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\Google Drive\MPhil project\Thesis\"/>
    </mc:Choice>
  </mc:AlternateContent>
  <xr:revisionPtr revIDLastSave="0" documentId="13_ncr:1_{DC4DBB20-3783-410E-AA24-7F0FCB736728}" xr6:coauthVersionLast="45" xr6:coauthVersionMax="45" xr10:uidLastSave="{00000000-0000-0000-0000-000000000000}"/>
  <bookViews>
    <workbookView xWindow="-120" yWindow="-120" windowWidth="29040" windowHeight="15840" xr2:uid="{634B39DE-FE80-44E5-87D4-B5DFE4FFF2F3}"/>
  </bookViews>
  <sheets>
    <sheet name="SIMULATION" sheetId="1" r:id="rId1"/>
    <sheet name="DATA" sheetId="2" r:id="rId2"/>
    <sheet name="FINAL_MODEL" sheetId="7" r:id="rId3"/>
  </sheets>
  <definedNames>
    <definedName name="_xlnm._FilterDatabase" localSheetId="1" hidden="1">DATA!$A$1:$BW$1</definedName>
    <definedName name="CYP2B6" localSheetId="0">SIMULATION!$J$2:$J$5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4977" i="2" l="1"/>
  <c r="H24952" i="2"/>
  <c r="H24927" i="2"/>
  <c r="H24902" i="2"/>
  <c r="H24877" i="2"/>
  <c r="H24852" i="2"/>
  <c r="H24827" i="2"/>
  <c r="H24802" i="2"/>
  <c r="H24777" i="2"/>
  <c r="H24752" i="2"/>
  <c r="H24727" i="2"/>
  <c r="H24702" i="2"/>
  <c r="H24677" i="2"/>
  <c r="H24652" i="2"/>
  <c r="H24627" i="2"/>
  <c r="H24602" i="2"/>
  <c r="H24577" i="2"/>
  <c r="H24552" i="2"/>
  <c r="H24527" i="2"/>
  <c r="H24502" i="2"/>
  <c r="H24477" i="2"/>
  <c r="H24452" i="2"/>
  <c r="H24427" i="2"/>
  <c r="H24402" i="2"/>
  <c r="H24377" i="2"/>
  <c r="H24352" i="2"/>
  <c r="H24327" i="2"/>
  <c r="H24302" i="2"/>
  <c r="H24277" i="2"/>
  <c r="H24252" i="2"/>
  <c r="H24227" i="2"/>
  <c r="H24202" i="2"/>
  <c r="H24177" i="2"/>
  <c r="H24152" i="2"/>
  <c r="H24127" i="2"/>
  <c r="H24102" i="2"/>
  <c r="H24077" i="2"/>
  <c r="H24052" i="2"/>
  <c r="H24027" i="2"/>
  <c r="H24002" i="2"/>
  <c r="H23977" i="2"/>
  <c r="H23952" i="2"/>
  <c r="H23927" i="2"/>
  <c r="H23902" i="2"/>
  <c r="H23877" i="2"/>
  <c r="H23852" i="2"/>
  <c r="H23827" i="2"/>
  <c r="H23802" i="2"/>
  <c r="H23777" i="2"/>
  <c r="H23752" i="2"/>
  <c r="H23727" i="2"/>
  <c r="H23702" i="2"/>
  <c r="H23677" i="2"/>
  <c r="H23652" i="2"/>
  <c r="H23627" i="2"/>
  <c r="H23602" i="2"/>
  <c r="H23577" i="2"/>
  <c r="H23552" i="2"/>
  <c r="H23527" i="2"/>
  <c r="H23502" i="2"/>
  <c r="H23477" i="2"/>
  <c r="H23452" i="2"/>
  <c r="H23427" i="2"/>
  <c r="H23402" i="2"/>
  <c r="H23377" i="2"/>
  <c r="H23352" i="2"/>
  <c r="H23327" i="2"/>
  <c r="H23302" i="2"/>
  <c r="H23277" i="2"/>
  <c r="H23252" i="2"/>
  <c r="H23227" i="2"/>
  <c r="H23202" i="2"/>
  <c r="H23177" i="2"/>
  <c r="H23152" i="2"/>
  <c r="H23127" i="2"/>
  <c r="H23102" i="2"/>
  <c r="H23077" i="2"/>
  <c r="H23052" i="2"/>
  <c r="H23027" i="2"/>
  <c r="H23002" i="2"/>
  <c r="H22977" i="2"/>
  <c r="H22952" i="2"/>
  <c r="H22927" i="2"/>
  <c r="H22902" i="2"/>
  <c r="H22877" i="2"/>
  <c r="H22852" i="2"/>
  <c r="H22827" i="2"/>
  <c r="H22802" i="2"/>
  <c r="H22777" i="2"/>
  <c r="H22752" i="2"/>
  <c r="H22727" i="2"/>
  <c r="H22702" i="2"/>
  <c r="H22677" i="2"/>
  <c r="H22652" i="2"/>
  <c r="H22627" i="2"/>
  <c r="H22602" i="2"/>
  <c r="H22577" i="2"/>
  <c r="H22552" i="2"/>
  <c r="H22527" i="2"/>
  <c r="H22502" i="2"/>
  <c r="H22477" i="2"/>
  <c r="H22452" i="2"/>
  <c r="H22427" i="2"/>
  <c r="H22402" i="2"/>
  <c r="H22377" i="2"/>
  <c r="H22352" i="2"/>
  <c r="H22327" i="2"/>
  <c r="H22302" i="2"/>
  <c r="H22277" i="2"/>
  <c r="H22252" i="2"/>
  <c r="H22227" i="2"/>
  <c r="H22202" i="2"/>
  <c r="H22177" i="2"/>
  <c r="H22152" i="2"/>
  <c r="H22127" i="2"/>
  <c r="H22102" i="2"/>
  <c r="H22077" i="2"/>
  <c r="H22052" i="2"/>
  <c r="H22027" i="2"/>
  <c r="H22002" i="2"/>
  <c r="H21977" i="2"/>
  <c r="H21952" i="2"/>
  <c r="H21927" i="2"/>
  <c r="H21902" i="2"/>
  <c r="H21877" i="2"/>
  <c r="H21852" i="2"/>
  <c r="H21827" i="2"/>
  <c r="H21802" i="2"/>
  <c r="H21777" i="2"/>
  <c r="H21752" i="2"/>
  <c r="H21727" i="2"/>
  <c r="H21702" i="2"/>
  <c r="H21677" i="2"/>
  <c r="H21652" i="2"/>
  <c r="H21627" i="2"/>
  <c r="H21602" i="2"/>
  <c r="H21577" i="2"/>
  <c r="H21552" i="2"/>
  <c r="H21527" i="2"/>
  <c r="H21502" i="2"/>
  <c r="H21477" i="2"/>
  <c r="H21452" i="2"/>
  <c r="H21427" i="2"/>
  <c r="H21402" i="2"/>
  <c r="H21377" i="2"/>
  <c r="H21352" i="2"/>
  <c r="H21327" i="2"/>
  <c r="H21302" i="2"/>
  <c r="H21277" i="2"/>
  <c r="H21252" i="2"/>
  <c r="H21227" i="2"/>
  <c r="H21202" i="2"/>
  <c r="H21177" i="2"/>
  <c r="H21152" i="2"/>
  <c r="H21127" i="2"/>
  <c r="H21102" i="2"/>
  <c r="H21077" i="2"/>
  <c r="H21052" i="2"/>
  <c r="H21027" i="2"/>
  <c r="H21002" i="2"/>
  <c r="H20977" i="2"/>
  <c r="H20952" i="2"/>
  <c r="H20927" i="2"/>
  <c r="H20902" i="2"/>
  <c r="H20877" i="2"/>
  <c r="H20852" i="2"/>
  <c r="H20827" i="2"/>
  <c r="H20802" i="2"/>
  <c r="H20777" i="2"/>
  <c r="H20752" i="2"/>
  <c r="H20727" i="2"/>
  <c r="H20702" i="2"/>
  <c r="H20677" i="2"/>
  <c r="H20652" i="2"/>
  <c r="H20627" i="2"/>
  <c r="H20602" i="2"/>
  <c r="H20577" i="2"/>
  <c r="H20552" i="2"/>
  <c r="H20527" i="2"/>
  <c r="H20502" i="2"/>
  <c r="H20477" i="2"/>
  <c r="H20452" i="2"/>
  <c r="H20427" i="2"/>
  <c r="H20402" i="2"/>
  <c r="H20377" i="2"/>
  <c r="H20352" i="2"/>
  <c r="H20327" i="2"/>
  <c r="H20302" i="2"/>
  <c r="H20277" i="2"/>
  <c r="H20252" i="2"/>
  <c r="H20227" i="2"/>
  <c r="H20202" i="2"/>
  <c r="H20177" i="2"/>
  <c r="H20152" i="2"/>
  <c r="H20127" i="2"/>
  <c r="H20102" i="2"/>
  <c r="H20077" i="2"/>
  <c r="H20052" i="2"/>
  <c r="H20027" i="2"/>
  <c r="H20002" i="2"/>
  <c r="H19977" i="2"/>
  <c r="H19952" i="2"/>
  <c r="H19927" i="2"/>
  <c r="H19902" i="2"/>
  <c r="H19877" i="2"/>
  <c r="H19852" i="2"/>
  <c r="H19827" i="2"/>
  <c r="H19802" i="2"/>
  <c r="H19777" i="2"/>
  <c r="H19752" i="2"/>
  <c r="H19727" i="2"/>
  <c r="H19702" i="2"/>
  <c r="H19677" i="2"/>
  <c r="H19652" i="2"/>
  <c r="H19627" i="2"/>
  <c r="H19602" i="2"/>
  <c r="H19577" i="2"/>
  <c r="H19552" i="2"/>
  <c r="H19527" i="2"/>
  <c r="H19502" i="2"/>
  <c r="H19477" i="2"/>
  <c r="H19452" i="2"/>
  <c r="H19427" i="2"/>
  <c r="H19402" i="2"/>
  <c r="H19377" i="2"/>
  <c r="H19352" i="2"/>
  <c r="H19327" i="2"/>
  <c r="H19302" i="2"/>
  <c r="H19277" i="2"/>
  <c r="H19252" i="2"/>
  <c r="H19227" i="2"/>
  <c r="H19202" i="2"/>
  <c r="H19177" i="2"/>
  <c r="H19152" i="2"/>
  <c r="H19127" i="2"/>
  <c r="H19102" i="2"/>
  <c r="H19077" i="2"/>
  <c r="H19052" i="2"/>
  <c r="H19027" i="2"/>
  <c r="H19002" i="2"/>
  <c r="H18977" i="2"/>
  <c r="H18952" i="2"/>
  <c r="H18927" i="2"/>
  <c r="H18902" i="2"/>
  <c r="H18877" i="2"/>
  <c r="H18852" i="2"/>
  <c r="H18827" i="2"/>
  <c r="H18802" i="2"/>
  <c r="H18777" i="2"/>
  <c r="H18752" i="2"/>
  <c r="H18727" i="2"/>
  <c r="H18702" i="2"/>
  <c r="H18677" i="2"/>
  <c r="H18652" i="2"/>
  <c r="H18627" i="2"/>
  <c r="H18602" i="2"/>
  <c r="H18577" i="2"/>
  <c r="H18552" i="2"/>
  <c r="H18527" i="2"/>
  <c r="H18502" i="2"/>
  <c r="H18477" i="2"/>
  <c r="H18452" i="2"/>
  <c r="H18427" i="2"/>
  <c r="H18402" i="2"/>
  <c r="H18377" i="2"/>
  <c r="H18352" i="2"/>
  <c r="H18327" i="2"/>
  <c r="H18302" i="2"/>
  <c r="H18277" i="2"/>
  <c r="H18252" i="2"/>
  <c r="H18227" i="2"/>
  <c r="H18202" i="2"/>
  <c r="H18177" i="2"/>
  <c r="H18152" i="2"/>
  <c r="H18127" i="2"/>
  <c r="H18102" i="2"/>
  <c r="H18077" i="2"/>
  <c r="H18052" i="2"/>
  <c r="H18027" i="2"/>
  <c r="H18002" i="2"/>
  <c r="H17977" i="2"/>
  <c r="H17952" i="2"/>
  <c r="H17927" i="2"/>
  <c r="H17902" i="2"/>
  <c r="H17877" i="2"/>
  <c r="H17852" i="2"/>
  <c r="H17827" i="2"/>
  <c r="H17802" i="2"/>
  <c r="H17777" i="2"/>
  <c r="H17752" i="2"/>
  <c r="H17727" i="2"/>
  <c r="H17702" i="2"/>
  <c r="H17677" i="2"/>
  <c r="H17652" i="2"/>
  <c r="H17627" i="2"/>
  <c r="H17602" i="2"/>
  <c r="H17577" i="2"/>
  <c r="H17552" i="2"/>
  <c r="H17527" i="2"/>
  <c r="H17502" i="2"/>
  <c r="H17477" i="2"/>
  <c r="H17452" i="2"/>
  <c r="H17427" i="2"/>
  <c r="H17402" i="2"/>
  <c r="H17377" i="2"/>
  <c r="H17352" i="2"/>
  <c r="H17327" i="2"/>
  <c r="H17302" i="2"/>
  <c r="H17277" i="2"/>
  <c r="H17252" i="2"/>
  <c r="H17227" i="2"/>
  <c r="H17202" i="2"/>
  <c r="H17177" i="2"/>
  <c r="H17152" i="2"/>
  <c r="H17127" i="2"/>
  <c r="H17102" i="2"/>
  <c r="H17077" i="2"/>
  <c r="H17052" i="2"/>
  <c r="H17027" i="2"/>
  <c r="H17002" i="2"/>
  <c r="H16977" i="2"/>
  <c r="H16952" i="2"/>
  <c r="H16927" i="2"/>
  <c r="H16902" i="2"/>
  <c r="H16877" i="2"/>
  <c r="H16852" i="2"/>
  <c r="H16827" i="2"/>
  <c r="H16802" i="2"/>
  <c r="H16777" i="2"/>
  <c r="H16752" i="2"/>
  <c r="H16727" i="2"/>
  <c r="H16702" i="2"/>
  <c r="H16677" i="2"/>
  <c r="H16652" i="2"/>
  <c r="H16627" i="2"/>
  <c r="H16602" i="2"/>
  <c r="H16577" i="2"/>
  <c r="H16552" i="2"/>
  <c r="H16527" i="2"/>
  <c r="H16502" i="2"/>
  <c r="H16477" i="2"/>
  <c r="H16452" i="2"/>
  <c r="H16427" i="2"/>
  <c r="H16402" i="2"/>
  <c r="H16377" i="2"/>
  <c r="H16352" i="2"/>
  <c r="H16327" i="2"/>
  <c r="H16302" i="2"/>
  <c r="H16277" i="2"/>
  <c r="H16252" i="2"/>
  <c r="H16227" i="2"/>
  <c r="H16202" i="2"/>
  <c r="H16177" i="2"/>
  <c r="H16152" i="2"/>
  <c r="H16127" i="2"/>
  <c r="H16102" i="2"/>
  <c r="H16077" i="2"/>
  <c r="H16052" i="2"/>
  <c r="H16027" i="2"/>
  <c r="H16002" i="2"/>
  <c r="H15977" i="2"/>
  <c r="H15952" i="2"/>
  <c r="H15927" i="2"/>
  <c r="H15902" i="2"/>
  <c r="H15877" i="2"/>
  <c r="H15852" i="2"/>
  <c r="H15827" i="2"/>
  <c r="H15802" i="2"/>
  <c r="H15777" i="2"/>
  <c r="H15752" i="2"/>
  <c r="H15727" i="2"/>
  <c r="H15702" i="2"/>
  <c r="H15677" i="2"/>
  <c r="H15652" i="2"/>
  <c r="H15627" i="2"/>
  <c r="H15602" i="2"/>
  <c r="H15577" i="2"/>
  <c r="H15552" i="2"/>
  <c r="H15527" i="2"/>
  <c r="H15502" i="2"/>
  <c r="H15477" i="2"/>
  <c r="H15452" i="2"/>
  <c r="H15427" i="2"/>
  <c r="H15402" i="2"/>
  <c r="H15377" i="2"/>
  <c r="H15352" i="2"/>
  <c r="H15327" i="2"/>
  <c r="H15302" i="2"/>
  <c r="H15277" i="2"/>
  <c r="H15252" i="2"/>
  <c r="H15227" i="2"/>
  <c r="H15202" i="2"/>
  <c r="H15177" i="2"/>
  <c r="H15152" i="2"/>
  <c r="H15127" i="2"/>
  <c r="H15102" i="2"/>
  <c r="H15077" i="2"/>
  <c r="H15052" i="2"/>
  <c r="H15027" i="2"/>
  <c r="H15002" i="2"/>
  <c r="H14977" i="2"/>
  <c r="H14952" i="2"/>
  <c r="H14927" i="2"/>
  <c r="H14902" i="2"/>
  <c r="H14877" i="2"/>
  <c r="H14852" i="2"/>
  <c r="H14827" i="2"/>
  <c r="H14802" i="2"/>
  <c r="H14777" i="2"/>
  <c r="H14752" i="2"/>
  <c r="H14727" i="2"/>
  <c r="H14702" i="2"/>
  <c r="H14677" i="2"/>
  <c r="H14652" i="2"/>
  <c r="H14627" i="2"/>
  <c r="H14602" i="2"/>
  <c r="H14577" i="2"/>
  <c r="H14552" i="2"/>
  <c r="H14527" i="2"/>
  <c r="H14502" i="2"/>
  <c r="H14477" i="2"/>
  <c r="H14452" i="2"/>
  <c r="H14427" i="2"/>
  <c r="H14402" i="2"/>
  <c r="H14377" i="2"/>
  <c r="H14352" i="2"/>
  <c r="H14327" i="2"/>
  <c r="H14302" i="2"/>
  <c r="H14277" i="2"/>
  <c r="H14252" i="2"/>
  <c r="H14227" i="2"/>
  <c r="H14202" i="2"/>
  <c r="H14177" i="2"/>
  <c r="H14152" i="2"/>
  <c r="H14127" i="2"/>
  <c r="H14102" i="2"/>
  <c r="H14077" i="2"/>
  <c r="H14052" i="2"/>
  <c r="H14027" i="2"/>
  <c r="H14002" i="2"/>
  <c r="H13977" i="2"/>
  <c r="H13952" i="2"/>
  <c r="H13927" i="2"/>
  <c r="H13902" i="2"/>
  <c r="H13877" i="2"/>
  <c r="H13852" i="2"/>
  <c r="H13827" i="2"/>
  <c r="H13802" i="2"/>
  <c r="H13777" i="2"/>
  <c r="H13752" i="2"/>
  <c r="H13727" i="2"/>
  <c r="H13702" i="2"/>
  <c r="H13677" i="2"/>
  <c r="H13652" i="2"/>
  <c r="H13627" i="2"/>
  <c r="H13602" i="2"/>
  <c r="H13577" i="2"/>
  <c r="H13552" i="2"/>
  <c r="H13527" i="2"/>
  <c r="H13502" i="2"/>
  <c r="H13477" i="2"/>
  <c r="H13452" i="2"/>
  <c r="H13427" i="2"/>
  <c r="H13402" i="2"/>
  <c r="H13377" i="2"/>
  <c r="H13352" i="2"/>
  <c r="H13327" i="2"/>
  <c r="H13302" i="2"/>
  <c r="H13277" i="2"/>
  <c r="H13252" i="2"/>
  <c r="H13227" i="2"/>
  <c r="H13202" i="2"/>
  <c r="H13177" i="2"/>
  <c r="H13152" i="2"/>
  <c r="H13127" i="2"/>
  <c r="H13102" i="2"/>
  <c r="H13077" i="2"/>
  <c r="H13052" i="2"/>
  <c r="H13027" i="2"/>
  <c r="H13002" i="2"/>
  <c r="H12977" i="2"/>
  <c r="H12952" i="2"/>
  <c r="H12927" i="2"/>
  <c r="H12902" i="2"/>
  <c r="H12877" i="2"/>
  <c r="H12852" i="2"/>
  <c r="H12827" i="2"/>
  <c r="H12802" i="2"/>
  <c r="H12777" i="2"/>
  <c r="H12752" i="2"/>
  <c r="H12727" i="2"/>
  <c r="H12702" i="2"/>
  <c r="H12677" i="2"/>
  <c r="H12652" i="2"/>
  <c r="H12627" i="2"/>
  <c r="H12602" i="2"/>
  <c r="H12577" i="2"/>
  <c r="H12552" i="2"/>
  <c r="H12527" i="2"/>
  <c r="H12502" i="2"/>
  <c r="H12477" i="2"/>
  <c r="H12452" i="2"/>
  <c r="H12427" i="2"/>
  <c r="H12402" i="2"/>
  <c r="H12377" i="2"/>
  <c r="H12352" i="2"/>
  <c r="H12327" i="2"/>
  <c r="H12302" i="2"/>
  <c r="H12277" i="2"/>
  <c r="H12252" i="2"/>
  <c r="H12227" i="2"/>
  <c r="H12202" i="2"/>
  <c r="H12177" i="2"/>
  <c r="H12152" i="2"/>
  <c r="H12127" i="2"/>
  <c r="H12102" i="2"/>
  <c r="H12077" i="2"/>
  <c r="H12052" i="2"/>
  <c r="H12027" i="2"/>
  <c r="H12002" i="2"/>
  <c r="H11977" i="2"/>
  <c r="H11952" i="2"/>
  <c r="H11927" i="2"/>
  <c r="H11902" i="2"/>
  <c r="H11877" i="2"/>
  <c r="H11852" i="2"/>
  <c r="H11827" i="2"/>
  <c r="H11802" i="2"/>
  <c r="H11777" i="2"/>
  <c r="H11752" i="2"/>
  <c r="H11727" i="2"/>
  <c r="H11702" i="2"/>
  <c r="H11677" i="2"/>
  <c r="H11652" i="2"/>
  <c r="H11627" i="2"/>
  <c r="H11602" i="2"/>
  <c r="H11577" i="2"/>
  <c r="H11552" i="2"/>
  <c r="H11527" i="2"/>
  <c r="H11502" i="2"/>
  <c r="H11477" i="2"/>
  <c r="H11452" i="2"/>
  <c r="H11427" i="2"/>
  <c r="H11402" i="2"/>
  <c r="H11377" i="2"/>
  <c r="H11352" i="2"/>
  <c r="H11327" i="2"/>
  <c r="H11302" i="2"/>
  <c r="H11277" i="2"/>
  <c r="H11252" i="2"/>
  <c r="H11227" i="2"/>
  <c r="H11202" i="2"/>
  <c r="H11177" i="2"/>
  <c r="H11152" i="2"/>
  <c r="H11127" i="2"/>
  <c r="H11102" i="2"/>
  <c r="H11077" i="2"/>
  <c r="H11052" i="2"/>
  <c r="H11027" i="2"/>
  <c r="H11002" i="2"/>
  <c r="H10977" i="2"/>
  <c r="H10952" i="2"/>
  <c r="H10927" i="2"/>
  <c r="H10902" i="2"/>
  <c r="H10877" i="2"/>
  <c r="H10852" i="2"/>
  <c r="H10827" i="2"/>
  <c r="H10802" i="2"/>
  <c r="H10777" i="2"/>
  <c r="H10752" i="2"/>
  <c r="H10727" i="2"/>
  <c r="H10702" i="2"/>
  <c r="H10677" i="2"/>
  <c r="H10652" i="2"/>
  <c r="H10627" i="2"/>
  <c r="H10602" i="2"/>
  <c r="H10577" i="2"/>
  <c r="H10552" i="2"/>
  <c r="H10527" i="2"/>
  <c r="H10502" i="2"/>
  <c r="H10477" i="2"/>
  <c r="H10452" i="2"/>
  <c r="H10427" i="2"/>
  <c r="H10402" i="2"/>
  <c r="H10377" i="2"/>
  <c r="H10352" i="2"/>
  <c r="H10327" i="2"/>
  <c r="H10302" i="2"/>
  <c r="H10277" i="2"/>
  <c r="H10252" i="2"/>
  <c r="H10227" i="2"/>
  <c r="H10202" i="2"/>
  <c r="H10177" i="2"/>
  <c r="H10152" i="2"/>
  <c r="H10127" i="2"/>
  <c r="H10102" i="2"/>
  <c r="H10077" i="2"/>
  <c r="H10052" i="2"/>
  <c r="H10027" i="2"/>
  <c r="H10002" i="2"/>
  <c r="H9977" i="2"/>
  <c r="H9952" i="2"/>
  <c r="H9927" i="2"/>
  <c r="H9902" i="2"/>
  <c r="H9877" i="2"/>
  <c r="H9852" i="2"/>
  <c r="H9827" i="2"/>
  <c r="H9802" i="2"/>
  <c r="H9777" i="2"/>
  <c r="H9752" i="2"/>
  <c r="H9727" i="2"/>
  <c r="H9702" i="2"/>
  <c r="H9677" i="2"/>
  <c r="H9652" i="2"/>
  <c r="H9627" i="2"/>
  <c r="H9602" i="2"/>
  <c r="H9577" i="2"/>
  <c r="H9552" i="2"/>
  <c r="H9527" i="2"/>
  <c r="H9502" i="2"/>
  <c r="H9477" i="2"/>
  <c r="H9452" i="2"/>
  <c r="H9427" i="2"/>
  <c r="H9402" i="2"/>
  <c r="H9377" i="2"/>
  <c r="H9352" i="2"/>
  <c r="H9327" i="2"/>
  <c r="H9302" i="2"/>
  <c r="H9277" i="2"/>
  <c r="H9252" i="2"/>
  <c r="H9227" i="2"/>
  <c r="H9202" i="2"/>
  <c r="H9177" i="2"/>
  <c r="H9152" i="2"/>
  <c r="H9127" i="2"/>
  <c r="H9102" i="2"/>
  <c r="H9077" i="2"/>
  <c r="H9052" i="2"/>
  <c r="H9027" i="2"/>
  <c r="H9002" i="2"/>
  <c r="H8977" i="2"/>
  <c r="H8952" i="2"/>
  <c r="H8927" i="2"/>
  <c r="H8902" i="2"/>
  <c r="H8877" i="2"/>
  <c r="H8852" i="2"/>
  <c r="H8827" i="2"/>
  <c r="H8802" i="2"/>
  <c r="H8777" i="2"/>
  <c r="H8752" i="2"/>
  <c r="H8727" i="2"/>
  <c r="H8702" i="2"/>
  <c r="H8677" i="2"/>
  <c r="H8652" i="2"/>
  <c r="H8627" i="2"/>
  <c r="H8602" i="2"/>
  <c r="H8577" i="2"/>
  <c r="H8552" i="2"/>
  <c r="H8527" i="2"/>
  <c r="H8502" i="2"/>
  <c r="H8477" i="2"/>
  <c r="H8452" i="2"/>
  <c r="H8427" i="2"/>
  <c r="H8402" i="2"/>
  <c r="H8377" i="2"/>
  <c r="H8352" i="2"/>
  <c r="H8327" i="2"/>
  <c r="H8302" i="2"/>
  <c r="H8277" i="2"/>
  <c r="H8252" i="2"/>
  <c r="H8227" i="2"/>
  <c r="H8202" i="2"/>
  <c r="H8177" i="2"/>
  <c r="H8152" i="2"/>
  <c r="H8127" i="2"/>
  <c r="H8102" i="2"/>
  <c r="H8077" i="2"/>
  <c r="H8052" i="2"/>
  <c r="H8027" i="2"/>
  <c r="H8002" i="2"/>
  <c r="H7977" i="2"/>
  <c r="H7952" i="2"/>
  <c r="H7927" i="2"/>
  <c r="H7902" i="2"/>
  <c r="H7877" i="2"/>
  <c r="H7852" i="2"/>
  <c r="H7827" i="2"/>
  <c r="H7802" i="2"/>
  <c r="H7777" i="2"/>
  <c r="H7752" i="2"/>
  <c r="H7727" i="2"/>
  <c r="H7702" i="2"/>
  <c r="H7677" i="2"/>
  <c r="H7652" i="2"/>
  <c r="H7627" i="2"/>
  <c r="H7602" i="2"/>
  <c r="H7577" i="2"/>
  <c r="H7552" i="2"/>
  <c r="H7527" i="2"/>
  <c r="H7502" i="2"/>
  <c r="H7477" i="2"/>
  <c r="H7452" i="2"/>
  <c r="H7427" i="2"/>
  <c r="H7402" i="2"/>
  <c r="H7377" i="2"/>
  <c r="H7352" i="2"/>
  <c r="H7327" i="2"/>
  <c r="H7302" i="2"/>
  <c r="H7277" i="2"/>
  <c r="H7252" i="2"/>
  <c r="H7227" i="2"/>
  <c r="H7202" i="2"/>
  <c r="H7177" i="2"/>
  <c r="H7152" i="2"/>
  <c r="H7127" i="2"/>
  <c r="H7102" i="2"/>
  <c r="H7077" i="2"/>
  <c r="H7052" i="2"/>
  <c r="H7027" i="2"/>
  <c r="H7002" i="2"/>
  <c r="H6977" i="2"/>
  <c r="H6952" i="2"/>
  <c r="H6927" i="2"/>
  <c r="H6902" i="2"/>
  <c r="H6877" i="2"/>
  <c r="H6852" i="2"/>
  <c r="H6827" i="2"/>
  <c r="H6802" i="2"/>
  <c r="H6777" i="2"/>
  <c r="H6752" i="2"/>
  <c r="H6727" i="2"/>
  <c r="H6702" i="2"/>
  <c r="H6677" i="2"/>
  <c r="H6652" i="2"/>
  <c r="H6627" i="2"/>
  <c r="H6602" i="2"/>
  <c r="H6577" i="2"/>
  <c r="H6552" i="2"/>
  <c r="H6527" i="2"/>
  <c r="H6502" i="2"/>
  <c r="H6477" i="2"/>
  <c r="H6452" i="2"/>
  <c r="H6427" i="2"/>
  <c r="H6402" i="2"/>
  <c r="H6377" i="2"/>
  <c r="H6352" i="2"/>
  <c r="H6327" i="2"/>
  <c r="H6302" i="2"/>
  <c r="H6277" i="2"/>
  <c r="H6252" i="2"/>
  <c r="H6227" i="2"/>
  <c r="H6202" i="2"/>
  <c r="H6177" i="2"/>
  <c r="H6152" i="2"/>
  <c r="H6127" i="2"/>
  <c r="H6102" i="2"/>
  <c r="H6077" i="2"/>
  <c r="H6052" i="2"/>
  <c r="H6027" i="2"/>
  <c r="H6002" i="2"/>
  <c r="H5977" i="2"/>
  <c r="H5952" i="2"/>
  <c r="H5927" i="2"/>
  <c r="H5902" i="2"/>
  <c r="H5877" i="2"/>
  <c r="H5852" i="2"/>
  <c r="H5827" i="2"/>
  <c r="H5802" i="2"/>
  <c r="H5777" i="2"/>
  <c r="H5752" i="2"/>
  <c r="H5727" i="2"/>
  <c r="H5702" i="2"/>
  <c r="H5677" i="2"/>
  <c r="H5652" i="2"/>
  <c r="H5627" i="2"/>
  <c r="H5602" i="2"/>
  <c r="H5577" i="2"/>
  <c r="H5552" i="2"/>
  <c r="H5527" i="2"/>
  <c r="H5502" i="2"/>
  <c r="H5477" i="2"/>
  <c r="H5452" i="2"/>
  <c r="H5427" i="2"/>
  <c r="H5402" i="2"/>
  <c r="H5377" i="2"/>
  <c r="H5352" i="2"/>
  <c r="H5327" i="2"/>
  <c r="H5302" i="2"/>
  <c r="H5277" i="2"/>
  <c r="H5252" i="2"/>
  <c r="H5227" i="2"/>
  <c r="H5202" i="2"/>
  <c r="H5177" i="2"/>
  <c r="H5152" i="2"/>
  <c r="H5127" i="2"/>
  <c r="H5102" i="2"/>
  <c r="H5077" i="2"/>
  <c r="H5052" i="2"/>
  <c r="H5027" i="2"/>
  <c r="H5002" i="2"/>
  <c r="H4977" i="2"/>
  <c r="H4952" i="2"/>
  <c r="H4927" i="2"/>
  <c r="H4902" i="2"/>
  <c r="H4877" i="2"/>
  <c r="H4852" i="2"/>
  <c r="H4827" i="2"/>
  <c r="H4802" i="2"/>
  <c r="H4777" i="2"/>
  <c r="H4752" i="2"/>
  <c r="H4727" i="2"/>
  <c r="H4702" i="2"/>
  <c r="H4677" i="2"/>
  <c r="H4652" i="2"/>
  <c r="H4627" i="2"/>
  <c r="H4602" i="2"/>
  <c r="H4577" i="2"/>
  <c r="H4552" i="2"/>
  <c r="H4527" i="2"/>
  <c r="H4502" i="2"/>
  <c r="H4477" i="2"/>
  <c r="H4452" i="2"/>
  <c r="H4427" i="2"/>
  <c r="H4402" i="2"/>
  <c r="H4377" i="2"/>
  <c r="H4352" i="2"/>
  <c r="H4327" i="2"/>
  <c r="H4302" i="2"/>
  <c r="H4277" i="2"/>
  <c r="H4252" i="2"/>
  <c r="H4227" i="2"/>
  <c r="H4202" i="2"/>
  <c r="H4177" i="2"/>
  <c r="H4152" i="2"/>
  <c r="H4127" i="2"/>
  <c r="H4102" i="2"/>
  <c r="H4077" i="2"/>
  <c r="H4052" i="2"/>
  <c r="H4027" i="2"/>
  <c r="H4002" i="2"/>
  <c r="H3977" i="2"/>
  <c r="H3952" i="2"/>
  <c r="H3927" i="2"/>
  <c r="H3902" i="2"/>
  <c r="H3877" i="2"/>
  <c r="H3852" i="2"/>
  <c r="H3827" i="2"/>
  <c r="H3802" i="2"/>
  <c r="H3777" i="2"/>
  <c r="H3752" i="2"/>
  <c r="H3727" i="2"/>
  <c r="H3702" i="2"/>
  <c r="H3677" i="2"/>
  <c r="H3652" i="2"/>
  <c r="H3627" i="2"/>
  <c r="H3602" i="2"/>
  <c r="H3577" i="2"/>
  <c r="H3552" i="2"/>
  <c r="H3527" i="2"/>
  <c r="H3502" i="2"/>
  <c r="H3477" i="2"/>
  <c r="H3452" i="2"/>
  <c r="H3427" i="2"/>
  <c r="H3402" i="2"/>
  <c r="H3377" i="2"/>
  <c r="H3352" i="2"/>
  <c r="H3327" i="2"/>
  <c r="H3302" i="2"/>
  <c r="H3277" i="2"/>
  <c r="H3252" i="2"/>
  <c r="H3227" i="2"/>
  <c r="H3202" i="2"/>
  <c r="H3177" i="2"/>
  <c r="H3152" i="2"/>
  <c r="H3127" i="2"/>
  <c r="H3102" i="2"/>
  <c r="H3077" i="2"/>
  <c r="H3052" i="2"/>
  <c r="H3027" i="2"/>
  <c r="H3002" i="2"/>
  <c r="H2977" i="2"/>
  <c r="H2952" i="2"/>
  <c r="H2927" i="2"/>
  <c r="H2902" i="2"/>
  <c r="H2877" i="2"/>
  <c r="H2852" i="2"/>
  <c r="H2827" i="2"/>
  <c r="H2802" i="2"/>
  <c r="H2777" i="2"/>
  <c r="H2752" i="2"/>
  <c r="H2727" i="2"/>
  <c r="H2702" i="2"/>
  <c r="H2677" i="2"/>
  <c r="H2652" i="2"/>
  <c r="H2627" i="2"/>
  <c r="H2602" i="2"/>
  <c r="H2577" i="2"/>
  <c r="H2552" i="2"/>
  <c r="H2527" i="2"/>
  <c r="H2502" i="2"/>
  <c r="H2477" i="2"/>
  <c r="H2452" i="2"/>
  <c r="H2427" i="2"/>
  <c r="H2402" i="2"/>
  <c r="H2377" i="2"/>
  <c r="H2352" i="2"/>
  <c r="H2327" i="2"/>
  <c r="H2302" i="2"/>
  <c r="H2277" i="2"/>
  <c r="H2252" i="2"/>
  <c r="H2227" i="2"/>
  <c r="H2202" i="2"/>
  <c r="H2177" i="2"/>
  <c r="H2152" i="2"/>
  <c r="H2127" i="2"/>
  <c r="H2102" i="2"/>
  <c r="H2077" i="2"/>
  <c r="H2052" i="2"/>
  <c r="H2027" i="2"/>
  <c r="H2002" i="2"/>
  <c r="H1977" i="2"/>
  <c r="H1952" i="2"/>
  <c r="H1927" i="2"/>
  <c r="H1902" i="2"/>
  <c r="H1877" i="2"/>
  <c r="H1852" i="2"/>
  <c r="H1827" i="2"/>
  <c r="H1802" i="2"/>
  <c r="H1777" i="2"/>
  <c r="H1752" i="2"/>
  <c r="H1727" i="2"/>
  <c r="H1702" i="2"/>
  <c r="H1677" i="2"/>
  <c r="H1652" i="2"/>
  <c r="H1627" i="2"/>
  <c r="H1602" i="2"/>
  <c r="H1577" i="2"/>
  <c r="H1552" i="2"/>
  <c r="H1527" i="2"/>
  <c r="H1502" i="2"/>
  <c r="H1477" i="2"/>
  <c r="H1452" i="2"/>
  <c r="H1427" i="2"/>
  <c r="H1402" i="2"/>
  <c r="H1377" i="2"/>
  <c r="H1352" i="2"/>
  <c r="H1327" i="2"/>
  <c r="H1302" i="2"/>
  <c r="H1277" i="2"/>
  <c r="H1252" i="2"/>
  <c r="H1227" i="2"/>
  <c r="H1202" i="2"/>
  <c r="H1177" i="2"/>
  <c r="H1152" i="2"/>
  <c r="H1127" i="2"/>
  <c r="H1102" i="2"/>
  <c r="H1077" i="2"/>
  <c r="H1052" i="2"/>
  <c r="H1027" i="2"/>
  <c r="H1002" i="2"/>
  <c r="H977" i="2"/>
  <c r="H952" i="2"/>
  <c r="H927" i="2"/>
  <c r="H902" i="2"/>
  <c r="H877" i="2"/>
  <c r="H852" i="2"/>
  <c r="H827" i="2"/>
  <c r="H802" i="2"/>
  <c r="H777" i="2"/>
  <c r="H752" i="2"/>
  <c r="H727" i="2"/>
  <c r="H702" i="2"/>
  <c r="H677" i="2"/>
  <c r="H652" i="2"/>
  <c r="H627" i="2"/>
  <c r="H602" i="2"/>
  <c r="H577" i="2"/>
  <c r="H552" i="2"/>
  <c r="H527" i="2"/>
  <c r="H502" i="2"/>
  <c r="H477" i="2"/>
  <c r="H452" i="2"/>
  <c r="H427" i="2"/>
  <c r="H402" i="2"/>
  <c r="H377" i="2"/>
  <c r="H352" i="2"/>
  <c r="H327" i="2"/>
  <c r="H302" i="2"/>
  <c r="H277" i="2"/>
  <c r="H252" i="2"/>
  <c r="H227" i="2"/>
  <c r="H202" i="2"/>
  <c r="H177" i="2"/>
  <c r="H152" i="2"/>
  <c r="H127" i="2"/>
  <c r="H102" i="2"/>
  <c r="H77" i="2"/>
  <c r="H52" i="2"/>
  <c r="H27" i="2"/>
  <c r="H2" i="2"/>
  <c r="AD7" i="1" l="1"/>
  <c r="AC7" i="1"/>
  <c r="AB7" i="1"/>
  <c r="AA7" i="1"/>
  <c r="Z7" i="1"/>
  <c r="Y7" i="1"/>
  <c r="X7" i="1"/>
  <c r="W7" i="1"/>
  <c r="V7" i="1"/>
  <c r="B24977" i="2" l="1"/>
  <c r="B24952" i="2"/>
  <c r="B24927" i="2"/>
  <c r="B24902" i="2"/>
  <c r="B24877" i="2"/>
  <c r="B24852" i="2"/>
  <c r="B24827" i="2"/>
  <c r="B24802" i="2"/>
  <c r="B24777" i="2"/>
  <c r="B24752" i="2"/>
  <c r="D24752" i="2" s="1"/>
  <c r="B24727" i="2"/>
  <c r="B24702" i="2"/>
  <c r="B24677" i="2"/>
  <c r="D24677" i="2" s="1"/>
  <c r="B24652" i="2"/>
  <c r="B24627" i="2"/>
  <c r="B24602" i="2"/>
  <c r="B24577" i="2"/>
  <c r="B24552" i="2"/>
  <c r="B24527" i="2"/>
  <c r="B24502" i="2"/>
  <c r="B24477" i="2"/>
  <c r="B24452" i="2"/>
  <c r="B24427" i="2"/>
  <c r="B24402" i="2"/>
  <c r="B24377" i="2"/>
  <c r="D24377" i="2" s="1"/>
  <c r="B24352" i="2"/>
  <c r="B24327" i="2"/>
  <c r="B24302" i="2"/>
  <c r="D24302" i="2" s="1"/>
  <c r="B24277" i="2"/>
  <c r="D24277" i="2" s="1"/>
  <c r="B24252" i="2"/>
  <c r="B24227" i="2"/>
  <c r="B24202" i="2"/>
  <c r="D24202" i="2" s="1"/>
  <c r="B24177" i="2"/>
  <c r="D24177" i="2" s="1"/>
  <c r="B24152" i="2"/>
  <c r="B24127" i="2"/>
  <c r="D24127" i="2" s="1"/>
  <c r="B24102" i="2"/>
  <c r="B24077" i="2"/>
  <c r="B24052" i="2"/>
  <c r="B24027" i="2"/>
  <c r="B24002" i="2"/>
  <c r="B23977" i="2"/>
  <c r="D23977" i="2" s="1"/>
  <c r="B23952" i="2"/>
  <c r="B23927" i="2"/>
  <c r="B23902" i="2"/>
  <c r="B23877" i="2"/>
  <c r="D23877" i="2" s="1"/>
  <c r="B23852" i="2"/>
  <c r="B23827" i="2"/>
  <c r="D23827" i="2" s="1"/>
  <c r="B23802" i="2"/>
  <c r="D23802" i="2" s="1"/>
  <c r="B23777" i="2"/>
  <c r="B23752" i="2"/>
  <c r="D23752" i="2" s="1"/>
  <c r="B23727" i="2"/>
  <c r="B23702" i="2"/>
  <c r="B23677" i="2"/>
  <c r="D23677" i="2" s="1"/>
  <c r="B23652" i="2"/>
  <c r="D23652" i="2" s="1"/>
  <c r="B23627" i="2"/>
  <c r="B23602" i="2"/>
  <c r="B23577" i="2"/>
  <c r="D23577" i="2" s="1"/>
  <c r="B23552" i="2"/>
  <c r="B23527" i="2"/>
  <c r="D23527" i="2" s="1"/>
  <c r="B23502" i="2"/>
  <c r="B23477" i="2"/>
  <c r="B23452" i="2"/>
  <c r="D23452" i="2" s="1"/>
  <c r="B23427" i="2"/>
  <c r="B23402" i="2"/>
  <c r="B23377" i="2"/>
  <c r="B23352" i="2"/>
  <c r="B23327" i="2"/>
  <c r="D23327" i="2" s="1"/>
  <c r="B23302" i="2"/>
  <c r="B23277" i="2"/>
  <c r="D23277" i="2" s="1"/>
  <c r="B23252" i="2"/>
  <c r="B23227" i="2"/>
  <c r="B23202" i="2"/>
  <c r="D23202" i="2" s="1"/>
  <c r="B23177" i="2"/>
  <c r="D23177" i="2" s="1"/>
  <c r="B23152" i="2"/>
  <c r="B23127" i="2"/>
  <c r="B23102" i="2"/>
  <c r="D23102" i="2" s="1"/>
  <c r="B23077" i="2"/>
  <c r="B23052" i="2"/>
  <c r="B23027" i="2"/>
  <c r="D23027" i="2" s="1"/>
  <c r="B23002" i="2"/>
  <c r="B22977" i="2"/>
  <c r="B22952" i="2"/>
  <c r="B22927" i="2"/>
  <c r="B22902" i="2"/>
  <c r="B22877" i="2"/>
  <c r="D22877" i="2" s="1"/>
  <c r="B22852" i="2"/>
  <c r="B22827" i="2"/>
  <c r="D22827" i="2" s="1"/>
  <c r="B22802" i="2"/>
  <c r="B22777" i="2"/>
  <c r="B22752" i="2"/>
  <c r="D22752" i="2" s="1"/>
  <c r="B22727" i="2"/>
  <c r="B22702" i="2"/>
  <c r="B22677" i="2"/>
  <c r="B22652" i="2"/>
  <c r="B22627" i="2"/>
  <c r="D22627" i="2" s="1"/>
  <c r="B22602" i="2"/>
  <c r="B22577" i="2"/>
  <c r="B22552" i="2"/>
  <c r="D22552" i="2" s="1"/>
  <c r="B22527" i="2"/>
  <c r="D22527" i="2" s="1"/>
  <c r="B22502" i="2"/>
  <c r="B22477" i="2"/>
  <c r="B22452" i="2"/>
  <c r="B22427" i="2"/>
  <c r="D22427" i="2" s="1"/>
  <c r="B22402" i="2"/>
  <c r="B22377" i="2"/>
  <c r="B22352" i="2"/>
  <c r="B22327" i="2"/>
  <c r="B22302" i="2"/>
  <c r="B22277" i="2"/>
  <c r="B22252" i="2"/>
  <c r="D22252" i="2" s="1"/>
  <c r="B22227" i="2"/>
  <c r="B22202" i="2"/>
  <c r="D22202" i="2" s="1"/>
  <c r="B22177" i="2"/>
  <c r="B22152" i="2"/>
  <c r="B22127" i="2"/>
  <c r="D22127" i="2" s="1"/>
  <c r="B22102" i="2"/>
  <c r="D22102" i="2" s="1"/>
  <c r="B22077" i="2"/>
  <c r="D22077" i="2" s="1"/>
  <c r="B22052" i="2"/>
  <c r="B22027" i="2"/>
  <c r="D22027" i="2" s="1"/>
  <c r="B22002" i="2"/>
  <c r="D22002" i="2" s="1"/>
  <c r="B21977" i="2"/>
  <c r="B21952" i="2"/>
  <c r="B21927" i="2"/>
  <c r="D21927" i="2" s="1"/>
  <c r="B21902" i="2"/>
  <c r="D21902" i="2" s="1"/>
  <c r="B21877" i="2"/>
  <c r="B21852" i="2"/>
  <c r="D21852" i="2" s="1"/>
  <c r="B21827" i="2"/>
  <c r="B21802" i="2"/>
  <c r="D21802" i="2" s="1"/>
  <c r="B21777" i="2"/>
  <c r="B21752" i="2"/>
  <c r="B21727" i="2"/>
  <c r="B21702" i="2"/>
  <c r="D21702" i="2" s="1"/>
  <c r="B21677" i="2"/>
  <c r="D21677" i="2" s="1"/>
  <c r="B21652" i="2"/>
  <c r="D21652" i="2" s="1"/>
  <c r="B21627" i="2"/>
  <c r="D21627" i="2" s="1"/>
  <c r="B21602" i="2"/>
  <c r="D21602" i="2" s="1"/>
  <c r="B21577" i="2"/>
  <c r="D21577" i="2" s="1"/>
  <c r="B21552" i="2"/>
  <c r="B21527" i="2"/>
  <c r="D21527" i="2" s="1"/>
  <c r="B21502" i="2"/>
  <c r="D21502" i="2" s="1"/>
  <c r="B21477" i="2"/>
  <c r="D21477" i="2" s="1"/>
  <c r="B21452" i="2"/>
  <c r="D21452" i="2" s="1"/>
  <c r="B21427" i="2"/>
  <c r="B21402" i="2"/>
  <c r="D21402" i="2" s="1"/>
  <c r="B21377" i="2"/>
  <c r="D21377" i="2" s="1"/>
  <c r="B21352" i="2"/>
  <c r="D21352" i="2" s="1"/>
  <c r="B21327" i="2"/>
  <c r="B21302" i="2"/>
  <c r="B21277" i="2"/>
  <c r="D21277" i="2" s="1"/>
  <c r="B21252" i="2"/>
  <c r="B21227" i="2"/>
  <c r="D21227" i="2" s="1"/>
  <c r="B21202" i="2"/>
  <c r="B21177" i="2"/>
  <c r="B21152" i="2"/>
  <c r="B21127" i="2"/>
  <c r="D21127" i="2" s="1"/>
  <c r="B21102" i="2"/>
  <c r="B21077" i="2"/>
  <c r="B21052" i="2"/>
  <c r="B21027" i="2"/>
  <c r="D21027" i="2" s="1"/>
  <c r="B21002" i="2"/>
  <c r="B20977" i="2"/>
  <c r="D20977" i="2" s="1"/>
  <c r="B20952" i="2"/>
  <c r="B20927" i="2"/>
  <c r="D20927" i="2" s="1"/>
  <c r="B20902" i="2"/>
  <c r="B20877" i="2"/>
  <c r="B20852" i="2"/>
  <c r="B20827" i="2"/>
  <c r="D20827" i="2" s="1"/>
  <c r="B20802" i="2"/>
  <c r="B20777" i="2"/>
  <c r="D20777" i="2" s="1"/>
  <c r="B20752" i="2"/>
  <c r="B20727" i="2"/>
  <c r="D20727" i="2" s="1"/>
  <c r="B20702" i="2"/>
  <c r="B20677" i="2"/>
  <c r="D20677" i="2" s="1"/>
  <c r="B20652" i="2"/>
  <c r="B20627" i="2"/>
  <c r="D20627" i="2" s="1"/>
  <c r="B20602" i="2"/>
  <c r="B20577" i="2"/>
  <c r="B20552" i="2"/>
  <c r="D20552" i="2" s="1"/>
  <c r="B20527" i="2"/>
  <c r="D20527" i="2" s="1"/>
  <c r="B20502" i="2"/>
  <c r="D20502" i="2" s="1"/>
  <c r="B20477" i="2"/>
  <c r="D20477" i="2" s="1"/>
  <c r="B20452" i="2"/>
  <c r="D20452" i="2" s="1"/>
  <c r="B20427" i="2"/>
  <c r="D20427" i="2" s="1"/>
  <c r="B20402" i="2"/>
  <c r="B20377" i="2"/>
  <c r="D20377" i="2" s="1"/>
  <c r="B20352" i="2"/>
  <c r="D20352" i="2" s="1"/>
  <c r="B20327" i="2"/>
  <c r="B20302" i="2"/>
  <c r="D20302" i="2" s="1"/>
  <c r="B20277" i="2"/>
  <c r="B20252" i="2"/>
  <c r="D20252" i="2" s="1"/>
  <c r="B20227" i="2"/>
  <c r="B20202" i="2"/>
  <c r="D20202" i="2" s="1"/>
  <c r="B20177" i="2"/>
  <c r="D20177" i="2" s="1"/>
  <c r="B20152" i="2"/>
  <c r="B20127" i="2"/>
  <c r="B20102" i="2"/>
  <c r="B20077" i="2"/>
  <c r="D20077" i="2" s="1"/>
  <c r="B20052" i="2"/>
  <c r="B20027" i="2"/>
  <c r="D20027" i="2" s="1"/>
  <c r="B20002" i="2"/>
  <c r="B19977" i="2"/>
  <c r="B19952" i="2"/>
  <c r="D19952" i="2" s="1"/>
  <c r="B19927" i="2"/>
  <c r="D19927" i="2" s="1"/>
  <c r="B19902" i="2"/>
  <c r="D19902" i="2" s="1"/>
  <c r="B19877" i="2"/>
  <c r="B19852" i="2"/>
  <c r="D19852" i="2" s="1"/>
  <c r="B19827" i="2"/>
  <c r="D19827" i="2" s="1"/>
  <c r="B19802" i="2"/>
  <c r="B19777" i="2"/>
  <c r="D19777" i="2" s="1"/>
  <c r="B19752" i="2"/>
  <c r="D19752" i="2" s="1"/>
  <c r="B19727" i="2"/>
  <c r="D19727" i="2" s="1"/>
  <c r="B19702" i="2"/>
  <c r="D19702" i="2" s="1"/>
  <c r="B19677" i="2"/>
  <c r="B19652" i="2"/>
  <c r="B19627" i="2"/>
  <c r="D19627" i="2" s="1"/>
  <c r="B19602" i="2"/>
  <c r="D19602" i="2" s="1"/>
  <c r="B19577" i="2"/>
  <c r="D19577" i="2" s="1"/>
  <c r="B19552" i="2"/>
  <c r="D19552" i="2" s="1"/>
  <c r="B19527" i="2"/>
  <c r="D19527" i="2" s="1"/>
  <c r="B19502" i="2"/>
  <c r="B19477" i="2"/>
  <c r="B19452" i="2"/>
  <c r="D19452" i="2" s="1"/>
  <c r="B19427" i="2"/>
  <c r="D19427" i="2" s="1"/>
  <c r="B19402" i="2"/>
  <c r="B19377" i="2"/>
  <c r="B19352" i="2"/>
  <c r="D19352" i="2" s="1"/>
  <c r="B19327" i="2"/>
  <c r="B19302" i="2"/>
  <c r="B19277" i="2"/>
  <c r="B19252" i="2"/>
  <c r="D19252" i="2" s="1"/>
  <c r="B19227" i="2"/>
  <c r="B19202" i="2"/>
  <c r="B19177" i="2"/>
  <c r="B19152" i="2"/>
  <c r="D19152" i="2" s="1"/>
  <c r="B19127" i="2"/>
  <c r="D19127" i="2" s="1"/>
  <c r="B19102" i="2"/>
  <c r="B19077" i="2"/>
  <c r="B19052" i="2"/>
  <c r="D19052" i="2" s="1"/>
  <c r="B19027" i="2"/>
  <c r="D19027" i="2" s="1"/>
  <c r="B19002" i="2"/>
  <c r="D19002" i="2" s="1"/>
  <c r="B18977" i="2"/>
  <c r="D18977" i="2" s="1"/>
  <c r="B18952" i="2"/>
  <c r="D18952" i="2" s="1"/>
  <c r="B18927" i="2"/>
  <c r="D18927" i="2" s="1"/>
  <c r="B18902" i="2"/>
  <c r="D18902" i="2" s="1"/>
  <c r="B18877" i="2"/>
  <c r="B18852" i="2"/>
  <c r="B18827" i="2"/>
  <c r="B18802" i="2"/>
  <c r="D18802" i="2" s="1"/>
  <c r="B18777" i="2"/>
  <c r="B18752" i="2"/>
  <c r="D18752" i="2" s="1"/>
  <c r="B18727" i="2"/>
  <c r="D18727" i="2" s="1"/>
  <c r="B18702" i="2"/>
  <c r="B18677" i="2"/>
  <c r="D18677" i="2" s="1"/>
  <c r="B18652" i="2"/>
  <c r="D18652" i="2" s="1"/>
  <c r="B18627" i="2"/>
  <c r="D18627" i="2" s="1"/>
  <c r="B18602" i="2"/>
  <c r="B18577" i="2"/>
  <c r="D18577" i="2" s="1"/>
  <c r="B18552" i="2"/>
  <c r="B18527" i="2"/>
  <c r="D18527" i="2" s="1"/>
  <c r="B18502" i="2"/>
  <c r="B18477" i="2"/>
  <c r="B18452" i="2"/>
  <c r="D18452" i="2" s="1"/>
  <c r="B18427" i="2"/>
  <c r="B18402" i="2"/>
  <c r="D18402" i="2" s="1"/>
  <c r="B18377" i="2"/>
  <c r="B18352" i="2"/>
  <c r="D18352" i="2" s="1"/>
  <c r="B18327" i="2"/>
  <c r="D18327" i="2" s="1"/>
  <c r="B18302" i="2"/>
  <c r="B18277" i="2"/>
  <c r="D18277" i="2" s="1"/>
  <c r="B18252" i="2"/>
  <c r="B18227" i="2"/>
  <c r="B18202" i="2"/>
  <c r="B18177" i="2"/>
  <c r="B18152" i="2"/>
  <c r="D18152" i="2" s="1"/>
  <c r="B18127" i="2"/>
  <c r="D18127" i="2" s="1"/>
  <c r="B18102" i="2"/>
  <c r="D18102" i="2" s="1"/>
  <c r="B18077" i="2"/>
  <c r="D18077" i="2" s="1"/>
  <c r="B18052" i="2"/>
  <c r="B18027" i="2"/>
  <c r="D18027" i="2" s="1"/>
  <c r="B18002" i="2"/>
  <c r="B17977" i="2"/>
  <c r="B17952" i="2"/>
  <c r="D17952" i="2" s="1"/>
  <c r="B17927" i="2"/>
  <c r="D17927" i="2" s="1"/>
  <c r="B17902" i="2"/>
  <c r="D17902" i="2" s="1"/>
  <c r="B17877" i="2"/>
  <c r="B17852" i="2"/>
  <c r="D17852" i="2" s="1"/>
  <c r="B17827" i="2"/>
  <c r="B17802" i="2"/>
  <c r="D17802" i="2" s="1"/>
  <c r="B17777" i="2"/>
  <c r="B17752" i="2"/>
  <c r="B17727" i="2"/>
  <c r="D17727" i="2" s="1"/>
  <c r="B17702" i="2"/>
  <c r="D17702" i="2" s="1"/>
  <c r="B17677" i="2"/>
  <c r="D17677" i="2" s="1"/>
  <c r="B17652" i="2"/>
  <c r="D17652" i="2" s="1"/>
  <c r="B17627" i="2"/>
  <c r="B17602" i="2"/>
  <c r="D17602" i="2" s="1"/>
  <c r="B17577" i="2"/>
  <c r="D17577" i="2" s="1"/>
  <c r="B17552" i="2"/>
  <c r="B17527" i="2"/>
  <c r="D17527" i="2" s="1"/>
  <c r="B17502" i="2"/>
  <c r="D17502" i="2" s="1"/>
  <c r="B17477" i="2"/>
  <c r="D17477" i="2" s="1"/>
  <c r="B17452" i="2"/>
  <c r="D17452" i="2" s="1"/>
  <c r="B17427" i="2"/>
  <c r="D17427" i="2" s="1"/>
  <c r="B17402" i="2"/>
  <c r="B17377" i="2"/>
  <c r="D17377" i="2" s="1"/>
  <c r="B17352" i="2"/>
  <c r="D17352" i="2" s="1"/>
  <c r="B17327" i="2"/>
  <c r="D17327" i="2" s="1"/>
  <c r="B17302" i="2"/>
  <c r="D17302" i="2" s="1"/>
  <c r="B17277" i="2"/>
  <c r="D17277" i="2" s="1"/>
  <c r="B17252" i="2"/>
  <c r="D17252" i="2" s="1"/>
  <c r="B17227" i="2"/>
  <c r="D17227" i="2" s="1"/>
  <c r="B17202" i="2"/>
  <c r="D17202" i="2" s="1"/>
  <c r="B17177" i="2"/>
  <c r="B17152" i="2"/>
  <c r="D17152" i="2" s="1"/>
  <c r="B17127" i="2"/>
  <c r="D17127" i="2" s="1"/>
  <c r="B17102" i="2"/>
  <c r="B17077" i="2"/>
  <c r="D17077" i="2" s="1"/>
  <c r="B17052" i="2"/>
  <c r="D17052" i="2" s="1"/>
  <c r="B17027" i="2"/>
  <c r="B17002" i="2"/>
  <c r="D17002" i="2" s="1"/>
  <c r="B16977" i="2"/>
  <c r="B16952" i="2"/>
  <c r="B16927" i="2"/>
  <c r="D16927" i="2" s="1"/>
  <c r="B16902" i="2"/>
  <c r="D16902" i="2" s="1"/>
  <c r="B16877" i="2"/>
  <c r="D16877" i="2" s="1"/>
  <c r="B16852" i="2"/>
  <c r="D16852" i="2" s="1"/>
  <c r="B16827" i="2"/>
  <c r="B16802" i="2"/>
  <c r="D16802" i="2" s="1"/>
  <c r="B16777" i="2"/>
  <c r="B16752" i="2"/>
  <c r="B16727" i="2"/>
  <c r="B16702" i="2"/>
  <c r="D16702" i="2" s="1"/>
  <c r="B16677" i="2"/>
  <c r="B16652" i="2"/>
  <c r="D16652" i="2" s="1"/>
  <c r="B16627" i="2"/>
  <c r="B16602" i="2"/>
  <c r="D16602" i="2" s="1"/>
  <c r="B16577" i="2"/>
  <c r="D16577" i="2" s="1"/>
  <c r="B16552" i="2"/>
  <c r="D16552" i="2" s="1"/>
  <c r="B16527" i="2"/>
  <c r="D16527" i="2" s="1"/>
  <c r="B16502" i="2"/>
  <c r="B16477" i="2"/>
  <c r="D16477" i="2" s="1"/>
  <c r="B16452" i="2"/>
  <c r="D16452" i="2" s="1"/>
  <c r="B16427" i="2"/>
  <c r="D16427" i="2" s="1"/>
  <c r="B16402" i="2"/>
  <c r="D16402" i="2" s="1"/>
  <c r="B16377" i="2"/>
  <c r="D16377" i="2" s="1"/>
  <c r="B16352" i="2"/>
  <c r="D16352" i="2" s="1"/>
  <c r="B16327" i="2"/>
  <c r="D16327" i="2" s="1"/>
  <c r="B16302" i="2"/>
  <c r="D16302" i="2" s="1"/>
  <c r="B16277" i="2"/>
  <c r="D16277" i="2" s="1"/>
  <c r="B16252" i="2"/>
  <c r="B16227" i="2"/>
  <c r="B16202" i="2"/>
  <c r="D16202" i="2" s="1"/>
  <c r="B16177" i="2"/>
  <c r="D16177" i="2" s="1"/>
  <c r="B16152" i="2"/>
  <c r="B16127" i="2"/>
  <c r="D16127" i="2" s="1"/>
  <c r="B16102" i="2"/>
  <c r="D16102" i="2" s="1"/>
  <c r="B16077" i="2"/>
  <c r="B16052" i="2"/>
  <c r="D16052" i="2" s="1"/>
  <c r="B16027" i="2"/>
  <c r="B16002" i="2"/>
  <c r="D16002" i="2" s="1"/>
  <c r="B15977" i="2"/>
  <c r="D15977" i="2" s="1"/>
  <c r="B15952" i="2"/>
  <c r="B15927" i="2"/>
  <c r="B15902" i="2"/>
  <c r="D15902" i="2" s="1"/>
  <c r="B15877" i="2"/>
  <c r="D15877" i="2" s="1"/>
  <c r="B15852" i="2"/>
  <c r="D15852" i="2" s="1"/>
  <c r="B15827" i="2"/>
  <c r="B15802" i="2"/>
  <c r="D15802" i="2" s="1"/>
  <c r="B15777" i="2"/>
  <c r="B15752" i="2"/>
  <c r="D15752" i="2" s="1"/>
  <c r="B15727" i="2"/>
  <c r="D15727" i="2" s="1"/>
  <c r="B15702" i="2"/>
  <c r="D15702" i="2" s="1"/>
  <c r="B15677" i="2"/>
  <c r="B15652" i="2"/>
  <c r="D15652" i="2" s="1"/>
  <c r="B15627" i="2"/>
  <c r="D15627" i="2" s="1"/>
  <c r="B15602" i="2"/>
  <c r="D15602" i="2" s="1"/>
  <c r="B15577" i="2"/>
  <c r="D15577" i="2" s="1"/>
  <c r="B15552" i="2"/>
  <c r="D15552" i="2" s="1"/>
  <c r="B15527" i="2"/>
  <c r="D15527" i="2" s="1"/>
  <c r="B15502" i="2"/>
  <c r="D15502" i="2" s="1"/>
  <c r="B15477" i="2"/>
  <c r="B15452" i="2"/>
  <c r="D15452" i="2" s="1"/>
  <c r="B15427" i="2"/>
  <c r="B15402" i="2"/>
  <c r="D15402" i="2" s="1"/>
  <c r="B15377" i="2"/>
  <c r="D15377" i="2" s="1"/>
  <c r="B15352" i="2"/>
  <c r="B15327" i="2"/>
  <c r="D15327" i="2" s="1"/>
  <c r="B15302" i="2"/>
  <c r="D15302" i="2" s="1"/>
  <c r="B15277" i="2"/>
  <c r="D15277" i="2" s="1"/>
  <c r="B15252" i="2"/>
  <c r="D15252" i="2" s="1"/>
  <c r="B15227" i="2"/>
  <c r="B15202" i="2"/>
  <c r="D15202" i="2" s="1"/>
  <c r="B15177" i="2"/>
  <c r="B15152" i="2"/>
  <c r="B15127" i="2"/>
  <c r="B15102" i="2"/>
  <c r="D15102" i="2" s="1"/>
  <c r="B15077" i="2"/>
  <c r="B15052" i="2"/>
  <c r="D15052" i="2" s="1"/>
  <c r="B15027" i="2"/>
  <c r="B15002" i="2"/>
  <c r="D15002" i="2" s="1"/>
  <c r="B14977" i="2"/>
  <c r="D14977" i="2" s="1"/>
  <c r="B14952" i="2"/>
  <c r="D14952" i="2" s="1"/>
  <c r="B14927" i="2"/>
  <c r="D14927" i="2" s="1"/>
  <c r="B14902" i="2"/>
  <c r="D14902" i="2" s="1"/>
  <c r="B14877" i="2"/>
  <c r="D14877" i="2" s="1"/>
  <c r="B14852" i="2"/>
  <c r="B14827" i="2"/>
  <c r="D14827" i="2" s="1"/>
  <c r="B14802" i="2"/>
  <c r="D14802" i="2" s="1"/>
  <c r="B14777" i="2"/>
  <c r="D14777" i="2" s="1"/>
  <c r="B14752" i="2"/>
  <c r="D14752" i="2" s="1"/>
  <c r="B14727" i="2"/>
  <c r="B14702" i="2"/>
  <c r="B14677" i="2"/>
  <c r="D14677" i="2" s="1"/>
  <c r="B14652" i="2"/>
  <c r="D14652" i="2" s="1"/>
  <c r="B14627" i="2"/>
  <c r="B14602" i="2"/>
  <c r="D14602" i="2" s="1"/>
  <c r="B14577" i="2"/>
  <c r="D14577" i="2" s="1"/>
  <c r="B14552" i="2"/>
  <c r="D14552" i="2" s="1"/>
  <c r="B14527" i="2"/>
  <c r="D14527" i="2" s="1"/>
  <c r="B14502" i="2"/>
  <c r="D14502" i="2" s="1"/>
  <c r="B14477" i="2"/>
  <c r="D14477" i="2" s="1"/>
  <c r="B14452" i="2"/>
  <c r="D14452" i="2" s="1"/>
  <c r="B14427" i="2"/>
  <c r="B14402" i="2"/>
  <c r="D14402" i="2" s="1"/>
  <c r="B14377" i="2"/>
  <c r="D14377" i="2" s="1"/>
  <c r="B14352" i="2"/>
  <c r="D14352" i="2" s="1"/>
  <c r="B14327" i="2"/>
  <c r="B14302" i="2"/>
  <c r="D14302" i="2" s="1"/>
  <c r="B14277" i="2"/>
  <c r="D14277" i="2" s="1"/>
  <c r="B14252" i="2"/>
  <c r="B14227" i="2"/>
  <c r="B14202" i="2"/>
  <c r="D14202" i="2" s="1"/>
  <c r="B14177" i="2"/>
  <c r="D14177" i="2" s="1"/>
  <c r="B14152" i="2"/>
  <c r="D14152" i="2" s="1"/>
  <c r="B14127" i="2"/>
  <c r="B14102" i="2"/>
  <c r="D14102" i="2" s="1"/>
  <c r="B14077" i="2"/>
  <c r="D14077" i="2" s="1"/>
  <c r="B14052" i="2"/>
  <c r="B14027" i="2"/>
  <c r="B14002" i="2"/>
  <c r="D14002" i="2" s="1"/>
  <c r="B13977" i="2"/>
  <c r="D13977" i="2" s="1"/>
  <c r="B13952" i="2"/>
  <c r="B13927" i="2"/>
  <c r="B13902" i="2"/>
  <c r="D13902" i="2" s="1"/>
  <c r="B13877" i="2"/>
  <c r="D13877" i="2" s="1"/>
  <c r="B13852" i="2"/>
  <c r="B13827" i="2"/>
  <c r="B13802" i="2"/>
  <c r="D13802" i="2" s="1"/>
  <c r="B13777" i="2"/>
  <c r="B13752" i="2"/>
  <c r="B13727" i="2"/>
  <c r="B13702" i="2"/>
  <c r="D13702" i="2" s="1"/>
  <c r="B13677" i="2"/>
  <c r="D13677" i="2" s="1"/>
  <c r="B13652" i="2"/>
  <c r="B13627" i="2"/>
  <c r="D13627" i="2" s="1"/>
  <c r="B13602" i="2"/>
  <c r="D13602" i="2" s="1"/>
  <c r="B13577" i="2"/>
  <c r="D13577" i="2" s="1"/>
  <c r="B13552" i="2"/>
  <c r="B13527" i="2"/>
  <c r="B13502" i="2"/>
  <c r="D13502" i="2" s="1"/>
  <c r="B13477" i="2"/>
  <c r="D13477" i="2" s="1"/>
  <c r="B13452" i="2"/>
  <c r="B13427" i="2"/>
  <c r="D13427" i="2" s="1"/>
  <c r="B13402" i="2"/>
  <c r="D13402" i="2" s="1"/>
  <c r="B13377" i="2"/>
  <c r="D13377" i="2" s="1"/>
  <c r="B13352" i="2"/>
  <c r="B13327" i="2"/>
  <c r="D13327" i="2" s="1"/>
  <c r="B13302" i="2"/>
  <c r="D13302" i="2" s="1"/>
  <c r="B13277" i="2"/>
  <c r="D13277" i="2" s="1"/>
  <c r="B13252" i="2"/>
  <c r="B13227" i="2"/>
  <c r="D13227" i="2" s="1"/>
  <c r="B13202" i="2"/>
  <c r="D13202" i="2" s="1"/>
  <c r="B13177" i="2"/>
  <c r="D13177" i="2" s="1"/>
  <c r="B13152" i="2"/>
  <c r="B13127" i="2"/>
  <c r="D13127" i="2" s="1"/>
  <c r="B13102" i="2"/>
  <c r="D13102" i="2" s="1"/>
  <c r="B13077" i="2"/>
  <c r="D13077" i="2" s="1"/>
  <c r="B13052" i="2"/>
  <c r="D13052" i="2" s="1"/>
  <c r="B13027" i="2"/>
  <c r="D13027" i="2" s="1"/>
  <c r="B13002" i="2"/>
  <c r="D13002" i="2" s="1"/>
  <c r="B12977" i="2"/>
  <c r="D12977" i="2" s="1"/>
  <c r="B12952" i="2"/>
  <c r="B12927" i="2"/>
  <c r="D12927" i="2" s="1"/>
  <c r="B12902" i="2"/>
  <c r="B12877" i="2"/>
  <c r="D12877" i="2" s="1"/>
  <c r="B12852" i="2"/>
  <c r="B12827" i="2"/>
  <c r="D12827" i="2" s="1"/>
  <c r="B12802" i="2"/>
  <c r="D12802" i="2" s="1"/>
  <c r="B12777" i="2"/>
  <c r="D12777" i="2" s="1"/>
  <c r="B12752" i="2"/>
  <c r="B12727" i="2"/>
  <c r="D12727" i="2" s="1"/>
  <c r="B12702" i="2"/>
  <c r="B12677" i="2"/>
  <c r="D12677" i="2" s="1"/>
  <c r="B12652" i="2"/>
  <c r="D12652" i="2" s="1"/>
  <c r="B12627" i="2"/>
  <c r="D12627" i="2" s="1"/>
  <c r="B12602" i="2"/>
  <c r="B12577" i="2"/>
  <c r="D12577" i="2" s="1"/>
  <c r="B12552" i="2"/>
  <c r="D12552" i="2" s="1"/>
  <c r="B12527" i="2"/>
  <c r="D12527" i="2" s="1"/>
  <c r="B12502" i="2"/>
  <c r="D12502" i="2" s="1"/>
  <c r="B12477" i="2"/>
  <c r="D12477" i="2" s="1"/>
  <c r="B12452" i="2"/>
  <c r="D12452" i="2" s="1"/>
  <c r="B12427" i="2"/>
  <c r="D12427" i="2" s="1"/>
  <c r="B12402" i="2"/>
  <c r="D12402" i="2" s="1"/>
  <c r="B12377" i="2"/>
  <c r="D12377" i="2" s="1"/>
  <c r="B12352" i="2"/>
  <c r="B12327" i="2"/>
  <c r="D12327" i="2" s="1"/>
  <c r="B12302" i="2"/>
  <c r="D12302" i="2" s="1"/>
  <c r="B12277" i="2"/>
  <c r="D12277" i="2" s="1"/>
  <c r="B12252" i="2"/>
  <c r="B12227" i="2"/>
  <c r="D12227" i="2" s="1"/>
  <c r="B12202" i="2"/>
  <c r="D12202" i="2" s="1"/>
  <c r="B12177" i="2"/>
  <c r="D12177" i="2" s="1"/>
  <c r="B12152" i="2"/>
  <c r="B12127" i="2"/>
  <c r="D12127" i="2" s="1"/>
  <c r="B12102" i="2"/>
  <c r="B12077" i="2"/>
  <c r="D12077" i="2" s="1"/>
  <c r="B12052" i="2"/>
  <c r="D12052" i="2" s="1"/>
  <c r="B12027" i="2"/>
  <c r="B12002" i="2"/>
  <c r="D12002" i="2" s="1"/>
  <c r="B11977" i="2"/>
  <c r="D11977" i="2" s="1"/>
  <c r="B11952" i="2"/>
  <c r="B11927" i="2"/>
  <c r="D11927" i="2" s="1"/>
  <c r="B11902" i="2"/>
  <c r="B11877" i="2"/>
  <c r="D11877" i="2" s="1"/>
  <c r="B11852" i="2"/>
  <c r="B11827" i="2"/>
  <c r="D11827" i="2" s="1"/>
  <c r="B11802" i="2"/>
  <c r="B11777" i="2"/>
  <c r="D11777" i="2" s="1"/>
  <c r="B11752" i="2"/>
  <c r="D11752" i="2" s="1"/>
  <c r="B11727" i="2"/>
  <c r="B11702" i="2"/>
  <c r="D11702" i="2" s="1"/>
  <c r="B11677" i="2"/>
  <c r="D11677" i="2" s="1"/>
  <c r="B11652" i="2"/>
  <c r="D11652" i="2" s="1"/>
  <c r="B11627" i="2"/>
  <c r="D11627" i="2" s="1"/>
  <c r="B11602" i="2"/>
  <c r="D11602" i="2" s="1"/>
  <c r="B11577" i="2"/>
  <c r="D11577" i="2" s="1"/>
  <c r="B11552" i="2"/>
  <c r="B11527" i="2"/>
  <c r="D11527" i="2" s="1"/>
  <c r="B11502" i="2"/>
  <c r="D11502" i="2" s="1"/>
  <c r="B11477" i="2"/>
  <c r="D11477" i="2" s="1"/>
  <c r="B11452" i="2"/>
  <c r="D11452" i="2" s="1"/>
  <c r="B11427" i="2"/>
  <c r="D11427" i="2" s="1"/>
  <c r="B11402" i="2"/>
  <c r="D11402" i="2" s="1"/>
  <c r="B11377" i="2"/>
  <c r="D11377" i="2" s="1"/>
  <c r="B11352" i="2"/>
  <c r="D11352" i="2" s="1"/>
  <c r="B11327" i="2"/>
  <c r="D11327" i="2" s="1"/>
  <c r="B11302" i="2"/>
  <c r="B11277" i="2"/>
  <c r="D11277" i="2" s="1"/>
  <c r="B11252" i="2"/>
  <c r="D11252" i="2" s="1"/>
  <c r="B11227" i="2"/>
  <c r="D11227" i="2" s="1"/>
  <c r="B11202" i="2"/>
  <c r="B11177" i="2"/>
  <c r="B11152" i="2"/>
  <c r="B11127" i="2"/>
  <c r="D11127" i="2" s="1"/>
  <c r="B11102" i="2"/>
  <c r="D11102" i="2" s="1"/>
  <c r="B11077" i="2"/>
  <c r="D11077" i="2" s="1"/>
  <c r="B11052" i="2"/>
  <c r="D11052" i="2" s="1"/>
  <c r="B11027" i="2"/>
  <c r="D11027" i="2" s="1"/>
  <c r="B11002" i="2"/>
  <c r="B10977" i="2"/>
  <c r="D10977" i="2" s="1"/>
  <c r="B10952" i="2"/>
  <c r="B10927" i="2"/>
  <c r="D10927" i="2" s="1"/>
  <c r="B10902" i="2"/>
  <c r="B10877" i="2"/>
  <c r="D10877" i="2" s="1"/>
  <c r="B10852" i="2"/>
  <c r="B10827" i="2"/>
  <c r="D10827" i="2" s="1"/>
  <c r="B10802" i="2"/>
  <c r="D10802" i="2" s="1"/>
  <c r="B10777" i="2"/>
  <c r="B10752" i="2"/>
  <c r="D10752" i="2" s="1"/>
  <c r="B10727" i="2"/>
  <c r="D10727" i="2" s="1"/>
  <c r="B10702" i="2"/>
  <c r="B10677" i="2"/>
  <c r="D10677" i="2" s="1"/>
  <c r="B10652" i="2"/>
  <c r="D10652" i="2" s="1"/>
  <c r="B10627" i="2"/>
  <c r="B10602" i="2"/>
  <c r="D10602" i="2" s="1"/>
  <c r="B10577" i="2"/>
  <c r="B10552" i="2"/>
  <c r="D10552" i="2" s="1"/>
  <c r="B10527" i="2"/>
  <c r="D10527" i="2" s="1"/>
  <c r="B10502" i="2"/>
  <c r="D10502" i="2" s="1"/>
  <c r="B10477" i="2"/>
  <c r="B10452" i="2"/>
  <c r="D10452" i="2" s="1"/>
  <c r="B10427" i="2"/>
  <c r="D10427" i="2" s="1"/>
  <c r="B10402" i="2"/>
  <c r="B10377" i="2"/>
  <c r="D10377" i="2" s="1"/>
  <c r="B10352" i="2"/>
  <c r="D10352" i="2" s="1"/>
  <c r="B10327" i="2"/>
  <c r="D10327" i="2" s="1"/>
  <c r="B10302" i="2"/>
  <c r="D10302" i="2" s="1"/>
  <c r="B10277" i="2"/>
  <c r="B10252" i="2"/>
  <c r="D10252" i="2" s="1"/>
  <c r="B10227" i="2"/>
  <c r="D10227" i="2" s="1"/>
  <c r="B10202" i="2"/>
  <c r="B10177" i="2"/>
  <c r="D10177" i="2" s="1"/>
  <c r="B10152" i="2"/>
  <c r="D10152" i="2" s="1"/>
  <c r="B10127" i="2"/>
  <c r="D10127" i="2" s="1"/>
  <c r="B10102" i="2"/>
  <c r="D10102" i="2" s="1"/>
  <c r="B10077" i="2"/>
  <c r="B10052" i="2"/>
  <c r="B10027" i="2"/>
  <c r="D10027" i="2" s="1"/>
  <c r="B10002" i="2"/>
  <c r="D10002" i="2" s="1"/>
  <c r="B9977" i="2"/>
  <c r="D9977" i="2" s="1"/>
  <c r="B9952" i="2"/>
  <c r="D9952" i="2" s="1"/>
  <c r="B9927" i="2"/>
  <c r="D9927" i="2" s="1"/>
  <c r="B9902" i="2"/>
  <c r="B9877" i="2"/>
  <c r="D9877" i="2" s="1"/>
  <c r="B9852" i="2"/>
  <c r="D9852" i="2" s="1"/>
  <c r="B9827" i="2"/>
  <c r="D9827" i="2" s="1"/>
  <c r="B9802" i="2"/>
  <c r="B9777" i="2"/>
  <c r="B9752" i="2"/>
  <c r="D9752" i="2" s="1"/>
  <c r="B9727" i="2"/>
  <c r="D9727" i="2" s="1"/>
  <c r="B9702" i="2"/>
  <c r="D9702" i="2" s="1"/>
  <c r="B9677" i="2"/>
  <c r="B9652" i="2"/>
  <c r="D9652" i="2" s="1"/>
  <c r="B9627" i="2"/>
  <c r="D9627" i="2" s="1"/>
  <c r="B9602" i="2"/>
  <c r="D9602" i="2" s="1"/>
  <c r="B9577" i="2"/>
  <c r="B9552" i="2"/>
  <c r="B9527" i="2"/>
  <c r="D9527" i="2" s="1"/>
  <c r="B9502" i="2"/>
  <c r="B9477" i="2"/>
  <c r="D9477" i="2" s="1"/>
  <c r="B9452" i="2"/>
  <c r="D9452" i="2" s="1"/>
  <c r="B9427" i="2"/>
  <c r="B9402" i="2"/>
  <c r="D9402" i="2" s="1"/>
  <c r="B9377" i="2"/>
  <c r="B9352" i="2"/>
  <c r="D9352" i="2" s="1"/>
  <c r="B9327" i="2"/>
  <c r="D9327" i="2" s="1"/>
  <c r="B9302" i="2"/>
  <c r="B9277" i="2"/>
  <c r="D9277" i="2" s="1"/>
  <c r="B9252" i="2"/>
  <c r="D9252" i="2" s="1"/>
  <c r="B9227" i="2"/>
  <c r="D9227" i="2" s="1"/>
  <c r="B9202" i="2"/>
  <c r="D9202" i="2" s="1"/>
  <c r="B9177" i="2"/>
  <c r="B9152" i="2"/>
  <c r="D9152" i="2" s="1"/>
  <c r="B9127" i="2"/>
  <c r="D9127" i="2" s="1"/>
  <c r="B9102" i="2"/>
  <c r="D9102" i="2" s="1"/>
  <c r="B9077" i="2"/>
  <c r="D9077" i="2" s="1"/>
  <c r="B9052" i="2"/>
  <c r="D9052" i="2" s="1"/>
  <c r="B9027" i="2"/>
  <c r="B9002" i="2"/>
  <c r="B8977" i="2"/>
  <c r="D8977" i="2" s="1"/>
  <c r="B8952" i="2"/>
  <c r="D8952" i="2" s="1"/>
  <c r="B8927" i="2"/>
  <c r="D8927" i="2" s="1"/>
  <c r="B8902" i="2"/>
  <c r="B8877" i="2"/>
  <c r="B8852" i="2"/>
  <c r="D8852" i="2" s="1"/>
  <c r="B8827" i="2"/>
  <c r="D8827" i="2" s="1"/>
  <c r="B8802" i="2"/>
  <c r="D8802" i="2" s="1"/>
  <c r="B8777" i="2"/>
  <c r="B8752" i="2"/>
  <c r="D8752" i="2" s="1"/>
  <c r="B8727" i="2"/>
  <c r="D8727" i="2" s="1"/>
  <c r="B8702" i="2"/>
  <c r="D8702" i="2" s="1"/>
  <c r="B8677" i="2"/>
  <c r="B8652" i="2"/>
  <c r="B8627" i="2"/>
  <c r="D8627" i="2" s="1"/>
  <c r="B8602" i="2"/>
  <c r="B8577" i="2"/>
  <c r="D8577" i="2" s="1"/>
  <c r="B8552" i="2"/>
  <c r="D8552" i="2" s="1"/>
  <c r="B8527" i="2"/>
  <c r="D8527" i="2" s="1"/>
  <c r="B8502" i="2"/>
  <c r="D8502" i="2" s="1"/>
  <c r="B8477" i="2"/>
  <c r="B8452" i="2"/>
  <c r="D8452" i="2" s="1"/>
  <c r="B8427" i="2"/>
  <c r="D8427" i="2" s="1"/>
  <c r="B8402" i="2"/>
  <c r="B8377" i="2"/>
  <c r="D8377" i="2" s="1"/>
  <c r="B8352" i="2"/>
  <c r="D8352" i="2" s="1"/>
  <c r="B8327" i="2"/>
  <c r="D8327" i="2" s="1"/>
  <c r="B8302" i="2"/>
  <c r="D8302" i="2" s="1"/>
  <c r="B8277" i="2"/>
  <c r="D8277" i="2" s="1"/>
  <c r="B8252" i="2"/>
  <c r="D8252" i="2" s="1"/>
  <c r="B8227" i="2"/>
  <c r="B8202" i="2"/>
  <c r="D8202" i="2" s="1"/>
  <c r="B8177" i="2"/>
  <c r="B8152" i="2"/>
  <c r="D8152" i="2" s="1"/>
  <c r="B8127" i="2"/>
  <c r="D8127" i="2" s="1"/>
  <c r="B8102" i="2"/>
  <c r="D8102" i="2" s="1"/>
  <c r="B8077" i="2"/>
  <c r="B8052" i="2"/>
  <c r="B8027" i="2"/>
  <c r="D8027" i="2" s="1"/>
  <c r="B8002" i="2"/>
  <c r="B7977" i="2"/>
  <c r="D7977" i="2" s="1"/>
  <c r="B7952" i="2"/>
  <c r="D7952" i="2" s="1"/>
  <c r="B7927" i="2"/>
  <c r="D7927" i="2" s="1"/>
  <c r="B7902" i="2"/>
  <c r="D7902" i="2" s="1"/>
  <c r="B7877" i="2"/>
  <c r="B7852" i="2"/>
  <c r="D7852" i="2" s="1"/>
  <c r="B7827" i="2"/>
  <c r="D7827" i="2" s="1"/>
  <c r="B7802" i="2"/>
  <c r="D7802" i="2" s="1"/>
  <c r="B7777" i="2"/>
  <c r="D7777" i="2" s="1"/>
  <c r="B7752" i="2"/>
  <c r="D7752" i="2" s="1"/>
  <c r="B7727" i="2"/>
  <c r="D7727" i="2" s="1"/>
  <c r="B7702" i="2"/>
  <c r="B7677" i="2"/>
  <c r="D7677" i="2" s="1"/>
  <c r="B7652" i="2"/>
  <c r="D7652" i="2" s="1"/>
  <c r="B7627" i="2"/>
  <c r="D7627" i="2" s="1"/>
  <c r="B7602" i="2"/>
  <c r="D7602" i="2" s="1"/>
  <c r="B7577" i="2"/>
  <c r="B7552" i="2"/>
  <c r="B7527" i="2"/>
  <c r="D7527" i="2" s="1"/>
  <c r="B7502" i="2"/>
  <c r="D7502" i="2" s="1"/>
  <c r="B7477" i="2"/>
  <c r="B7452" i="2"/>
  <c r="D7452" i="2" s="1"/>
  <c r="B7427" i="2"/>
  <c r="D7427" i="2" s="1"/>
  <c r="B7402" i="2"/>
  <c r="D7402" i="2" s="1"/>
  <c r="B7377" i="2"/>
  <c r="B7352" i="2"/>
  <c r="D7352" i="2" s="1"/>
  <c r="B7327" i="2"/>
  <c r="D7327" i="2" s="1"/>
  <c r="B7302" i="2"/>
  <c r="B7277" i="2"/>
  <c r="D7277" i="2" s="1"/>
  <c r="B7252" i="2"/>
  <c r="D7252" i="2" s="1"/>
  <c r="B7227" i="2"/>
  <c r="D7227" i="2" s="1"/>
  <c r="B7202" i="2"/>
  <c r="D7202" i="2" s="1"/>
  <c r="B7177" i="2"/>
  <c r="D7177" i="2" s="1"/>
  <c r="B7152" i="2"/>
  <c r="B7127" i="2"/>
  <c r="D7127" i="2" s="1"/>
  <c r="B7102" i="2"/>
  <c r="D7102" i="2" s="1"/>
  <c r="B7077" i="2"/>
  <c r="D7077" i="2" s="1"/>
  <c r="B7052" i="2"/>
  <c r="D7052" i="2" s="1"/>
  <c r="B7027" i="2"/>
  <c r="D7027" i="2" s="1"/>
  <c r="B7002" i="2"/>
  <c r="D7002" i="2" s="1"/>
  <c r="B6977" i="2"/>
  <c r="D6977" i="2" s="1"/>
  <c r="B6952" i="2"/>
  <c r="D6952" i="2" s="1"/>
  <c r="B6927" i="2"/>
  <c r="D6927" i="2" s="1"/>
  <c r="B6902" i="2"/>
  <c r="D6902" i="2" s="1"/>
  <c r="B6877" i="2"/>
  <c r="B6852" i="2"/>
  <c r="D6852" i="2" s="1"/>
  <c r="B6827" i="2"/>
  <c r="D6827" i="2" s="1"/>
  <c r="B6802" i="2"/>
  <c r="B6777" i="2"/>
  <c r="D6777" i="2" s="1"/>
  <c r="B6752" i="2"/>
  <c r="D6752" i="2" s="1"/>
  <c r="B6727" i="2"/>
  <c r="D6727" i="2" s="1"/>
  <c r="B6702" i="2"/>
  <c r="D6702" i="2" s="1"/>
  <c r="B6677" i="2"/>
  <c r="D6677" i="2" s="1"/>
  <c r="B6652" i="2"/>
  <c r="D6652" i="2" s="1"/>
  <c r="B6627" i="2"/>
  <c r="D6627" i="2" s="1"/>
  <c r="B6602" i="2"/>
  <c r="D6602" i="2" s="1"/>
  <c r="B6577" i="2"/>
  <c r="D6577" i="2" s="1"/>
  <c r="B6552" i="2"/>
  <c r="D6552" i="2" s="1"/>
  <c r="B6527" i="2"/>
  <c r="D6527" i="2" s="1"/>
  <c r="B6502" i="2"/>
  <c r="D6502" i="2" s="1"/>
  <c r="B6477" i="2"/>
  <c r="D6477" i="2" s="1"/>
  <c r="B6452" i="2"/>
  <c r="D6452" i="2" s="1"/>
  <c r="B6427" i="2"/>
  <c r="D6427" i="2" s="1"/>
  <c r="B6402" i="2"/>
  <c r="D6402" i="2" s="1"/>
  <c r="B6377" i="2"/>
  <c r="D6377" i="2" s="1"/>
  <c r="B6352" i="2"/>
  <c r="D6352" i="2" s="1"/>
  <c r="B6327" i="2"/>
  <c r="D6327" i="2" s="1"/>
  <c r="B6302" i="2"/>
  <c r="D6302" i="2" s="1"/>
  <c r="B6277" i="2"/>
  <c r="D6277" i="2" s="1"/>
  <c r="B6252" i="2"/>
  <c r="D6252" i="2" s="1"/>
  <c r="B6227" i="2"/>
  <c r="D6227" i="2" s="1"/>
  <c r="B6202" i="2"/>
  <c r="D6202" i="2" s="1"/>
  <c r="B6177" i="2"/>
  <c r="D6177" i="2" s="1"/>
  <c r="B6152" i="2"/>
  <c r="D6152" i="2" s="1"/>
  <c r="B6127" i="2"/>
  <c r="D6127" i="2" s="1"/>
  <c r="B6102" i="2"/>
  <c r="D6102" i="2" s="1"/>
  <c r="B6077" i="2"/>
  <c r="B6052" i="2"/>
  <c r="D6052" i="2" s="1"/>
  <c r="B6027" i="2"/>
  <c r="D6027" i="2" s="1"/>
  <c r="B6002" i="2"/>
  <c r="D6002" i="2" s="1"/>
  <c r="B5977" i="2"/>
  <c r="D5977" i="2" s="1"/>
  <c r="B5952" i="2"/>
  <c r="D5952" i="2" s="1"/>
  <c r="B5927" i="2"/>
  <c r="D5927" i="2" s="1"/>
  <c r="B5902" i="2"/>
  <c r="D5902" i="2" s="1"/>
  <c r="B5877" i="2"/>
  <c r="D5877" i="2" s="1"/>
  <c r="B5852" i="2"/>
  <c r="D5852" i="2" s="1"/>
  <c r="B5827" i="2"/>
  <c r="D5827" i="2" s="1"/>
  <c r="B5802" i="2"/>
  <c r="D5802" i="2" s="1"/>
  <c r="B5777" i="2"/>
  <c r="D5777" i="2" s="1"/>
  <c r="B5752" i="2"/>
  <c r="D5752" i="2" s="1"/>
  <c r="B5727" i="2"/>
  <c r="D5727" i="2" s="1"/>
  <c r="B5702" i="2"/>
  <c r="D5702" i="2" s="1"/>
  <c r="B5677" i="2"/>
  <c r="D5677" i="2" s="1"/>
  <c r="B5652" i="2"/>
  <c r="D5652" i="2" s="1"/>
  <c r="B5627" i="2"/>
  <c r="D5627" i="2" s="1"/>
  <c r="B5602" i="2"/>
  <c r="D5602" i="2" s="1"/>
  <c r="B5577" i="2"/>
  <c r="D5577" i="2" s="1"/>
  <c r="B5552" i="2"/>
  <c r="D5552" i="2" s="1"/>
  <c r="B5527" i="2"/>
  <c r="D5527" i="2" s="1"/>
  <c r="B5502" i="2"/>
  <c r="D5502" i="2" s="1"/>
  <c r="B5477" i="2"/>
  <c r="D5477" i="2" s="1"/>
  <c r="B5452" i="2"/>
  <c r="D5452" i="2" s="1"/>
  <c r="B5427" i="2"/>
  <c r="D5427" i="2" s="1"/>
  <c r="B5402" i="2"/>
  <c r="B5377" i="2"/>
  <c r="D5377" i="2" s="1"/>
  <c r="B5352" i="2"/>
  <c r="D5352" i="2" s="1"/>
  <c r="B5327" i="2"/>
  <c r="D5327" i="2" s="1"/>
  <c r="B5302" i="2"/>
  <c r="D5302" i="2" s="1"/>
  <c r="B5277" i="2"/>
  <c r="D5277" i="2" s="1"/>
  <c r="B5252" i="2"/>
  <c r="D5252" i="2" s="1"/>
  <c r="B5227" i="2"/>
  <c r="D5227" i="2" s="1"/>
  <c r="B5202" i="2"/>
  <c r="D5202" i="2" s="1"/>
  <c r="B5177" i="2"/>
  <c r="D5177" i="2" s="1"/>
  <c r="B5152" i="2"/>
  <c r="D5152" i="2" s="1"/>
  <c r="B5127" i="2"/>
  <c r="D5127" i="2" s="1"/>
  <c r="B5102" i="2"/>
  <c r="D5102" i="2" s="1"/>
  <c r="B5077" i="2"/>
  <c r="D5077" i="2" s="1"/>
  <c r="B5052" i="2"/>
  <c r="D5052" i="2" s="1"/>
  <c r="B5027" i="2"/>
  <c r="D5027" i="2" s="1"/>
  <c r="B5002" i="2"/>
  <c r="D5002" i="2" s="1"/>
  <c r="B4977" i="2"/>
  <c r="D4977" i="2" s="1"/>
  <c r="B4952" i="2"/>
  <c r="D4952" i="2" s="1"/>
  <c r="B4927" i="2"/>
  <c r="D4927" i="2" s="1"/>
  <c r="B4902" i="2"/>
  <c r="D4902" i="2" s="1"/>
  <c r="B4877" i="2"/>
  <c r="D4877" i="2" s="1"/>
  <c r="B4852" i="2"/>
  <c r="D4852" i="2" s="1"/>
  <c r="B4827" i="2"/>
  <c r="D4827" i="2" s="1"/>
  <c r="B4802" i="2"/>
  <c r="D4802" i="2" s="1"/>
  <c r="B4777" i="2"/>
  <c r="D4777" i="2" s="1"/>
  <c r="B4752" i="2"/>
  <c r="D4752" i="2" s="1"/>
  <c r="B4727" i="2"/>
  <c r="D4727" i="2" s="1"/>
  <c r="B4702" i="2"/>
  <c r="D4702" i="2" s="1"/>
  <c r="B4677" i="2"/>
  <c r="D4677" i="2" s="1"/>
  <c r="B4652" i="2"/>
  <c r="D4652" i="2" s="1"/>
  <c r="B4627" i="2"/>
  <c r="D4627" i="2" s="1"/>
  <c r="B4602" i="2"/>
  <c r="D4602" i="2" s="1"/>
  <c r="B4577" i="2"/>
  <c r="D4577" i="2" s="1"/>
  <c r="B4552" i="2"/>
  <c r="D4552" i="2" s="1"/>
  <c r="B4527" i="2"/>
  <c r="D4527" i="2" s="1"/>
  <c r="B4502" i="2"/>
  <c r="D4502" i="2" s="1"/>
  <c r="B4477" i="2"/>
  <c r="D4477" i="2" s="1"/>
  <c r="B4452" i="2"/>
  <c r="D4452" i="2" s="1"/>
  <c r="B4427" i="2"/>
  <c r="D4427" i="2" s="1"/>
  <c r="B4402" i="2"/>
  <c r="D4402" i="2" s="1"/>
  <c r="B4377" i="2"/>
  <c r="D4377" i="2" s="1"/>
  <c r="B4352" i="2"/>
  <c r="D4352" i="2" s="1"/>
  <c r="B4327" i="2"/>
  <c r="D4327" i="2" s="1"/>
  <c r="B4302" i="2"/>
  <c r="D4302" i="2" s="1"/>
  <c r="B4277" i="2"/>
  <c r="D4277" i="2" s="1"/>
  <c r="B4252" i="2"/>
  <c r="D4252" i="2" s="1"/>
  <c r="B4227" i="2"/>
  <c r="D4227" i="2" s="1"/>
  <c r="B4202" i="2"/>
  <c r="D4202" i="2" s="1"/>
  <c r="B4177" i="2"/>
  <c r="D4177" i="2" s="1"/>
  <c r="B4152" i="2"/>
  <c r="D4152" i="2" s="1"/>
  <c r="B4127" i="2"/>
  <c r="D4127" i="2" s="1"/>
  <c r="B4102" i="2"/>
  <c r="D4102" i="2" s="1"/>
  <c r="B4077" i="2"/>
  <c r="D4077" i="2" s="1"/>
  <c r="B4052" i="2"/>
  <c r="D4052" i="2" s="1"/>
  <c r="B4027" i="2"/>
  <c r="D4027" i="2" s="1"/>
  <c r="B4002" i="2"/>
  <c r="D4002" i="2" s="1"/>
  <c r="B3977" i="2"/>
  <c r="D3977" i="2" s="1"/>
  <c r="B3952" i="2"/>
  <c r="D3952" i="2" s="1"/>
  <c r="B3927" i="2"/>
  <c r="D3927" i="2" s="1"/>
  <c r="B3902" i="2"/>
  <c r="D3902" i="2" s="1"/>
  <c r="B3877" i="2"/>
  <c r="B3852" i="2"/>
  <c r="D3852" i="2" s="1"/>
  <c r="B3827" i="2"/>
  <c r="D3827" i="2" s="1"/>
  <c r="B3802" i="2"/>
  <c r="D3802" i="2" s="1"/>
  <c r="B3777" i="2"/>
  <c r="D3777" i="2" s="1"/>
  <c r="B3752" i="2"/>
  <c r="D3752" i="2" s="1"/>
  <c r="B3727" i="2"/>
  <c r="D3727" i="2" s="1"/>
  <c r="B3702" i="2"/>
  <c r="D3702" i="2" s="1"/>
  <c r="B3677" i="2"/>
  <c r="D3677" i="2" s="1"/>
  <c r="B3652" i="2"/>
  <c r="D3652" i="2" s="1"/>
  <c r="B3627" i="2"/>
  <c r="D3627" i="2" s="1"/>
  <c r="B3602" i="2"/>
  <c r="D3602" i="2" s="1"/>
  <c r="B3577" i="2"/>
  <c r="D3577" i="2" s="1"/>
  <c r="B3552" i="2"/>
  <c r="D3552" i="2" s="1"/>
  <c r="B3527" i="2"/>
  <c r="D3527" i="2" s="1"/>
  <c r="B3502" i="2"/>
  <c r="D3502" i="2" s="1"/>
  <c r="B3477" i="2"/>
  <c r="D3477" i="2" s="1"/>
  <c r="B3452" i="2"/>
  <c r="D3452" i="2" s="1"/>
  <c r="B3427" i="2"/>
  <c r="D3427" i="2" s="1"/>
  <c r="B3402" i="2"/>
  <c r="D3402" i="2" s="1"/>
  <c r="B3377" i="2"/>
  <c r="D3377" i="2" s="1"/>
  <c r="B3352" i="2"/>
  <c r="D3352" i="2" s="1"/>
  <c r="B3327" i="2"/>
  <c r="D3327" i="2" s="1"/>
  <c r="B3302" i="2"/>
  <c r="D3302" i="2" s="1"/>
  <c r="B3277" i="2"/>
  <c r="D3277" i="2" s="1"/>
  <c r="B3252" i="2"/>
  <c r="D3252" i="2" s="1"/>
  <c r="B3227" i="2"/>
  <c r="D3227" i="2" s="1"/>
  <c r="B3202" i="2"/>
  <c r="D3202" i="2" s="1"/>
  <c r="B3177" i="2"/>
  <c r="B3152" i="2"/>
  <c r="D3152" i="2" s="1"/>
  <c r="B3127" i="2"/>
  <c r="D3127" i="2" s="1"/>
  <c r="B3102" i="2"/>
  <c r="D3102" i="2" s="1"/>
  <c r="B3077" i="2"/>
  <c r="D3077" i="2" s="1"/>
  <c r="B3052" i="2"/>
  <c r="D3052" i="2" s="1"/>
  <c r="B3027" i="2"/>
  <c r="D3027" i="2" s="1"/>
  <c r="B3002" i="2"/>
  <c r="D3002" i="2" s="1"/>
  <c r="B2977" i="2"/>
  <c r="D2977" i="2" s="1"/>
  <c r="B2952" i="2"/>
  <c r="D2952" i="2" s="1"/>
  <c r="B2927" i="2"/>
  <c r="D2927" i="2" s="1"/>
  <c r="B2902" i="2"/>
  <c r="D2902" i="2" s="1"/>
  <c r="B2877" i="2"/>
  <c r="D2877" i="2" s="1"/>
  <c r="B2852" i="2"/>
  <c r="D2852" i="2" s="1"/>
  <c r="B2827" i="2"/>
  <c r="D2827" i="2" s="1"/>
  <c r="B2802" i="2"/>
  <c r="D2802" i="2" s="1"/>
  <c r="B2777" i="2"/>
  <c r="D2777" i="2" s="1"/>
  <c r="B2752" i="2"/>
  <c r="D2752" i="2" s="1"/>
  <c r="B2727" i="2"/>
  <c r="D2727" i="2" s="1"/>
  <c r="B2702" i="2"/>
  <c r="D2702" i="2" s="1"/>
  <c r="B2677" i="2"/>
  <c r="D2677" i="2" s="1"/>
  <c r="B2652" i="2"/>
  <c r="D2652" i="2" s="1"/>
  <c r="B2627" i="2"/>
  <c r="D2627" i="2" s="1"/>
  <c r="B2602" i="2"/>
  <c r="D2602" i="2" s="1"/>
  <c r="B2577" i="2"/>
  <c r="D2577" i="2" s="1"/>
  <c r="B2552" i="2"/>
  <c r="D2552" i="2" s="1"/>
  <c r="B2527" i="2"/>
  <c r="D2527" i="2" s="1"/>
  <c r="B2502" i="2"/>
  <c r="D2502" i="2" s="1"/>
  <c r="B2477" i="2"/>
  <c r="D2477" i="2" s="1"/>
  <c r="B2452" i="2"/>
  <c r="D2452" i="2" s="1"/>
  <c r="B2427" i="2"/>
  <c r="D2427" i="2" s="1"/>
  <c r="B2402" i="2"/>
  <c r="D2402" i="2" s="1"/>
  <c r="B2377" i="2"/>
  <c r="D2377" i="2" s="1"/>
  <c r="B2352" i="2"/>
  <c r="D2352" i="2" s="1"/>
  <c r="B2327" i="2"/>
  <c r="D2327" i="2" s="1"/>
  <c r="B2302" i="2"/>
  <c r="D2302" i="2" s="1"/>
  <c r="B2277" i="2"/>
  <c r="D2277" i="2" s="1"/>
  <c r="B2252" i="2"/>
  <c r="D2252" i="2" s="1"/>
  <c r="B2227" i="2"/>
  <c r="D2227" i="2" s="1"/>
  <c r="B2202" i="2"/>
  <c r="D2202" i="2" s="1"/>
  <c r="B2177" i="2"/>
  <c r="D2177" i="2" s="1"/>
  <c r="B2152" i="2"/>
  <c r="D2152" i="2" s="1"/>
  <c r="B2127" i="2"/>
  <c r="D2127" i="2" s="1"/>
  <c r="B2102" i="2"/>
  <c r="D2102" i="2" s="1"/>
  <c r="B2077" i="2"/>
  <c r="D2077" i="2" s="1"/>
  <c r="B2052" i="2"/>
  <c r="D2052" i="2" s="1"/>
  <c r="B2027" i="2"/>
  <c r="D2027" i="2" s="1"/>
  <c r="B2002" i="2"/>
  <c r="D2002" i="2" s="1"/>
  <c r="B1977" i="2"/>
  <c r="D1977" i="2" s="1"/>
  <c r="B1952" i="2"/>
  <c r="D1952" i="2" s="1"/>
  <c r="B1927" i="2"/>
  <c r="D1927" i="2" s="1"/>
  <c r="B1902" i="2"/>
  <c r="D1902" i="2" s="1"/>
  <c r="B1877" i="2"/>
  <c r="D1877" i="2" s="1"/>
  <c r="B1852" i="2"/>
  <c r="D1852" i="2" s="1"/>
  <c r="B1827" i="2"/>
  <c r="D1827" i="2" s="1"/>
  <c r="B1802" i="2"/>
  <c r="D1802" i="2" s="1"/>
  <c r="B1777" i="2"/>
  <c r="D1777" i="2" s="1"/>
  <c r="B1752" i="2"/>
  <c r="D1752" i="2" s="1"/>
  <c r="B1727" i="2"/>
  <c r="D1727" i="2" s="1"/>
  <c r="B1702" i="2"/>
  <c r="D1702" i="2" s="1"/>
  <c r="B1677" i="2"/>
  <c r="D1677" i="2" s="1"/>
  <c r="B1652" i="2"/>
  <c r="D1652" i="2" s="1"/>
  <c r="B1627" i="2"/>
  <c r="D1627" i="2" s="1"/>
  <c r="B1602" i="2"/>
  <c r="D1602" i="2" s="1"/>
  <c r="B1577" i="2"/>
  <c r="D1577" i="2" s="1"/>
  <c r="B1552" i="2"/>
  <c r="D1552" i="2" s="1"/>
  <c r="B1527" i="2"/>
  <c r="D1527" i="2" s="1"/>
  <c r="B1502" i="2"/>
  <c r="D1502" i="2" s="1"/>
  <c r="B1477" i="2"/>
  <c r="D1477" i="2" s="1"/>
  <c r="B1452" i="2"/>
  <c r="D1452" i="2" s="1"/>
  <c r="B1427" i="2"/>
  <c r="D1427" i="2" s="1"/>
  <c r="B1402" i="2"/>
  <c r="D1402" i="2" s="1"/>
  <c r="B1377" i="2"/>
  <c r="D1377" i="2" s="1"/>
  <c r="B1352" i="2"/>
  <c r="D1352" i="2" s="1"/>
  <c r="B1327" i="2"/>
  <c r="D1327" i="2" s="1"/>
  <c r="B1302" i="2"/>
  <c r="D1302" i="2" s="1"/>
  <c r="B1277" i="2"/>
  <c r="D1277" i="2" s="1"/>
  <c r="B1252" i="2"/>
  <c r="D1252" i="2" s="1"/>
  <c r="B1227" i="2"/>
  <c r="D1227" i="2" s="1"/>
  <c r="B1202" i="2"/>
  <c r="D1202" i="2" s="1"/>
  <c r="B1177" i="2"/>
  <c r="D1177" i="2" s="1"/>
  <c r="B1152" i="2"/>
  <c r="D1152" i="2" s="1"/>
  <c r="B1127" i="2"/>
  <c r="D1127" i="2" s="1"/>
  <c r="B1102" i="2"/>
  <c r="D1102" i="2" s="1"/>
  <c r="B1077" i="2"/>
  <c r="D1077" i="2" s="1"/>
  <c r="B1052" i="2"/>
  <c r="D1052" i="2" s="1"/>
  <c r="B1027" i="2"/>
  <c r="D1027" i="2" s="1"/>
  <c r="B1002" i="2"/>
  <c r="D1002" i="2" s="1"/>
  <c r="B977" i="2"/>
  <c r="D977" i="2" s="1"/>
  <c r="B952" i="2"/>
  <c r="D952" i="2" s="1"/>
  <c r="B927" i="2"/>
  <c r="D927" i="2" s="1"/>
  <c r="B902" i="2"/>
  <c r="D902" i="2" s="1"/>
  <c r="B877" i="2"/>
  <c r="D877" i="2" s="1"/>
  <c r="B852" i="2"/>
  <c r="D852" i="2" s="1"/>
  <c r="B827" i="2"/>
  <c r="D827" i="2" s="1"/>
  <c r="B802" i="2"/>
  <c r="D802" i="2" s="1"/>
  <c r="B777" i="2"/>
  <c r="D777" i="2" s="1"/>
  <c r="B752" i="2"/>
  <c r="D752" i="2" s="1"/>
  <c r="B727" i="2"/>
  <c r="D727" i="2" s="1"/>
  <c r="B702" i="2"/>
  <c r="D702" i="2" s="1"/>
  <c r="B677" i="2"/>
  <c r="D677" i="2" s="1"/>
  <c r="B652" i="2"/>
  <c r="D652" i="2" s="1"/>
  <c r="B627" i="2"/>
  <c r="D627" i="2" s="1"/>
  <c r="B602" i="2"/>
  <c r="D602" i="2" s="1"/>
  <c r="B577" i="2"/>
  <c r="D577" i="2" s="1"/>
  <c r="B552" i="2"/>
  <c r="D552" i="2" s="1"/>
  <c r="B527" i="2"/>
  <c r="D527" i="2" s="1"/>
  <c r="B502" i="2"/>
  <c r="D502" i="2" s="1"/>
  <c r="B477" i="2"/>
  <c r="D477" i="2" s="1"/>
  <c r="B452" i="2"/>
  <c r="D452" i="2" s="1"/>
  <c r="B427" i="2"/>
  <c r="D427" i="2" s="1"/>
  <c r="B402" i="2"/>
  <c r="D402" i="2" s="1"/>
  <c r="B377" i="2"/>
  <c r="D377" i="2" s="1"/>
  <c r="B352" i="2"/>
  <c r="D352" i="2" s="1"/>
  <c r="B327" i="2"/>
  <c r="D327" i="2" s="1"/>
  <c r="B302" i="2"/>
  <c r="D302" i="2" s="1"/>
  <c r="B277" i="2"/>
  <c r="D277" i="2" s="1"/>
  <c r="B252" i="2"/>
  <c r="D252" i="2" s="1"/>
  <c r="B227" i="2"/>
  <c r="D227" i="2" s="1"/>
  <c r="B202" i="2"/>
  <c r="D202" i="2" s="1"/>
  <c r="B177" i="2"/>
  <c r="D177" i="2" s="1"/>
  <c r="B152" i="2"/>
  <c r="D152" i="2" s="1"/>
  <c r="B127" i="2"/>
  <c r="D127" i="2" s="1"/>
  <c r="B102" i="2"/>
  <c r="D102" i="2" s="1"/>
  <c r="B77" i="2"/>
  <c r="D77" i="2" s="1"/>
  <c r="B52" i="2"/>
  <c r="D52" i="2" s="1"/>
  <c r="B27" i="2"/>
  <c r="B2" i="2"/>
  <c r="D2" i="2" s="1"/>
  <c r="D10402" i="2" l="1"/>
  <c r="F10402" i="2" s="1"/>
  <c r="D19202" i="2"/>
  <c r="F19202" i="2" s="1"/>
  <c r="D20802" i="2"/>
  <c r="F20802" i="2" s="1"/>
  <c r="D21202" i="2"/>
  <c r="F21202" i="2" s="1"/>
  <c r="D22602" i="2"/>
  <c r="F22602" i="2" s="1"/>
  <c r="D22802" i="2"/>
  <c r="F22802" i="2" s="1"/>
  <c r="D23002" i="2"/>
  <c r="F23002" i="2" s="1"/>
  <c r="D23402" i="2"/>
  <c r="F23402" i="2" s="1"/>
  <c r="D23602" i="2"/>
  <c r="F23602" i="2" s="1"/>
  <c r="D24802" i="2"/>
  <c r="F24802" i="2" s="1"/>
  <c r="D27" i="2"/>
  <c r="F27" i="2" s="1"/>
  <c r="D8227" i="2"/>
  <c r="F8227" i="2" s="1"/>
  <c r="D9027" i="2"/>
  <c r="F9027" i="2" s="1"/>
  <c r="D9427" i="2"/>
  <c r="F9427" i="2" s="1"/>
  <c r="D10627" i="2"/>
  <c r="F10627" i="2" s="1"/>
  <c r="D12027" i="2"/>
  <c r="F12027" i="2" s="1"/>
  <c r="D13827" i="2"/>
  <c r="F13827" i="2" s="1"/>
  <c r="D14027" i="2"/>
  <c r="F14027" i="2" s="1"/>
  <c r="D14227" i="2"/>
  <c r="F14227" i="2" s="1"/>
  <c r="D14427" i="2"/>
  <c r="F14427" i="2" s="1"/>
  <c r="D14627" i="2"/>
  <c r="F14627" i="2" s="1"/>
  <c r="D15027" i="2"/>
  <c r="F15027" i="2" s="1"/>
  <c r="D15227" i="2"/>
  <c r="F15227" i="2" s="1"/>
  <c r="D15427" i="2"/>
  <c r="F15427" i="2" s="1"/>
  <c r="D15827" i="2"/>
  <c r="F15827" i="2" s="1"/>
  <c r="D16027" i="2"/>
  <c r="F16027" i="2" s="1"/>
  <c r="D16227" i="2"/>
  <c r="F16227" i="2" s="1"/>
  <c r="D16627" i="2"/>
  <c r="F16627" i="2" s="1"/>
  <c r="D16827" i="2"/>
  <c r="F16827" i="2" s="1"/>
  <c r="D17027" i="2"/>
  <c r="F17027" i="2" s="1"/>
  <c r="D17627" i="2"/>
  <c r="F17627" i="2" s="1"/>
  <c r="D17827" i="2"/>
  <c r="F17827" i="2" s="1"/>
  <c r="D18227" i="2"/>
  <c r="F18227" i="2" s="1"/>
  <c r="D18427" i="2"/>
  <c r="F18427" i="2" s="1"/>
  <c r="D18827" i="2"/>
  <c r="F18827" i="2" s="1"/>
  <c r="D19227" i="2"/>
  <c r="F19227" i="2" s="1"/>
  <c r="D20227" i="2"/>
  <c r="F20227" i="2" s="1"/>
  <c r="D21427" i="2"/>
  <c r="F21427" i="2" s="1"/>
  <c r="D21827" i="2"/>
  <c r="F21827" i="2" s="1"/>
  <c r="D22227" i="2"/>
  <c r="F22227" i="2" s="1"/>
  <c r="D23227" i="2"/>
  <c r="F23227" i="2" s="1"/>
  <c r="D23427" i="2"/>
  <c r="F23427" i="2" s="1"/>
  <c r="D23627" i="2"/>
  <c r="F23627" i="2" s="1"/>
  <c r="D24027" i="2"/>
  <c r="F24027" i="2" s="1"/>
  <c r="D24227" i="2"/>
  <c r="F24227" i="2" s="1"/>
  <c r="D24427" i="2"/>
  <c r="F24427" i="2" s="1"/>
  <c r="D24627" i="2"/>
  <c r="F24627" i="2" s="1"/>
  <c r="D24827" i="2"/>
  <c r="F24827" i="2" s="1"/>
  <c r="D8402" i="2"/>
  <c r="F8402" i="2" s="1"/>
  <c r="D9002" i="2"/>
  <c r="F9002" i="2" s="1"/>
  <c r="D9802" i="2"/>
  <c r="F9802" i="2" s="1"/>
  <c r="D12602" i="2"/>
  <c r="F12602" i="2" s="1"/>
  <c r="D17402" i="2"/>
  <c r="F17402" i="2" s="1"/>
  <c r="D19402" i="2"/>
  <c r="F19402" i="2" s="1"/>
  <c r="D20402" i="2"/>
  <c r="F20402" i="2" s="1"/>
  <c r="D24002" i="2"/>
  <c r="F24002" i="2" s="1"/>
  <c r="D8052" i="2"/>
  <c r="F8052" i="2" s="1"/>
  <c r="D8652" i="2"/>
  <c r="F8652" i="2" s="1"/>
  <c r="D10052" i="2"/>
  <c r="F10052" i="2" s="1"/>
  <c r="D10852" i="2"/>
  <c r="F10852" i="2" s="1"/>
  <c r="D11852" i="2"/>
  <c r="F11852" i="2" s="1"/>
  <c r="D12252" i="2"/>
  <c r="F12252" i="2" s="1"/>
  <c r="D12852" i="2"/>
  <c r="F12852" i="2" s="1"/>
  <c r="D13252" i="2"/>
  <c r="F13252" i="2" s="1"/>
  <c r="D13452" i="2"/>
  <c r="F13452" i="2" s="1"/>
  <c r="D13652" i="2"/>
  <c r="F13652" i="2" s="1"/>
  <c r="D13852" i="2"/>
  <c r="F13852" i="2" s="1"/>
  <c r="D14052" i="2"/>
  <c r="F14052" i="2" s="1"/>
  <c r="D14252" i="2"/>
  <c r="F14252" i="2" s="1"/>
  <c r="D14852" i="2"/>
  <c r="F14852" i="2" s="1"/>
  <c r="D16252" i="2"/>
  <c r="F16252" i="2" s="1"/>
  <c r="D18052" i="2"/>
  <c r="F18052" i="2" s="1"/>
  <c r="D18252" i="2"/>
  <c r="F18252" i="2" s="1"/>
  <c r="D18852" i="2"/>
  <c r="F18852" i="2" s="1"/>
  <c r="D19652" i="2"/>
  <c r="F19652" i="2" s="1"/>
  <c r="D20052" i="2"/>
  <c r="F20052" i="2" s="1"/>
  <c r="D20652" i="2"/>
  <c r="F20652" i="2" s="1"/>
  <c r="D20852" i="2"/>
  <c r="F20852" i="2" s="1"/>
  <c r="D21052" i="2"/>
  <c r="F21052" i="2" s="1"/>
  <c r="D21252" i="2"/>
  <c r="F21252" i="2" s="1"/>
  <c r="D22052" i="2"/>
  <c r="F22052" i="2" s="1"/>
  <c r="D22452" i="2"/>
  <c r="F22452" i="2" s="1"/>
  <c r="D22652" i="2"/>
  <c r="F22652" i="2" s="1"/>
  <c r="D22852" i="2"/>
  <c r="F22852" i="2" s="1"/>
  <c r="D23052" i="2"/>
  <c r="F23052" i="2" s="1"/>
  <c r="D23252" i="2"/>
  <c r="F23252" i="2" s="1"/>
  <c r="D23852" i="2"/>
  <c r="F23852" i="2" s="1"/>
  <c r="D24052" i="2"/>
  <c r="F24052" i="2" s="1"/>
  <c r="D24252" i="2"/>
  <c r="F24252" i="2" s="1"/>
  <c r="D24452" i="2"/>
  <c r="F24452" i="2" s="1"/>
  <c r="D24652" i="2"/>
  <c r="F24652" i="2" s="1"/>
  <c r="D24852" i="2"/>
  <c r="F24852" i="2" s="1"/>
  <c r="D5402" i="2"/>
  <c r="F5402" i="2" s="1"/>
  <c r="D8002" i="2"/>
  <c r="F8002" i="2" s="1"/>
  <c r="D11002" i="2"/>
  <c r="F11002" i="2" s="1"/>
  <c r="D18602" i="2"/>
  <c r="F18602" i="2" s="1"/>
  <c r="D19802" i="2"/>
  <c r="F19802" i="2" s="1"/>
  <c r="D24602" i="2"/>
  <c r="F24602" i="2" s="1"/>
  <c r="D3877" i="2"/>
  <c r="F3877" i="2" s="1"/>
  <c r="D6077" i="2"/>
  <c r="F6077" i="2" s="1"/>
  <c r="D6877" i="2"/>
  <c r="F6877" i="2" s="1"/>
  <c r="D7477" i="2"/>
  <c r="F7477" i="2" s="1"/>
  <c r="D7877" i="2"/>
  <c r="F7877" i="2" s="1"/>
  <c r="D8077" i="2"/>
  <c r="F8077" i="2" s="1"/>
  <c r="D8477" i="2"/>
  <c r="F8477" i="2" s="1"/>
  <c r="D8677" i="2"/>
  <c r="F8677" i="2" s="1"/>
  <c r="D8877" i="2"/>
  <c r="F8877" i="2" s="1"/>
  <c r="D9677" i="2"/>
  <c r="F9677" i="2" s="1"/>
  <c r="D10077" i="2"/>
  <c r="F10077" i="2" s="1"/>
  <c r="D10277" i="2"/>
  <c r="F10277" i="2" s="1"/>
  <c r="D10477" i="2"/>
  <c r="F10477" i="2" s="1"/>
  <c r="D15077" i="2"/>
  <c r="F15077" i="2" s="1"/>
  <c r="D15477" i="2"/>
  <c r="F15477" i="2" s="1"/>
  <c r="D15677" i="2"/>
  <c r="F15677" i="2" s="1"/>
  <c r="D16077" i="2"/>
  <c r="F16077" i="2" s="1"/>
  <c r="D16677" i="2"/>
  <c r="F16677" i="2" s="1"/>
  <c r="D17877" i="2"/>
  <c r="F17877" i="2" s="1"/>
  <c r="D18477" i="2"/>
  <c r="F18477" i="2" s="1"/>
  <c r="D18877" i="2"/>
  <c r="F18877" i="2" s="1"/>
  <c r="D19077" i="2"/>
  <c r="F19077" i="2" s="1"/>
  <c r="D19277" i="2"/>
  <c r="F19277" i="2" s="1"/>
  <c r="D19477" i="2"/>
  <c r="F19477" i="2" s="1"/>
  <c r="D19677" i="2"/>
  <c r="F19677" i="2" s="1"/>
  <c r="D19877" i="2"/>
  <c r="F19877" i="2" s="1"/>
  <c r="D20277" i="2"/>
  <c r="F20277" i="2" s="1"/>
  <c r="D20877" i="2"/>
  <c r="F20877" i="2" s="1"/>
  <c r="D21077" i="2"/>
  <c r="F21077" i="2" s="1"/>
  <c r="D21877" i="2"/>
  <c r="F21877" i="2" s="1"/>
  <c r="D22277" i="2"/>
  <c r="F22277" i="2" s="1"/>
  <c r="D22477" i="2"/>
  <c r="F22477" i="2" s="1"/>
  <c r="D22677" i="2"/>
  <c r="F22677" i="2" s="1"/>
  <c r="D23077" i="2"/>
  <c r="F23077" i="2" s="1"/>
  <c r="D23477" i="2"/>
  <c r="F23477" i="2" s="1"/>
  <c r="D24077" i="2"/>
  <c r="F24077" i="2" s="1"/>
  <c r="D24477" i="2"/>
  <c r="F24477" i="2" s="1"/>
  <c r="D24877" i="2"/>
  <c r="F24877" i="2" s="1"/>
  <c r="D11202" i="2"/>
  <c r="F11202" i="2" s="1"/>
  <c r="D11802" i="2"/>
  <c r="F11802" i="2" s="1"/>
  <c r="D18202" i="2"/>
  <c r="F18202" i="2" s="1"/>
  <c r="D7302" i="2"/>
  <c r="F7302" i="2" s="1"/>
  <c r="D7702" i="2"/>
  <c r="F7702" i="2" s="1"/>
  <c r="D8902" i="2"/>
  <c r="F8902" i="2" s="1"/>
  <c r="D9302" i="2"/>
  <c r="F9302" i="2" s="1"/>
  <c r="D9502" i="2"/>
  <c r="F9502" i="2" s="1"/>
  <c r="D9902" i="2"/>
  <c r="F9902" i="2" s="1"/>
  <c r="D10702" i="2"/>
  <c r="F10702" i="2" s="1"/>
  <c r="D10902" i="2"/>
  <c r="F10902" i="2" s="1"/>
  <c r="D11302" i="2"/>
  <c r="F11302" i="2" s="1"/>
  <c r="D11902" i="2"/>
  <c r="F11902" i="2" s="1"/>
  <c r="D12102" i="2"/>
  <c r="F12102" i="2" s="1"/>
  <c r="D12702" i="2"/>
  <c r="F12702" i="2" s="1"/>
  <c r="D12902" i="2"/>
  <c r="F12902" i="2" s="1"/>
  <c r="D14702" i="2"/>
  <c r="F14702" i="2" s="1"/>
  <c r="D16502" i="2"/>
  <c r="F16502" i="2" s="1"/>
  <c r="D17102" i="2"/>
  <c r="F17102" i="2" s="1"/>
  <c r="D18302" i="2"/>
  <c r="F18302" i="2" s="1"/>
  <c r="D18502" i="2"/>
  <c r="F18502" i="2" s="1"/>
  <c r="D18702" i="2"/>
  <c r="F18702" i="2" s="1"/>
  <c r="D19102" i="2"/>
  <c r="F19102" i="2" s="1"/>
  <c r="D19302" i="2"/>
  <c r="F19302" i="2" s="1"/>
  <c r="D19502" i="2"/>
  <c r="F19502" i="2" s="1"/>
  <c r="D20102" i="2"/>
  <c r="F20102" i="2" s="1"/>
  <c r="D20702" i="2"/>
  <c r="F20702" i="2" s="1"/>
  <c r="D20902" i="2"/>
  <c r="F20902" i="2" s="1"/>
  <c r="D21102" i="2"/>
  <c r="F21102" i="2" s="1"/>
  <c r="D21302" i="2"/>
  <c r="F21302" i="2" s="1"/>
  <c r="D22302" i="2"/>
  <c r="F22302" i="2" s="1"/>
  <c r="D22502" i="2"/>
  <c r="F22502" i="2" s="1"/>
  <c r="D22702" i="2"/>
  <c r="F22702" i="2" s="1"/>
  <c r="D22902" i="2"/>
  <c r="F22902" i="2" s="1"/>
  <c r="D23302" i="2"/>
  <c r="F23302" i="2" s="1"/>
  <c r="D23502" i="2"/>
  <c r="F23502" i="2" s="1"/>
  <c r="D23702" i="2"/>
  <c r="F23702" i="2" s="1"/>
  <c r="D23902" i="2"/>
  <c r="F23902" i="2" s="1"/>
  <c r="D24102" i="2"/>
  <c r="F24102" i="2" s="1"/>
  <c r="D24502" i="2"/>
  <c r="F24502" i="2" s="1"/>
  <c r="D24702" i="2"/>
  <c r="F24702" i="2" s="1"/>
  <c r="D24902" i="2"/>
  <c r="F24902" i="2" s="1"/>
  <c r="D8602" i="2"/>
  <c r="F8602" i="2" s="1"/>
  <c r="D20002" i="2"/>
  <c r="F20002" i="2" s="1"/>
  <c r="D20602" i="2"/>
  <c r="F20602" i="2" s="1"/>
  <c r="D21002" i="2"/>
  <c r="F21002" i="2" s="1"/>
  <c r="D24402" i="2"/>
  <c r="F24402" i="2" s="1"/>
  <c r="D11727" i="2"/>
  <c r="F11727" i="2" s="1"/>
  <c r="D13527" i="2"/>
  <c r="F13527" i="2" s="1"/>
  <c r="D13727" i="2"/>
  <c r="F13727" i="2" s="1"/>
  <c r="D13927" i="2"/>
  <c r="F13927" i="2" s="1"/>
  <c r="D14127" i="2"/>
  <c r="F14127" i="2" s="1"/>
  <c r="D14327" i="2"/>
  <c r="F14327" i="2" s="1"/>
  <c r="D14727" i="2"/>
  <c r="F14727" i="2" s="1"/>
  <c r="D15127" i="2"/>
  <c r="F15127" i="2" s="1"/>
  <c r="D15927" i="2"/>
  <c r="F15927" i="2" s="1"/>
  <c r="D16727" i="2"/>
  <c r="F16727" i="2" s="1"/>
  <c r="D19327" i="2"/>
  <c r="F19327" i="2" s="1"/>
  <c r="D20127" i="2"/>
  <c r="F20127" i="2" s="1"/>
  <c r="D20327" i="2"/>
  <c r="F20327" i="2" s="1"/>
  <c r="D21327" i="2"/>
  <c r="F21327" i="2" s="1"/>
  <c r="D21727" i="2"/>
  <c r="F21727" i="2" s="1"/>
  <c r="D22327" i="2"/>
  <c r="F22327" i="2" s="1"/>
  <c r="D22727" i="2"/>
  <c r="F22727" i="2" s="1"/>
  <c r="D22927" i="2"/>
  <c r="F22927" i="2" s="1"/>
  <c r="D23127" i="2"/>
  <c r="F23127" i="2" s="1"/>
  <c r="D23727" i="2"/>
  <c r="F23727" i="2" s="1"/>
  <c r="D23927" i="2"/>
  <c r="F23927" i="2" s="1"/>
  <c r="D24327" i="2"/>
  <c r="F24327" i="2" s="1"/>
  <c r="D24527" i="2"/>
  <c r="F24527" i="2" s="1"/>
  <c r="D24727" i="2"/>
  <c r="F24727" i="2" s="1"/>
  <c r="D24927" i="2"/>
  <c r="F24927" i="2" s="1"/>
  <c r="D6802" i="2"/>
  <c r="F6802" i="2" s="1"/>
  <c r="D7152" i="2"/>
  <c r="F7152" i="2" s="1"/>
  <c r="D7552" i="2"/>
  <c r="F7552" i="2" s="1"/>
  <c r="D9552" i="2"/>
  <c r="F9552" i="2" s="1"/>
  <c r="D10952" i="2"/>
  <c r="F10952" i="2" s="1"/>
  <c r="D11152" i="2"/>
  <c r="F11152" i="2" s="1"/>
  <c r="D11552" i="2"/>
  <c r="F11552" i="2" s="1"/>
  <c r="D11952" i="2"/>
  <c r="F11952" i="2" s="1"/>
  <c r="D12152" i="2"/>
  <c r="F12152" i="2" s="1"/>
  <c r="D12352" i="2"/>
  <c r="F12352" i="2" s="1"/>
  <c r="D12752" i="2"/>
  <c r="F12752" i="2" s="1"/>
  <c r="D12952" i="2"/>
  <c r="F12952" i="2" s="1"/>
  <c r="D13152" i="2"/>
  <c r="F13152" i="2" s="1"/>
  <c r="D13352" i="2"/>
  <c r="F13352" i="2" s="1"/>
  <c r="D13552" i="2"/>
  <c r="F13552" i="2" s="1"/>
  <c r="D13752" i="2"/>
  <c r="F13752" i="2" s="1"/>
  <c r="D13952" i="2"/>
  <c r="F13952" i="2" s="1"/>
  <c r="D15152" i="2"/>
  <c r="F15152" i="2" s="1"/>
  <c r="D15352" i="2"/>
  <c r="F15352" i="2" s="1"/>
  <c r="D15952" i="2"/>
  <c r="F15952" i="2" s="1"/>
  <c r="D16152" i="2"/>
  <c r="F16152" i="2" s="1"/>
  <c r="D16752" i="2"/>
  <c r="F16752" i="2" s="1"/>
  <c r="D16952" i="2"/>
  <c r="F16952" i="2" s="1"/>
  <c r="D17552" i="2"/>
  <c r="F17552" i="2" s="1"/>
  <c r="D17752" i="2"/>
  <c r="F17752" i="2" s="1"/>
  <c r="D18552" i="2"/>
  <c r="F18552" i="2" s="1"/>
  <c r="D20152" i="2"/>
  <c r="F20152" i="2" s="1"/>
  <c r="D20752" i="2"/>
  <c r="F20752" i="2" s="1"/>
  <c r="D20952" i="2"/>
  <c r="F20952" i="2" s="1"/>
  <c r="D21152" i="2"/>
  <c r="F21152" i="2" s="1"/>
  <c r="D21552" i="2"/>
  <c r="F21552" i="2" s="1"/>
  <c r="D21752" i="2"/>
  <c r="F21752" i="2" s="1"/>
  <c r="D21952" i="2"/>
  <c r="F21952" i="2" s="1"/>
  <c r="D22152" i="2"/>
  <c r="F22152" i="2" s="1"/>
  <c r="D22352" i="2"/>
  <c r="F22352" i="2" s="1"/>
  <c r="D22952" i="2"/>
  <c r="F22952" i="2" s="1"/>
  <c r="D23152" i="2"/>
  <c r="F23152" i="2" s="1"/>
  <c r="D23352" i="2"/>
  <c r="F23352" i="2" s="1"/>
  <c r="D23552" i="2"/>
  <c r="F23552" i="2" s="1"/>
  <c r="D23952" i="2"/>
  <c r="F23952" i="2" s="1"/>
  <c r="D24152" i="2"/>
  <c r="F24152" i="2" s="1"/>
  <c r="D24352" i="2"/>
  <c r="F24352" i="2" s="1"/>
  <c r="D24552" i="2"/>
  <c r="F24552" i="2" s="1"/>
  <c r="D24952" i="2"/>
  <c r="F24952" i="2" s="1"/>
  <c r="D10202" i="2"/>
  <c r="F10202" i="2" s="1"/>
  <c r="D18002" i="2"/>
  <c r="F18002" i="2" s="1"/>
  <c r="D22402" i="2"/>
  <c r="F22402" i="2" s="1"/>
  <c r="D3177" i="2"/>
  <c r="F3177" i="2" s="1"/>
  <c r="D7377" i="2"/>
  <c r="F7377" i="2" s="1"/>
  <c r="D7577" i="2"/>
  <c r="F7577" i="2" s="1"/>
  <c r="D8177" i="2"/>
  <c r="F8177" i="2" s="1"/>
  <c r="D8777" i="2"/>
  <c r="F8777" i="2" s="1"/>
  <c r="D9177" i="2"/>
  <c r="F9177" i="2" s="1"/>
  <c r="D9377" i="2"/>
  <c r="F9377" i="2" s="1"/>
  <c r="D9577" i="2"/>
  <c r="F9577" i="2" s="1"/>
  <c r="D9777" i="2"/>
  <c r="F9777" i="2" s="1"/>
  <c r="D10577" i="2"/>
  <c r="F10577" i="2" s="1"/>
  <c r="D10777" i="2"/>
  <c r="F10777" i="2" s="1"/>
  <c r="D11177" i="2"/>
  <c r="F11177" i="2" s="1"/>
  <c r="D13777" i="2"/>
  <c r="F13777" i="2" s="1"/>
  <c r="D15177" i="2"/>
  <c r="F15177" i="2" s="1"/>
  <c r="D15777" i="2"/>
  <c r="F15777" i="2" s="1"/>
  <c r="D16777" i="2"/>
  <c r="F16777" i="2" s="1"/>
  <c r="D16977" i="2"/>
  <c r="F16977" i="2" s="1"/>
  <c r="D17177" i="2"/>
  <c r="F17177" i="2" s="1"/>
  <c r="D17777" i="2"/>
  <c r="F17777" i="2" s="1"/>
  <c r="D17977" i="2"/>
  <c r="F17977" i="2" s="1"/>
  <c r="D18177" i="2"/>
  <c r="F18177" i="2" s="1"/>
  <c r="D18377" i="2"/>
  <c r="F18377" i="2" s="1"/>
  <c r="D18777" i="2"/>
  <c r="F18777" i="2" s="1"/>
  <c r="D19177" i="2"/>
  <c r="F19177" i="2" s="1"/>
  <c r="D19377" i="2"/>
  <c r="F19377" i="2" s="1"/>
  <c r="D19977" i="2"/>
  <c r="F19977" i="2" s="1"/>
  <c r="D20577" i="2"/>
  <c r="F20577" i="2" s="1"/>
  <c r="D21177" i="2"/>
  <c r="F21177" i="2" s="1"/>
  <c r="D21777" i="2"/>
  <c r="F21777" i="2" s="1"/>
  <c r="D21977" i="2"/>
  <c r="F21977" i="2" s="1"/>
  <c r="D22177" i="2"/>
  <c r="F22177" i="2" s="1"/>
  <c r="D22377" i="2"/>
  <c r="F22377" i="2" s="1"/>
  <c r="D22577" i="2"/>
  <c r="F22577" i="2" s="1"/>
  <c r="D22777" i="2"/>
  <c r="F22777" i="2" s="1"/>
  <c r="D22977" i="2"/>
  <c r="F22977" i="2" s="1"/>
  <c r="D23377" i="2"/>
  <c r="F23377" i="2" s="1"/>
  <c r="D23777" i="2"/>
  <c r="F23777" i="2" s="1"/>
  <c r="D24577" i="2"/>
  <c r="F24577" i="2" s="1"/>
  <c r="D24777" i="2"/>
  <c r="F24777" i="2" s="1"/>
  <c r="D24977" i="2"/>
  <c r="F24977" i="2" s="1"/>
  <c r="D22" i="1"/>
  <c r="D23" i="1"/>
  <c r="D25" i="1"/>
  <c r="D24" i="1"/>
  <c r="F227" i="2"/>
  <c r="F2027" i="2"/>
  <c r="F4427" i="2"/>
  <c r="F127" i="2"/>
  <c r="F327" i="2"/>
  <c r="F527" i="2"/>
  <c r="F727" i="2"/>
  <c r="F927" i="2"/>
  <c r="F1127" i="2"/>
  <c r="F1327" i="2"/>
  <c r="F1527" i="2"/>
  <c r="F1727" i="2"/>
  <c r="F1927" i="2"/>
  <c r="F2127" i="2"/>
  <c r="F2327" i="2"/>
  <c r="F2527" i="2"/>
  <c r="F2727" i="2"/>
  <c r="F2927" i="2"/>
  <c r="F3127" i="2"/>
  <c r="F3327" i="2"/>
  <c r="F3527" i="2"/>
  <c r="F3727" i="2"/>
  <c r="F3927" i="2"/>
  <c r="F4127" i="2"/>
  <c r="F4327" i="2"/>
  <c r="F4527" i="2"/>
  <c r="F4727" i="2"/>
  <c r="F4927" i="2"/>
  <c r="F5127" i="2"/>
  <c r="F5327" i="2"/>
  <c r="F5527" i="2"/>
  <c r="F5727" i="2"/>
  <c r="F5927" i="2"/>
  <c r="F6127" i="2"/>
  <c r="F6327" i="2"/>
  <c r="F6527" i="2"/>
  <c r="F6727" i="2"/>
  <c r="F6927" i="2"/>
  <c r="F7127" i="2"/>
  <c r="F7327" i="2"/>
  <c r="F7527" i="2"/>
  <c r="F7727" i="2"/>
  <c r="F7927" i="2"/>
  <c r="F8127" i="2"/>
  <c r="F8327" i="2"/>
  <c r="F8527" i="2"/>
  <c r="F8727" i="2"/>
  <c r="F8927" i="2"/>
  <c r="F9127" i="2"/>
  <c r="F9327" i="2"/>
  <c r="F9527" i="2"/>
  <c r="F9727" i="2"/>
  <c r="F9927" i="2"/>
  <c r="F10127" i="2"/>
  <c r="F10327" i="2"/>
  <c r="F10527" i="2"/>
  <c r="F10727" i="2"/>
  <c r="F10927" i="2"/>
  <c r="F11127" i="2"/>
  <c r="F11327" i="2"/>
  <c r="F11527" i="2"/>
  <c r="F11927" i="2"/>
  <c r="F12127" i="2"/>
  <c r="F12327" i="2"/>
  <c r="F12527" i="2"/>
  <c r="F12727" i="2"/>
  <c r="F12927" i="2"/>
  <c r="F13127" i="2"/>
  <c r="F13327" i="2"/>
  <c r="F14527" i="2"/>
  <c r="F14927" i="2"/>
  <c r="F15327" i="2"/>
  <c r="F15527" i="2"/>
  <c r="F15727" i="2"/>
  <c r="F16127" i="2"/>
  <c r="F16327" i="2"/>
  <c r="F16527" i="2"/>
  <c r="F16927" i="2"/>
  <c r="F17127" i="2"/>
  <c r="F17327" i="2"/>
  <c r="F17527" i="2"/>
  <c r="F17727" i="2"/>
  <c r="F17927" i="2"/>
  <c r="F18127" i="2"/>
  <c r="F18327" i="2"/>
  <c r="F18527" i="2"/>
  <c r="F18727" i="2"/>
  <c r="F18927" i="2"/>
  <c r="F19127" i="2"/>
  <c r="F19527" i="2"/>
  <c r="F19727" i="2"/>
  <c r="F19927" i="2"/>
  <c r="F20527" i="2"/>
  <c r="F20727" i="2"/>
  <c r="F20927" i="2"/>
  <c r="F21127" i="2"/>
  <c r="F21527" i="2"/>
  <c r="F21927" i="2"/>
  <c r="F22127" i="2"/>
  <c r="F22527" i="2"/>
  <c r="F23327" i="2"/>
  <c r="F23527" i="2"/>
  <c r="F24127" i="2"/>
  <c r="F1227" i="2"/>
  <c r="F2827" i="2"/>
  <c r="F152" i="2"/>
  <c r="F352" i="2"/>
  <c r="F552" i="2"/>
  <c r="F752" i="2"/>
  <c r="F952" i="2"/>
  <c r="F1152" i="2"/>
  <c r="F1352" i="2"/>
  <c r="F1552" i="2"/>
  <c r="F1752" i="2"/>
  <c r="F1952" i="2"/>
  <c r="F2152" i="2"/>
  <c r="F2352" i="2"/>
  <c r="F2552" i="2"/>
  <c r="F2752" i="2"/>
  <c r="F2952" i="2"/>
  <c r="F3152" i="2"/>
  <c r="F3352" i="2"/>
  <c r="F3552" i="2"/>
  <c r="F3752" i="2"/>
  <c r="F3952" i="2"/>
  <c r="F4152" i="2"/>
  <c r="F4352" i="2"/>
  <c r="F4552" i="2"/>
  <c r="F4752" i="2"/>
  <c r="F4952" i="2"/>
  <c r="F5152" i="2"/>
  <c r="F5352" i="2"/>
  <c r="F5552" i="2"/>
  <c r="F5752" i="2"/>
  <c r="F5952" i="2"/>
  <c r="F6152" i="2"/>
  <c r="F6352" i="2"/>
  <c r="F6552" i="2"/>
  <c r="F6752" i="2"/>
  <c r="F6952" i="2"/>
  <c r="F7352" i="2"/>
  <c r="F7752" i="2"/>
  <c r="F7952" i="2"/>
  <c r="F8152" i="2"/>
  <c r="F8352" i="2"/>
  <c r="F8552" i="2"/>
  <c r="F8752" i="2"/>
  <c r="F8952" i="2"/>
  <c r="F9152" i="2"/>
  <c r="F9352" i="2"/>
  <c r="F9752" i="2"/>
  <c r="F9952" i="2"/>
  <c r="F10152" i="2"/>
  <c r="F10352" i="2"/>
  <c r="F10552" i="2"/>
  <c r="F10752" i="2"/>
  <c r="F11352" i="2"/>
  <c r="F11752" i="2"/>
  <c r="F12552" i="2"/>
  <c r="F14152" i="2"/>
  <c r="F14352" i="2"/>
  <c r="F14552" i="2"/>
  <c r="F14752" i="2"/>
  <c r="F14952" i="2"/>
  <c r="F15552" i="2"/>
  <c r="F15752" i="2"/>
  <c r="F16352" i="2"/>
  <c r="F16552" i="2"/>
  <c r="F17152" i="2"/>
  <c r="F17352" i="2"/>
  <c r="F17952" i="2"/>
  <c r="F18152" i="2"/>
  <c r="F18352" i="2"/>
  <c r="F18752" i="2"/>
  <c r="F18952" i="2"/>
  <c r="F19152" i="2"/>
  <c r="F19352" i="2"/>
  <c r="F19552" i="2"/>
  <c r="F19752" i="2"/>
  <c r="F19952" i="2"/>
  <c r="F20352" i="2"/>
  <c r="F20552" i="2"/>
  <c r="F21352" i="2"/>
  <c r="F22552" i="2"/>
  <c r="F22752" i="2"/>
  <c r="F23752" i="2"/>
  <c r="F24752" i="2"/>
  <c r="F627" i="2"/>
  <c r="F3027" i="2"/>
  <c r="F177" i="2"/>
  <c r="F377" i="2"/>
  <c r="F577" i="2"/>
  <c r="F777" i="2"/>
  <c r="F977" i="2"/>
  <c r="F1177" i="2"/>
  <c r="F1377" i="2"/>
  <c r="F1577" i="2"/>
  <c r="F1777" i="2"/>
  <c r="F1977" i="2"/>
  <c r="F2177" i="2"/>
  <c r="F2377" i="2"/>
  <c r="F2577" i="2"/>
  <c r="F2777" i="2"/>
  <c r="F2977" i="2"/>
  <c r="F3377" i="2"/>
  <c r="F3577" i="2"/>
  <c r="F3777" i="2"/>
  <c r="F3977" i="2"/>
  <c r="F4177" i="2"/>
  <c r="F4377" i="2"/>
  <c r="F4577" i="2"/>
  <c r="F4777" i="2"/>
  <c r="F4977" i="2"/>
  <c r="F5177" i="2"/>
  <c r="F5377" i="2"/>
  <c r="F5577" i="2"/>
  <c r="F5777" i="2"/>
  <c r="F5977" i="2"/>
  <c r="F6177" i="2"/>
  <c r="F6377" i="2"/>
  <c r="F6577" i="2"/>
  <c r="F6777" i="2"/>
  <c r="F6977" i="2"/>
  <c r="F7177" i="2"/>
  <c r="F7777" i="2"/>
  <c r="F7977" i="2"/>
  <c r="F8377" i="2"/>
  <c r="F8577" i="2"/>
  <c r="F8977" i="2"/>
  <c r="F9977" i="2"/>
  <c r="F10177" i="2"/>
  <c r="F10377" i="2"/>
  <c r="F10977" i="2"/>
  <c r="F11377" i="2"/>
  <c r="F11577" i="2"/>
  <c r="F11777" i="2"/>
  <c r="F11977" i="2"/>
  <c r="F12177" i="2"/>
  <c r="F12377" i="2"/>
  <c r="F12577" i="2"/>
  <c r="F12777" i="2"/>
  <c r="F12977" i="2"/>
  <c r="F13177" i="2"/>
  <c r="F13377" i="2"/>
  <c r="F13577" i="2"/>
  <c r="F13977" i="2"/>
  <c r="F14177" i="2"/>
  <c r="F14377" i="2"/>
  <c r="F14577" i="2"/>
  <c r="F14777" i="2"/>
  <c r="F14977" i="2"/>
  <c r="F15377" i="2"/>
  <c r="F15577" i="2"/>
  <c r="F15977" i="2"/>
  <c r="F16177" i="2"/>
  <c r="F16377" i="2"/>
  <c r="F16577" i="2"/>
  <c r="F17377" i="2"/>
  <c r="F17577" i="2"/>
  <c r="F18577" i="2"/>
  <c r="F18977" i="2"/>
  <c r="F19577" i="2"/>
  <c r="F19777" i="2"/>
  <c r="F20177" i="2"/>
  <c r="F20377" i="2"/>
  <c r="F20777" i="2"/>
  <c r="F20977" i="2"/>
  <c r="F21377" i="2"/>
  <c r="F21577" i="2"/>
  <c r="F23177" i="2"/>
  <c r="F23577" i="2"/>
  <c r="F23977" i="2"/>
  <c r="F24177" i="2"/>
  <c r="F24377" i="2"/>
  <c r="F1027" i="2"/>
  <c r="F202" i="2"/>
  <c r="F402" i="2"/>
  <c r="F602" i="2"/>
  <c r="F802" i="2"/>
  <c r="F1002" i="2"/>
  <c r="F1202" i="2"/>
  <c r="F1402" i="2"/>
  <c r="F1602" i="2"/>
  <c r="F1802" i="2"/>
  <c r="F2002" i="2"/>
  <c r="F2202" i="2"/>
  <c r="F2402" i="2"/>
  <c r="F2602" i="2"/>
  <c r="F2802" i="2"/>
  <c r="F3002" i="2"/>
  <c r="F3202" i="2"/>
  <c r="F3402" i="2"/>
  <c r="F3602" i="2"/>
  <c r="F3802" i="2"/>
  <c r="F4002" i="2"/>
  <c r="F4202" i="2"/>
  <c r="F4402" i="2"/>
  <c r="F4602" i="2"/>
  <c r="F4802" i="2"/>
  <c r="F5002" i="2"/>
  <c r="F5202" i="2"/>
  <c r="F5602" i="2"/>
  <c r="F5802" i="2"/>
  <c r="F6002" i="2"/>
  <c r="F6202" i="2"/>
  <c r="F6402" i="2"/>
  <c r="F6602" i="2"/>
  <c r="F7002" i="2"/>
  <c r="F7202" i="2"/>
  <c r="F7402" i="2"/>
  <c r="F7602" i="2"/>
  <c r="F7802" i="2"/>
  <c r="F8202" i="2"/>
  <c r="F8802" i="2"/>
  <c r="F9202" i="2"/>
  <c r="F9402" i="2"/>
  <c r="F9602" i="2"/>
  <c r="F10002" i="2"/>
  <c r="F10602" i="2"/>
  <c r="F10802" i="2"/>
  <c r="F11402" i="2"/>
  <c r="F11602" i="2"/>
  <c r="F12002" i="2"/>
  <c r="F12202" i="2"/>
  <c r="F12402" i="2"/>
  <c r="F12802" i="2"/>
  <c r="F13002" i="2"/>
  <c r="F13202" i="2"/>
  <c r="F13402" i="2"/>
  <c r="F13602" i="2"/>
  <c r="F13802" i="2"/>
  <c r="F14002" i="2"/>
  <c r="F14202" i="2"/>
  <c r="F14402" i="2"/>
  <c r="F14602" i="2"/>
  <c r="F14802" i="2"/>
  <c r="F15002" i="2"/>
  <c r="F15202" i="2"/>
  <c r="F15402" i="2"/>
  <c r="F15602" i="2"/>
  <c r="F15802" i="2"/>
  <c r="F16002" i="2"/>
  <c r="F16202" i="2"/>
  <c r="F16402" i="2"/>
  <c r="F16602" i="2"/>
  <c r="F16802" i="2"/>
  <c r="F17002" i="2"/>
  <c r="F17202" i="2"/>
  <c r="F17602" i="2"/>
  <c r="F17802" i="2"/>
  <c r="F18402" i="2"/>
  <c r="F18802" i="2"/>
  <c r="F19002" i="2"/>
  <c r="F19602" i="2"/>
  <c r="F20202" i="2"/>
  <c r="F21402" i="2"/>
  <c r="F21602" i="2"/>
  <c r="F21802" i="2"/>
  <c r="F22002" i="2"/>
  <c r="F22202" i="2"/>
  <c r="F23202" i="2"/>
  <c r="F23802" i="2"/>
  <c r="F24202" i="2"/>
  <c r="F427" i="2"/>
  <c r="F2227" i="2"/>
  <c r="F3227" i="2"/>
  <c r="F3627" i="2"/>
  <c r="F4227" i="2"/>
  <c r="F4627" i="2"/>
  <c r="F4827" i="2"/>
  <c r="F5027" i="2"/>
  <c r="F5227" i="2"/>
  <c r="F5427" i="2"/>
  <c r="F5627" i="2"/>
  <c r="F5827" i="2"/>
  <c r="F6027" i="2"/>
  <c r="F6227" i="2"/>
  <c r="F6427" i="2"/>
  <c r="F6627" i="2"/>
  <c r="F6827" i="2"/>
  <c r="F7027" i="2"/>
  <c r="F7227" i="2"/>
  <c r="F7427" i="2"/>
  <c r="F7627" i="2"/>
  <c r="F7827" i="2"/>
  <c r="F8027" i="2"/>
  <c r="F8427" i="2"/>
  <c r="F8627" i="2"/>
  <c r="F8827" i="2"/>
  <c r="F9227" i="2"/>
  <c r="F9627" i="2"/>
  <c r="F9827" i="2"/>
  <c r="F10027" i="2"/>
  <c r="F10227" i="2"/>
  <c r="F10427" i="2"/>
  <c r="F10827" i="2"/>
  <c r="F11027" i="2"/>
  <c r="F11227" i="2"/>
  <c r="F11427" i="2"/>
  <c r="F11627" i="2"/>
  <c r="F11827" i="2"/>
  <c r="F12227" i="2"/>
  <c r="F12427" i="2"/>
  <c r="F12627" i="2"/>
  <c r="F12827" i="2"/>
  <c r="F13027" i="2"/>
  <c r="F13227" i="2"/>
  <c r="F13427" i="2"/>
  <c r="F13627" i="2"/>
  <c r="F14827" i="2"/>
  <c r="F15627" i="2"/>
  <c r="F16427" i="2"/>
  <c r="F17227" i="2"/>
  <c r="F17427" i="2"/>
  <c r="F18027" i="2"/>
  <c r="F18627" i="2"/>
  <c r="F19027" i="2"/>
  <c r="F19427" i="2"/>
  <c r="F19627" i="2"/>
  <c r="F19827" i="2"/>
  <c r="F20027" i="2"/>
  <c r="F20427" i="2"/>
  <c r="F20627" i="2"/>
  <c r="F20827" i="2"/>
  <c r="F21027" i="2"/>
  <c r="F21227" i="2"/>
  <c r="F21627" i="2"/>
  <c r="F22027" i="2"/>
  <c r="F22427" i="2"/>
  <c r="F22627" i="2"/>
  <c r="F22827" i="2"/>
  <c r="F23027" i="2"/>
  <c r="F23827" i="2"/>
  <c r="F1627" i="2"/>
  <c r="F52" i="2"/>
  <c r="F252" i="2"/>
  <c r="F452" i="2"/>
  <c r="F652" i="2"/>
  <c r="F852" i="2"/>
  <c r="F1052" i="2"/>
  <c r="F1252" i="2"/>
  <c r="F1452" i="2"/>
  <c r="F1652" i="2"/>
  <c r="F1852" i="2"/>
  <c r="F2052" i="2"/>
  <c r="F2252" i="2"/>
  <c r="F2452" i="2"/>
  <c r="F2652" i="2"/>
  <c r="F2852" i="2"/>
  <c r="F3052" i="2"/>
  <c r="F3252" i="2"/>
  <c r="F3452" i="2"/>
  <c r="F3652" i="2"/>
  <c r="F3852" i="2"/>
  <c r="F4052" i="2"/>
  <c r="F4252" i="2"/>
  <c r="F4452" i="2"/>
  <c r="F4652" i="2"/>
  <c r="F4852" i="2"/>
  <c r="F5052" i="2"/>
  <c r="F5252" i="2"/>
  <c r="F5452" i="2"/>
  <c r="F5652" i="2"/>
  <c r="F5852" i="2"/>
  <c r="F6052" i="2"/>
  <c r="F6252" i="2"/>
  <c r="F6452" i="2"/>
  <c r="F6652" i="2"/>
  <c r="F6852" i="2"/>
  <c r="F7052" i="2"/>
  <c r="F7252" i="2"/>
  <c r="F7452" i="2"/>
  <c r="F7652" i="2"/>
  <c r="F7852" i="2"/>
  <c r="F8252" i="2"/>
  <c r="F8452" i="2"/>
  <c r="F8852" i="2"/>
  <c r="F9052" i="2"/>
  <c r="F9252" i="2"/>
  <c r="F9452" i="2"/>
  <c r="F9652" i="2"/>
  <c r="F9852" i="2"/>
  <c r="F10252" i="2"/>
  <c r="F10452" i="2"/>
  <c r="F10652" i="2"/>
  <c r="F11052" i="2"/>
  <c r="F11252" i="2"/>
  <c r="F11452" i="2"/>
  <c r="F11652" i="2"/>
  <c r="F12052" i="2"/>
  <c r="F12452" i="2"/>
  <c r="F12652" i="2"/>
  <c r="F13052" i="2"/>
  <c r="F14452" i="2"/>
  <c r="F14652" i="2"/>
  <c r="F15052" i="2"/>
  <c r="F15252" i="2"/>
  <c r="F15452" i="2"/>
  <c r="F15652" i="2"/>
  <c r="F15852" i="2"/>
  <c r="F16052" i="2"/>
  <c r="F16452" i="2"/>
  <c r="F16652" i="2"/>
  <c r="F16852" i="2"/>
  <c r="F17052" i="2"/>
  <c r="F17252" i="2"/>
  <c r="F17452" i="2"/>
  <c r="F17652" i="2"/>
  <c r="F17852" i="2"/>
  <c r="F18452" i="2"/>
  <c r="F18652" i="2"/>
  <c r="F19052" i="2"/>
  <c r="F19252" i="2"/>
  <c r="F19452" i="2"/>
  <c r="F19852" i="2"/>
  <c r="F20252" i="2"/>
  <c r="F20452" i="2"/>
  <c r="F21452" i="2"/>
  <c r="F21652" i="2"/>
  <c r="F21852" i="2"/>
  <c r="F22252" i="2"/>
  <c r="F23452" i="2"/>
  <c r="F23652" i="2"/>
  <c r="F1427" i="2"/>
  <c r="F2427" i="2"/>
  <c r="F3827" i="2"/>
  <c r="F77" i="2"/>
  <c r="F277" i="2"/>
  <c r="F477" i="2"/>
  <c r="F677" i="2"/>
  <c r="F877" i="2"/>
  <c r="F1077" i="2"/>
  <c r="F1277" i="2"/>
  <c r="F1477" i="2"/>
  <c r="F1677" i="2"/>
  <c r="F1877" i="2"/>
  <c r="F2077" i="2"/>
  <c r="F2277" i="2"/>
  <c r="F2477" i="2"/>
  <c r="F2677" i="2"/>
  <c r="F2877" i="2"/>
  <c r="F3077" i="2"/>
  <c r="F3277" i="2"/>
  <c r="F3477" i="2"/>
  <c r="F3677" i="2"/>
  <c r="F4077" i="2"/>
  <c r="F4277" i="2"/>
  <c r="F4477" i="2"/>
  <c r="F4677" i="2"/>
  <c r="F4877" i="2"/>
  <c r="F5077" i="2"/>
  <c r="F5277" i="2"/>
  <c r="F5477" i="2"/>
  <c r="F5677" i="2"/>
  <c r="F5877" i="2"/>
  <c r="F6277" i="2"/>
  <c r="F6477" i="2"/>
  <c r="F6677" i="2"/>
  <c r="F7077" i="2"/>
  <c r="F7277" i="2"/>
  <c r="F7677" i="2"/>
  <c r="F8277" i="2"/>
  <c r="F9077" i="2"/>
  <c r="F9277" i="2"/>
  <c r="F9477" i="2"/>
  <c r="F9877" i="2"/>
  <c r="F10677" i="2"/>
  <c r="F10877" i="2"/>
  <c r="F11077" i="2"/>
  <c r="F11277" i="2"/>
  <c r="F11477" i="2"/>
  <c r="F11677" i="2"/>
  <c r="F11877" i="2"/>
  <c r="F12077" i="2"/>
  <c r="F12277" i="2"/>
  <c r="F12477" i="2"/>
  <c r="F12677" i="2"/>
  <c r="F12877" i="2"/>
  <c r="F13077" i="2"/>
  <c r="F13277" i="2"/>
  <c r="F13477" i="2"/>
  <c r="F13677" i="2"/>
  <c r="F13877" i="2"/>
  <c r="F14077" i="2"/>
  <c r="F14277" i="2"/>
  <c r="F14477" i="2"/>
  <c r="F14677" i="2"/>
  <c r="F14877" i="2"/>
  <c r="F15277" i="2"/>
  <c r="F15877" i="2"/>
  <c r="F16277" i="2"/>
  <c r="F16477" i="2"/>
  <c r="F16877" i="2"/>
  <c r="F17077" i="2"/>
  <c r="F17277" i="2"/>
  <c r="F17477" i="2"/>
  <c r="F17677" i="2"/>
  <c r="F18077" i="2"/>
  <c r="F18277" i="2"/>
  <c r="F18677" i="2"/>
  <c r="F20077" i="2"/>
  <c r="F20477" i="2"/>
  <c r="F20677" i="2"/>
  <c r="F21277" i="2"/>
  <c r="F21477" i="2"/>
  <c r="F21677" i="2"/>
  <c r="F22077" i="2"/>
  <c r="F22877" i="2"/>
  <c r="F23277" i="2"/>
  <c r="F23677" i="2"/>
  <c r="F23877" i="2"/>
  <c r="F24277" i="2"/>
  <c r="F24677" i="2"/>
  <c r="F827" i="2"/>
  <c r="F1827" i="2"/>
  <c r="F2627" i="2"/>
  <c r="F3427" i="2"/>
  <c r="F4027" i="2"/>
  <c r="F102" i="2"/>
  <c r="F302" i="2"/>
  <c r="F502" i="2"/>
  <c r="F702" i="2"/>
  <c r="F902" i="2"/>
  <c r="F1102" i="2"/>
  <c r="F1302" i="2"/>
  <c r="F1502" i="2"/>
  <c r="F1702" i="2"/>
  <c r="F1902" i="2"/>
  <c r="F2102" i="2"/>
  <c r="F2302" i="2"/>
  <c r="F2502" i="2"/>
  <c r="F2702" i="2"/>
  <c r="F2902" i="2"/>
  <c r="F3102" i="2"/>
  <c r="F3302" i="2"/>
  <c r="F3502" i="2"/>
  <c r="F3702" i="2"/>
  <c r="F3902" i="2"/>
  <c r="F4102" i="2"/>
  <c r="F4302" i="2"/>
  <c r="F4502" i="2"/>
  <c r="F4702" i="2"/>
  <c r="F4902" i="2"/>
  <c r="F5102" i="2"/>
  <c r="F5302" i="2"/>
  <c r="F5502" i="2"/>
  <c r="F5702" i="2"/>
  <c r="F5902" i="2"/>
  <c r="F6102" i="2"/>
  <c r="F6302" i="2"/>
  <c r="F6502" i="2"/>
  <c r="F6702" i="2"/>
  <c r="F6902" i="2"/>
  <c r="F7102" i="2"/>
  <c r="F7502" i="2"/>
  <c r="F7902" i="2"/>
  <c r="F8102" i="2"/>
  <c r="F8302" i="2"/>
  <c r="F8502" i="2"/>
  <c r="F8702" i="2"/>
  <c r="F9102" i="2"/>
  <c r="F9702" i="2"/>
  <c r="F10102" i="2"/>
  <c r="F10302" i="2"/>
  <c r="F10502" i="2"/>
  <c r="F11102" i="2"/>
  <c r="F11502" i="2"/>
  <c r="F11702" i="2"/>
  <c r="F12302" i="2"/>
  <c r="F12502" i="2"/>
  <c r="F13102" i="2"/>
  <c r="F13302" i="2"/>
  <c r="F13502" i="2"/>
  <c r="F13702" i="2"/>
  <c r="F13902" i="2"/>
  <c r="F14102" i="2"/>
  <c r="F14302" i="2"/>
  <c r="F14502" i="2"/>
  <c r="F14902" i="2"/>
  <c r="F15102" i="2"/>
  <c r="F15302" i="2"/>
  <c r="F15502" i="2"/>
  <c r="F15702" i="2"/>
  <c r="F15902" i="2"/>
  <c r="F16102" i="2"/>
  <c r="F16302" i="2"/>
  <c r="F16702" i="2"/>
  <c r="F16902" i="2"/>
  <c r="F17302" i="2"/>
  <c r="F17502" i="2"/>
  <c r="F17702" i="2"/>
  <c r="F17902" i="2"/>
  <c r="F18102" i="2"/>
  <c r="F18902" i="2"/>
  <c r="F19702" i="2"/>
  <c r="F19902" i="2"/>
  <c r="F20302" i="2"/>
  <c r="F20502" i="2"/>
  <c r="F21502" i="2"/>
  <c r="F21702" i="2"/>
  <c r="F21902" i="2"/>
  <c r="F22102" i="2"/>
  <c r="F23102" i="2"/>
  <c r="F24302" i="2"/>
  <c r="F2" i="2"/>
  <c r="D28" i="1" l="1"/>
  <c r="D27" i="1"/>
  <c r="D26" i="1"/>
  <c r="I24202" i="2"/>
  <c r="I11252" i="2"/>
  <c r="I2027" i="2"/>
  <c r="I4652" i="2"/>
  <c r="I24102" i="2"/>
  <c r="I6927" i="2"/>
  <c r="I5827" i="2"/>
  <c r="I3152" i="2"/>
  <c r="I10952" i="2"/>
  <c r="I18302" i="2"/>
  <c r="I6152" i="2"/>
  <c r="I16152" i="2"/>
  <c r="I1852" i="2"/>
  <c r="I7052" i="2"/>
  <c r="I12952" i="2"/>
  <c r="I2177" i="2"/>
  <c r="I4402" i="2"/>
  <c r="I16477" i="2"/>
  <c r="I10052" i="2"/>
  <c r="I477" i="2"/>
  <c r="I8202" i="2"/>
  <c r="I2977" i="2"/>
  <c r="I10977" i="2"/>
  <c r="I21502" i="2"/>
  <c r="I9927" i="2"/>
  <c r="I11027" i="2"/>
  <c r="I7952" i="2"/>
  <c r="I18027" i="2"/>
  <c r="I18402" i="2"/>
  <c r="I8727" i="2"/>
  <c r="I6552" i="2"/>
  <c r="I12252" i="2"/>
  <c r="I1627" i="2"/>
  <c r="I2452" i="2"/>
  <c r="I5052" i="2"/>
  <c r="I12152" i="2"/>
  <c r="I2602" i="2"/>
  <c r="I4702" i="2"/>
  <c r="I6602" i="2"/>
  <c r="I10302" i="2"/>
  <c r="I8477" i="2"/>
  <c r="I702" i="2"/>
  <c r="I3202" i="2"/>
  <c r="I7402" i="2"/>
  <c r="I6977" i="2"/>
  <c r="I9552" i="2"/>
  <c r="I3577" i="2"/>
  <c r="I3002" i="2"/>
  <c r="I3502" i="2"/>
  <c r="I10102" i="2"/>
  <c r="I15977" i="2"/>
  <c r="I11702" i="2"/>
  <c r="I13877" i="2"/>
  <c r="I14977" i="2"/>
  <c r="I15377" i="2"/>
  <c r="I23402" i="2"/>
  <c r="I24427" i="2"/>
  <c r="I24027" i="2"/>
  <c r="I20102" i="2"/>
  <c r="I15302" i="2"/>
  <c r="I11852" i="2"/>
  <c r="I3327" i="2"/>
  <c r="I7227" i="2"/>
  <c r="I8627" i="2"/>
  <c r="I6852" i="2"/>
  <c r="I8652" i="2"/>
  <c r="I152" i="2"/>
  <c r="I952" i="2"/>
  <c r="I2552" i="2"/>
  <c r="I13252" i="2"/>
  <c r="I352" i="2"/>
  <c r="I727" i="2"/>
  <c r="I4302" i="2"/>
  <c r="I5802" i="2"/>
  <c r="I9702" i="2"/>
  <c r="I10402" i="2"/>
  <c r="I11877" i="2"/>
  <c r="I13677" i="2"/>
  <c r="I9227" i="2"/>
  <c r="I11927" i="2"/>
  <c r="I9577" i="2"/>
  <c r="I5902" i="2"/>
  <c r="I5177" i="2"/>
  <c r="I21002" i="2"/>
  <c r="I14377" i="2"/>
  <c r="I14502" i="2"/>
  <c r="I19502" i="2"/>
  <c r="I22002" i="2"/>
  <c r="I8152" i="2"/>
  <c r="I16052" i="2"/>
  <c r="I16452" i="2"/>
  <c r="I5927" i="2"/>
  <c r="I7727" i="2"/>
  <c r="I8527" i="2"/>
  <c r="I4352" i="2"/>
  <c r="I7352" i="2"/>
  <c r="I4927" i="2"/>
  <c r="I5627" i="2"/>
  <c r="I8127" i="2"/>
  <c r="I3952" i="2"/>
  <c r="I2852" i="2"/>
  <c r="I23202" i="2"/>
  <c r="I9352" i="2"/>
  <c r="I4327" i="2"/>
  <c r="I1652" i="2"/>
  <c r="I3102" i="2"/>
  <c r="I12302" i="2"/>
  <c r="I12177" i="2"/>
  <c r="I17202" i="2"/>
  <c r="I10227" i="2"/>
  <c r="I1052" i="2"/>
  <c r="I13752" i="2"/>
  <c r="I4177" i="2"/>
  <c r="I11902" i="2"/>
  <c r="I3177" i="2"/>
  <c r="I14602" i="2"/>
  <c r="I19002" i="2"/>
  <c r="I19902" i="2"/>
  <c r="I23502" i="2"/>
  <c r="I23352" i="2"/>
  <c r="I14077" i="2"/>
  <c r="I8752" i="2"/>
  <c r="I1427" i="2"/>
  <c r="I2652" i="2"/>
  <c r="I23302" i="2"/>
  <c r="I3627" i="2"/>
  <c r="I3027" i="2"/>
  <c r="I8852" i="2"/>
  <c r="I12352" i="2"/>
  <c r="I19627" i="2"/>
  <c r="I977" i="2"/>
  <c r="I4777" i="2"/>
  <c r="I6677" i="2"/>
  <c r="I3902" i="2"/>
  <c r="I7077" i="2"/>
  <c r="I7977" i="2"/>
  <c r="I8177" i="2"/>
  <c r="I8277" i="2"/>
  <c r="I14777" i="2"/>
  <c r="I15177" i="2"/>
  <c r="I5102" i="2"/>
  <c r="I19802" i="2"/>
  <c r="I13352" i="2"/>
  <c r="I602" i="2"/>
  <c r="I9002" i="2"/>
  <c r="I12502" i="2"/>
  <c r="I22602" i="2"/>
  <c r="I4202" i="2"/>
  <c r="I11302" i="2"/>
  <c r="I6277" i="2"/>
  <c r="I10477" i="2"/>
  <c r="I17902" i="2"/>
  <c r="I20402" i="2"/>
  <c r="I19702" i="2"/>
  <c r="I23602" i="2"/>
  <c r="I13002" i="2"/>
  <c r="I19302" i="2"/>
  <c r="I11627" i="2"/>
  <c r="I20902" i="2"/>
  <c r="I4852" i="2"/>
  <c r="I4552" i="2"/>
  <c r="I7027" i="2"/>
  <c r="I14652" i="2"/>
  <c r="I15952" i="2"/>
  <c r="I1802" i="2"/>
  <c r="I9902" i="2"/>
  <c r="I7627" i="2"/>
  <c r="I16302" i="2"/>
  <c r="I21202" i="2"/>
  <c r="I11452" i="2"/>
  <c r="I4727" i="2"/>
  <c r="I5527" i="2"/>
  <c r="I13552" i="2"/>
  <c r="I5702" i="2"/>
  <c r="I15502" i="2"/>
  <c r="I12227" i="2"/>
  <c r="I3552" i="2"/>
  <c r="I9152" i="2"/>
  <c r="I2327" i="2"/>
  <c r="I4752" i="2"/>
  <c r="I6752" i="2"/>
  <c r="I11052" i="2"/>
  <c r="I927" i="2"/>
  <c r="I11327" i="2"/>
  <c r="I7252" i="2"/>
  <c r="I22402" i="2"/>
  <c r="I5427" i="2"/>
  <c r="I18627" i="2"/>
  <c r="I3352" i="2"/>
  <c r="I13052" i="2"/>
  <c r="I15852" i="2"/>
  <c r="I23427" i="2"/>
  <c r="I1177" i="2"/>
  <c r="I6877" i="2"/>
  <c r="I2402" i="2"/>
  <c r="I2702" i="2"/>
  <c r="I3302" i="2"/>
  <c r="I3602" i="2"/>
  <c r="I8402" i="2"/>
  <c r="I13602" i="2"/>
  <c r="I7177" i="2"/>
  <c r="I11527" i="2"/>
  <c r="I9802" i="2"/>
  <c r="I177" i="2"/>
  <c r="I2377" i="2"/>
  <c r="I3877" i="2"/>
  <c r="I7577" i="2"/>
  <c r="I11077" i="2"/>
  <c r="I15902" i="2"/>
  <c r="I21302" i="2"/>
  <c r="I22702" i="2"/>
  <c r="I10877" i="2"/>
  <c r="I427" i="2"/>
  <c r="I6327" i="2"/>
  <c r="I16177" i="2"/>
  <c r="I15102" i="2"/>
  <c r="I16702" i="2"/>
  <c r="I17502" i="2"/>
  <c r="I1227" i="2"/>
  <c r="I9527" i="2"/>
  <c r="I12452" i="2"/>
  <c r="I327" i="2"/>
  <c r="I652" i="2"/>
  <c r="I9752" i="2"/>
  <c r="I12552" i="2"/>
  <c r="I1977" i="2"/>
  <c r="I12702" i="2"/>
  <c r="I7877" i="2"/>
  <c r="I2002" i="2"/>
  <c r="I14202" i="2"/>
  <c r="I20202" i="2"/>
  <c r="I2902" i="2"/>
  <c r="I10277" i="2"/>
  <c r="I14677" i="2"/>
  <c r="I16277" i="2"/>
  <c r="I22902" i="2"/>
  <c r="I7102" i="2"/>
  <c r="I8077" i="2"/>
  <c r="I14277" i="2"/>
  <c r="I902" i="2"/>
  <c r="I4102" i="2"/>
  <c r="I8902" i="2"/>
  <c r="I4077" i="2"/>
  <c r="I12802" i="2"/>
  <c r="I10927" i="2"/>
  <c r="I16902" i="2"/>
  <c r="I4427" i="2"/>
  <c r="I12002" i="2"/>
  <c r="I11977" i="2"/>
  <c r="I4627" i="2"/>
  <c r="I12777" i="2"/>
  <c r="I4227" i="2"/>
  <c r="I9827" i="2"/>
  <c r="I3252" i="2"/>
  <c r="I4052" i="2"/>
  <c r="I6427" i="2"/>
  <c r="I23627" i="2"/>
  <c r="I2202" i="2"/>
  <c r="I8602" i="2"/>
  <c r="I9277" i="2"/>
  <c r="I14177" i="2"/>
  <c r="I15702" i="2"/>
  <c r="I6527" i="2"/>
  <c r="I11652" i="2"/>
  <c r="I11752" i="2"/>
  <c r="I24302" i="2"/>
  <c r="I452" i="2"/>
  <c r="I17102" i="2"/>
  <c r="I16102" i="2"/>
  <c r="I18702" i="2"/>
  <c r="I227" i="2"/>
  <c r="I9327" i="2"/>
  <c r="I11427" i="2"/>
  <c r="I5752" i="2"/>
  <c r="I13452" i="2"/>
  <c r="I3852" i="2"/>
  <c r="I11552" i="2"/>
  <c r="I2252" i="2"/>
  <c r="I5952" i="2"/>
  <c r="I18902" i="2"/>
  <c r="I2727" i="2"/>
  <c r="I7327" i="2"/>
  <c r="I10127" i="2"/>
  <c r="I6352" i="2"/>
  <c r="I1827" i="2"/>
  <c r="I4527" i="2"/>
  <c r="I10627" i="2"/>
  <c r="I852" i="2"/>
  <c r="I24702" i="2"/>
  <c r="I14902" i="2"/>
  <c r="I22502" i="2"/>
  <c r="I7127" i="2"/>
  <c r="I7927" i="2"/>
  <c r="I16627" i="2"/>
  <c r="I7552" i="2"/>
  <c r="I10352" i="2"/>
  <c r="I12652" i="2"/>
  <c r="I13852" i="2"/>
  <c r="I3127" i="2"/>
  <c r="I13152" i="2"/>
  <c r="I13952" i="2"/>
  <c r="I2502" i="2"/>
  <c r="I5502" i="2"/>
  <c r="I7302" i="2"/>
  <c r="I9477" i="2"/>
  <c r="I14477" i="2"/>
  <c r="I14252" i="2"/>
  <c r="I2627" i="2"/>
  <c r="I5127" i="2"/>
  <c r="I10252" i="2"/>
  <c r="I18802" i="2"/>
  <c r="I19102" i="2"/>
  <c r="I23102" i="2"/>
  <c r="I3927" i="2"/>
  <c r="I9127" i="2"/>
  <c r="I19227" i="2"/>
  <c r="I5552" i="2"/>
  <c r="I252" i="2"/>
  <c r="I1077" i="2"/>
  <c r="I11102" i="2"/>
  <c r="I20702" i="2"/>
  <c r="I11827" i="2"/>
  <c r="I3052" i="2"/>
  <c r="I8352" i="2"/>
  <c r="I4127" i="2"/>
  <c r="I1952" i="2"/>
  <c r="I20177" i="2"/>
  <c r="I2577" i="2"/>
  <c r="I9177" i="2"/>
  <c r="I12077" i="2"/>
  <c r="I12577" i="2"/>
  <c r="I3702" i="2"/>
  <c r="I1777" i="2"/>
  <c r="I5077" i="2"/>
  <c r="I6377" i="2"/>
  <c r="I1702" i="2"/>
  <c r="I2102" i="2"/>
  <c r="I13102" i="2"/>
  <c r="I13902" i="2"/>
  <c r="I7777" i="2"/>
  <c r="I16377" i="2"/>
  <c r="I1577" i="2"/>
  <c r="I1402" i="2"/>
  <c r="I2802" i="2"/>
  <c r="I10902" i="2"/>
  <c r="I9202" i="2"/>
  <c r="I7377" i="2"/>
  <c r="I10177" i="2"/>
  <c r="I10577" i="2"/>
  <c r="I15202" i="2"/>
  <c r="I22102" i="2"/>
  <c r="I24827" i="2"/>
  <c r="I18102" i="2"/>
  <c r="I13802" i="2"/>
  <c r="I20427" i="2"/>
  <c r="I15402" i="2"/>
  <c r="I18502" i="2"/>
  <c r="I1152" i="2"/>
  <c r="I12052" i="2"/>
  <c r="I8427" i="2"/>
  <c r="I10827" i="2"/>
  <c r="I6452" i="2"/>
  <c r="I11952" i="2"/>
  <c r="I10327" i="2"/>
  <c r="I6627" i="2"/>
  <c r="I7827" i="2"/>
  <c r="I22802" i="2"/>
  <c r="I24402" i="2"/>
  <c r="I1352" i="2"/>
  <c r="I15452" i="2"/>
  <c r="I24227" i="2"/>
  <c r="I4377" i="2"/>
  <c r="I5977" i="2"/>
  <c r="I1502" i="2"/>
  <c r="I8002" i="2"/>
  <c r="I377" i="2"/>
  <c r="I8377" i="2"/>
  <c r="I13377" i="2"/>
  <c r="I14802" i="2"/>
  <c r="I19602" i="2"/>
  <c r="I23902" i="2"/>
  <c r="I12377" i="2"/>
  <c r="I4827" i="2"/>
  <c r="I2752" i="2"/>
  <c r="I3727" i="2"/>
  <c r="I1327" i="2"/>
  <c r="I20802" i="2"/>
  <c r="I23802" i="2"/>
  <c r="I5252" i="2"/>
  <c r="I10852" i="2"/>
  <c r="I402" i="2"/>
  <c r="I6002" i="2"/>
  <c r="I9102" i="2"/>
  <c r="I9602" i="2"/>
  <c r="I9852" i="2"/>
  <c r="I12677" i="2"/>
  <c r="I10427" i="2"/>
  <c r="I4027" i="2"/>
  <c r="I6252" i="2"/>
  <c r="I6652" i="2"/>
  <c r="I10452" i="2"/>
  <c r="I21427" i="2"/>
  <c r="I8102" i="2"/>
  <c r="I17827" i="2"/>
  <c r="I9452" i="2"/>
  <c r="I17627" i="2"/>
  <c r="I24902" i="2"/>
  <c r="I19402" i="2"/>
  <c r="I17227" i="2"/>
  <c r="I22027" i="2"/>
  <c r="I13402" i="2"/>
  <c r="I20227" i="2"/>
  <c r="I15002" i="2"/>
  <c r="I12977" i="2"/>
  <c r="I15802" i="2"/>
  <c r="I14402" i="2"/>
  <c r="I827" i="2"/>
  <c r="I13977" i="2"/>
  <c r="I8927" i="2"/>
  <c r="I27" i="2"/>
  <c r="I2527" i="2"/>
  <c r="I12027" i="2"/>
  <c r="I10152" i="2"/>
  <c r="I2227" i="2"/>
  <c r="I5652" i="2"/>
  <c r="I15052" i="2"/>
  <c r="I16252" i="2"/>
  <c r="I6227" i="2"/>
  <c r="I6827" i="2"/>
  <c r="I9627" i="2"/>
  <c r="I10027" i="2"/>
  <c r="I3652" i="2"/>
  <c r="I6052" i="2"/>
  <c r="I14352" i="2"/>
  <c r="I8952" i="2"/>
  <c r="I1252" i="2"/>
  <c r="I6777" i="2"/>
  <c r="I6202" i="2"/>
  <c r="I11802" i="2"/>
  <c r="I16602" i="2"/>
  <c r="I6077" i="2"/>
  <c r="I4002" i="2"/>
  <c r="I7602" i="2"/>
  <c r="I3677" i="2"/>
  <c r="I13077" i="2"/>
  <c r="I16402" i="2"/>
  <c r="I15602" i="2"/>
  <c r="I1602" i="2"/>
  <c r="I4902" i="2"/>
  <c r="I6502" i="2"/>
  <c r="I2952" i="2"/>
  <c r="I9427" i="2"/>
  <c r="I12402" i="2"/>
  <c r="I14877" i="2"/>
  <c r="I11602" i="2"/>
  <c r="I5002" i="2"/>
  <c r="I15277" i="2"/>
  <c r="I10002" i="2"/>
  <c r="I21802" i="2"/>
  <c r="I17802" i="2"/>
  <c r="I21102" i="2"/>
  <c r="I21702" i="2"/>
  <c r="I3827" i="2"/>
  <c r="I12852" i="2"/>
  <c r="I3527" i="2"/>
  <c r="I6027" i="2"/>
  <c r="I9052" i="2"/>
  <c r="I19427" i="2"/>
  <c r="I777" i="2"/>
  <c r="I3077" i="2"/>
  <c r="I5677" i="2"/>
  <c r="I4802" i="2"/>
  <c r="I5302" i="2"/>
  <c r="I6402" i="2"/>
  <c r="I7502" i="2"/>
  <c r="I4677" i="2"/>
  <c r="I9677" i="2"/>
  <c r="I1552" i="2"/>
  <c r="I10552" i="2"/>
  <c r="I5027" i="2"/>
  <c r="I10652" i="2"/>
  <c r="I11152" i="2"/>
  <c r="I21627" i="2"/>
  <c r="I3277" i="2"/>
  <c r="I5477" i="2"/>
  <c r="I18427" i="2"/>
  <c r="I552" i="2"/>
  <c r="I12602" i="2"/>
  <c r="I2677" i="2"/>
  <c r="I502" i="2"/>
  <c r="I5202" i="2"/>
  <c r="I11177" i="2"/>
  <c r="I15077" i="2"/>
  <c r="I15477" i="2"/>
  <c r="I10602" i="2"/>
  <c r="I20002" i="2"/>
  <c r="I21827" i="2"/>
  <c r="I4977" i="2"/>
  <c r="I2477" i="2"/>
  <c r="I577" i="2"/>
  <c r="I8977" i="2"/>
  <c r="I10377" i="2"/>
  <c r="I10677" i="2"/>
  <c r="I17702" i="2"/>
  <c r="I20027" i="2"/>
  <c r="I19827" i="2"/>
  <c r="I16802" i="2"/>
  <c r="I17402" i="2"/>
  <c r="I7752" i="2"/>
  <c r="I16502" i="2"/>
  <c r="I14152" i="2"/>
  <c r="I11577" i="2"/>
  <c r="I6127" i="2"/>
  <c r="I1927" i="2"/>
  <c r="I3227" i="2"/>
  <c r="I13502" i="2"/>
  <c r="I2927" i="2"/>
  <c r="I5227" i="2"/>
  <c r="I7152" i="2"/>
  <c r="I1127" i="2"/>
  <c r="I5352" i="2"/>
  <c r="I14452" i="2"/>
  <c r="I4252" i="2"/>
  <c r="I12752" i="2"/>
  <c r="I2352" i="2"/>
  <c r="I5152" i="2"/>
  <c r="I7427" i="2"/>
  <c r="I9027" i="2"/>
  <c r="I4152" i="2"/>
  <c r="I4952" i="2"/>
  <c r="I6952" i="2"/>
  <c r="I2827" i="2"/>
  <c r="I3977" i="2"/>
  <c r="I6477" i="2"/>
  <c r="I1677" i="2"/>
  <c r="I102" i="2"/>
  <c r="I2777" i="2"/>
  <c r="I11677" i="2"/>
  <c r="I15677" i="2"/>
  <c r="I202" i="2"/>
  <c r="I1902" i="2"/>
  <c r="I8227" i="2"/>
  <c r="I5452" i="2"/>
  <c r="I9977" i="2"/>
  <c r="I8302" i="2"/>
  <c r="I8802" i="2"/>
  <c r="I7002" i="2"/>
  <c r="I11202" i="2"/>
  <c r="I12902" i="2"/>
  <c r="I22202" i="2"/>
  <c r="I4577" i="2"/>
  <c r="I1727" i="2"/>
  <c r="I14852" i="2"/>
  <c r="I15752" i="2"/>
  <c r="I5852" i="2"/>
  <c r="I22627" i="2"/>
  <c r="I2877" i="2"/>
  <c r="I127" i="2"/>
  <c r="I5327" i="2"/>
  <c r="I13177" i="2"/>
  <c r="I2127" i="2"/>
  <c r="I5727" i="2"/>
  <c r="I3377" i="2"/>
  <c r="I6177" i="2"/>
  <c r="I19027" i="2"/>
  <c r="I2077" i="2"/>
  <c r="I13652" i="2"/>
  <c r="I15777" i="2"/>
  <c r="I15152" i="2"/>
  <c r="I23827" i="2"/>
  <c r="I10202" i="2"/>
  <c r="I8452" i="2"/>
  <c r="I8777" i="2"/>
  <c r="I17602" i="2"/>
  <c r="I20602" i="2"/>
  <c r="I20827" i="2"/>
  <c r="I21227" i="2"/>
  <c r="I18602" i="2"/>
  <c r="I23002" i="2"/>
  <c r="I17427" i="2"/>
  <c r="I22827" i="2"/>
  <c r="I4477" i="2"/>
  <c r="I6577" i="2"/>
  <c r="I1277" i="2"/>
  <c r="I18227" i="2"/>
  <c r="I23227" i="2"/>
  <c r="I24627" i="2"/>
  <c r="I20502" i="2"/>
  <c r="I23702" i="2"/>
  <c r="I9727" i="2"/>
  <c r="I10727" i="2"/>
  <c r="I18202" i="2"/>
  <c r="I21602" i="2"/>
  <c r="I7527" i="2"/>
  <c r="I1752" i="2"/>
  <c r="I3752" i="2"/>
  <c r="I8552" i="2"/>
  <c r="I10752" i="2"/>
  <c r="I15352" i="2"/>
  <c r="I52" i="2"/>
  <c r="I14752" i="2"/>
  <c r="I14052" i="2"/>
  <c r="I8252" i="2"/>
  <c r="I9252" i="2"/>
  <c r="I2052" i="2"/>
  <c r="I15552" i="2"/>
  <c r="I16352" i="2"/>
  <c r="I12127" i="2"/>
  <c r="I677" i="2"/>
  <c r="I3777" i="2"/>
  <c r="I4602" i="2"/>
  <c r="I9402" i="2"/>
  <c r="I11402" i="2"/>
  <c r="I13302" i="2"/>
  <c r="I3477" i="2"/>
  <c r="I8702" i="2"/>
  <c r="I4502" i="2"/>
  <c r="I6902" i="2"/>
  <c r="I10802" i="2"/>
  <c r="I7677" i="2"/>
  <c r="I10777" i="2"/>
  <c r="I13777" i="2"/>
  <c r="I23027" i="2"/>
  <c r="I302" i="2"/>
  <c r="I6102" i="2"/>
  <c r="I6802" i="2"/>
  <c r="I7702" i="2"/>
  <c r="I7902" i="2"/>
  <c r="I8877" i="2"/>
  <c r="I16002" i="2"/>
  <c r="I13577" i="2"/>
  <c r="I15577" i="2"/>
  <c r="I8027" i="2"/>
  <c r="I8827" i="2"/>
  <c r="I3452" i="2"/>
  <c r="I7852" i="2"/>
  <c r="I7452" i="2"/>
  <c r="I14952" i="2"/>
  <c r="I15652" i="2"/>
  <c r="I2302" i="2"/>
  <c r="I9777" i="2"/>
  <c r="I6702" i="2"/>
  <c r="I22302" i="2"/>
  <c r="I10527" i="2"/>
  <c r="I24502" i="2"/>
  <c r="I19202" i="2"/>
  <c r="I18827" i="2"/>
  <c r="I11127" i="2"/>
  <c r="I21027" i="2"/>
  <c r="I2277" i="2"/>
  <c r="I1302" i="2"/>
  <c r="I7802" i="2"/>
  <c r="I11477" i="2"/>
  <c r="I16077" i="2"/>
  <c r="I24602" i="2"/>
  <c r="I21902" i="2"/>
  <c r="I11227" i="2"/>
  <c r="I752" i="2"/>
  <c r="I527" i="2"/>
  <c r="I17002" i="2"/>
  <c r="I8052" i="2"/>
  <c r="I1377" i="2"/>
  <c r="I5602" i="2"/>
  <c r="I14102" i="2"/>
  <c r="I13277" i="2"/>
  <c r="I2427" i="2"/>
  <c r="I1202" i="2"/>
  <c r="I11002" i="2"/>
  <c r="I12202" i="2"/>
  <c r="I8677" i="2"/>
  <c r="I11277" i="2"/>
  <c r="I17027" i="2"/>
  <c r="I24802" i="2"/>
  <c r="I16827" i="2"/>
  <c r="I24002" i="2"/>
  <c r="I77" i="2"/>
  <c r="I877" i="2"/>
  <c r="I22427" i="2"/>
  <c r="I20627" i="2"/>
  <c r="I13202" i="2"/>
  <c r="I14002" i="2"/>
  <c r="I20302" i="2"/>
  <c r="I9877" i="2"/>
  <c r="I17302" i="2"/>
  <c r="I21402" i="2"/>
  <c r="I1027" i="2"/>
  <c r="I1527" i="2"/>
  <c r="I627" i="2"/>
  <c r="I3427" i="2"/>
  <c r="I6727" i="2"/>
  <c r="I8327" i="2"/>
  <c r="I7652" i="2"/>
  <c r="I2152" i="2"/>
  <c r="I9952" i="2"/>
  <c r="I9652" i="2"/>
  <c r="I4452" i="2"/>
  <c r="I9302" i="2"/>
  <c r="I13702" i="2"/>
  <c r="I7277" i="2"/>
  <c r="I11777" i="2"/>
  <c r="I14577" i="2"/>
  <c r="I16202" i="2"/>
  <c r="I14552" i="2"/>
  <c r="I15252" i="2"/>
  <c r="I5377" i="2"/>
  <c r="I11502" i="2"/>
  <c r="I4277" i="2"/>
  <c r="I24127" i="2"/>
  <c r="I21977" i="2"/>
  <c r="I21177" i="2"/>
  <c r="I18377" i="2"/>
  <c r="I15927" i="2"/>
  <c r="I19577" i="2"/>
  <c r="I17177" i="2"/>
  <c r="I12327" i="2"/>
  <c r="I22852" i="2"/>
  <c r="I20852" i="2"/>
  <c r="I16852" i="2"/>
  <c r="I23177" i="2"/>
  <c r="I22777" i="2"/>
  <c r="I20452" i="2"/>
  <c r="I17252" i="2"/>
  <c r="I24327" i="2"/>
  <c r="I19527" i="2"/>
  <c r="I17927" i="2"/>
  <c r="I20277" i="2"/>
  <c r="I19077" i="2"/>
  <c r="I17077" i="2"/>
  <c r="I24527" i="2"/>
  <c r="I18127" i="2"/>
  <c r="I17327" i="2"/>
  <c r="I15727" i="2"/>
  <c r="I14927" i="2"/>
  <c r="I14527" i="2"/>
  <c r="I23077" i="2"/>
  <c r="I23952" i="2"/>
  <c r="I21552" i="2"/>
  <c r="I17952" i="2"/>
  <c r="I24752" i="2"/>
  <c r="I21877" i="2"/>
  <c r="I22352" i="2"/>
  <c r="I21152" i="2"/>
  <c r="I10077" i="2"/>
  <c r="I12877" i="2"/>
  <c r="I1102" i="2"/>
  <c r="I6302" i="2"/>
  <c r="I9502" i="2"/>
  <c r="I10702" i="2"/>
  <c r="I14302" i="2"/>
  <c r="I9077" i="2"/>
  <c r="I12277" i="2"/>
  <c r="I12477" i="2"/>
  <c r="I13477" i="2"/>
  <c r="I15877" i="2"/>
  <c r="I18527" i="2"/>
  <c r="I21577" i="2"/>
  <c r="I24927" i="2"/>
  <c r="I20127" i="2"/>
  <c r="I16927" i="2"/>
  <c r="I16327" i="2"/>
  <c r="I20377" i="2"/>
  <c r="I18777" i="2"/>
  <c r="I24377" i="2"/>
  <c r="I23652" i="2"/>
  <c r="I18852" i="2"/>
  <c r="I17652" i="2"/>
  <c r="I23252" i="2"/>
  <c r="I23127" i="2"/>
  <c r="I22327" i="2"/>
  <c r="I19127" i="2"/>
  <c r="I18327" i="2"/>
  <c r="I16727" i="2"/>
  <c r="I15027" i="2"/>
  <c r="I14627" i="2"/>
  <c r="I13827" i="2"/>
  <c r="I13027" i="2"/>
  <c r="I17127" i="2"/>
  <c r="I14827" i="2"/>
  <c r="I14427" i="2"/>
  <c r="I13227" i="2"/>
  <c r="I12827" i="2"/>
  <c r="I19877" i="2"/>
  <c r="I17877" i="2"/>
  <c r="I16677" i="2"/>
  <c r="I16977" i="2"/>
  <c r="I23727" i="2"/>
  <c r="I21327" i="2"/>
  <c r="I15327" i="2"/>
  <c r="I13727" i="2"/>
  <c r="I13327" i="2"/>
  <c r="I12527" i="2"/>
  <c r="I19152" i="2"/>
  <c r="I22677" i="2"/>
  <c r="I23552" i="2"/>
  <c r="I21727" i="2"/>
  <c r="I15527" i="2"/>
  <c r="I14327" i="2"/>
  <c r="I22377" i="2"/>
  <c r="I17977" i="2"/>
  <c r="I17727" i="2"/>
  <c r="I15127" i="2"/>
  <c r="I13127" i="2"/>
  <c r="I16777" i="2"/>
  <c r="I24852" i="2"/>
  <c r="I19652" i="2"/>
  <c r="I24777" i="2"/>
  <c r="I24052" i="2"/>
  <c r="I22452" i="2"/>
  <c r="I21252" i="2"/>
  <c r="I20052" i="2"/>
  <c r="I19252" i="2"/>
  <c r="I18052" i="2"/>
  <c r="I23927" i="2"/>
  <c r="I15827" i="2"/>
  <c r="I15427" i="2"/>
  <c r="I13427" i="2"/>
  <c r="I22727" i="2"/>
  <c r="I21127" i="2"/>
  <c r="I20327" i="2"/>
  <c r="I20677" i="2"/>
  <c r="I18677" i="2"/>
  <c r="I17477" i="2"/>
  <c r="I16527" i="2"/>
  <c r="I24277" i="2"/>
  <c r="I16752" i="2"/>
  <c r="I20727" i="2"/>
  <c r="I21077" i="2"/>
  <c r="I11352" i="2"/>
  <c r="I11727" i="2"/>
  <c r="I1452" i="2"/>
  <c r="I277" i="2"/>
  <c r="I4877" i="2"/>
  <c r="I3802" i="2"/>
  <c r="I5577" i="2"/>
  <c r="I802" i="2"/>
  <c r="I8502" i="2"/>
  <c r="I10502" i="2"/>
  <c r="I12102" i="2"/>
  <c r="I1477" i="2"/>
  <c r="I9377" i="2"/>
  <c r="I5877" i="2"/>
  <c r="I1002" i="2"/>
  <c r="I3402" i="2"/>
  <c r="I5402" i="2"/>
  <c r="I18002" i="2"/>
  <c r="I7202" i="2"/>
  <c r="I1877" i="2"/>
  <c r="I7477" i="2"/>
  <c r="I8577" i="2"/>
  <c r="I22227" i="2"/>
  <c r="I5777" i="2"/>
  <c r="I5277" i="2"/>
  <c r="I11377" i="2"/>
  <c r="I14702" i="2"/>
  <c r="I13527" i="2"/>
  <c r="I12727" i="2"/>
  <c r="I22527" i="2"/>
  <c r="I20927" i="2"/>
  <c r="I19327" i="2"/>
  <c r="I14727" i="2"/>
  <c r="I13927" i="2"/>
  <c r="I20777" i="2"/>
  <c r="I19177" i="2"/>
  <c r="I23577" i="2"/>
  <c r="I19977" i="2"/>
  <c r="I17577" i="2"/>
  <c r="I22052" i="2"/>
  <c r="I18452" i="2"/>
  <c r="I23327" i="2"/>
  <c r="I23977" i="2"/>
  <c r="I24452" i="2"/>
  <c r="I21652" i="2"/>
  <c r="I21527" i="2"/>
  <c r="I19927" i="2"/>
  <c r="I17527" i="2"/>
  <c r="I18727" i="2"/>
  <c r="I15627" i="2"/>
  <c r="I15227" i="2"/>
  <c r="I14027" i="2"/>
  <c r="I13627" i="2"/>
  <c r="I19477" i="2"/>
  <c r="I18277" i="2"/>
  <c r="I22127" i="2"/>
  <c r="I20527" i="2"/>
  <c r="I14127" i="2"/>
  <c r="I12927" i="2"/>
  <c r="I23152" i="2"/>
  <c r="I12627" i="2"/>
  <c r="I21477" i="2"/>
  <c r="I22752" i="2"/>
  <c r="I20352" i="2"/>
  <c r="I16227" i="2"/>
  <c r="I23877" i="2"/>
  <c r="I23477" i="2"/>
  <c r="I22277" i="2"/>
  <c r="I18352" i="2"/>
  <c r="I17152" i="2"/>
  <c r="I18877" i="2"/>
  <c r="I17277" i="2"/>
  <c r="I16427" i="2"/>
  <c r="I24077" i="2"/>
  <c r="I23277" i="2"/>
  <c r="I22077" i="2"/>
  <c r="I16552" i="2"/>
  <c r="I21352" i="2"/>
  <c r="I18552" i="2"/>
  <c r="I16952" i="2"/>
  <c r="I12427" i="2"/>
  <c r="I20577" i="2"/>
  <c r="I17377" i="2"/>
  <c r="I24577" i="2"/>
  <c r="I17552" i="2"/>
  <c r="I24727" i="2"/>
  <c r="I24352" i="2"/>
  <c r="I20752" i="2"/>
  <c r="I19552" i="2"/>
  <c r="I19677" i="2"/>
  <c r="I18477" i="2"/>
  <c r="I23527" i="2"/>
  <c r="I18152" i="2"/>
  <c r="I17752" i="2"/>
  <c r="I21752" i="2"/>
  <c r="I22152" i="2"/>
  <c r="I22552" i="2"/>
  <c r="I22877" i="2"/>
  <c r="I22952" i="2"/>
  <c r="I24952" i="2"/>
  <c r="I24552" i="2"/>
  <c r="I24152" i="2"/>
  <c r="I18177" i="2"/>
  <c r="I19952" i="2"/>
  <c r="I18752" i="2"/>
  <c r="I24677" i="2"/>
  <c r="I18077" i="2"/>
  <c r="I22477" i="2"/>
  <c r="I21277" i="2"/>
  <c r="I24477" i="2"/>
  <c r="I23677" i="2"/>
  <c r="I23752" i="2"/>
  <c r="I14227" i="2"/>
  <c r="I18977" i="2"/>
  <c r="I19727" i="2"/>
  <c r="I18927" i="2"/>
  <c r="I21952" i="2"/>
  <c r="I20077" i="2"/>
  <c r="I19277" i="2"/>
  <c r="I17677" i="2"/>
  <c r="I16877" i="2"/>
  <c r="I16027" i="2"/>
  <c r="I24877" i="2"/>
  <c r="I21677" i="2"/>
  <c r="I20877" i="2"/>
  <c r="I20477" i="2"/>
  <c r="I21927" i="2"/>
  <c r="I20952" i="2"/>
  <c r="I20552" i="2"/>
  <c r="I20152" i="2"/>
  <c r="I19752" i="2"/>
  <c r="I19352" i="2"/>
  <c r="I18952" i="2"/>
  <c r="I17352" i="2"/>
  <c r="I19777" i="2"/>
  <c r="I22927" i="2"/>
  <c r="I22977" i="2"/>
  <c r="I19377" i="2"/>
  <c r="I17777" i="2"/>
  <c r="I17452" i="2"/>
  <c r="I16652" i="2"/>
  <c r="I20652" i="2"/>
  <c r="I19452" i="2"/>
  <c r="I17852" i="2"/>
  <c r="I23852" i="2"/>
  <c r="I23777" i="2"/>
  <c r="I22177" i="2"/>
  <c r="I21377" i="2"/>
  <c r="I18577" i="2"/>
  <c r="I23452" i="2"/>
  <c r="I22252" i="2"/>
  <c r="I21852" i="2"/>
  <c r="I19852" i="2"/>
  <c r="I18652" i="2"/>
  <c r="I18252" i="2"/>
  <c r="I24252" i="2"/>
  <c r="I21452" i="2"/>
  <c r="I21052" i="2"/>
  <c r="I19052" i="2"/>
  <c r="I23377" i="2"/>
  <c r="I24177" i="2"/>
  <c r="I22577" i="2"/>
  <c r="I21777" i="2"/>
  <c r="I20977" i="2"/>
  <c r="I16577" i="2"/>
  <c r="I16127" i="2"/>
  <c r="I23052" i="2"/>
  <c r="I22652" i="2"/>
  <c r="I20252" i="2"/>
  <c r="I17052" i="2"/>
  <c r="I24652" i="2"/>
  <c r="I24977" i="2"/>
  <c r="I2" i="2"/>
  <c r="K19852" i="2" l="1"/>
  <c r="M19852" i="2" s="1"/>
  <c r="O796" i="2" s="1"/>
  <c r="K19865" i="2"/>
  <c r="M19865" i="2" s="1"/>
  <c r="AB796" i="2" s="1"/>
  <c r="K19854" i="2"/>
  <c r="M19854" i="2" s="1"/>
  <c r="Q796" i="2" s="1"/>
  <c r="K19875" i="2"/>
  <c r="M19875" i="2" s="1"/>
  <c r="AL796" i="2" s="1"/>
  <c r="K19857" i="2"/>
  <c r="M19857" i="2" s="1"/>
  <c r="T796" i="2" s="1"/>
  <c r="K19862" i="2"/>
  <c r="M19862" i="2" s="1"/>
  <c r="Y796" i="2" s="1"/>
  <c r="K19869" i="2"/>
  <c r="M19869" i="2" s="1"/>
  <c r="AF796" i="2" s="1"/>
  <c r="K19867" i="2"/>
  <c r="M19867" i="2" s="1"/>
  <c r="AD796" i="2" s="1"/>
  <c r="K19872" i="2"/>
  <c r="M19872" i="2" s="1"/>
  <c r="AI796" i="2" s="1"/>
  <c r="K19870" i="2"/>
  <c r="M19870" i="2" s="1"/>
  <c r="AG796" i="2" s="1"/>
  <c r="K19861" i="2"/>
  <c r="M19861" i="2" s="1"/>
  <c r="X796" i="2" s="1"/>
  <c r="K19859" i="2"/>
  <c r="M19859" i="2" s="1"/>
  <c r="V796" i="2" s="1"/>
  <c r="K19864" i="2"/>
  <c r="M19864" i="2" s="1"/>
  <c r="AA796" i="2" s="1"/>
  <c r="K19853" i="2"/>
  <c r="M19853" i="2" s="1"/>
  <c r="P796" i="2" s="1"/>
  <c r="K19874" i="2"/>
  <c r="M19874" i="2" s="1"/>
  <c r="AK796" i="2" s="1"/>
  <c r="K19856" i="2"/>
  <c r="M19856" i="2" s="1"/>
  <c r="S796" i="2" s="1"/>
  <c r="K19876" i="2"/>
  <c r="M19876" i="2" s="1"/>
  <c r="AM796" i="2" s="1"/>
  <c r="K19866" i="2"/>
  <c r="M19866" i="2" s="1"/>
  <c r="AC796" i="2" s="1"/>
  <c r="K19871" i="2"/>
  <c r="M19871" i="2" s="1"/>
  <c r="AH796" i="2" s="1"/>
  <c r="K19868" i="2"/>
  <c r="M19868" i="2" s="1"/>
  <c r="AE796" i="2" s="1"/>
  <c r="K19858" i="2"/>
  <c r="M19858" i="2" s="1"/>
  <c r="U796" i="2" s="1"/>
  <c r="K19863" i="2"/>
  <c r="M19863" i="2" s="1"/>
  <c r="Z796" i="2" s="1"/>
  <c r="K19860" i="2"/>
  <c r="M19860" i="2" s="1"/>
  <c r="W796" i="2" s="1"/>
  <c r="K19873" i="2"/>
  <c r="M19873" i="2" s="1"/>
  <c r="AJ796" i="2" s="1"/>
  <c r="K19855" i="2"/>
  <c r="M19855" i="2" s="1"/>
  <c r="R796" i="2" s="1"/>
  <c r="K22671" i="2"/>
  <c r="M22671" i="2" s="1"/>
  <c r="AH908" i="2" s="1"/>
  <c r="K22653" i="2"/>
  <c r="M22653" i="2" s="1"/>
  <c r="P908" i="2" s="1"/>
  <c r="K22674" i="2"/>
  <c r="M22674" i="2" s="1"/>
  <c r="AK908" i="2" s="1"/>
  <c r="K22656" i="2"/>
  <c r="M22656" i="2" s="1"/>
  <c r="S908" i="2" s="1"/>
  <c r="K22663" i="2"/>
  <c r="M22663" i="2" s="1"/>
  <c r="Z908" i="2" s="1"/>
  <c r="K22676" i="2"/>
  <c r="M22676" i="2" s="1"/>
  <c r="AM908" i="2" s="1"/>
  <c r="K22666" i="2"/>
  <c r="M22666" i="2" s="1"/>
  <c r="AC908" i="2" s="1"/>
  <c r="K22655" i="2"/>
  <c r="M22655" i="2" s="1"/>
  <c r="R908" i="2" s="1"/>
  <c r="K22668" i="2"/>
  <c r="M22668" i="2" s="1"/>
  <c r="AE908" i="2" s="1"/>
  <c r="K22658" i="2"/>
  <c r="M22658" i="2" s="1"/>
  <c r="U908" i="2" s="1"/>
  <c r="K22670" i="2"/>
  <c r="M22670" i="2" s="1"/>
  <c r="AG908" i="2" s="1"/>
  <c r="K22660" i="2"/>
  <c r="M22660" i="2" s="1"/>
  <c r="W908" i="2" s="1"/>
  <c r="K22673" i="2"/>
  <c r="M22673" i="2" s="1"/>
  <c r="AJ908" i="2" s="1"/>
  <c r="K22662" i="2"/>
  <c r="M22662" i="2" s="1"/>
  <c r="Y908" i="2" s="1"/>
  <c r="K22652" i="2"/>
  <c r="M22652" i="2" s="1"/>
  <c r="O908" i="2" s="1"/>
  <c r="K22665" i="2"/>
  <c r="M22665" i="2" s="1"/>
  <c r="AB908" i="2" s="1"/>
  <c r="K22654" i="2"/>
  <c r="M22654" i="2" s="1"/>
  <c r="Q908" i="2" s="1"/>
  <c r="K22675" i="2"/>
  <c r="M22675" i="2" s="1"/>
  <c r="AL908" i="2" s="1"/>
  <c r="K22657" i="2"/>
  <c r="M22657" i="2" s="1"/>
  <c r="T908" i="2" s="1"/>
  <c r="K22669" i="2"/>
  <c r="M22669" i="2" s="1"/>
  <c r="AF908" i="2" s="1"/>
  <c r="K22667" i="2"/>
  <c r="M22667" i="2" s="1"/>
  <c r="AD908" i="2" s="1"/>
  <c r="K22672" i="2"/>
  <c r="M22672" i="2" s="1"/>
  <c r="AI908" i="2" s="1"/>
  <c r="K22661" i="2"/>
  <c r="M22661" i="2" s="1"/>
  <c r="X908" i="2" s="1"/>
  <c r="K22659" i="2"/>
  <c r="M22659" i="2" s="1"/>
  <c r="V908" i="2" s="1"/>
  <c r="K22664" i="2"/>
  <c r="M22664" i="2" s="1"/>
  <c r="AA908" i="2" s="1"/>
  <c r="K16969" i="2"/>
  <c r="M16969" i="2" s="1"/>
  <c r="AF680" i="2" s="1"/>
  <c r="K16967" i="2"/>
  <c r="M16967" i="2" s="1"/>
  <c r="AD680" i="2" s="1"/>
  <c r="K16972" i="2"/>
  <c r="M16972" i="2" s="1"/>
  <c r="AI680" i="2" s="1"/>
  <c r="K16955" i="2"/>
  <c r="M16955" i="2" s="1"/>
  <c r="R680" i="2" s="1"/>
  <c r="K16961" i="2"/>
  <c r="M16961" i="2" s="1"/>
  <c r="X680" i="2" s="1"/>
  <c r="K16959" i="2"/>
  <c r="M16959" i="2" s="1"/>
  <c r="V680" i="2" s="1"/>
  <c r="K16964" i="2"/>
  <c r="M16964" i="2" s="1"/>
  <c r="AA680" i="2" s="1"/>
  <c r="K16953" i="2"/>
  <c r="M16953" i="2" s="1"/>
  <c r="P680" i="2" s="1"/>
  <c r="K16974" i="2"/>
  <c r="M16974" i="2" s="1"/>
  <c r="AK680" i="2" s="1"/>
  <c r="K16956" i="2"/>
  <c r="M16956" i="2" s="1"/>
  <c r="S680" i="2" s="1"/>
  <c r="K16976" i="2"/>
  <c r="M16976" i="2" s="1"/>
  <c r="AM680" i="2" s="1"/>
  <c r="K16966" i="2"/>
  <c r="M16966" i="2" s="1"/>
  <c r="AC680" i="2" s="1"/>
  <c r="K16970" i="2"/>
  <c r="M16970" i="2" s="1"/>
  <c r="AG680" i="2" s="1"/>
  <c r="K16968" i="2"/>
  <c r="M16968" i="2" s="1"/>
  <c r="AE680" i="2" s="1"/>
  <c r="K16958" i="2"/>
  <c r="M16958" i="2" s="1"/>
  <c r="U680" i="2" s="1"/>
  <c r="K16962" i="2"/>
  <c r="M16962" i="2" s="1"/>
  <c r="Y680" i="2" s="1"/>
  <c r="K16960" i="2"/>
  <c r="M16960" i="2" s="1"/>
  <c r="W680" i="2" s="1"/>
  <c r="K16973" i="2"/>
  <c r="M16973" i="2" s="1"/>
  <c r="AJ680" i="2" s="1"/>
  <c r="K16954" i="2"/>
  <c r="M16954" i="2" s="1"/>
  <c r="Q680" i="2" s="1"/>
  <c r="K16952" i="2"/>
  <c r="M16952" i="2" s="1"/>
  <c r="O680" i="2" s="1"/>
  <c r="K16965" i="2"/>
  <c r="M16965" i="2" s="1"/>
  <c r="AB680" i="2" s="1"/>
  <c r="K16971" i="2"/>
  <c r="M16971" i="2" s="1"/>
  <c r="AH680" i="2" s="1"/>
  <c r="K16975" i="2"/>
  <c r="M16975" i="2" s="1"/>
  <c r="AL680" i="2" s="1"/>
  <c r="K16957" i="2"/>
  <c r="M16957" i="2" s="1"/>
  <c r="K16963" i="2"/>
  <c r="M16963" i="2" s="1"/>
  <c r="Z680" i="2" s="1"/>
  <c r="K19781" i="2"/>
  <c r="M19781" i="2" s="1"/>
  <c r="S793" i="2" s="1"/>
  <c r="K19786" i="2"/>
  <c r="M19786" i="2" s="1"/>
  <c r="X793" i="2" s="1"/>
  <c r="K19784" i="2"/>
  <c r="M19784" i="2" s="1"/>
  <c r="V793" i="2" s="1"/>
  <c r="K19796" i="2"/>
  <c r="M19796" i="2" s="1"/>
  <c r="AH793" i="2" s="1"/>
  <c r="K19778" i="2"/>
  <c r="M19778" i="2" s="1"/>
  <c r="P793" i="2" s="1"/>
  <c r="K19799" i="2"/>
  <c r="M19799" i="2" s="1"/>
  <c r="AK793" i="2" s="1"/>
  <c r="K19788" i="2"/>
  <c r="M19788" i="2" s="1"/>
  <c r="Z793" i="2" s="1"/>
  <c r="K19801" i="2"/>
  <c r="M19801" i="2" s="1"/>
  <c r="AM793" i="2" s="1"/>
  <c r="K19791" i="2"/>
  <c r="M19791" i="2" s="1"/>
  <c r="AC793" i="2" s="1"/>
  <c r="K19780" i="2"/>
  <c r="M19780" i="2" s="1"/>
  <c r="R793" i="2" s="1"/>
  <c r="K19793" i="2"/>
  <c r="M19793" i="2" s="1"/>
  <c r="AE793" i="2" s="1"/>
  <c r="K19783" i="2"/>
  <c r="M19783" i="2" s="1"/>
  <c r="U793" i="2" s="1"/>
  <c r="K19795" i="2"/>
  <c r="M19795" i="2" s="1"/>
  <c r="AG793" i="2" s="1"/>
  <c r="K19785" i="2"/>
  <c r="M19785" i="2" s="1"/>
  <c r="W793" i="2" s="1"/>
  <c r="K19790" i="2"/>
  <c r="M19790" i="2" s="1"/>
  <c r="AB793" i="2" s="1"/>
  <c r="K19787" i="2"/>
  <c r="M19787" i="2" s="1"/>
  <c r="Y793" i="2" s="1"/>
  <c r="K19777" i="2"/>
  <c r="M19777" i="2" s="1"/>
  <c r="O793" i="2" s="1"/>
  <c r="K19782" i="2"/>
  <c r="M19782" i="2" s="1"/>
  <c r="T793" i="2" s="1"/>
  <c r="K19797" i="2"/>
  <c r="M19797" i="2" s="1"/>
  <c r="AI793" i="2" s="1"/>
  <c r="K19779" i="2"/>
  <c r="M19779" i="2" s="1"/>
  <c r="Q793" i="2" s="1"/>
  <c r="K19800" i="2"/>
  <c r="M19800" i="2" s="1"/>
  <c r="AL793" i="2" s="1"/>
  <c r="K19798" i="2"/>
  <c r="M19798" i="2" s="1"/>
  <c r="AJ793" i="2" s="1"/>
  <c r="K19789" i="2"/>
  <c r="M19789" i="2" s="1"/>
  <c r="AA793" i="2" s="1"/>
  <c r="K19794" i="2"/>
  <c r="M19794" i="2" s="1"/>
  <c r="AF793" i="2" s="1"/>
  <c r="K19792" i="2"/>
  <c r="M19792" i="2" s="1"/>
  <c r="AD793" i="2" s="1"/>
  <c r="K19277" i="2"/>
  <c r="M19277" i="2" s="1"/>
  <c r="O773" i="2" s="1"/>
  <c r="K19290" i="2"/>
  <c r="M19290" i="2" s="1"/>
  <c r="AB773" i="2" s="1"/>
  <c r="K19294" i="2"/>
  <c r="M19294" i="2" s="1"/>
  <c r="AF773" i="2" s="1"/>
  <c r="K19300" i="2"/>
  <c r="M19300" i="2" s="1"/>
  <c r="AL773" i="2" s="1"/>
  <c r="K19282" i="2"/>
  <c r="M19282" i="2" s="1"/>
  <c r="T773" i="2" s="1"/>
  <c r="K19286" i="2"/>
  <c r="M19286" i="2" s="1"/>
  <c r="X773" i="2" s="1"/>
  <c r="K19292" i="2"/>
  <c r="M19292" i="2" s="1"/>
  <c r="AD773" i="2" s="1"/>
  <c r="K19297" i="2"/>
  <c r="M19297" i="2" s="1"/>
  <c r="AI773" i="2" s="1"/>
  <c r="K19278" i="2"/>
  <c r="M19278" i="2" s="1"/>
  <c r="P773" i="2" s="1"/>
  <c r="K19284" i="2"/>
  <c r="M19284" i="2" s="1"/>
  <c r="V773" i="2" s="1"/>
  <c r="K19289" i="2"/>
  <c r="M19289" i="2" s="1"/>
  <c r="AA773" i="2" s="1"/>
  <c r="K19295" i="2"/>
  <c r="M19295" i="2" s="1"/>
  <c r="AG773" i="2" s="1"/>
  <c r="K19299" i="2"/>
  <c r="M19299" i="2" s="1"/>
  <c r="AK773" i="2" s="1"/>
  <c r="K19281" i="2"/>
  <c r="M19281" i="2" s="1"/>
  <c r="K19287" i="2"/>
  <c r="M19287" i="2" s="1"/>
  <c r="Y773" i="2" s="1"/>
  <c r="K19301" i="2"/>
  <c r="M19301" i="2" s="1"/>
  <c r="AM773" i="2" s="1"/>
  <c r="K19291" i="2"/>
  <c r="M19291" i="2" s="1"/>
  <c r="AC773" i="2" s="1"/>
  <c r="K19296" i="2"/>
  <c r="M19296" i="2" s="1"/>
  <c r="AH773" i="2" s="1"/>
  <c r="K19279" i="2"/>
  <c r="M19279" i="2" s="1"/>
  <c r="Q773" i="2" s="1"/>
  <c r="K19293" i="2"/>
  <c r="M19293" i="2" s="1"/>
  <c r="AE773" i="2" s="1"/>
  <c r="K19283" i="2"/>
  <c r="M19283" i="2" s="1"/>
  <c r="U773" i="2" s="1"/>
  <c r="K19288" i="2"/>
  <c r="M19288" i="2" s="1"/>
  <c r="Z773" i="2" s="1"/>
  <c r="K19285" i="2"/>
  <c r="M19285" i="2" s="1"/>
  <c r="W773" i="2" s="1"/>
  <c r="K19298" i="2"/>
  <c r="M19298" i="2" s="1"/>
  <c r="AJ773" i="2" s="1"/>
  <c r="K19280" i="2"/>
  <c r="M19280" i="2" s="1"/>
  <c r="R773" i="2" s="1"/>
  <c r="K21762" i="2"/>
  <c r="M21762" i="2" s="1"/>
  <c r="Y872" i="2" s="1"/>
  <c r="K21752" i="2"/>
  <c r="M21752" i="2" s="1"/>
  <c r="O872" i="2" s="1"/>
  <c r="K21765" i="2"/>
  <c r="M21765" i="2" s="1"/>
  <c r="AB872" i="2" s="1"/>
  <c r="K21754" i="2"/>
  <c r="M21754" i="2" s="1"/>
  <c r="Q872" i="2" s="1"/>
  <c r="K21775" i="2"/>
  <c r="M21775" i="2" s="1"/>
  <c r="AL872" i="2" s="1"/>
  <c r="K21757" i="2"/>
  <c r="M21757" i="2" s="1"/>
  <c r="T872" i="2" s="1"/>
  <c r="K21769" i="2"/>
  <c r="M21769" i="2" s="1"/>
  <c r="AF872" i="2" s="1"/>
  <c r="K21767" i="2"/>
  <c r="M21767" i="2" s="1"/>
  <c r="AD872" i="2" s="1"/>
  <c r="K21756" i="2"/>
  <c r="M21756" i="2" s="1"/>
  <c r="S872" i="2" s="1"/>
  <c r="K21761" i="2"/>
  <c r="M21761" i="2" s="1"/>
  <c r="X872" i="2" s="1"/>
  <c r="K21759" i="2"/>
  <c r="M21759" i="2" s="1"/>
  <c r="V872" i="2" s="1"/>
  <c r="K21764" i="2"/>
  <c r="M21764" i="2" s="1"/>
  <c r="AA872" i="2" s="1"/>
  <c r="K21771" i="2"/>
  <c r="M21771" i="2" s="1"/>
  <c r="AH872" i="2" s="1"/>
  <c r="K21753" i="2"/>
  <c r="M21753" i="2" s="1"/>
  <c r="P872" i="2" s="1"/>
  <c r="K21774" i="2"/>
  <c r="M21774" i="2" s="1"/>
  <c r="AK872" i="2" s="1"/>
  <c r="K21772" i="2"/>
  <c r="M21772" i="2" s="1"/>
  <c r="AI872" i="2" s="1"/>
  <c r="K21763" i="2"/>
  <c r="M21763" i="2" s="1"/>
  <c r="Z872" i="2" s="1"/>
  <c r="K21776" i="2"/>
  <c r="M21776" i="2" s="1"/>
  <c r="AM872" i="2" s="1"/>
  <c r="K21766" i="2"/>
  <c r="M21766" i="2" s="1"/>
  <c r="AC872" i="2" s="1"/>
  <c r="K21755" i="2"/>
  <c r="M21755" i="2" s="1"/>
  <c r="R872" i="2" s="1"/>
  <c r="K21768" i="2"/>
  <c r="M21768" i="2" s="1"/>
  <c r="AE872" i="2" s="1"/>
  <c r="K21758" i="2"/>
  <c r="M21758" i="2" s="1"/>
  <c r="U872" i="2" s="1"/>
  <c r="K21770" i="2"/>
  <c r="M21770" i="2" s="1"/>
  <c r="AG872" i="2" s="1"/>
  <c r="K21760" i="2"/>
  <c r="M21760" i="2" s="1"/>
  <c r="W872" i="2" s="1"/>
  <c r="K21773" i="2"/>
  <c r="M21773" i="2" s="1"/>
  <c r="AJ872" i="2" s="1"/>
  <c r="K22774" i="2"/>
  <c r="M22774" i="2" s="1"/>
  <c r="AK912" i="2" s="1"/>
  <c r="K22756" i="2"/>
  <c r="M22756" i="2" s="1"/>
  <c r="S912" i="2" s="1"/>
  <c r="K22761" i="2"/>
  <c r="M22761" i="2" s="1"/>
  <c r="X912" i="2" s="1"/>
  <c r="K22766" i="2"/>
  <c r="M22766" i="2" s="1"/>
  <c r="AC912" i="2" s="1"/>
  <c r="K22771" i="2"/>
  <c r="M22771" i="2" s="1"/>
  <c r="AH912" i="2" s="1"/>
  <c r="K22753" i="2"/>
  <c r="M22753" i="2" s="1"/>
  <c r="P912" i="2" s="1"/>
  <c r="K22758" i="2"/>
  <c r="M22758" i="2" s="1"/>
  <c r="U912" i="2" s="1"/>
  <c r="K22763" i="2"/>
  <c r="M22763" i="2" s="1"/>
  <c r="Z912" i="2" s="1"/>
  <c r="K22760" i="2"/>
  <c r="M22760" i="2" s="1"/>
  <c r="W912" i="2" s="1"/>
  <c r="K22773" i="2"/>
  <c r="M22773" i="2" s="1"/>
  <c r="AJ912" i="2" s="1"/>
  <c r="K22755" i="2"/>
  <c r="M22755" i="2" s="1"/>
  <c r="R912" i="2" s="1"/>
  <c r="K22752" i="2"/>
  <c r="M22752" i="2" s="1"/>
  <c r="O912" i="2" s="1"/>
  <c r="K22765" i="2"/>
  <c r="M22765" i="2" s="1"/>
  <c r="AB912" i="2" s="1"/>
  <c r="K22770" i="2"/>
  <c r="M22770" i="2" s="1"/>
  <c r="AG912" i="2" s="1"/>
  <c r="K22768" i="2"/>
  <c r="M22768" i="2" s="1"/>
  <c r="AE912" i="2" s="1"/>
  <c r="K22775" i="2"/>
  <c r="M22775" i="2" s="1"/>
  <c r="AL912" i="2" s="1"/>
  <c r="K22757" i="2"/>
  <c r="M22757" i="2" s="1"/>
  <c r="T912" i="2" s="1"/>
  <c r="K22762" i="2"/>
  <c r="M22762" i="2" s="1"/>
  <c r="Y912" i="2" s="1"/>
  <c r="K22776" i="2"/>
  <c r="M22776" i="2" s="1"/>
  <c r="AM912" i="2" s="1"/>
  <c r="K22767" i="2"/>
  <c r="M22767" i="2" s="1"/>
  <c r="AD912" i="2" s="1"/>
  <c r="K22772" i="2"/>
  <c r="M22772" i="2" s="1"/>
  <c r="AI912" i="2" s="1"/>
  <c r="K22754" i="2"/>
  <c r="M22754" i="2" s="1"/>
  <c r="Q912" i="2" s="1"/>
  <c r="K22759" i="2"/>
  <c r="M22759" i="2" s="1"/>
  <c r="V912" i="2" s="1"/>
  <c r="K22764" i="2"/>
  <c r="M22764" i="2" s="1"/>
  <c r="AA912" i="2" s="1"/>
  <c r="K22769" i="2"/>
  <c r="M22769" i="2" s="1"/>
  <c r="AF912" i="2" s="1"/>
  <c r="K20950" i="2"/>
  <c r="M20950" i="2" s="1"/>
  <c r="AL839" i="2" s="1"/>
  <c r="K20932" i="2"/>
  <c r="M20932" i="2" s="1"/>
  <c r="T839" i="2" s="1"/>
  <c r="K20937" i="2"/>
  <c r="M20937" i="2" s="1"/>
  <c r="Y839" i="2" s="1"/>
  <c r="K20928" i="2"/>
  <c r="M20928" i="2" s="1"/>
  <c r="P839" i="2" s="1"/>
  <c r="K20942" i="2"/>
  <c r="M20942" i="2" s="1"/>
  <c r="AD839" i="2" s="1"/>
  <c r="K20947" i="2"/>
  <c r="M20947" i="2" s="1"/>
  <c r="AI839" i="2" s="1"/>
  <c r="K20929" i="2"/>
  <c r="M20929" i="2" s="1"/>
  <c r="Q839" i="2" s="1"/>
  <c r="K20934" i="2"/>
  <c r="M20934" i="2" s="1"/>
  <c r="V839" i="2" s="1"/>
  <c r="K20939" i="2"/>
  <c r="M20939" i="2" s="1"/>
  <c r="AA839" i="2" s="1"/>
  <c r="K20951" i="2"/>
  <c r="M20951" i="2" s="1"/>
  <c r="AM839" i="2" s="1"/>
  <c r="K20949" i="2"/>
  <c r="M20949" i="2" s="1"/>
  <c r="AK839" i="2" s="1"/>
  <c r="K20931" i="2"/>
  <c r="M20931" i="2" s="1"/>
  <c r="S839" i="2" s="1"/>
  <c r="K20943" i="2"/>
  <c r="M20943" i="2" s="1"/>
  <c r="AE839" i="2" s="1"/>
  <c r="K20941" i="2"/>
  <c r="M20941" i="2" s="1"/>
  <c r="AC839" i="2" s="1"/>
  <c r="K20946" i="2"/>
  <c r="M20946" i="2" s="1"/>
  <c r="AH839" i="2" s="1"/>
  <c r="K20935" i="2"/>
  <c r="M20935" i="2" s="1"/>
  <c r="W839" i="2" s="1"/>
  <c r="K20933" i="2"/>
  <c r="M20933" i="2" s="1"/>
  <c r="U839" i="2" s="1"/>
  <c r="K20938" i="2"/>
  <c r="M20938" i="2" s="1"/>
  <c r="Z839" i="2" s="1"/>
  <c r="K20927" i="2"/>
  <c r="M20927" i="2" s="1"/>
  <c r="O839" i="2" s="1"/>
  <c r="K20948" i="2"/>
  <c r="M20948" i="2" s="1"/>
  <c r="AJ839" i="2" s="1"/>
  <c r="K20930" i="2"/>
  <c r="M20930" i="2" s="1"/>
  <c r="R839" i="2" s="1"/>
  <c r="K20944" i="2"/>
  <c r="M20944" i="2" s="1"/>
  <c r="AF839" i="2" s="1"/>
  <c r="K20940" i="2"/>
  <c r="M20940" i="2" s="1"/>
  <c r="AB839" i="2" s="1"/>
  <c r="K20945" i="2"/>
  <c r="M20945" i="2" s="1"/>
  <c r="AG839" i="2" s="1"/>
  <c r="K20936" i="2"/>
  <c r="M20936" i="2" s="1"/>
  <c r="X839" i="2" s="1"/>
  <c r="K21076" i="2"/>
  <c r="M21076" i="2" s="1"/>
  <c r="AM844" i="2" s="1"/>
  <c r="K21066" i="2"/>
  <c r="M21066" i="2" s="1"/>
  <c r="AC844" i="2" s="1"/>
  <c r="K21072" i="2"/>
  <c r="M21072" i="2" s="1"/>
  <c r="AI844" i="2" s="1"/>
  <c r="K21068" i="2"/>
  <c r="M21068" i="2" s="1"/>
  <c r="AE844" i="2" s="1"/>
  <c r="K21058" i="2"/>
  <c r="M21058" i="2" s="1"/>
  <c r="U844" i="2" s="1"/>
  <c r="K21064" i="2"/>
  <c r="M21064" i="2" s="1"/>
  <c r="AA844" i="2" s="1"/>
  <c r="K21070" i="2"/>
  <c r="M21070" i="2" s="1"/>
  <c r="AG844" i="2" s="1"/>
  <c r="K21060" i="2"/>
  <c r="M21060" i="2" s="1"/>
  <c r="W844" i="2" s="1"/>
  <c r="K21073" i="2"/>
  <c r="M21073" i="2" s="1"/>
  <c r="AJ844" i="2" s="1"/>
  <c r="K21062" i="2"/>
  <c r="M21062" i="2" s="1"/>
  <c r="Y844" i="2" s="1"/>
  <c r="K21052" i="2"/>
  <c r="M21052" i="2" s="1"/>
  <c r="O844" i="2" s="1"/>
  <c r="K21065" i="2"/>
  <c r="M21065" i="2" s="1"/>
  <c r="AB844" i="2" s="1"/>
  <c r="K21054" i="2"/>
  <c r="M21054" i="2" s="1"/>
  <c r="Q844" i="2" s="1"/>
  <c r="K21075" i="2"/>
  <c r="M21075" i="2" s="1"/>
  <c r="AL844" i="2" s="1"/>
  <c r="K21057" i="2"/>
  <c r="M21057" i="2" s="1"/>
  <c r="T844" i="2" s="1"/>
  <c r="K21069" i="2"/>
  <c r="M21069" i="2" s="1"/>
  <c r="AF844" i="2" s="1"/>
  <c r="K21067" i="2"/>
  <c r="M21067" i="2" s="1"/>
  <c r="AD844" i="2" s="1"/>
  <c r="K21071" i="2"/>
  <c r="M21071" i="2" s="1"/>
  <c r="AH844" i="2" s="1"/>
  <c r="K21061" i="2"/>
  <c r="M21061" i="2" s="1"/>
  <c r="X844" i="2" s="1"/>
  <c r="K21059" i="2"/>
  <c r="M21059" i="2" s="1"/>
  <c r="V844" i="2" s="1"/>
  <c r="K21063" i="2"/>
  <c r="M21063" i="2" s="1"/>
  <c r="Z844" i="2" s="1"/>
  <c r="K21053" i="2"/>
  <c r="M21053" i="2" s="1"/>
  <c r="P844" i="2" s="1"/>
  <c r="K21074" i="2"/>
  <c r="M21074" i="2" s="1"/>
  <c r="AK844" i="2" s="1"/>
  <c r="K21055" i="2"/>
  <c r="M21055" i="2" s="1"/>
  <c r="R844" i="2" s="1"/>
  <c r="K21056" i="2"/>
  <c r="M21056" i="2" s="1"/>
  <c r="S844" i="2" s="1"/>
  <c r="K20675" i="2"/>
  <c r="M20675" i="2" s="1"/>
  <c r="AL828" i="2" s="1"/>
  <c r="K20657" i="2"/>
  <c r="M20657" i="2" s="1"/>
  <c r="T828" i="2" s="1"/>
  <c r="K20662" i="2"/>
  <c r="M20662" i="2" s="1"/>
  <c r="Y828" i="2" s="1"/>
  <c r="K20669" i="2"/>
  <c r="M20669" i="2" s="1"/>
  <c r="AF828" i="2" s="1"/>
  <c r="K20667" i="2"/>
  <c r="M20667" i="2" s="1"/>
  <c r="AD828" i="2" s="1"/>
  <c r="K20672" i="2"/>
  <c r="M20672" i="2" s="1"/>
  <c r="AI828" i="2" s="1"/>
  <c r="K20654" i="2"/>
  <c r="M20654" i="2" s="1"/>
  <c r="Q828" i="2" s="1"/>
  <c r="K20661" i="2"/>
  <c r="M20661" i="2" s="1"/>
  <c r="X828" i="2" s="1"/>
  <c r="K20659" i="2"/>
  <c r="M20659" i="2" s="1"/>
  <c r="V828" i="2" s="1"/>
  <c r="K20664" i="2"/>
  <c r="M20664" i="2" s="1"/>
  <c r="AA828" i="2" s="1"/>
  <c r="K20653" i="2"/>
  <c r="M20653" i="2" s="1"/>
  <c r="P828" i="2" s="1"/>
  <c r="K20674" i="2"/>
  <c r="M20674" i="2" s="1"/>
  <c r="AK828" i="2" s="1"/>
  <c r="K20656" i="2"/>
  <c r="M20656" i="2" s="1"/>
  <c r="S828" i="2" s="1"/>
  <c r="K20676" i="2"/>
  <c r="M20676" i="2" s="1"/>
  <c r="AM828" i="2" s="1"/>
  <c r="K20666" i="2"/>
  <c r="M20666" i="2" s="1"/>
  <c r="AC828" i="2" s="1"/>
  <c r="K20671" i="2"/>
  <c r="M20671" i="2" s="1"/>
  <c r="AH828" i="2" s="1"/>
  <c r="K20668" i="2"/>
  <c r="M20668" i="2" s="1"/>
  <c r="AE828" i="2" s="1"/>
  <c r="K20658" i="2"/>
  <c r="M20658" i="2" s="1"/>
  <c r="U828" i="2" s="1"/>
  <c r="K20663" i="2"/>
  <c r="M20663" i="2" s="1"/>
  <c r="Z828" i="2" s="1"/>
  <c r="K20660" i="2"/>
  <c r="M20660" i="2" s="1"/>
  <c r="W828" i="2" s="1"/>
  <c r="K20673" i="2"/>
  <c r="M20673" i="2" s="1"/>
  <c r="AJ828" i="2" s="1"/>
  <c r="K20655" i="2"/>
  <c r="M20655" i="2" s="1"/>
  <c r="R828" i="2" s="1"/>
  <c r="K20652" i="2"/>
  <c r="M20652" i="2" s="1"/>
  <c r="O828" i="2" s="1"/>
  <c r="K20665" i="2"/>
  <c r="M20665" i="2" s="1"/>
  <c r="AB828" i="2" s="1"/>
  <c r="K20670" i="2"/>
  <c r="M20670" i="2" s="1"/>
  <c r="AG828" i="2" s="1"/>
  <c r="K20484" i="2"/>
  <c r="M20484" i="2" s="1"/>
  <c r="V821" i="2" s="1"/>
  <c r="K20489" i="2"/>
  <c r="M20489" i="2" s="1"/>
  <c r="AA821" i="2" s="1"/>
  <c r="K20494" i="2"/>
  <c r="M20494" i="2" s="1"/>
  <c r="AF821" i="2" s="1"/>
  <c r="K20499" i="2"/>
  <c r="M20499" i="2" s="1"/>
  <c r="AK821" i="2" s="1"/>
  <c r="K20481" i="2"/>
  <c r="M20481" i="2" s="1"/>
  <c r="S821" i="2" s="1"/>
  <c r="K20486" i="2"/>
  <c r="M20486" i="2" s="1"/>
  <c r="X821" i="2" s="1"/>
  <c r="K20501" i="2"/>
  <c r="M20501" i="2" s="1"/>
  <c r="AM821" i="2" s="1"/>
  <c r="K20491" i="2"/>
  <c r="M20491" i="2" s="1"/>
  <c r="AC821" i="2" s="1"/>
  <c r="K20496" i="2"/>
  <c r="M20496" i="2" s="1"/>
  <c r="AH821" i="2" s="1"/>
  <c r="K20478" i="2"/>
  <c r="M20478" i="2" s="1"/>
  <c r="P821" i="2" s="1"/>
  <c r="K20493" i="2"/>
  <c r="M20493" i="2" s="1"/>
  <c r="AE821" i="2" s="1"/>
  <c r="K20483" i="2"/>
  <c r="M20483" i="2" s="1"/>
  <c r="U821" i="2" s="1"/>
  <c r="K20488" i="2"/>
  <c r="M20488" i="2" s="1"/>
  <c r="Z821" i="2" s="1"/>
  <c r="K20485" i="2"/>
  <c r="M20485" i="2" s="1"/>
  <c r="W821" i="2" s="1"/>
  <c r="K20498" i="2"/>
  <c r="M20498" i="2" s="1"/>
  <c r="AJ821" i="2" s="1"/>
  <c r="K20480" i="2"/>
  <c r="M20480" i="2" s="1"/>
  <c r="R821" i="2" s="1"/>
  <c r="K20477" i="2"/>
  <c r="M20477" i="2" s="1"/>
  <c r="O821" i="2" s="1"/>
  <c r="K20490" i="2"/>
  <c r="M20490" i="2" s="1"/>
  <c r="AB821" i="2" s="1"/>
  <c r="K20495" i="2"/>
  <c r="M20495" i="2" s="1"/>
  <c r="AG821" i="2" s="1"/>
  <c r="K20500" i="2"/>
  <c r="M20500" i="2" s="1"/>
  <c r="AL821" i="2" s="1"/>
  <c r="K20482" i="2"/>
  <c r="M20482" i="2" s="1"/>
  <c r="T821" i="2" s="1"/>
  <c r="K20487" i="2"/>
  <c r="M20487" i="2" s="1"/>
  <c r="Y821" i="2" s="1"/>
  <c r="K20492" i="2"/>
  <c r="M20492" i="2" s="1"/>
  <c r="AD821" i="2" s="1"/>
  <c r="K20497" i="2"/>
  <c r="M20497" i="2" s="1"/>
  <c r="AI821" i="2" s="1"/>
  <c r="K20479" i="2"/>
  <c r="M20479" i="2" s="1"/>
  <c r="Q821" i="2" s="1"/>
  <c r="K24495" i="2"/>
  <c r="M24495" i="2" s="1"/>
  <c r="AG981" i="2" s="1"/>
  <c r="K24485" i="2"/>
  <c r="M24485" i="2" s="1"/>
  <c r="W981" i="2" s="1"/>
  <c r="K24483" i="2"/>
  <c r="M24483" i="2" s="1"/>
  <c r="U981" i="2" s="1"/>
  <c r="K24487" i="2"/>
  <c r="M24487" i="2" s="1"/>
  <c r="Y981" i="2" s="1"/>
  <c r="K24477" i="2"/>
  <c r="M24477" i="2" s="1"/>
  <c r="O981" i="2" s="1"/>
  <c r="K24491" i="2"/>
  <c r="M24491" i="2" s="1"/>
  <c r="AC981" i="2" s="1"/>
  <c r="K24497" i="2"/>
  <c r="M24497" i="2" s="1"/>
  <c r="AI981" i="2" s="1"/>
  <c r="K24479" i="2"/>
  <c r="M24479" i="2" s="1"/>
  <c r="Q981" i="2" s="1"/>
  <c r="K24500" i="2"/>
  <c r="M24500" i="2" s="1"/>
  <c r="AL981" i="2" s="1"/>
  <c r="K24499" i="2"/>
  <c r="M24499" i="2" s="1"/>
  <c r="AK981" i="2" s="1"/>
  <c r="K24489" i="2"/>
  <c r="M24489" i="2" s="1"/>
  <c r="AA981" i="2" s="1"/>
  <c r="K24494" i="2"/>
  <c r="M24494" i="2" s="1"/>
  <c r="AF981" i="2" s="1"/>
  <c r="K24492" i="2"/>
  <c r="M24492" i="2" s="1"/>
  <c r="AD981" i="2" s="1"/>
  <c r="K24481" i="2"/>
  <c r="M24481" i="2" s="1"/>
  <c r="S981" i="2" s="1"/>
  <c r="K24486" i="2"/>
  <c r="M24486" i="2" s="1"/>
  <c r="X981" i="2" s="1"/>
  <c r="K24484" i="2"/>
  <c r="M24484" i="2" s="1"/>
  <c r="V981" i="2" s="1"/>
  <c r="K24496" i="2"/>
  <c r="M24496" i="2" s="1"/>
  <c r="AH981" i="2" s="1"/>
  <c r="K24478" i="2"/>
  <c r="M24478" i="2" s="1"/>
  <c r="P981" i="2" s="1"/>
  <c r="K24498" i="2"/>
  <c r="M24498" i="2" s="1"/>
  <c r="AJ981" i="2" s="1"/>
  <c r="K24488" i="2"/>
  <c r="M24488" i="2" s="1"/>
  <c r="Z981" i="2" s="1"/>
  <c r="K24501" i="2"/>
  <c r="M24501" i="2" s="1"/>
  <c r="AM981" i="2" s="1"/>
  <c r="K24490" i="2"/>
  <c r="M24490" i="2" s="1"/>
  <c r="AB981" i="2" s="1"/>
  <c r="K24480" i="2"/>
  <c r="M24480" i="2" s="1"/>
  <c r="R981" i="2" s="1"/>
  <c r="K24493" i="2"/>
  <c r="M24493" i="2" s="1"/>
  <c r="AE981" i="2" s="1"/>
  <c r="K24482" i="2"/>
  <c r="M24482" i="2" s="1"/>
  <c r="T981" i="2" s="1"/>
  <c r="K17768" i="2"/>
  <c r="M17768" i="2" s="1"/>
  <c r="AE712" i="2" s="1"/>
  <c r="K17758" i="2"/>
  <c r="M17758" i="2" s="1"/>
  <c r="U712" i="2" s="1"/>
  <c r="K17763" i="2"/>
  <c r="M17763" i="2" s="1"/>
  <c r="Z712" i="2" s="1"/>
  <c r="K17760" i="2"/>
  <c r="M17760" i="2" s="1"/>
  <c r="W712" i="2" s="1"/>
  <c r="K17773" i="2"/>
  <c r="M17773" i="2" s="1"/>
  <c r="AJ712" i="2" s="1"/>
  <c r="K17755" i="2"/>
  <c r="M17755" i="2" s="1"/>
  <c r="R712" i="2" s="1"/>
  <c r="K17752" i="2"/>
  <c r="M17752" i="2" s="1"/>
  <c r="O712" i="2" s="1"/>
  <c r="K17765" i="2"/>
  <c r="M17765" i="2" s="1"/>
  <c r="AB712" i="2" s="1"/>
  <c r="K17770" i="2"/>
  <c r="M17770" i="2" s="1"/>
  <c r="AG712" i="2" s="1"/>
  <c r="K17775" i="2"/>
  <c r="M17775" i="2" s="1"/>
  <c r="AL712" i="2" s="1"/>
  <c r="K17757" i="2"/>
  <c r="M17757" i="2" s="1"/>
  <c r="T712" i="2" s="1"/>
  <c r="K17762" i="2"/>
  <c r="M17762" i="2" s="1"/>
  <c r="Y712" i="2" s="1"/>
  <c r="K17769" i="2"/>
  <c r="M17769" i="2" s="1"/>
  <c r="AF712" i="2" s="1"/>
  <c r="K17767" i="2"/>
  <c r="M17767" i="2" s="1"/>
  <c r="AD712" i="2" s="1"/>
  <c r="K17772" i="2"/>
  <c r="M17772" i="2" s="1"/>
  <c r="AI712" i="2" s="1"/>
  <c r="K17754" i="2"/>
  <c r="M17754" i="2" s="1"/>
  <c r="Q712" i="2" s="1"/>
  <c r="K17761" i="2"/>
  <c r="M17761" i="2" s="1"/>
  <c r="X712" i="2" s="1"/>
  <c r="K17759" i="2"/>
  <c r="M17759" i="2" s="1"/>
  <c r="V712" i="2" s="1"/>
  <c r="K17764" i="2"/>
  <c r="M17764" i="2" s="1"/>
  <c r="AA712" i="2" s="1"/>
  <c r="K17753" i="2"/>
  <c r="M17753" i="2" s="1"/>
  <c r="P712" i="2" s="1"/>
  <c r="K17774" i="2"/>
  <c r="M17774" i="2" s="1"/>
  <c r="AK712" i="2" s="1"/>
  <c r="K17756" i="2"/>
  <c r="M17756" i="2" s="1"/>
  <c r="S712" i="2" s="1"/>
  <c r="K17776" i="2"/>
  <c r="M17776" i="2" s="1"/>
  <c r="AM712" i="2" s="1"/>
  <c r="K17766" i="2"/>
  <c r="M17766" i="2" s="1"/>
  <c r="AC712" i="2" s="1"/>
  <c r="K17771" i="2"/>
  <c r="M17771" i="2" s="1"/>
  <c r="AH712" i="2" s="1"/>
  <c r="K21363" i="2"/>
  <c r="M21363" i="2" s="1"/>
  <c r="Z856" i="2" s="1"/>
  <c r="K21376" i="2"/>
  <c r="M21376" i="2" s="1"/>
  <c r="AM856" i="2" s="1"/>
  <c r="K21366" i="2"/>
  <c r="M21366" i="2" s="1"/>
  <c r="AC856" i="2" s="1"/>
  <c r="K21355" i="2"/>
  <c r="M21355" i="2" s="1"/>
  <c r="R856" i="2" s="1"/>
  <c r="K21368" i="2"/>
  <c r="M21368" i="2" s="1"/>
  <c r="AE856" i="2" s="1"/>
  <c r="K21358" i="2"/>
  <c r="M21358" i="2" s="1"/>
  <c r="U856" i="2" s="1"/>
  <c r="K21370" i="2"/>
  <c r="M21370" i="2" s="1"/>
  <c r="AG856" i="2" s="1"/>
  <c r="K21360" i="2"/>
  <c r="M21360" i="2" s="1"/>
  <c r="W856" i="2" s="1"/>
  <c r="K21373" i="2"/>
  <c r="M21373" i="2" s="1"/>
  <c r="AJ856" i="2" s="1"/>
  <c r="K21362" i="2"/>
  <c r="M21362" i="2" s="1"/>
  <c r="Y856" i="2" s="1"/>
  <c r="K21352" i="2"/>
  <c r="M21352" i="2" s="1"/>
  <c r="O856" i="2" s="1"/>
  <c r="K21365" i="2"/>
  <c r="M21365" i="2" s="1"/>
  <c r="AB856" i="2" s="1"/>
  <c r="K21354" i="2"/>
  <c r="M21354" i="2" s="1"/>
  <c r="Q856" i="2" s="1"/>
  <c r="K21375" i="2"/>
  <c r="M21375" i="2" s="1"/>
  <c r="AL856" i="2" s="1"/>
  <c r="K21357" i="2"/>
  <c r="M21357" i="2" s="1"/>
  <c r="T856" i="2" s="1"/>
  <c r="K21369" i="2"/>
  <c r="M21369" i="2" s="1"/>
  <c r="AF856" i="2" s="1"/>
  <c r="K21367" i="2"/>
  <c r="M21367" i="2" s="1"/>
  <c r="AD856" i="2" s="1"/>
  <c r="K21372" i="2"/>
  <c r="M21372" i="2" s="1"/>
  <c r="AI856" i="2" s="1"/>
  <c r="K21361" i="2"/>
  <c r="M21361" i="2" s="1"/>
  <c r="X856" i="2" s="1"/>
  <c r="K21359" i="2"/>
  <c r="M21359" i="2" s="1"/>
  <c r="V856" i="2" s="1"/>
  <c r="K21364" i="2"/>
  <c r="M21364" i="2" s="1"/>
  <c r="K21371" i="2"/>
  <c r="M21371" i="2" s="1"/>
  <c r="AH856" i="2" s="1"/>
  <c r="K21353" i="2"/>
  <c r="M21353" i="2" s="1"/>
  <c r="P856" i="2" s="1"/>
  <c r="K21374" i="2"/>
  <c r="M21374" i="2" s="1"/>
  <c r="AK856" i="2" s="1"/>
  <c r="K21356" i="2"/>
  <c r="M21356" i="2" s="1"/>
  <c r="S856" i="2" s="1"/>
  <c r="K19484" i="2"/>
  <c r="M19484" i="2" s="1"/>
  <c r="V781" i="2" s="1"/>
  <c r="K19489" i="2"/>
  <c r="M19489" i="2" s="1"/>
  <c r="AA781" i="2" s="1"/>
  <c r="K19494" i="2"/>
  <c r="M19494" i="2" s="1"/>
  <c r="AF781" i="2" s="1"/>
  <c r="K19499" i="2"/>
  <c r="M19499" i="2" s="1"/>
  <c r="AK781" i="2" s="1"/>
  <c r="K19481" i="2"/>
  <c r="M19481" i="2" s="1"/>
  <c r="S781" i="2" s="1"/>
  <c r="K19478" i="2"/>
  <c r="M19478" i="2" s="1"/>
  <c r="P781" i="2" s="1"/>
  <c r="K19501" i="2"/>
  <c r="M19501" i="2" s="1"/>
  <c r="AM781" i="2" s="1"/>
  <c r="K19491" i="2"/>
  <c r="M19491" i="2" s="1"/>
  <c r="AC781" i="2" s="1"/>
  <c r="K19496" i="2"/>
  <c r="M19496" i="2" s="1"/>
  <c r="AH781" i="2" s="1"/>
  <c r="K19486" i="2"/>
  <c r="M19486" i="2" s="1"/>
  <c r="X781" i="2" s="1"/>
  <c r="K19493" i="2"/>
  <c r="M19493" i="2" s="1"/>
  <c r="AE781" i="2" s="1"/>
  <c r="K19483" i="2"/>
  <c r="M19483" i="2" s="1"/>
  <c r="U781" i="2" s="1"/>
  <c r="K19488" i="2"/>
  <c r="M19488" i="2" s="1"/>
  <c r="Z781" i="2" s="1"/>
  <c r="K19485" i="2"/>
  <c r="M19485" i="2" s="1"/>
  <c r="W781" i="2" s="1"/>
  <c r="K19498" i="2"/>
  <c r="M19498" i="2" s="1"/>
  <c r="AJ781" i="2" s="1"/>
  <c r="K19480" i="2"/>
  <c r="M19480" i="2" s="1"/>
  <c r="R781" i="2" s="1"/>
  <c r="K19477" i="2"/>
  <c r="M19477" i="2" s="1"/>
  <c r="O781" i="2" s="1"/>
  <c r="K19490" i="2"/>
  <c r="M19490" i="2" s="1"/>
  <c r="AB781" i="2" s="1"/>
  <c r="K19495" i="2"/>
  <c r="M19495" i="2" s="1"/>
  <c r="AG781" i="2" s="1"/>
  <c r="K19500" i="2"/>
  <c r="M19500" i="2" s="1"/>
  <c r="AL781" i="2" s="1"/>
  <c r="K19482" i="2"/>
  <c r="M19482" i="2" s="1"/>
  <c r="T781" i="2" s="1"/>
  <c r="K19487" i="2"/>
  <c r="M19487" i="2" s="1"/>
  <c r="Y781" i="2" s="1"/>
  <c r="K19492" i="2"/>
  <c r="M19492" i="2" s="1"/>
  <c r="AD781" i="2" s="1"/>
  <c r="K19497" i="2"/>
  <c r="M19497" i="2" s="1"/>
  <c r="AI781" i="2" s="1"/>
  <c r="K19479" i="2"/>
  <c r="M19479" i="2" s="1"/>
  <c r="Q781" i="2" s="1"/>
  <c r="K22" i="2"/>
  <c r="M22" i="2" s="1"/>
  <c r="AI2" i="2" s="1"/>
  <c r="K20" i="2"/>
  <c r="M20" i="2" s="1"/>
  <c r="AG2" i="2" s="1"/>
  <c r="K10" i="2"/>
  <c r="M10" i="2" s="1"/>
  <c r="W2" i="2" s="1"/>
  <c r="K14" i="2"/>
  <c r="M14" i="2" s="1"/>
  <c r="K12" i="2"/>
  <c r="M12" i="2" s="1"/>
  <c r="Y2" i="2" s="1"/>
  <c r="K2" i="2"/>
  <c r="M2" i="2" s="1"/>
  <c r="O2" i="2" s="1"/>
  <c r="K6" i="2"/>
  <c r="M6" i="2" s="1"/>
  <c r="S2" i="2" s="1"/>
  <c r="K4" i="2"/>
  <c r="M4" i="2" s="1"/>
  <c r="Q2" i="2" s="1"/>
  <c r="K25" i="2"/>
  <c r="M25" i="2" s="1"/>
  <c r="AL2" i="2" s="1"/>
  <c r="K16" i="2"/>
  <c r="M16" i="2" s="1"/>
  <c r="AC2" i="2" s="1"/>
  <c r="K19" i="2"/>
  <c r="M19" i="2" s="1"/>
  <c r="AF2" i="2" s="1"/>
  <c r="K17" i="2"/>
  <c r="M17" i="2" s="1"/>
  <c r="AD2" i="2" s="1"/>
  <c r="K23" i="2"/>
  <c r="M23" i="2" s="1"/>
  <c r="AJ2" i="2" s="1"/>
  <c r="K21" i="2"/>
  <c r="M21" i="2" s="1"/>
  <c r="AH2" i="2" s="1"/>
  <c r="K11" i="2"/>
  <c r="M11" i="2" s="1"/>
  <c r="X2" i="2" s="1"/>
  <c r="K9" i="2"/>
  <c r="M9" i="2" s="1"/>
  <c r="V2" i="2" s="1"/>
  <c r="K15" i="2"/>
  <c r="M15" i="2" s="1"/>
  <c r="AB2" i="2" s="1"/>
  <c r="K13" i="2"/>
  <c r="M13" i="2" s="1"/>
  <c r="Z2" i="2" s="1"/>
  <c r="K3" i="2"/>
  <c r="M3" i="2" s="1"/>
  <c r="P2" i="2" s="1"/>
  <c r="K7" i="2"/>
  <c r="M7" i="2" s="1"/>
  <c r="T2" i="2" s="1"/>
  <c r="K5" i="2"/>
  <c r="M5" i="2" s="1"/>
  <c r="R2" i="2" s="1"/>
  <c r="K26" i="2"/>
  <c r="M26" i="2" s="1"/>
  <c r="AM2" i="2" s="1"/>
  <c r="K8" i="2"/>
  <c r="M8" i="2" s="1"/>
  <c r="U2" i="2" s="1"/>
  <c r="K24" i="2"/>
  <c r="M24" i="2" s="1"/>
  <c r="AK2" i="2" s="1"/>
  <c r="K18" i="2"/>
  <c r="M18" i="2" s="1"/>
  <c r="AE2" i="2" s="1"/>
  <c r="K16584" i="2"/>
  <c r="M16584" i="2" s="1"/>
  <c r="V665" i="2" s="1"/>
  <c r="K16589" i="2"/>
  <c r="M16589" i="2" s="1"/>
  <c r="AA665" i="2" s="1"/>
  <c r="K16595" i="2"/>
  <c r="M16595" i="2" s="1"/>
  <c r="AG665" i="2" s="1"/>
  <c r="K16599" i="2"/>
  <c r="M16599" i="2" s="1"/>
  <c r="AK665" i="2" s="1"/>
  <c r="K16581" i="2"/>
  <c r="M16581" i="2" s="1"/>
  <c r="S665" i="2" s="1"/>
  <c r="K16587" i="2"/>
  <c r="M16587" i="2" s="1"/>
  <c r="Y665" i="2" s="1"/>
  <c r="K16601" i="2"/>
  <c r="M16601" i="2" s="1"/>
  <c r="AM665" i="2" s="1"/>
  <c r="K16591" i="2"/>
  <c r="M16591" i="2" s="1"/>
  <c r="AC665" i="2" s="1"/>
  <c r="K16596" i="2"/>
  <c r="M16596" i="2" s="1"/>
  <c r="AH665" i="2" s="1"/>
  <c r="K16579" i="2"/>
  <c r="M16579" i="2" s="1"/>
  <c r="Q665" i="2" s="1"/>
  <c r="K16593" i="2"/>
  <c r="M16593" i="2" s="1"/>
  <c r="AE665" i="2" s="1"/>
  <c r="K16583" i="2"/>
  <c r="M16583" i="2" s="1"/>
  <c r="U665" i="2" s="1"/>
  <c r="K16588" i="2"/>
  <c r="M16588" i="2" s="1"/>
  <c r="Z665" i="2" s="1"/>
  <c r="K16585" i="2"/>
  <c r="M16585" i="2" s="1"/>
  <c r="W665" i="2" s="1"/>
  <c r="K16598" i="2"/>
  <c r="M16598" i="2" s="1"/>
  <c r="AJ665" i="2" s="1"/>
  <c r="K16580" i="2"/>
  <c r="M16580" i="2" s="1"/>
  <c r="R665" i="2" s="1"/>
  <c r="K16577" i="2"/>
  <c r="M16577" i="2" s="1"/>
  <c r="O665" i="2" s="1"/>
  <c r="K16590" i="2"/>
  <c r="M16590" i="2" s="1"/>
  <c r="AB665" i="2" s="1"/>
  <c r="K16594" i="2"/>
  <c r="M16594" i="2" s="1"/>
  <c r="AF665" i="2" s="1"/>
  <c r="K16600" i="2"/>
  <c r="M16600" i="2" s="1"/>
  <c r="AL665" i="2" s="1"/>
  <c r="K16582" i="2"/>
  <c r="M16582" i="2" s="1"/>
  <c r="T665" i="2" s="1"/>
  <c r="K16586" i="2"/>
  <c r="M16586" i="2" s="1"/>
  <c r="X665" i="2" s="1"/>
  <c r="K16592" i="2"/>
  <c r="M16592" i="2" s="1"/>
  <c r="AD665" i="2" s="1"/>
  <c r="K16597" i="2"/>
  <c r="M16597" i="2" s="1"/>
  <c r="AI665" i="2" s="1"/>
  <c r="K16578" i="2"/>
  <c r="M16578" i="2" s="1"/>
  <c r="P665" i="2" s="1"/>
  <c r="K21466" i="2"/>
  <c r="M21466" i="2" s="1"/>
  <c r="AC860" i="2" s="1"/>
  <c r="K21471" i="2"/>
  <c r="M21471" i="2" s="1"/>
  <c r="AH860" i="2" s="1"/>
  <c r="K21453" i="2"/>
  <c r="M21453" i="2" s="1"/>
  <c r="P860" i="2" s="1"/>
  <c r="K21458" i="2"/>
  <c r="M21458" i="2" s="1"/>
  <c r="U860" i="2" s="1"/>
  <c r="K21463" i="2"/>
  <c r="M21463" i="2" s="1"/>
  <c r="Z860" i="2" s="1"/>
  <c r="K21476" i="2"/>
  <c r="M21476" i="2" s="1"/>
  <c r="AM860" i="2" s="1"/>
  <c r="K21473" i="2"/>
  <c r="M21473" i="2" s="1"/>
  <c r="AJ860" i="2" s="1"/>
  <c r="K21455" i="2"/>
  <c r="M21455" i="2" s="1"/>
  <c r="R860" i="2" s="1"/>
  <c r="K21468" i="2"/>
  <c r="M21468" i="2" s="1"/>
  <c r="AE860" i="2" s="1"/>
  <c r="K21465" i="2"/>
  <c r="M21465" i="2" s="1"/>
  <c r="AB860" i="2" s="1"/>
  <c r="K21470" i="2"/>
  <c r="M21470" i="2" s="1"/>
  <c r="AG860" i="2" s="1"/>
  <c r="K21460" i="2"/>
  <c r="M21460" i="2" s="1"/>
  <c r="W860" i="2" s="1"/>
  <c r="K21475" i="2"/>
  <c r="M21475" i="2" s="1"/>
  <c r="AL860" i="2" s="1"/>
  <c r="K21457" i="2"/>
  <c r="M21457" i="2" s="1"/>
  <c r="T860" i="2" s="1"/>
  <c r="K21462" i="2"/>
  <c r="M21462" i="2" s="1"/>
  <c r="Y860" i="2" s="1"/>
  <c r="K21452" i="2"/>
  <c r="M21452" i="2" s="1"/>
  <c r="O860" i="2" s="1"/>
  <c r="K21467" i="2"/>
  <c r="M21467" i="2" s="1"/>
  <c r="AD860" i="2" s="1"/>
  <c r="K21472" i="2"/>
  <c r="M21472" i="2" s="1"/>
  <c r="AI860" i="2" s="1"/>
  <c r="K21454" i="2"/>
  <c r="M21454" i="2" s="1"/>
  <c r="Q860" i="2" s="1"/>
  <c r="K21459" i="2"/>
  <c r="M21459" i="2" s="1"/>
  <c r="V860" i="2" s="1"/>
  <c r="K21464" i="2"/>
  <c r="M21464" i="2" s="1"/>
  <c r="AA860" i="2" s="1"/>
  <c r="K21469" i="2"/>
  <c r="M21469" i="2" s="1"/>
  <c r="AF860" i="2" s="1"/>
  <c r="K21474" i="2"/>
  <c r="M21474" i="2" s="1"/>
  <c r="AK860" i="2" s="1"/>
  <c r="K21456" i="2"/>
  <c r="M21456" i="2" s="1"/>
  <c r="S860" i="2" s="1"/>
  <c r="K21461" i="2"/>
  <c r="M21461" i="2" s="1"/>
  <c r="X860" i="2" s="1"/>
  <c r="K18588" i="2"/>
  <c r="M18588" i="2" s="1"/>
  <c r="Z745" i="2" s="1"/>
  <c r="K18601" i="2"/>
  <c r="M18601" i="2" s="1"/>
  <c r="AM745" i="2" s="1"/>
  <c r="K18590" i="2"/>
  <c r="M18590" i="2" s="1"/>
  <c r="AB745" i="2" s="1"/>
  <c r="K18580" i="2"/>
  <c r="M18580" i="2" s="1"/>
  <c r="R745" i="2" s="1"/>
  <c r="K18593" i="2"/>
  <c r="M18593" i="2" s="1"/>
  <c r="AE745" i="2" s="1"/>
  <c r="K18582" i="2"/>
  <c r="M18582" i="2" s="1"/>
  <c r="T745" i="2" s="1"/>
  <c r="K18595" i="2"/>
  <c r="M18595" i="2" s="1"/>
  <c r="AG745" i="2" s="1"/>
  <c r="K18585" i="2"/>
  <c r="M18585" i="2" s="1"/>
  <c r="W745" i="2" s="1"/>
  <c r="K18599" i="2"/>
  <c r="M18599" i="2" s="1"/>
  <c r="AK745" i="2" s="1"/>
  <c r="K18587" i="2"/>
  <c r="M18587" i="2" s="1"/>
  <c r="Y745" i="2" s="1"/>
  <c r="K18577" i="2"/>
  <c r="M18577" i="2" s="1"/>
  <c r="O745" i="2" s="1"/>
  <c r="K18591" i="2"/>
  <c r="M18591" i="2" s="1"/>
  <c r="AC745" i="2" s="1"/>
  <c r="K18597" i="2"/>
  <c r="M18597" i="2" s="1"/>
  <c r="AI745" i="2" s="1"/>
  <c r="K18579" i="2"/>
  <c r="M18579" i="2" s="1"/>
  <c r="Q745" i="2" s="1"/>
  <c r="K18600" i="2"/>
  <c r="M18600" i="2" s="1"/>
  <c r="AL745" i="2" s="1"/>
  <c r="K18583" i="2"/>
  <c r="M18583" i="2" s="1"/>
  <c r="U745" i="2" s="1"/>
  <c r="K18589" i="2"/>
  <c r="M18589" i="2" s="1"/>
  <c r="AA745" i="2" s="1"/>
  <c r="K18594" i="2"/>
  <c r="M18594" i="2" s="1"/>
  <c r="AF745" i="2" s="1"/>
  <c r="K18592" i="2"/>
  <c r="M18592" i="2" s="1"/>
  <c r="AD745" i="2" s="1"/>
  <c r="K18581" i="2"/>
  <c r="M18581" i="2" s="1"/>
  <c r="S745" i="2" s="1"/>
  <c r="K18586" i="2"/>
  <c r="M18586" i="2" s="1"/>
  <c r="X745" i="2" s="1"/>
  <c r="K18584" i="2"/>
  <c r="M18584" i="2" s="1"/>
  <c r="V745" i="2" s="1"/>
  <c r="K18596" i="2"/>
  <c r="M18596" i="2" s="1"/>
  <c r="AH745" i="2" s="1"/>
  <c r="K18578" i="2"/>
  <c r="M18578" i="2" s="1"/>
  <c r="P745" i="2" s="1"/>
  <c r="K18598" i="2"/>
  <c r="M18598" i="2" s="1"/>
  <c r="AJ745" i="2" s="1"/>
  <c r="K16663" i="2"/>
  <c r="M16663" i="2" s="1"/>
  <c r="Z668" i="2" s="1"/>
  <c r="K16676" i="2"/>
  <c r="M16676" i="2" s="1"/>
  <c r="AM668" i="2" s="1"/>
  <c r="K16667" i="2"/>
  <c r="M16667" i="2" s="1"/>
  <c r="AD668" i="2" s="1"/>
  <c r="K16673" i="2"/>
  <c r="M16673" i="2" s="1"/>
  <c r="AJ668" i="2" s="1"/>
  <c r="K16655" i="2"/>
  <c r="M16655" i="2" s="1"/>
  <c r="R668" i="2" s="1"/>
  <c r="K16668" i="2"/>
  <c r="M16668" i="2" s="1"/>
  <c r="AE668" i="2" s="1"/>
  <c r="K16659" i="2"/>
  <c r="M16659" i="2" s="1"/>
  <c r="V668" i="2" s="1"/>
  <c r="K16665" i="2"/>
  <c r="M16665" i="2" s="1"/>
  <c r="AB668" i="2" s="1"/>
  <c r="K16670" i="2"/>
  <c r="M16670" i="2" s="1"/>
  <c r="AG668" i="2" s="1"/>
  <c r="K16660" i="2"/>
  <c r="M16660" i="2" s="1"/>
  <c r="W668" i="2" s="1"/>
  <c r="K16657" i="2"/>
  <c r="M16657" i="2" s="1"/>
  <c r="T668" i="2" s="1"/>
  <c r="K16662" i="2"/>
  <c r="M16662" i="2" s="1"/>
  <c r="Y668" i="2" s="1"/>
  <c r="K16652" i="2"/>
  <c r="M16652" i="2" s="1"/>
  <c r="O668" i="2" s="1"/>
  <c r="K16672" i="2"/>
  <c r="M16672" i="2" s="1"/>
  <c r="AI668" i="2" s="1"/>
  <c r="K16654" i="2"/>
  <c r="M16654" i="2" s="1"/>
  <c r="Q668" i="2" s="1"/>
  <c r="K16674" i="2"/>
  <c r="M16674" i="2" s="1"/>
  <c r="AK668" i="2" s="1"/>
  <c r="K16664" i="2"/>
  <c r="M16664" i="2" s="1"/>
  <c r="AA668" i="2" s="1"/>
  <c r="K16669" i="2"/>
  <c r="M16669" i="2" s="1"/>
  <c r="AF668" i="2" s="1"/>
  <c r="K16666" i="2"/>
  <c r="M16666" i="2" s="1"/>
  <c r="AC668" i="2" s="1"/>
  <c r="K16656" i="2"/>
  <c r="M16656" i="2" s="1"/>
  <c r="S668" i="2" s="1"/>
  <c r="K16661" i="2"/>
  <c r="M16661" i="2" s="1"/>
  <c r="X668" i="2" s="1"/>
  <c r="K16658" i="2"/>
  <c r="M16658" i="2" s="1"/>
  <c r="U668" i="2" s="1"/>
  <c r="K16671" i="2"/>
  <c r="M16671" i="2" s="1"/>
  <c r="AH668" i="2" s="1"/>
  <c r="K16653" i="2"/>
  <c r="M16653" i="2" s="1"/>
  <c r="P668" i="2" s="1"/>
  <c r="K16675" i="2"/>
  <c r="M16675" i="2" s="1"/>
  <c r="AL668" i="2" s="1"/>
  <c r="K18957" i="2"/>
  <c r="M18957" i="2" s="1"/>
  <c r="T760" i="2" s="1"/>
  <c r="K18962" i="2"/>
  <c r="M18962" i="2" s="1"/>
  <c r="Y760" i="2" s="1"/>
  <c r="K18952" i="2"/>
  <c r="M18952" i="2" s="1"/>
  <c r="O760" i="2" s="1"/>
  <c r="K18972" i="2"/>
  <c r="M18972" i="2" s="1"/>
  <c r="AI760" i="2" s="1"/>
  <c r="K18954" i="2"/>
  <c r="M18954" i="2" s="1"/>
  <c r="Q760" i="2" s="1"/>
  <c r="K18974" i="2"/>
  <c r="M18974" i="2" s="1"/>
  <c r="AK760" i="2" s="1"/>
  <c r="K18964" i="2"/>
  <c r="M18964" i="2" s="1"/>
  <c r="AA760" i="2" s="1"/>
  <c r="K18969" i="2"/>
  <c r="M18969" i="2" s="1"/>
  <c r="AF760" i="2" s="1"/>
  <c r="K18966" i="2"/>
  <c r="M18966" i="2" s="1"/>
  <c r="AC760" i="2" s="1"/>
  <c r="K18956" i="2"/>
  <c r="M18956" i="2" s="1"/>
  <c r="S760" i="2" s="1"/>
  <c r="K18961" i="2"/>
  <c r="M18961" i="2" s="1"/>
  <c r="X760" i="2" s="1"/>
  <c r="K18958" i="2"/>
  <c r="M18958" i="2" s="1"/>
  <c r="U760" i="2" s="1"/>
  <c r="K18971" i="2"/>
  <c r="M18971" i="2" s="1"/>
  <c r="AH760" i="2" s="1"/>
  <c r="K18953" i="2"/>
  <c r="M18953" i="2" s="1"/>
  <c r="P760" i="2" s="1"/>
  <c r="K18975" i="2"/>
  <c r="M18975" i="2" s="1"/>
  <c r="AL760" i="2" s="1"/>
  <c r="K18963" i="2"/>
  <c r="M18963" i="2" s="1"/>
  <c r="Z760" i="2" s="1"/>
  <c r="K18976" i="2"/>
  <c r="M18976" i="2" s="1"/>
  <c r="AM760" i="2" s="1"/>
  <c r="K18967" i="2"/>
  <c r="M18967" i="2" s="1"/>
  <c r="AD760" i="2" s="1"/>
  <c r="K18973" i="2"/>
  <c r="M18973" i="2" s="1"/>
  <c r="AJ760" i="2" s="1"/>
  <c r="K18955" i="2"/>
  <c r="M18955" i="2" s="1"/>
  <c r="R760" i="2" s="1"/>
  <c r="K18968" i="2"/>
  <c r="M18968" i="2" s="1"/>
  <c r="AE760" i="2" s="1"/>
  <c r="K18959" i="2"/>
  <c r="M18959" i="2" s="1"/>
  <c r="V760" i="2" s="1"/>
  <c r="K18965" i="2"/>
  <c r="M18965" i="2" s="1"/>
  <c r="AB760" i="2" s="1"/>
  <c r="K18970" i="2"/>
  <c r="M18970" i="2" s="1"/>
  <c r="AG760" i="2" s="1"/>
  <c r="K18960" i="2"/>
  <c r="M18960" i="2" s="1"/>
  <c r="W760" i="2" s="1"/>
  <c r="K20878" i="2"/>
  <c r="M20878" i="2" s="1"/>
  <c r="P837" i="2" s="1"/>
  <c r="K20899" i="2"/>
  <c r="M20899" i="2" s="1"/>
  <c r="AK837" i="2" s="1"/>
  <c r="K20881" i="2"/>
  <c r="M20881" i="2" s="1"/>
  <c r="S837" i="2" s="1"/>
  <c r="K20901" i="2"/>
  <c r="M20901" i="2" s="1"/>
  <c r="AM837" i="2" s="1"/>
  <c r="K20891" i="2"/>
  <c r="M20891" i="2" s="1"/>
  <c r="AC837" i="2" s="1"/>
  <c r="K20895" i="2"/>
  <c r="M20895" i="2" s="1"/>
  <c r="AG837" i="2" s="1"/>
  <c r="K20893" i="2"/>
  <c r="M20893" i="2" s="1"/>
  <c r="AE837" i="2" s="1"/>
  <c r="K20883" i="2"/>
  <c r="M20883" i="2" s="1"/>
  <c r="U837" i="2" s="1"/>
  <c r="K20887" i="2"/>
  <c r="M20887" i="2" s="1"/>
  <c r="Y837" i="2" s="1"/>
  <c r="K20885" i="2"/>
  <c r="M20885" i="2" s="1"/>
  <c r="W837" i="2" s="1"/>
  <c r="K20898" i="2"/>
  <c r="M20898" i="2" s="1"/>
  <c r="AJ837" i="2" s="1"/>
  <c r="K20879" i="2"/>
  <c r="M20879" i="2" s="1"/>
  <c r="Q837" i="2" s="1"/>
  <c r="K20877" i="2"/>
  <c r="M20877" i="2" s="1"/>
  <c r="O837" i="2" s="1"/>
  <c r="K20890" i="2"/>
  <c r="M20890" i="2" s="1"/>
  <c r="AB837" i="2" s="1"/>
  <c r="K20896" i="2"/>
  <c r="M20896" i="2" s="1"/>
  <c r="AH837" i="2" s="1"/>
  <c r="K20900" i="2"/>
  <c r="M20900" i="2" s="1"/>
  <c r="AL837" i="2" s="1"/>
  <c r="K20882" i="2"/>
  <c r="M20882" i="2" s="1"/>
  <c r="T837" i="2" s="1"/>
  <c r="K20888" i="2"/>
  <c r="M20888" i="2" s="1"/>
  <c r="Z837" i="2" s="1"/>
  <c r="K20894" i="2"/>
  <c r="M20894" i="2" s="1"/>
  <c r="AF837" i="2" s="1"/>
  <c r="K20892" i="2"/>
  <c r="M20892" i="2" s="1"/>
  <c r="AD837" i="2" s="1"/>
  <c r="K20897" i="2"/>
  <c r="M20897" i="2" s="1"/>
  <c r="AI837" i="2" s="1"/>
  <c r="K20880" i="2"/>
  <c r="M20880" i="2" s="1"/>
  <c r="R837" i="2" s="1"/>
  <c r="K20886" i="2"/>
  <c r="M20886" i="2" s="1"/>
  <c r="X837" i="2" s="1"/>
  <c r="K20884" i="2"/>
  <c r="M20884" i="2" s="1"/>
  <c r="V837" i="2" s="1"/>
  <c r="K20889" i="2"/>
  <c r="M20889" i="2" s="1"/>
  <c r="AA837" i="2" s="1"/>
  <c r="K21969" i="2"/>
  <c r="M21969" i="2" s="1"/>
  <c r="AF880" i="2" s="1"/>
  <c r="K21967" i="2"/>
  <c r="M21967" i="2" s="1"/>
  <c r="AD880" i="2" s="1"/>
  <c r="K21971" i="2"/>
  <c r="M21971" i="2" s="1"/>
  <c r="AH880" i="2" s="1"/>
  <c r="K21961" i="2"/>
  <c r="M21961" i="2" s="1"/>
  <c r="X880" i="2" s="1"/>
  <c r="K21959" i="2"/>
  <c r="M21959" i="2" s="1"/>
  <c r="V880" i="2" s="1"/>
  <c r="K21963" i="2"/>
  <c r="M21963" i="2" s="1"/>
  <c r="Z880" i="2" s="1"/>
  <c r="K21953" i="2"/>
  <c r="M21953" i="2" s="1"/>
  <c r="P880" i="2" s="1"/>
  <c r="K21974" i="2"/>
  <c r="M21974" i="2" s="1"/>
  <c r="AK880" i="2" s="1"/>
  <c r="K21955" i="2"/>
  <c r="M21955" i="2" s="1"/>
  <c r="R880" i="2" s="1"/>
  <c r="K21976" i="2"/>
  <c r="M21976" i="2" s="1"/>
  <c r="AM880" i="2" s="1"/>
  <c r="K21966" i="2"/>
  <c r="M21966" i="2" s="1"/>
  <c r="AC880" i="2" s="1"/>
  <c r="K21972" i="2"/>
  <c r="M21972" i="2" s="1"/>
  <c r="AI880" i="2" s="1"/>
  <c r="K21968" i="2"/>
  <c r="M21968" i="2" s="1"/>
  <c r="AE880" i="2" s="1"/>
  <c r="K21958" i="2"/>
  <c r="M21958" i="2" s="1"/>
  <c r="U880" i="2" s="1"/>
  <c r="K21964" i="2"/>
  <c r="M21964" i="2" s="1"/>
  <c r="AA880" i="2" s="1"/>
  <c r="K21970" i="2"/>
  <c r="M21970" i="2" s="1"/>
  <c r="AG880" i="2" s="1"/>
  <c r="K21960" i="2"/>
  <c r="M21960" i="2" s="1"/>
  <c r="W880" i="2" s="1"/>
  <c r="K21973" i="2"/>
  <c r="M21973" i="2" s="1"/>
  <c r="AJ880" i="2" s="1"/>
  <c r="K21956" i="2"/>
  <c r="M21956" i="2" s="1"/>
  <c r="S880" i="2" s="1"/>
  <c r="K21962" i="2"/>
  <c r="M21962" i="2" s="1"/>
  <c r="Y880" i="2" s="1"/>
  <c r="K21952" i="2"/>
  <c r="M21952" i="2" s="1"/>
  <c r="O880" i="2" s="1"/>
  <c r="K21965" i="2"/>
  <c r="M21965" i="2" s="1"/>
  <c r="AB880" i="2" s="1"/>
  <c r="K21954" i="2"/>
  <c r="M21954" i="2" s="1"/>
  <c r="Q880" i="2" s="1"/>
  <c r="K21975" i="2"/>
  <c r="M21975" i="2" s="1"/>
  <c r="AL880" i="2" s="1"/>
  <c r="K21957" i="2"/>
  <c r="M21957" i="2" s="1"/>
  <c r="T880" i="2" s="1"/>
  <c r="K21285" i="2"/>
  <c r="M21285" i="2" s="1"/>
  <c r="W853" i="2" s="1"/>
  <c r="K21298" i="2"/>
  <c r="M21298" i="2" s="1"/>
  <c r="AJ853" i="2" s="1"/>
  <c r="K21279" i="2"/>
  <c r="M21279" i="2" s="1"/>
  <c r="Q853" i="2" s="1"/>
  <c r="K21277" i="2"/>
  <c r="M21277" i="2" s="1"/>
  <c r="O853" i="2" s="1"/>
  <c r="K21290" i="2"/>
  <c r="M21290" i="2" s="1"/>
  <c r="AB853" i="2" s="1"/>
  <c r="K21288" i="2"/>
  <c r="M21288" i="2" s="1"/>
  <c r="Z853" i="2" s="1"/>
  <c r="K21300" i="2"/>
  <c r="M21300" i="2" s="1"/>
  <c r="AL853" i="2" s="1"/>
  <c r="K21282" i="2"/>
  <c r="M21282" i="2" s="1"/>
  <c r="T853" i="2" s="1"/>
  <c r="K21280" i="2"/>
  <c r="M21280" i="2" s="1"/>
  <c r="R853" i="2" s="1"/>
  <c r="K21294" i="2"/>
  <c r="M21294" i="2" s="1"/>
  <c r="AF853" i="2" s="1"/>
  <c r="K21292" i="2"/>
  <c r="M21292" i="2" s="1"/>
  <c r="AD853" i="2" s="1"/>
  <c r="K21297" i="2"/>
  <c r="M21297" i="2" s="1"/>
  <c r="AI853" i="2" s="1"/>
  <c r="K21296" i="2"/>
  <c r="M21296" i="2" s="1"/>
  <c r="AH853" i="2" s="1"/>
  <c r="K21286" i="2"/>
  <c r="M21286" i="2" s="1"/>
  <c r="X853" i="2" s="1"/>
  <c r="K21284" i="2"/>
  <c r="M21284" i="2" s="1"/>
  <c r="V853" i="2" s="1"/>
  <c r="K21289" i="2"/>
  <c r="M21289" i="2" s="1"/>
  <c r="AA853" i="2" s="1"/>
  <c r="K21278" i="2"/>
  <c r="M21278" i="2" s="1"/>
  <c r="P853" i="2" s="1"/>
  <c r="K21299" i="2"/>
  <c r="M21299" i="2" s="1"/>
  <c r="AK853" i="2" s="1"/>
  <c r="K21281" i="2"/>
  <c r="M21281" i="2" s="1"/>
  <c r="S853" i="2" s="1"/>
  <c r="K21301" i="2"/>
  <c r="M21301" i="2" s="1"/>
  <c r="AM853" i="2" s="1"/>
  <c r="K21291" i="2"/>
  <c r="M21291" i="2" s="1"/>
  <c r="AC853" i="2" s="1"/>
  <c r="K21295" i="2"/>
  <c r="M21295" i="2" s="1"/>
  <c r="AG853" i="2" s="1"/>
  <c r="K21293" i="2"/>
  <c r="M21293" i="2" s="1"/>
  <c r="AE853" i="2" s="1"/>
  <c r="K21283" i="2"/>
  <c r="M21283" i="2" s="1"/>
  <c r="U853" i="2" s="1"/>
  <c r="K21287" i="2"/>
  <c r="M21287" i="2" s="1"/>
  <c r="Y853" i="2" s="1"/>
  <c r="K24576" i="2"/>
  <c r="M24576" i="2" s="1"/>
  <c r="AM984" i="2" s="1"/>
  <c r="K24566" i="2"/>
  <c r="M24566" i="2" s="1"/>
  <c r="AC984" i="2" s="1"/>
  <c r="K24570" i="2"/>
  <c r="M24570" i="2" s="1"/>
  <c r="AG984" i="2" s="1"/>
  <c r="K24568" i="2"/>
  <c r="M24568" i="2" s="1"/>
  <c r="AE984" i="2" s="1"/>
  <c r="K24558" i="2"/>
  <c r="M24558" i="2" s="1"/>
  <c r="U984" i="2" s="1"/>
  <c r="K24562" i="2"/>
  <c r="M24562" i="2" s="1"/>
  <c r="Y984" i="2" s="1"/>
  <c r="K24560" i="2"/>
  <c r="M24560" i="2" s="1"/>
  <c r="W984" i="2" s="1"/>
  <c r="K24573" i="2"/>
  <c r="M24573" i="2" s="1"/>
  <c r="AJ984" i="2" s="1"/>
  <c r="K24554" i="2"/>
  <c r="M24554" i="2" s="1"/>
  <c r="Q984" i="2" s="1"/>
  <c r="K24552" i="2"/>
  <c r="M24552" i="2" s="1"/>
  <c r="O984" i="2" s="1"/>
  <c r="K24565" i="2"/>
  <c r="M24565" i="2" s="1"/>
  <c r="AB984" i="2" s="1"/>
  <c r="K24571" i="2"/>
  <c r="M24571" i="2" s="1"/>
  <c r="AH984" i="2" s="1"/>
  <c r="K24575" i="2"/>
  <c r="M24575" i="2" s="1"/>
  <c r="AL984" i="2" s="1"/>
  <c r="K24557" i="2"/>
  <c r="M24557" i="2" s="1"/>
  <c r="T984" i="2" s="1"/>
  <c r="K24555" i="2"/>
  <c r="M24555" i="2" s="1"/>
  <c r="R984" i="2" s="1"/>
  <c r="K24569" i="2"/>
  <c r="M24569" i="2" s="1"/>
  <c r="AF984" i="2" s="1"/>
  <c r="K24567" i="2"/>
  <c r="M24567" i="2" s="1"/>
  <c r="AD984" i="2" s="1"/>
  <c r="K24572" i="2"/>
  <c r="M24572" i="2" s="1"/>
  <c r="AI984" i="2" s="1"/>
  <c r="K24563" i="2"/>
  <c r="M24563" i="2" s="1"/>
  <c r="Z984" i="2" s="1"/>
  <c r="K24561" i="2"/>
  <c r="M24561" i="2" s="1"/>
  <c r="X984" i="2" s="1"/>
  <c r="K24559" i="2"/>
  <c r="M24559" i="2" s="1"/>
  <c r="V984" i="2" s="1"/>
  <c r="K24564" i="2"/>
  <c r="M24564" i="2" s="1"/>
  <c r="AA984" i="2" s="1"/>
  <c r="K24553" i="2"/>
  <c r="M24553" i="2" s="1"/>
  <c r="P984" i="2" s="1"/>
  <c r="K24574" i="2"/>
  <c r="M24574" i="2" s="1"/>
  <c r="AK984" i="2" s="1"/>
  <c r="K24556" i="2"/>
  <c r="M24556" i="2" s="1"/>
  <c r="S984" i="2" s="1"/>
  <c r="K18176" i="2"/>
  <c r="M18176" i="2" s="1"/>
  <c r="AM728" i="2" s="1"/>
  <c r="K18166" i="2"/>
  <c r="M18166" i="2" s="1"/>
  <c r="AC728" i="2" s="1"/>
  <c r="K18171" i="2"/>
  <c r="M18171" i="2" s="1"/>
  <c r="AH728" i="2" s="1"/>
  <c r="K18168" i="2"/>
  <c r="M18168" i="2" s="1"/>
  <c r="AE728" i="2" s="1"/>
  <c r="K18158" i="2"/>
  <c r="M18158" i="2" s="1"/>
  <c r="U728" i="2" s="1"/>
  <c r="K18163" i="2"/>
  <c r="M18163" i="2" s="1"/>
  <c r="Z728" i="2" s="1"/>
  <c r="K18160" i="2"/>
  <c r="M18160" i="2" s="1"/>
  <c r="W728" i="2" s="1"/>
  <c r="K18173" i="2"/>
  <c r="M18173" i="2" s="1"/>
  <c r="AJ728" i="2" s="1"/>
  <c r="K18155" i="2"/>
  <c r="M18155" i="2" s="1"/>
  <c r="R728" i="2" s="1"/>
  <c r="K18152" i="2"/>
  <c r="M18152" i="2" s="1"/>
  <c r="O728" i="2" s="1"/>
  <c r="K18165" i="2"/>
  <c r="M18165" i="2" s="1"/>
  <c r="AB728" i="2" s="1"/>
  <c r="K18170" i="2"/>
  <c r="M18170" i="2" s="1"/>
  <c r="AG728" i="2" s="1"/>
  <c r="K18175" i="2"/>
  <c r="M18175" i="2" s="1"/>
  <c r="AL728" i="2" s="1"/>
  <c r="K18157" i="2"/>
  <c r="M18157" i="2" s="1"/>
  <c r="T728" i="2" s="1"/>
  <c r="K18162" i="2"/>
  <c r="M18162" i="2" s="1"/>
  <c r="Y728" i="2" s="1"/>
  <c r="K18169" i="2"/>
  <c r="M18169" i="2" s="1"/>
  <c r="AF728" i="2" s="1"/>
  <c r="K18167" i="2"/>
  <c r="M18167" i="2" s="1"/>
  <c r="AD728" i="2" s="1"/>
  <c r="K18172" i="2"/>
  <c r="M18172" i="2" s="1"/>
  <c r="AI728" i="2" s="1"/>
  <c r="K18154" i="2"/>
  <c r="M18154" i="2" s="1"/>
  <c r="Q728" i="2" s="1"/>
  <c r="K18161" i="2"/>
  <c r="M18161" i="2" s="1"/>
  <c r="X728" i="2" s="1"/>
  <c r="K18159" i="2"/>
  <c r="M18159" i="2" s="1"/>
  <c r="V728" i="2" s="1"/>
  <c r="K18164" i="2"/>
  <c r="M18164" i="2" s="1"/>
  <c r="AA728" i="2" s="1"/>
  <c r="K18153" i="2"/>
  <c r="M18153" i="2" s="1"/>
  <c r="P728" i="2" s="1"/>
  <c r="K18174" i="2"/>
  <c r="M18174" i="2" s="1"/>
  <c r="AK728" i="2" s="1"/>
  <c r="K18156" i="2"/>
  <c r="M18156" i="2" s="1"/>
  <c r="S728" i="2" s="1"/>
  <c r="K17575" i="2"/>
  <c r="M17575" i="2" s="1"/>
  <c r="AL704" i="2" s="1"/>
  <c r="K17557" i="2"/>
  <c r="M17557" i="2" s="1"/>
  <c r="T704" i="2" s="1"/>
  <c r="K17554" i="2"/>
  <c r="M17554" i="2" s="1"/>
  <c r="Q704" i="2" s="1"/>
  <c r="K17569" i="2"/>
  <c r="M17569" i="2" s="1"/>
  <c r="AF704" i="2" s="1"/>
  <c r="K17567" i="2"/>
  <c r="M17567" i="2" s="1"/>
  <c r="AD704" i="2" s="1"/>
  <c r="K17572" i="2"/>
  <c r="M17572" i="2" s="1"/>
  <c r="AI704" i="2" s="1"/>
  <c r="K17562" i="2"/>
  <c r="M17562" i="2" s="1"/>
  <c r="Y704" i="2" s="1"/>
  <c r="K17561" i="2"/>
  <c r="M17561" i="2" s="1"/>
  <c r="X704" i="2" s="1"/>
  <c r="K17559" i="2"/>
  <c r="M17559" i="2" s="1"/>
  <c r="V704" i="2" s="1"/>
  <c r="K17564" i="2"/>
  <c r="M17564" i="2" s="1"/>
  <c r="AA704" i="2" s="1"/>
  <c r="K17553" i="2"/>
  <c r="M17553" i="2" s="1"/>
  <c r="P704" i="2" s="1"/>
  <c r="K17574" i="2"/>
  <c r="M17574" i="2" s="1"/>
  <c r="AK704" i="2" s="1"/>
  <c r="K17556" i="2"/>
  <c r="M17556" i="2" s="1"/>
  <c r="S704" i="2" s="1"/>
  <c r="K17576" i="2"/>
  <c r="M17576" i="2" s="1"/>
  <c r="AM704" i="2" s="1"/>
  <c r="K17566" i="2"/>
  <c r="M17566" i="2" s="1"/>
  <c r="AC704" i="2" s="1"/>
  <c r="K17571" i="2"/>
  <c r="M17571" i="2" s="1"/>
  <c r="AH704" i="2" s="1"/>
  <c r="K17568" i="2"/>
  <c r="M17568" i="2" s="1"/>
  <c r="AE704" i="2" s="1"/>
  <c r="K17558" i="2"/>
  <c r="M17558" i="2" s="1"/>
  <c r="U704" i="2" s="1"/>
  <c r="K17563" i="2"/>
  <c r="M17563" i="2" s="1"/>
  <c r="Z704" i="2" s="1"/>
  <c r="K17560" i="2"/>
  <c r="M17560" i="2" s="1"/>
  <c r="W704" i="2" s="1"/>
  <c r="K17573" i="2"/>
  <c r="M17573" i="2" s="1"/>
  <c r="AJ704" i="2" s="1"/>
  <c r="K17555" i="2"/>
  <c r="M17555" i="2" s="1"/>
  <c r="R704" i="2" s="1"/>
  <c r="K17552" i="2"/>
  <c r="M17552" i="2" s="1"/>
  <c r="O704" i="2" s="1"/>
  <c r="K17565" i="2"/>
  <c r="M17565" i="2" s="1"/>
  <c r="AB704" i="2" s="1"/>
  <c r="K17570" i="2"/>
  <c r="M17570" i="2" s="1"/>
  <c r="AG704" i="2" s="1"/>
  <c r="K16560" i="2"/>
  <c r="M16560" i="2" s="1"/>
  <c r="W664" i="2" s="1"/>
  <c r="K16573" i="2"/>
  <c r="M16573" i="2" s="1"/>
  <c r="AJ664" i="2" s="1"/>
  <c r="K16554" i="2"/>
  <c r="M16554" i="2" s="1"/>
  <c r="Q664" i="2" s="1"/>
  <c r="K16552" i="2"/>
  <c r="M16552" i="2" s="1"/>
  <c r="O664" i="2" s="1"/>
  <c r="K16565" i="2"/>
  <c r="M16565" i="2" s="1"/>
  <c r="AB664" i="2" s="1"/>
  <c r="K16571" i="2"/>
  <c r="M16571" i="2" s="1"/>
  <c r="AH664" i="2" s="1"/>
  <c r="K16575" i="2"/>
  <c r="M16575" i="2" s="1"/>
  <c r="AL664" i="2" s="1"/>
  <c r="K16557" i="2"/>
  <c r="M16557" i="2" s="1"/>
  <c r="T664" i="2" s="1"/>
  <c r="K16555" i="2"/>
  <c r="M16555" i="2" s="1"/>
  <c r="R664" i="2" s="1"/>
  <c r="K16569" i="2"/>
  <c r="M16569" i="2" s="1"/>
  <c r="AF664" i="2" s="1"/>
  <c r="K16567" i="2"/>
  <c r="M16567" i="2" s="1"/>
  <c r="AD664" i="2" s="1"/>
  <c r="K16572" i="2"/>
  <c r="M16572" i="2" s="1"/>
  <c r="AI664" i="2" s="1"/>
  <c r="K16563" i="2"/>
  <c r="M16563" i="2" s="1"/>
  <c r="Z664" i="2" s="1"/>
  <c r="K16561" i="2"/>
  <c r="M16561" i="2" s="1"/>
  <c r="K16559" i="2"/>
  <c r="M16559" i="2" s="1"/>
  <c r="V664" i="2" s="1"/>
  <c r="K16564" i="2"/>
  <c r="M16564" i="2" s="1"/>
  <c r="AA664" i="2" s="1"/>
  <c r="K16553" i="2"/>
  <c r="M16553" i="2" s="1"/>
  <c r="P664" i="2" s="1"/>
  <c r="K16574" i="2"/>
  <c r="M16574" i="2" s="1"/>
  <c r="AK664" i="2" s="1"/>
  <c r="K16556" i="2"/>
  <c r="M16556" i="2" s="1"/>
  <c r="S664" i="2" s="1"/>
  <c r="K16576" i="2"/>
  <c r="M16576" i="2" s="1"/>
  <c r="AM664" i="2" s="1"/>
  <c r="K16566" i="2"/>
  <c r="M16566" i="2" s="1"/>
  <c r="AC664" i="2" s="1"/>
  <c r="K16570" i="2"/>
  <c r="M16570" i="2" s="1"/>
  <c r="AG664" i="2" s="1"/>
  <c r="K16568" i="2"/>
  <c r="M16568" i="2" s="1"/>
  <c r="AE664" i="2" s="1"/>
  <c r="K16558" i="2"/>
  <c r="M16558" i="2" s="1"/>
  <c r="U664" i="2" s="1"/>
  <c r="K16562" i="2"/>
  <c r="M16562" i="2" s="1"/>
  <c r="Y664" i="2" s="1"/>
  <c r="K18363" i="2"/>
  <c r="M18363" i="2" s="1"/>
  <c r="Z736" i="2" s="1"/>
  <c r="K18376" i="2"/>
  <c r="M18376" i="2" s="1"/>
  <c r="AM736" i="2" s="1"/>
  <c r="K18367" i="2"/>
  <c r="M18367" i="2" s="1"/>
  <c r="AD736" i="2" s="1"/>
  <c r="K18373" i="2"/>
  <c r="M18373" i="2" s="1"/>
  <c r="AJ736" i="2" s="1"/>
  <c r="K18355" i="2"/>
  <c r="M18355" i="2" s="1"/>
  <c r="R736" i="2" s="1"/>
  <c r="K18368" i="2"/>
  <c r="M18368" i="2" s="1"/>
  <c r="AE736" i="2" s="1"/>
  <c r="K18359" i="2"/>
  <c r="M18359" i="2" s="1"/>
  <c r="V736" i="2" s="1"/>
  <c r="K18365" i="2"/>
  <c r="M18365" i="2" s="1"/>
  <c r="AB736" i="2" s="1"/>
  <c r="K18370" i="2"/>
  <c r="M18370" i="2" s="1"/>
  <c r="AG736" i="2" s="1"/>
  <c r="K18360" i="2"/>
  <c r="M18360" i="2" s="1"/>
  <c r="W736" i="2" s="1"/>
  <c r="K18357" i="2"/>
  <c r="M18357" i="2" s="1"/>
  <c r="T736" i="2" s="1"/>
  <c r="K18362" i="2"/>
  <c r="M18362" i="2" s="1"/>
  <c r="Y736" i="2" s="1"/>
  <c r="K18352" i="2"/>
  <c r="M18352" i="2" s="1"/>
  <c r="O736" i="2" s="1"/>
  <c r="K18372" i="2"/>
  <c r="M18372" i="2" s="1"/>
  <c r="AI736" i="2" s="1"/>
  <c r="K18354" i="2"/>
  <c r="M18354" i="2" s="1"/>
  <c r="Q736" i="2" s="1"/>
  <c r="K18374" i="2"/>
  <c r="M18374" i="2" s="1"/>
  <c r="AK736" i="2" s="1"/>
  <c r="K18364" i="2"/>
  <c r="M18364" i="2" s="1"/>
  <c r="AA736" i="2" s="1"/>
  <c r="K18369" i="2"/>
  <c r="M18369" i="2" s="1"/>
  <c r="AF736" i="2" s="1"/>
  <c r="K18366" i="2"/>
  <c r="M18366" i="2" s="1"/>
  <c r="AC736" i="2" s="1"/>
  <c r="K18356" i="2"/>
  <c r="M18356" i="2" s="1"/>
  <c r="S736" i="2" s="1"/>
  <c r="K18361" i="2"/>
  <c r="M18361" i="2" s="1"/>
  <c r="X736" i="2" s="1"/>
  <c r="K18358" i="2"/>
  <c r="M18358" i="2" s="1"/>
  <c r="U736" i="2" s="1"/>
  <c r="K18371" i="2"/>
  <c r="M18371" i="2" s="1"/>
  <c r="AH736" i="2" s="1"/>
  <c r="K18353" i="2"/>
  <c r="M18353" i="2" s="1"/>
  <c r="P736" i="2" s="1"/>
  <c r="K18375" i="2"/>
  <c r="M18375" i="2" s="1"/>
  <c r="AL736" i="2" s="1"/>
  <c r="K12641" i="2"/>
  <c r="M12641" i="2" s="1"/>
  <c r="AC507" i="2" s="1"/>
  <c r="K12646" i="2"/>
  <c r="M12646" i="2" s="1"/>
  <c r="AH507" i="2" s="1"/>
  <c r="K12628" i="2"/>
  <c r="M12628" i="2" s="1"/>
  <c r="P507" i="2" s="1"/>
  <c r="K12633" i="2"/>
  <c r="M12633" i="2" s="1"/>
  <c r="U507" i="2" s="1"/>
  <c r="K12638" i="2"/>
  <c r="M12638" i="2" s="1"/>
  <c r="Z507" i="2" s="1"/>
  <c r="K12650" i="2"/>
  <c r="M12650" i="2" s="1"/>
  <c r="AL507" i="2" s="1"/>
  <c r="K12648" i="2"/>
  <c r="M12648" i="2" s="1"/>
  <c r="AJ507" i="2" s="1"/>
  <c r="K12630" i="2"/>
  <c r="M12630" i="2" s="1"/>
  <c r="R507" i="2" s="1"/>
  <c r="K12642" i="2"/>
  <c r="M12642" i="2" s="1"/>
  <c r="AD507" i="2" s="1"/>
  <c r="K12640" i="2"/>
  <c r="M12640" i="2" s="1"/>
  <c r="AB507" i="2" s="1"/>
  <c r="K12645" i="2"/>
  <c r="M12645" i="2" s="1"/>
  <c r="AG507" i="2" s="1"/>
  <c r="K12634" i="2"/>
  <c r="M12634" i="2" s="1"/>
  <c r="V507" i="2" s="1"/>
  <c r="K12632" i="2"/>
  <c r="M12632" i="2" s="1"/>
  <c r="T507" i="2" s="1"/>
  <c r="K12637" i="2"/>
  <c r="M12637" i="2" s="1"/>
  <c r="Y507" i="2" s="1"/>
  <c r="K12643" i="2"/>
  <c r="M12643" i="2" s="1"/>
  <c r="AE507" i="2" s="1"/>
  <c r="K12647" i="2"/>
  <c r="M12647" i="2" s="1"/>
  <c r="AI507" i="2" s="1"/>
  <c r="K12629" i="2"/>
  <c r="M12629" i="2" s="1"/>
  <c r="Q507" i="2" s="1"/>
  <c r="K12635" i="2"/>
  <c r="M12635" i="2" s="1"/>
  <c r="W507" i="2" s="1"/>
  <c r="K12639" i="2"/>
  <c r="M12639" i="2" s="1"/>
  <c r="AA507" i="2" s="1"/>
  <c r="K12644" i="2"/>
  <c r="M12644" i="2" s="1"/>
  <c r="AF507" i="2" s="1"/>
  <c r="K12627" i="2"/>
  <c r="M12627" i="2" s="1"/>
  <c r="O507" i="2" s="1"/>
  <c r="K12649" i="2"/>
  <c r="M12649" i="2" s="1"/>
  <c r="AK507" i="2" s="1"/>
  <c r="K12631" i="2"/>
  <c r="M12631" i="2" s="1"/>
  <c r="S507" i="2" s="1"/>
  <c r="K12636" i="2"/>
  <c r="M12636" i="2" s="1"/>
  <c r="X507" i="2" s="1"/>
  <c r="K12651" i="2"/>
  <c r="M12651" i="2" s="1"/>
  <c r="AM507" i="2" s="1"/>
  <c r="K13644" i="2"/>
  <c r="M13644" i="2" s="1"/>
  <c r="AF547" i="2" s="1"/>
  <c r="K13642" i="2"/>
  <c r="M13642" i="2" s="1"/>
  <c r="AD547" i="2" s="1"/>
  <c r="K13647" i="2"/>
  <c r="M13647" i="2" s="1"/>
  <c r="AI547" i="2" s="1"/>
  <c r="K13636" i="2"/>
  <c r="M13636" i="2" s="1"/>
  <c r="X547" i="2" s="1"/>
  <c r="K13634" i="2"/>
  <c r="M13634" i="2" s="1"/>
  <c r="V547" i="2" s="1"/>
  <c r="K13639" i="2"/>
  <c r="M13639" i="2" s="1"/>
  <c r="AA547" i="2" s="1"/>
  <c r="K13628" i="2"/>
  <c r="M13628" i="2" s="1"/>
  <c r="P547" i="2" s="1"/>
  <c r="K13649" i="2"/>
  <c r="M13649" i="2" s="1"/>
  <c r="AK547" i="2" s="1"/>
  <c r="K13631" i="2"/>
  <c r="M13631" i="2" s="1"/>
  <c r="S547" i="2" s="1"/>
  <c r="K13651" i="2"/>
  <c r="M13651" i="2" s="1"/>
  <c r="AM547" i="2" s="1"/>
  <c r="K13641" i="2"/>
  <c r="M13641" i="2" s="1"/>
  <c r="AC547" i="2" s="1"/>
  <c r="K13646" i="2"/>
  <c r="M13646" i="2" s="1"/>
  <c r="AH547" i="2" s="1"/>
  <c r="K13643" i="2"/>
  <c r="M13643" i="2" s="1"/>
  <c r="AE547" i="2" s="1"/>
  <c r="K13633" i="2"/>
  <c r="M13633" i="2" s="1"/>
  <c r="U547" i="2" s="1"/>
  <c r="K13638" i="2"/>
  <c r="M13638" i="2" s="1"/>
  <c r="Z547" i="2" s="1"/>
  <c r="K13645" i="2"/>
  <c r="M13645" i="2" s="1"/>
  <c r="AG547" i="2" s="1"/>
  <c r="K13635" i="2"/>
  <c r="M13635" i="2" s="1"/>
  <c r="W547" i="2" s="1"/>
  <c r="K13648" i="2"/>
  <c r="M13648" i="2" s="1"/>
  <c r="AJ547" i="2" s="1"/>
  <c r="K13630" i="2"/>
  <c r="M13630" i="2" s="1"/>
  <c r="R547" i="2" s="1"/>
  <c r="K13637" i="2"/>
  <c r="M13637" i="2" s="1"/>
  <c r="Y547" i="2" s="1"/>
  <c r="K13627" i="2"/>
  <c r="M13627" i="2" s="1"/>
  <c r="O547" i="2" s="1"/>
  <c r="K13640" i="2"/>
  <c r="M13640" i="2" s="1"/>
  <c r="AB547" i="2" s="1"/>
  <c r="K13629" i="2"/>
  <c r="M13629" i="2" s="1"/>
  <c r="Q547" i="2" s="1"/>
  <c r="K13650" i="2"/>
  <c r="M13650" i="2" s="1"/>
  <c r="AL547" i="2" s="1"/>
  <c r="K13632" i="2"/>
  <c r="M13632" i="2" s="1"/>
  <c r="T547" i="2" s="1"/>
  <c r="K21665" i="2"/>
  <c r="M21665" i="2" s="1"/>
  <c r="AB868" i="2" s="1"/>
  <c r="K21670" i="2"/>
  <c r="M21670" i="2" s="1"/>
  <c r="AG868" i="2" s="1"/>
  <c r="K21660" i="2"/>
  <c r="M21660" i="2" s="1"/>
  <c r="W868" i="2" s="1"/>
  <c r="K21675" i="2"/>
  <c r="M21675" i="2" s="1"/>
  <c r="AL868" i="2" s="1"/>
  <c r="K21657" i="2"/>
  <c r="M21657" i="2" s="1"/>
  <c r="T868" i="2" s="1"/>
  <c r="K21662" i="2"/>
  <c r="M21662" i="2" s="1"/>
  <c r="Y868" i="2" s="1"/>
  <c r="K21652" i="2"/>
  <c r="M21652" i="2" s="1"/>
  <c r="O868" i="2" s="1"/>
  <c r="K21667" i="2"/>
  <c r="M21667" i="2" s="1"/>
  <c r="AD868" i="2" s="1"/>
  <c r="K21672" i="2"/>
  <c r="M21672" i="2" s="1"/>
  <c r="AI868" i="2" s="1"/>
  <c r="K21654" i="2"/>
  <c r="M21654" i="2" s="1"/>
  <c r="Q868" i="2" s="1"/>
  <c r="K21659" i="2"/>
  <c r="M21659" i="2" s="1"/>
  <c r="V868" i="2" s="1"/>
  <c r="K21664" i="2"/>
  <c r="M21664" i="2" s="1"/>
  <c r="AA868" i="2" s="1"/>
  <c r="K21669" i="2"/>
  <c r="M21669" i="2" s="1"/>
  <c r="AF868" i="2" s="1"/>
  <c r="K21674" i="2"/>
  <c r="M21674" i="2" s="1"/>
  <c r="AK868" i="2" s="1"/>
  <c r="K21656" i="2"/>
  <c r="M21656" i="2" s="1"/>
  <c r="S868" i="2" s="1"/>
  <c r="K21661" i="2"/>
  <c r="M21661" i="2" s="1"/>
  <c r="X868" i="2" s="1"/>
  <c r="K21666" i="2"/>
  <c r="M21666" i="2" s="1"/>
  <c r="AC868" i="2" s="1"/>
  <c r="K21671" i="2"/>
  <c r="M21671" i="2" s="1"/>
  <c r="AH868" i="2" s="1"/>
  <c r="K21653" i="2"/>
  <c r="M21653" i="2" s="1"/>
  <c r="P868" i="2" s="1"/>
  <c r="K21658" i="2"/>
  <c r="M21658" i="2" s="1"/>
  <c r="U868" i="2" s="1"/>
  <c r="K21663" i="2"/>
  <c r="M21663" i="2" s="1"/>
  <c r="Z868" i="2" s="1"/>
  <c r="K21676" i="2"/>
  <c r="M21676" i="2" s="1"/>
  <c r="AM868" i="2" s="1"/>
  <c r="K21673" i="2"/>
  <c r="M21673" i="2" s="1"/>
  <c r="AJ868" i="2" s="1"/>
  <c r="K21655" i="2"/>
  <c r="M21655" i="2" s="1"/>
  <c r="R868" i="2" s="1"/>
  <c r="K21668" i="2"/>
  <c r="M21668" i="2" s="1"/>
  <c r="AE868" i="2" s="1"/>
  <c r="K23579" i="2"/>
  <c r="M23579" i="2" s="1"/>
  <c r="Q945" i="2" s="1"/>
  <c r="K23600" i="2"/>
  <c r="M23600" i="2" s="1"/>
  <c r="AL945" i="2" s="1"/>
  <c r="K23582" i="2"/>
  <c r="M23582" i="2" s="1"/>
  <c r="T945" i="2" s="1"/>
  <c r="K23594" i="2"/>
  <c r="M23594" i="2" s="1"/>
  <c r="AF945" i="2" s="1"/>
  <c r="K23592" i="2"/>
  <c r="M23592" i="2" s="1"/>
  <c r="AD945" i="2" s="1"/>
  <c r="K23596" i="2"/>
  <c r="M23596" i="2" s="1"/>
  <c r="AH945" i="2" s="1"/>
  <c r="K23586" i="2"/>
  <c r="M23586" i="2" s="1"/>
  <c r="X945" i="2" s="1"/>
  <c r="K23584" i="2"/>
  <c r="M23584" i="2" s="1"/>
  <c r="V945" i="2" s="1"/>
  <c r="K23588" i="2"/>
  <c r="M23588" i="2" s="1"/>
  <c r="Z945" i="2" s="1"/>
  <c r="K23578" i="2"/>
  <c r="M23578" i="2" s="1"/>
  <c r="P945" i="2" s="1"/>
  <c r="K23599" i="2"/>
  <c r="M23599" i="2" s="1"/>
  <c r="AK945" i="2" s="1"/>
  <c r="K23580" i="2"/>
  <c r="M23580" i="2" s="1"/>
  <c r="R945" i="2" s="1"/>
  <c r="K23601" i="2"/>
  <c r="M23601" i="2" s="1"/>
  <c r="AM945" i="2" s="1"/>
  <c r="K23591" i="2"/>
  <c r="M23591" i="2" s="1"/>
  <c r="AC945" i="2" s="1"/>
  <c r="K23597" i="2"/>
  <c r="M23597" i="2" s="1"/>
  <c r="AI945" i="2" s="1"/>
  <c r="K23593" i="2"/>
  <c r="M23593" i="2" s="1"/>
  <c r="AE945" i="2" s="1"/>
  <c r="K23583" i="2"/>
  <c r="M23583" i="2" s="1"/>
  <c r="U945" i="2" s="1"/>
  <c r="K23589" i="2"/>
  <c r="M23589" i="2" s="1"/>
  <c r="AA945" i="2" s="1"/>
  <c r="K23595" i="2"/>
  <c r="M23595" i="2" s="1"/>
  <c r="AG945" i="2" s="1"/>
  <c r="K23585" i="2"/>
  <c r="M23585" i="2" s="1"/>
  <c r="W945" i="2" s="1"/>
  <c r="K23598" i="2"/>
  <c r="M23598" i="2" s="1"/>
  <c r="AJ945" i="2" s="1"/>
  <c r="K23581" i="2"/>
  <c r="M23581" i="2" s="1"/>
  <c r="S945" i="2" s="1"/>
  <c r="K23587" i="2"/>
  <c r="M23587" i="2" s="1"/>
  <c r="Y945" i="2" s="1"/>
  <c r="K23577" i="2"/>
  <c r="M23577" i="2" s="1"/>
  <c r="O945" i="2" s="1"/>
  <c r="K23590" i="2"/>
  <c r="M23590" i="2" s="1"/>
  <c r="AB945" i="2" s="1"/>
  <c r="K12737" i="2"/>
  <c r="M12737" i="2" s="1"/>
  <c r="Y511" i="2" s="1"/>
  <c r="K12727" i="2"/>
  <c r="M12727" i="2" s="1"/>
  <c r="O511" i="2" s="1"/>
  <c r="K12740" i="2"/>
  <c r="M12740" i="2" s="1"/>
  <c r="AB511" i="2" s="1"/>
  <c r="K12729" i="2"/>
  <c r="M12729" i="2" s="1"/>
  <c r="Q511" i="2" s="1"/>
  <c r="K12750" i="2"/>
  <c r="M12750" i="2" s="1"/>
  <c r="AL511" i="2" s="1"/>
  <c r="K12732" i="2"/>
  <c r="M12732" i="2" s="1"/>
  <c r="T511" i="2" s="1"/>
  <c r="K12744" i="2"/>
  <c r="M12744" i="2" s="1"/>
  <c r="AF511" i="2" s="1"/>
  <c r="K12742" i="2"/>
  <c r="M12742" i="2" s="1"/>
  <c r="AD511" i="2" s="1"/>
  <c r="K12746" i="2"/>
  <c r="M12746" i="2" s="1"/>
  <c r="AH511" i="2" s="1"/>
  <c r="K12736" i="2"/>
  <c r="M12736" i="2" s="1"/>
  <c r="X511" i="2" s="1"/>
  <c r="K12734" i="2"/>
  <c r="M12734" i="2" s="1"/>
  <c r="V511" i="2" s="1"/>
  <c r="K12738" i="2"/>
  <c r="M12738" i="2" s="1"/>
  <c r="Z511" i="2" s="1"/>
  <c r="K12728" i="2"/>
  <c r="M12728" i="2" s="1"/>
  <c r="P511" i="2" s="1"/>
  <c r="K12749" i="2"/>
  <c r="M12749" i="2" s="1"/>
  <c r="AK511" i="2" s="1"/>
  <c r="K12730" i="2"/>
  <c r="M12730" i="2" s="1"/>
  <c r="R511" i="2" s="1"/>
  <c r="K12751" i="2"/>
  <c r="M12751" i="2" s="1"/>
  <c r="AM511" i="2" s="1"/>
  <c r="K12741" i="2"/>
  <c r="M12741" i="2" s="1"/>
  <c r="AC511" i="2" s="1"/>
  <c r="K12747" i="2"/>
  <c r="M12747" i="2" s="1"/>
  <c r="AI511" i="2" s="1"/>
  <c r="K12743" i="2"/>
  <c r="M12743" i="2" s="1"/>
  <c r="AE511" i="2" s="1"/>
  <c r="K12733" i="2"/>
  <c r="M12733" i="2" s="1"/>
  <c r="U511" i="2" s="1"/>
  <c r="K12739" i="2"/>
  <c r="M12739" i="2" s="1"/>
  <c r="AA511" i="2" s="1"/>
  <c r="K12745" i="2"/>
  <c r="M12745" i="2" s="1"/>
  <c r="AG511" i="2" s="1"/>
  <c r="K12735" i="2"/>
  <c r="M12735" i="2" s="1"/>
  <c r="W511" i="2" s="1"/>
  <c r="K12748" i="2"/>
  <c r="M12748" i="2" s="1"/>
  <c r="AJ511" i="2" s="1"/>
  <c r="K12731" i="2"/>
  <c r="M12731" i="2" s="1"/>
  <c r="S511" i="2" s="1"/>
  <c r="K7481" i="2"/>
  <c r="M7481" i="2" s="1"/>
  <c r="S301" i="2" s="1"/>
  <c r="K7492" i="2"/>
  <c r="M7492" i="2" s="1"/>
  <c r="AD301" i="2" s="1"/>
  <c r="K7496" i="2"/>
  <c r="M7496" i="2" s="1"/>
  <c r="AH301" i="2" s="1"/>
  <c r="K7495" i="2"/>
  <c r="M7495" i="2" s="1"/>
  <c r="AG301" i="2" s="1"/>
  <c r="K7484" i="2"/>
  <c r="M7484" i="2" s="1"/>
  <c r="V301" i="2" s="1"/>
  <c r="K7493" i="2"/>
  <c r="M7493" i="2" s="1"/>
  <c r="AE301" i="2" s="1"/>
  <c r="K7487" i="2"/>
  <c r="M7487" i="2" s="1"/>
  <c r="Y301" i="2" s="1"/>
  <c r="K7485" i="2"/>
  <c r="M7485" i="2" s="1"/>
  <c r="W301" i="2" s="1"/>
  <c r="K7488" i="2"/>
  <c r="M7488" i="2" s="1"/>
  <c r="Z301" i="2" s="1"/>
  <c r="K7498" i="2"/>
  <c r="M7498" i="2" s="1"/>
  <c r="AJ301" i="2" s="1"/>
  <c r="K7479" i="2"/>
  <c r="M7479" i="2" s="1"/>
  <c r="Q301" i="2" s="1"/>
  <c r="K7483" i="2"/>
  <c r="M7483" i="2" s="1"/>
  <c r="U301" i="2" s="1"/>
  <c r="K7491" i="2"/>
  <c r="M7491" i="2" s="1"/>
  <c r="AC301" i="2" s="1"/>
  <c r="K7490" i="2"/>
  <c r="M7490" i="2" s="1"/>
  <c r="AB301" i="2" s="1"/>
  <c r="K7494" i="2"/>
  <c r="M7494" i="2" s="1"/>
  <c r="AF301" i="2" s="1"/>
  <c r="K7501" i="2"/>
  <c r="M7501" i="2" s="1"/>
  <c r="AM301" i="2" s="1"/>
  <c r="K7482" i="2"/>
  <c r="M7482" i="2" s="1"/>
  <c r="T301" i="2" s="1"/>
  <c r="K7486" i="2"/>
  <c r="M7486" i="2" s="1"/>
  <c r="X301" i="2" s="1"/>
  <c r="K7480" i="2"/>
  <c r="M7480" i="2" s="1"/>
  <c r="R301" i="2" s="1"/>
  <c r="K7497" i="2"/>
  <c r="M7497" i="2" s="1"/>
  <c r="AI301" i="2" s="1"/>
  <c r="K7478" i="2"/>
  <c r="M7478" i="2" s="1"/>
  <c r="P301" i="2" s="1"/>
  <c r="K7499" i="2"/>
  <c r="M7499" i="2" s="1"/>
  <c r="AK301" i="2" s="1"/>
  <c r="K7477" i="2"/>
  <c r="M7477" i="2" s="1"/>
  <c r="O301" i="2" s="1"/>
  <c r="K7489" i="2"/>
  <c r="M7489" i="2" s="1"/>
  <c r="K7500" i="2"/>
  <c r="M7500" i="2" s="1"/>
  <c r="AL301" i="2" s="1"/>
  <c r="K9378" i="2"/>
  <c r="M9378" i="2" s="1"/>
  <c r="P377" i="2" s="1"/>
  <c r="K9399" i="2"/>
  <c r="M9399" i="2" s="1"/>
  <c r="AK377" i="2" s="1"/>
  <c r="K9380" i="2"/>
  <c r="M9380" i="2" s="1"/>
  <c r="R377" i="2" s="1"/>
  <c r="K9401" i="2"/>
  <c r="M9401" i="2" s="1"/>
  <c r="AM377" i="2" s="1"/>
  <c r="K9391" i="2"/>
  <c r="M9391" i="2" s="1"/>
  <c r="AC377" i="2" s="1"/>
  <c r="K9381" i="2"/>
  <c r="M9381" i="2" s="1"/>
  <c r="S377" i="2" s="1"/>
  <c r="K9393" i="2"/>
  <c r="M9393" i="2" s="1"/>
  <c r="AE377" i="2" s="1"/>
  <c r="K9383" i="2"/>
  <c r="M9383" i="2" s="1"/>
  <c r="U377" i="2" s="1"/>
  <c r="K9389" i="2"/>
  <c r="M9389" i="2" s="1"/>
  <c r="AA377" i="2" s="1"/>
  <c r="K9395" i="2"/>
  <c r="M9395" i="2" s="1"/>
  <c r="AG377" i="2" s="1"/>
  <c r="K9385" i="2"/>
  <c r="M9385" i="2" s="1"/>
  <c r="W377" i="2" s="1"/>
  <c r="K9398" i="2"/>
  <c r="M9398" i="2" s="1"/>
  <c r="AJ377" i="2" s="1"/>
  <c r="K9397" i="2"/>
  <c r="M9397" i="2" s="1"/>
  <c r="AI377" i="2" s="1"/>
  <c r="K9387" i="2"/>
  <c r="M9387" i="2" s="1"/>
  <c r="Y377" i="2" s="1"/>
  <c r="K9377" i="2"/>
  <c r="M9377" i="2" s="1"/>
  <c r="O377" i="2" s="1"/>
  <c r="K9390" i="2"/>
  <c r="M9390" i="2" s="1"/>
  <c r="AB377" i="2" s="1"/>
  <c r="K9379" i="2"/>
  <c r="M9379" i="2" s="1"/>
  <c r="Q377" i="2" s="1"/>
  <c r="K9400" i="2"/>
  <c r="M9400" i="2" s="1"/>
  <c r="AL377" i="2" s="1"/>
  <c r="K9382" i="2"/>
  <c r="M9382" i="2" s="1"/>
  <c r="T377" i="2" s="1"/>
  <c r="K9394" i="2"/>
  <c r="M9394" i="2" s="1"/>
  <c r="AF377" i="2" s="1"/>
  <c r="K9392" i="2"/>
  <c r="M9392" i="2" s="1"/>
  <c r="AD377" i="2" s="1"/>
  <c r="K9396" i="2"/>
  <c r="M9396" i="2" s="1"/>
  <c r="AH377" i="2" s="1"/>
  <c r="K9386" i="2"/>
  <c r="M9386" i="2" s="1"/>
  <c r="X377" i="2" s="1"/>
  <c r="K9384" i="2"/>
  <c r="M9384" i="2" s="1"/>
  <c r="V377" i="2" s="1"/>
  <c r="K9388" i="2"/>
  <c r="M9388" i="2" s="1"/>
  <c r="Z377" i="2" s="1"/>
  <c r="K4898" i="2"/>
  <c r="M4898" i="2" s="1"/>
  <c r="AJ197" i="2" s="1"/>
  <c r="K4880" i="2"/>
  <c r="M4880" i="2" s="1"/>
  <c r="R197" i="2" s="1"/>
  <c r="K4893" i="2"/>
  <c r="M4893" i="2" s="1"/>
  <c r="AE197" i="2" s="1"/>
  <c r="K4900" i="2"/>
  <c r="M4900" i="2" s="1"/>
  <c r="AL197" i="2" s="1"/>
  <c r="K4890" i="2"/>
  <c r="M4890" i="2" s="1"/>
  <c r="AB197" i="2" s="1"/>
  <c r="K4895" i="2"/>
  <c r="M4895" i="2" s="1"/>
  <c r="AG197" i="2" s="1"/>
  <c r="K4885" i="2"/>
  <c r="M4885" i="2" s="1"/>
  <c r="W197" i="2" s="1"/>
  <c r="K4882" i="2"/>
  <c r="M4882" i="2" s="1"/>
  <c r="T197" i="2" s="1"/>
  <c r="K4887" i="2"/>
  <c r="M4887" i="2" s="1"/>
  <c r="Y197" i="2" s="1"/>
  <c r="K4877" i="2"/>
  <c r="M4877" i="2" s="1"/>
  <c r="O197" i="2" s="1"/>
  <c r="K4897" i="2"/>
  <c r="M4897" i="2" s="1"/>
  <c r="AI197" i="2" s="1"/>
  <c r="K4879" i="2"/>
  <c r="M4879" i="2" s="1"/>
  <c r="Q197" i="2" s="1"/>
  <c r="K4899" i="2"/>
  <c r="M4899" i="2" s="1"/>
  <c r="AK197" i="2" s="1"/>
  <c r="K4889" i="2"/>
  <c r="M4889" i="2" s="1"/>
  <c r="AA197" i="2" s="1"/>
  <c r="K4894" i="2"/>
  <c r="M4894" i="2" s="1"/>
  <c r="AF197" i="2" s="1"/>
  <c r="K4891" i="2"/>
  <c r="M4891" i="2" s="1"/>
  <c r="K4881" i="2"/>
  <c r="M4881" i="2" s="1"/>
  <c r="S197" i="2" s="1"/>
  <c r="K4886" i="2"/>
  <c r="M4886" i="2" s="1"/>
  <c r="X197" i="2" s="1"/>
  <c r="K4883" i="2"/>
  <c r="M4883" i="2" s="1"/>
  <c r="U197" i="2" s="1"/>
  <c r="K4896" i="2"/>
  <c r="M4896" i="2" s="1"/>
  <c r="AH197" i="2" s="1"/>
  <c r="K4878" i="2"/>
  <c r="M4878" i="2" s="1"/>
  <c r="P197" i="2" s="1"/>
  <c r="K4892" i="2"/>
  <c r="M4892" i="2" s="1"/>
  <c r="AD197" i="2" s="1"/>
  <c r="K4888" i="2"/>
  <c r="M4888" i="2" s="1"/>
  <c r="Z197" i="2" s="1"/>
  <c r="K4901" i="2"/>
  <c r="M4901" i="2" s="1"/>
  <c r="AM197" i="2" s="1"/>
  <c r="K4884" i="2"/>
  <c r="M4884" i="2" s="1"/>
  <c r="V197" i="2" s="1"/>
  <c r="K24300" i="2"/>
  <c r="M24300" i="2" s="1"/>
  <c r="AL973" i="2" s="1"/>
  <c r="K24282" i="2"/>
  <c r="M24282" i="2" s="1"/>
  <c r="T973" i="2" s="1"/>
  <c r="K24280" i="2"/>
  <c r="M24280" i="2" s="1"/>
  <c r="R973" i="2" s="1"/>
  <c r="K24294" i="2"/>
  <c r="M24294" i="2" s="1"/>
  <c r="AF973" i="2" s="1"/>
  <c r="K24292" i="2"/>
  <c r="M24292" i="2" s="1"/>
  <c r="AD973" i="2" s="1"/>
  <c r="K24297" i="2"/>
  <c r="M24297" i="2" s="1"/>
  <c r="AI973" i="2" s="1"/>
  <c r="K24288" i="2"/>
  <c r="M24288" i="2" s="1"/>
  <c r="Z973" i="2" s="1"/>
  <c r="K24286" i="2"/>
  <c r="M24286" i="2" s="1"/>
  <c r="X973" i="2" s="1"/>
  <c r="K24284" i="2"/>
  <c r="M24284" i="2" s="1"/>
  <c r="V973" i="2" s="1"/>
  <c r="K24289" i="2"/>
  <c r="M24289" i="2" s="1"/>
  <c r="AA973" i="2" s="1"/>
  <c r="K24278" i="2"/>
  <c r="M24278" i="2" s="1"/>
  <c r="P973" i="2" s="1"/>
  <c r="K24299" i="2"/>
  <c r="M24299" i="2" s="1"/>
  <c r="AK973" i="2" s="1"/>
  <c r="K24281" i="2"/>
  <c r="M24281" i="2" s="1"/>
  <c r="S973" i="2" s="1"/>
  <c r="K24301" i="2"/>
  <c r="M24301" i="2" s="1"/>
  <c r="AM973" i="2" s="1"/>
  <c r="K24291" i="2"/>
  <c r="M24291" i="2" s="1"/>
  <c r="K24295" i="2"/>
  <c r="M24295" i="2" s="1"/>
  <c r="AG973" i="2" s="1"/>
  <c r="K24293" i="2"/>
  <c r="M24293" i="2" s="1"/>
  <c r="AE973" i="2" s="1"/>
  <c r="K24283" i="2"/>
  <c r="M24283" i="2" s="1"/>
  <c r="U973" i="2" s="1"/>
  <c r="K24287" i="2"/>
  <c r="M24287" i="2" s="1"/>
  <c r="Y973" i="2" s="1"/>
  <c r="K24285" i="2"/>
  <c r="M24285" i="2" s="1"/>
  <c r="W973" i="2" s="1"/>
  <c r="K24298" i="2"/>
  <c r="M24298" i="2" s="1"/>
  <c r="AJ973" i="2" s="1"/>
  <c r="K24279" i="2"/>
  <c r="M24279" i="2" s="1"/>
  <c r="Q973" i="2" s="1"/>
  <c r="K24277" i="2"/>
  <c r="M24277" i="2" s="1"/>
  <c r="O973" i="2" s="1"/>
  <c r="K24290" i="2"/>
  <c r="M24290" i="2" s="1"/>
  <c r="AB973" i="2" s="1"/>
  <c r="K24296" i="2"/>
  <c r="M24296" i="2" s="1"/>
  <c r="AH973" i="2" s="1"/>
  <c r="K13449" i="2"/>
  <c r="M13449" i="2" s="1"/>
  <c r="AK539" i="2" s="1"/>
  <c r="K13431" i="2"/>
  <c r="M13431" i="2" s="1"/>
  <c r="S539" i="2" s="1"/>
  <c r="K13436" i="2"/>
  <c r="M13436" i="2" s="1"/>
  <c r="X539" i="2" s="1"/>
  <c r="K13427" i="2"/>
  <c r="M13427" i="2" s="1"/>
  <c r="O539" i="2" s="1"/>
  <c r="K13441" i="2"/>
  <c r="M13441" i="2" s="1"/>
  <c r="AC539" i="2" s="1"/>
  <c r="K13446" i="2"/>
  <c r="M13446" i="2" s="1"/>
  <c r="AH539" i="2" s="1"/>
  <c r="K13428" i="2"/>
  <c r="M13428" i="2" s="1"/>
  <c r="P539" i="2" s="1"/>
  <c r="K13433" i="2"/>
  <c r="M13433" i="2" s="1"/>
  <c r="U539" i="2" s="1"/>
  <c r="K13438" i="2"/>
  <c r="M13438" i="2" s="1"/>
  <c r="Z539" i="2" s="1"/>
  <c r="K13450" i="2"/>
  <c r="M13450" i="2" s="1"/>
  <c r="AL539" i="2" s="1"/>
  <c r="K13448" i="2"/>
  <c r="M13448" i="2" s="1"/>
  <c r="AJ539" i="2" s="1"/>
  <c r="K13430" i="2"/>
  <c r="M13430" i="2" s="1"/>
  <c r="R539" i="2" s="1"/>
  <c r="K13442" i="2"/>
  <c r="M13442" i="2" s="1"/>
  <c r="AD539" i="2" s="1"/>
  <c r="K13440" i="2"/>
  <c r="M13440" i="2" s="1"/>
  <c r="AB539" i="2" s="1"/>
  <c r="K13445" i="2"/>
  <c r="M13445" i="2" s="1"/>
  <c r="AG539" i="2" s="1"/>
  <c r="K13434" i="2"/>
  <c r="M13434" i="2" s="1"/>
  <c r="V539" i="2" s="1"/>
  <c r="K13432" i="2"/>
  <c r="M13432" i="2" s="1"/>
  <c r="T539" i="2" s="1"/>
  <c r="K13437" i="2"/>
  <c r="M13437" i="2" s="1"/>
  <c r="Y539" i="2" s="1"/>
  <c r="K13451" i="2"/>
  <c r="M13451" i="2" s="1"/>
  <c r="AM539" i="2" s="1"/>
  <c r="K13447" i="2"/>
  <c r="M13447" i="2" s="1"/>
  <c r="AI539" i="2" s="1"/>
  <c r="K13429" i="2"/>
  <c r="M13429" i="2" s="1"/>
  <c r="Q539" i="2" s="1"/>
  <c r="K13443" i="2"/>
  <c r="M13443" i="2" s="1"/>
  <c r="AE539" i="2" s="1"/>
  <c r="K13439" i="2"/>
  <c r="M13439" i="2" s="1"/>
  <c r="AA539" i="2" s="1"/>
  <c r="K13444" i="2"/>
  <c r="M13444" i="2" s="1"/>
  <c r="AF539" i="2" s="1"/>
  <c r="K13435" i="2"/>
  <c r="M13435" i="2" s="1"/>
  <c r="W539" i="2" s="1"/>
  <c r="K22472" i="2"/>
  <c r="M22472" i="2" s="1"/>
  <c r="AI900" i="2" s="1"/>
  <c r="K22454" i="2"/>
  <c r="M22454" i="2" s="1"/>
  <c r="Q900" i="2" s="1"/>
  <c r="K22468" i="2"/>
  <c r="M22468" i="2" s="1"/>
  <c r="AE900" i="2" s="1"/>
  <c r="K22464" i="2"/>
  <c r="M22464" i="2" s="1"/>
  <c r="AA900" i="2" s="1"/>
  <c r="K22469" i="2"/>
  <c r="M22469" i="2" s="1"/>
  <c r="AF900" i="2" s="1"/>
  <c r="K22460" i="2"/>
  <c r="M22460" i="2" s="1"/>
  <c r="W900" i="2" s="1"/>
  <c r="K22474" i="2"/>
  <c r="M22474" i="2" s="1"/>
  <c r="AK900" i="2" s="1"/>
  <c r="K22456" i="2"/>
  <c r="M22456" i="2" s="1"/>
  <c r="S900" i="2" s="1"/>
  <c r="K22461" i="2"/>
  <c r="M22461" i="2" s="1"/>
  <c r="X900" i="2" s="1"/>
  <c r="K22452" i="2"/>
  <c r="M22452" i="2" s="1"/>
  <c r="O900" i="2" s="1"/>
  <c r="K22466" i="2"/>
  <c r="M22466" i="2" s="1"/>
  <c r="AC900" i="2" s="1"/>
  <c r="K22471" i="2"/>
  <c r="M22471" i="2" s="1"/>
  <c r="AH900" i="2" s="1"/>
  <c r="K22453" i="2"/>
  <c r="M22453" i="2" s="1"/>
  <c r="P900" i="2" s="1"/>
  <c r="K22458" i="2"/>
  <c r="M22458" i="2" s="1"/>
  <c r="U900" i="2" s="1"/>
  <c r="K22463" i="2"/>
  <c r="M22463" i="2" s="1"/>
  <c r="Z900" i="2" s="1"/>
  <c r="K22475" i="2"/>
  <c r="M22475" i="2" s="1"/>
  <c r="AL900" i="2" s="1"/>
  <c r="K22473" i="2"/>
  <c r="M22473" i="2" s="1"/>
  <c r="AJ900" i="2" s="1"/>
  <c r="K22455" i="2"/>
  <c r="M22455" i="2" s="1"/>
  <c r="R900" i="2" s="1"/>
  <c r="K22467" i="2"/>
  <c r="M22467" i="2" s="1"/>
  <c r="AD900" i="2" s="1"/>
  <c r="K22465" i="2"/>
  <c r="M22465" i="2" s="1"/>
  <c r="AB900" i="2" s="1"/>
  <c r="K22470" i="2"/>
  <c r="M22470" i="2" s="1"/>
  <c r="AG900" i="2" s="1"/>
  <c r="K22459" i="2"/>
  <c r="M22459" i="2" s="1"/>
  <c r="V900" i="2" s="1"/>
  <c r="K22457" i="2"/>
  <c r="M22457" i="2" s="1"/>
  <c r="T900" i="2" s="1"/>
  <c r="K22462" i="2"/>
  <c r="M22462" i="2" s="1"/>
  <c r="Y900" i="2" s="1"/>
  <c r="K22476" i="2"/>
  <c r="M22476" i="2" s="1"/>
  <c r="AM900" i="2" s="1"/>
  <c r="K17736" i="2"/>
  <c r="M17736" i="2" s="1"/>
  <c r="X711" i="2" s="1"/>
  <c r="K17734" i="2"/>
  <c r="M17734" i="2" s="1"/>
  <c r="V711" i="2" s="1"/>
  <c r="K17739" i="2"/>
  <c r="M17739" i="2" s="1"/>
  <c r="AA711" i="2" s="1"/>
  <c r="K17728" i="2"/>
  <c r="M17728" i="2" s="1"/>
  <c r="P711" i="2" s="1"/>
  <c r="K17749" i="2"/>
  <c r="M17749" i="2" s="1"/>
  <c r="AK711" i="2" s="1"/>
  <c r="K17731" i="2"/>
  <c r="M17731" i="2" s="1"/>
  <c r="S711" i="2" s="1"/>
  <c r="K17751" i="2"/>
  <c r="M17751" i="2" s="1"/>
  <c r="AM711" i="2" s="1"/>
  <c r="K17741" i="2"/>
  <c r="M17741" i="2" s="1"/>
  <c r="AC711" i="2" s="1"/>
  <c r="K17738" i="2"/>
  <c r="M17738" i="2" s="1"/>
  <c r="Z711" i="2" s="1"/>
  <c r="K17743" i="2"/>
  <c r="M17743" i="2" s="1"/>
  <c r="AE711" i="2" s="1"/>
  <c r="K17733" i="2"/>
  <c r="M17733" i="2" s="1"/>
  <c r="U711" i="2" s="1"/>
  <c r="K17730" i="2"/>
  <c r="M17730" i="2" s="1"/>
  <c r="R711" i="2" s="1"/>
  <c r="K17745" i="2"/>
  <c r="M17745" i="2" s="1"/>
  <c r="AG711" i="2" s="1"/>
  <c r="K17735" i="2"/>
  <c r="M17735" i="2" s="1"/>
  <c r="W711" i="2" s="1"/>
  <c r="K17748" i="2"/>
  <c r="M17748" i="2" s="1"/>
  <c r="AJ711" i="2" s="1"/>
  <c r="K17746" i="2"/>
  <c r="M17746" i="2" s="1"/>
  <c r="AH711" i="2" s="1"/>
  <c r="K17737" i="2"/>
  <c r="M17737" i="2" s="1"/>
  <c r="K17727" i="2"/>
  <c r="M17727" i="2" s="1"/>
  <c r="O711" i="2" s="1"/>
  <c r="K17740" i="2"/>
  <c r="M17740" i="2" s="1"/>
  <c r="AB711" i="2" s="1"/>
  <c r="K17729" i="2"/>
  <c r="M17729" i="2" s="1"/>
  <c r="Q711" i="2" s="1"/>
  <c r="K17750" i="2"/>
  <c r="M17750" i="2" s="1"/>
  <c r="AL711" i="2" s="1"/>
  <c r="K17732" i="2"/>
  <c r="M17732" i="2" s="1"/>
  <c r="T711" i="2" s="1"/>
  <c r="K17744" i="2"/>
  <c r="M17744" i="2" s="1"/>
  <c r="AF711" i="2" s="1"/>
  <c r="K17742" i="2"/>
  <c r="M17742" i="2" s="1"/>
  <c r="AD711" i="2" s="1"/>
  <c r="K17747" i="2"/>
  <c r="M17747" i="2" s="1"/>
  <c r="AI711" i="2" s="1"/>
  <c r="K19171" i="2"/>
  <c r="M19171" i="2" s="1"/>
  <c r="AH768" i="2" s="1"/>
  <c r="K19153" i="2"/>
  <c r="M19153" i="2" s="1"/>
  <c r="P768" i="2" s="1"/>
  <c r="K19175" i="2"/>
  <c r="M19175" i="2" s="1"/>
  <c r="AL768" i="2" s="1"/>
  <c r="K19163" i="2"/>
  <c r="M19163" i="2" s="1"/>
  <c r="Z768" i="2" s="1"/>
  <c r="K19176" i="2"/>
  <c r="M19176" i="2" s="1"/>
  <c r="AM768" i="2" s="1"/>
  <c r="K19167" i="2"/>
  <c r="M19167" i="2" s="1"/>
  <c r="AD768" i="2" s="1"/>
  <c r="K19173" i="2"/>
  <c r="M19173" i="2" s="1"/>
  <c r="AJ768" i="2" s="1"/>
  <c r="K19155" i="2"/>
  <c r="M19155" i="2" s="1"/>
  <c r="R768" i="2" s="1"/>
  <c r="K19168" i="2"/>
  <c r="M19168" i="2" s="1"/>
  <c r="AE768" i="2" s="1"/>
  <c r="K19159" i="2"/>
  <c r="M19159" i="2" s="1"/>
  <c r="V768" i="2" s="1"/>
  <c r="K19165" i="2"/>
  <c r="M19165" i="2" s="1"/>
  <c r="AB768" i="2" s="1"/>
  <c r="K19170" i="2"/>
  <c r="M19170" i="2" s="1"/>
  <c r="AG768" i="2" s="1"/>
  <c r="K19160" i="2"/>
  <c r="M19160" i="2" s="1"/>
  <c r="W768" i="2" s="1"/>
  <c r="K19157" i="2"/>
  <c r="M19157" i="2" s="1"/>
  <c r="T768" i="2" s="1"/>
  <c r="K19162" i="2"/>
  <c r="M19162" i="2" s="1"/>
  <c r="Y768" i="2" s="1"/>
  <c r="K19152" i="2"/>
  <c r="M19152" i="2" s="1"/>
  <c r="O768" i="2" s="1"/>
  <c r="K19172" i="2"/>
  <c r="M19172" i="2" s="1"/>
  <c r="AI768" i="2" s="1"/>
  <c r="K19154" i="2"/>
  <c r="M19154" i="2" s="1"/>
  <c r="Q768" i="2" s="1"/>
  <c r="K19174" i="2"/>
  <c r="M19174" i="2" s="1"/>
  <c r="AK768" i="2" s="1"/>
  <c r="K19164" i="2"/>
  <c r="M19164" i="2" s="1"/>
  <c r="AA768" i="2" s="1"/>
  <c r="K19169" i="2"/>
  <c r="M19169" i="2" s="1"/>
  <c r="AF768" i="2" s="1"/>
  <c r="K19166" i="2"/>
  <c r="M19166" i="2" s="1"/>
  <c r="AC768" i="2" s="1"/>
  <c r="K19156" i="2"/>
  <c r="M19156" i="2" s="1"/>
  <c r="S768" i="2" s="1"/>
  <c r="K19161" i="2"/>
  <c r="M19161" i="2" s="1"/>
  <c r="X768" i="2" s="1"/>
  <c r="K19158" i="2"/>
  <c r="M19158" i="2" s="1"/>
  <c r="U768" i="2" s="1"/>
  <c r="K16681" i="2"/>
  <c r="M16681" i="2" s="1"/>
  <c r="S669" i="2" s="1"/>
  <c r="K16686" i="2"/>
  <c r="M16686" i="2" s="1"/>
  <c r="X669" i="2" s="1"/>
  <c r="K16684" i="2"/>
  <c r="M16684" i="2" s="1"/>
  <c r="V669" i="2" s="1"/>
  <c r="K16696" i="2"/>
  <c r="M16696" i="2" s="1"/>
  <c r="AH669" i="2" s="1"/>
  <c r="K16678" i="2"/>
  <c r="M16678" i="2" s="1"/>
  <c r="P669" i="2" s="1"/>
  <c r="K16698" i="2"/>
  <c r="M16698" i="2" s="1"/>
  <c r="AJ669" i="2" s="1"/>
  <c r="K16688" i="2"/>
  <c r="M16688" i="2" s="1"/>
  <c r="Z669" i="2" s="1"/>
  <c r="K16701" i="2"/>
  <c r="M16701" i="2" s="1"/>
  <c r="AM669" i="2" s="1"/>
  <c r="K16690" i="2"/>
  <c r="M16690" i="2" s="1"/>
  <c r="AB669" i="2" s="1"/>
  <c r="K16680" i="2"/>
  <c r="M16680" i="2" s="1"/>
  <c r="R669" i="2" s="1"/>
  <c r="K16693" i="2"/>
  <c r="M16693" i="2" s="1"/>
  <c r="AE669" i="2" s="1"/>
  <c r="K16682" i="2"/>
  <c r="M16682" i="2" s="1"/>
  <c r="T669" i="2" s="1"/>
  <c r="K16695" i="2"/>
  <c r="M16695" i="2" s="1"/>
  <c r="AG669" i="2" s="1"/>
  <c r="K16685" i="2"/>
  <c r="M16685" i="2" s="1"/>
  <c r="W669" i="2" s="1"/>
  <c r="K16699" i="2"/>
  <c r="M16699" i="2" s="1"/>
  <c r="AK669" i="2" s="1"/>
  <c r="K16687" i="2"/>
  <c r="M16687" i="2" s="1"/>
  <c r="Y669" i="2" s="1"/>
  <c r="K16677" i="2"/>
  <c r="M16677" i="2" s="1"/>
  <c r="O669" i="2" s="1"/>
  <c r="K16683" i="2"/>
  <c r="M16683" i="2" s="1"/>
  <c r="U669" i="2" s="1"/>
  <c r="K16697" i="2"/>
  <c r="M16697" i="2" s="1"/>
  <c r="AI669" i="2" s="1"/>
  <c r="K16679" i="2"/>
  <c r="M16679" i="2" s="1"/>
  <c r="Q669" i="2" s="1"/>
  <c r="K16700" i="2"/>
  <c r="M16700" i="2" s="1"/>
  <c r="AL669" i="2" s="1"/>
  <c r="K16691" i="2"/>
  <c r="M16691" i="2" s="1"/>
  <c r="AC669" i="2" s="1"/>
  <c r="K16689" i="2"/>
  <c r="M16689" i="2" s="1"/>
  <c r="AA669" i="2" s="1"/>
  <c r="K16694" i="2"/>
  <c r="M16694" i="2" s="1"/>
  <c r="AF669" i="2" s="1"/>
  <c r="K16692" i="2"/>
  <c r="M16692" i="2" s="1"/>
  <c r="AD669" i="2" s="1"/>
  <c r="K13041" i="2"/>
  <c r="M13041" i="2" s="1"/>
  <c r="AC523" i="2" s="1"/>
  <c r="K13046" i="2"/>
  <c r="M13046" i="2" s="1"/>
  <c r="AH523" i="2" s="1"/>
  <c r="K13028" i="2"/>
  <c r="M13028" i="2" s="1"/>
  <c r="P523" i="2" s="1"/>
  <c r="K13033" i="2"/>
  <c r="M13033" i="2" s="1"/>
  <c r="U523" i="2" s="1"/>
  <c r="K13038" i="2"/>
  <c r="M13038" i="2" s="1"/>
  <c r="Z523" i="2" s="1"/>
  <c r="K13050" i="2"/>
  <c r="M13050" i="2" s="1"/>
  <c r="AL523" i="2" s="1"/>
  <c r="K13048" i="2"/>
  <c r="M13048" i="2" s="1"/>
  <c r="AJ523" i="2" s="1"/>
  <c r="K13030" i="2"/>
  <c r="M13030" i="2" s="1"/>
  <c r="R523" i="2" s="1"/>
  <c r="K13042" i="2"/>
  <c r="M13042" i="2" s="1"/>
  <c r="AD523" i="2" s="1"/>
  <c r="K13040" i="2"/>
  <c r="M13040" i="2" s="1"/>
  <c r="AB523" i="2" s="1"/>
  <c r="K13045" i="2"/>
  <c r="M13045" i="2" s="1"/>
  <c r="AG523" i="2" s="1"/>
  <c r="K13034" i="2"/>
  <c r="M13034" i="2" s="1"/>
  <c r="V523" i="2" s="1"/>
  <c r="K13032" i="2"/>
  <c r="M13032" i="2" s="1"/>
  <c r="T523" i="2" s="1"/>
  <c r="K13037" i="2"/>
  <c r="M13037" i="2" s="1"/>
  <c r="Y523" i="2" s="1"/>
  <c r="K13027" i="2"/>
  <c r="M13027" i="2" s="1"/>
  <c r="O523" i="2" s="1"/>
  <c r="K13047" i="2"/>
  <c r="M13047" i="2" s="1"/>
  <c r="AI523" i="2" s="1"/>
  <c r="K13029" i="2"/>
  <c r="M13029" i="2" s="1"/>
  <c r="Q523" i="2" s="1"/>
  <c r="K13051" i="2"/>
  <c r="M13051" i="2" s="1"/>
  <c r="AM523" i="2" s="1"/>
  <c r="K13039" i="2"/>
  <c r="M13039" i="2" s="1"/>
  <c r="AA523" i="2" s="1"/>
  <c r="K13044" i="2"/>
  <c r="M13044" i="2" s="1"/>
  <c r="AF523" i="2" s="1"/>
  <c r="K13043" i="2"/>
  <c r="M13043" i="2" s="1"/>
  <c r="AE523" i="2" s="1"/>
  <c r="K13049" i="2"/>
  <c r="M13049" i="2" s="1"/>
  <c r="AK523" i="2" s="1"/>
  <c r="K13031" i="2"/>
  <c r="M13031" i="2" s="1"/>
  <c r="S523" i="2" s="1"/>
  <c r="K13036" i="2"/>
  <c r="M13036" i="2" s="1"/>
  <c r="X523" i="2" s="1"/>
  <c r="K13035" i="2"/>
  <c r="M13035" i="2" s="1"/>
  <c r="W523" i="2" s="1"/>
  <c r="K23144" i="2"/>
  <c r="M23144" i="2" s="1"/>
  <c r="AF927" i="2" s="1"/>
  <c r="K23148" i="2"/>
  <c r="M23148" i="2" s="1"/>
  <c r="AJ927" i="2" s="1"/>
  <c r="K23129" i="2"/>
  <c r="M23129" i="2" s="1"/>
  <c r="Q927" i="2" s="1"/>
  <c r="K23147" i="2"/>
  <c r="M23147" i="2" s="1"/>
  <c r="AI927" i="2" s="1"/>
  <c r="K23136" i="2"/>
  <c r="M23136" i="2" s="1"/>
  <c r="X927" i="2" s="1"/>
  <c r="K23140" i="2"/>
  <c r="M23140" i="2" s="1"/>
  <c r="AB927" i="2" s="1"/>
  <c r="K23128" i="2"/>
  <c r="M23128" i="2" s="1"/>
  <c r="P927" i="2" s="1"/>
  <c r="K23139" i="2"/>
  <c r="M23139" i="2" s="1"/>
  <c r="AA927" i="2" s="1"/>
  <c r="K23151" i="2"/>
  <c r="M23151" i="2" s="1"/>
  <c r="AM927" i="2" s="1"/>
  <c r="K23132" i="2"/>
  <c r="M23132" i="2" s="1"/>
  <c r="T927" i="2" s="1"/>
  <c r="K23131" i="2"/>
  <c r="M23131" i="2" s="1"/>
  <c r="S927" i="2" s="1"/>
  <c r="K23143" i="2"/>
  <c r="M23143" i="2" s="1"/>
  <c r="AE927" i="2" s="1"/>
  <c r="K23127" i="2"/>
  <c r="M23127" i="2" s="1"/>
  <c r="O927" i="2" s="1"/>
  <c r="K23146" i="2"/>
  <c r="M23146" i="2" s="1"/>
  <c r="AH927" i="2" s="1"/>
  <c r="K23135" i="2"/>
  <c r="M23135" i="2" s="1"/>
  <c r="W927" i="2" s="1"/>
  <c r="K23149" i="2"/>
  <c r="M23149" i="2" s="1"/>
  <c r="AK927" i="2" s="1"/>
  <c r="K23138" i="2"/>
  <c r="M23138" i="2" s="1"/>
  <c r="Z927" i="2" s="1"/>
  <c r="K23150" i="2"/>
  <c r="M23150" i="2" s="1"/>
  <c r="AL927" i="2" s="1"/>
  <c r="K23141" i="2"/>
  <c r="M23141" i="2" s="1"/>
  <c r="AC927" i="2" s="1"/>
  <c r="K23145" i="2"/>
  <c r="M23145" i="2" s="1"/>
  <c r="AG927" i="2" s="1"/>
  <c r="K23142" i="2"/>
  <c r="M23142" i="2" s="1"/>
  <c r="AD927" i="2" s="1"/>
  <c r="K23133" i="2"/>
  <c r="M23133" i="2" s="1"/>
  <c r="U927" i="2" s="1"/>
  <c r="K23137" i="2"/>
  <c r="M23137" i="2" s="1"/>
  <c r="Y927" i="2" s="1"/>
  <c r="K23134" i="2"/>
  <c r="M23134" i="2" s="1"/>
  <c r="V927" i="2" s="1"/>
  <c r="K23130" i="2"/>
  <c r="M23130" i="2" s="1"/>
  <c r="R927" i="2" s="1"/>
  <c r="K16337" i="2"/>
  <c r="M16337" i="2" s="1"/>
  <c r="Y655" i="2" s="1"/>
  <c r="K16327" i="2"/>
  <c r="M16327" i="2" s="1"/>
  <c r="O655" i="2" s="1"/>
  <c r="K16340" i="2"/>
  <c r="M16340" i="2" s="1"/>
  <c r="AB655" i="2" s="1"/>
  <c r="K16329" i="2"/>
  <c r="M16329" i="2" s="1"/>
  <c r="Q655" i="2" s="1"/>
  <c r="K16350" i="2"/>
  <c r="M16350" i="2" s="1"/>
  <c r="AL655" i="2" s="1"/>
  <c r="K16332" i="2"/>
  <c r="M16332" i="2" s="1"/>
  <c r="T655" i="2" s="1"/>
  <c r="K16344" i="2"/>
  <c r="M16344" i="2" s="1"/>
  <c r="AF655" i="2" s="1"/>
  <c r="K16342" i="2"/>
  <c r="M16342" i="2" s="1"/>
  <c r="AD655" i="2" s="1"/>
  <c r="K16346" i="2"/>
  <c r="M16346" i="2" s="1"/>
  <c r="AH655" i="2" s="1"/>
  <c r="K16336" i="2"/>
  <c r="M16336" i="2" s="1"/>
  <c r="X655" i="2" s="1"/>
  <c r="K16334" i="2"/>
  <c r="M16334" i="2" s="1"/>
  <c r="V655" i="2" s="1"/>
  <c r="K16338" i="2"/>
  <c r="M16338" i="2" s="1"/>
  <c r="Z655" i="2" s="1"/>
  <c r="K16328" i="2"/>
  <c r="M16328" i="2" s="1"/>
  <c r="P655" i="2" s="1"/>
  <c r="K16349" i="2"/>
  <c r="M16349" i="2" s="1"/>
  <c r="AK655" i="2" s="1"/>
  <c r="K16330" i="2"/>
  <c r="M16330" i="2" s="1"/>
  <c r="R655" i="2" s="1"/>
  <c r="K16351" i="2"/>
  <c r="M16351" i="2" s="1"/>
  <c r="AM655" i="2" s="1"/>
  <c r="K16341" i="2"/>
  <c r="M16341" i="2" s="1"/>
  <c r="AC655" i="2" s="1"/>
  <c r="K16347" i="2"/>
  <c r="M16347" i="2" s="1"/>
  <c r="AI655" i="2" s="1"/>
  <c r="K16343" i="2"/>
  <c r="M16343" i="2" s="1"/>
  <c r="AE655" i="2" s="1"/>
  <c r="K16333" i="2"/>
  <c r="M16333" i="2" s="1"/>
  <c r="U655" i="2" s="1"/>
  <c r="K16339" i="2"/>
  <c r="M16339" i="2" s="1"/>
  <c r="AA655" i="2" s="1"/>
  <c r="K16345" i="2"/>
  <c r="M16345" i="2" s="1"/>
  <c r="AG655" i="2" s="1"/>
  <c r="K16335" i="2"/>
  <c r="M16335" i="2" s="1"/>
  <c r="W655" i="2" s="1"/>
  <c r="K16348" i="2"/>
  <c r="M16348" i="2" s="1"/>
  <c r="AJ655" i="2" s="1"/>
  <c r="K16331" i="2"/>
  <c r="M16331" i="2" s="1"/>
  <c r="S655" i="2" s="1"/>
  <c r="K12480" i="2"/>
  <c r="M12480" i="2" s="1"/>
  <c r="R501" i="2" s="1"/>
  <c r="K12493" i="2"/>
  <c r="M12493" i="2" s="1"/>
  <c r="AE501" i="2" s="1"/>
  <c r="K12482" i="2"/>
  <c r="M12482" i="2" s="1"/>
  <c r="T501" i="2" s="1"/>
  <c r="K12495" i="2"/>
  <c r="M12495" i="2" s="1"/>
  <c r="AG501" i="2" s="1"/>
  <c r="K12485" i="2"/>
  <c r="M12485" i="2" s="1"/>
  <c r="W501" i="2" s="1"/>
  <c r="K12499" i="2"/>
  <c r="M12499" i="2" s="1"/>
  <c r="AK501" i="2" s="1"/>
  <c r="K12487" i="2"/>
  <c r="M12487" i="2" s="1"/>
  <c r="Y501" i="2" s="1"/>
  <c r="K12477" i="2"/>
  <c r="M12477" i="2" s="1"/>
  <c r="O501" i="2" s="1"/>
  <c r="K12491" i="2"/>
  <c r="M12491" i="2" s="1"/>
  <c r="AC501" i="2" s="1"/>
  <c r="K12497" i="2"/>
  <c r="M12497" i="2" s="1"/>
  <c r="AI501" i="2" s="1"/>
  <c r="K12479" i="2"/>
  <c r="M12479" i="2" s="1"/>
  <c r="Q501" i="2" s="1"/>
  <c r="K12500" i="2"/>
  <c r="M12500" i="2" s="1"/>
  <c r="AL501" i="2" s="1"/>
  <c r="K12483" i="2"/>
  <c r="M12483" i="2" s="1"/>
  <c r="U501" i="2" s="1"/>
  <c r="K12489" i="2"/>
  <c r="M12489" i="2" s="1"/>
  <c r="AA501" i="2" s="1"/>
  <c r="K12494" i="2"/>
  <c r="M12494" i="2" s="1"/>
  <c r="AF501" i="2" s="1"/>
  <c r="K12492" i="2"/>
  <c r="M12492" i="2" s="1"/>
  <c r="AD501" i="2" s="1"/>
  <c r="K12481" i="2"/>
  <c r="M12481" i="2" s="1"/>
  <c r="S501" i="2" s="1"/>
  <c r="K12486" i="2"/>
  <c r="M12486" i="2" s="1"/>
  <c r="X501" i="2" s="1"/>
  <c r="K12484" i="2"/>
  <c r="M12484" i="2" s="1"/>
  <c r="V501" i="2" s="1"/>
  <c r="K12496" i="2"/>
  <c r="M12496" i="2" s="1"/>
  <c r="AH501" i="2" s="1"/>
  <c r="K12478" i="2"/>
  <c r="M12478" i="2" s="1"/>
  <c r="P501" i="2" s="1"/>
  <c r="K12498" i="2"/>
  <c r="M12498" i="2" s="1"/>
  <c r="AJ501" i="2" s="1"/>
  <c r="K12488" i="2"/>
  <c r="M12488" i="2" s="1"/>
  <c r="Z501" i="2" s="1"/>
  <c r="K12501" i="2"/>
  <c r="M12501" i="2" s="1"/>
  <c r="AM501" i="2" s="1"/>
  <c r="K12490" i="2"/>
  <c r="M12490" i="2" s="1"/>
  <c r="AB501" i="2" s="1"/>
  <c r="K12889" i="2"/>
  <c r="M12889" i="2" s="1"/>
  <c r="AA517" i="2" s="1"/>
  <c r="K12894" i="2"/>
  <c r="M12894" i="2" s="1"/>
  <c r="AF517" i="2" s="1"/>
  <c r="K12892" i="2"/>
  <c r="M12892" i="2" s="1"/>
  <c r="AD517" i="2" s="1"/>
  <c r="K12881" i="2"/>
  <c r="M12881" i="2" s="1"/>
  <c r="S517" i="2" s="1"/>
  <c r="K12886" i="2"/>
  <c r="M12886" i="2" s="1"/>
  <c r="X517" i="2" s="1"/>
  <c r="K12884" i="2"/>
  <c r="M12884" i="2" s="1"/>
  <c r="V517" i="2" s="1"/>
  <c r="K12896" i="2"/>
  <c r="M12896" i="2" s="1"/>
  <c r="AH517" i="2" s="1"/>
  <c r="K12878" i="2"/>
  <c r="M12878" i="2" s="1"/>
  <c r="P517" i="2" s="1"/>
  <c r="K12898" i="2"/>
  <c r="M12898" i="2" s="1"/>
  <c r="AJ517" i="2" s="1"/>
  <c r="K12888" i="2"/>
  <c r="M12888" i="2" s="1"/>
  <c r="Z517" i="2" s="1"/>
  <c r="K12901" i="2"/>
  <c r="M12901" i="2" s="1"/>
  <c r="AM517" i="2" s="1"/>
  <c r="K12890" i="2"/>
  <c r="M12890" i="2" s="1"/>
  <c r="AB517" i="2" s="1"/>
  <c r="K12880" i="2"/>
  <c r="M12880" i="2" s="1"/>
  <c r="R517" i="2" s="1"/>
  <c r="K12893" i="2"/>
  <c r="M12893" i="2" s="1"/>
  <c r="AE517" i="2" s="1"/>
  <c r="K12882" i="2"/>
  <c r="M12882" i="2" s="1"/>
  <c r="T517" i="2" s="1"/>
  <c r="K12895" i="2"/>
  <c r="M12895" i="2" s="1"/>
  <c r="AG517" i="2" s="1"/>
  <c r="K12885" i="2"/>
  <c r="M12885" i="2" s="1"/>
  <c r="W517" i="2" s="1"/>
  <c r="K12899" i="2"/>
  <c r="M12899" i="2" s="1"/>
  <c r="AK517" i="2" s="1"/>
  <c r="K12887" i="2"/>
  <c r="M12887" i="2" s="1"/>
  <c r="K12877" i="2"/>
  <c r="M12877" i="2" s="1"/>
  <c r="O517" i="2" s="1"/>
  <c r="K12891" i="2"/>
  <c r="M12891" i="2" s="1"/>
  <c r="AC517" i="2" s="1"/>
  <c r="K12897" i="2"/>
  <c r="M12897" i="2" s="1"/>
  <c r="AI517" i="2" s="1"/>
  <c r="K12879" i="2"/>
  <c r="M12879" i="2" s="1"/>
  <c r="Q517" i="2" s="1"/>
  <c r="K12900" i="2"/>
  <c r="M12900" i="2" s="1"/>
  <c r="AL517" i="2" s="1"/>
  <c r="K12883" i="2"/>
  <c r="M12883" i="2" s="1"/>
  <c r="U517" i="2" s="1"/>
  <c r="K23974" i="2"/>
  <c r="M23974" i="2" s="1"/>
  <c r="AK960" i="2" s="1"/>
  <c r="K23956" i="2"/>
  <c r="M23956" i="2" s="1"/>
  <c r="S960" i="2" s="1"/>
  <c r="K23961" i="2"/>
  <c r="M23961" i="2" s="1"/>
  <c r="X960" i="2" s="1"/>
  <c r="K23968" i="2"/>
  <c r="M23968" i="2" s="1"/>
  <c r="AE960" i="2" s="1"/>
  <c r="K23966" i="2"/>
  <c r="M23966" i="2" s="1"/>
  <c r="AC960" i="2" s="1"/>
  <c r="K23971" i="2"/>
  <c r="M23971" i="2" s="1"/>
  <c r="AH960" i="2" s="1"/>
  <c r="K23953" i="2"/>
  <c r="M23953" i="2" s="1"/>
  <c r="P960" i="2" s="1"/>
  <c r="K23958" i="2"/>
  <c r="M23958" i="2" s="1"/>
  <c r="U960" i="2" s="1"/>
  <c r="K23963" i="2"/>
  <c r="M23963" i="2" s="1"/>
  <c r="Z960" i="2" s="1"/>
  <c r="K23975" i="2"/>
  <c r="M23975" i="2" s="1"/>
  <c r="AL960" i="2" s="1"/>
  <c r="K23973" i="2"/>
  <c r="M23973" i="2" s="1"/>
  <c r="AJ960" i="2" s="1"/>
  <c r="K23955" i="2"/>
  <c r="M23955" i="2" s="1"/>
  <c r="R960" i="2" s="1"/>
  <c r="K23967" i="2"/>
  <c r="M23967" i="2" s="1"/>
  <c r="AD960" i="2" s="1"/>
  <c r="K23965" i="2"/>
  <c r="M23965" i="2" s="1"/>
  <c r="AB960" i="2" s="1"/>
  <c r="K23970" i="2"/>
  <c r="M23970" i="2" s="1"/>
  <c r="AG960" i="2" s="1"/>
  <c r="K23959" i="2"/>
  <c r="M23959" i="2" s="1"/>
  <c r="V960" i="2" s="1"/>
  <c r="K23957" i="2"/>
  <c r="M23957" i="2" s="1"/>
  <c r="T960" i="2" s="1"/>
  <c r="K23962" i="2"/>
  <c r="M23962" i="2" s="1"/>
  <c r="Y960" i="2" s="1"/>
  <c r="K23952" i="2"/>
  <c r="M23952" i="2" s="1"/>
  <c r="O960" i="2" s="1"/>
  <c r="K23972" i="2"/>
  <c r="M23972" i="2" s="1"/>
  <c r="AI960" i="2" s="1"/>
  <c r="K23954" i="2"/>
  <c r="M23954" i="2" s="1"/>
  <c r="Q960" i="2" s="1"/>
  <c r="K23976" i="2"/>
  <c r="M23976" i="2" s="1"/>
  <c r="AM960" i="2" s="1"/>
  <c r="K23964" i="2"/>
  <c r="M23964" i="2" s="1"/>
  <c r="AA960" i="2" s="1"/>
  <c r="K23969" i="2"/>
  <c r="M23969" i="2" s="1"/>
  <c r="AF960" i="2" s="1"/>
  <c r="K23960" i="2"/>
  <c r="M23960" i="2" s="1"/>
  <c r="W960" i="2" s="1"/>
  <c r="K17093" i="2"/>
  <c r="M17093" i="2" s="1"/>
  <c r="AE685" i="2" s="1"/>
  <c r="K17080" i="2"/>
  <c r="M17080" i="2" s="1"/>
  <c r="R685" i="2" s="1"/>
  <c r="K17082" i="2"/>
  <c r="M17082" i="2" s="1"/>
  <c r="T685" i="2" s="1"/>
  <c r="K17097" i="2"/>
  <c r="M17097" i="2" s="1"/>
  <c r="AI685" i="2" s="1"/>
  <c r="K17100" i="2"/>
  <c r="M17100" i="2" s="1"/>
  <c r="AL685" i="2" s="1"/>
  <c r="K17087" i="2"/>
  <c r="M17087" i="2" s="1"/>
  <c r="Y685" i="2" s="1"/>
  <c r="K17083" i="2"/>
  <c r="M17083" i="2" s="1"/>
  <c r="U685" i="2" s="1"/>
  <c r="K17089" i="2"/>
  <c r="M17089" i="2" s="1"/>
  <c r="AA685" i="2" s="1"/>
  <c r="K17092" i="2"/>
  <c r="M17092" i="2" s="1"/>
  <c r="AD685" i="2" s="1"/>
  <c r="K17079" i="2"/>
  <c r="M17079" i="2" s="1"/>
  <c r="Q685" i="2" s="1"/>
  <c r="K17096" i="2"/>
  <c r="M17096" i="2" s="1"/>
  <c r="AH685" i="2" s="1"/>
  <c r="K17099" i="2"/>
  <c r="M17099" i="2" s="1"/>
  <c r="AK685" i="2" s="1"/>
  <c r="K17086" i="2"/>
  <c r="M17086" i="2" s="1"/>
  <c r="X685" i="2" s="1"/>
  <c r="K17088" i="2"/>
  <c r="M17088" i="2" s="1"/>
  <c r="Z685" i="2" s="1"/>
  <c r="K17091" i="2"/>
  <c r="M17091" i="2" s="1"/>
  <c r="AC685" i="2" s="1"/>
  <c r="K17078" i="2"/>
  <c r="M17078" i="2" s="1"/>
  <c r="P685" i="2" s="1"/>
  <c r="K17095" i="2"/>
  <c r="M17095" i="2" s="1"/>
  <c r="AG685" i="2" s="1"/>
  <c r="K17098" i="2"/>
  <c r="M17098" i="2" s="1"/>
  <c r="AJ685" i="2" s="1"/>
  <c r="K17085" i="2"/>
  <c r="M17085" i="2" s="1"/>
  <c r="W685" i="2" s="1"/>
  <c r="K17094" i="2"/>
  <c r="M17094" i="2" s="1"/>
  <c r="AF685" i="2" s="1"/>
  <c r="K17081" i="2"/>
  <c r="M17081" i="2" s="1"/>
  <c r="S685" i="2" s="1"/>
  <c r="K17077" i="2"/>
  <c r="M17077" i="2" s="1"/>
  <c r="O685" i="2" s="1"/>
  <c r="K17101" i="2"/>
  <c r="M17101" i="2" s="1"/>
  <c r="AM685" i="2" s="1"/>
  <c r="K17090" i="2"/>
  <c r="M17090" i="2" s="1"/>
  <c r="AB685" i="2" s="1"/>
  <c r="K17084" i="2"/>
  <c r="M17084" i="2" s="1"/>
  <c r="V685" i="2" s="1"/>
  <c r="K22783" i="2"/>
  <c r="M22783" i="2" s="1"/>
  <c r="U913" i="2" s="1"/>
  <c r="K22788" i="2"/>
  <c r="M22788" i="2" s="1"/>
  <c r="Z913" i="2" s="1"/>
  <c r="K22801" i="2"/>
  <c r="M22801" i="2" s="1"/>
  <c r="AM913" i="2" s="1"/>
  <c r="K22798" i="2"/>
  <c r="M22798" i="2" s="1"/>
  <c r="AJ913" i="2" s="1"/>
  <c r="K22780" i="2"/>
  <c r="M22780" i="2" s="1"/>
  <c r="R913" i="2" s="1"/>
  <c r="K22793" i="2"/>
  <c r="M22793" i="2" s="1"/>
  <c r="AE913" i="2" s="1"/>
  <c r="K22790" i="2"/>
  <c r="M22790" i="2" s="1"/>
  <c r="AB913" i="2" s="1"/>
  <c r="K22795" i="2"/>
  <c r="M22795" i="2" s="1"/>
  <c r="AG913" i="2" s="1"/>
  <c r="K22785" i="2"/>
  <c r="M22785" i="2" s="1"/>
  <c r="W913" i="2" s="1"/>
  <c r="K22782" i="2"/>
  <c r="M22782" i="2" s="1"/>
  <c r="T913" i="2" s="1"/>
  <c r="K22787" i="2"/>
  <c r="M22787" i="2" s="1"/>
  <c r="Y913" i="2" s="1"/>
  <c r="K22777" i="2"/>
  <c r="M22777" i="2" s="1"/>
  <c r="O913" i="2" s="1"/>
  <c r="K22797" i="2"/>
  <c r="M22797" i="2" s="1"/>
  <c r="AI913" i="2" s="1"/>
  <c r="K22779" i="2"/>
  <c r="M22779" i="2" s="1"/>
  <c r="Q913" i="2" s="1"/>
  <c r="K22800" i="2"/>
  <c r="M22800" i="2" s="1"/>
  <c r="AL913" i="2" s="1"/>
  <c r="K22789" i="2"/>
  <c r="M22789" i="2" s="1"/>
  <c r="AA913" i="2" s="1"/>
  <c r="K22794" i="2"/>
  <c r="M22794" i="2" s="1"/>
  <c r="AF913" i="2" s="1"/>
  <c r="K22792" i="2"/>
  <c r="M22792" i="2" s="1"/>
  <c r="AD913" i="2" s="1"/>
  <c r="K22799" i="2"/>
  <c r="M22799" i="2" s="1"/>
  <c r="AK913" i="2" s="1"/>
  <c r="K22781" i="2"/>
  <c r="M22781" i="2" s="1"/>
  <c r="S913" i="2" s="1"/>
  <c r="K22786" i="2"/>
  <c r="M22786" i="2" s="1"/>
  <c r="X913" i="2" s="1"/>
  <c r="K22784" i="2"/>
  <c r="M22784" i="2" s="1"/>
  <c r="V913" i="2" s="1"/>
  <c r="K22791" i="2"/>
  <c r="M22791" i="2" s="1"/>
  <c r="AC913" i="2" s="1"/>
  <c r="K22796" i="2"/>
  <c r="M22796" i="2" s="1"/>
  <c r="AH913" i="2" s="1"/>
  <c r="K22778" i="2"/>
  <c r="M22778" i="2" s="1"/>
  <c r="P913" i="2" s="1"/>
  <c r="K15929" i="2"/>
  <c r="M15929" i="2" s="1"/>
  <c r="Q639" i="2" s="1"/>
  <c r="K15950" i="2"/>
  <c r="M15950" i="2" s="1"/>
  <c r="AL639" i="2" s="1"/>
  <c r="K15932" i="2"/>
  <c r="M15932" i="2" s="1"/>
  <c r="T639" i="2" s="1"/>
  <c r="K15944" i="2"/>
  <c r="M15944" i="2" s="1"/>
  <c r="AF639" i="2" s="1"/>
  <c r="K15942" i="2"/>
  <c r="M15942" i="2" s="1"/>
  <c r="AD639" i="2" s="1"/>
  <c r="K15946" i="2"/>
  <c r="M15946" i="2" s="1"/>
  <c r="AH639" i="2" s="1"/>
  <c r="K15936" i="2"/>
  <c r="M15936" i="2" s="1"/>
  <c r="X639" i="2" s="1"/>
  <c r="K15934" i="2"/>
  <c r="M15934" i="2" s="1"/>
  <c r="V639" i="2" s="1"/>
  <c r="K15938" i="2"/>
  <c r="M15938" i="2" s="1"/>
  <c r="Z639" i="2" s="1"/>
  <c r="K15928" i="2"/>
  <c r="M15928" i="2" s="1"/>
  <c r="P639" i="2" s="1"/>
  <c r="K15949" i="2"/>
  <c r="M15949" i="2" s="1"/>
  <c r="AK639" i="2" s="1"/>
  <c r="K15930" i="2"/>
  <c r="M15930" i="2" s="1"/>
  <c r="R639" i="2" s="1"/>
  <c r="K15951" i="2"/>
  <c r="M15951" i="2" s="1"/>
  <c r="AM639" i="2" s="1"/>
  <c r="K15941" i="2"/>
  <c r="M15941" i="2" s="1"/>
  <c r="AC639" i="2" s="1"/>
  <c r="K15947" i="2"/>
  <c r="M15947" i="2" s="1"/>
  <c r="AI639" i="2" s="1"/>
  <c r="K15943" i="2"/>
  <c r="M15943" i="2" s="1"/>
  <c r="AE639" i="2" s="1"/>
  <c r="K15933" i="2"/>
  <c r="M15933" i="2" s="1"/>
  <c r="U639" i="2" s="1"/>
  <c r="K15939" i="2"/>
  <c r="M15939" i="2" s="1"/>
  <c r="AA639" i="2" s="1"/>
  <c r="K15945" i="2"/>
  <c r="M15945" i="2" s="1"/>
  <c r="AG639" i="2" s="1"/>
  <c r="K15935" i="2"/>
  <c r="M15935" i="2" s="1"/>
  <c r="W639" i="2" s="1"/>
  <c r="K15948" i="2"/>
  <c r="M15948" i="2" s="1"/>
  <c r="AJ639" i="2" s="1"/>
  <c r="K15931" i="2"/>
  <c r="M15931" i="2" s="1"/>
  <c r="S639" i="2" s="1"/>
  <c r="K15937" i="2"/>
  <c r="M15937" i="2" s="1"/>
  <c r="Y639" i="2" s="1"/>
  <c r="K15927" i="2"/>
  <c r="M15927" i="2" s="1"/>
  <c r="O639" i="2" s="1"/>
  <c r="K15940" i="2"/>
  <c r="M15940" i="2" s="1"/>
  <c r="AB639" i="2" s="1"/>
  <c r="K15255" i="2"/>
  <c r="M15255" i="2" s="1"/>
  <c r="R612" i="2" s="1"/>
  <c r="K15268" i="2"/>
  <c r="M15268" i="2" s="1"/>
  <c r="AE612" i="2" s="1"/>
  <c r="K15257" i="2"/>
  <c r="M15257" i="2" s="1"/>
  <c r="T612" i="2" s="1"/>
  <c r="K15270" i="2"/>
  <c r="M15270" i="2" s="1"/>
  <c r="AG612" i="2" s="1"/>
  <c r="K15260" i="2"/>
  <c r="M15260" i="2" s="1"/>
  <c r="W612" i="2" s="1"/>
  <c r="K15274" i="2"/>
  <c r="M15274" i="2" s="1"/>
  <c r="AK612" i="2" s="1"/>
  <c r="K15262" i="2"/>
  <c r="M15262" i="2" s="1"/>
  <c r="K15252" i="2"/>
  <c r="M15252" i="2" s="1"/>
  <c r="O612" i="2" s="1"/>
  <c r="K15266" i="2"/>
  <c r="M15266" i="2" s="1"/>
  <c r="AC612" i="2" s="1"/>
  <c r="K15272" i="2"/>
  <c r="M15272" i="2" s="1"/>
  <c r="AI612" i="2" s="1"/>
  <c r="K15254" i="2"/>
  <c r="M15254" i="2" s="1"/>
  <c r="Q612" i="2" s="1"/>
  <c r="K15275" i="2"/>
  <c r="M15275" i="2" s="1"/>
  <c r="AL612" i="2" s="1"/>
  <c r="K15258" i="2"/>
  <c r="M15258" i="2" s="1"/>
  <c r="U612" i="2" s="1"/>
  <c r="K15264" i="2"/>
  <c r="M15264" i="2" s="1"/>
  <c r="AA612" i="2" s="1"/>
  <c r="K15269" i="2"/>
  <c r="M15269" i="2" s="1"/>
  <c r="AF612" i="2" s="1"/>
  <c r="K15267" i="2"/>
  <c r="M15267" i="2" s="1"/>
  <c r="AD612" i="2" s="1"/>
  <c r="K15256" i="2"/>
  <c r="M15256" i="2" s="1"/>
  <c r="S612" i="2" s="1"/>
  <c r="K15261" i="2"/>
  <c r="M15261" i="2" s="1"/>
  <c r="X612" i="2" s="1"/>
  <c r="K15259" i="2"/>
  <c r="M15259" i="2" s="1"/>
  <c r="V612" i="2" s="1"/>
  <c r="K15271" i="2"/>
  <c r="M15271" i="2" s="1"/>
  <c r="AH612" i="2" s="1"/>
  <c r="K15253" i="2"/>
  <c r="M15253" i="2" s="1"/>
  <c r="P612" i="2" s="1"/>
  <c r="K15273" i="2"/>
  <c r="M15273" i="2" s="1"/>
  <c r="AJ612" i="2" s="1"/>
  <c r="K15263" i="2"/>
  <c r="M15263" i="2" s="1"/>
  <c r="Z612" i="2" s="1"/>
  <c r="K15276" i="2"/>
  <c r="M15276" i="2" s="1"/>
  <c r="AM612" i="2" s="1"/>
  <c r="K15265" i="2"/>
  <c r="M15265" i="2" s="1"/>
  <c r="AB612" i="2" s="1"/>
  <c r="K4464" i="2"/>
  <c r="M4464" i="2" s="1"/>
  <c r="AA180" i="2" s="1"/>
  <c r="K4469" i="2"/>
  <c r="M4469" i="2" s="1"/>
  <c r="AF180" i="2" s="1"/>
  <c r="K4452" i="2"/>
  <c r="M4452" i="2" s="1"/>
  <c r="O180" i="2" s="1"/>
  <c r="K4474" i="2"/>
  <c r="M4474" i="2" s="1"/>
  <c r="AK180" i="2" s="1"/>
  <c r="K4456" i="2"/>
  <c r="M4456" i="2" s="1"/>
  <c r="S180" i="2" s="1"/>
  <c r="K4461" i="2"/>
  <c r="M4461" i="2" s="1"/>
  <c r="X180" i="2" s="1"/>
  <c r="K4460" i="2"/>
  <c r="M4460" i="2" s="1"/>
  <c r="W180" i="2" s="1"/>
  <c r="K4466" i="2"/>
  <c r="M4466" i="2" s="1"/>
  <c r="AC180" i="2" s="1"/>
  <c r="K4471" i="2"/>
  <c r="M4471" i="2" s="1"/>
  <c r="AH180" i="2" s="1"/>
  <c r="K4453" i="2"/>
  <c r="M4453" i="2" s="1"/>
  <c r="P180" i="2" s="1"/>
  <c r="K4458" i="2"/>
  <c r="M4458" i="2" s="1"/>
  <c r="U180" i="2" s="1"/>
  <c r="K4463" i="2"/>
  <c r="M4463" i="2" s="1"/>
  <c r="Z180" i="2" s="1"/>
  <c r="K4475" i="2"/>
  <c r="M4475" i="2" s="1"/>
  <c r="AL180" i="2" s="1"/>
  <c r="K4473" i="2"/>
  <c r="M4473" i="2" s="1"/>
  <c r="AJ180" i="2" s="1"/>
  <c r="K4455" i="2"/>
  <c r="M4455" i="2" s="1"/>
  <c r="R180" i="2" s="1"/>
  <c r="K4467" i="2"/>
  <c r="M4467" i="2" s="1"/>
  <c r="AD180" i="2" s="1"/>
  <c r="K4465" i="2"/>
  <c r="M4465" i="2" s="1"/>
  <c r="AB180" i="2" s="1"/>
  <c r="K4470" i="2"/>
  <c r="M4470" i="2" s="1"/>
  <c r="AG180" i="2" s="1"/>
  <c r="K4459" i="2"/>
  <c r="M4459" i="2" s="1"/>
  <c r="V180" i="2" s="1"/>
  <c r="K4457" i="2"/>
  <c r="M4457" i="2" s="1"/>
  <c r="T180" i="2" s="1"/>
  <c r="K4462" i="2"/>
  <c r="M4462" i="2" s="1"/>
  <c r="Y180" i="2" s="1"/>
  <c r="K4476" i="2"/>
  <c r="M4476" i="2" s="1"/>
  <c r="AM180" i="2" s="1"/>
  <c r="K4472" i="2"/>
  <c r="M4472" i="2" s="1"/>
  <c r="AI180" i="2" s="1"/>
  <c r="K4454" i="2"/>
  <c r="M4454" i="2" s="1"/>
  <c r="Q180" i="2" s="1"/>
  <c r="K4468" i="2"/>
  <c r="M4468" i="2" s="1"/>
  <c r="AE180" i="2" s="1"/>
  <c r="K647" i="2"/>
  <c r="M647" i="2" s="1"/>
  <c r="AI27" i="2" s="1"/>
  <c r="K629" i="2"/>
  <c r="M629" i="2" s="1"/>
  <c r="Q27" i="2" s="1"/>
  <c r="K648" i="2"/>
  <c r="M648" i="2" s="1"/>
  <c r="AJ27" i="2" s="1"/>
  <c r="K632" i="2"/>
  <c r="M632" i="2" s="1"/>
  <c r="T27" i="2" s="1"/>
  <c r="K639" i="2"/>
  <c r="M639" i="2" s="1"/>
  <c r="AA27" i="2" s="1"/>
  <c r="K644" i="2"/>
  <c r="M644" i="2" s="1"/>
  <c r="AF27" i="2" s="1"/>
  <c r="K650" i="2"/>
  <c r="M650" i="2" s="1"/>
  <c r="AL27" i="2" s="1"/>
  <c r="K631" i="2"/>
  <c r="M631" i="2" s="1"/>
  <c r="S27" i="2" s="1"/>
  <c r="K636" i="2"/>
  <c r="M636" i="2" s="1"/>
  <c r="X27" i="2" s="1"/>
  <c r="K642" i="2"/>
  <c r="M642" i="2" s="1"/>
  <c r="AD27" i="2" s="1"/>
  <c r="K646" i="2"/>
  <c r="M646" i="2" s="1"/>
  <c r="AH27" i="2" s="1"/>
  <c r="K628" i="2"/>
  <c r="M628" i="2" s="1"/>
  <c r="P27" i="2" s="1"/>
  <c r="K634" i="2"/>
  <c r="M634" i="2" s="1"/>
  <c r="V27" i="2" s="1"/>
  <c r="K638" i="2"/>
  <c r="M638" i="2" s="1"/>
  <c r="Z27" i="2" s="1"/>
  <c r="K651" i="2"/>
  <c r="M651" i="2" s="1"/>
  <c r="AM27" i="2" s="1"/>
  <c r="K640" i="2"/>
  <c r="M640" i="2" s="1"/>
  <c r="AB27" i="2" s="1"/>
  <c r="K630" i="2"/>
  <c r="M630" i="2" s="1"/>
  <c r="R27" i="2" s="1"/>
  <c r="K643" i="2"/>
  <c r="M643" i="2" s="1"/>
  <c r="AE27" i="2" s="1"/>
  <c r="K649" i="2"/>
  <c r="M649" i="2" s="1"/>
  <c r="AK27" i="2" s="1"/>
  <c r="K645" i="2"/>
  <c r="M645" i="2" s="1"/>
  <c r="AG27" i="2" s="1"/>
  <c r="K635" i="2"/>
  <c r="M635" i="2" s="1"/>
  <c r="K641" i="2"/>
  <c r="M641" i="2" s="1"/>
  <c r="AC27" i="2" s="1"/>
  <c r="K637" i="2"/>
  <c r="M637" i="2" s="1"/>
  <c r="Y27" i="2" s="1"/>
  <c r="K627" i="2"/>
  <c r="M627" i="2" s="1"/>
  <c r="O27" i="2" s="1"/>
  <c r="K633" i="2"/>
  <c r="M633" i="2" s="1"/>
  <c r="U27" i="2" s="1"/>
  <c r="K13224" i="2"/>
  <c r="M13224" i="2" s="1"/>
  <c r="AK530" i="2" s="1"/>
  <c r="K13206" i="2"/>
  <c r="M13206" i="2" s="1"/>
  <c r="S530" i="2" s="1"/>
  <c r="K13218" i="2"/>
  <c r="M13218" i="2" s="1"/>
  <c r="AE530" i="2" s="1"/>
  <c r="K13216" i="2"/>
  <c r="M13216" i="2" s="1"/>
  <c r="AC530" i="2" s="1"/>
  <c r="K13221" i="2"/>
  <c r="M13221" i="2" s="1"/>
  <c r="AH530" i="2" s="1"/>
  <c r="K13210" i="2"/>
  <c r="M13210" i="2" s="1"/>
  <c r="W530" i="2" s="1"/>
  <c r="K13208" i="2"/>
  <c r="M13208" i="2" s="1"/>
  <c r="U530" i="2" s="1"/>
  <c r="K13213" i="2"/>
  <c r="M13213" i="2" s="1"/>
  <c r="Z530" i="2" s="1"/>
  <c r="K13202" i="2"/>
  <c r="M13202" i="2" s="1"/>
  <c r="O530" i="2" s="1"/>
  <c r="K13223" i="2"/>
  <c r="M13223" i="2" s="1"/>
  <c r="AJ530" i="2" s="1"/>
  <c r="K13205" i="2"/>
  <c r="M13205" i="2" s="1"/>
  <c r="R530" i="2" s="1"/>
  <c r="K13219" i="2"/>
  <c r="M13219" i="2" s="1"/>
  <c r="AF530" i="2" s="1"/>
  <c r="K13215" i="2"/>
  <c r="M13215" i="2" s="1"/>
  <c r="AB530" i="2" s="1"/>
  <c r="K13220" i="2"/>
  <c r="M13220" i="2" s="1"/>
  <c r="AG530" i="2" s="1"/>
  <c r="K13211" i="2"/>
  <c r="M13211" i="2" s="1"/>
  <c r="X530" i="2" s="1"/>
  <c r="K13225" i="2"/>
  <c r="M13225" i="2" s="1"/>
  <c r="AL530" i="2" s="1"/>
  <c r="K13207" i="2"/>
  <c r="M13207" i="2" s="1"/>
  <c r="T530" i="2" s="1"/>
  <c r="K13212" i="2"/>
  <c r="M13212" i="2" s="1"/>
  <c r="Y530" i="2" s="1"/>
  <c r="K13203" i="2"/>
  <c r="M13203" i="2" s="1"/>
  <c r="P530" i="2" s="1"/>
  <c r="K13217" i="2"/>
  <c r="M13217" i="2" s="1"/>
  <c r="AD530" i="2" s="1"/>
  <c r="K13222" i="2"/>
  <c r="M13222" i="2" s="1"/>
  <c r="AI530" i="2" s="1"/>
  <c r="K13204" i="2"/>
  <c r="M13204" i="2" s="1"/>
  <c r="Q530" i="2" s="1"/>
  <c r="K13209" i="2"/>
  <c r="M13209" i="2" s="1"/>
  <c r="V530" i="2" s="1"/>
  <c r="K13214" i="2"/>
  <c r="M13214" i="2" s="1"/>
  <c r="K13226" i="2"/>
  <c r="M13226" i="2" s="1"/>
  <c r="AM530" i="2" s="1"/>
  <c r="K17032" i="2"/>
  <c r="M17032" i="2" s="1"/>
  <c r="T683" i="2" s="1"/>
  <c r="K17037" i="2"/>
  <c r="M17037" i="2" s="1"/>
  <c r="Y683" i="2" s="1"/>
  <c r="K17051" i="2"/>
  <c r="M17051" i="2" s="1"/>
  <c r="AM683" i="2" s="1"/>
  <c r="K17047" i="2"/>
  <c r="M17047" i="2" s="1"/>
  <c r="AI683" i="2" s="1"/>
  <c r="K17029" i="2"/>
  <c r="M17029" i="2" s="1"/>
  <c r="Q683" i="2" s="1"/>
  <c r="K17043" i="2"/>
  <c r="M17043" i="2" s="1"/>
  <c r="AE683" i="2" s="1"/>
  <c r="K17039" i="2"/>
  <c r="M17039" i="2" s="1"/>
  <c r="AA683" i="2" s="1"/>
  <c r="K17044" i="2"/>
  <c r="M17044" i="2" s="1"/>
  <c r="AF683" i="2" s="1"/>
  <c r="K17035" i="2"/>
  <c r="M17035" i="2" s="1"/>
  <c r="W683" i="2" s="1"/>
  <c r="K17049" i="2"/>
  <c r="M17049" i="2" s="1"/>
  <c r="AK683" i="2" s="1"/>
  <c r="K17031" i="2"/>
  <c r="M17031" i="2" s="1"/>
  <c r="S683" i="2" s="1"/>
  <c r="K17036" i="2"/>
  <c r="M17036" i="2" s="1"/>
  <c r="X683" i="2" s="1"/>
  <c r="K17027" i="2"/>
  <c r="M17027" i="2" s="1"/>
  <c r="O683" i="2" s="1"/>
  <c r="K17041" i="2"/>
  <c r="M17041" i="2" s="1"/>
  <c r="AC683" i="2" s="1"/>
  <c r="K17046" i="2"/>
  <c r="M17046" i="2" s="1"/>
  <c r="AH683" i="2" s="1"/>
  <c r="K17028" i="2"/>
  <c r="M17028" i="2" s="1"/>
  <c r="P683" i="2" s="1"/>
  <c r="K17033" i="2"/>
  <c r="M17033" i="2" s="1"/>
  <c r="U683" i="2" s="1"/>
  <c r="K17038" i="2"/>
  <c r="M17038" i="2" s="1"/>
  <c r="Z683" i="2" s="1"/>
  <c r="K17050" i="2"/>
  <c r="M17050" i="2" s="1"/>
  <c r="AL683" i="2" s="1"/>
  <c r="K17048" i="2"/>
  <c r="M17048" i="2" s="1"/>
  <c r="AJ683" i="2" s="1"/>
  <c r="K17030" i="2"/>
  <c r="M17030" i="2" s="1"/>
  <c r="R683" i="2" s="1"/>
  <c r="K17042" i="2"/>
  <c r="M17042" i="2" s="1"/>
  <c r="K17040" i="2"/>
  <c r="M17040" i="2" s="1"/>
  <c r="AB683" i="2" s="1"/>
  <c r="K17045" i="2"/>
  <c r="M17045" i="2" s="1"/>
  <c r="AG683" i="2" s="1"/>
  <c r="K17034" i="2"/>
  <c r="M17034" i="2" s="1"/>
  <c r="V683" i="2" s="1"/>
  <c r="K14108" i="2"/>
  <c r="M14108" i="2" s="1"/>
  <c r="U566" i="2" s="1"/>
  <c r="K14113" i="2"/>
  <c r="M14113" i="2" s="1"/>
  <c r="Z566" i="2" s="1"/>
  <c r="K14126" i="2"/>
  <c r="M14126" i="2" s="1"/>
  <c r="AM566" i="2" s="1"/>
  <c r="K14123" i="2"/>
  <c r="M14123" i="2" s="1"/>
  <c r="AJ566" i="2" s="1"/>
  <c r="K14105" i="2"/>
  <c r="M14105" i="2" s="1"/>
  <c r="R566" i="2" s="1"/>
  <c r="K14118" i="2"/>
  <c r="M14118" i="2" s="1"/>
  <c r="AE566" i="2" s="1"/>
  <c r="K14115" i="2"/>
  <c r="M14115" i="2" s="1"/>
  <c r="AB566" i="2" s="1"/>
  <c r="K14120" i="2"/>
  <c r="M14120" i="2" s="1"/>
  <c r="AG566" i="2" s="1"/>
  <c r="K14102" i="2"/>
  <c r="M14102" i="2" s="1"/>
  <c r="O566" i="2" s="1"/>
  <c r="K14125" i="2"/>
  <c r="M14125" i="2" s="1"/>
  <c r="AL566" i="2" s="1"/>
  <c r="K14107" i="2"/>
  <c r="M14107" i="2" s="1"/>
  <c r="T566" i="2" s="1"/>
  <c r="K14112" i="2"/>
  <c r="M14112" i="2" s="1"/>
  <c r="Y566" i="2" s="1"/>
  <c r="K14110" i="2"/>
  <c r="M14110" i="2" s="1"/>
  <c r="W566" i="2" s="1"/>
  <c r="K14117" i="2"/>
  <c r="M14117" i="2" s="1"/>
  <c r="AD566" i="2" s="1"/>
  <c r="K14122" i="2"/>
  <c r="M14122" i="2" s="1"/>
  <c r="AI566" i="2" s="1"/>
  <c r="K14104" i="2"/>
  <c r="M14104" i="2" s="1"/>
  <c r="Q566" i="2" s="1"/>
  <c r="K14109" i="2"/>
  <c r="M14109" i="2" s="1"/>
  <c r="V566" i="2" s="1"/>
  <c r="K14114" i="2"/>
  <c r="M14114" i="2" s="1"/>
  <c r="AA566" i="2" s="1"/>
  <c r="K14119" i="2"/>
  <c r="M14119" i="2" s="1"/>
  <c r="AF566" i="2" s="1"/>
  <c r="K14124" i="2"/>
  <c r="M14124" i="2" s="1"/>
  <c r="AK566" i="2" s="1"/>
  <c r="K14106" i="2"/>
  <c r="M14106" i="2" s="1"/>
  <c r="S566" i="2" s="1"/>
  <c r="K14111" i="2"/>
  <c r="M14111" i="2" s="1"/>
  <c r="X566" i="2" s="1"/>
  <c r="K14116" i="2"/>
  <c r="M14116" i="2" s="1"/>
  <c r="K14121" i="2"/>
  <c r="M14121" i="2" s="1"/>
  <c r="AH566" i="2" s="1"/>
  <c r="K14103" i="2"/>
  <c r="M14103" i="2" s="1"/>
  <c r="P566" i="2" s="1"/>
  <c r="K21922" i="2"/>
  <c r="M21922" i="2" s="1"/>
  <c r="AI878" i="2" s="1"/>
  <c r="K21904" i="2"/>
  <c r="M21904" i="2" s="1"/>
  <c r="Q878" i="2" s="1"/>
  <c r="K21925" i="2"/>
  <c r="M21925" i="2" s="1"/>
  <c r="AL878" i="2" s="1"/>
  <c r="K21914" i="2"/>
  <c r="M21914" i="2" s="1"/>
  <c r="AA878" i="2" s="1"/>
  <c r="K21919" i="2"/>
  <c r="M21919" i="2" s="1"/>
  <c r="AF878" i="2" s="1"/>
  <c r="K21917" i="2"/>
  <c r="M21917" i="2" s="1"/>
  <c r="AD878" i="2" s="1"/>
  <c r="K21906" i="2"/>
  <c r="M21906" i="2" s="1"/>
  <c r="S878" i="2" s="1"/>
  <c r="K21911" i="2"/>
  <c r="M21911" i="2" s="1"/>
  <c r="X878" i="2" s="1"/>
  <c r="K21909" i="2"/>
  <c r="M21909" i="2" s="1"/>
  <c r="V878" i="2" s="1"/>
  <c r="K21921" i="2"/>
  <c r="M21921" i="2" s="1"/>
  <c r="AH878" i="2" s="1"/>
  <c r="K21903" i="2"/>
  <c r="M21903" i="2" s="1"/>
  <c r="P878" i="2" s="1"/>
  <c r="K21924" i="2"/>
  <c r="M21924" i="2" s="1"/>
  <c r="AK878" i="2" s="1"/>
  <c r="K21913" i="2"/>
  <c r="M21913" i="2" s="1"/>
  <c r="Z878" i="2" s="1"/>
  <c r="K21926" i="2"/>
  <c r="M21926" i="2" s="1"/>
  <c r="AM878" i="2" s="1"/>
  <c r="K21916" i="2"/>
  <c r="M21916" i="2" s="1"/>
  <c r="AC878" i="2" s="1"/>
  <c r="K21923" i="2"/>
  <c r="M21923" i="2" s="1"/>
  <c r="AJ878" i="2" s="1"/>
  <c r="K21905" i="2"/>
  <c r="M21905" i="2" s="1"/>
  <c r="R878" i="2" s="1"/>
  <c r="K21918" i="2"/>
  <c r="M21918" i="2" s="1"/>
  <c r="AE878" i="2" s="1"/>
  <c r="K21908" i="2"/>
  <c r="M21908" i="2" s="1"/>
  <c r="U878" i="2" s="1"/>
  <c r="K21915" i="2"/>
  <c r="M21915" i="2" s="1"/>
  <c r="AB878" i="2" s="1"/>
  <c r="K21920" i="2"/>
  <c r="M21920" i="2" s="1"/>
  <c r="AG878" i="2" s="1"/>
  <c r="K21910" i="2"/>
  <c r="M21910" i="2" s="1"/>
  <c r="W878" i="2" s="1"/>
  <c r="K21907" i="2"/>
  <c r="M21907" i="2" s="1"/>
  <c r="T878" i="2" s="1"/>
  <c r="K21912" i="2"/>
  <c r="M21912" i="2" s="1"/>
  <c r="Y878" i="2" s="1"/>
  <c r="K21902" i="2"/>
  <c r="M21902" i="2" s="1"/>
  <c r="O878" i="2" s="1"/>
  <c r="K11131" i="2"/>
  <c r="M11131" i="2" s="1"/>
  <c r="S447" i="2" s="1"/>
  <c r="K11136" i="2"/>
  <c r="M11136" i="2" s="1"/>
  <c r="X447" i="2" s="1"/>
  <c r="K11134" i="2"/>
  <c r="M11134" i="2" s="1"/>
  <c r="V447" i="2" s="1"/>
  <c r="K11146" i="2"/>
  <c r="M11146" i="2" s="1"/>
  <c r="AH447" i="2" s="1"/>
  <c r="K11128" i="2"/>
  <c r="M11128" i="2" s="1"/>
  <c r="P447" i="2" s="1"/>
  <c r="K11149" i="2"/>
  <c r="M11149" i="2" s="1"/>
  <c r="AK447" i="2" s="1"/>
  <c r="K11138" i="2"/>
  <c r="M11138" i="2" s="1"/>
  <c r="Z447" i="2" s="1"/>
  <c r="K11151" i="2"/>
  <c r="M11151" i="2" s="1"/>
  <c r="AM447" i="2" s="1"/>
  <c r="K11133" i="2"/>
  <c r="M11133" i="2" s="1"/>
  <c r="U447" i="2" s="1"/>
  <c r="K11148" i="2"/>
  <c r="M11148" i="2" s="1"/>
  <c r="AJ447" i="2" s="1"/>
  <c r="K11130" i="2"/>
  <c r="M11130" i="2" s="1"/>
  <c r="R447" i="2" s="1"/>
  <c r="K11143" i="2"/>
  <c r="M11143" i="2" s="1"/>
  <c r="AE447" i="2" s="1"/>
  <c r="K11141" i="2"/>
  <c r="M11141" i="2" s="1"/>
  <c r="AC447" i="2" s="1"/>
  <c r="K11140" i="2"/>
  <c r="M11140" i="2" s="1"/>
  <c r="K11145" i="2"/>
  <c r="M11145" i="2" s="1"/>
  <c r="AG447" i="2" s="1"/>
  <c r="K11135" i="2"/>
  <c r="M11135" i="2" s="1"/>
  <c r="W447" i="2" s="1"/>
  <c r="K11132" i="2"/>
  <c r="M11132" i="2" s="1"/>
  <c r="T447" i="2" s="1"/>
  <c r="K11137" i="2"/>
  <c r="M11137" i="2" s="1"/>
  <c r="Y447" i="2" s="1"/>
  <c r="K11127" i="2"/>
  <c r="M11127" i="2" s="1"/>
  <c r="O447" i="2" s="1"/>
  <c r="K11147" i="2"/>
  <c r="M11147" i="2" s="1"/>
  <c r="AI447" i="2" s="1"/>
  <c r="K11129" i="2"/>
  <c r="M11129" i="2" s="1"/>
  <c r="Q447" i="2" s="1"/>
  <c r="K11150" i="2"/>
  <c r="M11150" i="2" s="1"/>
  <c r="AL447" i="2" s="1"/>
  <c r="K11139" i="2"/>
  <c r="M11139" i="2" s="1"/>
  <c r="AA447" i="2" s="1"/>
  <c r="K11144" i="2"/>
  <c r="M11144" i="2" s="1"/>
  <c r="AF447" i="2" s="1"/>
  <c r="K11142" i="2"/>
  <c r="M11142" i="2" s="1"/>
  <c r="AD447" i="2" s="1"/>
  <c r="K2316" i="2"/>
  <c r="M2316" i="2" s="1"/>
  <c r="AC94" i="2" s="1"/>
  <c r="K2321" i="2"/>
  <c r="M2321" i="2" s="1"/>
  <c r="AH94" i="2" s="1"/>
  <c r="K2310" i="2"/>
  <c r="M2310" i="2" s="1"/>
  <c r="W94" i="2" s="1"/>
  <c r="K2308" i="2"/>
  <c r="M2308" i="2" s="1"/>
  <c r="U94" i="2" s="1"/>
  <c r="K2313" i="2"/>
  <c r="M2313" i="2" s="1"/>
  <c r="Z94" i="2" s="1"/>
  <c r="K2302" i="2"/>
  <c r="M2302" i="2" s="1"/>
  <c r="O94" i="2" s="1"/>
  <c r="K2323" i="2"/>
  <c r="M2323" i="2" s="1"/>
  <c r="AJ94" i="2" s="1"/>
  <c r="K2305" i="2"/>
  <c r="M2305" i="2" s="1"/>
  <c r="R94" i="2" s="1"/>
  <c r="K2311" i="2"/>
  <c r="M2311" i="2" s="1"/>
  <c r="X94" i="2" s="1"/>
  <c r="K2315" i="2"/>
  <c r="M2315" i="2" s="1"/>
  <c r="AB94" i="2" s="1"/>
  <c r="K2320" i="2"/>
  <c r="M2320" i="2" s="1"/>
  <c r="AG94" i="2" s="1"/>
  <c r="K2303" i="2"/>
  <c r="M2303" i="2" s="1"/>
  <c r="P94" i="2" s="1"/>
  <c r="K2325" i="2"/>
  <c r="M2325" i="2" s="1"/>
  <c r="AL94" i="2" s="1"/>
  <c r="K2307" i="2"/>
  <c r="M2307" i="2" s="1"/>
  <c r="T94" i="2" s="1"/>
  <c r="K2312" i="2"/>
  <c r="M2312" i="2" s="1"/>
  <c r="Y94" i="2" s="1"/>
  <c r="K2319" i="2"/>
  <c r="M2319" i="2" s="1"/>
  <c r="AF94" i="2" s="1"/>
  <c r="K2317" i="2"/>
  <c r="M2317" i="2" s="1"/>
  <c r="K2322" i="2"/>
  <c r="M2322" i="2" s="1"/>
  <c r="AI94" i="2" s="1"/>
  <c r="K2304" i="2"/>
  <c r="M2304" i="2" s="1"/>
  <c r="Q94" i="2" s="1"/>
  <c r="K2309" i="2"/>
  <c r="M2309" i="2" s="1"/>
  <c r="V94" i="2" s="1"/>
  <c r="K2314" i="2"/>
  <c r="M2314" i="2" s="1"/>
  <c r="AA94" i="2" s="1"/>
  <c r="K2326" i="2"/>
  <c r="M2326" i="2" s="1"/>
  <c r="AM94" i="2" s="1"/>
  <c r="K2324" i="2"/>
  <c r="M2324" i="2" s="1"/>
  <c r="AK94" i="2" s="1"/>
  <c r="K2306" i="2"/>
  <c r="M2306" i="2" s="1"/>
  <c r="S94" i="2" s="1"/>
  <c r="K2318" i="2"/>
  <c r="M2318" i="2" s="1"/>
  <c r="AE94" i="2" s="1"/>
  <c r="K15600" i="2"/>
  <c r="M15600" i="2" s="1"/>
  <c r="AL625" i="2" s="1"/>
  <c r="K15582" i="2"/>
  <c r="M15582" i="2" s="1"/>
  <c r="T625" i="2" s="1"/>
  <c r="K15587" i="2"/>
  <c r="M15587" i="2" s="1"/>
  <c r="Y625" i="2" s="1"/>
  <c r="K15578" i="2"/>
  <c r="M15578" i="2" s="1"/>
  <c r="P625" i="2" s="1"/>
  <c r="K15592" i="2"/>
  <c r="M15592" i="2" s="1"/>
  <c r="AD625" i="2" s="1"/>
  <c r="K15597" i="2"/>
  <c r="M15597" i="2" s="1"/>
  <c r="AI625" i="2" s="1"/>
  <c r="K15579" i="2"/>
  <c r="M15579" i="2" s="1"/>
  <c r="Q625" i="2" s="1"/>
  <c r="K15584" i="2"/>
  <c r="M15584" i="2" s="1"/>
  <c r="V625" i="2" s="1"/>
  <c r="K15589" i="2"/>
  <c r="M15589" i="2" s="1"/>
  <c r="AA625" i="2" s="1"/>
  <c r="K15601" i="2"/>
  <c r="M15601" i="2" s="1"/>
  <c r="AM625" i="2" s="1"/>
  <c r="K15599" i="2"/>
  <c r="M15599" i="2" s="1"/>
  <c r="AK625" i="2" s="1"/>
  <c r="K15581" i="2"/>
  <c r="M15581" i="2" s="1"/>
  <c r="S625" i="2" s="1"/>
  <c r="K15593" i="2"/>
  <c r="M15593" i="2" s="1"/>
  <c r="AE625" i="2" s="1"/>
  <c r="K15591" i="2"/>
  <c r="M15591" i="2" s="1"/>
  <c r="AC625" i="2" s="1"/>
  <c r="K15596" i="2"/>
  <c r="M15596" i="2" s="1"/>
  <c r="AH625" i="2" s="1"/>
  <c r="K15585" i="2"/>
  <c r="M15585" i="2" s="1"/>
  <c r="W625" i="2" s="1"/>
  <c r="K15583" i="2"/>
  <c r="M15583" i="2" s="1"/>
  <c r="U625" i="2" s="1"/>
  <c r="K15588" i="2"/>
  <c r="M15588" i="2" s="1"/>
  <c r="K15577" i="2"/>
  <c r="M15577" i="2" s="1"/>
  <c r="O625" i="2" s="1"/>
  <c r="K15598" i="2"/>
  <c r="M15598" i="2" s="1"/>
  <c r="AJ625" i="2" s="1"/>
  <c r="K15580" i="2"/>
  <c r="M15580" i="2" s="1"/>
  <c r="R625" i="2" s="1"/>
  <c r="K15594" i="2"/>
  <c r="M15594" i="2" s="1"/>
  <c r="AF625" i="2" s="1"/>
  <c r="K15590" i="2"/>
  <c r="M15590" i="2" s="1"/>
  <c r="AB625" i="2" s="1"/>
  <c r="K15595" i="2"/>
  <c r="M15595" i="2" s="1"/>
  <c r="AG625" i="2" s="1"/>
  <c r="K15586" i="2"/>
  <c r="M15586" i="2" s="1"/>
  <c r="X625" i="2" s="1"/>
  <c r="K311" i="2"/>
  <c r="M311" i="2" s="1"/>
  <c r="K325" i="2"/>
  <c r="M325" i="2" s="1"/>
  <c r="AL14" i="2" s="1"/>
  <c r="K307" i="2"/>
  <c r="M307" i="2" s="1"/>
  <c r="T14" i="2" s="1"/>
  <c r="K303" i="2"/>
  <c r="M303" i="2" s="1"/>
  <c r="P14" i="2" s="1"/>
  <c r="K317" i="2"/>
  <c r="M317" i="2" s="1"/>
  <c r="AD14" i="2" s="1"/>
  <c r="K312" i="2"/>
  <c r="M312" i="2" s="1"/>
  <c r="Y14" i="2" s="1"/>
  <c r="K320" i="2"/>
  <c r="M320" i="2" s="1"/>
  <c r="AG14" i="2" s="1"/>
  <c r="K309" i="2"/>
  <c r="M309" i="2" s="1"/>
  <c r="V14" i="2" s="1"/>
  <c r="K322" i="2"/>
  <c r="M322" i="2" s="1"/>
  <c r="AI14" i="2" s="1"/>
  <c r="K326" i="2"/>
  <c r="M326" i="2" s="1"/>
  <c r="AM14" i="2" s="1"/>
  <c r="K324" i="2"/>
  <c r="M324" i="2" s="1"/>
  <c r="AK14" i="2" s="1"/>
  <c r="K314" i="2"/>
  <c r="M314" i="2" s="1"/>
  <c r="AA14" i="2" s="1"/>
  <c r="K318" i="2"/>
  <c r="M318" i="2" s="1"/>
  <c r="AE14" i="2" s="1"/>
  <c r="K316" i="2"/>
  <c r="M316" i="2" s="1"/>
  <c r="AC14" i="2" s="1"/>
  <c r="K306" i="2"/>
  <c r="M306" i="2" s="1"/>
  <c r="S14" i="2" s="1"/>
  <c r="K310" i="2"/>
  <c r="M310" i="2" s="1"/>
  <c r="W14" i="2" s="1"/>
  <c r="K308" i="2"/>
  <c r="M308" i="2" s="1"/>
  <c r="U14" i="2" s="1"/>
  <c r="K321" i="2"/>
  <c r="M321" i="2" s="1"/>
  <c r="AH14" i="2" s="1"/>
  <c r="K302" i="2"/>
  <c r="M302" i="2" s="1"/>
  <c r="O14" i="2" s="1"/>
  <c r="K323" i="2"/>
  <c r="M323" i="2" s="1"/>
  <c r="AJ14" i="2" s="1"/>
  <c r="K313" i="2"/>
  <c r="M313" i="2" s="1"/>
  <c r="Z14" i="2" s="1"/>
  <c r="K319" i="2"/>
  <c r="M319" i="2" s="1"/>
  <c r="AF14" i="2" s="1"/>
  <c r="K304" i="2"/>
  <c r="M304" i="2" s="1"/>
  <c r="Q14" i="2" s="1"/>
  <c r="K315" i="2"/>
  <c r="M315" i="2" s="1"/>
  <c r="AB14" i="2" s="1"/>
  <c r="K305" i="2"/>
  <c r="M305" i="2" s="1"/>
  <c r="R14" i="2" s="1"/>
  <c r="K8711" i="2"/>
  <c r="M8711" i="2" s="1"/>
  <c r="X350" i="2" s="1"/>
  <c r="K8708" i="2"/>
  <c r="M8708" i="2" s="1"/>
  <c r="U350" i="2" s="1"/>
  <c r="K8704" i="2"/>
  <c r="M8704" i="2" s="1"/>
  <c r="Q350" i="2" s="1"/>
  <c r="K8722" i="2"/>
  <c r="M8722" i="2" s="1"/>
  <c r="AI350" i="2" s="1"/>
  <c r="K8703" i="2"/>
  <c r="M8703" i="2" s="1"/>
  <c r="P350" i="2" s="1"/>
  <c r="K8723" i="2"/>
  <c r="M8723" i="2" s="1"/>
  <c r="AJ350" i="2" s="1"/>
  <c r="K8707" i="2"/>
  <c r="M8707" i="2" s="1"/>
  <c r="T350" i="2" s="1"/>
  <c r="K8714" i="2"/>
  <c r="M8714" i="2" s="1"/>
  <c r="AA350" i="2" s="1"/>
  <c r="K8726" i="2"/>
  <c r="M8726" i="2" s="1"/>
  <c r="AM350" i="2" s="1"/>
  <c r="K8720" i="2"/>
  <c r="M8720" i="2" s="1"/>
  <c r="AG350" i="2" s="1"/>
  <c r="K8706" i="2"/>
  <c r="M8706" i="2" s="1"/>
  <c r="S350" i="2" s="1"/>
  <c r="K8718" i="2"/>
  <c r="M8718" i="2" s="1"/>
  <c r="AE350" i="2" s="1"/>
  <c r="K8717" i="2"/>
  <c r="M8717" i="2" s="1"/>
  <c r="AD350" i="2" s="1"/>
  <c r="K8721" i="2"/>
  <c r="M8721" i="2" s="1"/>
  <c r="AH350" i="2" s="1"/>
  <c r="K8710" i="2"/>
  <c r="M8710" i="2" s="1"/>
  <c r="K8715" i="2"/>
  <c r="M8715" i="2" s="1"/>
  <c r="AB350" i="2" s="1"/>
  <c r="K8713" i="2"/>
  <c r="M8713" i="2" s="1"/>
  <c r="Z350" i="2" s="1"/>
  <c r="K8702" i="2"/>
  <c r="M8702" i="2" s="1"/>
  <c r="O350" i="2" s="1"/>
  <c r="K8712" i="2"/>
  <c r="M8712" i="2" s="1"/>
  <c r="Y350" i="2" s="1"/>
  <c r="K8705" i="2"/>
  <c r="M8705" i="2" s="1"/>
  <c r="R350" i="2" s="1"/>
  <c r="K8724" i="2"/>
  <c r="M8724" i="2" s="1"/>
  <c r="AK350" i="2" s="1"/>
  <c r="K8709" i="2"/>
  <c r="M8709" i="2" s="1"/>
  <c r="V350" i="2" s="1"/>
  <c r="K8719" i="2"/>
  <c r="M8719" i="2" s="1"/>
  <c r="AF350" i="2" s="1"/>
  <c r="K8716" i="2"/>
  <c r="M8716" i="2" s="1"/>
  <c r="AC350" i="2" s="1"/>
  <c r="K8725" i="2"/>
  <c r="M8725" i="2" s="1"/>
  <c r="AL350" i="2" s="1"/>
  <c r="K12139" i="2"/>
  <c r="M12139" i="2" s="1"/>
  <c r="AA487" i="2" s="1"/>
  <c r="K12144" i="2"/>
  <c r="M12144" i="2" s="1"/>
  <c r="AF487" i="2" s="1"/>
  <c r="K12142" i="2"/>
  <c r="M12142" i="2" s="1"/>
  <c r="AD487" i="2" s="1"/>
  <c r="K12131" i="2"/>
  <c r="M12131" i="2" s="1"/>
  <c r="S487" i="2" s="1"/>
  <c r="K12136" i="2"/>
  <c r="M12136" i="2" s="1"/>
  <c r="X487" i="2" s="1"/>
  <c r="K12134" i="2"/>
  <c r="M12134" i="2" s="1"/>
  <c r="V487" i="2" s="1"/>
  <c r="K12146" i="2"/>
  <c r="M12146" i="2" s="1"/>
  <c r="AH487" i="2" s="1"/>
  <c r="K12128" i="2"/>
  <c r="M12128" i="2" s="1"/>
  <c r="P487" i="2" s="1"/>
  <c r="K12149" i="2"/>
  <c r="M12149" i="2" s="1"/>
  <c r="AK487" i="2" s="1"/>
  <c r="K12138" i="2"/>
  <c r="M12138" i="2" s="1"/>
  <c r="Z487" i="2" s="1"/>
  <c r="K12151" i="2"/>
  <c r="M12151" i="2" s="1"/>
  <c r="AM487" i="2" s="1"/>
  <c r="K12141" i="2"/>
  <c r="M12141" i="2" s="1"/>
  <c r="AC487" i="2" s="1"/>
  <c r="K12148" i="2"/>
  <c r="M12148" i="2" s="1"/>
  <c r="AJ487" i="2" s="1"/>
  <c r="K12130" i="2"/>
  <c r="M12130" i="2" s="1"/>
  <c r="R487" i="2" s="1"/>
  <c r="K12143" i="2"/>
  <c r="M12143" i="2" s="1"/>
  <c r="AE487" i="2" s="1"/>
  <c r="K12133" i="2"/>
  <c r="M12133" i="2" s="1"/>
  <c r="U487" i="2" s="1"/>
  <c r="K12140" i="2"/>
  <c r="M12140" i="2" s="1"/>
  <c r="AB487" i="2" s="1"/>
  <c r="K12145" i="2"/>
  <c r="M12145" i="2" s="1"/>
  <c r="AG487" i="2" s="1"/>
  <c r="K12135" i="2"/>
  <c r="M12135" i="2" s="1"/>
  <c r="K12132" i="2"/>
  <c r="M12132" i="2" s="1"/>
  <c r="T487" i="2" s="1"/>
  <c r="K12137" i="2"/>
  <c r="M12137" i="2" s="1"/>
  <c r="Y487" i="2" s="1"/>
  <c r="K12127" i="2"/>
  <c r="M12127" i="2" s="1"/>
  <c r="O487" i="2" s="1"/>
  <c r="K12147" i="2"/>
  <c r="M12147" i="2" s="1"/>
  <c r="AI487" i="2" s="1"/>
  <c r="K12129" i="2"/>
  <c r="M12129" i="2" s="1"/>
  <c r="Q487" i="2" s="1"/>
  <c r="K12150" i="2"/>
  <c r="M12150" i="2" s="1"/>
  <c r="AL487" i="2" s="1"/>
  <c r="K70" i="2"/>
  <c r="M70" i="2" s="1"/>
  <c r="AG4" i="2" s="1"/>
  <c r="K60" i="2"/>
  <c r="M60" i="2" s="1"/>
  <c r="K58" i="2"/>
  <c r="M58" i="2" s="1"/>
  <c r="U4" i="2" s="1"/>
  <c r="K62" i="2"/>
  <c r="M62" i="2" s="1"/>
  <c r="Y4" i="2" s="1"/>
  <c r="K52" i="2"/>
  <c r="M52" i="2" s="1"/>
  <c r="O4" i="2" s="1"/>
  <c r="K72" i="2"/>
  <c r="M72" i="2" s="1"/>
  <c r="AI4" i="2" s="1"/>
  <c r="K54" i="2"/>
  <c r="M54" i="2" s="1"/>
  <c r="Q4" i="2" s="1"/>
  <c r="K75" i="2"/>
  <c r="M75" i="2" s="1"/>
  <c r="AL4" i="2" s="1"/>
  <c r="K73" i="2"/>
  <c r="M73" i="2" s="1"/>
  <c r="AJ4" i="2" s="1"/>
  <c r="K69" i="2"/>
  <c r="M69" i="2" s="1"/>
  <c r="AF4" i="2" s="1"/>
  <c r="K67" i="2"/>
  <c r="M67" i="2" s="1"/>
  <c r="AD4" i="2" s="1"/>
  <c r="K65" i="2"/>
  <c r="M65" i="2" s="1"/>
  <c r="AB4" i="2" s="1"/>
  <c r="K71" i="2"/>
  <c r="M71" i="2" s="1"/>
  <c r="AH4" i="2" s="1"/>
  <c r="K61" i="2"/>
  <c r="M61" i="2" s="1"/>
  <c r="X4" i="2" s="1"/>
  <c r="K59" i="2"/>
  <c r="M59" i="2" s="1"/>
  <c r="V4" i="2" s="1"/>
  <c r="K57" i="2"/>
  <c r="M57" i="2" s="1"/>
  <c r="T4" i="2" s="1"/>
  <c r="K63" i="2"/>
  <c r="M63" i="2" s="1"/>
  <c r="Z4" i="2" s="1"/>
  <c r="K53" i="2"/>
  <c r="M53" i="2" s="1"/>
  <c r="P4" i="2" s="1"/>
  <c r="K56" i="2"/>
  <c r="M56" i="2" s="1"/>
  <c r="S4" i="2" s="1"/>
  <c r="K55" i="2"/>
  <c r="M55" i="2" s="1"/>
  <c r="R4" i="2" s="1"/>
  <c r="K76" i="2"/>
  <c r="M76" i="2" s="1"/>
  <c r="AM4" i="2" s="1"/>
  <c r="K74" i="2"/>
  <c r="M74" i="2" s="1"/>
  <c r="AK4" i="2" s="1"/>
  <c r="K64" i="2"/>
  <c r="M64" i="2" s="1"/>
  <c r="AA4" i="2" s="1"/>
  <c r="K68" i="2"/>
  <c r="M68" i="2" s="1"/>
  <c r="AE4" i="2" s="1"/>
  <c r="K66" i="2"/>
  <c r="M66" i="2" s="1"/>
  <c r="AC4" i="2" s="1"/>
  <c r="K18225" i="2"/>
  <c r="M18225" i="2" s="1"/>
  <c r="AL730" i="2" s="1"/>
  <c r="K18207" i="2"/>
  <c r="M18207" i="2" s="1"/>
  <c r="T730" i="2" s="1"/>
  <c r="K18212" i="2"/>
  <c r="M18212" i="2" s="1"/>
  <c r="Y730" i="2" s="1"/>
  <c r="K18202" i="2"/>
  <c r="M18202" i="2" s="1"/>
  <c r="O730" i="2" s="1"/>
  <c r="K18217" i="2"/>
  <c r="M18217" i="2" s="1"/>
  <c r="AD730" i="2" s="1"/>
  <c r="K18222" i="2"/>
  <c r="M18222" i="2" s="1"/>
  <c r="AI730" i="2" s="1"/>
  <c r="K18204" i="2"/>
  <c r="M18204" i="2" s="1"/>
  <c r="Q730" i="2" s="1"/>
  <c r="K18209" i="2"/>
  <c r="M18209" i="2" s="1"/>
  <c r="V730" i="2" s="1"/>
  <c r="K18214" i="2"/>
  <c r="M18214" i="2" s="1"/>
  <c r="AA730" i="2" s="1"/>
  <c r="K18219" i="2"/>
  <c r="M18219" i="2" s="1"/>
  <c r="AF730" i="2" s="1"/>
  <c r="K18224" i="2"/>
  <c r="M18224" i="2" s="1"/>
  <c r="AK730" i="2" s="1"/>
  <c r="K18206" i="2"/>
  <c r="M18206" i="2" s="1"/>
  <c r="S730" i="2" s="1"/>
  <c r="K18211" i="2"/>
  <c r="M18211" i="2" s="1"/>
  <c r="X730" i="2" s="1"/>
  <c r="K18216" i="2"/>
  <c r="M18216" i="2" s="1"/>
  <c r="AC730" i="2" s="1"/>
  <c r="K18221" i="2"/>
  <c r="M18221" i="2" s="1"/>
  <c r="AH730" i="2" s="1"/>
  <c r="K18203" i="2"/>
  <c r="M18203" i="2" s="1"/>
  <c r="P730" i="2" s="1"/>
  <c r="K18208" i="2"/>
  <c r="M18208" i="2" s="1"/>
  <c r="U730" i="2" s="1"/>
  <c r="K18213" i="2"/>
  <c r="M18213" i="2" s="1"/>
  <c r="K18226" i="2"/>
  <c r="M18226" i="2" s="1"/>
  <c r="AM730" i="2" s="1"/>
  <c r="K18223" i="2"/>
  <c r="M18223" i="2" s="1"/>
  <c r="AJ730" i="2" s="1"/>
  <c r="K18205" i="2"/>
  <c r="M18205" i="2" s="1"/>
  <c r="R730" i="2" s="1"/>
  <c r="K18218" i="2"/>
  <c r="M18218" i="2" s="1"/>
  <c r="AE730" i="2" s="1"/>
  <c r="K18215" i="2"/>
  <c r="M18215" i="2" s="1"/>
  <c r="AB730" i="2" s="1"/>
  <c r="K18220" i="2"/>
  <c r="M18220" i="2" s="1"/>
  <c r="AG730" i="2" s="1"/>
  <c r="K18210" i="2"/>
  <c r="M18210" i="2" s="1"/>
  <c r="W730" i="2" s="1"/>
  <c r="K1277" i="2"/>
  <c r="M1277" i="2" s="1"/>
  <c r="O53" i="2" s="1"/>
  <c r="K1290" i="2"/>
  <c r="M1290" i="2" s="1"/>
  <c r="AB53" i="2" s="1"/>
  <c r="K1294" i="2"/>
  <c r="M1294" i="2" s="1"/>
  <c r="AF53" i="2" s="1"/>
  <c r="K1300" i="2"/>
  <c r="M1300" i="2" s="1"/>
  <c r="AL53" i="2" s="1"/>
  <c r="K1282" i="2"/>
  <c r="M1282" i="2" s="1"/>
  <c r="T53" i="2" s="1"/>
  <c r="K1286" i="2"/>
  <c r="M1286" i="2" s="1"/>
  <c r="K1292" i="2"/>
  <c r="M1292" i="2" s="1"/>
  <c r="AD53" i="2" s="1"/>
  <c r="K1297" i="2"/>
  <c r="M1297" i="2" s="1"/>
  <c r="AI53" i="2" s="1"/>
  <c r="K1278" i="2"/>
  <c r="M1278" i="2" s="1"/>
  <c r="P53" i="2" s="1"/>
  <c r="K1284" i="2"/>
  <c r="M1284" i="2" s="1"/>
  <c r="V53" i="2" s="1"/>
  <c r="K1289" i="2"/>
  <c r="M1289" i="2" s="1"/>
  <c r="AA53" i="2" s="1"/>
  <c r="K1287" i="2"/>
  <c r="M1287" i="2" s="1"/>
  <c r="Y53" i="2" s="1"/>
  <c r="K1299" i="2"/>
  <c r="M1299" i="2" s="1"/>
  <c r="AK53" i="2" s="1"/>
  <c r="K1281" i="2"/>
  <c r="M1281" i="2" s="1"/>
  <c r="S53" i="2" s="1"/>
  <c r="K1279" i="2"/>
  <c r="M1279" i="2" s="1"/>
  <c r="Q53" i="2" s="1"/>
  <c r="K1301" i="2"/>
  <c r="M1301" i="2" s="1"/>
  <c r="AM53" i="2" s="1"/>
  <c r="K1291" i="2"/>
  <c r="M1291" i="2" s="1"/>
  <c r="AC53" i="2" s="1"/>
  <c r="K1296" i="2"/>
  <c r="M1296" i="2" s="1"/>
  <c r="AH53" i="2" s="1"/>
  <c r="K1295" i="2"/>
  <c r="M1295" i="2" s="1"/>
  <c r="AG53" i="2" s="1"/>
  <c r="K1293" i="2"/>
  <c r="M1293" i="2" s="1"/>
  <c r="AE53" i="2" s="1"/>
  <c r="K1283" i="2"/>
  <c r="M1283" i="2" s="1"/>
  <c r="U53" i="2" s="1"/>
  <c r="K1288" i="2"/>
  <c r="M1288" i="2" s="1"/>
  <c r="Z53" i="2" s="1"/>
  <c r="K1285" i="2"/>
  <c r="M1285" i="2" s="1"/>
  <c r="W53" i="2" s="1"/>
  <c r="K1298" i="2"/>
  <c r="M1298" i="2" s="1"/>
  <c r="AJ53" i="2" s="1"/>
  <c r="K1280" i="2"/>
  <c r="M1280" i="2" s="1"/>
  <c r="R53" i="2" s="1"/>
  <c r="K20838" i="2"/>
  <c r="M20838" i="2" s="1"/>
  <c r="Z835" i="2" s="1"/>
  <c r="K20851" i="2"/>
  <c r="M20851" i="2" s="1"/>
  <c r="AM835" i="2" s="1"/>
  <c r="K20841" i="2"/>
  <c r="M20841" i="2" s="1"/>
  <c r="AC835" i="2" s="1"/>
  <c r="K20830" i="2"/>
  <c r="M20830" i="2" s="1"/>
  <c r="R835" i="2" s="1"/>
  <c r="K20843" i="2"/>
  <c r="M20843" i="2" s="1"/>
  <c r="AE835" i="2" s="1"/>
  <c r="K20833" i="2"/>
  <c r="M20833" i="2" s="1"/>
  <c r="U835" i="2" s="1"/>
  <c r="K20845" i="2"/>
  <c r="M20845" i="2" s="1"/>
  <c r="AG835" i="2" s="1"/>
  <c r="K20835" i="2"/>
  <c r="M20835" i="2" s="1"/>
  <c r="W835" i="2" s="1"/>
  <c r="K20847" i="2"/>
  <c r="M20847" i="2" s="1"/>
  <c r="AI835" i="2" s="1"/>
  <c r="K20837" i="2"/>
  <c r="M20837" i="2" s="1"/>
  <c r="Y835" i="2" s="1"/>
  <c r="K20827" i="2"/>
  <c r="M20827" i="2" s="1"/>
  <c r="O835" i="2" s="1"/>
  <c r="K20839" i="2"/>
  <c r="M20839" i="2" s="1"/>
  <c r="AA835" i="2" s="1"/>
  <c r="K20829" i="2"/>
  <c r="M20829" i="2" s="1"/>
  <c r="Q835" i="2" s="1"/>
  <c r="K20850" i="2"/>
  <c r="M20850" i="2" s="1"/>
  <c r="AL835" i="2" s="1"/>
  <c r="K20831" i="2"/>
  <c r="M20831" i="2" s="1"/>
  <c r="S835" i="2" s="1"/>
  <c r="K20844" i="2"/>
  <c r="M20844" i="2" s="1"/>
  <c r="AF835" i="2" s="1"/>
  <c r="K20842" i="2"/>
  <c r="M20842" i="2" s="1"/>
  <c r="AD835" i="2" s="1"/>
  <c r="K20840" i="2"/>
  <c r="M20840" i="2" s="1"/>
  <c r="AB835" i="2" s="1"/>
  <c r="K20836" i="2"/>
  <c r="M20836" i="2" s="1"/>
  <c r="X835" i="2" s="1"/>
  <c r="K20834" i="2"/>
  <c r="M20834" i="2" s="1"/>
  <c r="V835" i="2" s="1"/>
  <c r="K20832" i="2"/>
  <c r="M20832" i="2" s="1"/>
  <c r="T835" i="2" s="1"/>
  <c r="K20846" i="2"/>
  <c r="M20846" i="2" s="1"/>
  <c r="AH835" i="2" s="1"/>
  <c r="K20828" i="2"/>
  <c r="M20828" i="2" s="1"/>
  <c r="P835" i="2" s="1"/>
  <c r="K20849" i="2"/>
  <c r="M20849" i="2" s="1"/>
  <c r="AK835" i="2" s="1"/>
  <c r="K20848" i="2"/>
  <c r="M20848" i="2" s="1"/>
  <c r="AJ835" i="2" s="1"/>
  <c r="K15783" i="2"/>
  <c r="M15783" i="2" s="1"/>
  <c r="U633" i="2" s="1"/>
  <c r="K15788" i="2"/>
  <c r="M15788" i="2" s="1"/>
  <c r="Z633" i="2" s="1"/>
  <c r="K15777" i="2"/>
  <c r="M15777" i="2" s="1"/>
  <c r="O633" i="2" s="1"/>
  <c r="K15798" i="2"/>
  <c r="M15798" i="2" s="1"/>
  <c r="AJ633" i="2" s="1"/>
  <c r="K15780" i="2"/>
  <c r="M15780" i="2" s="1"/>
  <c r="R633" i="2" s="1"/>
  <c r="K15794" i="2"/>
  <c r="M15794" i="2" s="1"/>
  <c r="AF633" i="2" s="1"/>
  <c r="K15790" i="2"/>
  <c r="M15790" i="2" s="1"/>
  <c r="AB633" i="2" s="1"/>
  <c r="K15795" i="2"/>
  <c r="M15795" i="2" s="1"/>
  <c r="AG633" i="2" s="1"/>
  <c r="K15786" i="2"/>
  <c r="M15786" i="2" s="1"/>
  <c r="X633" i="2" s="1"/>
  <c r="K15800" i="2"/>
  <c r="M15800" i="2" s="1"/>
  <c r="AL633" i="2" s="1"/>
  <c r="K15782" i="2"/>
  <c r="M15782" i="2" s="1"/>
  <c r="T633" i="2" s="1"/>
  <c r="K15787" i="2"/>
  <c r="M15787" i="2" s="1"/>
  <c r="K15778" i="2"/>
  <c r="M15778" i="2" s="1"/>
  <c r="P633" i="2" s="1"/>
  <c r="K15792" i="2"/>
  <c r="M15792" i="2" s="1"/>
  <c r="AD633" i="2" s="1"/>
  <c r="K15797" i="2"/>
  <c r="M15797" i="2" s="1"/>
  <c r="AI633" i="2" s="1"/>
  <c r="K15779" i="2"/>
  <c r="M15779" i="2" s="1"/>
  <c r="Q633" i="2" s="1"/>
  <c r="K15784" i="2"/>
  <c r="M15784" i="2" s="1"/>
  <c r="V633" i="2" s="1"/>
  <c r="K15789" i="2"/>
  <c r="M15789" i="2" s="1"/>
  <c r="AA633" i="2" s="1"/>
  <c r="K15801" i="2"/>
  <c r="M15801" i="2" s="1"/>
  <c r="AM633" i="2" s="1"/>
  <c r="K15799" i="2"/>
  <c r="M15799" i="2" s="1"/>
  <c r="AK633" i="2" s="1"/>
  <c r="K15781" i="2"/>
  <c r="M15781" i="2" s="1"/>
  <c r="S633" i="2" s="1"/>
  <c r="K15793" i="2"/>
  <c r="M15793" i="2" s="1"/>
  <c r="AE633" i="2" s="1"/>
  <c r="K15791" i="2"/>
  <c r="M15791" i="2" s="1"/>
  <c r="AC633" i="2" s="1"/>
  <c r="K15796" i="2"/>
  <c r="M15796" i="2" s="1"/>
  <c r="AH633" i="2" s="1"/>
  <c r="K15785" i="2"/>
  <c r="M15785" i="2" s="1"/>
  <c r="W633" i="2" s="1"/>
  <c r="K13193" i="2"/>
  <c r="M13193" i="2" s="1"/>
  <c r="AE529" i="2" s="1"/>
  <c r="K13183" i="2"/>
  <c r="M13183" i="2" s="1"/>
  <c r="U529" i="2" s="1"/>
  <c r="K13188" i="2"/>
  <c r="M13188" i="2" s="1"/>
  <c r="Z529" i="2" s="1"/>
  <c r="K13185" i="2"/>
  <c r="M13185" i="2" s="1"/>
  <c r="W529" i="2" s="1"/>
  <c r="K13198" i="2"/>
  <c r="M13198" i="2" s="1"/>
  <c r="AJ529" i="2" s="1"/>
  <c r="K13180" i="2"/>
  <c r="M13180" i="2" s="1"/>
  <c r="R529" i="2" s="1"/>
  <c r="K13177" i="2"/>
  <c r="M13177" i="2" s="1"/>
  <c r="O529" i="2" s="1"/>
  <c r="K13190" i="2"/>
  <c r="M13190" i="2" s="1"/>
  <c r="AB529" i="2" s="1"/>
  <c r="K13194" i="2"/>
  <c r="M13194" i="2" s="1"/>
  <c r="AF529" i="2" s="1"/>
  <c r="K13200" i="2"/>
  <c r="M13200" i="2" s="1"/>
  <c r="AL529" i="2" s="1"/>
  <c r="K13182" i="2"/>
  <c r="M13182" i="2" s="1"/>
  <c r="T529" i="2" s="1"/>
  <c r="K13186" i="2"/>
  <c r="M13186" i="2" s="1"/>
  <c r="X529" i="2" s="1"/>
  <c r="K13192" i="2"/>
  <c r="M13192" i="2" s="1"/>
  <c r="AD529" i="2" s="1"/>
  <c r="K13197" i="2"/>
  <c r="M13197" i="2" s="1"/>
  <c r="AI529" i="2" s="1"/>
  <c r="K13178" i="2"/>
  <c r="M13178" i="2" s="1"/>
  <c r="P529" i="2" s="1"/>
  <c r="K13184" i="2"/>
  <c r="M13184" i="2" s="1"/>
  <c r="V529" i="2" s="1"/>
  <c r="K13189" i="2"/>
  <c r="M13189" i="2" s="1"/>
  <c r="AA529" i="2" s="1"/>
  <c r="K13195" i="2"/>
  <c r="M13195" i="2" s="1"/>
  <c r="AG529" i="2" s="1"/>
  <c r="K13199" i="2"/>
  <c r="M13199" i="2" s="1"/>
  <c r="AK529" i="2" s="1"/>
  <c r="K13181" i="2"/>
  <c r="M13181" i="2" s="1"/>
  <c r="S529" i="2" s="1"/>
  <c r="K13187" i="2"/>
  <c r="M13187" i="2" s="1"/>
  <c r="Y529" i="2" s="1"/>
  <c r="K13201" i="2"/>
  <c r="M13201" i="2" s="1"/>
  <c r="AM529" i="2" s="1"/>
  <c r="K13191" i="2"/>
  <c r="M13191" i="2" s="1"/>
  <c r="AC529" i="2" s="1"/>
  <c r="K13196" i="2"/>
  <c r="M13196" i="2" s="1"/>
  <c r="AH529" i="2" s="1"/>
  <c r="K13179" i="2"/>
  <c r="M13179" i="2" s="1"/>
  <c r="Q529" i="2" s="1"/>
  <c r="K1732" i="2"/>
  <c r="M1732" i="2" s="1"/>
  <c r="T71" i="2" s="1"/>
  <c r="K1737" i="2"/>
  <c r="M1737" i="2" s="1"/>
  <c r="Y71" i="2" s="1"/>
  <c r="K1735" i="2"/>
  <c r="M1735" i="2" s="1"/>
  <c r="K1747" i="2"/>
  <c r="M1747" i="2" s="1"/>
  <c r="AI71" i="2" s="1"/>
  <c r="K1729" i="2"/>
  <c r="M1729" i="2" s="1"/>
  <c r="Q71" i="2" s="1"/>
  <c r="K1727" i="2"/>
  <c r="M1727" i="2" s="1"/>
  <c r="O71" i="2" s="1"/>
  <c r="K1739" i="2"/>
  <c r="M1739" i="2" s="1"/>
  <c r="AA71" i="2" s="1"/>
  <c r="K1744" i="2"/>
  <c r="M1744" i="2" s="1"/>
  <c r="AF71" i="2" s="1"/>
  <c r="K1743" i="2"/>
  <c r="M1743" i="2" s="1"/>
  <c r="AE71" i="2" s="1"/>
  <c r="K1749" i="2"/>
  <c r="M1749" i="2" s="1"/>
  <c r="AK71" i="2" s="1"/>
  <c r="K1731" i="2"/>
  <c r="M1731" i="2" s="1"/>
  <c r="S71" i="2" s="1"/>
  <c r="K1736" i="2"/>
  <c r="M1736" i="2" s="1"/>
  <c r="X71" i="2" s="1"/>
  <c r="K1751" i="2"/>
  <c r="M1751" i="2" s="1"/>
  <c r="AM71" i="2" s="1"/>
  <c r="K1741" i="2"/>
  <c r="M1741" i="2" s="1"/>
  <c r="AC71" i="2" s="1"/>
  <c r="K1746" i="2"/>
  <c r="M1746" i="2" s="1"/>
  <c r="AH71" i="2" s="1"/>
  <c r="K1728" i="2"/>
  <c r="M1728" i="2" s="1"/>
  <c r="P71" i="2" s="1"/>
  <c r="K1733" i="2"/>
  <c r="M1733" i="2" s="1"/>
  <c r="U71" i="2" s="1"/>
  <c r="K1738" i="2"/>
  <c r="M1738" i="2" s="1"/>
  <c r="Z71" i="2" s="1"/>
  <c r="K1750" i="2"/>
  <c r="M1750" i="2" s="1"/>
  <c r="AL71" i="2" s="1"/>
  <c r="K1748" i="2"/>
  <c r="M1748" i="2" s="1"/>
  <c r="AJ71" i="2" s="1"/>
  <c r="K1730" i="2"/>
  <c r="M1730" i="2" s="1"/>
  <c r="R71" i="2" s="1"/>
  <c r="K1742" i="2"/>
  <c r="M1742" i="2" s="1"/>
  <c r="AD71" i="2" s="1"/>
  <c r="K1740" i="2"/>
  <c r="M1740" i="2" s="1"/>
  <c r="AB71" i="2" s="1"/>
  <c r="K1745" i="2"/>
  <c r="M1745" i="2" s="1"/>
  <c r="AG71" i="2" s="1"/>
  <c r="K1734" i="2"/>
  <c r="M1734" i="2" s="1"/>
  <c r="V71" i="2" s="1"/>
  <c r="K9988" i="2"/>
  <c r="M9988" i="2" s="1"/>
  <c r="Z401" i="2" s="1"/>
  <c r="K10001" i="2"/>
  <c r="M10001" i="2" s="1"/>
  <c r="AM401" i="2" s="1"/>
  <c r="K9991" i="2"/>
  <c r="M9991" i="2" s="1"/>
  <c r="AC401" i="2" s="1"/>
  <c r="K9980" i="2"/>
  <c r="M9980" i="2" s="1"/>
  <c r="R401" i="2" s="1"/>
  <c r="K9993" i="2"/>
  <c r="M9993" i="2" s="1"/>
  <c r="AE401" i="2" s="1"/>
  <c r="K9983" i="2"/>
  <c r="M9983" i="2" s="1"/>
  <c r="U401" i="2" s="1"/>
  <c r="K9995" i="2"/>
  <c r="M9995" i="2" s="1"/>
  <c r="AG401" i="2" s="1"/>
  <c r="K9985" i="2"/>
  <c r="M9985" i="2" s="1"/>
  <c r="W401" i="2" s="1"/>
  <c r="K9998" i="2"/>
  <c r="M9998" i="2" s="1"/>
  <c r="AJ401" i="2" s="1"/>
  <c r="K9987" i="2"/>
  <c r="M9987" i="2" s="1"/>
  <c r="Y401" i="2" s="1"/>
  <c r="K9977" i="2"/>
  <c r="M9977" i="2" s="1"/>
  <c r="O401" i="2" s="1"/>
  <c r="K9990" i="2"/>
  <c r="M9990" i="2" s="1"/>
  <c r="AB401" i="2" s="1"/>
  <c r="K9979" i="2"/>
  <c r="M9979" i="2" s="1"/>
  <c r="Q401" i="2" s="1"/>
  <c r="K10000" i="2"/>
  <c r="M10000" i="2" s="1"/>
  <c r="AL401" i="2" s="1"/>
  <c r="K9982" i="2"/>
  <c r="M9982" i="2" s="1"/>
  <c r="T401" i="2" s="1"/>
  <c r="K9994" i="2"/>
  <c r="M9994" i="2" s="1"/>
  <c r="AF401" i="2" s="1"/>
  <c r="K9992" i="2"/>
  <c r="M9992" i="2" s="1"/>
  <c r="K9997" i="2"/>
  <c r="M9997" i="2" s="1"/>
  <c r="AI401" i="2" s="1"/>
  <c r="K9986" i="2"/>
  <c r="M9986" i="2" s="1"/>
  <c r="X401" i="2" s="1"/>
  <c r="K9984" i="2"/>
  <c r="M9984" i="2" s="1"/>
  <c r="V401" i="2" s="1"/>
  <c r="K9981" i="2"/>
  <c r="M9981" i="2" s="1"/>
  <c r="S401" i="2" s="1"/>
  <c r="K9996" i="2"/>
  <c r="M9996" i="2" s="1"/>
  <c r="AH401" i="2" s="1"/>
  <c r="K9978" i="2"/>
  <c r="M9978" i="2" s="1"/>
  <c r="P401" i="2" s="1"/>
  <c r="K9999" i="2"/>
  <c r="M9999" i="2" s="1"/>
  <c r="AK401" i="2" s="1"/>
  <c r="K9989" i="2"/>
  <c r="M9989" i="2" s="1"/>
  <c r="AA401" i="2" s="1"/>
  <c r="K110" i="2"/>
  <c r="M110" i="2" s="1"/>
  <c r="W6" i="2" s="1"/>
  <c r="K108" i="2"/>
  <c r="M108" i="2" s="1"/>
  <c r="U6" i="2" s="1"/>
  <c r="K121" i="2"/>
  <c r="M121" i="2" s="1"/>
  <c r="AH6" i="2" s="1"/>
  <c r="K102" i="2"/>
  <c r="M102" i="2" s="1"/>
  <c r="O6" i="2" s="1"/>
  <c r="K123" i="2"/>
  <c r="M123" i="2" s="1"/>
  <c r="AJ6" i="2" s="1"/>
  <c r="K113" i="2"/>
  <c r="M113" i="2" s="1"/>
  <c r="Z6" i="2" s="1"/>
  <c r="K119" i="2"/>
  <c r="M119" i="2" s="1"/>
  <c r="AF6" i="2" s="1"/>
  <c r="K104" i="2"/>
  <c r="M104" i="2" s="1"/>
  <c r="Q6" i="2" s="1"/>
  <c r="K115" i="2"/>
  <c r="M115" i="2" s="1"/>
  <c r="AB6" i="2" s="1"/>
  <c r="K105" i="2"/>
  <c r="M105" i="2" s="1"/>
  <c r="R6" i="2" s="1"/>
  <c r="K111" i="2"/>
  <c r="M111" i="2" s="1"/>
  <c r="X6" i="2" s="1"/>
  <c r="K125" i="2"/>
  <c r="M125" i="2" s="1"/>
  <c r="AL6" i="2" s="1"/>
  <c r="K107" i="2"/>
  <c r="M107" i="2" s="1"/>
  <c r="T6" i="2" s="1"/>
  <c r="K103" i="2"/>
  <c r="M103" i="2" s="1"/>
  <c r="P6" i="2" s="1"/>
  <c r="K117" i="2"/>
  <c r="M117" i="2" s="1"/>
  <c r="AD6" i="2" s="1"/>
  <c r="K120" i="2"/>
  <c r="M120" i="2" s="1"/>
  <c r="AG6" i="2" s="1"/>
  <c r="K112" i="2"/>
  <c r="M112" i="2" s="1"/>
  <c r="K109" i="2"/>
  <c r="M109" i="2" s="1"/>
  <c r="V6" i="2" s="1"/>
  <c r="K122" i="2"/>
  <c r="M122" i="2" s="1"/>
  <c r="AI6" i="2" s="1"/>
  <c r="K126" i="2"/>
  <c r="M126" i="2" s="1"/>
  <c r="AM6" i="2" s="1"/>
  <c r="K124" i="2"/>
  <c r="M124" i="2" s="1"/>
  <c r="AK6" i="2" s="1"/>
  <c r="K114" i="2"/>
  <c r="M114" i="2" s="1"/>
  <c r="AA6" i="2" s="1"/>
  <c r="K118" i="2"/>
  <c r="M118" i="2" s="1"/>
  <c r="AE6" i="2" s="1"/>
  <c r="K116" i="2"/>
  <c r="M116" i="2" s="1"/>
  <c r="AC6" i="2" s="1"/>
  <c r="K106" i="2"/>
  <c r="M106" i="2" s="1"/>
  <c r="S6" i="2" s="1"/>
  <c r="K9040" i="2"/>
  <c r="M9040" i="2" s="1"/>
  <c r="AB363" i="2" s="1"/>
  <c r="K9044" i="2"/>
  <c r="M9044" i="2" s="1"/>
  <c r="AF363" i="2" s="1"/>
  <c r="K9043" i="2"/>
  <c r="M9043" i="2" s="1"/>
  <c r="AE363" i="2" s="1"/>
  <c r="K9050" i="2"/>
  <c r="M9050" i="2" s="1"/>
  <c r="AL363" i="2" s="1"/>
  <c r="K9032" i="2"/>
  <c r="M9032" i="2" s="1"/>
  <c r="T363" i="2" s="1"/>
  <c r="K9036" i="2"/>
  <c r="M9036" i="2" s="1"/>
  <c r="X363" i="2" s="1"/>
  <c r="K9045" i="2"/>
  <c r="M9045" i="2" s="1"/>
  <c r="AG363" i="2" s="1"/>
  <c r="K9042" i="2"/>
  <c r="M9042" i="2" s="1"/>
  <c r="AD363" i="2" s="1"/>
  <c r="K9047" i="2"/>
  <c r="M9047" i="2" s="1"/>
  <c r="AI363" i="2" s="1"/>
  <c r="K9028" i="2"/>
  <c r="M9028" i="2" s="1"/>
  <c r="P363" i="2" s="1"/>
  <c r="K9034" i="2"/>
  <c r="M9034" i="2" s="1"/>
  <c r="V363" i="2" s="1"/>
  <c r="K9039" i="2"/>
  <c r="M9039" i="2" s="1"/>
  <c r="AA363" i="2" s="1"/>
  <c r="K9037" i="2"/>
  <c r="M9037" i="2" s="1"/>
  <c r="K9049" i="2"/>
  <c r="M9049" i="2" s="1"/>
  <c r="AK363" i="2" s="1"/>
  <c r="K9031" i="2"/>
  <c r="M9031" i="2" s="1"/>
  <c r="S363" i="2" s="1"/>
  <c r="K9035" i="2"/>
  <c r="M9035" i="2" s="1"/>
  <c r="W363" i="2" s="1"/>
  <c r="K9041" i="2"/>
  <c r="M9041" i="2" s="1"/>
  <c r="AC363" i="2" s="1"/>
  <c r="K9046" i="2"/>
  <c r="M9046" i="2" s="1"/>
  <c r="AH363" i="2" s="1"/>
  <c r="K9029" i="2"/>
  <c r="M9029" i="2" s="1"/>
  <c r="Q363" i="2" s="1"/>
  <c r="K9033" i="2"/>
  <c r="M9033" i="2" s="1"/>
  <c r="U363" i="2" s="1"/>
  <c r="K9038" i="2"/>
  <c r="M9038" i="2" s="1"/>
  <c r="Z363" i="2" s="1"/>
  <c r="K9027" i="2"/>
  <c r="M9027" i="2" s="1"/>
  <c r="O363" i="2" s="1"/>
  <c r="K9048" i="2"/>
  <c r="M9048" i="2" s="1"/>
  <c r="AJ363" i="2" s="1"/>
  <c r="K9030" i="2"/>
  <c r="M9030" i="2" s="1"/>
  <c r="R363" i="2" s="1"/>
  <c r="K9051" i="2"/>
  <c r="M9051" i="2" s="1"/>
  <c r="AM363" i="2" s="1"/>
  <c r="K1148" i="2"/>
  <c r="M1148" i="2" s="1"/>
  <c r="AJ47" i="2" s="1"/>
  <c r="K1130" i="2"/>
  <c r="M1130" i="2" s="1"/>
  <c r="R47" i="2" s="1"/>
  <c r="K1142" i="2"/>
  <c r="M1142" i="2" s="1"/>
  <c r="AD47" i="2" s="1"/>
  <c r="K1140" i="2"/>
  <c r="M1140" i="2" s="1"/>
  <c r="AB47" i="2" s="1"/>
  <c r="K1145" i="2"/>
  <c r="M1145" i="2" s="1"/>
  <c r="AG47" i="2" s="1"/>
  <c r="K1134" i="2"/>
  <c r="M1134" i="2" s="1"/>
  <c r="V47" i="2" s="1"/>
  <c r="K1132" i="2"/>
  <c r="M1132" i="2" s="1"/>
  <c r="T47" i="2" s="1"/>
  <c r="K1137" i="2"/>
  <c r="M1137" i="2" s="1"/>
  <c r="Y47" i="2" s="1"/>
  <c r="K1151" i="2"/>
  <c r="M1151" i="2" s="1"/>
  <c r="AM47" i="2" s="1"/>
  <c r="K1147" i="2"/>
  <c r="M1147" i="2" s="1"/>
  <c r="AI47" i="2" s="1"/>
  <c r="K1129" i="2"/>
  <c r="M1129" i="2" s="1"/>
  <c r="Q47" i="2" s="1"/>
  <c r="K1143" i="2"/>
  <c r="M1143" i="2" s="1"/>
  <c r="AE47" i="2" s="1"/>
  <c r="K1139" i="2"/>
  <c r="M1139" i="2" s="1"/>
  <c r="AA47" i="2" s="1"/>
  <c r="K1144" i="2"/>
  <c r="M1144" i="2" s="1"/>
  <c r="AF47" i="2" s="1"/>
  <c r="K1135" i="2"/>
  <c r="M1135" i="2" s="1"/>
  <c r="W47" i="2" s="1"/>
  <c r="K1149" i="2"/>
  <c r="M1149" i="2" s="1"/>
  <c r="AK47" i="2" s="1"/>
  <c r="K1131" i="2"/>
  <c r="M1131" i="2" s="1"/>
  <c r="S47" i="2" s="1"/>
  <c r="K1136" i="2"/>
  <c r="M1136" i="2" s="1"/>
  <c r="K1127" i="2"/>
  <c r="M1127" i="2" s="1"/>
  <c r="O47" i="2" s="1"/>
  <c r="K1141" i="2"/>
  <c r="M1141" i="2" s="1"/>
  <c r="AC47" i="2" s="1"/>
  <c r="K1146" i="2"/>
  <c r="M1146" i="2" s="1"/>
  <c r="AH47" i="2" s="1"/>
  <c r="K1128" i="2"/>
  <c r="M1128" i="2" s="1"/>
  <c r="P47" i="2" s="1"/>
  <c r="K1133" i="2"/>
  <c r="M1133" i="2" s="1"/>
  <c r="U47" i="2" s="1"/>
  <c r="K1138" i="2"/>
  <c r="M1138" i="2" s="1"/>
  <c r="Z47" i="2" s="1"/>
  <c r="K1150" i="2"/>
  <c r="M1150" i="2" s="1"/>
  <c r="AL47" i="2" s="1"/>
  <c r="K11580" i="2"/>
  <c r="M11580" i="2" s="1"/>
  <c r="R465" i="2" s="1"/>
  <c r="K11593" i="2"/>
  <c r="M11593" i="2" s="1"/>
  <c r="AE465" i="2" s="1"/>
  <c r="K11583" i="2"/>
  <c r="M11583" i="2" s="1"/>
  <c r="U465" i="2" s="1"/>
  <c r="K11595" i="2"/>
  <c r="M11595" i="2" s="1"/>
  <c r="AG465" i="2" s="1"/>
  <c r="K11585" i="2"/>
  <c r="M11585" i="2" s="1"/>
  <c r="W465" i="2" s="1"/>
  <c r="K11598" i="2"/>
  <c r="M11598" i="2" s="1"/>
  <c r="AJ465" i="2" s="1"/>
  <c r="K11587" i="2"/>
  <c r="M11587" i="2" s="1"/>
  <c r="Y465" i="2" s="1"/>
  <c r="K11577" i="2"/>
  <c r="M11577" i="2" s="1"/>
  <c r="O465" i="2" s="1"/>
  <c r="K11590" i="2"/>
  <c r="M11590" i="2" s="1"/>
  <c r="K11579" i="2"/>
  <c r="M11579" i="2" s="1"/>
  <c r="Q465" i="2" s="1"/>
  <c r="K11600" i="2"/>
  <c r="M11600" i="2" s="1"/>
  <c r="AL465" i="2" s="1"/>
  <c r="K11582" i="2"/>
  <c r="M11582" i="2" s="1"/>
  <c r="T465" i="2" s="1"/>
  <c r="K11594" i="2"/>
  <c r="M11594" i="2" s="1"/>
  <c r="AF465" i="2" s="1"/>
  <c r="K11592" i="2"/>
  <c r="M11592" i="2" s="1"/>
  <c r="AD465" i="2" s="1"/>
  <c r="K11597" i="2"/>
  <c r="M11597" i="2" s="1"/>
  <c r="AI465" i="2" s="1"/>
  <c r="K11586" i="2"/>
  <c r="M11586" i="2" s="1"/>
  <c r="X465" i="2" s="1"/>
  <c r="K11584" i="2"/>
  <c r="M11584" i="2" s="1"/>
  <c r="V465" i="2" s="1"/>
  <c r="K11581" i="2"/>
  <c r="M11581" i="2" s="1"/>
  <c r="S465" i="2" s="1"/>
  <c r="K11596" i="2"/>
  <c r="M11596" i="2" s="1"/>
  <c r="AH465" i="2" s="1"/>
  <c r="K11578" i="2"/>
  <c r="M11578" i="2" s="1"/>
  <c r="P465" i="2" s="1"/>
  <c r="K11599" i="2"/>
  <c r="M11599" i="2" s="1"/>
  <c r="AK465" i="2" s="1"/>
  <c r="K11589" i="2"/>
  <c r="M11589" i="2" s="1"/>
  <c r="AA465" i="2" s="1"/>
  <c r="K11588" i="2"/>
  <c r="M11588" i="2" s="1"/>
  <c r="Z465" i="2" s="1"/>
  <c r="K11601" i="2"/>
  <c r="M11601" i="2" s="1"/>
  <c r="AM465" i="2" s="1"/>
  <c r="K11591" i="2"/>
  <c r="M11591" i="2" s="1"/>
  <c r="AC465" i="2" s="1"/>
  <c r="K17721" i="2"/>
  <c r="M17721" i="2" s="1"/>
  <c r="AH710" i="2" s="1"/>
  <c r="K17703" i="2"/>
  <c r="M17703" i="2" s="1"/>
  <c r="P710" i="2" s="1"/>
  <c r="K17724" i="2"/>
  <c r="M17724" i="2" s="1"/>
  <c r="AK710" i="2" s="1"/>
  <c r="K17706" i="2"/>
  <c r="M17706" i="2" s="1"/>
  <c r="S710" i="2" s="1"/>
  <c r="K17713" i="2"/>
  <c r="M17713" i="2" s="1"/>
  <c r="Z710" i="2" s="1"/>
  <c r="K17726" i="2"/>
  <c r="M17726" i="2" s="1"/>
  <c r="AM710" i="2" s="1"/>
  <c r="K17716" i="2"/>
  <c r="M17716" i="2" s="1"/>
  <c r="AC710" i="2" s="1"/>
  <c r="K17705" i="2"/>
  <c r="M17705" i="2" s="1"/>
  <c r="R710" i="2" s="1"/>
  <c r="K17718" i="2"/>
  <c r="M17718" i="2" s="1"/>
  <c r="AE710" i="2" s="1"/>
  <c r="K17708" i="2"/>
  <c r="M17708" i="2" s="1"/>
  <c r="U710" i="2" s="1"/>
  <c r="K17720" i="2"/>
  <c r="M17720" i="2" s="1"/>
  <c r="AG710" i="2" s="1"/>
  <c r="K17710" i="2"/>
  <c r="M17710" i="2" s="1"/>
  <c r="W710" i="2" s="1"/>
  <c r="K17723" i="2"/>
  <c r="M17723" i="2" s="1"/>
  <c r="AJ710" i="2" s="1"/>
  <c r="K17712" i="2"/>
  <c r="M17712" i="2" s="1"/>
  <c r="Y710" i="2" s="1"/>
  <c r="K17702" i="2"/>
  <c r="M17702" i="2" s="1"/>
  <c r="O710" i="2" s="1"/>
  <c r="K17715" i="2"/>
  <c r="M17715" i="2" s="1"/>
  <c r="AB710" i="2" s="1"/>
  <c r="K17704" i="2"/>
  <c r="M17704" i="2" s="1"/>
  <c r="Q710" i="2" s="1"/>
  <c r="K17725" i="2"/>
  <c r="M17725" i="2" s="1"/>
  <c r="AL710" i="2" s="1"/>
  <c r="K17707" i="2"/>
  <c r="M17707" i="2" s="1"/>
  <c r="T710" i="2" s="1"/>
  <c r="K17719" i="2"/>
  <c r="M17719" i="2" s="1"/>
  <c r="AF710" i="2" s="1"/>
  <c r="K17717" i="2"/>
  <c r="M17717" i="2" s="1"/>
  <c r="AD710" i="2" s="1"/>
  <c r="K17722" i="2"/>
  <c r="M17722" i="2" s="1"/>
  <c r="AI710" i="2" s="1"/>
  <c r="K17711" i="2"/>
  <c r="M17711" i="2" s="1"/>
  <c r="X710" i="2" s="1"/>
  <c r="K17709" i="2"/>
  <c r="M17709" i="2" s="1"/>
  <c r="V710" i="2" s="1"/>
  <c r="K17714" i="2"/>
  <c r="M17714" i="2" s="1"/>
  <c r="AA710" i="2" s="1"/>
  <c r="K20011" i="2"/>
  <c r="M20011" i="2" s="1"/>
  <c r="X802" i="2" s="1"/>
  <c r="K20009" i="2"/>
  <c r="M20009" i="2" s="1"/>
  <c r="V802" i="2" s="1"/>
  <c r="K20014" i="2"/>
  <c r="M20014" i="2" s="1"/>
  <c r="AA802" i="2" s="1"/>
  <c r="K20021" i="2"/>
  <c r="M20021" i="2" s="1"/>
  <c r="AH802" i="2" s="1"/>
  <c r="K20003" i="2"/>
  <c r="M20003" i="2" s="1"/>
  <c r="P802" i="2" s="1"/>
  <c r="K20024" i="2"/>
  <c r="M20024" i="2" s="1"/>
  <c r="AK802" i="2" s="1"/>
  <c r="K20006" i="2"/>
  <c r="M20006" i="2" s="1"/>
  <c r="S802" i="2" s="1"/>
  <c r="K20013" i="2"/>
  <c r="M20013" i="2" s="1"/>
  <c r="K20026" i="2"/>
  <c r="M20026" i="2" s="1"/>
  <c r="AM802" i="2" s="1"/>
  <c r="K20016" i="2"/>
  <c r="M20016" i="2" s="1"/>
  <c r="AC802" i="2" s="1"/>
  <c r="K20005" i="2"/>
  <c r="M20005" i="2" s="1"/>
  <c r="R802" i="2" s="1"/>
  <c r="K20018" i="2"/>
  <c r="M20018" i="2" s="1"/>
  <c r="AE802" i="2" s="1"/>
  <c r="K20008" i="2"/>
  <c r="M20008" i="2" s="1"/>
  <c r="U802" i="2" s="1"/>
  <c r="K20020" i="2"/>
  <c r="M20020" i="2" s="1"/>
  <c r="AG802" i="2" s="1"/>
  <c r="K20010" i="2"/>
  <c r="M20010" i="2" s="1"/>
  <c r="W802" i="2" s="1"/>
  <c r="K20023" i="2"/>
  <c r="M20023" i="2" s="1"/>
  <c r="AJ802" i="2" s="1"/>
  <c r="K20012" i="2"/>
  <c r="M20012" i="2" s="1"/>
  <c r="Y802" i="2" s="1"/>
  <c r="K20002" i="2"/>
  <c r="M20002" i="2" s="1"/>
  <c r="O802" i="2" s="1"/>
  <c r="K20015" i="2"/>
  <c r="M20015" i="2" s="1"/>
  <c r="AB802" i="2" s="1"/>
  <c r="K20004" i="2"/>
  <c r="M20004" i="2" s="1"/>
  <c r="Q802" i="2" s="1"/>
  <c r="K20025" i="2"/>
  <c r="M20025" i="2" s="1"/>
  <c r="AL802" i="2" s="1"/>
  <c r="K20007" i="2"/>
  <c r="M20007" i="2" s="1"/>
  <c r="T802" i="2" s="1"/>
  <c r="K20019" i="2"/>
  <c r="M20019" i="2" s="1"/>
  <c r="AF802" i="2" s="1"/>
  <c r="K20017" i="2"/>
  <c r="M20017" i="2" s="1"/>
  <c r="AD802" i="2" s="1"/>
  <c r="K20022" i="2"/>
  <c r="M20022" i="2" s="1"/>
  <c r="AI802" i="2" s="1"/>
  <c r="K12608" i="2"/>
  <c r="M12608" i="2" s="1"/>
  <c r="U506" i="2" s="1"/>
  <c r="K12613" i="2"/>
  <c r="M12613" i="2" s="1"/>
  <c r="Z506" i="2" s="1"/>
  <c r="K12602" i="2"/>
  <c r="M12602" i="2" s="1"/>
  <c r="O506" i="2" s="1"/>
  <c r="K12623" i="2"/>
  <c r="M12623" i="2" s="1"/>
  <c r="AJ506" i="2" s="1"/>
  <c r="K12605" i="2"/>
  <c r="M12605" i="2" s="1"/>
  <c r="R506" i="2" s="1"/>
  <c r="K12619" i="2"/>
  <c r="M12619" i="2" s="1"/>
  <c r="AF506" i="2" s="1"/>
  <c r="K12615" i="2"/>
  <c r="M12615" i="2" s="1"/>
  <c r="AB506" i="2" s="1"/>
  <c r="K12620" i="2"/>
  <c r="M12620" i="2" s="1"/>
  <c r="AG506" i="2" s="1"/>
  <c r="K12611" i="2"/>
  <c r="M12611" i="2" s="1"/>
  <c r="X506" i="2" s="1"/>
  <c r="K12625" i="2"/>
  <c r="M12625" i="2" s="1"/>
  <c r="AL506" i="2" s="1"/>
  <c r="K12607" i="2"/>
  <c r="M12607" i="2" s="1"/>
  <c r="T506" i="2" s="1"/>
  <c r="K12612" i="2"/>
  <c r="M12612" i="2" s="1"/>
  <c r="Y506" i="2" s="1"/>
  <c r="K12603" i="2"/>
  <c r="M12603" i="2" s="1"/>
  <c r="P506" i="2" s="1"/>
  <c r="K12617" i="2"/>
  <c r="M12617" i="2" s="1"/>
  <c r="AD506" i="2" s="1"/>
  <c r="K12622" i="2"/>
  <c r="M12622" i="2" s="1"/>
  <c r="AI506" i="2" s="1"/>
  <c r="K12604" i="2"/>
  <c r="M12604" i="2" s="1"/>
  <c r="Q506" i="2" s="1"/>
  <c r="K12609" i="2"/>
  <c r="M12609" i="2" s="1"/>
  <c r="V506" i="2" s="1"/>
  <c r="K12614" i="2"/>
  <c r="M12614" i="2" s="1"/>
  <c r="AA506" i="2" s="1"/>
  <c r="K12626" i="2"/>
  <c r="M12626" i="2" s="1"/>
  <c r="AM506" i="2" s="1"/>
  <c r="K12624" i="2"/>
  <c r="M12624" i="2" s="1"/>
  <c r="AK506" i="2" s="1"/>
  <c r="K12606" i="2"/>
  <c r="M12606" i="2" s="1"/>
  <c r="S506" i="2" s="1"/>
  <c r="K12618" i="2"/>
  <c r="M12618" i="2" s="1"/>
  <c r="AE506" i="2" s="1"/>
  <c r="K12616" i="2"/>
  <c r="M12616" i="2" s="1"/>
  <c r="AC506" i="2" s="1"/>
  <c r="K12621" i="2"/>
  <c r="M12621" i="2" s="1"/>
  <c r="AH506" i="2" s="1"/>
  <c r="K12610" i="2"/>
  <c r="M12610" i="2" s="1"/>
  <c r="W506" i="2" s="1"/>
  <c r="K5041" i="2"/>
  <c r="M5041" i="2" s="1"/>
  <c r="AC203" i="2" s="1"/>
  <c r="K5046" i="2"/>
  <c r="M5046" i="2" s="1"/>
  <c r="AH203" i="2" s="1"/>
  <c r="K5035" i="2"/>
  <c r="M5035" i="2" s="1"/>
  <c r="W203" i="2" s="1"/>
  <c r="K5033" i="2"/>
  <c r="M5033" i="2" s="1"/>
  <c r="U203" i="2" s="1"/>
  <c r="K5038" i="2"/>
  <c r="M5038" i="2" s="1"/>
  <c r="K5027" i="2"/>
  <c r="M5027" i="2" s="1"/>
  <c r="O203" i="2" s="1"/>
  <c r="K5048" i="2"/>
  <c r="M5048" i="2" s="1"/>
  <c r="AJ203" i="2" s="1"/>
  <c r="K5030" i="2"/>
  <c r="M5030" i="2" s="1"/>
  <c r="R203" i="2" s="1"/>
  <c r="K5044" i="2"/>
  <c r="M5044" i="2" s="1"/>
  <c r="AF203" i="2" s="1"/>
  <c r="K5040" i="2"/>
  <c r="M5040" i="2" s="1"/>
  <c r="AB203" i="2" s="1"/>
  <c r="K5045" i="2"/>
  <c r="M5045" i="2" s="1"/>
  <c r="AG203" i="2" s="1"/>
  <c r="K5028" i="2"/>
  <c r="M5028" i="2" s="1"/>
  <c r="P203" i="2" s="1"/>
  <c r="K5050" i="2"/>
  <c r="M5050" i="2" s="1"/>
  <c r="AL203" i="2" s="1"/>
  <c r="K5032" i="2"/>
  <c r="M5032" i="2" s="1"/>
  <c r="T203" i="2" s="1"/>
  <c r="K5037" i="2"/>
  <c r="M5037" i="2" s="1"/>
  <c r="Y203" i="2" s="1"/>
  <c r="K5036" i="2"/>
  <c r="M5036" i="2" s="1"/>
  <c r="X203" i="2" s="1"/>
  <c r="K5042" i="2"/>
  <c r="M5042" i="2" s="1"/>
  <c r="AD203" i="2" s="1"/>
  <c r="K5047" i="2"/>
  <c r="M5047" i="2" s="1"/>
  <c r="AI203" i="2" s="1"/>
  <c r="K5029" i="2"/>
  <c r="M5029" i="2" s="1"/>
  <c r="Q203" i="2" s="1"/>
  <c r="K5034" i="2"/>
  <c r="M5034" i="2" s="1"/>
  <c r="V203" i="2" s="1"/>
  <c r="K5039" i="2"/>
  <c r="M5039" i="2" s="1"/>
  <c r="AA203" i="2" s="1"/>
  <c r="K5051" i="2"/>
  <c r="M5051" i="2" s="1"/>
  <c r="AM203" i="2" s="1"/>
  <c r="K5049" i="2"/>
  <c r="M5049" i="2" s="1"/>
  <c r="AK203" i="2" s="1"/>
  <c r="K5031" i="2"/>
  <c r="M5031" i="2" s="1"/>
  <c r="S203" i="2" s="1"/>
  <c r="K5043" i="2"/>
  <c r="M5043" i="2" s="1"/>
  <c r="AE203" i="2" s="1"/>
  <c r="K4802" i="2"/>
  <c r="M4802" i="2" s="1"/>
  <c r="O194" i="2" s="1"/>
  <c r="K4815" i="2"/>
  <c r="M4815" i="2" s="1"/>
  <c r="AB194" i="2" s="1"/>
  <c r="K4819" i="2"/>
  <c r="M4819" i="2" s="1"/>
  <c r="AF194" i="2" s="1"/>
  <c r="K4825" i="2"/>
  <c r="M4825" i="2" s="1"/>
  <c r="AL194" i="2" s="1"/>
  <c r="K4807" i="2"/>
  <c r="M4807" i="2" s="1"/>
  <c r="T194" i="2" s="1"/>
  <c r="K4811" i="2"/>
  <c r="M4811" i="2" s="1"/>
  <c r="X194" i="2" s="1"/>
  <c r="K4817" i="2"/>
  <c r="M4817" i="2" s="1"/>
  <c r="K4822" i="2"/>
  <c r="M4822" i="2" s="1"/>
  <c r="AI194" i="2" s="1"/>
  <c r="K4803" i="2"/>
  <c r="M4803" i="2" s="1"/>
  <c r="P194" i="2" s="1"/>
  <c r="K4809" i="2"/>
  <c r="M4809" i="2" s="1"/>
  <c r="V194" i="2" s="1"/>
  <c r="K4814" i="2"/>
  <c r="M4814" i="2" s="1"/>
  <c r="AA194" i="2" s="1"/>
  <c r="K4820" i="2"/>
  <c r="M4820" i="2" s="1"/>
  <c r="AG194" i="2" s="1"/>
  <c r="K4824" i="2"/>
  <c r="M4824" i="2" s="1"/>
  <c r="AK194" i="2" s="1"/>
  <c r="K4806" i="2"/>
  <c r="M4806" i="2" s="1"/>
  <c r="S194" i="2" s="1"/>
  <c r="K4812" i="2"/>
  <c r="M4812" i="2" s="1"/>
  <c r="Y194" i="2" s="1"/>
  <c r="K4826" i="2"/>
  <c r="M4826" i="2" s="1"/>
  <c r="AM194" i="2" s="1"/>
  <c r="K4816" i="2"/>
  <c r="M4816" i="2" s="1"/>
  <c r="AC194" i="2" s="1"/>
  <c r="K4821" i="2"/>
  <c r="M4821" i="2" s="1"/>
  <c r="AH194" i="2" s="1"/>
  <c r="K4804" i="2"/>
  <c r="M4804" i="2" s="1"/>
  <c r="Q194" i="2" s="1"/>
  <c r="K4818" i="2"/>
  <c r="M4818" i="2" s="1"/>
  <c r="AE194" i="2" s="1"/>
  <c r="K4808" i="2"/>
  <c r="M4808" i="2" s="1"/>
  <c r="U194" i="2" s="1"/>
  <c r="K4813" i="2"/>
  <c r="M4813" i="2" s="1"/>
  <c r="Z194" i="2" s="1"/>
  <c r="K4810" i="2"/>
  <c r="M4810" i="2" s="1"/>
  <c r="W194" i="2" s="1"/>
  <c r="K4823" i="2"/>
  <c r="M4823" i="2" s="1"/>
  <c r="AJ194" i="2" s="1"/>
  <c r="K4805" i="2"/>
  <c r="M4805" i="2" s="1"/>
  <c r="R194" i="2" s="1"/>
  <c r="K12872" i="2"/>
  <c r="M12872" i="2" s="1"/>
  <c r="AI516" i="2" s="1"/>
  <c r="K12854" i="2"/>
  <c r="M12854" i="2" s="1"/>
  <c r="Q516" i="2" s="1"/>
  <c r="K12874" i="2"/>
  <c r="M12874" i="2" s="1"/>
  <c r="AK516" i="2" s="1"/>
  <c r="K12864" i="2"/>
  <c r="M12864" i="2" s="1"/>
  <c r="AA516" i="2" s="1"/>
  <c r="K12869" i="2"/>
  <c r="M12869" i="2" s="1"/>
  <c r="AF516" i="2" s="1"/>
  <c r="K12866" i="2"/>
  <c r="M12866" i="2" s="1"/>
  <c r="AC516" i="2" s="1"/>
  <c r="K12856" i="2"/>
  <c r="M12856" i="2" s="1"/>
  <c r="S516" i="2" s="1"/>
  <c r="K12861" i="2"/>
  <c r="M12861" i="2" s="1"/>
  <c r="X516" i="2" s="1"/>
  <c r="K12858" i="2"/>
  <c r="M12858" i="2" s="1"/>
  <c r="U516" i="2" s="1"/>
  <c r="K12871" i="2"/>
  <c r="M12871" i="2" s="1"/>
  <c r="AH516" i="2" s="1"/>
  <c r="K12853" i="2"/>
  <c r="M12853" i="2" s="1"/>
  <c r="P516" i="2" s="1"/>
  <c r="K12875" i="2"/>
  <c r="M12875" i="2" s="1"/>
  <c r="AL516" i="2" s="1"/>
  <c r="K12863" i="2"/>
  <c r="M12863" i="2" s="1"/>
  <c r="Z516" i="2" s="1"/>
  <c r="K12876" i="2"/>
  <c r="M12876" i="2" s="1"/>
  <c r="AM516" i="2" s="1"/>
  <c r="K12867" i="2"/>
  <c r="M12867" i="2" s="1"/>
  <c r="AD516" i="2" s="1"/>
  <c r="K12873" i="2"/>
  <c r="M12873" i="2" s="1"/>
  <c r="AJ516" i="2" s="1"/>
  <c r="K12855" i="2"/>
  <c r="M12855" i="2" s="1"/>
  <c r="R516" i="2" s="1"/>
  <c r="K12868" i="2"/>
  <c r="M12868" i="2" s="1"/>
  <c r="AE516" i="2" s="1"/>
  <c r="K12859" i="2"/>
  <c r="M12859" i="2" s="1"/>
  <c r="V516" i="2" s="1"/>
  <c r="K12865" i="2"/>
  <c r="M12865" i="2" s="1"/>
  <c r="AB516" i="2" s="1"/>
  <c r="K12870" i="2"/>
  <c r="M12870" i="2" s="1"/>
  <c r="AG516" i="2" s="1"/>
  <c r="K12860" i="2"/>
  <c r="M12860" i="2" s="1"/>
  <c r="W516" i="2" s="1"/>
  <c r="K12857" i="2"/>
  <c r="M12857" i="2" s="1"/>
  <c r="T516" i="2" s="1"/>
  <c r="K12862" i="2"/>
  <c r="M12862" i="2" s="1"/>
  <c r="K12852" i="2"/>
  <c r="M12852" i="2" s="1"/>
  <c r="O516" i="2" s="1"/>
  <c r="K5017" i="2"/>
  <c r="M5017" i="2" s="1"/>
  <c r="AD202" i="2" s="1"/>
  <c r="K5022" i="2"/>
  <c r="M5022" i="2" s="1"/>
  <c r="AI202" i="2" s="1"/>
  <c r="K5003" i="2"/>
  <c r="M5003" i="2" s="1"/>
  <c r="P202" i="2" s="1"/>
  <c r="K5009" i="2"/>
  <c r="M5009" i="2" s="1"/>
  <c r="V202" i="2" s="1"/>
  <c r="K5014" i="2"/>
  <c r="M5014" i="2" s="1"/>
  <c r="AA202" i="2" s="1"/>
  <c r="K5020" i="2"/>
  <c r="M5020" i="2" s="1"/>
  <c r="AG202" i="2" s="1"/>
  <c r="K5024" i="2"/>
  <c r="M5024" i="2" s="1"/>
  <c r="AK202" i="2" s="1"/>
  <c r="K5006" i="2"/>
  <c r="M5006" i="2" s="1"/>
  <c r="S202" i="2" s="1"/>
  <c r="K5012" i="2"/>
  <c r="M5012" i="2" s="1"/>
  <c r="Y202" i="2" s="1"/>
  <c r="K5026" i="2"/>
  <c r="M5026" i="2" s="1"/>
  <c r="AM202" i="2" s="1"/>
  <c r="K5016" i="2"/>
  <c r="M5016" i="2" s="1"/>
  <c r="K5021" i="2"/>
  <c r="M5021" i="2" s="1"/>
  <c r="AH202" i="2" s="1"/>
  <c r="K5004" i="2"/>
  <c r="M5004" i="2" s="1"/>
  <c r="Q202" i="2" s="1"/>
  <c r="K5018" i="2"/>
  <c r="M5018" i="2" s="1"/>
  <c r="AE202" i="2" s="1"/>
  <c r="K5008" i="2"/>
  <c r="M5008" i="2" s="1"/>
  <c r="U202" i="2" s="1"/>
  <c r="K5013" i="2"/>
  <c r="M5013" i="2" s="1"/>
  <c r="Z202" i="2" s="1"/>
  <c r="K5010" i="2"/>
  <c r="M5010" i="2" s="1"/>
  <c r="W202" i="2" s="1"/>
  <c r="K5023" i="2"/>
  <c r="M5023" i="2" s="1"/>
  <c r="AJ202" i="2" s="1"/>
  <c r="K5005" i="2"/>
  <c r="M5005" i="2" s="1"/>
  <c r="R202" i="2" s="1"/>
  <c r="K5002" i="2"/>
  <c r="M5002" i="2" s="1"/>
  <c r="O202" i="2" s="1"/>
  <c r="K5015" i="2"/>
  <c r="M5015" i="2" s="1"/>
  <c r="AB202" i="2" s="1"/>
  <c r="K5019" i="2"/>
  <c r="M5019" i="2" s="1"/>
  <c r="AF202" i="2" s="1"/>
  <c r="K5025" i="2"/>
  <c r="M5025" i="2" s="1"/>
  <c r="AL202" i="2" s="1"/>
  <c r="K5007" i="2"/>
  <c r="M5007" i="2" s="1"/>
  <c r="T202" i="2" s="1"/>
  <c r="K5011" i="2"/>
  <c r="M5011" i="2" s="1"/>
  <c r="X202" i="2" s="1"/>
  <c r="K1605" i="2"/>
  <c r="M1605" i="2" s="1"/>
  <c r="R66" i="2" s="1"/>
  <c r="K1618" i="2"/>
  <c r="M1618" i="2" s="1"/>
  <c r="AE66" i="2" s="1"/>
  <c r="K1608" i="2"/>
  <c r="M1608" i="2" s="1"/>
  <c r="U66" i="2" s="1"/>
  <c r="K1620" i="2"/>
  <c r="M1620" i="2" s="1"/>
  <c r="AG66" i="2" s="1"/>
  <c r="K1610" i="2"/>
  <c r="M1610" i="2" s="1"/>
  <c r="K1622" i="2"/>
  <c r="M1622" i="2" s="1"/>
  <c r="AI66" i="2" s="1"/>
  <c r="K1612" i="2"/>
  <c r="M1612" i="2" s="1"/>
  <c r="Y66" i="2" s="1"/>
  <c r="K1602" i="2"/>
  <c r="M1602" i="2" s="1"/>
  <c r="O66" i="2" s="1"/>
  <c r="K1614" i="2"/>
  <c r="M1614" i="2" s="1"/>
  <c r="AA66" i="2" s="1"/>
  <c r="K1604" i="2"/>
  <c r="M1604" i="2" s="1"/>
  <c r="Q66" i="2" s="1"/>
  <c r="K1625" i="2"/>
  <c r="M1625" i="2" s="1"/>
  <c r="AL66" i="2" s="1"/>
  <c r="K1606" i="2"/>
  <c r="M1606" i="2" s="1"/>
  <c r="S66" i="2" s="1"/>
  <c r="K1619" i="2"/>
  <c r="M1619" i="2" s="1"/>
  <c r="AF66" i="2" s="1"/>
  <c r="K1617" i="2"/>
  <c r="M1617" i="2" s="1"/>
  <c r="AD66" i="2" s="1"/>
  <c r="K1607" i="2"/>
  <c r="M1607" i="2" s="1"/>
  <c r="T66" i="2" s="1"/>
  <c r="K1611" i="2"/>
  <c r="M1611" i="2" s="1"/>
  <c r="X66" i="2" s="1"/>
  <c r="K1609" i="2"/>
  <c r="M1609" i="2" s="1"/>
  <c r="V66" i="2" s="1"/>
  <c r="K1615" i="2"/>
  <c r="M1615" i="2" s="1"/>
  <c r="AB66" i="2" s="1"/>
  <c r="K1621" i="2"/>
  <c r="M1621" i="2" s="1"/>
  <c r="AH66" i="2" s="1"/>
  <c r="K1603" i="2"/>
  <c r="M1603" i="2" s="1"/>
  <c r="P66" i="2" s="1"/>
  <c r="K1624" i="2"/>
  <c r="M1624" i="2" s="1"/>
  <c r="AK66" i="2" s="1"/>
  <c r="K1623" i="2"/>
  <c r="M1623" i="2" s="1"/>
  <c r="AJ66" i="2" s="1"/>
  <c r="K1613" i="2"/>
  <c r="M1613" i="2" s="1"/>
  <c r="Z66" i="2" s="1"/>
  <c r="K1626" i="2"/>
  <c r="M1626" i="2" s="1"/>
  <c r="AM66" i="2" s="1"/>
  <c r="K1616" i="2"/>
  <c r="M1616" i="2" s="1"/>
  <c r="AC66" i="2" s="1"/>
  <c r="K16617" i="2"/>
  <c r="M16617" i="2" s="1"/>
  <c r="AD666" i="2" s="1"/>
  <c r="K16622" i="2"/>
  <c r="M16622" i="2" s="1"/>
  <c r="AI666" i="2" s="1"/>
  <c r="K16604" i="2"/>
  <c r="M16604" i="2" s="1"/>
  <c r="Q666" i="2" s="1"/>
  <c r="K16609" i="2"/>
  <c r="M16609" i="2" s="1"/>
  <c r="V666" i="2" s="1"/>
  <c r="K16614" i="2"/>
  <c r="M16614" i="2" s="1"/>
  <c r="AA666" i="2" s="1"/>
  <c r="K16626" i="2"/>
  <c r="M16626" i="2" s="1"/>
  <c r="AM666" i="2" s="1"/>
  <c r="K16624" i="2"/>
  <c r="M16624" i="2" s="1"/>
  <c r="AK666" i="2" s="1"/>
  <c r="K16606" i="2"/>
  <c r="M16606" i="2" s="1"/>
  <c r="S666" i="2" s="1"/>
  <c r="K16618" i="2"/>
  <c r="M16618" i="2" s="1"/>
  <c r="AE666" i="2" s="1"/>
  <c r="K16616" i="2"/>
  <c r="M16616" i="2" s="1"/>
  <c r="AC666" i="2" s="1"/>
  <c r="K16621" i="2"/>
  <c r="M16621" i="2" s="1"/>
  <c r="AH666" i="2" s="1"/>
  <c r="K16610" i="2"/>
  <c r="M16610" i="2" s="1"/>
  <c r="W666" i="2" s="1"/>
  <c r="K16608" i="2"/>
  <c r="M16608" i="2" s="1"/>
  <c r="U666" i="2" s="1"/>
  <c r="K16613" i="2"/>
  <c r="M16613" i="2" s="1"/>
  <c r="Z666" i="2" s="1"/>
  <c r="K16602" i="2"/>
  <c r="M16602" i="2" s="1"/>
  <c r="O666" i="2" s="1"/>
  <c r="K16623" i="2"/>
  <c r="M16623" i="2" s="1"/>
  <c r="AJ666" i="2" s="1"/>
  <c r="K16605" i="2"/>
  <c r="M16605" i="2" s="1"/>
  <c r="R666" i="2" s="1"/>
  <c r="K16611" i="2"/>
  <c r="M16611" i="2" s="1"/>
  <c r="X666" i="2" s="1"/>
  <c r="K16615" i="2"/>
  <c r="M16615" i="2" s="1"/>
  <c r="AB666" i="2" s="1"/>
  <c r="K16620" i="2"/>
  <c r="M16620" i="2" s="1"/>
  <c r="AG666" i="2" s="1"/>
  <c r="K16603" i="2"/>
  <c r="M16603" i="2" s="1"/>
  <c r="P666" i="2" s="1"/>
  <c r="K16625" i="2"/>
  <c r="M16625" i="2" s="1"/>
  <c r="AL666" i="2" s="1"/>
  <c r="K16607" i="2"/>
  <c r="M16607" i="2" s="1"/>
  <c r="T666" i="2" s="1"/>
  <c r="K16612" i="2"/>
  <c r="M16612" i="2" s="1"/>
  <c r="Y666" i="2" s="1"/>
  <c r="K16619" i="2"/>
  <c r="M16619" i="2" s="1"/>
  <c r="AF666" i="2" s="1"/>
  <c r="K3674" i="2"/>
  <c r="M3674" i="2" s="1"/>
  <c r="AK148" i="2" s="1"/>
  <c r="K3656" i="2"/>
  <c r="M3656" i="2" s="1"/>
  <c r="S148" i="2" s="1"/>
  <c r="K3661" i="2"/>
  <c r="M3661" i="2" s="1"/>
  <c r="X148" i="2" s="1"/>
  <c r="K3652" i="2"/>
  <c r="M3652" i="2" s="1"/>
  <c r="O148" i="2" s="1"/>
  <c r="K3666" i="2"/>
  <c r="M3666" i="2" s="1"/>
  <c r="K3671" i="2"/>
  <c r="M3671" i="2" s="1"/>
  <c r="AH148" i="2" s="1"/>
  <c r="K3653" i="2"/>
  <c r="M3653" i="2" s="1"/>
  <c r="P148" i="2" s="1"/>
  <c r="K3658" i="2"/>
  <c r="M3658" i="2" s="1"/>
  <c r="U148" i="2" s="1"/>
  <c r="K3663" i="2"/>
  <c r="M3663" i="2" s="1"/>
  <c r="Z148" i="2" s="1"/>
  <c r="K3675" i="2"/>
  <c r="M3675" i="2" s="1"/>
  <c r="AL148" i="2" s="1"/>
  <c r="K3673" i="2"/>
  <c r="M3673" i="2" s="1"/>
  <c r="AJ148" i="2" s="1"/>
  <c r="K3655" i="2"/>
  <c r="M3655" i="2" s="1"/>
  <c r="R148" i="2" s="1"/>
  <c r="K3667" i="2"/>
  <c r="M3667" i="2" s="1"/>
  <c r="AD148" i="2" s="1"/>
  <c r="K3665" i="2"/>
  <c r="M3665" i="2" s="1"/>
  <c r="AB148" i="2" s="1"/>
  <c r="K3670" i="2"/>
  <c r="M3670" i="2" s="1"/>
  <c r="AG148" i="2" s="1"/>
  <c r="K3659" i="2"/>
  <c r="M3659" i="2" s="1"/>
  <c r="V148" i="2" s="1"/>
  <c r="K3657" i="2"/>
  <c r="M3657" i="2" s="1"/>
  <c r="T148" i="2" s="1"/>
  <c r="K3662" i="2"/>
  <c r="M3662" i="2" s="1"/>
  <c r="Y148" i="2" s="1"/>
  <c r="K3676" i="2"/>
  <c r="M3676" i="2" s="1"/>
  <c r="AM148" i="2" s="1"/>
  <c r="K3672" i="2"/>
  <c r="M3672" i="2" s="1"/>
  <c r="AI148" i="2" s="1"/>
  <c r="K3654" i="2"/>
  <c r="M3654" i="2" s="1"/>
  <c r="Q148" i="2" s="1"/>
  <c r="K3668" i="2"/>
  <c r="M3668" i="2" s="1"/>
  <c r="AE148" i="2" s="1"/>
  <c r="K3664" i="2"/>
  <c r="M3664" i="2" s="1"/>
  <c r="AA148" i="2" s="1"/>
  <c r="K3669" i="2"/>
  <c r="M3669" i="2" s="1"/>
  <c r="AF148" i="2" s="1"/>
  <c r="K3660" i="2"/>
  <c r="M3660" i="2" s="1"/>
  <c r="W148" i="2" s="1"/>
  <c r="K2237" i="2"/>
  <c r="M2237" i="2" s="1"/>
  <c r="Y91" i="2" s="1"/>
  <c r="K2227" i="2"/>
  <c r="M2227" i="2" s="1"/>
  <c r="O91" i="2" s="1"/>
  <c r="K2240" i="2"/>
  <c r="M2240" i="2" s="1"/>
  <c r="AB91" i="2" s="1"/>
  <c r="K2229" i="2"/>
  <c r="M2229" i="2" s="1"/>
  <c r="Q91" i="2" s="1"/>
  <c r="K2250" i="2"/>
  <c r="M2250" i="2" s="1"/>
  <c r="AL91" i="2" s="1"/>
  <c r="K2232" i="2"/>
  <c r="M2232" i="2" s="1"/>
  <c r="T91" i="2" s="1"/>
  <c r="K2244" i="2"/>
  <c r="M2244" i="2" s="1"/>
  <c r="AF91" i="2" s="1"/>
  <c r="K2242" i="2"/>
  <c r="M2242" i="2" s="1"/>
  <c r="AD91" i="2" s="1"/>
  <c r="K2246" i="2"/>
  <c r="M2246" i="2" s="1"/>
  <c r="AH91" i="2" s="1"/>
  <c r="K2236" i="2"/>
  <c r="M2236" i="2" s="1"/>
  <c r="X91" i="2" s="1"/>
  <c r="K2234" i="2"/>
  <c r="M2234" i="2" s="1"/>
  <c r="V91" i="2" s="1"/>
  <c r="K2238" i="2"/>
  <c r="M2238" i="2" s="1"/>
  <c r="K2228" i="2"/>
  <c r="M2228" i="2" s="1"/>
  <c r="P91" i="2" s="1"/>
  <c r="K2249" i="2"/>
  <c r="M2249" i="2" s="1"/>
  <c r="AK91" i="2" s="1"/>
  <c r="K2230" i="2"/>
  <c r="M2230" i="2" s="1"/>
  <c r="R91" i="2" s="1"/>
  <c r="K2251" i="2"/>
  <c r="M2251" i="2" s="1"/>
  <c r="AM91" i="2" s="1"/>
  <c r="K2241" i="2"/>
  <c r="M2241" i="2" s="1"/>
  <c r="AC91" i="2" s="1"/>
  <c r="K2247" i="2"/>
  <c r="M2247" i="2" s="1"/>
  <c r="AI91" i="2" s="1"/>
  <c r="K2243" i="2"/>
  <c r="M2243" i="2" s="1"/>
  <c r="AE91" i="2" s="1"/>
  <c r="K2233" i="2"/>
  <c r="M2233" i="2" s="1"/>
  <c r="U91" i="2" s="1"/>
  <c r="K2239" i="2"/>
  <c r="M2239" i="2" s="1"/>
  <c r="AA91" i="2" s="1"/>
  <c r="K2245" i="2"/>
  <c r="M2245" i="2" s="1"/>
  <c r="AG91" i="2" s="1"/>
  <c r="K2235" i="2"/>
  <c r="M2235" i="2" s="1"/>
  <c r="W91" i="2" s="1"/>
  <c r="K2248" i="2"/>
  <c r="M2248" i="2" s="1"/>
  <c r="AJ91" i="2" s="1"/>
  <c r="K2231" i="2"/>
  <c r="M2231" i="2" s="1"/>
  <c r="S91" i="2" s="1"/>
  <c r="K14404" i="2"/>
  <c r="M14404" i="2" s="1"/>
  <c r="Q578" i="2" s="1"/>
  <c r="K14425" i="2"/>
  <c r="M14425" i="2" s="1"/>
  <c r="AL578" i="2" s="1"/>
  <c r="K14407" i="2"/>
  <c r="M14407" i="2" s="1"/>
  <c r="T578" i="2" s="1"/>
  <c r="K14419" i="2"/>
  <c r="M14419" i="2" s="1"/>
  <c r="AF578" i="2" s="1"/>
  <c r="K14417" i="2"/>
  <c r="M14417" i="2" s="1"/>
  <c r="AD578" i="2" s="1"/>
  <c r="K14414" i="2"/>
  <c r="M14414" i="2" s="1"/>
  <c r="AA578" i="2" s="1"/>
  <c r="K14411" i="2"/>
  <c r="M14411" i="2" s="1"/>
  <c r="X578" i="2" s="1"/>
  <c r="K14409" i="2"/>
  <c r="M14409" i="2" s="1"/>
  <c r="V578" i="2" s="1"/>
  <c r="K14406" i="2"/>
  <c r="M14406" i="2" s="1"/>
  <c r="S578" i="2" s="1"/>
  <c r="K14421" i="2"/>
  <c r="M14421" i="2" s="1"/>
  <c r="AH578" i="2" s="1"/>
  <c r="K14403" i="2"/>
  <c r="M14403" i="2" s="1"/>
  <c r="P578" i="2" s="1"/>
  <c r="K14424" i="2"/>
  <c r="M14424" i="2" s="1"/>
  <c r="AK578" i="2" s="1"/>
  <c r="K14422" i="2"/>
  <c r="M14422" i="2" s="1"/>
  <c r="AI578" i="2" s="1"/>
  <c r="K14413" i="2"/>
  <c r="M14413" i="2" s="1"/>
  <c r="Z578" i="2" s="1"/>
  <c r="K14426" i="2"/>
  <c r="M14426" i="2" s="1"/>
  <c r="AM578" i="2" s="1"/>
  <c r="K14416" i="2"/>
  <c r="M14416" i="2" s="1"/>
  <c r="K14405" i="2"/>
  <c r="M14405" i="2" s="1"/>
  <c r="R578" i="2" s="1"/>
  <c r="K14418" i="2"/>
  <c r="M14418" i="2" s="1"/>
  <c r="AE578" i="2" s="1"/>
  <c r="K14408" i="2"/>
  <c r="M14408" i="2" s="1"/>
  <c r="U578" i="2" s="1"/>
  <c r="K14420" i="2"/>
  <c r="M14420" i="2" s="1"/>
  <c r="AG578" i="2" s="1"/>
  <c r="K14410" i="2"/>
  <c r="M14410" i="2" s="1"/>
  <c r="W578" i="2" s="1"/>
  <c r="K14423" i="2"/>
  <c r="M14423" i="2" s="1"/>
  <c r="AJ578" i="2" s="1"/>
  <c r="K14412" i="2"/>
  <c r="M14412" i="2" s="1"/>
  <c r="Y578" i="2" s="1"/>
  <c r="K14402" i="2"/>
  <c r="M14402" i="2" s="1"/>
  <c r="O578" i="2" s="1"/>
  <c r="K14415" i="2"/>
  <c r="M14415" i="2" s="1"/>
  <c r="AB578" i="2" s="1"/>
  <c r="K19405" i="2"/>
  <c r="M19405" i="2" s="1"/>
  <c r="R778" i="2" s="1"/>
  <c r="K19418" i="2"/>
  <c r="M19418" i="2" s="1"/>
  <c r="AE778" i="2" s="1"/>
  <c r="K19408" i="2"/>
  <c r="M19408" i="2" s="1"/>
  <c r="U778" i="2" s="1"/>
  <c r="K19420" i="2"/>
  <c r="M19420" i="2" s="1"/>
  <c r="AG778" i="2" s="1"/>
  <c r="K19410" i="2"/>
  <c r="M19410" i="2" s="1"/>
  <c r="W778" i="2" s="1"/>
  <c r="K19422" i="2"/>
  <c r="M19422" i="2" s="1"/>
  <c r="AI778" i="2" s="1"/>
  <c r="K19412" i="2"/>
  <c r="M19412" i="2" s="1"/>
  <c r="Y778" i="2" s="1"/>
  <c r="K19402" i="2"/>
  <c r="M19402" i="2" s="1"/>
  <c r="O778" i="2" s="1"/>
  <c r="K19414" i="2"/>
  <c r="M19414" i="2" s="1"/>
  <c r="AA778" i="2" s="1"/>
  <c r="K19404" i="2"/>
  <c r="M19404" i="2" s="1"/>
  <c r="Q778" i="2" s="1"/>
  <c r="K19425" i="2"/>
  <c r="M19425" i="2" s="1"/>
  <c r="AL778" i="2" s="1"/>
  <c r="K19406" i="2"/>
  <c r="M19406" i="2" s="1"/>
  <c r="S778" i="2" s="1"/>
  <c r="K19419" i="2"/>
  <c r="M19419" i="2" s="1"/>
  <c r="AF778" i="2" s="1"/>
  <c r="K19417" i="2"/>
  <c r="M19417" i="2" s="1"/>
  <c r="AD778" i="2" s="1"/>
  <c r="K19423" i="2"/>
  <c r="M19423" i="2" s="1"/>
  <c r="AJ778" i="2" s="1"/>
  <c r="K19411" i="2"/>
  <c r="M19411" i="2" s="1"/>
  <c r="X778" i="2" s="1"/>
  <c r="K19409" i="2"/>
  <c r="M19409" i="2" s="1"/>
  <c r="V778" i="2" s="1"/>
  <c r="K19415" i="2"/>
  <c r="M19415" i="2" s="1"/>
  <c r="AB778" i="2" s="1"/>
  <c r="K19421" i="2"/>
  <c r="M19421" i="2" s="1"/>
  <c r="AH778" i="2" s="1"/>
  <c r="K19403" i="2"/>
  <c r="M19403" i="2" s="1"/>
  <c r="P778" i="2" s="1"/>
  <c r="K19424" i="2"/>
  <c r="M19424" i="2" s="1"/>
  <c r="AK778" i="2" s="1"/>
  <c r="K19407" i="2"/>
  <c r="M19407" i="2" s="1"/>
  <c r="T778" i="2" s="1"/>
  <c r="K19413" i="2"/>
  <c r="M19413" i="2" s="1"/>
  <c r="Z778" i="2" s="1"/>
  <c r="K19426" i="2"/>
  <c r="M19426" i="2" s="1"/>
  <c r="AM778" i="2" s="1"/>
  <c r="K19416" i="2"/>
  <c r="M19416" i="2" s="1"/>
  <c r="K6658" i="2"/>
  <c r="M6658" i="2" s="1"/>
  <c r="U268" i="2" s="1"/>
  <c r="K6663" i="2"/>
  <c r="M6663" i="2" s="1"/>
  <c r="Z268" i="2" s="1"/>
  <c r="K6675" i="2"/>
  <c r="M6675" i="2" s="1"/>
  <c r="AL268" i="2" s="1"/>
  <c r="K6673" i="2"/>
  <c r="M6673" i="2" s="1"/>
  <c r="AJ268" i="2" s="1"/>
  <c r="K6655" i="2"/>
  <c r="M6655" i="2" s="1"/>
  <c r="R268" i="2" s="1"/>
  <c r="K6667" i="2"/>
  <c r="M6667" i="2" s="1"/>
  <c r="K6665" i="2"/>
  <c r="M6665" i="2" s="1"/>
  <c r="AB268" i="2" s="1"/>
  <c r="K6670" i="2"/>
  <c r="M6670" i="2" s="1"/>
  <c r="AG268" i="2" s="1"/>
  <c r="K6659" i="2"/>
  <c r="M6659" i="2" s="1"/>
  <c r="V268" i="2" s="1"/>
  <c r="K6657" i="2"/>
  <c r="M6657" i="2" s="1"/>
  <c r="T268" i="2" s="1"/>
  <c r="K6662" i="2"/>
  <c r="M6662" i="2" s="1"/>
  <c r="Y268" i="2" s="1"/>
  <c r="K6676" i="2"/>
  <c r="M6676" i="2" s="1"/>
  <c r="AM268" i="2" s="1"/>
  <c r="K6672" i="2"/>
  <c r="M6672" i="2" s="1"/>
  <c r="AI268" i="2" s="1"/>
  <c r="K6654" i="2"/>
  <c r="M6654" i="2" s="1"/>
  <c r="Q268" i="2" s="1"/>
  <c r="K6668" i="2"/>
  <c r="M6668" i="2" s="1"/>
  <c r="AE268" i="2" s="1"/>
  <c r="K6664" i="2"/>
  <c r="M6664" i="2" s="1"/>
  <c r="AA268" i="2" s="1"/>
  <c r="K6669" i="2"/>
  <c r="M6669" i="2" s="1"/>
  <c r="AF268" i="2" s="1"/>
  <c r="K6652" i="2"/>
  <c r="M6652" i="2" s="1"/>
  <c r="O268" i="2" s="1"/>
  <c r="K6674" i="2"/>
  <c r="M6674" i="2" s="1"/>
  <c r="AK268" i="2" s="1"/>
  <c r="K6656" i="2"/>
  <c r="M6656" i="2" s="1"/>
  <c r="S268" i="2" s="1"/>
  <c r="K6661" i="2"/>
  <c r="M6661" i="2" s="1"/>
  <c r="X268" i="2" s="1"/>
  <c r="K6660" i="2"/>
  <c r="M6660" i="2" s="1"/>
  <c r="W268" i="2" s="1"/>
  <c r="K6666" i="2"/>
  <c r="M6666" i="2" s="1"/>
  <c r="AC268" i="2" s="1"/>
  <c r="K6671" i="2"/>
  <c r="M6671" i="2" s="1"/>
  <c r="AH268" i="2" s="1"/>
  <c r="K6653" i="2"/>
  <c r="M6653" i="2" s="1"/>
  <c r="P268" i="2" s="1"/>
  <c r="K6025" i="2"/>
  <c r="M6025" i="2" s="1"/>
  <c r="AL242" i="2" s="1"/>
  <c r="K6007" i="2"/>
  <c r="M6007" i="2" s="1"/>
  <c r="T242" i="2" s="1"/>
  <c r="K6011" i="2"/>
  <c r="M6011" i="2" s="1"/>
  <c r="X242" i="2" s="1"/>
  <c r="K6017" i="2"/>
  <c r="M6017" i="2" s="1"/>
  <c r="AD242" i="2" s="1"/>
  <c r="K6022" i="2"/>
  <c r="M6022" i="2" s="1"/>
  <c r="AI242" i="2" s="1"/>
  <c r="K6003" i="2"/>
  <c r="M6003" i="2" s="1"/>
  <c r="P242" i="2" s="1"/>
  <c r="K6009" i="2"/>
  <c r="M6009" i="2" s="1"/>
  <c r="V242" i="2" s="1"/>
  <c r="K6014" i="2"/>
  <c r="M6014" i="2" s="1"/>
  <c r="AA242" i="2" s="1"/>
  <c r="K6004" i="2"/>
  <c r="M6004" i="2" s="1"/>
  <c r="Q242" i="2" s="1"/>
  <c r="K6024" i="2"/>
  <c r="M6024" i="2" s="1"/>
  <c r="AK242" i="2" s="1"/>
  <c r="K6006" i="2"/>
  <c r="M6006" i="2" s="1"/>
  <c r="S242" i="2" s="1"/>
  <c r="K6012" i="2"/>
  <c r="M6012" i="2" s="1"/>
  <c r="K6026" i="2"/>
  <c r="M6026" i="2" s="1"/>
  <c r="AM242" i="2" s="1"/>
  <c r="K6016" i="2"/>
  <c r="M6016" i="2" s="1"/>
  <c r="AC242" i="2" s="1"/>
  <c r="K6021" i="2"/>
  <c r="M6021" i="2" s="1"/>
  <c r="AH242" i="2" s="1"/>
  <c r="K6020" i="2"/>
  <c r="M6020" i="2" s="1"/>
  <c r="AG242" i="2" s="1"/>
  <c r="K6018" i="2"/>
  <c r="M6018" i="2" s="1"/>
  <c r="AE242" i="2" s="1"/>
  <c r="K6008" i="2"/>
  <c r="M6008" i="2" s="1"/>
  <c r="U242" i="2" s="1"/>
  <c r="K6013" i="2"/>
  <c r="M6013" i="2" s="1"/>
  <c r="Z242" i="2" s="1"/>
  <c r="K6010" i="2"/>
  <c r="M6010" i="2" s="1"/>
  <c r="W242" i="2" s="1"/>
  <c r="K6023" i="2"/>
  <c r="M6023" i="2" s="1"/>
  <c r="AJ242" i="2" s="1"/>
  <c r="K6005" i="2"/>
  <c r="M6005" i="2" s="1"/>
  <c r="R242" i="2" s="1"/>
  <c r="K6002" i="2"/>
  <c r="M6002" i="2" s="1"/>
  <c r="O242" i="2" s="1"/>
  <c r="K6015" i="2"/>
  <c r="M6015" i="2" s="1"/>
  <c r="AB242" i="2" s="1"/>
  <c r="K6019" i="2"/>
  <c r="M6019" i="2" s="1"/>
  <c r="AF242" i="2" s="1"/>
  <c r="K2765" i="2"/>
  <c r="M2765" i="2" s="1"/>
  <c r="AB112" i="2" s="1"/>
  <c r="K2770" i="2"/>
  <c r="M2770" i="2" s="1"/>
  <c r="AG112" i="2" s="1"/>
  <c r="K2760" i="2"/>
  <c r="M2760" i="2" s="1"/>
  <c r="W112" i="2" s="1"/>
  <c r="K2757" i="2"/>
  <c r="M2757" i="2" s="1"/>
  <c r="T112" i="2" s="1"/>
  <c r="K2762" i="2"/>
  <c r="M2762" i="2" s="1"/>
  <c r="Y112" i="2" s="1"/>
  <c r="K2752" i="2"/>
  <c r="M2752" i="2" s="1"/>
  <c r="O112" i="2" s="1"/>
  <c r="K2772" i="2"/>
  <c r="M2772" i="2" s="1"/>
  <c r="AI112" i="2" s="1"/>
  <c r="K2754" i="2"/>
  <c r="M2754" i="2" s="1"/>
  <c r="Q112" i="2" s="1"/>
  <c r="K2774" i="2"/>
  <c r="M2774" i="2" s="1"/>
  <c r="AK112" i="2" s="1"/>
  <c r="K2764" i="2"/>
  <c r="M2764" i="2" s="1"/>
  <c r="AA112" i="2" s="1"/>
  <c r="K2769" i="2"/>
  <c r="M2769" i="2" s="1"/>
  <c r="AF112" i="2" s="1"/>
  <c r="K2766" i="2"/>
  <c r="M2766" i="2" s="1"/>
  <c r="AC112" i="2" s="1"/>
  <c r="K2756" i="2"/>
  <c r="M2756" i="2" s="1"/>
  <c r="S112" i="2" s="1"/>
  <c r="K2761" i="2"/>
  <c r="M2761" i="2" s="1"/>
  <c r="X112" i="2" s="1"/>
  <c r="K2758" i="2"/>
  <c r="M2758" i="2" s="1"/>
  <c r="U112" i="2" s="1"/>
  <c r="K2771" i="2"/>
  <c r="M2771" i="2" s="1"/>
  <c r="AH112" i="2" s="1"/>
  <c r="K2753" i="2"/>
  <c r="M2753" i="2" s="1"/>
  <c r="P112" i="2" s="1"/>
  <c r="K2759" i="2"/>
  <c r="M2759" i="2" s="1"/>
  <c r="V112" i="2" s="1"/>
  <c r="K2763" i="2"/>
  <c r="M2763" i="2" s="1"/>
  <c r="Z112" i="2" s="1"/>
  <c r="K2776" i="2"/>
  <c r="M2776" i="2" s="1"/>
  <c r="AM112" i="2" s="1"/>
  <c r="K2775" i="2"/>
  <c r="M2775" i="2" s="1"/>
  <c r="AL112" i="2" s="1"/>
  <c r="K2773" i="2"/>
  <c r="M2773" i="2" s="1"/>
  <c r="AJ112" i="2" s="1"/>
  <c r="K2755" i="2"/>
  <c r="M2755" i="2" s="1"/>
  <c r="R112" i="2" s="1"/>
  <c r="K2768" i="2"/>
  <c r="M2768" i="2" s="1"/>
  <c r="AE112" i="2" s="1"/>
  <c r="K2767" i="2"/>
  <c r="M2767" i="2" s="1"/>
  <c r="AD112" i="2" s="1"/>
  <c r="K382" i="2"/>
  <c r="M382" i="2" s="1"/>
  <c r="T17" i="2" s="1"/>
  <c r="K395" i="2"/>
  <c r="M395" i="2" s="1"/>
  <c r="AG17" i="2" s="1"/>
  <c r="K393" i="2"/>
  <c r="M393" i="2" s="1"/>
  <c r="AE17" i="2" s="1"/>
  <c r="K397" i="2"/>
  <c r="M397" i="2" s="1"/>
  <c r="AI17" i="2" s="1"/>
  <c r="K387" i="2"/>
  <c r="M387" i="2" s="1"/>
  <c r="Y17" i="2" s="1"/>
  <c r="K385" i="2"/>
  <c r="M385" i="2" s="1"/>
  <c r="K389" i="2"/>
  <c r="M389" i="2" s="1"/>
  <c r="AA17" i="2" s="1"/>
  <c r="K379" i="2"/>
  <c r="M379" i="2" s="1"/>
  <c r="Q17" i="2" s="1"/>
  <c r="K377" i="2"/>
  <c r="M377" i="2" s="1"/>
  <c r="O17" i="2" s="1"/>
  <c r="K399" i="2"/>
  <c r="M399" i="2" s="1"/>
  <c r="AK17" i="2" s="1"/>
  <c r="K381" i="2"/>
  <c r="M381" i="2" s="1"/>
  <c r="S17" i="2" s="1"/>
  <c r="K394" i="2"/>
  <c r="M394" i="2" s="1"/>
  <c r="AF17" i="2" s="1"/>
  <c r="K384" i="2"/>
  <c r="M384" i="2" s="1"/>
  <c r="V17" i="2" s="1"/>
  <c r="K391" i="2"/>
  <c r="M391" i="2" s="1"/>
  <c r="AC17" i="2" s="1"/>
  <c r="K400" i="2"/>
  <c r="M400" i="2" s="1"/>
  <c r="AL17" i="2" s="1"/>
  <c r="K386" i="2"/>
  <c r="M386" i="2" s="1"/>
  <c r="X17" i="2" s="1"/>
  <c r="K383" i="2"/>
  <c r="M383" i="2" s="1"/>
  <c r="U17" i="2" s="1"/>
  <c r="K396" i="2"/>
  <c r="M396" i="2" s="1"/>
  <c r="AH17" i="2" s="1"/>
  <c r="K378" i="2"/>
  <c r="M378" i="2" s="1"/>
  <c r="P17" i="2" s="1"/>
  <c r="K398" i="2"/>
  <c r="M398" i="2" s="1"/>
  <c r="AJ17" i="2" s="1"/>
  <c r="K388" i="2"/>
  <c r="M388" i="2" s="1"/>
  <c r="Z17" i="2" s="1"/>
  <c r="K392" i="2"/>
  <c r="M392" i="2" s="1"/>
  <c r="AD17" i="2" s="1"/>
  <c r="K390" i="2"/>
  <c r="M390" i="2" s="1"/>
  <c r="AB17" i="2" s="1"/>
  <c r="K380" i="2"/>
  <c r="M380" i="2" s="1"/>
  <c r="R17" i="2" s="1"/>
  <c r="K401" i="2"/>
  <c r="M401" i="2" s="1"/>
  <c r="AM17" i="2" s="1"/>
  <c r="K24417" i="2"/>
  <c r="M24417" i="2" s="1"/>
  <c r="AD978" i="2" s="1"/>
  <c r="K24422" i="2"/>
  <c r="M24422" i="2" s="1"/>
  <c r="AI978" i="2" s="1"/>
  <c r="K24404" i="2"/>
  <c r="M24404" i="2" s="1"/>
  <c r="Q978" i="2" s="1"/>
  <c r="K24409" i="2"/>
  <c r="M24409" i="2" s="1"/>
  <c r="V978" i="2" s="1"/>
  <c r="K24414" i="2"/>
  <c r="M24414" i="2" s="1"/>
  <c r="AA978" i="2" s="1"/>
  <c r="K24426" i="2"/>
  <c r="M24426" i="2" s="1"/>
  <c r="AM978" i="2" s="1"/>
  <c r="K24424" i="2"/>
  <c r="M24424" i="2" s="1"/>
  <c r="AK978" i="2" s="1"/>
  <c r="K24406" i="2"/>
  <c r="M24406" i="2" s="1"/>
  <c r="S978" i="2" s="1"/>
  <c r="K24418" i="2"/>
  <c r="M24418" i="2" s="1"/>
  <c r="AE978" i="2" s="1"/>
  <c r="K24416" i="2"/>
  <c r="M24416" i="2" s="1"/>
  <c r="AC978" i="2" s="1"/>
  <c r="K24421" i="2"/>
  <c r="M24421" i="2" s="1"/>
  <c r="AH978" i="2" s="1"/>
  <c r="K24410" i="2"/>
  <c r="M24410" i="2" s="1"/>
  <c r="K24408" i="2"/>
  <c r="M24408" i="2" s="1"/>
  <c r="U978" i="2" s="1"/>
  <c r="K24413" i="2"/>
  <c r="M24413" i="2" s="1"/>
  <c r="Z978" i="2" s="1"/>
  <c r="K24402" i="2"/>
  <c r="M24402" i="2" s="1"/>
  <c r="O978" i="2" s="1"/>
  <c r="K24423" i="2"/>
  <c r="M24423" i="2" s="1"/>
  <c r="AJ978" i="2" s="1"/>
  <c r="K24405" i="2"/>
  <c r="M24405" i="2" s="1"/>
  <c r="R978" i="2" s="1"/>
  <c r="K24419" i="2"/>
  <c r="M24419" i="2" s="1"/>
  <c r="AF978" i="2" s="1"/>
  <c r="K24415" i="2"/>
  <c r="M24415" i="2" s="1"/>
  <c r="AB978" i="2" s="1"/>
  <c r="K24420" i="2"/>
  <c r="M24420" i="2" s="1"/>
  <c r="AG978" i="2" s="1"/>
  <c r="K24411" i="2"/>
  <c r="M24411" i="2" s="1"/>
  <c r="X978" i="2" s="1"/>
  <c r="K24425" i="2"/>
  <c r="M24425" i="2" s="1"/>
  <c r="AL978" i="2" s="1"/>
  <c r="K24407" i="2"/>
  <c r="M24407" i="2" s="1"/>
  <c r="T978" i="2" s="1"/>
  <c r="K24412" i="2"/>
  <c r="M24412" i="2" s="1"/>
  <c r="Y978" i="2" s="1"/>
  <c r="K24403" i="2"/>
  <c r="M24403" i="2" s="1"/>
  <c r="P978" i="2" s="1"/>
  <c r="K8450" i="2"/>
  <c r="M8450" i="2" s="1"/>
  <c r="AL339" i="2" s="1"/>
  <c r="K8431" i="2"/>
  <c r="M8431" i="2" s="1"/>
  <c r="S339" i="2" s="1"/>
  <c r="K8443" i="2"/>
  <c r="M8443" i="2" s="1"/>
  <c r="AE339" i="2" s="1"/>
  <c r="K8429" i="2"/>
  <c r="M8429" i="2" s="1"/>
  <c r="Q339" i="2" s="1"/>
  <c r="K8442" i="2"/>
  <c r="M8442" i="2" s="1"/>
  <c r="AD339" i="2" s="1"/>
  <c r="K8446" i="2"/>
  <c r="M8446" i="2" s="1"/>
  <c r="AH339" i="2" s="1"/>
  <c r="K8440" i="2"/>
  <c r="M8440" i="2" s="1"/>
  <c r="AB339" i="2" s="1"/>
  <c r="K8434" i="2"/>
  <c r="M8434" i="2" s="1"/>
  <c r="V339" i="2" s="1"/>
  <c r="K8438" i="2"/>
  <c r="M8438" i="2" s="1"/>
  <c r="Z339" i="2" s="1"/>
  <c r="K8437" i="2"/>
  <c r="M8437" i="2" s="1"/>
  <c r="K8449" i="2"/>
  <c r="M8449" i="2" s="1"/>
  <c r="AK339" i="2" s="1"/>
  <c r="K8430" i="2"/>
  <c r="M8430" i="2" s="1"/>
  <c r="R339" i="2" s="1"/>
  <c r="K8435" i="2"/>
  <c r="M8435" i="2" s="1"/>
  <c r="W339" i="2" s="1"/>
  <c r="K8441" i="2"/>
  <c r="M8441" i="2" s="1"/>
  <c r="AC339" i="2" s="1"/>
  <c r="K8444" i="2"/>
  <c r="M8444" i="2" s="1"/>
  <c r="AF339" i="2" s="1"/>
  <c r="K8432" i="2"/>
  <c r="M8432" i="2" s="1"/>
  <c r="T339" i="2" s="1"/>
  <c r="K8433" i="2"/>
  <c r="M8433" i="2" s="1"/>
  <c r="U339" i="2" s="1"/>
  <c r="K8436" i="2"/>
  <c r="M8436" i="2" s="1"/>
  <c r="X339" i="2" s="1"/>
  <c r="K8448" i="2"/>
  <c r="M8448" i="2" s="1"/>
  <c r="AJ339" i="2" s="1"/>
  <c r="K8447" i="2"/>
  <c r="M8447" i="2" s="1"/>
  <c r="AI339" i="2" s="1"/>
  <c r="K8428" i="2"/>
  <c r="M8428" i="2" s="1"/>
  <c r="P339" i="2" s="1"/>
  <c r="K8427" i="2"/>
  <c r="M8427" i="2" s="1"/>
  <c r="O339" i="2" s="1"/>
  <c r="K8439" i="2"/>
  <c r="M8439" i="2" s="1"/>
  <c r="AA339" i="2" s="1"/>
  <c r="K8445" i="2"/>
  <c r="M8445" i="2" s="1"/>
  <c r="AG339" i="2" s="1"/>
  <c r="K8451" i="2"/>
  <c r="M8451" i="2" s="1"/>
  <c r="AM339" i="2" s="1"/>
  <c r="K24832" i="2"/>
  <c r="M24832" i="2" s="1"/>
  <c r="T995" i="2" s="1"/>
  <c r="K24837" i="2"/>
  <c r="M24837" i="2" s="1"/>
  <c r="Y995" i="2" s="1"/>
  <c r="K24851" i="2"/>
  <c r="M24851" i="2" s="1"/>
  <c r="AM995" i="2" s="1"/>
  <c r="K24847" i="2"/>
  <c r="M24847" i="2" s="1"/>
  <c r="AI995" i="2" s="1"/>
  <c r="K24829" i="2"/>
  <c r="M24829" i="2" s="1"/>
  <c r="Q995" i="2" s="1"/>
  <c r="K24843" i="2"/>
  <c r="M24843" i="2" s="1"/>
  <c r="AE995" i="2" s="1"/>
  <c r="K24839" i="2"/>
  <c r="M24839" i="2" s="1"/>
  <c r="AA995" i="2" s="1"/>
  <c r="K24844" i="2"/>
  <c r="M24844" i="2" s="1"/>
  <c r="AF995" i="2" s="1"/>
  <c r="K24835" i="2"/>
  <c r="M24835" i="2" s="1"/>
  <c r="W995" i="2" s="1"/>
  <c r="K24849" i="2"/>
  <c r="M24849" i="2" s="1"/>
  <c r="AK995" i="2" s="1"/>
  <c r="K24831" i="2"/>
  <c r="M24831" i="2" s="1"/>
  <c r="S995" i="2" s="1"/>
  <c r="K24836" i="2"/>
  <c r="M24836" i="2" s="1"/>
  <c r="X995" i="2" s="1"/>
  <c r="K24827" i="2"/>
  <c r="M24827" i="2" s="1"/>
  <c r="O995" i="2" s="1"/>
  <c r="K24841" i="2"/>
  <c r="M24841" i="2" s="1"/>
  <c r="AC995" i="2" s="1"/>
  <c r="K24846" i="2"/>
  <c r="M24846" i="2" s="1"/>
  <c r="AH995" i="2" s="1"/>
  <c r="K24828" i="2"/>
  <c r="M24828" i="2" s="1"/>
  <c r="P995" i="2" s="1"/>
  <c r="K24833" i="2"/>
  <c r="M24833" i="2" s="1"/>
  <c r="U995" i="2" s="1"/>
  <c r="K24838" i="2"/>
  <c r="M24838" i="2" s="1"/>
  <c r="Z995" i="2" s="1"/>
  <c r="K24850" i="2"/>
  <c r="M24850" i="2" s="1"/>
  <c r="AL995" i="2" s="1"/>
  <c r="K24848" i="2"/>
  <c r="M24848" i="2" s="1"/>
  <c r="AJ995" i="2" s="1"/>
  <c r="K24830" i="2"/>
  <c r="M24830" i="2" s="1"/>
  <c r="R995" i="2" s="1"/>
  <c r="K24842" i="2"/>
  <c r="M24842" i="2" s="1"/>
  <c r="AD995" i="2" s="1"/>
  <c r="K24840" i="2"/>
  <c r="M24840" i="2" s="1"/>
  <c r="AB995" i="2" s="1"/>
  <c r="K24845" i="2"/>
  <c r="M24845" i="2" s="1"/>
  <c r="AG995" i="2" s="1"/>
  <c r="K24834" i="2"/>
  <c r="M24834" i="2" s="1"/>
  <c r="V995" i="2" s="1"/>
  <c r="K2805" i="2"/>
  <c r="M2805" i="2" s="1"/>
  <c r="R114" i="2" s="1"/>
  <c r="K2818" i="2"/>
  <c r="M2818" i="2" s="1"/>
  <c r="AE114" i="2" s="1"/>
  <c r="K2808" i="2"/>
  <c r="M2808" i="2" s="1"/>
  <c r="U114" i="2" s="1"/>
  <c r="K2820" i="2"/>
  <c r="M2820" i="2" s="1"/>
  <c r="AG114" i="2" s="1"/>
  <c r="K2810" i="2"/>
  <c r="M2810" i="2" s="1"/>
  <c r="W114" i="2" s="1"/>
  <c r="K2822" i="2"/>
  <c r="M2822" i="2" s="1"/>
  <c r="AI114" i="2" s="1"/>
  <c r="K2812" i="2"/>
  <c r="M2812" i="2" s="1"/>
  <c r="Y114" i="2" s="1"/>
  <c r="K2802" i="2"/>
  <c r="M2802" i="2" s="1"/>
  <c r="O114" i="2" s="1"/>
  <c r="K2814" i="2"/>
  <c r="M2814" i="2" s="1"/>
  <c r="AA114" i="2" s="1"/>
  <c r="K2804" i="2"/>
  <c r="M2804" i="2" s="1"/>
  <c r="Q114" i="2" s="1"/>
  <c r="K2825" i="2"/>
  <c r="M2825" i="2" s="1"/>
  <c r="AL114" i="2" s="1"/>
  <c r="K2806" i="2"/>
  <c r="M2806" i="2" s="1"/>
  <c r="S114" i="2" s="1"/>
  <c r="K2819" i="2"/>
  <c r="M2819" i="2" s="1"/>
  <c r="AF114" i="2" s="1"/>
  <c r="K2817" i="2"/>
  <c r="M2817" i="2" s="1"/>
  <c r="AD114" i="2" s="1"/>
  <c r="K2823" i="2"/>
  <c r="M2823" i="2" s="1"/>
  <c r="AJ114" i="2" s="1"/>
  <c r="K2811" i="2"/>
  <c r="M2811" i="2" s="1"/>
  <c r="K2809" i="2"/>
  <c r="M2809" i="2" s="1"/>
  <c r="V114" i="2" s="1"/>
  <c r="K2815" i="2"/>
  <c r="M2815" i="2" s="1"/>
  <c r="AB114" i="2" s="1"/>
  <c r="K2821" i="2"/>
  <c r="M2821" i="2" s="1"/>
  <c r="AH114" i="2" s="1"/>
  <c r="K2803" i="2"/>
  <c r="M2803" i="2" s="1"/>
  <c r="P114" i="2" s="1"/>
  <c r="K2824" i="2"/>
  <c r="M2824" i="2" s="1"/>
  <c r="AK114" i="2" s="1"/>
  <c r="K2807" i="2"/>
  <c r="M2807" i="2" s="1"/>
  <c r="T114" i="2" s="1"/>
  <c r="K2813" i="2"/>
  <c r="M2813" i="2" s="1"/>
  <c r="Z114" i="2" s="1"/>
  <c r="K2826" i="2"/>
  <c r="M2826" i="2" s="1"/>
  <c r="AM114" i="2" s="1"/>
  <c r="K2816" i="2"/>
  <c r="M2816" i="2" s="1"/>
  <c r="AC114" i="2" s="1"/>
  <c r="K1716" i="2"/>
  <c r="M1716" i="2" s="1"/>
  <c r="AC70" i="2" s="1"/>
  <c r="K1721" i="2"/>
  <c r="M1721" i="2" s="1"/>
  <c r="AH70" i="2" s="1"/>
  <c r="K1710" i="2"/>
  <c r="M1710" i="2" s="1"/>
  <c r="W70" i="2" s="1"/>
  <c r="K1708" i="2"/>
  <c r="M1708" i="2" s="1"/>
  <c r="U70" i="2" s="1"/>
  <c r="K1713" i="2"/>
  <c r="M1713" i="2" s="1"/>
  <c r="Z70" i="2" s="1"/>
  <c r="K1702" i="2"/>
  <c r="M1702" i="2" s="1"/>
  <c r="O70" i="2" s="1"/>
  <c r="K1723" i="2"/>
  <c r="M1723" i="2" s="1"/>
  <c r="AJ70" i="2" s="1"/>
  <c r="K1705" i="2"/>
  <c r="M1705" i="2" s="1"/>
  <c r="R70" i="2" s="1"/>
  <c r="K1719" i="2"/>
  <c r="M1719" i="2" s="1"/>
  <c r="AF70" i="2" s="1"/>
  <c r="K1715" i="2"/>
  <c r="M1715" i="2" s="1"/>
  <c r="AB70" i="2" s="1"/>
  <c r="K1720" i="2"/>
  <c r="M1720" i="2" s="1"/>
  <c r="AG70" i="2" s="1"/>
  <c r="K1711" i="2"/>
  <c r="M1711" i="2" s="1"/>
  <c r="X70" i="2" s="1"/>
  <c r="K1725" i="2"/>
  <c r="M1725" i="2" s="1"/>
  <c r="AL70" i="2" s="1"/>
  <c r="K1707" i="2"/>
  <c r="M1707" i="2" s="1"/>
  <c r="T70" i="2" s="1"/>
  <c r="K1712" i="2"/>
  <c r="M1712" i="2" s="1"/>
  <c r="Y70" i="2" s="1"/>
  <c r="K1703" i="2"/>
  <c r="M1703" i="2" s="1"/>
  <c r="P70" i="2" s="1"/>
  <c r="K1717" i="2"/>
  <c r="M1717" i="2" s="1"/>
  <c r="AD70" i="2" s="1"/>
  <c r="K1722" i="2"/>
  <c r="M1722" i="2" s="1"/>
  <c r="AI70" i="2" s="1"/>
  <c r="K1704" i="2"/>
  <c r="M1704" i="2" s="1"/>
  <c r="Q70" i="2" s="1"/>
  <c r="K1709" i="2"/>
  <c r="M1709" i="2" s="1"/>
  <c r="V70" i="2" s="1"/>
  <c r="K1714" i="2"/>
  <c r="M1714" i="2" s="1"/>
  <c r="K1726" i="2"/>
  <c r="M1726" i="2" s="1"/>
  <c r="AM70" i="2" s="1"/>
  <c r="K1724" i="2"/>
  <c r="M1724" i="2" s="1"/>
  <c r="AK70" i="2" s="1"/>
  <c r="K1706" i="2"/>
  <c r="M1706" i="2" s="1"/>
  <c r="S70" i="2" s="1"/>
  <c r="K1718" i="2"/>
  <c r="M1718" i="2" s="1"/>
  <c r="AE70" i="2" s="1"/>
  <c r="K2587" i="2"/>
  <c r="M2587" i="2" s="1"/>
  <c r="Y105" i="2" s="1"/>
  <c r="K2577" i="2"/>
  <c r="M2577" i="2" s="1"/>
  <c r="O105" i="2" s="1"/>
  <c r="K2591" i="2"/>
  <c r="M2591" i="2" s="1"/>
  <c r="AC105" i="2" s="1"/>
  <c r="K2597" i="2"/>
  <c r="M2597" i="2" s="1"/>
  <c r="AI105" i="2" s="1"/>
  <c r="K2579" i="2"/>
  <c r="M2579" i="2" s="1"/>
  <c r="Q105" i="2" s="1"/>
  <c r="K2600" i="2"/>
  <c r="M2600" i="2" s="1"/>
  <c r="AL105" i="2" s="1"/>
  <c r="K2583" i="2"/>
  <c r="M2583" i="2" s="1"/>
  <c r="U105" i="2" s="1"/>
  <c r="K2589" i="2"/>
  <c r="M2589" i="2" s="1"/>
  <c r="AA105" i="2" s="1"/>
  <c r="K2594" i="2"/>
  <c r="M2594" i="2" s="1"/>
  <c r="AF105" i="2" s="1"/>
  <c r="K2592" i="2"/>
  <c r="M2592" i="2" s="1"/>
  <c r="AD105" i="2" s="1"/>
  <c r="K2581" i="2"/>
  <c r="M2581" i="2" s="1"/>
  <c r="S105" i="2" s="1"/>
  <c r="K2586" i="2"/>
  <c r="M2586" i="2" s="1"/>
  <c r="X105" i="2" s="1"/>
  <c r="K2584" i="2"/>
  <c r="M2584" i="2" s="1"/>
  <c r="V105" i="2" s="1"/>
  <c r="K2596" i="2"/>
  <c r="M2596" i="2" s="1"/>
  <c r="AH105" i="2" s="1"/>
  <c r="K2578" i="2"/>
  <c r="M2578" i="2" s="1"/>
  <c r="P105" i="2" s="1"/>
  <c r="K2598" i="2"/>
  <c r="M2598" i="2" s="1"/>
  <c r="AJ105" i="2" s="1"/>
  <c r="K2588" i="2"/>
  <c r="M2588" i="2" s="1"/>
  <c r="Z105" i="2" s="1"/>
  <c r="K2601" i="2"/>
  <c r="M2601" i="2" s="1"/>
  <c r="AM105" i="2" s="1"/>
  <c r="K2590" i="2"/>
  <c r="M2590" i="2" s="1"/>
  <c r="AB105" i="2" s="1"/>
  <c r="K2580" i="2"/>
  <c r="M2580" i="2" s="1"/>
  <c r="R105" i="2" s="1"/>
  <c r="K2593" i="2"/>
  <c r="M2593" i="2" s="1"/>
  <c r="AE105" i="2" s="1"/>
  <c r="K2582" i="2"/>
  <c r="M2582" i="2" s="1"/>
  <c r="T105" i="2" s="1"/>
  <c r="K2595" i="2"/>
  <c r="M2595" i="2" s="1"/>
  <c r="AG105" i="2" s="1"/>
  <c r="K2585" i="2"/>
  <c r="M2585" i="2" s="1"/>
  <c r="W105" i="2" s="1"/>
  <c r="K2599" i="2"/>
  <c r="M2599" i="2" s="1"/>
  <c r="AK105" i="2" s="1"/>
  <c r="K11115" i="2"/>
  <c r="M11115" i="2" s="1"/>
  <c r="AB446" i="2" s="1"/>
  <c r="K11120" i="2"/>
  <c r="M11120" i="2" s="1"/>
  <c r="AG446" i="2" s="1"/>
  <c r="K11110" i="2"/>
  <c r="M11110" i="2" s="1"/>
  <c r="W446" i="2" s="1"/>
  <c r="K11107" i="2"/>
  <c r="M11107" i="2" s="1"/>
  <c r="T446" i="2" s="1"/>
  <c r="K11112" i="2"/>
  <c r="M11112" i="2" s="1"/>
  <c r="Y446" i="2" s="1"/>
  <c r="K11102" i="2"/>
  <c r="M11102" i="2" s="1"/>
  <c r="O446" i="2" s="1"/>
  <c r="K11122" i="2"/>
  <c r="M11122" i="2" s="1"/>
  <c r="AI446" i="2" s="1"/>
  <c r="K11104" i="2"/>
  <c r="M11104" i="2" s="1"/>
  <c r="Q446" i="2" s="1"/>
  <c r="K11125" i="2"/>
  <c r="M11125" i="2" s="1"/>
  <c r="AL446" i="2" s="1"/>
  <c r="K11114" i="2"/>
  <c r="M11114" i="2" s="1"/>
  <c r="AA446" i="2" s="1"/>
  <c r="K11119" i="2"/>
  <c r="M11119" i="2" s="1"/>
  <c r="AF446" i="2" s="1"/>
  <c r="K11117" i="2"/>
  <c r="M11117" i="2" s="1"/>
  <c r="AD446" i="2" s="1"/>
  <c r="K11124" i="2"/>
  <c r="M11124" i="2" s="1"/>
  <c r="AK446" i="2" s="1"/>
  <c r="K11106" i="2"/>
  <c r="M11106" i="2" s="1"/>
  <c r="S446" i="2" s="1"/>
  <c r="K11111" i="2"/>
  <c r="M11111" i="2" s="1"/>
  <c r="X446" i="2" s="1"/>
  <c r="K11109" i="2"/>
  <c r="M11109" i="2" s="1"/>
  <c r="V446" i="2" s="1"/>
  <c r="K11116" i="2"/>
  <c r="M11116" i="2" s="1"/>
  <c r="AC446" i="2" s="1"/>
  <c r="K11121" i="2"/>
  <c r="M11121" i="2" s="1"/>
  <c r="AH446" i="2" s="1"/>
  <c r="K11103" i="2"/>
  <c r="M11103" i="2" s="1"/>
  <c r="P446" i="2" s="1"/>
  <c r="K11108" i="2"/>
  <c r="M11108" i="2" s="1"/>
  <c r="U446" i="2" s="1"/>
  <c r="K11113" i="2"/>
  <c r="M11113" i="2" s="1"/>
  <c r="K11126" i="2"/>
  <c r="M11126" i="2" s="1"/>
  <c r="AM446" i="2" s="1"/>
  <c r="K11123" i="2"/>
  <c r="M11123" i="2" s="1"/>
  <c r="AJ446" i="2" s="1"/>
  <c r="K11105" i="2"/>
  <c r="M11105" i="2" s="1"/>
  <c r="R446" i="2" s="1"/>
  <c r="K11118" i="2"/>
  <c r="M11118" i="2" s="1"/>
  <c r="AE446" i="2" s="1"/>
  <c r="K19116" i="2"/>
  <c r="M19116" i="2" s="1"/>
  <c r="K19121" i="2"/>
  <c r="M19121" i="2" s="1"/>
  <c r="AH766" i="2" s="1"/>
  <c r="K19110" i="2"/>
  <c r="M19110" i="2" s="1"/>
  <c r="W766" i="2" s="1"/>
  <c r="K19108" i="2"/>
  <c r="M19108" i="2" s="1"/>
  <c r="U766" i="2" s="1"/>
  <c r="K19113" i="2"/>
  <c r="M19113" i="2" s="1"/>
  <c r="Z766" i="2" s="1"/>
  <c r="K19102" i="2"/>
  <c r="M19102" i="2" s="1"/>
  <c r="O766" i="2" s="1"/>
  <c r="K19123" i="2"/>
  <c r="M19123" i="2" s="1"/>
  <c r="AJ766" i="2" s="1"/>
  <c r="K19105" i="2"/>
  <c r="M19105" i="2" s="1"/>
  <c r="R766" i="2" s="1"/>
  <c r="K19119" i="2"/>
  <c r="M19119" i="2" s="1"/>
  <c r="AF766" i="2" s="1"/>
  <c r="K19115" i="2"/>
  <c r="M19115" i="2" s="1"/>
  <c r="AB766" i="2" s="1"/>
  <c r="K19120" i="2"/>
  <c r="M19120" i="2" s="1"/>
  <c r="AG766" i="2" s="1"/>
  <c r="K19111" i="2"/>
  <c r="M19111" i="2" s="1"/>
  <c r="X766" i="2" s="1"/>
  <c r="K19125" i="2"/>
  <c r="M19125" i="2" s="1"/>
  <c r="AL766" i="2" s="1"/>
  <c r="K19107" i="2"/>
  <c r="M19107" i="2" s="1"/>
  <c r="T766" i="2" s="1"/>
  <c r="K19112" i="2"/>
  <c r="M19112" i="2" s="1"/>
  <c r="Y766" i="2" s="1"/>
  <c r="K19103" i="2"/>
  <c r="M19103" i="2" s="1"/>
  <c r="P766" i="2" s="1"/>
  <c r="K19117" i="2"/>
  <c r="M19117" i="2" s="1"/>
  <c r="AD766" i="2" s="1"/>
  <c r="K19122" i="2"/>
  <c r="M19122" i="2" s="1"/>
  <c r="AI766" i="2" s="1"/>
  <c r="K19104" i="2"/>
  <c r="M19104" i="2" s="1"/>
  <c r="Q766" i="2" s="1"/>
  <c r="K19109" i="2"/>
  <c r="M19109" i="2" s="1"/>
  <c r="V766" i="2" s="1"/>
  <c r="K19114" i="2"/>
  <c r="M19114" i="2" s="1"/>
  <c r="AA766" i="2" s="1"/>
  <c r="K19126" i="2"/>
  <c r="M19126" i="2" s="1"/>
  <c r="AM766" i="2" s="1"/>
  <c r="K19124" i="2"/>
  <c r="M19124" i="2" s="1"/>
  <c r="AK766" i="2" s="1"/>
  <c r="K19106" i="2"/>
  <c r="M19106" i="2" s="1"/>
  <c r="S766" i="2" s="1"/>
  <c r="K19118" i="2"/>
  <c r="M19118" i="2" s="1"/>
  <c r="AE766" i="2" s="1"/>
  <c r="K7306" i="2"/>
  <c r="M7306" i="2" s="1"/>
  <c r="S294" i="2" s="1"/>
  <c r="K7311" i="2"/>
  <c r="M7311" i="2" s="1"/>
  <c r="X294" i="2" s="1"/>
  <c r="K7309" i="2"/>
  <c r="M7309" i="2" s="1"/>
  <c r="V294" i="2" s="1"/>
  <c r="K7321" i="2"/>
  <c r="M7321" i="2" s="1"/>
  <c r="AH294" i="2" s="1"/>
  <c r="K7303" i="2"/>
  <c r="M7303" i="2" s="1"/>
  <c r="P294" i="2" s="1"/>
  <c r="K7323" i="2"/>
  <c r="M7323" i="2" s="1"/>
  <c r="AJ294" i="2" s="1"/>
  <c r="K7313" i="2"/>
  <c r="M7313" i="2" s="1"/>
  <c r="Z294" i="2" s="1"/>
  <c r="K7326" i="2"/>
  <c r="M7326" i="2" s="1"/>
  <c r="AM294" i="2" s="1"/>
  <c r="K7315" i="2"/>
  <c r="M7315" i="2" s="1"/>
  <c r="AB294" i="2" s="1"/>
  <c r="K7305" i="2"/>
  <c r="M7305" i="2" s="1"/>
  <c r="R294" i="2" s="1"/>
  <c r="K7318" i="2"/>
  <c r="M7318" i="2" s="1"/>
  <c r="AE294" i="2" s="1"/>
  <c r="K7307" i="2"/>
  <c r="M7307" i="2" s="1"/>
  <c r="T294" i="2" s="1"/>
  <c r="K7320" i="2"/>
  <c r="M7320" i="2" s="1"/>
  <c r="AG294" i="2" s="1"/>
  <c r="K7310" i="2"/>
  <c r="M7310" i="2" s="1"/>
  <c r="W294" i="2" s="1"/>
  <c r="K7324" i="2"/>
  <c r="M7324" i="2" s="1"/>
  <c r="AK294" i="2" s="1"/>
  <c r="K7312" i="2"/>
  <c r="M7312" i="2" s="1"/>
  <c r="Y294" i="2" s="1"/>
  <c r="K7302" i="2"/>
  <c r="M7302" i="2" s="1"/>
  <c r="O294" i="2" s="1"/>
  <c r="K7316" i="2"/>
  <c r="M7316" i="2" s="1"/>
  <c r="AC294" i="2" s="1"/>
  <c r="K7322" i="2"/>
  <c r="M7322" i="2" s="1"/>
  <c r="AI294" i="2" s="1"/>
  <c r="K7304" i="2"/>
  <c r="M7304" i="2" s="1"/>
  <c r="Q294" i="2" s="1"/>
  <c r="K7325" i="2"/>
  <c r="M7325" i="2" s="1"/>
  <c r="AL294" i="2" s="1"/>
  <c r="K7308" i="2"/>
  <c r="M7308" i="2" s="1"/>
  <c r="U294" i="2" s="1"/>
  <c r="K7314" i="2"/>
  <c r="M7314" i="2" s="1"/>
  <c r="K7319" i="2"/>
  <c r="M7319" i="2" s="1"/>
  <c r="AF294" i="2" s="1"/>
  <c r="K7317" i="2"/>
  <c r="M7317" i="2" s="1"/>
  <c r="AD294" i="2" s="1"/>
  <c r="K10363" i="2"/>
  <c r="M10363" i="2" s="1"/>
  <c r="Z416" i="2" s="1"/>
  <c r="K10376" i="2"/>
  <c r="M10376" i="2" s="1"/>
  <c r="AM416" i="2" s="1"/>
  <c r="K10366" i="2"/>
  <c r="M10366" i="2" s="1"/>
  <c r="AC416" i="2" s="1"/>
  <c r="K10355" i="2"/>
  <c r="M10355" i="2" s="1"/>
  <c r="R416" i="2" s="1"/>
  <c r="K10368" i="2"/>
  <c r="M10368" i="2" s="1"/>
  <c r="AE416" i="2" s="1"/>
  <c r="K10358" i="2"/>
  <c r="M10358" i="2" s="1"/>
  <c r="U416" i="2" s="1"/>
  <c r="K10370" i="2"/>
  <c r="M10370" i="2" s="1"/>
  <c r="AG416" i="2" s="1"/>
  <c r="K10360" i="2"/>
  <c r="M10360" i="2" s="1"/>
  <c r="W416" i="2" s="1"/>
  <c r="K10357" i="2"/>
  <c r="M10357" i="2" s="1"/>
  <c r="T416" i="2" s="1"/>
  <c r="K10362" i="2"/>
  <c r="M10362" i="2" s="1"/>
  <c r="Y416" i="2" s="1"/>
  <c r="K10352" i="2"/>
  <c r="M10352" i="2" s="1"/>
  <c r="O416" i="2" s="1"/>
  <c r="K10365" i="2"/>
  <c r="M10365" i="2" s="1"/>
  <c r="AB416" i="2" s="1"/>
  <c r="K10372" i="2"/>
  <c r="M10372" i="2" s="1"/>
  <c r="AI416" i="2" s="1"/>
  <c r="K10354" i="2"/>
  <c r="M10354" i="2" s="1"/>
  <c r="Q416" i="2" s="1"/>
  <c r="K10375" i="2"/>
  <c r="M10375" i="2" s="1"/>
  <c r="AL416" i="2" s="1"/>
  <c r="K10373" i="2"/>
  <c r="M10373" i="2" s="1"/>
  <c r="AJ416" i="2" s="1"/>
  <c r="K10364" i="2"/>
  <c r="M10364" i="2" s="1"/>
  <c r="AA416" i="2" s="1"/>
  <c r="K10369" i="2"/>
  <c r="M10369" i="2" s="1"/>
  <c r="AF416" i="2" s="1"/>
  <c r="K10367" i="2"/>
  <c r="M10367" i="2" s="1"/>
  <c r="AD416" i="2" s="1"/>
  <c r="K10356" i="2"/>
  <c r="M10356" i="2" s="1"/>
  <c r="S416" i="2" s="1"/>
  <c r="K10361" i="2"/>
  <c r="M10361" i="2" s="1"/>
  <c r="X416" i="2" s="1"/>
  <c r="K10359" i="2"/>
  <c r="M10359" i="2" s="1"/>
  <c r="V416" i="2" s="1"/>
  <c r="K10371" i="2"/>
  <c r="M10371" i="2" s="1"/>
  <c r="AH416" i="2" s="1"/>
  <c r="K10353" i="2"/>
  <c r="M10353" i="2" s="1"/>
  <c r="P416" i="2" s="1"/>
  <c r="K10374" i="2"/>
  <c r="M10374" i="2" s="1"/>
  <c r="AK416" i="2" s="1"/>
  <c r="K876" i="2"/>
  <c r="M876" i="2" s="1"/>
  <c r="AM36" i="2" s="1"/>
  <c r="K866" i="2"/>
  <c r="M866" i="2" s="1"/>
  <c r="K870" i="2"/>
  <c r="M870" i="2" s="1"/>
  <c r="AG36" i="2" s="1"/>
  <c r="K868" i="2"/>
  <c r="M868" i="2" s="1"/>
  <c r="AE36" i="2" s="1"/>
  <c r="K858" i="2"/>
  <c r="M858" i="2" s="1"/>
  <c r="U36" i="2" s="1"/>
  <c r="K862" i="2"/>
  <c r="M862" i="2" s="1"/>
  <c r="Y36" i="2" s="1"/>
  <c r="K860" i="2"/>
  <c r="M860" i="2" s="1"/>
  <c r="W36" i="2" s="1"/>
  <c r="K873" i="2"/>
  <c r="M873" i="2" s="1"/>
  <c r="AJ36" i="2" s="1"/>
  <c r="K854" i="2"/>
  <c r="M854" i="2" s="1"/>
  <c r="Q36" i="2" s="1"/>
  <c r="K852" i="2"/>
  <c r="M852" i="2" s="1"/>
  <c r="O36" i="2" s="1"/>
  <c r="K865" i="2"/>
  <c r="M865" i="2" s="1"/>
  <c r="AB36" i="2" s="1"/>
  <c r="K871" i="2"/>
  <c r="M871" i="2" s="1"/>
  <c r="AH36" i="2" s="1"/>
  <c r="K875" i="2"/>
  <c r="M875" i="2" s="1"/>
  <c r="AL36" i="2" s="1"/>
  <c r="K857" i="2"/>
  <c r="M857" i="2" s="1"/>
  <c r="T36" i="2" s="1"/>
  <c r="K863" i="2"/>
  <c r="M863" i="2" s="1"/>
  <c r="Z36" i="2" s="1"/>
  <c r="K869" i="2"/>
  <c r="M869" i="2" s="1"/>
  <c r="AF36" i="2" s="1"/>
  <c r="K867" i="2"/>
  <c r="M867" i="2" s="1"/>
  <c r="AD36" i="2" s="1"/>
  <c r="K872" i="2"/>
  <c r="M872" i="2" s="1"/>
  <c r="AI36" i="2" s="1"/>
  <c r="K855" i="2"/>
  <c r="M855" i="2" s="1"/>
  <c r="R36" i="2" s="1"/>
  <c r="K861" i="2"/>
  <c r="M861" i="2" s="1"/>
  <c r="X36" i="2" s="1"/>
  <c r="K859" i="2"/>
  <c r="M859" i="2" s="1"/>
  <c r="V36" i="2" s="1"/>
  <c r="K864" i="2"/>
  <c r="M864" i="2" s="1"/>
  <c r="AA36" i="2" s="1"/>
  <c r="K853" i="2"/>
  <c r="M853" i="2" s="1"/>
  <c r="P36" i="2" s="1"/>
  <c r="K874" i="2"/>
  <c r="M874" i="2" s="1"/>
  <c r="AK36" i="2" s="1"/>
  <c r="K856" i="2"/>
  <c r="M856" i="2" s="1"/>
  <c r="S36" i="2" s="1"/>
  <c r="K18924" i="2"/>
  <c r="M18924" i="2" s="1"/>
  <c r="AK758" i="2" s="1"/>
  <c r="K18906" i="2"/>
  <c r="M18906" i="2" s="1"/>
  <c r="S758" i="2" s="1"/>
  <c r="K18918" i="2"/>
  <c r="M18918" i="2" s="1"/>
  <c r="AE758" i="2" s="1"/>
  <c r="K18916" i="2"/>
  <c r="M18916" i="2" s="1"/>
  <c r="AC758" i="2" s="1"/>
  <c r="K18921" i="2"/>
  <c r="M18921" i="2" s="1"/>
  <c r="AH758" i="2" s="1"/>
  <c r="K18910" i="2"/>
  <c r="M18910" i="2" s="1"/>
  <c r="W758" i="2" s="1"/>
  <c r="K18908" i="2"/>
  <c r="M18908" i="2" s="1"/>
  <c r="U758" i="2" s="1"/>
  <c r="K18913" i="2"/>
  <c r="M18913" i="2" s="1"/>
  <c r="Z758" i="2" s="1"/>
  <c r="K18902" i="2"/>
  <c r="M18902" i="2" s="1"/>
  <c r="O758" i="2" s="1"/>
  <c r="K18923" i="2"/>
  <c r="M18923" i="2" s="1"/>
  <c r="AJ758" i="2" s="1"/>
  <c r="K18905" i="2"/>
  <c r="M18905" i="2" s="1"/>
  <c r="R758" i="2" s="1"/>
  <c r="K18919" i="2"/>
  <c r="M18919" i="2" s="1"/>
  <c r="AF758" i="2" s="1"/>
  <c r="K18915" i="2"/>
  <c r="M18915" i="2" s="1"/>
  <c r="AB758" i="2" s="1"/>
  <c r="K18920" i="2"/>
  <c r="M18920" i="2" s="1"/>
  <c r="AG758" i="2" s="1"/>
  <c r="K18911" i="2"/>
  <c r="M18911" i="2" s="1"/>
  <c r="X758" i="2" s="1"/>
  <c r="K18925" i="2"/>
  <c r="M18925" i="2" s="1"/>
  <c r="AL758" i="2" s="1"/>
  <c r="K18907" i="2"/>
  <c r="M18907" i="2" s="1"/>
  <c r="T758" i="2" s="1"/>
  <c r="K18912" i="2"/>
  <c r="M18912" i="2" s="1"/>
  <c r="Y758" i="2" s="1"/>
  <c r="K18903" i="2"/>
  <c r="M18903" i="2" s="1"/>
  <c r="P758" i="2" s="1"/>
  <c r="K18917" i="2"/>
  <c r="M18917" i="2" s="1"/>
  <c r="AD758" i="2" s="1"/>
  <c r="K18922" i="2"/>
  <c r="M18922" i="2" s="1"/>
  <c r="AI758" i="2" s="1"/>
  <c r="K18904" i="2"/>
  <c r="M18904" i="2" s="1"/>
  <c r="Q758" i="2" s="1"/>
  <c r="K18909" i="2"/>
  <c r="M18909" i="2" s="1"/>
  <c r="V758" i="2" s="1"/>
  <c r="K18914" i="2"/>
  <c r="M18914" i="2" s="1"/>
  <c r="AA758" i="2" s="1"/>
  <c r="K18926" i="2"/>
  <c r="M18926" i="2" s="1"/>
  <c r="AM758" i="2" s="1"/>
  <c r="K9330" i="2"/>
  <c r="M9330" i="2" s="1"/>
  <c r="R375" i="2" s="1"/>
  <c r="K9343" i="2"/>
  <c r="M9343" i="2" s="1"/>
  <c r="AE375" i="2" s="1"/>
  <c r="K9332" i="2"/>
  <c r="M9332" i="2" s="1"/>
  <c r="T375" i="2" s="1"/>
  <c r="K9345" i="2"/>
  <c r="M9345" i="2" s="1"/>
  <c r="AG375" i="2" s="1"/>
  <c r="K9335" i="2"/>
  <c r="M9335" i="2" s="1"/>
  <c r="K9349" i="2"/>
  <c r="M9349" i="2" s="1"/>
  <c r="AK375" i="2" s="1"/>
  <c r="K9337" i="2"/>
  <c r="M9337" i="2" s="1"/>
  <c r="Y375" i="2" s="1"/>
  <c r="K9327" i="2"/>
  <c r="M9327" i="2" s="1"/>
  <c r="O375" i="2" s="1"/>
  <c r="K9341" i="2"/>
  <c r="M9341" i="2" s="1"/>
  <c r="AC375" i="2" s="1"/>
  <c r="K9347" i="2"/>
  <c r="M9347" i="2" s="1"/>
  <c r="AI375" i="2" s="1"/>
  <c r="K9329" i="2"/>
  <c r="M9329" i="2" s="1"/>
  <c r="Q375" i="2" s="1"/>
  <c r="K9350" i="2"/>
  <c r="M9350" i="2" s="1"/>
  <c r="AL375" i="2" s="1"/>
  <c r="K9333" i="2"/>
  <c r="M9333" i="2" s="1"/>
  <c r="U375" i="2" s="1"/>
  <c r="K9339" i="2"/>
  <c r="M9339" i="2" s="1"/>
  <c r="AA375" i="2" s="1"/>
  <c r="K9344" i="2"/>
  <c r="M9344" i="2" s="1"/>
  <c r="AF375" i="2" s="1"/>
  <c r="K9342" i="2"/>
  <c r="M9342" i="2" s="1"/>
  <c r="AD375" i="2" s="1"/>
  <c r="K9331" i="2"/>
  <c r="M9331" i="2" s="1"/>
  <c r="S375" i="2" s="1"/>
  <c r="K9336" i="2"/>
  <c r="M9336" i="2" s="1"/>
  <c r="X375" i="2" s="1"/>
  <c r="K9334" i="2"/>
  <c r="M9334" i="2" s="1"/>
  <c r="V375" i="2" s="1"/>
  <c r="K9346" i="2"/>
  <c r="M9346" i="2" s="1"/>
  <c r="AH375" i="2" s="1"/>
  <c r="K9328" i="2"/>
  <c r="M9328" i="2" s="1"/>
  <c r="P375" i="2" s="1"/>
  <c r="K9348" i="2"/>
  <c r="M9348" i="2" s="1"/>
  <c r="AJ375" i="2" s="1"/>
  <c r="K9338" i="2"/>
  <c r="M9338" i="2" s="1"/>
  <c r="Z375" i="2" s="1"/>
  <c r="K9351" i="2"/>
  <c r="M9351" i="2" s="1"/>
  <c r="AM375" i="2" s="1"/>
  <c r="K9340" i="2"/>
  <c r="M9340" i="2" s="1"/>
  <c r="AB375" i="2" s="1"/>
  <c r="K11667" i="2"/>
  <c r="M11667" i="2" s="1"/>
  <c r="AD468" i="2" s="1"/>
  <c r="K11672" i="2"/>
  <c r="M11672" i="2" s="1"/>
  <c r="AI468" i="2" s="1"/>
  <c r="K11654" i="2"/>
  <c r="M11654" i="2" s="1"/>
  <c r="Q468" i="2" s="1"/>
  <c r="K11659" i="2"/>
  <c r="M11659" i="2" s="1"/>
  <c r="V468" i="2" s="1"/>
  <c r="K11664" i="2"/>
  <c r="M11664" i="2" s="1"/>
  <c r="AA468" i="2" s="1"/>
  <c r="K11669" i="2"/>
  <c r="M11669" i="2" s="1"/>
  <c r="AF468" i="2" s="1"/>
  <c r="K11674" i="2"/>
  <c r="M11674" i="2" s="1"/>
  <c r="AK468" i="2" s="1"/>
  <c r="K11656" i="2"/>
  <c r="M11656" i="2" s="1"/>
  <c r="S468" i="2" s="1"/>
  <c r="K11661" i="2"/>
  <c r="M11661" i="2" s="1"/>
  <c r="X468" i="2" s="1"/>
  <c r="K11676" i="2"/>
  <c r="M11676" i="2" s="1"/>
  <c r="AM468" i="2" s="1"/>
  <c r="K11666" i="2"/>
  <c r="M11666" i="2" s="1"/>
  <c r="AC468" i="2" s="1"/>
  <c r="K11671" i="2"/>
  <c r="M11671" i="2" s="1"/>
  <c r="AH468" i="2" s="1"/>
  <c r="K11653" i="2"/>
  <c r="M11653" i="2" s="1"/>
  <c r="P468" i="2" s="1"/>
  <c r="K11668" i="2"/>
  <c r="M11668" i="2" s="1"/>
  <c r="AE468" i="2" s="1"/>
  <c r="K11658" i="2"/>
  <c r="M11658" i="2" s="1"/>
  <c r="U468" i="2" s="1"/>
  <c r="K11663" i="2"/>
  <c r="M11663" i="2" s="1"/>
  <c r="Z468" i="2" s="1"/>
  <c r="K11660" i="2"/>
  <c r="M11660" i="2" s="1"/>
  <c r="W468" i="2" s="1"/>
  <c r="K11673" i="2"/>
  <c r="M11673" i="2" s="1"/>
  <c r="AJ468" i="2" s="1"/>
  <c r="K11655" i="2"/>
  <c r="M11655" i="2" s="1"/>
  <c r="R468" i="2" s="1"/>
  <c r="K11652" i="2"/>
  <c r="M11652" i="2" s="1"/>
  <c r="O468" i="2" s="1"/>
  <c r="K11665" i="2"/>
  <c r="M11665" i="2" s="1"/>
  <c r="AB468" i="2" s="1"/>
  <c r="K11670" i="2"/>
  <c r="M11670" i="2" s="1"/>
  <c r="AG468" i="2" s="1"/>
  <c r="K11675" i="2"/>
  <c r="M11675" i="2" s="1"/>
  <c r="AL468" i="2" s="1"/>
  <c r="K11657" i="2"/>
  <c r="M11657" i="2" s="1"/>
  <c r="T468" i="2" s="1"/>
  <c r="K11662" i="2"/>
  <c r="M11662" i="2" s="1"/>
  <c r="K6448" i="2"/>
  <c r="M6448" i="2" s="1"/>
  <c r="AJ259" i="2" s="1"/>
  <c r="K6430" i="2"/>
  <c r="M6430" i="2" s="1"/>
  <c r="R259" i="2" s="1"/>
  <c r="K6444" i="2"/>
  <c r="M6444" i="2" s="1"/>
  <c r="AF259" i="2" s="1"/>
  <c r="K6440" i="2"/>
  <c r="M6440" i="2" s="1"/>
  <c r="AB259" i="2" s="1"/>
  <c r="K6445" i="2"/>
  <c r="M6445" i="2" s="1"/>
  <c r="AG259" i="2" s="1"/>
  <c r="K6436" i="2"/>
  <c r="M6436" i="2" s="1"/>
  <c r="X259" i="2" s="1"/>
  <c r="K6450" i="2"/>
  <c r="M6450" i="2" s="1"/>
  <c r="AL259" i="2" s="1"/>
  <c r="K6432" i="2"/>
  <c r="M6432" i="2" s="1"/>
  <c r="T259" i="2" s="1"/>
  <c r="K6437" i="2"/>
  <c r="M6437" i="2" s="1"/>
  <c r="Y259" i="2" s="1"/>
  <c r="K6428" i="2"/>
  <c r="M6428" i="2" s="1"/>
  <c r="P259" i="2" s="1"/>
  <c r="K6442" i="2"/>
  <c r="M6442" i="2" s="1"/>
  <c r="AD259" i="2" s="1"/>
  <c r="K6447" i="2"/>
  <c r="M6447" i="2" s="1"/>
  <c r="AI259" i="2" s="1"/>
  <c r="K6429" i="2"/>
  <c r="M6429" i="2" s="1"/>
  <c r="Q259" i="2" s="1"/>
  <c r="K6434" i="2"/>
  <c r="M6434" i="2" s="1"/>
  <c r="V259" i="2" s="1"/>
  <c r="K6439" i="2"/>
  <c r="M6439" i="2" s="1"/>
  <c r="AA259" i="2" s="1"/>
  <c r="K6451" i="2"/>
  <c r="M6451" i="2" s="1"/>
  <c r="AM259" i="2" s="1"/>
  <c r="K6449" i="2"/>
  <c r="M6449" i="2" s="1"/>
  <c r="AK259" i="2" s="1"/>
  <c r="K6431" i="2"/>
  <c r="M6431" i="2" s="1"/>
  <c r="S259" i="2" s="1"/>
  <c r="K6443" i="2"/>
  <c r="M6443" i="2" s="1"/>
  <c r="AE259" i="2" s="1"/>
  <c r="K6441" i="2"/>
  <c r="M6441" i="2" s="1"/>
  <c r="AC259" i="2" s="1"/>
  <c r="K6446" i="2"/>
  <c r="M6446" i="2" s="1"/>
  <c r="AH259" i="2" s="1"/>
  <c r="K6435" i="2"/>
  <c r="M6435" i="2" s="1"/>
  <c r="W259" i="2" s="1"/>
  <c r="K6433" i="2"/>
  <c r="M6433" i="2" s="1"/>
  <c r="U259" i="2" s="1"/>
  <c r="K6438" i="2"/>
  <c r="M6438" i="2" s="1"/>
  <c r="Z259" i="2" s="1"/>
  <c r="K6427" i="2"/>
  <c r="M6427" i="2" s="1"/>
  <c r="O259" i="2" s="1"/>
  <c r="K12004" i="2"/>
  <c r="M12004" i="2" s="1"/>
  <c r="Q482" i="2" s="1"/>
  <c r="K12025" i="2"/>
  <c r="M12025" i="2" s="1"/>
  <c r="AL482" i="2" s="1"/>
  <c r="K12007" i="2"/>
  <c r="M12007" i="2" s="1"/>
  <c r="T482" i="2" s="1"/>
  <c r="K12019" i="2"/>
  <c r="M12019" i="2" s="1"/>
  <c r="AF482" i="2" s="1"/>
  <c r="K12017" i="2"/>
  <c r="M12017" i="2" s="1"/>
  <c r="K12022" i="2"/>
  <c r="M12022" i="2" s="1"/>
  <c r="AI482" i="2" s="1"/>
  <c r="K12011" i="2"/>
  <c r="M12011" i="2" s="1"/>
  <c r="X482" i="2" s="1"/>
  <c r="K12009" i="2"/>
  <c r="M12009" i="2" s="1"/>
  <c r="V482" i="2" s="1"/>
  <c r="K12014" i="2"/>
  <c r="M12014" i="2" s="1"/>
  <c r="AA482" i="2" s="1"/>
  <c r="K12003" i="2"/>
  <c r="M12003" i="2" s="1"/>
  <c r="P482" i="2" s="1"/>
  <c r="K12024" i="2"/>
  <c r="M12024" i="2" s="1"/>
  <c r="AK482" i="2" s="1"/>
  <c r="K12006" i="2"/>
  <c r="M12006" i="2" s="1"/>
  <c r="S482" i="2" s="1"/>
  <c r="K12026" i="2"/>
  <c r="M12026" i="2" s="1"/>
  <c r="AM482" i="2" s="1"/>
  <c r="K12016" i="2"/>
  <c r="M12016" i="2" s="1"/>
  <c r="AC482" i="2" s="1"/>
  <c r="K12021" i="2"/>
  <c r="M12021" i="2" s="1"/>
  <c r="AH482" i="2" s="1"/>
  <c r="K12018" i="2"/>
  <c r="M12018" i="2" s="1"/>
  <c r="AE482" i="2" s="1"/>
  <c r="K12008" i="2"/>
  <c r="M12008" i="2" s="1"/>
  <c r="U482" i="2" s="1"/>
  <c r="K12013" i="2"/>
  <c r="M12013" i="2" s="1"/>
  <c r="Z482" i="2" s="1"/>
  <c r="K12020" i="2"/>
  <c r="M12020" i="2" s="1"/>
  <c r="AG482" i="2" s="1"/>
  <c r="K12010" i="2"/>
  <c r="M12010" i="2" s="1"/>
  <c r="W482" i="2" s="1"/>
  <c r="K12023" i="2"/>
  <c r="M12023" i="2" s="1"/>
  <c r="AJ482" i="2" s="1"/>
  <c r="K12005" i="2"/>
  <c r="M12005" i="2" s="1"/>
  <c r="R482" i="2" s="1"/>
  <c r="K12012" i="2"/>
  <c r="M12012" i="2" s="1"/>
  <c r="Y482" i="2" s="1"/>
  <c r="K12002" i="2"/>
  <c r="M12002" i="2" s="1"/>
  <c r="O482" i="2" s="1"/>
  <c r="K12015" i="2"/>
  <c r="M12015" i="2" s="1"/>
  <c r="AB482" i="2" s="1"/>
  <c r="K908" i="2"/>
  <c r="M908" i="2" s="1"/>
  <c r="U38" i="2" s="1"/>
  <c r="K913" i="2"/>
  <c r="M913" i="2" s="1"/>
  <c r="Z38" i="2" s="1"/>
  <c r="K902" i="2"/>
  <c r="M902" i="2" s="1"/>
  <c r="O38" i="2" s="1"/>
  <c r="K923" i="2"/>
  <c r="M923" i="2" s="1"/>
  <c r="AJ38" i="2" s="1"/>
  <c r="K905" i="2"/>
  <c r="M905" i="2" s="1"/>
  <c r="R38" i="2" s="1"/>
  <c r="K903" i="2"/>
  <c r="M903" i="2" s="1"/>
  <c r="P38" i="2" s="1"/>
  <c r="K915" i="2"/>
  <c r="M915" i="2" s="1"/>
  <c r="AB38" i="2" s="1"/>
  <c r="K920" i="2"/>
  <c r="M920" i="2" s="1"/>
  <c r="AG38" i="2" s="1"/>
  <c r="K911" i="2"/>
  <c r="M911" i="2" s="1"/>
  <c r="X38" i="2" s="1"/>
  <c r="K925" i="2"/>
  <c r="M925" i="2" s="1"/>
  <c r="AL38" i="2" s="1"/>
  <c r="K907" i="2"/>
  <c r="M907" i="2" s="1"/>
  <c r="T38" i="2" s="1"/>
  <c r="K912" i="2"/>
  <c r="M912" i="2" s="1"/>
  <c r="Y38" i="2" s="1"/>
  <c r="K919" i="2"/>
  <c r="M919" i="2" s="1"/>
  <c r="AF38" i="2" s="1"/>
  <c r="K917" i="2"/>
  <c r="M917" i="2" s="1"/>
  <c r="AD38" i="2" s="1"/>
  <c r="K922" i="2"/>
  <c r="M922" i="2" s="1"/>
  <c r="AI38" i="2" s="1"/>
  <c r="K904" i="2"/>
  <c r="M904" i="2" s="1"/>
  <c r="Q38" i="2" s="1"/>
  <c r="K909" i="2"/>
  <c r="M909" i="2" s="1"/>
  <c r="V38" i="2" s="1"/>
  <c r="K914" i="2"/>
  <c r="M914" i="2" s="1"/>
  <c r="AA38" i="2" s="1"/>
  <c r="K926" i="2"/>
  <c r="M926" i="2" s="1"/>
  <c r="AM38" i="2" s="1"/>
  <c r="K924" i="2"/>
  <c r="M924" i="2" s="1"/>
  <c r="AK38" i="2" s="1"/>
  <c r="K906" i="2"/>
  <c r="M906" i="2" s="1"/>
  <c r="S38" i="2" s="1"/>
  <c r="K918" i="2"/>
  <c r="M918" i="2" s="1"/>
  <c r="AE38" i="2" s="1"/>
  <c r="K916" i="2"/>
  <c r="M916" i="2" s="1"/>
  <c r="AC38" i="2" s="1"/>
  <c r="K921" i="2"/>
  <c r="M921" i="2" s="1"/>
  <c r="AH38" i="2" s="1"/>
  <c r="K910" i="2"/>
  <c r="M910" i="2" s="1"/>
  <c r="W38" i="2" s="1"/>
  <c r="K2908" i="2"/>
  <c r="M2908" i="2" s="1"/>
  <c r="U118" i="2" s="1"/>
  <c r="K2913" i="2"/>
  <c r="M2913" i="2" s="1"/>
  <c r="K2902" i="2"/>
  <c r="M2902" i="2" s="1"/>
  <c r="O118" i="2" s="1"/>
  <c r="K2923" i="2"/>
  <c r="M2923" i="2" s="1"/>
  <c r="AJ118" i="2" s="1"/>
  <c r="K2905" i="2"/>
  <c r="M2905" i="2" s="1"/>
  <c r="R118" i="2" s="1"/>
  <c r="K2919" i="2"/>
  <c r="M2919" i="2" s="1"/>
  <c r="AF118" i="2" s="1"/>
  <c r="K2915" i="2"/>
  <c r="M2915" i="2" s="1"/>
  <c r="AB118" i="2" s="1"/>
  <c r="K2920" i="2"/>
  <c r="M2920" i="2" s="1"/>
  <c r="AG118" i="2" s="1"/>
  <c r="K2911" i="2"/>
  <c r="M2911" i="2" s="1"/>
  <c r="X118" i="2" s="1"/>
  <c r="K2925" i="2"/>
  <c r="M2925" i="2" s="1"/>
  <c r="AL118" i="2" s="1"/>
  <c r="K2907" i="2"/>
  <c r="M2907" i="2" s="1"/>
  <c r="T118" i="2" s="1"/>
  <c r="K2912" i="2"/>
  <c r="M2912" i="2" s="1"/>
  <c r="Y118" i="2" s="1"/>
  <c r="K2903" i="2"/>
  <c r="M2903" i="2" s="1"/>
  <c r="P118" i="2" s="1"/>
  <c r="K2917" i="2"/>
  <c r="M2917" i="2" s="1"/>
  <c r="AD118" i="2" s="1"/>
  <c r="K2922" i="2"/>
  <c r="M2922" i="2" s="1"/>
  <c r="AI118" i="2" s="1"/>
  <c r="K2904" i="2"/>
  <c r="M2904" i="2" s="1"/>
  <c r="Q118" i="2" s="1"/>
  <c r="K2909" i="2"/>
  <c r="M2909" i="2" s="1"/>
  <c r="V118" i="2" s="1"/>
  <c r="K2914" i="2"/>
  <c r="M2914" i="2" s="1"/>
  <c r="AA118" i="2" s="1"/>
  <c r="K2926" i="2"/>
  <c r="M2926" i="2" s="1"/>
  <c r="AM118" i="2" s="1"/>
  <c r="K2924" i="2"/>
  <c r="M2924" i="2" s="1"/>
  <c r="AK118" i="2" s="1"/>
  <c r="K2906" i="2"/>
  <c r="M2906" i="2" s="1"/>
  <c r="S118" i="2" s="1"/>
  <c r="K2918" i="2"/>
  <c r="M2918" i="2" s="1"/>
  <c r="AE118" i="2" s="1"/>
  <c r="K2916" i="2"/>
  <c r="M2916" i="2" s="1"/>
  <c r="AC118" i="2" s="1"/>
  <c r="K2921" i="2"/>
  <c r="M2921" i="2" s="1"/>
  <c r="AH118" i="2" s="1"/>
  <c r="K2910" i="2"/>
  <c r="M2910" i="2" s="1"/>
  <c r="W118" i="2" s="1"/>
  <c r="K9772" i="2"/>
  <c r="M9772" i="2" s="1"/>
  <c r="AI392" i="2" s="1"/>
  <c r="K9754" i="2"/>
  <c r="M9754" i="2" s="1"/>
  <c r="Q392" i="2" s="1"/>
  <c r="K9775" i="2"/>
  <c r="M9775" i="2" s="1"/>
  <c r="AL392" i="2" s="1"/>
  <c r="K9757" i="2"/>
  <c r="M9757" i="2" s="1"/>
  <c r="T392" i="2" s="1"/>
  <c r="K9764" i="2"/>
  <c r="M9764" i="2" s="1"/>
  <c r="AA392" i="2" s="1"/>
  <c r="K9769" i="2"/>
  <c r="M9769" i="2" s="1"/>
  <c r="AF392" i="2" s="1"/>
  <c r="K9767" i="2"/>
  <c r="M9767" i="2" s="1"/>
  <c r="AD392" i="2" s="1"/>
  <c r="K9756" i="2"/>
  <c r="M9756" i="2" s="1"/>
  <c r="S392" i="2" s="1"/>
  <c r="K9761" i="2"/>
  <c r="M9761" i="2" s="1"/>
  <c r="X392" i="2" s="1"/>
  <c r="K9759" i="2"/>
  <c r="M9759" i="2" s="1"/>
  <c r="V392" i="2" s="1"/>
  <c r="K9771" i="2"/>
  <c r="M9771" i="2" s="1"/>
  <c r="AH392" i="2" s="1"/>
  <c r="K9753" i="2"/>
  <c r="M9753" i="2" s="1"/>
  <c r="P392" i="2" s="1"/>
  <c r="K9774" i="2"/>
  <c r="M9774" i="2" s="1"/>
  <c r="AK392" i="2" s="1"/>
  <c r="K9763" i="2"/>
  <c r="M9763" i="2" s="1"/>
  <c r="Z392" i="2" s="1"/>
  <c r="K9776" i="2"/>
  <c r="M9776" i="2" s="1"/>
  <c r="AM392" i="2" s="1"/>
  <c r="K9766" i="2"/>
  <c r="M9766" i="2" s="1"/>
  <c r="AC392" i="2" s="1"/>
  <c r="K9755" i="2"/>
  <c r="M9755" i="2" s="1"/>
  <c r="R392" i="2" s="1"/>
  <c r="K9768" i="2"/>
  <c r="M9768" i="2" s="1"/>
  <c r="AE392" i="2" s="1"/>
  <c r="K9758" i="2"/>
  <c r="M9758" i="2" s="1"/>
  <c r="U392" i="2" s="1"/>
  <c r="K9770" i="2"/>
  <c r="M9770" i="2" s="1"/>
  <c r="AG392" i="2" s="1"/>
  <c r="K9760" i="2"/>
  <c r="M9760" i="2" s="1"/>
  <c r="W392" i="2" s="1"/>
  <c r="K9773" i="2"/>
  <c r="M9773" i="2" s="1"/>
  <c r="AJ392" i="2" s="1"/>
  <c r="K9762" i="2"/>
  <c r="M9762" i="2" s="1"/>
  <c r="Y392" i="2" s="1"/>
  <c r="K9752" i="2"/>
  <c r="M9752" i="2" s="1"/>
  <c r="O392" i="2" s="1"/>
  <c r="K9765" i="2"/>
  <c r="M9765" i="2" s="1"/>
  <c r="AB392" i="2" s="1"/>
  <c r="K15118" i="2"/>
  <c r="M15118" i="2" s="1"/>
  <c r="AE606" i="2" s="1"/>
  <c r="K15108" i="2"/>
  <c r="M15108" i="2" s="1"/>
  <c r="U606" i="2" s="1"/>
  <c r="K15114" i="2"/>
  <c r="M15114" i="2" s="1"/>
  <c r="AA606" i="2" s="1"/>
  <c r="K15120" i="2"/>
  <c r="M15120" i="2" s="1"/>
  <c r="AG606" i="2" s="1"/>
  <c r="K15110" i="2"/>
  <c r="M15110" i="2" s="1"/>
  <c r="W606" i="2" s="1"/>
  <c r="K15123" i="2"/>
  <c r="M15123" i="2" s="1"/>
  <c r="AJ606" i="2" s="1"/>
  <c r="K15106" i="2"/>
  <c r="M15106" i="2" s="1"/>
  <c r="S606" i="2" s="1"/>
  <c r="K15112" i="2"/>
  <c r="M15112" i="2" s="1"/>
  <c r="Y606" i="2" s="1"/>
  <c r="K15102" i="2"/>
  <c r="M15102" i="2" s="1"/>
  <c r="O606" i="2" s="1"/>
  <c r="K15115" i="2"/>
  <c r="M15115" i="2" s="1"/>
  <c r="AB606" i="2" s="1"/>
  <c r="K15104" i="2"/>
  <c r="M15104" i="2" s="1"/>
  <c r="Q606" i="2" s="1"/>
  <c r="K15125" i="2"/>
  <c r="M15125" i="2" s="1"/>
  <c r="AL606" i="2" s="1"/>
  <c r="K15107" i="2"/>
  <c r="M15107" i="2" s="1"/>
  <c r="T606" i="2" s="1"/>
  <c r="K15119" i="2"/>
  <c r="M15119" i="2" s="1"/>
  <c r="AF606" i="2" s="1"/>
  <c r="K15117" i="2"/>
  <c r="M15117" i="2" s="1"/>
  <c r="AD606" i="2" s="1"/>
  <c r="K15121" i="2"/>
  <c r="M15121" i="2" s="1"/>
  <c r="AH606" i="2" s="1"/>
  <c r="K15111" i="2"/>
  <c r="M15111" i="2" s="1"/>
  <c r="X606" i="2" s="1"/>
  <c r="K15109" i="2"/>
  <c r="M15109" i="2" s="1"/>
  <c r="V606" i="2" s="1"/>
  <c r="K15113" i="2"/>
  <c r="M15113" i="2" s="1"/>
  <c r="Z606" i="2" s="1"/>
  <c r="K15103" i="2"/>
  <c r="M15103" i="2" s="1"/>
  <c r="P606" i="2" s="1"/>
  <c r="K15124" i="2"/>
  <c r="M15124" i="2" s="1"/>
  <c r="AK606" i="2" s="1"/>
  <c r="K15105" i="2"/>
  <c r="M15105" i="2" s="1"/>
  <c r="R606" i="2" s="1"/>
  <c r="K15126" i="2"/>
  <c r="M15126" i="2" s="1"/>
  <c r="AM606" i="2" s="1"/>
  <c r="K15116" i="2"/>
  <c r="M15116" i="2" s="1"/>
  <c r="AC606" i="2" s="1"/>
  <c r="K15122" i="2"/>
  <c r="M15122" i="2" s="1"/>
  <c r="AI606" i="2" s="1"/>
  <c r="K11084" i="2"/>
  <c r="M11084" i="2" s="1"/>
  <c r="V445" i="2" s="1"/>
  <c r="K11089" i="2"/>
  <c r="M11089" i="2" s="1"/>
  <c r="AA445" i="2" s="1"/>
  <c r="K11094" i="2"/>
  <c r="M11094" i="2" s="1"/>
  <c r="AF445" i="2" s="1"/>
  <c r="K11099" i="2"/>
  <c r="M11099" i="2" s="1"/>
  <c r="AK445" i="2" s="1"/>
  <c r="K11081" i="2"/>
  <c r="M11081" i="2" s="1"/>
  <c r="S445" i="2" s="1"/>
  <c r="K11086" i="2"/>
  <c r="M11086" i="2" s="1"/>
  <c r="X445" i="2" s="1"/>
  <c r="K11091" i="2"/>
  <c r="M11091" i="2" s="1"/>
  <c r="K11096" i="2"/>
  <c r="M11096" i="2" s="1"/>
  <c r="AH445" i="2" s="1"/>
  <c r="K11078" i="2"/>
  <c r="M11078" i="2" s="1"/>
  <c r="P445" i="2" s="1"/>
  <c r="K11083" i="2"/>
  <c r="M11083" i="2" s="1"/>
  <c r="U445" i="2" s="1"/>
  <c r="K11088" i="2"/>
  <c r="M11088" i="2" s="1"/>
  <c r="Z445" i="2" s="1"/>
  <c r="K11101" i="2"/>
  <c r="M11101" i="2" s="1"/>
  <c r="AM445" i="2" s="1"/>
  <c r="K11098" i="2"/>
  <c r="M11098" i="2" s="1"/>
  <c r="AJ445" i="2" s="1"/>
  <c r="K11080" i="2"/>
  <c r="M11080" i="2" s="1"/>
  <c r="R445" i="2" s="1"/>
  <c r="K11093" i="2"/>
  <c r="M11093" i="2" s="1"/>
  <c r="AE445" i="2" s="1"/>
  <c r="K11090" i="2"/>
  <c r="M11090" i="2" s="1"/>
  <c r="AB445" i="2" s="1"/>
  <c r="K11095" i="2"/>
  <c r="M11095" i="2" s="1"/>
  <c r="AG445" i="2" s="1"/>
  <c r="K11085" i="2"/>
  <c r="M11085" i="2" s="1"/>
  <c r="W445" i="2" s="1"/>
  <c r="K11100" i="2"/>
  <c r="M11100" i="2" s="1"/>
  <c r="AL445" i="2" s="1"/>
  <c r="K11082" i="2"/>
  <c r="M11082" i="2" s="1"/>
  <c r="T445" i="2" s="1"/>
  <c r="K11087" i="2"/>
  <c r="M11087" i="2" s="1"/>
  <c r="Y445" i="2" s="1"/>
  <c r="K11077" i="2"/>
  <c r="M11077" i="2" s="1"/>
  <c r="O445" i="2" s="1"/>
  <c r="K11092" i="2"/>
  <c r="M11092" i="2" s="1"/>
  <c r="AD445" i="2" s="1"/>
  <c r="K11097" i="2"/>
  <c r="M11097" i="2" s="1"/>
  <c r="AI445" i="2" s="1"/>
  <c r="K11079" i="2"/>
  <c r="M11079" i="2" s="1"/>
  <c r="Q445" i="2" s="1"/>
  <c r="K13619" i="2"/>
  <c r="M13619" i="2" s="1"/>
  <c r="AF546" i="2" s="1"/>
  <c r="K13617" i="2"/>
  <c r="M13617" i="2" s="1"/>
  <c r="AD546" i="2" s="1"/>
  <c r="K13622" i="2"/>
  <c r="M13622" i="2" s="1"/>
  <c r="AI546" i="2" s="1"/>
  <c r="K13611" i="2"/>
  <c r="M13611" i="2" s="1"/>
  <c r="X546" i="2" s="1"/>
  <c r="K13609" i="2"/>
  <c r="M13609" i="2" s="1"/>
  <c r="V546" i="2" s="1"/>
  <c r="K13614" i="2"/>
  <c r="M13614" i="2" s="1"/>
  <c r="AA546" i="2" s="1"/>
  <c r="K13621" i="2"/>
  <c r="M13621" i="2" s="1"/>
  <c r="AH546" i="2" s="1"/>
  <c r="K13603" i="2"/>
  <c r="M13603" i="2" s="1"/>
  <c r="P546" i="2" s="1"/>
  <c r="K13624" i="2"/>
  <c r="M13624" i="2" s="1"/>
  <c r="AK546" i="2" s="1"/>
  <c r="K13606" i="2"/>
  <c r="M13606" i="2" s="1"/>
  <c r="S546" i="2" s="1"/>
  <c r="K13613" i="2"/>
  <c r="M13613" i="2" s="1"/>
  <c r="Z546" i="2" s="1"/>
  <c r="K13626" i="2"/>
  <c r="M13626" i="2" s="1"/>
  <c r="AM546" i="2" s="1"/>
  <c r="K13616" i="2"/>
  <c r="M13616" i="2" s="1"/>
  <c r="AC546" i="2" s="1"/>
  <c r="K13605" i="2"/>
  <c r="M13605" i="2" s="1"/>
  <c r="R546" i="2" s="1"/>
  <c r="K13618" i="2"/>
  <c r="M13618" i="2" s="1"/>
  <c r="AE546" i="2" s="1"/>
  <c r="K13608" i="2"/>
  <c r="M13608" i="2" s="1"/>
  <c r="U546" i="2" s="1"/>
  <c r="K13620" i="2"/>
  <c r="M13620" i="2" s="1"/>
  <c r="AG546" i="2" s="1"/>
  <c r="K13610" i="2"/>
  <c r="M13610" i="2" s="1"/>
  <c r="W546" i="2" s="1"/>
  <c r="K13623" i="2"/>
  <c r="M13623" i="2" s="1"/>
  <c r="AJ546" i="2" s="1"/>
  <c r="K13612" i="2"/>
  <c r="M13612" i="2" s="1"/>
  <c r="Y546" i="2" s="1"/>
  <c r="K13602" i="2"/>
  <c r="M13602" i="2" s="1"/>
  <c r="O546" i="2" s="1"/>
  <c r="K13615" i="2"/>
  <c r="M13615" i="2" s="1"/>
  <c r="AB546" i="2" s="1"/>
  <c r="K13604" i="2"/>
  <c r="M13604" i="2" s="1"/>
  <c r="Q546" i="2" s="1"/>
  <c r="K13625" i="2"/>
  <c r="M13625" i="2" s="1"/>
  <c r="AL546" i="2" s="1"/>
  <c r="K13607" i="2"/>
  <c r="M13607" i="2" s="1"/>
  <c r="T546" i="2" s="1"/>
  <c r="K23427" i="2"/>
  <c r="M23427" i="2" s="1"/>
  <c r="O939" i="2" s="1"/>
  <c r="K23440" i="2"/>
  <c r="M23440" i="2" s="1"/>
  <c r="AB939" i="2" s="1"/>
  <c r="K23444" i="2"/>
  <c r="M23444" i="2" s="1"/>
  <c r="AF939" i="2" s="1"/>
  <c r="K23450" i="2"/>
  <c r="M23450" i="2" s="1"/>
  <c r="AL939" i="2" s="1"/>
  <c r="K23432" i="2"/>
  <c r="M23432" i="2" s="1"/>
  <c r="T939" i="2" s="1"/>
  <c r="K23436" i="2"/>
  <c r="M23436" i="2" s="1"/>
  <c r="X939" i="2" s="1"/>
  <c r="K23442" i="2"/>
  <c r="M23442" i="2" s="1"/>
  <c r="AD939" i="2" s="1"/>
  <c r="K23447" i="2"/>
  <c r="M23447" i="2" s="1"/>
  <c r="AI939" i="2" s="1"/>
  <c r="K23428" i="2"/>
  <c r="M23428" i="2" s="1"/>
  <c r="P939" i="2" s="1"/>
  <c r="K23434" i="2"/>
  <c r="M23434" i="2" s="1"/>
  <c r="V939" i="2" s="1"/>
  <c r="K23439" i="2"/>
  <c r="M23439" i="2" s="1"/>
  <c r="AA939" i="2" s="1"/>
  <c r="K23445" i="2"/>
  <c r="M23445" i="2" s="1"/>
  <c r="AG939" i="2" s="1"/>
  <c r="K23449" i="2"/>
  <c r="M23449" i="2" s="1"/>
  <c r="AK939" i="2" s="1"/>
  <c r="K23431" i="2"/>
  <c r="M23431" i="2" s="1"/>
  <c r="S939" i="2" s="1"/>
  <c r="K23437" i="2"/>
  <c r="M23437" i="2" s="1"/>
  <c r="Y939" i="2" s="1"/>
  <c r="K23451" i="2"/>
  <c r="M23451" i="2" s="1"/>
  <c r="AM939" i="2" s="1"/>
  <c r="K23441" i="2"/>
  <c r="M23441" i="2" s="1"/>
  <c r="AC939" i="2" s="1"/>
  <c r="K23446" i="2"/>
  <c r="M23446" i="2" s="1"/>
  <c r="AH939" i="2" s="1"/>
  <c r="K23429" i="2"/>
  <c r="M23429" i="2" s="1"/>
  <c r="Q939" i="2" s="1"/>
  <c r="K23443" i="2"/>
  <c r="M23443" i="2" s="1"/>
  <c r="AE939" i="2" s="1"/>
  <c r="K23433" i="2"/>
  <c r="M23433" i="2" s="1"/>
  <c r="U939" i="2" s="1"/>
  <c r="K23438" i="2"/>
  <c r="M23438" i="2" s="1"/>
  <c r="Z939" i="2" s="1"/>
  <c r="K23435" i="2"/>
  <c r="M23435" i="2" s="1"/>
  <c r="K23448" i="2"/>
  <c r="M23448" i="2" s="1"/>
  <c r="AJ939" i="2" s="1"/>
  <c r="K23430" i="2"/>
  <c r="M23430" i="2" s="1"/>
  <c r="R939" i="2" s="1"/>
  <c r="K11331" i="2"/>
  <c r="M11331" i="2" s="1"/>
  <c r="S455" i="2" s="1"/>
  <c r="K11336" i="2"/>
  <c r="M11336" i="2" s="1"/>
  <c r="K11334" i="2"/>
  <c r="M11334" i="2" s="1"/>
  <c r="V455" i="2" s="1"/>
  <c r="K11346" i="2"/>
  <c r="M11346" i="2" s="1"/>
  <c r="AH455" i="2" s="1"/>
  <c r="K11328" i="2"/>
  <c r="M11328" i="2" s="1"/>
  <c r="P455" i="2" s="1"/>
  <c r="K11349" i="2"/>
  <c r="M11349" i="2" s="1"/>
  <c r="AK455" i="2" s="1"/>
  <c r="K11338" i="2"/>
  <c r="M11338" i="2" s="1"/>
  <c r="Z455" i="2" s="1"/>
  <c r="K11351" i="2"/>
  <c r="M11351" i="2" s="1"/>
  <c r="AM455" i="2" s="1"/>
  <c r="K11341" i="2"/>
  <c r="M11341" i="2" s="1"/>
  <c r="AC455" i="2" s="1"/>
  <c r="K11348" i="2"/>
  <c r="M11348" i="2" s="1"/>
  <c r="AJ455" i="2" s="1"/>
  <c r="K11330" i="2"/>
  <c r="M11330" i="2" s="1"/>
  <c r="R455" i="2" s="1"/>
  <c r="K11343" i="2"/>
  <c r="M11343" i="2" s="1"/>
  <c r="AE455" i="2" s="1"/>
  <c r="K11333" i="2"/>
  <c r="M11333" i="2" s="1"/>
  <c r="U455" i="2" s="1"/>
  <c r="K11340" i="2"/>
  <c r="M11340" i="2" s="1"/>
  <c r="AB455" i="2" s="1"/>
  <c r="K11345" i="2"/>
  <c r="M11345" i="2" s="1"/>
  <c r="AG455" i="2" s="1"/>
  <c r="K11335" i="2"/>
  <c r="M11335" i="2" s="1"/>
  <c r="W455" i="2" s="1"/>
  <c r="K11332" i="2"/>
  <c r="M11332" i="2" s="1"/>
  <c r="T455" i="2" s="1"/>
  <c r="K11337" i="2"/>
  <c r="M11337" i="2" s="1"/>
  <c r="Y455" i="2" s="1"/>
  <c r="K11327" i="2"/>
  <c r="M11327" i="2" s="1"/>
  <c r="O455" i="2" s="1"/>
  <c r="K11347" i="2"/>
  <c r="M11347" i="2" s="1"/>
  <c r="AI455" i="2" s="1"/>
  <c r="K11329" i="2"/>
  <c r="M11329" i="2" s="1"/>
  <c r="Q455" i="2" s="1"/>
  <c r="K11350" i="2"/>
  <c r="M11350" i="2" s="1"/>
  <c r="AL455" i="2" s="1"/>
  <c r="K11339" i="2"/>
  <c r="M11339" i="2" s="1"/>
  <c r="AA455" i="2" s="1"/>
  <c r="K11344" i="2"/>
  <c r="M11344" i="2" s="1"/>
  <c r="AF455" i="2" s="1"/>
  <c r="K11342" i="2"/>
  <c r="M11342" i="2" s="1"/>
  <c r="AD455" i="2" s="1"/>
  <c r="K12251" i="2"/>
  <c r="M12251" i="2" s="1"/>
  <c r="AM491" i="2" s="1"/>
  <c r="K12241" i="2"/>
  <c r="M12241" i="2" s="1"/>
  <c r="AC491" i="2" s="1"/>
  <c r="K12246" i="2"/>
  <c r="M12246" i="2" s="1"/>
  <c r="AH491" i="2" s="1"/>
  <c r="K12243" i="2"/>
  <c r="M12243" i="2" s="1"/>
  <c r="AE491" i="2" s="1"/>
  <c r="K12233" i="2"/>
  <c r="M12233" i="2" s="1"/>
  <c r="U491" i="2" s="1"/>
  <c r="K12238" i="2"/>
  <c r="M12238" i="2" s="1"/>
  <c r="Z491" i="2" s="1"/>
  <c r="K12235" i="2"/>
  <c r="M12235" i="2" s="1"/>
  <c r="K12248" i="2"/>
  <c r="M12248" i="2" s="1"/>
  <c r="AJ491" i="2" s="1"/>
  <c r="K12230" i="2"/>
  <c r="M12230" i="2" s="1"/>
  <c r="R491" i="2" s="1"/>
  <c r="K12227" i="2"/>
  <c r="M12227" i="2" s="1"/>
  <c r="O491" i="2" s="1"/>
  <c r="K12240" i="2"/>
  <c r="M12240" i="2" s="1"/>
  <c r="AB491" i="2" s="1"/>
  <c r="K12245" i="2"/>
  <c r="M12245" i="2" s="1"/>
  <c r="AG491" i="2" s="1"/>
  <c r="K12250" i="2"/>
  <c r="M12250" i="2" s="1"/>
  <c r="AL491" i="2" s="1"/>
  <c r="K12232" i="2"/>
  <c r="M12232" i="2" s="1"/>
  <c r="T491" i="2" s="1"/>
  <c r="K12237" i="2"/>
  <c r="M12237" i="2" s="1"/>
  <c r="Y491" i="2" s="1"/>
  <c r="K12244" i="2"/>
  <c r="M12244" i="2" s="1"/>
  <c r="AF491" i="2" s="1"/>
  <c r="K12242" i="2"/>
  <c r="M12242" i="2" s="1"/>
  <c r="AD491" i="2" s="1"/>
  <c r="K12247" i="2"/>
  <c r="M12247" i="2" s="1"/>
  <c r="AI491" i="2" s="1"/>
  <c r="K12229" i="2"/>
  <c r="M12229" i="2" s="1"/>
  <c r="Q491" i="2" s="1"/>
  <c r="K12236" i="2"/>
  <c r="M12236" i="2" s="1"/>
  <c r="X491" i="2" s="1"/>
  <c r="K12234" i="2"/>
  <c r="M12234" i="2" s="1"/>
  <c r="V491" i="2" s="1"/>
  <c r="K12239" i="2"/>
  <c r="M12239" i="2" s="1"/>
  <c r="AA491" i="2" s="1"/>
  <c r="K12228" i="2"/>
  <c r="M12228" i="2" s="1"/>
  <c r="P491" i="2" s="1"/>
  <c r="K12249" i="2"/>
  <c r="M12249" i="2" s="1"/>
  <c r="AK491" i="2" s="1"/>
  <c r="K12231" i="2"/>
  <c r="M12231" i="2" s="1"/>
  <c r="S491" i="2" s="1"/>
  <c r="K16304" i="2"/>
  <c r="M16304" i="2" s="1"/>
  <c r="Q654" i="2" s="1"/>
  <c r="K16325" i="2"/>
  <c r="M16325" i="2" s="1"/>
  <c r="AL654" i="2" s="1"/>
  <c r="K16306" i="2"/>
  <c r="M16306" i="2" s="1"/>
  <c r="S654" i="2" s="1"/>
  <c r="K16319" i="2"/>
  <c r="M16319" i="2" s="1"/>
  <c r="AF654" i="2" s="1"/>
  <c r="K16317" i="2"/>
  <c r="M16317" i="2" s="1"/>
  <c r="AD654" i="2" s="1"/>
  <c r="K16323" i="2"/>
  <c r="M16323" i="2" s="1"/>
  <c r="AJ654" i="2" s="1"/>
  <c r="K16311" i="2"/>
  <c r="M16311" i="2" s="1"/>
  <c r="X654" i="2" s="1"/>
  <c r="K16309" i="2"/>
  <c r="M16309" i="2" s="1"/>
  <c r="V654" i="2" s="1"/>
  <c r="K16315" i="2"/>
  <c r="M16315" i="2" s="1"/>
  <c r="AB654" i="2" s="1"/>
  <c r="K16321" i="2"/>
  <c r="M16321" i="2" s="1"/>
  <c r="AH654" i="2" s="1"/>
  <c r="K16303" i="2"/>
  <c r="M16303" i="2" s="1"/>
  <c r="P654" i="2" s="1"/>
  <c r="K16324" i="2"/>
  <c r="M16324" i="2" s="1"/>
  <c r="AK654" i="2" s="1"/>
  <c r="K16307" i="2"/>
  <c r="M16307" i="2" s="1"/>
  <c r="T654" i="2" s="1"/>
  <c r="K16313" i="2"/>
  <c r="M16313" i="2" s="1"/>
  <c r="K16326" i="2"/>
  <c r="M16326" i="2" s="1"/>
  <c r="AM654" i="2" s="1"/>
  <c r="K16316" i="2"/>
  <c r="M16316" i="2" s="1"/>
  <c r="AC654" i="2" s="1"/>
  <c r="K16305" i="2"/>
  <c r="M16305" i="2" s="1"/>
  <c r="R654" i="2" s="1"/>
  <c r="K16318" i="2"/>
  <c r="M16318" i="2" s="1"/>
  <c r="AE654" i="2" s="1"/>
  <c r="K16308" i="2"/>
  <c r="M16308" i="2" s="1"/>
  <c r="U654" i="2" s="1"/>
  <c r="K16320" i="2"/>
  <c r="M16320" i="2" s="1"/>
  <c r="AG654" i="2" s="1"/>
  <c r="K16310" i="2"/>
  <c r="M16310" i="2" s="1"/>
  <c r="W654" i="2" s="1"/>
  <c r="K16322" i="2"/>
  <c r="M16322" i="2" s="1"/>
  <c r="AI654" i="2" s="1"/>
  <c r="K16312" i="2"/>
  <c r="M16312" i="2" s="1"/>
  <c r="Y654" i="2" s="1"/>
  <c r="K16302" i="2"/>
  <c r="M16302" i="2" s="1"/>
  <c r="O654" i="2" s="1"/>
  <c r="K16314" i="2"/>
  <c r="M16314" i="2" s="1"/>
  <c r="AA654" i="2" s="1"/>
  <c r="K4858" i="2"/>
  <c r="M4858" i="2" s="1"/>
  <c r="U196" i="2" s="1"/>
  <c r="K4863" i="2"/>
  <c r="M4863" i="2" s="1"/>
  <c r="Z196" i="2" s="1"/>
  <c r="K4875" i="2"/>
  <c r="M4875" i="2" s="1"/>
  <c r="AL196" i="2" s="1"/>
  <c r="K4873" i="2"/>
  <c r="M4873" i="2" s="1"/>
  <c r="AJ196" i="2" s="1"/>
  <c r="K4855" i="2"/>
  <c r="M4855" i="2" s="1"/>
  <c r="R196" i="2" s="1"/>
  <c r="K4867" i="2"/>
  <c r="M4867" i="2" s="1"/>
  <c r="K4865" i="2"/>
  <c r="M4865" i="2" s="1"/>
  <c r="AB196" i="2" s="1"/>
  <c r="K4870" i="2"/>
  <c r="M4870" i="2" s="1"/>
  <c r="AG196" i="2" s="1"/>
  <c r="K4859" i="2"/>
  <c r="M4859" i="2" s="1"/>
  <c r="V196" i="2" s="1"/>
  <c r="K4857" i="2"/>
  <c r="M4857" i="2" s="1"/>
  <c r="T196" i="2" s="1"/>
  <c r="K4862" i="2"/>
  <c r="M4862" i="2" s="1"/>
  <c r="Y196" i="2" s="1"/>
  <c r="K4876" i="2"/>
  <c r="M4876" i="2" s="1"/>
  <c r="AM196" i="2" s="1"/>
  <c r="K4872" i="2"/>
  <c r="M4872" i="2" s="1"/>
  <c r="AI196" i="2" s="1"/>
  <c r="K4854" i="2"/>
  <c r="M4854" i="2" s="1"/>
  <c r="Q196" i="2" s="1"/>
  <c r="K4868" i="2"/>
  <c r="M4868" i="2" s="1"/>
  <c r="AE196" i="2" s="1"/>
  <c r="K4864" i="2"/>
  <c r="M4864" i="2" s="1"/>
  <c r="AA196" i="2" s="1"/>
  <c r="K4869" i="2"/>
  <c r="M4869" i="2" s="1"/>
  <c r="AF196" i="2" s="1"/>
  <c r="K4860" i="2"/>
  <c r="M4860" i="2" s="1"/>
  <c r="W196" i="2" s="1"/>
  <c r="K4874" i="2"/>
  <c r="M4874" i="2" s="1"/>
  <c r="AK196" i="2" s="1"/>
  <c r="K4856" i="2"/>
  <c r="M4856" i="2" s="1"/>
  <c r="S196" i="2" s="1"/>
  <c r="K4861" i="2"/>
  <c r="M4861" i="2" s="1"/>
  <c r="X196" i="2" s="1"/>
  <c r="K4852" i="2"/>
  <c r="M4852" i="2" s="1"/>
  <c r="O196" i="2" s="1"/>
  <c r="K4866" i="2"/>
  <c r="M4866" i="2" s="1"/>
  <c r="AC196" i="2" s="1"/>
  <c r="K4871" i="2"/>
  <c r="M4871" i="2" s="1"/>
  <c r="AH196" i="2" s="1"/>
  <c r="K4853" i="2"/>
  <c r="M4853" i="2" s="1"/>
  <c r="P196" i="2" s="1"/>
  <c r="K17920" i="2"/>
  <c r="M17920" i="2" s="1"/>
  <c r="AG718" i="2" s="1"/>
  <c r="K17910" i="2"/>
  <c r="M17910" i="2" s="1"/>
  <c r="W718" i="2" s="1"/>
  <c r="K17923" i="2"/>
  <c r="M17923" i="2" s="1"/>
  <c r="AJ718" i="2" s="1"/>
  <c r="K17912" i="2"/>
  <c r="M17912" i="2" s="1"/>
  <c r="Y718" i="2" s="1"/>
  <c r="K17902" i="2"/>
  <c r="M17902" i="2" s="1"/>
  <c r="O718" i="2" s="1"/>
  <c r="K17915" i="2"/>
  <c r="M17915" i="2" s="1"/>
  <c r="AB718" i="2" s="1"/>
  <c r="K17904" i="2"/>
  <c r="M17904" i="2" s="1"/>
  <c r="Q718" i="2" s="1"/>
  <c r="K17925" i="2"/>
  <c r="M17925" i="2" s="1"/>
  <c r="AL718" i="2" s="1"/>
  <c r="K17907" i="2"/>
  <c r="M17907" i="2" s="1"/>
  <c r="T718" i="2" s="1"/>
  <c r="K17919" i="2"/>
  <c r="M17919" i="2" s="1"/>
  <c r="AF718" i="2" s="1"/>
  <c r="K17917" i="2"/>
  <c r="M17917" i="2" s="1"/>
  <c r="AD718" i="2" s="1"/>
  <c r="K17922" i="2"/>
  <c r="M17922" i="2" s="1"/>
  <c r="AI718" i="2" s="1"/>
  <c r="K17911" i="2"/>
  <c r="M17911" i="2" s="1"/>
  <c r="X718" i="2" s="1"/>
  <c r="K17909" i="2"/>
  <c r="M17909" i="2" s="1"/>
  <c r="V718" i="2" s="1"/>
  <c r="K17914" i="2"/>
  <c r="M17914" i="2" s="1"/>
  <c r="AA718" i="2" s="1"/>
  <c r="K17921" i="2"/>
  <c r="M17921" i="2" s="1"/>
  <c r="AH718" i="2" s="1"/>
  <c r="K17903" i="2"/>
  <c r="M17903" i="2" s="1"/>
  <c r="P718" i="2" s="1"/>
  <c r="K17924" i="2"/>
  <c r="M17924" i="2" s="1"/>
  <c r="AK718" i="2" s="1"/>
  <c r="K17906" i="2"/>
  <c r="M17906" i="2" s="1"/>
  <c r="S718" i="2" s="1"/>
  <c r="K17913" i="2"/>
  <c r="M17913" i="2" s="1"/>
  <c r="Z718" i="2" s="1"/>
  <c r="K17926" i="2"/>
  <c r="M17926" i="2" s="1"/>
  <c r="AM718" i="2" s="1"/>
  <c r="K17916" i="2"/>
  <c r="M17916" i="2" s="1"/>
  <c r="AC718" i="2" s="1"/>
  <c r="K17905" i="2"/>
  <c r="M17905" i="2" s="1"/>
  <c r="R718" i="2" s="1"/>
  <c r="K17918" i="2"/>
  <c r="M17918" i="2" s="1"/>
  <c r="K17908" i="2"/>
  <c r="M17908" i="2" s="1"/>
  <c r="U718" i="2" s="1"/>
  <c r="K614" i="2"/>
  <c r="M614" i="2" s="1"/>
  <c r="AA26" i="2" s="1"/>
  <c r="K612" i="2"/>
  <c r="M612" i="2" s="1"/>
  <c r="Y26" i="2" s="1"/>
  <c r="K602" i="2"/>
  <c r="M602" i="2" s="1"/>
  <c r="O26" i="2" s="1"/>
  <c r="K606" i="2"/>
  <c r="M606" i="2" s="1"/>
  <c r="S26" i="2" s="1"/>
  <c r="K604" i="2"/>
  <c r="M604" i="2" s="1"/>
  <c r="Q26" i="2" s="1"/>
  <c r="K625" i="2"/>
  <c r="M625" i="2" s="1"/>
  <c r="AL26" i="2" s="1"/>
  <c r="K624" i="2"/>
  <c r="M624" i="2" s="1"/>
  <c r="AK26" i="2" s="1"/>
  <c r="K619" i="2"/>
  <c r="M619" i="2" s="1"/>
  <c r="AF26" i="2" s="1"/>
  <c r="K617" i="2"/>
  <c r="M617" i="2" s="1"/>
  <c r="AD26" i="2" s="1"/>
  <c r="K623" i="2"/>
  <c r="M623" i="2" s="1"/>
  <c r="AJ26" i="2" s="1"/>
  <c r="K621" i="2"/>
  <c r="M621" i="2" s="1"/>
  <c r="AH26" i="2" s="1"/>
  <c r="K611" i="2"/>
  <c r="M611" i="2" s="1"/>
  <c r="X26" i="2" s="1"/>
  <c r="K609" i="2"/>
  <c r="M609" i="2" s="1"/>
  <c r="V26" i="2" s="1"/>
  <c r="K615" i="2"/>
  <c r="M615" i="2" s="1"/>
  <c r="AB26" i="2" s="1"/>
  <c r="K613" i="2"/>
  <c r="M613" i="2" s="1"/>
  <c r="Z26" i="2" s="1"/>
  <c r="K603" i="2"/>
  <c r="M603" i="2" s="1"/>
  <c r="P26" i="2" s="1"/>
  <c r="K607" i="2"/>
  <c r="M607" i="2" s="1"/>
  <c r="T26" i="2" s="1"/>
  <c r="K605" i="2"/>
  <c r="M605" i="2" s="1"/>
  <c r="R26" i="2" s="1"/>
  <c r="K626" i="2"/>
  <c r="M626" i="2" s="1"/>
  <c r="AM26" i="2" s="1"/>
  <c r="K608" i="2"/>
  <c r="M608" i="2" s="1"/>
  <c r="U26" i="2" s="1"/>
  <c r="K616" i="2"/>
  <c r="M616" i="2" s="1"/>
  <c r="AC26" i="2" s="1"/>
  <c r="K618" i="2"/>
  <c r="M618" i="2" s="1"/>
  <c r="K622" i="2"/>
  <c r="M622" i="2" s="1"/>
  <c r="AI26" i="2" s="1"/>
  <c r="K620" i="2"/>
  <c r="M620" i="2" s="1"/>
  <c r="AG26" i="2" s="1"/>
  <c r="K610" i="2"/>
  <c r="M610" i="2" s="1"/>
  <c r="W26" i="2" s="1"/>
  <c r="K7994" i="2"/>
  <c r="M7994" i="2" s="1"/>
  <c r="AF321" i="2" s="1"/>
  <c r="K7991" i="2"/>
  <c r="M7991" i="2" s="1"/>
  <c r="AC321" i="2" s="1"/>
  <c r="K7997" i="2"/>
  <c r="M7997" i="2" s="1"/>
  <c r="AI321" i="2" s="1"/>
  <c r="K7981" i="2"/>
  <c r="M7981" i="2" s="1"/>
  <c r="S321" i="2" s="1"/>
  <c r="K7986" i="2"/>
  <c r="M7986" i="2" s="1"/>
  <c r="X321" i="2" s="1"/>
  <c r="K7983" i="2"/>
  <c r="M7983" i="2" s="1"/>
  <c r="U321" i="2" s="1"/>
  <c r="K7995" i="2"/>
  <c r="M7995" i="2" s="1"/>
  <c r="AG321" i="2" s="1"/>
  <c r="K7978" i="2"/>
  <c r="M7978" i="2" s="1"/>
  <c r="P321" i="2" s="1"/>
  <c r="K7998" i="2"/>
  <c r="M7998" i="2" s="1"/>
  <c r="AJ321" i="2" s="1"/>
  <c r="K7992" i="2"/>
  <c r="M7992" i="2" s="1"/>
  <c r="AD321" i="2" s="1"/>
  <c r="K8001" i="2"/>
  <c r="M8001" i="2" s="1"/>
  <c r="AM321" i="2" s="1"/>
  <c r="K7990" i="2"/>
  <c r="M7990" i="2" s="1"/>
  <c r="AB321" i="2" s="1"/>
  <c r="K7989" i="2"/>
  <c r="M7989" i="2" s="1"/>
  <c r="K7993" i="2"/>
  <c r="M7993" i="2" s="1"/>
  <c r="AE321" i="2" s="1"/>
  <c r="K7982" i="2"/>
  <c r="M7982" i="2" s="1"/>
  <c r="T321" i="2" s="1"/>
  <c r="K7987" i="2"/>
  <c r="M7987" i="2" s="1"/>
  <c r="Y321" i="2" s="1"/>
  <c r="K7985" i="2"/>
  <c r="M7985" i="2" s="1"/>
  <c r="W321" i="2" s="1"/>
  <c r="K7996" i="2"/>
  <c r="M7996" i="2" s="1"/>
  <c r="AH321" i="2" s="1"/>
  <c r="K7984" i="2"/>
  <c r="M7984" i="2" s="1"/>
  <c r="V321" i="2" s="1"/>
  <c r="K7977" i="2"/>
  <c r="M7977" i="2" s="1"/>
  <c r="O321" i="2" s="1"/>
  <c r="K7988" i="2"/>
  <c r="M7988" i="2" s="1"/>
  <c r="Z321" i="2" s="1"/>
  <c r="K8000" i="2"/>
  <c r="M8000" i="2" s="1"/>
  <c r="AL321" i="2" s="1"/>
  <c r="K7980" i="2"/>
  <c r="M7980" i="2" s="1"/>
  <c r="R321" i="2" s="1"/>
  <c r="K7979" i="2"/>
  <c r="M7979" i="2" s="1"/>
  <c r="Q321" i="2" s="1"/>
  <c r="K7999" i="2"/>
  <c r="M7999" i="2" s="1"/>
  <c r="AK321" i="2" s="1"/>
  <c r="K8866" i="2"/>
  <c r="M8866" i="2" s="1"/>
  <c r="AC356" i="2" s="1"/>
  <c r="K8870" i="2"/>
  <c r="M8870" i="2" s="1"/>
  <c r="AG356" i="2" s="1"/>
  <c r="K8869" i="2"/>
  <c r="M8869" i="2" s="1"/>
  <c r="AF356" i="2" s="1"/>
  <c r="K8858" i="2"/>
  <c r="M8858" i="2" s="1"/>
  <c r="U356" i="2" s="1"/>
  <c r="K8862" i="2"/>
  <c r="M8862" i="2" s="1"/>
  <c r="Y356" i="2" s="1"/>
  <c r="K8867" i="2"/>
  <c r="M8867" i="2" s="1"/>
  <c r="AD356" i="2" s="1"/>
  <c r="K8873" i="2"/>
  <c r="M8873" i="2" s="1"/>
  <c r="AJ356" i="2" s="1"/>
  <c r="K8854" i="2"/>
  <c r="M8854" i="2" s="1"/>
  <c r="Q356" i="2" s="1"/>
  <c r="K8864" i="2"/>
  <c r="M8864" i="2" s="1"/>
  <c r="AA356" i="2" s="1"/>
  <c r="K8865" i="2"/>
  <c r="M8865" i="2" s="1"/>
  <c r="AB356" i="2" s="1"/>
  <c r="K8876" i="2"/>
  <c r="M8876" i="2" s="1"/>
  <c r="AM356" i="2" s="1"/>
  <c r="K8861" i="2"/>
  <c r="M8861" i="2" s="1"/>
  <c r="X356" i="2" s="1"/>
  <c r="K8857" i="2"/>
  <c r="M8857" i="2" s="1"/>
  <c r="T356" i="2" s="1"/>
  <c r="K8868" i="2"/>
  <c r="M8868" i="2" s="1"/>
  <c r="AE356" i="2" s="1"/>
  <c r="K8859" i="2"/>
  <c r="M8859" i="2" s="1"/>
  <c r="V356" i="2" s="1"/>
  <c r="K8871" i="2"/>
  <c r="M8871" i="2" s="1"/>
  <c r="AH356" i="2" s="1"/>
  <c r="K8860" i="2"/>
  <c r="M8860" i="2" s="1"/>
  <c r="K8875" i="2"/>
  <c r="M8875" i="2" s="1"/>
  <c r="AL356" i="2" s="1"/>
  <c r="K8863" i="2"/>
  <c r="M8863" i="2" s="1"/>
  <c r="Z356" i="2" s="1"/>
  <c r="K8852" i="2"/>
  <c r="M8852" i="2" s="1"/>
  <c r="O356" i="2" s="1"/>
  <c r="K8853" i="2"/>
  <c r="M8853" i="2" s="1"/>
  <c r="P356" i="2" s="1"/>
  <c r="K8874" i="2"/>
  <c r="M8874" i="2" s="1"/>
  <c r="AK356" i="2" s="1"/>
  <c r="K8855" i="2"/>
  <c r="M8855" i="2" s="1"/>
  <c r="R356" i="2" s="1"/>
  <c r="K8872" i="2"/>
  <c r="M8872" i="2" s="1"/>
  <c r="AI356" i="2" s="1"/>
  <c r="K8856" i="2"/>
  <c r="M8856" i="2" s="1"/>
  <c r="S356" i="2" s="1"/>
  <c r="K23370" i="2"/>
  <c r="M23370" i="2" s="1"/>
  <c r="AG936" i="2" s="1"/>
  <c r="K23360" i="2"/>
  <c r="M23360" i="2" s="1"/>
  <c r="W936" i="2" s="1"/>
  <c r="K23372" i="2"/>
  <c r="M23372" i="2" s="1"/>
  <c r="AI936" i="2" s="1"/>
  <c r="K23362" i="2"/>
  <c r="M23362" i="2" s="1"/>
  <c r="Y936" i="2" s="1"/>
  <c r="K23352" i="2"/>
  <c r="M23352" i="2" s="1"/>
  <c r="O936" i="2" s="1"/>
  <c r="K23364" i="2"/>
  <c r="M23364" i="2" s="1"/>
  <c r="AA936" i="2" s="1"/>
  <c r="K23354" i="2"/>
  <c r="M23354" i="2" s="1"/>
  <c r="Q936" i="2" s="1"/>
  <c r="K23375" i="2"/>
  <c r="M23375" i="2" s="1"/>
  <c r="AL936" i="2" s="1"/>
  <c r="K23356" i="2"/>
  <c r="M23356" i="2" s="1"/>
  <c r="S936" i="2" s="1"/>
  <c r="K23369" i="2"/>
  <c r="M23369" i="2" s="1"/>
  <c r="AF936" i="2" s="1"/>
  <c r="K23367" i="2"/>
  <c r="M23367" i="2" s="1"/>
  <c r="AD936" i="2" s="1"/>
  <c r="K23357" i="2"/>
  <c r="M23357" i="2" s="1"/>
  <c r="T936" i="2" s="1"/>
  <c r="K23361" i="2"/>
  <c r="M23361" i="2" s="1"/>
  <c r="X936" i="2" s="1"/>
  <c r="K23359" i="2"/>
  <c r="M23359" i="2" s="1"/>
  <c r="V936" i="2" s="1"/>
  <c r="K23373" i="2"/>
  <c r="M23373" i="2" s="1"/>
  <c r="AJ936" i="2" s="1"/>
  <c r="K23371" i="2"/>
  <c r="M23371" i="2" s="1"/>
  <c r="AH936" i="2" s="1"/>
  <c r="K23353" i="2"/>
  <c r="M23353" i="2" s="1"/>
  <c r="P936" i="2" s="1"/>
  <c r="K23374" i="2"/>
  <c r="M23374" i="2" s="1"/>
  <c r="AK936" i="2" s="1"/>
  <c r="K23365" i="2"/>
  <c r="M23365" i="2" s="1"/>
  <c r="AB936" i="2" s="1"/>
  <c r="K23363" i="2"/>
  <c r="M23363" i="2" s="1"/>
  <c r="Z936" i="2" s="1"/>
  <c r="K23376" i="2"/>
  <c r="M23376" i="2" s="1"/>
  <c r="AM936" i="2" s="1"/>
  <c r="K23366" i="2"/>
  <c r="M23366" i="2" s="1"/>
  <c r="AC936" i="2" s="1"/>
  <c r="K23355" i="2"/>
  <c r="M23355" i="2" s="1"/>
  <c r="R936" i="2" s="1"/>
  <c r="K23368" i="2"/>
  <c r="M23368" i="2" s="1"/>
  <c r="AE936" i="2" s="1"/>
  <c r="K23358" i="2"/>
  <c r="M23358" i="2" s="1"/>
  <c r="U936" i="2" s="1"/>
  <c r="K13756" i="2"/>
  <c r="M13756" i="2" s="1"/>
  <c r="S552" i="2" s="1"/>
  <c r="K13761" i="2"/>
  <c r="M13761" i="2" s="1"/>
  <c r="X552" i="2" s="1"/>
  <c r="K13759" i="2"/>
  <c r="M13759" i="2" s="1"/>
  <c r="V552" i="2" s="1"/>
  <c r="K13771" i="2"/>
  <c r="M13771" i="2" s="1"/>
  <c r="AH552" i="2" s="1"/>
  <c r="K13753" i="2"/>
  <c r="M13753" i="2" s="1"/>
  <c r="P552" i="2" s="1"/>
  <c r="K13774" i="2"/>
  <c r="M13774" i="2" s="1"/>
  <c r="AK552" i="2" s="1"/>
  <c r="K13763" i="2"/>
  <c r="M13763" i="2" s="1"/>
  <c r="Z552" i="2" s="1"/>
  <c r="K13776" i="2"/>
  <c r="M13776" i="2" s="1"/>
  <c r="AM552" i="2" s="1"/>
  <c r="K13766" i="2"/>
  <c r="M13766" i="2" s="1"/>
  <c r="AC552" i="2" s="1"/>
  <c r="K13773" i="2"/>
  <c r="M13773" i="2" s="1"/>
  <c r="AJ552" i="2" s="1"/>
  <c r="K13755" i="2"/>
  <c r="M13755" i="2" s="1"/>
  <c r="R552" i="2" s="1"/>
  <c r="K13768" i="2"/>
  <c r="M13768" i="2" s="1"/>
  <c r="AE552" i="2" s="1"/>
  <c r="K13758" i="2"/>
  <c r="M13758" i="2" s="1"/>
  <c r="U552" i="2" s="1"/>
  <c r="K13765" i="2"/>
  <c r="M13765" i="2" s="1"/>
  <c r="AB552" i="2" s="1"/>
  <c r="K13770" i="2"/>
  <c r="M13770" i="2" s="1"/>
  <c r="AG552" i="2" s="1"/>
  <c r="K13760" i="2"/>
  <c r="M13760" i="2" s="1"/>
  <c r="W552" i="2" s="1"/>
  <c r="K13757" i="2"/>
  <c r="M13757" i="2" s="1"/>
  <c r="T552" i="2" s="1"/>
  <c r="K13762" i="2"/>
  <c r="M13762" i="2" s="1"/>
  <c r="Y552" i="2" s="1"/>
  <c r="K13752" i="2"/>
  <c r="M13752" i="2" s="1"/>
  <c r="O552" i="2" s="1"/>
  <c r="K13772" i="2"/>
  <c r="M13772" i="2" s="1"/>
  <c r="AI552" i="2" s="1"/>
  <c r="K13754" i="2"/>
  <c r="M13754" i="2" s="1"/>
  <c r="Q552" i="2" s="1"/>
  <c r="K13775" i="2"/>
  <c r="M13775" i="2" s="1"/>
  <c r="AL552" i="2" s="1"/>
  <c r="K13764" i="2"/>
  <c r="M13764" i="2" s="1"/>
  <c r="AA552" i="2" s="1"/>
  <c r="K13769" i="2"/>
  <c r="M13769" i="2" s="1"/>
  <c r="AF552" i="2" s="1"/>
  <c r="K13767" i="2"/>
  <c r="M13767" i="2" s="1"/>
  <c r="AD552" i="2" s="1"/>
  <c r="K4344" i="2"/>
  <c r="M4344" i="2" s="1"/>
  <c r="AF175" i="2" s="1"/>
  <c r="K4342" i="2"/>
  <c r="M4342" i="2" s="1"/>
  <c r="AD175" i="2" s="1"/>
  <c r="K4348" i="2"/>
  <c r="M4348" i="2" s="1"/>
  <c r="AJ175" i="2" s="1"/>
  <c r="K4336" i="2"/>
  <c r="M4336" i="2" s="1"/>
  <c r="X175" i="2" s="1"/>
  <c r="K4334" i="2"/>
  <c r="M4334" i="2" s="1"/>
  <c r="V175" i="2" s="1"/>
  <c r="K4340" i="2"/>
  <c r="M4340" i="2" s="1"/>
  <c r="AB175" i="2" s="1"/>
  <c r="K4346" i="2"/>
  <c r="M4346" i="2" s="1"/>
  <c r="AH175" i="2" s="1"/>
  <c r="K4328" i="2"/>
  <c r="M4328" i="2" s="1"/>
  <c r="P175" i="2" s="1"/>
  <c r="K4349" i="2"/>
  <c r="M4349" i="2" s="1"/>
  <c r="AK175" i="2" s="1"/>
  <c r="K4332" i="2"/>
  <c r="M4332" i="2" s="1"/>
  <c r="T175" i="2" s="1"/>
  <c r="K4338" i="2"/>
  <c r="M4338" i="2" s="1"/>
  <c r="Z175" i="2" s="1"/>
  <c r="K4351" i="2"/>
  <c r="M4351" i="2" s="1"/>
  <c r="AM175" i="2" s="1"/>
  <c r="K4341" i="2"/>
  <c r="M4341" i="2" s="1"/>
  <c r="K4330" i="2"/>
  <c r="M4330" i="2" s="1"/>
  <c r="R175" i="2" s="1"/>
  <c r="K4343" i="2"/>
  <c r="M4343" i="2" s="1"/>
  <c r="AE175" i="2" s="1"/>
  <c r="K4333" i="2"/>
  <c r="M4333" i="2" s="1"/>
  <c r="U175" i="2" s="1"/>
  <c r="K4345" i="2"/>
  <c r="M4345" i="2" s="1"/>
  <c r="AG175" i="2" s="1"/>
  <c r="K4335" i="2"/>
  <c r="M4335" i="2" s="1"/>
  <c r="W175" i="2" s="1"/>
  <c r="K4347" i="2"/>
  <c r="M4347" i="2" s="1"/>
  <c r="AI175" i="2" s="1"/>
  <c r="K4337" i="2"/>
  <c r="M4337" i="2" s="1"/>
  <c r="Y175" i="2" s="1"/>
  <c r="K4327" i="2"/>
  <c r="M4327" i="2" s="1"/>
  <c r="O175" i="2" s="1"/>
  <c r="K4339" i="2"/>
  <c r="M4339" i="2" s="1"/>
  <c r="AA175" i="2" s="1"/>
  <c r="K4329" i="2"/>
  <c r="M4329" i="2" s="1"/>
  <c r="Q175" i="2" s="1"/>
  <c r="K4350" i="2"/>
  <c r="M4350" i="2" s="1"/>
  <c r="AL175" i="2" s="1"/>
  <c r="K4331" i="2"/>
  <c r="M4331" i="2" s="1"/>
  <c r="S175" i="2" s="1"/>
  <c r="K7362" i="2"/>
  <c r="M7362" i="2" s="1"/>
  <c r="Y296" i="2" s="1"/>
  <c r="K7371" i="2"/>
  <c r="M7371" i="2" s="1"/>
  <c r="AH296" i="2" s="1"/>
  <c r="K7356" i="2"/>
  <c r="M7356" i="2" s="1"/>
  <c r="S296" i="2" s="1"/>
  <c r="K7370" i="2"/>
  <c r="M7370" i="2" s="1"/>
  <c r="AG296" i="2" s="1"/>
  <c r="K7354" i="2"/>
  <c r="M7354" i="2" s="1"/>
  <c r="Q296" i="2" s="1"/>
  <c r="K7359" i="2"/>
  <c r="M7359" i="2" s="1"/>
  <c r="V296" i="2" s="1"/>
  <c r="K7364" i="2"/>
  <c r="M7364" i="2" s="1"/>
  <c r="AA296" i="2" s="1"/>
  <c r="K7369" i="2"/>
  <c r="M7369" i="2" s="1"/>
  <c r="AF296" i="2" s="1"/>
  <c r="K7376" i="2"/>
  <c r="M7376" i="2" s="1"/>
  <c r="AM296" i="2" s="1"/>
  <c r="K7368" i="2"/>
  <c r="M7368" i="2" s="1"/>
  <c r="AE296" i="2" s="1"/>
  <c r="K7375" i="2"/>
  <c r="M7375" i="2" s="1"/>
  <c r="AL296" i="2" s="1"/>
  <c r="K7361" i="2"/>
  <c r="M7361" i="2" s="1"/>
  <c r="X296" i="2" s="1"/>
  <c r="K7358" i="2"/>
  <c r="M7358" i="2" s="1"/>
  <c r="U296" i="2" s="1"/>
  <c r="K7367" i="2"/>
  <c r="M7367" i="2" s="1"/>
  <c r="AD296" i="2" s="1"/>
  <c r="K7353" i="2"/>
  <c r="M7353" i="2" s="1"/>
  <c r="P296" i="2" s="1"/>
  <c r="K7365" i="2"/>
  <c r="M7365" i="2" s="1"/>
  <c r="K7374" i="2"/>
  <c r="M7374" i="2" s="1"/>
  <c r="AK296" i="2" s="1"/>
  <c r="K7373" i="2"/>
  <c r="M7373" i="2" s="1"/>
  <c r="AJ296" i="2" s="1"/>
  <c r="K7357" i="2"/>
  <c r="M7357" i="2" s="1"/>
  <c r="T296" i="2" s="1"/>
  <c r="K7366" i="2"/>
  <c r="M7366" i="2" s="1"/>
  <c r="AC296" i="2" s="1"/>
  <c r="K7360" i="2"/>
  <c r="M7360" i="2" s="1"/>
  <c r="W296" i="2" s="1"/>
  <c r="K7363" i="2"/>
  <c r="M7363" i="2" s="1"/>
  <c r="Z296" i="2" s="1"/>
  <c r="K7372" i="2"/>
  <c r="M7372" i="2" s="1"/>
  <c r="AI296" i="2" s="1"/>
  <c r="K7352" i="2"/>
  <c r="M7352" i="2" s="1"/>
  <c r="O296" i="2" s="1"/>
  <c r="K7355" i="2"/>
  <c r="M7355" i="2" s="1"/>
  <c r="R296" i="2" s="1"/>
  <c r="K22017" i="2"/>
  <c r="M22017" i="2" s="1"/>
  <c r="AD882" i="2" s="1"/>
  <c r="K22022" i="2"/>
  <c r="M22022" i="2" s="1"/>
  <c r="AI882" i="2" s="1"/>
  <c r="K22003" i="2"/>
  <c r="M22003" i="2" s="1"/>
  <c r="P882" i="2" s="1"/>
  <c r="K22009" i="2"/>
  <c r="M22009" i="2" s="1"/>
  <c r="V882" i="2" s="1"/>
  <c r="K22014" i="2"/>
  <c r="M22014" i="2" s="1"/>
  <c r="AA882" i="2" s="1"/>
  <c r="K22020" i="2"/>
  <c r="M22020" i="2" s="1"/>
  <c r="AG882" i="2" s="1"/>
  <c r="K22024" i="2"/>
  <c r="M22024" i="2" s="1"/>
  <c r="AK882" i="2" s="1"/>
  <c r="K22006" i="2"/>
  <c r="M22006" i="2" s="1"/>
  <c r="S882" i="2" s="1"/>
  <c r="K22012" i="2"/>
  <c r="M22012" i="2" s="1"/>
  <c r="Y882" i="2" s="1"/>
  <c r="K22026" i="2"/>
  <c r="M22026" i="2" s="1"/>
  <c r="AM882" i="2" s="1"/>
  <c r="K22016" i="2"/>
  <c r="M22016" i="2" s="1"/>
  <c r="AC882" i="2" s="1"/>
  <c r="K22021" i="2"/>
  <c r="M22021" i="2" s="1"/>
  <c r="AH882" i="2" s="1"/>
  <c r="K22004" i="2"/>
  <c r="M22004" i="2" s="1"/>
  <c r="Q882" i="2" s="1"/>
  <c r="K22018" i="2"/>
  <c r="M22018" i="2" s="1"/>
  <c r="AE882" i="2" s="1"/>
  <c r="K22008" i="2"/>
  <c r="M22008" i="2" s="1"/>
  <c r="U882" i="2" s="1"/>
  <c r="K22013" i="2"/>
  <c r="M22013" i="2" s="1"/>
  <c r="Z882" i="2" s="1"/>
  <c r="K22010" i="2"/>
  <c r="M22010" i="2" s="1"/>
  <c r="W882" i="2" s="1"/>
  <c r="K22023" i="2"/>
  <c r="M22023" i="2" s="1"/>
  <c r="AJ882" i="2" s="1"/>
  <c r="K22005" i="2"/>
  <c r="M22005" i="2" s="1"/>
  <c r="R882" i="2" s="1"/>
  <c r="K22002" i="2"/>
  <c r="M22002" i="2" s="1"/>
  <c r="O882" i="2" s="1"/>
  <c r="K22015" i="2"/>
  <c r="M22015" i="2" s="1"/>
  <c r="AB882" i="2" s="1"/>
  <c r="K22019" i="2"/>
  <c r="M22019" i="2" s="1"/>
  <c r="AF882" i="2" s="1"/>
  <c r="K22025" i="2"/>
  <c r="M22025" i="2" s="1"/>
  <c r="AL882" i="2" s="1"/>
  <c r="K22007" i="2"/>
  <c r="M22007" i="2" s="1"/>
  <c r="T882" i="2" s="1"/>
  <c r="K22011" i="2"/>
  <c r="M22011" i="2" s="1"/>
  <c r="K11939" i="2"/>
  <c r="M11939" i="2" s="1"/>
  <c r="AA479" i="2" s="1"/>
  <c r="K11944" i="2"/>
  <c r="M11944" i="2" s="1"/>
  <c r="AF479" i="2" s="1"/>
  <c r="K11942" i="2"/>
  <c r="M11942" i="2" s="1"/>
  <c r="AD479" i="2" s="1"/>
  <c r="K11931" i="2"/>
  <c r="M11931" i="2" s="1"/>
  <c r="S479" i="2" s="1"/>
  <c r="K11936" i="2"/>
  <c r="M11936" i="2" s="1"/>
  <c r="X479" i="2" s="1"/>
  <c r="K11934" i="2"/>
  <c r="M11934" i="2" s="1"/>
  <c r="V479" i="2" s="1"/>
  <c r="K11946" i="2"/>
  <c r="M11946" i="2" s="1"/>
  <c r="AH479" i="2" s="1"/>
  <c r="K11928" i="2"/>
  <c r="M11928" i="2" s="1"/>
  <c r="P479" i="2" s="1"/>
  <c r="K11949" i="2"/>
  <c r="M11949" i="2" s="1"/>
  <c r="AK479" i="2" s="1"/>
  <c r="K11938" i="2"/>
  <c r="M11938" i="2" s="1"/>
  <c r="Z479" i="2" s="1"/>
  <c r="K11951" i="2"/>
  <c r="M11951" i="2" s="1"/>
  <c r="AM479" i="2" s="1"/>
  <c r="K11941" i="2"/>
  <c r="M11941" i="2" s="1"/>
  <c r="AC479" i="2" s="1"/>
  <c r="K11948" i="2"/>
  <c r="M11948" i="2" s="1"/>
  <c r="AJ479" i="2" s="1"/>
  <c r="K11930" i="2"/>
  <c r="M11930" i="2" s="1"/>
  <c r="R479" i="2" s="1"/>
  <c r="K11943" i="2"/>
  <c r="M11943" i="2" s="1"/>
  <c r="AE479" i="2" s="1"/>
  <c r="K11933" i="2"/>
  <c r="M11933" i="2" s="1"/>
  <c r="U479" i="2" s="1"/>
  <c r="K11940" i="2"/>
  <c r="M11940" i="2" s="1"/>
  <c r="AB479" i="2" s="1"/>
  <c r="K11945" i="2"/>
  <c r="M11945" i="2" s="1"/>
  <c r="AG479" i="2" s="1"/>
  <c r="K11935" i="2"/>
  <c r="M11935" i="2" s="1"/>
  <c r="W479" i="2" s="1"/>
  <c r="K11932" i="2"/>
  <c r="M11932" i="2" s="1"/>
  <c r="T479" i="2" s="1"/>
  <c r="K11937" i="2"/>
  <c r="M11937" i="2" s="1"/>
  <c r="Y479" i="2" s="1"/>
  <c r="K11927" i="2"/>
  <c r="M11927" i="2" s="1"/>
  <c r="O479" i="2" s="1"/>
  <c r="K11947" i="2"/>
  <c r="M11947" i="2" s="1"/>
  <c r="AI479" i="2" s="1"/>
  <c r="K11929" i="2"/>
  <c r="M11929" i="2" s="1"/>
  <c r="Q479" i="2" s="1"/>
  <c r="K11950" i="2"/>
  <c r="M11950" i="2" s="1"/>
  <c r="AL479" i="2" s="1"/>
  <c r="K749" i="2"/>
  <c r="M749" i="2" s="1"/>
  <c r="AK31" i="2" s="1"/>
  <c r="K731" i="2"/>
  <c r="M731" i="2" s="1"/>
  <c r="S31" i="2" s="1"/>
  <c r="K736" i="2"/>
  <c r="M736" i="2" s="1"/>
  <c r="X31" i="2" s="1"/>
  <c r="K727" i="2"/>
  <c r="M727" i="2" s="1"/>
  <c r="O31" i="2" s="1"/>
  <c r="K741" i="2"/>
  <c r="M741" i="2" s="1"/>
  <c r="AC31" i="2" s="1"/>
  <c r="K746" i="2"/>
  <c r="M746" i="2" s="1"/>
  <c r="AH31" i="2" s="1"/>
  <c r="K728" i="2"/>
  <c r="M728" i="2" s="1"/>
  <c r="P31" i="2" s="1"/>
  <c r="K733" i="2"/>
  <c r="M733" i="2" s="1"/>
  <c r="U31" i="2" s="1"/>
  <c r="K738" i="2"/>
  <c r="M738" i="2" s="1"/>
  <c r="Z31" i="2" s="1"/>
  <c r="K750" i="2"/>
  <c r="M750" i="2" s="1"/>
  <c r="AL31" i="2" s="1"/>
  <c r="K748" i="2"/>
  <c r="M748" i="2" s="1"/>
  <c r="AJ31" i="2" s="1"/>
  <c r="K730" i="2"/>
  <c r="M730" i="2" s="1"/>
  <c r="R31" i="2" s="1"/>
  <c r="K742" i="2"/>
  <c r="M742" i="2" s="1"/>
  <c r="AD31" i="2" s="1"/>
  <c r="K740" i="2"/>
  <c r="M740" i="2" s="1"/>
  <c r="AB31" i="2" s="1"/>
  <c r="K745" i="2"/>
  <c r="M745" i="2" s="1"/>
  <c r="AG31" i="2" s="1"/>
  <c r="K734" i="2"/>
  <c r="M734" i="2" s="1"/>
  <c r="V31" i="2" s="1"/>
  <c r="K732" i="2"/>
  <c r="M732" i="2" s="1"/>
  <c r="T31" i="2" s="1"/>
  <c r="K737" i="2"/>
  <c r="M737" i="2" s="1"/>
  <c r="Y31" i="2" s="1"/>
  <c r="K751" i="2"/>
  <c r="M751" i="2" s="1"/>
  <c r="AM31" i="2" s="1"/>
  <c r="K747" i="2"/>
  <c r="M747" i="2" s="1"/>
  <c r="AI31" i="2" s="1"/>
  <c r="K729" i="2"/>
  <c r="M729" i="2" s="1"/>
  <c r="Q31" i="2" s="1"/>
  <c r="K743" i="2"/>
  <c r="M743" i="2" s="1"/>
  <c r="AE31" i="2" s="1"/>
  <c r="K739" i="2"/>
  <c r="M739" i="2" s="1"/>
  <c r="AA31" i="2" s="1"/>
  <c r="K744" i="2"/>
  <c r="M744" i="2" s="1"/>
  <c r="AF31" i="2" s="1"/>
  <c r="K735" i="2"/>
  <c r="M735" i="2" s="1"/>
  <c r="K8650" i="2"/>
  <c r="M8650" i="2" s="1"/>
  <c r="AL347" i="2" s="1"/>
  <c r="K8631" i="2"/>
  <c r="M8631" i="2" s="1"/>
  <c r="S347" i="2" s="1"/>
  <c r="K8635" i="2"/>
  <c r="M8635" i="2" s="1"/>
  <c r="W347" i="2" s="1"/>
  <c r="K8643" i="2"/>
  <c r="M8643" i="2" s="1"/>
  <c r="AE347" i="2" s="1"/>
  <c r="K8642" i="2"/>
  <c r="M8642" i="2" s="1"/>
  <c r="AD347" i="2" s="1"/>
  <c r="K8646" i="2"/>
  <c r="M8646" i="2" s="1"/>
  <c r="AH347" i="2" s="1"/>
  <c r="K8632" i="2"/>
  <c r="M8632" i="2" s="1"/>
  <c r="T347" i="2" s="1"/>
  <c r="K8634" i="2"/>
  <c r="M8634" i="2" s="1"/>
  <c r="V347" i="2" s="1"/>
  <c r="K8638" i="2"/>
  <c r="M8638" i="2" s="1"/>
  <c r="Z347" i="2" s="1"/>
  <c r="K8651" i="2"/>
  <c r="M8651" i="2" s="1"/>
  <c r="AM347" i="2" s="1"/>
  <c r="K8649" i="2"/>
  <c r="M8649" i="2" s="1"/>
  <c r="AK347" i="2" s="1"/>
  <c r="K8630" i="2"/>
  <c r="M8630" i="2" s="1"/>
  <c r="R347" i="2" s="1"/>
  <c r="K8629" i="2"/>
  <c r="M8629" i="2" s="1"/>
  <c r="Q347" i="2" s="1"/>
  <c r="K8641" i="2"/>
  <c r="M8641" i="2" s="1"/>
  <c r="AC347" i="2" s="1"/>
  <c r="K8644" i="2"/>
  <c r="M8644" i="2" s="1"/>
  <c r="AF347" i="2" s="1"/>
  <c r="K8648" i="2"/>
  <c r="M8648" i="2" s="1"/>
  <c r="AJ347" i="2" s="1"/>
  <c r="K8633" i="2"/>
  <c r="M8633" i="2" s="1"/>
  <c r="U347" i="2" s="1"/>
  <c r="K8636" i="2"/>
  <c r="M8636" i="2" s="1"/>
  <c r="X347" i="2" s="1"/>
  <c r="K8627" i="2"/>
  <c r="M8627" i="2" s="1"/>
  <c r="O347" i="2" s="1"/>
  <c r="K8647" i="2"/>
  <c r="M8647" i="2" s="1"/>
  <c r="AI347" i="2" s="1"/>
  <c r="K8628" i="2"/>
  <c r="M8628" i="2" s="1"/>
  <c r="P347" i="2" s="1"/>
  <c r="K8645" i="2"/>
  <c r="M8645" i="2" s="1"/>
  <c r="AG347" i="2" s="1"/>
  <c r="K8639" i="2"/>
  <c r="M8639" i="2" s="1"/>
  <c r="AA347" i="2" s="1"/>
  <c r="K8637" i="2"/>
  <c r="M8637" i="2" s="1"/>
  <c r="K8640" i="2"/>
  <c r="M8640" i="2" s="1"/>
  <c r="AB347" i="2" s="1"/>
  <c r="K23411" i="2"/>
  <c r="M23411" i="2" s="1"/>
  <c r="X938" i="2" s="1"/>
  <c r="K23409" i="2"/>
  <c r="M23409" i="2" s="1"/>
  <c r="V938" i="2" s="1"/>
  <c r="K23414" i="2"/>
  <c r="M23414" i="2" s="1"/>
  <c r="AA938" i="2" s="1"/>
  <c r="K23403" i="2"/>
  <c r="M23403" i="2" s="1"/>
  <c r="P938" i="2" s="1"/>
  <c r="K23424" i="2"/>
  <c r="M23424" i="2" s="1"/>
  <c r="AK938" i="2" s="1"/>
  <c r="K23406" i="2"/>
  <c r="M23406" i="2" s="1"/>
  <c r="S938" i="2" s="1"/>
  <c r="K23426" i="2"/>
  <c r="M23426" i="2" s="1"/>
  <c r="AM938" i="2" s="1"/>
  <c r="K23416" i="2"/>
  <c r="M23416" i="2" s="1"/>
  <c r="AC938" i="2" s="1"/>
  <c r="K23420" i="2"/>
  <c r="M23420" i="2" s="1"/>
  <c r="AG938" i="2" s="1"/>
  <c r="K23418" i="2"/>
  <c r="M23418" i="2" s="1"/>
  <c r="AE938" i="2" s="1"/>
  <c r="K23408" i="2"/>
  <c r="M23408" i="2" s="1"/>
  <c r="U938" i="2" s="1"/>
  <c r="K23412" i="2"/>
  <c r="M23412" i="2" s="1"/>
  <c r="Y938" i="2" s="1"/>
  <c r="K23410" i="2"/>
  <c r="M23410" i="2" s="1"/>
  <c r="K23423" i="2"/>
  <c r="M23423" i="2" s="1"/>
  <c r="AJ938" i="2" s="1"/>
  <c r="K23404" i="2"/>
  <c r="M23404" i="2" s="1"/>
  <c r="Q938" i="2" s="1"/>
  <c r="K23402" i="2"/>
  <c r="M23402" i="2" s="1"/>
  <c r="O938" i="2" s="1"/>
  <c r="K23415" i="2"/>
  <c r="M23415" i="2" s="1"/>
  <c r="AB938" i="2" s="1"/>
  <c r="K23421" i="2"/>
  <c r="M23421" i="2" s="1"/>
  <c r="AH938" i="2" s="1"/>
  <c r="K23425" i="2"/>
  <c r="M23425" i="2" s="1"/>
  <c r="AL938" i="2" s="1"/>
  <c r="K23407" i="2"/>
  <c r="M23407" i="2" s="1"/>
  <c r="T938" i="2" s="1"/>
  <c r="K23413" i="2"/>
  <c r="M23413" i="2" s="1"/>
  <c r="Z938" i="2" s="1"/>
  <c r="K23419" i="2"/>
  <c r="M23419" i="2" s="1"/>
  <c r="AF938" i="2" s="1"/>
  <c r="K23417" i="2"/>
  <c r="M23417" i="2" s="1"/>
  <c r="AD938" i="2" s="1"/>
  <c r="K23422" i="2"/>
  <c r="M23422" i="2" s="1"/>
  <c r="AI938" i="2" s="1"/>
  <c r="K23405" i="2"/>
  <c r="M23405" i="2" s="1"/>
  <c r="R938" i="2" s="1"/>
  <c r="K3011" i="2"/>
  <c r="M3011" i="2" s="1"/>
  <c r="X122" i="2" s="1"/>
  <c r="K3009" i="2"/>
  <c r="M3009" i="2" s="1"/>
  <c r="V122" i="2" s="1"/>
  <c r="K3023" i="2"/>
  <c r="M3023" i="2" s="1"/>
  <c r="AJ122" i="2" s="1"/>
  <c r="K3021" i="2"/>
  <c r="M3021" i="2" s="1"/>
  <c r="AH122" i="2" s="1"/>
  <c r="K3003" i="2"/>
  <c r="M3003" i="2" s="1"/>
  <c r="P122" i="2" s="1"/>
  <c r="K3024" i="2"/>
  <c r="M3024" i="2" s="1"/>
  <c r="AK122" i="2" s="1"/>
  <c r="K3007" i="2"/>
  <c r="M3007" i="2" s="1"/>
  <c r="T122" i="2" s="1"/>
  <c r="K3013" i="2"/>
  <c r="M3013" i="2" s="1"/>
  <c r="Z122" i="2" s="1"/>
  <c r="K3026" i="2"/>
  <c r="M3026" i="2" s="1"/>
  <c r="AM122" i="2" s="1"/>
  <c r="K3016" i="2"/>
  <c r="M3016" i="2" s="1"/>
  <c r="K3005" i="2"/>
  <c r="M3005" i="2" s="1"/>
  <c r="R122" i="2" s="1"/>
  <c r="K3018" i="2"/>
  <c r="M3018" i="2" s="1"/>
  <c r="AE122" i="2" s="1"/>
  <c r="K3008" i="2"/>
  <c r="M3008" i="2" s="1"/>
  <c r="U122" i="2" s="1"/>
  <c r="K3020" i="2"/>
  <c r="M3020" i="2" s="1"/>
  <c r="AG122" i="2" s="1"/>
  <c r="K3010" i="2"/>
  <c r="M3010" i="2" s="1"/>
  <c r="W122" i="2" s="1"/>
  <c r="K3022" i="2"/>
  <c r="M3022" i="2" s="1"/>
  <c r="AI122" i="2" s="1"/>
  <c r="K3012" i="2"/>
  <c r="M3012" i="2" s="1"/>
  <c r="Y122" i="2" s="1"/>
  <c r="K3002" i="2"/>
  <c r="M3002" i="2" s="1"/>
  <c r="O122" i="2" s="1"/>
  <c r="K3014" i="2"/>
  <c r="M3014" i="2" s="1"/>
  <c r="AA122" i="2" s="1"/>
  <c r="K3004" i="2"/>
  <c r="M3004" i="2" s="1"/>
  <c r="Q122" i="2" s="1"/>
  <c r="K3025" i="2"/>
  <c r="M3025" i="2" s="1"/>
  <c r="AL122" i="2" s="1"/>
  <c r="K3006" i="2"/>
  <c r="M3006" i="2" s="1"/>
  <c r="S122" i="2" s="1"/>
  <c r="K3019" i="2"/>
  <c r="M3019" i="2" s="1"/>
  <c r="AF122" i="2" s="1"/>
  <c r="K3017" i="2"/>
  <c r="M3017" i="2" s="1"/>
  <c r="AD122" i="2" s="1"/>
  <c r="K3015" i="2"/>
  <c r="M3015" i="2" s="1"/>
  <c r="AB122" i="2" s="1"/>
  <c r="K10307" i="2"/>
  <c r="M10307" i="2" s="1"/>
  <c r="T414" i="2" s="1"/>
  <c r="K10312" i="2"/>
  <c r="M10312" i="2" s="1"/>
  <c r="Y414" i="2" s="1"/>
  <c r="K10302" i="2"/>
  <c r="M10302" i="2" s="1"/>
  <c r="O414" i="2" s="1"/>
  <c r="K10322" i="2"/>
  <c r="M10322" i="2" s="1"/>
  <c r="AI414" i="2" s="1"/>
  <c r="K10304" i="2"/>
  <c r="M10304" i="2" s="1"/>
  <c r="Q414" i="2" s="1"/>
  <c r="K10325" i="2"/>
  <c r="M10325" i="2" s="1"/>
  <c r="AL414" i="2" s="1"/>
  <c r="K10314" i="2"/>
  <c r="M10314" i="2" s="1"/>
  <c r="AA414" i="2" s="1"/>
  <c r="K10319" i="2"/>
  <c r="M10319" i="2" s="1"/>
  <c r="AF414" i="2" s="1"/>
  <c r="K10317" i="2"/>
  <c r="M10317" i="2" s="1"/>
  <c r="AD414" i="2" s="1"/>
  <c r="K10324" i="2"/>
  <c r="M10324" i="2" s="1"/>
  <c r="AK414" i="2" s="1"/>
  <c r="K10306" i="2"/>
  <c r="M10306" i="2" s="1"/>
  <c r="S414" i="2" s="1"/>
  <c r="K10311" i="2"/>
  <c r="M10311" i="2" s="1"/>
  <c r="X414" i="2" s="1"/>
  <c r="K10309" i="2"/>
  <c r="M10309" i="2" s="1"/>
  <c r="V414" i="2" s="1"/>
  <c r="K10316" i="2"/>
  <c r="M10316" i="2" s="1"/>
  <c r="AC414" i="2" s="1"/>
  <c r="K10321" i="2"/>
  <c r="M10321" i="2" s="1"/>
  <c r="AH414" i="2" s="1"/>
  <c r="K10303" i="2"/>
  <c r="M10303" i="2" s="1"/>
  <c r="P414" i="2" s="1"/>
  <c r="K10308" i="2"/>
  <c r="M10308" i="2" s="1"/>
  <c r="U414" i="2" s="1"/>
  <c r="K10313" i="2"/>
  <c r="M10313" i="2" s="1"/>
  <c r="Z414" i="2" s="1"/>
  <c r="K10326" i="2"/>
  <c r="M10326" i="2" s="1"/>
  <c r="AM414" i="2" s="1"/>
  <c r="K10323" i="2"/>
  <c r="M10323" i="2" s="1"/>
  <c r="AJ414" i="2" s="1"/>
  <c r="K10305" i="2"/>
  <c r="M10305" i="2" s="1"/>
  <c r="R414" i="2" s="1"/>
  <c r="K10318" i="2"/>
  <c r="M10318" i="2" s="1"/>
  <c r="AE414" i="2" s="1"/>
  <c r="K10315" i="2"/>
  <c r="M10315" i="2" s="1"/>
  <c r="K10320" i="2"/>
  <c r="M10320" i="2" s="1"/>
  <c r="AG414" i="2" s="1"/>
  <c r="K10310" i="2"/>
  <c r="M10310" i="2" s="1"/>
  <c r="W414" i="2" s="1"/>
  <c r="K12276" i="2"/>
  <c r="M12276" i="2" s="1"/>
  <c r="AM492" i="2" s="1"/>
  <c r="K12266" i="2"/>
  <c r="M12266" i="2" s="1"/>
  <c r="AC492" i="2" s="1"/>
  <c r="K12271" i="2"/>
  <c r="M12271" i="2" s="1"/>
  <c r="AH492" i="2" s="1"/>
  <c r="K12253" i="2"/>
  <c r="M12253" i="2" s="1"/>
  <c r="P492" i="2" s="1"/>
  <c r="K12268" i="2"/>
  <c r="M12268" i="2" s="1"/>
  <c r="AE492" i="2" s="1"/>
  <c r="K12258" i="2"/>
  <c r="M12258" i="2" s="1"/>
  <c r="U492" i="2" s="1"/>
  <c r="K12263" i="2"/>
  <c r="M12263" i="2" s="1"/>
  <c r="Z492" i="2" s="1"/>
  <c r="K12260" i="2"/>
  <c r="M12260" i="2" s="1"/>
  <c r="W492" i="2" s="1"/>
  <c r="K12273" i="2"/>
  <c r="M12273" i="2" s="1"/>
  <c r="AJ492" i="2" s="1"/>
  <c r="K12255" i="2"/>
  <c r="M12255" i="2" s="1"/>
  <c r="R492" i="2" s="1"/>
  <c r="K12252" i="2"/>
  <c r="M12252" i="2" s="1"/>
  <c r="O492" i="2" s="1"/>
  <c r="K12265" i="2"/>
  <c r="M12265" i="2" s="1"/>
  <c r="K12270" i="2"/>
  <c r="M12270" i="2" s="1"/>
  <c r="AG492" i="2" s="1"/>
  <c r="K12275" i="2"/>
  <c r="M12275" i="2" s="1"/>
  <c r="AL492" i="2" s="1"/>
  <c r="K12257" i="2"/>
  <c r="M12257" i="2" s="1"/>
  <c r="T492" i="2" s="1"/>
  <c r="K12262" i="2"/>
  <c r="M12262" i="2" s="1"/>
  <c r="Y492" i="2" s="1"/>
  <c r="K12267" i="2"/>
  <c r="M12267" i="2" s="1"/>
  <c r="AD492" i="2" s="1"/>
  <c r="K12272" i="2"/>
  <c r="M12272" i="2" s="1"/>
  <c r="AI492" i="2" s="1"/>
  <c r="K12254" i="2"/>
  <c r="M12254" i="2" s="1"/>
  <c r="Q492" i="2" s="1"/>
  <c r="K12259" i="2"/>
  <c r="M12259" i="2" s="1"/>
  <c r="V492" i="2" s="1"/>
  <c r="K12264" i="2"/>
  <c r="M12264" i="2" s="1"/>
  <c r="AA492" i="2" s="1"/>
  <c r="K12269" i="2"/>
  <c r="M12269" i="2" s="1"/>
  <c r="AF492" i="2" s="1"/>
  <c r="K12274" i="2"/>
  <c r="M12274" i="2" s="1"/>
  <c r="AK492" i="2" s="1"/>
  <c r="K12256" i="2"/>
  <c r="M12256" i="2" s="1"/>
  <c r="S492" i="2" s="1"/>
  <c r="K12261" i="2"/>
  <c r="M12261" i="2" s="1"/>
  <c r="X492" i="2" s="1"/>
  <c r="K21514" i="2"/>
  <c r="M21514" i="2" s="1"/>
  <c r="AA862" i="2" s="1"/>
  <c r="K21519" i="2"/>
  <c r="M21519" i="2" s="1"/>
  <c r="AF862" i="2" s="1"/>
  <c r="K21517" i="2"/>
  <c r="M21517" i="2" s="1"/>
  <c r="AD862" i="2" s="1"/>
  <c r="K21506" i="2"/>
  <c r="M21506" i="2" s="1"/>
  <c r="S862" i="2" s="1"/>
  <c r="K21511" i="2"/>
  <c r="M21511" i="2" s="1"/>
  <c r="X862" i="2" s="1"/>
  <c r="K21509" i="2"/>
  <c r="M21509" i="2" s="1"/>
  <c r="V862" i="2" s="1"/>
  <c r="K21521" i="2"/>
  <c r="M21521" i="2" s="1"/>
  <c r="AH862" i="2" s="1"/>
  <c r="K21503" i="2"/>
  <c r="M21503" i="2" s="1"/>
  <c r="P862" i="2" s="1"/>
  <c r="K21524" i="2"/>
  <c r="M21524" i="2" s="1"/>
  <c r="AK862" i="2" s="1"/>
  <c r="K21513" i="2"/>
  <c r="M21513" i="2" s="1"/>
  <c r="Z862" i="2" s="1"/>
  <c r="K21526" i="2"/>
  <c r="M21526" i="2" s="1"/>
  <c r="AM862" i="2" s="1"/>
  <c r="K21508" i="2"/>
  <c r="M21508" i="2" s="1"/>
  <c r="U862" i="2" s="1"/>
  <c r="K21523" i="2"/>
  <c r="M21523" i="2" s="1"/>
  <c r="AJ862" i="2" s="1"/>
  <c r="K21505" i="2"/>
  <c r="M21505" i="2" s="1"/>
  <c r="R862" i="2" s="1"/>
  <c r="K21518" i="2"/>
  <c r="M21518" i="2" s="1"/>
  <c r="AE862" i="2" s="1"/>
  <c r="K21516" i="2"/>
  <c r="M21516" i="2" s="1"/>
  <c r="AC862" i="2" s="1"/>
  <c r="K21515" i="2"/>
  <c r="M21515" i="2" s="1"/>
  <c r="AB862" i="2" s="1"/>
  <c r="K21520" i="2"/>
  <c r="M21520" i="2" s="1"/>
  <c r="AG862" i="2" s="1"/>
  <c r="K21510" i="2"/>
  <c r="M21510" i="2" s="1"/>
  <c r="W862" i="2" s="1"/>
  <c r="K21507" i="2"/>
  <c r="M21507" i="2" s="1"/>
  <c r="T862" i="2" s="1"/>
  <c r="K21512" i="2"/>
  <c r="M21512" i="2" s="1"/>
  <c r="K21502" i="2"/>
  <c r="M21502" i="2" s="1"/>
  <c r="O862" i="2" s="1"/>
  <c r="K21522" i="2"/>
  <c r="M21522" i="2" s="1"/>
  <c r="AI862" i="2" s="1"/>
  <c r="K21504" i="2"/>
  <c r="M21504" i="2" s="1"/>
  <c r="Q862" i="2" s="1"/>
  <c r="K21525" i="2"/>
  <c r="M21525" i="2" s="1"/>
  <c r="AL862" i="2" s="1"/>
  <c r="K2187" i="2"/>
  <c r="M2187" i="2" s="1"/>
  <c r="Y89" i="2" s="1"/>
  <c r="K2177" i="2"/>
  <c r="M2177" i="2" s="1"/>
  <c r="O89" i="2" s="1"/>
  <c r="K2191" i="2"/>
  <c r="M2191" i="2" s="1"/>
  <c r="AC89" i="2" s="1"/>
  <c r="K2197" i="2"/>
  <c r="M2197" i="2" s="1"/>
  <c r="AI89" i="2" s="1"/>
  <c r="K2179" i="2"/>
  <c r="M2179" i="2" s="1"/>
  <c r="Q89" i="2" s="1"/>
  <c r="K2200" i="2"/>
  <c r="M2200" i="2" s="1"/>
  <c r="AL89" i="2" s="1"/>
  <c r="K2199" i="2"/>
  <c r="M2199" i="2" s="1"/>
  <c r="AK89" i="2" s="1"/>
  <c r="K2189" i="2"/>
  <c r="M2189" i="2" s="1"/>
  <c r="AA89" i="2" s="1"/>
  <c r="K2194" i="2"/>
  <c r="M2194" i="2" s="1"/>
  <c r="AF89" i="2" s="1"/>
  <c r="K2192" i="2"/>
  <c r="M2192" i="2" s="1"/>
  <c r="AD89" i="2" s="1"/>
  <c r="K2181" i="2"/>
  <c r="M2181" i="2" s="1"/>
  <c r="S89" i="2" s="1"/>
  <c r="K2186" i="2"/>
  <c r="M2186" i="2" s="1"/>
  <c r="K2184" i="2"/>
  <c r="M2184" i="2" s="1"/>
  <c r="V89" i="2" s="1"/>
  <c r="K2196" i="2"/>
  <c r="M2196" i="2" s="1"/>
  <c r="AH89" i="2" s="1"/>
  <c r="K2178" i="2"/>
  <c r="M2178" i="2" s="1"/>
  <c r="P89" i="2" s="1"/>
  <c r="K2198" i="2"/>
  <c r="M2198" i="2" s="1"/>
  <c r="AJ89" i="2" s="1"/>
  <c r="K2188" i="2"/>
  <c r="M2188" i="2" s="1"/>
  <c r="Z89" i="2" s="1"/>
  <c r="K2201" i="2"/>
  <c r="M2201" i="2" s="1"/>
  <c r="AM89" i="2" s="1"/>
  <c r="K2190" i="2"/>
  <c r="M2190" i="2" s="1"/>
  <c r="AB89" i="2" s="1"/>
  <c r="K2180" i="2"/>
  <c r="M2180" i="2" s="1"/>
  <c r="R89" i="2" s="1"/>
  <c r="K2193" i="2"/>
  <c r="M2193" i="2" s="1"/>
  <c r="AE89" i="2" s="1"/>
  <c r="K2182" i="2"/>
  <c r="M2182" i="2" s="1"/>
  <c r="T89" i="2" s="1"/>
  <c r="K2195" i="2"/>
  <c r="M2195" i="2" s="1"/>
  <c r="AG89" i="2" s="1"/>
  <c r="K2185" i="2"/>
  <c r="M2185" i="2" s="1"/>
  <c r="W89" i="2" s="1"/>
  <c r="K2183" i="2"/>
  <c r="M2183" i="2" s="1"/>
  <c r="U89" i="2" s="1"/>
  <c r="K3162" i="2"/>
  <c r="M3162" i="2" s="1"/>
  <c r="K3152" i="2"/>
  <c r="M3152" i="2" s="1"/>
  <c r="O128" i="2" s="1"/>
  <c r="K3165" i="2"/>
  <c r="M3165" i="2" s="1"/>
  <c r="AB128" i="2" s="1"/>
  <c r="K3154" i="2"/>
  <c r="M3154" i="2" s="1"/>
  <c r="Q128" i="2" s="1"/>
  <c r="K3175" i="2"/>
  <c r="M3175" i="2" s="1"/>
  <c r="AL128" i="2" s="1"/>
  <c r="K3157" i="2"/>
  <c r="M3157" i="2" s="1"/>
  <c r="T128" i="2" s="1"/>
  <c r="K3169" i="2"/>
  <c r="M3169" i="2" s="1"/>
  <c r="AF128" i="2" s="1"/>
  <c r="K3167" i="2"/>
  <c r="M3167" i="2" s="1"/>
  <c r="AD128" i="2" s="1"/>
  <c r="K3171" i="2"/>
  <c r="M3171" i="2" s="1"/>
  <c r="AH128" i="2" s="1"/>
  <c r="K3161" i="2"/>
  <c r="M3161" i="2" s="1"/>
  <c r="X128" i="2" s="1"/>
  <c r="K3159" i="2"/>
  <c r="M3159" i="2" s="1"/>
  <c r="V128" i="2" s="1"/>
  <c r="K3163" i="2"/>
  <c r="M3163" i="2" s="1"/>
  <c r="Z128" i="2" s="1"/>
  <c r="K3153" i="2"/>
  <c r="M3153" i="2" s="1"/>
  <c r="P128" i="2" s="1"/>
  <c r="K3174" i="2"/>
  <c r="M3174" i="2" s="1"/>
  <c r="AK128" i="2" s="1"/>
  <c r="K3155" i="2"/>
  <c r="M3155" i="2" s="1"/>
  <c r="R128" i="2" s="1"/>
  <c r="K3176" i="2"/>
  <c r="M3176" i="2" s="1"/>
  <c r="AM128" i="2" s="1"/>
  <c r="K3166" i="2"/>
  <c r="M3166" i="2" s="1"/>
  <c r="AC128" i="2" s="1"/>
  <c r="K3164" i="2"/>
  <c r="M3164" i="2" s="1"/>
  <c r="AA128" i="2" s="1"/>
  <c r="K3168" i="2"/>
  <c r="M3168" i="2" s="1"/>
  <c r="AE128" i="2" s="1"/>
  <c r="K3158" i="2"/>
  <c r="M3158" i="2" s="1"/>
  <c r="U128" i="2" s="1"/>
  <c r="K3156" i="2"/>
  <c r="M3156" i="2" s="1"/>
  <c r="S128" i="2" s="1"/>
  <c r="K3170" i="2"/>
  <c r="M3170" i="2" s="1"/>
  <c r="AG128" i="2" s="1"/>
  <c r="K3160" i="2"/>
  <c r="M3160" i="2" s="1"/>
  <c r="W128" i="2" s="1"/>
  <c r="K3173" i="2"/>
  <c r="M3173" i="2" s="1"/>
  <c r="AJ128" i="2" s="1"/>
  <c r="K3172" i="2"/>
  <c r="M3172" i="2" s="1"/>
  <c r="AI128" i="2" s="1"/>
  <c r="K16880" i="2"/>
  <c r="M16880" i="2" s="1"/>
  <c r="R677" i="2" s="1"/>
  <c r="K16893" i="2"/>
  <c r="M16893" i="2" s="1"/>
  <c r="AE677" i="2" s="1"/>
  <c r="K16882" i="2"/>
  <c r="M16882" i="2" s="1"/>
  <c r="T677" i="2" s="1"/>
  <c r="K16895" i="2"/>
  <c r="M16895" i="2" s="1"/>
  <c r="AG677" i="2" s="1"/>
  <c r="K16885" i="2"/>
  <c r="M16885" i="2" s="1"/>
  <c r="W677" i="2" s="1"/>
  <c r="K16899" i="2"/>
  <c r="M16899" i="2" s="1"/>
  <c r="AK677" i="2" s="1"/>
  <c r="K16887" i="2"/>
  <c r="M16887" i="2" s="1"/>
  <c r="Y677" i="2" s="1"/>
  <c r="K16877" i="2"/>
  <c r="M16877" i="2" s="1"/>
  <c r="O677" i="2" s="1"/>
  <c r="K16891" i="2"/>
  <c r="M16891" i="2" s="1"/>
  <c r="AC677" i="2" s="1"/>
  <c r="K16897" i="2"/>
  <c r="M16897" i="2" s="1"/>
  <c r="AI677" i="2" s="1"/>
  <c r="K16879" i="2"/>
  <c r="M16879" i="2" s="1"/>
  <c r="Q677" i="2" s="1"/>
  <c r="K16900" i="2"/>
  <c r="M16900" i="2" s="1"/>
  <c r="AL677" i="2" s="1"/>
  <c r="K16883" i="2"/>
  <c r="M16883" i="2" s="1"/>
  <c r="U677" i="2" s="1"/>
  <c r="K16889" i="2"/>
  <c r="M16889" i="2" s="1"/>
  <c r="AA677" i="2" s="1"/>
  <c r="K16894" i="2"/>
  <c r="M16894" i="2" s="1"/>
  <c r="AF677" i="2" s="1"/>
  <c r="K16892" i="2"/>
  <c r="M16892" i="2" s="1"/>
  <c r="AD677" i="2" s="1"/>
  <c r="K16881" i="2"/>
  <c r="M16881" i="2" s="1"/>
  <c r="S677" i="2" s="1"/>
  <c r="K16886" i="2"/>
  <c r="M16886" i="2" s="1"/>
  <c r="X677" i="2" s="1"/>
  <c r="K16884" i="2"/>
  <c r="M16884" i="2" s="1"/>
  <c r="V677" i="2" s="1"/>
  <c r="K16896" i="2"/>
  <c r="M16896" i="2" s="1"/>
  <c r="AH677" i="2" s="1"/>
  <c r="K16878" i="2"/>
  <c r="M16878" i="2" s="1"/>
  <c r="P677" i="2" s="1"/>
  <c r="K16898" i="2"/>
  <c r="M16898" i="2" s="1"/>
  <c r="AJ677" i="2" s="1"/>
  <c r="K16888" i="2"/>
  <c r="M16888" i="2" s="1"/>
  <c r="Z677" i="2" s="1"/>
  <c r="K16901" i="2"/>
  <c r="M16901" i="2" s="1"/>
  <c r="AM677" i="2" s="1"/>
  <c r="K16890" i="2"/>
  <c r="M16890" i="2" s="1"/>
  <c r="AB677" i="2" s="1"/>
  <c r="K22942" i="2"/>
  <c r="M22942" i="2" s="1"/>
  <c r="AD919" i="2" s="1"/>
  <c r="K22947" i="2"/>
  <c r="M22947" i="2" s="1"/>
  <c r="AI919" i="2" s="1"/>
  <c r="K22929" i="2"/>
  <c r="M22929" i="2" s="1"/>
  <c r="Q919" i="2" s="1"/>
  <c r="K22934" i="2"/>
  <c r="M22934" i="2" s="1"/>
  <c r="V919" i="2" s="1"/>
  <c r="K22939" i="2"/>
  <c r="M22939" i="2" s="1"/>
  <c r="AA919" i="2" s="1"/>
  <c r="K22944" i="2"/>
  <c r="M22944" i="2" s="1"/>
  <c r="AF919" i="2" s="1"/>
  <c r="K22949" i="2"/>
  <c r="M22949" i="2" s="1"/>
  <c r="AK919" i="2" s="1"/>
  <c r="K22931" i="2"/>
  <c r="M22931" i="2" s="1"/>
  <c r="S919" i="2" s="1"/>
  <c r="K22936" i="2"/>
  <c r="M22936" i="2" s="1"/>
  <c r="X919" i="2" s="1"/>
  <c r="K22951" i="2"/>
  <c r="M22951" i="2" s="1"/>
  <c r="AM919" i="2" s="1"/>
  <c r="K22941" i="2"/>
  <c r="M22941" i="2" s="1"/>
  <c r="AC919" i="2" s="1"/>
  <c r="K22946" i="2"/>
  <c r="M22946" i="2" s="1"/>
  <c r="AH919" i="2" s="1"/>
  <c r="K22928" i="2"/>
  <c r="M22928" i="2" s="1"/>
  <c r="P919" i="2" s="1"/>
  <c r="K22943" i="2"/>
  <c r="M22943" i="2" s="1"/>
  <c r="AE919" i="2" s="1"/>
  <c r="K22933" i="2"/>
  <c r="M22933" i="2" s="1"/>
  <c r="U919" i="2" s="1"/>
  <c r="K22938" i="2"/>
  <c r="M22938" i="2" s="1"/>
  <c r="Z919" i="2" s="1"/>
  <c r="K22935" i="2"/>
  <c r="M22935" i="2" s="1"/>
  <c r="W919" i="2" s="1"/>
  <c r="K22948" i="2"/>
  <c r="M22948" i="2" s="1"/>
  <c r="AJ919" i="2" s="1"/>
  <c r="K22930" i="2"/>
  <c r="M22930" i="2" s="1"/>
  <c r="R919" i="2" s="1"/>
  <c r="K22927" i="2"/>
  <c r="M22927" i="2" s="1"/>
  <c r="O919" i="2" s="1"/>
  <c r="K22940" i="2"/>
  <c r="M22940" i="2" s="1"/>
  <c r="AB919" i="2" s="1"/>
  <c r="K22945" i="2"/>
  <c r="M22945" i="2" s="1"/>
  <c r="AG919" i="2" s="1"/>
  <c r="K22950" i="2"/>
  <c r="M22950" i="2" s="1"/>
  <c r="AL919" i="2" s="1"/>
  <c r="K22932" i="2"/>
  <c r="M22932" i="2" s="1"/>
  <c r="T919" i="2" s="1"/>
  <c r="K22937" i="2"/>
  <c r="M22937" i="2" s="1"/>
  <c r="Y919" i="2" s="1"/>
  <c r="K20764" i="2"/>
  <c r="M20764" i="2" s="1"/>
  <c r="AA832" i="2" s="1"/>
  <c r="K20769" i="2"/>
  <c r="M20769" i="2" s="1"/>
  <c r="AF832" i="2" s="1"/>
  <c r="K20760" i="2"/>
  <c r="M20760" i="2" s="1"/>
  <c r="W832" i="2" s="1"/>
  <c r="K20774" i="2"/>
  <c r="M20774" i="2" s="1"/>
  <c r="AK832" i="2" s="1"/>
  <c r="K20756" i="2"/>
  <c r="M20756" i="2" s="1"/>
  <c r="S832" i="2" s="1"/>
  <c r="K20761" i="2"/>
  <c r="M20761" i="2" s="1"/>
  <c r="X832" i="2" s="1"/>
  <c r="K20752" i="2"/>
  <c r="M20752" i="2" s="1"/>
  <c r="O832" i="2" s="1"/>
  <c r="K20766" i="2"/>
  <c r="M20766" i="2" s="1"/>
  <c r="AC832" i="2" s="1"/>
  <c r="K20771" i="2"/>
  <c r="M20771" i="2" s="1"/>
  <c r="AH832" i="2" s="1"/>
  <c r="K20753" i="2"/>
  <c r="M20753" i="2" s="1"/>
  <c r="P832" i="2" s="1"/>
  <c r="K20758" i="2"/>
  <c r="M20758" i="2" s="1"/>
  <c r="U832" i="2" s="1"/>
  <c r="K20763" i="2"/>
  <c r="M20763" i="2" s="1"/>
  <c r="Z832" i="2" s="1"/>
  <c r="K20775" i="2"/>
  <c r="M20775" i="2" s="1"/>
  <c r="AL832" i="2" s="1"/>
  <c r="K20773" i="2"/>
  <c r="M20773" i="2" s="1"/>
  <c r="AJ832" i="2" s="1"/>
  <c r="K20755" i="2"/>
  <c r="M20755" i="2" s="1"/>
  <c r="R832" i="2" s="1"/>
  <c r="K20767" i="2"/>
  <c r="M20767" i="2" s="1"/>
  <c r="AD832" i="2" s="1"/>
  <c r="K20765" i="2"/>
  <c r="M20765" i="2" s="1"/>
  <c r="AB832" i="2" s="1"/>
  <c r="K20770" i="2"/>
  <c r="M20770" i="2" s="1"/>
  <c r="AG832" i="2" s="1"/>
  <c r="K20759" i="2"/>
  <c r="M20759" i="2" s="1"/>
  <c r="V832" i="2" s="1"/>
  <c r="K20757" i="2"/>
  <c r="M20757" i="2" s="1"/>
  <c r="T832" i="2" s="1"/>
  <c r="K20762" i="2"/>
  <c r="M20762" i="2" s="1"/>
  <c r="Y832" i="2" s="1"/>
  <c r="K20776" i="2"/>
  <c r="M20776" i="2" s="1"/>
  <c r="AM832" i="2" s="1"/>
  <c r="K20772" i="2"/>
  <c r="M20772" i="2" s="1"/>
  <c r="AI832" i="2" s="1"/>
  <c r="K20754" i="2"/>
  <c r="M20754" i="2" s="1"/>
  <c r="Q832" i="2" s="1"/>
  <c r="K20768" i="2"/>
  <c r="M20768" i="2" s="1"/>
  <c r="AE832" i="2" s="1"/>
  <c r="K24254" i="2"/>
  <c r="M24254" i="2" s="1"/>
  <c r="Q972" i="2" s="1"/>
  <c r="K24275" i="2"/>
  <c r="M24275" i="2" s="1"/>
  <c r="AL972" i="2" s="1"/>
  <c r="K24257" i="2"/>
  <c r="M24257" i="2" s="1"/>
  <c r="T972" i="2" s="1"/>
  <c r="K24269" i="2"/>
  <c r="M24269" i="2" s="1"/>
  <c r="AF972" i="2" s="1"/>
  <c r="K24267" i="2"/>
  <c r="M24267" i="2" s="1"/>
  <c r="AD972" i="2" s="1"/>
  <c r="K24271" i="2"/>
  <c r="M24271" i="2" s="1"/>
  <c r="AH972" i="2" s="1"/>
  <c r="K24261" i="2"/>
  <c r="M24261" i="2" s="1"/>
  <c r="K24259" i="2"/>
  <c r="M24259" i="2" s="1"/>
  <c r="V972" i="2" s="1"/>
  <c r="K24263" i="2"/>
  <c r="M24263" i="2" s="1"/>
  <c r="Z972" i="2" s="1"/>
  <c r="K24253" i="2"/>
  <c r="M24253" i="2" s="1"/>
  <c r="P972" i="2" s="1"/>
  <c r="K24274" i="2"/>
  <c r="M24274" i="2" s="1"/>
  <c r="AK972" i="2" s="1"/>
  <c r="K24255" i="2"/>
  <c r="M24255" i="2" s="1"/>
  <c r="R972" i="2" s="1"/>
  <c r="K24276" i="2"/>
  <c r="M24276" i="2" s="1"/>
  <c r="AM972" i="2" s="1"/>
  <c r="K24266" i="2"/>
  <c r="M24266" i="2" s="1"/>
  <c r="AC972" i="2" s="1"/>
  <c r="K24272" i="2"/>
  <c r="M24272" i="2" s="1"/>
  <c r="AI972" i="2" s="1"/>
  <c r="K24268" i="2"/>
  <c r="M24268" i="2" s="1"/>
  <c r="AE972" i="2" s="1"/>
  <c r="K24258" i="2"/>
  <c r="M24258" i="2" s="1"/>
  <c r="U972" i="2" s="1"/>
  <c r="K24264" i="2"/>
  <c r="M24264" i="2" s="1"/>
  <c r="AA972" i="2" s="1"/>
  <c r="K24270" i="2"/>
  <c r="M24270" i="2" s="1"/>
  <c r="AG972" i="2" s="1"/>
  <c r="K24260" i="2"/>
  <c r="M24260" i="2" s="1"/>
  <c r="W972" i="2" s="1"/>
  <c r="K24273" i="2"/>
  <c r="M24273" i="2" s="1"/>
  <c r="AJ972" i="2" s="1"/>
  <c r="K24256" i="2"/>
  <c r="M24256" i="2" s="1"/>
  <c r="S972" i="2" s="1"/>
  <c r="K24262" i="2"/>
  <c r="M24262" i="2" s="1"/>
  <c r="Y972" i="2" s="1"/>
  <c r="K24252" i="2"/>
  <c r="M24252" i="2" s="1"/>
  <c r="O972" i="2" s="1"/>
  <c r="K24265" i="2"/>
  <c r="M24265" i="2" s="1"/>
  <c r="AB972" i="2" s="1"/>
  <c r="K19365" i="2"/>
  <c r="M19365" i="2" s="1"/>
  <c r="AB776" i="2" s="1"/>
  <c r="K19370" i="2"/>
  <c r="M19370" i="2" s="1"/>
  <c r="AG776" i="2" s="1"/>
  <c r="K19360" i="2"/>
  <c r="M19360" i="2" s="1"/>
  <c r="W776" i="2" s="1"/>
  <c r="K19357" i="2"/>
  <c r="M19357" i="2" s="1"/>
  <c r="T776" i="2" s="1"/>
  <c r="K19362" i="2"/>
  <c r="M19362" i="2" s="1"/>
  <c r="Y776" i="2" s="1"/>
  <c r="K19352" i="2"/>
  <c r="M19352" i="2" s="1"/>
  <c r="O776" i="2" s="1"/>
  <c r="K19372" i="2"/>
  <c r="M19372" i="2" s="1"/>
  <c r="AI776" i="2" s="1"/>
  <c r="K19354" i="2"/>
  <c r="M19354" i="2" s="1"/>
  <c r="Q776" i="2" s="1"/>
  <c r="K19374" i="2"/>
  <c r="M19374" i="2" s="1"/>
  <c r="AK776" i="2" s="1"/>
  <c r="K19364" i="2"/>
  <c r="M19364" i="2" s="1"/>
  <c r="AA776" i="2" s="1"/>
  <c r="K19369" i="2"/>
  <c r="M19369" i="2" s="1"/>
  <c r="AF776" i="2" s="1"/>
  <c r="K19366" i="2"/>
  <c r="M19366" i="2" s="1"/>
  <c r="AC776" i="2" s="1"/>
  <c r="K19356" i="2"/>
  <c r="M19356" i="2" s="1"/>
  <c r="S776" i="2" s="1"/>
  <c r="K19361" i="2"/>
  <c r="M19361" i="2" s="1"/>
  <c r="X776" i="2" s="1"/>
  <c r="K19358" i="2"/>
  <c r="M19358" i="2" s="1"/>
  <c r="U776" i="2" s="1"/>
  <c r="K19371" i="2"/>
  <c r="M19371" i="2" s="1"/>
  <c r="AH776" i="2" s="1"/>
  <c r="K19353" i="2"/>
  <c r="M19353" i="2" s="1"/>
  <c r="P776" i="2" s="1"/>
  <c r="K19375" i="2"/>
  <c r="M19375" i="2" s="1"/>
  <c r="AL776" i="2" s="1"/>
  <c r="K19363" i="2"/>
  <c r="M19363" i="2" s="1"/>
  <c r="Z776" i="2" s="1"/>
  <c r="K19376" i="2"/>
  <c r="M19376" i="2" s="1"/>
  <c r="AM776" i="2" s="1"/>
  <c r="K19367" i="2"/>
  <c r="M19367" i="2" s="1"/>
  <c r="AD776" i="2" s="1"/>
  <c r="K19373" i="2"/>
  <c r="M19373" i="2" s="1"/>
  <c r="AJ776" i="2" s="1"/>
  <c r="K19355" i="2"/>
  <c r="M19355" i="2" s="1"/>
  <c r="R776" i="2" s="1"/>
  <c r="K19368" i="2"/>
  <c r="M19368" i="2" s="1"/>
  <c r="AE776" i="2" s="1"/>
  <c r="K19359" i="2"/>
  <c r="M19359" i="2" s="1"/>
  <c r="V776" i="2" s="1"/>
  <c r="K22496" i="2"/>
  <c r="M22496" i="2" s="1"/>
  <c r="AH901" i="2" s="1"/>
  <c r="K22478" i="2"/>
  <c r="M22478" i="2" s="1"/>
  <c r="P901" i="2" s="1"/>
  <c r="K22484" i="2"/>
  <c r="M22484" i="2" s="1"/>
  <c r="V901" i="2" s="1"/>
  <c r="K22488" i="2"/>
  <c r="M22488" i="2" s="1"/>
  <c r="Z901" i="2" s="1"/>
  <c r="K22501" i="2"/>
  <c r="M22501" i="2" s="1"/>
  <c r="AM901" i="2" s="1"/>
  <c r="K22500" i="2"/>
  <c r="M22500" i="2" s="1"/>
  <c r="AL901" i="2" s="1"/>
  <c r="K22498" i="2"/>
  <c r="M22498" i="2" s="1"/>
  <c r="AJ901" i="2" s="1"/>
  <c r="K22480" i="2"/>
  <c r="M22480" i="2" s="1"/>
  <c r="R901" i="2" s="1"/>
  <c r="K22493" i="2"/>
  <c r="M22493" i="2" s="1"/>
  <c r="AE901" i="2" s="1"/>
  <c r="K22492" i="2"/>
  <c r="M22492" i="2" s="1"/>
  <c r="AD901" i="2" s="1"/>
  <c r="K22490" i="2"/>
  <c r="M22490" i="2" s="1"/>
  <c r="AB901" i="2" s="1"/>
  <c r="K22495" i="2"/>
  <c r="M22495" i="2" s="1"/>
  <c r="AG901" i="2" s="1"/>
  <c r="K22485" i="2"/>
  <c r="M22485" i="2" s="1"/>
  <c r="W901" i="2" s="1"/>
  <c r="K22482" i="2"/>
  <c r="M22482" i="2" s="1"/>
  <c r="T901" i="2" s="1"/>
  <c r="K22487" i="2"/>
  <c r="M22487" i="2" s="1"/>
  <c r="Y901" i="2" s="1"/>
  <c r="K22477" i="2"/>
  <c r="M22477" i="2" s="1"/>
  <c r="O901" i="2" s="1"/>
  <c r="K22497" i="2"/>
  <c r="M22497" i="2" s="1"/>
  <c r="AI901" i="2" s="1"/>
  <c r="K22479" i="2"/>
  <c r="M22479" i="2" s="1"/>
  <c r="Q901" i="2" s="1"/>
  <c r="K22499" i="2"/>
  <c r="M22499" i="2" s="1"/>
  <c r="AK901" i="2" s="1"/>
  <c r="K22489" i="2"/>
  <c r="M22489" i="2" s="1"/>
  <c r="AA901" i="2" s="1"/>
  <c r="K22494" i="2"/>
  <c r="M22494" i="2" s="1"/>
  <c r="AF901" i="2" s="1"/>
  <c r="K22491" i="2"/>
  <c r="M22491" i="2" s="1"/>
  <c r="AC901" i="2" s="1"/>
  <c r="K22481" i="2"/>
  <c r="M22481" i="2" s="1"/>
  <c r="S901" i="2" s="1"/>
  <c r="K22486" i="2"/>
  <c r="M22486" i="2" s="1"/>
  <c r="X901" i="2" s="1"/>
  <c r="K22483" i="2"/>
  <c r="M22483" i="2" s="1"/>
  <c r="U901" i="2" s="1"/>
  <c r="K24584" i="2"/>
  <c r="M24584" i="2" s="1"/>
  <c r="V985" i="2" s="1"/>
  <c r="K24589" i="2"/>
  <c r="M24589" i="2" s="1"/>
  <c r="AA985" i="2" s="1"/>
  <c r="K24595" i="2"/>
  <c r="M24595" i="2" s="1"/>
  <c r="AG985" i="2" s="1"/>
  <c r="K24599" i="2"/>
  <c r="M24599" i="2" s="1"/>
  <c r="AK985" i="2" s="1"/>
  <c r="K24581" i="2"/>
  <c r="M24581" i="2" s="1"/>
  <c r="S985" i="2" s="1"/>
  <c r="K24587" i="2"/>
  <c r="M24587" i="2" s="1"/>
  <c r="Y985" i="2" s="1"/>
  <c r="K24601" i="2"/>
  <c r="M24601" i="2" s="1"/>
  <c r="AM985" i="2" s="1"/>
  <c r="K24591" i="2"/>
  <c r="M24591" i="2" s="1"/>
  <c r="AC985" i="2" s="1"/>
  <c r="K24596" i="2"/>
  <c r="M24596" i="2" s="1"/>
  <c r="AH985" i="2" s="1"/>
  <c r="K24579" i="2"/>
  <c r="M24579" i="2" s="1"/>
  <c r="Q985" i="2" s="1"/>
  <c r="K24593" i="2"/>
  <c r="M24593" i="2" s="1"/>
  <c r="AE985" i="2" s="1"/>
  <c r="K24583" i="2"/>
  <c r="M24583" i="2" s="1"/>
  <c r="U985" i="2" s="1"/>
  <c r="K24588" i="2"/>
  <c r="M24588" i="2" s="1"/>
  <c r="Z985" i="2" s="1"/>
  <c r="K24585" i="2"/>
  <c r="M24585" i="2" s="1"/>
  <c r="W985" i="2" s="1"/>
  <c r="K24598" i="2"/>
  <c r="M24598" i="2" s="1"/>
  <c r="AJ985" i="2" s="1"/>
  <c r="K24580" i="2"/>
  <c r="M24580" i="2" s="1"/>
  <c r="R985" i="2" s="1"/>
  <c r="K24577" i="2"/>
  <c r="M24577" i="2" s="1"/>
  <c r="O985" i="2" s="1"/>
  <c r="K24590" i="2"/>
  <c r="M24590" i="2" s="1"/>
  <c r="AB985" i="2" s="1"/>
  <c r="K24594" i="2"/>
  <c r="M24594" i="2" s="1"/>
  <c r="AF985" i="2" s="1"/>
  <c r="K24600" i="2"/>
  <c r="M24600" i="2" s="1"/>
  <c r="AL985" i="2" s="1"/>
  <c r="K24582" i="2"/>
  <c r="M24582" i="2" s="1"/>
  <c r="T985" i="2" s="1"/>
  <c r="K24586" i="2"/>
  <c r="M24586" i="2" s="1"/>
  <c r="X985" i="2" s="1"/>
  <c r="K24592" i="2"/>
  <c r="M24592" i="2" s="1"/>
  <c r="AD985" i="2" s="1"/>
  <c r="K24597" i="2"/>
  <c r="M24597" i="2" s="1"/>
  <c r="AI985" i="2" s="1"/>
  <c r="K24578" i="2"/>
  <c r="M24578" i="2" s="1"/>
  <c r="P985" i="2" s="1"/>
  <c r="K23170" i="2"/>
  <c r="M23170" i="2" s="1"/>
  <c r="AG928" i="2" s="1"/>
  <c r="K23160" i="2"/>
  <c r="M23160" i="2" s="1"/>
  <c r="W928" i="2" s="1"/>
  <c r="K23172" i="2"/>
  <c r="M23172" i="2" s="1"/>
  <c r="AI928" i="2" s="1"/>
  <c r="K23162" i="2"/>
  <c r="M23162" i="2" s="1"/>
  <c r="Y928" i="2" s="1"/>
  <c r="K23152" i="2"/>
  <c r="M23152" i="2" s="1"/>
  <c r="O928" i="2" s="1"/>
  <c r="K23164" i="2"/>
  <c r="M23164" i="2" s="1"/>
  <c r="AA928" i="2" s="1"/>
  <c r="K23154" i="2"/>
  <c r="M23154" i="2" s="1"/>
  <c r="Q928" i="2" s="1"/>
  <c r="K23175" i="2"/>
  <c r="M23175" i="2" s="1"/>
  <c r="AL928" i="2" s="1"/>
  <c r="K23156" i="2"/>
  <c r="M23156" i="2" s="1"/>
  <c r="S928" i="2" s="1"/>
  <c r="K23169" i="2"/>
  <c r="M23169" i="2" s="1"/>
  <c r="AF928" i="2" s="1"/>
  <c r="K23167" i="2"/>
  <c r="M23167" i="2" s="1"/>
  <c r="AD928" i="2" s="1"/>
  <c r="K23165" i="2"/>
  <c r="M23165" i="2" s="1"/>
  <c r="AB928" i="2" s="1"/>
  <c r="K23161" i="2"/>
  <c r="M23161" i="2" s="1"/>
  <c r="X928" i="2" s="1"/>
  <c r="K23159" i="2"/>
  <c r="M23159" i="2" s="1"/>
  <c r="V928" i="2" s="1"/>
  <c r="K23157" i="2"/>
  <c r="M23157" i="2" s="1"/>
  <c r="T928" i="2" s="1"/>
  <c r="K23171" i="2"/>
  <c r="M23171" i="2" s="1"/>
  <c r="AH928" i="2" s="1"/>
  <c r="K23153" i="2"/>
  <c r="M23153" i="2" s="1"/>
  <c r="P928" i="2" s="1"/>
  <c r="K23174" i="2"/>
  <c r="M23174" i="2" s="1"/>
  <c r="AK928" i="2" s="1"/>
  <c r="K23173" i="2"/>
  <c r="M23173" i="2" s="1"/>
  <c r="AJ928" i="2" s="1"/>
  <c r="K23163" i="2"/>
  <c r="M23163" i="2" s="1"/>
  <c r="Z928" i="2" s="1"/>
  <c r="K23176" i="2"/>
  <c r="M23176" i="2" s="1"/>
  <c r="AM928" i="2" s="1"/>
  <c r="K23166" i="2"/>
  <c r="M23166" i="2" s="1"/>
  <c r="AC928" i="2" s="1"/>
  <c r="K23155" i="2"/>
  <c r="M23155" i="2" s="1"/>
  <c r="R928" i="2" s="1"/>
  <c r="K23168" i="2"/>
  <c r="M23168" i="2" s="1"/>
  <c r="AE928" i="2" s="1"/>
  <c r="K23158" i="2"/>
  <c r="M23158" i="2" s="1"/>
  <c r="U928" i="2" s="1"/>
  <c r="K14044" i="2"/>
  <c r="M14044" i="2" s="1"/>
  <c r="AF563" i="2" s="1"/>
  <c r="K14042" i="2"/>
  <c r="M14042" i="2" s="1"/>
  <c r="AD563" i="2" s="1"/>
  <c r="K14047" i="2"/>
  <c r="M14047" i="2" s="1"/>
  <c r="AI563" i="2" s="1"/>
  <c r="K14036" i="2"/>
  <c r="M14036" i="2" s="1"/>
  <c r="X563" i="2" s="1"/>
  <c r="K14034" i="2"/>
  <c r="M14034" i="2" s="1"/>
  <c r="V563" i="2" s="1"/>
  <c r="K14039" i="2"/>
  <c r="M14039" i="2" s="1"/>
  <c r="AA563" i="2" s="1"/>
  <c r="K14028" i="2"/>
  <c r="M14028" i="2" s="1"/>
  <c r="P563" i="2" s="1"/>
  <c r="K14049" i="2"/>
  <c r="M14049" i="2" s="1"/>
  <c r="AK563" i="2" s="1"/>
  <c r="K14031" i="2"/>
  <c r="M14031" i="2" s="1"/>
  <c r="S563" i="2" s="1"/>
  <c r="K14051" i="2"/>
  <c r="M14051" i="2" s="1"/>
  <c r="AM563" i="2" s="1"/>
  <c r="K14041" i="2"/>
  <c r="M14041" i="2" s="1"/>
  <c r="AC563" i="2" s="1"/>
  <c r="K14030" i="2"/>
  <c r="M14030" i="2" s="1"/>
  <c r="R563" i="2" s="1"/>
  <c r="K14043" i="2"/>
  <c r="M14043" i="2" s="1"/>
  <c r="AE563" i="2" s="1"/>
  <c r="K14033" i="2"/>
  <c r="M14033" i="2" s="1"/>
  <c r="U563" i="2" s="1"/>
  <c r="K14038" i="2"/>
  <c r="M14038" i="2" s="1"/>
  <c r="Z563" i="2" s="1"/>
  <c r="K14045" i="2"/>
  <c r="M14045" i="2" s="1"/>
  <c r="AG563" i="2" s="1"/>
  <c r="K14035" i="2"/>
  <c r="M14035" i="2" s="1"/>
  <c r="W563" i="2" s="1"/>
  <c r="K14048" i="2"/>
  <c r="M14048" i="2" s="1"/>
  <c r="AJ563" i="2" s="1"/>
  <c r="K14046" i="2"/>
  <c r="M14046" i="2" s="1"/>
  <c r="AH563" i="2" s="1"/>
  <c r="K14037" i="2"/>
  <c r="M14037" i="2" s="1"/>
  <c r="Y563" i="2" s="1"/>
  <c r="K14027" i="2"/>
  <c r="M14027" i="2" s="1"/>
  <c r="O563" i="2" s="1"/>
  <c r="K14040" i="2"/>
  <c r="M14040" i="2" s="1"/>
  <c r="AB563" i="2" s="1"/>
  <c r="K14029" i="2"/>
  <c r="M14029" i="2" s="1"/>
  <c r="Q563" i="2" s="1"/>
  <c r="K14050" i="2"/>
  <c r="M14050" i="2" s="1"/>
  <c r="AL563" i="2" s="1"/>
  <c r="K14032" i="2"/>
  <c r="M14032" i="2" s="1"/>
  <c r="T563" i="2" s="1"/>
  <c r="K13549" i="2"/>
  <c r="M13549" i="2" s="1"/>
  <c r="AK543" i="2" s="1"/>
  <c r="K13531" i="2"/>
  <c r="M13531" i="2" s="1"/>
  <c r="S543" i="2" s="1"/>
  <c r="K13536" i="2"/>
  <c r="M13536" i="2" s="1"/>
  <c r="X543" i="2" s="1"/>
  <c r="K13534" i="2"/>
  <c r="M13534" i="2" s="1"/>
  <c r="K13541" i="2"/>
  <c r="M13541" i="2" s="1"/>
  <c r="AC543" i="2" s="1"/>
  <c r="K13546" i="2"/>
  <c r="M13546" i="2" s="1"/>
  <c r="AH543" i="2" s="1"/>
  <c r="K13528" i="2"/>
  <c r="M13528" i="2" s="1"/>
  <c r="P543" i="2" s="1"/>
  <c r="K13533" i="2"/>
  <c r="M13533" i="2" s="1"/>
  <c r="U543" i="2" s="1"/>
  <c r="K13538" i="2"/>
  <c r="M13538" i="2" s="1"/>
  <c r="Z543" i="2" s="1"/>
  <c r="K13551" i="2"/>
  <c r="M13551" i="2" s="1"/>
  <c r="AM543" i="2" s="1"/>
  <c r="K13548" i="2"/>
  <c r="M13548" i="2" s="1"/>
  <c r="AJ543" i="2" s="1"/>
  <c r="K13530" i="2"/>
  <c r="M13530" i="2" s="1"/>
  <c r="R543" i="2" s="1"/>
  <c r="K13543" i="2"/>
  <c r="M13543" i="2" s="1"/>
  <c r="AE543" i="2" s="1"/>
  <c r="K13540" i="2"/>
  <c r="M13540" i="2" s="1"/>
  <c r="AB543" i="2" s="1"/>
  <c r="K13545" i="2"/>
  <c r="M13545" i="2" s="1"/>
  <c r="AG543" i="2" s="1"/>
  <c r="K13535" i="2"/>
  <c r="M13535" i="2" s="1"/>
  <c r="W543" i="2" s="1"/>
  <c r="K13532" i="2"/>
  <c r="M13532" i="2" s="1"/>
  <c r="T543" i="2" s="1"/>
  <c r="K13537" i="2"/>
  <c r="M13537" i="2" s="1"/>
  <c r="Y543" i="2" s="1"/>
  <c r="K13527" i="2"/>
  <c r="M13527" i="2" s="1"/>
  <c r="O543" i="2" s="1"/>
  <c r="K13547" i="2"/>
  <c r="M13547" i="2" s="1"/>
  <c r="AI543" i="2" s="1"/>
  <c r="K13529" i="2"/>
  <c r="M13529" i="2" s="1"/>
  <c r="Q543" i="2" s="1"/>
  <c r="K13550" i="2"/>
  <c r="M13550" i="2" s="1"/>
  <c r="AL543" i="2" s="1"/>
  <c r="K13539" i="2"/>
  <c r="M13539" i="2" s="1"/>
  <c r="AA543" i="2" s="1"/>
  <c r="K13544" i="2"/>
  <c r="M13544" i="2" s="1"/>
  <c r="AF543" i="2" s="1"/>
  <c r="K13542" i="2"/>
  <c r="M13542" i="2" s="1"/>
  <c r="AD543" i="2" s="1"/>
  <c r="K1899" i="2"/>
  <c r="M1899" i="2" s="1"/>
  <c r="AK77" i="2" s="1"/>
  <c r="K1881" i="2"/>
  <c r="M1881" i="2" s="1"/>
  <c r="S77" i="2" s="1"/>
  <c r="K1887" i="2"/>
  <c r="M1887" i="2" s="1"/>
  <c r="Y77" i="2" s="1"/>
  <c r="K1901" i="2"/>
  <c r="M1901" i="2" s="1"/>
  <c r="AM77" i="2" s="1"/>
  <c r="K1891" i="2"/>
  <c r="M1891" i="2" s="1"/>
  <c r="AC77" i="2" s="1"/>
  <c r="K1896" i="2"/>
  <c r="M1896" i="2" s="1"/>
  <c r="AH77" i="2" s="1"/>
  <c r="K1879" i="2"/>
  <c r="M1879" i="2" s="1"/>
  <c r="Q77" i="2" s="1"/>
  <c r="K1893" i="2"/>
  <c r="M1893" i="2" s="1"/>
  <c r="AE77" i="2" s="1"/>
  <c r="K1883" i="2"/>
  <c r="M1883" i="2" s="1"/>
  <c r="U77" i="2" s="1"/>
  <c r="K1888" i="2"/>
  <c r="M1888" i="2" s="1"/>
  <c r="Z77" i="2" s="1"/>
  <c r="K1885" i="2"/>
  <c r="M1885" i="2" s="1"/>
  <c r="K1898" i="2"/>
  <c r="M1898" i="2" s="1"/>
  <c r="AJ77" i="2" s="1"/>
  <c r="K1880" i="2"/>
  <c r="M1880" i="2" s="1"/>
  <c r="R77" i="2" s="1"/>
  <c r="K1877" i="2"/>
  <c r="M1877" i="2" s="1"/>
  <c r="O77" i="2" s="1"/>
  <c r="K1890" i="2"/>
  <c r="M1890" i="2" s="1"/>
  <c r="AB77" i="2" s="1"/>
  <c r="K1894" i="2"/>
  <c r="M1894" i="2" s="1"/>
  <c r="AF77" i="2" s="1"/>
  <c r="K1900" i="2"/>
  <c r="M1900" i="2" s="1"/>
  <c r="AL77" i="2" s="1"/>
  <c r="K1882" i="2"/>
  <c r="M1882" i="2" s="1"/>
  <c r="T77" i="2" s="1"/>
  <c r="K1886" i="2"/>
  <c r="M1886" i="2" s="1"/>
  <c r="X77" i="2" s="1"/>
  <c r="K1892" i="2"/>
  <c r="M1892" i="2" s="1"/>
  <c r="AD77" i="2" s="1"/>
  <c r="K1897" i="2"/>
  <c r="M1897" i="2" s="1"/>
  <c r="AI77" i="2" s="1"/>
  <c r="K1878" i="2"/>
  <c r="M1878" i="2" s="1"/>
  <c r="P77" i="2" s="1"/>
  <c r="K1884" i="2"/>
  <c r="M1884" i="2" s="1"/>
  <c r="V77" i="2" s="1"/>
  <c r="K1889" i="2"/>
  <c r="M1889" i="2" s="1"/>
  <c r="AA77" i="2" s="1"/>
  <c r="K1895" i="2"/>
  <c r="M1895" i="2" s="1"/>
  <c r="AG77" i="2" s="1"/>
  <c r="K1499" i="2"/>
  <c r="M1499" i="2" s="1"/>
  <c r="AK61" i="2" s="1"/>
  <c r="K1481" i="2"/>
  <c r="M1481" i="2" s="1"/>
  <c r="S61" i="2" s="1"/>
  <c r="K1487" i="2"/>
  <c r="M1487" i="2" s="1"/>
  <c r="Y61" i="2" s="1"/>
  <c r="K1501" i="2"/>
  <c r="M1501" i="2" s="1"/>
  <c r="AM61" i="2" s="1"/>
  <c r="K1491" i="2"/>
  <c r="M1491" i="2" s="1"/>
  <c r="AC61" i="2" s="1"/>
  <c r="K1496" i="2"/>
  <c r="M1496" i="2" s="1"/>
  <c r="AH61" i="2" s="1"/>
  <c r="K1495" i="2"/>
  <c r="M1495" i="2" s="1"/>
  <c r="AG61" i="2" s="1"/>
  <c r="K1493" i="2"/>
  <c r="M1493" i="2" s="1"/>
  <c r="AE61" i="2" s="1"/>
  <c r="K1483" i="2"/>
  <c r="M1483" i="2" s="1"/>
  <c r="U61" i="2" s="1"/>
  <c r="K1488" i="2"/>
  <c r="M1488" i="2" s="1"/>
  <c r="Z61" i="2" s="1"/>
  <c r="K1485" i="2"/>
  <c r="M1485" i="2" s="1"/>
  <c r="K1498" i="2"/>
  <c r="M1498" i="2" s="1"/>
  <c r="AJ61" i="2" s="1"/>
  <c r="K1480" i="2"/>
  <c r="M1480" i="2" s="1"/>
  <c r="R61" i="2" s="1"/>
  <c r="K1477" i="2"/>
  <c r="M1477" i="2" s="1"/>
  <c r="O61" i="2" s="1"/>
  <c r="K1490" i="2"/>
  <c r="M1490" i="2" s="1"/>
  <c r="AB61" i="2" s="1"/>
  <c r="K1494" i="2"/>
  <c r="M1494" i="2" s="1"/>
  <c r="AF61" i="2" s="1"/>
  <c r="K1500" i="2"/>
  <c r="M1500" i="2" s="1"/>
  <c r="AL61" i="2" s="1"/>
  <c r="K1482" i="2"/>
  <c r="M1482" i="2" s="1"/>
  <c r="T61" i="2" s="1"/>
  <c r="K1486" i="2"/>
  <c r="M1486" i="2" s="1"/>
  <c r="X61" i="2" s="1"/>
  <c r="K1492" i="2"/>
  <c r="M1492" i="2" s="1"/>
  <c r="AD61" i="2" s="1"/>
  <c r="K1497" i="2"/>
  <c r="M1497" i="2" s="1"/>
  <c r="AI61" i="2" s="1"/>
  <c r="K1478" i="2"/>
  <c r="M1478" i="2" s="1"/>
  <c r="P61" i="2" s="1"/>
  <c r="K1484" i="2"/>
  <c r="M1484" i="2" s="1"/>
  <c r="V61" i="2" s="1"/>
  <c r="K1489" i="2"/>
  <c r="M1489" i="2" s="1"/>
  <c r="AA61" i="2" s="1"/>
  <c r="K1479" i="2"/>
  <c r="M1479" i="2" s="1"/>
  <c r="Q61" i="2" s="1"/>
  <c r="K295" i="2"/>
  <c r="M295" i="2" s="1"/>
  <c r="AG13" i="2" s="1"/>
  <c r="K285" i="2"/>
  <c r="M285" i="2" s="1"/>
  <c r="K283" i="2"/>
  <c r="M283" i="2" s="1"/>
  <c r="U13" i="2" s="1"/>
  <c r="K280" i="2"/>
  <c r="M280" i="2" s="1"/>
  <c r="R13" i="2" s="1"/>
  <c r="K287" i="2"/>
  <c r="M287" i="2" s="1"/>
  <c r="Y13" i="2" s="1"/>
  <c r="K277" i="2"/>
  <c r="M277" i="2" s="1"/>
  <c r="O13" i="2" s="1"/>
  <c r="K298" i="2"/>
  <c r="M298" i="2" s="1"/>
  <c r="AJ13" i="2" s="1"/>
  <c r="K279" i="2"/>
  <c r="M279" i="2" s="1"/>
  <c r="Q13" i="2" s="1"/>
  <c r="K296" i="2"/>
  <c r="M296" i="2" s="1"/>
  <c r="AH13" i="2" s="1"/>
  <c r="K290" i="2"/>
  <c r="M290" i="2" s="1"/>
  <c r="AB13" i="2" s="1"/>
  <c r="K294" i="2"/>
  <c r="M294" i="2" s="1"/>
  <c r="AF13" i="2" s="1"/>
  <c r="K300" i="2"/>
  <c r="M300" i="2" s="1"/>
  <c r="AL13" i="2" s="1"/>
  <c r="K282" i="2"/>
  <c r="M282" i="2" s="1"/>
  <c r="T13" i="2" s="1"/>
  <c r="K286" i="2"/>
  <c r="M286" i="2" s="1"/>
  <c r="X13" i="2" s="1"/>
  <c r="K292" i="2"/>
  <c r="M292" i="2" s="1"/>
  <c r="AD13" i="2" s="1"/>
  <c r="K288" i="2"/>
  <c r="M288" i="2" s="1"/>
  <c r="Z13" i="2" s="1"/>
  <c r="K278" i="2"/>
  <c r="M278" i="2" s="1"/>
  <c r="P13" i="2" s="1"/>
  <c r="K284" i="2"/>
  <c r="M284" i="2" s="1"/>
  <c r="V13" i="2" s="1"/>
  <c r="K297" i="2"/>
  <c r="M297" i="2" s="1"/>
  <c r="AI13" i="2" s="1"/>
  <c r="K301" i="2"/>
  <c r="M301" i="2" s="1"/>
  <c r="AM13" i="2" s="1"/>
  <c r="K299" i="2"/>
  <c r="M299" i="2" s="1"/>
  <c r="AK13" i="2" s="1"/>
  <c r="K289" i="2"/>
  <c r="M289" i="2" s="1"/>
  <c r="AA13" i="2" s="1"/>
  <c r="K293" i="2"/>
  <c r="M293" i="2" s="1"/>
  <c r="AE13" i="2" s="1"/>
  <c r="K291" i="2"/>
  <c r="M291" i="2" s="1"/>
  <c r="AC13" i="2" s="1"/>
  <c r="K281" i="2"/>
  <c r="M281" i="2" s="1"/>
  <c r="S13" i="2" s="1"/>
  <c r="K16551" i="2"/>
  <c r="M16551" i="2" s="1"/>
  <c r="AM663" i="2" s="1"/>
  <c r="K16541" i="2"/>
  <c r="M16541" i="2" s="1"/>
  <c r="AC663" i="2" s="1"/>
  <c r="K16547" i="2"/>
  <c r="M16547" i="2" s="1"/>
  <c r="AI663" i="2" s="1"/>
  <c r="K16543" i="2"/>
  <c r="M16543" i="2" s="1"/>
  <c r="AE663" i="2" s="1"/>
  <c r="K16533" i="2"/>
  <c r="M16533" i="2" s="1"/>
  <c r="U663" i="2" s="1"/>
  <c r="K16539" i="2"/>
  <c r="M16539" i="2" s="1"/>
  <c r="AA663" i="2" s="1"/>
  <c r="K16545" i="2"/>
  <c r="M16545" i="2" s="1"/>
  <c r="AG663" i="2" s="1"/>
  <c r="K16535" i="2"/>
  <c r="M16535" i="2" s="1"/>
  <c r="W663" i="2" s="1"/>
  <c r="K16548" i="2"/>
  <c r="M16548" i="2" s="1"/>
  <c r="AJ663" i="2" s="1"/>
  <c r="K16531" i="2"/>
  <c r="M16531" i="2" s="1"/>
  <c r="S663" i="2" s="1"/>
  <c r="K16537" i="2"/>
  <c r="M16537" i="2" s="1"/>
  <c r="Y663" i="2" s="1"/>
  <c r="K16527" i="2"/>
  <c r="M16527" i="2" s="1"/>
  <c r="O663" i="2" s="1"/>
  <c r="K16540" i="2"/>
  <c r="M16540" i="2" s="1"/>
  <c r="AB663" i="2" s="1"/>
  <c r="K16529" i="2"/>
  <c r="M16529" i="2" s="1"/>
  <c r="Q663" i="2" s="1"/>
  <c r="K16550" i="2"/>
  <c r="M16550" i="2" s="1"/>
  <c r="AL663" i="2" s="1"/>
  <c r="K16532" i="2"/>
  <c r="M16532" i="2" s="1"/>
  <c r="T663" i="2" s="1"/>
  <c r="K16544" i="2"/>
  <c r="M16544" i="2" s="1"/>
  <c r="AF663" i="2" s="1"/>
  <c r="K16542" i="2"/>
  <c r="M16542" i="2" s="1"/>
  <c r="AD663" i="2" s="1"/>
  <c r="K16546" i="2"/>
  <c r="M16546" i="2" s="1"/>
  <c r="AH663" i="2" s="1"/>
  <c r="K16536" i="2"/>
  <c r="M16536" i="2" s="1"/>
  <c r="X663" i="2" s="1"/>
  <c r="K16534" i="2"/>
  <c r="M16534" i="2" s="1"/>
  <c r="V663" i="2" s="1"/>
  <c r="K16538" i="2"/>
  <c r="M16538" i="2" s="1"/>
  <c r="Z663" i="2" s="1"/>
  <c r="K16528" i="2"/>
  <c r="M16528" i="2" s="1"/>
  <c r="P663" i="2" s="1"/>
  <c r="K16549" i="2"/>
  <c r="M16549" i="2" s="1"/>
  <c r="AK663" i="2" s="1"/>
  <c r="K16530" i="2"/>
  <c r="M16530" i="2" s="1"/>
  <c r="R663" i="2" s="1"/>
  <c r="K15446" i="2"/>
  <c r="M15446" i="2" s="1"/>
  <c r="AH619" i="2" s="1"/>
  <c r="K15428" i="2"/>
  <c r="M15428" i="2" s="1"/>
  <c r="P619" i="2" s="1"/>
  <c r="K15450" i="2"/>
  <c r="M15450" i="2" s="1"/>
  <c r="AL619" i="2" s="1"/>
  <c r="K15438" i="2"/>
  <c r="M15438" i="2" s="1"/>
  <c r="Z619" i="2" s="1"/>
  <c r="K15451" i="2"/>
  <c r="M15451" i="2" s="1"/>
  <c r="AM619" i="2" s="1"/>
  <c r="K15442" i="2"/>
  <c r="M15442" i="2" s="1"/>
  <c r="AD619" i="2" s="1"/>
  <c r="K15448" i="2"/>
  <c r="M15448" i="2" s="1"/>
  <c r="AJ619" i="2" s="1"/>
  <c r="K15430" i="2"/>
  <c r="M15430" i="2" s="1"/>
  <c r="R619" i="2" s="1"/>
  <c r="K15443" i="2"/>
  <c r="M15443" i="2" s="1"/>
  <c r="AE619" i="2" s="1"/>
  <c r="K15434" i="2"/>
  <c r="M15434" i="2" s="1"/>
  <c r="V619" i="2" s="1"/>
  <c r="K15440" i="2"/>
  <c r="M15440" i="2" s="1"/>
  <c r="AB619" i="2" s="1"/>
  <c r="K15445" i="2"/>
  <c r="M15445" i="2" s="1"/>
  <c r="AG619" i="2" s="1"/>
  <c r="K15435" i="2"/>
  <c r="M15435" i="2" s="1"/>
  <c r="W619" i="2" s="1"/>
  <c r="K15432" i="2"/>
  <c r="M15432" i="2" s="1"/>
  <c r="T619" i="2" s="1"/>
  <c r="K15437" i="2"/>
  <c r="M15437" i="2" s="1"/>
  <c r="Y619" i="2" s="1"/>
  <c r="K15427" i="2"/>
  <c r="M15427" i="2" s="1"/>
  <c r="O619" i="2" s="1"/>
  <c r="K15447" i="2"/>
  <c r="M15447" i="2" s="1"/>
  <c r="AI619" i="2" s="1"/>
  <c r="K15429" i="2"/>
  <c r="M15429" i="2" s="1"/>
  <c r="Q619" i="2" s="1"/>
  <c r="K15449" i="2"/>
  <c r="M15449" i="2" s="1"/>
  <c r="AK619" i="2" s="1"/>
  <c r="K15439" i="2"/>
  <c r="M15439" i="2" s="1"/>
  <c r="AA619" i="2" s="1"/>
  <c r="K15444" i="2"/>
  <c r="M15444" i="2" s="1"/>
  <c r="AF619" i="2" s="1"/>
  <c r="K15441" i="2"/>
  <c r="M15441" i="2" s="1"/>
  <c r="AC619" i="2" s="1"/>
  <c r="K15431" i="2"/>
  <c r="M15431" i="2" s="1"/>
  <c r="S619" i="2" s="1"/>
  <c r="K15436" i="2"/>
  <c r="M15436" i="2" s="1"/>
  <c r="X619" i="2" s="1"/>
  <c r="K15433" i="2"/>
  <c r="M15433" i="2" s="1"/>
  <c r="U619" i="2" s="1"/>
  <c r="K24068" i="2"/>
  <c r="M24068" i="2" s="1"/>
  <c r="AE964" i="2" s="1"/>
  <c r="K24058" i="2"/>
  <c r="M24058" i="2" s="1"/>
  <c r="U964" i="2" s="1"/>
  <c r="K24064" i="2"/>
  <c r="M24064" i="2" s="1"/>
  <c r="AA964" i="2" s="1"/>
  <c r="K24070" i="2"/>
  <c r="M24070" i="2" s="1"/>
  <c r="AG964" i="2" s="1"/>
  <c r="K24060" i="2"/>
  <c r="M24060" i="2" s="1"/>
  <c r="W964" i="2" s="1"/>
  <c r="K24073" i="2"/>
  <c r="M24073" i="2" s="1"/>
  <c r="AJ964" i="2" s="1"/>
  <c r="K24056" i="2"/>
  <c r="M24056" i="2" s="1"/>
  <c r="S964" i="2" s="1"/>
  <c r="K24062" i="2"/>
  <c r="M24062" i="2" s="1"/>
  <c r="Y964" i="2" s="1"/>
  <c r="K24052" i="2"/>
  <c r="M24052" i="2" s="1"/>
  <c r="O964" i="2" s="1"/>
  <c r="K24065" i="2"/>
  <c r="M24065" i="2" s="1"/>
  <c r="AB964" i="2" s="1"/>
  <c r="K24054" i="2"/>
  <c r="M24054" i="2" s="1"/>
  <c r="Q964" i="2" s="1"/>
  <c r="K24075" i="2"/>
  <c r="M24075" i="2" s="1"/>
  <c r="AL964" i="2" s="1"/>
  <c r="K24057" i="2"/>
  <c r="M24057" i="2" s="1"/>
  <c r="T964" i="2" s="1"/>
  <c r="K24069" i="2"/>
  <c r="M24069" i="2" s="1"/>
  <c r="AF964" i="2" s="1"/>
  <c r="K24067" i="2"/>
  <c r="M24067" i="2" s="1"/>
  <c r="AD964" i="2" s="1"/>
  <c r="K24071" i="2"/>
  <c r="M24071" i="2" s="1"/>
  <c r="AH964" i="2" s="1"/>
  <c r="K24061" i="2"/>
  <c r="M24061" i="2" s="1"/>
  <c r="X964" i="2" s="1"/>
  <c r="K24059" i="2"/>
  <c r="M24059" i="2" s="1"/>
  <c r="V964" i="2" s="1"/>
  <c r="K24063" i="2"/>
  <c r="M24063" i="2" s="1"/>
  <c r="Z964" i="2" s="1"/>
  <c r="K24053" i="2"/>
  <c r="M24053" i="2" s="1"/>
  <c r="P964" i="2" s="1"/>
  <c r="K24074" i="2"/>
  <c r="M24074" i="2" s="1"/>
  <c r="AK964" i="2" s="1"/>
  <c r="K24055" i="2"/>
  <c r="M24055" i="2" s="1"/>
  <c r="R964" i="2" s="1"/>
  <c r="K24076" i="2"/>
  <c r="M24076" i="2" s="1"/>
  <c r="AM964" i="2" s="1"/>
  <c r="K24066" i="2"/>
  <c r="M24066" i="2" s="1"/>
  <c r="AC964" i="2" s="1"/>
  <c r="K24072" i="2"/>
  <c r="M24072" i="2" s="1"/>
  <c r="AI964" i="2" s="1"/>
  <c r="K17992" i="2"/>
  <c r="M17992" i="2" s="1"/>
  <c r="AD721" i="2" s="1"/>
  <c r="K17997" i="2"/>
  <c r="M17997" i="2" s="1"/>
  <c r="AI721" i="2" s="1"/>
  <c r="K17979" i="2"/>
  <c r="M17979" i="2" s="1"/>
  <c r="Q721" i="2" s="1"/>
  <c r="K17984" i="2"/>
  <c r="M17984" i="2" s="1"/>
  <c r="V721" i="2" s="1"/>
  <c r="K17989" i="2"/>
  <c r="M17989" i="2" s="1"/>
  <c r="AA721" i="2" s="1"/>
  <c r="K17994" i="2"/>
  <c r="M17994" i="2" s="1"/>
  <c r="AF721" i="2" s="1"/>
  <c r="K17999" i="2"/>
  <c r="M17999" i="2" s="1"/>
  <c r="AK721" i="2" s="1"/>
  <c r="K17981" i="2"/>
  <c r="M17981" i="2" s="1"/>
  <c r="S721" i="2" s="1"/>
  <c r="K17986" i="2"/>
  <c r="M17986" i="2" s="1"/>
  <c r="X721" i="2" s="1"/>
  <c r="K18001" i="2"/>
  <c r="M18001" i="2" s="1"/>
  <c r="AM721" i="2" s="1"/>
  <c r="K17991" i="2"/>
  <c r="M17991" i="2" s="1"/>
  <c r="AC721" i="2" s="1"/>
  <c r="K17996" i="2"/>
  <c r="M17996" i="2" s="1"/>
  <c r="AH721" i="2" s="1"/>
  <c r="K17978" i="2"/>
  <c r="M17978" i="2" s="1"/>
  <c r="P721" i="2" s="1"/>
  <c r="K17993" i="2"/>
  <c r="M17993" i="2" s="1"/>
  <c r="AE721" i="2" s="1"/>
  <c r="K17983" i="2"/>
  <c r="M17983" i="2" s="1"/>
  <c r="U721" i="2" s="1"/>
  <c r="K17988" i="2"/>
  <c r="M17988" i="2" s="1"/>
  <c r="Z721" i="2" s="1"/>
  <c r="K17985" i="2"/>
  <c r="M17985" i="2" s="1"/>
  <c r="W721" i="2" s="1"/>
  <c r="K17998" i="2"/>
  <c r="M17998" i="2" s="1"/>
  <c r="AJ721" i="2" s="1"/>
  <c r="K17980" i="2"/>
  <c r="M17980" i="2" s="1"/>
  <c r="R721" i="2" s="1"/>
  <c r="K17977" i="2"/>
  <c r="M17977" i="2" s="1"/>
  <c r="O721" i="2" s="1"/>
  <c r="K17990" i="2"/>
  <c r="M17990" i="2" s="1"/>
  <c r="AB721" i="2" s="1"/>
  <c r="K17995" i="2"/>
  <c r="M17995" i="2" s="1"/>
  <c r="AG721" i="2" s="1"/>
  <c r="K18000" i="2"/>
  <c r="M18000" i="2" s="1"/>
  <c r="AL721" i="2" s="1"/>
  <c r="K17982" i="2"/>
  <c r="M17982" i="2" s="1"/>
  <c r="T721" i="2" s="1"/>
  <c r="K17987" i="2"/>
  <c r="M17987" i="2" s="1"/>
  <c r="Y721" i="2" s="1"/>
  <c r="K12537" i="2"/>
  <c r="M12537" i="2" s="1"/>
  <c r="Y503" i="2" s="1"/>
  <c r="K12529" i="2"/>
  <c r="M12529" i="2" s="1"/>
  <c r="Q503" i="2" s="1"/>
  <c r="K12544" i="2"/>
  <c r="M12544" i="2" s="1"/>
  <c r="AF503" i="2" s="1"/>
  <c r="K12536" i="2"/>
  <c r="M12536" i="2" s="1"/>
  <c r="X503" i="2" s="1"/>
  <c r="K12528" i="2"/>
  <c r="M12528" i="2" s="1"/>
  <c r="P503" i="2" s="1"/>
  <c r="K12551" i="2"/>
  <c r="M12551" i="2" s="1"/>
  <c r="AM503" i="2" s="1"/>
  <c r="K12543" i="2"/>
  <c r="M12543" i="2" s="1"/>
  <c r="AE503" i="2" s="1"/>
  <c r="K12545" i="2"/>
  <c r="M12545" i="2" s="1"/>
  <c r="AG503" i="2" s="1"/>
  <c r="K12535" i="2"/>
  <c r="M12535" i="2" s="1"/>
  <c r="W503" i="2" s="1"/>
  <c r="K12548" i="2"/>
  <c r="M12548" i="2" s="1"/>
  <c r="AJ503" i="2" s="1"/>
  <c r="K12531" i="2"/>
  <c r="M12531" i="2" s="1"/>
  <c r="S503" i="2" s="1"/>
  <c r="K12527" i="2"/>
  <c r="M12527" i="2" s="1"/>
  <c r="O503" i="2" s="1"/>
  <c r="K12540" i="2"/>
  <c r="M12540" i="2" s="1"/>
  <c r="AB503" i="2" s="1"/>
  <c r="K12550" i="2"/>
  <c r="M12550" i="2" s="1"/>
  <c r="AL503" i="2" s="1"/>
  <c r="K12532" i="2"/>
  <c r="M12532" i="2" s="1"/>
  <c r="T503" i="2" s="1"/>
  <c r="K12542" i="2"/>
  <c r="M12542" i="2" s="1"/>
  <c r="AD503" i="2" s="1"/>
  <c r="K12546" i="2"/>
  <c r="M12546" i="2" s="1"/>
  <c r="AH503" i="2" s="1"/>
  <c r="K12534" i="2"/>
  <c r="M12534" i="2" s="1"/>
  <c r="V503" i="2" s="1"/>
  <c r="K12538" i="2"/>
  <c r="M12538" i="2" s="1"/>
  <c r="Z503" i="2" s="1"/>
  <c r="K12549" i="2"/>
  <c r="M12549" i="2" s="1"/>
  <c r="AK503" i="2" s="1"/>
  <c r="K12530" i="2"/>
  <c r="M12530" i="2" s="1"/>
  <c r="R503" i="2" s="1"/>
  <c r="K12541" i="2"/>
  <c r="M12541" i="2" s="1"/>
  <c r="AC503" i="2" s="1"/>
  <c r="K12547" i="2"/>
  <c r="M12547" i="2" s="1"/>
  <c r="AI503" i="2" s="1"/>
  <c r="K12533" i="2"/>
  <c r="M12533" i="2" s="1"/>
  <c r="U503" i="2" s="1"/>
  <c r="K12539" i="2"/>
  <c r="M12539" i="2" s="1"/>
  <c r="AA503" i="2" s="1"/>
  <c r="K17895" i="2"/>
  <c r="M17895" i="2" s="1"/>
  <c r="AG717" i="2" s="1"/>
  <c r="K17885" i="2"/>
  <c r="M17885" i="2" s="1"/>
  <c r="W717" i="2" s="1"/>
  <c r="K17898" i="2"/>
  <c r="M17898" i="2" s="1"/>
  <c r="AJ717" i="2" s="1"/>
  <c r="K17887" i="2"/>
  <c r="M17887" i="2" s="1"/>
  <c r="Y717" i="2" s="1"/>
  <c r="K17877" i="2"/>
  <c r="M17877" i="2" s="1"/>
  <c r="O717" i="2" s="1"/>
  <c r="K17890" i="2"/>
  <c r="M17890" i="2" s="1"/>
  <c r="AB717" i="2" s="1"/>
  <c r="K17897" i="2"/>
  <c r="M17897" i="2" s="1"/>
  <c r="AI717" i="2" s="1"/>
  <c r="K17879" i="2"/>
  <c r="M17879" i="2" s="1"/>
  <c r="Q717" i="2" s="1"/>
  <c r="K17900" i="2"/>
  <c r="M17900" i="2" s="1"/>
  <c r="AL717" i="2" s="1"/>
  <c r="K17882" i="2"/>
  <c r="M17882" i="2" s="1"/>
  <c r="T717" i="2" s="1"/>
  <c r="K17889" i="2"/>
  <c r="M17889" i="2" s="1"/>
  <c r="AA717" i="2" s="1"/>
  <c r="K17894" i="2"/>
  <c r="M17894" i="2" s="1"/>
  <c r="AF717" i="2" s="1"/>
  <c r="K17892" i="2"/>
  <c r="M17892" i="2" s="1"/>
  <c r="AD717" i="2" s="1"/>
  <c r="K17881" i="2"/>
  <c r="M17881" i="2" s="1"/>
  <c r="S717" i="2" s="1"/>
  <c r="K17886" i="2"/>
  <c r="M17886" i="2" s="1"/>
  <c r="X717" i="2" s="1"/>
  <c r="K17884" i="2"/>
  <c r="M17884" i="2" s="1"/>
  <c r="V717" i="2" s="1"/>
  <c r="K17896" i="2"/>
  <c r="M17896" i="2" s="1"/>
  <c r="AH717" i="2" s="1"/>
  <c r="K17878" i="2"/>
  <c r="M17878" i="2" s="1"/>
  <c r="P717" i="2" s="1"/>
  <c r="K17899" i="2"/>
  <c r="M17899" i="2" s="1"/>
  <c r="AK717" i="2" s="1"/>
  <c r="K17888" i="2"/>
  <c r="M17888" i="2" s="1"/>
  <c r="Z717" i="2" s="1"/>
  <c r="K17901" i="2"/>
  <c r="M17901" i="2" s="1"/>
  <c r="AM717" i="2" s="1"/>
  <c r="K17891" i="2"/>
  <c r="M17891" i="2" s="1"/>
  <c r="AC717" i="2" s="1"/>
  <c r="K17880" i="2"/>
  <c r="M17880" i="2" s="1"/>
  <c r="R717" i="2" s="1"/>
  <c r="K17893" i="2"/>
  <c r="M17893" i="2" s="1"/>
  <c r="AE717" i="2" s="1"/>
  <c r="K17883" i="2"/>
  <c r="M17883" i="2" s="1"/>
  <c r="U717" i="2" s="1"/>
  <c r="K13845" i="2"/>
  <c r="M13845" i="2" s="1"/>
  <c r="AG555" i="2" s="1"/>
  <c r="K13835" i="2"/>
  <c r="M13835" i="2" s="1"/>
  <c r="W555" i="2" s="1"/>
  <c r="K13848" i="2"/>
  <c r="M13848" i="2" s="1"/>
  <c r="AJ555" i="2" s="1"/>
  <c r="K13846" i="2"/>
  <c r="M13846" i="2" s="1"/>
  <c r="AH555" i="2" s="1"/>
  <c r="K13837" i="2"/>
  <c r="M13837" i="2" s="1"/>
  <c r="K13827" i="2"/>
  <c r="M13827" i="2" s="1"/>
  <c r="O555" i="2" s="1"/>
  <c r="K13840" i="2"/>
  <c r="M13840" i="2" s="1"/>
  <c r="AB555" i="2" s="1"/>
  <c r="K13829" i="2"/>
  <c r="M13829" i="2" s="1"/>
  <c r="Q555" i="2" s="1"/>
  <c r="K13850" i="2"/>
  <c r="M13850" i="2" s="1"/>
  <c r="AL555" i="2" s="1"/>
  <c r="K13832" i="2"/>
  <c r="M13832" i="2" s="1"/>
  <c r="T555" i="2" s="1"/>
  <c r="K13844" i="2"/>
  <c r="M13844" i="2" s="1"/>
  <c r="AF555" i="2" s="1"/>
  <c r="K13842" i="2"/>
  <c r="M13842" i="2" s="1"/>
  <c r="AD555" i="2" s="1"/>
  <c r="K13847" i="2"/>
  <c r="M13847" i="2" s="1"/>
  <c r="AI555" i="2" s="1"/>
  <c r="K13836" i="2"/>
  <c r="M13836" i="2" s="1"/>
  <c r="X555" i="2" s="1"/>
  <c r="K13834" i="2"/>
  <c r="M13834" i="2" s="1"/>
  <c r="V555" i="2" s="1"/>
  <c r="K13839" i="2"/>
  <c r="M13839" i="2" s="1"/>
  <c r="AA555" i="2" s="1"/>
  <c r="K13828" i="2"/>
  <c r="M13828" i="2" s="1"/>
  <c r="P555" i="2" s="1"/>
  <c r="K13849" i="2"/>
  <c r="M13849" i="2" s="1"/>
  <c r="AK555" i="2" s="1"/>
  <c r="K13831" i="2"/>
  <c r="M13831" i="2" s="1"/>
  <c r="S555" i="2" s="1"/>
  <c r="K13851" i="2"/>
  <c r="M13851" i="2" s="1"/>
  <c r="AM555" i="2" s="1"/>
  <c r="K13841" i="2"/>
  <c r="M13841" i="2" s="1"/>
  <c r="AC555" i="2" s="1"/>
  <c r="K13838" i="2"/>
  <c r="M13838" i="2" s="1"/>
  <c r="Z555" i="2" s="1"/>
  <c r="K13843" i="2"/>
  <c r="M13843" i="2" s="1"/>
  <c r="AE555" i="2" s="1"/>
  <c r="K13833" i="2"/>
  <c r="M13833" i="2" s="1"/>
  <c r="U555" i="2" s="1"/>
  <c r="K13830" i="2"/>
  <c r="M13830" i="2" s="1"/>
  <c r="R555" i="2" s="1"/>
  <c r="K23273" i="2"/>
  <c r="M23273" i="2" s="1"/>
  <c r="AJ932" i="2" s="1"/>
  <c r="K23255" i="2"/>
  <c r="M23255" i="2" s="1"/>
  <c r="R932" i="2" s="1"/>
  <c r="K23269" i="2"/>
  <c r="M23269" i="2" s="1"/>
  <c r="AF932" i="2" s="1"/>
  <c r="K23265" i="2"/>
  <c r="M23265" i="2" s="1"/>
  <c r="AB932" i="2" s="1"/>
  <c r="K23270" i="2"/>
  <c r="M23270" i="2" s="1"/>
  <c r="AG932" i="2" s="1"/>
  <c r="K23261" i="2"/>
  <c r="M23261" i="2" s="1"/>
  <c r="X932" i="2" s="1"/>
  <c r="K23275" i="2"/>
  <c r="M23275" i="2" s="1"/>
  <c r="AL932" i="2" s="1"/>
  <c r="K23257" i="2"/>
  <c r="M23257" i="2" s="1"/>
  <c r="T932" i="2" s="1"/>
  <c r="K23262" i="2"/>
  <c r="M23262" i="2" s="1"/>
  <c r="Y932" i="2" s="1"/>
  <c r="K23253" i="2"/>
  <c r="M23253" i="2" s="1"/>
  <c r="P932" i="2" s="1"/>
  <c r="K23267" i="2"/>
  <c r="M23267" i="2" s="1"/>
  <c r="AD932" i="2" s="1"/>
  <c r="K23272" i="2"/>
  <c r="M23272" i="2" s="1"/>
  <c r="AI932" i="2" s="1"/>
  <c r="K23254" i="2"/>
  <c r="M23254" i="2" s="1"/>
  <c r="Q932" i="2" s="1"/>
  <c r="K23259" i="2"/>
  <c r="M23259" i="2" s="1"/>
  <c r="V932" i="2" s="1"/>
  <c r="K23264" i="2"/>
  <c r="M23264" i="2" s="1"/>
  <c r="AA932" i="2" s="1"/>
  <c r="K23276" i="2"/>
  <c r="M23276" i="2" s="1"/>
  <c r="AM932" i="2" s="1"/>
  <c r="K23274" i="2"/>
  <c r="M23274" i="2" s="1"/>
  <c r="AK932" i="2" s="1"/>
  <c r="K23256" i="2"/>
  <c r="M23256" i="2" s="1"/>
  <c r="S932" i="2" s="1"/>
  <c r="K23268" i="2"/>
  <c r="M23268" i="2" s="1"/>
  <c r="AE932" i="2" s="1"/>
  <c r="K23266" i="2"/>
  <c r="M23266" i="2" s="1"/>
  <c r="AC932" i="2" s="1"/>
  <c r="K23271" i="2"/>
  <c r="M23271" i="2" s="1"/>
  <c r="AH932" i="2" s="1"/>
  <c r="K23260" i="2"/>
  <c r="M23260" i="2" s="1"/>
  <c r="W932" i="2" s="1"/>
  <c r="K23258" i="2"/>
  <c r="M23258" i="2" s="1"/>
  <c r="U932" i="2" s="1"/>
  <c r="K23263" i="2"/>
  <c r="M23263" i="2" s="1"/>
  <c r="Z932" i="2" s="1"/>
  <c r="K23252" i="2"/>
  <c r="M23252" i="2" s="1"/>
  <c r="O932" i="2" s="1"/>
  <c r="K16928" i="2"/>
  <c r="M16928" i="2" s="1"/>
  <c r="P679" i="2" s="1"/>
  <c r="K16949" i="2"/>
  <c r="M16949" i="2" s="1"/>
  <c r="AK679" i="2" s="1"/>
  <c r="K16930" i="2"/>
  <c r="M16930" i="2" s="1"/>
  <c r="R679" i="2" s="1"/>
  <c r="K16951" i="2"/>
  <c r="M16951" i="2" s="1"/>
  <c r="AM679" i="2" s="1"/>
  <c r="K16941" i="2"/>
  <c r="M16941" i="2" s="1"/>
  <c r="AC679" i="2" s="1"/>
  <c r="K16931" i="2"/>
  <c r="M16931" i="2" s="1"/>
  <c r="S679" i="2" s="1"/>
  <c r="K16943" i="2"/>
  <c r="M16943" i="2" s="1"/>
  <c r="AE679" i="2" s="1"/>
  <c r="K16933" i="2"/>
  <c r="M16933" i="2" s="1"/>
  <c r="U679" i="2" s="1"/>
  <c r="K16939" i="2"/>
  <c r="M16939" i="2" s="1"/>
  <c r="AA679" i="2" s="1"/>
  <c r="K16945" i="2"/>
  <c r="M16945" i="2" s="1"/>
  <c r="AG679" i="2" s="1"/>
  <c r="K16935" i="2"/>
  <c r="M16935" i="2" s="1"/>
  <c r="K16948" i="2"/>
  <c r="M16948" i="2" s="1"/>
  <c r="AJ679" i="2" s="1"/>
  <c r="K16947" i="2"/>
  <c r="M16947" i="2" s="1"/>
  <c r="AI679" i="2" s="1"/>
  <c r="K16937" i="2"/>
  <c r="M16937" i="2" s="1"/>
  <c r="Y679" i="2" s="1"/>
  <c r="K16927" i="2"/>
  <c r="M16927" i="2" s="1"/>
  <c r="O679" i="2" s="1"/>
  <c r="K16940" i="2"/>
  <c r="M16940" i="2" s="1"/>
  <c r="AB679" i="2" s="1"/>
  <c r="K16929" i="2"/>
  <c r="M16929" i="2" s="1"/>
  <c r="Q679" i="2" s="1"/>
  <c r="K16950" i="2"/>
  <c r="M16950" i="2" s="1"/>
  <c r="AL679" i="2" s="1"/>
  <c r="K16932" i="2"/>
  <c r="M16932" i="2" s="1"/>
  <c r="T679" i="2" s="1"/>
  <c r="K16944" i="2"/>
  <c r="M16944" i="2" s="1"/>
  <c r="AF679" i="2" s="1"/>
  <c r="K16942" i="2"/>
  <c r="M16942" i="2" s="1"/>
  <c r="AD679" i="2" s="1"/>
  <c r="K16946" i="2"/>
  <c r="M16946" i="2" s="1"/>
  <c r="AH679" i="2" s="1"/>
  <c r="K16936" i="2"/>
  <c r="M16936" i="2" s="1"/>
  <c r="X679" i="2" s="1"/>
  <c r="K16934" i="2"/>
  <c r="M16934" i="2" s="1"/>
  <c r="V679" i="2" s="1"/>
  <c r="K16938" i="2"/>
  <c r="M16938" i="2" s="1"/>
  <c r="Z679" i="2" s="1"/>
  <c r="K12298" i="2"/>
  <c r="M12298" i="2" s="1"/>
  <c r="AJ493" i="2" s="1"/>
  <c r="K12280" i="2"/>
  <c r="M12280" i="2" s="1"/>
  <c r="R493" i="2" s="1"/>
  <c r="K12301" i="2"/>
  <c r="M12301" i="2" s="1"/>
  <c r="AM493" i="2" s="1"/>
  <c r="K12290" i="2"/>
  <c r="M12290" i="2" s="1"/>
  <c r="AB493" i="2" s="1"/>
  <c r="K12295" i="2"/>
  <c r="M12295" i="2" s="1"/>
  <c r="AG493" i="2" s="1"/>
  <c r="K12285" i="2"/>
  <c r="M12285" i="2" s="1"/>
  <c r="W493" i="2" s="1"/>
  <c r="K12300" i="2"/>
  <c r="M12300" i="2" s="1"/>
  <c r="AL493" i="2" s="1"/>
  <c r="K12282" i="2"/>
  <c r="M12282" i="2" s="1"/>
  <c r="T493" i="2" s="1"/>
  <c r="K12287" i="2"/>
  <c r="M12287" i="2" s="1"/>
  <c r="Y493" i="2" s="1"/>
  <c r="K12293" i="2"/>
  <c r="M12293" i="2" s="1"/>
  <c r="AE493" i="2" s="1"/>
  <c r="K12292" i="2"/>
  <c r="M12292" i="2" s="1"/>
  <c r="AD493" i="2" s="1"/>
  <c r="K12297" i="2"/>
  <c r="M12297" i="2" s="1"/>
  <c r="AI493" i="2" s="1"/>
  <c r="K12279" i="2"/>
  <c r="M12279" i="2" s="1"/>
  <c r="Q493" i="2" s="1"/>
  <c r="K12284" i="2"/>
  <c r="M12284" i="2" s="1"/>
  <c r="V493" i="2" s="1"/>
  <c r="K12289" i="2"/>
  <c r="M12289" i="2" s="1"/>
  <c r="AA493" i="2" s="1"/>
  <c r="K12294" i="2"/>
  <c r="M12294" i="2" s="1"/>
  <c r="AF493" i="2" s="1"/>
  <c r="K12299" i="2"/>
  <c r="M12299" i="2" s="1"/>
  <c r="AK493" i="2" s="1"/>
  <c r="K12281" i="2"/>
  <c r="M12281" i="2" s="1"/>
  <c r="S493" i="2" s="1"/>
  <c r="K12286" i="2"/>
  <c r="M12286" i="2" s="1"/>
  <c r="X493" i="2" s="1"/>
  <c r="K12291" i="2"/>
  <c r="M12291" i="2" s="1"/>
  <c r="K12296" i="2"/>
  <c r="M12296" i="2" s="1"/>
  <c r="AH493" i="2" s="1"/>
  <c r="K12278" i="2"/>
  <c r="M12278" i="2" s="1"/>
  <c r="P493" i="2" s="1"/>
  <c r="K12283" i="2"/>
  <c r="M12283" i="2" s="1"/>
  <c r="U493" i="2" s="1"/>
  <c r="K12288" i="2"/>
  <c r="M12288" i="2" s="1"/>
  <c r="Z493" i="2" s="1"/>
  <c r="K12277" i="2"/>
  <c r="M12277" i="2" s="1"/>
  <c r="O493" i="2" s="1"/>
  <c r="K10100" i="2"/>
  <c r="M10100" i="2" s="1"/>
  <c r="AL405" i="2" s="1"/>
  <c r="K10082" i="2"/>
  <c r="M10082" i="2" s="1"/>
  <c r="T405" i="2" s="1"/>
  <c r="K10087" i="2"/>
  <c r="M10087" i="2" s="1"/>
  <c r="Y405" i="2" s="1"/>
  <c r="K10077" i="2"/>
  <c r="M10077" i="2" s="1"/>
  <c r="O405" i="2" s="1"/>
  <c r="K10092" i="2"/>
  <c r="M10092" i="2" s="1"/>
  <c r="AD405" i="2" s="1"/>
  <c r="K10097" i="2"/>
  <c r="M10097" i="2" s="1"/>
  <c r="AI405" i="2" s="1"/>
  <c r="K10079" i="2"/>
  <c r="M10079" i="2" s="1"/>
  <c r="Q405" i="2" s="1"/>
  <c r="K10084" i="2"/>
  <c r="M10084" i="2" s="1"/>
  <c r="V405" i="2" s="1"/>
  <c r="K10089" i="2"/>
  <c r="M10089" i="2" s="1"/>
  <c r="AA405" i="2" s="1"/>
  <c r="K10094" i="2"/>
  <c r="M10094" i="2" s="1"/>
  <c r="AF405" i="2" s="1"/>
  <c r="K10099" i="2"/>
  <c r="M10099" i="2" s="1"/>
  <c r="AK405" i="2" s="1"/>
  <c r="K10081" i="2"/>
  <c r="M10081" i="2" s="1"/>
  <c r="S405" i="2" s="1"/>
  <c r="K10086" i="2"/>
  <c r="M10086" i="2" s="1"/>
  <c r="X405" i="2" s="1"/>
  <c r="K10091" i="2"/>
  <c r="M10091" i="2" s="1"/>
  <c r="AC405" i="2" s="1"/>
  <c r="K10096" i="2"/>
  <c r="M10096" i="2" s="1"/>
  <c r="AH405" i="2" s="1"/>
  <c r="K10078" i="2"/>
  <c r="M10078" i="2" s="1"/>
  <c r="P405" i="2" s="1"/>
  <c r="K10083" i="2"/>
  <c r="M10083" i="2" s="1"/>
  <c r="U405" i="2" s="1"/>
  <c r="K10088" i="2"/>
  <c r="M10088" i="2" s="1"/>
  <c r="Z405" i="2" s="1"/>
  <c r="K10101" i="2"/>
  <c r="M10101" i="2" s="1"/>
  <c r="AM405" i="2" s="1"/>
  <c r="K10098" i="2"/>
  <c r="M10098" i="2" s="1"/>
  <c r="AJ405" i="2" s="1"/>
  <c r="K10080" i="2"/>
  <c r="M10080" i="2" s="1"/>
  <c r="R405" i="2" s="1"/>
  <c r="K10093" i="2"/>
  <c r="M10093" i="2" s="1"/>
  <c r="AE405" i="2" s="1"/>
  <c r="K10090" i="2"/>
  <c r="M10090" i="2" s="1"/>
  <c r="AB405" i="2" s="1"/>
  <c r="K10095" i="2"/>
  <c r="M10095" i="2" s="1"/>
  <c r="AG405" i="2" s="1"/>
  <c r="K10085" i="2"/>
  <c r="M10085" i="2" s="1"/>
  <c r="K23101" i="2"/>
  <c r="M23101" i="2" s="1"/>
  <c r="AM925" i="2" s="1"/>
  <c r="K23091" i="2"/>
  <c r="M23091" i="2" s="1"/>
  <c r="AC925" i="2" s="1"/>
  <c r="K23080" i="2"/>
  <c r="M23080" i="2" s="1"/>
  <c r="R925" i="2" s="1"/>
  <c r="K23093" i="2"/>
  <c r="M23093" i="2" s="1"/>
  <c r="AE925" i="2" s="1"/>
  <c r="K23083" i="2"/>
  <c r="M23083" i="2" s="1"/>
  <c r="U925" i="2" s="1"/>
  <c r="K23088" i="2"/>
  <c r="M23088" i="2" s="1"/>
  <c r="Z925" i="2" s="1"/>
  <c r="K23095" i="2"/>
  <c r="M23095" i="2" s="1"/>
  <c r="AG925" i="2" s="1"/>
  <c r="K23085" i="2"/>
  <c r="M23085" i="2" s="1"/>
  <c r="W925" i="2" s="1"/>
  <c r="K23098" i="2"/>
  <c r="M23098" i="2" s="1"/>
  <c r="AJ925" i="2" s="1"/>
  <c r="K23096" i="2"/>
  <c r="M23096" i="2" s="1"/>
  <c r="AH925" i="2" s="1"/>
  <c r="K23087" i="2"/>
  <c r="M23087" i="2" s="1"/>
  <c r="Y925" i="2" s="1"/>
  <c r="K23077" i="2"/>
  <c r="M23077" i="2" s="1"/>
  <c r="O925" i="2" s="1"/>
  <c r="K23090" i="2"/>
  <c r="M23090" i="2" s="1"/>
  <c r="AB925" i="2" s="1"/>
  <c r="K23079" i="2"/>
  <c r="M23079" i="2" s="1"/>
  <c r="Q925" i="2" s="1"/>
  <c r="K23100" i="2"/>
  <c r="M23100" i="2" s="1"/>
  <c r="AL925" i="2" s="1"/>
  <c r="K23082" i="2"/>
  <c r="M23082" i="2" s="1"/>
  <c r="T925" i="2" s="1"/>
  <c r="K23094" i="2"/>
  <c r="M23094" i="2" s="1"/>
  <c r="AF925" i="2" s="1"/>
  <c r="K23092" i="2"/>
  <c r="M23092" i="2" s="1"/>
  <c r="AD925" i="2" s="1"/>
  <c r="K23097" i="2"/>
  <c r="M23097" i="2" s="1"/>
  <c r="AI925" i="2" s="1"/>
  <c r="K23086" i="2"/>
  <c r="M23086" i="2" s="1"/>
  <c r="X925" i="2" s="1"/>
  <c r="K23084" i="2"/>
  <c r="M23084" i="2" s="1"/>
  <c r="V925" i="2" s="1"/>
  <c r="K23089" i="2"/>
  <c r="M23089" i="2" s="1"/>
  <c r="AA925" i="2" s="1"/>
  <c r="K23078" i="2"/>
  <c r="M23078" i="2" s="1"/>
  <c r="P925" i="2" s="1"/>
  <c r="K23099" i="2"/>
  <c r="M23099" i="2" s="1"/>
  <c r="AK925" i="2" s="1"/>
  <c r="K23081" i="2"/>
  <c r="M23081" i="2" s="1"/>
  <c r="S925" i="2" s="1"/>
  <c r="K19084" i="2"/>
  <c r="M19084" i="2" s="1"/>
  <c r="V765" i="2" s="1"/>
  <c r="K19089" i="2"/>
  <c r="M19089" i="2" s="1"/>
  <c r="AA765" i="2" s="1"/>
  <c r="K19095" i="2"/>
  <c r="M19095" i="2" s="1"/>
  <c r="AG765" i="2" s="1"/>
  <c r="K19099" i="2"/>
  <c r="M19099" i="2" s="1"/>
  <c r="AK765" i="2" s="1"/>
  <c r="K19081" i="2"/>
  <c r="M19081" i="2" s="1"/>
  <c r="S765" i="2" s="1"/>
  <c r="K19087" i="2"/>
  <c r="M19087" i="2" s="1"/>
  <c r="Y765" i="2" s="1"/>
  <c r="K19101" i="2"/>
  <c r="M19101" i="2" s="1"/>
  <c r="AM765" i="2" s="1"/>
  <c r="K19091" i="2"/>
  <c r="M19091" i="2" s="1"/>
  <c r="AC765" i="2" s="1"/>
  <c r="K19096" i="2"/>
  <c r="M19096" i="2" s="1"/>
  <c r="AH765" i="2" s="1"/>
  <c r="K19079" i="2"/>
  <c r="M19079" i="2" s="1"/>
  <c r="Q765" i="2" s="1"/>
  <c r="K19093" i="2"/>
  <c r="M19093" i="2" s="1"/>
  <c r="AE765" i="2" s="1"/>
  <c r="K19083" i="2"/>
  <c r="M19083" i="2" s="1"/>
  <c r="U765" i="2" s="1"/>
  <c r="K19088" i="2"/>
  <c r="M19088" i="2" s="1"/>
  <c r="Z765" i="2" s="1"/>
  <c r="K19085" i="2"/>
  <c r="M19085" i="2" s="1"/>
  <c r="W765" i="2" s="1"/>
  <c r="K19098" i="2"/>
  <c r="M19098" i="2" s="1"/>
  <c r="AJ765" i="2" s="1"/>
  <c r="K19080" i="2"/>
  <c r="M19080" i="2" s="1"/>
  <c r="R765" i="2" s="1"/>
  <c r="K19077" i="2"/>
  <c r="M19077" i="2" s="1"/>
  <c r="O765" i="2" s="1"/>
  <c r="K19090" i="2"/>
  <c r="M19090" i="2" s="1"/>
  <c r="AB765" i="2" s="1"/>
  <c r="K19094" i="2"/>
  <c r="M19094" i="2" s="1"/>
  <c r="AF765" i="2" s="1"/>
  <c r="K19100" i="2"/>
  <c r="M19100" i="2" s="1"/>
  <c r="AL765" i="2" s="1"/>
  <c r="K19082" i="2"/>
  <c r="M19082" i="2" s="1"/>
  <c r="T765" i="2" s="1"/>
  <c r="K19086" i="2"/>
  <c r="M19086" i="2" s="1"/>
  <c r="X765" i="2" s="1"/>
  <c r="K19092" i="2"/>
  <c r="M19092" i="2" s="1"/>
  <c r="AD765" i="2" s="1"/>
  <c r="K19097" i="2"/>
  <c r="M19097" i="2" s="1"/>
  <c r="AI765" i="2" s="1"/>
  <c r="K19078" i="2"/>
  <c r="M19078" i="2" s="1"/>
  <c r="P765" i="2" s="1"/>
  <c r="K23178" i="2"/>
  <c r="M23178" i="2" s="1"/>
  <c r="P929" i="2" s="1"/>
  <c r="K23199" i="2"/>
  <c r="M23199" i="2" s="1"/>
  <c r="AK929" i="2" s="1"/>
  <c r="K23180" i="2"/>
  <c r="M23180" i="2" s="1"/>
  <c r="R929" i="2" s="1"/>
  <c r="K23201" i="2"/>
  <c r="M23201" i="2" s="1"/>
  <c r="AM929" i="2" s="1"/>
  <c r="K23191" i="2"/>
  <c r="M23191" i="2" s="1"/>
  <c r="AC929" i="2" s="1"/>
  <c r="K23197" i="2"/>
  <c r="M23197" i="2" s="1"/>
  <c r="AI929" i="2" s="1"/>
  <c r="K23193" i="2"/>
  <c r="M23193" i="2" s="1"/>
  <c r="AE929" i="2" s="1"/>
  <c r="K23183" i="2"/>
  <c r="M23183" i="2" s="1"/>
  <c r="U929" i="2" s="1"/>
  <c r="K23189" i="2"/>
  <c r="M23189" i="2" s="1"/>
  <c r="AA929" i="2" s="1"/>
  <c r="K23195" i="2"/>
  <c r="M23195" i="2" s="1"/>
  <c r="AG929" i="2" s="1"/>
  <c r="K23185" i="2"/>
  <c r="M23185" i="2" s="1"/>
  <c r="W929" i="2" s="1"/>
  <c r="K23198" i="2"/>
  <c r="M23198" i="2" s="1"/>
  <c r="AJ929" i="2" s="1"/>
  <c r="K23181" i="2"/>
  <c r="M23181" i="2" s="1"/>
  <c r="S929" i="2" s="1"/>
  <c r="K23187" i="2"/>
  <c r="M23187" i="2" s="1"/>
  <c r="Y929" i="2" s="1"/>
  <c r="K23177" i="2"/>
  <c r="M23177" i="2" s="1"/>
  <c r="O929" i="2" s="1"/>
  <c r="K23190" i="2"/>
  <c r="M23190" i="2" s="1"/>
  <c r="AB929" i="2" s="1"/>
  <c r="K23179" i="2"/>
  <c r="M23179" i="2" s="1"/>
  <c r="Q929" i="2" s="1"/>
  <c r="K23200" i="2"/>
  <c r="M23200" i="2" s="1"/>
  <c r="AL929" i="2" s="1"/>
  <c r="K23182" i="2"/>
  <c r="M23182" i="2" s="1"/>
  <c r="T929" i="2" s="1"/>
  <c r="K23194" i="2"/>
  <c r="M23194" i="2" s="1"/>
  <c r="AF929" i="2" s="1"/>
  <c r="K23192" i="2"/>
  <c r="M23192" i="2" s="1"/>
  <c r="AD929" i="2" s="1"/>
  <c r="K23196" i="2"/>
  <c r="M23196" i="2" s="1"/>
  <c r="AH929" i="2" s="1"/>
  <c r="K23186" i="2"/>
  <c r="M23186" i="2" s="1"/>
  <c r="X929" i="2" s="1"/>
  <c r="K23184" i="2"/>
  <c r="M23184" i="2" s="1"/>
  <c r="V929" i="2" s="1"/>
  <c r="K23188" i="2"/>
  <c r="M23188" i="2" s="1"/>
  <c r="Z929" i="2" s="1"/>
  <c r="K18389" i="2"/>
  <c r="M18389" i="2" s="1"/>
  <c r="AA737" i="2" s="1"/>
  <c r="K18394" i="2"/>
  <c r="M18394" i="2" s="1"/>
  <c r="AF737" i="2" s="1"/>
  <c r="K18392" i="2"/>
  <c r="M18392" i="2" s="1"/>
  <c r="AD737" i="2" s="1"/>
  <c r="K18381" i="2"/>
  <c r="M18381" i="2" s="1"/>
  <c r="S737" i="2" s="1"/>
  <c r="K18386" i="2"/>
  <c r="M18386" i="2" s="1"/>
  <c r="X737" i="2" s="1"/>
  <c r="K18384" i="2"/>
  <c r="M18384" i="2" s="1"/>
  <c r="V737" i="2" s="1"/>
  <c r="K18396" i="2"/>
  <c r="M18396" i="2" s="1"/>
  <c r="AH737" i="2" s="1"/>
  <c r="K18378" i="2"/>
  <c r="M18378" i="2" s="1"/>
  <c r="P737" i="2" s="1"/>
  <c r="K18398" i="2"/>
  <c r="M18398" i="2" s="1"/>
  <c r="AJ737" i="2" s="1"/>
  <c r="K18388" i="2"/>
  <c r="M18388" i="2" s="1"/>
  <c r="Z737" i="2" s="1"/>
  <c r="K18401" i="2"/>
  <c r="M18401" i="2" s="1"/>
  <c r="AM737" i="2" s="1"/>
  <c r="K18390" i="2"/>
  <c r="M18390" i="2" s="1"/>
  <c r="AB737" i="2" s="1"/>
  <c r="K18380" i="2"/>
  <c r="M18380" i="2" s="1"/>
  <c r="R737" i="2" s="1"/>
  <c r="K18393" i="2"/>
  <c r="M18393" i="2" s="1"/>
  <c r="AE737" i="2" s="1"/>
  <c r="K18382" i="2"/>
  <c r="M18382" i="2" s="1"/>
  <c r="T737" i="2" s="1"/>
  <c r="K18395" i="2"/>
  <c r="M18395" i="2" s="1"/>
  <c r="AG737" i="2" s="1"/>
  <c r="K18385" i="2"/>
  <c r="M18385" i="2" s="1"/>
  <c r="W737" i="2" s="1"/>
  <c r="K18399" i="2"/>
  <c r="M18399" i="2" s="1"/>
  <c r="AK737" i="2" s="1"/>
  <c r="K18387" i="2"/>
  <c r="M18387" i="2" s="1"/>
  <c r="Y737" i="2" s="1"/>
  <c r="K18377" i="2"/>
  <c r="M18377" i="2" s="1"/>
  <c r="O737" i="2" s="1"/>
  <c r="K18391" i="2"/>
  <c r="M18391" i="2" s="1"/>
  <c r="AC737" i="2" s="1"/>
  <c r="K18397" i="2"/>
  <c r="M18397" i="2" s="1"/>
  <c r="AI737" i="2" s="1"/>
  <c r="K18379" i="2"/>
  <c r="M18379" i="2" s="1"/>
  <c r="Q737" i="2" s="1"/>
  <c r="K18400" i="2"/>
  <c r="M18400" i="2" s="1"/>
  <c r="AL737" i="2" s="1"/>
  <c r="K18383" i="2"/>
  <c r="M18383" i="2" s="1"/>
  <c r="U737" i="2" s="1"/>
  <c r="K14573" i="2"/>
  <c r="M14573" i="2" s="1"/>
  <c r="AJ584" i="2" s="1"/>
  <c r="K14555" i="2"/>
  <c r="M14555" i="2" s="1"/>
  <c r="R584" i="2" s="1"/>
  <c r="K14568" i="2"/>
  <c r="M14568" i="2" s="1"/>
  <c r="AE584" i="2" s="1"/>
  <c r="K14558" i="2"/>
  <c r="M14558" i="2" s="1"/>
  <c r="U584" i="2" s="1"/>
  <c r="K14565" i="2"/>
  <c r="M14565" i="2" s="1"/>
  <c r="AB584" i="2" s="1"/>
  <c r="K14570" i="2"/>
  <c r="M14570" i="2" s="1"/>
  <c r="AG584" i="2" s="1"/>
  <c r="K14560" i="2"/>
  <c r="M14560" i="2" s="1"/>
  <c r="W584" i="2" s="1"/>
  <c r="K14557" i="2"/>
  <c r="M14557" i="2" s="1"/>
  <c r="T584" i="2" s="1"/>
  <c r="K14562" i="2"/>
  <c r="M14562" i="2" s="1"/>
  <c r="Y584" i="2" s="1"/>
  <c r="K14552" i="2"/>
  <c r="M14552" i="2" s="1"/>
  <c r="O584" i="2" s="1"/>
  <c r="K14572" i="2"/>
  <c r="M14572" i="2" s="1"/>
  <c r="AI584" i="2" s="1"/>
  <c r="K14554" i="2"/>
  <c r="M14554" i="2" s="1"/>
  <c r="Q584" i="2" s="1"/>
  <c r="K14575" i="2"/>
  <c r="M14575" i="2" s="1"/>
  <c r="AL584" i="2" s="1"/>
  <c r="K14564" i="2"/>
  <c r="M14564" i="2" s="1"/>
  <c r="AA584" i="2" s="1"/>
  <c r="K14569" i="2"/>
  <c r="M14569" i="2" s="1"/>
  <c r="AF584" i="2" s="1"/>
  <c r="K14567" i="2"/>
  <c r="M14567" i="2" s="1"/>
  <c r="AD584" i="2" s="1"/>
  <c r="K14556" i="2"/>
  <c r="M14556" i="2" s="1"/>
  <c r="S584" i="2" s="1"/>
  <c r="K14561" i="2"/>
  <c r="M14561" i="2" s="1"/>
  <c r="X584" i="2" s="1"/>
  <c r="K14559" i="2"/>
  <c r="M14559" i="2" s="1"/>
  <c r="V584" i="2" s="1"/>
  <c r="K14571" i="2"/>
  <c r="M14571" i="2" s="1"/>
  <c r="AH584" i="2" s="1"/>
  <c r="K14553" i="2"/>
  <c r="M14553" i="2" s="1"/>
  <c r="P584" i="2" s="1"/>
  <c r="K14574" i="2"/>
  <c r="M14574" i="2" s="1"/>
  <c r="AK584" i="2" s="1"/>
  <c r="K14563" i="2"/>
  <c r="M14563" i="2" s="1"/>
  <c r="Z584" i="2" s="1"/>
  <c r="K14576" i="2"/>
  <c r="M14576" i="2" s="1"/>
  <c r="AM584" i="2" s="1"/>
  <c r="K14566" i="2"/>
  <c r="M14566" i="2" s="1"/>
  <c r="K9675" i="2"/>
  <c r="M9675" i="2" s="1"/>
  <c r="AL388" i="2" s="1"/>
  <c r="K9657" i="2"/>
  <c r="M9657" i="2" s="1"/>
  <c r="T388" i="2" s="1"/>
  <c r="K9662" i="2"/>
  <c r="M9662" i="2" s="1"/>
  <c r="Y388" i="2" s="1"/>
  <c r="K9653" i="2"/>
  <c r="M9653" i="2" s="1"/>
  <c r="P388" i="2" s="1"/>
  <c r="K9667" i="2"/>
  <c r="M9667" i="2" s="1"/>
  <c r="AD388" i="2" s="1"/>
  <c r="K9672" i="2"/>
  <c r="M9672" i="2" s="1"/>
  <c r="AI388" i="2" s="1"/>
  <c r="K9654" i="2"/>
  <c r="M9654" i="2" s="1"/>
  <c r="Q388" i="2" s="1"/>
  <c r="K9659" i="2"/>
  <c r="M9659" i="2" s="1"/>
  <c r="V388" i="2" s="1"/>
  <c r="K9664" i="2"/>
  <c r="M9664" i="2" s="1"/>
  <c r="AA388" i="2" s="1"/>
  <c r="K9676" i="2"/>
  <c r="M9676" i="2" s="1"/>
  <c r="AM388" i="2" s="1"/>
  <c r="K9674" i="2"/>
  <c r="M9674" i="2" s="1"/>
  <c r="AK388" i="2" s="1"/>
  <c r="K9656" i="2"/>
  <c r="M9656" i="2" s="1"/>
  <c r="S388" i="2" s="1"/>
  <c r="K9668" i="2"/>
  <c r="M9668" i="2" s="1"/>
  <c r="AE388" i="2" s="1"/>
  <c r="K9666" i="2"/>
  <c r="M9666" i="2" s="1"/>
  <c r="AC388" i="2" s="1"/>
  <c r="K9671" i="2"/>
  <c r="M9671" i="2" s="1"/>
  <c r="AH388" i="2" s="1"/>
  <c r="K9660" i="2"/>
  <c r="M9660" i="2" s="1"/>
  <c r="W388" i="2" s="1"/>
  <c r="K9658" i="2"/>
  <c r="M9658" i="2" s="1"/>
  <c r="U388" i="2" s="1"/>
  <c r="K9663" i="2"/>
  <c r="M9663" i="2" s="1"/>
  <c r="Z388" i="2" s="1"/>
  <c r="K9652" i="2"/>
  <c r="M9652" i="2" s="1"/>
  <c r="O388" i="2" s="1"/>
  <c r="K9673" i="2"/>
  <c r="M9673" i="2" s="1"/>
  <c r="AJ388" i="2" s="1"/>
  <c r="K9655" i="2"/>
  <c r="M9655" i="2" s="1"/>
  <c r="R388" i="2" s="1"/>
  <c r="K9669" i="2"/>
  <c r="M9669" i="2" s="1"/>
  <c r="AF388" i="2" s="1"/>
  <c r="K9665" i="2"/>
  <c r="M9665" i="2" s="1"/>
  <c r="AB388" i="2" s="1"/>
  <c r="K9670" i="2"/>
  <c r="M9670" i="2" s="1"/>
  <c r="AG388" i="2" s="1"/>
  <c r="K9661" i="2"/>
  <c r="M9661" i="2" s="1"/>
  <c r="X388" i="2" s="1"/>
  <c r="K1539" i="2"/>
  <c r="M1539" i="2" s="1"/>
  <c r="AA63" i="2" s="1"/>
  <c r="K1544" i="2"/>
  <c r="M1544" i="2" s="1"/>
  <c r="AF63" i="2" s="1"/>
  <c r="K1551" i="2"/>
  <c r="M1551" i="2" s="1"/>
  <c r="AM63" i="2" s="1"/>
  <c r="K1549" i="2"/>
  <c r="M1549" i="2" s="1"/>
  <c r="AK63" i="2" s="1"/>
  <c r="K1531" i="2"/>
  <c r="M1531" i="2" s="1"/>
  <c r="S63" i="2" s="1"/>
  <c r="K1536" i="2"/>
  <c r="M1536" i="2" s="1"/>
  <c r="X63" i="2" s="1"/>
  <c r="K1527" i="2"/>
  <c r="M1527" i="2" s="1"/>
  <c r="O63" i="2" s="1"/>
  <c r="K1541" i="2"/>
  <c r="M1541" i="2" s="1"/>
  <c r="AC63" i="2" s="1"/>
  <c r="K1546" i="2"/>
  <c r="M1546" i="2" s="1"/>
  <c r="AH63" i="2" s="1"/>
  <c r="K1528" i="2"/>
  <c r="M1528" i="2" s="1"/>
  <c r="P63" i="2" s="1"/>
  <c r="K1533" i="2"/>
  <c r="M1533" i="2" s="1"/>
  <c r="U63" i="2" s="1"/>
  <c r="K1538" i="2"/>
  <c r="M1538" i="2" s="1"/>
  <c r="Z63" i="2" s="1"/>
  <c r="K1550" i="2"/>
  <c r="M1550" i="2" s="1"/>
  <c r="AL63" i="2" s="1"/>
  <c r="K1548" i="2"/>
  <c r="M1548" i="2" s="1"/>
  <c r="AJ63" i="2" s="1"/>
  <c r="K1530" i="2"/>
  <c r="M1530" i="2" s="1"/>
  <c r="R63" i="2" s="1"/>
  <c r="K1542" i="2"/>
  <c r="M1542" i="2" s="1"/>
  <c r="AD63" i="2" s="1"/>
  <c r="K1540" i="2"/>
  <c r="M1540" i="2" s="1"/>
  <c r="AB63" i="2" s="1"/>
  <c r="K1545" i="2"/>
  <c r="M1545" i="2" s="1"/>
  <c r="AG63" i="2" s="1"/>
  <c r="K1534" i="2"/>
  <c r="M1534" i="2" s="1"/>
  <c r="V63" i="2" s="1"/>
  <c r="K1532" i="2"/>
  <c r="M1532" i="2" s="1"/>
  <c r="T63" i="2" s="1"/>
  <c r="K1537" i="2"/>
  <c r="M1537" i="2" s="1"/>
  <c r="K1543" i="2"/>
  <c r="M1543" i="2" s="1"/>
  <c r="AE63" i="2" s="1"/>
  <c r="K1547" i="2"/>
  <c r="M1547" i="2" s="1"/>
  <c r="AI63" i="2" s="1"/>
  <c r="K1529" i="2"/>
  <c r="M1529" i="2" s="1"/>
  <c r="Q63" i="2" s="1"/>
  <c r="K1535" i="2"/>
  <c r="M1535" i="2" s="1"/>
  <c r="W63" i="2" s="1"/>
  <c r="K20637" i="2"/>
  <c r="M20637" i="2" s="1"/>
  <c r="Y827" i="2" s="1"/>
  <c r="K20627" i="2"/>
  <c r="M20627" i="2" s="1"/>
  <c r="O827" i="2" s="1"/>
  <c r="K20640" i="2"/>
  <c r="M20640" i="2" s="1"/>
  <c r="AB827" i="2" s="1"/>
  <c r="K20629" i="2"/>
  <c r="M20629" i="2" s="1"/>
  <c r="Q827" i="2" s="1"/>
  <c r="K20650" i="2"/>
  <c r="M20650" i="2" s="1"/>
  <c r="AL827" i="2" s="1"/>
  <c r="K20632" i="2"/>
  <c r="M20632" i="2" s="1"/>
  <c r="T827" i="2" s="1"/>
  <c r="K20644" i="2"/>
  <c r="M20644" i="2" s="1"/>
  <c r="AF827" i="2" s="1"/>
  <c r="K20642" i="2"/>
  <c r="M20642" i="2" s="1"/>
  <c r="AD827" i="2" s="1"/>
  <c r="K20647" i="2"/>
  <c r="M20647" i="2" s="1"/>
  <c r="AI827" i="2" s="1"/>
  <c r="K20636" i="2"/>
  <c r="M20636" i="2" s="1"/>
  <c r="X827" i="2" s="1"/>
  <c r="K20634" i="2"/>
  <c r="M20634" i="2" s="1"/>
  <c r="V827" i="2" s="1"/>
  <c r="K20639" i="2"/>
  <c r="M20639" i="2" s="1"/>
  <c r="AA827" i="2" s="1"/>
  <c r="K20628" i="2"/>
  <c r="M20628" i="2" s="1"/>
  <c r="P827" i="2" s="1"/>
  <c r="K20649" i="2"/>
  <c r="M20649" i="2" s="1"/>
  <c r="AK827" i="2" s="1"/>
  <c r="K20631" i="2"/>
  <c r="M20631" i="2" s="1"/>
  <c r="S827" i="2" s="1"/>
  <c r="K20651" i="2"/>
  <c r="M20651" i="2" s="1"/>
  <c r="AM827" i="2" s="1"/>
  <c r="K20641" i="2"/>
  <c r="M20641" i="2" s="1"/>
  <c r="AC827" i="2" s="1"/>
  <c r="K20646" i="2"/>
  <c r="M20646" i="2" s="1"/>
  <c r="AH827" i="2" s="1"/>
  <c r="K20643" i="2"/>
  <c r="M20643" i="2" s="1"/>
  <c r="AE827" i="2" s="1"/>
  <c r="K20633" i="2"/>
  <c r="M20633" i="2" s="1"/>
  <c r="U827" i="2" s="1"/>
  <c r="K20630" i="2"/>
  <c r="M20630" i="2" s="1"/>
  <c r="R827" i="2" s="1"/>
  <c r="K20645" i="2"/>
  <c r="M20645" i="2" s="1"/>
  <c r="AG827" i="2" s="1"/>
  <c r="K20635" i="2"/>
  <c r="M20635" i="2" s="1"/>
  <c r="K20648" i="2"/>
  <c r="M20648" i="2" s="1"/>
  <c r="AJ827" i="2" s="1"/>
  <c r="K20638" i="2"/>
  <c r="M20638" i="2" s="1"/>
  <c r="Z827" i="2" s="1"/>
  <c r="K11290" i="2"/>
  <c r="M11290" i="2" s="1"/>
  <c r="AB453" i="2" s="1"/>
  <c r="K11295" i="2"/>
  <c r="M11295" i="2" s="1"/>
  <c r="AG453" i="2" s="1"/>
  <c r="K11285" i="2"/>
  <c r="M11285" i="2" s="1"/>
  <c r="W453" i="2" s="1"/>
  <c r="K11300" i="2"/>
  <c r="M11300" i="2" s="1"/>
  <c r="AL453" i="2" s="1"/>
  <c r="K11282" i="2"/>
  <c r="M11282" i="2" s="1"/>
  <c r="T453" i="2" s="1"/>
  <c r="K11287" i="2"/>
  <c r="M11287" i="2" s="1"/>
  <c r="Y453" i="2" s="1"/>
  <c r="K11277" i="2"/>
  <c r="M11277" i="2" s="1"/>
  <c r="O453" i="2" s="1"/>
  <c r="K11292" i="2"/>
  <c r="M11292" i="2" s="1"/>
  <c r="AD453" i="2" s="1"/>
  <c r="K11297" i="2"/>
  <c r="M11297" i="2" s="1"/>
  <c r="AI453" i="2" s="1"/>
  <c r="K11279" i="2"/>
  <c r="M11279" i="2" s="1"/>
  <c r="Q453" i="2" s="1"/>
  <c r="K11284" i="2"/>
  <c r="M11284" i="2" s="1"/>
  <c r="V453" i="2" s="1"/>
  <c r="K11289" i="2"/>
  <c r="M11289" i="2" s="1"/>
  <c r="AA453" i="2" s="1"/>
  <c r="K11294" i="2"/>
  <c r="M11294" i="2" s="1"/>
  <c r="AF453" i="2" s="1"/>
  <c r="K11299" i="2"/>
  <c r="M11299" i="2" s="1"/>
  <c r="AK453" i="2" s="1"/>
  <c r="K11281" i="2"/>
  <c r="M11281" i="2" s="1"/>
  <c r="S453" i="2" s="1"/>
  <c r="K11286" i="2"/>
  <c r="M11286" i="2" s="1"/>
  <c r="K11291" i="2"/>
  <c r="M11291" i="2" s="1"/>
  <c r="AC453" i="2" s="1"/>
  <c r="K11296" i="2"/>
  <c r="M11296" i="2" s="1"/>
  <c r="AH453" i="2" s="1"/>
  <c r="K11278" i="2"/>
  <c r="M11278" i="2" s="1"/>
  <c r="P453" i="2" s="1"/>
  <c r="K11283" i="2"/>
  <c r="M11283" i="2" s="1"/>
  <c r="U453" i="2" s="1"/>
  <c r="K11288" i="2"/>
  <c r="M11288" i="2" s="1"/>
  <c r="Z453" i="2" s="1"/>
  <c r="K11301" i="2"/>
  <c r="M11301" i="2" s="1"/>
  <c r="AM453" i="2" s="1"/>
  <c r="K11298" i="2"/>
  <c r="M11298" i="2" s="1"/>
  <c r="AJ453" i="2" s="1"/>
  <c r="K11280" i="2"/>
  <c r="M11280" i="2" s="1"/>
  <c r="R453" i="2" s="1"/>
  <c r="K11293" i="2"/>
  <c r="M11293" i="2" s="1"/>
  <c r="AE453" i="2" s="1"/>
  <c r="K5610" i="2"/>
  <c r="M5610" i="2" s="1"/>
  <c r="K5623" i="2"/>
  <c r="M5623" i="2" s="1"/>
  <c r="AJ226" i="2" s="1"/>
  <c r="K5605" i="2"/>
  <c r="M5605" i="2" s="1"/>
  <c r="R226" i="2" s="1"/>
  <c r="K5602" i="2"/>
  <c r="M5602" i="2" s="1"/>
  <c r="O226" i="2" s="1"/>
  <c r="K5615" i="2"/>
  <c r="M5615" i="2" s="1"/>
  <c r="AB226" i="2" s="1"/>
  <c r="K5619" i="2"/>
  <c r="M5619" i="2" s="1"/>
  <c r="AF226" i="2" s="1"/>
  <c r="K5625" i="2"/>
  <c r="M5625" i="2" s="1"/>
  <c r="AL226" i="2" s="1"/>
  <c r="K5607" i="2"/>
  <c r="M5607" i="2" s="1"/>
  <c r="T226" i="2" s="1"/>
  <c r="K5612" i="2"/>
  <c r="M5612" i="2" s="1"/>
  <c r="Y226" i="2" s="1"/>
  <c r="K5617" i="2"/>
  <c r="M5617" i="2" s="1"/>
  <c r="AD226" i="2" s="1"/>
  <c r="K5622" i="2"/>
  <c r="M5622" i="2" s="1"/>
  <c r="AI226" i="2" s="1"/>
  <c r="K5611" i="2"/>
  <c r="M5611" i="2" s="1"/>
  <c r="X226" i="2" s="1"/>
  <c r="K5609" i="2"/>
  <c r="M5609" i="2" s="1"/>
  <c r="V226" i="2" s="1"/>
  <c r="K5614" i="2"/>
  <c r="M5614" i="2" s="1"/>
  <c r="AA226" i="2" s="1"/>
  <c r="K5604" i="2"/>
  <c r="M5604" i="2" s="1"/>
  <c r="Q226" i="2" s="1"/>
  <c r="K5624" i="2"/>
  <c r="M5624" i="2" s="1"/>
  <c r="AK226" i="2" s="1"/>
  <c r="K5606" i="2"/>
  <c r="M5606" i="2" s="1"/>
  <c r="S226" i="2" s="1"/>
  <c r="K5603" i="2"/>
  <c r="M5603" i="2" s="1"/>
  <c r="P226" i="2" s="1"/>
  <c r="K5626" i="2"/>
  <c r="M5626" i="2" s="1"/>
  <c r="AM226" i="2" s="1"/>
  <c r="K5616" i="2"/>
  <c r="M5616" i="2" s="1"/>
  <c r="AC226" i="2" s="1"/>
  <c r="K5621" i="2"/>
  <c r="M5621" i="2" s="1"/>
  <c r="AH226" i="2" s="1"/>
  <c r="K5620" i="2"/>
  <c r="M5620" i="2" s="1"/>
  <c r="AG226" i="2" s="1"/>
  <c r="K5618" i="2"/>
  <c r="M5618" i="2" s="1"/>
  <c r="AE226" i="2" s="1"/>
  <c r="K5608" i="2"/>
  <c r="M5608" i="2" s="1"/>
  <c r="U226" i="2" s="1"/>
  <c r="K5613" i="2"/>
  <c r="M5613" i="2" s="1"/>
  <c r="Z226" i="2" s="1"/>
  <c r="K24609" i="2"/>
  <c r="M24609" i="2" s="1"/>
  <c r="V986" i="2" s="1"/>
  <c r="K24614" i="2"/>
  <c r="M24614" i="2" s="1"/>
  <c r="AA986" i="2" s="1"/>
  <c r="K24626" i="2"/>
  <c r="M24626" i="2" s="1"/>
  <c r="AM986" i="2" s="1"/>
  <c r="K24624" i="2"/>
  <c r="M24624" i="2" s="1"/>
  <c r="AK986" i="2" s="1"/>
  <c r="K24606" i="2"/>
  <c r="M24606" i="2" s="1"/>
  <c r="S986" i="2" s="1"/>
  <c r="K24618" i="2"/>
  <c r="M24618" i="2" s="1"/>
  <c r="AE986" i="2" s="1"/>
  <c r="K24616" i="2"/>
  <c r="M24616" i="2" s="1"/>
  <c r="AC986" i="2" s="1"/>
  <c r="K24621" i="2"/>
  <c r="M24621" i="2" s="1"/>
  <c r="AH986" i="2" s="1"/>
  <c r="K24610" i="2"/>
  <c r="M24610" i="2" s="1"/>
  <c r="K24608" i="2"/>
  <c r="M24608" i="2" s="1"/>
  <c r="U986" i="2" s="1"/>
  <c r="K24613" i="2"/>
  <c r="M24613" i="2" s="1"/>
  <c r="Z986" i="2" s="1"/>
  <c r="K24602" i="2"/>
  <c r="M24602" i="2" s="1"/>
  <c r="O986" i="2" s="1"/>
  <c r="K24623" i="2"/>
  <c r="M24623" i="2" s="1"/>
  <c r="AJ986" i="2" s="1"/>
  <c r="K24605" i="2"/>
  <c r="M24605" i="2" s="1"/>
  <c r="R986" i="2" s="1"/>
  <c r="K24611" i="2"/>
  <c r="M24611" i="2" s="1"/>
  <c r="X986" i="2" s="1"/>
  <c r="K24615" i="2"/>
  <c r="M24615" i="2" s="1"/>
  <c r="AB986" i="2" s="1"/>
  <c r="K24620" i="2"/>
  <c r="M24620" i="2" s="1"/>
  <c r="AG986" i="2" s="1"/>
  <c r="K24603" i="2"/>
  <c r="M24603" i="2" s="1"/>
  <c r="P986" i="2" s="1"/>
  <c r="K24625" i="2"/>
  <c r="M24625" i="2" s="1"/>
  <c r="AL986" i="2" s="1"/>
  <c r="K24607" i="2"/>
  <c r="M24607" i="2" s="1"/>
  <c r="T986" i="2" s="1"/>
  <c r="K24612" i="2"/>
  <c r="M24612" i="2" s="1"/>
  <c r="Y986" i="2" s="1"/>
  <c r="K24619" i="2"/>
  <c r="M24619" i="2" s="1"/>
  <c r="AF986" i="2" s="1"/>
  <c r="K24617" i="2"/>
  <c r="M24617" i="2" s="1"/>
  <c r="AD986" i="2" s="1"/>
  <c r="K24622" i="2"/>
  <c r="M24622" i="2" s="1"/>
  <c r="AI986" i="2" s="1"/>
  <c r="K24604" i="2"/>
  <c r="M24604" i="2" s="1"/>
  <c r="Q986" i="2" s="1"/>
  <c r="K18829" i="2"/>
  <c r="M18829" i="2" s="1"/>
  <c r="Q755" i="2" s="1"/>
  <c r="K18850" i="2"/>
  <c r="M18850" i="2" s="1"/>
  <c r="AL755" i="2" s="1"/>
  <c r="K18832" i="2"/>
  <c r="M18832" i="2" s="1"/>
  <c r="T755" i="2" s="1"/>
  <c r="K18844" i="2"/>
  <c r="M18844" i="2" s="1"/>
  <c r="AF755" i="2" s="1"/>
  <c r="K18842" i="2"/>
  <c r="M18842" i="2" s="1"/>
  <c r="AD755" i="2" s="1"/>
  <c r="K18846" i="2"/>
  <c r="M18846" i="2" s="1"/>
  <c r="AH755" i="2" s="1"/>
  <c r="K18836" i="2"/>
  <c r="M18836" i="2" s="1"/>
  <c r="X755" i="2" s="1"/>
  <c r="K18834" i="2"/>
  <c r="M18834" i="2" s="1"/>
  <c r="V755" i="2" s="1"/>
  <c r="K18838" i="2"/>
  <c r="M18838" i="2" s="1"/>
  <c r="Z755" i="2" s="1"/>
  <c r="K18828" i="2"/>
  <c r="M18828" i="2" s="1"/>
  <c r="P755" i="2" s="1"/>
  <c r="K18849" i="2"/>
  <c r="M18849" i="2" s="1"/>
  <c r="AK755" i="2" s="1"/>
  <c r="K18830" i="2"/>
  <c r="M18830" i="2" s="1"/>
  <c r="R755" i="2" s="1"/>
  <c r="K18851" i="2"/>
  <c r="M18851" i="2" s="1"/>
  <c r="AM755" i="2" s="1"/>
  <c r="K18841" i="2"/>
  <c r="M18841" i="2" s="1"/>
  <c r="AC755" i="2" s="1"/>
  <c r="K18847" i="2"/>
  <c r="M18847" i="2" s="1"/>
  <c r="AI755" i="2" s="1"/>
  <c r="K18843" i="2"/>
  <c r="M18843" i="2" s="1"/>
  <c r="AE755" i="2" s="1"/>
  <c r="K18833" i="2"/>
  <c r="M18833" i="2" s="1"/>
  <c r="U755" i="2" s="1"/>
  <c r="K18839" i="2"/>
  <c r="M18839" i="2" s="1"/>
  <c r="AA755" i="2" s="1"/>
  <c r="K18845" i="2"/>
  <c r="M18845" i="2" s="1"/>
  <c r="AG755" i="2" s="1"/>
  <c r="K18835" i="2"/>
  <c r="M18835" i="2" s="1"/>
  <c r="W755" i="2" s="1"/>
  <c r="K18848" i="2"/>
  <c r="M18848" i="2" s="1"/>
  <c r="AJ755" i="2" s="1"/>
  <c r="K18831" i="2"/>
  <c r="M18831" i="2" s="1"/>
  <c r="S755" i="2" s="1"/>
  <c r="K18837" i="2"/>
  <c r="M18837" i="2" s="1"/>
  <c r="Y755" i="2" s="1"/>
  <c r="K18827" i="2"/>
  <c r="M18827" i="2" s="1"/>
  <c r="O755" i="2" s="1"/>
  <c r="K18840" i="2"/>
  <c r="M18840" i="2" s="1"/>
  <c r="AB755" i="2" s="1"/>
  <c r="K15656" i="2"/>
  <c r="M15656" i="2" s="1"/>
  <c r="S628" i="2" s="1"/>
  <c r="K15661" i="2"/>
  <c r="M15661" i="2" s="1"/>
  <c r="X628" i="2" s="1"/>
  <c r="K15659" i="2"/>
  <c r="M15659" i="2" s="1"/>
  <c r="V628" i="2" s="1"/>
  <c r="K15671" i="2"/>
  <c r="M15671" i="2" s="1"/>
  <c r="AH628" i="2" s="1"/>
  <c r="K15653" i="2"/>
  <c r="M15653" i="2" s="1"/>
  <c r="P628" i="2" s="1"/>
  <c r="K15673" i="2"/>
  <c r="M15673" i="2" s="1"/>
  <c r="AJ628" i="2" s="1"/>
  <c r="K15663" i="2"/>
  <c r="M15663" i="2" s="1"/>
  <c r="Z628" i="2" s="1"/>
  <c r="K15676" i="2"/>
  <c r="M15676" i="2" s="1"/>
  <c r="AM628" i="2" s="1"/>
  <c r="K15665" i="2"/>
  <c r="M15665" i="2" s="1"/>
  <c r="AB628" i="2" s="1"/>
  <c r="K15655" i="2"/>
  <c r="M15655" i="2" s="1"/>
  <c r="R628" i="2" s="1"/>
  <c r="K15668" i="2"/>
  <c r="M15668" i="2" s="1"/>
  <c r="AE628" i="2" s="1"/>
  <c r="K15657" i="2"/>
  <c r="M15657" i="2" s="1"/>
  <c r="T628" i="2" s="1"/>
  <c r="K15670" i="2"/>
  <c r="M15670" i="2" s="1"/>
  <c r="AG628" i="2" s="1"/>
  <c r="K15660" i="2"/>
  <c r="M15660" i="2" s="1"/>
  <c r="W628" i="2" s="1"/>
  <c r="K15674" i="2"/>
  <c r="M15674" i="2" s="1"/>
  <c r="AK628" i="2" s="1"/>
  <c r="K15662" i="2"/>
  <c r="M15662" i="2" s="1"/>
  <c r="Y628" i="2" s="1"/>
  <c r="K15652" i="2"/>
  <c r="M15652" i="2" s="1"/>
  <c r="O628" i="2" s="1"/>
  <c r="K15666" i="2"/>
  <c r="M15666" i="2" s="1"/>
  <c r="AC628" i="2" s="1"/>
  <c r="K15672" i="2"/>
  <c r="M15672" i="2" s="1"/>
  <c r="AI628" i="2" s="1"/>
  <c r="K15654" i="2"/>
  <c r="M15654" i="2" s="1"/>
  <c r="Q628" i="2" s="1"/>
  <c r="K15675" i="2"/>
  <c r="M15675" i="2" s="1"/>
  <c r="AL628" i="2" s="1"/>
  <c r="K15658" i="2"/>
  <c r="M15658" i="2" s="1"/>
  <c r="U628" i="2" s="1"/>
  <c r="K15664" i="2"/>
  <c r="M15664" i="2" s="1"/>
  <c r="AA628" i="2" s="1"/>
  <c r="K15669" i="2"/>
  <c r="M15669" i="2" s="1"/>
  <c r="AF628" i="2" s="1"/>
  <c r="K15667" i="2"/>
  <c r="M15667" i="2" s="1"/>
  <c r="AD628" i="2" s="1"/>
  <c r="K13587" i="2"/>
  <c r="M13587" i="2" s="1"/>
  <c r="K13577" i="2"/>
  <c r="M13577" i="2" s="1"/>
  <c r="O545" i="2" s="1"/>
  <c r="K13590" i="2"/>
  <c r="M13590" i="2" s="1"/>
  <c r="AB545" i="2" s="1"/>
  <c r="K13597" i="2"/>
  <c r="M13597" i="2" s="1"/>
  <c r="AI545" i="2" s="1"/>
  <c r="K13579" i="2"/>
  <c r="M13579" i="2" s="1"/>
  <c r="Q545" i="2" s="1"/>
  <c r="K13600" i="2"/>
  <c r="M13600" i="2" s="1"/>
  <c r="AL545" i="2" s="1"/>
  <c r="K13598" i="2"/>
  <c r="M13598" i="2" s="1"/>
  <c r="AJ545" i="2" s="1"/>
  <c r="K13589" i="2"/>
  <c r="M13589" i="2" s="1"/>
  <c r="AA545" i="2" s="1"/>
  <c r="K13594" i="2"/>
  <c r="M13594" i="2" s="1"/>
  <c r="AF545" i="2" s="1"/>
  <c r="K13592" i="2"/>
  <c r="M13592" i="2" s="1"/>
  <c r="AD545" i="2" s="1"/>
  <c r="K13581" i="2"/>
  <c r="M13581" i="2" s="1"/>
  <c r="S545" i="2" s="1"/>
  <c r="K13586" i="2"/>
  <c r="M13586" i="2" s="1"/>
  <c r="X545" i="2" s="1"/>
  <c r="K13584" i="2"/>
  <c r="M13584" i="2" s="1"/>
  <c r="V545" i="2" s="1"/>
  <c r="K13596" i="2"/>
  <c r="M13596" i="2" s="1"/>
  <c r="AH545" i="2" s="1"/>
  <c r="K13578" i="2"/>
  <c r="M13578" i="2" s="1"/>
  <c r="P545" i="2" s="1"/>
  <c r="K13599" i="2"/>
  <c r="M13599" i="2" s="1"/>
  <c r="AK545" i="2" s="1"/>
  <c r="K13588" i="2"/>
  <c r="M13588" i="2" s="1"/>
  <c r="Z545" i="2" s="1"/>
  <c r="K13601" i="2"/>
  <c r="M13601" i="2" s="1"/>
  <c r="AM545" i="2" s="1"/>
  <c r="K13591" i="2"/>
  <c r="M13591" i="2" s="1"/>
  <c r="AC545" i="2" s="1"/>
  <c r="K13580" i="2"/>
  <c r="M13580" i="2" s="1"/>
  <c r="R545" i="2" s="1"/>
  <c r="K13593" i="2"/>
  <c r="M13593" i="2" s="1"/>
  <c r="AE545" i="2" s="1"/>
  <c r="K13583" i="2"/>
  <c r="M13583" i="2" s="1"/>
  <c r="U545" i="2" s="1"/>
  <c r="K13595" i="2"/>
  <c r="M13595" i="2" s="1"/>
  <c r="AG545" i="2" s="1"/>
  <c r="K13585" i="2"/>
  <c r="M13585" i="2" s="1"/>
  <c r="W545" i="2" s="1"/>
  <c r="K13582" i="2"/>
  <c r="M13582" i="2" s="1"/>
  <c r="T545" i="2" s="1"/>
  <c r="K23047" i="2"/>
  <c r="M23047" i="2" s="1"/>
  <c r="AI923" i="2" s="1"/>
  <c r="K23029" i="2"/>
  <c r="M23029" i="2" s="1"/>
  <c r="Q923" i="2" s="1"/>
  <c r="K23050" i="2"/>
  <c r="M23050" i="2" s="1"/>
  <c r="AL923" i="2" s="1"/>
  <c r="K23032" i="2"/>
  <c r="M23032" i="2" s="1"/>
  <c r="T923" i="2" s="1"/>
  <c r="K23039" i="2"/>
  <c r="M23039" i="2" s="1"/>
  <c r="AA923" i="2" s="1"/>
  <c r="K23044" i="2"/>
  <c r="M23044" i="2" s="1"/>
  <c r="AF923" i="2" s="1"/>
  <c r="K23042" i="2"/>
  <c r="M23042" i="2" s="1"/>
  <c r="AD923" i="2" s="1"/>
  <c r="K23031" i="2"/>
  <c r="M23031" i="2" s="1"/>
  <c r="S923" i="2" s="1"/>
  <c r="K23036" i="2"/>
  <c r="M23036" i="2" s="1"/>
  <c r="X923" i="2" s="1"/>
  <c r="K23034" i="2"/>
  <c r="M23034" i="2" s="1"/>
  <c r="V923" i="2" s="1"/>
  <c r="K23046" i="2"/>
  <c r="M23046" i="2" s="1"/>
  <c r="AH923" i="2" s="1"/>
  <c r="K23028" i="2"/>
  <c r="M23028" i="2" s="1"/>
  <c r="P923" i="2" s="1"/>
  <c r="K23049" i="2"/>
  <c r="M23049" i="2" s="1"/>
  <c r="AK923" i="2" s="1"/>
  <c r="K23038" i="2"/>
  <c r="M23038" i="2" s="1"/>
  <c r="Z923" i="2" s="1"/>
  <c r="K23051" i="2"/>
  <c r="M23051" i="2" s="1"/>
  <c r="AM923" i="2" s="1"/>
  <c r="K23041" i="2"/>
  <c r="M23041" i="2" s="1"/>
  <c r="AC923" i="2" s="1"/>
  <c r="K23030" i="2"/>
  <c r="M23030" i="2" s="1"/>
  <c r="R923" i="2" s="1"/>
  <c r="K23043" i="2"/>
  <c r="M23043" i="2" s="1"/>
  <c r="AE923" i="2" s="1"/>
  <c r="K23033" i="2"/>
  <c r="M23033" i="2" s="1"/>
  <c r="U923" i="2" s="1"/>
  <c r="K23045" i="2"/>
  <c r="M23045" i="2" s="1"/>
  <c r="AG923" i="2" s="1"/>
  <c r="K23035" i="2"/>
  <c r="M23035" i="2" s="1"/>
  <c r="K23048" i="2"/>
  <c r="M23048" i="2" s="1"/>
  <c r="AJ923" i="2" s="1"/>
  <c r="K23037" i="2"/>
  <c r="M23037" i="2" s="1"/>
  <c r="Y923" i="2" s="1"/>
  <c r="K23027" i="2"/>
  <c r="M23027" i="2" s="1"/>
  <c r="O923" i="2" s="1"/>
  <c r="K23040" i="2"/>
  <c r="M23040" i="2" s="1"/>
  <c r="AB923" i="2" s="1"/>
  <c r="K3496" i="2"/>
  <c r="M3496" i="2" s="1"/>
  <c r="AH141" i="2" s="1"/>
  <c r="K3478" i="2"/>
  <c r="M3478" i="2" s="1"/>
  <c r="P141" i="2" s="1"/>
  <c r="K3484" i="2"/>
  <c r="M3484" i="2" s="1"/>
  <c r="V141" i="2" s="1"/>
  <c r="K3488" i="2"/>
  <c r="M3488" i="2" s="1"/>
  <c r="Z141" i="2" s="1"/>
  <c r="K3501" i="2"/>
  <c r="M3501" i="2" s="1"/>
  <c r="AM141" i="2" s="1"/>
  <c r="K3492" i="2"/>
  <c r="M3492" i="2" s="1"/>
  <c r="AD141" i="2" s="1"/>
  <c r="K3498" i="2"/>
  <c r="M3498" i="2" s="1"/>
  <c r="AJ141" i="2" s="1"/>
  <c r="K3480" i="2"/>
  <c r="M3480" i="2" s="1"/>
  <c r="R141" i="2" s="1"/>
  <c r="K3493" i="2"/>
  <c r="M3493" i="2" s="1"/>
  <c r="AE141" i="2" s="1"/>
  <c r="K3500" i="2"/>
  <c r="M3500" i="2" s="1"/>
  <c r="AL141" i="2" s="1"/>
  <c r="K3490" i="2"/>
  <c r="M3490" i="2" s="1"/>
  <c r="AB141" i="2" s="1"/>
  <c r="K3495" i="2"/>
  <c r="M3495" i="2" s="1"/>
  <c r="AG141" i="2" s="1"/>
  <c r="K3485" i="2"/>
  <c r="M3485" i="2" s="1"/>
  <c r="W141" i="2" s="1"/>
  <c r="K3482" i="2"/>
  <c r="M3482" i="2" s="1"/>
  <c r="T141" i="2" s="1"/>
  <c r="K3487" i="2"/>
  <c r="M3487" i="2" s="1"/>
  <c r="Y141" i="2" s="1"/>
  <c r="K3477" i="2"/>
  <c r="M3477" i="2" s="1"/>
  <c r="O141" i="2" s="1"/>
  <c r="K3497" i="2"/>
  <c r="M3497" i="2" s="1"/>
  <c r="AI141" i="2" s="1"/>
  <c r="K3479" i="2"/>
  <c r="M3479" i="2" s="1"/>
  <c r="Q141" i="2" s="1"/>
  <c r="K3499" i="2"/>
  <c r="M3499" i="2" s="1"/>
  <c r="AK141" i="2" s="1"/>
  <c r="K3489" i="2"/>
  <c r="M3489" i="2" s="1"/>
  <c r="AA141" i="2" s="1"/>
  <c r="K3494" i="2"/>
  <c r="M3494" i="2" s="1"/>
  <c r="AF141" i="2" s="1"/>
  <c r="K3491" i="2"/>
  <c r="M3491" i="2" s="1"/>
  <c r="K3481" i="2"/>
  <c r="M3481" i="2" s="1"/>
  <c r="S141" i="2" s="1"/>
  <c r="K3486" i="2"/>
  <c r="M3486" i="2" s="1"/>
  <c r="X141" i="2" s="1"/>
  <c r="K3483" i="2"/>
  <c r="M3483" i="2" s="1"/>
  <c r="U141" i="2" s="1"/>
  <c r="K16353" i="2"/>
  <c r="M16353" i="2" s="1"/>
  <c r="P656" i="2" s="1"/>
  <c r="K16374" i="2"/>
  <c r="M16374" i="2" s="1"/>
  <c r="AK656" i="2" s="1"/>
  <c r="K16356" i="2"/>
  <c r="M16356" i="2" s="1"/>
  <c r="S656" i="2" s="1"/>
  <c r="K16376" i="2"/>
  <c r="M16376" i="2" s="1"/>
  <c r="AM656" i="2" s="1"/>
  <c r="K16366" i="2"/>
  <c r="M16366" i="2" s="1"/>
  <c r="AC656" i="2" s="1"/>
  <c r="K16370" i="2"/>
  <c r="M16370" i="2" s="1"/>
  <c r="AG656" i="2" s="1"/>
  <c r="K16368" i="2"/>
  <c r="M16368" i="2" s="1"/>
  <c r="AE656" i="2" s="1"/>
  <c r="K16358" i="2"/>
  <c r="M16358" i="2" s="1"/>
  <c r="U656" i="2" s="1"/>
  <c r="K16362" i="2"/>
  <c r="M16362" i="2" s="1"/>
  <c r="Y656" i="2" s="1"/>
  <c r="K16360" i="2"/>
  <c r="M16360" i="2" s="1"/>
  <c r="W656" i="2" s="1"/>
  <c r="K16373" i="2"/>
  <c r="M16373" i="2" s="1"/>
  <c r="AJ656" i="2" s="1"/>
  <c r="K16354" i="2"/>
  <c r="M16354" i="2" s="1"/>
  <c r="Q656" i="2" s="1"/>
  <c r="K16352" i="2"/>
  <c r="M16352" i="2" s="1"/>
  <c r="O656" i="2" s="1"/>
  <c r="K16365" i="2"/>
  <c r="M16365" i="2" s="1"/>
  <c r="AB656" i="2" s="1"/>
  <c r="K16355" i="2"/>
  <c r="M16355" i="2" s="1"/>
  <c r="R656" i="2" s="1"/>
  <c r="K16375" i="2"/>
  <c r="M16375" i="2" s="1"/>
  <c r="AL656" i="2" s="1"/>
  <c r="K16357" i="2"/>
  <c r="M16357" i="2" s="1"/>
  <c r="T656" i="2" s="1"/>
  <c r="K16363" i="2"/>
  <c r="M16363" i="2" s="1"/>
  <c r="Z656" i="2" s="1"/>
  <c r="K16369" i="2"/>
  <c r="M16369" i="2" s="1"/>
  <c r="AF656" i="2" s="1"/>
  <c r="K16367" i="2"/>
  <c r="M16367" i="2" s="1"/>
  <c r="AD656" i="2" s="1"/>
  <c r="K16372" i="2"/>
  <c r="M16372" i="2" s="1"/>
  <c r="AI656" i="2" s="1"/>
  <c r="K16371" i="2"/>
  <c r="M16371" i="2" s="1"/>
  <c r="AH656" i="2" s="1"/>
  <c r="K16361" i="2"/>
  <c r="M16361" i="2" s="1"/>
  <c r="X656" i="2" s="1"/>
  <c r="K16359" i="2"/>
  <c r="M16359" i="2" s="1"/>
  <c r="V656" i="2" s="1"/>
  <c r="K16364" i="2"/>
  <c r="M16364" i="2" s="1"/>
  <c r="AA656" i="2" s="1"/>
  <c r="K15352" i="2"/>
  <c r="M15352" i="2" s="1"/>
  <c r="O616" i="2" s="1"/>
  <c r="K15365" i="2"/>
  <c r="M15365" i="2" s="1"/>
  <c r="AB616" i="2" s="1"/>
  <c r="K15369" i="2"/>
  <c r="M15369" i="2" s="1"/>
  <c r="AF616" i="2" s="1"/>
  <c r="K15375" i="2"/>
  <c r="M15375" i="2" s="1"/>
  <c r="AL616" i="2" s="1"/>
  <c r="K15357" i="2"/>
  <c r="M15357" i="2" s="1"/>
  <c r="T616" i="2" s="1"/>
  <c r="K15361" i="2"/>
  <c r="M15361" i="2" s="1"/>
  <c r="K15367" i="2"/>
  <c r="M15367" i="2" s="1"/>
  <c r="AD616" i="2" s="1"/>
  <c r="K15372" i="2"/>
  <c r="M15372" i="2" s="1"/>
  <c r="AI616" i="2" s="1"/>
  <c r="K15353" i="2"/>
  <c r="M15353" i="2" s="1"/>
  <c r="P616" i="2" s="1"/>
  <c r="K15359" i="2"/>
  <c r="M15359" i="2" s="1"/>
  <c r="V616" i="2" s="1"/>
  <c r="K15364" i="2"/>
  <c r="M15364" i="2" s="1"/>
  <c r="AA616" i="2" s="1"/>
  <c r="K15354" i="2"/>
  <c r="M15354" i="2" s="1"/>
  <c r="Q616" i="2" s="1"/>
  <c r="K15374" i="2"/>
  <c r="M15374" i="2" s="1"/>
  <c r="AK616" i="2" s="1"/>
  <c r="K15356" i="2"/>
  <c r="M15356" i="2" s="1"/>
  <c r="S616" i="2" s="1"/>
  <c r="K15370" i="2"/>
  <c r="M15370" i="2" s="1"/>
  <c r="AG616" i="2" s="1"/>
  <c r="K15376" i="2"/>
  <c r="M15376" i="2" s="1"/>
  <c r="AM616" i="2" s="1"/>
  <c r="K15366" i="2"/>
  <c r="M15366" i="2" s="1"/>
  <c r="AC616" i="2" s="1"/>
  <c r="K15371" i="2"/>
  <c r="M15371" i="2" s="1"/>
  <c r="AH616" i="2" s="1"/>
  <c r="K15362" i="2"/>
  <c r="M15362" i="2" s="1"/>
  <c r="Y616" i="2" s="1"/>
  <c r="K15368" i="2"/>
  <c r="M15368" i="2" s="1"/>
  <c r="AE616" i="2" s="1"/>
  <c r="K15358" i="2"/>
  <c r="M15358" i="2" s="1"/>
  <c r="U616" i="2" s="1"/>
  <c r="K15363" i="2"/>
  <c r="M15363" i="2" s="1"/>
  <c r="Z616" i="2" s="1"/>
  <c r="K15360" i="2"/>
  <c r="M15360" i="2" s="1"/>
  <c r="W616" i="2" s="1"/>
  <c r="K15373" i="2"/>
  <c r="M15373" i="2" s="1"/>
  <c r="AJ616" i="2" s="1"/>
  <c r="K15355" i="2"/>
  <c r="M15355" i="2" s="1"/>
  <c r="R616" i="2" s="1"/>
  <c r="K10731" i="2"/>
  <c r="M10731" i="2" s="1"/>
  <c r="S431" i="2" s="1"/>
  <c r="K10736" i="2"/>
  <c r="M10736" i="2" s="1"/>
  <c r="X431" i="2" s="1"/>
  <c r="K10734" i="2"/>
  <c r="M10734" i="2" s="1"/>
  <c r="V431" i="2" s="1"/>
  <c r="K10746" i="2"/>
  <c r="M10746" i="2" s="1"/>
  <c r="AH431" i="2" s="1"/>
  <c r="K10728" i="2"/>
  <c r="M10728" i="2" s="1"/>
  <c r="P431" i="2" s="1"/>
  <c r="K10741" i="2"/>
  <c r="M10741" i="2" s="1"/>
  <c r="AC431" i="2" s="1"/>
  <c r="K10738" i="2"/>
  <c r="M10738" i="2" s="1"/>
  <c r="Z431" i="2" s="1"/>
  <c r="K10751" i="2"/>
  <c r="M10751" i="2" s="1"/>
  <c r="AM431" i="2" s="1"/>
  <c r="K10733" i="2"/>
  <c r="M10733" i="2" s="1"/>
  <c r="U431" i="2" s="1"/>
  <c r="K10748" i="2"/>
  <c r="M10748" i="2" s="1"/>
  <c r="AJ431" i="2" s="1"/>
  <c r="K10730" i="2"/>
  <c r="M10730" i="2" s="1"/>
  <c r="R431" i="2" s="1"/>
  <c r="K10743" i="2"/>
  <c r="M10743" i="2" s="1"/>
  <c r="AE431" i="2" s="1"/>
  <c r="K10749" i="2"/>
  <c r="M10749" i="2" s="1"/>
  <c r="AK431" i="2" s="1"/>
  <c r="K10740" i="2"/>
  <c r="M10740" i="2" s="1"/>
  <c r="AB431" i="2" s="1"/>
  <c r="K10745" i="2"/>
  <c r="M10745" i="2" s="1"/>
  <c r="AG431" i="2" s="1"/>
  <c r="K10735" i="2"/>
  <c r="M10735" i="2" s="1"/>
  <c r="W431" i="2" s="1"/>
  <c r="K10732" i="2"/>
  <c r="M10732" i="2" s="1"/>
  <c r="T431" i="2" s="1"/>
  <c r="K10737" i="2"/>
  <c r="M10737" i="2" s="1"/>
  <c r="Y431" i="2" s="1"/>
  <c r="K10727" i="2"/>
  <c r="M10727" i="2" s="1"/>
  <c r="O431" i="2" s="1"/>
  <c r="K10747" i="2"/>
  <c r="M10747" i="2" s="1"/>
  <c r="AI431" i="2" s="1"/>
  <c r="K10729" i="2"/>
  <c r="M10729" i="2" s="1"/>
  <c r="Q431" i="2" s="1"/>
  <c r="K10750" i="2"/>
  <c r="M10750" i="2" s="1"/>
  <c r="AL431" i="2" s="1"/>
  <c r="K10739" i="2"/>
  <c r="M10739" i="2" s="1"/>
  <c r="AA431" i="2" s="1"/>
  <c r="K10744" i="2"/>
  <c r="M10744" i="2" s="1"/>
  <c r="AF431" i="2" s="1"/>
  <c r="K10742" i="2"/>
  <c r="M10742" i="2" s="1"/>
  <c r="AD431" i="2" s="1"/>
  <c r="K6594" i="2"/>
  <c r="M6594" i="2" s="1"/>
  <c r="AF265" i="2" s="1"/>
  <c r="K6592" i="2"/>
  <c r="M6592" i="2" s="1"/>
  <c r="K6597" i="2"/>
  <c r="M6597" i="2" s="1"/>
  <c r="AI265" i="2" s="1"/>
  <c r="K6596" i="2"/>
  <c r="M6596" i="2" s="1"/>
  <c r="AH265" i="2" s="1"/>
  <c r="K6586" i="2"/>
  <c r="M6586" i="2" s="1"/>
  <c r="X265" i="2" s="1"/>
  <c r="K6584" i="2"/>
  <c r="M6584" i="2" s="1"/>
  <c r="V265" i="2" s="1"/>
  <c r="K6589" i="2"/>
  <c r="M6589" i="2" s="1"/>
  <c r="AA265" i="2" s="1"/>
  <c r="K6578" i="2"/>
  <c r="M6578" i="2" s="1"/>
  <c r="P265" i="2" s="1"/>
  <c r="K6599" i="2"/>
  <c r="M6599" i="2" s="1"/>
  <c r="AK265" i="2" s="1"/>
  <c r="K6581" i="2"/>
  <c r="M6581" i="2" s="1"/>
  <c r="S265" i="2" s="1"/>
  <c r="K6601" i="2"/>
  <c r="M6601" i="2" s="1"/>
  <c r="AM265" i="2" s="1"/>
  <c r="K6591" i="2"/>
  <c r="M6591" i="2" s="1"/>
  <c r="AC265" i="2" s="1"/>
  <c r="K6595" i="2"/>
  <c r="M6595" i="2" s="1"/>
  <c r="AG265" i="2" s="1"/>
  <c r="K6593" i="2"/>
  <c r="M6593" i="2" s="1"/>
  <c r="AE265" i="2" s="1"/>
  <c r="K6583" i="2"/>
  <c r="M6583" i="2" s="1"/>
  <c r="U265" i="2" s="1"/>
  <c r="K6587" i="2"/>
  <c r="M6587" i="2" s="1"/>
  <c r="Y265" i="2" s="1"/>
  <c r="K6585" i="2"/>
  <c r="M6585" i="2" s="1"/>
  <c r="W265" i="2" s="1"/>
  <c r="K6598" i="2"/>
  <c r="M6598" i="2" s="1"/>
  <c r="AJ265" i="2" s="1"/>
  <c r="K6579" i="2"/>
  <c r="M6579" i="2" s="1"/>
  <c r="Q265" i="2" s="1"/>
  <c r="K6577" i="2"/>
  <c r="M6577" i="2" s="1"/>
  <c r="O265" i="2" s="1"/>
  <c r="K6590" i="2"/>
  <c r="M6590" i="2" s="1"/>
  <c r="AB265" i="2" s="1"/>
  <c r="K6580" i="2"/>
  <c r="M6580" i="2" s="1"/>
  <c r="R265" i="2" s="1"/>
  <c r="K6600" i="2"/>
  <c r="M6600" i="2" s="1"/>
  <c r="AL265" i="2" s="1"/>
  <c r="K6582" i="2"/>
  <c r="M6582" i="2" s="1"/>
  <c r="T265" i="2" s="1"/>
  <c r="K6588" i="2"/>
  <c r="M6588" i="2" s="1"/>
  <c r="Z265" i="2" s="1"/>
  <c r="K20604" i="2"/>
  <c r="M20604" i="2" s="1"/>
  <c r="Q826" i="2" s="1"/>
  <c r="K20625" i="2"/>
  <c r="M20625" i="2" s="1"/>
  <c r="AL826" i="2" s="1"/>
  <c r="K20607" i="2"/>
  <c r="M20607" i="2" s="1"/>
  <c r="T826" i="2" s="1"/>
  <c r="K20619" i="2"/>
  <c r="M20619" i="2" s="1"/>
  <c r="AF826" i="2" s="1"/>
  <c r="K20617" i="2"/>
  <c r="M20617" i="2" s="1"/>
  <c r="AD826" i="2" s="1"/>
  <c r="K20622" i="2"/>
  <c r="M20622" i="2" s="1"/>
  <c r="AI826" i="2" s="1"/>
  <c r="K20611" i="2"/>
  <c r="M20611" i="2" s="1"/>
  <c r="X826" i="2" s="1"/>
  <c r="K20609" i="2"/>
  <c r="M20609" i="2" s="1"/>
  <c r="V826" i="2" s="1"/>
  <c r="K20614" i="2"/>
  <c r="M20614" i="2" s="1"/>
  <c r="AA826" i="2" s="1"/>
  <c r="K20621" i="2"/>
  <c r="M20621" i="2" s="1"/>
  <c r="AH826" i="2" s="1"/>
  <c r="K20603" i="2"/>
  <c r="M20603" i="2" s="1"/>
  <c r="P826" i="2" s="1"/>
  <c r="K20624" i="2"/>
  <c r="M20624" i="2" s="1"/>
  <c r="AK826" i="2" s="1"/>
  <c r="K20606" i="2"/>
  <c r="M20606" i="2" s="1"/>
  <c r="S826" i="2" s="1"/>
  <c r="K20613" i="2"/>
  <c r="M20613" i="2" s="1"/>
  <c r="Z826" i="2" s="1"/>
  <c r="K20626" i="2"/>
  <c r="M20626" i="2" s="1"/>
  <c r="AM826" i="2" s="1"/>
  <c r="K20616" i="2"/>
  <c r="M20616" i="2" s="1"/>
  <c r="K20605" i="2"/>
  <c r="M20605" i="2" s="1"/>
  <c r="R826" i="2" s="1"/>
  <c r="K20618" i="2"/>
  <c r="M20618" i="2" s="1"/>
  <c r="AE826" i="2" s="1"/>
  <c r="K20608" i="2"/>
  <c r="M20608" i="2" s="1"/>
  <c r="U826" i="2" s="1"/>
  <c r="K20620" i="2"/>
  <c r="M20620" i="2" s="1"/>
  <c r="AG826" i="2" s="1"/>
  <c r="K20610" i="2"/>
  <c r="M20610" i="2" s="1"/>
  <c r="W826" i="2" s="1"/>
  <c r="K20623" i="2"/>
  <c r="M20623" i="2" s="1"/>
  <c r="AJ826" i="2" s="1"/>
  <c r="K20612" i="2"/>
  <c r="M20612" i="2" s="1"/>
  <c r="Y826" i="2" s="1"/>
  <c r="K20602" i="2"/>
  <c r="M20602" i="2" s="1"/>
  <c r="O826" i="2" s="1"/>
  <c r="K20615" i="2"/>
  <c r="M20615" i="2" s="1"/>
  <c r="AB826" i="2" s="1"/>
  <c r="K13653" i="2"/>
  <c r="M13653" i="2" s="1"/>
  <c r="P548" i="2" s="1"/>
  <c r="K13674" i="2"/>
  <c r="M13674" i="2" s="1"/>
  <c r="AK548" i="2" s="1"/>
  <c r="K13656" i="2"/>
  <c r="M13656" i="2" s="1"/>
  <c r="S548" i="2" s="1"/>
  <c r="K13676" i="2"/>
  <c r="M13676" i="2" s="1"/>
  <c r="AM548" i="2" s="1"/>
  <c r="K13666" i="2"/>
  <c r="M13666" i="2" s="1"/>
  <c r="AC548" i="2" s="1"/>
  <c r="K13671" i="2"/>
  <c r="M13671" i="2" s="1"/>
  <c r="AH548" i="2" s="1"/>
  <c r="K13668" i="2"/>
  <c r="M13668" i="2" s="1"/>
  <c r="AE548" i="2" s="1"/>
  <c r="K13658" i="2"/>
  <c r="M13658" i="2" s="1"/>
  <c r="U548" i="2" s="1"/>
  <c r="K13663" i="2"/>
  <c r="M13663" i="2" s="1"/>
  <c r="Z548" i="2" s="1"/>
  <c r="K13660" i="2"/>
  <c r="M13660" i="2" s="1"/>
  <c r="K13673" i="2"/>
  <c r="M13673" i="2" s="1"/>
  <c r="AJ548" i="2" s="1"/>
  <c r="K13655" i="2"/>
  <c r="M13655" i="2" s="1"/>
  <c r="R548" i="2" s="1"/>
  <c r="K13652" i="2"/>
  <c r="M13652" i="2" s="1"/>
  <c r="O548" i="2" s="1"/>
  <c r="K13665" i="2"/>
  <c r="M13665" i="2" s="1"/>
  <c r="AB548" i="2" s="1"/>
  <c r="K13670" i="2"/>
  <c r="M13670" i="2" s="1"/>
  <c r="AG548" i="2" s="1"/>
  <c r="K13675" i="2"/>
  <c r="M13675" i="2" s="1"/>
  <c r="AL548" i="2" s="1"/>
  <c r="K13657" i="2"/>
  <c r="M13657" i="2" s="1"/>
  <c r="T548" i="2" s="1"/>
  <c r="K13654" i="2"/>
  <c r="M13654" i="2" s="1"/>
  <c r="Q548" i="2" s="1"/>
  <c r="K13669" i="2"/>
  <c r="M13669" i="2" s="1"/>
  <c r="AF548" i="2" s="1"/>
  <c r="K13667" i="2"/>
  <c r="M13667" i="2" s="1"/>
  <c r="AD548" i="2" s="1"/>
  <c r="K13672" i="2"/>
  <c r="M13672" i="2" s="1"/>
  <c r="AI548" i="2" s="1"/>
  <c r="K13662" i="2"/>
  <c r="M13662" i="2" s="1"/>
  <c r="Y548" i="2" s="1"/>
  <c r="K13661" i="2"/>
  <c r="M13661" i="2" s="1"/>
  <c r="X548" i="2" s="1"/>
  <c r="K13659" i="2"/>
  <c r="M13659" i="2" s="1"/>
  <c r="V548" i="2" s="1"/>
  <c r="K13664" i="2"/>
  <c r="M13664" i="2" s="1"/>
  <c r="AA548" i="2" s="1"/>
  <c r="K5337" i="2"/>
  <c r="M5337" i="2" s="1"/>
  <c r="Y215" i="2" s="1"/>
  <c r="K5327" i="2"/>
  <c r="M5327" i="2" s="1"/>
  <c r="O215" i="2" s="1"/>
  <c r="K5339" i="2"/>
  <c r="M5339" i="2" s="1"/>
  <c r="AA215" i="2" s="1"/>
  <c r="K5329" i="2"/>
  <c r="M5329" i="2" s="1"/>
  <c r="Q215" i="2" s="1"/>
  <c r="K5350" i="2"/>
  <c r="M5350" i="2" s="1"/>
  <c r="AL215" i="2" s="1"/>
  <c r="K5331" i="2"/>
  <c r="M5331" i="2" s="1"/>
  <c r="S215" i="2" s="1"/>
  <c r="K5344" i="2"/>
  <c r="M5344" i="2" s="1"/>
  <c r="AF215" i="2" s="1"/>
  <c r="K5342" i="2"/>
  <c r="M5342" i="2" s="1"/>
  <c r="AD215" i="2" s="1"/>
  <c r="K5340" i="2"/>
  <c r="M5340" i="2" s="1"/>
  <c r="AB215" i="2" s="1"/>
  <c r="K5336" i="2"/>
  <c r="M5336" i="2" s="1"/>
  <c r="X215" i="2" s="1"/>
  <c r="K5334" i="2"/>
  <c r="M5334" i="2" s="1"/>
  <c r="V215" i="2" s="1"/>
  <c r="K5332" i="2"/>
  <c r="M5332" i="2" s="1"/>
  <c r="T215" i="2" s="1"/>
  <c r="K5346" i="2"/>
  <c r="M5346" i="2" s="1"/>
  <c r="AH215" i="2" s="1"/>
  <c r="K5328" i="2"/>
  <c r="M5328" i="2" s="1"/>
  <c r="P215" i="2" s="1"/>
  <c r="K5349" i="2"/>
  <c r="M5349" i="2" s="1"/>
  <c r="AK215" i="2" s="1"/>
  <c r="K5348" i="2"/>
  <c r="M5348" i="2" s="1"/>
  <c r="AJ215" i="2" s="1"/>
  <c r="K5338" i="2"/>
  <c r="M5338" i="2" s="1"/>
  <c r="K5351" i="2"/>
  <c r="M5351" i="2" s="1"/>
  <c r="AM215" i="2" s="1"/>
  <c r="K5341" i="2"/>
  <c r="M5341" i="2" s="1"/>
  <c r="AC215" i="2" s="1"/>
  <c r="K5330" i="2"/>
  <c r="M5330" i="2" s="1"/>
  <c r="R215" i="2" s="1"/>
  <c r="K5343" i="2"/>
  <c r="M5343" i="2" s="1"/>
  <c r="AE215" i="2" s="1"/>
  <c r="K5333" i="2"/>
  <c r="M5333" i="2" s="1"/>
  <c r="U215" i="2" s="1"/>
  <c r="K5345" i="2"/>
  <c r="M5345" i="2" s="1"/>
  <c r="AG215" i="2" s="1"/>
  <c r="K5335" i="2"/>
  <c r="M5335" i="2" s="1"/>
  <c r="W215" i="2" s="1"/>
  <c r="K5347" i="2"/>
  <c r="M5347" i="2" s="1"/>
  <c r="AI215" i="2" s="1"/>
  <c r="K4586" i="2"/>
  <c r="M4586" i="2" s="1"/>
  <c r="K4584" i="2"/>
  <c r="M4584" i="2" s="1"/>
  <c r="V185" i="2" s="1"/>
  <c r="K4589" i="2"/>
  <c r="M4589" i="2" s="1"/>
  <c r="AA185" i="2" s="1"/>
  <c r="K4578" i="2"/>
  <c r="M4578" i="2" s="1"/>
  <c r="P185" i="2" s="1"/>
  <c r="K4599" i="2"/>
  <c r="M4599" i="2" s="1"/>
  <c r="AK185" i="2" s="1"/>
  <c r="K4581" i="2"/>
  <c r="M4581" i="2" s="1"/>
  <c r="S185" i="2" s="1"/>
  <c r="K4601" i="2"/>
  <c r="M4601" i="2" s="1"/>
  <c r="AM185" i="2" s="1"/>
  <c r="K4591" i="2"/>
  <c r="M4591" i="2" s="1"/>
  <c r="AC185" i="2" s="1"/>
  <c r="K4595" i="2"/>
  <c r="M4595" i="2" s="1"/>
  <c r="AG185" i="2" s="1"/>
  <c r="K4593" i="2"/>
  <c r="M4593" i="2" s="1"/>
  <c r="AE185" i="2" s="1"/>
  <c r="K4583" i="2"/>
  <c r="M4583" i="2" s="1"/>
  <c r="U185" i="2" s="1"/>
  <c r="K4587" i="2"/>
  <c r="M4587" i="2" s="1"/>
  <c r="Y185" i="2" s="1"/>
  <c r="K4585" i="2"/>
  <c r="M4585" i="2" s="1"/>
  <c r="W185" i="2" s="1"/>
  <c r="K4598" i="2"/>
  <c r="M4598" i="2" s="1"/>
  <c r="AJ185" i="2" s="1"/>
  <c r="K4579" i="2"/>
  <c r="M4579" i="2" s="1"/>
  <c r="Q185" i="2" s="1"/>
  <c r="K4577" i="2"/>
  <c r="M4577" i="2" s="1"/>
  <c r="O185" i="2" s="1"/>
  <c r="K4590" i="2"/>
  <c r="M4590" i="2" s="1"/>
  <c r="AB185" i="2" s="1"/>
  <c r="K4596" i="2"/>
  <c r="M4596" i="2" s="1"/>
  <c r="AH185" i="2" s="1"/>
  <c r="K4600" i="2"/>
  <c r="M4600" i="2" s="1"/>
  <c r="AL185" i="2" s="1"/>
  <c r="K4582" i="2"/>
  <c r="M4582" i="2" s="1"/>
  <c r="T185" i="2" s="1"/>
  <c r="K4580" i="2"/>
  <c r="M4580" i="2" s="1"/>
  <c r="R185" i="2" s="1"/>
  <c r="K4594" i="2"/>
  <c r="M4594" i="2" s="1"/>
  <c r="AF185" i="2" s="1"/>
  <c r="K4592" i="2"/>
  <c r="M4592" i="2" s="1"/>
  <c r="AD185" i="2" s="1"/>
  <c r="K4597" i="2"/>
  <c r="M4597" i="2" s="1"/>
  <c r="AI185" i="2" s="1"/>
  <c r="K4588" i="2"/>
  <c r="M4588" i="2" s="1"/>
  <c r="Z185" i="2" s="1"/>
  <c r="K5473" i="2"/>
  <c r="M5473" i="2" s="1"/>
  <c r="AJ220" i="2" s="1"/>
  <c r="K5455" i="2"/>
  <c r="M5455" i="2" s="1"/>
  <c r="R220" i="2" s="1"/>
  <c r="K5452" i="2"/>
  <c r="M5452" i="2" s="1"/>
  <c r="O220" i="2" s="1"/>
  <c r="K5465" i="2"/>
  <c r="M5465" i="2" s="1"/>
  <c r="AB220" i="2" s="1"/>
  <c r="K5470" i="2"/>
  <c r="M5470" i="2" s="1"/>
  <c r="AG220" i="2" s="1"/>
  <c r="K5476" i="2"/>
  <c r="M5476" i="2" s="1"/>
  <c r="AM220" i="2" s="1"/>
  <c r="K5457" i="2"/>
  <c r="M5457" i="2" s="1"/>
  <c r="T220" i="2" s="1"/>
  <c r="K5462" i="2"/>
  <c r="M5462" i="2" s="1"/>
  <c r="Y220" i="2" s="1"/>
  <c r="K5475" i="2"/>
  <c r="M5475" i="2" s="1"/>
  <c r="AL220" i="2" s="1"/>
  <c r="K5472" i="2"/>
  <c r="M5472" i="2" s="1"/>
  <c r="AI220" i="2" s="1"/>
  <c r="K5454" i="2"/>
  <c r="M5454" i="2" s="1"/>
  <c r="Q220" i="2" s="1"/>
  <c r="K5468" i="2"/>
  <c r="M5468" i="2" s="1"/>
  <c r="AE220" i="2" s="1"/>
  <c r="K5464" i="2"/>
  <c r="M5464" i="2" s="1"/>
  <c r="AA220" i="2" s="1"/>
  <c r="K5469" i="2"/>
  <c r="M5469" i="2" s="1"/>
  <c r="AF220" i="2" s="1"/>
  <c r="K5460" i="2"/>
  <c r="M5460" i="2" s="1"/>
  <c r="W220" i="2" s="1"/>
  <c r="K5474" i="2"/>
  <c r="M5474" i="2" s="1"/>
  <c r="AK220" i="2" s="1"/>
  <c r="K5456" i="2"/>
  <c r="M5456" i="2" s="1"/>
  <c r="S220" i="2" s="1"/>
  <c r="K5461" i="2"/>
  <c r="M5461" i="2" s="1"/>
  <c r="X220" i="2" s="1"/>
  <c r="K5467" i="2"/>
  <c r="M5467" i="2" s="1"/>
  <c r="AD220" i="2" s="1"/>
  <c r="K5466" i="2"/>
  <c r="M5466" i="2" s="1"/>
  <c r="AC220" i="2" s="1"/>
  <c r="K5471" i="2"/>
  <c r="M5471" i="2" s="1"/>
  <c r="AH220" i="2" s="1"/>
  <c r="K5453" i="2"/>
  <c r="M5453" i="2" s="1"/>
  <c r="P220" i="2" s="1"/>
  <c r="K5458" i="2"/>
  <c r="M5458" i="2" s="1"/>
  <c r="U220" i="2" s="1"/>
  <c r="K5463" i="2"/>
  <c r="M5463" i="2" s="1"/>
  <c r="K5459" i="2"/>
  <c r="M5459" i="2" s="1"/>
  <c r="V220" i="2" s="1"/>
  <c r="K1699" i="2"/>
  <c r="M1699" i="2" s="1"/>
  <c r="AK69" i="2" s="1"/>
  <c r="K1681" i="2"/>
  <c r="M1681" i="2" s="1"/>
  <c r="S69" i="2" s="1"/>
  <c r="K1687" i="2"/>
  <c r="M1687" i="2" s="1"/>
  <c r="Y69" i="2" s="1"/>
  <c r="K1701" i="2"/>
  <c r="M1701" i="2" s="1"/>
  <c r="AM69" i="2" s="1"/>
  <c r="K1691" i="2"/>
  <c r="M1691" i="2" s="1"/>
  <c r="AC69" i="2" s="1"/>
  <c r="K1696" i="2"/>
  <c r="M1696" i="2" s="1"/>
  <c r="AH69" i="2" s="1"/>
  <c r="K1679" i="2"/>
  <c r="M1679" i="2" s="1"/>
  <c r="Q69" i="2" s="1"/>
  <c r="K1693" i="2"/>
  <c r="M1693" i="2" s="1"/>
  <c r="AE69" i="2" s="1"/>
  <c r="K1683" i="2"/>
  <c r="M1683" i="2" s="1"/>
  <c r="U69" i="2" s="1"/>
  <c r="K1688" i="2"/>
  <c r="M1688" i="2" s="1"/>
  <c r="Z69" i="2" s="1"/>
  <c r="K1685" i="2"/>
  <c r="M1685" i="2" s="1"/>
  <c r="W69" i="2" s="1"/>
  <c r="K1698" i="2"/>
  <c r="M1698" i="2" s="1"/>
  <c r="AJ69" i="2" s="1"/>
  <c r="K1680" i="2"/>
  <c r="M1680" i="2" s="1"/>
  <c r="R69" i="2" s="1"/>
  <c r="K1677" i="2"/>
  <c r="M1677" i="2" s="1"/>
  <c r="O69" i="2" s="1"/>
  <c r="K1690" i="2"/>
  <c r="M1690" i="2" s="1"/>
  <c r="AB69" i="2" s="1"/>
  <c r="K1694" i="2"/>
  <c r="M1694" i="2" s="1"/>
  <c r="AF69" i="2" s="1"/>
  <c r="K1700" i="2"/>
  <c r="M1700" i="2" s="1"/>
  <c r="AL69" i="2" s="1"/>
  <c r="K1682" i="2"/>
  <c r="M1682" i="2" s="1"/>
  <c r="T69" i="2" s="1"/>
  <c r="K1686" i="2"/>
  <c r="M1686" i="2" s="1"/>
  <c r="X69" i="2" s="1"/>
  <c r="K1692" i="2"/>
  <c r="M1692" i="2" s="1"/>
  <c r="AD69" i="2" s="1"/>
  <c r="K1697" i="2"/>
  <c r="M1697" i="2" s="1"/>
  <c r="AI69" i="2" s="1"/>
  <c r="K1678" i="2"/>
  <c r="M1678" i="2" s="1"/>
  <c r="P69" i="2" s="1"/>
  <c r="K1684" i="2"/>
  <c r="M1684" i="2" s="1"/>
  <c r="V69" i="2" s="1"/>
  <c r="K1689" i="2"/>
  <c r="M1689" i="2" s="1"/>
  <c r="AA69" i="2" s="1"/>
  <c r="K1695" i="2"/>
  <c r="M1695" i="2" s="1"/>
  <c r="AG69" i="2" s="1"/>
  <c r="K7433" i="2"/>
  <c r="M7433" i="2" s="1"/>
  <c r="U299" i="2" s="1"/>
  <c r="K7436" i="2"/>
  <c r="M7436" i="2" s="1"/>
  <c r="X299" i="2" s="1"/>
  <c r="K7429" i="2"/>
  <c r="M7429" i="2" s="1"/>
  <c r="Q299" i="2" s="1"/>
  <c r="K7447" i="2"/>
  <c r="M7447" i="2" s="1"/>
  <c r="AI299" i="2" s="1"/>
  <c r="K7428" i="2"/>
  <c r="M7428" i="2" s="1"/>
  <c r="P299" i="2" s="1"/>
  <c r="K7445" i="2"/>
  <c r="M7445" i="2" s="1"/>
  <c r="K7439" i="2"/>
  <c r="M7439" i="2" s="1"/>
  <c r="AA299" i="2" s="1"/>
  <c r="K7443" i="2"/>
  <c r="M7443" i="2" s="1"/>
  <c r="AE299" i="2" s="1"/>
  <c r="K7448" i="2"/>
  <c r="M7448" i="2" s="1"/>
  <c r="AJ299" i="2" s="1"/>
  <c r="K7450" i="2"/>
  <c r="M7450" i="2" s="1"/>
  <c r="AL299" i="2" s="1"/>
  <c r="K7431" i="2"/>
  <c r="M7431" i="2" s="1"/>
  <c r="S299" i="2" s="1"/>
  <c r="K7440" i="2"/>
  <c r="M7440" i="2" s="1"/>
  <c r="AB299" i="2" s="1"/>
  <c r="K7427" i="2"/>
  <c r="M7427" i="2" s="1"/>
  <c r="O299" i="2" s="1"/>
  <c r="K7442" i="2"/>
  <c r="M7442" i="2" s="1"/>
  <c r="AD299" i="2" s="1"/>
  <c r="K7446" i="2"/>
  <c r="M7446" i="2" s="1"/>
  <c r="AH299" i="2" s="1"/>
  <c r="K7437" i="2"/>
  <c r="M7437" i="2" s="1"/>
  <c r="Y299" i="2" s="1"/>
  <c r="K7434" i="2"/>
  <c r="M7434" i="2" s="1"/>
  <c r="V299" i="2" s="1"/>
  <c r="K7438" i="2"/>
  <c r="M7438" i="2" s="1"/>
  <c r="Z299" i="2" s="1"/>
  <c r="K7435" i="2"/>
  <c r="M7435" i="2" s="1"/>
  <c r="K7449" i="2"/>
  <c r="M7449" i="2" s="1"/>
  <c r="AK299" i="2" s="1"/>
  <c r="K7430" i="2"/>
  <c r="M7430" i="2" s="1"/>
  <c r="R299" i="2" s="1"/>
  <c r="K7432" i="2"/>
  <c r="M7432" i="2" s="1"/>
  <c r="T299" i="2" s="1"/>
  <c r="K7441" i="2"/>
  <c r="M7441" i="2" s="1"/>
  <c r="AC299" i="2" s="1"/>
  <c r="K7444" i="2"/>
  <c r="M7444" i="2" s="1"/>
  <c r="AF299" i="2" s="1"/>
  <c r="K7451" i="2"/>
  <c r="M7451" i="2" s="1"/>
  <c r="AM299" i="2" s="1"/>
  <c r="K7162" i="2"/>
  <c r="M7162" i="2" s="1"/>
  <c r="K7152" i="2"/>
  <c r="M7152" i="2" s="1"/>
  <c r="O288" i="2" s="1"/>
  <c r="K7165" i="2"/>
  <c r="M7165" i="2" s="1"/>
  <c r="AB288" i="2" s="1"/>
  <c r="K7154" i="2"/>
  <c r="M7154" i="2" s="1"/>
  <c r="Q288" i="2" s="1"/>
  <c r="K7175" i="2"/>
  <c r="M7175" i="2" s="1"/>
  <c r="AL288" i="2" s="1"/>
  <c r="K7157" i="2"/>
  <c r="M7157" i="2" s="1"/>
  <c r="T288" i="2" s="1"/>
  <c r="K7169" i="2"/>
  <c r="M7169" i="2" s="1"/>
  <c r="AF288" i="2" s="1"/>
  <c r="K7167" i="2"/>
  <c r="M7167" i="2" s="1"/>
  <c r="AD288" i="2" s="1"/>
  <c r="K7171" i="2"/>
  <c r="M7171" i="2" s="1"/>
  <c r="AH288" i="2" s="1"/>
  <c r="K7161" i="2"/>
  <c r="M7161" i="2" s="1"/>
  <c r="X288" i="2" s="1"/>
  <c r="K7159" i="2"/>
  <c r="M7159" i="2" s="1"/>
  <c r="V288" i="2" s="1"/>
  <c r="K7163" i="2"/>
  <c r="M7163" i="2" s="1"/>
  <c r="Z288" i="2" s="1"/>
  <c r="K7153" i="2"/>
  <c r="M7153" i="2" s="1"/>
  <c r="P288" i="2" s="1"/>
  <c r="K7174" i="2"/>
  <c r="M7174" i="2" s="1"/>
  <c r="AK288" i="2" s="1"/>
  <c r="K7155" i="2"/>
  <c r="M7155" i="2" s="1"/>
  <c r="R288" i="2" s="1"/>
  <c r="K7176" i="2"/>
  <c r="M7176" i="2" s="1"/>
  <c r="AM288" i="2" s="1"/>
  <c r="K7166" i="2"/>
  <c r="M7166" i="2" s="1"/>
  <c r="AC288" i="2" s="1"/>
  <c r="K7156" i="2"/>
  <c r="M7156" i="2" s="1"/>
  <c r="S288" i="2" s="1"/>
  <c r="K7168" i="2"/>
  <c r="M7168" i="2" s="1"/>
  <c r="AE288" i="2" s="1"/>
  <c r="K7158" i="2"/>
  <c r="M7158" i="2" s="1"/>
  <c r="U288" i="2" s="1"/>
  <c r="K7164" i="2"/>
  <c r="M7164" i="2" s="1"/>
  <c r="AA288" i="2" s="1"/>
  <c r="K7170" i="2"/>
  <c r="M7170" i="2" s="1"/>
  <c r="AG288" i="2" s="1"/>
  <c r="K7160" i="2"/>
  <c r="M7160" i="2" s="1"/>
  <c r="W288" i="2" s="1"/>
  <c r="K7173" i="2"/>
  <c r="M7173" i="2" s="1"/>
  <c r="AJ288" i="2" s="1"/>
  <c r="K7172" i="2"/>
  <c r="M7172" i="2" s="1"/>
  <c r="AI288" i="2" s="1"/>
  <c r="K14171" i="2"/>
  <c r="M14171" i="2" s="1"/>
  <c r="AH568" i="2" s="1"/>
  <c r="K14153" i="2"/>
  <c r="M14153" i="2" s="1"/>
  <c r="P568" i="2" s="1"/>
  <c r="K14158" i="2"/>
  <c r="M14158" i="2" s="1"/>
  <c r="U568" i="2" s="1"/>
  <c r="K14163" i="2"/>
  <c r="M14163" i="2" s="1"/>
  <c r="Z568" i="2" s="1"/>
  <c r="K14176" i="2"/>
  <c r="M14176" i="2" s="1"/>
  <c r="AM568" i="2" s="1"/>
  <c r="K14166" i="2"/>
  <c r="M14166" i="2" s="1"/>
  <c r="AC568" i="2" s="1"/>
  <c r="K14173" i="2"/>
  <c r="M14173" i="2" s="1"/>
  <c r="AJ568" i="2" s="1"/>
  <c r="K14155" i="2"/>
  <c r="M14155" i="2" s="1"/>
  <c r="R568" i="2" s="1"/>
  <c r="K14168" i="2"/>
  <c r="M14168" i="2" s="1"/>
  <c r="AE568" i="2" s="1"/>
  <c r="K14174" i="2"/>
  <c r="M14174" i="2" s="1"/>
  <c r="AK568" i="2" s="1"/>
  <c r="K14165" i="2"/>
  <c r="M14165" i="2" s="1"/>
  <c r="AB568" i="2" s="1"/>
  <c r="K14170" i="2"/>
  <c r="M14170" i="2" s="1"/>
  <c r="AG568" i="2" s="1"/>
  <c r="K14160" i="2"/>
  <c r="M14160" i="2" s="1"/>
  <c r="W568" i="2" s="1"/>
  <c r="K14157" i="2"/>
  <c r="M14157" i="2" s="1"/>
  <c r="T568" i="2" s="1"/>
  <c r="K14162" i="2"/>
  <c r="M14162" i="2" s="1"/>
  <c r="Y568" i="2" s="1"/>
  <c r="K14152" i="2"/>
  <c r="M14152" i="2" s="1"/>
  <c r="O568" i="2" s="1"/>
  <c r="K14172" i="2"/>
  <c r="M14172" i="2" s="1"/>
  <c r="AI568" i="2" s="1"/>
  <c r="K14154" i="2"/>
  <c r="M14154" i="2" s="1"/>
  <c r="Q568" i="2" s="1"/>
  <c r="K14175" i="2"/>
  <c r="M14175" i="2" s="1"/>
  <c r="AL568" i="2" s="1"/>
  <c r="K14164" i="2"/>
  <c r="M14164" i="2" s="1"/>
  <c r="AA568" i="2" s="1"/>
  <c r="K14169" i="2"/>
  <c r="M14169" i="2" s="1"/>
  <c r="AF568" i="2" s="1"/>
  <c r="K14167" i="2"/>
  <c r="M14167" i="2" s="1"/>
  <c r="AD568" i="2" s="1"/>
  <c r="K14156" i="2"/>
  <c r="M14156" i="2" s="1"/>
  <c r="S568" i="2" s="1"/>
  <c r="K14161" i="2"/>
  <c r="M14161" i="2" s="1"/>
  <c r="K14159" i="2"/>
  <c r="M14159" i="2" s="1"/>
  <c r="V568" i="2" s="1"/>
  <c r="K10690" i="2"/>
  <c r="M10690" i="2" s="1"/>
  <c r="AB429" i="2" s="1"/>
  <c r="K10695" i="2"/>
  <c r="M10695" i="2" s="1"/>
  <c r="AG429" i="2" s="1"/>
  <c r="K10685" i="2"/>
  <c r="M10685" i="2" s="1"/>
  <c r="W429" i="2" s="1"/>
  <c r="K10700" i="2"/>
  <c r="M10700" i="2" s="1"/>
  <c r="AL429" i="2" s="1"/>
  <c r="K10682" i="2"/>
  <c r="M10682" i="2" s="1"/>
  <c r="T429" i="2" s="1"/>
  <c r="K10687" i="2"/>
  <c r="M10687" i="2" s="1"/>
  <c r="Y429" i="2" s="1"/>
  <c r="K10693" i="2"/>
  <c r="M10693" i="2" s="1"/>
  <c r="AE429" i="2" s="1"/>
  <c r="K10692" i="2"/>
  <c r="M10692" i="2" s="1"/>
  <c r="AD429" i="2" s="1"/>
  <c r="K10697" i="2"/>
  <c r="M10697" i="2" s="1"/>
  <c r="AI429" i="2" s="1"/>
  <c r="K10679" i="2"/>
  <c r="M10679" i="2" s="1"/>
  <c r="Q429" i="2" s="1"/>
  <c r="K10684" i="2"/>
  <c r="M10684" i="2" s="1"/>
  <c r="V429" i="2" s="1"/>
  <c r="K10689" i="2"/>
  <c r="M10689" i="2" s="1"/>
  <c r="AA429" i="2" s="1"/>
  <c r="K10694" i="2"/>
  <c r="M10694" i="2" s="1"/>
  <c r="AF429" i="2" s="1"/>
  <c r="K10699" i="2"/>
  <c r="M10699" i="2" s="1"/>
  <c r="AK429" i="2" s="1"/>
  <c r="K10681" i="2"/>
  <c r="M10681" i="2" s="1"/>
  <c r="S429" i="2" s="1"/>
  <c r="K10686" i="2"/>
  <c r="M10686" i="2" s="1"/>
  <c r="X429" i="2" s="1"/>
  <c r="K10691" i="2"/>
  <c r="M10691" i="2" s="1"/>
  <c r="AC429" i="2" s="1"/>
  <c r="K10696" i="2"/>
  <c r="M10696" i="2" s="1"/>
  <c r="AH429" i="2" s="1"/>
  <c r="K10678" i="2"/>
  <c r="M10678" i="2" s="1"/>
  <c r="P429" i="2" s="1"/>
  <c r="K10683" i="2"/>
  <c r="M10683" i="2" s="1"/>
  <c r="U429" i="2" s="1"/>
  <c r="K10688" i="2"/>
  <c r="M10688" i="2" s="1"/>
  <c r="Z429" i="2" s="1"/>
  <c r="K10677" i="2"/>
  <c r="M10677" i="2" s="1"/>
  <c r="O429" i="2" s="1"/>
  <c r="K10698" i="2"/>
  <c r="M10698" i="2" s="1"/>
  <c r="AJ429" i="2" s="1"/>
  <c r="K10680" i="2"/>
  <c r="M10680" i="2" s="1"/>
  <c r="R429" i="2" s="1"/>
  <c r="K10701" i="2"/>
  <c r="M10701" i="2" s="1"/>
  <c r="AM429" i="2" s="1"/>
  <c r="K10618" i="2"/>
  <c r="M10618" i="2" s="1"/>
  <c r="AE426" i="2" s="1"/>
  <c r="K10608" i="2"/>
  <c r="M10608" i="2" s="1"/>
  <c r="U426" i="2" s="1"/>
  <c r="K10605" i="2"/>
  <c r="M10605" i="2" s="1"/>
  <c r="R426" i="2" s="1"/>
  <c r="K10620" i="2"/>
  <c r="M10620" i="2" s="1"/>
  <c r="AG426" i="2" s="1"/>
  <c r="K10610" i="2"/>
  <c r="M10610" i="2" s="1"/>
  <c r="W426" i="2" s="1"/>
  <c r="K10623" i="2"/>
  <c r="M10623" i="2" s="1"/>
  <c r="AJ426" i="2" s="1"/>
  <c r="K10621" i="2"/>
  <c r="M10621" i="2" s="1"/>
  <c r="AH426" i="2" s="1"/>
  <c r="K10612" i="2"/>
  <c r="M10612" i="2" s="1"/>
  <c r="K10602" i="2"/>
  <c r="M10602" i="2" s="1"/>
  <c r="O426" i="2" s="1"/>
  <c r="K10615" i="2"/>
  <c r="M10615" i="2" s="1"/>
  <c r="AB426" i="2" s="1"/>
  <c r="K10604" i="2"/>
  <c r="M10604" i="2" s="1"/>
  <c r="Q426" i="2" s="1"/>
  <c r="K10625" i="2"/>
  <c r="M10625" i="2" s="1"/>
  <c r="AL426" i="2" s="1"/>
  <c r="K10607" i="2"/>
  <c r="M10607" i="2" s="1"/>
  <c r="T426" i="2" s="1"/>
  <c r="K10619" i="2"/>
  <c r="M10619" i="2" s="1"/>
  <c r="AF426" i="2" s="1"/>
  <c r="K10617" i="2"/>
  <c r="M10617" i="2" s="1"/>
  <c r="AD426" i="2" s="1"/>
  <c r="K10622" i="2"/>
  <c r="M10622" i="2" s="1"/>
  <c r="AI426" i="2" s="1"/>
  <c r="K10611" i="2"/>
  <c r="M10611" i="2" s="1"/>
  <c r="X426" i="2" s="1"/>
  <c r="K10609" i="2"/>
  <c r="M10609" i="2" s="1"/>
  <c r="V426" i="2" s="1"/>
  <c r="K10614" i="2"/>
  <c r="M10614" i="2" s="1"/>
  <c r="AA426" i="2" s="1"/>
  <c r="K10603" i="2"/>
  <c r="M10603" i="2" s="1"/>
  <c r="P426" i="2" s="1"/>
  <c r="K10624" i="2"/>
  <c r="M10624" i="2" s="1"/>
  <c r="AK426" i="2" s="1"/>
  <c r="K10606" i="2"/>
  <c r="M10606" i="2" s="1"/>
  <c r="S426" i="2" s="1"/>
  <c r="K10626" i="2"/>
  <c r="M10626" i="2" s="1"/>
  <c r="AM426" i="2" s="1"/>
  <c r="K10616" i="2"/>
  <c r="M10616" i="2" s="1"/>
  <c r="AC426" i="2" s="1"/>
  <c r="K10613" i="2"/>
  <c r="M10613" i="2" s="1"/>
  <c r="Z426" i="2" s="1"/>
  <c r="K568" i="2"/>
  <c r="M568" i="2" s="1"/>
  <c r="AE24" i="2" s="1"/>
  <c r="K576" i="2"/>
  <c r="M576" i="2" s="1"/>
  <c r="AM24" i="2" s="1"/>
  <c r="K561" i="2"/>
  <c r="M561" i="2" s="1"/>
  <c r="X24" i="2" s="1"/>
  <c r="K575" i="2"/>
  <c r="M575" i="2" s="1"/>
  <c r="AL24" i="2" s="1"/>
  <c r="K573" i="2"/>
  <c r="M573" i="2" s="1"/>
  <c r="AJ24" i="2" s="1"/>
  <c r="K571" i="2"/>
  <c r="M571" i="2" s="1"/>
  <c r="AH24" i="2" s="1"/>
  <c r="K553" i="2"/>
  <c r="M553" i="2" s="1"/>
  <c r="P24" i="2" s="1"/>
  <c r="K567" i="2"/>
  <c r="M567" i="2" s="1"/>
  <c r="AD24" i="2" s="1"/>
  <c r="K565" i="2"/>
  <c r="M565" i="2" s="1"/>
  <c r="AB24" i="2" s="1"/>
  <c r="K563" i="2"/>
  <c r="M563" i="2" s="1"/>
  <c r="Z24" i="2" s="1"/>
  <c r="K559" i="2"/>
  <c r="M559" i="2" s="1"/>
  <c r="V24" i="2" s="1"/>
  <c r="K557" i="2"/>
  <c r="M557" i="2" s="1"/>
  <c r="T24" i="2" s="1"/>
  <c r="K555" i="2"/>
  <c r="M555" i="2" s="1"/>
  <c r="R24" i="2" s="1"/>
  <c r="K552" i="2"/>
  <c r="M552" i="2" s="1"/>
  <c r="O24" i="2" s="1"/>
  <c r="K560" i="2"/>
  <c r="M560" i="2" s="1"/>
  <c r="W24" i="2" s="1"/>
  <c r="K570" i="2"/>
  <c r="M570" i="2" s="1"/>
  <c r="AG24" i="2" s="1"/>
  <c r="K574" i="2"/>
  <c r="M574" i="2" s="1"/>
  <c r="AK24" i="2" s="1"/>
  <c r="K572" i="2"/>
  <c r="M572" i="2" s="1"/>
  <c r="AI24" i="2" s="1"/>
  <c r="K562" i="2"/>
  <c r="M562" i="2" s="1"/>
  <c r="K566" i="2"/>
  <c r="M566" i="2" s="1"/>
  <c r="AC24" i="2" s="1"/>
  <c r="K564" i="2"/>
  <c r="M564" i="2" s="1"/>
  <c r="AA24" i="2" s="1"/>
  <c r="K554" i="2"/>
  <c r="M554" i="2" s="1"/>
  <c r="Q24" i="2" s="1"/>
  <c r="K558" i="2"/>
  <c r="M558" i="2" s="1"/>
  <c r="U24" i="2" s="1"/>
  <c r="K556" i="2"/>
  <c r="M556" i="2" s="1"/>
  <c r="S24" i="2" s="1"/>
  <c r="K569" i="2"/>
  <c r="M569" i="2" s="1"/>
  <c r="AF24" i="2" s="1"/>
  <c r="K10562" i="2"/>
  <c r="M10562" i="2" s="1"/>
  <c r="Y424" i="2" s="1"/>
  <c r="K10552" i="2"/>
  <c r="M10552" i="2" s="1"/>
  <c r="O424" i="2" s="1"/>
  <c r="K10557" i="2"/>
  <c r="M10557" i="2" s="1"/>
  <c r="T424" i="2" s="1"/>
  <c r="K10572" i="2"/>
  <c r="M10572" i="2" s="1"/>
  <c r="AI424" i="2" s="1"/>
  <c r="K10554" i="2"/>
  <c r="M10554" i="2" s="1"/>
  <c r="Q424" i="2" s="1"/>
  <c r="K10575" i="2"/>
  <c r="M10575" i="2" s="1"/>
  <c r="AL424" i="2" s="1"/>
  <c r="K10565" i="2"/>
  <c r="M10565" i="2" s="1"/>
  <c r="AB424" i="2" s="1"/>
  <c r="K10564" i="2"/>
  <c r="M10564" i="2" s="1"/>
  <c r="AA424" i="2" s="1"/>
  <c r="K10569" i="2"/>
  <c r="M10569" i="2" s="1"/>
  <c r="AF424" i="2" s="1"/>
  <c r="K10567" i="2"/>
  <c r="M10567" i="2" s="1"/>
  <c r="AD424" i="2" s="1"/>
  <c r="K10556" i="2"/>
  <c r="M10556" i="2" s="1"/>
  <c r="S424" i="2" s="1"/>
  <c r="K10561" i="2"/>
  <c r="M10561" i="2" s="1"/>
  <c r="X424" i="2" s="1"/>
  <c r="K10559" i="2"/>
  <c r="M10559" i="2" s="1"/>
  <c r="V424" i="2" s="1"/>
  <c r="K10571" i="2"/>
  <c r="M10571" i="2" s="1"/>
  <c r="AH424" i="2" s="1"/>
  <c r="K10553" i="2"/>
  <c r="M10553" i="2" s="1"/>
  <c r="P424" i="2" s="1"/>
  <c r="K10574" i="2"/>
  <c r="M10574" i="2" s="1"/>
  <c r="AK424" i="2" s="1"/>
  <c r="K10563" i="2"/>
  <c r="M10563" i="2" s="1"/>
  <c r="Z424" i="2" s="1"/>
  <c r="K10576" i="2"/>
  <c r="M10576" i="2" s="1"/>
  <c r="AM424" i="2" s="1"/>
  <c r="K10566" i="2"/>
  <c r="M10566" i="2" s="1"/>
  <c r="AC424" i="2" s="1"/>
  <c r="K10555" i="2"/>
  <c r="M10555" i="2" s="1"/>
  <c r="R424" i="2" s="1"/>
  <c r="K10568" i="2"/>
  <c r="M10568" i="2" s="1"/>
  <c r="K10558" i="2"/>
  <c r="M10558" i="2" s="1"/>
  <c r="U424" i="2" s="1"/>
  <c r="K10570" i="2"/>
  <c r="M10570" i="2" s="1"/>
  <c r="AG424" i="2" s="1"/>
  <c r="K10560" i="2"/>
  <c r="M10560" i="2" s="1"/>
  <c r="W424" i="2" s="1"/>
  <c r="K10573" i="2"/>
  <c r="M10573" i="2" s="1"/>
  <c r="AJ424" i="2" s="1"/>
  <c r="K5696" i="2"/>
  <c r="M5696" i="2" s="1"/>
  <c r="AH229" i="2" s="1"/>
  <c r="K5678" i="2"/>
  <c r="M5678" i="2" s="1"/>
  <c r="P229" i="2" s="1"/>
  <c r="K5692" i="2"/>
  <c r="M5692" i="2" s="1"/>
  <c r="AD229" i="2" s="1"/>
  <c r="K5688" i="2"/>
  <c r="M5688" i="2" s="1"/>
  <c r="Z229" i="2" s="1"/>
  <c r="K5701" i="2"/>
  <c r="M5701" i="2" s="1"/>
  <c r="AM229" i="2" s="1"/>
  <c r="K5684" i="2"/>
  <c r="M5684" i="2" s="1"/>
  <c r="V229" i="2" s="1"/>
  <c r="K5698" i="2"/>
  <c r="M5698" i="2" s="1"/>
  <c r="AJ229" i="2" s="1"/>
  <c r="K5680" i="2"/>
  <c r="M5680" i="2" s="1"/>
  <c r="R229" i="2" s="1"/>
  <c r="K5693" i="2"/>
  <c r="M5693" i="2" s="1"/>
  <c r="AE229" i="2" s="1"/>
  <c r="K5691" i="2"/>
  <c r="M5691" i="2" s="1"/>
  <c r="AC229" i="2" s="1"/>
  <c r="K5690" i="2"/>
  <c r="M5690" i="2" s="1"/>
  <c r="AB229" i="2" s="1"/>
  <c r="K5695" i="2"/>
  <c r="M5695" i="2" s="1"/>
  <c r="AG229" i="2" s="1"/>
  <c r="K5685" i="2"/>
  <c r="M5685" i="2" s="1"/>
  <c r="W229" i="2" s="1"/>
  <c r="K5682" i="2"/>
  <c r="M5682" i="2" s="1"/>
  <c r="T229" i="2" s="1"/>
  <c r="K5687" i="2"/>
  <c r="M5687" i="2" s="1"/>
  <c r="Y229" i="2" s="1"/>
  <c r="K5677" i="2"/>
  <c r="M5677" i="2" s="1"/>
  <c r="O229" i="2" s="1"/>
  <c r="K5697" i="2"/>
  <c r="M5697" i="2" s="1"/>
  <c r="AI229" i="2" s="1"/>
  <c r="K5679" i="2"/>
  <c r="M5679" i="2" s="1"/>
  <c r="Q229" i="2" s="1"/>
  <c r="K5683" i="2"/>
  <c r="M5683" i="2" s="1"/>
  <c r="U229" i="2" s="1"/>
  <c r="K5689" i="2"/>
  <c r="M5689" i="2" s="1"/>
  <c r="AA229" i="2" s="1"/>
  <c r="K5694" i="2"/>
  <c r="M5694" i="2" s="1"/>
  <c r="AF229" i="2" s="1"/>
  <c r="K5700" i="2"/>
  <c r="M5700" i="2" s="1"/>
  <c r="AL229" i="2" s="1"/>
  <c r="K5681" i="2"/>
  <c r="M5681" i="2" s="1"/>
  <c r="S229" i="2" s="1"/>
  <c r="K5686" i="2"/>
  <c r="M5686" i="2" s="1"/>
  <c r="X229" i="2" s="1"/>
  <c r="K5699" i="2"/>
  <c r="M5699" i="2" s="1"/>
  <c r="AK229" i="2" s="1"/>
  <c r="K3840" i="2"/>
  <c r="M3840" i="2" s="1"/>
  <c r="AB155" i="2" s="1"/>
  <c r="K3845" i="2"/>
  <c r="M3845" i="2" s="1"/>
  <c r="AG155" i="2" s="1"/>
  <c r="K3836" i="2"/>
  <c r="M3836" i="2" s="1"/>
  <c r="X155" i="2" s="1"/>
  <c r="K3850" i="2"/>
  <c r="M3850" i="2" s="1"/>
  <c r="AL155" i="2" s="1"/>
  <c r="K3832" i="2"/>
  <c r="M3832" i="2" s="1"/>
  <c r="T155" i="2" s="1"/>
  <c r="K3837" i="2"/>
  <c r="M3837" i="2" s="1"/>
  <c r="Y155" i="2" s="1"/>
  <c r="K3828" i="2"/>
  <c r="M3828" i="2" s="1"/>
  <c r="P155" i="2" s="1"/>
  <c r="K3842" i="2"/>
  <c r="M3842" i="2" s="1"/>
  <c r="AD155" i="2" s="1"/>
  <c r="K3847" i="2"/>
  <c r="M3847" i="2" s="1"/>
  <c r="AI155" i="2" s="1"/>
  <c r="K3829" i="2"/>
  <c r="M3829" i="2" s="1"/>
  <c r="Q155" i="2" s="1"/>
  <c r="K3834" i="2"/>
  <c r="M3834" i="2" s="1"/>
  <c r="V155" i="2" s="1"/>
  <c r="K3839" i="2"/>
  <c r="M3839" i="2" s="1"/>
  <c r="AA155" i="2" s="1"/>
  <c r="K3851" i="2"/>
  <c r="M3851" i="2" s="1"/>
  <c r="AM155" i="2" s="1"/>
  <c r="K3849" i="2"/>
  <c r="M3849" i="2" s="1"/>
  <c r="AK155" i="2" s="1"/>
  <c r="K3831" i="2"/>
  <c r="M3831" i="2" s="1"/>
  <c r="S155" i="2" s="1"/>
  <c r="K3843" i="2"/>
  <c r="M3843" i="2" s="1"/>
  <c r="AE155" i="2" s="1"/>
  <c r="K3841" i="2"/>
  <c r="M3841" i="2" s="1"/>
  <c r="AC155" i="2" s="1"/>
  <c r="K3846" i="2"/>
  <c r="M3846" i="2" s="1"/>
  <c r="AH155" i="2" s="1"/>
  <c r="K3835" i="2"/>
  <c r="M3835" i="2" s="1"/>
  <c r="K3833" i="2"/>
  <c r="M3833" i="2" s="1"/>
  <c r="U155" i="2" s="1"/>
  <c r="K3838" i="2"/>
  <c r="M3838" i="2" s="1"/>
  <c r="Z155" i="2" s="1"/>
  <c r="K3827" i="2"/>
  <c r="M3827" i="2" s="1"/>
  <c r="O155" i="2" s="1"/>
  <c r="K3848" i="2"/>
  <c r="M3848" i="2" s="1"/>
  <c r="AJ155" i="2" s="1"/>
  <c r="K3830" i="2"/>
  <c r="M3830" i="2" s="1"/>
  <c r="R155" i="2" s="1"/>
  <c r="K3844" i="2"/>
  <c r="M3844" i="2" s="1"/>
  <c r="AF155" i="2" s="1"/>
  <c r="K11619" i="2"/>
  <c r="M11619" i="2" s="1"/>
  <c r="AF466" i="2" s="1"/>
  <c r="K11617" i="2"/>
  <c r="M11617" i="2" s="1"/>
  <c r="AD466" i="2" s="1"/>
  <c r="K11622" i="2"/>
  <c r="M11622" i="2" s="1"/>
  <c r="AI466" i="2" s="1"/>
  <c r="K11611" i="2"/>
  <c r="M11611" i="2" s="1"/>
  <c r="X466" i="2" s="1"/>
  <c r="K11609" i="2"/>
  <c r="M11609" i="2" s="1"/>
  <c r="V466" i="2" s="1"/>
  <c r="K11614" i="2"/>
  <c r="M11614" i="2" s="1"/>
  <c r="AA466" i="2" s="1"/>
  <c r="K11603" i="2"/>
  <c r="M11603" i="2" s="1"/>
  <c r="P466" i="2" s="1"/>
  <c r="K11624" i="2"/>
  <c r="M11624" i="2" s="1"/>
  <c r="AK466" i="2" s="1"/>
  <c r="K11606" i="2"/>
  <c r="M11606" i="2" s="1"/>
  <c r="S466" i="2" s="1"/>
  <c r="K11626" i="2"/>
  <c r="M11626" i="2" s="1"/>
  <c r="AM466" i="2" s="1"/>
  <c r="K11616" i="2"/>
  <c r="M11616" i="2" s="1"/>
  <c r="AC466" i="2" s="1"/>
  <c r="K11621" i="2"/>
  <c r="M11621" i="2" s="1"/>
  <c r="AH466" i="2" s="1"/>
  <c r="K11618" i="2"/>
  <c r="M11618" i="2" s="1"/>
  <c r="AE466" i="2" s="1"/>
  <c r="K11608" i="2"/>
  <c r="M11608" i="2" s="1"/>
  <c r="U466" i="2" s="1"/>
  <c r="K11613" i="2"/>
  <c r="M11613" i="2" s="1"/>
  <c r="Z466" i="2" s="1"/>
  <c r="K11620" i="2"/>
  <c r="M11620" i="2" s="1"/>
  <c r="AG466" i="2" s="1"/>
  <c r="K11610" i="2"/>
  <c r="M11610" i="2" s="1"/>
  <c r="W466" i="2" s="1"/>
  <c r="K11623" i="2"/>
  <c r="M11623" i="2" s="1"/>
  <c r="AJ466" i="2" s="1"/>
  <c r="K11605" i="2"/>
  <c r="M11605" i="2" s="1"/>
  <c r="R466" i="2" s="1"/>
  <c r="K11612" i="2"/>
  <c r="M11612" i="2" s="1"/>
  <c r="Y466" i="2" s="1"/>
  <c r="K11602" i="2"/>
  <c r="M11602" i="2" s="1"/>
  <c r="O466" i="2" s="1"/>
  <c r="K11615" i="2"/>
  <c r="M11615" i="2" s="1"/>
  <c r="AB466" i="2" s="1"/>
  <c r="K11604" i="2"/>
  <c r="M11604" i="2" s="1"/>
  <c r="Q466" i="2" s="1"/>
  <c r="K11625" i="2"/>
  <c r="M11625" i="2" s="1"/>
  <c r="AL466" i="2" s="1"/>
  <c r="K11607" i="2"/>
  <c r="M11607" i="2" s="1"/>
  <c r="T466" i="2" s="1"/>
  <c r="K15624" i="2"/>
  <c r="M15624" i="2" s="1"/>
  <c r="AK626" i="2" s="1"/>
  <c r="K15606" i="2"/>
  <c r="M15606" i="2" s="1"/>
  <c r="S626" i="2" s="1"/>
  <c r="K15611" i="2"/>
  <c r="M15611" i="2" s="1"/>
  <c r="K15618" i="2"/>
  <c r="M15618" i="2" s="1"/>
  <c r="AE626" i="2" s="1"/>
  <c r="K15616" i="2"/>
  <c r="M15616" i="2" s="1"/>
  <c r="AC626" i="2" s="1"/>
  <c r="K15621" i="2"/>
  <c r="M15621" i="2" s="1"/>
  <c r="AH626" i="2" s="1"/>
  <c r="K15603" i="2"/>
  <c r="M15603" i="2" s="1"/>
  <c r="P626" i="2" s="1"/>
  <c r="K15608" i="2"/>
  <c r="M15608" i="2" s="1"/>
  <c r="U626" i="2" s="1"/>
  <c r="K15613" i="2"/>
  <c r="M15613" i="2" s="1"/>
  <c r="Z626" i="2" s="1"/>
  <c r="K15625" i="2"/>
  <c r="M15625" i="2" s="1"/>
  <c r="AL626" i="2" s="1"/>
  <c r="K15623" i="2"/>
  <c r="M15623" i="2" s="1"/>
  <c r="AJ626" i="2" s="1"/>
  <c r="K15605" i="2"/>
  <c r="M15605" i="2" s="1"/>
  <c r="R626" i="2" s="1"/>
  <c r="K15617" i="2"/>
  <c r="M15617" i="2" s="1"/>
  <c r="AD626" i="2" s="1"/>
  <c r="K15615" i="2"/>
  <c r="M15615" i="2" s="1"/>
  <c r="AB626" i="2" s="1"/>
  <c r="K15620" i="2"/>
  <c r="M15620" i="2" s="1"/>
  <c r="AG626" i="2" s="1"/>
  <c r="K15609" i="2"/>
  <c r="M15609" i="2" s="1"/>
  <c r="V626" i="2" s="1"/>
  <c r="K15607" i="2"/>
  <c r="M15607" i="2" s="1"/>
  <c r="T626" i="2" s="1"/>
  <c r="K15612" i="2"/>
  <c r="M15612" i="2" s="1"/>
  <c r="Y626" i="2" s="1"/>
  <c r="K15610" i="2"/>
  <c r="M15610" i="2" s="1"/>
  <c r="W626" i="2" s="1"/>
  <c r="K15622" i="2"/>
  <c r="M15622" i="2" s="1"/>
  <c r="AI626" i="2" s="1"/>
  <c r="K15604" i="2"/>
  <c r="M15604" i="2" s="1"/>
  <c r="Q626" i="2" s="1"/>
  <c r="K15602" i="2"/>
  <c r="M15602" i="2" s="1"/>
  <c r="O626" i="2" s="1"/>
  <c r="K15614" i="2"/>
  <c r="M15614" i="2" s="1"/>
  <c r="AA626" i="2" s="1"/>
  <c r="K15619" i="2"/>
  <c r="M15619" i="2" s="1"/>
  <c r="AF626" i="2" s="1"/>
  <c r="K15626" i="2"/>
  <c r="M15626" i="2" s="1"/>
  <c r="AM626" i="2" s="1"/>
  <c r="K11826" i="2"/>
  <c r="M11826" i="2" s="1"/>
  <c r="AM474" i="2" s="1"/>
  <c r="K11816" i="2"/>
  <c r="M11816" i="2" s="1"/>
  <c r="AC474" i="2" s="1"/>
  <c r="K11821" i="2"/>
  <c r="M11821" i="2" s="1"/>
  <c r="AH474" i="2" s="1"/>
  <c r="K11818" i="2"/>
  <c r="M11818" i="2" s="1"/>
  <c r="AE474" i="2" s="1"/>
  <c r="K11808" i="2"/>
  <c r="M11808" i="2" s="1"/>
  <c r="U474" i="2" s="1"/>
  <c r="K11813" i="2"/>
  <c r="M11813" i="2" s="1"/>
  <c r="Z474" i="2" s="1"/>
  <c r="K11820" i="2"/>
  <c r="M11820" i="2" s="1"/>
  <c r="AG474" i="2" s="1"/>
  <c r="K11810" i="2"/>
  <c r="M11810" i="2" s="1"/>
  <c r="W474" i="2" s="1"/>
  <c r="K11823" i="2"/>
  <c r="M11823" i="2" s="1"/>
  <c r="AJ474" i="2" s="1"/>
  <c r="K11805" i="2"/>
  <c r="M11805" i="2" s="1"/>
  <c r="R474" i="2" s="1"/>
  <c r="K11812" i="2"/>
  <c r="M11812" i="2" s="1"/>
  <c r="Y474" i="2" s="1"/>
  <c r="K11802" i="2"/>
  <c r="M11802" i="2" s="1"/>
  <c r="O474" i="2" s="1"/>
  <c r="K11815" i="2"/>
  <c r="M11815" i="2" s="1"/>
  <c r="AB474" i="2" s="1"/>
  <c r="K11804" i="2"/>
  <c r="M11804" i="2" s="1"/>
  <c r="Q474" i="2" s="1"/>
  <c r="K11825" i="2"/>
  <c r="M11825" i="2" s="1"/>
  <c r="AL474" i="2" s="1"/>
  <c r="K11807" i="2"/>
  <c r="M11807" i="2" s="1"/>
  <c r="T474" i="2" s="1"/>
  <c r="K11819" i="2"/>
  <c r="M11819" i="2" s="1"/>
  <c r="AF474" i="2" s="1"/>
  <c r="K11817" i="2"/>
  <c r="M11817" i="2" s="1"/>
  <c r="AD474" i="2" s="1"/>
  <c r="K11822" i="2"/>
  <c r="M11822" i="2" s="1"/>
  <c r="AI474" i="2" s="1"/>
  <c r="K11811" i="2"/>
  <c r="M11811" i="2" s="1"/>
  <c r="X474" i="2" s="1"/>
  <c r="K11809" i="2"/>
  <c r="M11809" i="2" s="1"/>
  <c r="V474" i="2" s="1"/>
  <c r="K11814" i="2"/>
  <c r="M11814" i="2" s="1"/>
  <c r="AA474" i="2" s="1"/>
  <c r="K11803" i="2"/>
  <c r="M11803" i="2" s="1"/>
  <c r="P474" i="2" s="1"/>
  <c r="K11824" i="2"/>
  <c r="M11824" i="2" s="1"/>
  <c r="AK474" i="2" s="1"/>
  <c r="K11806" i="2"/>
  <c r="M11806" i="2" s="1"/>
  <c r="S474" i="2" s="1"/>
  <c r="K10036" i="2"/>
  <c r="M10036" i="2" s="1"/>
  <c r="X403" i="2" s="1"/>
  <c r="K10034" i="2"/>
  <c r="M10034" i="2" s="1"/>
  <c r="V403" i="2" s="1"/>
  <c r="K10039" i="2"/>
  <c r="M10039" i="2" s="1"/>
  <c r="K10028" i="2"/>
  <c r="M10028" i="2" s="1"/>
  <c r="P403" i="2" s="1"/>
  <c r="K10049" i="2"/>
  <c r="M10049" i="2" s="1"/>
  <c r="AK403" i="2" s="1"/>
  <c r="K10031" i="2"/>
  <c r="M10031" i="2" s="1"/>
  <c r="S403" i="2" s="1"/>
  <c r="K10051" i="2"/>
  <c r="M10051" i="2" s="1"/>
  <c r="AM403" i="2" s="1"/>
  <c r="K10041" i="2"/>
  <c r="M10041" i="2" s="1"/>
  <c r="AC403" i="2" s="1"/>
  <c r="K10046" i="2"/>
  <c r="M10046" i="2" s="1"/>
  <c r="AH403" i="2" s="1"/>
  <c r="K10043" i="2"/>
  <c r="M10043" i="2" s="1"/>
  <c r="AE403" i="2" s="1"/>
  <c r="K10033" i="2"/>
  <c r="M10033" i="2" s="1"/>
  <c r="U403" i="2" s="1"/>
  <c r="K10038" i="2"/>
  <c r="M10038" i="2" s="1"/>
  <c r="Z403" i="2" s="1"/>
  <c r="K10035" i="2"/>
  <c r="M10035" i="2" s="1"/>
  <c r="W403" i="2" s="1"/>
  <c r="K10048" i="2"/>
  <c r="M10048" i="2" s="1"/>
  <c r="AJ403" i="2" s="1"/>
  <c r="K10030" i="2"/>
  <c r="M10030" i="2" s="1"/>
  <c r="R403" i="2" s="1"/>
  <c r="K10027" i="2"/>
  <c r="M10027" i="2" s="1"/>
  <c r="O403" i="2" s="1"/>
  <c r="K10040" i="2"/>
  <c r="M10040" i="2" s="1"/>
  <c r="AB403" i="2" s="1"/>
  <c r="K10037" i="2"/>
  <c r="M10037" i="2" s="1"/>
  <c r="Y403" i="2" s="1"/>
  <c r="K10050" i="2"/>
  <c r="M10050" i="2" s="1"/>
  <c r="AL403" i="2" s="1"/>
  <c r="K10032" i="2"/>
  <c r="M10032" i="2" s="1"/>
  <c r="T403" i="2" s="1"/>
  <c r="K10029" i="2"/>
  <c r="M10029" i="2" s="1"/>
  <c r="Q403" i="2" s="1"/>
  <c r="K10044" i="2"/>
  <c r="M10044" i="2" s="1"/>
  <c r="AF403" i="2" s="1"/>
  <c r="K10042" i="2"/>
  <c r="M10042" i="2" s="1"/>
  <c r="AD403" i="2" s="1"/>
  <c r="K10047" i="2"/>
  <c r="M10047" i="2" s="1"/>
  <c r="AI403" i="2" s="1"/>
  <c r="K10045" i="2"/>
  <c r="M10045" i="2" s="1"/>
  <c r="AG403" i="2" s="1"/>
  <c r="K10162" i="2"/>
  <c r="M10162" i="2" s="1"/>
  <c r="Y408" i="2" s="1"/>
  <c r="K10152" i="2"/>
  <c r="M10152" i="2" s="1"/>
  <c r="O408" i="2" s="1"/>
  <c r="K10157" i="2"/>
  <c r="M10157" i="2" s="1"/>
  <c r="T408" i="2" s="1"/>
  <c r="K10172" i="2"/>
  <c r="M10172" i="2" s="1"/>
  <c r="AI408" i="2" s="1"/>
  <c r="K10154" i="2"/>
  <c r="M10154" i="2" s="1"/>
  <c r="Q408" i="2" s="1"/>
  <c r="K10175" i="2"/>
  <c r="M10175" i="2" s="1"/>
  <c r="AL408" i="2" s="1"/>
  <c r="K10173" i="2"/>
  <c r="M10173" i="2" s="1"/>
  <c r="AJ408" i="2" s="1"/>
  <c r="K10164" i="2"/>
  <c r="M10164" i="2" s="1"/>
  <c r="AA408" i="2" s="1"/>
  <c r="K10169" i="2"/>
  <c r="M10169" i="2" s="1"/>
  <c r="AF408" i="2" s="1"/>
  <c r="K10167" i="2"/>
  <c r="M10167" i="2" s="1"/>
  <c r="AD408" i="2" s="1"/>
  <c r="K10156" i="2"/>
  <c r="M10156" i="2" s="1"/>
  <c r="S408" i="2" s="1"/>
  <c r="K10161" i="2"/>
  <c r="M10161" i="2" s="1"/>
  <c r="X408" i="2" s="1"/>
  <c r="K10159" i="2"/>
  <c r="M10159" i="2" s="1"/>
  <c r="V408" i="2" s="1"/>
  <c r="K10171" i="2"/>
  <c r="M10171" i="2" s="1"/>
  <c r="AH408" i="2" s="1"/>
  <c r="K10153" i="2"/>
  <c r="M10153" i="2" s="1"/>
  <c r="P408" i="2" s="1"/>
  <c r="K10174" i="2"/>
  <c r="M10174" i="2" s="1"/>
  <c r="AK408" i="2" s="1"/>
  <c r="K10163" i="2"/>
  <c r="M10163" i="2" s="1"/>
  <c r="Z408" i="2" s="1"/>
  <c r="K10176" i="2"/>
  <c r="M10176" i="2" s="1"/>
  <c r="AM408" i="2" s="1"/>
  <c r="K10166" i="2"/>
  <c r="M10166" i="2" s="1"/>
  <c r="AC408" i="2" s="1"/>
  <c r="K10155" i="2"/>
  <c r="M10155" i="2" s="1"/>
  <c r="R408" i="2" s="1"/>
  <c r="K10168" i="2"/>
  <c r="M10168" i="2" s="1"/>
  <c r="AE408" i="2" s="1"/>
  <c r="K10158" i="2"/>
  <c r="M10158" i="2" s="1"/>
  <c r="U408" i="2" s="1"/>
  <c r="K10170" i="2"/>
  <c r="M10170" i="2" s="1"/>
  <c r="AG408" i="2" s="1"/>
  <c r="K10160" i="2"/>
  <c r="M10160" i="2" s="1"/>
  <c r="K10165" i="2"/>
  <c r="M10165" i="2" s="1"/>
  <c r="AB408" i="2" s="1"/>
  <c r="K15823" i="2"/>
  <c r="M15823" i="2" s="1"/>
  <c r="AJ634" i="2" s="1"/>
  <c r="K15805" i="2"/>
  <c r="M15805" i="2" s="1"/>
  <c r="R634" i="2" s="1"/>
  <c r="K15817" i="2"/>
  <c r="M15817" i="2" s="1"/>
  <c r="AD634" i="2" s="1"/>
  <c r="K15815" i="2"/>
  <c r="M15815" i="2" s="1"/>
  <c r="AB634" i="2" s="1"/>
  <c r="K15820" i="2"/>
  <c r="M15820" i="2" s="1"/>
  <c r="AG634" i="2" s="1"/>
  <c r="K15809" i="2"/>
  <c r="M15809" i="2" s="1"/>
  <c r="V634" i="2" s="1"/>
  <c r="K15807" i="2"/>
  <c r="M15807" i="2" s="1"/>
  <c r="T634" i="2" s="1"/>
  <c r="K15812" i="2"/>
  <c r="M15812" i="2" s="1"/>
  <c r="Y634" i="2" s="1"/>
  <c r="K15802" i="2"/>
  <c r="M15802" i="2" s="1"/>
  <c r="O634" i="2" s="1"/>
  <c r="K15822" i="2"/>
  <c r="M15822" i="2" s="1"/>
  <c r="AI634" i="2" s="1"/>
  <c r="K15804" i="2"/>
  <c r="M15804" i="2" s="1"/>
  <c r="Q634" i="2" s="1"/>
  <c r="K15826" i="2"/>
  <c r="M15826" i="2" s="1"/>
  <c r="AM634" i="2" s="1"/>
  <c r="K15814" i="2"/>
  <c r="M15814" i="2" s="1"/>
  <c r="AA634" i="2" s="1"/>
  <c r="K15819" i="2"/>
  <c r="M15819" i="2" s="1"/>
  <c r="AF634" i="2" s="1"/>
  <c r="K15818" i="2"/>
  <c r="M15818" i="2" s="1"/>
  <c r="AE634" i="2" s="1"/>
  <c r="K15824" i="2"/>
  <c r="M15824" i="2" s="1"/>
  <c r="AK634" i="2" s="1"/>
  <c r="K15806" i="2"/>
  <c r="M15806" i="2" s="1"/>
  <c r="S634" i="2" s="1"/>
  <c r="K15811" i="2"/>
  <c r="M15811" i="2" s="1"/>
  <c r="X634" i="2" s="1"/>
  <c r="K15810" i="2"/>
  <c r="M15810" i="2" s="1"/>
  <c r="K15816" i="2"/>
  <c r="M15816" i="2" s="1"/>
  <c r="AC634" i="2" s="1"/>
  <c r="K15821" i="2"/>
  <c r="M15821" i="2" s="1"/>
  <c r="AH634" i="2" s="1"/>
  <c r="K15803" i="2"/>
  <c r="M15803" i="2" s="1"/>
  <c r="P634" i="2" s="1"/>
  <c r="K15808" i="2"/>
  <c r="M15808" i="2" s="1"/>
  <c r="U634" i="2" s="1"/>
  <c r="K15813" i="2"/>
  <c r="M15813" i="2" s="1"/>
  <c r="Z634" i="2" s="1"/>
  <c r="K15825" i="2"/>
  <c r="M15825" i="2" s="1"/>
  <c r="AL634" i="2" s="1"/>
  <c r="K24904" i="2"/>
  <c r="M24904" i="2" s="1"/>
  <c r="Q998" i="2" s="1"/>
  <c r="K24925" i="2"/>
  <c r="M24925" i="2" s="1"/>
  <c r="AL998" i="2" s="1"/>
  <c r="K24906" i="2"/>
  <c r="M24906" i="2" s="1"/>
  <c r="S998" i="2" s="1"/>
  <c r="K24919" i="2"/>
  <c r="M24919" i="2" s="1"/>
  <c r="AF998" i="2" s="1"/>
  <c r="K24917" i="2"/>
  <c r="M24917" i="2" s="1"/>
  <c r="AD998" i="2" s="1"/>
  <c r="K24923" i="2"/>
  <c r="M24923" i="2" s="1"/>
  <c r="AJ998" i="2" s="1"/>
  <c r="K24911" i="2"/>
  <c r="M24911" i="2" s="1"/>
  <c r="K24909" i="2"/>
  <c r="M24909" i="2" s="1"/>
  <c r="V998" i="2" s="1"/>
  <c r="K24915" i="2"/>
  <c r="M24915" i="2" s="1"/>
  <c r="AB998" i="2" s="1"/>
  <c r="K24921" i="2"/>
  <c r="M24921" i="2" s="1"/>
  <c r="AH998" i="2" s="1"/>
  <c r="K24903" i="2"/>
  <c r="M24903" i="2" s="1"/>
  <c r="P998" i="2" s="1"/>
  <c r="K24924" i="2"/>
  <c r="M24924" i="2" s="1"/>
  <c r="AK998" i="2" s="1"/>
  <c r="K24907" i="2"/>
  <c r="M24907" i="2" s="1"/>
  <c r="T998" i="2" s="1"/>
  <c r="K24913" i="2"/>
  <c r="M24913" i="2" s="1"/>
  <c r="Z998" i="2" s="1"/>
  <c r="K24926" i="2"/>
  <c r="M24926" i="2" s="1"/>
  <c r="AM998" i="2" s="1"/>
  <c r="K24916" i="2"/>
  <c r="M24916" i="2" s="1"/>
  <c r="AC998" i="2" s="1"/>
  <c r="K24905" i="2"/>
  <c r="M24905" i="2" s="1"/>
  <c r="R998" i="2" s="1"/>
  <c r="K24918" i="2"/>
  <c r="M24918" i="2" s="1"/>
  <c r="AE998" i="2" s="1"/>
  <c r="K24908" i="2"/>
  <c r="M24908" i="2" s="1"/>
  <c r="U998" i="2" s="1"/>
  <c r="K24920" i="2"/>
  <c r="M24920" i="2" s="1"/>
  <c r="AG998" i="2" s="1"/>
  <c r="K24910" i="2"/>
  <c r="M24910" i="2" s="1"/>
  <c r="W998" i="2" s="1"/>
  <c r="K24922" i="2"/>
  <c r="M24922" i="2" s="1"/>
  <c r="AI998" i="2" s="1"/>
  <c r="K24912" i="2"/>
  <c r="M24912" i="2" s="1"/>
  <c r="Y998" i="2" s="1"/>
  <c r="K24902" i="2"/>
  <c r="M24902" i="2" s="1"/>
  <c r="O998" i="2" s="1"/>
  <c r="K24914" i="2"/>
  <c r="M24914" i="2" s="1"/>
  <c r="AA998" i="2" s="1"/>
  <c r="K6258" i="2"/>
  <c r="M6258" i="2" s="1"/>
  <c r="U252" i="2" s="1"/>
  <c r="K6263" i="2"/>
  <c r="M6263" i="2" s="1"/>
  <c r="Z252" i="2" s="1"/>
  <c r="K6275" i="2"/>
  <c r="M6275" i="2" s="1"/>
  <c r="AL252" i="2" s="1"/>
  <c r="K6273" i="2"/>
  <c r="M6273" i="2" s="1"/>
  <c r="AJ252" i="2" s="1"/>
  <c r="K6255" i="2"/>
  <c r="M6255" i="2" s="1"/>
  <c r="R252" i="2" s="1"/>
  <c r="K6267" i="2"/>
  <c r="M6267" i="2" s="1"/>
  <c r="AD252" i="2" s="1"/>
  <c r="K6265" i="2"/>
  <c r="M6265" i="2" s="1"/>
  <c r="AB252" i="2" s="1"/>
  <c r="K6270" i="2"/>
  <c r="M6270" i="2" s="1"/>
  <c r="AG252" i="2" s="1"/>
  <c r="K6259" i="2"/>
  <c r="M6259" i="2" s="1"/>
  <c r="V252" i="2" s="1"/>
  <c r="K6257" i="2"/>
  <c r="M6257" i="2" s="1"/>
  <c r="T252" i="2" s="1"/>
  <c r="K6262" i="2"/>
  <c r="M6262" i="2" s="1"/>
  <c r="Y252" i="2" s="1"/>
  <c r="K6260" i="2"/>
  <c r="M6260" i="2" s="1"/>
  <c r="W252" i="2" s="1"/>
  <c r="K6272" i="2"/>
  <c r="M6272" i="2" s="1"/>
  <c r="AI252" i="2" s="1"/>
  <c r="K6254" i="2"/>
  <c r="M6254" i="2" s="1"/>
  <c r="Q252" i="2" s="1"/>
  <c r="K6252" i="2"/>
  <c r="M6252" i="2" s="1"/>
  <c r="O252" i="2" s="1"/>
  <c r="K6264" i="2"/>
  <c r="M6264" i="2" s="1"/>
  <c r="AA252" i="2" s="1"/>
  <c r="K6269" i="2"/>
  <c r="M6269" i="2" s="1"/>
  <c r="AF252" i="2" s="1"/>
  <c r="K6268" i="2"/>
  <c r="M6268" i="2" s="1"/>
  <c r="AE252" i="2" s="1"/>
  <c r="K6274" i="2"/>
  <c r="M6274" i="2" s="1"/>
  <c r="AK252" i="2" s="1"/>
  <c r="K6256" i="2"/>
  <c r="M6256" i="2" s="1"/>
  <c r="S252" i="2" s="1"/>
  <c r="K6261" i="2"/>
  <c r="M6261" i="2" s="1"/>
  <c r="K6276" i="2"/>
  <c r="M6276" i="2" s="1"/>
  <c r="AM252" i="2" s="1"/>
  <c r="K6266" i="2"/>
  <c r="M6266" i="2" s="1"/>
  <c r="AC252" i="2" s="1"/>
  <c r="K6271" i="2"/>
  <c r="M6271" i="2" s="1"/>
  <c r="AH252" i="2" s="1"/>
  <c r="K6253" i="2"/>
  <c r="M6253" i="2" s="1"/>
  <c r="P252" i="2" s="1"/>
  <c r="K408" i="2"/>
  <c r="M408" i="2" s="1"/>
  <c r="U18" i="2" s="1"/>
  <c r="K419" i="2"/>
  <c r="M419" i="2" s="1"/>
  <c r="AF18" i="2" s="1"/>
  <c r="K425" i="2"/>
  <c r="M425" i="2" s="1"/>
  <c r="AL18" i="2" s="1"/>
  <c r="K421" i="2"/>
  <c r="M421" i="2" s="1"/>
  <c r="AH18" i="2" s="1"/>
  <c r="K411" i="2"/>
  <c r="M411" i="2" s="1"/>
  <c r="X18" i="2" s="1"/>
  <c r="K417" i="2"/>
  <c r="M417" i="2" s="1"/>
  <c r="AD18" i="2" s="1"/>
  <c r="K423" i="2"/>
  <c r="M423" i="2" s="1"/>
  <c r="AJ18" i="2" s="1"/>
  <c r="K413" i="2"/>
  <c r="M413" i="2" s="1"/>
  <c r="Z18" i="2" s="1"/>
  <c r="K403" i="2"/>
  <c r="M403" i="2" s="1"/>
  <c r="P18" i="2" s="1"/>
  <c r="K409" i="2"/>
  <c r="M409" i="2" s="1"/>
  <c r="V18" i="2" s="1"/>
  <c r="K415" i="2"/>
  <c r="M415" i="2" s="1"/>
  <c r="AB18" i="2" s="1"/>
  <c r="K405" i="2"/>
  <c r="M405" i="2" s="1"/>
  <c r="R18" i="2" s="1"/>
  <c r="K416" i="2"/>
  <c r="M416" i="2" s="1"/>
  <c r="AC18" i="2" s="1"/>
  <c r="K407" i="2"/>
  <c r="M407" i="2" s="1"/>
  <c r="T18" i="2" s="1"/>
  <c r="K420" i="2"/>
  <c r="M420" i="2" s="1"/>
  <c r="AG18" i="2" s="1"/>
  <c r="K426" i="2"/>
  <c r="M426" i="2" s="1"/>
  <c r="AM18" i="2" s="1"/>
  <c r="K422" i="2"/>
  <c r="M422" i="2" s="1"/>
  <c r="AI18" i="2" s="1"/>
  <c r="K412" i="2"/>
  <c r="M412" i="2" s="1"/>
  <c r="K418" i="2"/>
  <c r="M418" i="2" s="1"/>
  <c r="AE18" i="2" s="1"/>
  <c r="K414" i="2"/>
  <c r="M414" i="2" s="1"/>
  <c r="AA18" i="2" s="1"/>
  <c r="K404" i="2"/>
  <c r="M404" i="2" s="1"/>
  <c r="Q18" i="2" s="1"/>
  <c r="K410" i="2"/>
  <c r="M410" i="2" s="1"/>
  <c r="W18" i="2" s="1"/>
  <c r="K406" i="2"/>
  <c r="M406" i="2" s="1"/>
  <c r="S18" i="2" s="1"/>
  <c r="K424" i="2"/>
  <c r="M424" i="2" s="1"/>
  <c r="AK18" i="2" s="1"/>
  <c r="K402" i="2"/>
  <c r="M402" i="2" s="1"/>
  <c r="O18" i="2" s="1"/>
  <c r="K4840" i="2"/>
  <c r="M4840" i="2" s="1"/>
  <c r="AB195" i="2" s="1"/>
  <c r="K4845" i="2"/>
  <c r="M4845" i="2" s="1"/>
  <c r="AG195" i="2" s="1"/>
  <c r="K4836" i="2"/>
  <c r="M4836" i="2" s="1"/>
  <c r="X195" i="2" s="1"/>
  <c r="K4850" i="2"/>
  <c r="M4850" i="2" s="1"/>
  <c r="AL195" i="2" s="1"/>
  <c r="K4832" i="2"/>
  <c r="M4832" i="2" s="1"/>
  <c r="T195" i="2" s="1"/>
  <c r="K4837" i="2"/>
  <c r="M4837" i="2" s="1"/>
  <c r="Y195" i="2" s="1"/>
  <c r="K4844" i="2"/>
  <c r="M4844" i="2" s="1"/>
  <c r="AF195" i="2" s="1"/>
  <c r="K4842" i="2"/>
  <c r="M4842" i="2" s="1"/>
  <c r="AD195" i="2" s="1"/>
  <c r="K4847" i="2"/>
  <c r="M4847" i="2" s="1"/>
  <c r="AI195" i="2" s="1"/>
  <c r="K4829" i="2"/>
  <c r="M4829" i="2" s="1"/>
  <c r="Q195" i="2" s="1"/>
  <c r="K4834" i="2"/>
  <c r="M4834" i="2" s="1"/>
  <c r="V195" i="2" s="1"/>
  <c r="K4839" i="2"/>
  <c r="M4839" i="2" s="1"/>
  <c r="AA195" i="2" s="1"/>
  <c r="K4851" i="2"/>
  <c r="M4851" i="2" s="1"/>
  <c r="AM195" i="2" s="1"/>
  <c r="K4849" i="2"/>
  <c r="M4849" i="2" s="1"/>
  <c r="AK195" i="2" s="1"/>
  <c r="K4831" i="2"/>
  <c r="M4831" i="2" s="1"/>
  <c r="S195" i="2" s="1"/>
  <c r="K4843" i="2"/>
  <c r="M4843" i="2" s="1"/>
  <c r="AE195" i="2" s="1"/>
  <c r="K4841" i="2"/>
  <c r="M4841" i="2" s="1"/>
  <c r="K4846" i="2"/>
  <c r="M4846" i="2" s="1"/>
  <c r="AH195" i="2" s="1"/>
  <c r="K4835" i="2"/>
  <c r="M4835" i="2" s="1"/>
  <c r="W195" i="2" s="1"/>
  <c r="K4833" i="2"/>
  <c r="M4833" i="2" s="1"/>
  <c r="U195" i="2" s="1"/>
  <c r="K4838" i="2"/>
  <c r="M4838" i="2" s="1"/>
  <c r="Z195" i="2" s="1"/>
  <c r="K4827" i="2"/>
  <c r="M4827" i="2" s="1"/>
  <c r="O195" i="2" s="1"/>
  <c r="K4848" i="2"/>
  <c r="M4848" i="2" s="1"/>
  <c r="AJ195" i="2" s="1"/>
  <c r="K4830" i="2"/>
  <c r="M4830" i="2" s="1"/>
  <c r="R195" i="2" s="1"/>
  <c r="K4828" i="2"/>
  <c r="M4828" i="2" s="1"/>
  <c r="P195" i="2" s="1"/>
  <c r="K8023" i="2"/>
  <c r="M8023" i="2" s="1"/>
  <c r="AJ322" i="2" s="1"/>
  <c r="K8004" i="2"/>
  <c r="M8004" i="2" s="1"/>
  <c r="Q322" i="2" s="1"/>
  <c r="K8003" i="2"/>
  <c r="M8003" i="2" s="1"/>
  <c r="P322" i="2" s="1"/>
  <c r="K8026" i="2"/>
  <c r="M8026" i="2" s="1"/>
  <c r="AM322" i="2" s="1"/>
  <c r="K8015" i="2"/>
  <c r="M8015" i="2" s="1"/>
  <c r="AB322" i="2" s="1"/>
  <c r="K8019" i="2"/>
  <c r="M8019" i="2" s="1"/>
  <c r="AF322" i="2" s="1"/>
  <c r="K8024" i="2"/>
  <c r="M8024" i="2" s="1"/>
  <c r="AK322" i="2" s="1"/>
  <c r="K8018" i="2"/>
  <c r="M8018" i="2" s="1"/>
  <c r="AE322" i="2" s="1"/>
  <c r="K8007" i="2"/>
  <c r="M8007" i="2" s="1"/>
  <c r="T322" i="2" s="1"/>
  <c r="K8016" i="2"/>
  <c r="M8016" i="2" s="1"/>
  <c r="AC322" i="2" s="1"/>
  <c r="K8010" i="2"/>
  <c r="M8010" i="2" s="1"/>
  <c r="K8022" i="2"/>
  <c r="M8022" i="2" s="1"/>
  <c r="AI322" i="2" s="1"/>
  <c r="K8013" i="2"/>
  <c r="M8013" i="2" s="1"/>
  <c r="Z322" i="2" s="1"/>
  <c r="K8002" i="2"/>
  <c r="M8002" i="2" s="1"/>
  <c r="O322" i="2" s="1"/>
  <c r="K8014" i="2"/>
  <c r="M8014" i="2" s="1"/>
  <c r="AA322" i="2" s="1"/>
  <c r="K8011" i="2"/>
  <c r="M8011" i="2" s="1"/>
  <c r="X322" i="2" s="1"/>
  <c r="K8025" i="2"/>
  <c r="M8025" i="2" s="1"/>
  <c r="AL322" i="2" s="1"/>
  <c r="K8006" i="2"/>
  <c r="M8006" i="2" s="1"/>
  <c r="S322" i="2" s="1"/>
  <c r="K8008" i="2"/>
  <c r="M8008" i="2" s="1"/>
  <c r="U322" i="2" s="1"/>
  <c r="K8017" i="2"/>
  <c r="M8017" i="2" s="1"/>
  <c r="AD322" i="2" s="1"/>
  <c r="K8020" i="2"/>
  <c r="M8020" i="2" s="1"/>
  <c r="AG322" i="2" s="1"/>
  <c r="K8005" i="2"/>
  <c r="M8005" i="2" s="1"/>
  <c r="R322" i="2" s="1"/>
  <c r="K8009" i="2"/>
  <c r="M8009" i="2" s="1"/>
  <c r="V322" i="2" s="1"/>
  <c r="K8012" i="2"/>
  <c r="M8012" i="2" s="1"/>
  <c r="Y322" i="2" s="1"/>
  <c r="K8021" i="2"/>
  <c r="M8021" i="2" s="1"/>
  <c r="AH322" i="2" s="1"/>
  <c r="K22821" i="2"/>
  <c r="M22821" i="2" s="1"/>
  <c r="AH914" i="2" s="1"/>
  <c r="K22803" i="2"/>
  <c r="M22803" i="2" s="1"/>
  <c r="P914" i="2" s="1"/>
  <c r="K22824" i="2"/>
  <c r="M22824" i="2" s="1"/>
  <c r="AK914" i="2" s="1"/>
  <c r="K22813" i="2"/>
  <c r="M22813" i="2" s="1"/>
  <c r="K22826" i="2"/>
  <c r="M22826" i="2" s="1"/>
  <c r="AM914" i="2" s="1"/>
  <c r="K22816" i="2"/>
  <c r="M22816" i="2" s="1"/>
  <c r="AC914" i="2" s="1"/>
  <c r="K22823" i="2"/>
  <c r="M22823" i="2" s="1"/>
  <c r="AJ914" i="2" s="1"/>
  <c r="K22805" i="2"/>
  <c r="M22805" i="2" s="1"/>
  <c r="R914" i="2" s="1"/>
  <c r="K22818" i="2"/>
  <c r="M22818" i="2" s="1"/>
  <c r="AE914" i="2" s="1"/>
  <c r="K22808" i="2"/>
  <c r="M22808" i="2" s="1"/>
  <c r="U914" i="2" s="1"/>
  <c r="K22815" i="2"/>
  <c r="M22815" i="2" s="1"/>
  <c r="AB914" i="2" s="1"/>
  <c r="K22820" i="2"/>
  <c r="M22820" i="2" s="1"/>
  <c r="AG914" i="2" s="1"/>
  <c r="K22810" i="2"/>
  <c r="M22810" i="2" s="1"/>
  <c r="W914" i="2" s="1"/>
  <c r="K22807" i="2"/>
  <c r="M22807" i="2" s="1"/>
  <c r="T914" i="2" s="1"/>
  <c r="K22812" i="2"/>
  <c r="M22812" i="2" s="1"/>
  <c r="Y914" i="2" s="1"/>
  <c r="K22802" i="2"/>
  <c r="M22802" i="2" s="1"/>
  <c r="O914" i="2" s="1"/>
  <c r="K22822" i="2"/>
  <c r="M22822" i="2" s="1"/>
  <c r="AI914" i="2" s="1"/>
  <c r="K22804" i="2"/>
  <c r="M22804" i="2" s="1"/>
  <c r="Q914" i="2" s="1"/>
  <c r="K22825" i="2"/>
  <c r="M22825" i="2" s="1"/>
  <c r="AL914" i="2" s="1"/>
  <c r="K22814" i="2"/>
  <c r="M22814" i="2" s="1"/>
  <c r="AA914" i="2" s="1"/>
  <c r="K22819" i="2"/>
  <c r="M22819" i="2" s="1"/>
  <c r="AF914" i="2" s="1"/>
  <c r="K22817" i="2"/>
  <c r="M22817" i="2" s="1"/>
  <c r="AD914" i="2" s="1"/>
  <c r="K22806" i="2"/>
  <c r="M22806" i="2" s="1"/>
  <c r="S914" i="2" s="1"/>
  <c r="K22811" i="2"/>
  <c r="M22811" i="2" s="1"/>
  <c r="X914" i="2" s="1"/>
  <c r="K22809" i="2"/>
  <c r="M22809" i="2" s="1"/>
  <c r="V914" i="2" s="1"/>
  <c r="K12067" i="2"/>
  <c r="M12067" i="2" s="1"/>
  <c r="AD484" i="2" s="1"/>
  <c r="K12072" i="2"/>
  <c r="M12072" i="2" s="1"/>
  <c r="AI484" i="2" s="1"/>
  <c r="K12054" i="2"/>
  <c r="M12054" i="2" s="1"/>
  <c r="Q484" i="2" s="1"/>
  <c r="K12059" i="2"/>
  <c r="M12059" i="2" s="1"/>
  <c r="V484" i="2" s="1"/>
  <c r="K12064" i="2"/>
  <c r="M12064" i="2" s="1"/>
  <c r="AA484" i="2" s="1"/>
  <c r="K12069" i="2"/>
  <c r="M12069" i="2" s="1"/>
  <c r="AF484" i="2" s="1"/>
  <c r="K12074" i="2"/>
  <c r="M12074" i="2" s="1"/>
  <c r="AK484" i="2" s="1"/>
  <c r="K12056" i="2"/>
  <c r="M12056" i="2" s="1"/>
  <c r="S484" i="2" s="1"/>
  <c r="K12061" i="2"/>
  <c r="M12061" i="2" s="1"/>
  <c r="X484" i="2" s="1"/>
  <c r="K12076" i="2"/>
  <c r="M12076" i="2" s="1"/>
  <c r="AM484" i="2" s="1"/>
  <c r="K12066" i="2"/>
  <c r="M12066" i="2" s="1"/>
  <c r="AC484" i="2" s="1"/>
  <c r="K12071" i="2"/>
  <c r="M12071" i="2" s="1"/>
  <c r="AH484" i="2" s="1"/>
  <c r="K12053" i="2"/>
  <c r="M12053" i="2" s="1"/>
  <c r="P484" i="2" s="1"/>
  <c r="K12068" i="2"/>
  <c r="M12068" i="2" s="1"/>
  <c r="AE484" i="2" s="1"/>
  <c r="K12058" i="2"/>
  <c r="M12058" i="2" s="1"/>
  <c r="U484" i="2" s="1"/>
  <c r="K12063" i="2"/>
  <c r="M12063" i="2" s="1"/>
  <c r="Z484" i="2" s="1"/>
  <c r="K12060" i="2"/>
  <c r="M12060" i="2" s="1"/>
  <c r="W484" i="2" s="1"/>
  <c r="K12073" i="2"/>
  <c r="M12073" i="2" s="1"/>
  <c r="AJ484" i="2" s="1"/>
  <c r="K12055" i="2"/>
  <c r="M12055" i="2" s="1"/>
  <c r="R484" i="2" s="1"/>
  <c r="K12052" i="2"/>
  <c r="M12052" i="2" s="1"/>
  <c r="O484" i="2" s="1"/>
  <c r="K12065" i="2"/>
  <c r="M12065" i="2" s="1"/>
  <c r="AB484" i="2" s="1"/>
  <c r="K12070" i="2"/>
  <c r="M12070" i="2" s="1"/>
  <c r="AG484" i="2" s="1"/>
  <c r="K12075" i="2"/>
  <c r="M12075" i="2" s="1"/>
  <c r="AL484" i="2" s="1"/>
  <c r="K12057" i="2"/>
  <c r="M12057" i="2" s="1"/>
  <c r="T484" i="2" s="1"/>
  <c r="K12062" i="2"/>
  <c r="M12062" i="2" s="1"/>
  <c r="Y484" i="2" s="1"/>
  <c r="K22122" i="2"/>
  <c r="M22122" i="2" s="1"/>
  <c r="AI886" i="2" s="1"/>
  <c r="K22104" i="2"/>
  <c r="M22104" i="2" s="1"/>
  <c r="Q886" i="2" s="1"/>
  <c r="K22125" i="2"/>
  <c r="M22125" i="2" s="1"/>
  <c r="AL886" i="2" s="1"/>
  <c r="K22108" i="2"/>
  <c r="M22108" i="2" s="1"/>
  <c r="U886" i="2" s="1"/>
  <c r="K22114" i="2"/>
  <c r="M22114" i="2" s="1"/>
  <c r="K22119" i="2"/>
  <c r="M22119" i="2" s="1"/>
  <c r="AF886" i="2" s="1"/>
  <c r="K22117" i="2"/>
  <c r="M22117" i="2" s="1"/>
  <c r="AD886" i="2" s="1"/>
  <c r="K22106" i="2"/>
  <c r="M22106" i="2" s="1"/>
  <c r="S886" i="2" s="1"/>
  <c r="K22111" i="2"/>
  <c r="M22111" i="2" s="1"/>
  <c r="X886" i="2" s="1"/>
  <c r="K22109" i="2"/>
  <c r="M22109" i="2" s="1"/>
  <c r="V886" i="2" s="1"/>
  <c r="K22121" i="2"/>
  <c r="M22121" i="2" s="1"/>
  <c r="AH886" i="2" s="1"/>
  <c r="K22103" i="2"/>
  <c r="M22103" i="2" s="1"/>
  <c r="P886" i="2" s="1"/>
  <c r="K22123" i="2"/>
  <c r="M22123" i="2" s="1"/>
  <c r="AJ886" i="2" s="1"/>
  <c r="K22113" i="2"/>
  <c r="M22113" i="2" s="1"/>
  <c r="Z886" i="2" s="1"/>
  <c r="K22126" i="2"/>
  <c r="M22126" i="2" s="1"/>
  <c r="AM886" i="2" s="1"/>
  <c r="K22115" i="2"/>
  <c r="M22115" i="2" s="1"/>
  <c r="AB886" i="2" s="1"/>
  <c r="K22105" i="2"/>
  <c r="M22105" i="2" s="1"/>
  <c r="R886" i="2" s="1"/>
  <c r="K22118" i="2"/>
  <c r="M22118" i="2" s="1"/>
  <c r="AE886" i="2" s="1"/>
  <c r="K22107" i="2"/>
  <c r="M22107" i="2" s="1"/>
  <c r="T886" i="2" s="1"/>
  <c r="K22120" i="2"/>
  <c r="M22120" i="2" s="1"/>
  <c r="AG886" i="2" s="1"/>
  <c r="K22110" i="2"/>
  <c r="M22110" i="2" s="1"/>
  <c r="W886" i="2" s="1"/>
  <c r="K22124" i="2"/>
  <c r="M22124" i="2" s="1"/>
  <c r="AK886" i="2" s="1"/>
  <c r="K22112" i="2"/>
  <c r="M22112" i="2" s="1"/>
  <c r="Y886" i="2" s="1"/>
  <c r="K22102" i="2"/>
  <c r="M22102" i="2" s="1"/>
  <c r="O886" i="2" s="1"/>
  <c r="K22116" i="2"/>
  <c r="M22116" i="2" s="1"/>
  <c r="AC886" i="2" s="1"/>
  <c r="K1412" i="2"/>
  <c r="M1412" i="2" s="1"/>
  <c r="Y58" i="2" s="1"/>
  <c r="K1402" i="2"/>
  <c r="M1402" i="2" s="1"/>
  <c r="O58" i="2" s="1"/>
  <c r="K1414" i="2"/>
  <c r="M1414" i="2" s="1"/>
  <c r="AA58" i="2" s="1"/>
  <c r="K1404" i="2"/>
  <c r="M1404" i="2" s="1"/>
  <c r="Q58" i="2" s="1"/>
  <c r="K1425" i="2"/>
  <c r="M1425" i="2" s="1"/>
  <c r="AL58" i="2" s="1"/>
  <c r="K1406" i="2"/>
  <c r="M1406" i="2" s="1"/>
  <c r="S58" i="2" s="1"/>
  <c r="K1419" i="2"/>
  <c r="M1419" i="2" s="1"/>
  <c r="AF58" i="2" s="1"/>
  <c r="K1417" i="2"/>
  <c r="M1417" i="2" s="1"/>
  <c r="AD58" i="2" s="1"/>
  <c r="K1415" i="2"/>
  <c r="M1415" i="2" s="1"/>
  <c r="AB58" i="2" s="1"/>
  <c r="K1411" i="2"/>
  <c r="M1411" i="2" s="1"/>
  <c r="K1409" i="2"/>
  <c r="M1409" i="2" s="1"/>
  <c r="V58" i="2" s="1"/>
  <c r="K1423" i="2"/>
  <c r="M1423" i="2" s="1"/>
  <c r="AJ58" i="2" s="1"/>
  <c r="K1421" i="2"/>
  <c r="M1421" i="2" s="1"/>
  <c r="AH58" i="2" s="1"/>
  <c r="K1403" i="2"/>
  <c r="M1403" i="2" s="1"/>
  <c r="P58" i="2" s="1"/>
  <c r="K1424" i="2"/>
  <c r="M1424" i="2" s="1"/>
  <c r="AK58" i="2" s="1"/>
  <c r="K1407" i="2"/>
  <c r="M1407" i="2" s="1"/>
  <c r="T58" i="2" s="1"/>
  <c r="K1413" i="2"/>
  <c r="M1413" i="2" s="1"/>
  <c r="Z58" i="2" s="1"/>
  <c r="K1426" i="2"/>
  <c r="M1426" i="2" s="1"/>
  <c r="AM58" i="2" s="1"/>
  <c r="K1416" i="2"/>
  <c r="M1416" i="2" s="1"/>
  <c r="AC58" i="2" s="1"/>
  <c r="K1405" i="2"/>
  <c r="M1405" i="2" s="1"/>
  <c r="R58" i="2" s="1"/>
  <c r="K1418" i="2"/>
  <c r="M1418" i="2" s="1"/>
  <c r="AE58" i="2" s="1"/>
  <c r="K1408" i="2"/>
  <c r="M1408" i="2" s="1"/>
  <c r="U58" i="2" s="1"/>
  <c r="K1420" i="2"/>
  <c r="M1420" i="2" s="1"/>
  <c r="AG58" i="2" s="1"/>
  <c r="K1410" i="2"/>
  <c r="M1410" i="2" s="1"/>
  <c r="W58" i="2" s="1"/>
  <c r="K1422" i="2"/>
  <c r="M1422" i="2" s="1"/>
  <c r="AI58" i="2" s="1"/>
  <c r="K6386" i="2"/>
  <c r="M6386" i="2" s="1"/>
  <c r="X257" i="2" s="1"/>
  <c r="K6384" i="2"/>
  <c r="M6384" i="2" s="1"/>
  <c r="V257" i="2" s="1"/>
  <c r="K6389" i="2"/>
  <c r="M6389" i="2" s="1"/>
  <c r="AA257" i="2" s="1"/>
  <c r="K6378" i="2"/>
  <c r="M6378" i="2" s="1"/>
  <c r="P257" i="2" s="1"/>
  <c r="K6399" i="2"/>
  <c r="M6399" i="2" s="1"/>
  <c r="AK257" i="2" s="1"/>
  <c r="K6381" i="2"/>
  <c r="M6381" i="2" s="1"/>
  <c r="S257" i="2" s="1"/>
  <c r="K6401" i="2"/>
  <c r="M6401" i="2" s="1"/>
  <c r="AM257" i="2" s="1"/>
  <c r="K6391" i="2"/>
  <c r="M6391" i="2" s="1"/>
  <c r="AC257" i="2" s="1"/>
  <c r="K6395" i="2"/>
  <c r="M6395" i="2" s="1"/>
  <c r="AG257" i="2" s="1"/>
  <c r="K6393" i="2"/>
  <c r="M6393" i="2" s="1"/>
  <c r="AE257" i="2" s="1"/>
  <c r="K6383" i="2"/>
  <c r="M6383" i="2" s="1"/>
  <c r="U257" i="2" s="1"/>
  <c r="K6387" i="2"/>
  <c r="M6387" i="2" s="1"/>
  <c r="Y257" i="2" s="1"/>
  <c r="K6385" i="2"/>
  <c r="M6385" i="2" s="1"/>
  <c r="W257" i="2" s="1"/>
  <c r="K6398" i="2"/>
  <c r="M6398" i="2" s="1"/>
  <c r="AJ257" i="2" s="1"/>
  <c r="K6379" i="2"/>
  <c r="M6379" i="2" s="1"/>
  <c r="Q257" i="2" s="1"/>
  <c r="K6377" i="2"/>
  <c r="M6377" i="2" s="1"/>
  <c r="O257" i="2" s="1"/>
  <c r="K6390" i="2"/>
  <c r="M6390" i="2" s="1"/>
  <c r="AB257" i="2" s="1"/>
  <c r="K6388" i="2"/>
  <c r="M6388" i="2" s="1"/>
  <c r="K6400" i="2"/>
  <c r="M6400" i="2" s="1"/>
  <c r="AL257" i="2" s="1"/>
  <c r="K6382" i="2"/>
  <c r="M6382" i="2" s="1"/>
  <c r="T257" i="2" s="1"/>
  <c r="K6380" i="2"/>
  <c r="M6380" i="2" s="1"/>
  <c r="R257" i="2" s="1"/>
  <c r="K6394" i="2"/>
  <c r="M6394" i="2" s="1"/>
  <c r="AF257" i="2" s="1"/>
  <c r="K6392" i="2"/>
  <c r="M6392" i="2" s="1"/>
  <c r="AD257" i="2" s="1"/>
  <c r="K6397" i="2"/>
  <c r="M6397" i="2" s="1"/>
  <c r="AI257" i="2" s="1"/>
  <c r="K6396" i="2"/>
  <c r="M6396" i="2" s="1"/>
  <c r="AH257" i="2" s="1"/>
  <c r="K20181" i="2"/>
  <c r="M20181" i="2" s="1"/>
  <c r="S809" i="2" s="1"/>
  <c r="K20186" i="2"/>
  <c r="M20186" i="2" s="1"/>
  <c r="X809" i="2" s="1"/>
  <c r="K20184" i="2"/>
  <c r="M20184" i="2" s="1"/>
  <c r="V809" i="2" s="1"/>
  <c r="K20196" i="2"/>
  <c r="M20196" i="2" s="1"/>
  <c r="AH809" i="2" s="1"/>
  <c r="K20178" i="2"/>
  <c r="M20178" i="2" s="1"/>
  <c r="P809" i="2" s="1"/>
  <c r="K20199" i="2"/>
  <c r="M20199" i="2" s="1"/>
  <c r="AK809" i="2" s="1"/>
  <c r="K20188" i="2"/>
  <c r="M20188" i="2" s="1"/>
  <c r="Z809" i="2" s="1"/>
  <c r="K20201" i="2"/>
  <c r="M20201" i="2" s="1"/>
  <c r="AM809" i="2" s="1"/>
  <c r="K20191" i="2"/>
  <c r="M20191" i="2" s="1"/>
  <c r="AC809" i="2" s="1"/>
  <c r="K20180" i="2"/>
  <c r="M20180" i="2" s="1"/>
  <c r="R809" i="2" s="1"/>
  <c r="K20193" i="2"/>
  <c r="M20193" i="2" s="1"/>
  <c r="AE809" i="2" s="1"/>
  <c r="K20183" i="2"/>
  <c r="M20183" i="2" s="1"/>
  <c r="U809" i="2" s="1"/>
  <c r="K20195" i="2"/>
  <c r="M20195" i="2" s="1"/>
  <c r="AG809" i="2" s="1"/>
  <c r="K20185" i="2"/>
  <c r="M20185" i="2" s="1"/>
  <c r="W809" i="2" s="1"/>
  <c r="K20198" i="2"/>
  <c r="M20198" i="2" s="1"/>
  <c r="AJ809" i="2" s="1"/>
  <c r="K20187" i="2"/>
  <c r="M20187" i="2" s="1"/>
  <c r="Y809" i="2" s="1"/>
  <c r="K20177" i="2"/>
  <c r="M20177" i="2" s="1"/>
  <c r="O809" i="2" s="1"/>
  <c r="K20182" i="2"/>
  <c r="M20182" i="2" s="1"/>
  <c r="T809" i="2" s="1"/>
  <c r="K20197" i="2"/>
  <c r="M20197" i="2" s="1"/>
  <c r="AI809" i="2" s="1"/>
  <c r="K20179" i="2"/>
  <c r="M20179" i="2" s="1"/>
  <c r="Q809" i="2" s="1"/>
  <c r="K20200" i="2"/>
  <c r="M20200" i="2" s="1"/>
  <c r="AL809" i="2" s="1"/>
  <c r="K20190" i="2"/>
  <c r="M20190" i="2" s="1"/>
  <c r="AB809" i="2" s="1"/>
  <c r="K20189" i="2"/>
  <c r="M20189" i="2" s="1"/>
  <c r="AA809" i="2" s="1"/>
  <c r="K20194" i="2"/>
  <c r="M20194" i="2" s="1"/>
  <c r="AF809" i="2" s="1"/>
  <c r="K20192" i="2"/>
  <c r="M20192" i="2" s="1"/>
  <c r="AD809" i="2" s="1"/>
  <c r="K1101" i="2"/>
  <c r="M1101" i="2" s="1"/>
  <c r="AM45" i="2" s="1"/>
  <c r="K1091" i="2"/>
  <c r="M1091" i="2" s="1"/>
  <c r="AC45" i="2" s="1"/>
  <c r="K1096" i="2"/>
  <c r="M1096" i="2" s="1"/>
  <c r="AH45" i="2" s="1"/>
  <c r="K1079" i="2"/>
  <c r="M1079" i="2" s="1"/>
  <c r="Q45" i="2" s="1"/>
  <c r="K1093" i="2"/>
  <c r="M1093" i="2" s="1"/>
  <c r="AE45" i="2" s="1"/>
  <c r="K1083" i="2"/>
  <c r="M1083" i="2" s="1"/>
  <c r="U45" i="2" s="1"/>
  <c r="K1088" i="2"/>
  <c r="M1088" i="2" s="1"/>
  <c r="Z45" i="2" s="1"/>
  <c r="K1085" i="2"/>
  <c r="M1085" i="2" s="1"/>
  <c r="W45" i="2" s="1"/>
  <c r="K1098" i="2"/>
  <c r="M1098" i="2" s="1"/>
  <c r="AJ45" i="2" s="1"/>
  <c r="K1080" i="2"/>
  <c r="M1080" i="2" s="1"/>
  <c r="R45" i="2" s="1"/>
  <c r="K1077" i="2"/>
  <c r="M1077" i="2" s="1"/>
  <c r="O45" i="2" s="1"/>
  <c r="K1090" i="2"/>
  <c r="M1090" i="2" s="1"/>
  <c r="AB45" i="2" s="1"/>
  <c r="K1094" i="2"/>
  <c r="M1094" i="2" s="1"/>
  <c r="AF45" i="2" s="1"/>
  <c r="K1100" i="2"/>
  <c r="M1100" i="2" s="1"/>
  <c r="AL45" i="2" s="1"/>
  <c r="K1082" i="2"/>
  <c r="M1082" i="2" s="1"/>
  <c r="T45" i="2" s="1"/>
  <c r="K1086" i="2"/>
  <c r="M1086" i="2" s="1"/>
  <c r="X45" i="2" s="1"/>
  <c r="K1092" i="2"/>
  <c r="M1092" i="2" s="1"/>
  <c r="AD45" i="2" s="1"/>
  <c r="K1097" i="2"/>
  <c r="M1097" i="2" s="1"/>
  <c r="AI45" i="2" s="1"/>
  <c r="K1078" i="2"/>
  <c r="M1078" i="2" s="1"/>
  <c r="P45" i="2" s="1"/>
  <c r="K1084" i="2"/>
  <c r="M1084" i="2" s="1"/>
  <c r="V45" i="2" s="1"/>
  <c r="K1089" i="2"/>
  <c r="M1089" i="2" s="1"/>
  <c r="AA45" i="2" s="1"/>
  <c r="K1095" i="2"/>
  <c r="M1095" i="2" s="1"/>
  <c r="AG45" i="2" s="1"/>
  <c r="K1099" i="2"/>
  <c r="M1099" i="2" s="1"/>
  <c r="AK45" i="2" s="1"/>
  <c r="K1081" i="2"/>
  <c r="M1081" i="2" s="1"/>
  <c r="S45" i="2" s="1"/>
  <c r="K1087" i="2"/>
  <c r="M1087" i="2" s="1"/>
  <c r="K18805" i="2"/>
  <c r="M18805" i="2" s="1"/>
  <c r="R754" i="2" s="1"/>
  <c r="K18818" i="2"/>
  <c r="M18818" i="2" s="1"/>
  <c r="AE754" i="2" s="1"/>
  <c r="K18808" i="2"/>
  <c r="M18808" i="2" s="1"/>
  <c r="U754" i="2" s="1"/>
  <c r="K18820" i="2"/>
  <c r="M18820" i="2" s="1"/>
  <c r="AG754" i="2" s="1"/>
  <c r="K18810" i="2"/>
  <c r="M18810" i="2" s="1"/>
  <c r="W754" i="2" s="1"/>
  <c r="K18822" i="2"/>
  <c r="M18822" i="2" s="1"/>
  <c r="AI754" i="2" s="1"/>
  <c r="K18812" i="2"/>
  <c r="M18812" i="2" s="1"/>
  <c r="Y754" i="2" s="1"/>
  <c r="K18802" i="2"/>
  <c r="M18802" i="2" s="1"/>
  <c r="O754" i="2" s="1"/>
  <c r="K18814" i="2"/>
  <c r="M18814" i="2" s="1"/>
  <c r="AA754" i="2" s="1"/>
  <c r="K18804" i="2"/>
  <c r="M18804" i="2" s="1"/>
  <c r="Q754" i="2" s="1"/>
  <c r="K18825" i="2"/>
  <c r="M18825" i="2" s="1"/>
  <c r="AL754" i="2" s="1"/>
  <c r="K18806" i="2"/>
  <c r="M18806" i="2" s="1"/>
  <c r="S754" i="2" s="1"/>
  <c r="K18819" i="2"/>
  <c r="M18819" i="2" s="1"/>
  <c r="AF754" i="2" s="1"/>
  <c r="K18817" i="2"/>
  <c r="M18817" i="2" s="1"/>
  <c r="AD754" i="2" s="1"/>
  <c r="K18823" i="2"/>
  <c r="M18823" i="2" s="1"/>
  <c r="AJ754" i="2" s="1"/>
  <c r="K18811" i="2"/>
  <c r="M18811" i="2" s="1"/>
  <c r="K18809" i="2"/>
  <c r="M18809" i="2" s="1"/>
  <c r="V754" i="2" s="1"/>
  <c r="K18815" i="2"/>
  <c r="M18815" i="2" s="1"/>
  <c r="AB754" i="2" s="1"/>
  <c r="K18821" i="2"/>
  <c r="M18821" i="2" s="1"/>
  <c r="AH754" i="2" s="1"/>
  <c r="K18803" i="2"/>
  <c r="M18803" i="2" s="1"/>
  <c r="P754" i="2" s="1"/>
  <c r="K18824" i="2"/>
  <c r="M18824" i="2" s="1"/>
  <c r="AK754" i="2" s="1"/>
  <c r="K18807" i="2"/>
  <c r="M18807" i="2" s="1"/>
  <c r="T754" i="2" s="1"/>
  <c r="K18813" i="2"/>
  <c r="M18813" i="2" s="1"/>
  <c r="Z754" i="2" s="1"/>
  <c r="K18826" i="2"/>
  <c r="M18826" i="2" s="1"/>
  <c r="AM754" i="2" s="1"/>
  <c r="K18816" i="2"/>
  <c r="M18816" i="2" s="1"/>
  <c r="AC754" i="2" s="1"/>
  <c r="K5512" i="2"/>
  <c r="M5512" i="2" s="1"/>
  <c r="Y222" i="2" s="1"/>
  <c r="K5502" i="2"/>
  <c r="M5502" i="2" s="1"/>
  <c r="O222" i="2" s="1"/>
  <c r="K5507" i="2"/>
  <c r="M5507" i="2" s="1"/>
  <c r="T222" i="2" s="1"/>
  <c r="K5522" i="2"/>
  <c r="M5522" i="2" s="1"/>
  <c r="AI222" i="2" s="1"/>
  <c r="K5504" i="2"/>
  <c r="M5504" i="2" s="1"/>
  <c r="Q222" i="2" s="1"/>
  <c r="K5525" i="2"/>
  <c r="M5525" i="2" s="1"/>
  <c r="AL222" i="2" s="1"/>
  <c r="K5524" i="2"/>
  <c r="M5524" i="2" s="1"/>
  <c r="AK222" i="2" s="1"/>
  <c r="K5514" i="2"/>
  <c r="M5514" i="2" s="1"/>
  <c r="AA222" i="2" s="1"/>
  <c r="K5519" i="2"/>
  <c r="M5519" i="2" s="1"/>
  <c r="AF222" i="2" s="1"/>
  <c r="K5517" i="2"/>
  <c r="M5517" i="2" s="1"/>
  <c r="AD222" i="2" s="1"/>
  <c r="K5506" i="2"/>
  <c r="M5506" i="2" s="1"/>
  <c r="S222" i="2" s="1"/>
  <c r="K5511" i="2"/>
  <c r="M5511" i="2" s="1"/>
  <c r="X222" i="2" s="1"/>
  <c r="K5509" i="2"/>
  <c r="M5509" i="2" s="1"/>
  <c r="V222" i="2" s="1"/>
  <c r="K5521" i="2"/>
  <c r="M5521" i="2" s="1"/>
  <c r="AH222" i="2" s="1"/>
  <c r="K5503" i="2"/>
  <c r="M5503" i="2" s="1"/>
  <c r="P222" i="2" s="1"/>
  <c r="K5523" i="2"/>
  <c r="M5523" i="2" s="1"/>
  <c r="AJ222" i="2" s="1"/>
  <c r="K5513" i="2"/>
  <c r="M5513" i="2" s="1"/>
  <c r="Z222" i="2" s="1"/>
  <c r="K5526" i="2"/>
  <c r="M5526" i="2" s="1"/>
  <c r="AM222" i="2" s="1"/>
  <c r="K5516" i="2"/>
  <c r="M5516" i="2" s="1"/>
  <c r="AC222" i="2" s="1"/>
  <c r="K5505" i="2"/>
  <c r="M5505" i="2" s="1"/>
  <c r="R222" i="2" s="1"/>
  <c r="K5518" i="2"/>
  <c r="M5518" i="2" s="1"/>
  <c r="AE222" i="2" s="1"/>
  <c r="K5515" i="2"/>
  <c r="M5515" i="2" s="1"/>
  <c r="AB222" i="2" s="1"/>
  <c r="K5520" i="2"/>
  <c r="M5520" i="2" s="1"/>
  <c r="AG222" i="2" s="1"/>
  <c r="K5510" i="2"/>
  <c r="M5510" i="2" s="1"/>
  <c r="W222" i="2" s="1"/>
  <c r="K5508" i="2"/>
  <c r="M5508" i="2" s="1"/>
  <c r="U222" i="2" s="1"/>
  <c r="K7562" i="2"/>
  <c r="M7562" i="2" s="1"/>
  <c r="Y304" i="2" s="1"/>
  <c r="K7574" i="2"/>
  <c r="M7574" i="2" s="1"/>
  <c r="AK304" i="2" s="1"/>
  <c r="K7565" i="2"/>
  <c r="M7565" i="2" s="1"/>
  <c r="AB304" i="2" s="1"/>
  <c r="K7554" i="2"/>
  <c r="M7554" i="2" s="1"/>
  <c r="Q304" i="2" s="1"/>
  <c r="K7566" i="2"/>
  <c r="M7566" i="2" s="1"/>
  <c r="AC304" i="2" s="1"/>
  <c r="K7563" i="2"/>
  <c r="M7563" i="2" s="1"/>
  <c r="Z304" i="2" s="1"/>
  <c r="K7569" i="2"/>
  <c r="M7569" i="2" s="1"/>
  <c r="AF304" i="2" s="1"/>
  <c r="K7558" i="2"/>
  <c r="M7558" i="2" s="1"/>
  <c r="U304" i="2" s="1"/>
  <c r="K7560" i="2"/>
  <c r="M7560" i="2" s="1"/>
  <c r="K7561" i="2"/>
  <c r="M7561" i="2" s="1"/>
  <c r="X304" i="2" s="1"/>
  <c r="K7572" i="2"/>
  <c r="M7572" i="2" s="1"/>
  <c r="AI304" i="2" s="1"/>
  <c r="K7557" i="2"/>
  <c r="M7557" i="2" s="1"/>
  <c r="T304" i="2" s="1"/>
  <c r="K7553" i="2"/>
  <c r="M7553" i="2" s="1"/>
  <c r="P304" i="2" s="1"/>
  <c r="K7564" i="2"/>
  <c r="M7564" i="2" s="1"/>
  <c r="AA304" i="2" s="1"/>
  <c r="K7573" i="2"/>
  <c r="M7573" i="2" s="1"/>
  <c r="AJ304" i="2" s="1"/>
  <c r="K7575" i="2"/>
  <c r="M7575" i="2" s="1"/>
  <c r="AL304" i="2" s="1"/>
  <c r="K7556" i="2"/>
  <c r="M7556" i="2" s="1"/>
  <c r="S304" i="2" s="1"/>
  <c r="K7552" i="2"/>
  <c r="M7552" i="2" s="1"/>
  <c r="O304" i="2" s="1"/>
  <c r="K7567" i="2"/>
  <c r="M7567" i="2" s="1"/>
  <c r="AD304" i="2" s="1"/>
  <c r="K7571" i="2"/>
  <c r="M7571" i="2" s="1"/>
  <c r="AH304" i="2" s="1"/>
  <c r="K7576" i="2"/>
  <c r="M7576" i="2" s="1"/>
  <c r="AM304" i="2" s="1"/>
  <c r="K7570" i="2"/>
  <c r="M7570" i="2" s="1"/>
  <c r="AG304" i="2" s="1"/>
  <c r="K7559" i="2"/>
  <c r="M7559" i="2" s="1"/>
  <c r="V304" i="2" s="1"/>
  <c r="K7568" i="2"/>
  <c r="M7568" i="2" s="1"/>
  <c r="AE304" i="2" s="1"/>
  <c r="K7555" i="2"/>
  <c r="M7555" i="2" s="1"/>
  <c r="R304" i="2" s="1"/>
  <c r="K10635" i="2"/>
  <c r="M10635" i="2" s="1"/>
  <c r="W427" i="2" s="1"/>
  <c r="K10648" i="2"/>
  <c r="M10648" i="2" s="1"/>
  <c r="AJ427" i="2" s="1"/>
  <c r="K10630" i="2"/>
  <c r="M10630" i="2" s="1"/>
  <c r="R427" i="2" s="1"/>
  <c r="K10627" i="2"/>
  <c r="M10627" i="2" s="1"/>
  <c r="O427" i="2" s="1"/>
  <c r="K10640" i="2"/>
  <c r="M10640" i="2" s="1"/>
  <c r="AB427" i="2" s="1"/>
  <c r="K10645" i="2"/>
  <c r="M10645" i="2" s="1"/>
  <c r="AG427" i="2" s="1"/>
  <c r="K10650" i="2"/>
  <c r="M10650" i="2" s="1"/>
  <c r="AL427" i="2" s="1"/>
  <c r="K10632" i="2"/>
  <c r="M10632" i="2" s="1"/>
  <c r="T427" i="2" s="1"/>
  <c r="K10637" i="2"/>
  <c r="M10637" i="2" s="1"/>
  <c r="Y427" i="2" s="1"/>
  <c r="K10644" i="2"/>
  <c r="M10644" i="2" s="1"/>
  <c r="AF427" i="2" s="1"/>
  <c r="K10642" i="2"/>
  <c r="M10642" i="2" s="1"/>
  <c r="K10647" i="2"/>
  <c r="M10647" i="2" s="1"/>
  <c r="AI427" i="2" s="1"/>
  <c r="K10629" i="2"/>
  <c r="M10629" i="2" s="1"/>
  <c r="Q427" i="2" s="1"/>
  <c r="K10636" i="2"/>
  <c r="M10636" i="2" s="1"/>
  <c r="X427" i="2" s="1"/>
  <c r="K10634" i="2"/>
  <c r="M10634" i="2" s="1"/>
  <c r="V427" i="2" s="1"/>
  <c r="K10639" i="2"/>
  <c r="M10639" i="2" s="1"/>
  <c r="AA427" i="2" s="1"/>
  <c r="K10628" i="2"/>
  <c r="M10628" i="2" s="1"/>
  <c r="P427" i="2" s="1"/>
  <c r="K10649" i="2"/>
  <c r="M10649" i="2" s="1"/>
  <c r="AK427" i="2" s="1"/>
  <c r="K10631" i="2"/>
  <c r="M10631" i="2" s="1"/>
  <c r="S427" i="2" s="1"/>
  <c r="K10651" i="2"/>
  <c r="M10651" i="2" s="1"/>
  <c r="AM427" i="2" s="1"/>
  <c r="K10641" i="2"/>
  <c r="M10641" i="2" s="1"/>
  <c r="AC427" i="2" s="1"/>
  <c r="K10646" i="2"/>
  <c r="M10646" i="2" s="1"/>
  <c r="AH427" i="2" s="1"/>
  <c r="K10643" i="2"/>
  <c r="M10643" i="2" s="1"/>
  <c r="AE427" i="2" s="1"/>
  <c r="K10633" i="2"/>
  <c r="M10633" i="2" s="1"/>
  <c r="U427" i="2" s="1"/>
  <c r="K10638" i="2"/>
  <c r="M10638" i="2" s="1"/>
  <c r="Z427" i="2" s="1"/>
  <c r="K5969" i="2"/>
  <c r="M5969" i="2" s="1"/>
  <c r="AF240" i="2" s="1"/>
  <c r="K5967" i="2"/>
  <c r="M5967" i="2" s="1"/>
  <c r="AD240" i="2" s="1"/>
  <c r="K5971" i="2"/>
  <c r="M5971" i="2" s="1"/>
  <c r="AH240" i="2" s="1"/>
  <c r="K5961" i="2"/>
  <c r="M5961" i="2" s="1"/>
  <c r="K5959" i="2"/>
  <c r="M5959" i="2" s="1"/>
  <c r="V240" i="2" s="1"/>
  <c r="K5963" i="2"/>
  <c r="M5963" i="2" s="1"/>
  <c r="Z240" i="2" s="1"/>
  <c r="K5953" i="2"/>
  <c r="M5953" i="2" s="1"/>
  <c r="P240" i="2" s="1"/>
  <c r="K5974" i="2"/>
  <c r="M5974" i="2" s="1"/>
  <c r="AK240" i="2" s="1"/>
  <c r="K5955" i="2"/>
  <c r="M5955" i="2" s="1"/>
  <c r="R240" i="2" s="1"/>
  <c r="K5976" i="2"/>
  <c r="M5976" i="2" s="1"/>
  <c r="AM240" i="2" s="1"/>
  <c r="K5966" i="2"/>
  <c r="M5966" i="2" s="1"/>
  <c r="AC240" i="2" s="1"/>
  <c r="K5972" i="2"/>
  <c r="M5972" i="2" s="1"/>
  <c r="AI240" i="2" s="1"/>
  <c r="K5968" i="2"/>
  <c r="M5968" i="2" s="1"/>
  <c r="AE240" i="2" s="1"/>
  <c r="K5958" i="2"/>
  <c r="M5958" i="2" s="1"/>
  <c r="U240" i="2" s="1"/>
  <c r="K5964" i="2"/>
  <c r="M5964" i="2" s="1"/>
  <c r="AA240" i="2" s="1"/>
  <c r="K5970" i="2"/>
  <c r="M5970" i="2" s="1"/>
  <c r="AG240" i="2" s="1"/>
  <c r="K5960" i="2"/>
  <c r="M5960" i="2" s="1"/>
  <c r="W240" i="2" s="1"/>
  <c r="K5973" i="2"/>
  <c r="M5973" i="2" s="1"/>
  <c r="AJ240" i="2" s="1"/>
  <c r="K5956" i="2"/>
  <c r="M5956" i="2" s="1"/>
  <c r="S240" i="2" s="1"/>
  <c r="K5962" i="2"/>
  <c r="M5962" i="2" s="1"/>
  <c r="Y240" i="2" s="1"/>
  <c r="K5952" i="2"/>
  <c r="M5952" i="2" s="1"/>
  <c r="O240" i="2" s="1"/>
  <c r="K5965" i="2"/>
  <c r="M5965" i="2" s="1"/>
  <c r="AB240" i="2" s="1"/>
  <c r="K5954" i="2"/>
  <c r="M5954" i="2" s="1"/>
  <c r="Q240" i="2" s="1"/>
  <c r="K5975" i="2"/>
  <c r="M5975" i="2" s="1"/>
  <c r="AL240" i="2" s="1"/>
  <c r="K5957" i="2"/>
  <c r="M5957" i="2" s="1"/>
  <c r="T240" i="2" s="1"/>
  <c r="K239" i="2"/>
  <c r="M239" i="2" s="1"/>
  <c r="AA11" i="2" s="1"/>
  <c r="K229" i="2"/>
  <c r="M229" i="2" s="1"/>
  <c r="Q11" i="2" s="1"/>
  <c r="K227" i="2"/>
  <c r="M227" i="2" s="1"/>
  <c r="O11" i="2" s="1"/>
  <c r="K231" i="2"/>
  <c r="M231" i="2" s="1"/>
  <c r="S11" i="2" s="1"/>
  <c r="K248" i="2"/>
  <c r="M248" i="2" s="1"/>
  <c r="AJ11" i="2" s="1"/>
  <c r="K250" i="2"/>
  <c r="M250" i="2" s="1"/>
  <c r="AL11" i="2" s="1"/>
  <c r="K246" i="2"/>
  <c r="M246" i="2" s="1"/>
  <c r="AH11" i="2" s="1"/>
  <c r="K244" i="2"/>
  <c r="M244" i="2" s="1"/>
  <c r="AF11" i="2" s="1"/>
  <c r="K242" i="2"/>
  <c r="M242" i="2" s="1"/>
  <c r="AD11" i="2" s="1"/>
  <c r="K238" i="2"/>
  <c r="M238" i="2" s="1"/>
  <c r="Z11" i="2" s="1"/>
  <c r="K236" i="2"/>
  <c r="M236" i="2" s="1"/>
  <c r="K234" i="2"/>
  <c r="M234" i="2" s="1"/>
  <c r="V11" i="2" s="1"/>
  <c r="K230" i="2"/>
  <c r="M230" i="2" s="1"/>
  <c r="R11" i="2" s="1"/>
  <c r="K228" i="2"/>
  <c r="M228" i="2" s="1"/>
  <c r="P11" i="2" s="1"/>
  <c r="K232" i="2"/>
  <c r="M232" i="2" s="1"/>
  <c r="T11" i="2" s="1"/>
  <c r="K240" i="2"/>
  <c r="M240" i="2" s="1"/>
  <c r="AB11" i="2" s="1"/>
  <c r="K251" i="2"/>
  <c r="M251" i="2" s="1"/>
  <c r="AM11" i="2" s="1"/>
  <c r="K249" i="2"/>
  <c r="M249" i="2" s="1"/>
  <c r="AK11" i="2" s="1"/>
  <c r="K245" i="2"/>
  <c r="M245" i="2" s="1"/>
  <c r="AG11" i="2" s="1"/>
  <c r="K243" i="2"/>
  <c r="M243" i="2" s="1"/>
  <c r="AE11" i="2" s="1"/>
  <c r="K241" i="2"/>
  <c r="M241" i="2" s="1"/>
  <c r="AC11" i="2" s="1"/>
  <c r="K247" i="2"/>
  <c r="M247" i="2" s="1"/>
  <c r="AI11" i="2" s="1"/>
  <c r="K237" i="2"/>
  <c r="M237" i="2" s="1"/>
  <c r="Y11" i="2" s="1"/>
  <c r="K235" i="2"/>
  <c r="M235" i="2" s="1"/>
  <c r="W11" i="2" s="1"/>
  <c r="K233" i="2"/>
  <c r="M233" i="2" s="1"/>
  <c r="U11" i="2" s="1"/>
  <c r="K6537" i="2"/>
  <c r="M6537" i="2" s="1"/>
  <c r="Y263" i="2" s="1"/>
  <c r="K6527" i="2"/>
  <c r="M6527" i="2" s="1"/>
  <c r="O263" i="2" s="1"/>
  <c r="K6539" i="2"/>
  <c r="M6539" i="2" s="1"/>
  <c r="AA263" i="2" s="1"/>
  <c r="K6529" i="2"/>
  <c r="M6529" i="2" s="1"/>
  <c r="Q263" i="2" s="1"/>
  <c r="K6550" i="2"/>
  <c r="M6550" i="2" s="1"/>
  <c r="AL263" i="2" s="1"/>
  <c r="K6531" i="2"/>
  <c r="M6531" i="2" s="1"/>
  <c r="S263" i="2" s="1"/>
  <c r="K6544" i="2"/>
  <c r="M6544" i="2" s="1"/>
  <c r="AF263" i="2" s="1"/>
  <c r="K6542" i="2"/>
  <c r="M6542" i="2" s="1"/>
  <c r="AD263" i="2" s="1"/>
  <c r="K6548" i="2"/>
  <c r="M6548" i="2" s="1"/>
  <c r="AJ263" i="2" s="1"/>
  <c r="K6536" i="2"/>
  <c r="M6536" i="2" s="1"/>
  <c r="X263" i="2" s="1"/>
  <c r="K6534" i="2"/>
  <c r="M6534" i="2" s="1"/>
  <c r="V263" i="2" s="1"/>
  <c r="K6540" i="2"/>
  <c r="M6540" i="2" s="1"/>
  <c r="AB263" i="2" s="1"/>
  <c r="K6546" i="2"/>
  <c r="M6546" i="2" s="1"/>
  <c r="AH263" i="2" s="1"/>
  <c r="K6528" i="2"/>
  <c r="M6528" i="2" s="1"/>
  <c r="P263" i="2" s="1"/>
  <c r="K6549" i="2"/>
  <c r="M6549" i="2" s="1"/>
  <c r="AK263" i="2" s="1"/>
  <c r="K6532" i="2"/>
  <c r="M6532" i="2" s="1"/>
  <c r="T263" i="2" s="1"/>
  <c r="K6538" i="2"/>
  <c r="M6538" i="2" s="1"/>
  <c r="Z263" i="2" s="1"/>
  <c r="K6551" i="2"/>
  <c r="M6551" i="2" s="1"/>
  <c r="AM263" i="2" s="1"/>
  <c r="K6541" i="2"/>
  <c r="M6541" i="2" s="1"/>
  <c r="AC263" i="2" s="1"/>
  <c r="K6530" i="2"/>
  <c r="M6530" i="2" s="1"/>
  <c r="R263" i="2" s="1"/>
  <c r="K6543" i="2"/>
  <c r="M6543" i="2" s="1"/>
  <c r="AE263" i="2" s="1"/>
  <c r="K6533" i="2"/>
  <c r="M6533" i="2" s="1"/>
  <c r="U263" i="2" s="1"/>
  <c r="K6545" i="2"/>
  <c r="M6545" i="2" s="1"/>
  <c r="AG263" i="2" s="1"/>
  <c r="K6535" i="2"/>
  <c r="M6535" i="2" s="1"/>
  <c r="K6547" i="2"/>
  <c r="M6547" i="2" s="1"/>
  <c r="AI263" i="2" s="1"/>
  <c r="K4074" i="2"/>
  <c r="M4074" i="2" s="1"/>
  <c r="AK164" i="2" s="1"/>
  <c r="K4056" i="2"/>
  <c r="M4056" i="2" s="1"/>
  <c r="S164" i="2" s="1"/>
  <c r="K4061" i="2"/>
  <c r="M4061" i="2" s="1"/>
  <c r="X164" i="2" s="1"/>
  <c r="K4076" i="2"/>
  <c r="M4076" i="2" s="1"/>
  <c r="AM164" i="2" s="1"/>
  <c r="K4066" i="2"/>
  <c r="M4066" i="2" s="1"/>
  <c r="AC164" i="2" s="1"/>
  <c r="K4071" i="2"/>
  <c r="M4071" i="2" s="1"/>
  <c r="AH164" i="2" s="1"/>
  <c r="K4053" i="2"/>
  <c r="M4053" i="2" s="1"/>
  <c r="P164" i="2" s="1"/>
  <c r="K4058" i="2"/>
  <c r="M4058" i="2" s="1"/>
  <c r="U164" i="2" s="1"/>
  <c r="K4063" i="2"/>
  <c r="M4063" i="2" s="1"/>
  <c r="Z164" i="2" s="1"/>
  <c r="K4075" i="2"/>
  <c r="M4075" i="2" s="1"/>
  <c r="AL164" i="2" s="1"/>
  <c r="K4073" i="2"/>
  <c r="M4073" i="2" s="1"/>
  <c r="AJ164" i="2" s="1"/>
  <c r="K4055" i="2"/>
  <c r="M4055" i="2" s="1"/>
  <c r="R164" i="2" s="1"/>
  <c r="K4067" i="2"/>
  <c r="M4067" i="2" s="1"/>
  <c r="AD164" i="2" s="1"/>
  <c r="K4065" i="2"/>
  <c r="M4065" i="2" s="1"/>
  <c r="AB164" i="2" s="1"/>
  <c r="K4070" i="2"/>
  <c r="M4070" i="2" s="1"/>
  <c r="AG164" i="2" s="1"/>
  <c r="K4059" i="2"/>
  <c r="M4059" i="2" s="1"/>
  <c r="V164" i="2" s="1"/>
  <c r="K4057" i="2"/>
  <c r="M4057" i="2" s="1"/>
  <c r="T164" i="2" s="1"/>
  <c r="K4062" i="2"/>
  <c r="M4062" i="2" s="1"/>
  <c r="Y164" i="2" s="1"/>
  <c r="K4060" i="2"/>
  <c r="M4060" i="2" s="1"/>
  <c r="K4072" i="2"/>
  <c r="M4072" i="2" s="1"/>
  <c r="AI164" i="2" s="1"/>
  <c r="K4054" i="2"/>
  <c r="M4054" i="2" s="1"/>
  <c r="Q164" i="2" s="1"/>
  <c r="K4052" i="2"/>
  <c r="M4052" i="2" s="1"/>
  <c r="O164" i="2" s="1"/>
  <c r="K4064" i="2"/>
  <c r="M4064" i="2" s="1"/>
  <c r="AA164" i="2" s="1"/>
  <c r="K4069" i="2"/>
  <c r="M4069" i="2" s="1"/>
  <c r="AF164" i="2" s="1"/>
  <c r="K4068" i="2"/>
  <c r="M4068" i="2" s="1"/>
  <c r="AE164" i="2" s="1"/>
  <c r="K4442" i="2"/>
  <c r="M4442" i="2" s="1"/>
  <c r="AD179" i="2" s="1"/>
  <c r="K4447" i="2"/>
  <c r="M4447" i="2" s="1"/>
  <c r="AI179" i="2" s="1"/>
  <c r="K4429" i="2"/>
  <c r="M4429" i="2" s="1"/>
  <c r="Q179" i="2" s="1"/>
  <c r="K4434" i="2"/>
  <c r="M4434" i="2" s="1"/>
  <c r="V179" i="2" s="1"/>
  <c r="K4439" i="2"/>
  <c r="M4439" i="2" s="1"/>
  <c r="AA179" i="2" s="1"/>
  <c r="K4451" i="2"/>
  <c r="M4451" i="2" s="1"/>
  <c r="AM179" i="2" s="1"/>
  <c r="K4449" i="2"/>
  <c r="M4449" i="2" s="1"/>
  <c r="AK179" i="2" s="1"/>
  <c r="K4431" i="2"/>
  <c r="M4431" i="2" s="1"/>
  <c r="S179" i="2" s="1"/>
  <c r="K4443" i="2"/>
  <c r="M4443" i="2" s="1"/>
  <c r="AE179" i="2" s="1"/>
  <c r="K4441" i="2"/>
  <c r="M4441" i="2" s="1"/>
  <c r="AC179" i="2" s="1"/>
  <c r="K4446" i="2"/>
  <c r="M4446" i="2" s="1"/>
  <c r="AH179" i="2" s="1"/>
  <c r="K4435" i="2"/>
  <c r="M4435" i="2" s="1"/>
  <c r="K4433" i="2"/>
  <c r="M4433" i="2" s="1"/>
  <c r="U179" i="2" s="1"/>
  <c r="K4438" i="2"/>
  <c r="M4438" i="2" s="1"/>
  <c r="Z179" i="2" s="1"/>
  <c r="K4427" i="2"/>
  <c r="M4427" i="2" s="1"/>
  <c r="O179" i="2" s="1"/>
  <c r="K4448" i="2"/>
  <c r="M4448" i="2" s="1"/>
  <c r="AJ179" i="2" s="1"/>
  <c r="K4430" i="2"/>
  <c r="M4430" i="2" s="1"/>
  <c r="R179" i="2" s="1"/>
  <c r="K4444" i="2"/>
  <c r="M4444" i="2" s="1"/>
  <c r="AF179" i="2" s="1"/>
  <c r="K4440" i="2"/>
  <c r="M4440" i="2" s="1"/>
  <c r="AB179" i="2" s="1"/>
  <c r="K4445" i="2"/>
  <c r="M4445" i="2" s="1"/>
  <c r="AG179" i="2" s="1"/>
  <c r="K4436" i="2"/>
  <c r="M4436" i="2" s="1"/>
  <c r="X179" i="2" s="1"/>
  <c r="K4450" i="2"/>
  <c r="M4450" i="2" s="1"/>
  <c r="AL179" i="2" s="1"/>
  <c r="K4432" i="2"/>
  <c r="M4432" i="2" s="1"/>
  <c r="T179" i="2" s="1"/>
  <c r="K4437" i="2"/>
  <c r="M4437" i="2" s="1"/>
  <c r="Y179" i="2" s="1"/>
  <c r="K4428" i="2"/>
  <c r="M4428" i="2" s="1"/>
  <c r="P179" i="2" s="1"/>
  <c r="K14285" i="2"/>
  <c r="M14285" i="2" s="1"/>
  <c r="W573" i="2" s="1"/>
  <c r="K14298" i="2"/>
  <c r="M14298" i="2" s="1"/>
  <c r="AJ573" i="2" s="1"/>
  <c r="K14280" i="2"/>
  <c r="M14280" i="2" s="1"/>
  <c r="R573" i="2" s="1"/>
  <c r="K14277" i="2"/>
  <c r="M14277" i="2" s="1"/>
  <c r="O573" i="2" s="1"/>
  <c r="K14290" i="2"/>
  <c r="M14290" i="2" s="1"/>
  <c r="K14295" i="2"/>
  <c r="M14295" i="2" s="1"/>
  <c r="AG573" i="2" s="1"/>
  <c r="K14300" i="2"/>
  <c r="M14300" i="2" s="1"/>
  <c r="AL573" i="2" s="1"/>
  <c r="K14282" i="2"/>
  <c r="M14282" i="2" s="1"/>
  <c r="T573" i="2" s="1"/>
  <c r="K14287" i="2"/>
  <c r="M14287" i="2" s="1"/>
  <c r="Y573" i="2" s="1"/>
  <c r="K14292" i="2"/>
  <c r="M14292" i="2" s="1"/>
  <c r="AD573" i="2" s="1"/>
  <c r="K14297" i="2"/>
  <c r="M14297" i="2" s="1"/>
  <c r="AI573" i="2" s="1"/>
  <c r="K14279" i="2"/>
  <c r="M14279" i="2" s="1"/>
  <c r="Q573" i="2" s="1"/>
  <c r="K14284" i="2"/>
  <c r="M14284" i="2" s="1"/>
  <c r="V573" i="2" s="1"/>
  <c r="K14289" i="2"/>
  <c r="M14289" i="2" s="1"/>
  <c r="AA573" i="2" s="1"/>
  <c r="K14286" i="2"/>
  <c r="M14286" i="2" s="1"/>
  <c r="X573" i="2" s="1"/>
  <c r="K14299" i="2"/>
  <c r="M14299" i="2" s="1"/>
  <c r="AK573" i="2" s="1"/>
  <c r="K14281" i="2"/>
  <c r="M14281" i="2" s="1"/>
  <c r="S573" i="2" s="1"/>
  <c r="K14278" i="2"/>
  <c r="M14278" i="2" s="1"/>
  <c r="P573" i="2" s="1"/>
  <c r="K14301" i="2"/>
  <c r="M14301" i="2" s="1"/>
  <c r="AM573" i="2" s="1"/>
  <c r="K14291" i="2"/>
  <c r="M14291" i="2" s="1"/>
  <c r="AC573" i="2" s="1"/>
  <c r="K14296" i="2"/>
  <c r="M14296" i="2" s="1"/>
  <c r="AH573" i="2" s="1"/>
  <c r="K14294" i="2"/>
  <c r="M14294" i="2" s="1"/>
  <c r="AF573" i="2" s="1"/>
  <c r="K14293" i="2"/>
  <c r="M14293" i="2" s="1"/>
  <c r="AE573" i="2" s="1"/>
  <c r="K14283" i="2"/>
  <c r="M14283" i="2" s="1"/>
  <c r="U573" i="2" s="1"/>
  <c r="K14288" i="2"/>
  <c r="M14288" i="2" s="1"/>
  <c r="Z573" i="2" s="1"/>
  <c r="K20211" i="2"/>
  <c r="M20211" i="2" s="1"/>
  <c r="K20209" i="2"/>
  <c r="M20209" i="2" s="1"/>
  <c r="V810" i="2" s="1"/>
  <c r="K20214" i="2"/>
  <c r="M20214" i="2" s="1"/>
  <c r="AA810" i="2" s="1"/>
  <c r="K20221" i="2"/>
  <c r="M20221" i="2" s="1"/>
  <c r="AH810" i="2" s="1"/>
  <c r="K20203" i="2"/>
  <c r="M20203" i="2" s="1"/>
  <c r="P810" i="2" s="1"/>
  <c r="K20224" i="2"/>
  <c r="M20224" i="2" s="1"/>
  <c r="AK810" i="2" s="1"/>
  <c r="K20206" i="2"/>
  <c r="M20206" i="2" s="1"/>
  <c r="S810" i="2" s="1"/>
  <c r="K20213" i="2"/>
  <c r="M20213" i="2" s="1"/>
  <c r="Z810" i="2" s="1"/>
  <c r="K20226" i="2"/>
  <c r="M20226" i="2" s="1"/>
  <c r="AM810" i="2" s="1"/>
  <c r="K20216" i="2"/>
  <c r="M20216" i="2" s="1"/>
  <c r="AC810" i="2" s="1"/>
  <c r="K20205" i="2"/>
  <c r="M20205" i="2" s="1"/>
  <c r="R810" i="2" s="1"/>
  <c r="K20218" i="2"/>
  <c r="M20218" i="2" s="1"/>
  <c r="AE810" i="2" s="1"/>
  <c r="K20208" i="2"/>
  <c r="M20208" i="2" s="1"/>
  <c r="U810" i="2" s="1"/>
  <c r="K20220" i="2"/>
  <c r="M20220" i="2" s="1"/>
  <c r="AG810" i="2" s="1"/>
  <c r="K20210" i="2"/>
  <c r="M20210" i="2" s="1"/>
  <c r="W810" i="2" s="1"/>
  <c r="K20223" i="2"/>
  <c r="M20223" i="2" s="1"/>
  <c r="AJ810" i="2" s="1"/>
  <c r="K20212" i="2"/>
  <c r="M20212" i="2" s="1"/>
  <c r="Y810" i="2" s="1"/>
  <c r="K20202" i="2"/>
  <c r="M20202" i="2" s="1"/>
  <c r="O810" i="2" s="1"/>
  <c r="K20215" i="2"/>
  <c r="M20215" i="2" s="1"/>
  <c r="AB810" i="2" s="1"/>
  <c r="K20204" i="2"/>
  <c r="M20204" i="2" s="1"/>
  <c r="Q810" i="2" s="1"/>
  <c r="K20225" i="2"/>
  <c r="M20225" i="2" s="1"/>
  <c r="AL810" i="2" s="1"/>
  <c r="K20207" i="2"/>
  <c r="M20207" i="2" s="1"/>
  <c r="T810" i="2" s="1"/>
  <c r="K20219" i="2"/>
  <c r="M20219" i="2" s="1"/>
  <c r="AF810" i="2" s="1"/>
  <c r="K20217" i="2"/>
  <c r="M20217" i="2" s="1"/>
  <c r="AD810" i="2" s="1"/>
  <c r="K20222" i="2"/>
  <c r="M20222" i="2" s="1"/>
  <c r="AI810" i="2" s="1"/>
  <c r="K655" i="2"/>
  <c r="M655" i="2" s="1"/>
  <c r="R28" i="2" s="1"/>
  <c r="K672" i="2"/>
  <c r="M672" i="2" s="1"/>
  <c r="AI28" i="2" s="1"/>
  <c r="K666" i="2"/>
  <c r="M666" i="2" s="1"/>
  <c r="AC28" i="2" s="1"/>
  <c r="K656" i="2"/>
  <c r="M656" i="2" s="1"/>
  <c r="S28" i="2" s="1"/>
  <c r="K668" i="2"/>
  <c r="M668" i="2" s="1"/>
  <c r="AE28" i="2" s="1"/>
  <c r="K658" i="2"/>
  <c r="M658" i="2" s="1"/>
  <c r="U28" i="2" s="1"/>
  <c r="K670" i="2"/>
  <c r="M670" i="2" s="1"/>
  <c r="AG28" i="2" s="1"/>
  <c r="K660" i="2"/>
  <c r="M660" i="2" s="1"/>
  <c r="W28" i="2" s="1"/>
  <c r="K674" i="2"/>
  <c r="M674" i="2" s="1"/>
  <c r="AK28" i="2" s="1"/>
  <c r="K662" i="2"/>
  <c r="M662" i="2" s="1"/>
  <c r="Y28" i="2" s="1"/>
  <c r="K652" i="2"/>
  <c r="M652" i="2" s="1"/>
  <c r="O28" i="2" s="1"/>
  <c r="K665" i="2"/>
  <c r="M665" i="2" s="1"/>
  <c r="AB28" i="2" s="1"/>
  <c r="K676" i="2"/>
  <c r="M676" i="2" s="1"/>
  <c r="AM28" i="2" s="1"/>
  <c r="K654" i="2"/>
  <c r="M654" i="2" s="1"/>
  <c r="Q28" i="2" s="1"/>
  <c r="K664" i="2"/>
  <c r="M664" i="2" s="1"/>
  <c r="AA28" i="2" s="1"/>
  <c r="K657" i="2"/>
  <c r="M657" i="2" s="1"/>
  <c r="T28" i="2" s="1"/>
  <c r="K673" i="2"/>
  <c r="M673" i="2" s="1"/>
  <c r="AJ28" i="2" s="1"/>
  <c r="K669" i="2"/>
  <c r="M669" i="2" s="1"/>
  <c r="AF28" i="2" s="1"/>
  <c r="K667" i="2"/>
  <c r="M667" i="2" s="1"/>
  <c r="AD28" i="2" s="1"/>
  <c r="K671" i="2"/>
  <c r="M671" i="2" s="1"/>
  <c r="AH28" i="2" s="1"/>
  <c r="K661" i="2"/>
  <c r="M661" i="2" s="1"/>
  <c r="X28" i="2" s="1"/>
  <c r="K659" i="2"/>
  <c r="M659" i="2" s="1"/>
  <c r="V28" i="2" s="1"/>
  <c r="K663" i="2"/>
  <c r="M663" i="2" s="1"/>
  <c r="K653" i="2"/>
  <c r="M653" i="2" s="1"/>
  <c r="P28" i="2" s="1"/>
  <c r="K675" i="2"/>
  <c r="M675" i="2" s="1"/>
  <c r="AL28" i="2" s="1"/>
  <c r="K16193" i="2"/>
  <c r="M16193" i="2" s="1"/>
  <c r="AE649" i="2" s="1"/>
  <c r="K16183" i="2"/>
  <c r="M16183" i="2" s="1"/>
  <c r="U649" i="2" s="1"/>
  <c r="K16188" i="2"/>
  <c r="M16188" i="2" s="1"/>
  <c r="Z649" i="2" s="1"/>
  <c r="K16185" i="2"/>
  <c r="M16185" i="2" s="1"/>
  <c r="W649" i="2" s="1"/>
  <c r="K16198" i="2"/>
  <c r="M16198" i="2" s="1"/>
  <c r="AJ649" i="2" s="1"/>
  <c r="K16180" i="2"/>
  <c r="M16180" i="2" s="1"/>
  <c r="R649" i="2" s="1"/>
  <c r="K16177" i="2"/>
  <c r="M16177" i="2" s="1"/>
  <c r="O649" i="2" s="1"/>
  <c r="K16190" i="2"/>
  <c r="M16190" i="2" s="1"/>
  <c r="K16194" i="2"/>
  <c r="M16194" i="2" s="1"/>
  <c r="AF649" i="2" s="1"/>
  <c r="K16200" i="2"/>
  <c r="M16200" i="2" s="1"/>
  <c r="AL649" i="2" s="1"/>
  <c r="K16182" i="2"/>
  <c r="M16182" i="2" s="1"/>
  <c r="T649" i="2" s="1"/>
  <c r="K16186" i="2"/>
  <c r="M16186" i="2" s="1"/>
  <c r="X649" i="2" s="1"/>
  <c r="K16192" i="2"/>
  <c r="M16192" i="2" s="1"/>
  <c r="AD649" i="2" s="1"/>
  <c r="K16197" i="2"/>
  <c r="M16197" i="2" s="1"/>
  <c r="AI649" i="2" s="1"/>
  <c r="K16178" i="2"/>
  <c r="M16178" i="2" s="1"/>
  <c r="P649" i="2" s="1"/>
  <c r="K16184" i="2"/>
  <c r="M16184" i="2" s="1"/>
  <c r="V649" i="2" s="1"/>
  <c r="K16189" i="2"/>
  <c r="M16189" i="2" s="1"/>
  <c r="AA649" i="2" s="1"/>
  <c r="K16195" i="2"/>
  <c r="M16195" i="2" s="1"/>
  <c r="AG649" i="2" s="1"/>
  <c r="K16199" i="2"/>
  <c r="M16199" i="2" s="1"/>
  <c r="AK649" i="2" s="1"/>
  <c r="K16181" i="2"/>
  <c r="M16181" i="2" s="1"/>
  <c r="S649" i="2" s="1"/>
  <c r="K16187" i="2"/>
  <c r="M16187" i="2" s="1"/>
  <c r="Y649" i="2" s="1"/>
  <c r="K16201" i="2"/>
  <c r="M16201" i="2" s="1"/>
  <c r="AM649" i="2" s="1"/>
  <c r="K16191" i="2"/>
  <c r="M16191" i="2" s="1"/>
  <c r="AC649" i="2" s="1"/>
  <c r="K16196" i="2"/>
  <c r="M16196" i="2" s="1"/>
  <c r="AH649" i="2" s="1"/>
  <c r="K16179" i="2"/>
  <c r="M16179" i="2" s="1"/>
  <c r="Q649" i="2" s="1"/>
  <c r="K7578" i="2"/>
  <c r="M7578" i="2" s="1"/>
  <c r="P305" i="2" s="1"/>
  <c r="K7598" i="2"/>
  <c r="M7598" i="2" s="1"/>
  <c r="AJ305" i="2" s="1"/>
  <c r="K7587" i="2"/>
  <c r="M7587" i="2" s="1"/>
  <c r="Y305" i="2" s="1"/>
  <c r="K7601" i="2"/>
  <c r="M7601" i="2" s="1"/>
  <c r="AM305" i="2" s="1"/>
  <c r="K7590" i="2"/>
  <c r="M7590" i="2" s="1"/>
  <c r="AB305" i="2" s="1"/>
  <c r="K7584" i="2"/>
  <c r="M7584" i="2" s="1"/>
  <c r="V305" i="2" s="1"/>
  <c r="K7593" i="2"/>
  <c r="M7593" i="2" s="1"/>
  <c r="AE305" i="2" s="1"/>
  <c r="K7582" i="2"/>
  <c r="M7582" i="2" s="1"/>
  <c r="T305" i="2" s="1"/>
  <c r="K7581" i="2"/>
  <c r="M7581" i="2" s="1"/>
  <c r="S305" i="2" s="1"/>
  <c r="K7585" i="2"/>
  <c r="M7585" i="2" s="1"/>
  <c r="W305" i="2" s="1"/>
  <c r="K7596" i="2"/>
  <c r="M7596" i="2" s="1"/>
  <c r="AH305" i="2" s="1"/>
  <c r="K7600" i="2"/>
  <c r="M7600" i="2" s="1"/>
  <c r="AL305" i="2" s="1"/>
  <c r="K7577" i="2"/>
  <c r="M7577" i="2" s="1"/>
  <c r="O305" i="2" s="1"/>
  <c r="K7588" i="2"/>
  <c r="M7588" i="2" s="1"/>
  <c r="Z305" i="2" s="1"/>
  <c r="K7579" i="2"/>
  <c r="M7579" i="2" s="1"/>
  <c r="Q305" i="2" s="1"/>
  <c r="K7599" i="2"/>
  <c r="M7599" i="2" s="1"/>
  <c r="AK305" i="2" s="1"/>
  <c r="K7580" i="2"/>
  <c r="M7580" i="2" s="1"/>
  <c r="R305" i="2" s="1"/>
  <c r="K7595" i="2"/>
  <c r="M7595" i="2" s="1"/>
  <c r="AG305" i="2" s="1"/>
  <c r="K7594" i="2"/>
  <c r="M7594" i="2" s="1"/>
  <c r="AF305" i="2" s="1"/>
  <c r="K7591" i="2"/>
  <c r="M7591" i="2" s="1"/>
  <c r="AC305" i="2" s="1"/>
  <c r="K7592" i="2"/>
  <c r="M7592" i="2" s="1"/>
  <c r="AD305" i="2" s="1"/>
  <c r="K7597" i="2"/>
  <c r="M7597" i="2" s="1"/>
  <c r="AI305" i="2" s="1"/>
  <c r="K7586" i="2"/>
  <c r="M7586" i="2" s="1"/>
  <c r="X305" i="2" s="1"/>
  <c r="K7583" i="2"/>
  <c r="M7583" i="2" s="1"/>
  <c r="U305" i="2" s="1"/>
  <c r="K7589" i="2"/>
  <c r="M7589" i="2" s="1"/>
  <c r="K8418" i="2"/>
  <c r="M8418" i="2" s="1"/>
  <c r="AE338" i="2" s="1"/>
  <c r="K8407" i="2"/>
  <c r="M8407" i="2" s="1"/>
  <c r="T338" i="2" s="1"/>
  <c r="K8403" i="2"/>
  <c r="M8403" i="2" s="1"/>
  <c r="P338" i="2" s="1"/>
  <c r="K8410" i="2"/>
  <c r="M8410" i="2" s="1"/>
  <c r="W338" i="2" s="1"/>
  <c r="K8422" i="2"/>
  <c r="M8422" i="2" s="1"/>
  <c r="AI338" i="2" s="1"/>
  <c r="K8421" i="2"/>
  <c r="M8421" i="2" s="1"/>
  <c r="AH338" i="2" s="1"/>
  <c r="K8402" i="2"/>
  <c r="M8402" i="2" s="1"/>
  <c r="O338" i="2" s="1"/>
  <c r="K8414" i="2"/>
  <c r="M8414" i="2" s="1"/>
  <c r="AA338" i="2" s="1"/>
  <c r="K8419" i="2"/>
  <c r="M8419" i="2" s="1"/>
  <c r="AF338" i="2" s="1"/>
  <c r="K8425" i="2"/>
  <c r="M8425" i="2" s="1"/>
  <c r="AL338" i="2" s="1"/>
  <c r="K8406" i="2"/>
  <c r="M8406" i="2" s="1"/>
  <c r="S338" i="2" s="1"/>
  <c r="K8416" i="2"/>
  <c r="M8416" i="2" s="1"/>
  <c r="AC338" i="2" s="1"/>
  <c r="K8417" i="2"/>
  <c r="M8417" i="2" s="1"/>
  <c r="AD338" i="2" s="1"/>
  <c r="K8420" i="2"/>
  <c r="M8420" i="2" s="1"/>
  <c r="AG338" i="2" s="1"/>
  <c r="K8413" i="2"/>
  <c r="M8413" i="2" s="1"/>
  <c r="Z338" i="2" s="1"/>
  <c r="K8409" i="2"/>
  <c r="M8409" i="2" s="1"/>
  <c r="V338" i="2" s="1"/>
  <c r="K8412" i="2"/>
  <c r="M8412" i="2" s="1"/>
  <c r="Y338" i="2" s="1"/>
  <c r="K8411" i="2"/>
  <c r="M8411" i="2" s="1"/>
  <c r="X338" i="2" s="1"/>
  <c r="K8423" i="2"/>
  <c r="M8423" i="2" s="1"/>
  <c r="AJ338" i="2" s="1"/>
  <c r="K8404" i="2"/>
  <c r="M8404" i="2" s="1"/>
  <c r="Q338" i="2" s="1"/>
  <c r="K8405" i="2"/>
  <c r="M8405" i="2" s="1"/>
  <c r="R338" i="2" s="1"/>
  <c r="K8426" i="2"/>
  <c r="M8426" i="2" s="1"/>
  <c r="AM338" i="2" s="1"/>
  <c r="K8415" i="2"/>
  <c r="M8415" i="2" s="1"/>
  <c r="K8424" i="2"/>
  <c r="M8424" i="2" s="1"/>
  <c r="AK338" i="2" s="1"/>
  <c r="K8408" i="2"/>
  <c r="M8408" i="2" s="1"/>
  <c r="U338" i="2" s="1"/>
  <c r="K15864" i="2"/>
  <c r="M15864" i="2" s="1"/>
  <c r="AA636" i="2" s="1"/>
  <c r="K15869" i="2"/>
  <c r="M15869" i="2" s="1"/>
  <c r="AF636" i="2" s="1"/>
  <c r="K15867" i="2"/>
  <c r="M15867" i="2" s="1"/>
  <c r="AD636" i="2" s="1"/>
  <c r="K15856" i="2"/>
  <c r="M15856" i="2" s="1"/>
  <c r="S636" i="2" s="1"/>
  <c r="K15861" i="2"/>
  <c r="M15861" i="2" s="1"/>
  <c r="X636" i="2" s="1"/>
  <c r="K15859" i="2"/>
  <c r="M15859" i="2" s="1"/>
  <c r="V636" i="2" s="1"/>
  <c r="K15871" i="2"/>
  <c r="M15871" i="2" s="1"/>
  <c r="AH636" i="2" s="1"/>
  <c r="K15853" i="2"/>
  <c r="M15853" i="2" s="1"/>
  <c r="P636" i="2" s="1"/>
  <c r="K15873" i="2"/>
  <c r="M15873" i="2" s="1"/>
  <c r="AJ636" i="2" s="1"/>
  <c r="K15863" i="2"/>
  <c r="M15863" i="2" s="1"/>
  <c r="Z636" i="2" s="1"/>
  <c r="K15876" i="2"/>
  <c r="M15876" i="2" s="1"/>
  <c r="AM636" i="2" s="1"/>
  <c r="K15865" i="2"/>
  <c r="M15865" i="2" s="1"/>
  <c r="AB636" i="2" s="1"/>
  <c r="K15855" i="2"/>
  <c r="M15855" i="2" s="1"/>
  <c r="R636" i="2" s="1"/>
  <c r="K15868" i="2"/>
  <c r="M15868" i="2" s="1"/>
  <c r="AE636" i="2" s="1"/>
  <c r="K15857" i="2"/>
  <c r="M15857" i="2" s="1"/>
  <c r="T636" i="2" s="1"/>
  <c r="K15870" i="2"/>
  <c r="M15870" i="2" s="1"/>
  <c r="AG636" i="2" s="1"/>
  <c r="K15860" i="2"/>
  <c r="M15860" i="2" s="1"/>
  <c r="W636" i="2" s="1"/>
  <c r="K15866" i="2"/>
  <c r="M15866" i="2" s="1"/>
  <c r="AC636" i="2" s="1"/>
  <c r="K15862" i="2"/>
  <c r="M15862" i="2" s="1"/>
  <c r="Y636" i="2" s="1"/>
  <c r="K15852" i="2"/>
  <c r="M15852" i="2" s="1"/>
  <c r="O636" i="2" s="1"/>
  <c r="K15858" i="2"/>
  <c r="M15858" i="2" s="1"/>
  <c r="U636" i="2" s="1"/>
  <c r="K15872" i="2"/>
  <c r="M15872" i="2" s="1"/>
  <c r="AI636" i="2" s="1"/>
  <c r="K15854" i="2"/>
  <c r="M15854" i="2" s="1"/>
  <c r="Q636" i="2" s="1"/>
  <c r="K15875" i="2"/>
  <c r="M15875" i="2" s="1"/>
  <c r="AL636" i="2" s="1"/>
  <c r="K15874" i="2"/>
  <c r="M15874" i="2" s="1"/>
  <c r="AK636" i="2" s="1"/>
  <c r="K947" i="2"/>
  <c r="M947" i="2" s="1"/>
  <c r="AI39" i="2" s="1"/>
  <c r="K929" i="2"/>
  <c r="M929" i="2" s="1"/>
  <c r="Q39" i="2" s="1"/>
  <c r="K943" i="2"/>
  <c r="M943" i="2" s="1"/>
  <c r="AE39" i="2" s="1"/>
  <c r="K939" i="2"/>
  <c r="M939" i="2" s="1"/>
  <c r="AA39" i="2" s="1"/>
  <c r="K944" i="2"/>
  <c r="M944" i="2" s="1"/>
  <c r="AF39" i="2" s="1"/>
  <c r="K935" i="2"/>
  <c r="M935" i="2" s="1"/>
  <c r="W39" i="2" s="1"/>
  <c r="K949" i="2"/>
  <c r="M949" i="2" s="1"/>
  <c r="AK39" i="2" s="1"/>
  <c r="K931" i="2"/>
  <c r="M931" i="2" s="1"/>
  <c r="S39" i="2" s="1"/>
  <c r="K936" i="2"/>
  <c r="M936" i="2" s="1"/>
  <c r="X39" i="2" s="1"/>
  <c r="K927" i="2"/>
  <c r="M927" i="2" s="1"/>
  <c r="O39" i="2" s="1"/>
  <c r="K941" i="2"/>
  <c r="M941" i="2" s="1"/>
  <c r="AC39" i="2" s="1"/>
  <c r="K946" i="2"/>
  <c r="M946" i="2" s="1"/>
  <c r="AH39" i="2" s="1"/>
  <c r="K928" i="2"/>
  <c r="M928" i="2" s="1"/>
  <c r="P39" i="2" s="1"/>
  <c r="K933" i="2"/>
  <c r="M933" i="2" s="1"/>
  <c r="U39" i="2" s="1"/>
  <c r="K938" i="2"/>
  <c r="M938" i="2" s="1"/>
  <c r="Z39" i="2" s="1"/>
  <c r="K950" i="2"/>
  <c r="M950" i="2" s="1"/>
  <c r="AL39" i="2" s="1"/>
  <c r="K948" i="2"/>
  <c r="M948" i="2" s="1"/>
  <c r="AJ39" i="2" s="1"/>
  <c r="K930" i="2"/>
  <c r="M930" i="2" s="1"/>
  <c r="R39" i="2" s="1"/>
  <c r="K942" i="2"/>
  <c r="M942" i="2" s="1"/>
  <c r="AD39" i="2" s="1"/>
  <c r="K940" i="2"/>
  <c r="M940" i="2" s="1"/>
  <c r="AB39" i="2" s="1"/>
  <c r="K945" i="2"/>
  <c r="M945" i="2" s="1"/>
  <c r="AG39" i="2" s="1"/>
  <c r="K934" i="2"/>
  <c r="M934" i="2" s="1"/>
  <c r="V39" i="2" s="1"/>
  <c r="K932" i="2"/>
  <c r="M932" i="2" s="1"/>
  <c r="T39" i="2" s="1"/>
  <c r="K937" i="2"/>
  <c r="M937" i="2" s="1"/>
  <c r="K951" i="2"/>
  <c r="M951" i="2" s="1"/>
  <c r="AM39" i="2" s="1"/>
  <c r="K15526" i="2"/>
  <c r="M15526" i="2" s="1"/>
  <c r="AM622" i="2" s="1"/>
  <c r="K15516" i="2"/>
  <c r="M15516" i="2" s="1"/>
  <c r="AC622" i="2" s="1"/>
  <c r="K15522" i="2"/>
  <c r="M15522" i="2" s="1"/>
  <c r="AI622" i="2" s="1"/>
  <c r="K15518" i="2"/>
  <c r="M15518" i="2" s="1"/>
  <c r="AE622" i="2" s="1"/>
  <c r="K15508" i="2"/>
  <c r="M15508" i="2" s="1"/>
  <c r="U622" i="2" s="1"/>
  <c r="K15514" i="2"/>
  <c r="M15514" i="2" s="1"/>
  <c r="AA622" i="2" s="1"/>
  <c r="K15520" i="2"/>
  <c r="M15520" i="2" s="1"/>
  <c r="AG622" i="2" s="1"/>
  <c r="K15510" i="2"/>
  <c r="M15510" i="2" s="1"/>
  <c r="W622" i="2" s="1"/>
  <c r="K15523" i="2"/>
  <c r="M15523" i="2" s="1"/>
  <c r="AJ622" i="2" s="1"/>
  <c r="K15506" i="2"/>
  <c r="M15506" i="2" s="1"/>
  <c r="S622" i="2" s="1"/>
  <c r="K15512" i="2"/>
  <c r="M15512" i="2" s="1"/>
  <c r="Y622" i="2" s="1"/>
  <c r="K15502" i="2"/>
  <c r="M15502" i="2" s="1"/>
  <c r="O622" i="2" s="1"/>
  <c r="K15515" i="2"/>
  <c r="M15515" i="2" s="1"/>
  <c r="AB622" i="2" s="1"/>
  <c r="K15504" i="2"/>
  <c r="M15504" i="2" s="1"/>
  <c r="Q622" i="2" s="1"/>
  <c r="K15525" i="2"/>
  <c r="M15525" i="2" s="1"/>
  <c r="AL622" i="2" s="1"/>
  <c r="K15507" i="2"/>
  <c r="M15507" i="2" s="1"/>
  <c r="T622" i="2" s="1"/>
  <c r="K15519" i="2"/>
  <c r="M15519" i="2" s="1"/>
  <c r="AF622" i="2" s="1"/>
  <c r="K15517" i="2"/>
  <c r="M15517" i="2" s="1"/>
  <c r="AD622" i="2" s="1"/>
  <c r="K15521" i="2"/>
  <c r="M15521" i="2" s="1"/>
  <c r="AH622" i="2" s="1"/>
  <c r="K15511" i="2"/>
  <c r="M15511" i="2" s="1"/>
  <c r="K15509" i="2"/>
  <c r="M15509" i="2" s="1"/>
  <c r="V622" i="2" s="1"/>
  <c r="K15513" i="2"/>
  <c r="M15513" i="2" s="1"/>
  <c r="Z622" i="2" s="1"/>
  <c r="K15503" i="2"/>
  <c r="M15503" i="2" s="1"/>
  <c r="P622" i="2" s="1"/>
  <c r="K15524" i="2"/>
  <c r="M15524" i="2" s="1"/>
  <c r="AK622" i="2" s="1"/>
  <c r="K15505" i="2"/>
  <c r="M15505" i="2" s="1"/>
  <c r="R622" i="2" s="1"/>
  <c r="K7650" i="2"/>
  <c r="M7650" i="2" s="1"/>
  <c r="AL307" i="2" s="1"/>
  <c r="K7631" i="2"/>
  <c r="M7631" i="2" s="1"/>
  <c r="S307" i="2" s="1"/>
  <c r="K7632" i="2"/>
  <c r="M7632" i="2" s="1"/>
  <c r="T307" i="2" s="1"/>
  <c r="K7640" i="2"/>
  <c r="M7640" i="2" s="1"/>
  <c r="AB307" i="2" s="1"/>
  <c r="K7642" i="2"/>
  <c r="M7642" i="2" s="1"/>
  <c r="AD307" i="2" s="1"/>
  <c r="K7646" i="2"/>
  <c r="M7646" i="2" s="1"/>
  <c r="AH307" i="2" s="1"/>
  <c r="K7651" i="2"/>
  <c r="M7651" i="2" s="1"/>
  <c r="AM307" i="2" s="1"/>
  <c r="K7634" i="2"/>
  <c r="M7634" i="2" s="1"/>
  <c r="V307" i="2" s="1"/>
  <c r="K7638" i="2"/>
  <c r="M7638" i="2" s="1"/>
  <c r="Z307" i="2" s="1"/>
  <c r="K7629" i="2"/>
  <c r="M7629" i="2" s="1"/>
  <c r="Q307" i="2" s="1"/>
  <c r="K7649" i="2"/>
  <c r="M7649" i="2" s="1"/>
  <c r="AK307" i="2" s="1"/>
  <c r="K7630" i="2"/>
  <c r="M7630" i="2" s="1"/>
  <c r="R307" i="2" s="1"/>
  <c r="K7648" i="2"/>
  <c r="M7648" i="2" s="1"/>
  <c r="AJ307" i="2" s="1"/>
  <c r="K7641" i="2"/>
  <c r="M7641" i="2" s="1"/>
  <c r="AC307" i="2" s="1"/>
  <c r="K7644" i="2"/>
  <c r="M7644" i="2" s="1"/>
  <c r="AF307" i="2" s="1"/>
  <c r="K7627" i="2"/>
  <c r="M7627" i="2" s="1"/>
  <c r="O307" i="2" s="1"/>
  <c r="K7633" i="2"/>
  <c r="M7633" i="2" s="1"/>
  <c r="U307" i="2" s="1"/>
  <c r="K7636" i="2"/>
  <c r="M7636" i="2" s="1"/>
  <c r="K7645" i="2"/>
  <c r="M7645" i="2" s="1"/>
  <c r="AG307" i="2" s="1"/>
  <c r="K7647" i="2"/>
  <c r="M7647" i="2" s="1"/>
  <c r="AI307" i="2" s="1"/>
  <c r="K7628" i="2"/>
  <c r="M7628" i="2" s="1"/>
  <c r="P307" i="2" s="1"/>
  <c r="K7643" i="2"/>
  <c r="M7643" i="2" s="1"/>
  <c r="AE307" i="2" s="1"/>
  <c r="K7639" i="2"/>
  <c r="M7639" i="2" s="1"/>
  <c r="AA307" i="2" s="1"/>
  <c r="K7635" i="2"/>
  <c r="M7635" i="2" s="1"/>
  <c r="W307" i="2" s="1"/>
  <c r="K7637" i="2"/>
  <c r="M7637" i="2" s="1"/>
  <c r="Y307" i="2" s="1"/>
  <c r="K20926" i="2"/>
  <c r="M20926" i="2" s="1"/>
  <c r="AM838" i="2" s="1"/>
  <c r="K20916" i="2"/>
  <c r="M20916" i="2" s="1"/>
  <c r="AC838" i="2" s="1"/>
  <c r="K20921" i="2"/>
  <c r="M20921" i="2" s="1"/>
  <c r="AH838" i="2" s="1"/>
  <c r="K20912" i="2"/>
  <c r="M20912" i="2" s="1"/>
  <c r="K20918" i="2"/>
  <c r="M20918" i="2" s="1"/>
  <c r="AE838" i="2" s="1"/>
  <c r="K20908" i="2"/>
  <c r="M20908" i="2" s="1"/>
  <c r="U838" i="2" s="1"/>
  <c r="K20913" i="2"/>
  <c r="M20913" i="2" s="1"/>
  <c r="Z838" i="2" s="1"/>
  <c r="K20910" i="2"/>
  <c r="M20910" i="2" s="1"/>
  <c r="W838" i="2" s="1"/>
  <c r="K20923" i="2"/>
  <c r="M20923" i="2" s="1"/>
  <c r="AJ838" i="2" s="1"/>
  <c r="K20905" i="2"/>
  <c r="M20905" i="2" s="1"/>
  <c r="R838" i="2" s="1"/>
  <c r="K20902" i="2"/>
  <c r="M20902" i="2" s="1"/>
  <c r="O838" i="2" s="1"/>
  <c r="K20915" i="2"/>
  <c r="M20915" i="2" s="1"/>
  <c r="AB838" i="2" s="1"/>
  <c r="K20919" i="2"/>
  <c r="M20919" i="2" s="1"/>
  <c r="AF838" i="2" s="1"/>
  <c r="K20925" i="2"/>
  <c r="M20925" i="2" s="1"/>
  <c r="AL838" i="2" s="1"/>
  <c r="K20907" i="2"/>
  <c r="M20907" i="2" s="1"/>
  <c r="T838" i="2" s="1"/>
  <c r="K20911" i="2"/>
  <c r="M20911" i="2" s="1"/>
  <c r="X838" i="2" s="1"/>
  <c r="K20917" i="2"/>
  <c r="M20917" i="2" s="1"/>
  <c r="AD838" i="2" s="1"/>
  <c r="K20922" i="2"/>
  <c r="M20922" i="2" s="1"/>
  <c r="AI838" i="2" s="1"/>
  <c r="K20903" i="2"/>
  <c r="M20903" i="2" s="1"/>
  <c r="P838" i="2" s="1"/>
  <c r="K20909" i="2"/>
  <c r="M20909" i="2" s="1"/>
  <c r="V838" i="2" s="1"/>
  <c r="K20914" i="2"/>
  <c r="M20914" i="2" s="1"/>
  <c r="AA838" i="2" s="1"/>
  <c r="K20904" i="2"/>
  <c r="M20904" i="2" s="1"/>
  <c r="Q838" i="2" s="1"/>
  <c r="K20924" i="2"/>
  <c r="M20924" i="2" s="1"/>
  <c r="AK838" i="2" s="1"/>
  <c r="K20906" i="2"/>
  <c r="M20906" i="2" s="1"/>
  <c r="S838" i="2" s="1"/>
  <c r="K20920" i="2"/>
  <c r="M20920" i="2" s="1"/>
  <c r="AG838" i="2" s="1"/>
  <c r="K10499" i="2"/>
  <c r="M10499" i="2" s="1"/>
  <c r="AK421" i="2" s="1"/>
  <c r="K10481" i="2"/>
  <c r="M10481" i="2" s="1"/>
  <c r="S421" i="2" s="1"/>
  <c r="K10486" i="2"/>
  <c r="M10486" i="2" s="1"/>
  <c r="X421" i="2" s="1"/>
  <c r="K10491" i="2"/>
  <c r="M10491" i="2" s="1"/>
  <c r="AC421" i="2" s="1"/>
  <c r="K10496" i="2"/>
  <c r="M10496" i="2" s="1"/>
  <c r="AH421" i="2" s="1"/>
  <c r="K10478" i="2"/>
  <c r="M10478" i="2" s="1"/>
  <c r="P421" i="2" s="1"/>
  <c r="K10483" i="2"/>
  <c r="M10483" i="2" s="1"/>
  <c r="U421" i="2" s="1"/>
  <c r="K10488" i="2"/>
  <c r="M10488" i="2" s="1"/>
  <c r="Z421" i="2" s="1"/>
  <c r="K10485" i="2"/>
  <c r="M10485" i="2" s="1"/>
  <c r="K10498" i="2"/>
  <c r="M10498" i="2" s="1"/>
  <c r="AJ421" i="2" s="1"/>
  <c r="K10480" i="2"/>
  <c r="M10480" i="2" s="1"/>
  <c r="R421" i="2" s="1"/>
  <c r="K10477" i="2"/>
  <c r="M10477" i="2" s="1"/>
  <c r="O421" i="2" s="1"/>
  <c r="K10490" i="2"/>
  <c r="M10490" i="2" s="1"/>
  <c r="AB421" i="2" s="1"/>
  <c r="K10495" i="2"/>
  <c r="M10495" i="2" s="1"/>
  <c r="AG421" i="2" s="1"/>
  <c r="K10493" i="2"/>
  <c r="M10493" i="2" s="1"/>
  <c r="AE421" i="2" s="1"/>
  <c r="K10500" i="2"/>
  <c r="M10500" i="2" s="1"/>
  <c r="AL421" i="2" s="1"/>
  <c r="K10482" i="2"/>
  <c r="M10482" i="2" s="1"/>
  <c r="T421" i="2" s="1"/>
  <c r="K10487" i="2"/>
  <c r="M10487" i="2" s="1"/>
  <c r="Y421" i="2" s="1"/>
  <c r="K10501" i="2"/>
  <c r="M10501" i="2" s="1"/>
  <c r="AM421" i="2" s="1"/>
  <c r="K10492" i="2"/>
  <c r="M10492" i="2" s="1"/>
  <c r="AD421" i="2" s="1"/>
  <c r="K10497" i="2"/>
  <c r="M10497" i="2" s="1"/>
  <c r="AI421" i="2" s="1"/>
  <c r="K10479" i="2"/>
  <c r="M10479" i="2" s="1"/>
  <c r="Q421" i="2" s="1"/>
  <c r="K10484" i="2"/>
  <c r="M10484" i="2" s="1"/>
  <c r="V421" i="2" s="1"/>
  <c r="K10489" i="2"/>
  <c r="M10489" i="2" s="1"/>
  <c r="AA421" i="2" s="1"/>
  <c r="K10494" i="2"/>
  <c r="M10494" i="2" s="1"/>
  <c r="AF421" i="2" s="1"/>
  <c r="K13352" i="2"/>
  <c r="M13352" i="2" s="1"/>
  <c r="O536" i="2" s="1"/>
  <c r="K13365" i="2"/>
  <c r="M13365" i="2" s="1"/>
  <c r="K13371" i="2"/>
  <c r="M13371" i="2" s="1"/>
  <c r="AH536" i="2" s="1"/>
  <c r="K13375" i="2"/>
  <c r="M13375" i="2" s="1"/>
  <c r="AL536" i="2" s="1"/>
  <c r="K13357" i="2"/>
  <c r="M13357" i="2" s="1"/>
  <c r="T536" i="2" s="1"/>
  <c r="K13363" i="2"/>
  <c r="M13363" i="2" s="1"/>
  <c r="Z536" i="2" s="1"/>
  <c r="K13369" i="2"/>
  <c r="M13369" i="2" s="1"/>
  <c r="AF536" i="2" s="1"/>
  <c r="K13367" i="2"/>
  <c r="M13367" i="2" s="1"/>
  <c r="AD536" i="2" s="1"/>
  <c r="K13372" i="2"/>
  <c r="M13372" i="2" s="1"/>
  <c r="AI536" i="2" s="1"/>
  <c r="K13355" i="2"/>
  <c r="M13355" i="2" s="1"/>
  <c r="R536" i="2" s="1"/>
  <c r="K13361" i="2"/>
  <c r="M13361" i="2" s="1"/>
  <c r="X536" i="2" s="1"/>
  <c r="K13359" i="2"/>
  <c r="M13359" i="2" s="1"/>
  <c r="V536" i="2" s="1"/>
  <c r="K13364" i="2"/>
  <c r="M13364" i="2" s="1"/>
  <c r="AA536" i="2" s="1"/>
  <c r="K13353" i="2"/>
  <c r="M13353" i="2" s="1"/>
  <c r="P536" i="2" s="1"/>
  <c r="K13374" i="2"/>
  <c r="M13374" i="2" s="1"/>
  <c r="AK536" i="2" s="1"/>
  <c r="K13356" i="2"/>
  <c r="M13356" i="2" s="1"/>
  <c r="S536" i="2" s="1"/>
  <c r="K13376" i="2"/>
  <c r="M13376" i="2" s="1"/>
  <c r="AM536" i="2" s="1"/>
  <c r="K13366" i="2"/>
  <c r="M13366" i="2" s="1"/>
  <c r="AC536" i="2" s="1"/>
  <c r="K13370" i="2"/>
  <c r="M13370" i="2" s="1"/>
  <c r="AG536" i="2" s="1"/>
  <c r="K13368" i="2"/>
  <c r="M13368" i="2" s="1"/>
  <c r="AE536" i="2" s="1"/>
  <c r="K13358" i="2"/>
  <c r="M13358" i="2" s="1"/>
  <c r="U536" i="2" s="1"/>
  <c r="K13362" i="2"/>
  <c r="M13362" i="2" s="1"/>
  <c r="Y536" i="2" s="1"/>
  <c r="K13360" i="2"/>
  <c r="M13360" i="2" s="1"/>
  <c r="W536" i="2" s="1"/>
  <c r="K13373" i="2"/>
  <c r="M13373" i="2" s="1"/>
  <c r="AJ536" i="2" s="1"/>
  <c r="K13354" i="2"/>
  <c r="M13354" i="2" s="1"/>
  <c r="Q536" i="2" s="1"/>
  <c r="K7097" i="2"/>
  <c r="M7097" i="2" s="1"/>
  <c r="AI285" i="2" s="1"/>
  <c r="K7079" i="2"/>
  <c r="M7079" i="2" s="1"/>
  <c r="Q285" i="2" s="1"/>
  <c r="K7099" i="2"/>
  <c r="M7099" i="2" s="1"/>
  <c r="AK285" i="2" s="1"/>
  <c r="K7089" i="2"/>
  <c r="M7089" i="2" s="1"/>
  <c r="AA285" i="2" s="1"/>
  <c r="K7094" i="2"/>
  <c r="M7094" i="2" s="1"/>
  <c r="AF285" i="2" s="1"/>
  <c r="K7091" i="2"/>
  <c r="M7091" i="2" s="1"/>
  <c r="AC285" i="2" s="1"/>
  <c r="K7081" i="2"/>
  <c r="M7081" i="2" s="1"/>
  <c r="S285" i="2" s="1"/>
  <c r="K7086" i="2"/>
  <c r="M7086" i="2" s="1"/>
  <c r="X285" i="2" s="1"/>
  <c r="K7083" i="2"/>
  <c r="M7083" i="2" s="1"/>
  <c r="U285" i="2" s="1"/>
  <c r="K7096" i="2"/>
  <c r="M7096" i="2" s="1"/>
  <c r="AH285" i="2" s="1"/>
  <c r="K7078" i="2"/>
  <c r="M7078" i="2" s="1"/>
  <c r="P285" i="2" s="1"/>
  <c r="K7092" i="2"/>
  <c r="M7092" i="2" s="1"/>
  <c r="K7088" i="2"/>
  <c r="M7088" i="2" s="1"/>
  <c r="Z285" i="2" s="1"/>
  <c r="K7101" i="2"/>
  <c r="M7101" i="2" s="1"/>
  <c r="AM285" i="2" s="1"/>
  <c r="K7084" i="2"/>
  <c r="M7084" i="2" s="1"/>
  <c r="V285" i="2" s="1"/>
  <c r="K7098" i="2"/>
  <c r="M7098" i="2" s="1"/>
  <c r="AJ285" i="2" s="1"/>
  <c r="K7080" i="2"/>
  <c r="M7080" i="2" s="1"/>
  <c r="R285" i="2" s="1"/>
  <c r="K7093" i="2"/>
  <c r="M7093" i="2" s="1"/>
  <c r="AE285" i="2" s="1"/>
  <c r="K7100" i="2"/>
  <c r="M7100" i="2" s="1"/>
  <c r="AL285" i="2" s="1"/>
  <c r="K7090" i="2"/>
  <c r="M7090" i="2" s="1"/>
  <c r="AB285" i="2" s="1"/>
  <c r="K7095" i="2"/>
  <c r="M7095" i="2" s="1"/>
  <c r="AG285" i="2" s="1"/>
  <c r="K7085" i="2"/>
  <c r="M7085" i="2" s="1"/>
  <c r="W285" i="2" s="1"/>
  <c r="K7082" i="2"/>
  <c r="M7082" i="2" s="1"/>
  <c r="T285" i="2" s="1"/>
  <c r="K7087" i="2"/>
  <c r="M7087" i="2" s="1"/>
  <c r="Y285" i="2" s="1"/>
  <c r="K7077" i="2"/>
  <c r="M7077" i="2" s="1"/>
  <c r="O285" i="2" s="1"/>
  <c r="K3045" i="2"/>
  <c r="M3045" i="2" s="1"/>
  <c r="AG123" i="2" s="1"/>
  <c r="K3035" i="2"/>
  <c r="M3035" i="2" s="1"/>
  <c r="W123" i="2" s="1"/>
  <c r="K3048" i="2"/>
  <c r="M3048" i="2" s="1"/>
  <c r="AJ123" i="2" s="1"/>
  <c r="K3031" i="2"/>
  <c r="M3031" i="2" s="1"/>
  <c r="S123" i="2" s="1"/>
  <c r="K3037" i="2"/>
  <c r="M3037" i="2" s="1"/>
  <c r="Y123" i="2" s="1"/>
  <c r="K3027" i="2"/>
  <c r="M3027" i="2" s="1"/>
  <c r="O123" i="2" s="1"/>
  <c r="K3040" i="2"/>
  <c r="M3040" i="2" s="1"/>
  <c r="AB123" i="2" s="1"/>
  <c r="K3029" i="2"/>
  <c r="M3029" i="2" s="1"/>
  <c r="Q123" i="2" s="1"/>
  <c r="K3050" i="2"/>
  <c r="M3050" i="2" s="1"/>
  <c r="AL123" i="2" s="1"/>
  <c r="K3032" i="2"/>
  <c r="M3032" i="2" s="1"/>
  <c r="T123" i="2" s="1"/>
  <c r="K3044" i="2"/>
  <c r="M3044" i="2" s="1"/>
  <c r="AF123" i="2" s="1"/>
  <c r="K3042" i="2"/>
  <c r="M3042" i="2" s="1"/>
  <c r="AD123" i="2" s="1"/>
  <c r="K3046" i="2"/>
  <c r="M3046" i="2" s="1"/>
  <c r="AH123" i="2" s="1"/>
  <c r="K3036" i="2"/>
  <c r="M3036" i="2" s="1"/>
  <c r="X123" i="2" s="1"/>
  <c r="K3034" i="2"/>
  <c r="M3034" i="2" s="1"/>
  <c r="V123" i="2" s="1"/>
  <c r="K3038" i="2"/>
  <c r="M3038" i="2" s="1"/>
  <c r="Z123" i="2" s="1"/>
  <c r="K3028" i="2"/>
  <c r="M3028" i="2" s="1"/>
  <c r="P123" i="2" s="1"/>
  <c r="K3049" i="2"/>
  <c r="M3049" i="2" s="1"/>
  <c r="AK123" i="2" s="1"/>
  <c r="K3030" i="2"/>
  <c r="M3030" i="2" s="1"/>
  <c r="R123" i="2" s="1"/>
  <c r="K3051" i="2"/>
  <c r="M3051" i="2" s="1"/>
  <c r="AM123" i="2" s="1"/>
  <c r="K3041" i="2"/>
  <c r="M3041" i="2" s="1"/>
  <c r="K3047" i="2"/>
  <c r="M3047" i="2" s="1"/>
  <c r="AI123" i="2" s="1"/>
  <c r="K3043" i="2"/>
  <c r="M3043" i="2" s="1"/>
  <c r="AE123" i="2" s="1"/>
  <c r="K3033" i="2"/>
  <c r="M3033" i="2" s="1"/>
  <c r="U123" i="2" s="1"/>
  <c r="K3039" i="2"/>
  <c r="M3039" i="2" s="1"/>
  <c r="AA123" i="2" s="1"/>
  <c r="K23514" i="2"/>
  <c r="M23514" i="2" s="1"/>
  <c r="AA942" i="2" s="1"/>
  <c r="K23519" i="2"/>
  <c r="M23519" i="2" s="1"/>
  <c r="AF942" i="2" s="1"/>
  <c r="K23516" i="2"/>
  <c r="M23516" i="2" s="1"/>
  <c r="AC942" i="2" s="1"/>
  <c r="K23506" i="2"/>
  <c r="M23506" i="2" s="1"/>
  <c r="S942" i="2" s="1"/>
  <c r="K23511" i="2"/>
  <c r="M23511" i="2" s="1"/>
  <c r="X942" i="2" s="1"/>
  <c r="K23508" i="2"/>
  <c r="M23508" i="2" s="1"/>
  <c r="U942" i="2" s="1"/>
  <c r="K23521" i="2"/>
  <c r="M23521" i="2" s="1"/>
  <c r="AH942" i="2" s="1"/>
  <c r="K23503" i="2"/>
  <c r="M23503" i="2" s="1"/>
  <c r="P942" i="2" s="1"/>
  <c r="K23525" i="2"/>
  <c r="M23525" i="2" s="1"/>
  <c r="AL942" i="2" s="1"/>
  <c r="K23513" i="2"/>
  <c r="M23513" i="2" s="1"/>
  <c r="Z942" i="2" s="1"/>
  <c r="K23526" i="2"/>
  <c r="M23526" i="2" s="1"/>
  <c r="AM942" i="2" s="1"/>
  <c r="K23517" i="2"/>
  <c r="M23517" i="2" s="1"/>
  <c r="AD942" i="2" s="1"/>
  <c r="K23523" i="2"/>
  <c r="M23523" i="2" s="1"/>
  <c r="AJ942" i="2" s="1"/>
  <c r="K23505" i="2"/>
  <c r="M23505" i="2" s="1"/>
  <c r="R942" i="2" s="1"/>
  <c r="K23518" i="2"/>
  <c r="M23518" i="2" s="1"/>
  <c r="AE942" i="2" s="1"/>
  <c r="K23509" i="2"/>
  <c r="M23509" i="2" s="1"/>
  <c r="V942" i="2" s="1"/>
  <c r="K23515" i="2"/>
  <c r="M23515" i="2" s="1"/>
  <c r="AB942" i="2" s="1"/>
  <c r="K23520" i="2"/>
  <c r="M23520" i="2" s="1"/>
  <c r="AG942" i="2" s="1"/>
  <c r="K23510" i="2"/>
  <c r="M23510" i="2" s="1"/>
  <c r="W942" i="2" s="1"/>
  <c r="K23507" i="2"/>
  <c r="M23507" i="2" s="1"/>
  <c r="T942" i="2" s="1"/>
  <c r="K23512" i="2"/>
  <c r="M23512" i="2" s="1"/>
  <c r="Y942" i="2" s="1"/>
  <c r="K23502" i="2"/>
  <c r="M23502" i="2" s="1"/>
  <c r="O942" i="2" s="1"/>
  <c r="K23522" i="2"/>
  <c r="M23522" i="2" s="1"/>
  <c r="AI942" i="2" s="1"/>
  <c r="K23504" i="2"/>
  <c r="M23504" i="2" s="1"/>
  <c r="Q942" i="2" s="1"/>
  <c r="K23524" i="2"/>
  <c r="M23524" i="2" s="1"/>
  <c r="AK942" i="2" s="1"/>
  <c r="K1061" i="2"/>
  <c r="M1061" i="2" s="1"/>
  <c r="X44" i="2" s="1"/>
  <c r="K1059" i="2"/>
  <c r="M1059" i="2" s="1"/>
  <c r="V44" i="2" s="1"/>
  <c r="K1064" i="2"/>
  <c r="M1064" i="2" s="1"/>
  <c r="AA44" i="2" s="1"/>
  <c r="K1053" i="2"/>
  <c r="M1053" i="2" s="1"/>
  <c r="P44" i="2" s="1"/>
  <c r="K1074" i="2"/>
  <c r="M1074" i="2" s="1"/>
  <c r="AK44" i="2" s="1"/>
  <c r="K1056" i="2"/>
  <c r="M1056" i="2" s="1"/>
  <c r="S44" i="2" s="1"/>
  <c r="K1076" i="2"/>
  <c r="M1076" i="2" s="1"/>
  <c r="AM44" i="2" s="1"/>
  <c r="K1066" i="2"/>
  <c r="M1066" i="2" s="1"/>
  <c r="AC44" i="2" s="1"/>
  <c r="K1070" i="2"/>
  <c r="M1070" i="2" s="1"/>
  <c r="AG44" i="2" s="1"/>
  <c r="K1068" i="2"/>
  <c r="M1068" i="2" s="1"/>
  <c r="AE44" i="2" s="1"/>
  <c r="K1058" i="2"/>
  <c r="M1058" i="2" s="1"/>
  <c r="U44" i="2" s="1"/>
  <c r="K1062" i="2"/>
  <c r="M1062" i="2" s="1"/>
  <c r="Y44" i="2" s="1"/>
  <c r="K1060" i="2"/>
  <c r="M1060" i="2" s="1"/>
  <c r="K1073" i="2"/>
  <c r="M1073" i="2" s="1"/>
  <c r="AJ44" i="2" s="1"/>
  <c r="K1054" i="2"/>
  <c r="M1054" i="2" s="1"/>
  <c r="Q44" i="2" s="1"/>
  <c r="K1052" i="2"/>
  <c r="M1052" i="2" s="1"/>
  <c r="O44" i="2" s="1"/>
  <c r="K1065" i="2"/>
  <c r="M1065" i="2" s="1"/>
  <c r="AB44" i="2" s="1"/>
  <c r="K1071" i="2"/>
  <c r="M1071" i="2" s="1"/>
  <c r="AH44" i="2" s="1"/>
  <c r="K1075" i="2"/>
  <c r="M1075" i="2" s="1"/>
  <c r="AL44" i="2" s="1"/>
  <c r="K1057" i="2"/>
  <c r="M1057" i="2" s="1"/>
  <c r="T44" i="2" s="1"/>
  <c r="K1063" i="2"/>
  <c r="M1063" i="2" s="1"/>
  <c r="Z44" i="2" s="1"/>
  <c r="K1069" i="2"/>
  <c r="M1069" i="2" s="1"/>
  <c r="AF44" i="2" s="1"/>
  <c r="K1067" i="2"/>
  <c r="M1067" i="2" s="1"/>
  <c r="AD44" i="2" s="1"/>
  <c r="K1072" i="2"/>
  <c r="M1072" i="2" s="1"/>
  <c r="AI44" i="2" s="1"/>
  <c r="K1055" i="2"/>
  <c r="M1055" i="2" s="1"/>
  <c r="R44" i="2" s="1"/>
  <c r="K9371" i="2"/>
  <c r="M9371" i="2" s="1"/>
  <c r="AH376" i="2" s="1"/>
  <c r="K9353" i="2"/>
  <c r="M9353" i="2" s="1"/>
  <c r="P376" i="2" s="1"/>
  <c r="K9374" i="2"/>
  <c r="M9374" i="2" s="1"/>
  <c r="AK376" i="2" s="1"/>
  <c r="K9357" i="2"/>
  <c r="M9357" i="2" s="1"/>
  <c r="T376" i="2" s="1"/>
  <c r="K9363" i="2"/>
  <c r="M9363" i="2" s="1"/>
  <c r="Z376" i="2" s="1"/>
  <c r="K9376" i="2"/>
  <c r="M9376" i="2" s="1"/>
  <c r="AM376" i="2" s="1"/>
  <c r="K9366" i="2"/>
  <c r="M9366" i="2" s="1"/>
  <c r="AC376" i="2" s="1"/>
  <c r="K9355" i="2"/>
  <c r="M9355" i="2" s="1"/>
  <c r="R376" i="2" s="1"/>
  <c r="K9368" i="2"/>
  <c r="M9368" i="2" s="1"/>
  <c r="AE376" i="2" s="1"/>
  <c r="K9358" i="2"/>
  <c r="M9358" i="2" s="1"/>
  <c r="U376" i="2" s="1"/>
  <c r="K9370" i="2"/>
  <c r="M9370" i="2" s="1"/>
  <c r="AG376" i="2" s="1"/>
  <c r="K9360" i="2"/>
  <c r="M9360" i="2" s="1"/>
  <c r="W376" i="2" s="1"/>
  <c r="K9372" i="2"/>
  <c r="M9372" i="2" s="1"/>
  <c r="AI376" i="2" s="1"/>
  <c r="K9362" i="2"/>
  <c r="M9362" i="2" s="1"/>
  <c r="Y376" i="2" s="1"/>
  <c r="K9352" i="2"/>
  <c r="M9352" i="2" s="1"/>
  <c r="O376" i="2" s="1"/>
  <c r="K9364" i="2"/>
  <c r="M9364" i="2" s="1"/>
  <c r="AA376" i="2" s="1"/>
  <c r="K9354" i="2"/>
  <c r="M9354" i="2" s="1"/>
  <c r="Q376" i="2" s="1"/>
  <c r="K9375" i="2"/>
  <c r="M9375" i="2" s="1"/>
  <c r="AL376" i="2" s="1"/>
  <c r="K9356" i="2"/>
  <c r="M9356" i="2" s="1"/>
  <c r="S376" i="2" s="1"/>
  <c r="K9369" i="2"/>
  <c r="M9369" i="2" s="1"/>
  <c r="AF376" i="2" s="1"/>
  <c r="K9367" i="2"/>
  <c r="M9367" i="2" s="1"/>
  <c r="AD376" i="2" s="1"/>
  <c r="K9373" i="2"/>
  <c r="M9373" i="2" s="1"/>
  <c r="AJ376" i="2" s="1"/>
  <c r="K9361" i="2"/>
  <c r="M9361" i="2" s="1"/>
  <c r="X376" i="2" s="1"/>
  <c r="K9359" i="2"/>
  <c r="M9359" i="2" s="1"/>
  <c r="V376" i="2" s="1"/>
  <c r="K9365" i="2"/>
  <c r="M9365" i="2" s="1"/>
  <c r="AB376" i="2" s="1"/>
  <c r="K4368" i="2"/>
  <c r="M4368" i="2" s="1"/>
  <c r="AE176" i="2" s="1"/>
  <c r="K4358" i="2"/>
  <c r="M4358" i="2" s="1"/>
  <c r="U176" i="2" s="1"/>
  <c r="K4364" i="2"/>
  <c r="M4364" i="2" s="1"/>
  <c r="AA176" i="2" s="1"/>
  <c r="K4370" i="2"/>
  <c r="M4370" i="2" s="1"/>
  <c r="AG176" i="2" s="1"/>
  <c r="K4360" i="2"/>
  <c r="M4360" i="2" s="1"/>
  <c r="W176" i="2" s="1"/>
  <c r="K4373" i="2"/>
  <c r="M4373" i="2" s="1"/>
  <c r="AJ176" i="2" s="1"/>
  <c r="K4356" i="2"/>
  <c r="M4356" i="2" s="1"/>
  <c r="S176" i="2" s="1"/>
  <c r="K4362" i="2"/>
  <c r="M4362" i="2" s="1"/>
  <c r="Y176" i="2" s="1"/>
  <c r="K4352" i="2"/>
  <c r="M4352" i="2" s="1"/>
  <c r="O176" i="2" s="1"/>
  <c r="K4365" i="2"/>
  <c r="M4365" i="2" s="1"/>
  <c r="AB176" i="2" s="1"/>
  <c r="K4354" i="2"/>
  <c r="M4354" i="2" s="1"/>
  <c r="Q176" i="2" s="1"/>
  <c r="K4375" i="2"/>
  <c r="M4375" i="2" s="1"/>
  <c r="AL176" i="2" s="1"/>
  <c r="K4357" i="2"/>
  <c r="M4357" i="2" s="1"/>
  <c r="T176" i="2" s="1"/>
  <c r="K4369" i="2"/>
  <c r="M4369" i="2" s="1"/>
  <c r="AF176" i="2" s="1"/>
  <c r="K4367" i="2"/>
  <c r="M4367" i="2" s="1"/>
  <c r="AD176" i="2" s="1"/>
  <c r="K4371" i="2"/>
  <c r="M4371" i="2" s="1"/>
  <c r="AH176" i="2" s="1"/>
  <c r="K4361" i="2"/>
  <c r="M4361" i="2" s="1"/>
  <c r="X176" i="2" s="1"/>
  <c r="K4359" i="2"/>
  <c r="M4359" i="2" s="1"/>
  <c r="V176" i="2" s="1"/>
  <c r="K4363" i="2"/>
  <c r="M4363" i="2" s="1"/>
  <c r="Z176" i="2" s="1"/>
  <c r="K4353" i="2"/>
  <c r="M4353" i="2" s="1"/>
  <c r="P176" i="2" s="1"/>
  <c r="K4374" i="2"/>
  <c r="M4374" i="2" s="1"/>
  <c r="AK176" i="2" s="1"/>
  <c r="K4355" i="2"/>
  <c r="M4355" i="2" s="1"/>
  <c r="R176" i="2" s="1"/>
  <c r="K4376" i="2"/>
  <c r="M4376" i="2" s="1"/>
  <c r="AM176" i="2" s="1"/>
  <c r="K4366" i="2"/>
  <c r="M4366" i="2" s="1"/>
  <c r="AC176" i="2" s="1"/>
  <c r="K4372" i="2"/>
  <c r="M4372" i="2" s="1"/>
  <c r="AI176" i="2" s="1"/>
  <c r="K19515" i="2"/>
  <c r="M19515" i="2" s="1"/>
  <c r="AB782" i="2" s="1"/>
  <c r="K19520" i="2"/>
  <c r="M19520" i="2" s="1"/>
  <c r="AG782" i="2" s="1"/>
  <c r="K19510" i="2"/>
  <c r="M19510" i="2" s="1"/>
  <c r="W782" i="2" s="1"/>
  <c r="K19525" i="2"/>
  <c r="M19525" i="2" s="1"/>
  <c r="AL782" i="2" s="1"/>
  <c r="K19507" i="2"/>
  <c r="M19507" i="2" s="1"/>
  <c r="T782" i="2" s="1"/>
  <c r="K19512" i="2"/>
  <c r="M19512" i="2" s="1"/>
  <c r="Y782" i="2" s="1"/>
  <c r="K19502" i="2"/>
  <c r="M19502" i="2" s="1"/>
  <c r="O782" i="2" s="1"/>
  <c r="K19517" i="2"/>
  <c r="M19517" i="2" s="1"/>
  <c r="AD782" i="2" s="1"/>
  <c r="K19522" i="2"/>
  <c r="M19522" i="2" s="1"/>
  <c r="AI782" i="2" s="1"/>
  <c r="K19504" i="2"/>
  <c r="M19504" i="2" s="1"/>
  <c r="Q782" i="2" s="1"/>
  <c r="K19509" i="2"/>
  <c r="M19509" i="2" s="1"/>
  <c r="V782" i="2" s="1"/>
  <c r="K19514" i="2"/>
  <c r="M19514" i="2" s="1"/>
  <c r="AA782" i="2" s="1"/>
  <c r="K19519" i="2"/>
  <c r="M19519" i="2" s="1"/>
  <c r="AF782" i="2" s="1"/>
  <c r="K19524" i="2"/>
  <c r="M19524" i="2" s="1"/>
  <c r="AK782" i="2" s="1"/>
  <c r="K19506" i="2"/>
  <c r="M19506" i="2" s="1"/>
  <c r="S782" i="2" s="1"/>
  <c r="K19511" i="2"/>
  <c r="M19511" i="2" s="1"/>
  <c r="K19516" i="2"/>
  <c r="M19516" i="2" s="1"/>
  <c r="AC782" i="2" s="1"/>
  <c r="K19521" i="2"/>
  <c r="M19521" i="2" s="1"/>
  <c r="AH782" i="2" s="1"/>
  <c r="K19503" i="2"/>
  <c r="M19503" i="2" s="1"/>
  <c r="P782" i="2" s="1"/>
  <c r="K19508" i="2"/>
  <c r="M19508" i="2" s="1"/>
  <c r="U782" i="2" s="1"/>
  <c r="K19513" i="2"/>
  <c r="M19513" i="2" s="1"/>
  <c r="Z782" i="2" s="1"/>
  <c r="K19526" i="2"/>
  <c r="M19526" i="2" s="1"/>
  <c r="AM782" i="2" s="1"/>
  <c r="K19523" i="2"/>
  <c r="M19523" i="2" s="1"/>
  <c r="AJ782" i="2" s="1"/>
  <c r="K19505" i="2"/>
  <c r="M19505" i="2" s="1"/>
  <c r="R782" i="2" s="1"/>
  <c r="K19518" i="2"/>
  <c r="M19518" i="2" s="1"/>
  <c r="AE782" i="2" s="1"/>
  <c r="K9235" i="2"/>
  <c r="M9235" i="2" s="1"/>
  <c r="W371" i="2" s="1"/>
  <c r="K9248" i="2"/>
  <c r="M9248" i="2" s="1"/>
  <c r="AJ371" i="2" s="1"/>
  <c r="K9230" i="2"/>
  <c r="M9230" i="2" s="1"/>
  <c r="R371" i="2" s="1"/>
  <c r="K9227" i="2"/>
  <c r="M9227" i="2" s="1"/>
  <c r="O371" i="2" s="1"/>
  <c r="K9240" i="2"/>
  <c r="M9240" i="2" s="1"/>
  <c r="AB371" i="2" s="1"/>
  <c r="K9244" i="2"/>
  <c r="M9244" i="2" s="1"/>
  <c r="AF371" i="2" s="1"/>
  <c r="K9250" i="2"/>
  <c r="M9250" i="2" s="1"/>
  <c r="AL371" i="2" s="1"/>
  <c r="K9232" i="2"/>
  <c r="M9232" i="2" s="1"/>
  <c r="T371" i="2" s="1"/>
  <c r="K9236" i="2"/>
  <c r="M9236" i="2" s="1"/>
  <c r="X371" i="2" s="1"/>
  <c r="K9242" i="2"/>
  <c r="M9242" i="2" s="1"/>
  <c r="AD371" i="2" s="1"/>
  <c r="K9247" i="2"/>
  <c r="M9247" i="2" s="1"/>
  <c r="AI371" i="2" s="1"/>
  <c r="K9228" i="2"/>
  <c r="M9228" i="2" s="1"/>
  <c r="P371" i="2" s="1"/>
  <c r="K9234" i="2"/>
  <c r="M9234" i="2" s="1"/>
  <c r="V371" i="2" s="1"/>
  <c r="K9239" i="2"/>
  <c r="M9239" i="2" s="1"/>
  <c r="AA371" i="2" s="1"/>
  <c r="K9245" i="2"/>
  <c r="M9245" i="2" s="1"/>
  <c r="AG371" i="2" s="1"/>
  <c r="K9249" i="2"/>
  <c r="M9249" i="2" s="1"/>
  <c r="AK371" i="2" s="1"/>
  <c r="K9231" i="2"/>
  <c r="M9231" i="2" s="1"/>
  <c r="S371" i="2" s="1"/>
  <c r="K9237" i="2"/>
  <c r="M9237" i="2" s="1"/>
  <c r="Y371" i="2" s="1"/>
  <c r="K9251" i="2"/>
  <c r="M9251" i="2" s="1"/>
  <c r="AM371" i="2" s="1"/>
  <c r="K9241" i="2"/>
  <c r="M9241" i="2" s="1"/>
  <c r="AC371" i="2" s="1"/>
  <c r="K9246" i="2"/>
  <c r="M9246" i="2" s="1"/>
  <c r="AH371" i="2" s="1"/>
  <c r="K9229" i="2"/>
  <c r="M9229" i="2" s="1"/>
  <c r="Q371" i="2" s="1"/>
  <c r="K9243" i="2"/>
  <c r="M9243" i="2" s="1"/>
  <c r="AE371" i="2" s="1"/>
  <c r="K9233" i="2"/>
  <c r="M9233" i="2" s="1"/>
  <c r="U371" i="2" s="1"/>
  <c r="K9238" i="2"/>
  <c r="M9238" i="2" s="1"/>
  <c r="Z371" i="2" s="1"/>
  <c r="K374" i="2"/>
  <c r="M374" i="2" s="1"/>
  <c r="AK16" i="2" s="1"/>
  <c r="K372" i="2"/>
  <c r="M372" i="2" s="1"/>
  <c r="AI16" i="2" s="1"/>
  <c r="K362" i="2"/>
  <c r="M362" i="2" s="1"/>
  <c r="Y16" i="2" s="1"/>
  <c r="K366" i="2"/>
  <c r="M366" i="2" s="1"/>
  <c r="AC16" i="2" s="1"/>
  <c r="K364" i="2"/>
  <c r="M364" i="2" s="1"/>
  <c r="AA16" i="2" s="1"/>
  <c r="K354" i="2"/>
  <c r="M354" i="2" s="1"/>
  <c r="Q16" i="2" s="1"/>
  <c r="K358" i="2"/>
  <c r="M358" i="2" s="1"/>
  <c r="U16" i="2" s="1"/>
  <c r="K356" i="2"/>
  <c r="M356" i="2" s="1"/>
  <c r="S16" i="2" s="1"/>
  <c r="K369" i="2"/>
  <c r="M369" i="2" s="1"/>
  <c r="AF16" i="2" s="1"/>
  <c r="K360" i="2"/>
  <c r="M360" i="2" s="1"/>
  <c r="W16" i="2" s="1"/>
  <c r="K371" i="2"/>
  <c r="M371" i="2" s="1"/>
  <c r="AH16" i="2" s="1"/>
  <c r="K361" i="2"/>
  <c r="M361" i="2" s="1"/>
  <c r="X16" i="2" s="1"/>
  <c r="K375" i="2"/>
  <c r="M375" i="2" s="1"/>
  <c r="AL16" i="2" s="1"/>
  <c r="K373" i="2"/>
  <c r="M373" i="2" s="1"/>
  <c r="AJ16" i="2" s="1"/>
  <c r="K363" i="2"/>
  <c r="M363" i="2" s="1"/>
  <c r="Z16" i="2" s="1"/>
  <c r="K353" i="2"/>
  <c r="M353" i="2" s="1"/>
  <c r="P16" i="2" s="1"/>
  <c r="K367" i="2"/>
  <c r="M367" i="2" s="1"/>
  <c r="AD16" i="2" s="1"/>
  <c r="K365" i="2"/>
  <c r="M365" i="2" s="1"/>
  <c r="AB16" i="2" s="1"/>
  <c r="K355" i="2"/>
  <c r="M355" i="2" s="1"/>
  <c r="R16" i="2" s="1"/>
  <c r="K359" i="2"/>
  <c r="M359" i="2" s="1"/>
  <c r="V16" i="2" s="1"/>
  <c r="K357" i="2"/>
  <c r="M357" i="2" s="1"/>
  <c r="T16" i="2" s="1"/>
  <c r="K368" i="2"/>
  <c r="M368" i="2" s="1"/>
  <c r="AE16" i="2" s="1"/>
  <c r="K376" i="2"/>
  <c r="M376" i="2" s="1"/>
  <c r="AM16" i="2" s="1"/>
  <c r="K352" i="2"/>
  <c r="M352" i="2" s="1"/>
  <c r="O16" i="2" s="1"/>
  <c r="K370" i="2"/>
  <c r="M370" i="2" s="1"/>
  <c r="AG16" i="2" s="1"/>
  <c r="K7233" i="2"/>
  <c r="M7233" i="2" s="1"/>
  <c r="U291" i="2" s="1"/>
  <c r="K7238" i="2"/>
  <c r="M7238" i="2" s="1"/>
  <c r="Z291" i="2" s="1"/>
  <c r="K7227" i="2"/>
  <c r="M7227" i="2" s="1"/>
  <c r="O291" i="2" s="1"/>
  <c r="K7248" i="2"/>
  <c r="M7248" i="2" s="1"/>
  <c r="AJ291" i="2" s="1"/>
  <c r="K7230" i="2"/>
  <c r="M7230" i="2" s="1"/>
  <c r="R291" i="2" s="1"/>
  <c r="K7244" i="2"/>
  <c r="M7244" i="2" s="1"/>
  <c r="AF291" i="2" s="1"/>
  <c r="K7240" i="2"/>
  <c r="M7240" i="2" s="1"/>
  <c r="AB291" i="2" s="1"/>
  <c r="K7245" i="2"/>
  <c r="M7245" i="2" s="1"/>
  <c r="AG291" i="2" s="1"/>
  <c r="K7228" i="2"/>
  <c r="M7228" i="2" s="1"/>
  <c r="P291" i="2" s="1"/>
  <c r="K7250" i="2"/>
  <c r="M7250" i="2" s="1"/>
  <c r="AL291" i="2" s="1"/>
  <c r="K7232" i="2"/>
  <c r="M7232" i="2" s="1"/>
  <c r="T291" i="2" s="1"/>
  <c r="K7237" i="2"/>
  <c r="M7237" i="2" s="1"/>
  <c r="Y291" i="2" s="1"/>
  <c r="K7236" i="2"/>
  <c r="M7236" i="2" s="1"/>
  <c r="K7242" i="2"/>
  <c r="M7242" i="2" s="1"/>
  <c r="AD291" i="2" s="1"/>
  <c r="K7247" i="2"/>
  <c r="M7247" i="2" s="1"/>
  <c r="AI291" i="2" s="1"/>
  <c r="K7229" i="2"/>
  <c r="M7229" i="2" s="1"/>
  <c r="Q291" i="2" s="1"/>
  <c r="K7234" i="2"/>
  <c r="M7234" i="2" s="1"/>
  <c r="V291" i="2" s="1"/>
  <c r="K7239" i="2"/>
  <c r="M7239" i="2" s="1"/>
  <c r="AA291" i="2" s="1"/>
  <c r="K7251" i="2"/>
  <c r="M7251" i="2" s="1"/>
  <c r="AM291" i="2" s="1"/>
  <c r="K7249" i="2"/>
  <c r="M7249" i="2" s="1"/>
  <c r="AK291" i="2" s="1"/>
  <c r="K7231" i="2"/>
  <c r="M7231" i="2" s="1"/>
  <c r="S291" i="2" s="1"/>
  <c r="K7243" i="2"/>
  <c r="M7243" i="2" s="1"/>
  <c r="AE291" i="2" s="1"/>
  <c r="K7241" i="2"/>
  <c r="M7241" i="2" s="1"/>
  <c r="AC291" i="2" s="1"/>
  <c r="K7246" i="2"/>
  <c r="M7246" i="2" s="1"/>
  <c r="AH291" i="2" s="1"/>
  <c r="K7235" i="2"/>
  <c r="M7235" i="2" s="1"/>
  <c r="W291" i="2" s="1"/>
  <c r="K15392" i="2"/>
  <c r="M15392" i="2" s="1"/>
  <c r="AD617" i="2" s="1"/>
  <c r="K15397" i="2"/>
  <c r="M15397" i="2" s="1"/>
  <c r="AI617" i="2" s="1"/>
  <c r="K15379" i="2"/>
  <c r="M15379" i="2" s="1"/>
  <c r="Q617" i="2" s="1"/>
  <c r="K15384" i="2"/>
  <c r="M15384" i="2" s="1"/>
  <c r="V617" i="2" s="1"/>
  <c r="K15389" i="2"/>
  <c r="M15389" i="2" s="1"/>
  <c r="AA617" i="2" s="1"/>
  <c r="K15401" i="2"/>
  <c r="M15401" i="2" s="1"/>
  <c r="AM617" i="2" s="1"/>
  <c r="K15399" i="2"/>
  <c r="M15399" i="2" s="1"/>
  <c r="AK617" i="2" s="1"/>
  <c r="K15381" i="2"/>
  <c r="M15381" i="2" s="1"/>
  <c r="S617" i="2" s="1"/>
  <c r="K15393" i="2"/>
  <c r="M15393" i="2" s="1"/>
  <c r="AE617" i="2" s="1"/>
  <c r="K15391" i="2"/>
  <c r="M15391" i="2" s="1"/>
  <c r="AC617" i="2" s="1"/>
  <c r="K15396" i="2"/>
  <c r="M15396" i="2" s="1"/>
  <c r="AH617" i="2" s="1"/>
  <c r="K15385" i="2"/>
  <c r="M15385" i="2" s="1"/>
  <c r="W617" i="2" s="1"/>
  <c r="K15383" i="2"/>
  <c r="M15383" i="2" s="1"/>
  <c r="U617" i="2" s="1"/>
  <c r="K15388" i="2"/>
  <c r="M15388" i="2" s="1"/>
  <c r="Z617" i="2" s="1"/>
  <c r="K15377" i="2"/>
  <c r="M15377" i="2" s="1"/>
  <c r="O617" i="2" s="1"/>
  <c r="K15398" i="2"/>
  <c r="M15398" i="2" s="1"/>
  <c r="AJ617" i="2" s="1"/>
  <c r="K15380" i="2"/>
  <c r="M15380" i="2" s="1"/>
  <c r="R617" i="2" s="1"/>
  <c r="K15394" i="2"/>
  <c r="M15394" i="2" s="1"/>
  <c r="AF617" i="2" s="1"/>
  <c r="K15390" i="2"/>
  <c r="M15390" i="2" s="1"/>
  <c r="AB617" i="2" s="1"/>
  <c r="K15395" i="2"/>
  <c r="M15395" i="2" s="1"/>
  <c r="AG617" i="2" s="1"/>
  <c r="K15386" i="2"/>
  <c r="M15386" i="2" s="1"/>
  <c r="K15400" i="2"/>
  <c r="M15400" i="2" s="1"/>
  <c r="AL617" i="2" s="1"/>
  <c r="K15382" i="2"/>
  <c r="M15382" i="2" s="1"/>
  <c r="T617" i="2" s="1"/>
  <c r="K15387" i="2"/>
  <c r="M15387" i="2" s="1"/>
  <c r="Y617" i="2" s="1"/>
  <c r="K15378" i="2"/>
  <c r="M15378" i="2" s="1"/>
  <c r="P617" i="2" s="1"/>
  <c r="K3578" i="2"/>
  <c r="M3578" i="2" s="1"/>
  <c r="P145" i="2" s="1"/>
  <c r="K3599" i="2"/>
  <c r="M3599" i="2" s="1"/>
  <c r="AK145" i="2" s="1"/>
  <c r="K3581" i="2"/>
  <c r="M3581" i="2" s="1"/>
  <c r="S145" i="2" s="1"/>
  <c r="K3601" i="2"/>
  <c r="M3601" i="2" s="1"/>
  <c r="AM145" i="2" s="1"/>
  <c r="K3591" i="2"/>
  <c r="M3591" i="2" s="1"/>
  <c r="K3595" i="2"/>
  <c r="M3595" i="2" s="1"/>
  <c r="AG145" i="2" s="1"/>
  <c r="K3593" i="2"/>
  <c r="M3593" i="2" s="1"/>
  <c r="AE145" i="2" s="1"/>
  <c r="K3583" i="2"/>
  <c r="M3583" i="2" s="1"/>
  <c r="U145" i="2" s="1"/>
  <c r="K3587" i="2"/>
  <c r="M3587" i="2" s="1"/>
  <c r="Y145" i="2" s="1"/>
  <c r="K3585" i="2"/>
  <c r="M3585" i="2" s="1"/>
  <c r="W145" i="2" s="1"/>
  <c r="K3598" i="2"/>
  <c r="M3598" i="2" s="1"/>
  <c r="AJ145" i="2" s="1"/>
  <c r="K3579" i="2"/>
  <c r="M3579" i="2" s="1"/>
  <c r="Q145" i="2" s="1"/>
  <c r="K3577" i="2"/>
  <c r="M3577" i="2" s="1"/>
  <c r="O145" i="2" s="1"/>
  <c r="K3590" i="2"/>
  <c r="M3590" i="2" s="1"/>
  <c r="AB145" i="2" s="1"/>
  <c r="K3596" i="2"/>
  <c r="M3596" i="2" s="1"/>
  <c r="AH145" i="2" s="1"/>
  <c r="K3600" i="2"/>
  <c r="M3600" i="2" s="1"/>
  <c r="AL145" i="2" s="1"/>
  <c r="K3582" i="2"/>
  <c r="M3582" i="2" s="1"/>
  <c r="T145" i="2" s="1"/>
  <c r="K3588" i="2"/>
  <c r="M3588" i="2" s="1"/>
  <c r="Z145" i="2" s="1"/>
  <c r="K3594" i="2"/>
  <c r="M3594" i="2" s="1"/>
  <c r="AF145" i="2" s="1"/>
  <c r="K3592" i="2"/>
  <c r="M3592" i="2" s="1"/>
  <c r="AD145" i="2" s="1"/>
  <c r="K3597" i="2"/>
  <c r="M3597" i="2" s="1"/>
  <c r="AI145" i="2" s="1"/>
  <c r="K3580" i="2"/>
  <c r="M3580" i="2" s="1"/>
  <c r="R145" i="2" s="1"/>
  <c r="K3586" i="2"/>
  <c r="M3586" i="2" s="1"/>
  <c r="X145" i="2" s="1"/>
  <c r="K3584" i="2"/>
  <c r="M3584" i="2" s="1"/>
  <c r="V145" i="2" s="1"/>
  <c r="K3589" i="2"/>
  <c r="M3589" i="2" s="1"/>
  <c r="AA145" i="2" s="1"/>
  <c r="K6602" i="2"/>
  <c r="M6602" i="2" s="1"/>
  <c r="O266" i="2" s="1"/>
  <c r="K6615" i="2"/>
  <c r="M6615" i="2" s="1"/>
  <c r="AB266" i="2" s="1"/>
  <c r="K6619" i="2"/>
  <c r="M6619" i="2" s="1"/>
  <c r="AF266" i="2" s="1"/>
  <c r="K6625" i="2"/>
  <c r="M6625" i="2" s="1"/>
  <c r="AL266" i="2" s="1"/>
  <c r="K6607" i="2"/>
  <c r="M6607" i="2" s="1"/>
  <c r="T266" i="2" s="1"/>
  <c r="K6611" i="2"/>
  <c r="M6611" i="2" s="1"/>
  <c r="X266" i="2" s="1"/>
  <c r="K6617" i="2"/>
  <c r="M6617" i="2" s="1"/>
  <c r="AD266" i="2" s="1"/>
  <c r="K6622" i="2"/>
  <c r="M6622" i="2" s="1"/>
  <c r="AI266" i="2" s="1"/>
  <c r="K6603" i="2"/>
  <c r="M6603" i="2" s="1"/>
  <c r="P266" i="2" s="1"/>
  <c r="K6609" i="2"/>
  <c r="M6609" i="2" s="1"/>
  <c r="V266" i="2" s="1"/>
  <c r="K6614" i="2"/>
  <c r="M6614" i="2" s="1"/>
  <c r="AA266" i="2" s="1"/>
  <c r="K6620" i="2"/>
  <c r="M6620" i="2" s="1"/>
  <c r="AG266" i="2" s="1"/>
  <c r="K6624" i="2"/>
  <c r="M6624" i="2" s="1"/>
  <c r="AK266" i="2" s="1"/>
  <c r="K6606" i="2"/>
  <c r="M6606" i="2" s="1"/>
  <c r="S266" i="2" s="1"/>
  <c r="K6612" i="2"/>
  <c r="M6612" i="2" s="1"/>
  <c r="Y266" i="2" s="1"/>
  <c r="K6626" i="2"/>
  <c r="M6626" i="2" s="1"/>
  <c r="AM266" i="2" s="1"/>
  <c r="K6616" i="2"/>
  <c r="M6616" i="2" s="1"/>
  <c r="AC266" i="2" s="1"/>
  <c r="K6621" i="2"/>
  <c r="M6621" i="2" s="1"/>
  <c r="AH266" i="2" s="1"/>
  <c r="K6604" i="2"/>
  <c r="M6604" i="2" s="1"/>
  <c r="Q266" i="2" s="1"/>
  <c r="K6618" i="2"/>
  <c r="M6618" i="2" s="1"/>
  <c r="AE266" i="2" s="1"/>
  <c r="K6608" i="2"/>
  <c r="M6608" i="2" s="1"/>
  <c r="U266" i="2" s="1"/>
  <c r="K6613" i="2"/>
  <c r="M6613" i="2" s="1"/>
  <c r="Z266" i="2" s="1"/>
  <c r="K6610" i="2"/>
  <c r="M6610" i="2" s="1"/>
  <c r="W266" i="2" s="1"/>
  <c r="K6623" i="2"/>
  <c r="M6623" i="2" s="1"/>
  <c r="AJ266" i="2" s="1"/>
  <c r="K6605" i="2"/>
  <c r="M6605" i="2" s="1"/>
  <c r="R266" i="2" s="1"/>
  <c r="K6570" i="2"/>
  <c r="M6570" i="2" s="1"/>
  <c r="AG264" i="2" s="1"/>
  <c r="K6560" i="2"/>
  <c r="M6560" i="2" s="1"/>
  <c r="W264" i="2" s="1"/>
  <c r="K6573" i="2"/>
  <c r="M6573" i="2" s="1"/>
  <c r="AJ264" i="2" s="1"/>
  <c r="K6556" i="2"/>
  <c r="M6556" i="2" s="1"/>
  <c r="S264" i="2" s="1"/>
  <c r="K6562" i="2"/>
  <c r="M6562" i="2" s="1"/>
  <c r="Y264" i="2" s="1"/>
  <c r="K6552" i="2"/>
  <c r="M6552" i="2" s="1"/>
  <c r="O264" i="2" s="1"/>
  <c r="K6565" i="2"/>
  <c r="M6565" i="2" s="1"/>
  <c r="AB264" i="2" s="1"/>
  <c r="K6554" i="2"/>
  <c r="M6554" i="2" s="1"/>
  <c r="Q264" i="2" s="1"/>
  <c r="K6575" i="2"/>
  <c r="M6575" i="2" s="1"/>
  <c r="AL264" i="2" s="1"/>
  <c r="K6557" i="2"/>
  <c r="M6557" i="2" s="1"/>
  <c r="T264" i="2" s="1"/>
  <c r="K6569" i="2"/>
  <c r="M6569" i="2" s="1"/>
  <c r="AF264" i="2" s="1"/>
  <c r="K6567" i="2"/>
  <c r="M6567" i="2" s="1"/>
  <c r="AD264" i="2" s="1"/>
  <c r="K6571" i="2"/>
  <c r="M6571" i="2" s="1"/>
  <c r="AH264" i="2" s="1"/>
  <c r="K6561" i="2"/>
  <c r="M6561" i="2" s="1"/>
  <c r="X264" i="2" s="1"/>
  <c r="K6559" i="2"/>
  <c r="M6559" i="2" s="1"/>
  <c r="V264" i="2" s="1"/>
  <c r="K6563" i="2"/>
  <c r="M6563" i="2" s="1"/>
  <c r="Z264" i="2" s="1"/>
  <c r="K6553" i="2"/>
  <c r="M6553" i="2" s="1"/>
  <c r="P264" i="2" s="1"/>
  <c r="K6574" i="2"/>
  <c r="M6574" i="2" s="1"/>
  <c r="AK264" i="2" s="1"/>
  <c r="K6555" i="2"/>
  <c r="M6555" i="2" s="1"/>
  <c r="R264" i="2" s="1"/>
  <c r="K6576" i="2"/>
  <c r="M6576" i="2" s="1"/>
  <c r="AM264" i="2" s="1"/>
  <c r="K6566" i="2"/>
  <c r="M6566" i="2" s="1"/>
  <c r="AC264" i="2" s="1"/>
  <c r="K6572" i="2"/>
  <c r="M6572" i="2" s="1"/>
  <c r="AI264" i="2" s="1"/>
  <c r="K6568" i="2"/>
  <c r="M6568" i="2" s="1"/>
  <c r="AE264" i="2" s="1"/>
  <c r="K6558" i="2"/>
  <c r="M6558" i="2" s="1"/>
  <c r="U264" i="2" s="1"/>
  <c r="K6564" i="2"/>
  <c r="M6564" i="2" s="1"/>
  <c r="AA264" i="2" s="1"/>
  <c r="K10980" i="2"/>
  <c r="M10980" i="2" s="1"/>
  <c r="R441" i="2" s="1"/>
  <c r="K10993" i="2"/>
  <c r="M10993" i="2" s="1"/>
  <c r="AE441" i="2" s="1"/>
  <c r="K10983" i="2"/>
  <c r="M10983" i="2" s="1"/>
  <c r="U441" i="2" s="1"/>
  <c r="K10995" i="2"/>
  <c r="M10995" i="2" s="1"/>
  <c r="AG441" i="2" s="1"/>
  <c r="K10985" i="2"/>
  <c r="M10985" i="2" s="1"/>
  <c r="K10998" i="2"/>
  <c r="M10998" i="2" s="1"/>
  <c r="AJ441" i="2" s="1"/>
  <c r="K10987" i="2"/>
  <c r="M10987" i="2" s="1"/>
  <c r="Y441" i="2" s="1"/>
  <c r="K10977" i="2"/>
  <c r="M10977" i="2" s="1"/>
  <c r="O441" i="2" s="1"/>
  <c r="K10990" i="2"/>
  <c r="M10990" i="2" s="1"/>
  <c r="AB441" i="2" s="1"/>
  <c r="K10979" i="2"/>
  <c r="M10979" i="2" s="1"/>
  <c r="Q441" i="2" s="1"/>
  <c r="K11000" i="2"/>
  <c r="M11000" i="2" s="1"/>
  <c r="AL441" i="2" s="1"/>
  <c r="K10982" i="2"/>
  <c r="M10982" i="2" s="1"/>
  <c r="T441" i="2" s="1"/>
  <c r="K10994" i="2"/>
  <c r="M10994" i="2" s="1"/>
  <c r="AF441" i="2" s="1"/>
  <c r="K10992" i="2"/>
  <c r="M10992" i="2" s="1"/>
  <c r="AD441" i="2" s="1"/>
  <c r="K10997" i="2"/>
  <c r="M10997" i="2" s="1"/>
  <c r="AI441" i="2" s="1"/>
  <c r="K10986" i="2"/>
  <c r="M10986" i="2" s="1"/>
  <c r="X441" i="2" s="1"/>
  <c r="K10984" i="2"/>
  <c r="M10984" i="2" s="1"/>
  <c r="V441" i="2" s="1"/>
  <c r="K10989" i="2"/>
  <c r="M10989" i="2" s="1"/>
  <c r="AA441" i="2" s="1"/>
  <c r="K10996" i="2"/>
  <c r="M10996" i="2" s="1"/>
  <c r="AH441" i="2" s="1"/>
  <c r="K10978" i="2"/>
  <c r="M10978" i="2" s="1"/>
  <c r="P441" i="2" s="1"/>
  <c r="K10999" i="2"/>
  <c r="M10999" i="2" s="1"/>
  <c r="AK441" i="2" s="1"/>
  <c r="K10981" i="2"/>
  <c r="M10981" i="2" s="1"/>
  <c r="S441" i="2" s="1"/>
  <c r="K10988" i="2"/>
  <c r="M10988" i="2" s="1"/>
  <c r="Z441" i="2" s="1"/>
  <c r="K11001" i="2"/>
  <c r="M11001" i="2" s="1"/>
  <c r="AM441" i="2" s="1"/>
  <c r="K10991" i="2"/>
  <c r="M10991" i="2" s="1"/>
  <c r="AC441" i="2" s="1"/>
  <c r="K12968" i="2"/>
  <c r="M12968" i="2" s="1"/>
  <c r="AE520" i="2" s="1"/>
  <c r="K12958" i="2"/>
  <c r="M12958" i="2" s="1"/>
  <c r="U520" i="2" s="1"/>
  <c r="K12962" i="2"/>
  <c r="M12962" i="2" s="1"/>
  <c r="Y520" i="2" s="1"/>
  <c r="K12960" i="2"/>
  <c r="M12960" i="2" s="1"/>
  <c r="W520" i="2" s="1"/>
  <c r="K12973" i="2"/>
  <c r="M12973" i="2" s="1"/>
  <c r="AJ520" i="2" s="1"/>
  <c r="K12954" i="2"/>
  <c r="M12954" i="2" s="1"/>
  <c r="Q520" i="2" s="1"/>
  <c r="K12952" i="2"/>
  <c r="M12952" i="2" s="1"/>
  <c r="O520" i="2" s="1"/>
  <c r="K12965" i="2"/>
  <c r="M12965" i="2" s="1"/>
  <c r="AB520" i="2" s="1"/>
  <c r="K12963" i="2"/>
  <c r="M12963" i="2" s="1"/>
  <c r="Z520" i="2" s="1"/>
  <c r="K12975" i="2"/>
  <c r="M12975" i="2" s="1"/>
  <c r="AL520" i="2" s="1"/>
  <c r="K12957" i="2"/>
  <c r="M12957" i="2" s="1"/>
  <c r="T520" i="2" s="1"/>
  <c r="K12955" i="2"/>
  <c r="M12955" i="2" s="1"/>
  <c r="R520" i="2" s="1"/>
  <c r="K12969" i="2"/>
  <c r="M12969" i="2" s="1"/>
  <c r="AF520" i="2" s="1"/>
  <c r="K12967" i="2"/>
  <c r="M12967" i="2" s="1"/>
  <c r="AD520" i="2" s="1"/>
  <c r="K12972" i="2"/>
  <c r="M12972" i="2" s="1"/>
  <c r="AI520" i="2" s="1"/>
  <c r="K12971" i="2"/>
  <c r="M12971" i="2" s="1"/>
  <c r="AH520" i="2" s="1"/>
  <c r="K12961" i="2"/>
  <c r="M12961" i="2" s="1"/>
  <c r="X520" i="2" s="1"/>
  <c r="K12959" i="2"/>
  <c r="M12959" i="2" s="1"/>
  <c r="V520" i="2" s="1"/>
  <c r="K12964" i="2"/>
  <c r="M12964" i="2" s="1"/>
  <c r="AA520" i="2" s="1"/>
  <c r="K12953" i="2"/>
  <c r="M12953" i="2" s="1"/>
  <c r="P520" i="2" s="1"/>
  <c r="K12974" i="2"/>
  <c r="M12974" i="2" s="1"/>
  <c r="AK520" i="2" s="1"/>
  <c r="K12956" i="2"/>
  <c r="M12956" i="2" s="1"/>
  <c r="S520" i="2" s="1"/>
  <c r="K12976" i="2"/>
  <c r="M12976" i="2" s="1"/>
  <c r="AM520" i="2" s="1"/>
  <c r="K12966" i="2"/>
  <c r="M12966" i="2" s="1"/>
  <c r="AC520" i="2" s="1"/>
  <c r="K12970" i="2"/>
  <c r="M12970" i="2" s="1"/>
  <c r="AG520" i="2" s="1"/>
  <c r="K5848" i="2"/>
  <c r="M5848" i="2" s="1"/>
  <c r="AJ235" i="2" s="1"/>
  <c r="K5830" i="2"/>
  <c r="M5830" i="2" s="1"/>
  <c r="R235" i="2" s="1"/>
  <c r="K5827" i="2"/>
  <c r="M5827" i="2" s="1"/>
  <c r="O235" i="2" s="1"/>
  <c r="K5840" i="2"/>
  <c r="M5840" i="2" s="1"/>
  <c r="AB235" i="2" s="1"/>
  <c r="K5845" i="2"/>
  <c r="M5845" i="2" s="1"/>
  <c r="AG235" i="2" s="1"/>
  <c r="K5844" i="2"/>
  <c r="M5844" i="2" s="1"/>
  <c r="AF235" i="2" s="1"/>
  <c r="K5850" i="2"/>
  <c r="M5850" i="2" s="1"/>
  <c r="AL235" i="2" s="1"/>
  <c r="K5832" i="2"/>
  <c r="M5832" i="2" s="1"/>
  <c r="T235" i="2" s="1"/>
  <c r="K5837" i="2"/>
  <c r="M5837" i="2" s="1"/>
  <c r="Y235" i="2" s="1"/>
  <c r="K5851" i="2"/>
  <c r="M5851" i="2" s="1"/>
  <c r="AM235" i="2" s="1"/>
  <c r="K5842" i="2"/>
  <c r="M5842" i="2" s="1"/>
  <c r="AD235" i="2" s="1"/>
  <c r="K5847" i="2"/>
  <c r="M5847" i="2" s="1"/>
  <c r="AI235" i="2" s="1"/>
  <c r="K5829" i="2"/>
  <c r="M5829" i="2" s="1"/>
  <c r="Q235" i="2" s="1"/>
  <c r="K5834" i="2"/>
  <c r="M5834" i="2" s="1"/>
  <c r="V235" i="2" s="1"/>
  <c r="K5839" i="2"/>
  <c r="M5839" i="2" s="1"/>
  <c r="AA235" i="2" s="1"/>
  <c r="K5843" i="2"/>
  <c r="M5843" i="2" s="1"/>
  <c r="AE235" i="2" s="1"/>
  <c r="K5849" i="2"/>
  <c r="M5849" i="2" s="1"/>
  <c r="AK235" i="2" s="1"/>
  <c r="K5831" i="2"/>
  <c r="M5831" i="2" s="1"/>
  <c r="S235" i="2" s="1"/>
  <c r="K5836" i="2"/>
  <c r="M5836" i="2" s="1"/>
  <c r="X235" i="2" s="1"/>
  <c r="K5841" i="2"/>
  <c r="M5841" i="2" s="1"/>
  <c r="AC235" i="2" s="1"/>
  <c r="K5846" i="2"/>
  <c r="M5846" i="2" s="1"/>
  <c r="AH235" i="2" s="1"/>
  <c r="K5835" i="2"/>
  <c r="M5835" i="2" s="1"/>
  <c r="W235" i="2" s="1"/>
  <c r="K5833" i="2"/>
  <c r="M5833" i="2" s="1"/>
  <c r="U235" i="2" s="1"/>
  <c r="K5838" i="2"/>
  <c r="M5838" i="2" s="1"/>
  <c r="Z235" i="2" s="1"/>
  <c r="K5828" i="2"/>
  <c r="M5828" i="2" s="1"/>
  <c r="P235" i="2" s="1"/>
  <c r="K22998" i="2"/>
  <c r="M22998" i="2" s="1"/>
  <c r="AJ921" i="2" s="1"/>
  <c r="K22980" i="2"/>
  <c r="M22980" i="2" s="1"/>
  <c r="R921" i="2" s="1"/>
  <c r="K22993" i="2"/>
  <c r="M22993" i="2" s="1"/>
  <c r="AE921" i="2" s="1"/>
  <c r="K22990" i="2"/>
  <c r="M22990" i="2" s="1"/>
  <c r="AB921" i="2" s="1"/>
  <c r="K22995" i="2"/>
  <c r="M22995" i="2" s="1"/>
  <c r="AG921" i="2" s="1"/>
  <c r="K22985" i="2"/>
  <c r="M22985" i="2" s="1"/>
  <c r="W921" i="2" s="1"/>
  <c r="K22982" i="2"/>
  <c r="M22982" i="2" s="1"/>
  <c r="T921" i="2" s="1"/>
  <c r="K22987" i="2"/>
  <c r="M22987" i="2" s="1"/>
  <c r="Y921" i="2" s="1"/>
  <c r="K22977" i="2"/>
  <c r="M22977" i="2" s="1"/>
  <c r="O921" i="2" s="1"/>
  <c r="K22997" i="2"/>
  <c r="M22997" i="2" s="1"/>
  <c r="AI921" i="2" s="1"/>
  <c r="K22979" i="2"/>
  <c r="M22979" i="2" s="1"/>
  <c r="Q921" i="2" s="1"/>
  <c r="K23000" i="2"/>
  <c r="M23000" i="2" s="1"/>
  <c r="AL921" i="2" s="1"/>
  <c r="K22989" i="2"/>
  <c r="M22989" i="2" s="1"/>
  <c r="AA921" i="2" s="1"/>
  <c r="K22994" i="2"/>
  <c r="M22994" i="2" s="1"/>
  <c r="AF921" i="2" s="1"/>
  <c r="K22992" i="2"/>
  <c r="M22992" i="2" s="1"/>
  <c r="AD921" i="2" s="1"/>
  <c r="K22999" i="2"/>
  <c r="M22999" i="2" s="1"/>
  <c r="AK921" i="2" s="1"/>
  <c r="K22981" i="2"/>
  <c r="M22981" i="2" s="1"/>
  <c r="S921" i="2" s="1"/>
  <c r="K22986" i="2"/>
  <c r="M22986" i="2" s="1"/>
  <c r="X921" i="2" s="1"/>
  <c r="K22984" i="2"/>
  <c r="M22984" i="2" s="1"/>
  <c r="V921" i="2" s="1"/>
  <c r="K22991" i="2"/>
  <c r="M22991" i="2" s="1"/>
  <c r="AC921" i="2" s="1"/>
  <c r="K22996" i="2"/>
  <c r="M22996" i="2" s="1"/>
  <c r="AH921" i="2" s="1"/>
  <c r="K22978" i="2"/>
  <c r="M22978" i="2" s="1"/>
  <c r="P921" i="2" s="1"/>
  <c r="K22983" i="2"/>
  <c r="M22983" i="2" s="1"/>
  <c r="U921" i="2" s="1"/>
  <c r="K22988" i="2"/>
  <c r="M22988" i="2" s="1"/>
  <c r="Z921" i="2" s="1"/>
  <c r="K23001" i="2"/>
  <c r="M23001" i="2" s="1"/>
  <c r="AM921" i="2" s="1"/>
  <c r="K23401" i="2"/>
  <c r="M23401" i="2" s="1"/>
  <c r="AM937" i="2" s="1"/>
  <c r="K23391" i="2"/>
  <c r="M23391" i="2" s="1"/>
  <c r="AC937" i="2" s="1"/>
  <c r="K23397" i="2"/>
  <c r="M23397" i="2" s="1"/>
  <c r="AI937" i="2" s="1"/>
  <c r="K23393" i="2"/>
  <c r="M23393" i="2" s="1"/>
  <c r="AE937" i="2" s="1"/>
  <c r="K23383" i="2"/>
  <c r="M23383" i="2" s="1"/>
  <c r="U937" i="2" s="1"/>
  <c r="K23389" i="2"/>
  <c r="M23389" i="2" s="1"/>
  <c r="AA937" i="2" s="1"/>
  <c r="K23395" i="2"/>
  <c r="M23395" i="2" s="1"/>
  <c r="AG937" i="2" s="1"/>
  <c r="K23385" i="2"/>
  <c r="M23385" i="2" s="1"/>
  <c r="W937" i="2" s="1"/>
  <c r="K23398" i="2"/>
  <c r="M23398" i="2" s="1"/>
  <c r="AJ937" i="2" s="1"/>
  <c r="K23381" i="2"/>
  <c r="M23381" i="2" s="1"/>
  <c r="S937" i="2" s="1"/>
  <c r="K23387" i="2"/>
  <c r="M23387" i="2" s="1"/>
  <c r="Y937" i="2" s="1"/>
  <c r="K23377" i="2"/>
  <c r="M23377" i="2" s="1"/>
  <c r="O937" i="2" s="1"/>
  <c r="K23390" i="2"/>
  <c r="M23390" i="2" s="1"/>
  <c r="AB937" i="2" s="1"/>
  <c r="K23379" i="2"/>
  <c r="M23379" i="2" s="1"/>
  <c r="Q937" i="2" s="1"/>
  <c r="K23400" i="2"/>
  <c r="M23400" i="2" s="1"/>
  <c r="AL937" i="2" s="1"/>
  <c r="K23382" i="2"/>
  <c r="M23382" i="2" s="1"/>
  <c r="T937" i="2" s="1"/>
  <c r="K23394" i="2"/>
  <c r="M23394" i="2" s="1"/>
  <c r="AF937" i="2" s="1"/>
  <c r="K23392" i="2"/>
  <c r="M23392" i="2" s="1"/>
  <c r="AD937" i="2" s="1"/>
  <c r="K23396" i="2"/>
  <c r="M23396" i="2" s="1"/>
  <c r="AH937" i="2" s="1"/>
  <c r="K23386" i="2"/>
  <c r="M23386" i="2" s="1"/>
  <c r="X937" i="2" s="1"/>
  <c r="K23384" i="2"/>
  <c r="M23384" i="2" s="1"/>
  <c r="V937" i="2" s="1"/>
  <c r="K23388" i="2"/>
  <c r="M23388" i="2" s="1"/>
  <c r="Z937" i="2" s="1"/>
  <c r="K23378" i="2"/>
  <c r="M23378" i="2" s="1"/>
  <c r="P937" i="2" s="1"/>
  <c r="K23399" i="2"/>
  <c r="M23399" i="2" s="1"/>
  <c r="AK937" i="2" s="1"/>
  <c r="K23380" i="2"/>
  <c r="M23380" i="2" s="1"/>
  <c r="R937" i="2" s="1"/>
  <c r="K19956" i="2"/>
  <c r="M19956" i="2" s="1"/>
  <c r="S800" i="2" s="1"/>
  <c r="K19961" i="2"/>
  <c r="M19961" i="2" s="1"/>
  <c r="X800" i="2" s="1"/>
  <c r="K19959" i="2"/>
  <c r="M19959" i="2" s="1"/>
  <c r="V800" i="2" s="1"/>
  <c r="K19971" i="2"/>
  <c r="M19971" i="2" s="1"/>
  <c r="AH800" i="2" s="1"/>
  <c r="K19953" i="2"/>
  <c r="M19953" i="2" s="1"/>
  <c r="P800" i="2" s="1"/>
  <c r="K19974" i="2"/>
  <c r="M19974" i="2" s="1"/>
  <c r="AK800" i="2" s="1"/>
  <c r="K19963" i="2"/>
  <c r="M19963" i="2" s="1"/>
  <c r="Z800" i="2" s="1"/>
  <c r="K19976" i="2"/>
  <c r="M19976" i="2" s="1"/>
  <c r="AM800" i="2" s="1"/>
  <c r="K19966" i="2"/>
  <c r="M19966" i="2" s="1"/>
  <c r="AC800" i="2" s="1"/>
  <c r="K19973" i="2"/>
  <c r="M19973" i="2" s="1"/>
  <c r="AJ800" i="2" s="1"/>
  <c r="K19955" i="2"/>
  <c r="M19955" i="2" s="1"/>
  <c r="R800" i="2" s="1"/>
  <c r="K19968" i="2"/>
  <c r="M19968" i="2" s="1"/>
  <c r="AE800" i="2" s="1"/>
  <c r="K19958" i="2"/>
  <c r="M19958" i="2" s="1"/>
  <c r="U800" i="2" s="1"/>
  <c r="K19965" i="2"/>
  <c r="M19965" i="2" s="1"/>
  <c r="AB800" i="2" s="1"/>
  <c r="K19970" i="2"/>
  <c r="M19970" i="2" s="1"/>
  <c r="AG800" i="2" s="1"/>
  <c r="K19960" i="2"/>
  <c r="M19960" i="2" s="1"/>
  <c r="W800" i="2" s="1"/>
  <c r="K19957" i="2"/>
  <c r="M19957" i="2" s="1"/>
  <c r="T800" i="2" s="1"/>
  <c r="K19962" i="2"/>
  <c r="M19962" i="2" s="1"/>
  <c r="Y800" i="2" s="1"/>
  <c r="K19952" i="2"/>
  <c r="M19952" i="2" s="1"/>
  <c r="O800" i="2" s="1"/>
  <c r="K19972" i="2"/>
  <c r="M19972" i="2" s="1"/>
  <c r="AI800" i="2" s="1"/>
  <c r="K19954" i="2"/>
  <c r="M19954" i="2" s="1"/>
  <c r="Q800" i="2" s="1"/>
  <c r="K19975" i="2"/>
  <c r="M19975" i="2" s="1"/>
  <c r="AL800" i="2" s="1"/>
  <c r="K19964" i="2"/>
  <c r="M19964" i="2" s="1"/>
  <c r="AA800" i="2" s="1"/>
  <c r="K19969" i="2"/>
  <c r="M19969" i="2" s="1"/>
  <c r="AF800" i="2" s="1"/>
  <c r="K19967" i="2"/>
  <c r="M19967" i="2" s="1"/>
  <c r="AD800" i="2" s="1"/>
  <c r="K25000" i="2"/>
  <c r="M25000" i="2" s="1"/>
  <c r="AL1001" i="2" s="1"/>
  <c r="K24982" i="2"/>
  <c r="M24982" i="2" s="1"/>
  <c r="T1001" i="2" s="1"/>
  <c r="K24986" i="2"/>
  <c r="M24986" i="2" s="1"/>
  <c r="X1001" i="2" s="1"/>
  <c r="K24992" i="2"/>
  <c r="M24992" i="2" s="1"/>
  <c r="AD1001" i="2" s="1"/>
  <c r="K24997" i="2"/>
  <c r="M24997" i="2" s="1"/>
  <c r="AI1001" i="2" s="1"/>
  <c r="K24978" i="2"/>
  <c r="M24978" i="2" s="1"/>
  <c r="P1001" i="2" s="1"/>
  <c r="K24984" i="2"/>
  <c r="M24984" i="2" s="1"/>
  <c r="V1001" i="2" s="1"/>
  <c r="K24989" i="2"/>
  <c r="M24989" i="2" s="1"/>
  <c r="AA1001" i="2" s="1"/>
  <c r="K24995" i="2"/>
  <c r="M24995" i="2" s="1"/>
  <c r="AG1001" i="2" s="1"/>
  <c r="K24999" i="2"/>
  <c r="M24999" i="2" s="1"/>
  <c r="AK1001" i="2" s="1"/>
  <c r="K24981" i="2"/>
  <c r="M24981" i="2" s="1"/>
  <c r="S1001" i="2" s="1"/>
  <c r="K24987" i="2"/>
  <c r="M24987" i="2" s="1"/>
  <c r="Y1001" i="2" s="1"/>
  <c r="K25001" i="2"/>
  <c r="M25001" i="2" s="1"/>
  <c r="AM1001" i="2" s="1"/>
  <c r="K24991" i="2"/>
  <c r="M24991" i="2" s="1"/>
  <c r="AC1001" i="2" s="1"/>
  <c r="K24996" i="2"/>
  <c r="M24996" i="2" s="1"/>
  <c r="AH1001" i="2" s="1"/>
  <c r="K24979" i="2"/>
  <c r="M24979" i="2" s="1"/>
  <c r="Q1001" i="2" s="1"/>
  <c r="K24993" i="2"/>
  <c r="M24993" i="2" s="1"/>
  <c r="AE1001" i="2" s="1"/>
  <c r="K24983" i="2"/>
  <c r="M24983" i="2" s="1"/>
  <c r="U1001" i="2" s="1"/>
  <c r="K24988" i="2"/>
  <c r="M24988" i="2" s="1"/>
  <c r="Z1001" i="2" s="1"/>
  <c r="K24985" i="2"/>
  <c r="M24985" i="2" s="1"/>
  <c r="K24998" i="2"/>
  <c r="M24998" i="2" s="1"/>
  <c r="AJ1001" i="2" s="1"/>
  <c r="K24980" i="2"/>
  <c r="M24980" i="2" s="1"/>
  <c r="R1001" i="2" s="1"/>
  <c r="K24977" i="2"/>
  <c r="M24977" i="2" s="1"/>
  <c r="O1001" i="2" s="1"/>
  <c r="K24990" i="2"/>
  <c r="M24990" i="2" s="1"/>
  <c r="AB1001" i="2" s="1"/>
  <c r="K24994" i="2"/>
  <c r="M24994" i="2" s="1"/>
  <c r="AF1001" i="2" s="1"/>
  <c r="K21393" i="2"/>
  <c r="M21393" i="2" s="1"/>
  <c r="AE857" i="2" s="1"/>
  <c r="K21383" i="2"/>
  <c r="M21383" i="2" s="1"/>
  <c r="U857" i="2" s="1"/>
  <c r="K21380" i="2"/>
  <c r="M21380" i="2" s="1"/>
  <c r="R857" i="2" s="1"/>
  <c r="K21395" i="2"/>
  <c r="M21395" i="2" s="1"/>
  <c r="AG857" i="2" s="1"/>
  <c r="K21385" i="2"/>
  <c r="M21385" i="2" s="1"/>
  <c r="W857" i="2" s="1"/>
  <c r="K21398" i="2"/>
  <c r="M21398" i="2" s="1"/>
  <c r="AJ857" i="2" s="1"/>
  <c r="K21388" i="2"/>
  <c r="M21388" i="2" s="1"/>
  <c r="Z857" i="2" s="1"/>
  <c r="K21387" i="2"/>
  <c r="M21387" i="2" s="1"/>
  <c r="Y857" i="2" s="1"/>
  <c r="K21377" i="2"/>
  <c r="M21377" i="2" s="1"/>
  <c r="O857" i="2" s="1"/>
  <c r="K21390" i="2"/>
  <c r="M21390" i="2" s="1"/>
  <c r="AB857" i="2" s="1"/>
  <c r="K21379" i="2"/>
  <c r="M21379" i="2" s="1"/>
  <c r="Q857" i="2" s="1"/>
  <c r="K21400" i="2"/>
  <c r="M21400" i="2" s="1"/>
  <c r="AL857" i="2" s="1"/>
  <c r="K21382" i="2"/>
  <c r="M21382" i="2" s="1"/>
  <c r="T857" i="2" s="1"/>
  <c r="K21394" i="2"/>
  <c r="M21394" i="2" s="1"/>
  <c r="AF857" i="2" s="1"/>
  <c r="K21392" i="2"/>
  <c r="M21392" i="2" s="1"/>
  <c r="AD857" i="2" s="1"/>
  <c r="K21397" i="2"/>
  <c r="M21397" i="2" s="1"/>
  <c r="AI857" i="2" s="1"/>
  <c r="K21386" i="2"/>
  <c r="M21386" i="2" s="1"/>
  <c r="X857" i="2" s="1"/>
  <c r="K21384" i="2"/>
  <c r="M21384" i="2" s="1"/>
  <c r="V857" i="2" s="1"/>
  <c r="K21389" i="2"/>
  <c r="M21389" i="2" s="1"/>
  <c r="AA857" i="2" s="1"/>
  <c r="K21378" i="2"/>
  <c r="M21378" i="2" s="1"/>
  <c r="P857" i="2" s="1"/>
  <c r="K21399" i="2"/>
  <c r="M21399" i="2" s="1"/>
  <c r="AK857" i="2" s="1"/>
  <c r="K21381" i="2"/>
  <c r="M21381" i="2" s="1"/>
  <c r="S857" i="2" s="1"/>
  <c r="K21401" i="2"/>
  <c r="M21401" i="2" s="1"/>
  <c r="AM857" i="2" s="1"/>
  <c r="K21391" i="2"/>
  <c r="M21391" i="2" s="1"/>
  <c r="AC857" i="2" s="1"/>
  <c r="K21396" i="2"/>
  <c r="M21396" i="2" s="1"/>
  <c r="AH857" i="2" s="1"/>
  <c r="K21689" i="2"/>
  <c r="M21689" i="2" s="1"/>
  <c r="AA869" i="2" s="1"/>
  <c r="K21694" i="2"/>
  <c r="M21694" i="2" s="1"/>
  <c r="AF869" i="2" s="1"/>
  <c r="K21684" i="2"/>
  <c r="M21684" i="2" s="1"/>
  <c r="V869" i="2" s="1"/>
  <c r="K21699" i="2"/>
  <c r="M21699" i="2" s="1"/>
  <c r="AK869" i="2" s="1"/>
  <c r="K21681" i="2"/>
  <c r="M21681" i="2" s="1"/>
  <c r="S869" i="2" s="1"/>
  <c r="K21686" i="2"/>
  <c r="M21686" i="2" s="1"/>
  <c r="X869" i="2" s="1"/>
  <c r="K21700" i="2"/>
  <c r="M21700" i="2" s="1"/>
  <c r="AL869" i="2" s="1"/>
  <c r="K21691" i="2"/>
  <c r="M21691" i="2" s="1"/>
  <c r="AC869" i="2" s="1"/>
  <c r="K21696" i="2"/>
  <c r="M21696" i="2" s="1"/>
  <c r="AH869" i="2" s="1"/>
  <c r="K21678" i="2"/>
  <c r="M21678" i="2" s="1"/>
  <c r="P869" i="2" s="1"/>
  <c r="K21683" i="2"/>
  <c r="M21683" i="2" s="1"/>
  <c r="U869" i="2" s="1"/>
  <c r="K21688" i="2"/>
  <c r="M21688" i="2" s="1"/>
  <c r="Z869" i="2" s="1"/>
  <c r="K21701" i="2"/>
  <c r="M21701" i="2" s="1"/>
  <c r="AM869" i="2" s="1"/>
  <c r="K21698" i="2"/>
  <c r="M21698" i="2" s="1"/>
  <c r="AJ869" i="2" s="1"/>
  <c r="K21680" i="2"/>
  <c r="M21680" i="2" s="1"/>
  <c r="R869" i="2" s="1"/>
  <c r="K21693" i="2"/>
  <c r="M21693" i="2" s="1"/>
  <c r="AE869" i="2" s="1"/>
  <c r="K21690" i="2"/>
  <c r="M21690" i="2" s="1"/>
  <c r="AB869" i="2" s="1"/>
  <c r="K21695" i="2"/>
  <c r="M21695" i="2" s="1"/>
  <c r="AG869" i="2" s="1"/>
  <c r="K21685" i="2"/>
  <c r="M21685" i="2" s="1"/>
  <c r="W869" i="2" s="1"/>
  <c r="K21682" i="2"/>
  <c r="M21682" i="2" s="1"/>
  <c r="T869" i="2" s="1"/>
  <c r="K21687" i="2"/>
  <c r="M21687" i="2" s="1"/>
  <c r="Y869" i="2" s="1"/>
  <c r="K21677" i="2"/>
  <c r="M21677" i="2" s="1"/>
  <c r="O869" i="2" s="1"/>
  <c r="K21697" i="2"/>
  <c r="M21697" i="2" s="1"/>
  <c r="AI869" i="2" s="1"/>
  <c r="K21679" i="2"/>
  <c r="M21679" i="2" s="1"/>
  <c r="Q869" i="2" s="1"/>
  <c r="K21692" i="2"/>
  <c r="M21692" i="2" s="1"/>
  <c r="AD869" i="2" s="1"/>
  <c r="K24961" i="2"/>
  <c r="M24961" i="2" s="1"/>
  <c r="X1000" i="2" s="1"/>
  <c r="K24959" i="2"/>
  <c r="M24959" i="2" s="1"/>
  <c r="V1000" i="2" s="1"/>
  <c r="K24964" i="2"/>
  <c r="M24964" i="2" s="1"/>
  <c r="AA1000" i="2" s="1"/>
  <c r="K24953" i="2"/>
  <c r="M24953" i="2" s="1"/>
  <c r="P1000" i="2" s="1"/>
  <c r="K24974" i="2"/>
  <c r="M24974" i="2" s="1"/>
  <c r="AK1000" i="2" s="1"/>
  <c r="K24956" i="2"/>
  <c r="M24956" i="2" s="1"/>
  <c r="S1000" i="2" s="1"/>
  <c r="K24976" i="2"/>
  <c r="M24976" i="2" s="1"/>
  <c r="AM1000" i="2" s="1"/>
  <c r="K24966" i="2"/>
  <c r="M24966" i="2" s="1"/>
  <c r="AC1000" i="2" s="1"/>
  <c r="K24970" i="2"/>
  <c r="M24970" i="2" s="1"/>
  <c r="AG1000" i="2" s="1"/>
  <c r="K24968" i="2"/>
  <c r="M24968" i="2" s="1"/>
  <c r="AE1000" i="2" s="1"/>
  <c r="K24958" i="2"/>
  <c r="M24958" i="2" s="1"/>
  <c r="U1000" i="2" s="1"/>
  <c r="K24962" i="2"/>
  <c r="M24962" i="2" s="1"/>
  <c r="Y1000" i="2" s="1"/>
  <c r="K24960" i="2"/>
  <c r="M24960" i="2" s="1"/>
  <c r="W1000" i="2" s="1"/>
  <c r="K24973" i="2"/>
  <c r="M24973" i="2" s="1"/>
  <c r="AJ1000" i="2" s="1"/>
  <c r="K24954" i="2"/>
  <c r="M24954" i="2" s="1"/>
  <c r="Q1000" i="2" s="1"/>
  <c r="K24952" i="2"/>
  <c r="M24952" i="2" s="1"/>
  <c r="O1000" i="2" s="1"/>
  <c r="K24965" i="2"/>
  <c r="M24965" i="2" s="1"/>
  <c r="AB1000" i="2" s="1"/>
  <c r="K24971" i="2"/>
  <c r="M24971" i="2" s="1"/>
  <c r="AH1000" i="2" s="1"/>
  <c r="K24975" i="2"/>
  <c r="M24975" i="2" s="1"/>
  <c r="AL1000" i="2" s="1"/>
  <c r="K24957" i="2"/>
  <c r="M24957" i="2" s="1"/>
  <c r="T1000" i="2" s="1"/>
  <c r="K24963" i="2"/>
  <c r="M24963" i="2" s="1"/>
  <c r="Z1000" i="2" s="1"/>
  <c r="K24969" i="2"/>
  <c r="M24969" i="2" s="1"/>
  <c r="AF1000" i="2" s="1"/>
  <c r="K24967" i="2"/>
  <c r="M24967" i="2" s="1"/>
  <c r="AD1000" i="2" s="1"/>
  <c r="K24972" i="2"/>
  <c r="M24972" i="2" s="1"/>
  <c r="AI1000" i="2" s="1"/>
  <c r="K24955" i="2"/>
  <c r="M24955" i="2" s="1"/>
  <c r="R1000" i="2" s="1"/>
  <c r="K22082" i="2"/>
  <c r="M22082" i="2" s="1"/>
  <c r="T885" i="2" s="1"/>
  <c r="K22087" i="2"/>
  <c r="M22087" i="2" s="1"/>
  <c r="Y885" i="2" s="1"/>
  <c r="K22077" i="2"/>
  <c r="M22077" i="2" s="1"/>
  <c r="O885" i="2" s="1"/>
  <c r="K22097" i="2"/>
  <c r="M22097" i="2" s="1"/>
  <c r="AI885" i="2" s="1"/>
  <c r="K22079" i="2"/>
  <c r="M22079" i="2" s="1"/>
  <c r="Q885" i="2" s="1"/>
  <c r="K22099" i="2"/>
  <c r="M22099" i="2" s="1"/>
  <c r="AK885" i="2" s="1"/>
  <c r="K22089" i="2"/>
  <c r="M22089" i="2" s="1"/>
  <c r="AA885" i="2" s="1"/>
  <c r="K22094" i="2"/>
  <c r="M22094" i="2" s="1"/>
  <c r="AF885" i="2" s="1"/>
  <c r="K22091" i="2"/>
  <c r="M22091" i="2" s="1"/>
  <c r="AC885" i="2" s="1"/>
  <c r="K22081" i="2"/>
  <c r="M22081" i="2" s="1"/>
  <c r="S885" i="2" s="1"/>
  <c r="K22086" i="2"/>
  <c r="M22086" i="2" s="1"/>
  <c r="X885" i="2" s="1"/>
  <c r="K22083" i="2"/>
  <c r="M22083" i="2" s="1"/>
  <c r="U885" i="2" s="1"/>
  <c r="K22096" i="2"/>
  <c r="M22096" i="2" s="1"/>
  <c r="AH885" i="2" s="1"/>
  <c r="K22078" i="2"/>
  <c r="M22078" i="2" s="1"/>
  <c r="P885" i="2" s="1"/>
  <c r="K22100" i="2"/>
  <c r="M22100" i="2" s="1"/>
  <c r="AL885" i="2" s="1"/>
  <c r="K22088" i="2"/>
  <c r="M22088" i="2" s="1"/>
  <c r="Z885" i="2" s="1"/>
  <c r="K22101" i="2"/>
  <c r="M22101" i="2" s="1"/>
  <c r="AM885" i="2" s="1"/>
  <c r="K22092" i="2"/>
  <c r="M22092" i="2" s="1"/>
  <c r="AD885" i="2" s="1"/>
  <c r="K22098" i="2"/>
  <c r="M22098" i="2" s="1"/>
  <c r="AJ885" i="2" s="1"/>
  <c r="K22080" i="2"/>
  <c r="M22080" i="2" s="1"/>
  <c r="R885" i="2" s="1"/>
  <c r="K22093" i="2"/>
  <c r="M22093" i="2" s="1"/>
  <c r="AE885" i="2" s="1"/>
  <c r="K22084" i="2"/>
  <c r="M22084" i="2" s="1"/>
  <c r="V885" i="2" s="1"/>
  <c r="K22090" i="2"/>
  <c r="M22090" i="2" s="1"/>
  <c r="AB885" i="2" s="1"/>
  <c r="K22095" i="2"/>
  <c r="M22095" i="2" s="1"/>
  <c r="AG885" i="2" s="1"/>
  <c r="K22085" i="2"/>
  <c r="M22085" i="2" s="1"/>
  <c r="W885" i="2" s="1"/>
  <c r="K24463" i="2"/>
  <c r="M24463" i="2" s="1"/>
  <c r="Z980" i="2" s="1"/>
  <c r="K24476" i="2"/>
  <c r="M24476" i="2" s="1"/>
  <c r="AM980" i="2" s="1"/>
  <c r="K24467" i="2"/>
  <c r="M24467" i="2" s="1"/>
  <c r="AD980" i="2" s="1"/>
  <c r="K24473" i="2"/>
  <c r="M24473" i="2" s="1"/>
  <c r="AJ980" i="2" s="1"/>
  <c r="K24455" i="2"/>
  <c r="M24455" i="2" s="1"/>
  <c r="R980" i="2" s="1"/>
  <c r="K24468" i="2"/>
  <c r="M24468" i="2" s="1"/>
  <c r="AE980" i="2" s="1"/>
  <c r="K24459" i="2"/>
  <c r="M24459" i="2" s="1"/>
  <c r="V980" i="2" s="1"/>
  <c r="K24465" i="2"/>
  <c r="M24465" i="2" s="1"/>
  <c r="AB980" i="2" s="1"/>
  <c r="K24470" i="2"/>
  <c r="M24470" i="2" s="1"/>
  <c r="AG980" i="2" s="1"/>
  <c r="K24460" i="2"/>
  <c r="M24460" i="2" s="1"/>
  <c r="W980" i="2" s="1"/>
  <c r="K24457" i="2"/>
  <c r="M24457" i="2" s="1"/>
  <c r="T980" i="2" s="1"/>
  <c r="K24462" i="2"/>
  <c r="M24462" i="2" s="1"/>
  <c r="Y980" i="2" s="1"/>
  <c r="K24452" i="2"/>
  <c r="M24452" i="2" s="1"/>
  <c r="O980" i="2" s="1"/>
  <c r="K24472" i="2"/>
  <c r="M24472" i="2" s="1"/>
  <c r="AI980" i="2" s="1"/>
  <c r="K24454" i="2"/>
  <c r="M24454" i="2" s="1"/>
  <c r="Q980" i="2" s="1"/>
  <c r="K24474" i="2"/>
  <c r="M24474" i="2" s="1"/>
  <c r="AK980" i="2" s="1"/>
  <c r="K24464" i="2"/>
  <c r="M24464" i="2" s="1"/>
  <c r="AA980" i="2" s="1"/>
  <c r="K24469" i="2"/>
  <c r="M24469" i="2" s="1"/>
  <c r="AF980" i="2" s="1"/>
  <c r="K24466" i="2"/>
  <c r="M24466" i="2" s="1"/>
  <c r="AC980" i="2" s="1"/>
  <c r="K24456" i="2"/>
  <c r="M24456" i="2" s="1"/>
  <c r="S980" i="2" s="1"/>
  <c r="K24461" i="2"/>
  <c r="M24461" i="2" s="1"/>
  <c r="X980" i="2" s="1"/>
  <c r="K24458" i="2"/>
  <c r="M24458" i="2" s="1"/>
  <c r="U980" i="2" s="1"/>
  <c r="K24471" i="2"/>
  <c r="M24471" i="2" s="1"/>
  <c r="AH980" i="2" s="1"/>
  <c r="K24453" i="2"/>
  <c r="M24453" i="2" s="1"/>
  <c r="P980" i="2" s="1"/>
  <c r="K24475" i="2"/>
  <c r="M24475" i="2" s="1"/>
  <c r="AL980" i="2" s="1"/>
  <c r="K21779" i="2"/>
  <c r="M21779" i="2" s="1"/>
  <c r="Q873" i="2" s="1"/>
  <c r="K21800" i="2"/>
  <c r="M21800" i="2" s="1"/>
  <c r="AL873" i="2" s="1"/>
  <c r="K21782" i="2"/>
  <c r="M21782" i="2" s="1"/>
  <c r="T873" i="2" s="1"/>
  <c r="K21794" i="2"/>
  <c r="M21794" i="2" s="1"/>
  <c r="AF873" i="2" s="1"/>
  <c r="K21792" i="2"/>
  <c r="M21792" i="2" s="1"/>
  <c r="AD873" i="2" s="1"/>
  <c r="K21797" i="2"/>
  <c r="M21797" i="2" s="1"/>
  <c r="AI873" i="2" s="1"/>
  <c r="K21786" i="2"/>
  <c r="M21786" i="2" s="1"/>
  <c r="X873" i="2" s="1"/>
  <c r="K21784" i="2"/>
  <c r="M21784" i="2" s="1"/>
  <c r="V873" i="2" s="1"/>
  <c r="K21789" i="2"/>
  <c r="M21789" i="2" s="1"/>
  <c r="AA873" i="2" s="1"/>
  <c r="K21778" i="2"/>
  <c r="M21778" i="2" s="1"/>
  <c r="P873" i="2" s="1"/>
  <c r="K21799" i="2"/>
  <c r="M21799" i="2" s="1"/>
  <c r="AK873" i="2" s="1"/>
  <c r="K21781" i="2"/>
  <c r="M21781" i="2" s="1"/>
  <c r="S873" i="2" s="1"/>
  <c r="K21801" i="2"/>
  <c r="M21801" i="2" s="1"/>
  <c r="AM873" i="2" s="1"/>
  <c r="K21791" i="2"/>
  <c r="M21791" i="2" s="1"/>
  <c r="AC873" i="2" s="1"/>
  <c r="K21796" i="2"/>
  <c r="M21796" i="2" s="1"/>
  <c r="AH873" i="2" s="1"/>
  <c r="K21793" i="2"/>
  <c r="M21793" i="2" s="1"/>
  <c r="AE873" i="2" s="1"/>
  <c r="K21783" i="2"/>
  <c r="M21783" i="2" s="1"/>
  <c r="U873" i="2" s="1"/>
  <c r="K21788" i="2"/>
  <c r="M21788" i="2" s="1"/>
  <c r="Z873" i="2" s="1"/>
  <c r="K21795" i="2"/>
  <c r="M21795" i="2" s="1"/>
  <c r="AG873" i="2" s="1"/>
  <c r="K21785" i="2"/>
  <c r="M21785" i="2" s="1"/>
  <c r="W873" i="2" s="1"/>
  <c r="K21798" i="2"/>
  <c r="M21798" i="2" s="1"/>
  <c r="AJ873" i="2" s="1"/>
  <c r="K21780" i="2"/>
  <c r="M21780" i="2" s="1"/>
  <c r="R873" i="2" s="1"/>
  <c r="K21787" i="2"/>
  <c r="M21787" i="2" s="1"/>
  <c r="Y873" i="2" s="1"/>
  <c r="K21777" i="2"/>
  <c r="M21777" i="2" s="1"/>
  <c r="O873" i="2" s="1"/>
  <c r="K21790" i="2"/>
  <c r="M21790" i="2" s="1"/>
  <c r="AB873" i="2" s="1"/>
  <c r="K22177" i="2"/>
  <c r="M22177" i="2" s="1"/>
  <c r="O889" i="2" s="1"/>
  <c r="K22190" i="2"/>
  <c r="M22190" i="2" s="1"/>
  <c r="AB889" i="2" s="1"/>
  <c r="K22196" i="2"/>
  <c r="M22196" i="2" s="1"/>
  <c r="AH889" i="2" s="1"/>
  <c r="K22200" i="2"/>
  <c r="M22200" i="2" s="1"/>
  <c r="AL889" i="2" s="1"/>
  <c r="K22182" i="2"/>
  <c r="M22182" i="2" s="1"/>
  <c r="T889" i="2" s="1"/>
  <c r="K22188" i="2"/>
  <c r="M22188" i="2" s="1"/>
  <c r="Z889" i="2" s="1"/>
  <c r="K22194" i="2"/>
  <c r="M22194" i="2" s="1"/>
  <c r="AF889" i="2" s="1"/>
  <c r="K22192" i="2"/>
  <c r="M22192" i="2" s="1"/>
  <c r="AD889" i="2" s="1"/>
  <c r="K22197" i="2"/>
  <c r="M22197" i="2" s="1"/>
  <c r="AI889" i="2" s="1"/>
  <c r="K22180" i="2"/>
  <c r="M22180" i="2" s="1"/>
  <c r="R889" i="2" s="1"/>
  <c r="K22186" i="2"/>
  <c r="M22186" i="2" s="1"/>
  <c r="X889" i="2" s="1"/>
  <c r="K22184" i="2"/>
  <c r="M22184" i="2" s="1"/>
  <c r="V889" i="2" s="1"/>
  <c r="K22189" i="2"/>
  <c r="M22189" i="2" s="1"/>
  <c r="AA889" i="2" s="1"/>
  <c r="K22178" i="2"/>
  <c r="M22178" i="2" s="1"/>
  <c r="P889" i="2" s="1"/>
  <c r="K22199" i="2"/>
  <c r="M22199" i="2" s="1"/>
  <c r="AK889" i="2" s="1"/>
  <c r="K22181" i="2"/>
  <c r="M22181" i="2" s="1"/>
  <c r="S889" i="2" s="1"/>
  <c r="K22201" i="2"/>
  <c r="M22201" i="2" s="1"/>
  <c r="AM889" i="2" s="1"/>
  <c r="K22191" i="2"/>
  <c r="M22191" i="2" s="1"/>
  <c r="AC889" i="2" s="1"/>
  <c r="K22195" i="2"/>
  <c r="M22195" i="2" s="1"/>
  <c r="AG889" i="2" s="1"/>
  <c r="K22193" i="2"/>
  <c r="M22193" i="2" s="1"/>
  <c r="AE889" i="2" s="1"/>
  <c r="K22183" i="2"/>
  <c r="M22183" i="2" s="1"/>
  <c r="U889" i="2" s="1"/>
  <c r="K22187" i="2"/>
  <c r="M22187" i="2" s="1"/>
  <c r="Y889" i="2" s="1"/>
  <c r="K22185" i="2"/>
  <c r="M22185" i="2" s="1"/>
  <c r="W889" i="2" s="1"/>
  <c r="K22198" i="2"/>
  <c r="M22198" i="2" s="1"/>
  <c r="AJ889" i="2" s="1"/>
  <c r="K22179" i="2"/>
  <c r="M22179" i="2" s="1"/>
  <c r="Q889" i="2" s="1"/>
  <c r="K19765" i="2"/>
  <c r="M19765" i="2" s="1"/>
  <c r="AB792" i="2" s="1"/>
  <c r="K19770" i="2"/>
  <c r="M19770" i="2" s="1"/>
  <c r="AG792" i="2" s="1"/>
  <c r="K19760" i="2"/>
  <c r="M19760" i="2" s="1"/>
  <c r="W792" i="2" s="1"/>
  <c r="K19757" i="2"/>
  <c r="M19757" i="2" s="1"/>
  <c r="T792" i="2" s="1"/>
  <c r="K19762" i="2"/>
  <c r="M19762" i="2" s="1"/>
  <c r="Y792" i="2" s="1"/>
  <c r="K19752" i="2"/>
  <c r="M19752" i="2" s="1"/>
  <c r="O792" i="2" s="1"/>
  <c r="K19772" i="2"/>
  <c r="M19772" i="2" s="1"/>
  <c r="AI792" i="2" s="1"/>
  <c r="K19754" i="2"/>
  <c r="M19754" i="2" s="1"/>
  <c r="Q792" i="2" s="1"/>
  <c r="K19775" i="2"/>
  <c r="M19775" i="2" s="1"/>
  <c r="AL792" i="2" s="1"/>
  <c r="K19764" i="2"/>
  <c r="M19764" i="2" s="1"/>
  <c r="AA792" i="2" s="1"/>
  <c r="K19769" i="2"/>
  <c r="M19769" i="2" s="1"/>
  <c r="AF792" i="2" s="1"/>
  <c r="K19767" i="2"/>
  <c r="M19767" i="2" s="1"/>
  <c r="AD792" i="2" s="1"/>
  <c r="K19756" i="2"/>
  <c r="M19756" i="2" s="1"/>
  <c r="S792" i="2" s="1"/>
  <c r="K19761" i="2"/>
  <c r="M19761" i="2" s="1"/>
  <c r="X792" i="2" s="1"/>
  <c r="K19759" i="2"/>
  <c r="M19759" i="2" s="1"/>
  <c r="V792" i="2" s="1"/>
  <c r="K19771" i="2"/>
  <c r="M19771" i="2" s="1"/>
  <c r="AH792" i="2" s="1"/>
  <c r="K19753" i="2"/>
  <c r="M19753" i="2" s="1"/>
  <c r="P792" i="2" s="1"/>
  <c r="K19774" i="2"/>
  <c r="M19774" i="2" s="1"/>
  <c r="AK792" i="2" s="1"/>
  <c r="K19763" i="2"/>
  <c r="M19763" i="2" s="1"/>
  <c r="Z792" i="2" s="1"/>
  <c r="K19776" i="2"/>
  <c r="M19776" i="2" s="1"/>
  <c r="AM792" i="2" s="1"/>
  <c r="K19766" i="2"/>
  <c r="M19766" i="2" s="1"/>
  <c r="AC792" i="2" s="1"/>
  <c r="K19773" i="2"/>
  <c r="M19773" i="2" s="1"/>
  <c r="AJ792" i="2" s="1"/>
  <c r="K19755" i="2"/>
  <c r="M19755" i="2" s="1"/>
  <c r="R792" i="2" s="1"/>
  <c r="K19768" i="2"/>
  <c r="M19768" i="2" s="1"/>
  <c r="AE792" i="2" s="1"/>
  <c r="K19758" i="2"/>
  <c r="M19758" i="2" s="1"/>
  <c r="U792" i="2" s="1"/>
  <c r="K18088" i="2"/>
  <c r="M18088" i="2" s="1"/>
  <c r="Z725" i="2" s="1"/>
  <c r="K18101" i="2"/>
  <c r="M18101" i="2" s="1"/>
  <c r="AM725" i="2" s="1"/>
  <c r="K18091" i="2"/>
  <c r="M18091" i="2" s="1"/>
  <c r="AC725" i="2" s="1"/>
  <c r="K18080" i="2"/>
  <c r="M18080" i="2" s="1"/>
  <c r="R725" i="2" s="1"/>
  <c r="K18093" i="2"/>
  <c r="M18093" i="2" s="1"/>
  <c r="AE725" i="2" s="1"/>
  <c r="K18083" i="2"/>
  <c r="M18083" i="2" s="1"/>
  <c r="U725" i="2" s="1"/>
  <c r="K18095" i="2"/>
  <c r="M18095" i="2" s="1"/>
  <c r="AG725" i="2" s="1"/>
  <c r="K18085" i="2"/>
  <c r="M18085" i="2" s="1"/>
  <c r="W725" i="2" s="1"/>
  <c r="K18098" i="2"/>
  <c r="M18098" i="2" s="1"/>
  <c r="AJ725" i="2" s="1"/>
  <c r="K18087" i="2"/>
  <c r="M18087" i="2" s="1"/>
  <c r="Y725" i="2" s="1"/>
  <c r="K18077" i="2"/>
  <c r="M18077" i="2" s="1"/>
  <c r="O725" i="2" s="1"/>
  <c r="K18090" i="2"/>
  <c r="M18090" i="2" s="1"/>
  <c r="AB725" i="2" s="1"/>
  <c r="K18097" i="2"/>
  <c r="M18097" i="2" s="1"/>
  <c r="AI725" i="2" s="1"/>
  <c r="K18079" i="2"/>
  <c r="M18079" i="2" s="1"/>
  <c r="Q725" i="2" s="1"/>
  <c r="K18100" i="2"/>
  <c r="M18100" i="2" s="1"/>
  <c r="AL725" i="2" s="1"/>
  <c r="K18082" i="2"/>
  <c r="M18082" i="2" s="1"/>
  <c r="T725" i="2" s="1"/>
  <c r="K18089" i="2"/>
  <c r="M18089" i="2" s="1"/>
  <c r="AA725" i="2" s="1"/>
  <c r="K18094" i="2"/>
  <c r="M18094" i="2" s="1"/>
  <c r="AF725" i="2" s="1"/>
  <c r="K18092" i="2"/>
  <c r="M18092" i="2" s="1"/>
  <c r="AD725" i="2" s="1"/>
  <c r="K18081" i="2"/>
  <c r="M18081" i="2" s="1"/>
  <c r="S725" i="2" s="1"/>
  <c r="K18086" i="2"/>
  <c r="M18086" i="2" s="1"/>
  <c r="X725" i="2" s="1"/>
  <c r="K18084" i="2"/>
  <c r="M18084" i="2" s="1"/>
  <c r="V725" i="2" s="1"/>
  <c r="K18096" i="2"/>
  <c r="M18096" i="2" s="1"/>
  <c r="AH725" i="2" s="1"/>
  <c r="K18078" i="2"/>
  <c r="M18078" i="2" s="1"/>
  <c r="P725" i="2" s="1"/>
  <c r="K18099" i="2"/>
  <c r="M18099" i="2" s="1"/>
  <c r="AK725" i="2" s="1"/>
  <c r="K18500" i="2"/>
  <c r="M18500" i="2" s="1"/>
  <c r="AL741" i="2" s="1"/>
  <c r="K18482" i="2"/>
  <c r="M18482" i="2" s="1"/>
  <c r="T741" i="2" s="1"/>
  <c r="K18486" i="2"/>
  <c r="M18486" i="2" s="1"/>
  <c r="X741" i="2" s="1"/>
  <c r="K18492" i="2"/>
  <c r="M18492" i="2" s="1"/>
  <c r="AD741" i="2" s="1"/>
  <c r="K18497" i="2"/>
  <c r="M18497" i="2" s="1"/>
  <c r="AI741" i="2" s="1"/>
  <c r="K18478" i="2"/>
  <c r="M18478" i="2" s="1"/>
  <c r="P741" i="2" s="1"/>
  <c r="K18484" i="2"/>
  <c r="M18484" i="2" s="1"/>
  <c r="V741" i="2" s="1"/>
  <c r="K18489" i="2"/>
  <c r="M18489" i="2" s="1"/>
  <c r="AA741" i="2" s="1"/>
  <c r="K18479" i="2"/>
  <c r="M18479" i="2" s="1"/>
  <c r="Q741" i="2" s="1"/>
  <c r="K18499" i="2"/>
  <c r="M18499" i="2" s="1"/>
  <c r="AK741" i="2" s="1"/>
  <c r="K18481" i="2"/>
  <c r="M18481" i="2" s="1"/>
  <c r="S741" i="2" s="1"/>
  <c r="K18495" i="2"/>
  <c r="M18495" i="2" s="1"/>
  <c r="AG741" i="2" s="1"/>
  <c r="K18501" i="2"/>
  <c r="M18501" i="2" s="1"/>
  <c r="AM741" i="2" s="1"/>
  <c r="K18491" i="2"/>
  <c r="M18491" i="2" s="1"/>
  <c r="AC741" i="2" s="1"/>
  <c r="K18496" i="2"/>
  <c r="M18496" i="2" s="1"/>
  <c r="AH741" i="2" s="1"/>
  <c r="K18487" i="2"/>
  <c r="M18487" i="2" s="1"/>
  <c r="Y741" i="2" s="1"/>
  <c r="K18493" i="2"/>
  <c r="M18493" i="2" s="1"/>
  <c r="AE741" i="2" s="1"/>
  <c r="K18483" i="2"/>
  <c r="M18483" i="2" s="1"/>
  <c r="U741" i="2" s="1"/>
  <c r="K18488" i="2"/>
  <c r="M18488" i="2" s="1"/>
  <c r="Z741" i="2" s="1"/>
  <c r="K18485" i="2"/>
  <c r="M18485" i="2" s="1"/>
  <c r="W741" i="2" s="1"/>
  <c r="K18498" i="2"/>
  <c r="M18498" i="2" s="1"/>
  <c r="AJ741" i="2" s="1"/>
  <c r="K18480" i="2"/>
  <c r="M18480" i="2" s="1"/>
  <c r="R741" i="2" s="1"/>
  <c r="K18477" i="2"/>
  <c r="M18477" i="2" s="1"/>
  <c r="O741" i="2" s="1"/>
  <c r="K18490" i="2"/>
  <c r="M18490" i="2" s="1"/>
  <c r="AB741" i="2" s="1"/>
  <c r="K18494" i="2"/>
  <c r="M18494" i="2" s="1"/>
  <c r="AF741" i="2" s="1"/>
  <c r="K23289" i="2"/>
  <c r="M23289" i="2" s="1"/>
  <c r="AA933" i="2" s="1"/>
  <c r="K23294" i="2"/>
  <c r="M23294" i="2" s="1"/>
  <c r="AF933" i="2" s="1"/>
  <c r="K23277" i="2"/>
  <c r="M23277" i="2" s="1"/>
  <c r="O933" i="2" s="1"/>
  <c r="K23299" i="2"/>
  <c r="M23299" i="2" s="1"/>
  <c r="AK933" i="2" s="1"/>
  <c r="K23281" i="2"/>
  <c r="M23281" i="2" s="1"/>
  <c r="S933" i="2" s="1"/>
  <c r="K23286" i="2"/>
  <c r="M23286" i="2" s="1"/>
  <c r="X933" i="2" s="1"/>
  <c r="K23301" i="2"/>
  <c r="M23301" i="2" s="1"/>
  <c r="AM933" i="2" s="1"/>
  <c r="K23291" i="2"/>
  <c r="M23291" i="2" s="1"/>
  <c r="AC933" i="2" s="1"/>
  <c r="K23296" i="2"/>
  <c r="M23296" i="2" s="1"/>
  <c r="AH933" i="2" s="1"/>
  <c r="K23278" i="2"/>
  <c r="M23278" i="2" s="1"/>
  <c r="P933" i="2" s="1"/>
  <c r="K23283" i="2"/>
  <c r="M23283" i="2" s="1"/>
  <c r="U933" i="2" s="1"/>
  <c r="K23288" i="2"/>
  <c r="M23288" i="2" s="1"/>
  <c r="Z933" i="2" s="1"/>
  <c r="K23300" i="2"/>
  <c r="M23300" i="2" s="1"/>
  <c r="AL933" i="2" s="1"/>
  <c r="K23298" i="2"/>
  <c r="M23298" i="2" s="1"/>
  <c r="AJ933" i="2" s="1"/>
  <c r="K23280" i="2"/>
  <c r="M23280" i="2" s="1"/>
  <c r="R933" i="2" s="1"/>
  <c r="K23292" i="2"/>
  <c r="M23292" i="2" s="1"/>
  <c r="AD933" i="2" s="1"/>
  <c r="K23290" i="2"/>
  <c r="M23290" i="2" s="1"/>
  <c r="AB933" i="2" s="1"/>
  <c r="K23295" i="2"/>
  <c r="M23295" i="2" s="1"/>
  <c r="AG933" i="2" s="1"/>
  <c r="K23284" i="2"/>
  <c r="M23284" i="2" s="1"/>
  <c r="V933" i="2" s="1"/>
  <c r="K23282" i="2"/>
  <c r="M23282" i="2" s="1"/>
  <c r="T933" i="2" s="1"/>
  <c r="K23287" i="2"/>
  <c r="M23287" i="2" s="1"/>
  <c r="Y933" i="2" s="1"/>
  <c r="K23293" i="2"/>
  <c r="M23293" i="2" s="1"/>
  <c r="AE933" i="2" s="1"/>
  <c r="K23297" i="2"/>
  <c r="M23297" i="2" s="1"/>
  <c r="AI933" i="2" s="1"/>
  <c r="K23279" i="2"/>
  <c r="M23279" i="2" s="1"/>
  <c r="Q933" i="2" s="1"/>
  <c r="K23285" i="2"/>
  <c r="M23285" i="2" s="1"/>
  <c r="W933" i="2" s="1"/>
  <c r="K12951" i="2"/>
  <c r="M12951" i="2" s="1"/>
  <c r="AM519" i="2" s="1"/>
  <c r="K12941" i="2"/>
  <c r="M12941" i="2" s="1"/>
  <c r="AC519" i="2" s="1"/>
  <c r="K12947" i="2"/>
  <c r="M12947" i="2" s="1"/>
  <c r="AI519" i="2" s="1"/>
  <c r="K12943" i="2"/>
  <c r="M12943" i="2" s="1"/>
  <c r="AE519" i="2" s="1"/>
  <c r="K12933" i="2"/>
  <c r="M12933" i="2" s="1"/>
  <c r="U519" i="2" s="1"/>
  <c r="K12939" i="2"/>
  <c r="M12939" i="2" s="1"/>
  <c r="AA519" i="2" s="1"/>
  <c r="K12945" i="2"/>
  <c r="M12945" i="2" s="1"/>
  <c r="AG519" i="2" s="1"/>
  <c r="K12935" i="2"/>
  <c r="M12935" i="2" s="1"/>
  <c r="W519" i="2" s="1"/>
  <c r="K12948" i="2"/>
  <c r="M12948" i="2" s="1"/>
  <c r="AJ519" i="2" s="1"/>
  <c r="K12931" i="2"/>
  <c r="M12931" i="2" s="1"/>
  <c r="S519" i="2" s="1"/>
  <c r="K12937" i="2"/>
  <c r="M12937" i="2" s="1"/>
  <c r="Y519" i="2" s="1"/>
  <c r="K12927" i="2"/>
  <c r="M12927" i="2" s="1"/>
  <c r="O519" i="2" s="1"/>
  <c r="K12940" i="2"/>
  <c r="M12940" i="2" s="1"/>
  <c r="AB519" i="2" s="1"/>
  <c r="K12929" i="2"/>
  <c r="M12929" i="2" s="1"/>
  <c r="Q519" i="2" s="1"/>
  <c r="K12950" i="2"/>
  <c r="M12950" i="2" s="1"/>
  <c r="AL519" i="2" s="1"/>
  <c r="K12932" i="2"/>
  <c r="M12932" i="2" s="1"/>
  <c r="T519" i="2" s="1"/>
  <c r="K12944" i="2"/>
  <c r="M12944" i="2" s="1"/>
  <c r="AF519" i="2" s="1"/>
  <c r="K12942" i="2"/>
  <c r="M12942" i="2" s="1"/>
  <c r="AD519" i="2" s="1"/>
  <c r="K12946" i="2"/>
  <c r="M12946" i="2" s="1"/>
  <c r="AH519" i="2" s="1"/>
  <c r="K12936" i="2"/>
  <c r="M12936" i="2" s="1"/>
  <c r="X519" i="2" s="1"/>
  <c r="K12934" i="2"/>
  <c r="M12934" i="2" s="1"/>
  <c r="V519" i="2" s="1"/>
  <c r="K12938" i="2"/>
  <c r="M12938" i="2" s="1"/>
  <c r="Z519" i="2" s="1"/>
  <c r="K12928" i="2"/>
  <c r="M12928" i="2" s="1"/>
  <c r="P519" i="2" s="1"/>
  <c r="K12949" i="2"/>
  <c r="M12949" i="2" s="1"/>
  <c r="AK519" i="2" s="1"/>
  <c r="K12930" i="2"/>
  <c r="M12930" i="2" s="1"/>
  <c r="R519" i="2" s="1"/>
  <c r="K23996" i="2"/>
  <c r="M23996" i="2" s="1"/>
  <c r="AH961" i="2" s="1"/>
  <c r="K23978" i="2"/>
  <c r="M23978" i="2" s="1"/>
  <c r="P961" i="2" s="1"/>
  <c r="K24000" i="2"/>
  <c r="M24000" i="2" s="1"/>
  <c r="AL961" i="2" s="1"/>
  <c r="K23988" i="2"/>
  <c r="M23988" i="2" s="1"/>
  <c r="Z961" i="2" s="1"/>
  <c r="K24001" i="2"/>
  <c r="M24001" i="2" s="1"/>
  <c r="AM961" i="2" s="1"/>
  <c r="K23992" i="2"/>
  <c r="M23992" i="2" s="1"/>
  <c r="AD961" i="2" s="1"/>
  <c r="K23998" i="2"/>
  <c r="M23998" i="2" s="1"/>
  <c r="AJ961" i="2" s="1"/>
  <c r="K23980" i="2"/>
  <c r="M23980" i="2" s="1"/>
  <c r="R961" i="2" s="1"/>
  <c r="K23993" i="2"/>
  <c r="M23993" i="2" s="1"/>
  <c r="AE961" i="2" s="1"/>
  <c r="K23984" i="2"/>
  <c r="M23984" i="2" s="1"/>
  <c r="V961" i="2" s="1"/>
  <c r="K23990" i="2"/>
  <c r="M23990" i="2" s="1"/>
  <c r="AB961" i="2" s="1"/>
  <c r="K23995" i="2"/>
  <c r="M23995" i="2" s="1"/>
  <c r="AG961" i="2" s="1"/>
  <c r="K23985" i="2"/>
  <c r="M23985" i="2" s="1"/>
  <c r="W961" i="2" s="1"/>
  <c r="K23982" i="2"/>
  <c r="M23982" i="2" s="1"/>
  <c r="T961" i="2" s="1"/>
  <c r="K23987" i="2"/>
  <c r="M23987" i="2" s="1"/>
  <c r="Y961" i="2" s="1"/>
  <c r="K23977" i="2"/>
  <c r="M23977" i="2" s="1"/>
  <c r="O961" i="2" s="1"/>
  <c r="K23997" i="2"/>
  <c r="M23997" i="2" s="1"/>
  <c r="AI961" i="2" s="1"/>
  <c r="K23979" i="2"/>
  <c r="M23979" i="2" s="1"/>
  <c r="Q961" i="2" s="1"/>
  <c r="K23999" i="2"/>
  <c r="M23999" i="2" s="1"/>
  <c r="AK961" i="2" s="1"/>
  <c r="K23989" i="2"/>
  <c r="M23989" i="2" s="1"/>
  <c r="AA961" i="2" s="1"/>
  <c r="K23994" i="2"/>
  <c r="M23994" i="2" s="1"/>
  <c r="AF961" i="2" s="1"/>
  <c r="K23991" i="2"/>
  <c r="M23991" i="2" s="1"/>
  <c r="AC961" i="2" s="1"/>
  <c r="K23981" i="2"/>
  <c r="M23981" i="2" s="1"/>
  <c r="S961" i="2" s="1"/>
  <c r="K23986" i="2"/>
  <c r="M23986" i="2" s="1"/>
  <c r="X961" i="2" s="1"/>
  <c r="K23983" i="2"/>
  <c r="M23983" i="2" s="1"/>
  <c r="U961" i="2" s="1"/>
  <c r="K20798" i="2"/>
  <c r="M20798" i="2" s="1"/>
  <c r="AJ833" i="2" s="1"/>
  <c r="K20780" i="2"/>
  <c r="M20780" i="2" s="1"/>
  <c r="R833" i="2" s="1"/>
  <c r="K20793" i="2"/>
  <c r="M20793" i="2" s="1"/>
  <c r="AE833" i="2" s="1"/>
  <c r="K20784" i="2"/>
  <c r="M20784" i="2" s="1"/>
  <c r="V833" i="2" s="1"/>
  <c r="K20790" i="2"/>
  <c r="M20790" i="2" s="1"/>
  <c r="AB833" i="2" s="1"/>
  <c r="K20795" i="2"/>
  <c r="M20795" i="2" s="1"/>
  <c r="AG833" i="2" s="1"/>
  <c r="K20785" i="2"/>
  <c r="M20785" i="2" s="1"/>
  <c r="W833" i="2" s="1"/>
  <c r="K20782" i="2"/>
  <c r="M20782" i="2" s="1"/>
  <c r="T833" i="2" s="1"/>
  <c r="K20787" i="2"/>
  <c r="M20787" i="2" s="1"/>
  <c r="Y833" i="2" s="1"/>
  <c r="K20777" i="2"/>
  <c r="M20777" i="2" s="1"/>
  <c r="O833" i="2" s="1"/>
  <c r="K20797" i="2"/>
  <c r="M20797" i="2" s="1"/>
  <c r="AI833" i="2" s="1"/>
  <c r="K20779" i="2"/>
  <c r="M20779" i="2" s="1"/>
  <c r="Q833" i="2" s="1"/>
  <c r="K20799" i="2"/>
  <c r="M20799" i="2" s="1"/>
  <c r="AK833" i="2" s="1"/>
  <c r="K20789" i="2"/>
  <c r="M20789" i="2" s="1"/>
  <c r="AA833" i="2" s="1"/>
  <c r="K20794" i="2"/>
  <c r="M20794" i="2" s="1"/>
  <c r="AF833" i="2" s="1"/>
  <c r="K20791" i="2"/>
  <c r="M20791" i="2" s="1"/>
  <c r="AC833" i="2" s="1"/>
  <c r="K20781" i="2"/>
  <c r="M20781" i="2" s="1"/>
  <c r="S833" i="2" s="1"/>
  <c r="K20786" i="2"/>
  <c r="M20786" i="2" s="1"/>
  <c r="X833" i="2" s="1"/>
  <c r="K20783" i="2"/>
  <c r="M20783" i="2" s="1"/>
  <c r="U833" i="2" s="1"/>
  <c r="K20796" i="2"/>
  <c r="M20796" i="2" s="1"/>
  <c r="AH833" i="2" s="1"/>
  <c r="K20778" i="2"/>
  <c r="M20778" i="2" s="1"/>
  <c r="P833" i="2" s="1"/>
  <c r="K20800" i="2"/>
  <c r="M20800" i="2" s="1"/>
  <c r="AL833" i="2" s="1"/>
  <c r="K20788" i="2"/>
  <c r="M20788" i="2" s="1"/>
  <c r="Z833" i="2" s="1"/>
  <c r="K20801" i="2"/>
  <c r="M20801" i="2" s="1"/>
  <c r="AM833" i="2" s="1"/>
  <c r="K20792" i="2"/>
  <c r="M20792" i="2" s="1"/>
  <c r="AD833" i="2" s="1"/>
  <c r="K14718" i="2"/>
  <c r="M14718" i="2" s="1"/>
  <c r="AE590" i="2" s="1"/>
  <c r="K14708" i="2"/>
  <c r="M14708" i="2" s="1"/>
  <c r="U590" i="2" s="1"/>
  <c r="K14706" i="2"/>
  <c r="M14706" i="2" s="1"/>
  <c r="S590" i="2" s="1"/>
  <c r="K14720" i="2"/>
  <c r="M14720" i="2" s="1"/>
  <c r="AG590" i="2" s="1"/>
  <c r="K14710" i="2"/>
  <c r="M14710" i="2" s="1"/>
  <c r="K14723" i="2"/>
  <c r="M14723" i="2" s="1"/>
  <c r="AJ590" i="2" s="1"/>
  <c r="K14722" i="2"/>
  <c r="M14722" i="2" s="1"/>
  <c r="AI590" i="2" s="1"/>
  <c r="K14712" i="2"/>
  <c r="M14712" i="2" s="1"/>
  <c r="Y590" i="2" s="1"/>
  <c r="K14702" i="2"/>
  <c r="M14702" i="2" s="1"/>
  <c r="O590" i="2" s="1"/>
  <c r="K14715" i="2"/>
  <c r="M14715" i="2" s="1"/>
  <c r="AB590" i="2" s="1"/>
  <c r="K14704" i="2"/>
  <c r="M14704" i="2" s="1"/>
  <c r="Q590" i="2" s="1"/>
  <c r="K14725" i="2"/>
  <c r="M14725" i="2" s="1"/>
  <c r="AL590" i="2" s="1"/>
  <c r="K14707" i="2"/>
  <c r="M14707" i="2" s="1"/>
  <c r="T590" i="2" s="1"/>
  <c r="K14719" i="2"/>
  <c r="M14719" i="2" s="1"/>
  <c r="AF590" i="2" s="1"/>
  <c r="K14717" i="2"/>
  <c r="M14717" i="2" s="1"/>
  <c r="AD590" i="2" s="1"/>
  <c r="K14721" i="2"/>
  <c r="M14721" i="2" s="1"/>
  <c r="AH590" i="2" s="1"/>
  <c r="K14711" i="2"/>
  <c r="M14711" i="2" s="1"/>
  <c r="X590" i="2" s="1"/>
  <c r="K14709" i="2"/>
  <c r="M14709" i="2" s="1"/>
  <c r="V590" i="2" s="1"/>
  <c r="K14713" i="2"/>
  <c r="M14713" i="2" s="1"/>
  <c r="Z590" i="2" s="1"/>
  <c r="K14703" i="2"/>
  <c r="M14703" i="2" s="1"/>
  <c r="P590" i="2" s="1"/>
  <c r="K14724" i="2"/>
  <c r="M14724" i="2" s="1"/>
  <c r="AK590" i="2" s="1"/>
  <c r="K14705" i="2"/>
  <c r="M14705" i="2" s="1"/>
  <c r="R590" i="2" s="1"/>
  <c r="K14726" i="2"/>
  <c r="M14726" i="2" s="1"/>
  <c r="AM590" i="2" s="1"/>
  <c r="K14716" i="2"/>
  <c r="M14716" i="2" s="1"/>
  <c r="AC590" i="2" s="1"/>
  <c r="K14714" i="2"/>
  <c r="M14714" i="2" s="1"/>
  <c r="AA590" i="2" s="1"/>
  <c r="K7226" i="2"/>
  <c r="M7226" i="2" s="1"/>
  <c r="AM290" i="2" s="1"/>
  <c r="K7216" i="2"/>
  <c r="M7216" i="2" s="1"/>
  <c r="AC290" i="2" s="1"/>
  <c r="K7221" i="2"/>
  <c r="M7221" i="2" s="1"/>
  <c r="AH290" i="2" s="1"/>
  <c r="K7204" i="2"/>
  <c r="M7204" i="2" s="1"/>
  <c r="Q290" i="2" s="1"/>
  <c r="K7218" i="2"/>
  <c r="M7218" i="2" s="1"/>
  <c r="AE290" i="2" s="1"/>
  <c r="K7208" i="2"/>
  <c r="M7208" i="2" s="1"/>
  <c r="U290" i="2" s="1"/>
  <c r="K7213" i="2"/>
  <c r="M7213" i="2" s="1"/>
  <c r="Z290" i="2" s="1"/>
  <c r="K7210" i="2"/>
  <c r="M7210" i="2" s="1"/>
  <c r="K7223" i="2"/>
  <c r="M7223" i="2" s="1"/>
  <c r="AJ290" i="2" s="1"/>
  <c r="K7205" i="2"/>
  <c r="M7205" i="2" s="1"/>
  <c r="R290" i="2" s="1"/>
  <c r="K7202" i="2"/>
  <c r="M7202" i="2" s="1"/>
  <c r="O290" i="2" s="1"/>
  <c r="K7215" i="2"/>
  <c r="M7215" i="2" s="1"/>
  <c r="AB290" i="2" s="1"/>
  <c r="K7219" i="2"/>
  <c r="M7219" i="2" s="1"/>
  <c r="AF290" i="2" s="1"/>
  <c r="K7225" i="2"/>
  <c r="M7225" i="2" s="1"/>
  <c r="AL290" i="2" s="1"/>
  <c r="K7207" i="2"/>
  <c r="M7207" i="2" s="1"/>
  <c r="T290" i="2" s="1"/>
  <c r="K7211" i="2"/>
  <c r="M7211" i="2" s="1"/>
  <c r="X290" i="2" s="1"/>
  <c r="K7217" i="2"/>
  <c r="M7217" i="2" s="1"/>
  <c r="AD290" i="2" s="1"/>
  <c r="K7222" i="2"/>
  <c r="M7222" i="2" s="1"/>
  <c r="AI290" i="2" s="1"/>
  <c r="K7203" i="2"/>
  <c r="M7203" i="2" s="1"/>
  <c r="P290" i="2" s="1"/>
  <c r="K7209" i="2"/>
  <c r="M7209" i="2" s="1"/>
  <c r="V290" i="2" s="1"/>
  <c r="K7214" i="2"/>
  <c r="M7214" i="2" s="1"/>
  <c r="AA290" i="2" s="1"/>
  <c r="K7220" i="2"/>
  <c r="M7220" i="2" s="1"/>
  <c r="AG290" i="2" s="1"/>
  <c r="K7224" i="2"/>
  <c r="M7224" i="2" s="1"/>
  <c r="AK290" i="2" s="1"/>
  <c r="K7206" i="2"/>
  <c r="M7206" i="2" s="1"/>
  <c r="S290" i="2" s="1"/>
  <c r="K7212" i="2"/>
  <c r="M7212" i="2" s="1"/>
  <c r="Y290" i="2" s="1"/>
  <c r="K12108" i="2"/>
  <c r="M12108" i="2" s="1"/>
  <c r="U486" i="2" s="1"/>
  <c r="K12113" i="2"/>
  <c r="M12113" i="2" s="1"/>
  <c r="K12126" i="2"/>
  <c r="M12126" i="2" s="1"/>
  <c r="AM486" i="2" s="1"/>
  <c r="K12123" i="2"/>
  <c r="M12123" i="2" s="1"/>
  <c r="AJ486" i="2" s="1"/>
  <c r="K12105" i="2"/>
  <c r="M12105" i="2" s="1"/>
  <c r="R486" i="2" s="1"/>
  <c r="K12118" i="2"/>
  <c r="M12118" i="2" s="1"/>
  <c r="AE486" i="2" s="1"/>
  <c r="K12115" i="2"/>
  <c r="M12115" i="2" s="1"/>
  <c r="AB486" i="2" s="1"/>
  <c r="K12120" i="2"/>
  <c r="M12120" i="2" s="1"/>
  <c r="AG486" i="2" s="1"/>
  <c r="K12110" i="2"/>
  <c r="M12110" i="2" s="1"/>
  <c r="W486" i="2" s="1"/>
  <c r="K12107" i="2"/>
  <c r="M12107" i="2" s="1"/>
  <c r="T486" i="2" s="1"/>
  <c r="K12112" i="2"/>
  <c r="M12112" i="2" s="1"/>
  <c r="Y486" i="2" s="1"/>
  <c r="K12102" i="2"/>
  <c r="M12102" i="2" s="1"/>
  <c r="O486" i="2" s="1"/>
  <c r="K12122" i="2"/>
  <c r="M12122" i="2" s="1"/>
  <c r="AI486" i="2" s="1"/>
  <c r="K12104" i="2"/>
  <c r="M12104" i="2" s="1"/>
  <c r="Q486" i="2" s="1"/>
  <c r="K12125" i="2"/>
  <c r="M12125" i="2" s="1"/>
  <c r="AL486" i="2" s="1"/>
  <c r="K12114" i="2"/>
  <c r="M12114" i="2" s="1"/>
  <c r="AA486" i="2" s="1"/>
  <c r="K12119" i="2"/>
  <c r="M12119" i="2" s="1"/>
  <c r="AF486" i="2" s="1"/>
  <c r="K12117" i="2"/>
  <c r="M12117" i="2" s="1"/>
  <c r="AD486" i="2" s="1"/>
  <c r="K12124" i="2"/>
  <c r="M12124" i="2" s="1"/>
  <c r="AK486" i="2" s="1"/>
  <c r="K12106" i="2"/>
  <c r="M12106" i="2" s="1"/>
  <c r="S486" i="2" s="1"/>
  <c r="K12111" i="2"/>
  <c r="M12111" i="2" s="1"/>
  <c r="X486" i="2" s="1"/>
  <c r="K12109" i="2"/>
  <c r="M12109" i="2" s="1"/>
  <c r="V486" i="2" s="1"/>
  <c r="K12116" i="2"/>
  <c r="M12116" i="2" s="1"/>
  <c r="AC486" i="2" s="1"/>
  <c r="K12121" i="2"/>
  <c r="M12121" i="2" s="1"/>
  <c r="AH486" i="2" s="1"/>
  <c r="K12103" i="2"/>
  <c r="M12103" i="2" s="1"/>
  <c r="P486" i="2" s="1"/>
  <c r="K1476" i="2"/>
  <c r="M1476" i="2" s="1"/>
  <c r="AM60" i="2" s="1"/>
  <c r="K1466" i="2"/>
  <c r="M1466" i="2" s="1"/>
  <c r="AC60" i="2" s="1"/>
  <c r="K1470" i="2"/>
  <c r="M1470" i="2" s="1"/>
  <c r="AG60" i="2" s="1"/>
  <c r="K1468" i="2"/>
  <c r="M1468" i="2" s="1"/>
  <c r="AE60" i="2" s="1"/>
  <c r="K1458" i="2"/>
  <c r="M1458" i="2" s="1"/>
  <c r="U60" i="2" s="1"/>
  <c r="K1462" i="2"/>
  <c r="M1462" i="2" s="1"/>
  <c r="Y60" i="2" s="1"/>
  <c r="K1460" i="2"/>
  <c r="M1460" i="2" s="1"/>
  <c r="K1473" i="2"/>
  <c r="M1473" i="2" s="1"/>
  <c r="AJ60" i="2" s="1"/>
  <c r="K1454" i="2"/>
  <c r="M1454" i="2" s="1"/>
  <c r="Q60" i="2" s="1"/>
  <c r="K1452" i="2"/>
  <c r="M1452" i="2" s="1"/>
  <c r="O60" i="2" s="1"/>
  <c r="K1465" i="2"/>
  <c r="M1465" i="2" s="1"/>
  <c r="AB60" i="2" s="1"/>
  <c r="K1471" i="2"/>
  <c r="M1471" i="2" s="1"/>
  <c r="AH60" i="2" s="1"/>
  <c r="K1475" i="2"/>
  <c r="M1475" i="2" s="1"/>
  <c r="AL60" i="2" s="1"/>
  <c r="K1457" i="2"/>
  <c r="M1457" i="2" s="1"/>
  <c r="T60" i="2" s="1"/>
  <c r="K1463" i="2"/>
  <c r="M1463" i="2" s="1"/>
  <c r="Z60" i="2" s="1"/>
  <c r="K1469" i="2"/>
  <c r="M1469" i="2" s="1"/>
  <c r="AF60" i="2" s="1"/>
  <c r="K1467" i="2"/>
  <c r="M1467" i="2" s="1"/>
  <c r="AD60" i="2" s="1"/>
  <c r="K1472" i="2"/>
  <c r="M1472" i="2" s="1"/>
  <c r="AI60" i="2" s="1"/>
  <c r="K1455" i="2"/>
  <c r="M1455" i="2" s="1"/>
  <c r="R60" i="2" s="1"/>
  <c r="K1461" i="2"/>
  <c r="M1461" i="2" s="1"/>
  <c r="X60" i="2" s="1"/>
  <c r="K1459" i="2"/>
  <c r="M1459" i="2" s="1"/>
  <c r="V60" i="2" s="1"/>
  <c r="K1464" i="2"/>
  <c r="M1464" i="2" s="1"/>
  <c r="AA60" i="2" s="1"/>
  <c r="K1453" i="2"/>
  <c r="M1453" i="2" s="1"/>
  <c r="P60" i="2" s="1"/>
  <c r="K1474" i="2"/>
  <c r="M1474" i="2" s="1"/>
  <c r="AK60" i="2" s="1"/>
  <c r="K1456" i="2"/>
  <c r="M1456" i="2" s="1"/>
  <c r="S60" i="2" s="1"/>
  <c r="K17487" i="2"/>
  <c r="M17487" i="2" s="1"/>
  <c r="Y701" i="2" s="1"/>
  <c r="K17477" i="2"/>
  <c r="M17477" i="2" s="1"/>
  <c r="O701" i="2" s="1"/>
  <c r="K17490" i="2"/>
  <c r="M17490" i="2" s="1"/>
  <c r="AB701" i="2" s="1"/>
  <c r="K17497" i="2"/>
  <c r="M17497" i="2" s="1"/>
  <c r="AI701" i="2" s="1"/>
  <c r="K17479" i="2"/>
  <c r="M17479" i="2" s="1"/>
  <c r="Q701" i="2" s="1"/>
  <c r="K17500" i="2"/>
  <c r="M17500" i="2" s="1"/>
  <c r="AL701" i="2" s="1"/>
  <c r="K17498" i="2"/>
  <c r="M17498" i="2" s="1"/>
  <c r="AJ701" i="2" s="1"/>
  <c r="K17489" i="2"/>
  <c r="M17489" i="2" s="1"/>
  <c r="AA701" i="2" s="1"/>
  <c r="K17494" i="2"/>
  <c r="M17494" i="2" s="1"/>
  <c r="AF701" i="2" s="1"/>
  <c r="K17492" i="2"/>
  <c r="M17492" i="2" s="1"/>
  <c r="AD701" i="2" s="1"/>
  <c r="K17481" i="2"/>
  <c r="M17481" i="2" s="1"/>
  <c r="S701" i="2" s="1"/>
  <c r="K17486" i="2"/>
  <c r="M17486" i="2" s="1"/>
  <c r="X701" i="2" s="1"/>
  <c r="K17484" i="2"/>
  <c r="M17484" i="2" s="1"/>
  <c r="V701" i="2" s="1"/>
  <c r="K17496" i="2"/>
  <c r="M17496" i="2" s="1"/>
  <c r="AH701" i="2" s="1"/>
  <c r="K17478" i="2"/>
  <c r="M17478" i="2" s="1"/>
  <c r="P701" i="2" s="1"/>
  <c r="K17499" i="2"/>
  <c r="M17499" i="2" s="1"/>
  <c r="AK701" i="2" s="1"/>
  <c r="K17488" i="2"/>
  <c r="M17488" i="2" s="1"/>
  <c r="Z701" i="2" s="1"/>
  <c r="K17501" i="2"/>
  <c r="M17501" i="2" s="1"/>
  <c r="AM701" i="2" s="1"/>
  <c r="K17491" i="2"/>
  <c r="M17491" i="2" s="1"/>
  <c r="AC701" i="2" s="1"/>
  <c r="K17480" i="2"/>
  <c r="M17480" i="2" s="1"/>
  <c r="R701" i="2" s="1"/>
  <c r="K17493" i="2"/>
  <c r="M17493" i="2" s="1"/>
  <c r="AE701" i="2" s="1"/>
  <c r="K17483" i="2"/>
  <c r="M17483" i="2" s="1"/>
  <c r="U701" i="2" s="1"/>
  <c r="K17495" i="2"/>
  <c r="M17495" i="2" s="1"/>
  <c r="AG701" i="2" s="1"/>
  <c r="K17485" i="2"/>
  <c r="M17485" i="2" s="1"/>
  <c r="W701" i="2" s="1"/>
  <c r="K17482" i="2"/>
  <c r="M17482" i="2" s="1"/>
  <c r="T701" i="2" s="1"/>
  <c r="K15831" i="2"/>
  <c r="M15831" i="2" s="1"/>
  <c r="S635" i="2" s="1"/>
  <c r="K15836" i="2"/>
  <c r="M15836" i="2" s="1"/>
  <c r="X635" i="2" s="1"/>
  <c r="K15833" i="2"/>
  <c r="M15833" i="2" s="1"/>
  <c r="U635" i="2" s="1"/>
  <c r="K15846" i="2"/>
  <c r="M15846" i="2" s="1"/>
  <c r="AH635" i="2" s="1"/>
  <c r="K15828" i="2"/>
  <c r="M15828" i="2" s="1"/>
  <c r="P635" i="2" s="1"/>
  <c r="K15850" i="2"/>
  <c r="M15850" i="2" s="1"/>
  <c r="AL635" i="2" s="1"/>
  <c r="K15838" i="2"/>
  <c r="M15838" i="2" s="1"/>
  <c r="Z635" i="2" s="1"/>
  <c r="K15851" i="2"/>
  <c r="M15851" i="2" s="1"/>
  <c r="AM635" i="2" s="1"/>
  <c r="K15842" i="2"/>
  <c r="M15842" i="2" s="1"/>
  <c r="AD635" i="2" s="1"/>
  <c r="K15848" i="2"/>
  <c r="M15848" i="2" s="1"/>
  <c r="AJ635" i="2" s="1"/>
  <c r="K15830" i="2"/>
  <c r="M15830" i="2" s="1"/>
  <c r="R635" i="2" s="1"/>
  <c r="K15843" i="2"/>
  <c r="M15843" i="2" s="1"/>
  <c r="AE635" i="2" s="1"/>
  <c r="K15834" i="2"/>
  <c r="M15834" i="2" s="1"/>
  <c r="V635" i="2" s="1"/>
  <c r="K15840" i="2"/>
  <c r="M15840" i="2" s="1"/>
  <c r="K15845" i="2"/>
  <c r="M15845" i="2" s="1"/>
  <c r="AG635" i="2" s="1"/>
  <c r="K15835" i="2"/>
  <c r="M15835" i="2" s="1"/>
  <c r="W635" i="2" s="1"/>
  <c r="K15832" i="2"/>
  <c r="M15832" i="2" s="1"/>
  <c r="T635" i="2" s="1"/>
  <c r="K15837" i="2"/>
  <c r="M15837" i="2" s="1"/>
  <c r="Y635" i="2" s="1"/>
  <c r="K15827" i="2"/>
  <c r="M15827" i="2" s="1"/>
  <c r="O635" i="2" s="1"/>
  <c r="K15847" i="2"/>
  <c r="M15847" i="2" s="1"/>
  <c r="AI635" i="2" s="1"/>
  <c r="K15829" i="2"/>
  <c r="M15829" i="2" s="1"/>
  <c r="Q635" i="2" s="1"/>
  <c r="K15849" i="2"/>
  <c r="M15849" i="2" s="1"/>
  <c r="AK635" i="2" s="1"/>
  <c r="K15839" i="2"/>
  <c r="M15839" i="2" s="1"/>
  <c r="AA635" i="2" s="1"/>
  <c r="K15844" i="2"/>
  <c r="M15844" i="2" s="1"/>
  <c r="AF635" i="2" s="1"/>
  <c r="K15841" i="2"/>
  <c r="M15841" i="2" s="1"/>
  <c r="AC635" i="2" s="1"/>
  <c r="K24800" i="2"/>
  <c r="M24800" i="2" s="1"/>
  <c r="AL993" i="2" s="1"/>
  <c r="K24782" i="2"/>
  <c r="M24782" i="2" s="1"/>
  <c r="T993" i="2" s="1"/>
  <c r="K24786" i="2"/>
  <c r="M24786" i="2" s="1"/>
  <c r="X993" i="2" s="1"/>
  <c r="K24792" i="2"/>
  <c r="M24792" i="2" s="1"/>
  <c r="AD993" i="2" s="1"/>
  <c r="K24797" i="2"/>
  <c r="M24797" i="2" s="1"/>
  <c r="AI993" i="2" s="1"/>
  <c r="K24778" i="2"/>
  <c r="M24778" i="2" s="1"/>
  <c r="P993" i="2" s="1"/>
  <c r="K24784" i="2"/>
  <c r="M24784" i="2" s="1"/>
  <c r="V993" i="2" s="1"/>
  <c r="K24789" i="2"/>
  <c r="M24789" i="2" s="1"/>
  <c r="AA993" i="2" s="1"/>
  <c r="K24795" i="2"/>
  <c r="M24795" i="2" s="1"/>
  <c r="AG993" i="2" s="1"/>
  <c r="K24799" i="2"/>
  <c r="M24799" i="2" s="1"/>
  <c r="AK993" i="2" s="1"/>
  <c r="K24781" i="2"/>
  <c r="M24781" i="2" s="1"/>
  <c r="S993" i="2" s="1"/>
  <c r="K24787" i="2"/>
  <c r="M24787" i="2" s="1"/>
  <c r="Y993" i="2" s="1"/>
  <c r="K24801" i="2"/>
  <c r="M24801" i="2" s="1"/>
  <c r="AM993" i="2" s="1"/>
  <c r="K24791" i="2"/>
  <c r="M24791" i="2" s="1"/>
  <c r="AC993" i="2" s="1"/>
  <c r="K24796" i="2"/>
  <c r="M24796" i="2" s="1"/>
  <c r="AH993" i="2" s="1"/>
  <c r="K24779" i="2"/>
  <c r="M24779" i="2" s="1"/>
  <c r="Q993" i="2" s="1"/>
  <c r="K24793" i="2"/>
  <c r="M24793" i="2" s="1"/>
  <c r="AE993" i="2" s="1"/>
  <c r="K24783" i="2"/>
  <c r="M24783" i="2" s="1"/>
  <c r="U993" i="2" s="1"/>
  <c r="K24788" i="2"/>
  <c r="M24788" i="2" s="1"/>
  <c r="Z993" i="2" s="1"/>
  <c r="K24785" i="2"/>
  <c r="M24785" i="2" s="1"/>
  <c r="W993" i="2" s="1"/>
  <c r="K24798" i="2"/>
  <c r="M24798" i="2" s="1"/>
  <c r="AJ993" i="2" s="1"/>
  <c r="K24780" i="2"/>
  <c r="M24780" i="2" s="1"/>
  <c r="R993" i="2" s="1"/>
  <c r="K24777" i="2"/>
  <c r="M24777" i="2" s="1"/>
  <c r="O993" i="2" s="1"/>
  <c r="K24790" i="2"/>
  <c r="M24790" i="2" s="1"/>
  <c r="AB993" i="2" s="1"/>
  <c r="K24794" i="2"/>
  <c r="M24794" i="2" s="1"/>
  <c r="AF993" i="2" s="1"/>
  <c r="K22393" i="2"/>
  <c r="M22393" i="2" s="1"/>
  <c r="AE897" i="2" s="1"/>
  <c r="K22383" i="2"/>
  <c r="M22383" i="2" s="1"/>
  <c r="U897" i="2" s="1"/>
  <c r="K22387" i="2"/>
  <c r="M22387" i="2" s="1"/>
  <c r="Y897" i="2" s="1"/>
  <c r="K22385" i="2"/>
  <c r="M22385" i="2" s="1"/>
  <c r="W897" i="2" s="1"/>
  <c r="K22398" i="2"/>
  <c r="M22398" i="2" s="1"/>
  <c r="AJ897" i="2" s="1"/>
  <c r="K22379" i="2"/>
  <c r="M22379" i="2" s="1"/>
  <c r="Q897" i="2" s="1"/>
  <c r="K22377" i="2"/>
  <c r="M22377" i="2" s="1"/>
  <c r="O897" i="2" s="1"/>
  <c r="K22390" i="2"/>
  <c r="M22390" i="2" s="1"/>
  <c r="AB897" i="2" s="1"/>
  <c r="K22396" i="2"/>
  <c r="M22396" i="2" s="1"/>
  <c r="AH897" i="2" s="1"/>
  <c r="K22400" i="2"/>
  <c r="M22400" i="2" s="1"/>
  <c r="AL897" i="2" s="1"/>
  <c r="K22382" i="2"/>
  <c r="M22382" i="2" s="1"/>
  <c r="T897" i="2" s="1"/>
  <c r="K22388" i="2"/>
  <c r="M22388" i="2" s="1"/>
  <c r="Z897" i="2" s="1"/>
  <c r="K22394" i="2"/>
  <c r="M22394" i="2" s="1"/>
  <c r="AF897" i="2" s="1"/>
  <c r="K22392" i="2"/>
  <c r="M22392" i="2" s="1"/>
  <c r="AD897" i="2" s="1"/>
  <c r="K22397" i="2"/>
  <c r="M22397" i="2" s="1"/>
  <c r="AI897" i="2" s="1"/>
  <c r="K22380" i="2"/>
  <c r="M22380" i="2" s="1"/>
  <c r="R897" i="2" s="1"/>
  <c r="K22386" i="2"/>
  <c r="M22386" i="2" s="1"/>
  <c r="X897" i="2" s="1"/>
  <c r="K22384" i="2"/>
  <c r="M22384" i="2" s="1"/>
  <c r="V897" i="2" s="1"/>
  <c r="K22389" i="2"/>
  <c r="M22389" i="2" s="1"/>
  <c r="AA897" i="2" s="1"/>
  <c r="K22378" i="2"/>
  <c r="M22378" i="2" s="1"/>
  <c r="P897" i="2" s="1"/>
  <c r="K22399" i="2"/>
  <c r="M22399" i="2" s="1"/>
  <c r="AK897" i="2" s="1"/>
  <c r="K22381" i="2"/>
  <c r="M22381" i="2" s="1"/>
  <c r="S897" i="2" s="1"/>
  <c r="K22401" i="2"/>
  <c r="M22401" i="2" s="1"/>
  <c r="AM897" i="2" s="1"/>
  <c r="K22391" i="2"/>
  <c r="M22391" i="2" s="1"/>
  <c r="AC897" i="2" s="1"/>
  <c r="K22395" i="2"/>
  <c r="M22395" i="2" s="1"/>
  <c r="AG897" i="2" s="1"/>
  <c r="K13337" i="2"/>
  <c r="M13337" i="2" s="1"/>
  <c r="Y535" i="2" s="1"/>
  <c r="K13327" i="2"/>
  <c r="M13327" i="2" s="1"/>
  <c r="O535" i="2" s="1"/>
  <c r="K13340" i="2"/>
  <c r="M13340" i="2" s="1"/>
  <c r="AB535" i="2" s="1"/>
  <c r="K13329" i="2"/>
  <c r="M13329" i="2" s="1"/>
  <c r="Q535" i="2" s="1"/>
  <c r="K13350" i="2"/>
  <c r="M13350" i="2" s="1"/>
  <c r="AL535" i="2" s="1"/>
  <c r="K13332" i="2"/>
  <c r="M13332" i="2" s="1"/>
  <c r="T535" i="2" s="1"/>
  <c r="K13344" i="2"/>
  <c r="M13344" i="2" s="1"/>
  <c r="AF535" i="2" s="1"/>
  <c r="K13342" i="2"/>
  <c r="M13342" i="2" s="1"/>
  <c r="AD535" i="2" s="1"/>
  <c r="K13346" i="2"/>
  <c r="M13346" i="2" s="1"/>
  <c r="AH535" i="2" s="1"/>
  <c r="K13336" i="2"/>
  <c r="M13336" i="2" s="1"/>
  <c r="X535" i="2" s="1"/>
  <c r="K13334" i="2"/>
  <c r="M13334" i="2" s="1"/>
  <c r="V535" i="2" s="1"/>
  <c r="K13338" i="2"/>
  <c r="M13338" i="2" s="1"/>
  <c r="Z535" i="2" s="1"/>
  <c r="K13328" i="2"/>
  <c r="M13328" i="2" s="1"/>
  <c r="P535" i="2" s="1"/>
  <c r="K13349" i="2"/>
  <c r="M13349" i="2" s="1"/>
  <c r="AK535" i="2" s="1"/>
  <c r="K13330" i="2"/>
  <c r="M13330" i="2" s="1"/>
  <c r="R535" i="2" s="1"/>
  <c r="K13351" i="2"/>
  <c r="M13351" i="2" s="1"/>
  <c r="AM535" i="2" s="1"/>
  <c r="K13341" i="2"/>
  <c r="M13341" i="2" s="1"/>
  <c r="K13347" i="2"/>
  <c r="M13347" i="2" s="1"/>
  <c r="AI535" i="2" s="1"/>
  <c r="K13343" i="2"/>
  <c r="M13343" i="2" s="1"/>
  <c r="AE535" i="2" s="1"/>
  <c r="K13333" i="2"/>
  <c r="M13333" i="2" s="1"/>
  <c r="U535" i="2" s="1"/>
  <c r="K13339" i="2"/>
  <c r="M13339" i="2" s="1"/>
  <c r="AA535" i="2" s="1"/>
  <c r="K13345" i="2"/>
  <c r="M13345" i="2" s="1"/>
  <c r="AG535" i="2" s="1"/>
  <c r="K13335" i="2"/>
  <c r="M13335" i="2" s="1"/>
  <c r="W535" i="2" s="1"/>
  <c r="K13348" i="2"/>
  <c r="M13348" i="2" s="1"/>
  <c r="AJ535" i="2" s="1"/>
  <c r="K13331" i="2"/>
  <c r="M13331" i="2" s="1"/>
  <c r="S535" i="2" s="1"/>
  <c r="K19892" i="2"/>
  <c r="M19892" i="2" s="1"/>
  <c r="AD797" i="2" s="1"/>
  <c r="K19897" i="2"/>
  <c r="M19897" i="2" s="1"/>
  <c r="AI797" i="2" s="1"/>
  <c r="K19879" i="2"/>
  <c r="M19879" i="2" s="1"/>
  <c r="Q797" i="2" s="1"/>
  <c r="K19884" i="2"/>
  <c r="M19884" i="2" s="1"/>
  <c r="V797" i="2" s="1"/>
  <c r="K19889" i="2"/>
  <c r="M19889" i="2" s="1"/>
  <c r="AA797" i="2" s="1"/>
  <c r="K19894" i="2"/>
  <c r="M19894" i="2" s="1"/>
  <c r="AF797" i="2" s="1"/>
  <c r="K19899" i="2"/>
  <c r="M19899" i="2" s="1"/>
  <c r="AK797" i="2" s="1"/>
  <c r="K19881" i="2"/>
  <c r="M19881" i="2" s="1"/>
  <c r="S797" i="2" s="1"/>
  <c r="K19886" i="2"/>
  <c r="M19886" i="2" s="1"/>
  <c r="X797" i="2" s="1"/>
  <c r="K19901" i="2"/>
  <c r="M19901" i="2" s="1"/>
  <c r="AM797" i="2" s="1"/>
  <c r="K19891" i="2"/>
  <c r="M19891" i="2" s="1"/>
  <c r="AC797" i="2" s="1"/>
  <c r="K19896" i="2"/>
  <c r="M19896" i="2" s="1"/>
  <c r="AH797" i="2" s="1"/>
  <c r="K19878" i="2"/>
  <c r="M19878" i="2" s="1"/>
  <c r="P797" i="2" s="1"/>
  <c r="K19893" i="2"/>
  <c r="M19893" i="2" s="1"/>
  <c r="AE797" i="2" s="1"/>
  <c r="K19883" i="2"/>
  <c r="M19883" i="2" s="1"/>
  <c r="U797" i="2" s="1"/>
  <c r="K19888" i="2"/>
  <c r="M19888" i="2" s="1"/>
  <c r="Z797" i="2" s="1"/>
  <c r="K19885" i="2"/>
  <c r="M19885" i="2" s="1"/>
  <c r="W797" i="2" s="1"/>
  <c r="K19898" i="2"/>
  <c r="M19898" i="2" s="1"/>
  <c r="AJ797" i="2" s="1"/>
  <c r="K19880" i="2"/>
  <c r="M19880" i="2" s="1"/>
  <c r="R797" i="2" s="1"/>
  <c r="K19877" i="2"/>
  <c r="M19877" i="2" s="1"/>
  <c r="O797" i="2" s="1"/>
  <c r="K19890" i="2"/>
  <c r="M19890" i="2" s="1"/>
  <c r="AB797" i="2" s="1"/>
  <c r="K19895" i="2"/>
  <c r="M19895" i="2" s="1"/>
  <c r="AG797" i="2" s="1"/>
  <c r="K19900" i="2"/>
  <c r="M19900" i="2" s="1"/>
  <c r="AL797" i="2" s="1"/>
  <c r="K19882" i="2"/>
  <c r="M19882" i="2" s="1"/>
  <c r="T797" i="2" s="1"/>
  <c r="K19887" i="2"/>
  <c r="M19887" i="2" s="1"/>
  <c r="Y797" i="2" s="1"/>
  <c r="K14643" i="2"/>
  <c r="M14643" i="2" s="1"/>
  <c r="AE587" i="2" s="1"/>
  <c r="K14633" i="2"/>
  <c r="M14633" i="2" s="1"/>
  <c r="U587" i="2" s="1"/>
  <c r="K14638" i="2"/>
  <c r="M14638" i="2" s="1"/>
  <c r="Z587" i="2" s="1"/>
  <c r="K14645" i="2"/>
  <c r="M14645" i="2" s="1"/>
  <c r="AG587" i="2" s="1"/>
  <c r="K14635" i="2"/>
  <c r="M14635" i="2" s="1"/>
  <c r="W587" i="2" s="1"/>
  <c r="K14648" i="2"/>
  <c r="M14648" i="2" s="1"/>
  <c r="AJ587" i="2" s="1"/>
  <c r="K14630" i="2"/>
  <c r="M14630" i="2" s="1"/>
  <c r="R587" i="2" s="1"/>
  <c r="K14637" i="2"/>
  <c r="M14637" i="2" s="1"/>
  <c r="Y587" i="2" s="1"/>
  <c r="K14627" i="2"/>
  <c r="M14627" i="2" s="1"/>
  <c r="O587" i="2" s="1"/>
  <c r="K14640" i="2"/>
  <c r="M14640" i="2" s="1"/>
  <c r="K14629" i="2"/>
  <c r="M14629" i="2" s="1"/>
  <c r="Q587" i="2" s="1"/>
  <c r="K14650" i="2"/>
  <c r="M14650" i="2" s="1"/>
  <c r="AL587" i="2" s="1"/>
  <c r="K14632" i="2"/>
  <c r="M14632" i="2" s="1"/>
  <c r="T587" i="2" s="1"/>
  <c r="K14644" i="2"/>
  <c r="M14644" i="2" s="1"/>
  <c r="AF587" i="2" s="1"/>
  <c r="K14642" i="2"/>
  <c r="M14642" i="2" s="1"/>
  <c r="AD587" i="2" s="1"/>
  <c r="K14647" i="2"/>
  <c r="M14647" i="2" s="1"/>
  <c r="AI587" i="2" s="1"/>
  <c r="K14636" i="2"/>
  <c r="M14636" i="2" s="1"/>
  <c r="X587" i="2" s="1"/>
  <c r="K14634" i="2"/>
  <c r="M14634" i="2" s="1"/>
  <c r="V587" i="2" s="1"/>
  <c r="K14639" i="2"/>
  <c r="M14639" i="2" s="1"/>
  <c r="AA587" i="2" s="1"/>
  <c r="K14628" i="2"/>
  <c r="M14628" i="2" s="1"/>
  <c r="P587" i="2" s="1"/>
  <c r="K14649" i="2"/>
  <c r="M14649" i="2" s="1"/>
  <c r="AK587" i="2" s="1"/>
  <c r="K14631" i="2"/>
  <c r="M14631" i="2" s="1"/>
  <c r="S587" i="2" s="1"/>
  <c r="K14651" i="2"/>
  <c r="M14651" i="2" s="1"/>
  <c r="AM587" i="2" s="1"/>
  <c r="K14641" i="2"/>
  <c r="M14641" i="2" s="1"/>
  <c r="AC587" i="2" s="1"/>
  <c r="K14646" i="2"/>
  <c r="M14646" i="2" s="1"/>
  <c r="AH587" i="2" s="1"/>
  <c r="K17657" i="2"/>
  <c r="M17657" i="2" s="1"/>
  <c r="T708" i="2" s="1"/>
  <c r="K17662" i="2"/>
  <c r="M17662" i="2" s="1"/>
  <c r="Y708" i="2" s="1"/>
  <c r="K17652" i="2"/>
  <c r="M17652" i="2" s="1"/>
  <c r="O708" i="2" s="1"/>
  <c r="K17672" i="2"/>
  <c r="M17672" i="2" s="1"/>
  <c r="AI708" i="2" s="1"/>
  <c r="K17654" i="2"/>
  <c r="M17654" i="2" s="1"/>
  <c r="Q708" i="2" s="1"/>
  <c r="K17675" i="2"/>
  <c r="M17675" i="2" s="1"/>
  <c r="AL708" i="2" s="1"/>
  <c r="K17664" i="2"/>
  <c r="M17664" i="2" s="1"/>
  <c r="AA708" i="2" s="1"/>
  <c r="K17669" i="2"/>
  <c r="M17669" i="2" s="1"/>
  <c r="AF708" i="2" s="1"/>
  <c r="K17667" i="2"/>
  <c r="M17667" i="2" s="1"/>
  <c r="AD708" i="2" s="1"/>
  <c r="K17656" i="2"/>
  <c r="M17656" i="2" s="1"/>
  <c r="S708" i="2" s="1"/>
  <c r="K17661" i="2"/>
  <c r="M17661" i="2" s="1"/>
  <c r="X708" i="2" s="1"/>
  <c r="K17659" i="2"/>
  <c r="M17659" i="2" s="1"/>
  <c r="V708" i="2" s="1"/>
  <c r="K17671" i="2"/>
  <c r="M17671" i="2" s="1"/>
  <c r="AH708" i="2" s="1"/>
  <c r="K17653" i="2"/>
  <c r="M17653" i="2" s="1"/>
  <c r="P708" i="2" s="1"/>
  <c r="K17674" i="2"/>
  <c r="M17674" i="2" s="1"/>
  <c r="AK708" i="2" s="1"/>
  <c r="K17663" i="2"/>
  <c r="M17663" i="2" s="1"/>
  <c r="Z708" i="2" s="1"/>
  <c r="K17676" i="2"/>
  <c r="M17676" i="2" s="1"/>
  <c r="AM708" i="2" s="1"/>
  <c r="K17666" i="2"/>
  <c r="M17666" i="2" s="1"/>
  <c r="AC708" i="2" s="1"/>
  <c r="K17673" i="2"/>
  <c r="M17673" i="2" s="1"/>
  <c r="AJ708" i="2" s="1"/>
  <c r="K17655" i="2"/>
  <c r="M17655" i="2" s="1"/>
  <c r="R708" i="2" s="1"/>
  <c r="K17668" i="2"/>
  <c r="M17668" i="2" s="1"/>
  <c r="AE708" i="2" s="1"/>
  <c r="K17658" i="2"/>
  <c r="M17658" i="2" s="1"/>
  <c r="U708" i="2" s="1"/>
  <c r="K17665" i="2"/>
  <c r="M17665" i="2" s="1"/>
  <c r="AB708" i="2" s="1"/>
  <c r="K17670" i="2"/>
  <c r="M17670" i="2" s="1"/>
  <c r="AG708" i="2" s="1"/>
  <c r="K17660" i="2"/>
  <c r="M17660" i="2" s="1"/>
  <c r="W708" i="2" s="1"/>
  <c r="K20140" i="2"/>
  <c r="M20140" i="2" s="1"/>
  <c r="AB807" i="2" s="1"/>
  <c r="K20145" i="2"/>
  <c r="M20145" i="2" s="1"/>
  <c r="AG807" i="2" s="1"/>
  <c r="K20135" i="2"/>
  <c r="M20135" i="2" s="1"/>
  <c r="W807" i="2" s="1"/>
  <c r="K20132" i="2"/>
  <c r="M20132" i="2" s="1"/>
  <c r="T807" i="2" s="1"/>
  <c r="K20137" i="2"/>
  <c r="M20137" i="2" s="1"/>
  <c r="Y807" i="2" s="1"/>
  <c r="K20127" i="2"/>
  <c r="M20127" i="2" s="1"/>
  <c r="O807" i="2" s="1"/>
  <c r="K20147" i="2"/>
  <c r="M20147" i="2" s="1"/>
  <c r="AI807" i="2" s="1"/>
  <c r="K20129" i="2"/>
  <c r="M20129" i="2" s="1"/>
  <c r="Q807" i="2" s="1"/>
  <c r="K20150" i="2"/>
  <c r="M20150" i="2" s="1"/>
  <c r="AL807" i="2" s="1"/>
  <c r="K20139" i="2"/>
  <c r="M20139" i="2" s="1"/>
  <c r="AA807" i="2" s="1"/>
  <c r="K20144" i="2"/>
  <c r="M20144" i="2" s="1"/>
  <c r="AF807" i="2" s="1"/>
  <c r="K20142" i="2"/>
  <c r="M20142" i="2" s="1"/>
  <c r="AD807" i="2" s="1"/>
  <c r="K20149" i="2"/>
  <c r="M20149" i="2" s="1"/>
  <c r="AK807" i="2" s="1"/>
  <c r="K20131" i="2"/>
  <c r="M20131" i="2" s="1"/>
  <c r="S807" i="2" s="1"/>
  <c r="K20136" i="2"/>
  <c r="M20136" i="2" s="1"/>
  <c r="X807" i="2" s="1"/>
  <c r="K20134" i="2"/>
  <c r="M20134" i="2" s="1"/>
  <c r="V807" i="2" s="1"/>
  <c r="K20141" i="2"/>
  <c r="M20141" i="2" s="1"/>
  <c r="AC807" i="2" s="1"/>
  <c r="K20146" i="2"/>
  <c r="M20146" i="2" s="1"/>
  <c r="AH807" i="2" s="1"/>
  <c r="K20128" i="2"/>
  <c r="M20128" i="2" s="1"/>
  <c r="P807" i="2" s="1"/>
  <c r="K20133" i="2"/>
  <c r="M20133" i="2" s="1"/>
  <c r="U807" i="2" s="1"/>
  <c r="K20138" i="2"/>
  <c r="M20138" i="2" s="1"/>
  <c r="Z807" i="2" s="1"/>
  <c r="K20151" i="2"/>
  <c r="M20151" i="2" s="1"/>
  <c r="AM807" i="2" s="1"/>
  <c r="K20148" i="2"/>
  <c r="M20148" i="2" s="1"/>
  <c r="AJ807" i="2" s="1"/>
  <c r="K20130" i="2"/>
  <c r="M20130" i="2" s="1"/>
  <c r="R807" i="2" s="1"/>
  <c r="K20143" i="2"/>
  <c r="M20143" i="2" s="1"/>
  <c r="AE807" i="2" s="1"/>
  <c r="K9089" i="2"/>
  <c r="M9089" i="2" s="1"/>
  <c r="AA365" i="2" s="1"/>
  <c r="K9094" i="2"/>
  <c r="M9094" i="2" s="1"/>
  <c r="AF365" i="2" s="1"/>
  <c r="K9085" i="2"/>
  <c r="M9085" i="2" s="1"/>
  <c r="W365" i="2" s="1"/>
  <c r="K9099" i="2"/>
  <c r="M9099" i="2" s="1"/>
  <c r="AK365" i="2" s="1"/>
  <c r="K9081" i="2"/>
  <c r="M9081" i="2" s="1"/>
  <c r="S365" i="2" s="1"/>
  <c r="K9086" i="2"/>
  <c r="M9086" i="2" s="1"/>
  <c r="X365" i="2" s="1"/>
  <c r="K9077" i="2"/>
  <c r="M9077" i="2" s="1"/>
  <c r="O365" i="2" s="1"/>
  <c r="K9091" i="2"/>
  <c r="M9091" i="2" s="1"/>
  <c r="AC365" i="2" s="1"/>
  <c r="K9096" i="2"/>
  <c r="M9096" i="2" s="1"/>
  <c r="AH365" i="2" s="1"/>
  <c r="K9078" i="2"/>
  <c r="M9078" i="2" s="1"/>
  <c r="P365" i="2" s="1"/>
  <c r="K9083" i="2"/>
  <c r="M9083" i="2" s="1"/>
  <c r="U365" i="2" s="1"/>
  <c r="K9088" i="2"/>
  <c r="M9088" i="2" s="1"/>
  <c r="Z365" i="2" s="1"/>
  <c r="K9100" i="2"/>
  <c r="M9100" i="2" s="1"/>
  <c r="AL365" i="2" s="1"/>
  <c r="K9098" i="2"/>
  <c r="M9098" i="2" s="1"/>
  <c r="AJ365" i="2" s="1"/>
  <c r="K9080" i="2"/>
  <c r="M9080" i="2" s="1"/>
  <c r="R365" i="2" s="1"/>
  <c r="K9092" i="2"/>
  <c r="M9092" i="2" s="1"/>
  <c r="AD365" i="2" s="1"/>
  <c r="K9090" i="2"/>
  <c r="M9090" i="2" s="1"/>
  <c r="AB365" i="2" s="1"/>
  <c r="K9095" i="2"/>
  <c r="M9095" i="2" s="1"/>
  <c r="AG365" i="2" s="1"/>
  <c r="K9084" i="2"/>
  <c r="M9084" i="2" s="1"/>
  <c r="V365" i="2" s="1"/>
  <c r="K9082" i="2"/>
  <c r="M9082" i="2" s="1"/>
  <c r="T365" i="2" s="1"/>
  <c r="K9087" i="2"/>
  <c r="M9087" i="2" s="1"/>
  <c r="K9101" i="2"/>
  <c r="M9101" i="2" s="1"/>
  <c r="AM365" i="2" s="1"/>
  <c r="K9097" i="2"/>
  <c r="M9097" i="2" s="1"/>
  <c r="AI365" i="2" s="1"/>
  <c r="K9079" i="2"/>
  <c r="M9079" i="2" s="1"/>
  <c r="Q365" i="2" s="1"/>
  <c r="K9093" i="2"/>
  <c r="M9093" i="2" s="1"/>
  <c r="AE365" i="2" s="1"/>
  <c r="K21172" i="2"/>
  <c r="M21172" i="2" s="1"/>
  <c r="AI848" i="2" s="1"/>
  <c r="K21154" i="2"/>
  <c r="M21154" i="2" s="1"/>
  <c r="Q848" i="2" s="1"/>
  <c r="K21152" i="2"/>
  <c r="M21152" i="2" s="1"/>
  <c r="O848" i="2" s="1"/>
  <c r="K21164" i="2"/>
  <c r="M21164" i="2" s="1"/>
  <c r="AA848" i="2" s="1"/>
  <c r="K21169" i="2"/>
  <c r="M21169" i="2" s="1"/>
  <c r="AF848" i="2" s="1"/>
  <c r="K21176" i="2"/>
  <c r="M21176" i="2" s="1"/>
  <c r="AM848" i="2" s="1"/>
  <c r="K21174" i="2"/>
  <c r="M21174" i="2" s="1"/>
  <c r="AK848" i="2" s="1"/>
  <c r="K21156" i="2"/>
  <c r="M21156" i="2" s="1"/>
  <c r="S848" i="2" s="1"/>
  <c r="K21161" i="2"/>
  <c r="M21161" i="2" s="1"/>
  <c r="X848" i="2" s="1"/>
  <c r="K21168" i="2"/>
  <c r="M21168" i="2" s="1"/>
  <c r="K21166" i="2"/>
  <c r="M21166" i="2" s="1"/>
  <c r="AC848" i="2" s="1"/>
  <c r="K21171" i="2"/>
  <c r="M21171" i="2" s="1"/>
  <c r="AH848" i="2" s="1"/>
  <c r="K21153" i="2"/>
  <c r="M21153" i="2" s="1"/>
  <c r="P848" i="2" s="1"/>
  <c r="K21158" i="2"/>
  <c r="M21158" i="2" s="1"/>
  <c r="U848" i="2" s="1"/>
  <c r="K21163" i="2"/>
  <c r="M21163" i="2" s="1"/>
  <c r="Z848" i="2" s="1"/>
  <c r="K21175" i="2"/>
  <c r="M21175" i="2" s="1"/>
  <c r="AL848" i="2" s="1"/>
  <c r="K21173" i="2"/>
  <c r="M21173" i="2" s="1"/>
  <c r="AJ848" i="2" s="1"/>
  <c r="K21155" i="2"/>
  <c r="M21155" i="2" s="1"/>
  <c r="R848" i="2" s="1"/>
  <c r="K21167" i="2"/>
  <c r="M21167" i="2" s="1"/>
  <c r="AD848" i="2" s="1"/>
  <c r="K21165" i="2"/>
  <c r="M21165" i="2" s="1"/>
  <c r="AB848" i="2" s="1"/>
  <c r="K21170" i="2"/>
  <c r="M21170" i="2" s="1"/>
  <c r="AG848" i="2" s="1"/>
  <c r="K21159" i="2"/>
  <c r="M21159" i="2" s="1"/>
  <c r="V848" i="2" s="1"/>
  <c r="K21157" i="2"/>
  <c r="M21157" i="2" s="1"/>
  <c r="T848" i="2" s="1"/>
  <c r="K21162" i="2"/>
  <c r="M21162" i="2" s="1"/>
  <c r="Y848" i="2" s="1"/>
  <c r="K21160" i="2"/>
  <c r="M21160" i="2" s="1"/>
  <c r="W848" i="2" s="1"/>
  <c r="K14540" i="2"/>
  <c r="M14540" i="2" s="1"/>
  <c r="AB583" i="2" s="1"/>
  <c r="K14545" i="2"/>
  <c r="M14545" i="2" s="1"/>
  <c r="AG583" i="2" s="1"/>
  <c r="K14535" i="2"/>
  <c r="M14535" i="2" s="1"/>
  <c r="W583" i="2" s="1"/>
  <c r="K14532" i="2"/>
  <c r="M14532" i="2" s="1"/>
  <c r="T583" i="2" s="1"/>
  <c r="K14537" i="2"/>
  <c r="M14537" i="2" s="1"/>
  <c r="Y583" i="2" s="1"/>
  <c r="K14527" i="2"/>
  <c r="M14527" i="2" s="1"/>
  <c r="O583" i="2" s="1"/>
  <c r="K14547" i="2"/>
  <c r="M14547" i="2" s="1"/>
  <c r="AI583" i="2" s="1"/>
  <c r="K14529" i="2"/>
  <c r="M14529" i="2" s="1"/>
  <c r="Q583" i="2" s="1"/>
  <c r="K14542" i="2"/>
  <c r="M14542" i="2" s="1"/>
  <c r="AD583" i="2" s="1"/>
  <c r="K14539" i="2"/>
  <c r="M14539" i="2" s="1"/>
  <c r="AA583" i="2" s="1"/>
  <c r="K14544" i="2"/>
  <c r="M14544" i="2" s="1"/>
  <c r="AF583" i="2" s="1"/>
  <c r="K14534" i="2"/>
  <c r="M14534" i="2" s="1"/>
  <c r="V583" i="2" s="1"/>
  <c r="K14549" i="2"/>
  <c r="M14549" i="2" s="1"/>
  <c r="AK583" i="2" s="1"/>
  <c r="K14531" i="2"/>
  <c r="M14531" i="2" s="1"/>
  <c r="S583" i="2" s="1"/>
  <c r="K14536" i="2"/>
  <c r="M14536" i="2" s="1"/>
  <c r="X583" i="2" s="1"/>
  <c r="K14550" i="2"/>
  <c r="M14550" i="2" s="1"/>
  <c r="AL583" i="2" s="1"/>
  <c r="K14541" i="2"/>
  <c r="M14541" i="2" s="1"/>
  <c r="AC583" i="2" s="1"/>
  <c r="K14546" i="2"/>
  <c r="M14546" i="2" s="1"/>
  <c r="AH583" i="2" s="1"/>
  <c r="K14528" i="2"/>
  <c r="M14528" i="2" s="1"/>
  <c r="P583" i="2" s="1"/>
  <c r="K14533" i="2"/>
  <c r="M14533" i="2" s="1"/>
  <c r="U583" i="2" s="1"/>
  <c r="K14538" i="2"/>
  <c r="M14538" i="2" s="1"/>
  <c r="Z583" i="2" s="1"/>
  <c r="K14551" i="2"/>
  <c r="M14551" i="2" s="1"/>
  <c r="AM583" i="2" s="1"/>
  <c r="K14548" i="2"/>
  <c r="M14548" i="2" s="1"/>
  <c r="AJ583" i="2" s="1"/>
  <c r="K14530" i="2"/>
  <c r="M14530" i="2" s="1"/>
  <c r="R583" i="2" s="1"/>
  <c r="K14543" i="2"/>
  <c r="M14543" i="2" s="1"/>
  <c r="AE583" i="2" s="1"/>
  <c r="K20292" i="2"/>
  <c r="M20292" i="2" s="1"/>
  <c r="AD813" i="2" s="1"/>
  <c r="K20297" i="2"/>
  <c r="M20297" i="2" s="1"/>
  <c r="AI813" i="2" s="1"/>
  <c r="K20279" i="2"/>
  <c r="M20279" i="2" s="1"/>
  <c r="Q813" i="2" s="1"/>
  <c r="K20284" i="2"/>
  <c r="M20284" i="2" s="1"/>
  <c r="V813" i="2" s="1"/>
  <c r="K20289" i="2"/>
  <c r="M20289" i="2" s="1"/>
  <c r="AA813" i="2" s="1"/>
  <c r="K20294" i="2"/>
  <c r="M20294" i="2" s="1"/>
  <c r="AF813" i="2" s="1"/>
  <c r="K20299" i="2"/>
  <c r="M20299" i="2" s="1"/>
  <c r="AK813" i="2" s="1"/>
  <c r="K20281" i="2"/>
  <c r="M20281" i="2" s="1"/>
  <c r="S813" i="2" s="1"/>
  <c r="K20286" i="2"/>
  <c r="M20286" i="2" s="1"/>
  <c r="X813" i="2" s="1"/>
  <c r="K20301" i="2"/>
  <c r="M20301" i="2" s="1"/>
  <c r="AM813" i="2" s="1"/>
  <c r="K20291" i="2"/>
  <c r="M20291" i="2" s="1"/>
  <c r="AC813" i="2" s="1"/>
  <c r="K20296" i="2"/>
  <c r="M20296" i="2" s="1"/>
  <c r="AH813" i="2" s="1"/>
  <c r="K20278" i="2"/>
  <c r="M20278" i="2" s="1"/>
  <c r="P813" i="2" s="1"/>
  <c r="K20293" i="2"/>
  <c r="M20293" i="2" s="1"/>
  <c r="AE813" i="2" s="1"/>
  <c r="K20283" i="2"/>
  <c r="M20283" i="2" s="1"/>
  <c r="U813" i="2" s="1"/>
  <c r="K20288" i="2"/>
  <c r="M20288" i="2" s="1"/>
  <c r="Z813" i="2" s="1"/>
  <c r="K20285" i="2"/>
  <c r="M20285" i="2" s="1"/>
  <c r="W813" i="2" s="1"/>
  <c r="K20298" i="2"/>
  <c r="M20298" i="2" s="1"/>
  <c r="AJ813" i="2" s="1"/>
  <c r="K20280" i="2"/>
  <c r="M20280" i="2" s="1"/>
  <c r="R813" i="2" s="1"/>
  <c r="K20277" i="2"/>
  <c r="M20277" i="2" s="1"/>
  <c r="O813" i="2" s="1"/>
  <c r="K20290" i="2"/>
  <c r="M20290" i="2" s="1"/>
  <c r="AB813" i="2" s="1"/>
  <c r="K20295" i="2"/>
  <c r="M20295" i="2" s="1"/>
  <c r="AG813" i="2" s="1"/>
  <c r="K20300" i="2"/>
  <c r="M20300" i="2" s="1"/>
  <c r="AL813" i="2" s="1"/>
  <c r="K20282" i="2"/>
  <c r="M20282" i="2" s="1"/>
  <c r="T813" i="2" s="1"/>
  <c r="K20287" i="2"/>
  <c r="M20287" i="2" s="1"/>
  <c r="Y813" i="2" s="1"/>
  <c r="K16863" i="2"/>
  <c r="M16863" i="2" s="1"/>
  <c r="Z676" i="2" s="1"/>
  <c r="K16876" i="2"/>
  <c r="M16876" i="2" s="1"/>
  <c r="AM676" i="2" s="1"/>
  <c r="K16859" i="2"/>
  <c r="M16859" i="2" s="1"/>
  <c r="V676" i="2" s="1"/>
  <c r="K16873" i="2"/>
  <c r="M16873" i="2" s="1"/>
  <c r="AJ676" i="2" s="1"/>
  <c r="K16855" i="2"/>
  <c r="M16855" i="2" s="1"/>
  <c r="R676" i="2" s="1"/>
  <c r="K16868" i="2"/>
  <c r="M16868" i="2" s="1"/>
  <c r="AE676" i="2" s="1"/>
  <c r="K16875" i="2"/>
  <c r="M16875" i="2" s="1"/>
  <c r="AL676" i="2" s="1"/>
  <c r="K16865" i="2"/>
  <c r="M16865" i="2" s="1"/>
  <c r="AB676" i="2" s="1"/>
  <c r="K16870" i="2"/>
  <c r="M16870" i="2" s="1"/>
  <c r="AG676" i="2" s="1"/>
  <c r="K16860" i="2"/>
  <c r="M16860" i="2" s="1"/>
  <c r="W676" i="2" s="1"/>
  <c r="K16857" i="2"/>
  <c r="M16857" i="2" s="1"/>
  <c r="T676" i="2" s="1"/>
  <c r="K16862" i="2"/>
  <c r="M16862" i="2" s="1"/>
  <c r="Y676" i="2" s="1"/>
  <c r="K16852" i="2"/>
  <c r="M16852" i="2" s="1"/>
  <c r="O676" i="2" s="1"/>
  <c r="K16872" i="2"/>
  <c r="M16872" i="2" s="1"/>
  <c r="AI676" i="2" s="1"/>
  <c r="K16854" i="2"/>
  <c r="M16854" i="2" s="1"/>
  <c r="Q676" i="2" s="1"/>
  <c r="K16874" i="2"/>
  <c r="M16874" i="2" s="1"/>
  <c r="AK676" i="2" s="1"/>
  <c r="K16864" i="2"/>
  <c r="M16864" i="2" s="1"/>
  <c r="AA676" i="2" s="1"/>
  <c r="K16869" i="2"/>
  <c r="M16869" i="2" s="1"/>
  <c r="AF676" i="2" s="1"/>
  <c r="K16866" i="2"/>
  <c r="M16866" i="2" s="1"/>
  <c r="AC676" i="2" s="1"/>
  <c r="K16856" i="2"/>
  <c r="M16856" i="2" s="1"/>
  <c r="S676" i="2" s="1"/>
  <c r="K16861" i="2"/>
  <c r="M16861" i="2" s="1"/>
  <c r="X676" i="2" s="1"/>
  <c r="K16858" i="2"/>
  <c r="M16858" i="2" s="1"/>
  <c r="U676" i="2" s="1"/>
  <c r="K16871" i="2"/>
  <c r="M16871" i="2" s="1"/>
  <c r="AH676" i="2" s="1"/>
  <c r="K16853" i="2"/>
  <c r="M16853" i="2" s="1"/>
  <c r="P676" i="2" s="1"/>
  <c r="K16867" i="2"/>
  <c r="M16867" i="2" s="1"/>
  <c r="AD676" i="2" s="1"/>
  <c r="K21198" i="2"/>
  <c r="M21198" i="2" s="1"/>
  <c r="AJ849" i="2" s="1"/>
  <c r="K21180" i="2"/>
  <c r="M21180" i="2" s="1"/>
  <c r="R849" i="2" s="1"/>
  <c r="K21193" i="2"/>
  <c r="M21193" i="2" s="1"/>
  <c r="AE849" i="2" s="1"/>
  <c r="K21184" i="2"/>
  <c r="M21184" i="2" s="1"/>
  <c r="V849" i="2" s="1"/>
  <c r="K21190" i="2"/>
  <c r="M21190" i="2" s="1"/>
  <c r="AB849" i="2" s="1"/>
  <c r="K21195" i="2"/>
  <c r="M21195" i="2" s="1"/>
  <c r="AG849" i="2" s="1"/>
  <c r="K21185" i="2"/>
  <c r="M21185" i="2" s="1"/>
  <c r="W849" i="2" s="1"/>
  <c r="K21182" i="2"/>
  <c r="M21182" i="2" s="1"/>
  <c r="T849" i="2" s="1"/>
  <c r="K21187" i="2"/>
  <c r="M21187" i="2" s="1"/>
  <c r="Y849" i="2" s="1"/>
  <c r="K21177" i="2"/>
  <c r="M21177" i="2" s="1"/>
  <c r="O849" i="2" s="1"/>
  <c r="K21197" i="2"/>
  <c r="M21197" i="2" s="1"/>
  <c r="AI849" i="2" s="1"/>
  <c r="K21179" i="2"/>
  <c r="M21179" i="2" s="1"/>
  <c r="Q849" i="2" s="1"/>
  <c r="K21199" i="2"/>
  <c r="M21199" i="2" s="1"/>
  <c r="AK849" i="2" s="1"/>
  <c r="K21189" i="2"/>
  <c r="M21189" i="2" s="1"/>
  <c r="AA849" i="2" s="1"/>
  <c r="K21194" i="2"/>
  <c r="M21194" i="2" s="1"/>
  <c r="AF849" i="2" s="1"/>
  <c r="K21191" i="2"/>
  <c r="M21191" i="2" s="1"/>
  <c r="AC849" i="2" s="1"/>
  <c r="K21181" i="2"/>
  <c r="M21181" i="2" s="1"/>
  <c r="S849" i="2" s="1"/>
  <c r="K21186" i="2"/>
  <c r="M21186" i="2" s="1"/>
  <c r="X849" i="2" s="1"/>
  <c r="K21183" i="2"/>
  <c r="M21183" i="2" s="1"/>
  <c r="U849" i="2" s="1"/>
  <c r="K21196" i="2"/>
  <c r="M21196" i="2" s="1"/>
  <c r="AH849" i="2" s="1"/>
  <c r="K21178" i="2"/>
  <c r="M21178" i="2" s="1"/>
  <c r="P849" i="2" s="1"/>
  <c r="K21200" i="2"/>
  <c r="M21200" i="2" s="1"/>
  <c r="AL849" i="2" s="1"/>
  <c r="K21188" i="2"/>
  <c r="M21188" i="2" s="1"/>
  <c r="Z849" i="2" s="1"/>
  <c r="K21201" i="2"/>
  <c r="M21201" i="2" s="1"/>
  <c r="AM849" i="2" s="1"/>
  <c r="K21192" i="2"/>
  <c r="M21192" i="2" s="1"/>
  <c r="AD849" i="2" s="1"/>
  <c r="K16209" i="2"/>
  <c r="M16209" i="2" s="1"/>
  <c r="V650" i="2" s="1"/>
  <c r="K16214" i="2"/>
  <c r="M16214" i="2" s="1"/>
  <c r="AA650" i="2" s="1"/>
  <c r="K16226" i="2"/>
  <c r="M16226" i="2" s="1"/>
  <c r="AM650" i="2" s="1"/>
  <c r="K16224" i="2"/>
  <c r="M16224" i="2" s="1"/>
  <c r="AK650" i="2" s="1"/>
  <c r="K16206" i="2"/>
  <c r="M16206" i="2" s="1"/>
  <c r="S650" i="2" s="1"/>
  <c r="K16218" i="2"/>
  <c r="M16218" i="2" s="1"/>
  <c r="AE650" i="2" s="1"/>
  <c r="K16216" i="2"/>
  <c r="M16216" i="2" s="1"/>
  <c r="AC650" i="2" s="1"/>
  <c r="K16221" i="2"/>
  <c r="M16221" i="2" s="1"/>
  <c r="AH650" i="2" s="1"/>
  <c r="K16210" i="2"/>
  <c r="M16210" i="2" s="1"/>
  <c r="W650" i="2" s="1"/>
  <c r="K16208" i="2"/>
  <c r="M16208" i="2" s="1"/>
  <c r="U650" i="2" s="1"/>
  <c r="K16213" i="2"/>
  <c r="M16213" i="2" s="1"/>
  <c r="Z650" i="2" s="1"/>
  <c r="K16202" i="2"/>
  <c r="M16202" i="2" s="1"/>
  <c r="O650" i="2" s="1"/>
  <c r="K16223" i="2"/>
  <c r="M16223" i="2" s="1"/>
  <c r="AJ650" i="2" s="1"/>
  <c r="K16205" i="2"/>
  <c r="M16205" i="2" s="1"/>
  <c r="R650" i="2" s="1"/>
  <c r="K16219" i="2"/>
  <c r="M16219" i="2" s="1"/>
  <c r="AF650" i="2" s="1"/>
  <c r="K16215" i="2"/>
  <c r="M16215" i="2" s="1"/>
  <c r="AB650" i="2" s="1"/>
  <c r="K16220" i="2"/>
  <c r="M16220" i="2" s="1"/>
  <c r="AG650" i="2" s="1"/>
  <c r="K16211" i="2"/>
  <c r="M16211" i="2" s="1"/>
  <c r="X650" i="2" s="1"/>
  <c r="K16225" i="2"/>
  <c r="M16225" i="2" s="1"/>
  <c r="AL650" i="2" s="1"/>
  <c r="K16207" i="2"/>
  <c r="M16207" i="2" s="1"/>
  <c r="T650" i="2" s="1"/>
  <c r="K16212" i="2"/>
  <c r="M16212" i="2" s="1"/>
  <c r="K16203" i="2"/>
  <c r="M16203" i="2" s="1"/>
  <c r="P650" i="2" s="1"/>
  <c r="K16217" i="2"/>
  <c r="M16217" i="2" s="1"/>
  <c r="AD650" i="2" s="1"/>
  <c r="K16222" i="2"/>
  <c r="M16222" i="2" s="1"/>
  <c r="AI650" i="2" s="1"/>
  <c r="K16204" i="2"/>
  <c r="M16204" i="2" s="1"/>
  <c r="Q650" i="2" s="1"/>
  <c r="K9972" i="2"/>
  <c r="M9972" i="2" s="1"/>
  <c r="AI400" i="2" s="1"/>
  <c r="K9954" i="2"/>
  <c r="M9954" i="2" s="1"/>
  <c r="Q400" i="2" s="1"/>
  <c r="K9975" i="2"/>
  <c r="M9975" i="2" s="1"/>
  <c r="AL400" i="2" s="1"/>
  <c r="K9957" i="2"/>
  <c r="M9957" i="2" s="1"/>
  <c r="T400" i="2" s="1"/>
  <c r="K9964" i="2"/>
  <c r="M9964" i="2" s="1"/>
  <c r="AA400" i="2" s="1"/>
  <c r="K9969" i="2"/>
  <c r="M9969" i="2" s="1"/>
  <c r="AF400" i="2" s="1"/>
  <c r="K9967" i="2"/>
  <c r="M9967" i="2" s="1"/>
  <c r="AD400" i="2" s="1"/>
  <c r="K9956" i="2"/>
  <c r="M9956" i="2" s="1"/>
  <c r="S400" i="2" s="1"/>
  <c r="K9961" i="2"/>
  <c r="M9961" i="2" s="1"/>
  <c r="K9959" i="2"/>
  <c r="M9959" i="2" s="1"/>
  <c r="V400" i="2" s="1"/>
  <c r="K9971" i="2"/>
  <c r="M9971" i="2" s="1"/>
  <c r="AH400" i="2" s="1"/>
  <c r="K9953" i="2"/>
  <c r="M9953" i="2" s="1"/>
  <c r="P400" i="2" s="1"/>
  <c r="K9974" i="2"/>
  <c r="M9974" i="2" s="1"/>
  <c r="AK400" i="2" s="1"/>
  <c r="K9963" i="2"/>
  <c r="M9963" i="2" s="1"/>
  <c r="Z400" i="2" s="1"/>
  <c r="K9976" i="2"/>
  <c r="M9976" i="2" s="1"/>
  <c r="AM400" i="2" s="1"/>
  <c r="K9966" i="2"/>
  <c r="M9966" i="2" s="1"/>
  <c r="AC400" i="2" s="1"/>
  <c r="K9955" i="2"/>
  <c r="M9955" i="2" s="1"/>
  <c r="R400" i="2" s="1"/>
  <c r="K9968" i="2"/>
  <c r="M9968" i="2" s="1"/>
  <c r="AE400" i="2" s="1"/>
  <c r="K9958" i="2"/>
  <c r="M9958" i="2" s="1"/>
  <c r="U400" i="2" s="1"/>
  <c r="K9970" i="2"/>
  <c r="M9970" i="2" s="1"/>
  <c r="AG400" i="2" s="1"/>
  <c r="K9960" i="2"/>
  <c r="M9960" i="2" s="1"/>
  <c r="W400" i="2" s="1"/>
  <c r="K9973" i="2"/>
  <c r="M9973" i="2" s="1"/>
  <c r="AJ400" i="2" s="1"/>
  <c r="K9962" i="2"/>
  <c r="M9962" i="2" s="1"/>
  <c r="Y400" i="2" s="1"/>
  <c r="K9952" i="2"/>
  <c r="M9952" i="2" s="1"/>
  <c r="O400" i="2" s="1"/>
  <c r="K9965" i="2"/>
  <c r="M9965" i="2" s="1"/>
  <c r="AB400" i="2" s="1"/>
  <c r="K1045" i="2"/>
  <c r="M1045" i="2" s="1"/>
  <c r="AG43" i="2" s="1"/>
  <c r="K1035" i="2"/>
  <c r="M1035" i="2" s="1"/>
  <c r="W43" i="2" s="1"/>
  <c r="K1048" i="2"/>
  <c r="M1048" i="2" s="1"/>
  <c r="AJ43" i="2" s="1"/>
  <c r="K1047" i="2"/>
  <c r="M1047" i="2" s="1"/>
  <c r="AI43" i="2" s="1"/>
  <c r="K1037" i="2"/>
  <c r="M1037" i="2" s="1"/>
  <c r="Y43" i="2" s="1"/>
  <c r="K1027" i="2"/>
  <c r="M1027" i="2" s="1"/>
  <c r="O43" i="2" s="1"/>
  <c r="K1040" i="2"/>
  <c r="M1040" i="2" s="1"/>
  <c r="AB43" i="2" s="1"/>
  <c r="K1029" i="2"/>
  <c r="M1029" i="2" s="1"/>
  <c r="Q43" i="2" s="1"/>
  <c r="K1050" i="2"/>
  <c r="M1050" i="2" s="1"/>
  <c r="AL43" i="2" s="1"/>
  <c r="K1032" i="2"/>
  <c r="M1032" i="2" s="1"/>
  <c r="T43" i="2" s="1"/>
  <c r="K1044" i="2"/>
  <c r="M1044" i="2" s="1"/>
  <c r="AF43" i="2" s="1"/>
  <c r="K1042" i="2"/>
  <c r="M1042" i="2" s="1"/>
  <c r="AD43" i="2" s="1"/>
  <c r="K1046" i="2"/>
  <c r="M1046" i="2" s="1"/>
  <c r="AH43" i="2" s="1"/>
  <c r="K1036" i="2"/>
  <c r="M1036" i="2" s="1"/>
  <c r="X43" i="2" s="1"/>
  <c r="K1034" i="2"/>
  <c r="M1034" i="2" s="1"/>
  <c r="V43" i="2" s="1"/>
  <c r="K1038" i="2"/>
  <c r="M1038" i="2" s="1"/>
  <c r="Z43" i="2" s="1"/>
  <c r="K1028" i="2"/>
  <c r="M1028" i="2" s="1"/>
  <c r="P43" i="2" s="1"/>
  <c r="K1049" i="2"/>
  <c r="M1049" i="2" s="1"/>
  <c r="AK43" i="2" s="1"/>
  <c r="K1030" i="2"/>
  <c r="M1030" i="2" s="1"/>
  <c r="R43" i="2" s="1"/>
  <c r="K1051" i="2"/>
  <c r="M1051" i="2" s="1"/>
  <c r="AM43" i="2" s="1"/>
  <c r="K1041" i="2"/>
  <c r="M1041" i="2" s="1"/>
  <c r="AC43" i="2" s="1"/>
  <c r="K1031" i="2"/>
  <c r="M1031" i="2" s="1"/>
  <c r="S43" i="2" s="1"/>
  <c r="K1043" i="2"/>
  <c r="M1043" i="2" s="1"/>
  <c r="AE43" i="2" s="1"/>
  <c r="K1033" i="2"/>
  <c r="M1033" i="2" s="1"/>
  <c r="U43" i="2" s="1"/>
  <c r="K1039" i="2"/>
  <c r="M1039" i="2" s="1"/>
  <c r="AA43" i="2" s="1"/>
  <c r="K22442" i="2"/>
  <c r="M22442" i="2" s="1"/>
  <c r="AD899" i="2" s="1"/>
  <c r="K22447" i="2"/>
  <c r="M22447" i="2" s="1"/>
  <c r="AI899" i="2" s="1"/>
  <c r="K22429" i="2"/>
  <c r="M22429" i="2" s="1"/>
  <c r="Q899" i="2" s="1"/>
  <c r="K22434" i="2"/>
  <c r="M22434" i="2" s="1"/>
  <c r="V899" i="2" s="1"/>
  <c r="K22439" i="2"/>
  <c r="M22439" i="2" s="1"/>
  <c r="K22451" i="2"/>
  <c r="M22451" i="2" s="1"/>
  <c r="AM899" i="2" s="1"/>
  <c r="K22449" i="2"/>
  <c r="M22449" i="2" s="1"/>
  <c r="AK899" i="2" s="1"/>
  <c r="K22431" i="2"/>
  <c r="M22431" i="2" s="1"/>
  <c r="S899" i="2" s="1"/>
  <c r="K22443" i="2"/>
  <c r="M22443" i="2" s="1"/>
  <c r="AE899" i="2" s="1"/>
  <c r="K22441" i="2"/>
  <c r="M22441" i="2" s="1"/>
  <c r="AC899" i="2" s="1"/>
  <c r="K22446" i="2"/>
  <c r="M22446" i="2" s="1"/>
  <c r="AH899" i="2" s="1"/>
  <c r="K22435" i="2"/>
  <c r="M22435" i="2" s="1"/>
  <c r="W899" i="2" s="1"/>
  <c r="K22433" i="2"/>
  <c r="M22433" i="2" s="1"/>
  <c r="U899" i="2" s="1"/>
  <c r="K22438" i="2"/>
  <c r="M22438" i="2" s="1"/>
  <c r="Z899" i="2" s="1"/>
  <c r="K22427" i="2"/>
  <c r="M22427" i="2" s="1"/>
  <c r="O899" i="2" s="1"/>
  <c r="K22448" i="2"/>
  <c r="M22448" i="2" s="1"/>
  <c r="AJ899" i="2" s="1"/>
  <c r="K22430" i="2"/>
  <c r="M22430" i="2" s="1"/>
  <c r="R899" i="2" s="1"/>
  <c r="K22444" i="2"/>
  <c r="M22444" i="2" s="1"/>
  <c r="AF899" i="2" s="1"/>
  <c r="K22440" i="2"/>
  <c r="M22440" i="2" s="1"/>
  <c r="AB899" i="2" s="1"/>
  <c r="K22445" i="2"/>
  <c r="M22445" i="2" s="1"/>
  <c r="AG899" i="2" s="1"/>
  <c r="K22436" i="2"/>
  <c r="M22436" i="2" s="1"/>
  <c r="X899" i="2" s="1"/>
  <c r="K22450" i="2"/>
  <c r="M22450" i="2" s="1"/>
  <c r="AL899" i="2" s="1"/>
  <c r="K22432" i="2"/>
  <c r="M22432" i="2" s="1"/>
  <c r="T899" i="2" s="1"/>
  <c r="K22437" i="2"/>
  <c r="M22437" i="2" s="1"/>
  <c r="Y899" i="2" s="1"/>
  <c r="K22428" i="2"/>
  <c r="M22428" i="2" s="1"/>
  <c r="P899" i="2" s="1"/>
  <c r="K8687" i="2"/>
  <c r="M8687" i="2" s="1"/>
  <c r="K8701" i="2"/>
  <c r="M8701" i="2" s="1"/>
  <c r="AM349" i="2" s="1"/>
  <c r="K8683" i="2"/>
  <c r="M8683" i="2" s="1"/>
  <c r="U349" i="2" s="1"/>
  <c r="K8698" i="2"/>
  <c r="M8698" i="2" s="1"/>
  <c r="AJ349" i="2" s="1"/>
  <c r="K8679" i="2"/>
  <c r="M8679" i="2" s="1"/>
  <c r="Q349" i="2" s="1"/>
  <c r="K8680" i="2"/>
  <c r="M8680" i="2" s="1"/>
  <c r="R349" i="2" s="1"/>
  <c r="K8685" i="2"/>
  <c r="M8685" i="2" s="1"/>
  <c r="W349" i="2" s="1"/>
  <c r="K8690" i="2"/>
  <c r="M8690" i="2" s="1"/>
  <c r="AB349" i="2" s="1"/>
  <c r="K8694" i="2"/>
  <c r="M8694" i="2" s="1"/>
  <c r="AF349" i="2" s="1"/>
  <c r="K8699" i="2"/>
  <c r="M8699" i="2" s="1"/>
  <c r="AK349" i="2" s="1"/>
  <c r="K8682" i="2"/>
  <c r="M8682" i="2" s="1"/>
  <c r="T349" i="2" s="1"/>
  <c r="K8686" i="2"/>
  <c r="M8686" i="2" s="1"/>
  <c r="X349" i="2" s="1"/>
  <c r="K8677" i="2"/>
  <c r="M8677" i="2" s="1"/>
  <c r="O349" i="2" s="1"/>
  <c r="K8697" i="2"/>
  <c r="M8697" i="2" s="1"/>
  <c r="AI349" i="2" s="1"/>
  <c r="K8678" i="2"/>
  <c r="M8678" i="2" s="1"/>
  <c r="P349" i="2" s="1"/>
  <c r="K8696" i="2"/>
  <c r="M8696" i="2" s="1"/>
  <c r="AH349" i="2" s="1"/>
  <c r="K8689" i="2"/>
  <c r="M8689" i="2" s="1"/>
  <c r="AA349" i="2" s="1"/>
  <c r="K8700" i="2"/>
  <c r="M8700" i="2" s="1"/>
  <c r="AL349" i="2" s="1"/>
  <c r="K8693" i="2"/>
  <c r="M8693" i="2" s="1"/>
  <c r="AE349" i="2" s="1"/>
  <c r="K8681" i="2"/>
  <c r="M8681" i="2" s="1"/>
  <c r="S349" i="2" s="1"/>
  <c r="K8692" i="2"/>
  <c r="M8692" i="2" s="1"/>
  <c r="AD349" i="2" s="1"/>
  <c r="K8691" i="2"/>
  <c r="M8691" i="2" s="1"/>
  <c r="AC349" i="2" s="1"/>
  <c r="K8695" i="2"/>
  <c r="M8695" i="2" s="1"/>
  <c r="AG349" i="2" s="1"/>
  <c r="K8684" i="2"/>
  <c r="M8684" i="2" s="1"/>
  <c r="V349" i="2" s="1"/>
  <c r="K8688" i="2"/>
  <c r="M8688" i="2" s="1"/>
  <c r="Z349" i="2" s="1"/>
  <c r="K1397" i="2"/>
  <c r="M1397" i="2" s="1"/>
  <c r="AI57" i="2" s="1"/>
  <c r="K1379" i="2"/>
  <c r="M1379" i="2" s="1"/>
  <c r="Q57" i="2" s="1"/>
  <c r="K1400" i="2"/>
  <c r="M1400" i="2" s="1"/>
  <c r="AL57" i="2" s="1"/>
  <c r="K1383" i="2"/>
  <c r="M1383" i="2" s="1"/>
  <c r="U57" i="2" s="1"/>
  <c r="K1389" i="2"/>
  <c r="M1389" i="2" s="1"/>
  <c r="AA57" i="2" s="1"/>
  <c r="K1394" i="2"/>
  <c r="M1394" i="2" s="1"/>
  <c r="AF57" i="2" s="1"/>
  <c r="K1392" i="2"/>
  <c r="M1392" i="2" s="1"/>
  <c r="AD57" i="2" s="1"/>
  <c r="K1381" i="2"/>
  <c r="M1381" i="2" s="1"/>
  <c r="S57" i="2" s="1"/>
  <c r="K1386" i="2"/>
  <c r="M1386" i="2" s="1"/>
  <c r="K1384" i="2"/>
  <c r="M1384" i="2" s="1"/>
  <c r="V57" i="2" s="1"/>
  <c r="K1396" i="2"/>
  <c r="M1396" i="2" s="1"/>
  <c r="AH57" i="2" s="1"/>
  <c r="K1378" i="2"/>
  <c r="M1378" i="2" s="1"/>
  <c r="P57" i="2" s="1"/>
  <c r="K1398" i="2"/>
  <c r="M1398" i="2" s="1"/>
  <c r="AJ57" i="2" s="1"/>
  <c r="K1388" i="2"/>
  <c r="M1388" i="2" s="1"/>
  <c r="Z57" i="2" s="1"/>
  <c r="K1401" i="2"/>
  <c r="M1401" i="2" s="1"/>
  <c r="AM57" i="2" s="1"/>
  <c r="K1390" i="2"/>
  <c r="M1390" i="2" s="1"/>
  <c r="AB57" i="2" s="1"/>
  <c r="K1380" i="2"/>
  <c r="M1380" i="2" s="1"/>
  <c r="R57" i="2" s="1"/>
  <c r="K1393" i="2"/>
  <c r="M1393" i="2" s="1"/>
  <c r="AE57" i="2" s="1"/>
  <c r="K1382" i="2"/>
  <c r="M1382" i="2" s="1"/>
  <c r="T57" i="2" s="1"/>
  <c r="K1395" i="2"/>
  <c r="M1395" i="2" s="1"/>
  <c r="AG57" i="2" s="1"/>
  <c r="K1385" i="2"/>
  <c r="M1385" i="2" s="1"/>
  <c r="W57" i="2" s="1"/>
  <c r="K1399" i="2"/>
  <c r="M1399" i="2" s="1"/>
  <c r="AK57" i="2" s="1"/>
  <c r="K1387" i="2"/>
  <c r="M1387" i="2" s="1"/>
  <c r="Y57" i="2" s="1"/>
  <c r="K1377" i="2"/>
  <c r="M1377" i="2" s="1"/>
  <c r="O57" i="2" s="1"/>
  <c r="K1391" i="2"/>
  <c r="M1391" i="2" s="1"/>
  <c r="AC57" i="2" s="1"/>
  <c r="K16095" i="2"/>
  <c r="M16095" i="2" s="1"/>
  <c r="AG645" i="2" s="1"/>
  <c r="K16085" i="2"/>
  <c r="M16085" i="2" s="1"/>
  <c r="W645" i="2" s="1"/>
  <c r="K16099" i="2"/>
  <c r="M16099" i="2" s="1"/>
  <c r="AK645" i="2" s="1"/>
  <c r="K16087" i="2"/>
  <c r="M16087" i="2" s="1"/>
  <c r="Y645" i="2" s="1"/>
  <c r="K16077" i="2"/>
  <c r="M16077" i="2" s="1"/>
  <c r="O645" i="2" s="1"/>
  <c r="K16091" i="2"/>
  <c r="M16091" i="2" s="1"/>
  <c r="AC645" i="2" s="1"/>
  <c r="K16097" i="2"/>
  <c r="M16097" i="2" s="1"/>
  <c r="AI645" i="2" s="1"/>
  <c r="K16079" i="2"/>
  <c r="M16079" i="2" s="1"/>
  <c r="Q645" i="2" s="1"/>
  <c r="K16100" i="2"/>
  <c r="M16100" i="2" s="1"/>
  <c r="AL645" i="2" s="1"/>
  <c r="K16083" i="2"/>
  <c r="M16083" i="2" s="1"/>
  <c r="U645" i="2" s="1"/>
  <c r="K16089" i="2"/>
  <c r="M16089" i="2" s="1"/>
  <c r="AA645" i="2" s="1"/>
  <c r="K16094" i="2"/>
  <c r="M16094" i="2" s="1"/>
  <c r="AF645" i="2" s="1"/>
  <c r="K16092" i="2"/>
  <c r="M16092" i="2" s="1"/>
  <c r="AD645" i="2" s="1"/>
  <c r="K16081" i="2"/>
  <c r="M16081" i="2" s="1"/>
  <c r="S645" i="2" s="1"/>
  <c r="K16086" i="2"/>
  <c r="M16086" i="2" s="1"/>
  <c r="X645" i="2" s="1"/>
  <c r="K16084" i="2"/>
  <c r="M16084" i="2" s="1"/>
  <c r="V645" i="2" s="1"/>
  <c r="K16096" i="2"/>
  <c r="M16096" i="2" s="1"/>
  <c r="AH645" i="2" s="1"/>
  <c r="K16078" i="2"/>
  <c r="M16078" i="2" s="1"/>
  <c r="P645" i="2" s="1"/>
  <c r="K16098" i="2"/>
  <c r="M16098" i="2" s="1"/>
  <c r="AJ645" i="2" s="1"/>
  <c r="K16088" i="2"/>
  <c r="M16088" i="2" s="1"/>
  <c r="K16101" i="2"/>
  <c r="M16101" i="2" s="1"/>
  <c r="AM645" i="2" s="1"/>
  <c r="K16090" i="2"/>
  <c r="M16090" i="2" s="1"/>
  <c r="AB645" i="2" s="1"/>
  <c r="K16080" i="2"/>
  <c r="M16080" i="2" s="1"/>
  <c r="R645" i="2" s="1"/>
  <c r="K16093" i="2"/>
  <c r="M16093" i="2" s="1"/>
  <c r="AE645" i="2" s="1"/>
  <c r="K16082" i="2"/>
  <c r="M16082" i="2" s="1"/>
  <c r="T645" i="2" s="1"/>
  <c r="K19211" i="2"/>
  <c r="M19211" i="2" s="1"/>
  <c r="X770" i="2" s="1"/>
  <c r="K19209" i="2"/>
  <c r="M19209" i="2" s="1"/>
  <c r="V770" i="2" s="1"/>
  <c r="K19215" i="2"/>
  <c r="M19215" i="2" s="1"/>
  <c r="AB770" i="2" s="1"/>
  <c r="K19221" i="2"/>
  <c r="M19221" i="2" s="1"/>
  <c r="AH770" i="2" s="1"/>
  <c r="K19203" i="2"/>
  <c r="M19203" i="2" s="1"/>
  <c r="P770" i="2" s="1"/>
  <c r="K19224" i="2"/>
  <c r="M19224" i="2" s="1"/>
  <c r="AK770" i="2" s="1"/>
  <c r="K19207" i="2"/>
  <c r="M19207" i="2" s="1"/>
  <c r="T770" i="2" s="1"/>
  <c r="K19213" i="2"/>
  <c r="M19213" i="2" s="1"/>
  <c r="Z770" i="2" s="1"/>
  <c r="K19226" i="2"/>
  <c r="M19226" i="2" s="1"/>
  <c r="AM770" i="2" s="1"/>
  <c r="K19216" i="2"/>
  <c r="M19216" i="2" s="1"/>
  <c r="AC770" i="2" s="1"/>
  <c r="K19205" i="2"/>
  <c r="M19205" i="2" s="1"/>
  <c r="R770" i="2" s="1"/>
  <c r="K19218" i="2"/>
  <c r="M19218" i="2" s="1"/>
  <c r="AE770" i="2" s="1"/>
  <c r="K19208" i="2"/>
  <c r="M19208" i="2" s="1"/>
  <c r="U770" i="2" s="1"/>
  <c r="K19220" i="2"/>
  <c r="M19220" i="2" s="1"/>
  <c r="AG770" i="2" s="1"/>
  <c r="K19210" i="2"/>
  <c r="M19210" i="2" s="1"/>
  <c r="W770" i="2" s="1"/>
  <c r="K19222" i="2"/>
  <c r="M19222" i="2" s="1"/>
  <c r="AI770" i="2" s="1"/>
  <c r="K19212" i="2"/>
  <c r="M19212" i="2" s="1"/>
  <c r="K19202" i="2"/>
  <c r="M19202" i="2" s="1"/>
  <c r="O770" i="2" s="1"/>
  <c r="K19214" i="2"/>
  <c r="M19214" i="2" s="1"/>
  <c r="AA770" i="2" s="1"/>
  <c r="K19204" i="2"/>
  <c r="M19204" i="2" s="1"/>
  <c r="Q770" i="2" s="1"/>
  <c r="K19225" i="2"/>
  <c r="M19225" i="2" s="1"/>
  <c r="AL770" i="2" s="1"/>
  <c r="K19206" i="2"/>
  <c r="M19206" i="2" s="1"/>
  <c r="S770" i="2" s="1"/>
  <c r="K19219" i="2"/>
  <c r="M19219" i="2" s="1"/>
  <c r="AF770" i="2" s="1"/>
  <c r="K19217" i="2"/>
  <c r="M19217" i="2" s="1"/>
  <c r="AD770" i="2" s="1"/>
  <c r="K19223" i="2"/>
  <c r="M19223" i="2" s="1"/>
  <c r="AJ770" i="2" s="1"/>
  <c r="K14952" i="2"/>
  <c r="M14952" i="2" s="1"/>
  <c r="O600" i="2" s="1"/>
  <c r="K14965" i="2"/>
  <c r="M14965" i="2" s="1"/>
  <c r="AB600" i="2" s="1"/>
  <c r="K14969" i="2"/>
  <c r="M14969" i="2" s="1"/>
  <c r="AF600" i="2" s="1"/>
  <c r="K14975" i="2"/>
  <c r="M14975" i="2" s="1"/>
  <c r="AL600" i="2" s="1"/>
  <c r="K14957" i="2"/>
  <c r="M14957" i="2" s="1"/>
  <c r="T600" i="2" s="1"/>
  <c r="K14961" i="2"/>
  <c r="M14961" i="2" s="1"/>
  <c r="X600" i="2" s="1"/>
  <c r="K14967" i="2"/>
  <c r="M14967" i="2" s="1"/>
  <c r="AD600" i="2" s="1"/>
  <c r="K14972" i="2"/>
  <c r="M14972" i="2" s="1"/>
  <c r="AI600" i="2" s="1"/>
  <c r="K14953" i="2"/>
  <c r="M14953" i="2" s="1"/>
  <c r="P600" i="2" s="1"/>
  <c r="K14959" i="2"/>
  <c r="M14959" i="2" s="1"/>
  <c r="V600" i="2" s="1"/>
  <c r="K14964" i="2"/>
  <c r="M14964" i="2" s="1"/>
  <c r="AA600" i="2" s="1"/>
  <c r="K14970" i="2"/>
  <c r="M14970" i="2" s="1"/>
  <c r="AG600" i="2" s="1"/>
  <c r="K14974" i="2"/>
  <c r="M14974" i="2" s="1"/>
  <c r="AK600" i="2" s="1"/>
  <c r="K14956" i="2"/>
  <c r="M14956" i="2" s="1"/>
  <c r="S600" i="2" s="1"/>
  <c r="K14962" i="2"/>
  <c r="M14962" i="2" s="1"/>
  <c r="Y600" i="2" s="1"/>
  <c r="K14976" i="2"/>
  <c r="M14976" i="2" s="1"/>
  <c r="AM600" i="2" s="1"/>
  <c r="K14966" i="2"/>
  <c r="M14966" i="2" s="1"/>
  <c r="AC600" i="2" s="1"/>
  <c r="K14971" i="2"/>
  <c r="M14971" i="2" s="1"/>
  <c r="AH600" i="2" s="1"/>
  <c r="K14954" i="2"/>
  <c r="M14954" i="2" s="1"/>
  <c r="Q600" i="2" s="1"/>
  <c r="K14968" i="2"/>
  <c r="M14968" i="2" s="1"/>
  <c r="K14958" i="2"/>
  <c r="M14958" i="2" s="1"/>
  <c r="U600" i="2" s="1"/>
  <c r="K14963" i="2"/>
  <c r="M14963" i="2" s="1"/>
  <c r="Z600" i="2" s="1"/>
  <c r="K14960" i="2"/>
  <c r="M14960" i="2" s="1"/>
  <c r="W600" i="2" s="1"/>
  <c r="K14973" i="2"/>
  <c r="M14973" i="2" s="1"/>
  <c r="AJ600" i="2" s="1"/>
  <c r="K14955" i="2"/>
  <c r="M14955" i="2" s="1"/>
  <c r="R600" i="2" s="1"/>
  <c r="K16015" i="2"/>
  <c r="M16015" i="2" s="1"/>
  <c r="AB642" i="2" s="1"/>
  <c r="K16020" i="2"/>
  <c r="M16020" i="2" s="1"/>
  <c r="AG642" i="2" s="1"/>
  <c r="K16011" i="2"/>
  <c r="M16011" i="2" s="1"/>
  <c r="X642" i="2" s="1"/>
  <c r="K16025" i="2"/>
  <c r="M16025" i="2" s="1"/>
  <c r="AL642" i="2" s="1"/>
  <c r="K16007" i="2"/>
  <c r="M16007" i="2" s="1"/>
  <c r="T642" i="2" s="1"/>
  <c r="K16012" i="2"/>
  <c r="M16012" i="2" s="1"/>
  <c r="Y642" i="2" s="1"/>
  <c r="K16003" i="2"/>
  <c r="M16003" i="2" s="1"/>
  <c r="P642" i="2" s="1"/>
  <c r="K16017" i="2"/>
  <c r="M16017" i="2" s="1"/>
  <c r="AD642" i="2" s="1"/>
  <c r="K16022" i="2"/>
  <c r="M16022" i="2" s="1"/>
  <c r="AI642" i="2" s="1"/>
  <c r="K16004" i="2"/>
  <c r="M16004" i="2" s="1"/>
  <c r="Q642" i="2" s="1"/>
  <c r="K16009" i="2"/>
  <c r="M16009" i="2" s="1"/>
  <c r="V642" i="2" s="1"/>
  <c r="K16014" i="2"/>
  <c r="M16014" i="2" s="1"/>
  <c r="AA642" i="2" s="1"/>
  <c r="K16026" i="2"/>
  <c r="M16026" i="2" s="1"/>
  <c r="AM642" i="2" s="1"/>
  <c r="K16024" i="2"/>
  <c r="M16024" i="2" s="1"/>
  <c r="AK642" i="2" s="1"/>
  <c r="K16006" i="2"/>
  <c r="M16006" i="2" s="1"/>
  <c r="S642" i="2" s="1"/>
  <c r="K16018" i="2"/>
  <c r="M16018" i="2" s="1"/>
  <c r="AE642" i="2" s="1"/>
  <c r="K16016" i="2"/>
  <c r="M16016" i="2" s="1"/>
  <c r="AC642" i="2" s="1"/>
  <c r="K16021" i="2"/>
  <c r="M16021" i="2" s="1"/>
  <c r="AH642" i="2" s="1"/>
  <c r="K16010" i="2"/>
  <c r="M16010" i="2" s="1"/>
  <c r="W642" i="2" s="1"/>
  <c r="K16008" i="2"/>
  <c r="M16008" i="2" s="1"/>
  <c r="U642" i="2" s="1"/>
  <c r="K16013" i="2"/>
  <c r="M16013" i="2" s="1"/>
  <c r="Z642" i="2" s="1"/>
  <c r="K16002" i="2"/>
  <c r="M16002" i="2" s="1"/>
  <c r="O642" i="2" s="1"/>
  <c r="K16023" i="2"/>
  <c r="M16023" i="2" s="1"/>
  <c r="AJ642" i="2" s="1"/>
  <c r="K16005" i="2"/>
  <c r="M16005" i="2" s="1"/>
  <c r="R642" i="2" s="1"/>
  <c r="K16019" i="2"/>
  <c r="M16019" i="2" s="1"/>
  <c r="AF642" i="2" s="1"/>
  <c r="K13789" i="2"/>
  <c r="M13789" i="2" s="1"/>
  <c r="AA553" i="2" s="1"/>
  <c r="K13794" i="2"/>
  <c r="M13794" i="2" s="1"/>
  <c r="AF553" i="2" s="1"/>
  <c r="K13792" i="2"/>
  <c r="M13792" i="2" s="1"/>
  <c r="AD553" i="2" s="1"/>
  <c r="K13781" i="2"/>
  <c r="M13781" i="2" s="1"/>
  <c r="S553" i="2" s="1"/>
  <c r="K13786" i="2"/>
  <c r="M13786" i="2" s="1"/>
  <c r="X553" i="2" s="1"/>
  <c r="K13784" i="2"/>
  <c r="M13784" i="2" s="1"/>
  <c r="V553" i="2" s="1"/>
  <c r="K13796" i="2"/>
  <c r="M13796" i="2" s="1"/>
  <c r="AH553" i="2" s="1"/>
  <c r="K13778" i="2"/>
  <c r="M13778" i="2" s="1"/>
  <c r="P553" i="2" s="1"/>
  <c r="K13799" i="2"/>
  <c r="M13799" i="2" s="1"/>
  <c r="AK553" i="2" s="1"/>
  <c r="K13788" i="2"/>
  <c r="M13788" i="2" s="1"/>
  <c r="Z553" i="2" s="1"/>
  <c r="K13801" i="2"/>
  <c r="M13801" i="2" s="1"/>
  <c r="AM553" i="2" s="1"/>
  <c r="K13791" i="2"/>
  <c r="M13791" i="2" s="1"/>
  <c r="AC553" i="2" s="1"/>
  <c r="K13780" i="2"/>
  <c r="M13780" i="2" s="1"/>
  <c r="R553" i="2" s="1"/>
  <c r="K13793" i="2"/>
  <c r="M13793" i="2" s="1"/>
  <c r="AE553" i="2" s="1"/>
  <c r="K13783" i="2"/>
  <c r="M13783" i="2" s="1"/>
  <c r="U553" i="2" s="1"/>
  <c r="K13795" i="2"/>
  <c r="M13795" i="2" s="1"/>
  <c r="AG553" i="2" s="1"/>
  <c r="K13785" i="2"/>
  <c r="M13785" i="2" s="1"/>
  <c r="W553" i="2" s="1"/>
  <c r="K13798" i="2"/>
  <c r="M13798" i="2" s="1"/>
  <c r="AJ553" i="2" s="1"/>
  <c r="K13787" i="2"/>
  <c r="M13787" i="2" s="1"/>
  <c r="K13777" i="2"/>
  <c r="M13777" i="2" s="1"/>
  <c r="O553" i="2" s="1"/>
  <c r="K13782" i="2"/>
  <c r="M13782" i="2" s="1"/>
  <c r="T553" i="2" s="1"/>
  <c r="K13797" i="2"/>
  <c r="M13797" i="2" s="1"/>
  <c r="AI553" i="2" s="1"/>
  <c r="K13779" i="2"/>
  <c r="M13779" i="2" s="1"/>
  <c r="Q553" i="2" s="1"/>
  <c r="K13800" i="2"/>
  <c r="M13800" i="2" s="1"/>
  <c r="AL553" i="2" s="1"/>
  <c r="K13790" i="2"/>
  <c r="M13790" i="2" s="1"/>
  <c r="AB553" i="2" s="1"/>
  <c r="K13319" i="2"/>
  <c r="M13319" i="2" s="1"/>
  <c r="AF534" i="2" s="1"/>
  <c r="K13317" i="2"/>
  <c r="M13317" i="2" s="1"/>
  <c r="AD534" i="2" s="1"/>
  <c r="K13323" i="2"/>
  <c r="M13323" i="2" s="1"/>
  <c r="AJ534" i="2" s="1"/>
  <c r="K13311" i="2"/>
  <c r="M13311" i="2" s="1"/>
  <c r="X534" i="2" s="1"/>
  <c r="K13309" i="2"/>
  <c r="M13309" i="2" s="1"/>
  <c r="V534" i="2" s="1"/>
  <c r="K13315" i="2"/>
  <c r="M13315" i="2" s="1"/>
  <c r="AB534" i="2" s="1"/>
  <c r="K13321" i="2"/>
  <c r="M13321" i="2" s="1"/>
  <c r="AH534" i="2" s="1"/>
  <c r="K13303" i="2"/>
  <c r="M13303" i="2" s="1"/>
  <c r="P534" i="2" s="1"/>
  <c r="K13324" i="2"/>
  <c r="M13324" i="2" s="1"/>
  <c r="AK534" i="2" s="1"/>
  <c r="K13307" i="2"/>
  <c r="M13307" i="2" s="1"/>
  <c r="T534" i="2" s="1"/>
  <c r="K13313" i="2"/>
  <c r="M13313" i="2" s="1"/>
  <c r="Z534" i="2" s="1"/>
  <c r="K13326" i="2"/>
  <c r="M13326" i="2" s="1"/>
  <c r="AM534" i="2" s="1"/>
  <c r="K13316" i="2"/>
  <c r="M13316" i="2" s="1"/>
  <c r="AC534" i="2" s="1"/>
  <c r="K13305" i="2"/>
  <c r="M13305" i="2" s="1"/>
  <c r="R534" i="2" s="1"/>
  <c r="K13318" i="2"/>
  <c r="M13318" i="2" s="1"/>
  <c r="AE534" i="2" s="1"/>
  <c r="K13308" i="2"/>
  <c r="M13308" i="2" s="1"/>
  <c r="U534" i="2" s="1"/>
  <c r="K13320" i="2"/>
  <c r="M13320" i="2" s="1"/>
  <c r="AG534" i="2" s="1"/>
  <c r="K13310" i="2"/>
  <c r="M13310" i="2" s="1"/>
  <c r="W534" i="2" s="1"/>
  <c r="K13322" i="2"/>
  <c r="M13322" i="2" s="1"/>
  <c r="AI534" i="2" s="1"/>
  <c r="K13312" i="2"/>
  <c r="M13312" i="2" s="1"/>
  <c r="Y534" i="2" s="1"/>
  <c r="K13302" i="2"/>
  <c r="M13302" i="2" s="1"/>
  <c r="O534" i="2" s="1"/>
  <c r="K13314" i="2"/>
  <c r="M13314" i="2" s="1"/>
  <c r="AA534" i="2" s="1"/>
  <c r="K13304" i="2"/>
  <c r="M13304" i="2" s="1"/>
  <c r="Q534" i="2" s="1"/>
  <c r="K13325" i="2"/>
  <c r="M13325" i="2" s="1"/>
  <c r="AL534" i="2" s="1"/>
  <c r="K13306" i="2"/>
  <c r="M13306" i="2" s="1"/>
  <c r="S534" i="2" s="1"/>
  <c r="K15576" i="2"/>
  <c r="M15576" i="2" s="1"/>
  <c r="AM624" i="2" s="1"/>
  <c r="K15566" i="2"/>
  <c r="M15566" i="2" s="1"/>
  <c r="AC624" i="2" s="1"/>
  <c r="K15571" i="2"/>
  <c r="M15571" i="2" s="1"/>
  <c r="AH624" i="2" s="1"/>
  <c r="K15554" i="2"/>
  <c r="M15554" i="2" s="1"/>
  <c r="Q624" i="2" s="1"/>
  <c r="K15568" i="2"/>
  <c r="M15568" i="2" s="1"/>
  <c r="AE624" i="2" s="1"/>
  <c r="K15558" i="2"/>
  <c r="M15558" i="2" s="1"/>
  <c r="U624" i="2" s="1"/>
  <c r="K15563" i="2"/>
  <c r="M15563" i="2" s="1"/>
  <c r="Z624" i="2" s="1"/>
  <c r="K15560" i="2"/>
  <c r="M15560" i="2" s="1"/>
  <c r="W624" i="2" s="1"/>
  <c r="K15573" i="2"/>
  <c r="M15573" i="2" s="1"/>
  <c r="AJ624" i="2" s="1"/>
  <c r="K15555" i="2"/>
  <c r="M15555" i="2" s="1"/>
  <c r="R624" i="2" s="1"/>
  <c r="K15552" i="2"/>
  <c r="M15552" i="2" s="1"/>
  <c r="O624" i="2" s="1"/>
  <c r="K15565" i="2"/>
  <c r="M15565" i="2" s="1"/>
  <c r="AB624" i="2" s="1"/>
  <c r="K15569" i="2"/>
  <c r="M15569" i="2" s="1"/>
  <c r="AF624" i="2" s="1"/>
  <c r="K15575" i="2"/>
  <c r="M15575" i="2" s="1"/>
  <c r="AL624" i="2" s="1"/>
  <c r="K15557" i="2"/>
  <c r="M15557" i="2" s="1"/>
  <c r="T624" i="2" s="1"/>
  <c r="K15561" i="2"/>
  <c r="M15561" i="2" s="1"/>
  <c r="X624" i="2" s="1"/>
  <c r="K15567" i="2"/>
  <c r="M15567" i="2" s="1"/>
  <c r="AD624" i="2" s="1"/>
  <c r="K15572" i="2"/>
  <c r="M15572" i="2" s="1"/>
  <c r="AI624" i="2" s="1"/>
  <c r="K15553" i="2"/>
  <c r="M15553" i="2" s="1"/>
  <c r="P624" i="2" s="1"/>
  <c r="K15559" i="2"/>
  <c r="M15559" i="2" s="1"/>
  <c r="V624" i="2" s="1"/>
  <c r="K15564" i="2"/>
  <c r="M15564" i="2" s="1"/>
  <c r="AA624" i="2" s="1"/>
  <c r="K15570" i="2"/>
  <c r="M15570" i="2" s="1"/>
  <c r="AG624" i="2" s="1"/>
  <c r="K15574" i="2"/>
  <c r="M15574" i="2" s="1"/>
  <c r="AK624" i="2" s="1"/>
  <c r="K15556" i="2"/>
  <c r="M15556" i="2" s="1"/>
  <c r="S624" i="2" s="1"/>
  <c r="K15562" i="2"/>
  <c r="M15562" i="2" s="1"/>
  <c r="K10762" i="2"/>
  <c r="M10762" i="2" s="1"/>
  <c r="Y432" i="2" s="1"/>
  <c r="K10752" i="2"/>
  <c r="M10752" i="2" s="1"/>
  <c r="O432" i="2" s="1"/>
  <c r="K10765" i="2"/>
  <c r="M10765" i="2" s="1"/>
  <c r="AB432" i="2" s="1"/>
  <c r="K10772" i="2"/>
  <c r="M10772" i="2" s="1"/>
  <c r="AI432" i="2" s="1"/>
  <c r="K10754" i="2"/>
  <c r="M10754" i="2" s="1"/>
  <c r="Q432" i="2" s="1"/>
  <c r="K10775" i="2"/>
  <c r="M10775" i="2" s="1"/>
  <c r="AL432" i="2" s="1"/>
  <c r="K10757" i="2"/>
  <c r="M10757" i="2" s="1"/>
  <c r="T432" i="2" s="1"/>
  <c r="K10764" i="2"/>
  <c r="M10764" i="2" s="1"/>
  <c r="AA432" i="2" s="1"/>
  <c r="K10769" i="2"/>
  <c r="M10769" i="2" s="1"/>
  <c r="AF432" i="2" s="1"/>
  <c r="K10767" i="2"/>
  <c r="M10767" i="2" s="1"/>
  <c r="AD432" i="2" s="1"/>
  <c r="K10756" i="2"/>
  <c r="M10756" i="2" s="1"/>
  <c r="S432" i="2" s="1"/>
  <c r="K10761" i="2"/>
  <c r="M10761" i="2" s="1"/>
  <c r="X432" i="2" s="1"/>
  <c r="K10759" i="2"/>
  <c r="M10759" i="2" s="1"/>
  <c r="V432" i="2" s="1"/>
  <c r="K10771" i="2"/>
  <c r="M10771" i="2" s="1"/>
  <c r="AH432" i="2" s="1"/>
  <c r="K10753" i="2"/>
  <c r="M10753" i="2" s="1"/>
  <c r="P432" i="2" s="1"/>
  <c r="K10774" i="2"/>
  <c r="M10774" i="2" s="1"/>
  <c r="AK432" i="2" s="1"/>
  <c r="K10763" i="2"/>
  <c r="M10763" i="2" s="1"/>
  <c r="K10776" i="2"/>
  <c r="M10776" i="2" s="1"/>
  <c r="AM432" i="2" s="1"/>
  <c r="K10766" i="2"/>
  <c r="M10766" i="2" s="1"/>
  <c r="AC432" i="2" s="1"/>
  <c r="K10755" i="2"/>
  <c r="M10755" i="2" s="1"/>
  <c r="R432" i="2" s="1"/>
  <c r="K10768" i="2"/>
  <c r="M10768" i="2" s="1"/>
  <c r="AE432" i="2" s="1"/>
  <c r="K10758" i="2"/>
  <c r="M10758" i="2" s="1"/>
  <c r="U432" i="2" s="1"/>
  <c r="K10770" i="2"/>
  <c r="M10770" i="2" s="1"/>
  <c r="AG432" i="2" s="1"/>
  <c r="K10760" i="2"/>
  <c r="M10760" i="2" s="1"/>
  <c r="W432" i="2" s="1"/>
  <c r="K10773" i="2"/>
  <c r="M10773" i="2" s="1"/>
  <c r="AJ432" i="2" s="1"/>
  <c r="K9737" i="2"/>
  <c r="M9737" i="2" s="1"/>
  <c r="Y391" i="2" s="1"/>
  <c r="K9727" i="2"/>
  <c r="M9727" i="2" s="1"/>
  <c r="O391" i="2" s="1"/>
  <c r="K9741" i="2"/>
  <c r="M9741" i="2" s="1"/>
  <c r="AC391" i="2" s="1"/>
  <c r="K9747" i="2"/>
  <c r="M9747" i="2" s="1"/>
  <c r="AI391" i="2" s="1"/>
  <c r="K9729" i="2"/>
  <c r="M9729" i="2" s="1"/>
  <c r="Q391" i="2" s="1"/>
  <c r="K9750" i="2"/>
  <c r="M9750" i="2" s="1"/>
  <c r="AL391" i="2" s="1"/>
  <c r="K9733" i="2"/>
  <c r="M9733" i="2" s="1"/>
  <c r="U391" i="2" s="1"/>
  <c r="K9739" i="2"/>
  <c r="M9739" i="2" s="1"/>
  <c r="AA391" i="2" s="1"/>
  <c r="K9744" i="2"/>
  <c r="M9744" i="2" s="1"/>
  <c r="AF391" i="2" s="1"/>
  <c r="K9742" i="2"/>
  <c r="M9742" i="2" s="1"/>
  <c r="AD391" i="2" s="1"/>
  <c r="K9731" i="2"/>
  <c r="M9731" i="2" s="1"/>
  <c r="S391" i="2" s="1"/>
  <c r="K9736" i="2"/>
  <c r="M9736" i="2" s="1"/>
  <c r="X391" i="2" s="1"/>
  <c r="K9734" i="2"/>
  <c r="M9734" i="2" s="1"/>
  <c r="V391" i="2" s="1"/>
  <c r="K9746" i="2"/>
  <c r="M9746" i="2" s="1"/>
  <c r="AH391" i="2" s="1"/>
  <c r="K9728" i="2"/>
  <c r="M9728" i="2" s="1"/>
  <c r="P391" i="2" s="1"/>
  <c r="K9748" i="2"/>
  <c r="M9748" i="2" s="1"/>
  <c r="AJ391" i="2" s="1"/>
  <c r="K9738" i="2"/>
  <c r="M9738" i="2" s="1"/>
  <c r="Z391" i="2" s="1"/>
  <c r="K9751" i="2"/>
  <c r="M9751" i="2" s="1"/>
  <c r="AM391" i="2" s="1"/>
  <c r="K9740" i="2"/>
  <c r="M9740" i="2" s="1"/>
  <c r="AB391" i="2" s="1"/>
  <c r="K9730" i="2"/>
  <c r="M9730" i="2" s="1"/>
  <c r="R391" i="2" s="1"/>
  <c r="K9743" i="2"/>
  <c r="M9743" i="2" s="1"/>
  <c r="AE391" i="2" s="1"/>
  <c r="K9732" i="2"/>
  <c r="M9732" i="2" s="1"/>
  <c r="T391" i="2" s="1"/>
  <c r="K9745" i="2"/>
  <c r="M9745" i="2" s="1"/>
  <c r="AG391" i="2" s="1"/>
  <c r="K9735" i="2"/>
  <c r="M9735" i="2" s="1"/>
  <c r="K9749" i="2"/>
  <c r="M9749" i="2" s="1"/>
  <c r="AK391" i="2" s="1"/>
  <c r="K4482" i="2"/>
  <c r="M4482" i="2" s="1"/>
  <c r="T181" i="2" s="1"/>
  <c r="K4487" i="2"/>
  <c r="M4487" i="2" s="1"/>
  <c r="Y181" i="2" s="1"/>
  <c r="K4477" i="2"/>
  <c r="M4477" i="2" s="1"/>
  <c r="O181" i="2" s="1"/>
  <c r="K4497" i="2"/>
  <c r="M4497" i="2" s="1"/>
  <c r="AI181" i="2" s="1"/>
  <c r="K4479" i="2"/>
  <c r="M4479" i="2" s="1"/>
  <c r="Q181" i="2" s="1"/>
  <c r="K4499" i="2"/>
  <c r="M4499" i="2" s="1"/>
  <c r="AK181" i="2" s="1"/>
  <c r="K4489" i="2"/>
  <c r="M4489" i="2" s="1"/>
  <c r="AA181" i="2" s="1"/>
  <c r="K4494" i="2"/>
  <c r="M4494" i="2" s="1"/>
  <c r="AF181" i="2" s="1"/>
  <c r="K4491" i="2"/>
  <c r="M4491" i="2" s="1"/>
  <c r="AC181" i="2" s="1"/>
  <c r="K4481" i="2"/>
  <c r="M4481" i="2" s="1"/>
  <c r="S181" i="2" s="1"/>
  <c r="K4486" i="2"/>
  <c r="M4486" i="2" s="1"/>
  <c r="K4483" i="2"/>
  <c r="M4483" i="2" s="1"/>
  <c r="U181" i="2" s="1"/>
  <c r="K4496" i="2"/>
  <c r="M4496" i="2" s="1"/>
  <c r="AH181" i="2" s="1"/>
  <c r="K4478" i="2"/>
  <c r="M4478" i="2" s="1"/>
  <c r="P181" i="2" s="1"/>
  <c r="K4500" i="2"/>
  <c r="M4500" i="2" s="1"/>
  <c r="AL181" i="2" s="1"/>
  <c r="K4488" i="2"/>
  <c r="M4488" i="2" s="1"/>
  <c r="Z181" i="2" s="1"/>
  <c r="K4501" i="2"/>
  <c r="M4501" i="2" s="1"/>
  <c r="AM181" i="2" s="1"/>
  <c r="K4492" i="2"/>
  <c r="M4492" i="2" s="1"/>
  <c r="AD181" i="2" s="1"/>
  <c r="K4498" i="2"/>
  <c r="M4498" i="2" s="1"/>
  <c r="AJ181" i="2" s="1"/>
  <c r="K4480" i="2"/>
  <c r="M4480" i="2" s="1"/>
  <c r="R181" i="2" s="1"/>
  <c r="K4493" i="2"/>
  <c r="M4493" i="2" s="1"/>
  <c r="AE181" i="2" s="1"/>
  <c r="K4484" i="2"/>
  <c r="M4484" i="2" s="1"/>
  <c r="V181" i="2" s="1"/>
  <c r="K4490" i="2"/>
  <c r="M4490" i="2" s="1"/>
  <c r="AB181" i="2" s="1"/>
  <c r="K4495" i="2"/>
  <c r="M4495" i="2" s="1"/>
  <c r="AG181" i="2" s="1"/>
  <c r="K4485" i="2"/>
  <c r="M4485" i="2" s="1"/>
  <c r="W181" i="2" s="1"/>
  <c r="K17608" i="2"/>
  <c r="M17608" i="2" s="1"/>
  <c r="U706" i="2" s="1"/>
  <c r="K17613" i="2"/>
  <c r="M17613" i="2" s="1"/>
  <c r="Z706" i="2" s="1"/>
  <c r="K17610" i="2"/>
  <c r="M17610" i="2" s="1"/>
  <c r="W706" i="2" s="1"/>
  <c r="K17623" i="2"/>
  <c r="M17623" i="2" s="1"/>
  <c r="AJ706" i="2" s="1"/>
  <c r="K17605" i="2"/>
  <c r="M17605" i="2" s="1"/>
  <c r="R706" i="2" s="1"/>
  <c r="K17602" i="2"/>
  <c r="M17602" i="2" s="1"/>
  <c r="O706" i="2" s="1"/>
  <c r="K17615" i="2"/>
  <c r="M17615" i="2" s="1"/>
  <c r="AB706" i="2" s="1"/>
  <c r="K17620" i="2"/>
  <c r="M17620" i="2" s="1"/>
  <c r="AG706" i="2" s="1"/>
  <c r="K17618" i="2"/>
  <c r="M17618" i="2" s="1"/>
  <c r="AE706" i="2" s="1"/>
  <c r="K17625" i="2"/>
  <c r="M17625" i="2" s="1"/>
  <c r="AL706" i="2" s="1"/>
  <c r="K17607" i="2"/>
  <c r="M17607" i="2" s="1"/>
  <c r="T706" i="2" s="1"/>
  <c r="K17612" i="2"/>
  <c r="M17612" i="2" s="1"/>
  <c r="Y706" i="2" s="1"/>
  <c r="K17626" i="2"/>
  <c r="M17626" i="2" s="1"/>
  <c r="AM706" i="2" s="1"/>
  <c r="K17617" i="2"/>
  <c r="M17617" i="2" s="1"/>
  <c r="AD706" i="2" s="1"/>
  <c r="K17622" i="2"/>
  <c r="M17622" i="2" s="1"/>
  <c r="AI706" i="2" s="1"/>
  <c r="K17604" i="2"/>
  <c r="M17604" i="2" s="1"/>
  <c r="Q706" i="2" s="1"/>
  <c r="K17609" i="2"/>
  <c r="M17609" i="2" s="1"/>
  <c r="V706" i="2" s="1"/>
  <c r="K17614" i="2"/>
  <c r="M17614" i="2" s="1"/>
  <c r="AA706" i="2" s="1"/>
  <c r="K17619" i="2"/>
  <c r="M17619" i="2" s="1"/>
  <c r="AF706" i="2" s="1"/>
  <c r="K17624" i="2"/>
  <c r="M17624" i="2" s="1"/>
  <c r="AK706" i="2" s="1"/>
  <c r="K17606" i="2"/>
  <c r="M17606" i="2" s="1"/>
  <c r="S706" i="2" s="1"/>
  <c r="K17611" i="2"/>
  <c r="M17611" i="2" s="1"/>
  <c r="X706" i="2" s="1"/>
  <c r="K17616" i="2"/>
  <c r="M17616" i="2" s="1"/>
  <c r="AC706" i="2" s="1"/>
  <c r="K17621" i="2"/>
  <c r="M17621" i="2" s="1"/>
  <c r="AH706" i="2" s="1"/>
  <c r="K17603" i="2"/>
  <c r="M17603" i="2" s="1"/>
  <c r="P706" i="2" s="1"/>
  <c r="K2085" i="2"/>
  <c r="M2085" i="2" s="1"/>
  <c r="W85" i="2" s="1"/>
  <c r="K2098" i="2"/>
  <c r="M2098" i="2" s="1"/>
  <c r="AJ85" i="2" s="1"/>
  <c r="K2080" i="2"/>
  <c r="M2080" i="2" s="1"/>
  <c r="R85" i="2" s="1"/>
  <c r="K2077" i="2"/>
  <c r="M2077" i="2" s="1"/>
  <c r="O85" i="2" s="1"/>
  <c r="K2090" i="2"/>
  <c r="M2090" i="2" s="1"/>
  <c r="K2094" i="2"/>
  <c r="M2094" i="2" s="1"/>
  <c r="AF85" i="2" s="1"/>
  <c r="K2100" i="2"/>
  <c r="M2100" i="2" s="1"/>
  <c r="AL85" i="2" s="1"/>
  <c r="K2082" i="2"/>
  <c r="M2082" i="2" s="1"/>
  <c r="T85" i="2" s="1"/>
  <c r="K2086" i="2"/>
  <c r="M2086" i="2" s="1"/>
  <c r="X85" i="2" s="1"/>
  <c r="K2092" i="2"/>
  <c r="M2092" i="2" s="1"/>
  <c r="AD85" i="2" s="1"/>
  <c r="K2097" i="2"/>
  <c r="M2097" i="2" s="1"/>
  <c r="AI85" i="2" s="1"/>
  <c r="K2078" i="2"/>
  <c r="M2078" i="2" s="1"/>
  <c r="P85" i="2" s="1"/>
  <c r="K2084" i="2"/>
  <c r="M2084" i="2" s="1"/>
  <c r="V85" i="2" s="1"/>
  <c r="K2089" i="2"/>
  <c r="M2089" i="2" s="1"/>
  <c r="AA85" i="2" s="1"/>
  <c r="K2095" i="2"/>
  <c r="M2095" i="2" s="1"/>
  <c r="AG85" i="2" s="1"/>
  <c r="K2099" i="2"/>
  <c r="M2099" i="2" s="1"/>
  <c r="AK85" i="2" s="1"/>
  <c r="K2081" i="2"/>
  <c r="M2081" i="2" s="1"/>
  <c r="S85" i="2" s="1"/>
  <c r="K2087" i="2"/>
  <c r="M2087" i="2" s="1"/>
  <c r="Y85" i="2" s="1"/>
  <c r="K2101" i="2"/>
  <c r="M2101" i="2" s="1"/>
  <c r="AM85" i="2" s="1"/>
  <c r="K2091" i="2"/>
  <c r="M2091" i="2" s="1"/>
  <c r="AC85" i="2" s="1"/>
  <c r="K2096" i="2"/>
  <c r="M2096" i="2" s="1"/>
  <c r="AH85" i="2" s="1"/>
  <c r="K2079" i="2"/>
  <c r="M2079" i="2" s="1"/>
  <c r="Q85" i="2" s="1"/>
  <c r="K2093" i="2"/>
  <c r="M2093" i="2" s="1"/>
  <c r="AE85" i="2" s="1"/>
  <c r="K2083" i="2"/>
  <c r="M2083" i="2" s="1"/>
  <c r="U85" i="2" s="1"/>
  <c r="K2088" i="2"/>
  <c r="M2088" i="2" s="1"/>
  <c r="Z85" i="2" s="1"/>
  <c r="K144" i="2"/>
  <c r="M144" i="2" s="1"/>
  <c r="AF7" i="2" s="1"/>
  <c r="K139" i="2"/>
  <c r="M139" i="2" s="1"/>
  <c r="AA7" i="2" s="1"/>
  <c r="K129" i="2"/>
  <c r="M129" i="2" s="1"/>
  <c r="Q7" i="2" s="1"/>
  <c r="K151" i="2"/>
  <c r="M151" i="2" s="1"/>
  <c r="AM7" i="2" s="1"/>
  <c r="K149" i="2"/>
  <c r="M149" i="2" s="1"/>
  <c r="AK7" i="2" s="1"/>
  <c r="K131" i="2"/>
  <c r="M131" i="2" s="1"/>
  <c r="S7" i="2" s="1"/>
  <c r="K128" i="2"/>
  <c r="M128" i="2" s="1"/>
  <c r="P7" i="2" s="1"/>
  <c r="K143" i="2"/>
  <c r="M143" i="2" s="1"/>
  <c r="AE7" i="2" s="1"/>
  <c r="K141" i="2"/>
  <c r="M141" i="2" s="1"/>
  <c r="AC7" i="2" s="1"/>
  <c r="K146" i="2"/>
  <c r="M146" i="2" s="1"/>
  <c r="AH7" i="2" s="1"/>
  <c r="K135" i="2"/>
  <c r="M135" i="2" s="1"/>
  <c r="W7" i="2" s="1"/>
  <c r="K133" i="2"/>
  <c r="M133" i="2" s="1"/>
  <c r="U7" i="2" s="1"/>
  <c r="K138" i="2"/>
  <c r="M138" i="2" s="1"/>
  <c r="K127" i="2"/>
  <c r="M127" i="2" s="1"/>
  <c r="O7" i="2" s="1"/>
  <c r="K148" i="2"/>
  <c r="M148" i="2" s="1"/>
  <c r="AJ7" i="2" s="1"/>
  <c r="K130" i="2"/>
  <c r="M130" i="2" s="1"/>
  <c r="R7" i="2" s="1"/>
  <c r="K150" i="2"/>
  <c r="M150" i="2" s="1"/>
  <c r="AL7" i="2" s="1"/>
  <c r="K140" i="2"/>
  <c r="M140" i="2" s="1"/>
  <c r="AB7" i="2" s="1"/>
  <c r="K136" i="2"/>
  <c r="M136" i="2" s="1"/>
  <c r="X7" i="2" s="1"/>
  <c r="K142" i="2"/>
  <c r="M142" i="2" s="1"/>
  <c r="AD7" i="2" s="1"/>
  <c r="K132" i="2"/>
  <c r="M132" i="2" s="1"/>
  <c r="T7" i="2" s="1"/>
  <c r="K145" i="2"/>
  <c r="M145" i="2" s="1"/>
  <c r="AG7" i="2" s="1"/>
  <c r="K134" i="2"/>
  <c r="M134" i="2" s="1"/>
  <c r="V7" i="2" s="1"/>
  <c r="K147" i="2"/>
  <c r="M147" i="2" s="1"/>
  <c r="AI7" i="2" s="1"/>
  <c r="K137" i="2"/>
  <c r="M137" i="2" s="1"/>
  <c r="Y7" i="2" s="1"/>
  <c r="K22226" i="2"/>
  <c r="M22226" i="2" s="1"/>
  <c r="AM890" i="2" s="1"/>
  <c r="K22216" i="2"/>
  <c r="M22216" i="2" s="1"/>
  <c r="AC890" i="2" s="1"/>
  <c r="K22221" i="2"/>
  <c r="M22221" i="2" s="1"/>
  <c r="AH890" i="2" s="1"/>
  <c r="K22204" i="2"/>
  <c r="M22204" i="2" s="1"/>
  <c r="Q890" i="2" s="1"/>
  <c r="K22218" i="2"/>
  <c r="M22218" i="2" s="1"/>
  <c r="AE890" i="2" s="1"/>
  <c r="K22208" i="2"/>
  <c r="M22208" i="2" s="1"/>
  <c r="U890" i="2" s="1"/>
  <c r="K22213" i="2"/>
  <c r="M22213" i="2" s="1"/>
  <c r="Z890" i="2" s="1"/>
  <c r="K22210" i="2"/>
  <c r="M22210" i="2" s="1"/>
  <c r="W890" i="2" s="1"/>
  <c r="K22223" i="2"/>
  <c r="M22223" i="2" s="1"/>
  <c r="AJ890" i="2" s="1"/>
  <c r="K22205" i="2"/>
  <c r="M22205" i="2" s="1"/>
  <c r="R890" i="2" s="1"/>
  <c r="K22202" i="2"/>
  <c r="M22202" i="2" s="1"/>
  <c r="O890" i="2" s="1"/>
  <c r="K22215" i="2"/>
  <c r="M22215" i="2" s="1"/>
  <c r="AB890" i="2" s="1"/>
  <c r="K22219" i="2"/>
  <c r="M22219" i="2" s="1"/>
  <c r="AF890" i="2" s="1"/>
  <c r="K22225" i="2"/>
  <c r="M22225" i="2" s="1"/>
  <c r="AL890" i="2" s="1"/>
  <c r="K22207" i="2"/>
  <c r="M22207" i="2" s="1"/>
  <c r="T890" i="2" s="1"/>
  <c r="K22211" i="2"/>
  <c r="M22211" i="2" s="1"/>
  <c r="X890" i="2" s="1"/>
  <c r="K22217" i="2"/>
  <c r="M22217" i="2" s="1"/>
  <c r="AD890" i="2" s="1"/>
  <c r="K22222" i="2"/>
  <c r="M22222" i="2" s="1"/>
  <c r="AI890" i="2" s="1"/>
  <c r="K22203" i="2"/>
  <c r="M22203" i="2" s="1"/>
  <c r="P890" i="2" s="1"/>
  <c r="K22209" i="2"/>
  <c r="M22209" i="2" s="1"/>
  <c r="V890" i="2" s="1"/>
  <c r="K22214" i="2"/>
  <c r="M22214" i="2" s="1"/>
  <c r="AA890" i="2" s="1"/>
  <c r="K22220" i="2"/>
  <c r="M22220" i="2" s="1"/>
  <c r="AG890" i="2" s="1"/>
  <c r="K22224" i="2"/>
  <c r="M22224" i="2" s="1"/>
  <c r="AK890" i="2" s="1"/>
  <c r="K22206" i="2"/>
  <c r="M22206" i="2" s="1"/>
  <c r="S890" i="2" s="1"/>
  <c r="K22212" i="2"/>
  <c r="M22212" i="2" s="1"/>
  <c r="Y890" i="2" s="1"/>
  <c r="K8233" i="2"/>
  <c r="M8233" i="2" s="1"/>
  <c r="U331" i="2" s="1"/>
  <c r="K8236" i="2"/>
  <c r="M8236" i="2" s="1"/>
  <c r="K8243" i="2"/>
  <c r="M8243" i="2" s="1"/>
  <c r="AE331" i="2" s="1"/>
  <c r="K8247" i="2"/>
  <c r="M8247" i="2" s="1"/>
  <c r="AI331" i="2" s="1"/>
  <c r="K8228" i="2"/>
  <c r="M8228" i="2" s="1"/>
  <c r="P331" i="2" s="1"/>
  <c r="K8240" i="2"/>
  <c r="M8240" i="2" s="1"/>
  <c r="AB331" i="2" s="1"/>
  <c r="K8239" i="2"/>
  <c r="M8239" i="2" s="1"/>
  <c r="AA331" i="2" s="1"/>
  <c r="K8232" i="2"/>
  <c r="M8232" i="2" s="1"/>
  <c r="T331" i="2" s="1"/>
  <c r="K8235" i="2"/>
  <c r="M8235" i="2" s="1"/>
  <c r="W331" i="2" s="1"/>
  <c r="K8250" i="2"/>
  <c r="M8250" i="2" s="1"/>
  <c r="AL331" i="2" s="1"/>
  <c r="K8231" i="2"/>
  <c r="M8231" i="2" s="1"/>
  <c r="S331" i="2" s="1"/>
  <c r="K8251" i="2"/>
  <c r="M8251" i="2" s="1"/>
  <c r="AM331" i="2" s="1"/>
  <c r="K8237" i="2"/>
  <c r="M8237" i="2" s="1"/>
  <c r="Y331" i="2" s="1"/>
  <c r="K8242" i="2"/>
  <c r="M8242" i="2" s="1"/>
  <c r="AD331" i="2" s="1"/>
  <c r="K8246" i="2"/>
  <c r="M8246" i="2" s="1"/>
  <c r="AH331" i="2" s="1"/>
  <c r="K8229" i="2"/>
  <c r="M8229" i="2" s="1"/>
  <c r="Q331" i="2" s="1"/>
  <c r="K8234" i="2"/>
  <c r="M8234" i="2" s="1"/>
  <c r="V331" i="2" s="1"/>
  <c r="K8238" i="2"/>
  <c r="M8238" i="2" s="1"/>
  <c r="Z331" i="2" s="1"/>
  <c r="K8248" i="2"/>
  <c r="M8248" i="2" s="1"/>
  <c r="AJ331" i="2" s="1"/>
  <c r="K8249" i="2"/>
  <c r="M8249" i="2" s="1"/>
  <c r="AK331" i="2" s="1"/>
  <c r="K8230" i="2"/>
  <c r="M8230" i="2" s="1"/>
  <c r="R331" i="2" s="1"/>
  <c r="K8227" i="2"/>
  <c r="M8227" i="2" s="1"/>
  <c r="O331" i="2" s="1"/>
  <c r="K8241" i="2"/>
  <c r="M8241" i="2" s="1"/>
  <c r="AC331" i="2" s="1"/>
  <c r="K8244" i="2"/>
  <c r="M8244" i="2" s="1"/>
  <c r="AF331" i="2" s="1"/>
  <c r="K8245" i="2"/>
  <c r="M8245" i="2" s="1"/>
  <c r="AG331" i="2" s="1"/>
  <c r="K6490" i="2"/>
  <c r="M6490" i="2" s="1"/>
  <c r="AB261" i="2" s="1"/>
  <c r="K6495" i="2"/>
  <c r="M6495" i="2" s="1"/>
  <c r="AG261" i="2" s="1"/>
  <c r="K6485" i="2"/>
  <c r="M6485" i="2" s="1"/>
  <c r="W261" i="2" s="1"/>
  <c r="K6482" i="2"/>
  <c r="M6482" i="2" s="1"/>
  <c r="T261" i="2" s="1"/>
  <c r="K6487" i="2"/>
  <c r="M6487" i="2" s="1"/>
  <c r="Y261" i="2" s="1"/>
  <c r="K6477" i="2"/>
  <c r="M6477" i="2" s="1"/>
  <c r="O261" i="2" s="1"/>
  <c r="K6497" i="2"/>
  <c r="M6497" i="2" s="1"/>
  <c r="AI261" i="2" s="1"/>
  <c r="K6479" i="2"/>
  <c r="M6479" i="2" s="1"/>
  <c r="Q261" i="2" s="1"/>
  <c r="K6499" i="2"/>
  <c r="M6499" i="2" s="1"/>
  <c r="AK261" i="2" s="1"/>
  <c r="K6489" i="2"/>
  <c r="M6489" i="2" s="1"/>
  <c r="K6494" i="2"/>
  <c r="M6494" i="2" s="1"/>
  <c r="AF261" i="2" s="1"/>
  <c r="K6491" i="2"/>
  <c r="M6491" i="2" s="1"/>
  <c r="AC261" i="2" s="1"/>
  <c r="K6481" i="2"/>
  <c r="M6481" i="2" s="1"/>
  <c r="S261" i="2" s="1"/>
  <c r="K6486" i="2"/>
  <c r="M6486" i="2" s="1"/>
  <c r="X261" i="2" s="1"/>
  <c r="K6483" i="2"/>
  <c r="M6483" i="2" s="1"/>
  <c r="U261" i="2" s="1"/>
  <c r="K6496" i="2"/>
  <c r="M6496" i="2" s="1"/>
  <c r="AH261" i="2" s="1"/>
  <c r="K6478" i="2"/>
  <c r="M6478" i="2" s="1"/>
  <c r="P261" i="2" s="1"/>
  <c r="K6500" i="2"/>
  <c r="M6500" i="2" s="1"/>
  <c r="AL261" i="2" s="1"/>
  <c r="K6488" i="2"/>
  <c r="M6488" i="2" s="1"/>
  <c r="Z261" i="2" s="1"/>
  <c r="K6501" i="2"/>
  <c r="M6501" i="2" s="1"/>
  <c r="AM261" i="2" s="1"/>
  <c r="K6492" i="2"/>
  <c r="M6492" i="2" s="1"/>
  <c r="AD261" i="2" s="1"/>
  <c r="K6498" i="2"/>
  <c r="M6498" i="2" s="1"/>
  <c r="AJ261" i="2" s="1"/>
  <c r="K6480" i="2"/>
  <c r="M6480" i="2" s="1"/>
  <c r="R261" i="2" s="1"/>
  <c r="K6493" i="2"/>
  <c r="M6493" i="2" s="1"/>
  <c r="AE261" i="2" s="1"/>
  <c r="K6484" i="2"/>
  <c r="M6484" i="2" s="1"/>
  <c r="V261" i="2" s="1"/>
  <c r="K5161" i="2"/>
  <c r="M5161" i="2" s="1"/>
  <c r="X208" i="2" s="1"/>
  <c r="K5159" i="2"/>
  <c r="M5159" i="2" s="1"/>
  <c r="V208" i="2" s="1"/>
  <c r="K5163" i="2"/>
  <c r="M5163" i="2" s="1"/>
  <c r="Z208" i="2" s="1"/>
  <c r="K5153" i="2"/>
  <c r="M5153" i="2" s="1"/>
  <c r="P208" i="2" s="1"/>
  <c r="K5174" i="2"/>
  <c r="M5174" i="2" s="1"/>
  <c r="AK208" i="2" s="1"/>
  <c r="K5155" i="2"/>
  <c r="M5155" i="2" s="1"/>
  <c r="R208" i="2" s="1"/>
  <c r="K5176" i="2"/>
  <c r="M5176" i="2" s="1"/>
  <c r="AM208" i="2" s="1"/>
  <c r="K5166" i="2"/>
  <c r="M5166" i="2" s="1"/>
  <c r="AC208" i="2" s="1"/>
  <c r="K5172" i="2"/>
  <c r="M5172" i="2" s="1"/>
  <c r="AI208" i="2" s="1"/>
  <c r="K5168" i="2"/>
  <c r="M5168" i="2" s="1"/>
  <c r="AE208" i="2" s="1"/>
  <c r="K5158" i="2"/>
  <c r="M5158" i="2" s="1"/>
  <c r="U208" i="2" s="1"/>
  <c r="K5156" i="2"/>
  <c r="M5156" i="2" s="1"/>
  <c r="S208" i="2" s="1"/>
  <c r="K5170" i="2"/>
  <c r="M5170" i="2" s="1"/>
  <c r="AG208" i="2" s="1"/>
  <c r="K5160" i="2"/>
  <c r="M5160" i="2" s="1"/>
  <c r="K5173" i="2"/>
  <c r="M5173" i="2" s="1"/>
  <c r="AJ208" i="2" s="1"/>
  <c r="K5164" i="2"/>
  <c r="M5164" i="2" s="1"/>
  <c r="AA208" i="2" s="1"/>
  <c r="K5162" i="2"/>
  <c r="M5162" i="2" s="1"/>
  <c r="Y208" i="2" s="1"/>
  <c r="K5152" i="2"/>
  <c r="M5152" i="2" s="1"/>
  <c r="O208" i="2" s="1"/>
  <c r="K5165" i="2"/>
  <c r="M5165" i="2" s="1"/>
  <c r="AB208" i="2" s="1"/>
  <c r="K5154" i="2"/>
  <c r="M5154" i="2" s="1"/>
  <c r="Q208" i="2" s="1"/>
  <c r="K5175" i="2"/>
  <c r="M5175" i="2" s="1"/>
  <c r="AL208" i="2" s="1"/>
  <c r="K5157" i="2"/>
  <c r="M5157" i="2" s="1"/>
  <c r="T208" i="2" s="1"/>
  <c r="K5169" i="2"/>
  <c r="M5169" i="2" s="1"/>
  <c r="AF208" i="2" s="1"/>
  <c r="K5167" i="2"/>
  <c r="M5167" i="2" s="1"/>
  <c r="AD208" i="2" s="1"/>
  <c r="K5171" i="2"/>
  <c r="M5171" i="2" s="1"/>
  <c r="AH208" i="2" s="1"/>
  <c r="K5234" i="2"/>
  <c r="M5234" i="2" s="1"/>
  <c r="V211" i="2" s="1"/>
  <c r="K5239" i="2"/>
  <c r="M5239" i="2" s="1"/>
  <c r="AA211" i="2" s="1"/>
  <c r="K5251" i="2"/>
  <c r="M5251" i="2" s="1"/>
  <c r="AM211" i="2" s="1"/>
  <c r="K5249" i="2"/>
  <c r="M5249" i="2" s="1"/>
  <c r="AK211" i="2" s="1"/>
  <c r="K5231" i="2"/>
  <c r="M5231" i="2" s="1"/>
  <c r="S211" i="2" s="1"/>
  <c r="K5243" i="2"/>
  <c r="M5243" i="2" s="1"/>
  <c r="AE211" i="2" s="1"/>
  <c r="K5241" i="2"/>
  <c r="M5241" i="2" s="1"/>
  <c r="AC211" i="2" s="1"/>
  <c r="K5246" i="2"/>
  <c r="M5246" i="2" s="1"/>
  <c r="AH211" i="2" s="1"/>
  <c r="K5235" i="2"/>
  <c r="M5235" i="2" s="1"/>
  <c r="W211" i="2" s="1"/>
  <c r="K5233" i="2"/>
  <c r="M5233" i="2" s="1"/>
  <c r="U211" i="2" s="1"/>
  <c r="K5238" i="2"/>
  <c r="M5238" i="2" s="1"/>
  <c r="K5227" i="2"/>
  <c r="M5227" i="2" s="1"/>
  <c r="O211" i="2" s="1"/>
  <c r="K5248" i="2"/>
  <c r="M5248" i="2" s="1"/>
  <c r="AJ211" i="2" s="1"/>
  <c r="K5230" i="2"/>
  <c r="M5230" i="2" s="1"/>
  <c r="R211" i="2" s="1"/>
  <c r="K5244" i="2"/>
  <c r="M5244" i="2" s="1"/>
  <c r="AF211" i="2" s="1"/>
  <c r="K5240" i="2"/>
  <c r="M5240" i="2" s="1"/>
  <c r="AB211" i="2" s="1"/>
  <c r="K5245" i="2"/>
  <c r="M5245" i="2" s="1"/>
  <c r="AG211" i="2" s="1"/>
  <c r="K5236" i="2"/>
  <c r="M5236" i="2" s="1"/>
  <c r="X211" i="2" s="1"/>
  <c r="K5250" i="2"/>
  <c r="M5250" i="2" s="1"/>
  <c r="AL211" i="2" s="1"/>
  <c r="K5232" i="2"/>
  <c r="M5232" i="2" s="1"/>
  <c r="T211" i="2" s="1"/>
  <c r="K5237" i="2"/>
  <c r="M5237" i="2" s="1"/>
  <c r="Y211" i="2" s="1"/>
  <c r="K5228" i="2"/>
  <c r="M5228" i="2" s="1"/>
  <c r="P211" i="2" s="1"/>
  <c r="K5242" i="2"/>
  <c r="M5242" i="2" s="1"/>
  <c r="AD211" i="2" s="1"/>
  <c r="K5247" i="2"/>
  <c r="M5247" i="2" s="1"/>
  <c r="AI211" i="2" s="1"/>
  <c r="K5229" i="2"/>
  <c r="M5229" i="2" s="1"/>
  <c r="Q211" i="2" s="1"/>
  <c r="K16513" i="2"/>
  <c r="M16513" i="2" s="1"/>
  <c r="Z662" i="2" s="1"/>
  <c r="K16526" i="2"/>
  <c r="M16526" i="2" s="1"/>
  <c r="AM662" i="2" s="1"/>
  <c r="K16516" i="2"/>
  <c r="M16516" i="2" s="1"/>
  <c r="AC662" i="2" s="1"/>
  <c r="K16505" i="2"/>
  <c r="M16505" i="2" s="1"/>
  <c r="R662" i="2" s="1"/>
  <c r="K16518" i="2"/>
  <c r="M16518" i="2" s="1"/>
  <c r="AE662" i="2" s="1"/>
  <c r="K16508" i="2"/>
  <c r="M16508" i="2" s="1"/>
  <c r="U662" i="2" s="1"/>
  <c r="K16520" i="2"/>
  <c r="M16520" i="2" s="1"/>
  <c r="AG662" i="2" s="1"/>
  <c r="K16510" i="2"/>
  <c r="M16510" i="2" s="1"/>
  <c r="W662" i="2" s="1"/>
  <c r="K16522" i="2"/>
  <c r="M16522" i="2" s="1"/>
  <c r="AI662" i="2" s="1"/>
  <c r="K16512" i="2"/>
  <c r="M16512" i="2" s="1"/>
  <c r="Y662" i="2" s="1"/>
  <c r="K16502" i="2"/>
  <c r="M16502" i="2" s="1"/>
  <c r="O662" i="2" s="1"/>
  <c r="K16514" i="2"/>
  <c r="M16514" i="2" s="1"/>
  <c r="AA662" i="2" s="1"/>
  <c r="K16504" i="2"/>
  <c r="M16504" i="2" s="1"/>
  <c r="Q662" i="2" s="1"/>
  <c r="K16525" i="2"/>
  <c r="M16525" i="2" s="1"/>
  <c r="AL662" i="2" s="1"/>
  <c r="K16506" i="2"/>
  <c r="M16506" i="2" s="1"/>
  <c r="S662" i="2" s="1"/>
  <c r="K16519" i="2"/>
  <c r="M16519" i="2" s="1"/>
  <c r="AF662" i="2" s="1"/>
  <c r="K16517" i="2"/>
  <c r="M16517" i="2" s="1"/>
  <c r="AD662" i="2" s="1"/>
  <c r="K16523" i="2"/>
  <c r="M16523" i="2" s="1"/>
  <c r="AJ662" i="2" s="1"/>
  <c r="K16511" i="2"/>
  <c r="M16511" i="2" s="1"/>
  <c r="K16509" i="2"/>
  <c r="M16509" i="2" s="1"/>
  <c r="V662" i="2" s="1"/>
  <c r="K16515" i="2"/>
  <c r="M16515" i="2" s="1"/>
  <c r="AB662" i="2" s="1"/>
  <c r="K16521" i="2"/>
  <c r="M16521" i="2" s="1"/>
  <c r="AH662" i="2" s="1"/>
  <c r="K16503" i="2"/>
  <c r="M16503" i="2" s="1"/>
  <c r="P662" i="2" s="1"/>
  <c r="K16524" i="2"/>
  <c r="M16524" i="2" s="1"/>
  <c r="AK662" i="2" s="1"/>
  <c r="K16507" i="2"/>
  <c r="M16507" i="2" s="1"/>
  <c r="T662" i="2" s="1"/>
  <c r="K10388" i="2"/>
  <c r="M10388" i="2" s="1"/>
  <c r="Z417" i="2" s="1"/>
  <c r="K10401" i="2"/>
  <c r="M10401" i="2" s="1"/>
  <c r="AM417" i="2" s="1"/>
  <c r="K10391" i="2"/>
  <c r="M10391" i="2" s="1"/>
  <c r="AC417" i="2" s="1"/>
  <c r="K10380" i="2"/>
  <c r="M10380" i="2" s="1"/>
  <c r="R417" i="2" s="1"/>
  <c r="K10393" i="2"/>
  <c r="M10393" i="2" s="1"/>
  <c r="AE417" i="2" s="1"/>
  <c r="K10383" i="2"/>
  <c r="M10383" i="2" s="1"/>
  <c r="U417" i="2" s="1"/>
  <c r="K10395" i="2"/>
  <c r="M10395" i="2" s="1"/>
  <c r="AG417" i="2" s="1"/>
  <c r="K10385" i="2"/>
  <c r="M10385" i="2" s="1"/>
  <c r="W417" i="2" s="1"/>
  <c r="K10398" i="2"/>
  <c r="M10398" i="2" s="1"/>
  <c r="AJ417" i="2" s="1"/>
  <c r="K10387" i="2"/>
  <c r="M10387" i="2" s="1"/>
  <c r="Y417" i="2" s="1"/>
  <c r="K10377" i="2"/>
  <c r="M10377" i="2" s="1"/>
  <c r="O417" i="2" s="1"/>
  <c r="K10390" i="2"/>
  <c r="M10390" i="2" s="1"/>
  <c r="AB417" i="2" s="1"/>
  <c r="K10379" i="2"/>
  <c r="M10379" i="2" s="1"/>
  <c r="Q417" i="2" s="1"/>
  <c r="K10400" i="2"/>
  <c r="M10400" i="2" s="1"/>
  <c r="AL417" i="2" s="1"/>
  <c r="K10382" i="2"/>
  <c r="M10382" i="2" s="1"/>
  <c r="T417" i="2" s="1"/>
  <c r="K10394" i="2"/>
  <c r="M10394" i="2" s="1"/>
  <c r="AF417" i="2" s="1"/>
  <c r="K10392" i="2"/>
  <c r="M10392" i="2" s="1"/>
  <c r="AD417" i="2" s="1"/>
  <c r="K10397" i="2"/>
  <c r="M10397" i="2" s="1"/>
  <c r="AI417" i="2" s="1"/>
  <c r="K10386" i="2"/>
  <c r="M10386" i="2" s="1"/>
  <c r="K10384" i="2"/>
  <c r="M10384" i="2" s="1"/>
  <c r="V417" i="2" s="1"/>
  <c r="K10389" i="2"/>
  <c r="M10389" i="2" s="1"/>
  <c r="AA417" i="2" s="1"/>
  <c r="K10396" i="2"/>
  <c r="M10396" i="2" s="1"/>
  <c r="AH417" i="2" s="1"/>
  <c r="K10378" i="2"/>
  <c r="M10378" i="2" s="1"/>
  <c r="P417" i="2" s="1"/>
  <c r="K10399" i="2"/>
  <c r="M10399" i="2" s="1"/>
  <c r="AK417" i="2" s="1"/>
  <c r="K10381" i="2"/>
  <c r="M10381" i="2" s="1"/>
  <c r="S417" i="2" s="1"/>
  <c r="K15496" i="2"/>
  <c r="M15496" i="2" s="1"/>
  <c r="AH621" i="2" s="1"/>
  <c r="K15478" i="2"/>
  <c r="M15478" i="2" s="1"/>
  <c r="P621" i="2" s="1"/>
  <c r="K15499" i="2"/>
  <c r="M15499" i="2" s="1"/>
  <c r="AK621" i="2" s="1"/>
  <c r="K15490" i="2"/>
  <c r="M15490" i="2" s="1"/>
  <c r="AB621" i="2" s="1"/>
  <c r="K15488" i="2"/>
  <c r="M15488" i="2" s="1"/>
  <c r="K15501" i="2"/>
  <c r="M15501" i="2" s="1"/>
  <c r="AM621" i="2" s="1"/>
  <c r="K15491" i="2"/>
  <c r="M15491" i="2" s="1"/>
  <c r="AC621" i="2" s="1"/>
  <c r="K15480" i="2"/>
  <c r="M15480" i="2" s="1"/>
  <c r="R621" i="2" s="1"/>
  <c r="K15493" i="2"/>
  <c r="M15493" i="2" s="1"/>
  <c r="AE621" i="2" s="1"/>
  <c r="K15483" i="2"/>
  <c r="M15483" i="2" s="1"/>
  <c r="U621" i="2" s="1"/>
  <c r="K15495" i="2"/>
  <c r="M15495" i="2" s="1"/>
  <c r="AG621" i="2" s="1"/>
  <c r="K15485" i="2"/>
  <c r="M15485" i="2" s="1"/>
  <c r="W621" i="2" s="1"/>
  <c r="K15497" i="2"/>
  <c r="M15497" i="2" s="1"/>
  <c r="AI621" i="2" s="1"/>
  <c r="K15487" i="2"/>
  <c r="M15487" i="2" s="1"/>
  <c r="Y621" i="2" s="1"/>
  <c r="K15477" i="2"/>
  <c r="M15477" i="2" s="1"/>
  <c r="O621" i="2" s="1"/>
  <c r="K15489" i="2"/>
  <c r="M15489" i="2" s="1"/>
  <c r="AA621" i="2" s="1"/>
  <c r="K15479" i="2"/>
  <c r="M15479" i="2" s="1"/>
  <c r="Q621" i="2" s="1"/>
  <c r="K15500" i="2"/>
  <c r="M15500" i="2" s="1"/>
  <c r="AL621" i="2" s="1"/>
  <c r="K15481" i="2"/>
  <c r="M15481" i="2" s="1"/>
  <c r="S621" i="2" s="1"/>
  <c r="K15494" i="2"/>
  <c r="M15494" i="2" s="1"/>
  <c r="AF621" i="2" s="1"/>
  <c r="K15492" i="2"/>
  <c r="M15492" i="2" s="1"/>
  <c r="AD621" i="2" s="1"/>
  <c r="K15482" i="2"/>
  <c r="M15482" i="2" s="1"/>
  <c r="T621" i="2" s="1"/>
  <c r="K15486" i="2"/>
  <c r="M15486" i="2" s="1"/>
  <c r="X621" i="2" s="1"/>
  <c r="K15484" i="2"/>
  <c r="M15484" i="2" s="1"/>
  <c r="V621" i="2" s="1"/>
  <c r="K15498" i="2"/>
  <c r="M15498" i="2" s="1"/>
  <c r="AJ621" i="2" s="1"/>
  <c r="K18444" i="2"/>
  <c r="M18444" i="2" s="1"/>
  <c r="AF739" i="2" s="1"/>
  <c r="K18442" i="2"/>
  <c r="M18442" i="2" s="1"/>
  <c r="AD739" i="2" s="1"/>
  <c r="K18446" i="2"/>
  <c r="M18446" i="2" s="1"/>
  <c r="AH739" i="2" s="1"/>
  <c r="K18436" i="2"/>
  <c r="M18436" i="2" s="1"/>
  <c r="X739" i="2" s="1"/>
  <c r="K18434" i="2"/>
  <c r="M18434" i="2" s="1"/>
  <c r="V739" i="2" s="1"/>
  <c r="K18438" i="2"/>
  <c r="M18438" i="2" s="1"/>
  <c r="Z739" i="2" s="1"/>
  <c r="K18428" i="2"/>
  <c r="M18428" i="2" s="1"/>
  <c r="P739" i="2" s="1"/>
  <c r="K18449" i="2"/>
  <c r="M18449" i="2" s="1"/>
  <c r="AK739" i="2" s="1"/>
  <c r="K18430" i="2"/>
  <c r="M18430" i="2" s="1"/>
  <c r="R739" i="2" s="1"/>
  <c r="K18451" i="2"/>
  <c r="M18451" i="2" s="1"/>
  <c r="AM739" i="2" s="1"/>
  <c r="K18441" i="2"/>
  <c r="M18441" i="2" s="1"/>
  <c r="AC739" i="2" s="1"/>
  <c r="K18447" i="2"/>
  <c r="M18447" i="2" s="1"/>
  <c r="AI739" i="2" s="1"/>
  <c r="K18443" i="2"/>
  <c r="M18443" i="2" s="1"/>
  <c r="AE739" i="2" s="1"/>
  <c r="K18433" i="2"/>
  <c r="M18433" i="2" s="1"/>
  <c r="U739" i="2" s="1"/>
  <c r="K18439" i="2"/>
  <c r="M18439" i="2" s="1"/>
  <c r="AA739" i="2" s="1"/>
  <c r="K18445" i="2"/>
  <c r="M18445" i="2" s="1"/>
  <c r="AG739" i="2" s="1"/>
  <c r="K18435" i="2"/>
  <c r="M18435" i="2" s="1"/>
  <c r="W739" i="2" s="1"/>
  <c r="K18448" i="2"/>
  <c r="M18448" i="2" s="1"/>
  <c r="AJ739" i="2" s="1"/>
  <c r="K18431" i="2"/>
  <c r="M18431" i="2" s="1"/>
  <c r="S739" i="2" s="1"/>
  <c r="K18437" i="2"/>
  <c r="M18437" i="2" s="1"/>
  <c r="Y739" i="2" s="1"/>
  <c r="K18427" i="2"/>
  <c r="M18427" i="2" s="1"/>
  <c r="O739" i="2" s="1"/>
  <c r="K18440" i="2"/>
  <c r="M18440" i="2" s="1"/>
  <c r="K18429" i="2"/>
  <c r="M18429" i="2" s="1"/>
  <c r="Q739" i="2" s="1"/>
  <c r="K18450" i="2"/>
  <c r="M18450" i="2" s="1"/>
  <c r="AL739" i="2" s="1"/>
  <c r="K18432" i="2"/>
  <c r="M18432" i="2" s="1"/>
  <c r="T739" i="2" s="1"/>
  <c r="K1557" i="2"/>
  <c r="M1557" i="2" s="1"/>
  <c r="T64" i="2" s="1"/>
  <c r="K1562" i="2"/>
  <c r="M1562" i="2" s="1"/>
  <c r="Y64" i="2" s="1"/>
  <c r="K1552" i="2"/>
  <c r="M1552" i="2" s="1"/>
  <c r="O64" i="2" s="1"/>
  <c r="K1572" i="2"/>
  <c r="M1572" i="2" s="1"/>
  <c r="AI64" i="2" s="1"/>
  <c r="K1554" i="2"/>
  <c r="M1554" i="2" s="1"/>
  <c r="Q64" i="2" s="1"/>
  <c r="K1574" i="2"/>
  <c r="M1574" i="2" s="1"/>
  <c r="AK64" i="2" s="1"/>
  <c r="K1564" i="2"/>
  <c r="M1564" i="2" s="1"/>
  <c r="AA64" i="2" s="1"/>
  <c r="K1569" i="2"/>
  <c r="M1569" i="2" s="1"/>
  <c r="AF64" i="2" s="1"/>
  <c r="K1566" i="2"/>
  <c r="M1566" i="2" s="1"/>
  <c r="AC64" i="2" s="1"/>
  <c r="K1556" i="2"/>
  <c r="M1556" i="2" s="1"/>
  <c r="S64" i="2" s="1"/>
  <c r="K1561" i="2"/>
  <c r="M1561" i="2" s="1"/>
  <c r="X64" i="2" s="1"/>
  <c r="K1558" i="2"/>
  <c r="M1558" i="2" s="1"/>
  <c r="U64" i="2" s="1"/>
  <c r="K1571" i="2"/>
  <c r="M1571" i="2" s="1"/>
  <c r="AH64" i="2" s="1"/>
  <c r="K1553" i="2"/>
  <c r="M1553" i="2" s="1"/>
  <c r="P64" i="2" s="1"/>
  <c r="K1575" i="2"/>
  <c r="M1575" i="2" s="1"/>
  <c r="AL64" i="2" s="1"/>
  <c r="K1563" i="2"/>
  <c r="M1563" i="2" s="1"/>
  <c r="Z64" i="2" s="1"/>
  <c r="K1576" i="2"/>
  <c r="M1576" i="2" s="1"/>
  <c r="AM64" i="2" s="1"/>
  <c r="K1567" i="2"/>
  <c r="M1567" i="2" s="1"/>
  <c r="AD64" i="2" s="1"/>
  <c r="K1573" i="2"/>
  <c r="M1573" i="2" s="1"/>
  <c r="AJ64" i="2" s="1"/>
  <c r="K1555" i="2"/>
  <c r="M1555" i="2" s="1"/>
  <c r="R64" i="2" s="1"/>
  <c r="K1568" i="2"/>
  <c r="M1568" i="2" s="1"/>
  <c r="AE64" i="2" s="1"/>
  <c r="K1559" i="2"/>
  <c r="M1559" i="2" s="1"/>
  <c r="V64" i="2" s="1"/>
  <c r="K1565" i="2"/>
  <c r="M1565" i="2" s="1"/>
  <c r="AB64" i="2" s="1"/>
  <c r="K1570" i="2"/>
  <c r="M1570" i="2" s="1"/>
  <c r="AG64" i="2" s="1"/>
  <c r="K1560" i="2"/>
  <c r="M1560" i="2" s="1"/>
  <c r="W64" i="2" s="1"/>
  <c r="K3088" i="2"/>
  <c r="M3088" i="2" s="1"/>
  <c r="Z125" i="2" s="1"/>
  <c r="K3101" i="2"/>
  <c r="M3101" i="2" s="1"/>
  <c r="AM125" i="2" s="1"/>
  <c r="K3092" i="2"/>
  <c r="M3092" i="2" s="1"/>
  <c r="AD125" i="2" s="1"/>
  <c r="K3098" i="2"/>
  <c r="M3098" i="2" s="1"/>
  <c r="AJ125" i="2" s="1"/>
  <c r="K3080" i="2"/>
  <c r="M3080" i="2" s="1"/>
  <c r="R125" i="2" s="1"/>
  <c r="K3093" i="2"/>
  <c r="M3093" i="2" s="1"/>
  <c r="AE125" i="2" s="1"/>
  <c r="K3084" i="2"/>
  <c r="M3084" i="2" s="1"/>
  <c r="V125" i="2" s="1"/>
  <c r="K3090" i="2"/>
  <c r="M3090" i="2" s="1"/>
  <c r="AB125" i="2" s="1"/>
  <c r="K3095" i="2"/>
  <c r="M3095" i="2" s="1"/>
  <c r="AG125" i="2" s="1"/>
  <c r="K3085" i="2"/>
  <c r="M3085" i="2" s="1"/>
  <c r="W125" i="2" s="1"/>
  <c r="K3082" i="2"/>
  <c r="M3082" i="2" s="1"/>
  <c r="T125" i="2" s="1"/>
  <c r="K3087" i="2"/>
  <c r="M3087" i="2" s="1"/>
  <c r="Y125" i="2" s="1"/>
  <c r="K3077" i="2"/>
  <c r="M3077" i="2" s="1"/>
  <c r="O125" i="2" s="1"/>
  <c r="K3097" i="2"/>
  <c r="M3097" i="2" s="1"/>
  <c r="AI125" i="2" s="1"/>
  <c r="K3079" i="2"/>
  <c r="M3079" i="2" s="1"/>
  <c r="Q125" i="2" s="1"/>
  <c r="K3099" i="2"/>
  <c r="M3099" i="2" s="1"/>
  <c r="AK125" i="2" s="1"/>
  <c r="K3089" i="2"/>
  <c r="M3089" i="2" s="1"/>
  <c r="AA125" i="2" s="1"/>
  <c r="K3094" i="2"/>
  <c r="M3094" i="2" s="1"/>
  <c r="AF125" i="2" s="1"/>
  <c r="K3091" i="2"/>
  <c r="M3091" i="2" s="1"/>
  <c r="K3081" i="2"/>
  <c r="M3081" i="2" s="1"/>
  <c r="S125" i="2" s="1"/>
  <c r="K3086" i="2"/>
  <c r="M3086" i="2" s="1"/>
  <c r="X125" i="2" s="1"/>
  <c r="K3083" i="2"/>
  <c r="M3083" i="2" s="1"/>
  <c r="U125" i="2" s="1"/>
  <c r="K3096" i="2"/>
  <c r="M3096" i="2" s="1"/>
  <c r="AH125" i="2" s="1"/>
  <c r="K3078" i="2"/>
  <c r="M3078" i="2" s="1"/>
  <c r="P125" i="2" s="1"/>
  <c r="K3100" i="2"/>
  <c r="M3100" i="2" s="1"/>
  <c r="AL125" i="2" s="1"/>
  <c r="K21706" i="2"/>
  <c r="M21706" i="2" s="1"/>
  <c r="S870" i="2" s="1"/>
  <c r="K21711" i="2"/>
  <c r="M21711" i="2" s="1"/>
  <c r="X870" i="2" s="1"/>
  <c r="K21709" i="2"/>
  <c r="M21709" i="2" s="1"/>
  <c r="V870" i="2" s="1"/>
  <c r="K21721" i="2"/>
  <c r="M21721" i="2" s="1"/>
  <c r="AH870" i="2" s="1"/>
  <c r="K21703" i="2"/>
  <c r="M21703" i="2" s="1"/>
  <c r="P870" i="2" s="1"/>
  <c r="K21724" i="2"/>
  <c r="M21724" i="2" s="1"/>
  <c r="AK870" i="2" s="1"/>
  <c r="K21713" i="2"/>
  <c r="M21713" i="2" s="1"/>
  <c r="Z870" i="2" s="1"/>
  <c r="K21726" i="2"/>
  <c r="M21726" i="2" s="1"/>
  <c r="AM870" i="2" s="1"/>
  <c r="K21716" i="2"/>
  <c r="M21716" i="2" s="1"/>
  <c r="AC870" i="2" s="1"/>
  <c r="K21723" i="2"/>
  <c r="M21723" i="2" s="1"/>
  <c r="AJ870" i="2" s="1"/>
  <c r="K21705" i="2"/>
  <c r="M21705" i="2" s="1"/>
  <c r="R870" i="2" s="1"/>
  <c r="K21718" i="2"/>
  <c r="M21718" i="2" s="1"/>
  <c r="AE870" i="2" s="1"/>
  <c r="K21708" i="2"/>
  <c r="M21708" i="2" s="1"/>
  <c r="U870" i="2" s="1"/>
  <c r="K21715" i="2"/>
  <c r="M21715" i="2" s="1"/>
  <c r="AB870" i="2" s="1"/>
  <c r="K21720" i="2"/>
  <c r="M21720" i="2" s="1"/>
  <c r="AG870" i="2" s="1"/>
  <c r="K21710" i="2"/>
  <c r="M21710" i="2" s="1"/>
  <c r="W870" i="2" s="1"/>
  <c r="K21707" i="2"/>
  <c r="M21707" i="2" s="1"/>
  <c r="T870" i="2" s="1"/>
  <c r="K21712" i="2"/>
  <c r="M21712" i="2" s="1"/>
  <c r="Y870" i="2" s="1"/>
  <c r="K21702" i="2"/>
  <c r="M21702" i="2" s="1"/>
  <c r="O870" i="2" s="1"/>
  <c r="K21722" i="2"/>
  <c r="M21722" i="2" s="1"/>
  <c r="AI870" i="2" s="1"/>
  <c r="K21704" i="2"/>
  <c r="M21704" i="2" s="1"/>
  <c r="Q870" i="2" s="1"/>
  <c r="K21725" i="2"/>
  <c r="M21725" i="2" s="1"/>
  <c r="AL870" i="2" s="1"/>
  <c r="K21714" i="2"/>
  <c r="M21714" i="2" s="1"/>
  <c r="K21719" i="2"/>
  <c r="M21719" i="2" s="1"/>
  <c r="AF870" i="2" s="1"/>
  <c r="K21717" i="2"/>
  <c r="M21717" i="2" s="1"/>
  <c r="AD870" i="2" s="1"/>
  <c r="K14887" i="2"/>
  <c r="M14887" i="2" s="1"/>
  <c r="K14877" i="2"/>
  <c r="M14877" i="2" s="1"/>
  <c r="O597" i="2" s="1"/>
  <c r="K14889" i="2"/>
  <c r="M14889" i="2" s="1"/>
  <c r="AA597" i="2" s="1"/>
  <c r="K14879" i="2"/>
  <c r="M14879" i="2" s="1"/>
  <c r="Q597" i="2" s="1"/>
  <c r="K14900" i="2"/>
  <c r="M14900" i="2" s="1"/>
  <c r="AL597" i="2" s="1"/>
  <c r="K14881" i="2"/>
  <c r="M14881" i="2" s="1"/>
  <c r="S597" i="2" s="1"/>
  <c r="K14894" i="2"/>
  <c r="M14894" i="2" s="1"/>
  <c r="AF597" i="2" s="1"/>
  <c r="K14892" i="2"/>
  <c r="M14892" i="2" s="1"/>
  <c r="AD597" i="2" s="1"/>
  <c r="K14898" i="2"/>
  <c r="M14898" i="2" s="1"/>
  <c r="AJ597" i="2" s="1"/>
  <c r="K14886" i="2"/>
  <c r="M14886" i="2" s="1"/>
  <c r="X597" i="2" s="1"/>
  <c r="K14884" i="2"/>
  <c r="M14884" i="2" s="1"/>
  <c r="V597" i="2" s="1"/>
  <c r="K14890" i="2"/>
  <c r="M14890" i="2" s="1"/>
  <c r="AB597" i="2" s="1"/>
  <c r="K14896" i="2"/>
  <c r="M14896" i="2" s="1"/>
  <c r="AH597" i="2" s="1"/>
  <c r="K14878" i="2"/>
  <c r="M14878" i="2" s="1"/>
  <c r="P597" i="2" s="1"/>
  <c r="K14899" i="2"/>
  <c r="M14899" i="2" s="1"/>
  <c r="AK597" i="2" s="1"/>
  <c r="K14882" i="2"/>
  <c r="M14882" i="2" s="1"/>
  <c r="T597" i="2" s="1"/>
  <c r="K14888" i="2"/>
  <c r="M14888" i="2" s="1"/>
  <c r="Z597" i="2" s="1"/>
  <c r="K14901" i="2"/>
  <c r="M14901" i="2" s="1"/>
  <c r="AM597" i="2" s="1"/>
  <c r="K14891" i="2"/>
  <c r="M14891" i="2" s="1"/>
  <c r="AC597" i="2" s="1"/>
  <c r="K14880" i="2"/>
  <c r="M14880" i="2" s="1"/>
  <c r="R597" i="2" s="1"/>
  <c r="K14893" i="2"/>
  <c r="M14893" i="2" s="1"/>
  <c r="AE597" i="2" s="1"/>
  <c r="K14883" i="2"/>
  <c r="M14883" i="2" s="1"/>
  <c r="U597" i="2" s="1"/>
  <c r="K14895" i="2"/>
  <c r="M14895" i="2" s="1"/>
  <c r="AG597" i="2" s="1"/>
  <c r="K14885" i="2"/>
  <c r="M14885" i="2" s="1"/>
  <c r="W597" i="2" s="1"/>
  <c r="K14897" i="2"/>
  <c r="M14897" i="2" s="1"/>
  <c r="AI597" i="2" s="1"/>
  <c r="K16409" i="2"/>
  <c r="M16409" i="2" s="1"/>
  <c r="V658" i="2" s="1"/>
  <c r="K16414" i="2"/>
  <c r="M16414" i="2" s="1"/>
  <c r="AA658" i="2" s="1"/>
  <c r="K16426" i="2"/>
  <c r="M16426" i="2" s="1"/>
  <c r="AM658" i="2" s="1"/>
  <c r="K16424" i="2"/>
  <c r="M16424" i="2" s="1"/>
  <c r="AK658" i="2" s="1"/>
  <c r="K16406" i="2"/>
  <c r="M16406" i="2" s="1"/>
  <c r="S658" i="2" s="1"/>
  <c r="K16418" i="2"/>
  <c r="M16418" i="2" s="1"/>
  <c r="AE658" i="2" s="1"/>
  <c r="K16416" i="2"/>
  <c r="M16416" i="2" s="1"/>
  <c r="AC658" i="2" s="1"/>
  <c r="K16421" i="2"/>
  <c r="M16421" i="2" s="1"/>
  <c r="AH658" i="2" s="1"/>
  <c r="K16410" i="2"/>
  <c r="M16410" i="2" s="1"/>
  <c r="W658" i="2" s="1"/>
  <c r="K16408" i="2"/>
  <c r="M16408" i="2" s="1"/>
  <c r="U658" i="2" s="1"/>
  <c r="K16413" i="2"/>
  <c r="M16413" i="2" s="1"/>
  <c r="Z658" i="2" s="1"/>
  <c r="K16402" i="2"/>
  <c r="M16402" i="2" s="1"/>
  <c r="O658" i="2" s="1"/>
  <c r="K16423" i="2"/>
  <c r="M16423" i="2" s="1"/>
  <c r="AJ658" i="2" s="1"/>
  <c r="K16405" i="2"/>
  <c r="M16405" i="2" s="1"/>
  <c r="R658" i="2" s="1"/>
  <c r="K16419" i="2"/>
  <c r="M16419" i="2" s="1"/>
  <c r="AF658" i="2" s="1"/>
  <c r="K16415" i="2"/>
  <c r="M16415" i="2" s="1"/>
  <c r="AB658" i="2" s="1"/>
  <c r="K16420" i="2"/>
  <c r="M16420" i="2" s="1"/>
  <c r="AG658" i="2" s="1"/>
  <c r="K16411" i="2"/>
  <c r="M16411" i="2" s="1"/>
  <c r="X658" i="2" s="1"/>
  <c r="K16425" i="2"/>
  <c r="M16425" i="2" s="1"/>
  <c r="AL658" i="2" s="1"/>
  <c r="K16407" i="2"/>
  <c r="M16407" i="2" s="1"/>
  <c r="T658" i="2" s="1"/>
  <c r="K16412" i="2"/>
  <c r="M16412" i="2" s="1"/>
  <c r="Y658" i="2" s="1"/>
  <c r="K16403" i="2"/>
  <c r="M16403" i="2" s="1"/>
  <c r="P658" i="2" s="1"/>
  <c r="K16417" i="2"/>
  <c r="M16417" i="2" s="1"/>
  <c r="AD658" i="2" s="1"/>
  <c r="K16422" i="2"/>
  <c r="M16422" i="2" s="1"/>
  <c r="AI658" i="2" s="1"/>
  <c r="K16404" i="2"/>
  <c r="M16404" i="2" s="1"/>
  <c r="Q658" i="2" s="1"/>
  <c r="K6202" i="2"/>
  <c r="M6202" i="2" s="1"/>
  <c r="O250" i="2" s="1"/>
  <c r="K6215" i="2"/>
  <c r="M6215" i="2" s="1"/>
  <c r="AB250" i="2" s="1"/>
  <c r="K6219" i="2"/>
  <c r="M6219" i="2" s="1"/>
  <c r="AF250" i="2" s="1"/>
  <c r="K6225" i="2"/>
  <c r="M6225" i="2" s="1"/>
  <c r="AL250" i="2" s="1"/>
  <c r="K6207" i="2"/>
  <c r="M6207" i="2" s="1"/>
  <c r="T250" i="2" s="1"/>
  <c r="K6211" i="2"/>
  <c r="M6211" i="2" s="1"/>
  <c r="X250" i="2" s="1"/>
  <c r="K6217" i="2"/>
  <c r="M6217" i="2" s="1"/>
  <c r="AD250" i="2" s="1"/>
  <c r="K6222" i="2"/>
  <c r="M6222" i="2" s="1"/>
  <c r="AI250" i="2" s="1"/>
  <c r="K6203" i="2"/>
  <c r="M6203" i="2" s="1"/>
  <c r="P250" i="2" s="1"/>
  <c r="K6209" i="2"/>
  <c r="M6209" i="2" s="1"/>
  <c r="V250" i="2" s="1"/>
  <c r="K6214" i="2"/>
  <c r="M6214" i="2" s="1"/>
  <c r="AA250" i="2" s="1"/>
  <c r="K6220" i="2"/>
  <c r="M6220" i="2" s="1"/>
  <c r="AG250" i="2" s="1"/>
  <c r="K6224" i="2"/>
  <c r="M6224" i="2" s="1"/>
  <c r="AK250" i="2" s="1"/>
  <c r="K6206" i="2"/>
  <c r="M6206" i="2" s="1"/>
  <c r="S250" i="2" s="1"/>
  <c r="K6204" i="2"/>
  <c r="M6204" i="2" s="1"/>
  <c r="Q250" i="2" s="1"/>
  <c r="K6226" i="2"/>
  <c r="M6226" i="2" s="1"/>
  <c r="AM250" i="2" s="1"/>
  <c r="K6216" i="2"/>
  <c r="M6216" i="2" s="1"/>
  <c r="AC250" i="2" s="1"/>
  <c r="K6221" i="2"/>
  <c r="M6221" i="2" s="1"/>
  <c r="AH250" i="2" s="1"/>
  <c r="K6212" i="2"/>
  <c r="M6212" i="2" s="1"/>
  <c r="Y250" i="2" s="1"/>
  <c r="K6218" i="2"/>
  <c r="M6218" i="2" s="1"/>
  <c r="AE250" i="2" s="1"/>
  <c r="K6208" i="2"/>
  <c r="M6208" i="2" s="1"/>
  <c r="U250" i="2" s="1"/>
  <c r="K6213" i="2"/>
  <c r="M6213" i="2" s="1"/>
  <c r="Z250" i="2" s="1"/>
  <c r="K6210" i="2"/>
  <c r="M6210" i="2" s="1"/>
  <c r="W250" i="2" s="1"/>
  <c r="K6223" i="2"/>
  <c r="M6223" i="2" s="1"/>
  <c r="AJ250" i="2" s="1"/>
  <c r="K6205" i="2"/>
  <c r="M6205" i="2" s="1"/>
  <c r="R250" i="2" s="1"/>
  <c r="K9635" i="2"/>
  <c r="M9635" i="2" s="1"/>
  <c r="W387" i="2" s="1"/>
  <c r="K9648" i="2"/>
  <c r="M9648" i="2" s="1"/>
  <c r="AJ387" i="2" s="1"/>
  <c r="K9630" i="2"/>
  <c r="M9630" i="2" s="1"/>
  <c r="R387" i="2" s="1"/>
  <c r="K9627" i="2"/>
  <c r="M9627" i="2" s="1"/>
  <c r="O387" i="2" s="1"/>
  <c r="K9640" i="2"/>
  <c r="M9640" i="2" s="1"/>
  <c r="AB387" i="2" s="1"/>
  <c r="K9644" i="2"/>
  <c r="M9644" i="2" s="1"/>
  <c r="AF387" i="2" s="1"/>
  <c r="K9650" i="2"/>
  <c r="M9650" i="2" s="1"/>
  <c r="AL387" i="2" s="1"/>
  <c r="K9632" i="2"/>
  <c r="M9632" i="2" s="1"/>
  <c r="T387" i="2" s="1"/>
  <c r="K9636" i="2"/>
  <c r="M9636" i="2" s="1"/>
  <c r="X387" i="2" s="1"/>
  <c r="K9642" i="2"/>
  <c r="M9642" i="2" s="1"/>
  <c r="AD387" i="2" s="1"/>
  <c r="K9647" i="2"/>
  <c r="M9647" i="2" s="1"/>
  <c r="AI387" i="2" s="1"/>
  <c r="K9628" i="2"/>
  <c r="M9628" i="2" s="1"/>
  <c r="P387" i="2" s="1"/>
  <c r="K9634" i="2"/>
  <c r="M9634" i="2" s="1"/>
  <c r="V387" i="2" s="1"/>
  <c r="K9639" i="2"/>
  <c r="M9639" i="2" s="1"/>
  <c r="AA387" i="2" s="1"/>
  <c r="K9637" i="2"/>
  <c r="M9637" i="2" s="1"/>
  <c r="Y387" i="2" s="1"/>
  <c r="K9649" i="2"/>
  <c r="M9649" i="2" s="1"/>
  <c r="AK387" i="2" s="1"/>
  <c r="K9631" i="2"/>
  <c r="M9631" i="2" s="1"/>
  <c r="S387" i="2" s="1"/>
  <c r="K9629" i="2"/>
  <c r="M9629" i="2" s="1"/>
  <c r="Q387" i="2" s="1"/>
  <c r="K9651" i="2"/>
  <c r="M9651" i="2" s="1"/>
  <c r="AM387" i="2" s="1"/>
  <c r="K9641" i="2"/>
  <c r="M9641" i="2" s="1"/>
  <c r="AC387" i="2" s="1"/>
  <c r="K9646" i="2"/>
  <c r="M9646" i="2" s="1"/>
  <c r="AH387" i="2" s="1"/>
  <c r="K9645" i="2"/>
  <c r="M9645" i="2" s="1"/>
  <c r="AG387" i="2" s="1"/>
  <c r="K9643" i="2"/>
  <c r="M9643" i="2" s="1"/>
  <c r="AE387" i="2" s="1"/>
  <c r="K9633" i="2"/>
  <c r="M9633" i="2" s="1"/>
  <c r="U387" i="2" s="1"/>
  <c r="K9638" i="2"/>
  <c r="M9638" i="2" s="1"/>
  <c r="Z387" i="2" s="1"/>
  <c r="K12050" i="2"/>
  <c r="M12050" i="2" s="1"/>
  <c r="AL483" i="2" s="1"/>
  <c r="K12032" i="2"/>
  <c r="M12032" i="2" s="1"/>
  <c r="T483" i="2" s="1"/>
  <c r="K12029" i="2"/>
  <c r="M12029" i="2" s="1"/>
  <c r="Q483" i="2" s="1"/>
  <c r="K12044" i="2"/>
  <c r="M12044" i="2" s="1"/>
  <c r="AF483" i="2" s="1"/>
  <c r="K12042" i="2"/>
  <c r="M12042" i="2" s="1"/>
  <c r="AD483" i="2" s="1"/>
  <c r="K12047" i="2"/>
  <c r="M12047" i="2" s="1"/>
  <c r="AI483" i="2" s="1"/>
  <c r="K12037" i="2"/>
  <c r="M12037" i="2" s="1"/>
  <c r="Y483" i="2" s="1"/>
  <c r="K12036" i="2"/>
  <c r="M12036" i="2" s="1"/>
  <c r="X483" i="2" s="1"/>
  <c r="K12034" i="2"/>
  <c r="M12034" i="2" s="1"/>
  <c r="V483" i="2" s="1"/>
  <c r="K12039" i="2"/>
  <c r="M12039" i="2" s="1"/>
  <c r="AA483" i="2" s="1"/>
  <c r="K12028" i="2"/>
  <c r="M12028" i="2" s="1"/>
  <c r="P483" i="2" s="1"/>
  <c r="K12049" i="2"/>
  <c r="M12049" i="2" s="1"/>
  <c r="AK483" i="2" s="1"/>
  <c r="K12031" i="2"/>
  <c r="M12031" i="2" s="1"/>
  <c r="S483" i="2" s="1"/>
  <c r="K12051" i="2"/>
  <c r="M12051" i="2" s="1"/>
  <c r="AM483" i="2" s="1"/>
  <c r="K12041" i="2"/>
  <c r="M12041" i="2" s="1"/>
  <c r="AC483" i="2" s="1"/>
  <c r="K12046" i="2"/>
  <c r="M12046" i="2" s="1"/>
  <c r="AH483" i="2" s="1"/>
  <c r="K12043" i="2"/>
  <c r="M12043" i="2" s="1"/>
  <c r="AE483" i="2" s="1"/>
  <c r="K12033" i="2"/>
  <c r="M12033" i="2" s="1"/>
  <c r="U483" i="2" s="1"/>
  <c r="K12038" i="2"/>
  <c r="M12038" i="2" s="1"/>
  <c r="Z483" i="2" s="1"/>
  <c r="K12035" i="2"/>
  <c r="M12035" i="2" s="1"/>
  <c r="K12048" i="2"/>
  <c r="M12048" i="2" s="1"/>
  <c r="AJ483" i="2" s="1"/>
  <c r="K12030" i="2"/>
  <c r="M12030" i="2" s="1"/>
  <c r="R483" i="2" s="1"/>
  <c r="K12027" i="2"/>
  <c r="M12027" i="2" s="1"/>
  <c r="O483" i="2" s="1"/>
  <c r="K12040" i="2"/>
  <c r="M12040" i="2" s="1"/>
  <c r="AB483" i="2" s="1"/>
  <c r="K12045" i="2"/>
  <c r="M12045" i="2" s="1"/>
  <c r="AG483" i="2" s="1"/>
  <c r="K12993" i="2"/>
  <c r="M12993" i="2" s="1"/>
  <c r="AE521" i="2" s="1"/>
  <c r="K12983" i="2"/>
  <c r="M12983" i="2" s="1"/>
  <c r="U521" i="2" s="1"/>
  <c r="K12988" i="2"/>
  <c r="M12988" i="2" s="1"/>
  <c r="Z521" i="2" s="1"/>
  <c r="K12985" i="2"/>
  <c r="M12985" i="2" s="1"/>
  <c r="W521" i="2" s="1"/>
  <c r="K12998" i="2"/>
  <c r="M12998" i="2" s="1"/>
  <c r="AJ521" i="2" s="1"/>
  <c r="K12980" i="2"/>
  <c r="M12980" i="2" s="1"/>
  <c r="R521" i="2" s="1"/>
  <c r="K12977" i="2"/>
  <c r="M12977" i="2" s="1"/>
  <c r="O521" i="2" s="1"/>
  <c r="K12990" i="2"/>
  <c r="M12990" i="2" s="1"/>
  <c r="AB521" i="2" s="1"/>
  <c r="K12994" i="2"/>
  <c r="M12994" i="2" s="1"/>
  <c r="AF521" i="2" s="1"/>
  <c r="K13000" i="2"/>
  <c r="M13000" i="2" s="1"/>
  <c r="AL521" i="2" s="1"/>
  <c r="K12982" i="2"/>
  <c r="M12982" i="2" s="1"/>
  <c r="T521" i="2" s="1"/>
  <c r="K12986" i="2"/>
  <c r="M12986" i="2" s="1"/>
  <c r="X521" i="2" s="1"/>
  <c r="K12992" i="2"/>
  <c r="M12992" i="2" s="1"/>
  <c r="AD521" i="2" s="1"/>
  <c r="K12997" i="2"/>
  <c r="M12997" i="2" s="1"/>
  <c r="AI521" i="2" s="1"/>
  <c r="K12978" i="2"/>
  <c r="M12978" i="2" s="1"/>
  <c r="P521" i="2" s="1"/>
  <c r="K12984" i="2"/>
  <c r="M12984" i="2" s="1"/>
  <c r="V521" i="2" s="1"/>
  <c r="K12989" i="2"/>
  <c r="M12989" i="2" s="1"/>
  <c r="AA521" i="2" s="1"/>
  <c r="K12995" i="2"/>
  <c r="M12995" i="2" s="1"/>
  <c r="AG521" i="2" s="1"/>
  <c r="K12999" i="2"/>
  <c r="M12999" i="2" s="1"/>
  <c r="AK521" i="2" s="1"/>
  <c r="K12981" i="2"/>
  <c r="M12981" i="2" s="1"/>
  <c r="S521" i="2" s="1"/>
  <c r="K12987" i="2"/>
  <c r="M12987" i="2" s="1"/>
  <c r="K13001" i="2"/>
  <c r="M13001" i="2" s="1"/>
  <c r="AM521" i="2" s="1"/>
  <c r="K12991" i="2"/>
  <c r="M12991" i="2" s="1"/>
  <c r="AC521" i="2" s="1"/>
  <c r="K12996" i="2"/>
  <c r="M12996" i="2" s="1"/>
  <c r="AH521" i="2" s="1"/>
  <c r="K12979" i="2"/>
  <c r="M12979" i="2" s="1"/>
  <c r="Q521" i="2" s="1"/>
  <c r="K17632" i="2"/>
  <c r="M17632" i="2" s="1"/>
  <c r="T707" i="2" s="1"/>
  <c r="K17637" i="2"/>
  <c r="M17637" i="2" s="1"/>
  <c r="Y707" i="2" s="1"/>
  <c r="K17627" i="2"/>
  <c r="M17627" i="2" s="1"/>
  <c r="O707" i="2" s="1"/>
  <c r="K17647" i="2"/>
  <c r="M17647" i="2" s="1"/>
  <c r="AI707" i="2" s="1"/>
  <c r="K17629" i="2"/>
  <c r="M17629" i="2" s="1"/>
  <c r="Q707" i="2" s="1"/>
  <c r="K17650" i="2"/>
  <c r="M17650" i="2" s="1"/>
  <c r="AL707" i="2" s="1"/>
  <c r="K17639" i="2"/>
  <c r="M17639" i="2" s="1"/>
  <c r="AA707" i="2" s="1"/>
  <c r="K17644" i="2"/>
  <c r="M17644" i="2" s="1"/>
  <c r="AF707" i="2" s="1"/>
  <c r="K17642" i="2"/>
  <c r="M17642" i="2" s="1"/>
  <c r="AD707" i="2" s="1"/>
  <c r="K17649" i="2"/>
  <c r="M17649" i="2" s="1"/>
  <c r="AK707" i="2" s="1"/>
  <c r="K17631" i="2"/>
  <c r="M17631" i="2" s="1"/>
  <c r="S707" i="2" s="1"/>
  <c r="K17636" i="2"/>
  <c r="M17636" i="2" s="1"/>
  <c r="X707" i="2" s="1"/>
  <c r="K17634" i="2"/>
  <c r="M17634" i="2" s="1"/>
  <c r="V707" i="2" s="1"/>
  <c r="K17641" i="2"/>
  <c r="M17641" i="2" s="1"/>
  <c r="AC707" i="2" s="1"/>
  <c r="K17646" i="2"/>
  <c r="M17646" i="2" s="1"/>
  <c r="AH707" i="2" s="1"/>
  <c r="K17628" i="2"/>
  <c r="M17628" i="2" s="1"/>
  <c r="P707" i="2" s="1"/>
  <c r="K17633" i="2"/>
  <c r="M17633" i="2" s="1"/>
  <c r="U707" i="2" s="1"/>
  <c r="K17638" i="2"/>
  <c r="M17638" i="2" s="1"/>
  <c r="Z707" i="2" s="1"/>
  <c r="K17651" i="2"/>
  <c r="M17651" i="2" s="1"/>
  <c r="AM707" i="2" s="1"/>
  <c r="K17648" i="2"/>
  <c r="M17648" i="2" s="1"/>
  <c r="AJ707" i="2" s="1"/>
  <c r="K17630" i="2"/>
  <c r="M17630" i="2" s="1"/>
  <c r="R707" i="2" s="1"/>
  <c r="K17643" i="2"/>
  <c r="M17643" i="2" s="1"/>
  <c r="AE707" i="2" s="1"/>
  <c r="K17640" i="2"/>
  <c r="M17640" i="2" s="1"/>
  <c r="AB707" i="2" s="1"/>
  <c r="K17645" i="2"/>
  <c r="M17645" i="2" s="1"/>
  <c r="AG707" i="2" s="1"/>
  <c r="K17635" i="2"/>
  <c r="M17635" i="2" s="1"/>
  <c r="W707" i="2" s="1"/>
  <c r="K4034" i="2"/>
  <c r="M4034" i="2" s="1"/>
  <c r="V163" i="2" s="1"/>
  <c r="K4039" i="2"/>
  <c r="M4039" i="2" s="1"/>
  <c r="AA163" i="2" s="1"/>
  <c r="K4051" i="2"/>
  <c r="M4051" i="2" s="1"/>
  <c r="AM163" i="2" s="1"/>
  <c r="K4049" i="2"/>
  <c r="M4049" i="2" s="1"/>
  <c r="AK163" i="2" s="1"/>
  <c r="K4031" i="2"/>
  <c r="M4031" i="2" s="1"/>
  <c r="S163" i="2" s="1"/>
  <c r="K4043" i="2"/>
  <c r="M4043" i="2" s="1"/>
  <c r="AE163" i="2" s="1"/>
  <c r="K4041" i="2"/>
  <c r="M4041" i="2" s="1"/>
  <c r="AC163" i="2" s="1"/>
  <c r="K4046" i="2"/>
  <c r="M4046" i="2" s="1"/>
  <c r="AH163" i="2" s="1"/>
  <c r="K4035" i="2"/>
  <c r="M4035" i="2" s="1"/>
  <c r="W163" i="2" s="1"/>
  <c r="K4033" i="2"/>
  <c r="M4033" i="2" s="1"/>
  <c r="U163" i="2" s="1"/>
  <c r="K4038" i="2"/>
  <c r="M4038" i="2" s="1"/>
  <c r="K4027" i="2"/>
  <c r="M4027" i="2" s="1"/>
  <c r="O163" i="2" s="1"/>
  <c r="K4048" i="2"/>
  <c r="M4048" i="2" s="1"/>
  <c r="AJ163" i="2" s="1"/>
  <c r="K4030" i="2"/>
  <c r="M4030" i="2" s="1"/>
  <c r="R163" i="2" s="1"/>
  <c r="K4044" i="2"/>
  <c r="M4044" i="2" s="1"/>
  <c r="AF163" i="2" s="1"/>
  <c r="K4040" i="2"/>
  <c r="M4040" i="2" s="1"/>
  <c r="AB163" i="2" s="1"/>
  <c r="K4045" i="2"/>
  <c r="M4045" i="2" s="1"/>
  <c r="AG163" i="2" s="1"/>
  <c r="K4036" i="2"/>
  <c r="M4036" i="2" s="1"/>
  <c r="X163" i="2" s="1"/>
  <c r="K4050" i="2"/>
  <c r="M4050" i="2" s="1"/>
  <c r="AL163" i="2" s="1"/>
  <c r="K4032" i="2"/>
  <c r="M4032" i="2" s="1"/>
  <c r="T163" i="2" s="1"/>
  <c r="K4037" i="2"/>
  <c r="M4037" i="2" s="1"/>
  <c r="Y163" i="2" s="1"/>
  <c r="K4028" i="2"/>
  <c r="M4028" i="2" s="1"/>
  <c r="P163" i="2" s="1"/>
  <c r="K4042" i="2"/>
  <c r="M4042" i="2" s="1"/>
  <c r="AD163" i="2" s="1"/>
  <c r="K4047" i="2"/>
  <c r="M4047" i="2" s="1"/>
  <c r="AI163" i="2" s="1"/>
  <c r="K4029" i="2"/>
  <c r="M4029" i="2" s="1"/>
  <c r="Q163" i="2" s="1"/>
  <c r="K10859" i="2"/>
  <c r="M10859" i="2" s="1"/>
  <c r="V436" i="2" s="1"/>
  <c r="K10864" i="2"/>
  <c r="M10864" i="2" s="1"/>
  <c r="AA436" i="2" s="1"/>
  <c r="K10869" i="2"/>
  <c r="M10869" i="2" s="1"/>
  <c r="AF436" i="2" s="1"/>
  <c r="K10874" i="2"/>
  <c r="M10874" i="2" s="1"/>
  <c r="AK436" i="2" s="1"/>
  <c r="K10856" i="2"/>
  <c r="M10856" i="2" s="1"/>
  <c r="S436" i="2" s="1"/>
  <c r="K10861" i="2"/>
  <c r="M10861" i="2" s="1"/>
  <c r="X436" i="2" s="1"/>
  <c r="K10876" i="2"/>
  <c r="M10876" i="2" s="1"/>
  <c r="AM436" i="2" s="1"/>
  <c r="K10866" i="2"/>
  <c r="M10866" i="2" s="1"/>
  <c r="AC436" i="2" s="1"/>
  <c r="K10871" i="2"/>
  <c r="M10871" i="2" s="1"/>
  <c r="AH436" i="2" s="1"/>
  <c r="K10853" i="2"/>
  <c r="M10853" i="2" s="1"/>
  <c r="P436" i="2" s="1"/>
  <c r="K10868" i="2"/>
  <c r="M10868" i="2" s="1"/>
  <c r="AE436" i="2" s="1"/>
  <c r="K10858" i="2"/>
  <c r="M10858" i="2" s="1"/>
  <c r="U436" i="2" s="1"/>
  <c r="K10863" i="2"/>
  <c r="M10863" i="2" s="1"/>
  <c r="Z436" i="2" s="1"/>
  <c r="K10860" i="2"/>
  <c r="M10860" i="2" s="1"/>
  <c r="K10873" i="2"/>
  <c r="M10873" i="2" s="1"/>
  <c r="AJ436" i="2" s="1"/>
  <c r="K10855" i="2"/>
  <c r="M10855" i="2" s="1"/>
  <c r="R436" i="2" s="1"/>
  <c r="K10852" i="2"/>
  <c r="M10852" i="2" s="1"/>
  <c r="O436" i="2" s="1"/>
  <c r="K10865" i="2"/>
  <c r="M10865" i="2" s="1"/>
  <c r="AB436" i="2" s="1"/>
  <c r="K10870" i="2"/>
  <c r="M10870" i="2" s="1"/>
  <c r="AG436" i="2" s="1"/>
  <c r="K10875" i="2"/>
  <c r="M10875" i="2" s="1"/>
  <c r="AL436" i="2" s="1"/>
  <c r="K10857" i="2"/>
  <c r="M10857" i="2" s="1"/>
  <c r="T436" i="2" s="1"/>
  <c r="K10862" i="2"/>
  <c r="M10862" i="2" s="1"/>
  <c r="Y436" i="2" s="1"/>
  <c r="K10867" i="2"/>
  <c r="M10867" i="2" s="1"/>
  <c r="AD436" i="2" s="1"/>
  <c r="K10872" i="2"/>
  <c r="M10872" i="2" s="1"/>
  <c r="AI436" i="2" s="1"/>
  <c r="K10854" i="2"/>
  <c r="M10854" i="2" s="1"/>
  <c r="Q436" i="2" s="1"/>
  <c r="K12393" i="2"/>
  <c r="M12393" i="2" s="1"/>
  <c r="AE497" i="2" s="1"/>
  <c r="K12383" i="2"/>
  <c r="M12383" i="2" s="1"/>
  <c r="U497" i="2" s="1"/>
  <c r="K12388" i="2"/>
  <c r="M12388" i="2" s="1"/>
  <c r="Z497" i="2" s="1"/>
  <c r="K12385" i="2"/>
  <c r="M12385" i="2" s="1"/>
  <c r="W497" i="2" s="1"/>
  <c r="K12398" i="2"/>
  <c r="M12398" i="2" s="1"/>
  <c r="AJ497" i="2" s="1"/>
  <c r="K12380" i="2"/>
  <c r="M12380" i="2" s="1"/>
  <c r="R497" i="2" s="1"/>
  <c r="K12377" i="2"/>
  <c r="M12377" i="2" s="1"/>
  <c r="O497" i="2" s="1"/>
  <c r="K12390" i="2"/>
  <c r="M12390" i="2" s="1"/>
  <c r="AB497" i="2" s="1"/>
  <c r="K12394" i="2"/>
  <c r="M12394" i="2" s="1"/>
  <c r="AF497" i="2" s="1"/>
  <c r="K12400" i="2"/>
  <c r="M12400" i="2" s="1"/>
  <c r="AL497" i="2" s="1"/>
  <c r="K12382" i="2"/>
  <c r="M12382" i="2" s="1"/>
  <c r="T497" i="2" s="1"/>
  <c r="K12386" i="2"/>
  <c r="M12386" i="2" s="1"/>
  <c r="X497" i="2" s="1"/>
  <c r="K12392" i="2"/>
  <c r="M12392" i="2" s="1"/>
  <c r="K12397" i="2"/>
  <c r="M12397" i="2" s="1"/>
  <c r="AI497" i="2" s="1"/>
  <c r="K12378" i="2"/>
  <c r="M12378" i="2" s="1"/>
  <c r="P497" i="2" s="1"/>
  <c r="K12384" i="2"/>
  <c r="M12384" i="2" s="1"/>
  <c r="V497" i="2" s="1"/>
  <c r="K12389" i="2"/>
  <c r="M12389" i="2" s="1"/>
  <c r="AA497" i="2" s="1"/>
  <c r="K12387" i="2"/>
  <c r="M12387" i="2" s="1"/>
  <c r="Y497" i="2" s="1"/>
  <c r="K12399" i="2"/>
  <c r="M12399" i="2" s="1"/>
  <c r="AK497" i="2" s="1"/>
  <c r="K12381" i="2"/>
  <c r="M12381" i="2" s="1"/>
  <c r="S497" i="2" s="1"/>
  <c r="K12379" i="2"/>
  <c r="M12379" i="2" s="1"/>
  <c r="Q497" i="2" s="1"/>
  <c r="K12401" i="2"/>
  <c r="M12401" i="2" s="1"/>
  <c r="AM497" i="2" s="1"/>
  <c r="K12391" i="2"/>
  <c r="M12391" i="2" s="1"/>
  <c r="AC497" i="2" s="1"/>
  <c r="K12396" i="2"/>
  <c r="M12396" i="2" s="1"/>
  <c r="AH497" i="2" s="1"/>
  <c r="K12395" i="2"/>
  <c r="M12395" i="2" s="1"/>
  <c r="AG497" i="2" s="1"/>
  <c r="K1515" i="2"/>
  <c r="M1515" i="2" s="1"/>
  <c r="K1520" i="2"/>
  <c r="M1520" i="2" s="1"/>
  <c r="AG62" i="2" s="1"/>
  <c r="K1511" i="2"/>
  <c r="M1511" i="2" s="1"/>
  <c r="X62" i="2" s="1"/>
  <c r="K1525" i="2"/>
  <c r="M1525" i="2" s="1"/>
  <c r="AL62" i="2" s="1"/>
  <c r="K1507" i="2"/>
  <c r="M1507" i="2" s="1"/>
  <c r="T62" i="2" s="1"/>
  <c r="K1512" i="2"/>
  <c r="M1512" i="2" s="1"/>
  <c r="Y62" i="2" s="1"/>
  <c r="K1503" i="2"/>
  <c r="M1503" i="2" s="1"/>
  <c r="P62" i="2" s="1"/>
  <c r="K1517" i="2"/>
  <c r="M1517" i="2" s="1"/>
  <c r="AD62" i="2" s="1"/>
  <c r="K1522" i="2"/>
  <c r="M1522" i="2" s="1"/>
  <c r="AI62" i="2" s="1"/>
  <c r="K1504" i="2"/>
  <c r="M1504" i="2" s="1"/>
  <c r="Q62" i="2" s="1"/>
  <c r="K1509" i="2"/>
  <c r="M1509" i="2" s="1"/>
  <c r="V62" i="2" s="1"/>
  <c r="K1514" i="2"/>
  <c r="M1514" i="2" s="1"/>
  <c r="AA62" i="2" s="1"/>
  <c r="K1526" i="2"/>
  <c r="M1526" i="2" s="1"/>
  <c r="AM62" i="2" s="1"/>
  <c r="K1524" i="2"/>
  <c r="M1524" i="2" s="1"/>
  <c r="AK62" i="2" s="1"/>
  <c r="K1506" i="2"/>
  <c r="M1506" i="2" s="1"/>
  <c r="S62" i="2" s="1"/>
  <c r="K1518" i="2"/>
  <c r="M1518" i="2" s="1"/>
  <c r="AE62" i="2" s="1"/>
  <c r="K1516" i="2"/>
  <c r="M1516" i="2" s="1"/>
  <c r="AC62" i="2" s="1"/>
  <c r="K1521" i="2"/>
  <c r="M1521" i="2" s="1"/>
  <c r="AH62" i="2" s="1"/>
  <c r="K1510" i="2"/>
  <c r="M1510" i="2" s="1"/>
  <c r="W62" i="2" s="1"/>
  <c r="K1508" i="2"/>
  <c r="M1508" i="2" s="1"/>
  <c r="U62" i="2" s="1"/>
  <c r="K1513" i="2"/>
  <c r="M1513" i="2" s="1"/>
  <c r="Z62" i="2" s="1"/>
  <c r="K1502" i="2"/>
  <c r="M1502" i="2" s="1"/>
  <c r="O62" i="2" s="1"/>
  <c r="K1523" i="2"/>
  <c r="M1523" i="2" s="1"/>
  <c r="AJ62" i="2" s="1"/>
  <c r="K1505" i="2"/>
  <c r="M1505" i="2" s="1"/>
  <c r="R62" i="2" s="1"/>
  <c r="K1519" i="2"/>
  <c r="M1519" i="2" s="1"/>
  <c r="AF62" i="2" s="1"/>
  <c r="K7849" i="2"/>
  <c r="M7849" i="2" s="1"/>
  <c r="AK315" i="2" s="1"/>
  <c r="K7830" i="2"/>
  <c r="M7830" i="2" s="1"/>
  <c r="R315" i="2" s="1"/>
  <c r="K7840" i="2"/>
  <c r="M7840" i="2" s="1"/>
  <c r="AB315" i="2" s="1"/>
  <c r="K7841" i="2"/>
  <c r="M7841" i="2" s="1"/>
  <c r="AC315" i="2" s="1"/>
  <c r="K7844" i="2"/>
  <c r="M7844" i="2" s="1"/>
  <c r="AF315" i="2" s="1"/>
  <c r="K7837" i="2"/>
  <c r="M7837" i="2" s="1"/>
  <c r="Y315" i="2" s="1"/>
  <c r="K7833" i="2"/>
  <c r="M7833" i="2" s="1"/>
  <c r="U315" i="2" s="1"/>
  <c r="K7836" i="2"/>
  <c r="M7836" i="2" s="1"/>
  <c r="X315" i="2" s="1"/>
  <c r="K7835" i="2"/>
  <c r="M7835" i="2" s="1"/>
  <c r="W315" i="2" s="1"/>
  <c r="K7847" i="2"/>
  <c r="M7847" i="2" s="1"/>
  <c r="AI315" i="2" s="1"/>
  <c r="K7828" i="2"/>
  <c r="M7828" i="2" s="1"/>
  <c r="P315" i="2" s="1"/>
  <c r="K7851" i="2"/>
  <c r="M7851" i="2" s="1"/>
  <c r="AM315" i="2" s="1"/>
  <c r="K7839" i="2"/>
  <c r="M7839" i="2" s="1"/>
  <c r="AA315" i="2" s="1"/>
  <c r="K7848" i="2"/>
  <c r="M7848" i="2" s="1"/>
  <c r="AJ315" i="2" s="1"/>
  <c r="K7829" i="2"/>
  <c r="M7829" i="2" s="1"/>
  <c r="Q315" i="2" s="1"/>
  <c r="K7850" i="2"/>
  <c r="M7850" i="2" s="1"/>
  <c r="AL315" i="2" s="1"/>
  <c r="K7831" i="2"/>
  <c r="M7831" i="2" s="1"/>
  <c r="S315" i="2" s="1"/>
  <c r="K7827" i="2"/>
  <c r="M7827" i="2" s="1"/>
  <c r="O315" i="2" s="1"/>
  <c r="K7832" i="2"/>
  <c r="M7832" i="2" s="1"/>
  <c r="T315" i="2" s="1"/>
  <c r="K7842" i="2"/>
  <c r="M7842" i="2" s="1"/>
  <c r="AD315" i="2" s="1"/>
  <c r="K7846" i="2"/>
  <c r="M7846" i="2" s="1"/>
  <c r="AH315" i="2" s="1"/>
  <c r="K7845" i="2"/>
  <c r="M7845" i="2" s="1"/>
  <c r="AG315" i="2" s="1"/>
  <c r="K7834" i="2"/>
  <c r="M7834" i="2" s="1"/>
  <c r="V315" i="2" s="1"/>
  <c r="K7838" i="2"/>
  <c r="M7838" i="2" s="1"/>
  <c r="K7843" i="2"/>
  <c r="M7843" i="2" s="1"/>
  <c r="AE315" i="2" s="1"/>
  <c r="K1172" i="2"/>
  <c r="M1172" i="2" s="1"/>
  <c r="AI48" i="2" s="1"/>
  <c r="K1154" i="2"/>
  <c r="M1154" i="2" s="1"/>
  <c r="Q48" i="2" s="1"/>
  <c r="K1174" i="2"/>
  <c r="M1174" i="2" s="1"/>
  <c r="AK48" i="2" s="1"/>
  <c r="K1164" i="2"/>
  <c r="M1164" i="2" s="1"/>
  <c r="AA48" i="2" s="1"/>
  <c r="K1169" i="2"/>
  <c r="M1169" i="2" s="1"/>
  <c r="AF48" i="2" s="1"/>
  <c r="K1166" i="2"/>
  <c r="M1166" i="2" s="1"/>
  <c r="AC48" i="2" s="1"/>
  <c r="K1156" i="2"/>
  <c r="M1156" i="2" s="1"/>
  <c r="S48" i="2" s="1"/>
  <c r="K1161" i="2"/>
  <c r="M1161" i="2" s="1"/>
  <c r="X48" i="2" s="1"/>
  <c r="K1158" i="2"/>
  <c r="M1158" i="2" s="1"/>
  <c r="U48" i="2" s="1"/>
  <c r="K1171" i="2"/>
  <c r="M1171" i="2" s="1"/>
  <c r="AH48" i="2" s="1"/>
  <c r="K1153" i="2"/>
  <c r="M1153" i="2" s="1"/>
  <c r="P48" i="2" s="1"/>
  <c r="K1159" i="2"/>
  <c r="M1159" i="2" s="1"/>
  <c r="V48" i="2" s="1"/>
  <c r="K1163" i="2"/>
  <c r="M1163" i="2" s="1"/>
  <c r="Z48" i="2" s="1"/>
  <c r="K1176" i="2"/>
  <c r="M1176" i="2" s="1"/>
  <c r="AM48" i="2" s="1"/>
  <c r="K1167" i="2"/>
  <c r="M1167" i="2" s="1"/>
  <c r="K1173" i="2"/>
  <c r="M1173" i="2" s="1"/>
  <c r="AJ48" i="2" s="1"/>
  <c r="K1155" i="2"/>
  <c r="M1155" i="2" s="1"/>
  <c r="R48" i="2" s="1"/>
  <c r="K1168" i="2"/>
  <c r="M1168" i="2" s="1"/>
  <c r="AE48" i="2" s="1"/>
  <c r="K1175" i="2"/>
  <c r="M1175" i="2" s="1"/>
  <c r="AL48" i="2" s="1"/>
  <c r="K1165" i="2"/>
  <c r="M1165" i="2" s="1"/>
  <c r="AB48" i="2" s="1"/>
  <c r="K1170" i="2"/>
  <c r="M1170" i="2" s="1"/>
  <c r="AG48" i="2" s="1"/>
  <c r="K1160" i="2"/>
  <c r="M1160" i="2" s="1"/>
  <c r="W48" i="2" s="1"/>
  <c r="K1157" i="2"/>
  <c r="M1157" i="2" s="1"/>
  <c r="T48" i="2" s="1"/>
  <c r="K1162" i="2"/>
  <c r="M1162" i="2" s="1"/>
  <c r="Y48" i="2" s="1"/>
  <c r="K1152" i="2"/>
  <c r="M1152" i="2" s="1"/>
  <c r="O48" i="2" s="1"/>
  <c r="K15215" i="2"/>
  <c r="M15215" i="2" s="1"/>
  <c r="AB610" i="2" s="1"/>
  <c r="K15220" i="2"/>
  <c r="M15220" i="2" s="1"/>
  <c r="AG610" i="2" s="1"/>
  <c r="K15209" i="2"/>
  <c r="M15209" i="2" s="1"/>
  <c r="V610" i="2" s="1"/>
  <c r="K15207" i="2"/>
  <c r="M15207" i="2" s="1"/>
  <c r="T610" i="2" s="1"/>
  <c r="K15212" i="2"/>
  <c r="M15212" i="2" s="1"/>
  <c r="K15226" i="2"/>
  <c r="M15226" i="2" s="1"/>
  <c r="AM610" i="2" s="1"/>
  <c r="K15222" i="2"/>
  <c r="M15222" i="2" s="1"/>
  <c r="AI610" i="2" s="1"/>
  <c r="K15204" i="2"/>
  <c r="M15204" i="2" s="1"/>
  <c r="Q610" i="2" s="1"/>
  <c r="K15218" i="2"/>
  <c r="M15218" i="2" s="1"/>
  <c r="AE610" i="2" s="1"/>
  <c r="K15214" i="2"/>
  <c r="M15214" i="2" s="1"/>
  <c r="AA610" i="2" s="1"/>
  <c r="K15219" i="2"/>
  <c r="M15219" i="2" s="1"/>
  <c r="AF610" i="2" s="1"/>
  <c r="K15210" i="2"/>
  <c r="M15210" i="2" s="1"/>
  <c r="W610" i="2" s="1"/>
  <c r="K15224" i="2"/>
  <c r="M15224" i="2" s="1"/>
  <c r="AK610" i="2" s="1"/>
  <c r="K15206" i="2"/>
  <c r="M15206" i="2" s="1"/>
  <c r="S610" i="2" s="1"/>
  <c r="K15211" i="2"/>
  <c r="M15211" i="2" s="1"/>
  <c r="X610" i="2" s="1"/>
  <c r="K15202" i="2"/>
  <c r="M15202" i="2" s="1"/>
  <c r="O610" i="2" s="1"/>
  <c r="K15216" i="2"/>
  <c r="M15216" i="2" s="1"/>
  <c r="AC610" i="2" s="1"/>
  <c r="K15221" i="2"/>
  <c r="M15221" i="2" s="1"/>
  <c r="AH610" i="2" s="1"/>
  <c r="K15203" i="2"/>
  <c r="M15203" i="2" s="1"/>
  <c r="P610" i="2" s="1"/>
  <c r="K15208" i="2"/>
  <c r="M15208" i="2" s="1"/>
  <c r="U610" i="2" s="1"/>
  <c r="K15213" i="2"/>
  <c r="M15213" i="2" s="1"/>
  <c r="Z610" i="2" s="1"/>
  <c r="K15225" i="2"/>
  <c r="M15225" i="2" s="1"/>
  <c r="AL610" i="2" s="1"/>
  <c r="K15223" i="2"/>
  <c r="M15223" i="2" s="1"/>
  <c r="AJ610" i="2" s="1"/>
  <c r="K15205" i="2"/>
  <c r="M15205" i="2" s="1"/>
  <c r="R610" i="2" s="1"/>
  <c r="K15217" i="2"/>
  <c r="M15217" i="2" s="1"/>
  <c r="AD610" i="2" s="1"/>
  <c r="K1580" i="2"/>
  <c r="M1580" i="2" s="1"/>
  <c r="R65" i="2" s="1"/>
  <c r="K1593" i="2"/>
  <c r="M1593" i="2" s="1"/>
  <c r="AE65" i="2" s="1"/>
  <c r="K1582" i="2"/>
  <c r="M1582" i="2" s="1"/>
  <c r="T65" i="2" s="1"/>
  <c r="K1595" i="2"/>
  <c r="M1595" i="2" s="1"/>
  <c r="AG65" i="2" s="1"/>
  <c r="K1585" i="2"/>
  <c r="M1585" i="2" s="1"/>
  <c r="W65" i="2" s="1"/>
  <c r="K1599" i="2"/>
  <c r="M1599" i="2" s="1"/>
  <c r="AK65" i="2" s="1"/>
  <c r="K1587" i="2"/>
  <c r="M1587" i="2" s="1"/>
  <c r="Y65" i="2" s="1"/>
  <c r="K1577" i="2"/>
  <c r="M1577" i="2" s="1"/>
  <c r="O65" i="2" s="1"/>
  <c r="K1591" i="2"/>
  <c r="M1591" i="2" s="1"/>
  <c r="AC65" i="2" s="1"/>
  <c r="K1597" i="2"/>
  <c r="M1597" i="2" s="1"/>
  <c r="AI65" i="2" s="1"/>
  <c r="K1579" i="2"/>
  <c r="M1579" i="2" s="1"/>
  <c r="Q65" i="2" s="1"/>
  <c r="K1600" i="2"/>
  <c r="M1600" i="2" s="1"/>
  <c r="AL65" i="2" s="1"/>
  <c r="K1583" i="2"/>
  <c r="M1583" i="2" s="1"/>
  <c r="U65" i="2" s="1"/>
  <c r="K1589" i="2"/>
  <c r="M1589" i="2" s="1"/>
  <c r="AA65" i="2" s="1"/>
  <c r="K1594" i="2"/>
  <c r="M1594" i="2" s="1"/>
  <c r="AF65" i="2" s="1"/>
  <c r="K1592" i="2"/>
  <c r="M1592" i="2" s="1"/>
  <c r="AD65" i="2" s="1"/>
  <c r="K1581" i="2"/>
  <c r="M1581" i="2" s="1"/>
  <c r="S65" i="2" s="1"/>
  <c r="K1586" i="2"/>
  <c r="M1586" i="2" s="1"/>
  <c r="X65" i="2" s="1"/>
  <c r="K1584" i="2"/>
  <c r="M1584" i="2" s="1"/>
  <c r="V65" i="2" s="1"/>
  <c r="K1596" i="2"/>
  <c r="M1596" i="2" s="1"/>
  <c r="AH65" i="2" s="1"/>
  <c r="K1578" i="2"/>
  <c r="M1578" i="2" s="1"/>
  <c r="P65" i="2" s="1"/>
  <c r="K1598" i="2"/>
  <c r="M1598" i="2" s="1"/>
  <c r="AJ65" i="2" s="1"/>
  <c r="K1588" i="2"/>
  <c r="M1588" i="2" s="1"/>
  <c r="Z65" i="2" s="1"/>
  <c r="K1601" i="2"/>
  <c r="M1601" i="2" s="1"/>
  <c r="AM65" i="2" s="1"/>
  <c r="K1590" i="2"/>
  <c r="M1590" i="2" s="1"/>
  <c r="AB65" i="2" s="1"/>
  <c r="K5088" i="2"/>
  <c r="M5088" i="2" s="1"/>
  <c r="Z205" i="2" s="1"/>
  <c r="K5101" i="2"/>
  <c r="M5101" i="2" s="1"/>
  <c r="AM205" i="2" s="1"/>
  <c r="K5092" i="2"/>
  <c r="M5092" i="2" s="1"/>
  <c r="AD205" i="2" s="1"/>
  <c r="K5098" i="2"/>
  <c r="M5098" i="2" s="1"/>
  <c r="AJ205" i="2" s="1"/>
  <c r="K5080" i="2"/>
  <c r="M5080" i="2" s="1"/>
  <c r="R205" i="2" s="1"/>
  <c r="K5093" i="2"/>
  <c r="M5093" i="2" s="1"/>
  <c r="AE205" i="2" s="1"/>
  <c r="K5100" i="2"/>
  <c r="M5100" i="2" s="1"/>
  <c r="AL205" i="2" s="1"/>
  <c r="K5090" i="2"/>
  <c r="M5090" i="2" s="1"/>
  <c r="K5095" i="2"/>
  <c r="M5095" i="2" s="1"/>
  <c r="AG205" i="2" s="1"/>
  <c r="K5085" i="2"/>
  <c r="M5085" i="2" s="1"/>
  <c r="W205" i="2" s="1"/>
  <c r="K5082" i="2"/>
  <c r="M5082" i="2" s="1"/>
  <c r="T205" i="2" s="1"/>
  <c r="K5087" i="2"/>
  <c r="M5087" i="2" s="1"/>
  <c r="Y205" i="2" s="1"/>
  <c r="K5077" i="2"/>
  <c r="M5077" i="2" s="1"/>
  <c r="O205" i="2" s="1"/>
  <c r="K5097" i="2"/>
  <c r="M5097" i="2" s="1"/>
  <c r="AI205" i="2" s="1"/>
  <c r="K5079" i="2"/>
  <c r="M5079" i="2" s="1"/>
  <c r="Q205" i="2" s="1"/>
  <c r="K5099" i="2"/>
  <c r="M5099" i="2" s="1"/>
  <c r="AK205" i="2" s="1"/>
  <c r="K5089" i="2"/>
  <c r="M5089" i="2" s="1"/>
  <c r="AA205" i="2" s="1"/>
  <c r="K5094" i="2"/>
  <c r="M5094" i="2" s="1"/>
  <c r="AF205" i="2" s="1"/>
  <c r="K5091" i="2"/>
  <c r="M5091" i="2" s="1"/>
  <c r="AC205" i="2" s="1"/>
  <c r="K5081" i="2"/>
  <c r="M5081" i="2" s="1"/>
  <c r="S205" i="2" s="1"/>
  <c r="K5086" i="2"/>
  <c r="M5086" i="2" s="1"/>
  <c r="X205" i="2" s="1"/>
  <c r="K5083" i="2"/>
  <c r="M5083" i="2" s="1"/>
  <c r="U205" i="2" s="1"/>
  <c r="K5096" i="2"/>
  <c r="M5096" i="2" s="1"/>
  <c r="AH205" i="2" s="1"/>
  <c r="K5078" i="2"/>
  <c r="M5078" i="2" s="1"/>
  <c r="P205" i="2" s="1"/>
  <c r="K5084" i="2"/>
  <c r="M5084" i="2" s="1"/>
  <c r="V205" i="2" s="1"/>
  <c r="K1957" i="2"/>
  <c r="M1957" i="2" s="1"/>
  <c r="T80" i="2" s="1"/>
  <c r="K1962" i="2"/>
  <c r="M1962" i="2" s="1"/>
  <c r="Y80" i="2" s="1"/>
  <c r="K1952" i="2"/>
  <c r="M1952" i="2" s="1"/>
  <c r="O80" i="2" s="1"/>
  <c r="K1972" i="2"/>
  <c r="M1972" i="2" s="1"/>
  <c r="AI80" i="2" s="1"/>
  <c r="K1954" i="2"/>
  <c r="M1954" i="2" s="1"/>
  <c r="Q80" i="2" s="1"/>
  <c r="K1974" i="2"/>
  <c r="M1974" i="2" s="1"/>
  <c r="AK80" i="2" s="1"/>
  <c r="K1964" i="2"/>
  <c r="M1964" i="2" s="1"/>
  <c r="AA80" i="2" s="1"/>
  <c r="K1969" i="2"/>
  <c r="M1969" i="2" s="1"/>
  <c r="AF80" i="2" s="1"/>
  <c r="K1966" i="2"/>
  <c r="M1966" i="2" s="1"/>
  <c r="AC80" i="2" s="1"/>
  <c r="K1956" i="2"/>
  <c r="M1956" i="2" s="1"/>
  <c r="S80" i="2" s="1"/>
  <c r="K1961" i="2"/>
  <c r="M1961" i="2" s="1"/>
  <c r="X80" i="2" s="1"/>
  <c r="K1958" i="2"/>
  <c r="M1958" i="2" s="1"/>
  <c r="U80" i="2" s="1"/>
  <c r="K1971" i="2"/>
  <c r="M1971" i="2" s="1"/>
  <c r="AH80" i="2" s="1"/>
  <c r="K1953" i="2"/>
  <c r="M1953" i="2" s="1"/>
  <c r="P80" i="2" s="1"/>
  <c r="K1975" i="2"/>
  <c r="M1975" i="2" s="1"/>
  <c r="AL80" i="2" s="1"/>
  <c r="K1963" i="2"/>
  <c r="M1963" i="2" s="1"/>
  <c r="Z80" i="2" s="1"/>
  <c r="K1976" i="2"/>
  <c r="M1976" i="2" s="1"/>
  <c r="AM80" i="2" s="1"/>
  <c r="K1967" i="2"/>
  <c r="M1967" i="2" s="1"/>
  <c r="AD80" i="2" s="1"/>
  <c r="K1973" i="2"/>
  <c r="M1973" i="2" s="1"/>
  <c r="AJ80" i="2" s="1"/>
  <c r="K1955" i="2"/>
  <c r="M1955" i="2" s="1"/>
  <c r="R80" i="2" s="1"/>
  <c r="K1968" i="2"/>
  <c r="M1968" i="2" s="1"/>
  <c r="AE80" i="2" s="1"/>
  <c r="K1959" i="2"/>
  <c r="M1959" i="2" s="1"/>
  <c r="V80" i="2" s="1"/>
  <c r="K1965" i="2"/>
  <c r="M1965" i="2" s="1"/>
  <c r="AB80" i="2" s="1"/>
  <c r="K1970" i="2"/>
  <c r="M1970" i="2" s="1"/>
  <c r="AG80" i="2" s="1"/>
  <c r="K1960" i="2"/>
  <c r="M1960" i="2" s="1"/>
  <c r="K255" i="2"/>
  <c r="M255" i="2" s="1"/>
  <c r="R12" i="2" s="1"/>
  <c r="K276" i="2"/>
  <c r="M276" i="2" s="1"/>
  <c r="AM12" i="2" s="1"/>
  <c r="K256" i="2"/>
  <c r="M256" i="2" s="1"/>
  <c r="S12" i="2" s="1"/>
  <c r="K272" i="2"/>
  <c r="M272" i="2" s="1"/>
  <c r="AI12" i="2" s="1"/>
  <c r="K268" i="2"/>
  <c r="M268" i="2" s="1"/>
  <c r="AE12" i="2" s="1"/>
  <c r="K274" i="2"/>
  <c r="M274" i="2" s="1"/>
  <c r="AK12" i="2" s="1"/>
  <c r="K270" i="2"/>
  <c r="M270" i="2" s="1"/>
  <c r="AG12" i="2" s="1"/>
  <c r="K260" i="2"/>
  <c r="M260" i="2" s="1"/>
  <c r="W12" i="2" s="1"/>
  <c r="K266" i="2"/>
  <c r="M266" i="2" s="1"/>
  <c r="AC12" i="2" s="1"/>
  <c r="K262" i="2"/>
  <c r="M262" i="2" s="1"/>
  <c r="Y12" i="2" s="1"/>
  <c r="K252" i="2"/>
  <c r="M252" i="2" s="1"/>
  <c r="O12" i="2" s="1"/>
  <c r="K258" i="2"/>
  <c r="M258" i="2" s="1"/>
  <c r="U12" i="2" s="1"/>
  <c r="K254" i="2"/>
  <c r="M254" i="2" s="1"/>
  <c r="Q12" i="2" s="1"/>
  <c r="K264" i="2"/>
  <c r="M264" i="2" s="1"/>
  <c r="AA12" i="2" s="1"/>
  <c r="K273" i="2"/>
  <c r="M273" i="2" s="1"/>
  <c r="AJ12" i="2" s="1"/>
  <c r="K269" i="2"/>
  <c r="M269" i="2" s="1"/>
  <c r="AF12" i="2" s="1"/>
  <c r="K275" i="2"/>
  <c r="M275" i="2" s="1"/>
  <c r="AL12" i="2" s="1"/>
  <c r="K265" i="2"/>
  <c r="M265" i="2" s="1"/>
  <c r="K271" i="2"/>
  <c r="M271" i="2" s="1"/>
  <c r="AH12" i="2" s="1"/>
  <c r="K261" i="2"/>
  <c r="M261" i="2" s="1"/>
  <c r="X12" i="2" s="1"/>
  <c r="K267" i="2"/>
  <c r="M267" i="2" s="1"/>
  <c r="AD12" i="2" s="1"/>
  <c r="K257" i="2"/>
  <c r="M257" i="2" s="1"/>
  <c r="T12" i="2" s="1"/>
  <c r="K263" i="2"/>
  <c r="M263" i="2" s="1"/>
  <c r="Z12" i="2" s="1"/>
  <c r="K253" i="2"/>
  <c r="M253" i="2" s="1"/>
  <c r="P12" i="2" s="1"/>
  <c r="K259" i="2"/>
  <c r="M259" i="2" s="1"/>
  <c r="V12" i="2" s="1"/>
  <c r="K10260" i="2"/>
  <c r="M10260" i="2" s="1"/>
  <c r="W412" i="2" s="1"/>
  <c r="K10273" i="2"/>
  <c r="M10273" i="2" s="1"/>
  <c r="AJ412" i="2" s="1"/>
  <c r="K10255" i="2"/>
  <c r="M10255" i="2" s="1"/>
  <c r="R412" i="2" s="1"/>
  <c r="K10252" i="2"/>
  <c r="M10252" i="2" s="1"/>
  <c r="O412" i="2" s="1"/>
  <c r="K10265" i="2"/>
  <c r="M10265" i="2" s="1"/>
  <c r="AB412" i="2" s="1"/>
  <c r="K10270" i="2"/>
  <c r="M10270" i="2" s="1"/>
  <c r="AG412" i="2" s="1"/>
  <c r="K10275" i="2"/>
  <c r="M10275" i="2" s="1"/>
  <c r="AL412" i="2" s="1"/>
  <c r="K10257" i="2"/>
  <c r="M10257" i="2" s="1"/>
  <c r="T412" i="2" s="1"/>
  <c r="K10262" i="2"/>
  <c r="M10262" i="2" s="1"/>
  <c r="Y412" i="2" s="1"/>
  <c r="K10267" i="2"/>
  <c r="M10267" i="2" s="1"/>
  <c r="AD412" i="2" s="1"/>
  <c r="K10272" i="2"/>
  <c r="M10272" i="2" s="1"/>
  <c r="AI412" i="2" s="1"/>
  <c r="K10254" i="2"/>
  <c r="M10254" i="2" s="1"/>
  <c r="Q412" i="2" s="1"/>
  <c r="K10259" i="2"/>
  <c r="M10259" i="2" s="1"/>
  <c r="V412" i="2" s="1"/>
  <c r="K10264" i="2"/>
  <c r="M10264" i="2" s="1"/>
  <c r="AA412" i="2" s="1"/>
  <c r="K10269" i="2"/>
  <c r="M10269" i="2" s="1"/>
  <c r="AF412" i="2" s="1"/>
  <c r="K10274" i="2"/>
  <c r="M10274" i="2" s="1"/>
  <c r="AK412" i="2" s="1"/>
  <c r="K10256" i="2"/>
  <c r="M10256" i="2" s="1"/>
  <c r="S412" i="2" s="1"/>
  <c r="K10261" i="2"/>
  <c r="M10261" i="2" s="1"/>
  <c r="X412" i="2" s="1"/>
  <c r="K10276" i="2"/>
  <c r="M10276" i="2" s="1"/>
  <c r="AM412" i="2" s="1"/>
  <c r="K10266" i="2"/>
  <c r="M10266" i="2" s="1"/>
  <c r="AC412" i="2" s="1"/>
  <c r="K10271" i="2"/>
  <c r="M10271" i="2" s="1"/>
  <c r="AH412" i="2" s="1"/>
  <c r="K10253" i="2"/>
  <c r="M10253" i="2" s="1"/>
  <c r="P412" i="2" s="1"/>
  <c r="K10268" i="2"/>
  <c r="M10268" i="2" s="1"/>
  <c r="AE412" i="2" s="1"/>
  <c r="K10258" i="2"/>
  <c r="M10258" i="2" s="1"/>
  <c r="U412" i="2" s="1"/>
  <c r="K10263" i="2"/>
  <c r="M10263" i="2" s="1"/>
  <c r="Z412" i="2" s="1"/>
  <c r="K2525" i="2"/>
  <c r="M2525" i="2" s="1"/>
  <c r="AL102" i="2" s="1"/>
  <c r="K2507" i="2"/>
  <c r="M2507" i="2" s="1"/>
  <c r="T102" i="2" s="1"/>
  <c r="K2512" i="2"/>
  <c r="M2512" i="2" s="1"/>
  <c r="Y102" i="2" s="1"/>
  <c r="K2519" i="2"/>
  <c r="M2519" i="2" s="1"/>
  <c r="AF102" i="2" s="1"/>
  <c r="K2517" i="2"/>
  <c r="M2517" i="2" s="1"/>
  <c r="AD102" i="2" s="1"/>
  <c r="K2522" i="2"/>
  <c r="M2522" i="2" s="1"/>
  <c r="AI102" i="2" s="1"/>
  <c r="K2504" i="2"/>
  <c r="M2504" i="2" s="1"/>
  <c r="Q102" i="2" s="1"/>
  <c r="K2509" i="2"/>
  <c r="M2509" i="2" s="1"/>
  <c r="V102" i="2" s="1"/>
  <c r="K2514" i="2"/>
  <c r="M2514" i="2" s="1"/>
  <c r="AA102" i="2" s="1"/>
  <c r="K2526" i="2"/>
  <c r="M2526" i="2" s="1"/>
  <c r="AM102" i="2" s="1"/>
  <c r="K2524" i="2"/>
  <c r="M2524" i="2" s="1"/>
  <c r="AK102" i="2" s="1"/>
  <c r="K2506" i="2"/>
  <c r="M2506" i="2" s="1"/>
  <c r="S102" i="2" s="1"/>
  <c r="K2518" i="2"/>
  <c r="M2518" i="2" s="1"/>
  <c r="AE102" i="2" s="1"/>
  <c r="K2516" i="2"/>
  <c r="M2516" i="2" s="1"/>
  <c r="AC102" i="2" s="1"/>
  <c r="K2521" i="2"/>
  <c r="M2521" i="2" s="1"/>
  <c r="AH102" i="2" s="1"/>
  <c r="K2510" i="2"/>
  <c r="M2510" i="2" s="1"/>
  <c r="K2508" i="2"/>
  <c r="M2508" i="2" s="1"/>
  <c r="U102" i="2" s="1"/>
  <c r="K2513" i="2"/>
  <c r="M2513" i="2" s="1"/>
  <c r="Z102" i="2" s="1"/>
  <c r="K2502" i="2"/>
  <c r="M2502" i="2" s="1"/>
  <c r="O102" i="2" s="1"/>
  <c r="K2523" i="2"/>
  <c r="M2523" i="2" s="1"/>
  <c r="AJ102" i="2" s="1"/>
  <c r="K2505" i="2"/>
  <c r="M2505" i="2" s="1"/>
  <c r="R102" i="2" s="1"/>
  <c r="K2503" i="2"/>
  <c r="M2503" i="2" s="1"/>
  <c r="P102" i="2" s="1"/>
  <c r="K2515" i="2"/>
  <c r="M2515" i="2" s="1"/>
  <c r="AB102" i="2" s="1"/>
  <c r="K2520" i="2"/>
  <c r="M2520" i="2" s="1"/>
  <c r="AG102" i="2" s="1"/>
  <c r="K2511" i="2"/>
  <c r="M2511" i="2" s="1"/>
  <c r="X102" i="2" s="1"/>
  <c r="K16647" i="2"/>
  <c r="M16647" i="2" s="1"/>
  <c r="AI667" i="2" s="1"/>
  <c r="K16629" i="2"/>
  <c r="M16629" i="2" s="1"/>
  <c r="Q667" i="2" s="1"/>
  <c r="K16643" i="2"/>
  <c r="M16643" i="2" s="1"/>
  <c r="AE667" i="2" s="1"/>
  <c r="K16639" i="2"/>
  <c r="M16639" i="2" s="1"/>
  <c r="AA667" i="2" s="1"/>
  <c r="K16644" i="2"/>
  <c r="M16644" i="2" s="1"/>
  <c r="AF667" i="2" s="1"/>
  <c r="K16635" i="2"/>
  <c r="M16635" i="2" s="1"/>
  <c r="W667" i="2" s="1"/>
  <c r="K16649" i="2"/>
  <c r="M16649" i="2" s="1"/>
  <c r="AK667" i="2" s="1"/>
  <c r="K16631" i="2"/>
  <c r="M16631" i="2" s="1"/>
  <c r="S667" i="2" s="1"/>
  <c r="K16636" i="2"/>
  <c r="M16636" i="2" s="1"/>
  <c r="X667" i="2" s="1"/>
  <c r="K16627" i="2"/>
  <c r="M16627" i="2" s="1"/>
  <c r="O667" i="2" s="1"/>
  <c r="K16641" i="2"/>
  <c r="M16641" i="2" s="1"/>
  <c r="K16646" i="2"/>
  <c r="M16646" i="2" s="1"/>
  <c r="AH667" i="2" s="1"/>
  <c r="K16628" i="2"/>
  <c r="M16628" i="2" s="1"/>
  <c r="P667" i="2" s="1"/>
  <c r="K16633" i="2"/>
  <c r="M16633" i="2" s="1"/>
  <c r="U667" i="2" s="1"/>
  <c r="K16638" i="2"/>
  <c r="M16638" i="2" s="1"/>
  <c r="Z667" i="2" s="1"/>
  <c r="K16650" i="2"/>
  <c r="M16650" i="2" s="1"/>
  <c r="AL667" i="2" s="1"/>
  <c r="K16648" i="2"/>
  <c r="M16648" i="2" s="1"/>
  <c r="AJ667" i="2" s="1"/>
  <c r="K16630" i="2"/>
  <c r="M16630" i="2" s="1"/>
  <c r="R667" i="2" s="1"/>
  <c r="K16642" i="2"/>
  <c r="M16642" i="2" s="1"/>
  <c r="AD667" i="2" s="1"/>
  <c r="K16640" i="2"/>
  <c r="M16640" i="2" s="1"/>
  <c r="AB667" i="2" s="1"/>
  <c r="K16645" i="2"/>
  <c r="M16645" i="2" s="1"/>
  <c r="AG667" i="2" s="1"/>
  <c r="K16634" i="2"/>
  <c r="M16634" i="2" s="1"/>
  <c r="V667" i="2" s="1"/>
  <c r="K16632" i="2"/>
  <c r="M16632" i="2" s="1"/>
  <c r="T667" i="2" s="1"/>
  <c r="K16637" i="2"/>
  <c r="M16637" i="2" s="1"/>
  <c r="Y667" i="2" s="1"/>
  <c r="K16651" i="2"/>
  <c r="M16651" i="2" s="1"/>
  <c r="AM667" i="2" s="1"/>
  <c r="K4537" i="2"/>
  <c r="M4537" i="2" s="1"/>
  <c r="Y183" i="2" s="1"/>
  <c r="K4527" i="2"/>
  <c r="M4527" i="2" s="1"/>
  <c r="O183" i="2" s="1"/>
  <c r="K4539" i="2"/>
  <c r="M4539" i="2" s="1"/>
  <c r="AA183" i="2" s="1"/>
  <c r="K4529" i="2"/>
  <c r="M4529" i="2" s="1"/>
  <c r="Q183" i="2" s="1"/>
  <c r="K4550" i="2"/>
  <c r="M4550" i="2" s="1"/>
  <c r="AL183" i="2" s="1"/>
  <c r="K4531" i="2"/>
  <c r="M4531" i="2" s="1"/>
  <c r="S183" i="2" s="1"/>
  <c r="K4544" i="2"/>
  <c r="M4544" i="2" s="1"/>
  <c r="AF183" i="2" s="1"/>
  <c r="K4542" i="2"/>
  <c r="M4542" i="2" s="1"/>
  <c r="AD183" i="2" s="1"/>
  <c r="K4548" i="2"/>
  <c r="M4548" i="2" s="1"/>
  <c r="AJ183" i="2" s="1"/>
  <c r="K4536" i="2"/>
  <c r="M4536" i="2" s="1"/>
  <c r="X183" i="2" s="1"/>
  <c r="K4534" i="2"/>
  <c r="M4534" i="2" s="1"/>
  <c r="V183" i="2" s="1"/>
  <c r="K4540" i="2"/>
  <c r="M4540" i="2" s="1"/>
  <c r="AB183" i="2" s="1"/>
  <c r="K4546" i="2"/>
  <c r="M4546" i="2" s="1"/>
  <c r="AH183" i="2" s="1"/>
  <c r="K4528" i="2"/>
  <c r="M4528" i="2" s="1"/>
  <c r="P183" i="2" s="1"/>
  <c r="K4549" i="2"/>
  <c r="M4549" i="2" s="1"/>
  <c r="AK183" i="2" s="1"/>
  <c r="K4532" i="2"/>
  <c r="M4532" i="2" s="1"/>
  <c r="T183" i="2" s="1"/>
  <c r="K4538" i="2"/>
  <c r="M4538" i="2" s="1"/>
  <c r="Z183" i="2" s="1"/>
  <c r="K4551" i="2"/>
  <c r="M4551" i="2" s="1"/>
  <c r="AM183" i="2" s="1"/>
  <c r="K4541" i="2"/>
  <c r="M4541" i="2" s="1"/>
  <c r="K4530" i="2"/>
  <c r="M4530" i="2" s="1"/>
  <c r="R183" i="2" s="1"/>
  <c r="K4543" i="2"/>
  <c r="M4543" i="2" s="1"/>
  <c r="AE183" i="2" s="1"/>
  <c r="K4533" i="2"/>
  <c r="M4533" i="2" s="1"/>
  <c r="U183" i="2" s="1"/>
  <c r="K4545" i="2"/>
  <c r="M4545" i="2" s="1"/>
  <c r="AG183" i="2" s="1"/>
  <c r="K4535" i="2"/>
  <c r="M4535" i="2" s="1"/>
  <c r="W183" i="2" s="1"/>
  <c r="K4547" i="2"/>
  <c r="M4547" i="2" s="1"/>
  <c r="AI183" i="2" s="1"/>
  <c r="K2269" i="2"/>
  <c r="M2269" i="2" s="1"/>
  <c r="AF92" i="2" s="1"/>
  <c r="K2267" i="2"/>
  <c r="M2267" i="2" s="1"/>
  <c r="AD92" i="2" s="1"/>
  <c r="K2272" i="2"/>
  <c r="M2272" i="2" s="1"/>
  <c r="AI92" i="2" s="1"/>
  <c r="K2263" i="2"/>
  <c r="M2263" i="2" s="1"/>
  <c r="Z92" i="2" s="1"/>
  <c r="K2261" i="2"/>
  <c r="M2261" i="2" s="1"/>
  <c r="K2259" i="2"/>
  <c r="M2259" i="2" s="1"/>
  <c r="V92" i="2" s="1"/>
  <c r="K2264" i="2"/>
  <c r="M2264" i="2" s="1"/>
  <c r="AA92" i="2" s="1"/>
  <c r="K2253" i="2"/>
  <c r="M2253" i="2" s="1"/>
  <c r="P92" i="2" s="1"/>
  <c r="K2274" i="2"/>
  <c r="M2274" i="2" s="1"/>
  <c r="AK92" i="2" s="1"/>
  <c r="K2256" i="2"/>
  <c r="M2256" i="2" s="1"/>
  <c r="S92" i="2" s="1"/>
  <c r="K2276" i="2"/>
  <c r="M2276" i="2" s="1"/>
  <c r="AM92" i="2" s="1"/>
  <c r="K2266" i="2"/>
  <c r="M2266" i="2" s="1"/>
  <c r="AC92" i="2" s="1"/>
  <c r="K2270" i="2"/>
  <c r="M2270" i="2" s="1"/>
  <c r="AG92" i="2" s="1"/>
  <c r="K2268" i="2"/>
  <c r="M2268" i="2" s="1"/>
  <c r="AE92" i="2" s="1"/>
  <c r="K2258" i="2"/>
  <c r="M2258" i="2" s="1"/>
  <c r="U92" i="2" s="1"/>
  <c r="K2262" i="2"/>
  <c r="M2262" i="2" s="1"/>
  <c r="Y92" i="2" s="1"/>
  <c r="K2260" i="2"/>
  <c r="M2260" i="2" s="1"/>
  <c r="W92" i="2" s="1"/>
  <c r="K2273" i="2"/>
  <c r="M2273" i="2" s="1"/>
  <c r="AJ92" i="2" s="1"/>
  <c r="K2254" i="2"/>
  <c r="M2254" i="2" s="1"/>
  <c r="Q92" i="2" s="1"/>
  <c r="K2252" i="2"/>
  <c r="M2252" i="2" s="1"/>
  <c r="O92" i="2" s="1"/>
  <c r="K2265" i="2"/>
  <c r="M2265" i="2" s="1"/>
  <c r="AB92" i="2" s="1"/>
  <c r="K2255" i="2"/>
  <c r="M2255" i="2" s="1"/>
  <c r="R92" i="2" s="1"/>
  <c r="K2275" i="2"/>
  <c r="M2275" i="2" s="1"/>
  <c r="AL92" i="2" s="1"/>
  <c r="K2257" i="2"/>
  <c r="M2257" i="2" s="1"/>
  <c r="T92" i="2" s="1"/>
  <c r="K2271" i="2"/>
  <c r="M2271" i="2" s="1"/>
  <c r="AH92" i="2" s="1"/>
  <c r="K18716" i="2"/>
  <c r="M18716" i="2" s="1"/>
  <c r="K18721" i="2"/>
  <c r="M18721" i="2" s="1"/>
  <c r="AH750" i="2" s="1"/>
  <c r="K18710" i="2"/>
  <c r="M18710" i="2" s="1"/>
  <c r="W750" i="2" s="1"/>
  <c r="K18708" i="2"/>
  <c r="M18708" i="2" s="1"/>
  <c r="U750" i="2" s="1"/>
  <c r="K18713" i="2"/>
  <c r="M18713" i="2" s="1"/>
  <c r="Z750" i="2" s="1"/>
  <c r="K18702" i="2"/>
  <c r="M18702" i="2" s="1"/>
  <c r="O750" i="2" s="1"/>
  <c r="K18723" i="2"/>
  <c r="M18723" i="2" s="1"/>
  <c r="AJ750" i="2" s="1"/>
  <c r="K18705" i="2"/>
  <c r="M18705" i="2" s="1"/>
  <c r="R750" i="2" s="1"/>
  <c r="K18719" i="2"/>
  <c r="M18719" i="2" s="1"/>
  <c r="AF750" i="2" s="1"/>
  <c r="K18715" i="2"/>
  <c r="M18715" i="2" s="1"/>
  <c r="AB750" i="2" s="1"/>
  <c r="K18720" i="2"/>
  <c r="M18720" i="2" s="1"/>
  <c r="AG750" i="2" s="1"/>
  <c r="K18711" i="2"/>
  <c r="M18711" i="2" s="1"/>
  <c r="X750" i="2" s="1"/>
  <c r="K18725" i="2"/>
  <c r="M18725" i="2" s="1"/>
  <c r="AL750" i="2" s="1"/>
  <c r="K18707" i="2"/>
  <c r="M18707" i="2" s="1"/>
  <c r="T750" i="2" s="1"/>
  <c r="K18712" i="2"/>
  <c r="M18712" i="2" s="1"/>
  <c r="Y750" i="2" s="1"/>
  <c r="K18703" i="2"/>
  <c r="M18703" i="2" s="1"/>
  <c r="P750" i="2" s="1"/>
  <c r="K18717" i="2"/>
  <c r="M18717" i="2" s="1"/>
  <c r="AD750" i="2" s="1"/>
  <c r="K18722" i="2"/>
  <c r="M18722" i="2" s="1"/>
  <c r="AI750" i="2" s="1"/>
  <c r="K18704" i="2"/>
  <c r="M18704" i="2" s="1"/>
  <c r="Q750" i="2" s="1"/>
  <c r="K18709" i="2"/>
  <c r="M18709" i="2" s="1"/>
  <c r="V750" i="2" s="1"/>
  <c r="K18714" i="2"/>
  <c r="M18714" i="2" s="1"/>
  <c r="AA750" i="2" s="1"/>
  <c r="K18726" i="2"/>
  <c r="M18726" i="2" s="1"/>
  <c r="AM750" i="2" s="1"/>
  <c r="K18724" i="2"/>
  <c r="M18724" i="2" s="1"/>
  <c r="AK750" i="2" s="1"/>
  <c r="K18706" i="2"/>
  <c r="M18706" i="2" s="1"/>
  <c r="S750" i="2" s="1"/>
  <c r="K18718" i="2"/>
  <c r="M18718" i="2" s="1"/>
  <c r="AE750" i="2" s="1"/>
  <c r="K15719" i="2"/>
  <c r="M15719" i="2" s="1"/>
  <c r="AF630" i="2" s="1"/>
  <c r="K15717" i="2"/>
  <c r="M15717" i="2" s="1"/>
  <c r="AD630" i="2" s="1"/>
  <c r="K15721" i="2"/>
  <c r="M15721" i="2" s="1"/>
  <c r="AH630" i="2" s="1"/>
  <c r="K15711" i="2"/>
  <c r="M15711" i="2" s="1"/>
  <c r="X630" i="2" s="1"/>
  <c r="K15709" i="2"/>
  <c r="M15709" i="2" s="1"/>
  <c r="V630" i="2" s="1"/>
  <c r="K15713" i="2"/>
  <c r="M15713" i="2" s="1"/>
  <c r="Z630" i="2" s="1"/>
  <c r="K15703" i="2"/>
  <c r="M15703" i="2" s="1"/>
  <c r="P630" i="2" s="1"/>
  <c r="K15724" i="2"/>
  <c r="M15724" i="2" s="1"/>
  <c r="AK630" i="2" s="1"/>
  <c r="K15705" i="2"/>
  <c r="M15705" i="2" s="1"/>
  <c r="R630" i="2" s="1"/>
  <c r="K15726" i="2"/>
  <c r="M15726" i="2" s="1"/>
  <c r="AM630" i="2" s="1"/>
  <c r="K15716" i="2"/>
  <c r="M15716" i="2" s="1"/>
  <c r="AC630" i="2" s="1"/>
  <c r="K15722" i="2"/>
  <c r="M15722" i="2" s="1"/>
  <c r="AI630" i="2" s="1"/>
  <c r="K15718" i="2"/>
  <c r="M15718" i="2" s="1"/>
  <c r="AE630" i="2" s="1"/>
  <c r="K15708" i="2"/>
  <c r="M15708" i="2" s="1"/>
  <c r="U630" i="2" s="1"/>
  <c r="K15714" i="2"/>
  <c r="M15714" i="2" s="1"/>
  <c r="AA630" i="2" s="1"/>
  <c r="K15720" i="2"/>
  <c r="M15720" i="2" s="1"/>
  <c r="AG630" i="2" s="1"/>
  <c r="K15710" i="2"/>
  <c r="M15710" i="2" s="1"/>
  <c r="W630" i="2" s="1"/>
  <c r="K15723" i="2"/>
  <c r="M15723" i="2" s="1"/>
  <c r="AJ630" i="2" s="1"/>
  <c r="K15706" i="2"/>
  <c r="M15706" i="2" s="1"/>
  <c r="S630" i="2" s="1"/>
  <c r="K15712" i="2"/>
  <c r="M15712" i="2" s="1"/>
  <c r="K15702" i="2"/>
  <c r="M15702" i="2" s="1"/>
  <c r="O630" i="2" s="1"/>
  <c r="K15715" i="2"/>
  <c r="M15715" i="2" s="1"/>
  <c r="AB630" i="2" s="1"/>
  <c r="K15704" i="2"/>
  <c r="M15704" i="2" s="1"/>
  <c r="Q630" i="2" s="1"/>
  <c r="K15725" i="2"/>
  <c r="M15725" i="2" s="1"/>
  <c r="AL630" i="2" s="1"/>
  <c r="K15707" i="2"/>
  <c r="M15707" i="2" s="1"/>
  <c r="T630" i="2" s="1"/>
  <c r="K3266" i="2"/>
  <c r="M3266" i="2" s="1"/>
  <c r="AC132" i="2" s="1"/>
  <c r="K3271" i="2"/>
  <c r="M3271" i="2" s="1"/>
  <c r="AH132" i="2" s="1"/>
  <c r="K3253" i="2"/>
  <c r="M3253" i="2" s="1"/>
  <c r="P132" i="2" s="1"/>
  <c r="K3258" i="2"/>
  <c r="M3258" i="2" s="1"/>
  <c r="U132" i="2" s="1"/>
  <c r="K3263" i="2"/>
  <c r="M3263" i="2" s="1"/>
  <c r="Z132" i="2" s="1"/>
  <c r="K3275" i="2"/>
  <c r="M3275" i="2" s="1"/>
  <c r="AL132" i="2" s="1"/>
  <c r="K3273" i="2"/>
  <c r="M3273" i="2" s="1"/>
  <c r="AJ132" i="2" s="1"/>
  <c r="K3255" i="2"/>
  <c r="M3255" i="2" s="1"/>
  <c r="R132" i="2" s="1"/>
  <c r="K3267" i="2"/>
  <c r="M3267" i="2" s="1"/>
  <c r="AD132" i="2" s="1"/>
  <c r="K3265" i="2"/>
  <c r="M3265" i="2" s="1"/>
  <c r="AB132" i="2" s="1"/>
  <c r="K3270" i="2"/>
  <c r="M3270" i="2" s="1"/>
  <c r="AG132" i="2" s="1"/>
  <c r="K3259" i="2"/>
  <c r="M3259" i="2" s="1"/>
  <c r="V132" i="2" s="1"/>
  <c r="K3257" i="2"/>
  <c r="M3257" i="2" s="1"/>
  <c r="T132" i="2" s="1"/>
  <c r="K3262" i="2"/>
  <c r="M3262" i="2" s="1"/>
  <c r="Y132" i="2" s="1"/>
  <c r="K3276" i="2"/>
  <c r="M3276" i="2" s="1"/>
  <c r="AM132" i="2" s="1"/>
  <c r="K3272" i="2"/>
  <c r="M3272" i="2" s="1"/>
  <c r="AI132" i="2" s="1"/>
  <c r="K3254" i="2"/>
  <c r="M3254" i="2" s="1"/>
  <c r="Q132" i="2" s="1"/>
  <c r="K3268" i="2"/>
  <c r="M3268" i="2" s="1"/>
  <c r="AE132" i="2" s="1"/>
  <c r="K3264" i="2"/>
  <c r="M3264" i="2" s="1"/>
  <c r="AA132" i="2" s="1"/>
  <c r="K3269" i="2"/>
  <c r="M3269" i="2" s="1"/>
  <c r="AF132" i="2" s="1"/>
  <c r="K3260" i="2"/>
  <c r="M3260" i="2" s="1"/>
  <c r="W132" i="2" s="1"/>
  <c r="K3274" i="2"/>
  <c r="M3274" i="2" s="1"/>
  <c r="AK132" i="2" s="1"/>
  <c r="K3256" i="2"/>
  <c r="M3256" i="2" s="1"/>
  <c r="S132" i="2" s="1"/>
  <c r="K3261" i="2"/>
  <c r="M3261" i="2" s="1"/>
  <c r="X132" i="2" s="1"/>
  <c r="K3252" i="2"/>
  <c r="M3252" i="2" s="1"/>
  <c r="O132" i="2" s="1"/>
  <c r="K16913" i="2"/>
  <c r="M16913" i="2" s="1"/>
  <c r="Z678" i="2" s="1"/>
  <c r="K16926" i="2"/>
  <c r="M16926" i="2" s="1"/>
  <c r="AM678" i="2" s="1"/>
  <c r="K16916" i="2"/>
  <c r="M16916" i="2" s="1"/>
  <c r="AC678" i="2" s="1"/>
  <c r="K16905" i="2"/>
  <c r="M16905" i="2" s="1"/>
  <c r="R678" i="2" s="1"/>
  <c r="K16918" i="2"/>
  <c r="M16918" i="2" s="1"/>
  <c r="AE678" i="2" s="1"/>
  <c r="K16908" i="2"/>
  <c r="M16908" i="2" s="1"/>
  <c r="U678" i="2" s="1"/>
  <c r="K16920" i="2"/>
  <c r="M16920" i="2" s="1"/>
  <c r="AG678" i="2" s="1"/>
  <c r="K16910" i="2"/>
  <c r="M16910" i="2" s="1"/>
  <c r="W678" i="2" s="1"/>
  <c r="K16922" i="2"/>
  <c r="M16922" i="2" s="1"/>
  <c r="AI678" i="2" s="1"/>
  <c r="K16912" i="2"/>
  <c r="M16912" i="2" s="1"/>
  <c r="Y678" i="2" s="1"/>
  <c r="K16902" i="2"/>
  <c r="M16902" i="2" s="1"/>
  <c r="O678" i="2" s="1"/>
  <c r="K16914" i="2"/>
  <c r="M16914" i="2" s="1"/>
  <c r="AA678" i="2" s="1"/>
  <c r="K16904" i="2"/>
  <c r="M16904" i="2" s="1"/>
  <c r="Q678" i="2" s="1"/>
  <c r="K16925" i="2"/>
  <c r="M16925" i="2" s="1"/>
  <c r="AL678" i="2" s="1"/>
  <c r="K16906" i="2"/>
  <c r="M16906" i="2" s="1"/>
  <c r="S678" i="2" s="1"/>
  <c r="K16919" i="2"/>
  <c r="M16919" i="2" s="1"/>
  <c r="AF678" i="2" s="1"/>
  <c r="K16917" i="2"/>
  <c r="M16917" i="2" s="1"/>
  <c r="AD678" i="2" s="1"/>
  <c r="K16923" i="2"/>
  <c r="M16923" i="2" s="1"/>
  <c r="AJ678" i="2" s="1"/>
  <c r="K16911" i="2"/>
  <c r="M16911" i="2" s="1"/>
  <c r="X678" i="2" s="1"/>
  <c r="K16909" i="2"/>
  <c r="M16909" i="2" s="1"/>
  <c r="V678" i="2" s="1"/>
  <c r="K16915" i="2"/>
  <c r="M16915" i="2" s="1"/>
  <c r="AB678" i="2" s="1"/>
  <c r="K16921" i="2"/>
  <c r="M16921" i="2" s="1"/>
  <c r="AH678" i="2" s="1"/>
  <c r="K16903" i="2"/>
  <c r="M16903" i="2" s="1"/>
  <c r="P678" i="2" s="1"/>
  <c r="K16924" i="2"/>
  <c r="M16924" i="2" s="1"/>
  <c r="AK678" i="2" s="1"/>
  <c r="K16907" i="2"/>
  <c r="M16907" i="2" s="1"/>
  <c r="T678" i="2" s="1"/>
  <c r="K8095" i="2"/>
  <c r="M8095" i="2" s="1"/>
  <c r="AG325" i="2" s="1"/>
  <c r="K8084" i="2"/>
  <c r="M8084" i="2" s="1"/>
  <c r="V325" i="2" s="1"/>
  <c r="K8091" i="2"/>
  <c r="M8091" i="2" s="1"/>
  <c r="AC325" i="2" s="1"/>
  <c r="K8087" i="2"/>
  <c r="M8087" i="2" s="1"/>
  <c r="Y325" i="2" s="1"/>
  <c r="K8083" i="2"/>
  <c r="M8083" i="2" s="1"/>
  <c r="U325" i="2" s="1"/>
  <c r="K8085" i="2"/>
  <c r="M8085" i="2" s="1"/>
  <c r="W325" i="2" s="1"/>
  <c r="K8098" i="2"/>
  <c r="M8098" i="2" s="1"/>
  <c r="AJ325" i="2" s="1"/>
  <c r="K8079" i="2"/>
  <c r="M8079" i="2" s="1"/>
  <c r="Q325" i="2" s="1"/>
  <c r="K8101" i="2"/>
  <c r="M8101" i="2" s="1"/>
  <c r="AM325" i="2" s="1"/>
  <c r="K8088" i="2"/>
  <c r="M8088" i="2" s="1"/>
  <c r="Z325" i="2" s="1"/>
  <c r="K8090" i="2"/>
  <c r="M8090" i="2" s="1"/>
  <c r="AB325" i="2" s="1"/>
  <c r="K8094" i="2"/>
  <c r="M8094" i="2" s="1"/>
  <c r="AF325" i="2" s="1"/>
  <c r="K8080" i="2"/>
  <c r="M8080" i="2" s="1"/>
  <c r="R325" i="2" s="1"/>
  <c r="K8082" i="2"/>
  <c r="M8082" i="2" s="1"/>
  <c r="T325" i="2" s="1"/>
  <c r="K8086" i="2"/>
  <c r="M8086" i="2" s="1"/>
  <c r="X325" i="2" s="1"/>
  <c r="K8099" i="2"/>
  <c r="M8099" i="2" s="1"/>
  <c r="AK325" i="2" s="1"/>
  <c r="K8097" i="2"/>
  <c r="M8097" i="2" s="1"/>
  <c r="AI325" i="2" s="1"/>
  <c r="K8078" i="2"/>
  <c r="M8078" i="2" s="1"/>
  <c r="P325" i="2" s="1"/>
  <c r="K8077" i="2"/>
  <c r="M8077" i="2" s="1"/>
  <c r="O325" i="2" s="1"/>
  <c r="K8089" i="2"/>
  <c r="M8089" i="2" s="1"/>
  <c r="AA325" i="2" s="1"/>
  <c r="K8100" i="2"/>
  <c r="M8100" i="2" s="1"/>
  <c r="AL325" i="2" s="1"/>
  <c r="K8096" i="2"/>
  <c r="M8096" i="2" s="1"/>
  <c r="AH325" i="2" s="1"/>
  <c r="K8081" i="2"/>
  <c r="M8081" i="2" s="1"/>
  <c r="S325" i="2" s="1"/>
  <c r="K8092" i="2"/>
  <c r="M8092" i="2" s="1"/>
  <c r="AD325" i="2" s="1"/>
  <c r="K8093" i="2"/>
  <c r="M8093" i="2" s="1"/>
  <c r="AE325" i="2" s="1"/>
  <c r="K14204" i="2"/>
  <c r="M14204" i="2" s="1"/>
  <c r="Q570" i="2" s="1"/>
  <c r="K14225" i="2"/>
  <c r="M14225" i="2" s="1"/>
  <c r="AL570" i="2" s="1"/>
  <c r="K14207" i="2"/>
  <c r="M14207" i="2" s="1"/>
  <c r="T570" i="2" s="1"/>
  <c r="K14219" i="2"/>
  <c r="M14219" i="2" s="1"/>
  <c r="AF570" i="2" s="1"/>
  <c r="K14217" i="2"/>
  <c r="M14217" i="2" s="1"/>
  <c r="AD570" i="2" s="1"/>
  <c r="K14222" i="2"/>
  <c r="M14222" i="2" s="1"/>
  <c r="AI570" i="2" s="1"/>
  <c r="K14211" i="2"/>
  <c r="M14211" i="2" s="1"/>
  <c r="X570" i="2" s="1"/>
  <c r="K14209" i="2"/>
  <c r="M14209" i="2" s="1"/>
  <c r="V570" i="2" s="1"/>
  <c r="K14214" i="2"/>
  <c r="M14214" i="2" s="1"/>
  <c r="K14221" i="2"/>
  <c r="M14221" i="2" s="1"/>
  <c r="AH570" i="2" s="1"/>
  <c r="K14203" i="2"/>
  <c r="M14203" i="2" s="1"/>
  <c r="P570" i="2" s="1"/>
  <c r="K14224" i="2"/>
  <c r="M14224" i="2" s="1"/>
  <c r="AK570" i="2" s="1"/>
  <c r="K14206" i="2"/>
  <c r="M14206" i="2" s="1"/>
  <c r="S570" i="2" s="1"/>
  <c r="K14213" i="2"/>
  <c r="M14213" i="2" s="1"/>
  <c r="Z570" i="2" s="1"/>
  <c r="K14226" i="2"/>
  <c r="M14226" i="2" s="1"/>
  <c r="AM570" i="2" s="1"/>
  <c r="K14216" i="2"/>
  <c r="M14216" i="2" s="1"/>
  <c r="AC570" i="2" s="1"/>
  <c r="K14205" i="2"/>
  <c r="M14205" i="2" s="1"/>
  <c r="R570" i="2" s="1"/>
  <c r="K14218" i="2"/>
  <c r="M14218" i="2" s="1"/>
  <c r="AE570" i="2" s="1"/>
  <c r="K14208" i="2"/>
  <c r="M14208" i="2" s="1"/>
  <c r="U570" i="2" s="1"/>
  <c r="K14220" i="2"/>
  <c r="M14220" i="2" s="1"/>
  <c r="AG570" i="2" s="1"/>
  <c r="K14210" i="2"/>
  <c r="M14210" i="2" s="1"/>
  <c r="W570" i="2" s="1"/>
  <c r="K14223" i="2"/>
  <c r="M14223" i="2" s="1"/>
  <c r="AJ570" i="2" s="1"/>
  <c r="K14212" i="2"/>
  <c r="M14212" i="2" s="1"/>
  <c r="Y570" i="2" s="1"/>
  <c r="K14202" i="2"/>
  <c r="M14202" i="2" s="1"/>
  <c r="O570" i="2" s="1"/>
  <c r="K14215" i="2"/>
  <c r="M14215" i="2" s="1"/>
  <c r="AB570" i="2" s="1"/>
  <c r="K350" i="2"/>
  <c r="M350" i="2" s="1"/>
  <c r="AL15" i="2" s="1"/>
  <c r="K332" i="2"/>
  <c r="M332" i="2" s="1"/>
  <c r="T15" i="2" s="1"/>
  <c r="K336" i="2"/>
  <c r="M336" i="2" s="1"/>
  <c r="K342" i="2"/>
  <c r="M342" i="2" s="1"/>
  <c r="AD15" i="2" s="1"/>
  <c r="K344" i="2"/>
  <c r="M344" i="2" s="1"/>
  <c r="AF15" i="2" s="1"/>
  <c r="K345" i="2"/>
  <c r="M345" i="2" s="1"/>
  <c r="AG15" i="2" s="1"/>
  <c r="K334" i="2"/>
  <c r="M334" i="2" s="1"/>
  <c r="V15" i="2" s="1"/>
  <c r="K347" i="2"/>
  <c r="M347" i="2" s="1"/>
  <c r="AI15" i="2" s="1"/>
  <c r="K337" i="2"/>
  <c r="M337" i="2" s="1"/>
  <c r="Y15" i="2" s="1"/>
  <c r="K349" i="2"/>
  <c r="M349" i="2" s="1"/>
  <c r="AK15" i="2" s="1"/>
  <c r="K339" i="2"/>
  <c r="M339" i="2" s="1"/>
  <c r="AA15" i="2" s="1"/>
  <c r="K329" i="2"/>
  <c r="M329" i="2" s="1"/>
  <c r="Q15" i="2" s="1"/>
  <c r="K351" i="2"/>
  <c r="M351" i="2" s="1"/>
  <c r="AM15" i="2" s="1"/>
  <c r="K341" i="2"/>
  <c r="M341" i="2" s="1"/>
  <c r="AC15" i="2" s="1"/>
  <c r="K331" i="2"/>
  <c r="M331" i="2" s="1"/>
  <c r="S15" i="2" s="1"/>
  <c r="K328" i="2"/>
  <c r="M328" i="2" s="1"/>
  <c r="P15" i="2" s="1"/>
  <c r="K343" i="2"/>
  <c r="M343" i="2" s="1"/>
  <c r="AE15" i="2" s="1"/>
  <c r="K333" i="2"/>
  <c r="M333" i="2" s="1"/>
  <c r="U15" i="2" s="1"/>
  <c r="K346" i="2"/>
  <c r="M346" i="2" s="1"/>
  <c r="AH15" i="2" s="1"/>
  <c r="K335" i="2"/>
  <c r="M335" i="2" s="1"/>
  <c r="W15" i="2" s="1"/>
  <c r="K348" i="2"/>
  <c r="M348" i="2" s="1"/>
  <c r="AJ15" i="2" s="1"/>
  <c r="K338" i="2"/>
  <c r="M338" i="2" s="1"/>
  <c r="Z15" i="2" s="1"/>
  <c r="K327" i="2"/>
  <c r="M327" i="2" s="1"/>
  <c r="O15" i="2" s="1"/>
  <c r="K340" i="2"/>
  <c r="M340" i="2" s="1"/>
  <c r="AB15" i="2" s="1"/>
  <c r="K330" i="2"/>
  <c r="M330" i="2" s="1"/>
  <c r="R15" i="2" s="1"/>
  <c r="K6336" i="2"/>
  <c r="M6336" i="2" s="1"/>
  <c r="X255" i="2" s="1"/>
  <c r="K6334" i="2"/>
  <c r="M6334" i="2" s="1"/>
  <c r="V255" i="2" s="1"/>
  <c r="K6332" i="2"/>
  <c r="M6332" i="2" s="1"/>
  <c r="T255" i="2" s="1"/>
  <c r="K6346" i="2"/>
  <c r="M6346" i="2" s="1"/>
  <c r="AH255" i="2" s="1"/>
  <c r="K6328" i="2"/>
  <c r="M6328" i="2" s="1"/>
  <c r="P255" i="2" s="1"/>
  <c r="K6349" i="2"/>
  <c r="M6349" i="2" s="1"/>
  <c r="AK255" i="2" s="1"/>
  <c r="K6340" i="2"/>
  <c r="M6340" i="2" s="1"/>
  <c r="AB255" i="2" s="1"/>
  <c r="K6338" i="2"/>
  <c r="M6338" i="2" s="1"/>
  <c r="Z255" i="2" s="1"/>
  <c r="K6351" i="2"/>
  <c r="M6351" i="2" s="1"/>
  <c r="AM255" i="2" s="1"/>
  <c r="K6341" i="2"/>
  <c r="M6341" i="2" s="1"/>
  <c r="AC255" i="2" s="1"/>
  <c r="K6330" i="2"/>
  <c r="M6330" i="2" s="1"/>
  <c r="R255" i="2" s="1"/>
  <c r="K6343" i="2"/>
  <c r="M6343" i="2" s="1"/>
  <c r="AE255" i="2" s="1"/>
  <c r="K6333" i="2"/>
  <c r="M6333" i="2" s="1"/>
  <c r="U255" i="2" s="1"/>
  <c r="K6345" i="2"/>
  <c r="M6345" i="2" s="1"/>
  <c r="AG255" i="2" s="1"/>
  <c r="K6335" i="2"/>
  <c r="M6335" i="2" s="1"/>
  <c r="W255" i="2" s="1"/>
  <c r="K6347" i="2"/>
  <c r="M6347" i="2" s="1"/>
  <c r="AI255" i="2" s="1"/>
  <c r="K6337" i="2"/>
  <c r="M6337" i="2" s="1"/>
  <c r="Y255" i="2" s="1"/>
  <c r="K6327" i="2"/>
  <c r="M6327" i="2" s="1"/>
  <c r="O255" i="2" s="1"/>
  <c r="K6339" i="2"/>
  <c r="M6339" i="2" s="1"/>
  <c r="K6329" i="2"/>
  <c r="M6329" i="2" s="1"/>
  <c r="Q255" i="2" s="1"/>
  <c r="K6350" i="2"/>
  <c r="M6350" i="2" s="1"/>
  <c r="AL255" i="2" s="1"/>
  <c r="K6331" i="2"/>
  <c r="M6331" i="2" s="1"/>
  <c r="S255" i="2" s="1"/>
  <c r="K6344" i="2"/>
  <c r="M6344" i="2" s="1"/>
  <c r="AF255" i="2" s="1"/>
  <c r="K6342" i="2"/>
  <c r="M6342" i="2" s="1"/>
  <c r="AD255" i="2" s="1"/>
  <c r="K6348" i="2"/>
  <c r="M6348" i="2" s="1"/>
  <c r="AJ255" i="2" s="1"/>
  <c r="K3896" i="2"/>
  <c r="M3896" i="2" s="1"/>
  <c r="AH157" i="2" s="1"/>
  <c r="K3878" i="2"/>
  <c r="M3878" i="2" s="1"/>
  <c r="P157" i="2" s="1"/>
  <c r="K3900" i="2"/>
  <c r="M3900" i="2" s="1"/>
  <c r="AL157" i="2" s="1"/>
  <c r="K3888" i="2"/>
  <c r="M3888" i="2" s="1"/>
  <c r="Z157" i="2" s="1"/>
  <c r="K3901" i="2"/>
  <c r="M3901" i="2" s="1"/>
  <c r="AM157" i="2" s="1"/>
  <c r="K3892" i="2"/>
  <c r="M3892" i="2" s="1"/>
  <c r="AD157" i="2" s="1"/>
  <c r="K3898" i="2"/>
  <c r="M3898" i="2" s="1"/>
  <c r="AJ157" i="2" s="1"/>
  <c r="K3880" i="2"/>
  <c r="M3880" i="2" s="1"/>
  <c r="R157" i="2" s="1"/>
  <c r="K3893" i="2"/>
  <c r="M3893" i="2" s="1"/>
  <c r="AE157" i="2" s="1"/>
  <c r="K3884" i="2"/>
  <c r="M3884" i="2" s="1"/>
  <c r="V157" i="2" s="1"/>
  <c r="K3890" i="2"/>
  <c r="M3890" i="2" s="1"/>
  <c r="K3895" i="2"/>
  <c r="M3895" i="2" s="1"/>
  <c r="AG157" i="2" s="1"/>
  <c r="K3885" i="2"/>
  <c r="M3885" i="2" s="1"/>
  <c r="W157" i="2" s="1"/>
  <c r="K3882" i="2"/>
  <c r="M3882" i="2" s="1"/>
  <c r="T157" i="2" s="1"/>
  <c r="K3887" i="2"/>
  <c r="M3887" i="2" s="1"/>
  <c r="Y157" i="2" s="1"/>
  <c r="K3877" i="2"/>
  <c r="M3877" i="2" s="1"/>
  <c r="O157" i="2" s="1"/>
  <c r="K3897" i="2"/>
  <c r="M3897" i="2" s="1"/>
  <c r="AI157" i="2" s="1"/>
  <c r="K3879" i="2"/>
  <c r="M3879" i="2" s="1"/>
  <c r="Q157" i="2" s="1"/>
  <c r="K3899" i="2"/>
  <c r="M3899" i="2" s="1"/>
  <c r="AK157" i="2" s="1"/>
  <c r="K3889" i="2"/>
  <c r="M3889" i="2" s="1"/>
  <c r="AA157" i="2" s="1"/>
  <c r="K3894" i="2"/>
  <c r="M3894" i="2" s="1"/>
  <c r="AF157" i="2" s="1"/>
  <c r="K3891" i="2"/>
  <c r="M3891" i="2" s="1"/>
  <c r="AC157" i="2" s="1"/>
  <c r="K3881" i="2"/>
  <c r="M3881" i="2" s="1"/>
  <c r="S157" i="2" s="1"/>
  <c r="K3886" i="2"/>
  <c r="M3886" i="2" s="1"/>
  <c r="X157" i="2" s="1"/>
  <c r="K3883" i="2"/>
  <c r="M3883" i="2" s="1"/>
  <c r="U157" i="2" s="1"/>
  <c r="K3618" i="2"/>
  <c r="M3618" i="2" s="1"/>
  <c r="AE146" i="2" s="1"/>
  <c r="K3608" i="2"/>
  <c r="M3608" i="2" s="1"/>
  <c r="U146" i="2" s="1"/>
  <c r="K3613" i="2"/>
  <c r="M3613" i="2" s="1"/>
  <c r="Z146" i="2" s="1"/>
  <c r="K3610" i="2"/>
  <c r="M3610" i="2" s="1"/>
  <c r="W146" i="2" s="1"/>
  <c r="K3623" i="2"/>
  <c r="M3623" i="2" s="1"/>
  <c r="AJ146" i="2" s="1"/>
  <c r="K3605" i="2"/>
  <c r="M3605" i="2" s="1"/>
  <c r="R146" i="2" s="1"/>
  <c r="K3602" i="2"/>
  <c r="M3602" i="2" s="1"/>
  <c r="O146" i="2" s="1"/>
  <c r="K3615" i="2"/>
  <c r="M3615" i="2" s="1"/>
  <c r="AB146" i="2" s="1"/>
  <c r="K3619" i="2"/>
  <c r="M3619" i="2" s="1"/>
  <c r="AF146" i="2" s="1"/>
  <c r="K3625" i="2"/>
  <c r="M3625" i="2" s="1"/>
  <c r="AL146" i="2" s="1"/>
  <c r="K3607" i="2"/>
  <c r="M3607" i="2" s="1"/>
  <c r="T146" i="2" s="1"/>
  <c r="K3611" i="2"/>
  <c r="M3611" i="2" s="1"/>
  <c r="X146" i="2" s="1"/>
  <c r="K3617" i="2"/>
  <c r="M3617" i="2" s="1"/>
  <c r="AD146" i="2" s="1"/>
  <c r="K3622" i="2"/>
  <c r="M3622" i="2" s="1"/>
  <c r="AI146" i="2" s="1"/>
  <c r="K3603" i="2"/>
  <c r="M3603" i="2" s="1"/>
  <c r="P146" i="2" s="1"/>
  <c r="K3609" i="2"/>
  <c r="M3609" i="2" s="1"/>
  <c r="V146" i="2" s="1"/>
  <c r="K3614" i="2"/>
  <c r="M3614" i="2" s="1"/>
  <c r="AA146" i="2" s="1"/>
  <c r="K3612" i="2"/>
  <c r="M3612" i="2" s="1"/>
  <c r="Y146" i="2" s="1"/>
  <c r="K3624" i="2"/>
  <c r="M3624" i="2" s="1"/>
  <c r="AK146" i="2" s="1"/>
  <c r="K3606" i="2"/>
  <c r="M3606" i="2" s="1"/>
  <c r="S146" i="2" s="1"/>
  <c r="K3604" i="2"/>
  <c r="M3604" i="2" s="1"/>
  <c r="Q146" i="2" s="1"/>
  <c r="K3626" i="2"/>
  <c r="M3626" i="2" s="1"/>
  <c r="AM146" i="2" s="1"/>
  <c r="K3616" i="2"/>
  <c r="M3616" i="2" s="1"/>
  <c r="AC146" i="2" s="1"/>
  <c r="K3621" i="2"/>
  <c r="M3621" i="2" s="1"/>
  <c r="AH146" i="2" s="1"/>
  <c r="K3620" i="2"/>
  <c r="M3620" i="2" s="1"/>
  <c r="AG146" i="2" s="1"/>
  <c r="K13071" i="2"/>
  <c r="M13071" i="2" s="1"/>
  <c r="AH524" i="2" s="1"/>
  <c r="K13053" i="2"/>
  <c r="M13053" i="2" s="1"/>
  <c r="P524" i="2" s="1"/>
  <c r="K13075" i="2"/>
  <c r="M13075" i="2" s="1"/>
  <c r="AL524" i="2" s="1"/>
  <c r="K13063" i="2"/>
  <c r="M13063" i="2" s="1"/>
  <c r="Z524" i="2" s="1"/>
  <c r="K13076" i="2"/>
  <c r="M13076" i="2" s="1"/>
  <c r="AM524" i="2" s="1"/>
  <c r="K13067" i="2"/>
  <c r="M13067" i="2" s="1"/>
  <c r="AD524" i="2" s="1"/>
  <c r="K13073" i="2"/>
  <c r="M13073" i="2" s="1"/>
  <c r="AJ524" i="2" s="1"/>
  <c r="K13055" i="2"/>
  <c r="M13055" i="2" s="1"/>
  <c r="R524" i="2" s="1"/>
  <c r="K13068" i="2"/>
  <c r="M13068" i="2" s="1"/>
  <c r="AE524" i="2" s="1"/>
  <c r="K13059" i="2"/>
  <c r="M13059" i="2" s="1"/>
  <c r="V524" i="2" s="1"/>
  <c r="K13065" i="2"/>
  <c r="M13065" i="2" s="1"/>
  <c r="AB524" i="2" s="1"/>
  <c r="K13070" i="2"/>
  <c r="M13070" i="2" s="1"/>
  <c r="AG524" i="2" s="1"/>
  <c r="K13060" i="2"/>
  <c r="M13060" i="2" s="1"/>
  <c r="K13057" i="2"/>
  <c r="M13057" i="2" s="1"/>
  <c r="T524" i="2" s="1"/>
  <c r="K13062" i="2"/>
  <c r="M13062" i="2" s="1"/>
  <c r="Y524" i="2" s="1"/>
  <c r="K13052" i="2"/>
  <c r="M13052" i="2" s="1"/>
  <c r="O524" i="2" s="1"/>
  <c r="K13072" i="2"/>
  <c r="M13072" i="2" s="1"/>
  <c r="AI524" i="2" s="1"/>
  <c r="K13054" i="2"/>
  <c r="M13054" i="2" s="1"/>
  <c r="Q524" i="2" s="1"/>
  <c r="K13074" i="2"/>
  <c r="M13074" i="2" s="1"/>
  <c r="AK524" i="2" s="1"/>
  <c r="K13064" i="2"/>
  <c r="M13064" i="2" s="1"/>
  <c r="AA524" i="2" s="1"/>
  <c r="K13069" i="2"/>
  <c r="M13069" i="2" s="1"/>
  <c r="AF524" i="2" s="1"/>
  <c r="K13066" i="2"/>
  <c r="M13066" i="2" s="1"/>
  <c r="AC524" i="2" s="1"/>
  <c r="K13056" i="2"/>
  <c r="M13056" i="2" s="1"/>
  <c r="S524" i="2" s="1"/>
  <c r="K13061" i="2"/>
  <c r="M13061" i="2" s="1"/>
  <c r="X524" i="2" s="1"/>
  <c r="K13058" i="2"/>
  <c r="M13058" i="2" s="1"/>
  <c r="U524" i="2" s="1"/>
  <c r="K11068" i="2"/>
  <c r="M11068" i="2" s="1"/>
  <c r="AE444" i="2" s="1"/>
  <c r="K11058" i="2"/>
  <c r="M11058" i="2" s="1"/>
  <c r="U444" i="2" s="1"/>
  <c r="K11063" i="2"/>
  <c r="M11063" i="2" s="1"/>
  <c r="Z444" i="2" s="1"/>
  <c r="K11060" i="2"/>
  <c r="M11060" i="2" s="1"/>
  <c r="K11073" i="2"/>
  <c r="M11073" i="2" s="1"/>
  <c r="AJ444" i="2" s="1"/>
  <c r="K11055" i="2"/>
  <c r="M11055" i="2" s="1"/>
  <c r="R444" i="2" s="1"/>
  <c r="K11052" i="2"/>
  <c r="M11052" i="2" s="1"/>
  <c r="O444" i="2" s="1"/>
  <c r="K11065" i="2"/>
  <c r="M11065" i="2" s="1"/>
  <c r="AB444" i="2" s="1"/>
  <c r="K11070" i="2"/>
  <c r="M11070" i="2" s="1"/>
  <c r="AG444" i="2" s="1"/>
  <c r="K11075" i="2"/>
  <c r="M11075" i="2" s="1"/>
  <c r="AL444" i="2" s="1"/>
  <c r="K11057" i="2"/>
  <c r="M11057" i="2" s="1"/>
  <c r="T444" i="2" s="1"/>
  <c r="K11062" i="2"/>
  <c r="M11062" i="2" s="1"/>
  <c r="Y444" i="2" s="1"/>
  <c r="K11067" i="2"/>
  <c r="M11067" i="2" s="1"/>
  <c r="AD444" i="2" s="1"/>
  <c r="K11072" i="2"/>
  <c r="M11072" i="2" s="1"/>
  <c r="AI444" i="2" s="1"/>
  <c r="K11054" i="2"/>
  <c r="M11054" i="2" s="1"/>
  <c r="Q444" i="2" s="1"/>
  <c r="K11059" i="2"/>
  <c r="M11059" i="2" s="1"/>
  <c r="V444" i="2" s="1"/>
  <c r="K11064" i="2"/>
  <c r="M11064" i="2" s="1"/>
  <c r="AA444" i="2" s="1"/>
  <c r="K11061" i="2"/>
  <c r="M11061" i="2" s="1"/>
  <c r="X444" i="2" s="1"/>
  <c r="K11074" i="2"/>
  <c r="M11074" i="2" s="1"/>
  <c r="AK444" i="2" s="1"/>
  <c r="K11056" i="2"/>
  <c r="M11056" i="2" s="1"/>
  <c r="S444" i="2" s="1"/>
  <c r="K11053" i="2"/>
  <c r="M11053" i="2" s="1"/>
  <c r="P444" i="2" s="1"/>
  <c r="K11076" i="2"/>
  <c r="M11076" i="2" s="1"/>
  <c r="AM444" i="2" s="1"/>
  <c r="K11066" i="2"/>
  <c r="M11066" i="2" s="1"/>
  <c r="AC444" i="2" s="1"/>
  <c r="K11071" i="2"/>
  <c r="M11071" i="2" s="1"/>
  <c r="AH444" i="2" s="1"/>
  <c r="K11069" i="2"/>
  <c r="M11069" i="2" s="1"/>
  <c r="AF444" i="2" s="1"/>
  <c r="K5713" i="2"/>
  <c r="M5713" i="2" s="1"/>
  <c r="Z230" i="2" s="1"/>
  <c r="K5726" i="2"/>
  <c r="M5726" i="2" s="1"/>
  <c r="AM230" i="2" s="1"/>
  <c r="K5708" i="2"/>
  <c r="M5708" i="2" s="1"/>
  <c r="U230" i="2" s="1"/>
  <c r="K5705" i="2"/>
  <c r="M5705" i="2" s="1"/>
  <c r="R230" i="2" s="1"/>
  <c r="K5718" i="2"/>
  <c r="M5718" i="2" s="1"/>
  <c r="AE230" i="2" s="1"/>
  <c r="K5707" i="2"/>
  <c r="M5707" i="2" s="1"/>
  <c r="T230" i="2" s="1"/>
  <c r="K5720" i="2"/>
  <c r="M5720" i="2" s="1"/>
  <c r="AG230" i="2" s="1"/>
  <c r="K5710" i="2"/>
  <c r="M5710" i="2" s="1"/>
  <c r="K5724" i="2"/>
  <c r="M5724" i="2" s="1"/>
  <c r="AK230" i="2" s="1"/>
  <c r="K5712" i="2"/>
  <c r="M5712" i="2" s="1"/>
  <c r="Y230" i="2" s="1"/>
  <c r="K5702" i="2"/>
  <c r="M5702" i="2" s="1"/>
  <c r="O230" i="2" s="1"/>
  <c r="K5716" i="2"/>
  <c r="M5716" i="2" s="1"/>
  <c r="AC230" i="2" s="1"/>
  <c r="K5722" i="2"/>
  <c r="M5722" i="2" s="1"/>
  <c r="AI230" i="2" s="1"/>
  <c r="K5704" i="2"/>
  <c r="M5704" i="2" s="1"/>
  <c r="Q230" i="2" s="1"/>
  <c r="K5725" i="2"/>
  <c r="M5725" i="2" s="1"/>
  <c r="AL230" i="2" s="1"/>
  <c r="K5723" i="2"/>
  <c r="M5723" i="2" s="1"/>
  <c r="AJ230" i="2" s="1"/>
  <c r="K5714" i="2"/>
  <c r="M5714" i="2" s="1"/>
  <c r="AA230" i="2" s="1"/>
  <c r="K5719" i="2"/>
  <c r="M5719" i="2" s="1"/>
  <c r="AF230" i="2" s="1"/>
  <c r="K5717" i="2"/>
  <c r="M5717" i="2" s="1"/>
  <c r="AD230" i="2" s="1"/>
  <c r="K5706" i="2"/>
  <c r="M5706" i="2" s="1"/>
  <c r="S230" i="2" s="1"/>
  <c r="K5711" i="2"/>
  <c r="M5711" i="2" s="1"/>
  <c r="X230" i="2" s="1"/>
  <c r="K5709" i="2"/>
  <c r="M5709" i="2" s="1"/>
  <c r="V230" i="2" s="1"/>
  <c r="K5721" i="2"/>
  <c r="M5721" i="2" s="1"/>
  <c r="AH230" i="2" s="1"/>
  <c r="K5703" i="2"/>
  <c r="M5703" i="2" s="1"/>
  <c r="P230" i="2" s="1"/>
  <c r="K5715" i="2"/>
  <c r="M5715" i="2" s="1"/>
  <c r="AB230" i="2" s="1"/>
  <c r="K9923" i="2"/>
  <c r="M9923" i="2" s="1"/>
  <c r="AJ398" i="2" s="1"/>
  <c r="K9905" i="2"/>
  <c r="M9905" i="2" s="1"/>
  <c r="R398" i="2" s="1"/>
  <c r="K9918" i="2"/>
  <c r="M9918" i="2" s="1"/>
  <c r="AE398" i="2" s="1"/>
  <c r="K9915" i="2"/>
  <c r="M9915" i="2" s="1"/>
  <c r="AB398" i="2" s="1"/>
  <c r="K9920" i="2"/>
  <c r="M9920" i="2" s="1"/>
  <c r="AG398" i="2" s="1"/>
  <c r="K9910" i="2"/>
  <c r="M9910" i="2" s="1"/>
  <c r="W398" i="2" s="1"/>
  <c r="K9907" i="2"/>
  <c r="M9907" i="2" s="1"/>
  <c r="T398" i="2" s="1"/>
  <c r="K9912" i="2"/>
  <c r="M9912" i="2" s="1"/>
  <c r="K9902" i="2"/>
  <c r="M9902" i="2" s="1"/>
  <c r="O398" i="2" s="1"/>
  <c r="K9922" i="2"/>
  <c r="M9922" i="2" s="1"/>
  <c r="AI398" i="2" s="1"/>
  <c r="K9904" i="2"/>
  <c r="M9904" i="2" s="1"/>
  <c r="Q398" i="2" s="1"/>
  <c r="K9909" i="2"/>
  <c r="M9909" i="2" s="1"/>
  <c r="V398" i="2" s="1"/>
  <c r="K9914" i="2"/>
  <c r="M9914" i="2" s="1"/>
  <c r="AA398" i="2" s="1"/>
  <c r="K9919" i="2"/>
  <c r="M9919" i="2" s="1"/>
  <c r="AF398" i="2" s="1"/>
  <c r="K9917" i="2"/>
  <c r="M9917" i="2" s="1"/>
  <c r="AD398" i="2" s="1"/>
  <c r="K9924" i="2"/>
  <c r="M9924" i="2" s="1"/>
  <c r="AK398" i="2" s="1"/>
  <c r="K9906" i="2"/>
  <c r="M9906" i="2" s="1"/>
  <c r="S398" i="2" s="1"/>
  <c r="K9911" i="2"/>
  <c r="M9911" i="2" s="1"/>
  <c r="X398" i="2" s="1"/>
  <c r="K9925" i="2"/>
  <c r="M9925" i="2" s="1"/>
  <c r="AL398" i="2" s="1"/>
  <c r="K9916" i="2"/>
  <c r="M9916" i="2" s="1"/>
  <c r="AC398" i="2" s="1"/>
  <c r="K9921" i="2"/>
  <c r="M9921" i="2" s="1"/>
  <c r="AH398" i="2" s="1"/>
  <c r="K9903" i="2"/>
  <c r="M9903" i="2" s="1"/>
  <c r="P398" i="2" s="1"/>
  <c r="K9908" i="2"/>
  <c r="M9908" i="2" s="1"/>
  <c r="U398" i="2" s="1"/>
  <c r="K9913" i="2"/>
  <c r="M9913" i="2" s="1"/>
  <c r="Z398" i="2" s="1"/>
  <c r="K9926" i="2"/>
  <c r="M9926" i="2" s="1"/>
  <c r="AM398" i="2" s="1"/>
  <c r="K11650" i="2"/>
  <c r="M11650" i="2" s="1"/>
  <c r="AL467" i="2" s="1"/>
  <c r="K11632" i="2"/>
  <c r="M11632" i="2" s="1"/>
  <c r="T467" i="2" s="1"/>
  <c r="K11629" i="2"/>
  <c r="M11629" i="2" s="1"/>
  <c r="Q467" i="2" s="1"/>
  <c r="K11644" i="2"/>
  <c r="M11644" i="2" s="1"/>
  <c r="AF467" i="2" s="1"/>
  <c r="K11642" i="2"/>
  <c r="M11642" i="2" s="1"/>
  <c r="AD467" i="2" s="1"/>
  <c r="K11647" i="2"/>
  <c r="M11647" i="2" s="1"/>
  <c r="AI467" i="2" s="1"/>
  <c r="K11645" i="2"/>
  <c r="M11645" i="2" s="1"/>
  <c r="AG467" i="2" s="1"/>
  <c r="K11636" i="2"/>
  <c r="M11636" i="2" s="1"/>
  <c r="X467" i="2" s="1"/>
  <c r="K11634" i="2"/>
  <c r="M11634" i="2" s="1"/>
  <c r="V467" i="2" s="1"/>
  <c r="K11639" i="2"/>
  <c r="M11639" i="2" s="1"/>
  <c r="AA467" i="2" s="1"/>
  <c r="K11628" i="2"/>
  <c r="M11628" i="2" s="1"/>
  <c r="P467" i="2" s="1"/>
  <c r="K11649" i="2"/>
  <c r="M11649" i="2" s="1"/>
  <c r="AK467" i="2" s="1"/>
  <c r="K11631" i="2"/>
  <c r="M11631" i="2" s="1"/>
  <c r="S467" i="2" s="1"/>
  <c r="K11651" i="2"/>
  <c r="M11651" i="2" s="1"/>
  <c r="AM467" i="2" s="1"/>
  <c r="K11641" i="2"/>
  <c r="M11641" i="2" s="1"/>
  <c r="AC467" i="2" s="1"/>
  <c r="K11646" i="2"/>
  <c r="M11646" i="2" s="1"/>
  <c r="AH467" i="2" s="1"/>
  <c r="K11643" i="2"/>
  <c r="M11643" i="2" s="1"/>
  <c r="AE467" i="2" s="1"/>
  <c r="K11633" i="2"/>
  <c r="M11633" i="2" s="1"/>
  <c r="U467" i="2" s="1"/>
  <c r="K11638" i="2"/>
  <c r="M11638" i="2" s="1"/>
  <c r="Z467" i="2" s="1"/>
  <c r="K11635" i="2"/>
  <c r="M11635" i="2" s="1"/>
  <c r="K11648" i="2"/>
  <c r="M11648" i="2" s="1"/>
  <c r="AJ467" i="2" s="1"/>
  <c r="K11630" i="2"/>
  <c r="M11630" i="2" s="1"/>
  <c r="R467" i="2" s="1"/>
  <c r="K11627" i="2"/>
  <c r="M11627" i="2" s="1"/>
  <c r="O467" i="2" s="1"/>
  <c r="K11640" i="2"/>
  <c r="M11640" i="2" s="1"/>
  <c r="AB467" i="2" s="1"/>
  <c r="K11637" i="2"/>
  <c r="M11637" i="2" s="1"/>
  <c r="Y467" i="2" s="1"/>
  <c r="K6296" i="2"/>
  <c r="M6296" i="2" s="1"/>
  <c r="AH253" i="2" s="1"/>
  <c r="K6278" i="2"/>
  <c r="M6278" i="2" s="1"/>
  <c r="P253" i="2" s="1"/>
  <c r="K6300" i="2"/>
  <c r="M6300" i="2" s="1"/>
  <c r="AL253" i="2" s="1"/>
  <c r="K6288" i="2"/>
  <c r="M6288" i="2" s="1"/>
  <c r="Z253" i="2" s="1"/>
  <c r="K6301" i="2"/>
  <c r="M6301" i="2" s="1"/>
  <c r="AM253" i="2" s="1"/>
  <c r="K6292" i="2"/>
  <c r="M6292" i="2" s="1"/>
  <c r="AD253" i="2" s="1"/>
  <c r="K6298" i="2"/>
  <c r="M6298" i="2" s="1"/>
  <c r="AJ253" i="2" s="1"/>
  <c r="K6280" i="2"/>
  <c r="M6280" i="2" s="1"/>
  <c r="R253" i="2" s="1"/>
  <c r="K6293" i="2"/>
  <c r="M6293" i="2" s="1"/>
  <c r="AE253" i="2" s="1"/>
  <c r="K6284" i="2"/>
  <c r="M6284" i="2" s="1"/>
  <c r="V253" i="2" s="1"/>
  <c r="K6290" i="2"/>
  <c r="M6290" i="2" s="1"/>
  <c r="AB253" i="2" s="1"/>
  <c r="K6295" i="2"/>
  <c r="M6295" i="2" s="1"/>
  <c r="AG253" i="2" s="1"/>
  <c r="K6285" i="2"/>
  <c r="M6285" i="2" s="1"/>
  <c r="W253" i="2" s="1"/>
  <c r="K6282" i="2"/>
  <c r="M6282" i="2" s="1"/>
  <c r="T253" i="2" s="1"/>
  <c r="K6287" i="2"/>
  <c r="M6287" i="2" s="1"/>
  <c r="Y253" i="2" s="1"/>
  <c r="K6277" i="2"/>
  <c r="M6277" i="2" s="1"/>
  <c r="O253" i="2" s="1"/>
  <c r="K6297" i="2"/>
  <c r="M6297" i="2" s="1"/>
  <c r="AI253" i="2" s="1"/>
  <c r="K6279" i="2"/>
  <c r="M6279" i="2" s="1"/>
  <c r="Q253" i="2" s="1"/>
  <c r="K6299" i="2"/>
  <c r="M6299" i="2" s="1"/>
  <c r="AK253" i="2" s="1"/>
  <c r="K6289" i="2"/>
  <c r="M6289" i="2" s="1"/>
  <c r="K6294" i="2"/>
  <c r="M6294" i="2" s="1"/>
  <c r="AF253" i="2" s="1"/>
  <c r="K6291" i="2"/>
  <c r="M6291" i="2" s="1"/>
  <c r="AC253" i="2" s="1"/>
  <c r="K6281" i="2"/>
  <c r="M6281" i="2" s="1"/>
  <c r="S253" i="2" s="1"/>
  <c r="K6286" i="2"/>
  <c r="M6286" i="2" s="1"/>
  <c r="X253" i="2" s="1"/>
  <c r="K6283" i="2"/>
  <c r="M6283" i="2" s="1"/>
  <c r="U253" i="2" s="1"/>
  <c r="K19812" i="2"/>
  <c r="M19812" i="2" s="1"/>
  <c r="K19802" i="2"/>
  <c r="M19802" i="2" s="1"/>
  <c r="O794" i="2" s="1"/>
  <c r="K19815" i="2"/>
  <c r="M19815" i="2" s="1"/>
  <c r="AB794" i="2" s="1"/>
  <c r="K19804" i="2"/>
  <c r="M19804" i="2" s="1"/>
  <c r="Q794" i="2" s="1"/>
  <c r="K19825" i="2"/>
  <c r="M19825" i="2" s="1"/>
  <c r="AL794" i="2" s="1"/>
  <c r="K19807" i="2"/>
  <c r="M19807" i="2" s="1"/>
  <c r="T794" i="2" s="1"/>
  <c r="K19819" i="2"/>
  <c r="M19819" i="2" s="1"/>
  <c r="AF794" i="2" s="1"/>
  <c r="K19817" i="2"/>
  <c r="M19817" i="2" s="1"/>
  <c r="AD794" i="2" s="1"/>
  <c r="K19822" i="2"/>
  <c r="M19822" i="2" s="1"/>
  <c r="AI794" i="2" s="1"/>
  <c r="K19811" i="2"/>
  <c r="M19811" i="2" s="1"/>
  <c r="X794" i="2" s="1"/>
  <c r="K19809" i="2"/>
  <c r="M19809" i="2" s="1"/>
  <c r="V794" i="2" s="1"/>
  <c r="K19814" i="2"/>
  <c r="M19814" i="2" s="1"/>
  <c r="AA794" i="2" s="1"/>
  <c r="K19821" i="2"/>
  <c r="M19821" i="2" s="1"/>
  <c r="AH794" i="2" s="1"/>
  <c r="K19803" i="2"/>
  <c r="M19803" i="2" s="1"/>
  <c r="P794" i="2" s="1"/>
  <c r="K19824" i="2"/>
  <c r="M19824" i="2" s="1"/>
  <c r="AK794" i="2" s="1"/>
  <c r="K19806" i="2"/>
  <c r="M19806" i="2" s="1"/>
  <c r="S794" i="2" s="1"/>
  <c r="K19813" i="2"/>
  <c r="M19813" i="2" s="1"/>
  <c r="Z794" i="2" s="1"/>
  <c r="K19826" i="2"/>
  <c r="M19826" i="2" s="1"/>
  <c r="AM794" i="2" s="1"/>
  <c r="K19816" i="2"/>
  <c r="M19816" i="2" s="1"/>
  <c r="AC794" i="2" s="1"/>
  <c r="K19805" i="2"/>
  <c r="M19805" i="2" s="1"/>
  <c r="R794" i="2" s="1"/>
  <c r="K19818" i="2"/>
  <c r="M19818" i="2" s="1"/>
  <c r="AE794" i="2" s="1"/>
  <c r="K19808" i="2"/>
  <c r="M19808" i="2" s="1"/>
  <c r="U794" i="2" s="1"/>
  <c r="K19820" i="2"/>
  <c r="M19820" i="2" s="1"/>
  <c r="AG794" i="2" s="1"/>
  <c r="K19810" i="2"/>
  <c r="M19810" i="2" s="1"/>
  <c r="W794" i="2" s="1"/>
  <c r="K19823" i="2"/>
  <c r="M19823" i="2" s="1"/>
  <c r="AJ794" i="2" s="1"/>
  <c r="K3906" i="2"/>
  <c r="M3906" i="2" s="1"/>
  <c r="S158" i="2" s="1"/>
  <c r="K3911" i="2"/>
  <c r="M3911" i="2" s="1"/>
  <c r="X158" i="2" s="1"/>
  <c r="K3909" i="2"/>
  <c r="M3909" i="2" s="1"/>
  <c r="V158" i="2" s="1"/>
  <c r="K3921" i="2"/>
  <c r="M3921" i="2" s="1"/>
  <c r="AH158" i="2" s="1"/>
  <c r="K3903" i="2"/>
  <c r="M3903" i="2" s="1"/>
  <c r="P158" i="2" s="1"/>
  <c r="K3923" i="2"/>
  <c r="M3923" i="2" s="1"/>
  <c r="AJ158" i="2" s="1"/>
  <c r="K3913" i="2"/>
  <c r="M3913" i="2" s="1"/>
  <c r="Z158" i="2" s="1"/>
  <c r="K3926" i="2"/>
  <c r="M3926" i="2" s="1"/>
  <c r="AM158" i="2" s="1"/>
  <c r="K3915" i="2"/>
  <c r="M3915" i="2" s="1"/>
  <c r="AB158" i="2" s="1"/>
  <c r="K3905" i="2"/>
  <c r="M3905" i="2" s="1"/>
  <c r="R158" i="2" s="1"/>
  <c r="K3918" i="2"/>
  <c r="M3918" i="2" s="1"/>
  <c r="AE158" i="2" s="1"/>
  <c r="K3907" i="2"/>
  <c r="M3907" i="2" s="1"/>
  <c r="T158" i="2" s="1"/>
  <c r="K3920" i="2"/>
  <c r="M3920" i="2" s="1"/>
  <c r="AG158" i="2" s="1"/>
  <c r="K3910" i="2"/>
  <c r="M3910" i="2" s="1"/>
  <c r="W158" i="2" s="1"/>
  <c r="K3924" i="2"/>
  <c r="M3924" i="2" s="1"/>
  <c r="AK158" i="2" s="1"/>
  <c r="K3912" i="2"/>
  <c r="M3912" i="2" s="1"/>
  <c r="K3902" i="2"/>
  <c r="M3902" i="2" s="1"/>
  <c r="O158" i="2" s="1"/>
  <c r="K3916" i="2"/>
  <c r="M3916" i="2" s="1"/>
  <c r="AC158" i="2" s="1"/>
  <c r="K3922" i="2"/>
  <c r="M3922" i="2" s="1"/>
  <c r="AI158" i="2" s="1"/>
  <c r="K3904" i="2"/>
  <c r="M3904" i="2" s="1"/>
  <c r="Q158" i="2" s="1"/>
  <c r="K3925" i="2"/>
  <c r="M3925" i="2" s="1"/>
  <c r="AL158" i="2" s="1"/>
  <c r="K3908" i="2"/>
  <c r="M3908" i="2" s="1"/>
  <c r="U158" i="2" s="1"/>
  <c r="K3919" i="2"/>
  <c r="M3919" i="2" s="1"/>
  <c r="AF158" i="2" s="1"/>
  <c r="K3917" i="2"/>
  <c r="M3917" i="2" s="1"/>
  <c r="AD158" i="2" s="1"/>
  <c r="K3914" i="2"/>
  <c r="M3914" i="2" s="1"/>
  <c r="AA158" i="2" s="1"/>
  <c r="K3634" i="2"/>
  <c r="M3634" i="2" s="1"/>
  <c r="V147" i="2" s="1"/>
  <c r="K3639" i="2"/>
  <c r="M3639" i="2" s="1"/>
  <c r="AA147" i="2" s="1"/>
  <c r="K3651" i="2"/>
  <c r="M3651" i="2" s="1"/>
  <c r="AM147" i="2" s="1"/>
  <c r="K3649" i="2"/>
  <c r="M3649" i="2" s="1"/>
  <c r="AK147" i="2" s="1"/>
  <c r="K3631" i="2"/>
  <c r="M3631" i="2" s="1"/>
  <c r="S147" i="2" s="1"/>
  <c r="K3643" i="2"/>
  <c r="M3643" i="2" s="1"/>
  <c r="AE147" i="2" s="1"/>
  <c r="K3641" i="2"/>
  <c r="M3641" i="2" s="1"/>
  <c r="AC147" i="2" s="1"/>
  <c r="K3646" i="2"/>
  <c r="M3646" i="2" s="1"/>
  <c r="AH147" i="2" s="1"/>
  <c r="K3635" i="2"/>
  <c r="M3635" i="2" s="1"/>
  <c r="W147" i="2" s="1"/>
  <c r="K3633" i="2"/>
  <c r="M3633" i="2" s="1"/>
  <c r="U147" i="2" s="1"/>
  <c r="K3638" i="2"/>
  <c r="M3638" i="2" s="1"/>
  <c r="Z147" i="2" s="1"/>
  <c r="K3627" i="2"/>
  <c r="M3627" i="2" s="1"/>
  <c r="O147" i="2" s="1"/>
  <c r="K3648" i="2"/>
  <c r="M3648" i="2" s="1"/>
  <c r="AJ147" i="2" s="1"/>
  <c r="K3630" i="2"/>
  <c r="M3630" i="2" s="1"/>
  <c r="R147" i="2" s="1"/>
  <c r="K3644" i="2"/>
  <c r="M3644" i="2" s="1"/>
  <c r="AF147" i="2" s="1"/>
  <c r="K3640" i="2"/>
  <c r="M3640" i="2" s="1"/>
  <c r="K3645" i="2"/>
  <c r="M3645" i="2" s="1"/>
  <c r="AG147" i="2" s="1"/>
  <c r="K3636" i="2"/>
  <c r="M3636" i="2" s="1"/>
  <c r="X147" i="2" s="1"/>
  <c r="K3650" i="2"/>
  <c r="M3650" i="2" s="1"/>
  <c r="AL147" i="2" s="1"/>
  <c r="K3632" i="2"/>
  <c r="M3632" i="2" s="1"/>
  <c r="T147" i="2" s="1"/>
  <c r="K3637" i="2"/>
  <c r="M3637" i="2" s="1"/>
  <c r="Y147" i="2" s="1"/>
  <c r="K3628" i="2"/>
  <c r="M3628" i="2" s="1"/>
  <c r="P147" i="2" s="1"/>
  <c r="K3642" i="2"/>
  <c r="M3642" i="2" s="1"/>
  <c r="AD147" i="2" s="1"/>
  <c r="K3647" i="2"/>
  <c r="M3647" i="2" s="1"/>
  <c r="AI147" i="2" s="1"/>
  <c r="K3629" i="2"/>
  <c r="M3629" i="2" s="1"/>
  <c r="Q147" i="2" s="1"/>
  <c r="K19916" i="2"/>
  <c r="M19916" i="2" s="1"/>
  <c r="AC798" i="2" s="1"/>
  <c r="K19921" i="2"/>
  <c r="M19921" i="2" s="1"/>
  <c r="AH798" i="2" s="1"/>
  <c r="K19903" i="2"/>
  <c r="M19903" i="2" s="1"/>
  <c r="P798" i="2" s="1"/>
  <c r="K19908" i="2"/>
  <c r="M19908" i="2" s="1"/>
  <c r="U798" i="2" s="1"/>
  <c r="K19913" i="2"/>
  <c r="M19913" i="2" s="1"/>
  <c r="Z798" i="2" s="1"/>
  <c r="K19918" i="2"/>
  <c r="M19918" i="2" s="1"/>
  <c r="AE798" i="2" s="1"/>
  <c r="K19923" i="2"/>
  <c r="M19923" i="2" s="1"/>
  <c r="AJ798" i="2" s="1"/>
  <c r="K19905" i="2"/>
  <c r="M19905" i="2" s="1"/>
  <c r="R798" i="2" s="1"/>
  <c r="K19910" i="2"/>
  <c r="M19910" i="2" s="1"/>
  <c r="W798" i="2" s="1"/>
  <c r="K19915" i="2"/>
  <c r="M19915" i="2" s="1"/>
  <c r="AB798" i="2" s="1"/>
  <c r="K19920" i="2"/>
  <c r="M19920" i="2" s="1"/>
  <c r="AG798" i="2" s="1"/>
  <c r="K19902" i="2"/>
  <c r="M19902" i="2" s="1"/>
  <c r="O798" i="2" s="1"/>
  <c r="K19925" i="2"/>
  <c r="M19925" i="2" s="1"/>
  <c r="AL798" i="2" s="1"/>
  <c r="K19907" i="2"/>
  <c r="M19907" i="2" s="1"/>
  <c r="T798" i="2" s="1"/>
  <c r="K19912" i="2"/>
  <c r="M19912" i="2" s="1"/>
  <c r="Y798" i="2" s="1"/>
  <c r="K19926" i="2"/>
  <c r="M19926" i="2" s="1"/>
  <c r="AM798" i="2" s="1"/>
  <c r="K19917" i="2"/>
  <c r="M19917" i="2" s="1"/>
  <c r="AD798" i="2" s="1"/>
  <c r="K19922" i="2"/>
  <c r="M19922" i="2" s="1"/>
  <c r="AI798" i="2" s="1"/>
  <c r="K19904" i="2"/>
  <c r="M19904" i="2" s="1"/>
  <c r="Q798" i="2" s="1"/>
  <c r="K19909" i="2"/>
  <c r="M19909" i="2" s="1"/>
  <c r="V798" i="2" s="1"/>
  <c r="K19914" i="2"/>
  <c r="M19914" i="2" s="1"/>
  <c r="AA798" i="2" s="1"/>
  <c r="K19919" i="2"/>
  <c r="M19919" i="2" s="1"/>
  <c r="AF798" i="2" s="1"/>
  <c r="K19924" i="2"/>
  <c r="M19924" i="2" s="1"/>
  <c r="AK798" i="2" s="1"/>
  <c r="K19906" i="2"/>
  <c r="M19906" i="2" s="1"/>
  <c r="S798" i="2" s="1"/>
  <c r="K19911" i="2"/>
  <c r="M19911" i="2" s="1"/>
  <c r="K10227" i="2"/>
  <c r="M10227" i="2" s="1"/>
  <c r="O411" i="2" s="1"/>
  <c r="K10240" i="2"/>
  <c r="M10240" i="2" s="1"/>
  <c r="AB411" i="2" s="1"/>
  <c r="K10229" i="2"/>
  <c r="M10229" i="2" s="1"/>
  <c r="Q411" i="2" s="1"/>
  <c r="K10250" i="2"/>
  <c r="M10250" i="2" s="1"/>
  <c r="AL411" i="2" s="1"/>
  <c r="K10232" i="2"/>
  <c r="M10232" i="2" s="1"/>
  <c r="T411" i="2" s="1"/>
  <c r="K10237" i="2"/>
  <c r="M10237" i="2" s="1"/>
  <c r="Y411" i="2" s="1"/>
  <c r="K10244" i="2"/>
  <c r="M10244" i="2" s="1"/>
  <c r="AF411" i="2" s="1"/>
  <c r="K10242" i="2"/>
  <c r="M10242" i="2" s="1"/>
  <c r="AD411" i="2" s="1"/>
  <c r="K10247" i="2"/>
  <c r="M10247" i="2" s="1"/>
  <c r="AI411" i="2" s="1"/>
  <c r="K10245" i="2"/>
  <c r="M10245" i="2" s="1"/>
  <c r="AG411" i="2" s="1"/>
  <c r="K10236" i="2"/>
  <c r="M10236" i="2" s="1"/>
  <c r="X411" i="2" s="1"/>
  <c r="K10234" i="2"/>
  <c r="M10234" i="2" s="1"/>
  <c r="V411" i="2" s="1"/>
  <c r="K10239" i="2"/>
  <c r="M10239" i="2" s="1"/>
  <c r="AA411" i="2" s="1"/>
  <c r="K10228" i="2"/>
  <c r="M10228" i="2" s="1"/>
  <c r="P411" i="2" s="1"/>
  <c r="K10249" i="2"/>
  <c r="M10249" i="2" s="1"/>
  <c r="AK411" i="2" s="1"/>
  <c r="K10231" i="2"/>
  <c r="M10231" i="2" s="1"/>
  <c r="S411" i="2" s="1"/>
  <c r="K10251" i="2"/>
  <c r="M10251" i="2" s="1"/>
  <c r="AM411" i="2" s="1"/>
  <c r="K10241" i="2"/>
  <c r="M10241" i="2" s="1"/>
  <c r="AC411" i="2" s="1"/>
  <c r="K10246" i="2"/>
  <c r="M10246" i="2" s="1"/>
  <c r="AH411" i="2" s="1"/>
  <c r="K10243" i="2"/>
  <c r="M10243" i="2" s="1"/>
  <c r="K10233" i="2"/>
  <c r="M10233" i="2" s="1"/>
  <c r="U411" i="2" s="1"/>
  <c r="K10238" i="2"/>
  <c r="M10238" i="2" s="1"/>
  <c r="Z411" i="2" s="1"/>
  <c r="K10235" i="2"/>
  <c r="M10235" i="2" s="1"/>
  <c r="W411" i="2" s="1"/>
  <c r="K10248" i="2"/>
  <c r="M10248" i="2" s="1"/>
  <c r="AJ411" i="2" s="1"/>
  <c r="K10230" i="2"/>
  <c r="M10230" i="2" s="1"/>
  <c r="R411" i="2" s="1"/>
  <c r="K23218" i="2"/>
  <c r="M23218" i="2" s="1"/>
  <c r="AE930" i="2" s="1"/>
  <c r="K23208" i="2"/>
  <c r="M23208" i="2" s="1"/>
  <c r="U930" i="2" s="1"/>
  <c r="K23212" i="2"/>
  <c r="M23212" i="2" s="1"/>
  <c r="Y930" i="2" s="1"/>
  <c r="K23210" i="2"/>
  <c r="M23210" i="2" s="1"/>
  <c r="W930" i="2" s="1"/>
  <c r="K23223" i="2"/>
  <c r="M23223" i="2" s="1"/>
  <c r="AJ930" i="2" s="1"/>
  <c r="K23204" i="2"/>
  <c r="M23204" i="2" s="1"/>
  <c r="Q930" i="2" s="1"/>
  <c r="K23202" i="2"/>
  <c r="M23202" i="2" s="1"/>
  <c r="O930" i="2" s="1"/>
  <c r="K23215" i="2"/>
  <c r="M23215" i="2" s="1"/>
  <c r="AB930" i="2" s="1"/>
  <c r="K23221" i="2"/>
  <c r="M23221" i="2" s="1"/>
  <c r="AH930" i="2" s="1"/>
  <c r="K23225" i="2"/>
  <c r="M23225" i="2" s="1"/>
  <c r="AL930" i="2" s="1"/>
  <c r="K23207" i="2"/>
  <c r="M23207" i="2" s="1"/>
  <c r="T930" i="2" s="1"/>
  <c r="K23213" i="2"/>
  <c r="M23213" i="2" s="1"/>
  <c r="Z930" i="2" s="1"/>
  <c r="K23219" i="2"/>
  <c r="M23219" i="2" s="1"/>
  <c r="AF930" i="2" s="1"/>
  <c r="K23217" i="2"/>
  <c r="M23217" i="2" s="1"/>
  <c r="AD930" i="2" s="1"/>
  <c r="K23222" i="2"/>
  <c r="M23222" i="2" s="1"/>
  <c r="AI930" i="2" s="1"/>
  <c r="K23205" i="2"/>
  <c r="M23205" i="2" s="1"/>
  <c r="R930" i="2" s="1"/>
  <c r="K23211" i="2"/>
  <c r="M23211" i="2" s="1"/>
  <c r="K23209" i="2"/>
  <c r="M23209" i="2" s="1"/>
  <c r="V930" i="2" s="1"/>
  <c r="K23214" i="2"/>
  <c r="M23214" i="2" s="1"/>
  <c r="AA930" i="2" s="1"/>
  <c r="K23203" i="2"/>
  <c r="M23203" i="2" s="1"/>
  <c r="P930" i="2" s="1"/>
  <c r="K23224" i="2"/>
  <c r="M23224" i="2" s="1"/>
  <c r="AK930" i="2" s="1"/>
  <c r="K23206" i="2"/>
  <c r="M23206" i="2" s="1"/>
  <c r="S930" i="2" s="1"/>
  <c r="K23226" i="2"/>
  <c r="M23226" i="2" s="1"/>
  <c r="AM930" i="2" s="1"/>
  <c r="K23216" i="2"/>
  <c r="M23216" i="2" s="1"/>
  <c r="AC930" i="2" s="1"/>
  <c r="K23220" i="2"/>
  <c r="M23220" i="2" s="1"/>
  <c r="AG930" i="2" s="1"/>
  <c r="K8530" i="2"/>
  <c r="M8530" i="2" s="1"/>
  <c r="R343" i="2" s="1"/>
  <c r="K8550" i="2"/>
  <c r="M8550" i="2" s="1"/>
  <c r="AL343" i="2" s="1"/>
  <c r="K8528" i="2"/>
  <c r="M8528" i="2" s="1"/>
  <c r="P343" i="2" s="1"/>
  <c r="K8545" i="2"/>
  <c r="M8545" i="2" s="1"/>
  <c r="AG343" i="2" s="1"/>
  <c r="K8542" i="2"/>
  <c r="M8542" i="2" s="1"/>
  <c r="K8547" i="2"/>
  <c r="M8547" i="2" s="1"/>
  <c r="AI343" i="2" s="1"/>
  <c r="K8537" i="2"/>
  <c r="M8537" i="2" s="1"/>
  <c r="Y343" i="2" s="1"/>
  <c r="K8534" i="2"/>
  <c r="M8534" i="2" s="1"/>
  <c r="V343" i="2" s="1"/>
  <c r="K8544" i="2"/>
  <c r="M8544" i="2" s="1"/>
  <c r="AF343" i="2" s="1"/>
  <c r="K8529" i="2"/>
  <c r="M8529" i="2" s="1"/>
  <c r="Q343" i="2" s="1"/>
  <c r="K8548" i="2"/>
  <c r="M8548" i="2" s="1"/>
  <c r="AJ343" i="2" s="1"/>
  <c r="K8541" i="2"/>
  <c r="M8541" i="2" s="1"/>
  <c r="AC343" i="2" s="1"/>
  <c r="K8551" i="2"/>
  <c r="M8551" i="2" s="1"/>
  <c r="AM343" i="2" s="1"/>
  <c r="K8540" i="2"/>
  <c r="M8540" i="2" s="1"/>
  <c r="AB343" i="2" s="1"/>
  <c r="K8539" i="2"/>
  <c r="M8539" i="2" s="1"/>
  <c r="AA343" i="2" s="1"/>
  <c r="K8543" i="2"/>
  <c r="M8543" i="2" s="1"/>
  <c r="AE343" i="2" s="1"/>
  <c r="K8532" i="2"/>
  <c r="M8532" i="2" s="1"/>
  <c r="T343" i="2" s="1"/>
  <c r="K8533" i="2"/>
  <c r="M8533" i="2" s="1"/>
  <c r="U343" i="2" s="1"/>
  <c r="K8546" i="2"/>
  <c r="M8546" i="2" s="1"/>
  <c r="AH343" i="2" s="1"/>
  <c r="K8535" i="2"/>
  <c r="M8535" i="2" s="1"/>
  <c r="W343" i="2" s="1"/>
  <c r="K8531" i="2"/>
  <c r="M8531" i="2" s="1"/>
  <c r="S343" i="2" s="1"/>
  <c r="K8536" i="2"/>
  <c r="M8536" i="2" s="1"/>
  <c r="X343" i="2" s="1"/>
  <c r="K8538" i="2"/>
  <c r="M8538" i="2" s="1"/>
  <c r="Z343" i="2" s="1"/>
  <c r="K8527" i="2"/>
  <c r="M8527" i="2" s="1"/>
  <c r="O343" i="2" s="1"/>
  <c r="K8549" i="2"/>
  <c r="M8549" i="2" s="1"/>
  <c r="AK343" i="2" s="1"/>
  <c r="K14516" i="2"/>
  <c r="M14516" i="2" s="1"/>
  <c r="AC582" i="2" s="1"/>
  <c r="K14521" i="2"/>
  <c r="M14521" i="2" s="1"/>
  <c r="AH582" i="2" s="1"/>
  <c r="K14503" i="2"/>
  <c r="M14503" i="2" s="1"/>
  <c r="P582" i="2" s="1"/>
  <c r="K14508" i="2"/>
  <c r="M14508" i="2" s="1"/>
  <c r="U582" i="2" s="1"/>
  <c r="K14513" i="2"/>
  <c r="M14513" i="2" s="1"/>
  <c r="Z582" i="2" s="1"/>
  <c r="K14526" i="2"/>
  <c r="M14526" i="2" s="1"/>
  <c r="AM582" i="2" s="1"/>
  <c r="K14523" i="2"/>
  <c r="M14523" i="2" s="1"/>
  <c r="AJ582" i="2" s="1"/>
  <c r="K14505" i="2"/>
  <c r="M14505" i="2" s="1"/>
  <c r="R582" i="2" s="1"/>
  <c r="K14518" i="2"/>
  <c r="M14518" i="2" s="1"/>
  <c r="AE582" i="2" s="1"/>
  <c r="K14515" i="2"/>
  <c r="M14515" i="2" s="1"/>
  <c r="K14520" i="2"/>
  <c r="M14520" i="2" s="1"/>
  <c r="AG582" i="2" s="1"/>
  <c r="K14510" i="2"/>
  <c r="M14510" i="2" s="1"/>
  <c r="W582" i="2" s="1"/>
  <c r="K14525" i="2"/>
  <c r="M14525" i="2" s="1"/>
  <c r="AL582" i="2" s="1"/>
  <c r="K14507" i="2"/>
  <c r="M14507" i="2" s="1"/>
  <c r="T582" i="2" s="1"/>
  <c r="K14512" i="2"/>
  <c r="M14512" i="2" s="1"/>
  <c r="Y582" i="2" s="1"/>
  <c r="K14502" i="2"/>
  <c r="M14502" i="2" s="1"/>
  <c r="O582" i="2" s="1"/>
  <c r="K14517" i="2"/>
  <c r="M14517" i="2" s="1"/>
  <c r="AD582" i="2" s="1"/>
  <c r="K14522" i="2"/>
  <c r="M14522" i="2" s="1"/>
  <c r="AI582" i="2" s="1"/>
  <c r="K14504" i="2"/>
  <c r="M14504" i="2" s="1"/>
  <c r="Q582" i="2" s="1"/>
  <c r="K14509" i="2"/>
  <c r="M14509" i="2" s="1"/>
  <c r="V582" i="2" s="1"/>
  <c r="K14514" i="2"/>
  <c r="M14514" i="2" s="1"/>
  <c r="AA582" i="2" s="1"/>
  <c r="K14519" i="2"/>
  <c r="M14519" i="2" s="1"/>
  <c r="AF582" i="2" s="1"/>
  <c r="K14524" i="2"/>
  <c r="M14524" i="2" s="1"/>
  <c r="AK582" i="2" s="1"/>
  <c r="K14506" i="2"/>
  <c r="M14506" i="2" s="1"/>
  <c r="S582" i="2" s="1"/>
  <c r="K14511" i="2"/>
  <c r="M14511" i="2" s="1"/>
  <c r="X582" i="2" s="1"/>
  <c r="K13700" i="2"/>
  <c r="M13700" i="2" s="1"/>
  <c r="AL549" i="2" s="1"/>
  <c r="K13682" i="2"/>
  <c r="M13682" i="2" s="1"/>
  <c r="T549" i="2" s="1"/>
  <c r="K13687" i="2"/>
  <c r="M13687" i="2" s="1"/>
  <c r="K13692" i="2"/>
  <c r="M13692" i="2" s="1"/>
  <c r="AD549" i="2" s="1"/>
  <c r="K13697" i="2"/>
  <c r="M13697" i="2" s="1"/>
  <c r="AI549" i="2" s="1"/>
  <c r="K13679" i="2"/>
  <c r="M13679" i="2" s="1"/>
  <c r="Q549" i="2" s="1"/>
  <c r="K13684" i="2"/>
  <c r="M13684" i="2" s="1"/>
  <c r="V549" i="2" s="1"/>
  <c r="K13689" i="2"/>
  <c r="M13689" i="2" s="1"/>
  <c r="AA549" i="2" s="1"/>
  <c r="K13694" i="2"/>
  <c r="M13694" i="2" s="1"/>
  <c r="AF549" i="2" s="1"/>
  <c r="K13699" i="2"/>
  <c r="M13699" i="2" s="1"/>
  <c r="AK549" i="2" s="1"/>
  <c r="K13681" i="2"/>
  <c r="M13681" i="2" s="1"/>
  <c r="S549" i="2" s="1"/>
  <c r="K13686" i="2"/>
  <c r="M13686" i="2" s="1"/>
  <c r="X549" i="2" s="1"/>
  <c r="K13701" i="2"/>
  <c r="M13701" i="2" s="1"/>
  <c r="AM549" i="2" s="1"/>
  <c r="K13691" i="2"/>
  <c r="M13691" i="2" s="1"/>
  <c r="AC549" i="2" s="1"/>
  <c r="K13696" i="2"/>
  <c r="M13696" i="2" s="1"/>
  <c r="AH549" i="2" s="1"/>
  <c r="K13678" i="2"/>
  <c r="M13678" i="2" s="1"/>
  <c r="P549" i="2" s="1"/>
  <c r="K13693" i="2"/>
  <c r="M13693" i="2" s="1"/>
  <c r="AE549" i="2" s="1"/>
  <c r="K13683" i="2"/>
  <c r="M13683" i="2" s="1"/>
  <c r="U549" i="2" s="1"/>
  <c r="K13688" i="2"/>
  <c r="M13688" i="2" s="1"/>
  <c r="Z549" i="2" s="1"/>
  <c r="K13685" i="2"/>
  <c r="M13685" i="2" s="1"/>
  <c r="W549" i="2" s="1"/>
  <c r="K13698" i="2"/>
  <c r="M13698" i="2" s="1"/>
  <c r="AJ549" i="2" s="1"/>
  <c r="K13680" i="2"/>
  <c r="M13680" i="2" s="1"/>
  <c r="R549" i="2" s="1"/>
  <c r="K13677" i="2"/>
  <c r="M13677" i="2" s="1"/>
  <c r="O549" i="2" s="1"/>
  <c r="K13690" i="2"/>
  <c r="M13690" i="2" s="1"/>
  <c r="AB549" i="2" s="1"/>
  <c r="K13695" i="2"/>
  <c r="M13695" i="2" s="1"/>
  <c r="AG549" i="2" s="1"/>
  <c r="K13272" i="2"/>
  <c r="M13272" i="2" s="1"/>
  <c r="AI532" i="2" s="1"/>
  <c r="K13254" i="2"/>
  <c r="M13254" i="2" s="1"/>
  <c r="Q532" i="2" s="1"/>
  <c r="K13274" i="2"/>
  <c r="M13274" i="2" s="1"/>
  <c r="AK532" i="2" s="1"/>
  <c r="K13264" i="2"/>
  <c r="M13264" i="2" s="1"/>
  <c r="AA532" i="2" s="1"/>
  <c r="K13269" i="2"/>
  <c r="M13269" i="2" s="1"/>
  <c r="AF532" i="2" s="1"/>
  <c r="K13266" i="2"/>
  <c r="M13266" i="2" s="1"/>
  <c r="K13256" i="2"/>
  <c r="M13256" i="2" s="1"/>
  <c r="S532" i="2" s="1"/>
  <c r="K13261" i="2"/>
  <c r="M13261" i="2" s="1"/>
  <c r="X532" i="2" s="1"/>
  <c r="K13258" i="2"/>
  <c r="M13258" i="2" s="1"/>
  <c r="U532" i="2" s="1"/>
  <c r="K13271" i="2"/>
  <c r="M13271" i="2" s="1"/>
  <c r="AH532" i="2" s="1"/>
  <c r="K13253" i="2"/>
  <c r="M13253" i="2" s="1"/>
  <c r="P532" i="2" s="1"/>
  <c r="K13275" i="2"/>
  <c r="M13275" i="2" s="1"/>
  <c r="AL532" i="2" s="1"/>
  <c r="K13263" i="2"/>
  <c r="M13263" i="2" s="1"/>
  <c r="Z532" i="2" s="1"/>
  <c r="K13276" i="2"/>
  <c r="M13276" i="2" s="1"/>
  <c r="AM532" i="2" s="1"/>
  <c r="K13267" i="2"/>
  <c r="M13267" i="2" s="1"/>
  <c r="AD532" i="2" s="1"/>
  <c r="K13273" i="2"/>
  <c r="M13273" i="2" s="1"/>
  <c r="AJ532" i="2" s="1"/>
  <c r="K13255" i="2"/>
  <c r="M13255" i="2" s="1"/>
  <c r="R532" i="2" s="1"/>
  <c r="K13268" i="2"/>
  <c r="M13268" i="2" s="1"/>
  <c r="AE532" i="2" s="1"/>
  <c r="K13259" i="2"/>
  <c r="M13259" i="2" s="1"/>
  <c r="V532" i="2" s="1"/>
  <c r="K13265" i="2"/>
  <c r="M13265" i="2" s="1"/>
  <c r="AB532" i="2" s="1"/>
  <c r="K13270" i="2"/>
  <c r="M13270" i="2" s="1"/>
  <c r="AG532" i="2" s="1"/>
  <c r="K13260" i="2"/>
  <c r="M13260" i="2" s="1"/>
  <c r="W532" i="2" s="1"/>
  <c r="K13257" i="2"/>
  <c r="M13257" i="2" s="1"/>
  <c r="T532" i="2" s="1"/>
  <c r="K13262" i="2"/>
  <c r="M13262" i="2" s="1"/>
  <c r="Y532" i="2" s="1"/>
  <c r="K13252" i="2"/>
  <c r="M13252" i="2" s="1"/>
  <c r="O532" i="2" s="1"/>
  <c r="K3346" i="2"/>
  <c r="M3346" i="2" s="1"/>
  <c r="AH135" i="2" s="1"/>
  <c r="K3328" i="2"/>
  <c r="M3328" i="2" s="1"/>
  <c r="P135" i="2" s="1"/>
  <c r="K3349" i="2"/>
  <c r="M3349" i="2" s="1"/>
  <c r="AK135" i="2" s="1"/>
  <c r="K3332" i="2"/>
  <c r="M3332" i="2" s="1"/>
  <c r="T135" i="2" s="1"/>
  <c r="K3338" i="2"/>
  <c r="M3338" i="2" s="1"/>
  <c r="K3351" i="2"/>
  <c r="M3351" i="2" s="1"/>
  <c r="AM135" i="2" s="1"/>
  <c r="K3341" i="2"/>
  <c r="M3341" i="2" s="1"/>
  <c r="AC135" i="2" s="1"/>
  <c r="K3330" i="2"/>
  <c r="M3330" i="2" s="1"/>
  <c r="R135" i="2" s="1"/>
  <c r="K3343" i="2"/>
  <c r="M3343" i="2" s="1"/>
  <c r="AE135" i="2" s="1"/>
  <c r="K3333" i="2"/>
  <c r="M3333" i="2" s="1"/>
  <c r="U135" i="2" s="1"/>
  <c r="K3345" i="2"/>
  <c r="M3345" i="2" s="1"/>
  <c r="AG135" i="2" s="1"/>
  <c r="K3335" i="2"/>
  <c r="M3335" i="2" s="1"/>
  <c r="W135" i="2" s="1"/>
  <c r="K3347" i="2"/>
  <c r="M3347" i="2" s="1"/>
  <c r="AI135" i="2" s="1"/>
  <c r="K3337" i="2"/>
  <c r="M3337" i="2" s="1"/>
  <c r="Y135" i="2" s="1"/>
  <c r="K3327" i="2"/>
  <c r="M3327" i="2" s="1"/>
  <c r="O135" i="2" s="1"/>
  <c r="K3339" i="2"/>
  <c r="M3339" i="2" s="1"/>
  <c r="AA135" i="2" s="1"/>
  <c r="K3329" i="2"/>
  <c r="M3329" i="2" s="1"/>
  <c r="Q135" i="2" s="1"/>
  <c r="K3350" i="2"/>
  <c r="M3350" i="2" s="1"/>
  <c r="AL135" i="2" s="1"/>
  <c r="K3331" i="2"/>
  <c r="M3331" i="2" s="1"/>
  <c r="S135" i="2" s="1"/>
  <c r="K3344" i="2"/>
  <c r="M3344" i="2" s="1"/>
  <c r="AF135" i="2" s="1"/>
  <c r="K3342" i="2"/>
  <c r="M3342" i="2" s="1"/>
  <c r="AD135" i="2" s="1"/>
  <c r="K3348" i="2"/>
  <c r="M3348" i="2" s="1"/>
  <c r="AJ135" i="2" s="1"/>
  <c r="K3336" i="2"/>
  <c r="M3336" i="2" s="1"/>
  <c r="X135" i="2" s="1"/>
  <c r="K3334" i="2"/>
  <c r="M3334" i="2" s="1"/>
  <c r="V135" i="2" s="1"/>
  <c r="K3340" i="2"/>
  <c r="M3340" i="2" s="1"/>
  <c r="AB135" i="2" s="1"/>
  <c r="K14998" i="2"/>
  <c r="M14998" i="2" s="1"/>
  <c r="AJ601" i="2" s="1"/>
  <c r="K14980" i="2"/>
  <c r="M14980" i="2" s="1"/>
  <c r="R601" i="2" s="1"/>
  <c r="K14994" i="2"/>
  <c r="M14994" i="2" s="1"/>
  <c r="AF601" i="2" s="1"/>
  <c r="K14990" i="2"/>
  <c r="M14990" i="2" s="1"/>
  <c r="AB601" i="2" s="1"/>
  <c r="K14995" i="2"/>
  <c r="M14995" i="2" s="1"/>
  <c r="AG601" i="2" s="1"/>
  <c r="K14986" i="2"/>
  <c r="M14986" i="2" s="1"/>
  <c r="X601" i="2" s="1"/>
  <c r="K15000" i="2"/>
  <c r="M15000" i="2" s="1"/>
  <c r="AL601" i="2" s="1"/>
  <c r="K14982" i="2"/>
  <c r="M14982" i="2" s="1"/>
  <c r="T601" i="2" s="1"/>
  <c r="K14987" i="2"/>
  <c r="M14987" i="2" s="1"/>
  <c r="Y601" i="2" s="1"/>
  <c r="K14978" i="2"/>
  <c r="M14978" i="2" s="1"/>
  <c r="P601" i="2" s="1"/>
  <c r="K14992" i="2"/>
  <c r="M14992" i="2" s="1"/>
  <c r="AD601" i="2" s="1"/>
  <c r="K14997" i="2"/>
  <c r="M14997" i="2" s="1"/>
  <c r="AI601" i="2" s="1"/>
  <c r="K14979" i="2"/>
  <c r="M14979" i="2" s="1"/>
  <c r="Q601" i="2" s="1"/>
  <c r="K14984" i="2"/>
  <c r="M14984" i="2" s="1"/>
  <c r="V601" i="2" s="1"/>
  <c r="K14989" i="2"/>
  <c r="M14989" i="2" s="1"/>
  <c r="AA601" i="2" s="1"/>
  <c r="K15001" i="2"/>
  <c r="M15001" i="2" s="1"/>
  <c r="AM601" i="2" s="1"/>
  <c r="K14999" i="2"/>
  <c r="M14999" i="2" s="1"/>
  <c r="AK601" i="2" s="1"/>
  <c r="K14981" i="2"/>
  <c r="M14981" i="2" s="1"/>
  <c r="S601" i="2" s="1"/>
  <c r="K14993" i="2"/>
  <c r="M14993" i="2" s="1"/>
  <c r="K14991" i="2"/>
  <c r="M14991" i="2" s="1"/>
  <c r="AC601" i="2" s="1"/>
  <c r="K14996" i="2"/>
  <c r="M14996" i="2" s="1"/>
  <c r="AH601" i="2" s="1"/>
  <c r="K14985" i="2"/>
  <c r="M14985" i="2" s="1"/>
  <c r="W601" i="2" s="1"/>
  <c r="K14983" i="2"/>
  <c r="M14983" i="2" s="1"/>
  <c r="U601" i="2" s="1"/>
  <c r="K14988" i="2"/>
  <c r="M14988" i="2" s="1"/>
  <c r="Z601" i="2" s="1"/>
  <c r="K14977" i="2"/>
  <c r="M14977" i="2" s="1"/>
  <c r="O601" i="2" s="1"/>
  <c r="K9554" i="2"/>
  <c r="M9554" i="2" s="1"/>
  <c r="Q384" i="2" s="1"/>
  <c r="K9575" i="2"/>
  <c r="M9575" i="2" s="1"/>
  <c r="AL384" i="2" s="1"/>
  <c r="K9556" i="2"/>
  <c r="M9556" i="2" s="1"/>
  <c r="S384" i="2" s="1"/>
  <c r="K9569" i="2"/>
  <c r="M9569" i="2" s="1"/>
  <c r="AF384" i="2" s="1"/>
  <c r="K9567" i="2"/>
  <c r="M9567" i="2" s="1"/>
  <c r="AD384" i="2" s="1"/>
  <c r="K9573" i="2"/>
  <c r="M9573" i="2" s="1"/>
  <c r="AJ384" i="2" s="1"/>
  <c r="K9561" i="2"/>
  <c r="M9561" i="2" s="1"/>
  <c r="X384" i="2" s="1"/>
  <c r="K9559" i="2"/>
  <c r="M9559" i="2" s="1"/>
  <c r="V384" i="2" s="1"/>
  <c r="K9565" i="2"/>
  <c r="M9565" i="2" s="1"/>
  <c r="AB384" i="2" s="1"/>
  <c r="K9571" i="2"/>
  <c r="M9571" i="2" s="1"/>
  <c r="AH384" i="2" s="1"/>
  <c r="K9553" i="2"/>
  <c r="M9553" i="2" s="1"/>
  <c r="P384" i="2" s="1"/>
  <c r="K9574" i="2"/>
  <c r="M9574" i="2" s="1"/>
  <c r="AK384" i="2" s="1"/>
  <c r="K9557" i="2"/>
  <c r="M9557" i="2" s="1"/>
  <c r="T384" i="2" s="1"/>
  <c r="K9563" i="2"/>
  <c r="M9563" i="2" s="1"/>
  <c r="Z384" i="2" s="1"/>
  <c r="K9576" i="2"/>
  <c r="M9576" i="2" s="1"/>
  <c r="AM384" i="2" s="1"/>
  <c r="K9566" i="2"/>
  <c r="M9566" i="2" s="1"/>
  <c r="AC384" i="2" s="1"/>
  <c r="K9555" i="2"/>
  <c r="M9555" i="2" s="1"/>
  <c r="R384" i="2" s="1"/>
  <c r="K9568" i="2"/>
  <c r="M9568" i="2" s="1"/>
  <c r="AE384" i="2" s="1"/>
  <c r="K9558" i="2"/>
  <c r="M9558" i="2" s="1"/>
  <c r="U384" i="2" s="1"/>
  <c r="K9570" i="2"/>
  <c r="M9570" i="2" s="1"/>
  <c r="AG384" i="2" s="1"/>
  <c r="K9560" i="2"/>
  <c r="M9560" i="2" s="1"/>
  <c r="K9572" i="2"/>
  <c r="M9572" i="2" s="1"/>
  <c r="AI384" i="2" s="1"/>
  <c r="K9562" i="2"/>
  <c r="M9562" i="2" s="1"/>
  <c r="Y384" i="2" s="1"/>
  <c r="K9552" i="2"/>
  <c r="M9552" i="2" s="1"/>
  <c r="O384" i="2" s="1"/>
  <c r="K9564" i="2"/>
  <c r="M9564" i="2" s="1"/>
  <c r="AA384" i="2" s="1"/>
  <c r="K4722" i="2"/>
  <c r="M4722" i="2" s="1"/>
  <c r="AI190" i="2" s="1"/>
  <c r="K4704" i="2"/>
  <c r="M4704" i="2" s="1"/>
  <c r="Q190" i="2" s="1"/>
  <c r="K4725" i="2"/>
  <c r="M4725" i="2" s="1"/>
  <c r="AL190" i="2" s="1"/>
  <c r="K4716" i="2"/>
  <c r="M4716" i="2" s="1"/>
  <c r="AC190" i="2" s="1"/>
  <c r="K4714" i="2"/>
  <c r="M4714" i="2" s="1"/>
  <c r="K4719" i="2"/>
  <c r="M4719" i="2" s="1"/>
  <c r="AF190" i="2" s="1"/>
  <c r="K4717" i="2"/>
  <c r="M4717" i="2" s="1"/>
  <c r="AD190" i="2" s="1"/>
  <c r="K4706" i="2"/>
  <c r="M4706" i="2" s="1"/>
  <c r="S190" i="2" s="1"/>
  <c r="K4711" i="2"/>
  <c r="M4711" i="2" s="1"/>
  <c r="X190" i="2" s="1"/>
  <c r="K4709" i="2"/>
  <c r="M4709" i="2" s="1"/>
  <c r="V190" i="2" s="1"/>
  <c r="K4721" i="2"/>
  <c r="M4721" i="2" s="1"/>
  <c r="AH190" i="2" s="1"/>
  <c r="K4703" i="2"/>
  <c r="M4703" i="2" s="1"/>
  <c r="P190" i="2" s="1"/>
  <c r="K4723" i="2"/>
  <c r="M4723" i="2" s="1"/>
  <c r="AJ190" i="2" s="1"/>
  <c r="K4713" i="2"/>
  <c r="M4713" i="2" s="1"/>
  <c r="Z190" i="2" s="1"/>
  <c r="K4726" i="2"/>
  <c r="M4726" i="2" s="1"/>
  <c r="AM190" i="2" s="1"/>
  <c r="K4715" i="2"/>
  <c r="M4715" i="2" s="1"/>
  <c r="AB190" i="2" s="1"/>
  <c r="K4705" i="2"/>
  <c r="M4705" i="2" s="1"/>
  <c r="R190" i="2" s="1"/>
  <c r="K4718" i="2"/>
  <c r="M4718" i="2" s="1"/>
  <c r="AE190" i="2" s="1"/>
  <c r="K4707" i="2"/>
  <c r="M4707" i="2" s="1"/>
  <c r="T190" i="2" s="1"/>
  <c r="K4720" i="2"/>
  <c r="M4720" i="2" s="1"/>
  <c r="AG190" i="2" s="1"/>
  <c r="K4710" i="2"/>
  <c r="M4710" i="2" s="1"/>
  <c r="W190" i="2" s="1"/>
  <c r="K4724" i="2"/>
  <c r="M4724" i="2" s="1"/>
  <c r="AK190" i="2" s="1"/>
  <c r="K4712" i="2"/>
  <c r="M4712" i="2" s="1"/>
  <c r="Y190" i="2" s="1"/>
  <c r="K4702" i="2"/>
  <c r="M4702" i="2" s="1"/>
  <c r="O190" i="2" s="1"/>
  <c r="K4708" i="2"/>
  <c r="M4708" i="2" s="1"/>
  <c r="U190" i="2" s="1"/>
  <c r="K8746" i="2"/>
  <c r="M8746" i="2" s="1"/>
  <c r="AH351" i="2" s="1"/>
  <c r="K8735" i="2"/>
  <c r="M8735" i="2" s="1"/>
  <c r="W351" i="2" s="1"/>
  <c r="K8744" i="2"/>
  <c r="M8744" i="2" s="1"/>
  <c r="AF351" i="2" s="1"/>
  <c r="K8728" i="2"/>
  <c r="M8728" i="2" s="1"/>
  <c r="P351" i="2" s="1"/>
  <c r="K8738" i="2"/>
  <c r="M8738" i="2" s="1"/>
  <c r="K8727" i="2"/>
  <c r="M8727" i="2" s="1"/>
  <c r="O351" i="2" s="1"/>
  <c r="K8741" i="2"/>
  <c r="M8741" i="2" s="1"/>
  <c r="AC351" i="2" s="1"/>
  <c r="K8730" i="2"/>
  <c r="M8730" i="2" s="1"/>
  <c r="R351" i="2" s="1"/>
  <c r="K8750" i="2"/>
  <c r="M8750" i="2" s="1"/>
  <c r="AL351" i="2" s="1"/>
  <c r="K8739" i="2"/>
  <c r="M8739" i="2" s="1"/>
  <c r="AA351" i="2" s="1"/>
  <c r="K8745" i="2"/>
  <c r="M8745" i="2" s="1"/>
  <c r="AG351" i="2" s="1"/>
  <c r="K8742" i="2"/>
  <c r="M8742" i="2" s="1"/>
  <c r="AD351" i="2" s="1"/>
  <c r="K8736" i="2"/>
  <c r="M8736" i="2" s="1"/>
  <c r="X351" i="2" s="1"/>
  <c r="K8737" i="2"/>
  <c r="M8737" i="2" s="1"/>
  <c r="Y351" i="2" s="1"/>
  <c r="K8734" i="2"/>
  <c r="M8734" i="2" s="1"/>
  <c r="V351" i="2" s="1"/>
  <c r="K8733" i="2"/>
  <c r="M8733" i="2" s="1"/>
  <c r="U351" i="2" s="1"/>
  <c r="K8729" i="2"/>
  <c r="M8729" i="2" s="1"/>
  <c r="Q351" i="2" s="1"/>
  <c r="K8748" i="2"/>
  <c r="M8748" i="2" s="1"/>
  <c r="AJ351" i="2" s="1"/>
  <c r="K8731" i="2"/>
  <c r="M8731" i="2" s="1"/>
  <c r="S351" i="2" s="1"/>
  <c r="K8751" i="2"/>
  <c r="M8751" i="2" s="1"/>
  <c r="AM351" i="2" s="1"/>
  <c r="K8740" i="2"/>
  <c r="M8740" i="2" s="1"/>
  <c r="AB351" i="2" s="1"/>
  <c r="K8747" i="2"/>
  <c r="M8747" i="2" s="1"/>
  <c r="AI351" i="2" s="1"/>
  <c r="K8743" i="2"/>
  <c r="M8743" i="2" s="1"/>
  <c r="AE351" i="2" s="1"/>
  <c r="K8732" i="2"/>
  <c r="M8732" i="2" s="1"/>
  <c r="T351" i="2" s="1"/>
  <c r="K8749" i="2"/>
  <c r="M8749" i="2" s="1"/>
  <c r="AK351" i="2" s="1"/>
  <c r="K2988" i="2"/>
  <c r="M2988" i="2" s="1"/>
  <c r="Z121" i="2" s="1"/>
  <c r="K3001" i="2"/>
  <c r="M3001" i="2" s="1"/>
  <c r="AM121" i="2" s="1"/>
  <c r="K2990" i="2"/>
  <c r="M2990" i="2" s="1"/>
  <c r="AB121" i="2" s="1"/>
  <c r="K2980" i="2"/>
  <c r="M2980" i="2" s="1"/>
  <c r="R121" i="2" s="1"/>
  <c r="K2993" i="2"/>
  <c r="M2993" i="2" s="1"/>
  <c r="AE121" i="2" s="1"/>
  <c r="K2982" i="2"/>
  <c r="M2982" i="2" s="1"/>
  <c r="T121" i="2" s="1"/>
  <c r="K2995" i="2"/>
  <c r="M2995" i="2" s="1"/>
  <c r="AG121" i="2" s="1"/>
  <c r="K2985" i="2"/>
  <c r="M2985" i="2" s="1"/>
  <c r="W121" i="2" s="1"/>
  <c r="K2999" i="2"/>
  <c r="M2999" i="2" s="1"/>
  <c r="AK121" i="2" s="1"/>
  <c r="K2987" i="2"/>
  <c r="M2987" i="2" s="1"/>
  <c r="Y121" i="2" s="1"/>
  <c r="K2977" i="2"/>
  <c r="M2977" i="2" s="1"/>
  <c r="O121" i="2" s="1"/>
  <c r="K2991" i="2"/>
  <c r="M2991" i="2" s="1"/>
  <c r="AC121" i="2" s="1"/>
  <c r="K2997" i="2"/>
  <c r="M2997" i="2" s="1"/>
  <c r="AI121" i="2" s="1"/>
  <c r="K2979" i="2"/>
  <c r="M2979" i="2" s="1"/>
  <c r="Q121" i="2" s="1"/>
  <c r="K3000" i="2"/>
  <c r="M3000" i="2" s="1"/>
  <c r="AL121" i="2" s="1"/>
  <c r="K2983" i="2"/>
  <c r="M2983" i="2" s="1"/>
  <c r="U121" i="2" s="1"/>
  <c r="K2989" i="2"/>
  <c r="M2989" i="2" s="1"/>
  <c r="AA121" i="2" s="1"/>
  <c r="K2994" i="2"/>
  <c r="M2994" i="2" s="1"/>
  <c r="AF121" i="2" s="1"/>
  <c r="K2992" i="2"/>
  <c r="M2992" i="2" s="1"/>
  <c r="AD121" i="2" s="1"/>
  <c r="K2981" i="2"/>
  <c r="M2981" i="2" s="1"/>
  <c r="S121" i="2" s="1"/>
  <c r="K2986" i="2"/>
  <c r="M2986" i="2" s="1"/>
  <c r="X121" i="2" s="1"/>
  <c r="K2984" i="2"/>
  <c r="M2984" i="2" s="1"/>
  <c r="V121" i="2" s="1"/>
  <c r="K2996" i="2"/>
  <c r="M2996" i="2" s="1"/>
  <c r="AH121" i="2" s="1"/>
  <c r="K2978" i="2"/>
  <c r="M2978" i="2" s="1"/>
  <c r="P121" i="2" s="1"/>
  <c r="K2998" i="2"/>
  <c r="M2998" i="2" s="1"/>
  <c r="AJ121" i="2" s="1"/>
  <c r="K7066" i="2"/>
  <c r="M7066" i="2" s="1"/>
  <c r="AC284" i="2" s="1"/>
  <c r="K7071" i="2"/>
  <c r="M7071" i="2" s="1"/>
  <c r="AH284" i="2" s="1"/>
  <c r="K7053" i="2"/>
  <c r="M7053" i="2" s="1"/>
  <c r="P284" i="2" s="1"/>
  <c r="K7058" i="2"/>
  <c r="M7058" i="2" s="1"/>
  <c r="U284" i="2" s="1"/>
  <c r="K7063" i="2"/>
  <c r="M7063" i="2" s="1"/>
  <c r="Z284" i="2" s="1"/>
  <c r="K7075" i="2"/>
  <c r="M7075" i="2" s="1"/>
  <c r="AL284" i="2" s="1"/>
  <c r="K7073" i="2"/>
  <c r="M7073" i="2" s="1"/>
  <c r="AJ284" i="2" s="1"/>
  <c r="K7055" i="2"/>
  <c r="M7055" i="2" s="1"/>
  <c r="R284" i="2" s="1"/>
  <c r="K7067" i="2"/>
  <c r="M7067" i="2" s="1"/>
  <c r="AD284" i="2" s="1"/>
  <c r="K7065" i="2"/>
  <c r="M7065" i="2" s="1"/>
  <c r="AB284" i="2" s="1"/>
  <c r="K7070" i="2"/>
  <c r="M7070" i="2" s="1"/>
  <c r="AG284" i="2" s="1"/>
  <c r="K7059" i="2"/>
  <c r="M7059" i="2" s="1"/>
  <c r="V284" i="2" s="1"/>
  <c r="K7057" i="2"/>
  <c r="M7057" i="2" s="1"/>
  <c r="T284" i="2" s="1"/>
  <c r="K7062" i="2"/>
  <c r="M7062" i="2" s="1"/>
  <c r="Y284" i="2" s="1"/>
  <c r="K7076" i="2"/>
  <c r="M7076" i="2" s="1"/>
  <c r="AM284" i="2" s="1"/>
  <c r="K7072" i="2"/>
  <c r="M7072" i="2" s="1"/>
  <c r="AI284" i="2" s="1"/>
  <c r="K7054" i="2"/>
  <c r="M7054" i="2" s="1"/>
  <c r="Q284" i="2" s="1"/>
  <c r="K7068" i="2"/>
  <c r="M7068" i="2" s="1"/>
  <c r="AE284" i="2" s="1"/>
  <c r="K7064" i="2"/>
  <c r="M7064" i="2" s="1"/>
  <c r="AA284" i="2" s="1"/>
  <c r="K7069" i="2"/>
  <c r="M7069" i="2" s="1"/>
  <c r="AF284" i="2" s="1"/>
  <c r="K7060" i="2"/>
  <c r="M7060" i="2" s="1"/>
  <c r="K7074" i="2"/>
  <c r="M7074" i="2" s="1"/>
  <c r="AK284" i="2" s="1"/>
  <c r="K7056" i="2"/>
  <c r="M7056" i="2" s="1"/>
  <c r="S284" i="2" s="1"/>
  <c r="K7061" i="2"/>
  <c r="M7061" i="2" s="1"/>
  <c r="X284" i="2" s="1"/>
  <c r="K7052" i="2"/>
  <c r="M7052" i="2" s="1"/>
  <c r="O284" i="2" s="1"/>
  <c r="K6945" i="2"/>
  <c r="M6945" i="2" s="1"/>
  <c r="AG279" i="2" s="1"/>
  <c r="K6935" i="2"/>
  <c r="M6935" i="2" s="1"/>
  <c r="K6947" i="2"/>
  <c r="M6947" i="2" s="1"/>
  <c r="AI279" i="2" s="1"/>
  <c r="K6937" i="2"/>
  <c r="M6937" i="2" s="1"/>
  <c r="Y279" i="2" s="1"/>
  <c r="K6927" i="2"/>
  <c r="M6927" i="2" s="1"/>
  <c r="O279" i="2" s="1"/>
  <c r="K6939" i="2"/>
  <c r="M6939" i="2" s="1"/>
  <c r="AA279" i="2" s="1"/>
  <c r="K6929" i="2"/>
  <c r="M6929" i="2" s="1"/>
  <c r="Q279" i="2" s="1"/>
  <c r="K6950" i="2"/>
  <c r="M6950" i="2" s="1"/>
  <c r="AL279" i="2" s="1"/>
  <c r="K6931" i="2"/>
  <c r="M6931" i="2" s="1"/>
  <c r="S279" i="2" s="1"/>
  <c r="K6944" i="2"/>
  <c r="M6944" i="2" s="1"/>
  <c r="AF279" i="2" s="1"/>
  <c r="K6942" i="2"/>
  <c r="M6942" i="2" s="1"/>
  <c r="AD279" i="2" s="1"/>
  <c r="K6948" i="2"/>
  <c r="M6948" i="2" s="1"/>
  <c r="AJ279" i="2" s="1"/>
  <c r="K6936" i="2"/>
  <c r="M6936" i="2" s="1"/>
  <c r="X279" i="2" s="1"/>
  <c r="K6934" i="2"/>
  <c r="M6934" i="2" s="1"/>
  <c r="V279" i="2" s="1"/>
  <c r="K6940" i="2"/>
  <c r="M6940" i="2" s="1"/>
  <c r="AB279" i="2" s="1"/>
  <c r="K6946" i="2"/>
  <c r="M6946" i="2" s="1"/>
  <c r="AH279" i="2" s="1"/>
  <c r="K6928" i="2"/>
  <c r="M6928" i="2" s="1"/>
  <c r="P279" i="2" s="1"/>
  <c r="K6949" i="2"/>
  <c r="M6949" i="2" s="1"/>
  <c r="AK279" i="2" s="1"/>
  <c r="K6932" i="2"/>
  <c r="M6932" i="2" s="1"/>
  <c r="T279" i="2" s="1"/>
  <c r="K6938" i="2"/>
  <c r="M6938" i="2" s="1"/>
  <c r="Z279" i="2" s="1"/>
  <c r="K6951" i="2"/>
  <c r="M6951" i="2" s="1"/>
  <c r="AM279" i="2" s="1"/>
  <c r="K6941" i="2"/>
  <c r="M6941" i="2" s="1"/>
  <c r="AC279" i="2" s="1"/>
  <c r="K6930" i="2"/>
  <c r="M6930" i="2" s="1"/>
  <c r="R279" i="2" s="1"/>
  <c r="K6943" i="2"/>
  <c r="M6943" i="2" s="1"/>
  <c r="AE279" i="2" s="1"/>
  <c r="K6933" i="2"/>
  <c r="M6933" i="2" s="1"/>
  <c r="U279" i="2" s="1"/>
  <c r="K20564" i="2"/>
  <c r="M20564" i="2" s="1"/>
  <c r="AA824" i="2" s="1"/>
  <c r="K20569" i="2"/>
  <c r="M20569" i="2" s="1"/>
  <c r="AF824" i="2" s="1"/>
  <c r="K20567" i="2"/>
  <c r="M20567" i="2" s="1"/>
  <c r="AD824" i="2" s="1"/>
  <c r="K20556" i="2"/>
  <c r="M20556" i="2" s="1"/>
  <c r="S824" i="2" s="1"/>
  <c r="K20561" i="2"/>
  <c r="M20561" i="2" s="1"/>
  <c r="X824" i="2" s="1"/>
  <c r="K20559" i="2"/>
  <c r="M20559" i="2" s="1"/>
  <c r="V824" i="2" s="1"/>
  <c r="K20571" i="2"/>
  <c r="M20571" i="2" s="1"/>
  <c r="AH824" i="2" s="1"/>
  <c r="K20553" i="2"/>
  <c r="M20553" i="2" s="1"/>
  <c r="P824" i="2" s="1"/>
  <c r="K20558" i="2"/>
  <c r="M20558" i="2" s="1"/>
  <c r="U824" i="2" s="1"/>
  <c r="K20563" i="2"/>
  <c r="M20563" i="2" s="1"/>
  <c r="Z824" i="2" s="1"/>
  <c r="K20576" i="2"/>
  <c r="M20576" i="2" s="1"/>
  <c r="AM824" i="2" s="1"/>
  <c r="K20566" i="2"/>
  <c r="M20566" i="2" s="1"/>
  <c r="AC824" i="2" s="1"/>
  <c r="K20573" i="2"/>
  <c r="M20573" i="2" s="1"/>
  <c r="AJ824" i="2" s="1"/>
  <c r="K20555" i="2"/>
  <c r="M20555" i="2" s="1"/>
  <c r="R824" i="2" s="1"/>
  <c r="K20568" i="2"/>
  <c r="M20568" i="2" s="1"/>
  <c r="AE824" i="2" s="1"/>
  <c r="K20574" i="2"/>
  <c r="M20574" i="2" s="1"/>
  <c r="AK824" i="2" s="1"/>
  <c r="K20565" i="2"/>
  <c r="M20565" i="2" s="1"/>
  <c r="AB824" i="2" s="1"/>
  <c r="K20570" i="2"/>
  <c r="M20570" i="2" s="1"/>
  <c r="AG824" i="2" s="1"/>
  <c r="K20560" i="2"/>
  <c r="M20560" i="2" s="1"/>
  <c r="W824" i="2" s="1"/>
  <c r="K20557" i="2"/>
  <c r="M20557" i="2" s="1"/>
  <c r="T824" i="2" s="1"/>
  <c r="K20562" i="2"/>
  <c r="M20562" i="2" s="1"/>
  <c r="Y824" i="2" s="1"/>
  <c r="K20552" i="2"/>
  <c r="M20552" i="2" s="1"/>
  <c r="O824" i="2" s="1"/>
  <c r="K20572" i="2"/>
  <c r="M20572" i="2" s="1"/>
  <c r="AI824" i="2" s="1"/>
  <c r="K20554" i="2"/>
  <c r="M20554" i="2" s="1"/>
  <c r="Q824" i="2" s="1"/>
  <c r="K20575" i="2"/>
  <c r="M20575" i="2" s="1"/>
  <c r="AL824" i="2" s="1"/>
  <c r="K17857" i="2"/>
  <c r="M17857" i="2" s="1"/>
  <c r="T716" i="2" s="1"/>
  <c r="K17862" i="2"/>
  <c r="M17862" i="2" s="1"/>
  <c r="Y716" i="2" s="1"/>
  <c r="K17852" i="2"/>
  <c r="M17852" i="2" s="1"/>
  <c r="O716" i="2" s="1"/>
  <c r="K17872" i="2"/>
  <c r="M17872" i="2" s="1"/>
  <c r="AI716" i="2" s="1"/>
  <c r="K17854" i="2"/>
  <c r="M17854" i="2" s="1"/>
  <c r="Q716" i="2" s="1"/>
  <c r="K17875" i="2"/>
  <c r="M17875" i="2" s="1"/>
  <c r="AL716" i="2" s="1"/>
  <c r="K17864" i="2"/>
  <c r="M17864" i="2" s="1"/>
  <c r="AA716" i="2" s="1"/>
  <c r="K17869" i="2"/>
  <c r="M17869" i="2" s="1"/>
  <c r="AF716" i="2" s="1"/>
  <c r="K17867" i="2"/>
  <c r="M17867" i="2" s="1"/>
  <c r="AD716" i="2" s="1"/>
  <c r="K17856" i="2"/>
  <c r="M17856" i="2" s="1"/>
  <c r="S716" i="2" s="1"/>
  <c r="K17861" i="2"/>
  <c r="M17861" i="2" s="1"/>
  <c r="X716" i="2" s="1"/>
  <c r="K17859" i="2"/>
  <c r="M17859" i="2" s="1"/>
  <c r="V716" i="2" s="1"/>
  <c r="K17871" i="2"/>
  <c r="M17871" i="2" s="1"/>
  <c r="AH716" i="2" s="1"/>
  <c r="K17853" i="2"/>
  <c r="M17853" i="2" s="1"/>
  <c r="P716" i="2" s="1"/>
  <c r="K17866" i="2"/>
  <c r="M17866" i="2" s="1"/>
  <c r="AC716" i="2" s="1"/>
  <c r="K17863" i="2"/>
  <c r="M17863" i="2" s="1"/>
  <c r="Z716" i="2" s="1"/>
  <c r="K17876" i="2"/>
  <c r="M17876" i="2" s="1"/>
  <c r="AM716" i="2" s="1"/>
  <c r="K17858" i="2"/>
  <c r="M17858" i="2" s="1"/>
  <c r="U716" i="2" s="1"/>
  <c r="K17873" i="2"/>
  <c r="M17873" i="2" s="1"/>
  <c r="AJ716" i="2" s="1"/>
  <c r="K17855" i="2"/>
  <c r="M17855" i="2" s="1"/>
  <c r="R716" i="2" s="1"/>
  <c r="K17868" i="2"/>
  <c r="M17868" i="2" s="1"/>
  <c r="AE716" i="2" s="1"/>
  <c r="K17874" i="2"/>
  <c r="M17874" i="2" s="1"/>
  <c r="AK716" i="2" s="1"/>
  <c r="K17865" i="2"/>
  <c r="M17865" i="2" s="1"/>
  <c r="AB716" i="2" s="1"/>
  <c r="K17870" i="2"/>
  <c r="M17870" i="2" s="1"/>
  <c r="AG716" i="2" s="1"/>
  <c r="K17860" i="2"/>
  <c r="M17860" i="2" s="1"/>
  <c r="W716" i="2" s="1"/>
  <c r="K23757" i="2"/>
  <c r="M23757" i="2" s="1"/>
  <c r="T952" i="2" s="1"/>
  <c r="K23762" i="2"/>
  <c r="M23762" i="2" s="1"/>
  <c r="Y952" i="2" s="1"/>
  <c r="K23760" i="2"/>
  <c r="M23760" i="2" s="1"/>
  <c r="W952" i="2" s="1"/>
  <c r="K23772" i="2"/>
  <c r="M23772" i="2" s="1"/>
  <c r="AI952" i="2" s="1"/>
  <c r="K23754" i="2"/>
  <c r="M23754" i="2" s="1"/>
  <c r="Q952" i="2" s="1"/>
  <c r="K23752" i="2"/>
  <c r="M23752" i="2" s="1"/>
  <c r="O952" i="2" s="1"/>
  <c r="K23764" i="2"/>
  <c r="M23764" i="2" s="1"/>
  <c r="AA952" i="2" s="1"/>
  <c r="K23769" i="2"/>
  <c r="M23769" i="2" s="1"/>
  <c r="AF952" i="2" s="1"/>
  <c r="K23768" i="2"/>
  <c r="M23768" i="2" s="1"/>
  <c r="AE952" i="2" s="1"/>
  <c r="K23774" i="2"/>
  <c r="M23774" i="2" s="1"/>
  <c r="AK952" i="2" s="1"/>
  <c r="K23756" i="2"/>
  <c r="M23756" i="2" s="1"/>
  <c r="S952" i="2" s="1"/>
  <c r="K23761" i="2"/>
  <c r="M23761" i="2" s="1"/>
  <c r="X952" i="2" s="1"/>
  <c r="K23776" i="2"/>
  <c r="M23776" i="2" s="1"/>
  <c r="AM952" i="2" s="1"/>
  <c r="K23766" i="2"/>
  <c r="M23766" i="2" s="1"/>
  <c r="AC952" i="2" s="1"/>
  <c r="K23771" i="2"/>
  <c r="M23771" i="2" s="1"/>
  <c r="AH952" i="2" s="1"/>
  <c r="K23753" i="2"/>
  <c r="M23753" i="2" s="1"/>
  <c r="P952" i="2" s="1"/>
  <c r="K23758" i="2"/>
  <c r="M23758" i="2" s="1"/>
  <c r="U952" i="2" s="1"/>
  <c r="K23763" i="2"/>
  <c r="M23763" i="2" s="1"/>
  <c r="Z952" i="2" s="1"/>
  <c r="K23775" i="2"/>
  <c r="M23775" i="2" s="1"/>
  <c r="AL952" i="2" s="1"/>
  <c r="K23773" i="2"/>
  <c r="M23773" i="2" s="1"/>
  <c r="AJ952" i="2" s="1"/>
  <c r="K23755" i="2"/>
  <c r="M23755" i="2" s="1"/>
  <c r="R952" i="2" s="1"/>
  <c r="K23767" i="2"/>
  <c r="M23767" i="2" s="1"/>
  <c r="AD952" i="2" s="1"/>
  <c r="K23765" i="2"/>
  <c r="M23765" i="2" s="1"/>
  <c r="AB952" i="2" s="1"/>
  <c r="K23770" i="2"/>
  <c r="M23770" i="2" s="1"/>
  <c r="AG952" i="2" s="1"/>
  <c r="K23759" i="2"/>
  <c r="M23759" i="2" s="1"/>
  <c r="V952" i="2" s="1"/>
  <c r="K20981" i="2"/>
  <c r="M20981" i="2" s="1"/>
  <c r="S841" i="2" s="1"/>
  <c r="K20986" i="2"/>
  <c r="M20986" i="2" s="1"/>
  <c r="X841" i="2" s="1"/>
  <c r="K20983" i="2"/>
  <c r="M20983" i="2" s="1"/>
  <c r="U841" i="2" s="1"/>
  <c r="K20996" i="2"/>
  <c r="M20996" i="2" s="1"/>
  <c r="AH841" i="2" s="1"/>
  <c r="K20978" i="2"/>
  <c r="M20978" i="2" s="1"/>
  <c r="P841" i="2" s="1"/>
  <c r="K21000" i="2"/>
  <c r="M21000" i="2" s="1"/>
  <c r="AL841" i="2" s="1"/>
  <c r="K20988" i="2"/>
  <c r="M20988" i="2" s="1"/>
  <c r="Z841" i="2" s="1"/>
  <c r="K21001" i="2"/>
  <c r="M21001" i="2" s="1"/>
  <c r="AM841" i="2" s="1"/>
  <c r="K20992" i="2"/>
  <c r="M20992" i="2" s="1"/>
  <c r="AD841" i="2" s="1"/>
  <c r="K20998" i="2"/>
  <c r="M20998" i="2" s="1"/>
  <c r="AJ841" i="2" s="1"/>
  <c r="K20980" i="2"/>
  <c r="M20980" i="2" s="1"/>
  <c r="R841" i="2" s="1"/>
  <c r="K20993" i="2"/>
  <c r="M20993" i="2" s="1"/>
  <c r="AE841" i="2" s="1"/>
  <c r="K20984" i="2"/>
  <c r="M20984" i="2" s="1"/>
  <c r="V841" i="2" s="1"/>
  <c r="K20990" i="2"/>
  <c r="M20990" i="2" s="1"/>
  <c r="AB841" i="2" s="1"/>
  <c r="K20995" i="2"/>
  <c r="M20995" i="2" s="1"/>
  <c r="AG841" i="2" s="1"/>
  <c r="K20985" i="2"/>
  <c r="M20985" i="2" s="1"/>
  <c r="W841" i="2" s="1"/>
  <c r="K20982" i="2"/>
  <c r="M20982" i="2" s="1"/>
  <c r="T841" i="2" s="1"/>
  <c r="K20987" i="2"/>
  <c r="M20987" i="2" s="1"/>
  <c r="Y841" i="2" s="1"/>
  <c r="K20977" i="2"/>
  <c r="M20977" i="2" s="1"/>
  <c r="O841" i="2" s="1"/>
  <c r="K20997" i="2"/>
  <c r="M20997" i="2" s="1"/>
  <c r="AI841" i="2" s="1"/>
  <c r="K20979" i="2"/>
  <c r="M20979" i="2" s="1"/>
  <c r="Q841" i="2" s="1"/>
  <c r="K20999" i="2"/>
  <c r="M20999" i="2" s="1"/>
  <c r="AK841" i="2" s="1"/>
  <c r="K20989" i="2"/>
  <c r="M20989" i="2" s="1"/>
  <c r="AA841" i="2" s="1"/>
  <c r="K20994" i="2"/>
  <c r="M20994" i="2" s="1"/>
  <c r="AF841" i="2" s="1"/>
  <c r="K20991" i="2"/>
  <c r="M20991" i="2" s="1"/>
  <c r="AC841" i="2" s="1"/>
  <c r="K17457" i="2"/>
  <c r="M17457" i="2" s="1"/>
  <c r="T700" i="2" s="1"/>
  <c r="K17462" i="2"/>
  <c r="M17462" i="2" s="1"/>
  <c r="Y700" i="2" s="1"/>
  <c r="K17452" i="2"/>
  <c r="M17452" i="2" s="1"/>
  <c r="O700" i="2" s="1"/>
  <c r="K17472" i="2"/>
  <c r="M17472" i="2" s="1"/>
  <c r="AI700" i="2" s="1"/>
  <c r="K17454" i="2"/>
  <c r="M17454" i="2" s="1"/>
  <c r="Q700" i="2" s="1"/>
  <c r="K17475" i="2"/>
  <c r="M17475" i="2" s="1"/>
  <c r="AL700" i="2" s="1"/>
  <c r="K17464" i="2"/>
  <c r="M17464" i="2" s="1"/>
  <c r="AA700" i="2" s="1"/>
  <c r="K17469" i="2"/>
  <c r="M17469" i="2" s="1"/>
  <c r="AF700" i="2" s="1"/>
  <c r="K17467" i="2"/>
  <c r="M17467" i="2" s="1"/>
  <c r="AD700" i="2" s="1"/>
  <c r="K17456" i="2"/>
  <c r="M17456" i="2" s="1"/>
  <c r="S700" i="2" s="1"/>
  <c r="K17461" i="2"/>
  <c r="M17461" i="2" s="1"/>
  <c r="X700" i="2" s="1"/>
  <c r="K17459" i="2"/>
  <c r="M17459" i="2" s="1"/>
  <c r="V700" i="2" s="1"/>
  <c r="K17471" i="2"/>
  <c r="M17471" i="2" s="1"/>
  <c r="AH700" i="2" s="1"/>
  <c r="K17453" i="2"/>
  <c r="M17453" i="2" s="1"/>
  <c r="P700" i="2" s="1"/>
  <c r="K17474" i="2"/>
  <c r="M17474" i="2" s="1"/>
  <c r="AK700" i="2" s="1"/>
  <c r="K17463" i="2"/>
  <c r="M17463" i="2" s="1"/>
  <c r="Z700" i="2" s="1"/>
  <c r="K17476" i="2"/>
  <c r="M17476" i="2" s="1"/>
  <c r="AM700" i="2" s="1"/>
  <c r="K17466" i="2"/>
  <c r="M17466" i="2" s="1"/>
  <c r="AC700" i="2" s="1"/>
  <c r="K17473" i="2"/>
  <c r="M17473" i="2" s="1"/>
  <c r="AJ700" i="2" s="1"/>
  <c r="K17455" i="2"/>
  <c r="M17455" i="2" s="1"/>
  <c r="R700" i="2" s="1"/>
  <c r="K17468" i="2"/>
  <c r="M17468" i="2" s="1"/>
  <c r="AE700" i="2" s="1"/>
  <c r="K17458" i="2"/>
  <c r="M17458" i="2" s="1"/>
  <c r="U700" i="2" s="1"/>
  <c r="K17465" i="2"/>
  <c r="M17465" i="2" s="1"/>
  <c r="AB700" i="2" s="1"/>
  <c r="K17470" i="2"/>
  <c r="M17470" i="2" s="1"/>
  <c r="AG700" i="2" s="1"/>
  <c r="K17460" i="2"/>
  <c r="M17460" i="2" s="1"/>
  <c r="W700" i="2" s="1"/>
  <c r="K18932" i="2"/>
  <c r="M18932" i="2" s="1"/>
  <c r="T759" i="2" s="1"/>
  <c r="K18937" i="2"/>
  <c r="M18937" i="2" s="1"/>
  <c r="Y759" i="2" s="1"/>
  <c r="K18927" i="2"/>
  <c r="M18927" i="2" s="1"/>
  <c r="O759" i="2" s="1"/>
  <c r="K18947" i="2"/>
  <c r="M18947" i="2" s="1"/>
  <c r="AI759" i="2" s="1"/>
  <c r="K18929" i="2"/>
  <c r="M18929" i="2" s="1"/>
  <c r="Q759" i="2" s="1"/>
  <c r="K18951" i="2"/>
  <c r="M18951" i="2" s="1"/>
  <c r="AM759" i="2" s="1"/>
  <c r="K18939" i="2"/>
  <c r="M18939" i="2" s="1"/>
  <c r="AA759" i="2" s="1"/>
  <c r="K18944" i="2"/>
  <c r="M18944" i="2" s="1"/>
  <c r="AF759" i="2" s="1"/>
  <c r="K18943" i="2"/>
  <c r="M18943" i="2" s="1"/>
  <c r="AE759" i="2" s="1"/>
  <c r="K18949" i="2"/>
  <c r="M18949" i="2" s="1"/>
  <c r="AK759" i="2" s="1"/>
  <c r="K18931" i="2"/>
  <c r="M18931" i="2" s="1"/>
  <c r="S759" i="2" s="1"/>
  <c r="K18936" i="2"/>
  <c r="M18936" i="2" s="1"/>
  <c r="X759" i="2" s="1"/>
  <c r="K18935" i="2"/>
  <c r="M18935" i="2" s="1"/>
  <c r="W759" i="2" s="1"/>
  <c r="K18941" i="2"/>
  <c r="M18941" i="2" s="1"/>
  <c r="AC759" i="2" s="1"/>
  <c r="K18946" i="2"/>
  <c r="M18946" i="2" s="1"/>
  <c r="AH759" i="2" s="1"/>
  <c r="K18928" i="2"/>
  <c r="M18928" i="2" s="1"/>
  <c r="P759" i="2" s="1"/>
  <c r="K18933" i="2"/>
  <c r="M18933" i="2" s="1"/>
  <c r="U759" i="2" s="1"/>
  <c r="K18938" i="2"/>
  <c r="M18938" i="2" s="1"/>
  <c r="Z759" i="2" s="1"/>
  <c r="K18950" i="2"/>
  <c r="M18950" i="2" s="1"/>
  <c r="AL759" i="2" s="1"/>
  <c r="K18948" i="2"/>
  <c r="M18948" i="2" s="1"/>
  <c r="AJ759" i="2" s="1"/>
  <c r="K18930" i="2"/>
  <c r="M18930" i="2" s="1"/>
  <c r="R759" i="2" s="1"/>
  <c r="K18942" i="2"/>
  <c r="M18942" i="2" s="1"/>
  <c r="AD759" i="2" s="1"/>
  <c r="K18940" i="2"/>
  <c r="M18940" i="2" s="1"/>
  <c r="AB759" i="2" s="1"/>
  <c r="K18945" i="2"/>
  <c r="M18945" i="2" s="1"/>
  <c r="AG759" i="2" s="1"/>
  <c r="K18934" i="2"/>
  <c r="M18934" i="2" s="1"/>
  <c r="V759" i="2" s="1"/>
  <c r="K23545" i="2"/>
  <c r="M23545" i="2" s="1"/>
  <c r="AG943" i="2" s="1"/>
  <c r="K23535" i="2"/>
  <c r="M23535" i="2" s="1"/>
  <c r="W943" i="2" s="1"/>
  <c r="K23549" i="2"/>
  <c r="M23549" i="2" s="1"/>
  <c r="AK943" i="2" s="1"/>
  <c r="K23537" i="2"/>
  <c r="M23537" i="2" s="1"/>
  <c r="Y943" i="2" s="1"/>
  <c r="K23527" i="2"/>
  <c r="M23527" i="2" s="1"/>
  <c r="O943" i="2" s="1"/>
  <c r="K23541" i="2"/>
  <c r="M23541" i="2" s="1"/>
  <c r="AC943" i="2" s="1"/>
  <c r="K23547" i="2"/>
  <c r="M23547" i="2" s="1"/>
  <c r="AI943" i="2" s="1"/>
  <c r="K23529" i="2"/>
  <c r="M23529" i="2" s="1"/>
  <c r="Q943" i="2" s="1"/>
  <c r="K23550" i="2"/>
  <c r="M23550" i="2" s="1"/>
  <c r="AL943" i="2" s="1"/>
  <c r="K23533" i="2"/>
  <c r="M23533" i="2" s="1"/>
  <c r="U943" i="2" s="1"/>
  <c r="K23539" i="2"/>
  <c r="M23539" i="2" s="1"/>
  <c r="AA943" i="2" s="1"/>
  <c r="K23544" i="2"/>
  <c r="M23544" i="2" s="1"/>
  <c r="AF943" i="2" s="1"/>
  <c r="K23542" i="2"/>
  <c r="M23542" i="2" s="1"/>
  <c r="AD943" i="2" s="1"/>
  <c r="K23531" i="2"/>
  <c r="M23531" i="2" s="1"/>
  <c r="S943" i="2" s="1"/>
  <c r="K23536" i="2"/>
  <c r="M23536" i="2" s="1"/>
  <c r="X943" i="2" s="1"/>
  <c r="K23534" i="2"/>
  <c r="M23534" i="2" s="1"/>
  <c r="V943" i="2" s="1"/>
  <c r="K23546" i="2"/>
  <c r="M23546" i="2" s="1"/>
  <c r="AH943" i="2" s="1"/>
  <c r="K23528" i="2"/>
  <c r="M23528" i="2" s="1"/>
  <c r="P943" i="2" s="1"/>
  <c r="K23548" i="2"/>
  <c r="M23548" i="2" s="1"/>
  <c r="AJ943" i="2" s="1"/>
  <c r="K23538" i="2"/>
  <c r="M23538" i="2" s="1"/>
  <c r="Z943" i="2" s="1"/>
  <c r="K23551" i="2"/>
  <c r="M23551" i="2" s="1"/>
  <c r="AM943" i="2" s="1"/>
  <c r="K23540" i="2"/>
  <c r="M23540" i="2" s="1"/>
  <c r="AB943" i="2" s="1"/>
  <c r="K23530" i="2"/>
  <c r="M23530" i="2" s="1"/>
  <c r="R943" i="2" s="1"/>
  <c r="K23543" i="2"/>
  <c r="M23543" i="2" s="1"/>
  <c r="AE943" i="2" s="1"/>
  <c r="K23532" i="2"/>
  <c r="M23532" i="2" s="1"/>
  <c r="T943" i="2" s="1"/>
  <c r="K22290" i="2"/>
  <c r="M22290" i="2" s="1"/>
  <c r="AB893" i="2" s="1"/>
  <c r="K22295" i="2"/>
  <c r="M22295" i="2" s="1"/>
  <c r="AG893" i="2" s="1"/>
  <c r="K22285" i="2"/>
  <c r="M22285" i="2" s="1"/>
  <c r="W893" i="2" s="1"/>
  <c r="K22282" i="2"/>
  <c r="M22282" i="2" s="1"/>
  <c r="T893" i="2" s="1"/>
  <c r="K22287" i="2"/>
  <c r="M22287" i="2" s="1"/>
  <c r="Y893" i="2" s="1"/>
  <c r="K22277" i="2"/>
  <c r="M22277" i="2" s="1"/>
  <c r="O893" i="2" s="1"/>
  <c r="K22297" i="2"/>
  <c r="M22297" i="2" s="1"/>
  <c r="AI893" i="2" s="1"/>
  <c r="K22279" i="2"/>
  <c r="M22279" i="2" s="1"/>
  <c r="Q893" i="2" s="1"/>
  <c r="K22299" i="2"/>
  <c r="M22299" i="2" s="1"/>
  <c r="AK893" i="2" s="1"/>
  <c r="K22289" i="2"/>
  <c r="M22289" i="2" s="1"/>
  <c r="AA893" i="2" s="1"/>
  <c r="K22294" i="2"/>
  <c r="M22294" i="2" s="1"/>
  <c r="AF893" i="2" s="1"/>
  <c r="K22291" i="2"/>
  <c r="M22291" i="2" s="1"/>
  <c r="AC893" i="2" s="1"/>
  <c r="K22281" i="2"/>
  <c r="M22281" i="2" s="1"/>
  <c r="S893" i="2" s="1"/>
  <c r="K22286" i="2"/>
  <c r="M22286" i="2" s="1"/>
  <c r="X893" i="2" s="1"/>
  <c r="K22283" i="2"/>
  <c r="M22283" i="2" s="1"/>
  <c r="U893" i="2" s="1"/>
  <c r="K22296" i="2"/>
  <c r="M22296" i="2" s="1"/>
  <c r="AH893" i="2" s="1"/>
  <c r="K22278" i="2"/>
  <c r="M22278" i="2" s="1"/>
  <c r="P893" i="2" s="1"/>
  <c r="K22292" i="2"/>
  <c r="M22292" i="2" s="1"/>
  <c r="AD893" i="2" s="1"/>
  <c r="K22288" i="2"/>
  <c r="M22288" i="2" s="1"/>
  <c r="Z893" i="2" s="1"/>
  <c r="K22301" i="2"/>
  <c r="M22301" i="2" s="1"/>
  <c r="AM893" i="2" s="1"/>
  <c r="K22284" i="2"/>
  <c r="M22284" i="2" s="1"/>
  <c r="V893" i="2" s="1"/>
  <c r="K22298" i="2"/>
  <c r="M22298" i="2" s="1"/>
  <c r="AJ893" i="2" s="1"/>
  <c r="K22280" i="2"/>
  <c r="M22280" i="2" s="1"/>
  <c r="R893" i="2" s="1"/>
  <c r="K22293" i="2"/>
  <c r="M22293" i="2" s="1"/>
  <c r="AE893" i="2" s="1"/>
  <c r="K22300" i="2"/>
  <c r="M22300" i="2" s="1"/>
  <c r="AL893" i="2" s="1"/>
  <c r="K19197" i="2"/>
  <c r="M19197" i="2" s="1"/>
  <c r="AI769" i="2" s="1"/>
  <c r="K19179" i="2"/>
  <c r="M19179" i="2" s="1"/>
  <c r="Q769" i="2" s="1"/>
  <c r="K19200" i="2"/>
  <c r="M19200" i="2" s="1"/>
  <c r="AL769" i="2" s="1"/>
  <c r="K19191" i="2"/>
  <c r="M19191" i="2" s="1"/>
  <c r="AC769" i="2" s="1"/>
  <c r="K19189" i="2"/>
  <c r="M19189" i="2" s="1"/>
  <c r="AA769" i="2" s="1"/>
  <c r="K19194" i="2"/>
  <c r="M19194" i="2" s="1"/>
  <c r="AF769" i="2" s="1"/>
  <c r="K19192" i="2"/>
  <c r="M19192" i="2" s="1"/>
  <c r="AD769" i="2" s="1"/>
  <c r="K19181" i="2"/>
  <c r="M19181" i="2" s="1"/>
  <c r="S769" i="2" s="1"/>
  <c r="K19186" i="2"/>
  <c r="M19186" i="2" s="1"/>
  <c r="X769" i="2" s="1"/>
  <c r="K19184" i="2"/>
  <c r="M19184" i="2" s="1"/>
  <c r="V769" i="2" s="1"/>
  <c r="K19196" i="2"/>
  <c r="M19196" i="2" s="1"/>
  <c r="AH769" i="2" s="1"/>
  <c r="K19178" i="2"/>
  <c r="M19178" i="2" s="1"/>
  <c r="P769" i="2" s="1"/>
  <c r="K19198" i="2"/>
  <c r="M19198" i="2" s="1"/>
  <c r="AJ769" i="2" s="1"/>
  <c r="K19188" i="2"/>
  <c r="M19188" i="2" s="1"/>
  <c r="Z769" i="2" s="1"/>
  <c r="K19201" i="2"/>
  <c r="M19201" i="2" s="1"/>
  <c r="AM769" i="2" s="1"/>
  <c r="K19190" i="2"/>
  <c r="M19190" i="2" s="1"/>
  <c r="AB769" i="2" s="1"/>
  <c r="K19180" i="2"/>
  <c r="M19180" i="2" s="1"/>
  <c r="R769" i="2" s="1"/>
  <c r="K19193" i="2"/>
  <c r="M19193" i="2" s="1"/>
  <c r="AE769" i="2" s="1"/>
  <c r="K19182" i="2"/>
  <c r="M19182" i="2" s="1"/>
  <c r="T769" i="2" s="1"/>
  <c r="K19195" i="2"/>
  <c r="M19195" i="2" s="1"/>
  <c r="AG769" i="2" s="1"/>
  <c r="K19185" i="2"/>
  <c r="M19185" i="2" s="1"/>
  <c r="W769" i="2" s="1"/>
  <c r="K19183" i="2"/>
  <c r="M19183" i="2" s="1"/>
  <c r="U769" i="2" s="1"/>
  <c r="K19187" i="2"/>
  <c r="M19187" i="2" s="1"/>
  <c r="Y769" i="2" s="1"/>
  <c r="K19177" i="2"/>
  <c r="M19177" i="2" s="1"/>
  <c r="O769" i="2" s="1"/>
  <c r="K19199" i="2"/>
  <c r="M19199" i="2" s="1"/>
  <c r="AK769" i="2" s="1"/>
  <c r="K24673" i="2"/>
  <c r="M24673" i="2" s="1"/>
  <c r="AJ988" i="2" s="1"/>
  <c r="K24655" i="2"/>
  <c r="M24655" i="2" s="1"/>
  <c r="R988" i="2" s="1"/>
  <c r="K24668" i="2"/>
  <c r="M24668" i="2" s="1"/>
  <c r="AE988" i="2" s="1"/>
  <c r="K24659" i="2"/>
  <c r="M24659" i="2" s="1"/>
  <c r="V988" i="2" s="1"/>
  <c r="K24665" i="2"/>
  <c r="M24665" i="2" s="1"/>
  <c r="AB988" i="2" s="1"/>
  <c r="K24670" i="2"/>
  <c r="M24670" i="2" s="1"/>
  <c r="AG988" i="2" s="1"/>
  <c r="K24660" i="2"/>
  <c r="M24660" i="2" s="1"/>
  <c r="W988" i="2" s="1"/>
  <c r="K24657" i="2"/>
  <c r="M24657" i="2" s="1"/>
  <c r="T988" i="2" s="1"/>
  <c r="K24662" i="2"/>
  <c r="M24662" i="2" s="1"/>
  <c r="Y988" i="2" s="1"/>
  <c r="K24652" i="2"/>
  <c r="M24652" i="2" s="1"/>
  <c r="O988" i="2" s="1"/>
  <c r="K24672" i="2"/>
  <c r="M24672" i="2" s="1"/>
  <c r="AI988" i="2" s="1"/>
  <c r="K24654" i="2"/>
  <c r="M24654" i="2" s="1"/>
  <c r="Q988" i="2" s="1"/>
  <c r="K24674" i="2"/>
  <c r="M24674" i="2" s="1"/>
  <c r="AK988" i="2" s="1"/>
  <c r="K24664" i="2"/>
  <c r="M24664" i="2" s="1"/>
  <c r="AA988" i="2" s="1"/>
  <c r="K24669" i="2"/>
  <c r="M24669" i="2" s="1"/>
  <c r="AF988" i="2" s="1"/>
  <c r="K24666" i="2"/>
  <c r="M24666" i="2" s="1"/>
  <c r="AC988" i="2" s="1"/>
  <c r="K24656" i="2"/>
  <c r="M24656" i="2" s="1"/>
  <c r="S988" i="2" s="1"/>
  <c r="K24661" i="2"/>
  <c r="M24661" i="2" s="1"/>
  <c r="X988" i="2" s="1"/>
  <c r="K24658" i="2"/>
  <c r="M24658" i="2" s="1"/>
  <c r="U988" i="2" s="1"/>
  <c r="K24671" i="2"/>
  <c r="M24671" i="2" s="1"/>
  <c r="AH988" i="2" s="1"/>
  <c r="K24653" i="2"/>
  <c r="M24653" i="2" s="1"/>
  <c r="P988" i="2" s="1"/>
  <c r="K24675" i="2"/>
  <c r="M24675" i="2" s="1"/>
  <c r="AL988" i="2" s="1"/>
  <c r="K24663" i="2"/>
  <c r="M24663" i="2" s="1"/>
  <c r="Z988" i="2" s="1"/>
  <c r="K24676" i="2"/>
  <c r="M24676" i="2" s="1"/>
  <c r="AM988" i="2" s="1"/>
  <c r="K24667" i="2"/>
  <c r="M24667" i="2" s="1"/>
  <c r="AD988" i="2" s="1"/>
  <c r="K18273" i="2"/>
  <c r="M18273" i="2" s="1"/>
  <c r="AJ732" i="2" s="1"/>
  <c r="K18255" i="2"/>
  <c r="M18255" i="2" s="1"/>
  <c r="R732" i="2" s="1"/>
  <c r="K18268" i="2"/>
  <c r="M18268" i="2" s="1"/>
  <c r="AE732" i="2" s="1"/>
  <c r="K18266" i="2"/>
  <c r="M18266" i="2" s="1"/>
  <c r="AC732" i="2" s="1"/>
  <c r="K18265" i="2"/>
  <c r="M18265" i="2" s="1"/>
  <c r="AB732" i="2" s="1"/>
  <c r="K18270" i="2"/>
  <c r="M18270" i="2" s="1"/>
  <c r="AG732" i="2" s="1"/>
  <c r="K18260" i="2"/>
  <c r="M18260" i="2" s="1"/>
  <c r="W732" i="2" s="1"/>
  <c r="K18257" i="2"/>
  <c r="M18257" i="2" s="1"/>
  <c r="T732" i="2" s="1"/>
  <c r="K18262" i="2"/>
  <c r="M18262" i="2" s="1"/>
  <c r="Y732" i="2" s="1"/>
  <c r="K18252" i="2"/>
  <c r="M18252" i="2" s="1"/>
  <c r="O732" i="2" s="1"/>
  <c r="K18272" i="2"/>
  <c r="M18272" i="2" s="1"/>
  <c r="AI732" i="2" s="1"/>
  <c r="K18254" i="2"/>
  <c r="M18254" i="2" s="1"/>
  <c r="Q732" i="2" s="1"/>
  <c r="K18275" i="2"/>
  <c r="M18275" i="2" s="1"/>
  <c r="AL732" i="2" s="1"/>
  <c r="K18264" i="2"/>
  <c r="M18264" i="2" s="1"/>
  <c r="AA732" i="2" s="1"/>
  <c r="K18269" i="2"/>
  <c r="M18269" i="2" s="1"/>
  <c r="AF732" i="2" s="1"/>
  <c r="K18267" i="2"/>
  <c r="M18267" i="2" s="1"/>
  <c r="AD732" i="2" s="1"/>
  <c r="K18256" i="2"/>
  <c r="M18256" i="2" s="1"/>
  <c r="S732" i="2" s="1"/>
  <c r="K18261" i="2"/>
  <c r="M18261" i="2" s="1"/>
  <c r="X732" i="2" s="1"/>
  <c r="K18259" i="2"/>
  <c r="M18259" i="2" s="1"/>
  <c r="V732" i="2" s="1"/>
  <c r="K18271" i="2"/>
  <c r="M18271" i="2" s="1"/>
  <c r="AH732" i="2" s="1"/>
  <c r="K18253" i="2"/>
  <c r="M18253" i="2" s="1"/>
  <c r="P732" i="2" s="1"/>
  <c r="K18274" i="2"/>
  <c r="M18274" i="2" s="1"/>
  <c r="AK732" i="2" s="1"/>
  <c r="K18263" i="2"/>
  <c r="M18263" i="2" s="1"/>
  <c r="Z732" i="2" s="1"/>
  <c r="K18276" i="2"/>
  <c r="M18276" i="2" s="1"/>
  <c r="AM732" i="2" s="1"/>
  <c r="K18258" i="2"/>
  <c r="M18258" i="2" s="1"/>
  <c r="U732" i="2" s="1"/>
  <c r="K17777" i="2"/>
  <c r="M17777" i="2" s="1"/>
  <c r="O713" i="2" s="1"/>
  <c r="K17790" i="2"/>
  <c r="M17790" i="2" s="1"/>
  <c r="AB713" i="2" s="1"/>
  <c r="K17795" i="2"/>
  <c r="M17795" i="2" s="1"/>
  <c r="AG713" i="2" s="1"/>
  <c r="K17800" i="2"/>
  <c r="M17800" i="2" s="1"/>
  <c r="AL713" i="2" s="1"/>
  <c r="K17782" i="2"/>
  <c r="M17782" i="2" s="1"/>
  <c r="T713" i="2" s="1"/>
  <c r="K17787" i="2"/>
  <c r="M17787" i="2" s="1"/>
  <c r="Y713" i="2" s="1"/>
  <c r="K17792" i="2"/>
  <c r="M17792" i="2" s="1"/>
  <c r="AD713" i="2" s="1"/>
  <c r="K17797" i="2"/>
  <c r="M17797" i="2" s="1"/>
  <c r="AI713" i="2" s="1"/>
  <c r="K17779" i="2"/>
  <c r="M17779" i="2" s="1"/>
  <c r="Q713" i="2" s="1"/>
  <c r="K17784" i="2"/>
  <c r="M17784" i="2" s="1"/>
  <c r="V713" i="2" s="1"/>
  <c r="K17789" i="2"/>
  <c r="M17789" i="2" s="1"/>
  <c r="AA713" i="2" s="1"/>
  <c r="K17794" i="2"/>
  <c r="M17794" i="2" s="1"/>
  <c r="AF713" i="2" s="1"/>
  <c r="K17799" i="2"/>
  <c r="M17799" i="2" s="1"/>
  <c r="AK713" i="2" s="1"/>
  <c r="K17781" i="2"/>
  <c r="M17781" i="2" s="1"/>
  <c r="S713" i="2" s="1"/>
  <c r="K17786" i="2"/>
  <c r="M17786" i="2" s="1"/>
  <c r="X713" i="2" s="1"/>
  <c r="K17801" i="2"/>
  <c r="M17801" i="2" s="1"/>
  <c r="AM713" i="2" s="1"/>
  <c r="K17791" i="2"/>
  <c r="M17791" i="2" s="1"/>
  <c r="AC713" i="2" s="1"/>
  <c r="K17796" i="2"/>
  <c r="M17796" i="2" s="1"/>
  <c r="AH713" i="2" s="1"/>
  <c r="K17778" i="2"/>
  <c r="M17778" i="2" s="1"/>
  <c r="P713" i="2" s="1"/>
  <c r="K17793" i="2"/>
  <c r="M17793" i="2" s="1"/>
  <c r="AE713" i="2" s="1"/>
  <c r="K17783" i="2"/>
  <c r="M17783" i="2" s="1"/>
  <c r="U713" i="2" s="1"/>
  <c r="K17788" i="2"/>
  <c r="M17788" i="2" s="1"/>
  <c r="Z713" i="2" s="1"/>
  <c r="K17785" i="2"/>
  <c r="M17785" i="2" s="1"/>
  <c r="W713" i="2" s="1"/>
  <c r="K17798" i="2"/>
  <c r="M17798" i="2" s="1"/>
  <c r="AJ713" i="2" s="1"/>
  <c r="K17780" i="2"/>
  <c r="M17780" i="2" s="1"/>
  <c r="R713" i="2" s="1"/>
  <c r="K24889" i="2"/>
  <c r="M24889" i="2" s="1"/>
  <c r="AA997" i="2" s="1"/>
  <c r="K24894" i="2"/>
  <c r="M24894" i="2" s="1"/>
  <c r="AF997" i="2" s="1"/>
  <c r="K24892" i="2"/>
  <c r="M24892" i="2" s="1"/>
  <c r="AD997" i="2" s="1"/>
  <c r="K24881" i="2"/>
  <c r="M24881" i="2" s="1"/>
  <c r="S997" i="2" s="1"/>
  <c r="K24886" i="2"/>
  <c r="M24886" i="2" s="1"/>
  <c r="X997" i="2" s="1"/>
  <c r="K24884" i="2"/>
  <c r="M24884" i="2" s="1"/>
  <c r="V997" i="2" s="1"/>
  <c r="K24896" i="2"/>
  <c r="M24896" i="2" s="1"/>
  <c r="AH997" i="2" s="1"/>
  <c r="K24878" i="2"/>
  <c r="M24878" i="2" s="1"/>
  <c r="P997" i="2" s="1"/>
  <c r="K24898" i="2"/>
  <c r="M24898" i="2" s="1"/>
  <c r="AJ997" i="2" s="1"/>
  <c r="K24888" i="2"/>
  <c r="M24888" i="2" s="1"/>
  <c r="Z997" i="2" s="1"/>
  <c r="K24901" i="2"/>
  <c r="M24901" i="2" s="1"/>
  <c r="AM997" i="2" s="1"/>
  <c r="K24890" i="2"/>
  <c r="M24890" i="2" s="1"/>
  <c r="AB997" i="2" s="1"/>
  <c r="K24880" i="2"/>
  <c r="M24880" i="2" s="1"/>
  <c r="R997" i="2" s="1"/>
  <c r="K24893" i="2"/>
  <c r="M24893" i="2" s="1"/>
  <c r="AE997" i="2" s="1"/>
  <c r="K24882" i="2"/>
  <c r="M24882" i="2" s="1"/>
  <c r="T997" i="2" s="1"/>
  <c r="K24895" i="2"/>
  <c r="M24895" i="2" s="1"/>
  <c r="AG997" i="2" s="1"/>
  <c r="K24885" i="2"/>
  <c r="M24885" i="2" s="1"/>
  <c r="W997" i="2" s="1"/>
  <c r="K24899" i="2"/>
  <c r="M24899" i="2" s="1"/>
  <c r="AK997" i="2" s="1"/>
  <c r="K24887" i="2"/>
  <c r="M24887" i="2" s="1"/>
  <c r="Y997" i="2" s="1"/>
  <c r="K24877" i="2"/>
  <c r="M24877" i="2" s="1"/>
  <c r="O997" i="2" s="1"/>
  <c r="K24891" i="2"/>
  <c r="M24891" i="2" s="1"/>
  <c r="AC997" i="2" s="1"/>
  <c r="K24897" i="2"/>
  <c r="M24897" i="2" s="1"/>
  <c r="AI997" i="2" s="1"/>
  <c r="K24879" i="2"/>
  <c r="M24879" i="2" s="1"/>
  <c r="Q997" i="2" s="1"/>
  <c r="K24900" i="2"/>
  <c r="M24900" i="2" s="1"/>
  <c r="AL997" i="2" s="1"/>
  <c r="K24883" i="2"/>
  <c r="M24883" i="2" s="1"/>
  <c r="U997" i="2" s="1"/>
  <c r="K19740" i="2"/>
  <c r="M19740" i="2" s="1"/>
  <c r="K19745" i="2"/>
  <c r="M19745" i="2" s="1"/>
  <c r="AG791" i="2" s="1"/>
  <c r="K19735" i="2"/>
  <c r="M19735" i="2" s="1"/>
  <c r="W791" i="2" s="1"/>
  <c r="K19732" i="2"/>
  <c r="M19732" i="2" s="1"/>
  <c r="T791" i="2" s="1"/>
  <c r="K19737" i="2"/>
  <c r="M19737" i="2" s="1"/>
  <c r="Y791" i="2" s="1"/>
  <c r="K19727" i="2"/>
  <c r="M19727" i="2" s="1"/>
  <c r="O791" i="2" s="1"/>
  <c r="K19747" i="2"/>
  <c r="M19747" i="2" s="1"/>
  <c r="AI791" i="2" s="1"/>
  <c r="K19729" i="2"/>
  <c r="M19729" i="2" s="1"/>
  <c r="Q791" i="2" s="1"/>
  <c r="K19750" i="2"/>
  <c r="M19750" i="2" s="1"/>
  <c r="AL791" i="2" s="1"/>
  <c r="K19739" i="2"/>
  <c r="M19739" i="2" s="1"/>
  <c r="AA791" i="2" s="1"/>
  <c r="K19744" i="2"/>
  <c r="M19744" i="2" s="1"/>
  <c r="AF791" i="2" s="1"/>
  <c r="K19734" i="2"/>
  <c r="M19734" i="2" s="1"/>
  <c r="V791" i="2" s="1"/>
  <c r="K19749" i="2"/>
  <c r="M19749" i="2" s="1"/>
  <c r="AK791" i="2" s="1"/>
  <c r="K19731" i="2"/>
  <c r="M19731" i="2" s="1"/>
  <c r="S791" i="2" s="1"/>
  <c r="K19736" i="2"/>
  <c r="M19736" i="2" s="1"/>
  <c r="X791" i="2" s="1"/>
  <c r="K19742" i="2"/>
  <c r="M19742" i="2" s="1"/>
  <c r="AD791" i="2" s="1"/>
  <c r="K19741" i="2"/>
  <c r="M19741" i="2" s="1"/>
  <c r="AC791" i="2" s="1"/>
  <c r="K19746" i="2"/>
  <c r="M19746" i="2" s="1"/>
  <c r="AH791" i="2" s="1"/>
  <c r="K19728" i="2"/>
  <c r="M19728" i="2" s="1"/>
  <c r="P791" i="2" s="1"/>
  <c r="K19733" i="2"/>
  <c r="M19733" i="2" s="1"/>
  <c r="U791" i="2" s="1"/>
  <c r="K19738" i="2"/>
  <c r="M19738" i="2" s="1"/>
  <c r="Z791" i="2" s="1"/>
  <c r="K19751" i="2"/>
  <c r="M19751" i="2" s="1"/>
  <c r="AM791" i="2" s="1"/>
  <c r="K19748" i="2"/>
  <c r="M19748" i="2" s="1"/>
  <c r="AJ791" i="2" s="1"/>
  <c r="K19730" i="2"/>
  <c r="M19730" i="2" s="1"/>
  <c r="R791" i="2" s="1"/>
  <c r="K19743" i="2"/>
  <c r="M19743" i="2" s="1"/>
  <c r="AE791" i="2" s="1"/>
  <c r="K22966" i="2"/>
  <c r="M22966" i="2" s="1"/>
  <c r="AC920" i="2" s="1"/>
  <c r="K22971" i="2"/>
  <c r="M22971" i="2" s="1"/>
  <c r="AH920" i="2" s="1"/>
  <c r="K22953" i="2"/>
  <c r="M22953" i="2" s="1"/>
  <c r="P920" i="2" s="1"/>
  <c r="K22958" i="2"/>
  <c r="M22958" i="2" s="1"/>
  <c r="U920" i="2" s="1"/>
  <c r="K22963" i="2"/>
  <c r="M22963" i="2" s="1"/>
  <c r="Z920" i="2" s="1"/>
  <c r="K22952" i="2"/>
  <c r="M22952" i="2" s="1"/>
  <c r="O920" i="2" s="1"/>
  <c r="K22973" i="2"/>
  <c r="M22973" i="2" s="1"/>
  <c r="AJ920" i="2" s="1"/>
  <c r="K22955" i="2"/>
  <c r="M22955" i="2" s="1"/>
  <c r="R920" i="2" s="1"/>
  <c r="K22976" i="2"/>
  <c r="M22976" i="2" s="1"/>
  <c r="AM920" i="2" s="1"/>
  <c r="K22965" i="2"/>
  <c r="M22965" i="2" s="1"/>
  <c r="AB920" i="2" s="1"/>
  <c r="K22970" i="2"/>
  <c r="M22970" i="2" s="1"/>
  <c r="AG920" i="2" s="1"/>
  <c r="K22960" i="2"/>
  <c r="M22960" i="2" s="1"/>
  <c r="W920" i="2" s="1"/>
  <c r="K22975" i="2"/>
  <c r="M22975" i="2" s="1"/>
  <c r="AL920" i="2" s="1"/>
  <c r="K22957" i="2"/>
  <c r="M22957" i="2" s="1"/>
  <c r="T920" i="2" s="1"/>
  <c r="K22962" i="2"/>
  <c r="M22962" i="2" s="1"/>
  <c r="Y920" i="2" s="1"/>
  <c r="K22968" i="2"/>
  <c r="M22968" i="2" s="1"/>
  <c r="AE920" i="2" s="1"/>
  <c r="K22967" i="2"/>
  <c r="M22967" i="2" s="1"/>
  <c r="AD920" i="2" s="1"/>
  <c r="K22972" i="2"/>
  <c r="M22972" i="2" s="1"/>
  <c r="AI920" i="2" s="1"/>
  <c r="K22954" i="2"/>
  <c r="M22954" i="2" s="1"/>
  <c r="Q920" i="2" s="1"/>
  <c r="K22959" i="2"/>
  <c r="M22959" i="2" s="1"/>
  <c r="V920" i="2" s="1"/>
  <c r="K22964" i="2"/>
  <c r="M22964" i="2" s="1"/>
  <c r="AA920" i="2" s="1"/>
  <c r="K22969" i="2"/>
  <c r="M22969" i="2" s="1"/>
  <c r="AF920" i="2" s="1"/>
  <c r="K22974" i="2"/>
  <c r="M22974" i="2" s="1"/>
  <c r="AK920" i="2" s="1"/>
  <c r="K22956" i="2"/>
  <c r="M22956" i="2" s="1"/>
  <c r="S920" i="2" s="1"/>
  <c r="K22961" i="2"/>
  <c r="M22961" i="2" s="1"/>
  <c r="X920" i="2" s="1"/>
  <c r="K17400" i="2"/>
  <c r="M17400" i="2" s="1"/>
  <c r="AL697" i="2" s="1"/>
  <c r="K17382" i="2"/>
  <c r="M17382" i="2" s="1"/>
  <c r="T697" i="2" s="1"/>
  <c r="K17387" i="2"/>
  <c r="M17387" i="2" s="1"/>
  <c r="Y697" i="2" s="1"/>
  <c r="K17392" i="2"/>
  <c r="M17392" i="2" s="1"/>
  <c r="AD697" i="2" s="1"/>
  <c r="K17397" i="2"/>
  <c r="M17397" i="2" s="1"/>
  <c r="AI697" i="2" s="1"/>
  <c r="K17379" i="2"/>
  <c r="M17379" i="2" s="1"/>
  <c r="Q697" i="2" s="1"/>
  <c r="K17384" i="2"/>
  <c r="M17384" i="2" s="1"/>
  <c r="V697" i="2" s="1"/>
  <c r="K17389" i="2"/>
  <c r="M17389" i="2" s="1"/>
  <c r="AA697" i="2" s="1"/>
  <c r="K17394" i="2"/>
  <c r="M17394" i="2" s="1"/>
  <c r="AF697" i="2" s="1"/>
  <c r="K17399" i="2"/>
  <c r="M17399" i="2" s="1"/>
  <c r="AK697" i="2" s="1"/>
  <c r="K17381" i="2"/>
  <c r="M17381" i="2" s="1"/>
  <c r="S697" i="2" s="1"/>
  <c r="K17386" i="2"/>
  <c r="M17386" i="2" s="1"/>
  <c r="X697" i="2" s="1"/>
  <c r="K17401" i="2"/>
  <c r="M17401" i="2" s="1"/>
  <c r="AM697" i="2" s="1"/>
  <c r="K17391" i="2"/>
  <c r="M17391" i="2" s="1"/>
  <c r="AC697" i="2" s="1"/>
  <c r="K17396" i="2"/>
  <c r="M17396" i="2" s="1"/>
  <c r="AH697" i="2" s="1"/>
  <c r="K17378" i="2"/>
  <c r="M17378" i="2" s="1"/>
  <c r="P697" i="2" s="1"/>
  <c r="K17393" i="2"/>
  <c r="M17393" i="2" s="1"/>
  <c r="AE697" i="2" s="1"/>
  <c r="K17383" i="2"/>
  <c r="M17383" i="2" s="1"/>
  <c r="U697" i="2" s="1"/>
  <c r="K17388" i="2"/>
  <c r="M17388" i="2" s="1"/>
  <c r="Z697" i="2" s="1"/>
  <c r="K17385" i="2"/>
  <c r="M17385" i="2" s="1"/>
  <c r="W697" i="2" s="1"/>
  <c r="K17398" i="2"/>
  <c r="M17398" i="2" s="1"/>
  <c r="AJ697" i="2" s="1"/>
  <c r="K17380" i="2"/>
  <c r="M17380" i="2" s="1"/>
  <c r="R697" i="2" s="1"/>
  <c r="K17377" i="2"/>
  <c r="M17377" i="2" s="1"/>
  <c r="O697" i="2" s="1"/>
  <c r="K17390" i="2"/>
  <c r="M17390" i="2" s="1"/>
  <c r="AB697" i="2" s="1"/>
  <c r="K17395" i="2"/>
  <c r="M17395" i="2" s="1"/>
  <c r="AG697" i="2" s="1"/>
  <c r="K23483" i="2"/>
  <c r="M23483" i="2" s="1"/>
  <c r="U941" i="2" s="1"/>
  <c r="K23488" i="2"/>
  <c r="M23488" i="2" s="1"/>
  <c r="Z941" i="2" s="1"/>
  <c r="K23500" i="2"/>
  <c r="M23500" i="2" s="1"/>
  <c r="AL941" i="2" s="1"/>
  <c r="K23498" i="2"/>
  <c r="M23498" i="2" s="1"/>
  <c r="AJ941" i="2" s="1"/>
  <c r="K23480" i="2"/>
  <c r="M23480" i="2" s="1"/>
  <c r="R941" i="2" s="1"/>
  <c r="K23492" i="2"/>
  <c r="M23492" i="2" s="1"/>
  <c r="AD941" i="2" s="1"/>
  <c r="K23490" i="2"/>
  <c r="M23490" i="2" s="1"/>
  <c r="AB941" i="2" s="1"/>
  <c r="K23495" i="2"/>
  <c r="M23495" i="2" s="1"/>
  <c r="AG941" i="2" s="1"/>
  <c r="K23484" i="2"/>
  <c r="M23484" i="2" s="1"/>
  <c r="V941" i="2" s="1"/>
  <c r="K23482" i="2"/>
  <c r="M23482" i="2" s="1"/>
  <c r="T941" i="2" s="1"/>
  <c r="K23487" i="2"/>
  <c r="M23487" i="2" s="1"/>
  <c r="Y941" i="2" s="1"/>
  <c r="K23485" i="2"/>
  <c r="M23485" i="2" s="1"/>
  <c r="K23497" i="2"/>
  <c r="M23497" i="2" s="1"/>
  <c r="AI941" i="2" s="1"/>
  <c r="K23479" i="2"/>
  <c r="M23479" i="2" s="1"/>
  <c r="Q941" i="2" s="1"/>
  <c r="K23477" i="2"/>
  <c r="M23477" i="2" s="1"/>
  <c r="O941" i="2" s="1"/>
  <c r="K23489" i="2"/>
  <c r="M23489" i="2" s="1"/>
  <c r="AA941" i="2" s="1"/>
  <c r="K23494" i="2"/>
  <c r="M23494" i="2" s="1"/>
  <c r="AF941" i="2" s="1"/>
  <c r="K23501" i="2"/>
  <c r="M23501" i="2" s="1"/>
  <c r="AM941" i="2" s="1"/>
  <c r="K23499" i="2"/>
  <c r="M23499" i="2" s="1"/>
  <c r="AK941" i="2" s="1"/>
  <c r="K23481" i="2"/>
  <c r="M23481" i="2" s="1"/>
  <c r="S941" i="2" s="1"/>
  <c r="K23486" i="2"/>
  <c r="M23486" i="2" s="1"/>
  <c r="X941" i="2" s="1"/>
  <c r="K23493" i="2"/>
  <c r="M23493" i="2" s="1"/>
  <c r="AE941" i="2" s="1"/>
  <c r="K23491" i="2"/>
  <c r="M23491" i="2" s="1"/>
  <c r="AC941" i="2" s="1"/>
  <c r="K23496" i="2"/>
  <c r="M23496" i="2" s="1"/>
  <c r="AH941" i="2" s="1"/>
  <c r="K23478" i="2"/>
  <c r="M23478" i="2" s="1"/>
  <c r="P941" i="2" s="1"/>
  <c r="K15240" i="2"/>
  <c r="M15240" i="2" s="1"/>
  <c r="AB611" i="2" s="1"/>
  <c r="K15245" i="2"/>
  <c r="M15245" i="2" s="1"/>
  <c r="AG611" i="2" s="1"/>
  <c r="K15235" i="2"/>
  <c r="M15235" i="2" s="1"/>
  <c r="W611" i="2" s="1"/>
  <c r="K15232" i="2"/>
  <c r="M15232" i="2" s="1"/>
  <c r="T611" i="2" s="1"/>
  <c r="K15237" i="2"/>
  <c r="M15237" i="2" s="1"/>
  <c r="Y611" i="2" s="1"/>
  <c r="K15227" i="2"/>
  <c r="M15227" i="2" s="1"/>
  <c r="O611" i="2" s="1"/>
  <c r="K15247" i="2"/>
  <c r="M15247" i="2" s="1"/>
  <c r="AI611" i="2" s="1"/>
  <c r="K15229" i="2"/>
  <c r="M15229" i="2" s="1"/>
  <c r="Q611" i="2" s="1"/>
  <c r="K15249" i="2"/>
  <c r="M15249" i="2" s="1"/>
  <c r="AK611" i="2" s="1"/>
  <c r="K15239" i="2"/>
  <c r="M15239" i="2" s="1"/>
  <c r="AA611" i="2" s="1"/>
  <c r="K15244" i="2"/>
  <c r="M15244" i="2" s="1"/>
  <c r="AF611" i="2" s="1"/>
  <c r="K15241" i="2"/>
  <c r="M15241" i="2" s="1"/>
  <c r="AC611" i="2" s="1"/>
  <c r="K15231" i="2"/>
  <c r="M15231" i="2" s="1"/>
  <c r="S611" i="2" s="1"/>
  <c r="K15236" i="2"/>
  <c r="M15236" i="2" s="1"/>
  <c r="X611" i="2" s="1"/>
  <c r="K15233" i="2"/>
  <c r="M15233" i="2" s="1"/>
  <c r="U611" i="2" s="1"/>
  <c r="K15246" i="2"/>
  <c r="M15246" i="2" s="1"/>
  <c r="AH611" i="2" s="1"/>
  <c r="K15228" i="2"/>
  <c r="M15228" i="2" s="1"/>
  <c r="P611" i="2" s="1"/>
  <c r="K15250" i="2"/>
  <c r="M15250" i="2" s="1"/>
  <c r="AL611" i="2" s="1"/>
  <c r="K15238" i="2"/>
  <c r="M15238" i="2" s="1"/>
  <c r="Z611" i="2" s="1"/>
  <c r="K15251" i="2"/>
  <c r="M15251" i="2" s="1"/>
  <c r="AM611" i="2" s="1"/>
  <c r="K15242" i="2"/>
  <c r="M15242" i="2" s="1"/>
  <c r="AD611" i="2" s="1"/>
  <c r="K15248" i="2"/>
  <c r="M15248" i="2" s="1"/>
  <c r="AJ611" i="2" s="1"/>
  <c r="K15230" i="2"/>
  <c r="M15230" i="2" s="1"/>
  <c r="R611" i="2" s="1"/>
  <c r="K15243" i="2"/>
  <c r="M15243" i="2" s="1"/>
  <c r="AE611" i="2" s="1"/>
  <c r="K15234" i="2"/>
  <c r="M15234" i="2" s="1"/>
  <c r="V611" i="2" s="1"/>
  <c r="K17057" i="2"/>
  <c r="M17057" i="2" s="1"/>
  <c r="T684" i="2" s="1"/>
  <c r="K17062" i="2"/>
  <c r="M17062" i="2" s="1"/>
  <c r="Y684" i="2" s="1"/>
  <c r="K17052" i="2"/>
  <c r="M17052" i="2" s="1"/>
  <c r="O684" i="2" s="1"/>
  <c r="K17072" i="2"/>
  <c r="M17072" i="2" s="1"/>
  <c r="AI684" i="2" s="1"/>
  <c r="K17054" i="2"/>
  <c r="M17054" i="2" s="1"/>
  <c r="Q684" i="2" s="1"/>
  <c r="K17074" i="2"/>
  <c r="M17074" i="2" s="1"/>
  <c r="AK684" i="2" s="1"/>
  <c r="K17064" i="2"/>
  <c r="M17064" i="2" s="1"/>
  <c r="AA684" i="2" s="1"/>
  <c r="K17069" i="2"/>
  <c r="M17069" i="2" s="1"/>
  <c r="AF684" i="2" s="1"/>
  <c r="K17066" i="2"/>
  <c r="M17066" i="2" s="1"/>
  <c r="AC684" i="2" s="1"/>
  <c r="K17056" i="2"/>
  <c r="M17056" i="2" s="1"/>
  <c r="S684" i="2" s="1"/>
  <c r="K17061" i="2"/>
  <c r="M17061" i="2" s="1"/>
  <c r="X684" i="2" s="1"/>
  <c r="K17058" i="2"/>
  <c r="M17058" i="2" s="1"/>
  <c r="U684" i="2" s="1"/>
  <c r="K17071" i="2"/>
  <c r="M17071" i="2" s="1"/>
  <c r="AH684" i="2" s="1"/>
  <c r="K17053" i="2"/>
  <c r="M17053" i="2" s="1"/>
  <c r="P684" i="2" s="1"/>
  <c r="K17059" i="2"/>
  <c r="M17059" i="2" s="1"/>
  <c r="V684" i="2" s="1"/>
  <c r="K17063" i="2"/>
  <c r="M17063" i="2" s="1"/>
  <c r="Z684" i="2" s="1"/>
  <c r="K17076" i="2"/>
  <c r="M17076" i="2" s="1"/>
  <c r="AM684" i="2" s="1"/>
  <c r="K17067" i="2"/>
  <c r="M17067" i="2" s="1"/>
  <c r="AD684" i="2" s="1"/>
  <c r="K17073" i="2"/>
  <c r="M17073" i="2" s="1"/>
  <c r="AJ684" i="2" s="1"/>
  <c r="K17055" i="2"/>
  <c r="M17055" i="2" s="1"/>
  <c r="R684" i="2" s="1"/>
  <c r="K17068" i="2"/>
  <c r="M17068" i="2" s="1"/>
  <c r="AE684" i="2" s="1"/>
  <c r="K17075" i="2"/>
  <c r="M17075" i="2" s="1"/>
  <c r="AL684" i="2" s="1"/>
  <c r="K17065" i="2"/>
  <c r="M17065" i="2" s="1"/>
  <c r="AB684" i="2" s="1"/>
  <c r="K17070" i="2"/>
  <c r="M17070" i="2" s="1"/>
  <c r="AG684" i="2" s="1"/>
  <c r="K17060" i="2"/>
  <c r="M17060" i="2" s="1"/>
  <c r="W684" i="2" s="1"/>
  <c r="K22589" i="2"/>
  <c r="M22589" i="2" s="1"/>
  <c r="AA905" i="2" s="1"/>
  <c r="K22594" i="2"/>
  <c r="M22594" i="2" s="1"/>
  <c r="AF905" i="2" s="1"/>
  <c r="K22592" i="2"/>
  <c r="M22592" i="2" s="1"/>
  <c r="AD905" i="2" s="1"/>
  <c r="K22599" i="2"/>
  <c r="M22599" i="2" s="1"/>
  <c r="AK905" i="2" s="1"/>
  <c r="K22581" i="2"/>
  <c r="M22581" i="2" s="1"/>
  <c r="S905" i="2" s="1"/>
  <c r="K22586" i="2"/>
  <c r="M22586" i="2" s="1"/>
  <c r="X905" i="2" s="1"/>
  <c r="K22584" i="2"/>
  <c r="M22584" i="2" s="1"/>
  <c r="V905" i="2" s="1"/>
  <c r="K22591" i="2"/>
  <c r="M22591" i="2" s="1"/>
  <c r="AC905" i="2" s="1"/>
  <c r="K22596" i="2"/>
  <c r="M22596" i="2" s="1"/>
  <c r="AH905" i="2" s="1"/>
  <c r="K22578" i="2"/>
  <c r="M22578" i="2" s="1"/>
  <c r="P905" i="2" s="1"/>
  <c r="K22583" i="2"/>
  <c r="M22583" i="2" s="1"/>
  <c r="U905" i="2" s="1"/>
  <c r="K22588" i="2"/>
  <c r="M22588" i="2" s="1"/>
  <c r="Z905" i="2" s="1"/>
  <c r="K22601" i="2"/>
  <c r="M22601" i="2" s="1"/>
  <c r="AM905" i="2" s="1"/>
  <c r="K22598" i="2"/>
  <c r="M22598" i="2" s="1"/>
  <c r="AJ905" i="2" s="1"/>
  <c r="K22580" i="2"/>
  <c r="M22580" i="2" s="1"/>
  <c r="R905" i="2" s="1"/>
  <c r="K22593" i="2"/>
  <c r="M22593" i="2" s="1"/>
  <c r="AE905" i="2" s="1"/>
  <c r="K22590" i="2"/>
  <c r="M22590" i="2" s="1"/>
  <c r="AB905" i="2" s="1"/>
  <c r="K22595" i="2"/>
  <c r="M22595" i="2" s="1"/>
  <c r="AG905" i="2" s="1"/>
  <c r="K22585" i="2"/>
  <c r="M22585" i="2" s="1"/>
  <c r="W905" i="2" s="1"/>
  <c r="K22582" i="2"/>
  <c r="M22582" i="2" s="1"/>
  <c r="T905" i="2" s="1"/>
  <c r="K22587" i="2"/>
  <c r="M22587" i="2" s="1"/>
  <c r="Y905" i="2" s="1"/>
  <c r="K22577" i="2"/>
  <c r="M22577" i="2" s="1"/>
  <c r="O905" i="2" s="1"/>
  <c r="K22597" i="2"/>
  <c r="M22597" i="2" s="1"/>
  <c r="AI905" i="2" s="1"/>
  <c r="K22579" i="2"/>
  <c r="M22579" i="2" s="1"/>
  <c r="Q905" i="2" s="1"/>
  <c r="K22600" i="2"/>
  <c r="M22600" i="2" s="1"/>
  <c r="AL905" i="2" s="1"/>
  <c r="K18668" i="2"/>
  <c r="M18668" i="2" s="1"/>
  <c r="AE748" i="2" s="1"/>
  <c r="K18658" i="2"/>
  <c r="M18658" i="2" s="1"/>
  <c r="U748" i="2" s="1"/>
  <c r="K18662" i="2"/>
  <c r="M18662" i="2" s="1"/>
  <c r="Y748" i="2" s="1"/>
  <c r="K18660" i="2"/>
  <c r="M18660" i="2" s="1"/>
  <c r="W748" i="2" s="1"/>
  <c r="K18673" i="2"/>
  <c r="M18673" i="2" s="1"/>
  <c r="AJ748" i="2" s="1"/>
  <c r="K18654" i="2"/>
  <c r="M18654" i="2" s="1"/>
  <c r="Q748" i="2" s="1"/>
  <c r="K18652" i="2"/>
  <c r="M18652" i="2" s="1"/>
  <c r="O748" i="2" s="1"/>
  <c r="K18665" i="2"/>
  <c r="M18665" i="2" s="1"/>
  <c r="AB748" i="2" s="1"/>
  <c r="K18671" i="2"/>
  <c r="M18671" i="2" s="1"/>
  <c r="AH748" i="2" s="1"/>
  <c r="K18675" i="2"/>
  <c r="M18675" i="2" s="1"/>
  <c r="AL748" i="2" s="1"/>
  <c r="K18657" i="2"/>
  <c r="M18657" i="2" s="1"/>
  <c r="T748" i="2" s="1"/>
  <c r="K18663" i="2"/>
  <c r="M18663" i="2" s="1"/>
  <c r="Z748" i="2" s="1"/>
  <c r="K18669" i="2"/>
  <c r="M18669" i="2" s="1"/>
  <c r="AF748" i="2" s="1"/>
  <c r="K18667" i="2"/>
  <c r="M18667" i="2" s="1"/>
  <c r="AD748" i="2" s="1"/>
  <c r="K18672" i="2"/>
  <c r="M18672" i="2" s="1"/>
  <c r="AI748" i="2" s="1"/>
  <c r="K18655" i="2"/>
  <c r="M18655" i="2" s="1"/>
  <c r="R748" i="2" s="1"/>
  <c r="K18661" i="2"/>
  <c r="M18661" i="2" s="1"/>
  <c r="X748" i="2" s="1"/>
  <c r="K18659" i="2"/>
  <c r="M18659" i="2" s="1"/>
  <c r="V748" i="2" s="1"/>
  <c r="K18664" i="2"/>
  <c r="M18664" i="2" s="1"/>
  <c r="AA748" i="2" s="1"/>
  <c r="K18653" i="2"/>
  <c r="M18653" i="2" s="1"/>
  <c r="P748" i="2" s="1"/>
  <c r="K18674" i="2"/>
  <c r="M18674" i="2" s="1"/>
  <c r="AK748" i="2" s="1"/>
  <c r="K18656" i="2"/>
  <c r="M18656" i="2" s="1"/>
  <c r="S748" i="2" s="1"/>
  <c r="K18676" i="2"/>
  <c r="M18676" i="2" s="1"/>
  <c r="AM748" i="2" s="1"/>
  <c r="K18666" i="2"/>
  <c r="M18666" i="2" s="1"/>
  <c r="AC748" i="2" s="1"/>
  <c r="K18670" i="2"/>
  <c r="M18670" i="2" s="1"/>
  <c r="AG748" i="2" s="1"/>
  <c r="K23781" i="2"/>
  <c r="M23781" i="2" s="1"/>
  <c r="S953" i="2" s="1"/>
  <c r="K23786" i="2"/>
  <c r="M23786" i="2" s="1"/>
  <c r="X953" i="2" s="1"/>
  <c r="K23783" i="2"/>
  <c r="M23783" i="2" s="1"/>
  <c r="U953" i="2" s="1"/>
  <c r="K23796" i="2"/>
  <c r="M23796" i="2" s="1"/>
  <c r="AH953" i="2" s="1"/>
  <c r="K23778" i="2"/>
  <c r="M23778" i="2" s="1"/>
  <c r="P953" i="2" s="1"/>
  <c r="K23800" i="2"/>
  <c r="M23800" i="2" s="1"/>
  <c r="AL953" i="2" s="1"/>
  <c r="K23788" i="2"/>
  <c r="M23788" i="2" s="1"/>
  <c r="Z953" i="2" s="1"/>
  <c r="K23801" i="2"/>
  <c r="M23801" i="2" s="1"/>
  <c r="AM953" i="2" s="1"/>
  <c r="K23792" i="2"/>
  <c r="M23792" i="2" s="1"/>
  <c r="AD953" i="2" s="1"/>
  <c r="K23798" i="2"/>
  <c r="M23798" i="2" s="1"/>
  <c r="AJ953" i="2" s="1"/>
  <c r="K23780" i="2"/>
  <c r="M23780" i="2" s="1"/>
  <c r="R953" i="2" s="1"/>
  <c r="K23793" i="2"/>
  <c r="M23793" i="2" s="1"/>
  <c r="AE953" i="2" s="1"/>
  <c r="K23784" i="2"/>
  <c r="M23784" i="2" s="1"/>
  <c r="V953" i="2" s="1"/>
  <c r="K23790" i="2"/>
  <c r="M23790" i="2" s="1"/>
  <c r="AB953" i="2" s="1"/>
  <c r="K23795" i="2"/>
  <c r="M23795" i="2" s="1"/>
  <c r="AG953" i="2" s="1"/>
  <c r="K23785" i="2"/>
  <c r="M23785" i="2" s="1"/>
  <c r="W953" i="2" s="1"/>
  <c r="K23782" i="2"/>
  <c r="M23782" i="2" s="1"/>
  <c r="T953" i="2" s="1"/>
  <c r="K23787" i="2"/>
  <c r="M23787" i="2" s="1"/>
  <c r="Y953" i="2" s="1"/>
  <c r="K23777" i="2"/>
  <c r="M23777" i="2" s="1"/>
  <c r="O953" i="2" s="1"/>
  <c r="K23797" i="2"/>
  <c r="M23797" i="2" s="1"/>
  <c r="AI953" i="2" s="1"/>
  <c r="K23779" i="2"/>
  <c r="M23779" i="2" s="1"/>
  <c r="Q953" i="2" s="1"/>
  <c r="K23799" i="2"/>
  <c r="M23799" i="2" s="1"/>
  <c r="AK953" i="2" s="1"/>
  <c r="K23789" i="2"/>
  <c r="M23789" i="2" s="1"/>
  <c r="AA953" i="2" s="1"/>
  <c r="K23794" i="2"/>
  <c r="M23794" i="2" s="1"/>
  <c r="AF953" i="2" s="1"/>
  <c r="K23791" i="2"/>
  <c r="M23791" i="2" s="1"/>
  <c r="AC953" i="2" s="1"/>
  <c r="K19396" i="2"/>
  <c r="M19396" i="2" s="1"/>
  <c r="AH777" i="2" s="1"/>
  <c r="K19378" i="2"/>
  <c r="M19378" i="2" s="1"/>
  <c r="P777" i="2" s="1"/>
  <c r="K19398" i="2"/>
  <c r="M19398" i="2" s="1"/>
  <c r="AJ777" i="2" s="1"/>
  <c r="K19388" i="2"/>
  <c r="M19388" i="2" s="1"/>
  <c r="Z777" i="2" s="1"/>
  <c r="K19401" i="2"/>
  <c r="M19401" i="2" s="1"/>
  <c r="AM777" i="2" s="1"/>
  <c r="K19390" i="2"/>
  <c r="M19390" i="2" s="1"/>
  <c r="AB777" i="2" s="1"/>
  <c r="K19380" i="2"/>
  <c r="M19380" i="2" s="1"/>
  <c r="R777" i="2" s="1"/>
  <c r="K19393" i="2"/>
  <c r="M19393" i="2" s="1"/>
  <c r="AE777" i="2" s="1"/>
  <c r="K19382" i="2"/>
  <c r="M19382" i="2" s="1"/>
  <c r="T777" i="2" s="1"/>
  <c r="K19395" i="2"/>
  <c r="M19395" i="2" s="1"/>
  <c r="AG777" i="2" s="1"/>
  <c r="K19385" i="2"/>
  <c r="M19385" i="2" s="1"/>
  <c r="W777" i="2" s="1"/>
  <c r="K19399" i="2"/>
  <c r="M19399" i="2" s="1"/>
  <c r="AK777" i="2" s="1"/>
  <c r="K19387" i="2"/>
  <c r="M19387" i="2" s="1"/>
  <c r="Y777" i="2" s="1"/>
  <c r="K19377" i="2"/>
  <c r="M19377" i="2" s="1"/>
  <c r="O777" i="2" s="1"/>
  <c r="K19391" i="2"/>
  <c r="M19391" i="2" s="1"/>
  <c r="AC777" i="2" s="1"/>
  <c r="K19397" i="2"/>
  <c r="M19397" i="2" s="1"/>
  <c r="AI777" i="2" s="1"/>
  <c r="K19379" i="2"/>
  <c r="M19379" i="2" s="1"/>
  <c r="Q777" i="2" s="1"/>
  <c r="K19400" i="2"/>
  <c r="M19400" i="2" s="1"/>
  <c r="AL777" i="2" s="1"/>
  <c r="K19383" i="2"/>
  <c r="M19383" i="2" s="1"/>
  <c r="U777" i="2" s="1"/>
  <c r="K19389" i="2"/>
  <c r="M19389" i="2" s="1"/>
  <c r="AA777" i="2" s="1"/>
  <c r="K19394" i="2"/>
  <c r="M19394" i="2" s="1"/>
  <c r="AF777" i="2" s="1"/>
  <c r="K19392" i="2"/>
  <c r="M19392" i="2" s="1"/>
  <c r="AD777" i="2" s="1"/>
  <c r="K19381" i="2"/>
  <c r="M19381" i="2" s="1"/>
  <c r="S777" i="2" s="1"/>
  <c r="K19386" i="2"/>
  <c r="M19386" i="2" s="1"/>
  <c r="X777" i="2" s="1"/>
  <c r="K19384" i="2"/>
  <c r="M19384" i="2" s="1"/>
  <c r="V777" i="2" s="1"/>
  <c r="K20173" i="2"/>
  <c r="M20173" i="2" s="1"/>
  <c r="AJ808" i="2" s="1"/>
  <c r="K20155" i="2"/>
  <c r="M20155" i="2" s="1"/>
  <c r="R808" i="2" s="1"/>
  <c r="K20168" i="2"/>
  <c r="M20168" i="2" s="1"/>
  <c r="AE808" i="2" s="1"/>
  <c r="K20158" i="2"/>
  <c r="M20158" i="2" s="1"/>
  <c r="U808" i="2" s="1"/>
  <c r="K20165" i="2"/>
  <c r="M20165" i="2" s="1"/>
  <c r="AB808" i="2" s="1"/>
  <c r="K20170" i="2"/>
  <c r="M20170" i="2" s="1"/>
  <c r="AG808" i="2" s="1"/>
  <c r="K20160" i="2"/>
  <c r="M20160" i="2" s="1"/>
  <c r="W808" i="2" s="1"/>
  <c r="K20157" i="2"/>
  <c r="M20157" i="2" s="1"/>
  <c r="T808" i="2" s="1"/>
  <c r="K20162" i="2"/>
  <c r="M20162" i="2" s="1"/>
  <c r="Y808" i="2" s="1"/>
  <c r="K20152" i="2"/>
  <c r="M20152" i="2" s="1"/>
  <c r="O808" i="2" s="1"/>
  <c r="K20172" i="2"/>
  <c r="M20172" i="2" s="1"/>
  <c r="AI808" i="2" s="1"/>
  <c r="K20154" i="2"/>
  <c r="M20154" i="2" s="1"/>
  <c r="Q808" i="2" s="1"/>
  <c r="K20175" i="2"/>
  <c r="M20175" i="2" s="1"/>
  <c r="AL808" i="2" s="1"/>
  <c r="K20164" i="2"/>
  <c r="M20164" i="2" s="1"/>
  <c r="AA808" i="2" s="1"/>
  <c r="K20169" i="2"/>
  <c r="M20169" i="2" s="1"/>
  <c r="AF808" i="2" s="1"/>
  <c r="K20167" i="2"/>
  <c r="M20167" i="2" s="1"/>
  <c r="AD808" i="2" s="1"/>
  <c r="K20156" i="2"/>
  <c r="M20156" i="2" s="1"/>
  <c r="S808" i="2" s="1"/>
  <c r="K20161" i="2"/>
  <c r="M20161" i="2" s="1"/>
  <c r="X808" i="2" s="1"/>
  <c r="K20159" i="2"/>
  <c r="M20159" i="2" s="1"/>
  <c r="V808" i="2" s="1"/>
  <c r="K20171" i="2"/>
  <c r="M20171" i="2" s="1"/>
  <c r="AH808" i="2" s="1"/>
  <c r="K20153" i="2"/>
  <c r="M20153" i="2" s="1"/>
  <c r="P808" i="2" s="1"/>
  <c r="K20174" i="2"/>
  <c r="M20174" i="2" s="1"/>
  <c r="AK808" i="2" s="1"/>
  <c r="K20163" i="2"/>
  <c r="M20163" i="2" s="1"/>
  <c r="Z808" i="2" s="1"/>
  <c r="K20176" i="2"/>
  <c r="M20176" i="2" s="1"/>
  <c r="AM808" i="2" s="1"/>
  <c r="K20166" i="2"/>
  <c r="M20166" i="2" s="1"/>
  <c r="AC808" i="2" s="1"/>
  <c r="K16039" i="2"/>
  <c r="M16039" i="2" s="1"/>
  <c r="AA643" i="2" s="1"/>
  <c r="K16044" i="2"/>
  <c r="M16044" i="2" s="1"/>
  <c r="AF643" i="2" s="1"/>
  <c r="K16043" i="2"/>
  <c r="M16043" i="2" s="1"/>
  <c r="AE643" i="2" s="1"/>
  <c r="K16049" i="2"/>
  <c r="M16049" i="2" s="1"/>
  <c r="AK643" i="2" s="1"/>
  <c r="K16031" i="2"/>
  <c r="M16031" i="2" s="1"/>
  <c r="S643" i="2" s="1"/>
  <c r="K16036" i="2"/>
  <c r="M16036" i="2" s="1"/>
  <c r="X643" i="2" s="1"/>
  <c r="K16051" i="2"/>
  <c r="M16051" i="2" s="1"/>
  <c r="AM643" i="2" s="1"/>
  <c r="K16041" i="2"/>
  <c r="M16041" i="2" s="1"/>
  <c r="AC643" i="2" s="1"/>
  <c r="K16046" i="2"/>
  <c r="M16046" i="2" s="1"/>
  <c r="AH643" i="2" s="1"/>
  <c r="K16028" i="2"/>
  <c r="M16028" i="2" s="1"/>
  <c r="P643" i="2" s="1"/>
  <c r="K16033" i="2"/>
  <c r="M16033" i="2" s="1"/>
  <c r="U643" i="2" s="1"/>
  <c r="K16038" i="2"/>
  <c r="M16038" i="2" s="1"/>
  <c r="Z643" i="2" s="1"/>
  <c r="K16050" i="2"/>
  <c r="M16050" i="2" s="1"/>
  <c r="AL643" i="2" s="1"/>
  <c r="K16048" i="2"/>
  <c r="M16048" i="2" s="1"/>
  <c r="AJ643" i="2" s="1"/>
  <c r="K16030" i="2"/>
  <c r="M16030" i="2" s="1"/>
  <c r="R643" i="2" s="1"/>
  <c r="K16042" i="2"/>
  <c r="M16042" i="2" s="1"/>
  <c r="AD643" i="2" s="1"/>
  <c r="K16040" i="2"/>
  <c r="M16040" i="2" s="1"/>
  <c r="AB643" i="2" s="1"/>
  <c r="K16045" i="2"/>
  <c r="M16045" i="2" s="1"/>
  <c r="AG643" i="2" s="1"/>
  <c r="K16034" i="2"/>
  <c r="M16034" i="2" s="1"/>
  <c r="V643" i="2" s="1"/>
  <c r="K16032" i="2"/>
  <c r="M16032" i="2" s="1"/>
  <c r="T643" i="2" s="1"/>
  <c r="K16037" i="2"/>
  <c r="M16037" i="2" s="1"/>
  <c r="Y643" i="2" s="1"/>
  <c r="K16035" i="2"/>
  <c r="M16035" i="2" s="1"/>
  <c r="W643" i="2" s="1"/>
  <c r="K16047" i="2"/>
  <c r="M16047" i="2" s="1"/>
  <c r="AI643" i="2" s="1"/>
  <c r="K16029" i="2"/>
  <c r="M16029" i="2" s="1"/>
  <c r="Q643" i="2" s="1"/>
  <c r="K16027" i="2"/>
  <c r="M16027" i="2" s="1"/>
  <c r="O643" i="2" s="1"/>
  <c r="K18996" i="2"/>
  <c r="M18996" i="2" s="1"/>
  <c r="AH761" i="2" s="1"/>
  <c r="K18978" i="2"/>
  <c r="M18978" i="2" s="1"/>
  <c r="P761" i="2" s="1"/>
  <c r="K18998" i="2"/>
  <c r="M18998" i="2" s="1"/>
  <c r="AJ761" i="2" s="1"/>
  <c r="K18988" i="2"/>
  <c r="M18988" i="2" s="1"/>
  <c r="Z761" i="2" s="1"/>
  <c r="K19001" i="2"/>
  <c r="M19001" i="2" s="1"/>
  <c r="AM761" i="2" s="1"/>
  <c r="K18990" i="2"/>
  <c r="M18990" i="2" s="1"/>
  <c r="AB761" i="2" s="1"/>
  <c r="K18980" i="2"/>
  <c r="M18980" i="2" s="1"/>
  <c r="R761" i="2" s="1"/>
  <c r="K18993" i="2"/>
  <c r="M18993" i="2" s="1"/>
  <c r="AE761" i="2" s="1"/>
  <c r="K18982" i="2"/>
  <c r="M18982" i="2" s="1"/>
  <c r="T761" i="2" s="1"/>
  <c r="K18995" i="2"/>
  <c r="M18995" i="2" s="1"/>
  <c r="AG761" i="2" s="1"/>
  <c r="K18985" i="2"/>
  <c r="M18985" i="2" s="1"/>
  <c r="W761" i="2" s="1"/>
  <c r="K18991" i="2"/>
  <c r="M18991" i="2" s="1"/>
  <c r="AC761" i="2" s="1"/>
  <c r="K18987" i="2"/>
  <c r="M18987" i="2" s="1"/>
  <c r="Y761" i="2" s="1"/>
  <c r="K18977" i="2"/>
  <c r="M18977" i="2" s="1"/>
  <c r="O761" i="2" s="1"/>
  <c r="K18983" i="2"/>
  <c r="M18983" i="2" s="1"/>
  <c r="U761" i="2" s="1"/>
  <c r="K18997" i="2"/>
  <c r="M18997" i="2" s="1"/>
  <c r="AI761" i="2" s="1"/>
  <c r="K18979" i="2"/>
  <c r="M18979" i="2" s="1"/>
  <c r="Q761" i="2" s="1"/>
  <c r="K19000" i="2"/>
  <c r="M19000" i="2" s="1"/>
  <c r="AL761" i="2" s="1"/>
  <c r="K18999" i="2"/>
  <c r="M18999" i="2" s="1"/>
  <c r="AK761" i="2" s="1"/>
  <c r="K18989" i="2"/>
  <c r="M18989" i="2" s="1"/>
  <c r="AA761" i="2" s="1"/>
  <c r="K18994" i="2"/>
  <c r="M18994" i="2" s="1"/>
  <c r="AF761" i="2" s="1"/>
  <c r="K18992" i="2"/>
  <c r="M18992" i="2" s="1"/>
  <c r="AD761" i="2" s="1"/>
  <c r="K18981" i="2"/>
  <c r="M18981" i="2" s="1"/>
  <c r="S761" i="2" s="1"/>
  <c r="K18986" i="2"/>
  <c r="M18986" i="2" s="1"/>
  <c r="X761" i="2" s="1"/>
  <c r="K18984" i="2"/>
  <c r="M18984" i="2" s="1"/>
  <c r="V761" i="2" s="1"/>
  <c r="K24688" i="2"/>
  <c r="M24688" i="2" s="1"/>
  <c r="Z989" i="2" s="1"/>
  <c r="K24701" i="2"/>
  <c r="M24701" i="2" s="1"/>
  <c r="AM989" i="2" s="1"/>
  <c r="K24690" i="2"/>
  <c r="M24690" i="2" s="1"/>
  <c r="AB989" i="2" s="1"/>
  <c r="K24680" i="2"/>
  <c r="M24680" i="2" s="1"/>
  <c r="R989" i="2" s="1"/>
  <c r="K24693" i="2"/>
  <c r="M24693" i="2" s="1"/>
  <c r="AE989" i="2" s="1"/>
  <c r="K24682" i="2"/>
  <c r="M24682" i="2" s="1"/>
  <c r="T989" i="2" s="1"/>
  <c r="K24695" i="2"/>
  <c r="M24695" i="2" s="1"/>
  <c r="AG989" i="2" s="1"/>
  <c r="K24685" i="2"/>
  <c r="M24685" i="2" s="1"/>
  <c r="W989" i="2" s="1"/>
  <c r="K24699" i="2"/>
  <c r="M24699" i="2" s="1"/>
  <c r="AK989" i="2" s="1"/>
  <c r="K24687" i="2"/>
  <c r="M24687" i="2" s="1"/>
  <c r="Y989" i="2" s="1"/>
  <c r="K24677" i="2"/>
  <c r="M24677" i="2" s="1"/>
  <c r="O989" i="2" s="1"/>
  <c r="K24683" i="2"/>
  <c r="M24683" i="2" s="1"/>
  <c r="U989" i="2" s="1"/>
  <c r="K24697" i="2"/>
  <c r="M24697" i="2" s="1"/>
  <c r="AI989" i="2" s="1"/>
  <c r="K24679" i="2"/>
  <c r="M24679" i="2" s="1"/>
  <c r="Q989" i="2" s="1"/>
  <c r="K24700" i="2"/>
  <c r="M24700" i="2" s="1"/>
  <c r="AL989" i="2" s="1"/>
  <c r="K24691" i="2"/>
  <c r="M24691" i="2" s="1"/>
  <c r="AC989" i="2" s="1"/>
  <c r="K24689" i="2"/>
  <c r="M24689" i="2" s="1"/>
  <c r="AA989" i="2" s="1"/>
  <c r="K24694" i="2"/>
  <c r="M24694" i="2" s="1"/>
  <c r="AF989" i="2" s="1"/>
  <c r="K24692" i="2"/>
  <c r="M24692" i="2" s="1"/>
  <c r="AD989" i="2" s="1"/>
  <c r="K24681" i="2"/>
  <c r="M24681" i="2" s="1"/>
  <c r="S989" i="2" s="1"/>
  <c r="K24686" i="2"/>
  <c r="M24686" i="2" s="1"/>
  <c r="X989" i="2" s="1"/>
  <c r="K24684" i="2"/>
  <c r="M24684" i="2" s="1"/>
  <c r="V989" i="2" s="1"/>
  <c r="K24696" i="2"/>
  <c r="M24696" i="2" s="1"/>
  <c r="AH989" i="2" s="1"/>
  <c r="K24678" i="2"/>
  <c r="M24678" i="2" s="1"/>
  <c r="P989" i="2" s="1"/>
  <c r="K24698" i="2"/>
  <c r="M24698" i="2" s="1"/>
  <c r="AJ989" i="2" s="1"/>
  <c r="K22893" i="2"/>
  <c r="M22893" i="2" s="1"/>
  <c r="AE917" i="2" s="1"/>
  <c r="K22883" i="2"/>
  <c r="M22883" i="2" s="1"/>
  <c r="U917" i="2" s="1"/>
  <c r="K22880" i="2"/>
  <c r="M22880" i="2" s="1"/>
  <c r="R917" i="2" s="1"/>
  <c r="K22895" i="2"/>
  <c r="M22895" i="2" s="1"/>
  <c r="AG917" i="2" s="1"/>
  <c r="K22885" i="2"/>
  <c r="M22885" i="2" s="1"/>
  <c r="W917" i="2" s="1"/>
  <c r="K22898" i="2"/>
  <c r="M22898" i="2" s="1"/>
  <c r="AJ917" i="2" s="1"/>
  <c r="K22896" i="2"/>
  <c r="M22896" i="2" s="1"/>
  <c r="AH917" i="2" s="1"/>
  <c r="K22887" i="2"/>
  <c r="M22887" i="2" s="1"/>
  <c r="Y917" i="2" s="1"/>
  <c r="K22877" i="2"/>
  <c r="M22877" i="2" s="1"/>
  <c r="O917" i="2" s="1"/>
  <c r="K22890" i="2"/>
  <c r="M22890" i="2" s="1"/>
  <c r="AB917" i="2" s="1"/>
  <c r="K22879" i="2"/>
  <c r="M22879" i="2" s="1"/>
  <c r="Q917" i="2" s="1"/>
  <c r="K22900" i="2"/>
  <c r="M22900" i="2" s="1"/>
  <c r="AL917" i="2" s="1"/>
  <c r="K22882" i="2"/>
  <c r="M22882" i="2" s="1"/>
  <c r="T917" i="2" s="1"/>
  <c r="K22894" i="2"/>
  <c r="M22894" i="2" s="1"/>
  <c r="AF917" i="2" s="1"/>
  <c r="K22892" i="2"/>
  <c r="M22892" i="2" s="1"/>
  <c r="AD917" i="2" s="1"/>
  <c r="K22897" i="2"/>
  <c r="M22897" i="2" s="1"/>
  <c r="AI917" i="2" s="1"/>
  <c r="K22886" i="2"/>
  <c r="M22886" i="2" s="1"/>
  <c r="X917" i="2" s="1"/>
  <c r="K22884" i="2"/>
  <c r="M22884" i="2" s="1"/>
  <c r="V917" i="2" s="1"/>
  <c r="K22889" i="2"/>
  <c r="M22889" i="2" s="1"/>
  <c r="AA917" i="2" s="1"/>
  <c r="K22878" i="2"/>
  <c r="M22878" i="2" s="1"/>
  <c r="P917" i="2" s="1"/>
  <c r="K22899" i="2"/>
  <c r="M22899" i="2" s="1"/>
  <c r="AK917" i="2" s="1"/>
  <c r="K22881" i="2"/>
  <c r="M22881" i="2" s="1"/>
  <c r="S917" i="2" s="1"/>
  <c r="K22901" i="2"/>
  <c r="M22901" i="2" s="1"/>
  <c r="AM917" i="2" s="1"/>
  <c r="K22891" i="2"/>
  <c r="M22891" i="2" s="1"/>
  <c r="AC917" i="2" s="1"/>
  <c r="K22888" i="2"/>
  <c r="M22888" i="2" s="1"/>
  <c r="Z917" i="2" s="1"/>
  <c r="K19685" i="2"/>
  <c r="M19685" i="2" s="1"/>
  <c r="W789" i="2" s="1"/>
  <c r="K19698" i="2"/>
  <c r="M19698" i="2" s="1"/>
  <c r="AJ789" i="2" s="1"/>
  <c r="K19680" i="2"/>
  <c r="M19680" i="2" s="1"/>
  <c r="R789" i="2" s="1"/>
  <c r="K19677" i="2"/>
  <c r="M19677" i="2" s="1"/>
  <c r="O789" i="2" s="1"/>
  <c r="K19690" i="2"/>
  <c r="M19690" i="2" s="1"/>
  <c r="AB789" i="2" s="1"/>
  <c r="K19695" i="2"/>
  <c r="M19695" i="2" s="1"/>
  <c r="AG789" i="2" s="1"/>
  <c r="K19700" i="2"/>
  <c r="M19700" i="2" s="1"/>
  <c r="AL789" i="2" s="1"/>
  <c r="K19682" i="2"/>
  <c r="M19682" i="2" s="1"/>
  <c r="T789" i="2" s="1"/>
  <c r="K19687" i="2"/>
  <c r="M19687" i="2" s="1"/>
  <c r="Y789" i="2" s="1"/>
  <c r="K19692" i="2"/>
  <c r="M19692" i="2" s="1"/>
  <c r="AD789" i="2" s="1"/>
  <c r="K19697" i="2"/>
  <c r="M19697" i="2" s="1"/>
  <c r="AI789" i="2" s="1"/>
  <c r="K19679" i="2"/>
  <c r="M19679" i="2" s="1"/>
  <c r="Q789" i="2" s="1"/>
  <c r="K19684" i="2"/>
  <c r="M19684" i="2" s="1"/>
  <c r="V789" i="2" s="1"/>
  <c r="K19689" i="2"/>
  <c r="M19689" i="2" s="1"/>
  <c r="AA789" i="2" s="1"/>
  <c r="K19694" i="2"/>
  <c r="M19694" i="2" s="1"/>
  <c r="AF789" i="2" s="1"/>
  <c r="K19699" i="2"/>
  <c r="M19699" i="2" s="1"/>
  <c r="AK789" i="2" s="1"/>
  <c r="K19681" i="2"/>
  <c r="M19681" i="2" s="1"/>
  <c r="S789" i="2" s="1"/>
  <c r="K19686" i="2"/>
  <c r="M19686" i="2" s="1"/>
  <c r="X789" i="2" s="1"/>
  <c r="K19701" i="2"/>
  <c r="M19701" i="2" s="1"/>
  <c r="AM789" i="2" s="1"/>
  <c r="K19691" i="2"/>
  <c r="M19691" i="2" s="1"/>
  <c r="AC789" i="2" s="1"/>
  <c r="K19696" i="2"/>
  <c r="M19696" i="2" s="1"/>
  <c r="AH789" i="2" s="1"/>
  <c r="K19678" i="2"/>
  <c r="M19678" i="2" s="1"/>
  <c r="P789" i="2" s="1"/>
  <c r="K19693" i="2"/>
  <c r="M19693" i="2" s="1"/>
  <c r="AE789" i="2" s="1"/>
  <c r="K19683" i="2"/>
  <c r="M19683" i="2" s="1"/>
  <c r="U789" i="2" s="1"/>
  <c r="K19688" i="2"/>
  <c r="M19688" i="2" s="1"/>
  <c r="Z789" i="2" s="1"/>
  <c r="K20580" i="2"/>
  <c r="M20580" i="2" s="1"/>
  <c r="R825" i="2" s="1"/>
  <c r="K20593" i="2"/>
  <c r="M20593" i="2" s="1"/>
  <c r="AE825" i="2" s="1"/>
  <c r="K20583" i="2"/>
  <c r="M20583" i="2" s="1"/>
  <c r="U825" i="2" s="1"/>
  <c r="K20595" i="2"/>
  <c r="M20595" i="2" s="1"/>
  <c r="AG825" i="2" s="1"/>
  <c r="K20585" i="2"/>
  <c r="M20585" i="2" s="1"/>
  <c r="W825" i="2" s="1"/>
  <c r="K20598" i="2"/>
  <c r="M20598" i="2" s="1"/>
  <c r="AJ825" i="2" s="1"/>
  <c r="K20589" i="2"/>
  <c r="M20589" i="2" s="1"/>
  <c r="AA825" i="2" s="1"/>
  <c r="K20594" i="2"/>
  <c r="M20594" i="2" s="1"/>
  <c r="AF825" i="2" s="1"/>
  <c r="K20592" i="2"/>
  <c r="M20592" i="2" s="1"/>
  <c r="AD825" i="2" s="1"/>
  <c r="K20581" i="2"/>
  <c r="M20581" i="2" s="1"/>
  <c r="S825" i="2" s="1"/>
  <c r="K20586" i="2"/>
  <c r="M20586" i="2" s="1"/>
  <c r="X825" i="2" s="1"/>
  <c r="K20584" i="2"/>
  <c r="M20584" i="2" s="1"/>
  <c r="V825" i="2" s="1"/>
  <c r="K20596" i="2"/>
  <c r="M20596" i="2" s="1"/>
  <c r="AH825" i="2" s="1"/>
  <c r="K20578" i="2"/>
  <c r="M20578" i="2" s="1"/>
  <c r="P825" i="2" s="1"/>
  <c r="K20599" i="2"/>
  <c r="M20599" i="2" s="1"/>
  <c r="AK825" i="2" s="1"/>
  <c r="K20588" i="2"/>
  <c r="M20588" i="2" s="1"/>
  <c r="Z825" i="2" s="1"/>
  <c r="K20601" i="2"/>
  <c r="M20601" i="2" s="1"/>
  <c r="AM825" i="2" s="1"/>
  <c r="K20591" i="2"/>
  <c r="M20591" i="2" s="1"/>
  <c r="AC825" i="2" s="1"/>
  <c r="K20597" i="2"/>
  <c r="M20597" i="2" s="1"/>
  <c r="AI825" i="2" s="1"/>
  <c r="K20587" i="2"/>
  <c r="M20587" i="2" s="1"/>
  <c r="Y825" i="2" s="1"/>
  <c r="K20579" i="2"/>
  <c r="M20579" i="2" s="1"/>
  <c r="Q825" i="2" s="1"/>
  <c r="K20577" i="2"/>
  <c r="M20577" i="2" s="1"/>
  <c r="O825" i="2" s="1"/>
  <c r="K20600" i="2"/>
  <c r="M20600" i="2" s="1"/>
  <c r="AL825" i="2" s="1"/>
  <c r="K20590" i="2"/>
  <c r="M20590" i="2" s="1"/>
  <c r="AB825" i="2" s="1"/>
  <c r="K20582" i="2"/>
  <c r="M20582" i="2" s="1"/>
  <c r="T825" i="2" s="1"/>
  <c r="K24086" i="2"/>
  <c r="M24086" i="2" s="1"/>
  <c r="X965" i="2" s="1"/>
  <c r="K24084" i="2"/>
  <c r="M24084" i="2" s="1"/>
  <c r="V965" i="2" s="1"/>
  <c r="K24089" i="2"/>
  <c r="M24089" i="2" s="1"/>
  <c r="AA965" i="2" s="1"/>
  <c r="K24078" i="2"/>
  <c r="M24078" i="2" s="1"/>
  <c r="P965" i="2" s="1"/>
  <c r="K24099" i="2"/>
  <c r="M24099" i="2" s="1"/>
  <c r="AK965" i="2" s="1"/>
  <c r="K24081" i="2"/>
  <c r="M24081" i="2" s="1"/>
  <c r="S965" i="2" s="1"/>
  <c r="K24101" i="2"/>
  <c r="M24101" i="2" s="1"/>
  <c r="AM965" i="2" s="1"/>
  <c r="K24091" i="2"/>
  <c r="M24091" i="2" s="1"/>
  <c r="AC965" i="2" s="1"/>
  <c r="K24095" i="2"/>
  <c r="M24095" i="2" s="1"/>
  <c r="AG965" i="2" s="1"/>
  <c r="K24093" i="2"/>
  <c r="M24093" i="2" s="1"/>
  <c r="AE965" i="2" s="1"/>
  <c r="K24083" i="2"/>
  <c r="M24083" i="2" s="1"/>
  <c r="U965" i="2" s="1"/>
  <c r="K24087" i="2"/>
  <c r="M24087" i="2" s="1"/>
  <c r="Y965" i="2" s="1"/>
  <c r="K24085" i="2"/>
  <c r="M24085" i="2" s="1"/>
  <c r="W965" i="2" s="1"/>
  <c r="K24098" i="2"/>
  <c r="M24098" i="2" s="1"/>
  <c r="AJ965" i="2" s="1"/>
  <c r="K24079" i="2"/>
  <c r="M24079" i="2" s="1"/>
  <c r="Q965" i="2" s="1"/>
  <c r="K24077" i="2"/>
  <c r="M24077" i="2" s="1"/>
  <c r="O965" i="2" s="1"/>
  <c r="K24090" i="2"/>
  <c r="M24090" i="2" s="1"/>
  <c r="AB965" i="2" s="1"/>
  <c r="K24080" i="2"/>
  <c r="M24080" i="2" s="1"/>
  <c r="R965" i="2" s="1"/>
  <c r="K24100" i="2"/>
  <c r="M24100" i="2" s="1"/>
  <c r="AL965" i="2" s="1"/>
  <c r="K24082" i="2"/>
  <c r="M24082" i="2" s="1"/>
  <c r="T965" i="2" s="1"/>
  <c r="K24088" i="2"/>
  <c r="M24088" i="2" s="1"/>
  <c r="Z965" i="2" s="1"/>
  <c r="K24094" i="2"/>
  <c r="M24094" i="2" s="1"/>
  <c r="AF965" i="2" s="1"/>
  <c r="K24092" i="2"/>
  <c r="M24092" i="2" s="1"/>
  <c r="AD965" i="2" s="1"/>
  <c r="K24097" i="2"/>
  <c r="M24097" i="2" s="1"/>
  <c r="AI965" i="2" s="1"/>
  <c r="K24096" i="2"/>
  <c r="M24096" i="2" s="1"/>
  <c r="AH965" i="2" s="1"/>
  <c r="K23878" i="2"/>
  <c r="M23878" i="2" s="1"/>
  <c r="P957" i="2" s="1"/>
  <c r="K23899" i="2"/>
  <c r="M23899" i="2" s="1"/>
  <c r="AK957" i="2" s="1"/>
  <c r="K23881" i="2"/>
  <c r="M23881" i="2" s="1"/>
  <c r="S957" i="2" s="1"/>
  <c r="K23901" i="2"/>
  <c r="M23901" i="2" s="1"/>
  <c r="AM957" i="2" s="1"/>
  <c r="K23891" i="2"/>
  <c r="M23891" i="2" s="1"/>
  <c r="AC957" i="2" s="1"/>
  <c r="K23895" i="2"/>
  <c r="M23895" i="2" s="1"/>
  <c r="AG957" i="2" s="1"/>
  <c r="K23893" i="2"/>
  <c r="M23893" i="2" s="1"/>
  <c r="AE957" i="2" s="1"/>
  <c r="K23883" i="2"/>
  <c r="M23883" i="2" s="1"/>
  <c r="U957" i="2" s="1"/>
  <c r="K23887" i="2"/>
  <c r="M23887" i="2" s="1"/>
  <c r="Y957" i="2" s="1"/>
  <c r="K23885" i="2"/>
  <c r="M23885" i="2" s="1"/>
  <c r="W957" i="2" s="1"/>
  <c r="K23898" i="2"/>
  <c r="M23898" i="2" s="1"/>
  <c r="AJ957" i="2" s="1"/>
  <c r="K23879" i="2"/>
  <c r="M23879" i="2" s="1"/>
  <c r="Q957" i="2" s="1"/>
  <c r="K23877" i="2"/>
  <c r="M23877" i="2" s="1"/>
  <c r="O957" i="2" s="1"/>
  <c r="K23890" i="2"/>
  <c r="M23890" i="2" s="1"/>
  <c r="AB957" i="2" s="1"/>
  <c r="K23888" i="2"/>
  <c r="M23888" i="2" s="1"/>
  <c r="Z957" i="2" s="1"/>
  <c r="K23900" i="2"/>
  <c r="M23900" i="2" s="1"/>
  <c r="AL957" i="2" s="1"/>
  <c r="K23882" i="2"/>
  <c r="M23882" i="2" s="1"/>
  <c r="T957" i="2" s="1"/>
  <c r="K23880" i="2"/>
  <c r="M23880" i="2" s="1"/>
  <c r="R957" i="2" s="1"/>
  <c r="K23894" i="2"/>
  <c r="M23894" i="2" s="1"/>
  <c r="AF957" i="2" s="1"/>
  <c r="K23892" i="2"/>
  <c r="M23892" i="2" s="1"/>
  <c r="AD957" i="2" s="1"/>
  <c r="K23897" i="2"/>
  <c r="M23897" i="2" s="1"/>
  <c r="AI957" i="2" s="1"/>
  <c r="K23896" i="2"/>
  <c r="M23896" i="2" s="1"/>
  <c r="AH957" i="2" s="1"/>
  <c r="K23886" i="2"/>
  <c r="M23886" i="2" s="1"/>
  <c r="X957" i="2" s="1"/>
  <c r="K23884" i="2"/>
  <c r="M23884" i="2" s="1"/>
  <c r="V957" i="2" s="1"/>
  <c r="K23889" i="2"/>
  <c r="M23889" i="2" s="1"/>
  <c r="AA957" i="2" s="1"/>
  <c r="K14149" i="2"/>
  <c r="M14149" i="2" s="1"/>
  <c r="AK567" i="2" s="1"/>
  <c r="K14131" i="2"/>
  <c r="M14131" i="2" s="1"/>
  <c r="S567" i="2" s="1"/>
  <c r="K14136" i="2"/>
  <c r="M14136" i="2" s="1"/>
  <c r="X567" i="2" s="1"/>
  <c r="K14134" i="2"/>
  <c r="M14134" i="2" s="1"/>
  <c r="V567" i="2" s="1"/>
  <c r="K14141" i="2"/>
  <c r="M14141" i="2" s="1"/>
  <c r="AC567" i="2" s="1"/>
  <c r="K14146" i="2"/>
  <c r="M14146" i="2" s="1"/>
  <c r="AH567" i="2" s="1"/>
  <c r="K14128" i="2"/>
  <c r="M14128" i="2" s="1"/>
  <c r="P567" i="2" s="1"/>
  <c r="K14133" i="2"/>
  <c r="M14133" i="2" s="1"/>
  <c r="U567" i="2" s="1"/>
  <c r="K14138" i="2"/>
  <c r="M14138" i="2" s="1"/>
  <c r="Z567" i="2" s="1"/>
  <c r="K14151" i="2"/>
  <c r="M14151" i="2" s="1"/>
  <c r="AM567" i="2" s="1"/>
  <c r="K14148" i="2"/>
  <c r="M14148" i="2" s="1"/>
  <c r="AJ567" i="2" s="1"/>
  <c r="K14130" i="2"/>
  <c r="M14130" i="2" s="1"/>
  <c r="R567" i="2" s="1"/>
  <c r="K14143" i="2"/>
  <c r="M14143" i="2" s="1"/>
  <c r="AE567" i="2" s="1"/>
  <c r="K14140" i="2"/>
  <c r="M14140" i="2" s="1"/>
  <c r="AB567" i="2" s="1"/>
  <c r="K14145" i="2"/>
  <c r="M14145" i="2" s="1"/>
  <c r="AG567" i="2" s="1"/>
  <c r="K14135" i="2"/>
  <c r="M14135" i="2" s="1"/>
  <c r="W567" i="2" s="1"/>
  <c r="K14132" i="2"/>
  <c r="M14132" i="2" s="1"/>
  <c r="T567" i="2" s="1"/>
  <c r="K14137" i="2"/>
  <c r="M14137" i="2" s="1"/>
  <c r="Y567" i="2" s="1"/>
  <c r="K14127" i="2"/>
  <c r="M14127" i="2" s="1"/>
  <c r="O567" i="2" s="1"/>
  <c r="K14147" i="2"/>
  <c r="M14147" i="2" s="1"/>
  <c r="AI567" i="2" s="1"/>
  <c r="K14129" i="2"/>
  <c r="M14129" i="2" s="1"/>
  <c r="Q567" i="2" s="1"/>
  <c r="K14150" i="2"/>
  <c r="M14150" i="2" s="1"/>
  <c r="AL567" i="2" s="1"/>
  <c r="K14139" i="2"/>
  <c r="M14139" i="2" s="1"/>
  <c r="AA567" i="2" s="1"/>
  <c r="K14144" i="2"/>
  <c r="M14144" i="2" s="1"/>
  <c r="AF567" i="2" s="1"/>
  <c r="K14142" i="2"/>
  <c r="M14142" i="2" s="1"/>
  <c r="AD567" i="2" s="1"/>
  <c r="K15640" i="2"/>
  <c r="M15640" i="2" s="1"/>
  <c r="AB627" i="2" s="1"/>
  <c r="K15645" i="2"/>
  <c r="M15645" i="2" s="1"/>
  <c r="AG627" i="2" s="1"/>
  <c r="K15635" i="2"/>
  <c r="M15635" i="2" s="1"/>
  <c r="W627" i="2" s="1"/>
  <c r="K15632" i="2"/>
  <c r="M15632" i="2" s="1"/>
  <c r="T627" i="2" s="1"/>
  <c r="K15637" i="2"/>
  <c r="M15637" i="2" s="1"/>
  <c r="Y627" i="2" s="1"/>
  <c r="K15627" i="2"/>
  <c r="M15627" i="2" s="1"/>
  <c r="O627" i="2" s="1"/>
  <c r="K15647" i="2"/>
  <c r="M15647" i="2" s="1"/>
  <c r="AI627" i="2" s="1"/>
  <c r="K15629" i="2"/>
  <c r="M15629" i="2" s="1"/>
  <c r="Q627" i="2" s="1"/>
  <c r="K15649" i="2"/>
  <c r="M15649" i="2" s="1"/>
  <c r="AK627" i="2" s="1"/>
  <c r="K15639" i="2"/>
  <c r="M15639" i="2" s="1"/>
  <c r="AA627" i="2" s="1"/>
  <c r="K15644" i="2"/>
  <c r="M15644" i="2" s="1"/>
  <c r="AF627" i="2" s="1"/>
  <c r="K15641" i="2"/>
  <c r="M15641" i="2" s="1"/>
  <c r="AC627" i="2" s="1"/>
  <c r="K15631" i="2"/>
  <c r="M15631" i="2" s="1"/>
  <c r="S627" i="2" s="1"/>
  <c r="K15636" i="2"/>
  <c r="M15636" i="2" s="1"/>
  <c r="X627" i="2" s="1"/>
  <c r="K15633" i="2"/>
  <c r="M15633" i="2" s="1"/>
  <c r="U627" i="2" s="1"/>
  <c r="K15646" i="2"/>
  <c r="M15646" i="2" s="1"/>
  <c r="AH627" i="2" s="1"/>
  <c r="K15628" i="2"/>
  <c r="M15628" i="2" s="1"/>
  <c r="P627" i="2" s="1"/>
  <c r="K15650" i="2"/>
  <c r="M15650" i="2" s="1"/>
  <c r="AL627" i="2" s="1"/>
  <c r="K15638" i="2"/>
  <c r="M15638" i="2" s="1"/>
  <c r="Z627" i="2" s="1"/>
  <c r="K15651" i="2"/>
  <c r="M15651" i="2" s="1"/>
  <c r="AM627" i="2" s="1"/>
  <c r="K15642" i="2"/>
  <c r="M15642" i="2" s="1"/>
  <c r="AD627" i="2" s="1"/>
  <c r="K15648" i="2"/>
  <c r="M15648" i="2" s="1"/>
  <c r="AJ627" i="2" s="1"/>
  <c r="K15630" i="2"/>
  <c r="M15630" i="2" s="1"/>
  <c r="R627" i="2" s="1"/>
  <c r="K15643" i="2"/>
  <c r="M15643" i="2" s="1"/>
  <c r="AE627" i="2" s="1"/>
  <c r="K15634" i="2"/>
  <c r="M15634" i="2" s="1"/>
  <c r="V627" i="2" s="1"/>
  <c r="K23347" i="2"/>
  <c r="M23347" i="2" s="1"/>
  <c r="AI935" i="2" s="1"/>
  <c r="K23329" i="2"/>
  <c r="M23329" i="2" s="1"/>
  <c r="Q935" i="2" s="1"/>
  <c r="K23350" i="2"/>
  <c r="M23350" i="2" s="1"/>
  <c r="AL935" i="2" s="1"/>
  <c r="K23333" i="2"/>
  <c r="M23333" i="2" s="1"/>
  <c r="U935" i="2" s="1"/>
  <c r="K23339" i="2"/>
  <c r="M23339" i="2" s="1"/>
  <c r="AA935" i="2" s="1"/>
  <c r="K23344" i="2"/>
  <c r="M23344" i="2" s="1"/>
  <c r="AF935" i="2" s="1"/>
  <c r="K23342" i="2"/>
  <c r="M23342" i="2" s="1"/>
  <c r="AD935" i="2" s="1"/>
  <c r="K23331" i="2"/>
  <c r="M23331" i="2" s="1"/>
  <c r="S935" i="2" s="1"/>
  <c r="K23336" i="2"/>
  <c r="M23336" i="2" s="1"/>
  <c r="K23334" i="2"/>
  <c r="M23334" i="2" s="1"/>
  <c r="V935" i="2" s="1"/>
  <c r="K23346" i="2"/>
  <c r="M23346" i="2" s="1"/>
  <c r="AH935" i="2" s="1"/>
  <c r="K23328" i="2"/>
  <c r="M23328" i="2" s="1"/>
  <c r="P935" i="2" s="1"/>
  <c r="K23348" i="2"/>
  <c r="M23348" i="2" s="1"/>
  <c r="AJ935" i="2" s="1"/>
  <c r="K23338" i="2"/>
  <c r="M23338" i="2" s="1"/>
  <c r="Z935" i="2" s="1"/>
  <c r="K23351" i="2"/>
  <c r="M23351" i="2" s="1"/>
  <c r="AM935" i="2" s="1"/>
  <c r="K23340" i="2"/>
  <c r="M23340" i="2" s="1"/>
  <c r="AB935" i="2" s="1"/>
  <c r="K23330" i="2"/>
  <c r="M23330" i="2" s="1"/>
  <c r="R935" i="2" s="1"/>
  <c r="K23343" i="2"/>
  <c r="M23343" i="2" s="1"/>
  <c r="AE935" i="2" s="1"/>
  <c r="K23332" i="2"/>
  <c r="M23332" i="2" s="1"/>
  <c r="T935" i="2" s="1"/>
  <c r="K23345" i="2"/>
  <c r="M23345" i="2" s="1"/>
  <c r="AG935" i="2" s="1"/>
  <c r="K23335" i="2"/>
  <c r="M23335" i="2" s="1"/>
  <c r="W935" i="2" s="1"/>
  <c r="K23349" i="2"/>
  <c r="M23349" i="2" s="1"/>
  <c r="AK935" i="2" s="1"/>
  <c r="K23337" i="2"/>
  <c r="M23337" i="2" s="1"/>
  <c r="Y935" i="2" s="1"/>
  <c r="K23327" i="2"/>
  <c r="M23327" i="2" s="1"/>
  <c r="O935" i="2" s="1"/>
  <c r="K23341" i="2"/>
  <c r="M23341" i="2" s="1"/>
  <c r="AC935" i="2" s="1"/>
  <c r="K13949" i="2"/>
  <c r="M13949" i="2" s="1"/>
  <c r="AK559" i="2" s="1"/>
  <c r="K13931" i="2"/>
  <c r="M13931" i="2" s="1"/>
  <c r="S559" i="2" s="1"/>
  <c r="K13936" i="2"/>
  <c r="M13936" i="2" s="1"/>
  <c r="X559" i="2" s="1"/>
  <c r="K13934" i="2"/>
  <c r="M13934" i="2" s="1"/>
  <c r="V559" i="2" s="1"/>
  <c r="K13941" i="2"/>
  <c r="M13941" i="2" s="1"/>
  <c r="AC559" i="2" s="1"/>
  <c r="K13946" i="2"/>
  <c r="M13946" i="2" s="1"/>
  <c r="AH559" i="2" s="1"/>
  <c r="K13928" i="2"/>
  <c r="M13928" i="2" s="1"/>
  <c r="P559" i="2" s="1"/>
  <c r="K13933" i="2"/>
  <c r="M13933" i="2" s="1"/>
  <c r="U559" i="2" s="1"/>
  <c r="K13938" i="2"/>
  <c r="M13938" i="2" s="1"/>
  <c r="Z559" i="2" s="1"/>
  <c r="K13951" i="2"/>
  <c r="M13951" i="2" s="1"/>
  <c r="AM559" i="2" s="1"/>
  <c r="K13948" i="2"/>
  <c r="M13948" i="2" s="1"/>
  <c r="AJ559" i="2" s="1"/>
  <c r="K13930" i="2"/>
  <c r="M13930" i="2" s="1"/>
  <c r="R559" i="2" s="1"/>
  <c r="K13943" i="2"/>
  <c r="M13943" i="2" s="1"/>
  <c r="AE559" i="2" s="1"/>
  <c r="K13940" i="2"/>
  <c r="M13940" i="2" s="1"/>
  <c r="AB559" i="2" s="1"/>
  <c r="K13945" i="2"/>
  <c r="M13945" i="2" s="1"/>
  <c r="AG559" i="2" s="1"/>
  <c r="K13935" i="2"/>
  <c r="M13935" i="2" s="1"/>
  <c r="W559" i="2" s="1"/>
  <c r="K13932" i="2"/>
  <c r="M13932" i="2" s="1"/>
  <c r="T559" i="2" s="1"/>
  <c r="K13937" i="2"/>
  <c r="M13937" i="2" s="1"/>
  <c r="Y559" i="2" s="1"/>
  <c r="K13927" i="2"/>
  <c r="M13927" i="2" s="1"/>
  <c r="O559" i="2" s="1"/>
  <c r="K13947" i="2"/>
  <c r="M13947" i="2" s="1"/>
  <c r="AI559" i="2" s="1"/>
  <c r="K13929" i="2"/>
  <c r="M13929" i="2" s="1"/>
  <c r="Q559" i="2" s="1"/>
  <c r="K13950" i="2"/>
  <c r="M13950" i="2" s="1"/>
  <c r="AL559" i="2" s="1"/>
  <c r="K13939" i="2"/>
  <c r="M13939" i="2" s="1"/>
  <c r="AA559" i="2" s="1"/>
  <c r="K13944" i="2"/>
  <c r="M13944" i="2" s="1"/>
  <c r="AF559" i="2" s="1"/>
  <c r="K13942" i="2"/>
  <c r="M13942" i="2" s="1"/>
  <c r="AD559" i="2" s="1"/>
  <c r="K11386" i="2"/>
  <c r="M11386" i="2" s="1"/>
  <c r="X457" i="2" s="1"/>
  <c r="K11384" i="2"/>
  <c r="M11384" i="2" s="1"/>
  <c r="V457" i="2" s="1"/>
  <c r="K11389" i="2"/>
  <c r="M11389" i="2" s="1"/>
  <c r="AA457" i="2" s="1"/>
  <c r="K11396" i="2"/>
  <c r="M11396" i="2" s="1"/>
  <c r="AH457" i="2" s="1"/>
  <c r="K11378" i="2"/>
  <c r="M11378" i="2" s="1"/>
  <c r="P457" i="2" s="1"/>
  <c r="K11399" i="2"/>
  <c r="M11399" i="2" s="1"/>
  <c r="AK457" i="2" s="1"/>
  <c r="K11397" i="2"/>
  <c r="M11397" i="2" s="1"/>
  <c r="AI457" i="2" s="1"/>
  <c r="K11388" i="2"/>
  <c r="M11388" i="2" s="1"/>
  <c r="Z457" i="2" s="1"/>
  <c r="K11401" i="2"/>
  <c r="M11401" i="2" s="1"/>
  <c r="AM457" i="2" s="1"/>
  <c r="K11391" i="2"/>
  <c r="M11391" i="2" s="1"/>
  <c r="AC457" i="2" s="1"/>
  <c r="K11380" i="2"/>
  <c r="M11380" i="2" s="1"/>
  <c r="R457" i="2" s="1"/>
  <c r="K11393" i="2"/>
  <c r="M11393" i="2" s="1"/>
  <c r="AE457" i="2" s="1"/>
  <c r="K11383" i="2"/>
  <c r="M11383" i="2" s="1"/>
  <c r="U457" i="2" s="1"/>
  <c r="K11395" i="2"/>
  <c r="M11395" i="2" s="1"/>
  <c r="AG457" i="2" s="1"/>
  <c r="K11385" i="2"/>
  <c r="M11385" i="2" s="1"/>
  <c r="W457" i="2" s="1"/>
  <c r="K11398" i="2"/>
  <c r="M11398" i="2" s="1"/>
  <c r="AJ457" i="2" s="1"/>
  <c r="K11387" i="2"/>
  <c r="M11387" i="2" s="1"/>
  <c r="Y457" i="2" s="1"/>
  <c r="K11377" i="2"/>
  <c r="M11377" i="2" s="1"/>
  <c r="O457" i="2" s="1"/>
  <c r="K11390" i="2"/>
  <c r="M11390" i="2" s="1"/>
  <c r="AB457" i="2" s="1"/>
  <c r="K11379" i="2"/>
  <c r="M11379" i="2" s="1"/>
  <c r="Q457" i="2" s="1"/>
  <c r="K11400" i="2"/>
  <c r="M11400" i="2" s="1"/>
  <c r="AL457" i="2" s="1"/>
  <c r="K11382" i="2"/>
  <c r="M11382" i="2" s="1"/>
  <c r="T457" i="2" s="1"/>
  <c r="K11394" i="2"/>
  <c r="M11394" i="2" s="1"/>
  <c r="AF457" i="2" s="1"/>
  <c r="K11392" i="2"/>
  <c r="M11392" i="2" s="1"/>
  <c r="AD457" i="2" s="1"/>
  <c r="K11381" i="2"/>
  <c r="M11381" i="2" s="1"/>
  <c r="S457" i="2" s="1"/>
  <c r="K18008" i="2"/>
  <c r="M18008" i="2" s="1"/>
  <c r="U722" i="2" s="1"/>
  <c r="K18013" i="2"/>
  <c r="M18013" i="2" s="1"/>
  <c r="Z722" i="2" s="1"/>
  <c r="K18026" i="2"/>
  <c r="M18026" i="2" s="1"/>
  <c r="AM722" i="2" s="1"/>
  <c r="K18023" i="2"/>
  <c r="M18023" i="2" s="1"/>
  <c r="AJ722" i="2" s="1"/>
  <c r="K18005" i="2"/>
  <c r="M18005" i="2" s="1"/>
  <c r="R722" i="2" s="1"/>
  <c r="K18018" i="2"/>
  <c r="M18018" i="2" s="1"/>
  <c r="AE722" i="2" s="1"/>
  <c r="K18015" i="2"/>
  <c r="M18015" i="2" s="1"/>
  <c r="AB722" i="2" s="1"/>
  <c r="K18020" i="2"/>
  <c r="M18020" i="2" s="1"/>
  <c r="AG722" i="2" s="1"/>
  <c r="K18002" i="2"/>
  <c r="M18002" i="2" s="1"/>
  <c r="O722" i="2" s="1"/>
  <c r="K18025" i="2"/>
  <c r="M18025" i="2" s="1"/>
  <c r="AL722" i="2" s="1"/>
  <c r="K18007" i="2"/>
  <c r="M18007" i="2" s="1"/>
  <c r="T722" i="2" s="1"/>
  <c r="K18012" i="2"/>
  <c r="M18012" i="2" s="1"/>
  <c r="Y722" i="2" s="1"/>
  <c r="K18010" i="2"/>
  <c r="M18010" i="2" s="1"/>
  <c r="W722" i="2" s="1"/>
  <c r="K18017" i="2"/>
  <c r="M18017" i="2" s="1"/>
  <c r="AD722" i="2" s="1"/>
  <c r="K18022" i="2"/>
  <c r="M18022" i="2" s="1"/>
  <c r="AI722" i="2" s="1"/>
  <c r="K18004" i="2"/>
  <c r="M18004" i="2" s="1"/>
  <c r="Q722" i="2" s="1"/>
  <c r="K18009" i="2"/>
  <c r="M18009" i="2" s="1"/>
  <c r="V722" i="2" s="1"/>
  <c r="K18014" i="2"/>
  <c r="M18014" i="2" s="1"/>
  <c r="AA722" i="2" s="1"/>
  <c r="K18019" i="2"/>
  <c r="M18019" i="2" s="1"/>
  <c r="AF722" i="2" s="1"/>
  <c r="K18024" i="2"/>
  <c r="M18024" i="2" s="1"/>
  <c r="AK722" i="2" s="1"/>
  <c r="K18006" i="2"/>
  <c r="M18006" i="2" s="1"/>
  <c r="S722" i="2" s="1"/>
  <c r="K18011" i="2"/>
  <c r="M18011" i="2" s="1"/>
  <c r="K18016" i="2"/>
  <c r="M18016" i="2" s="1"/>
  <c r="AC722" i="2" s="1"/>
  <c r="K18021" i="2"/>
  <c r="M18021" i="2" s="1"/>
  <c r="AH722" i="2" s="1"/>
  <c r="K18003" i="2"/>
  <c r="M18003" i="2" s="1"/>
  <c r="P722" i="2" s="1"/>
  <c r="K10515" i="2"/>
  <c r="M10515" i="2" s="1"/>
  <c r="AB422" i="2" s="1"/>
  <c r="K10520" i="2"/>
  <c r="M10520" i="2" s="1"/>
  <c r="AG422" i="2" s="1"/>
  <c r="K10510" i="2"/>
  <c r="M10510" i="2" s="1"/>
  <c r="W422" i="2" s="1"/>
  <c r="K10507" i="2"/>
  <c r="M10507" i="2" s="1"/>
  <c r="T422" i="2" s="1"/>
  <c r="K10512" i="2"/>
  <c r="M10512" i="2" s="1"/>
  <c r="Y422" i="2" s="1"/>
  <c r="K10502" i="2"/>
  <c r="M10502" i="2" s="1"/>
  <c r="O422" i="2" s="1"/>
  <c r="K10522" i="2"/>
  <c r="M10522" i="2" s="1"/>
  <c r="AI422" i="2" s="1"/>
  <c r="K10504" i="2"/>
  <c r="M10504" i="2" s="1"/>
  <c r="Q422" i="2" s="1"/>
  <c r="K10525" i="2"/>
  <c r="M10525" i="2" s="1"/>
  <c r="AL422" i="2" s="1"/>
  <c r="K10514" i="2"/>
  <c r="M10514" i="2" s="1"/>
  <c r="AA422" i="2" s="1"/>
  <c r="K10519" i="2"/>
  <c r="M10519" i="2" s="1"/>
  <c r="AF422" i="2" s="1"/>
  <c r="K10517" i="2"/>
  <c r="M10517" i="2" s="1"/>
  <c r="AD422" i="2" s="1"/>
  <c r="K10524" i="2"/>
  <c r="M10524" i="2" s="1"/>
  <c r="AK422" i="2" s="1"/>
  <c r="K10506" i="2"/>
  <c r="M10506" i="2" s="1"/>
  <c r="S422" i="2" s="1"/>
  <c r="K10511" i="2"/>
  <c r="M10511" i="2" s="1"/>
  <c r="X422" i="2" s="1"/>
  <c r="K10509" i="2"/>
  <c r="M10509" i="2" s="1"/>
  <c r="V422" i="2" s="1"/>
  <c r="K10516" i="2"/>
  <c r="M10516" i="2" s="1"/>
  <c r="AC422" i="2" s="1"/>
  <c r="K10521" i="2"/>
  <c r="M10521" i="2" s="1"/>
  <c r="AH422" i="2" s="1"/>
  <c r="K10503" i="2"/>
  <c r="M10503" i="2" s="1"/>
  <c r="P422" i="2" s="1"/>
  <c r="K10508" i="2"/>
  <c r="M10508" i="2" s="1"/>
  <c r="U422" i="2" s="1"/>
  <c r="K10513" i="2"/>
  <c r="M10513" i="2" s="1"/>
  <c r="Z422" i="2" s="1"/>
  <c r="K10526" i="2"/>
  <c r="M10526" i="2" s="1"/>
  <c r="AM422" i="2" s="1"/>
  <c r="K10523" i="2"/>
  <c r="M10523" i="2" s="1"/>
  <c r="AJ422" i="2" s="1"/>
  <c r="K10505" i="2"/>
  <c r="M10505" i="2" s="1"/>
  <c r="R422" i="2" s="1"/>
  <c r="K10518" i="2"/>
  <c r="M10518" i="2" s="1"/>
  <c r="K11732" i="2"/>
  <c r="M11732" i="2" s="1"/>
  <c r="T471" i="2" s="1"/>
  <c r="K11737" i="2"/>
  <c r="M11737" i="2" s="1"/>
  <c r="Y471" i="2" s="1"/>
  <c r="K11727" i="2"/>
  <c r="M11727" i="2" s="1"/>
  <c r="O471" i="2" s="1"/>
  <c r="K11747" i="2"/>
  <c r="M11747" i="2" s="1"/>
  <c r="AI471" i="2" s="1"/>
  <c r="K11729" i="2"/>
  <c r="M11729" i="2" s="1"/>
  <c r="Q471" i="2" s="1"/>
  <c r="K11750" i="2"/>
  <c r="M11750" i="2" s="1"/>
  <c r="AL471" i="2" s="1"/>
  <c r="K11739" i="2"/>
  <c r="M11739" i="2" s="1"/>
  <c r="AA471" i="2" s="1"/>
  <c r="K11744" i="2"/>
  <c r="M11744" i="2" s="1"/>
  <c r="AF471" i="2" s="1"/>
  <c r="K11742" i="2"/>
  <c r="M11742" i="2" s="1"/>
  <c r="AD471" i="2" s="1"/>
  <c r="K11731" i="2"/>
  <c r="M11731" i="2" s="1"/>
  <c r="S471" i="2" s="1"/>
  <c r="K11736" i="2"/>
  <c r="M11736" i="2" s="1"/>
  <c r="X471" i="2" s="1"/>
  <c r="K11734" i="2"/>
  <c r="M11734" i="2" s="1"/>
  <c r="V471" i="2" s="1"/>
  <c r="K11746" i="2"/>
  <c r="M11746" i="2" s="1"/>
  <c r="AH471" i="2" s="1"/>
  <c r="K11728" i="2"/>
  <c r="M11728" i="2" s="1"/>
  <c r="P471" i="2" s="1"/>
  <c r="K11749" i="2"/>
  <c r="M11749" i="2" s="1"/>
  <c r="AK471" i="2" s="1"/>
  <c r="K11738" i="2"/>
  <c r="M11738" i="2" s="1"/>
  <c r="Z471" i="2" s="1"/>
  <c r="K11751" i="2"/>
  <c r="M11751" i="2" s="1"/>
  <c r="AM471" i="2" s="1"/>
  <c r="K11741" i="2"/>
  <c r="M11741" i="2" s="1"/>
  <c r="AC471" i="2" s="1"/>
  <c r="K11748" i="2"/>
  <c r="M11748" i="2" s="1"/>
  <c r="AJ471" i="2" s="1"/>
  <c r="K11730" i="2"/>
  <c r="M11730" i="2" s="1"/>
  <c r="R471" i="2" s="1"/>
  <c r="K11743" i="2"/>
  <c r="M11743" i="2" s="1"/>
  <c r="AE471" i="2" s="1"/>
  <c r="K11733" i="2"/>
  <c r="M11733" i="2" s="1"/>
  <c r="U471" i="2" s="1"/>
  <c r="K11740" i="2"/>
  <c r="M11740" i="2" s="1"/>
  <c r="AB471" i="2" s="1"/>
  <c r="K11745" i="2"/>
  <c r="M11745" i="2" s="1"/>
  <c r="AG471" i="2" s="1"/>
  <c r="K11735" i="2"/>
  <c r="M11735" i="2" s="1"/>
  <c r="K18699" i="2"/>
  <c r="M18699" i="2" s="1"/>
  <c r="AK749" i="2" s="1"/>
  <c r="K18681" i="2"/>
  <c r="M18681" i="2" s="1"/>
  <c r="S749" i="2" s="1"/>
  <c r="K18687" i="2"/>
  <c r="M18687" i="2" s="1"/>
  <c r="Y749" i="2" s="1"/>
  <c r="K18701" i="2"/>
  <c r="M18701" i="2" s="1"/>
  <c r="AM749" i="2" s="1"/>
  <c r="K18691" i="2"/>
  <c r="M18691" i="2" s="1"/>
  <c r="AC749" i="2" s="1"/>
  <c r="K18696" i="2"/>
  <c r="M18696" i="2" s="1"/>
  <c r="AH749" i="2" s="1"/>
  <c r="K18679" i="2"/>
  <c r="M18679" i="2" s="1"/>
  <c r="Q749" i="2" s="1"/>
  <c r="K18693" i="2"/>
  <c r="M18693" i="2" s="1"/>
  <c r="AE749" i="2" s="1"/>
  <c r="K18683" i="2"/>
  <c r="M18683" i="2" s="1"/>
  <c r="U749" i="2" s="1"/>
  <c r="K18688" i="2"/>
  <c r="M18688" i="2" s="1"/>
  <c r="Z749" i="2" s="1"/>
  <c r="K18685" i="2"/>
  <c r="M18685" i="2" s="1"/>
  <c r="W749" i="2" s="1"/>
  <c r="K18698" i="2"/>
  <c r="M18698" i="2" s="1"/>
  <c r="AJ749" i="2" s="1"/>
  <c r="K18680" i="2"/>
  <c r="M18680" i="2" s="1"/>
  <c r="R749" i="2" s="1"/>
  <c r="K18677" i="2"/>
  <c r="M18677" i="2" s="1"/>
  <c r="O749" i="2" s="1"/>
  <c r="K18690" i="2"/>
  <c r="M18690" i="2" s="1"/>
  <c r="AB749" i="2" s="1"/>
  <c r="K18694" i="2"/>
  <c r="M18694" i="2" s="1"/>
  <c r="AF749" i="2" s="1"/>
  <c r="K18700" i="2"/>
  <c r="M18700" i="2" s="1"/>
  <c r="AL749" i="2" s="1"/>
  <c r="K18682" i="2"/>
  <c r="M18682" i="2" s="1"/>
  <c r="T749" i="2" s="1"/>
  <c r="K18686" i="2"/>
  <c r="M18686" i="2" s="1"/>
  <c r="X749" i="2" s="1"/>
  <c r="K18692" i="2"/>
  <c r="M18692" i="2" s="1"/>
  <c r="AD749" i="2" s="1"/>
  <c r="K18697" i="2"/>
  <c r="M18697" i="2" s="1"/>
  <c r="AI749" i="2" s="1"/>
  <c r="K18678" i="2"/>
  <c r="M18678" i="2" s="1"/>
  <c r="P749" i="2" s="1"/>
  <c r="K18684" i="2"/>
  <c r="M18684" i="2" s="1"/>
  <c r="V749" i="2" s="1"/>
  <c r="K18689" i="2"/>
  <c r="M18689" i="2" s="1"/>
  <c r="AA749" i="2" s="1"/>
  <c r="K18695" i="2"/>
  <c r="M18695" i="2" s="1"/>
  <c r="AG749" i="2" s="1"/>
  <c r="K23950" i="2"/>
  <c r="M23950" i="2" s="1"/>
  <c r="AL959" i="2" s="1"/>
  <c r="K23932" i="2"/>
  <c r="M23932" i="2" s="1"/>
  <c r="T959" i="2" s="1"/>
  <c r="K23937" i="2"/>
  <c r="M23937" i="2" s="1"/>
  <c r="Y959" i="2" s="1"/>
  <c r="K23928" i="2"/>
  <c r="M23928" i="2" s="1"/>
  <c r="P959" i="2" s="1"/>
  <c r="K23942" i="2"/>
  <c r="M23942" i="2" s="1"/>
  <c r="AD959" i="2" s="1"/>
  <c r="K23947" i="2"/>
  <c r="M23947" i="2" s="1"/>
  <c r="AI959" i="2" s="1"/>
  <c r="K23929" i="2"/>
  <c r="M23929" i="2" s="1"/>
  <c r="Q959" i="2" s="1"/>
  <c r="K23934" i="2"/>
  <c r="M23934" i="2" s="1"/>
  <c r="V959" i="2" s="1"/>
  <c r="K23939" i="2"/>
  <c r="M23939" i="2" s="1"/>
  <c r="AA959" i="2" s="1"/>
  <c r="K23951" i="2"/>
  <c r="M23951" i="2" s="1"/>
  <c r="AM959" i="2" s="1"/>
  <c r="K23949" i="2"/>
  <c r="M23949" i="2" s="1"/>
  <c r="AK959" i="2" s="1"/>
  <c r="K23931" i="2"/>
  <c r="M23931" i="2" s="1"/>
  <c r="S959" i="2" s="1"/>
  <c r="K23943" i="2"/>
  <c r="M23943" i="2" s="1"/>
  <c r="AE959" i="2" s="1"/>
  <c r="K23941" i="2"/>
  <c r="M23941" i="2" s="1"/>
  <c r="AC959" i="2" s="1"/>
  <c r="K23946" i="2"/>
  <c r="M23946" i="2" s="1"/>
  <c r="AH959" i="2" s="1"/>
  <c r="K23935" i="2"/>
  <c r="M23935" i="2" s="1"/>
  <c r="W959" i="2" s="1"/>
  <c r="K23933" i="2"/>
  <c r="M23933" i="2" s="1"/>
  <c r="U959" i="2" s="1"/>
  <c r="K23938" i="2"/>
  <c r="M23938" i="2" s="1"/>
  <c r="Z959" i="2" s="1"/>
  <c r="K23927" i="2"/>
  <c r="M23927" i="2" s="1"/>
  <c r="O959" i="2" s="1"/>
  <c r="K23948" i="2"/>
  <c r="M23948" i="2" s="1"/>
  <c r="AJ959" i="2" s="1"/>
  <c r="K23930" i="2"/>
  <c r="M23930" i="2" s="1"/>
  <c r="R959" i="2" s="1"/>
  <c r="K23944" i="2"/>
  <c r="M23944" i="2" s="1"/>
  <c r="AF959" i="2" s="1"/>
  <c r="K23940" i="2"/>
  <c r="M23940" i="2" s="1"/>
  <c r="AB959" i="2" s="1"/>
  <c r="K23945" i="2"/>
  <c r="M23945" i="2" s="1"/>
  <c r="AG959" i="2" s="1"/>
  <c r="K23936" i="2"/>
  <c r="M23936" i="2" s="1"/>
  <c r="X959" i="2" s="1"/>
  <c r="K19652" i="2"/>
  <c r="M19652" i="2" s="1"/>
  <c r="O788" i="2" s="1"/>
  <c r="K19665" i="2"/>
  <c r="M19665" i="2" s="1"/>
  <c r="AB788" i="2" s="1"/>
  <c r="K19662" i="2"/>
  <c r="M19662" i="2" s="1"/>
  <c r="Y788" i="2" s="1"/>
  <c r="K19675" i="2"/>
  <c r="M19675" i="2" s="1"/>
  <c r="AL788" i="2" s="1"/>
  <c r="K19657" i="2"/>
  <c r="M19657" i="2" s="1"/>
  <c r="T788" i="2" s="1"/>
  <c r="K19654" i="2"/>
  <c r="M19654" i="2" s="1"/>
  <c r="Q788" i="2" s="1"/>
  <c r="K19669" i="2"/>
  <c r="M19669" i="2" s="1"/>
  <c r="AF788" i="2" s="1"/>
  <c r="K19667" i="2"/>
  <c r="M19667" i="2" s="1"/>
  <c r="AD788" i="2" s="1"/>
  <c r="K19672" i="2"/>
  <c r="M19672" i="2" s="1"/>
  <c r="AI788" i="2" s="1"/>
  <c r="K19670" i="2"/>
  <c r="M19670" i="2" s="1"/>
  <c r="AG788" i="2" s="1"/>
  <c r="K19661" i="2"/>
  <c r="M19661" i="2" s="1"/>
  <c r="X788" i="2" s="1"/>
  <c r="K19659" i="2"/>
  <c r="M19659" i="2" s="1"/>
  <c r="V788" i="2" s="1"/>
  <c r="K19664" i="2"/>
  <c r="M19664" i="2" s="1"/>
  <c r="AA788" i="2" s="1"/>
  <c r="K19653" i="2"/>
  <c r="M19653" i="2" s="1"/>
  <c r="P788" i="2" s="1"/>
  <c r="K19674" i="2"/>
  <c r="M19674" i="2" s="1"/>
  <c r="AK788" i="2" s="1"/>
  <c r="K19656" i="2"/>
  <c r="M19656" i="2" s="1"/>
  <c r="S788" i="2" s="1"/>
  <c r="K19676" i="2"/>
  <c r="M19676" i="2" s="1"/>
  <c r="AM788" i="2" s="1"/>
  <c r="K19666" i="2"/>
  <c r="M19666" i="2" s="1"/>
  <c r="AC788" i="2" s="1"/>
  <c r="K19671" i="2"/>
  <c r="M19671" i="2" s="1"/>
  <c r="AH788" i="2" s="1"/>
  <c r="K19668" i="2"/>
  <c r="M19668" i="2" s="1"/>
  <c r="AE788" i="2" s="1"/>
  <c r="K19658" i="2"/>
  <c r="M19658" i="2" s="1"/>
  <c r="U788" i="2" s="1"/>
  <c r="K19663" i="2"/>
  <c r="M19663" i="2" s="1"/>
  <c r="Z788" i="2" s="1"/>
  <c r="K19660" i="2"/>
  <c r="M19660" i="2" s="1"/>
  <c r="W788" i="2" s="1"/>
  <c r="K19673" i="2"/>
  <c r="M19673" i="2" s="1"/>
  <c r="AJ788" i="2" s="1"/>
  <c r="K19655" i="2"/>
  <c r="M19655" i="2" s="1"/>
  <c r="R788" i="2" s="1"/>
  <c r="K14339" i="2"/>
  <c r="M14339" i="2" s="1"/>
  <c r="AA575" i="2" s="1"/>
  <c r="K14344" i="2"/>
  <c r="M14344" i="2" s="1"/>
  <c r="AF575" i="2" s="1"/>
  <c r="K14342" i="2"/>
  <c r="M14342" i="2" s="1"/>
  <c r="AD575" i="2" s="1"/>
  <c r="K14349" i="2"/>
  <c r="M14349" i="2" s="1"/>
  <c r="AK575" i="2" s="1"/>
  <c r="K14331" i="2"/>
  <c r="M14331" i="2" s="1"/>
  <c r="S575" i="2" s="1"/>
  <c r="K14336" i="2"/>
  <c r="M14336" i="2" s="1"/>
  <c r="X575" i="2" s="1"/>
  <c r="K14334" i="2"/>
  <c r="M14334" i="2" s="1"/>
  <c r="V575" i="2" s="1"/>
  <c r="K14341" i="2"/>
  <c r="M14341" i="2" s="1"/>
  <c r="AC575" i="2" s="1"/>
  <c r="K14346" i="2"/>
  <c r="M14346" i="2" s="1"/>
  <c r="AH575" i="2" s="1"/>
  <c r="K14328" i="2"/>
  <c r="M14328" i="2" s="1"/>
  <c r="P575" i="2" s="1"/>
  <c r="K14333" i="2"/>
  <c r="M14333" i="2" s="1"/>
  <c r="U575" i="2" s="1"/>
  <c r="K14338" i="2"/>
  <c r="M14338" i="2" s="1"/>
  <c r="Z575" i="2" s="1"/>
  <c r="K14351" i="2"/>
  <c r="M14351" i="2" s="1"/>
  <c r="AM575" i="2" s="1"/>
  <c r="K14348" i="2"/>
  <c r="M14348" i="2" s="1"/>
  <c r="AJ575" i="2" s="1"/>
  <c r="K14330" i="2"/>
  <c r="M14330" i="2" s="1"/>
  <c r="R575" i="2" s="1"/>
  <c r="K14343" i="2"/>
  <c r="M14343" i="2" s="1"/>
  <c r="AE575" i="2" s="1"/>
  <c r="K14340" i="2"/>
  <c r="M14340" i="2" s="1"/>
  <c r="AB575" i="2" s="1"/>
  <c r="K14345" i="2"/>
  <c r="M14345" i="2" s="1"/>
  <c r="AG575" i="2" s="1"/>
  <c r="K14335" i="2"/>
  <c r="M14335" i="2" s="1"/>
  <c r="W575" i="2" s="1"/>
  <c r="K14332" i="2"/>
  <c r="M14332" i="2" s="1"/>
  <c r="T575" i="2" s="1"/>
  <c r="K14337" i="2"/>
  <c r="M14337" i="2" s="1"/>
  <c r="Y575" i="2" s="1"/>
  <c r="K14327" i="2"/>
  <c r="M14327" i="2" s="1"/>
  <c r="O575" i="2" s="1"/>
  <c r="K14347" i="2"/>
  <c r="M14347" i="2" s="1"/>
  <c r="AI575" i="2" s="1"/>
  <c r="K14329" i="2"/>
  <c r="M14329" i="2" s="1"/>
  <c r="Q575" i="2" s="1"/>
  <c r="K14350" i="2"/>
  <c r="M14350" i="2" s="1"/>
  <c r="AL575" i="2" s="1"/>
  <c r="K13732" i="2"/>
  <c r="M13732" i="2" s="1"/>
  <c r="T551" i="2" s="1"/>
  <c r="K13737" i="2"/>
  <c r="M13737" i="2" s="1"/>
  <c r="Y551" i="2" s="1"/>
  <c r="K13727" i="2"/>
  <c r="M13727" i="2" s="1"/>
  <c r="O551" i="2" s="1"/>
  <c r="K13747" i="2"/>
  <c r="M13747" i="2" s="1"/>
  <c r="AI551" i="2" s="1"/>
  <c r="K13729" i="2"/>
  <c r="M13729" i="2" s="1"/>
  <c r="Q551" i="2" s="1"/>
  <c r="K13750" i="2"/>
  <c r="M13750" i="2" s="1"/>
  <c r="AL551" i="2" s="1"/>
  <c r="K13739" i="2"/>
  <c r="M13739" i="2" s="1"/>
  <c r="AA551" i="2" s="1"/>
  <c r="K13744" i="2"/>
  <c r="M13744" i="2" s="1"/>
  <c r="AF551" i="2" s="1"/>
  <c r="K13742" i="2"/>
  <c r="M13742" i="2" s="1"/>
  <c r="AD551" i="2" s="1"/>
  <c r="K13749" i="2"/>
  <c r="M13749" i="2" s="1"/>
  <c r="AK551" i="2" s="1"/>
  <c r="K13731" i="2"/>
  <c r="M13731" i="2" s="1"/>
  <c r="S551" i="2" s="1"/>
  <c r="K13736" i="2"/>
  <c r="M13736" i="2" s="1"/>
  <c r="X551" i="2" s="1"/>
  <c r="K13734" i="2"/>
  <c r="M13734" i="2" s="1"/>
  <c r="V551" i="2" s="1"/>
  <c r="K13741" i="2"/>
  <c r="M13741" i="2" s="1"/>
  <c r="AC551" i="2" s="1"/>
  <c r="K13746" i="2"/>
  <c r="M13746" i="2" s="1"/>
  <c r="AH551" i="2" s="1"/>
  <c r="K13728" i="2"/>
  <c r="M13728" i="2" s="1"/>
  <c r="P551" i="2" s="1"/>
  <c r="K13733" i="2"/>
  <c r="M13733" i="2" s="1"/>
  <c r="U551" i="2" s="1"/>
  <c r="K13738" i="2"/>
  <c r="M13738" i="2" s="1"/>
  <c r="Z551" i="2" s="1"/>
  <c r="K13751" i="2"/>
  <c r="M13751" i="2" s="1"/>
  <c r="AM551" i="2" s="1"/>
  <c r="K13748" i="2"/>
  <c r="M13748" i="2" s="1"/>
  <c r="AJ551" i="2" s="1"/>
  <c r="K13730" i="2"/>
  <c r="M13730" i="2" s="1"/>
  <c r="R551" i="2" s="1"/>
  <c r="K13743" i="2"/>
  <c r="M13743" i="2" s="1"/>
  <c r="AE551" i="2" s="1"/>
  <c r="K13740" i="2"/>
  <c r="M13740" i="2" s="1"/>
  <c r="AB551" i="2" s="1"/>
  <c r="K13745" i="2"/>
  <c r="M13745" i="2" s="1"/>
  <c r="AG551" i="2" s="1"/>
  <c r="K13735" i="2"/>
  <c r="M13735" i="2" s="1"/>
  <c r="W551" i="2" s="1"/>
  <c r="K12840" i="2"/>
  <c r="M12840" i="2" s="1"/>
  <c r="AB515" i="2" s="1"/>
  <c r="K12845" i="2"/>
  <c r="M12845" i="2" s="1"/>
  <c r="AG515" i="2" s="1"/>
  <c r="K12834" i="2"/>
  <c r="M12834" i="2" s="1"/>
  <c r="V515" i="2" s="1"/>
  <c r="K12832" i="2"/>
  <c r="M12832" i="2" s="1"/>
  <c r="T515" i="2" s="1"/>
  <c r="K12837" i="2"/>
  <c r="M12837" i="2" s="1"/>
  <c r="Y515" i="2" s="1"/>
  <c r="K12835" i="2"/>
  <c r="M12835" i="2" s="1"/>
  <c r="W515" i="2" s="1"/>
  <c r="K12847" i="2"/>
  <c r="M12847" i="2" s="1"/>
  <c r="AI515" i="2" s="1"/>
  <c r="K12829" i="2"/>
  <c r="M12829" i="2" s="1"/>
  <c r="Q515" i="2" s="1"/>
  <c r="K12827" i="2"/>
  <c r="M12827" i="2" s="1"/>
  <c r="O515" i="2" s="1"/>
  <c r="K12839" i="2"/>
  <c r="M12839" i="2" s="1"/>
  <c r="AA515" i="2" s="1"/>
  <c r="K12844" i="2"/>
  <c r="M12844" i="2" s="1"/>
  <c r="AF515" i="2" s="1"/>
  <c r="K12851" i="2"/>
  <c r="M12851" i="2" s="1"/>
  <c r="AM515" i="2" s="1"/>
  <c r="K12849" i="2"/>
  <c r="M12849" i="2" s="1"/>
  <c r="AK515" i="2" s="1"/>
  <c r="K12831" i="2"/>
  <c r="M12831" i="2" s="1"/>
  <c r="S515" i="2" s="1"/>
  <c r="K12836" i="2"/>
  <c r="M12836" i="2" s="1"/>
  <c r="X515" i="2" s="1"/>
  <c r="K12843" i="2"/>
  <c r="M12843" i="2" s="1"/>
  <c r="AE515" i="2" s="1"/>
  <c r="K12841" i="2"/>
  <c r="M12841" i="2" s="1"/>
  <c r="AC515" i="2" s="1"/>
  <c r="K12846" i="2"/>
  <c r="M12846" i="2" s="1"/>
  <c r="AH515" i="2" s="1"/>
  <c r="K12828" i="2"/>
  <c r="M12828" i="2" s="1"/>
  <c r="P515" i="2" s="1"/>
  <c r="K12833" i="2"/>
  <c r="M12833" i="2" s="1"/>
  <c r="U515" i="2" s="1"/>
  <c r="K12838" i="2"/>
  <c r="M12838" i="2" s="1"/>
  <c r="Z515" i="2" s="1"/>
  <c r="K12850" i="2"/>
  <c r="M12850" i="2" s="1"/>
  <c r="AL515" i="2" s="1"/>
  <c r="K12848" i="2"/>
  <c r="M12848" i="2" s="1"/>
  <c r="AJ515" i="2" s="1"/>
  <c r="K12830" i="2"/>
  <c r="M12830" i="2" s="1"/>
  <c r="R515" i="2" s="1"/>
  <c r="K12842" i="2"/>
  <c r="M12842" i="2" s="1"/>
  <c r="AD515" i="2" s="1"/>
  <c r="K15046" i="2"/>
  <c r="M15046" i="2" s="1"/>
  <c r="AH603" i="2" s="1"/>
  <c r="K15028" i="2"/>
  <c r="M15028" i="2" s="1"/>
  <c r="P603" i="2" s="1"/>
  <c r="K15034" i="2"/>
  <c r="M15034" i="2" s="1"/>
  <c r="V603" i="2" s="1"/>
  <c r="K15038" i="2"/>
  <c r="M15038" i="2" s="1"/>
  <c r="Z603" i="2" s="1"/>
  <c r="K15051" i="2"/>
  <c r="M15051" i="2" s="1"/>
  <c r="AM603" i="2" s="1"/>
  <c r="K15050" i="2"/>
  <c r="M15050" i="2" s="1"/>
  <c r="AL603" i="2" s="1"/>
  <c r="K15048" i="2"/>
  <c r="M15048" i="2" s="1"/>
  <c r="AJ603" i="2" s="1"/>
  <c r="K15030" i="2"/>
  <c r="M15030" i="2" s="1"/>
  <c r="R603" i="2" s="1"/>
  <c r="K15043" i="2"/>
  <c r="M15043" i="2" s="1"/>
  <c r="AE603" i="2" s="1"/>
  <c r="K15042" i="2"/>
  <c r="M15042" i="2" s="1"/>
  <c r="AD603" i="2" s="1"/>
  <c r="K15040" i="2"/>
  <c r="M15040" i="2" s="1"/>
  <c r="AB603" i="2" s="1"/>
  <c r="K15045" i="2"/>
  <c r="M15045" i="2" s="1"/>
  <c r="AG603" i="2" s="1"/>
  <c r="K15035" i="2"/>
  <c r="M15035" i="2" s="1"/>
  <c r="W603" i="2" s="1"/>
  <c r="K15032" i="2"/>
  <c r="M15032" i="2" s="1"/>
  <c r="T603" i="2" s="1"/>
  <c r="K15037" i="2"/>
  <c r="M15037" i="2" s="1"/>
  <c r="Y603" i="2" s="1"/>
  <c r="K15027" i="2"/>
  <c r="M15027" i="2" s="1"/>
  <c r="O603" i="2" s="1"/>
  <c r="K15047" i="2"/>
  <c r="M15047" i="2" s="1"/>
  <c r="AI603" i="2" s="1"/>
  <c r="K15029" i="2"/>
  <c r="M15029" i="2" s="1"/>
  <c r="Q603" i="2" s="1"/>
  <c r="K15049" i="2"/>
  <c r="M15049" i="2" s="1"/>
  <c r="AK603" i="2" s="1"/>
  <c r="K15039" i="2"/>
  <c r="M15039" i="2" s="1"/>
  <c r="AA603" i="2" s="1"/>
  <c r="K15044" i="2"/>
  <c r="M15044" i="2" s="1"/>
  <c r="AF603" i="2" s="1"/>
  <c r="K15041" i="2"/>
  <c r="M15041" i="2" s="1"/>
  <c r="AC603" i="2" s="1"/>
  <c r="K15031" i="2"/>
  <c r="M15031" i="2" s="1"/>
  <c r="S603" i="2" s="1"/>
  <c r="K15036" i="2"/>
  <c r="M15036" i="2" s="1"/>
  <c r="K15033" i="2"/>
  <c r="M15033" i="2" s="1"/>
  <c r="U603" i="2" s="1"/>
  <c r="K18875" i="2"/>
  <c r="M18875" i="2" s="1"/>
  <c r="AL756" i="2" s="1"/>
  <c r="K18857" i="2"/>
  <c r="M18857" i="2" s="1"/>
  <c r="T756" i="2" s="1"/>
  <c r="K18855" i="2"/>
  <c r="M18855" i="2" s="1"/>
  <c r="R756" i="2" s="1"/>
  <c r="K18869" i="2"/>
  <c r="M18869" i="2" s="1"/>
  <c r="AF756" i="2" s="1"/>
  <c r="K18867" i="2"/>
  <c r="M18867" i="2" s="1"/>
  <c r="AD756" i="2" s="1"/>
  <c r="K18872" i="2"/>
  <c r="M18872" i="2" s="1"/>
  <c r="AI756" i="2" s="1"/>
  <c r="K18871" i="2"/>
  <c r="M18871" i="2" s="1"/>
  <c r="AH756" i="2" s="1"/>
  <c r="K18861" i="2"/>
  <c r="M18861" i="2" s="1"/>
  <c r="X756" i="2" s="1"/>
  <c r="K18859" i="2"/>
  <c r="M18859" i="2" s="1"/>
  <c r="V756" i="2" s="1"/>
  <c r="K18864" i="2"/>
  <c r="M18864" i="2" s="1"/>
  <c r="AA756" i="2" s="1"/>
  <c r="K18853" i="2"/>
  <c r="M18853" i="2" s="1"/>
  <c r="P756" i="2" s="1"/>
  <c r="K18874" i="2"/>
  <c r="M18874" i="2" s="1"/>
  <c r="AK756" i="2" s="1"/>
  <c r="K18856" i="2"/>
  <c r="M18856" i="2" s="1"/>
  <c r="S756" i="2" s="1"/>
  <c r="K18876" i="2"/>
  <c r="M18876" i="2" s="1"/>
  <c r="AM756" i="2" s="1"/>
  <c r="K18866" i="2"/>
  <c r="M18866" i="2" s="1"/>
  <c r="AC756" i="2" s="1"/>
  <c r="K18870" i="2"/>
  <c r="M18870" i="2" s="1"/>
  <c r="AG756" i="2" s="1"/>
  <c r="K18868" i="2"/>
  <c r="M18868" i="2" s="1"/>
  <c r="AE756" i="2" s="1"/>
  <c r="K18858" i="2"/>
  <c r="M18858" i="2" s="1"/>
  <c r="U756" i="2" s="1"/>
  <c r="K18862" i="2"/>
  <c r="M18862" i="2" s="1"/>
  <c r="Y756" i="2" s="1"/>
  <c r="K18860" i="2"/>
  <c r="M18860" i="2" s="1"/>
  <c r="W756" i="2" s="1"/>
  <c r="K18873" i="2"/>
  <c r="M18873" i="2" s="1"/>
  <c r="AJ756" i="2" s="1"/>
  <c r="K18854" i="2"/>
  <c r="M18854" i="2" s="1"/>
  <c r="Q756" i="2" s="1"/>
  <c r="K18852" i="2"/>
  <c r="M18852" i="2" s="1"/>
  <c r="O756" i="2" s="1"/>
  <c r="K18865" i="2"/>
  <c r="M18865" i="2" s="1"/>
  <c r="AB756" i="2" s="1"/>
  <c r="K18863" i="2"/>
  <c r="M18863" i="2" s="1"/>
  <c r="Z756" i="2" s="1"/>
  <c r="K24937" i="2"/>
  <c r="M24937" i="2" s="1"/>
  <c r="Y999" i="2" s="1"/>
  <c r="K24927" i="2"/>
  <c r="M24927" i="2" s="1"/>
  <c r="O999" i="2" s="1"/>
  <c r="K24940" i="2"/>
  <c r="M24940" i="2" s="1"/>
  <c r="AB999" i="2" s="1"/>
  <c r="K24929" i="2"/>
  <c r="M24929" i="2" s="1"/>
  <c r="Q999" i="2" s="1"/>
  <c r="K24950" i="2"/>
  <c r="M24950" i="2" s="1"/>
  <c r="AL999" i="2" s="1"/>
  <c r="K24932" i="2"/>
  <c r="M24932" i="2" s="1"/>
  <c r="T999" i="2" s="1"/>
  <c r="K24944" i="2"/>
  <c r="M24944" i="2" s="1"/>
  <c r="AF999" i="2" s="1"/>
  <c r="K24942" i="2"/>
  <c r="M24942" i="2" s="1"/>
  <c r="AD999" i="2" s="1"/>
  <c r="K24946" i="2"/>
  <c r="M24946" i="2" s="1"/>
  <c r="AH999" i="2" s="1"/>
  <c r="K24936" i="2"/>
  <c r="M24936" i="2" s="1"/>
  <c r="X999" i="2" s="1"/>
  <c r="K24934" i="2"/>
  <c r="M24934" i="2" s="1"/>
  <c r="V999" i="2" s="1"/>
  <c r="K24938" i="2"/>
  <c r="M24938" i="2" s="1"/>
  <c r="Z999" i="2" s="1"/>
  <c r="K24928" i="2"/>
  <c r="M24928" i="2" s="1"/>
  <c r="P999" i="2" s="1"/>
  <c r="K24949" i="2"/>
  <c r="M24949" i="2" s="1"/>
  <c r="AK999" i="2" s="1"/>
  <c r="K24930" i="2"/>
  <c r="M24930" i="2" s="1"/>
  <c r="R999" i="2" s="1"/>
  <c r="K24951" i="2"/>
  <c r="M24951" i="2" s="1"/>
  <c r="AM999" i="2" s="1"/>
  <c r="K24941" i="2"/>
  <c r="M24941" i="2" s="1"/>
  <c r="AC999" i="2" s="1"/>
  <c r="K24931" i="2"/>
  <c r="M24931" i="2" s="1"/>
  <c r="S999" i="2" s="1"/>
  <c r="K24943" i="2"/>
  <c r="M24943" i="2" s="1"/>
  <c r="AE999" i="2" s="1"/>
  <c r="K24933" i="2"/>
  <c r="M24933" i="2" s="1"/>
  <c r="U999" i="2" s="1"/>
  <c r="K24939" i="2"/>
  <c r="M24939" i="2" s="1"/>
  <c r="AA999" i="2" s="1"/>
  <c r="K24945" i="2"/>
  <c r="M24945" i="2" s="1"/>
  <c r="AG999" i="2" s="1"/>
  <c r="K24935" i="2"/>
  <c r="M24935" i="2" s="1"/>
  <c r="W999" i="2" s="1"/>
  <c r="K24948" i="2"/>
  <c r="M24948" i="2" s="1"/>
  <c r="AJ999" i="2" s="1"/>
  <c r="K24947" i="2"/>
  <c r="M24947" i="2" s="1"/>
  <c r="AI999" i="2" s="1"/>
  <c r="K14325" i="2"/>
  <c r="M14325" i="2" s="1"/>
  <c r="AL574" i="2" s="1"/>
  <c r="K14307" i="2"/>
  <c r="M14307" i="2" s="1"/>
  <c r="T574" i="2" s="1"/>
  <c r="K14312" i="2"/>
  <c r="M14312" i="2" s="1"/>
  <c r="Y574" i="2" s="1"/>
  <c r="K14302" i="2"/>
  <c r="M14302" i="2" s="1"/>
  <c r="O574" i="2" s="1"/>
  <c r="K14317" i="2"/>
  <c r="M14317" i="2" s="1"/>
  <c r="AD574" i="2" s="1"/>
  <c r="K14322" i="2"/>
  <c r="M14322" i="2" s="1"/>
  <c r="AI574" i="2" s="1"/>
  <c r="K14304" i="2"/>
  <c r="M14304" i="2" s="1"/>
  <c r="Q574" i="2" s="1"/>
  <c r="K14309" i="2"/>
  <c r="M14309" i="2" s="1"/>
  <c r="V574" i="2" s="1"/>
  <c r="K14314" i="2"/>
  <c r="M14314" i="2" s="1"/>
  <c r="AA574" i="2" s="1"/>
  <c r="K14319" i="2"/>
  <c r="M14319" i="2" s="1"/>
  <c r="AF574" i="2" s="1"/>
  <c r="K14324" i="2"/>
  <c r="M14324" i="2" s="1"/>
  <c r="AK574" i="2" s="1"/>
  <c r="K14306" i="2"/>
  <c r="M14306" i="2" s="1"/>
  <c r="S574" i="2" s="1"/>
  <c r="K14311" i="2"/>
  <c r="M14311" i="2" s="1"/>
  <c r="X574" i="2" s="1"/>
  <c r="K14316" i="2"/>
  <c r="M14316" i="2" s="1"/>
  <c r="AC574" i="2" s="1"/>
  <c r="K14321" i="2"/>
  <c r="M14321" i="2" s="1"/>
  <c r="AH574" i="2" s="1"/>
  <c r="K14303" i="2"/>
  <c r="M14303" i="2" s="1"/>
  <c r="P574" i="2" s="1"/>
  <c r="K14308" i="2"/>
  <c r="M14308" i="2" s="1"/>
  <c r="U574" i="2" s="1"/>
  <c r="K14313" i="2"/>
  <c r="M14313" i="2" s="1"/>
  <c r="Z574" i="2" s="1"/>
  <c r="K14326" i="2"/>
  <c r="M14326" i="2" s="1"/>
  <c r="AM574" i="2" s="1"/>
  <c r="K14323" i="2"/>
  <c r="M14323" i="2" s="1"/>
  <c r="AJ574" i="2" s="1"/>
  <c r="K14305" i="2"/>
  <c r="M14305" i="2" s="1"/>
  <c r="R574" i="2" s="1"/>
  <c r="K14318" i="2"/>
  <c r="M14318" i="2" s="1"/>
  <c r="AE574" i="2" s="1"/>
  <c r="K14315" i="2"/>
  <c r="M14315" i="2" s="1"/>
  <c r="AB574" i="2" s="1"/>
  <c r="K14320" i="2"/>
  <c r="M14320" i="2" s="1"/>
  <c r="AG574" i="2" s="1"/>
  <c r="K14310" i="2"/>
  <c r="M14310" i="2" s="1"/>
  <c r="W574" i="2" s="1"/>
  <c r="K22369" i="2"/>
  <c r="M22369" i="2" s="1"/>
  <c r="AF896" i="2" s="1"/>
  <c r="K22367" i="2"/>
  <c r="M22367" i="2" s="1"/>
  <c r="AD896" i="2" s="1"/>
  <c r="K22371" i="2"/>
  <c r="M22371" i="2" s="1"/>
  <c r="AH896" i="2" s="1"/>
  <c r="K22361" i="2"/>
  <c r="M22361" i="2" s="1"/>
  <c r="X896" i="2" s="1"/>
  <c r="K22359" i="2"/>
  <c r="M22359" i="2" s="1"/>
  <c r="V896" i="2" s="1"/>
  <c r="K22363" i="2"/>
  <c r="M22363" i="2" s="1"/>
  <c r="Z896" i="2" s="1"/>
  <c r="K22353" i="2"/>
  <c r="M22353" i="2" s="1"/>
  <c r="P896" i="2" s="1"/>
  <c r="K22374" i="2"/>
  <c r="M22374" i="2" s="1"/>
  <c r="AK896" i="2" s="1"/>
  <c r="K22355" i="2"/>
  <c r="M22355" i="2" s="1"/>
  <c r="R896" i="2" s="1"/>
  <c r="K22376" i="2"/>
  <c r="M22376" i="2" s="1"/>
  <c r="AM896" i="2" s="1"/>
  <c r="K22366" i="2"/>
  <c r="M22366" i="2" s="1"/>
  <c r="AC896" i="2" s="1"/>
  <c r="K22356" i="2"/>
  <c r="M22356" i="2" s="1"/>
  <c r="S896" i="2" s="1"/>
  <c r="K22368" i="2"/>
  <c r="M22368" i="2" s="1"/>
  <c r="AE896" i="2" s="1"/>
  <c r="K22358" i="2"/>
  <c r="M22358" i="2" s="1"/>
  <c r="U896" i="2" s="1"/>
  <c r="K22372" i="2"/>
  <c r="M22372" i="2" s="1"/>
  <c r="AI896" i="2" s="1"/>
  <c r="K22370" i="2"/>
  <c r="M22370" i="2" s="1"/>
  <c r="AG896" i="2" s="1"/>
  <c r="K22360" i="2"/>
  <c r="M22360" i="2" s="1"/>
  <c r="W896" i="2" s="1"/>
  <c r="K22373" i="2"/>
  <c r="M22373" i="2" s="1"/>
  <c r="AJ896" i="2" s="1"/>
  <c r="K22364" i="2"/>
  <c r="M22364" i="2" s="1"/>
  <c r="AA896" i="2" s="1"/>
  <c r="K22362" i="2"/>
  <c r="M22362" i="2" s="1"/>
  <c r="Y896" i="2" s="1"/>
  <c r="K22352" i="2"/>
  <c r="M22352" i="2" s="1"/>
  <c r="O896" i="2" s="1"/>
  <c r="K22365" i="2"/>
  <c r="M22365" i="2" s="1"/>
  <c r="AB896" i="2" s="1"/>
  <c r="K22354" i="2"/>
  <c r="M22354" i="2" s="1"/>
  <c r="Q896" i="2" s="1"/>
  <c r="K22375" i="2"/>
  <c r="M22375" i="2" s="1"/>
  <c r="AL896" i="2" s="1"/>
  <c r="K22357" i="2"/>
  <c r="M22357" i="2" s="1"/>
  <c r="T896" i="2" s="1"/>
  <c r="K14950" i="2"/>
  <c r="M14950" i="2" s="1"/>
  <c r="AL599" i="2" s="1"/>
  <c r="K14932" i="2"/>
  <c r="M14932" i="2" s="1"/>
  <c r="T599" i="2" s="1"/>
  <c r="K14938" i="2"/>
  <c r="M14938" i="2" s="1"/>
  <c r="Z599" i="2" s="1"/>
  <c r="K14944" i="2"/>
  <c r="M14944" i="2" s="1"/>
  <c r="AF599" i="2" s="1"/>
  <c r="K14942" i="2"/>
  <c r="M14942" i="2" s="1"/>
  <c r="AD599" i="2" s="1"/>
  <c r="K14947" i="2"/>
  <c r="M14947" i="2" s="1"/>
  <c r="AI599" i="2" s="1"/>
  <c r="K14930" i="2"/>
  <c r="M14930" i="2" s="1"/>
  <c r="R599" i="2" s="1"/>
  <c r="K14936" i="2"/>
  <c r="M14936" i="2" s="1"/>
  <c r="X599" i="2" s="1"/>
  <c r="K14934" i="2"/>
  <c r="M14934" i="2" s="1"/>
  <c r="V599" i="2" s="1"/>
  <c r="K14939" i="2"/>
  <c r="M14939" i="2" s="1"/>
  <c r="AA599" i="2" s="1"/>
  <c r="K14928" i="2"/>
  <c r="M14928" i="2" s="1"/>
  <c r="P599" i="2" s="1"/>
  <c r="K14949" i="2"/>
  <c r="M14949" i="2" s="1"/>
  <c r="AK599" i="2" s="1"/>
  <c r="K14931" i="2"/>
  <c r="M14931" i="2" s="1"/>
  <c r="S599" i="2" s="1"/>
  <c r="K14951" i="2"/>
  <c r="M14951" i="2" s="1"/>
  <c r="AM599" i="2" s="1"/>
  <c r="K14941" i="2"/>
  <c r="M14941" i="2" s="1"/>
  <c r="AC599" i="2" s="1"/>
  <c r="K14945" i="2"/>
  <c r="M14945" i="2" s="1"/>
  <c r="AG599" i="2" s="1"/>
  <c r="K14943" i="2"/>
  <c r="M14943" i="2" s="1"/>
  <c r="AE599" i="2" s="1"/>
  <c r="K14933" i="2"/>
  <c r="M14933" i="2" s="1"/>
  <c r="U599" i="2" s="1"/>
  <c r="K14937" i="2"/>
  <c r="M14937" i="2" s="1"/>
  <c r="Y599" i="2" s="1"/>
  <c r="K14935" i="2"/>
  <c r="M14935" i="2" s="1"/>
  <c r="W599" i="2" s="1"/>
  <c r="K14948" i="2"/>
  <c r="M14948" i="2" s="1"/>
  <c r="AJ599" i="2" s="1"/>
  <c r="K14929" i="2"/>
  <c r="M14929" i="2" s="1"/>
  <c r="Q599" i="2" s="1"/>
  <c r="K14927" i="2"/>
  <c r="M14927" i="2" s="1"/>
  <c r="O599" i="2" s="1"/>
  <c r="K14940" i="2"/>
  <c r="M14940" i="2" s="1"/>
  <c r="AB599" i="2" s="1"/>
  <c r="K14946" i="2"/>
  <c r="M14946" i="2" s="1"/>
  <c r="AH599" i="2" s="1"/>
  <c r="K17943" i="2"/>
  <c r="M17943" i="2" s="1"/>
  <c r="AE719" i="2" s="1"/>
  <c r="K17933" i="2"/>
  <c r="M17933" i="2" s="1"/>
  <c r="U719" i="2" s="1"/>
  <c r="K17938" i="2"/>
  <c r="M17938" i="2" s="1"/>
  <c r="Z719" i="2" s="1"/>
  <c r="K17945" i="2"/>
  <c r="M17945" i="2" s="1"/>
  <c r="AG719" i="2" s="1"/>
  <c r="K17935" i="2"/>
  <c r="M17935" i="2" s="1"/>
  <c r="W719" i="2" s="1"/>
  <c r="K17948" i="2"/>
  <c r="M17948" i="2" s="1"/>
  <c r="AJ719" i="2" s="1"/>
  <c r="K17946" i="2"/>
  <c r="M17946" i="2" s="1"/>
  <c r="AH719" i="2" s="1"/>
  <c r="K17937" i="2"/>
  <c r="M17937" i="2" s="1"/>
  <c r="Y719" i="2" s="1"/>
  <c r="K17927" i="2"/>
  <c r="M17927" i="2" s="1"/>
  <c r="O719" i="2" s="1"/>
  <c r="K17940" i="2"/>
  <c r="M17940" i="2" s="1"/>
  <c r="AB719" i="2" s="1"/>
  <c r="K17929" i="2"/>
  <c r="M17929" i="2" s="1"/>
  <c r="Q719" i="2" s="1"/>
  <c r="K17950" i="2"/>
  <c r="M17950" i="2" s="1"/>
  <c r="AL719" i="2" s="1"/>
  <c r="K17932" i="2"/>
  <c r="M17932" i="2" s="1"/>
  <c r="T719" i="2" s="1"/>
  <c r="K17944" i="2"/>
  <c r="M17944" i="2" s="1"/>
  <c r="AF719" i="2" s="1"/>
  <c r="K17942" i="2"/>
  <c r="M17942" i="2" s="1"/>
  <c r="AD719" i="2" s="1"/>
  <c r="K17947" i="2"/>
  <c r="M17947" i="2" s="1"/>
  <c r="AI719" i="2" s="1"/>
  <c r="K17936" i="2"/>
  <c r="M17936" i="2" s="1"/>
  <c r="X719" i="2" s="1"/>
  <c r="K17934" i="2"/>
  <c r="M17934" i="2" s="1"/>
  <c r="V719" i="2" s="1"/>
  <c r="K17939" i="2"/>
  <c r="M17939" i="2" s="1"/>
  <c r="AA719" i="2" s="1"/>
  <c r="K17928" i="2"/>
  <c r="M17928" i="2" s="1"/>
  <c r="P719" i="2" s="1"/>
  <c r="K17949" i="2"/>
  <c r="M17949" i="2" s="1"/>
  <c r="AK719" i="2" s="1"/>
  <c r="K17931" i="2"/>
  <c r="M17931" i="2" s="1"/>
  <c r="S719" i="2" s="1"/>
  <c r="K17951" i="2"/>
  <c r="M17951" i="2" s="1"/>
  <c r="AM719" i="2" s="1"/>
  <c r="K17941" i="2"/>
  <c r="M17941" i="2" s="1"/>
  <c r="AC719" i="2" s="1"/>
  <c r="K17930" i="2"/>
  <c r="M17930" i="2" s="1"/>
  <c r="R719" i="2" s="1"/>
  <c r="K20854" i="2"/>
  <c r="M20854" i="2" s="1"/>
  <c r="Q836" i="2" s="1"/>
  <c r="K20875" i="2"/>
  <c r="M20875" i="2" s="1"/>
  <c r="AL836" i="2" s="1"/>
  <c r="K20857" i="2"/>
  <c r="M20857" i="2" s="1"/>
  <c r="T836" i="2" s="1"/>
  <c r="K20869" i="2"/>
  <c r="M20869" i="2" s="1"/>
  <c r="AF836" i="2" s="1"/>
  <c r="K20867" i="2"/>
  <c r="M20867" i="2" s="1"/>
  <c r="AD836" i="2" s="1"/>
  <c r="K20871" i="2"/>
  <c r="M20871" i="2" s="1"/>
  <c r="AH836" i="2" s="1"/>
  <c r="K20861" i="2"/>
  <c r="M20861" i="2" s="1"/>
  <c r="X836" i="2" s="1"/>
  <c r="K20859" i="2"/>
  <c r="M20859" i="2" s="1"/>
  <c r="V836" i="2" s="1"/>
  <c r="K20863" i="2"/>
  <c r="M20863" i="2" s="1"/>
  <c r="Z836" i="2" s="1"/>
  <c r="K20853" i="2"/>
  <c r="M20853" i="2" s="1"/>
  <c r="P836" i="2" s="1"/>
  <c r="K20874" i="2"/>
  <c r="M20874" i="2" s="1"/>
  <c r="AK836" i="2" s="1"/>
  <c r="K20855" i="2"/>
  <c r="M20855" i="2" s="1"/>
  <c r="R836" i="2" s="1"/>
  <c r="K20876" i="2"/>
  <c r="M20876" i="2" s="1"/>
  <c r="AM836" i="2" s="1"/>
  <c r="K20866" i="2"/>
  <c r="M20866" i="2" s="1"/>
  <c r="AC836" i="2" s="1"/>
  <c r="K20872" i="2"/>
  <c r="M20872" i="2" s="1"/>
  <c r="AI836" i="2" s="1"/>
  <c r="K20868" i="2"/>
  <c r="M20868" i="2" s="1"/>
  <c r="AE836" i="2" s="1"/>
  <c r="K20858" i="2"/>
  <c r="M20858" i="2" s="1"/>
  <c r="U836" i="2" s="1"/>
  <c r="K20864" i="2"/>
  <c r="M20864" i="2" s="1"/>
  <c r="AA836" i="2" s="1"/>
  <c r="K20870" i="2"/>
  <c r="M20870" i="2" s="1"/>
  <c r="AG836" i="2" s="1"/>
  <c r="K20860" i="2"/>
  <c r="M20860" i="2" s="1"/>
  <c r="W836" i="2" s="1"/>
  <c r="K20873" i="2"/>
  <c r="M20873" i="2" s="1"/>
  <c r="AJ836" i="2" s="1"/>
  <c r="K20856" i="2"/>
  <c r="M20856" i="2" s="1"/>
  <c r="S836" i="2" s="1"/>
  <c r="K20862" i="2"/>
  <c r="M20862" i="2" s="1"/>
  <c r="Y836" i="2" s="1"/>
  <c r="K20852" i="2"/>
  <c r="M20852" i="2" s="1"/>
  <c r="O836" i="2" s="1"/>
  <c r="K20865" i="2"/>
  <c r="M20865" i="2" s="1"/>
  <c r="AB836" i="2" s="1"/>
  <c r="K21985" i="2"/>
  <c r="M21985" i="2" s="1"/>
  <c r="W881" i="2" s="1"/>
  <c r="K21998" i="2"/>
  <c r="M21998" i="2" s="1"/>
  <c r="AJ881" i="2" s="1"/>
  <c r="K21979" i="2"/>
  <c r="M21979" i="2" s="1"/>
  <c r="Q881" i="2" s="1"/>
  <c r="K21977" i="2"/>
  <c r="M21977" i="2" s="1"/>
  <c r="O881" i="2" s="1"/>
  <c r="K21990" i="2"/>
  <c r="M21990" i="2" s="1"/>
  <c r="AB881" i="2" s="1"/>
  <c r="K21996" i="2"/>
  <c r="M21996" i="2" s="1"/>
  <c r="AH881" i="2" s="1"/>
  <c r="K22000" i="2"/>
  <c r="M22000" i="2" s="1"/>
  <c r="AL881" i="2" s="1"/>
  <c r="K21982" i="2"/>
  <c r="M21982" i="2" s="1"/>
  <c r="T881" i="2" s="1"/>
  <c r="K21988" i="2"/>
  <c r="M21988" i="2" s="1"/>
  <c r="Z881" i="2" s="1"/>
  <c r="K21994" i="2"/>
  <c r="M21994" i="2" s="1"/>
  <c r="AF881" i="2" s="1"/>
  <c r="K21992" i="2"/>
  <c r="M21992" i="2" s="1"/>
  <c r="AD881" i="2" s="1"/>
  <c r="K21997" i="2"/>
  <c r="M21997" i="2" s="1"/>
  <c r="AI881" i="2" s="1"/>
  <c r="K21980" i="2"/>
  <c r="M21980" i="2" s="1"/>
  <c r="R881" i="2" s="1"/>
  <c r="K21986" i="2"/>
  <c r="M21986" i="2" s="1"/>
  <c r="X881" i="2" s="1"/>
  <c r="K21984" i="2"/>
  <c r="M21984" i="2" s="1"/>
  <c r="V881" i="2" s="1"/>
  <c r="K21989" i="2"/>
  <c r="M21989" i="2" s="1"/>
  <c r="AA881" i="2" s="1"/>
  <c r="K21978" i="2"/>
  <c r="M21978" i="2" s="1"/>
  <c r="P881" i="2" s="1"/>
  <c r="K21999" i="2"/>
  <c r="M21999" i="2" s="1"/>
  <c r="AK881" i="2" s="1"/>
  <c r="K21981" i="2"/>
  <c r="M21981" i="2" s="1"/>
  <c r="S881" i="2" s="1"/>
  <c r="K22001" i="2"/>
  <c r="M22001" i="2" s="1"/>
  <c r="AM881" i="2" s="1"/>
  <c r="K21991" i="2"/>
  <c r="M21991" i="2" s="1"/>
  <c r="AC881" i="2" s="1"/>
  <c r="K21995" i="2"/>
  <c r="M21995" i="2" s="1"/>
  <c r="AG881" i="2" s="1"/>
  <c r="K21993" i="2"/>
  <c r="M21993" i="2" s="1"/>
  <c r="AE881" i="2" s="1"/>
  <c r="K21983" i="2"/>
  <c r="M21983" i="2" s="1"/>
  <c r="U881" i="2" s="1"/>
  <c r="K21987" i="2"/>
  <c r="M21987" i="2" s="1"/>
  <c r="Y881" i="2" s="1"/>
  <c r="K14581" i="2"/>
  <c r="M14581" i="2" s="1"/>
  <c r="S585" i="2" s="1"/>
  <c r="K14586" i="2"/>
  <c r="M14586" i="2" s="1"/>
  <c r="X585" i="2" s="1"/>
  <c r="K14584" i="2"/>
  <c r="M14584" i="2" s="1"/>
  <c r="V585" i="2" s="1"/>
  <c r="K14596" i="2"/>
  <c r="M14596" i="2" s="1"/>
  <c r="AH585" i="2" s="1"/>
  <c r="K14578" i="2"/>
  <c r="M14578" i="2" s="1"/>
  <c r="P585" i="2" s="1"/>
  <c r="K14599" i="2"/>
  <c r="M14599" i="2" s="1"/>
  <c r="AK585" i="2" s="1"/>
  <c r="K14588" i="2"/>
  <c r="M14588" i="2" s="1"/>
  <c r="Z585" i="2" s="1"/>
  <c r="K14601" i="2"/>
  <c r="M14601" i="2" s="1"/>
  <c r="AM585" i="2" s="1"/>
  <c r="K14591" i="2"/>
  <c r="M14591" i="2" s="1"/>
  <c r="AC585" i="2" s="1"/>
  <c r="K14580" i="2"/>
  <c r="M14580" i="2" s="1"/>
  <c r="R585" i="2" s="1"/>
  <c r="K14593" i="2"/>
  <c r="M14593" i="2" s="1"/>
  <c r="AE585" i="2" s="1"/>
  <c r="K14583" i="2"/>
  <c r="M14583" i="2" s="1"/>
  <c r="U585" i="2" s="1"/>
  <c r="K14595" i="2"/>
  <c r="M14595" i="2" s="1"/>
  <c r="AG585" i="2" s="1"/>
  <c r="K14585" i="2"/>
  <c r="M14585" i="2" s="1"/>
  <c r="W585" i="2" s="1"/>
  <c r="K14598" i="2"/>
  <c r="M14598" i="2" s="1"/>
  <c r="AJ585" i="2" s="1"/>
  <c r="K14587" i="2"/>
  <c r="M14587" i="2" s="1"/>
  <c r="Y585" i="2" s="1"/>
  <c r="K14577" i="2"/>
  <c r="M14577" i="2" s="1"/>
  <c r="O585" i="2" s="1"/>
  <c r="K14590" i="2"/>
  <c r="M14590" i="2" s="1"/>
  <c r="AB585" i="2" s="1"/>
  <c r="K14597" i="2"/>
  <c r="M14597" i="2" s="1"/>
  <c r="AI585" i="2" s="1"/>
  <c r="K14579" i="2"/>
  <c r="M14579" i="2" s="1"/>
  <c r="Q585" i="2" s="1"/>
  <c r="K14600" i="2"/>
  <c r="M14600" i="2" s="1"/>
  <c r="AL585" i="2" s="1"/>
  <c r="K14582" i="2"/>
  <c r="M14582" i="2" s="1"/>
  <c r="T585" i="2" s="1"/>
  <c r="K14589" i="2"/>
  <c r="M14589" i="2" s="1"/>
  <c r="AA585" i="2" s="1"/>
  <c r="K14594" i="2"/>
  <c r="M14594" i="2" s="1"/>
  <c r="AF585" i="2" s="1"/>
  <c r="K14592" i="2"/>
  <c r="M14592" i="2" s="1"/>
  <c r="AD585" i="2" s="1"/>
  <c r="K2156" i="2"/>
  <c r="M2156" i="2" s="1"/>
  <c r="S88" i="2" s="1"/>
  <c r="K2161" i="2"/>
  <c r="M2161" i="2" s="1"/>
  <c r="X88" i="2" s="1"/>
  <c r="K2158" i="2"/>
  <c r="M2158" i="2" s="1"/>
  <c r="U88" i="2" s="1"/>
  <c r="K2171" i="2"/>
  <c r="M2171" i="2" s="1"/>
  <c r="AH88" i="2" s="1"/>
  <c r="K2153" i="2"/>
  <c r="M2153" i="2" s="1"/>
  <c r="P88" i="2" s="1"/>
  <c r="K2175" i="2"/>
  <c r="M2175" i="2" s="1"/>
  <c r="AL88" i="2" s="1"/>
  <c r="K2163" i="2"/>
  <c r="M2163" i="2" s="1"/>
  <c r="Z88" i="2" s="1"/>
  <c r="K2176" i="2"/>
  <c r="M2176" i="2" s="1"/>
  <c r="AM88" i="2" s="1"/>
  <c r="K2167" i="2"/>
  <c r="M2167" i="2" s="1"/>
  <c r="AD88" i="2" s="1"/>
  <c r="K2173" i="2"/>
  <c r="M2173" i="2" s="1"/>
  <c r="AJ88" i="2" s="1"/>
  <c r="K2155" i="2"/>
  <c r="M2155" i="2" s="1"/>
  <c r="R88" i="2" s="1"/>
  <c r="K2168" i="2"/>
  <c r="M2168" i="2" s="1"/>
  <c r="AE88" i="2" s="1"/>
  <c r="K2159" i="2"/>
  <c r="M2159" i="2" s="1"/>
  <c r="V88" i="2" s="1"/>
  <c r="K2165" i="2"/>
  <c r="M2165" i="2" s="1"/>
  <c r="AB88" i="2" s="1"/>
  <c r="K2170" i="2"/>
  <c r="M2170" i="2" s="1"/>
  <c r="AG88" i="2" s="1"/>
  <c r="K2160" i="2"/>
  <c r="M2160" i="2" s="1"/>
  <c r="W88" i="2" s="1"/>
  <c r="K2157" i="2"/>
  <c r="M2157" i="2" s="1"/>
  <c r="T88" i="2" s="1"/>
  <c r="K2162" i="2"/>
  <c r="M2162" i="2" s="1"/>
  <c r="Y88" i="2" s="1"/>
  <c r="K2152" i="2"/>
  <c r="M2152" i="2" s="1"/>
  <c r="O88" i="2" s="1"/>
  <c r="K2172" i="2"/>
  <c r="M2172" i="2" s="1"/>
  <c r="AI88" i="2" s="1"/>
  <c r="K2154" i="2"/>
  <c r="M2154" i="2" s="1"/>
  <c r="Q88" i="2" s="1"/>
  <c r="K2174" i="2"/>
  <c r="M2174" i="2" s="1"/>
  <c r="AK88" i="2" s="1"/>
  <c r="K2164" i="2"/>
  <c r="M2164" i="2" s="1"/>
  <c r="K2169" i="2"/>
  <c r="M2169" i="2" s="1"/>
  <c r="AF88" i="2" s="1"/>
  <c r="K2166" i="2"/>
  <c r="M2166" i="2" s="1"/>
  <c r="AC88" i="2" s="1"/>
  <c r="K21411" i="2"/>
  <c r="M21411" i="2" s="1"/>
  <c r="K21409" i="2"/>
  <c r="M21409" i="2" s="1"/>
  <c r="V858" i="2" s="1"/>
  <c r="K21414" i="2"/>
  <c r="M21414" i="2" s="1"/>
  <c r="AA858" i="2" s="1"/>
  <c r="K21403" i="2"/>
  <c r="M21403" i="2" s="1"/>
  <c r="P858" i="2" s="1"/>
  <c r="K21424" i="2"/>
  <c r="M21424" i="2" s="1"/>
  <c r="AK858" i="2" s="1"/>
  <c r="K21406" i="2"/>
  <c r="M21406" i="2" s="1"/>
  <c r="S858" i="2" s="1"/>
  <c r="K21426" i="2"/>
  <c r="M21426" i="2" s="1"/>
  <c r="AM858" i="2" s="1"/>
  <c r="K21416" i="2"/>
  <c r="M21416" i="2" s="1"/>
  <c r="AC858" i="2" s="1"/>
  <c r="K21421" i="2"/>
  <c r="M21421" i="2" s="1"/>
  <c r="AH858" i="2" s="1"/>
  <c r="K21418" i="2"/>
  <c r="M21418" i="2" s="1"/>
  <c r="AE858" i="2" s="1"/>
  <c r="K21408" i="2"/>
  <c r="M21408" i="2" s="1"/>
  <c r="U858" i="2" s="1"/>
  <c r="K21413" i="2"/>
  <c r="M21413" i="2" s="1"/>
  <c r="Z858" i="2" s="1"/>
  <c r="K21410" i="2"/>
  <c r="M21410" i="2" s="1"/>
  <c r="W858" i="2" s="1"/>
  <c r="K21423" i="2"/>
  <c r="M21423" i="2" s="1"/>
  <c r="AJ858" i="2" s="1"/>
  <c r="K21405" i="2"/>
  <c r="M21405" i="2" s="1"/>
  <c r="R858" i="2" s="1"/>
  <c r="K21402" i="2"/>
  <c r="M21402" i="2" s="1"/>
  <c r="O858" i="2" s="1"/>
  <c r="K21415" i="2"/>
  <c r="M21415" i="2" s="1"/>
  <c r="AB858" i="2" s="1"/>
  <c r="K21420" i="2"/>
  <c r="M21420" i="2" s="1"/>
  <c r="AG858" i="2" s="1"/>
  <c r="K21425" i="2"/>
  <c r="M21425" i="2" s="1"/>
  <c r="AL858" i="2" s="1"/>
  <c r="K21407" i="2"/>
  <c r="M21407" i="2" s="1"/>
  <c r="T858" i="2" s="1"/>
  <c r="K21412" i="2"/>
  <c r="M21412" i="2" s="1"/>
  <c r="Y858" i="2" s="1"/>
  <c r="K21419" i="2"/>
  <c r="M21419" i="2" s="1"/>
  <c r="AF858" i="2" s="1"/>
  <c r="K21417" i="2"/>
  <c r="M21417" i="2" s="1"/>
  <c r="AD858" i="2" s="1"/>
  <c r="K21422" i="2"/>
  <c r="M21422" i="2" s="1"/>
  <c r="AI858" i="2" s="1"/>
  <c r="K21404" i="2"/>
  <c r="M21404" i="2" s="1"/>
  <c r="Q858" i="2" s="1"/>
  <c r="K885" i="2"/>
  <c r="M885" i="2" s="1"/>
  <c r="W37" i="2" s="1"/>
  <c r="K898" i="2"/>
  <c r="M898" i="2" s="1"/>
  <c r="AJ37" i="2" s="1"/>
  <c r="K880" i="2"/>
  <c r="M880" i="2" s="1"/>
  <c r="R37" i="2" s="1"/>
  <c r="K877" i="2"/>
  <c r="M877" i="2" s="1"/>
  <c r="O37" i="2" s="1"/>
  <c r="K890" i="2"/>
  <c r="M890" i="2" s="1"/>
  <c r="AB37" i="2" s="1"/>
  <c r="K894" i="2"/>
  <c r="M894" i="2" s="1"/>
  <c r="AF37" i="2" s="1"/>
  <c r="K900" i="2"/>
  <c r="M900" i="2" s="1"/>
  <c r="AL37" i="2" s="1"/>
  <c r="K882" i="2"/>
  <c r="M882" i="2" s="1"/>
  <c r="T37" i="2" s="1"/>
  <c r="K886" i="2"/>
  <c r="M886" i="2" s="1"/>
  <c r="X37" i="2" s="1"/>
  <c r="K892" i="2"/>
  <c r="M892" i="2" s="1"/>
  <c r="AD37" i="2" s="1"/>
  <c r="K897" i="2"/>
  <c r="M897" i="2" s="1"/>
  <c r="AI37" i="2" s="1"/>
  <c r="K878" i="2"/>
  <c r="M878" i="2" s="1"/>
  <c r="P37" i="2" s="1"/>
  <c r="K884" i="2"/>
  <c r="M884" i="2" s="1"/>
  <c r="V37" i="2" s="1"/>
  <c r="K889" i="2"/>
  <c r="M889" i="2" s="1"/>
  <c r="AA37" i="2" s="1"/>
  <c r="K895" i="2"/>
  <c r="M895" i="2" s="1"/>
  <c r="AG37" i="2" s="1"/>
  <c r="K899" i="2"/>
  <c r="M899" i="2" s="1"/>
  <c r="AK37" i="2" s="1"/>
  <c r="K881" i="2"/>
  <c r="M881" i="2" s="1"/>
  <c r="S37" i="2" s="1"/>
  <c r="K887" i="2"/>
  <c r="M887" i="2" s="1"/>
  <c r="Y37" i="2" s="1"/>
  <c r="K901" i="2"/>
  <c r="M901" i="2" s="1"/>
  <c r="AM37" i="2" s="1"/>
  <c r="K891" i="2"/>
  <c r="M891" i="2" s="1"/>
  <c r="AC37" i="2" s="1"/>
  <c r="K896" i="2"/>
  <c r="M896" i="2" s="1"/>
  <c r="AH37" i="2" s="1"/>
  <c r="K879" i="2"/>
  <c r="M879" i="2" s="1"/>
  <c r="Q37" i="2" s="1"/>
  <c r="K893" i="2"/>
  <c r="M893" i="2" s="1"/>
  <c r="AE37" i="2" s="1"/>
  <c r="K883" i="2"/>
  <c r="M883" i="2" s="1"/>
  <c r="U37" i="2" s="1"/>
  <c r="K888" i="2"/>
  <c r="M888" i="2" s="1"/>
  <c r="Z37" i="2" s="1"/>
  <c r="K12203" i="2"/>
  <c r="M12203" i="2" s="1"/>
  <c r="P490" i="2" s="1"/>
  <c r="K12224" i="2"/>
  <c r="M12224" i="2" s="1"/>
  <c r="AK490" i="2" s="1"/>
  <c r="K12206" i="2"/>
  <c r="M12206" i="2" s="1"/>
  <c r="S490" i="2" s="1"/>
  <c r="K12226" i="2"/>
  <c r="M12226" i="2" s="1"/>
  <c r="AM490" i="2" s="1"/>
  <c r="K12216" i="2"/>
  <c r="M12216" i="2" s="1"/>
  <c r="AC490" i="2" s="1"/>
  <c r="K12213" i="2"/>
  <c r="M12213" i="2" s="1"/>
  <c r="Z490" i="2" s="1"/>
  <c r="K12218" i="2"/>
  <c r="M12218" i="2" s="1"/>
  <c r="AE490" i="2" s="1"/>
  <c r="K12208" i="2"/>
  <c r="M12208" i="2" s="1"/>
  <c r="U490" i="2" s="1"/>
  <c r="K12205" i="2"/>
  <c r="M12205" i="2" s="1"/>
  <c r="R490" i="2" s="1"/>
  <c r="K12220" i="2"/>
  <c r="M12220" i="2" s="1"/>
  <c r="AG490" i="2" s="1"/>
  <c r="K12210" i="2"/>
  <c r="M12210" i="2" s="1"/>
  <c r="W490" i="2" s="1"/>
  <c r="K12223" i="2"/>
  <c r="M12223" i="2" s="1"/>
  <c r="AJ490" i="2" s="1"/>
  <c r="K12221" i="2"/>
  <c r="M12221" i="2" s="1"/>
  <c r="AH490" i="2" s="1"/>
  <c r="K12212" i="2"/>
  <c r="M12212" i="2" s="1"/>
  <c r="Y490" i="2" s="1"/>
  <c r="K12202" i="2"/>
  <c r="M12202" i="2" s="1"/>
  <c r="O490" i="2" s="1"/>
  <c r="K12215" i="2"/>
  <c r="M12215" i="2" s="1"/>
  <c r="AB490" i="2" s="1"/>
  <c r="K12204" i="2"/>
  <c r="M12204" i="2" s="1"/>
  <c r="Q490" i="2" s="1"/>
  <c r="K12225" i="2"/>
  <c r="M12225" i="2" s="1"/>
  <c r="AL490" i="2" s="1"/>
  <c r="K12207" i="2"/>
  <c r="M12207" i="2" s="1"/>
  <c r="T490" i="2" s="1"/>
  <c r="K12219" i="2"/>
  <c r="M12219" i="2" s="1"/>
  <c r="AF490" i="2" s="1"/>
  <c r="K12217" i="2"/>
  <c r="M12217" i="2" s="1"/>
  <c r="AD490" i="2" s="1"/>
  <c r="K12222" i="2"/>
  <c r="M12222" i="2" s="1"/>
  <c r="AI490" i="2" s="1"/>
  <c r="K12211" i="2"/>
  <c r="M12211" i="2" s="1"/>
  <c r="X490" i="2" s="1"/>
  <c r="K12209" i="2"/>
  <c r="M12209" i="2" s="1"/>
  <c r="V490" i="2" s="1"/>
  <c r="K12214" i="2"/>
  <c r="M12214" i="2" s="1"/>
  <c r="K8073" i="2"/>
  <c r="M8073" i="2" s="1"/>
  <c r="AJ324" i="2" s="1"/>
  <c r="K8054" i="2"/>
  <c r="M8054" i="2" s="1"/>
  <c r="Q324" i="2" s="1"/>
  <c r="K8075" i="2"/>
  <c r="M8075" i="2" s="1"/>
  <c r="AL324" i="2" s="1"/>
  <c r="K8065" i="2"/>
  <c r="M8065" i="2" s="1"/>
  <c r="AB324" i="2" s="1"/>
  <c r="K8076" i="2"/>
  <c r="M8076" i="2" s="1"/>
  <c r="AM324" i="2" s="1"/>
  <c r="K8053" i="2"/>
  <c r="M8053" i="2" s="1"/>
  <c r="P324" i="2" s="1"/>
  <c r="K8057" i="2"/>
  <c r="M8057" i="2" s="1"/>
  <c r="T324" i="2" s="1"/>
  <c r="K8068" i="2"/>
  <c r="M8068" i="2" s="1"/>
  <c r="AE324" i="2" s="1"/>
  <c r="K8072" i="2"/>
  <c r="M8072" i="2" s="1"/>
  <c r="AI324" i="2" s="1"/>
  <c r="K8071" i="2"/>
  <c r="M8071" i="2" s="1"/>
  <c r="AH324" i="2" s="1"/>
  <c r="K8060" i="2"/>
  <c r="M8060" i="2" s="1"/>
  <c r="W324" i="2" s="1"/>
  <c r="K8069" i="2"/>
  <c r="M8069" i="2" s="1"/>
  <c r="AF324" i="2" s="1"/>
  <c r="K8063" i="2"/>
  <c r="M8063" i="2" s="1"/>
  <c r="Z324" i="2" s="1"/>
  <c r="K8052" i="2"/>
  <c r="M8052" i="2" s="1"/>
  <c r="O324" i="2" s="1"/>
  <c r="K8064" i="2"/>
  <c r="M8064" i="2" s="1"/>
  <c r="AA324" i="2" s="1"/>
  <c r="K8074" i="2"/>
  <c r="M8074" i="2" s="1"/>
  <c r="AK324" i="2" s="1"/>
  <c r="K8055" i="2"/>
  <c r="M8055" i="2" s="1"/>
  <c r="R324" i="2" s="1"/>
  <c r="K8061" i="2"/>
  <c r="M8061" i="2" s="1"/>
  <c r="K8067" i="2"/>
  <c r="M8067" i="2" s="1"/>
  <c r="AD324" i="2" s="1"/>
  <c r="K8066" i="2"/>
  <c r="M8066" i="2" s="1"/>
  <c r="AC324" i="2" s="1"/>
  <c r="K8070" i="2"/>
  <c r="M8070" i="2" s="1"/>
  <c r="AG324" i="2" s="1"/>
  <c r="K8059" i="2"/>
  <c r="M8059" i="2" s="1"/>
  <c r="V324" i="2" s="1"/>
  <c r="K8058" i="2"/>
  <c r="M8058" i="2" s="1"/>
  <c r="U324" i="2" s="1"/>
  <c r="K8062" i="2"/>
  <c r="M8062" i="2" s="1"/>
  <c r="Y324" i="2" s="1"/>
  <c r="K8056" i="2"/>
  <c r="M8056" i="2" s="1"/>
  <c r="S324" i="2" s="1"/>
  <c r="K11490" i="2"/>
  <c r="M11490" i="2" s="1"/>
  <c r="AB461" i="2" s="1"/>
  <c r="K11495" i="2"/>
  <c r="M11495" i="2" s="1"/>
  <c r="AG461" i="2" s="1"/>
  <c r="K11485" i="2"/>
  <c r="M11485" i="2" s="1"/>
  <c r="W461" i="2" s="1"/>
  <c r="K11500" i="2"/>
  <c r="M11500" i="2" s="1"/>
  <c r="AL461" i="2" s="1"/>
  <c r="K11482" i="2"/>
  <c r="M11482" i="2" s="1"/>
  <c r="T461" i="2" s="1"/>
  <c r="K11487" i="2"/>
  <c r="M11487" i="2" s="1"/>
  <c r="Y461" i="2" s="1"/>
  <c r="K11477" i="2"/>
  <c r="M11477" i="2" s="1"/>
  <c r="O461" i="2" s="1"/>
  <c r="K11492" i="2"/>
  <c r="M11492" i="2" s="1"/>
  <c r="AD461" i="2" s="1"/>
  <c r="K11497" i="2"/>
  <c r="M11497" i="2" s="1"/>
  <c r="AI461" i="2" s="1"/>
  <c r="K11479" i="2"/>
  <c r="M11479" i="2" s="1"/>
  <c r="Q461" i="2" s="1"/>
  <c r="K11484" i="2"/>
  <c r="M11484" i="2" s="1"/>
  <c r="V461" i="2" s="1"/>
  <c r="K11489" i="2"/>
  <c r="M11489" i="2" s="1"/>
  <c r="K11494" i="2"/>
  <c r="M11494" i="2" s="1"/>
  <c r="AF461" i="2" s="1"/>
  <c r="K11499" i="2"/>
  <c r="M11499" i="2" s="1"/>
  <c r="AK461" i="2" s="1"/>
  <c r="K11481" i="2"/>
  <c r="M11481" i="2" s="1"/>
  <c r="S461" i="2" s="1"/>
  <c r="K11486" i="2"/>
  <c r="M11486" i="2" s="1"/>
  <c r="X461" i="2" s="1"/>
  <c r="K11491" i="2"/>
  <c r="M11491" i="2" s="1"/>
  <c r="AC461" i="2" s="1"/>
  <c r="K11496" i="2"/>
  <c r="M11496" i="2" s="1"/>
  <c r="AH461" i="2" s="1"/>
  <c r="K11478" i="2"/>
  <c r="M11478" i="2" s="1"/>
  <c r="P461" i="2" s="1"/>
  <c r="K11483" i="2"/>
  <c r="M11483" i="2" s="1"/>
  <c r="U461" i="2" s="1"/>
  <c r="K11488" i="2"/>
  <c r="M11488" i="2" s="1"/>
  <c r="Z461" i="2" s="1"/>
  <c r="K11501" i="2"/>
  <c r="M11501" i="2" s="1"/>
  <c r="AM461" i="2" s="1"/>
  <c r="K11498" i="2"/>
  <c r="M11498" i="2" s="1"/>
  <c r="AJ461" i="2" s="1"/>
  <c r="K11480" i="2"/>
  <c r="M11480" i="2" s="1"/>
  <c r="R461" i="2" s="1"/>
  <c r="K11493" i="2"/>
  <c r="M11493" i="2" s="1"/>
  <c r="AE461" i="2" s="1"/>
  <c r="K24519" i="2"/>
  <c r="M24519" i="2" s="1"/>
  <c r="AF982" i="2" s="1"/>
  <c r="K24517" i="2"/>
  <c r="M24517" i="2" s="1"/>
  <c r="AD982" i="2" s="1"/>
  <c r="K24523" i="2"/>
  <c r="M24523" i="2" s="1"/>
  <c r="AJ982" i="2" s="1"/>
  <c r="K24511" i="2"/>
  <c r="M24511" i="2" s="1"/>
  <c r="X982" i="2" s="1"/>
  <c r="K24509" i="2"/>
  <c r="M24509" i="2" s="1"/>
  <c r="V982" i="2" s="1"/>
  <c r="K24515" i="2"/>
  <c r="M24515" i="2" s="1"/>
  <c r="AB982" i="2" s="1"/>
  <c r="K24521" i="2"/>
  <c r="M24521" i="2" s="1"/>
  <c r="AH982" i="2" s="1"/>
  <c r="K24503" i="2"/>
  <c r="M24503" i="2" s="1"/>
  <c r="P982" i="2" s="1"/>
  <c r="K24524" i="2"/>
  <c r="M24524" i="2" s="1"/>
  <c r="AK982" i="2" s="1"/>
  <c r="K24507" i="2"/>
  <c r="M24507" i="2" s="1"/>
  <c r="T982" i="2" s="1"/>
  <c r="K24513" i="2"/>
  <c r="M24513" i="2" s="1"/>
  <c r="Z982" i="2" s="1"/>
  <c r="K24526" i="2"/>
  <c r="M24526" i="2" s="1"/>
  <c r="AM982" i="2" s="1"/>
  <c r="K24516" i="2"/>
  <c r="M24516" i="2" s="1"/>
  <c r="AC982" i="2" s="1"/>
  <c r="K24505" i="2"/>
  <c r="M24505" i="2" s="1"/>
  <c r="R982" i="2" s="1"/>
  <c r="K24518" i="2"/>
  <c r="M24518" i="2" s="1"/>
  <c r="AE982" i="2" s="1"/>
  <c r="K24508" i="2"/>
  <c r="M24508" i="2" s="1"/>
  <c r="U982" i="2" s="1"/>
  <c r="K24520" i="2"/>
  <c r="M24520" i="2" s="1"/>
  <c r="AG982" i="2" s="1"/>
  <c r="K24510" i="2"/>
  <c r="M24510" i="2" s="1"/>
  <c r="W982" i="2" s="1"/>
  <c r="K24522" i="2"/>
  <c r="M24522" i="2" s="1"/>
  <c r="AI982" i="2" s="1"/>
  <c r="K24512" i="2"/>
  <c r="M24512" i="2" s="1"/>
  <c r="K24502" i="2"/>
  <c r="M24502" i="2" s="1"/>
  <c r="O982" i="2" s="1"/>
  <c r="K24514" i="2"/>
  <c r="M24514" i="2" s="1"/>
  <c r="AA982" i="2" s="1"/>
  <c r="K24504" i="2"/>
  <c r="M24504" i="2" s="1"/>
  <c r="Q982" i="2" s="1"/>
  <c r="K24525" i="2"/>
  <c r="M24525" i="2" s="1"/>
  <c r="AL982" i="2" s="1"/>
  <c r="K24506" i="2"/>
  <c r="M24506" i="2" s="1"/>
  <c r="S982" i="2" s="1"/>
  <c r="K7466" i="2"/>
  <c r="M7466" i="2" s="1"/>
  <c r="AC300" i="2" s="1"/>
  <c r="K7470" i="2"/>
  <c r="M7470" i="2" s="1"/>
  <c r="AG300" i="2" s="1"/>
  <c r="K7461" i="2"/>
  <c r="M7461" i="2" s="1"/>
  <c r="X300" i="2" s="1"/>
  <c r="K7458" i="2"/>
  <c r="M7458" i="2" s="1"/>
  <c r="U300" i="2" s="1"/>
  <c r="K7462" i="2"/>
  <c r="M7462" i="2" s="1"/>
  <c r="Y300" i="2" s="1"/>
  <c r="K7459" i="2"/>
  <c r="M7459" i="2" s="1"/>
  <c r="V300" i="2" s="1"/>
  <c r="K7473" i="2"/>
  <c r="M7473" i="2" s="1"/>
  <c r="AJ300" i="2" s="1"/>
  <c r="K7454" i="2"/>
  <c r="M7454" i="2" s="1"/>
  <c r="Q300" i="2" s="1"/>
  <c r="K7456" i="2"/>
  <c r="M7456" i="2" s="1"/>
  <c r="S300" i="2" s="1"/>
  <c r="K7465" i="2"/>
  <c r="M7465" i="2" s="1"/>
  <c r="AB300" i="2" s="1"/>
  <c r="K7476" i="2"/>
  <c r="M7476" i="2" s="1"/>
  <c r="AM300" i="2" s="1"/>
  <c r="K7475" i="2"/>
  <c r="M7475" i="2" s="1"/>
  <c r="AL300" i="2" s="1"/>
  <c r="K7457" i="2"/>
  <c r="M7457" i="2" s="1"/>
  <c r="T300" i="2" s="1"/>
  <c r="K7468" i="2"/>
  <c r="M7468" i="2" s="1"/>
  <c r="K7453" i="2"/>
  <c r="M7453" i="2" s="1"/>
  <c r="P300" i="2" s="1"/>
  <c r="K7471" i="2"/>
  <c r="M7471" i="2" s="1"/>
  <c r="AH300" i="2" s="1"/>
  <c r="K7460" i="2"/>
  <c r="M7460" i="2" s="1"/>
  <c r="W300" i="2" s="1"/>
  <c r="K7472" i="2"/>
  <c r="M7472" i="2" s="1"/>
  <c r="AI300" i="2" s="1"/>
  <c r="K7463" i="2"/>
  <c r="M7463" i="2" s="1"/>
  <c r="Z300" i="2" s="1"/>
  <c r="K7452" i="2"/>
  <c r="M7452" i="2" s="1"/>
  <c r="O300" i="2" s="1"/>
  <c r="K7467" i="2"/>
  <c r="M7467" i="2" s="1"/>
  <c r="AD300" i="2" s="1"/>
  <c r="K7474" i="2"/>
  <c r="M7474" i="2" s="1"/>
  <c r="AK300" i="2" s="1"/>
  <c r="K7455" i="2"/>
  <c r="M7455" i="2" s="1"/>
  <c r="R300" i="2" s="1"/>
  <c r="K7464" i="2"/>
  <c r="M7464" i="2" s="1"/>
  <c r="AA300" i="2" s="1"/>
  <c r="K7469" i="2"/>
  <c r="M7469" i="2" s="1"/>
  <c r="AF300" i="2" s="1"/>
  <c r="K8897" i="2"/>
  <c r="M8897" i="2" s="1"/>
  <c r="AI357" i="2" s="1"/>
  <c r="K8878" i="2"/>
  <c r="M8878" i="2" s="1"/>
  <c r="P357" i="2" s="1"/>
  <c r="K8883" i="2"/>
  <c r="M8883" i="2" s="1"/>
  <c r="U357" i="2" s="1"/>
  <c r="K8889" i="2"/>
  <c r="M8889" i="2" s="1"/>
  <c r="AA357" i="2" s="1"/>
  <c r="K8900" i="2"/>
  <c r="M8900" i="2" s="1"/>
  <c r="AL357" i="2" s="1"/>
  <c r="K8901" i="2"/>
  <c r="M8901" i="2" s="1"/>
  <c r="AM357" i="2" s="1"/>
  <c r="K8881" i="2"/>
  <c r="M8881" i="2" s="1"/>
  <c r="S357" i="2" s="1"/>
  <c r="K8892" i="2"/>
  <c r="M8892" i="2" s="1"/>
  <c r="AD357" i="2" s="1"/>
  <c r="K8880" i="2"/>
  <c r="M8880" i="2" s="1"/>
  <c r="R357" i="2" s="1"/>
  <c r="K8895" i="2"/>
  <c r="M8895" i="2" s="1"/>
  <c r="AG357" i="2" s="1"/>
  <c r="K8884" i="2"/>
  <c r="M8884" i="2" s="1"/>
  <c r="V357" i="2" s="1"/>
  <c r="K8896" i="2"/>
  <c r="M8896" i="2" s="1"/>
  <c r="AH357" i="2" s="1"/>
  <c r="K8887" i="2"/>
  <c r="M8887" i="2" s="1"/>
  <c r="Y357" i="2" s="1"/>
  <c r="K8893" i="2"/>
  <c r="M8893" i="2" s="1"/>
  <c r="AE357" i="2" s="1"/>
  <c r="K8877" i="2"/>
  <c r="M8877" i="2" s="1"/>
  <c r="O357" i="2" s="1"/>
  <c r="K8898" i="2"/>
  <c r="M8898" i="2" s="1"/>
  <c r="AJ357" i="2" s="1"/>
  <c r="K8879" i="2"/>
  <c r="M8879" i="2" s="1"/>
  <c r="Q357" i="2" s="1"/>
  <c r="K8891" i="2"/>
  <c r="M8891" i="2" s="1"/>
  <c r="AC357" i="2" s="1"/>
  <c r="K8899" i="2"/>
  <c r="M8899" i="2" s="1"/>
  <c r="AK357" i="2" s="1"/>
  <c r="K8890" i="2"/>
  <c r="M8890" i="2" s="1"/>
  <c r="AB357" i="2" s="1"/>
  <c r="K8894" i="2"/>
  <c r="M8894" i="2" s="1"/>
  <c r="AF357" i="2" s="1"/>
  <c r="K8888" i="2"/>
  <c r="M8888" i="2" s="1"/>
  <c r="Z357" i="2" s="1"/>
  <c r="K8882" i="2"/>
  <c r="M8882" i="2" s="1"/>
  <c r="T357" i="2" s="1"/>
  <c r="K8886" i="2"/>
  <c r="M8886" i="2" s="1"/>
  <c r="K8885" i="2"/>
  <c r="M8885" i="2" s="1"/>
  <c r="W357" i="2" s="1"/>
  <c r="K10779" i="2"/>
  <c r="M10779" i="2" s="1"/>
  <c r="Q433" i="2" s="1"/>
  <c r="K10800" i="2"/>
  <c r="M10800" i="2" s="1"/>
  <c r="AL433" i="2" s="1"/>
  <c r="K10782" i="2"/>
  <c r="M10782" i="2" s="1"/>
  <c r="T433" i="2" s="1"/>
  <c r="K10794" i="2"/>
  <c r="M10794" i="2" s="1"/>
  <c r="AF433" i="2" s="1"/>
  <c r="K10792" i="2"/>
  <c r="M10792" i="2" s="1"/>
  <c r="AD433" i="2" s="1"/>
  <c r="K10797" i="2"/>
  <c r="M10797" i="2" s="1"/>
  <c r="AI433" i="2" s="1"/>
  <c r="K10786" i="2"/>
  <c r="M10786" i="2" s="1"/>
  <c r="X433" i="2" s="1"/>
  <c r="K10784" i="2"/>
  <c r="M10784" i="2" s="1"/>
  <c r="V433" i="2" s="1"/>
  <c r="K10789" i="2"/>
  <c r="M10789" i="2" s="1"/>
  <c r="K10796" i="2"/>
  <c r="M10796" i="2" s="1"/>
  <c r="AH433" i="2" s="1"/>
  <c r="K10778" i="2"/>
  <c r="M10778" i="2" s="1"/>
  <c r="P433" i="2" s="1"/>
  <c r="K10799" i="2"/>
  <c r="M10799" i="2" s="1"/>
  <c r="AK433" i="2" s="1"/>
  <c r="K10781" i="2"/>
  <c r="M10781" i="2" s="1"/>
  <c r="S433" i="2" s="1"/>
  <c r="K10788" i="2"/>
  <c r="M10788" i="2" s="1"/>
  <c r="Z433" i="2" s="1"/>
  <c r="K10801" i="2"/>
  <c r="M10801" i="2" s="1"/>
  <c r="AM433" i="2" s="1"/>
  <c r="K10791" i="2"/>
  <c r="M10791" i="2" s="1"/>
  <c r="AC433" i="2" s="1"/>
  <c r="K10780" i="2"/>
  <c r="M10780" i="2" s="1"/>
  <c r="R433" i="2" s="1"/>
  <c r="K10793" i="2"/>
  <c r="M10793" i="2" s="1"/>
  <c r="AE433" i="2" s="1"/>
  <c r="K10783" i="2"/>
  <c r="M10783" i="2" s="1"/>
  <c r="U433" i="2" s="1"/>
  <c r="K10795" i="2"/>
  <c r="M10795" i="2" s="1"/>
  <c r="AG433" i="2" s="1"/>
  <c r="K10785" i="2"/>
  <c r="M10785" i="2" s="1"/>
  <c r="W433" i="2" s="1"/>
  <c r="K10798" i="2"/>
  <c r="M10798" i="2" s="1"/>
  <c r="AJ433" i="2" s="1"/>
  <c r="K10787" i="2"/>
  <c r="M10787" i="2" s="1"/>
  <c r="Y433" i="2" s="1"/>
  <c r="K10777" i="2"/>
  <c r="M10777" i="2" s="1"/>
  <c r="O433" i="2" s="1"/>
  <c r="K10790" i="2"/>
  <c r="M10790" i="2" s="1"/>
  <c r="AB433" i="2" s="1"/>
  <c r="K11426" i="2"/>
  <c r="M11426" i="2" s="1"/>
  <c r="AM458" i="2" s="1"/>
  <c r="K11416" i="2"/>
  <c r="M11416" i="2" s="1"/>
  <c r="AC458" i="2" s="1"/>
  <c r="K11421" i="2"/>
  <c r="M11421" i="2" s="1"/>
  <c r="AH458" i="2" s="1"/>
  <c r="K11418" i="2"/>
  <c r="M11418" i="2" s="1"/>
  <c r="AE458" i="2" s="1"/>
  <c r="K11408" i="2"/>
  <c r="M11408" i="2" s="1"/>
  <c r="U458" i="2" s="1"/>
  <c r="K11413" i="2"/>
  <c r="M11413" i="2" s="1"/>
  <c r="Z458" i="2" s="1"/>
  <c r="K11420" i="2"/>
  <c r="M11420" i="2" s="1"/>
  <c r="AG458" i="2" s="1"/>
  <c r="K11410" i="2"/>
  <c r="M11410" i="2" s="1"/>
  <c r="W458" i="2" s="1"/>
  <c r="K11423" i="2"/>
  <c r="M11423" i="2" s="1"/>
  <c r="AJ458" i="2" s="1"/>
  <c r="K11405" i="2"/>
  <c r="M11405" i="2" s="1"/>
  <c r="R458" i="2" s="1"/>
  <c r="K11412" i="2"/>
  <c r="M11412" i="2" s="1"/>
  <c r="K11402" i="2"/>
  <c r="M11402" i="2" s="1"/>
  <c r="O458" i="2" s="1"/>
  <c r="K11415" i="2"/>
  <c r="M11415" i="2" s="1"/>
  <c r="AB458" i="2" s="1"/>
  <c r="K11404" i="2"/>
  <c r="M11404" i="2" s="1"/>
  <c r="Q458" i="2" s="1"/>
  <c r="K11425" i="2"/>
  <c r="M11425" i="2" s="1"/>
  <c r="AL458" i="2" s="1"/>
  <c r="K11407" i="2"/>
  <c r="M11407" i="2" s="1"/>
  <c r="T458" i="2" s="1"/>
  <c r="K11419" i="2"/>
  <c r="M11419" i="2" s="1"/>
  <c r="AF458" i="2" s="1"/>
  <c r="K11417" i="2"/>
  <c r="M11417" i="2" s="1"/>
  <c r="AD458" i="2" s="1"/>
  <c r="K11422" i="2"/>
  <c r="M11422" i="2" s="1"/>
  <c r="AI458" i="2" s="1"/>
  <c r="K11411" i="2"/>
  <c r="M11411" i="2" s="1"/>
  <c r="X458" i="2" s="1"/>
  <c r="K11409" i="2"/>
  <c r="M11409" i="2" s="1"/>
  <c r="V458" i="2" s="1"/>
  <c r="K11414" i="2"/>
  <c r="M11414" i="2" s="1"/>
  <c r="AA458" i="2" s="1"/>
  <c r="K11403" i="2"/>
  <c r="M11403" i="2" s="1"/>
  <c r="P458" i="2" s="1"/>
  <c r="K11424" i="2"/>
  <c r="M11424" i="2" s="1"/>
  <c r="AK458" i="2" s="1"/>
  <c r="K11406" i="2"/>
  <c r="M11406" i="2" s="1"/>
  <c r="S458" i="2" s="1"/>
  <c r="K2053" i="2"/>
  <c r="M2053" i="2" s="1"/>
  <c r="P84" i="2" s="1"/>
  <c r="K2074" i="2"/>
  <c r="M2074" i="2" s="1"/>
  <c r="AK84" i="2" s="1"/>
  <c r="K2056" i="2"/>
  <c r="M2056" i="2" s="1"/>
  <c r="S84" i="2" s="1"/>
  <c r="K2076" i="2"/>
  <c r="M2076" i="2" s="1"/>
  <c r="AM84" i="2" s="1"/>
  <c r="K2066" i="2"/>
  <c r="M2066" i="2" s="1"/>
  <c r="AC84" i="2" s="1"/>
  <c r="K2070" i="2"/>
  <c r="M2070" i="2" s="1"/>
  <c r="AG84" i="2" s="1"/>
  <c r="K2068" i="2"/>
  <c r="M2068" i="2" s="1"/>
  <c r="AE84" i="2" s="1"/>
  <c r="K2058" i="2"/>
  <c r="M2058" i="2" s="1"/>
  <c r="U84" i="2" s="1"/>
  <c r="K2062" i="2"/>
  <c r="M2062" i="2" s="1"/>
  <c r="Y84" i="2" s="1"/>
  <c r="K2060" i="2"/>
  <c r="M2060" i="2" s="1"/>
  <c r="W84" i="2" s="1"/>
  <c r="K2073" i="2"/>
  <c r="M2073" i="2" s="1"/>
  <c r="AJ84" i="2" s="1"/>
  <c r="K2054" i="2"/>
  <c r="M2054" i="2" s="1"/>
  <c r="Q84" i="2" s="1"/>
  <c r="K2052" i="2"/>
  <c r="M2052" i="2" s="1"/>
  <c r="O84" i="2" s="1"/>
  <c r="K2065" i="2"/>
  <c r="M2065" i="2" s="1"/>
  <c r="AB84" i="2" s="1"/>
  <c r="K2055" i="2"/>
  <c r="M2055" i="2" s="1"/>
  <c r="R84" i="2" s="1"/>
  <c r="K2075" i="2"/>
  <c r="M2075" i="2" s="1"/>
  <c r="AL84" i="2" s="1"/>
  <c r="K2057" i="2"/>
  <c r="M2057" i="2" s="1"/>
  <c r="T84" i="2" s="1"/>
  <c r="K2071" i="2"/>
  <c r="M2071" i="2" s="1"/>
  <c r="AH84" i="2" s="1"/>
  <c r="K2069" i="2"/>
  <c r="M2069" i="2" s="1"/>
  <c r="AF84" i="2" s="1"/>
  <c r="K2067" i="2"/>
  <c r="M2067" i="2" s="1"/>
  <c r="AD84" i="2" s="1"/>
  <c r="K2072" i="2"/>
  <c r="M2072" i="2" s="1"/>
  <c r="AI84" i="2" s="1"/>
  <c r="K2063" i="2"/>
  <c r="M2063" i="2" s="1"/>
  <c r="Z84" i="2" s="1"/>
  <c r="K2061" i="2"/>
  <c r="M2061" i="2" s="1"/>
  <c r="K2059" i="2"/>
  <c r="M2059" i="2" s="1"/>
  <c r="V84" i="2" s="1"/>
  <c r="K2064" i="2"/>
  <c r="M2064" i="2" s="1"/>
  <c r="AA84" i="2" s="1"/>
  <c r="K8570" i="2"/>
  <c r="M8570" i="2" s="1"/>
  <c r="AG344" i="2" s="1"/>
  <c r="K8559" i="2"/>
  <c r="M8559" i="2" s="1"/>
  <c r="V344" i="2" s="1"/>
  <c r="K8552" i="2"/>
  <c r="M8552" i="2" s="1"/>
  <c r="O344" i="2" s="1"/>
  <c r="K8557" i="2"/>
  <c r="M8557" i="2" s="1"/>
  <c r="T344" i="2" s="1"/>
  <c r="K8562" i="2"/>
  <c r="M8562" i="2" s="1"/>
  <c r="Y344" i="2" s="1"/>
  <c r="K8574" i="2"/>
  <c r="M8574" i="2" s="1"/>
  <c r="AK344" i="2" s="1"/>
  <c r="K8571" i="2"/>
  <c r="M8571" i="2" s="1"/>
  <c r="AH344" i="2" s="1"/>
  <c r="K8554" i="2"/>
  <c r="M8554" i="2" s="1"/>
  <c r="Q344" i="2" s="1"/>
  <c r="K8566" i="2"/>
  <c r="M8566" i="2" s="1"/>
  <c r="K8568" i="2"/>
  <c r="M8568" i="2" s="1"/>
  <c r="AE344" i="2" s="1"/>
  <c r="K8569" i="2"/>
  <c r="M8569" i="2" s="1"/>
  <c r="AF344" i="2" s="1"/>
  <c r="K8558" i="2"/>
  <c r="M8558" i="2" s="1"/>
  <c r="U344" i="2" s="1"/>
  <c r="K8565" i="2"/>
  <c r="M8565" i="2" s="1"/>
  <c r="AB344" i="2" s="1"/>
  <c r="K8561" i="2"/>
  <c r="M8561" i="2" s="1"/>
  <c r="X344" i="2" s="1"/>
  <c r="K8572" i="2"/>
  <c r="M8572" i="2" s="1"/>
  <c r="AI344" i="2" s="1"/>
  <c r="K8563" i="2"/>
  <c r="M8563" i="2" s="1"/>
  <c r="Z344" i="2" s="1"/>
  <c r="K8553" i="2"/>
  <c r="M8553" i="2" s="1"/>
  <c r="P344" i="2" s="1"/>
  <c r="K8564" i="2"/>
  <c r="M8564" i="2" s="1"/>
  <c r="AA344" i="2" s="1"/>
  <c r="K8560" i="2"/>
  <c r="M8560" i="2" s="1"/>
  <c r="W344" i="2" s="1"/>
  <c r="K8575" i="2"/>
  <c r="M8575" i="2" s="1"/>
  <c r="AL344" i="2" s="1"/>
  <c r="K8556" i="2"/>
  <c r="M8556" i="2" s="1"/>
  <c r="S344" i="2" s="1"/>
  <c r="K8576" i="2"/>
  <c r="M8576" i="2" s="1"/>
  <c r="AM344" i="2" s="1"/>
  <c r="K8567" i="2"/>
  <c r="M8567" i="2" s="1"/>
  <c r="AD344" i="2" s="1"/>
  <c r="K8573" i="2"/>
  <c r="M8573" i="2" s="1"/>
  <c r="AJ344" i="2" s="1"/>
  <c r="K8555" i="2"/>
  <c r="M8555" i="2" s="1"/>
  <c r="R344" i="2" s="1"/>
  <c r="K23706" i="2"/>
  <c r="M23706" i="2" s="1"/>
  <c r="S950" i="2" s="1"/>
  <c r="K23711" i="2"/>
  <c r="M23711" i="2" s="1"/>
  <c r="X950" i="2" s="1"/>
  <c r="K23725" i="2"/>
  <c r="M23725" i="2" s="1"/>
  <c r="AL950" i="2" s="1"/>
  <c r="K23721" i="2"/>
  <c r="M23721" i="2" s="1"/>
  <c r="AH950" i="2" s="1"/>
  <c r="K23703" i="2"/>
  <c r="M23703" i="2" s="1"/>
  <c r="P950" i="2" s="1"/>
  <c r="K23717" i="2"/>
  <c r="M23717" i="2" s="1"/>
  <c r="AD950" i="2" s="1"/>
  <c r="K23726" i="2"/>
  <c r="M23726" i="2" s="1"/>
  <c r="AM950" i="2" s="1"/>
  <c r="K23713" i="2"/>
  <c r="M23713" i="2" s="1"/>
  <c r="Z950" i="2" s="1"/>
  <c r="K23718" i="2"/>
  <c r="M23718" i="2" s="1"/>
  <c r="AE950" i="2" s="1"/>
  <c r="K23709" i="2"/>
  <c r="M23709" i="2" s="1"/>
  <c r="V950" i="2" s="1"/>
  <c r="K23723" i="2"/>
  <c r="M23723" i="2" s="1"/>
  <c r="AJ950" i="2" s="1"/>
  <c r="K23705" i="2"/>
  <c r="M23705" i="2" s="1"/>
  <c r="R950" i="2" s="1"/>
  <c r="K23710" i="2"/>
  <c r="M23710" i="2" s="1"/>
  <c r="W950" i="2" s="1"/>
  <c r="K23715" i="2"/>
  <c r="M23715" i="2" s="1"/>
  <c r="AB950" i="2" s="1"/>
  <c r="K23720" i="2"/>
  <c r="M23720" i="2" s="1"/>
  <c r="AG950" i="2" s="1"/>
  <c r="K23702" i="2"/>
  <c r="M23702" i="2" s="1"/>
  <c r="O950" i="2" s="1"/>
  <c r="K23707" i="2"/>
  <c r="M23707" i="2" s="1"/>
  <c r="T950" i="2" s="1"/>
  <c r="K23712" i="2"/>
  <c r="M23712" i="2" s="1"/>
  <c r="K23724" i="2"/>
  <c r="M23724" i="2" s="1"/>
  <c r="AK950" i="2" s="1"/>
  <c r="K23722" i="2"/>
  <c r="M23722" i="2" s="1"/>
  <c r="AI950" i="2" s="1"/>
  <c r="K23704" i="2"/>
  <c r="M23704" i="2" s="1"/>
  <c r="Q950" i="2" s="1"/>
  <c r="K23716" i="2"/>
  <c r="M23716" i="2" s="1"/>
  <c r="AC950" i="2" s="1"/>
  <c r="K23714" i="2"/>
  <c r="M23714" i="2" s="1"/>
  <c r="AA950" i="2" s="1"/>
  <c r="K23719" i="2"/>
  <c r="M23719" i="2" s="1"/>
  <c r="AF950" i="2" s="1"/>
  <c r="K23708" i="2"/>
  <c r="M23708" i="2" s="1"/>
  <c r="U950" i="2" s="1"/>
  <c r="K22830" i="2"/>
  <c r="M22830" i="2" s="1"/>
  <c r="R915" i="2" s="1"/>
  <c r="K22843" i="2"/>
  <c r="M22843" i="2" s="1"/>
  <c r="AE915" i="2" s="1"/>
  <c r="K22833" i="2"/>
  <c r="M22833" i="2" s="1"/>
  <c r="U915" i="2" s="1"/>
  <c r="K22845" i="2"/>
  <c r="M22845" i="2" s="1"/>
  <c r="AG915" i="2" s="1"/>
  <c r="K22835" i="2"/>
  <c r="M22835" i="2" s="1"/>
  <c r="W915" i="2" s="1"/>
  <c r="K22848" i="2"/>
  <c r="M22848" i="2" s="1"/>
  <c r="AJ915" i="2" s="1"/>
  <c r="K22837" i="2"/>
  <c r="M22837" i="2" s="1"/>
  <c r="Y915" i="2" s="1"/>
  <c r="K22827" i="2"/>
  <c r="M22827" i="2" s="1"/>
  <c r="O915" i="2" s="1"/>
  <c r="K22832" i="2"/>
  <c r="M22832" i="2" s="1"/>
  <c r="T915" i="2" s="1"/>
  <c r="K22847" i="2"/>
  <c r="M22847" i="2" s="1"/>
  <c r="AI915" i="2" s="1"/>
  <c r="K22829" i="2"/>
  <c r="M22829" i="2" s="1"/>
  <c r="Q915" i="2" s="1"/>
  <c r="K22850" i="2"/>
  <c r="M22850" i="2" s="1"/>
  <c r="AL915" i="2" s="1"/>
  <c r="K22840" i="2"/>
  <c r="M22840" i="2" s="1"/>
  <c r="K22839" i="2"/>
  <c r="M22839" i="2" s="1"/>
  <c r="AA915" i="2" s="1"/>
  <c r="K22844" i="2"/>
  <c r="M22844" i="2" s="1"/>
  <c r="AF915" i="2" s="1"/>
  <c r="K22842" i="2"/>
  <c r="M22842" i="2" s="1"/>
  <c r="AD915" i="2" s="1"/>
  <c r="K22831" i="2"/>
  <c r="M22831" i="2" s="1"/>
  <c r="S915" i="2" s="1"/>
  <c r="K22836" i="2"/>
  <c r="M22836" i="2" s="1"/>
  <c r="X915" i="2" s="1"/>
  <c r="K22834" i="2"/>
  <c r="M22834" i="2" s="1"/>
  <c r="V915" i="2" s="1"/>
  <c r="K22846" i="2"/>
  <c r="M22846" i="2" s="1"/>
  <c r="AH915" i="2" s="1"/>
  <c r="K22828" i="2"/>
  <c r="M22828" i="2" s="1"/>
  <c r="P915" i="2" s="1"/>
  <c r="K22849" i="2"/>
  <c r="M22849" i="2" s="1"/>
  <c r="AK915" i="2" s="1"/>
  <c r="K22838" i="2"/>
  <c r="M22838" i="2" s="1"/>
  <c r="Z915" i="2" s="1"/>
  <c r="K22851" i="2"/>
  <c r="M22851" i="2" s="1"/>
  <c r="AM915" i="2" s="1"/>
  <c r="K22841" i="2"/>
  <c r="M22841" i="2" s="1"/>
  <c r="AC915" i="2" s="1"/>
  <c r="K8801" i="2"/>
  <c r="M8801" i="2" s="1"/>
  <c r="AM353" i="2" s="1"/>
  <c r="K8790" i="2"/>
  <c r="M8790" i="2" s="1"/>
  <c r="AB353" i="2" s="1"/>
  <c r="K8800" i="2"/>
  <c r="M8800" i="2" s="1"/>
  <c r="AL353" i="2" s="1"/>
  <c r="K8793" i="2"/>
  <c r="M8793" i="2" s="1"/>
  <c r="AE353" i="2" s="1"/>
  <c r="K8782" i="2"/>
  <c r="M8782" i="2" s="1"/>
  <c r="T353" i="2" s="1"/>
  <c r="K8779" i="2"/>
  <c r="M8779" i="2" s="1"/>
  <c r="Q353" i="2" s="1"/>
  <c r="K8785" i="2"/>
  <c r="M8785" i="2" s="1"/>
  <c r="W353" i="2" s="1"/>
  <c r="K8796" i="2"/>
  <c r="M8796" i="2" s="1"/>
  <c r="AH353" i="2" s="1"/>
  <c r="K8797" i="2"/>
  <c r="M8797" i="2" s="1"/>
  <c r="AI353" i="2" s="1"/>
  <c r="K8777" i="2"/>
  <c r="M8777" i="2" s="1"/>
  <c r="O353" i="2" s="1"/>
  <c r="K8788" i="2"/>
  <c r="M8788" i="2" s="1"/>
  <c r="Z353" i="2" s="1"/>
  <c r="K8795" i="2"/>
  <c r="M8795" i="2" s="1"/>
  <c r="AG353" i="2" s="1"/>
  <c r="K8799" i="2"/>
  <c r="M8799" i="2" s="1"/>
  <c r="AK353" i="2" s="1"/>
  <c r="K8780" i="2"/>
  <c r="M8780" i="2" s="1"/>
  <c r="R353" i="2" s="1"/>
  <c r="K8789" i="2"/>
  <c r="M8789" i="2" s="1"/>
  <c r="AA353" i="2" s="1"/>
  <c r="K8794" i="2"/>
  <c r="M8794" i="2" s="1"/>
  <c r="AF353" i="2" s="1"/>
  <c r="K8791" i="2"/>
  <c r="M8791" i="2" s="1"/>
  <c r="AC353" i="2" s="1"/>
  <c r="K8787" i="2"/>
  <c r="M8787" i="2" s="1"/>
  <c r="Y353" i="2" s="1"/>
  <c r="K8792" i="2"/>
  <c r="M8792" i="2" s="1"/>
  <c r="AD353" i="2" s="1"/>
  <c r="K8786" i="2"/>
  <c r="M8786" i="2" s="1"/>
  <c r="K8783" i="2"/>
  <c r="M8783" i="2" s="1"/>
  <c r="U353" i="2" s="1"/>
  <c r="K8784" i="2"/>
  <c r="M8784" i="2" s="1"/>
  <c r="V353" i="2" s="1"/>
  <c r="K8778" i="2"/>
  <c r="M8778" i="2" s="1"/>
  <c r="P353" i="2" s="1"/>
  <c r="K8798" i="2"/>
  <c r="M8798" i="2" s="1"/>
  <c r="AJ353" i="2" s="1"/>
  <c r="K8781" i="2"/>
  <c r="M8781" i="2" s="1"/>
  <c r="S353" i="2" s="1"/>
  <c r="K19043" i="2"/>
  <c r="M19043" i="2" s="1"/>
  <c r="AE763" i="2" s="1"/>
  <c r="K19033" i="2"/>
  <c r="M19033" i="2" s="1"/>
  <c r="U763" i="2" s="1"/>
  <c r="K19039" i="2"/>
  <c r="M19039" i="2" s="1"/>
  <c r="AA763" i="2" s="1"/>
  <c r="K19045" i="2"/>
  <c r="M19045" i="2" s="1"/>
  <c r="AG763" i="2" s="1"/>
  <c r="K19035" i="2"/>
  <c r="M19035" i="2" s="1"/>
  <c r="W763" i="2" s="1"/>
  <c r="K19048" i="2"/>
  <c r="M19048" i="2" s="1"/>
  <c r="AJ763" i="2" s="1"/>
  <c r="K19031" i="2"/>
  <c r="M19031" i="2" s="1"/>
  <c r="S763" i="2" s="1"/>
  <c r="K19037" i="2"/>
  <c r="M19037" i="2" s="1"/>
  <c r="K19027" i="2"/>
  <c r="M19027" i="2" s="1"/>
  <c r="O763" i="2" s="1"/>
  <c r="K19040" i="2"/>
  <c r="M19040" i="2" s="1"/>
  <c r="AB763" i="2" s="1"/>
  <c r="K19029" i="2"/>
  <c r="M19029" i="2" s="1"/>
  <c r="Q763" i="2" s="1"/>
  <c r="K19050" i="2"/>
  <c r="M19050" i="2" s="1"/>
  <c r="AL763" i="2" s="1"/>
  <c r="K19032" i="2"/>
  <c r="M19032" i="2" s="1"/>
  <c r="T763" i="2" s="1"/>
  <c r="K19044" i="2"/>
  <c r="M19044" i="2" s="1"/>
  <c r="AF763" i="2" s="1"/>
  <c r="K19042" i="2"/>
  <c r="M19042" i="2" s="1"/>
  <c r="AD763" i="2" s="1"/>
  <c r="K19046" i="2"/>
  <c r="M19046" i="2" s="1"/>
  <c r="AH763" i="2" s="1"/>
  <c r="K19036" i="2"/>
  <c r="M19036" i="2" s="1"/>
  <c r="X763" i="2" s="1"/>
  <c r="K19034" i="2"/>
  <c r="M19034" i="2" s="1"/>
  <c r="V763" i="2" s="1"/>
  <c r="K19038" i="2"/>
  <c r="M19038" i="2" s="1"/>
  <c r="Z763" i="2" s="1"/>
  <c r="K19028" i="2"/>
  <c r="M19028" i="2" s="1"/>
  <c r="P763" i="2" s="1"/>
  <c r="K19049" i="2"/>
  <c r="M19049" i="2" s="1"/>
  <c r="AK763" i="2" s="1"/>
  <c r="K19030" i="2"/>
  <c r="M19030" i="2" s="1"/>
  <c r="R763" i="2" s="1"/>
  <c r="K19051" i="2"/>
  <c r="M19051" i="2" s="1"/>
  <c r="AM763" i="2" s="1"/>
  <c r="K19041" i="2"/>
  <c r="M19041" i="2" s="1"/>
  <c r="AC763" i="2" s="1"/>
  <c r="K19047" i="2"/>
  <c r="M19047" i="2" s="1"/>
  <c r="AI763" i="2" s="1"/>
  <c r="K2901" i="2"/>
  <c r="M2901" i="2" s="1"/>
  <c r="AM117" i="2" s="1"/>
  <c r="K2891" i="2"/>
  <c r="M2891" i="2" s="1"/>
  <c r="AC117" i="2" s="1"/>
  <c r="K2896" i="2"/>
  <c r="M2896" i="2" s="1"/>
  <c r="AH117" i="2" s="1"/>
  <c r="K2895" i="2"/>
  <c r="M2895" i="2" s="1"/>
  <c r="AG117" i="2" s="1"/>
  <c r="K2893" i="2"/>
  <c r="M2893" i="2" s="1"/>
  <c r="AE117" i="2" s="1"/>
  <c r="K2883" i="2"/>
  <c r="M2883" i="2" s="1"/>
  <c r="U117" i="2" s="1"/>
  <c r="K2888" i="2"/>
  <c r="M2888" i="2" s="1"/>
  <c r="Z117" i="2" s="1"/>
  <c r="K2885" i="2"/>
  <c r="M2885" i="2" s="1"/>
  <c r="W117" i="2" s="1"/>
  <c r="K2898" i="2"/>
  <c r="M2898" i="2" s="1"/>
  <c r="AJ117" i="2" s="1"/>
  <c r="K2880" i="2"/>
  <c r="M2880" i="2" s="1"/>
  <c r="R117" i="2" s="1"/>
  <c r="K2877" i="2"/>
  <c r="M2877" i="2" s="1"/>
  <c r="O117" i="2" s="1"/>
  <c r="K2890" i="2"/>
  <c r="M2890" i="2" s="1"/>
  <c r="AB117" i="2" s="1"/>
  <c r="K2894" i="2"/>
  <c r="M2894" i="2" s="1"/>
  <c r="AF117" i="2" s="1"/>
  <c r="K2900" i="2"/>
  <c r="M2900" i="2" s="1"/>
  <c r="AL117" i="2" s="1"/>
  <c r="K2882" i="2"/>
  <c r="M2882" i="2" s="1"/>
  <c r="T117" i="2" s="1"/>
  <c r="K2886" i="2"/>
  <c r="M2886" i="2" s="1"/>
  <c r="X117" i="2" s="1"/>
  <c r="K2892" i="2"/>
  <c r="M2892" i="2" s="1"/>
  <c r="AD117" i="2" s="1"/>
  <c r="K2897" i="2"/>
  <c r="M2897" i="2" s="1"/>
  <c r="AI117" i="2" s="1"/>
  <c r="K2878" i="2"/>
  <c r="M2878" i="2" s="1"/>
  <c r="P117" i="2" s="1"/>
  <c r="K2884" i="2"/>
  <c r="M2884" i="2" s="1"/>
  <c r="V117" i="2" s="1"/>
  <c r="K2889" i="2"/>
  <c r="M2889" i="2" s="1"/>
  <c r="AA117" i="2" s="1"/>
  <c r="K2887" i="2"/>
  <c r="M2887" i="2" s="1"/>
  <c r="Y117" i="2" s="1"/>
  <c r="K2899" i="2"/>
  <c r="M2899" i="2" s="1"/>
  <c r="AK117" i="2" s="1"/>
  <c r="K2881" i="2"/>
  <c r="M2881" i="2" s="1"/>
  <c r="S117" i="2" s="1"/>
  <c r="K2879" i="2"/>
  <c r="M2879" i="2" s="1"/>
  <c r="Q117" i="2" s="1"/>
  <c r="K12919" i="2"/>
  <c r="M12919" i="2" s="1"/>
  <c r="AF518" i="2" s="1"/>
  <c r="K12917" i="2"/>
  <c r="M12917" i="2" s="1"/>
  <c r="AD518" i="2" s="1"/>
  <c r="K12923" i="2"/>
  <c r="M12923" i="2" s="1"/>
  <c r="AJ518" i="2" s="1"/>
  <c r="K12911" i="2"/>
  <c r="M12911" i="2" s="1"/>
  <c r="X518" i="2" s="1"/>
  <c r="K12909" i="2"/>
  <c r="M12909" i="2" s="1"/>
  <c r="V518" i="2" s="1"/>
  <c r="K12915" i="2"/>
  <c r="M12915" i="2" s="1"/>
  <c r="AB518" i="2" s="1"/>
  <c r="K12921" i="2"/>
  <c r="M12921" i="2" s="1"/>
  <c r="AH518" i="2" s="1"/>
  <c r="K12903" i="2"/>
  <c r="M12903" i="2" s="1"/>
  <c r="P518" i="2" s="1"/>
  <c r="K12924" i="2"/>
  <c r="M12924" i="2" s="1"/>
  <c r="AK518" i="2" s="1"/>
  <c r="K12907" i="2"/>
  <c r="M12907" i="2" s="1"/>
  <c r="T518" i="2" s="1"/>
  <c r="K12913" i="2"/>
  <c r="M12913" i="2" s="1"/>
  <c r="Z518" i="2" s="1"/>
  <c r="K12926" i="2"/>
  <c r="M12926" i="2" s="1"/>
  <c r="AM518" i="2" s="1"/>
  <c r="K12916" i="2"/>
  <c r="M12916" i="2" s="1"/>
  <c r="AC518" i="2" s="1"/>
  <c r="K12905" i="2"/>
  <c r="M12905" i="2" s="1"/>
  <c r="R518" i="2" s="1"/>
  <c r="K12918" i="2"/>
  <c r="M12918" i="2" s="1"/>
  <c r="AE518" i="2" s="1"/>
  <c r="K12908" i="2"/>
  <c r="M12908" i="2" s="1"/>
  <c r="U518" i="2" s="1"/>
  <c r="K12920" i="2"/>
  <c r="M12920" i="2" s="1"/>
  <c r="AG518" i="2" s="1"/>
  <c r="K12910" i="2"/>
  <c r="M12910" i="2" s="1"/>
  <c r="W518" i="2" s="1"/>
  <c r="K12922" i="2"/>
  <c r="M12922" i="2" s="1"/>
  <c r="AI518" i="2" s="1"/>
  <c r="K12912" i="2"/>
  <c r="M12912" i="2" s="1"/>
  <c r="Y518" i="2" s="1"/>
  <c r="K12902" i="2"/>
  <c r="M12902" i="2" s="1"/>
  <c r="O518" i="2" s="1"/>
  <c r="K12914" i="2"/>
  <c r="M12914" i="2" s="1"/>
  <c r="AA518" i="2" s="1"/>
  <c r="K12904" i="2"/>
  <c r="M12904" i="2" s="1"/>
  <c r="Q518" i="2" s="1"/>
  <c r="K12925" i="2"/>
  <c r="M12925" i="2" s="1"/>
  <c r="AL518" i="2" s="1"/>
  <c r="K12906" i="2"/>
  <c r="M12906" i="2" s="1"/>
  <c r="S518" i="2" s="1"/>
  <c r="K1925" i="2"/>
  <c r="M1925" i="2" s="1"/>
  <c r="AL78" i="2" s="1"/>
  <c r="K1907" i="2"/>
  <c r="M1907" i="2" s="1"/>
  <c r="T78" i="2" s="1"/>
  <c r="K1912" i="2"/>
  <c r="M1912" i="2" s="1"/>
  <c r="Y78" i="2" s="1"/>
  <c r="K1903" i="2"/>
  <c r="M1903" i="2" s="1"/>
  <c r="P78" i="2" s="1"/>
  <c r="K1917" i="2"/>
  <c r="M1917" i="2" s="1"/>
  <c r="AD78" i="2" s="1"/>
  <c r="K1922" i="2"/>
  <c r="M1922" i="2" s="1"/>
  <c r="AI78" i="2" s="1"/>
  <c r="K1904" i="2"/>
  <c r="M1904" i="2" s="1"/>
  <c r="Q78" i="2" s="1"/>
  <c r="K1909" i="2"/>
  <c r="M1909" i="2" s="1"/>
  <c r="V78" i="2" s="1"/>
  <c r="K1914" i="2"/>
  <c r="M1914" i="2" s="1"/>
  <c r="K1926" i="2"/>
  <c r="M1926" i="2" s="1"/>
  <c r="AM78" i="2" s="1"/>
  <c r="K1924" i="2"/>
  <c r="M1924" i="2" s="1"/>
  <c r="AK78" i="2" s="1"/>
  <c r="K1906" i="2"/>
  <c r="M1906" i="2" s="1"/>
  <c r="S78" i="2" s="1"/>
  <c r="K1918" i="2"/>
  <c r="M1918" i="2" s="1"/>
  <c r="AE78" i="2" s="1"/>
  <c r="K1916" i="2"/>
  <c r="M1916" i="2" s="1"/>
  <c r="AC78" i="2" s="1"/>
  <c r="K1921" i="2"/>
  <c r="M1921" i="2" s="1"/>
  <c r="AH78" i="2" s="1"/>
  <c r="K1910" i="2"/>
  <c r="M1910" i="2" s="1"/>
  <c r="W78" i="2" s="1"/>
  <c r="K1908" i="2"/>
  <c r="M1908" i="2" s="1"/>
  <c r="U78" i="2" s="1"/>
  <c r="K1913" i="2"/>
  <c r="M1913" i="2" s="1"/>
  <c r="Z78" i="2" s="1"/>
  <c r="K1902" i="2"/>
  <c r="M1902" i="2" s="1"/>
  <c r="O78" i="2" s="1"/>
  <c r="K1923" i="2"/>
  <c r="M1923" i="2" s="1"/>
  <c r="AJ78" i="2" s="1"/>
  <c r="K1905" i="2"/>
  <c r="M1905" i="2" s="1"/>
  <c r="R78" i="2" s="1"/>
  <c r="K1919" i="2"/>
  <c r="M1919" i="2" s="1"/>
  <c r="AF78" i="2" s="1"/>
  <c r="K1915" i="2"/>
  <c r="M1915" i="2" s="1"/>
  <c r="AB78" i="2" s="1"/>
  <c r="K1920" i="2"/>
  <c r="M1920" i="2" s="1"/>
  <c r="AG78" i="2" s="1"/>
  <c r="K1911" i="2"/>
  <c r="M1911" i="2" s="1"/>
  <c r="X78" i="2" s="1"/>
  <c r="K3986" i="2"/>
  <c r="M3986" i="2" s="1"/>
  <c r="X161" i="2" s="1"/>
  <c r="K3984" i="2"/>
  <c r="M3984" i="2" s="1"/>
  <c r="V161" i="2" s="1"/>
  <c r="K3989" i="2"/>
  <c r="M3989" i="2" s="1"/>
  <c r="AA161" i="2" s="1"/>
  <c r="K3978" i="2"/>
  <c r="M3978" i="2" s="1"/>
  <c r="P161" i="2" s="1"/>
  <c r="K3999" i="2"/>
  <c r="M3999" i="2" s="1"/>
  <c r="AK161" i="2" s="1"/>
  <c r="K3981" i="2"/>
  <c r="M3981" i="2" s="1"/>
  <c r="S161" i="2" s="1"/>
  <c r="K4001" i="2"/>
  <c r="M4001" i="2" s="1"/>
  <c r="AM161" i="2" s="1"/>
  <c r="K3991" i="2"/>
  <c r="M3991" i="2" s="1"/>
  <c r="AC161" i="2" s="1"/>
  <c r="K3995" i="2"/>
  <c r="M3995" i="2" s="1"/>
  <c r="AG161" i="2" s="1"/>
  <c r="K3993" i="2"/>
  <c r="M3993" i="2" s="1"/>
  <c r="AE161" i="2" s="1"/>
  <c r="K3983" i="2"/>
  <c r="M3983" i="2" s="1"/>
  <c r="U161" i="2" s="1"/>
  <c r="K3987" i="2"/>
  <c r="M3987" i="2" s="1"/>
  <c r="Y161" i="2" s="1"/>
  <c r="K3985" i="2"/>
  <c r="M3985" i="2" s="1"/>
  <c r="W161" i="2" s="1"/>
  <c r="K3998" i="2"/>
  <c r="M3998" i="2" s="1"/>
  <c r="AJ161" i="2" s="1"/>
  <c r="K3979" i="2"/>
  <c r="M3979" i="2" s="1"/>
  <c r="Q161" i="2" s="1"/>
  <c r="K3977" i="2"/>
  <c r="M3977" i="2" s="1"/>
  <c r="O161" i="2" s="1"/>
  <c r="K3990" i="2"/>
  <c r="M3990" i="2" s="1"/>
  <c r="AB161" i="2" s="1"/>
  <c r="K3996" i="2"/>
  <c r="M3996" i="2" s="1"/>
  <c r="AH161" i="2" s="1"/>
  <c r="K4000" i="2"/>
  <c r="M4000" i="2" s="1"/>
  <c r="AL161" i="2" s="1"/>
  <c r="K3982" i="2"/>
  <c r="M3982" i="2" s="1"/>
  <c r="T161" i="2" s="1"/>
  <c r="K3988" i="2"/>
  <c r="M3988" i="2" s="1"/>
  <c r="Z161" i="2" s="1"/>
  <c r="K3994" i="2"/>
  <c r="M3994" i="2" s="1"/>
  <c r="AF161" i="2" s="1"/>
  <c r="K3992" i="2"/>
  <c r="M3992" i="2" s="1"/>
  <c r="AD161" i="2" s="1"/>
  <c r="K3997" i="2"/>
  <c r="M3997" i="2" s="1"/>
  <c r="AI161" i="2" s="1"/>
  <c r="K3980" i="2"/>
  <c r="M3980" i="2" s="1"/>
  <c r="R161" i="2" s="1"/>
  <c r="K2357" i="2"/>
  <c r="M2357" i="2" s="1"/>
  <c r="T96" i="2" s="1"/>
  <c r="K2362" i="2"/>
  <c r="M2362" i="2" s="1"/>
  <c r="Y96" i="2" s="1"/>
  <c r="K2352" i="2"/>
  <c r="M2352" i="2" s="1"/>
  <c r="O96" i="2" s="1"/>
  <c r="K2372" i="2"/>
  <c r="M2372" i="2" s="1"/>
  <c r="AI96" i="2" s="1"/>
  <c r="K2354" i="2"/>
  <c r="M2354" i="2" s="1"/>
  <c r="Q96" i="2" s="1"/>
  <c r="K2374" i="2"/>
  <c r="M2374" i="2" s="1"/>
  <c r="AK96" i="2" s="1"/>
  <c r="K2364" i="2"/>
  <c r="M2364" i="2" s="1"/>
  <c r="AA96" i="2" s="1"/>
  <c r="K2369" i="2"/>
  <c r="M2369" i="2" s="1"/>
  <c r="AF96" i="2" s="1"/>
  <c r="K2366" i="2"/>
  <c r="M2366" i="2" s="1"/>
  <c r="AC96" i="2" s="1"/>
  <c r="K2356" i="2"/>
  <c r="M2356" i="2" s="1"/>
  <c r="S96" i="2" s="1"/>
  <c r="K2361" i="2"/>
  <c r="M2361" i="2" s="1"/>
  <c r="X96" i="2" s="1"/>
  <c r="K2358" i="2"/>
  <c r="M2358" i="2" s="1"/>
  <c r="U96" i="2" s="1"/>
  <c r="K2371" i="2"/>
  <c r="M2371" i="2" s="1"/>
  <c r="AH96" i="2" s="1"/>
  <c r="K2353" i="2"/>
  <c r="M2353" i="2" s="1"/>
  <c r="P96" i="2" s="1"/>
  <c r="K2375" i="2"/>
  <c r="M2375" i="2" s="1"/>
  <c r="AL96" i="2" s="1"/>
  <c r="K2363" i="2"/>
  <c r="M2363" i="2" s="1"/>
  <c r="Z96" i="2" s="1"/>
  <c r="K2376" i="2"/>
  <c r="M2376" i="2" s="1"/>
  <c r="AM96" i="2" s="1"/>
  <c r="K2367" i="2"/>
  <c r="M2367" i="2" s="1"/>
  <c r="AD96" i="2" s="1"/>
  <c r="K2373" i="2"/>
  <c r="M2373" i="2" s="1"/>
  <c r="AJ96" i="2" s="1"/>
  <c r="K2355" i="2"/>
  <c r="M2355" i="2" s="1"/>
  <c r="R96" i="2" s="1"/>
  <c r="K2368" i="2"/>
  <c r="M2368" i="2" s="1"/>
  <c r="AE96" i="2" s="1"/>
  <c r="K2359" i="2"/>
  <c r="M2359" i="2" s="1"/>
  <c r="V96" i="2" s="1"/>
  <c r="K2365" i="2"/>
  <c r="M2365" i="2" s="1"/>
  <c r="AB96" i="2" s="1"/>
  <c r="K2370" i="2"/>
  <c r="M2370" i="2" s="1"/>
  <c r="AG96" i="2" s="1"/>
  <c r="K2360" i="2"/>
  <c r="M2360" i="2" s="1"/>
  <c r="K2947" i="2"/>
  <c r="M2947" i="2" s="1"/>
  <c r="AI119" i="2" s="1"/>
  <c r="K2929" i="2"/>
  <c r="M2929" i="2" s="1"/>
  <c r="Q119" i="2" s="1"/>
  <c r="K2943" i="2"/>
  <c r="M2943" i="2" s="1"/>
  <c r="AE119" i="2" s="1"/>
  <c r="K2939" i="2"/>
  <c r="M2939" i="2" s="1"/>
  <c r="AA119" i="2" s="1"/>
  <c r="K2944" i="2"/>
  <c r="M2944" i="2" s="1"/>
  <c r="AF119" i="2" s="1"/>
  <c r="K2935" i="2"/>
  <c r="M2935" i="2" s="1"/>
  <c r="W119" i="2" s="1"/>
  <c r="K2949" i="2"/>
  <c r="M2949" i="2" s="1"/>
  <c r="AK119" i="2" s="1"/>
  <c r="K2931" i="2"/>
  <c r="M2931" i="2" s="1"/>
  <c r="S119" i="2" s="1"/>
  <c r="K2936" i="2"/>
  <c r="M2936" i="2" s="1"/>
  <c r="X119" i="2" s="1"/>
  <c r="K2927" i="2"/>
  <c r="M2927" i="2" s="1"/>
  <c r="O119" i="2" s="1"/>
  <c r="K2941" i="2"/>
  <c r="M2941" i="2" s="1"/>
  <c r="AC119" i="2" s="1"/>
  <c r="K2946" i="2"/>
  <c r="M2946" i="2" s="1"/>
  <c r="AH119" i="2" s="1"/>
  <c r="K2928" i="2"/>
  <c r="M2928" i="2" s="1"/>
  <c r="P119" i="2" s="1"/>
  <c r="K2933" i="2"/>
  <c r="M2933" i="2" s="1"/>
  <c r="U119" i="2" s="1"/>
  <c r="K2938" i="2"/>
  <c r="M2938" i="2" s="1"/>
  <c r="Z119" i="2" s="1"/>
  <c r="K2950" i="2"/>
  <c r="M2950" i="2" s="1"/>
  <c r="AL119" i="2" s="1"/>
  <c r="K2948" i="2"/>
  <c r="M2948" i="2" s="1"/>
  <c r="AJ119" i="2" s="1"/>
  <c r="K2930" i="2"/>
  <c r="M2930" i="2" s="1"/>
  <c r="R119" i="2" s="1"/>
  <c r="K2942" i="2"/>
  <c r="M2942" i="2" s="1"/>
  <c r="AD119" i="2" s="1"/>
  <c r="K2940" i="2"/>
  <c r="M2940" i="2" s="1"/>
  <c r="AB119" i="2" s="1"/>
  <c r="K2945" i="2"/>
  <c r="M2945" i="2" s="1"/>
  <c r="AG119" i="2" s="1"/>
  <c r="K2934" i="2"/>
  <c r="M2934" i="2" s="1"/>
  <c r="V119" i="2" s="1"/>
  <c r="K2932" i="2"/>
  <c r="M2932" i="2" s="1"/>
  <c r="T119" i="2" s="1"/>
  <c r="K2937" i="2"/>
  <c r="M2937" i="2" s="1"/>
  <c r="Y119" i="2" s="1"/>
  <c r="K2951" i="2"/>
  <c r="M2951" i="2" s="1"/>
  <c r="AM119" i="2" s="1"/>
  <c r="K7762" i="2"/>
  <c r="M7762" i="2" s="1"/>
  <c r="Y312" i="2" s="1"/>
  <c r="K7774" i="2"/>
  <c r="M7774" i="2" s="1"/>
  <c r="AK312" i="2" s="1"/>
  <c r="K7757" i="2"/>
  <c r="M7757" i="2" s="1"/>
  <c r="T312" i="2" s="1"/>
  <c r="K7754" i="2"/>
  <c r="M7754" i="2" s="1"/>
  <c r="Q312" i="2" s="1"/>
  <c r="K7766" i="2"/>
  <c r="M7766" i="2" s="1"/>
  <c r="AC312" i="2" s="1"/>
  <c r="K7776" i="2"/>
  <c r="M7776" i="2" s="1"/>
  <c r="AM312" i="2" s="1"/>
  <c r="K7769" i="2"/>
  <c r="M7769" i="2" s="1"/>
  <c r="AF312" i="2" s="1"/>
  <c r="K7758" i="2"/>
  <c r="M7758" i="2" s="1"/>
  <c r="U312" i="2" s="1"/>
  <c r="K7755" i="2"/>
  <c r="M7755" i="2" s="1"/>
  <c r="R312" i="2" s="1"/>
  <c r="K7761" i="2"/>
  <c r="M7761" i="2" s="1"/>
  <c r="X312" i="2" s="1"/>
  <c r="K7772" i="2"/>
  <c r="M7772" i="2" s="1"/>
  <c r="AI312" i="2" s="1"/>
  <c r="K7773" i="2"/>
  <c r="M7773" i="2" s="1"/>
  <c r="AJ312" i="2" s="1"/>
  <c r="K7753" i="2"/>
  <c r="M7753" i="2" s="1"/>
  <c r="P312" i="2" s="1"/>
  <c r="K7764" i="2"/>
  <c r="M7764" i="2" s="1"/>
  <c r="AA312" i="2" s="1"/>
  <c r="K7752" i="2"/>
  <c r="M7752" i="2" s="1"/>
  <c r="O312" i="2" s="1"/>
  <c r="K7775" i="2"/>
  <c r="M7775" i="2" s="1"/>
  <c r="AL312" i="2" s="1"/>
  <c r="K7756" i="2"/>
  <c r="M7756" i="2" s="1"/>
  <c r="S312" i="2" s="1"/>
  <c r="K7771" i="2"/>
  <c r="M7771" i="2" s="1"/>
  <c r="AH312" i="2" s="1"/>
  <c r="K7767" i="2"/>
  <c r="M7767" i="2" s="1"/>
  <c r="AD312" i="2" s="1"/>
  <c r="K7763" i="2"/>
  <c r="M7763" i="2" s="1"/>
  <c r="Z312" i="2" s="1"/>
  <c r="K7765" i="2"/>
  <c r="M7765" i="2" s="1"/>
  <c r="AB312" i="2" s="1"/>
  <c r="K7770" i="2"/>
  <c r="M7770" i="2" s="1"/>
  <c r="AG312" i="2" s="1"/>
  <c r="K7759" i="2"/>
  <c r="M7759" i="2" s="1"/>
  <c r="V312" i="2" s="1"/>
  <c r="K7760" i="2"/>
  <c r="M7760" i="2" s="1"/>
  <c r="K7768" i="2"/>
  <c r="M7768" i="2" s="1"/>
  <c r="AE312" i="2" s="1"/>
  <c r="K8985" i="2"/>
  <c r="M8985" i="2" s="1"/>
  <c r="W361" i="2" s="1"/>
  <c r="K8990" i="2"/>
  <c r="M8990" i="2" s="1"/>
  <c r="AB361" i="2" s="1"/>
  <c r="K8989" i="2"/>
  <c r="M8989" i="2" s="1"/>
  <c r="AA361" i="2" s="1"/>
  <c r="K8977" i="2"/>
  <c r="M8977" i="2" s="1"/>
  <c r="O361" i="2" s="1"/>
  <c r="K8982" i="2"/>
  <c r="M8982" i="2" s="1"/>
  <c r="T361" i="2" s="1"/>
  <c r="K8987" i="2"/>
  <c r="M8987" i="2" s="1"/>
  <c r="K9000" i="2"/>
  <c r="M9000" i="2" s="1"/>
  <c r="AL361" i="2" s="1"/>
  <c r="K8996" i="2"/>
  <c r="M8996" i="2" s="1"/>
  <c r="AH361" i="2" s="1"/>
  <c r="K8981" i="2"/>
  <c r="M8981" i="2" s="1"/>
  <c r="S361" i="2" s="1"/>
  <c r="K8994" i="2"/>
  <c r="M8994" i="2" s="1"/>
  <c r="AF361" i="2" s="1"/>
  <c r="K8992" i="2"/>
  <c r="M8992" i="2" s="1"/>
  <c r="AD361" i="2" s="1"/>
  <c r="K8988" i="2"/>
  <c r="M8988" i="2" s="1"/>
  <c r="Z361" i="2" s="1"/>
  <c r="K8984" i="2"/>
  <c r="M8984" i="2" s="1"/>
  <c r="V361" i="2" s="1"/>
  <c r="K8986" i="2"/>
  <c r="M8986" i="2" s="1"/>
  <c r="X361" i="2" s="1"/>
  <c r="K8999" i="2"/>
  <c r="M8999" i="2" s="1"/>
  <c r="AK361" i="2" s="1"/>
  <c r="K8980" i="2"/>
  <c r="M8980" i="2" s="1"/>
  <c r="R361" i="2" s="1"/>
  <c r="K8978" i="2"/>
  <c r="M8978" i="2" s="1"/>
  <c r="P361" i="2" s="1"/>
  <c r="K8991" i="2"/>
  <c r="M8991" i="2" s="1"/>
  <c r="AC361" i="2" s="1"/>
  <c r="K8979" i="2"/>
  <c r="M8979" i="2" s="1"/>
  <c r="Q361" i="2" s="1"/>
  <c r="K9001" i="2"/>
  <c r="M9001" i="2" s="1"/>
  <c r="AM361" i="2" s="1"/>
  <c r="K8983" i="2"/>
  <c r="M8983" i="2" s="1"/>
  <c r="U361" i="2" s="1"/>
  <c r="K8997" i="2"/>
  <c r="M8997" i="2" s="1"/>
  <c r="AI361" i="2" s="1"/>
  <c r="K8993" i="2"/>
  <c r="M8993" i="2" s="1"/>
  <c r="AE361" i="2" s="1"/>
  <c r="K8998" i="2"/>
  <c r="M8998" i="2" s="1"/>
  <c r="AJ361" i="2" s="1"/>
  <c r="K8995" i="2"/>
  <c r="M8995" i="2" s="1"/>
  <c r="AG361" i="2" s="1"/>
  <c r="K15088" i="2"/>
  <c r="M15088" i="2" s="1"/>
  <c r="Z605" i="2" s="1"/>
  <c r="K15101" i="2"/>
  <c r="M15101" i="2" s="1"/>
  <c r="AM605" i="2" s="1"/>
  <c r="K15091" i="2"/>
  <c r="M15091" i="2" s="1"/>
  <c r="AC605" i="2" s="1"/>
  <c r="K15080" i="2"/>
  <c r="M15080" i="2" s="1"/>
  <c r="R605" i="2" s="1"/>
  <c r="K15093" i="2"/>
  <c r="M15093" i="2" s="1"/>
  <c r="AE605" i="2" s="1"/>
  <c r="K15083" i="2"/>
  <c r="M15083" i="2" s="1"/>
  <c r="U605" i="2" s="1"/>
  <c r="K15095" i="2"/>
  <c r="M15095" i="2" s="1"/>
  <c r="AG605" i="2" s="1"/>
  <c r="K15085" i="2"/>
  <c r="M15085" i="2" s="1"/>
  <c r="W605" i="2" s="1"/>
  <c r="K15097" i="2"/>
  <c r="M15097" i="2" s="1"/>
  <c r="AI605" i="2" s="1"/>
  <c r="K15087" i="2"/>
  <c r="M15087" i="2" s="1"/>
  <c r="Y605" i="2" s="1"/>
  <c r="K15077" i="2"/>
  <c r="M15077" i="2" s="1"/>
  <c r="O605" i="2" s="1"/>
  <c r="K15089" i="2"/>
  <c r="M15089" i="2" s="1"/>
  <c r="AA605" i="2" s="1"/>
  <c r="K15079" i="2"/>
  <c r="M15079" i="2" s="1"/>
  <c r="Q605" i="2" s="1"/>
  <c r="K15100" i="2"/>
  <c r="M15100" i="2" s="1"/>
  <c r="AL605" i="2" s="1"/>
  <c r="K15081" i="2"/>
  <c r="M15081" i="2" s="1"/>
  <c r="S605" i="2" s="1"/>
  <c r="K15094" i="2"/>
  <c r="M15094" i="2" s="1"/>
  <c r="AF605" i="2" s="1"/>
  <c r="K15092" i="2"/>
  <c r="M15092" i="2" s="1"/>
  <c r="AD605" i="2" s="1"/>
  <c r="K15098" i="2"/>
  <c r="M15098" i="2" s="1"/>
  <c r="AJ605" i="2" s="1"/>
  <c r="K15086" i="2"/>
  <c r="M15086" i="2" s="1"/>
  <c r="K15084" i="2"/>
  <c r="M15084" i="2" s="1"/>
  <c r="V605" i="2" s="1"/>
  <c r="K15090" i="2"/>
  <c r="M15090" i="2" s="1"/>
  <c r="AB605" i="2" s="1"/>
  <c r="K15096" i="2"/>
  <c r="M15096" i="2" s="1"/>
  <c r="AH605" i="2" s="1"/>
  <c r="K15078" i="2"/>
  <c r="M15078" i="2" s="1"/>
  <c r="P605" i="2" s="1"/>
  <c r="K15099" i="2"/>
  <c r="M15099" i="2" s="1"/>
  <c r="AK605" i="2" s="1"/>
  <c r="K15082" i="2"/>
  <c r="M15082" i="2" s="1"/>
  <c r="T605" i="2" s="1"/>
  <c r="K5496" i="2"/>
  <c r="M5496" i="2" s="1"/>
  <c r="AH221" i="2" s="1"/>
  <c r="K5478" i="2"/>
  <c r="M5478" i="2" s="1"/>
  <c r="P221" i="2" s="1"/>
  <c r="K5500" i="2"/>
  <c r="M5500" i="2" s="1"/>
  <c r="AL221" i="2" s="1"/>
  <c r="K5488" i="2"/>
  <c r="M5488" i="2" s="1"/>
  <c r="Z221" i="2" s="1"/>
  <c r="K5501" i="2"/>
  <c r="M5501" i="2" s="1"/>
  <c r="AM221" i="2" s="1"/>
  <c r="K5492" i="2"/>
  <c r="M5492" i="2" s="1"/>
  <c r="AD221" i="2" s="1"/>
  <c r="K5498" i="2"/>
  <c r="M5498" i="2" s="1"/>
  <c r="AJ221" i="2" s="1"/>
  <c r="K5480" i="2"/>
  <c r="M5480" i="2" s="1"/>
  <c r="R221" i="2" s="1"/>
  <c r="K5493" i="2"/>
  <c r="M5493" i="2" s="1"/>
  <c r="AE221" i="2" s="1"/>
  <c r="K5499" i="2"/>
  <c r="M5499" i="2" s="1"/>
  <c r="AK221" i="2" s="1"/>
  <c r="K5490" i="2"/>
  <c r="M5490" i="2" s="1"/>
  <c r="AB221" i="2" s="1"/>
  <c r="K5495" i="2"/>
  <c r="M5495" i="2" s="1"/>
  <c r="AG221" i="2" s="1"/>
  <c r="K5485" i="2"/>
  <c r="M5485" i="2" s="1"/>
  <c r="W221" i="2" s="1"/>
  <c r="K5482" i="2"/>
  <c r="M5482" i="2" s="1"/>
  <c r="T221" i="2" s="1"/>
  <c r="K5487" i="2"/>
  <c r="M5487" i="2" s="1"/>
  <c r="Y221" i="2" s="1"/>
  <c r="K5477" i="2"/>
  <c r="M5477" i="2" s="1"/>
  <c r="O221" i="2" s="1"/>
  <c r="K5497" i="2"/>
  <c r="M5497" i="2" s="1"/>
  <c r="AI221" i="2" s="1"/>
  <c r="K5479" i="2"/>
  <c r="M5479" i="2" s="1"/>
  <c r="Q221" i="2" s="1"/>
  <c r="K5491" i="2"/>
  <c r="M5491" i="2" s="1"/>
  <c r="AC221" i="2" s="1"/>
  <c r="K5489" i="2"/>
  <c r="M5489" i="2" s="1"/>
  <c r="AA221" i="2" s="1"/>
  <c r="K5494" i="2"/>
  <c r="M5494" i="2" s="1"/>
  <c r="AF221" i="2" s="1"/>
  <c r="K5484" i="2"/>
  <c r="M5484" i="2" s="1"/>
  <c r="V221" i="2" s="1"/>
  <c r="K5481" i="2"/>
  <c r="M5481" i="2" s="1"/>
  <c r="S221" i="2" s="1"/>
  <c r="K5486" i="2"/>
  <c r="M5486" i="2" s="1"/>
  <c r="X221" i="2" s="1"/>
  <c r="K5483" i="2"/>
  <c r="M5483" i="2" s="1"/>
  <c r="U221" i="2" s="1"/>
  <c r="K9699" i="2"/>
  <c r="M9699" i="2" s="1"/>
  <c r="AK389" i="2" s="1"/>
  <c r="K9681" i="2"/>
  <c r="M9681" i="2" s="1"/>
  <c r="S389" i="2" s="1"/>
  <c r="K9686" i="2"/>
  <c r="M9686" i="2" s="1"/>
  <c r="K9677" i="2"/>
  <c r="M9677" i="2" s="1"/>
  <c r="O389" i="2" s="1"/>
  <c r="K9691" i="2"/>
  <c r="M9691" i="2" s="1"/>
  <c r="AC389" i="2" s="1"/>
  <c r="K9696" i="2"/>
  <c r="M9696" i="2" s="1"/>
  <c r="AH389" i="2" s="1"/>
  <c r="K9678" i="2"/>
  <c r="M9678" i="2" s="1"/>
  <c r="P389" i="2" s="1"/>
  <c r="K9683" i="2"/>
  <c r="M9683" i="2" s="1"/>
  <c r="U389" i="2" s="1"/>
  <c r="K9688" i="2"/>
  <c r="M9688" i="2" s="1"/>
  <c r="Z389" i="2" s="1"/>
  <c r="K9700" i="2"/>
  <c r="M9700" i="2" s="1"/>
  <c r="AL389" i="2" s="1"/>
  <c r="K9698" i="2"/>
  <c r="M9698" i="2" s="1"/>
  <c r="AJ389" i="2" s="1"/>
  <c r="K9680" i="2"/>
  <c r="M9680" i="2" s="1"/>
  <c r="R389" i="2" s="1"/>
  <c r="K9692" i="2"/>
  <c r="M9692" i="2" s="1"/>
  <c r="AD389" i="2" s="1"/>
  <c r="K9690" i="2"/>
  <c r="M9690" i="2" s="1"/>
  <c r="AB389" i="2" s="1"/>
  <c r="K9695" i="2"/>
  <c r="M9695" i="2" s="1"/>
  <c r="AG389" i="2" s="1"/>
  <c r="K9684" i="2"/>
  <c r="M9684" i="2" s="1"/>
  <c r="V389" i="2" s="1"/>
  <c r="K9682" i="2"/>
  <c r="M9682" i="2" s="1"/>
  <c r="T389" i="2" s="1"/>
  <c r="K9687" i="2"/>
  <c r="M9687" i="2" s="1"/>
  <c r="Y389" i="2" s="1"/>
  <c r="K9701" i="2"/>
  <c r="M9701" i="2" s="1"/>
  <c r="AM389" i="2" s="1"/>
  <c r="K9697" i="2"/>
  <c r="M9697" i="2" s="1"/>
  <c r="AI389" i="2" s="1"/>
  <c r="K9679" i="2"/>
  <c r="M9679" i="2" s="1"/>
  <c r="Q389" i="2" s="1"/>
  <c r="K9693" i="2"/>
  <c r="M9693" i="2" s="1"/>
  <c r="AE389" i="2" s="1"/>
  <c r="K9689" i="2"/>
  <c r="M9689" i="2" s="1"/>
  <c r="AA389" i="2" s="1"/>
  <c r="K9694" i="2"/>
  <c r="M9694" i="2" s="1"/>
  <c r="AF389" i="2" s="1"/>
  <c r="K9685" i="2"/>
  <c r="M9685" i="2" s="1"/>
  <c r="W389" i="2" s="1"/>
  <c r="K796" i="2"/>
  <c r="M796" i="2" s="1"/>
  <c r="AH33" i="2" s="1"/>
  <c r="K778" i="2"/>
  <c r="M778" i="2" s="1"/>
  <c r="P33" i="2" s="1"/>
  <c r="K798" i="2"/>
  <c r="M798" i="2" s="1"/>
  <c r="AJ33" i="2" s="1"/>
  <c r="K788" i="2"/>
  <c r="M788" i="2" s="1"/>
  <c r="Z33" i="2" s="1"/>
  <c r="K801" i="2"/>
  <c r="M801" i="2" s="1"/>
  <c r="AM33" i="2" s="1"/>
  <c r="K790" i="2"/>
  <c r="M790" i="2" s="1"/>
  <c r="AB33" i="2" s="1"/>
  <c r="K780" i="2"/>
  <c r="M780" i="2" s="1"/>
  <c r="R33" i="2" s="1"/>
  <c r="K793" i="2"/>
  <c r="M793" i="2" s="1"/>
  <c r="AE33" i="2" s="1"/>
  <c r="K782" i="2"/>
  <c r="M782" i="2" s="1"/>
  <c r="T33" i="2" s="1"/>
  <c r="K795" i="2"/>
  <c r="M795" i="2" s="1"/>
  <c r="AG33" i="2" s="1"/>
  <c r="K785" i="2"/>
  <c r="M785" i="2" s="1"/>
  <c r="W33" i="2" s="1"/>
  <c r="K799" i="2"/>
  <c r="M799" i="2" s="1"/>
  <c r="AK33" i="2" s="1"/>
  <c r="K787" i="2"/>
  <c r="M787" i="2" s="1"/>
  <c r="Y33" i="2" s="1"/>
  <c r="K777" i="2"/>
  <c r="M777" i="2" s="1"/>
  <c r="O33" i="2" s="1"/>
  <c r="K783" i="2"/>
  <c r="M783" i="2" s="1"/>
  <c r="U33" i="2" s="1"/>
  <c r="K797" i="2"/>
  <c r="M797" i="2" s="1"/>
  <c r="AI33" i="2" s="1"/>
  <c r="K779" i="2"/>
  <c r="M779" i="2" s="1"/>
  <c r="Q33" i="2" s="1"/>
  <c r="K800" i="2"/>
  <c r="M800" i="2" s="1"/>
  <c r="AL33" i="2" s="1"/>
  <c r="K791" i="2"/>
  <c r="M791" i="2" s="1"/>
  <c r="AC33" i="2" s="1"/>
  <c r="K789" i="2"/>
  <c r="M789" i="2" s="1"/>
  <c r="AA33" i="2" s="1"/>
  <c r="K794" i="2"/>
  <c r="M794" i="2" s="1"/>
  <c r="AF33" i="2" s="1"/>
  <c r="K792" i="2"/>
  <c r="M792" i="2" s="1"/>
  <c r="AD33" i="2" s="1"/>
  <c r="K781" i="2"/>
  <c r="M781" i="2" s="1"/>
  <c r="S33" i="2" s="1"/>
  <c r="K786" i="2"/>
  <c r="M786" i="2" s="1"/>
  <c r="X33" i="2" s="1"/>
  <c r="K784" i="2"/>
  <c r="M784" i="2" s="1"/>
  <c r="V33" i="2" s="1"/>
  <c r="K21118" i="2"/>
  <c r="M21118" i="2" s="1"/>
  <c r="AE846" i="2" s="1"/>
  <c r="K21108" i="2"/>
  <c r="M21108" i="2" s="1"/>
  <c r="U846" i="2" s="1"/>
  <c r="K21113" i="2"/>
  <c r="M21113" i="2" s="1"/>
  <c r="Z846" i="2" s="1"/>
  <c r="K21110" i="2"/>
  <c r="M21110" i="2" s="1"/>
  <c r="W846" i="2" s="1"/>
  <c r="K21123" i="2"/>
  <c r="M21123" i="2" s="1"/>
  <c r="AJ846" i="2" s="1"/>
  <c r="K21105" i="2"/>
  <c r="M21105" i="2" s="1"/>
  <c r="R846" i="2" s="1"/>
  <c r="K21102" i="2"/>
  <c r="M21102" i="2" s="1"/>
  <c r="O846" i="2" s="1"/>
  <c r="K21115" i="2"/>
  <c r="M21115" i="2" s="1"/>
  <c r="AB846" i="2" s="1"/>
  <c r="K21119" i="2"/>
  <c r="M21119" i="2" s="1"/>
  <c r="AF846" i="2" s="1"/>
  <c r="K21125" i="2"/>
  <c r="M21125" i="2" s="1"/>
  <c r="AL846" i="2" s="1"/>
  <c r="K21107" i="2"/>
  <c r="M21107" i="2" s="1"/>
  <c r="T846" i="2" s="1"/>
  <c r="K21111" i="2"/>
  <c r="M21111" i="2" s="1"/>
  <c r="X846" i="2" s="1"/>
  <c r="K21117" i="2"/>
  <c r="M21117" i="2" s="1"/>
  <c r="AD846" i="2" s="1"/>
  <c r="K21122" i="2"/>
  <c r="M21122" i="2" s="1"/>
  <c r="AI846" i="2" s="1"/>
  <c r="K21103" i="2"/>
  <c r="M21103" i="2" s="1"/>
  <c r="P846" i="2" s="1"/>
  <c r="K21109" i="2"/>
  <c r="M21109" i="2" s="1"/>
  <c r="V846" i="2" s="1"/>
  <c r="K21114" i="2"/>
  <c r="M21114" i="2" s="1"/>
  <c r="AA846" i="2" s="1"/>
  <c r="K21120" i="2"/>
  <c r="M21120" i="2" s="1"/>
  <c r="AG846" i="2" s="1"/>
  <c r="K21124" i="2"/>
  <c r="M21124" i="2" s="1"/>
  <c r="AK846" i="2" s="1"/>
  <c r="K21106" i="2"/>
  <c r="M21106" i="2" s="1"/>
  <c r="S846" i="2" s="1"/>
  <c r="K21112" i="2"/>
  <c r="M21112" i="2" s="1"/>
  <c r="Y846" i="2" s="1"/>
  <c r="K21126" i="2"/>
  <c r="M21126" i="2" s="1"/>
  <c r="AM846" i="2" s="1"/>
  <c r="K21116" i="2"/>
  <c r="M21116" i="2" s="1"/>
  <c r="AC846" i="2" s="1"/>
  <c r="K21121" i="2"/>
  <c r="M21121" i="2" s="1"/>
  <c r="AH846" i="2" s="1"/>
  <c r="K21104" i="2"/>
  <c r="M21104" i="2" s="1"/>
  <c r="Q846" i="2" s="1"/>
  <c r="K12409" i="2"/>
  <c r="M12409" i="2" s="1"/>
  <c r="V498" i="2" s="1"/>
  <c r="K12414" i="2"/>
  <c r="M12414" i="2" s="1"/>
  <c r="AA498" i="2" s="1"/>
  <c r="K12426" i="2"/>
  <c r="M12426" i="2" s="1"/>
  <c r="AM498" i="2" s="1"/>
  <c r="K12424" i="2"/>
  <c r="M12424" i="2" s="1"/>
  <c r="AK498" i="2" s="1"/>
  <c r="K12406" i="2"/>
  <c r="M12406" i="2" s="1"/>
  <c r="S498" i="2" s="1"/>
  <c r="K12418" i="2"/>
  <c r="M12418" i="2" s="1"/>
  <c r="AE498" i="2" s="1"/>
  <c r="K12416" i="2"/>
  <c r="M12416" i="2" s="1"/>
  <c r="AC498" i="2" s="1"/>
  <c r="K12421" i="2"/>
  <c r="M12421" i="2" s="1"/>
  <c r="AH498" i="2" s="1"/>
  <c r="K12410" i="2"/>
  <c r="M12410" i="2" s="1"/>
  <c r="W498" i="2" s="1"/>
  <c r="K12408" i="2"/>
  <c r="M12408" i="2" s="1"/>
  <c r="U498" i="2" s="1"/>
  <c r="K12413" i="2"/>
  <c r="M12413" i="2" s="1"/>
  <c r="Z498" i="2" s="1"/>
  <c r="K12402" i="2"/>
  <c r="M12402" i="2" s="1"/>
  <c r="O498" i="2" s="1"/>
  <c r="K12423" i="2"/>
  <c r="M12423" i="2" s="1"/>
  <c r="AJ498" i="2" s="1"/>
  <c r="K12405" i="2"/>
  <c r="M12405" i="2" s="1"/>
  <c r="R498" i="2" s="1"/>
  <c r="K12419" i="2"/>
  <c r="M12419" i="2" s="1"/>
  <c r="AF498" i="2" s="1"/>
  <c r="K12415" i="2"/>
  <c r="M12415" i="2" s="1"/>
  <c r="AB498" i="2" s="1"/>
  <c r="K12420" i="2"/>
  <c r="M12420" i="2" s="1"/>
  <c r="AG498" i="2" s="1"/>
  <c r="K12411" i="2"/>
  <c r="M12411" i="2" s="1"/>
  <c r="X498" i="2" s="1"/>
  <c r="K12425" i="2"/>
  <c r="M12425" i="2" s="1"/>
  <c r="AL498" i="2" s="1"/>
  <c r="K12407" i="2"/>
  <c r="M12407" i="2" s="1"/>
  <c r="T498" i="2" s="1"/>
  <c r="K12412" i="2"/>
  <c r="M12412" i="2" s="1"/>
  <c r="Y498" i="2" s="1"/>
  <c r="K12403" i="2"/>
  <c r="M12403" i="2" s="1"/>
  <c r="P498" i="2" s="1"/>
  <c r="K12417" i="2"/>
  <c r="M12417" i="2" s="1"/>
  <c r="AD498" i="2" s="1"/>
  <c r="K12422" i="2"/>
  <c r="M12422" i="2" s="1"/>
  <c r="AI498" i="2" s="1"/>
  <c r="K12404" i="2"/>
  <c r="M12404" i="2" s="1"/>
  <c r="Q498" i="2" s="1"/>
  <c r="K13088" i="2"/>
  <c r="M13088" i="2" s="1"/>
  <c r="Z525" i="2" s="1"/>
  <c r="K13101" i="2"/>
  <c r="M13101" i="2" s="1"/>
  <c r="AM525" i="2" s="1"/>
  <c r="K13090" i="2"/>
  <c r="M13090" i="2" s="1"/>
  <c r="AB525" i="2" s="1"/>
  <c r="K13080" i="2"/>
  <c r="M13080" i="2" s="1"/>
  <c r="R525" i="2" s="1"/>
  <c r="K13093" i="2"/>
  <c r="M13093" i="2" s="1"/>
  <c r="AE525" i="2" s="1"/>
  <c r="K13082" i="2"/>
  <c r="M13082" i="2" s="1"/>
  <c r="T525" i="2" s="1"/>
  <c r="K13095" i="2"/>
  <c r="M13095" i="2" s="1"/>
  <c r="AG525" i="2" s="1"/>
  <c r="K13085" i="2"/>
  <c r="M13085" i="2" s="1"/>
  <c r="K13091" i="2"/>
  <c r="M13091" i="2" s="1"/>
  <c r="AC525" i="2" s="1"/>
  <c r="K13087" i="2"/>
  <c r="M13087" i="2" s="1"/>
  <c r="Y525" i="2" s="1"/>
  <c r="K13077" i="2"/>
  <c r="M13077" i="2" s="1"/>
  <c r="O525" i="2" s="1"/>
  <c r="K13083" i="2"/>
  <c r="M13083" i="2" s="1"/>
  <c r="U525" i="2" s="1"/>
  <c r="K13097" i="2"/>
  <c r="M13097" i="2" s="1"/>
  <c r="AI525" i="2" s="1"/>
  <c r="K13079" i="2"/>
  <c r="M13079" i="2" s="1"/>
  <c r="Q525" i="2" s="1"/>
  <c r="K13100" i="2"/>
  <c r="M13100" i="2" s="1"/>
  <c r="AL525" i="2" s="1"/>
  <c r="K13099" i="2"/>
  <c r="M13099" i="2" s="1"/>
  <c r="AK525" i="2" s="1"/>
  <c r="K13089" i="2"/>
  <c r="M13089" i="2" s="1"/>
  <c r="AA525" i="2" s="1"/>
  <c r="K13094" i="2"/>
  <c r="M13094" i="2" s="1"/>
  <c r="AF525" i="2" s="1"/>
  <c r="K13092" i="2"/>
  <c r="M13092" i="2" s="1"/>
  <c r="AD525" i="2" s="1"/>
  <c r="K13081" i="2"/>
  <c r="M13081" i="2" s="1"/>
  <c r="S525" i="2" s="1"/>
  <c r="K13086" i="2"/>
  <c r="M13086" i="2" s="1"/>
  <c r="X525" i="2" s="1"/>
  <c r="K13084" i="2"/>
  <c r="M13084" i="2" s="1"/>
  <c r="V525" i="2" s="1"/>
  <c r="K13096" i="2"/>
  <c r="M13096" i="2" s="1"/>
  <c r="AH525" i="2" s="1"/>
  <c r="K13078" i="2"/>
  <c r="M13078" i="2" s="1"/>
  <c r="P525" i="2" s="1"/>
  <c r="K13098" i="2"/>
  <c r="M13098" i="2" s="1"/>
  <c r="AJ525" i="2" s="1"/>
  <c r="K6785" i="2"/>
  <c r="M6785" i="2" s="1"/>
  <c r="W273" i="2" s="1"/>
  <c r="K6798" i="2"/>
  <c r="M6798" i="2" s="1"/>
  <c r="AJ273" i="2" s="1"/>
  <c r="K6779" i="2"/>
  <c r="M6779" i="2" s="1"/>
  <c r="Q273" i="2" s="1"/>
  <c r="K6777" i="2"/>
  <c r="M6777" i="2" s="1"/>
  <c r="O273" i="2" s="1"/>
  <c r="K6790" i="2"/>
  <c r="M6790" i="2" s="1"/>
  <c r="AB273" i="2" s="1"/>
  <c r="K6796" i="2"/>
  <c r="M6796" i="2" s="1"/>
  <c r="AH273" i="2" s="1"/>
  <c r="K6800" i="2"/>
  <c r="M6800" i="2" s="1"/>
  <c r="AL273" i="2" s="1"/>
  <c r="K6782" i="2"/>
  <c r="M6782" i="2" s="1"/>
  <c r="T273" i="2" s="1"/>
  <c r="K6780" i="2"/>
  <c r="M6780" i="2" s="1"/>
  <c r="R273" i="2" s="1"/>
  <c r="K6794" i="2"/>
  <c r="M6794" i="2" s="1"/>
  <c r="AF273" i="2" s="1"/>
  <c r="K6792" i="2"/>
  <c r="M6792" i="2" s="1"/>
  <c r="AD273" i="2" s="1"/>
  <c r="K6797" i="2"/>
  <c r="M6797" i="2" s="1"/>
  <c r="AI273" i="2" s="1"/>
  <c r="K6788" i="2"/>
  <c r="M6788" i="2" s="1"/>
  <c r="Z273" i="2" s="1"/>
  <c r="K6786" i="2"/>
  <c r="M6786" i="2" s="1"/>
  <c r="X273" i="2" s="1"/>
  <c r="K6784" i="2"/>
  <c r="M6784" i="2" s="1"/>
  <c r="V273" i="2" s="1"/>
  <c r="K6789" i="2"/>
  <c r="M6789" i="2" s="1"/>
  <c r="AA273" i="2" s="1"/>
  <c r="K6778" i="2"/>
  <c r="M6778" i="2" s="1"/>
  <c r="P273" i="2" s="1"/>
  <c r="K6799" i="2"/>
  <c r="M6799" i="2" s="1"/>
  <c r="AK273" i="2" s="1"/>
  <c r="K6781" i="2"/>
  <c r="M6781" i="2" s="1"/>
  <c r="S273" i="2" s="1"/>
  <c r="K6801" i="2"/>
  <c r="M6801" i="2" s="1"/>
  <c r="AM273" i="2" s="1"/>
  <c r="K6791" i="2"/>
  <c r="M6791" i="2" s="1"/>
  <c r="AC273" i="2" s="1"/>
  <c r="K6795" i="2"/>
  <c r="M6795" i="2" s="1"/>
  <c r="AG273" i="2" s="1"/>
  <c r="K6793" i="2"/>
  <c r="M6793" i="2" s="1"/>
  <c r="AE273" i="2" s="1"/>
  <c r="K6783" i="2"/>
  <c r="M6783" i="2" s="1"/>
  <c r="U273" i="2" s="1"/>
  <c r="K6787" i="2"/>
  <c r="M6787" i="2" s="1"/>
  <c r="Y273" i="2" s="1"/>
  <c r="K6842" i="2"/>
  <c r="M6842" i="2" s="1"/>
  <c r="AD275" i="2" s="1"/>
  <c r="K6847" i="2"/>
  <c r="M6847" i="2" s="1"/>
  <c r="AI275" i="2" s="1"/>
  <c r="K6829" i="2"/>
  <c r="M6829" i="2" s="1"/>
  <c r="Q275" i="2" s="1"/>
  <c r="K6834" i="2"/>
  <c r="M6834" i="2" s="1"/>
  <c r="V275" i="2" s="1"/>
  <c r="K6839" i="2"/>
  <c r="M6839" i="2" s="1"/>
  <c r="AA275" i="2" s="1"/>
  <c r="K6851" i="2"/>
  <c r="M6851" i="2" s="1"/>
  <c r="AM275" i="2" s="1"/>
  <c r="K6849" i="2"/>
  <c r="M6849" i="2" s="1"/>
  <c r="AK275" i="2" s="1"/>
  <c r="K6831" i="2"/>
  <c r="M6831" i="2" s="1"/>
  <c r="S275" i="2" s="1"/>
  <c r="K6843" i="2"/>
  <c r="M6843" i="2" s="1"/>
  <c r="AE275" i="2" s="1"/>
  <c r="K6841" i="2"/>
  <c r="M6841" i="2" s="1"/>
  <c r="AC275" i="2" s="1"/>
  <c r="K6846" i="2"/>
  <c r="M6846" i="2" s="1"/>
  <c r="AH275" i="2" s="1"/>
  <c r="K6835" i="2"/>
  <c r="M6835" i="2" s="1"/>
  <c r="K6833" i="2"/>
  <c r="M6833" i="2" s="1"/>
  <c r="U275" i="2" s="1"/>
  <c r="K6838" i="2"/>
  <c r="M6838" i="2" s="1"/>
  <c r="Z275" i="2" s="1"/>
  <c r="K6827" i="2"/>
  <c r="M6827" i="2" s="1"/>
  <c r="O275" i="2" s="1"/>
  <c r="K6848" i="2"/>
  <c r="M6848" i="2" s="1"/>
  <c r="AJ275" i="2" s="1"/>
  <c r="K6830" i="2"/>
  <c r="M6830" i="2" s="1"/>
  <c r="R275" i="2" s="1"/>
  <c r="K6836" i="2"/>
  <c r="M6836" i="2" s="1"/>
  <c r="X275" i="2" s="1"/>
  <c r="K6840" i="2"/>
  <c r="M6840" i="2" s="1"/>
  <c r="AB275" i="2" s="1"/>
  <c r="K6845" i="2"/>
  <c r="M6845" i="2" s="1"/>
  <c r="AG275" i="2" s="1"/>
  <c r="K6828" i="2"/>
  <c r="M6828" i="2" s="1"/>
  <c r="P275" i="2" s="1"/>
  <c r="K6850" i="2"/>
  <c r="M6850" i="2" s="1"/>
  <c r="AL275" i="2" s="1"/>
  <c r="K6832" i="2"/>
  <c r="M6832" i="2" s="1"/>
  <c r="T275" i="2" s="1"/>
  <c r="K6837" i="2"/>
  <c r="M6837" i="2" s="1"/>
  <c r="Y275" i="2" s="1"/>
  <c r="K6844" i="2"/>
  <c r="M6844" i="2" s="1"/>
  <c r="AF275" i="2" s="1"/>
  <c r="K2541" i="2"/>
  <c r="M2541" i="2" s="1"/>
  <c r="AC103" i="2" s="1"/>
  <c r="K2546" i="2"/>
  <c r="M2546" i="2" s="1"/>
  <c r="AH103" i="2" s="1"/>
  <c r="K2528" i="2"/>
  <c r="M2528" i="2" s="1"/>
  <c r="P103" i="2" s="1"/>
  <c r="K2533" i="2"/>
  <c r="M2533" i="2" s="1"/>
  <c r="U103" i="2" s="1"/>
  <c r="K2538" i="2"/>
  <c r="M2538" i="2" s="1"/>
  <c r="Z103" i="2" s="1"/>
  <c r="K2550" i="2"/>
  <c r="M2550" i="2" s="1"/>
  <c r="AL103" i="2" s="1"/>
  <c r="K2548" i="2"/>
  <c r="M2548" i="2" s="1"/>
  <c r="AJ103" i="2" s="1"/>
  <c r="K2530" i="2"/>
  <c r="M2530" i="2" s="1"/>
  <c r="R103" i="2" s="1"/>
  <c r="K2542" i="2"/>
  <c r="M2542" i="2" s="1"/>
  <c r="AD103" i="2" s="1"/>
  <c r="K2540" i="2"/>
  <c r="M2540" i="2" s="1"/>
  <c r="AB103" i="2" s="1"/>
  <c r="K2545" i="2"/>
  <c r="M2545" i="2" s="1"/>
  <c r="AG103" i="2" s="1"/>
  <c r="K2534" i="2"/>
  <c r="M2534" i="2" s="1"/>
  <c r="V103" i="2" s="1"/>
  <c r="K2532" i="2"/>
  <c r="M2532" i="2" s="1"/>
  <c r="T103" i="2" s="1"/>
  <c r="K2537" i="2"/>
  <c r="M2537" i="2" s="1"/>
  <c r="Y103" i="2" s="1"/>
  <c r="K2551" i="2"/>
  <c r="M2551" i="2" s="1"/>
  <c r="AM103" i="2" s="1"/>
  <c r="K2547" i="2"/>
  <c r="M2547" i="2" s="1"/>
  <c r="AI103" i="2" s="1"/>
  <c r="K2529" i="2"/>
  <c r="M2529" i="2" s="1"/>
  <c r="Q103" i="2" s="1"/>
  <c r="K2543" i="2"/>
  <c r="M2543" i="2" s="1"/>
  <c r="AE103" i="2" s="1"/>
  <c r="K2539" i="2"/>
  <c r="M2539" i="2" s="1"/>
  <c r="AA103" i="2" s="1"/>
  <c r="K2544" i="2"/>
  <c r="M2544" i="2" s="1"/>
  <c r="AF103" i="2" s="1"/>
  <c r="K2535" i="2"/>
  <c r="M2535" i="2" s="1"/>
  <c r="W103" i="2" s="1"/>
  <c r="K2549" i="2"/>
  <c r="M2549" i="2" s="1"/>
  <c r="AK103" i="2" s="1"/>
  <c r="K2531" i="2"/>
  <c r="M2531" i="2" s="1"/>
  <c r="S103" i="2" s="1"/>
  <c r="K2536" i="2"/>
  <c r="M2536" i="2" s="1"/>
  <c r="X103" i="2" s="1"/>
  <c r="K2527" i="2"/>
  <c r="M2527" i="2" s="1"/>
  <c r="O103" i="2" s="1"/>
  <c r="K15015" i="2"/>
  <c r="M15015" i="2" s="1"/>
  <c r="AB602" i="2" s="1"/>
  <c r="K15020" i="2"/>
  <c r="M15020" i="2" s="1"/>
  <c r="AG602" i="2" s="1"/>
  <c r="K15009" i="2"/>
  <c r="M15009" i="2" s="1"/>
  <c r="V602" i="2" s="1"/>
  <c r="K15007" i="2"/>
  <c r="M15007" i="2" s="1"/>
  <c r="T602" i="2" s="1"/>
  <c r="K15012" i="2"/>
  <c r="M15012" i="2" s="1"/>
  <c r="Y602" i="2" s="1"/>
  <c r="K15026" i="2"/>
  <c r="M15026" i="2" s="1"/>
  <c r="AM602" i="2" s="1"/>
  <c r="K15022" i="2"/>
  <c r="M15022" i="2" s="1"/>
  <c r="AI602" i="2" s="1"/>
  <c r="K15004" i="2"/>
  <c r="M15004" i="2" s="1"/>
  <c r="Q602" i="2" s="1"/>
  <c r="K15018" i="2"/>
  <c r="M15018" i="2" s="1"/>
  <c r="AE602" i="2" s="1"/>
  <c r="K15014" i="2"/>
  <c r="M15014" i="2" s="1"/>
  <c r="K15019" i="2"/>
  <c r="M15019" i="2" s="1"/>
  <c r="AF602" i="2" s="1"/>
  <c r="K15010" i="2"/>
  <c r="M15010" i="2" s="1"/>
  <c r="W602" i="2" s="1"/>
  <c r="K15024" i="2"/>
  <c r="M15024" i="2" s="1"/>
  <c r="AK602" i="2" s="1"/>
  <c r="K15006" i="2"/>
  <c r="M15006" i="2" s="1"/>
  <c r="S602" i="2" s="1"/>
  <c r="K15011" i="2"/>
  <c r="M15011" i="2" s="1"/>
  <c r="X602" i="2" s="1"/>
  <c r="K15002" i="2"/>
  <c r="M15002" i="2" s="1"/>
  <c r="O602" i="2" s="1"/>
  <c r="K15016" i="2"/>
  <c r="M15016" i="2" s="1"/>
  <c r="AC602" i="2" s="1"/>
  <c r="K15021" i="2"/>
  <c r="M15021" i="2" s="1"/>
  <c r="AH602" i="2" s="1"/>
  <c r="K15003" i="2"/>
  <c r="M15003" i="2" s="1"/>
  <c r="P602" i="2" s="1"/>
  <c r="K15008" i="2"/>
  <c r="M15008" i="2" s="1"/>
  <c r="U602" i="2" s="1"/>
  <c r="K15013" i="2"/>
  <c r="M15013" i="2" s="1"/>
  <c r="Z602" i="2" s="1"/>
  <c r="K15025" i="2"/>
  <c r="M15025" i="2" s="1"/>
  <c r="AL602" i="2" s="1"/>
  <c r="K15023" i="2"/>
  <c r="M15023" i="2" s="1"/>
  <c r="AJ602" i="2" s="1"/>
  <c r="K15005" i="2"/>
  <c r="M15005" i="2" s="1"/>
  <c r="R602" i="2" s="1"/>
  <c r="K15017" i="2"/>
  <c r="M15017" i="2" s="1"/>
  <c r="AD602" i="2" s="1"/>
  <c r="K9474" i="2"/>
  <c r="M9474" i="2" s="1"/>
  <c r="AK380" i="2" s="1"/>
  <c r="K9456" i="2"/>
  <c r="M9456" i="2" s="1"/>
  <c r="S380" i="2" s="1"/>
  <c r="K9468" i="2"/>
  <c r="M9468" i="2" s="1"/>
  <c r="AE380" i="2" s="1"/>
  <c r="K9466" i="2"/>
  <c r="M9466" i="2" s="1"/>
  <c r="AC380" i="2" s="1"/>
  <c r="K9471" i="2"/>
  <c r="M9471" i="2" s="1"/>
  <c r="AH380" i="2" s="1"/>
  <c r="K9460" i="2"/>
  <c r="M9460" i="2" s="1"/>
  <c r="W380" i="2" s="1"/>
  <c r="K9458" i="2"/>
  <c r="M9458" i="2" s="1"/>
  <c r="U380" i="2" s="1"/>
  <c r="K9463" i="2"/>
  <c r="M9463" i="2" s="1"/>
  <c r="Z380" i="2" s="1"/>
  <c r="K9452" i="2"/>
  <c r="M9452" i="2" s="1"/>
  <c r="O380" i="2" s="1"/>
  <c r="K9473" i="2"/>
  <c r="M9473" i="2" s="1"/>
  <c r="AJ380" i="2" s="1"/>
  <c r="K9455" i="2"/>
  <c r="M9455" i="2" s="1"/>
  <c r="R380" i="2" s="1"/>
  <c r="K9469" i="2"/>
  <c r="M9469" i="2" s="1"/>
  <c r="AF380" i="2" s="1"/>
  <c r="K9465" i="2"/>
  <c r="M9465" i="2" s="1"/>
  <c r="AB380" i="2" s="1"/>
  <c r="K9470" i="2"/>
  <c r="M9470" i="2" s="1"/>
  <c r="AG380" i="2" s="1"/>
  <c r="K9453" i="2"/>
  <c r="M9453" i="2" s="1"/>
  <c r="P380" i="2" s="1"/>
  <c r="K9475" i="2"/>
  <c r="M9475" i="2" s="1"/>
  <c r="AL380" i="2" s="1"/>
  <c r="K9457" i="2"/>
  <c r="M9457" i="2" s="1"/>
  <c r="T380" i="2" s="1"/>
  <c r="K9462" i="2"/>
  <c r="M9462" i="2" s="1"/>
  <c r="Y380" i="2" s="1"/>
  <c r="K9461" i="2"/>
  <c r="M9461" i="2" s="1"/>
  <c r="X380" i="2" s="1"/>
  <c r="K9467" i="2"/>
  <c r="M9467" i="2" s="1"/>
  <c r="AD380" i="2" s="1"/>
  <c r="K9472" i="2"/>
  <c r="M9472" i="2" s="1"/>
  <c r="AI380" i="2" s="1"/>
  <c r="K9454" i="2"/>
  <c r="M9454" i="2" s="1"/>
  <c r="Q380" i="2" s="1"/>
  <c r="K9459" i="2"/>
  <c r="M9459" i="2" s="1"/>
  <c r="V380" i="2" s="1"/>
  <c r="K9464" i="2"/>
  <c r="M9464" i="2" s="1"/>
  <c r="AA380" i="2" s="1"/>
  <c r="K9476" i="2"/>
  <c r="M9476" i="2" s="1"/>
  <c r="AM380" i="2" s="1"/>
  <c r="K10436" i="2"/>
  <c r="M10436" i="2" s="1"/>
  <c r="X419" i="2" s="1"/>
  <c r="K10434" i="2"/>
  <c r="M10434" i="2" s="1"/>
  <c r="V419" i="2" s="1"/>
  <c r="K10439" i="2"/>
  <c r="M10439" i="2" s="1"/>
  <c r="AA419" i="2" s="1"/>
  <c r="K10428" i="2"/>
  <c r="M10428" i="2" s="1"/>
  <c r="P419" i="2" s="1"/>
  <c r="K10449" i="2"/>
  <c r="M10449" i="2" s="1"/>
  <c r="AK419" i="2" s="1"/>
  <c r="K10431" i="2"/>
  <c r="M10431" i="2" s="1"/>
  <c r="S419" i="2" s="1"/>
  <c r="K10451" i="2"/>
  <c r="M10451" i="2" s="1"/>
  <c r="AM419" i="2" s="1"/>
  <c r="K10441" i="2"/>
  <c r="M10441" i="2" s="1"/>
  <c r="AC419" i="2" s="1"/>
  <c r="K10446" i="2"/>
  <c r="M10446" i="2" s="1"/>
  <c r="AH419" i="2" s="1"/>
  <c r="K10443" i="2"/>
  <c r="M10443" i="2" s="1"/>
  <c r="K10433" i="2"/>
  <c r="M10433" i="2" s="1"/>
  <c r="U419" i="2" s="1"/>
  <c r="K10438" i="2"/>
  <c r="M10438" i="2" s="1"/>
  <c r="Z419" i="2" s="1"/>
  <c r="K10435" i="2"/>
  <c r="M10435" i="2" s="1"/>
  <c r="W419" i="2" s="1"/>
  <c r="K10448" i="2"/>
  <c r="M10448" i="2" s="1"/>
  <c r="AJ419" i="2" s="1"/>
  <c r="K10430" i="2"/>
  <c r="M10430" i="2" s="1"/>
  <c r="R419" i="2" s="1"/>
  <c r="K10427" i="2"/>
  <c r="M10427" i="2" s="1"/>
  <c r="O419" i="2" s="1"/>
  <c r="K10440" i="2"/>
  <c r="M10440" i="2" s="1"/>
  <c r="AB419" i="2" s="1"/>
  <c r="K10445" i="2"/>
  <c r="M10445" i="2" s="1"/>
  <c r="AG419" i="2" s="1"/>
  <c r="K10450" i="2"/>
  <c r="M10450" i="2" s="1"/>
  <c r="AL419" i="2" s="1"/>
  <c r="K10432" i="2"/>
  <c r="M10432" i="2" s="1"/>
  <c r="T419" i="2" s="1"/>
  <c r="K10429" i="2"/>
  <c r="M10429" i="2" s="1"/>
  <c r="Q419" i="2" s="1"/>
  <c r="K10444" i="2"/>
  <c r="M10444" i="2" s="1"/>
  <c r="AF419" i="2" s="1"/>
  <c r="K10442" i="2"/>
  <c r="M10442" i="2" s="1"/>
  <c r="AD419" i="2" s="1"/>
  <c r="K10447" i="2"/>
  <c r="M10447" i="2" s="1"/>
  <c r="AI419" i="2" s="1"/>
  <c r="K10437" i="2"/>
  <c r="M10437" i="2" s="1"/>
  <c r="Y419" i="2" s="1"/>
  <c r="K5264" i="2"/>
  <c r="M5264" i="2" s="1"/>
  <c r="AA212" i="2" s="1"/>
  <c r="K5269" i="2"/>
  <c r="M5269" i="2" s="1"/>
  <c r="AF212" i="2" s="1"/>
  <c r="K5260" i="2"/>
  <c r="M5260" i="2" s="1"/>
  <c r="K5274" i="2"/>
  <c r="M5274" i="2" s="1"/>
  <c r="AK212" i="2" s="1"/>
  <c r="K5256" i="2"/>
  <c r="M5256" i="2" s="1"/>
  <c r="S212" i="2" s="1"/>
  <c r="K5261" i="2"/>
  <c r="M5261" i="2" s="1"/>
  <c r="X212" i="2" s="1"/>
  <c r="K5252" i="2"/>
  <c r="M5252" i="2" s="1"/>
  <c r="O212" i="2" s="1"/>
  <c r="K5266" i="2"/>
  <c r="M5266" i="2" s="1"/>
  <c r="AC212" i="2" s="1"/>
  <c r="K5271" i="2"/>
  <c r="M5271" i="2" s="1"/>
  <c r="AH212" i="2" s="1"/>
  <c r="K5253" i="2"/>
  <c r="M5253" i="2" s="1"/>
  <c r="P212" i="2" s="1"/>
  <c r="K5258" i="2"/>
  <c r="M5258" i="2" s="1"/>
  <c r="U212" i="2" s="1"/>
  <c r="K5263" i="2"/>
  <c r="M5263" i="2" s="1"/>
  <c r="Z212" i="2" s="1"/>
  <c r="K5275" i="2"/>
  <c r="M5275" i="2" s="1"/>
  <c r="AL212" i="2" s="1"/>
  <c r="K5273" i="2"/>
  <c r="M5273" i="2" s="1"/>
  <c r="AJ212" i="2" s="1"/>
  <c r="K5255" i="2"/>
  <c r="M5255" i="2" s="1"/>
  <c r="R212" i="2" s="1"/>
  <c r="K5267" i="2"/>
  <c r="M5267" i="2" s="1"/>
  <c r="AD212" i="2" s="1"/>
  <c r="K5265" i="2"/>
  <c r="M5265" i="2" s="1"/>
  <c r="AB212" i="2" s="1"/>
  <c r="K5270" i="2"/>
  <c r="M5270" i="2" s="1"/>
  <c r="AG212" i="2" s="1"/>
  <c r="K5259" i="2"/>
  <c r="M5259" i="2" s="1"/>
  <c r="V212" i="2" s="1"/>
  <c r="K5257" i="2"/>
  <c r="M5257" i="2" s="1"/>
  <c r="T212" i="2" s="1"/>
  <c r="K5262" i="2"/>
  <c r="M5262" i="2" s="1"/>
  <c r="Y212" i="2" s="1"/>
  <c r="K5276" i="2"/>
  <c r="M5276" i="2" s="1"/>
  <c r="AM212" i="2" s="1"/>
  <c r="K5272" i="2"/>
  <c r="M5272" i="2" s="1"/>
  <c r="AI212" i="2" s="1"/>
  <c r="K5254" i="2"/>
  <c r="M5254" i="2" s="1"/>
  <c r="Q212" i="2" s="1"/>
  <c r="K5268" i="2"/>
  <c r="M5268" i="2" s="1"/>
  <c r="AE212" i="2" s="1"/>
  <c r="K23918" i="2"/>
  <c r="M23918" i="2" s="1"/>
  <c r="K23908" i="2"/>
  <c r="M23908" i="2" s="1"/>
  <c r="U958" i="2" s="1"/>
  <c r="K23913" i="2"/>
  <c r="M23913" i="2" s="1"/>
  <c r="Z958" i="2" s="1"/>
  <c r="K23910" i="2"/>
  <c r="M23910" i="2" s="1"/>
  <c r="W958" i="2" s="1"/>
  <c r="K23923" i="2"/>
  <c r="M23923" i="2" s="1"/>
  <c r="AJ958" i="2" s="1"/>
  <c r="K23905" i="2"/>
  <c r="M23905" i="2" s="1"/>
  <c r="R958" i="2" s="1"/>
  <c r="K23902" i="2"/>
  <c r="M23902" i="2" s="1"/>
  <c r="O958" i="2" s="1"/>
  <c r="K23915" i="2"/>
  <c r="M23915" i="2" s="1"/>
  <c r="AB958" i="2" s="1"/>
  <c r="K23919" i="2"/>
  <c r="M23919" i="2" s="1"/>
  <c r="AF958" i="2" s="1"/>
  <c r="K23925" i="2"/>
  <c r="M23925" i="2" s="1"/>
  <c r="AL958" i="2" s="1"/>
  <c r="K23907" i="2"/>
  <c r="M23907" i="2" s="1"/>
  <c r="T958" i="2" s="1"/>
  <c r="K23911" i="2"/>
  <c r="M23911" i="2" s="1"/>
  <c r="X958" i="2" s="1"/>
  <c r="K23917" i="2"/>
  <c r="M23917" i="2" s="1"/>
  <c r="AD958" i="2" s="1"/>
  <c r="K23922" i="2"/>
  <c r="M23922" i="2" s="1"/>
  <c r="AI958" i="2" s="1"/>
  <c r="K23903" i="2"/>
  <c r="M23903" i="2" s="1"/>
  <c r="P958" i="2" s="1"/>
  <c r="K23909" i="2"/>
  <c r="M23909" i="2" s="1"/>
  <c r="V958" i="2" s="1"/>
  <c r="K23914" i="2"/>
  <c r="M23914" i="2" s="1"/>
  <c r="AA958" i="2" s="1"/>
  <c r="K23920" i="2"/>
  <c r="M23920" i="2" s="1"/>
  <c r="AG958" i="2" s="1"/>
  <c r="K23924" i="2"/>
  <c r="M23924" i="2" s="1"/>
  <c r="AK958" i="2" s="1"/>
  <c r="K23906" i="2"/>
  <c r="M23906" i="2" s="1"/>
  <c r="S958" i="2" s="1"/>
  <c r="K23912" i="2"/>
  <c r="M23912" i="2" s="1"/>
  <c r="Y958" i="2" s="1"/>
  <c r="K23926" i="2"/>
  <c r="M23926" i="2" s="1"/>
  <c r="AM958" i="2" s="1"/>
  <c r="K23916" i="2"/>
  <c r="M23916" i="2" s="1"/>
  <c r="AC958" i="2" s="1"/>
  <c r="K23921" i="2"/>
  <c r="M23921" i="2" s="1"/>
  <c r="AH958" i="2" s="1"/>
  <c r="K23904" i="2"/>
  <c r="M23904" i="2" s="1"/>
  <c r="Q958" i="2" s="1"/>
  <c r="K6001" i="2"/>
  <c r="M6001" i="2" s="1"/>
  <c r="AM241" i="2" s="1"/>
  <c r="K5991" i="2"/>
  <c r="M5991" i="2" s="1"/>
  <c r="AC241" i="2" s="1"/>
  <c r="K5995" i="2"/>
  <c r="M5995" i="2" s="1"/>
  <c r="AG241" i="2" s="1"/>
  <c r="K5993" i="2"/>
  <c r="M5993" i="2" s="1"/>
  <c r="AE241" i="2" s="1"/>
  <c r="K5983" i="2"/>
  <c r="M5983" i="2" s="1"/>
  <c r="U241" i="2" s="1"/>
  <c r="K5987" i="2"/>
  <c r="M5987" i="2" s="1"/>
  <c r="K5985" i="2"/>
  <c r="M5985" i="2" s="1"/>
  <c r="W241" i="2" s="1"/>
  <c r="K5998" i="2"/>
  <c r="M5998" i="2" s="1"/>
  <c r="AJ241" i="2" s="1"/>
  <c r="K5979" i="2"/>
  <c r="M5979" i="2" s="1"/>
  <c r="Q241" i="2" s="1"/>
  <c r="K5977" i="2"/>
  <c r="M5977" i="2" s="1"/>
  <c r="O241" i="2" s="1"/>
  <c r="K5990" i="2"/>
  <c r="M5990" i="2" s="1"/>
  <c r="AB241" i="2" s="1"/>
  <c r="K5996" i="2"/>
  <c r="M5996" i="2" s="1"/>
  <c r="AH241" i="2" s="1"/>
  <c r="K6000" i="2"/>
  <c r="M6000" i="2" s="1"/>
  <c r="AL241" i="2" s="1"/>
  <c r="K5982" i="2"/>
  <c r="M5982" i="2" s="1"/>
  <c r="T241" i="2" s="1"/>
  <c r="K5988" i="2"/>
  <c r="M5988" i="2" s="1"/>
  <c r="Z241" i="2" s="1"/>
  <c r="K5994" i="2"/>
  <c r="M5994" i="2" s="1"/>
  <c r="AF241" i="2" s="1"/>
  <c r="K5992" i="2"/>
  <c r="M5992" i="2" s="1"/>
  <c r="AD241" i="2" s="1"/>
  <c r="K5997" i="2"/>
  <c r="M5997" i="2" s="1"/>
  <c r="AI241" i="2" s="1"/>
  <c r="K5980" i="2"/>
  <c r="M5980" i="2" s="1"/>
  <c r="R241" i="2" s="1"/>
  <c r="K5986" i="2"/>
  <c r="M5986" i="2" s="1"/>
  <c r="X241" i="2" s="1"/>
  <c r="K5984" i="2"/>
  <c r="M5984" i="2" s="1"/>
  <c r="V241" i="2" s="1"/>
  <c r="K5989" i="2"/>
  <c r="M5989" i="2" s="1"/>
  <c r="AA241" i="2" s="1"/>
  <c r="K5978" i="2"/>
  <c r="M5978" i="2" s="1"/>
  <c r="P241" i="2" s="1"/>
  <c r="K5999" i="2"/>
  <c r="M5999" i="2" s="1"/>
  <c r="AK241" i="2" s="1"/>
  <c r="K5981" i="2"/>
  <c r="M5981" i="2" s="1"/>
  <c r="S241" i="2" s="1"/>
  <c r="K6648" i="2"/>
  <c r="M6648" i="2" s="1"/>
  <c r="AJ267" i="2" s="1"/>
  <c r="K6630" i="2"/>
  <c r="M6630" i="2" s="1"/>
  <c r="R267" i="2" s="1"/>
  <c r="K6644" i="2"/>
  <c r="M6644" i="2" s="1"/>
  <c r="AF267" i="2" s="1"/>
  <c r="K6640" i="2"/>
  <c r="M6640" i="2" s="1"/>
  <c r="AB267" i="2" s="1"/>
  <c r="K6645" i="2"/>
  <c r="M6645" i="2" s="1"/>
  <c r="AG267" i="2" s="1"/>
  <c r="K6636" i="2"/>
  <c r="M6636" i="2" s="1"/>
  <c r="K6650" i="2"/>
  <c r="M6650" i="2" s="1"/>
  <c r="AL267" i="2" s="1"/>
  <c r="K6632" i="2"/>
  <c r="M6632" i="2" s="1"/>
  <c r="T267" i="2" s="1"/>
  <c r="K6637" i="2"/>
  <c r="M6637" i="2" s="1"/>
  <c r="Y267" i="2" s="1"/>
  <c r="K6628" i="2"/>
  <c r="M6628" i="2" s="1"/>
  <c r="P267" i="2" s="1"/>
  <c r="K6642" i="2"/>
  <c r="M6642" i="2" s="1"/>
  <c r="AD267" i="2" s="1"/>
  <c r="K6647" i="2"/>
  <c r="M6647" i="2" s="1"/>
  <c r="AI267" i="2" s="1"/>
  <c r="K6629" i="2"/>
  <c r="M6629" i="2" s="1"/>
  <c r="Q267" i="2" s="1"/>
  <c r="K6634" i="2"/>
  <c r="M6634" i="2" s="1"/>
  <c r="V267" i="2" s="1"/>
  <c r="K6639" i="2"/>
  <c r="M6639" i="2" s="1"/>
  <c r="AA267" i="2" s="1"/>
  <c r="K6651" i="2"/>
  <c r="M6651" i="2" s="1"/>
  <c r="AM267" i="2" s="1"/>
  <c r="K6649" i="2"/>
  <c r="M6649" i="2" s="1"/>
  <c r="AK267" i="2" s="1"/>
  <c r="K6631" i="2"/>
  <c r="M6631" i="2" s="1"/>
  <c r="S267" i="2" s="1"/>
  <c r="K6643" i="2"/>
  <c r="M6643" i="2" s="1"/>
  <c r="AE267" i="2" s="1"/>
  <c r="K6641" i="2"/>
  <c r="M6641" i="2" s="1"/>
  <c r="AC267" i="2" s="1"/>
  <c r="K6646" i="2"/>
  <c r="M6646" i="2" s="1"/>
  <c r="AH267" i="2" s="1"/>
  <c r="K6635" i="2"/>
  <c r="M6635" i="2" s="1"/>
  <c r="W267" i="2" s="1"/>
  <c r="K6633" i="2"/>
  <c r="M6633" i="2" s="1"/>
  <c r="U267" i="2" s="1"/>
  <c r="K6638" i="2"/>
  <c r="M6638" i="2" s="1"/>
  <c r="Z267" i="2" s="1"/>
  <c r="K6627" i="2"/>
  <c r="M6627" i="2" s="1"/>
  <c r="O267" i="2" s="1"/>
  <c r="K18524" i="2"/>
  <c r="M18524" i="2" s="1"/>
  <c r="AK742" i="2" s="1"/>
  <c r="K18506" i="2"/>
  <c r="M18506" i="2" s="1"/>
  <c r="S742" i="2" s="1"/>
  <c r="K18518" i="2"/>
  <c r="M18518" i="2" s="1"/>
  <c r="AE742" i="2" s="1"/>
  <c r="K18516" i="2"/>
  <c r="M18516" i="2" s="1"/>
  <c r="AC742" i="2" s="1"/>
  <c r="K18521" i="2"/>
  <c r="M18521" i="2" s="1"/>
  <c r="AH742" i="2" s="1"/>
  <c r="K18510" i="2"/>
  <c r="M18510" i="2" s="1"/>
  <c r="W742" i="2" s="1"/>
  <c r="K18508" i="2"/>
  <c r="M18508" i="2" s="1"/>
  <c r="U742" i="2" s="1"/>
  <c r="K18513" i="2"/>
  <c r="M18513" i="2" s="1"/>
  <c r="K18502" i="2"/>
  <c r="M18502" i="2" s="1"/>
  <c r="O742" i="2" s="1"/>
  <c r="K18523" i="2"/>
  <c r="M18523" i="2" s="1"/>
  <c r="AJ742" i="2" s="1"/>
  <c r="K18505" i="2"/>
  <c r="M18505" i="2" s="1"/>
  <c r="R742" i="2" s="1"/>
  <c r="K18519" i="2"/>
  <c r="M18519" i="2" s="1"/>
  <c r="AF742" i="2" s="1"/>
  <c r="K18515" i="2"/>
  <c r="M18515" i="2" s="1"/>
  <c r="AB742" i="2" s="1"/>
  <c r="K18520" i="2"/>
  <c r="M18520" i="2" s="1"/>
  <c r="AG742" i="2" s="1"/>
  <c r="K18511" i="2"/>
  <c r="M18511" i="2" s="1"/>
  <c r="X742" i="2" s="1"/>
  <c r="K18525" i="2"/>
  <c r="M18525" i="2" s="1"/>
  <c r="AL742" i="2" s="1"/>
  <c r="K18507" i="2"/>
  <c r="M18507" i="2" s="1"/>
  <c r="T742" i="2" s="1"/>
  <c r="K18512" i="2"/>
  <c r="M18512" i="2" s="1"/>
  <c r="Y742" i="2" s="1"/>
  <c r="K18503" i="2"/>
  <c r="M18503" i="2" s="1"/>
  <c r="P742" i="2" s="1"/>
  <c r="K18517" i="2"/>
  <c r="M18517" i="2" s="1"/>
  <c r="AD742" i="2" s="1"/>
  <c r="K18522" i="2"/>
  <c r="M18522" i="2" s="1"/>
  <c r="AI742" i="2" s="1"/>
  <c r="K18504" i="2"/>
  <c r="M18504" i="2" s="1"/>
  <c r="Q742" i="2" s="1"/>
  <c r="K18509" i="2"/>
  <c r="M18509" i="2" s="1"/>
  <c r="V742" i="2" s="1"/>
  <c r="K18514" i="2"/>
  <c r="M18514" i="2" s="1"/>
  <c r="AA742" i="2" s="1"/>
  <c r="K18526" i="2"/>
  <c r="M18526" i="2" s="1"/>
  <c r="AM742" i="2" s="1"/>
  <c r="K10587" i="2"/>
  <c r="M10587" i="2" s="1"/>
  <c r="Y425" i="2" s="1"/>
  <c r="K10577" i="2"/>
  <c r="M10577" i="2" s="1"/>
  <c r="O425" i="2" s="1"/>
  <c r="K10590" i="2"/>
  <c r="M10590" i="2" s="1"/>
  <c r="AB425" i="2" s="1"/>
  <c r="K10579" i="2"/>
  <c r="M10579" i="2" s="1"/>
  <c r="Q425" i="2" s="1"/>
  <c r="K10600" i="2"/>
  <c r="M10600" i="2" s="1"/>
  <c r="AL425" i="2" s="1"/>
  <c r="K10582" i="2"/>
  <c r="M10582" i="2" s="1"/>
  <c r="T425" i="2" s="1"/>
  <c r="K10594" i="2"/>
  <c r="M10594" i="2" s="1"/>
  <c r="AF425" i="2" s="1"/>
  <c r="K10592" i="2"/>
  <c r="M10592" i="2" s="1"/>
  <c r="AD425" i="2" s="1"/>
  <c r="K10597" i="2"/>
  <c r="M10597" i="2" s="1"/>
  <c r="AI425" i="2" s="1"/>
  <c r="K10586" i="2"/>
  <c r="M10586" i="2" s="1"/>
  <c r="X425" i="2" s="1"/>
  <c r="K10584" i="2"/>
  <c r="M10584" i="2" s="1"/>
  <c r="V425" i="2" s="1"/>
  <c r="K10589" i="2"/>
  <c r="M10589" i="2" s="1"/>
  <c r="AA425" i="2" s="1"/>
  <c r="K10596" i="2"/>
  <c r="M10596" i="2" s="1"/>
  <c r="AH425" i="2" s="1"/>
  <c r="K10578" i="2"/>
  <c r="M10578" i="2" s="1"/>
  <c r="P425" i="2" s="1"/>
  <c r="K10599" i="2"/>
  <c r="M10599" i="2" s="1"/>
  <c r="AK425" i="2" s="1"/>
  <c r="K10581" i="2"/>
  <c r="M10581" i="2" s="1"/>
  <c r="S425" i="2" s="1"/>
  <c r="K10588" i="2"/>
  <c r="M10588" i="2" s="1"/>
  <c r="Z425" i="2" s="1"/>
  <c r="K10601" i="2"/>
  <c r="M10601" i="2" s="1"/>
  <c r="AM425" i="2" s="1"/>
  <c r="K10591" i="2"/>
  <c r="M10591" i="2" s="1"/>
  <c r="AC425" i="2" s="1"/>
  <c r="K10580" i="2"/>
  <c r="M10580" i="2" s="1"/>
  <c r="R425" i="2" s="1"/>
  <c r="K10593" i="2"/>
  <c r="M10593" i="2" s="1"/>
  <c r="AE425" i="2" s="1"/>
  <c r="K10583" i="2"/>
  <c r="M10583" i="2" s="1"/>
  <c r="U425" i="2" s="1"/>
  <c r="K10595" i="2"/>
  <c r="M10595" i="2" s="1"/>
  <c r="AG425" i="2" s="1"/>
  <c r="K10585" i="2"/>
  <c r="M10585" i="2" s="1"/>
  <c r="K10598" i="2"/>
  <c r="M10598" i="2" s="1"/>
  <c r="AJ425" i="2" s="1"/>
  <c r="K16377" i="2"/>
  <c r="M16377" i="2" s="1"/>
  <c r="O657" i="2" s="1"/>
  <c r="K16390" i="2"/>
  <c r="M16390" i="2" s="1"/>
  <c r="AB657" i="2" s="1"/>
  <c r="K16394" i="2"/>
  <c r="M16394" i="2" s="1"/>
  <c r="AF657" i="2" s="1"/>
  <c r="K16400" i="2"/>
  <c r="M16400" i="2" s="1"/>
  <c r="AL657" i="2" s="1"/>
  <c r="K16382" i="2"/>
  <c r="M16382" i="2" s="1"/>
  <c r="T657" i="2" s="1"/>
  <c r="K16386" i="2"/>
  <c r="M16386" i="2" s="1"/>
  <c r="X657" i="2" s="1"/>
  <c r="K16392" i="2"/>
  <c r="M16392" i="2" s="1"/>
  <c r="AD657" i="2" s="1"/>
  <c r="K16397" i="2"/>
  <c r="M16397" i="2" s="1"/>
  <c r="AI657" i="2" s="1"/>
  <c r="K16378" i="2"/>
  <c r="M16378" i="2" s="1"/>
  <c r="P657" i="2" s="1"/>
  <c r="K16384" i="2"/>
  <c r="M16384" i="2" s="1"/>
  <c r="V657" i="2" s="1"/>
  <c r="K16389" i="2"/>
  <c r="M16389" i="2" s="1"/>
  <c r="AA657" i="2" s="1"/>
  <c r="K16395" i="2"/>
  <c r="M16395" i="2" s="1"/>
  <c r="AG657" i="2" s="1"/>
  <c r="K16399" i="2"/>
  <c r="M16399" i="2" s="1"/>
  <c r="AK657" i="2" s="1"/>
  <c r="K16381" i="2"/>
  <c r="M16381" i="2" s="1"/>
  <c r="S657" i="2" s="1"/>
  <c r="K16387" i="2"/>
  <c r="M16387" i="2" s="1"/>
  <c r="Y657" i="2" s="1"/>
  <c r="K16401" i="2"/>
  <c r="M16401" i="2" s="1"/>
  <c r="AM657" i="2" s="1"/>
  <c r="K16391" i="2"/>
  <c r="M16391" i="2" s="1"/>
  <c r="AC657" i="2" s="1"/>
  <c r="K16396" i="2"/>
  <c r="M16396" i="2" s="1"/>
  <c r="AH657" i="2" s="1"/>
  <c r="K16379" i="2"/>
  <c r="M16379" i="2" s="1"/>
  <c r="Q657" i="2" s="1"/>
  <c r="K16393" i="2"/>
  <c r="M16393" i="2" s="1"/>
  <c r="AE657" i="2" s="1"/>
  <c r="K16383" i="2"/>
  <c r="M16383" i="2" s="1"/>
  <c r="U657" i="2" s="1"/>
  <c r="K16388" i="2"/>
  <c r="M16388" i="2" s="1"/>
  <c r="K16385" i="2"/>
  <c r="M16385" i="2" s="1"/>
  <c r="W657" i="2" s="1"/>
  <c r="K16398" i="2"/>
  <c r="M16398" i="2" s="1"/>
  <c r="AJ657" i="2" s="1"/>
  <c r="K16380" i="2"/>
  <c r="M16380" i="2" s="1"/>
  <c r="R657" i="2" s="1"/>
  <c r="K1780" i="2"/>
  <c r="M1780" i="2" s="1"/>
  <c r="R73" i="2" s="1"/>
  <c r="K1793" i="2"/>
  <c r="M1793" i="2" s="1"/>
  <c r="AE73" i="2" s="1"/>
  <c r="K1782" i="2"/>
  <c r="M1782" i="2" s="1"/>
  <c r="T73" i="2" s="1"/>
  <c r="K1795" i="2"/>
  <c r="M1795" i="2" s="1"/>
  <c r="AG73" i="2" s="1"/>
  <c r="K1785" i="2"/>
  <c r="M1785" i="2" s="1"/>
  <c r="W73" i="2" s="1"/>
  <c r="K1799" i="2"/>
  <c r="M1799" i="2" s="1"/>
  <c r="AK73" i="2" s="1"/>
  <c r="K1787" i="2"/>
  <c r="M1787" i="2" s="1"/>
  <c r="Y73" i="2" s="1"/>
  <c r="K1777" i="2"/>
  <c r="M1777" i="2" s="1"/>
  <c r="O73" i="2" s="1"/>
  <c r="K1791" i="2"/>
  <c r="M1791" i="2" s="1"/>
  <c r="K1797" i="2"/>
  <c r="M1797" i="2" s="1"/>
  <c r="AI73" i="2" s="1"/>
  <c r="K1779" i="2"/>
  <c r="M1779" i="2" s="1"/>
  <c r="Q73" i="2" s="1"/>
  <c r="K1800" i="2"/>
  <c r="M1800" i="2" s="1"/>
  <c r="AL73" i="2" s="1"/>
  <c r="K1783" i="2"/>
  <c r="M1783" i="2" s="1"/>
  <c r="U73" i="2" s="1"/>
  <c r="K1789" i="2"/>
  <c r="M1789" i="2" s="1"/>
  <c r="AA73" i="2" s="1"/>
  <c r="K1794" i="2"/>
  <c r="M1794" i="2" s="1"/>
  <c r="AF73" i="2" s="1"/>
  <c r="K1792" i="2"/>
  <c r="M1792" i="2" s="1"/>
  <c r="AD73" i="2" s="1"/>
  <c r="K1781" i="2"/>
  <c r="M1781" i="2" s="1"/>
  <c r="S73" i="2" s="1"/>
  <c r="K1786" i="2"/>
  <c r="M1786" i="2" s="1"/>
  <c r="X73" i="2" s="1"/>
  <c r="K1784" i="2"/>
  <c r="M1784" i="2" s="1"/>
  <c r="V73" i="2" s="1"/>
  <c r="K1796" i="2"/>
  <c r="M1796" i="2" s="1"/>
  <c r="AH73" i="2" s="1"/>
  <c r="K1778" i="2"/>
  <c r="M1778" i="2" s="1"/>
  <c r="P73" i="2" s="1"/>
  <c r="K1798" i="2"/>
  <c r="M1798" i="2" s="1"/>
  <c r="AJ73" i="2" s="1"/>
  <c r="K1788" i="2"/>
  <c r="M1788" i="2" s="1"/>
  <c r="Z73" i="2" s="1"/>
  <c r="K1801" i="2"/>
  <c r="M1801" i="2" s="1"/>
  <c r="AM73" i="2" s="1"/>
  <c r="K1790" i="2"/>
  <c r="M1790" i="2" s="1"/>
  <c r="AB73" i="2" s="1"/>
  <c r="K4136" i="2"/>
  <c r="M4136" i="2" s="1"/>
  <c r="X167" i="2" s="1"/>
  <c r="K4134" i="2"/>
  <c r="M4134" i="2" s="1"/>
  <c r="V167" i="2" s="1"/>
  <c r="K4132" i="2"/>
  <c r="M4132" i="2" s="1"/>
  <c r="T167" i="2" s="1"/>
  <c r="K4146" i="2"/>
  <c r="M4146" i="2" s="1"/>
  <c r="AH167" i="2" s="1"/>
  <c r="K4128" i="2"/>
  <c r="M4128" i="2" s="1"/>
  <c r="P167" i="2" s="1"/>
  <c r="K4149" i="2"/>
  <c r="M4149" i="2" s="1"/>
  <c r="AK167" i="2" s="1"/>
  <c r="K4140" i="2"/>
  <c r="M4140" i="2" s="1"/>
  <c r="AB167" i="2" s="1"/>
  <c r="K4138" i="2"/>
  <c r="M4138" i="2" s="1"/>
  <c r="Z167" i="2" s="1"/>
  <c r="K4151" i="2"/>
  <c r="M4151" i="2" s="1"/>
  <c r="AM167" i="2" s="1"/>
  <c r="K4141" i="2"/>
  <c r="M4141" i="2" s="1"/>
  <c r="AC167" i="2" s="1"/>
  <c r="K4130" i="2"/>
  <c r="M4130" i="2" s="1"/>
  <c r="R167" i="2" s="1"/>
  <c r="K4143" i="2"/>
  <c r="M4143" i="2" s="1"/>
  <c r="AE167" i="2" s="1"/>
  <c r="K4133" i="2"/>
  <c r="M4133" i="2" s="1"/>
  <c r="U167" i="2" s="1"/>
  <c r="K4145" i="2"/>
  <c r="M4145" i="2" s="1"/>
  <c r="AG167" i="2" s="1"/>
  <c r="K4135" i="2"/>
  <c r="M4135" i="2" s="1"/>
  <c r="K4147" i="2"/>
  <c r="M4147" i="2" s="1"/>
  <c r="AI167" i="2" s="1"/>
  <c r="K4137" i="2"/>
  <c r="M4137" i="2" s="1"/>
  <c r="Y167" i="2" s="1"/>
  <c r="K4127" i="2"/>
  <c r="M4127" i="2" s="1"/>
  <c r="O167" i="2" s="1"/>
  <c r="K4139" i="2"/>
  <c r="M4139" i="2" s="1"/>
  <c r="AA167" i="2" s="1"/>
  <c r="K4129" i="2"/>
  <c r="M4129" i="2" s="1"/>
  <c r="Q167" i="2" s="1"/>
  <c r="K4150" i="2"/>
  <c r="M4150" i="2" s="1"/>
  <c r="AL167" i="2" s="1"/>
  <c r="K4131" i="2"/>
  <c r="M4131" i="2" s="1"/>
  <c r="S167" i="2" s="1"/>
  <c r="K4144" i="2"/>
  <c r="M4144" i="2" s="1"/>
  <c r="AF167" i="2" s="1"/>
  <c r="K4142" i="2"/>
  <c r="M4142" i="2" s="1"/>
  <c r="AD167" i="2" s="1"/>
  <c r="K4148" i="2"/>
  <c r="M4148" i="2" s="1"/>
  <c r="AJ167" i="2" s="1"/>
  <c r="K5569" i="2"/>
  <c r="M5569" i="2" s="1"/>
  <c r="AF224" i="2" s="1"/>
  <c r="K5567" i="2"/>
  <c r="M5567" i="2" s="1"/>
  <c r="K5555" i="2"/>
  <c r="M5555" i="2" s="1"/>
  <c r="R224" i="2" s="1"/>
  <c r="K5561" i="2"/>
  <c r="M5561" i="2" s="1"/>
  <c r="X224" i="2" s="1"/>
  <c r="K5559" i="2"/>
  <c r="M5559" i="2" s="1"/>
  <c r="V224" i="2" s="1"/>
  <c r="K5572" i="2"/>
  <c r="M5572" i="2" s="1"/>
  <c r="AI224" i="2" s="1"/>
  <c r="K5553" i="2"/>
  <c r="M5553" i="2" s="1"/>
  <c r="P224" i="2" s="1"/>
  <c r="K5574" i="2"/>
  <c r="M5574" i="2" s="1"/>
  <c r="AK224" i="2" s="1"/>
  <c r="K5571" i="2"/>
  <c r="M5571" i="2" s="1"/>
  <c r="AH224" i="2" s="1"/>
  <c r="K5576" i="2"/>
  <c r="M5576" i="2" s="1"/>
  <c r="AM224" i="2" s="1"/>
  <c r="K5566" i="2"/>
  <c r="M5566" i="2" s="1"/>
  <c r="AC224" i="2" s="1"/>
  <c r="K5564" i="2"/>
  <c r="M5564" i="2" s="1"/>
  <c r="AA224" i="2" s="1"/>
  <c r="K5568" i="2"/>
  <c r="M5568" i="2" s="1"/>
  <c r="AE224" i="2" s="1"/>
  <c r="K5558" i="2"/>
  <c r="M5558" i="2" s="1"/>
  <c r="U224" i="2" s="1"/>
  <c r="K5556" i="2"/>
  <c r="M5556" i="2" s="1"/>
  <c r="S224" i="2" s="1"/>
  <c r="K5570" i="2"/>
  <c r="M5570" i="2" s="1"/>
  <c r="AG224" i="2" s="1"/>
  <c r="K5560" i="2"/>
  <c r="M5560" i="2" s="1"/>
  <c r="W224" i="2" s="1"/>
  <c r="K5573" i="2"/>
  <c r="M5573" i="2" s="1"/>
  <c r="AJ224" i="2" s="1"/>
  <c r="K5563" i="2"/>
  <c r="M5563" i="2" s="1"/>
  <c r="Z224" i="2" s="1"/>
  <c r="K5562" i="2"/>
  <c r="M5562" i="2" s="1"/>
  <c r="Y224" i="2" s="1"/>
  <c r="K5552" i="2"/>
  <c r="M5552" i="2" s="1"/>
  <c r="O224" i="2" s="1"/>
  <c r="K5565" i="2"/>
  <c r="M5565" i="2" s="1"/>
  <c r="AB224" i="2" s="1"/>
  <c r="K5554" i="2"/>
  <c r="M5554" i="2" s="1"/>
  <c r="Q224" i="2" s="1"/>
  <c r="K5575" i="2"/>
  <c r="M5575" i="2" s="1"/>
  <c r="AL224" i="2" s="1"/>
  <c r="K5557" i="2"/>
  <c r="M5557" i="2" s="1"/>
  <c r="T224" i="2" s="1"/>
  <c r="K5138" i="2"/>
  <c r="M5138" i="2" s="1"/>
  <c r="Z207" i="2" s="1"/>
  <c r="K5151" i="2"/>
  <c r="M5151" i="2" s="1"/>
  <c r="AM207" i="2" s="1"/>
  <c r="K5141" i="2"/>
  <c r="M5141" i="2" s="1"/>
  <c r="AC207" i="2" s="1"/>
  <c r="K5130" i="2"/>
  <c r="M5130" i="2" s="1"/>
  <c r="R207" i="2" s="1"/>
  <c r="K5143" i="2"/>
  <c r="M5143" i="2" s="1"/>
  <c r="AE207" i="2" s="1"/>
  <c r="K5133" i="2"/>
  <c r="M5133" i="2" s="1"/>
  <c r="U207" i="2" s="1"/>
  <c r="K5145" i="2"/>
  <c r="M5145" i="2" s="1"/>
  <c r="AG207" i="2" s="1"/>
  <c r="K5135" i="2"/>
  <c r="M5135" i="2" s="1"/>
  <c r="W207" i="2" s="1"/>
  <c r="K5147" i="2"/>
  <c r="M5147" i="2" s="1"/>
  <c r="AI207" i="2" s="1"/>
  <c r="K5137" i="2"/>
  <c r="M5137" i="2" s="1"/>
  <c r="K5127" i="2"/>
  <c r="M5127" i="2" s="1"/>
  <c r="O207" i="2" s="1"/>
  <c r="K5139" i="2"/>
  <c r="M5139" i="2" s="1"/>
  <c r="AA207" i="2" s="1"/>
  <c r="K5129" i="2"/>
  <c r="M5129" i="2" s="1"/>
  <c r="Q207" i="2" s="1"/>
  <c r="K5150" i="2"/>
  <c r="M5150" i="2" s="1"/>
  <c r="AL207" i="2" s="1"/>
  <c r="K5131" i="2"/>
  <c r="M5131" i="2" s="1"/>
  <c r="S207" i="2" s="1"/>
  <c r="K5144" i="2"/>
  <c r="M5144" i="2" s="1"/>
  <c r="AF207" i="2" s="1"/>
  <c r="K5142" i="2"/>
  <c r="M5142" i="2" s="1"/>
  <c r="AD207" i="2" s="1"/>
  <c r="K5148" i="2"/>
  <c r="M5148" i="2" s="1"/>
  <c r="AJ207" i="2" s="1"/>
  <c r="K5136" i="2"/>
  <c r="M5136" i="2" s="1"/>
  <c r="X207" i="2" s="1"/>
  <c r="K5134" i="2"/>
  <c r="M5134" i="2" s="1"/>
  <c r="V207" i="2" s="1"/>
  <c r="K5140" i="2"/>
  <c r="M5140" i="2" s="1"/>
  <c r="AB207" i="2" s="1"/>
  <c r="K5146" i="2"/>
  <c r="M5146" i="2" s="1"/>
  <c r="AH207" i="2" s="1"/>
  <c r="K5128" i="2"/>
  <c r="M5128" i="2" s="1"/>
  <c r="P207" i="2" s="1"/>
  <c r="K5149" i="2"/>
  <c r="M5149" i="2" s="1"/>
  <c r="AK207" i="2" s="1"/>
  <c r="K5132" i="2"/>
  <c r="M5132" i="2" s="1"/>
  <c r="T207" i="2" s="1"/>
  <c r="K13964" i="2"/>
  <c r="M13964" i="2" s="1"/>
  <c r="AA560" i="2" s="1"/>
  <c r="K13969" i="2"/>
  <c r="M13969" i="2" s="1"/>
  <c r="AF560" i="2" s="1"/>
  <c r="K13967" i="2"/>
  <c r="M13967" i="2" s="1"/>
  <c r="AD560" i="2" s="1"/>
  <c r="K13956" i="2"/>
  <c r="M13956" i="2" s="1"/>
  <c r="S560" i="2" s="1"/>
  <c r="K13961" i="2"/>
  <c r="M13961" i="2" s="1"/>
  <c r="X560" i="2" s="1"/>
  <c r="K13959" i="2"/>
  <c r="M13959" i="2" s="1"/>
  <c r="V560" i="2" s="1"/>
  <c r="K13971" i="2"/>
  <c r="M13971" i="2" s="1"/>
  <c r="AH560" i="2" s="1"/>
  <c r="K13953" i="2"/>
  <c r="M13953" i="2" s="1"/>
  <c r="P560" i="2" s="1"/>
  <c r="K13966" i="2"/>
  <c r="M13966" i="2" s="1"/>
  <c r="AC560" i="2" s="1"/>
  <c r="K13963" i="2"/>
  <c r="M13963" i="2" s="1"/>
  <c r="Z560" i="2" s="1"/>
  <c r="K13976" i="2"/>
  <c r="M13976" i="2" s="1"/>
  <c r="AM560" i="2" s="1"/>
  <c r="K13958" i="2"/>
  <c r="M13958" i="2" s="1"/>
  <c r="U560" i="2" s="1"/>
  <c r="K13973" i="2"/>
  <c r="M13973" i="2" s="1"/>
  <c r="AJ560" i="2" s="1"/>
  <c r="K13955" i="2"/>
  <c r="M13955" i="2" s="1"/>
  <c r="R560" i="2" s="1"/>
  <c r="K13968" i="2"/>
  <c r="M13968" i="2" s="1"/>
  <c r="AE560" i="2" s="1"/>
  <c r="K13974" i="2"/>
  <c r="M13974" i="2" s="1"/>
  <c r="AK560" i="2" s="1"/>
  <c r="K13965" i="2"/>
  <c r="M13965" i="2" s="1"/>
  <c r="AB560" i="2" s="1"/>
  <c r="K13970" i="2"/>
  <c r="M13970" i="2" s="1"/>
  <c r="AG560" i="2" s="1"/>
  <c r="K13960" i="2"/>
  <c r="M13960" i="2" s="1"/>
  <c r="W560" i="2" s="1"/>
  <c r="K13957" i="2"/>
  <c r="M13957" i="2" s="1"/>
  <c r="T560" i="2" s="1"/>
  <c r="K13962" i="2"/>
  <c r="M13962" i="2" s="1"/>
  <c r="K13952" i="2"/>
  <c r="M13952" i="2" s="1"/>
  <c r="O560" i="2" s="1"/>
  <c r="K13972" i="2"/>
  <c r="M13972" i="2" s="1"/>
  <c r="AI560" i="2" s="1"/>
  <c r="K13954" i="2"/>
  <c r="M13954" i="2" s="1"/>
  <c r="Q560" i="2" s="1"/>
  <c r="K13975" i="2"/>
  <c r="M13975" i="2" s="1"/>
  <c r="AL560" i="2" s="1"/>
  <c r="K7951" i="2"/>
  <c r="M7951" i="2" s="1"/>
  <c r="AM319" i="2" s="1"/>
  <c r="K7940" i="2"/>
  <c r="M7940" i="2" s="1"/>
  <c r="AB319" i="2" s="1"/>
  <c r="K7941" i="2"/>
  <c r="M7941" i="2" s="1"/>
  <c r="AC319" i="2" s="1"/>
  <c r="K7943" i="2"/>
  <c r="M7943" i="2" s="1"/>
  <c r="AE319" i="2" s="1"/>
  <c r="K7932" i="2"/>
  <c r="M7932" i="2" s="1"/>
  <c r="T319" i="2" s="1"/>
  <c r="K7936" i="2"/>
  <c r="M7936" i="2" s="1"/>
  <c r="X319" i="2" s="1"/>
  <c r="K7946" i="2"/>
  <c r="M7946" i="2" s="1"/>
  <c r="AH319" i="2" s="1"/>
  <c r="K7935" i="2"/>
  <c r="M7935" i="2" s="1"/>
  <c r="W319" i="2" s="1"/>
  <c r="K7933" i="2"/>
  <c r="M7933" i="2" s="1"/>
  <c r="U319" i="2" s="1"/>
  <c r="K7939" i="2"/>
  <c r="M7939" i="2" s="1"/>
  <c r="AA319" i="2" s="1"/>
  <c r="K7938" i="2"/>
  <c r="M7938" i="2" s="1"/>
  <c r="Z319" i="2" s="1"/>
  <c r="K7927" i="2"/>
  <c r="M7927" i="2" s="1"/>
  <c r="O319" i="2" s="1"/>
  <c r="K7931" i="2"/>
  <c r="M7931" i="2" s="1"/>
  <c r="S319" i="2" s="1"/>
  <c r="K7930" i="2"/>
  <c r="M7930" i="2" s="1"/>
  <c r="R319" i="2" s="1"/>
  <c r="K7950" i="2"/>
  <c r="M7950" i="2" s="1"/>
  <c r="AL319" i="2" s="1"/>
  <c r="K7949" i="2"/>
  <c r="M7949" i="2" s="1"/>
  <c r="AK319" i="2" s="1"/>
  <c r="K7945" i="2"/>
  <c r="M7945" i="2" s="1"/>
  <c r="AG319" i="2" s="1"/>
  <c r="K7942" i="2"/>
  <c r="M7942" i="2" s="1"/>
  <c r="AD319" i="2" s="1"/>
  <c r="K7928" i="2"/>
  <c r="M7928" i="2" s="1"/>
  <c r="P319" i="2" s="1"/>
  <c r="K7937" i="2"/>
  <c r="M7937" i="2" s="1"/>
  <c r="Y319" i="2" s="1"/>
  <c r="K7934" i="2"/>
  <c r="M7934" i="2" s="1"/>
  <c r="V319" i="2" s="1"/>
  <c r="K7947" i="2"/>
  <c r="M7947" i="2" s="1"/>
  <c r="AI319" i="2" s="1"/>
  <c r="K7929" i="2"/>
  <c r="M7929" i="2" s="1"/>
  <c r="Q319" i="2" s="1"/>
  <c r="K7948" i="2"/>
  <c r="M7948" i="2" s="1"/>
  <c r="AJ319" i="2" s="1"/>
  <c r="K7944" i="2"/>
  <c r="M7944" i="2" s="1"/>
  <c r="AF319" i="2" s="1"/>
  <c r="K1837" i="2"/>
  <c r="M1837" i="2" s="1"/>
  <c r="K1827" i="2"/>
  <c r="M1827" i="2" s="1"/>
  <c r="O75" i="2" s="1"/>
  <c r="K1840" i="2"/>
  <c r="M1840" i="2" s="1"/>
  <c r="AB75" i="2" s="1"/>
  <c r="K1829" i="2"/>
  <c r="M1829" i="2" s="1"/>
  <c r="Q75" i="2" s="1"/>
  <c r="K1850" i="2"/>
  <c r="M1850" i="2" s="1"/>
  <c r="AL75" i="2" s="1"/>
  <c r="K1832" i="2"/>
  <c r="M1832" i="2" s="1"/>
  <c r="T75" i="2" s="1"/>
  <c r="K1844" i="2"/>
  <c r="M1844" i="2" s="1"/>
  <c r="AF75" i="2" s="1"/>
  <c r="K1842" i="2"/>
  <c r="M1842" i="2" s="1"/>
  <c r="AD75" i="2" s="1"/>
  <c r="K1846" i="2"/>
  <c r="M1846" i="2" s="1"/>
  <c r="AH75" i="2" s="1"/>
  <c r="K1836" i="2"/>
  <c r="M1836" i="2" s="1"/>
  <c r="X75" i="2" s="1"/>
  <c r="K1834" i="2"/>
  <c r="M1834" i="2" s="1"/>
  <c r="V75" i="2" s="1"/>
  <c r="K1838" i="2"/>
  <c r="M1838" i="2" s="1"/>
  <c r="Z75" i="2" s="1"/>
  <c r="K1828" i="2"/>
  <c r="M1828" i="2" s="1"/>
  <c r="P75" i="2" s="1"/>
  <c r="K1849" i="2"/>
  <c r="M1849" i="2" s="1"/>
  <c r="AK75" i="2" s="1"/>
  <c r="K1830" i="2"/>
  <c r="M1830" i="2" s="1"/>
  <c r="R75" i="2" s="1"/>
  <c r="K1851" i="2"/>
  <c r="M1851" i="2" s="1"/>
  <c r="AM75" i="2" s="1"/>
  <c r="K1841" i="2"/>
  <c r="M1841" i="2" s="1"/>
  <c r="AC75" i="2" s="1"/>
  <c r="K1847" i="2"/>
  <c r="M1847" i="2" s="1"/>
  <c r="AI75" i="2" s="1"/>
  <c r="K1843" i="2"/>
  <c r="M1843" i="2" s="1"/>
  <c r="AE75" i="2" s="1"/>
  <c r="K1833" i="2"/>
  <c r="M1833" i="2" s="1"/>
  <c r="U75" i="2" s="1"/>
  <c r="K1839" i="2"/>
  <c r="M1839" i="2" s="1"/>
  <c r="AA75" i="2" s="1"/>
  <c r="K1845" i="2"/>
  <c r="M1845" i="2" s="1"/>
  <c r="AG75" i="2" s="1"/>
  <c r="K1835" i="2"/>
  <c r="M1835" i="2" s="1"/>
  <c r="W75" i="2" s="1"/>
  <c r="K1848" i="2"/>
  <c r="M1848" i="2" s="1"/>
  <c r="AJ75" i="2" s="1"/>
  <c r="K1831" i="2"/>
  <c r="M1831" i="2" s="1"/>
  <c r="S75" i="2" s="1"/>
  <c r="K11570" i="2"/>
  <c r="M11570" i="2" s="1"/>
  <c r="AG464" i="2" s="1"/>
  <c r="K11560" i="2"/>
  <c r="M11560" i="2" s="1"/>
  <c r="W464" i="2" s="1"/>
  <c r="K11573" i="2"/>
  <c r="M11573" i="2" s="1"/>
  <c r="AJ464" i="2" s="1"/>
  <c r="K11562" i="2"/>
  <c r="M11562" i="2" s="1"/>
  <c r="Y464" i="2" s="1"/>
  <c r="K11552" i="2"/>
  <c r="M11552" i="2" s="1"/>
  <c r="O464" i="2" s="1"/>
  <c r="K11565" i="2"/>
  <c r="M11565" i="2" s="1"/>
  <c r="AB464" i="2" s="1"/>
  <c r="K11572" i="2"/>
  <c r="M11572" i="2" s="1"/>
  <c r="AI464" i="2" s="1"/>
  <c r="K11554" i="2"/>
  <c r="M11554" i="2" s="1"/>
  <c r="Q464" i="2" s="1"/>
  <c r="K11575" i="2"/>
  <c r="M11575" i="2" s="1"/>
  <c r="AL464" i="2" s="1"/>
  <c r="K11557" i="2"/>
  <c r="M11557" i="2" s="1"/>
  <c r="T464" i="2" s="1"/>
  <c r="K11564" i="2"/>
  <c r="M11564" i="2" s="1"/>
  <c r="AA464" i="2" s="1"/>
  <c r="K11569" i="2"/>
  <c r="M11569" i="2" s="1"/>
  <c r="AF464" i="2" s="1"/>
  <c r="K11567" i="2"/>
  <c r="M11567" i="2" s="1"/>
  <c r="AD464" i="2" s="1"/>
  <c r="K11556" i="2"/>
  <c r="M11556" i="2" s="1"/>
  <c r="S464" i="2" s="1"/>
  <c r="K11561" i="2"/>
  <c r="M11561" i="2" s="1"/>
  <c r="X464" i="2" s="1"/>
  <c r="K11559" i="2"/>
  <c r="M11559" i="2" s="1"/>
  <c r="V464" i="2" s="1"/>
  <c r="K11571" i="2"/>
  <c r="M11571" i="2" s="1"/>
  <c r="AH464" i="2" s="1"/>
  <c r="K11553" i="2"/>
  <c r="M11553" i="2" s="1"/>
  <c r="P464" i="2" s="1"/>
  <c r="K11574" i="2"/>
  <c r="M11574" i="2" s="1"/>
  <c r="AK464" i="2" s="1"/>
  <c r="K11563" i="2"/>
  <c r="M11563" i="2" s="1"/>
  <c r="Z464" i="2" s="1"/>
  <c r="K11576" i="2"/>
  <c r="M11576" i="2" s="1"/>
  <c r="AM464" i="2" s="1"/>
  <c r="K11566" i="2"/>
  <c r="M11566" i="2" s="1"/>
  <c r="AC464" i="2" s="1"/>
  <c r="K11555" i="2"/>
  <c r="M11555" i="2" s="1"/>
  <c r="R464" i="2" s="1"/>
  <c r="K11568" i="2"/>
  <c r="M11568" i="2" s="1"/>
  <c r="AE464" i="2" s="1"/>
  <c r="K11558" i="2"/>
  <c r="M11558" i="2" s="1"/>
  <c r="U464" i="2" s="1"/>
  <c r="K16105" i="2"/>
  <c r="M16105" i="2" s="1"/>
  <c r="R646" i="2" s="1"/>
  <c r="K16118" i="2"/>
  <c r="M16118" i="2" s="1"/>
  <c r="AE646" i="2" s="1"/>
  <c r="K16108" i="2"/>
  <c r="M16108" i="2" s="1"/>
  <c r="U646" i="2" s="1"/>
  <c r="K16120" i="2"/>
  <c r="M16120" i="2" s="1"/>
  <c r="AG646" i="2" s="1"/>
  <c r="K16110" i="2"/>
  <c r="M16110" i="2" s="1"/>
  <c r="W646" i="2" s="1"/>
  <c r="K16122" i="2"/>
  <c r="M16122" i="2" s="1"/>
  <c r="AI646" i="2" s="1"/>
  <c r="K16112" i="2"/>
  <c r="M16112" i="2" s="1"/>
  <c r="Y646" i="2" s="1"/>
  <c r="K16102" i="2"/>
  <c r="M16102" i="2" s="1"/>
  <c r="O646" i="2" s="1"/>
  <c r="K16114" i="2"/>
  <c r="M16114" i="2" s="1"/>
  <c r="AA646" i="2" s="1"/>
  <c r="K16104" i="2"/>
  <c r="M16104" i="2" s="1"/>
  <c r="Q646" i="2" s="1"/>
  <c r="K16125" i="2"/>
  <c r="M16125" i="2" s="1"/>
  <c r="AL646" i="2" s="1"/>
  <c r="K16106" i="2"/>
  <c r="M16106" i="2" s="1"/>
  <c r="S646" i="2" s="1"/>
  <c r="K16119" i="2"/>
  <c r="M16119" i="2" s="1"/>
  <c r="AF646" i="2" s="1"/>
  <c r="K16117" i="2"/>
  <c r="M16117" i="2" s="1"/>
  <c r="AD646" i="2" s="1"/>
  <c r="K16123" i="2"/>
  <c r="M16123" i="2" s="1"/>
  <c r="AJ646" i="2" s="1"/>
  <c r="K16111" i="2"/>
  <c r="M16111" i="2" s="1"/>
  <c r="X646" i="2" s="1"/>
  <c r="K16109" i="2"/>
  <c r="M16109" i="2" s="1"/>
  <c r="V646" i="2" s="1"/>
  <c r="K16107" i="2"/>
  <c r="M16107" i="2" s="1"/>
  <c r="T646" i="2" s="1"/>
  <c r="K16121" i="2"/>
  <c r="M16121" i="2" s="1"/>
  <c r="AH646" i="2" s="1"/>
  <c r="K16103" i="2"/>
  <c r="M16103" i="2" s="1"/>
  <c r="P646" i="2" s="1"/>
  <c r="K16124" i="2"/>
  <c r="M16124" i="2" s="1"/>
  <c r="AK646" i="2" s="1"/>
  <c r="K16115" i="2"/>
  <c r="M16115" i="2" s="1"/>
  <c r="AB646" i="2" s="1"/>
  <c r="K16113" i="2"/>
  <c r="M16113" i="2" s="1"/>
  <c r="Z646" i="2" s="1"/>
  <c r="K16126" i="2"/>
  <c r="M16126" i="2" s="1"/>
  <c r="AM646" i="2" s="1"/>
  <c r="K16116" i="2"/>
  <c r="M16116" i="2" s="1"/>
  <c r="AC646" i="2" s="1"/>
  <c r="K14187" i="2"/>
  <c r="M14187" i="2" s="1"/>
  <c r="Y569" i="2" s="1"/>
  <c r="K14177" i="2"/>
  <c r="M14177" i="2" s="1"/>
  <c r="O569" i="2" s="1"/>
  <c r="K14190" i="2"/>
  <c r="M14190" i="2" s="1"/>
  <c r="AB569" i="2" s="1"/>
  <c r="K14197" i="2"/>
  <c r="M14197" i="2" s="1"/>
  <c r="AI569" i="2" s="1"/>
  <c r="K14179" i="2"/>
  <c r="M14179" i="2" s="1"/>
  <c r="Q569" i="2" s="1"/>
  <c r="K14200" i="2"/>
  <c r="M14200" i="2" s="1"/>
  <c r="AL569" i="2" s="1"/>
  <c r="K14182" i="2"/>
  <c r="M14182" i="2" s="1"/>
  <c r="T569" i="2" s="1"/>
  <c r="K14189" i="2"/>
  <c r="M14189" i="2" s="1"/>
  <c r="AA569" i="2" s="1"/>
  <c r="K14194" i="2"/>
  <c r="M14194" i="2" s="1"/>
  <c r="AF569" i="2" s="1"/>
  <c r="K14192" i="2"/>
  <c r="M14192" i="2" s="1"/>
  <c r="AD569" i="2" s="1"/>
  <c r="K14181" i="2"/>
  <c r="M14181" i="2" s="1"/>
  <c r="S569" i="2" s="1"/>
  <c r="K14186" i="2"/>
  <c r="M14186" i="2" s="1"/>
  <c r="K14184" i="2"/>
  <c r="M14184" i="2" s="1"/>
  <c r="V569" i="2" s="1"/>
  <c r="K14196" i="2"/>
  <c r="M14196" i="2" s="1"/>
  <c r="AH569" i="2" s="1"/>
  <c r="K14178" i="2"/>
  <c r="M14178" i="2" s="1"/>
  <c r="P569" i="2" s="1"/>
  <c r="K14199" i="2"/>
  <c r="M14199" i="2" s="1"/>
  <c r="AK569" i="2" s="1"/>
  <c r="K14188" i="2"/>
  <c r="M14188" i="2" s="1"/>
  <c r="Z569" i="2" s="1"/>
  <c r="K14201" i="2"/>
  <c r="M14201" i="2" s="1"/>
  <c r="AM569" i="2" s="1"/>
  <c r="K14191" i="2"/>
  <c r="M14191" i="2" s="1"/>
  <c r="AC569" i="2" s="1"/>
  <c r="K14180" i="2"/>
  <c r="M14180" i="2" s="1"/>
  <c r="R569" i="2" s="1"/>
  <c r="K14193" i="2"/>
  <c r="M14193" i="2" s="1"/>
  <c r="AE569" i="2" s="1"/>
  <c r="K14183" i="2"/>
  <c r="M14183" i="2" s="1"/>
  <c r="U569" i="2" s="1"/>
  <c r="K14195" i="2"/>
  <c r="M14195" i="2" s="1"/>
  <c r="AG569" i="2" s="1"/>
  <c r="K14185" i="2"/>
  <c r="M14185" i="2" s="1"/>
  <c r="W569" i="2" s="1"/>
  <c r="K14198" i="2"/>
  <c r="M14198" i="2" s="1"/>
  <c r="AJ569" i="2" s="1"/>
  <c r="K9827" i="2"/>
  <c r="M9827" i="2" s="1"/>
  <c r="O395" i="2" s="1"/>
  <c r="K9840" i="2"/>
  <c r="M9840" i="2" s="1"/>
  <c r="AB395" i="2" s="1"/>
  <c r="K9845" i="2"/>
  <c r="M9845" i="2" s="1"/>
  <c r="AG395" i="2" s="1"/>
  <c r="K9850" i="2"/>
  <c r="M9850" i="2" s="1"/>
  <c r="AL395" i="2" s="1"/>
  <c r="K9832" i="2"/>
  <c r="M9832" i="2" s="1"/>
  <c r="T395" i="2" s="1"/>
  <c r="K9837" i="2"/>
  <c r="M9837" i="2" s="1"/>
  <c r="Y395" i="2" s="1"/>
  <c r="K9844" i="2"/>
  <c r="M9844" i="2" s="1"/>
  <c r="AF395" i="2" s="1"/>
  <c r="K9842" i="2"/>
  <c r="M9842" i="2" s="1"/>
  <c r="AD395" i="2" s="1"/>
  <c r="K9847" i="2"/>
  <c r="M9847" i="2" s="1"/>
  <c r="AI395" i="2" s="1"/>
  <c r="K9829" i="2"/>
  <c r="M9829" i="2" s="1"/>
  <c r="Q395" i="2" s="1"/>
  <c r="K9836" i="2"/>
  <c r="M9836" i="2" s="1"/>
  <c r="X395" i="2" s="1"/>
  <c r="K9834" i="2"/>
  <c r="M9834" i="2" s="1"/>
  <c r="V395" i="2" s="1"/>
  <c r="K9839" i="2"/>
  <c r="M9839" i="2" s="1"/>
  <c r="AA395" i="2" s="1"/>
  <c r="K9828" i="2"/>
  <c r="M9828" i="2" s="1"/>
  <c r="P395" i="2" s="1"/>
  <c r="K9849" i="2"/>
  <c r="M9849" i="2" s="1"/>
  <c r="AK395" i="2" s="1"/>
  <c r="K9831" i="2"/>
  <c r="M9831" i="2" s="1"/>
  <c r="S395" i="2" s="1"/>
  <c r="K9851" i="2"/>
  <c r="M9851" i="2" s="1"/>
  <c r="AM395" i="2" s="1"/>
  <c r="K9841" i="2"/>
  <c r="M9841" i="2" s="1"/>
  <c r="AC395" i="2" s="1"/>
  <c r="K9846" i="2"/>
  <c r="M9846" i="2" s="1"/>
  <c r="AH395" i="2" s="1"/>
  <c r="K9843" i="2"/>
  <c r="M9843" i="2" s="1"/>
  <c r="AE395" i="2" s="1"/>
  <c r="K9833" i="2"/>
  <c r="M9833" i="2" s="1"/>
  <c r="U395" i="2" s="1"/>
  <c r="K9838" i="2"/>
  <c r="M9838" i="2" s="1"/>
  <c r="Z395" i="2" s="1"/>
  <c r="K9835" i="2"/>
  <c r="M9835" i="2" s="1"/>
  <c r="W395" i="2" s="1"/>
  <c r="K9848" i="2"/>
  <c r="M9848" i="2" s="1"/>
  <c r="AJ395" i="2" s="1"/>
  <c r="K9830" i="2"/>
  <c r="M9830" i="2" s="1"/>
  <c r="R395" i="2" s="1"/>
  <c r="K10947" i="2"/>
  <c r="M10947" i="2" s="1"/>
  <c r="AI439" i="2" s="1"/>
  <c r="K10929" i="2"/>
  <c r="M10929" i="2" s="1"/>
  <c r="Q439" i="2" s="1"/>
  <c r="K10950" i="2"/>
  <c r="M10950" i="2" s="1"/>
  <c r="AL439" i="2" s="1"/>
  <c r="K10939" i="2"/>
  <c r="M10939" i="2" s="1"/>
  <c r="K10944" i="2"/>
  <c r="M10944" i="2" s="1"/>
  <c r="AF439" i="2" s="1"/>
  <c r="K10942" i="2"/>
  <c r="M10942" i="2" s="1"/>
  <c r="AD439" i="2" s="1"/>
  <c r="K10931" i="2"/>
  <c r="M10931" i="2" s="1"/>
  <c r="S439" i="2" s="1"/>
  <c r="K10936" i="2"/>
  <c r="M10936" i="2" s="1"/>
  <c r="X439" i="2" s="1"/>
  <c r="K10934" i="2"/>
  <c r="M10934" i="2" s="1"/>
  <c r="V439" i="2" s="1"/>
  <c r="K10946" i="2"/>
  <c r="M10946" i="2" s="1"/>
  <c r="AH439" i="2" s="1"/>
  <c r="K10928" i="2"/>
  <c r="M10928" i="2" s="1"/>
  <c r="P439" i="2" s="1"/>
  <c r="K10933" i="2"/>
  <c r="M10933" i="2" s="1"/>
  <c r="U439" i="2" s="1"/>
  <c r="K10938" i="2"/>
  <c r="M10938" i="2" s="1"/>
  <c r="Z439" i="2" s="1"/>
  <c r="K10951" i="2"/>
  <c r="M10951" i="2" s="1"/>
  <c r="AM439" i="2" s="1"/>
  <c r="K10941" i="2"/>
  <c r="M10941" i="2" s="1"/>
  <c r="AC439" i="2" s="1"/>
  <c r="K10948" i="2"/>
  <c r="M10948" i="2" s="1"/>
  <c r="AJ439" i="2" s="1"/>
  <c r="K10930" i="2"/>
  <c r="M10930" i="2" s="1"/>
  <c r="R439" i="2" s="1"/>
  <c r="K10943" i="2"/>
  <c r="M10943" i="2" s="1"/>
  <c r="AE439" i="2" s="1"/>
  <c r="K10949" i="2"/>
  <c r="M10949" i="2" s="1"/>
  <c r="AK439" i="2" s="1"/>
  <c r="K10940" i="2"/>
  <c r="M10940" i="2" s="1"/>
  <c r="AB439" i="2" s="1"/>
  <c r="K10945" i="2"/>
  <c r="M10945" i="2" s="1"/>
  <c r="AG439" i="2" s="1"/>
  <c r="K10935" i="2"/>
  <c r="M10935" i="2" s="1"/>
  <c r="W439" i="2" s="1"/>
  <c r="K10932" i="2"/>
  <c r="M10932" i="2" s="1"/>
  <c r="T439" i="2" s="1"/>
  <c r="K10937" i="2"/>
  <c r="M10937" i="2" s="1"/>
  <c r="Y439" i="2" s="1"/>
  <c r="K10927" i="2"/>
  <c r="M10927" i="2" s="1"/>
  <c r="O439" i="2" s="1"/>
  <c r="K7105" i="2"/>
  <c r="M7105" i="2" s="1"/>
  <c r="R286" i="2" s="1"/>
  <c r="K7118" i="2"/>
  <c r="M7118" i="2" s="1"/>
  <c r="AE286" i="2" s="1"/>
  <c r="K7107" i="2"/>
  <c r="M7107" i="2" s="1"/>
  <c r="T286" i="2" s="1"/>
  <c r="K7120" i="2"/>
  <c r="M7120" i="2" s="1"/>
  <c r="AG286" i="2" s="1"/>
  <c r="K7110" i="2"/>
  <c r="M7110" i="2" s="1"/>
  <c r="W286" i="2" s="1"/>
  <c r="K7124" i="2"/>
  <c r="M7124" i="2" s="1"/>
  <c r="AK286" i="2" s="1"/>
  <c r="K7112" i="2"/>
  <c r="M7112" i="2" s="1"/>
  <c r="Y286" i="2" s="1"/>
  <c r="K7102" i="2"/>
  <c r="M7102" i="2" s="1"/>
  <c r="O286" i="2" s="1"/>
  <c r="K7116" i="2"/>
  <c r="M7116" i="2" s="1"/>
  <c r="AC286" i="2" s="1"/>
  <c r="K7122" i="2"/>
  <c r="M7122" i="2" s="1"/>
  <c r="AI286" i="2" s="1"/>
  <c r="K7104" i="2"/>
  <c r="M7104" i="2" s="1"/>
  <c r="Q286" i="2" s="1"/>
  <c r="K7125" i="2"/>
  <c r="M7125" i="2" s="1"/>
  <c r="AL286" i="2" s="1"/>
  <c r="K7108" i="2"/>
  <c r="M7108" i="2" s="1"/>
  <c r="U286" i="2" s="1"/>
  <c r="K7114" i="2"/>
  <c r="M7114" i="2" s="1"/>
  <c r="K7119" i="2"/>
  <c r="M7119" i="2" s="1"/>
  <c r="AF286" i="2" s="1"/>
  <c r="K7117" i="2"/>
  <c r="M7117" i="2" s="1"/>
  <c r="AD286" i="2" s="1"/>
  <c r="K7106" i="2"/>
  <c r="M7106" i="2" s="1"/>
  <c r="S286" i="2" s="1"/>
  <c r="K7111" i="2"/>
  <c r="M7111" i="2" s="1"/>
  <c r="X286" i="2" s="1"/>
  <c r="K7109" i="2"/>
  <c r="M7109" i="2" s="1"/>
  <c r="V286" i="2" s="1"/>
  <c r="K7121" i="2"/>
  <c r="M7121" i="2" s="1"/>
  <c r="AH286" i="2" s="1"/>
  <c r="K7103" i="2"/>
  <c r="M7103" i="2" s="1"/>
  <c r="P286" i="2" s="1"/>
  <c r="K7123" i="2"/>
  <c r="M7123" i="2" s="1"/>
  <c r="AJ286" i="2" s="1"/>
  <c r="K7113" i="2"/>
  <c r="M7113" i="2" s="1"/>
  <c r="Z286" i="2" s="1"/>
  <c r="K7126" i="2"/>
  <c r="M7126" i="2" s="1"/>
  <c r="AM286" i="2" s="1"/>
  <c r="K7115" i="2"/>
  <c r="M7115" i="2" s="1"/>
  <c r="AB286" i="2" s="1"/>
  <c r="K2020" i="2"/>
  <c r="M2020" i="2" s="1"/>
  <c r="AG82" i="2" s="1"/>
  <c r="K2010" i="2"/>
  <c r="M2010" i="2" s="1"/>
  <c r="W82" i="2" s="1"/>
  <c r="K2022" i="2"/>
  <c r="M2022" i="2" s="1"/>
  <c r="AI82" i="2" s="1"/>
  <c r="K2012" i="2"/>
  <c r="M2012" i="2" s="1"/>
  <c r="Y82" i="2" s="1"/>
  <c r="K2002" i="2"/>
  <c r="M2002" i="2" s="1"/>
  <c r="O82" i="2" s="1"/>
  <c r="K2014" i="2"/>
  <c r="M2014" i="2" s="1"/>
  <c r="AA82" i="2" s="1"/>
  <c r="K2004" i="2"/>
  <c r="M2004" i="2" s="1"/>
  <c r="Q82" i="2" s="1"/>
  <c r="K2025" i="2"/>
  <c r="M2025" i="2" s="1"/>
  <c r="AL82" i="2" s="1"/>
  <c r="K2006" i="2"/>
  <c r="M2006" i="2" s="1"/>
  <c r="S82" i="2" s="1"/>
  <c r="K2019" i="2"/>
  <c r="M2019" i="2" s="1"/>
  <c r="AF82" i="2" s="1"/>
  <c r="K2017" i="2"/>
  <c r="M2017" i="2" s="1"/>
  <c r="K2023" i="2"/>
  <c r="M2023" i="2" s="1"/>
  <c r="AJ82" i="2" s="1"/>
  <c r="K2011" i="2"/>
  <c r="M2011" i="2" s="1"/>
  <c r="X82" i="2" s="1"/>
  <c r="K2009" i="2"/>
  <c r="M2009" i="2" s="1"/>
  <c r="V82" i="2" s="1"/>
  <c r="K2015" i="2"/>
  <c r="M2015" i="2" s="1"/>
  <c r="AB82" i="2" s="1"/>
  <c r="K2021" i="2"/>
  <c r="M2021" i="2" s="1"/>
  <c r="AH82" i="2" s="1"/>
  <c r="K2003" i="2"/>
  <c r="M2003" i="2" s="1"/>
  <c r="P82" i="2" s="1"/>
  <c r="K2024" i="2"/>
  <c r="M2024" i="2" s="1"/>
  <c r="AK82" i="2" s="1"/>
  <c r="K2007" i="2"/>
  <c r="M2007" i="2" s="1"/>
  <c r="T82" i="2" s="1"/>
  <c r="K2013" i="2"/>
  <c r="M2013" i="2" s="1"/>
  <c r="Z82" i="2" s="1"/>
  <c r="K2026" i="2"/>
  <c r="M2026" i="2" s="1"/>
  <c r="AM82" i="2" s="1"/>
  <c r="K2016" i="2"/>
  <c r="M2016" i="2" s="1"/>
  <c r="AC82" i="2" s="1"/>
  <c r="K2005" i="2"/>
  <c r="M2005" i="2" s="1"/>
  <c r="R82" i="2" s="1"/>
  <c r="K2018" i="2"/>
  <c r="M2018" i="2" s="1"/>
  <c r="AE82" i="2" s="1"/>
  <c r="K2008" i="2"/>
  <c r="M2008" i="2" s="1"/>
  <c r="U82" i="2" s="1"/>
  <c r="K12464" i="2"/>
  <c r="M12464" i="2" s="1"/>
  <c r="AA500" i="2" s="1"/>
  <c r="K12469" i="2"/>
  <c r="M12469" i="2" s="1"/>
  <c r="AF500" i="2" s="1"/>
  <c r="K12466" i="2"/>
  <c r="M12466" i="2" s="1"/>
  <c r="AC500" i="2" s="1"/>
  <c r="K12456" i="2"/>
  <c r="M12456" i="2" s="1"/>
  <c r="S500" i="2" s="1"/>
  <c r="K12461" i="2"/>
  <c r="M12461" i="2" s="1"/>
  <c r="X500" i="2" s="1"/>
  <c r="K12458" i="2"/>
  <c r="M12458" i="2" s="1"/>
  <c r="U500" i="2" s="1"/>
  <c r="K12471" i="2"/>
  <c r="M12471" i="2" s="1"/>
  <c r="AH500" i="2" s="1"/>
  <c r="K12453" i="2"/>
  <c r="M12453" i="2" s="1"/>
  <c r="P500" i="2" s="1"/>
  <c r="K12475" i="2"/>
  <c r="M12475" i="2" s="1"/>
  <c r="AL500" i="2" s="1"/>
  <c r="K12463" i="2"/>
  <c r="M12463" i="2" s="1"/>
  <c r="Z500" i="2" s="1"/>
  <c r="K12476" i="2"/>
  <c r="M12476" i="2" s="1"/>
  <c r="AM500" i="2" s="1"/>
  <c r="K12467" i="2"/>
  <c r="M12467" i="2" s="1"/>
  <c r="AD500" i="2" s="1"/>
  <c r="K12473" i="2"/>
  <c r="M12473" i="2" s="1"/>
  <c r="AJ500" i="2" s="1"/>
  <c r="K12455" i="2"/>
  <c r="M12455" i="2" s="1"/>
  <c r="R500" i="2" s="1"/>
  <c r="K12468" i="2"/>
  <c r="M12468" i="2" s="1"/>
  <c r="AE500" i="2" s="1"/>
  <c r="K12459" i="2"/>
  <c r="M12459" i="2" s="1"/>
  <c r="V500" i="2" s="1"/>
  <c r="K12465" i="2"/>
  <c r="M12465" i="2" s="1"/>
  <c r="AB500" i="2" s="1"/>
  <c r="K12470" i="2"/>
  <c r="M12470" i="2" s="1"/>
  <c r="AG500" i="2" s="1"/>
  <c r="K12460" i="2"/>
  <c r="M12460" i="2" s="1"/>
  <c r="W500" i="2" s="1"/>
  <c r="K12457" i="2"/>
  <c r="M12457" i="2" s="1"/>
  <c r="T500" i="2" s="1"/>
  <c r="K12462" i="2"/>
  <c r="M12462" i="2" s="1"/>
  <c r="Y500" i="2" s="1"/>
  <c r="K12452" i="2"/>
  <c r="M12452" i="2" s="1"/>
  <c r="O500" i="2" s="1"/>
  <c r="K12472" i="2"/>
  <c r="M12472" i="2" s="1"/>
  <c r="AI500" i="2" s="1"/>
  <c r="K12454" i="2"/>
  <c r="M12454" i="2" s="1"/>
  <c r="Q500" i="2" s="1"/>
  <c r="K12474" i="2"/>
  <c r="M12474" i="2" s="1"/>
  <c r="AK500" i="2" s="1"/>
  <c r="K446" i="2"/>
  <c r="M446" i="2" s="1"/>
  <c r="AH19" i="2" s="1"/>
  <c r="K428" i="2"/>
  <c r="M428" i="2" s="1"/>
  <c r="P19" i="2" s="1"/>
  <c r="K440" i="2"/>
  <c r="M440" i="2" s="1"/>
  <c r="AB19" i="2" s="1"/>
  <c r="K438" i="2"/>
  <c r="M438" i="2" s="1"/>
  <c r="Z19" i="2" s="1"/>
  <c r="K451" i="2"/>
  <c r="M451" i="2" s="1"/>
  <c r="AM19" i="2" s="1"/>
  <c r="K449" i="2"/>
  <c r="M449" i="2" s="1"/>
  <c r="AK19" i="2" s="1"/>
  <c r="K430" i="2"/>
  <c r="M430" i="2" s="1"/>
  <c r="R19" i="2" s="1"/>
  <c r="K443" i="2"/>
  <c r="M443" i="2" s="1"/>
  <c r="AE19" i="2" s="1"/>
  <c r="K441" i="2"/>
  <c r="M441" i="2" s="1"/>
  <c r="AC19" i="2" s="1"/>
  <c r="K445" i="2"/>
  <c r="M445" i="2" s="1"/>
  <c r="AG19" i="2" s="1"/>
  <c r="K435" i="2"/>
  <c r="M435" i="2" s="1"/>
  <c r="W19" i="2" s="1"/>
  <c r="K433" i="2"/>
  <c r="M433" i="2" s="1"/>
  <c r="U19" i="2" s="1"/>
  <c r="K447" i="2"/>
  <c r="M447" i="2" s="1"/>
  <c r="AI19" i="2" s="1"/>
  <c r="K437" i="2"/>
  <c r="M437" i="2" s="1"/>
  <c r="Y19" i="2" s="1"/>
  <c r="K427" i="2"/>
  <c r="M427" i="2" s="1"/>
  <c r="O19" i="2" s="1"/>
  <c r="K448" i="2"/>
  <c r="M448" i="2" s="1"/>
  <c r="AJ19" i="2" s="1"/>
  <c r="K439" i="2"/>
  <c r="M439" i="2" s="1"/>
  <c r="AA19" i="2" s="1"/>
  <c r="K429" i="2"/>
  <c r="M429" i="2" s="1"/>
  <c r="Q19" i="2" s="1"/>
  <c r="K450" i="2"/>
  <c r="M450" i="2" s="1"/>
  <c r="AL19" i="2" s="1"/>
  <c r="K431" i="2"/>
  <c r="M431" i="2" s="1"/>
  <c r="S19" i="2" s="1"/>
  <c r="K444" i="2"/>
  <c r="M444" i="2" s="1"/>
  <c r="AF19" i="2" s="1"/>
  <c r="K442" i="2"/>
  <c r="M442" i="2" s="1"/>
  <c r="AD19" i="2" s="1"/>
  <c r="K432" i="2"/>
  <c r="M432" i="2" s="1"/>
  <c r="T19" i="2" s="1"/>
  <c r="K436" i="2"/>
  <c r="M436" i="2" s="1"/>
  <c r="X19" i="2" s="1"/>
  <c r="K434" i="2"/>
  <c r="M434" i="2" s="1"/>
  <c r="V19" i="2" s="1"/>
  <c r="K2381" i="2"/>
  <c r="M2381" i="2" s="1"/>
  <c r="S97" i="2" s="1"/>
  <c r="K2386" i="2"/>
  <c r="M2386" i="2" s="1"/>
  <c r="X97" i="2" s="1"/>
  <c r="K2384" i="2"/>
  <c r="M2384" i="2" s="1"/>
  <c r="V97" i="2" s="1"/>
  <c r="K2396" i="2"/>
  <c r="M2396" i="2" s="1"/>
  <c r="AH97" i="2" s="1"/>
  <c r="K2378" i="2"/>
  <c r="M2378" i="2" s="1"/>
  <c r="P97" i="2" s="1"/>
  <c r="K2398" i="2"/>
  <c r="M2398" i="2" s="1"/>
  <c r="AJ97" i="2" s="1"/>
  <c r="K2388" i="2"/>
  <c r="M2388" i="2" s="1"/>
  <c r="Z97" i="2" s="1"/>
  <c r="K2401" i="2"/>
  <c r="M2401" i="2" s="1"/>
  <c r="AM97" i="2" s="1"/>
  <c r="K2390" i="2"/>
  <c r="M2390" i="2" s="1"/>
  <c r="AB97" i="2" s="1"/>
  <c r="K2380" i="2"/>
  <c r="M2380" i="2" s="1"/>
  <c r="R97" i="2" s="1"/>
  <c r="K2393" i="2"/>
  <c r="M2393" i="2" s="1"/>
  <c r="AE97" i="2" s="1"/>
  <c r="K2382" i="2"/>
  <c r="M2382" i="2" s="1"/>
  <c r="T97" i="2" s="1"/>
  <c r="K2395" i="2"/>
  <c r="M2395" i="2" s="1"/>
  <c r="AG97" i="2" s="1"/>
  <c r="K2385" i="2"/>
  <c r="M2385" i="2" s="1"/>
  <c r="W97" i="2" s="1"/>
  <c r="K2399" i="2"/>
  <c r="M2399" i="2" s="1"/>
  <c r="AK97" i="2" s="1"/>
  <c r="K2387" i="2"/>
  <c r="M2387" i="2" s="1"/>
  <c r="Y97" i="2" s="1"/>
  <c r="K2377" i="2"/>
  <c r="M2377" i="2" s="1"/>
  <c r="O97" i="2" s="1"/>
  <c r="K2391" i="2"/>
  <c r="M2391" i="2" s="1"/>
  <c r="AC97" i="2" s="1"/>
  <c r="K2397" i="2"/>
  <c r="M2397" i="2" s="1"/>
  <c r="AI97" i="2" s="1"/>
  <c r="K2379" i="2"/>
  <c r="M2379" i="2" s="1"/>
  <c r="Q97" i="2" s="1"/>
  <c r="K2400" i="2"/>
  <c r="M2400" i="2" s="1"/>
  <c r="AL97" i="2" s="1"/>
  <c r="K2383" i="2"/>
  <c r="M2383" i="2" s="1"/>
  <c r="U97" i="2" s="1"/>
  <c r="K2389" i="2"/>
  <c r="M2389" i="2" s="1"/>
  <c r="AA97" i="2" s="1"/>
  <c r="K2394" i="2"/>
  <c r="M2394" i="2" s="1"/>
  <c r="AF97" i="2" s="1"/>
  <c r="K2392" i="2"/>
  <c r="M2392" i="2" s="1"/>
  <c r="K3312" i="2"/>
  <c r="M3312" i="2" s="1"/>
  <c r="Y134" i="2" s="1"/>
  <c r="K3302" i="2"/>
  <c r="M3302" i="2" s="1"/>
  <c r="O134" i="2" s="1"/>
  <c r="K3316" i="2"/>
  <c r="M3316" i="2" s="1"/>
  <c r="AC134" i="2" s="1"/>
  <c r="K3322" i="2"/>
  <c r="M3322" i="2" s="1"/>
  <c r="AI134" i="2" s="1"/>
  <c r="K3304" i="2"/>
  <c r="M3304" i="2" s="1"/>
  <c r="Q134" i="2" s="1"/>
  <c r="K3325" i="2"/>
  <c r="M3325" i="2" s="1"/>
  <c r="AL134" i="2" s="1"/>
  <c r="K3308" i="2"/>
  <c r="M3308" i="2" s="1"/>
  <c r="U134" i="2" s="1"/>
  <c r="K3314" i="2"/>
  <c r="M3314" i="2" s="1"/>
  <c r="AA134" i="2" s="1"/>
  <c r="K3319" i="2"/>
  <c r="M3319" i="2" s="1"/>
  <c r="AF134" i="2" s="1"/>
  <c r="K3317" i="2"/>
  <c r="M3317" i="2" s="1"/>
  <c r="AD134" i="2" s="1"/>
  <c r="K3306" i="2"/>
  <c r="M3306" i="2" s="1"/>
  <c r="S134" i="2" s="1"/>
  <c r="K3311" i="2"/>
  <c r="M3311" i="2" s="1"/>
  <c r="X134" i="2" s="1"/>
  <c r="K3309" i="2"/>
  <c r="M3309" i="2" s="1"/>
  <c r="V134" i="2" s="1"/>
  <c r="K3321" i="2"/>
  <c r="M3321" i="2" s="1"/>
  <c r="AH134" i="2" s="1"/>
  <c r="K3303" i="2"/>
  <c r="M3303" i="2" s="1"/>
  <c r="P134" i="2" s="1"/>
  <c r="K3323" i="2"/>
  <c r="M3323" i="2" s="1"/>
  <c r="AJ134" i="2" s="1"/>
  <c r="K3313" i="2"/>
  <c r="M3313" i="2" s="1"/>
  <c r="Z134" i="2" s="1"/>
  <c r="K3326" i="2"/>
  <c r="M3326" i="2" s="1"/>
  <c r="AM134" i="2" s="1"/>
  <c r="K3315" i="2"/>
  <c r="M3315" i="2" s="1"/>
  <c r="AB134" i="2" s="1"/>
  <c r="K3305" i="2"/>
  <c r="M3305" i="2" s="1"/>
  <c r="R134" i="2" s="1"/>
  <c r="K3318" i="2"/>
  <c r="M3318" i="2" s="1"/>
  <c r="K3307" i="2"/>
  <c r="M3307" i="2" s="1"/>
  <c r="T134" i="2" s="1"/>
  <c r="K3320" i="2"/>
  <c r="M3320" i="2" s="1"/>
  <c r="AG134" i="2" s="1"/>
  <c r="K3310" i="2"/>
  <c r="M3310" i="2" s="1"/>
  <c r="W134" i="2" s="1"/>
  <c r="K3324" i="2"/>
  <c r="M3324" i="2" s="1"/>
  <c r="AK134" i="2" s="1"/>
  <c r="K3361" i="2"/>
  <c r="M3361" i="2" s="1"/>
  <c r="X136" i="2" s="1"/>
  <c r="K3359" i="2"/>
  <c r="M3359" i="2" s="1"/>
  <c r="V136" i="2" s="1"/>
  <c r="K3363" i="2"/>
  <c r="M3363" i="2" s="1"/>
  <c r="Z136" i="2" s="1"/>
  <c r="K3353" i="2"/>
  <c r="M3353" i="2" s="1"/>
  <c r="P136" i="2" s="1"/>
  <c r="K3374" i="2"/>
  <c r="M3374" i="2" s="1"/>
  <c r="AK136" i="2" s="1"/>
  <c r="K3355" i="2"/>
  <c r="M3355" i="2" s="1"/>
  <c r="R136" i="2" s="1"/>
  <c r="K3376" i="2"/>
  <c r="M3376" i="2" s="1"/>
  <c r="AM136" i="2" s="1"/>
  <c r="K3366" i="2"/>
  <c r="M3366" i="2" s="1"/>
  <c r="AC136" i="2" s="1"/>
  <c r="K3356" i="2"/>
  <c r="M3356" i="2" s="1"/>
  <c r="S136" i="2" s="1"/>
  <c r="K3368" i="2"/>
  <c r="M3368" i="2" s="1"/>
  <c r="AE136" i="2" s="1"/>
  <c r="K3358" i="2"/>
  <c r="M3358" i="2" s="1"/>
  <c r="U136" i="2" s="1"/>
  <c r="K3364" i="2"/>
  <c r="M3364" i="2" s="1"/>
  <c r="AA136" i="2" s="1"/>
  <c r="K3370" i="2"/>
  <c r="M3370" i="2" s="1"/>
  <c r="AG136" i="2" s="1"/>
  <c r="K3360" i="2"/>
  <c r="M3360" i="2" s="1"/>
  <c r="W136" i="2" s="1"/>
  <c r="K3373" i="2"/>
  <c r="M3373" i="2" s="1"/>
  <c r="AJ136" i="2" s="1"/>
  <c r="K3372" i="2"/>
  <c r="M3372" i="2" s="1"/>
  <c r="AI136" i="2" s="1"/>
  <c r="K3362" i="2"/>
  <c r="M3362" i="2" s="1"/>
  <c r="Y136" i="2" s="1"/>
  <c r="K3352" i="2"/>
  <c r="M3352" i="2" s="1"/>
  <c r="O136" i="2" s="1"/>
  <c r="K3365" i="2"/>
  <c r="M3365" i="2" s="1"/>
  <c r="AB136" i="2" s="1"/>
  <c r="K3354" i="2"/>
  <c r="M3354" i="2" s="1"/>
  <c r="Q136" i="2" s="1"/>
  <c r="K3375" i="2"/>
  <c r="M3375" i="2" s="1"/>
  <c r="AL136" i="2" s="1"/>
  <c r="K3357" i="2"/>
  <c r="M3357" i="2" s="1"/>
  <c r="T136" i="2" s="1"/>
  <c r="K3369" i="2"/>
  <c r="M3369" i="2" s="1"/>
  <c r="AF136" i="2" s="1"/>
  <c r="K3367" i="2"/>
  <c r="M3367" i="2" s="1"/>
  <c r="AD136" i="2" s="1"/>
  <c r="K3371" i="2"/>
  <c r="M3371" i="2" s="1"/>
  <c r="AH136" i="2" s="1"/>
  <c r="K6754" i="2"/>
  <c r="M6754" i="2" s="1"/>
  <c r="Q272" i="2" s="1"/>
  <c r="K6775" i="2"/>
  <c r="M6775" i="2" s="1"/>
  <c r="AL272" i="2" s="1"/>
  <c r="K6757" i="2"/>
  <c r="M6757" i="2" s="1"/>
  <c r="T272" i="2" s="1"/>
  <c r="K6769" i="2"/>
  <c r="M6769" i="2" s="1"/>
  <c r="AF272" i="2" s="1"/>
  <c r="K6767" i="2"/>
  <c r="M6767" i="2" s="1"/>
  <c r="AD272" i="2" s="1"/>
  <c r="K6771" i="2"/>
  <c r="M6771" i="2" s="1"/>
  <c r="AH272" i="2" s="1"/>
  <c r="K6761" i="2"/>
  <c r="M6761" i="2" s="1"/>
  <c r="X272" i="2" s="1"/>
  <c r="K6759" i="2"/>
  <c r="M6759" i="2" s="1"/>
  <c r="V272" i="2" s="1"/>
  <c r="K6763" i="2"/>
  <c r="M6763" i="2" s="1"/>
  <c r="Z272" i="2" s="1"/>
  <c r="K6753" i="2"/>
  <c r="M6753" i="2" s="1"/>
  <c r="P272" i="2" s="1"/>
  <c r="K6774" i="2"/>
  <c r="M6774" i="2" s="1"/>
  <c r="AK272" i="2" s="1"/>
  <c r="K6755" i="2"/>
  <c r="M6755" i="2" s="1"/>
  <c r="R272" i="2" s="1"/>
  <c r="K6776" i="2"/>
  <c r="M6776" i="2" s="1"/>
  <c r="AM272" i="2" s="1"/>
  <c r="K6766" i="2"/>
  <c r="M6766" i="2" s="1"/>
  <c r="AC272" i="2" s="1"/>
  <c r="K6772" i="2"/>
  <c r="M6772" i="2" s="1"/>
  <c r="AI272" i="2" s="1"/>
  <c r="K6768" i="2"/>
  <c r="M6768" i="2" s="1"/>
  <c r="AE272" i="2" s="1"/>
  <c r="K6758" i="2"/>
  <c r="M6758" i="2" s="1"/>
  <c r="U272" i="2" s="1"/>
  <c r="K6764" i="2"/>
  <c r="M6764" i="2" s="1"/>
  <c r="AA272" i="2" s="1"/>
  <c r="K6770" i="2"/>
  <c r="M6770" i="2" s="1"/>
  <c r="AG272" i="2" s="1"/>
  <c r="K6760" i="2"/>
  <c r="M6760" i="2" s="1"/>
  <c r="W272" i="2" s="1"/>
  <c r="K6773" i="2"/>
  <c r="M6773" i="2" s="1"/>
  <c r="AJ272" i="2" s="1"/>
  <c r="K6756" i="2"/>
  <c r="M6756" i="2" s="1"/>
  <c r="S272" i="2" s="1"/>
  <c r="K6762" i="2"/>
  <c r="M6762" i="2" s="1"/>
  <c r="Y272" i="2" s="1"/>
  <c r="K6752" i="2"/>
  <c r="M6752" i="2" s="1"/>
  <c r="O272" i="2" s="1"/>
  <c r="K6765" i="2"/>
  <c r="M6765" i="2" s="1"/>
  <c r="K13563" i="2"/>
  <c r="M13563" i="2" s="1"/>
  <c r="Z544" i="2" s="1"/>
  <c r="K13576" i="2"/>
  <c r="M13576" i="2" s="1"/>
  <c r="AM544" i="2" s="1"/>
  <c r="K13566" i="2"/>
  <c r="M13566" i="2" s="1"/>
  <c r="K13573" i="2"/>
  <c r="M13573" i="2" s="1"/>
  <c r="AJ544" i="2" s="1"/>
  <c r="K13555" i="2"/>
  <c r="M13555" i="2" s="1"/>
  <c r="R544" i="2" s="1"/>
  <c r="K13568" i="2"/>
  <c r="M13568" i="2" s="1"/>
  <c r="AE544" i="2" s="1"/>
  <c r="K13558" i="2"/>
  <c r="M13558" i="2" s="1"/>
  <c r="U544" i="2" s="1"/>
  <c r="K13565" i="2"/>
  <c r="M13565" i="2" s="1"/>
  <c r="AB544" i="2" s="1"/>
  <c r="K13570" i="2"/>
  <c r="M13570" i="2" s="1"/>
  <c r="AG544" i="2" s="1"/>
  <c r="K13560" i="2"/>
  <c r="M13560" i="2" s="1"/>
  <c r="W544" i="2" s="1"/>
  <c r="K13557" i="2"/>
  <c r="M13557" i="2" s="1"/>
  <c r="T544" i="2" s="1"/>
  <c r="K13562" i="2"/>
  <c r="M13562" i="2" s="1"/>
  <c r="Y544" i="2" s="1"/>
  <c r="K13552" i="2"/>
  <c r="M13552" i="2" s="1"/>
  <c r="O544" i="2" s="1"/>
  <c r="K13572" i="2"/>
  <c r="M13572" i="2" s="1"/>
  <c r="AI544" i="2" s="1"/>
  <c r="K13554" i="2"/>
  <c r="M13554" i="2" s="1"/>
  <c r="Q544" i="2" s="1"/>
  <c r="K13575" i="2"/>
  <c r="M13575" i="2" s="1"/>
  <c r="AL544" i="2" s="1"/>
  <c r="K13564" i="2"/>
  <c r="M13564" i="2" s="1"/>
  <c r="AA544" i="2" s="1"/>
  <c r="K13569" i="2"/>
  <c r="M13569" i="2" s="1"/>
  <c r="AF544" i="2" s="1"/>
  <c r="K13567" i="2"/>
  <c r="M13567" i="2" s="1"/>
  <c r="AD544" i="2" s="1"/>
  <c r="K13556" i="2"/>
  <c r="M13556" i="2" s="1"/>
  <c r="S544" i="2" s="1"/>
  <c r="K13561" i="2"/>
  <c r="M13561" i="2" s="1"/>
  <c r="X544" i="2" s="1"/>
  <c r="K13559" i="2"/>
  <c r="M13559" i="2" s="1"/>
  <c r="V544" i="2" s="1"/>
  <c r="K13571" i="2"/>
  <c r="M13571" i="2" s="1"/>
  <c r="AH544" i="2" s="1"/>
  <c r="K13553" i="2"/>
  <c r="M13553" i="2" s="1"/>
  <c r="P544" i="2" s="1"/>
  <c r="K13574" i="2"/>
  <c r="M13574" i="2" s="1"/>
  <c r="AK544" i="2" s="1"/>
  <c r="K1821" i="2"/>
  <c r="M1821" i="2" s="1"/>
  <c r="AH74" i="2" s="1"/>
  <c r="K1803" i="2"/>
  <c r="M1803" i="2" s="1"/>
  <c r="P74" i="2" s="1"/>
  <c r="K1824" i="2"/>
  <c r="M1824" i="2" s="1"/>
  <c r="AK74" i="2" s="1"/>
  <c r="K1815" i="2"/>
  <c r="M1815" i="2" s="1"/>
  <c r="AB74" i="2" s="1"/>
  <c r="K1813" i="2"/>
  <c r="M1813" i="2" s="1"/>
  <c r="Z74" i="2" s="1"/>
  <c r="K1826" i="2"/>
  <c r="M1826" i="2" s="1"/>
  <c r="AM74" i="2" s="1"/>
  <c r="K1816" i="2"/>
  <c r="M1816" i="2" s="1"/>
  <c r="AC74" i="2" s="1"/>
  <c r="K1805" i="2"/>
  <c r="M1805" i="2" s="1"/>
  <c r="R74" i="2" s="1"/>
  <c r="K1818" i="2"/>
  <c r="M1818" i="2" s="1"/>
  <c r="AE74" i="2" s="1"/>
  <c r="K1808" i="2"/>
  <c r="M1808" i="2" s="1"/>
  <c r="U74" i="2" s="1"/>
  <c r="K1820" i="2"/>
  <c r="M1820" i="2" s="1"/>
  <c r="AG74" i="2" s="1"/>
  <c r="K1810" i="2"/>
  <c r="M1810" i="2" s="1"/>
  <c r="W74" i="2" s="1"/>
  <c r="K1822" i="2"/>
  <c r="M1822" i="2" s="1"/>
  <c r="AI74" i="2" s="1"/>
  <c r="K1812" i="2"/>
  <c r="M1812" i="2" s="1"/>
  <c r="Y74" i="2" s="1"/>
  <c r="K1802" i="2"/>
  <c r="M1802" i="2" s="1"/>
  <c r="O74" i="2" s="1"/>
  <c r="K1814" i="2"/>
  <c r="M1814" i="2" s="1"/>
  <c r="AA74" i="2" s="1"/>
  <c r="K1804" i="2"/>
  <c r="M1804" i="2" s="1"/>
  <c r="Q74" i="2" s="1"/>
  <c r="K1825" i="2"/>
  <c r="M1825" i="2" s="1"/>
  <c r="AL74" i="2" s="1"/>
  <c r="K1806" i="2"/>
  <c r="M1806" i="2" s="1"/>
  <c r="S74" i="2" s="1"/>
  <c r="K1819" i="2"/>
  <c r="M1819" i="2" s="1"/>
  <c r="AF74" i="2" s="1"/>
  <c r="K1817" i="2"/>
  <c r="M1817" i="2" s="1"/>
  <c r="AD74" i="2" s="1"/>
  <c r="K1807" i="2"/>
  <c r="M1807" i="2" s="1"/>
  <c r="T74" i="2" s="1"/>
  <c r="K1811" i="2"/>
  <c r="M1811" i="2" s="1"/>
  <c r="X74" i="2" s="1"/>
  <c r="K1809" i="2"/>
  <c r="M1809" i="2" s="1"/>
  <c r="V74" i="2" s="1"/>
  <c r="K1823" i="2"/>
  <c r="M1823" i="2" s="1"/>
  <c r="AJ74" i="2" s="1"/>
  <c r="K19323" i="2"/>
  <c r="M19323" i="2" s="1"/>
  <c r="AJ774" i="2" s="1"/>
  <c r="K19305" i="2"/>
  <c r="M19305" i="2" s="1"/>
  <c r="R774" i="2" s="1"/>
  <c r="K19311" i="2"/>
  <c r="M19311" i="2" s="1"/>
  <c r="X774" i="2" s="1"/>
  <c r="K19315" i="2"/>
  <c r="M19315" i="2" s="1"/>
  <c r="AB774" i="2" s="1"/>
  <c r="K19320" i="2"/>
  <c r="M19320" i="2" s="1"/>
  <c r="AG774" i="2" s="1"/>
  <c r="K19303" i="2"/>
  <c r="M19303" i="2" s="1"/>
  <c r="P774" i="2" s="1"/>
  <c r="K19325" i="2"/>
  <c r="M19325" i="2" s="1"/>
  <c r="AL774" i="2" s="1"/>
  <c r="K19307" i="2"/>
  <c r="M19307" i="2" s="1"/>
  <c r="T774" i="2" s="1"/>
  <c r="K19312" i="2"/>
  <c r="M19312" i="2" s="1"/>
  <c r="K19319" i="2"/>
  <c r="M19319" i="2" s="1"/>
  <c r="AF774" i="2" s="1"/>
  <c r="K19317" i="2"/>
  <c r="M19317" i="2" s="1"/>
  <c r="AD774" i="2" s="1"/>
  <c r="K19322" i="2"/>
  <c r="M19322" i="2" s="1"/>
  <c r="AI774" i="2" s="1"/>
  <c r="K19304" i="2"/>
  <c r="M19304" i="2" s="1"/>
  <c r="Q774" i="2" s="1"/>
  <c r="K19309" i="2"/>
  <c r="M19309" i="2" s="1"/>
  <c r="V774" i="2" s="1"/>
  <c r="K19314" i="2"/>
  <c r="M19314" i="2" s="1"/>
  <c r="AA774" i="2" s="1"/>
  <c r="K19326" i="2"/>
  <c r="M19326" i="2" s="1"/>
  <c r="AM774" i="2" s="1"/>
  <c r="K19324" i="2"/>
  <c r="M19324" i="2" s="1"/>
  <c r="AK774" i="2" s="1"/>
  <c r="K19306" i="2"/>
  <c r="M19306" i="2" s="1"/>
  <c r="S774" i="2" s="1"/>
  <c r="K19318" i="2"/>
  <c r="M19318" i="2" s="1"/>
  <c r="AE774" i="2" s="1"/>
  <c r="K19316" i="2"/>
  <c r="M19316" i="2" s="1"/>
  <c r="AC774" i="2" s="1"/>
  <c r="K19321" i="2"/>
  <c r="M19321" i="2" s="1"/>
  <c r="AH774" i="2" s="1"/>
  <c r="K19310" i="2"/>
  <c r="M19310" i="2" s="1"/>
  <c r="W774" i="2" s="1"/>
  <c r="K19308" i="2"/>
  <c r="M19308" i="2" s="1"/>
  <c r="U774" i="2" s="1"/>
  <c r="K19313" i="2"/>
  <c r="M19313" i="2" s="1"/>
  <c r="Z774" i="2" s="1"/>
  <c r="K19302" i="2"/>
  <c r="M19302" i="2" s="1"/>
  <c r="O774" i="2" s="1"/>
  <c r="K11323" i="2"/>
  <c r="M11323" i="2" s="1"/>
  <c r="AJ454" i="2" s="1"/>
  <c r="K11305" i="2"/>
  <c r="M11305" i="2" s="1"/>
  <c r="R454" i="2" s="1"/>
  <c r="K11318" i="2"/>
  <c r="M11318" i="2" s="1"/>
  <c r="AE454" i="2" s="1"/>
  <c r="K11315" i="2"/>
  <c r="M11315" i="2" s="1"/>
  <c r="AB454" i="2" s="1"/>
  <c r="K11320" i="2"/>
  <c r="M11320" i="2" s="1"/>
  <c r="AG454" i="2" s="1"/>
  <c r="K11310" i="2"/>
  <c r="M11310" i="2" s="1"/>
  <c r="W454" i="2" s="1"/>
  <c r="K11307" i="2"/>
  <c r="M11307" i="2" s="1"/>
  <c r="T454" i="2" s="1"/>
  <c r="K11312" i="2"/>
  <c r="M11312" i="2" s="1"/>
  <c r="Y454" i="2" s="1"/>
  <c r="K11302" i="2"/>
  <c r="M11302" i="2" s="1"/>
  <c r="O454" i="2" s="1"/>
  <c r="K11322" i="2"/>
  <c r="M11322" i="2" s="1"/>
  <c r="AI454" i="2" s="1"/>
  <c r="K11304" i="2"/>
  <c r="M11304" i="2" s="1"/>
  <c r="Q454" i="2" s="1"/>
  <c r="K11317" i="2"/>
  <c r="M11317" i="2" s="1"/>
  <c r="AD454" i="2" s="1"/>
  <c r="K11314" i="2"/>
  <c r="M11314" i="2" s="1"/>
  <c r="AA454" i="2" s="1"/>
  <c r="K11319" i="2"/>
  <c r="M11319" i="2" s="1"/>
  <c r="AF454" i="2" s="1"/>
  <c r="K11309" i="2"/>
  <c r="M11309" i="2" s="1"/>
  <c r="V454" i="2" s="1"/>
  <c r="K11324" i="2"/>
  <c r="M11324" i="2" s="1"/>
  <c r="AK454" i="2" s="1"/>
  <c r="K11306" i="2"/>
  <c r="M11306" i="2" s="1"/>
  <c r="S454" i="2" s="1"/>
  <c r="K11311" i="2"/>
  <c r="M11311" i="2" s="1"/>
  <c r="X454" i="2" s="1"/>
  <c r="K11325" i="2"/>
  <c r="M11325" i="2" s="1"/>
  <c r="AL454" i="2" s="1"/>
  <c r="K11316" i="2"/>
  <c r="M11316" i="2" s="1"/>
  <c r="AC454" i="2" s="1"/>
  <c r="K11321" i="2"/>
  <c r="M11321" i="2" s="1"/>
  <c r="AH454" i="2" s="1"/>
  <c r="K11303" i="2"/>
  <c r="M11303" i="2" s="1"/>
  <c r="P454" i="2" s="1"/>
  <c r="K11308" i="2"/>
  <c r="M11308" i="2" s="1"/>
  <c r="U454" i="2" s="1"/>
  <c r="K11313" i="2"/>
  <c r="M11313" i="2" s="1"/>
  <c r="Z454" i="2" s="1"/>
  <c r="K11326" i="2"/>
  <c r="M11326" i="2" s="1"/>
  <c r="AM454" i="2" s="1"/>
  <c r="K5122" i="2"/>
  <c r="M5122" i="2" s="1"/>
  <c r="AI206" i="2" s="1"/>
  <c r="K5104" i="2"/>
  <c r="M5104" i="2" s="1"/>
  <c r="Q206" i="2" s="1"/>
  <c r="K5125" i="2"/>
  <c r="M5125" i="2" s="1"/>
  <c r="AL206" i="2" s="1"/>
  <c r="K5108" i="2"/>
  <c r="M5108" i="2" s="1"/>
  <c r="U206" i="2" s="1"/>
  <c r="K5114" i="2"/>
  <c r="M5114" i="2" s="1"/>
  <c r="AA206" i="2" s="1"/>
  <c r="K5119" i="2"/>
  <c r="M5119" i="2" s="1"/>
  <c r="AF206" i="2" s="1"/>
  <c r="K5117" i="2"/>
  <c r="M5117" i="2" s="1"/>
  <c r="AD206" i="2" s="1"/>
  <c r="K5106" i="2"/>
  <c r="M5106" i="2" s="1"/>
  <c r="S206" i="2" s="1"/>
  <c r="K5111" i="2"/>
  <c r="M5111" i="2" s="1"/>
  <c r="X206" i="2" s="1"/>
  <c r="K5109" i="2"/>
  <c r="M5109" i="2" s="1"/>
  <c r="V206" i="2" s="1"/>
  <c r="K5121" i="2"/>
  <c r="M5121" i="2" s="1"/>
  <c r="AH206" i="2" s="1"/>
  <c r="K5103" i="2"/>
  <c r="M5103" i="2" s="1"/>
  <c r="P206" i="2" s="1"/>
  <c r="K5123" i="2"/>
  <c r="M5123" i="2" s="1"/>
  <c r="AJ206" i="2" s="1"/>
  <c r="K5113" i="2"/>
  <c r="M5113" i="2" s="1"/>
  <c r="Z206" i="2" s="1"/>
  <c r="K5126" i="2"/>
  <c r="M5126" i="2" s="1"/>
  <c r="AM206" i="2" s="1"/>
  <c r="K5115" i="2"/>
  <c r="M5115" i="2" s="1"/>
  <c r="AB206" i="2" s="1"/>
  <c r="K5105" i="2"/>
  <c r="M5105" i="2" s="1"/>
  <c r="R206" i="2" s="1"/>
  <c r="K5118" i="2"/>
  <c r="M5118" i="2" s="1"/>
  <c r="AE206" i="2" s="1"/>
  <c r="K5107" i="2"/>
  <c r="M5107" i="2" s="1"/>
  <c r="T206" i="2" s="1"/>
  <c r="K5120" i="2"/>
  <c r="M5120" i="2" s="1"/>
  <c r="AG206" i="2" s="1"/>
  <c r="K5110" i="2"/>
  <c r="M5110" i="2" s="1"/>
  <c r="K5124" i="2"/>
  <c r="M5124" i="2" s="1"/>
  <c r="AK206" i="2" s="1"/>
  <c r="K5112" i="2"/>
  <c r="M5112" i="2" s="1"/>
  <c r="Y206" i="2" s="1"/>
  <c r="K5102" i="2"/>
  <c r="M5102" i="2" s="1"/>
  <c r="O206" i="2" s="1"/>
  <c r="K5116" i="2"/>
  <c r="M5116" i="2" s="1"/>
  <c r="AC206" i="2" s="1"/>
  <c r="K6690" i="2"/>
  <c r="M6690" i="2" s="1"/>
  <c r="AB269" i="2" s="1"/>
  <c r="K6695" i="2"/>
  <c r="M6695" i="2" s="1"/>
  <c r="AG269" i="2" s="1"/>
  <c r="K6685" i="2"/>
  <c r="M6685" i="2" s="1"/>
  <c r="W269" i="2" s="1"/>
  <c r="K6682" i="2"/>
  <c r="M6682" i="2" s="1"/>
  <c r="T269" i="2" s="1"/>
  <c r="K6687" i="2"/>
  <c r="M6687" i="2" s="1"/>
  <c r="K6677" i="2"/>
  <c r="M6677" i="2" s="1"/>
  <c r="O269" i="2" s="1"/>
  <c r="K6697" i="2"/>
  <c r="M6697" i="2" s="1"/>
  <c r="AI269" i="2" s="1"/>
  <c r="K6679" i="2"/>
  <c r="M6679" i="2" s="1"/>
  <c r="Q269" i="2" s="1"/>
  <c r="K6699" i="2"/>
  <c r="M6699" i="2" s="1"/>
  <c r="AK269" i="2" s="1"/>
  <c r="K6689" i="2"/>
  <c r="M6689" i="2" s="1"/>
  <c r="AA269" i="2" s="1"/>
  <c r="K6694" i="2"/>
  <c r="M6694" i="2" s="1"/>
  <c r="AF269" i="2" s="1"/>
  <c r="K6691" i="2"/>
  <c r="M6691" i="2" s="1"/>
  <c r="AC269" i="2" s="1"/>
  <c r="K6681" i="2"/>
  <c r="M6681" i="2" s="1"/>
  <c r="S269" i="2" s="1"/>
  <c r="K6686" i="2"/>
  <c r="M6686" i="2" s="1"/>
  <c r="X269" i="2" s="1"/>
  <c r="K6683" i="2"/>
  <c r="M6683" i="2" s="1"/>
  <c r="U269" i="2" s="1"/>
  <c r="K6696" i="2"/>
  <c r="M6696" i="2" s="1"/>
  <c r="AH269" i="2" s="1"/>
  <c r="K6678" i="2"/>
  <c r="M6678" i="2" s="1"/>
  <c r="P269" i="2" s="1"/>
  <c r="K6700" i="2"/>
  <c r="M6700" i="2" s="1"/>
  <c r="AL269" i="2" s="1"/>
  <c r="K6688" i="2"/>
  <c r="M6688" i="2" s="1"/>
  <c r="Z269" i="2" s="1"/>
  <c r="K6701" i="2"/>
  <c r="M6701" i="2" s="1"/>
  <c r="AM269" i="2" s="1"/>
  <c r="K6692" i="2"/>
  <c r="M6692" i="2" s="1"/>
  <c r="AD269" i="2" s="1"/>
  <c r="K6698" i="2"/>
  <c r="M6698" i="2" s="1"/>
  <c r="AJ269" i="2" s="1"/>
  <c r="K6680" i="2"/>
  <c r="M6680" i="2" s="1"/>
  <c r="R269" i="2" s="1"/>
  <c r="K6693" i="2"/>
  <c r="M6693" i="2" s="1"/>
  <c r="AE269" i="2" s="1"/>
  <c r="K6684" i="2"/>
  <c r="M6684" i="2" s="1"/>
  <c r="V269" i="2" s="1"/>
  <c r="K23313" i="2"/>
  <c r="M23313" i="2" s="1"/>
  <c r="Z934" i="2" s="1"/>
  <c r="K23326" i="2"/>
  <c r="M23326" i="2" s="1"/>
  <c r="AM934" i="2" s="1"/>
  <c r="K23317" i="2"/>
  <c r="M23317" i="2" s="1"/>
  <c r="AD934" i="2" s="1"/>
  <c r="K23323" i="2"/>
  <c r="M23323" i="2" s="1"/>
  <c r="AJ934" i="2" s="1"/>
  <c r="K23305" i="2"/>
  <c r="M23305" i="2" s="1"/>
  <c r="R934" i="2" s="1"/>
  <c r="K23318" i="2"/>
  <c r="M23318" i="2" s="1"/>
  <c r="AE934" i="2" s="1"/>
  <c r="K23309" i="2"/>
  <c r="M23309" i="2" s="1"/>
  <c r="V934" i="2" s="1"/>
  <c r="K23315" i="2"/>
  <c r="M23315" i="2" s="1"/>
  <c r="AB934" i="2" s="1"/>
  <c r="K23320" i="2"/>
  <c r="M23320" i="2" s="1"/>
  <c r="AG934" i="2" s="1"/>
  <c r="K23310" i="2"/>
  <c r="M23310" i="2" s="1"/>
  <c r="W934" i="2" s="1"/>
  <c r="K23307" i="2"/>
  <c r="M23307" i="2" s="1"/>
  <c r="T934" i="2" s="1"/>
  <c r="K23312" i="2"/>
  <c r="M23312" i="2" s="1"/>
  <c r="Y934" i="2" s="1"/>
  <c r="K23302" i="2"/>
  <c r="M23302" i="2" s="1"/>
  <c r="O934" i="2" s="1"/>
  <c r="K23322" i="2"/>
  <c r="M23322" i="2" s="1"/>
  <c r="AI934" i="2" s="1"/>
  <c r="K23304" i="2"/>
  <c r="M23304" i="2" s="1"/>
  <c r="Q934" i="2" s="1"/>
  <c r="K23324" i="2"/>
  <c r="M23324" i="2" s="1"/>
  <c r="AK934" i="2" s="1"/>
  <c r="K23314" i="2"/>
  <c r="M23314" i="2" s="1"/>
  <c r="K23319" i="2"/>
  <c r="M23319" i="2" s="1"/>
  <c r="AF934" i="2" s="1"/>
  <c r="K23316" i="2"/>
  <c r="M23316" i="2" s="1"/>
  <c r="AC934" i="2" s="1"/>
  <c r="K23306" i="2"/>
  <c r="M23306" i="2" s="1"/>
  <c r="S934" i="2" s="1"/>
  <c r="K23311" i="2"/>
  <c r="M23311" i="2" s="1"/>
  <c r="X934" i="2" s="1"/>
  <c r="K23308" i="2"/>
  <c r="M23308" i="2" s="1"/>
  <c r="U934" i="2" s="1"/>
  <c r="K23321" i="2"/>
  <c r="M23321" i="2" s="1"/>
  <c r="AH934" i="2" s="1"/>
  <c r="K23303" i="2"/>
  <c r="M23303" i="2" s="1"/>
  <c r="P934" i="2" s="1"/>
  <c r="K23325" i="2"/>
  <c r="M23325" i="2" s="1"/>
  <c r="AL934" i="2" s="1"/>
  <c r="K19011" i="2"/>
  <c r="M19011" i="2" s="1"/>
  <c r="X762" i="2" s="1"/>
  <c r="K19009" i="2"/>
  <c r="M19009" i="2" s="1"/>
  <c r="V762" i="2" s="1"/>
  <c r="K19015" i="2"/>
  <c r="M19015" i="2" s="1"/>
  <c r="AB762" i="2" s="1"/>
  <c r="K19021" i="2"/>
  <c r="M19021" i="2" s="1"/>
  <c r="AH762" i="2" s="1"/>
  <c r="K19003" i="2"/>
  <c r="M19003" i="2" s="1"/>
  <c r="P762" i="2" s="1"/>
  <c r="K19024" i="2"/>
  <c r="M19024" i="2" s="1"/>
  <c r="AK762" i="2" s="1"/>
  <c r="K19007" i="2"/>
  <c r="M19007" i="2" s="1"/>
  <c r="T762" i="2" s="1"/>
  <c r="K19013" i="2"/>
  <c r="M19013" i="2" s="1"/>
  <c r="Z762" i="2" s="1"/>
  <c r="K19026" i="2"/>
  <c r="M19026" i="2" s="1"/>
  <c r="AM762" i="2" s="1"/>
  <c r="K19016" i="2"/>
  <c r="M19016" i="2" s="1"/>
  <c r="AC762" i="2" s="1"/>
  <c r="K19005" i="2"/>
  <c r="M19005" i="2" s="1"/>
  <c r="R762" i="2" s="1"/>
  <c r="K19018" i="2"/>
  <c r="M19018" i="2" s="1"/>
  <c r="AE762" i="2" s="1"/>
  <c r="K19008" i="2"/>
  <c r="M19008" i="2" s="1"/>
  <c r="U762" i="2" s="1"/>
  <c r="K19020" i="2"/>
  <c r="M19020" i="2" s="1"/>
  <c r="AG762" i="2" s="1"/>
  <c r="K19010" i="2"/>
  <c r="M19010" i="2" s="1"/>
  <c r="W762" i="2" s="1"/>
  <c r="K19022" i="2"/>
  <c r="M19022" i="2" s="1"/>
  <c r="AI762" i="2" s="1"/>
  <c r="K19012" i="2"/>
  <c r="M19012" i="2" s="1"/>
  <c r="K19002" i="2"/>
  <c r="M19002" i="2" s="1"/>
  <c r="O762" i="2" s="1"/>
  <c r="K19014" i="2"/>
  <c r="M19014" i="2" s="1"/>
  <c r="AA762" i="2" s="1"/>
  <c r="K19004" i="2"/>
  <c r="M19004" i="2" s="1"/>
  <c r="Q762" i="2" s="1"/>
  <c r="K19025" i="2"/>
  <c r="M19025" i="2" s="1"/>
  <c r="AL762" i="2" s="1"/>
  <c r="K19006" i="2"/>
  <c r="M19006" i="2" s="1"/>
  <c r="S762" i="2" s="1"/>
  <c r="K19019" i="2"/>
  <c r="M19019" i="2" s="1"/>
  <c r="AF762" i="2" s="1"/>
  <c r="K19017" i="2"/>
  <c r="M19017" i="2" s="1"/>
  <c r="AD762" i="2" s="1"/>
  <c r="K19023" i="2"/>
  <c r="M19023" i="2" s="1"/>
  <c r="AJ762" i="2" s="1"/>
  <c r="K17217" i="2"/>
  <c r="M17217" i="2" s="1"/>
  <c r="AD690" i="2" s="1"/>
  <c r="K17222" i="2"/>
  <c r="M17222" i="2" s="1"/>
  <c r="AI690" i="2" s="1"/>
  <c r="K17204" i="2"/>
  <c r="M17204" i="2" s="1"/>
  <c r="Q690" i="2" s="1"/>
  <c r="K17209" i="2"/>
  <c r="M17209" i="2" s="1"/>
  <c r="V690" i="2" s="1"/>
  <c r="K17214" i="2"/>
  <c r="M17214" i="2" s="1"/>
  <c r="K17219" i="2"/>
  <c r="M17219" i="2" s="1"/>
  <c r="AF690" i="2" s="1"/>
  <c r="K17224" i="2"/>
  <c r="M17224" i="2" s="1"/>
  <c r="AK690" i="2" s="1"/>
  <c r="K17206" i="2"/>
  <c r="M17206" i="2" s="1"/>
  <c r="S690" i="2" s="1"/>
  <c r="K17211" i="2"/>
  <c r="M17211" i="2" s="1"/>
  <c r="X690" i="2" s="1"/>
  <c r="K17216" i="2"/>
  <c r="M17216" i="2" s="1"/>
  <c r="AC690" i="2" s="1"/>
  <c r="K17221" i="2"/>
  <c r="M17221" i="2" s="1"/>
  <c r="AH690" i="2" s="1"/>
  <c r="K17203" i="2"/>
  <c r="M17203" i="2" s="1"/>
  <c r="P690" i="2" s="1"/>
  <c r="K17208" i="2"/>
  <c r="M17208" i="2" s="1"/>
  <c r="U690" i="2" s="1"/>
  <c r="K17213" i="2"/>
  <c r="M17213" i="2" s="1"/>
  <c r="Z690" i="2" s="1"/>
  <c r="K17226" i="2"/>
  <c r="M17226" i="2" s="1"/>
  <c r="AM690" i="2" s="1"/>
  <c r="K17223" i="2"/>
  <c r="M17223" i="2" s="1"/>
  <c r="AJ690" i="2" s="1"/>
  <c r="K17205" i="2"/>
  <c r="M17205" i="2" s="1"/>
  <c r="R690" i="2" s="1"/>
  <c r="K17218" i="2"/>
  <c r="M17218" i="2" s="1"/>
  <c r="AE690" i="2" s="1"/>
  <c r="K17215" i="2"/>
  <c r="M17215" i="2" s="1"/>
  <c r="AB690" i="2" s="1"/>
  <c r="K17220" i="2"/>
  <c r="M17220" i="2" s="1"/>
  <c r="AG690" i="2" s="1"/>
  <c r="K17210" i="2"/>
  <c r="M17210" i="2" s="1"/>
  <c r="W690" i="2" s="1"/>
  <c r="K17225" i="2"/>
  <c r="M17225" i="2" s="1"/>
  <c r="AL690" i="2" s="1"/>
  <c r="K17207" i="2"/>
  <c r="M17207" i="2" s="1"/>
  <c r="T690" i="2" s="1"/>
  <c r="K17212" i="2"/>
  <c r="M17212" i="2" s="1"/>
  <c r="Y690" i="2" s="1"/>
  <c r="K17202" i="2"/>
  <c r="M17202" i="2" s="1"/>
  <c r="O690" i="2" s="1"/>
  <c r="K2861" i="2"/>
  <c r="M2861" i="2" s="1"/>
  <c r="X116" i="2" s="1"/>
  <c r="K2859" i="2"/>
  <c r="M2859" i="2" s="1"/>
  <c r="V116" i="2" s="1"/>
  <c r="K2864" i="2"/>
  <c r="M2864" i="2" s="1"/>
  <c r="AA116" i="2" s="1"/>
  <c r="K2853" i="2"/>
  <c r="M2853" i="2" s="1"/>
  <c r="P116" i="2" s="1"/>
  <c r="K2874" i="2"/>
  <c r="M2874" i="2" s="1"/>
  <c r="AK116" i="2" s="1"/>
  <c r="K2856" i="2"/>
  <c r="M2856" i="2" s="1"/>
  <c r="S116" i="2" s="1"/>
  <c r="K2876" i="2"/>
  <c r="M2876" i="2" s="1"/>
  <c r="AM116" i="2" s="1"/>
  <c r="K2866" i="2"/>
  <c r="M2866" i="2" s="1"/>
  <c r="AC116" i="2" s="1"/>
  <c r="K2870" i="2"/>
  <c r="M2870" i="2" s="1"/>
  <c r="AG116" i="2" s="1"/>
  <c r="K2868" i="2"/>
  <c r="M2868" i="2" s="1"/>
  <c r="AE116" i="2" s="1"/>
  <c r="K2858" i="2"/>
  <c r="M2858" i="2" s="1"/>
  <c r="U116" i="2" s="1"/>
  <c r="K2862" i="2"/>
  <c r="M2862" i="2" s="1"/>
  <c r="Y116" i="2" s="1"/>
  <c r="K2860" i="2"/>
  <c r="M2860" i="2" s="1"/>
  <c r="W116" i="2" s="1"/>
  <c r="K2873" i="2"/>
  <c r="M2873" i="2" s="1"/>
  <c r="AJ116" i="2" s="1"/>
  <c r="K2854" i="2"/>
  <c r="M2854" i="2" s="1"/>
  <c r="Q116" i="2" s="1"/>
  <c r="K2852" i="2"/>
  <c r="M2852" i="2" s="1"/>
  <c r="O116" i="2" s="1"/>
  <c r="K2865" i="2"/>
  <c r="M2865" i="2" s="1"/>
  <c r="AB116" i="2" s="1"/>
  <c r="K2871" i="2"/>
  <c r="M2871" i="2" s="1"/>
  <c r="AH116" i="2" s="1"/>
  <c r="K2875" i="2"/>
  <c r="M2875" i="2" s="1"/>
  <c r="AL116" i="2" s="1"/>
  <c r="K2857" i="2"/>
  <c r="M2857" i="2" s="1"/>
  <c r="T116" i="2" s="1"/>
  <c r="K2863" i="2"/>
  <c r="M2863" i="2" s="1"/>
  <c r="K2869" i="2"/>
  <c r="M2869" i="2" s="1"/>
  <c r="AF116" i="2" s="1"/>
  <c r="K2867" i="2"/>
  <c r="M2867" i="2" s="1"/>
  <c r="AD116" i="2" s="1"/>
  <c r="K2872" i="2"/>
  <c r="M2872" i="2" s="1"/>
  <c r="AI116" i="2" s="1"/>
  <c r="K2855" i="2"/>
  <c r="M2855" i="2" s="1"/>
  <c r="R116" i="2" s="1"/>
  <c r="K7743" i="2"/>
  <c r="M7743" i="2" s="1"/>
  <c r="AE311" i="2" s="1"/>
  <c r="K7732" i="2"/>
  <c r="M7732" i="2" s="1"/>
  <c r="T311" i="2" s="1"/>
  <c r="K7744" i="2"/>
  <c r="M7744" i="2" s="1"/>
  <c r="AF311" i="2" s="1"/>
  <c r="K7746" i="2"/>
  <c r="M7746" i="2" s="1"/>
  <c r="AH311" i="2" s="1"/>
  <c r="K7735" i="2"/>
  <c r="M7735" i="2" s="1"/>
  <c r="W311" i="2" s="1"/>
  <c r="K7741" i="2"/>
  <c r="M7741" i="2" s="1"/>
  <c r="AC311" i="2" s="1"/>
  <c r="K7747" i="2"/>
  <c r="M7747" i="2" s="1"/>
  <c r="AI311" i="2" s="1"/>
  <c r="K7738" i="2"/>
  <c r="M7738" i="2" s="1"/>
  <c r="Z311" i="2" s="1"/>
  <c r="K7727" i="2"/>
  <c r="M7727" i="2" s="1"/>
  <c r="O311" i="2" s="1"/>
  <c r="K7739" i="2"/>
  <c r="M7739" i="2" s="1"/>
  <c r="AA311" i="2" s="1"/>
  <c r="K7730" i="2"/>
  <c r="M7730" i="2" s="1"/>
  <c r="R311" i="2" s="1"/>
  <c r="K7750" i="2"/>
  <c r="M7750" i="2" s="1"/>
  <c r="AL311" i="2" s="1"/>
  <c r="K7736" i="2"/>
  <c r="M7736" i="2" s="1"/>
  <c r="X311" i="2" s="1"/>
  <c r="K7745" i="2"/>
  <c r="M7745" i="2" s="1"/>
  <c r="AG311" i="2" s="1"/>
  <c r="K7742" i="2"/>
  <c r="M7742" i="2" s="1"/>
  <c r="AD311" i="2" s="1"/>
  <c r="K7733" i="2"/>
  <c r="M7733" i="2" s="1"/>
  <c r="U311" i="2" s="1"/>
  <c r="K7737" i="2"/>
  <c r="M7737" i="2" s="1"/>
  <c r="Y311" i="2" s="1"/>
  <c r="K7734" i="2"/>
  <c r="M7734" i="2" s="1"/>
  <c r="V311" i="2" s="1"/>
  <c r="K7731" i="2"/>
  <c r="M7731" i="2" s="1"/>
  <c r="S311" i="2" s="1"/>
  <c r="K7729" i="2"/>
  <c r="M7729" i="2" s="1"/>
  <c r="Q311" i="2" s="1"/>
  <c r="K7748" i="2"/>
  <c r="M7748" i="2" s="1"/>
  <c r="AJ311" i="2" s="1"/>
  <c r="K7749" i="2"/>
  <c r="M7749" i="2" s="1"/>
  <c r="AK311" i="2" s="1"/>
  <c r="K7751" i="2"/>
  <c r="M7751" i="2" s="1"/>
  <c r="AM311" i="2" s="1"/>
  <c r="K7740" i="2"/>
  <c r="M7740" i="2" s="1"/>
  <c r="AB311" i="2" s="1"/>
  <c r="K7728" i="2"/>
  <c r="M7728" i="2" s="1"/>
  <c r="P311" i="2" s="1"/>
  <c r="K14381" i="2"/>
  <c r="M14381" i="2" s="1"/>
  <c r="S577" i="2" s="1"/>
  <c r="K14386" i="2"/>
  <c r="M14386" i="2" s="1"/>
  <c r="X577" i="2" s="1"/>
  <c r="K14384" i="2"/>
  <c r="M14384" i="2" s="1"/>
  <c r="V577" i="2" s="1"/>
  <c r="K14396" i="2"/>
  <c r="M14396" i="2" s="1"/>
  <c r="AH577" i="2" s="1"/>
  <c r="K14378" i="2"/>
  <c r="M14378" i="2" s="1"/>
  <c r="P577" i="2" s="1"/>
  <c r="K14399" i="2"/>
  <c r="M14399" i="2" s="1"/>
  <c r="AK577" i="2" s="1"/>
  <c r="K14388" i="2"/>
  <c r="M14388" i="2" s="1"/>
  <c r="Z577" i="2" s="1"/>
  <c r="K14401" i="2"/>
  <c r="M14401" i="2" s="1"/>
  <c r="AM577" i="2" s="1"/>
  <c r="K14391" i="2"/>
  <c r="M14391" i="2" s="1"/>
  <c r="K14380" i="2"/>
  <c r="M14380" i="2" s="1"/>
  <c r="R577" i="2" s="1"/>
  <c r="K14393" i="2"/>
  <c r="M14393" i="2" s="1"/>
  <c r="AE577" i="2" s="1"/>
  <c r="K14383" i="2"/>
  <c r="M14383" i="2" s="1"/>
  <c r="U577" i="2" s="1"/>
  <c r="K14395" i="2"/>
  <c r="M14395" i="2" s="1"/>
  <c r="AG577" i="2" s="1"/>
  <c r="K14385" i="2"/>
  <c r="M14385" i="2" s="1"/>
  <c r="W577" i="2" s="1"/>
  <c r="K14398" i="2"/>
  <c r="M14398" i="2" s="1"/>
  <c r="AJ577" i="2" s="1"/>
  <c r="K14387" i="2"/>
  <c r="M14387" i="2" s="1"/>
  <c r="Y577" i="2" s="1"/>
  <c r="K14377" i="2"/>
  <c r="M14377" i="2" s="1"/>
  <c r="O577" i="2" s="1"/>
  <c r="K14390" i="2"/>
  <c r="M14390" i="2" s="1"/>
  <c r="AB577" i="2" s="1"/>
  <c r="K14397" i="2"/>
  <c r="M14397" i="2" s="1"/>
  <c r="AI577" i="2" s="1"/>
  <c r="K14379" i="2"/>
  <c r="M14379" i="2" s="1"/>
  <c r="Q577" i="2" s="1"/>
  <c r="K14400" i="2"/>
  <c r="M14400" i="2" s="1"/>
  <c r="AL577" i="2" s="1"/>
  <c r="K14382" i="2"/>
  <c r="M14382" i="2" s="1"/>
  <c r="T577" i="2" s="1"/>
  <c r="K14389" i="2"/>
  <c r="M14389" i="2" s="1"/>
  <c r="AA577" i="2" s="1"/>
  <c r="K14394" i="2"/>
  <c r="M14394" i="2" s="1"/>
  <c r="AF577" i="2" s="1"/>
  <c r="K14392" i="2"/>
  <c r="M14392" i="2" s="1"/>
  <c r="AD577" i="2" s="1"/>
  <c r="K11898" i="2"/>
  <c r="M11898" i="2" s="1"/>
  <c r="AJ477" i="2" s="1"/>
  <c r="K11880" i="2"/>
  <c r="M11880" i="2" s="1"/>
  <c r="R477" i="2" s="1"/>
  <c r="K11885" i="2"/>
  <c r="M11885" i="2" s="1"/>
  <c r="W477" i="2" s="1"/>
  <c r="K11890" i="2"/>
  <c r="M11890" i="2" s="1"/>
  <c r="AB477" i="2" s="1"/>
  <c r="K11895" i="2"/>
  <c r="M11895" i="2" s="1"/>
  <c r="AG477" i="2" s="1"/>
  <c r="K11877" i="2"/>
  <c r="M11877" i="2" s="1"/>
  <c r="O477" i="2" s="1"/>
  <c r="K11900" i="2"/>
  <c r="M11900" i="2" s="1"/>
  <c r="AL477" i="2" s="1"/>
  <c r="K11882" i="2"/>
  <c r="M11882" i="2" s="1"/>
  <c r="T477" i="2" s="1"/>
  <c r="K11887" i="2"/>
  <c r="M11887" i="2" s="1"/>
  <c r="Y477" i="2" s="1"/>
  <c r="K11901" i="2"/>
  <c r="M11901" i="2" s="1"/>
  <c r="AM477" i="2" s="1"/>
  <c r="K11892" i="2"/>
  <c r="M11892" i="2" s="1"/>
  <c r="AD477" i="2" s="1"/>
  <c r="K11897" i="2"/>
  <c r="M11897" i="2" s="1"/>
  <c r="AI477" i="2" s="1"/>
  <c r="K11879" i="2"/>
  <c r="M11879" i="2" s="1"/>
  <c r="Q477" i="2" s="1"/>
  <c r="K11884" i="2"/>
  <c r="M11884" i="2" s="1"/>
  <c r="V477" i="2" s="1"/>
  <c r="K11889" i="2"/>
  <c r="M11889" i="2" s="1"/>
  <c r="AA477" i="2" s="1"/>
  <c r="K11894" i="2"/>
  <c r="M11894" i="2" s="1"/>
  <c r="AF477" i="2" s="1"/>
  <c r="K11899" i="2"/>
  <c r="M11899" i="2" s="1"/>
  <c r="AK477" i="2" s="1"/>
  <c r="K11881" i="2"/>
  <c r="M11881" i="2" s="1"/>
  <c r="S477" i="2" s="1"/>
  <c r="K11886" i="2"/>
  <c r="M11886" i="2" s="1"/>
  <c r="X477" i="2" s="1"/>
  <c r="K11891" i="2"/>
  <c r="M11891" i="2" s="1"/>
  <c r="AC477" i="2" s="1"/>
  <c r="K11896" i="2"/>
  <c r="M11896" i="2" s="1"/>
  <c r="AH477" i="2" s="1"/>
  <c r="K11878" i="2"/>
  <c r="M11878" i="2" s="1"/>
  <c r="P477" i="2" s="1"/>
  <c r="K11883" i="2"/>
  <c r="M11883" i="2" s="1"/>
  <c r="U477" i="2" s="1"/>
  <c r="K11888" i="2"/>
  <c r="M11888" i="2" s="1"/>
  <c r="Z477" i="2" s="1"/>
  <c r="K11893" i="2"/>
  <c r="M11893" i="2" s="1"/>
  <c r="AE477" i="2" s="1"/>
  <c r="K2556" i="2"/>
  <c r="M2556" i="2" s="1"/>
  <c r="S104" i="2" s="1"/>
  <c r="K2561" i="2"/>
  <c r="M2561" i="2" s="1"/>
  <c r="X104" i="2" s="1"/>
  <c r="K2558" i="2"/>
  <c r="M2558" i="2" s="1"/>
  <c r="U104" i="2" s="1"/>
  <c r="K2571" i="2"/>
  <c r="M2571" i="2" s="1"/>
  <c r="AH104" i="2" s="1"/>
  <c r="K2553" i="2"/>
  <c r="M2553" i="2" s="1"/>
  <c r="P104" i="2" s="1"/>
  <c r="K2567" i="2"/>
  <c r="M2567" i="2" s="1"/>
  <c r="AD104" i="2" s="1"/>
  <c r="K2563" i="2"/>
  <c r="M2563" i="2" s="1"/>
  <c r="Z104" i="2" s="1"/>
  <c r="K2576" i="2"/>
  <c r="M2576" i="2" s="1"/>
  <c r="AM104" i="2" s="1"/>
  <c r="K2559" i="2"/>
  <c r="M2559" i="2" s="1"/>
  <c r="V104" i="2" s="1"/>
  <c r="K2573" i="2"/>
  <c r="M2573" i="2" s="1"/>
  <c r="AJ104" i="2" s="1"/>
  <c r="K2555" i="2"/>
  <c r="M2555" i="2" s="1"/>
  <c r="R104" i="2" s="1"/>
  <c r="K2568" i="2"/>
  <c r="M2568" i="2" s="1"/>
  <c r="K2575" i="2"/>
  <c r="M2575" i="2" s="1"/>
  <c r="AL104" i="2" s="1"/>
  <c r="K2565" i="2"/>
  <c r="M2565" i="2" s="1"/>
  <c r="AB104" i="2" s="1"/>
  <c r="K2570" i="2"/>
  <c r="M2570" i="2" s="1"/>
  <c r="AG104" i="2" s="1"/>
  <c r="K2560" i="2"/>
  <c r="M2560" i="2" s="1"/>
  <c r="W104" i="2" s="1"/>
  <c r="K2557" i="2"/>
  <c r="M2557" i="2" s="1"/>
  <c r="T104" i="2" s="1"/>
  <c r="K2562" i="2"/>
  <c r="M2562" i="2" s="1"/>
  <c r="Y104" i="2" s="1"/>
  <c r="K2552" i="2"/>
  <c r="M2552" i="2" s="1"/>
  <c r="O104" i="2" s="1"/>
  <c r="K2572" i="2"/>
  <c r="M2572" i="2" s="1"/>
  <c r="AI104" i="2" s="1"/>
  <c r="K2554" i="2"/>
  <c r="M2554" i="2" s="1"/>
  <c r="Q104" i="2" s="1"/>
  <c r="K2574" i="2"/>
  <c r="M2574" i="2" s="1"/>
  <c r="AK104" i="2" s="1"/>
  <c r="K2564" i="2"/>
  <c r="M2564" i="2" s="1"/>
  <c r="AA104" i="2" s="1"/>
  <c r="K2569" i="2"/>
  <c r="M2569" i="2" s="1"/>
  <c r="AF104" i="2" s="1"/>
  <c r="K2566" i="2"/>
  <c r="M2566" i="2" s="1"/>
  <c r="AC104" i="2" s="1"/>
  <c r="K11876" i="2"/>
  <c r="M11876" i="2" s="1"/>
  <c r="AM476" i="2" s="1"/>
  <c r="K11866" i="2"/>
  <c r="M11866" i="2" s="1"/>
  <c r="AC476" i="2" s="1"/>
  <c r="K11871" i="2"/>
  <c r="M11871" i="2" s="1"/>
  <c r="AH476" i="2" s="1"/>
  <c r="K11853" i="2"/>
  <c r="M11853" i="2" s="1"/>
  <c r="P476" i="2" s="1"/>
  <c r="K11868" i="2"/>
  <c r="M11868" i="2" s="1"/>
  <c r="AE476" i="2" s="1"/>
  <c r="K11858" i="2"/>
  <c r="M11858" i="2" s="1"/>
  <c r="U476" i="2" s="1"/>
  <c r="K11863" i="2"/>
  <c r="M11863" i="2" s="1"/>
  <c r="Z476" i="2" s="1"/>
  <c r="K11860" i="2"/>
  <c r="M11860" i="2" s="1"/>
  <c r="W476" i="2" s="1"/>
  <c r="K11873" i="2"/>
  <c r="M11873" i="2" s="1"/>
  <c r="AJ476" i="2" s="1"/>
  <c r="K11855" i="2"/>
  <c r="M11855" i="2" s="1"/>
  <c r="R476" i="2" s="1"/>
  <c r="K11852" i="2"/>
  <c r="M11852" i="2" s="1"/>
  <c r="O476" i="2" s="1"/>
  <c r="K11865" i="2"/>
  <c r="M11865" i="2" s="1"/>
  <c r="AB476" i="2" s="1"/>
  <c r="K11870" i="2"/>
  <c r="M11870" i="2" s="1"/>
  <c r="AG476" i="2" s="1"/>
  <c r="K11875" i="2"/>
  <c r="M11875" i="2" s="1"/>
  <c r="AL476" i="2" s="1"/>
  <c r="K11857" i="2"/>
  <c r="M11857" i="2" s="1"/>
  <c r="T476" i="2" s="1"/>
  <c r="K11862" i="2"/>
  <c r="M11862" i="2" s="1"/>
  <c r="K11867" i="2"/>
  <c r="M11867" i="2" s="1"/>
  <c r="AD476" i="2" s="1"/>
  <c r="K11872" i="2"/>
  <c r="M11872" i="2" s="1"/>
  <c r="AI476" i="2" s="1"/>
  <c r="K11854" i="2"/>
  <c r="M11854" i="2" s="1"/>
  <c r="Q476" i="2" s="1"/>
  <c r="K11859" i="2"/>
  <c r="M11859" i="2" s="1"/>
  <c r="V476" i="2" s="1"/>
  <c r="K11864" i="2"/>
  <c r="M11864" i="2" s="1"/>
  <c r="AA476" i="2" s="1"/>
  <c r="K11869" i="2"/>
  <c r="M11869" i="2" s="1"/>
  <c r="AF476" i="2" s="1"/>
  <c r="K11874" i="2"/>
  <c r="M11874" i="2" s="1"/>
  <c r="AK476" i="2" s="1"/>
  <c r="K11856" i="2"/>
  <c r="M11856" i="2" s="1"/>
  <c r="S476" i="2" s="1"/>
  <c r="K11861" i="2"/>
  <c r="M11861" i="2" s="1"/>
  <c r="X476" i="2" s="1"/>
  <c r="K13877" i="2"/>
  <c r="M13877" i="2" s="1"/>
  <c r="O557" i="2" s="1"/>
  <c r="K13890" i="2"/>
  <c r="M13890" i="2" s="1"/>
  <c r="AB557" i="2" s="1"/>
  <c r="K13895" i="2"/>
  <c r="M13895" i="2" s="1"/>
  <c r="AG557" i="2" s="1"/>
  <c r="K13900" i="2"/>
  <c r="M13900" i="2" s="1"/>
  <c r="AL557" i="2" s="1"/>
  <c r="K13882" i="2"/>
  <c r="M13882" i="2" s="1"/>
  <c r="T557" i="2" s="1"/>
  <c r="K13887" i="2"/>
  <c r="M13887" i="2" s="1"/>
  <c r="K13892" i="2"/>
  <c r="M13892" i="2" s="1"/>
  <c r="AD557" i="2" s="1"/>
  <c r="K13897" i="2"/>
  <c r="M13897" i="2" s="1"/>
  <c r="AI557" i="2" s="1"/>
  <c r="K13879" i="2"/>
  <c r="M13879" i="2" s="1"/>
  <c r="Q557" i="2" s="1"/>
  <c r="K13884" i="2"/>
  <c r="M13884" i="2" s="1"/>
  <c r="V557" i="2" s="1"/>
  <c r="K13889" i="2"/>
  <c r="M13889" i="2" s="1"/>
  <c r="AA557" i="2" s="1"/>
  <c r="K13894" i="2"/>
  <c r="M13894" i="2" s="1"/>
  <c r="AF557" i="2" s="1"/>
  <c r="K13899" i="2"/>
  <c r="M13899" i="2" s="1"/>
  <c r="AK557" i="2" s="1"/>
  <c r="K13881" i="2"/>
  <c r="M13881" i="2" s="1"/>
  <c r="S557" i="2" s="1"/>
  <c r="K13886" i="2"/>
  <c r="M13886" i="2" s="1"/>
  <c r="X557" i="2" s="1"/>
  <c r="K13901" i="2"/>
  <c r="M13901" i="2" s="1"/>
  <c r="AM557" i="2" s="1"/>
  <c r="K13891" i="2"/>
  <c r="M13891" i="2" s="1"/>
  <c r="AC557" i="2" s="1"/>
  <c r="K13896" i="2"/>
  <c r="M13896" i="2" s="1"/>
  <c r="AH557" i="2" s="1"/>
  <c r="K13878" i="2"/>
  <c r="M13878" i="2" s="1"/>
  <c r="P557" i="2" s="1"/>
  <c r="K13893" i="2"/>
  <c r="M13893" i="2" s="1"/>
  <c r="AE557" i="2" s="1"/>
  <c r="K13883" i="2"/>
  <c r="M13883" i="2" s="1"/>
  <c r="U557" i="2" s="1"/>
  <c r="K13888" i="2"/>
  <c r="M13888" i="2" s="1"/>
  <c r="Z557" i="2" s="1"/>
  <c r="K13885" i="2"/>
  <c r="M13885" i="2" s="1"/>
  <c r="W557" i="2" s="1"/>
  <c r="K13898" i="2"/>
  <c r="M13898" i="2" s="1"/>
  <c r="AJ557" i="2" s="1"/>
  <c r="K13880" i="2"/>
  <c r="M13880" i="2" s="1"/>
  <c r="R557" i="2" s="1"/>
  <c r="K6993" i="2"/>
  <c r="M6993" i="2" s="1"/>
  <c r="AE281" i="2" s="1"/>
  <c r="K6983" i="2"/>
  <c r="M6983" i="2" s="1"/>
  <c r="U281" i="2" s="1"/>
  <c r="K6987" i="2"/>
  <c r="M6987" i="2" s="1"/>
  <c r="Y281" i="2" s="1"/>
  <c r="K6985" i="2"/>
  <c r="M6985" i="2" s="1"/>
  <c r="W281" i="2" s="1"/>
  <c r="K6998" i="2"/>
  <c r="M6998" i="2" s="1"/>
  <c r="AJ281" i="2" s="1"/>
  <c r="K6979" i="2"/>
  <c r="M6979" i="2" s="1"/>
  <c r="Q281" i="2" s="1"/>
  <c r="K6977" i="2"/>
  <c r="M6977" i="2" s="1"/>
  <c r="O281" i="2" s="1"/>
  <c r="K6990" i="2"/>
  <c r="M6990" i="2" s="1"/>
  <c r="AB281" i="2" s="1"/>
  <c r="K6996" i="2"/>
  <c r="M6996" i="2" s="1"/>
  <c r="AH281" i="2" s="1"/>
  <c r="K7000" i="2"/>
  <c r="M7000" i="2" s="1"/>
  <c r="AL281" i="2" s="1"/>
  <c r="K6982" i="2"/>
  <c r="M6982" i="2" s="1"/>
  <c r="T281" i="2" s="1"/>
  <c r="K6988" i="2"/>
  <c r="M6988" i="2" s="1"/>
  <c r="Z281" i="2" s="1"/>
  <c r="K6994" i="2"/>
  <c r="M6994" i="2" s="1"/>
  <c r="AF281" i="2" s="1"/>
  <c r="K6992" i="2"/>
  <c r="M6992" i="2" s="1"/>
  <c r="AD281" i="2" s="1"/>
  <c r="K6997" i="2"/>
  <c r="M6997" i="2" s="1"/>
  <c r="AI281" i="2" s="1"/>
  <c r="K6980" i="2"/>
  <c r="M6980" i="2" s="1"/>
  <c r="R281" i="2" s="1"/>
  <c r="K6986" i="2"/>
  <c r="M6986" i="2" s="1"/>
  <c r="K6984" i="2"/>
  <c r="M6984" i="2" s="1"/>
  <c r="V281" i="2" s="1"/>
  <c r="K6989" i="2"/>
  <c r="M6989" i="2" s="1"/>
  <c r="AA281" i="2" s="1"/>
  <c r="K6978" i="2"/>
  <c r="M6978" i="2" s="1"/>
  <c r="P281" i="2" s="1"/>
  <c r="K6999" i="2"/>
  <c r="M6999" i="2" s="1"/>
  <c r="AK281" i="2" s="1"/>
  <c r="K6981" i="2"/>
  <c r="M6981" i="2" s="1"/>
  <c r="S281" i="2" s="1"/>
  <c r="K7001" i="2"/>
  <c r="M7001" i="2" s="1"/>
  <c r="AM281" i="2" s="1"/>
  <c r="K6991" i="2"/>
  <c r="M6991" i="2" s="1"/>
  <c r="AC281" i="2" s="1"/>
  <c r="K6995" i="2"/>
  <c r="M6995" i="2" s="1"/>
  <c r="AG281" i="2" s="1"/>
  <c r="K2611" i="2"/>
  <c r="M2611" i="2" s="1"/>
  <c r="X106" i="2" s="1"/>
  <c r="K2609" i="2"/>
  <c r="M2609" i="2" s="1"/>
  <c r="V106" i="2" s="1"/>
  <c r="K2615" i="2"/>
  <c r="M2615" i="2" s="1"/>
  <c r="AB106" i="2" s="1"/>
  <c r="K2621" i="2"/>
  <c r="M2621" i="2" s="1"/>
  <c r="AH106" i="2" s="1"/>
  <c r="K2603" i="2"/>
  <c r="M2603" i="2" s="1"/>
  <c r="P106" i="2" s="1"/>
  <c r="K2624" i="2"/>
  <c r="M2624" i="2" s="1"/>
  <c r="AK106" i="2" s="1"/>
  <c r="K2607" i="2"/>
  <c r="M2607" i="2" s="1"/>
  <c r="T106" i="2" s="1"/>
  <c r="K2613" i="2"/>
  <c r="M2613" i="2" s="1"/>
  <c r="Z106" i="2" s="1"/>
  <c r="K2626" i="2"/>
  <c r="M2626" i="2" s="1"/>
  <c r="AM106" i="2" s="1"/>
  <c r="K2616" i="2"/>
  <c r="M2616" i="2" s="1"/>
  <c r="AC106" i="2" s="1"/>
  <c r="K2605" i="2"/>
  <c r="M2605" i="2" s="1"/>
  <c r="R106" i="2" s="1"/>
  <c r="K2618" i="2"/>
  <c r="M2618" i="2" s="1"/>
  <c r="AE106" i="2" s="1"/>
  <c r="K2608" i="2"/>
  <c r="M2608" i="2" s="1"/>
  <c r="U106" i="2" s="1"/>
  <c r="K2620" i="2"/>
  <c r="M2620" i="2" s="1"/>
  <c r="AG106" i="2" s="1"/>
  <c r="K2610" i="2"/>
  <c r="M2610" i="2" s="1"/>
  <c r="W106" i="2" s="1"/>
  <c r="K2622" i="2"/>
  <c r="M2622" i="2" s="1"/>
  <c r="AI106" i="2" s="1"/>
  <c r="K2612" i="2"/>
  <c r="M2612" i="2" s="1"/>
  <c r="Y106" i="2" s="1"/>
  <c r="K2602" i="2"/>
  <c r="M2602" i="2" s="1"/>
  <c r="O106" i="2" s="1"/>
  <c r="K2614" i="2"/>
  <c r="M2614" i="2" s="1"/>
  <c r="AA106" i="2" s="1"/>
  <c r="K2604" i="2"/>
  <c r="M2604" i="2" s="1"/>
  <c r="Q106" i="2" s="1"/>
  <c r="K2625" i="2"/>
  <c r="M2625" i="2" s="1"/>
  <c r="AL106" i="2" s="1"/>
  <c r="K2606" i="2"/>
  <c r="M2606" i="2" s="1"/>
  <c r="S106" i="2" s="1"/>
  <c r="K2619" i="2"/>
  <c r="M2619" i="2" s="1"/>
  <c r="AF106" i="2" s="1"/>
  <c r="K2617" i="2"/>
  <c r="M2617" i="2" s="1"/>
  <c r="AD106" i="2" s="1"/>
  <c r="K2623" i="2"/>
  <c r="M2623" i="2" s="1"/>
  <c r="AJ106" i="2" s="1"/>
  <c r="K18412" i="2"/>
  <c r="M18412" i="2" s="1"/>
  <c r="Y738" i="2" s="1"/>
  <c r="K18402" i="2"/>
  <c r="M18402" i="2" s="1"/>
  <c r="O738" i="2" s="1"/>
  <c r="K18414" i="2"/>
  <c r="M18414" i="2" s="1"/>
  <c r="AA738" i="2" s="1"/>
  <c r="K18404" i="2"/>
  <c r="M18404" i="2" s="1"/>
  <c r="Q738" i="2" s="1"/>
  <c r="K18425" i="2"/>
  <c r="M18425" i="2" s="1"/>
  <c r="AL738" i="2" s="1"/>
  <c r="K18406" i="2"/>
  <c r="M18406" i="2" s="1"/>
  <c r="S738" i="2" s="1"/>
  <c r="K18419" i="2"/>
  <c r="M18419" i="2" s="1"/>
  <c r="AF738" i="2" s="1"/>
  <c r="K18417" i="2"/>
  <c r="M18417" i="2" s="1"/>
  <c r="AD738" i="2" s="1"/>
  <c r="K18415" i="2"/>
  <c r="M18415" i="2" s="1"/>
  <c r="AB738" i="2" s="1"/>
  <c r="K18411" i="2"/>
  <c r="M18411" i="2" s="1"/>
  <c r="X738" i="2" s="1"/>
  <c r="K18409" i="2"/>
  <c r="M18409" i="2" s="1"/>
  <c r="V738" i="2" s="1"/>
  <c r="K18407" i="2"/>
  <c r="M18407" i="2" s="1"/>
  <c r="T738" i="2" s="1"/>
  <c r="K18421" i="2"/>
  <c r="M18421" i="2" s="1"/>
  <c r="AH738" i="2" s="1"/>
  <c r="K18403" i="2"/>
  <c r="M18403" i="2" s="1"/>
  <c r="P738" i="2" s="1"/>
  <c r="K18424" i="2"/>
  <c r="M18424" i="2" s="1"/>
  <c r="AK738" i="2" s="1"/>
  <c r="K18423" i="2"/>
  <c r="M18423" i="2" s="1"/>
  <c r="AJ738" i="2" s="1"/>
  <c r="K18413" i="2"/>
  <c r="M18413" i="2" s="1"/>
  <c r="Z738" i="2" s="1"/>
  <c r="K18426" i="2"/>
  <c r="M18426" i="2" s="1"/>
  <c r="AM738" i="2" s="1"/>
  <c r="K18416" i="2"/>
  <c r="M18416" i="2" s="1"/>
  <c r="AC738" i="2" s="1"/>
  <c r="K18405" i="2"/>
  <c r="M18405" i="2" s="1"/>
  <c r="R738" i="2" s="1"/>
  <c r="K18418" i="2"/>
  <c r="M18418" i="2" s="1"/>
  <c r="AE738" i="2" s="1"/>
  <c r="K18408" i="2"/>
  <c r="M18408" i="2" s="1"/>
  <c r="U738" i="2" s="1"/>
  <c r="K18420" i="2"/>
  <c r="M18420" i="2" s="1"/>
  <c r="AG738" i="2" s="1"/>
  <c r="K18410" i="2"/>
  <c r="M18410" i="2" s="1"/>
  <c r="W738" i="2" s="1"/>
  <c r="K18422" i="2"/>
  <c r="M18422" i="2" s="1"/>
  <c r="AI738" i="2" s="1"/>
  <c r="K8218" i="2"/>
  <c r="M8218" i="2" s="1"/>
  <c r="AE330" i="2" s="1"/>
  <c r="K8207" i="2"/>
  <c r="M8207" i="2" s="1"/>
  <c r="T330" i="2" s="1"/>
  <c r="K8208" i="2"/>
  <c r="M8208" i="2" s="1"/>
  <c r="U330" i="2" s="1"/>
  <c r="K8210" i="2"/>
  <c r="M8210" i="2" s="1"/>
  <c r="K8222" i="2"/>
  <c r="M8222" i="2" s="1"/>
  <c r="AI330" i="2" s="1"/>
  <c r="K8205" i="2"/>
  <c r="M8205" i="2" s="1"/>
  <c r="R330" i="2" s="1"/>
  <c r="K8202" i="2"/>
  <c r="M8202" i="2" s="1"/>
  <c r="O330" i="2" s="1"/>
  <c r="K8214" i="2"/>
  <c r="M8214" i="2" s="1"/>
  <c r="AA330" i="2" s="1"/>
  <c r="K8224" i="2"/>
  <c r="M8224" i="2" s="1"/>
  <c r="AK330" i="2" s="1"/>
  <c r="K8225" i="2"/>
  <c r="M8225" i="2" s="1"/>
  <c r="AL330" i="2" s="1"/>
  <c r="K8206" i="2"/>
  <c r="M8206" i="2" s="1"/>
  <c r="S330" i="2" s="1"/>
  <c r="K8203" i="2"/>
  <c r="M8203" i="2" s="1"/>
  <c r="P330" i="2" s="1"/>
  <c r="K8217" i="2"/>
  <c r="M8217" i="2" s="1"/>
  <c r="AD330" i="2" s="1"/>
  <c r="K8220" i="2"/>
  <c r="M8220" i="2" s="1"/>
  <c r="AG330" i="2" s="1"/>
  <c r="K8221" i="2"/>
  <c r="M8221" i="2" s="1"/>
  <c r="AH330" i="2" s="1"/>
  <c r="K8209" i="2"/>
  <c r="M8209" i="2" s="1"/>
  <c r="V330" i="2" s="1"/>
  <c r="K8212" i="2"/>
  <c r="M8212" i="2" s="1"/>
  <c r="Y330" i="2" s="1"/>
  <c r="K8219" i="2"/>
  <c r="M8219" i="2" s="1"/>
  <c r="AF330" i="2" s="1"/>
  <c r="K8223" i="2"/>
  <c r="M8223" i="2" s="1"/>
  <c r="AJ330" i="2" s="1"/>
  <c r="K8204" i="2"/>
  <c r="M8204" i="2" s="1"/>
  <c r="Q330" i="2" s="1"/>
  <c r="K8213" i="2"/>
  <c r="M8213" i="2" s="1"/>
  <c r="Z330" i="2" s="1"/>
  <c r="K8226" i="2"/>
  <c r="M8226" i="2" s="1"/>
  <c r="AM330" i="2" s="1"/>
  <c r="K8215" i="2"/>
  <c r="M8215" i="2" s="1"/>
  <c r="AB330" i="2" s="1"/>
  <c r="K8211" i="2"/>
  <c r="M8211" i="2" s="1"/>
  <c r="X330" i="2" s="1"/>
  <c r="K8216" i="2"/>
  <c r="M8216" i="2" s="1"/>
  <c r="AC330" i="2" s="1"/>
  <c r="K1876" i="2"/>
  <c r="M1876" i="2" s="1"/>
  <c r="AM76" i="2" s="1"/>
  <c r="K1866" i="2"/>
  <c r="M1866" i="2" s="1"/>
  <c r="AC76" i="2" s="1"/>
  <c r="K1870" i="2"/>
  <c r="M1870" i="2" s="1"/>
  <c r="AG76" i="2" s="1"/>
  <c r="K1868" i="2"/>
  <c r="M1868" i="2" s="1"/>
  <c r="AE76" i="2" s="1"/>
  <c r="K1858" i="2"/>
  <c r="M1858" i="2" s="1"/>
  <c r="U76" i="2" s="1"/>
  <c r="K1862" i="2"/>
  <c r="M1862" i="2" s="1"/>
  <c r="Y76" i="2" s="1"/>
  <c r="K1860" i="2"/>
  <c r="M1860" i="2" s="1"/>
  <c r="W76" i="2" s="1"/>
  <c r="K1873" i="2"/>
  <c r="M1873" i="2" s="1"/>
  <c r="AJ76" i="2" s="1"/>
  <c r="K1854" i="2"/>
  <c r="M1854" i="2" s="1"/>
  <c r="Q76" i="2" s="1"/>
  <c r="K1852" i="2"/>
  <c r="M1852" i="2" s="1"/>
  <c r="O76" i="2" s="1"/>
  <c r="K1865" i="2"/>
  <c r="M1865" i="2" s="1"/>
  <c r="AB76" i="2" s="1"/>
  <c r="K1863" i="2"/>
  <c r="M1863" i="2" s="1"/>
  <c r="Z76" i="2" s="1"/>
  <c r="K1875" i="2"/>
  <c r="M1875" i="2" s="1"/>
  <c r="AL76" i="2" s="1"/>
  <c r="K1857" i="2"/>
  <c r="M1857" i="2" s="1"/>
  <c r="T76" i="2" s="1"/>
  <c r="K1855" i="2"/>
  <c r="M1855" i="2" s="1"/>
  <c r="R76" i="2" s="1"/>
  <c r="K1869" i="2"/>
  <c r="M1869" i="2" s="1"/>
  <c r="AF76" i="2" s="1"/>
  <c r="K1867" i="2"/>
  <c r="M1867" i="2" s="1"/>
  <c r="AD76" i="2" s="1"/>
  <c r="K1872" i="2"/>
  <c r="M1872" i="2" s="1"/>
  <c r="AI76" i="2" s="1"/>
  <c r="K1871" i="2"/>
  <c r="M1871" i="2" s="1"/>
  <c r="AH76" i="2" s="1"/>
  <c r="K1861" i="2"/>
  <c r="M1861" i="2" s="1"/>
  <c r="K1859" i="2"/>
  <c r="M1859" i="2" s="1"/>
  <c r="V76" i="2" s="1"/>
  <c r="K1864" i="2"/>
  <c r="M1864" i="2" s="1"/>
  <c r="AA76" i="2" s="1"/>
  <c r="K1853" i="2"/>
  <c r="M1853" i="2" s="1"/>
  <c r="P76" i="2" s="1"/>
  <c r="K1874" i="2"/>
  <c r="M1874" i="2" s="1"/>
  <c r="AK76" i="2" s="1"/>
  <c r="K1856" i="2"/>
  <c r="M1856" i="2" s="1"/>
  <c r="S76" i="2" s="1"/>
  <c r="K24118" i="2"/>
  <c r="M24118" i="2" s="1"/>
  <c r="AE966" i="2" s="1"/>
  <c r="K24108" i="2"/>
  <c r="M24108" i="2" s="1"/>
  <c r="U966" i="2" s="1"/>
  <c r="K24113" i="2"/>
  <c r="M24113" i="2" s="1"/>
  <c r="Z966" i="2" s="1"/>
  <c r="K24110" i="2"/>
  <c r="M24110" i="2" s="1"/>
  <c r="W966" i="2" s="1"/>
  <c r="K24123" i="2"/>
  <c r="M24123" i="2" s="1"/>
  <c r="AJ966" i="2" s="1"/>
  <c r="K24105" i="2"/>
  <c r="M24105" i="2" s="1"/>
  <c r="R966" i="2" s="1"/>
  <c r="K24102" i="2"/>
  <c r="M24102" i="2" s="1"/>
  <c r="O966" i="2" s="1"/>
  <c r="K24115" i="2"/>
  <c r="M24115" i="2" s="1"/>
  <c r="AB966" i="2" s="1"/>
  <c r="K24119" i="2"/>
  <c r="M24119" i="2" s="1"/>
  <c r="AF966" i="2" s="1"/>
  <c r="K24125" i="2"/>
  <c r="M24125" i="2" s="1"/>
  <c r="AL966" i="2" s="1"/>
  <c r="K24107" i="2"/>
  <c r="M24107" i="2" s="1"/>
  <c r="T966" i="2" s="1"/>
  <c r="K24111" i="2"/>
  <c r="M24111" i="2" s="1"/>
  <c r="K24117" i="2"/>
  <c r="M24117" i="2" s="1"/>
  <c r="AD966" i="2" s="1"/>
  <c r="K24122" i="2"/>
  <c r="M24122" i="2" s="1"/>
  <c r="AI966" i="2" s="1"/>
  <c r="K24103" i="2"/>
  <c r="M24103" i="2" s="1"/>
  <c r="P966" i="2" s="1"/>
  <c r="K24109" i="2"/>
  <c r="M24109" i="2" s="1"/>
  <c r="V966" i="2" s="1"/>
  <c r="K24114" i="2"/>
  <c r="M24114" i="2" s="1"/>
  <c r="AA966" i="2" s="1"/>
  <c r="K24120" i="2"/>
  <c r="M24120" i="2" s="1"/>
  <c r="AG966" i="2" s="1"/>
  <c r="K24124" i="2"/>
  <c r="M24124" i="2" s="1"/>
  <c r="AK966" i="2" s="1"/>
  <c r="K24106" i="2"/>
  <c r="M24106" i="2" s="1"/>
  <c r="S966" i="2" s="1"/>
  <c r="K24112" i="2"/>
  <c r="M24112" i="2" s="1"/>
  <c r="Y966" i="2" s="1"/>
  <c r="K24126" i="2"/>
  <c r="M24126" i="2" s="1"/>
  <c r="AM966" i="2" s="1"/>
  <c r="K24116" i="2"/>
  <c r="M24116" i="2" s="1"/>
  <c r="AC966" i="2" s="1"/>
  <c r="K24121" i="2"/>
  <c r="M24121" i="2" s="1"/>
  <c r="AH966" i="2" s="1"/>
  <c r="K24104" i="2"/>
  <c r="M24104" i="2" s="1"/>
  <c r="Q966" i="2" s="1"/>
  <c r="K23861" i="2"/>
  <c r="M23861" i="2" s="1"/>
  <c r="X956" i="2" s="1"/>
  <c r="K23859" i="2"/>
  <c r="M23859" i="2" s="1"/>
  <c r="V956" i="2" s="1"/>
  <c r="K23863" i="2"/>
  <c r="M23863" i="2" s="1"/>
  <c r="Z956" i="2" s="1"/>
  <c r="K23853" i="2"/>
  <c r="M23853" i="2" s="1"/>
  <c r="P956" i="2" s="1"/>
  <c r="K23874" i="2"/>
  <c r="M23874" i="2" s="1"/>
  <c r="AK956" i="2" s="1"/>
  <c r="K23855" i="2"/>
  <c r="M23855" i="2" s="1"/>
  <c r="R956" i="2" s="1"/>
  <c r="K23876" i="2"/>
  <c r="M23876" i="2" s="1"/>
  <c r="AM956" i="2" s="1"/>
  <c r="K23866" i="2"/>
  <c r="M23866" i="2" s="1"/>
  <c r="AC956" i="2" s="1"/>
  <c r="K23872" i="2"/>
  <c r="M23872" i="2" s="1"/>
  <c r="AI956" i="2" s="1"/>
  <c r="K23868" i="2"/>
  <c r="M23868" i="2" s="1"/>
  <c r="AE956" i="2" s="1"/>
  <c r="K23858" i="2"/>
  <c r="M23858" i="2" s="1"/>
  <c r="U956" i="2" s="1"/>
  <c r="K23864" i="2"/>
  <c r="M23864" i="2" s="1"/>
  <c r="AA956" i="2" s="1"/>
  <c r="K23870" i="2"/>
  <c r="M23870" i="2" s="1"/>
  <c r="AG956" i="2" s="1"/>
  <c r="K23860" i="2"/>
  <c r="M23860" i="2" s="1"/>
  <c r="W956" i="2" s="1"/>
  <c r="K23873" i="2"/>
  <c r="M23873" i="2" s="1"/>
  <c r="AJ956" i="2" s="1"/>
  <c r="K23856" i="2"/>
  <c r="M23856" i="2" s="1"/>
  <c r="S956" i="2" s="1"/>
  <c r="K23862" i="2"/>
  <c r="M23862" i="2" s="1"/>
  <c r="Y956" i="2" s="1"/>
  <c r="K23852" i="2"/>
  <c r="M23852" i="2" s="1"/>
  <c r="O956" i="2" s="1"/>
  <c r="K23865" i="2"/>
  <c r="M23865" i="2" s="1"/>
  <c r="AB956" i="2" s="1"/>
  <c r="K23854" i="2"/>
  <c r="M23854" i="2" s="1"/>
  <c r="Q956" i="2" s="1"/>
  <c r="K23875" i="2"/>
  <c r="M23875" i="2" s="1"/>
  <c r="AL956" i="2" s="1"/>
  <c r="K23857" i="2"/>
  <c r="M23857" i="2" s="1"/>
  <c r="T956" i="2" s="1"/>
  <c r="K23869" i="2"/>
  <c r="M23869" i="2" s="1"/>
  <c r="AF956" i="2" s="1"/>
  <c r="K23867" i="2"/>
  <c r="M23867" i="2" s="1"/>
  <c r="AD956" i="2" s="1"/>
  <c r="K23871" i="2"/>
  <c r="M23871" i="2" s="1"/>
  <c r="AH956" i="2" s="1"/>
  <c r="K22559" i="2"/>
  <c r="M22559" i="2" s="1"/>
  <c r="V904" i="2" s="1"/>
  <c r="K22564" i="2"/>
  <c r="M22564" i="2" s="1"/>
  <c r="AA904" i="2" s="1"/>
  <c r="K22569" i="2"/>
  <c r="M22569" i="2" s="1"/>
  <c r="AF904" i="2" s="1"/>
  <c r="K22574" i="2"/>
  <c r="M22574" i="2" s="1"/>
  <c r="AK904" i="2" s="1"/>
  <c r="K22556" i="2"/>
  <c r="M22556" i="2" s="1"/>
  <c r="S904" i="2" s="1"/>
  <c r="K22561" i="2"/>
  <c r="M22561" i="2" s="1"/>
  <c r="X904" i="2" s="1"/>
  <c r="K22566" i="2"/>
  <c r="M22566" i="2" s="1"/>
  <c r="AC904" i="2" s="1"/>
  <c r="K22571" i="2"/>
  <c r="M22571" i="2" s="1"/>
  <c r="AH904" i="2" s="1"/>
  <c r="K22553" i="2"/>
  <c r="M22553" i="2" s="1"/>
  <c r="P904" i="2" s="1"/>
  <c r="K22558" i="2"/>
  <c r="M22558" i="2" s="1"/>
  <c r="U904" i="2" s="1"/>
  <c r="K22563" i="2"/>
  <c r="M22563" i="2" s="1"/>
  <c r="Z904" i="2" s="1"/>
  <c r="K22568" i="2"/>
  <c r="M22568" i="2" s="1"/>
  <c r="AE904" i="2" s="1"/>
  <c r="K22573" i="2"/>
  <c r="M22573" i="2" s="1"/>
  <c r="AJ904" i="2" s="1"/>
  <c r="K22555" i="2"/>
  <c r="M22555" i="2" s="1"/>
  <c r="R904" i="2" s="1"/>
  <c r="K22560" i="2"/>
  <c r="M22560" i="2" s="1"/>
  <c r="W904" i="2" s="1"/>
  <c r="K22565" i="2"/>
  <c r="M22565" i="2" s="1"/>
  <c r="AB904" i="2" s="1"/>
  <c r="K22570" i="2"/>
  <c r="M22570" i="2" s="1"/>
  <c r="AG904" i="2" s="1"/>
  <c r="K22552" i="2"/>
  <c r="M22552" i="2" s="1"/>
  <c r="O904" i="2" s="1"/>
  <c r="K22575" i="2"/>
  <c r="M22575" i="2" s="1"/>
  <c r="AL904" i="2" s="1"/>
  <c r="K22557" i="2"/>
  <c r="M22557" i="2" s="1"/>
  <c r="T904" i="2" s="1"/>
  <c r="K22562" i="2"/>
  <c r="M22562" i="2" s="1"/>
  <c r="K22576" i="2"/>
  <c r="M22576" i="2" s="1"/>
  <c r="AM904" i="2" s="1"/>
  <c r="K22567" i="2"/>
  <c r="M22567" i="2" s="1"/>
  <c r="AD904" i="2" s="1"/>
  <c r="K22572" i="2"/>
  <c r="M22572" i="2" s="1"/>
  <c r="AI904" i="2" s="1"/>
  <c r="K22554" i="2"/>
  <c r="M22554" i="2" s="1"/>
  <c r="Q904" i="2" s="1"/>
  <c r="K19571" i="2"/>
  <c r="M19571" i="2" s="1"/>
  <c r="AH784" i="2" s="1"/>
  <c r="K19553" i="2"/>
  <c r="M19553" i="2" s="1"/>
  <c r="P784" i="2" s="1"/>
  <c r="K19574" i="2"/>
  <c r="M19574" i="2" s="1"/>
  <c r="AK784" i="2" s="1"/>
  <c r="K19563" i="2"/>
  <c r="M19563" i="2" s="1"/>
  <c r="Z784" i="2" s="1"/>
  <c r="K19576" i="2"/>
  <c r="M19576" i="2" s="1"/>
  <c r="AM784" i="2" s="1"/>
  <c r="K19566" i="2"/>
  <c r="M19566" i="2" s="1"/>
  <c r="AC784" i="2" s="1"/>
  <c r="K19573" i="2"/>
  <c r="M19573" i="2" s="1"/>
  <c r="AJ784" i="2" s="1"/>
  <c r="K19555" i="2"/>
  <c r="M19555" i="2" s="1"/>
  <c r="R784" i="2" s="1"/>
  <c r="K19568" i="2"/>
  <c r="M19568" i="2" s="1"/>
  <c r="AE784" i="2" s="1"/>
  <c r="K19558" i="2"/>
  <c r="M19558" i="2" s="1"/>
  <c r="U784" i="2" s="1"/>
  <c r="K19565" i="2"/>
  <c r="M19565" i="2" s="1"/>
  <c r="AB784" i="2" s="1"/>
  <c r="K19570" i="2"/>
  <c r="M19570" i="2" s="1"/>
  <c r="AG784" i="2" s="1"/>
  <c r="K19560" i="2"/>
  <c r="M19560" i="2" s="1"/>
  <c r="W784" i="2" s="1"/>
  <c r="K19557" i="2"/>
  <c r="M19557" i="2" s="1"/>
  <c r="T784" i="2" s="1"/>
  <c r="K19562" i="2"/>
  <c r="M19562" i="2" s="1"/>
  <c r="Y784" i="2" s="1"/>
  <c r="K19552" i="2"/>
  <c r="M19552" i="2" s="1"/>
  <c r="O784" i="2" s="1"/>
  <c r="K19572" i="2"/>
  <c r="M19572" i="2" s="1"/>
  <c r="AI784" i="2" s="1"/>
  <c r="K19554" i="2"/>
  <c r="M19554" i="2" s="1"/>
  <c r="Q784" i="2" s="1"/>
  <c r="K19575" i="2"/>
  <c r="M19575" i="2" s="1"/>
  <c r="AL784" i="2" s="1"/>
  <c r="K19564" i="2"/>
  <c r="M19564" i="2" s="1"/>
  <c r="AA784" i="2" s="1"/>
  <c r="K19569" i="2"/>
  <c r="M19569" i="2" s="1"/>
  <c r="AF784" i="2" s="1"/>
  <c r="K19567" i="2"/>
  <c r="M19567" i="2" s="1"/>
  <c r="AD784" i="2" s="1"/>
  <c r="K19556" i="2"/>
  <c r="M19556" i="2" s="1"/>
  <c r="S784" i="2" s="1"/>
  <c r="K19561" i="2"/>
  <c r="M19561" i="2" s="1"/>
  <c r="X784" i="2" s="1"/>
  <c r="K19559" i="2"/>
  <c r="M19559" i="2" s="1"/>
  <c r="V784" i="2" s="1"/>
  <c r="K12447" i="2"/>
  <c r="M12447" i="2" s="1"/>
  <c r="AI499" i="2" s="1"/>
  <c r="K12429" i="2"/>
  <c r="M12429" i="2" s="1"/>
  <c r="Q499" i="2" s="1"/>
  <c r="K12443" i="2"/>
  <c r="M12443" i="2" s="1"/>
  <c r="AE499" i="2" s="1"/>
  <c r="K12439" i="2"/>
  <c r="M12439" i="2" s="1"/>
  <c r="AA499" i="2" s="1"/>
  <c r="K12444" i="2"/>
  <c r="M12444" i="2" s="1"/>
  <c r="AF499" i="2" s="1"/>
  <c r="K12435" i="2"/>
  <c r="M12435" i="2" s="1"/>
  <c r="W499" i="2" s="1"/>
  <c r="K12449" i="2"/>
  <c r="M12449" i="2" s="1"/>
  <c r="AK499" i="2" s="1"/>
  <c r="K12431" i="2"/>
  <c r="M12431" i="2" s="1"/>
  <c r="S499" i="2" s="1"/>
  <c r="K12436" i="2"/>
  <c r="M12436" i="2" s="1"/>
  <c r="X499" i="2" s="1"/>
  <c r="K12427" i="2"/>
  <c r="M12427" i="2" s="1"/>
  <c r="O499" i="2" s="1"/>
  <c r="K12441" i="2"/>
  <c r="M12441" i="2" s="1"/>
  <c r="AC499" i="2" s="1"/>
  <c r="K12446" i="2"/>
  <c r="M12446" i="2" s="1"/>
  <c r="AH499" i="2" s="1"/>
  <c r="K12428" i="2"/>
  <c r="M12428" i="2" s="1"/>
  <c r="P499" i="2" s="1"/>
  <c r="K12433" i="2"/>
  <c r="M12433" i="2" s="1"/>
  <c r="U499" i="2" s="1"/>
  <c r="K12438" i="2"/>
  <c r="M12438" i="2" s="1"/>
  <c r="Z499" i="2" s="1"/>
  <c r="K12450" i="2"/>
  <c r="M12450" i="2" s="1"/>
  <c r="AL499" i="2" s="1"/>
  <c r="K12448" i="2"/>
  <c r="M12448" i="2" s="1"/>
  <c r="AJ499" i="2" s="1"/>
  <c r="K12430" i="2"/>
  <c r="M12430" i="2" s="1"/>
  <c r="R499" i="2" s="1"/>
  <c r="K12442" i="2"/>
  <c r="M12442" i="2" s="1"/>
  <c r="AD499" i="2" s="1"/>
  <c r="K12440" i="2"/>
  <c r="M12440" i="2" s="1"/>
  <c r="AB499" i="2" s="1"/>
  <c r="K12445" i="2"/>
  <c r="M12445" i="2" s="1"/>
  <c r="AG499" i="2" s="1"/>
  <c r="K12434" i="2"/>
  <c r="M12434" i="2" s="1"/>
  <c r="V499" i="2" s="1"/>
  <c r="K12432" i="2"/>
  <c r="M12432" i="2" s="1"/>
  <c r="T499" i="2" s="1"/>
  <c r="K12437" i="2"/>
  <c r="M12437" i="2" s="1"/>
  <c r="Y499" i="2" s="1"/>
  <c r="K12451" i="2"/>
  <c r="M12451" i="2" s="1"/>
  <c r="AM499" i="2" s="1"/>
  <c r="K16448" i="2"/>
  <c r="M16448" i="2" s="1"/>
  <c r="AJ659" i="2" s="1"/>
  <c r="K16430" i="2"/>
  <c r="M16430" i="2" s="1"/>
  <c r="R659" i="2" s="1"/>
  <c r="K16442" i="2"/>
  <c r="M16442" i="2" s="1"/>
  <c r="AD659" i="2" s="1"/>
  <c r="K16440" i="2"/>
  <c r="M16440" i="2" s="1"/>
  <c r="AB659" i="2" s="1"/>
  <c r="K16445" i="2"/>
  <c r="M16445" i="2" s="1"/>
  <c r="AG659" i="2" s="1"/>
  <c r="K16434" i="2"/>
  <c r="M16434" i="2" s="1"/>
  <c r="V659" i="2" s="1"/>
  <c r="K16432" i="2"/>
  <c r="M16432" i="2" s="1"/>
  <c r="T659" i="2" s="1"/>
  <c r="K16437" i="2"/>
  <c r="M16437" i="2" s="1"/>
  <c r="Y659" i="2" s="1"/>
  <c r="K16451" i="2"/>
  <c r="M16451" i="2" s="1"/>
  <c r="AM659" i="2" s="1"/>
  <c r="K16447" i="2"/>
  <c r="M16447" i="2" s="1"/>
  <c r="AI659" i="2" s="1"/>
  <c r="K16429" i="2"/>
  <c r="M16429" i="2" s="1"/>
  <c r="Q659" i="2" s="1"/>
  <c r="K16443" i="2"/>
  <c r="M16443" i="2" s="1"/>
  <c r="AE659" i="2" s="1"/>
  <c r="K16439" i="2"/>
  <c r="M16439" i="2" s="1"/>
  <c r="AA659" i="2" s="1"/>
  <c r="K16444" i="2"/>
  <c r="M16444" i="2" s="1"/>
  <c r="AF659" i="2" s="1"/>
  <c r="K16427" i="2"/>
  <c r="M16427" i="2" s="1"/>
  <c r="O659" i="2" s="1"/>
  <c r="K16449" i="2"/>
  <c r="M16449" i="2" s="1"/>
  <c r="AK659" i="2" s="1"/>
  <c r="K16431" i="2"/>
  <c r="M16431" i="2" s="1"/>
  <c r="S659" i="2" s="1"/>
  <c r="K16436" i="2"/>
  <c r="M16436" i="2" s="1"/>
  <c r="X659" i="2" s="1"/>
  <c r="K16435" i="2"/>
  <c r="M16435" i="2" s="1"/>
  <c r="W659" i="2" s="1"/>
  <c r="K16441" i="2"/>
  <c r="M16441" i="2" s="1"/>
  <c r="AC659" i="2" s="1"/>
  <c r="K16446" i="2"/>
  <c r="M16446" i="2" s="1"/>
  <c r="AH659" i="2" s="1"/>
  <c r="K16428" i="2"/>
  <c r="M16428" i="2" s="1"/>
  <c r="P659" i="2" s="1"/>
  <c r="K16433" i="2"/>
  <c r="M16433" i="2" s="1"/>
  <c r="U659" i="2" s="1"/>
  <c r="K16438" i="2"/>
  <c r="M16438" i="2" s="1"/>
  <c r="Z659" i="2" s="1"/>
  <c r="K16450" i="2"/>
  <c r="M16450" i="2" s="1"/>
  <c r="AL659" i="2" s="1"/>
  <c r="K16247" i="2"/>
  <c r="M16247" i="2" s="1"/>
  <c r="AI651" i="2" s="1"/>
  <c r="K16229" i="2"/>
  <c r="M16229" i="2" s="1"/>
  <c r="Q651" i="2" s="1"/>
  <c r="K16251" i="2"/>
  <c r="M16251" i="2" s="1"/>
  <c r="AM651" i="2" s="1"/>
  <c r="K16239" i="2"/>
  <c r="M16239" i="2" s="1"/>
  <c r="AA651" i="2" s="1"/>
  <c r="K16244" i="2"/>
  <c r="M16244" i="2" s="1"/>
  <c r="AF651" i="2" s="1"/>
  <c r="K16235" i="2"/>
  <c r="M16235" i="2" s="1"/>
  <c r="W651" i="2" s="1"/>
  <c r="K16249" i="2"/>
  <c r="M16249" i="2" s="1"/>
  <c r="AK651" i="2" s="1"/>
  <c r="K16231" i="2"/>
  <c r="M16231" i="2" s="1"/>
  <c r="S651" i="2" s="1"/>
  <c r="K16236" i="2"/>
  <c r="M16236" i="2" s="1"/>
  <c r="X651" i="2" s="1"/>
  <c r="K16243" i="2"/>
  <c r="M16243" i="2" s="1"/>
  <c r="AE651" i="2" s="1"/>
  <c r="K16241" i="2"/>
  <c r="M16241" i="2" s="1"/>
  <c r="AC651" i="2" s="1"/>
  <c r="K16246" i="2"/>
  <c r="M16246" i="2" s="1"/>
  <c r="AH651" i="2" s="1"/>
  <c r="K16228" i="2"/>
  <c r="M16228" i="2" s="1"/>
  <c r="P651" i="2" s="1"/>
  <c r="K16233" i="2"/>
  <c r="M16233" i="2" s="1"/>
  <c r="U651" i="2" s="1"/>
  <c r="K16238" i="2"/>
  <c r="M16238" i="2" s="1"/>
  <c r="Z651" i="2" s="1"/>
  <c r="K16250" i="2"/>
  <c r="M16250" i="2" s="1"/>
  <c r="AL651" i="2" s="1"/>
  <c r="K16248" i="2"/>
  <c r="M16248" i="2" s="1"/>
  <c r="AJ651" i="2" s="1"/>
  <c r="K16230" i="2"/>
  <c r="M16230" i="2" s="1"/>
  <c r="R651" i="2" s="1"/>
  <c r="K16242" i="2"/>
  <c r="M16242" i="2" s="1"/>
  <c r="AD651" i="2" s="1"/>
  <c r="K16240" i="2"/>
  <c r="M16240" i="2" s="1"/>
  <c r="AB651" i="2" s="1"/>
  <c r="K16245" i="2"/>
  <c r="M16245" i="2" s="1"/>
  <c r="AG651" i="2" s="1"/>
  <c r="K16234" i="2"/>
  <c r="M16234" i="2" s="1"/>
  <c r="V651" i="2" s="1"/>
  <c r="K16232" i="2"/>
  <c r="M16232" i="2" s="1"/>
  <c r="T651" i="2" s="1"/>
  <c r="K16237" i="2"/>
  <c r="M16237" i="2" s="1"/>
  <c r="Y651" i="2" s="1"/>
  <c r="K16227" i="2"/>
  <c r="M16227" i="2" s="1"/>
  <c r="O651" i="2" s="1"/>
  <c r="K20541" i="2"/>
  <c r="M20541" i="2" s="1"/>
  <c r="AC823" i="2" s="1"/>
  <c r="K20546" i="2"/>
  <c r="M20546" i="2" s="1"/>
  <c r="AH823" i="2" s="1"/>
  <c r="K20528" i="2"/>
  <c r="M20528" i="2" s="1"/>
  <c r="P823" i="2" s="1"/>
  <c r="K20533" i="2"/>
  <c r="M20533" i="2" s="1"/>
  <c r="U823" i="2" s="1"/>
  <c r="K20538" i="2"/>
  <c r="M20538" i="2" s="1"/>
  <c r="Z823" i="2" s="1"/>
  <c r="K20551" i="2"/>
  <c r="M20551" i="2" s="1"/>
  <c r="AM823" i="2" s="1"/>
  <c r="K20548" i="2"/>
  <c r="M20548" i="2" s="1"/>
  <c r="AJ823" i="2" s="1"/>
  <c r="K20530" i="2"/>
  <c r="M20530" i="2" s="1"/>
  <c r="R823" i="2" s="1"/>
  <c r="K20543" i="2"/>
  <c r="M20543" i="2" s="1"/>
  <c r="AE823" i="2" s="1"/>
  <c r="K20540" i="2"/>
  <c r="M20540" i="2" s="1"/>
  <c r="K20545" i="2"/>
  <c r="M20545" i="2" s="1"/>
  <c r="AG823" i="2" s="1"/>
  <c r="K20535" i="2"/>
  <c r="M20535" i="2" s="1"/>
  <c r="W823" i="2" s="1"/>
  <c r="K20532" i="2"/>
  <c r="M20532" i="2" s="1"/>
  <c r="T823" i="2" s="1"/>
  <c r="K20537" i="2"/>
  <c r="M20537" i="2" s="1"/>
  <c r="Y823" i="2" s="1"/>
  <c r="K20527" i="2"/>
  <c r="M20527" i="2" s="1"/>
  <c r="O823" i="2" s="1"/>
  <c r="K20547" i="2"/>
  <c r="M20547" i="2" s="1"/>
  <c r="AI823" i="2" s="1"/>
  <c r="K20529" i="2"/>
  <c r="M20529" i="2" s="1"/>
  <c r="Q823" i="2" s="1"/>
  <c r="K20550" i="2"/>
  <c r="M20550" i="2" s="1"/>
  <c r="AL823" i="2" s="1"/>
  <c r="K20539" i="2"/>
  <c r="M20539" i="2" s="1"/>
  <c r="AA823" i="2" s="1"/>
  <c r="K20544" i="2"/>
  <c r="M20544" i="2" s="1"/>
  <c r="AF823" i="2" s="1"/>
  <c r="K20542" i="2"/>
  <c r="M20542" i="2" s="1"/>
  <c r="AD823" i="2" s="1"/>
  <c r="K20549" i="2"/>
  <c r="M20549" i="2" s="1"/>
  <c r="AK823" i="2" s="1"/>
  <c r="K20531" i="2"/>
  <c r="M20531" i="2" s="1"/>
  <c r="S823" i="2" s="1"/>
  <c r="K20536" i="2"/>
  <c r="M20536" i="2" s="1"/>
  <c r="X823" i="2" s="1"/>
  <c r="K20534" i="2"/>
  <c r="M20534" i="2" s="1"/>
  <c r="V823" i="2" s="1"/>
  <c r="K18733" i="2"/>
  <c r="M18733" i="2" s="1"/>
  <c r="U751" i="2" s="1"/>
  <c r="K18738" i="2"/>
  <c r="M18738" i="2" s="1"/>
  <c r="Z751" i="2" s="1"/>
  <c r="K18750" i="2"/>
  <c r="M18750" i="2" s="1"/>
  <c r="AL751" i="2" s="1"/>
  <c r="K18748" i="2"/>
  <c r="M18748" i="2" s="1"/>
  <c r="AJ751" i="2" s="1"/>
  <c r="K18730" i="2"/>
  <c r="M18730" i="2" s="1"/>
  <c r="R751" i="2" s="1"/>
  <c r="K18742" i="2"/>
  <c r="M18742" i="2" s="1"/>
  <c r="AD751" i="2" s="1"/>
  <c r="K18740" i="2"/>
  <c r="M18740" i="2" s="1"/>
  <c r="AB751" i="2" s="1"/>
  <c r="K18745" i="2"/>
  <c r="M18745" i="2" s="1"/>
  <c r="AG751" i="2" s="1"/>
  <c r="K18734" i="2"/>
  <c r="M18734" i="2" s="1"/>
  <c r="V751" i="2" s="1"/>
  <c r="K18732" i="2"/>
  <c r="M18732" i="2" s="1"/>
  <c r="T751" i="2" s="1"/>
  <c r="K18737" i="2"/>
  <c r="M18737" i="2" s="1"/>
  <c r="Y751" i="2" s="1"/>
  <c r="K18735" i="2"/>
  <c r="M18735" i="2" s="1"/>
  <c r="W751" i="2" s="1"/>
  <c r="K18747" i="2"/>
  <c r="M18747" i="2" s="1"/>
  <c r="AI751" i="2" s="1"/>
  <c r="K18729" i="2"/>
  <c r="M18729" i="2" s="1"/>
  <c r="Q751" i="2" s="1"/>
  <c r="K18727" i="2"/>
  <c r="M18727" i="2" s="1"/>
  <c r="O751" i="2" s="1"/>
  <c r="K18739" i="2"/>
  <c r="M18739" i="2" s="1"/>
  <c r="AA751" i="2" s="1"/>
  <c r="K18744" i="2"/>
  <c r="M18744" i="2" s="1"/>
  <c r="AF751" i="2" s="1"/>
  <c r="K18751" i="2"/>
  <c r="M18751" i="2" s="1"/>
  <c r="AM751" i="2" s="1"/>
  <c r="K18749" i="2"/>
  <c r="M18749" i="2" s="1"/>
  <c r="AK751" i="2" s="1"/>
  <c r="K18731" i="2"/>
  <c r="M18731" i="2" s="1"/>
  <c r="S751" i="2" s="1"/>
  <c r="K18736" i="2"/>
  <c r="M18736" i="2" s="1"/>
  <c r="X751" i="2" s="1"/>
  <c r="K18743" i="2"/>
  <c r="M18743" i="2" s="1"/>
  <c r="AE751" i="2" s="1"/>
  <c r="K18741" i="2"/>
  <c r="M18741" i="2" s="1"/>
  <c r="AC751" i="2" s="1"/>
  <c r="K18746" i="2"/>
  <c r="M18746" i="2" s="1"/>
  <c r="AH751" i="2" s="1"/>
  <c r="K18728" i="2"/>
  <c r="M18728" i="2" s="1"/>
  <c r="P751" i="2" s="1"/>
  <c r="K18475" i="2"/>
  <c r="M18475" i="2" s="1"/>
  <c r="AL740" i="2" s="1"/>
  <c r="K18457" i="2"/>
  <c r="M18457" i="2" s="1"/>
  <c r="T740" i="2" s="1"/>
  <c r="K18463" i="2"/>
  <c r="M18463" i="2" s="1"/>
  <c r="Z740" i="2" s="1"/>
  <c r="K18469" i="2"/>
  <c r="M18469" i="2" s="1"/>
  <c r="AF740" i="2" s="1"/>
  <c r="K18467" i="2"/>
  <c r="M18467" i="2" s="1"/>
  <c r="AD740" i="2" s="1"/>
  <c r="K18472" i="2"/>
  <c r="M18472" i="2" s="1"/>
  <c r="AI740" i="2" s="1"/>
  <c r="K18455" i="2"/>
  <c r="M18455" i="2" s="1"/>
  <c r="R740" i="2" s="1"/>
  <c r="K18461" i="2"/>
  <c r="M18461" i="2" s="1"/>
  <c r="X740" i="2" s="1"/>
  <c r="K18459" i="2"/>
  <c r="M18459" i="2" s="1"/>
  <c r="V740" i="2" s="1"/>
  <c r="K18464" i="2"/>
  <c r="M18464" i="2" s="1"/>
  <c r="AA740" i="2" s="1"/>
  <c r="K18453" i="2"/>
  <c r="M18453" i="2" s="1"/>
  <c r="P740" i="2" s="1"/>
  <c r="K18474" i="2"/>
  <c r="M18474" i="2" s="1"/>
  <c r="AK740" i="2" s="1"/>
  <c r="K18456" i="2"/>
  <c r="M18456" i="2" s="1"/>
  <c r="S740" i="2" s="1"/>
  <c r="K18476" i="2"/>
  <c r="M18476" i="2" s="1"/>
  <c r="AM740" i="2" s="1"/>
  <c r="K18466" i="2"/>
  <c r="M18466" i="2" s="1"/>
  <c r="AC740" i="2" s="1"/>
  <c r="K18470" i="2"/>
  <c r="M18470" i="2" s="1"/>
  <c r="AG740" i="2" s="1"/>
  <c r="K18468" i="2"/>
  <c r="M18468" i="2" s="1"/>
  <c r="AE740" i="2" s="1"/>
  <c r="K18458" i="2"/>
  <c r="M18458" i="2" s="1"/>
  <c r="U740" i="2" s="1"/>
  <c r="K18462" i="2"/>
  <c r="M18462" i="2" s="1"/>
  <c r="Y740" i="2" s="1"/>
  <c r="K18460" i="2"/>
  <c r="M18460" i="2" s="1"/>
  <c r="W740" i="2" s="1"/>
  <c r="K18473" i="2"/>
  <c r="M18473" i="2" s="1"/>
  <c r="AJ740" i="2" s="1"/>
  <c r="K18454" i="2"/>
  <c r="M18454" i="2" s="1"/>
  <c r="Q740" i="2" s="1"/>
  <c r="K18452" i="2"/>
  <c r="M18452" i="2" s="1"/>
  <c r="O740" i="2" s="1"/>
  <c r="K18465" i="2"/>
  <c r="M18465" i="2" s="1"/>
  <c r="AB740" i="2" s="1"/>
  <c r="K18471" i="2"/>
  <c r="M18471" i="2" s="1"/>
  <c r="AH740" i="2" s="1"/>
  <c r="K14750" i="2"/>
  <c r="M14750" i="2" s="1"/>
  <c r="AL591" i="2" s="1"/>
  <c r="K14732" i="2"/>
  <c r="M14732" i="2" s="1"/>
  <c r="T591" i="2" s="1"/>
  <c r="K14738" i="2"/>
  <c r="M14738" i="2" s="1"/>
  <c r="Z591" i="2" s="1"/>
  <c r="K14744" i="2"/>
  <c r="M14744" i="2" s="1"/>
  <c r="AF591" i="2" s="1"/>
  <c r="K14742" i="2"/>
  <c r="M14742" i="2" s="1"/>
  <c r="AD591" i="2" s="1"/>
  <c r="K14747" i="2"/>
  <c r="M14747" i="2" s="1"/>
  <c r="AI591" i="2" s="1"/>
  <c r="K14730" i="2"/>
  <c r="M14730" i="2" s="1"/>
  <c r="R591" i="2" s="1"/>
  <c r="K14736" i="2"/>
  <c r="M14736" i="2" s="1"/>
  <c r="X591" i="2" s="1"/>
  <c r="K14734" i="2"/>
  <c r="M14734" i="2" s="1"/>
  <c r="V591" i="2" s="1"/>
  <c r="K14739" i="2"/>
  <c r="M14739" i="2" s="1"/>
  <c r="AA591" i="2" s="1"/>
  <c r="K14728" i="2"/>
  <c r="M14728" i="2" s="1"/>
  <c r="P591" i="2" s="1"/>
  <c r="K14749" i="2"/>
  <c r="M14749" i="2" s="1"/>
  <c r="AK591" i="2" s="1"/>
  <c r="K14731" i="2"/>
  <c r="M14731" i="2" s="1"/>
  <c r="S591" i="2" s="1"/>
  <c r="K14751" i="2"/>
  <c r="M14751" i="2" s="1"/>
  <c r="AM591" i="2" s="1"/>
  <c r="K14741" i="2"/>
  <c r="M14741" i="2" s="1"/>
  <c r="AC591" i="2" s="1"/>
  <c r="K14745" i="2"/>
  <c r="M14745" i="2" s="1"/>
  <c r="AG591" i="2" s="1"/>
  <c r="K14743" i="2"/>
  <c r="M14743" i="2" s="1"/>
  <c r="AE591" i="2" s="1"/>
  <c r="K14733" i="2"/>
  <c r="M14733" i="2" s="1"/>
  <c r="U591" i="2" s="1"/>
  <c r="K14737" i="2"/>
  <c r="M14737" i="2" s="1"/>
  <c r="Y591" i="2" s="1"/>
  <c r="K14735" i="2"/>
  <c r="M14735" i="2" s="1"/>
  <c r="W591" i="2" s="1"/>
  <c r="K14748" i="2"/>
  <c r="M14748" i="2" s="1"/>
  <c r="AJ591" i="2" s="1"/>
  <c r="K14729" i="2"/>
  <c r="M14729" i="2" s="1"/>
  <c r="Q591" i="2" s="1"/>
  <c r="K14727" i="2"/>
  <c r="M14727" i="2" s="1"/>
  <c r="O591" i="2" s="1"/>
  <c r="K14740" i="2"/>
  <c r="M14740" i="2" s="1"/>
  <c r="AB591" i="2" s="1"/>
  <c r="K14746" i="2"/>
  <c r="M14746" i="2" s="1"/>
  <c r="AH591" i="2" s="1"/>
  <c r="K5298" i="2"/>
  <c r="M5298" i="2" s="1"/>
  <c r="AJ213" i="2" s="1"/>
  <c r="K5280" i="2"/>
  <c r="M5280" i="2" s="1"/>
  <c r="R213" i="2" s="1"/>
  <c r="K5293" i="2"/>
  <c r="M5293" i="2" s="1"/>
  <c r="AE213" i="2" s="1"/>
  <c r="K5292" i="2"/>
  <c r="M5292" i="2" s="1"/>
  <c r="AD213" i="2" s="1"/>
  <c r="K5290" i="2"/>
  <c r="M5290" i="2" s="1"/>
  <c r="AB213" i="2" s="1"/>
  <c r="K5295" i="2"/>
  <c r="M5295" i="2" s="1"/>
  <c r="AG213" i="2" s="1"/>
  <c r="K5285" i="2"/>
  <c r="M5285" i="2" s="1"/>
  <c r="W213" i="2" s="1"/>
  <c r="K5282" i="2"/>
  <c r="M5282" i="2" s="1"/>
  <c r="T213" i="2" s="1"/>
  <c r="K5287" i="2"/>
  <c r="M5287" i="2" s="1"/>
  <c r="Y213" i="2" s="1"/>
  <c r="K5277" i="2"/>
  <c r="M5277" i="2" s="1"/>
  <c r="O213" i="2" s="1"/>
  <c r="K5297" i="2"/>
  <c r="M5297" i="2" s="1"/>
  <c r="AI213" i="2" s="1"/>
  <c r="K5279" i="2"/>
  <c r="M5279" i="2" s="1"/>
  <c r="Q213" i="2" s="1"/>
  <c r="K5299" i="2"/>
  <c r="M5299" i="2" s="1"/>
  <c r="AK213" i="2" s="1"/>
  <c r="K5289" i="2"/>
  <c r="M5289" i="2" s="1"/>
  <c r="AA213" i="2" s="1"/>
  <c r="K5294" i="2"/>
  <c r="M5294" i="2" s="1"/>
  <c r="AF213" i="2" s="1"/>
  <c r="K5291" i="2"/>
  <c r="M5291" i="2" s="1"/>
  <c r="AC213" i="2" s="1"/>
  <c r="K5281" i="2"/>
  <c r="M5281" i="2" s="1"/>
  <c r="S213" i="2" s="1"/>
  <c r="K5286" i="2"/>
  <c r="M5286" i="2" s="1"/>
  <c r="X213" i="2" s="1"/>
  <c r="K5283" i="2"/>
  <c r="M5283" i="2" s="1"/>
  <c r="U213" i="2" s="1"/>
  <c r="K5296" i="2"/>
  <c r="M5296" i="2" s="1"/>
  <c r="AH213" i="2" s="1"/>
  <c r="K5278" i="2"/>
  <c r="M5278" i="2" s="1"/>
  <c r="P213" i="2" s="1"/>
  <c r="K5300" i="2"/>
  <c r="M5300" i="2" s="1"/>
  <c r="AL213" i="2" s="1"/>
  <c r="K5288" i="2"/>
  <c r="M5288" i="2" s="1"/>
  <c r="Z213" i="2" s="1"/>
  <c r="K5301" i="2"/>
  <c r="M5301" i="2" s="1"/>
  <c r="AM213" i="2" s="1"/>
  <c r="K5284" i="2"/>
  <c r="M5284" i="2" s="1"/>
  <c r="V213" i="2" s="1"/>
  <c r="K5425" i="2"/>
  <c r="M5425" i="2" s="1"/>
  <c r="AL218" i="2" s="1"/>
  <c r="K5407" i="2"/>
  <c r="M5407" i="2" s="1"/>
  <c r="T218" i="2" s="1"/>
  <c r="K5419" i="2"/>
  <c r="M5419" i="2" s="1"/>
  <c r="AF218" i="2" s="1"/>
  <c r="K5417" i="2"/>
  <c r="M5417" i="2" s="1"/>
  <c r="AD218" i="2" s="1"/>
  <c r="K5422" i="2"/>
  <c r="M5422" i="2" s="1"/>
  <c r="AI218" i="2" s="1"/>
  <c r="K5412" i="2"/>
  <c r="M5412" i="2" s="1"/>
  <c r="Y218" i="2" s="1"/>
  <c r="K5409" i="2"/>
  <c r="M5409" i="2" s="1"/>
  <c r="V218" i="2" s="1"/>
  <c r="K5414" i="2"/>
  <c r="M5414" i="2" s="1"/>
  <c r="K5411" i="2"/>
  <c r="M5411" i="2" s="1"/>
  <c r="X218" i="2" s="1"/>
  <c r="K5424" i="2"/>
  <c r="M5424" i="2" s="1"/>
  <c r="AK218" i="2" s="1"/>
  <c r="K5406" i="2"/>
  <c r="M5406" i="2" s="1"/>
  <c r="S218" i="2" s="1"/>
  <c r="K5404" i="2"/>
  <c r="M5404" i="2" s="1"/>
  <c r="Q218" i="2" s="1"/>
  <c r="K5426" i="2"/>
  <c r="M5426" i="2" s="1"/>
  <c r="AM218" i="2" s="1"/>
  <c r="K5416" i="2"/>
  <c r="M5416" i="2" s="1"/>
  <c r="AC218" i="2" s="1"/>
  <c r="K5421" i="2"/>
  <c r="M5421" i="2" s="1"/>
  <c r="AH218" i="2" s="1"/>
  <c r="K5403" i="2"/>
  <c r="M5403" i="2" s="1"/>
  <c r="P218" i="2" s="1"/>
  <c r="K5418" i="2"/>
  <c r="M5418" i="2" s="1"/>
  <c r="AE218" i="2" s="1"/>
  <c r="K5408" i="2"/>
  <c r="M5408" i="2" s="1"/>
  <c r="U218" i="2" s="1"/>
  <c r="K5413" i="2"/>
  <c r="M5413" i="2" s="1"/>
  <c r="Z218" i="2" s="1"/>
  <c r="K5410" i="2"/>
  <c r="M5410" i="2" s="1"/>
  <c r="W218" i="2" s="1"/>
  <c r="K5423" i="2"/>
  <c r="M5423" i="2" s="1"/>
  <c r="AJ218" i="2" s="1"/>
  <c r="K5405" i="2"/>
  <c r="M5405" i="2" s="1"/>
  <c r="R218" i="2" s="1"/>
  <c r="K5402" i="2"/>
  <c r="M5402" i="2" s="1"/>
  <c r="O218" i="2" s="1"/>
  <c r="K5415" i="2"/>
  <c r="M5415" i="2" s="1"/>
  <c r="AB218" i="2" s="1"/>
  <c r="K5420" i="2"/>
  <c r="M5420" i="2" s="1"/>
  <c r="AG218" i="2" s="1"/>
  <c r="K8522" i="2"/>
  <c r="M8522" i="2" s="1"/>
  <c r="AI342" i="2" s="1"/>
  <c r="K8503" i="2"/>
  <c r="M8503" i="2" s="1"/>
  <c r="P342" i="2" s="1"/>
  <c r="K8509" i="2"/>
  <c r="M8509" i="2" s="1"/>
  <c r="V342" i="2" s="1"/>
  <c r="K8515" i="2"/>
  <c r="M8515" i="2" s="1"/>
  <c r="AB342" i="2" s="1"/>
  <c r="K8514" i="2"/>
  <c r="M8514" i="2" s="1"/>
  <c r="AA342" i="2" s="1"/>
  <c r="K8526" i="2"/>
  <c r="M8526" i="2" s="1"/>
  <c r="AM342" i="2" s="1"/>
  <c r="K8507" i="2"/>
  <c r="M8507" i="2" s="1"/>
  <c r="T342" i="2" s="1"/>
  <c r="K8506" i="2"/>
  <c r="M8506" i="2" s="1"/>
  <c r="S342" i="2" s="1"/>
  <c r="K8518" i="2"/>
  <c r="M8518" i="2" s="1"/>
  <c r="AE342" i="2" s="1"/>
  <c r="K8525" i="2"/>
  <c r="M8525" i="2" s="1"/>
  <c r="AL342" i="2" s="1"/>
  <c r="K8521" i="2"/>
  <c r="M8521" i="2" s="1"/>
  <c r="AH342" i="2" s="1"/>
  <c r="K8510" i="2"/>
  <c r="M8510" i="2" s="1"/>
  <c r="K8504" i="2"/>
  <c r="M8504" i="2" s="1"/>
  <c r="Q342" i="2" s="1"/>
  <c r="K8513" i="2"/>
  <c r="M8513" i="2" s="1"/>
  <c r="Z342" i="2" s="1"/>
  <c r="K8502" i="2"/>
  <c r="M8502" i="2" s="1"/>
  <c r="O342" i="2" s="1"/>
  <c r="K8523" i="2"/>
  <c r="M8523" i="2" s="1"/>
  <c r="AJ342" i="2" s="1"/>
  <c r="K8505" i="2"/>
  <c r="M8505" i="2" s="1"/>
  <c r="R342" i="2" s="1"/>
  <c r="K8524" i="2"/>
  <c r="M8524" i="2" s="1"/>
  <c r="AK342" i="2" s="1"/>
  <c r="K8520" i="2"/>
  <c r="M8520" i="2" s="1"/>
  <c r="AG342" i="2" s="1"/>
  <c r="K8519" i="2"/>
  <c r="M8519" i="2" s="1"/>
  <c r="AF342" i="2" s="1"/>
  <c r="K8516" i="2"/>
  <c r="M8516" i="2" s="1"/>
  <c r="AC342" i="2" s="1"/>
  <c r="K8517" i="2"/>
  <c r="M8517" i="2" s="1"/>
  <c r="AD342" i="2" s="1"/>
  <c r="K8511" i="2"/>
  <c r="M8511" i="2" s="1"/>
  <c r="X342" i="2" s="1"/>
  <c r="K8508" i="2"/>
  <c r="M8508" i="2" s="1"/>
  <c r="U342" i="2" s="1"/>
  <c r="K8512" i="2"/>
  <c r="M8512" i="2" s="1"/>
  <c r="Y342" i="2" s="1"/>
  <c r="K11370" i="2"/>
  <c r="M11370" i="2" s="1"/>
  <c r="AG456" i="2" s="1"/>
  <c r="K11360" i="2"/>
  <c r="M11360" i="2" s="1"/>
  <c r="W456" i="2" s="1"/>
  <c r="K11373" i="2"/>
  <c r="M11373" i="2" s="1"/>
  <c r="AJ456" i="2" s="1"/>
  <c r="K11362" i="2"/>
  <c r="M11362" i="2" s="1"/>
  <c r="Y456" i="2" s="1"/>
  <c r="K11352" i="2"/>
  <c r="M11352" i="2" s="1"/>
  <c r="O456" i="2" s="1"/>
  <c r="K11365" i="2"/>
  <c r="M11365" i="2" s="1"/>
  <c r="AB456" i="2" s="1"/>
  <c r="K11372" i="2"/>
  <c r="M11372" i="2" s="1"/>
  <c r="AI456" i="2" s="1"/>
  <c r="K11354" i="2"/>
  <c r="M11354" i="2" s="1"/>
  <c r="Q456" i="2" s="1"/>
  <c r="K11375" i="2"/>
  <c r="M11375" i="2" s="1"/>
  <c r="AL456" i="2" s="1"/>
  <c r="K11357" i="2"/>
  <c r="M11357" i="2" s="1"/>
  <c r="T456" i="2" s="1"/>
  <c r="K11364" i="2"/>
  <c r="M11364" i="2" s="1"/>
  <c r="AA456" i="2" s="1"/>
  <c r="K11369" i="2"/>
  <c r="M11369" i="2" s="1"/>
  <c r="AF456" i="2" s="1"/>
  <c r="K11367" i="2"/>
  <c r="M11367" i="2" s="1"/>
  <c r="K11356" i="2"/>
  <c r="M11356" i="2" s="1"/>
  <c r="S456" i="2" s="1"/>
  <c r="K11361" i="2"/>
  <c r="M11361" i="2" s="1"/>
  <c r="X456" i="2" s="1"/>
  <c r="K11359" i="2"/>
  <c r="M11359" i="2" s="1"/>
  <c r="V456" i="2" s="1"/>
  <c r="K11371" i="2"/>
  <c r="M11371" i="2" s="1"/>
  <c r="AH456" i="2" s="1"/>
  <c r="K11353" i="2"/>
  <c r="M11353" i="2" s="1"/>
  <c r="P456" i="2" s="1"/>
  <c r="K11374" i="2"/>
  <c r="M11374" i="2" s="1"/>
  <c r="AK456" i="2" s="1"/>
  <c r="K11363" i="2"/>
  <c r="M11363" i="2" s="1"/>
  <c r="Z456" i="2" s="1"/>
  <c r="K11376" i="2"/>
  <c r="M11376" i="2" s="1"/>
  <c r="AM456" i="2" s="1"/>
  <c r="K11366" i="2"/>
  <c r="M11366" i="2" s="1"/>
  <c r="AC456" i="2" s="1"/>
  <c r="K11355" i="2"/>
  <c r="M11355" i="2" s="1"/>
  <c r="R456" i="2" s="1"/>
  <c r="K11368" i="2"/>
  <c r="M11368" i="2" s="1"/>
  <c r="AE456" i="2" s="1"/>
  <c r="K11358" i="2"/>
  <c r="M11358" i="2" s="1"/>
  <c r="U456" i="2" s="1"/>
  <c r="K20692" i="2"/>
  <c r="M20692" i="2" s="1"/>
  <c r="AD829" i="2" s="1"/>
  <c r="K20697" i="2"/>
  <c r="M20697" i="2" s="1"/>
  <c r="AI829" i="2" s="1"/>
  <c r="K20679" i="2"/>
  <c r="M20679" i="2" s="1"/>
  <c r="Q829" i="2" s="1"/>
  <c r="K20684" i="2"/>
  <c r="M20684" i="2" s="1"/>
  <c r="V829" i="2" s="1"/>
  <c r="K20689" i="2"/>
  <c r="M20689" i="2" s="1"/>
  <c r="AA829" i="2" s="1"/>
  <c r="K20686" i="2"/>
  <c r="M20686" i="2" s="1"/>
  <c r="X829" i="2" s="1"/>
  <c r="K20699" i="2"/>
  <c r="M20699" i="2" s="1"/>
  <c r="AK829" i="2" s="1"/>
  <c r="K20681" i="2"/>
  <c r="M20681" i="2" s="1"/>
  <c r="S829" i="2" s="1"/>
  <c r="K20678" i="2"/>
  <c r="M20678" i="2" s="1"/>
  <c r="P829" i="2" s="1"/>
  <c r="K20701" i="2"/>
  <c r="M20701" i="2" s="1"/>
  <c r="AM829" i="2" s="1"/>
  <c r="K20691" i="2"/>
  <c r="M20691" i="2" s="1"/>
  <c r="AC829" i="2" s="1"/>
  <c r="K20696" i="2"/>
  <c r="M20696" i="2" s="1"/>
  <c r="AH829" i="2" s="1"/>
  <c r="K20694" i="2"/>
  <c r="M20694" i="2" s="1"/>
  <c r="AF829" i="2" s="1"/>
  <c r="K20693" i="2"/>
  <c r="M20693" i="2" s="1"/>
  <c r="AE829" i="2" s="1"/>
  <c r="K20683" i="2"/>
  <c r="M20683" i="2" s="1"/>
  <c r="U829" i="2" s="1"/>
  <c r="K20688" i="2"/>
  <c r="M20688" i="2" s="1"/>
  <c r="Z829" i="2" s="1"/>
  <c r="K20685" i="2"/>
  <c r="M20685" i="2" s="1"/>
  <c r="W829" i="2" s="1"/>
  <c r="K20698" i="2"/>
  <c r="M20698" i="2" s="1"/>
  <c r="AJ829" i="2" s="1"/>
  <c r="K20680" i="2"/>
  <c r="M20680" i="2" s="1"/>
  <c r="R829" i="2" s="1"/>
  <c r="K20677" i="2"/>
  <c r="M20677" i="2" s="1"/>
  <c r="O829" i="2" s="1"/>
  <c r="K20690" i="2"/>
  <c r="M20690" i="2" s="1"/>
  <c r="AB829" i="2" s="1"/>
  <c r="K20695" i="2"/>
  <c r="M20695" i="2" s="1"/>
  <c r="AG829" i="2" s="1"/>
  <c r="K20700" i="2"/>
  <c r="M20700" i="2" s="1"/>
  <c r="AL829" i="2" s="1"/>
  <c r="K20682" i="2"/>
  <c r="M20682" i="2" s="1"/>
  <c r="T829" i="2" s="1"/>
  <c r="K20687" i="2"/>
  <c r="M20687" i="2" s="1"/>
  <c r="Y829" i="2" s="1"/>
  <c r="K18073" i="2"/>
  <c r="M18073" i="2" s="1"/>
  <c r="AJ724" i="2" s="1"/>
  <c r="K18055" i="2"/>
  <c r="M18055" i="2" s="1"/>
  <c r="R724" i="2" s="1"/>
  <c r="K18068" i="2"/>
  <c r="M18068" i="2" s="1"/>
  <c r="AE724" i="2" s="1"/>
  <c r="K18074" i="2"/>
  <c r="M18074" i="2" s="1"/>
  <c r="AK724" i="2" s="1"/>
  <c r="K18065" i="2"/>
  <c r="M18065" i="2" s="1"/>
  <c r="AB724" i="2" s="1"/>
  <c r="K18070" i="2"/>
  <c r="M18070" i="2" s="1"/>
  <c r="AG724" i="2" s="1"/>
  <c r="K18060" i="2"/>
  <c r="M18060" i="2" s="1"/>
  <c r="W724" i="2" s="1"/>
  <c r="K18057" i="2"/>
  <c r="M18057" i="2" s="1"/>
  <c r="T724" i="2" s="1"/>
  <c r="K18062" i="2"/>
  <c r="M18062" i="2" s="1"/>
  <c r="Y724" i="2" s="1"/>
  <c r="K18052" i="2"/>
  <c r="M18052" i="2" s="1"/>
  <c r="O724" i="2" s="1"/>
  <c r="K18072" i="2"/>
  <c r="M18072" i="2" s="1"/>
  <c r="AI724" i="2" s="1"/>
  <c r="K18054" i="2"/>
  <c r="M18054" i="2" s="1"/>
  <c r="Q724" i="2" s="1"/>
  <c r="K18075" i="2"/>
  <c r="M18075" i="2" s="1"/>
  <c r="AL724" i="2" s="1"/>
  <c r="K18064" i="2"/>
  <c r="M18064" i="2" s="1"/>
  <c r="AA724" i="2" s="1"/>
  <c r="K18069" i="2"/>
  <c r="M18069" i="2" s="1"/>
  <c r="AF724" i="2" s="1"/>
  <c r="K18067" i="2"/>
  <c r="M18067" i="2" s="1"/>
  <c r="AD724" i="2" s="1"/>
  <c r="K18056" i="2"/>
  <c r="M18056" i="2" s="1"/>
  <c r="S724" i="2" s="1"/>
  <c r="K18061" i="2"/>
  <c r="M18061" i="2" s="1"/>
  <c r="X724" i="2" s="1"/>
  <c r="K18059" i="2"/>
  <c r="M18059" i="2" s="1"/>
  <c r="V724" i="2" s="1"/>
  <c r="K18071" i="2"/>
  <c r="M18071" i="2" s="1"/>
  <c r="AH724" i="2" s="1"/>
  <c r="K18053" i="2"/>
  <c r="M18053" i="2" s="1"/>
  <c r="P724" i="2" s="1"/>
  <c r="K18058" i="2"/>
  <c r="M18058" i="2" s="1"/>
  <c r="U724" i="2" s="1"/>
  <c r="K18063" i="2"/>
  <c r="M18063" i="2" s="1"/>
  <c r="Z724" i="2" s="1"/>
  <c r="K18076" i="2"/>
  <c r="M18076" i="2" s="1"/>
  <c r="AM724" i="2" s="1"/>
  <c r="K18066" i="2"/>
  <c r="M18066" i="2" s="1"/>
  <c r="AC724" i="2" s="1"/>
  <c r="K24863" i="2"/>
  <c r="M24863" i="2" s="1"/>
  <c r="K24876" i="2"/>
  <c r="M24876" i="2" s="1"/>
  <c r="AM996" i="2" s="1"/>
  <c r="K24859" i="2"/>
  <c r="M24859" i="2" s="1"/>
  <c r="V996" i="2" s="1"/>
  <c r="K24873" i="2"/>
  <c r="M24873" i="2" s="1"/>
  <c r="AJ996" i="2" s="1"/>
  <c r="K24855" i="2"/>
  <c r="M24855" i="2" s="1"/>
  <c r="R996" i="2" s="1"/>
  <c r="K24868" i="2"/>
  <c r="M24868" i="2" s="1"/>
  <c r="AE996" i="2" s="1"/>
  <c r="K24875" i="2"/>
  <c r="M24875" i="2" s="1"/>
  <c r="AL996" i="2" s="1"/>
  <c r="K24865" i="2"/>
  <c r="M24865" i="2" s="1"/>
  <c r="AB996" i="2" s="1"/>
  <c r="K24870" i="2"/>
  <c r="M24870" i="2" s="1"/>
  <c r="AG996" i="2" s="1"/>
  <c r="K24860" i="2"/>
  <c r="M24860" i="2" s="1"/>
  <c r="W996" i="2" s="1"/>
  <c r="K24857" i="2"/>
  <c r="M24857" i="2" s="1"/>
  <c r="T996" i="2" s="1"/>
  <c r="K24862" i="2"/>
  <c r="M24862" i="2" s="1"/>
  <c r="Y996" i="2" s="1"/>
  <c r="K24852" i="2"/>
  <c r="M24852" i="2" s="1"/>
  <c r="O996" i="2" s="1"/>
  <c r="K24872" i="2"/>
  <c r="M24872" i="2" s="1"/>
  <c r="AI996" i="2" s="1"/>
  <c r="K24854" i="2"/>
  <c r="M24854" i="2" s="1"/>
  <c r="Q996" i="2" s="1"/>
  <c r="K24874" i="2"/>
  <c r="M24874" i="2" s="1"/>
  <c r="AK996" i="2" s="1"/>
  <c r="K24864" i="2"/>
  <c r="M24864" i="2" s="1"/>
  <c r="AA996" i="2" s="1"/>
  <c r="K24869" i="2"/>
  <c r="M24869" i="2" s="1"/>
  <c r="AF996" i="2" s="1"/>
  <c r="K24866" i="2"/>
  <c r="M24866" i="2" s="1"/>
  <c r="AC996" i="2" s="1"/>
  <c r="K24856" i="2"/>
  <c r="M24856" i="2" s="1"/>
  <c r="S996" i="2" s="1"/>
  <c r="K24861" i="2"/>
  <c r="M24861" i="2" s="1"/>
  <c r="X996" i="2" s="1"/>
  <c r="K24858" i="2"/>
  <c r="M24858" i="2" s="1"/>
  <c r="U996" i="2" s="1"/>
  <c r="K24871" i="2"/>
  <c r="M24871" i="2" s="1"/>
  <c r="AH996" i="2" s="1"/>
  <c r="K24853" i="2"/>
  <c r="M24853" i="2" s="1"/>
  <c r="P996" i="2" s="1"/>
  <c r="K24867" i="2"/>
  <c r="M24867" i="2" s="1"/>
  <c r="AD996" i="2" s="1"/>
  <c r="K15527" i="2"/>
  <c r="M15527" i="2" s="1"/>
  <c r="O623" i="2" s="1"/>
  <c r="K15540" i="2"/>
  <c r="M15540" i="2" s="1"/>
  <c r="AB623" i="2" s="1"/>
  <c r="K15546" i="2"/>
  <c r="M15546" i="2" s="1"/>
  <c r="AH623" i="2" s="1"/>
  <c r="K15550" i="2"/>
  <c r="M15550" i="2" s="1"/>
  <c r="AL623" i="2" s="1"/>
  <c r="K15532" i="2"/>
  <c r="M15532" i="2" s="1"/>
  <c r="T623" i="2" s="1"/>
  <c r="K15538" i="2"/>
  <c r="M15538" i="2" s="1"/>
  <c r="Z623" i="2" s="1"/>
  <c r="K15544" i="2"/>
  <c r="M15544" i="2" s="1"/>
  <c r="AF623" i="2" s="1"/>
  <c r="K15542" i="2"/>
  <c r="M15542" i="2" s="1"/>
  <c r="AD623" i="2" s="1"/>
  <c r="K15547" i="2"/>
  <c r="M15547" i="2" s="1"/>
  <c r="AI623" i="2" s="1"/>
  <c r="K15530" i="2"/>
  <c r="M15530" i="2" s="1"/>
  <c r="R623" i="2" s="1"/>
  <c r="K15536" i="2"/>
  <c r="M15536" i="2" s="1"/>
  <c r="X623" i="2" s="1"/>
  <c r="K15534" i="2"/>
  <c r="M15534" i="2" s="1"/>
  <c r="V623" i="2" s="1"/>
  <c r="K15539" i="2"/>
  <c r="M15539" i="2" s="1"/>
  <c r="AA623" i="2" s="1"/>
  <c r="K15528" i="2"/>
  <c r="M15528" i="2" s="1"/>
  <c r="P623" i="2" s="1"/>
  <c r="K15549" i="2"/>
  <c r="M15549" i="2" s="1"/>
  <c r="AK623" i="2" s="1"/>
  <c r="K15531" i="2"/>
  <c r="M15531" i="2" s="1"/>
  <c r="S623" i="2" s="1"/>
  <c r="K15551" i="2"/>
  <c r="M15551" i="2" s="1"/>
  <c r="AM623" i="2" s="1"/>
  <c r="K15541" i="2"/>
  <c r="M15541" i="2" s="1"/>
  <c r="AC623" i="2" s="1"/>
  <c r="K15545" i="2"/>
  <c r="M15545" i="2" s="1"/>
  <c r="AG623" i="2" s="1"/>
  <c r="K15543" i="2"/>
  <c r="M15543" i="2" s="1"/>
  <c r="AE623" i="2" s="1"/>
  <c r="K15533" i="2"/>
  <c r="M15533" i="2" s="1"/>
  <c r="U623" i="2" s="1"/>
  <c r="K15537" i="2"/>
  <c r="M15537" i="2" s="1"/>
  <c r="Y623" i="2" s="1"/>
  <c r="K15535" i="2"/>
  <c r="M15535" i="2" s="1"/>
  <c r="W623" i="2" s="1"/>
  <c r="K15548" i="2"/>
  <c r="M15548" i="2" s="1"/>
  <c r="AJ623" i="2" s="1"/>
  <c r="K15529" i="2"/>
  <c r="M15529" i="2" s="1"/>
  <c r="Q623" i="2" s="1"/>
  <c r="K15351" i="2"/>
  <c r="M15351" i="2" s="1"/>
  <c r="AM615" i="2" s="1"/>
  <c r="K15341" i="2"/>
  <c r="M15341" i="2" s="1"/>
  <c r="AC615" i="2" s="1"/>
  <c r="K15345" i="2"/>
  <c r="M15345" i="2" s="1"/>
  <c r="AG615" i="2" s="1"/>
  <c r="K15343" i="2"/>
  <c r="M15343" i="2" s="1"/>
  <c r="AE615" i="2" s="1"/>
  <c r="K15333" i="2"/>
  <c r="M15333" i="2" s="1"/>
  <c r="U615" i="2" s="1"/>
  <c r="K15337" i="2"/>
  <c r="M15337" i="2" s="1"/>
  <c r="Y615" i="2" s="1"/>
  <c r="K15335" i="2"/>
  <c r="M15335" i="2" s="1"/>
  <c r="W615" i="2" s="1"/>
  <c r="K15348" i="2"/>
  <c r="M15348" i="2" s="1"/>
  <c r="AJ615" i="2" s="1"/>
  <c r="K15329" i="2"/>
  <c r="M15329" i="2" s="1"/>
  <c r="Q615" i="2" s="1"/>
  <c r="K15327" i="2"/>
  <c r="M15327" i="2" s="1"/>
  <c r="O615" i="2" s="1"/>
  <c r="K15340" i="2"/>
  <c r="M15340" i="2" s="1"/>
  <c r="AB615" i="2" s="1"/>
  <c r="K15346" i="2"/>
  <c r="M15346" i="2" s="1"/>
  <c r="AH615" i="2" s="1"/>
  <c r="K15350" i="2"/>
  <c r="M15350" i="2" s="1"/>
  <c r="AL615" i="2" s="1"/>
  <c r="K15332" i="2"/>
  <c r="M15332" i="2" s="1"/>
  <c r="T615" i="2" s="1"/>
  <c r="K15338" i="2"/>
  <c r="M15338" i="2" s="1"/>
  <c r="Z615" i="2" s="1"/>
  <c r="K15344" i="2"/>
  <c r="M15344" i="2" s="1"/>
  <c r="AF615" i="2" s="1"/>
  <c r="K15342" i="2"/>
  <c r="M15342" i="2" s="1"/>
  <c r="AD615" i="2" s="1"/>
  <c r="K15347" i="2"/>
  <c r="M15347" i="2" s="1"/>
  <c r="AI615" i="2" s="1"/>
  <c r="K15330" i="2"/>
  <c r="M15330" i="2" s="1"/>
  <c r="R615" i="2" s="1"/>
  <c r="K15336" i="2"/>
  <c r="M15336" i="2" s="1"/>
  <c r="X615" i="2" s="1"/>
  <c r="K15334" i="2"/>
  <c r="M15334" i="2" s="1"/>
  <c r="V615" i="2" s="1"/>
  <c r="K15339" i="2"/>
  <c r="M15339" i="2" s="1"/>
  <c r="AA615" i="2" s="1"/>
  <c r="K15328" i="2"/>
  <c r="M15328" i="2" s="1"/>
  <c r="P615" i="2" s="1"/>
  <c r="K15349" i="2"/>
  <c r="M15349" i="2" s="1"/>
  <c r="AK615" i="2" s="1"/>
  <c r="K15331" i="2"/>
  <c r="M15331" i="2" s="1"/>
  <c r="S615" i="2" s="1"/>
  <c r="K13240" i="2"/>
  <c r="M13240" i="2" s="1"/>
  <c r="AB531" i="2" s="1"/>
  <c r="K13245" i="2"/>
  <c r="M13245" i="2" s="1"/>
  <c r="AG531" i="2" s="1"/>
  <c r="K13234" i="2"/>
  <c r="M13234" i="2" s="1"/>
  <c r="V531" i="2" s="1"/>
  <c r="K13232" i="2"/>
  <c r="M13232" i="2" s="1"/>
  <c r="T531" i="2" s="1"/>
  <c r="K13237" i="2"/>
  <c r="M13237" i="2" s="1"/>
  <c r="Y531" i="2" s="1"/>
  <c r="K13251" i="2"/>
  <c r="M13251" i="2" s="1"/>
  <c r="AM531" i="2" s="1"/>
  <c r="K13247" i="2"/>
  <c r="M13247" i="2" s="1"/>
  <c r="AI531" i="2" s="1"/>
  <c r="K13229" i="2"/>
  <c r="M13229" i="2" s="1"/>
  <c r="Q531" i="2" s="1"/>
  <c r="K13243" i="2"/>
  <c r="M13243" i="2" s="1"/>
  <c r="AE531" i="2" s="1"/>
  <c r="K13239" i="2"/>
  <c r="M13239" i="2" s="1"/>
  <c r="AA531" i="2" s="1"/>
  <c r="K13244" i="2"/>
  <c r="M13244" i="2" s="1"/>
  <c r="AF531" i="2" s="1"/>
  <c r="K13235" i="2"/>
  <c r="M13235" i="2" s="1"/>
  <c r="W531" i="2" s="1"/>
  <c r="K13249" i="2"/>
  <c r="M13249" i="2" s="1"/>
  <c r="AK531" i="2" s="1"/>
  <c r="K13231" i="2"/>
  <c r="M13231" i="2" s="1"/>
  <c r="S531" i="2" s="1"/>
  <c r="K13236" i="2"/>
  <c r="M13236" i="2" s="1"/>
  <c r="X531" i="2" s="1"/>
  <c r="K13227" i="2"/>
  <c r="M13227" i="2" s="1"/>
  <c r="O531" i="2" s="1"/>
  <c r="K13241" i="2"/>
  <c r="M13241" i="2" s="1"/>
  <c r="AC531" i="2" s="1"/>
  <c r="K13246" i="2"/>
  <c r="M13246" i="2" s="1"/>
  <c r="AH531" i="2" s="1"/>
  <c r="K13228" i="2"/>
  <c r="M13228" i="2" s="1"/>
  <c r="P531" i="2" s="1"/>
  <c r="K13233" i="2"/>
  <c r="M13233" i="2" s="1"/>
  <c r="U531" i="2" s="1"/>
  <c r="K13238" i="2"/>
  <c r="M13238" i="2" s="1"/>
  <c r="Z531" i="2" s="1"/>
  <c r="K13250" i="2"/>
  <c r="M13250" i="2" s="1"/>
  <c r="AL531" i="2" s="1"/>
  <c r="K13248" i="2"/>
  <c r="M13248" i="2" s="1"/>
  <c r="AJ531" i="2" s="1"/>
  <c r="K13230" i="2"/>
  <c r="M13230" i="2" s="1"/>
  <c r="R531" i="2" s="1"/>
  <c r="K13242" i="2"/>
  <c r="M13242" i="2" s="1"/>
  <c r="AD531" i="2" s="1"/>
  <c r="K16737" i="2"/>
  <c r="M16737" i="2" s="1"/>
  <c r="Y671" i="2" s="1"/>
  <c r="K16727" i="2"/>
  <c r="M16727" i="2" s="1"/>
  <c r="O671" i="2" s="1"/>
  <c r="K16740" i="2"/>
  <c r="M16740" i="2" s="1"/>
  <c r="AB671" i="2" s="1"/>
  <c r="K16729" i="2"/>
  <c r="M16729" i="2" s="1"/>
  <c r="Q671" i="2" s="1"/>
  <c r="K16750" i="2"/>
  <c r="M16750" i="2" s="1"/>
  <c r="AL671" i="2" s="1"/>
  <c r="K16732" i="2"/>
  <c r="M16732" i="2" s="1"/>
  <c r="T671" i="2" s="1"/>
  <c r="K16744" i="2"/>
  <c r="M16744" i="2" s="1"/>
  <c r="AF671" i="2" s="1"/>
  <c r="K16742" i="2"/>
  <c r="M16742" i="2" s="1"/>
  <c r="AD671" i="2" s="1"/>
  <c r="K16746" i="2"/>
  <c r="M16746" i="2" s="1"/>
  <c r="AH671" i="2" s="1"/>
  <c r="K16736" i="2"/>
  <c r="M16736" i="2" s="1"/>
  <c r="X671" i="2" s="1"/>
  <c r="K16734" i="2"/>
  <c r="M16734" i="2" s="1"/>
  <c r="V671" i="2" s="1"/>
  <c r="K16738" i="2"/>
  <c r="M16738" i="2" s="1"/>
  <c r="Z671" i="2" s="1"/>
  <c r="K16728" i="2"/>
  <c r="M16728" i="2" s="1"/>
  <c r="P671" i="2" s="1"/>
  <c r="K16749" i="2"/>
  <c r="M16749" i="2" s="1"/>
  <c r="AK671" i="2" s="1"/>
  <c r="K16730" i="2"/>
  <c r="M16730" i="2" s="1"/>
  <c r="R671" i="2" s="1"/>
  <c r="K16751" i="2"/>
  <c r="M16751" i="2" s="1"/>
  <c r="AM671" i="2" s="1"/>
  <c r="K16741" i="2"/>
  <c r="M16741" i="2" s="1"/>
  <c r="AC671" i="2" s="1"/>
  <c r="K16739" i="2"/>
  <c r="M16739" i="2" s="1"/>
  <c r="AA671" i="2" s="1"/>
  <c r="K16743" i="2"/>
  <c r="M16743" i="2" s="1"/>
  <c r="AE671" i="2" s="1"/>
  <c r="K16733" i="2"/>
  <c r="M16733" i="2" s="1"/>
  <c r="U671" i="2" s="1"/>
  <c r="K16731" i="2"/>
  <c r="M16731" i="2" s="1"/>
  <c r="S671" i="2" s="1"/>
  <c r="K16745" i="2"/>
  <c r="M16745" i="2" s="1"/>
  <c r="AG671" i="2" s="1"/>
  <c r="K16735" i="2"/>
  <c r="M16735" i="2" s="1"/>
  <c r="W671" i="2" s="1"/>
  <c r="K16748" i="2"/>
  <c r="M16748" i="2" s="1"/>
  <c r="AJ671" i="2" s="1"/>
  <c r="K16747" i="2"/>
  <c r="M16747" i="2" s="1"/>
  <c r="AI671" i="2" s="1"/>
  <c r="K23658" i="2"/>
  <c r="M23658" i="2" s="1"/>
  <c r="U948" i="2" s="1"/>
  <c r="K23663" i="2"/>
  <c r="M23663" i="2" s="1"/>
  <c r="Z948" i="2" s="1"/>
  <c r="K23652" i="2"/>
  <c r="M23652" i="2" s="1"/>
  <c r="O948" i="2" s="1"/>
  <c r="K23673" i="2"/>
  <c r="M23673" i="2" s="1"/>
  <c r="AJ948" i="2" s="1"/>
  <c r="K23655" i="2"/>
  <c r="M23655" i="2" s="1"/>
  <c r="R948" i="2" s="1"/>
  <c r="K23669" i="2"/>
  <c r="M23669" i="2" s="1"/>
  <c r="AF948" i="2" s="1"/>
  <c r="K23665" i="2"/>
  <c r="M23665" i="2" s="1"/>
  <c r="AB948" i="2" s="1"/>
  <c r="K23670" i="2"/>
  <c r="M23670" i="2" s="1"/>
  <c r="AG948" i="2" s="1"/>
  <c r="K23661" i="2"/>
  <c r="M23661" i="2" s="1"/>
  <c r="X948" i="2" s="1"/>
  <c r="K23675" i="2"/>
  <c r="M23675" i="2" s="1"/>
  <c r="AL948" i="2" s="1"/>
  <c r="K23657" i="2"/>
  <c r="M23657" i="2" s="1"/>
  <c r="T948" i="2" s="1"/>
  <c r="K23662" i="2"/>
  <c r="M23662" i="2" s="1"/>
  <c r="Y948" i="2" s="1"/>
  <c r="K23653" i="2"/>
  <c r="M23653" i="2" s="1"/>
  <c r="P948" i="2" s="1"/>
  <c r="K23667" i="2"/>
  <c r="M23667" i="2" s="1"/>
  <c r="AD948" i="2" s="1"/>
  <c r="K23672" i="2"/>
  <c r="M23672" i="2" s="1"/>
  <c r="AI948" i="2" s="1"/>
  <c r="K23654" i="2"/>
  <c r="M23654" i="2" s="1"/>
  <c r="Q948" i="2" s="1"/>
  <c r="K23659" i="2"/>
  <c r="M23659" i="2" s="1"/>
  <c r="V948" i="2" s="1"/>
  <c r="K23664" i="2"/>
  <c r="M23664" i="2" s="1"/>
  <c r="AA948" i="2" s="1"/>
  <c r="K23676" i="2"/>
  <c r="M23676" i="2" s="1"/>
  <c r="AM948" i="2" s="1"/>
  <c r="K23674" i="2"/>
  <c r="M23674" i="2" s="1"/>
  <c r="AK948" i="2" s="1"/>
  <c r="K23656" i="2"/>
  <c r="M23656" i="2" s="1"/>
  <c r="S948" i="2" s="1"/>
  <c r="K23668" i="2"/>
  <c r="M23668" i="2" s="1"/>
  <c r="AE948" i="2" s="1"/>
  <c r="K23666" i="2"/>
  <c r="M23666" i="2" s="1"/>
  <c r="AC948" i="2" s="1"/>
  <c r="K23671" i="2"/>
  <c r="M23671" i="2" s="1"/>
  <c r="AH948" i="2" s="1"/>
  <c r="K23660" i="2"/>
  <c r="M23660" i="2" s="1"/>
  <c r="W948" i="2" s="1"/>
  <c r="K21578" i="2"/>
  <c r="M21578" i="2" s="1"/>
  <c r="P865" i="2" s="1"/>
  <c r="K21599" i="2"/>
  <c r="M21599" i="2" s="1"/>
  <c r="AK865" i="2" s="1"/>
  <c r="K21581" i="2"/>
  <c r="M21581" i="2" s="1"/>
  <c r="S865" i="2" s="1"/>
  <c r="K21601" i="2"/>
  <c r="M21601" i="2" s="1"/>
  <c r="AM865" i="2" s="1"/>
  <c r="K21591" i="2"/>
  <c r="M21591" i="2" s="1"/>
  <c r="AC865" i="2" s="1"/>
  <c r="K21596" i="2"/>
  <c r="M21596" i="2" s="1"/>
  <c r="AH865" i="2" s="1"/>
  <c r="K21593" i="2"/>
  <c r="M21593" i="2" s="1"/>
  <c r="AE865" i="2" s="1"/>
  <c r="K21583" i="2"/>
  <c r="M21583" i="2" s="1"/>
  <c r="U865" i="2" s="1"/>
  <c r="K21588" i="2"/>
  <c r="M21588" i="2" s="1"/>
  <c r="Z865" i="2" s="1"/>
  <c r="K21595" i="2"/>
  <c r="M21595" i="2" s="1"/>
  <c r="AG865" i="2" s="1"/>
  <c r="K21585" i="2"/>
  <c r="M21585" i="2" s="1"/>
  <c r="W865" i="2" s="1"/>
  <c r="K21598" i="2"/>
  <c r="M21598" i="2" s="1"/>
  <c r="AJ865" i="2" s="1"/>
  <c r="K21580" i="2"/>
  <c r="M21580" i="2" s="1"/>
  <c r="R865" i="2" s="1"/>
  <c r="K21587" i="2"/>
  <c r="M21587" i="2" s="1"/>
  <c r="Y865" i="2" s="1"/>
  <c r="K21577" i="2"/>
  <c r="M21577" i="2" s="1"/>
  <c r="O865" i="2" s="1"/>
  <c r="K21590" i="2"/>
  <c r="M21590" i="2" s="1"/>
  <c r="AB865" i="2" s="1"/>
  <c r="K21579" i="2"/>
  <c r="M21579" i="2" s="1"/>
  <c r="Q865" i="2" s="1"/>
  <c r="K21600" i="2"/>
  <c r="M21600" i="2" s="1"/>
  <c r="AL865" i="2" s="1"/>
  <c r="K21582" i="2"/>
  <c r="M21582" i="2" s="1"/>
  <c r="T865" i="2" s="1"/>
  <c r="K21594" i="2"/>
  <c r="M21594" i="2" s="1"/>
  <c r="AF865" i="2" s="1"/>
  <c r="K21592" i="2"/>
  <c r="M21592" i="2" s="1"/>
  <c r="AD865" i="2" s="1"/>
  <c r="K21597" i="2"/>
  <c r="M21597" i="2" s="1"/>
  <c r="AI865" i="2" s="1"/>
  <c r="K21586" i="2"/>
  <c r="M21586" i="2" s="1"/>
  <c r="X865" i="2" s="1"/>
  <c r="K21584" i="2"/>
  <c r="M21584" i="2" s="1"/>
  <c r="V865" i="2" s="1"/>
  <c r="K21589" i="2"/>
  <c r="M21589" i="2" s="1"/>
  <c r="AA865" i="2" s="1"/>
  <c r="K10708" i="2"/>
  <c r="M10708" i="2" s="1"/>
  <c r="U430" i="2" s="1"/>
  <c r="K10713" i="2"/>
  <c r="M10713" i="2" s="1"/>
  <c r="Z430" i="2" s="1"/>
  <c r="K10726" i="2"/>
  <c r="M10726" i="2" s="1"/>
  <c r="AM430" i="2" s="1"/>
  <c r="K10723" i="2"/>
  <c r="M10723" i="2" s="1"/>
  <c r="AJ430" i="2" s="1"/>
  <c r="K10705" i="2"/>
  <c r="M10705" i="2" s="1"/>
  <c r="R430" i="2" s="1"/>
  <c r="K10718" i="2"/>
  <c r="M10718" i="2" s="1"/>
  <c r="AE430" i="2" s="1"/>
  <c r="K10715" i="2"/>
  <c r="M10715" i="2" s="1"/>
  <c r="AB430" i="2" s="1"/>
  <c r="K10720" i="2"/>
  <c r="M10720" i="2" s="1"/>
  <c r="AG430" i="2" s="1"/>
  <c r="K10710" i="2"/>
  <c r="M10710" i="2" s="1"/>
  <c r="K10707" i="2"/>
  <c r="M10707" i="2" s="1"/>
  <c r="T430" i="2" s="1"/>
  <c r="K10712" i="2"/>
  <c r="M10712" i="2" s="1"/>
  <c r="Y430" i="2" s="1"/>
  <c r="K10702" i="2"/>
  <c r="M10702" i="2" s="1"/>
  <c r="O430" i="2" s="1"/>
  <c r="K10722" i="2"/>
  <c r="M10722" i="2" s="1"/>
  <c r="AI430" i="2" s="1"/>
  <c r="K10704" i="2"/>
  <c r="M10704" i="2" s="1"/>
  <c r="Q430" i="2" s="1"/>
  <c r="K10725" i="2"/>
  <c r="M10725" i="2" s="1"/>
  <c r="AL430" i="2" s="1"/>
  <c r="K10714" i="2"/>
  <c r="M10714" i="2" s="1"/>
  <c r="AA430" i="2" s="1"/>
  <c r="K10719" i="2"/>
  <c r="M10719" i="2" s="1"/>
  <c r="AF430" i="2" s="1"/>
  <c r="K10717" i="2"/>
  <c r="M10717" i="2" s="1"/>
  <c r="AD430" i="2" s="1"/>
  <c r="K10724" i="2"/>
  <c r="M10724" i="2" s="1"/>
  <c r="AK430" i="2" s="1"/>
  <c r="K10706" i="2"/>
  <c r="M10706" i="2" s="1"/>
  <c r="S430" i="2" s="1"/>
  <c r="K10711" i="2"/>
  <c r="M10711" i="2" s="1"/>
  <c r="X430" i="2" s="1"/>
  <c r="K10709" i="2"/>
  <c r="M10709" i="2" s="1"/>
  <c r="V430" i="2" s="1"/>
  <c r="K10716" i="2"/>
  <c r="M10716" i="2" s="1"/>
  <c r="AC430" i="2" s="1"/>
  <c r="K10721" i="2"/>
  <c r="M10721" i="2" s="1"/>
  <c r="AH430" i="2" s="1"/>
  <c r="K10703" i="2"/>
  <c r="M10703" i="2" s="1"/>
  <c r="P430" i="2" s="1"/>
  <c r="K21883" i="2"/>
  <c r="M21883" i="2" s="1"/>
  <c r="U877" i="2" s="1"/>
  <c r="K21888" i="2"/>
  <c r="M21888" i="2" s="1"/>
  <c r="Z877" i="2" s="1"/>
  <c r="K21901" i="2"/>
  <c r="M21901" i="2" s="1"/>
  <c r="AM877" i="2" s="1"/>
  <c r="K21898" i="2"/>
  <c r="M21898" i="2" s="1"/>
  <c r="AJ877" i="2" s="1"/>
  <c r="K21880" i="2"/>
  <c r="M21880" i="2" s="1"/>
  <c r="R877" i="2" s="1"/>
  <c r="K21893" i="2"/>
  <c r="M21893" i="2" s="1"/>
  <c r="AE877" i="2" s="1"/>
  <c r="K21890" i="2"/>
  <c r="M21890" i="2" s="1"/>
  <c r="AB877" i="2" s="1"/>
  <c r="K21895" i="2"/>
  <c r="M21895" i="2" s="1"/>
  <c r="AG877" i="2" s="1"/>
  <c r="K21885" i="2"/>
  <c r="M21885" i="2" s="1"/>
  <c r="W877" i="2" s="1"/>
  <c r="K21882" i="2"/>
  <c r="M21882" i="2" s="1"/>
  <c r="T877" i="2" s="1"/>
  <c r="K21887" i="2"/>
  <c r="M21887" i="2" s="1"/>
  <c r="Y877" i="2" s="1"/>
  <c r="K21877" i="2"/>
  <c r="M21877" i="2" s="1"/>
  <c r="O877" i="2" s="1"/>
  <c r="K21897" i="2"/>
  <c r="M21897" i="2" s="1"/>
  <c r="AI877" i="2" s="1"/>
  <c r="K21879" i="2"/>
  <c r="M21879" i="2" s="1"/>
  <c r="Q877" i="2" s="1"/>
  <c r="K21884" i="2"/>
  <c r="M21884" i="2" s="1"/>
  <c r="V877" i="2" s="1"/>
  <c r="K21889" i="2"/>
  <c r="M21889" i="2" s="1"/>
  <c r="AA877" i="2" s="1"/>
  <c r="K21894" i="2"/>
  <c r="M21894" i="2" s="1"/>
  <c r="AF877" i="2" s="1"/>
  <c r="K21892" i="2"/>
  <c r="M21892" i="2" s="1"/>
  <c r="AD877" i="2" s="1"/>
  <c r="K21899" i="2"/>
  <c r="M21899" i="2" s="1"/>
  <c r="AK877" i="2" s="1"/>
  <c r="K21881" i="2"/>
  <c r="M21881" i="2" s="1"/>
  <c r="S877" i="2" s="1"/>
  <c r="K21886" i="2"/>
  <c r="M21886" i="2" s="1"/>
  <c r="X877" i="2" s="1"/>
  <c r="K21900" i="2"/>
  <c r="M21900" i="2" s="1"/>
  <c r="AL877" i="2" s="1"/>
  <c r="K21891" i="2"/>
  <c r="M21891" i="2" s="1"/>
  <c r="AC877" i="2" s="1"/>
  <c r="K21896" i="2"/>
  <c r="M21896" i="2" s="1"/>
  <c r="AH877" i="2" s="1"/>
  <c r="K21878" i="2"/>
  <c r="M21878" i="2" s="1"/>
  <c r="P877" i="2" s="1"/>
  <c r="K15727" i="2"/>
  <c r="M15727" i="2" s="1"/>
  <c r="O631" i="2" s="1"/>
  <c r="K15740" i="2"/>
  <c r="M15740" i="2" s="1"/>
  <c r="AB631" i="2" s="1"/>
  <c r="K15738" i="2"/>
  <c r="M15738" i="2" s="1"/>
  <c r="Z631" i="2" s="1"/>
  <c r="K15750" i="2"/>
  <c r="M15750" i="2" s="1"/>
  <c r="AL631" i="2" s="1"/>
  <c r="K15732" i="2"/>
  <c r="M15732" i="2" s="1"/>
  <c r="T631" i="2" s="1"/>
  <c r="K15730" i="2"/>
  <c r="M15730" i="2" s="1"/>
  <c r="R631" i="2" s="1"/>
  <c r="K15744" i="2"/>
  <c r="M15744" i="2" s="1"/>
  <c r="AF631" i="2" s="1"/>
  <c r="K15742" i="2"/>
  <c r="M15742" i="2" s="1"/>
  <c r="AD631" i="2" s="1"/>
  <c r="K15747" i="2"/>
  <c r="M15747" i="2" s="1"/>
  <c r="AI631" i="2" s="1"/>
  <c r="K15746" i="2"/>
  <c r="M15746" i="2" s="1"/>
  <c r="AH631" i="2" s="1"/>
  <c r="K15736" i="2"/>
  <c r="M15736" i="2" s="1"/>
  <c r="X631" i="2" s="1"/>
  <c r="K15734" i="2"/>
  <c r="M15734" i="2" s="1"/>
  <c r="V631" i="2" s="1"/>
  <c r="K15739" i="2"/>
  <c r="M15739" i="2" s="1"/>
  <c r="AA631" i="2" s="1"/>
  <c r="K15728" i="2"/>
  <c r="M15728" i="2" s="1"/>
  <c r="P631" i="2" s="1"/>
  <c r="K15749" i="2"/>
  <c r="M15749" i="2" s="1"/>
  <c r="AK631" i="2" s="1"/>
  <c r="K15731" i="2"/>
  <c r="M15731" i="2" s="1"/>
  <c r="S631" i="2" s="1"/>
  <c r="K15751" i="2"/>
  <c r="M15751" i="2" s="1"/>
  <c r="AM631" i="2" s="1"/>
  <c r="K15741" i="2"/>
  <c r="M15741" i="2" s="1"/>
  <c r="AC631" i="2" s="1"/>
  <c r="K15745" i="2"/>
  <c r="M15745" i="2" s="1"/>
  <c r="AG631" i="2" s="1"/>
  <c r="K15743" i="2"/>
  <c r="M15743" i="2" s="1"/>
  <c r="AE631" i="2" s="1"/>
  <c r="K15733" i="2"/>
  <c r="M15733" i="2" s="1"/>
  <c r="U631" i="2" s="1"/>
  <c r="K15737" i="2"/>
  <c r="M15737" i="2" s="1"/>
  <c r="Y631" i="2" s="1"/>
  <c r="K15735" i="2"/>
  <c r="M15735" i="2" s="1"/>
  <c r="W631" i="2" s="1"/>
  <c r="K15748" i="2"/>
  <c r="M15748" i="2" s="1"/>
  <c r="AJ631" i="2" s="1"/>
  <c r="K15729" i="2"/>
  <c r="M15729" i="2" s="1"/>
  <c r="Q631" i="2" s="1"/>
  <c r="K19541" i="2"/>
  <c r="M19541" i="2" s="1"/>
  <c r="AC783" i="2" s="1"/>
  <c r="K19546" i="2"/>
  <c r="M19546" i="2" s="1"/>
  <c r="AH783" i="2" s="1"/>
  <c r="K19528" i="2"/>
  <c r="M19528" i="2" s="1"/>
  <c r="P783" i="2" s="1"/>
  <c r="K19533" i="2"/>
  <c r="M19533" i="2" s="1"/>
  <c r="U783" i="2" s="1"/>
  <c r="K19538" i="2"/>
  <c r="M19538" i="2" s="1"/>
  <c r="Z783" i="2" s="1"/>
  <c r="K19551" i="2"/>
  <c r="M19551" i="2" s="1"/>
  <c r="AM783" i="2" s="1"/>
  <c r="K19548" i="2"/>
  <c r="M19548" i="2" s="1"/>
  <c r="AJ783" i="2" s="1"/>
  <c r="K19530" i="2"/>
  <c r="M19530" i="2" s="1"/>
  <c r="R783" i="2" s="1"/>
  <c r="K19543" i="2"/>
  <c r="M19543" i="2" s="1"/>
  <c r="AE783" i="2" s="1"/>
  <c r="K19540" i="2"/>
  <c r="M19540" i="2" s="1"/>
  <c r="AB783" i="2" s="1"/>
  <c r="K19545" i="2"/>
  <c r="M19545" i="2" s="1"/>
  <c r="AG783" i="2" s="1"/>
  <c r="K19535" i="2"/>
  <c r="M19535" i="2" s="1"/>
  <c r="W783" i="2" s="1"/>
  <c r="K19532" i="2"/>
  <c r="M19532" i="2" s="1"/>
  <c r="T783" i="2" s="1"/>
  <c r="K19537" i="2"/>
  <c r="M19537" i="2" s="1"/>
  <c r="Y783" i="2" s="1"/>
  <c r="K19527" i="2"/>
  <c r="M19527" i="2" s="1"/>
  <c r="O783" i="2" s="1"/>
  <c r="K19547" i="2"/>
  <c r="M19547" i="2" s="1"/>
  <c r="AI783" i="2" s="1"/>
  <c r="K19529" i="2"/>
  <c r="M19529" i="2" s="1"/>
  <c r="Q783" i="2" s="1"/>
  <c r="K19534" i="2"/>
  <c r="M19534" i="2" s="1"/>
  <c r="V783" i="2" s="1"/>
  <c r="K19539" i="2"/>
  <c r="M19539" i="2" s="1"/>
  <c r="AA783" i="2" s="1"/>
  <c r="K19544" i="2"/>
  <c r="M19544" i="2" s="1"/>
  <c r="AF783" i="2" s="1"/>
  <c r="K19542" i="2"/>
  <c r="M19542" i="2" s="1"/>
  <c r="AD783" i="2" s="1"/>
  <c r="K19549" i="2"/>
  <c r="M19549" i="2" s="1"/>
  <c r="AK783" i="2" s="1"/>
  <c r="K19531" i="2"/>
  <c r="M19531" i="2" s="1"/>
  <c r="S783" i="2" s="1"/>
  <c r="K19536" i="2"/>
  <c r="M19536" i="2" s="1"/>
  <c r="X783" i="2" s="1"/>
  <c r="K19550" i="2"/>
  <c r="M19550" i="2" s="1"/>
  <c r="AL783" i="2" s="1"/>
  <c r="K22863" i="2"/>
  <c r="M22863" i="2" s="1"/>
  <c r="Z916" i="2" s="1"/>
  <c r="K22876" i="2"/>
  <c r="M22876" i="2" s="1"/>
  <c r="AM916" i="2" s="1"/>
  <c r="K22866" i="2"/>
  <c r="M22866" i="2" s="1"/>
  <c r="AC916" i="2" s="1"/>
  <c r="K22855" i="2"/>
  <c r="M22855" i="2" s="1"/>
  <c r="R916" i="2" s="1"/>
  <c r="K22868" i="2"/>
  <c r="M22868" i="2" s="1"/>
  <c r="AE916" i="2" s="1"/>
  <c r="K22858" i="2"/>
  <c r="M22858" i="2" s="1"/>
  <c r="U916" i="2" s="1"/>
  <c r="K22870" i="2"/>
  <c r="M22870" i="2" s="1"/>
  <c r="AG916" i="2" s="1"/>
  <c r="K22860" i="2"/>
  <c r="M22860" i="2" s="1"/>
  <c r="W916" i="2" s="1"/>
  <c r="K22873" i="2"/>
  <c r="M22873" i="2" s="1"/>
  <c r="AJ916" i="2" s="1"/>
  <c r="K22862" i="2"/>
  <c r="M22862" i="2" s="1"/>
  <c r="Y916" i="2" s="1"/>
  <c r="K22852" i="2"/>
  <c r="M22852" i="2" s="1"/>
  <c r="O916" i="2" s="1"/>
  <c r="K22865" i="2"/>
  <c r="M22865" i="2" s="1"/>
  <c r="AB916" i="2" s="1"/>
  <c r="K22854" i="2"/>
  <c r="M22854" i="2" s="1"/>
  <c r="Q916" i="2" s="1"/>
  <c r="K22875" i="2"/>
  <c r="M22875" i="2" s="1"/>
  <c r="AL916" i="2" s="1"/>
  <c r="K22857" i="2"/>
  <c r="M22857" i="2" s="1"/>
  <c r="T916" i="2" s="1"/>
  <c r="K22869" i="2"/>
  <c r="M22869" i="2" s="1"/>
  <c r="AF916" i="2" s="1"/>
  <c r="K22867" i="2"/>
  <c r="M22867" i="2" s="1"/>
  <c r="AD916" i="2" s="1"/>
  <c r="K22872" i="2"/>
  <c r="M22872" i="2" s="1"/>
  <c r="AI916" i="2" s="1"/>
  <c r="K22861" i="2"/>
  <c r="M22861" i="2" s="1"/>
  <c r="X916" i="2" s="1"/>
  <c r="K22859" i="2"/>
  <c r="M22859" i="2" s="1"/>
  <c r="V916" i="2" s="1"/>
  <c r="K22864" i="2"/>
  <c r="M22864" i="2" s="1"/>
  <c r="AA916" i="2" s="1"/>
  <c r="K22871" i="2"/>
  <c r="M22871" i="2" s="1"/>
  <c r="AH916" i="2" s="1"/>
  <c r="K22853" i="2"/>
  <c r="M22853" i="2" s="1"/>
  <c r="P916" i="2" s="1"/>
  <c r="K22874" i="2"/>
  <c r="M22874" i="2" s="1"/>
  <c r="AK916" i="2" s="1"/>
  <c r="K22856" i="2"/>
  <c r="M22856" i="2" s="1"/>
  <c r="S916" i="2" s="1"/>
  <c r="K24150" i="2"/>
  <c r="M24150" i="2" s="1"/>
  <c r="AL967" i="2" s="1"/>
  <c r="K24132" i="2"/>
  <c r="M24132" i="2" s="1"/>
  <c r="T967" i="2" s="1"/>
  <c r="K24137" i="2"/>
  <c r="M24137" i="2" s="1"/>
  <c r="Y967" i="2" s="1"/>
  <c r="K24128" i="2"/>
  <c r="M24128" i="2" s="1"/>
  <c r="P967" i="2" s="1"/>
  <c r="K24142" i="2"/>
  <c r="M24142" i="2" s="1"/>
  <c r="AD967" i="2" s="1"/>
  <c r="K24147" i="2"/>
  <c r="M24147" i="2" s="1"/>
  <c r="AI967" i="2" s="1"/>
  <c r="K24129" i="2"/>
  <c r="M24129" i="2" s="1"/>
  <c r="Q967" i="2" s="1"/>
  <c r="K24134" i="2"/>
  <c r="M24134" i="2" s="1"/>
  <c r="V967" i="2" s="1"/>
  <c r="K24139" i="2"/>
  <c r="M24139" i="2" s="1"/>
  <c r="AA967" i="2" s="1"/>
  <c r="K24151" i="2"/>
  <c r="M24151" i="2" s="1"/>
  <c r="AM967" i="2" s="1"/>
  <c r="K24149" i="2"/>
  <c r="M24149" i="2" s="1"/>
  <c r="AK967" i="2" s="1"/>
  <c r="K24131" i="2"/>
  <c r="M24131" i="2" s="1"/>
  <c r="S967" i="2" s="1"/>
  <c r="K24143" i="2"/>
  <c r="M24143" i="2" s="1"/>
  <c r="AE967" i="2" s="1"/>
  <c r="K24141" i="2"/>
  <c r="M24141" i="2" s="1"/>
  <c r="AC967" i="2" s="1"/>
  <c r="K24146" i="2"/>
  <c r="M24146" i="2" s="1"/>
  <c r="AH967" i="2" s="1"/>
  <c r="K24135" i="2"/>
  <c r="M24135" i="2" s="1"/>
  <c r="W967" i="2" s="1"/>
  <c r="K24133" i="2"/>
  <c r="M24133" i="2" s="1"/>
  <c r="U967" i="2" s="1"/>
  <c r="K24138" i="2"/>
  <c r="M24138" i="2" s="1"/>
  <c r="Z967" i="2" s="1"/>
  <c r="K24127" i="2"/>
  <c r="M24127" i="2" s="1"/>
  <c r="O967" i="2" s="1"/>
  <c r="K24148" i="2"/>
  <c r="M24148" i="2" s="1"/>
  <c r="AJ967" i="2" s="1"/>
  <c r="K24130" i="2"/>
  <c r="M24130" i="2" s="1"/>
  <c r="R967" i="2" s="1"/>
  <c r="K24144" i="2"/>
  <c r="M24144" i="2" s="1"/>
  <c r="AF967" i="2" s="1"/>
  <c r="K24140" i="2"/>
  <c r="M24140" i="2" s="1"/>
  <c r="AB967" i="2" s="1"/>
  <c r="K24145" i="2"/>
  <c r="M24145" i="2" s="1"/>
  <c r="AG967" i="2" s="1"/>
  <c r="K24136" i="2"/>
  <c r="M24136" i="2" s="1"/>
  <c r="X967" i="2" s="1"/>
  <c r="K11794" i="2"/>
  <c r="M11794" i="2" s="1"/>
  <c r="AF473" i="2" s="1"/>
  <c r="K11792" i="2"/>
  <c r="M11792" i="2" s="1"/>
  <c r="AD473" i="2" s="1"/>
  <c r="K11797" i="2"/>
  <c r="M11797" i="2" s="1"/>
  <c r="AI473" i="2" s="1"/>
  <c r="K11786" i="2"/>
  <c r="M11786" i="2" s="1"/>
  <c r="K11784" i="2"/>
  <c r="M11784" i="2" s="1"/>
  <c r="V473" i="2" s="1"/>
  <c r="K11789" i="2"/>
  <c r="M11789" i="2" s="1"/>
  <c r="AA473" i="2" s="1"/>
  <c r="K11796" i="2"/>
  <c r="M11796" i="2" s="1"/>
  <c r="AH473" i="2" s="1"/>
  <c r="K11778" i="2"/>
  <c r="M11778" i="2" s="1"/>
  <c r="P473" i="2" s="1"/>
  <c r="K11799" i="2"/>
  <c r="M11799" i="2" s="1"/>
  <c r="AK473" i="2" s="1"/>
  <c r="K11781" i="2"/>
  <c r="M11781" i="2" s="1"/>
  <c r="S473" i="2" s="1"/>
  <c r="K11788" i="2"/>
  <c r="M11788" i="2" s="1"/>
  <c r="Z473" i="2" s="1"/>
  <c r="K11801" i="2"/>
  <c r="M11801" i="2" s="1"/>
  <c r="AM473" i="2" s="1"/>
  <c r="K11791" i="2"/>
  <c r="M11791" i="2" s="1"/>
  <c r="AC473" i="2" s="1"/>
  <c r="K11780" i="2"/>
  <c r="M11780" i="2" s="1"/>
  <c r="R473" i="2" s="1"/>
  <c r="K11793" i="2"/>
  <c r="M11793" i="2" s="1"/>
  <c r="AE473" i="2" s="1"/>
  <c r="K11783" i="2"/>
  <c r="M11783" i="2" s="1"/>
  <c r="U473" i="2" s="1"/>
  <c r="K11795" i="2"/>
  <c r="M11795" i="2" s="1"/>
  <c r="AG473" i="2" s="1"/>
  <c r="K11785" i="2"/>
  <c r="M11785" i="2" s="1"/>
  <c r="W473" i="2" s="1"/>
  <c r="K11798" i="2"/>
  <c r="M11798" i="2" s="1"/>
  <c r="AJ473" i="2" s="1"/>
  <c r="K11787" i="2"/>
  <c r="M11787" i="2" s="1"/>
  <c r="Y473" i="2" s="1"/>
  <c r="K11777" i="2"/>
  <c r="M11777" i="2" s="1"/>
  <c r="O473" i="2" s="1"/>
  <c r="K11790" i="2"/>
  <c r="M11790" i="2" s="1"/>
  <c r="AB473" i="2" s="1"/>
  <c r="K11779" i="2"/>
  <c r="M11779" i="2" s="1"/>
  <c r="Q473" i="2" s="1"/>
  <c r="K11800" i="2"/>
  <c r="M11800" i="2" s="1"/>
  <c r="AL473" i="2" s="1"/>
  <c r="K11782" i="2"/>
  <c r="M11782" i="2" s="1"/>
  <c r="T473" i="2" s="1"/>
  <c r="K7665" i="2"/>
  <c r="M7665" i="2" s="1"/>
  <c r="AB308" i="2" s="1"/>
  <c r="K7676" i="2"/>
  <c r="M7676" i="2" s="1"/>
  <c r="AM308" i="2" s="1"/>
  <c r="K7669" i="2"/>
  <c r="M7669" i="2" s="1"/>
  <c r="AF308" i="2" s="1"/>
  <c r="K7657" i="2"/>
  <c r="M7657" i="2" s="1"/>
  <c r="T308" i="2" s="1"/>
  <c r="K7668" i="2"/>
  <c r="M7668" i="2" s="1"/>
  <c r="AE308" i="2" s="1"/>
  <c r="K7667" i="2"/>
  <c r="M7667" i="2" s="1"/>
  <c r="AD308" i="2" s="1"/>
  <c r="K7671" i="2"/>
  <c r="M7671" i="2" s="1"/>
  <c r="AH308" i="2" s="1"/>
  <c r="K7660" i="2"/>
  <c r="M7660" i="2" s="1"/>
  <c r="K7664" i="2"/>
  <c r="M7664" i="2" s="1"/>
  <c r="AA308" i="2" s="1"/>
  <c r="K7663" i="2"/>
  <c r="M7663" i="2" s="1"/>
  <c r="Z308" i="2" s="1"/>
  <c r="K7652" i="2"/>
  <c r="M7652" i="2" s="1"/>
  <c r="O308" i="2" s="1"/>
  <c r="K7659" i="2"/>
  <c r="M7659" i="2" s="1"/>
  <c r="V308" i="2" s="1"/>
  <c r="K7674" i="2"/>
  <c r="M7674" i="2" s="1"/>
  <c r="AK308" i="2" s="1"/>
  <c r="K7655" i="2"/>
  <c r="M7655" i="2" s="1"/>
  <c r="R308" i="2" s="1"/>
  <c r="K7656" i="2"/>
  <c r="M7656" i="2" s="1"/>
  <c r="S308" i="2" s="1"/>
  <c r="K7661" i="2"/>
  <c r="M7661" i="2" s="1"/>
  <c r="X308" i="2" s="1"/>
  <c r="K7666" i="2"/>
  <c r="M7666" i="2" s="1"/>
  <c r="AC308" i="2" s="1"/>
  <c r="K7670" i="2"/>
  <c r="M7670" i="2" s="1"/>
  <c r="AG308" i="2" s="1"/>
  <c r="K7675" i="2"/>
  <c r="M7675" i="2" s="1"/>
  <c r="AL308" i="2" s="1"/>
  <c r="K7658" i="2"/>
  <c r="M7658" i="2" s="1"/>
  <c r="U308" i="2" s="1"/>
  <c r="K7662" i="2"/>
  <c r="M7662" i="2" s="1"/>
  <c r="Y308" i="2" s="1"/>
  <c r="K7653" i="2"/>
  <c r="M7653" i="2" s="1"/>
  <c r="P308" i="2" s="1"/>
  <c r="K7673" i="2"/>
  <c r="M7673" i="2" s="1"/>
  <c r="AJ308" i="2" s="1"/>
  <c r="K7654" i="2"/>
  <c r="M7654" i="2" s="1"/>
  <c r="Q308" i="2" s="1"/>
  <c r="K7672" i="2"/>
  <c r="M7672" i="2" s="1"/>
  <c r="AI308" i="2" s="1"/>
  <c r="K17321" i="2"/>
  <c r="M17321" i="2" s="1"/>
  <c r="AH694" i="2" s="1"/>
  <c r="K17303" i="2"/>
  <c r="M17303" i="2" s="1"/>
  <c r="P694" i="2" s="1"/>
  <c r="K17324" i="2"/>
  <c r="M17324" i="2" s="1"/>
  <c r="AK694" i="2" s="1"/>
  <c r="K17306" i="2"/>
  <c r="M17306" i="2" s="1"/>
  <c r="S694" i="2" s="1"/>
  <c r="K17313" i="2"/>
  <c r="M17313" i="2" s="1"/>
  <c r="Z694" i="2" s="1"/>
  <c r="K17326" i="2"/>
  <c r="M17326" i="2" s="1"/>
  <c r="AM694" i="2" s="1"/>
  <c r="K17316" i="2"/>
  <c r="M17316" i="2" s="1"/>
  <c r="AC694" i="2" s="1"/>
  <c r="K17305" i="2"/>
  <c r="M17305" i="2" s="1"/>
  <c r="R694" i="2" s="1"/>
  <c r="K17318" i="2"/>
  <c r="M17318" i="2" s="1"/>
  <c r="AE694" i="2" s="1"/>
  <c r="K17308" i="2"/>
  <c r="M17308" i="2" s="1"/>
  <c r="U694" i="2" s="1"/>
  <c r="K17320" i="2"/>
  <c r="M17320" i="2" s="1"/>
  <c r="AG694" i="2" s="1"/>
  <c r="K17310" i="2"/>
  <c r="M17310" i="2" s="1"/>
  <c r="K17323" i="2"/>
  <c r="M17323" i="2" s="1"/>
  <c r="AJ694" i="2" s="1"/>
  <c r="K17312" i="2"/>
  <c r="M17312" i="2" s="1"/>
  <c r="Y694" i="2" s="1"/>
  <c r="K17302" i="2"/>
  <c r="M17302" i="2" s="1"/>
  <c r="O694" i="2" s="1"/>
  <c r="K17315" i="2"/>
  <c r="M17315" i="2" s="1"/>
  <c r="AB694" i="2" s="1"/>
  <c r="K17304" i="2"/>
  <c r="M17304" i="2" s="1"/>
  <c r="Q694" i="2" s="1"/>
  <c r="K17325" i="2"/>
  <c r="M17325" i="2" s="1"/>
  <c r="AL694" i="2" s="1"/>
  <c r="K17307" i="2"/>
  <c r="M17307" i="2" s="1"/>
  <c r="T694" i="2" s="1"/>
  <c r="K17319" i="2"/>
  <c r="M17319" i="2" s="1"/>
  <c r="AF694" i="2" s="1"/>
  <c r="K17317" i="2"/>
  <c r="M17317" i="2" s="1"/>
  <c r="AD694" i="2" s="1"/>
  <c r="K17322" i="2"/>
  <c r="M17322" i="2" s="1"/>
  <c r="AI694" i="2" s="1"/>
  <c r="K17311" i="2"/>
  <c r="M17311" i="2" s="1"/>
  <c r="X694" i="2" s="1"/>
  <c r="K17309" i="2"/>
  <c r="M17309" i="2" s="1"/>
  <c r="V694" i="2" s="1"/>
  <c r="K17314" i="2"/>
  <c r="M17314" i="2" s="1"/>
  <c r="AA694" i="2" s="1"/>
  <c r="K78" i="2"/>
  <c r="M78" i="2" s="1"/>
  <c r="P5" i="2" s="1"/>
  <c r="K84" i="2"/>
  <c r="M84" i="2" s="1"/>
  <c r="V5" i="2" s="1"/>
  <c r="K97" i="2"/>
  <c r="M97" i="2" s="1"/>
  <c r="AI5" i="2" s="1"/>
  <c r="K101" i="2"/>
  <c r="M101" i="2" s="1"/>
  <c r="AM5" i="2" s="1"/>
  <c r="K96" i="2"/>
  <c r="M96" i="2" s="1"/>
  <c r="AH5" i="2" s="1"/>
  <c r="K89" i="2"/>
  <c r="M89" i="2" s="1"/>
  <c r="AA5" i="2" s="1"/>
  <c r="K93" i="2"/>
  <c r="M93" i="2" s="1"/>
  <c r="AE5" i="2" s="1"/>
  <c r="K99" i="2"/>
  <c r="M99" i="2" s="1"/>
  <c r="AK5" i="2" s="1"/>
  <c r="K81" i="2"/>
  <c r="M81" i="2" s="1"/>
  <c r="S5" i="2" s="1"/>
  <c r="K95" i="2"/>
  <c r="M95" i="2" s="1"/>
  <c r="AG5" i="2" s="1"/>
  <c r="K85" i="2"/>
  <c r="M85" i="2" s="1"/>
  <c r="W5" i="2" s="1"/>
  <c r="K91" i="2"/>
  <c r="M91" i="2" s="1"/>
  <c r="AC5" i="2" s="1"/>
  <c r="K80" i="2"/>
  <c r="M80" i="2" s="1"/>
  <c r="R5" i="2" s="1"/>
  <c r="K87" i="2"/>
  <c r="M87" i="2" s="1"/>
  <c r="Y5" i="2" s="1"/>
  <c r="K77" i="2"/>
  <c r="M77" i="2" s="1"/>
  <c r="O5" i="2" s="1"/>
  <c r="K83" i="2"/>
  <c r="M83" i="2" s="1"/>
  <c r="U5" i="2" s="1"/>
  <c r="K79" i="2"/>
  <c r="M79" i="2" s="1"/>
  <c r="Q5" i="2" s="1"/>
  <c r="K88" i="2"/>
  <c r="M88" i="2" s="1"/>
  <c r="Z5" i="2" s="1"/>
  <c r="K98" i="2"/>
  <c r="M98" i="2" s="1"/>
  <c r="AJ5" i="2" s="1"/>
  <c r="K94" i="2"/>
  <c r="M94" i="2" s="1"/>
  <c r="AF5" i="2" s="1"/>
  <c r="K100" i="2"/>
  <c r="M100" i="2" s="1"/>
  <c r="AL5" i="2" s="1"/>
  <c r="K90" i="2"/>
  <c r="M90" i="2" s="1"/>
  <c r="AB5" i="2" s="1"/>
  <c r="K86" i="2"/>
  <c r="M86" i="2" s="1"/>
  <c r="X5" i="2" s="1"/>
  <c r="K92" i="2"/>
  <c r="M92" i="2" s="1"/>
  <c r="K82" i="2"/>
  <c r="M82" i="2" s="1"/>
  <c r="T5" i="2" s="1"/>
  <c r="K11018" i="2"/>
  <c r="M11018" i="2" s="1"/>
  <c r="AE442" i="2" s="1"/>
  <c r="K11008" i="2"/>
  <c r="M11008" i="2" s="1"/>
  <c r="U442" i="2" s="1"/>
  <c r="K11005" i="2"/>
  <c r="M11005" i="2" s="1"/>
  <c r="R442" i="2" s="1"/>
  <c r="K11020" i="2"/>
  <c r="M11020" i="2" s="1"/>
  <c r="AG442" i="2" s="1"/>
  <c r="K11010" i="2"/>
  <c r="M11010" i="2" s="1"/>
  <c r="K11023" i="2"/>
  <c r="M11023" i="2" s="1"/>
  <c r="AJ442" i="2" s="1"/>
  <c r="K11013" i="2"/>
  <c r="M11013" i="2" s="1"/>
  <c r="Z442" i="2" s="1"/>
  <c r="K11012" i="2"/>
  <c r="M11012" i="2" s="1"/>
  <c r="Y442" i="2" s="1"/>
  <c r="K11002" i="2"/>
  <c r="M11002" i="2" s="1"/>
  <c r="O442" i="2" s="1"/>
  <c r="K11015" i="2"/>
  <c r="M11015" i="2" s="1"/>
  <c r="AB442" i="2" s="1"/>
  <c r="K11004" i="2"/>
  <c r="M11004" i="2" s="1"/>
  <c r="Q442" i="2" s="1"/>
  <c r="K11025" i="2"/>
  <c r="M11025" i="2" s="1"/>
  <c r="AL442" i="2" s="1"/>
  <c r="K11007" i="2"/>
  <c r="M11007" i="2" s="1"/>
  <c r="T442" i="2" s="1"/>
  <c r="K11019" i="2"/>
  <c r="M11019" i="2" s="1"/>
  <c r="AF442" i="2" s="1"/>
  <c r="K11017" i="2"/>
  <c r="M11017" i="2" s="1"/>
  <c r="AD442" i="2" s="1"/>
  <c r="K11022" i="2"/>
  <c r="M11022" i="2" s="1"/>
  <c r="AI442" i="2" s="1"/>
  <c r="K11011" i="2"/>
  <c r="M11011" i="2" s="1"/>
  <c r="X442" i="2" s="1"/>
  <c r="K11009" i="2"/>
  <c r="M11009" i="2" s="1"/>
  <c r="V442" i="2" s="1"/>
  <c r="K11014" i="2"/>
  <c r="M11014" i="2" s="1"/>
  <c r="AA442" i="2" s="1"/>
  <c r="K11003" i="2"/>
  <c r="M11003" i="2" s="1"/>
  <c r="P442" i="2" s="1"/>
  <c r="K11024" i="2"/>
  <c r="M11024" i="2" s="1"/>
  <c r="AK442" i="2" s="1"/>
  <c r="K11006" i="2"/>
  <c r="M11006" i="2" s="1"/>
  <c r="S442" i="2" s="1"/>
  <c r="K11026" i="2"/>
  <c r="M11026" i="2" s="1"/>
  <c r="AM442" i="2" s="1"/>
  <c r="K11016" i="2"/>
  <c r="M11016" i="2" s="1"/>
  <c r="AC442" i="2" s="1"/>
  <c r="K11021" i="2"/>
  <c r="M11021" i="2" s="1"/>
  <c r="AH442" i="2" s="1"/>
  <c r="K17017" i="2"/>
  <c r="M17017" i="2" s="1"/>
  <c r="AD682" i="2" s="1"/>
  <c r="K17022" i="2"/>
  <c r="M17022" i="2" s="1"/>
  <c r="AI682" i="2" s="1"/>
  <c r="K17004" i="2"/>
  <c r="M17004" i="2" s="1"/>
  <c r="Q682" i="2" s="1"/>
  <c r="K17009" i="2"/>
  <c r="M17009" i="2" s="1"/>
  <c r="V682" i="2" s="1"/>
  <c r="K17014" i="2"/>
  <c r="M17014" i="2" s="1"/>
  <c r="AA682" i="2" s="1"/>
  <c r="K17026" i="2"/>
  <c r="M17026" i="2" s="1"/>
  <c r="AM682" i="2" s="1"/>
  <c r="K17024" i="2"/>
  <c r="M17024" i="2" s="1"/>
  <c r="AK682" i="2" s="1"/>
  <c r="K17006" i="2"/>
  <c r="M17006" i="2" s="1"/>
  <c r="S682" i="2" s="1"/>
  <c r="K17018" i="2"/>
  <c r="M17018" i="2" s="1"/>
  <c r="AE682" i="2" s="1"/>
  <c r="K17016" i="2"/>
  <c r="M17016" i="2" s="1"/>
  <c r="K17021" i="2"/>
  <c r="M17021" i="2" s="1"/>
  <c r="AH682" i="2" s="1"/>
  <c r="K17010" i="2"/>
  <c r="M17010" i="2" s="1"/>
  <c r="W682" i="2" s="1"/>
  <c r="K17008" i="2"/>
  <c r="M17008" i="2" s="1"/>
  <c r="U682" i="2" s="1"/>
  <c r="K17013" i="2"/>
  <c r="M17013" i="2" s="1"/>
  <c r="Z682" i="2" s="1"/>
  <c r="K17002" i="2"/>
  <c r="M17002" i="2" s="1"/>
  <c r="O682" i="2" s="1"/>
  <c r="K17023" i="2"/>
  <c r="M17023" i="2" s="1"/>
  <c r="AJ682" i="2" s="1"/>
  <c r="K17005" i="2"/>
  <c r="M17005" i="2" s="1"/>
  <c r="R682" i="2" s="1"/>
  <c r="K17019" i="2"/>
  <c r="M17019" i="2" s="1"/>
  <c r="AF682" i="2" s="1"/>
  <c r="K17015" i="2"/>
  <c r="M17015" i="2" s="1"/>
  <c r="AB682" i="2" s="1"/>
  <c r="K17020" i="2"/>
  <c r="M17020" i="2" s="1"/>
  <c r="AG682" i="2" s="1"/>
  <c r="K17003" i="2"/>
  <c r="M17003" i="2" s="1"/>
  <c r="P682" i="2" s="1"/>
  <c r="K17025" i="2"/>
  <c r="M17025" i="2" s="1"/>
  <c r="AL682" i="2" s="1"/>
  <c r="K17007" i="2"/>
  <c r="M17007" i="2" s="1"/>
  <c r="T682" i="2" s="1"/>
  <c r="K17012" i="2"/>
  <c r="M17012" i="2" s="1"/>
  <c r="Y682" i="2" s="1"/>
  <c r="K17011" i="2"/>
  <c r="M17011" i="2" s="1"/>
  <c r="X682" i="2" s="1"/>
  <c r="K7818" i="2"/>
  <c r="M7818" i="2" s="1"/>
  <c r="AE314" i="2" s="1"/>
  <c r="K7807" i="2"/>
  <c r="M7807" i="2" s="1"/>
  <c r="T314" i="2" s="1"/>
  <c r="K7824" i="2"/>
  <c r="M7824" i="2" s="1"/>
  <c r="AK314" i="2" s="1"/>
  <c r="K7810" i="2"/>
  <c r="M7810" i="2" s="1"/>
  <c r="W314" i="2" s="1"/>
  <c r="K7822" i="2"/>
  <c r="M7822" i="2" s="1"/>
  <c r="AI314" i="2" s="1"/>
  <c r="K7803" i="2"/>
  <c r="M7803" i="2" s="1"/>
  <c r="P314" i="2" s="1"/>
  <c r="K7802" i="2"/>
  <c r="M7802" i="2" s="1"/>
  <c r="O314" i="2" s="1"/>
  <c r="K7814" i="2"/>
  <c r="M7814" i="2" s="1"/>
  <c r="AA314" i="2" s="1"/>
  <c r="K7821" i="2"/>
  <c r="M7821" i="2" s="1"/>
  <c r="AH314" i="2" s="1"/>
  <c r="K7825" i="2"/>
  <c r="M7825" i="2" s="1"/>
  <c r="AL314" i="2" s="1"/>
  <c r="K7806" i="2"/>
  <c r="M7806" i="2" s="1"/>
  <c r="S314" i="2" s="1"/>
  <c r="K7819" i="2"/>
  <c r="M7819" i="2" s="1"/>
  <c r="AF314" i="2" s="1"/>
  <c r="K7817" i="2"/>
  <c r="M7817" i="2" s="1"/>
  <c r="AD314" i="2" s="1"/>
  <c r="K7820" i="2"/>
  <c r="M7820" i="2" s="1"/>
  <c r="AG314" i="2" s="1"/>
  <c r="K7816" i="2"/>
  <c r="M7816" i="2" s="1"/>
  <c r="AC314" i="2" s="1"/>
  <c r="K7809" i="2"/>
  <c r="M7809" i="2" s="1"/>
  <c r="V314" i="2" s="1"/>
  <c r="K7812" i="2"/>
  <c r="M7812" i="2" s="1"/>
  <c r="Y314" i="2" s="1"/>
  <c r="K7813" i="2"/>
  <c r="M7813" i="2" s="1"/>
  <c r="Z314" i="2" s="1"/>
  <c r="K7823" i="2"/>
  <c r="M7823" i="2" s="1"/>
  <c r="AJ314" i="2" s="1"/>
  <c r="K7804" i="2"/>
  <c r="M7804" i="2" s="1"/>
  <c r="Q314" i="2" s="1"/>
  <c r="K7808" i="2"/>
  <c r="M7808" i="2" s="1"/>
  <c r="U314" i="2" s="1"/>
  <c r="K7826" i="2"/>
  <c r="M7826" i="2" s="1"/>
  <c r="AM314" i="2" s="1"/>
  <c r="K7815" i="2"/>
  <c r="M7815" i="2" s="1"/>
  <c r="AB314" i="2" s="1"/>
  <c r="K7805" i="2"/>
  <c r="M7805" i="2" s="1"/>
  <c r="R314" i="2" s="1"/>
  <c r="K7811" i="2"/>
  <c r="M7811" i="2" s="1"/>
  <c r="K10546" i="2"/>
  <c r="M10546" i="2" s="1"/>
  <c r="AH423" i="2" s="1"/>
  <c r="K10528" i="2"/>
  <c r="M10528" i="2" s="1"/>
  <c r="P423" i="2" s="1"/>
  <c r="K10549" i="2"/>
  <c r="M10549" i="2" s="1"/>
  <c r="AK423" i="2" s="1"/>
  <c r="K10538" i="2"/>
  <c r="M10538" i="2" s="1"/>
  <c r="Z423" i="2" s="1"/>
  <c r="K10551" i="2"/>
  <c r="M10551" i="2" s="1"/>
  <c r="AM423" i="2" s="1"/>
  <c r="K10541" i="2"/>
  <c r="M10541" i="2" s="1"/>
  <c r="AC423" i="2" s="1"/>
  <c r="K10548" i="2"/>
  <c r="M10548" i="2" s="1"/>
  <c r="AJ423" i="2" s="1"/>
  <c r="K10530" i="2"/>
  <c r="M10530" i="2" s="1"/>
  <c r="R423" i="2" s="1"/>
  <c r="K10543" i="2"/>
  <c r="M10543" i="2" s="1"/>
  <c r="AE423" i="2" s="1"/>
  <c r="K10533" i="2"/>
  <c r="M10533" i="2" s="1"/>
  <c r="U423" i="2" s="1"/>
  <c r="K10540" i="2"/>
  <c r="M10540" i="2" s="1"/>
  <c r="AB423" i="2" s="1"/>
  <c r="K10545" i="2"/>
  <c r="M10545" i="2" s="1"/>
  <c r="AG423" i="2" s="1"/>
  <c r="K10535" i="2"/>
  <c r="M10535" i="2" s="1"/>
  <c r="K10532" i="2"/>
  <c r="M10532" i="2" s="1"/>
  <c r="T423" i="2" s="1"/>
  <c r="K10537" i="2"/>
  <c r="M10537" i="2" s="1"/>
  <c r="Y423" i="2" s="1"/>
  <c r="K10527" i="2"/>
  <c r="M10527" i="2" s="1"/>
  <c r="O423" i="2" s="1"/>
  <c r="K10547" i="2"/>
  <c r="M10547" i="2" s="1"/>
  <c r="AI423" i="2" s="1"/>
  <c r="K10529" i="2"/>
  <c r="M10529" i="2" s="1"/>
  <c r="Q423" i="2" s="1"/>
  <c r="K10550" i="2"/>
  <c r="M10550" i="2" s="1"/>
  <c r="AL423" i="2" s="1"/>
  <c r="K10539" i="2"/>
  <c r="M10539" i="2" s="1"/>
  <c r="AA423" i="2" s="1"/>
  <c r="K10544" i="2"/>
  <c r="M10544" i="2" s="1"/>
  <c r="AF423" i="2" s="1"/>
  <c r="K10542" i="2"/>
  <c r="M10542" i="2" s="1"/>
  <c r="AD423" i="2" s="1"/>
  <c r="K10531" i="2"/>
  <c r="M10531" i="2" s="1"/>
  <c r="S423" i="2" s="1"/>
  <c r="K10536" i="2"/>
  <c r="M10536" i="2" s="1"/>
  <c r="X423" i="2" s="1"/>
  <c r="K10534" i="2"/>
  <c r="M10534" i="2" s="1"/>
  <c r="V423" i="2" s="1"/>
  <c r="K7874" i="2"/>
  <c r="M7874" i="2" s="1"/>
  <c r="AK316" i="2" s="1"/>
  <c r="K7855" i="2"/>
  <c r="M7855" i="2" s="1"/>
  <c r="R316" i="2" s="1"/>
  <c r="K7869" i="2"/>
  <c r="M7869" i="2" s="1"/>
  <c r="AF316" i="2" s="1"/>
  <c r="K7875" i="2"/>
  <c r="M7875" i="2" s="1"/>
  <c r="AL316" i="2" s="1"/>
  <c r="K7866" i="2"/>
  <c r="M7866" i="2" s="1"/>
  <c r="AC316" i="2" s="1"/>
  <c r="K7870" i="2"/>
  <c r="M7870" i="2" s="1"/>
  <c r="AG316" i="2" s="1"/>
  <c r="K7867" i="2"/>
  <c r="M7867" i="2" s="1"/>
  <c r="K7858" i="2"/>
  <c r="M7858" i="2" s="1"/>
  <c r="U316" i="2" s="1"/>
  <c r="K7862" i="2"/>
  <c r="M7862" i="2" s="1"/>
  <c r="Y316" i="2" s="1"/>
  <c r="K7864" i="2"/>
  <c r="M7864" i="2" s="1"/>
  <c r="AA316" i="2" s="1"/>
  <c r="K7873" i="2"/>
  <c r="M7873" i="2" s="1"/>
  <c r="AJ316" i="2" s="1"/>
  <c r="K7854" i="2"/>
  <c r="M7854" i="2" s="1"/>
  <c r="Q316" i="2" s="1"/>
  <c r="K7861" i="2"/>
  <c r="M7861" i="2" s="1"/>
  <c r="X316" i="2" s="1"/>
  <c r="K7865" i="2"/>
  <c r="M7865" i="2" s="1"/>
  <c r="AB316" i="2" s="1"/>
  <c r="K7876" i="2"/>
  <c r="M7876" i="2" s="1"/>
  <c r="AM316" i="2" s="1"/>
  <c r="K7859" i="2"/>
  <c r="M7859" i="2" s="1"/>
  <c r="V316" i="2" s="1"/>
  <c r="K7857" i="2"/>
  <c r="M7857" i="2" s="1"/>
  <c r="T316" i="2" s="1"/>
  <c r="K7868" i="2"/>
  <c r="M7868" i="2" s="1"/>
  <c r="AE316" i="2" s="1"/>
  <c r="K7856" i="2"/>
  <c r="M7856" i="2" s="1"/>
  <c r="S316" i="2" s="1"/>
  <c r="K7871" i="2"/>
  <c r="M7871" i="2" s="1"/>
  <c r="AH316" i="2" s="1"/>
  <c r="K7860" i="2"/>
  <c r="M7860" i="2" s="1"/>
  <c r="W316" i="2" s="1"/>
  <c r="K7872" i="2"/>
  <c r="M7872" i="2" s="1"/>
  <c r="AI316" i="2" s="1"/>
  <c r="K7863" i="2"/>
  <c r="M7863" i="2" s="1"/>
  <c r="Z316" i="2" s="1"/>
  <c r="K7852" i="2"/>
  <c r="M7852" i="2" s="1"/>
  <c r="O316" i="2" s="1"/>
  <c r="K7853" i="2"/>
  <c r="M7853" i="2" s="1"/>
  <c r="P316" i="2" s="1"/>
  <c r="K7913" i="2"/>
  <c r="M7913" i="2" s="1"/>
  <c r="Z318" i="2" s="1"/>
  <c r="K7902" i="2"/>
  <c r="M7902" i="2" s="1"/>
  <c r="O318" i="2" s="1"/>
  <c r="K7904" i="2"/>
  <c r="M7904" i="2" s="1"/>
  <c r="Q318" i="2" s="1"/>
  <c r="K7905" i="2"/>
  <c r="M7905" i="2" s="1"/>
  <c r="R318" i="2" s="1"/>
  <c r="K7924" i="2"/>
  <c r="M7924" i="2" s="1"/>
  <c r="AK318" i="2" s="1"/>
  <c r="K7923" i="2"/>
  <c r="M7923" i="2" s="1"/>
  <c r="AJ318" i="2" s="1"/>
  <c r="K7919" i="2"/>
  <c r="M7919" i="2" s="1"/>
  <c r="AF318" i="2" s="1"/>
  <c r="K7916" i="2"/>
  <c r="M7916" i="2" s="1"/>
  <c r="K7920" i="2"/>
  <c r="M7920" i="2" s="1"/>
  <c r="AG318" i="2" s="1"/>
  <c r="K7911" i="2"/>
  <c r="M7911" i="2" s="1"/>
  <c r="X318" i="2" s="1"/>
  <c r="K7908" i="2"/>
  <c r="M7908" i="2" s="1"/>
  <c r="U318" i="2" s="1"/>
  <c r="K7915" i="2"/>
  <c r="M7915" i="2" s="1"/>
  <c r="AB318" i="2" s="1"/>
  <c r="K7922" i="2"/>
  <c r="M7922" i="2" s="1"/>
  <c r="AI318" i="2" s="1"/>
  <c r="K7903" i="2"/>
  <c r="M7903" i="2" s="1"/>
  <c r="P318" i="2" s="1"/>
  <c r="K7912" i="2"/>
  <c r="M7912" i="2" s="1"/>
  <c r="Y318" i="2" s="1"/>
  <c r="K7917" i="2"/>
  <c r="M7917" i="2" s="1"/>
  <c r="AD318" i="2" s="1"/>
  <c r="K7914" i="2"/>
  <c r="M7914" i="2" s="1"/>
  <c r="AA318" i="2" s="1"/>
  <c r="K7926" i="2"/>
  <c r="M7926" i="2" s="1"/>
  <c r="AM318" i="2" s="1"/>
  <c r="K7909" i="2"/>
  <c r="M7909" i="2" s="1"/>
  <c r="V318" i="2" s="1"/>
  <c r="K7906" i="2"/>
  <c r="M7906" i="2" s="1"/>
  <c r="S318" i="2" s="1"/>
  <c r="K7918" i="2"/>
  <c r="M7918" i="2" s="1"/>
  <c r="AE318" i="2" s="1"/>
  <c r="K7907" i="2"/>
  <c r="M7907" i="2" s="1"/>
  <c r="T318" i="2" s="1"/>
  <c r="K7921" i="2"/>
  <c r="M7921" i="2" s="1"/>
  <c r="AH318" i="2" s="1"/>
  <c r="K7910" i="2"/>
  <c r="M7910" i="2" s="1"/>
  <c r="W318" i="2" s="1"/>
  <c r="K7925" i="2"/>
  <c r="M7925" i="2" s="1"/>
  <c r="AL318" i="2" s="1"/>
  <c r="K7695" i="2"/>
  <c r="M7695" i="2" s="1"/>
  <c r="AG309" i="2" s="1"/>
  <c r="K7684" i="2"/>
  <c r="M7684" i="2" s="1"/>
  <c r="V309" i="2" s="1"/>
  <c r="K7701" i="2"/>
  <c r="M7701" i="2" s="1"/>
  <c r="AM309" i="2" s="1"/>
  <c r="K7687" i="2"/>
  <c r="M7687" i="2" s="1"/>
  <c r="Y309" i="2" s="1"/>
  <c r="K7699" i="2"/>
  <c r="M7699" i="2" s="1"/>
  <c r="AK309" i="2" s="1"/>
  <c r="K7680" i="2"/>
  <c r="M7680" i="2" s="1"/>
  <c r="R309" i="2" s="1"/>
  <c r="K7698" i="2"/>
  <c r="M7698" i="2" s="1"/>
  <c r="AJ309" i="2" s="1"/>
  <c r="K7679" i="2"/>
  <c r="M7679" i="2" s="1"/>
  <c r="Q309" i="2" s="1"/>
  <c r="K7677" i="2"/>
  <c r="M7677" i="2" s="1"/>
  <c r="O309" i="2" s="1"/>
  <c r="K7683" i="2"/>
  <c r="M7683" i="2" s="1"/>
  <c r="U309" i="2" s="1"/>
  <c r="K7690" i="2"/>
  <c r="M7690" i="2" s="1"/>
  <c r="AB309" i="2" s="1"/>
  <c r="K7694" i="2"/>
  <c r="M7694" i="2" s="1"/>
  <c r="AF309" i="2" s="1"/>
  <c r="K7696" i="2"/>
  <c r="M7696" i="2" s="1"/>
  <c r="AH309" i="2" s="1"/>
  <c r="K7682" i="2"/>
  <c r="M7682" i="2" s="1"/>
  <c r="T309" i="2" s="1"/>
  <c r="K7686" i="2"/>
  <c r="M7686" i="2" s="1"/>
  <c r="X309" i="2" s="1"/>
  <c r="K7693" i="2"/>
  <c r="M7693" i="2" s="1"/>
  <c r="AE309" i="2" s="1"/>
  <c r="K7697" i="2"/>
  <c r="M7697" i="2" s="1"/>
  <c r="AI309" i="2" s="1"/>
  <c r="K7678" i="2"/>
  <c r="M7678" i="2" s="1"/>
  <c r="P309" i="2" s="1"/>
  <c r="K7691" i="2"/>
  <c r="M7691" i="2" s="1"/>
  <c r="AC309" i="2" s="1"/>
  <c r="K7689" i="2"/>
  <c r="M7689" i="2" s="1"/>
  <c r="AA309" i="2" s="1"/>
  <c r="K7700" i="2"/>
  <c r="M7700" i="2" s="1"/>
  <c r="AL309" i="2" s="1"/>
  <c r="K7688" i="2"/>
  <c r="M7688" i="2" s="1"/>
  <c r="Z309" i="2" s="1"/>
  <c r="K7681" i="2"/>
  <c r="M7681" i="2" s="1"/>
  <c r="S309" i="2" s="1"/>
  <c r="K7692" i="2"/>
  <c r="M7692" i="2" s="1"/>
  <c r="AD309" i="2" s="1"/>
  <c r="K7685" i="2"/>
  <c r="M7685" i="2" s="1"/>
  <c r="W309" i="2" s="1"/>
  <c r="K9411" i="2"/>
  <c r="M9411" i="2" s="1"/>
  <c r="X378" i="2" s="1"/>
  <c r="K9409" i="2"/>
  <c r="M9409" i="2" s="1"/>
  <c r="V378" i="2" s="1"/>
  <c r="K9414" i="2"/>
  <c r="M9414" i="2" s="1"/>
  <c r="AA378" i="2" s="1"/>
  <c r="K9403" i="2"/>
  <c r="M9403" i="2" s="1"/>
  <c r="P378" i="2" s="1"/>
  <c r="K9424" i="2"/>
  <c r="M9424" i="2" s="1"/>
  <c r="AK378" i="2" s="1"/>
  <c r="K9406" i="2"/>
  <c r="M9406" i="2" s="1"/>
  <c r="S378" i="2" s="1"/>
  <c r="K9426" i="2"/>
  <c r="M9426" i="2" s="1"/>
  <c r="AM378" i="2" s="1"/>
  <c r="K9416" i="2"/>
  <c r="M9416" i="2" s="1"/>
  <c r="AC378" i="2" s="1"/>
  <c r="K9420" i="2"/>
  <c r="M9420" i="2" s="1"/>
  <c r="AG378" i="2" s="1"/>
  <c r="K9418" i="2"/>
  <c r="M9418" i="2" s="1"/>
  <c r="AE378" i="2" s="1"/>
  <c r="K9408" i="2"/>
  <c r="M9408" i="2" s="1"/>
  <c r="U378" i="2" s="1"/>
  <c r="K9412" i="2"/>
  <c r="M9412" i="2" s="1"/>
  <c r="Y378" i="2" s="1"/>
  <c r="K9410" i="2"/>
  <c r="M9410" i="2" s="1"/>
  <c r="W378" i="2" s="1"/>
  <c r="K9423" i="2"/>
  <c r="M9423" i="2" s="1"/>
  <c r="AJ378" i="2" s="1"/>
  <c r="K9404" i="2"/>
  <c r="M9404" i="2" s="1"/>
  <c r="Q378" i="2" s="1"/>
  <c r="K9402" i="2"/>
  <c r="M9402" i="2" s="1"/>
  <c r="O378" i="2" s="1"/>
  <c r="K9415" i="2"/>
  <c r="M9415" i="2" s="1"/>
  <c r="AB378" i="2" s="1"/>
  <c r="K9421" i="2"/>
  <c r="M9421" i="2" s="1"/>
  <c r="AH378" i="2" s="1"/>
  <c r="K9425" i="2"/>
  <c r="M9425" i="2" s="1"/>
  <c r="AL378" i="2" s="1"/>
  <c r="K9407" i="2"/>
  <c r="M9407" i="2" s="1"/>
  <c r="T378" i="2" s="1"/>
  <c r="K9413" i="2"/>
  <c r="M9413" i="2" s="1"/>
  <c r="Z378" i="2" s="1"/>
  <c r="K9419" i="2"/>
  <c r="M9419" i="2" s="1"/>
  <c r="AF378" i="2" s="1"/>
  <c r="K9417" i="2"/>
  <c r="M9417" i="2" s="1"/>
  <c r="AD378" i="2" s="1"/>
  <c r="K9422" i="2"/>
  <c r="M9422" i="2" s="1"/>
  <c r="AI378" i="2" s="1"/>
  <c r="K9405" i="2"/>
  <c r="M9405" i="2" s="1"/>
  <c r="R378" i="2" s="1"/>
  <c r="K9275" i="2"/>
  <c r="M9275" i="2" s="1"/>
  <c r="AL372" i="2" s="1"/>
  <c r="K9257" i="2"/>
  <c r="M9257" i="2" s="1"/>
  <c r="T372" i="2" s="1"/>
  <c r="K9262" i="2"/>
  <c r="M9262" i="2" s="1"/>
  <c r="Y372" i="2" s="1"/>
  <c r="K9269" i="2"/>
  <c r="M9269" i="2" s="1"/>
  <c r="AF372" i="2" s="1"/>
  <c r="K9267" i="2"/>
  <c r="M9267" i="2" s="1"/>
  <c r="AD372" i="2" s="1"/>
  <c r="K9272" i="2"/>
  <c r="M9272" i="2" s="1"/>
  <c r="AI372" i="2" s="1"/>
  <c r="K9254" i="2"/>
  <c r="M9254" i="2" s="1"/>
  <c r="Q372" i="2" s="1"/>
  <c r="K9259" i="2"/>
  <c r="M9259" i="2" s="1"/>
  <c r="V372" i="2" s="1"/>
  <c r="K9264" i="2"/>
  <c r="M9264" i="2" s="1"/>
  <c r="AA372" i="2" s="1"/>
  <c r="K9276" i="2"/>
  <c r="M9276" i="2" s="1"/>
  <c r="AM372" i="2" s="1"/>
  <c r="K9274" i="2"/>
  <c r="M9274" i="2" s="1"/>
  <c r="AK372" i="2" s="1"/>
  <c r="K9256" i="2"/>
  <c r="M9256" i="2" s="1"/>
  <c r="S372" i="2" s="1"/>
  <c r="K9268" i="2"/>
  <c r="M9268" i="2" s="1"/>
  <c r="AE372" i="2" s="1"/>
  <c r="K9266" i="2"/>
  <c r="M9266" i="2" s="1"/>
  <c r="AC372" i="2" s="1"/>
  <c r="K9271" i="2"/>
  <c r="M9271" i="2" s="1"/>
  <c r="AH372" i="2" s="1"/>
  <c r="K9260" i="2"/>
  <c r="M9260" i="2" s="1"/>
  <c r="W372" i="2" s="1"/>
  <c r="K9258" i="2"/>
  <c r="M9258" i="2" s="1"/>
  <c r="U372" i="2" s="1"/>
  <c r="K9263" i="2"/>
  <c r="M9263" i="2" s="1"/>
  <c r="K9252" i="2"/>
  <c r="M9252" i="2" s="1"/>
  <c r="O372" i="2" s="1"/>
  <c r="K9273" i="2"/>
  <c r="M9273" i="2" s="1"/>
  <c r="AJ372" i="2" s="1"/>
  <c r="K9255" i="2"/>
  <c r="M9255" i="2" s="1"/>
  <c r="R372" i="2" s="1"/>
  <c r="K9253" i="2"/>
  <c r="M9253" i="2" s="1"/>
  <c r="P372" i="2" s="1"/>
  <c r="K9265" i="2"/>
  <c r="M9265" i="2" s="1"/>
  <c r="AB372" i="2" s="1"/>
  <c r="K9270" i="2"/>
  <c r="M9270" i="2" s="1"/>
  <c r="AG372" i="2" s="1"/>
  <c r="K9261" i="2"/>
  <c r="M9261" i="2" s="1"/>
  <c r="X372" i="2" s="1"/>
  <c r="K3769" i="2"/>
  <c r="M3769" i="2" s="1"/>
  <c r="AF152" i="2" s="1"/>
  <c r="K3767" i="2"/>
  <c r="M3767" i="2" s="1"/>
  <c r="AD152" i="2" s="1"/>
  <c r="K3771" i="2"/>
  <c r="M3771" i="2" s="1"/>
  <c r="AH152" i="2" s="1"/>
  <c r="K3761" i="2"/>
  <c r="M3761" i="2" s="1"/>
  <c r="X152" i="2" s="1"/>
  <c r="K3759" i="2"/>
  <c r="M3759" i="2" s="1"/>
  <c r="V152" i="2" s="1"/>
  <c r="K3763" i="2"/>
  <c r="M3763" i="2" s="1"/>
  <c r="K3753" i="2"/>
  <c r="M3753" i="2" s="1"/>
  <c r="P152" i="2" s="1"/>
  <c r="K3774" i="2"/>
  <c r="M3774" i="2" s="1"/>
  <c r="AK152" i="2" s="1"/>
  <c r="K3755" i="2"/>
  <c r="M3755" i="2" s="1"/>
  <c r="R152" i="2" s="1"/>
  <c r="K3776" i="2"/>
  <c r="M3776" i="2" s="1"/>
  <c r="AM152" i="2" s="1"/>
  <c r="K3766" i="2"/>
  <c r="M3766" i="2" s="1"/>
  <c r="AC152" i="2" s="1"/>
  <c r="K3772" i="2"/>
  <c r="M3772" i="2" s="1"/>
  <c r="AI152" i="2" s="1"/>
  <c r="K3768" i="2"/>
  <c r="M3768" i="2" s="1"/>
  <c r="AE152" i="2" s="1"/>
  <c r="K3758" i="2"/>
  <c r="M3758" i="2" s="1"/>
  <c r="U152" i="2" s="1"/>
  <c r="K3764" i="2"/>
  <c r="M3764" i="2" s="1"/>
  <c r="AA152" i="2" s="1"/>
  <c r="K3770" i="2"/>
  <c r="M3770" i="2" s="1"/>
  <c r="AG152" i="2" s="1"/>
  <c r="K3760" i="2"/>
  <c r="M3760" i="2" s="1"/>
  <c r="W152" i="2" s="1"/>
  <c r="K3773" i="2"/>
  <c r="M3773" i="2" s="1"/>
  <c r="AJ152" i="2" s="1"/>
  <c r="K3756" i="2"/>
  <c r="M3756" i="2" s="1"/>
  <c r="S152" i="2" s="1"/>
  <c r="K3762" i="2"/>
  <c r="M3762" i="2" s="1"/>
  <c r="Y152" i="2" s="1"/>
  <c r="K3752" i="2"/>
  <c r="M3752" i="2" s="1"/>
  <c r="O152" i="2" s="1"/>
  <c r="K3765" i="2"/>
  <c r="M3765" i="2" s="1"/>
  <c r="AB152" i="2" s="1"/>
  <c r="K3754" i="2"/>
  <c r="M3754" i="2" s="1"/>
  <c r="Q152" i="2" s="1"/>
  <c r="K3775" i="2"/>
  <c r="M3775" i="2" s="1"/>
  <c r="AL152" i="2" s="1"/>
  <c r="K3757" i="2"/>
  <c r="M3757" i="2" s="1"/>
  <c r="T152" i="2" s="1"/>
  <c r="K20525" i="2"/>
  <c r="M20525" i="2" s="1"/>
  <c r="AL822" i="2" s="1"/>
  <c r="K20507" i="2"/>
  <c r="M20507" i="2" s="1"/>
  <c r="T822" i="2" s="1"/>
  <c r="K20512" i="2"/>
  <c r="M20512" i="2" s="1"/>
  <c r="Y822" i="2" s="1"/>
  <c r="K20510" i="2"/>
  <c r="M20510" i="2" s="1"/>
  <c r="W822" i="2" s="1"/>
  <c r="K20517" i="2"/>
  <c r="M20517" i="2" s="1"/>
  <c r="AD822" i="2" s="1"/>
  <c r="K20522" i="2"/>
  <c r="M20522" i="2" s="1"/>
  <c r="AI822" i="2" s="1"/>
  <c r="K20504" i="2"/>
  <c r="M20504" i="2" s="1"/>
  <c r="Q822" i="2" s="1"/>
  <c r="K20509" i="2"/>
  <c r="M20509" i="2" s="1"/>
  <c r="V822" i="2" s="1"/>
  <c r="K20514" i="2"/>
  <c r="M20514" i="2" s="1"/>
  <c r="AA822" i="2" s="1"/>
  <c r="K20519" i="2"/>
  <c r="M20519" i="2" s="1"/>
  <c r="AF822" i="2" s="1"/>
  <c r="K20524" i="2"/>
  <c r="M20524" i="2" s="1"/>
  <c r="AK822" i="2" s="1"/>
  <c r="K20506" i="2"/>
  <c r="M20506" i="2" s="1"/>
  <c r="S822" i="2" s="1"/>
  <c r="K20511" i="2"/>
  <c r="M20511" i="2" s="1"/>
  <c r="X822" i="2" s="1"/>
  <c r="K20516" i="2"/>
  <c r="M20516" i="2" s="1"/>
  <c r="AC822" i="2" s="1"/>
  <c r="K20521" i="2"/>
  <c r="M20521" i="2" s="1"/>
  <c r="AH822" i="2" s="1"/>
  <c r="K20503" i="2"/>
  <c r="M20503" i="2" s="1"/>
  <c r="P822" i="2" s="1"/>
  <c r="K20508" i="2"/>
  <c r="M20508" i="2" s="1"/>
  <c r="U822" i="2" s="1"/>
  <c r="K20513" i="2"/>
  <c r="M20513" i="2" s="1"/>
  <c r="K20526" i="2"/>
  <c r="M20526" i="2" s="1"/>
  <c r="AM822" i="2" s="1"/>
  <c r="K20523" i="2"/>
  <c r="M20523" i="2" s="1"/>
  <c r="AJ822" i="2" s="1"/>
  <c r="K20505" i="2"/>
  <c r="M20505" i="2" s="1"/>
  <c r="R822" i="2" s="1"/>
  <c r="K20518" i="2"/>
  <c r="M20518" i="2" s="1"/>
  <c r="AE822" i="2" s="1"/>
  <c r="K20515" i="2"/>
  <c r="M20515" i="2" s="1"/>
  <c r="AB822" i="2" s="1"/>
  <c r="K20520" i="2"/>
  <c r="M20520" i="2" s="1"/>
  <c r="AG822" i="2" s="1"/>
  <c r="K20502" i="2"/>
  <c r="M20502" i="2" s="1"/>
  <c r="O822" i="2" s="1"/>
  <c r="K17432" i="2"/>
  <c r="M17432" i="2" s="1"/>
  <c r="T699" i="2" s="1"/>
  <c r="K17437" i="2"/>
  <c r="M17437" i="2" s="1"/>
  <c r="Y699" i="2" s="1"/>
  <c r="K17427" i="2"/>
  <c r="M17427" i="2" s="1"/>
  <c r="O699" i="2" s="1"/>
  <c r="K17447" i="2"/>
  <c r="M17447" i="2" s="1"/>
  <c r="AI699" i="2" s="1"/>
  <c r="K17429" i="2"/>
  <c r="M17429" i="2" s="1"/>
  <c r="Q699" i="2" s="1"/>
  <c r="K17450" i="2"/>
  <c r="M17450" i="2" s="1"/>
  <c r="AL699" i="2" s="1"/>
  <c r="K17439" i="2"/>
  <c r="M17439" i="2" s="1"/>
  <c r="AA699" i="2" s="1"/>
  <c r="K17444" i="2"/>
  <c r="M17444" i="2" s="1"/>
  <c r="AF699" i="2" s="1"/>
  <c r="K17442" i="2"/>
  <c r="M17442" i="2" s="1"/>
  <c r="AD699" i="2" s="1"/>
  <c r="K17449" i="2"/>
  <c r="M17449" i="2" s="1"/>
  <c r="AK699" i="2" s="1"/>
  <c r="K17431" i="2"/>
  <c r="M17431" i="2" s="1"/>
  <c r="S699" i="2" s="1"/>
  <c r="K17436" i="2"/>
  <c r="M17436" i="2" s="1"/>
  <c r="X699" i="2" s="1"/>
  <c r="K17434" i="2"/>
  <c r="M17434" i="2" s="1"/>
  <c r="V699" i="2" s="1"/>
  <c r="K17441" i="2"/>
  <c r="M17441" i="2" s="1"/>
  <c r="K17446" i="2"/>
  <c r="M17446" i="2" s="1"/>
  <c r="AH699" i="2" s="1"/>
  <c r="K17428" i="2"/>
  <c r="M17428" i="2" s="1"/>
  <c r="P699" i="2" s="1"/>
  <c r="K17433" i="2"/>
  <c r="M17433" i="2" s="1"/>
  <c r="U699" i="2" s="1"/>
  <c r="K17438" i="2"/>
  <c r="M17438" i="2" s="1"/>
  <c r="Z699" i="2" s="1"/>
  <c r="K17451" i="2"/>
  <c r="M17451" i="2" s="1"/>
  <c r="AM699" i="2" s="1"/>
  <c r="K17448" i="2"/>
  <c r="M17448" i="2" s="1"/>
  <c r="AJ699" i="2" s="1"/>
  <c r="K17430" i="2"/>
  <c r="M17430" i="2" s="1"/>
  <c r="R699" i="2" s="1"/>
  <c r="K17443" i="2"/>
  <c r="M17443" i="2" s="1"/>
  <c r="AE699" i="2" s="1"/>
  <c r="K17440" i="2"/>
  <c r="M17440" i="2" s="1"/>
  <c r="AB699" i="2" s="1"/>
  <c r="K17445" i="2"/>
  <c r="M17445" i="2" s="1"/>
  <c r="AG699" i="2" s="1"/>
  <c r="K17435" i="2"/>
  <c r="M17435" i="2" s="1"/>
  <c r="W699" i="2" s="1"/>
  <c r="K8473" i="2"/>
  <c r="M8473" i="2" s="1"/>
  <c r="AJ340" i="2" s="1"/>
  <c r="K8454" i="2"/>
  <c r="M8454" i="2" s="1"/>
  <c r="Q340" i="2" s="1"/>
  <c r="K8459" i="2"/>
  <c r="M8459" i="2" s="1"/>
  <c r="V340" i="2" s="1"/>
  <c r="K8465" i="2"/>
  <c r="M8465" i="2" s="1"/>
  <c r="AB340" i="2" s="1"/>
  <c r="K8476" i="2"/>
  <c r="M8476" i="2" s="1"/>
  <c r="AM340" i="2" s="1"/>
  <c r="K8456" i="2"/>
  <c r="M8456" i="2" s="1"/>
  <c r="S340" i="2" s="1"/>
  <c r="K8457" i="2"/>
  <c r="M8457" i="2" s="1"/>
  <c r="T340" i="2" s="1"/>
  <c r="K8468" i="2"/>
  <c r="M8468" i="2" s="1"/>
  <c r="AE340" i="2" s="1"/>
  <c r="K8475" i="2"/>
  <c r="M8475" i="2" s="1"/>
  <c r="AL340" i="2" s="1"/>
  <c r="K8471" i="2"/>
  <c r="M8471" i="2" s="1"/>
  <c r="AH340" i="2" s="1"/>
  <c r="K8460" i="2"/>
  <c r="M8460" i="2" s="1"/>
  <c r="W340" i="2" s="1"/>
  <c r="K8453" i="2"/>
  <c r="M8453" i="2" s="1"/>
  <c r="P340" i="2" s="1"/>
  <c r="K8463" i="2"/>
  <c r="M8463" i="2" s="1"/>
  <c r="Z340" i="2" s="1"/>
  <c r="K8452" i="2"/>
  <c r="M8452" i="2" s="1"/>
  <c r="O340" i="2" s="1"/>
  <c r="K8469" i="2"/>
  <c r="M8469" i="2" s="1"/>
  <c r="AF340" i="2" s="1"/>
  <c r="K8474" i="2"/>
  <c r="M8474" i="2" s="1"/>
  <c r="AK340" i="2" s="1"/>
  <c r="K8455" i="2"/>
  <c r="M8455" i="2" s="1"/>
  <c r="R340" i="2" s="1"/>
  <c r="K8467" i="2"/>
  <c r="M8467" i="2" s="1"/>
  <c r="AD340" i="2" s="1"/>
  <c r="K8472" i="2"/>
  <c r="M8472" i="2" s="1"/>
  <c r="AI340" i="2" s="1"/>
  <c r="K8466" i="2"/>
  <c r="M8466" i="2" s="1"/>
  <c r="AC340" i="2" s="1"/>
  <c r="K8470" i="2"/>
  <c r="M8470" i="2" s="1"/>
  <c r="AG340" i="2" s="1"/>
  <c r="K8464" i="2"/>
  <c r="M8464" i="2" s="1"/>
  <c r="AA340" i="2" s="1"/>
  <c r="K8458" i="2"/>
  <c r="M8458" i="2" s="1"/>
  <c r="U340" i="2" s="1"/>
  <c r="K8462" i="2"/>
  <c r="M8462" i="2" s="1"/>
  <c r="Y340" i="2" s="1"/>
  <c r="K8461" i="2"/>
  <c r="M8461" i="2" s="1"/>
  <c r="K6185" i="2"/>
  <c r="M6185" i="2" s="1"/>
  <c r="W249" i="2" s="1"/>
  <c r="K6198" i="2"/>
  <c r="M6198" i="2" s="1"/>
  <c r="AJ249" i="2" s="1"/>
  <c r="K6179" i="2"/>
  <c r="M6179" i="2" s="1"/>
  <c r="Q249" i="2" s="1"/>
  <c r="K6177" i="2"/>
  <c r="M6177" i="2" s="1"/>
  <c r="O249" i="2" s="1"/>
  <c r="K6190" i="2"/>
  <c r="M6190" i="2" s="1"/>
  <c r="AB249" i="2" s="1"/>
  <c r="K6196" i="2"/>
  <c r="M6196" i="2" s="1"/>
  <c r="AH249" i="2" s="1"/>
  <c r="K6200" i="2"/>
  <c r="M6200" i="2" s="1"/>
  <c r="AL249" i="2" s="1"/>
  <c r="K6182" i="2"/>
  <c r="M6182" i="2" s="1"/>
  <c r="T249" i="2" s="1"/>
  <c r="K6188" i="2"/>
  <c r="M6188" i="2" s="1"/>
  <c r="Z249" i="2" s="1"/>
  <c r="K6194" i="2"/>
  <c r="M6194" i="2" s="1"/>
  <c r="AF249" i="2" s="1"/>
  <c r="K6192" i="2"/>
  <c r="M6192" i="2" s="1"/>
  <c r="AD249" i="2" s="1"/>
  <c r="K6197" i="2"/>
  <c r="M6197" i="2" s="1"/>
  <c r="AI249" i="2" s="1"/>
  <c r="K6180" i="2"/>
  <c r="M6180" i="2" s="1"/>
  <c r="R249" i="2" s="1"/>
  <c r="K6186" i="2"/>
  <c r="M6186" i="2" s="1"/>
  <c r="X249" i="2" s="1"/>
  <c r="K6184" i="2"/>
  <c r="M6184" i="2" s="1"/>
  <c r="V249" i="2" s="1"/>
  <c r="K6189" i="2"/>
  <c r="M6189" i="2" s="1"/>
  <c r="AA249" i="2" s="1"/>
  <c r="K6178" i="2"/>
  <c r="M6178" i="2" s="1"/>
  <c r="P249" i="2" s="1"/>
  <c r="K6199" i="2"/>
  <c r="M6199" i="2" s="1"/>
  <c r="AK249" i="2" s="1"/>
  <c r="K6181" i="2"/>
  <c r="M6181" i="2" s="1"/>
  <c r="S249" i="2" s="1"/>
  <c r="K6201" i="2"/>
  <c r="M6201" i="2" s="1"/>
  <c r="AM249" i="2" s="1"/>
  <c r="K6191" i="2"/>
  <c r="M6191" i="2" s="1"/>
  <c r="AC249" i="2" s="1"/>
  <c r="K6195" i="2"/>
  <c r="M6195" i="2" s="1"/>
  <c r="AG249" i="2" s="1"/>
  <c r="K6193" i="2"/>
  <c r="M6193" i="2" s="1"/>
  <c r="AE249" i="2" s="1"/>
  <c r="K6183" i="2"/>
  <c r="M6183" i="2" s="1"/>
  <c r="U249" i="2" s="1"/>
  <c r="K6187" i="2"/>
  <c r="M6187" i="2" s="1"/>
  <c r="Y249" i="2" s="1"/>
  <c r="K22647" i="2"/>
  <c r="M22647" i="2" s="1"/>
  <c r="AI907" i="2" s="1"/>
  <c r="K22629" i="2"/>
  <c r="M22629" i="2" s="1"/>
  <c r="Q907" i="2" s="1"/>
  <c r="K22650" i="2"/>
  <c r="M22650" i="2" s="1"/>
  <c r="AL907" i="2" s="1"/>
  <c r="K22648" i="2"/>
  <c r="M22648" i="2" s="1"/>
  <c r="AJ907" i="2" s="1"/>
  <c r="K22639" i="2"/>
  <c r="M22639" i="2" s="1"/>
  <c r="AA907" i="2" s="1"/>
  <c r="K22644" i="2"/>
  <c r="M22644" i="2" s="1"/>
  <c r="AF907" i="2" s="1"/>
  <c r="K22642" i="2"/>
  <c r="M22642" i="2" s="1"/>
  <c r="AD907" i="2" s="1"/>
  <c r="K22631" i="2"/>
  <c r="M22631" i="2" s="1"/>
  <c r="S907" i="2" s="1"/>
  <c r="K22636" i="2"/>
  <c r="M22636" i="2" s="1"/>
  <c r="X907" i="2" s="1"/>
  <c r="K22634" i="2"/>
  <c r="M22634" i="2" s="1"/>
  <c r="V907" i="2" s="1"/>
  <c r="K22646" i="2"/>
  <c r="M22646" i="2" s="1"/>
  <c r="AH907" i="2" s="1"/>
  <c r="K22628" i="2"/>
  <c r="M22628" i="2" s="1"/>
  <c r="P907" i="2" s="1"/>
  <c r="K22649" i="2"/>
  <c r="M22649" i="2" s="1"/>
  <c r="AK907" i="2" s="1"/>
  <c r="K22638" i="2"/>
  <c r="M22638" i="2" s="1"/>
  <c r="Z907" i="2" s="1"/>
  <c r="K22651" i="2"/>
  <c r="M22651" i="2" s="1"/>
  <c r="AM907" i="2" s="1"/>
  <c r="K22641" i="2"/>
  <c r="M22641" i="2" s="1"/>
  <c r="AC907" i="2" s="1"/>
  <c r="K22630" i="2"/>
  <c r="M22630" i="2" s="1"/>
  <c r="R907" i="2" s="1"/>
  <c r="K22643" i="2"/>
  <c r="M22643" i="2" s="1"/>
  <c r="AE907" i="2" s="1"/>
  <c r="K22633" i="2"/>
  <c r="M22633" i="2" s="1"/>
  <c r="U907" i="2" s="1"/>
  <c r="K22645" i="2"/>
  <c r="M22645" i="2" s="1"/>
  <c r="AG907" i="2" s="1"/>
  <c r="K22635" i="2"/>
  <c r="M22635" i="2" s="1"/>
  <c r="W907" i="2" s="1"/>
  <c r="K22632" i="2"/>
  <c r="M22632" i="2" s="1"/>
  <c r="T907" i="2" s="1"/>
  <c r="K22637" i="2"/>
  <c r="M22637" i="2" s="1"/>
  <c r="K22627" i="2"/>
  <c r="M22627" i="2" s="1"/>
  <c r="O907" i="2" s="1"/>
  <c r="K22640" i="2"/>
  <c r="M22640" i="2" s="1"/>
  <c r="AB907" i="2" s="1"/>
  <c r="K11219" i="2"/>
  <c r="M11219" i="2" s="1"/>
  <c r="AF450" i="2" s="1"/>
  <c r="K11217" i="2"/>
  <c r="M11217" i="2" s="1"/>
  <c r="AD450" i="2" s="1"/>
  <c r="K11222" i="2"/>
  <c r="M11222" i="2" s="1"/>
  <c r="AI450" i="2" s="1"/>
  <c r="K11211" i="2"/>
  <c r="M11211" i="2" s="1"/>
  <c r="X450" i="2" s="1"/>
  <c r="K11209" i="2"/>
  <c r="M11209" i="2" s="1"/>
  <c r="V450" i="2" s="1"/>
  <c r="K11214" i="2"/>
  <c r="M11214" i="2" s="1"/>
  <c r="K11203" i="2"/>
  <c r="M11203" i="2" s="1"/>
  <c r="P450" i="2" s="1"/>
  <c r="K11224" i="2"/>
  <c r="M11224" i="2" s="1"/>
  <c r="AK450" i="2" s="1"/>
  <c r="K11206" i="2"/>
  <c r="M11206" i="2" s="1"/>
  <c r="S450" i="2" s="1"/>
  <c r="K11226" i="2"/>
  <c r="M11226" i="2" s="1"/>
  <c r="AM450" i="2" s="1"/>
  <c r="K11216" i="2"/>
  <c r="M11216" i="2" s="1"/>
  <c r="AC450" i="2" s="1"/>
  <c r="K11221" i="2"/>
  <c r="M11221" i="2" s="1"/>
  <c r="AH450" i="2" s="1"/>
  <c r="K11218" i="2"/>
  <c r="M11218" i="2" s="1"/>
  <c r="AE450" i="2" s="1"/>
  <c r="K11208" i="2"/>
  <c r="M11208" i="2" s="1"/>
  <c r="U450" i="2" s="1"/>
  <c r="K11213" i="2"/>
  <c r="M11213" i="2" s="1"/>
  <c r="Z450" i="2" s="1"/>
  <c r="K11220" i="2"/>
  <c r="M11220" i="2" s="1"/>
  <c r="AG450" i="2" s="1"/>
  <c r="K11210" i="2"/>
  <c r="M11210" i="2" s="1"/>
  <c r="W450" i="2" s="1"/>
  <c r="K11223" i="2"/>
  <c r="M11223" i="2" s="1"/>
  <c r="AJ450" i="2" s="1"/>
  <c r="K11205" i="2"/>
  <c r="M11205" i="2" s="1"/>
  <c r="R450" i="2" s="1"/>
  <c r="K11212" i="2"/>
  <c r="M11212" i="2" s="1"/>
  <c r="Y450" i="2" s="1"/>
  <c r="K11202" i="2"/>
  <c r="M11202" i="2" s="1"/>
  <c r="O450" i="2" s="1"/>
  <c r="K11215" i="2"/>
  <c r="M11215" i="2" s="1"/>
  <c r="AB450" i="2" s="1"/>
  <c r="K11204" i="2"/>
  <c r="M11204" i="2" s="1"/>
  <c r="Q450" i="2" s="1"/>
  <c r="K11225" i="2"/>
  <c r="M11225" i="2" s="1"/>
  <c r="AL450" i="2" s="1"/>
  <c r="K11207" i="2"/>
  <c r="M11207" i="2" s="1"/>
  <c r="T450" i="2" s="1"/>
  <c r="K215" i="2"/>
  <c r="M215" i="2" s="1"/>
  <c r="AB10" i="2" s="1"/>
  <c r="K205" i="2"/>
  <c r="M205" i="2" s="1"/>
  <c r="R10" i="2" s="1"/>
  <c r="K226" i="2"/>
  <c r="M226" i="2" s="1"/>
  <c r="AM10" i="2" s="1"/>
  <c r="K207" i="2"/>
  <c r="M207" i="2" s="1"/>
  <c r="T10" i="2" s="1"/>
  <c r="K220" i="2"/>
  <c r="M220" i="2" s="1"/>
  <c r="AG10" i="2" s="1"/>
  <c r="K218" i="2"/>
  <c r="M218" i="2" s="1"/>
  <c r="AE10" i="2" s="1"/>
  <c r="K216" i="2"/>
  <c r="M216" i="2" s="1"/>
  <c r="AC10" i="2" s="1"/>
  <c r="K212" i="2"/>
  <c r="M212" i="2" s="1"/>
  <c r="Y10" i="2" s="1"/>
  <c r="K210" i="2"/>
  <c r="M210" i="2" s="1"/>
  <c r="W10" i="2" s="1"/>
  <c r="K222" i="2"/>
  <c r="M222" i="2" s="1"/>
  <c r="AI10" i="2" s="1"/>
  <c r="K204" i="2"/>
  <c r="M204" i="2" s="1"/>
  <c r="Q10" i="2" s="1"/>
  <c r="K202" i="2"/>
  <c r="M202" i="2" s="1"/>
  <c r="O10" i="2" s="1"/>
  <c r="K214" i="2"/>
  <c r="M214" i="2" s="1"/>
  <c r="AA10" i="2" s="1"/>
  <c r="K219" i="2"/>
  <c r="M219" i="2" s="1"/>
  <c r="AF10" i="2" s="1"/>
  <c r="K225" i="2"/>
  <c r="M225" i="2" s="1"/>
  <c r="AL10" i="2" s="1"/>
  <c r="K206" i="2"/>
  <c r="M206" i="2" s="1"/>
  <c r="S10" i="2" s="1"/>
  <c r="K211" i="2"/>
  <c r="M211" i="2" s="1"/>
  <c r="X10" i="2" s="1"/>
  <c r="K217" i="2"/>
  <c r="M217" i="2" s="1"/>
  <c r="AD10" i="2" s="1"/>
  <c r="K221" i="2"/>
  <c r="M221" i="2" s="1"/>
  <c r="AH10" i="2" s="1"/>
  <c r="K203" i="2"/>
  <c r="M203" i="2" s="1"/>
  <c r="P10" i="2" s="1"/>
  <c r="K209" i="2"/>
  <c r="M209" i="2" s="1"/>
  <c r="V10" i="2" s="1"/>
  <c r="K223" i="2"/>
  <c r="M223" i="2" s="1"/>
  <c r="AJ10" i="2" s="1"/>
  <c r="K213" i="2"/>
  <c r="M213" i="2" s="1"/>
  <c r="Z10" i="2" s="1"/>
  <c r="K208" i="2"/>
  <c r="M208" i="2" s="1"/>
  <c r="U10" i="2" s="1"/>
  <c r="K224" i="2"/>
  <c r="M224" i="2" s="1"/>
  <c r="AK10" i="2" s="1"/>
  <c r="K2844" i="2"/>
  <c r="M2844" i="2" s="1"/>
  <c r="AF115" i="2" s="1"/>
  <c r="K2842" i="2"/>
  <c r="M2842" i="2" s="1"/>
  <c r="AD115" i="2" s="1"/>
  <c r="K2846" i="2"/>
  <c r="M2846" i="2" s="1"/>
  <c r="AH115" i="2" s="1"/>
  <c r="K2836" i="2"/>
  <c r="M2836" i="2" s="1"/>
  <c r="X115" i="2" s="1"/>
  <c r="K2834" i="2"/>
  <c r="M2834" i="2" s="1"/>
  <c r="V115" i="2" s="1"/>
  <c r="K2838" i="2"/>
  <c r="M2838" i="2" s="1"/>
  <c r="Z115" i="2" s="1"/>
  <c r="K2828" i="2"/>
  <c r="M2828" i="2" s="1"/>
  <c r="P115" i="2" s="1"/>
  <c r="K2849" i="2"/>
  <c r="M2849" i="2" s="1"/>
  <c r="AK115" i="2" s="1"/>
  <c r="K2830" i="2"/>
  <c r="M2830" i="2" s="1"/>
  <c r="R115" i="2" s="1"/>
  <c r="K2851" i="2"/>
  <c r="M2851" i="2" s="1"/>
  <c r="AM115" i="2" s="1"/>
  <c r="K2841" i="2"/>
  <c r="M2841" i="2" s="1"/>
  <c r="AC115" i="2" s="1"/>
  <c r="K2847" i="2"/>
  <c r="M2847" i="2" s="1"/>
  <c r="AI115" i="2" s="1"/>
  <c r="K2843" i="2"/>
  <c r="M2843" i="2" s="1"/>
  <c r="AE115" i="2" s="1"/>
  <c r="K2833" i="2"/>
  <c r="M2833" i="2" s="1"/>
  <c r="U115" i="2" s="1"/>
  <c r="K2831" i="2"/>
  <c r="M2831" i="2" s="1"/>
  <c r="S115" i="2" s="1"/>
  <c r="K2845" i="2"/>
  <c r="M2845" i="2" s="1"/>
  <c r="AG115" i="2" s="1"/>
  <c r="K2835" i="2"/>
  <c r="M2835" i="2" s="1"/>
  <c r="W115" i="2" s="1"/>
  <c r="K2848" i="2"/>
  <c r="M2848" i="2" s="1"/>
  <c r="AJ115" i="2" s="1"/>
  <c r="K2839" i="2"/>
  <c r="M2839" i="2" s="1"/>
  <c r="K2837" i="2"/>
  <c r="M2837" i="2" s="1"/>
  <c r="Y115" i="2" s="1"/>
  <c r="K2827" i="2"/>
  <c r="M2827" i="2" s="1"/>
  <c r="O115" i="2" s="1"/>
  <c r="K2840" i="2"/>
  <c r="M2840" i="2" s="1"/>
  <c r="AB115" i="2" s="1"/>
  <c r="K2829" i="2"/>
  <c r="M2829" i="2" s="1"/>
  <c r="Q115" i="2" s="1"/>
  <c r="K2850" i="2"/>
  <c r="M2850" i="2" s="1"/>
  <c r="AL115" i="2" s="1"/>
  <c r="K2832" i="2"/>
  <c r="M2832" i="2" s="1"/>
  <c r="T115" i="2" s="1"/>
  <c r="K12775" i="2"/>
  <c r="M12775" i="2" s="1"/>
  <c r="AL512" i="2" s="1"/>
  <c r="K12757" i="2"/>
  <c r="M12757" i="2" s="1"/>
  <c r="T512" i="2" s="1"/>
  <c r="K12763" i="2"/>
  <c r="M12763" i="2" s="1"/>
  <c r="Z512" i="2" s="1"/>
  <c r="K12769" i="2"/>
  <c r="M12769" i="2" s="1"/>
  <c r="AF512" i="2" s="1"/>
  <c r="K12767" i="2"/>
  <c r="M12767" i="2" s="1"/>
  <c r="AD512" i="2" s="1"/>
  <c r="K12772" i="2"/>
  <c r="M12772" i="2" s="1"/>
  <c r="AI512" i="2" s="1"/>
  <c r="K12755" i="2"/>
  <c r="M12755" i="2" s="1"/>
  <c r="R512" i="2" s="1"/>
  <c r="K12761" i="2"/>
  <c r="M12761" i="2" s="1"/>
  <c r="X512" i="2" s="1"/>
  <c r="K12759" i="2"/>
  <c r="M12759" i="2" s="1"/>
  <c r="V512" i="2" s="1"/>
  <c r="K12764" i="2"/>
  <c r="M12764" i="2" s="1"/>
  <c r="AA512" i="2" s="1"/>
  <c r="K12753" i="2"/>
  <c r="M12753" i="2" s="1"/>
  <c r="P512" i="2" s="1"/>
  <c r="K12774" i="2"/>
  <c r="M12774" i="2" s="1"/>
  <c r="AK512" i="2" s="1"/>
  <c r="K12756" i="2"/>
  <c r="M12756" i="2" s="1"/>
  <c r="S512" i="2" s="1"/>
  <c r="K12776" i="2"/>
  <c r="M12776" i="2" s="1"/>
  <c r="AM512" i="2" s="1"/>
  <c r="K12766" i="2"/>
  <c r="M12766" i="2" s="1"/>
  <c r="AC512" i="2" s="1"/>
  <c r="K12770" i="2"/>
  <c r="M12770" i="2" s="1"/>
  <c r="AG512" i="2" s="1"/>
  <c r="K12768" i="2"/>
  <c r="M12768" i="2" s="1"/>
  <c r="AE512" i="2" s="1"/>
  <c r="K12758" i="2"/>
  <c r="M12758" i="2" s="1"/>
  <c r="U512" i="2" s="1"/>
  <c r="K12762" i="2"/>
  <c r="M12762" i="2" s="1"/>
  <c r="Y512" i="2" s="1"/>
  <c r="K12760" i="2"/>
  <c r="M12760" i="2" s="1"/>
  <c r="W512" i="2" s="1"/>
  <c r="K12773" i="2"/>
  <c r="M12773" i="2" s="1"/>
  <c r="AJ512" i="2" s="1"/>
  <c r="K12754" i="2"/>
  <c r="M12754" i="2" s="1"/>
  <c r="Q512" i="2" s="1"/>
  <c r="K12752" i="2"/>
  <c r="M12752" i="2" s="1"/>
  <c r="O512" i="2" s="1"/>
  <c r="K12765" i="2"/>
  <c r="M12765" i="2" s="1"/>
  <c r="AB512" i="2" s="1"/>
  <c r="K12771" i="2"/>
  <c r="M12771" i="2" s="1"/>
  <c r="AH512" i="2" s="1"/>
  <c r="K13517" i="2"/>
  <c r="M13517" i="2" s="1"/>
  <c r="AD542" i="2" s="1"/>
  <c r="K13522" i="2"/>
  <c r="M13522" i="2" s="1"/>
  <c r="AI542" i="2" s="1"/>
  <c r="K13504" i="2"/>
  <c r="M13504" i="2" s="1"/>
  <c r="Q542" i="2" s="1"/>
  <c r="K13509" i="2"/>
  <c r="M13509" i="2" s="1"/>
  <c r="V542" i="2" s="1"/>
  <c r="K13514" i="2"/>
  <c r="M13514" i="2" s="1"/>
  <c r="AA542" i="2" s="1"/>
  <c r="K13519" i="2"/>
  <c r="M13519" i="2" s="1"/>
  <c r="AF542" i="2" s="1"/>
  <c r="K13524" i="2"/>
  <c r="M13524" i="2" s="1"/>
  <c r="AK542" i="2" s="1"/>
  <c r="K13506" i="2"/>
  <c r="M13506" i="2" s="1"/>
  <c r="S542" i="2" s="1"/>
  <c r="K13511" i="2"/>
  <c r="M13511" i="2" s="1"/>
  <c r="K13516" i="2"/>
  <c r="M13516" i="2" s="1"/>
  <c r="AC542" i="2" s="1"/>
  <c r="K13521" i="2"/>
  <c r="M13521" i="2" s="1"/>
  <c r="AH542" i="2" s="1"/>
  <c r="K13518" i="2"/>
  <c r="M13518" i="2" s="1"/>
  <c r="AE542" i="2" s="1"/>
  <c r="K13508" i="2"/>
  <c r="M13508" i="2" s="1"/>
  <c r="U542" i="2" s="1"/>
  <c r="K13513" i="2"/>
  <c r="M13513" i="2" s="1"/>
  <c r="Z542" i="2" s="1"/>
  <c r="K13510" i="2"/>
  <c r="M13510" i="2" s="1"/>
  <c r="W542" i="2" s="1"/>
  <c r="K13523" i="2"/>
  <c r="M13523" i="2" s="1"/>
  <c r="AJ542" i="2" s="1"/>
  <c r="K13505" i="2"/>
  <c r="M13505" i="2" s="1"/>
  <c r="R542" i="2" s="1"/>
  <c r="K13503" i="2"/>
  <c r="M13503" i="2" s="1"/>
  <c r="P542" i="2" s="1"/>
  <c r="K13515" i="2"/>
  <c r="M13515" i="2" s="1"/>
  <c r="AB542" i="2" s="1"/>
  <c r="K13520" i="2"/>
  <c r="M13520" i="2" s="1"/>
  <c r="AG542" i="2" s="1"/>
  <c r="K13502" i="2"/>
  <c r="M13502" i="2" s="1"/>
  <c r="O542" i="2" s="1"/>
  <c r="K13525" i="2"/>
  <c r="M13525" i="2" s="1"/>
  <c r="AL542" i="2" s="1"/>
  <c r="K13507" i="2"/>
  <c r="M13507" i="2" s="1"/>
  <c r="T542" i="2" s="1"/>
  <c r="K13512" i="2"/>
  <c r="M13512" i="2" s="1"/>
  <c r="Y542" i="2" s="1"/>
  <c r="K13526" i="2"/>
  <c r="M13526" i="2" s="1"/>
  <c r="AM542" i="2" s="1"/>
  <c r="K17425" i="2"/>
  <c r="M17425" i="2" s="1"/>
  <c r="AL698" i="2" s="1"/>
  <c r="K17407" i="2"/>
  <c r="M17407" i="2" s="1"/>
  <c r="T698" i="2" s="1"/>
  <c r="K17412" i="2"/>
  <c r="M17412" i="2" s="1"/>
  <c r="Y698" i="2" s="1"/>
  <c r="K17426" i="2"/>
  <c r="M17426" i="2" s="1"/>
  <c r="AM698" i="2" s="1"/>
  <c r="K17417" i="2"/>
  <c r="M17417" i="2" s="1"/>
  <c r="AD698" i="2" s="1"/>
  <c r="K17422" i="2"/>
  <c r="M17422" i="2" s="1"/>
  <c r="AI698" i="2" s="1"/>
  <c r="K17404" i="2"/>
  <c r="M17404" i="2" s="1"/>
  <c r="Q698" i="2" s="1"/>
  <c r="K17409" i="2"/>
  <c r="M17409" i="2" s="1"/>
  <c r="V698" i="2" s="1"/>
  <c r="K17414" i="2"/>
  <c r="M17414" i="2" s="1"/>
  <c r="AA698" i="2" s="1"/>
  <c r="K17419" i="2"/>
  <c r="M17419" i="2" s="1"/>
  <c r="AF698" i="2" s="1"/>
  <c r="K17424" i="2"/>
  <c r="M17424" i="2" s="1"/>
  <c r="AK698" i="2" s="1"/>
  <c r="K17406" i="2"/>
  <c r="M17406" i="2" s="1"/>
  <c r="S698" i="2" s="1"/>
  <c r="K17411" i="2"/>
  <c r="M17411" i="2" s="1"/>
  <c r="X698" i="2" s="1"/>
  <c r="K17416" i="2"/>
  <c r="M17416" i="2" s="1"/>
  <c r="AC698" i="2" s="1"/>
  <c r="K17421" i="2"/>
  <c r="M17421" i="2" s="1"/>
  <c r="AH698" i="2" s="1"/>
  <c r="K17403" i="2"/>
  <c r="M17403" i="2" s="1"/>
  <c r="P698" i="2" s="1"/>
  <c r="K17408" i="2"/>
  <c r="M17408" i="2" s="1"/>
  <c r="U698" i="2" s="1"/>
  <c r="K17413" i="2"/>
  <c r="M17413" i="2" s="1"/>
  <c r="K17418" i="2"/>
  <c r="M17418" i="2" s="1"/>
  <c r="AE698" i="2" s="1"/>
  <c r="K17423" i="2"/>
  <c r="M17423" i="2" s="1"/>
  <c r="AJ698" i="2" s="1"/>
  <c r="K17405" i="2"/>
  <c r="M17405" i="2" s="1"/>
  <c r="R698" i="2" s="1"/>
  <c r="K17410" i="2"/>
  <c r="M17410" i="2" s="1"/>
  <c r="W698" i="2" s="1"/>
  <c r="K17415" i="2"/>
  <c r="M17415" i="2" s="1"/>
  <c r="AB698" i="2" s="1"/>
  <c r="K17420" i="2"/>
  <c r="M17420" i="2" s="1"/>
  <c r="AG698" i="2" s="1"/>
  <c r="K17402" i="2"/>
  <c r="M17402" i="2" s="1"/>
  <c r="O698" i="2" s="1"/>
  <c r="K599" i="2"/>
  <c r="M599" i="2" s="1"/>
  <c r="AK25" i="2" s="1"/>
  <c r="K581" i="2"/>
  <c r="M581" i="2" s="1"/>
  <c r="S25" i="2" s="1"/>
  <c r="K594" i="2"/>
  <c r="M594" i="2" s="1"/>
  <c r="AF25" i="2" s="1"/>
  <c r="K592" i="2"/>
  <c r="M592" i="2" s="1"/>
  <c r="AD25" i="2" s="1"/>
  <c r="K591" i="2"/>
  <c r="M591" i="2" s="1"/>
  <c r="AC25" i="2" s="1"/>
  <c r="K596" i="2"/>
  <c r="M596" i="2" s="1"/>
  <c r="AH25" i="2" s="1"/>
  <c r="K586" i="2"/>
  <c r="M586" i="2" s="1"/>
  <c r="K583" i="2"/>
  <c r="M583" i="2" s="1"/>
  <c r="U25" i="2" s="1"/>
  <c r="K588" i="2"/>
  <c r="M588" i="2" s="1"/>
  <c r="Z25" i="2" s="1"/>
  <c r="K578" i="2"/>
  <c r="M578" i="2" s="1"/>
  <c r="P25" i="2" s="1"/>
  <c r="K598" i="2"/>
  <c r="M598" i="2" s="1"/>
  <c r="AJ25" i="2" s="1"/>
  <c r="K580" i="2"/>
  <c r="M580" i="2" s="1"/>
  <c r="R25" i="2" s="1"/>
  <c r="K600" i="2"/>
  <c r="M600" i="2" s="1"/>
  <c r="AL25" i="2" s="1"/>
  <c r="K590" i="2"/>
  <c r="M590" i="2" s="1"/>
  <c r="AB25" i="2" s="1"/>
  <c r="K595" i="2"/>
  <c r="M595" i="2" s="1"/>
  <c r="AG25" i="2" s="1"/>
  <c r="K601" i="2"/>
  <c r="M601" i="2" s="1"/>
  <c r="AM25" i="2" s="1"/>
  <c r="K582" i="2"/>
  <c r="M582" i="2" s="1"/>
  <c r="T25" i="2" s="1"/>
  <c r="K587" i="2"/>
  <c r="M587" i="2" s="1"/>
  <c r="Y25" i="2" s="1"/>
  <c r="K593" i="2"/>
  <c r="M593" i="2" s="1"/>
  <c r="AE25" i="2" s="1"/>
  <c r="K597" i="2"/>
  <c r="M597" i="2" s="1"/>
  <c r="AI25" i="2" s="1"/>
  <c r="K579" i="2"/>
  <c r="M579" i="2" s="1"/>
  <c r="Q25" i="2" s="1"/>
  <c r="K585" i="2"/>
  <c r="M585" i="2" s="1"/>
  <c r="W25" i="2" s="1"/>
  <c r="K589" i="2"/>
  <c r="M589" i="2" s="1"/>
  <c r="AA25" i="2" s="1"/>
  <c r="K584" i="2"/>
  <c r="M584" i="2" s="1"/>
  <c r="V25" i="2" s="1"/>
  <c r="K577" i="2"/>
  <c r="M577" i="2" s="1"/>
  <c r="O25" i="2" s="1"/>
  <c r="K11195" i="2"/>
  <c r="M11195" i="2" s="1"/>
  <c r="AG449" i="2" s="1"/>
  <c r="K11185" i="2"/>
  <c r="M11185" i="2" s="1"/>
  <c r="W449" i="2" s="1"/>
  <c r="K11198" i="2"/>
  <c r="M11198" i="2" s="1"/>
  <c r="AJ449" i="2" s="1"/>
  <c r="K11187" i="2"/>
  <c r="M11187" i="2" s="1"/>
  <c r="Y449" i="2" s="1"/>
  <c r="K11177" i="2"/>
  <c r="M11177" i="2" s="1"/>
  <c r="O449" i="2" s="1"/>
  <c r="K11190" i="2"/>
  <c r="M11190" i="2" s="1"/>
  <c r="AB449" i="2" s="1"/>
  <c r="K11179" i="2"/>
  <c r="M11179" i="2" s="1"/>
  <c r="Q449" i="2" s="1"/>
  <c r="K11200" i="2"/>
  <c r="M11200" i="2" s="1"/>
  <c r="AL449" i="2" s="1"/>
  <c r="K11182" i="2"/>
  <c r="M11182" i="2" s="1"/>
  <c r="T449" i="2" s="1"/>
  <c r="K11194" i="2"/>
  <c r="M11194" i="2" s="1"/>
  <c r="AF449" i="2" s="1"/>
  <c r="K11192" i="2"/>
  <c r="M11192" i="2" s="1"/>
  <c r="K11189" i="2"/>
  <c r="M11189" i="2" s="1"/>
  <c r="AA449" i="2" s="1"/>
  <c r="K11186" i="2"/>
  <c r="M11186" i="2" s="1"/>
  <c r="X449" i="2" s="1"/>
  <c r="K11184" i="2"/>
  <c r="M11184" i="2" s="1"/>
  <c r="V449" i="2" s="1"/>
  <c r="K11181" i="2"/>
  <c r="M11181" i="2" s="1"/>
  <c r="S449" i="2" s="1"/>
  <c r="K11196" i="2"/>
  <c r="M11196" i="2" s="1"/>
  <c r="AH449" i="2" s="1"/>
  <c r="K11178" i="2"/>
  <c r="M11178" i="2" s="1"/>
  <c r="P449" i="2" s="1"/>
  <c r="K11199" i="2"/>
  <c r="M11199" i="2" s="1"/>
  <c r="AK449" i="2" s="1"/>
  <c r="K11197" i="2"/>
  <c r="M11197" i="2" s="1"/>
  <c r="AI449" i="2" s="1"/>
  <c r="K11188" i="2"/>
  <c r="M11188" i="2" s="1"/>
  <c r="Z449" i="2" s="1"/>
  <c r="K11201" i="2"/>
  <c r="M11201" i="2" s="1"/>
  <c r="AM449" i="2" s="1"/>
  <c r="K11191" i="2"/>
  <c r="M11191" i="2" s="1"/>
  <c r="AC449" i="2" s="1"/>
  <c r="K11180" i="2"/>
  <c r="M11180" i="2" s="1"/>
  <c r="R449" i="2" s="1"/>
  <c r="K11193" i="2"/>
  <c r="M11193" i="2" s="1"/>
  <c r="AE449" i="2" s="1"/>
  <c r="K11183" i="2"/>
  <c r="M11183" i="2" s="1"/>
  <c r="U449" i="2" s="1"/>
  <c r="K3281" i="2"/>
  <c r="M3281" i="2" s="1"/>
  <c r="S133" i="2" s="1"/>
  <c r="K3286" i="2"/>
  <c r="M3286" i="2" s="1"/>
  <c r="X133" i="2" s="1"/>
  <c r="K3283" i="2"/>
  <c r="M3283" i="2" s="1"/>
  <c r="U133" i="2" s="1"/>
  <c r="K3296" i="2"/>
  <c r="M3296" i="2" s="1"/>
  <c r="AH133" i="2" s="1"/>
  <c r="K3278" i="2"/>
  <c r="M3278" i="2" s="1"/>
  <c r="P133" i="2" s="1"/>
  <c r="K3292" i="2"/>
  <c r="M3292" i="2" s="1"/>
  <c r="K3288" i="2"/>
  <c r="M3288" i="2" s="1"/>
  <c r="Z133" i="2" s="1"/>
  <c r="K3301" i="2"/>
  <c r="M3301" i="2" s="1"/>
  <c r="AM133" i="2" s="1"/>
  <c r="K3284" i="2"/>
  <c r="M3284" i="2" s="1"/>
  <c r="V133" i="2" s="1"/>
  <c r="K3298" i="2"/>
  <c r="M3298" i="2" s="1"/>
  <c r="AJ133" i="2" s="1"/>
  <c r="K3280" i="2"/>
  <c r="M3280" i="2" s="1"/>
  <c r="R133" i="2" s="1"/>
  <c r="K3293" i="2"/>
  <c r="M3293" i="2" s="1"/>
  <c r="AE133" i="2" s="1"/>
  <c r="K3300" i="2"/>
  <c r="M3300" i="2" s="1"/>
  <c r="AL133" i="2" s="1"/>
  <c r="K3290" i="2"/>
  <c r="M3290" i="2" s="1"/>
  <c r="AB133" i="2" s="1"/>
  <c r="K3295" i="2"/>
  <c r="M3295" i="2" s="1"/>
  <c r="AG133" i="2" s="1"/>
  <c r="K3285" i="2"/>
  <c r="M3285" i="2" s="1"/>
  <c r="W133" i="2" s="1"/>
  <c r="K3282" i="2"/>
  <c r="M3282" i="2" s="1"/>
  <c r="T133" i="2" s="1"/>
  <c r="K3287" i="2"/>
  <c r="M3287" i="2" s="1"/>
  <c r="Y133" i="2" s="1"/>
  <c r="K3277" i="2"/>
  <c r="M3277" i="2" s="1"/>
  <c r="O133" i="2" s="1"/>
  <c r="K3297" i="2"/>
  <c r="M3297" i="2" s="1"/>
  <c r="AI133" i="2" s="1"/>
  <c r="K3279" i="2"/>
  <c r="M3279" i="2" s="1"/>
  <c r="Q133" i="2" s="1"/>
  <c r="K3299" i="2"/>
  <c r="M3299" i="2" s="1"/>
  <c r="AK133" i="2" s="1"/>
  <c r="K3289" i="2"/>
  <c r="M3289" i="2" s="1"/>
  <c r="AA133" i="2" s="1"/>
  <c r="K3294" i="2"/>
  <c r="M3294" i="2" s="1"/>
  <c r="AF133" i="2" s="1"/>
  <c r="K3291" i="2"/>
  <c r="M3291" i="2" s="1"/>
  <c r="AC133" i="2" s="1"/>
  <c r="K4682" i="2"/>
  <c r="M4682" i="2" s="1"/>
  <c r="T189" i="2" s="1"/>
  <c r="K4687" i="2"/>
  <c r="M4687" i="2" s="1"/>
  <c r="Y189" i="2" s="1"/>
  <c r="K4677" i="2"/>
  <c r="M4677" i="2" s="1"/>
  <c r="O189" i="2" s="1"/>
  <c r="K4697" i="2"/>
  <c r="M4697" i="2" s="1"/>
  <c r="AI189" i="2" s="1"/>
  <c r="K4679" i="2"/>
  <c r="M4679" i="2" s="1"/>
  <c r="Q189" i="2" s="1"/>
  <c r="K4699" i="2"/>
  <c r="M4699" i="2" s="1"/>
  <c r="AK189" i="2" s="1"/>
  <c r="K4689" i="2"/>
  <c r="M4689" i="2" s="1"/>
  <c r="AA189" i="2" s="1"/>
  <c r="K4694" i="2"/>
  <c r="M4694" i="2" s="1"/>
  <c r="AF189" i="2" s="1"/>
  <c r="K4691" i="2"/>
  <c r="M4691" i="2" s="1"/>
  <c r="AC189" i="2" s="1"/>
  <c r="K4681" i="2"/>
  <c r="M4681" i="2" s="1"/>
  <c r="S189" i="2" s="1"/>
  <c r="K4686" i="2"/>
  <c r="M4686" i="2" s="1"/>
  <c r="X189" i="2" s="1"/>
  <c r="K4683" i="2"/>
  <c r="M4683" i="2" s="1"/>
  <c r="U189" i="2" s="1"/>
  <c r="K4696" i="2"/>
  <c r="M4696" i="2" s="1"/>
  <c r="AH189" i="2" s="1"/>
  <c r="K4678" i="2"/>
  <c r="M4678" i="2" s="1"/>
  <c r="P189" i="2" s="1"/>
  <c r="K4700" i="2"/>
  <c r="M4700" i="2" s="1"/>
  <c r="AL189" i="2" s="1"/>
  <c r="K4688" i="2"/>
  <c r="M4688" i="2" s="1"/>
  <c r="Z189" i="2" s="1"/>
  <c r="K4701" i="2"/>
  <c r="M4701" i="2" s="1"/>
  <c r="AM189" i="2" s="1"/>
  <c r="K4692" i="2"/>
  <c r="M4692" i="2" s="1"/>
  <c r="AD189" i="2" s="1"/>
  <c r="K4698" i="2"/>
  <c r="M4698" i="2" s="1"/>
  <c r="AJ189" i="2" s="1"/>
  <c r="K4680" i="2"/>
  <c r="M4680" i="2" s="1"/>
  <c r="R189" i="2" s="1"/>
  <c r="K4693" i="2"/>
  <c r="M4693" i="2" s="1"/>
  <c r="AE189" i="2" s="1"/>
  <c r="K4684" i="2"/>
  <c r="M4684" i="2" s="1"/>
  <c r="V189" i="2" s="1"/>
  <c r="K4690" i="2"/>
  <c r="M4690" i="2" s="1"/>
  <c r="AB189" i="2" s="1"/>
  <c r="K4695" i="2"/>
  <c r="M4695" i="2" s="1"/>
  <c r="AG189" i="2" s="1"/>
  <c r="K4685" i="2"/>
  <c r="M4685" i="2" s="1"/>
  <c r="W189" i="2" s="1"/>
  <c r="K19429" i="2"/>
  <c r="M19429" i="2" s="1"/>
  <c r="Q779" i="2" s="1"/>
  <c r="K19450" i="2"/>
  <c r="M19450" i="2" s="1"/>
  <c r="AL779" i="2" s="1"/>
  <c r="K19432" i="2"/>
  <c r="M19432" i="2" s="1"/>
  <c r="T779" i="2" s="1"/>
  <c r="K19444" i="2"/>
  <c r="M19444" i="2" s="1"/>
  <c r="AF779" i="2" s="1"/>
  <c r="K19442" i="2"/>
  <c r="M19442" i="2" s="1"/>
  <c r="AD779" i="2" s="1"/>
  <c r="K19446" i="2"/>
  <c r="M19446" i="2" s="1"/>
  <c r="AH779" i="2" s="1"/>
  <c r="K19436" i="2"/>
  <c r="M19436" i="2" s="1"/>
  <c r="X779" i="2" s="1"/>
  <c r="K19434" i="2"/>
  <c r="M19434" i="2" s="1"/>
  <c r="V779" i="2" s="1"/>
  <c r="K19438" i="2"/>
  <c r="M19438" i="2" s="1"/>
  <c r="Z779" i="2" s="1"/>
  <c r="K19428" i="2"/>
  <c r="M19428" i="2" s="1"/>
  <c r="P779" i="2" s="1"/>
  <c r="K19449" i="2"/>
  <c r="M19449" i="2" s="1"/>
  <c r="AK779" i="2" s="1"/>
  <c r="K19430" i="2"/>
  <c r="M19430" i="2" s="1"/>
  <c r="R779" i="2" s="1"/>
  <c r="K19451" i="2"/>
  <c r="M19451" i="2" s="1"/>
  <c r="AM779" i="2" s="1"/>
  <c r="K19441" i="2"/>
  <c r="M19441" i="2" s="1"/>
  <c r="AC779" i="2" s="1"/>
  <c r="K19439" i="2"/>
  <c r="M19439" i="2" s="1"/>
  <c r="AA779" i="2" s="1"/>
  <c r="K19443" i="2"/>
  <c r="M19443" i="2" s="1"/>
  <c r="AE779" i="2" s="1"/>
  <c r="K19433" i="2"/>
  <c r="M19433" i="2" s="1"/>
  <c r="U779" i="2" s="1"/>
  <c r="K19431" i="2"/>
  <c r="M19431" i="2" s="1"/>
  <c r="S779" i="2" s="1"/>
  <c r="K19445" i="2"/>
  <c r="M19445" i="2" s="1"/>
  <c r="AG779" i="2" s="1"/>
  <c r="K19435" i="2"/>
  <c r="M19435" i="2" s="1"/>
  <c r="K19448" i="2"/>
  <c r="M19448" i="2" s="1"/>
  <c r="AJ779" i="2" s="1"/>
  <c r="K19447" i="2"/>
  <c r="M19447" i="2" s="1"/>
  <c r="AI779" i="2" s="1"/>
  <c r="K19437" i="2"/>
  <c r="M19437" i="2" s="1"/>
  <c r="Y779" i="2" s="1"/>
  <c r="K19427" i="2"/>
  <c r="M19427" i="2" s="1"/>
  <c r="O779" i="2" s="1"/>
  <c r="K19440" i="2"/>
  <c r="M19440" i="2" s="1"/>
  <c r="AB779" i="2" s="1"/>
  <c r="K17825" i="2"/>
  <c r="M17825" i="2" s="1"/>
  <c r="AL714" i="2" s="1"/>
  <c r="K17807" i="2"/>
  <c r="M17807" i="2" s="1"/>
  <c r="T714" i="2" s="1"/>
  <c r="K17812" i="2"/>
  <c r="M17812" i="2" s="1"/>
  <c r="Y714" i="2" s="1"/>
  <c r="K17818" i="2"/>
  <c r="M17818" i="2" s="1"/>
  <c r="AE714" i="2" s="1"/>
  <c r="K17817" i="2"/>
  <c r="M17817" i="2" s="1"/>
  <c r="AD714" i="2" s="1"/>
  <c r="K17822" i="2"/>
  <c r="M17822" i="2" s="1"/>
  <c r="AI714" i="2" s="1"/>
  <c r="K17804" i="2"/>
  <c r="M17804" i="2" s="1"/>
  <c r="Q714" i="2" s="1"/>
  <c r="K17809" i="2"/>
  <c r="M17809" i="2" s="1"/>
  <c r="V714" i="2" s="1"/>
  <c r="K17814" i="2"/>
  <c r="M17814" i="2" s="1"/>
  <c r="K17819" i="2"/>
  <c r="M17819" i="2" s="1"/>
  <c r="AF714" i="2" s="1"/>
  <c r="K17824" i="2"/>
  <c r="M17824" i="2" s="1"/>
  <c r="AK714" i="2" s="1"/>
  <c r="K17806" i="2"/>
  <c r="M17806" i="2" s="1"/>
  <c r="S714" i="2" s="1"/>
  <c r="K17811" i="2"/>
  <c r="M17811" i="2" s="1"/>
  <c r="X714" i="2" s="1"/>
  <c r="K17816" i="2"/>
  <c r="M17816" i="2" s="1"/>
  <c r="AC714" i="2" s="1"/>
  <c r="K17821" i="2"/>
  <c r="M17821" i="2" s="1"/>
  <c r="AH714" i="2" s="1"/>
  <c r="K17803" i="2"/>
  <c r="M17803" i="2" s="1"/>
  <c r="P714" i="2" s="1"/>
  <c r="K17808" i="2"/>
  <c r="M17808" i="2" s="1"/>
  <c r="U714" i="2" s="1"/>
  <c r="K17813" i="2"/>
  <c r="M17813" i="2" s="1"/>
  <c r="Z714" i="2" s="1"/>
  <c r="K17802" i="2"/>
  <c r="M17802" i="2" s="1"/>
  <c r="O714" i="2" s="1"/>
  <c r="K17823" i="2"/>
  <c r="M17823" i="2" s="1"/>
  <c r="AJ714" i="2" s="1"/>
  <c r="K17805" i="2"/>
  <c r="M17805" i="2" s="1"/>
  <c r="R714" i="2" s="1"/>
  <c r="K17826" i="2"/>
  <c r="M17826" i="2" s="1"/>
  <c r="AM714" i="2" s="1"/>
  <c r="K17815" i="2"/>
  <c r="M17815" i="2" s="1"/>
  <c r="AB714" i="2" s="1"/>
  <c r="K17820" i="2"/>
  <c r="M17820" i="2" s="1"/>
  <c r="AG714" i="2" s="1"/>
  <c r="K17810" i="2"/>
  <c r="M17810" i="2" s="1"/>
  <c r="W714" i="2" s="1"/>
  <c r="K9449" i="2"/>
  <c r="M9449" i="2" s="1"/>
  <c r="AK379" i="2" s="1"/>
  <c r="K9431" i="2"/>
  <c r="M9431" i="2" s="1"/>
  <c r="S379" i="2" s="1"/>
  <c r="K9437" i="2"/>
  <c r="M9437" i="2" s="1"/>
  <c r="Y379" i="2" s="1"/>
  <c r="K9451" i="2"/>
  <c r="M9451" i="2" s="1"/>
  <c r="AM379" i="2" s="1"/>
  <c r="K9441" i="2"/>
  <c r="M9441" i="2" s="1"/>
  <c r="AC379" i="2" s="1"/>
  <c r="K9446" i="2"/>
  <c r="M9446" i="2" s="1"/>
  <c r="AH379" i="2" s="1"/>
  <c r="K9429" i="2"/>
  <c r="M9429" i="2" s="1"/>
  <c r="Q379" i="2" s="1"/>
  <c r="K9443" i="2"/>
  <c r="M9443" i="2" s="1"/>
  <c r="AE379" i="2" s="1"/>
  <c r="K9433" i="2"/>
  <c r="M9433" i="2" s="1"/>
  <c r="U379" i="2" s="1"/>
  <c r="K9438" i="2"/>
  <c r="M9438" i="2" s="1"/>
  <c r="Z379" i="2" s="1"/>
  <c r="K9435" i="2"/>
  <c r="M9435" i="2" s="1"/>
  <c r="W379" i="2" s="1"/>
  <c r="K9448" i="2"/>
  <c r="M9448" i="2" s="1"/>
  <c r="AJ379" i="2" s="1"/>
  <c r="K9430" i="2"/>
  <c r="M9430" i="2" s="1"/>
  <c r="R379" i="2" s="1"/>
  <c r="K9427" i="2"/>
  <c r="M9427" i="2" s="1"/>
  <c r="O379" i="2" s="1"/>
  <c r="K9440" i="2"/>
  <c r="M9440" i="2" s="1"/>
  <c r="AB379" i="2" s="1"/>
  <c r="K9444" i="2"/>
  <c r="M9444" i="2" s="1"/>
  <c r="AF379" i="2" s="1"/>
  <c r="K9450" i="2"/>
  <c r="M9450" i="2" s="1"/>
  <c r="AL379" i="2" s="1"/>
  <c r="K9432" i="2"/>
  <c r="M9432" i="2" s="1"/>
  <c r="T379" i="2" s="1"/>
  <c r="K9436" i="2"/>
  <c r="M9436" i="2" s="1"/>
  <c r="X379" i="2" s="1"/>
  <c r="K9442" i="2"/>
  <c r="M9442" i="2" s="1"/>
  <c r="K9447" i="2"/>
  <c r="M9447" i="2" s="1"/>
  <c r="AI379" i="2" s="1"/>
  <c r="K9428" i="2"/>
  <c r="M9428" i="2" s="1"/>
  <c r="P379" i="2" s="1"/>
  <c r="K9434" i="2"/>
  <c r="M9434" i="2" s="1"/>
  <c r="V379" i="2" s="1"/>
  <c r="K9439" i="2"/>
  <c r="M9439" i="2" s="1"/>
  <c r="AA379" i="2" s="1"/>
  <c r="K9445" i="2"/>
  <c r="M9445" i="2" s="1"/>
  <c r="AG379" i="2" s="1"/>
  <c r="K3688" i="2"/>
  <c r="M3688" i="2" s="1"/>
  <c r="Z149" i="2" s="1"/>
  <c r="K3701" i="2"/>
  <c r="M3701" i="2" s="1"/>
  <c r="AM149" i="2" s="1"/>
  <c r="K3684" i="2"/>
  <c r="M3684" i="2" s="1"/>
  <c r="V149" i="2" s="1"/>
  <c r="K3698" i="2"/>
  <c r="M3698" i="2" s="1"/>
  <c r="AJ149" i="2" s="1"/>
  <c r="K3680" i="2"/>
  <c r="M3680" i="2" s="1"/>
  <c r="R149" i="2" s="1"/>
  <c r="K3693" i="2"/>
  <c r="M3693" i="2" s="1"/>
  <c r="AE149" i="2" s="1"/>
  <c r="K3692" i="2"/>
  <c r="M3692" i="2" s="1"/>
  <c r="AD149" i="2" s="1"/>
  <c r="K3690" i="2"/>
  <c r="M3690" i="2" s="1"/>
  <c r="AB149" i="2" s="1"/>
  <c r="K3695" i="2"/>
  <c r="M3695" i="2" s="1"/>
  <c r="AG149" i="2" s="1"/>
  <c r="K3685" i="2"/>
  <c r="M3685" i="2" s="1"/>
  <c r="K3682" i="2"/>
  <c r="M3682" i="2" s="1"/>
  <c r="T149" i="2" s="1"/>
  <c r="K3687" i="2"/>
  <c r="M3687" i="2" s="1"/>
  <c r="Y149" i="2" s="1"/>
  <c r="K3677" i="2"/>
  <c r="M3677" i="2" s="1"/>
  <c r="O149" i="2" s="1"/>
  <c r="K3697" i="2"/>
  <c r="M3697" i="2" s="1"/>
  <c r="AI149" i="2" s="1"/>
  <c r="K3679" i="2"/>
  <c r="M3679" i="2" s="1"/>
  <c r="Q149" i="2" s="1"/>
  <c r="K3699" i="2"/>
  <c r="M3699" i="2" s="1"/>
  <c r="AK149" i="2" s="1"/>
  <c r="K3689" i="2"/>
  <c r="M3689" i="2" s="1"/>
  <c r="AA149" i="2" s="1"/>
  <c r="K3694" i="2"/>
  <c r="M3694" i="2" s="1"/>
  <c r="AF149" i="2" s="1"/>
  <c r="K3691" i="2"/>
  <c r="M3691" i="2" s="1"/>
  <c r="AC149" i="2" s="1"/>
  <c r="K3681" i="2"/>
  <c r="M3681" i="2" s="1"/>
  <c r="S149" i="2" s="1"/>
  <c r="K3686" i="2"/>
  <c r="M3686" i="2" s="1"/>
  <c r="X149" i="2" s="1"/>
  <c r="K3683" i="2"/>
  <c r="M3683" i="2" s="1"/>
  <c r="U149" i="2" s="1"/>
  <c r="K3696" i="2"/>
  <c r="M3696" i="2" s="1"/>
  <c r="AH149" i="2" s="1"/>
  <c r="K3678" i="2"/>
  <c r="M3678" i="2" s="1"/>
  <c r="P149" i="2" s="1"/>
  <c r="K3700" i="2"/>
  <c r="M3700" i="2" s="1"/>
  <c r="AL149" i="2" s="1"/>
  <c r="K1275" i="2"/>
  <c r="M1275" i="2" s="1"/>
  <c r="AL52" i="2" s="1"/>
  <c r="K1257" i="2"/>
  <c r="M1257" i="2" s="1"/>
  <c r="T52" i="2" s="1"/>
  <c r="K1263" i="2"/>
  <c r="M1263" i="2" s="1"/>
  <c r="Z52" i="2" s="1"/>
  <c r="K1269" i="2"/>
  <c r="M1269" i="2" s="1"/>
  <c r="AF52" i="2" s="1"/>
  <c r="K1267" i="2"/>
  <c r="M1267" i="2" s="1"/>
  <c r="AD52" i="2" s="1"/>
  <c r="K1272" i="2"/>
  <c r="M1272" i="2" s="1"/>
  <c r="AI52" i="2" s="1"/>
  <c r="K1255" i="2"/>
  <c r="M1255" i="2" s="1"/>
  <c r="R52" i="2" s="1"/>
  <c r="K1261" i="2"/>
  <c r="M1261" i="2" s="1"/>
  <c r="X52" i="2" s="1"/>
  <c r="K1259" i="2"/>
  <c r="M1259" i="2" s="1"/>
  <c r="V52" i="2" s="1"/>
  <c r="K1264" i="2"/>
  <c r="M1264" i="2" s="1"/>
  <c r="AA52" i="2" s="1"/>
  <c r="K1253" i="2"/>
  <c r="M1253" i="2" s="1"/>
  <c r="P52" i="2" s="1"/>
  <c r="K1274" i="2"/>
  <c r="M1274" i="2" s="1"/>
  <c r="AK52" i="2" s="1"/>
  <c r="K1256" i="2"/>
  <c r="M1256" i="2" s="1"/>
  <c r="S52" i="2" s="1"/>
  <c r="K1276" i="2"/>
  <c r="M1276" i="2" s="1"/>
  <c r="AM52" i="2" s="1"/>
  <c r="K1266" i="2"/>
  <c r="M1266" i="2" s="1"/>
  <c r="AC52" i="2" s="1"/>
  <c r="K1270" i="2"/>
  <c r="M1270" i="2" s="1"/>
  <c r="AG52" i="2" s="1"/>
  <c r="K1268" i="2"/>
  <c r="M1268" i="2" s="1"/>
  <c r="AE52" i="2" s="1"/>
  <c r="K1258" i="2"/>
  <c r="M1258" i="2" s="1"/>
  <c r="U52" i="2" s="1"/>
  <c r="K1262" i="2"/>
  <c r="M1262" i="2" s="1"/>
  <c r="Y52" i="2" s="1"/>
  <c r="K1260" i="2"/>
  <c r="M1260" i="2" s="1"/>
  <c r="W52" i="2" s="1"/>
  <c r="K1273" i="2"/>
  <c r="M1273" i="2" s="1"/>
  <c r="AJ52" i="2" s="1"/>
  <c r="K1254" i="2"/>
  <c r="M1254" i="2" s="1"/>
  <c r="Q52" i="2" s="1"/>
  <c r="K1252" i="2"/>
  <c r="M1252" i="2" s="1"/>
  <c r="O52" i="2" s="1"/>
  <c r="K1265" i="2"/>
  <c r="M1265" i="2" s="1"/>
  <c r="AB52" i="2" s="1"/>
  <c r="K1271" i="2"/>
  <c r="M1271" i="2" s="1"/>
  <c r="AH52" i="2" s="1"/>
  <c r="K6241" i="2"/>
  <c r="M6241" i="2" s="1"/>
  <c r="AC251" i="2" s="1"/>
  <c r="K6246" i="2"/>
  <c r="M6246" i="2" s="1"/>
  <c r="AH251" i="2" s="1"/>
  <c r="K6235" i="2"/>
  <c r="M6235" i="2" s="1"/>
  <c r="W251" i="2" s="1"/>
  <c r="K6233" i="2"/>
  <c r="M6233" i="2" s="1"/>
  <c r="U251" i="2" s="1"/>
  <c r="K6238" i="2"/>
  <c r="M6238" i="2" s="1"/>
  <c r="Z251" i="2" s="1"/>
  <c r="K6227" i="2"/>
  <c r="M6227" i="2" s="1"/>
  <c r="O251" i="2" s="1"/>
  <c r="K6248" i="2"/>
  <c r="M6248" i="2" s="1"/>
  <c r="AJ251" i="2" s="1"/>
  <c r="K6230" i="2"/>
  <c r="M6230" i="2" s="1"/>
  <c r="R251" i="2" s="1"/>
  <c r="K6244" i="2"/>
  <c r="M6244" i="2" s="1"/>
  <c r="AF251" i="2" s="1"/>
  <c r="K6240" i="2"/>
  <c r="M6240" i="2" s="1"/>
  <c r="AB251" i="2" s="1"/>
  <c r="K6245" i="2"/>
  <c r="M6245" i="2" s="1"/>
  <c r="AG251" i="2" s="1"/>
  <c r="K6236" i="2"/>
  <c r="M6236" i="2" s="1"/>
  <c r="X251" i="2" s="1"/>
  <c r="K6250" i="2"/>
  <c r="M6250" i="2" s="1"/>
  <c r="AL251" i="2" s="1"/>
  <c r="K6232" i="2"/>
  <c r="M6232" i="2" s="1"/>
  <c r="T251" i="2" s="1"/>
  <c r="K6237" i="2"/>
  <c r="M6237" i="2" s="1"/>
  <c r="Y251" i="2" s="1"/>
  <c r="K6228" i="2"/>
  <c r="M6228" i="2" s="1"/>
  <c r="P251" i="2" s="1"/>
  <c r="K6242" i="2"/>
  <c r="M6242" i="2" s="1"/>
  <c r="AD251" i="2" s="1"/>
  <c r="K6247" i="2"/>
  <c r="M6247" i="2" s="1"/>
  <c r="AI251" i="2" s="1"/>
  <c r="K6229" i="2"/>
  <c r="M6229" i="2" s="1"/>
  <c r="Q251" i="2" s="1"/>
  <c r="K6234" i="2"/>
  <c r="M6234" i="2" s="1"/>
  <c r="V251" i="2" s="1"/>
  <c r="K6239" i="2"/>
  <c r="M6239" i="2" s="1"/>
  <c r="AA251" i="2" s="1"/>
  <c r="K6251" i="2"/>
  <c r="M6251" i="2" s="1"/>
  <c r="AM251" i="2" s="1"/>
  <c r="K6249" i="2"/>
  <c r="M6249" i="2" s="1"/>
  <c r="AK251" i="2" s="1"/>
  <c r="K6231" i="2"/>
  <c r="M6231" i="2" s="1"/>
  <c r="S251" i="2" s="1"/>
  <c r="K6243" i="2"/>
  <c r="M6243" i="2" s="1"/>
  <c r="AE251" i="2" s="1"/>
  <c r="K38" i="2"/>
  <c r="M38" i="2" s="1"/>
  <c r="Z3" i="2" s="1"/>
  <c r="K28" i="2"/>
  <c r="M28" i="2" s="1"/>
  <c r="P3" i="2" s="1"/>
  <c r="K32" i="2"/>
  <c r="M32" i="2" s="1"/>
  <c r="T3" i="2" s="1"/>
  <c r="K30" i="2"/>
  <c r="M30" i="2" s="1"/>
  <c r="R3" i="2" s="1"/>
  <c r="K51" i="2"/>
  <c r="M51" i="2" s="1"/>
  <c r="AM3" i="2" s="1"/>
  <c r="K49" i="2"/>
  <c r="M49" i="2" s="1"/>
  <c r="AK3" i="2" s="1"/>
  <c r="K48" i="2"/>
  <c r="M48" i="2" s="1"/>
  <c r="AJ3" i="2" s="1"/>
  <c r="K43" i="2"/>
  <c r="M43" i="2" s="1"/>
  <c r="AE3" i="2" s="1"/>
  <c r="K41" i="2"/>
  <c r="M41" i="2" s="1"/>
  <c r="AC3" i="2" s="1"/>
  <c r="K45" i="2"/>
  <c r="M45" i="2" s="1"/>
  <c r="AG3" i="2" s="1"/>
  <c r="K35" i="2"/>
  <c r="M35" i="2" s="1"/>
  <c r="W3" i="2" s="1"/>
  <c r="K33" i="2"/>
  <c r="M33" i="2" s="1"/>
  <c r="U3" i="2" s="1"/>
  <c r="K47" i="2"/>
  <c r="M47" i="2" s="1"/>
  <c r="AI3" i="2" s="1"/>
  <c r="K37" i="2"/>
  <c r="M37" i="2" s="1"/>
  <c r="Y3" i="2" s="1"/>
  <c r="K27" i="2"/>
  <c r="M27" i="2" s="1"/>
  <c r="O3" i="2" s="1"/>
  <c r="K40" i="2"/>
  <c r="M40" i="2" s="1"/>
  <c r="AB3" i="2" s="1"/>
  <c r="K39" i="2"/>
  <c r="M39" i="2" s="1"/>
  <c r="K29" i="2"/>
  <c r="M29" i="2" s="1"/>
  <c r="Q3" i="2" s="1"/>
  <c r="K50" i="2"/>
  <c r="M50" i="2" s="1"/>
  <c r="AL3" i="2" s="1"/>
  <c r="K31" i="2"/>
  <c r="M31" i="2" s="1"/>
  <c r="S3" i="2" s="1"/>
  <c r="K44" i="2"/>
  <c r="M44" i="2" s="1"/>
  <c r="AF3" i="2" s="1"/>
  <c r="K42" i="2"/>
  <c r="M42" i="2" s="1"/>
  <c r="AD3" i="2" s="1"/>
  <c r="K46" i="2"/>
  <c r="M46" i="2" s="1"/>
  <c r="AH3" i="2" s="1"/>
  <c r="K36" i="2"/>
  <c r="M36" i="2" s="1"/>
  <c r="X3" i="2" s="1"/>
  <c r="K34" i="2"/>
  <c r="M34" i="2" s="1"/>
  <c r="V3" i="2" s="1"/>
  <c r="K20237" i="2"/>
  <c r="M20237" i="2" s="1"/>
  <c r="Y811" i="2" s="1"/>
  <c r="K20227" i="2"/>
  <c r="M20227" i="2" s="1"/>
  <c r="O811" i="2" s="1"/>
  <c r="K20240" i="2"/>
  <c r="M20240" i="2" s="1"/>
  <c r="K20229" i="2"/>
  <c r="M20229" i="2" s="1"/>
  <c r="Q811" i="2" s="1"/>
  <c r="K20250" i="2"/>
  <c r="M20250" i="2" s="1"/>
  <c r="AL811" i="2" s="1"/>
  <c r="K20232" i="2"/>
  <c r="M20232" i="2" s="1"/>
  <c r="T811" i="2" s="1"/>
  <c r="K20244" i="2"/>
  <c r="M20244" i="2" s="1"/>
  <c r="AF811" i="2" s="1"/>
  <c r="K20242" i="2"/>
  <c r="M20242" i="2" s="1"/>
  <c r="AD811" i="2" s="1"/>
  <c r="K20247" i="2"/>
  <c r="M20247" i="2" s="1"/>
  <c r="AI811" i="2" s="1"/>
  <c r="K20236" i="2"/>
  <c r="M20236" i="2" s="1"/>
  <c r="X811" i="2" s="1"/>
  <c r="K20234" i="2"/>
  <c r="M20234" i="2" s="1"/>
  <c r="V811" i="2" s="1"/>
  <c r="K20239" i="2"/>
  <c r="M20239" i="2" s="1"/>
  <c r="AA811" i="2" s="1"/>
  <c r="K20228" i="2"/>
  <c r="M20228" i="2" s="1"/>
  <c r="P811" i="2" s="1"/>
  <c r="K20249" i="2"/>
  <c r="M20249" i="2" s="1"/>
  <c r="AK811" i="2" s="1"/>
  <c r="K20231" i="2"/>
  <c r="M20231" i="2" s="1"/>
  <c r="S811" i="2" s="1"/>
  <c r="K20251" i="2"/>
  <c r="M20251" i="2" s="1"/>
  <c r="AM811" i="2" s="1"/>
  <c r="K20241" i="2"/>
  <c r="M20241" i="2" s="1"/>
  <c r="AC811" i="2" s="1"/>
  <c r="K20238" i="2"/>
  <c r="M20238" i="2" s="1"/>
  <c r="Z811" i="2" s="1"/>
  <c r="K20243" i="2"/>
  <c r="M20243" i="2" s="1"/>
  <c r="AE811" i="2" s="1"/>
  <c r="K20233" i="2"/>
  <c r="M20233" i="2" s="1"/>
  <c r="U811" i="2" s="1"/>
  <c r="K20230" i="2"/>
  <c r="M20230" i="2" s="1"/>
  <c r="R811" i="2" s="1"/>
  <c r="K20245" i="2"/>
  <c r="M20245" i="2" s="1"/>
  <c r="AG811" i="2" s="1"/>
  <c r="K20235" i="2"/>
  <c r="M20235" i="2" s="1"/>
  <c r="W811" i="2" s="1"/>
  <c r="K20248" i="2"/>
  <c r="M20248" i="2" s="1"/>
  <c r="AJ811" i="2" s="1"/>
  <c r="K20246" i="2"/>
  <c r="M20246" i="2" s="1"/>
  <c r="AH811" i="2" s="1"/>
  <c r="K17840" i="2"/>
  <c r="M17840" i="2" s="1"/>
  <c r="AB715" i="2" s="1"/>
  <c r="K17845" i="2"/>
  <c r="M17845" i="2" s="1"/>
  <c r="AG715" i="2" s="1"/>
  <c r="K17835" i="2"/>
  <c r="M17835" i="2" s="1"/>
  <c r="W715" i="2" s="1"/>
  <c r="K17832" i="2"/>
  <c r="M17832" i="2" s="1"/>
  <c r="T715" i="2" s="1"/>
  <c r="K17837" i="2"/>
  <c r="M17837" i="2" s="1"/>
  <c r="Y715" i="2" s="1"/>
  <c r="K17827" i="2"/>
  <c r="M17827" i="2" s="1"/>
  <c r="O715" i="2" s="1"/>
  <c r="K17847" i="2"/>
  <c r="M17847" i="2" s="1"/>
  <c r="AI715" i="2" s="1"/>
  <c r="K17829" i="2"/>
  <c r="M17829" i="2" s="1"/>
  <c r="Q715" i="2" s="1"/>
  <c r="K17850" i="2"/>
  <c r="M17850" i="2" s="1"/>
  <c r="AL715" i="2" s="1"/>
  <c r="K17839" i="2"/>
  <c r="M17839" i="2" s="1"/>
  <c r="AA715" i="2" s="1"/>
  <c r="K17844" i="2"/>
  <c r="M17844" i="2" s="1"/>
  <c r="AF715" i="2" s="1"/>
  <c r="K17842" i="2"/>
  <c r="M17842" i="2" s="1"/>
  <c r="AD715" i="2" s="1"/>
  <c r="K17849" i="2"/>
  <c r="M17849" i="2" s="1"/>
  <c r="AK715" i="2" s="1"/>
  <c r="K17831" i="2"/>
  <c r="M17831" i="2" s="1"/>
  <c r="S715" i="2" s="1"/>
  <c r="K17836" i="2"/>
  <c r="M17836" i="2" s="1"/>
  <c r="X715" i="2" s="1"/>
  <c r="K17834" i="2"/>
  <c r="M17834" i="2" s="1"/>
  <c r="V715" i="2" s="1"/>
  <c r="K17841" i="2"/>
  <c r="M17841" i="2" s="1"/>
  <c r="K17846" i="2"/>
  <c r="M17846" i="2" s="1"/>
  <c r="AH715" i="2" s="1"/>
  <c r="K17828" i="2"/>
  <c r="M17828" i="2" s="1"/>
  <c r="P715" i="2" s="1"/>
  <c r="K17833" i="2"/>
  <c r="M17833" i="2" s="1"/>
  <c r="U715" i="2" s="1"/>
  <c r="K17838" i="2"/>
  <c r="M17838" i="2" s="1"/>
  <c r="Z715" i="2" s="1"/>
  <c r="K17851" i="2"/>
  <c r="M17851" i="2" s="1"/>
  <c r="AM715" i="2" s="1"/>
  <c r="K17848" i="2"/>
  <c r="M17848" i="2" s="1"/>
  <c r="AJ715" i="2" s="1"/>
  <c r="K17830" i="2"/>
  <c r="M17830" i="2" s="1"/>
  <c r="R715" i="2" s="1"/>
  <c r="K17843" i="2"/>
  <c r="M17843" i="2" s="1"/>
  <c r="AE715" i="2" s="1"/>
  <c r="K12687" i="2"/>
  <c r="M12687" i="2" s="1"/>
  <c r="Y509" i="2" s="1"/>
  <c r="K12677" i="2"/>
  <c r="M12677" i="2" s="1"/>
  <c r="O509" i="2" s="1"/>
  <c r="K12691" i="2"/>
  <c r="M12691" i="2" s="1"/>
  <c r="AC509" i="2" s="1"/>
  <c r="K12697" i="2"/>
  <c r="M12697" i="2" s="1"/>
  <c r="AI509" i="2" s="1"/>
  <c r="K12679" i="2"/>
  <c r="M12679" i="2" s="1"/>
  <c r="Q509" i="2" s="1"/>
  <c r="K12700" i="2"/>
  <c r="M12700" i="2" s="1"/>
  <c r="AL509" i="2" s="1"/>
  <c r="K12683" i="2"/>
  <c r="M12683" i="2" s="1"/>
  <c r="U509" i="2" s="1"/>
  <c r="K12689" i="2"/>
  <c r="M12689" i="2" s="1"/>
  <c r="AA509" i="2" s="1"/>
  <c r="K12694" i="2"/>
  <c r="M12694" i="2" s="1"/>
  <c r="AF509" i="2" s="1"/>
  <c r="K12692" i="2"/>
  <c r="M12692" i="2" s="1"/>
  <c r="AD509" i="2" s="1"/>
  <c r="K12681" i="2"/>
  <c r="M12681" i="2" s="1"/>
  <c r="S509" i="2" s="1"/>
  <c r="K12686" i="2"/>
  <c r="M12686" i="2" s="1"/>
  <c r="K12684" i="2"/>
  <c r="M12684" i="2" s="1"/>
  <c r="V509" i="2" s="1"/>
  <c r="K12696" i="2"/>
  <c r="M12696" i="2" s="1"/>
  <c r="AH509" i="2" s="1"/>
  <c r="K12678" i="2"/>
  <c r="M12678" i="2" s="1"/>
  <c r="P509" i="2" s="1"/>
  <c r="K12698" i="2"/>
  <c r="M12698" i="2" s="1"/>
  <c r="AJ509" i="2" s="1"/>
  <c r="K12688" i="2"/>
  <c r="M12688" i="2" s="1"/>
  <c r="Z509" i="2" s="1"/>
  <c r="K12701" i="2"/>
  <c r="M12701" i="2" s="1"/>
  <c r="AM509" i="2" s="1"/>
  <c r="K12690" i="2"/>
  <c r="M12690" i="2" s="1"/>
  <c r="AB509" i="2" s="1"/>
  <c r="K12680" i="2"/>
  <c r="M12680" i="2" s="1"/>
  <c r="R509" i="2" s="1"/>
  <c r="K12693" i="2"/>
  <c r="M12693" i="2" s="1"/>
  <c r="AE509" i="2" s="1"/>
  <c r="K12682" i="2"/>
  <c r="M12682" i="2" s="1"/>
  <c r="T509" i="2" s="1"/>
  <c r="K12695" i="2"/>
  <c r="M12695" i="2" s="1"/>
  <c r="AG509" i="2" s="1"/>
  <c r="K12685" i="2"/>
  <c r="M12685" i="2" s="1"/>
  <c r="W509" i="2" s="1"/>
  <c r="K12699" i="2"/>
  <c r="M12699" i="2" s="1"/>
  <c r="AK509" i="2" s="1"/>
  <c r="K23814" i="2"/>
  <c r="M23814" i="2" s="1"/>
  <c r="AA954" i="2" s="1"/>
  <c r="K23819" i="2"/>
  <c r="M23819" i="2" s="1"/>
  <c r="AF954" i="2" s="1"/>
  <c r="K23817" i="2"/>
  <c r="M23817" i="2" s="1"/>
  <c r="AD954" i="2" s="1"/>
  <c r="K23806" i="2"/>
  <c r="M23806" i="2" s="1"/>
  <c r="S954" i="2" s="1"/>
  <c r="K23811" i="2"/>
  <c r="M23811" i="2" s="1"/>
  <c r="X954" i="2" s="1"/>
  <c r="K23809" i="2"/>
  <c r="M23809" i="2" s="1"/>
  <c r="V954" i="2" s="1"/>
  <c r="K23821" i="2"/>
  <c r="M23821" i="2" s="1"/>
  <c r="AH954" i="2" s="1"/>
  <c r="K23803" i="2"/>
  <c r="M23803" i="2" s="1"/>
  <c r="P954" i="2" s="1"/>
  <c r="K23823" i="2"/>
  <c r="M23823" i="2" s="1"/>
  <c r="AJ954" i="2" s="1"/>
  <c r="K23813" i="2"/>
  <c r="M23813" i="2" s="1"/>
  <c r="Z954" i="2" s="1"/>
  <c r="K23826" i="2"/>
  <c r="M23826" i="2" s="1"/>
  <c r="AM954" i="2" s="1"/>
  <c r="K23815" i="2"/>
  <c r="M23815" i="2" s="1"/>
  <c r="K23805" i="2"/>
  <c r="M23805" i="2" s="1"/>
  <c r="R954" i="2" s="1"/>
  <c r="K23818" i="2"/>
  <c r="M23818" i="2" s="1"/>
  <c r="AE954" i="2" s="1"/>
  <c r="K23807" i="2"/>
  <c r="M23807" i="2" s="1"/>
  <c r="T954" i="2" s="1"/>
  <c r="K23820" i="2"/>
  <c r="M23820" i="2" s="1"/>
  <c r="AG954" i="2" s="1"/>
  <c r="K23810" i="2"/>
  <c r="M23810" i="2" s="1"/>
  <c r="W954" i="2" s="1"/>
  <c r="K23824" i="2"/>
  <c r="M23824" i="2" s="1"/>
  <c r="AK954" i="2" s="1"/>
  <c r="K23812" i="2"/>
  <c r="M23812" i="2" s="1"/>
  <c r="Y954" i="2" s="1"/>
  <c r="K23802" i="2"/>
  <c r="M23802" i="2" s="1"/>
  <c r="O954" i="2" s="1"/>
  <c r="K23816" i="2"/>
  <c r="M23816" i="2" s="1"/>
  <c r="AC954" i="2" s="1"/>
  <c r="K23822" i="2"/>
  <c r="M23822" i="2" s="1"/>
  <c r="AI954" i="2" s="1"/>
  <c r="K23804" i="2"/>
  <c r="M23804" i="2" s="1"/>
  <c r="Q954" i="2" s="1"/>
  <c r="K23825" i="2"/>
  <c r="M23825" i="2" s="1"/>
  <c r="AL954" i="2" s="1"/>
  <c r="K23808" i="2"/>
  <c r="M23808" i="2" s="1"/>
  <c r="U954" i="2" s="1"/>
  <c r="K19605" i="2"/>
  <c r="M19605" i="2" s="1"/>
  <c r="R786" i="2" s="1"/>
  <c r="K19618" i="2"/>
  <c r="M19618" i="2" s="1"/>
  <c r="AE786" i="2" s="1"/>
  <c r="K19608" i="2"/>
  <c r="M19608" i="2" s="1"/>
  <c r="U786" i="2" s="1"/>
  <c r="K19620" i="2"/>
  <c r="M19620" i="2" s="1"/>
  <c r="AG786" i="2" s="1"/>
  <c r="K19610" i="2"/>
  <c r="M19610" i="2" s="1"/>
  <c r="W786" i="2" s="1"/>
  <c r="K19623" i="2"/>
  <c r="M19623" i="2" s="1"/>
  <c r="AJ786" i="2" s="1"/>
  <c r="K19612" i="2"/>
  <c r="M19612" i="2" s="1"/>
  <c r="Y786" i="2" s="1"/>
  <c r="K19602" i="2"/>
  <c r="M19602" i="2" s="1"/>
  <c r="O786" i="2" s="1"/>
  <c r="K19615" i="2"/>
  <c r="M19615" i="2" s="1"/>
  <c r="AB786" i="2" s="1"/>
  <c r="K19604" i="2"/>
  <c r="M19604" i="2" s="1"/>
  <c r="Q786" i="2" s="1"/>
  <c r="K19625" i="2"/>
  <c r="M19625" i="2" s="1"/>
  <c r="AL786" i="2" s="1"/>
  <c r="K19607" i="2"/>
  <c r="M19607" i="2" s="1"/>
  <c r="T786" i="2" s="1"/>
  <c r="K19619" i="2"/>
  <c r="M19619" i="2" s="1"/>
  <c r="AF786" i="2" s="1"/>
  <c r="K19617" i="2"/>
  <c r="M19617" i="2" s="1"/>
  <c r="AD786" i="2" s="1"/>
  <c r="K19622" i="2"/>
  <c r="M19622" i="2" s="1"/>
  <c r="AI786" i="2" s="1"/>
  <c r="K19611" i="2"/>
  <c r="M19611" i="2" s="1"/>
  <c r="X786" i="2" s="1"/>
  <c r="K19609" i="2"/>
  <c r="M19609" i="2" s="1"/>
  <c r="V786" i="2" s="1"/>
  <c r="K19606" i="2"/>
  <c r="M19606" i="2" s="1"/>
  <c r="S786" i="2" s="1"/>
  <c r="K19621" i="2"/>
  <c r="M19621" i="2" s="1"/>
  <c r="AH786" i="2" s="1"/>
  <c r="K19603" i="2"/>
  <c r="M19603" i="2" s="1"/>
  <c r="P786" i="2" s="1"/>
  <c r="K19624" i="2"/>
  <c r="M19624" i="2" s="1"/>
  <c r="AK786" i="2" s="1"/>
  <c r="K19614" i="2"/>
  <c r="M19614" i="2" s="1"/>
  <c r="AA786" i="2" s="1"/>
  <c r="K19613" i="2"/>
  <c r="M19613" i="2" s="1"/>
  <c r="K19626" i="2"/>
  <c r="K19616" i="2"/>
  <c r="M19616" i="2" s="1"/>
  <c r="AC786" i="2" s="1"/>
  <c r="K4386" i="2"/>
  <c r="M4386" i="2" s="1"/>
  <c r="X177" i="2" s="1"/>
  <c r="K4384" i="2"/>
  <c r="M4384" i="2" s="1"/>
  <c r="V177" i="2" s="1"/>
  <c r="K4389" i="2"/>
  <c r="M4389" i="2" s="1"/>
  <c r="AA177" i="2" s="1"/>
  <c r="K4378" i="2"/>
  <c r="M4378" i="2" s="1"/>
  <c r="P177" i="2" s="1"/>
  <c r="K4399" i="2"/>
  <c r="M4399" i="2" s="1"/>
  <c r="AK177" i="2" s="1"/>
  <c r="K4381" i="2"/>
  <c r="M4381" i="2" s="1"/>
  <c r="S177" i="2" s="1"/>
  <c r="K4401" i="2"/>
  <c r="M4401" i="2" s="1"/>
  <c r="AM177" i="2" s="1"/>
  <c r="K4391" i="2"/>
  <c r="M4391" i="2" s="1"/>
  <c r="K4395" i="2"/>
  <c r="M4395" i="2" s="1"/>
  <c r="AG177" i="2" s="1"/>
  <c r="K4393" i="2"/>
  <c r="M4393" i="2" s="1"/>
  <c r="AE177" i="2" s="1"/>
  <c r="K4383" i="2"/>
  <c r="M4383" i="2" s="1"/>
  <c r="U177" i="2" s="1"/>
  <c r="K4387" i="2"/>
  <c r="M4387" i="2" s="1"/>
  <c r="Y177" i="2" s="1"/>
  <c r="K4385" i="2"/>
  <c r="M4385" i="2" s="1"/>
  <c r="W177" i="2" s="1"/>
  <c r="K4398" i="2"/>
  <c r="M4398" i="2" s="1"/>
  <c r="AJ177" i="2" s="1"/>
  <c r="K4379" i="2"/>
  <c r="M4379" i="2" s="1"/>
  <c r="Q177" i="2" s="1"/>
  <c r="K4377" i="2"/>
  <c r="M4377" i="2" s="1"/>
  <c r="O177" i="2" s="1"/>
  <c r="K4390" i="2"/>
  <c r="M4390" i="2" s="1"/>
  <c r="AB177" i="2" s="1"/>
  <c r="K4380" i="2"/>
  <c r="M4380" i="2" s="1"/>
  <c r="R177" i="2" s="1"/>
  <c r="K4400" i="2"/>
  <c r="M4400" i="2" s="1"/>
  <c r="AL177" i="2" s="1"/>
  <c r="K4382" i="2"/>
  <c r="M4382" i="2" s="1"/>
  <c r="T177" i="2" s="1"/>
  <c r="K4388" i="2"/>
  <c r="M4388" i="2" s="1"/>
  <c r="Z177" i="2" s="1"/>
  <c r="K4394" i="2"/>
  <c r="M4394" i="2" s="1"/>
  <c r="AF177" i="2" s="1"/>
  <c r="K4392" i="2"/>
  <c r="M4392" i="2" s="1"/>
  <c r="AD177" i="2" s="1"/>
  <c r="K4397" i="2"/>
  <c r="M4397" i="2" s="1"/>
  <c r="AI177" i="2" s="1"/>
  <c r="K4396" i="2"/>
  <c r="M4396" i="2" s="1"/>
  <c r="AH177" i="2" s="1"/>
  <c r="K10346" i="2"/>
  <c r="M10346" i="2" s="1"/>
  <c r="AH415" i="2" s="1"/>
  <c r="K10328" i="2"/>
  <c r="M10328" i="2" s="1"/>
  <c r="P415" i="2" s="1"/>
  <c r="K10349" i="2"/>
  <c r="M10349" i="2" s="1"/>
  <c r="AK415" i="2" s="1"/>
  <c r="K10338" i="2"/>
  <c r="M10338" i="2" s="1"/>
  <c r="Z415" i="2" s="1"/>
  <c r="K10351" i="2"/>
  <c r="M10351" i="2" s="1"/>
  <c r="AM415" i="2" s="1"/>
  <c r="K10341" i="2"/>
  <c r="M10341" i="2" s="1"/>
  <c r="AC415" i="2" s="1"/>
  <c r="K10348" i="2"/>
  <c r="M10348" i="2" s="1"/>
  <c r="AJ415" i="2" s="1"/>
  <c r="K10330" i="2"/>
  <c r="M10330" i="2" s="1"/>
  <c r="R415" i="2" s="1"/>
  <c r="K10343" i="2"/>
  <c r="M10343" i="2" s="1"/>
  <c r="AE415" i="2" s="1"/>
  <c r="K10333" i="2"/>
  <c r="M10333" i="2" s="1"/>
  <c r="U415" i="2" s="1"/>
  <c r="K10340" i="2"/>
  <c r="M10340" i="2" s="1"/>
  <c r="AB415" i="2" s="1"/>
  <c r="K10345" i="2"/>
  <c r="M10345" i="2" s="1"/>
  <c r="AG415" i="2" s="1"/>
  <c r="K10335" i="2"/>
  <c r="M10335" i="2" s="1"/>
  <c r="W415" i="2" s="1"/>
  <c r="K10332" i="2"/>
  <c r="M10332" i="2" s="1"/>
  <c r="T415" i="2" s="1"/>
  <c r="K10337" i="2"/>
  <c r="M10337" i="2" s="1"/>
  <c r="Y415" i="2" s="1"/>
  <c r="K10327" i="2"/>
  <c r="M10327" i="2" s="1"/>
  <c r="O415" i="2" s="1"/>
  <c r="K10347" i="2"/>
  <c r="M10347" i="2" s="1"/>
  <c r="AI415" i="2" s="1"/>
  <c r="K10329" i="2"/>
  <c r="M10329" i="2" s="1"/>
  <c r="Q415" i="2" s="1"/>
  <c r="K10350" i="2"/>
  <c r="M10350" i="2" s="1"/>
  <c r="AL415" i="2" s="1"/>
  <c r="K10339" i="2"/>
  <c r="M10339" i="2" s="1"/>
  <c r="AA415" i="2" s="1"/>
  <c r="K10344" i="2"/>
  <c r="M10344" i="2" s="1"/>
  <c r="AF415" i="2" s="1"/>
  <c r="K10342" i="2"/>
  <c r="M10342" i="2" s="1"/>
  <c r="AD415" i="2" s="1"/>
  <c r="K10331" i="2"/>
  <c r="M10331" i="2" s="1"/>
  <c r="S415" i="2" s="1"/>
  <c r="K10336" i="2"/>
  <c r="M10336" i="2" s="1"/>
  <c r="X415" i="2" s="1"/>
  <c r="K10334" i="2"/>
  <c r="M10334" i="2" s="1"/>
  <c r="V415" i="2" s="1"/>
  <c r="K15423" i="2"/>
  <c r="M15423" i="2" s="1"/>
  <c r="AJ618" i="2" s="1"/>
  <c r="K15405" i="2"/>
  <c r="M15405" i="2" s="1"/>
  <c r="R618" i="2" s="1"/>
  <c r="K15417" i="2"/>
  <c r="M15417" i="2" s="1"/>
  <c r="AD618" i="2" s="1"/>
  <c r="K15415" i="2"/>
  <c r="M15415" i="2" s="1"/>
  <c r="AB618" i="2" s="1"/>
  <c r="K15420" i="2"/>
  <c r="M15420" i="2" s="1"/>
  <c r="AG618" i="2" s="1"/>
  <c r="K15409" i="2"/>
  <c r="M15409" i="2" s="1"/>
  <c r="V618" i="2" s="1"/>
  <c r="K15407" i="2"/>
  <c r="M15407" i="2" s="1"/>
  <c r="T618" i="2" s="1"/>
  <c r="K15412" i="2"/>
  <c r="M15412" i="2" s="1"/>
  <c r="Y618" i="2" s="1"/>
  <c r="K15418" i="2"/>
  <c r="M15418" i="2" s="1"/>
  <c r="AE618" i="2" s="1"/>
  <c r="K15422" i="2"/>
  <c r="M15422" i="2" s="1"/>
  <c r="AI618" i="2" s="1"/>
  <c r="K15404" i="2"/>
  <c r="M15404" i="2" s="1"/>
  <c r="Q618" i="2" s="1"/>
  <c r="K15410" i="2"/>
  <c r="M15410" i="2" s="1"/>
  <c r="W618" i="2" s="1"/>
  <c r="K15414" i="2"/>
  <c r="M15414" i="2" s="1"/>
  <c r="AA618" i="2" s="1"/>
  <c r="K15419" i="2"/>
  <c r="M15419" i="2" s="1"/>
  <c r="AF618" i="2" s="1"/>
  <c r="K15402" i="2"/>
  <c r="M15402" i="2" s="1"/>
  <c r="O618" i="2" s="1"/>
  <c r="K15424" i="2"/>
  <c r="M15424" i="2" s="1"/>
  <c r="AK618" i="2" s="1"/>
  <c r="K15406" i="2"/>
  <c r="M15406" i="2" s="1"/>
  <c r="S618" i="2" s="1"/>
  <c r="K15411" i="2"/>
  <c r="M15411" i="2" s="1"/>
  <c r="X618" i="2" s="1"/>
  <c r="K15426" i="2"/>
  <c r="M15426" i="2" s="1"/>
  <c r="AM618" i="2" s="1"/>
  <c r="K15416" i="2"/>
  <c r="M15416" i="2" s="1"/>
  <c r="K15421" i="2"/>
  <c r="M15421" i="2" s="1"/>
  <c r="AH618" i="2" s="1"/>
  <c r="K15403" i="2"/>
  <c r="M15403" i="2" s="1"/>
  <c r="P618" i="2" s="1"/>
  <c r="K15408" i="2"/>
  <c r="M15408" i="2" s="1"/>
  <c r="U618" i="2" s="1"/>
  <c r="K15413" i="2"/>
  <c r="M15413" i="2" s="1"/>
  <c r="Z618" i="2" s="1"/>
  <c r="K15425" i="2"/>
  <c r="M15425" i="2" s="1"/>
  <c r="AL618" i="2" s="1"/>
  <c r="K10196" i="2"/>
  <c r="M10196" i="2" s="1"/>
  <c r="AH409" i="2" s="1"/>
  <c r="K10178" i="2"/>
  <c r="M10178" i="2" s="1"/>
  <c r="P409" i="2" s="1"/>
  <c r="K10199" i="2"/>
  <c r="M10199" i="2" s="1"/>
  <c r="AK409" i="2" s="1"/>
  <c r="K10181" i="2"/>
  <c r="M10181" i="2" s="1"/>
  <c r="S409" i="2" s="1"/>
  <c r="K10188" i="2"/>
  <c r="M10188" i="2" s="1"/>
  <c r="Z409" i="2" s="1"/>
  <c r="K10201" i="2"/>
  <c r="M10201" i="2" s="1"/>
  <c r="AM409" i="2" s="1"/>
  <c r="K10191" i="2"/>
  <c r="M10191" i="2" s="1"/>
  <c r="AC409" i="2" s="1"/>
  <c r="K10180" i="2"/>
  <c r="M10180" i="2" s="1"/>
  <c r="R409" i="2" s="1"/>
  <c r="K10193" i="2"/>
  <c r="M10193" i="2" s="1"/>
  <c r="AE409" i="2" s="1"/>
  <c r="K10183" i="2"/>
  <c r="M10183" i="2" s="1"/>
  <c r="U409" i="2" s="1"/>
  <c r="K10195" i="2"/>
  <c r="M10195" i="2" s="1"/>
  <c r="AG409" i="2" s="1"/>
  <c r="K10185" i="2"/>
  <c r="M10185" i="2" s="1"/>
  <c r="W409" i="2" s="1"/>
  <c r="K10198" i="2"/>
  <c r="M10198" i="2" s="1"/>
  <c r="AJ409" i="2" s="1"/>
  <c r="K10187" i="2"/>
  <c r="M10187" i="2" s="1"/>
  <c r="Y409" i="2" s="1"/>
  <c r="K10177" i="2"/>
  <c r="M10177" i="2" s="1"/>
  <c r="O409" i="2" s="1"/>
  <c r="K10190" i="2"/>
  <c r="M10190" i="2" s="1"/>
  <c r="K10179" i="2"/>
  <c r="M10179" i="2" s="1"/>
  <c r="Q409" i="2" s="1"/>
  <c r="K10200" i="2"/>
  <c r="M10200" i="2" s="1"/>
  <c r="AL409" i="2" s="1"/>
  <c r="K10182" i="2"/>
  <c r="M10182" i="2" s="1"/>
  <c r="T409" i="2" s="1"/>
  <c r="K10194" i="2"/>
  <c r="M10194" i="2" s="1"/>
  <c r="AF409" i="2" s="1"/>
  <c r="K10192" i="2"/>
  <c r="M10192" i="2" s="1"/>
  <c r="AD409" i="2" s="1"/>
  <c r="K10197" i="2"/>
  <c r="M10197" i="2" s="1"/>
  <c r="AI409" i="2" s="1"/>
  <c r="K10186" i="2"/>
  <c r="M10186" i="2" s="1"/>
  <c r="X409" i="2" s="1"/>
  <c r="K10184" i="2"/>
  <c r="M10184" i="2" s="1"/>
  <c r="V409" i="2" s="1"/>
  <c r="K10189" i="2"/>
  <c r="M10189" i="2" s="1"/>
  <c r="AA409" i="2" s="1"/>
  <c r="K7793" i="2"/>
  <c r="M7793" i="2" s="1"/>
  <c r="AE313" i="2" s="1"/>
  <c r="K7782" i="2"/>
  <c r="M7782" i="2" s="1"/>
  <c r="T313" i="2" s="1"/>
  <c r="K7797" i="2"/>
  <c r="M7797" i="2" s="1"/>
  <c r="AI313" i="2" s="1"/>
  <c r="K7785" i="2"/>
  <c r="M7785" i="2" s="1"/>
  <c r="W313" i="2" s="1"/>
  <c r="K7796" i="2"/>
  <c r="M7796" i="2" s="1"/>
  <c r="AH313" i="2" s="1"/>
  <c r="K7795" i="2"/>
  <c r="M7795" i="2" s="1"/>
  <c r="AG313" i="2" s="1"/>
  <c r="K7777" i="2"/>
  <c r="M7777" i="2" s="1"/>
  <c r="O313" i="2" s="1"/>
  <c r="K7788" i="2"/>
  <c r="M7788" i="2" s="1"/>
  <c r="K7792" i="2"/>
  <c r="M7792" i="2" s="1"/>
  <c r="AD313" i="2" s="1"/>
  <c r="K7799" i="2"/>
  <c r="M7799" i="2" s="1"/>
  <c r="AK313" i="2" s="1"/>
  <c r="K7780" i="2"/>
  <c r="M7780" i="2" s="1"/>
  <c r="R313" i="2" s="1"/>
  <c r="K7787" i="2"/>
  <c r="M7787" i="2" s="1"/>
  <c r="Y313" i="2" s="1"/>
  <c r="K7794" i="2"/>
  <c r="M7794" i="2" s="1"/>
  <c r="AF313" i="2" s="1"/>
  <c r="K7791" i="2"/>
  <c r="M7791" i="2" s="1"/>
  <c r="AC313" i="2" s="1"/>
  <c r="K7784" i="2"/>
  <c r="M7784" i="2" s="1"/>
  <c r="V313" i="2" s="1"/>
  <c r="K7789" i="2"/>
  <c r="M7789" i="2" s="1"/>
  <c r="AA313" i="2" s="1"/>
  <c r="K7786" i="2"/>
  <c r="M7786" i="2" s="1"/>
  <c r="X313" i="2" s="1"/>
  <c r="K7783" i="2"/>
  <c r="M7783" i="2" s="1"/>
  <c r="U313" i="2" s="1"/>
  <c r="K7781" i="2"/>
  <c r="M7781" i="2" s="1"/>
  <c r="S313" i="2" s="1"/>
  <c r="K7778" i="2"/>
  <c r="M7778" i="2" s="1"/>
  <c r="P313" i="2" s="1"/>
  <c r="K7798" i="2"/>
  <c r="M7798" i="2" s="1"/>
  <c r="AJ313" i="2" s="1"/>
  <c r="K7800" i="2"/>
  <c r="M7800" i="2" s="1"/>
  <c r="AL313" i="2" s="1"/>
  <c r="K7801" i="2"/>
  <c r="M7801" i="2" s="1"/>
  <c r="AM313" i="2" s="1"/>
  <c r="K7790" i="2"/>
  <c r="M7790" i="2" s="1"/>
  <c r="AB313" i="2" s="1"/>
  <c r="K7779" i="2"/>
  <c r="M7779" i="2" s="1"/>
  <c r="Q313" i="2" s="1"/>
  <c r="K3713" i="2"/>
  <c r="M3713" i="2" s="1"/>
  <c r="Z150" i="2" s="1"/>
  <c r="K3726" i="2"/>
  <c r="M3726" i="2" s="1"/>
  <c r="AM150" i="2" s="1"/>
  <c r="K3715" i="2"/>
  <c r="M3715" i="2" s="1"/>
  <c r="K3705" i="2"/>
  <c r="M3705" i="2" s="1"/>
  <c r="R150" i="2" s="1"/>
  <c r="K3718" i="2"/>
  <c r="M3718" i="2" s="1"/>
  <c r="AE150" i="2" s="1"/>
  <c r="K3707" i="2"/>
  <c r="M3707" i="2" s="1"/>
  <c r="T150" i="2" s="1"/>
  <c r="K3720" i="2"/>
  <c r="M3720" i="2" s="1"/>
  <c r="AG150" i="2" s="1"/>
  <c r="K3710" i="2"/>
  <c r="M3710" i="2" s="1"/>
  <c r="W150" i="2" s="1"/>
  <c r="K3724" i="2"/>
  <c r="M3724" i="2" s="1"/>
  <c r="AK150" i="2" s="1"/>
  <c r="K3712" i="2"/>
  <c r="M3712" i="2" s="1"/>
  <c r="Y150" i="2" s="1"/>
  <c r="K3702" i="2"/>
  <c r="M3702" i="2" s="1"/>
  <c r="O150" i="2" s="1"/>
  <c r="K3716" i="2"/>
  <c r="M3716" i="2" s="1"/>
  <c r="AC150" i="2" s="1"/>
  <c r="K3722" i="2"/>
  <c r="M3722" i="2" s="1"/>
  <c r="AI150" i="2" s="1"/>
  <c r="K3704" i="2"/>
  <c r="M3704" i="2" s="1"/>
  <c r="Q150" i="2" s="1"/>
  <c r="K3725" i="2"/>
  <c r="M3725" i="2" s="1"/>
  <c r="AL150" i="2" s="1"/>
  <c r="K3708" i="2"/>
  <c r="M3708" i="2" s="1"/>
  <c r="U150" i="2" s="1"/>
  <c r="K3714" i="2"/>
  <c r="M3714" i="2" s="1"/>
  <c r="AA150" i="2" s="1"/>
  <c r="K3719" i="2"/>
  <c r="M3719" i="2" s="1"/>
  <c r="AF150" i="2" s="1"/>
  <c r="K3717" i="2"/>
  <c r="M3717" i="2" s="1"/>
  <c r="AD150" i="2" s="1"/>
  <c r="K3706" i="2"/>
  <c r="M3706" i="2" s="1"/>
  <c r="S150" i="2" s="1"/>
  <c r="K3711" i="2"/>
  <c r="M3711" i="2" s="1"/>
  <c r="X150" i="2" s="1"/>
  <c r="K3709" i="2"/>
  <c r="M3709" i="2" s="1"/>
  <c r="V150" i="2" s="1"/>
  <c r="K3721" i="2"/>
  <c r="M3721" i="2" s="1"/>
  <c r="AH150" i="2" s="1"/>
  <c r="K3703" i="2"/>
  <c r="M3703" i="2" s="1"/>
  <c r="P150" i="2" s="1"/>
  <c r="K3723" i="2"/>
  <c r="M3723" i="2" s="1"/>
  <c r="AJ150" i="2" s="1"/>
  <c r="K8370" i="2"/>
  <c r="M8370" i="2" s="1"/>
  <c r="AG336" i="2" s="1"/>
  <c r="K8359" i="2"/>
  <c r="M8359" i="2" s="1"/>
  <c r="V336" i="2" s="1"/>
  <c r="K8357" i="2"/>
  <c r="M8357" i="2" s="1"/>
  <c r="T336" i="2" s="1"/>
  <c r="K8365" i="2"/>
  <c r="M8365" i="2" s="1"/>
  <c r="AB336" i="2" s="1"/>
  <c r="K8362" i="2"/>
  <c r="M8362" i="2" s="1"/>
  <c r="Y336" i="2" s="1"/>
  <c r="K8374" i="2"/>
  <c r="M8374" i="2" s="1"/>
  <c r="AK336" i="2" s="1"/>
  <c r="K8376" i="2"/>
  <c r="M8376" i="2" s="1"/>
  <c r="AM336" i="2" s="1"/>
  <c r="K8354" i="2"/>
  <c r="M8354" i="2" s="1"/>
  <c r="Q336" i="2" s="1"/>
  <c r="K8366" i="2"/>
  <c r="M8366" i="2" s="1"/>
  <c r="AC336" i="2" s="1"/>
  <c r="K8355" i="2"/>
  <c r="M8355" i="2" s="1"/>
  <c r="R336" i="2" s="1"/>
  <c r="K8369" i="2"/>
  <c r="M8369" i="2" s="1"/>
  <c r="AF336" i="2" s="1"/>
  <c r="K8358" i="2"/>
  <c r="M8358" i="2" s="1"/>
  <c r="U336" i="2" s="1"/>
  <c r="K8373" i="2"/>
  <c r="M8373" i="2" s="1"/>
  <c r="AJ336" i="2" s="1"/>
  <c r="K8361" i="2"/>
  <c r="M8361" i="2" s="1"/>
  <c r="X336" i="2" s="1"/>
  <c r="K8372" i="2"/>
  <c r="M8372" i="2" s="1"/>
  <c r="AI336" i="2" s="1"/>
  <c r="K8352" i="2"/>
  <c r="M8352" i="2" s="1"/>
  <c r="O336" i="2" s="1"/>
  <c r="K8353" i="2"/>
  <c r="M8353" i="2" s="1"/>
  <c r="P336" i="2" s="1"/>
  <c r="K8364" i="2"/>
  <c r="M8364" i="2" s="1"/>
  <c r="AA336" i="2" s="1"/>
  <c r="K8371" i="2"/>
  <c r="M8371" i="2" s="1"/>
  <c r="AH336" i="2" s="1"/>
  <c r="K8375" i="2"/>
  <c r="M8375" i="2" s="1"/>
  <c r="AL336" i="2" s="1"/>
  <c r="K8356" i="2"/>
  <c r="M8356" i="2" s="1"/>
  <c r="S336" i="2" s="1"/>
  <c r="K8368" i="2"/>
  <c r="M8368" i="2" s="1"/>
  <c r="AE336" i="2" s="1"/>
  <c r="K8367" i="2"/>
  <c r="M8367" i="2" s="1"/>
  <c r="AD336" i="2" s="1"/>
  <c r="K8360" i="2"/>
  <c r="M8360" i="2" s="1"/>
  <c r="K8363" i="2"/>
  <c r="M8363" i="2" s="1"/>
  <c r="Z336" i="2" s="1"/>
  <c r="K19229" i="2"/>
  <c r="M19229" i="2" s="1"/>
  <c r="Q771" i="2" s="1"/>
  <c r="K19250" i="2"/>
  <c r="M19250" i="2" s="1"/>
  <c r="AL771" i="2" s="1"/>
  <c r="K19232" i="2"/>
  <c r="M19232" i="2" s="1"/>
  <c r="T771" i="2" s="1"/>
  <c r="K19244" i="2"/>
  <c r="M19244" i="2" s="1"/>
  <c r="AF771" i="2" s="1"/>
  <c r="K19242" i="2"/>
  <c r="M19242" i="2" s="1"/>
  <c r="AD771" i="2" s="1"/>
  <c r="K19246" i="2"/>
  <c r="M19246" i="2" s="1"/>
  <c r="AH771" i="2" s="1"/>
  <c r="K19236" i="2"/>
  <c r="M19236" i="2" s="1"/>
  <c r="X771" i="2" s="1"/>
  <c r="K19234" i="2"/>
  <c r="M19234" i="2" s="1"/>
  <c r="V771" i="2" s="1"/>
  <c r="K19238" i="2"/>
  <c r="M19238" i="2" s="1"/>
  <c r="Z771" i="2" s="1"/>
  <c r="K19228" i="2"/>
  <c r="M19228" i="2" s="1"/>
  <c r="P771" i="2" s="1"/>
  <c r="K19249" i="2"/>
  <c r="M19249" i="2" s="1"/>
  <c r="AK771" i="2" s="1"/>
  <c r="K19230" i="2"/>
  <c r="M19230" i="2" s="1"/>
  <c r="R771" i="2" s="1"/>
  <c r="K19251" i="2"/>
  <c r="M19251" i="2" s="1"/>
  <c r="AM771" i="2" s="1"/>
  <c r="K19241" i="2"/>
  <c r="M19241" i="2" s="1"/>
  <c r="AC771" i="2" s="1"/>
  <c r="K19247" i="2"/>
  <c r="M19247" i="2" s="1"/>
  <c r="AI771" i="2" s="1"/>
  <c r="K19243" i="2"/>
  <c r="M19243" i="2" s="1"/>
  <c r="AE771" i="2" s="1"/>
  <c r="K19233" i="2"/>
  <c r="M19233" i="2" s="1"/>
  <c r="U771" i="2" s="1"/>
  <c r="K19239" i="2"/>
  <c r="M19239" i="2" s="1"/>
  <c r="AA771" i="2" s="1"/>
  <c r="K19245" i="2"/>
  <c r="M19245" i="2" s="1"/>
  <c r="AG771" i="2" s="1"/>
  <c r="K19235" i="2"/>
  <c r="M19235" i="2" s="1"/>
  <c r="W771" i="2" s="1"/>
  <c r="K19248" i="2"/>
  <c r="M19248" i="2" s="1"/>
  <c r="AJ771" i="2" s="1"/>
  <c r="K19231" i="2"/>
  <c r="M19231" i="2" s="1"/>
  <c r="S771" i="2" s="1"/>
  <c r="K19237" i="2"/>
  <c r="M19237" i="2" s="1"/>
  <c r="K19227" i="2"/>
  <c r="K19240" i="2"/>
  <c r="M19240" i="2" s="1"/>
  <c r="AB771" i="2" s="1"/>
  <c r="K2645" i="2"/>
  <c r="M2645" i="2" s="1"/>
  <c r="AG107" i="2" s="1"/>
  <c r="K2635" i="2"/>
  <c r="M2635" i="2" s="1"/>
  <c r="W107" i="2" s="1"/>
  <c r="K2648" i="2"/>
  <c r="M2648" i="2" s="1"/>
  <c r="AJ107" i="2" s="1"/>
  <c r="K2647" i="2"/>
  <c r="M2647" i="2" s="1"/>
  <c r="AI107" i="2" s="1"/>
  <c r="K2637" i="2"/>
  <c r="M2637" i="2" s="1"/>
  <c r="Y107" i="2" s="1"/>
  <c r="K2627" i="2"/>
  <c r="M2627" i="2" s="1"/>
  <c r="O107" i="2" s="1"/>
  <c r="K2640" i="2"/>
  <c r="M2640" i="2" s="1"/>
  <c r="AB107" i="2" s="1"/>
  <c r="K2629" i="2"/>
  <c r="M2629" i="2" s="1"/>
  <c r="Q107" i="2" s="1"/>
  <c r="K2650" i="2"/>
  <c r="M2650" i="2" s="1"/>
  <c r="AL107" i="2" s="1"/>
  <c r="K2632" i="2"/>
  <c r="M2632" i="2" s="1"/>
  <c r="T107" i="2" s="1"/>
  <c r="K2644" i="2"/>
  <c r="M2644" i="2" s="1"/>
  <c r="AF107" i="2" s="1"/>
  <c r="K2642" i="2"/>
  <c r="M2642" i="2" s="1"/>
  <c r="K2646" i="2"/>
  <c r="M2646" i="2" s="1"/>
  <c r="AH107" i="2" s="1"/>
  <c r="K2636" i="2"/>
  <c r="M2636" i="2" s="1"/>
  <c r="X107" i="2" s="1"/>
  <c r="K2634" i="2"/>
  <c r="M2634" i="2" s="1"/>
  <c r="V107" i="2" s="1"/>
  <c r="K2638" i="2"/>
  <c r="M2638" i="2" s="1"/>
  <c r="Z107" i="2" s="1"/>
  <c r="K2628" i="2"/>
  <c r="M2628" i="2" s="1"/>
  <c r="P107" i="2" s="1"/>
  <c r="K2649" i="2"/>
  <c r="M2649" i="2" s="1"/>
  <c r="AK107" i="2" s="1"/>
  <c r="K2630" i="2"/>
  <c r="M2630" i="2" s="1"/>
  <c r="R107" i="2" s="1"/>
  <c r="K2651" i="2"/>
  <c r="M2651" i="2" s="1"/>
  <c r="AM107" i="2" s="1"/>
  <c r="K2641" i="2"/>
  <c r="M2641" i="2" s="1"/>
  <c r="AC107" i="2" s="1"/>
  <c r="K2631" i="2"/>
  <c r="M2631" i="2" s="1"/>
  <c r="S107" i="2" s="1"/>
  <c r="K2643" i="2"/>
  <c r="M2643" i="2" s="1"/>
  <c r="AE107" i="2" s="1"/>
  <c r="K2633" i="2"/>
  <c r="M2633" i="2" s="1"/>
  <c r="U107" i="2" s="1"/>
  <c r="K2639" i="2"/>
  <c r="M2639" i="2" s="1"/>
  <c r="AA107" i="2" s="1"/>
  <c r="K13161" i="2"/>
  <c r="M13161" i="2" s="1"/>
  <c r="X528" i="2" s="1"/>
  <c r="K13159" i="2"/>
  <c r="M13159" i="2" s="1"/>
  <c r="V528" i="2" s="1"/>
  <c r="K13164" i="2"/>
  <c r="M13164" i="2" s="1"/>
  <c r="AA528" i="2" s="1"/>
  <c r="K13153" i="2"/>
  <c r="M13153" i="2" s="1"/>
  <c r="P528" i="2" s="1"/>
  <c r="K13174" i="2"/>
  <c r="M13174" i="2" s="1"/>
  <c r="AK528" i="2" s="1"/>
  <c r="K13156" i="2"/>
  <c r="M13156" i="2" s="1"/>
  <c r="S528" i="2" s="1"/>
  <c r="K13176" i="2"/>
  <c r="M13176" i="2" s="1"/>
  <c r="AM528" i="2" s="1"/>
  <c r="K13166" i="2"/>
  <c r="M13166" i="2" s="1"/>
  <c r="AC528" i="2" s="1"/>
  <c r="K13170" i="2"/>
  <c r="M13170" i="2" s="1"/>
  <c r="AG528" i="2" s="1"/>
  <c r="K13168" i="2"/>
  <c r="M13168" i="2" s="1"/>
  <c r="AE528" i="2" s="1"/>
  <c r="K13158" i="2"/>
  <c r="M13158" i="2" s="1"/>
  <c r="U528" i="2" s="1"/>
  <c r="K13162" i="2"/>
  <c r="M13162" i="2" s="1"/>
  <c r="Y528" i="2" s="1"/>
  <c r="K13160" i="2"/>
  <c r="M13160" i="2" s="1"/>
  <c r="K13173" i="2"/>
  <c r="M13173" i="2" s="1"/>
  <c r="AJ528" i="2" s="1"/>
  <c r="K13154" i="2"/>
  <c r="M13154" i="2" s="1"/>
  <c r="Q528" i="2" s="1"/>
  <c r="K13152" i="2"/>
  <c r="M13152" i="2" s="1"/>
  <c r="O528" i="2" s="1"/>
  <c r="K13165" i="2"/>
  <c r="M13165" i="2" s="1"/>
  <c r="AB528" i="2" s="1"/>
  <c r="K13155" i="2"/>
  <c r="M13155" i="2" s="1"/>
  <c r="R528" i="2" s="1"/>
  <c r="K13175" i="2"/>
  <c r="M13175" i="2" s="1"/>
  <c r="AL528" i="2" s="1"/>
  <c r="K13157" i="2"/>
  <c r="M13157" i="2" s="1"/>
  <c r="T528" i="2" s="1"/>
  <c r="K13171" i="2"/>
  <c r="M13171" i="2" s="1"/>
  <c r="AH528" i="2" s="1"/>
  <c r="K13169" i="2"/>
  <c r="K13167" i="2"/>
  <c r="M13167" i="2" s="1"/>
  <c r="AD528" i="2" s="1"/>
  <c r="K13172" i="2"/>
  <c r="M13172" i="2" s="1"/>
  <c r="AI528" i="2" s="1"/>
  <c r="K13163" i="2"/>
  <c r="M13163" i="2" s="1"/>
  <c r="Z528" i="2" s="1"/>
  <c r="K7144" i="2"/>
  <c r="M7144" i="2" s="1"/>
  <c r="AF287" i="2" s="1"/>
  <c r="K7142" i="2"/>
  <c r="M7142" i="2" s="1"/>
  <c r="AD287" i="2" s="1"/>
  <c r="K7148" i="2"/>
  <c r="M7148" i="2" s="1"/>
  <c r="AJ287" i="2" s="1"/>
  <c r="K7136" i="2"/>
  <c r="M7136" i="2" s="1"/>
  <c r="X287" i="2" s="1"/>
  <c r="K7134" i="2"/>
  <c r="M7134" i="2" s="1"/>
  <c r="V287" i="2" s="1"/>
  <c r="K7140" i="2"/>
  <c r="M7140" i="2" s="1"/>
  <c r="AB287" i="2" s="1"/>
  <c r="K7146" i="2"/>
  <c r="M7146" i="2" s="1"/>
  <c r="AH287" i="2" s="1"/>
  <c r="K7128" i="2"/>
  <c r="M7128" i="2" s="1"/>
  <c r="P287" i="2" s="1"/>
  <c r="K7149" i="2"/>
  <c r="M7149" i="2" s="1"/>
  <c r="AK287" i="2" s="1"/>
  <c r="K7132" i="2"/>
  <c r="M7132" i="2" s="1"/>
  <c r="T287" i="2" s="1"/>
  <c r="K7138" i="2"/>
  <c r="M7138" i="2" s="1"/>
  <c r="Z287" i="2" s="1"/>
  <c r="K7151" i="2"/>
  <c r="M7151" i="2" s="1"/>
  <c r="AM287" i="2" s="1"/>
  <c r="K7141" i="2"/>
  <c r="M7141" i="2" s="1"/>
  <c r="AC287" i="2" s="1"/>
  <c r="K7130" i="2"/>
  <c r="M7130" i="2" s="1"/>
  <c r="R287" i="2" s="1"/>
  <c r="K7143" i="2"/>
  <c r="M7143" i="2" s="1"/>
  <c r="AE287" i="2" s="1"/>
  <c r="K7133" i="2"/>
  <c r="M7133" i="2" s="1"/>
  <c r="U287" i="2" s="1"/>
  <c r="K7145" i="2"/>
  <c r="M7145" i="2" s="1"/>
  <c r="AG287" i="2" s="1"/>
  <c r="K7135" i="2"/>
  <c r="M7135" i="2" s="1"/>
  <c r="K7147" i="2"/>
  <c r="M7147" i="2" s="1"/>
  <c r="AI287" i="2" s="1"/>
  <c r="K7137" i="2"/>
  <c r="M7137" i="2" s="1"/>
  <c r="Y287" i="2" s="1"/>
  <c r="K7127" i="2"/>
  <c r="M7127" i="2" s="1"/>
  <c r="O287" i="2" s="1"/>
  <c r="K7139" i="2"/>
  <c r="M7139" i="2" s="1"/>
  <c r="AA287" i="2" s="1"/>
  <c r="K7129" i="2"/>
  <c r="M7129" i="2" s="1"/>
  <c r="Q287" i="2" s="1"/>
  <c r="K7150" i="2"/>
  <c r="M7150" i="2" s="1"/>
  <c r="AL287" i="2" s="1"/>
  <c r="K7131" i="2"/>
  <c r="M7131" i="2" s="1"/>
  <c r="S287" i="2" s="1"/>
  <c r="K6354" i="2"/>
  <c r="M6354" i="2" s="1"/>
  <c r="Q256" i="2" s="1"/>
  <c r="K6375" i="2"/>
  <c r="M6375" i="2" s="1"/>
  <c r="AL256" i="2" s="1"/>
  <c r="K6357" i="2"/>
  <c r="M6357" i="2" s="1"/>
  <c r="T256" i="2" s="1"/>
  <c r="K6369" i="2"/>
  <c r="M6369" i="2" s="1"/>
  <c r="AF256" i="2" s="1"/>
  <c r="K6367" i="2"/>
  <c r="M6367" i="2" s="1"/>
  <c r="AD256" i="2" s="1"/>
  <c r="K6371" i="2"/>
  <c r="M6371" i="2" s="1"/>
  <c r="AH256" i="2" s="1"/>
  <c r="K6361" i="2"/>
  <c r="M6361" i="2" s="1"/>
  <c r="X256" i="2" s="1"/>
  <c r="K6359" i="2"/>
  <c r="M6359" i="2" s="1"/>
  <c r="V256" i="2" s="1"/>
  <c r="K6363" i="2"/>
  <c r="M6363" i="2" s="1"/>
  <c r="K6353" i="2"/>
  <c r="M6353" i="2" s="1"/>
  <c r="P256" i="2" s="1"/>
  <c r="K6374" i="2"/>
  <c r="M6374" i="2" s="1"/>
  <c r="AK256" i="2" s="1"/>
  <c r="K6355" i="2"/>
  <c r="M6355" i="2" s="1"/>
  <c r="R256" i="2" s="1"/>
  <c r="K6376" i="2"/>
  <c r="M6376" i="2" s="1"/>
  <c r="AM256" i="2" s="1"/>
  <c r="K6366" i="2"/>
  <c r="M6366" i="2" s="1"/>
  <c r="AC256" i="2" s="1"/>
  <c r="K6372" i="2"/>
  <c r="M6372" i="2" s="1"/>
  <c r="AI256" i="2" s="1"/>
  <c r="K6368" i="2"/>
  <c r="M6368" i="2" s="1"/>
  <c r="AE256" i="2" s="1"/>
  <c r="K6358" i="2"/>
  <c r="M6358" i="2" s="1"/>
  <c r="U256" i="2" s="1"/>
  <c r="K6364" i="2"/>
  <c r="M6364" i="2" s="1"/>
  <c r="AA256" i="2" s="1"/>
  <c r="K6370" i="2"/>
  <c r="M6370" i="2" s="1"/>
  <c r="AG256" i="2" s="1"/>
  <c r="K6360" i="2"/>
  <c r="M6360" i="2" s="1"/>
  <c r="W256" i="2" s="1"/>
  <c r="K6373" i="2"/>
  <c r="M6373" i="2" s="1"/>
  <c r="AJ256" i="2" s="1"/>
  <c r="K6356" i="2"/>
  <c r="M6356" i="2" s="1"/>
  <c r="S256" i="2" s="1"/>
  <c r="K6362" i="2"/>
  <c r="M6362" i="2" s="1"/>
  <c r="Y256" i="2" s="1"/>
  <c r="K6352" i="2"/>
  <c r="M6352" i="2" s="1"/>
  <c r="O256" i="2" s="1"/>
  <c r="K6365" i="2"/>
  <c r="M6365" i="2" s="1"/>
  <c r="AB256" i="2" s="1"/>
  <c r="K3872" i="2"/>
  <c r="M3872" i="2" s="1"/>
  <c r="AI156" i="2" s="1"/>
  <c r="K3854" i="2"/>
  <c r="M3854" i="2" s="1"/>
  <c r="Q156" i="2" s="1"/>
  <c r="K3860" i="2"/>
  <c r="M3860" i="2" s="1"/>
  <c r="W156" i="2" s="1"/>
  <c r="K3864" i="2"/>
  <c r="M3864" i="2" s="1"/>
  <c r="K3869" i="2"/>
  <c r="M3869" i="2" s="1"/>
  <c r="AF156" i="2" s="1"/>
  <c r="K3852" i="2"/>
  <c r="M3852" i="2" s="1"/>
  <c r="O156" i="2" s="1"/>
  <c r="K3874" i="2"/>
  <c r="M3874" i="2" s="1"/>
  <c r="AK156" i="2" s="1"/>
  <c r="K3856" i="2"/>
  <c r="M3856" i="2" s="1"/>
  <c r="S156" i="2" s="1"/>
  <c r="K3861" i="2"/>
  <c r="M3861" i="2" s="1"/>
  <c r="X156" i="2" s="1"/>
  <c r="K3876" i="2"/>
  <c r="M3876" i="2" s="1"/>
  <c r="AM156" i="2" s="1"/>
  <c r="K3866" i="2"/>
  <c r="M3866" i="2" s="1"/>
  <c r="AC156" i="2" s="1"/>
  <c r="K3871" i="2"/>
  <c r="M3871" i="2" s="1"/>
  <c r="AH156" i="2" s="1"/>
  <c r="K3853" i="2"/>
  <c r="M3853" i="2" s="1"/>
  <c r="P156" i="2" s="1"/>
  <c r="K3858" i="2"/>
  <c r="M3858" i="2" s="1"/>
  <c r="U156" i="2" s="1"/>
  <c r="K3863" i="2"/>
  <c r="M3863" i="2" s="1"/>
  <c r="Z156" i="2" s="1"/>
  <c r="K3875" i="2"/>
  <c r="M3875" i="2" s="1"/>
  <c r="AL156" i="2" s="1"/>
  <c r="K3873" i="2"/>
  <c r="M3873" i="2" s="1"/>
  <c r="AJ156" i="2" s="1"/>
  <c r="K3855" i="2"/>
  <c r="M3855" i="2" s="1"/>
  <c r="R156" i="2" s="1"/>
  <c r="K3867" i="2"/>
  <c r="M3867" i="2" s="1"/>
  <c r="AD156" i="2" s="1"/>
  <c r="K3865" i="2"/>
  <c r="M3865" i="2" s="1"/>
  <c r="AB156" i="2" s="1"/>
  <c r="K3870" i="2"/>
  <c r="M3870" i="2" s="1"/>
  <c r="AG156" i="2" s="1"/>
  <c r="K3859" i="2"/>
  <c r="M3859" i="2" s="1"/>
  <c r="V156" i="2" s="1"/>
  <c r="K3857" i="2"/>
  <c r="M3857" i="2" s="1"/>
  <c r="T156" i="2" s="1"/>
  <c r="K3862" i="2"/>
  <c r="M3862" i="2" s="1"/>
  <c r="Y156" i="2" s="1"/>
  <c r="K3868" i="2"/>
  <c r="M3868" i="2" s="1"/>
  <c r="AE156" i="2" s="1"/>
  <c r="K17112" i="2"/>
  <c r="M17112" i="2" s="1"/>
  <c r="Y686" i="2" s="1"/>
  <c r="K17102" i="2"/>
  <c r="M17102" i="2" s="1"/>
  <c r="O686" i="2" s="1"/>
  <c r="K17115" i="2"/>
  <c r="M17115" i="2" s="1"/>
  <c r="AB686" i="2" s="1"/>
  <c r="K17104" i="2"/>
  <c r="M17104" i="2" s="1"/>
  <c r="Q686" i="2" s="1"/>
  <c r="K17125" i="2"/>
  <c r="M17125" i="2" s="1"/>
  <c r="AL686" i="2" s="1"/>
  <c r="K17107" i="2"/>
  <c r="M17107" i="2" s="1"/>
  <c r="T686" i="2" s="1"/>
  <c r="K17119" i="2"/>
  <c r="M17119" i="2" s="1"/>
  <c r="AF686" i="2" s="1"/>
  <c r="K17117" i="2"/>
  <c r="M17117" i="2" s="1"/>
  <c r="AD686" i="2" s="1"/>
  <c r="K17122" i="2"/>
  <c r="M17122" i="2" s="1"/>
  <c r="AI686" i="2" s="1"/>
  <c r="K17111" i="2"/>
  <c r="M17111" i="2" s="1"/>
  <c r="X686" i="2" s="1"/>
  <c r="K17109" i="2"/>
  <c r="M17109" i="2" s="1"/>
  <c r="V686" i="2" s="1"/>
  <c r="K17106" i="2"/>
  <c r="M17106" i="2" s="1"/>
  <c r="S686" i="2" s="1"/>
  <c r="K17121" i="2"/>
  <c r="M17121" i="2" s="1"/>
  <c r="AH686" i="2" s="1"/>
  <c r="K17103" i="2"/>
  <c r="M17103" i="2" s="1"/>
  <c r="P686" i="2" s="1"/>
  <c r="K17124" i="2"/>
  <c r="M17124" i="2" s="1"/>
  <c r="AK686" i="2" s="1"/>
  <c r="K17114" i="2"/>
  <c r="M17114" i="2" s="1"/>
  <c r="AA686" i="2" s="1"/>
  <c r="K17113" i="2"/>
  <c r="M17113" i="2" s="1"/>
  <c r="K17126" i="2"/>
  <c r="M17126" i="2" s="1"/>
  <c r="AM686" i="2" s="1"/>
  <c r="K17116" i="2"/>
  <c r="M17116" i="2" s="1"/>
  <c r="AC686" i="2" s="1"/>
  <c r="K17105" i="2"/>
  <c r="M17105" i="2" s="1"/>
  <c r="R686" i="2" s="1"/>
  <c r="K17118" i="2"/>
  <c r="M17118" i="2" s="1"/>
  <c r="AE686" i="2" s="1"/>
  <c r="K17108" i="2"/>
  <c r="M17108" i="2" s="1"/>
  <c r="U686" i="2" s="1"/>
  <c r="K17120" i="2"/>
  <c r="M17120" i="2" s="1"/>
  <c r="AG686" i="2" s="1"/>
  <c r="K17110" i="2"/>
  <c r="M17110" i="2" s="1"/>
  <c r="W686" i="2" s="1"/>
  <c r="K17123" i="2"/>
  <c r="M17123" i="2" s="1"/>
  <c r="AJ686" i="2" s="1"/>
  <c r="K9297" i="2"/>
  <c r="M9297" i="2" s="1"/>
  <c r="AI373" i="2" s="1"/>
  <c r="K9279" i="2"/>
  <c r="M9279" i="2" s="1"/>
  <c r="Q373" i="2" s="1"/>
  <c r="K9293" i="2"/>
  <c r="M9293" i="2" s="1"/>
  <c r="AE373" i="2" s="1"/>
  <c r="K9289" i="2"/>
  <c r="M9289" i="2" s="1"/>
  <c r="AA373" i="2" s="1"/>
  <c r="K9294" i="2"/>
  <c r="M9294" i="2" s="1"/>
  <c r="AF373" i="2" s="1"/>
  <c r="K9285" i="2"/>
  <c r="M9285" i="2" s="1"/>
  <c r="W373" i="2" s="1"/>
  <c r="K9299" i="2"/>
  <c r="M9299" i="2" s="1"/>
  <c r="AK373" i="2" s="1"/>
  <c r="K9281" i="2"/>
  <c r="M9281" i="2" s="1"/>
  <c r="S373" i="2" s="1"/>
  <c r="K9286" i="2"/>
  <c r="M9286" i="2" s="1"/>
  <c r="X373" i="2" s="1"/>
  <c r="K9277" i="2"/>
  <c r="M9277" i="2" s="1"/>
  <c r="O373" i="2" s="1"/>
  <c r="K9291" i="2"/>
  <c r="M9291" i="2" s="1"/>
  <c r="AC373" i="2" s="1"/>
  <c r="K9296" i="2"/>
  <c r="M9296" i="2" s="1"/>
  <c r="AH373" i="2" s="1"/>
  <c r="K9278" i="2"/>
  <c r="M9278" i="2" s="1"/>
  <c r="P373" i="2" s="1"/>
  <c r="K9283" i="2"/>
  <c r="M9283" i="2" s="1"/>
  <c r="U373" i="2" s="1"/>
  <c r="K9288" i="2"/>
  <c r="M9288" i="2" s="1"/>
  <c r="K9300" i="2"/>
  <c r="M9300" i="2" s="1"/>
  <c r="AL373" i="2" s="1"/>
  <c r="K9298" i="2"/>
  <c r="M9298" i="2" s="1"/>
  <c r="AJ373" i="2" s="1"/>
  <c r="K9280" i="2"/>
  <c r="M9280" i="2" s="1"/>
  <c r="R373" i="2" s="1"/>
  <c r="K9292" i="2"/>
  <c r="M9292" i="2" s="1"/>
  <c r="AD373" i="2" s="1"/>
  <c r="K9290" i="2"/>
  <c r="M9290" i="2" s="1"/>
  <c r="AB373" i="2" s="1"/>
  <c r="K9295" i="2"/>
  <c r="M9295" i="2" s="1"/>
  <c r="AG373" i="2" s="1"/>
  <c r="K9284" i="2"/>
  <c r="M9284" i="2" s="1"/>
  <c r="V373" i="2" s="1"/>
  <c r="K9282" i="2"/>
  <c r="M9282" i="2" s="1"/>
  <c r="T373" i="2" s="1"/>
  <c r="K9287" i="2"/>
  <c r="M9287" i="2" s="1"/>
  <c r="Y373" i="2" s="1"/>
  <c r="K9301" i="2"/>
  <c r="M9301" i="2" s="1"/>
  <c r="AM373" i="2" s="1"/>
  <c r="K4248" i="2"/>
  <c r="M4248" i="2" s="1"/>
  <c r="AJ171" i="2" s="1"/>
  <c r="K4230" i="2"/>
  <c r="M4230" i="2" s="1"/>
  <c r="R171" i="2" s="1"/>
  <c r="K4244" i="2"/>
  <c r="M4244" i="2" s="1"/>
  <c r="AF171" i="2" s="1"/>
  <c r="K4240" i="2"/>
  <c r="M4240" i="2" s="1"/>
  <c r="AB171" i="2" s="1"/>
  <c r="K4245" i="2"/>
  <c r="M4245" i="2" s="1"/>
  <c r="AG171" i="2" s="1"/>
  <c r="K4236" i="2"/>
  <c r="M4236" i="2" s="1"/>
  <c r="X171" i="2" s="1"/>
  <c r="K4250" i="2"/>
  <c r="M4250" i="2" s="1"/>
  <c r="AL171" i="2" s="1"/>
  <c r="K4232" i="2"/>
  <c r="M4232" i="2" s="1"/>
  <c r="T171" i="2" s="1"/>
  <c r="K4237" i="2"/>
  <c r="M4237" i="2" s="1"/>
  <c r="Y171" i="2" s="1"/>
  <c r="K4228" i="2"/>
  <c r="M4228" i="2" s="1"/>
  <c r="P171" i="2" s="1"/>
  <c r="K4242" i="2"/>
  <c r="M4242" i="2" s="1"/>
  <c r="AD171" i="2" s="1"/>
  <c r="K4247" i="2"/>
  <c r="M4247" i="2" s="1"/>
  <c r="AI171" i="2" s="1"/>
  <c r="K4229" i="2"/>
  <c r="M4229" i="2" s="1"/>
  <c r="Q171" i="2" s="1"/>
  <c r="K4234" i="2"/>
  <c r="M4234" i="2" s="1"/>
  <c r="V171" i="2" s="1"/>
  <c r="K4239" i="2"/>
  <c r="M4239" i="2" s="1"/>
  <c r="AA171" i="2" s="1"/>
  <c r="K4251" i="2"/>
  <c r="M4251" i="2" s="1"/>
  <c r="AM171" i="2" s="1"/>
  <c r="K4249" i="2"/>
  <c r="M4249" i="2" s="1"/>
  <c r="AK171" i="2" s="1"/>
  <c r="K4231" i="2"/>
  <c r="M4231" i="2" s="1"/>
  <c r="S171" i="2" s="1"/>
  <c r="K4243" i="2"/>
  <c r="M4243" i="2" s="1"/>
  <c r="AE171" i="2" s="1"/>
  <c r="K4241" i="2"/>
  <c r="M4241" i="2" s="1"/>
  <c r="AC171" i="2" s="1"/>
  <c r="K4246" i="2"/>
  <c r="M4246" i="2" s="1"/>
  <c r="AH171" i="2" s="1"/>
  <c r="K4235" i="2"/>
  <c r="M4235" i="2" s="1"/>
  <c r="K4233" i="2"/>
  <c r="M4233" i="2" s="1"/>
  <c r="U171" i="2" s="1"/>
  <c r="K4238" i="2"/>
  <c r="M4238" i="2" s="1"/>
  <c r="Z171" i="2" s="1"/>
  <c r="K4227" i="2"/>
  <c r="M4227" i="2" s="1"/>
  <c r="O171" i="2" s="1"/>
  <c r="K12815" i="2"/>
  <c r="M12815" i="2" s="1"/>
  <c r="AB514" i="2" s="1"/>
  <c r="K12820" i="2"/>
  <c r="M12820" i="2" s="1"/>
  <c r="AG514" i="2" s="1"/>
  <c r="K12811" i="2"/>
  <c r="M12811" i="2" s="1"/>
  <c r="X514" i="2" s="1"/>
  <c r="K12825" i="2"/>
  <c r="M12825" i="2" s="1"/>
  <c r="AL514" i="2" s="1"/>
  <c r="K12807" i="2"/>
  <c r="M12807" i="2" s="1"/>
  <c r="T514" i="2" s="1"/>
  <c r="K12812" i="2"/>
  <c r="M12812" i="2" s="1"/>
  <c r="Y514" i="2" s="1"/>
  <c r="K12803" i="2"/>
  <c r="M12803" i="2" s="1"/>
  <c r="P514" i="2" s="1"/>
  <c r="K12817" i="2"/>
  <c r="M12817" i="2" s="1"/>
  <c r="AD514" i="2" s="1"/>
  <c r="K12822" i="2"/>
  <c r="M12822" i="2" s="1"/>
  <c r="AI514" i="2" s="1"/>
  <c r="K12804" i="2"/>
  <c r="M12804" i="2" s="1"/>
  <c r="Q514" i="2" s="1"/>
  <c r="K12809" i="2"/>
  <c r="M12809" i="2" s="1"/>
  <c r="V514" i="2" s="1"/>
  <c r="K12814" i="2"/>
  <c r="M12814" i="2" s="1"/>
  <c r="AA514" i="2" s="1"/>
  <c r="K12826" i="2"/>
  <c r="M12826" i="2" s="1"/>
  <c r="AM514" i="2" s="1"/>
  <c r="K12824" i="2"/>
  <c r="M12824" i="2" s="1"/>
  <c r="AK514" i="2" s="1"/>
  <c r="K12806" i="2"/>
  <c r="M12806" i="2" s="1"/>
  <c r="S514" i="2" s="1"/>
  <c r="K12818" i="2"/>
  <c r="M12818" i="2" s="1"/>
  <c r="AE514" i="2" s="1"/>
  <c r="K12816" i="2"/>
  <c r="M12816" i="2" s="1"/>
  <c r="AC514" i="2" s="1"/>
  <c r="K12821" i="2"/>
  <c r="M12821" i="2" s="1"/>
  <c r="AH514" i="2" s="1"/>
  <c r="K12810" i="2"/>
  <c r="M12810" i="2" s="1"/>
  <c r="W514" i="2" s="1"/>
  <c r="K12808" i="2"/>
  <c r="M12808" i="2" s="1"/>
  <c r="U514" i="2" s="1"/>
  <c r="K12813" i="2"/>
  <c r="M12813" i="2" s="1"/>
  <c r="Z514" i="2" s="1"/>
  <c r="K12802" i="2"/>
  <c r="M12802" i="2" s="1"/>
  <c r="O514" i="2" s="1"/>
  <c r="K12823" i="2"/>
  <c r="M12823" i="2" s="1"/>
  <c r="AJ514" i="2" s="1"/>
  <c r="K12805" i="2"/>
  <c r="M12805" i="2" s="1"/>
  <c r="R514" i="2" s="1"/>
  <c r="K12819" i="2"/>
  <c r="M12819" i="2" s="1"/>
  <c r="AF514" i="2" s="1"/>
  <c r="K22902" i="2"/>
  <c r="M22902" i="2" s="1"/>
  <c r="O918" i="2" s="1"/>
  <c r="K22915" i="2"/>
  <c r="M22915" i="2" s="1"/>
  <c r="K22920" i="2"/>
  <c r="M22920" i="2" s="1"/>
  <c r="AG918" i="2" s="1"/>
  <c r="K22925" i="2"/>
  <c r="M22925" i="2" s="1"/>
  <c r="AL918" i="2" s="1"/>
  <c r="K22907" i="2"/>
  <c r="M22907" i="2" s="1"/>
  <c r="T918" i="2" s="1"/>
  <c r="K22912" i="2"/>
  <c r="M22912" i="2" s="1"/>
  <c r="Y918" i="2" s="1"/>
  <c r="K22919" i="2"/>
  <c r="M22919" i="2" s="1"/>
  <c r="AF918" i="2" s="1"/>
  <c r="K22917" i="2"/>
  <c r="M22917" i="2" s="1"/>
  <c r="AD918" i="2" s="1"/>
  <c r="K22922" i="2"/>
  <c r="M22922" i="2" s="1"/>
  <c r="AI918" i="2" s="1"/>
  <c r="K22904" i="2"/>
  <c r="M22904" i="2" s="1"/>
  <c r="Q918" i="2" s="1"/>
  <c r="K22911" i="2"/>
  <c r="M22911" i="2" s="1"/>
  <c r="X918" i="2" s="1"/>
  <c r="K22909" i="2"/>
  <c r="M22909" i="2" s="1"/>
  <c r="V918" i="2" s="1"/>
  <c r="K22914" i="2"/>
  <c r="M22914" i="2" s="1"/>
  <c r="AA918" i="2" s="1"/>
  <c r="K22903" i="2"/>
  <c r="M22903" i="2" s="1"/>
  <c r="P918" i="2" s="1"/>
  <c r="K22924" i="2"/>
  <c r="M22924" i="2" s="1"/>
  <c r="AK918" i="2" s="1"/>
  <c r="K22906" i="2"/>
  <c r="M22906" i="2" s="1"/>
  <c r="S918" i="2" s="1"/>
  <c r="K22926" i="2"/>
  <c r="M22926" i="2" s="1"/>
  <c r="AM918" i="2" s="1"/>
  <c r="K22916" i="2"/>
  <c r="M22916" i="2" s="1"/>
  <c r="AC918" i="2" s="1"/>
  <c r="K22921" i="2"/>
  <c r="M22921" i="2" s="1"/>
  <c r="AH918" i="2" s="1"/>
  <c r="K22918" i="2"/>
  <c r="M22918" i="2" s="1"/>
  <c r="AE918" i="2" s="1"/>
  <c r="K22908" i="2"/>
  <c r="M22908" i="2" s="1"/>
  <c r="U918" i="2" s="1"/>
  <c r="K22913" i="2"/>
  <c r="M22913" i="2" s="1"/>
  <c r="Z918" i="2" s="1"/>
  <c r="K22910" i="2"/>
  <c r="M22910" i="2" s="1"/>
  <c r="W918" i="2" s="1"/>
  <c r="K22923" i="2"/>
  <c r="M22923" i="2" s="1"/>
  <c r="AJ918" i="2" s="1"/>
  <c r="K22905" i="2"/>
  <c r="M22905" i="2" s="1"/>
  <c r="R918" i="2" s="1"/>
  <c r="K7882" i="2"/>
  <c r="M7882" i="2" s="1"/>
  <c r="T317" i="2" s="1"/>
  <c r="K7886" i="2"/>
  <c r="M7886" i="2" s="1"/>
  <c r="K7883" i="2"/>
  <c r="M7883" i="2" s="1"/>
  <c r="U317" i="2" s="1"/>
  <c r="K7897" i="2"/>
  <c r="M7897" i="2" s="1"/>
  <c r="AI317" i="2" s="1"/>
  <c r="K7878" i="2"/>
  <c r="M7878" i="2" s="1"/>
  <c r="P317" i="2" s="1"/>
  <c r="K7901" i="2"/>
  <c r="M7901" i="2" s="1"/>
  <c r="AM317" i="2" s="1"/>
  <c r="K7889" i="2"/>
  <c r="M7889" i="2" s="1"/>
  <c r="AA317" i="2" s="1"/>
  <c r="K7900" i="2"/>
  <c r="M7900" i="2" s="1"/>
  <c r="AL317" i="2" s="1"/>
  <c r="K7880" i="2"/>
  <c r="M7880" i="2" s="1"/>
  <c r="R317" i="2" s="1"/>
  <c r="K7881" i="2"/>
  <c r="M7881" i="2" s="1"/>
  <c r="S317" i="2" s="1"/>
  <c r="K7892" i="2"/>
  <c r="M7892" i="2" s="1"/>
  <c r="AD317" i="2" s="1"/>
  <c r="K7899" i="2"/>
  <c r="M7899" i="2" s="1"/>
  <c r="AK317" i="2" s="1"/>
  <c r="K7895" i="2"/>
  <c r="M7895" i="2" s="1"/>
  <c r="AG317" i="2" s="1"/>
  <c r="K7884" i="2"/>
  <c r="M7884" i="2" s="1"/>
  <c r="V317" i="2" s="1"/>
  <c r="K7877" i="2"/>
  <c r="M7877" i="2" s="1"/>
  <c r="O317" i="2" s="1"/>
  <c r="K7887" i="2"/>
  <c r="M7887" i="2" s="1"/>
  <c r="Y317" i="2" s="1"/>
  <c r="K7891" i="2"/>
  <c r="M7891" i="2" s="1"/>
  <c r="AC317" i="2" s="1"/>
  <c r="K7893" i="2"/>
  <c r="M7893" i="2" s="1"/>
  <c r="AE317" i="2" s="1"/>
  <c r="K7898" i="2"/>
  <c r="M7898" i="2" s="1"/>
  <c r="AJ317" i="2" s="1"/>
  <c r="K7879" i="2"/>
  <c r="M7879" i="2" s="1"/>
  <c r="Q317" i="2" s="1"/>
  <c r="K7888" i="2"/>
  <c r="M7888" i="2" s="1"/>
  <c r="Z317" i="2" s="1"/>
  <c r="K7896" i="2"/>
  <c r="M7896" i="2" s="1"/>
  <c r="AH317" i="2" s="1"/>
  <c r="K7890" i="2"/>
  <c r="M7890" i="2" s="1"/>
  <c r="AB317" i="2" s="1"/>
  <c r="K7894" i="2"/>
  <c r="M7894" i="2" s="1"/>
  <c r="AF317" i="2" s="1"/>
  <c r="K7885" i="2"/>
  <c r="M7885" i="2" s="1"/>
  <c r="W317" i="2" s="1"/>
  <c r="K9537" i="2"/>
  <c r="M9537" i="2" s="1"/>
  <c r="Y383" i="2" s="1"/>
  <c r="K9527" i="2"/>
  <c r="M9527" i="2" s="1"/>
  <c r="O383" i="2" s="1"/>
  <c r="K9541" i="2"/>
  <c r="M9541" i="2" s="1"/>
  <c r="AC383" i="2" s="1"/>
  <c r="K9547" i="2"/>
  <c r="M9547" i="2" s="1"/>
  <c r="AI383" i="2" s="1"/>
  <c r="K9529" i="2"/>
  <c r="M9529" i="2" s="1"/>
  <c r="Q383" i="2" s="1"/>
  <c r="K9550" i="2"/>
  <c r="M9550" i="2" s="1"/>
  <c r="AL383" i="2" s="1"/>
  <c r="K9533" i="2"/>
  <c r="M9533" i="2" s="1"/>
  <c r="U383" i="2" s="1"/>
  <c r="K9539" i="2"/>
  <c r="M9539" i="2" s="1"/>
  <c r="AA383" i="2" s="1"/>
  <c r="K9544" i="2"/>
  <c r="M9544" i="2" s="1"/>
  <c r="AF383" i="2" s="1"/>
  <c r="K9542" i="2"/>
  <c r="M9542" i="2" s="1"/>
  <c r="AD383" i="2" s="1"/>
  <c r="K9531" i="2"/>
  <c r="M9531" i="2" s="1"/>
  <c r="S383" i="2" s="1"/>
  <c r="K9536" i="2"/>
  <c r="M9536" i="2" s="1"/>
  <c r="K9534" i="2"/>
  <c r="M9534" i="2" s="1"/>
  <c r="V383" i="2" s="1"/>
  <c r="K9546" i="2"/>
  <c r="M9546" i="2" s="1"/>
  <c r="AH383" i="2" s="1"/>
  <c r="K9528" i="2"/>
  <c r="M9528" i="2" s="1"/>
  <c r="P383" i="2" s="1"/>
  <c r="K9548" i="2"/>
  <c r="M9548" i="2" s="1"/>
  <c r="AJ383" i="2" s="1"/>
  <c r="K9538" i="2"/>
  <c r="M9538" i="2" s="1"/>
  <c r="Z383" i="2" s="1"/>
  <c r="K9551" i="2"/>
  <c r="M9551" i="2" s="1"/>
  <c r="AM383" i="2" s="1"/>
  <c r="K9540" i="2"/>
  <c r="M9540" i="2" s="1"/>
  <c r="AB383" i="2" s="1"/>
  <c r="K9530" i="2"/>
  <c r="M9530" i="2" s="1"/>
  <c r="R383" i="2" s="1"/>
  <c r="K9543" i="2"/>
  <c r="M9543" i="2" s="1"/>
  <c r="AE383" i="2" s="1"/>
  <c r="K9532" i="2"/>
  <c r="M9532" i="2" s="1"/>
  <c r="T383" i="2" s="1"/>
  <c r="K9545" i="2"/>
  <c r="M9545" i="2" s="1"/>
  <c r="AG383" i="2" s="1"/>
  <c r="K9535" i="2"/>
  <c r="M9535" i="2" s="1"/>
  <c r="W383" i="2" s="1"/>
  <c r="K9549" i="2"/>
  <c r="M9549" i="2" s="1"/>
  <c r="AK383" i="2" s="1"/>
  <c r="K10900" i="2"/>
  <c r="M10900" i="2" s="1"/>
  <c r="AL437" i="2" s="1"/>
  <c r="K10882" i="2"/>
  <c r="M10882" i="2" s="1"/>
  <c r="T437" i="2" s="1"/>
  <c r="K10887" i="2"/>
  <c r="M10887" i="2" s="1"/>
  <c r="Y437" i="2" s="1"/>
  <c r="K10885" i="2"/>
  <c r="M10885" i="2" s="1"/>
  <c r="W437" i="2" s="1"/>
  <c r="K10892" i="2"/>
  <c r="M10892" i="2" s="1"/>
  <c r="AD437" i="2" s="1"/>
  <c r="K10897" i="2"/>
  <c r="M10897" i="2" s="1"/>
  <c r="AI437" i="2" s="1"/>
  <c r="K10879" i="2"/>
  <c r="M10879" i="2" s="1"/>
  <c r="Q437" i="2" s="1"/>
  <c r="K10884" i="2"/>
  <c r="M10884" i="2" s="1"/>
  <c r="V437" i="2" s="1"/>
  <c r="K10889" i="2"/>
  <c r="M10889" i="2" s="1"/>
  <c r="AA437" i="2" s="1"/>
  <c r="K10894" i="2"/>
  <c r="M10894" i="2" s="1"/>
  <c r="AF437" i="2" s="1"/>
  <c r="K10899" i="2"/>
  <c r="M10899" i="2" s="1"/>
  <c r="AK437" i="2" s="1"/>
  <c r="K10881" i="2"/>
  <c r="M10881" i="2" s="1"/>
  <c r="S437" i="2" s="1"/>
  <c r="K10886" i="2"/>
  <c r="M10886" i="2" s="1"/>
  <c r="X437" i="2" s="1"/>
  <c r="K10891" i="2"/>
  <c r="M10891" i="2" s="1"/>
  <c r="AC437" i="2" s="1"/>
  <c r="K10896" i="2"/>
  <c r="M10896" i="2" s="1"/>
  <c r="AH437" i="2" s="1"/>
  <c r="K10878" i="2"/>
  <c r="M10878" i="2" s="1"/>
  <c r="P437" i="2" s="1"/>
  <c r="K10883" i="2"/>
  <c r="M10883" i="2" s="1"/>
  <c r="U437" i="2" s="1"/>
  <c r="K10888" i="2"/>
  <c r="M10888" i="2" s="1"/>
  <c r="Z437" i="2" s="1"/>
  <c r="K10901" i="2"/>
  <c r="M10901" i="2" s="1"/>
  <c r="AM437" i="2" s="1"/>
  <c r="K10898" i="2"/>
  <c r="M10898" i="2" s="1"/>
  <c r="AJ437" i="2" s="1"/>
  <c r="K10880" i="2"/>
  <c r="M10880" i="2" s="1"/>
  <c r="R437" i="2" s="1"/>
  <c r="K10893" i="2"/>
  <c r="M10893" i="2" s="1"/>
  <c r="K10890" i="2"/>
  <c r="M10890" i="2" s="1"/>
  <c r="AB437" i="2" s="1"/>
  <c r="K10895" i="2"/>
  <c r="M10895" i="2" s="1"/>
  <c r="AG437" i="2" s="1"/>
  <c r="K10877" i="2"/>
  <c r="M10877" i="2" s="1"/>
  <c r="O437" i="2" s="1"/>
  <c r="K199" i="2"/>
  <c r="M199" i="2" s="1"/>
  <c r="AK9" i="2" s="1"/>
  <c r="K189" i="2"/>
  <c r="M189" i="2" s="1"/>
  <c r="AA9" i="2" s="1"/>
  <c r="K187" i="2"/>
  <c r="M187" i="2" s="1"/>
  <c r="Y9" i="2" s="1"/>
  <c r="K177" i="2"/>
  <c r="M177" i="2" s="1"/>
  <c r="O9" i="2" s="1"/>
  <c r="K191" i="2"/>
  <c r="M191" i="2" s="1"/>
  <c r="AC9" i="2" s="1"/>
  <c r="K181" i="2"/>
  <c r="M181" i="2" s="1"/>
  <c r="S9" i="2" s="1"/>
  <c r="K179" i="2"/>
  <c r="M179" i="2" s="1"/>
  <c r="Q9" i="2" s="1"/>
  <c r="K183" i="2"/>
  <c r="M183" i="2" s="1"/>
  <c r="U9" i="2" s="1"/>
  <c r="K200" i="2"/>
  <c r="M200" i="2" s="1"/>
  <c r="AL9" i="2" s="1"/>
  <c r="K194" i="2"/>
  <c r="M194" i="2" s="1"/>
  <c r="AF9" i="2" s="1"/>
  <c r="K198" i="2"/>
  <c r="M198" i="2" s="1"/>
  <c r="AJ9" i="2" s="1"/>
  <c r="K196" i="2"/>
  <c r="M196" i="2" s="1"/>
  <c r="AH9" i="2" s="1"/>
  <c r="K186" i="2"/>
  <c r="M186" i="2" s="1"/>
  <c r="X9" i="2" s="1"/>
  <c r="K190" i="2"/>
  <c r="M190" i="2" s="1"/>
  <c r="AB9" i="2" s="1"/>
  <c r="K188" i="2"/>
  <c r="M188" i="2" s="1"/>
  <c r="Z9" i="2" s="1"/>
  <c r="K178" i="2"/>
  <c r="M178" i="2" s="1"/>
  <c r="P9" i="2" s="1"/>
  <c r="K182" i="2"/>
  <c r="M182" i="2" s="1"/>
  <c r="T9" i="2" s="1"/>
  <c r="K180" i="2"/>
  <c r="M180" i="2" s="1"/>
  <c r="R9" i="2" s="1"/>
  <c r="K201" i="2"/>
  <c r="M201" i="2" s="1"/>
  <c r="AM9" i="2" s="1"/>
  <c r="K192" i="2"/>
  <c r="M192" i="2" s="1"/>
  <c r="AD9" i="2" s="1"/>
  <c r="K184" i="2"/>
  <c r="M184" i="2" s="1"/>
  <c r="V9" i="2" s="1"/>
  <c r="K193" i="2"/>
  <c r="M193" i="2" s="1"/>
  <c r="AE9" i="2" s="1"/>
  <c r="K197" i="2"/>
  <c r="M197" i="2" s="1"/>
  <c r="AI9" i="2" s="1"/>
  <c r="K195" i="2"/>
  <c r="M195" i="2" s="1"/>
  <c r="AG9" i="2" s="1"/>
  <c r="K185" i="2"/>
  <c r="M185" i="2" s="1"/>
  <c r="W9" i="2" s="1"/>
  <c r="K2715" i="2"/>
  <c r="M2715" i="2" s="1"/>
  <c r="AB110" i="2" s="1"/>
  <c r="K2720" i="2"/>
  <c r="M2720" i="2" s="1"/>
  <c r="AG110" i="2" s="1"/>
  <c r="K2703" i="2"/>
  <c r="M2703" i="2" s="1"/>
  <c r="P110" i="2" s="1"/>
  <c r="K2725" i="2"/>
  <c r="M2725" i="2" s="1"/>
  <c r="AL110" i="2" s="1"/>
  <c r="K2707" i="2"/>
  <c r="M2707" i="2" s="1"/>
  <c r="T110" i="2" s="1"/>
  <c r="K2712" i="2"/>
  <c r="M2712" i="2" s="1"/>
  <c r="Y110" i="2" s="1"/>
  <c r="K2711" i="2"/>
  <c r="M2711" i="2" s="1"/>
  <c r="X110" i="2" s="1"/>
  <c r="K2717" i="2"/>
  <c r="M2717" i="2" s="1"/>
  <c r="AD110" i="2" s="1"/>
  <c r="K2722" i="2"/>
  <c r="M2722" i="2" s="1"/>
  <c r="AI110" i="2" s="1"/>
  <c r="K2704" i="2"/>
  <c r="M2704" i="2" s="1"/>
  <c r="Q110" i="2" s="1"/>
  <c r="K2709" i="2"/>
  <c r="M2709" i="2" s="1"/>
  <c r="V110" i="2" s="1"/>
  <c r="K2714" i="2"/>
  <c r="M2714" i="2" s="1"/>
  <c r="AA110" i="2" s="1"/>
  <c r="K2726" i="2"/>
  <c r="M2726" i="2" s="1"/>
  <c r="AM110" i="2" s="1"/>
  <c r="K2724" i="2"/>
  <c r="M2724" i="2" s="1"/>
  <c r="AK110" i="2" s="1"/>
  <c r="K2706" i="2"/>
  <c r="M2706" i="2" s="1"/>
  <c r="S110" i="2" s="1"/>
  <c r="K2718" i="2"/>
  <c r="M2718" i="2" s="1"/>
  <c r="AE110" i="2" s="1"/>
  <c r="K2716" i="2"/>
  <c r="M2716" i="2" s="1"/>
  <c r="K2721" i="2"/>
  <c r="M2721" i="2" s="1"/>
  <c r="AH110" i="2" s="1"/>
  <c r="K2710" i="2"/>
  <c r="M2710" i="2" s="1"/>
  <c r="W110" i="2" s="1"/>
  <c r="K2708" i="2"/>
  <c r="M2708" i="2" s="1"/>
  <c r="U110" i="2" s="1"/>
  <c r="K2713" i="2"/>
  <c r="M2713" i="2" s="1"/>
  <c r="Z110" i="2" s="1"/>
  <c r="K2702" i="2"/>
  <c r="M2702" i="2" s="1"/>
  <c r="O110" i="2" s="1"/>
  <c r="K2723" i="2"/>
  <c r="M2723" i="2" s="1"/>
  <c r="AJ110" i="2" s="1"/>
  <c r="K2705" i="2"/>
  <c r="M2705" i="2" s="1"/>
  <c r="R110" i="2" s="1"/>
  <c r="K2719" i="2"/>
  <c r="M2719" i="2" s="1"/>
  <c r="AF110" i="2" s="1"/>
  <c r="K18644" i="2"/>
  <c r="M18644" i="2" s="1"/>
  <c r="AF747" i="2" s="1"/>
  <c r="K18642" i="2"/>
  <c r="M18642" i="2" s="1"/>
  <c r="AD747" i="2" s="1"/>
  <c r="K18646" i="2"/>
  <c r="M18646" i="2" s="1"/>
  <c r="AH747" i="2" s="1"/>
  <c r="K18636" i="2"/>
  <c r="M18636" i="2" s="1"/>
  <c r="X747" i="2" s="1"/>
  <c r="K18634" i="2"/>
  <c r="M18634" i="2" s="1"/>
  <c r="V747" i="2" s="1"/>
  <c r="K18638" i="2"/>
  <c r="M18638" i="2" s="1"/>
  <c r="K18628" i="2"/>
  <c r="M18628" i="2" s="1"/>
  <c r="P747" i="2" s="1"/>
  <c r="K18649" i="2"/>
  <c r="M18649" i="2" s="1"/>
  <c r="AK747" i="2" s="1"/>
  <c r="K18630" i="2"/>
  <c r="M18630" i="2" s="1"/>
  <c r="R747" i="2" s="1"/>
  <c r="K18651" i="2"/>
  <c r="M18651" i="2" s="1"/>
  <c r="AM747" i="2" s="1"/>
  <c r="K18641" i="2"/>
  <c r="M18641" i="2" s="1"/>
  <c r="AC747" i="2" s="1"/>
  <c r="K18647" i="2"/>
  <c r="M18647" i="2" s="1"/>
  <c r="AI747" i="2" s="1"/>
  <c r="K18643" i="2"/>
  <c r="M18643" i="2" s="1"/>
  <c r="AE747" i="2" s="1"/>
  <c r="K18633" i="2"/>
  <c r="M18633" i="2" s="1"/>
  <c r="U747" i="2" s="1"/>
  <c r="K18639" i="2"/>
  <c r="M18639" i="2" s="1"/>
  <c r="AA747" i="2" s="1"/>
  <c r="K18645" i="2"/>
  <c r="M18645" i="2" s="1"/>
  <c r="AG747" i="2" s="1"/>
  <c r="K18635" i="2"/>
  <c r="M18635" i="2" s="1"/>
  <c r="W747" i="2" s="1"/>
  <c r="K18648" i="2"/>
  <c r="M18648" i="2" s="1"/>
  <c r="AJ747" i="2" s="1"/>
  <c r="K18631" i="2"/>
  <c r="M18631" i="2" s="1"/>
  <c r="S747" i="2" s="1"/>
  <c r="K18637" i="2"/>
  <c r="M18637" i="2" s="1"/>
  <c r="Y747" i="2" s="1"/>
  <c r="K18627" i="2"/>
  <c r="M18627" i="2" s="1"/>
  <c r="O747" i="2" s="1"/>
  <c r="K18640" i="2"/>
  <c r="M18640" i="2" s="1"/>
  <c r="AB747" i="2" s="1"/>
  <c r="K18629" i="2"/>
  <c r="M18629" i="2" s="1"/>
  <c r="Q747" i="2" s="1"/>
  <c r="K18650" i="2"/>
  <c r="K18632" i="2"/>
  <c r="M18632" i="2" s="1"/>
  <c r="T747" i="2" s="1"/>
  <c r="K4753" i="2"/>
  <c r="M4753" i="2" s="1"/>
  <c r="P192" i="2" s="1"/>
  <c r="K4774" i="2"/>
  <c r="M4774" i="2" s="1"/>
  <c r="AK192" i="2" s="1"/>
  <c r="K4755" i="2"/>
  <c r="M4755" i="2" s="1"/>
  <c r="R192" i="2" s="1"/>
  <c r="K4776" i="2"/>
  <c r="M4776" i="2" s="1"/>
  <c r="AM192" i="2" s="1"/>
  <c r="K4766" i="2"/>
  <c r="M4766" i="2" s="1"/>
  <c r="AC192" i="2" s="1"/>
  <c r="K4764" i="2"/>
  <c r="M4764" i="2" s="1"/>
  <c r="K4768" i="2"/>
  <c r="K4758" i="2"/>
  <c r="M4758" i="2" s="1"/>
  <c r="U192" i="2" s="1"/>
  <c r="K4756" i="2"/>
  <c r="M4756" i="2" s="1"/>
  <c r="S192" i="2" s="1"/>
  <c r="K4770" i="2"/>
  <c r="M4770" i="2" s="1"/>
  <c r="AG192" i="2" s="1"/>
  <c r="K4760" i="2"/>
  <c r="M4760" i="2" s="1"/>
  <c r="W192" i="2" s="1"/>
  <c r="K4773" i="2"/>
  <c r="M4773" i="2" s="1"/>
  <c r="AJ192" i="2" s="1"/>
  <c r="K4772" i="2"/>
  <c r="M4772" i="2" s="1"/>
  <c r="AI192" i="2" s="1"/>
  <c r="K4762" i="2"/>
  <c r="M4762" i="2" s="1"/>
  <c r="Y192" i="2" s="1"/>
  <c r="K4752" i="2"/>
  <c r="M4752" i="2" s="1"/>
  <c r="O192" i="2" s="1"/>
  <c r="K4765" i="2"/>
  <c r="M4765" i="2" s="1"/>
  <c r="AB192" i="2" s="1"/>
  <c r="K4754" i="2"/>
  <c r="M4754" i="2" s="1"/>
  <c r="Q192" i="2" s="1"/>
  <c r="K4775" i="2"/>
  <c r="M4775" i="2" s="1"/>
  <c r="AL192" i="2" s="1"/>
  <c r="K4757" i="2"/>
  <c r="M4757" i="2" s="1"/>
  <c r="T192" i="2" s="1"/>
  <c r="K4769" i="2"/>
  <c r="M4769" i="2" s="1"/>
  <c r="AF192" i="2" s="1"/>
  <c r="K4767" i="2"/>
  <c r="M4767" i="2" s="1"/>
  <c r="AD192" i="2" s="1"/>
  <c r="K4771" i="2"/>
  <c r="M4771" i="2" s="1"/>
  <c r="AH192" i="2" s="1"/>
  <c r="K4761" i="2"/>
  <c r="M4761" i="2" s="1"/>
  <c r="X192" i="2" s="1"/>
  <c r="K4759" i="2"/>
  <c r="M4759" i="2" s="1"/>
  <c r="V192" i="2" s="1"/>
  <c r="K4763" i="2"/>
  <c r="M4763" i="2" s="1"/>
  <c r="Z192" i="2" s="1"/>
  <c r="K5536" i="2"/>
  <c r="M5536" i="2" s="1"/>
  <c r="X223" i="2" s="1"/>
  <c r="K5534" i="2"/>
  <c r="M5534" i="2" s="1"/>
  <c r="V223" i="2" s="1"/>
  <c r="K5532" i="2"/>
  <c r="M5532" i="2" s="1"/>
  <c r="T223" i="2" s="1"/>
  <c r="K5546" i="2"/>
  <c r="M5546" i="2" s="1"/>
  <c r="AH223" i="2" s="1"/>
  <c r="K5528" i="2"/>
  <c r="M5528" i="2" s="1"/>
  <c r="P223" i="2" s="1"/>
  <c r="K5549" i="2"/>
  <c r="K5531" i="2"/>
  <c r="M5531" i="2" s="1"/>
  <c r="S223" i="2" s="1"/>
  <c r="K5538" i="2"/>
  <c r="M5538" i="2" s="1"/>
  <c r="Z223" i="2" s="1"/>
  <c r="K5551" i="2"/>
  <c r="M5551" i="2" s="1"/>
  <c r="AM223" i="2" s="1"/>
  <c r="K5541" i="2"/>
  <c r="M5541" i="2" s="1"/>
  <c r="AC223" i="2" s="1"/>
  <c r="K5530" i="2"/>
  <c r="M5530" i="2" s="1"/>
  <c r="R223" i="2" s="1"/>
  <c r="K5543" i="2"/>
  <c r="M5543" i="2" s="1"/>
  <c r="AE223" i="2" s="1"/>
  <c r="K5533" i="2"/>
  <c r="M5533" i="2" s="1"/>
  <c r="U223" i="2" s="1"/>
  <c r="K5545" i="2"/>
  <c r="M5545" i="2" s="1"/>
  <c r="AG223" i="2" s="1"/>
  <c r="K5535" i="2"/>
  <c r="M5535" i="2" s="1"/>
  <c r="W223" i="2" s="1"/>
  <c r="K5548" i="2"/>
  <c r="M5548" i="2" s="1"/>
  <c r="AJ223" i="2" s="1"/>
  <c r="K5537" i="2"/>
  <c r="M5537" i="2" s="1"/>
  <c r="Y223" i="2" s="1"/>
  <c r="K5527" i="2"/>
  <c r="M5527" i="2" s="1"/>
  <c r="O223" i="2" s="1"/>
  <c r="K5547" i="2"/>
  <c r="M5547" i="2" s="1"/>
  <c r="AI223" i="2" s="1"/>
  <c r="K5529" i="2"/>
  <c r="M5529" i="2" s="1"/>
  <c r="Q223" i="2" s="1"/>
  <c r="K5550" i="2"/>
  <c r="M5550" i="2" s="1"/>
  <c r="AL223" i="2" s="1"/>
  <c r="K5540" i="2"/>
  <c r="M5540" i="2" s="1"/>
  <c r="AB223" i="2" s="1"/>
  <c r="K5544" i="2"/>
  <c r="M5544" i="2" s="1"/>
  <c r="AF223" i="2" s="1"/>
  <c r="K5542" i="2"/>
  <c r="M5542" i="2" s="1"/>
  <c r="AD223" i="2" s="1"/>
  <c r="K5539" i="2"/>
  <c r="M5539" i="2" s="1"/>
  <c r="K15960" i="2"/>
  <c r="M15960" i="2" s="1"/>
  <c r="W640" i="2" s="1"/>
  <c r="K15973" i="2"/>
  <c r="M15973" i="2" s="1"/>
  <c r="AJ640" i="2" s="1"/>
  <c r="K15954" i="2"/>
  <c r="M15954" i="2" s="1"/>
  <c r="Q640" i="2" s="1"/>
  <c r="K15952" i="2"/>
  <c r="M15952" i="2" s="1"/>
  <c r="O640" i="2" s="1"/>
  <c r="K15965" i="2"/>
  <c r="M15965" i="2" s="1"/>
  <c r="AB640" i="2" s="1"/>
  <c r="K15971" i="2"/>
  <c r="M15971" i="2" s="1"/>
  <c r="AH640" i="2" s="1"/>
  <c r="K15975" i="2"/>
  <c r="M15975" i="2" s="1"/>
  <c r="AL640" i="2" s="1"/>
  <c r="K15957" i="2"/>
  <c r="M15957" i="2" s="1"/>
  <c r="T640" i="2" s="1"/>
  <c r="K15963" i="2"/>
  <c r="M15963" i="2" s="1"/>
  <c r="Z640" i="2" s="1"/>
  <c r="K15969" i="2"/>
  <c r="M15969" i="2" s="1"/>
  <c r="AF640" i="2" s="1"/>
  <c r="K15967" i="2"/>
  <c r="M15967" i="2" s="1"/>
  <c r="AD640" i="2" s="1"/>
  <c r="K15972" i="2"/>
  <c r="M15972" i="2" s="1"/>
  <c r="AI640" i="2" s="1"/>
  <c r="K15955" i="2"/>
  <c r="M15955" i="2" s="1"/>
  <c r="R640" i="2" s="1"/>
  <c r="K15961" i="2"/>
  <c r="M15961" i="2" s="1"/>
  <c r="X640" i="2" s="1"/>
  <c r="K15959" i="2"/>
  <c r="M15959" i="2" s="1"/>
  <c r="V640" i="2" s="1"/>
  <c r="K15964" i="2"/>
  <c r="M15964" i="2" s="1"/>
  <c r="AA640" i="2" s="1"/>
  <c r="K15953" i="2"/>
  <c r="M15953" i="2" s="1"/>
  <c r="P640" i="2" s="1"/>
  <c r="K15974" i="2"/>
  <c r="M15974" i="2" s="1"/>
  <c r="AK640" i="2" s="1"/>
  <c r="K15956" i="2"/>
  <c r="M15956" i="2" s="1"/>
  <c r="S640" i="2" s="1"/>
  <c r="K15976" i="2"/>
  <c r="M15976" i="2" s="1"/>
  <c r="AM640" i="2" s="1"/>
  <c r="K15966" i="2"/>
  <c r="M15966" i="2" s="1"/>
  <c r="AC640" i="2" s="1"/>
  <c r="K15970" i="2"/>
  <c r="M15970" i="2" s="1"/>
  <c r="AG640" i="2" s="1"/>
  <c r="K15968" i="2"/>
  <c r="M15968" i="2" s="1"/>
  <c r="K15958" i="2"/>
  <c r="M15958" i="2" s="1"/>
  <c r="U640" i="2" s="1"/>
  <c r="K15962" i="2"/>
  <c r="M15962" i="2" s="1"/>
  <c r="Y640" i="2" s="1"/>
  <c r="K13023" i="2"/>
  <c r="M13023" i="2" s="1"/>
  <c r="AJ522" i="2" s="1"/>
  <c r="K13005" i="2"/>
  <c r="M13005" i="2" s="1"/>
  <c r="R522" i="2" s="1"/>
  <c r="K13019" i="2"/>
  <c r="M13019" i="2" s="1"/>
  <c r="AF522" i="2" s="1"/>
  <c r="K13015" i="2"/>
  <c r="M13015" i="2" s="1"/>
  <c r="AB522" i="2" s="1"/>
  <c r="K13020" i="2"/>
  <c r="M13020" i="2" s="1"/>
  <c r="AG522" i="2" s="1"/>
  <c r="K13011" i="2"/>
  <c r="M13011" i="2" s="1"/>
  <c r="X522" i="2" s="1"/>
  <c r="K13025" i="2"/>
  <c r="M13025" i="2" s="1"/>
  <c r="AL522" i="2" s="1"/>
  <c r="K13007" i="2"/>
  <c r="M13007" i="2" s="1"/>
  <c r="T522" i="2" s="1"/>
  <c r="K13012" i="2"/>
  <c r="M13012" i="2" s="1"/>
  <c r="Y522" i="2" s="1"/>
  <c r="K13003" i="2"/>
  <c r="M13003" i="2" s="1"/>
  <c r="P522" i="2" s="1"/>
  <c r="K13017" i="2"/>
  <c r="M13017" i="2" s="1"/>
  <c r="AD522" i="2" s="1"/>
  <c r="K13022" i="2"/>
  <c r="M13022" i="2" s="1"/>
  <c r="AI522" i="2" s="1"/>
  <c r="K13004" i="2"/>
  <c r="M13004" i="2" s="1"/>
  <c r="Q522" i="2" s="1"/>
  <c r="K13009" i="2"/>
  <c r="M13009" i="2" s="1"/>
  <c r="V522" i="2" s="1"/>
  <c r="K13014" i="2"/>
  <c r="M13014" i="2" s="1"/>
  <c r="AA522" i="2" s="1"/>
  <c r="K13026" i="2"/>
  <c r="M13026" i="2" s="1"/>
  <c r="AM522" i="2" s="1"/>
  <c r="K13024" i="2"/>
  <c r="M13024" i="2" s="1"/>
  <c r="AK522" i="2" s="1"/>
  <c r="K13006" i="2"/>
  <c r="M13006" i="2" s="1"/>
  <c r="S522" i="2" s="1"/>
  <c r="K13018" i="2"/>
  <c r="M13018" i="2" s="1"/>
  <c r="AE522" i="2" s="1"/>
  <c r="K13016" i="2"/>
  <c r="M13016" i="2" s="1"/>
  <c r="AC522" i="2" s="1"/>
  <c r="K13021" i="2"/>
  <c r="M13021" i="2" s="1"/>
  <c r="AH522" i="2" s="1"/>
  <c r="K13010" i="2"/>
  <c r="M13010" i="2" s="1"/>
  <c r="W522" i="2" s="1"/>
  <c r="K13008" i="2"/>
  <c r="M13008" i="2" s="1"/>
  <c r="U522" i="2" s="1"/>
  <c r="K13013" i="2"/>
  <c r="M13013" i="2" s="1"/>
  <c r="K13002" i="2"/>
  <c r="M13002" i="2" s="1"/>
  <c r="O522" i="2" s="1"/>
  <c r="K4217" i="2"/>
  <c r="M4217" i="2" s="1"/>
  <c r="AD170" i="2" s="1"/>
  <c r="K4222" i="2"/>
  <c r="M4222" i="2" s="1"/>
  <c r="AI170" i="2" s="1"/>
  <c r="K4203" i="2"/>
  <c r="M4203" i="2" s="1"/>
  <c r="P170" i="2" s="1"/>
  <c r="K4209" i="2"/>
  <c r="M4209" i="2" s="1"/>
  <c r="V170" i="2" s="1"/>
  <c r="K4214" i="2"/>
  <c r="M4214" i="2" s="1"/>
  <c r="AA170" i="2" s="1"/>
  <c r="K4220" i="2"/>
  <c r="M4220" i="2" s="1"/>
  <c r="AG170" i="2" s="1"/>
  <c r="K4224" i="2"/>
  <c r="M4224" i="2" s="1"/>
  <c r="AK170" i="2" s="1"/>
  <c r="K4206" i="2"/>
  <c r="M4206" i="2" s="1"/>
  <c r="S170" i="2" s="1"/>
  <c r="K4212" i="2"/>
  <c r="M4212" i="2" s="1"/>
  <c r="Y170" i="2" s="1"/>
  <c r="K4226" i="2"/>
  <c r="M4226" i="2" s="1"/>
  <c r="AM170" i="2" s="1"/>
  <c r="K4216" i="2"/>
  <c r="M4216" i="2" s="1"/>
  <c r="AC170" i="2" s="1"/>
  <c r="K4221" i="2"/>
  <c r="M4221" i="2" s="1"/>
  <c r="AH170" i="2" s="1"/>
  <c r="K4204" i="2"/>
  <c r="M4204" i="2" s="1"/>
  <c r="Q170" i="2" s="1"/>
  <c r="K4218" i="2"/>
  <c r="M4218" i="2" s="1"/>
  <c r="AE170" i="2" s="1"/>
  <c r="K4208" i="2"/>
  <c r="M4208" i="2" s="1"/>
  <c r="U170" i="2" s="1"/>
  <c r="K4213" i="2"/>
  <c r="M4213" i="2" s="1"/>
  <c r="Z170" i="2" s="1"/>
  <c r="K4210" i="2"/>
  <c r="M4210" i="2" s="1"/>
  <c r="K4223" i="2"/>
  <c r="M4223" i="2" s="1"/>
  <c r="AJ170" i="2" s="1"/>
  <c r="K4205" i="2"/>
  <c r="M4205" i="2" s="1"/>
  <c r="R170" i="2" s="1"/>
  <c r="K4202" i="2"/>
  <c r="M4202" i="2" s="1"/>
  <c r="O170" i="2" s="1"/>
  <c r="K4215" i="2"/>
  <c r="M4215" i="2" s="1"/>
  <c r="AB170" i="2" s="1"/>
  <c r="K4219" i="2"/>
  <c r="M4219" i="2" s="1"/>
  <c r="AF170" i="2" s="1"/>
  <c r="K4225" i="2"/>
  <c r="M4225" i="2" s="1"/>
  <c r="AL170" i="2" s="1"/>
  <c r="K4207" i="2"/>
  <c r="M4207" i="2" s="1"/>
  <c r="T170" i="2" s="1"/>
  <c r="K4211" i="2"/>
  <c r="M4211" i="2" s="1"/>
  <c r="X170" i="2" s="1"/>
  <c r="K15192" i="2"/>
  <c r="M15192" i="2" s="1"/>
  <c r="AD609" i="2" s="1"/>
  <c r="K15197" i="2"/>
  <c r="M15197" i="2" s="1"/>
  <c r="AI609" i="2" s="1"/>
  <c r="K15179" i="2"/>
  <c r="M15179" i="2" s="1"/>
  <c r="Q609" i="2" s="1"/>
  <c r="K15184" i="2"/>
  <c r="M15184" i="2" s="1"/>
  <c r="V609" i="2" s="1"/>
  <c r="K15189" i="2"/>
  <c r="M15189" i="2" s="1"/>
  <c r="AA609" i="2" s="1"/>
  <c r="K15201" i="2"/>
  <c r="M15201" i="2" s="1"/>
  <c r="AM609" i="2" s="1"/>
  <c r="K15199" i="2"/>
  <c r="M15199" i="2" s="1"/>
  <c r="AK609" i="2" s="1"/>
  <c r="K15181" i="2"/>
  <c r="M15181" i="2" s="1"/>
  <c r="S609" i="2" s="1"/>
  <c r="K15193" i="2"/>
  <c r="M15193" i="2" s="1"/>
  <c r="AE609" i="2" s="1"/>
  <c r="K15191" i="2"/>
  <c r="M15191" i="2" s="1"/>
  <c r="AC609" i="2" s="1"/>
  <c r="K15196" i="2"/>
  <c r="M15196" i="2" s="1"/>
  <c r="AH609" i="2" s="1"/>
  <c r="K15185" i="2"/>
  <c r="M15185" i="2" s="1"/>
  <c r="K15183" i="2"/>
  <c r="M15183" i="2" s="1"/>
  <c r="U609" i="2" s="1"/>
  <c r="K15188" i="2"/>
  <c r="M15188" i="2" s="1"/>
  <c r="Z609" i="2" s="1"/>
  <c r="K15177" i="2"/>
  <c r="M15177" i="2" s="1"/>
  <c r="O609" i="2" s="1"/>
  <c r="K15198" i="2"/>
  <c r="M15198" i="2" s="1"/>
  <c r="AJ609" i="2" s="1"/>
  <c r="K15180" i="2"/>
  <c r="M15180" i="2" s="1"/>
  <c r="R609" i="2" s="1"/>
  <c r="K15194" i="2"/>
  <c r="M15194" i="2" s="1"/>
  <c r="AF609" i="2" s="1"/>
  <c r="K15190" i="2"/>
  <c r="M15190" i="2" s="1"/>
  <c r="AB609" i="2" s="1"/>
  <c r="K15195" i="2"/>
  <c r="M15195" i="2" s="1"/>
  <c r="AG609" i="2" s="1"/>
  <c r="K15186" i="2"/>
  <c r="M15186" i="2" s="1"/>
  <c r="X609" i="2" s="1"/>
  <c r="K15200" i="2"/>
  <c r="M15200" i="2" s="1"/>
  <c r="AL609" i="2" s="1"/>
  <c r="K15182" i="2"/>
  <c r="M15182" i="2" s="1"/>
  <c r="T609" i="2" s="1"/>
  <c r="K15187" i="2"/>
  <c r="M15187" i="2" s="1"/>
  <c r="Y609" i="2" s="1"/>
  <c r="K15178" i="2"/>
  <c r="M15178" i="2" s="1"/>
  <c r="P609" i="2" s="1"/>
  <c r="K4777" i="2"/>
  <c r="M4777" i="2" s="1"/>
  <c r="O193" i="2" s="1"/>
  <c r="K4790" i="2"/>
  <c r="M4790" i="2" s="1"/>
  <c r="AB193" i="2" s="1"/>
  <c r="K4796" i="2"/>
  <c r="M4796" i="2" s="1"/>
  <c r="AH193" i="2" s="1"/>
  <c r="K4800" i="2"/>
  <c r="M4800" i="2" s="1"/>
  <c r="AL193" i="2" s="1"/>
  <c r="K4782" i="2"/>
  <c r="M4782" i="2" s="1"/>
  <c r="T193" i="2" s="1"/>
  <c r="K4788" i="2"/>
  <c r="M4788" i="2" s="1"/>
  <c r="Z193" i="2" s="1"/>
  <c r="K4794" i="2"/>
  <c r="M4794" i="2" s="1"/>
  <c r="AF193" i="2" s="1"/>
  <c r="K4792" i="2"/>
  <c r="M4792" i="2" s="1"/>
  <c r="AD193" i="2" s="1"/>
  <c r="K4797" i="2"/>
  <c r="M4797" i="2" s="1"/>
  <c r="AI193" i="2" s="1"/>
  <c r="K4780" i="2"/>
  <c r="M4780" i="2" s="1"/>
  <c r="R193" i="2" s="1"/>
  <c r="K4786" i="2"/>
  <c r="M4786" i="2" s="1"/>
  <c r="X193" i="2" s="1"/>
  <c r="K4784" i="2"/>
  <c r="M4784" i="2" s="1"/>
  <c r="V193" i="2" s="1"/>
  <c r="K4789" i="2"/>
  <c r="M4789" i="2" s="1"/>
  <c r="AA193" i="2" s="1"/>
  <c r="K4778" i="2"/>
  <c r="M4778" i="2" s="1"/>
  <c r="P193" i="2" s="1"/>
  <c r="K4799" i="2"/>
  <c r="M4799" i="2" s="1"/>
  <c r="AK193" i="2" s="1"/>
  <c r="K4781" i="2"/>
  <c r="M4781" i="2" s="1"/>
  <c r="S193" i="2" s="1"/>
  <c r="K4801" i="2"/>
  <c r="M4801" i="2" s="1"/>
  <c r="AM193" i="2" s="1"/>
  <c r="K4791" i="2"/>
  <c r="M4791" i="2" s="1"/>
  <c r="AC193" i="2" s="1"/>
  <c r="K4795" i="2"/>
  <c r="M4795" i="2" s="1"/>
  <c r="AG193" i="2" s="1"/>
  <c r="K4793" i="2"/>
  <c r="M4793" i="2" s="1"/>
  <c r="AE193" i="2" s="1"/>
  <c r="K4783" i="2"/>
  <c r="M4783" i="2" s="1"/>
  <c r="U193" i="2" s="1"/>
  <c r="K4787" i="2"/>
  <c r="M4787" i="2" s="1"/>
  <c r="K4785" i="2"/>
  <c r="M4785" i="2" s="1"/>
  <c r="W193" i="2" s="1"/>
  <c r="K4798" i="2"/>
  <c r="M4798" i="2" s="1"/>
  <c r="AJ193" i="2" s="1"/>
  <c r="K4779" i="2"/>
  <c r="M4779" i="2" s="1"/>
  <c r="Q193" i="2" s="1"/>
  <c r="K2653" i="2"/>
  <c r="M2653" i="2" s="1"/>
  <c r="P108" i="2" s="1"/>
  <c r="K2674" i="2"/>
  <c r="M2674" i="2" s="1"/>
  <c r="AK108" i="2" s="1"/>
  <c r="K2656" i="2"/>
  <c r="M2656" i="2" s="1"/>
  <c r="S108" i="2" s="1"/>
  <c r="K2676" i="2"/>
  <c r="M2676" i="2" s="1"/>
  <c r="AM108" i="2" s="1"/>
  <c r="K2666" i="2"/>
  <c r="M2666" i="2" s="1"/>
  <c r="AC108" i="2" s="1"/>
  <c r="K2670" i="2"/>
  <c r="M2670" i="2" s="1"/>
  <c r="AG108" i="2" s="1"/>
  <c r="K2668" i="2"/>
  <c r="M2668" i="2" s="1"/>
  <c r="AE108" i="2" s="1"/>
  <c r="K2658" i="2"/>
  <c r="M2658" i="2" s="1"/>
  <c r="U108" i="2" s="1"/>
  <c r="K2662" i="2"/>
  <c r="M2662" i="2" s="1"/>
  <c r="Y108" i="2" s="1"/>
  <c r="K2660" i="2"/>
  <c r="M2660" i="2" s="1"/>
  <c r="W108" i="2" s="1"/>
  <c r="K2673" i="2"/>
  <c r="M2673" i="2" s="1"/>
  <c r="AJ108" i="2" s="1"/>
  <c r="K2654" i="2"/>
  <c r="M2654" i="2" s="1"/>
  <c r="Q108" i="2" s="1"/>
  <c r="K2652" i="2"/>
  <c r="M2652" i="2" s="1"/>
  <c r="O108" i="2" s="1"/>
  <c r="K2665" i="2"/>
  <c r="M2665" i="2" s="1"/>
  <c r="K2671" i="2"/>
  <c r="M2671" i="2" s="1"/>
  <c r="AH108" i="2" s="1"/>
  <c r="K2675" i="2"/>
  <c r="M2675" i="2" s="1"/>
  <c r="AL108" i="2" s="1"/>
  <c r="K2657" i="2"/>
  <c r="M2657" i="2" s="1"/>
  <c r="T108" i="2" s="1"/>
  <c r="K2663" i="2"/>
  <c r="M2663" i="2" s="1"/>
  <c r="Z108" i="2" s="1"/>
  <c r="K2669" i="2"/>
  <c r="M2669" i="2" s="1"/>
  <c r="AF108" i="2" s="1"/>
  <c r="K2667" i="2"/>
  <c r="M2667" i="2" s="1"/>
  <c r="AD108" i="2" s="1"/>
  <c r="K2672" i="2"/>
  <c r="M2672" i="2" s="1"/>
  <c r="AI108" i="2" s="1"/>
  <c r="K2655" i="2"/>
  <c r="M2655" i="2" s="1"/>
  <c r="R108" i="2" s="1"/>
  <c r="K2661" i="2"/>
  <c r="M2661" i="2" s="1"/>
  <c r="X108" i="2" s="1"/>
  <c r="K2659" i="2"/>
  <c r="M2659" i="2" s="1"/>
  <c r="V108" i="2" s="1"/>
  <c r="K2664" i="2"/>
  <c r="M2664" i="2" s="1"/>
  <c r="AA108" i="2" s="1"/>
  <c r="K14612" i="2"/>
  <c r="M14612" i="2" s="1"/>
  <c r="K14602" i="2"/>
  <c r="M14602" i="2" s="1"/>
  <c r="O586" i="2" s="1"/>
  <c r="K14615" i="2"/>
  <c r="M14615" i="2" s="1"/>
  <c r="AB586" i="2" s="1"/>
  <c r="K14604" i="2"/>
  <c r="M14604" i="2" s="1"/>
  <c r="Q586" i="2" s="1"/>
  <c r="K14625" i="2"/>
  <c r="M14625" i="2" s="1"/>
  <c r="AL586" i="2" s="1"/>
  <c r="K14607" i="2"/>
  <c r="M14607" i="2" s="1"/>
  <c r="T586" i="2" s="1"/>
  <c r="K14619" i="2"/>
  <c r="K14617" i="2"/>
  <c r="M14617" i="2" s="1"/>
  <c r="AD586" i="2" s="1"/>
  <c r="K14606" i="2"/>
  <c r="M14606" i="2" s="1"/>
  <c r="S586" i="2" s="1"/>
  <c r="K14611" i="2"/>
  <c r="M14611" i="2" s="1"/>
  <c r="X586" i="2" s="1"/>
  <c r="K14609" i="2"/>
  <c r="M14609" i="2" s="1"/>
  <c r="V586" i="2" s="1"/>
  <c r="K14614" i="2"/>
  <c r="M14614" i="2" s="1"/>
  <c r="AA586" i="2" s="1"/>
  <c r="K14621" i="2"/>
  <c r="M14621" i="2" s="1"/>
  <c r="AH586" i="2" s="1"/>
  <c r="K14603" i="2"/>
  <c r="M14603" i="2" s="1"/>
  <c r="P586" i="2" s="1"/>
  <c r="K14624" i="2"/>
  <c r="K14622" i="2"/>
  <c r="M14622" i="2" s="1"/>
  <c r="AI586" i="2" s="1"/>
  <c r="K14613" i="2"/>
  <c r="M14613" i="2" s="1"/>
  <c r="Z586" i="2" s="1"/>
  <c r="K14626" i="2"/>
  <c r="M14626" i="2" s="1"/>
  <c r="AM586" i="2" s="1"/>
  <c r="K14616" i="2"/>
  <c r="M14616" i="2" s="1"/>
  <c r="AC586" i="2" s="1"/>
  <c r="K14605" i="2"/>
  <c r="M14605" i="2" s="1"/>
  <c r="R586" i="2" s="1"/>
  <c r="K14618" i="2"/>
  <c r="M14618" i="2" s="1"/>
  <c r="AE586" i="2" s="1"/>
  <c r="K14608" i="2"/>
  <c r="M14608" i="2" s="1"/>
  <c r="U586" i="2" s="1"/>
  <c r="K14620" i="2"/>
  <c r="M14620" i="2" s="1"/>
  <c r="AG586" i="2" s="1"/>
  <c r="K14610" i="2"/>
  <c r="M14610" i="2" s="1"/>
  <c r="W586" i="2" s="1"/>
  <c r="K14623" i="2"/>
  <c r="M14623" i="2" s="1"/>
  <c r="AJ586" i="2" s="1"/>
  <c r="K12186" i="2"/>
  <c r="M12186" i="2" s="1"/>
  <c r="X489" i="2" s="1"/>
  <c r="K12196" i="2"/>
  <c r="M12196" i="2" s="1"/>
  <c r="AH489" i="2" s="1"/>
  <c r="K12178" i="2"/>
  <c r="M12178" i="2" s="1"/>
  <c r="P489" i="2" s="1"/>
  <c r="K12188" i="2"/>
  <c r="M12188" i="2" s="1"/>
  <c r="Z489" i="2" s="1"/>
  <c r="K12201" i="2"/>
  <c r="M12201" i="2" s="1"/>
  <c r="AM489" i="2" s="1"/>
  <c r="K12180" i="2"/>
  <c r="M12180" i="2" s="1"/>
  <c r="R489" i="2" s="1"/>
  <c r="K12193" i="2"/>
  <c r="M12193" i="2" s="1"/>
  <c r="AE489" i="2" s="1"/>
  <c r="K12195" i="2"/>
  <c r="M12195" i="2" s="1"/>
  <c r="AG489" i="2" s="1"/>
  <c r="K12185" i="2"/>
  <c r="M12185" i="2" s="1"/>
  <c r="W489" i="2" s="1"/>
  <c r="K12187" i="2"/>
  <c r="M12187" i="2" s="1"/>
  <c r="Y489" i="2" s="1"/>
  <c r="K12177" i="2"/>
  <c r="M12177" i="2" s="1"/>
  <c r="O489" i="2" s="1"/>
  <c r="K12179" i="2"/>
  <c r="M12179" i="2" s="1"/>
  <c r="Q489" i="2" s="1"/>
  <c r="K12200" i="2"/>
  <c r="M12200" i="2" s="1"/>
  <c r="AL489" i="2" s="1"/>
  <c r="K12198" i="2"/>
  <c r="K12190" i="2"/>
  <c r="M12190" i="2" s="1"/>
  <c r="AB489" i="2" s="1"/>
  <c r="K12194" i="2"/>
  <c r="M12194" i="2" s="1"/>
  <c r="AF489" i="2" s="1"/>
  <c r="K12182" i="2"/>
  <c r="M12182" i="2" s="1"/>
  <c r="T489" i="2" s="1"/>
  <c r="K12192" i="2"/>
  <c r="M12192" i="2" s="1"/>
  <c r="AD489" i="2" s="1"/>
  <c r="K12197" i="2"/>
  <c r="M12197" i="2" s="1"/>
  <c r="AI489" i="2" s="1"/>
  <c r="K12184" i="2"/>
  <c r="M12184" i="2" s="1"/>
  <c r="V489" i="2" s="1"/>
  <c r="K12189" i="2"/>
  <c r="M12189" i="2" s="1"/>
  <c r="K12199" i="2"/>
  <c r="M12199" i="2" s="1"/>
  <c r="AK489" i="2" s="1"/>
  <c r="K12181" i="2"/>
  <c r="M12181" i="2" s="1"/>
  <c r="S489" i="2" s="1"/>
  <c r="K12191" i="2"/>
  <c r="M12191" i="2" s="1"/>
  <c r="AC489" i="2" s="1"/>
  <c r="K12183" i="2"/>
  <c r="M12183" i="2" s="1"/>
  <c r="U489" i="2" s="1"/>
  <c r="K3970" i="2"/>
  <c r="M3970" i="2" s="1"/>
  <c r="AG160" i="2" s="1"/>
  <c r="K3960" i="2"/>
  <c r="M3960" i="2" s="1"/>
  <c r="W160" i="2" s="1"/>
  <c r="K3973" i="2"/>
  <c r="M3973" i="2" s="1"/>
  <c r="AJ160" i="2" s="1"/>
  <c r="K3956" i="2"/>
  <c r="M3956" i="2" s="1"/>
  <c r="S160" i="2" s="1"/>
  <c r="K3962" i="2"/>
  <c r="M3962" i="2" s="1"/>
  <c r="Y160" i="2" s="1"/>
  <c r="K3952" i="2"/>
  <c r="M3952" i="2" s="1"/>
  <c r="O160" i="2" s="1"/>
  <c r="K3965" i="2"/>
  <c r="M3965" i="2" s="1"/>
  <c r="AB160" i="2" s="1"/>
  <c r="K3954" i="2"/>
  <c r="M3954" i="2" s="1"/>
  <c r="Q160" i="2" s="1"/>
  <c r="K3975" i="2"/>
  <c r="M3975" i="2" s="1"/>
  <c r="AL160" i="2" s="1"/>
  <c r="K3957" i="2"/>
  <c r="M3957" i="2" s="1"/>
  <c r="T160" i="2" s="1"/>
  <c r="K3969" i="2"/>
  <c r="M3969" i="2" s="1"/>
  <c r="AF160" i="2" s="1"/>
  <c r="K3967" i="2"/>
  <c r="M3967" i="2" s="1"/>
  <c r="AD160" i="2" s="1"/>
  <c r="K3971" i="2"/>
  <c r="M3971" i="2" s="1"/>
  <c r="AH160" i="2" s="1"/>
  <c r="K3961" i="2"/>
  <c r="M3961" i="2" s="1"/>
  <c r="K3959" i="2"/>
  <c r="M3959" i="2" s="1"/>
  <c r="V160" i="2" s="1"/>
  <c r="K3963" i="2"/>
  <c r="M3963" i="2" s="1"/>
  <c r="Z160" i="2" s="1"/>
  <c r="K3953" i="2"/>
  <c r="M3953" i="2" s="1"/>
  <c r="P160" i="2" s="1"/>
  <c r="K3974" i="2"/>
  <c r="M3974" i="2" s="1"/>
  <c r="AK160" i="2" s="1"/>
  <c r="K3955" i="2"/>
  <c r="M3955" i="2" s="1"/>
  <c r="R160" i="2" s="1"/>
  <c r="K3976" i="2"/>
  <c r="M3976" i="2" s="1"/>
  <c r="AM160" i="2" s="1"/>
  <c r="K3966" i="2"/>
  <c r="M3966" i="2" s="1"/>
  <c r="AC160" i="2" s="1"/>
  <c r="K3972" i="2"/>
  <c r="M3972" i="2" s="1"/>
  <c r="AI160" i="2" s="1"/>
  <c r="K3968" i="2"/>
  <c r="M3968" i="2" s="1"/>
  <c r="AE160" i="2" s="1"/>
  <c r="K3958" i="2"/>
  <c r="M3958" i="2" s="1"/>
  <c r="U160" i="2" s="1"/>
  <c r="K3964" i="2"/>
  <c r="M3964" i="2" s="1"/>
  <c r="AA160" i="2" s="1"/>
  <c r="K5937" i="2"/>
  <c r="M5937" i="2" s="1"/>
  <c r="Y239" i="2" s="1"/>
  <c r="K5927" i="2"/>
  <c r="M5927" i="2" s="1"/>
  <c r="O239" i="2" s="1"/>
  <c r="K5939" i="2"/>
  <c r="M5939" i="2" s="1"/>
  <c r="K5929" i="2"/>
  <c r="K5950" i="2"/>
  <c r="M5950" i="2" s="1"/>
  <c r="AL239" i="2" s="1"/>
  <c r="K5931" i="2"/>
  <c r="M5931" i="2" s="1"/>
  <c r="S239" i="2" s="1"/>
  <c r="K5944" i="2"/>
  <c r="M5944" i="2" s="1"/>
  <c r="AF239" i="2" s="1"/>
  <c r="K5942" i="2"/>
  <c r="M5942" i="2" s="1"/>
  <c r="AD239" i="2" s="1"/>
  <c r="K5940" i="2"/>
  <c r="M5940" i="2" s="1"/>
  <c r="AB239" i="2" s="1"/>
  <c r="K5936" i="2"/>
  <c r="M5936" i="2" s="1"/>
  <c r="X239" i="2" s="1"/>
  <c r="K5934" i="2"/>
  <c r="M5934" i="2" s="1"/>
  <c r="V239" i="2" s="1"/>
  <c r="K5932" i="2"/>
  <c r="M5932" i="2" s="1"/>
  <c r="T239" i="2" s="1"/>
  <c r="K5946" i="2"/>
  <c r="M5946" i="2" s="1"/>
  <c r="AH239" i="2" s="1"/>
  <c r="K5928" i="2"/>
  <c r="M5928" i="2" s="1"/>
  <c r="P239" i="2" s="1"/>
  <c r="K5949" i="2"/>
  <c r="M5949" i="2" s="1"/>
  <c r="AK239" i="2" s="1"/>
  <c r="K5948" i="2"/>
  <c r="M5948" i="2" s="1"/>
  <c r="AJ239" i="2" s="1"/>
  <c r="K5938" i="2"/>
  <c r="M5938" i="2" s="1"/>
  <c r="Z239" i="2" s="1"/>
  <c r="K5951" i="2"/>
  <c r="M5951" i="2" s="1"/>
  <c r="AM239" i="2" s="1"/>
  <c r="K5941" i="2"/>
  <c r="M5941" i="2" s="1"/>
  <c r="AC239" i="2" s="1"/>
  <c r="K5930" i="2"/>
  <c r="M5930" i="2" s="1"/>
  <c r="R239" i="2" s="1"/>
  <c r="K5943" i="2"/>
  <c r="M5943" i="2" s="1"/>
  <c r="AE239" i="2" s="1"/>
  <c r="K5933" i="2"/>
  <c r="M5933" i="2" s="1"/>
  <c r="U239" i="2" s="1"/>
  <c r="K5945" i="2"/>
  <c r="M5945" i="2" s="1"/>
  <c r="AG239" i="2" s="1"/>
  <c r="K5935" i="2"/>
  <c r="M5935" i="2" s="1"/>
  <c r="W239" i="2" s="1"/>
  <c r="K5947" i="2"/>
  <c r="M5947" i="2" s="1"/>
  <c r="AI239" i="2" s="1"/>
  <c r="K21005" i="2"/>
  <c r="M21005" i="2" s="1"/>
  <c r="R842" i="2" s="1"/>
  <c r="K21018" i="2"/>
  <c r="M21018" i="2" s="1"/>
  <c r="AE842" i="2" s="1"/>
  <c r="K21007" i="2"/>
  <c r="M21007" i="2" s="1"/>
  <c r="T842" i="2" s="1"/>
  <c r="K21020" i="2"/>
  <c r="M21020" i="2" s="1"/>
  <c r="AG842" i="2" s="1"/>
  <c r="K21010" i="2"/>
  <c r="M21010" i="2" s="1"/>
  <c r="K21024" i="2"/>
  <c r="M21024" i="2" s="1"/>
  <c r="AK842" i="2" s="1"/>
  <c r="K21012" i="2"/>
  <c r="M21012" i="2" s="1"/>
  <c r="Y842" i="2" s="1"/>
  <c r="K21002" i="2"/>
  <c r="M21002" i="2" s="1"/>
  <c r="O842" i="2" s="1"/>
  <c r="K21016" i="2"/>
  <c r="M21016" i="2" s="1"/>
  <c r="AC842" i="2" s="1"/>
  <c r="K21022" i="2"/>
  <c r="M21022" i="2" s="1"/>
  <c r="AI842" i="2" s="1"/>
  <c r="K21004" i="2"/>
  <c r="M21004" i="2" s="1"/>
  <c r="Q842" i="2" s="1"/>
  <c r="K21025" i="2"/>
  <c r="M21025" i="2" s="1"/>
  <c r="AL842" i="2" s="1"/>
  <c r="K21008" i="2"/>
  <c r="M21008" i="2" s="1"/>
  <c r="U842" i="2" s="1"/>
  <c r="K21014" i="2"/>
  <c r="M21014" i="2" s="1"/>
  <c r="AA842" i="2" s="1"/>
  <c r="K21019" i="2"/>
  <c r="M21019" i="2" s="1"/>
  <c r="AF842" i="2" s="1"/>
  <c r="K21017" i="2"/>
  <c r="M21017" i="2" s="1"/>
  <c r="AD842" i="2" s="1"/>
  <c r="K21006" i="2"/>
  <c r="M21006" i="2" s="1"/>
  <c r="S842" i="2" s="1"/>
  <c r="K21011" i="2"/>
  <c r="M21011" i="2" s="1"/>
  <c r="X842" i="2" s="1"/>
  <c r="K21009" i="2"/>
  <c r="M21009" i="2" s="1"/>
  <c r="V842" i="2" s="1"/>
  <c r="K21021" i="2"/>
  <c r="M21021" i="2" s="1"/>
  <c r="AH842" i="2" s="1"/>
  <c r="K21003" i="2"/>
  <c r="M21003" i="2" s="1"/>
  <c r="P842" i="2" s="1"/>
  <c r="K21023" i="2"/>
  <c r="M21023" i="2" s="1"/>
  <c r="AJ842" i="2" s="1"/>
  <c r="K21013" i="2"/>
  <c r="M21013" i="2" s="1"/>
  <c r="Z842" i="2" s="1"/>
  <c r="K21026" i="2"/>
  <c r="M21026" i="2" s="1"/>
  <c r="AM842" i="2" s="1"/>
  <c r="K21015" i="2"/>
  <c r="M21015" i="2" s="1"/>
  <c r="AB842" i="2" s="1"/>
  <c r="K10411" i="2"/>
  <c r="M10411" i="2" s="1"/>
  <c r="X418" i="2" s="1"/>
  <c r="K10409" i="2"/>
  <c r="M10409" i="2" s="1"/>
  <c r="V418" i="2" s="1"/>
  <c r="K10414" i="2"/>
  <c r="M10414" i="2" s="1"/>
  <c r="AA418" i="2" s="1"/>
  <c r="K10403" i="2"/>
  <c r="M10403" i="2" s="1"/>
  <c r="P418" i="2" s="1"/>
  <c r="K10424" i="2"/>
  <c r="M10424" i="2" s="1"/>
  <c r="AK418" i="2" s="1"/>
  <c r="K10406" i="2"/>
  <c r="M10406" i="2" s="1"/>
  <c r="S418" i="2" s="1"/>
  <c r="K10426" i="2"/>
  <c r="M10426" i="2" s="1"/>
  <c r="AM418" i="2" s="1"/>
  <c r="K10416" i="2"/>
  <c r="M10416" i="2" s="1"/>
  <c r="AC418" i="2" s="1"/>
  <c r="K10421" i="2"/>
  <c r="M10421" i="2" s="1"/>
  <c r="AH418" i="2" s="1"/>
  <c r="K10418" i="2"/>
  <c r="M10418" i="2" s="1"/>
  <c r="AE418" i="2" s="1"/>
  <c r="K10408" i="2"/>
  <c r="M10408" i="2" s="1"/>
  <c r="U418" i="2" s="1"/>
  <c r="K10413" i="2"/>
  <c r="M10413" i="2" s="1"/>
  <c r="Z418" i="2" s="1"/>
  <c r="K10420" i="2"/>
  <c r="M10420" i="2" s="1"/>
  <c r="AG418" i="2" s="1"/>
  <c r="K10410" i="2"/>
  <c r="M10410" i="2" s="1"/>
  <c r="W418" i="2" s="1"/>
  <c r="K10423" i="2"/>
  <c r="M10423" i="2" s="1"/>
  <c r="AJ418" i="2" s="1"/>
  <c r="K10405" i="2"/>
  <c r="M10405" i="2" s="1"/>
  <c r="R418" i="2" s="1"/>
  <c r="K10412" i="2"/>
  <c r="M10412" i="2" s="1"/>
  <c r="Y418" i="2" s="1"/>
  <c r="K10402" i="2"/>
  <c r="M10402" i="2" s="1"/>
  <c r="O418" i="2" s="1"/>
  <c r="K10415" i="2"/>
  <c r="M10415" i="2" s="1"/>
  <c r="AB418" i="2" s="1"/>
  <c r="K10404" i="2"/>
  <c r="M10404" i="2" s="1"/>
  <c r="Q418" i="2" s="1"/>
  <c r="K10425" i="2"/>
  <c r="M10425" i="2" s="1"/>
  <c r="AL418" i="2" s="1"/>
  <c r="K10407" i="2"/>
  <c r="M10407" i="2" s="1"/>
  <c r="T418" i="2" s="1"/>
  <c r="K10419" i="2"/>
  <c r="M10419" i="2" s="1"/>
  <c r="AF418" i="2" s="1"/>
  <c r="K10417" i="2"/>
  <c r="M10417" i="2" s="1"/>
  <c r="K10422" i="2"/>
  <c r="M10422" i="2" s="1"/>
  <c r="AI418" i="2" s="1"/>
  <c r="K971" i="2"/>
  <c r="M971" i="2" s="1"/>
  <c r="AH40" i="2" s="1"/>
  <c r="K953" i="2"/>
  <c r="M953" i="2" s="1"/>
  <c r="P40" i="2" s="1"/>
  <c r="K967" i="2"/>
  <c r="M967" i="2" s="1"/>
  <c r="AD40" i="2" s="1"/>
  <c r="K963" i="2"/>
  <c r="M963" i="2" s="1"/>
  <c r="Z40" i="2" s="1"/>
  <c r="K976" i="2"/>
  <c r="M976" i="2" s="1"/>
  <c r="AM40" i="2" s="1"/>
  <c r="K975" i="2"/>
  <c r="M975" i="2" s="1"/>
  <c r="AL40" i="2" s="1"/>
  <c r="K973" i="2"/>
  <c r="M973" i="2" s="1"/>
  <c r="AJ40" i="2" s="1"/>
  <c r="K955" i="2"/>
  <c r="M955" i="2" s="1"/>
  <c r="R40" i="2" s="1"/>
  <c r="K968" i="2"/>
  <c r="M968" i="2" s="1"/>
  <c r="AE40" i="2" s="1"/>
  <c r="K959" i="2"/>
  <c r="M959" i="2" s="1"/>
  <c r="V40" i="2" s="1"/>
  <c r="K965" i="2"/>
  <c r="M965" i="2" s="1"/>
  <c r="AB40" i="2" s="1"/>
  <c r="K970" i="2"/>
  <c r="M970" i="2" s="1"/>
  <c r="AG40" i="2" s="1"/>
  <c r="K960" i="2"/>
  <c r="M960" i="2" s="1"/>
  <c r="W40" i="2" s="1"/>
  <c r="K957" i="2"/>
  <c r="M957" i="2" s="1"/>
  <c r="T40" i="2" s="1"/>
  <c r="K962" i="2"/>
  <c r="M962" i="2" s="1"/>
  <c r="Y40" i="2" s="1"/>
  <c r="K952" i="2"/>
  <c r="M952" i="2" s="1"/>
  <c r="O40" i="2" s="1"/>
  <c r="K972" i="2"/>
  <c r="M972" i="2" s="1"/>
  <c r="AI40" i="2" s="1"/>
  <c r="K954" i="2"/>
  <c r="M954" i="2" s="1"/>
  <c r="Q40" i="2" s="1"/>
  <c r="K974" i="2"/>
  <c r="M974" i="2" s="1"/>
  <c r="AK40" i="2" s="1"/>
  <c r="K964" i="2"/>
  <c r="M964" i="2" s="1"/>
  <c r="AA40" i="2" s="1"/>
  <c r="K969" i="2"/>
  <c r="M969" i="2" s="1"/>
  <c r="AF40" i="2" s="1"/>
  <c r="K966" i="2"/>
  <c r="M966" i="2" s="1"/>
  <c r="AC40" i="2" s="1"/>
  <c r="K956" i="2"/>
  <c r="M956" i="2" s="1"/>
  <c r="S40" i="2" s="1"/>
  <c r="K961" i="2"/>
  <c r="M961" i="2" s="1"/>
  <c r="X40" i="2" s="1"/>
  <c r="K958" i="2"/>
  <c r="M958" i="2" s="1"/>
  <c r="U40" i="2" s="1"/>
  <c r="K15319" i="2"/>
  <c r="M15319" i="2" s="1"/>
  <c r="AF614" i="2" s="1"/>
  <c r="K15317" i="2"/>
  <c r="M15317" i="2" s="1"/>
  <c r="AD614" i="2" s="1"/>
  <c r="K15321" i="2"/>
  <c r="M15321" i="2" s="1"/>
  <c r="AH614" i="2" s="1"/>
  <c r="K15311" i="2"/>
  <c r="M15311" i="2" s="1"/>
  <c r="X614" i="2" s="1"/>
  <c r="K15309" i="2"/>
  <c r="M15309" i="2" s="1"/>
  <c r="V614" i="2" s="1"/>
  <c r="K15313" i="2"/>
  <c r="M15313" i="2" s="1"/>
  <c r="Z614" i="2" s="1"/>
  <c r="K15303" i="2"/>
  <c r="M15303" i="2" s="1"/>
  <c r="P614" i="2" s="1"/>
  <c r="K15324" i="2"/>
  <c r="M15324" i="2" s="1"/>
  <c r="AK614" i="2" s="1"/>
  <c r="K15305" i="2"/>
  <c r="M15305" i="2" s="1"/>
  <c r="R614" i="2" s="1"/>
  <c r="K15326" i="2"/>
  <c r="M15326" i="2" s="1"/>
  <c r="AM614" i="2" s="1"/>
  <c r="K15316" i="2"/>
  <c r="M15316" i="2" s="1"/>
  <c r="AC614" i="2" s="1"/>
  <c r="K15322" i="2"/>
  <c r="M15322" i="2" s="1"/>
  <c r="AI614" i="2" s="1"/>
  <c r="K15318" i="2"/>
  <c r="M15318" i="2" s="1"/>
  <c r="K15308" i="2"/>
  <c r="M15308" i="2" s="1"/>
  <c r="U614" i="2" s="1"/>
  <c r="K15314" i="2"/>
  <c r="M15314" i="2" s="1"/>
  <c r="AA614" i="2" s="1"/>
  <c r="K15320" i="2"/>
  <c r="M15320" i="2" s="1"/>
  <c r="AG614" i="2" s="1"/>
  <c r="K15310" i="2"/>
  <c r="M15310" i="2" s="1"/>
  <c r="W614" i="2" s="1"/>
  <c r="K15323" i="2"/>
  <c r="M15323" i="2" s="1"/>
  <c r="AJ614" i="2" s="1"/>
  <c r="K15306" i="2"/>
  <c r="M15306" i="2" s="1"/>
  <c r="S614" i="2" s="1"/>
  <c r="K15312" i="2"/>
  <c r="M15312" i="2" s="1"/>
  <c r="Y614" i="2" s="1"/>
  <c r="K15302" i="2"/>
  <c r="M15302" i="2" s="1"/>
  <c r="O614" i="2" s="1"/>
  <c r="K15315" i="2"/>
  <c r="M15315" i="2" s="1"/>
  <c r="AB614" i="2" s="1"/>
  <c r="K15304" i="2"/>
  <c r="M15304" i="2" s="1"/>
  <c r="Q614" i="2" s="1"/>
  <c r="K15325" i="2"/>
  <c r="M15325" i="2" s="1"/>
  <c r="AL614" i="2" s="1"/>
  <c r="K15307" i="2"/>
  <c r="M15307" i="2" s="1"/>
  <c r="T614" i="2" s="1"/>
  <c r="K11723" i="2"/>
  <c r="M11723" i="2" s="1"/>
  <c r="AJ470" i="2" s="1"/>
  <c r="K11705" i="2"/>
  <c r="M11705" i="2" s="1"/>
  <c r="R470" i="2" s="1"/>
  <c r="K11718" i="2"/>
  <c r="M11718" i="2" s="1"/>
  <c r="K11715" i="2"/>
  <c r="M11715" i="2" s="1"/>
  <c r="AB470" i="2" s="1"/>
  <c r="K11720" i="2"/>
  <c r="M11720" i="2" s="1"/>
  <c r="AG470" i="2" s="1"/>
  <c r="K11710" i="2"/>
  <c r="M11710" i="2" s="1"/>
  <c r="W470" i="2" s="1"/>
  <c r="K11707" i="2"/>
  <c r="M11707" i="2" s="1"/>
  <c r="T470" i="2" s="1"/>
  <c r="K11712" i="2"/>
  <c r="M11712" i="2" s="1"/>
  <c r="Y470" i="2" s="1"/>
  <c r="K11702" i="2"/>
  <c r="M11702" i="2" s="1"/>
  <c r="O470" i="2" s="1"/>
  <c r="K11722" i="2"/>
  <c r="M11722" i="2" s="1"/>
  <c r="AI470" i="2" s="1"/>
  <c r="K11704" i="2"/>
  <c r="M11704" i="2" s="1"/>
  <c r="Q470" i="2" s="1"/>
  <c r="K11725" i="2"/>
  <c r="M11725" i="2" s="1"/>
  <c r="AL470" i="2" s="1"/>
  <c r="K11714" i="2"/>
  <c r="M11714" i="2" s="1"/>
  <c r="AA470" i="2" s="1"/>
  <c r="K11719" i="2"/>
  <c r="M11719" i="2" s="1"/>
  <c r="AF470" i="2" s="1"/>
  <c r="K11709" i="2"/>
  <c r="M11709" i="2" s="1"/>
  <c r="V470" i="2" s="1"/>
  <c r="K11724" i="2"/>
  <c r="M11724" i="2" s="1"/>
  <c r="AK470" i="2" s="1"/>
  <c r="K11706" i="2"/>
  <c r="M11706" i="2" s="1"/>
  <c r="S470" i="2" s="1"/>
  <c r="K11711" i="2"/>
  <c r="M11711" i="2" s="1"/>
  <c r="X470" i="2" s="1"/>
  <c r="K11717" i="2"/>
  <c r="M11717" i="2" s="1"/>
  <c r="AD470" i="2" s="1"/>
  <c r="K11716" i="2"/>
  <c r="M11716" i="2" s="1"/>
  <c r="AC470" i="2" s="1"/>
  <c r="K11721" i="2"/>
  <c r="M11721" i="2" s="1"/>
  <c r="AH470" i="2" s="1"/>
  <c r="K11703" i="2"/>
  <c r="M11703" i="2" s="1"/>
  <c r="P470" i="2" s="1"/>
  <c r="K11708" i="2"/>
  <c r="M11708" i="2" s="1"/>
  <c r="U470" i="2" s="1"/>
  <c r="K11713" i="2"/>
  <c r="M11713" i="2" s="1"/>
  <c r="Z470" i="2" s="1"/>
  <c r="K11726" i="2"/>
  <c r="M11726" i="2" s="1"/>
  <c r="AM470" i="2" s="1"/>
  <c r="K7410" i="2"/>
  <c r="M7410" i="2" s="1"/>
  <c r="W298" i="2" s="1"/>
  <c r="K7422" i="2"/>
  <c r="M7422" i="2" s="1"/>
  <c r="AI298" i="2" s="1"/>
  <c r="K7416" i="2"/>
  <c r="M7416" i="2" s="1"/>
  <c r="AC298" i="2" s="1"/>
  <c r="K7402" i="2"/>
  <c r="M7402" i="2" s="1"/>
  <c r="O298" i="2" s="1"/>
  <c r="K7414" i="2"/>
  <c r="M7414" i="2" s="1"/>
  <c r="AA298" i="2" s="1"/>
  <c r="K7413" i="2"/>
  <c r="M7413" i="2" s="1"/>
  <c r="K7425" i="2"/>
  <c r="M7425" i="2" s="1"/>
  <c r="AL298" i="2" s="1"/>
  <c r="K7406" i="2"/>
  <c r="M7406" i="2" s="1"/>
  <c r="S298" i="2" s="1"/>
  <c r="K7411" i="2"/>
  <c r="M7411" i="2" s="1"/>
  <c r="X298" i="2" s="1"/>
  <c r="K7417" i="2"/>
  <c r="M7417" i="2" s="1"/>
  <c r="AD298" i="2" s="1"/>
  <c r="K7420" i="2"/>
  <c r="M7420" i="2" s="1"/>
  <c r="AG298" i="2" s="1"/>
  <c r="K7408" i="2"/>
  <c r="M7408" i="2" s="1"/>
  <c r="U298" i="2" s="1"/>
  <c r="K7409" i="2"/>
  <c r="M7409" i="2" s="1"/>
  <c r="V298" i="2" s="1"/>
  <c r="K7412" i="2"/>
  <c r="M7412" i="2" s="1"/>
  <c r="Y298" i="2" s="1"/>
  <c r="K7424" i="2"/>
  <c r="M7424" i="2" s="1"/>
  <c r="AK298" i="2" s="1"/>
  <c r="K7423" i="2"/>
  <c r="M7423" i="2" s="1"/>
  <c r="AJ298" i="2" s="1"/>
  <c r="K7404" i="2"/>
  <c r="M7404" i="2" s="1"/>
  <c r="Q298" i="2" s="1"/>
  <c r="K7403" i="2"/>
  <c r="M7403" i="2" s="1"/>
  <c r="P298" i="2" s="1"/>
  <c r="K7426" i="2"/>
  <c r="M7426" i="2" s="1"/>
  <c r="AM298" i="2" s="1"/>
  <c r="K7415" i="2"/>
  <c r="M7415" i="2" s="1"/>
  <c r="AB298" i="2" s="1"/>
  <c r="K7421" i="2"/>
  <c r="M7421" i="2" s="1"/>
  <c r="AH298" i="2" s="1"/>
  <c r="K7405" i="2"/>
  <c r="M7405" i="2" s="1"/>
  <c r="R298" i="2" s="1"/>
  <c r="K7418" i="2"/>
  <c r="M7418" i="2" s="1"/>
  <c r="AE298" i="2" s="1"/>
  <c r="K7407" i="2"/>
  <c r="M7407" i="2" s="1"/>
  <c r="T298" i="2" s="1"/>
  <c r="K7419" i="2"/>
  <c r="M7419" i="2" s="1"/>
  <c r="AF298" i="2" s="1"/>
  <c r="K12155" i="2"/>
  <c r="M12155" i="2" s="1"/>
  <c r="R488" i="2" s="1"/>
  <c r="K12168" i="2"/>
  <c r="M12168" i="2" s="1"/>
  <c r="AE488" i="2" s="1"/>
  <c r="K12158" i="2"/>
  <c r="M12158" i="2" s="1"/>
  <c r="U488" i="2" s="1"/>
  <c r="K12170" i="2"/>
  <c r="M12170" i="2" s="1"/>
  <c r="AG488" i="2" s="1"/>
  <c r="K12160" i="2"/>
  <c r="M12160" i="2" s="1"/>
  <c r="W488" i="2" s="1"/>
  <c r="K12173" i="2"/>
  <c r="M12173" i="2" s="1"/>
  <c r="AJ488" i="2" s="1"/>
  <c r="K12162" i="2"/>
  <c r="M12162" i="2" s="1"/>
  <c r="Y488" i="2" s="1"/>
  <c r="K12152" i="2"/>
  <c r="M12152" i="2" s="1"/>
  <c r="O488" i="2" s="1"/>
  <c r="K12157" i="2"/>
  <c r="M12157" i="2" s="1"/>
  <c r="T488" i="2" s="1"/>
  <c r="K12172" i="2"/>
  <c r="M12172" i="2" s="1"/>
  <c r="AI488" i="2" s="1"/>
  <c r="K12154" i="2"/>
  <c r="M12154" i="2" s="1"/>
  <c r="Q488" i="2" s="1"/>
  <c r="K12175" i="2"/>
  <c r="M12175" i="2" s="1"/>
  <c r="AL488" i="2" s="1"/>
  <c r="K12165" i="2"/>
  <c r="M12165" i="2" s="1"/>
  <c r="AB488" i="2" s="1"/>
  <c r="K12164" i="2"/>
  <c r="M12164" i="2" s="1"/>
  <c r="AA488" i="2" s="1"/>
  <c r="K12169" i="2"/>
  <c r="M12169" i="2" s="1"/>
  <c r="AF488" i="2" s="1"/>
  <c r="K12167" i="2"/>
  <c r="M12167" i="2" s="1"/>
  <c r="AD488" i="2" s="1"/>
  <c r="K12156" i="2"/>
  <c r="M12156" i="2" s="1"/>
  <c r="S488" i="2" s="1"/>
  <c r="K12161" i="2"/>
  <c r="M12161" i="2" s="1"/>
  <c r="X488" i="2" s="1"/>
  <c r="K12159" i="2"/>
  <c r="M12159" i="2" s="1"/>
  <c r="V488" i="2" s="1"/>
  <c r="K12171" i="2"/>
  <c r="M12171" i="2" s="1"/>
  <c r="AH488" i="2" s="1"/>
  <c r="K12153" i="2"/>
  <c r="M12153" i="2" s="1"/>
  <c r="P488" i="2" s="1"/>
  <c r="K12174" i="2"/>
  <c r="M12174" i="2" s="1"/>
  <c r="AK488" i="2" s="1"/>
  <c r="K12163" i="2"/>
  <c r="M12163" i="2" s="1"/>
  <c r="Z488" i="2" s="1"/>
  <c r="K12176" i="2"/>
  <c r="M12176" i="2" s="1"/>
  <c r="AM488" i="2" s="1"/>
  <c r="K12166" i="2"/>
  <c r="M12166" i="2" s="1"/>
  <c r="AC488" i="2" s="1"/>
  <c r="K18032" i="2"/>
  <c r="M18032" i="2" s="1"/>
  <c r="T723" i="2" s="1"/>
  <c r="K18047" i="2"/>
  <c r="M18047" i="2" s="1"/>
  <c r="AI723" i="2" s="1"/>
  <c r="K18049" i="2"/>
  <c r="M18049" i="2" s="1"/>
  <c r="AK723" i="2" s="1"/>
  <c r="K18041" i="2"/>
  <c r="M18041" i="2" s="1"/>
  <c r="AC723" i="2" s="1"/>
  <c r="K18030" i="2"/>
  <c r="M18030" i="2" s="1"/>
  <c r="R723" i="2" s="1"/>
  <c r="K18043" i="2"/>
  <c r="M18043" i="2" s="1"/>
  <c r="K18033" i="2"/>
  <c r="M18033" i="2" s="1"/>
  <c r="U723" i="2" s="1"/>
  <c r="K18045" i="2"/>
  <c r="M18045" i="2" s="1"/>
  <c r="AG723" i="2" s="1"/>
  <c r="K18035" i="2"/>
  <c r="M18035" i="2" s="1"/>
  <c r="W723" i="2" s="1"/>
  <c r="K18048" i="2"/>
  <c r="M18048" i="2" s="1"/>
  <c r="AJ723" i="2" s="1"/>
  <c r="K18037" i="2"/>
  <c r="M18037" i="2" s="1"/>
  <c r="Y723" i="2" s="1"/>
  <c r="K18027" i="2"/>
  <c r="M18027" i="2" s="1"/>
  <c r="O723" i="2" s="1"/>
  <c r="K18040" i="2"/>
  <c r="M18040" i="2" s="1"/>
  <c r="AB723" i="2" s="1"/>
  <c r="K18029" i="2"/>
  <c r="M18029" i="2" s="1"/>
  <c r="Q723" i="2" s="1"/>
  <c r="K18050" i="2"/>
  <c r="M18050" i="2" s="1"/>
  <c r="AL723" i="2" s="1"/>
  <c r="K18039" i="2"/>
  <c r="M18039" i="2" s="1"/>
  <c r="AA723" i="2" s="1"/>
  <c r="K18044" i="2"/>
  <c r="M18044" i="2" s="1"/>
  <c r="AF723" i="2" s="1"/>
  <c r="K18042" i="2"/>
  <c r="M18042" i="2" s="1"/>
  <c r="AD723" i="2" s="1"/>
  <c r="K18031" i="2"/>
  <c r="M18031" i="2" s="1"/>
  <c r="S723" i="2" s="1"/>
  <c r="K18036" i="2"/>
  <c r="M18036" i="2" s="1"/>
  <c r="X723" i="2" s="1"/>
  <c r="K18034" i="2"/>
  <c r="M18034" i="2" s="1"/>
  <c r="V723" i="2" s="1"/>
  <c r="K18046" i="2"/>
  <c r="M18046" i="2" s="1"/>
  <c r="AH723" i="2" s="1"/>
  <c r="K18028" i="2"/>
  <c r="M18028" i="2" s="1"/>
  <c r="P723" i="2" s="1"/>
  <c r="K18038" i="2"/>
  <c r="M18038" i="2" s="1"/>
  <c r="Z723" i="2" s="1"/>
  <c r="K18051" i="2"/>
  <c r="M18051" i="2" s="1"/>
  <c r="AM723" i="2" s="1"/>
  <c r="K495" i="2"/>
  <c r="M495" i="2" s="1"/>
  <c r="AG21" i="2" s="1"/>
  <c r="K493" i="2"/>
  <c r="M493" i="2" s="1"/>
  <c r="AE21" i="2" s="1"/>
  <c r="K483" i="2"/>
  <c r="M483" i="2" s="1"/>
  <c r="U21" i="2" s="1"/>
  <c r="K480" i="2"/>
  <c r="M480" i="2" s="1"/>
  <c r="R21" i="2" s="1"/>
  <c r="K487" i="2"/>
  <c r="M487" i="2" s="1"/>
  <c r="Y21" i="2" s="1"/>
  <c r="K485" i="2"/>
  <c r="M485" i="2" s="1"/>
  <c r="K498" i="2"/>
  <c r="M498" i="2" s="1"/>
  <c r="AJ21" i="2" s="1"/>
  <c r="K479" i="2"/>
  <c r="M479" i="2" s="1"/>
  <c r="Q21" i="2" s="1"/>
  <c r="K477" i="2"/>
  <c r="M477" i="2" s="1"/>
  <c r="O21" i="2" s="1"/>
  <c r="K490" i="2"/>
  <c r="M490" i="2" s="1"/>
  <c r="AB21" i="2" s="1"/>
  <c r="K496" i="2"/>
  <c r="M496" i="2" s="1"/>
  <c r="AH21" i="2" s="1"/>
  <c r="K500" i="2"/>
  <c r="M500" i="2" s="1"/>
  <c r="AL21" i="2" s="1"/>
  <c r="K482" i="2"/>
  <c r="M482" i="2" s="1"/>
  <c r="T21" i="2" s="1"/>
  <c r="K494" i="2"/>
  <c r="M494" i="2" s="1"/>
  <c r="AF21" i="2" s="1"/>
  <c r="K492" i="2"/>
  <c r="M492" i="2" s="1"/>
  <c r="AD21" i="2" s="1"/>
  <c r="K488" i="2"/>
  <c r="M488" i="2" s="1"/>
  <c r="Z21" i="2" s="1"/>
  <c r="K486" i="2"/>
  <c r="M486" i="2" s="1"/>
  <c r="X21" i="2" s="1"/>
  <c r="K484" i="2"/>
  <c r="M484" i="2" s="1"/>
  <c r="V21" i="2" s="1"/>
  <c r="K497" i="2"/>
  <c r="M497" i="2" s="1"/>
  <c r="AI21" i="2" s="1"/>
  <c r="K478" i="2"/>
  <c r="M478" i="2" s="1"/>
  <c r="P21" i="2" s="1"/>
  <c r="K499" i="2"/>
  <c r="M499" i="2" s="1"/>
  <c r="AK21" i="2" s="1"/>
  <c r="K489" i="2"/>
  <c r="M489" i="2" s="1"/>
  <c r="AA21" i="2" s="1"/>
  <c r="K501" i="2"/>
  <c r="M501" i="2" s="1"/>
  <c r="AM21" i="2" s="1"/>
  <c r="K491" i="2"/>
  <c r="M491" i="2" s="1"/>
  <c r="AC21" i="2" s="1"/>
  <c r="K481" i="2"/>
  <c r="M481" i="2" s="1"/>
  <c r="S21" i="2" s="1"/>
  <c r="K16169" i="2"/>
  <c r="M16169" i="2" s="1"/>
  <c r="AF648" i="2" s="1"/>
  <c r="K16167" i="2"/>
  <c r="M16167" i="2" s="1"/>
  <c r="AD648" i="2" s="1"/>
  <c r="K16172" i="2"/>
  <c r="M16172" i="2" s="1"/>
  <c r="AI648" i="2" s="1"/>
  <c r="K16171" i="2"/>
  <c r="M16171" i="2" s="1"/>
  <c r="AH648" i="2" s="1"/>
  <c r="K16161" i="2"/>
  <c r="M16161" i="2" s="1"/>
  <c r="X648" i="2" s="1"/>
  <c r="K16159" i="2"/>
  <c r="M16159" i="2" s="1"/>
  <c r="V648" i="2" s="1"/>
  <c r="K16164" i="2"/>
  <c r="M16164" i="2" s="1"/>
  <c r="AA648" i="2" s="1"/>
  <c r="K16153" i="2"/>
  <c r="M16153" i="2" s="1"/>
  <c r="P648" i="2" s="1"/>
  <c r="K16174" i="2"/>
  <c r="M16174" i="2" s="1"/>
  <c r="AK648" i="2" s="1"/>
  <c r="K16156" i="2"/>
  <c r="M16156" i="2" s="1"/>
  <c r="S648" i="2" s="1"/>
  <c r="K16176" i="2"/>
  <c r="M16176" i="2" s="1"/>
  <c r="AM648" i="2" s="1"/>
  <c r="K16166" i="2"/>
  <c r="M16166" i="2" s="1"/>
  <c r="AC648" i="2" s="1"/>
  <c r="K16170" i="2"/>
  <c r="M16170" i="2" s="1"/>
  <c r="AG648" i="2" s="1"/>
  <c r="K16168" i="2"/>
  <c r="M16168" i="2" s="1"/>
  <c r="AE648" i="2" s="1"/>
  <c r="K16158" i="2"/>
  <c r="M16158" i="2" s="1"/>
  <c r="U648" i="2" s="1"/>
  <c r="K16162" i="2"/>
  <c r="M16162" i="2" s="1"/>
  <c r="Y648" i="2" s="1"/>
  <c r="K16160" i="2"/>
  <c r="M16160" i="2" s="1"/>
  <c r="K16173" i="2"/>
  <c r="M16173" i="2" s="1"/>
  <c r="AJ648" i="2" s="1"/>
  <c r="K16154" i="2"/>
  <c r="M16154" i="2" s="1"/>
  <c r="Q648" i="2" s="1"/>
  <c r="K16152" i="2"/>
  <c r="M16152" i="2" s="1"/>
  <c r="O648" i="2" s="1"/>
  <c r="K16165" i="2"/>
  <c r="M16165" i="2" s="1"/>
  <c r="AB648" i="2" s="1"/>
  <c r="K16163" i="2"/>
  <c r="M16163" i="2" s="1"/>
  <c r="Z648" i="2" s="1"/>
  <c r="K16175" i="2"/>
  <c r="M16175" i="2" s="1"/>
  <c r="AL648" i="2" s="1"/>
  <c r="K16157" i="2"/>
  <c r="M16157" i="2" s="1"/>
  <c r="T648" i="2" s="1"/>
  <c r="K16155" i="2"/>
  <c r="M16155" i="2" s="1"/>
  <c r="R648" i="2" s="1"/>
  <c r="K4665" i="2"/>
  <c r="M4665" i="2" s="1"/>
  <c r="K4670" i="2"/>
  <c r="M4670" i="2" s="1"/>
  <c r="AG188" i="2" s="1"/>
  <c r="K4659" i="2"/>
  <c r="M4659" i="2" s="1"/>
  <c r="V188" i="2" s="1"/>
  <c r="K4657" i="2"/>
  <c r="M4657" i="2" s="1"/>
  <c r="T188" i="2" s="1"/>
  <c r="K4662" i="2"/>
  <c r="M4662" i="2" s="1"/>
  <c r="Y188" i="2" s="1"/>
  <c r="K4676" i="2"/>
  <c r="M4676" i="2" s="1"/>
  <c r="AM188" i="2" s="1"/>
  <c r="K4672" i="2"/>
  <c r="M4672" i="2" s="1"/>
  <c r="AI188" i="2" s="1"/>
  <c r="K4654" i="2"/>
  <c r="M4654" i="2" s="1"/>
  <c r="Q188" i="2" s="1"/>
  <c r="K4668" i="2"/>
  <c r="M4668" i="2" s="1"/>
  <c r="AE188" i="2" s="1"/>
  <c r="K4664" i="2"/>
  <c r="M4664" i="2" s="1"/>
  <c r="AA188" i="2" s="1"/>
  <c r="K4669" i="2"/>
  <c r="M4669" i="2" s="1"/>
  <c r="AF188" i="2" s="1"/>
  <c r="K4660" i="2"/>
  <c r="M4660" i="2" s="1"/>
  <c r="W188" i="2" s="1"/>
  <c r="K4674" i="2"/>
  <c r="M4674" i="2" s="1"/>
  <c r="AK188" i="2" s="1"/>
  <c r="K4656" i="2"/>
  <c r="M4656" i="2" s="1"/>
  <c r="S188" i="2" s="1"/>
  <c r="K4661" i="2"/>
  <c r="M4661" i="2" s="1"/>
  <c r="X188" i="2" s="1"/>
  <c r="K4652" i="2"/>
  <c r="M4652" i="2" s="1"/>
  <c r="O188" i="2" s="1"/>
  <c r="K4666" i="2"/>
  <c r="M4666" i="2" s="1"/>
  <c r="AC188" i="2" s="1"/>
  <c r="K4671" i="2"/>
  <c r="M4671" i="2" s="1"/>
  <c r="AH188" i="2" s="1"/>
  <c r="K4653" i="2"/>
  <c r="M4653" i="2" s="1"/>
  <c r="P188" i="2" s="1"/>
  <c r="K4658" i="2"/>
  <c r="M4658" i="2" s="1"/>
  <c r="U188" i="2" s="1"/>
  <c r="K4663" i="2"/>
  <c r="M4663" i="2" s="1"/>
  <c r="Z188" i="2" s="1"/>
  <c r="K4675" i="2"/>
  <c r="M4675" i="2" s="1"/>
  <c r="AL188" i="2" s="1"/>
  <c r="K4673" i="2"/>
  <c r="M4673" i="2" s="1"/>
  <c r="AJ188" i="2" s="1"/>
  <c r="K4655" i="2"/>
  <c r="M4655" i="2" s="1"/>
  <c r="R188" i="2" s="1"/>
  <c r="K4667" i="2"/>
  <c r="M4667" i="2" s="1"/>
  <c r="AD188" i="2" s="1"/>
  <c r="K21874" i="2"/>
  <c r="M21874" i="2" s="1"/>
  <c r="AK876" i="2" s="1"/>
  <c r="K21866" i="2"/>
  <c r="M21866" i="2" s="1"/>
  <c r="AC876" i="2" s="1"/>
  <c r="K21865" i="2"/>
  <c r="M21865" i="2" s="1"/>
  <c r="AB876" i="2" s="1"/>
  <c r="K21875" i="2"/>
  <c r="M21875" i="2" s="1"/>
  <c r="AL876" i="2" s="1"/>
  <c r="K21867" i="2"/>
  <c r="M21867" i="2" s="1"/>
  <c r="AD876" i="2" s="1"/>
  <c r="K21859" i="2"/>
  <c r="M21859" i="2" s="1"/>
  <c r="V876" i="2" s="1"/>
  <c r="K21857" i="2"/>
  <c r="M21857" i="2" s="1"/>
  <c r="T876" i="2" s="1"/>
  <c r="K21862" i="2"/>
  <c r="M21862" i="2" s="1"/>
  <c r="Y876" i="2" s="1"/>
  <c r="K21852" i="2"/>
  <c r="M21852" i="2" s="1"/>
  <c r="O876" i="2" s="1"/>
  <c r="K21872" i="2"/>
  <c r="M21872" i="2" s="1"/>
  <c r="AI876" i="2" s="1"/>
  <c r="K21854" i="2"/>
  <c r="M21854" i="2" s="1"/>
  <c r="Q876" i="2" s="1"/>
  <c r="K21864" i="2"/>
  <c r="M21864" i="2" s="1"/>
  <c r="AA876" i="2" s="1"/>
  <c r="K21869" i="2"/>
  <c r="M21869" i="2" s="1"/>
  <c r="AF876" i="2" s="1"/>
  <c r="K21856" i="2"/>
  <c r="M21856" i="2" s="1"/>
  <c r="S876" i="2" s="1"/>
  <c r="K21861" i="2"/>
  <c r="M21861" i="2" s="1"/>
  <c r="X876" i="2" s="1"/>
  <c r="K21871" i="2"/>
  <c r="M21871" i="2" s="1"/>
  <c r="AH876" i="2" s="1"/>
  <c r="K21853" i="2"/>
  <c r="M21853" i="2" s="1"/>
  <c r="P876" i="2" s="1"/>
  <c r="K21863" i="2"/>
  <c r="M21863" i="2" s="1"/>
  <c r="Z876" i="2" s="1"/>
  <c r="K21876" i="2"/>
  <c r="M21876" i="2" s="1"/>
  <c r="AM876" i="2" s="1"/>
  <c r="K21858" i="2"/>
  <c r="M21858" i="2" s="1"/>
  <c r="U876" i="2" s="1"/>
  <c r="K21855" i="2"/>
  <c r="M21855" i="2" s="1"/>
  <c r="R876" i="2" s="1"/>
  <c r="K21868" i="2"/>
  <c r="M21868" i="2" s="1"/>
  <c r="AE876" i="2" s="1"/>
  <c r="K21873" i="2"/>
  <c r="M21873" i="2" s="1"/>
  <c r="AJ876" i="2" s="1"/>
  <c r="K21870" i="2"/>
  <c r="M21870" i="2" s="1"/>
  <c r="AG876" i="2" s="1"/>
  <c r="K21860" i="2"/>
  <c r="M21860" i="2" s="1"/>
  <c r="W876" i="2" s="1"/>
  <c r="K22170" i="2"/>
  <c r="M22170" i="2" s="1"/>
  <c r="AG888" i="2" s="1"/>
  <c r="K22160" i="2"/>
  <c r="M22160" i="2" s="1"/>
  <c r="W888" i="2" s="1"/>
  <c r="K22173" i="2"/>
  <c r="M22173" i="2" s="1"/>
  <c r="AJ888" i="2" s="1"/>
  <c r="K22172" i="2"/>
  <c r="M22172" i="2" s="1"/>
  <c r="AI888" i="2" s="1"/>
  <c r="K22162" i="2"/>
  <c r="M22162" i="2" s="1"/>
  <c r="Y888" i="2" s="1"/>
  <c r="K22152" i="2"/>
  <c r="M22152" i="2" s="1"/>
  <c r="O888" i="2" s="1"/>
  <c r="K22165" i="2"/>
  <c r="M22165" i="2" s="1"/>
  <c r="AB888" i="2" s="1"/>
  <c r="K22154" i="2"/>
  <c r="M22154" i="2" s="1"/>
  <c r="Q888" i="2" s="1"/>
  <c r="K22175" i="2"/>
  <c r="M22175" i="2" s="1"/>
  <c r="AL888" i="2" s="1"/>
  <c r="K22157" i="2"/>
  <c r="M22157" i="2" s="1"/>
  <c r="T888" i="2" s="1"/>
  <c r="K22169" i="2"/>
  <c r="M22169" i="2" s="1"/>
  <c r="AF888" i="2" s="1"/>
  <c r="K22167" i="2"/>
  <c r="M22167" i="2" s="1"/>
  <c r="AD888" i="2" s="1"/>
  <c r="K22171" i="2"/>
  <c r="M22171" i="2" s="1"/>
  <c r="AH888" i="2" s="1"/>
  <c r="K22161" i="2"/>
  <c r="M22161" i="2" s="1"/>
  <c r="X888" i="2" s="1"/>
  <c r="K22159" i="2"/>
  <c r="M22159" i="2" s="1"/>
  <c r="V888" i="2" s="1"/>
  <c r="K22163" i="2"/>
  <c r="M22163" i="2" s="1"/>
  <c r="Z888" i="2" s="1"/>
  <c r="K22153" i="2"/>
  <c r="M22153" i="2" s="1"/>
  <c r="P888" i="2" s="1"/>
  <c r="K22174" i="2"/>
  <c r="M22174" i="2" s="1"/>
  <c r="AK888" i="2" s="1"/>
  <c r="K22155" i="2"/>
  <c r="M22155" i="2" s="1"/>
  <c r="R888" i="2" s="1"/>
  <c r="K22176" i="2"/>
  <c r="M22176" i="2" s="1"/>
  <c r="AM888" i="2" s="1"/>
  <c r="K22166" i="2"/>
  <c r="M22166" i="2" s="1"/>
  <c r="AC888" i="2" s="1"/>
  <c r="K22164" i="2"/>
  <c r="M22164" i="2" s="1"/>
  <c r="AA888" i="2" s="1"/>
  <c r="K22168" i="2"/>
  <c r="M22168" i="2" s="1"/>
  <c r="AE888" i="2" s="1"/>
  <c r="K22158" i="2"/>
  <c r="M22158" i="2" s="1"/>
  <c r="U888" i="2" s="1"/>
  <c r="K22156" i="2"/>
  <c r="M22156" i="2" s="1"/>
  <c r="S888" i="2" s="1"/>
  <c r="K17288" i="2"/>
  <c r="M17288" i="2" s="1"/>
  <c r="Z693" i="2" s="1"/>
  <c r="K17301" i="2"/>
  <c r="M17301" i="2" s="1"/>
  <c r="AM693" i="2" s="1"/>
  <c r="K17291" i="2"/>
  <c r="M17291" i="2" s="1"/>
  <c r="AC693" i="2" s="1"/>
  <c r="K17280" i="2"/>
  <c r="M17280" i="2" s="1"/>
  <c r="R693" i="2" s="1"/>
  <c r="K17293" i="2"/>
  <c r="M17293" i="2" s="1"/>
  <c r="AE693" i="2" s="1"/>
  <c r="K17283" i="2"/>
  <c r="M17283" i="2" s="1"/>
  <c r="U693" i="2" s="1"/>
  <c r="K17295" i="2"/>
  <c r="M17295" i="2" s="1"/>
  <c r="AG693" i="2" s="1"/>
  <c r="K17285" i="2"/>
  <c r="M17285" i="2" s="1"/>
  <c r="W693" i="2" s="1"/>
  <c r="K17290" i="2"/>
  <c r="M17290" i="2" s="1"/>
  <c r="AB693" i="2" s="1"/>
  <c r="K17287" i="2"/>
  <c r="M17287" i="2" s="1"/>
  <c r="Y693" i="2" s="1"/>
  <c r="K17277" i="2"/>
  <c r="M17277" i="2" s="1"/>
  <c r="O693" i="2" s="1"/>
  <c r="K17282" i="2"/>
  <c r="M17282" i="2" s="1"/>
  <c r="T693" i="2" s="1"/>
  <c r="K17297" i="2"/>
  <c r="M17297" i="2" s="1"/>
  <c r="AI693" i="2" s="1"/>
  <c r="K17279" i="2"/>
  <c r="M17279" i="2" s="1"/>
  <c r="Q693" i="2" s="1"/>
  <c r="K17300" i="2"/>
  <c r="M17300" i="2" s="1"/>
  <c r="AL693" i="2" s="1"/>
  <c r="K17298" i="2"/>
  <c r="M17298" i="2" s="1"/>
  <c r="AJ693" i="2" s="1"/>
  <c r="K17289" i="2"/>
  <c r="M17289" i="2" s="1"/>
  <c r="AA693" i="2" s="1"/>
  <c r="K17294" i="2"/>
  <c r="M17294" i="2" s="1"/>
  <c r="AF693" i="2" s="1"/>
  <c r="K17292" i="2"/>
  <c r="M17292" i="2" s="1"/>
  <c r="AD693" i="2" s="1"/>
  <c r="K17281" i="2"/>
  <c r="M17281" i="2" s="1"/>
  <c r="S693" i="2" s="1"/>
  <c r="K17286" i="2"/>
  <c r="M17286" i="2" s="1"/>
  <c r="X693" i="2" s="1"/>
  <c r="K17284" i="2"/>
  <c r="M17284" i="2" s="1"/>
  <c r="V693" i="2" s="1"/>
  <c r="K17296" i="2"/>
  <c r="M17296" i="2" s="1"/>
  <c r="AH693" i="2" s="1"/>
  <c r="K17278" i="2"/>
  <c r="M17278" i="2" s="1"/>
  <c r="P693" i="2" s="1"/>
  <c r="K17299" i="2"/>
  <c r="M17299" i="2" s="1"/>
  <c r="AK693" i="2" s="1"/>
  <c r="K20363" i="2"/>
  <c r="M20363" i="2" s="1"/>
  <c r="Z816" i="2" s="1"/>
  <c r="K20376" i="2"/>
  <c r="M20376" i="2" s="1"/>
  <c r="AM816" i="2" s="1"/>
  <c r="K20358" i="2"/>
  <c r="M20358" i="2" s="1"/>
  <c r="U816" i="2" s="1"/>
  <c r="K20373" i="2"/>
  <c r="M20373" i="2" s="1"/>
  <c r="AJ816" i="2" s="1"/>
  <c r="K20355" i="2"/>
  <c r="M20355" i="2" s="1"/>
  <c r="R816" i="2" s="1"/>
  <c r="K20368" i="2"/>
  <c r="M20368" i="2" s="1"/>
  <c r="AE816" i="2" s="1"/>
  <c r="K20374" i="2"/>
  <c r="M20374" i="2" s="1"/>
  <c r="AK816" i="2" s="1"/>
  <c r="K20365" i="2"/>
  <c r="M20365" i="2" s="1"/>
  <c r="AB816" i="2" s="1"/>
  <c r="K20370" i="2"/>
  <c r="M20370" i="2" s="1"/>
  <c r="AG816" i="2" s="1"/>
  <c r="K20360" i="2"/>
  <c r="M20360" i="2" s="1"/>
  <c r="W816" i="2" s="1"/>
  <c r="K20357" i="2"/>
  <c r="M20357" i="2" s="1"/>
  <c r="T816" i="2" s="1"/>
  <c r="K20362" i="2"/>
  <c r="M20362" i="2" s="1"/>
  <c r="Y816" i="2" s="1"/>
  <c r="K20352" i="2"/>
  <c r="M20352" i="2" s="1"/>
  <c r="O816" i="2" s="1"/>
  <c r="K20372" i="2"/>
  <c r="M20372" i="2" s="1"/>
  <c r="AI816" i="2" s="1"/>
  <c r="K20354" i="2"/>
  <c r="M20354" i="2" s="1"/>
  <c r="Q816" i="2" s="1"/>
  <c r="K20375" i="2"/>
  <c r="M20375" i="2" s="1"/>
  <c r="AL816" i="2" s="1"/>
  <c r="K20364" i="2"/>
  <c r="M20364" i="2" s="1"/>
  <c r="AA816" i="2" s="1"/>
  <c r="K20369" i="2"/>
  <c r="M20369" i="2" s="1"/>
  <c r="AF816" i="2" s="1"/>
  <c r="K20367" i="2"/>
  <c r="M20367" i="2" s="1"/>
  <c r="AD816" i="2" s="1"/>
  <c r="K20356" i="2"/>
  <c r="M20356" i="2" s="1"/>
  <c r="S816" i="2" s="1"/>
  <c r="K20361" i="2"/>
  <c r="M20361" i="2" s="1"/>
  <c r="X816" i="2" s="1"/>
  <c r="K20359" i="2"/>
  <c r="M20359" i="2" s="1"/>
  <c r="V816" i="2" s="1"/>
  <c r="K20371" i="2"/>
  <c r="M20371" i="2" s="1"/>
  <c r="AH816" i="2" s="1"/>
  <c r="K20353" i="2"/>
  <c r="M20353" i="2" s="1"/>
  <c r="P816" i="2" s="1"/>
  <c r="K20366" i="2"/>
  <c r="M20366" i="2" s="1"/>
  <c r="AC816" i="2" s="1"/>
  <c r="K22145" i="2"/>
  <c r="M22145" i="2" s="1"/>
  <c r="AG887" i="2" s="1"/>
  <c r="K22135" i="2"/>
  <c r="M22135" i="2" s="1"/>
  <c r="W887" i="2" s="1"/>
  <c r="K22147" i="2"/>
  <c r="M22147" i="2" s="1"/>
  <c r="AI887" i="2" s="1"/>
  <c r="K22137" i="2"/>
  <c r="M22137" i="2" s="1"/>
  <c r="Y887" i="2" s="1"/>
  <c r="K22127" i="2"/>
  <c r="M22127" i="2" s="1"/>
  <c r="O887" i="2" s="1"/>
  <c r="K22139" i="2"/>
  <c r="M22139" i="2" s="1"/>
  <c r="AA887" i="2" s="1"/>
  <c r="K22129" i="2"/>
  <c r="M22129" i="2" s="1"/>
  <c r="Q887" i="2" s="1"/>
  <c r="K22150" i="2"/>
  <c r="M22150" i="2" s="1"/>
  <c r="AL887" i="2" s="1"/>
  <c r="K22131" i="2"/>
  <c r="M22131" i="2" s="1"/>
  <c r="S887" i="2" s="1"/>
  <c r="K22144" i="2"/>
  <c r="M22144" i="2" s="1"/>
  <c r="AF887" i="2" s="1"/>
  <c r="K22142" i="2"/>
  <c r="M22142" i="2" s="1"/>
  <c r="AD887" i="2" s="1"/>
  <c r="K22148" i="2"/>
  <c r="M22148" i="2" s="1"/>
  <c r="AJ887" i="2" s="1"/>
  <c r="K22136" i="2"/>
  <c r="M22136" i="2" s="1"/>
  <c r="X887" i="2" s="1"/>
  <c r="K22134" i="2"/>
  <c r="M22134" i="2" s="1"/>
  <c r="V887" i="2" s="1"/>
  <c r="K22140" i="2"/>
  <c r="M22140" i="2" s="1"/>
  <c r="AB887" i="2" s="1"/>
  <c r="K22146" i="2"/>
  <c r="M22146" i="2" s="1"/>
  <c r="AH887" i="2" s="1"/>
  <c r="K22128" i="2"/>
  <c r="M22128" i="2" s="1"/>
  <c r="P887" i="2" s="1"/>
  <c r="K22149" i="2"/>
  <c r="M22149" i="2" s="1"/>
  <c r="AK887" i="2" s="1"/>
  <c r="K22132" i="2"/>
  <c r="M22132" i="2" s="1"/>
  <c r="T887" i="2" s="1"/>
  <c r="K22138" i="2"/>
  <c r="M22138" i="2" s="1"/>
  <c r="Z887" i="2" s="1"/>
  <c r="K22151" i="2"/>
  <c r="M22151" i="2" s="1"/>
  <c r="AM887" i="2" s="1"/>
  <c r="K22141" i="2"/>
  <c r="M22141" i="2" s="1"/>
  <c r="AC887" i="2" s="1"/>
  <c r="K22130" i="2"/>
  <c r="M22130" i="2" s="1"/>
  <c r="R887" i="2" s="1"/>
  <c r="K22143" i="2"/>
  <c r="M22143" i="2" s="1"/>
  <c r="AE887" i="2" s="1"/>
  <c r="K22133" i="2"/>
  <c r="M22133" i="2" s="1"/>
  <c r="U887" i="2" s="1"/>
  <c r="K17545" i="2"/>
  <c r="M17545" i="2" s="1"/>
  <c r="AG703" i="2" s="1"/>
  <c r="K17535" i="2"/>
  <c r="M17535" i="2" s="1"/>
  <c r="W703" i="2" s="1"/>
  <c r="K17548" i="2"/>
  <c r="M17548" i="2" s="1"/>
  <c r="AJ703" i="2" s="1"/>
  <c r="K17530" i="2"/>
  <c r="M17530" i="2" s="1"/>
  <c r="R703" i="2" s="1"/>
  <c r="K17537" i="2"/>
  <c r="M17537" i="2" s="1"/>
  <c r="Y703" i="2" s="1"/>
  <c r="K17527" i="2"/>
  <c r="M17527" i="2" s="1"/>
  <c r="O703" i="2" s="1"/>
  <c r="K17540" i="2"/>
  <c r="M17540" i="2" s="1"/>
  <c r="AB703" i="2" s="1"/>
  <c r="K17529" i="2"/>
  <c r="M17529" i="2" s="1"/>
  <c r="Q703" i="2" s="1"/>
  <c r="K17550" i="2"/>
  <c r="M17550" i="2" s="1"/>
  <c r="AL703" i="2" s="1"/>
  <c r="K17532" i="2"/>
  <c r="M17532" i="2" s="1"/>
  <c r="T703" i="2" s="1"/>
  <c r="K17544" i="2"/>
  <c r="M17544" i="2" s="1"/>
  <c r="AF703" i="2" s="1"/>
  <c r="K17542" i="2"/>
  <c r="M17542" i="2" s="1"/>
  <c r="AD703" i="2" s="1"/>
  <c r="K17547" i="2"/>
  <c r="M17547" i="2" s="1"/>
  <c r="AI703" i="2" s="1"/>
  <c r="K17536" i="2"/>
  <c r="M17536" i="2" s="1"/>
  <c r="X703" i="2" s="1"/>
  <c r="K17534" i="2"/>
  <c r="M17534" i="2" s="1"/>
  <c r="V703" i="2" s="1"/>
  <c r="K17539" i="2"/>
  <c r="M17539" i="2" s="1"/>
  <c r="AA703" i="2" s="1"/>
  <c r="K17528" i="2"/>
  <c r="M17528" i="2" s="1"/>
  <c r="P703" i="2" s="1"/>
  <c r="K17549" i="2"/>
  <c r="M17549" i="2" s="1"/>
  <c r="AK703" i="2" s="1"/>
  <c r="K17531" i="2"/>
  <c r="M17531" i="2" s="1"/>
  <c r="S703" i="2" s="1"/>
  <c r="K17551" i="2"/>
  <c r="M17551" i="2" s="1"/>
  <c r="AM703" i="2" s="1"/>
  <c r="K17541" i="2"/>
  <c r="M17541" i="2" s="1"/>
  <c r="AC703" i="2" s="1"/>
  <c r="K17546" i="2"/>
  <c r="M17546" i="2" s="1"/>
  <c r="AH703" i="2" s="1"/>
  <c r="K17543" i="2"/>
  <c r="M17543" i="2" s="1"/>
  <c r="AE703" i="2" s="1"/>
  <c r="K17533" i="2"/>
  <c r="M17533" i="2" s="1"/>
  <c r="U703" i="2" s="1"/>
  <c r="K17538" i="2"/>
  <c r="M17538" i="2" s="1"/>
  <c r="Z703" i="2" s="1"/>
  <c r="K22072" i="2"/>
  <c r="M22072" i="2" s="1"/>
  <c r="AI884" i="2" s="1"/>
  <c r="K22054" i="2"/>
  <c r="M22054" i="2" s="1"/>
  <c r="Q884" i="2" s="1"/>
  <c r="K22068" i="2"/>
  <c r="M22068" i="2" s="1"/>
  <c r="AE884" i="2" s="1"/>
  <c r="K22064" i="2"/>
  <c r="M22064" i="2" s="1"/>
  <c r="AA884" i="2" s="1"/>
  <c r="K22069" i="2"/>
  <c r="M22069" i="2" s="1"/>
  <c r="AF884" i="2" s="1"/>
  <c r="K22060" i="2"/>
  <c r="M22060" i="2" s="1"/>
  <c r="W884" i="2" s="1"/>
  <c r="K22074" i="2"/>
  <c r="M22074" i="2" s="1"/>
  <c r="AK884" i="2" s="1"/>
  <c r="K22056" i="2"/>
  <c r="M22056" i="2" s="1"/>
  <c r="S884" i="2" s="1"/>
  <c r="K22061" i="2"/>
  <c r="M22061" i="2" s="1"/>
  <c r="X884" i="2" s="1"/>
  <c r="K22052" i="2"/>
  <c r="M22052" i="2" s="1"/>
  <c r="O884" i="2" s="1"/>
  <c r="K22066" i="2"/>
  <c r="M22066" i="2" s="1"/>
  <c r="AC884" i="2" s="1"/>
  <c r="K22071" i="2"/>
  <c r="M22071" i="2" s="1"/>
  <c r="AH884" i="2" s="1"/>
  <c r="K22053" i="2"/>
  <c r="M22053" i="2" s="1"/>
  <c r="P884" i="2" s="1"/>
  <c r="K22058" i="2"/>
  <c r="M22058" i="2" s="1"/>
  <c r="U884" i="2" s="1"/>
  <c r="K22063" i="2"/>
  <c r="M22063" i="2" s="1"/>
  <c r="Z884" i="2" s="1"/>
  <c r="K22075" i="2"/>
  <c r="M22075" i="2" s="1"/>
  <c r="AL884" i="2" s="1"/>
  <c r="K22073" i="2"/>
  <c r="M22073" i="2" s="1"/>
  <c r="AJ884" i="2" s="1"/>
  <c r="K22055" i="2"/>
  <c r="M22055" i="2" s="1"/>
  <c r="R884" i="2" s="1"/>
  <c r="K22067" i="2"/>
  <c r="M22067" i="2" s="1"/>
  <c r="AD884" i="2" s="1"/>
  <c r="K22065" i="2"/>
  <c r="M22065" i="2" s="1"/>
  <c r="AB884" i="2" s="1"/>
  <c r="K22070" i="2"/>
  <c r="M22070" i="2" s="1"/>
  <c r="AG884" i="2" s="1"/>
  <c r="K22059" i="2"/>
  <c r="M22059" i="2" s="1"/>
  <c r="V884" i="2" s="1"/>
  <c r="K22057" i="2"/>
  <c r="M22057" i="2" s="1"/>
  <c r="T884" i="2" s="1"/>
  <c r="K22062" i="2"/>
  <c r="M22062" i="2" s="1"/>
  <c r="Y884" i="2" s="1"/>
  <c r="K22076" i="2"/>
  <c r="M22076" i="2" s="1"/>
  <c r="AM884" i="2" s="1"/>
  <c r="K19332" i="2"/>
  <c r="M19332" i="2" s="1"/>
  <c r="T775" i="2" s="1"/>
  <c r="K19337" i="2"/>
  <c r="M19337" i="2" s="1"/>
  <c r="Y775" i="2" s="1"/>
  <c r="K19351" i="2"/>
  <c r="M19351" i="2" s="1"/>
  <c r="AM775" i="2" s="1"/>
  <c r="K19347" i="2"/>
  <c r="M19347" i="2" s="1"/>
  <c r="AI775" i="2" s="1"/>
  <c r="K19329" i="2"/>
  <c r="M19329" i="2" s="1"/>
  <c r="Q775" i="2" s="1"/>
  <c r="K19343" i="2"/>
  <c r="M19343" i="2" s="1"/>
  <c r="AE775" i="2" s="1"/>
  <c r="K19339" i="2"/>
  <c r="M19339" i="2" s="1"/>
  <c r="AA775" i="2" s="1"/>
  <c r="K19344" i="2"/>
  <c r="M19344" i="2" s="1"/>
  <c r="AF775" i="2" s="1"/>
  <c r="K19335" i="2"/>
  <c r="M19335" i="2" s="1"/>
  <c r="W775" i="2" s="1"/>
  <c r="K19349" i="2"/>
  <c r="M19349" i="2" s="1"/>
  <c r="AK775" i="2" s="1"/>
  <c r="K19331" i="2"/>
  <c r="M19331" i="2" s="1"/>
  <c r="S775" i="2" s="1"/>
  <c r="K19336" i="2"/>
  <c r="M19336" i="2" s="1"/>
  <c r="X775" i="2" s="1"/>
  <c r="K19327" i="2"/>
  <c r="M19327" i="2" s="1"/>
  <c r="O775" i="2" s="1"/>
  <c r="K19341" i="2"/>
  <c r="M19341" i="2" s="1"/>
  <c r="AC775" i="2" s="1"/>
  <c r="K19346" i="2"/>
  <c r="M19346" i="2" s="1"/>
  <c r="AH775" i="2" s="1"/>
  <c r="K19328" i="2"/>
  <c r="M19328" i="2" s="1"/>
  <c r="P775" i="2" s="1"/>
  <c r="K19333" i="2"/>
  <c r="M19333" i="2" s="1"/>
  <c r="U775" i="2" s="1"/>
  <c r="K19338" i="2"/>
  <c r="M19338" i="2" s="1"/>
  <c r="Z775" i="2" s="1"/>
  <c r="K19350" i="2"/>
  <c r="M19350" i="2" s="1"/>
  <c r="AL775" i="2" s="1"/>
  <c r="K19348" i="2"/>
  <c r="M19348" i="2" s="1"/>
  <c r="AJ775" i="2" s="1"/>
  <c r="K19330" i="2"/>
  <c r="M19330" i="2" s="1"/>
  <c r="R775" i="2" s="1"/>
  <c r="K19342" i="2"/>
  <c r="M19342" i="2" s="1"/>
  <c r="AD775" i="2" s="1"/>
  <c r="K19340" i="2"/>
  <c r="M19340" i="2" s="1"/>
  <c r="AB775" i="2" s="1"/>
  <c r="K19345" i="2"/>
  <c r="M19345" i="2" s="1"/>
  <c r="AG775" i="2" s="1"/>
  <c r="K19334" i="2"/>
  <c r="M19334" i="2" s="1"/>
  <c r="V775" i="2" s="1"/>
  <c r="K5794" i="2"/>
  <c r="M5794" i="2" s="1"/>
  <c r="AF233" i="2" s="1"/>
  <c r="K5792" i="2"/>
  <c r="M5792" i="2" s="1"/>
  <c r="AD233" i="2" s="1"/>
  <c r="K5797" i="2"/>
  <c r="M5797" i="2" s="1"/>
  <c r="AI233" i="2" s="1"/>
  <c r="K5787" i="2"/>
  <c r="M5787" i="2" s="1"/>
  <c r="Y233" i="2" s="1"/>
  <c r="K5786" i="2"/>
  <c r="M5786" i="2" s="1"/>
  <c r="X233" i="2" s="1"/>
  <c r="K5784" i="2"/>
  <c r="M5784" i="2" s="1"/>
  <c r="V233" i="2" s="1"/>
  <c r="K5789" i="2"/>
  <c r="M5789" i="2" s="1"/>
  <c r="AA233" i="2" s="1"/>
  <c r="K5778" i="2"/>
  <c r="M5778" i="2" s="1"/>
  <c r="P233" i="2" s="1"/>
  <c r="K5799" i="2"/>
  <c r="M5799" i="2" s="1"/>
  <c r="AK233" i="2" s="1"/>
  <c r="K5781" i="2"/>
  <c r="M5781" i="2" s="1"/>
  <c r="S233" i="2" s="1"/>
  <c r="K5801" i="2"/>
  <c r="M5801" i="2" s="1"/>
  <c r="AM233" i="2" s="1"/>
  <c r="K5791" i="2"/>
  <c r="M5791" i="2" s="1"/>
  <c r="AC233" i="2" s="1"/>
  <c r="K5779" i="2"/>
  <c r="M5779" i="2" s="1"/>
  <c r="Q233" i="2" s="1"/>
  <c r="K5793" i="2"/>
  <c r="M5793" i="2" s="1"/>
  <c r="AE233" i="2" s="1"/>
  <c r="K5783" i="2"/>
  <c r="M5783" i="2" s="1"/>
  <c r="U233" i="2" s="1"/>
  <c r="K5796" i="2"/>
  <c r="M5796" i="2" s="1"/>
  <c r="AH233" i="2" s="1"/>
  <c r="K5785" i="2"/>
  <c r="M5785" i="2" s="1"/>
  <c r="W233" i="2" s="1"/>
  <c r="K5798" i="2"/>
  <c r="M5798" i="2" s="1"/>
  <c r="AJ233" i="2" s="1"/>
  <c r="K5795" i="2"/>
  <c r="M5795" i="2" s="1"/>
  <c r="AG233" i="2" s="1"/>
  <c r="K5777" i="2"/>
  <c r="M5777" i="2" s="1"/>
  <c r="O233" i="2" s="1"/>
  <c r="K5790" i="2"/>
  <c r="M5790" i="2" s="1"/>
  <c r="K5788" i="2"/>
  <c r="M5788" i="2" s="1"/>
  <c r="Z233" i="2" s="1"/>
  <c r="K5800" i="2"/>
  <c r="M5800" i="2" s="1"/>
  <c r="AL233" i="2" s="1"/>
  <c r="K5782" i="2"/>
  <c r="M5782" i="2" s="1"/>
  <c r="T233" i="2" s="1"/>
  <c r="K5780" i="2"/>
  <c r="M5780" i="2" s="1"/>
  <c r="R233" i="2" s="1"/>
  <c r="K3409" i="2"/>
  <c r="M3409" i="2" s="1"/>
  <c r="V138" i="2" s="1"/>
  <c r="K3414" i="2"/>
  <c r="M3414" i="2" s="1"/>
  <c r="AA138" i="2" s="1"/>
  <c r="K3420" i="2"/>
  <c r="M3420" i="2" s="1"/>
  <c r="AG138" i="2" s="1"/>
  <c r="K3424" i="2"/>
  <c r="M3424" i="2" s="1"/>
  <c r="AK138" i="2" s="1"/>
  <c r="K3406" i="2"/>
  <c r="M3406" i="2" s="1"/>
  <c r="S138" i="2" s="1"/>
  <c r="K3412" i="2"/>
  <c r="M3412" i="2" s="1"/>
  <c r="K3426" i="2"/>
  <c r="M3426" i="2" s="1"/>
  <c r="AM138" i="2" s="1"/>
  <c r="K3416" i="2"/>
  <c r="M3416" i="2" s="1"/>
  <c r="AC138" i="2" s="1"/>
  <c r="K3421" i="2"/>
  <c r="M3421" i="2" s="1"/>
  <c r="AH138" i="2" s="1"/>
  <c r="K3404" i="2"/>
  <c r="M3404" i="2" s="1"/>
  <c r="Q138" i="2" s="1"/>
  <c r="K3418" i="2"/>
  <c r="M3418" i="2" s="1"/>
  <c r="AE138" i="2" s="1"/>
  <c r="K3408" i="2"/>
  <c r="M3408" i="2" s="1"/>
  <c r="U138" i="2" s="1"/>
  <c r="K3413" i="2"/>
  <c r="M3413" i="2" s="1"/>
  <c r="Z138" i="2" s="1"/>
  <c r="K3410" i="2"/>
  <c r="M3410" i="2" s="1"/>
  <c r="W138" i="2" s="1"/>
  <c r="K3423" i="2"/>
  <c r="M3423" i="2" s="1"/>
  <c r="AJ138" i="2" s="1"/>
  <c r="K3405" i="2"/>
  <c r="M3405" i="2" s="1"/>
  <c r="R138" i="2" s="1"/>
  <c r="K3402" i="2"/>
  <c r="M3402" i="2" s="1"/>
  <c r="O138" i="2" s="1"/>
  <c r="K3415" i="2"/>
  <c r="M3415" i="2" s="1"/>
  <c r="AB138" i="2" s="1"/>
  <c r="K3419" i="2"/>
  <c r="M3419" i="2" s="1"/>
  <c r="AF138" i="2" s="1"/>
  <c r="K3425" i="2"/>
  <c r="M3425" i="2" s="1"/>
  <c r="AL138" i="2" s="1"/>
  <c r="K3407" i="2"/>
  <c r="M3407" i="2" s="1"/>
  <c r="T138" i="2" s="1"/>
  <c r="K3411" i="2"/>
  <c r="M3411" i="2" s="1"/>
  <c r="X138" i="2" s="1"/>
  <c r="K3417" i="2"/>
  <c r="M3417" i="2" s="1"/>
  <c r="AD138" i="2" s="1"/>
  <c r="K3422" i="2"/>
  <c r="M3422" i="2" s="1"/>
  <c r="AI138" i="2" s="1"/>
  <c r="K3403" i="2"/>
  <c r="M3403" i="2" s="1"/>
  <c r="P138" i="2" s="1"/>
  <c r="K820" i="2"/>
  <c r="M820" i="2" s="1"/>
  <c r="AG34" i="2" s="1"/>
  <c r="K810" i="2"/>
  <c r="M810" i="2" s="1"/>
  <c r="W34" i="2" s="1"/>
  <c r="K822" i="2"/>
  <c r="M822" i="2" s="1"/>
  <c r="AI34" i="2" s="1"/>
  <c r="K812" i="2"/>
  <c r="M812" i="2" s="1"/>
  <c r="Y34" i="2" s="1"/>
  <c r="K802" i="2"/>
  <c r="M802" i="2" s="1"/>
  <c r="O34" i="2" s="1"/>
  <c r="K814" i="2"/>
  <c r="M814" i="2" s="1"/>
  <c r="K804" i="2"/>
  <c r="M804" i="2" s="1"/>
  <c r="Q34" i="2" s="1"/>
  <c r="K825" i="2"/>
  <c r="M825" i="2" s="1"/>
  <c r="AL34" i="2" s="1"/>
  <c r="K806" i="2"/>
  <c r="M806" i="2" s="1"/>
  <c r="S34" i="2" s="1"/>
  <c r="K819" i="2"/>
  <c r="M819" i="2" s="1"/>
  <c r="AF34" i="2" s="1"/>
  <c r="K817" i="2"/>
  <c r="M817" i="2" s="1"/>
  <c r="AD34" i="2" s="1"/>
  <c r="K823" i="2"/>
  <c r="M823" i="2" s="1"/>
  <c r="AJ34" i="2" s="1"/>
  <c r="K811" i="2"/>
  <c r="M811" i="2" s="1"/>
  <c r="X34" i="2" s="1"/>
  <c r="K809" i="2"/>
  <c r="M809" i="2" s="1"/>
  <c r="V34" i="2" s="1"/>
  <c r="K815" i="2"/>
  <c r="M815" i="2" s="1"/>
  <c r="AB34" i="2" s="1"/>
  <c r="K821" i="2"/>
  <c r="M821" i="2" s="1"/>
  <c r="AH34" i="2" s="1"/>
  <c r="K803" i="2"/>
  <c r="M803" i="2" s="1"/>
  <c r="P34" i="2" s="1"/>
  <c r="K824" i="2"/>
  <c r="M824" i="2" s="1"/>
  <c r="AK34" i="2" s="1"/>
  <c r="K807" i="2"/>
  <c r="M807" i="2" s="1"/>
  <c r="T34" i="2" s="1"/>
  <c r="K813" i="2"/>
  <c r="M813" i="2" s="1"/>
  <c r="Z34" i="2" s="1"/>
  <c r="K826" i="2"/>
  <c r="M826" i="2" s="1"/>
  <c r="AM34" i="2" s="1"/>
  <c r="K816" i="2"/>
  <c r="M816" i="2" s="1"/>
  <c r="AC34" i="2" s="1"/>
  <c r="K805" i="2"/>
  <c r="M805" i="2" s="1"/>
  <c r="R34" i="2" s="1"/>
  <c r="K818" i="2"/>
  <c r="M818" i="2" s="1"/>
  <c r="AE34" i="2" s="1"/>
  <c r="K808" i="2"/>
  <c r="M808" i="2" s="1"/>
  <c r="U34" i="2" s="1"/>
  <c r="K21085" i="2"/>
  <c r="M21085" i="2" s="1"/>
  <c r="W845" i="2" s="1"/>
  <c r="K21098" i="2"/>
  <c r="M21098" i="2" s="1"/>
  <c r="AJ845" i="2" s="1"/>
  <c r="K21079" i="2"/>
  <c r="M21079" i="2" s="1"/>
  <c r="Q845" i="2" s="1"/>
  <c r="K21077" i="2"/>
  <c r="M21077" i="2" s="1"/>
  <c r="O845" i="2" s="1"/>
  <c r="K21090" i="2"/>
  <c r="M21090" i="2" s="1"/>
  <c r="AB845" i="2" s="1"/>
  <c r="K21096" i="2"/>
  <c r="M21096" i="2" s="1"/>
  <c r="AH845" i="2" s="1"/>
  <c r="K21100" i="2"/>
  <c r="M21100" i="2" s="1"/>
  <c r="AL845" i="2" s="1"/>
  <c r="K21082" i="2"/>
  <c r="M21082" i="2" s="1"/>
  <c r="T845" i="2" s="1"/>
  <c r="K21088" i="2"/>
  <c r="M21088" i="2" s="1"/>
  <c r="Z845" i="2" s="1"/>
  <c r="K21094" i="2"/>
  <c r="M21094" i="2" s="1"/>
  <c r="AF845" i="2" s="1"/>
  <c r="K21092" i="2"/>
  <c r="M21092" i="2" s="1"/>
  <c r="AD845" i="2" s="1"/>
  <c r="K21097" i="2"/>
  <c r="M21097" i="2" s="1"/>
  <c r="AI845" i="2" s="1"/>
  <c r="K21080" i="2"/>
  <c r="M21080" i="2" s="1"/>
  <c r="R845" i="2" s="1"/>
  <c r="K21086" i="2"/>
  <c r="M21086" i="2" s="1"/>
  <c r="X845" i="2" s="1"/>
  <c r="K21084" i="2"/>
  <c r="M21084" i="2" s="1"/>
  <c r="V845" i="2" s="1"/>
  <c r="K21089" i="2"/>
  <c r="M21089" i="2" s="1"/>
  <c r="AA845" i="2" s="1"/>
  <c r="K21078" i="2"/>
  <c r="M21078" i="2" s="1"/>
  <c r="P845" i="2" s="1"/>
  <c r="K21099" i="2"/>
  <c r="M21099" i="2" s="1"/>
  <c r="AK845" i="2" s="1"/>
  <c r="K21081" i="2"/>
  <c r="M21081" i="2" s="1"/>
  <c r="S845" i="2" s="1"/>
  <c r="K21101" i="2"/>
  <c r="M21101" i="2" s="1"/>
  <c r="AM845" i="2" s="1"/>
  <c r="K21091" i="2"/>
  <c r="M21091" i="2" s="1"/>
  <c r="AC845" i="2" s="1"/>
  <c r="K21095" i="2"/>
  <c r="M21095" i="2" s="1"/>
  <c r="AG845" i="2" s="1"/>
  <c r="K21093" i="2"/>
  <c r="M21093" i="2" s="1"/>
  <c r="AE845" i="2" s="1"/>
  <c r="K21083" i="2"/>
  <c r="M21083" i="2" s="1"/>
  <c r="U845" i="2" s="1"/>
  <c r="K21087" i="2"/>
  <c r="M21087" i="2" s="1"/>
  <c r="Y845" i="2" s="1"/>
  <c r="K20340" i="2"/>
  <c r="M20340" i="2" s="1"/>
  <c r="AB815" i="2" s="1"/>
  <c r="K20345" i="2"/>
  <c r="M20345" i="2" s="1"/>
  <c r="AG815" i="2" s="1"/>
  <c r="K20335" i="2"/>
  <c r="M20335" i="2" s="1"/>
  <c r="W815" i="2" s="1"/>
  <c r="K20332" i="2"/>
  <c r="M20332" i="2" s="1"/>
  <c r="T815" i="2" s="1"/>
  <c r="K20337" i="2"/>
  <c r="M20337" i="2" s="1"/>
  <c r="Y815" i="2" s="1"/>
  <c r="K20327" i="2"/>
  <c r="M20327" i="2" s="1"/>
  <c r="O815" i="2" s="1"/>
  <c r="K20347" i="2"/>
  <c r="M20347" i="2" s="1"/>
  <c r="AI815" i="2" s="1"/>
  <c r="K20329" i="2"/>
  <c r="M20329" i="2" s="1"/>
  <c r="Q815" i="2" s="1"/>
  <c r="K20350" i="2"/>
  <c r="M20350" i="2" s="1"/>
  <c r="AL815" i="2" s="1"/>
  <c r="K20339" i="2"/>
  <c r="M20339" i="2" s="1"/>
  <c r="AA815" i="2" s="1"/>
  <c r="K20344" i="2"/>
  <c r="M20344" i="2" s="1"/>
  <c r="AF815" i="2" s="1"/>
  <c r="K20342" i="2"/>
  <c r="K20349" i="2"/>
  <c r="M20349" i="2" s="1"/>
  <c r="AK815" i="2" s="1"/>
  <c r="K20331" i="2"/>
  <c r="M20331" i="2" s="1"/>
  <c r="S815" i="2" s="1"/>
  <c r="K20336" i="2"/>
  <c r="M20336" i="2" s="1"/>
  <c r="X815" i="2" s="1"/>
  <c r="K20334" i="2"/>
  <c r="M20334" i="2" s="1"/>
  <c r="V815" i="2" s="1"/>
  <c r="K20341" i="2"/>
  <c r="M20341" i="2" s="1"/>
  <c r="AC815" i="2" s="1"/>
  <c r="K20346" i="2"/>
  <c r="M20346" i="2" s="1"/>
  <c r="AH815" i="2" s="1"/>
  <c r="K20328" i="2"/>
  <c r="M20328" i="2" s="1"/>
  <c r="P815" i="2" s="1"/>
  <c r="K20333" i="2"/>
  <c r="M20333" i="2" s="1"/>
  <c r="U815" i="2" s="1"/>
  <c r="K20338" i="2"/>
  <c r="M20338" i="2" s="1"/>
  <c r="Z815" i="2" s="1"/>
  <c r="K20351" i="2"/>
  <c r="M20351" i="2" s="1"/>
  <c r="AM815" i="2" s="1"/>
  <c r="K20348" i="2"/>
  <c r="M20348" i="2" s="1"/>
  <c r="AJ815" i="2" s="1"/>
  <c r="K20330" i="2"/>
  <c r="M20330" i="2" s="1"/>
  <c r="R815" i="2" s="1"/>
  <c r="K20343" i="2"/>
  <c r="M20343" i="2" s="1"/>
  <c r="AE815" i="2" s="1"/>
  <c r="K19252" i="2"/>
  <c r="M19252" i="2" s="1"/>
  <c r="O772" i="2" s="1"/>
  <c r="K19265" i="2"/>
  <c r="M19265" i="2" s="1"/>
  <c r="AB772" i="2" s="1"/>
  <c r="K19271" i="2"/>
  <c r="M19271" i="2" s="1"/>
  <c r="AH772" i="2" s="1"/>
  <c r="K19275" i="2"/>
  <c r="M19275" i="2" s="1"/>
  <c r="AL772" i="2" s="1"/>
  <c r="K19257" i="2"/>
  <c r="M19257" i="2" s="1"/>
  <c r="T772" i="2" s="1"/>
  <c r="K19263" i="2"/>
  <c r="M19263" i="2" s="1"/>
  <c r="Z772" i="2" s="1"/>
  <c r="K19269" i="2"/>
  <c r="M19269" i="2" s="1"/>
  <c r="AF772" i="2" s="1"/>
  <c r="K19267" i="2"/>
  <c r="M19267" i="2" s="1"/>
  <c r="AD772" i="2" s="1"/>
  <c r="K19272" i="2"/>
  <c r="M19272" i="2" s="1"/>
  <c r="AI772" i="2" s="1"/>
  <c r="K19255" i="2"/>
  <c r="M19255" i="2" s="1"/>
  <c r="R772" i="2" s="1"/>
  <c r="K19261" i="2"/>
  <c r="K19259" i="2"/>
  <c r="M19259" i="2" s="1"/>
  <c r="V772" i="2" s="1"/>
  <c r="K19264" i="2"/>
  <c r="M19264" i="2" s="1"/>
  <c r="AA772" i="2" s="1"/>
  <c r="K19253" i="2"/>
  <c r="M19253" i="2" s="1"/>
  <c r="P772" i="2" s="1"/>
  <c r="K19274" i="2"/>
  <c r="M19274" i="2" s="1"/>
  <c r="AK772" i="2" s="1"/>
  <c r="K19256" i="2"/>
  <c r="M19256" i="2" s="1"/>
  <c r="S772" i="2" s="1"/>
  <c r="K19276" i="2"/>
  <c r="M19276" i="2" s="1"/>
  <c r="AM772" i="2" s="1"/>
  <c r="K19266" i="2"/>
  <c r="M19266" i="2" s="1"/>
  <c r="AC772" i="2" s="1"/>
  <c r="K19270" i="2"/>
  <c r="M19270" i="2" s="1"/>
  <c r="AG772" i="2" s="1"/>
  <c r="K19268" i="2"/>
  <c r="M19268" i="2" s="1"/>
  <c r="AE772" i="2" s="1"/>
  <c r="K19258" i="2"/>
  <c r="M19258" i="2" s="1"/>
  <c r="U772" i="2" s="1"/>
  <c r="K19262" i="2"/>
  <c r="M19262" i="2" s="1"/>
  <c r="Y772" i="2" s="1"/>
  <c r="K19260" i="2"/>
  <c r="M19260" i="2" s="1"/>
  <c r="W772" i="2" s="1"/>
  <c r="K19273" i="2"/>
  <c r="M19273" i="2" s="1"/>
  <c r="AJ772" i="2" s="1"/>
  <c r="K19254" i="2"/>
  <c r="M19254" i="2" s="1"/>
  <c r="Q772" i="2" s="1"/>
  <c r="K16784" i="2"/>
  <c r="M16784" i="2" s="1"/>
  <c r="V673" i="2" s="1"/>
  <c r="K16789" i="2"/>
  <c r="M16789" i="2" s="1"/>
  <c r="AA673" i="2" s="1"/>
  <c r="K16795" i="2"/>
  <c r="M16795" i="2" s="1"/>
  <c r="AG673" i="2" s="1"/>
  <c r="K16799" i="2"/>
  <c r="M16799" i="2" s="1"/>
  <c r="AK673" i="2" s="1"/>
  <c r="K16781" i="2"/>
  <c r="M16781" i="2" s="1"/>
  <c r="S673" i="2" s="1"/>
  <c r="K16787" i="2"/>
  <c r="M16787" i="2" s="1"/>
  <c r="Y673" i="2" s="1"/>
  <c r="K16801" i="2"/>
  <c r="M16801" i="2" s="1"/>
  <c r="AM673" i="2" s="1"/>
  <c r="K16791" i="2"/>
  <c r="M16791" i="2" s="1"/>
  <c r="AC673" i="2" s="1"/>
  <c r="K16796" i="2"/>
  <c r="M16796" i="2" s="1"/>
  <c r="AH673" i="2" s="1"/>
  <c r="K16779" i="2"/>
  <c r="M16779" i="2" s="1"/>
  <c r="Q673" i="2" s="1"/>
  <c r="K16793" i="2"/>
  <c r="M16793" i="2" s="1"/>
  <c r="AE673" i="2" s="1"/>
  <c r="K16783" i="2"/>
  <c r="M16783" i="2" s="1"/>
  <c r="U673" i="2" s="1"/>
  <c r="K16788" i="2"/>
  <c r="M16788" i="2" s="1"/>
  <c r="Z673" i="2" s="1"/>
  <c r="K16785" i="2"/>
  <c r="M16785" i="2" s="1"/>
  <c r="W673" i="2" s="1"/>
  <c r="K16798" i="2"/>
  <c r="M16798" i="2" s="1"/>
  <c r="AJ673" i="2" s="1"/>
  <c r="K16780" i="2"/>
  <c r="M16780" i="2" s="1"/>
  <c r="R673" i="2" s="1"/>
  <c r="K16777" i="2"/>
  <c r="M16777" i="2" s="1"/>
  <c r="O673" i="2" s="1"/>
  <c r="K16790" i="2"/>
  <c r="M16790" i="2" s="1"/>
  <c r="AB673" i="2" s="1"/>
  <c r="K16794" i="2"/>
  <c r="M16794" i="2" s="1"/>
  <c r="AF673" i="2" s="1"/>
  <c r="K16800" i="2"/>
  <c r="M16800" i="2" s="1"/>
  <c r="AL673" i="2" s="1"/>
  <c r="K16782" i="2"/>
  <c r="M16782" i="2" s="1"/>
  <c r="T673" i="2" s="1"/>
  <c r="K16786" i="2"/>
  <c r="M16786" i="2" s="1"/>
  <c r="X673" i="2" s="1"/>
  <c r="K16792" i="2"/>
  <c r="M16792" i="2" s="1"/>
  <c r="AD673" i="2" s="1"/>
  <c r="K16797" i="2"/>
  <c r="M16797" i="2" s="1"/>
  <c r="AI673" i="2" s="1"/>
  <c r="K16778" i="2"/>
  <c r="M16778" i="2" s="1"/>
  <c r="P673" i="2" s="1"/>
  <c r="K21747" i="2"/>
  <c r="M21747" i="2" s="1"/>
  <c r="AI871" i="2" s="1"/>
  <c r="K21729" i="2"/>
  <c r="M21729" i="2" s="1"/>
  <c r="Q871" i="2" s="1"/>
  <c r="K21750" i="2"/>
  <c r="M21750" i="2" s="1"/>
  <c r="AL871" i="2" s="1"/>
  <c r="K21732" i="2"/>
  <c r="M21732" i="2" s="1"/>
  <c r="T871" i="2" s="1"/>
  <c r="K21739" i="2"/>
  <c r="M21739" i="2" s="1"/>
  <c r="AA871" i="2" s="1"/>
  <c r="K21744" i="2"/>
  <c r="M21744" i="2" s="1"/>
  <c r="AF871" i="2" s="1"/>
  <c r="K21742" i="2"/>
  <c r="M21742" i="2" s="1"/>
  <c r="AD871" i="2" s="1"/>
  <c r="K21731" i="2"/>
  <c r="M21731" i="2" s="1"/>
  <c r="S871" i="2" s="1"/>
  <c r="K21736" i="2"/>
  <c r="M21736" i="2" s="1"/>
  <c r="X871" i="2" s="1"/>
  <c r="K21734" i="2"/>
  <c r="M21734" i="2" s="1"/>
  <c r="V871" i="2" s="1"/>
  <c r="K21746" i="2"/>
  <c r="M21746" i="2" s="1"/>
  <c r="AH871" i="2" s="1"/>
  <c r="K21728" i="2"/>
  <c r="M21728" i="2" s="1"/>
  <c r="P871" i="2" s="1"/>
  <c r="K21749" i="2"/>
  <c r="M21749" i="2" s="1"/>
  <c r="AK871" i="2" s="1"/>
  <c r="K21738" i="2"/>
  <c r="M21738" i="2" s="1"/>
  <c r="Z871" i="2" s="1"/>
  <c r="K21751" i="2"/>
  <c r="M21751" i="2" s="1"/>
  <c r="AM871" i="2" s="1"/>
  <c r="K21741" i="2"/>
  <c r="M21741" i="2" s="1"/>
  <c r="AC871" i="2" s="1"/>
  <c r="K21730" i="2"/>
  <c r="M21730" i="2" s="1"/>
  <c r="R871" i="2" s="1"/>
  <c r="K21743" i="2"/>
  <c r="M21743" i="2" s="1"/>
  <c r="AE871" i="2" s="1"/>
  <c r="K21733" i="2"/>
  <c r="M21733" i="2" s="1"/>
  <c r="U871" i="2" s="1"/>
  <c r="K21745" i="2"/>
  <c r="M21745" i="2" s="1"/>
  <c r="AG871" i="2" s="1"/>
  <c r="K21735" i="2"/>
  <c r="M21735" i="2" s="1"/>
  <c r="W871" i="2" s="1"/>
  <c r="K21748" i="2"/>
  <c r="M21748" i="2" s="1"/>
  <c r="AJ871" i="2" s="1"/>
  <c r="K21737" i="2"/>
  <c r="M21737" i="2" s="1"/>
  <c r="Y871" i="2" s="1"/>
  <c r="K21727" i="2"/>
  <c r="M21727" i="2" s="1"/>
  <c r="O871" i="2" s="1"/>
  <c r="K21740" i="2"/>
  <c r="K21347" i="2"/>
  <c r="M21347" i="2" s="1"/>
  <c r="AI855" i="2" s="1"/>
  <c r="K21342" i="2"/>
  <c r="M21342" i="2" s="1"/>
  <c r="AD855" i="2" s="1"/>
  <c r="K21331" i="2"/>
  <c r="M21331" i="2" s="1"/>
  <c r="S855" i="2" s="1"/>
  <c r="K21328" i="2"/>
  <c r="M21328" i="2" s="1"/>
  <c r="P855" i="2" s="1"/>
  <c r="K21346" i="2"/>
  <c r="M21346" i="2" s="1"/>
  <c r="AH855" i="2" s="1"/>
  <c r="K21334" i="2"/>
  <c r="M21334" i="2" s="1"/>
  <c r="V855" i="2" s="1"/>
  <c r="K21340" i="2"/>
  <c r="M21340" i="2" s="1"/>
  <c r="AB855" i="2" s="1"/>
  <c r="K21345" i="2"/>
  <c r="M21345" i="2" s="1"/>
  <c r="AG855" i="2" s="1"/>
  <c r="K21349" i="2"/>
  <c r="M21349" i="2" s="1"/>
  <c r="AK855" i="2" s="1"/>
  <c r="K21330" i="2"/>
  <c r="M21330" i="2" s="1"/>
  <c r="R855" i="2" s="1"/>
  <c r="K21344" i="2"/>
  <c r="M21344" i="2" s="1"/>
  <c r="AF855" i="2" s="1"/>
  <c r="K21341" i="2"/>
  <c r="M21341" i="2" s="1"/>
  <c r="AC855" i="2" s="1"/>
  <c r="K21339" i="2"/>
  <c r="M21339" i="2" s="1"/>
  <c r="AA855" i="2" s="1"/>
  <c r="K21351" i="2"/>
  <c r="M21351" i="2" s="1"/>
  <c r="AM855" i="2" s="1"/>
  <c r="K21336" i="2"/>
  <c r="M21336" i="2" s="1"/>
  <c r="X855" i="2" s="1"/>
  <c r="K21329" i="2"/>
  <c r="M21329" i="2" s="1"/>
  <c r="Q855" i="2" s="1"/>
  <c r="K21343" i="2"/>
  <c r="M21343" i="2" s="1"/>
  <c r="AE855" i="2" s="1"/>
  <c r="K21333" i="2"/>
  <c r="M21333" i="2" s="1"/>
  <c r="U855" i="2" s="1"/>
  <c r="K21337" i="2"/>
  <c r="M21337" i="2" s="1"/>
  <c r="Y855" i="2" s="1"/>
  <c r="K21335" i="2"/>
  <c r="M21335" i="2" s="1"/>
  <c r="W855" i="2" s="1"/>
  <c r="K21332" i="2"/>
  <c r="M21332" i="2" s="1"/>
  <c r="T855" i="2" s="1"/>
  <c r="K21327" i="2"/>
  <c r="M21327" i="2" s="1"/>
  <c r="O855" i="2" s="1"/>
  <c r="K21350" i="2"/>
  <c r="M21350" i="2" s="1"/>
  <c r="AL855" i="2" s="1"/>
  <c r="K21348" i="2"/>
  <c r="M21348" i="2" s="1"/>
  <c r="AJ855" i="2" s="1"/>
  <c r="K21338" i="2"/>
  <c r="M21338" i="2" s="1"/>
  <c r="Z855" i="2" s="1"/>
  <c r="K14429" i="2"/>
  <c r="M14429" i="2" s="1"/>
  <c r="Q579" i="2" s="1"/>
  <c r="K14450" i="2"/>
  <c r="M14450" i="2" s="1"/>
  <c r="AL579" i="2" s="1"/>
  <c r="K14432" i="2"/>
  <c r="M14432" i="2" s="1"/>
  <c r="T579" i="2" s="1"/>
  <c r="K14444" i="2"/>
  <c r="M14444" i="2" s="1"/>
  <c r="AF579" i="2" s="1"/>
  <c r="K14442" i="2"/>
  <c r="M14442" i="2" s="1"/>
  <c r="AD579" i="2" s="1"/>
  <c r="K14447" i="2"/>
  <c r="M14447" i="2" s="1"/>
  <c r="AI579" i="2" s="1"/>
  <c r="K14436" i="2"/>
  <c r="M14436" i="2" s="1"/>
  <c r="X579" i="2" s="1"/>
  <c r="K14434" i="2"/>
  <c r="M14434" i="2" s="1"/>
  <c r="V579" i="2" s="1"/>
  <c r="K14439" i="2"/>
  <c r="M14439" i="2" s="1"/>
  <c r="AA579" i="2" s="1"/>
  <c r="K14428" i="2"/>
  <c r="M14428" i="2" s="1"/>
  <c r="P579" i="2" s="1"/>
  <c r="K14449" i="2"/>
  <c r="M14449" i="2" s="1"/>
  <c r="AK579" i="2" s="1"/>
  <c r="K14431" i="2"/>
  <c r="M14431" i="2" s="1"/>
  <c r="S579" i="2" s="1"/>
  <c r="K14451" i="2"/>
  <c r="M14451" i="2" s="1"/>
  <c r="AM579" i="2" s="1"/>
  <c r="K14441" i="2"/>
  <c r="M14441" i="2" s="1"/>
  <c r="AC579" i="2" s="1"/>
  <c r="K14446" i="2"/>
  <c r="M14446" i="2" s="1"/>
  <c r="AH579" i="2" s="1"/>
  <c r="K14443" i="2"/>
  <c r="M14443" i="2" s="1"/>
  <c r="AE579" i="2" s="1"/>
  <c r="K14433" i="2"/>
  <c r="M14433" i="2" s="1"/>
  <c r="U579" i="2" s="1"/>
  <c r="K14438" i="2"/>
  <c r="M14438" i="2" s="1"/>
  <c r="Z579" i="2" s="1"/>
  <c r="K14445" i="2"/>
  <c r="M14445" i="2" s="1"/>
  <c r="AG579" i="2" s="1"/>
  <c r="K14435" i="2"/>
  <c r="M14435" i="2" s="1"/>
  <c r="W579" i="2" s="1"/>
  <c r="K14448" i="2"/>
  <c r="M14448" i="2" s="1"/>
  <c r="AJ579" i="2" s="1"/>
  <c r="K14430" i="2"/>
  <c r="M14430" i="2" s="1"/>
  <c r="R579" i="2" s="1"/>
  <c r="K14437" i="2"/>
  <c r="M14437" i="2" s="1"/>
  <c r="Y579" i="2" s="1"/>
  <c r="K14427" i="2"/>
  <c r="M14427" i="2" s="1"/>
  <c r="O579" i="2" s="1"/>
  <c r="K14440" i="2"/>
  <c r="M14440" i="2" s="1"/>
  <c r="AB579" i="2" s="1"/>
  <c r="K18348" i="2"/>
  <c r="M18348" i="2" s="1"/>
  <c r="AJ735" i="2" s="1"/>
  <c r="K18330" i="2"/>
  <c r="M18330" i="2" s="1"/>
  <c r="R735" i="2" s="1"/>
  <c r="K18342" i="2"/>
  <c r="M18342" i="2" s="1"/>
  <c r="AD735" i="2" s="1"/>
  <c r="K18340" i="2"/>
  <c r="M18340" i="2" s="1"/>
  <c r="AB735" i="2" s="1"/>
  <c r="K18345" i="2"/>
  <c r="M18345" i="2" s="1"/>
  <c r="AG735" i="2" s="1"/>
  <c r="K18334" i="2"/>
  <c r="M18334" i="2" s="1"/>
  <c r="V735" i="2" s="1"/>
  <c r="K18332" i="2"/>
  <c r="M18332" i="2" s="1"/>
  <c r="T735" i="2" s="1"/>
  <c r="K18337" i="2"/>
  <c r="M18337" i="2" s="1"/>
  <c r="Y735" i="2" s="1"/>
  <c r="K18351" i="2"/>
  <c r="M18351" i="2" s="1"/>
  <c r="AM735" i="2" s="1"/>
  <c r="K18347" i="2"/>
  <c r="M18347" i="2" s="1"/>
  <c r="AI735" i="2" s="1"/>
  <c r="K18329" i="2"/>
  <c r="M18329" i="2" s="1"/>
  <c r="Q735" i="2" s="1"/>
  <c r="K18343" i="2"/>
  <c r="M18343" i="2" s="1"/>
  <c r="AE735" i="2" s="1"/>
  <c r="K18339" i="2"/>
  <c r="M18339" i="2" s="1"/>
  <c r="AA735" i="2" s="1"/>
  <c r="K18344" i="2"/>
  <c r="M18344" i="2" s="1"/>
  <c r="AF735" i="2" s="1"/>
  <c r="K18335" i="2"/>
  <c r="M18335" i="2" s="1"/>
  <c r="W735" i="2" s="1"/>
  <c r="K18349" i="2"/>
  <c r="M18349" i="2" s="1"/>
  <c r="AK735" i="2" s="1"/>
  <c r="K18331" i="2"/>
  <c r="M18331" i="2" s="1"/>
  <c r="S735" i="2" s="1"/>
  <c r="K18336" i="2"/>
  <c r="M18336" i="2" s="1"/>
  <c r="X735" i="2" s="1"/>
  <c r="K18327" i="2"/>
  <c r="M18327" i="2" s="1"/>
  <c r="O735" i="2" s="1"/>
  <c r="K18341" i="2"/>
  <c r="M18341" i="2" s="1"/>
  <c r="AC735" i="2" s="1"/>
  <c r="K18346" i="2"/>
  <c r="M18346" i="2" s="1"/>
  <c r="AH735" i="2" s="1"/>
  <c r="K18328" i="2"/>
  <c r="M18328" i="2" s="1"/>
  <c r="P735" i="2" s="1"/>
  <c r="K18333" i="2"/>
  <c r="M18333" i="2" s="1"/>
  <c r="U735" i="2" s="1"/>
  <c r="K18338" i="2"/>
  <c r="M18338" i="2" s="1"/>
  <c r="Z735" i="2" s="1"/>
  <c r="K18350" i="2"/>
  <c r="M18350" i="2" s="1"/>
  <c r="AL735" i="2" s="1"/>
  <c r="K24400" i="2"/>
  <c r="M24400" i="2" s="1"/>
  <c r="AL977" i="2" s="1"/>
  <c r="K24382" i="2"/>
  <c r="M24382" i="2" s="1"/>
  <c r="T977" i="2" s="1"/>
  <c r="K24386" i="2"/>
  <c r="M24386" i="2" s="1"/>
  <c r="X977" i="2" s="1"/>
  <c r="K24392" i="2"/>
  <c r="M24392" i="2" s="1"/>
  <c r="AD977" i="2" s="1"/>
  <c r="K24397" i="2"/>
  <c r="M24397" i="2" s="1"/>
  <c r="AI977" i="2" s="1"/>
  <c r="K24378" i="2"/>
  <c r="M24378" i="2" s="1"/>
  <c r="P977" i="2" s="1"/>
  <c r="K24384" i="2"/>
  <c r="M24384" i="2" s="1"/>
  <c r="V977" i="2" s="1"/>
  <c r="K24389" i="2"/>
  <c r="M24389" i="2" s="1"/>
  <c r="AA977" i="2" s="1"/>
  <c r="K24395" i="2"/>
  <c r="M24395" i="2" s="1"/>
  <c r="AG977" i="2" s="1"/>
  <c r="K24399" i="2"/>
  <c r="M24399" i="2" s="1"/>
  <c r="AK977" i="2" s="1"/>
  <c r="K24381" i="2"/>
  <c r="M24381" i="2" s="1"/>
  <c r="S977" i="2" s="1"/>
  <c r="K24387" i="2"/>
  <c r="M24387" i="2" s="1"/>
  <c r="Y977" i="2" s="1"/>
  <c r="K24401" i="2"/>
  <c r="M24401" i="2" s="1"/>
  <c r="AM977" i="2" s="1"/>
  <c r="K24391" i="2"/>
  <c r="M24391" i="2" s="1"/>
  <c r="AC977" i="2" s="1"/>
  <c r="K24396" i="2"/>
  <c r="M24396" i="2" s="1"/>
  <c r="AH977" i="2" s="1"/>
  <c r="K24379" i="2"/>
  <c r="M24379" i="2" s="1"/>
  <c r="Q977" i="2" s="1"/>
  <c r="K24393" i="2"/>
  <c r="M24393" i="2" s="1"/>
  <c r="AE977" i="2" s="1"/>
  <c r="K24383" i="2"/>
  <c r="M24383" i="2" s="1"/>
  <c r="U977" i="2" s="1"/>
  <c r="K24388" i="2"/>
  <c r="M24388" i="2" s="1"/>
  <c r="Z977" i="2" s="1"/>
  <c r="K24385" i="2"/>
  <c r="M24385" i="2" s="1"/>
  <c r="W977" i="2" s="1"/>
  <c r="K24398" i="2"/>
  <c r="M24398" i="2" s="1"/>
  <c r="AJ977" i="2" s="1"/>
  <c r="K24380" i="2"/>
  <c r="M24380" i="2" s="1"/>
  <c r="R977" i="2" s="1"/>
  <c r="K24377" i="2"/>
  <c r="M24377" i="2" s="1"/>
  <c r="O977" i="2" s="1"/>
  <c r="K24390" i="2"/>
  <c r="M24390" i="2" s="1"/>
  <c r="AB977" i="2" s="1"/>
  <c r="K24394" i="2"/>
  <c r="M24394" i="2" s="1"/>
  <c r="AF977" i="2" s="1"/>
  <c r="K18547" i="2"/>
  <c r="M18547" i="2" s="1"/>
  <c r="AI743" i="2" s="1"/>
  <c r="K18529" i="2"/>
  <c r="M18529" i="2" s="1"/>
  <c r="Q743" i="2" s="1"/>
  <c r="K18535" i="2"/>
  <c r="M18535" i="2" s="1"/>
  <c r="W743" i="2" s="1"/>
  <c r="K18539" i="2"/>
  <c r="M18539" i="2" s="1"/>
  <c r="AA743" i="2" s="1"/>
  <c r="K18544" i="2"/>
  <c r="M18544" i="2" s="1"/>
  <c r="AF743" i="2" s="1"/>
  <c r="K18527" i="2"/>
  <c r="M18527" i="2" s="1"/>
  <c r="O743" i="2" s="1"/>
  <c r="K18549" i="2"/>
  <c r="M18549" i="2" s="1"/>
  <c r="AK743" i="2" s="1"/>
  <c r="K18531" i="2"/>
  <c r="M18531" i="2" s="1"/>
  <c r="S743" i="2" s="1"/>
  <c r="K18536" i="2"/>
  <c r="M18536" i="2" s="1"/>
  <c r="X743" i="2" s="1"/>
  <c r="K18551" i="2"/>
  <c r="M18551" i="2" s="1"/>
  <c r="AM743" i="2" s="1"/>
  <c r="K18541" i="2"/>
  <c r="M18541" i="2" s="1"/>
  <c r="AC743" i="2" s="1"/>
  <c r="K18546" i="2"/>
  <c r="M18546" i="2" s="1"/>
  <c r="AH743" i="2" s="1"/>
  <c r="K18528" i="2"/>
  <c r="M18528" i="2" s="1"/>
  <c r="P743" i="2" s="1"/>
  <c r="K18533" i="2"/>
  <c r="M18533" i="2" s="1"/>
  <c r="U743" i="2" s="1"/>
  <c r="K18538" i="2"/>
  <c r="M18538" i="2" s="1"/>
  <c r="Z743" i="2" s="1"/>
  <c r="K18550" i="2"/>
  <c r="M18550" i="2" s="1"/>
  <c r="AL743" i="2" s="1"/>
  <c r="K18548" i="2"/>
  <c r="M18548" i="2" s="1"/>
  <c r="AJ743" i="2" s="1"/>
  <c r="K18530" i="2"/>
  <c r="M18530" i="2" s="1"/>
  <c r="R743" i="2" s="1"/>
  <c r="K18542" i="2"/>
  <c r="M18542" i="2" s="1"/>
  <c r="AD743" i="2" s="1"/>
  <c r="K18540" i="2"/>
  <c r="M18540" i="2" s="1"/>
  <c r="AB743" i="2" s="1"/>
  <c r="K18545" i="2"/>
  <c r="M18545" i="2" s="1"/>
  <c r="AG743" i="2" s="1"/>
  <c r="K18534" i="2"/>
  <c r="M18534" i="2" s="1"/>
  <c r="V743" i="2" s="1"/>
  <c r="K18532" i="2"/>
  <c r="M18532" i="2" s="1"/>
  <c r="T743" i="2" s="1"/>
  <c r="K18537" i="2"/>
  <c r="M18537" i="2" s="1"/>
  <c r="Y743" i="2" s="1"/>
  <c r="K18543" i="2"/>
  <c r="M18543" i="2" s="1"/>
  <c r="AE743" i="2" s="1"/>
  <c r="K9521" i="2"/>
  <c r="M9521" i="2" s="1"/>
  <c r="AH382" i="2" s="1"/>
  <c r="K9503" i="2"/>
  <c r="M9503" i="2" s="1"/>
  <c r="P382" i="2" s="1"/>
  <c r="K9509" i="2"/>
  <c r="M9509" i="2" s="1"/>
  <c r="V382" i="2" s="1"/>
  <c r="K9513" i="2"/>
  <c r="M9513" i="2" s="1"/>
  <c r="K9526" i="2"/>
  <c r="M9526" i="2" s="1"/>
  <c r="AM382" i="2" s="1"/>
  <c r="K9517" i="2"/>
  <c r="M9517" i="2" s="1"/>
  <c r="AD382" i="2" s="1"/>
  <c r="K9523" i="2"/>
  <c r="M9523" i="2" s="1"/>
  <c r="AJ382" i="2" s="1"/>
  <c r="K9505" i="2"/>
  <c r="M9505" i="2" s="1"/>
  <c r="R382" i="2" s="1"/>
  <c r="K9518" i="2"/>
  <c r="M9518" i="2" s="1"/>
  <c r="AE382" i="2" s="1"/>
  <c r="K9525" i="2"/>
  <c r="M9525" i="2" s="1"/>
  <c r="AL382" i="2" s="1"/>
  <c r="K9515" i="2"/>
  <c r="M9515" i="2" s="1"/>
  <c r="AB382" i="2" s="1"/>
  <c r="K9520" i="2"/>
  <c r="M9520" i="2" s="1"/>
  <c r="AG382" i="2" s="1"/>
  <c r="K9510" i="2"/>
  <c r="M9510" i="2" s="1"/>
  <c r="W382" i="2" s="1"/>
  <c r="K9507" i="2"/>
  <c r="M9507" i="2" s="1"/>
  <c r="T382" i="2" s="1"/>
  <c r="K9512" i="2"/>
  <c r="M9512" i="2" s="1"/>
  <c r="Y382" i="2" s="1"/>
  <c r="K9502" i="2"/>
  <c r="M9502" i="2" s="1"/>
  <c r="O382" i="2" s="1"/>
  <c r="K9522" i="2"/>
  <c r="M9522" i="2" s="1"/>
  <c r="AI382" i="2" s="1"/>
  <c r="K9504" i="2"/>
  <c r="M9504" i="2" s="1"/>
  <c r="Q382" i="2" s="1"/>
  <c r="K9524" i="2"/>
  <c r="M9524" i="2" s="1"/>
  <c r="AK382" i="2" s="1"/>
  <c r="K9514" i="2"/>
  <c r="M9514" i="2" s="1"/>
  <c r="AA382" i="2" s="1"/>
  <c r="K9519" i="2"/>
  <c r="M9519" i="2" s="1"/>
  <c r="AF382" i="2" s="1"/>
  <c r="K9516" i="2"/>
  <c r="M9516" i="2" s="1"/>
  <c r="AC382" i="2" s="1"/>
  <c r="K9506" i="2"/>
  <c r="M9506" i="2" s="1"/>
  <c r="S382" i="2" s="1"/>
  <c r="K9511" i="2"/>
  <c r="M9511" i="2" s="1"/>
  <c r="X382" i="2" s="1"/>
  <c r="K9508" i="2"/>
  <c r="M9508" i="2" s="1"/>
  <c r="U382" i="2" s="1"/>
  <c r="K24768" i="2"/>
  <c r="M24768" i="2" s="1"/>
  <c r="AE992" i="2" s="1"/>
  <c r="K24758" i="2"/>
  <c r="M24758" i="2" s="1"/>
  <c r="U992" i="2" s="1"/>
  <c r="K24762" i="2"/>
  <c r="M24762" i="2" s="1"/>
  <c r="Y992" i="2" s="1"/>
  <c r="K24760" i="2"/>
  <c r="M24760" i="2" s="1"/>
  <c r="W992" i="2" s="1"/>
  <c r="K24773" i="2"/>
  <c r="M24773" i="2" s="1"/>
  <c r="AJ992" i="2" s="1"/>
  <c r="K24754" i="2"/>
  <c r="M24754" i="2" s="1"/>
  <c r="Q992" i="2" s="1"/>
  <c r="K24752" i="2"/>
  <c r="M24752" i="2" s="1"/>
  <c r="O992" i="2" s="1"/>
  <c r="K24765" i="2"/>
  <c r="M24765" i="2" s="1"/>
  <c r="AB992" i="2" s="1"/>
  <c r="K24771" i="2"/>
  <c r="M24771" i="2" s="1"/>
  <c r="AH992" i="2" s="1"/>
  <c r="K24775" i="2"/>
  <c r="M24775" i="2" s="1"/>
  <c r="AL992" i="2" s="1"/>
  <c r="K24757" i="2"/>
  <c r="M24757" i="2" s="1"/>
  <c r="T992" i="2" s="1"/>
  <c r="K24763" i="2"/>
  <c r="M24763" i="2" s="1"/>
  <c r="Z992" i="2" s="1"/>
  <c r="K24769" i="2"/>
  <c r="M24769" i="2" s="1"/>
  <c r="AF992" i="2" s="1"/>
  <c r="K24767" i="2"/>
  <c r="M24767" i="2" s="1"/>
  <c r="AD992" i="2" s="1"/>
  <c r="K24772" i="2"/>
  <c r="M24772" i="2" s="1"/>
  <c r="AI992" i="2" s="1"/>
  <c r="K24755" i="2"/>
  <c r="M24755" i="2" s="1"/>
  <c r="R992" i="2" s="1"/>
  <c r="K24761" i="2"/>
  <c r="M24761" i="2" s="1"/>
  <c r="X992" i="2" s="1"/>
  <c r="K24759" i="2"/>
  <c r="K24764" i="2"/>
  <c r="M24764" i="2" s="1"/>
  <c r="AA992" i="2" s="1"/>
  <c r="K24753" i="2"/>
  <c r="M24753" i="2" s="1"/>
  <c r="P992" i="2" s="1"/>
  <c r="K24774" i="2"/>
  <c r="M24774" i="2" s="1"/>
  <c r="AK992" i="2" s="1"/>
  <c r="K24756" i="2"/>
  <c r="M24756" i="2" s="1"/>
  <c r="S992" i="2" s="1"/>
  <c r="K24776" i="2"/>
  <c r="M24776" i="2" s="1"/>
  <c r="AM992" i="2" s="1"/>
  <c r="K24766" i="2"/>
  <c r="M24766" i="2" s="1"/>
  <c r="AC992" i="2" s="1"/>
  <c r="K24770" i="2"/>
  <c r="M24770" i="2" s="1"/>
  <c r="AG992" i="2" s="1"/>
  <c r="K17328" i="2"/>
  <c r="M17328" i="2" s="1"/>
  <c r="P695" i="2" s="1"/>
  <c r="K17349" i="2"/>
  <c r="M17349" i="2" s="1"/>
  <c r="AK695" i="2" s="1"/>
  <c r="K17331" i="2"/>
  <c r="M17331" i="2" s="1"/>
  <c r="S695" i="2" s="1"/>
  <c r="K17351" i="2"/>
  <c r="M17351" i="2" s="1"/>
  <c r="AM695" i="2" s="1"/>
  <c r="K17341" i="2"/>
  <c r="M17341" i="2" s="1"/>
  <c r="AC695" i="2" s="1"/>
  <c r="K17346" i="2"/>
  <c r="M17346" i="2" s="1"/>
  <c r="AH695" i="2" s="1"/>
  <c r="K17343" i="2"/>
  <c r="M17343" i="2" s="1"/>
  <c r="AE695" i="2" s="1"/>
  <c r="K17333" i="2"/>
  <c r="M17333" i="2" s="1"/>
  <c r="U695" i="2" s="1"/>
  <c r="K17338" i="2"/>
  <c r="M17338" i="2" s="1"/>
  <c r="Z695" i="2" s="1"/>
  <c r="K17345" i="2"/>
  <c r="M17345" i="2" s="1"/>
  <c r="AG695" i="2" s="1"/>
  <c r="K17335" i="2"/>
  <c r="M17335" i="2" s="1"/>
  <c r="W695" i="2" s="1"/>
  <c r="K17348" i="2"/>
  <c r="M17348" i="2" s="1"/>
  <c r="AJ695" i="2" s="1"/>
  <c r="K17330" i="2"/>
  <c r="M17330" i="2" s="1"/>
  <c r="R695" i="2" s="1"/>
  <c r="K17337" i="2"/>
  <c r="M17337" i="2" s="1"/>
  <c r="Y695" i="2" s="1"/>
  <c r="K17327" i="2"/>
  <c r="M17327" i="2" s="1"/>
  <c r="O695" i="2" s="1"/>
  <c r="K17340" i="2"/>
  <c r="M17340" i="2" s="1"/>
  <c r="AB695" i="2" s="1"/>
  <c r="K17329" i="2"/>
  <c r="M17329" i="2" s="1"/>
  <c r="Q695" i="2" s="1"/>
  <c r="K17350" i="2"/>
  <c r="M17350" i="2" s="1"/>
  <c r="AL695" i="2" s="1"/>
  <c r="K17332" i="2"/>
  <c r="M17332" i="2" s="1"/>
  <c r="T695" i="2" s="1"/>
  <c r="K17344" i="2"/>
  <c r="M17344" i="2" s="1"/>
  <c r="AF695" i="2" s="1"/>
  <c r="K17342" i="2"/>
  <c r="M17342" i="2" s="1"/>
  <c r="AD695" i="2" s="1"/>
  <c r="K17347" i="2"/>
  <c r="M17347" i="2" s="1"/>
  <c r="AI695" i="2" s="1"/>
  <c r="K17336" i="2"/>
  <c r="M17336" i="2" s="1"/>
  <c r="X695" i="2" s="1"/>
  <c r="K17334" i="2"/>
  <c r="M17334" i="2" s="1"/>
  <c r="V695" i="2" s="1"/>
  <c r="K17339" i="2"/>
  <c r="M17339" i="2" s="1"/>
  <c r="AA695" i="2" s="1"/>
  <c r="K24336" i="2"/>
  <c r="M24336" i="2" s="1"/>
  <c r="X975" i="2" s="1"/>
  <c r="K24334" i="2"/>
  <c r="M24334" i="2" s="1"/>
  <c r="V975" i="2" s="1"/>
  <c r="K24338" i="2"/>
  <c r="M24338" i="2" s="1"/>
  <c r="Z975" i="2" s="1"/>
  <c r="K24328" i="2"/>
  <c r="M24328" i="2" s="1"/>
  <c r="P975" i="2" s="1"/>
  <c r="K24349" i="2"/>
  <c r="M24349" i="2" s="1"/>
  <c r="AK975" i="2" s="1"/>
  <c r="K24330" i="2"/>
  <c r="M24330" i="2" s="1"/>
  <c r="R975" i="2" s="1"/>
  <c r="K24351" i="2"/>
  <c r="M24351" i="2" s="1"/>
  <c r="AM975" i="2" s="1"/>
  <c r="K24341" i="2"/>
  <c r="M24341" i="2" s="1"/>
  <c r="AC975" i="2" s="1"/>
  <c r="K24347" i="2"/>
  <c r="M24347" i="2" s="1"/>
  <c r="AI975" i="2" s="1"/>
  <c r="K24343" i="2"/>
  <c r="M24343" i="2" s="1"/>
  <c r="AE975" i="2" s="1"/>
  <c r="K24333" i="2"/>
  <c r="M24333" i="2" s="1"/>
  <c r="U975" i="2" s="1"/>
  <c r="K24339" i="2"/>
  <c r="M24339" i="2" s="1"/>
  <c r="AA975" i="2" s="1"/>
  <c r="K24345" i="2"/>
  <c r="M24345" i="2" s="1"/>
  <c r="AG975" i="2" s="1"/>
  <c r="K24335" i="2"/>
  <c r="M24335" i="2" s="1"/>
  <c r="W975" i="2" s="1"/>
  <c r="K24348" i="2"/>
  <c r="M24348" i="2" s="1"/>
  <c r="AJ975" i="2" s="1"/>
  <c r="K24331" i="2"/>
  <c r="M24331" i="2" s="1"/>
  <c r="S975" i="2" s="1"/>
  <c r="K24337" i="2"/>
  <c r="M24337" i="2" s="1"/>
  <c r="Y975" i="2" s="1"/>
  <c r="K24327" i="2"/>
  <c r="M24327" i="2" s="1"/>
  <c r="O975" i="2" s="1"/>
  <c r="K24340" i="2"/>
  <c r="M24340" i="2" s="1"/>
  <c r="AB975" i="2" s="1"/>
  <c r="K24329" i="2"/>
  <c r="M24329" i="2" s="1"/>
  <c r="Q975" i="2" s="1"/>
  <c r="K24350" i="2"/>
  <c r="M24350" i="2" s="1"/>
  <c r="AL975" i="2" s="1"/>
  <c r="K24332" i="2"/>
  <c r="M24332" i="2" s="1"/>
  <c r="T975" i="2" s="1"/>
  <c r="K24344" i="2"/>
  <c r="M24344" i="2" s="1"/>
  <c r="AF975" i="2" s="1"/>
  <c r="K24342" i="2"/>
  <c r="M24342" i="2" s="1"/>
  <c r="AD975" i="2" s="1"/>
  <c r="K24346" i="2"/>
  <c r="M24346" i="2" s="1"/>
  <c r="AH975" i="2" s="1"/>
  <c r="K12344" i="2"/>
  <c r="M12344" i="2" s="1"/>
  <c r="AF495" i="2" s="1"/>
  <c r="K12342" i="2"/>
  <c r="M12342" i="2" s="1"/>
  <c r="AD495" i="2" s="1"/>
  <c r="K12346" i="2"/>
  <c r="M12346" i="2" s="1"/>
  <c r="AH495" i="2" s="1"/>
  <c r="K12336" i="2"/>
  <c r="M12336" i="2" s="1"/>
  <c r="X495" i="2" s="1"/>
  <c r="K12334" i="2"/>
  <c r="M12334" i="2" s="1"/>
  <c r="V495" i="2" s="1"/>
  <c r="K12338" i="2"/>
  <c r="M12338" i="2" s="1"/>
  <c r="Z495" i="2" s="1"/>
  <c r="K12328" i="2"/>
  <c r="M12328" i="2" s="1"/>
  <c r="P495" i="2" s="1"/>
  <c r="K12349" i="2"/>
  <c r="M12349" i="2" s="1"/>
  <c r="AK495" i="2" s="1"/>
  <c r="K12330" i="2"/>
  <c r="M12330" i="2" s="1"/>
  <c r="R495" i="2" s="1"/>
  <c r="K12351" i="2"/>
  <c r="M12351" i="2" s="1"/>
  <c r="AM495" i="2" s="1"/>
  <c r="K12341" i="2"/>
  <c r="M12341" i="2" s="1"/>
  <c r="AC495" i="2" s="1"/>
  <c r="K12347" i="2"/>
  <c r="M12347" i="2" s="1"/>
  <c r="AI495" i="2" s="1"/>
  <c r="K12343" i="2"/>
  <c r="M12343" i="2" s="1"/>
  <c r="AE495" i="2" s="1"/>
  <c r="K12333" i="2"/>
  <c r="M12333" i="2" s="1"/>
  <c r="U495" i="2" s="1"/>
  <c r="K12339" i="2"/>
  <c r="M12339" i="2" s="1"/>
  <c r="AA495" i="2" s="1"/>
  <c r="K12345" i="2"/>
  <c r="M12345" i="2" s="1"/>
  <c r="AG495" i="2" s="1"/>
  <c r="K12335" i="2"/>
  <c r="M12335" i="2" s="1"/>
  <c r="W495" i="2" s="1"/>
  <c r="K12348" i="2"/>
  <c r="M12348" i="2" s="1"/>
  <c r="AJ495" i="2" s="1"/>
  <c r="K12331" i="2"/>
  <c r="M12331" i="2" s="1"/>
  <c r="S495" i="2" s="1"/>
  <c r="K12337" i="2"/>
  <c r="M12337" i="2" s="1"/>
  <c r="Y495" i="2" s="1"/>
  <c r="K12327" i="2"/>
  <c r="M12327" i="2" s="1"/>
  <c r="O495" i="2" s="1"/>
  <c r="K12340" i="2"/>
  <c r="M12340" i="2" s="1"/>
  <c r="AB495" i="2" s="1"/>
  <c r="K12329" i="2"/>
  <c r="M12329" i="2" s="1"/>
  <c r="Q495" i="2" s="1"/>
  <c r="K12350" i="2"/>
  <c r="M12350" i="2" s="1"/>
  <c r="AL495" i="2" s="1"/>
  <c r="K12332" i="2"/>
  <c r="M12332" i="2" s="1"/>
  <c r="T495" i="2" s="1"/>
  <c r="K4290" i="2"/>
  <c r="M4290" i="2" s="1"/>
  <c r="AB173" i="2" s="1"/>
  <c r="K4295" i="2"/>
  <c r="M4295" i="2" s="1"/>
  <c r="AG173" i="2" s="1"/>
  <c r="K4285" i="2"/>
  <c r="M4285" i="2" s="1"/>
  <c r="W173" i="2" s="1"/>
  <c r="K4282" i="2"/>
  <c r="M4282" i="2" s="1"/>
  <c r="T173" i="2" s="1"/>
  <c r="K4287" i="2"/>
  <c r="M4287" i="2" s="1"/>
  <c r="Y173" i="2" s="1"/>
  <c r="K4277" i="2"/>
  <c r="M4277" i="2" s="1"/>
  <c r="O173" i="2" s="1"/>
  <c r="K4297" i="2"/>
  <c r="M4297" i="2" s="1"/>
  <c r="AI173" i="2" s="1"/>
  <c r="K4279" i="2"/>
  <c r="M4279" i="2" s="1"/>
  <c r="Q173" i="2" s="1"/>
  <c r="K4299" i="2"/>
  <c r="M4299" i="2" s="1"/>
  <c r="AK173" i="2" s="1"/>
  <c r="K4289" i="2"/>
  <c r="M4289" i="2" s="1"/>
  <c r="AA173" i="2" s="1"/>
  <c r="K4294" i="2"/>
  <c r="M4294" i="2" s="1"/>
  <c r="AF173" i="2" s="1"/>
  <c r="K4291" i="2"/>
  <c r="M4291" i="2" s="1"/>
  <c r="AC173" i="2" s="1"/>
  <c r="K4281" i="2"/>
  <c r="M4281" i="2" s="1"/>
  <c r="S173" i="2" s="1"/>
  <c r="K4286" i="2"/>
  <c r="K4283" i="2"/>
  <c r="M4283" i="2" s="1"/>
  <c r="U173" i="2" s="1"/>
  <c r="K4296" i="2"/>
  <c r="M4296" i="2" s="1"/>
  <c r="AH173" i="2" s="1"/>
  <c r="K4278" i="2"/>
  <c r="M4278" i="2" s="1"/>
  <c r="P173" i="2" s="1"/>
  <c r="K4300" i="2"/>
  <c r="M4300" i="2" s="1"/>
  <c r="AL173" i="2" s="1"/>
  <c r="K4288" i="2"/>
  <c r="M4288" i="2" s="1"/>
  <c r="K4301" i="2"/>
  <c r="M4301" i="2" s="1"/>
  <c r="AM173" i="2" s="1"/>
  <c r="K4292" i="2"/>
  <c r="M4292" i="2" s="1"/>
  <c r="AD173" i="2" s="1"/>
  <c r="K4298" i="2"/>
  <c r="K4280" i="2"/>
  <c r="M4280" i="2" s="1"/>
  <c r="R173" i="2" s="1"/>
  <c r="K4293" i="2"/>
  <c r="M4293" i="2" s="1"/>
  <c r="AE173" i="2" s="1"/>
  <c r="K4284" i="2"/>
  <c r="M4284" i="2" s="1"/>
  <c r="V173" i="2" s="1"/>
  <c r="K7290" i="2"/>
  <c r="M7290" i="2" s="1"/>
  <c r="AB293" i="2" s="1"/>
  <c r="K7295" i="2"/>
  <c r="M7295" i="2" s="1"/>
  <c r="AG293" i="2" s="1"/>
  <c r="K7285" i="2"/>
  <c r="M7285" i="2" s="1"/>
  <c r="W293" i="2" s="1"/>
  <c r="K7282" i="2"/>
  <c r="M7282" i="2" s="1"/>
  <c r="T293" i="2" s="1"/>
  <c r="K7287" i="2"/>
  <c r="M7287" i="2" s="1"/>
  <c r="Y293" i="2" s="1"/>
  <c r="K7277" i="2"/>
  <c r="M7277" i="2" s="1"/>
  <c r="O293" i="2" s="1"/>
  <c r="K7297" i="2"/>
  <c r="M7297" i="2" s="1"/>
  <c r="AI293" i="2" s="1"/>
  <c r="K7279" i="2"/>
  <c r="M7279" i="2" s="1"/>
  <c r="Q293" i="2" s="1"/>
  <c r="K7299" i="2"/>
  <c r="M7299" i="2" s="1"/>
  <c r="AK293" i="2" s="1"/>
  <c r="K7289" i="2"/>
  <c r="M7289" i="2" s="1"/>
  <c r="AA293" i="2" s="1"/>
  <c r="K7294" i="2"/>
  <c r="M7294" i="2" s="1"/>
  <c r="AF293" i="2" s="1"/>
  <c r="K7291" i="2"/>
  <c r="M7291" i="2" s="1"/>
  <c r="AC293" i="2" s="1"/>
  <c r="K7281" i="2"/>
  <c r="K7286" i="2"/>
  <c r="M7286" i="2" s="1"/>
  <c r="X293" i="2" s="1"/>
  <c r="K7283" i="2"/>
  <c r="M7283" i="2" s="1"/>
  <c r="U293" i="2" s="1"/>
  <c r="K7296" i="2"/>
  <c r="M7296" i="2" s="1"/>
  <c r="AH293" i="2" s="1"/>
  <c r="K7278" i="2"/>
  <c r="M7278" i="2" s="1"/>
  <c r="P293" i="2" s="1"/>
  <c r="K7284" i="2"/>
  <c r="M7284" i="2" s="1"/>
  <c r="V293" i="2" s="1"/>
  <c r="K7288" i="2"/>
  <c r="M7288" i="2" s="1"/>
  <c r="Z293" i="2" s="1"/>
  <c r="K7301" i="2"/>
  <c r="M7301" i="2" s="1"/>
  <c r="AM293" i="2" s="1"/>
  <c r="K7292" i="2"/>
  <c r="M7292" i="2" s="1"/>
  <c r="AD293" i="2" s="1"/>
  <c r="K7298" i="2"/>
  <c r="M7298" i="2" s="1"/>
  <c r="AJ293" i="2" s="1"/>
  <c r="K7280" i="2"/>
  <c r="M7280" i="2" s="1"/>
  <c r="R293" i="2" s="1"/>
  <c r="K7293" i="2"/>
  <c r="M7293" i="2" s="1"/>
  <c r="AE293" i="2" s="1"/>
  <c r="K7300" i="2"/>
  <c r="M7300" i="2" s="1"/>
  <c r="AL293" i="2" s="1"/>
  <c r="K8330" i="2"/>
  <c r="M8330" i="2" s="1"/>
  <c r="R335" i="2" s="1"/>
  <c r="K8350" i="2"/>
  <c r="M8350" i="2" s="1"/>
  <c r="AL335" i="2" s="1"/>
  <c r="K8333" i="2"/>
  <c r="M8333" i="2" s="1"/>
  <c r="U335" i="2" s="1"/>
  <c r="K8345" i="2"/>
  <c r="M8345" i="2" s="1"/>
  <c r="AG335" i="2" s="1"/>
  <c r="K8342" i="2"/>
  <c r="M8342" i="2" s="1"/>
  <c r="AD335" i="2" s="1"/>
  <c r="K8331" i="2"/>
  <c r="M8331" i="2" s="1"/>
  <c r="S335" i="2" s="1"/>
  <c r="K8337" i="2"/>
  <c r="M8337" i="2" s="1"/>
  <c r="Y335" i="2" s="1"/>
  <c r="K8334" i="2"/>
  <c r="M8334" i="2" s="1"/>
  <c r="V335" i="2" s="1"/>
  <c r="K8349" i="2"/>
  <c r="M8349" i="2" s="1"/>
  <c r="AK335" i="2" s="1"/>
  <c r="K8329" i="2"/>
  <c r="M8329" i="2" s="1"/>
  <c r="Q335" i="2" s="1"/>
  <c r="K8348" i="2"/>
  <c r="M8348" i="2" s="1"/>
  <c r="AJ335" i="2" s="1"/>
  <c r="K8328" i="2"/>
  <c r="M8328" i="2" s="1"/>
  <c r="P335" i="2" s="1"/>
  <c r="K8351" i="2"/>
  <c r="M8351" i="2" s="1"/>
  <c r="AM335" i="2" s="1"/>
  <c r="K8340" i="2"/>
  <c r="M8340" i="2" s="1"/>
  <c r="AB335" i="2" s="1"/>
  <c r="K8347" i="2"/>
  <c r="M8347" i="2" s="1"/>
  <c r="AI335" i="2" s="1"/>
  <c r="K8343" i="2"/>
  <c r="M8343" i="2" s="1"/>
  <c r="AE335" i="2" s="1"/>
  <c r="K8332" i="2"/>
  <c r="M8332" i="2" s="1"/>
  <c r="T335" i="2" s="1"/>
  <c r="K8341" i="2"/>
  <c r="M8341" i="2" s="1"/>
  <c r="AC335" i="2" s="1"/>
  <c r="K8346" i="2"/>
  <c r="M8346" i="2" s="1"/>
  <c r="AH335" i="2" s="1"/>
  <c r="K8335" i="2"/>
  <c r="M8335" i="2" s="1"/>
  <c r="W335" i="2" s="1"/>
  <c r="K8339" i="2"/>
  <c r="M8339" i="2" s="1"/>
  <c r="AA335" i="2" s="1"/>
  <c r="K8344" i="2"/>
  <c r="M8344" i="2" s="1"/>
  <c r="AF335" i="2" s="1"/>
  <c r="K8338" i="2"/>
  <c r="M8338" i="2" s="1"/>
  <c r="K8327" i="2"/>
  <c r="M8327" i="2" s="1"/>
  <c r="O335" i="2" s="1"/>
  <c r="K8336" i="2"/>
  <c r="M8336" i="2" s="1"/>
  <c r="X335" i="2" s="1"/>
  <c r="K9883" i="2"/>
  <c r="M9883" i="2" s="1"/>
  <c r="U397" i="2" s="1"/>
  <c r="K9888" i="2"/>
  <c r="M9888" i="2" s="1"/>
  <c r="Z397" i="2" s="1"/>
  <c r="K9901" i="2"/>
  <c r="M9901" i="2" s="1"/>
  <c r="AM397" i="2" s="1"/>
  <c r="K9898" i="2"/>
  <c r="M9898" i="2" s="1"/>
  <c r="AJ397" i="2" s="1"/>
  <c r="K9880" i="2"/>
  <c r="M9880" i="2" s="1"/>
  <c r="R397" i="2" s="1"/>
  <c r="K9893" i="2"/>
  <c r="M9893" i="2" s="1"/>
  <c r="AE397" i="2" s="1"/>
  <c r="K9890" i="2"/>
  <c r="M9890" i="2" s="1"/>
  <c r="AB397" i="2" s="1"/>
  <c r="K9895" i="2"/>
  <c r="M9895" i="2" s="1"/>
  <c r="AG397" i="2" s="1"/>
  <c r="K9885" i="2"/>
  <c r="M9885" i="2" s="1"/>
  <c r="W397" i="2" s="1"/>
  <c r="K9900" i="2"/>
  <c r="M9900" i="2" s="1"/>
  <c r="AL397" i="2" s="1"/>
  <c r="K9882" i="2"/>
  <c r="M9882" i="2" s="1"/>
  <c r="T397" i="2" s="1"/>
  <c r="K9887" i="2"/>
  <c r="M9887" i="2" s="1"/>
  <c r="Y397" i="2" s="1"/>
  <c r="K9877" i="2"/>
  <c r="M9877" i="2" s="1"/>
  <c r="O397" i="2" s="1"/>
  <c r="K9892" i="2"/>
  <c r="M9892" i="2" s="1"/>
  <c r="AD397" i="2" s="1"/>
  <c r="K9897" i="2"/>
  <c r="M9897" i="2" s="1"/>
  <c r="AI397" i="2" s="1"/>
  <c r="K9879" i="2"/>
  <c r="M9879" i="2" s="1"/>
  <c r="Q397" i="2" s="1"/>
  <c r="K9884" i="2"/>
  <c r="M9884" i="2" s="1"/>
  <c r="V397" i="2" s="1"/>
  <c r="K9889" i="2"/>
  <c r="M9889" i="2" s="1"/>
  <c r="AA397" i="2" s="1"/>
  <c r="K9894" i="2"/>
  <c r="M9894" i="2" s="1"/>
  <c r="AF397" i="2" s="1"/>
  <c r="K9899" i="2"/>
  <c r="M9899" i="2" s="1"/>
  <c r="AK397" i="2" s="1"/>
  <c r="K9881" i="2"/>
  <c r="M9881" i="2" s="1"/>
  <c r="S397" i="2" s="1"/>
  <c r="K9886" i="2"/>
  <c r="M9886" i="2" s="1"/>
  <c r="X397" i="2" s="1"/>
  <c r="K9891" i="2"/>
  <c r="M9891" i="2" s="1"/>
  <c r="AC397" i="2" s="1"/>
  <c r="K9896" i="2"/>
  <c r="M9896" i="2" s="1"/>
  <c r="AH397" i="2" s="1"/>
  <c r="K9878" i="2"/>
  <c r="M9878" i="2" s="1"/>
  <c r="P397" i="2" s="1"/>
  <c r="K24013" i="2"/>
  <c r="M24013" i="2" s="1"/>
  <c r="Z962" i="2" s="1"/>
  <c r="K24026" i="2"/>
  <c r="M24026" i="2" s="1"/>
  <c r="AM962" i="2" s="1"/>
  <c r="K24015" i="2"/>
  <c r="M24015" i="2" s="1"/>
  <c r="AB962" i="2" s="1"/>
  <c r="K24005" i="2"/>
  <c r="M24005" i="2" s="1"/>
  <c r="R962" i="2" s="1"/>
  <c r="K24018" i="2"/>
  <c r="M24018" i="2" s="1"/>
  <c r="AE962" i="2" s="1"/>
  <c r="K24007" i="2"/>
  <c r="M24007" i="2" s="1"/>
  <c r="T962" i="2" s="1"/>
  <c r="K24020" i="2"/>
  <c r="M24020" i="2" s="1"/>
  <c r="AG962" i="2" s="1"/>
  <c r="K24010" i="2"/>
  <c r="M24010" i="2" s="1"/>
  <c r="K24016" i="2"/>
  <c r="M24016" i="2" s="1"/>
  <c r="AC962" i="2" s="1"/>
  <c r="K24012" i="2"/>
  <c r="M24012" i="2" s="1"/>
  <c r="Y962" i="2" s="1"/>
  <c r="K24002" i="2"/>
  <c r="M24002" i="2" s="1"/>
  <c r="O962" i="2" s="1"/>
  <c r="K24008" i="2"/>
  <c r="M24008" i="2" s="1"/>
  <c r="U962" i="2" s="1"/>
  <c r="K24022" i="2"/>
  <c r="M24022" i="2" s="1"/>
  <c r="AI962" i="2" s="1"/>
  <c r="K24004" i="2"/>
  <c r="M24004" i="2" s="1"/>
  <c r="Q962" i="2" s="1"/>
  <c r="K24025" i="2"/>
  <c r="M24025" i="2" s="1"/>
  <c r="AL962" i="2" s="1"/>
  <c r="K24024" i="2"/>
  <c r="M24024" i="2" s="1"/>
  <c r="AK962" i="2" s="1"/>
  <c r="K24014" i="2"/>
  <c r="M24014" i="2" s="1"/>
  <c r="AA962" i="2" s="1"/>
  <c r="K24019" i="2"/>
  <c r="K24017" i="2"/>
  <c r="M24017" i="2" s="1"/>
  <c r="AD962" i="2" s="1"/>
  <c r="K24006" i="2"/>
  <c r="M24006" i="2" s="1"/>
  <c r="S962" i="2" s="1"/>
  <c r="K24011" i="2"/>
  <c r="M24011" i="2" s="1"/>
  <c r="X962" i="2" s="1"/>
  <c r="K24009" i="2"/>
  <c r="M24009" i="2" s="1"/>
  <c r="V962" i="2" s="1"/>
  <c r="K24021" i="2"/>
  <c r="M24021" i="2" s="1"/>
  <c r="AH962" i="2" s="1"/>
  <c r="K24003" i="2"/>
  <c r="M24003" i="2" s="1"/>
  <c r="P962" i="2" s="1"/>
  <c r="K24023" i="2"/>
  <c r="M24023" i="2" s="1"/>
  <c r="AJ962" i="2" s="1"/>
  <c r="K1204" i="2"/>
  <c r="M1204" i="2" s="1"/>
  <c r="Q50" i="2" s="1"/>
  <c r="K1225" i="2"/>
  <c r="M1225" i="2" s="1"/>
  <c r="AL50" i="2" s="1"/>
  <c r="K1206" i="2"/>
  <c r="M1206" i="2" s="1"/>
  <c r="S50" i="2" s="1"/>
  <c r="K1219" i="2"/>
  <c r="M1219" i="2" s="1"/>
  <c r="AF50" i="2" s="1"/>
  <c r="K1217" i="2"/>
  <c r="M1217" i="2" s="1"/>
  <c r="AD50" i="2" s="1"/>
  <c r="K1223" i="2"/>
  <c r="M1223" i="2" s="1"/>
  <c r="AJ50" i="2" s="1"/>
  <c r="K1211" i="2"/>
  <c r="M1211" i="2" s="1"/>
  <c r="X50" i="2" s="1"/>
  <c r="K1209" i="2"/>
  <c r="M1209" i="2" s="1"/>
  <c r="V50" i="2" s="1"/>
  <c r="K1215" i="2"/>
  <c r="M1215" i="2" s="1"/>
  <c r="AB50" i="2" s="1"/>
  <c r="K1221" i="2"/>
  <c r="M1221" i="2" s="1"/>
  <c r="AH50" i="2" s="1"/>
  <c r="K1203" i="2"/>
  <c r="M1203" i="2" s="1"/>
  <c r="P50" i="2" s="1"/>
  <c r="K1224" i="2"/>
  <c r="M1224" i="2" s="1"/>
  <c r="AK50" i="2" s="1"/>
  <c r="K1207" i="2"/>
  <c r="M1207" i="2" s="1"/>
  <c r="T50" i="2" s="1"/>
  <c r="K1213" i="2"/>
  <c r="M1213" i="2" s="1"/>
  <c r="Z50" i="2" s="1"/>
  <c r="K1226" i="2"/>
  <c r="M1226" i="2" s="1"/>
  <c r="AM50" i="2" s="1"/>
  <c r="K1216" i="2"/>
  <c r="M1216" i="2" s="1"/>
  <c r="AC50" i="2" s="1"/>
  <c r="K1205" i="2"/>
  <c r="M1205" i="2" s="1"/>
  <c r="R50" i="2" s="1"/>
  <c r="K1218" i="2"/>
  <c r="M1218" i="2" s="1"/>
  <c r="AE50" i="2" s="1"/>
  <c r="K1208" i="2"/>
  <c r="M1208" i="2" s="1"/>
  <c r="U50" i="2" s="1"/>
  <c r="K1220" i="2"/>
  <c r="M1220" i="2" s="1"/>
  <c r="AG50" i="2" s="1"/>
  <c r="K1210" i="2"/>
  <c r="M1210" i="2" s="1"/>
  <c r="W50" i="2" s="1"/>
  <c r="K1222" i="2"/>
  <c r="M1222" i="2" s="1"/>
  <c r="AI50" i="2" s="1"/>
  <c r="K1212" i="2"/>
  <c r="M1212" i="2" s="1"/>
  <c r="Y50" i="2" s="1"/>
  <c r="K1202" i="2"/>
  <c r="M1202" i="2" s="1"/>
  <c r="O50" i="2" s="1"/>
  <c r="K1214" i="2"/>
  <c r="K543" i="2"/>
  <c r="M543" i="2" s="1"/>
  <c r="AE23" i="2" s="1"/>
  <c r="K533" i="2"/>
  <c r="M533" i="2" s="1"/>
  <c r="U23" i="2" s="1"/>
  <c r="K546" i="2"/>
  <c r="M546" i="2" s="1"/>
  <c r="AH23" i="2" s="1"/>
  <c r="K535" i="2"/>
  <c r="M535" i="2" s="1"/>
  <c r="K548" i="2"/>
  <c r="M548" i="2" s="1"/>
  <c r="AJ23" i="2" s="1"/>
  <c r="K538" i="2"/>
  <c r="M538" i="2" s="1"/>
  <c r="Z23" i="2" s="1"/>
  <c r="K527" i="2"/>
  <c r="M527" i="2" s="1"/>
  <c r="O23" i="2" s="1"/>
  <c r="K540" i="2"/>
  <c r="M540" i="2" s="1"/>
  <c r="AB23" i="2" s="1"/>
  <c r="K530" i="2"/>
  <c r="M530" i="2" s="1"/>
  <c r="R23" i="2" s="1"/>
  <c r="K550" i="2"/>
  <c r="M550" i="2" s="1"/>
  <c r="AL23" i="2" s="1"/>
  <c r="K532" i="2"/>
  <c r="M532" i="2" s="1"/>
  <c r="T23" i="2" s="1"/>
  <c r="K544" i="2"/>
  <c r="M544" i="2" s="1"/>
  <c r="AF23" i="2" s="1"/>
  <c r="K542" i="2"/>
  <c r="M542" i="2" s="1"/>
  <c r="AD23" i="2" s="1"/>
  <c r="K547" i="2"/>
  <c r="M547" i="2" s="1"/>
  <c r="AI23" i="2" s="1"/>
  <c r="K545" i="2"/>
  <c r="M545" i="2" s="1"/>
  <c r="AG23" i="2" s="1"/>
  <c r="K534" i="2"/>
  <c r="M534" i="2" s="1"/>
  <c r="V23" i="2" s="1"/>
  <c r="K539" i="2"/>
  <c r="M539" i="2" s="1"/>
  <c r="AA23" i="2" s="1"/>
  <c r="K537" i="2"/>
  <c r="M537" i="2" s="1"/>
  <c r="Y23" i="2" s="1"/>
  <c r="K549" i="2"/>
  <c r="M549" i="2" s="1"/>
  <c r="AK23" i="2" s="1"/>
  <c r="K531" i="2"/>
  <c r="M531" i="2" s="1"/>
  <c r="S23" i="2" s="1"/>
  <c r="K529" i="2"/>
  <c r="M529" i="2" s="1"/>
  <c r="Q23" i="2" s="1"/>
  <c r="K551" i="2"/>
  <c r="M551" i="2" s="1"/>
  <c r="AM23" i="2" s="1"/>
  <c r="K541" i="2"/>
  <c r="M541" i="2" s="1"/>
  <c r="AC23" i="2" s="1"/>
  <c r="K528" i="2"/>
  <c r="M528" i="2" s="1"/>
  <c r="P23" i="2" s="1"/>
  <c r="K536" i="2"/>
  <c r="M536" i="2" s="1"/>
  <c r="X23" i="2" s="1"/>
  <c r="K1316" i="2"/>
  <c r="M1316" i="2" s="1"/>
  <c r="AC54" i="2" s="1"/>
  <c r="K1321" i="2"/>
  <c r="M1321" i="2" s="1"/>
  <c r="AH54" i="2" s="1"/>
  <c r="K1310" i="2"/>
  <c r="M1310" i="2" s="1"/>
  <c r="W54" i="2" s="1"/>
  <c r="K1308" i="2"/>
  <c r="M1308" i="2" s="1"/>
  <c r="U54" i="2" s="1"/>
  <c r="K1313" i="2"/>
  <c r="M1313" i="2" s="1"/>
  <c r="K1302" i="2"/>
  <c r="M1302" i="2" s="1"/>
  <c r="O54" i="2" s="1"/>
  <c r="K1323" i="2"/>
  <c r="K1305" i="2"/>
  <c r="M1305" i="2" s="1"/>
  <c r="R54" i="2" s="1"/>
  <c r="K1319" i="2"/>
  <c r="M1319" i="2" s="1"/>
  <c r="AF54" i="2" s="1"/>
  <c r="K1315" i="2"/>
  <c r="M1315" i="2" s="1"/>
  <c r="AB54" i="2" s="1"/>
  <c r="K1320" i="2"/>
  <c r="M1320" i="2" s="1"/>
  <c r="AG54" i="2" s="1"/>
  <c r="K1311" i="2"/>
  <c r="M1311" i="2" s="1"/>
  <c r="X54" i="2" s="1"/>
  <c r="K1325" i="2"/>
  <c r="M1325" i="2" s="1"/>
  <c r="AL54" i="2" s="1"/>
  <c r="K1307" i="2"/>
  <c r="M1307" i="2" s="1"/>
  <c r="T54" i="2" s="1"/>
  <c r="K1312" i="2"/>
  <c r="M1312" i="2" s="1"/>
  <c r="Y54" i="2" s="1"/>
  <c r="K1303" i="2"/>
  <c r="M1303" i="2" s="1"/>
  <c r="P54" i="2" s="1"/>
  <c r="K1317" i="2"/>
  <c r="M1317" i="2" s="1"/>
  <c r="AD54" i="2" s="1"/>
  <c r="K1322" i="2"/>
  <c r="M1322" i="2" s="1"/>
  <c r="AI54" i="2" s="1"/>
  <c r="K1304" i="2"/>
  <c r="M1304" i="2" s="1"/>
  <c r="Q54" i="2" s="1"/>
  <c r="K1309" i="2"/>
  <c r="M1309" i="2" s="1"/>
  <c r="V54" i="2" s="1"/>
  <c r="K1314" i="2"/>
  <c r="M1314" i="2" s="1"/>
  <c r="AA54" i="2" s="1"/>
  <c r="K1326" i="2"/>
  <c r="M1326" i="2" s="1"/>
  <c r="AM54" i="2" s="1"/>
  <c r="K1324" i="2"/>
  <c r="K1306" i="2"/>
  <c r="M1306" i="2" s="1"/>
  <c r="S54" i="2" s="1"/>
  <c r="K1318" i="2"/>
  <c r="M1318" i="2" s="1"/>
  <c r="AE54" i="2" s="1"/>
  <c r="K22321" i="2"/>
  <c r="M22321" i="2" s="1"/>
  <c r="AH894" i="2" s="1"/>
  <c r="K22303" i="2"/>
  <c r="M22303" i="2" s="1"/>
  <c r="P894" i="2" s="1"/>
  <c r="K22323" i="2"/>
  <c r="M22323" i="2" s="1"/>
  <c r="AJ894" i="2" s="1"/>
  <c r="K22313" i="2"/>
  <c r="M22313" i="2" s="1"/>
  <c r="Z894" i="2" s="1"/>
  <c r="K22326" i="2"/>
  <c r="M22326" i="2" s="1"/>
  <c r="AM894" i="2" s="1"/>
  <c r="K22315" i="2"/>
  <c r="M22315" i="2" s="1"/>
  <c r="K22305" i="2"/>
  <c r="M22305" i="2" s="1"/>
  <c r="R894" i="2" s="1"/>
  <c r="K22318" i="2"/>
  <c r="M22318" i="2" s="1"/>
  <c r="AE894" i="2" s="1"/>
  <c r="K22307" i="2"/>
  <c r="M22307" i="2" s="1"/>
  <c r="T894" i="2" s="1"/>
  <c r="K22320" i="2"/>
  <c r="M22320" i="2" s="1"/>
  <c r="AG894" i="2" s="1"/>
  <c r="K22310" i="2"/>
  <c r="M22310" i="2" s="1"/>
  <c r="W894" i="2" s="1"/>
  <c r="K22324" i="2"/>
  <c r="M22324" i="2" s="1"/>
  <c r="AK894" i="2" s="1"/>
  <c r="K22312" i="2"/>
  <c r="M22312" i="2" s="1"/>
  <c r="Y894" i="2" s="1"/>
  <c r="K22302" i="2"/>
  <c r="M22302" i="2" s="1"/>
  <c r="O894" i="2" s="1"/>
  <c r="K22316" i="2"/>
  <c r="M22316" i="2" s="1"/>
  <c r="AC894" i="2" s="1"/>
  <c r="K22322" i="2"/>
  <c r="M22322" i="2" s="1"/>
  <c r="AI894" i="2" s="1"/>
  <c r="K22304" i="2"/>
  <c r="M22304" i="2" s="1"/>
  <c r="Q894" i="2" s="1"/>
  <c r="K22325" i="2"/>
  <c r="M22325" i="2" s="1"/>
  <c r="AL894" i="2" s="1"/>
  <c r="K22308" i="2"/>
  <c r="M22308" i="2" s="1"/>
  <c r="U894" i="2" s="1"/>
  <c r="K22314" i="2"/>
  <c r="M22314" i="2" s="1"/>
  <c r="AA894" i="2" s="1"/>
  <c r="K22319" i="2"/>
  <c r="M22319" i="2" s="1"/>
  <c r="AF894" i="2" s="1"/>
  <c r="K22317" i="2"/>
  <c r="M22317" i="2" s="1"/>
  <c r="AD894" i="2" s="1"/>
  <c r="K22306" i="2"/>
  <c r="M22306" i="2" s="1"/>
  <c r="S894" i="2" s="1"/>
  <c r="K22311" i="2"/>
  <c r="M22311" i="2" s="1"/>
  <c r="X894" i="2" s="1"/>
  <c r="K22309" i="2"/>
  <c r="M22309" i="2" s="1"/>
  <c r="V894" i="2" s="1"/>
  <c r="K3466" i="2"/>
  <c r="M3466" i="2" s="1"/>
  <c r="AC140" i="2" s="1"/>
  <c r="K3471" i="2"/>
  <c r="M3471" i="2" s="1"/>
  <c r="AH140" i="2" s="1"/>
  <c r="K3453" i="2"/>
  <c r="M3453" i="2" s="1"/>
  <c r="P140" i="2" s="1"/>
  <c r="K3458" i="2"/>
  <c r="M3458" i="2" s="1"/>
  <c r="U140" i="2" s="1"/>
  <c r="K3463" i="2"/>
  <c r="K3475" i="2"/>
  <c r="M3475" i="2" s="1"/>
  <c r="AL140" i="2" s="1"/>
  <c r="K3473" i="2"/>
  <c r="M3473" i="2" s="1"/>
  <c r="AJ140" i="2" s="1"/>
  <c r="K3455" i="2"/>
  <c r="M3455" i="2" s="1"/>
  <c r="R140" i="2" s="1"/>
  <c r="K3467" i="2"/>
  <c r="M3467" i="2" s="1"/>
  <c r="AD140" i="2" s="1"/>
  <c r="K3465" i="2"/>
  <c r="M3465" i="2" s="1"/>
  <c r="AB140" i="2" s="1"/>
  <c r="K3470" i="2"/>
  <c r="M3470" i="2" s="1"/>
  <c r="AG140" i="2" s="1"/>
  <c r="K3459" i="2"/>
  <c r="M3459" i="2" s="1"/>
  <c r="V140" i="2" s="1"/>
  <c r="K3457" i="2"/>
  <c r="M3457" i="2" s="1"/>
  <c r="T140" i="2" s="1"/>
  <c r="K3462" i="2"/>
  <c r="M3462" i="2" s="1"/>
  <c r="Y140" i="2" s="1"/>
  <c r="K3476" i="2"/>
  <c r="M3476" i="2" s="1"/>
  <c r="AM140" i="2" s="1"/>
  <c r="K3472" i="2"/>
  <c r="M3472" i="2" s="1"/>
  <c r="AI140" i="2" s="1"/>
  <c r="K3454" i="2"/>
  <c r="M3454" i="2" s="1"/>
  <c r="Q140" i="2" s="1"/>
  <c r="K3468" i="2"/>
  <c r="M3468" i="2" s="1"/>
  <c r="AE140" i="2" s="1"/>
  <c r="K3464" i="2"/>
  <c r="M3464" i="2" s="1"/>
  <c r="AA140" i="2" s="1"/>
  <c r="K3469" i="2"/>
  <c r="M3469" i="2" s="1"/>
  <c r="AF140" i="2" s="1"/>
  <c r="K3460" i="2"/>
  <c r="K3474" i="2"/>
  <c r="M3474" i="2" s="1"/>
  <c r="AK140" i="2" s="1"/>
  <c r="K3456" i="2"/>
  <c r="M3456" i="2" s="1"/>
  <c r="S140" i="2" s="1"/>
  <c r="K3461" i="2"/>
  <c r="M3461" i="2" s="1"/>
  <c r="X140" i="2" s="1"/>
  <c r="K3452" i="2"/>
  <c r="M3452" i="2" s="1"/>
  <c r="O140" i="2" s="1"/>
  <c r="K7714" i="2"/>
  <c r="M7714" i="2" s="1"/>
  <c r="K7726" i="2"/>
  <c r="M7726" i="2" s="1"/>
  <c r="AM310" i="2" s="1"/>
  <c r="K7717" i="2"/>
  <c r="M7717" i="2" s="1"/>
  <c r="AD310" i="2" s="1"/>
  <c r="K7706" i="2"/>
  <c r="M7706" i="2" s="1"/>
  <c r="S310" i="2" s="1"/>
  <c r="K7718" i="2"/>
  <c r="M7718" i="2" s="1"/>
  <c r="AE310" i="2" s="1"/>
  <c r="K7715" i="2"/>
  <c r="M7715" i="2" s="1"/>
  <c r="AB310" i="2" s="1"/>
  <c r="K7721" i="2"/>
  <c r="M7721" i="2" s="1"/>
  <c r="AH310" i="2" s="1"/>
  <c r="K7710" i="2"/>
  <c r="M7710" i="2" s="1"/>
  <c r="W310" i="2" s="1"/>
  <c r="K7712" i="2"/>
  <c r="M7712" i="2" s="1"/>
  <c r="Y310" i="2" s="1"/>
  <c r="K7713" i="2"/>
  <c r="M7713" i="2" s="1"/>
  <c r="Z310" i="2" s="1"/>
  <c r="K7702" i="2"/>
  <c r="M7702" i="2" s="1"/>
  <c r="O310" i="2" s="1"/>
  <c r="K7709" i="2"/>
  <c r="M7709" i="2" s="1"/>
  <c r="V310" i="2" s="1"/>
  <c r="K7705" i="2"/>
  <c r="M7705" i="2" s="1"/>
  <c r="R310" i="2" s="1"/>
  <c r="K7724" i="2"/>
  <c r="M7724" i="2" s="1"/>
  <c r="AK310" i="2" s="1"/>
  <c r="K7707" i="2"/>
  <c r="M7707" i="2" s="1"/>
  <c r="T310" i="2" s="1"/>
  <c r="K7719" i="2"/>
  <c r="M7719" i="2" s="1"/>
  <c r="AF310" i="2" s="1"/>
  <c r="K7716" i="2"/>
  <c r="M7716" i="2" s="1"/>
  <c r="AC310" i="2" s="1"/>
  <c r="K7723" i="2"/>
  <c r="M7723" i="2" s="1"/>
  <c r="AJ310" i="2" s="1"/>
  <c r="K7711" i="2"/>
  <c r="M7711" i="2" s="1"/>
  <c r="X310" i="2" s="1"/>
  <c r="K7708" i="2"/>
  <c r="M7708" i="2" s="1"/>
  <c r="U310" i="2" s="1"/>
  <c r="K7725" i="2"/>
  <c r="M7725" i="2" s="1"/>
  <c r="AL310" i="2" s="1"/>
  <c r="K7722" i="2"/>
  <c r="M7722" i="2" s="1"/>
  <c r="AI310" i="2" s="1"/>
  <c r="K7703" i="2"/>
  <c r="M7703" i="2" s="1"/>
  <c r="P310" i="2" s="1"/>
  <c r="K7720" i="2"/>
  <c r="M7720" i="2" s="1"/>
  <c r="AG310" i="2" s="1"/>
  <c r="K7704" i="2"/>
  <c r="M7704" i="2" s="1"/>
  <c r="Q310" i="2" s="1"/>
  <c r="K10811" i="2"/>
  <c r="M10811" i="2" s="1"/>
  <c r="X434" i="2" s="1"/>
  <c r="K10809" i="2"/>
  <c r="M10809" i="2" s="1"/>
  <c r="V434" i="2" s="1"/>
  <c r="K10814" i="2"/>
  <c r="M10814" i="2" s="1"/>
  <c r="AA434" i="2" s="1"/>
  <c r="K10803" i="2"/>
  <c r="M10803" i="2" s="1"/>
  <c r="P434" i="2" s="1"/>
  <c r="K10824" i="2"/>
  <c r="M10824" i="2" s="1"/>
  <c r="AK434" i="2" s="1"/>
  <c r="K10806" i="2"/>
  <c r="M10806" i="2" s="1"/>
  <c r="S434" i="2" s="1"/>
  <c r="K10826" i="2"/>
  <c r="M10826" i="2" s="1"/>
  <c r="AM434" i="2" s="1"/>
  <c r="K10816" i="2"/>
  <c r="M10816" i="2" s="1"/>
  <c r="AC434" i="2" s="1"/>
  <c r="K10805" i="2"/>
  <c r="M10805" i="2" s="1"/>
  <c r="R434" i="2" s="1"/>
  <c r="K10818" i="2"/>
  <c r="M10818" i="2" s="1"/>
  <c r="AE434" i="2" s="1"/>
  <c r="K10808" i="2"/>
  <c r="K10813" i="2"/>
  <c r="M10813" i="2" s="1"/>
  <c r="Z434" i="2" s="1"/>
  <c r="K10820" i="2"/>
  <c r="M10820" i="2" s="1"/>
  <c r="AG434" i="2" s="1"/>
  <c r="K10810" i="2"/>
  <c r="M10810" i="2" s="1"/>
  <c r="W434" i="2" s="1"/>
  <c r="K10823" i="2"/>
  <c r="M10823" i="2" s="1"/>
  <c r="AJ434" i="2" s="1"/>
  <c r="K10821" i="2"/>
  <c r="M10821" i="2" s="1"/>
  <c r="AH434" i="2" s="1"/>
  <c r="K10812" i="2"/>
  <c r="M10812" i="2" s="1"/>
  <c r="Y434" i="2" s="1"/>
  <c r="K10802" i="2"/>
  <c r="M10802" i="2" s="1"/>
  <c r="O434" i="2" s="1"/>
  <c r="K10815" i="2"/>
  <c r="K10804" i="2"/>
  <c r="M10804" i="2" s="1"/>
  <c r="Q434" i="2" s="1"/>
  <c r="K10825" i="2"/>
  <c r="M10825" i="2" s="1"/>
  <c r="AL434" i="2" s="1"/>
  <c r="K10807" i="2"/>
  <c r="M10807" i="2" s="1"/>
  <c r="T434" i="2" s="1"/>
  <c r="K10819" i="2"/>
  <c r="M10819" i="2" s="1"/>
  <c r="AF434" i="2" s="1"/>
  <c r="K10817" i="2"/>
  <c r="M10817" i="2" s="1"/>
  <c r="AD434" i="2" s="1"/>
  <c r="K10822" i="2"/>
  <c r="M10822" i="2" s="1"/>
  <c r="AI434" i="2" s="1"/>
  <c r="K4617" i="2"/>
  <c r="M4617" i="2" s="1"/>
  <c r="AD186" i="2" s="1"/>
  <c r="K4622" i="2"/>
  <c r="M4622" i="2" s="1"/>
  <c r="AI186" i="2" s="1"/>
  <c r="K4603" i="2"/>
  <c r="M4603" i="2" s="1"/>
  <c r="P186" i="2" s="1"/>
  <c r="K4609" i="2"/>
  <c r="M4609" i="2" s="1"/>
  <c r="V186" i="2" s="1"/>
  <c r="K4614" i="2"/>
  <c r="M4614" i="2" s="1"/>
  <c r="AA186" i="2" s="1"/>
  <c r="K4620" i="2"/>
  <c r="M4620" i="2" s="1"/>
  <c r="AG186" i="2" s="1"/>
  <c r="K4624" i="2"/>
  <c r="M4624" i="2" s="1"/>
  <c r="AK186" i="2" s="1"/>
  <c r="K4606" i="2"/>
  <c r="M4606" i="2" s="1"/>
  <c r="S186" i="2" s="1"/>
  <c r="K4612" i="2"/>
  <c r="M4612" i="2" s="1"/>
  <c r="Y186" i="2" s="1"/>
  <c r="K4626" i="2"/>
  <c r="M4626" i="2" s="1"/>
  <c r="AM186" i="2" s="1"/>
  <c r="K4616" i="2"/>
  <c r="M4616" i="2" s="1"/>
  <c r="AC186" i="2" s="1"/>
  <c r="K4621" i="2"/>
  <c r="M4621" i="2" s="1"/>
  <c r="AH186" i="2" s="1"/>
  <c r="K4604" i="2"/>
  <c r="M4604" i="2" s="1"/>
  <c r="Q186" i="2" s="1"/>
  <c r="K4618" i="2"/>
  <c r="M4618" i="2" s="1"/>
  <c r="AE186" i="2" s="1"/>
  <c r="K4608" i="2"/>
  <c r="M4608" i="2" s="1"/>
  <c r="U186" i="2" s="1"/>
  <c r="K4613" i="2"/>
  <c r="M4613" i="2" s="1"/>
  <c r="Z186" i="2" s="1"/>
  <c r="K4610" i="2"/>
  <c r="M4610" i="2" s="1"/>
  <c r="W186" i="2" s="1"/>
  <c r="K4623" i="2"/>
  <c r="M4623" i="2" s="1"/>
  <c r="AJ186" i="2" s="1"/>
  <c r="K4605" i="2"/>
  <c r="M4605" i="2" s="1"/>
  <c r="R186" i="2" s="1"/>
  <c r="K4602" i="2"/>
  <c r="M4602" i="2" s="1"/>
  <c r="O186" i="2" s="1"/>
  <c r="K4615" i="2"/>
  <c r="M4615" i="2" s="1"/>
  <c r="AB186" i="2" s="1"/>
  <c r="K4619" i="2"/>
  <c r="M4619" i="2" s="1"/>
  <c r="AF186" i="2" s="1"/>
  <c r="K4625" i="2"/>
  <c r="M4625" i="2" s="1"/>
  <c r="AL186" i="2" s="1"/>
  <c r="K4607" i="2"/>
  <c r="M4607" i="2" s="1"/>
  <c r="T186" i="2" s="1"/>
  <c r="K4611" i="2"/>
  <c r="M4611" i="2" s="1"/>
  <c r="X186" i="2" s="1"/>
  <c r="K8274" i="2"/>
  <c r="M8274" i="2" s="1"/>
  <c r="AK332" i="2" s="1"/>
  <c r="K8255" i="2"/>
  <c r="M8255" i="2" s="1"/>
  <c r="R332" i="2" s="1"/>
  <c r="K8275" i="2"/>
  <c r="M8275" i="2" s="1"/>
  <c r="AL332" i="2" s="1"/>
  <c r="K8259" i="2"/>
  <c r="M8259" i="2" s="1"/>
  <c r="V332" i="2" s="1"/>
  <c r="K8266" i="2"/>
  <c r="M8266" i="2" s="1"/>
  <c r="AC332" i="2" s="1"/>
  <c r="K8270" i="2"/>
  <c r="M8270" i="2" s="1"/>
  <c r="AG332" i="2" s="1"/>
  <c r="K8253" i="2"/>
  <c r="M8253" i="2" s="1"/>
  <c r="P332" i="2" s="1"/>
  <c r="K8258" i="2"/>
  <c r="M8258" i="2" s="1"/>
  <c r="U332" i="2" s="1"/>
  <c r="K8262" i="2"/>
  <c r="K8272" i="2"/>
  <c r="M8272" i="2" s="1"/>
  <c r="AI332" i="2" s="1"/>
  <c r="K8273" i="2"/>
  <c r="M8273" i="2" s="1"/>
  <c r="AJ332" i="2" s="1"/>
  <c r="K8254" i="2"/>
  <c r="M8254" i="2" s="1"/>
  <c r="Q332" i="2" s="1"/>
  <c r="K8269" i="2"/>
  <c r="M8269" i="2" s="1"/>
  <c r="AF332" i="2" s="1"/>
  <c r="K8265" i="2"/>
  <c r="M8265" i="2" s="1"/>
  <c r="K8276" i="2"/>
  <c r="M8276" i="2" s="1"/>
  <c r="AM332" i="2" s="1"/>
  <c r="K8267" i="2"/>
  <c r="M8267" i="2" s="1"/>
  <c r="AD332" i="2" s="1"/>
  <c r="K8257" i="2"/>
  <c r="K8268" i="2"/>
  <c r="M8268" i="2" s="1"/>
  <c r="AE332" i="2" s="1"/>
  <c r="K8264" i="2"/>
  <c r="M8264" i="2" s="1"/>
  <c r="AA332" i="2" s="1"/>
  <c r="K8271" i="2"/>
  <c r="M8271" i="2" s="1"/>
  <c r="AH332" i="2" s="1"/>
  <c r="K8260" i="2"/>
  <c r="M8260" i="2" s="1"/>
  <c r="W332" i="2" s="1"/>
  <c r="K8261" i="2"/>
  <c r="M8261" i="2" s="1"/>
  <c r="X332" i="2" s="1"/>
  <c r="K8263" i="2"/>
  <c r="M8263" i="2" s="1"/>
  <c r="Z332" i="2" s="1"/>
  <c r="K8252" i="2"/>
  <c r="M8252" i="2" s="1"/>
  <c r="O332" i="2" s="1"/>
  <c r="K8256" i="2"/>
  <c r="M8256" i="2" s="1"/>
  <c r="S332" i="2" s="1"/>
  <c r="K1756" i="2"/>
  <c r="M1756" i="2" s="1"/>
  <c r="S72" i="2" s="1"/>
  <c r="K1761" i="2"/>
  <c r="M1761" i="2" s="1"/>
  <c r="X72" i="2" s="1"/>
  <c r="K1758" i="2"/>
  <c r="M1758" i="2" s="1"/>
  <c r="U72" i="2" s="1"/>
  <c r="K1771" i="2"/>
  <c r="M1771" i="2" s="1"/>
  <c r="AH72" i="2" s="1"/>
  <c r="K1753" i="2"/>
  <c r="M1753" i="2" s="1"/>
  <c r="P72" i="2" s="1"/>
  <c r="K1775" i="2"/>
  <c r="M1775" i="2" s="1"/>
  <c r="AL72" i="2" s="1"/>
  <c r="K1763" i="2"/>
  <c r="M1763" i="2" s="1"/>
  <c r="Z72" i="2" s="1"/>
  <c r="K1776" i="2"/>
  <c r="K1767" i="2"/>
  <c r="M1767" i="2" s="1"/>
  <c r="AD72" i="2" s="1"/>
  <c r="K1773" i="2"/>
  <c r="M1773" i="2" s="1"/>
  <c r="AJ72" i="2" s="1"/>
  <c r="K1755" i="2"/>
  <c r="M1755" i="2" s="1"/>
  <c r="R72" i="2" s="1"/>
  <c r="K1768" i="2"/>
  <c r="M1768" i="2" s="1"/>
  <c r="AE72" i="2" s="1"/>
  <c r="K1759" i="2"/>
  <c r="M1759" i="2" s="1"/>
  <c r="V72" i="2" s="1"/>
  <c r="K1765" i="2"/>
  <c r="M1765" i="2" s="1"/>
  <c r="AB72" i="2" s="1"/>
  <c r="K1770" i="2"/>
  <c r="M1770" i="2" s="1"/>
  <c r="AG72" i="2" s="1"/>
  <c r="K1760" i="2"/>
  <c r="M1760" i="2" s="1"/>
  <c r="K1757" i="2"/>
  <c r="M1757" i="2" s="1"/>
  <c r="T72" i="2" s="1"/>
  <c r="K1762" i="2"/>
  <c r="M1762" i="2" s="1"/>
  <c r="Y72" i="2" s="1"/>
  <c r="K1752" i="2"/>
  <c r="M1752" i="2" s="1"/>
  <c r="O72" i="2" s="1"/>
  <c r="K1772" i="2"/>
  <c r="M1772" i="2" s="1"/>
  <c r="AI72" i="2" s="1"/>
  <c r="K1754" i="2"/>
  <c r="M1754" i="2" s="1"/>
  <c r="Q72" i="2" s="1"/>
  <c r="K1774" i="2"/>
  <c r="M1774" i="2" s="1"/>
  <c r="AK72" i="2" s="1"/>
  <c r="K1764" i="2"/>
  <c r="M1764" i="2" s="1"/>
  <c r="AA72" i="2" s="1"/>
  <c r="K1769" i="2"/>
  <c r="M1769" i="2" s="1"/>
  <c r="AF72" i="2" s="1"/>
  <c r="K1766" i="2"/>
  <c r="M1766" i="2" s="1"/>
  <c r="AC72" i="2" s="1"/>
  <c r="K24632" i="2"/>
  <c r="M24632" i="2" s="1"/>
  <c r="T987" i="2" s="1"/>
  <c r="K24637" i="2"/>
  <c r="M24637" i="2" s="1"/>
  <c r="Y987" i="2" s="1"/>
  <c r="K24651" i="2"/>
  <c r="M24651" i="2" s="1"/>
  <c r="AM987" i="2" s="1"/>
  <c r="K24647" i="2"/>
  <c r="M24647" i="2" s="1"/>
  <c r="AI987" i="2" s="1"/>
  <c r="K24629" i="2"/>
  <c r="M24629" i="2" s="1"/>
  <c r="Q987" i="2" s="1"/>
  <c r="K24643" i="2"/>
  <c r="M24643" i="2" s="1"/>
  <c r="AE987" i="2" s="1"/>
  <c r="K24639" i="2"/>
  <c r="M24639" i="2" s="1"/>
  <c r="AA987" i="2" s="1"/>
  <c r="K24644" i="2"/>
  <c r="M24644" i="2" s="1"/>
  <c r="AF987" i="2" s="1"/>
  <c r="K24635" i="2"/>
  <c r="M24635" i="2" s="1"/>
  <c r="W987" i="2" s="1"/>
  <c r="K24649" i="2"/>
  <c r="M24649" i="2" s="1"/>
  <c r="AK987" i="2" s="1"/>
  <c r="K24631" i="2"/>
  <c r="M24631" i="2" s="1"/>
  <c r="S987" i="2" s="1"/>
  <c r="K24636" i="2"/>
  <c r="M24636" i="2" s="1"/>
  <c r="X987" i="2" s="1"/>
  <c r="K24627" i="2"/>
  <c r="M24627" i="2" s="1"/>
  <c r="O987" i="2" s="1"/>
  <c r="K24641" i="2"/>
  <c r="M24641" i="2" s="1"/>
  <c r="K24646" i="2"/>
  <c r="M24646" i="2" s="1"/>
  <c r="AH987" i="2" s="1"/>
  <c r="K24628" i="2"/>
  <c r="M24628" i="2" s="1"/>
  <c r="P987" i="2" s="1"/>
  <c r="K24633" i="2"/>
  <c r="M24633" i="2" s="1"/>
  <c r="U987" i="2" s="1"/>
  <c r="K24638" i="2"/>
  <c r="M24638" i="2" s="1"/>
  <c r="Z987" i="2" s="1"/>
  <c r="K24650" i="2"/>
  <c r="M24650" i="2" s="1"/>
  <c r="AL987" i="2" s="1"/>
  <c r="K24648" i="2"/>
  <c r="M24648" i="2" s="1"/>
  <c r="AJ987" i="2" s="1"/>
  <c r="K24630" i="2"/>
  <c r="M24630" i="2" s="1"/>
  <c r="R987" i="2" s="1"/>
  <c r="K24642" i="2"/>
  <c r="M24642" i="2" s="1"/>
  <c r="AD987" i="2" s="1"/>
  <c r="K24640" i="2"/>
  <c r="M24640" i="2" s="1"/>
  <c r="AB987" i="2" s="1"/>
  <c r="K24645" i="2"/>
  <c r="M24645" i="2" s="1"/>
  <c r="AG987" i="2" s="1"/>
  <c r="K24634" i="2"/>
  <c r="M24634" i="2" s="1"/>
  <c r="V987" i="2" s="1"/>
  <c r="K23015" i="2"/>
  <c r="M23015" i="2" s="1"/>
  <c r="AB922" i="2" s="1"/>
  <c r="K23020" i="2"/>
  <c r="M23020" i="2" s="1"/>
  <c r="AG922" i="2" s="1"/>
  <c r="K23010" i="2"/>
  <c r="M23010" i="2" s="1"/>
  <c r="W922" i="2" s="1"/>
  <c r="K23007" i="2"/>
  <c r="M23007" i="2" s="1"/>
  <c r="T922" i="2" s="1"/>
  <c r="K23012" i="2"/>
  <c r="M23012" i="2" s="1"/>
  <c r="K23002" i="2"/>
  <c r="M23002" i="2" s="1"/>
  <c r="O922" i="2" s="1"/>
  <c r="K23022" i="2"/>
  <c r="M23022" i="2" s="1"/>
  <c r="AI922" i="2" s="1"/>
  <c r="K23004" i="2"/>
  <c r="M23004" i="2" s="1"/>
  <c r="Q922" i="2" s="1"/>
  <c r="K23025" i="2"/>
  <c r="M23025" i="2" s="1"/>
  <c r="AL922" i="2" s="1"/>
  <c r="K23014" i="2"/>
  <c r="M23014" i="2" s="1"/>
  <c r="AA922" i="2" s="1"/>
  <c r="K23019" i="2"/>
  <c r="M23019" i="2" s="1"/>
  <c r="AF922" i="2" s="1"/>
  <c r="K23017" i="2"/>
  <c r="M23017" i="2" s="1"/>
  <c r="AD922" i="2" s="1"/>
  <c r="K23006" i="2"/>
  <c r="M23006" i="2" s="1"/>
  <c r="S922" i="2" s="1"/>
  <c r="K23011" i="2"/>
  <c r="K23009" i="2"/>
  <c r="M23009" i="2" s="1"/>
  <c r="V922" i="2" s="1"/>
  <c r="K23021" i="2"/>
  <c r="M23021" i="2" s="1"/>
  <c r="AH922" i="2" s="1"/>
  <c r="K23003" i="2"/>
  <c r="M23003" i="2" s="1"/>
  <c r="P922" i="2" s="1"/>
  <c r="K23016" i="2"/>
  <c r="M23016" i="2" s="1"/>
  <c r="AC922" i="2" s="1"/>
  <c r="K23013" i="2"/>
  <c r="M23013" i="2" s="1"/>
  <c r="Z922" i="2" s="1"/>
  <c r="K23026" i="2"/>
  <c r="M23026" i="2" s="1"/>
  <c r="AM922" i="2" s="1"/>
  <c r="K23008" i="2"/>
  <c r="M23008" i="2" s="1"/>
  <c r="U922" i="2" s="1"/>
  <c r="K23023" i="2"/>
  <c r="M23023" i="2" s="1"/>
  <c r="AJ922" i="2" s="1"/>
  <c r="K23005" i="2"/>
  <c r="M23005" i="2" s="1"/>
  <c r="R922" i="2" s="1"/>
  <c r="K23018" i="2"/>
  <c r="M23018" i="2" s="1"/>
  <c r="AE922" i="2" s="1"/>
  <c r="K23024" i="2"/>
  <c r="M23024" i="2" s="1"/>
  <c r="AK922" i="2" s="1"/>
  <c r="K10220" i="2"/>
  <c r="M10220" i="2" s="1"/>
  <c r="AG410" i="2" s="1"/>
  <c r="K10210" i="2"/>
  <c r="M10210" i="2" s="1"/>
  <c r="W410" i="2" s="1"/>
  <c r="K10223" i="2"/>
  <c r="M10223" i="2" s="1"/>
  <c r="AJ410" i="2" s="1"/>
  <c r="K10205" i="2"/>
  <c r="M10205" i="2" s="1"/>
  <c r="R410" i="2" s="1"/>
  <c r="K10212" i="2"/>
  <c r="M10212" i="2" s="1"/>
  <c r="Y410" i="2" s="1"/>
  <c r="K10202" i="2"/>
  <c r="M10202" i="2" s="1"/>
  <c r="O410" i="2" s="1"/>
  <c r="K10215" i="2"/>
  <c r="M10215" i="2" s="1"/>
  <c r="AB410" i="2" s="1"/>
  <c r="K10204" i="2"/>
  <c r="M10204" i="2" s="1"/>
  <c r="Q410" i="2" s="1"/>
  <c r="K10225" i="2"/>
  <c r="M10225" i="2" s="1"/>
  <c r="AL410" i="2" s="1"/>
  <c r="K10207" i="2"/>
  <c r="M10207" i="2" s="1"/>
  <c r="T410" i="2" s="1"/>
  <c r="K10219" i="2"/>
  <c r="M10219" i="2" s="1"/>
  <c r="AF410" i="2" s="1"/>
  <c r="K10217" i="2"/>
  <c r="M10217" i="2" s="1"/>
  <c r="AD410" i="2" s="1"/>
  <c r="K10222" i="2"/>
  <c r="M10222" i="2" s="1"/>
  <c r="AI410" i="2" s="1"/>
  <c r="K10211" i="2"/>
  <c r="M10211" i="2" s="1"/>
  <c r="K10209" i="2"/>
  <c r="M10209" i="2" s="1"/>
  <c r="V410" i="2" s="1"/>
  <c r="K10214" i="2"/>
  <c r="M10214" i="2" s="1"/>
  <c r="AA410" i="2" s="1"/>
  <c r="K10203" i="2"/>
  <c r="M10203" i="2" s="1"/>
  <c r="P410" i="2" s="1"/>
  <c r="K10224" i="2"/>
  <c r="M10224" i="2" s="1"/>
  <c r="AK410" i="2" s="1"/>
  <c r="K10206" i="2"/>
  <c r="M10206" i="2" s="1"/>
  <c r="S410" i="2" s="1"/>
  <c r="K10226" i="2"/>
  <c r="M10226" i="2" s="1"/>
  <c r="AM410" i="2" s="1"/>
  <c r="K10216" i="2"/>
  <c r="M10216" i="2" s="1"/>
  <c r="AC410" i="2" s="1"/>
  <c r="K10221" i="2"/>
  <c r="M10221" i="2" s="1"/>
  <c r="AH410" i="2" s="1"/>
  <c r="K10218" i="2"/>
  <c r="M10218" i="2" s="1"/>
  <c r="AE410" i="2" s="1"/>
  <c r="K10208" i="2"/>
  <c r="M10208" i="2" s="1"/>
  <c r="U410" i="2" s="1"/>
  <c r="K10213" i="2"/>
  <c r="M10213" i="2" s="1"/>
  <c r="Z410" i="2" s="1"/>
  <c r="K3401" i="2"/>
  <c r="M3401" i="2" s="1"/>
  <c r="AM137" i="2" s="1"/>
  <c r="K3391" i="2"/>
  <c r="M3391" i="2" s="1"/>
  <c r="AC137" i="2" s="1"/>
  <c r="K3395" i="2"/>
  <c r="M3395" i="2" s="1"/>
  <c r="AG137" i="2" s="1"/>
  <c r="K3393" i="2"/>
  <c r="M3393" i="2" s="1"/>
  <c r="AE137" i="2" s="1"/>
  <c r="K3383" i="2"/>
  <c r="M3383" i="2" s="1"/>
  <c r="U137" i="2" s="1"/>
  <c r="K3387" i="2"/>
  <c r="M3387" i="2" s="1"/>
  <c r="K3385" i="2"/>
  <c r="M3385" i="2" s="1"/>
  <c r="W137" i="2" s="1"/>
  <c r="K3398" i="2"/>
  <c r="M3398" i="2" s="1"/>
  <c r="AJ137" i="2" s="1"/>
  <c r="K3379" i="2"/>
  <c r="M3379" i="2" s="1"/>
  <c r="Q137" i="2" s="1"/>
  <c r="K3377" i="2"/>
  <c r="M3377" i="2" s="1"/>
  <c r="O137" i="2" s="1"/>
  <c r="K3390" i="2"/>
  <c r="M3390" i="2" s="1"/>
  <c r="AB137" i="2" s="1"/>
  <c r="K3396" i="2"/>
  <c r="K3400" i="2"/>
  <c r="M3400" i="2" s="1"/>
  <c r="AL137" i="2" s="1"/>
  <c r="K3382" i="2"/>
  <c r="M3382" i="2" s="1"/>
  <c r="T137" i="2" s="1"/>
  <c r="K3388" i="2"/>
  <c r="M3388" i="2" s="1"/>
  <c r="Z137" i="2" s="1"/>
  <c r="K3394" i="2"/>
  <c r="M3394" i="2" s="1"/>
  <c r="AF137" i="2" s="1"/>
  <c r="K3392" i="2"/>
  <c r="M3392" i="2" s="1"/>
  <c r="AD137" i="2" s="1"/>
  <c r="K3397" i="2"/>
  <c r="M3397" i="2" s="1"/>
  <c r="AI137" i="2" s="1"/>
  <c r="K3380" i="2"/>
  <c r="M3380" i="2" s="1"/>
  <c r="R137" i="2" s="1"/>
  <c r="K3386" i="2"/>
  <c r="M3386" i="2" s="1"/>
  <c r="X137" i="2" s="1"/>
  <c r="K3384" i="2"/>
  <c r="M3384" i="2" s="1"/>
  <c r="V137" i="2" s="1"/>
  <c r="K3389" i="2"/>
  <c r="M3389" i="2" s="1"/>
  <c r="AA137" i="2" s="1"/>
  <c r="K3378" i="2"/>
  <c r="M3378" i="2" s="1"/>
  <c r="P137" i="2" s="1"/>
  <c r="K3399" i="2"/>
  <c r="M3399" i="2" s="1"/>
  <c r="AK137" i="2" s="1"/>
  <c r="K3381" i="2"/>
  <c r="M3381" i="2" s="1"/>
  <c r="S137" i="2" s="1"/>
  <c r="K5873" i="2"/>
  <c r="M5873" i="2" s="1"/>
  <c r="AJ236" i="2" s="1"/>
  <c r="K5855" i="2"/>
  <c r="M5855" i="2" s="1"/>
  <c r="R236" i="2" s="1"/>
  <c r="K5876" i="2"/>
  <c r="M5876" i="2" s="1"/>
  <c r="AM236" i="2" s="1"/>
  <c r="K5865" i="2"/>
  <c r="M5865" i="2" s="1"/>
  <c r="AB236" i="2" s="1"/>
  <c r="K5870" i="2"/>
  <c r="M5870" i="2" s="1"/>
  <c r="AG236" i="2" s="1"/>
  <c r="K5868" i="2"/>
  <c r="M5868" i="2" s="1"/>
  <c r="K5857" i="2"/>
  <c r="M5857" i="2" s="1"/>
  <c r="T236" i="2" s="1"/>
  <c r="K5862" i="2"/>
  <c r="M5862" i="2" s="1"/>
  <c r="Y236" i="2" s="1"/>
  <c r="K5867" i="2"/>
  <c r="M5867" i="2" s="1"/>
  <c r="AD236" i="2" s="1"/>
  <c r="K5872" i="2"/>
  <c r="M5872" i="2" s="1"/>
  <c r="AI236" i="2" s="1"/>
  <c r="K5854" i="2"/>
  <c r="M5854" i="2" s="1"/>
  <c r="Q236" i="2" s="1"/>
  <c r="K5860" i="2"/>
  <c r="M5860" i="2" s="1"/>
  <c r="W236" i="2" s="1"/>
  <c r="K5864" i="2"/>
  <c r="M5864" i="2" s="1"/>
  <c r="AA236" i="2" s="1"/>
  <c r="K5869" i="2"/>
  <c r="M5869" i="2" s="1"/>
  <c r="AF236" i="2" s="1"/>
  <c r="K5859" i="2"/>
  <c r="M5859" i="2" s="1"/>
  <c r="V236" i="2" s="1"/>
  <c r="K5874" i="2"/>
  <c r="M5874" i="2" s="1"/>
  <c r="AK236" i="2" s="1"/>
  <c r="K5856" i="2"/>
  <c r="M5856" i="2" s="1"/>
  <c r="S236" i="2" s="1"/>
  <c r="K5861" i="2"/>
  <c r="M5861" i="2" s="1"/>
  <c r="X236" i="2" s="1"/>
  <c r="K5852" i="2"/>
  <c r="M5852" i="2" s="1"/>
  <c r="O236" i="2" s="1"/>
  <c r="K5866" i="2"/>
  <c r="M5866" i="2" s="1"/>
  <c r="AC236" i="2" s="1"/>
  <c r="K5871" i="2"/>
  <c r="M5871" i="2" s="1"/>
  <c r="AH236" i="2" s="1"/>
  <c r="K5853" i="2"/>
  <c r="M5853" i="2" s="1"/>
  <c r="P236" i="2" s="1"/>
  <c r="K5858" i="2"/>
  <c r="M5858" i="2" s="1"/>
  <c r="U236" i="2" s="1"/>
  <c r="K5863" i="2"/>
  <c r="M5863" i="2" s="1"/>
  <c r="Z236" i="2" s="1"/>
  <c r="K5875" i="2"/>
  <c r="M5875" i="2" s="1"/>
  <c r="AL236" i="2" s="1"/>
  <c r="K7010" i="2"/>
  <c r="M7010" i="2" s="1"/>
  <c r="W282" i="2" s="1"/>
  <c r="K7023" i="2"/>
  <c r="M7023" i="2" s="1"/>
  <c r="AJ282" i="2" s="1"/>
  <c r="K7005" i="2"/>
  <c r="M7005" i="2" s="1"/>
  <c r="R282" i="2" s="1"/>
  <c r="K7002" i="2"/>
  <c r="M7002" i="2" s="1"/>
  <c r="O282" i="2" s="1"/>
  <c r="K7015" i="2"/>
  <c r="M7015" i="2" s="1"/>
  <c r="AB282" i="2" s="1"/>
  <c r="K7019" i="2"/>
  <c r="M7019" i="2" s="1"/>
  <c r="AF282" i="2" s="1"/>
  <c r="K7025" i="2"/>
  <c r="M7025" i="2" s="1"/>
  <c r="AL282" i="2" s="1"/>
  <c r="K7007" i="2"/>
  <c r="M7007" i="2" s="1"/>
  <c r="T282" i="2" s="1"/>
  <c r="K7011" i="2"/>
  <c r="M7011" i="2" s="1"/>
  <c r="X282" i="2" s="1"/>
  <c r="K7017" i="2"/>
  <c r="M7017" i="2" s="1"/>
  <c r="K7022" i="2"/>
  <c r="M7022" i="2" s="1"/>
  <c r="AI282" i="2" s="1"/>
  <c r="K7003" i="2"/>
  <c r="M7003" i="2" s="1"/>
  <c r="P282" i="2" s="1"/>
  <c r="K7009" i="2"/>
  <c r="M7009" i="2" s="1"/>
  <c r="V282" i="2" s="1"/>
  <c r="K7014" i="2"/>
  <c r="M7014" i="2" s="1"/>
  <c r="AA282" i="2" s="1"/>
  <c r="K7020" i="2"/>
  <c r="M7020" i="2" s="1"/>
  <c r="AG282" i="2" s="1"/>
  <c r="K7024" i="2"/>
  <c r="M7024" i="2" s="1"/>
  <c r="AK282" i="2" s="1"/>
  <c r="K7006" i="2"/>
  <c r="M7006" i="2" s="1"/>
  <c r="S282" i="2" s="1"/>
  <c r="K7012" i="2"/>
  <c r="M7012" i="2" s="1"/>
  <c r="Y282" i="2" s="1"/>
  <c r="K7026" i="2"/>
  <c r="M7026" i="2" s="1"/>
  <c r="AM282" i="2" s="1"/>
  <c r="K7016" i="2"/>
  <c r="M7016" i="2" s="1"/>
  <c r="AC282" i="2" s="1"/>
  <c r="K7021" i="2"/>
  <c r="M7021" i="2" s="1"/>
  <c r="AH282" i="2" s="1"/>
  <c r="K7004" i="2"/>
  <c r="M7004" i="2" s="1"/>
  <c r="Q282" i="2" s="1"/>
  <c r="K7018" i="2"/>
  <c r="M7018" i="2" s="1"/>
  <c r="AE282" i="2" s="1"/>
  <c r="K7008" i="2"/>
  <c r="M7008" i="2" s="1"/>
  <c r="U282" i="2" s="1"/>
  <c r="K7013" i="2"/>
  <c r="M7013" i="2" s="1"/>
  <c r="Z282" i="2" s="1"/>
  <c r="K15695" i="2"/>
  <c r="M15695" i="2" s="1"/>
  <c r="AG629" i="2" s="1"/>
  <c r="K15685" i="2"/>
  <c r="M15685" i="2" s="1"/>
  <c r="W629" i="2" s="1"/>
  <c r="K15697" i="2"/>
  <c r="M15697" i="2" s="1"/>
  <c r="AI629" i="2" s="1"/>
  <c r="K15687" i="2"/>
  <c r="M15687" i="2" s="1"/>
  <c r="Y629" i="2" s="1"/>
  <c r="K15677" i="2"/>
  <c r="M15677" i="2" s="1"/>
  <c r="O629" i="2" s="1"/>
  <c r="K15689" i="2"/>
  <c r="M15689" i="2" s="1"/>
  <c r="AA629" i="2" s="1"/>
  <c r="K15679" i="2"/>
  <c r="M15679" i="2" s="1"/>
  <c r="Q629" i="2" s="1"/>
  <c r="K15700" i="2"/>
  <c r="M15700" i="2" s="1"/>
  <c r="AL629" i="2" s="1"/>
  <c r="K15681" i="2"/>
  <c r="M15681" i="2" s="1"/>
  <c r="S629" i="2" s="1"/>
  <c r="K15694" i="2"/>
  <c r="M15694" i="2" s="1"/>
  <c r="AF629" i="2" s="1"/>
  <c r="K15692" i="2"/>
  <c r="M15692" i="2" s="1"/>
  <c r="AD629" i="2" s="1"/>
  <c r="K15698" i="2"/>
  <c r="M15698" i="2" s="1"/>
  <c r="AJ629" i="2" s="1"/>
  <c r="K15686" i="2"/>
  <c r="M15686" i="2" s="1"/>
  <c r="X629" i="2" s="1"/>
  <c r="K15684" i="2"/>
  <c r="M15684" i="2" s="1"/>
  <c r="V629" i="2" s="1"/>
  <c r="K15690" i="2"/>
  <c r="M15690" i="2" s="1"/>
  <c r="AB629" i="2" s="1"/>
  <c r="K15696" i="2"/>
  <c r="M15696" i="2" s="1"/>
  <c r="AH629" i="2" s="1"/>
  <c r="K15678" i="2"/>
  <c r="M15678" i="2" s="1"/>
  <c r="P629" i="2" s="1"/>
  <c r="K15699" i="2"/>
  <c r="M15699" i="2" s="1"/>
  <c r="AK629" i="2" s="1"/>
  <c r="K15682" i="2"/>
  <c r="M15682" i="2" s="1"/>
  <c r="T629" i="2" s="1"/>
  <c r="K15688" i="2"/>
  <c r="M15688" i="2" s="1"/>
  <c r="Z629" i="2" s="1"/>
  <c r="K15701" i="2"/>
  <c r="M15701" i="2" s="1"/>
  <c r="AM629" i="2" s="1"/>
  <c r="K15691" i="2"/>
  <c r="M15691" i="2" s="1"/>
  <c r="AC629" i="2" s="1"/>
  <c r="K15680" i="2"/>
  <c r="M15680" i="2" s="1"/>
  <c r="R629" i="2" s="1"/>
  <c r="K15693" i="2"/>
  <c r="M15693" i="2" s="1"/>
  <c r="AE629" i="2" s="1"/>
  <c r="K15683" i="2"/>
  <c r="M15683" i="2" s="1"/>
  <c r="U629" i="2" s="1"/>
  <c r="K6954" i="2"/>
  <c r="M6954" i="2" s="1"/>
  <c r="Q280" i="2" s="1"/>
  <c r="K6975" i="2"/>
  <c r="M6975" i="2" s="1"/>
  <c r="AL280" i="2" s="1"/>
  <c r="K6957" i="2"/>
  <c r="M6957" i="2" s="1"/>
  <c r="T280" i="2" s="1"/>
  <c r="K6969" i="2"/>
  <c r="M6969" i="2" s="1"/>
  <c r="AF280" i="2" s="1"/>
  <c r="K6967" i="2"/>
  <c r="M6967" i="2" s="1"/>
  <c r="AD280" i="2" s="1"/>
  <c r="K6971" i="2"/>
  <c r="M6971" i="2" s="1"/>
  <c r="AH280" i="2" s="1"/>
  <c r="K6961" i="2"/>
  <c r="M6961" i="2" s="1"/>
  <c r="X280" i="2" s="1"/>
  <c r="K6959" i="2"/>
  <c r="M6959" i="2" s="1"/>
  <c r="V280" i="2" s="1"/>
  <c r="K6963" i="2"/>
  <c r="M6963" i="2" s="1"/>
  <c r="Z280" i="2" s="1"/>
  <c r="K6953" i="2"/>
  <c r="M6953" i="2" s="1"/>
  <c r="P280" i="2" s="1"/>
  <c r="K6974" i="2"/>
  <c r="M6974" i="2" s="1"/>
  <c r="AK280" i="2" s="1"/>
  <c r="K6955" i="2"/>
  <c r="M6955" i="2" s="1"/>
  <c r="R280" i="2" s="1"/>
  <c r="K6976" i="2"/>
  <c r="M6976" i="2" s="1"/>
  <c r="AM280" i="2" s="1"/>
  <c r="K6966" i="2"/>
  <c r="M6966" i="2" s="1"/>
  <c r="AC280" i="2" s="1"/>
  <c r="K6964" i="2"/>
  <c r="M6964" i="2" s="1"/>
  <c r="AA280" i="2" s="1"/>
  <c r="K6968" i="2"/>
  <c r="M6968" i="2" s="1"/>
  <c r="AE280" i="2" s="1"/>
  <c r="K6958" i="2"/>
  <c r="M6958" i="2" s="1"/>
  <c r="U280" i="2" s="1"/>
  <c r="K6956" i="2"/>
  <c r="M6956" i="2" s="1"/>
  <c r="S280" i="2" s="1"/>
  <c r="K6970" i="2"/>
  <c r="M6970" i="2" s="1"/>
  <c r="AG280" i="2" s="1"/>
  <c r="K6960" i="2"/>
  <c r="M6960" i="2" s="1"/>
  <c r="W280" i="2" s="1"/>
  <c r="K6973" i="2"/>
  <c r="M6973" i="2" s="1"/>
  <c r="AJ280" i="2" s="1"/>
  <c r="K6972" i="2"/>
  <c r="M6972" i="2" s="1"/>
  <c r="AI280" i="2" s="1"/>
  <c r="K6962" i="2"/>
  <c r="M6962" i="2" s="1"/>
  <c r="Y280" i="2" s="1"/>
  <c r="K6952" i="2"/>
  <c r="M6952" i="2" s="1"/>
  <c r="O280" i="2" s="1"/>
  <c r="K6965" i="2"/>
  <c r="M6965" i="2" s="1"/>
  <c r="K4274" i="2"/>
  <c r="M4274" i="2" s="1"/>
  <c r="AK172" i="2" s="1"/>
  <c r="K4256" i="2"/>
  <c r="M4256" i="2" s="1"/>
  <c r="S172" i="2" s="1"/>
  <c r="K4261" i="2"/>
  <c r="M4261" i="2" s="1"/>
  <c r="X172" i="2" s="1"/>
  <c r="K4268" i="2"/>
  <c r="M4268" i="2" s="1"/>
  <c r="AE172" i="2" s="1"/>
  <c r="K4266" i="2"/>
  <c r="M4266" i="2" s="1"/>
  <c r="AC172" i="2" s="1"/>
  <c r="K4271" i="2"/>
  <c r="M4271" i="2" s="1"/>
  <c r="AH172" i="2" s="1"/>
  <c r="K4253" i="2"/>
  <c r="K4258" i="2"/>
  <c r="M4258" i="2" s="1"/>
  <c r="U172" i="2" s="1"/>
  <c r="K4263" i="2"/>
  <c r="M4263" i="2" s="1"/>
  <c r="Z172" i="2" s="1"/>
  <c r="K4275" i="2"/>
  <c r="M4275" i="2" s="1"/>
  <c r="AL172" i="2" s="1"/>
  <c r="K4273" i="2"/>
  <c r="M4273" i="2" s="1"/>
  <c r="AJ172" i="2" s="1"/>
  <c r="K4255" i="2"/>
  <c r="M4255" i="2" s="1"/>
  <c r="R172" i="2" s="1"/>
  <c r="K4267" i="2"/>
  <c r="M4267" i="2" s="1"/>
  <c r="K4265" i="2"/>
  <c r="M4265" i="2" s="1"/>
  <c r="AB172" i="2" s="1"/>
  <c r="K4270" i="2"/>
  <c r="M4270" i="2" s="1"/>
  <c r="AG172" i="2" s="1"/>
  <c r="K4259" i="2"/>
  <c r="M4259" i="2" s="1"/>
  <c r="V172" i="2" s="1"/>
  <c r="K4257" i="2"/>
  <c r="M4257" i="2" s="1"/>
  <c r="T172" i="2" s="1"/>
  <c r="K4262" i="2"/>
  <c r="M4262" i="2" s="1"/>
  <c r="Y172" i="2" s="1"/>
  <c r="K4252" i="2"/>
  <c r="M4252" i="2" s="1"/>
  <c r="O172" i="2" s="1"/>
  <c r="K4272" i="2"/>
  <c r="M4272" i="2" s="1"/>
  <c r="AI172" i="2" s="1"/>
  <c r="K4254" i="2"/>
  <c r="M4254" i="2" s="1"/>
  <c r="Q172" i="2" s="1"/>
  <c r="K4276" i="2"/>
  <c r="M4276" i="2" s="1"/>
  <c r="AM172" i="2" s="1"/>
  <c r="K4264" i="2"/>
  <c r="M4264" i="2" s="1"/>
  <c r="AA172" i="2" s="1"/>
  <c r="K4269" i="2"/>
  <c r="M4269" i="2" s="1"/>
  <c r="AF172" i="2" s="1"/>
  <c r="K4260" i="2"/>
  <c r="M4260" i="2" s="1"/>
  <c r="W172" i="2" s="1"/>
  <c r="K3249" i="2"/>
  <c r="M3249" i="2" s="1"/>
  <c r="AK131" i="2" s="1"/>
  <c r="K3231" i="2"/>
  <c r="M3231" i="2" s="1"/>
  <c r="S131" i="2" s="1"/>
  <c r="K3243" i="2"/>
  <c r="M3243" i="2" s="1"/>
  <c r="AE131" i="2" s="1"/>
  <c r="K3241" i="2"/>
  <c r="M3241" i="2" s="1"/>
  <c r="AC131" i="2" s="1"/>
  <c r="K3246" i="2"/>
  <c r="M3246" i="2" s="1"/>
  <c r="AH131" i="2" s="1"/>
  <c r="K3235" i="2"/>
  <c r="M3235" i="2" s="1"/>
  <c r="K3233" i="2"/>
  <c r="M3233" i="2" s="1"/>
  <c r="U131" i="2" s="1"/>
  <c r="K3238" i="2"/>
  <c r="M3238" i="2" s="1"/>
  <c r="Z131" i="2" s="1"/>
  <c r="K3227" i="2"/>
  <c r="M3227" i="2" s="1"/>
  <c r="O131" i="2" s="1"/>
  <c r="K3248" i="2"/>
  <c r="M3248" i="2" s="1"/>
  <c r="AJ131" i="2" s="1"/>
  <c r="K3230" i="2"/>
  <c r="M3230" i="2" s="1"/>
  <c r="R131" i="2" s="1"/>
  <c r="K3228" i="2"/>
  <c r="M3228" i="2" s="1"/>
  <c r="P131" i="2" s="1"/>
  <c r="K3240" i="2"/>
  <c r="M3240" i="2" s="1"/>
  <c r="AB131" i="2" s="1"/>
  <c r="K3245" i="2"/>
  <c r="M3245" i="2" s="1"/>
  <c r="AG131" i="2" s="1"/>
  <c r="K3236" i="2"/>
  <c r="M3236" i="2" s="1"/>
  <c r="X131" i="2" s="1"/>
  <c r="K3250" i="2"/>
  <c r="M3250" i="2" s="1"/>
  <c r="AL131" i="2" s="1"/>
  <c r="K3232" i="2"/>
  <c r="M3232" i="2" s="1"/>
  <c r="T131" i="2" s="1"/>
  <c r="K3237" i="2"/>
  <c r="M3237" i="2" s="1"/>
  <c r="Y131" i="2" s="1"/>
  <c r="K3244" i="2"/>
  <c r="M3244" i="2" s="1"/>
  <c r="AF131" i="2" s="1"/>
  <c r="K3242" i="2"/>
  <c r="M3242" i="2" s="1"/>
  <c r="AD131" i="2" s="1"/>
  <c r="K3247" i="2"/>
  <c r="M3247" i="2" s="1"/>
  <c r="AI131" i="2" s="1"/>
  <c r="K3229" i="2"/>
  <c r="M3229" i="2" s="1"/>
  <c r="Q131" i="2" s="1"/>
  <c r="K3234" i="2"/>
  <c r="M3234" i="2" s="1"/>
  <c r="V131" i="2" s="1"/>
  <c r="K3239" i="2"/>
  <c r="M3239" i="2" s="1"/>
  <c r="AA131" i="2" s="1"/>
  <c r="K3251" i="2"/>
  <c r="M3251" i="2" s="1"/>
  <c r="AM131" i="2" s="1"/>
  <c r="K16823" i="2"/>
  <c r="M16823" i="2" s="1"/>
  <c r="AJ674" i="2" s="1"/>
  <c r="K16805" i="2"/>
  <c r="M16805" i="2" s="1"/>
  <c r="R674" i="2" s="1"/>
  <c r="K16803" i="2"/>
  <c r="M16803" i="2" s="1"/>
  <c r="P674" i="2" s="1"/>
  <c r="K16815" i="2"/>
  <c r="M16815" i="2" s="1"/>
  <c r="AB674" i="2" s="1"/>
  <c r="K16820" i="2"/>
  <c r="M16820" i="2" s="1"/>
  <c r="AG674" i="2" s="1"/>
  <c r="K16811" i="2"/>
  <c r="M16811" i="2" s="1"/>
  <c r="X674" i="2" s="1"/>
  <c r="K16825" i="2"/>
  <c r="M16825" i="2" s="1"/>
  <c r="AL674" i="2" s="1"/>
  <c r="K16807" i="2"/>
  <c r="M16807" i="2" s="1"/>
  <c r="T674" i="2" s="1"/>
  <c r="K16812" i="2"/>
  <c r="M16812" i="2" s="1"/>
  <c r="K16819" i="2"/>
  <c r="M16819" i="2" s="1"/>
  <c r="AF674" i="2" s="1"/>
  <c r="K16817" i="2"/>
  <c r="M16817" i="2" s="1"/>
  <c r="AD674" i="2" s="1"/>
  <c r="K16822" i="2"/>
  <c r="M16822" i="2" s="1"/>
  <c r="AI674" i="2" s="1"/>
  <c r="K16804" i="2"/>
  <c r="M16804" i="2" s="1"/>
  <c r="Q674" i="2" s="1"/>
  <c r="K16809" i="2"/>
  <c r="M16809" i="2" s="1"/>
  <c r="V674" i="2" s="1"/>
  <c r="K16814" i="2"/>
  <c r="M16814" i="2" s="1"/>
  <c r="AA674" i="2" s="1"/>
  <c r="K16826" i="2"/>
  <c r="M16826" i="2" s="1"/>
  <c r="AM674" i="2" s="1"/>
  <c r="K16824" i="2"/>
  <c r="M16824" i="2" s="1"/>
  <c r="AK674" i="2" s="1"/>
  <c r="K16806" i="2"/>
  <c r="M16806" i="2" s="1"/>
  <c r="S674" i="2" s="1"/>
  <c r="K16818" i="2"/>
  <c r="M16818" i="2" s="1"/>
  <c r="AE674" i="2" s="1"/>
  <c r="K16816" i="2"/>
  <c r="M16816" i="2" s="1"/>
  <c r="AC674" i="2" s="1"/>
  <c r="K16821" i="2"/>
  <c r="M16821" i="2" s="1"/>
  <c r="AH674" i="2" s="1"/>
  <c r="K16810" i="2"/>
  <c r="M16810" i="2" s="1"/>
  <c r="W674" i="2" s="1"/>
  <c r="K16808" i="2"/>
  <c r="M16808" i="2" s="1"/>
  <c r="U674" i="2" s="1"/>
  <c r="K16813" i="2"/>
  <c r="M16813" i="2" s="1"/>
  <c r="Z674" i="2" s="1"/>
  <c r="K16802" i="2"/>
  <c r="M16802" i="2" s="1"/>
  <c r="O674" i="2" s="1"/>
  <c r="K2492" i="2"/>
  <c r="M2492" i="2" s="1"/>
  <c r="AD101" i="2" s="1"/>
  <c r="K2497" i="2"/>
  <c r="M2497" i="2" s="1"/>
  <c r="AI101" i="2" s="1"/>
  <c r="K2478" i="2"/>
  <c r="M2478" i="2" s="1"/>
  <c r="P101" i="2" s="1"/>
  <c r="K2484" i="2"/>
  <c r="M2484" i="2" s="1"/>
  <c r="V101" i="2" s="1"/>
  <c r="K2489" i="2"/>
  <c r="M2489" i="2" s="1"/>
  <c r="AA101" i="2" s="1"/>
  <c r="K2495" i="2"/>
  <c r="M2495" i="2" s="1"/>
  <c r="AG101" i="2" s="1"/>
  <c r="K2499" i="2"/>
  <c r="M2499" i="2" s="1"/>
  <c r="AK101" i="2" s="1"/>
  <c r="K2481" i="2"/>
  <c r="M2481" i="2" s="1"/>
  <c r="S101" i="2" s="1"/>
  <c r="K2487" i="2"/>
  <c r="M2487" i="2" s="1"/>
  <c r="K2501" i="2"/>
  <c r="M2501" i="2" s="1"/>
  <c r="AM101" i="2" s="1"/>
  <c r="K2491" i="2"/>
  <c r="M2491" i="2" s="1"/>
  <c r="AC101" i="2" s="1"/>
  <c r="K2496" i="2"/>
  <c r="M2496" i="2" s="1"/>
  <c r="AH101" i="2" s="1"/>
  <c r="K2479" i="2"/>
  <c r="M2479" i="2" s="1"/>
  <c r="Q101" i="2" s="1"/>
  <c r="K2493" i="2"/>
  <c r="M2493" i="2" s="1"/>
  <c r="AE101" i="2" s="1"/>
  <c r="K2483" i="2"/>
  <c r="M2483" i="2" s="1"/>
  <c r="U101" i="2" s="1"/>
  <c r="K2488" i="2"/>
  <c r="M2488" i="2" s="1"/>
  <c r="Z101" i="2" s="1"/>
  <c r="K2485" i="2"/>
  <c r="M2485" i="2" s="1"/>
  <c r="W101" i="2" s="1"/>
  <c r="K2498" i="2"/>
  <c r="M2498" i="2" s="1"/>
  <c r="AJ101" i="2" s="1"/>
  <c r="K2480" i="2"/>
  <c r="M2480" i="2" s="1"/>
  <c r="R101" i="2" s="1"/>
  <c r="K2477" i="2"/>
  <c r="M2477" i="2" s="1"/>
  <c r="O101" i="2" s="1"/>
  <c r="K2490" i="2"/>
  <c r="M2490" i="2" s="1"/>
  <c r="AB101" i="2" s="1"/>
  <c r="K2494" i="2"/>
  <c r="M2494" i="2" s="1"/>
  <c r="AF101" i="2" s="1"/>
  <c r="K2500" i="2"/>
  <c r="M2500" i="2" s="1"/>
  <c r="AL101" i="2" s="1"/>
  <c r="K2482" i="2"/>
  <c r="M2482" i="2" s="1"/>
  <c r="T101" i="2" s="1"/>
  <c r="K2486" i="2"/>
  <c r="M2486" i="2" s="1"/>
  <c r="X101" i="2" s="1"/>
  <c r="K5217" i="2"/>
  <c r="M5217" i="2" s="1"/>
  <c r="AD210" i="2" s="1"/>
  <c r="K5222" i="2"/>
  <c r="M5222" i="2" s="1"/>
  <c r="AI210" i="2" s="1"/>
  <c r="K5203" i="2"/>
  <c r="M5203" i="2" s="1"/>
  <c r="P210" i="2" s="1"/>
  <c r="K5209" i="2"/>
  <c r="M5209" i="2" s="1"/>
  <c r="V210" i="2" s="1"/>
  <c r="K5214" i="2"/>
  <c r="M5214" i="2" s="1"/>
  <c r="AA210" i="2" s="1"/>
  <c r="K5212" i="2"/>
  <c r="M5212" i="2" s="1"/>
  <c r="Y210" i="2" s="1"/>
  <c r="K5224" i="2"/>
  <c r="M5224" i="2" s="1"/>
  <c r="AK210" i="2" s="1"/>
  <c r="K5206" i="2"/>
  <c r="M5206" i="2" s="1"/>
  <c r="S210" i="2" s="1"/>
  <c r="K5204" i="2"/>
  <c r="M5204" i="2" s="1"/>
  <c r="Q210" i="2" s="1"/>
  <c r="K5226" i="2"/>
  <c r="M5226" i="2" s="1"/>
  <c r="AM210" i="2" s="1"/>
  <c r="K5216" i="2"/>
  <c r="M5216" i="2" s="1"/>
  <c r="AC210" i="2" s="1"/>
  <c r="K5221" i="2"/>
  <c r="M5221" i="2" s="1"/>
  <c r="AH210" i="2" s="1"/>
  <c r="K5220" i="2"/>
  <c r="M5220" i="2" s="1"/>
  <c r="AG210" i="2" s="1"/>
  <c r="K5218" i="2"/>
  <c r="M5218" i="2" s="1"/>
  <c r="AE210" i="2" s="1"/>
  <c r="K5208" i="2"/>
  <c r="M5208" i="2" s="1"/>
  <c r="U210" i="2" s="1"/>
  <c r="K5213" i="2"/>
  <c r="M5213" i="2" s="1"/>
  <c r="Z210" i="2" s="1"/>
  <c r="K5210" i="2"/>
  <c r="M5210" i="2" s="1"/>
  <c r="K5223" i="2"/>
  <c r="M5223" i="2" s="1"/>
  <c r="AJ210" i="2" s="1"/>
  <c r="K5205" i="2"/>
  <c r="M5205" i="2" s="1"/>
  <c r="R210" i="2" s="1"/>
  <c r="K5202" i="2"/>
  <c r="M5202" i="2" s="1"/>
  <c r="O210" i="2" s="1"/>
  <c r="K5215" i="2"/>
  <c r="M5215" i="2" s="1"/>
  <c r="AB210" i="2" s="1"/>
  <c r="K5219" i="2"/>
  <c r="M5219" i="2" s="1"/>
  <c r="AF210" i="2" s="1"/>
  <c r="K5225" i="2"/>
  <c r="M5225" i="2" s="1"/>
  <c r="AL210" i="2" s="1"/>
  <c r="K5207" i="2"/>
  <c r="M5207" i="2" s="1"/>
  <c r="T210" i="2" s="1"/>
  <c r="K5211" i="2"/>
  <c r="M5211" i="2" s="1"/>
  <c r="X210" i="2" s="1"/>
  <c r="K21642" i="2"/>
  <c r="M21642" i="2" s="1"/>
  <c r="AD867" i="2" s="1"/>
  <c r="K21647" i="2"/>
  <c r="M21647" i="2" s="1"/>
  <c r="AI867" i="2" s="1"/>
  <c r="K21629" i="2"/>
  <c r="M21629" i="2" s="1"/>
  <c r="Q867" i="2" s="1"/>
  <c r="K21634" i="2"/>
  <c r="M21634" i="2" s="1"/>
  <c r="V867" i="2" s="1"/>
  <c r="K21639" i="2"/>
  <c r="M21639" i="2" s="1"/>
  <c r="AA867" i="2" s="1"/>
  <c r="K21628" i="2"/>
  <c r="M21628" i="2" s="1"/>
  <c r="P867" i="2" s="1"/>
  <c r="K21649" i="2"/>
  <c r="M21649" i="2" s="1"/>
  <c r="AK867" i="2" s="1"/>
  <c r="K21631" i="2"/>
  <c r="M21631" i="2" s="1"/>
  <c r="S867" i="2" s="1"/>
  <c r="K21636" i="2"/>
  <c r="M21636" i="2" s="1"/>
  <c r="K21651" i="2"/>
  <c r="M21651" i="2" s="1"/>
  <c r="AM867" i="2" s="1"/>
  <c r="K21641" i="2"/>
  <c r="M21641" i="2" s="1"/>
  <c r="AC867" i="2" s="1"/>
  <c r="K21646" i="2"/>
  <c r="M21646" i="2" s="1"/>
  <c r="AH867" i="2" s="1"/>
  <c r="K21644" i="2"/>
  <c r="M21644" i="2" s="1"/>
  <c r="AF867" i="2" s="1"/>
  <c r="K21643" i="2"/>
  <c r="M21643" i="2" s="1"/>
  <c r="AE867" i="2" s="1"/>
  <c r="K21633" i="2"/>
  <c r="M21633" i="2" s="1"/>
  <c r="U867" i="2" s="1"/>
  <c r="K21638" i="2"/>
  <c r="M21638" i="2" s="1"/>
  <c r="Z867" i="2" s="1"/>
  <c r="K21635" i="2"/>
  <c r="M21635" i="2" s="1"/>
  <c r="W867" i="2" s="1"/>
  <c r="K21648" i="2"/>
  <c r="K21630" i="2"/>
  <c r="M21630" i="2" s="1"/>
  <c r="R867" i="2" s="1"/>
  <c r="K21627" i="2"/>
  <c r="M21627" i="2" s="1"/>
  <c r="O867" i="2" s="1"/>
  <c r="K21640" i="2"/>
  <c r="M21640" i="2" s="1"/>
  <c r="AB867" i="2" s="1"/>
  <c r="K21645" i="2"/>
  <c r="M21645" i="2" s="1"/>
  <c r="AG867" i="2" s="1"/>
  <c r="K21650" i="2"/>
  <c r="M21650" i="2" s="1"/>
  <c r="AL867" i="2" s="1"/>
  <c r="K21632" i="2"/>
  <c r="M21632" i="2" s="1"/>
  <c r="T867" i="2" s="1"/>
  <c r="K21637" i="2"/>
  <c r="M21637" i="2" s="1"/>
  <c r="Y867" i="2" s="1"/>
  <c r="K7505" i="2"/>
  <c r="M7505" i="2" s="1"/>
  <c r="R302" i="2" s="1"/>
  <c r="K7524" i="2"/>
  <c r="M7524" i="2" s="1"/>
  <c r="AK302" i="2" s="1"/>
  <c r="K7517" i="2"/>
  <c r="M7517" i="2" s="1"/>
  <c r="AD302" i="2" s="1"/>
  <c r="K7519" i="2"/>
  <c r="M7519" i="2" s="1"/>
  <c r="AF302" i="2" s="1"/>
  <c r="K7516" i="2"/>
  <c r="M7516" i="2" s="1"/>
  <c r="AC302" i="2" s="1"/>
  <c r="K7515" i="2"/>
  <c r="M7515" i="2" s="1"/>
  <c r="AB302" i="2" s="1"/>
  <c r="K7511" i="2"/>
  <c r="M7511" i="2" s="1"/>
  <c r="K7508" i="2"/>
  <c r="M7508" i="2" s="1"/>
  <c r="U302" i="2" s="1"/>
  <c r="K7509" i="2"/>
  <c r="M7509" i="2" s="1"/>
  <c r="V302" i="2" s="1"/>
  <c r="K7522" i="2"/>
  <c r="M7522" i="2" s="1"/>
  <c r="AI302" i="2" s="1"/>
  <c r="K7503" i="2"/>
  <c r="M7503" i="2" s="1"/>
  <c r="P302" i="2" s="1"/>
  <c r="K7507" i="2"/>
  <c r="M7507" i="2" s="1"/>
  <c r="T302" i="2" s="1"/>
  <c r="K7512" i="2"/>
  <c r="M7512" i="2" s="1"/>
  <c r="Y302" i="2" s="1"/>
  <c r="K7514" i="2"/>
  <c r="M7514" i="2" s="1"/>
  <c r="AA302" i="2" s="1"/>
  <c r="K7526" i="2"/>
  <c r="M7526" i="2" s="1"/>
  <c r="AM302" i="2" s="1"/>
  <c r="K7525" i="2"/>
  <c r="M7525" i="2" s="1"/>
  <c r="AL302" i="2" s="1"/>
  <c r="K7506" i="2"/>
  <c r="M7506" i="2" s="1"/>
  <c r="S302" i="2" s="1"/>
  <c r="K7518" i="2"/>
  <c r="M7518" i="2" s="1"/>
  <c r="AE302" i="2" s="1"/>
  <c r="K7504" i="2"/>
  <c r="M7504" i="2" s="1"/>
  <c r="Q302" i="2" s="1"/>
  <c r="K7521" i="2"/>
  <c r="M7521" i="2" s="1"/>
  <c r="AH302" i="2" s="1"/>
  <c r="K7510" i="2"/>
  <c r="M7510" i="2" s="1"/>
  <c r="W302" i="2" s="1"/>
  <c r="K7523" i="2"/>
  <c r="M7523" i="2" s="1"/>
  <c r="AJ302" i="2" s="1"/>
  <c r="K7513" i="2"/>
  <c r="M7513" i="2" s="1"/>
  <c r="Z302" i="2" s="1"/>
  <c r="K7502" i="2"/>
  <c r="M7502" i="2" s="1"/>
  <c r="O302" i="2" s="1"/>
  <c r="K7520" i="2"/>
  <c r="M7520" i="2" s="1"/>
  <c r="AG302" i="2" s="1"/>
  <c r="K9065" i="2"/>
  <c r="M9065" i="2" s="1"/>
  <c r="AB364" i="2" s="1"/>
  <c r="K9070" i="2"/>
  <c r="M9070" i="2" s="1"/>
  <c r="AG364" i="2" s="1"/>
  <c r="K9067" i="2"/>
  <c r="M9067" i="2" s="1"/>
  <c r="AD364" i="2" s="1"/>
  <c r="K9057" i="2"/>
  <c r="M9057" i="2" s="1"/>
  <c r="T364" i="2" s="1"/>
  <c r="K9062" i="2"/>
  <c r="M9062" i="2" s="1"/>
  <c r="Y364" i="2" s="1"/>
  <c r="K9061" i="2"/>
  <c r="M9061" i="2" s="1"/>
  <c r="X364" i="2" s="1"/>
  <c r="K9072" i="2"/>
  <c r="M9072" i="2" s="1"/>
  <c r="AI364" i="2" s="1"/>
  <c r="K9054" i="2"/>
  <c r="M9054" i="2" s="1"/>
  <c r="Q364" i="2" s="1"/>
  <c r="K9059" i="2"/>
  <c r="M9059" i="2" s="1"/>
  <c r="V364" i="2" s="1"/>
  <c r="K9064" i="2"/>
  <c r="M9064" i="2" s="1"/>
  <c r="AA364" i="2" s="1"/>
  <c r="K9076" i="2"/>
  <c r="M9076" i="2" s="1"/>
  <c r="AM364" i="2" s="1"/>
  <c r="K9053" i="2"/>
  <c r="M9053" i="2" s="1"/>
  <c r="P364" i="2" s="1"/>
  <c r="K9074" i="2"/>
  <c r="M9074" i="2" s="1"/>
  <c r="AK364" i="2" s="1"/>
  <c r="K9056" i="2"/>
  <c r="M9056" i="2" s="1"/>
  <c r="S364" i="2" s="1"/>
  <c r="K9068" i="2"/>
  <c r="M9068" i="2" s="1"/>
  <c r="AE364" i="2" s="1"/>
  <c r="K9075" i="2"/>
  <c r="M9075" i="2" s="1"/>
  <c r="AL364" i="2" s="1"/>
  <c r="K9066" i="2"/>
  <c r="M9066" i="2" s="1"/>
  <c r="AC364" i="2" s="1"/>
  <c r="K9071" i="2"/>
  <c r="M9071" i="2" s="1"/>
  <c r="AH364" i="2" s="1"/>
  <c r="K9060" i="2"/>
  <c r="M9060" i="2" s="1"/>
  <c r="W364" i="2" s="1"/>
  <c r="K9058" i="2"/>
  <c r="M9058" i="2" s="1"/>
  <c r="U364" i="2" s="1"/>
  <c r="K9063" i="2"/>
  <c r="M9063" i="2" s="1"/>
  <c r="Z364" i="2" s="1"/>
  <c r="K9052" i="2"/>
  <c r="M9052" i="2" s="1"/>
  <c r="O364" i="2" s="1"/>
  <c r="K9073" i="2"/>
  <c r="M9073" i="2" s="1"/>
  <c r="AJ364" i="2" s="1"/>
  <c r="K9055" i="2"/>
  <c r="K9069" i="2"/>
  <c r="M9069" i="2" s="1"/>
  <c r="AF364" i="2" s="1"/>
  <c r="K21819" i="2"/>
  <c r="M21819" i="2" s="1"/>
  <c r="AF874" i="2" s="1"/>
  <c r="K21817" i="2"/>
  <c r="M21817" i="2" s="1"/>
  <c r="AD874" i="2" s="1"/>
  <c r="K21822" i="2"/>
  <c r="M21822" i="2" s="1"/>
  <c r="AI874" i="2" s="1"/>
  <c r="K21804" i="2"/>
  <c r="M21804" i="2" s="1"/>
  <c r="Q874" i="2" s="1"/>
  <c r="K21811" i="2"/>
  <c r="M21811" i="2" s="1"/>
  <c r="X874" i="2" s="1"/>
  <c r="K21809" i="2"/>
  <c r="M21809" i="2" s="1"/>
  <c r="V874" i="2" s="1"/>
  <c r="K21814" i="2"/>
  <c r="M21814" i="2" s="1"/>
  <c r="AA874" i="2" s="1"/>
  <c r="K21803" i="2"/>
  <c r="M21803" i="2" s="1"/>
  <c r="P874" i="2" s="1"/>
  <c r="K21824" i="2"/>
  <c r="M21824" i="2" s="1"/>
  <c r="AK874" i="2" s="1"/>
  <c r="K21806" i="2"/>
  <c r="M21806" i="2" s="1"/>
  <c r="S874" i="2" s="1"/>
  <c r="K21826" i="2"/>
  <c r="M21826" i="2" s="1"/>
  <c r="AM874" i="2" s="1"/>
  <c r="K21816" i="2"/>
  <c r="M21816" i="2" s="1"/>
  <c r="AC874" i="2" s="1"/>
  <c r="K21821" i="2"/>
  <c r="M21821" i="2" s="1"/>
  <c r="AH874" i="2" s="1"/>
  <c r="K21818" i="2"/>
  <c r="M21818" i="2" s="1"/>
  <c r="AE874" i="2" s="1"/>
  <c r="K21808" i="2"/>
  <c r="M21808" i="2" s="1"/>
  <c r="U874" i="2" s="1"/>
  <c r="K21813" i="2"/>
  <c r="M21813" i="2" s="1"/>
  <c r="K21810" i="2"/>
  <c r="M21810" i="2" s="1"/>
  <c r="W874" i="2" s="1"/>
  <c r="K21823" i="2"/>
  <c r="M21823" i="2" s="1"/>
  <c r="AJ874" i="2" s="1"/>
  <c r="K21805" i="2"/>
  <c r="M21805" i="2" s="1"/>
  <c r="R874" i="2" s="1"/>
  <c r="K21802" i="2"/>
  <c r="M21802" i="2" s="1"/>
  <c r="O874" i="2" s="1"/>
  <c r="K21815" i="2"/>
  <c r="M21815" i="2" s="1"/>
  <c r="AB874" i="2" s="1"/>
  <c r="K21820" i="2"/>
  <c r="M21820" i="2" s="1"/>
  <c r="AG874" i="2" s="1"/>
  <c r="K21825" i="2"/>
  <c r="M21825" i="2" s="1"/>
  <c r="AL874" i="2" s="1"/>
  <c r="K21807" i="2"/>
  <c r="M21807" i="2" s="1"/>
  <c r="T874" i="2" s="1"/>
  <c r="K21812" i="2"/>
  <c r="M21812" i="2" s="1"/>
  <c r="Y874" i="2" s="1"/>
  <c r="K2964" i="2"/>
  <c r="M2964" i="2" s="1"/>
  <c r="AA120" i="2" s="1"/>
  <c r="K2969" i="2"/>
  <c r="M2969" i="2" s="1"/>
  <c r="AF120" i="2" s="1"/>
  <c r="K2966" i="2"/>
  <c r="M2966" i="2" s="1"/>
  <c r="AC120" i="2" s="1"/>
  <c r="K2956" i="2"/>
  <c r="M2956" i="2" s="1"/>
  <c r="S120" i="2" s="1"/>
  <c r="K2961" i="2"/>
  <c r="M2961" i="2" s="1"/>
  <c r="K2958" i="2"/>
  <c r="M2958" i="2" s="1"/>
  <c r="U120" i="2" s="1"/>
  <c r="K2971" i="2"/>
  <c r="M2971" i="2" s="1"/>
  <c r="AH120" i="2" s="1"/>
  <c r="K2953" i="2"/>
  <c r="M2953" i="2" s="1"/>
  <c r="P120" i="2" s="1"/>
  <c r="K2975" i="2"/>
  <c r="M2975" i="2" s="1"/>
  <c r="AL120" i="2" s="1"/>
  <c r="K2963" i="2"/>
  <c r="M2963" i="2" s="1"/>
  <c r="Z120" i="2" s="1"/>
  <c r="K2976" i="2"/>
  <c r="M2976" i="2" s="1"/>
  <c r="AM120" i="2" s="1"/>
  <c r="K2959" i="2"/>
  <c r="M2959" i="2" s="1"/>
  <c r="V120" i="2" s="1"/>
  <c r="K2973" i="2"/>
  <c r="M2973" i="2" s="1"/>
  <c r="AJ120" i="2" s="1"/>
  <c r="K2955" i="2"/>
  <c r="M2955" i="2" s="1"/>
  <c r="R120" i="2" s="1"/>
  <c r="K2968" i="2"/>
  <c r="M2968" i="2" s="1"/>
  <c r="AE120" i="2" s="1"/>
  <c r="K2967" i="2"/>
  <c r="M2967" i="2" s="1"/>
  <c r="AD120" i="2" s="1"/>
  <c r="K2965" i="2"/>
  <c r="M2965" i="2" s="1"/>
  <c r="AB120" i="2" s="1"/>
  <c r="K2970" i="2"/>
  <c r="M2970" i="2" s="1"/>
  <c r="AG120" i="2" s="1"/>
  <c r="K2960" i="2"/>
  <c r="M2960" i="2" s="1"/>
  <c r="W120" i="2" s="1"/>
  <c r="K2957" i="2"/>
  <c r="M2957" i="2" s="1"/>
  <c r="T120" i="2" s="1"/>
  <c r="K2962" i="2"/>
  <c r="M2962" i="2" s="1"/>
  <c r="Y120" i="2" s="1"/>
  <c r="K2952" i="2"/>
  <c r="M2952" i="2" s="1"/>
  <c r="O120" i="2" s="1"/>
  <c r="K2972" i="2"/>
  <c r="M2972" i="2" s="1"/>
  <c r="AI120" i="2" s="1"/>
  <c r="K2954" i="2"/>
  <c r="M2954" i="2" s="1"/>
  <c r="Q120" i="2" s="1"/>
  <c r="K2974" i="2"/>
  <c r="M2974" i="2" s="1"/>
  <c r="AK120" i="2" s="1"/>
  <c r="K7610" i="2"/>
  <c r="M7610" i="2" s="1"/>
  <c r="K7622" i="2"/>
  <c r="M7622" i="2" s="1"/>
  <c r="AI306" i="2" s="1"/>
  <c r="K7608" i="2"/>
  <c r="M7608" i="2" s="1"/>
  <c r="U306" i="2" s="1"/>
  <c r="K7602" i="2"/>
  <c r="M7602" i="2" s="1"/>
  <c r="O306" i="2" s="1"/>
  <c r="K7614" i="2"/>
  <c r="M7614" i="2" s="1"/>
  <c r="AA306" i="2" s="1"/>
  <c r="K7605" i="2"/>
  <c r="M7605" i="2" s="1"/>
  <c r="R306" i="2" s="1"/>
  <c r="K7625" i="2"/>
  <c r="M7625" i="2" s="1"/>
  <c r="AL306" i="2" s="1"/>
  <c r="K7606" i="2"/>
  <c r="M7606" i="2" s="1"/>
  <c r="S306" i="2" s="1"/>
  <c r="K7624" i="2"/>
  <c r="M7624" i="2" s="1"/>
  <c r="AK306" i="2" s="1"/>
  <c r="K7617" i="2"/>
  <c r="M7617" i="2" s="1"/>
  <c r="AD306" i="2" s="1"/>
  <c r="K7620" i="2"/>
  <c r="M7620" i="2" s="1"/>
  <c r="AG306" i="2" s="1"/>
  <c r="K7603" i="2"/>
  <c r="M7603" i="2" s="1"/>
  <c r="P306" i="2" s="1"/>
  <c r="K7609" i="2"/>
  <c r="M7609" i="2" s="1"/>
  <c r="V306" i="2" s="1"/>
  <c r="K7612" i="2"/>
  <c r="M7612" i="2" s="1"/>
  <c r="Y306" i="2" s="1"/>
  <c r="K7621" i="2"/>
  <c r="M7621" i="2" s="1"/>
  <c r="AH306" i="2" s="1"/>
  <c r="K7623" i="2"/>
  <c r="M7623" i="2" s="1"/>
  <c r="AJ306" i="2" s="1"/>
  <c r="K7604" i="2"/>
  <c r="M7604" i="2" s="1"/>
  <c r="Q306" i="2" s="1"/>
  <c r="K7616" i="2"/>
  <c r="M7616" i="2" s="1"/>
  <c r="AC306" i="2" s="1"/>
  <c r="K7626" i="2"/>
  <c r="M7626" i="2" s="1"/>
  <c r="AM306" i="2" s="1"/>
  <c r="K7615" i="2"/>
  <c r="M7615" i="2" s="1"/>
  <c r="AB306" i="2" s="1"/>
  <c r="K7613" i="2"/>
  <c r="M7613" i="2" s="1"/>
  <c r="Z306" i="2" s="1"/>
  <c r="K7619" i="2"/>
  <c r="M7619" i="2" s="1"/>
  <c r="AF306" i="2" s="1"/>
  <c r="K7618" i="2"/>
  <c r="M7618" i="2" s="1"/>
  <c r="AE306" i="2" s="1"/>
  <c r="K7607" i="2"/>
  <c r="M7607" i="2" s="1"/>
  <c r="T306" i="2" s="1"/>
  <c r="K7611" i="2"/>
  <c r="M7611" i="2" s="1"/>
  <c r="X306" i="2" s="1"/>
  <c r="K8962" i="2"/>
  <c r="M8962" i="2" s="1"/>
  <c r="K8974" i="2"/>
  <c r="M8974" i="2" s="1"/>
  <c r="AK360" i="2" s="1"/>
  <c r="K8955" i="2"/>
  <c r="M8955" i="2" s="1"/>
  <c r="R360" i="2" s="1"/>
  <c r="K8954" i="2"/>
  <c r="M8954" i="2" s="1"/>
  <c r="Q360" i="2" s="1"/>
  <c r="K8966" i="2"/>
  <c r="M8966" i="2" s="1"/>
  <c r="AC360" i="2" s="1"/>
  <c r="K8973" i="2"/>
  <c r="M8973" i="2" s="1"/>
  <c r="AJ360" i="2" s="1"/>
  <c r="K8969" i="2"/>
  <c r="M8969" i="2" s="1"/>
  <c r="AF360" i="2" s="1"/>
  <c r="K8958" i="2"/>
  <c r="M8958" i="2" s="1"/>
  <c r="U360" i="2" s="1"/>
  <c r="K8952" i="2"/>
  <c r="M8952" i="2" s="1"/>
  <c r="O360" i="2" s="1"/>
  <c r="K8961" i="2"/>
  <c r="M8961" i="2" s="1"/>
  <c r="X360" i="2" s="1"/>
  <c r="K8972" i="2"/>
  <c r="M8972" i="2" s="1"/>
  <c r="AI360" i="2" s="1"/>
  <c r="K8971" i="2"/>
  <c r="M8971" i="2" s="1"/>
  <c r="AH360" i="2" s="1"/>
  <c r="K8953" i="2"/>
  <c r="M8953" i="2" s="1"/>
  <c r="P360" i="2" s="1"/>
  <c r="K8964" i="2"/>
  <c r="M8964" i="2" s="1"/>
  <c r="AA360" i="2" s="1"/>
  <c r="K8968" i="2"/>
  <c r="M8968" i="2" s="1"/>
  <c r="AE360" i="2" s="1"/>
  <c r="K8975" i="2"/>
  <c r="M8975" i="2" s="1"/>
  <c r="AL360" i="2" s="1"/>
  <c r="K8956" i="2"/>
  <c r="M8956" i="2" s="1"/>
  <c r="S360" i="2" s="1"/>
  <c r="K8965" i="2"/>
  <c r="M8965" i="2" s="1"/>
  <c r="AB360" i="2" s="1"/>
  <c r="K8967" i="2"/>
  <c r="M8967" i="2" s="1"/>
  <c r="AD360" i="2" s="1"/>
  <c r="K8957" i="2"/>
  <c r="M8957" i="2" s="1"/>
  <c r="T360" i="2" s="1"/>
  <c r="K8960" i="2"/>
  <c r="M8960" i="2" s="1"/>
  <c r="W360" i="2" s="1"/>
  <c r="K8970" i="2"/>
  <c r="M8970" i="2" s="1"/>
  <c r="AG360" i="2" s="1"/>
  <c r="K8959" i="2"/>
  <c r="M8959" i="2" s="1"/>
  <c r="V360" i="2" s="1"/>
  <c r="K8976" i="2"/>
  <c r="M8976" i="2" s="1"/>
  <c r="AM360" i="2" s="1"/>
  <c r="K8963" i="2"/>
  <c r="M8963" i="2" s="1"/>
  <c r="Z360" i="2" s="1"/>
  <c r="K16272" i="2"/>
  <c r="M16272" i="2" s="1"/>
  <c r="AI652" i="2" s="1"/>
  <c r="K16254" i="2"/>
  <c r="M16254" i="2" s="1"/>
  <c r="Q652" i="2" s="1"/>
  <c r="K16274" i="2"/>
  <c r="M16274" i="2" s="1"/>
  <c r="AK652" i="2" s="1"/>
  <c r="K16264" i="2"/>
  <c r="M16264" i="2" s="1"/>
  <c r="K16269" i="2"/>
  <c r="M16269" i="2" s="1"/>
  <c r="AF652" i="2" s="1"/>
  <c r="K16266" i="2"/>
  <c r="M16266" i="2" s="1"/>
  <c r="AC652" i="2" s="1"/>
  <c r="K16256" i="2"/>
  <c r="M16256" i="2" s="1"/>
  <c r="S652" i="2" s="1"/>
  <c r="K16261" i="2"/>
  <c r="M16261" i="2" s="1"/>
  <c r="X652" i="2" s="1"/>
  <c r="K16258" i="2"/>
  <c r="M16258" i="2" s="1"/>
  <c r="U652" i="2" s="1"/>
  <c r="K16271" i="2"/>
  <c r="M16271" i="2" s="1"/>
  <c r="AH652" i="2" s="1"/>
  <c r="K16253" i="2"/>
  <c r="K16275" i="2"/>
  <c r="M16275" i="2" s="1"/>
  <c r="AL652" i="2" s="1"/>
  <c r="K16263" i="2"/>
  <c r="M16263" i="2" s="1"/>
  <c r="Z652" i="2" s="1"/>
  <c r="K16276" i="2"/>
  <c r="M16276" i="2" s="1"/>
  <c r="AM652" i="2" s="1"/>
  <c r="K16267" i="2"/>
  <c r="M16267" i="2" s="1"/>
  <c r="AD652" i="2" s="1"/>
  <c r="K16273" i="2"/>
  <c r="M16273" i="2" s="1"/>
  <c r="AJ652" i="2" s="1"/>
  <c r="K16255" i="2"/>
  <c r="M16255" i="2" s="1"/>
  <c r="R652" i="2" s="1"/>
  <c r="K16268" i="2"/>
  <c r="M16268" i="2" s="1"/>
  <c r="AE652" i="2" s="1"/>
  <c r="K16259" i="2"/>
  <c r="M16259" i="2" s="1"/>
  <c r="V652" i="2" s="1"/>
  <c r="K16265" i="2"/>
  <c r="M16265" i="2" s="1"/>
  <c r="AB652" i="2" s="1"/>
  <c r="K16270" i="2"/>
  <c r="M16270" i="2" s="1"/>
  <c r="AG652" i="2" s="1"/>
  <c r="K16260" i="2"/>
  <c r="M16260" i="2" s="1"/>
  <c r="W652" i="2" s="1"/>
  <c r="K16257" i="2"/>
  <c r="M16257" i="2" s="1"/>
  <c r="T652" i="2" s="1"/>
  <c r="K16262" i="2"/>
  <c r="M16262" i="2" s="1"/>
  <c r="Y652" i="2" s="1"/>
  <c r="K16252" i="2"/>
  <c r="M16252" i="2" s="1"/>
  <c r="O652" i="2" s="1"/>
  <c r="K8946" i="2"/>
  <c r="M8946" i="2" s="1"/>
  <c r="AH359" i="2" s="1"/>
  <c r="K8935" i="2"/>
  <c r="K8936" i="2"/>
  <c r="M8936" i="2" s="1"/>
  <c r="X359" i="2" s="1"/>
  <c r="K8941" i="2"/>
  <c r="M8941" i="2" s="1"/>
  <c r="AC359" i="2" s="1"/>
  <c r="K8938" i="2"/>
  <c r="M8938" i="2" s="1"/>
  <c r="Z359" i="2" s="1"/>
  <c r="K8927" i="2"/>
  <c r="M8927" i="2" s="1"/>
  <c r="O359" i="2" s="1"/>
  <c r="K8933" i="2"/>
  <c r="M8933" i="2" s="1"/>
  <c r="U359" i="2" s="1"/>
  <c r="K8930" i="2"/>
  <c r="M8930" i="2" s="1"/>
  <c r="R359" i="2" s="1"/>
  <c r="K8950" i="2"/>
  <c r="M8950" i="2" s="1"/>
  <c r="AL359" i="2" s="1"/>
  <c r="K8931" i="2"/>
  <c r="K8945" i="2"/>
  <c r="M8945" i="2" s="1"/>
  <c r="AG359" i="2" s="1"/>
  <c r="K8942" i="2"/>
  <c r="M8942" i="2" s="1"/>
  <c r="AD359" i="2" s="1"/>
  <c r="K8949" i="2"/>
  <c r="M8949" i="2" s="1"/>
  <c r="AK359" i="2" s="1"/>
  <c r="K8937" i="2"/>
  <c r="M8937" i="2" s="1"/>
  <c r="K8934" i="2"/>
  <c r="M8934" i="2" s="1"/>
  <c r="V359" i="2" s="1"/>
  <c r="K8928" i="2"/>
  <c r="M8928" i="2" s="1"/>
  <c r="P359" i="2" s="1"/>
  <c r="K8929" i="2"/>
  <c r="M8929" i="2" s="1"/>
  <c r="Q359" i="2" s="1"/>
  <c r="K8948" i="2"/>
  <c r="M8948" i="2" s="1"/>
  <c r="AJ359" i="2" s="1"/>
  <c r="K8947" i="2"/>
  <c r="M8947" i="2" s="1"/>
  <c r="AI359" i="2" s="1"/>
  <c r="K8951" i="2"/>
  <c r="M8951" i="2" s="1"/>
  <c r="AM359" i="2" s="1"/>
  <c r="K8940" i="2"/>
  <c r="M8940" i="2" s="1"/>
  <c r="AB359" i="2" s="1"/>
  <c r="K8944" i="2"/>
  <c r="M8944" i="2" s="1"/>
  <c r="AF359" i="2" s="1"/>
  <c r="K8943" i="2"/>
  <c r="M8943" i="2" s="1"/>
  <c r="AE359" i="2" s="1"/>
  <c r="K8932" i="2"/>
  <c r="M8932" i="2" s="1"/>
  <c r="T359" i="2" s="1"/>
  <c r="K8939" i="2"/>
  <c r="M8939" i="2" s="1"/>
  <c r="AA359" i="2" s="1"/>
  <c r="K13423" i="2"/>
  <c r="M13423" i="2" s="1"/>
  <c r="AJ538" i="2" s="1"/>
  <c r="K13405" i="2"/>
  <c r="M13405" i="2" s="1"/>
  <c r="R538" i="2" s="1"/>
  <c r="K13411" i="2"/>
  <c r="M13411" i="2" s="1"/>
  <c r="X538" i="2" s="1"/>
  <c r="K13415" i="2"/>
  <c r="M13415" i="2" s="1"/>
  <c r="AB538" i="2" s="1"/>
  <c r="K13420" i="2"/>
  <c r="M13420" i="2" s="1"/>
  <c r="AG538" i="2" s="1"/>
  <c r="K13403" i="2"/>
  <c r="M13403" i="2" s="1"/>
  <c r="P538" i="2" s="1"/>
  <c r="K13425" i="2"/>
  <c r="M13425" i="2" s="1"/>
  <c r="AL538" i="2" s="1"/>
  <c r="K13407" i="2"/>
  <c r="M13407" i="2" s="1"/>
  <c r="T538" i="2" s="1"/>
  <c r="K13412" i="2"/>
  <c r="M13412" i="2" s="1"/>
  <c r="Y538" i="2" s="1"/>
  <c r="K13419" i="2"/>
  <c r="M13419" i="2" s="1"/>
  <c r="AF538" i="2" s="1"/>
  <c r="K13417" i="2"/>
  <c r="M13417" i="2" s="1"/>
  <c r="AD538" i="2" s="1"/>
  <c r="K13422" i="2"/>
  <c r="M13422" i="2" s="1"/>
  <c r="AI538" i="2" s="1"/>
  <c r="K13404" i="2"/>
  <c r="M13404" i="2" s="1"/>
  <c r="Q538" i="2" s="1"/>
  <c r="K13409" i="2"/>
  <c r="M13409" i="2" s="1"/>
  <c r="V538" i="2" s="1"/>
  <c r="K13414" i="2"/>
  <c r="M13414" i="2" s="1"/>
  <c r="K13426" i="2"/>
  <c r="M13426" i="2" s="1"/>
  <c r="AM538" i="2" s="1"/>
  <c r="K13424" i="2"/>
  <c r="M13424" i="2" s="1"/>
  <c r="AK538" i="2" s="1"/>
  <c r="K13406" i="2"/>
  <c r="M13406" i="2" s="1"/>
  <c r="S538" i="2" s="1"/>
  <c r="K13418" i="2"/>
  <c r="M13418" i="2" s="1"/>
  <c r="AE538" i="2" s="1"/>
  <c r="K13416" i="2"/>
  <c r="M13416" i="2" s="1"/>
  <c r="AC538" i="2" s="1"/>
  <c r="K13421" i="2"/>
  <c r="M13421" i="2" s="1"/>
  <c r="AH538" i="2" s="1"/>
  <c r="K13410" i="2"/>
  <c r="M13410" i="2" s="1"/>
  <c r="W538" i="2" s="1"/>
  <c r="K13408" i="2"/>
  <c r="M13408" i="2" s="1"/>
  <c r="U538" i="2" s="1"/>
  <c r="K13413" i="2"/>
  <c r="M13413" i="2" s="1"/>
  <c r="Z538" i="2" s="1"/>
  <c r="K13402" i="2"/>
  <c r="M13402" i="2" s="1"/>
  <c r="O538" i="2" s="1"/>
  <c r="K8114" i="2"/>
  <c r="M8114" i="2" s="1"/>
  <c r="AA326" i="2" s="1"/>
  <c r="K8126" i="2"/>
  <c r="M8126" i="2" s="1"/>
  <c r="AM326" i="2" s="1"/>
  <c r="K8104" i="2"/>
  <c r="M8104" i="2" s="1"/>
  <c r="Q326" i="2" s="1"/>
  <c r="K8106" i="2"/>
  <c r="M8106" i="2" s="1"/>
  <c r="S326" i="2" s="1"/>
  <c r="K8118" i="2"/>
  <c r="M8118" i="2" s="1"/>
  <c r="AE326" i="2" s="1"/>
  <c r="K8123" i="2"/>
  <c r="M8123" i="2" s="1"/>
  <c r="AJ326" i="2" s="1"/>
  <c r="K8121" i="2"/>
  <c r="M8121" i="2" s="1"/>
  <c r="AH326" i="2" s="1"/>
  <c r="K8110" i="2"/>
  <c r="M8110" i="2" s="1"/>
  <c r="W326" i="2" s="1"/>
  <c r="K8120" i="2"/>
  <c r="M8120" i="2" s="1"/>
  <c r="AG326" i="2" s="1"/>
  <c r="K8113" i="2"/>
  <c r="M8113" i="2" s="1"/>
  <c r="Z326" i="2" s="1"/>
  <c r="K8102" i="2"/>
  <c r="M8102" i="2" s="1"/>
  <c r="O326" i="2" s="1"/>
  <c r="K8117" i="2"/>
  <c r="M8117" i="2" s="1"/>
  <c r="K8105" i="2"/>
  <c r="M8105" i="2" s="1"/>
  <c r="R326" i="2" s="1"/>
  <c r="K8124" i="2"/>
  <c r="M8124" i="2" s="1"/>
  <c r="AK326" i="2" s="1"/>
  <c r="K8115" i="2"/>
  <c r="M8115" i="2" s="1"/>
  <c r="AB326" i="2" s="1"/>
  <c r="K8119" i="2"/>
  <c r="M8119" i="2" s="1"/>
  <c r="AF326" i="2" s="1"/>
  <c r="K8116" i="2"/>
  <c r="M8116" i="2" s="1"/>
  <c r="AC326" i="2" s="1"/>
  <c r="K8112" i="2"/>
  <c r="M8112" i="2" s="1"/>
  <c r="Y326" i="2" s="1"/>
  <c r="K8111" i="2"/>
  <c r="M8111" i="2" s="1"/>
  <c r="X326" i="2" s="1"/>
  <c r="K8108" i="2"/>
  <c r="M8108" i="2" s="1"/>
  <c r="U326" i="2" s="1"/>
  <c r="K8107" i="2"/>
  <c r="M8107" i="2" s="1"/>
  <c r="T326" i="2" s="1"/>
  <c r="K8122" i="2"/>
  <c r="M8122" i="2" s="1"/>
  <c r="AI326" i="2" s="1"/>
  <c r="K8103" i="2"/>
  <c r="M8103" i="2" s="1"/>
  <c r="P326" i="2" s="1"/>
  <c r="K8125" i="2"/>
  <c r="M8125" i="2" s="1"/>
  <c r="AL326" i="2" s="1"/>
  <c r="K8109" i="2"/>
  <c r="M8109" i="2" s="1"/>
  <c r="V326" i="2" s="1"/>
  <c r="K9852" i="2"/>
  <c r="M9852" i="2" s="1"/>
  <c r="O396" i="2" s="1"/>
  <c r="K9865" i="2"/>
  <c r="M9865" i="2" s="1"/>
  <c r="AB396" i="2" s="1"/>
  <c r="K9870" i="2"/>
  <c r="M9870" i="2" s="1"/>
  <c r="AG396" i="2" s="1"/>
  <c r="K9875" i="2"/>
  <c r="M9875" i="2" s="1"/>
  <c r="AL396" i="2" s="1"/>
  <c r="K9857" i="2"/>
  <c r="M9857" i="2" s="1"/>
  <c r="T396" i="2" s="1"/>
  <c r="K9862" i="2"/>
  <c r="M9862" i="2" s="1"/>
  <c r="Y396" i="2" s="1"/>
  <c r="K9867" i="2"/>
  <c r="K9872" i="2"/>
  <c r="M9872" i="2" s="1"/>
  <c r="AI396" i="2" s="1"/>
  <c r="K9854" i="2"/>
  <c r="M9854" i="2" s="1"/>
  <c r="Q396" i="2" s="1"/>
  <c r="K9859" i="2"/>
  <c r="M9859" i="2" s="1"/>
  <c r="V396" i="2" s="1"/>
  <c r="K9864" i="2"/>
  <c r="M9864" i="2" s="1"/>
  <c r="AA396" i="2" s="1"/>
  <c r="K9869" i="2"/>
  <c r="M9869" i="2" s="1"/>
  <c r="AF396" i="2" s="1"/>
  <c r="K9874" i="2"/>
  <c r="M9874" i="2" s="1"/>
  <c r="AK396" i="2" s="1"/>
  <c r="K9856" i="2"/>
  <c r="M9856" i="2" s="1"/>
  <c r="S396" i="2" s="1"/>
  <c r="K9853" i="2"/>
  <c r="M9853" i="2" s="1"/>
  <c r="P396" i="2" s="1"/>
  <c r="K9876" i="2"/>
  <c r="M9876" i="2" s="1"/>
  <c r="AM396" i="2" s="1"/>
  <c r="K9866" i="2"/>
  <c r="M9866" i="2" s="1"/>
  <c r="AC396" i="2" s="1"/>
  <c r="K9871" i="2"/>
  <c r="M9871" i="2" s="1"/>
  <c r="AH396" i="2" s="1"/>
  <c r="K9861" i="2"/>
  <c r="M9861" i="2" s="1"/>
  <c r="X396" i="2" s="1"/>
  <c r="K9868" i="2"/>
  <c r="M9868" i="2" s="1"/>
  <c r="AE396" i="2" s="1"/>
  <c r="K9858" i="2"/>
  <c r="M9858" i="2" s="1"/>
  <c r="U396" i="2" s="1"/>
  <c r="K9863" i="2"/>
  <c r="M9863" i="2" s="1"/>
  <c r="Z396" i="2" s="1"/>
  <c r="K9860" i="2"/>
  <c r="M9860" i="2" s="1"/>
  <c r="K9873" i="2"/>
  <c r="M9873" i="2" s="1"/>
  <c r="AJ396" i="2" s="1"/>
  <c r="K9855" i="2"/>
  <c r="M9855" i="2" s="1"/>
  <c r="R396" i="2" s="1"/>
  <c r="K20806" i="2"/>
  <c r="M20806" i="2" s="1"/>
  <c r="S834" i="2" s="1"/>
  <c r="K20811" i="2"/>
  <c r="M20811" i="2" s="1"/>
  <c r="X834" i="2" s="1"/>
  <c r="K20809" i="2"/>
  <c r="M20809" i="2" s="1"/>
  <c r="V834" i="2" s="1"/>
  <c r="K20821" i="2"/>
  <c r="M20821" i="2" s="1"/>
  <c r="AH834" i="2" s="1"/>
  <c r="K20803" i="2"/>
  <c r="M20803" i="2" s="1"/>
  <c r="P834" i="2" s="1"/>
  <c r="K20823" i="2"/>
  <c r="K20813" i="2"/>
  <c r="M20813" i="2" s="1"/>
  <c r="Z834" i="2" s="1"/>
  <c r="K20826" i="2"/>
  <c r="M20826" i="2" s="1"/>
  <c r="AM834" i="2" s="1"/>
  <c r="K20815" i="2"/>
  <c r="M20815" i="2" s="1"/>
  <c r="AB834" i="2" s="1"/>
  <c r="K20805" i="2"/>
  <c r="M20805" i="2" s="1"/>
  <c r="R834" i="2" s="1"/>
  <c r="K20818" i="2"/>
  <c r="M20818" i="2" s="1"/>
  <c r="AE834" i="2" s="1"/>
  <c r="K20807" i="2"/>
  <c r="M20807" i="2" s="1"/>
  <c r="T834" i="2" s="1"/>
  <c r="K20820" i="2"/>
  <c r="M20820" i="2" s="1"/>
  <c r="AG834" i="2" s="1"/>
  <c r="K20810" i="2"/>
  <c r="M20810" i="2" s="1"/>
  <c r="W834" i="2" s="1"/>
  <c r="K20824" i="2"/>
  <c r="M20824" i="2" s="1"/>
  <c r="AK834" i="2" s="1"/>
  <c r="K20812" i="2"/>
  <c r="M20812" i="2" s="1"/>
  <c r="Y834" i="2" s="1"/>
  <c r="K20802" i="2"/>
  <c r="M20802" i="2" s="1"/>
  <c r="O834" i="2" s="1"/>
  <c r="K20816" i="2"/>
  <c r="M20816" i="2" s="1"/>
  <c r="AC834" i="2" s="1"/>
  <c r="K20822" i="2"/>
  <c r="M20822" i="2" s="1"/>
  <c r="AI834" i="2" s="1"/>
  <c r="K20804" i="2"/>
  <c r="M20804" i="2" s="1"/>
  <c r="Q834" i="2" s="1"/>
  <c r="K20825" i="2"/>
  <c r="M20825" i="2" s="1"/>
  <c r="AL834" i="2" s="1"/>
  <c r="K20808" i="2"/>
  <c r="K20814" i="2"/>
  <c r="M20814" i="2" s="1"/>
  <c r="AA834" i="2" s="1"/>
  <c r="K20819" i="2"/>
  <c r="M20819" i="2" s="1"/>
  <c r="AF834" i="2" s="1"/>
  <c r="K20817" i="2"/>
  <c r="M20817" i="2" s="1"/>
  <c r="AD834" i="2" s="1"/>
  <c r="K14816" i="2"/>
  <c r="M14816" i="2" s="1"/>
  <c r="AC594" i="2" s="1"/>
  <c r="K14821" i="2"/>
  <c r="M14821" i="2" s="1"/>
  <c r="AH594" i="2" s="1"/>
  <c r="K14803" i="2"/>
  <c r="M14803" i="2" s="1"/>
  <c r="P594" i="2" s="1"/>
  <c r="K14808" i="2"/>
  <c r="M14808" i="2" s="1"/>
  <c r="U594" i="2" s="1"/>
  <c r="K14813" i="2"/>
  <c r="M14813" i="2" s="1"/>
  <c r="Z594" i="2" s="1"/>
  <c r="K14825" i="2"/>
  <c r="M14825" i="2" s="1"/>
  <c r="AL594" i="2" s="1"/>
  <c r="K14823" i="2"/>
  <c r="M14823" i="2" s="1"/>
  <c r="AJ594" i="2" s="1"/>
  <c r="K14805" i="2"/>
  <c r="M14805" i="2" s="1"/>
  <c r="R594" i="2" s="1"/>
  <c r="K14817" i="2"/>
  <c r="M14817" i="2" s="1"/>
  <c r="AD594" i="2" s="1"/>
  <c r="K14815" i="2"/>
  <c r="M14815" i="2" s="1"/>
  <c r="AB594" i="2" s="1"/>
  <c r="K14820" i="2"/>
  <c r="M14820" i="2" s="1"/>
  <c r="AG594" i="2" s="1"/>
  <c r="K14809" i="2"/>
  <c r="M14809" i="2" s="1"/>
  <c r="V594" i="2" s="1"/>
  <c r="K14807" i="2"/>
  <c r="M14807" i="2" s="1"/>
  <c r="T594" i="2" s="1"/>
  <c r="K14812" i="2"/>
  <c r="M14812" i="2" s="1"/>
  <c r="Y594" i="2" s="1"/>
  <c r="K14826" i="2"/>
  <c r="M14826" i="2" s="1"/>
  <c r="AM594" i="2" s="1"/>
  <c r="K14822" i="2"/>
  <c r="M14822" i="2" s="1"/>
  <c r="AI594" i="2" s="1"/>
  <c r="K14804" i="2"/>
  <c r="M14804" i="2" s="1"/>
  <c r="Q594" i="2" s="1"/>
  <c r="K14818" i="2"/>
  <c r="M14818" i="2" s="1"/>
  <c r="AE594" i="2" s="1"/>
  <c r="K14814" i="2"/>
  <c r="M14814" i="2" s="1"/>
  <c r="AA594" i="2" s="1"/>
  <c r="K14819" i="2"/>
  <c r="M14819" i="2" s="1"/>
  <c r="AF594" i="2" s="1"/>
  <c r="K14810" i="2"/>
  <c r="M14810" i="2" s="1"/>
  <c r="W594" i="2" s="1"/>
  <c r="K14824" i="2"/>
  <c r="M14824" i="2" s="1"/>
  <c r="AK594" i="2" s="1"/>
  <c r="K14806" i="2"/>
  <c r="M14806" i="2" s="1"/>
  <c r="S594" i="2" s="1"/>
  <c r="K14811" i="2"/>
  <c r="M14811" i="2" s="1"/>
  <c r="X594" i="2" s="1"/>
  <c r="K14802" i="2"/>
  <c r="M14802" i="2" s="1"/>
  <c r="O594" i="2" s="1"/>
  <c r="K24229" i="2"/>
  <c r="M24229" i="2" s="1"/>
  <c r="Q971" i="2" s="1"/>
  <c r="K24250" i="2"/>
  <c r="M24250" i="2" s="1"/>
  <c r="AL971" i="2" s="1"/>
  <c r="K24231" i="2"/>
  <c r="M24231" i="2" s="1"/>
  <c r="S971" i="2" s="1"/>
  <c r="K24244" i="2"/>
  <c r="M24244" i="2" s="1"/>
  <c r="AF971" i="2" s="1"/>
  <c r="K24242" i="2"/>
  <c r="M24242" i="2" s="1"/>
  <c r="AD971" i="2" s="1"/>
  <c r="K24248" i="2"/>
  <c r="M24248" i="2" s="1"/>
  <c r="AJ971" i="2" s="1"/>
  <c r="K24236" i="2"/>
  <c r="M24236" i="2" s="1"/>
  <c r="X971" i="2" s="1"/>
  <c r="K24234" i="2"/>
  <c r="M24234" i="2" s="1"/>
  <c r="V971" i="2" s="1"/>
  <c r="K24240" i="2"/>
  <c r="M24240" i="2" s="1"/>
  <c r="AB971" i="2" s="1"/>
  <c r="K24246" i="2"/>
  <c r="M24246" i="2" s="1"/>
  <c r="AH971" i="2" s="1"/>
  <c r="K24228" i="2"/>
  <c r="M24228" i="2" s="1"/>
  <c r="P971" i="2" s="1"/>
  <c r="K24249" i="2"/>
  <c r="M24249" i="2" s="1"/>
  <c r="AK971" i="2" s="1"/>
  <c r="K24232" i="2"/>
  <c r="M24232" i="2" s="1"/>
  <c r="T971" i="2" s="1"/>
  <c r="K24238" i="2"/>
  <c r="M24238" i="2" s="1"/>
  <c r="Z971" i="2" s="1"/>
  <c r="K24251" i="2"/>
  <c r="M24251" i="2" s="1"/>
  <c r="AM971" i="2" s="1"/>
  <c r="K24241" i="2"/>
  <c r="M24241" i="2" s="1"/>
  <c r="AC971" i="2" s="1"/>
  <c r="K24230" i="2"/>
  <c r="M24230" i="2" s="1"/>
  <c r="R971" i="2" s="1"/>
  <c r="K24243" i="2"/>
  <c r="M24243" i="2" s="1"/>
  <c r="AE971" i="2" s="1"/>
  <c r="K24233" i="2"/>
  <c r="M24233" i="2" s="1"/>
  <c r="U971" i="2" s="1"/>
  <c r="K24245" i="2"/>
  <c r="M24245" i="2" s="1"/>
  <c r="AG971" i="2" s="1"/>
  <c r="K24235" i="2"/>
  <c r="M24235" i="2" s="1"/>
  <c r="W971" i="2" s="1"/>
  <c r="K24247" i="2"/>
  <c r="M24247" i="2" s="1"/>
  <c r="AI971" i="2" s="1"/>
  <c r="K24237" i="2"/>
  <c r="M24237" i="2" s="1"/>
  <c r="Y971" i="2" s="1"/>
  <c r="K24227" i="2"/>
  <c r="M24227" i="2" s="1"/>
  <c r="O971" i="2" s="1"/>
  <c r="K24239" i="2"/>
  <c r="M24239" i="2" s="1"/>
  <c r="AA971" i="2" s="1"/>
  <c r="K11956" i="2"/>
  <c r="M11956" i="2" s="1"/>
  <c r="S480" i="2" s="1"/>
  <c r="K11961" i="2"/>
  <c r="M11961" i="2" s="1"/>
  <c r="X480" i="2" s="1"/>
  <c r="K11959" i="2"/>
  <c r="M11959" i="2" s="1"/>
  <c r="V480" i="2" s="1"/>
  <c r="K11971" i="2"/>
  <c r="M11971" i="2" s="1"/>
  <c r="AH480" i="2" s="1"/>
  <c r="K11953" i="2"/>
  <c r="M11953" i="2" s="1"/>
  <c r="P480" i="2" s="1"/>
  <c r="K11974" i="2"/>
  <c r="M11974" i="2" s="1"/>
  <c r="AK480" i="2" s="1"/>
  <c r="K11963" i="2"/>
  <c r="M11963" i="2" s="1"/>
  <c r="Z480" i="2" s="1"/>
  <c r="K11976" i="2"/>
  <c r="M11976" i="2" s="1"/>
  <c r="AM480" i="2" s="1"/>
  <c r="K11966" i="2"/>
  <c r="M11966" i="2" s="1"/>
  <c r="AC480" i="2" s="1"/>
  <c r="K11955" i="2"/>
  <c r="M11955" i="2" s="1"/>
  <c r="R480" i="2" s="1"/>
  <c r="K11968" i="2"/>
  <c r="K11958" i="2"/>
  <c r="M11958" i="2" s="1"/>
  <c r="U480" i="2" s="1"/>
  <c r="K11970" i="2"/>
  <c r="M11970" i="2" s="1"/>
  <c r="AG480" i="2" s="1"/>
  <c r="K11960" i="2"/>
  <c r="M11960" i="2" s="1"/>
  <c r="K11957" i="2"/>
  <c r="M11957" i="2" s="1"/>
  <c r="T480" i="2" s="1"/>
  <c r="K11962" i="2"/>
  <c r="M11962" i="2" s="1"/>
  <c r="Y480" i="2" s="1"/>
  <c r="K11952" i="2"/>
  <c r="M11952" i="2" s="1"/>
  <c r="O480" i="2" s="1"/>
  <c r="K11965" i="2"/>
  <c r="M11965" i="2" s="1"/>
  <c r="AB480" i="2" s="1"/>
  <c r="K11972" i="2"/>
  <c r="K11954" i="2"/>
  <c r="M11954" i="2" s="1"/>
  <c r="Q480" i="2" s="1"/>
  <c r="K11975" i="2"/>
  <c r="M11975" i="2" s="1"/>
  <c r="AL480" i="2" s="1"/>
  <c r="K11973" i="2"/>
  <c r="M11973" i="2" s="1"/>
  <c r="AJ480" i="2" s="1"/>
  <c r="K11964" i="2"/>
  <c r="M11964" i="2" s="1"/>
  <c r="AA480" i="2" s="1"/>
  <c r="K11969" i="2"/>
  <c r="M11969" i="2" s="1"/>
  <c r="AF480" i="2" s="1"/>
  <c r="K11967" i="2"/>
  <c r="M11967" i="2" s="1"/>
  <c r="AD480" i="2" s="1"/>
  <c r="K20451" i="2"/>
  <c r="M20451" i="2" s="1"/>
  <c r="AM819" i="2" s="1"/>
  <c r="K20441" i="2"/>
  <c r="M20441" i="2" s="1"/>
  <c r="AC819" i="2" s="1"/>
  <c r="K20430" i="2"/>
  <c r="M20430" i="2" s="1"/>
  <c r="R819" i="2" s="1"/>
  <c r="K20443" i="2"/>
  <c r="M20443" i="2" s="1"/>
  <c r="AE819" i="2" s="1"/>
  <c r="K20433" i="2"/>
  <c r="M20433" i="2" s="1"/>
  <c r="U819" i="2" s="1"/>
  <c r="K20438" i="2"/>
  <c r="M20438" i="2" s="1"/>
  <c r="Z819" i="2" s="1"/>
  <c r="K20445" i="2"/>
  <c r="M20445" i="2" s="1"/>
  <c r="AG819" i="2" s="1"/>
  <c r="K20435" i="2"/>
  <c r="M20435" i="2" s="1"/>
  <c r="W819" i="2" s="1"/>
  <c r="K20448" i="2"/>
  <c r="M20448" i="2" s="1"/>
  <c r="AJ819" i="2" s="1"/>
  <c r="K20446" i="2"/>
  <c r="M20446" i="2" s="1"/>
  <c r="AH819" i="2" s="1"/>
  <c r="K20437" i="2"/>
  <c r="M20437" i="2" s="1"/>
  <c r="Y819" i="2" s="1"/>
  <c r="K20427" i="2"/>
  <c r="M20427" i="2" s="1"/>
  <c r="O819" i="2" s="1"/>
  <c r="K20440" i="2"/>
  <c r="M20440" i="2" s="1"/>
  <c r="AB819" i="2" s="1"/>
  <c r="K20429" i="2"/>
  <c r="M20429" i="2" s="1"/>
  <c r="Q819" i="2" s="1"/>
  <c r="K20450" i="2"/>
  <c r="M20450" i="2" s="1"/>
  <c r="AL819" i="2" s="1"/>
  <c r="K20432" i="2"/>
  <c r="M20432" i="2" s="1"/>
  <c r="T819" i="2" s="1"/>
  <c r="K20444" i="2"/>
  <c r="M20444" i="2" s="1"/>
  <c r="AF819" i="2" s="1"/>
  <c r="K20442" i="2"/>
  <c r="M20442" i="2" s="1"/>
  <c r="AD819" i="2" s="1"/>
  <c r="K20447" i="2"/>
  <c r="M20447" i="2" s="1"/>
  <c r="AI819" i="2" s="1"/>
  <c r="K20436" i="2"/>
  <c r="M20436" i="2" s="1"/>
  <c r="X819" i="2" s="1"/>
  <c r="K20434" i="2"/>
  <c r="M20434" i="2" s="1"/>
  <c r="V819" i="2" s="1"/>
  <c r="K20439" i="2"/>
  <c r="M20439" i="2" s="1"/>
  <c r="AA819" i="2" s="1"/>
  <c r="K20428" i="2"/>
  <c r="M20428" i="2" s="1"/>
  <c r="P819" i="2" s="1"/>
  <c r="K20449" i="2"/>
  <c r="M20449" i="2" s="1"/>
  <c r="AK819" i="2" s="1"/>
  <c r="K20431" i="2"/>
  <c r="M20431" i="2" s="1"/>
  <c r="S819" i="2" s="1"/>
  <c r="K7399" i="2"/>
  <c r="M7399" i="2" s="1"/>
  <c r="AK297" i="2" s="1"/>
  <c r="K7380" i="2"/>
  <c r="M7380" i="2" s="1"/>
  <c r="R297" i="2" s="1"/>
  <c r="K7381" i="2"/>
  <c r="M7381" i="2" s="1"/>
  <c r="S297" i="2" s="1"/>
  <c r="K7394" i="2"/>
  <c r="M7394" i="2" s="1"/>
  <c r="AF297" i="2" s="1"/>
  <c r="K7391" i="2"/>
  <c r="M7391" i="2" s="1"/>
  <c r="AC297" i="2" s="1"/>
  <c r="K7400" i="2"/>
  <c r="M7400" i="2" s="1"/>
  <c r="AL297" i="2" s="1"/>
  <c r="K7384" i="2"/>
  <c r="M7384" i="2" s="1"/>
  <c r="V297" i="2" s="1"/>
  <c r="K7386" i="2"/>
  <c r="M7386" i="2" s="1"/>
  <c r="X297" i="2" s="1"/>
  <c r="K7383" i="2"/>
  <c r="M7383" i="2" s="1"/>
  <c r="U297" i="2" s="1"/>
  <c r="K7379" i="2"/>
  <c r="M7379" i="2" s="1"/>
  <c r="Q297" i="2" s="1"/>
  <c r="K7378" i="2"/>
  <c r="M7378" i="2" s="1"/>
  <c r="P297" i="2" s="1"/>
  <c r="K7398" i="2"/>
  <c r="M7398" i="2" s="1"/>
  <c r="AJ297" i="2" s="1"/>
  <c r="K7397" i="2"/>
  <c r="M7397" i="2" s="1"/>
  <c r="AI297" i="2" s="1"/>
  <c r="K7401" i="2"/>
  <c r="M7401" i="2" s="1"/>
  <c r="AM297" i="2" s="1"/>
  <c r="K7390" i="2"/>
  <c r="M7390" i="2" s="1"/>
  <c r="AB297" i="2" s="1"/>
  <c r="K7395" i="2"/>
  <c r="M7395" i="2" s="1"/>
  <c r="AG297" i="2" s="1"/>
  <c r="K7393" i="2"/>
  <c r="M7393" i="2" s="1"/>
  <c r="AE297" i="2" s="1"/>
  <c r="K7382" i="2"/>
  <c r="M7382" i="2" s="1"/>
  <c r="T297" i="2" s="1"/>
  <c r="K7392" i="2"/>
  <c r="M7392" i="2" s="1"/>
  <c r="AD297" i="2" s="1"/>
  <c r="K7385" i="2"/>
  <c r="M7385" i="2" s="1"/>
  <c r="W297" i="2" s="1"/>
  <c r="K7396" i="2"/>
  <c r="M7396" i="2" s="1"/>
  <c r="AH297" i="2" s="1"/>
  <c r="K7389" i="2"/>
  <c r="M7389" i="2" s="1"/>
  <c r="AA297" i="2" s="1"/>
  <c r="K7377" i="2"/>
  <c r="M7377" i="2" s="1"/>
  <c r="O297" i="2" s="1"/>
  <c r="K7388" i="2"/>
  <c r="M7388" i="2" s="1"/>
  <c r="K7387" i="2"/>
  <c r="M7387" i="2" s="1"/>
  <c r="Y297" i="2" s="1"/>
  <c r="K13925" i="2"/>
  <c r="M13925" i="2" s="1"/>
  <c r="AL558" i="2" s="1"/>
  <c r="K13907" i="2"/>
  <c r="M13907" i="2" s="1"/>
  <c r="T558" i="2" s="1"/>
  <c r="K13912" i="2"/>
  <c r="M13912" i="2" s="1"/>
  <c r="Y558" i="2" s="1"/>
  <c r="K13918" i="2"/>
  <c r="M13918" i="2" s="1"/>
  <c r="AE558" i="2" s="1"/>
  <c r="K13917" i="2"/>
  <c r="M13917" i="2" s="1"/>
  <c r="AD558" i="2" s="1"/>
  <c r="K13922" i="2"/>
  <c r="M13922" i="2" s="1"/>
  <c r="AI558" i="2" s="1"/>
  <c r="K13904" i="2"/>
  <c r="M13904" i="2" s="1"/>
  <c r="Q558" i="2" s="1"/>
  <c r="K13909" i="2"/>
  <c r="M13909" i="2" s="1"/>
  <c r="V558" i="2" s="1"/>
  <c r="K13914" i="2"/>
  <c r="M13914" i="2" s="1"/>
  <c r="AA558" i="2" s="1"/>
  <c r="K13919" i="2"/>
  <c r="M13919" i="2" s="1"/>
  <c r="AF558" i="2" s="1"/>
  <c r="K13924" i="2"/>
  <c r="M13924" i="2" s="1"/>
  <c r="AK558" i="2" s="1"/>
  <c r="K13906" i="2"/>
  <c r="M13906" i="2" s="1"/>
  <c r="S558" i="2" s="1"/>
  <c r="K13911" i="2"/>
  <c r="M13911" i="2" s="1"/>
  <c r="K13916" i="2"/>
  <c r="M13916" i="2" s="1"/>
  <c r="AC558" i="2" s="1"/>
  <c r="K13921" i="2"/>
  <c r="M13921" i="2" s="1"/>
  <c r="AH558" i="2" s="1"/>
  <c r="K13903" i="2"/>
  <c r="K13908" i="2"/>
  <c r="M13908" i="2" s="1"/>
  <c r="U558" i="2" s="1"/>
  <c r="K13913" i="2"/>
  <c r="M13913" i="2" s="1"/>
  <c r="Z558" i="2" s="1"/>
  <c r="K13902" i="2"/>
  <c r="M13902" i="2" s="1"/>
  <c r="O558" i="2" s="1"/>
  <c r="K13923" i="2"/>
  <c r="M13923" i="2" s="1"/>
  <c r="AJ558" i="2" s="1"/>
  <c r="K13905" i="2"/>
  <c r="M13905" i="2" s="1"/>
  <c r="R558" i="2" s="1"/>
  <c r="K13926" i="2"/>
  <c r="M13926" i="2" s="1"/>
  <c r="AM558" i="2" s="1"/>
  <c r="K13915" i="2"/>
  <c r="M13915" i="2" s="1"/>
  <c r="AB558" i="2" s="1"/>
  <c r="K13920" i="2"/>
  <c r="K13910" i="2"/>
  <c r="M13910" i="2" s="1"/>
  <c r="W558" i="2" s="1"/>
  <c r="K12585" i="2"/>
  <c r="M12585" i="2" s="1"/>
  <c r="W505" i="2" s="1"/>
  <c r="K12598" i="2"/>
  <c r="M12598" i="2" s="1"/>
  <c r="AJ505" i="2" s="1"/>
  <c r="K12580" i="2"/>
  <c r="M12580" i="2" s="1"/>
  <c r="R505" i="2" s="1"/>
  <c r="K12577" i="2"/>
  <c r="M12577" i="2" s="1"/>
  <c r="O505" i="2" s="1"/>
  <c r="K12590" i="2"/>
  <c r="M12590" i="2" s="1"/>
  <c r="AB505" i="2" s="1"/>
  <c r="K12594" i="2"/>
  <c r="M12594" i="2" s="1"/>
  <c r="AF505" i="2" s="1"/>
  <c r="K12600" i="2"/>
  <c r="M12600" i="2" s="1"/>
  <c r="AL505" i="2" s="1"/>
  <c r="K12582" i="2"/>
  <c r="M12582" i="2" s="1"/>
  <c r="T505" i="2" s="1"/>
  <c r="K12586" i="2"/>
  <c r="M12586" i="2" s="1"/>
  <c r="X505" i="2" s="1"/>
  <c r="K12592" i="2"/>
  <c r="M12592" i="2" s="1"/>
  <c r="AD505" i="2" s="1"/>
  <c r="K12597" i="2"/>
  <c r="M12597" i="2" s="1"/>
  <c r="AI505" i="2" s="1"/>
  <c r="K12578" i="2"/>
  <c r="M12578" i="2" s="1"/>
  <c r="P505" i="2" s="1"/>
  <c r="K12584" i="2"/>
  <c r="M12584" i="2" s="1"/>
  <c r="V505" i="2" s="1"/>
  <c r="K12589" i="2"/>
  <c r="M12589" i="2" s="1"/>
  <c r="AA505" i="2" s="1"/>
  <c r="K12579" i="2"/>
  <c r="M12579" i="2" s="1"/>
  <c r="Q505" i="2" s="1"/>
  <c r="K12599" i="2"/>
  <c r="M12599" i="2" s="1"/>
  <c r="AK505" i="2" s="1"/>
  <c r="K12581" i="2"/>
  <c r="M12581" i="2" s="1"/>
  <c r="S505" i="2" s="1"/>
  <c r="K12595" i="2"/>
  <c r="M12595" i="2" s="1"/>
  <c r="AG505" i="2" s="1"/>
  <c r="K12601" i="2"/>
  <c r="M12601" i="2" s="1"/>
  <c r="AM505" i="2" s="1"/>
  <c r="K12591" i="2"/>
  <c r="M12591" i="2" s="1"/>
  <c r="AC505" i="2" s="1"/>
  <c r="K12596" i="2"/>
  <c r="M12596" i="2" s="1"/>
  <c r="AH505" i="2" s="1"/>
  <c r="K12587" i="2"/>
  <c r="M12587" i="2" s="1"/>
  <c r="Y505" i="2" s="1"/>
  <c r="K12593" i="2"/>
  <c r="M12593" i="2" s="1"/>
  <c r="AE505" i="2" s="1"/>
  <c r="K12583" i="2"/>
  <c r="M12583" i="2" s="1"/>
  <c r="U505" i="2" s="1"/>
  <c r="K12588" i="2"/>
  <c r="M12588" i="2" s="1"/>
  <c r="Z505" i="2" s="1"/>
  <c r="K3069" i="2"/>
  <c r="M3069" i="2" s="1"/>
  <c r="AF124" i="2" s="1"/>
  <c r="K3076" i="2"/>
  <c r="M3076" i="2" s="1"/>
  <c r="AM124" i="2" s="1"/>
  <c r="K3063" i="2"/>
  <c r="M3063" i="2" s="1"/>
  <c r="Z124" i="2" s="1"/>
  <c r="K3074" i="2"/>
  <c r="M3074" i="2" s="1"/>
  <c r="AK124" i="2" s="1"/>
  <c r="K3075" i="2"/>
  <c r="M3075" i="2" s="1"/>
  <c r="AL124" i="2" s="1"/>
  <c r="K3058" i="2"/>
  <c r="M3058" i="2" s="1"/>
  <c r="U124" i="2" s="1"/>
  <c r="K3055" i="2"/>
  <c r="M3055" i="2" s="1"/>
  <c r="R124" i="2" s="1"/>
  <c r="K3066" i="2"/>
  <c r="M3066" i="2" s="1"/>
  <c r="AC124" i="2" s="1"/>
  <c r="K3067" i="2"/>
  <c r="M3067" i="2" s="1"/>
  <c r="AD124" i="2" s="1"/>
  <c r="K3068" i="2"/>
  <c r="M3068" i="2" s="1"/>
  <c r="AE124" i="2" s="1"/>
  <c r="K3073" i="2"/>
  <c r="M3073" i="2" s="1"/>
  <c r="AJ124" i="2" s="1"/>
  <c r="K3061" i="2"/>
  <c r="M3061" i="2" s="1"/>
  <c r="K3057" i="2"/>
  <c r="M3057" i="2" s="1"/>
  <c r="T124" i="2" s="1"/>
  <c r="K3065" i="2"/>
  <c r="K3053" i="2"/>
  <c r="M3053" i="2" s="1"/>
  <c r="P124" i="2" s="1"/>
  <c r="K3064" i="2"/>
  <c r="M3064" i="2" s="1"/>
  <c r="AA124" i="2" s="1"/>
  <c r="K3072" i="2"/>
  <c r="M3072" i="2" s="1"/>
  <c r="AI124" i="2" s="1"/>
  <c r="K3060" i="2"/>
  <c r="M3060" i="2" s="1"/>
  <c r="W124" i="2" s="1"/>
  <c r="K3056" i="2"/>
  <c r="M3056" i="2" s="1"/>
  <c r="S124" i="2" s="1"/>
  <c r="K3071" i="2"/>
  <c r="M3071" i="2" s="1"/>
  <c r="AH124" i="2" s="1"/>
  <c r="K3052" i="2"/>
  <c r="M3052" i="2" s="1"/>
  <c r="O124" i="2" s="1"/>
  <c r="K3062" i="2"/>
  <c r="M3062" i="2" s="1"/>
  <c r="Y124" i="2" s="1"/>
  <c r="K3070" i="2"/>
  <c r="M3070" i="2" s="1"/>
  <c r="AG124" i="2" s="1"/>
  <c r="K3059" i="2"/>
  <c r="M3059" i="2" s="1"/>
  <c r="V124" i="2" s="1"/>
  <c r="K3054" i="2"/>
  <c r="M3054" i="2" s="1"/>
  <c r="Q124" i="2" s="1"/>
  <c r="K9137" i="2"/>
  <c r="M9137" i="2" s="1"/>
  <c r="Y367" i="2" s="1"/>
  <c r="K9127" i="2"/>
  <c r="M9127" i="2" s="1"/>
  <c r="O367" i="2" s="1"/>
  <c r="K9133" i="2"/>
  <c r="M9133" i="2" s="1"/>
  <c r="U367" i="2" s="1"/>
  <c r="K9147" i="2"/>
  <c r="M9147" i="2" s="1"/>
  <c r="AI367" i="2" s="1"/>
  <c r="K9129" i="2"/>
  <c r="M9129" i="2" s="1"/>
  <c r="Q367" i="2" s="1"/>
  <c r="K9150" i="2"/>
  <c r="M9150" i="2" s="1"/>
  <c r="AL367" i="2" s="1"/>
  <c r="K9141" i="2"/>
  <c r="M9141" i="2" s="1"/>
  <c r="AC367" i="2" s="1"/>
  <c r="K9139" i="2"/>
  <c r="M9139" i="2" s="1"/>
  <c r="AA367" i="2" s="1"/>
  <c r="K9144" i="2"/>
  <c r="M9144" i="2" s="1"/>
  <c r="AF367" i="2" s="1"/>
  <c r="K9142" i="2"/>
  <c r="M9142" i="2" s="1"/>
  <c r="AD367" i="2" s="1"/>
  <c r="K9131" i="2"/>
  <c r="M9131" i="2" s="1"/>
  <c r="S367" i="2" s="1"/>
  <c r="K9136" i="2"/>
  <c r="M9136" i="2" s="1"/>
  <c r="K9134" i="2"/>
  <c r="M9134" i="2" s="1"/>
  <c r="V367" i="2" s="1"/>
  <c r="K9146" i="2"/>
  <c r="M9146" i="2" s="1"/>
  <c r="AH367" i="2" s="1"/>
  <c r="K9128" i="2"/>
  <c r="M9128" i="2" s="1"/>
  <c r="P367" i="2" s="1"/>
  <c r="K9148" i="2"/>
  <c r="M9148" i="2" s="1"/>
  <c r="AJ367" i="2" s="1"/>
  <c r="K9138" i="2"/>
  <c r="M9138" i="2" s="1"/>
  <c r="Z367" i="2" s="1"/>
  <c r="K9151" i="2"/>
  <c r="M9151" i="2" s="1"/>
  <c r="AM367" i="2" s="1"/>
  <c r="K9140" i="2"/>
  <c r="M9140" i="2" s="1"/>
  <c r="AB367" i="2" s="1"/>
  <c r="K9130" i="2"/>
  <c r="M9130" i="2" s="1"/>
  <c r="R367" i="2" s="1"/>
  <c r="K9143" i="2"/>
  <c r="K9132" i="2"/>
  <c r="M9132" i="2" s="1"/>
  <c r="T367" i="2" s="1"/>
  <c r="K9145" i="2"/>
  <c r="M9145" i="2" s="1"/>
  <c r="AG367" i="2" s="1"/>
  <c r="K9135" i="2"/>
  <c r="M9135" i="2" s="1"/>
  <c r="W367" i="2" s="1"/>
  <c r="K9149" i="2"/>
  <c r="M9149" i="2" s="1"/>
  <c r="AK367" i="2" s="1"/>
  <c r="K14268" i="2"/>
  <c r="M14268" i="2" s="1"/>
  <c r="AE572" i="2" s="1"/>
  <c r="K14258" i="2"/>
  <c r="M14258" i="2" s="1"/>
  <c r="U572" i="2" s="1"/>
  <c r="K14263" i="2"/>
  <c r="M14263" i="2" s="1"/>
  <c r="Z572" i="2" s="1"/>
  <c r="K14260" i="2"/>
  <c r="M14260" i="2" s="1"/>
  <c r="K14273" i="2"/>
  <c r="M14273" i="2" s="1"/>
  <c r="AJ572" i="2" s="1"/>
  <c r="K14255" i="2"/>
  <c r="M14255" i="2" s="1"/>
  <c r="R572" i="2" s="1"/>
  <c r="K14252" i="2"/>
  <c r="M14252" i="2" s="1"/>
  <c r="O572" i="2" s="1"/>
  <c r="K14265" i="2"/>
  <c r="M14265" i="2" s="1"/>
  <c r="AB572" i="2" s="1"/>
  <c r="K14270" i="2"/>
  <c r="M14270" i="2" s="1"/>
  <c r="AG572" i="2" s="1"/>
  <c r="K14275" i="2"/>
  <c r="M14275" i="2" s="1"/>
  <c r="AL572" i="2" s="1"/>
  <c r="K14257" i="2"/>
  <c r="M14257" i="2" s="1"/>
  <c r="T572" i="2" s="1"/>
  <c r="K14262" i="2"/>
  <c r="M14262" i="2" s="1"/>
  <c r="Y572" i="2" s="1"/>
  <c r="K14269" i="2"/>
  <c r="M14269" i="2" s="1"/>
  <c r="AF572" i="2" s="1"/>
  <c r="K14267" i="2"/>
  <c r="M14267" i="2" s="1"/>
  <c r="AD572" i="2" s="1"/>
  <c r="K14272" i="2"/>
  <c r="M14272" i="2" s="1"/>
  <c r="AI572" i="2" s="1"/>
  <c r="K14254" i="2"/>
  <c r="M14254" i="2" s="1"/>
  <c r="Q572" i="2" s="1"/>
  <c r="K14261" i="2"/>
  <c r="M14261" i="2" s="1"/>
  <c r="X572" i="2" s="1"/>
  <c r="K14259" i="2"/>
  <c r="M14259" i="2" s="1"/>
  <c r="V572" i="2" s="1"/>
  <c r="K14264" i="2"/>
  <c r="M14264" i="2" s="1"/>
  <c r="AA572" i="2" s="1"/>
  <c r="K14253" i="2"/>
  <c r="M14253" i="2" s="1"/>
  <c r="P572" i="2" s="1"/>
  <c r="K14274" i="2"/>
  <c r="M14274" i="2" s="1"/>
  <c r="AK572" i="2" s="1"/>
  <c r="K14256" i="2"/>
  <c r="M14256" i="2" s="1"/>
  <c r="S572" i="2" s="1"/>
  <c r="K14276" i="2"/>
  <c r="M14276" i="2" s="1"/>
  <c r="AM572" i="2" s="1"/>
  <c r="K14266" i="2"/>
  <c r="M14266" i="2" s="1"/>
  <c r="AC572" i="2" s="1"/>
  <c r="K14271" i="2"/>
  <c r="M14271" i="2" s="1"/>
  <c r="AH572" i="2" s="1"/>
  <c r="K3137" i="2"/>
  <c r="M3137" i="2" s="1"/>
  <c r="Y127" i="2" s="1"/>
  <c r="K3127" i="2"/>
  <c r="M3127" i="2" s="1"/>
  <c r="O127" i="2" s="1"/>
  <c r="K3139" i="2"/>
  <c r="M3139" i="2" s="1"/>
  <c r="AA127" i="2" s="1"/>
  <c r="K3129" i="2"/>
  <c r="M3129" i="2" s="1"/>
  <c r="Q127" i="2" s="1"/>
  <c r="K3150" i="2"/>
  <c r="M3150" i="2" s="1"/>
  <c r="AL127" i="2" s="1"/>
  <c r="K3131" i="2"/>
  <c r="M3131" i="2" s="1"/>
  <c r="S127" i="2" s="1"/>
  <c r="K3144" i="2"/>
  <c r="M3144" i="2" s="1"/>
  <c r="AF127" i="2" s="1"/>
  <c r="K3142" i="2"/>
  <c r="M3142" i="2" s="1"/>
  <c r="AD127" i="2" s="1"/>
  <c r="K3148" i="2"/>
  <c r="M3148" i="2" s="1"/>
  <c r="AJ127" i="2" s="1"/>
  <c r="K3136" i="2"/>
  <c r="M3136" i="2" s="1"/>
  <c r="X127" i="2" s="1"/>
  <c r="K3134" i="2"/>
  <c r="M3134" i="2" s="1"/>
  <c r="V127" i="2" s="1"/>
  <c r="K3140" i="2"/>
  <c r="M3140" i="2" s="1"/>
  <c r="AB127" i="2" s="1"/>
  <c r="K3146" i="2"/>
  <c r="M3146" i="2" s="1"/>
  <c r="AH127" i="2" s="1"/>
  <c r="K3128" i="2"/>
  <c r="M3128" i="2" s="1"/>
  <c r="P127" i="2" s="1"/>
  <c r="K3149" i="2"/>
  <c r="M3149" i="2" s="1"/>
  <c r="AK127" i="2" s="1"/>
  <c r="K3132" i="2"/>
  <c r="M3132" i="2" s="1"/>
  <c r="T127" i="2" s="1"/>
  <c r="K3138" i="2"/>
  <c r="M3138" i="2" s="1"/>
  <c r="Z127" i="2" s="1"/>
  <c r="K3151" i="2"/>
  <c r="M3151" i="2" s="1"/>
  <c r="AM127" i="2" s="1"/>
  <c r="K3141" i="2"/>
  <c r="K3130" i="2"/>
  <c r="M3130" i="2" s="1"/>
  <c r="R127" i="2" s="1"/>
  <c r="K3143" i="2"/>
  <c r="M3143" i="2" s="1"/>
  <c r="AE127" i="2" s="1"/>
  <c r="K3133" i="2"/>
  <c r="M3133" i="2" s="1"/>
  <c r="U127" i="2" s="1"/>
  <c r="K3145" i="2"/>
  <c r="M3145" i="2" s="1"/>
  <c r="AG127" i="2" s="1"/>
  <c r="K3135" i="2"/>
  <c r="M3135" i="2" s="1"/>
  <c r="K3147" i="2"/>
  <c r="M3147" i="2" s="1"/>
  <c r="AI127" i="2" s="1"/>
  <c r="K22513" i="2"/>
  <c r="M22513" i="2" s="1"/>
  <c r="Z902" i="2" s="1"/>
  <c r="K22526" i="2"/>
  <c r="K22515" i="2"/>
  <c r="M22515" i="2" s="1"/>
  <c r="AB902" i="2" s="1"/>
  <c r="K22505" i="2"/>
  <c r="M22505" i="2" s="1"/>
  <c r="R902" i="2" s="1"/>
  <c r="K22518" i="2"/>
  <c r="M22518" i="2" s="1"/>
  <c r="AE902" i="2" s="1"/>
  <c r="K22507" i="2"/>
  <c r="M22507" i="2" s="1"/>
  <c r="T902" i="2" s="1"/>
  <c r="K22520" i="2"/>
  <c r="M22520" i="2" s="1"/>
  <c r="AG902" i="2" s="1"/>
  <c r="K22510" i="2"/>
  <c r="M22510" i="2" s="1"/>
  <c r="W902" i="2" s="1"/>
  <c r="K22524" i="2"/>
  <c r="M22524" i="2" s="1"/>
  <c r="AK902" i="2" s="1"/>
  <c r="K22512" i="2"/>
  <c r="M22512" i="2" s="1"/>
  <c r="Y902" i="2" s="1"/>
  <c r="K22502" i="2"/>
  <c r="M22502" i="2" s="1"/>
  <c r="O902" i="2" s="1"/>
  <c r="K22516" i="2"/>
  <c r="M22516" i="2" s="1"/>
  <c r="AC902" i="2" s="1"/>
  <c r="K22522" i="2"/>
  <c r="M22522" i="2" s="1"/>
  <c r="AI902" i="2" s="1"/>
  <c r="K22504" i="2"/>
  <c r="M22504" i="2" s="1"/>
  <c r="Q902" i="2" s="1"/>
  <c r="K22525" i="2"/>
  <c r="M22525" i="2" s="1"/>
  <c r="AL902" i="2" s="1"/>
  <c r="K22508" i="2"/>
  <c r="M22508" i="2" s="1"/>
  <c r="U902" i="2" s="1"/>
  <c r="K22514" i="2"/>
  <c r="M22514" i="2" s="1"/>
  <c r="AA902" i="2" s="1"/>
  <c r="K22519" i="2"/>
  <c r="K22517" i="2"/>
  <c r="M22517" i="2" s="1"/>
  <c r="AD902" i="2" s="1"/>
  <c r="K22506" i="2"/>
  <c r="M22506" i="2" s="1"/>
  <c r="S902" i="2" s="1"/>
  <c r="K22511" i="2"/>
  <c r="M22511" i="2" s="1"/>
  <c r="X902" i="2" s="1"/>
  <c r="K22509" i="2"/>
  <c r="M22509" i="2" s="1"/>
  <c r="V902" i="2" s="1"/>
  <c r="K22521" i="2"/>
  <c r="M22521" i="2" s="1"/>
  <c r="AH902" i="2" s="1"/>
  <c r="K22503" i="2"/>
  <c r="M22503" i="2" s="1"/>
  <c r="P902" i="2" s="1"/>
  <c r="K22523" i="2"/>
  <c r="M22523" i="2" s="1"/>
  <c r="AJ902" i="2" s="1"/>
  <c r="K10139" i="2"/>
  <c r="M10139" i="2" s="1"/>
  <c r="AA407" i="2" s="1"/>
  <c r="K10144" i="2"/>
  <c r="M10144" i="2" s="1"/>
  <c r="AF407" i="2" s="1"/>
  <c r="K10142" i="2"/>
  <c r="M10142" i="2" s="1"/>
  <c r="AD407" i="2" s="1"/>
  <c r="K10131" i="2"/>
  <c r="M10131" i="2" s="1"/>
  <c r="S407" i="2" s="1"/>
  <c r="K10136" i="2"/>
  <c r="M10136" i="2" s="1"/>
  <c r="K10134" i="2"/>
  <c r="M10134" i="2" s="1"/>
  <c r="V407" i="2" s="1"/>
  <c r="K10146" i="2"/>
  <c r="M10146" i="2" s="1"/>
  <c r="AH407" i="2" s="1"/>
  <c r="K10128" i="2"/>
  <c r="M10128" i="2" s="1"/>
  <c r="P407" i="2" s="1"/>
  <c r="K10149" i="2"/>
  <c r="K10138" i="2"/>
  <c r="M10138" i="2" s="1"/>
  <c r="Z407" i="2" s="1"/>
  <c r="K10151" i="2"/>
  <c r="M10151" i="2" s="1"/>
  <c r="AM407" i="2" s="1"/>
  <c r="K10141" i="2"/>
  <c r="M10141" i="2" s="1"/>
  <c r="AC407" i="2" s="1"/>
  <c r="K10148" i="2"/>
  <c r="M10148" i="2" s="1"/>
  <c r="AJ407" i="2" s="1"/>
  <c r="K10130" i="2"/>
  <c r="M10130" i="2" s="1"/>
  <c r="R407" i="2" s="1"/>
  <c r="K10143" i="2"/>
  <c r="M10143" i="2" s="1"/>
  <c r="AE407" i="2" s="1"/>
  <c r="K10133" i="2"/>
  <c r="M10133" i="2" s="1"/>
  <c r="U407" i="2" s="1"/>
  <c r="K10140" i="2"/>
  <c r="M10140" i="2" s="1"/>
  <c r="AB407" i="2" s="1"/>
  <c r="K10145" i="2"/>
  <c r="M10145" i="2" s="1"/>
  <c r="AG407" i="2" s="1"/>
  <c r="K10135" i="2"/>
  <c r="M10135" i="2" s="1"/>
  <c r="W407" i="2" s="1"/>
  <c r="K10132" i="2"/>
  <c r="M10132" i="2" s="1"/>
  <c r="T407" i="2" s="1"/>
  <c r="K10137" i="2"/>
  <c r="M10137" i="2" s="1"/>
  <c r="Y407" i="2" s="1"/>
  <c r="K10127" i="2"/>
  <c r="M10127" i="2" s="1"/>
  <c r="O407" i="2" s="1"/>
  <c r="K10147" i="2"/>
  <c r="M10147" i="2" s="1"/>
  <c r="AI407" i="2" s="1"/>
  <c r="K10129" i="2"/>
  <c r="M10129" i="2" s="1"/>
  <c r="Q407" i="2" s="1"/>
  <c r="K10150" i="2"/>
  <c r="K13457" i="2"/>
  <c r="M13457" i="2" s="1"/>
  <c r="T540" i="2" s="1"/>
  <c r="K13462" i="2"/>
  <c r="M13462" i="2" s="1"/>
  <c r="Y540" i="2" s="1"/>
  <c r="K13452" i="2"/>
  <c r="M13452" i="2" s="1"/>
  <c r="O540" i="2" s="1"/>
  <c r="K13472" i="2"/>
  <c r="M13472" i="2" s="1"/>
  <c r="AI540" i="2" s="1"/>
  <c r="K13454" i="2"/>
  <c r="M13454" i="2" s="1"/>
  <c r="Q540" i="2" s="1"/>
  <c r="K13474" i="2"/>
  <c r="M13474" i="2" s="1"/>
  <c r="AK540" i="2" s="1"/>
  <c r="K13464" i="2"/>
  <c r="M13464" i="2" s="1"/>
  <c r="AA540" i="2" s="1"/>
  <c r="K13469" i="2"/>
  <c r="M13469" i="2" s="1"/>
  <c r="AF540" i="2" s="1"/>
  <c r="K13466" i="2"/>
  <c r="M13466" i="2" s="1"/>
  <c r="AC540" i="2" s="1"/>
  <c r="K13456" i="2"/>
  <c r="M13456" i="2" s="1"/>
  <c r="S540" i="2" s="1"/>
  <c r="K13461" i="2"/>
  <c r="M13461" i="2" s="1"/>
  <c r="X540" i="2" s="1"/>
  <c r="K13458" i="2"/>
  <c r="M13458" i="2" s="1"/>
  <c r="U540" i="2" s="1"/>
  <c r="K13471" i="2"/>
  <c r="M13471" i="2" s="1"/>
  <c r="AH540" i="2" s="1"/>
  <c r="K13453" i="2"/>
  <c r="M13453" i="2" s="1"/>
  <c r="P540" i="2" s="1"/>
  <c r="K13475" i="2"/>
  <c r="M13475" i="2" s="1"/>
  <c r="AL540" i="2" s="1"/>
  <c r="K13463" i="2"/>
  <c r="M13463" i="2" s="1"/>
  <c r="Z540" i="2" s="1"/>
  <c r="K13476" i="2"/>
  <c r="M13476" i="2" s="1"/>
  <c r="AM540" i="2" s="1"/>
  <c r="K13467" i="2"/>
  <c r="M13467" i="2" s="1"/>
  <c r="AD540" i="2" s="1"/>
  <c r="K13473" i="2"/>
  <c r="M13473" i="2" s="1"/>
  <c r="AJ540" i="2" s="1"/>
  <c r="K13455" i="2"/>
  <c r="M13455" i="2" s="1"/>
  <c r="R540" i="2" s="1"/>
  <c r="K13468" i="2"/>
  <c r="M13468" i="2" s="1"/>
  <c r="AE540" i="2" s="1"/>
  <c r="K13459" i="2"/>
  <c r="M13459" i="2" s="1"/>
  <c r="V540" i="2" s="1"/>
  <c r="K13465" i="2"/>
  <c r="M13465" i="2" s="1"/>
  <c r="AB540" i="2" s="1"/>
  <c r="K13470" i="2"/>
  <c r="K13460" i="2"/>
  <c r="M13460" i="2" s="1"/>
  <c r="K469" i="2"/>
  <c r="M469" i="2" s="1"/>
  <c r="AF20" i="2" s="1"/>
  <c r="K475" i="2"/>
  <c r="M475" i="2" s="1"/>
  <c r="AL20" i="2" s="1"/>
  <c r="K465" i="2"/>
  <c r="M465" i="2" s="1"/>
  <c r="K471" i="2"/>
  <c r="M471" i="2" s="1"/>
  <c r="AH20" i="2" s="1"/>
  <c r="K461" i="2"/>
  <c r="M461" i="2" s="1"/>
  <c r="X20" i="2" s="1"/>
  <c r="K467" i="2"/>
  <c r="M467" i="2" s="1"/>
  <c r="AD20" i="2" s="1"/>
  <c r="K457" i="2"/>
  <c r="M457" i="2" s="1"/>
  <c r="T20" i="2" s="1"/>
  <c r="K463" i="2"/>
  <c r="M463" i="2" s="1"/>
  <c r="Z20" i="2" s="1"/>
  <c r="K453" i="2"/>
  <c r="M453" i="2" s="1"/>
  <c r="P20" i="2" s="1"/>
  <c r="K459" i="2"/>
  <c r="M459" i="2" s="1"/>
  <c r="V20" i="2" s="1"/>
  <c r="K455" i="2"/>
  <c r="M455" i="2" s="1"/>
  <c r="R20" i="2" s="1"/>
  <c r="K456" i="2"/>
  <c r="M456" i="2" s="1"/>
  <c r="S20" i="2" s="1"/>
  <c r="K472" i="2"/>
  <c r="M472" i="2" s="1"/>
  <c r="AI20" i="2" s="1"/>
  <c r="K470" i="2"/>
  <c r="M470" i="2" s="1"/>
  <c r="AG20" i="2" s="1"/>
  <c r="K476" i="2"/>
  <c r="M476" i="2" s="1"/>
  <c r="AM20" i="2" s="1"/>
  <c r="K474" i="2"/>
  <c r="M474" i="2" s="1"/>
  <c r="AK20" i="2" s="1"/>
  <c r="K462" i="2"/>
  <c r="M462" i="2" s="1"/>
  <c r="Y20" i="2" s="1"/>
  <c r="K468" i="2"/>
  <c r="M468" i="2" s="1"/>
  <c r="AE20" i="2" s="1"/>
  <c r="K466" i="2"/>
  <c r="M466" i="2" s="1"/>
  <c r="AC20" i="2" s="1"/>
  <c r="K454" i="2"/>
  <c r="M454" i="2" s="1"/>
  <c r="Q20" i="2" s="1"/>
  <c r="K460" i="2"/>
  <c r="M460" i="2" s="1"/>
  <c r="W20" i="2" s="1"/>
  <c r="K458" i="2"/>
  <c r="M458" i="2" s="1"/>
  <c r="U20" i="2" s="1"/>
  <c r="K464" i="2"/>
  <c r="M464" i="2" s="1"/>
  <c r="AA20" i="2" s="1"/>
  <c r="K452" i="2"/>
  <c r="M452" i="2" s="1"/>
  <c r="O20" i="2" s="1"/>
  <c r="K473" i="2"/>
  <c r="M473" i="2" s="1"/>
  <c r="AJ20" i="2" s="1"/>
  <c r="K8626" i="2"/>
  <c r="M8626" i="2" s="1"/>
  <c r="AM346" i="2" s="1"/>
  <c r="K8615" i="2"/>
  <c r="M8615" i="2" s="1"/>
  <c r="AB346" i="2" s="1"/>
  <c r="K8616" i="2"/>
  <c r="M8616" i="2" s="1"/>
  <c r="AC346" i="2" s="1"/>
  <c r="K8621" i="2"/>
  <c r="M8621" i="2" s="1"/>
  <c r="AH346" i="2" s="1"/>
  <c r="K8618" i="2"/>
  <c r="M8618" i="2" s="1"/>
  <c r="AE346" i="2" s="1"/>
  <c r="K8607" i="2"/>
  <c r="M8607" i="2" s="1"/>
  <c r="T346" i="2" s="1"/>
  <c r="K8613" i="2"/>
  <c r="M8613" i="2" s="1"/>
  <c r="Z346" i="2" s="1"/>
  <c r="K8610" i="2"/>
  <c r="M8610" i="2" s="1"/>
  <c r="W346" i="2" s="1"/>
  <c r="K8622" i="2"/>
  <c r="M8622" i="2" s="1"/>
  <c r="AI346" i="2" s="1"/>
  <c r="K8611" i="2"/>
  <c r="M8611" i="2" s="1"/>
  <c r="X346" i="2" s="1"/>
  <c r="K8602" i="2"/>
  <c r="M8602" i="2" s="1"/>
  <c r="O346" i="2" s="1"/>
  <c r="K8614" i="2"/>
  <c r="M8614" i="2" s="1"/>
  <c r="AA346" i="2" s="1"/>
  <c r="K8608" i="2"/>
  <c r="M8608" i="2" s="1"/>
  <c r="U346" i="2" s="1"/>
  <c r="K8625" i="2"/>
  <c r="M8625" i="2" s="1"/>
  <c r="AL346" i="2" s="1"/>
  <c r="K8606" i="2"/>
  <c r="M8606" i="2" s="1"/>
  <c r="S346" i="2" s="1"/>
  <c r="K8605" i="2"/>
  <c r="M8605" i="2" s="1"/>
  <c r="R346" i="2" s="1"/>
  <c r="K8617" i="2"/>
  <c r="M8617" i="2" s="1"/>
  <c r="AD346" i="2" s="1"/>
  <c r="K8620" i="2"/>
  <c r="M8620" i="2" s="1"/>
  <c r="AG346" i="2" s="1"/>
  <c r="K8624" i="2"/>
  <c r="M8624" i="2" s="1"/>
  <c r="AK346" i="2" s="1"/>
  <c r="K8609" i="2"/>
  <c r="M8609" i="2" s="1"/>
  <c r="V346" i="2" s="1"/>
  <c r="K8612" i="2"/>
  <c r="M8612" i="2" s="1"/>
  <c r="Y346" i="2" s="1"/>
  <c r="K8603" i="2"/>
  <c r="M8603" i="2" s="1"/>
  <c r="P346" i="2" s="1"/>
  <c r="K8623" i="2"/>
  <c r="M8623" i="2" s="1"/>
  <c r="AJ346" i="2" s="1"/>
  <c r="K8604" i="2"/>
  <c r="M8604" i="2" s="1"/>
  <c r="Q346" i="2" s="1"/>
  <c r="K8619" i="2"/>
  <c r="M8619" i="2" s="1"/>
  <c r="AF346" i="2" s="1"/>
  <c r="K12785" i="2"/>
  <c r="M12785" i="2" s="1"/>
  <c r="W513" i="2" s="1"/>
  <c r="K12798" i="2"/>
  <c r="M12798" i="2" s="1"/>
  <c r="AJ513" i="2" s="1"/>
  <c r="K12780" i="2"/>
  <c r="M12780" i="2" s="1"/>
  <c r="R513" i="2" s="1"/>
  <c r="K12777" i="2"/>
  <c r="M12777" i="2" s="1"/>
  <c r="O513" i="2" s="1"/>
  <c r="K12790" i="2"/>
  <c r="K12794" i="2"/>
  <c r="M12794" i="2" s="1"/>
  <c r="AF513" i="2" s="1"/>
  <c r="K12800" i="2"/>
  <c r="M12800" i="2" s="1"/>
  <c r="AL513" i="2" s="1"/>
  <c r="K12782" i="2"/>
  <c r="M12782" i="2" s="1"/>
  <c r="T513" i="2" s="1"/>
  <c r="K12786" i="2"/>
  <c r="M12786" i="2" s="1"/>
  <c r="X513" i="2" s="1"/>
  <c r="K12792" i="2"/>
  <c r="M12792" i="2" s="1"/>
  <c r="AD513" i="2" s="1"/>
  <c r="K12797" i="2"/>
  <c r="M12797" i="2" s="1"/>
  <c r="AI513" i="2" s="1"/>
  <c r="K12778" i="2"/>
  <c r="M12778" i="2" s="1"/>
  <c r="P513" i="2" s="1"/>
  <c r="K12784" i="2"/>
  <c r="M12784" i="2" s="1"/>
  <c r="V513" i="2" s="1"/>
  <c r="K12789" i="2"/>
  <c r="M12789" i="2" s="1"/>
  <c r="AA513" i="2" s="1"/>
  <c r="K12795" i="2"/>
  <c r="M12795" i="2" s="1"/>
  <c r="AG513" i="2" s="1"/>
  <c r="K12799" i="2"/>
  <c r="M12799" i="2" s="1"/>
  <c r="AK513" i="2" s="1"/>
  <c r="K12781" i="2"/>
  <c r="M12781" i="2" s="1"/>
  <c r="S513" i="2" s="1"/>
  <c r="K12787" i="2"/>
  <c r="M12787" i="2" s="1"/>
  <c r="K12801" i="2"/>
  <c r="M12801" i="2" s="1"/>
  <c r="AM513" i="2" s="1"/>
  <c r="K12791" i="2"/>
  <c r="M12791" i="2" s="1"/>
  <c r="AC513" i="2" s="1"/>
  <c r="K12796" i="2"/>
  <c r="M12796" i="2" s="1"/>
  <c r="AH513" i="2" s="1"/>
  <c r="K12779" i="2"/>
  <c r="M12779" i="2" s="1"/>
  <c r="Q513" i="2" s="1"/>
  <c r="K12793" i="2"/>
  <c r="M12793" i="2" s="1"/>
  <c r="AE513" i="2" s="1"/>
  <c r="K12783" i="2"/>
  <c r="M12783" i="2" s="1"/>
  <c r="U513" i="2" s="1"/>
  <c r="K12788" i="2"/>
  <c r="M12788" i="2" s="1"/>
  <c r="Z513" i="2" s="1"/>
  <c r="K4082" i="2"/>
  <c r="M4082" i="2" s="1"/>
  <c r="T165" i="2" s="1"/>
  <c r="K4087" i="2"/>
  <c r="M4087" i="2" s="1"/>
  <c r="Y165" i="2" s="1"/>
  <c r="K4077" i="2"/>
  <c r="M4077" i="2" s="1"/>
  <c r="O165" i="2" s="1"/>
  <c r="K4097" i="2"/>
  <c r="M4097" i="2" s="1"/>
  <c r="AI165" i="2" s="1"/>
  <c r="K4079" i="2"/>
  <c r="M4079" i="2" s="1"/>
  <c r="Q165" i="2" s="1"/>
  <c r="K4099" i="2"/>
  <c r="M4099" i="2" s="1"/>
  <c r="AK165" i="2" s="1"/>
  <c r="K4089" i="2"/>
  <c r="M4089" i="2" s="1"/>
  <c r="AA165" i="2" s="1"/>
  <c r="K4094" i="2"/>
  <c r="M4094" i="2" s="1"/>
  <c r="AF165" i="2" s="1"/>
  <c r="K4091" i="2"/>
  <c r="M4091" i="2" s="1"/>
  <c r="AC165" i="2" s="1"/>
  <c r="K4081" i="2"/>
  <c r="M4081" i="2" s="1"/>
  <c r="S165" i="2" s="1"/>
  <c r="K4086" i="2"/>
  <c r="M4086" i="2" s="1"/>
  <c r="X165" i="2" s="1"/>
  <c r="K4083" i="2"/>
  <c r="M4083" i="2" s="1"/>
  <c r="U165" i="2" s="1"/>
  <c r="K4096" i="2"/>
  <c r="M4096" i="2" s="1"/>
  <c r="AH165" i="2" s="1"/>
  <c r="K4078" i="2"/>
  <c r="M4078" i="2" s="1"/>
  <c r="P165" i="2" s="1"/>
  <c r="K4100" i="2"/>
  <c r="M4100" i="2" s="1"/>
  <c r="AL165" i="2" s="1"/>
  <c r="K4088" i="2"/>
  <c r="M4088" i="2" s="1"/>
  <c r="Z165" i="2" s="1"/>
  <c r="K4101" i="2"/>
  <c r="M4101" i="2" s="1"/>
  <c r="AM165" i="2" s="1"/>
  <c r="K4092" i="2"/>
  <c r="M4092" i="2" s="1"/>
  <c r="AD165" i="2" s="1"/>
  <c r="K4098" i="2"/>
  <c r="M4098" i="2" s="1"/>
  <c r="AJ165" i="2" s="1"/>
  <c r="K4080" i="2"/>
  <c r="K4093" i="2"/>
  <c r="M4093" i="2" s="1"/>
  <c r="K4084" i="2"/>
  <c r="M4084" i="2" s="1"/>
  <c r="V165" i="2" s="1"/>
  <c r="K4090" i="2"/>
  <c r="M4090" i="2" s="1"/>
  <c r="AB165" i="2" s="1"/>
  <c r="K4095" i="2"/>
  <c r="M4095" i="2" s="1"/>
  <c r="AG165" i="2" s="1"/>
  <c r="K4085" i="2"/>
  <c r="M4085" i="2" s="1"/>
  <c r="W165" i="2" s="1"/>
  <c r="K16296" i="2"/>
  <c r="M16296" i="2" s="1"/>
  <c r="AH653" i="2" s="1"/>
  <c r="K16278" i="2"/>
  <c r="M16278" i="2" s="1"/>
  <c r="P653" i="2" s="1"/>
  <c r="K16298" i="2"/>
  <c r="M16298" i="2" s="1"/>
  <c r="AJ653" i="2" s="1"/>
  <c r="K16288" i="2"/>
  <c r="M16288" i="2" s="1"/>
  <c r="Z653" i="2" s="1"/>
  <c r="K16301" i="2"/>
  <c r="M16301" i="2" s="1"/>
  <c r="AM653" i="2" s="1"/>
  <c r="K16290" i="2"/>
  <c r="M16290" i="2" s="1"/>
  <c r="AB653" i="2" s="1"/>
  <c r="K16280" i="2"/>
  <c r="M16280" i="2" s="1"/>
  <c r="R653" i="2" s="1"/>
  <c r="K16293" i="2"/>
  <c r="M16293" i="2" s="1"/>
  <c r="AE653" i="2" s="1"/>
  <c r="K16282" i="2"/>
  <c r="M16282" i="2" s="1"/>
  <c r="T653" i="2" s="1"/>
  <c r="K16295" i="2"/>
  <c r="M16295" i="2" s="1"/>
  <c r="AG653" i="2" s="1"/>
  <c r="K16285" i="2"/>
  <c r="M16285" i="2" s="1"/>
  <c r="K16291" i="2"/>
  <c r="M16291" i="2" s="1"/>
  <c r="AC653" i="2" s="1"/>
  <c r="K16287" i="2"/>
  <c r="M16287" i="2" s="1"/>
  <c r="Y653" i="2" s="1"/>
  <c r="K16277" i="2"/>
  <c r="M16277" i="2" s="1"/>
  <c r="O653" i="2" s="1"/>
  <c r="K16283" i="2"/>
  <c r="M16283" i="2" s="1"/>
  <c r="U653" i="2" s="1"/>
  <c r="K16297" i="2"/>
  <c r="M16297" i="2" s="1"/>
  <c r="AI653" i="2" s="1"/>
  <c r="K16279" i="2"/>
  <c r="M16279" i="2" s="1"/>
  <c r="Q653" i="2" s="1"/>
  <c r="K16300" i="2"/>
  <c r="M16300" i="2" s="1"/>
  <c r="AL653" i="2" s="1"/>
  <c r="K16299" i="2"/>
  <c r="M16299" i="2" s="1"/>
  <c r="AK653" i="2" s="1"/>
  <c r="K16289" i="2"/>
  <c r="M16289" i="2" s="1"/>
  <c r="AA653" i="2" s="1"/>
  <c r="K16294" i="2"/>
  <c r="M16294" i="2" s="1"/>
  <c r="AF653" i="2" s="1"/>
  <c r="K16292" i="2"/>
  <c r="M16292" i="2" s="1"/>
  <c r="AD653" i="2" s="1"/>
  <c r="K16281" i="2"/>
  <c r="M16281" i="2" s="1"/>
  <c r="S653" i="2" s="1"/>
  <c r="K16286" i="2"/>
  <c r="M16286" i="2" s="1"/>
  <c r="X653" i="2" s="1"/>
  <c r="K16284" i="2"/>
  <c r="M16284" i="2" s="1"/>
  <c r="V653" i="2" s="1"/>
  <c r="K12705" i="2"/>
  <c r="M12705" i="2" s="1"/>
  <c r="R510" i="2" s="1"/>
  <c r="K12718" i="2"/>
  <c r="M12718" i="2" s="1"/>
  <c r="AE510" i="2" s="1"/>
  <c r="K12708" i="2"/>
  <c r="M12708" i="2" s="1"/>
  <c r="U510" i="2" s="1"/>
  <c r="K12720" i="2"/>
  <c r="M12720" i="2" s="1"/>
  <c r="AG510" i="2" s="1"/>
  <c r="K12710" i="2"/>
  <c r="M12710" i="2" s="1"/>
  <c r="K12722" i="2"/>
  <c r="M12722" i="2" s="1"/>
  <c r="AI510" i="2" s="1"/>
  <c r="K12712" i="2"/>
  <c r="M12712" i="2" s="1"/>
  <c r="Y510" i="2" s="1"/>
  <c r="K12702" i="2"/>
  <c r="M12702" i="2" s="1"/>
  <c r="O510" i="2" s="1"/>
  <c r="K12714" i="2"/>
  <c r="M12714" i="2" s="1"/>
  <c r="AA510" i="2" s="1"/>
  <c r="K12704" i="2"/>
  <c r="K12725" i="2"/>
  <c r="M12725" i="2" s="1"/>
  <c r="AL510" i="2" s="1"/>
  <c r="K12706" i="2"/>
  <c r="M12706" i="2" s="1"/>
  <c r="S510" i="2" s="1"/>
  <c r="K12719" i="2"/>
  <c r="M12719" i="2" s="1"/>
  <c r="AF510" i="2" s="1"/>
  <c r="K12717" i="2"/>
  <c r="M12717" i="2" s="1"/>
  <c r="AD510" i="2" s="1"/>
  <c r="K12707" i="2"/>
  <c r="M12707" i="2" s="1"/>
  <c r="T510" i="2" s="1"/>
  <c r="K12711" i="2"/>
  <c r="M12711" i="2" s="1"/>
  <c r="X510" i="2" s="1"/>
  <c r="K12709" i="2"/>
  <c r="M12709" i="2" s="1"/>
  <c r="V510" i="2" s="1"/>
  <c r="K12723" i="2"/>
  <c r="M12723" i="2" s="1"/>
  <c r="AJ510" i="2" s="1"/>
  <c r="K12721" i="2"/>
  <c r="M12721" i="2" s="1"/>
  <c r="AH510" i="2" s="1"/>
  <c r="K12703" i="2"/>
  <c r="M12703" i="2" s="1"/>
  <c r="P510" i="2" s="1"/>
  <c r="K12724" i="2"/>
  <c r="M12724" i="2" s="1"/>
  <c r="AK510" i="2" s="1"/>
  <c r="K12715" i="2"/>
  <c r="M12715" i="2" s="1"/>
  <c r="AB510" i="2" s="1"/>
  <c r="K12713" i="2"/>
  <c r="M12713" i="2" s="1"/>
  <c r="Z510" i="2" s="1"/>
  <c r="K12726" i="2"/>
  <c r="M12726" i="2" s="1"/>
  <c r="AM510" i="2" s="1"/>
  <c r="K12716" i="2"/>
  <c r="M12716" i="2" s="1"/>
  <c r="AC510" i="2" s="1"/>
  <c r="K1244" i="2"/>
  <c r="M1244" i="2" s="1"/>
  <c r="AF51" i="2" s="1"/>
  <c r="K1242" i="2"/>
  <c r="M1242" i="2" s="1"/>
  <c r="AD51" i="2" s="1"/>
  <c r="K1246" i="2"/>
  <c r="M1246" i="2" s="1"/>
  <c r="AH51" i="2" s="1"/>
  <c r="K1236" i="2"/>
  <c r="M1236" i="2" s="1"/>
  <c r="X51" i="2" s="1"/>
  <c r="K1234" i="2"/>
  <c r="M1234" i="2" s="1"/>
  <c r="V51" i="2" s="1"/>
  <c r="K1238" i="2"/>
  <c r="M1238" i="2" s="1"/>
  <c r="Z51" i="2" s="1"/>
  <c r="K1228" i="2"/>
  <c r="M1228" i="2" s="1"/>
  <c r="P51" i="2" s="1"/>
  <c r="K1249" i="2"/>
  <c r="M1249" i="2" s="1"/>
  <c r="AK51" i="2" s="1"/>
  <c r="K1230" i="2"/>
  <c r="K1251" i="2"/>
  <c r="M1251" i="2" s="1"/>
  <c r="AM51" i="2" s="1"/>
  <c r="K1241" i="2"/>
  <c r="M1241" i="2" s="1"/>
  <c r="AC51" i="2" s="1"/>
  <c r="K1231" i="2"/>
  <c r="M1231" i="2" s="1"/>
  <c r="S51" i="2" s="1"/>
  <c r="K1243" i="2"/>
  <c r="M1243" i="2" s="1"/>
  <c r="AE51" i="2" s="1"/>
  <c r="K1233" i="2"/>
  <c r="M1233" i="2" s="1"/>
  <c r="U51" i="2" s="1"/>
  <c r="K1247" i="2"/>
  <c r="M1247" i="2" s="1"/>
  <c r="AI51" i="2" s="1"/>
  <c r="K1245" i="2"/>
  <c r="M1245" i="2" s="1"/>
  <c r="AG51" i="2" s="1"/>
  <c r="K1235" i="2"/>
  <c r="K1248" i="2"/>
  <c r="M1248" i="2" s="1"/>
  <c r="AJ51" i="2" s="1"/>
  <c r="K1239" i="2"/>
  <c r="M1239" i="2" s="1"/>
  <c r="K1237" i="2"/>
  <c r="M1237" i="2" s="1"/>
  <c r="Y51" i="2" s="1"/>
  <c r="K1227" i="2"/>
  <c r="M1227" i="2" s="1"/>
  <c r="O51" i="2" s="1"/>
  <c r="K1240" i="2"/>
  <c r="M1240" i="2" s="1"/>
  <c r="AB51" i="2" s="1"/>
  <c r="K1229" i="2"/>
  <c r="M1229" i="2" s="1"/>
  <c r="Q51" i="2" s="1"/>
  <c r="K1250" i="2"/>
  <c r="M1250" i="2" s="1"/>
  <c r="AL51" i="2" s="1"/>
  <c r="K1232" i="2"/>
  <c r="M1232" i="2" s="1"/>
  <c r="T51" i="2" s="1"/>
  <c r="K22726" i="2"/>
  <c r="M22726" i="2" s="1"/>
  <c r="AM910" i="2" s="1"/>
  <c r="K22716" i="2"/>
  <c r="M22716" i="2" s="1"/>
  <c r="AC910" i="2" s="1"/>
  <c r="K22721" i="2"/>
  <c r="M22721" i="2" s="1"/>
  <c r="AH910" i="2" s="1"/>
  <c r="K22718" i="2"/>
  <c r="M22718" i="2" s="1"/>
  <c r="AE910" i="2" s="1"/>
  <c r="K22708" i="2"/>
  <c r="M22708" i="2" s="1"/>
  <c r="U910" i="2" s="1"/>
  <c r="K22713" i="2"/>
  <c r="M22713" i="2" s="1"/>
  <c r="Z910" i="2" s="1"/>
  <c r="K22710" i="2"/>
  <c r="M22710" i="2" s="1"/>
  <c r="W910" i="2" s="1"/>
  <c r="K22723" i="2"/>
  <c r="M22723" i="2" s="1"/>
  <c r="AJ910" i="2" s="1"/>
  <c r="K22705" i="2"/>
  <c r="M22705" i="2" s="1"/>
  <c r="R910" i="2" s="1"/>
  <c r="K22702" i="2"/>
  <c r="M22702" i="2" s="1"/>
  <c r="O910" i="2" s="1"/>
  <c r="K22715" i="2"/>
  <c r="M22715" i="2" s="1"/>
  <c r="AB910" i="2" s="1"/>
  <c r="K22720" i="2"/>
  <c r="M22720" i="2" s="1"/>
  <c r="AG910" i="2" s="1"/>
  <c r="K22725" i="2"/>
  <c r="M22725" i="2" s="1"/>
  <c r="AL910" i="2" s="1"/>
  <c r="K22707" i="2"/>
  <c r="M22707" i="2" s="1"/>
  <c r="T910" i="2" s="1"/>
  <c r="K22704" i="2"/>
  <c r="M22704" i="2" s="1"/>
  <c r="Q910" i="2" s="1"/>
  <c r="K22719" i="2"/>
  <c r="M22719" i="2" s="1"/>
  <c r="AF910" i="2" s="1"/>
  <c r="K22717" i="2"/>
  <c r="M22717" i="2" s="1"/>
  <c r="AD910" i="2" s="1"/>
  <c r="K22722" i="2"/>
  <c r="M22722" i="2" s="1"/>
  <c r="AI910" i="2" s="1"/>
  <c r="K22712" i="2"/>
  <c r="M22712" i="2" s="1"/>
  <c r="K22711" i="2"/>
  <c r="M22711" i="2" s="1"/>
  <c r="X910" i="2" s="1"/>
  <c r="K22709" i="2"/>
  <c r="M22709" i="2" s="1"/>
  <c r="V910" i="2" s="1"/>
  <c r="K22714" i="2"/>
  <c r="M22714" i="2" s="1"/>
  <c r="AA910" i="2" s="1"/>
  <c r="K22703" i="2"/>
  <c r="M22703" i="2" s="1"/>
  <c r="P910" i="2" s="1"/>
  <c r="K22724" i="2"/>
  <c r="M22724" i="2" s="1"/>
  <c r="AK910" i="2" s="1"/>
  <c r="K22706" i="2"/>
  <c r="M22706" i="2" s="1"/>
  <c r="S910" i="2" s="1"/>
  <c r="K9820" i="2"/>
  <c r="M9820" i="2" s="1"/>
  <c r="AG394" i="2" s="1"/>
  <c r="K9810" i="2"/>
  <c r="M9810" i="2" s="1"/>
  <c r="W394" i="2" s="1"/>
  <c r="K9823" i="2"/>
  <c r="M9823" i="2" s="1"/>
  <c r="AJ394" i="2" s="1"/>
  <c r="K9805" i="2"/>
  <c r="M9805" i="2" s="1"/>
  <c r="R394" i="2" s="1"/>
  <c r="K9812" i="2"/>
  <c r="M9812" i="2" s="1"/>
  <c r="Y394" i="2" s="1"/>
  <c r="K9802" i="2"/>
  <c r="M9802" i="2" s="1"/>
  <c r="O394" i="2" s="1"/>
  <c r="K9815" i="2"/>
  <c r="M9815" i="2" s="1"/>
  <c r="AB394" i="2" s="1"/>
  <c r="K9804" i="2"/>
  <c r="M9804" i="2" s="1"/>
  <c r="Q394" i="2" s="1"/>
  <c r="K9825" i="2"/>
  <c r="M9825" i="2" s="1"/>
  <c r="AL394" i="2" s="1"/>
  <c r="K9807" i="2"/>
  <c r="M9807" i="2" s="1"/>
  <c r="T394" i="2" s="1"/>
  <c r="K9819" i="2"/>
  <c r="M9819" i="2" s="1"/>
  <c r="AF394" i="2" s="1"/>
  <c r="K9817" i="2"/>
  <c r="M9817" i="2" s="1"/>
  <c r="AD394" i="2" s="1"/>
  <c r="K9822" i="2"/>
  <c r="M9822" i="2" s="1"/>
  <c r="AI394" i="2" s="1"/>
  <c r="K9811" i="2"/>
  <c r="M9811" i="2" s="1"/>
  <c r="X394" i="2" s="1"/>
  <c r="K9809" i="2"/>
  <c r="M9809" i="2" s="1"/>
  <c r="V394" i="2" s="1"/>
  <c r="K9814" i="2"/>
  <c r="M9814" i="2" s="1"/>
  <c r="AA394" i="2" s="1"/>
  <c r="K9803" i="2"/>
  <c r="M9803" i="2" s="1"/>
  <c r="P394" i="2" s="1"/>
  <c r="K9824" i="2"/>
  <c r="M9824" i="2" s="1"/>
  <c r="AK394" i="2" s="1"/>
  <c r="K9806" i="2"/>
  <c r="M9806" i="2" s="1"/>
  <c r="S394" i="2" s="1"/>
  <c r="K9826" i="2"/>
  <c r="M9826" i="2" s="1"/>
  <c r="AM394" i="2" s="1"/>
  <c r="K9816" i="2"/>
  <c r="M9816" i="2" s="1"/>
  <c r="AC394" i="2" s="1"/>
  <c r="K9821" i="2"/>
  <c r="M9821" i="2" s="1"/>
  <c r="AH394" i="2" s="1"/>
  <c r="K9818" i="2"/>
  <c r="K9808" i="2"/>
  <c r="M9808" i="2" s="1"/>
  <c r="U394" i="2" s="1"/>
  <c r="K9813" i="2"/>
  <c r="M9813" i="2" s="1"/>
  <c r="Z394" i="2" s="1"/>
  <c r="K2420" i="2"/>
  <c r="M2420" i="2" s="1"/>
  <c r="AG98" i="2" s="1"/>
  <c r="K2410" i="2"/>
  <c r="M2410" i="2" s="1"/>
  <c r="W98" i="2" s="1"/>
  <c r="K2422" i="2"/>
  <c r="M2422" i="2" s="1"/>
  <c r="AI98" i="2" s="1"/>
  <c r="K2412" i="2"/>
  <c r="M2412" i="2" s="1"/>
  <c r="Y98" i="2" s="1"/>
  <c r="K2402" i="2"/>
  <c r="M2402" i="2" s="1"/>
  <c r="O98" i="2" s="1"/>
  <c r="K2414" i="2"/>
  <c r="K2404" i="2"/>
  <c r="M2404" i="2" s="1"/>
  <c r="Q98" i="2" s="1"/>
  <c r="K2425" i="2"/>
  <c r="M2425" i="2" s="1"/>
  <c r="AL98" i="2" s="1"/>
  <c r="K2406" i="2"/>
  <c r="M2406" i="2" s="1"/>
  <c r="S98" i="2" s="1"/>
  <c r="K2419" i="2"/>
  <c r="M2419" i="2" s="1"/>
  <c r="AF98" i="2" s="1"/>
  <c r="K2417" i="2"/>
  <c r="M2417" i="2" s="1"/>
  <c r="AD98" i="2" s="1"/>
  <c r="K2423" i="2"/>
  <c r="M2423" i="2" s="1"/>
  <c r="AJ98" i="2" s="1"/>
  <c r="K2411" i="2"/>
  <c r="M2411" i="2" s="1"/>
  <c r="X98" i="2" s="1"/>
  <c r="K2409" i="2"/>
  <c r="M2409" i="2" s="1"/>
  <c r="V98" i="2" s="1"/>
  <c r="K2415" i="2"/>
  <c r="M2415" i="2" s="1"/>
  <c r="AB98" i="2" s="1"/>
  <c r="K2421" i="2"/>
  <c r="M2421" i="2" s="1"/>
  <c r="AH98" i="2" s="1"/>
  <c r="K2403" i="2"/>
  <c r="M2403" i="2" s="1"/>
  <c r="P98" i="2" s="1"/>
  <c r="K2424" i="2"/>
  <c r="M2424" i="2" s="1"/>
  <c r="AK98" i="2" s="1"/>
  <c r="K2407" i="2"/>
  <c r="M2407" i="2" s="1"/>
  <c r="T98" i="2" s="1"/>
  <c r="K2413" i="2"/>
  <c r="M2413" i="2" s="1"/>
  <c r="Z98" i="2" s="1"/>
  <c r="K2426" i="2"/>
  <c r="M2426" i="2" s="1"/>
  <c r="AM98" i="2" s="1"/>
  <c r="K2416" i="2"/>
  <c r="K2405" i="2"/>
  <c r="M2405" i="2" s="1"/>
  <c r="R98" i="2" s="1"/>
  <c r="K2418" i="2"/>
  <c r="M2418" i="2" s="1"/>
  <c r="AE98" i="2" s="1"/>
  <c r="K2408" i="2"/>
  <c r="M2408" i="2" s="1"/>
  <c r="U98" i="2" s="1"/>
  <c r="K5440" i="2"/>
  <c r="M5440" i="2" s="1"/>
  <c r="AB219" i="2" s="1"/>
  <c r="K5445" i="2"/>
  <c r="M5445" i="2" s="1"/>
  <c r="AG219" i="2" s="1"/>
  <c r="K5428" i="2"/>
  <c r="M5428" i="2" s="1"/>
  <c r="P219" i="2" s="1"/>
  <c r="K5450" i="2"/>
  <c r="M5450" i="2" s="1"/>
  <c r="AL219" i="2" s="1"/>
  <c r="K5432" i="2"/>
  <c r="M5432" i="2" s="1"/>
  <c r="T219" i="2" s="1"/>
  <c r="K5437" i="2"/>
  <c r="M5437" i="2" s="1"/>
  <c r="K5435" i="2"/>
  <c r="M5435" i="2" s="1"/>
  <c r="W219" i="2" s="1"/>
  <c r="K5442" i="2"/>
  <c r="M5442" i="2" s="1"/>
  <c r="AD219" i="2" s="1"/>
  <c r="K5447" i="2"/>
  <c r="M5447" i="2" s="1"/>
  <c r="AI219" i="2" s="1"/>
  <c r="K5429" i="2"/>
  <c r="M5429" i="2" s="1"/>
  <c r="Q219" i="2" s="1"/>
  <c r="K5434" i="2"/>
  <c r="M5434" i="2" s="1"/>
  <c r="V219" i="2" s="1"/>
  <c r="K5439" i="2"/>
  <c r="M5439" i="2" s="1"/>
  <c r="AA219" i="2" s="1"/>
  <c r="K5427" i="2"/>
  <c r="M5427" i="2" s="1"/>
  <c r="O219" i="2" s="1"/>
  <c r="K5449" i="2"/>
  <c r="M5449" i="2" s="1"/>
  <c r="AK219" i="2" s="1"/>
  <c r="K5431" i="2"/>
  <c r="M5431" i="2" s="1"/>
  <c r="S219" i="2" s="1"/>
  <c r="K5451" i="2"/>
  <c r="M5451" i="2" s="1"/>
  <c r="AM219" i="2" s="1"/>
  <c r="K5441" i="2"/>
  <c r="M5441" i="2" s="1"/>
  <c r="AC219" i="2" s="1"/>
  <c r="K5446" i="2"/>
  <c r="M5446" i="2" s="1"/>
  <c r="AH219" i="2" s="1"/>
  <c r="K5444" i="2"/>
  <c r="M5444" i="2" s="1"/>
  <c r="AF219" i="2" s="1"/>
  <c r="K5433" i="2"/>
  <c r="M5433" i="2" s="1"/>
  <c r="U219" i="2" s="1"/>
  <c r="K5438" i="2"/>
  <c r="M5438" i="2" s="1"/>
  <c r="Z219" i="2" s="1"/>
  <c r="K5443" i="2"/>
  <c r="M5443" i="2" s="1"/>
  <c r="AE219" i="2" s="1"/>
  <c r="K5448" i="2"/>
  <c r="M5448" i="2" s="1"/>
  <c r="AJ219" i="2" s="1"/>
  <c r="K5430" i="2"/>
  <c r="M5430" i="2" s="1"/>
  <c r="R219" i="2" s="1"/>
  <c r="K5436" i="2"/>
  <c r="M5436" i="2" s="1"/>
  <c r="X219" i="2" s="1"/>
  <c r="K2332" i="2"/>
  <c r="M2332" i="2" s="1"/>
  <c r="T95" i="2" s="1"/>
  <c r="K2337" i="2"/>
  <c r="M2337" i="2" s="1"/>
  <c r="Y95" i="2" s="1"/>
  <c r="K2351" i="2"/>
  <c r="M2351" i="2" s="1"/>
  <c r="AM95" i="2" s="1"/>
  <c r="K2347" i="2"/>
  <c r="K2329" i="2"/>
  <c r="M2329" i="2" s="1"/>
  <c r="Q95" i="2" s="1"/>
  <c r="K2343" i="2"/>
  <c r="M2343" i="2" s="1"/>
  <c r="AE95" i="2" s="1"/>
  <c r="K2339" i="2"/>
  <c r="M2339" i="2" s="1"/>
  <c r="AA95" i="2" s="1"/>
  <c r="K2344" i="2"/>
  <c r="M2344" i="2" s="1"/>
  <c r="AF95" i="2" s="1"/>
  <c r="K2335" i="2"/>
  <c r="M2335" i="2" s="1"/>
  <c r="K2349" i="2"/>
  <c r="M2349" i="2" s="1"/>
  <c r="AK95" i="2" s="1"/>
  <c r="K2331" i="2"/>
  <c r="M2331" i="2" s="1"/>
  <c r="S95" i="2" s="1"/>
  <c r="K2336" i="2"/>
  <c r="M2336" i="2" s="1"/>
  <c r="X95" i="2" s="1"/>
  <c r="K2327" i="2"/>
  <c r="M2327" i="2" s="1"/>
  <c r="O95" i="2" s="1"/>
  <c r="K2341" i="2"/>
  <c r="M2341" i="2" s="1"/>
  <c r="AC95" i="2" s="1"/>
  <c r="K2346" i="2"/>
  <c r="M2346" i="2" s="1"/>
  <c r="AH95" i="2" s="1"/>
  <c r="K2328" i="2"/>
  <c r="M2328" i="2" s="1"/>
  <c r="P95" i="2" s="1"/>
  <c r="K2333" i="2"/>
  <c r="M2333" i="2" s="1"/>
  <c r="U95" i="2" s="1"/>
  <c r="K2338" i="2"/>
  <c r="M2338" i="2" s="1"/>
  <c r="Z95" i="2" s="1"/>
  <c r="K2350" i="2"/>
  <c r="M2350" i="2" s="1"/>
  <c r="AL95" i="2" s="1"/>
  <c r="K2348" i="2"/>
  <c r="M2348" i="2" s="1"/>
  <c r="AJ95" i="2" s="1"/>
  <c r="K2330" i="2"/>
  <c r="M2330" i="2" s="1"/>
  <c r="R95" i="2" s="1"/>
  <c r="K2342" i="2"/>
  <c r="M2342" i="2" s="1"/>
  <c r="AD95" i="2" s="1"/>
  <c r="K2345" i="2"/>
  <c r="M2345" i="2" s="1"/>
  <c r="AG95" i="2" s="1"/>
  <c r="K2334" i="2"/>
  <c r="M2334" i="2" s="1"/>
  <c r="V95" i="2" s="1"/>
  <c r="K2340" i="2"/>
  <c r="M2340" i="2" s="1"/>
  <c r="AB95" i="2" s="1"/>
  <c r="K4745" i="2"/>
  <c r="M4745" i="2" s="1"/>
  <c r="AG191" i="2" s="1"/>
  <c r="K4735" i="2"/>
  <c r="M4735" i="2" s="1"/>
  <c r="W191" i="2" s="1"/>
  <c r="K4747" i="2"/>
  <c r="K4737" i="2"/>
  <c r="M4737" i="2" s="1"/>
  <c r="Y191" i="2" s="1"/>
  <c r="K4727" i="2"/>
  <c r="M4727" i="2" s="1"/>
  <c r="O191" i="2" s="1"/>
  <c r="K4739" i="2"/>
  <c r="M4739" i="2" s="1"/>
  <c r="AA191" i="2" s="1"/>
  <c r="K4729" i="2"/>
  <c r="M4729" i="2" s="1"/>
  <c r="Q191" i="2" s="1"/>
  <c r="K4750" i="2"/>
  <c r="M4750" i="2" s="1"/>
  <c r="AL191" i="2" s="1"/>
  <c r="K4731" i="2"/>
  <c r="M4731" i="2" s="1"/>
  <c r="S191" i="2" s="1"/>
  <c r="K4744" i="2"/>
  <c r="M4744" i="2" s="1"/>
  <c r="AF191" i="2" s="1"/>
  <c r="K4742" i="2"/>
  <c r="M4742" i="2" s="1"/>
  <c r="AD191" i="2" s="1"/>
  <c r="K4748" i="2"/>
  <c r="M4748" i="2" s="1"/>
  <c r="AJ191" i="2" s="1"/>
  <c r="K4736" i="2"/>
  <c r="M4736" i="2" s="1"/>
  <c r="X191" i="2" s="1"/>
  <c r="K4734" i="2"/>
  <c r="M4734" i="2" s="1"/>
  <c r="V191" i="2" s="1"/>
  <c r="K4740" i="2"/>
  <c r="M4740" i="2" s="1"/>
  <c r="AB191" i="2" s="1"/>
  <c r="K4746" i="2"/>
  <c r="M4746" i="2" s="1"/>
  <c r="AH191" i="2" s="1"/>
  <c r="K4728" i="2"/>
  <c r="M4728" i="2" s="1"/>
  <c r="P191" i="2" s="1"/>
  <c r="K4749" i="2"/>
  <c r="M4749" i="2" s="1"/>
  <c r="AK191" i="2" s="1"/>
  <c r="K4732" i="2"/>
  <c r="M4732" i="2" s="1"/>
  <c r="T191" i="2" s="1"/>
  <c r="K4738" i="2"/>
  <c r="M4738" i="2" s="1"/>
  <c r="Z191" i="2" s="1"/>
  <c r="K4751" i="2"/>
  <c r="M4751" i="2" s="1"/>
  <c r="AM191" i="2" s="1"/>
  <c r="K4741" i="2"/>
  <c r="M4741" i="2" s="1"/>
  <c r="AC191" i="2" s="1"/>
  <c r="K4730" i="2"/>
  <c r="M4730" i="2" s="1"/>
  <c r="R191" i="2" s="1"/>
  <c r="K4743" i="2"/>
  <c r="M4743" i="2" s="1"/>
  <c r="K4733" i="2"/>
  <c r="M4733" i="2" s="1"/>
  <c r="U191" i="2" s="1"/>
  <c r="K14652" i="2"/>
  <c r="M14652" i="2" s="1"/>
  <c r="O588" i="2" s="1"/>
  <c r="K14665" i="2"/>
  <c r="M14665" i="2" s="1"/>
  <c r="AB588" i="2" s="1"/>
  <c r="K14670" i="2"/>
  <c r="M14670" i="2" s="1"/>
  <c r="AG588" i="2" s="1"/>
  <c r="K14675" i="2"/>
  <c r="M14675" i="2" s="1"/>
  <c r="AL588" i="2" s="1"/>
  <c r="K14657" i="2"/>
  <c r="M14657" i="2" s="1"/>
  <c r="T588" i="2" s="1"/>
  <c r="K14662" i="2"/>
  <c r="M14662" i="2" s="1"/>
  <c r="Y588" i="2" s="1"/>
  <c r="K14669" i="2"/>
  <c r="M14669" i="2" s="1"/>
  <c r="AF588" i="2" s="1"/>
  <c r="K14667" i="2"/>
  <c r="M14667" i="2" s="1"/>
  <c r="AD588" i="2" s="1"/>
  <c r="K14672" i="2"/>
  <c r="M14672" i="2" s="1"/>
  <c r="AI588" i="2" s="1"/>
  <c r="K14654" i="2"/>
  <c r="M14654" i="2" s="1"/>
  <c r="Q588" i="2" s="1"/>
  <c r="K14661" i="2"/>
  <c r="M14661" i="2" s="1"/>
  <c r="X588" i="2" s="1"/>
  <c r="K14659" i="2"/>
  <c r="M14659" i="2" s="1"/>
  <c r="V588" i="2" s="1"/>
  <c r="K14664" i="2"/>
  <c r="M14664" i="2" s="1"/>
  <c r="AA588" i="2" s="1"/>
  <c r="K14653" i="2"/>
  <c r="M14653" i="2" s="1"/>
  <c r="P588" i="2" s="1"/>
  <c r="K14674" i="2"/>
  <c r="M14674" i="2" s="1"/>
  <c r="AK588" i="2" s="1"/>
  <c r="K14656" i="2"/>
  <c r="M14656" i="2" s="1"/>
  <c r="S588" i="2" s="1"/>
  <c r="K14676" i="2"/>
  <c r="M14676" i="2" s="1"/>
  <c r="AM588" i="2" s="1"/>
  <c r="K14666" i="2"/>
  <c r="M14666" i="2" s="1"/>
  <c r="AC588" i="2" s="1"/>
  <c r="K14671" i="2"/>
  <c r="M14671" i="2" s="1"/>
  <c r="AH588" i="2" s="1"/>
  <c r="K14668" i="2"/>
  <c r="M14668" i="2" s="1"/>
  <c r="AE588" i="2" s="1"/>
  <c r="K14658" i="2"/>
  <c r="M14658" i="2" s="1"/>
  <c r="U588" i="2" s="1"/>
  <c r="K14663" i="2"/>
  <c r="M14663" i="2" s="1"/>
  <c r="Z588" i="2" s="1"/>
  <c r="K14660" i="2"/>
  <c r="M14660" i="2" s="1"/>
  <c r="W588" i="2" s="1"/>
  <c r="K14673" i="2"/>
  <c r="M14673" i="2" s="1"/>
  <c r="AJ588" i="2" s="1"/>
  <c r="K14655" i="2"/>
  <c r="M14655" i="2" s="1"/>
  <c r="R588" i="2" s="1"/>
  <c r="K23618" i="2"/>
  <c r="M23618" i="2" s="1"/>
  <c r="AE946" i="2" s="1"/>
  <c r="K23608" i="2"/>
  <c r="M23608" i="2" s="1"/>
  <c r="U946" i="2" s="1"/>
  <c r="K23612" i="2"/>
  <c r="M23612" i="2" s="1"/>
  <c r="Y946" i="2" s="1"/>
  <c r="K23610" i="2"/>
  <c r="M23610" i="2" s="1"/>
  <c r="W946" i="2" s="1"/>
  <c r="K23623" i="2"/>
  <c r="M23623" i="2" s="1"/>
  <c r="AJ946" i="2" s="1"/>
  <c r="K23604" i="2"/>
  <c r="M23604" i="2" s="1"/>
  <c r="Q946" i="2" s="1"/>
  <c r="K23602" i="2"/>
  <c r="M23602" i="2" s="1"/>
  <c r="O946" i="2" s="1"/>
  <c r="K23615" i="2"/>
  <c r="M23615" i="2" s="1"/>
  <c r="AB946" i="2" s="1"/>
  <c r="K23613" i="2"/>
  <c r="K23625" i="2"/>
  <c r="M23625" i="2" s="1"/>
  <c r="AL946" i="2" s="1"/>
  <c r="K23607" i="2"/>
  <c r="M23607" i="2" s="1"/>
  <c r="T946" i="2" s="1"/>
  <c r="K23605" i="2"/>
  <c r="M23605" i="2" s="1"/>
  <c r="R946" i="2" s="1"/>
  <c r="K23619" i="2"/>
  <c r="M23619" i="2" s="1"/>
  <c r="AF946" i="2" s="1"/>
  <c r="K23617" i="2"/>
  <c r="M23617" i="2" s="1"/>
  <c r="AD946" i="2" s="1"/>
  <c r="K23622" i="2"/>
  <c r="M23622" i="2" s="1"/>
  <c r="AI946" i="2" s="1"/>
  <c r="K23621" i="2"/>
  <c r="M23621" i="2" s="1"/>
  <c r="AH946" i="2" s="1"/>
  <c r="K23611" i="2"/>
  <c r="M23611" i="2" s="1"/>
  <c r="K23609" i="2"/>
  <c r="M23609" i="2" s="1"/>
  <c r="V946" i="2" s="1"/>
  <c r="K23614" i="2"/>
  <c r="M23614" i="2" s="1"/>
  <c r="AA946" i="2" s="1"/>
  <c r="K23603" i="2"/>
  <c r="M23603" i="2" s="1"/>
  <c r="P946" i="2" s="1"/>
  <c r="K23624" i="2"/>
  <c r="M23624" i="2" s="1"/>
  <c r="AK946" i="2" s="1"/>
  <c r="K23606" i="2"/>
  <c r="M23606" i="2" s="1"/>
  <c r="S946" i="2" s="1"/>
  <c r="K23626" i="2"/>
  <c r="M23626" i="2" s="1"/>
  <c r="AM946" i="2" s="1"/>
  <c r="K23616" i="2"/>
  <c r="M23616" i="2" s="1"/>
  <c r="AC946" i="2" s="1"/>
  <c r="K23620" i="2"/>
  <c r="M23620" i="2" s="1"/>
  <c r="AG946" i="2" s="1"/>
  <c r="K22615" i="2"/>
  <c r="M22615" i="2" s="1"/>
  <c r="AB906" i="2" s="1"/>
  <c r="K22620" i="2"/>
  <c r="M22620" i="2" s="1"/>
  <c r="AG906" i="2" s="1"/>
  <c r="K22610" i="2"/>
  <c r="M22610" i="2" s="1"/>
  <c r="W906" i="2" s="1"/>
  <c r="K22607" i="2"/>
  <c r="M22607" i="2" s="1"/>
  <c r="T906" i="2" s="1"/>
  <c r="K22612" i="2"/>
  <c r="M22612" i="2" s="1"/>
  <c r="Y906" i="2" s="1"/>
  <c r="K22602" i="2"/>
  <c r="M22602" i="2" s="1"/>
  <c r="O906" i="2" s="1"/>
  <c r="K22622" i="2"/>
  <c r="M22622" i="2" s="1"/>
  <c r="AI906" i="2" s="1"/>
  <c r="K22604" i="2"/>
  <c r="K22625" i="2"/>
  <c r="M22625" i="2" s="1"/>
  <c r="AL906" i="2" s="1"/>
  <c r="K22614" i="2"/>
  <c r="M22614" i="2" s="1"/>
  <c r="AA906" i="2" s="1"/>
  <c r="K22619" i="2"/>
  <c r="M22619" i="2" s="1"/>
  <c r="AF906" i="2" s="1"/>
  <c r="K22617" i="2"/>
  <c r="M22617" i="2" s="1"/>
  <c r="K22606" i="2"/>
  <c r="M22606" i="2" s="1"/>
  <c r="S906" i="2" s="1"/>
  <c r="K22611" i="2"/>
  <c r="M22611" i="2" s="1"/>
  <c r="X906" i="2" s="1"/>
  <c r="K22609" i="2"/>
  <c r="M22609" i="2" s="1"/>
  <c r="V906" i="2" s="1"/>
  <c r="K22621" i="2"/>
  <c r="K22603" i="2"/>
  <c r="M22603" i="2" s="1"/>
  <c r="P906" i="2" s="1"/>
  <c r="K22624" i="2"/>
  <c r="M22624" i="2" s="1"/>
  <c r="AK906" i="2" s="1"/>
  <c r="K22613" i="2"/>
  <c r="M22613" i="2" s="1"/>
  <c r="Z906" i="2" s="1"/>
  <c r="K22626" i="2"/>
  <c r="M22626" i="2" s="1"/>
  <c r="AM906" i="2" s="1"/>
  <c r="K22616" i="2"/>
  <c r="M22616" i="2" s="1"/>
  <c r="AC906" i="2" s="1"/>
  <c r="K22623" i="2"/>
  <c r="M22623" i="2" s="1"/>
  <c r="AJ906" i="2" s="1"/>
  <c r="K22605" i="2"/>
  <c r="M22605" i="2" s="1"/>
  <c r="R906" i="2" s="1"/>
  <c r="K22618" i="2"/>
  <c r="M22618" i="2" s="1"/>
  <c r="AE906" i="2" s="1"/>
  <c r="K22608" i="2"/>
  <c r="M22608" i="2" s="1"/>
  <c r="U906" i="2" s="1"/>
  <c r="K14792" i="2"/>
  <c r="M14792" i="2" s="1"/>
  <c r="AD593" i="2" s="1"/>
  <c r="K14797" i="2"/>
  <c r="M14797" i="2" s="1"/>
  <c r="AI593" i="2" s="1"/>
  <c r="K14779" i="2"/>
  <c r="M14779" i="2" s="1"/>
  <c r="Q593" i="2" s="1"/>
  <c r="K14784" i="2"/>
  <c r="M14784" i="2" s="1"/>
  <c r="V593" i="2" s="1"/>
  <c r="K14789" i="2"/>
  <c r="M14789" i="2" s="1"/>
  <c r="AA593" i="2" s="1"/>
  <c r="K14801" i="2"/>
  <c r="M14801" i="2" s="1"/>
  <c r="AM593" i="2" s="1"/>
  <c r="K14799" i="2"/>
  <c r="K14781" i="2"/>
  <c r="M14781" i="2" s="1"/>
  <c r="S593" i="2" s="1"/>
  <c r="K14793" i="2"/>
  <c r="M14793" i="2" s="1"/>
  <c r="AE593" i="2" s="1"/>
  <c r="K14791" i="2"/>
  <c r="M14791" i="2" s="1"/>
  <c r="AC593" i="2" s="1"/>
  <c r="K14796" i="2"/>
  <c r="M14796" i="2" s="1"/>
  <c r="AH593" i="2" s="1"/>
  <c r="K14785" i="2"/>
  <c r="M14785" i="2" s="1"/>
  <c r="W593" i="2" s="1"/>
  <c r="K14783" i="2"/>
  <c r="M14783" i="2" s="1"/>
  <c r="U593" i="2" s="1"/>
  <c r="K14788" i="2"/>
  <c r="M14788" i="2" s="1"/>
  <c r="Z593" i="2" s="1"/>
  <c r="K14777" i="2"/>
  <c r="M14777" i="2" s="1"/>
  <c r="O593" i="2" s="1"/>
  <c r="K14798" i="2"/>
  <c r="M14798" i="2" s="1"/>
  <c r="AJ593" i="2" s="1"/>
  <c r="K14780" i="2"/>
  <c r="M14780" i="2" s="1"/>
  <c r="R593" i="2" s="1"/>
  <c r="K14778" i="2"/>
  <c r="M14778" i="2" s="1"/>
  <c r="P593" i="2" s="1"/>
  <c r="K14790" i="2"/>
  <c r="M14790" i="2" s="1"/>
  <c r="AB593" i="2" s="1"/>
  <c r="K14795" i="2"/>
  <c r="M14795" i="2" s="1"/>
  <c r="AG593" i="2" s="1"/>
  <c r="K14794" i="2"/>
  <c r="M14794" i="2" s="1"/>
  <c r="AF593" i="2" s="1"/>
  <c r="K14800" i="2"/>
  <c r="M14800" i="2" s="1"/>
  <c r="AL593" i="2" s="1"/>
  <c r="K14782" i="2"/>
  <c r="K14787" i="2"/>
  <c r="M14787" i="2" s="1"/>
  <c r="Y593" i="2" s="1"/>
  <c r="K14786" i="2"/>
  <c r="M14786" i="2" s="1"/>
  <c r="X593" i="2" s="1"/>
  <c r="K995" i="2"/>
  <c r="M995" i="2" s="1"/>
  <c r="AG41" i="2" s="1"/>
  <c r="K985" i="2"/>
  <c r="M985" i="2" s="1"/>
  <c r="W41" i="2" s="1"/>
  <c r="K999" i="2"/>
  <c r="M999" i="2" s="1"/>
  <c r="AK41" i="2" s="1"/>
  <c r="K987" i="2"/>
  <c r="M987" i="2" s="1"/>
  <c r="Y41" i="2" s="1"/>
  <c r="K977" i="2"/>
  <c r="M977" i="2" s="1"/>
  <c r="O41" i="2" s="1"/>
  <c r="K991" i="2"/>
  <c r="M991" i="2" s="1"/>
  <c r="AC41" i="2" s="1"/>
  <c r="K997" i="2"/>
  <c r="M997" i="2" s="1"/>
  <c r="AI41" i="2" s="1"/>
  <c r="K979" i="2"/>
  <c r="M979" i="2" s="1"/>
  <c r="Q41" i="2" s="1"/>
  <c r="K1000" i="2"/>
  <c r="M1000" i="2" s="1"/>
  <c r="AL41" i="2" s="1"/>
  <c r="K983" i="2"/>
  <c r="M983" i="2" s="1"/>
  <c r="U41" i="2" s="1"/>
  <c r="K989" i="2"/>
  <c r="M989" i="2" s="1"/>
  <c r="AA41" i="2" s="1"/>
  <c r="K994" i="2"/>
  <c r="M994" i="2" s="1"/>
  <c r="AF41" i="2" s="1"/>
  <c r="K992" i="2"/>
  <c r="M992" i="2" s="1"/>
  <c r="AD41" i="2" s="1"/>
  <c r="K981" i="2"/>
  <c r="K986" i="2"/>
  <c r="M986" i="2" s="1"/>
  <c r="X41" i="2" s="1"/>
  <c r="K984" i="2"/>
  <c r="M984" i="2" s="1"/>
  <c r="V41" i="2" s="1"/>
  <c r="K996" i="2"/>
  <c r="M996" i="2" s="1"/>
  <c r="AH41" i="2" s="1"/>
  <c r="K978" i="2"/>
  <c r="M978" i="2" s="1"/>
  <c r="P41" i="2" s="1"/>
  <c r="K998" i="2"/>
  <c r="M998" i="2" s="1"/>
  <c r="AJ41" i="2" s="1"/>
  <c r="K988" i="2"/>
  <c r="M988" i="2" s="1"/>
  <c r="Z41" i="2" s="1"/>
  <c r="K1001" i="2"/>
  <c r="M1001" i="2" s="1"/>
  <c r="AM41" i="2" s="1"/>
  <c r="K990" i="2"/>
  <c r="M990" i="2" s="1"/>
  <c r="AB41" i="2" s="1"/>
  <c r="K980" i="2"/>
  <c r="M980" i="2" s="1"/>
  <c r="R41" i="2" s="1"/>
  <c r="K993" i="2"/>
  <c r="M993" i="2" s="1"/>
  <c r="AE41" i="2" s="1"/>
  <c r="K982" i="2"/>
  <c r="M982" i="2" s="1"/>
  <c r="T41" i="2" s="1"/>
  <c r="K1443" i="2"/>
  <c r="M1443" i="2" s="1"/>
  <c r="AE59" i="2" s="1"/>
  <c r="K1433" i="2"/>
  <c r="M1433" i="2" s="1"/>
  <c r="U59" i="2" s="1"/>
  <c r="K1439" i="2"/>
  <c r="M1439" i="2" s="1"/>
  <c r="AA59" i="2" s="1"/>
  <c r="K1445" i="2"/>
  <c r="M1445" i="2" s="1"/>
  <c r="AG59" i="2" s="1"/>
  <c r="K1435" i="2"/>
  <c r="M1435" i="2" s="1"/>
  <c r="W59" i="2" s="1"/>
  <c r="K1448" i="2"/>
  <c r="M1448" i="2" s="1"/>
  <c r="AJ59" i="2" s="1"/>
  <c r="K1431" i="2"/>
  <c r="M1431" i="2" s="1"/>
  <c r="S59" i="2" s="1"/>
  <c r="K1437" i="2"/>
  <c r="M1437" i="2" s="1"/>
  <c r="Y59" i="2" s="1"/>
  <c r="K1427" i="2"/>
  <c r="M1427" i="2" s="1"/>
  <c r="O59" i="2" s="1"/>
  <c r="K1440" i="2"/>
  <c r="M1440" i="2" s="1"/>
  <c r="AB59" i="2" s="1"/>
  <c r="K1429" i="2"/>
  <c r="M1429" i="2" s="1"/>
  <c r="Q59" i="2" s="1"/>
  <c r="K1450" i="2"/>
  <c r="M1450" i="2" s="1"/>
  <c r="AL59" i="2" s="1"/>
  <c r="K1432" i="2"/>
  <c r="M1432" i="2" s="1"/>
  <c r="T59" i="2" s="1"/>
  <c r="K1444" i="2"/>
  <c r="M1444" i="2" s="1"/>
  <c r="AF59" i="2" s="1"/>
  <c r="K1442" i="2"/>
  <c r="M1442" i="2" s="1"/>
  <c r="K1446" i="2"/>
  <c r="M1446" i="2" s="1"/>
  <c r="AH59" i="2" s="1"/>
  <c r="K1436" i="2"/>
  <c r="M1436" i="2" s="1"/>
  <c r="X59" i="2" s="1"/>
  <c r="K1434" i="2"/>
  <c r="M1434" i="2" s="1"/>
  <c r="V59" i="2" s="1"/>
  <c r="K1438" i="2"/>
  <c r="M1438" i="2" s="1"/>
  <c r="Z59" i="2" s="1"/>
  <c r="K1428" i="2"/>
  <c r="M1428" i="2" s="1"/>
  <c r="P59" i="2" s="1"/>
  <c r="K1449" i="2"/>
  <c r="M1449" i="2" s="1"/>
  <c r="AK59" i="2" s="1"/>
  <c r="K1430" i="2"/>
  <c r="M1430" i="2" s="1"/>
  <c r="R59" i="2" s="1"/>
  <c r="K1451" i="2"/>
  <c r="M1451" i="2" s="1"/>
  <c r="AM59" i="2" s="1"/>
  <c r="K1441" i="2"/>
  <c r="M1441" i="2" s="1"/>
  <c r="AC59" i="2" s="1"/>
  <c r="K1447" i="2"/>
  <c r="M1447" i="2" s="1"/>
  <c r="AI59" i="2" s="1"/>
  <c r="K3185" i="2"/>
  <c r="M3185" i="2" s="1"/>
  <c r="K3198" i="2"/>
  <c r="M3198" i="2" s="1"/>
  <c r="AJ129" i="2" s="1"/>
  <c r="K3179" i="2"/>
  <c r="M3179" i="2" s="1"/>
  <c r="Q129" i="2" s="1"/>
  <c r="K3177" i="2"/>
  <c r="M3177" i="2" s="1"/>
  <c r="O129" i="2" s="1"/>
  <c r="K3190" i="2"/>
  <c r="M3190" i="2" s="1"/>
  <c r="AB129" i="2" s="1"/>
  <c r="K3196" i="2"/>
  <c r="M3196" i="2" s="1"/>
  <c r="AH129" i="2" s="1"/>
  <c r="K3200" i="2"/>
  <c r="M3200" i="2" s="1"/>
  <c r="AL129" i="2" s="1"/>
  <c r="K3182" i="2"/>
  <c r="M3182" i="2" s="1"/>
  <c r="T129" i="2" s="1"/>
  <c r="K3188" i="2"/>
  <c r="M3188" i="2" s="1"/>
  <c r="Z129" i="2" s="1"/>
  <c r="K3194" i="2"/>
  <c r="M3194" i="2" s="1"/>
  <c r="AF129" i="2" s="1"/>
  <c r="K3192" i="2"/>
  <c r="M3192" i="2" s="1"/>
  <c r="AD129" i="2" s="1"/>
  <c r="K3197" i="2"/>
  <c r="K3180" i="2"/>
  <c r="M3180" i="2" s="1"/>
  <c r="R129" i="2" s="1"/>
  <c r="K3186" i="2"/>
  <c r="M3186" i="2" s="1"/>
  <c r="X129" i="2" s="1"/>
  <c r="K3184" i="2"/>
  <c r="M3184" i="2" s="1"/>
  <c r="V129" i="2" s="1"/>
  <c r="K3189" i="2"/>
  <c r="M3189" i="2" s="1"/>
  <c r="AA129" i="2" s="1"/>
  <c r="K3178" i="2"/>
  <c r="M3178" i="2" s="1"/>
  <c r="P129" i="2" s="1"/>
  <c r="K3199" i="2"/>
  <c r="M3199" i="2" s="1"/>
  <c r="AK129" i="2" s="1"/>
  <c r="K3181" i="2"/>
  <c r="M3181" i="2" s="1"/>
  <c r="S129" i="2" s="1"/>
  <c r="K3201" i="2"/>
  <c r="K3191" i="2"/>
  <c r="M3191" i="2" s="1"/>
  <c r="AC129" i="2" s="1"/>
  <c r="K3195" i="2"/>
  <c r="M3195" i="2" s="1"/>
  <c r="AG129" i="2" s="1"/>
  <c r="K3193" i="2"/>
  <c r="M3193" i="2" s="1"/>
  <c r="AE129" i="2" s="1"/>
  <c r="K3183" i="2"/>
  <c r="M3183" i="2" s="1"/>
  <c r="U129" i="2" s="1"/>
  <c r="K3187" i="2"/>
  <c r="M3187" i="2" s="1"/>
  <c r="Y129" i="2" s="1"/>
  <c r="K12321" i="2"/>
  <c r="M12321" i="2" s="1"/>
  <c r="AH494" i="2" s="1"/>
  <c r="K12318" i="2"/>
  <c r="M12318" i="2" s="1"/>
  <c r="AE494" i="2" s="1"/>
  <c r="K12322" i="2"/>
  <c r="M12322" i="2" s="1"/>
  <c r="AI494" i="2" s="1"/>
  <c r="K12302" i="2"/>
  <c r="M12302" i="2" s="1"/>
  <c r="O494" i="2" s="1"/>
  <c r="K12313" i="2"/>
  <c r="M12313" i="2" s="1"/>
  <c r="Z494" i="2" s="1"/>
  <c r="K12310" i="2"/>
  <c r="M12310" i="2" s="1"/>
  <c r="W494" i="2" s="1"/>
  <c r="K12314" i="2"/>
  <c r="M12314" i="2" s="1"/>
  <c r="AA494" i="2" s="1"/>
  <c r="K12305" i="2"/>
  <c r="M12305" i="2" s="1"/>
  <c r="R494" i="2" s="1"/>
  <c r="K12325" i="2"/>
  <c r="M12325" i="2" s="1"/>
  <c r="AL494" i="2" s="1"/>
  <c r="K12323" i="2"/>
  <c r="M12323" i="2" s="1"/>
  <c r="AJ494" i="2" s="1"/>
  <c r="K12320" i="2"/>
  <c r="K12317" i="2"/>
  <c r="M12317" i="2" s="1"/>
  <c r="AD494" i="2" s="1"/>
  <c r="K12315" i="2"/>
  <c r="M12315" i="2" s="1"/>
  <c r="AB494" i="2" s="1"/>
  <c r="K12312" i="2"/>
  <c r="M12312" i="2" s="1"/>
  <c r="Y494" i="2" s="1"/>
  <c r="K12309" i="2"/>
  <c r="M12309" i="2" s="1"/>
  <c r="V494" i="2" s="1"/>
  <c r="K12307" i="2"/>
  <c r="M12307" i="2" s="1"/>
  <c r="T494" i="2" s="1"/>
  <c r="K12319" i="2"/>
  <c r="M12319" i="2" s="1"/>
  <c r="AF494" i="2" s="1"/>
  <c r="K12324" i="2"/>
  <c r="M12324" i="2" s="1"/>
  <c r="AK494" i="2" s="1"/>
  <c r="K12306" i="2"/>
  <c r="K12311" i="2"/>
  <c r="M12311" i="2" s="1"/>
  <c r="X494" i="2" s="1"/>
  <c r="K12316" i="2"/>
  <c r="M12316" i="2" s="1"/>
  <c r="AC494" i="2" s="1"/>
  <c r="K12304" i="2"/>
  <c r="M12304" i="2" s="1"/>
  <c r="Q494" i="2" s="1"/>
  <c r="K12326" i="2"/>
  <c r="M12326" i="2" s="1"/>
  <c r="AM494" i="2" s="1"/>
  <c r="K12308" i="2"/>
  <c r="M12308" i="2" s="1"/>
  <c r="U494" i="2" s="1"/>
  <c r="K12303" i="2"/>
  <c r="M12303" i="2" s="1"/>
  <c r="P494" i="2" s="1"/>
  <c r="K8145" i="2"/>
  <c r="M8145" i="2" s="1"/>
  <c r="AG327" i="2" s="1"/>
  <c r="K8142" i="2"/>
  <c r="M8142" i="2" s="1"/>
  <c r="AD327" i="2" s="1"/>
  <c r="K8139" i="2"/>
  <c r="M8139" i="2" s="1"/>
  <c r="AA327" i="2" s="1"/>
  <c r="K8137" i="2"/>
  <c r="M8137" i="2" s="1"/>
  <c r="Y327" i="2" s="1"/>
  <c r="K8134" i="2"/>
  <c r="M8134" i="2" s="1"/>
  <c r="V327" i="2" s="1"/>
  <c r="K8136" i="2"/>
  <c r="M8136" i="2" s="1"/>
  <c r="X327" i="2" s="1"/>
  <c r="K8129" i="2"/>
  <c r="M8129" i="2" s="1"/>
  <c r="Q327" i="2" s="1"/>
  <c r="K8148" i="2"/>
  <c r="M8148" i="2" s="1"/>
  <c r="AJ327" i="2" s="1"/>
  <c r="K8133" i="2"/>
  <c r="M8133" i="2" s="1"/>
  <c r="U327" i="2" s="1"/>
  <c r="K8151" i="2"/>
  <c r="K8140" i="2"/>
  <c r="M8140" i="2" s="1"/>
  <c r="AB327" i="2" s="1"/>
  <c r="K8149" i="2"/>
  <c r="M8149" i="2" s="1"/>
  <c r="AK327" i="2" s="1"/>
  <c r="K8143" i="2"/>
  <c r="M8143" i="2" s="1"/>
  <c r="AE327" i="2" s="1"/>
  <c r="K8132" i="2"/>
  <c r="M8132" i="2" s="1"/>
  <c r="T327" i="2" s="1"/>
  <c r="K8128" i="2"/>
  <c r="M8128" i="2" s="1"/>
  <c r="P327" i="2" s="1"/>
  <c r="K8146" i="2"/>
  <c r="M8146" i="2" s="1"/>
  <c r="AH327" i="2" s="1"/>
  <c r="K8135" i="2"/>
  <c r="M8135" i="2" s="1"/>
  <c r="K8147" i="2"/>
  <c r="K8131" i="2"/>
  <c r="M8131" i="2" s="1"/>
  <c r="S327" i="2" s="1"/>
  <c r="K8138" i="2"/>
  <c r="M8138" i="2" s="1"/>
  <c r="Z327" i="2" s="1"/>
  <c r="K8127" i="2"/>
  <c r="M8127" i="2" s="1"/>
  <c r="O327" i="2" s="1"/>
  <c r="K8144" i="2"/>
  <c r="M8144" i="2" s="1"/>
  <c r="AF327" i="2" s="1"/>
  <c r="K8130" i="2"/>
  <c r="M8130" i="2" s="1"/>
  <c r="R327" i="2" s="1"/>
  <c r="K8150" i="2"/>
  <c r="M8150" i="2" s="1"/>
  <c r="AL327" i="2" s="1"/>
  <c r="K8141" i="2"/>
  <c r="M8141" i="2" s="1"/>
  <c r="AC327" i="2" s="1"/>
  <c r="K16473" i="2"/>
  <c r="M16473" i="2" s="1"/>
  <c r="AJ660" i="2" s="1"/>
  <c r="K16455" i="2"/>
  <c r="M16455" i="2" s="1"/>
  <c r="R660" i="2" s="1"/>
  <c r="K16468" i="2"/>
  <c r="M16468" i="2" s="1"/>
  <c r="AE660" i="2" s="1"/>
  <c r="K16459" i="2"/>
  <c r="M16459" i="2" s="1"/>
  <c r="V660" i="2" s="1"/>
  <c r="K16465" i="2"/>
  <c r="M16465" i="2" s="1"/>
  <c r="AB660" i="2" s="1"/>
  <c r="K16470" i="2"/>
  <c r="M16470" i="2" s="1"/>
  <c r="AG660" i="2" s="1"/>
  <c r="K16460" i="2"/>
  <c r="M16460" i="2" s="1"/>
  <c r="W660" i="2" s="1"/>
  <c r="K16457" i="2"/>
  <c r="M16457" i="2" s="1"/>
  <c r="T660" i="2" s="1"/>
  <c r="K16462" i="2"/>
  <c r="M16462" i="2" s="1"/>
  <c r="Y660" i="2" s="1"/>
  <c r="K16452" i="2"/>
  <c r="M16452" i="2" s="1"/>
  <c r="O660" i="2" s="1"/>
  <c r="K16472" i="2"/>
  <c r="M16472" i="2" s="1"/>
  <c r="AI660" i="2" s="1"/>
  <c r="K16454" i="2"/>
  <c r="M16454" i="2" s="1"/>
  <c r="Q660" i="2" s="1"/>
  <c r="K16474" i="2"/>
  <c r="M16474" i="2" s="1"/>
  <c r="AK660" i="2" s="1"/>
  <c r="K16464" i="2"/>
  <c r="M16464" i="2" s="1"/>
  <c r="AA660" i="2" s="1"/>
  <c r="K16469" i="2"/>
  <c r="M16469" i="2" s="1"/>
  <c r="AF660" i="2" s="1"/>
  <c r="K16466" i="2"/>
  <c r="M16466" i="2" s="1"/>
  <c r="AC660" i="2" s="1"/>
  <c r="K16456" i="2"/>
  <c r="K16461" i="2"/>
  <c r="M16461" i="2" s="1"/>
  <c r="X660" i="2" s="1"/>
  <c r="K16458" i="2"/>
  <c r="M16458" i="2" s="1"/>
  <c r="U660" i="2" s="1"/>
  <c r="K16471" i="2"/>
  <c r="M16471" i="2" s="1"/>
  <c r="AH660" i="2" s="1"/>
  <c r="K16453" i="2"/>
  <c r="M16453" i="2" s="1"/>
  <c r="P660" i="2" s="1"/>
  <c r="K16475" i="2"/>
  <c r="M16475" i="2" s="1"/>
  <c r="AL660" i="2" s="1"/>
  <c r="K16463" i="2"/>
  <c r="M16463" i="2" s="1"/>
  <c r="Z660" i="2" s="1"/>
  <c r="K16476" i="2"/>
  <c r="M16476" i="2" s="1"/>
  <c r="AM660" i="2" s="1"/>
  <c r="K16467" i="2"/>
  <c r="M16467" i="2" s="1"/>
  <c r="K5177" i="2"/>
  <c r="M5177" i="2" s="1"/>
  <c r="O209" i="2" s="1"/>
  <c r="K5190" i="2"/>
  <c r="M5190" i="2" s="1"/>
  <c r="K5196" i="2"/>
  <c r="M5196" i="2" s="1"/>
  <c r="AH209" i="2" s="1"/>
  <c r="K5200" i="2"/>
  <c r="M5200" i="2" s="1"/>
  <c r="AL209" i="2" s="1"/>
  <c r="K5182" i="2"/>
  <c r="M5182" i="2" s="1"/>
  <c r="T209" i="2" s="1"/>
  <c r="K5188" i="2"/>
  <c r="M5188" i="2" s="1"/>
  <c r="Z209" i="2" s="1"/>
  <c r="K5194" i="2"/>
  <c r="M5194" i="2" s="1"/>
  <c r="AF209" i="2" s="1"/>
  <c r="K5192" i="2"/>
  <c r="M5192" i="2" s="1"/>
  <c r="AD209" i="2" s="1"/>
  <c r="K5197" i="2"/>
  <c r="M5197" i="2" s="1"/>
  <c r="AI209" i="2" s="1"/>
  <c r="K5180" i="2"/>
  <c r="M5180" i="2" s="1"/>
  <c r="R209" i="2" s="1"/>
  <c r="K5186" i="2"/>
  <c r="M5186" i="2" s="1"/>
  <c r="X209" i="2" s="1"/>
  <c r="K5184" i="2"/>
  <c r="M5184" i="2" s="1"/>
  <c r="V209" i="2" s="1"/>
  <c r="K5189" i="2"/>
  <c r="M5189" i="2" s="1"/>
  <c r="AA209" i="2" s="1"/>
  <c r="K5178" i="2"/>
  <c r="M5178" i="2" s="1"/>
  <c r="P209" i="2" s="1"/>
  <c r="K5199" i="2"/>
  <c r="M5199" i="2" s="1"/>
  <c r="AK209" i="2" s="1"/>
  <c r="K5181" i="2"/>
  <c r="M5181" i="2" s="1"/>
  <c r="S209" i="2" s="1"/>
  <c r="K5201" i="2"/>
  <c r="M5201" i="2" s="1"/>
  <c r="AM209" i="2" s="1"/>
  <c r="K5191" i="2"/>
  <c r="M5191" i="2" s="1"/>
  <c r="AC209" i="2" s="1"/>
  <c r="K5195" i="2"/>
  <c r="M5195" i="2" s="1"/>
  <c r="AG209" i="2" s="1"/>
  <c r="K5193" i="2"/>
  <c r="M5193" i="2" s="1"/>
  <c r="AE209" i="2" s="1"/>
  <c r="K5183" i="2"/>
  <c r="M5183" i="2" s="1"/>
  <c r="U209" i="2" s="1"/>
  <c r="K5187" i="2"/>
  <c r="M5187" i="2" s="1"/>
  <c r="Y209" i="2" s="1"/>
  <c r="K5185" i="2"/>
  <c r="M5185" i="2" s="1"/>
  <c r="W209" i="2" s="1"/>
  <c r="K5198" i="2"/>
  <c r="M5198" i="2" s="1"/>
  <c r="AJ209" i="2" s="1"/>
  <c r="K5179" i="2"/>
  <c r="M5179" i="2" s="1"/>
  <c r="Q209" i="2" s="1"/>
  <c r="K9706" i="2"/>
  <c r="M9706" i="2" s="1"/>
  <c r="S390" i="2" s="1"/>
  <c r="K9711" i="2"/>
  <c r="M9711" i="2" s="1"/>
  <c r="X390" i="2" s="1"/>
  <c r="K9708" i="2"/>
  <c r="M9708" i="2" s="1"/>
  <c r="U390" i="2" s="1"/>
  <c r="K9721" i="2"/>
  <c r="M9721" i="2" s="1"/>
  <c r="AH390" i="2" s="1"/>
  <c r="K9703" i="2"/>
  <c r="M9703" i="2" s="1"/>
  <c r="P390" i="2" s="1"/>
  <c r="K9725" i="2"/>
  <c r="M9725" i="2" s="1"/>
  <c r="AL390" i="2" s="1"/>
  <c r="K9713" i="2"/>
  <c r="M9713" i="2" s="1"/>
  <c r="Z390" i="2" s="1"/>
  <c r="K9726" i="2"/>
  <c r="M9726" i="2" s="1"/>
  <c r="AM390" i="2" s="1"/>
  <c r="K9709" i="2"/>
  <c r="M9709" i="2" s="1"/>
  <c r="V390" i="2" s="1"/>
  <c r="K9723" i="2"/>
  <c r="M9723" i="2" s="1"/>
  <c r="AJ390" i="2" s="1"/>
  <c r="K9705" i="2"/>
  <c r="M9705" i="2" s="1"/>
  <c r="R390" i="2" s="1"/>
  <c r="K9718" i="2"/>
  <c r="M9718" i="2" s="1"/>
  <c r="AE390" i="2" s="1"/>
  <c r="K9717" i="2"/>
  <c r="M9717" i="2" s="1"/>
  <c r="AD390" i="2" s="1"/>
  <c r="K9715" i="2"/>
  <c r="M9715" i="2" s="1"/>
  <c r="AB390" i="2" s="1"/>
  <c r="K9720" i="2"/>
  <c r="K9710" i="2"/>
  <c r="M9710" i="2" s="1"/>
  <c r="W390" i="2" s="1"/>
  <c r="K9707" i="2"/>
  <c r="M9707" i="2" s="1"/>
  <c r="T390" i="2" s="1"/>
  <c r="K9712" i="2"/>
  <c r="M9712" i="2" s="1"/>
  <c r="Y390" i="2" s="1"/>
  <c r="K9702" i="2"/>
  <c r="M9702" i="2" s="1"/>
  <c r="O390" i="2" s="1"/>
  <c r="K9722" i="2"/>
  <c r="M9722" i="2" s="1"/>
  <c r="AI390" i="2" s="1"/>
  <c r="K9704" i="2"/>
  <c r="M9704" i="2" s="1"/>
  <c r="Q390" i="2" s="1"/>
  <c r="K9724" i="2"/>
  <c r="M9724" i="2" s="1"/>
  <c r="AK390" i="2" s="1"/>
  <c r="K9714" i="2"/>
  <c r="M9714" i="2" s="1"/>
  <c r="AA390" i="2" s="1"/>
  <c r="K9719" i="2"/>
  <c r="M9719" i="2" s="1"/>
  <c r="AF390" i="2" s="1"/>
  <c r="K9716" i="2"/>
  <c r="M9716" i="2" s="1"/>
  <c r="AC390" i="2" s="1"/>
  <c r="K173" i="2"/>
  <c r="M173" i="2" s="1"/>
  <c r="AJ8" i="2" s="1"/>
  <c r="K163" i="2"/>
  <c r="M163" i="2" s="1"/>
  <c r="Z8" i="2" s="1"/>
  <c r="K153" i="2"/>
  <c r="M153" i="2" s="1"/>
  <c r="P8" i="2" s="1"/>
  <c r="K175" i="2"/>
  <c r="M175" i="2" s="1"/>
  <c r="AL8" i="2" s="1"/>
  <c r="K165" i="2"/>
  <c r="M165" i="2" s="1"/>
  <c r="AB8" i="2" s="1"/>
  <c r="K155" i="2"/>
  <c r="K168" i="2"/>
  <c r="M168" i="2" s="1"/>
  <c r="AE8" i="2" s="1"/>
  <c r="K167" i="2"/>
  <c r="M167" i="2" s="1"/>
  <c r="AD8" i="2" s="1"/>
  <c r="K157" i="2"/>
  <c r="M157" i="2" s="1"/>
  <c r="T8" i="2" s="1"/>
  <c r="K170" i="2"/>
  <c r="M170" i="2" s="1"/>
  <c r="AG8" i="2" s="1"/>
  <c r="K159" i="2"/>
  <c r="M159" i="2" s="1"/>
  <c r="V8" i="2" s="1"/>
  <c r="K152" i="2"/>
  <c r="M152" i="2" s="1"/>
  <c r="O8" i="2" s="1"/>
  <c r="K162" i="2"/>
  <c r="M162" i="2" s="1"/>
  <c r="Y8" i="2" s="1"/>
  <c r="K160" i="2"/>
  <c r="M160" i="2" s="1"/>
  <c r="W8" i="2" s="1"/>
  <c r="K172" i="2"/>
  <c r="M172" i="2" s="1"/>
  <c r="AI8" i="2" s="1"/>
  <c r="K154" i="2"/>
  <c r="M154" i="2" s="1"/>
  <c r="Q8" i="2" s="1"/>
  <c r="K174" i="2"/>
  <c r="M174" i="2" s="1"/>
  <c r="AK8" i="2" s="1"/>
  <c r="K164" i="2"/>
  <c r="M164" i="2" s="1"/>
  <c r="AA8" i="2" s="1"/>
  <c r="K176" i="2"/>
  <c r="M176" i="2" s="1"/>
  <c r="AM8" i="2" s="1"/>
  <c r="K166" i="2"/>
  <c r="M166" i="2" s="1"/>
  <c r="AC8" i="2" s="1"/>
  <c r="K156" i="2"/>
  <c r="M156" i="2" s="1"/>
  <c r="S8" i="2" s="1"/>
  <c r="K169" i="2"/>
  <c r="K158" i="2"/>
  <c r="M158" i="2" s="1"/>
  <c r="U8" i="2" s="1"/>
  <c r="K171" i="2"/>
  <c r="M171" i="2" s="1"/>
  <c r="AH8" i="2" s="1"/>
  <c r="K161" i="2"/>
  <c r="M161" i="2" s="1"/>
  <c r="X8" i="2" s="1"/>
  <c r="K20109" i="2"/>
  <c r="M20109" i="2" s="1"/>
  <c r="V806" i="2" s="1"/>
  <c r="K20114" i="2"/>
  <c r="M20114" i="2" s="1"/>
  <c r="AA806" i="2" s="1"/>
  <c r="K20119" i="2"/>
  <c r="M20119" i="2" s="1"/>
  <c r="AF806" i="2" s="1"/>
  <c r="K20124" i="2"/>
  <c r="M20124" i="2" s="1"/>
  <c r="AK806" i="2" s="1"/>
  <c r="K20106" i="2"/>
  <c r="K20111" i="2"/>
  <c r="M20111" i="2" s="1"/>
  <c r="X806" i="2" s="1"/>
  <c r="K20116" i="2"/>
  <c r="M20116" i="2" s="1"/>
  <c r="AC806" i="2" s="1"/>
  <c r="K20121" i="2"/>
  <c r="M20121" i="2" s="1"/>
  <c r="AH806" i="2" s="1"/>
  <c r="K20103" i="2"/>
  <c r="M20103" i="2" s="1"/>
  <c r="P806" i="2" s="1"/>
  <c r="K20108" i="2"/>
  <c r="M20108" i="2" s="1"/>
  <c r="U806" i="2" s="1"/>
  <c r="K20113" i="2"/>
  <c r="M20113" i="2" s="1"/>
  <c r="Z806" i="2" s="1"/>
  <c r="K20110" i="2"/>
  <c r="M20110" i="2" s="1"/>
  <c r="W806" i="2" s="1"/>
  <c r="K20123" i="2"/>
  <c r="M20123" i="2" s="1"/>
  <c r="AJ806" i="2" s="1"/>
  <c r="K20105" i="2"/>
  <c r="M20105" i="2" s="1"/>
  <c r="R806" i="2" s="1"/>
  <c r="K20102" i="2"/>
  <c r="M20102" i="2" s="1"/>
  <c r="O806" i="2" s="1"/>
  <c r="K20115" i="2"/>
  <c r="M20115" i="2" s="1"/>
  <c r="AB806" i="2" s="1"/>
  <c r="K20120" i="2"/>
  <c r="M20120" i="2" s="1"/>
  <c r="AG806" i="2" s="1"/>
  <c r="K20118" i="2"/>
  <c r="M20118" i="2" s="1"/>
  <c r="AE806" i="2" s="1"/>
  <c r="K20125" i="2"/>
  <c r="M20125" i="2" s="1"/>
  <c r="AL806" i="2" s="1"/>
  <c r="K20107" i="2"/>
  <c r="M20107" i="2" s="1"/>
  <c r="T806" i="2" s="1"/>
  <c r="K20112" i="2"/>
  <c r="M20112" i="2" s="1"/>
  <c r="K20126" i="2"/>
  <c r="M20126" i="2" s="1"/>
  <c r="AM806" i="2" s="1"/>
  <c r="K20117" i="2"/>
  <c r="M20117" i="2" s="1"/>
  <c r="AD806" i="2" s="1"/>
  <c r="K20122" i="2"/>
  <c r="M20122" i="2" s="1"/>
  <c r="AI806" i="2" s="1"/>
  <c r="K20104" i="2"/>
  <c r="M20104" i="2" s="1"/>
  <c r="Q806" i="2" s="1"/>
  <c r="K15977" i="2"/>
  <c r="M15977" i="2" s="1"/>
  <c r="O641" i="2" s="1"/>
  <c r="K15990" i="2"/>
  <c r="M15990" i="2" s="1"/>
  <c r="AB641" i="2" s="1"/>
  <c r="K15994" i="2"/>
  <c r="M15994" i="2" s="1"/>
  <c r="AF641" i="2" s="1"/>
  <c r="K16000" i="2"/>
  <c r="K15982" i="2"/>
  <c r="M15982" i="2" s="1"/>
  <c r="T641" i="2" s="1"/>
  <c r="K15986" i="2"/>
  <c r="M15986" i="2" s="1"/>
  <c r="X641" i="2" s="1"/>
  <c r="K15992" i="2"/>
  <c r="M15992" i="2" s="1"/>
  <c r="AD641" i="2" s="1"/>
  <c r="K15997" i="2"/>
  <c r="M15997" i="2" s="1"/>
  <c r="AI641" i="2" s="1"/>
  <c r="K15978" i="2"/>
  <c r="M15978" i="2" s="1"/>
  <c r="P641" i="2" s="1"/>
  <c r="K15984" i="2"/>
  <c r="M15984" i="2" s="1"/>
  <c r="V641" i="2" s="1"/>
  <c r="K15989" i="2"/>
  <c r="M15989" i="2" s="1"/>
  <c r="AA641" i="2" s="1"/>
  <c r="K15995" i="2"/>
  <c r="K15999" i="2"/>
  <c r="M15999" i="2" s="1"/>
  <c r="AK641" i="2" s="1"/>
  <c r="K15981" i="2"/>
  <c r="M15981" i="2" s="1"/>
  <c r="S641" i="2" s="1"/>
  <c r="K15979" i="2"/>
  <c r="M15979" i="2" s="1"/>
  <c r="Q641" i="2" s="1"/>
  <c r="K16001" i="2"/>
  <c r="M16001" i="2" s="1"/>
  <c r="AM641" i="2" s="1"/>
  <c r="K15991" i="2"/>
  <c r="M15991" i="2" s="1"/>
  <c r="AC641" i="2" s="1"/>
  <c r="K15996" i="2"/>
  <c r="M15996" i="2" s="1"/>
  <c r="AH641" i="2" s="1"/>
  <c r="K15987" i="2"/>
  <c r="M15987" i="2" s="1"/>
  <c r="Y641" i="2" s="1"/>
  <c r="K15993" i="2"/>
  <c r="M15993" i="2" s="1"/>
  <c r="K15983" i="2"/>
  <c r="M15983" i="2" s="1"/>
  <c r="U641" i="2" s="1"/>
  <c r="K15988" i="2"/>
  <c r="M15988" i="2" s="1"/>
  <c r="Z641" i="2" s="1"/>
  <c r="K15985" i="2"/>
  <c r="M15985" i="2" s="1"/>
  <c r="W641" i="2" s="1"/>
  <c r="K15998" i="2"/>
  <c r="M15998" i="2" s="1"/>
  <c r="AJ641" i="2" s="1"/>
  <c r="K15980" i="2"/>
  <c r="M15980" i="2" s="1"/>
  <c r="R641" i="2" s="1"/>
  <c r="K3210" i="2"/>
  <c r="M3210" i="2" s="1"/>
  <c r="W130" i="2" s="1"/>
  <c r="K3223" i="2"/>
  <c r="M3223" i="2" s="1"/>
  <c r="AJ130" i="2" s="1"/>
  <c r="K3205" i="2"/>
  <c r="K3202" i="2"/>
  <c r="M3202" i="2" s="1"/>
  <c r="O130" i="2" s="1"/>
  <c r="K3215" i="2"/>
  <c r="M3215" i="2" s="1"/>
  <c r="K3219" i="2"/>
  <c r="M3219" i="2" s="1"/>
  <c r="AF130" i="2" s="1"/>
  <c r="K3225" i="2"/>
  <c r="M3225" i="2" s="1"/>
  <c r="AL130" i="2" s="1"/>
  <c r="K3207" i="2"/>
  <c r="M3207" i="2" s="1"/>
  <c r="T130" i="2" s="1"/>
  <c r="K3211" i="2"/>
  <c r="M3211" i="2" s="1"/>
  <c r="X130" i="2" s="1"/>
  <c r="K3217" i="2"/>
  <c r="M3217" i="2" s="1"/>
  <c r="AD130" i="2" s="1"/>
  <c r="K3222" i="2"/>
  <c r="M3222" i="2" s="1"/>
  <c r="AI130" i="2" s="1"/>
  <c r="K3203" i="2"/>
  <c r="M3203" i="2" s="1"/>
  <c r="P130" i="2" s="1"/>
  <c r="K3209" i="2"/>
  <c r="M3209" i="2" s="1"/>
  <c r="V130" i="2" s="1"/>
  <c r="K3214" i="2"/>
  <c r="M3214" i="2" s="1"/>
  <c r="AA130" i="2" s="1"/>
  <c r="K3220" i="2"/>
  <c r="M3220" i="2" s="1"/>
  <c r="AG130" i="2" s="1"/>
  <c r="K3224" i="2"/>
  <c r="M3224" i="2" s="1"/>
  <c r="AK130" i="2" s="1"/>
  <c r="K3206" i="2"/>
  <c r="M3206" i="2" s="1"/>
  <c r="S130" i="2" s="1"/>
  <c r="K3212" i="2"/>
  <c r="M3212" i="2" s="1"/>
  <c r="Y130" i="2" s="1"/>
  <c r="K3226" i="2"/>
  <c r="M3226" i="2" s="1"/>
  <c r="AM130" i="2" s="1"/>
  <c r="K3216" i="2"/>
  <c r="M3216" i="2" s="1"/>
  <c r="AC130" i="2" s="1"/>
  <c r="K3221" i="2"/>
  <c r="M3221" i="2" s="1"/>
  <c r="AH130" i="2" s="1"/>
  <c r="K3204" i="2"/>
  <c r="M3204" i="2" s="1"/>
  <c r="Q130" i="2" s="1"/>
  <c r="K3218" i="2"/>
  <c r="M3218" i="2" s="1"/>
  <c r="AE130" i="2" s="1"/>
  <c r="K3208" i="2"/>
  <c r="M3208" i="2" s="1"/>
  <c r="U130" i="2" s="1"/>
  <c r="K3213" i="2"/>
  <c r="M3213" i="2" s="1"/>
  <c r="Z130" i="2" s="1"/>
  <c r="K5065" i="2"/>
  <c r="M5065" i="2" s="1"/>
  <c r="AB204" i="2" s="1"/>
  <c r="K5070" i="2"/>
  <c r="M5070" i="2" s="1"/>
  <c r="AG204" i="2" s="1"/>
  <c r="K5059" i="2"/>
  <c r="M5059" i="2" s="1"/>
  <c r="V204" i="2" s="1"/>
  <c r="K5057" i="2"/>
  <c r="M5057" i="2" s="1"/>
  <c r="T204" i="2" s="1"/>
  <c r="K5062" i="2"/>
  <c r="M5062" i="2" s="1"/>
  <c r="Y204" i="2" s="1"/>
  <c r="K5076" i="2"/>
  <c r="M5076" i="2" s="1"/>
  <c r="AM204" i="2" s="1"/>
  <c r="K5072" i="2"/>
  <c r="M5072" i="2" s="1"/>
  <c r="AI204" i="2" s="1"/>
  <c r="K5054" i="2"/>
  <c r="M5054" i="2" s="1"/>
  <c r="Q204" i="2" s="1"/>
  <c r="K5068" i="2"/>
  <c r="M5068" i="2" s="1"/>
  <c r="AE204" i="2" s="1"/>
  <c r="K5064" i="2"/>
  <c r="M5064" i="2" s="1"/>
  <c r="AA204" i="2" s="1"/>
  <c r="K5069" i="2"/>
  <c r="M5069" i="2" s="1"/>
  <c r="AF204" i="2" s="1"/>
  <c r="K5060" i="2"/>
  <c r="M5060" i="2" s="1"/>
  <c r="W204" i="2" s="1"/>
  <c r="K5074" i="2"/>
  <c r="M5074" i="2" s="1"/>
  <c r="AK204" i="2" s="1"/>
  <c r="K5056" i="2"/>
  <c r="M5056" i="2" s="1"/>
  <c r="S204" i="2" s="1"/>
  <c r="K5061" i="2"/>
  <c r="M5061" i="2" s="1"/>
  <c r="K5052" i="2"/>
  <c r="M5052" i="2" s="1"/>
  <c r="O204" i="2" s="1"/>
  <c r="K5066" i="2"/>
  <c r="M5066" i="2" s="1"/>
  <c r="AC204" i="2" s="1"/>
  <c r="K5071" i="2"/>
  <c r="M5071" i="2" s="1"/>
  <c r="AH204" i="2" s="1"/>
  <c r="K5053" i="2"/>
  <c r="M5053" i="2" s="1"/>
  <c r="P204" i="2" s="1"/>
  <c r="K5058" i="2"/>
  <c r="M5058" i="2" s="1"/>
  <c r="U204" i="2" s="1"/>
  <c r="K5063" i="2"/>
  <c r="M5063" i="2" s="1"/>
  <c r="Z204" i="2" s="1"/>
  <c r="K5075" i="2"/>
  <c r="M5075" i="2" s="1"/>
  <c r="AL204" i="2" s="1"/>
  <c r="K5073" i="2"/>
  <c r="M5073" i="2" s="1"/>
  <c r="AJ204" i="2" s="1"/>
  <c r="K5055" i="2"/>
  <c r="M5055" i="2" s="1"/>
  <c r="R204" i="2" s="1"/>
  <c r="K5067" i="2"/>
  <c r="M5067" i="2" s="1"/>
  <c r="AD204" i="2" s="1"/>
  <c r="K7970" i="2"/>
  <c r="M7970" i="2" s="1"/>
  <c r="AG320" i="2" s="1"/>
  <c r="K7959" i="2"/>
  <c r="M7959" i="2" s="1"/>
  <c r="V320" i="2" s="1"/>
  <c r="K7955" i="2"/>
  <c r="M7955" i="2" s="1"/>
  <c r="R320" i="2" s="1"/>
  <c r="K7960" i="2"/>
  <c r="M7960" i="2" s="1"/>
  <c r="W320" i="2" s="1"/>
  <c r="K7962" i="2"/>
  <c r="M7962" i="2" s="1"/>
  <c r="Y320" i="2" s="1"/>
  <c r="K7974" i="2"/>
  <c r="M7974" i="2" s="1"/>
  <c r="AK320" i="2" s="1"/>
  <c r="K7973" i="2"/>
  <c r="M7973" i="2" s="1"/>
  <c r="AJ320" i="2" s="1"/>
  <c r="K7954" i="2"/>
  <c r="M7954" i="2" s="1"/>
  <c r="Q320" i="2" s="1"/>
  <c r="K7966" i="2"/>
  <c r="M7966" i="2" s="1"/>
  <c r="AC320" i="2" s="1"/>
  <c r="K7952" i="2"/>
  <c r="M7952" i="2" s="1"/>
  <c r="O320" i="2" s="1"/>
  <c r="K7969" i="2"/>
  <c r="M7969" i="2" s="1"/>
  <c r="AF320" i="2" s="1"/>
  <c r="K7958" i="2"/>
  <c r="M7958" i="2" s="1"/>
  <c r="U320" i="2" s="1"/>
  <c r="K7971" i="2"/>
  <c r="M7971" i="2" s="1"/>
  <c r="AH320" i="2" s="1"/>
  <c r="K7961" i="2"/>
  <c r="M7961" i="2" s="1"/>
  <c r="X320" i="2" s="1"/>
  <c r="K7972" i="2"/>
  <c r="M7972" i="2" s="1"/>
  <c r="AI320" i="2" s="1"/>
  <c r="K7968" i="2"/>
  <c r="M7968" i="2" s="1"/>
  <c r="AE320" i="2" s="1"/>
  <c r="K7953" i="2"/>
  <c r="K7964" i="2"/>
  <c r="M7964" i="2" s="1"/>
  <c r="AA320" i="2" s="1"/>
  <c r="K7965" i="2"/>
  <c r="M7965" i="2" s="1"/>
  <c r="AB320" i="2" s="1"/>
  <c r="K7975" i="2"/>
  <c r="M7975" i="2" s="1"/>
  <c r="AL320" i="2" s="1"/>
  <c r="K7956" i="2"/>
  <c r="M7956" i="2" s="1"/>
  <c r="S320" i="2" s="1"/>
  <c r="K7963" i="2"/>
  <c r="M7963" i="2" s="1"/>
  <c r="K7967" i="2"/>
  <c r="M7967" i="2" s="1"/>
  <c r="AD320" i="2" s="1"/>
  <c r="K7976" i="2"/>
  <c r="M7976" i="2" s="1"/>
  <c r="AM320" i="2" s="1"/>
  <c r="K7957" i="2"/>
  <c r="M7957" i="2" s="1"/>
  <c r="T320" i="2" s="1"/>
  <c r="K10074" i="2"/>
  <c r="M10074" i="2" s="1"/>
  <c r="AK404" i="2" s="1"/>
  <c r="K10056" i="2"/>
  <c r="M10056" i="2" s="1"/>
  <c r="S404" i="2" s="1"/>
  <c r="K10061" i="2"/>
  <c r="M10061" i="2" s="1"/>
  <c r="X404" i="2" s="1"/>
  <c r="K10076" i="2"/>
  <c r="M10076" i="2" s="1"/>
  <c r="AM404" i="2" s="1"/>
  <c r="K10066" i="2"/>
  <c r="M10066" i="2" s="1"/>
  <c r="AC404" i="2" s="1"/>
  <c r="K10071" i="2"/>
  <c r="M10071" i="2" s="1"/>
  <c r="AH404" i="2" s="1"/>
  <c r="K10053" i="2"/>
  <c r="M10053" i="2" s="1"/>
  <c r="P404" i="2" s="1"/>
  <c r="K10068" i="2"/>
  <c r="M10068" i="2" s="1"/>
  <c r="K10058" i="2"/>
  <c r="M10058" i="2" s="1"/>
  <c r="U404" i="2" s="1"/>
  <c r="K10063" i="2"/>
  <c r="M10063" i="2" s="1"/>
  <c r="Z404" i="2" s="1"/>
  <c r="K10060" i="2"/>
  <c r="M10060" i="2" s="1"/>
  <c r="W404" i="2" s="1"/>
  <c r="K10073" i="2"/>
  <c r="M10073" i="2" s="1"/>
  <c r="AJ404" i="2" s="1"/>
  <c r="K10055" i="2"/>
  <c r="M10055" i="2" s="1"/>
  <c r="R404" i="2" s="1"/>
  <c r="K10052" i="2"/>
  <c r="M10052" i="2" s="1"/>
  <c r="O404" i="2" s="1"/>
  <c r="K10065" i="2"/>
  <c r="M10065" i="2" s="1"/>
  <c r="AB404" i="2" s="1"/>
  <c r="K10070" i="2"/>
  <c r="K10075" i="2"/>
  <c r="M10075" i="2" s="1"/>
  <c r="AL404" i="2" s="1"/>
  <c r="K10057" i="2"/>
  <c r="M10057" i="2" s="1"/>
  <c r="T404" i="2" s="1"/>
  <c r="K10062" i="2"/>
  <c r="M10062" i="2" s="1"/>
  <c r="Y404" i="2" s="1"/>
  <c r="K10067" i="2"/>
  <c r="M10067" i="2" s="1"/>
  <c r="AD404" i="2" s="1"/>
  <c r="K10072" i="2"/>
  <c r="M10072" i="2" s="1"/>
  <c r="AI404" i="2" s="1"/>
  <c r="K10054" i="2"/>
  <c r="M10054" i="2" s="1"/>
  <c r="Q404" i="2" s="1"/>
  <c r="K10059" i="2"/>
  <c r="M10059" i="2" s="1"/>
  <c r="V404" i="2" s="1"/>
  <c r="K10064" i="2"/>
  <c r="M10064" i="2" s="1"/>
  <c r="AA404" i="2" s="1"/>
  <c r="K10069" i="2"/>
  <c r="M10069" i="2" s="1"/>
  <c r="AF404" i="2" s="1"/>
  <c r="K6169" i="2"/>
  <c r="M6169" i="2" s="1"/>
  <c r="AF248" i="2" s="1"/>
  <c r="K6167" i="2"/>
  <c r="M6167" i="2" s="1"/>
  <c r="AD248" i="2" s="1"/>
  <c r="K6171" i="2"/>
  <c r="M6171" i="2" s="1"/>
  <c r="AH248" i="2" s="1"/>
  <c r="K6161" i="2"/>
  <c r="M6161" i="2" s="1"/>
  <c r="X248" i="2" s="1"/>
  <c r="K6159" i="2"/>
  <c r="M6159" i="2" s="1"/>
  <c r="V248" i="2" s="1"/>
  <c r="K6163" i="2"/>
  <c r="M6163" i="2" s="1"/>
  <c r="K6153" i="2"/>
  <c r="K6174" i="2"/>
  <c r="M6174" i="2" s="1"/>
  <c r="AK248" i="2" s="1"/>
  <c r="K6155" i="2"/>
  <c r="M6155" i="2" s="1"/>
  <c r="R248" i="2" s="1"/>
  <c r="K6176" i="2"/>
  <c r="M6176" i="2" s="1"/>
  <c r="AM248" i="2" s="1"/>
  <c r="K6166" i="2"/>
  <c r="M6166" i="2" s="1"/>
  <c r="AC248" i="2" s="1"/>
  <c r="K6172" i="2"/>
  <c r="M6172" i="2" s="1"/>
  <c r="AI248" i="2" s="1"/>
  <c r="K6168" i="2"/>
  <c r="M6168" i="2" s="1"/>
  <c r="AE248" i="2" s="1"/>
  <c r="K6158" i="2"/>
  <c r="M6158" i="2" s="1"/>
  <c r="U248" i="2" s="1"/>
  <c r="K6164" i="2"/>
  <c r="M6164" i="2" s="1"/>
  <c r="AA248" i="2" s="1"/>
  <c r="K6170" i="2"/>
  <c r="M6170" i="2" s="1"/>
  <c r="AG248" i="2" s="1"/>
  <c r="K6160" i="2"/>
  <c r="M6160" i="2" s="1"/>
  <c r="W248" i="2" s="1"/>
  <c r="K6173" i="2"/>
  <c r="M6173" i="2" s="1"/>
  <c r="AJ248" i="2" s="1"/>
  <c r="K6156" i="2"/>
  <c r="M6156" i="2" s="1"/>
  <c r="S248" i="2" s="1"/>
  <c r="K6162" i="2"/>
  <c r="M6162" i="2" s="1"/>
  <c r="Y248" i="2" s="1"/>
  <c r="K6152" i="2"/>
  <c r="M6152" i="2" s="1"/>
  <c r="O248" i="2" s="1"/>
  <c r="K6165" i="2"/>
  <c r="M6165" i="2" s="1"/>
  <c r="AB248" i="2" s="1"/>
  <c r="K6154" i="2"/>
  <c r="M6154" i="2" s="1"/>
  <c r="Q248" i="2" s="1"/>
  <c r="K6175" i="2"/>
  <c r="M6175" i="2" s="1"/>
  <c r="AL248" i="2" s="1"/>
  <c r="K6157" i="2"/>
  <c r="M6157" i="2" s="1"/>
  <c r="T248" i="2" s="1"/>
  <c r="K2036" i="2"/>
  <c r="M2036" i="2" s="1"/>
  <c r="X83" i="2" s="1"/>
  <c r="K2034" i="2"/>
  <c r="M2034" i="2" s="1"/>
  <c r="V83" i="2" s="1"/>
  <c r="K2038" i="2"/>
  <c r="M2038" i="2" s="1"/>
  <c r="Z83" i="2" s="1"/>
  <c r="K2028" i="2"/>
  <c r="M2028" i="2" s="1"/>
  <c r="P83" i="2" s="1"/>
  <c r="K2049" i="2"/>
  <c r="M2049" i="2" s="1"/>
  <c r="AK83" i="2" s="1"/>
  <c r="K2030" i="2"/>
  <c r="M2030" i="2" s="1"/>
  <c r="R83" i="2" s="1"/>
  <c r="K2051" i="2"/>
  <c r="M2051" i="2" s="1"/>
  <c r="AM83" i="2" s="1"/>
  <c r="K2041" i="2"/>
  <c r="M2041" i="2" s="1"/>
  <c r="AC83" i="2" s="1"/>
  <c r="K2047" i="2"/>
  <c r="M2047" i="2" s="1"/>
  <c r="AI83" i="2" s="1"/>
  <c r="K2043" i="2"/>
  <c r="M2043" i="2" s="1"/>
  <c r="AE83" i="2" s="1"/>
  <c r="K2033" i="2"/>
  <c r="M2033" i="2" s="1"/>
  <c r="U83" i="2" s="1"/>
  <c r="K2039" i="2"/>
  <c r="M2039" i="2" s="1"/>
  <c r="AA83" i="2" s="1"/>
  <c r="K2045" i="2"/>
  <c r="M2045" i="2" s="1"/>
  <c r="AG83" i="2" s="1"/>
  <c r="K2035" i="2"/>
  <c r="M2035" i="2" s="1"/>
  <c r="W83" i="2" s="1"/>
  <c r="K2048" i="2"/>
  <c r="M2048" i="2" s="1"/>
  <c r="AJ83" i="2" s="1"/>
  <c r="K2031" i="2"/>
  <c r="M2031" i="2" s="1"/>
  <c r="S83" i="2" s="1"/>
  <c r="K2037" i="2"/>
  <c r="M2037" i="2" s="1"/>
  <c r="Y83" i="2" s="1"/>
  <c r="K2027" i="2"/>
  <c r="M2027" i="2" s="1"/>
  <c r="O83" i="2" s="1"/>
  <c r="K2040" i="2"/>
  <c r="M2040" i="2" s="1"/>
  <c r="K2029" i="2"/>
  <c r="M2029" i="2" s="1"/>
  <c r="Q83" i="2" s="1"/>
  <c r="K2050" i="2"/>
  <c r="M2050" i="2" s="1"/>
  <c r="AL83" i="2" s="1"/>
  <c r="K2032" i="2"/>
  <c r="M2032" i="2" s="1"/>
  <c r="T83" i="2" s="1"/>
  <c r="K2044" i="2"/>
  <c r="M2044" i="2" s="1"/>
  <c r="AF83" i="2" s="1"/>
  <c r="K2042" i="2"/>
  <c r="M2042" i="2" s="1"/>
  <c r="AD83" i="2" s="1"/>
  <c r="K2046" i="2"/>
  <c r="M2046" i="2" s="1"/>
  <c r="AH83" i="2" s="1"/>
  <c r="K20253" i="2"/>
  <c r="M20253" i="2" s="1"/>
  <c r="P812" i="2" s="1"/>
  <c r="K20274" i="2"/>
  <c r="M20274" i="2" s="1"/>
  <c r="AK812" i="2" s="1"/>
  <c r="K20256" i="2"/>
  <c r="M20256" i="2" s="1"/>
  <c r="S812" i="2" s="1"/>
  <c r="K20276" i="2"/>
  <c r="M20276" i="2" s="1"/>
  <c r="AM812" i="2" s="1"/>
  <c r="K20266" i="2"/>
  <c r="M20266" i="2" s="1"/>
  <c r="AC812" i="2" s="1"/>
  <c r="K20271" i="2"/>
  <c r="M20271" i="2" s="1"/>
  <c r="AH812" i="2" s="1"/>
  <c r="K20268" i="2"/>
  <c r="M20268" i="2" s="1"/>
  <c r="AE812" i="2" s="1"/>
  <c r="K20258" i="2"/>
  <c r="M20258" i="2" s="1"/>
  <c r="U812" i="2" s="1"/>
  <c r="K20263" i="2"/>
  <c r="M20263" i="2" s="1"/>
  <c r="Z812" i="2" s="1"/>
  <c r="K20260" i="2"/>
  <c r="M20260" i="2" s="1"/>
  <c r="W812" i="2" s="1"/>
  <c r="K20273" i="2"/>
  <c r="M20273" i="2" s="1"/>
  <c r="AJ812" i="2" s="1"/>
  <c r="K20255" i="2"/>
  <c r="M20255" i="2" s="1"/>
  <c r="R812" i="2" s="1"/>
  <c r="K20252" i="2"/>
  <c r="M20252" i="2" s="1"/>
  <c r="O812" i="2" s="1"/>
  <c r="K20265" i="2"/>
  <c r="M20265" i="2" s="1"/>
  <c r="AB812" i="2" s="1"/>
  <c r="K20270" i="2"/>
  <c r="M20270" i="2" s="1"/>
  <c r="AG812" i="2" s="1"/>
  <c r="K20275" i="2"/>
  <c r="M20275" i="2" s="1"/>
  <c r="AL812" i="2" s="1"/>
  <c r="K20257" i="2"/>
  <c r="M20257" i="2" s="1"/>
  <c r="T812" i="2" s="1"/>
  <c r="K20262" i="2"/>
  <c r="M20262" i="2" s="1"/>
  <c r="Y812" i="2" s="1"/>
  <c r="K20269" i="2"/>
  <c r="M20269" i="2" s="1"/>
  <c r="AF812" i="2" s="1"/>
  <c r="K20267" i="2"/>
  <c r="M20267" i="2" s="1"/>
  <c r="AD812" i="2" s="1"/>
  <c r="K20272" i="2"/>
  <c r="K20254" i="2"/>
  <c r="M20254" i="2" s="1"/>
  <c r="Q812" i="2" s="1"/>
  <c r="K20261" i="2"/>
  <c r="M20261" i="2" s="1"/>
  <c r="X812" i="2" s="1"/>
  <c r="K20259" i="2"/>
  <c r="M20259" i="2" s="1"/>
  <c r="V812" i="2" s="1"/>
  <c r="K20264" i="2"/>
  <c r="M20264" i="2" s="1"/>
  <c r="AA812" i="2" s="1"/>
  <c r="K14243" i="2"/>
  <c r="M14243" i="2" s="1"/>
  <c r="AE571" i="2" s="1"/>
  <c r="K14233" i="2"/>
  <c r="M14233" i="2" s="1"/>
  <c r="U571" i="2" s="1"/>
  <c r="K14230" i="2"/>
  <c r="M14230" i="2" s="1"/>
  <c r="R571" i="2" s="1"/>
  <c r="K14245" i="2"/>
  <c r="K14235" i="2"/>
  <c r="M14235" i="2" s="1"/>
  <c r="W571" i="2" s="1"/>
  <c r="K14248" i="2"/>
  <c r="M14248" i="2" s="1"/>
  <c r="AJ571" i="2" s="1"/>
  <c r="K14238" i="2"/>
  <c r="M14238" i="2" s="1"/>
  <c r="Z571" i="2" s="1"/>
  <c r="K14237" i="2"/>
  <c r="M14237" i="2" s="1"/>
  <c r="Y571" i="2" s="1"/>
  <c r="K14227" i="2"/>
  <c r="M14227" i="2" s="1"/>
  <c r="O571" i="2" s="1"/>
  <c r="K14240" i="2"/>
  <c r="M14240" i="2" s="1"/>
  <c r="AB571" i="2" s="1"/>
  <c r="K14229" i="2"/>
  <c r="M14229" i="2" s="1"/>
  <c r="Q571" i="2" s="1"/>
  <c r="K14250" i="2"/>
  <c r="K14232" i="2"/>
  <c r="M14232" i="2" s="1"/>
  <c r="T571" i="2" s="1"/>
  <c r="K14244" i="2"/>
  <c r="M14244" i="2" s="1"/>
  <c r="AF571" i="2" s="1"/>
  <c r="K14242" i="2"/>
  <c r="M14242" i="2" s="1"/>
  <c r="AD571" i="2" s="1"/>
  <c r="K14247" i="2"/>
  <c r="M14247" i="2" s="1"/>
  <c r="AI571" i="2" s="1"/>
  <c r="K14236" i="2"/>
  <c r="M14236" i="2" s="1"/>
  <c r="X571" i="2" s="1"/>
  <c r="K14234" i="2"/>
  <c r="M14234" i="2" s="1"/>
  <c r="V571" i="2" s="1"/>
  <c r="K14239" i="2"/>
  <c r="M14239" i="2" s="1"/>
  <c r="AA571" i="2" s="1"/>
  <c r="K14228" i="2"/>
  <c r="M14228" i="2" s="1"/>
  <c r="P571" i="2" s="1"/>
  <c r="K14249" i="2"/>
  <c r="M14249" i="2" s="1"/>
  <c r="AK571" i="2" s="1"/>
  <c r="K14231" i="2"/>
  <c r="M14231" i="2" s="1"/>
  <c r="S571" i="2" s="1"/>
  <c r="K14251" i="2"/>
  <c r="M14251" i="2" s="1"/>
  <c r="AM571" i="2" s="1"/>
  <c r="K14241" i="2"/>
  <c r="M14241" i="2" s="1"/>
  <c r="AC571" i="2" s="1"/>
  <c r="K14246" i="2"/>
  <c r="M14246" i="2" s="1"/>
  <c r="AH571" i="2" s="1"/>
  <c r="K17696" i="2"/>
  <c r="M17696" i="2" s="1"/>
  <c r="AH709" i="2" s="1"/>
  <c r="K17678" i="2"/>
  <c r="M17678" i="2" s="1"/>
  <c r="P709" i="2" s="1"/>
  <c r="K17699" i="2"/>
  <c r="K17688" i="2"/>
  <c r="M17688" i="2" s="1"/>
  <c r="Z709" i="2" s="1"/>
  <c r="K17701" i="2"/>
  <c r="M17701" i="2" s="1"/>
  <c r="AM709" i="2" s="1"/>
  <c r="K17691" i="2"/>
  <c r="M17691" i="2" s="1"/>
  <c r="AC709" i="2" s="1"/>
  <c r="K17680" i="2"/>
  <c r="M17680" i="2" s="1"/>
  <c r="R709" i="2" s="1"/>
  <c r="K17693" i="2"/>
  <c r="M17693" i="2" s="1"/>
  <c r="AE709" i="2" s="1"/>
  <c r="K17683" i="2"/>
  <c r="M17683" i="2" s="1"/>
  <c r="U709" i="2" s="1"/>
  <c r="K17695" i="2"/>
  <c r="M17695" i="2" s="1"/>
  <c r="AG709" i="2" s="1"/>
  <c r="K17685" i="2"/>
  <c r="K17698" i="2"/>
  <c r="M17698" i="2" s="1"/>
  <c r="AJ709" i="2" s="1"/>
  <c r="K17687" i="2"/>
  <c r="M17687" i="2" s="1"/>
  <c r="Y709" i="2" s="1"/>
  <c r="K17677" i="2"/>
  <c r="M17677" i="2" s="1"/>
  <c r="O709" i="2" s="1"/>
  <c r="K17682" i="2"/>
  <c r="M17682" i="2" s="1"/>
  <c r="T709" i="2" s="1"/>
  <c r="K17697" i="2"/>
  <c r="M17697" i="2" s="1"/>
  <c r="AI709" i="2" s="1"/>
  <c r="K17679" i="2"/>
  <c r="M17679" i="2" s="1"/>
  <c r="Q709" i="2" s="1"/>
  <c r="K17700" i="2"/>
  <c r="M17700" i="2" s="1"/>
  <c r="AL709" i="2" s="1"/>
  <c r="K17690" i="2"/>
  <c r="M17690" i="2" s="1"/>
  <c r="AB709" i="2" s="1"/>
  <c r="K17689" i="2"/>
  <c r="M17689" i="2" s="1"/>
  <c r="AA709" i="2" s="1"/>
  <c r="K17694" i="2"/>
  <c r="M17694" i="2" s="1"/>
  <c r="AF709" i="2" s="1"/>
  <c r="K17692" i="2"/>
  <c r="M17692" i="2" s="1"/>
  <c r="AD709" i="2" s="1"/>
  <c r="K17681" i="2"/>
  <c r="M17681" i="2" s="1"/>
  <c r="S709" i="2" s="1"/>
  <c r="K17686" i="2"/>
  <c r="M17686" i="2" s="1"/>
  <c r="X709" i="2" s="1"/>
  <c r="K17684" i="2"/>
  <c r="M17684" i="2" s="1"/>
  <c r="V709" i="2" s="1"/>
  <c r="K23070" i="2"/>
  <c r="M23070" i="2" s="1"/>
  <c r="AG924" i="2" s="1"/>
  <c r="K23060" i="2"/>
  <c r="M23060" i="2" s="1"/>
  <c r="W924" i="2" s="1"/>
  <c r="K23073" i="2"/>
  <c r="M23073" i="2" s="1"/>
  <c r="AJ924" i="2" s="1"/>
  <c r="K23062" i="2"/>
  <c r="M23062" i="2" s="1"/>
  <c r="Y924" i="2" s="1"/>
  <c r="K23052" i="2"/>
  <c r="M23052" i="2" s="1"/>
  <c r="O924" i="2" s="1"/>
  <c r="K23065" i="2"/>
  <c r="M23065" i="2" s="1"/>
  <c r="AB924" i="2" s="1"/>
  <c r="K23054" i="2"/>
  <c r="M23054" i="2" s="1"/>
  <c r="Q924" i="2" s="1"/>
  <c r="K23075" i="2"/>
  <c r="M23075" i="2" s="1"/>
  <c r="AL924" i="2" s="1"/>
  <c r="K23057" i="2"/>
  <c r="M23057" i="2" s="1"/>
  <c r="T924" i="2" s="1"/>
  <c r="K23069" i="2"/>
  <c r="K23067" i="2"/>
  <c r="M23067" i="2" s="1"/>
  <c r="AD924" i="2" s="1"/>
  <c r="K23072" i="2"/>
  <c r="M23072" i="2" s="1"/>
  <c r="AI924" i="2" s="1"/>
  <c r="K23061" i="2"/>
  <c r="M23061" i="2" s="1"/>
  <c r="X924" i="2" s="1"/>
  <c r="K23059" i="2"/>
  <c r="M23059" i="2" s="1"/>
  <c r="V924" i="2" s="1"/>
  <c r="K23064" i="2"/>
  <c r="M23064" i="2" s="1"/>
  <c r="AA924" i="2" s="1"/>
  <c r="K23071" i="2"/>
  <c r="M23071" i="2" s="1"/>
  <c r="AH924" i="2" s="1"/>
  <c r="K23053" i="2"/>
  <c r="M23053" i="2" s="1"/>
  <c r="P924" i="2" s="1"/>
  <c r="K23074" i="2"/>
  <c r="K23056" i="2"/>
  <c r="M23056" i="2" s="1"/>
  <c r="S924" i="2" s="1"/>
  <c r="K23063" i="2"/>
  <c r="M23063" i="2" s="1"/>
  <c r="Z924" i="2" s="1"/>
  <c r="K23076" i="2"/>
  <c r="M23076" i="2" s="1"/>
  <c r="AM924" i="2" s="1"/>
  <c r="K23066" i="2"/>
  <c r="M23066" i="2" s="1"/>
  <c r="AC924" i="2" s="1"/>
  <c r="K23055" i="2"/>
  <c r="M23055" i="2" s="1"/>
  <c r="R924" i="2" s="1"/>
  <c r="K23068" i="2"/>
  <c r="M23068" i="2" s="1"/>
  <c r="AE924" i="2" s="1"/>
  <c r="K23058" i="2"/>
  <c r="M23058" i="2" s="1"/>
  <c r="U924" i="2" s="1"/>
  <c r="K19474" i="2"/>
  <c r="K19460" i="2"/>
  <c r="M19460" i="2" s="1"/>
  <c r="W780" i="2" s="1"/>
  <c r="K19464" i="2"/>
  <c r="M19464" i="2" s="1"/>
  <c r="AA780" i="2" s="1"/>
  <c r="K19473" i="2"/>
  <c r="M19473" i="2" s="1"/>
  <c r="AJ780" i="2" s="1"/>
  <c r="K19452" i="2"/>
  <c r="M19452" i="2" s="1"/>
  <c r="O780" i="2" s="1"/>
  <c r="K19456" i="2"/>
  <c r="M19456" i="2" s="1"/>
  <c r="S780" i="2" s="1"/>
  <c r="K19472" i="2"/>
  <c r="M19472" i="2" s="1"/>
  <c r="AI780" i="2" s="1"/>
  <c r="K19467" i="2"/>
  <c r="M19467" i="2" s="1"/>
  <c r="AD780" i="2" s="1"/>
  <c r="K19462" i="2"/>
  <c r="M19462" i="2" s="1"/>
  <c r="Y780" i="2" s="1"/>
  <c r="K19471" i="2"/>
  <c r="M19471" i="2" s="1"/>
  <c r="AH780" i="2" s="1"/>
  <c r="K19459" i="2"/>
  <c r="M19459" i="2" s="1"/>
  <c r="V780" i="2" s="1"/>
  <c r="K19454" i="2"/>
  <c r="M19454" i="2" s="1"/>
  <c r="Q780" i="2" s="1"/>
  <c r="K19470" i="2"/>
  <c r="M19470" i="2" s="1"/>
  <c r="AG780" i="2" s="1"/>
  <c r="K19466" i="2"/>
  <c r="M19466" i="2" s="1"/>
  <c r="AC780" i="2" s="1"/>
  <c r="K19463" i="2"/>
  <c r="M19463" i="2" s="1"/>
  <c r="Z780" i="2" s="1"/>
  <c r="K19469" i="2"/>
  <c r="M19469" i="2" s="1"/>
  <c r="AF780" i="2" s="1"/>
  <c r="K19461" i="2"/>
  <c r="K19458" i="2"/>
  <c r="M19458" i="2" s="1"/>
  <c r="U780" i="2" s="1"/>
  <c r="K19455" i="2"/>
  <c r="M19455" i="2" s="1"/>
  <c r="R780" i="2" s="1"/>
  <c r="K19476" i="2"/>
  <c r="M19476" i="2" s="1"/>
  <c r="AM780" i="2" s="1"/>
  <c r="K19453" i="2"/>
  <c r="M19453" i="2" s="1"/>
  <c r="P780" i="2" s="1"/>
  <c r="K19465" i="2"/>
  <c r="M19465" i="2" s="1"/>
  <c r="AB780" i="2" s="1"/>
  <c r="K19475" i="2"/>
  <c r="M19475" i="2" s="1"/>
  <c r="AL780" i="2" s="1"/>
  <c r="K19468" i="2"/>
  <c r="M19468" i="2" s="1"/>
  <c r="AE780" i="2" s="1"/>
  <c r="K19457" i="2"/>
  <c r="M19457" i="2" s="1"/>
  <c r="T780" i="2" s="1"/>
  <c r="K18200" i="2"/>
  <c r="M18200" i="2" s="1"/>
  <c r="AL729" i="2" s="1"/>
  <c r="K18182" i="2"/>
  <c r="M18182" i="2" s="1"/>
  <c r="T729" i="2" s="1"/>
  <c r="K18187" i="2"/>
  <c r="M18187" i="2" s="1"/>
  <c r="Y729" i="2" s="1"/>
  <c r="K18192" i="2"/>
  <c r="M18192" i="2" s="1"/>
  <c r="AD729" i="2" s="1"/>
  <c r="K18197" i="2"/>
  <c r="M18197" i="2" s="1"/>
  <c r="AI729" i="2" s="1"/>
  <c r="K18179" i="2"/>
  <c r="M18179" i="2" s="1"/>
  <c r="Q729" i="2" s="1"/>
  <c r="K18184" i="2"/>
  <c r="M18184" i="2" s="1"/>
  <c r="V729" i="2" s="1"/>
  <c r="K18189" i="2"/>
  <c r="M18189" i="2" s="1"/>
  <c r="AA729" i="2" s="1"/>
  <c r="K18186" i="2"/>
  <c r="M18186" i="2" s="1"/>
  <c r="X729" i="2" s="1"/>
  <c r="K18199" i="2"/>
  <c r="M18199" i="2" s="1"/>
  <c r="AK729" i="2" s="1"/>
  <c r="K18181" i="2"/>
  <c r="M18181" i="2" s="1"/>
  <c r="S729" i="2" s="1"/>
  <c r="K18178" i="2"/>
  <c r="M18178" i="2" s="1"/>
  <c r="P729" i="2" s="1"/>
  <c r="K18201" i="2"/>
  <c r="M18201" i="2" s="1"/>
  <c r="AM729" i="2" s="1"/>
  <c r="K18191" i="2"/>
  <c r="M18191" i="2" s="1"/>
  <c r="AC729" i="2" s="1"/>
  <c r="K18196" i="2"/>
  <c r="M18196" i="2" s="1"/>
  <c r="AH729" i="2" s="1"/>
  <c r="K18194" i="2"/>
  <c r="M18194" i="2" s="1"/>
  <c r="AF729" i="2" s="1"/>
  <c r="K18193" i="2"/>
  <c r="M18193" i="2" s="1"/>
  <c r="AE729" i="2" s="1"/>
  <c r="K18183" i="2"/>
  <c r="M18183" i="2" s="1"/>
  <c r="U729" i="2" s="1"/>
  <c r="K18188" i="2"/>
  <c r="M18188" i="2" s="1"/>
  <c r="Z729" i="2" s="1"/>
  <c r="K18185" i="2"/>
  <c r="M18185" i="2" s="1"/>
  <c r="W729" i="2" s="1"/>
  <c r="K18198" i="2"/>
  <c r="M18198" i="2" s="1"/>
  <c r="AJ729" i="2" s="1"/>
  <c r="K18180" i="2"/>
  <c r="M18180" i="2" s="1"/>
  <c r="R729" i="2" s="1"/>
  <c r="K18177" i="2"/>
  <c r="M18177" i="2" s="1"/>
  <c r="O729" i="2" s="1"/>
  <c r="K18190" i="2"/>
  <c r="M18190" i="2" s="1"/>
  <c r="AB729" i="2" s="1"/>
  <c r="K18195" i="2"/>
  <c r="M18195" i="2" s="1"/>
  <c r="AG729" i="2" s="1"/>
  <c r="K18557" i="2"/>
  <c r="M18557" i="2" s="1"/>
  <c r="T744" i="2" s="1"/>
  <c r="K18562" i="2"/>
  <c r="M18562" i="2" s="1"/>
  <c r="Y744" i="2" s="1"/>
  <c r="K18552" i="2"/>
  <c r="M18552" i="2" s="1"/>
  <c r="O744" i="2" s="1"/>
  <c r="K18572" i="2"/>
  <c r="M18572" i="2" s="1"/>
  <c r="AI744" i="2" s="1"/>
  <c r="K18554" i="2"/>
  <c r="M18554" i="2" s="1"/>
  <c r="Q744" i="2" s="1"/>
  <c r="K18574" i="2"/>
  <c r="M18574" i="2" s="1"/>
  <c r="AK744" i="2" s="1"/>
  <c r="K18564" i="2"/>
  <c r="K18569" i="2"/>
  <c r="M18569" i="2" s="1"/>
  <c r="AF744" i="2" s="1"/>
  <c r="K18566" i="2"/>
  <c r="M18566" i="2" s="1"/>
  <c r="AC744" i="2" s="1"/>
  <c r="K18556" i="2"/>
  <c r="M18556" i="2" s="1"/>
  <c r="S744" i="2" s="1"/>
  <c r="K18561" i="2"/>
  <c r="M18561" i="2" s="1"/>
  <c r="X744" i="2" s="1"/>
  <c r="K18558" i="2"/>
  <c r="M18558" i="2" s="1"/>
  <c r="U744" i="2" s="1"/>
  <c r="K18571" i="2"/>
  <c r="M18571" i="2" s="1"/>
  <c r="AH744" i="2" s="1"/>
  <c r="K18553" i="2"/>
  <c r="M18553" i="2" s="1"/>
  <c r="P744" i="2" s="1"/>
  <c r="K18575" i="2"/>
  <c r="M18575" i="2" s="1"/>
  <c r="AL744" i="2" s="1"/>
  <c r="K18563" i="2"/>
  <c r="M18563" i="2" s="1"/>
  <c r="Z744" i="2" s="1"/>
  <c r="K18576" i="2"/>
  <c r="M18576" i="2" s="1"/>
  <c r="AM744" i="2" s="1"/>
  <c r="K18567" i="2"/>
  <c r="M18567" i="2" s="1"/>
  <c r="AD744" i="2" s="1"/>
  <c r="K18573" i="2"/>
  <c r="M18573" i="2" s="1"/>
  <c r="AJ744" i="2" s="1"/>
  <c r="K18555" i="2"/>
  <c r="M18555" i="2" s="1"/>
  <c r="R744" i="2" s="1"/>
  <c r="K18568" i="2"/>
  <c r="M18568" i="2" s="1"/>
  <c r="AE744" i="2" s="1"/>
  <c r="K18559" i="2"/>
  <c r="M18559" i="2" s="1"/>
  <c r="V744" i="2" s="1"/>
  <c r="K18565" i="2"/>
  <c r="K18570" i="2"/>
  <c r="M18570" i="2" s="1"/>
  <c r="AG744" i="2" s="1"/>
  <c r="K18560" i="2"/>
  <c r="M18560" i="2" s="1"/>
  <c r="W744" i="2" s="1"/>
  <c r="K18283" i="2"/>
  <c r="M18283" i="2" s="1"/>
  <c r="U733" i="2" s="1"/>
  <c r="K18280" i="2"/>
  <c r="M18280" i="2" s="1"/>
  <c r="R733" i="2" s="1"/>
  <c r="K18277" i="2"/>
  <c r="M18277" i="2" s="1"/>
  <c r="O733" i="2" s="1"/>
  <c r="K18301" i="2"/>
  <c r="M18301" i="2" s="1"/>
  <c r="AM733" i="2" s="1"/>
  <c r="K18298" i="2"/>
  <c r="M18298" i="2" s="1"/>
  <c r="AJ733" i="2" s="1"/>
  <c r="K18294" i="2"/>
  <c r="M18294" i="2" s="1"/>
  <c r="AF733" i="2" s="1"/>
  <c r="K18295" i="2"/>
  <c r="M18295" i="2" s="1"/>
  <c r="AG733" i="2" s="1"/>
  <c r="K18293" i="2"/>
  <c r="M18293" i="2" s="1"/>
  <c r="AE733" i="2" s="1"/>
  <c r="K18290" i="2"/>
  <c r="M18290" i="2" s="1"/>
  <c r="AB733" i="2" s="1"/>
  <c r="K18286" i="2"/>
  <c r="M18286" i="2" s="1"/>
  <c r="X733" i="2" s="1"/>
  <c r="K18300" i="2"/>
  <c r="M18300" i="2" s="1"/>
  <c r="AL733" i="2" s="1"/>
  <c r="K18297" i="2"/>
  <c r="M18297" i="2" s="1"/>
  <c r="AI733" i="2" s="1"/>
  <c r="K18278" i="2"/>
  <c r="M18278" i="2" s="1"/>
  <c r="P733" i="2" s="1"/>
  <c r="K18292" i="2"/>
  <c r="K18289" i="2"/>
  <c r="M18289" i="2" s="1"/>
  <c r="AA733" i="2" s="1"/>
  <c r="K18287" i="2"/>
  <c r="M18287" i="2" s="1"/>
  <c r="Y733" i="2" s="1"/>
  <c r="K18284" i="2"/>
  <c r="M18284" i="2" s="1"/>
  <c r="V733" i="2" s="1"/>
  <c r="K18281" i="2"/>
  <c r="M18281" i="2" s="1"/>
  <c r="S733" i="2" s="1"/>
  <c r="K18285" i="2"/>
  <c r="M18285" i="2" s="1"/>
  <c r="W733" i="2" s="1"/>
  <c r="K18299" i="2"/>
  <c r="M18299" i="2" s="1"/>
  <c r="AK733" i="2" s="1"/>
  <c r="K18296" i="2"/>
  <c r="M18296" i="2" s="1"/>
  <c r="AH733" i="2" s="1"/>
  <c r="K18282" i="2"/>
  <c r="M18282" i="2" s="1"/>
  <c r="T733" i="2" s="1"/>
  <c r="K18291" i="2"/>
  <c r="M18291" i="2" s="1"/>
  <c r="AC733" i="2" s="1"/>
  <c r="K18288" i="2"/>
  <c r="M18288" i="2" s="1"/>
  <c r="Z733" i="2" s="1"/>
  <c r="K18279" i="2"/>
  <c r="M18279" i="2" s="1"/>
  <c r="Q733" i="2" s="1"/>
  <c r="K17600" i="2"/>
  <c r="M17600" i="2" s="1"/>
  <c r="AL705" i="2" s="1"/>
  <c r="K17582" i="2"/>
  <c r="M17582" i="2" s="1"/>
  <c r="T705" i="2" s="1"/>
  <c r="K17587" i="2"/>
  <c r="M17587" i="2" s="1"/>
  <c r="Y705" i="2" s="1"/>
  <c r="K17592" i="2"/>
  <c r="M17592" i="2" s="1"/>
  <c r="AD705" i="2" s="1"/>
  <c r="K17597" i="2"/>
  <c r="M17597" i="2" s="1"/>
  <c r="AI705" i="2" s="1"/>
  <c r="K17579" i="2"/>
  <c r="M17579" i="2" s="1"/>
  <c r="Q705" i="2" s="1"/>
  <c r="K17584" i="2"/>
  <c r="M17584" i="2" s="1"/>
  <c r="V705" i="2" s="1"/>
  <c r="K17589" i="2"/>
  <c r="M17589" i="2" s="1"/>
  <c r="AA705" i="2" s="1"/>
  <c r="K17594" i="2"/>
  <c r="M17594" i="2" s="1"/>
  <c r="AF705" i="2" s="1"/>
  <c r="K17599" i="2"/>
  <c r="M17599" i="2" s="1"/>
  <c r="AK705" i="2" s="1"/>
  <c r="K17581" i="2"/>
  <c r="M17581" i="2" s="1"/>
  <c r="S705" i="2" s="1"/>
  <c r="K17586" i="2"/>
  <c r="M17586" i="2" s="1"/>
  <c r="X705" i="2" s="1"/>
  <c r="K17601" i="2"/>
  <c r="K17591" i="2"/>
  <c r="M17591" i="2" s="1"/>
  <c r="AC705" i="2" s="1"/>
  <c r="K17596" i="2"/>
  <c r="M17596" i="2" s="1"/>
  <c r="AH705" i="2" s="1"/>
  <c r="K17578" i="2"/>
  <c r="M17578" i="2" s="1"/>
  <c r="P705" i="2" s="1"/>
  <c r="K17593" i="2"/>
  <c r="M17593" i="2" s="1"/>
  <c r="AE705" i="2" s="1"/>
  <c r="K17583" i="2"/>
  <c r="M17583" i="2" s="1"/>
  <c r="U705" i="2" s="1"/>
  <c r="K17588" i="2"/>
  <c r="M17588" i="2" s="1"/>
  <c r="Z705" i="2" s="1"/>
  <c r="K17585" i="2"/>
  <c r="M17585" i="2" s="1"/>
  <c r="W705" i="2" s="1"/>
  <c r="K17598" i="2"/>
  <c r="M17598" i="2" s="1"/>
  <c r="AJ705" i="2" s="1"/>
  <c r="K17580" i="2"/>
  <c r="M17580" i="2" s="1"/>
  <c r="R705" i="2" s="1"/>
  <c r="K17577" i="2"/>
  <c r="M17577" i="2" s="1"/>
  <c r="O705" i="2" s="1"/>
  <c r="K17590" i="2"/>
  <c r="M17590" i="2" s="1"/>
  <c r="AB705" i="2" s="1"/>
  <c r="K17595" i="2"/>
  <c r="M17595" i="2" s="1"/>
  <c r="AG705" i="2" s="1"/>
  <c r="K22248" i="2"/>
  <c r="M22248" i="2" s="1"/>
  <c r="AJ891" i="2" s="1"/>
  <c r="K22230" i="2"/>
  <c r="M22230" i="2" s="1"/>
  <c r="R891" i="2" s="1"/>
  <c r="K22228" i="2"/>
  <c r="M22228" i="2" s="1"/>
  <c r="P891" i="2" s="1"/>
  <c r="K22240" i="2"/>
  <c r="M22240" i="2" s="1"/>
  <c r="AB891" i="2" s="1"/>
  <c r="K22245" i="2"/>
  <c r="M22245" i="2" s="1"/>
  <c r="AG891" i="2" s="1"/>
  <c r="K22244" i="2"/>
  <c r="M22244" i="2" s="1"/>
  <c r="AF891" i="2" s="1"/>
  <c r="K22250" i="2"/>
  <c r="M22250" i="2" s="1"/>
  <c r="AL891" i="2" s="1"/>
  <c r="K22232" i="2"/>
  <c r="M22232" i="2" s="1"/>
  <c r="T891" i="2" s="1"/>
  <c r="K22237" i="2"/>
  <c r="M22237" i="2" s="1"/>
  <c r="Y891" i="2" s="1"/>
  <c r="K22236" i="2"/>
  <c r="M22236" i="2" s="1"/>
  <c r="X891" i="2" s="1"/>
  <c r="K22242" i="2"/>
  <c r="M22242" i="2" s="1"/>
  <c r="AD891" i="2" s="1"/>
  <c r="K22247" i="2"/>
  <c r="M22247" i="2" s="1"/>
  <c r="AI891" i="2" s="1"/>
  <c r="K22229" i="2"/>
  <c r="M22229" i="2" s="1"/>
  <c r="Q891" i="2" s="1"/>
  <c r="K22234" i="2"/>
  <c r="M22234" i="2" s="1"/>
  <c r="V891" i="2" s="1"/>
  <c r="K22239" i="2"/>
  <c r="M22239" i="2" s="1"/>
  <c r="AA891" i="2" s="1"/>
  <c r="K22251" i="2"/>
  <c r="M22251" i="2" s="1"/>
  <c r="AM891" i="2" s="1"/>
  <c r="K22249" i="2"/>
  <c r="M22249" i="2" s="1"/>
  <c r="AK891" i="2" s="1"/>
  <c r="K22231" i="2"/>
  <c r="M22231" i="2" s="1"/>
  <c r="S891" i="2" s="1"/>
  <c r="K22243" i="2"/>
  <c r="M22243" i="2" s="1"/>
  <c r="AE891" i="2" s="1"/>
  <c r="K22241" i="2"/>
  <c r="M22241" i="2" s="1"/>
  <c r="AC891" i="2" s="1"/>
  <c r="K22246" i="2"/>
  <c r="M22246" i="2" s="1"/>
  <c r="AH891" i="2" s="1"/>
  <c r="K22235" i="2"/>
  <c r="M22235" i="2" s="1"/>
  <c r="W891" i="2" s="1"/>
  <c r="K22233" i="2"/>
  <c r="M22233" i="2" s="1"/>
  <c r="U891" i="2" s="1"/>
  <c r="K22238" i="2"/>
  <c r="M22238" i="2" s="1"/>
  <c r="K22227" i="2"/>
  <c r="M22227" i="2" s="1"/>
  <c r="O891" i="2" s="1"/>
  <c r="K1021" i="2"/>
  <c r="M1021" i="2" s="1"/>
  <c r="AH42" i="2" s="1"/>
  <c r="K1003" i="2"/>
  <c r="M1003" i="2" s="1"/>
  <c r="P42" i="2" s="1"/>
  <c r="K1024" i="2"/>
  <c r="M1024" i="2" s="1"/>
  <c r="AK42" i="2" s="1"/>
  <c r="K1007" i="2"/>
  <c r="M1007" i="2" s="1"/>
  <c r="T42" i="2" s="1"/>
  <c r="K1013" i="2"/>
  <c r="M1013" i="2" s="1"/>
  <c r="Z42" i="2" s="1"/>
  <c r="K1026" i="2"/>
  <c r="M1026" i="2" s="1"/>
  <c r="AM42" i="2" s="1"/>
  <c r="K1016" i="2"/>
  <c r="M1016" i="2" s="1"/>
  <c r="AC42" i="2" s="1"/>
  <c r="K1005" i="2"/>
  <c r="M1005" i="2" s="1"/>
  <c r="R42" i="2" s="1"/>
  <c r="K1018" i="2"/>
  <c r="M1018" i="2" s="1"/>
  <c r="AE42" i="2" s="1"/>
  <c r="K1008" i="2"/>
  <c r="M1008" i="2" s="1"/>
  <c r="U42" i="2" s="1"/>
  <c r="K1020" i="2"/>
  <c r="K1010" i="2"/>
  <c r="M1010" i="2" s="1"/>
  <c r="W42" i="2" s="1"/>
  <c r="K1022" i="2"/>
  <c r="M1022" i="2" s="1"/>
  <c r="AI42" i="2" s="1"/>
  <c r="K1012" i="2"/>
  <c r="M1012" i="2" s="1"/>
  <c r="K1002" i="2"/>
  <c r="M1002" i="2" s="1"/>
  <c r="O42" i="2" s="1"/>
  <c r="K1014" i="2"/>
  <c r="M1014" i="2" s="1"/>
  <c r="AA42" i="2" s="1"/>
  <c r="K1004" i="2"/>
  <c r="M1004" i="2" s="1"/>
  <c r="Q42" i="2" s="1"/>
  <c r="K1025" i="2"/>
  <c r="M1025" i="2" s="1"/>
  <c r="AL42" i="2" s="1"/>
  <c r="K1006" i="2"/>
  <c r="K1019" i="2"/>
  <c r="M1019" i="2" s="1"/>
  <c r="AF42" i="2" s="1"/>
  <c r="K1017" i="2"/>
  <c r="M1017" i="2" s="1"/>
  <c r="AD42" i="2" s="1"/>
  <c r="K1023" i="2"/>
  <c r="M1023" i="2" s="1"/>
  <c r="AJ42" i="2" s="1"/>
  <c r="K1011" i="2"/>
  <c r="M1011" i="2" s="1"/>
  <c r="X42" i="2" s="1"/>
  <c r="K1009" i="2"/>
  <c r="M1009" i="2" s="1"/>
  <c r="V42" i="2" s="1"/>
  <c r="K1015" i="2"/>
  <c r="M1015" i="2" s="1"/>
  <c r="AB42" i="2" s="1"/>
  <c r="K5585" i="2"/>
  <c r="M5585" i="2" s="1"/>
  <c r="W225" i="2" s="1"/>
  <c r="K5598" i="2"/>
  <c r="M5598" i="2" s="1"/>
  <c r="AJ225" i="2" s="1"/>
  <c r="K5579" i="2"/>
  <c r="M5579" i="2" s="1"/>
  <c r="Q225" i="2" s="1"/>
  <c r="K5577" i="2"/>
  <c r="M5577" i="2" s="1"/>
  <c r="O225" i="2" s="1"/>
  <c r="K5590" i="2"/>
  <c r="M5590" i="2" s="1"/>
  <c r="AB225" i="2" s="1"/>
  <c r="K5596" i="2"/>
  <c r="M5596" i="2" s="1"/>
  <c r="AH225" i="2" s="1"/>
  <c r="K5600" i="2"/>
  <c r="M5600" i="2" s="1"/>
  <c r="AL225" i="2" s="1"/>
  <c r="K5582" i="2"/>
  <c r="M5582" i="2" s="1"/>
  <c r="T225" i="2" s="1"/>
  <c r="K5588" i="2"/>
  <c r="M5588" i="2" s="1"/>
  <c r="Z225" i="2" s="1"/>
  <c r="K5594" i="2"/>
  <c r="M5594" i="2" s="1"/>
  <c r="AF225" i="2" s="1"/>
  <c r="K5592" i="2"/>
  <c r="M5592" i="2" s="1"/>
  <c r="AD225" i="2" s="1"/>
  <c r="K5597" i="2"/>
  <c r="M5597" i="2" s="1"/>
  <c r="AI225" i="2" s="1"/>
  <c r="K5595" i="2"/>
  <c r="M5595" i="2" s="1"/>
  <c r="AG225" i="2" s="1"/>
  <c r="K5586" i="2"/>
  <c r="M5586" i="2" s="1"/>
  <c r="X225" i="2" s="1"/>
  <c r="K5584" i="2"/>
  <c r="M5584" i="2" s="1"/>
  <c r="V225" i="2" s="1"/>
  <c r="K5589" i="2"/>
  <c r="M5589" i="2" s="1"/>
  <c r="AA225" i="2" s="1"/>
  <c r="K5578" i="2"/>
  <c r="M5578" i="2" s="1"/>
  <c r="P225" i="2" s="1"/>
  <c r="K5599" i="2"/>
  <c r="M5599" i="2" s="1"/>
  <c r="AK225" i="2" s="1"/>
  <c r="K5581" i="2"/>
  <c r="M5581" i="2" s="1"/>
  <c r="S225" i="2" s="1"/>
  <c r="K5601" i="2"/>
  <c r="M5601" i="2" s="1"/>
  <c r="AM225" i="2" s="1"/>
  <c r="K5591" i="2"/>
  <c r="M5591" i="2" s="1"/>
  <c r="AC225" i="2" s="1"/>
  <c r="K5587" i="2"/>
  <c r="M5587" i="2" s="1"/>
  <c r="Y225" i="2" s="1"/>
  <c r="K5593" i="2"/>
  <c r="M5593" i="2" s="1"/>
  <c r="AE225" i="2" s="1"/>
  <c r="K5583" i="2"/>
  <c r="M5583" i="2" s="1"/>
  <c r="U225" i="2" s="1"/>
  <c r="K5580" i="2"/>
  <c r="M5580" i="2" s="1"/>
  <c r="R225" i="2" s="1"/>
  <c r="K20748" i="2"/>
  <c r="K20751" i="2"/>
  <c r="M20751" i="2" s="1"/>
  <c r="AM831" i="2" s="1"/>
  <c r="K20736" i="2"/>
  <c r="M20736" i="2" s="1"/>
  <c r="X831" i="2" s="1"/>
  <c r="K20740" i="2"/>
  <c r="M20740" i="2" s="1"/>
  <c r="AB831" i="2" s="1"/>
  <c r="K20743" i="2"/>
  <c r="M20743" i="2" s="1"/>
  <c r="AE831" i="2" s="1"/>
  <c r="K20728" i="2"/>
  <c r="M20728" i="2" s="1"/>
  <c r="P831" i="2" s="1"/>
  <c r="K20747" i="2"/>
  <c r="M20747" i="2" s="1"/>
  <c r="AI831" i="2" s="1"/>
  <c r="K20733" i="2"/>
  <c r="M20733" i="2" s="1"/>
  <c r="U831" i="2" s="1"/>
  <c r="K20735" i="2"/>
  <c r="K20739" i="2"/>
  <c r="M20739" i="2" s="1"/>
  <c r="AA831" i="2" s="1"/>
  <c r="K20732" i="2"/>
  <c r="M20732" i="2" s="1"/>
  <c r="T831" i="2" s="1"/>
  <c r="K20727" i="2"/>
  <c r="M20727" i="2" s="1"/>
  <c r="O831" i="2" s="1"/>
  <c r="K20750" i="2"/>
  <c r="M20750" i="2" s="1"/>
  <c r="AL831" i="2" s="1"/>
  <c r="K20746" i="2"/>
  <c r="M20746" i="2" s="1"/>
  <c r="AH831" i="2" s="1"/>
  <c r="K20731" i="2"/>
  <c r="M20731" i="2" s="1"/>
  <c r="S831" i="2" s="1"/>
  <c r="K20734" i="2"/>
  <c r="M20734" i="2" s="1"/>
  <c r="V831" i="2" s="1"/>
  <c r="K20742" i="2"/>
  <c r="K20738" i="2"/>
  <c r="M20738" i="2" s="1"/>
  <c r="Z831" i="2" s="1"/>
  <c r="K20730" i="2"/>
  <c r="M20730" i="2" s="1"/>
  <c r="R831" i="2" s="1"/>
  <c r="K20749" i="2"/>
  <c r="M20749" i="2" s="1"/>
  <c r="AK831" i="2" s="1"/>
  <c r="K20745" i="2"/>
  <c r="M20745" i="2" s="1"/>
  <c r="AG831" i="2" s="1"/>
  <c r="K20744" i="2"/>
  <c r="M20744" i="2" s="1"/>
  <c r="AF831" i="2" s="1"/>
  <c r="K20741" i="2"/>
  <c r="M20741" i="2" s="1"/>
  <c r="AC831" i="2" s="1"/>
  <c r="K20737" i="2"/>
  <c r="M20737" i="2" s="1"/>
  <c r="Y831" i="2" s="1"/>
  <c r="K20729" i="2"/>
  <c r="K21149" i="2"/>
  <c r="M21149" i="2" s="1"/>
  <c r="AK847" i="2" s="1"/>
  <c r="K21131" i="2"/>
  <c r="M21131" i="2" s="1"/>
  <c r="S847" i="2" s="1"/>
  <c r="K21143" i="2"/>
  <c r="M21143" i="2" s="1"/>
  <c r="AE847" i="2" s="1"/>
  <c r="K21141" i="2"/>
  <c r="M21141" i="2" s="1"/>
  <c r="AC847" i="2" s="1"/>
  <c r="K21146" i="2"/>
  <c r="M21146" i="2" s="1"/>
  <c r="AH847" i="2" s="1"/>
  <c r="K21135" i="2"/>
  <c r="M21135" i="2" s="1"/>
  <c r="W847" i="2" s="1"/>
  <c r="K21133" i="2"/>
  <c r="M21133" i="2" s="1"/>
  <c r="U847" i="2" s="1"/>
  <c r="K21138" i="2"/>
  <c r="K21127" i="2"/>
  <c r="M21127" i="2" s="1"/>
  <c r="O847" i="2" s="1"/>
  <c r="K21148" i="2"/>
  <c r="M21148" i="2" s="1"/>
  <c r="AJ847" i="2" s="1"/>
  <c r="K21130" i="2"/>
  <c r="M21130" i="2" s="1"/>
  <c r="R847" i="2" s="1"/>
  <c r="K21144" i="2"/>
  <c r="M21144" i="2" s="1"/>
  <c r="AF847" i="2" s="1"/>
  <c r="K21140" i="2"/>
  <c r="M21140" i="2" s="1"/>
  <c r="AB847" i="2" s="1"/>
  <c r="K21145" i="2"/>
  <c r="M21145" i="2" s="1"/>
  <c r="AG847" i="2" s="1"/>
  <c r="K21136" i="2"/>
  <c r="M21136" i="2" s="1"/>
  <c r="X847" i="2" s="1"/>
  <c r="K21150" i="2"/>
  <c r="K21132" i="2"/>
  <c r="M21132" i="2" s="1"/>
  <c r="T847" i="2" s="1"/>
  <c r="K21137" i="2"/>
  <c r="M21137" i="2" s="1"/>
  <c r="Y847" i="2" s="1"/>
  <c r="K21128" i="2"/>
  <c r="M21128" i="2" s="1"/>
  <c r="P847" i="2" s="1"/>
  <c r="K21142" i="2"/>
  <c r="M21142" i="2" s="1"/>
  <c r="AD847" i="2" s="1"/>
  <c r="K21147" i="2"/>
  <c r="M21147" i="2" s="1"/>
  <c r="AI847" i="2" s="1"/>
  <c r="K21129" i="2"/>
  <c r="M21129" i="2" s="1"/>
  <c r="Q847" i="2" s="1"/>
  <c r="K21134" i="2"/>
  <c r="M21134" i="2" s="1"/>
  <c r="V847" i="2" s="1"/>
  <c r="K21139" i="2"/>
  <c r="M21139" i="2" s="1"/>
  <c r="AA847" i="2" s="1"/>
  <c r="K21151" i="2"/>
  <c r="M21151" i="2" s="1"/>
  <c r="AM847" i="2" s="1"/>
  <c r="K20060" i="2"/>
  <c r="M20060" i="2" s="1"/>
  <c r="W804" i="2" s="1"/>
  <c r="K20073" i="2"/>
  <c r="M20073" i="2" s="1"/>
  <c r="AJ804" i="2" s="1"/>
  <c r="K20055" i="2"/>
  <c r="M20055" i="2" s="1"/>
  <c r="R804" i="2" s="1"/>
  <c r="K20052" i="2"/>
  <c r="M20052" i="2" s="1"/>
  <c r="O804" i="2" s="1"/>
  <c r="K20065" i="2"/>
  <c r="M20065" i="2" s="1"/>
  <c r="AB804" i="2" s="1"/>
  <c r="K20070" i="2"/>
  <c r="M20070" i="2" s="1"/>
  <c r="AG804" i="2" s="1"/>
  <c r="K20075" i="2"/>
  <c r="M20075" i="2" s="1"/>
  <c r="AL804" i="2" s="1"/>
  <c r="K20057" i="2"/>
  <c r="M20057" i="2" s="1"/>
  <c r="T804" i="2" s="1"/>
  <c r="K20054" i="2"/>
  <c r="M20054" i="2" s="1"/>
  <c r="Q804" i="2" s="1"/>
  <c r="K20069" i="2"/>
  <c r="M20069" i="2" s="1"/>
  <c r="AF804" i="2" s="1"/>
  <c r="K20067" i="2"/>
  <c r="M20067" i="2" s="1"/>
  <c r="AD804" i="2" s="1"/>
  <c r="K20072" i="2"/>
  <c r="M20072" i="2" s="1"/>
  <c r="AI804" i="2" s="1"/>
  <c r="K20062" i="2"/>
  <c r="M20062" i="2" s="1"/>
  <c r="Y804" i="2" s="1"/>
  <c r="K20061" i="2"/>
  <c r="M20061" i="2" s="1"/>
  <c r="X804" i="2" s="1"/>
  <c r="K20059" i="2"/>
  <c r="M20059" i="2" s="1"/>
  <c r="V804" i="2" s="1"/>
  <c r="K20064" i="2"/>
  <c r="M20064" i="2" s="1"/>
  <c r="AA804" i="2" s="1"/>
  <c r="K20053" i="2"/>
  <c r="M20053" i="2" s="1"/>
  <c r="P804" i="2" s="1"/>
  <c r="K20074" i="2"/>
  <c r="M20074" i="2" s="1"/>
  <c r="AK804" i="2" s="1"/>
  <c r="K20056" i="2"/>
  <c r="M20056" i="2" s="1"/>
  <c r="S804" i="2" s="1"/>
  <c r="K20076" i="2"/>
  <c r="M20076" i="2" s="1"/>
  <c r="AM804" i="2" s="1"/>
  <c r="K20066" i="2"/>
  <c r="M20066" i="2" s="1"/>
  <c r="AC804" i="2" s="1"/>
  <c r="K20071" i="2"/>
  <c r="M20071" i="2" s="1"/>
  <c r="AH804" i="2" s="1"/>
  <c r="K20068" i="2"/>
  <c r="M20068" i="2" s="1"/>
  <c r="AE804" i="2" s="1"/>
  <c r="K20058" i="2"/>
  <c r="M20058" i="2" s="1"/>
  <c r="U804" i="2" s="1"/>
  <c r="K20063" i="2"/>
  <c r="M20063" i="2" s="1"/>
  <c r="Z804" i="2" s="1"/>
  <c r="K13137" i="2"/>
  <c r="M13137" i="2" s="1"/>
  <c r="Y527" i="2" s="1"/>
  <c r="K13127" i="2"/>
  <c r="M13127" i="2" s="1"/>
  <c r="O527" i="2" s="1"/>
  <c r="K13140" i="2"/>
  <c r="M13140" i="2" s="1"/>
  <c r="AB527" i="2" s="1"/>
  <c r="K13129" i="2"/>
  <c r="M13129" i="2" s="1"/>
  <c r="Q527" i="2" s="1"/>
  <c r="K13150" i="2"/>
  <c r="M13150" i="2" s="1"/>
  <c r="AL527" i="2" s="1"/>
  <c r="K13132" i="2"/>
  <c r="K13144" i="2"/>
  <c r="M13144" i="2" s="1"/>
  <c r="AF527" i="2" s="1"/>
  <c r="K13142" i="2"/>
  <c r="M13142" i="2" s="1"/>
  <c r="AD527" i="2" s="1"/>
  <c r="K13146" i="2"/>
  <c r="M13146" i="2" s="1"/>
  <c r="AH527" i="2" s="1"/>
  <c r="K13136" i="2"/>
  <c r="M13136" i="2" s="1"/>
  <c r="X527" i="2" s="1"/>
  <c r="K13134" i="2"/>
  <c r="M13134" i="2" s="1"/>
  <c r="V527" i="2" s="1"/>
  <c r="K13138" i="2"/>
  <c r="M13138" i="2" s="1"/>
  <c r="Z527" i="2" s="1"/>
  <c r="K13128" i="2"/>
  <c r="M13128" i="2" s="1"/>
  <c r="P527" i="2" s="1"/>
  <c r="K13149" i="2"/>
  <c r="K13130" i="2"/>
  <c r="M13130" i="2" s="1"/>
  <c r="R527" i="2" s="1"/>
  <c r="K13151" i="2"/>
  <c r="M13151" i="2" s="1"/>
  <c r="AM527" i="2" s="1"/>
  <c r="K13141" i="2"/>
  <c r="M13141" i="2" s="1"/>
  <c r="AC527" i="2" s="1"/>
  <c r="K13147" i="2"/>
  <c r="M13147" i="2" s="1"/>
  <c r="AI527" i="2" s="1"/>
  <c r="K13143" i="2"/>
  <c r="M13143" i="2" s="1"/>
  <c r="AE527" i="2" s="1"/>
  <c r="K13133" i="2"/>
  <c r="M13133" i="2" s="1"/>
  <c r="U527" i="2" s="1"/>
  <c r="K13139" i="2"/>
  <c r="M13139" i="2" s="1"/>
  <c r="AA527" i="2" s="1"/>
  <c r="K13145" i="2"/>
  <c r="M13145" i="2" s="1"/>
  <c r="AG527" i="2" s="1"/>
  <c r="K13135" i="2"/>
  <c r="M13135" i="2" s="1"/>
  <c r="W527" i="2" s="1"/>
  <c r="K13148" i="2"/>
  <c r="M13148" i="2" s="1"/>
  <c r="AJ527" i="2" s="1"/>
  <c r="K13131" i="2"/>
  <c r="M13131" i="2" s="1"/>
  <c r="S527" i="2" s="1"/>
  <c r="K23555" i="2"/>
  <c r="M23555" i="2" s="1"/>
  <c r="R944" i="2" s="1"/>
  <c r="K23568" i="2"/>
  <c r="M23568" i="2" s="1"/>
  <c r="AE944" i="2" s="1"/>
  <c r="K23558" i="2"/>
  <c r="M23558" i="2" s="1"/>
  <c r="U944" i="2" s="1"/>
  <c r="K23570" i="2"/>
  <c r="M23570" i="2" s="1"/>
  <c r="AG944" i="2" s="1"/>
  <c r="K23560" i="2"/>
  <c r="K23572" i="2"/>
  <c r="M23572" i="2" s="1"/>
  <c r="AI944" i="2" s="1"/>
  <c r="K23562" i="2"/>
  <c r="M23562" i="2" s="1"/>
  <c r="Y944" i="2" s="1"/>
  <c r="K23552" i="2"/>
  <c r="M23552" i="2" s="1"/>
  <c r="O944" i="2" s="1"/>
  <c r="K23564" i="2"/>
  <c r="M23564" i="2" s="1"/>
  <c r="AA944" i="2" s="1"/>
  <c r="K23554" i="2"/>
  <c r="M23554" i="2" s="1"/>
  <c r="Q944" i="2" s="1"/>
  <c r="K23575" i="2"/>
  <c r="M23575" i="2" s="1"/>
  <c r="AL944" i="2" s="1"/>
  <c r="K23556" i="2"/>
  <c r="M23556" i="2" s="1"/>
  <c r="S944" i="2" s="1"/>
  <c r="K23569" i="2"/>
  <c r="K23567" i="2"/>
  <c r="M23567" i="2" s="1"/>
  <c r="AD944" i="2" s="1"/>
  <c r="K23573" i="2"/>
  <c r="M23573" i="2" s="1"/>
  <c r="AJ944" i="2" s="1"/>
  <c r="K23561" i="2"/>
  <c r="M23561" i="2" s="1"/>
  <c r="X944" i="2" s="1"/>
  <c r="K23559" i="2"/>
  <c r="M23559" i="2" s="1"/>
  <c r="V944" i="2" s="1"/>
  <c r="K23565" i="2"/>
  <c r="M23565" i="2" s="1"/>
  <c r="AB944" i="2" s="1"/>
  <c r="K23571" i="2"/>
  <c r="M23571" i="2" s="1"/>
  <c r="AH944" i="2" s="1"/>
  <c r="K23553" i="2"/>
  <c r="M23553" i="2" s="1"/>
  <c r="P944" i="2" s="1"/>
  <c r="K23574" i="2"/>
  <c r="K23557" i="2"/>
  <c r="M23557" i="2" s="1"/>
  <c r="T944" i="2" s="1"/>
  <c r="K23563" i="2"/>
  <c r="M23563" i="2" s="1"/>
  <c r="Z944" i="2" s="1"/>
  <c r="K23576" i="2"/>
  <c r="M23576" i="2" s="1"/>
  <c r="AM944" i="2" s="1"/>
  <c r="K23566" i="2"/>
  <c r="M23566" i="2" s="1"/>
  <c r="AC944" i="2" s="1"/>
  <c r="K23733" i="2"/>
  <c r="M23733" i="2" s="1"/>
  <c r="U951" i="2" s="1"/>
  <c r="K23738" i="2"/>
  <c r="M23738" i="2" s="1"/>
  <c r="Z951" i="2" s="1"/>
  <c r="K23744" i="2"/>
  <c r="M23744" i="2" s="1"/>
  <c r="AF951" i="2" s="1"/>
  <c r="K23748" i="2"/>
  <c r="K23730" i="2"/>
  <c r="M23730" i="2" s="1"/>
  <c r="R951" i="2" s="1"/>
  <c r="K23736" i="2"/>
  <c r="M23736" i="2" s="1"/>
  <c r="X951" i="2" s="1"/>
  <c r="K23740" i="2"/>
  <c r="M23740" i="2" s="1"/>
  <c r="AB951" i="2" s="1"/>
  <c r="K23745" i="2"/>
  <c r="M23745" i="2" s="1"/>
  <c r="AG951" i="2" s="1"/>
  <c r="K23728" i="2"/>
  <c r="M23728" i="2" s="1"/>
  <c r="P951" i="2" s="1"/>
  <c r="K23750" i="2"/>
  <c r="M23750" i="2" s="1"/>
  <c r="AL951" i="2" s="1"/>
  <c r="K23732" i="2"/>
  <c r="M23732" i="2" s="1"/>
  <c r="T951" i="2" s="1"/>
  <c r="K23737" i="2"/>
  <c r="K23727" i="2"/>
  <c r="M23727" i="2" s="1"/>
  <c r="O951" i="2" s="1"/>
  <c r="K23742" i="2"/>
  <c r="M23742" i="2" s="1"/>
  <c r="AD951" i="2" s="1"/>
  <c r="K23747" i="2"/>
  <c r="M23747" i="2" s="1"/>
  <c r="AI951" i="2" s="1"/>
  <c r="K23729" i="2"/>
  <c r="M23729" i="2" s="1"/>
  <c r="Q951" i="2" s="1"/>
  <c r="K23734" i="2"/>
  <c r="M23734" i="2" s="1"/>
  <c r="V951" i="2" s="1"/>
  <c r="K23739" i="2"/>
  <c r="M23739" i="2" s="1"/>
  <c r="AA951" i="2" s="1"/>
  <c r="K23751" i="2"/>
  <c r="M23751" i="2" s="1"/>
  <c r="AM951" i="2" s="1"/>
  <c r="K23749" i="2"/>
  <c r="K23731" i="2"/>
  <c r="M23731" i="2" s="1"/>
  <c r="S951" i="2" s="1"/>
  <c r="K23743" i="2"/>
  <c r="M23743" i="2" s="1"/>
  <c r="AE951" i="2" s="1"/>
  <c r="K23741" i="2"/>
  <c r="M23741" i="2" s="1"/>
  <c r="AC951" i="2" s="1"/>
  <c r="K23746" i="2"/>
  <c r="M23746" i="2" s="1"/>
  <c r="AH951" i="2" s="1"/>
  <c r="K23735" i="2"/>
  <c r="M23735" i="2" s="1"/>
  <c r="W951" i="2" s="1"/>
  <c r="K14832" i="2"/>
  <c r="M14832" i="2" s="1"/>
  <c r="T595" i="2" s="1"/>
  <c r="K14837" i="2"/>
  <c r="M14837" i="2" s="1"/>
  <c r="Y595" i="2" s="1"/>
  <c r="K14827" i="2"/>
  <c r="M14827" i="2" s="1"/>
  <c r="O595" i="2" s="1"/>
  <c r="K14847" i="2"/>
  <c r="M14847" i="2" s="1"/>
  <c r="AI595" i="2" s="1"/>
  <c r="K14829" i="2"/>
  <c r="M14829" i="2" s="1"/>
  <c r="Q595" i="2" s="1"/>
  <c r="K14849" i="2"/>
  <c r="M14849" i="2" s="1"/>
  <c r="AK595" i="2" s="1"/>
  <c r="K14839" i="2"/>
  <c r="M14839" i="2" s="1"/>
  <c r="AA595" i="2" s="1"/>
  <c r="K14844" i="2"/>
  <c r="M14844" i="2" s="1"/>
  <c r="AF595" i="2" s="1"/>
  <c r="K14841" i="2"/>
  <c r="M14841" i="2" s="1"/>
  <c r="AC595" i="2" s="1"/>
  <c r="K14831" i="2"/>
  <c r="M14831" i="2" s="1"/>
  <c r="S595" i="2" s="1"/>
  <c r="K14836" i="2"/>
  <c r="K14833" i="2"/>
  <c r="M14833" i="2" s="1"/>
  <c r="U595" i="2" s="1"/>
  <c r="K14846" i="2"/>
  <c r="M14846" i="2" s="1"/>
  <c r="AH595" i="2" s="1"/>
  <c r="K14828" i="2"/>
  <c r="M14828" i="2" s="1"/>
  <c r="P595" i="2" s="1"/>
  <c r="K14842" i="2"/>
  <c r="M14842" i="2" s="1"/>
  <c r="AD595" i="2" s="1"/>
  <c r="K14838" i="2"/>
  <c r="M14838" i="2" s="1"/>
  <c r="Z595" i="2" s="1"/>
  <c r="K14851" i="2"/>
  <c r="M14851" i="2" s="1"/>
  <c r="AM595" i="2" s="1"/>
  <c r="K14834" i="2"/>
  <c r="M14834" i="2" s="1"/>
  <c r="V595" i="2" s="1"/>
  <c r="K14848" i="2"/>
  <c r="K14830" i="2"/>
  <c r="M14830" i="2" s="1"/>
  <c r="R595" i="2" s="1"/>
  <c r="K14843" i="2"/>
  <c r="M14843" i="2" s="1"/>
  <c r="AE595" i="2" s="1"/>
  <c r="K14850" i="2"/>
  <c r="M14850" i="2" s="1"/>
  <c r="AL595" i="2" s="1"/>
  <c r="K14840" i="2"/>
  <c r="M14840" i="2" s="1"/>
  <c r="AB595" i="2" s="1"/>
  <c r="K14845" i="2"/>
  <c r="M14845" i="2" s="1"/>
  <c r="AG595" i="2" s="1"/>
  <c r="K14835" i="2"/>
  <c r="M14835" i="2" s="1"/>
  <c r="W595" i="2" s="1"/>
  <c r="K19133" i="2"/>
  <c r="M19133" i="2" s="1"/>
  <c r="U767" i="2" s="1"/>
  <c r="K19138" i="2"/>
  <c r="M19138" i="2" s="1"/>
  <c r="Z767" i="2" s="1"/>
  <c r="K19150" i="2"/>
  <c r="M19150" i="2" s="1"/>
  <c r="AL767" i="2" s="1"/>
  <c r="K19148" i="2"/>
  <c r="M19148" i="2" s="1"/>
  <c r="AJ767" i="2" s="1"/>
  <c r="K19130" i="2"/>
  <c r="M19130" i="2" s="1"/>
  <c r="R767" i="2" s="1"/>
  <c r="K19142" i="2"/>
  <c r="M19142" i="2" s="1"/>
  <c r="AD767" i="2" s="1"/>
  <c r="K19140" i="2"/>
  <c r="M19140" i="2" s="1"/>
  <c r="AB767" i="2" s="1"/>
  <c r="K19145" i="2"/>
  <c r="M19145" i="2" s="1"/>
  <c r="AG767" i="2" s="1"/>
  <c r="K19134" i="2"/>
  <c r="M19134" i="2" s="1"/>
  <c r="V767" i="2" s="1"/>
  <c r="K19132" i="2"/>
  <c r="K19137" i="2"/>
  <c r="M19137" i="2" s="1"/>
  <c r="Y767" i="2" s="1"/>
  <c r="K19151" i="2"/>
  <c r="M19151" i="2" s="1"/>
  <c r="AM767" i="2" s="1"/>
  <c r="K19147" i="2"/>
  <c r="M19147" i="2" s="1"/>
  <c r="AI767" i="2" s="1"/>
  <c r="K19129" i="2"/>
  <c r="M19129" i="2" s="1"/>
  <c r="Q767" i="2" s="1"/>
  <c r="K19143" i="2"/>
  <c r="M19143" i="2" s="1"/>
  <c r="AE767" i="2" s="1"/>
  <c r="K19139" i="2"/>
  <c r="M19139" i="2" s="1"/>
  <c r="AA767" i="2" s="1"/>
  <c r="K19144" i="2"/>
  <c r="M19144" i="2" s="1"/>
  <c r="AF767" i="2" s="1"/>
  <c r="K19135" i="2"/>
  <c r="M19135" i="2" s="1"/>
  <c r="W767" i="2" s="1"/>
  <c r="K19149" i="2"/>
  <c r="M19149" i="2" s="1"/>
  <c r="AK767" i="2" s="1"/>
  <c r="K19131" i="2"/>
  <c r="M19131" i="2" s="1"/>
  <c r="S767" i="2" s="1"/>
  <c r="K19136" i="2"/>
  <c r="M19136" i="2" s="1"/>
  <c r="X767" i="2" s="1"/>
  <c r="K19127" i="2"/>
  <c r="M19127" i="2" s="1"/>
  <c r="O767" i="2" s="1"/>
  <c r="K19141" i="2"/>
  <c r="M19141" i="2" s="1"/>
  <c r="AC767" i="2" s="1"/>
  <c r="K19146" i="2"/>
  <c r="M19146" i="2" s="1"/>
  <c r="AH767" i="2" s="1"/>
  <c r="K19128" i="2"/>
  <c r="M19128" i="2" s="1"/>
  <c r="P767" i="2" s="1"/>
  <c r="K18788" i="2"/>
  <c r="K18801" i="2"/>
  <c r="M18801" i="2" s="1"/>
  <c r="AM753" i="2" s="1"/>
  <c r="K18790" i="2"/>
  <c r="M18790" i="2" s="1"/>
  <c r="AB753" i="2" s="1"/>
  <c r="K18780" i="2"/>
  <c r="M18780" i="2" s="1"/>
  <c r="R753" i="2" s="1"/>
  <c r="K18793" i="2"/>
  <c r="M18793" i="2" s="1"/>
  <c r="AE753" i="2" s="1"/>
  <c r="K18782" i="2"/>
  <c r="M18782" i="2" s="1"/>
  <c r="T753" i="2" s="1"/>
  <c r="K18795" i="2"/>
  <c r="M18795" i="2" s="1"/>
  <c r="AG753" i="2" s="1"/>
  <c r="K18785" i="2"/>
  <c r="M18785" i="2" s="1"/>
  <c r="W753" i="2" s="1"/>
  <c r="K18799" i="2"/>
  <c r="M18799" i="2" s="1"/>
  <c r="AK753" i="2" s="1"/>
  <c r="K18787" i="2"/>
  <c r="M18787" i="2" s="1"/>
  <c r="Y753" i="2" s="1"/>
  <c r="K18777" i="2"/>
  <c r="M18777" i="2" s="1"/>
  <c r="O753" i="2" s="1"/>
  <c r="K18791" i="2"/>
  <c r="M18791" i="2" s="1"/>
  <c r="AC753" i="2" s="1"/>
  <c r="K18797" i="2"/>
  <c r="M18797" i="2" s="1"/>
  <c r="AI753" i="2" s="1"/>
  <c r="K18779" i="2"/>
  <c r="M18779" i="2" s="1"/>
  <c r="Q753" i="2" s="1"/>
  <c r="K18800" i="2"/>
  <c r="M18800" i="2" s="1"/>
  <c r="AL753" i="2" s="1"/>
  <c r="K18783" i="2"/>
  <c r="M18783" i="2" s="1"/>
  <c r="U753" i="2" s="1"/>
  <c r="K18789" i="2"/>
  <c r="K18794" i="2"/>
  <c r="M18794" i="2" s="1"/>
  <c r="AF753" i="2" s="1"/>
  <c r="K18792" i="2"/>
  <c r="M18792" i="2" s="1"/>
  <c r="AD753" i="2" s="1"/>
  <c r="K18781" i="2"/>
  <c r="M18781" i="2" s="1"/>
  <c r="S753" i="2" s="1"/>
  <c r="K18786" i="2"/>
  <c r="M18786" i="2" s="1"/>
  <c r="X753" i="2" s="1"/>
  <c r="K18784" i="2"/>
  <c r="M18784" i="2" s="1"/>
  <c r="V753" i="2" s="1"/>
  <c r="K18796" i="2"/>
  <c r="M18796" i="2" s="1"/>
  <c r="AH753" i="2" s="1"/>
  <c r="K18778" i="2"/>
  <c r="M18778" i="2" s="1"/>
  <c r="P753" i="2" s="1"/>
  <c r="K18798" i="2"/>
  <c r="K15897" i="2"/>
  <c r="M15897" i="2" s="1"/>
  <c r="AI637" i="2" s="1"/>
  <c r="K15899" i="2"/>
  <c r="M15899" i="2" s="1"/>
  <c r="AK637" i="2" s="1"/>
  <c r="K15877" i="2"/>
  <c r="M15877" i="2" s="1"/>
  <c r="O637" i="2" s="1"/>
  <c r="K15882" i="2"/>
  <c r="M15882" i="2" s="1"/>
  <c r="T637" i="2" s="1"/>
  <c r="K15896" i="2"/>
  <c r="M15896" i="2" s="1"/>
  <c r="AH637" i="2" s="1"/>
  <c r="K15887" i="2"/>
  <c r="M15887" i="2" s="1"/>
  <c r="Y637" i="2" s="1"/>
  <c r="K15892" i="2"/>
  <c r="M15892" i="2" s="1"/>
  <c r="AD637" i="2" s="1"/>
  <c r="K15895" i="2"/>
  <c r="M15895" i="2" s="1"/>
  <c r="AG637" i="2" s="1"/>
  <c r="K15879" i="2"/>
  <c r="M15879" i="2" s="1"/>
  <c r="Q637" i="2" s="1"/>
  <c r="K15884" i="2"/>
  <c r="M15884" i="2" s="1"/>
  <c r="V637" i="2" s="1"/>
  <c r="K15901" i="2"/>
  <c r="M15901" i="2" s="1"/>
  <c r="AM637" i="2" s="1"/>
  <c r="K15894" i="2"/>
  <c r="M15894" i="2" s="1"/>
  <c r="AF637" i="2" s="1"/>
  <c r="K15891" i="2"/>
  <c r="M15891" i="2" s="1"/>
  <c r="AC637" i="2" s="1"/>
  <c r="K15900" i="2"/>
  <c r="M15900" i="2" s="1"/>
  <c r="AL637" i="2" s="1"/>
  <c r="K15886" i="2"/>
  <c r="M15886" i="2" s="1"/>
  <c r="X637" i="2" s="1"/>
  <c r="K15883" i="2"/>
  <c r="M15883" i="2" s="1"/>
  <c r="U637" i="2" s="1"/>
  <c r="K15898" i="2"/>
  <c r="M15898" i="2" s="1"/>
  <c r="AJ637" i="2" s="1"/>
  <c r="K15878" i="2"/>
  <c r="M15878" i="2" s="1"/>
  <c r="P637" i="2" s="1"/>
  <c r="K15889" i="2"/>
  <c r="M15889" i="2" s="1"/>
  <c r="AA637" i="2" s="1"/>
  <c r="K15888" i="2"/>
  <c r="M15888" i="2" s="1"/>
  <c r="Z637" i="2" s="1"/>
  <c r="K15893" i="2"/>
  <c r="M15893" i="2" s="1"/>
  <c r="AE637" i="2" s="1"/>
  <c r="K15881" i="2"/>
  <c r="M15881" i="2" s="1"/>
  <c r="S637" i="2" s="1"/>
  <c r="K15880" i="2"/>
  <c r="M15880" i="2" s="1"/>
  <c r="R637" i="2" s="1"/>
  <c r="K15885" i="2"/>
  <c r="K15890" i="2"/>
  <c r="M15890" i="2" s="1"/>
  <c r="AB637" i="2" s="1"/>
  <c r="K6320" i="2"/>
  <c r="M6320" i="2" s="1"/>
  <c r="AG254" i="2" s="1"/>
  <c r="K6310" i="2"/>
  <c r="M6310" i="2" s="1"/>
  <c r="W254" i="2" s="1"/>
  <c r="K6324" i="2"/>
  <c r="M6324" i="2" s="1"/>
  <c r="AK254" i="2" s="1"/>
  <c r="K6312" i="2"/>
  <c r="M6312" i="2" s="1"/>
  <c r="Y254" i="2" s="1"/>
  <c r="K6302" i="2"/>
  <c r="M6302" i="2" s="1"/>
  <c r="O254" i="2" s="1"/>
  <c r="K6316" i="2"/>
  <c r="M6316" i="2" s="1"/>
  <c r="AC254" i="2" s="1"/>
  <c r="K6322" i="2"/>
  <c r="K6304" i="2"/>
  <c r="M6304" i="2" s="1"/>
  <c r="Q254" i="2" s="1"/>
  <c r="K6325" i="2"/>
  <c r="M6325" i="2" s="1"/>
  <c r="AL254" i="2" s="1"/>
  <c r="K6308" i="2"/>
  <c r="M6308" i="2" s="1"/>
  <c r="U254" i="2" s="1"/>
  <c r="K6314" i="2"/>
  <c r="M6314" i="2" s="1"/>
  <c r="AA254" i="2" s="1"/>
  <c r="K6319" i="2"/>
  <c r="M6319" i="2" s="1"/>
  <c r="AF254" i="2" s="1"/>
  <c r="K6317" i="2"/>
  <c r="M6317" i="2" s="1"/>
  <c r="AD254" i="2" s="1"/>
  <c r="K6306" i="2"/>
  <c r="M6306" i="2" s="1"/>
  <c r="S254" i="2" s="1"/>
  <c r="K6311" i="2"/>
  <c r="M6311" i="2" s="1"/>
  <c r="X254" i="2" s="1"/>
  <c r="K6309" i="2"/>
  <c r="M6309" i="2" s="1"/>
  <c r="V254" i="2" s="1"/>
  <c r="K6321" i="2"/>
  <c r="M6321" i="2" s="1"/>
  <c r="AH254" i="2" s="1"/>
  <c r="K6303" i="2"/>
  <c r="M6303" i="2" s="1"/>
  <c r="P254" i="2" s="1"/>
  <c r="K6323" i="2"/>
  <c r="M6323" i="2" s="1"/>
  <c r="AJ254" i="2" s="1"/>
  <c r="K6313" i="2"/>
  <c r="M6313" i="2" s="1"/>
  <c r="Z254" i="2" s="1"/>
  <c r="K6326" i="2"/>
  <c r="M6326" i="2" s="1"/>
  <c r="AM254" i="2" s="1"/>
  <c r="K6315" i="2"/>
  <c r="M6315" i="2" s="1"/>
  <c r="AB254" i="2" s="1"/>
  <c r="K6305" i="2"/>
  <c r="M6305" i="2" s="1"/>
  <c r="R254" i="2" s="1"/>
  <c r="K6318" i="2"/>
  <c r="M6318" i="2" s="1"/>
  <c r="AE254" i="2" s="1"/>
  <c r="K6307" i="2"/>
  <c r="M6307" i="2" s="1"/>
  <c r="T254" i="2" s="1"/>
  <c r="K17969" i="2"/>
  <c r="M17969" i="2" s="1"/>
  <c r="AF720" i="2" s="1"/>
  <c r="K17967" i="2"/>
  <c r="M17967" i="2" s="1"/>
  <c r="AD720" i="2" s="1"/>
  <c r="K17972" i="2"/>
  <c r="M17972" i="2" s="1"/>
  <c r="AI720" i="2" s="1"/>
  <c r="K17954" i="2"/>
  <c r="M17954" i="2" s="1"/>
  <c r="Q720" i="2" s="1"/>
  <c r="K17961" i="2"/>
  <c r="M17961" i="2" s="1"/>
  <c r="X720" i="2" s="1"/>
  <c r="K17959" i="2"/>
  <c r="K17964" i="2"/>
  <c r="M17964" i="2" s="1"/>
  <c r="AA720" i="2" s="1"/>
  <c r="K17953" i="2"/>
  <c r="M17953" i="2" s="1"/>
  <c r="P720" i="2" s="1"/>
  <c r="K17974" i="2"/>
  <c r="M17974" i="2" s="1"/>
  <c r="AK720" i="2" s="1"/>
  <c r="K17956" i="2"/>
  <c r="M17956" i="2" s="1"/>
  <c r="S720" i="2" s="1"/>
  <c r="K17976" i="2"/>
  <c r="M17976" i="2" s="1"/>
  <c r="AM720" i="2" s="1"/>
  <c r="K17966" i="2"/>
  <c r="M17966" i="2" s="1"/>
  <c r="AC720" i="2" s="1"/>
  <c r="K17971" i="2"/>
  <c r="M17971" i="2" s="1"/>
  <c r="AH720" i="2" s="1"/>
  <c r="K17968" i="2"/>
  <c r="M17968" i="2" s="1"/>
  <c r="AE720" i="2" s="1"/>
  <c r="K17958" i="2"/>
  <c r="M17958" i="2" s="1"/>
  <c r="U720" i="2" s="1"/>
  <c r="K17963" i="2"/>
  <c r="M17963" i="2" s="1"/>
  <c r="Z720" i="2" s="1"/>
  <c r="K17960" i="2"/>
  <c r="M17960" i="2" s="1"/>
  <c r="W720" i="2" s="1"/>
  <c r="K17973" i="2"/>
  <c r="M17973" i="2" s="1"/>
  <c r="AJ720" i="2" s="1"/>
  <c r="K17955" i="2"/>
  <c r="M17955" i="2" s="1"/>
  <c r="R720" i="2" s="1"/>
  <c r="K17952" i="2"/>
  <c r="M17952" i="2" s="1"/>
  <c r="O720" i="2" s="1"/>
  <c r="K17965" i="2"/>
  <c r="M17965" i="2" s="1"/>
  <c r="AB720" i="2" s="1"/>
  <c r="K17970" i="2"/>
  <c r="M17970" i="2" s="1"/>
  <c r="AG720" i="2" s="1"/>
  <c r="K17975" i="2"/>
  <c r="M17975" i="2" s="1"/>
  <c r="AL720" i="2" s="1"/>
  <c r="K17957" i="2"/>
  <c r="M17957" i="2" s="1"/>
  <c r="T720" i="2" s="1"/>
  <c r="K17962" i="2"/>
  <c r="M17962" i="2" s="1"/>
  <c r="Y720" i="2" s="1"/>
  <c r="K18151" i="2"/>
  <c r="M18151" i="2" s="1"/>
  <c r="AM727" i="2" s="1"/>
  <c r="K18141" i="2"/>
  <c r="M18141" i="2" s="1"/>
  <c r="AC727" i="2" s="1"/>
  <c r="K18146" i="2"/>
  <c r="M18146" i="2" s="1"/>
  <c r="AH727" i="2" s="1"/>
  <c r="K18143" i="2"/>
  <c r="M18143" i="2" s="1"/>
  <c r="AE727" i="2" s="1"/>
  <c r="K18133" i="2"/>
  <c r="K18130" i="2"/>
  <c r="M18130" i="2" s="1"/>
  <c r="R727" i="2" s="1"/>
  <c r="K18145" i="2"/>
  <c r="M18145" i="2" s="1"/>
  <c r="AG727" i="2" s="1"/>
  <c r="K18135" i="2"/>
  <c r="M18135" i="2" s="1"/>
  <c r="K18148" i="2"/>
  <c r="M18148" i="2" s="1"/>
  <c r="AJ727" i="2" s="1"/>
  <c r="K18138" i="2"/>
  <c r="M18138" i="2" s="1"/>
  <c r="Z727" i="2" s="1"/>
  <c r="K18137" i="2"/>
  <c r="M18137" i="2" s="1"/>
  <c r="Y727" i="2" s="1"/>
  <c r="K18127" i="2"/>
  <c r="M18127" i="2" s="1"/>
  <c r="O727" i="2" s="1"/>
  <c r="K18140" i="2"/>
  <c r="M18140" i="2" s="1"/>
  <c r="AB727" i="2" s="1"/>
  <c r="K18129" i="2"/>
  <c r="M18129" i="2" s="1"/>
  <c r="Q727" i="2" s="1"/>
  <c r="K18150" i="2"/>
  <c r="M18150" i="2" s="1"/>
  <c r="AL727" i="2" s="1"/>
  <c r="K18132" i="2"/>
  <c r="M18132" i="2" s="1"/>
  <c r="T727" i="2" s="1"/>
  <c r="K18144" i="2"/>
  <c r="M18144" i="2" s="1"/>
  <c r="AF727" i="2" s="1"/>
  <c r="K18142" i="2"/>
  <c r="M18142" i="2" s="1"/>
  <c r="AD727" i="2" s="1"/>
  <c r="K18147" i="2"/>
  <c r="M18147" i="2" s="1"/>
  <c r="AI727" i="2" s="1"/>
  <c r="K18136" i="2"/>
  <c r="M18136" i="2" s="1"/>
  <c r="X727" i="2" s="1"/>
  <c r="K18134" i="2"/>
  <c r="M18134" i="2" s="1"/>
  <c r="V727" i="2" s="1"/>
  <c r="K18139" i="2"/>
  <c r="M18139" i="2" s="1"/>
  <c r="AA727" i="2" s="1"/>
  <c r="K18128" i="2"/>
  <c r="M18128" i="2" s="1"/>
  <c r="P727" i="2" s="1"/>
  <c r="K18149" i="2"/>
  <c r="M18149" i="2" s="1"/>
  <c r="AK727" i="2" s="1"/>
  <c r="K18131" i="2"/>
  <c r="M18131" i="2" s="1"/>
  <c r="S727" i="2" s="1"/>
  <c r="K17257" i="2"/>
  <c r="M17257" i="2" s="1"/>
  <c r="T692" i="2" s="1"/>
  <c r="K17262" i="2"/>
  <c r="M17262" i="2" s="1"/>
  <c r="Y692" i="2" s="1"/>
  <c r="K17252" i="2"/>
  <c r="M17252" i="2" s="1"/>
  <c r="O692" i="2" s="1"/>
  <c r="K17272" i="2"/>
  <c r="K17254" i="2"/>
  <c r="M17254" i="2" s="1"/>
  <c r="Q692" i="2" s="1"/>
  <c r="K17275" i="2"/>
  <c r="M17275" i="2" s="1"/>
  <c r="AL692" i="2" s="1"/>
  <c r="K17264" i="2"/>
  <c r="M17264" i="2" s="1"/>
  <c r="AA692" i="2" s="1"/>
  <c r="K17269" i="2"/>
  <c r="M17269" i="2" s="1"/>
  <c r="AF692" i="2" s="1"/>
  <c r="K17267" i="2"/>
  <c r="M17267" i="2" s="1"/>
  <c r="AD692" i="2" s="1"/>
  <c r="K17256" i="2"/>
  <c r="M17256" i="2" s="1"/>
  <c r="S692" i="2" s="1"/>
  <c r="K17261" i="2"/>
  <c r="M17261" i="2" s="1"/>
  <c r="X692" i="2" s="1"/>
  <c r="K17259" i="2"/>
  <c r="M17259" i="2" s="1"/>
  <c r="V692" i="2" s="1"/>
  <c r="K17271" i="2"/>
  <c r="M17271" i="2" s="1"/>
  <c r="AH692" i="2" s="1"/>
  <c r="K17253" i="2"/>
  <c r="M17253" i="2" s="1"/>
  <c r="P692" i="2" s="1"/>
  <c r="K17274" i="2"/>
  <c r="M17274" i="2" s="1"/>
  <c r="AK692" i="2" s="1"/>
  <c r="K17263" i="2"/>
  <c r="M17263" i="2" s="1"/>
  <c r="Z692" i="2" s="1"/>
  <c r="K17276" i="2"/>
  <c r="M17276" i="2" s="1"/>
  <c r="AM692" i="2" s="1"/>
  <c r="K17266" i="2"/>
  <c r="M17266" i="2" s="1"/>
  <c r="AC692" i="2" s="1"/>
  <c r="K17273" i="2"/>
  <c r="M17273" i="2" s="1"/>
  <c r="AJ692" i="2" s="1"/>
  <c r="K17255" i="2"/>
  <c r="M17255" i="2" s="1"/>
  <c r="R692" i="2" s="1"/>
  <c r="K17268" i="2"/>
  <c r="M17268" i="2" s="1"/>
  <c r="AE692" i="2" s="1"/>
  <c r="K17258" i="2"/>
  <c r="M17258" i="2" s="1"/>
  <c r="U692" i="2" s="1"/>
  <c r="K17265" i="2"/>
  <c r="M17265" i="2" s="1"/>
  <c r="AB692" i="2" s="1"/>
  <c r="K17270" i="2"/>
  <c r="M17270" i="2" s="1"/>
  <c r="AG692" i="2" s="1"/>
  <c r="K17260" i="2"/>
  <c r="M17260" i="2" s="1"/>
  <c r="W692" i="2" s="1"/>
  <c r="K17193" i="2"/>
  <c r="M17193" i="2" s="1"/>
  <c r="AE689" i="2" s="1"/>
  <c r="K17183" i="2"/>
  <c r="M17183" i="2" s="1"/>
  <c r="U689" i="2" s="1"/>
  <c r="K17188" i="2"/>
  <c r="M17188" i="2" s="1"/>
  <c r="Z689" i="2" s="1"/>
  <c r="K17185" i="2"/>
  <c r="M17185" i="2" s="1"/>
  <c r="W689" i="2" s="1"/>
  <c r="K17198" i="2"/>
  <c r="M17198" i="2" s="1"/>
  <c r="AJ689" i="2" s="1"/>
  <c r="K17180" i="2"/>
  <c r="M17180" i="2" s="1"/>
  <c r="R689" i="2" s="1"/>
  <c r="K17177" i="2"/>
  <c r="M17177" i="2" s="1"/>
  <c r="O689" i="2" s="1"/>
  <c r="K17190" i="2"/>
  <c r="M17190" i="2" s="1"/>
  <c r="AB689" i="2" s="1"/>
  <c r="K17195" i="2"/>
  <c r="M17195" i="2" s="1"/>
  <c r="AG689" i="2" s="1"/>
  <c r="K17200" i="2"/>
  <c r="M17200" i="2" s="1"/>
  <c r="AL689" i="2" s="1"/>
  <c r="K17182" i="2"/>
  <c r="K17187" i="2"/>
  <c r="M17187" i="2" s="1"/>
  <c r="Y689" i="2" s="1"/>
  <c r="K17192" i="2"/>
  <c r="M17192" i="2" s="1"/>
  <c r="AD689" i="2" s="1"/>
  <c r="K17197" i="2"/>
  <c r="M17197" i="2" s="1"/>
  <c r="AI689" i="2" s="1"/>
  <c r="K17179" i="2"/>
  <c r="M17179" i="2" s="1"/>
  <c r="Q689" i="2" s="1"/>
  <c r="K17184" i="2"/>
  <c r="M17184" i="2" s="1"/>
  <c r="V689" i="2" s="1"/>
  <c r="K17189" i="2"/>
  <c r="M17189" i="2" s="1"/>
  <c r="AA689" i="2" s="1"/>
  <c r="K17194" i="2"/>
  <c r="M17194" i="2" s="1"/>
  <c r="AF689" i="2" s="1"/>
  <c r="K17199" i="2"/>
  <c r="M17199" i="2" s="1"/>
  <c r="AK689" i="2" s="1"/>
  <c r="K17181" i="2"/>
  <c r="M17181" i="2" s="1"/>
  <c r="S689" i="2" s="1"/>
  <c r="K17186" i="2"/>
  <c r="M17186" i="2" s="1"/>
  <c r="X689" i="2" s="1"/>
  <c r="K17201" i="2"/>
  <c r="M17201" i="2" s="1"/>
  <c r="AM689" i="2" s="1"/>
  <c r="K17191" i="2"/>
  <c r="M17191" i="2" s="1"/>
  <c r="AC689" i="2" s="1"/>
  <c r="K17196" i="2"/>
  <c r="M17196" i="2" s="1"/>
  <c r="AH689" i="2" s="1"/>
  <c r="K17178" i="2"/>
  <c r="M17178" i="2" s="1"/>
  <c r="P689" i="2" s="1"/>
  <c r="K11516" i="2"/>
  <c r="M11516" i="2" s="1"/>
  <c r="AC462" i="2" s="1"/>
  <c r="K11521" i="2"/>
  <c r="K11503" i="2"/>
  <c r="M11503" i="2" s="1"/>
  <c r="P462" i="2" s="1"/>
  <c r="K11508" i="2"/>
  <c r="M11508" i="2" s="1"/>
  <c r="U462" i="2" s="1"/>
  <c r="K11513" i="2"/>
  <c r="M11513" i="2" s="1"/>
  <c r="Z462" i="2" s="1"/>
  <c r="K11526" i="2"/>
  <c r="M11526" i="2" s="1"/>
  <c r="AM462" i="2" s="1"/>
  <c r="K11523" i="2"/>
  <c r="M11523" i="2" s="1"/>
  <c r="AJ462" i="2" s="1"/>
  <c r="K11505" i="2"/>
  <c r="M11505" i="2" s="1"/>
  <c r="R462" i="2" s="1"/>
  <c r="K11518" i="2"/>
  <c r="M11518" i="2" s="1"/>
  <c r="AE462" i="2" s="1"/>
  <c r="K11515" i="2"/>
  <c r="M11515" i="2" s="1"/>
  <c r="AB462" i="2" s="1"/>
  <c r="K11520" i="2"/>
  <c r="M11520" i="2" s="1"/>
  <c r="AG462" i="2" s="1"/>
  <c r="K11510" i="2"/>
  <c r="M11510" i="2" s="1"/>
  <c r="W462" i="2" s="1"/>
  <c r="K11507" i="2"/>
  <c r="M11507" i="2" s="1"/>
  <c r="T462" i="2" s="1"/>
  <c r="K11512" i="2"/>
  <c r="M11512" i="2" s="1"/>
  <c r="Y462" i="2" s="1"/>
  <c r="K11502" i="2"/>
  <c r="M11502" i="2" s="1"/>
  <c r="O462" i="2" s="1"/>
  <c r="K11522" i="2"/>
  <c r="M11522" i="2" s="1"/>
  <c r="AI462" i="2" s="1"/>
  <c r="K11504" i="2"/>
  <c r="M11504" i="2" s="1"/>
  <c r="Q462" i="2" s="1"/>
  <c r="K11509" i="2"/>
  <c r="K11514" i="2"/>
  <c r="M11514" i="2" s="1"/>
  <c r="K11519" i="2"/>
  <c r="M11519" i="2" s="1"/>
  <c r="AF462" i="2" s="1"/>
  <c r="K11517" i="2"/>
  <c r="M11517" i="2" s="1"/>
  <c r="AD462" i="2" s="1"/>
  <c r="K11524" i="2"/>
  <c r="M11524" i="2" s="1"/>
  <c r="AK462" i="2" s="1"/>
  <c r="K11506" i="2"/>
  <c r="M11506" i="2" s="1"/>
  <c r="S462" i="2" s="1"/>
  <c r="K11511" i="2"/>
  <c r="M11511" i="2" s="1"/>
  <c r="X462" i="2" s="1"/>
  <c r="K11525" i="2"/>
  <c r="M11525" i="2" s="1"/>
  <c r="AL462" i="2" s="1"/>
  <c r="K13708" i="2"/>
  <c r="K13713" i="2"/>
  <c r="M13713" i="2" s="1"/>
  <c r="Z550" i="2" s="1"/>
  <c r="K13710" i="2"/>
  <c r="M13710" i="2" s="1"/>
  <c r="W550" i="2" s="1"/>
  <c r="K13723" i="2"/>
  <c r="M13723" i="2" s="1"/>
  <c r="AJ550" i="2" s="1"/>
  <c r="K13705" i="2"/>
  <c r="M13705" i="2" s="1"/>
  <c r="R550" i="2" s="1"/>
  <c r="K13702" i="2"/>
  <c r="M13702" i="2" s="1"/>
  <c r="O550" i="2" s="1"/>
  <c r="K13715" i="2"/>
  <c r="M13715" i="2" s="1"/>
  <c r="AB550" i="2" s="1"/>
  <c r="K13720" i="2"/>
  <c r="M13720" i="2" s="1"/>
  <c r="AG550" i="2" s="1"/>
  <c r="K13718" i="2"/>
  <c r="M13718" i="2" s="1"/>
  <c r="AE550" i="2" s="1"/>
  <c r="K13725" i="2"/>
  <c r="M13725" i="2" s="1"/>
  <c r="AL550" i="2" s="1"/>
  <c r="K13707" i="2"/>
  <c r="M13707" i="2" s="1"/>
  <c r="T550" i="2" s="1"/>
  <c r="K13712" i="2"/>
  <c r="M13712" i="2" s="1"/>
  <c r="Y550" i="2" s="1"/>
  <c r="K13726" i="2"/>
  <c r="M13726" i="2" s="1"/>
  <c r="AM550" i="2" s="1"/>
  <c r="K13717" i="2"/>
  <c r="M13717" i="2" s="1"/>
  <c r="AD550" i="2" s="1"/>
  <c r="K13722" i="2"/>
  <c r="M13722" i="2" s="1"/>
  <c r="AI550" i="2" s="1"/>
  <c r="K13704" i="2"/>
  <c r="M13704" i="2" s="1"/>
  <c r="Q550" i="2" s="1"/>
  <c r="K13709" i="2"/>
  <c r="K13714" i="2"/>
  <c r="M13714" i="2" s="1"/>
  <c r="AA550" i="2" s="1"/>
  <c r="K13719" i="2"/>
  <c r="M13719" i="2" s="1"/>
  <c r="AF550" i="2" s="1"/>
  <c r="K13724" i="2"/>
  <c r="M13724" i="2" s="1"/>
  <c r="AK550" i="2" s="1"/>
  <c r="K13706" i="2"/>
  <c r="M13706" i="2" s="1"/>
  <c r="S550" i="2" s="1"/>
  <c r="K13711" i="2"/>
  <c r="M13711" i="2" s="1"/>
  <c r="K13716" i="2"/>
  <c r="M13716" i="2" s="1"/>
  <c r="AC550" i="2" s="1"/>
  <c r="K13721" i="2"/>
  <c r="M13721" i="2" s="1"/>
  <c r="AH550" i="2" s="1"/>
  <c r="K13703" i="2"/>
  <c r="K6745" i="2"/>
  <c r="M6745" i="2" s="1"/>
  <c r="AG271" i="2" s="1"/>
  <c r="K6735" i="2"/>
  <c r="M6735" i="2" s="1"/>
  <c r="W271" i="2" s="1"/>
  <c r="K6747" i="2"/>
  <c r="M6747" i="2" s="1"/>
  <c r="AI271" i="2" s="1"/>
  <c r="K6737" i="2"/>
  <c r="M6737" i="2" s="1"/>
  <c r="Y271" i="2" s="1"/>
  <c r="K6727" i="2"/>
  <c r="M6727" i="2" s="1"/>
  <c r="O271" i="2" s="1"/>
  <c r="K6739" i="2"/>
  <c r="M6739" i="2" s="1"/>
  <c r="K6729" i="2"/>
  <c r="M6729" i="2" s="1"/>
  <c r="Q271" i="2" s="1"/>
  <c r="K6750" i="2"/>
  <c r="M6750" i="2" s="1"/>
  <c r="AL271" i="2" s="1"/>
  <c r="K6731" i="2"/>
  <c r="M6731" i="2" s="1"/>
  <c r="S271" i="2" s="1"/>
  <c r="K6744" i="2"/>
  <c r="M6744" i="2" s="1"/>
  <c r="AF271" i="2" s="1"/>
  <c r="K6742" i="2"/>
  <c r="M6742" i="2" s="1"/>
  <c r="AD271" i="2" s="1"/>
  <c r="K6748" i="2"/>
  <c r="M6748" i="2" s="1"/>
  <c r="AJ271" i="2" s="1"/>
  <c r="K6736" i="2"/>
  <c r="M6736" i="2" s="1"/>
  <c r="X271" i="2" s="1"/>
  <c r="K6734" i="2"/>
  <c r="M6734" i="2" s="1"/>
  <c r="V271" i="2" s="1"/>
  <c r="K6740" i="2"/>
  <c r="M6740" i="2" s="1"/>
  <c r="AB271" i="2" s="1"/>
  <c r="K6746" i="2"/>
  <c r="M6746" i="2" s="1"/>
  <c r="AH271" i="2" s="1"/>
  <c r="K6728" i="2"/>
  <c r="M6728" i="2" s="1"/>
  <c r="P271" i="2" s="1"/>
  <c r="K6749" i="2"/>
  <c r="M6749" i="2" s="1"/>
  <c r="AK271" i="2" s="1"/>
  <c r="K6732" i="2"/>
  <c r="M6732" i="2" s="1"/>
  <c r="T271" i="2" s="1"/>
  <c r="K6738" i="2"/>
  <c r="M6738" i="2" s="1"/>
  <c r="Z271" i="2" s="1"/>
  <c r="K6751" i="2"/>
  <c r="M6751" i="2" s="1"/>
  <c r="AM271" i="2" s="1"/>
  <c r="K6741" i="2"/>
  <c r="M6741" i="2" s="1"/>
  <c r="AC271" i="2" s="1"/>
  <c r="K6730" i="2"/>
  <c r="M6730" i="2" s="1"/>
  <c r="R271" i="2" s="1"/>
  <c r="K6743" i="2"/>
  <c r="M6743" i="2" s="1"/>
  <c r="AE271" i="2" s="1"/>
  <c r="K6733" i="2"/>
  <c r="M6733" i="2" s="1"/>
  <c r="U271" i="2" s="1"/>
  <c r="K20324" i="2"/>
  <c r="M20324" i="2" s="1"/>
  <c r="AK814" i="2" s="1"/>
  <c r="K20306" i="2"/>
  <c r="M20306" i="2" s="1"/>
  <c r="S814" i="2" s="1"/>
  <c r="K20311" i="2"/>
  <c r="M20311" i="2" s="1"/>
  <c r="K20316" i="2"/>
  <c r="M20316" i="2" s="1"/>
  <c r="AC814" i="2" s="1"/>
  <c r="K20321" i="2"/>
  <c r="M20321" i="2" s="1"/>
  <c r="AH814" i="2" s="1"/>
  <c r="K20303" i="2"/>
  <c r="M20303" i="2" s="1"/>
  <c r="P814" i="2" s="1"/>
  <c r="K20308" i="2"/>
  <c r="M20308" i="2" s="1"/>
  <c r="U814" i="2" s="1"/>
  <c r="K20313" i="2"/>
  <c r="M20313" i="2" s="1"/>
  <c r="Z814" i="2" s="1"/>
  <c r="K20302" i="2"/>
  <c r="M20302" i="2" s="1"/>
  <c r="O814" i="2" s="1"/>
  <c r="K20323" i="2"/>
  <c r="M20323" i="2" s="1"/>
  <c r="AJ814" i="2" s="1"/>
  <c r="K20305" i="2"/>
  <c r="M20305" i="2" s="1"/>
  <c r="R814" i="2" s="1"/>
  <c r="K20326" i="2"/>
  <c r="M20326" i="2" s="1"/>
  <c r="AM814" i="2" s="1"/>
  <c r="K20315" i="2"/>
  <c r="M20315" i="2" s="1"/>
  <c r="AB814" i="2" s="1"/>
  <c r="K20320" i="2"/>
  <c r="M20320" i="2" s="1"/>
  <c r="AG814" i="2" s="1"/>
  <c r="K20310" i="2"/>
  <c r="K20325" i="2"/>
  <c r="M20325" i="2" s="1"/>
  <c r="AL814" i="2" s="1"/>
  <c r="K20307" i="2"/>
  <c r="M20307" i="2" s="1"/>
  <c r="T814" i="2" s="1"/>
  <c r="K20312" i="2"/>
  <c r="M20312" i="2" s="1"/>
  <c r="Y814" i="2" s="1"/>
  <c r="K20318" i="2"/>
  <c r="M20318" i="2" s="1"/>
  <c r="AE814" i="2" s="1"/>
  <c r="K20317" i="2"/>
  <c r="M20317" i="2" s="1"/>
  <c r="AD814" i="2" s="1"/>
  <c r="K20322" i="2"/>
  <c r="M20322" i="2" s="1"/>
  <c r="AI814" i="2" s="1"/>
  <c r="K20304" i="2"/>
  <c r="M20304" i="2" s="1"/>
  <c r="Q814" i="2" s="1"/>
  <c r="K20309" i="2"/>
  <c r="M20309" i="2" s="1"/>
  <c r="V814" i="2" s="1"/>
  <c r="K20314" i="2"/>
  <c r="M20314" i="2" s="1"/>
  <c r="AA814" i="2" s="1"/>
  <c r="K20319" i="2"/>
  <c r="M20319" i="2" s="1"/>
  <c r="AF814" i="2" s="1"/>
  <c r="K16847" i="2"/>
  <c r="M16847" i="2" s="1"/>
  <c r="AI675" i="2" s="1"/>
  <c r="K16829" i="2"/>
  <c r="M16829" i="2" s="1"/>
  <c r="Q675" i="2" s="1"/>
  <c r="K16843" i="2"/>
  <c r="M16843" i="2" s="1"/>
  <c r="AE675" i="2" s="1"/>
  <c r="K16839" i="2"/>
  <c r="M16839" i="2" s="1"/>
  <c r="AA675" i="2" s="1"/>
  <c r="K16844" i="2"/>
  <c r="M16844" i="2" s="1"/>
  <c r="AF675" i="2" s="1"/>
  <c r="K16835" i="2"/>
  <c r="M16835" i="2" s="1"/>
  <c r="W675" i="2" s="1"/>
  <c r="K16849" i="2"/>
  <c r="M16849" i="2" s="1"/>
  <c r="AK675" i="2" s="1"/>
  <c r="K16831" i="2"/>
  <c r="M16831" i="2" s="1"/>
  <c r="S675" i="2" s="1"/>
  <c r="K16836" i="2"/>
  <c r="M16836" i="2" s="1"/>
  <c r="X675" i="2" s="1"/>
  <c r="K16827" i="2"/>
  <c r="M16827" i="2" s="1"/>
  <c r="O675" i="2" s="1"/>
  <c r="K16841" i="2"/>
  <c r="M16841" i="2" s="1"/>
  <c r="AC675" i="2" s="1"/>
  <c r="K16846" i="2"/>
  <c r="M16846" i="2" s="1"/>
  <c r="AH675" i="2" s="1"/>
  <c r="K16828" i="2"/>
  <c r="M16828" i="2" s="1"/>
  <c r="P675" i="2" s="1"/>
  <c r="K16833" i="2"/>
  <c r="M16833" i="2" s="1"/>
  <c r="U675" i="2" s="1"/>
  <c r="K16838" i="2"/>
  <c r="M16838" i="2" s="1"/>
  <c r="Z675" i="2" s="1"/>
  <c r="K16850" i="2"/>
  <c r="M16850" i="2" s="1"/>
  <c r="AL675" i="2" s="1"/>
  <c r="K16848" i="2"/>
  <c r="M16848" i="2" s="1"/>
  <c r="AJ675" i="2" s="1"/>
  <c r="K16830" i="2"/>
  <c r="M16830" i="2" s="1"/>
  <c r="R675" i="2" s="1"/>
  <c r="K16842" i="2"/>
  <c r="M16842" i="2" s="1"/>
  <c r="K16840" i="2"/>
  <c r="M16840" i="2" s="1"/>
  <c r="AB675" i="2" s="1"/>
  <c r="K16845" i="2"/>
  <c r="M16845" i="2" s="1"/>
  <c r="AG675" i="2" s="1"/>
  <c r="K16834" i="2"/>
  <c r="M16834" i="2" s="1"/>
  <c r="V675" i="2" s="1"/>
  <c r="K16832" i="2"/>
  <c r="M16832" i="2" s="1"/>
  <c r="T675" i="2" s="1"/>
  <c r="K16837" i="2"/>
  <c r="M16837" i="2" s="1"/>
  <c r="Y675" i="2" s="1"/>
  <c r="K16851" i="2"/>
  <c r="M16851" i="2" s="1"/>
  <c r="AM675" i="2" s="1"/>
  <c r="K2436" i="2"/>
  <c r="M2436" i="2" s="1"/>
  <c r="X99" i="2" s="1"/>
  <c r="K2434" i="2"/>
  <c r="M2434" i="2" s="1"/>
  <c r="V99" i="2" s="1"/>
  <c r="K2438" i="2"/>
  <c r="M2438" i="2" s="1"/>
  <c r="Z99" i="2" s="1"/>
  <c r="K2428" i="2"/>
  <c r="M2428" i="2" s="1"/>
  <c r="P99" i="2" s="1"/>
  <c r="K2449" i="2"/>
  <c r="M2449" i="2" s="1"/>
  <c r="AK99" i="2" s="1"/>
  <c r="K2430" i="2"/>
  <c r="M2430" i="2" s="1"/>
  <c r="R99" i="2" s="1"/>
  <c r="K2451" i="2"/>
  <c r="M2451" i="2" s="1"/>
  <c r="AM99" i="2" s="1"/>
  <c r="K2441" i="2"/>
  <c r="M2441" i="2" s="1"/>
  <c r="AC99" i="2" s="1"/>
  <c r="K2439" i="2"/>
  <c r="M2439" i="2" s="1"/>
  <c r="AA99" i="2" s="1"/>
  <c r="K2443" i="2"/>
  <c r="M2443" i="2" s="1"/>
  <c r="AE99" i="2" s="1"/>
  <c r="K2433" i="2"/>
  <c r="M2433" i="2" s="1"/>
  <c r="U99" i="2" s="1"/>
  <c r="K2431" i="2"/>
  <c r="M2431" i="2" s="1"/>
  <c r="S99" i="2" s="1"/>
  <c r="K2445" i="2"/>
  <c r="M2445" i="2" s="1"/>
  <c r="AG99" i="2" s="1"/>
  <c r="K2435" i="2"/>
  <c r="M2435" i="2" s="1"/>
  <c r="W99" i="2" s="1"/>
  <c r="K2448" i="2"/>
  <c r="M2448" i="2" s="1"/>
  <c r="AJ99" i="2" s="1"/>
  <c r="K2447" i="2"/>
  <c r="M2447" i="2" s="1"/>
  <c r="AI99" i="2" s="1"/>
  <c r="K2437" i="2"/>
  <c r="M2437" i="2" s="1"/>
  <c r="Y99" i="2" s="1"/>
  <c r="K2427" i="2"/>
  <c r="M2427" i="2" s="1"/>
  <c r="O99" i="2" s="1"/>
  <c r="K2440" i="2"/>
  <c r="M2440" i="2" s="1"/>
  <c r="AB99" i="2" s="1"/>
  <c r="K2429" i="2"/>
  <c r="M2429" i="2" s="1"/>
  <c r="Q99" i="2" s="1"/>
  <c r="K2450" i="2"/>
  <c r="M2450" i="2" s="1"/>
  <c r="AL99" i="2" s="1"/>
  <c r="K2432" i="2"/>
  <c r="M2432" i="2" s="1"/>
  <c r="T99" i="2" s="1"/>
  <c r="K2444" i="2"/>
  <c r="M2444" i="2" s="1"/>
  <c r="AF99" i="2" s="1"/>
  <c r="K2442" i="2"/>
  <c r="M2442" i="2" s="1"/>
  <c r="AD99" i="2" s="1"/>
  <c r="K2446" i="2"/>
  <c r="M2446" i="2" s="1"/>
  <c r="AH99" i="2" s="1"/>
  <c r="K772" i="2"/>
  <c r="M772" i="2" s="1"/>
  <c r="AI32" i="2" s="1"/>
  <c r="K754" i="2"/>
  <c r="M754" i="2" s="1"/>
  <c r="Q32" i="2" s="1"/>
  <c r="K774" i="2"/>
  <c r="M774" i="2" s="1"/>
  <c r="AK32" i="2" s="1"/>
  <c r="K764" i="2"/>
  <c r="M764" i="2" s="1"/>
  <c r="K769" i="2"/>
  <c r="M769" i="2" s="1"/>
  <c r="AF32" i="2" s="1"/>
  <c r="K766" i="2"/>
  <c r="M766" i="2" s="1"/>
  <c r="AC32" i="2" s="1"/>
  <c r="K756" i="2"/>
  <c r="M756" i="2" s="1"/>
  <c r="S32" i="2" s="1"/>
  <c r="K761" i="2"/>
  <c r="M761" i="2" s="1"/>
  <c r="X32" i="2" s="1"/>
  <c r="K758" i="2"/>
  <c r="M758" i="2" s="1"/>
  <c r="U32" i="2" s="1"/>
  <c r="K771" i="2"/>
  <c r="M771" i="2" s="1"/>
  <c r="AH32" i="2" s="1"/>
  <c r="K753" i="2"/>
  <c r="M753" i="2" s="1"/>
  <c r="P32" i="2" s="1"/>
  <c r="K775" i="2"/>
  <c r="M775" i="2" s="1"/>
  <c r="AL32" i="2" s="1"/>
  <c r="K763" i="2"/>
  <c r="M763" i="2" s="1"/>
  <c r="Z32" i="2" s="1"/>
  <c r="K776" i="2"/>
  <c r="M776" i="2" s="1"/>
  <c r="AM32" i="2" s="1"/>
  <c r="K767" i="2"/>
  <c r="M767" i="2" s="1"/>
  <c r="AD32" i="2" s="1"/>
  <c r="K773" i="2"/>
  <c r="M773" i="2" s="1"/>
  <c r="AJ32" i="2" s="1"/>
  <c r="K755" i="2"/>
  <c r="M755" i="2" s="1"/>
  <c r="R32" i="2" s="1"/>
  <c r="K768" i="2"/>
  <c r="M768" i="2" s="1"/>
  <c r="AE32" i="2" s="1"/>
  <c r="K759" i="2"/>
  <c r="M759" i="2" s="1"/>
  <c r="V32" i="2" s="1"/>
  <c r="K765" i="2"/>
  <c r="K770" i="2"/>
  <c r="M770" i="2" s="1"/>
  <c r="AG32" i="2" s="1"/>
  <c r="K760" i="2"/>
  <c r="M760" i="2" s="1"/>
  <c r="W32" i="2" s="1"/>
  <c r="K757" i="2"/>
  <c r="M757" i="2" s="1"/>
  <c r="T32" i="2" s="1"/>
  <c r="K762" i="2"/>
  <c r="M762" i="2" s="1"/>
  <c r="Y32" i="2" s="1"/>
  <c r="K752" i="2"/>
  <c r="M752" i="2" s="1"/>
  <c r="O32" i="2" s="1"/>
  <c r="K2285" i="2"/>
  <c r="M2285" i="2" s="1"/>
  <c r="W93" i="2" s="1"/>
  <c r="K2298" i="2"/>
  <c r="M2298" i="2" s="1"/>
  <c r="AJ93" i="2" s="1"/>
  <c r="K2280" i="2"/>
  <c r="K2277" i="2"/>
  <c r="M2277" i="2" s="1"/>
  <c r="O93" i="2" s="1"/>
  <c r="K2290" i="2"/>
  <c r="M2290" i="2" s="1"/>
  <c r="AB93" i="2" s="1"/>
  <c r="K2294" i="2"/>
  <c r="M2294" i="2" s="1"/>
  <c r="AF93" i="2" s="1"/>
  <c r="K2300" i="2"/>
  <c r="M2300" i="2" s="1"/>
  <c r="AL93" i="2" s="1"/>
  <c r="K2282" i="2"/>
  <c r="M2282" i="2" s="1"/>
  <c r="T93" i="2" s="1"/>
  <c r="K2286" i="2"/>
  <c r="M2286" i="2" s="1"/>
  <c r="X93" i="2" s="1"/>
  <c r="K2292" i="2"/>
  <c r="M2292" i="2" s="1"/>
  <c r="AD93" i="2" s="1"/>
  <c r="K2297" i="2"/>
  <c r="K2278" i="2"/>
  <c r="M2278" i="2" s="1"/>
  <c r="P93" i="2" s="1"/>
  <c r="K2284" i="2"/>
  <c r="M2284" i="2" s="1"/>
  <c r="V93" i="2" s="1"/>
  <c r="K2289" i="2"/>
  <c r="M2289" i="2" s="1"/>
  <c r="AA93" i="2" s="1"/>
  <c r="K2295" i="2"/>
  <c r="M2295" i="2" s="1"/>
  <c r="AG93" i="2" s="1"/>
  <c r="K2299" i="2"/>
  <c r="M2299" i="2" s="1"/>
  <c r="AK93" i="2" s="1"/>
  <c r="K2281" i="2"/>
  <c r="M2281" i="2" s="1"/>
  <c r="S93" i="2" s="1"/>
  <c r="K2287" i="2"/>
  <c r="M2287" i="2" s="1"/>
  <c r="K2301" i="2"/>
  <c r="M2301" i="2" s="1"/>
  <c r="AM93" i="2" s="1"/>
  <c r="K2291" i="2"/>
  <c r="M2291" i="2" s="1"/>
  <c r="AC93" i="2" s="1"/>
  <c r="K2296" i="2"/>
  <c r="M2296" i="2" s="1"/>
  <c r="AH93" i="2" s="1"/>
  <c r="K2279" i="2"/>
  <c r="M2279" i="2" s="1"/>
  <c r="Q93" i="2" s="1"/>
  <c r="K2293" i="2"/>
  <c r="M2293" i="2" s="1"/>
  <c r="AE93" i="2" s="1"/>
  <c r="K2283" i="2"/>
  <c r="M2283" i="2" s="1"/>
  <c r="U93" i="2" s="1"/>
  <c r="K2288" i="2"/>
  <c r="M2288" i="2" s="1"/>
  <c r="Z93" i="2" s="1"/>
  <c r="K6720" i="2"/>
  <c r="M6720" i="2" s="1"/>
  <c r="AG270" i="2" s="1"/>
  <c r="K6710" i="2"/>
  <c r="M6710" i="2" s="1"/>
  <c r="K6708" i="2"/>
  <c r="M6708" i="2" s="1"/>
  <c r="U270" i="2" s="1"/>
  <c r="K6712" i="2"/>
  <c r="M6712" i="2" s="1"/>
  <c r="Y270" i="2" s="1"/>
  <c r="K6702" i="2"/>
  <c r="M6702" i="2" s="1"/>
  <c r="O270" i="2" s="1"/>
  <c r="K6716" i="2"/>
  <c r="M6716" i="2" s="1"/>
  <c r="AC270" i="2" s="1"/>
  <c r="K6722" i="2"/>
  <c r="M6722" i="2" s="1"/>
  <c r="AI270" i="2" s="1"/>
  <c r="K6704" i="2"/>
  <c r="M6704" i="2" s="1"/>
  <c r="Q270" i="2" s="1"/>
  <c r="K6725" i="2"/>
  <c r="M6725" i="2" s="1"/>
  <c r="AL270" i="2" s="1"/>
  <c r="K6724" i="2"/>
  <c r="M6724" i="2" s="1"/>
  <c r="AK270" i="2" s="1"/>
  <c r="K6714" i="2"/>
  <c r="M6714" i="2" s="1"/>
  <c r="AA270" i="2" s="1"/>
  <c r="K6719" i="2"/>
  <c r="M6719" i="2" s="1"/>
  <c r="AF270" i="2" s="1"/>
  <c r="K6717" i="2"/>
  <c r="M6717" i="2" s="1"/>
  <c r="AD270" i="2" s="1"/>
  <c r="K6706" i="2"/>
  <c r="M6706" i="2" s="1"/>
  <c r="S270" i="2" s="1"/>
  <c r="K6711" i="2"/>
  <c r="M6711" i="2" s="1"/>
  <c r="X270" i="2" s="1"/>
  <c r="K6709" i="2"/>
  <c r="M6709" i="2" s="1"/>
  <c r="V270" i="2" s="1"/>
  <c r="K6721" i="2"/>
  <c r="M6721" i="2" s="1"/>
  <c r="AH270" i="2" s="1"/>
  <c r="K6703" i="2"/>
  <c r="M6703" i="2" s="1"/>
  <c r="P270" i="2" s="1"/>
  <c r="K6723" i="2"/>
  <c r="M6723" i="2" s="1"/>
  <c r="AJ270" i="2" s="1"/>
  <c r="K6713" i="2"/>
  <c r="M6713" i="2" s="1"/>
  <c r="Z270" i="2" s="1"/>
  <c r="K6726" i="2"/>
  <c r="M6726" i="2" s="1"/>
  <c r="AM270" i="2" s="1"/>
  <c r="K6715" i="2"/>
  <c r="M6715" i="2" s="1"/>
  <c r="AB270" i="2" s="1"/>
  <c r="K6705" i="2"/>
  <c r="M6705" i="2" s="1"/>
  <c r="R270" i="2" s="1"/>
  <c r="K6718" i="2"/>
  <c r="M6718" i="2" s="1"/>
  <c r="AE270" i="2" s="1"/>
  <c r="K6707" i="2"/>
  <c r="M6707" i="2" s="1"/>
  <c r="T270" i="2" s="1"/>
  <c r="K8849" i="2"/>
  <c r="M8849" i="2" s="1"/>
  <c r="AK355" i="2" s="1"/>
  <c r="K8830" i="2"/>
  <c r="M8830" i="2" s="1"/>
  <c r="R355" i="2" s="1"/>
  <c r="K8845" i="2"/>
  <c r="M8845" i="2" s="1"/>
  <c r="AG355" i="2" s="1"/>
  <c r="K8841" i="2"/>
  <c r="M8841" i="2" s="1"/>
  <c r="K8844" i="2"/>
  <c r="M8844" i="2" s="1"/>
  <c r="AF355" i="2" s="1"/>
  <c r="K8843" i="2"/>
  <c r="M8843" i="2" s="1"/>
  <c r="AE355" i="2" s="1"/>
  <c r="K8833" i="2"/>
  <c r="M8833" i="2" s="1"/>
  <c r="U355" i="2" s="1"/>
  <c r="K8836" i="2"/>
  <c r="M8836" i="2" s="1"/>
  <c r="X355" i="2" s="1"/>
  <c r="K8840" i="2"/>
  <c r="K8847" i="2"/>
  <c r="M8847" i="2" s="1"/>
  <c r="AI355" i="2" s="1"/>
  <c r="K8828" i="2"/>
  <c r="M8828" i="2" s="1"/>
  <c r="P355" i="2" s="1"/>
  <c r="K8837" i="2"/>
  <c r="M8837" i="2" s="1"/>
  <c r="Y355" i="2" s="1"/>
  <c r="K8839" i="2"/>
  <c r="M8839" i="2" s="1"/>
  <c r="AA355" i="2" s="1"/>
  <c r="K8851" i="2"/>
  <c r="M8851" i="2" s="1"/>
  <c r="AM355" i="2" s="1"/>
  <c r="K8832" i="2"/>
  <c r="M8832" i="2" s="1"/>
  <c r="T355" i="2" s="1"/>
  <c r="K8850" i="2"/>
  <c r="M8850" i="2" s="1"/>
  <c r="AL355" i="2" s="1"/>
  <c r="K8831" i="2"/>
  <c r="M8831" i="2" s="1"/>
  <c r="S355" i="2" s="1"/>
  <c r="K8829" i="2"/>
  <c r="M8829" i="2" s="1"/>
  <c r="Q355" i="2" s="1"/>
  <c r="K8835" i="2"/>
  <c r="M8835" i="2" s="1"/>
  <c r="W355" i="2" s="1"/>
  <c r="K8842" i="2"/>
  <c r="M8842" i="2" s="1"/>
  <c r="AD355" i="2" s="1"/>
  <c r="K8846" i="2"/>
  <c r="M8846" i="2" s="1"/>
  <c r="AH355" i="2" s="1"/>
  <c r="K8848" i="2"/>
  <c r="M8848" i="2" s="1"/>
  <c r="AJ355" i="2" s="1"/>
  <c r="K8834" i="2"/>
  <c r="M8834" i="2" s="1"/>
  <c r="V355" i="2" s="1"/>
  <c r="K8838" i="2"/>
  <c r="M8838" i="2" s="1"/>
  <c r="Z355" i="2" s="1"/>
  <c r="K8827" i="2"/>
  <c r="M8827" i="2" s="1"/>
  <c r="O355" i="2" s="1"/>
  <c r="K6802" i="2"/>
  <c r="M6802" i="2" s="1"/>
  <c r="O274" i="2" s="1"/>
  <c r="K6815" i="2"/>
  <c r="M6815" i="2" s="1"/>
  <c r="AB274" i="2" s="1"/>
  <c r="K6819" i="2"/>
  <c r="M6819" i="2" s="1"/>
  <c r="AF274" i="2" s="1"/>
  <c r="K6825" i="2"/>
  <c r="M6825" i="2" s="1"/>
  <c r="AL274" i="2" s="1"/>
  <c r="K6807" i="2"/>
  <c r="M6807" i="2" s="1"/>
  <c r="T274" i="2" s="1"/>
  <c r="K6811" i="2"/>
  <c r="M6811" i="2" s="1"/>
  <c r="X274" i="2" s="1"/>
  <c r="K6817" i="2"/>
  <c r="M6817" i="2" s="1"/>
  <c r="AD274" i="2" s="1"/>
  <c r="K6822" i="2"/>
  <c r="K6803" i="2"/>
  <c r="M6803" i="2" s="1"/>
  <c r="P274" i="2" s="1"/>
  <c r="K6809" i="2"/>
  <c r="M6809" i="2" s="1"/>
  <c r="V274" i="2" s="1"/>
  <c r="K6814" i="2"/>
  <c r="M6814" i="2" s="1"/>
  <c r="AA274" i="2" s="1"/>
  <c r="K6820" i="2"/>
  <c r="M6820" i="2" s="1"/>
  <c r="AG274" i="2" s="1"/>
  <c r="K6824" i="2"/>
  <c r="M6824" i="2" s="1"/>
  <c r="AK274" i="2" s="1"/>
  <c r="K6806" i="2"/>
  <c r="M6806" i="2" s="1"/>
  <c r="S274" i="2" s="1"/>
  <c r="K6812" i="2"/>
  <c r="M6812" i="2" s="1"/>
  <c r="Y274" i="2" s="1"/>
  <c r="K6826" i="2"/>
  <c r="K6816" i="2"/>
  <c r="M6816" i="2" s="1"/>
  <c r="AC274" i="2" s="1"/>
  <c r="K6821" i="2"/>
  <c r="M6821" i="2" s="1"/>
  <c r="AH274" i="2" s="1"/>
  <c r="K6804" i="2"/>
  <c r="M6804" i="2" s="1"/>
  <c r="Q274" i="2" s="1"/>
  <c r="K6818" i="2"/>
  <c r="M6818" i="2" s="1"/>
  <c r="AE274" i="2" s="1"/>
  <c r="K6808" i="2"/>
  <c r="M6808" i="2" s="1"/>
  <c r="U274" i="2" s="1"/>
  <c r="K6813" i="2"/>
  <c r="M6813" i="2" s="1"/>
  <c r="K6810" i="2"/>
  <c r="M6810" i="2" s="1"/>
  <c r="W274" i="2" s="1"/>
  <c r="K6823" i="2"/>
  <c r="K6805" i="2"/>
  <c r="M6805" i="2" s="1"/>
  <c r="R274" i="2" s="1"/>
  <c r="K6906" i="2"/>
  <c r="M6906" i="2" s="1"/>
  <c r="S278" i="2" s="1"/>
  <c r="K6911" i="2"/>
  <c r="M6911" i="2" s="1"/>
  <c r="X278" i="2" s="1"/>
  <c r="K6909" i="2"/>
  <c r="M6909" i="2" s="1"/>
  <c r="V278" i="2" s="1"/>
  <c r="K6921" i="2"/>
  <c r="M6921" i="2" s="1"/>
  <c r="AH278" i="2" s="1"/>
  <c r="K6903" i="2"/>
  <c r="M6903" i="2" s="1"/>
  <c r="P278" i="2" s="1"/>
  <c r="K6923" i="2"/>
  <c r="M6923" i="2" s="1"/>
  <c r="AJ278" i="2" s="1"/>
  <c r="K6913" i="2"/>
  <c r="K6926" i="2"/>
  <c r="M6926" i="2" s="1"/>
  <c r="AM278" i="2" s="1"/>
  <c r="K6915" i="2"/>
  <c r="M6915" i="2" s="1"/>
  <c r="AB278" i="2" s="1"/>
  <c r="K6905" i="2"/>
  <c r="M6905" i="2" s="1"/>
  <c r="R278" i="2" s="1"/>
  <c r="K6918" i="2"/>
  <c r="M6918" i="2" s="1"/>
  <c r="AE278" i="2" s="1"/>
  <c r="K6907" i="2"/>
  <c r="M6907" i="2" s="1"/>
  <c r="T278" i="2" s="1"/>
  <c r="K6920" i="2"/>
  <c r="M6920" i="2" s="1"/>
  <c r="AG278" i="2" s="1"/>
  <c r="K6910" i="2"/>
  <c r="M6910" i="2" s="1"/>
  <c r="W278" i="2" s="1"/>
  <c r="K6924" i="2"/>
  <c r="M6924" i="2" s="1"/>
  <c r="AK278" i="2" s="1"/>
  <c r="K6912" i="2"/>
  <c r="M6912" i="2" s="1"/>
  <c r="K6902" i="2"/>
  <c r="M6902" i="2" s="1"/>
  <c r="O278" i="2" s="1"/>
  <c r="K6908" i="2"/>
  <c r="M6908" i="2" s="1"/>
  <c r="U278" i="2" s="1"/>
  <c r="K6922" i="2"/>
  <c r="M6922" i="2" s="1"/>
  <c r="AI278" i="2" s="1"/>
  <c r="K6904" i="2"/>
  <c r="M6904" i="2" s="1"/>
  <c r="Q278" i="2" s="1"/>
  <c r="K6925" i="2"/>
  <c r="M6925" i="2" s="1"/>
  <c r="AL278" i="2" s="1"/>
  <c r="K6916" i="2"/>
  <c r="M6916" i="2" s="1"/>
  <c r="AC278" i="2" s="1"/>
  <c r="K6914" i="2"/>
  <c r="K6919" i="2"/>
  <c r="M6919" i="2" s="1"/>
  <c r="AF278" i="2" s="1"/>
  <c r="K6917" i="2"/>
  <c r="M6917" i="2" s="1"/>
  <c r="AD278" i="2" s="1"/>
  <c r="K3801" i="2"/>
  <c r="M3801" i="2" s="1"/>
  <c r="AM153" i="2" s="1"/>
  <c r="K3791" i="2"/>
  <c r="M3791" i="2" s="1"/>
  <c r="AC153" i="2" s="1"/>
  <c r="K3795" i="2"/>
  <c r="M3795" i="2" s="1"/>
  <c r="AG153" i="2" s="1"/>
  <c r="K3793" i="2"/>
  <c r="M3793" i="2" s="1"/>
  <c r="AE153" i="2" s="1"/>
  <c r="K3783" i="2"/>
  <c r="M3783" i="2" s="1"/>
  <c r="U153" i="2" s="1"/>
  <c r="K3787" i="2"/>
  <c r="M3787" i="2" s="1"/>
  <c r="Y153" i="2" s="1"/>
  <c r="K3785" i="2"/>
  <c r="M3785" i="2" s="1"/>
  <c r="W153" i="2" s="1"/>
  <c r="K3798" i="2"/>
  <c r="M3798" i="2" s="1"/>
  <c r="AJ153" i="2" s="1"/>
  <c r="K3779" i="2"/>
  <c r="M3779" i="2" s="1"/>
  <c r="Q153" i="2" s="1"/>
  <c r="K3777" i="2"/>
  <c r="M3777" i="2" s="1"/>
  <c r="O153" i="2" s="1"/>
  <c r="K3790" i="2"/>
  <c r="M3790" i="2" s="1"/>
  <c r="AB153" i="2" s="1"/>
  <c r="K3796" i="2"/>
  <c r="M3796" i="2" s="1"/>
  <c r="AH153" i="2" s="1"/>
  <c r="K3800" i="2"/>
  <c r="M3800" i="2" s="1"/>
  <c r="AL153" i="2" s="1"/>
  <c r="K3782" i="2"/>
  <c r="M3782" i="2" s="1"/>
  <c r="T153" i="2" s="1"/>
  <c r="K3788" i="2"/>
  <c r="M3788" i="2" s="1"/>
  <c r="Z153" i="2" s="1"/>
  <c r="K3794" i="2"/>
  <c r="M3794" i="2" s="1"/>
  <c r="AF153" i="2" s="1"/>
  <c r="K3792" i="2"/>
  <c r="M3792" i="2" s="1"/>
  <c r="AD153" i="2" s="1"/>
  <c r="K3797" i="2"/>
  <c r="M3797" i="2" s="1"/>
  <c r="AI153" i="2" s="1"/>
  <c r="K3780" i="2"/>
  <c r="M3780" i="2" s="1"/>
  <c r="R153" i="2" s="1"/>
  <c r="K3786" i="2"/>
  <c r="M3786" i="2" s="1"/>
  <c r="X153" i="2" s="1"/>
  <c r="K3784" i="2"/>
  <c r="M3784" i="2" s="1"/>
  <c r="V153" i="2" s="1"/>
  <c r="K3789" i="2"/>
  <c r="M3789" i="2" s="1"/>
  <c r="AA153" i="2" s="1"/>
  <c r="K3778" i="2"/>
  <c r="M3778" i="2" s="1"/>
  <c r="P153" i="2" s="1"/>
  <c r="K3799" i="2"/>
  <c r="M3799" i="2" s="1"/>
  <c r="AK153" i="2" s="1"/>
  <c r="K3781" i="2"/>
  <c r="M3781" i="2" s="1"/>
  <c r="S153" i="2" s="1"/>
  <c r="K14075" i="2"/>
  <c r="M14075" i="2" s="1"/>
  <c r="AL564" i="2" s="1"/>
  <c r="K14057" i="2"/>
  <c r="M14057" i="2" s="1"/>
  <c r="T564" i="2" s="1"/>
  <c r="K14062" i="2"/>
  <c r="M14062" i="2" s="1"/>
  <c r="Y564" i="2" s="1"/>
  <c r="K14069" i="2"/>
  <c r="M14069" i="2" s="1"/>
  <c r="AF564" i="2" s="1"/>
  <c r="K14067" i="2"/>
  <c r="K14072" i="2"/>
  <c r="M14072" i="2" s="1"/>
  <c r="AI564" i="2" s="1"/>
  <c r="K14054" i="2"/>
  <c r="M14054" i="2" s="1"/>
  <c r="Q564" i="2" s="1"/>
  <c r="K14061" i="2"/>
  <c r="M14061" i="2" s="1"/>
  <c r="K14059" i="2"/>
  <c r="M14059" i="2" s="1"/>
  <c r="V564" i="2" s="1"/>
  <c r="K14064" i="2"/>
  <c r="M14064" i="2" s="1"/>
  <c r="AA564" i="2" s="1"/>
  <c r="K14053" i="2"/>
  <c r="M14053" i="2" s="1"/>
  <c r="P564" i="2" s="1"/>
  <c r="K14074" i="2"/>
  <c r="M14074" i="2" s="1"/>
  <c r="AK564" i="2" s="1"/>
  <c r="K14056" i="2"/>
  <c r="K14076" i="2"/>
  <c r="M14076" i="2" s="1"/>
  <c r="AM564" i="2" s="1"/>
  <c r="K14066" i="2"/>
  <c r="M14066" i="2" s="1"/>
  <c r="AC564" i="2" s="1"/>
  <c r="K14071" i="2"/>
  <c r="M14071" i="2" s="1"/>
  <c r="AH564" i="2" s="1"/>
  <c r="K14068" i="2"/>
  <c r="M14068" i="2" s="1"/>
  <c r="AE564" i="2" s="1"/>
  <c r="K14058" i="2"/>
  <c r="M14058" i="2" s="1"/>
  <c r="U564" i="2" s="1"/>
  <c r="K14063" i="2"/>
  <c r="M14063" i="2" s="1"/>
  <c r="Z564" i="2" s="1"/>
  <c r="K14060" i="2"/>
  <c r="M14060" i="2" s="1"/>
  <c r="W564" i="2" s="1"/>
  <c r="K14073" i="2"/>
  <c r="M14073" i="2" s="1"/>
  <c r="AJ564" i="2" s="1"/>
  <c r="K14055" i="2"/>
  <c r="M14055" i="2" s="1"/>
  <c r="R564" i="2" s="1"/>
  <c r="K14052" i="2"/>
  <c r="M14052" i="2" s="1"/>
  <c r="O564" i="2" s="1"/>
  <c r="K14065" i="2"/>
  <c r="M14065" i="2" s="1"/>
  <c r="AB564" i="2" s="1"/>
  <c r="K14070" i="2"/>
  <c r="M14070" i="2" s="1"/>
  <c r="AG564" i="2" s="1"/>
  <c r="K7545" i="2"/>
  <c r="M7545" i="2" s="1"/>
  <c r="AG303" i="2" s="1"/>
  <c r="K7542" i="2"/>
  <c r="M7542" i="2" s="1"/>
  <c r="AD303" i="2" s="1"/>
  <c r="K7544" i="2"/>
  <c r="M7544" i="2" s="1"/>
  <c r="AF303" i="2" s="1"/>
  <c r="K7537" i="2"/>
  <c r="M7537" i="2" s="1"/>
  <c r="Y303" i="2" s="1"/>
  <c r="K7534" i="2"/>
  <c r="M7534" i="2" s="1"/>
  <c r="V303" i="2" s="1"/>
  <c r="K7541" i="2"/>
  <c r="M7541" i="2" s="1"/>
  <c r="AC303" i="2" s="1"/>
  <c r="K7529" i="2"/>
  <c r="M7529" i="2" s="1"/>
  <c r="Q303" i="2" s="1"/>
  <c r="K7548" i="2"/>
  <c r="M7548" i="2" s="1"/>
  <c r="AJ303" i="2" s="1"/>
  <c r="K7539" i="2"/>
  <c r="M7539" i="2" s="1"/>
  <c r="AA303" i="2" s="1"/>
  <c r="K7551" i="2"/>
  <c r="M7551" i="2" s="1"/>
  <c r="AM303" i="2" s="1"/>
  <c r="K7540" i="2"/>
  <c r="M7540" i="2" s="1"/>
  <c r="AB303" i="2" s="1"/>
  <c r="K7536" i="2"/>
  <c r="M7536" i="2" s="1"/>
  <c r="X303" i="2" s="1"/>
  <c r="K7543" i="2"/>
  <c r="M7543" i="2" s="1"/>
  <c r="K7532" i="2"/>
  <c r="M7532" i="2" s="1"/>
  <c r="T303" i="2" s="1"/>
  <c r="K7531" i="2"/>
  <c r="M7531" i="2" s="1"/>
  <c r="S303" i="2" s="1"/>
  <c r="K7546" i="2"/>
  <c r="M7546" i="2" s="1"/>
  <c r="AH303" i="2" s="1"/>
  <c r="K7535" i="2"/>
  <c r="M7535" i="2" s="1"/>
  <c r="W303" i="2" s="1"/>
  <c r="K7549" i="2"/>
  <c r="M7549" i="2" s="1"/>
  <c r="AK303" i="2" s="1"/>
  <c r="K7533" i="2"/>
  <c r="M7533" i="2" s="1"/>
  <c r="U303" i="2" s="1"/>
  <c r="K7538" i="2"/>
  <c r="M7538" i="2" s="1"/>
  <c r="Z303" i="2" s="1"/>
  <c r="K7527" i="2"/>
  <c r="M7527" i="2" s="1"/>
  <c r="O303" i="2" s="1"/>
  <c r="K7528" i="2"/>
  <c r="M7528" i="2" s="1"/>
  <c r="P303" i="2" s="1"/>
  <c r="K7530" i="2"/>
  <c r="M7530" i="2" s="1"/>
  <c r="R303" i="2" s="1"/>
  <c r="K7550" i="2"/>
  <c r="M7550" i="2" s="1"/>
  <c r="AL303" i="2" s="1"/>
  <c r="K7547" i="2"/>
  <c r="M7547" i="2" s="1"/>
  <c r="AI303" i="2" s="1"/>
  <c r="K23250" i="2"/>
  <c r="M23250" i="2" s="1"/>
  <c r="AL931" i="2" s="1"/>
  <c r="K23232" i="2"/>
  <c r="M23232" i="2" s="1"/>
  <c r="T931" i="2" s="1"/>
  <c r="K23236" i="2"/>
  <c r="M23236" i="2" s="1"/>
  <c r="X931" i="2" s="1"/>
  <c r="K23242" i="2"/>
  <c r="M23242" i="2" s="1"/>
  <c r="AD931" i="2" s="1"/>
  <c r="K23247" i="2"/>
  <c r="M23247" i="2" s="1"/>
  <c r="AI931" i="2" s="1"/>
  <c r="K23228" i="2"/>
  <c r="M23228" i="2" s="1"/>
  <c r="P931" i="2" s="1"/>
  <c r="K23234" i="2"/>
  <c r="M23234" i="2" s="1"/>
  <c r="V931" i="2" s="1"/>
  <c r="K23239" i="2"/>
  <c r="M23239" i="2" s="1"/>
  <c r="AA931" i="2" s="1"/>
  <c r="K23229" i="2"/>
  <c r="M23229" i="2" s="1"/>
  <c r="Q931" i="2" s="1"/>
  <c r="K23249" i="2"/>
  <c r="M23249" i="2" s="1"/>
  <c r="AK931" i="2" s="1"/>
  <c r="K23231" i="2"/>
  <c r="K23245" i="2"/>
  <c r="M23245" i="2" s="1"/>
  <c r="AG931" i="2" s="1"/>
  <c r="K23251" i="2"/>
  <c r="M23251" i="2" s="1"/>
  <c r="AM931" i="2" s="1"/>
  <c r="K23241" i="2"/>
  <c r="M23241" i="2" s="1"/>
  <c r="AC931" i="2" s="1"/>
  <c r="K23246" i="2"/>
  <c r="M23246" i="2" s="1"/>
  <c r="AH931" i="2" s="1"/>
  <c r="K23237" i="2"/>
  <c r="M23237" i="2" s="1"/>
  <c r="Y931" i="2" s="1"/>
  <c r="K23243" i="2"/>
  <c r="M23243" i="2" s="1"/>
  <c r="AE931" i="2" s="1"/>
  <c r="K23233" i="2"/>
  <c r="M23233" i="2" s="1"/>
  <c r="U931" i="2" s="1"/>
  <c r="K23238" i="2"/>
  <c r="K23235" i="2"/>
  <c r="M23235" i="2" s="1"/>
  <c r="W931" i="2" s="1"/>
  <c r="K23248" i="2"/>
  <c r="M23248" i="2" s="1"/>
  <c r="AJ931" i="2" s="1"/>
  <c r="K23230" i="2"/>
  <c r="M23230" i="2" s="1"/>
  <c r="R931" i="2" s="1"/>
  <c r="K23227" i="2"/>
  <c r="M23227" i="2" s="1"/>
  <c r="O931" i="2" s="1"/>
  <c r="K23240" i="2"/>
  <c r="M23240" i="2" s="1"/>
  <c r="AB931" i="2" s="1"/>
  <c r="K23244" i="2"/>
  <c r="M23244" i="2" s="1"/>
  <c r="AF931" i="2" s="1"/>
  <c r="K18611" i="2"/>
  <c r="M18611" i="2" s="1"/>
  <c r="X746" i="2" s="1"/>
  <c r="K18609" i="2"/>
  <c r="K18623" i="2"/>
  <c r="M18623" i="2" s="1"/>
  <c r="AJ746" i="2" s="1"/>
  <c r="K18621" i="2"/>
  <c r="M18621" i="2" s="1"/>
  <c r="AH746" i="2" s="1"/>
  <c r="K18603" i="2"/>
  <c r="M18603" i="2" s="1"/>
  <c r="P746" i="2" s="1"/>
  <c r="K18624" i="2"/>
  <c r="M18624" i="2" s="1"/>
  <c r="AK746" i="2" s="1"/>
  <c r="K18615" i="2"/>
  <c r="M18615" i="2" s="1"/>
  <c r="AB746" i="2" s="1"/>
  <c r="K18613" i="2"/>
  <c r="M18613" i="2" s="1"/>
  <c r="Z746" i="2" s="1"/>
  <c r="K18626" i="2"/>
  <c r="M18626" i="2" s="1"/>
  <c r="AM746" i="2" s="1"/>
  <c r="K18616" i="2"/>
  <c r="M18616" i="2" s="1"/>
  <c r="AC746" i="2" s="1"/>
  <c r="K18605" i="2"/>
  <c r="M18605" i="2" s="1"/>
  <c r="R746" i="2" s="1"/>
  <c r="K18618" i="2"/>
  <c r="M18618" i="2" s="1"/>
  <c r="AE746" i="2" s="1"/>
  <c r="K18608" i="2"/>
  <c r="M18608" i="2" s="1"/>
  <c r="U746" i="2" s="1"/>
  <c r="K18620" i="2"/>
  <c r="M18620" i="2" s="1"/>
  <c r="AG746" i="2" s="1"/>
  <c r="K18610" i="2"/>
  <c r="M18610" i="2" s="1"/>
  <c r="W746" i="2" s="1"/>
  <c r="K18622" i="2"/>
  <c r="M18622" i="2" s="1"/>
  <c r="AI746" i="2" s="1"/>
  <c r="K18612" i="2"/>
  <c r="M18612" i="2" s="1"/>
  <c r="K18602" i="2"/>
  <c r="M18602" i="2" s="1"/>
  <c r="O746" i="2" s="1"/>
  <c r="K18614" i="2"/>
  <c r="M18614" i="2" s="1"/>
  <c r="AA746" i="2" s="1"/>
  <c r="K18604" i="2"/>
  <c r="M18604" i="2" s="1"/>
  <c r="Q746" i="2" s="1"/>
  <c r="K18625" i="2"/>
  <c r="M18625" i="2" s="1"/>
  <c r="AL746" i="2" s="1"/>
  <c r="K18606" i="2"/>
  <c r="M18606" i="2" s="1"/>
  <c r="S746" i="2" s="1"/>
  <c r="K18619" i="2"/>
  <c r="M18619" i="2" s="1"/>
  <c r="AF746" i="2" s="1"/>
  <c r="K18617" i="2"/>
  <c r="M18617" i="2" s="1"/>
  <c r="AD746" i="2" s="1"/>
  <c r="K18607" i="2"/>
  <c r="M18607" i="2" s="1"/>
  <c r="T746" i="2" s="1"/>
  <c r="K23846" i="2"/>
  <c r="K23828" i="2"/>
  <c r="M23828" i="2" s="1"/>
  <c r="P955" i="2" s="1"/>
  <c r="K23849" i="2"/>
  <c r="M23849" i="2" s="1"/>
  <c r="AK955" i="2" s="1"/>
  <c r="K23840" i="2"/>
  <c r="M23840" i="2" s="1"/>
  <c r="AB955" i="2" s="1"/>
  <c r="K23838" i="2"/>
  <c r="M23838" i="2" s="1"/>
  <c r="Z955" i="2" s="1"/>
  <c r="K23851" i="2"/>
  <c r="M23851" i="2" s="1"/>
  <c r="AM955" i="2" s="1"/>
  <c r="K23841" i="2"/>
  <c r="M23841" i="2" s="1"/>
  <c r="AC955" i="2" s="1"/>
  <c r="K23830" i="2"/>
  <c r="M23830" i="2" s="1"/>
  <c r="R955" i="2" s="1"/>
  <c r="K23843" i="2"/>
  <c r="K23833" i="2"/>
  <c r="M23833" i="2" s="1"/>
  <c r="U955" i="2" s="1"/>
  <c r="K23845" i="2"/>
  <c r="M23845" i="2" s="1"/>
  <c r="AG955" i="2" s="1"/>
  <c r="K23835" i="2"/>
  <c r="M23835" i="2" s="1"/>
  <c r="W955" i="2" s="1"/>
  <c r="K23847" i="2"/>
  <c r="M23847" i="2" s="1"/>
  <c r="AI955" i="2" s="1"/>
  <c r="K23837" i="2"/>
  <c r="M23837" i="2" s="1"/>
  <c r="Y955" i="2" s="1"/>
  <c r="K23827" i="2"/>
  <c r="M23827" i="2" s="1"/>
  <c r="O955" i="2" s="1"/>
  <c r="K23839" i="2"/>
  <c r="M23839" i="2" s="1"/>
  <c r="K23829" i="2"/>
  <c r="K23850" i="2"/>
  <c r="M23850" i="2" s="1"/>
  <c r="AL955" i="2" s="1"/>
  <c r="K23831" i="2"/>
  <c r="M23831" i="2" s="1"/>
  <c r="S955" i="2" s="1"/>
  <c r="K23844" i="2"/>
  <c r="M23844" i="2" s="1"/>
  <c r="AF955" i="2" s="1"/>
  <c r="K23842" i="2"/>
  <c r="M23842" i="2" s="1"/>
  <c r="AD955" i="2" s="1"/>
  <c r="K23848" i="2"/>
  <c r="M23848" i="2" s="1"/>
  <c r="AJ955" i="2" s="1"/>
  <c r="K23836" i="2"/>
  <c r="M23836" i="2" s="1"/>
  <c r="X955" i="2" s="1"/>
  <c r="K23834" i="2"/>
  <c r="M23834" i="2" s="1"/>
  <c r="V955" i="2" s="1"/>
  <c r="K23832" i="2"/>
  <c r="M23832" i="2" s="1"/>
  <c r="T955" i="2" s="1"/>
  <c r="K5730" i="2"/>
  <c r="M5730" i="2" s="1"/>
  <c r="R231" i="2" s="1"/>
  <c r="K5743" i="2"/>
  <c r="M5743" i="2" s="1"/>
  <c r="AE231" i="2" s="1"/>
  <c r="K5733" i="2"/>
  <c r="M5733" i="2" s="1"/>
  <c r="U231" i="2" s="1"/>
  <c r="K5745" i="2"/>
  <c r="M5745" i="2" s="1"/>
  <c r="AG231" i="2" s="1"/>
  <c r="K5735" i="2"/>
  <c r="M5735" i="2" s="1"/>
  <c r="W231" i="2" s="1"/>
  <c r="K5747" i="2"/>
  <c r="M5747" i="2" s="1"/>
  <c r="AI231" i="2" s="1"/>
  <c r="K5737" i="2"/>
  <c r="M5737" i="2" s="1"/>
  <c r="Y231" i="2" s="1"/>
  <c r="K5727" i="2"/>
  <c r="K5740" i="2"/>
  <c r="M5740" i="2" s="1"/>
  <c r="AB231" i="2" s="1"/>
  <c r="K5729" i="2"/>
  <c r="M5729" i="2" s="1"/>
  <c r="Q231" i="2" s="1"/>
  <c r="K5750" i="2"/>
  <c r="M5750" i="2" s="1"/>
  <c r="AL231" i="2" s="1"/>
  <c r="K5739" i="2"/>
  <c r="M5739" i="2" s="1"/>
  <c r="AA231" i="2" s="1"/>
  <c r="K5744" i="2"/>
  <c r="M5744" i="2" s="1"/>
  <c r="AF231" i="2" s="1"/>
  <c r="K5742" i="2"/>
  <c r="M5742" i="2" s="1"/>
  <c r="AD231" i="2" s="1"/>
  <c r="K5732" i="2"/>
  <c r="M5732" i="2" s="1"/>
  <c r="T231" i="2" s="1"/>
  <c r="K5736" i="2"/>
  <c r="M5736" i="2" s="1"/>
  <c r="X231" i="2" s="1"/>
  <c r="K5734" i="2"/>
  <c r="M5734" i="2" s="1"/>
  <c r="V231" i="2" s="1"/>
  <c r="K5731" i="2"/>
  <c r="M5731" i="2" s="1"/>
  <c r="S231" i="2" s="1"/>
  <c r="K5746" i="2"/>
  <c r="M5746" i="2" s="1"/>
  <c r="AH231" i="2" s="1"/>
  <c r="K5728" i="2"/>
  <c r="M5728" i="2" s="1"/>
  <c r="P231" i="2" s="1"/>
  <c r="K5749" i="2"/>
  <c r="M5749" i="2" s="1"/>
  <c r="AK231" i="2" s="1"/>
  <c r="K5748" i="2"/>
  <c r="M5748" i="2" s="1"/>
  <c r="AJ231" i="2" s="1"/>
  <c r="K5738" i="2"/>
  <c r="M5738" i="2" s="1"/>
  <c r="K5751" i="2"/>
  <c r="K5741" i="2"/>
  <c r="M5741" i="2" s="1"/>
  <c r="AC231" i="2" s="1"/>
  <c r="K15759" i="2"/>
  <c r="M15759" i="2" s="1"/>
  <c r="V632" i="2" s="1"/>
  <c r="K15764" i="2"/>
  <c r="M15764" i="2" s="1"/>
  <c r="AA632" i="2" s="1"/>
  <c r="K15770" i="2"/>
  <c r="M15770" i="2" s="1"/>
  <c r="AG632" i="2" s="1"/>
  <c r="K15774" i="2"/>
  <c r="M15774" i="2" s="1"/>
  <c r="AK632" i="2" s="1"/>
  <c r="K15756" i="2"/>
  <c r="M15756" i="2" s="1"/>
  <c r="S632" i="2" s="1"/>
  <c r="K15762" i="2"/>
  <c r="M15762" i="2" s="1"/>
  <c r="K15776" i="2"/>
  <c r="K15766" i="2"/>
  <c r="M15766" i="2" s="1"/>
  <c r="AC632" i="2" s="1"/>
  <c r="K15771" i="2"/>
  <c r="M15771" i="2" s="1"/>
  <c r="AH632" i="2" s="1"/>
  <c r="K15754" i="2"/>
  <c r="M15754" i="2" s="1"/>
  <c r="Q632" i="2" s="1"/>
  <c r="K15768" i="2"/>
  <c r="M15768" i="2" s="1"/>
  <c r="AE632" i="2" s="1"/>
  <c r="K15758" i="2"/>
  <c r="M15758" i="2" s="1"/>
  <c r="U632" i="2" s="1"/>
  <c r="K15763" i="2"/>
  <c r="M15763" i="2" s="1"/>
  <c r="Z632" i="2" s="1"/>
  <c r="K15760" i="2"/>
  <c r="M15760" i="2" s="1"/>
  <c r="W632" i="2" s="1"/>
  <c r="K15773" i="2"/>
  <c r="K15755" i="2"/>
  <c r="M15755" i="2" s="1"/>
  <c r="R632" i="2" s="1"/>
  <c r="K15752" i="2"/>
  <c r="M15752" i="2" s="1"/>
  <c r="O632" i="2" s="1"/>
  <c r="K15765" i="2"/>
  <c r="M15765" i="2" s="1"/>
  <c r="AB632" i="2" s="1"/>
  <c r="K15769" i="2"/>
  <c r="M15769" i="2" s="1"/>
  <c r="AF632" i="2" s="1"/>
  <c r="K15775" i="2"/>
  <c r="M15775" i="2" s="1"/>
  <c r="AL632" i="2" s="1"/>
  <c r="K15757" i="2"/>
  <c r="M15757" i="2" s="1"/>
  <c r="T632" i="2" s="1"/>
  <c r="K15761" i="2"/>
  <c r="M15761" i="2" s="1"/>
  <c r="X632" i="2" s="1"/>
  <c r="K15767" i="2"/>
  <c r="M15767" i="2" s="1"/>
  <c r="AD632" i="2" s="1"/>
  <c r="K15772" i="2"/>
  <c r="M15772" i="2" s="1"/>
  <c r="AI632" i="2" s="1"/>
  <c r="K15753" i="2"/>
  <c r="M15753" i="2" s="1"/>
  <c r="P632" i="2" s="1"/>
  <c r="K8809" i="2"/>
  <c r="M8809" i="2" s="1"/>
  <c r="V354" i="2" s="1"/>
  <c r="K8812" i="2"/>
  <c r="M8812" i="2" s="1"/>
  <c r="Y354" i="2" s="1"/>
  <c r="K8816" i="2"/>
  <c r="M8816" i="2" s="1"/>
  <c r="AC354" i="2" s="1"/>
  <c r="K8823" i="2"/>
  <c r="M8823" i="2" s="1"/>
  <c r="AJ354" i="2" s="1"/>
  <c r="K8804" i="2"/>
  <c r="M8804" i="2" s="1"/>
  <c r="Q354" i="2" s="1"/>
  <c r="K8811" i="2"/>
  <c r="M8811" i="2" s="1"/>
  <c r="K8826" i="2"/>
  <c r="M8826" i="2" s="1"/>
  <c r="AM354" i="2" s="1"/>
  <c r="K8815" i="2"/>
  <c r="M8815" i="2" s="1"/>
  <c r="AB354" i="2" s="1"/>
  <c r="K8808" i="2"/>
  <c r="M8808" i="2" s="1"/>
  <c r="U354" i="2" s="1"/>
  <c r="K8813" i="2"/>
  <c r="M8813" i="2" s="1"/>
  <c r="Z354" i="2" s="1"/>
  <c r="K8818" i="2"/>
  <c r="M8818" i="2" s="1"/>
  <c r="AE354" i="2" s="1"/>
  <c r="K8807" i="2"/>
  <c r="M8807" i="2" s="1"/>
  <c r="T354" i="2" s="1"/>
  <c r="K8805" i="2"/>
  <c r="M8805" i="2" s="1"/>
  <c r="R354" i="2" s="1"/>
  <c r="K8810" i="2"/>
  <c r="M8810" i="2" s="1"/>
  <c r="W354" i="2" s="1"/>
  <c r="K8822" i="2"/>
  <c r="M8822" i="2" s="1"/>
  <c r="AI354" i="2" s="1"/>
  <c r="K8824" i="2"/>
  <c r="M8824" i="2" s="1"/>
  <c r="AK354" i="2" s="1"/>
  <c r="K8802" i="2"/>
  <c r="M8802" i="2" s="1"/>
  <c r="O354" i="2" s="1"/>
  <c r="K8814" i="2"/>
  <c r="M8814" i="2" s="1"/>
  <c r="AA354" i="2" s="1"/>
  <c r="K8803" i="2"/>
  <c r="M8803" i="2" s="1"/>
  <c r="P354" i="2" s="1"/>
  <c r="K8825" i="2"/>
  <c r="M8825" i="2" s="1"/>
  <c r="AL354" i="2" s="1"/>
  <c r="K8806" i="2"/>
  <c r="M8806" i="2" s="1"/>
  <c r="S354" i="2" s="1"/>
  <c r="K8821" i="2"/>
  <c r="M8821" i="2" s="1"/>
  <c r="AH354" i="2" s="1"/>
  <c r="K8817" i="2"/>
  <c r="M8817" i="2" s="1"/>
  <c r="AD354" i="2" s="1"/>
  <c r="K8820" i="2"/>
  <c r="M8820" i="2" s="1"/>
  <c r="AG354" i="2" s="1"/>
  <c r="K8819" i="2"/>
  <c r="M8819" i="2" s="1"/>
  <c r="AF354" i="2" s="1"/>
  <c r="K11690" i="2"/>
  <c r="M11690" i="2" s="1"/>
  <c r="AB469" i="2" s="1"/>
  <c r="K11695" i="2"/>
  <c r="M11695" i="2" s="1"/>
  <c r="AG469" i="2" s="1"/>
  <c r="K11685" i="2"/>
  <c r="M11685" i="2" s="1"/>
  <c r="W469" i="2" s="1"/>
  <c r="K11700" i="2"/>
  <c r="M11700" i="2" s="1"/>
  <c r="AL469" i="2" s="1"/>
  <c r="K11682" i="2"/>
  <c r="M11682" i="2" s="1"/>
  <c r="T469" i="2" s="1"/>
  <c r="K11687" i="2"/>
  <c r="M11687" i="2" s="1"/>
  <c r="Y469" i="2" s="1"/>
  <c r="K11677" i="2"/>
  <c r="M11677" i="2" s="1"/>
  <c r="O469" i="2" s="1"/>
  <c r="K11692" i="2"/>
  <c r="M11692" i="2" s="1"/>
  <c r="AD469" i="2" s="1"/>
  <c r="K11697" i="2"/>
  <c r="M11697" i="2" s="1"/>
  <c r="AI469" i="2" s="1"/>
  <c r="K11679" i="2"/>
  <c r="M11679" i="2" s="1"/>
  <c r="Q469" i="2" s="1"/>
  <c r="K11684" i="2"/>
  <c r="M11684" i="2" s="1"/>
  <c r="V469" i="2" s="1"/>
  <c r="K11689" i="2"/>
  <c r="M11689" i="2" s="1"/>
  <c r="AA469" i="2" s="1"/>
  <c r="K11694" i="2"/>
  <c r="M11694" i="2" s="1"/>
  <c r="AF469" i="2" s="1"/>
  <c r="K11699" i="2"/>
  <c r="M11699" i="2" s="1"/>
  <c r="AK469" i="2" s="1"/>
  <c r="K11681" i="2"/>
  <c r="M11681" i="2" s="1"/>
  <c r="S469" i="2" s="1"/>
  <c r="K11686" i="2"/>
  <c r="M11686" i="2" s="1"/>
  <c r="X469" i="2" s="1"/>
  <c r="K11691" i="2"/>
  <c r="M11691" i="2" s="1"/>
  <c r="K11696" i="2"/>
  <c r="M11696" i="2" s="1"/>
  <c r="AH469" i="2" s="1"/>
  <c r="K11678" i="2"/>
  <c r="M11678" i="2" s="1"/>
  <c r="P469" i="2" s="1"/>
  <c r="K11683" i="2"/>
  <c r="M11683" i="2" s="1"/>
  <c r="U469" i="2" s="1"/>
  <c r="K11688" i="2"/>
  <c r="K11701" i="2"/>
  <c r="M11701" i="2" s="1"/>
  <c r="AM469" i="2" s="1"/>
  <c r="K11698" i="2"/>
  <c r="M11698" i="2" s="1"/>
  <c r="AJ469" i="2" s="1"/>
  <c r="K11680" i="2"/>
  <c r="M11680" i="2" s="1"/>
  <c r="R469" i="2" s="1"/>
  <c r="K11693" i="2"/>
  <c r="M11693" i="2" s="1"/>
  <c r="AE469" i="2" s="1"/>
  <c r="K4953" i="2"/>
  <c r="M4953" i="2" s="1"/>
  <c r="P200" i="2" s="1"/>
  <c r="K4974" i="2"/>
  <c r="M4974" i="2" s="1"/>
  <c r="AK200" i="2" s="1"/>
  <c r="K4955" i="2"/>
  <c r="M4955" i="2" s="1"/>
  <c r="R200" i="2" s="1"/>
  <c r="K4976" i="2"/>
  <c r="M4976" i="2" s="1"/>
  <c r="AM200" i="2" s="1"/>
  <c r="K4966" i="2"/>
  <c r="M4966" i="2" s="1"/>
  <c r="AC200" i="2" s="1"/>
  <c r="K4956" i="2"/>
  <c r="M4956" i="2" s="1"/>
  <c r="S200" i="2" s="1"/>
  <c r="K4968" i="2"/>
  <c r="M4968" i="2" s="1"/>
  <c r="AE200" i="2" s="1"/>
  <c r="K4958" i="2"/>
  <c r="M4958" i="2" s="1"/>
  <c r="U200" i="2" s="1"/>
  <c r="K4964" i="2"/>
  <c r="M4964" i="2" s="1"/>
  <c r="AA200" i="2" s="1"/>
  <c r="K4970" i="2"/>
  <c r="M4970" i="2" s="1"/>
  <c r="AG200" i="2" s="1"/>
  <c r="K4960" i="2"/>
  <c r="M4960" i="2" s="1"/>
  <c r="W200" i="2" s="1"/>
  <c r="K4973" i="2"/>
  <c r="K4972" i="2"/>
  <c r="M4972" i="2" s="1"/>
  <c r="AI200" i="2" s="1"/>
  <c r="K4962" i="2"/>
  <c r="M4962" i="2" s="1"/>
  <c r="Y200" i="2" s="1"/>
  <c r="K4952" i="2"/>
  <c r="M4952" i="2" s="1"/>
  <c r="O200" i="2" s="1"/>
  <c r="K4965" i="2"/>
  <c r="M4965" i="2" s="1"/>
  <c r="AB200" i="2" s="1"/>
  <c r="K4954" i="2"/>
  <c r="M4954" i="2" s="1"/>
  <c r="Q200" i="2" s="1"/>
  <c r="K4975" i="2"/>
  <c r="M4975" i="2" s="1"/>
  <c r="AL200" i="2" s="1"/>
  <c r="K4957" i="2"/>
  <c r="M4957" i="2" s="1"/>
  <c r="T200" i="2" s="1"/>
  <c r="K4969" i="2"/>
  <c r="K4967" i="2"/>
  <c r="M4967" i="2" s="1"/>
  <c r="AD200" i="2" s="1"/>
  <c r="K4971" i="2"/>
  <c r="M4971" i="2" s="1"/>
  <c r="AH200" i="2" s="1"/>
  <c r="K4961" i="2"/>
  <c r="M4961" i="2" s="1"/>
  <c r="X200" i="2" s="1"/>
  <c r="K4959" i="2"/>
  <c r="M4959" i="2" s="1"/>
  <c r="V200" i="2" s="1"/>
  <c r="K4963" i="2"/>
  <c r="M4963" i="2" s="1"/>
  <c r="Z200" i="2" s="1"/>
  <c r="K14453" i="2"/>
  <c r="M14453" i="2" s="1"/>
  <c r="P580" i="2" s="1"/>
  <c r="K14474" i="2"/>
  <c r="M14474" i="2" s="1"/>
  <c r="AK580" i="2" s="1"/>
  <c r="K14456" i="2"/>
  <c r="M14456" i="2" s="1"/>
  <c r="S580" i="2" s="1"/>
  <c r="K14476" i="2"/>
  <c r="M14476" i="2" s="1"/>
  <c r="AM580" i="2" s="1"/>
  <c r="K14466" i="2"/>
  <c r="M14466" i="2" s="1"/>
  <c r="AC580" i="2" s="1"/>
  <c r="K14471" i="2"/>
  <c r="M14471" i="2" s="1"/>
  <c r="AH580" i="2" s="1"/>
  <c r="K14468" i="2"/>
  <c r="M14468" i="2" s="1"/>
  <c r="AE580" i="2" s="1"/>
  <c r="K14458" i="2"/>
  <c r="M14458" i="2" s="1"/>
  <c r="U580" i="2" s="1"/>
  <c r="K14463" i="2"/>
  <c r="M14463" i="2" s="1"/>
  <c r="Z580" i="2" s="1"/>
  <c r="K14460" i="2"/>
  <c r="M14460" i="2" s="1"/>
  <c r="W580" i="2" s="1"/>
  <c r="K14473" i="2"/>
  <c r="M14473" i="2" s="1"/>
  <c r="AJ580" i="2" s="1"/>
  <c r="K14455" i="2"/>
  <c r="M14455" i="2" s="1"/>
  <c r="R580" i="2" s="1"/>
  <c r="K14452" i="2"/>
  <c r="M14452" i="2" s="1"/>
  <c r="O580" i="2" s="1"/>
  <c r="K14465" i="2"/>
  <c r="M14465" i="2" s="1"/>
  <c r="AB580" i="2" s="1"/>
  <c r="K14470" i="2"/>
  <c r="M14470" i="2" s="1"/>
  <c r="AG580" i="2" s="1"/>
  <c r="K14475" i="2"/>
  <c r="M14475" i="2" s="1"/>
  <c r="AL580" i="2" s="1"/>
  <c r="K14457" i="2"/>
  <c r="M14457" i="2" s="1"/>
  <c r="T580" i="2" s="1"/>
  <c r="K14462" i="2"/>
  <c r="M14462" i="2" s="1"/>
  <c r="Y580" i="2" s="1"/>
  <c r="K14469" i="2"/>
  <c r="K14467" i="2"/>
  <c r="M14467" i="2" s="1"/>
  <c r="AD580" i="2" s="1"/>
  <c r="K14472" i="2"/>
  <c r="M14472" i="2" s="1"/>
  <c r="AI580" i="2" s="1"/>
  <c r="K14454" i="2"/>
  <c r="M14454" i="2" s="1"/>
  <c r="Q580" i="2" s="1"/>
  <c r="K14461" i="2"/>
  <c r="M14461" i="2" s="1"/>
  <c r="X580" i="2" s="1"/>
  <c r="K14459" i="2"/>
  <c r="M14459" i="2" s="1"/>
  <c r="V580" i="2" s="1"/>
  <c r="K14464" i="2"/>
  <c r="M14464" i="2" s="1"/>
  <c r="AA580" i="2" s="1"/>
  <c r="K1941" i="2"/>
  <c r="M1941" i="2" s="1"/>
  <c r="AC79" i="2" s="1"/>
  <c r="K1946" i="2"/>
  <c r="K1928" i="2"/>
  <c r="M1928" i="2" s="1"/>
  <c r="P79" i="2" s="1"/>
  <c r="K1933" i="2"/>
  <c r="M1933" i="2" s="1"/>
  <c r="U79" i="2" s="1"/>
  <c r="K1938" i="2"/>
  <c r="M1938" i="2" s="1"/>
  <c r="Z79" i="2" s="1"/>
  <c r="K1950" i="2"/>
  <c r="M1950" i="2" s="1"/>
  <c r="AL79" i="2" s="1"/>
  <c r="K1948" i="2"/>
  <c r="M1948" i="2" s="1"/>
  <c r="AJ79" i="2" s="1"/>
  <c r="K1930" i="2"/>
  <c r="M1930" i="2" s="1"/>
  <c r="R79" i="2" s="1"/>
  <c r="K1942" i="2"/>
  <c r="M1942" i="2" s="1"/>
  <c r="AD79" i="2" s="1"/>
  <c r="K1940" i="2"/>
  <c r="M1940" i="2" s="1"/>
  <c r="AB79" i="2" s="1"/>
  <c r="K1945" i="2"/>
  <c r="M1945" i="2" s="1"/>
  <c r="AG79" i="2" s="1"/>
  <c r="K1934" i="2"/>
  <c r="M1934" i="2" s="1"/>
  <c r="V79" i="2" s="1"/>
  <c r="K1932" i="2"/>
  <c r="M1932" i="2" s="1"/>
  <c r="T79" i="2" s="1"/>
  <c r="K1937" i="2"/>
  <c r="M1937" i="2" s="1"/>
  <c r="K1927" i="2"/>
  <c r="M1927" i="2" s="1"/>
  <c r="O79" i="2" s="1"/>
  <c r="K1947" i="2"/>
  <c r="M1947" i="2" s="1"/>
  <c r="AI79" i="2" s="1"/>
  <c r="K1929" i="2"/>
  <c r="M1929" i="2" s="1"/>
  <c r="Q79" i="2" s="1"/>
  <c r="K1935" i="2"/>
  <c r="M1935" i="2" s="1"/>
  <c r="W79" i="2" s="1"/>
  <c r="K1939" i="2"/>
  <c r="M1939" i="2" s="1"/>
  <c r="AA79" i="2" s="1"/>
  <c r="K1944" i="2"/>
  <c r="M1944" i="2" s="1"/>
  <c r="AF79" i="2" s="1"/>
  <c r="K1951" i="2"/>
  <c r="M1951" i="2" s="1"/>
  <c r="AM79" i="2" s="1"/>
  <c r="K1949" i="2"/>
  <c r="M1949" i="2" s="1"/>
  <c r="AK79" i="2" s="1"/>
  <c r="K1931" i="2"/>
  <c r="M1931" i="2" s="1"/>
  <c r="S79" i="2" s="1"/>
  <c r="K1936" i="2"/>
  <c r="M1936" i="2" s="1"/>
  <c r="X79" i="2" s="1"/>
  <c r="K1943" i="2"/>
  <c r="M1943" i="2" s="1"/>
  <c r="AE79" i="2" s="1"/>
  <c r="K19851" i="2"/>
  <c r="M19851" i="2" s="1"/>
  <c r="AM795" i="2" s="1"/>
  <c r="K19841" i="2"/>
  <c r="M19841" i="2" s="1"/>
  <c r="AC795" i="2" s="1"/>
  <c r="K19846" i="2"/>
  <c r="M19846" i="2" s="1"/>
  <c r="AH795" i="2" s="1"/>
  <c r="K19843" i="2"/>
  <c r="M19843" i="2" s="1"/>
  <c r="AE795" i="2" s="1"/>
  <c r="K19833" i="2"/>
  <c r="M19833" i="2" s="1"/>
  <c r="U795" i="2" s="1"/>
  <c r="K19838" i="2"/>
  <c r="M19838" i="2" s="1"/>
  <c r="Z795" i="2" s="1"/>
  <c r="K19845" i="2"/>
  <c r="M19845" i="2" s="1"/>
  <c r="AG795" i="2" s="1"/>
  <c r="K19835" i="2"/>
  <c r="M19835" i="2" s="1"/>
  <c r="W795" i="2" s="1"/>
  <c r="K19848" i="2"/>
  <c r="M19848" i="2" s="1"/>
  <c r="AJ795" i="2" s="1"/>
  <c r="K19830" i="2"/>
  <c r="M19830" i="2" s="1"/>
  <c r="R795" i="2" s="1"/>
  <c r="K19837" i="2"/>
  <c r="M19837" i="2" s="1"/>
  <c r="K19827" i="2"/>
  <c r="M19827" i="2" s="1"/>
  <c r="O795" i="2" s="1"/>
  <c r="K19840" i="2"/>
  <c r="M19840" i="2" s="1"/>
  <c r="AB795" i="2" s="1"/>
  <c r="K19829" i="2"/>
  <c r="M19829" i="2" s="1"/>
  <c r="Q795" i="2" s="1"/>
  <c r="K19850" i="2"/>
  <c r="M19850" i="2" s="1"/>
  <c r="AL795" i="2" s="1"/>
  <c r="K19832" i="2"/>
  <c r="M19832" i="2" s="1"/>
  <c r="T795" i="2" s="1"/>
  <c r="K19844" i="2"/>
  <c r="K19842" i="2"/>
  <c r="M19842" i="2" s="1"/>
  <c r="AD795" i="2" s="1"/>
  <c r="K19847" i="2"/>
  <c r="M19847" i="2" s="1"/>
  <c r="AI795" i="2" s="1"/>
  <c r="K19836" i="2"/>
  <c r="M19836" i="2" s="1"/>
  <c r="X795" i="2" s="1"/>
  <c r="K19834" i="2"/>
  <c r="M19834" i="2" s="1"/>
  <c r="V795" i="2" s="1"/>
  <c r="K19839" i="2"/>
  <c r="M19839" i="2" s="1"/>
  <c r="AA795" i="2" s="1"/>
  <c r="K19828" i="2"/>
  <c r="M19828" i="2" s="1"/>
  <c r="P795" i="2" s="1"/>
  <c r="K19849" i="2"/>
  <c r="M19849" i="2" s="1"/>
  <c r="AK795" i="2" s="1"/>
  <c r="K19831" i="2"/>
  <c r="M19831" i="2" s="1"/>
  <c r="S795" i="2" s="1"/>
  <c r="K4978" i="2"/>
  <c r="M4978" i="2" s="1"/>
  <c r="P201" i="2" s="1"/>
  <c r="K4999" i="2"/>
  <c r="M4999" i="2" s="1"/>
  <c r="AK201" i="2" s="1"/>
  <c r="K4981" i="2"/>
  <c r="M4981" i="2" s="1"/>
  <c r="S201" i="2" s="1"/>
  <c r="K5001" i="2"/>
  <c r="M5001" i="2" s="1"/>
  <c r="AM201" i="2" s="1"/>
  <c r="K4991" i="2"/>
  <c r="M4991" i="2" s="1"/>
  <c r="AC201" i="2" s="1"/>
  <c r="K4995" i="2"/>
  <c r="M4995" i="2" s="1"/>
  <c r="AG201" i="2" s="1"/>
  <c r="K4993" i="2"/>
  <c r="M4993" i="2" s="1"/>
  <c r="AE201" i="2" s="1"/>
  <c r="K4983" i="2"/>
  <c r="M4983" i="2" s="1"/>
  <c r="U201" i="2" s="1"/>
  <c r="K4987" i="2"/>
  <c r="M4987" i="2" s="1"/>
  <c r="Y201" i="2" s="1"/>
  <c r="K4985" i="2"/>
  <c r="M4985" i="2" s="1"/>
  <c r="W201" i="2" s="1"/>
  <c r="K4998" i="2"/>
  <c r="M4998" i="2" s="1"/>
  <c r="AJ201" i="2" s="1"/>
  <c r="K4979" i="2"/>
  <c r="M4979" i="2" s="1"/>
  <c r="Q201" i="2" s="1"/>
  <c r="K4977" i="2"/>
  <c r="M4977" i="2" s="1"/>
  <c r="O201" i="2" s="1"/>
  <c r="K4990" i="2"/>
  <c r="M4990" i="2" s="1"/>
  <c r="AB201" i="2" s="1"/>
  <c r="K4996" i="2"/>
  <c r="M4996" i="2" s="1"/>
  <c r="AH201" i="2" s="1"/>
  <c r="K5000" i="2"/>
  <c r="M5000" i="2" s="1"/>
  <c r="AL201" i="2" s="1"/>
  <c r="K4982" i="2"/>
  <c r="M4982" i="2" s="1"/>
  <c r="T201" i="2" s="1"/>
  <c r="K4988" i="2"/>
  <c r="M4988" i="2" s="1"/>
  <c r="Z201" i="2" s="1"/>
  <c r="K4994" i="2"/>
  <c r="M4994" i="2" s="1"/>
  <c r="AF201" i="2" s="1"/>
  <c r="K4992" i="2"/>
  <c r="M4992" i="2" s="1"/>
  <c r="AD201" i="2" s="1"/>
  <c r="K4997" i="2"/>
  <c r="M4997" i="2" s="1"/>
  <c r="AI201" i="2" s="1"/>
  <c r="K4980" i="2"/>
  <c r="M4980" i="2" s="1"/>
  <c r="R201" i="2" s="1"/>
  <c r="K4986" i="2"/>
  <c r="M4986" i="2" s="1"/>
  <c r="K4984" i="2"/>
  <c r="K4989" i="2"/>
  <c r="M4989" i="2" s="1"/>
  <c r="AA201" i="2" s="1"/>
  <c r="K510" i="2"/>
  <c r="M510" i="2" s="1"/>
  <c r="W22" i="2" s="1"/>
  <c r="K516" i="2"/>
  <c r="M516" i="2" s="1"/>
  <c r="AC22" i="2" s="1"/>
  <c r="K506" i="2"/>
  <c r="M506" i="2" s="1"/>
  <c r="S22" i="2" s="1"/>
  <c r="K502" i="2"/>
  <c r="M502" i="2" s="1"/>
  <c r="O22" i="2" s="1"/>
  <c r="K508" i="2"/>
  <c r="M508" i="2" s="1"/>
  <c r="U22" i="2" s="1"/>
  <c r="K521" i="2"/>
  <c r="M521" i="2" s="1"/>
  <c r="AH22" i="2" s="1"/>
  <c r="K520" i="2"/>
  <c r="M520" i="2" s="1"/>
  <c r="AG22" i="2" s="1"/>
  <c r="K504" i="2"/>
  <c r="M504" i="2" s="1"/>
  <c r="Q22" i="2" s="1"/>
  <c r="K513" i="2"/>
  <c r="M513" i="2" s="1"/>
  <c r="Z22" i="2" s="1"/>
  <c r="K519" i="2"/>
  <c r="M519" i="2" s="1"/>
  <c r="AF22" i="2" s="1"/>
  <c r="K525" i="2"/>
  <c r="M525" i="2" s="1"/>
  <c r="AL22" i="2" s="1"/>
  <c r="K523" i="2"/>
  <c r="M523" i="2" s="1"/>
  <c r="AJ22" i="2" s="1"/>
  <c r="K505" i="2"/>
  <c r="M505" i="2" s="1"/>
  <c r="R22" i="2" s="1"/>
  <c r="K511" i="2"/>
  <c r="M511" i="2" s="1"/>
  <c r="X22" i="2" s="1"/>
  <c r="K517" i="2"/>
  <c r="M517" i="2" s="1"/>
  <c r="AD22" i="2" s="1"/>
  <c r="K515" i="2"/>
  <c r="M515" i="2" s="1"/>
  <c r="AB22" i="2" s="1"/>
  <c r="K503" i="2"/>
  <c r="M503" i="2" s="1"/>
  <c r="P22" i="2" s="1"/>
  <c r="K509" i="2"/>
  <c r="M509" i="2" s="1"/>
  <c r="V22" i="2" s="1"/>
  <c r="K507" i="2"/>
  <c r="M507" i="2" s="1"/>
  <c r="T22" i="2" s="1"/>
  <c r="K526" i="2"/>
  <c r="M526" i="2" s="1"/>
  <c r="AM22" i="2" s="1"/>
  <c r="K512" i="2"/>
  <c r="M512" i="2" s="1"/>
  <c r="Y22" i="2" s="1"/>
  <c r="K522" i="2"/>
  <c r="M522" i="2" s="1"/>
  <c r="AI22" i="2" s="1"/>
  <c r="K518" i="2"/>
  <c r="K524" i="2"/>
  <c r="M524" i="2" s="1"/>
  <c r="AK22" i="2" s="1"/>
  <c r="K514" i="2"/>
  <c r="M514" i="2" s="1"/>
  <c r="K11171" i="2"/>
  <c r="M11171" i="2" s="1"/>
  <c r="AH448" i="2" s="1"/>
  <c r="K11153" i="2"/>
  <c r="M11153" i="2" s="1"/>
  <c r="P448" i="2" s="1"/>
  <c r="K11174" i="2"/>
  <c r="M11174" i="2" s="1"/>
  <c r="AK448" i="2" s="1"/>
  <c r="K11163" i="2"/>
  <c r="M11163" i="2" s="1"/>
  <c r="Z448" i="2" s="1"/>
  <c r="K11176" i="2"/>
  <c r="M11176" i="2" s="1"/>
  <c r="AM448" i="2" s="1"/>
  <c r="K11166" i="2"/>
  <c r="M11166" i="2" s="1"/>
  <c r="AC448" i="2" s="1"/>
  <c r="K11155" i="2"/>
  <c r="M11155" i="2" s="1"/>
  <c r="R448" i="2" s="1"/>
  <c r="K11168" i="2"/>
  <c r="M11168" i="2" s="1"/>
  <c r="AE448" i="2" s="1"/>
  <c r="K11158" i="2"/>
  <c r="M11158" i="2" s="1"/>
  <c r="U448" i="2" s="1"/>
  <c r="K11170" i="2"/>
  <c r="M11170" i="2" s="1"/>
  <c r="AG448" i="2" s="1"/>
  <c r="K11160" i="2"/>
  <c r="M11160" i="2" s="1"/>
  <c r="W448" i="2" s="1"/>
  <c r="K11173" i="2"/>
  <c r="M11173" i="2" s="1"/>
  <c r="AJ448" i="2" s="1"/>
  <c r="K11162" i="2"/>
  <c r="M11162" i="2" s="1"/>
  <c r="K11152" i="2"/>
  <c r="M11152" i="2" s="1"/>
  <c r="O448" i="2" s="1"/>
  <c r="K11165" i="2"/>
  <c r="M11165" i="2" s="1"/>
  <c r="AB448" i="2" s="1"/>
  <c r="K11172" i="2"/>
  <c r="M11172" i="2" s="1"/>
  <c r="AI448" i="2" s="1"/>
  <c r="K11154" i="2"/>
  <c r="M11154" i="2" s="1"/>
  <c r="Q448" i="2" s="1"/>
  <c r="K11175" i="2"/>
  <c r="M11175" i="2" s="1"/>
  <c r="AL448" i="2" s="1"/>
  <c r="K11157" i="2"/>
  <c r="M11157" i="2" s="1"/>
  <c r="T448" i="2" s="1"/>
  <c r="K11164" i="2"/>
  <c r="M11164" i="2" s="1"/>
  <c r="AA448" i="2" s="1"/>
  <c r="K11169" i="2"/>
  <c r="M11169" i="2" s="1"/>
  <c r="AF448" i="2" s="1"/>
  <c r="K11167" i="2"/>
  <c r="M11167" i="2" s="1"/>
  <c r="AD448" i="2" s="1"/>
  <c r="K11156" i="2"/>
  <c r="M11156" i="2" s="1"/>
  <c r="S448" i="2" s="1"/>
  <c r="K11161" i="2"/>
  <c r="M11161" i="2" s="1"/>
  <c r="X448" i="2" s="1"/>
  <c r="K11159" i="2"/>
  <c r="M11159" i="2" s="1"/>
  <c r="V448" i="2" s="1"/>
  <c r="K6418" i="2"/>
  <c r="M6418" i="2" s="1"/>
  <c r="AE258" i="2" s="1"/>
  <c r="K6408" i="2"/>
  <c r="M6408" i="2" s="1"/>
  <c r="U258" i="2" s="1"/>
  <c r="K6413" i="2"/>
  <c r="M6413" i="2" s="1"/>
  <c r="Z258" i="2" s="1"/>
  <c r="K6410" i="2"/>
  <c r="M6410" i="2" s="1"/>
  <c r="W258" i="2" s="1"/>
  <c r="K6423" i="2"/>
  <c r="K6405" i="2"/>
  <c r="M6405" i="2" s="1"/>
  <c r="R258" i="2" s="1"/>
  <c r="K6402" i="2"/>
  <c r="M6402" i="2" s="1"/>
  <c r="O258" i="2" s="1"/>
  <c r="K6415" i="2"/>
  <c r="M6415" i="2" s="1"/>
  <c r="AB258" i="2" s="1"/>
  <c r="K6419" i="2"/>
  <c r="M6419" i="2" s="1"/>
  <c r="AF258" i="2" s="1"/>
  <c r="K6425" i="2"/>
  <c r="M6425" i="2" s="1"/>
  <c r="AL258" i="2" s="1"/>
  <c r="K6407" i="2"/>
  <c r="M6407" i="2" s="1"/>
  <c r="T258" i="2" s="1"/>
  <c r="K6411" i="2"/>
  <c r="M6411" i="2" s="1"/>
  <c r="X258" i="2" s="1"/>
  <c r="K6417" i="2"/>
  <c r="M6417" i="2" s="1"/>
  <c r="AD258" i="2" s="1"/>
  <c r="K6422" i="2"/>
  <c r="M6422" i="2" s="1"/>
  <c r="AI258" i="2" s="1"/>
  <c r="K6403" i="2"/>
  <c r="M6403" i="2" s="1"/>
  <c r="P258" i="2" s="1"/>
  <c r="K6409" i="2"/>
  <c r="M6409" i="2" s="1"/>
  <c r="V258" i="2" s="1"/>
  <c r="K6414" i="2"/>
  <c r="M6414" i="2" s="1"/>
  <c r="AA258" i="2" s="1"/>
  <c r="K6420" i="2"/>
  <c r="M6420" i="2" s="1"/>
  <c r="AG258" i="2" s="1"/>
  <c r="K6424" i="2"/>
  <c r="M6424" i="2" s="1"/>
  <c r="AK258" i="2" s="1"/>
  <c r="K6406" i="2"/>
  <c r="M6406" i="2" s="1"/>
  <c r="S258" i="2" s="1"/>
  <c r="K6412" i="2"/>
  <c r="M6412" i="2" s="1"/>
  <c r="K6426" i="2"/>
  <c r="M6426" i="2" s="1"/>
  <c r="AM258" i="2" s="1"/>
  <c r="K6416" i="2"/>
  <c r="M6416" i="2" s="1"/>
  <c r="AC258" i="2" s="1"/>
  <c r="K6421" i="2"/>
  <c r="M6421" i="2" s="1"/>
  <c r="AH258" i="2" s="1"/>
  <c r="K6404" i="2"/>
  <c r="M6404" i="2" s="1"/>
  <c r="Q258" i="2" s="1"/>
  <c r="K6042" i="2"/>
  <c r="M6042" i="2" s="1"/>
  <c r="AD243" i="2" s="1"/>
  <c r="K6047" i="2"/>
  <c r="M6047" i="2" s="1"/>
  <c r="AI243" i="2" s="1"/>
  <c r="K6029" i="2"/>
  <c r="M6029" i="2" s="1"/>
  <c r="Q243" i="2" s="1"/>
  <c r="K6034" i="2"/>
  <c r="M6034" i="2" s="1"/>
  <c r="V243" i="2" s="1"/>
  <c r="K6039" i="2"/>
  <c r="M6039" i="2" s="1"/>
  <c r="K6051" i="2"/>
  <c r="M6051" i="2" s="1"/>
  <c r="AM243" i="2" s="1"/>
  <c r="K6049" i="2"/>
  <c r="M6049" i="2" s="1"/>
  <c r="AK243" i="2" s="1"/>
  <c r="K6031" i="2"/>
  <c r="M6031" i="2" s="1"/>
  <c r="S243" i="2" s="1"/>
  <c r="K6043" i="2"/>
  <c r="M6043" i="2" s="1"/>
  <c r="AE243" i="2" s="1"/>
  <c r="K6041" i="2"/>
  <c r="M6041" i="2" s="1"/>
  <c r="AC243" i="2" s="1"/>
  <c r="K6046" i="2"/>
  <c r="M6046" i="2" s="1"/>
  <c r="AH243" i="2" s="1"/>
  <c r="K6035" i="2"/>
  <c r="M6035" i="2" s="1"/>
  <c r="W243" i="2" s="1"/>
  <c r="K6033" i="2"/>
  <c r="M6033" i="2" s="1"/>
  <c r="U243" i="2" s="1"/>
  <c r="K6038" i="2"/>
  <c r="M6038" i="2" s="1"/>
  <c r="Z243" i="2" s="1"/>
  <c r="K6027" i="2"/>
  <c r="M6027" i="2" s="1"/>
  <c r="O243" i="2" s="1"/>
  <c r="K6048" i="2"/>
  <c r="M6048" i="2" s="1"/>
  <c r="AJ243" i="2" s="1"/>
  <c r="K6030" i="2"/>
  <c r="M6030" i="2" s="1"/>
  <c r="R243" i="2" s="1"/>
  <c r="K6044" i="2"/>
  <c r="M6044" i="2" s="1"/>
  <c r="AF243" i="2" s="1"/>
  <c r="K6040" i="2"/>
  <c r="M6040" i="2" s="1"/>
  <c r="AB243" i="2" s="1"/>
  <c r="K6045" i="2"/>
  <c r="M6045" i="2" s="1"/>
  <c r="AG243" i="2" s="1"/>
  <c r="K6036" i="2"/>
  <c r="M6036" i="2" s="1"/>
  <c r="X243" i="2" s="1"/>
  <c r="K6050" i="2"/>
  <c r="M6050" i="2" s="1"/>
  <c r="AL243" i="2" s="1"/>
  <c r="K6032" i="2"/>
  <c r="M6032" i="2" s="1"/>
  <c r="T243" i="2" s="1"/>
  <c r="K6037" i="2"/>
  <c r="M6037" i="2" s="1"/>
  <c r="Y243" i="2" s="1"/>
  <c r="K6028" i="2"/>
  <c r="M6028" i="2" s="1"/>
  <c r="P243" i="2" s="1"/>
  <c r="K10003" i="2"/>
  <c r="M10003" i="2" s="1"/>
  <c r="P402" i="2" s="1"/>
  <c r="K10024" i="2"/>
  <c r="M10024" i="2" s="1"/>
  <c r="AK402" i="2" s="1"/>
  <c r="K10006" i="2"/>
  <c r="M10006" i="2" s="1"/>
  <c r="S402" i="2" s="1"/>
  <c r="K10026" i="2"/>
  <c r="M10026" i="2" s="1"/>
  <c r="AM402" i="2" s="1"/>
  <c r="K10016" i="2"/>
  <c r="M10016" i="2" s="1"/>
  <c r="AC402" i="2" s="1"/>
  <c r="K10021" i="2"/>
  <c r="M10021" i="2" s="1"/>
  <c r="AH402" i="2" s="1"/>
  <c r="K10018" i="2"/>
  <c r="M10018" i="2" s="1"/>
  <c r="AE402" i="2" s="1"/>
  <c r="K10008" i="2"/>
  <c r="M10008" i="2" s="1"/>
  <c r="U402" i="2" s="1"/>
  <c r="K10013" i="2"/>
  <c r="M10013" i="2" s="1"/>
  <c r="Z402" i="2" s="1"/>
  <c r="K10020" i="2"/>
  <c r="M10020" i="2" s="1"/>
  <c r="AG402" i="2" s="1"/>
  <c r="K10010" i="2"/>
  <c r="M10010" i="2" s="1"/>
  <c r="W402" i="2" s="1"/>
  <c r="K10023" i="2"/>
  <c r="M10023" i="2" s="1"/>
  <c r="AJ402" i="2" s="1"/>
  <c r="K10005" i="2"/>
  <c r="M10005" i="2" s="1"/>
  <c r="R402" i="2" s="1"/>
  <c r="K10012" i="2"/>
  <c r="M10012" i="2" s="1"/>
  <c r="Y402" i="2" s="1"/>
  <c r="K10002" i="2"/>
  <c r="M10002" i="2" s="1"/>
  <c r="O402" i="2" s="1"/>
  <c r="K10015" i="2"/>
  <c r="M10015" i="2" s="1"/>
  <c r="AB402" i="2" s="1"/>
  <c r="K10004" i="2"/>
  <c r="M10004" i="2" s="1"/>
  <c r="Q402" i="2" s="1"/>
  <c r="K10025" i="2"/>
  <c r="M10025" i="2" s="1"/>
  <c r="AL402" i="2" s="1"/>
  <c r="K10007" i="2"/>
  <c r="K10019" i="2"/>
  <c r="M10019" i="2" s="1"/>
  <c r="AF402" i="2" s="1"/>
  <c r="K10017" i="2"/>
  <c r="M10017" i="2" s="1"/>
  <c r="K10022" i="2"/>
  <c r="M10022" i="2" s="1"/>
  <c r="AI402" i="2" s="1"/>
  <c r="K10011" i="2"/>
  <c r="M10011" i="2" s="1"/>
  <c r="X402" i="2" s="1"/>
  <c r="K10009" i="2"/>
  <c r="M10009" i="2" s="1"/>
  <c r="V402" i="2" s="1"/>
  <c r="K10014" i="2"/>
  <c r="M10014" i="2" s="1"/>
  <c r="AA402" i="2" s="1"/>
  <c r="K6521" i="2"/>
  <c r="M6521" i="2" s="1"/>
  <c r="AH262" i="2" s="1"/>
  <c r="K6503" i="2"/>
  <c r="M6503" i="2" s="1"/>
  <c r="P262" i="2" s="1"/>
  <c r="K6523" i="2"/>
  <c r="M6523" i="2" s="1"/>
  <c r="AJ262" i="2" s="1"/>
  <c r="K6513" i="2"/>
  <c r="M6513" i="2" s="1"/>
  <c r="K6526" i="2"/>
  <c r="M6526" i="2" s="1"/>
  <c r="AM262" i="2" s="1"/>
  <c r="K6515" i="2"/>
  <c r="M6515" i="2" s="1"/>
  <c r="AB262" i="2" s="1"/>
  <c r="K6505" i="2"/>
  <c r="M6505" i="2" s="1"/>
  <c r="R262" i="2" s="1"/>
  <c r="K6518" i="2"/>
  <c r="M6518" i="2" s="1"/>
  <c r="AE262" i="2" s="1"/>
  <c r="K6507" i="2"/>
  <c r="M6507" i="2" s="1"/>
  <c r="T262" i="2" s="1"/>
  <c r="K6520" i="2"/>
  <c r="M6520" i="2" s="1"/>
  <c r="AG262" i="2" s="1"/>
  <c r="K6510" i="2"/>
  <c r="M6510" i="2" s="1"/>
  <c r="W262" i="2" s="1"/>
  <c r="K6516" i="2"/>
  <c r="M6516" i="2" s="1"/>
  <c r="AC262" i="2" s="1"/>
  <c r="K6512" i="2"/>
  <c r="M6512" i="2" s="1"/>
  <c r="Y262" i="2" s="1"/>
  <c r="K6502" i="2"/>
  <c r="M6502" i="2" s="1"/>
  <c r="O262" i="2" s="1"/>
  <c r="K6508" i="2"/>
  <c r="M6508" i="2" s="1"/>
  <c r="U262" i="2" s="1"/>
  <c r="K6522" i="2"/>
  <c r="M6522" i="2" s="1"/>
  <c r="AI262" i="2" s="1"/>
  <c r="K6504" i="2"/>
  <c r="M6504" i="2" s="1"/>
  <c r="Q262" i="2" s="1"/>
  <c r="K6525" i="2"/>
  <c r="K6524" i="2"/>
  <c r="M6524" i="2" s="1"/>
  <c r="AK262" i="2" s="1"/>
  <c r="K6514" i="2"/>
  <c r="M6514" i="2" s="1"/>
  <c r="AA262" i="2" s="1"/>
  <c r="K6519" i="2"/>
  <c r="M6519" i="2" s="1"/>
  <c r="AF262" i="2" s="1"/>
  <c r="K6517" i="2"/>
  <c r="M6517" i="2" s="1"/>
  <c r="AD262" i="2" s="1"/>
  <c r="K6506" i="2"/>
  <c r="M6506" i="2" s="1"/>
  <c r="S262" i="2" s="1"/>
  <c r="K6511" i="2"/>
  <c r="M6511" i="2" s="1"/>
  <c r="X262" i="2" s="1"/>
  <c r="K6509" i="2"/>
  <c r="M6509" i="2" s="1"/>
  <c r="V262" i="2" s="1"/>
  <c r="K4018" i="2"/>
  <c r="M4018" i="2" s="1"/>
  <c r="AE162" i="2" s="1"/>
  <c r="K4008" i="2"/>
  <c r="K4013" i="2"/>
  <c r="M4013" i="2" s="1"/>
  <c r="Z162" i="2" s="1"/>
  <c r="K4010" i="2"/>
  <c r="M4010" i="2" s="1"/>
  <c r="K4023" i="2"/>
  <c r="M4023" i="2" s="1"/>
  <c r="AJ162" i="2" s="1"/>
  <c r="K4005" i="2"/>
  <c r="M4005" i="2" s="1"/>
  <c r="R162" i="2" s="1"/>
  <c r="K4002" i="2"/>
  <c r="M4002" i="2" s="1"/>
  <c r="O162" i="2" s="1"/>
  <c r="K4015" i="2"/>
  <c r="M4015" i="2" s="1"/>
  <c r="AB162" i="2" s="1"/>
  <c r="K4019" i="2"/>
  <c r="M4019" i="2" s="1"/>
  <c r="AF162" i="2" s="1"/>
  <c r="K4025" i="2"/>
  <c r="K4007" i="2"/>
  <c r="M4007" i="2" s="1"/>
  <c r="T162" i="2" s="1"/>
  <c r="K4011" i="2"/>
  <c r="M4011" i="2" s="1"/>
  <c r="X162" i="2" s="1"/>
  <c r="K4017" i="2"/>
  <c r="M4017" i="2" s="1"/>
  <c r="AD162" i="2" s="1"/>
  <c r="K4022" i="2"/>
  <c r="M4022" i="2" s="1"/>
  <c r="AI162" i="2" s="1"/>
  <c r="K4003" i="2"/>
  <c r="M4003" i="2" s="1"/>
  <c r="P162" i="2" s="1"/>
  <c r="K4009" i="2"/>
  <c r="M4009" i="2" s="1"/>
  <c r="V162" i="2" s="1"/>
  <c r="K4014" i="2"/>
  <c r="M4014" i="2" s="1"/>
  <c r="AA162" i="2" s="1"/>
  <c r="K4020" i="2"/>
  <c r="K4024" i="2"/>
  <c r="M4024" i="2" s="1"/>
  <c r="AK162" i="2" s="1"/>
  <c r="K4006" i="2"/>
  <c r="M4006" i="2" s="1"/>
  <c r="S162" i="2" s="1"/>
  <c r="K4004" i="2"/>
  <c r="M4004" i="2" s="1"/>
  <c r="Q162" i="2" s="1"/>
  <c r="K4026" i="2"/>
  <c r="M4026" i="2" s="1"/>
  <c r="AM162" i="2" s="1"/>
  <c r="K4016" i="2"/>
  <c r="M4016" i="2" s="1"/>
  <c r="AC162" i="2" s="1"/>
  <c r="K4021" i="2"/>
  <c r="M4021" i="2" s="1"/>
  <c r="AH162" i="2" s="1"/>
  <c r="K4012" i="2"/>
  <c r="K14364" i="2"/>
  <c r="K14369" i="2"/>
  <c r="M14369" i="2" s="1"/>
  <c r="AF576" i="2" s="1"/>
  <c r="K14367" i="2"/>
  <c r="M14367" i="2" s="1"/>
  <c r="AD576" i="2" s="1"/>
  <c r="K14356" i="2"/>
  <c r="M14356" i="2" s="1"/>
  <c r="S576" i="2" s="1"/>
  <c r="K14361" i="2"/>
  <c r="M14361" i="2" s="1"/>
  <c r="X576" i="2" s="1"/>
  <c r="K14359" i="2"/>
  <c r="M14359" i="2" s="1"/>
  <c r="V576" i="2" s="1"/>
  <c r="K14371" i="2"/>
  <c r="M14371" i="2" s="1"/>
  <c r="AH576" i="2" s="1"/>
  <c r="K14353" i="2"/>
  <c r="K14374" i="2"/>
  <c r="K14363" i="2"/>
  <c r="M14363" i="2" s="1"/>
  <c r="Z576" i="2" s="1"/>
  <c r="K14376" i="2"/>
  <c r="M14376" i="2" s="1"/>
  <c r="AM576" i="2" s="1"/>
  <c r="K14358" i="2"/>
  <c r="M14358" i="2" s="1"/>
  <c r="U576" i="2" s="1"/>
  <c r="K14373" i="2"/>
  <c r="M14373" i="2" s="1"/>
  <c r="AJ576" i="2" s="1"/>
  <c r="K14355" i="2"/>
  <c r="M14355" i="2" s="1"/>
  <c r="R576" i="2" s="1"/>
  <c r="K14368" i="2"/>
  <c r="M14368" i="2" s="1"/>
  <c r="AE576" i="2" s="1"/>
  <c r="K14366" i="2"/>
  <c r="M14366" i="2" s="1"/>
  <c r="AC576" i="2" s="1"/>
  <c r="K14365" i="2"/>
  <c r="K14370" i="2"/>
  <c r="M14370" i="2" s="1"/>
  <c r="AG576" i="2" s="1"/>
  <c r="K14360" i="2"/>
  <c r="M14360" i="2" s="1"/>
  <c r="K14357" i="2"/>
  <c r="M14357" i="2" s="1"/>
  <c r="T576" i="2" s="1"/>
  <c r="K14362" i="2"/>
  <c r="M14362" i="2" s="1"/>
  <c r="Y576" i="2" s="1"/>
  <c r="K14352" i="2"/>
  <c r="M14352" i="2" s="1"/>
  <c r="O576" i="2" s="1"/>
  <c r="K14372" i="2"/>
  <c r="M14372" i="2" s="1"/>
  <c r="AI576" i="2" s="1"/>
  <c r="K14354" i="2"/>
  <c r="K14375" i="2"/>
  <c r="K15055" i="2"/>
  <c r="M15055" i="2" s="1"/>
  <c r="R604" i="2" s="1"/>
  <c r="K15068" i="2"/>
  <c r="M15068" i="2" s="1"/>
  <c r="AE604" i="2" s="1"/>
  <c r="K15057" i="2"/>
  <c r="M15057" i="2" s="1"/>
  <c r="T604" i="2" s="1"/>
  <c r="K15070" i="2"/>
  <c r="M15070" i="2" s="1"/>
  <c r="AG604" i="2" s="1"/>
  <c r="K15060" i="2"/>
  <c r="M15060" i="2" s="1"/>
  <c r="W604" i="2" s="1"/>
  <c r="K15074" i="2"/>
  <c r="M15074" i="2" s="1"/>
  <c r="AK604" i="2" s="1"/>
  <c r="K15062" i="2"/>
  <c r="M15062" i="2" s="1"/>
  <c r="Y604" i="2" s="1"/>
  <c r="K15052" i="2"/>
  <c r="K15066" i="2"/>
  <c r="M15066" i="2" s="1"/>
  <c r="AC604" i="2" s="1"/>
  <c r="K15072" i="2"/>
  <c r="M15072" i="2" s="1"/>
  <c r="AI604" i="2" s="1"/>
  <c r="K15054" i="2"/>
  <c r="M15054" i="2" s="1"/>
  <c r="Q604" i="2" s="1"/>
  <c r="K15075" i="2"/>
  <c r="M15075" i="2" s="1"/>
  <c r="AL604" i="2" s="1"/>
  <c r="K15058" i="2"/>
  <c r="M15058" i="2" s="1"/>
  <c r="U604" i="2" s="1"/>
  <c r="K15064" i="2"/>
  <c r="M15064" i="2" s="1"/>
  <c r="AA604" i="2" s="1"/>
  <c r="K15069" i="2"/>
  <c r="K15067" i="2"/>
  <c r="K15056" i="2"/>
  <c r="M15056" i="2" s="1"/>
  <c r="S604" i="2" s="1"/>
  <c r="K15061" i="2"/>
  <c r="M15061" i="2" s="1"/>
  <c r="K15059" i="2"/>
  <c r="M15059" i="2" s="1"/>
  <c r="V604" i="2" s="1"/>
  <c r="K15071" i="2"/>
  <c r="M15071" i="2" s="1"/>
  <c r="AH604" i="2" s="1"/>
  <c r="K15053" i="2"/>
  <c r="M15053" i="2" s="1"/>
  <c r="P604" i="2" s="1"/>
  <c r="K15073" i="2"/>
  <c r="M15073" i="2" s="1"/>
  <c r="AJ604" i="2" s="1"/>
  <c r="K15063" i="2"/>
  <c r="K15076" i="2"/>
  <c r="K15065" i="2"/>
  <c r="M15065" i="2" s="1"/>
  <c r="AB604" i="2" s="1"/>
  <c r="K13989" i="2"/>
  <c r="M13989" i="2" s="1"/>
  <c r="AA561" i="2" s="1"/>
  <c r="K13994" i="2"/>
  <c r="M13994" i="2" s="1"/>
  <c r="AF561" i="2" s="1"/>
  <c r="K13992" i="2"/>
  <c r="M13992" i="2" s="1"/>
  <c r="AD561" i="2" s="1"/>
  <c r="K13981" i="2"/>
  <c r="M13981" i="2" s="1"/>
  <c r="S561" i="2" s="1"/>
  <c r="K13986" i="2"/>
  <c r="M13986" i="2" s="1"/>
  <c r="X561" i="2" s="1"/>
  <c r="K13984" i="2"/>
  <c r="M13984" i="2" s="1"/>
  <c r="V561" i="2" s="1"/>
  <c r="K13996" i="2"/>
  <c r="K13978" i="2"/>
  <c r="M13978" i="2" s="1"/>
  <c r="P561" i="2" s="1"/>
  <c r="K13999" i="2"/>
  <c r="M13999" i="2" s="1"/>
  <c r="AK561" i="2" s="1"/>
  <c r="K13988" i="2"/>
  <c r="M13988" i="2" s="1"/>
  <c r="Z561" i="2" s="1"/>
  <c r="K14001" i="2"/>
  <c r="M14001" i="2" s="1"/>
  <c r="AM561" i="2" s="1"/>
  <c r="K13991" i="2"/>
  <c r="M13991" i="2" s="1"/>
  <c r="AC561" i="2" s="1"/>
  <c r="K13980" i="2"/>
  <c r="M13980" i="2" s="1"/>
  <c r="R561" i="2" s="1"/>
  <c r="K13993" i="2"/>
  <c r="M13993" i="2" s="1"/>
  <c r="AE561" i="2" s="1"/>
  <c r="K13983" i="2"/>
  <c r="K13995" i="2"/>
  <c r="M13995" i="2" s="1"/>
  <c r="AG561" i="2" s="1"/>
  <c r="K13985" i="2"/>
  <c r="M13985" i="2" s="1"/>
  <c r="W561" i="2" s="1"/>
  <c r="K13998" i="2"/>
  <c r="M13998" i="2" s="1"/>
  <c r="AJ561" i="2" s="1"/>
  <c r="K13987" i="2"/>
  <c r="M13987" i="2" s="1"/>
  <c r="K13977" i="2"/>
  <c r="M13977" i="2" s="1"/>
  <c r="O561" i="2" s="1"/>
  <c r="K13990" i="2"/>
  <c r="M13990" i="2" s="1"/>
  <c r="AB561" i="2" s="1"/>
  <c r="K13997" i="2"/>
  <c r="M13997" i="2" s="1"/>
  <c r="AI561" i="2" s="1"/>
  <c r="K13979" i="2"/>
  <c r="K14000" i="2"/>
  <c r="M14000" i="2" s="1"/>
  <c r="AL561" i="2" s="1"/>
  <c r="K13982" i="2"/>
  <c r="M13982" i="2" s="1"/>
  <c r="T561" i="2" s="1"/>
  <c r="K22050" i="2"/>
  <c r="M22050" i="2" s="1"/>
  <c r="AL883" i="2" s="1"/>
  <c r="K22032" i="2"/>
  <c r="M22032" i="2" s="1"/>
  <c r="T883" i="2" s="1"/>
  <c r="K22037" i="2"/>
  <c r="M22037" i="2" s="1"/>
  <c r="Y883" i="2" s="1"/>
  <c r="K22044" i="2"/>
  <c r="M22044" i="2" s="1"/>
  <c r="AF883" i="2" s="1"/>
  <c r="K22042" i="2"/>
  <c r="M22042" i="2" s="1"/>
  <c r="AD883" i="2" s="1"/>
  <c r="K22047" i="2"/>
  <c r="M22047" i="2" s="1"/>
  <c r="AI883" i="2" s="1"/>
  <c r="K22029" i="2"/>
  <c r="M22029" i="2" s="1"/>
  <c r="Q883" i="2" s="1"/>
  <c r="K22034" i="2"/>
  <c r="M22034" i="2" s="1"/>
  <c r="V883" i="2" s="1"/>
  <c r="K22039" i="2"/>
  <c r="M22039" i="2" s="1"/>
  <c r="K22051" i="2"/>
  <c r="M22051" i="2" s="1"/>
  <c r="AM883" i="2" s="1"/>
  <c r="K22049" i="2"/>
  <c r="M22049" i="2" s="1"/>
  <c r="AK883" i="2" s="1"/>
  <c r="K22031" i="2"/>
  <c r="M22031" i="2" s="1"/>
  <c r="S883" i="2" s="1"/>
  <c r="K22043" i="2"/>
  <c r="M22043" i="2" s="1"/>
  <c r="AE883" i="2" s="1"/>
  <c r="K22041" i="2"/>
  <c r="K22046" i="2"/>
  <c r="M22046" i="2" s="1"/>
  <c r="AH883" i="2" s="1"/>
  <c r="K22035" i="2"/>
  <c r="M22035" i="2" s="1"/>
  <c r="W883" i="2" s="1"/>
  <c r="K22033" i="2"/>
  <c r="M22033" i="2" s="1"/>
  <c r="U883" i="2" s="1"/>
  <c r="K22038" i="2"/>
  <c r="M22038" i="2" s="1"/>
  <c r="Z883" i="2" s="1"/>
  <c r="K22027" i="2"/>
  <c r="M22027" i="2" s="1"/>
  <c r="O883" i="2" s="1"/>
  <c r="K22048" i="2"/>
  <c r="M22048" i="2" s="1"/>
  <c r="AJ883" i="2" s="1"/>
  <c r="K22030" i="2"/>
  <c r="K22036" i="2"/>
  <c r="K22040" i="2"/>
  <c r="M22040" i="2" s="1"/>
  <c r="AB883" i="2" s="1"/>
  <c r="K22045" i="2"/>
  <c r="M22045" i="2" s="1"/>
  <c r="AG883" i="2" s="1"/>
  <c r="K22028" i="2"/>
  <c r="M22028" i="2" s="1"/>
  <c r="P883" i="2" s="1"/>
  <c r="K21427" i="2"/>
  <c r="M21427" i="2" s="1"/>
  <c r="O859" i="2" s="1"/>
  <c r="K21440" i="2"/>
  <c r="M21440" i="2" s="1"/>
  <c r="AB859" i="2" s="1"/>
  <c r="K21445" i="2"/>
  <c r="M21445" i="2" s="1"/>
  <c r="AG859" i="2" s="1"/>
  <c r="K21450" i="2"/>
  <c r="M21450" i="2" s="1"/>
  <c r="AL859" i="2" s="1"/>
  <c r="K21432" i="2"/>
  <c r="K21437" i="2"/>
  <c r="M21437" i="2" s="1"/>
  <c r="Y859" i="2" s="1"/>
  <c r="K21442" i="2"/>
  <c r="M21442" i="2" s="1"/>
  <c r="AD859" i="2" s="1"/>
  <c r="K21447" i="2"/>
  <c r="M21447" i="2" s="1"/>
  <c r="AI859" i="2" s="1"/>
  <c r="K21429" i="2"/>
  <c r="M21429" i="2" s="1"/>
  <c r="Q859" i="2" s="1"/>
  <c r="K21434" i="2"/>
  <c r="M21434" i="2" s="1"/>
  <c r="V859" i="2" s="1"/>
  <c r="K21439" i="2"/>
  <c r="M21439" i="2" s="1"/>
  <c r="AA859" i="2" s="1"/>
  <c r="K21436" i="2"/>
  <c r="M21436" i="2" s="1"/>
  <c r="X859" i="2" s="1"/>
  <c r="K21449" i="2"/>
  <c r="K21431" i="2"/>
  <c r="M21431" i="2" s="1"/>
  <c r="S859" i="2" s="1"/>
  <c r="K21428" i="2"/>
  <c r="M21428" i="2" s="1"/>
  <c r="P859" i="2" s="1"/>
  <c r="K21451" i="2"/>
  <c r="M21451" i="2" s="1"/>
  <c r="AM859" i="2" s="1"/>
  <c r="K21441" i="2"/>
  <c r="M21441" i="2" s="1"/>
  <c r="AC859" i="2" s="1"/>
  <c r="K21446" i="2"/>
  <c r="M21446" i="2" s="1"/>
  <c r="AH859" i="2" s="1"/>
  <c r="K21444" i="2"/>
  <c r="M21444" i="2" s="1"/>
  <c r="AF859" i="2" s="1"/>
  <c r="K21443" i="2"/>
  <c r="M21443" i="2" s="1"/>
  <c r="K21433" i="2"/>
  <c r="K21438" i="2"/>
  <c r="M21438" i="2" s="1"/>
  <c r="Z859" i="2" s="1"/>
  <c r="K21435" i="2"/>
  <c r="M21435" i="2" s="1"/>
  <c r="W859" i="2" s="1"/>
  <c r="K21448" i="2"/>
  <c r="M21448" i="2" s="1"/>
  <c r="AJ859" i="2" s="1"/>
  <c r="K21430" i="2"/>
  <c r="M21430" i="2" s="1"/>
  <c r="R859" i="2" s="1"/>
  <c r="K9610" i="2"/>
  <c r="M9610" i="2" s="1"/>
  <c r="W386" i="2" s="1"/>
  <c r="K9623" i="2"/>
  <c r="M9623" i="2" s="1"/>
  <c r="AJ386" i="2" s="1"/>
  <c r="K9604" i="2"/>
  <c r="M9604" i="2" s="1"/>
  <c r="Q386" i="2" s="1"/>
  <c r="K9602" i="2"/>
  <c r="K9615" i="2"/>
  <c r="M9615" i="2" s="1"/>
  <c r="AB386" i="2" s="1"/>
  <c r="K9621" i="2"/>
  <c r="M9621" i="2" s="1"/>
  <c r="AH386" i="2" s="1"/>
  <c r="K9625" i="2"/>
  <c r="M9625" i="2" s="1"/>
  <c r="AL386" i="2" s="1"/>
  <c r="K9607" i="2"/>
  <c r="M9607" i="2" s="1"/>
  <c r="T386" i="2" s="1"/>
  <c r="K9613" i="2"/>
  <c r="M9613" i="2" s="1"/>
  <c r="Z386" i="2" s="1"/>
  <c r="K9619" i="2"/>
  <c r="M9619" i="2" s="1"/>
  <c r="AF386" i="2" s="1"/>
  <c r="K9617" i="2"/>
  <c r="M9617" i="2" s="1"/>
  <c r="AD386" i="2" s="1"/>
  <c r="K9622" i="2"/>
  <c r="K9605" i="2"/>
  <c r="M9605" i="2" s="1"/>
  <c r="R386" i="2" s="1"/>
  <c r="K9611" i="2"/>
  <c r="M9611" i="2" s="1"/>
  <c r="X386" i="2" s="1"/>
  <c r="K9609" i="2"/>
  <c r="M9609" i="2" s="1"/>
  <c r="V386" i="2" s="1"/>
  <c r="K9614" i="2"/>
  <c r="M9614" i="2" s="1"/>
  <c r="K9603" i="2"/>
  <c r="M9603" i="2" s="1"/>
  <c r="P386" i="2" s="1"/>
  <c r="K9624" i="2"/>
  <c r="M9624" i="2" s="1"/>
  <c r="AK386" i="2" s="1"/>
  <c r="K9606" i="2"/>
  <c r="K9626" i="2"/>
  <c r="K9616" i="2"/>
  <c r="M9616" i="2" s="1"/>
  <c r="AC386" i="2" s="1"/>
  <c r="K9620" i="2"/>
  <c r="M9620" i="2" s="1"/>
  <c r="AG386" i="2" s="1"/>
  <c r="K9618" i="2"/>
  <c r="M9618" i="2" s="1"/>
  <c r="AE386" i="2" s="1"/>
  <c r="K9608" i="2"/>
  <c r="M9608" i="2" s="1"/>
  <c r="U386" i="2" s="1"/>
  <c r="K9612" i="2"/>
  <c r="M9612" i="2" s="1"/>
  <c r="Y386" i="2" s="1"/>
  <c r="K1349" i="2"/>
  <c r="M1349" i="2" s="1"/>
  <c r="AK55" i="2" s="1"/>
  <c r="K1331" i="2"/>
  <c r="M1331" i="2" s="1"/>
  <c r="S55" i="2" s="1"/>
  <c r="K1336" i="2"/>
  <c r="M1336" i="2" s="1"/>
  <c r="X55" i="2" s="1"/>
  <c r="K1327" i="2"/>
  <c r="M1327" i="2" s="1"/>
  <c r="O55" i="2" s="1"/>
  <c r="K1341" i="2"/>
  <c r="M1341" i="2" s="1"/>
  <c r="AC55" i="2" s="1"/>
  <c r="K1346" i="2"/>
  <c r="M1346" i="2" s="1"/>
  <c r="AH55" i="2" s="1"/>
  <c r="K1328" i="2"/>
  <c r="M1328" i="2" s="1"/>
  <c r="P55" i="2" s="1"/>
  <c r="K1333" i="2"/>
  <c r="M1333" i="2" s="1"/>
  <c r="U55" i="2" s="1"/>
  <c r="K1338" i="2"/>
  <c r="M1338" i="2" s="1"/>
  <c r="Z55" i="2" s="1"/>
  <c r="K1350" i="2"/>
  <c r="M1350" i="2" s="1"/>
  <c r="AL55" i="2" s="1"/>
  <c r="K1348" i="2"/>
  <c r="K1330" i="2"/>
  <c r="M1330" i="2" s="1"/>
  <c r="R55" i="2" s="1"/>
  <c r="K1342" i="2"/>
  <c r="M1342" i="2" s="1"/>
  <c r="AD55" i="2" s="1"/>
  <c r="K1340" i="2"/>
  <c r="M1340" i="2" s="1"/>
  <c r="AB55" i="2" s="1"/>
  <c r="K1345" i="2"/>
  <c r="M1345" i="2" s="1"/>
  <c r="AG55" i="2" s="1"/>
  <c r="K1334" i="2"/>
  <c r="M1334" i="2" s="1"/>
  <c r="V55" i="2" s="1"/>
  <c r="K1332" i="2"/>
  <c r="M1332" i="2" s="1"/>
  <c r="T55" i="2" s="1"/>
  <c r="K1337" i="2"/>
  <c r="M1337" i="2" s="1"/>
  <c r="K1351" i="2"/>
  <c r="K1347" i="2"/>
  <c r="M1347" i="2" s="1"/>
  <c r="AI55" i="2" s="1"/>
  <c r="K1329" i="2"/>
  <c r="M1329" i="2" s="1"/>
  <c r="Q55" i="2" s="1"/>
  <c r="K1343" i="2"/>
  <c r="M1343" i="2" s="1"/>
  <c r="AE55" i="2" s="1"/>
  <c r="K1339" i="2"/>
  <c r="M1339" i="2" s="1"/>
  <c r="AA55" i="2" s="1"/>
  <c r="K1344" i="2"/>
  <c r="M1344" i="2" s="1"/>
  <c r="AF55" i="2" s="1"/>
  <c r="K1335" i="2"/>
  <c r="M1335" i="2" s="1"/>
  <c r="W55" i="2" s="1"/>
  <c r="K13400" i="2"/>
  <c r="M13400" i="2" s="1"/>
  <c r="AL537" i="2" s="1"/>
  <c r="K13382" i="2"/>
  <c r="K13386" i="2"/>
  <c r="M13386" i="2" s="1"/>
  <c r="X537" i="2" s="1"/>
  <c r="K13392" i="2"/>
  <c r="M13392" i="2" s="1"/>
  <c r="AD537" i="2" s="1"/>
  <c r="K13397" i="2"/>
  <c r="M13397" i="2" s="1"/>
  <c r="AI537" i="2" s="1"/>
  <c r="K13378" i="2"/>
  <c r="M13378" i="2" s="1"/>
  <c r="P537" i="2" s="1"/>
  <c r="K13384" i="2"/>
  <c r="M13384" i="2" s="1"/>
  <c r="V537" i="2" s="1"/>
  <c r="K13389" i="2"/>
  <c r="M13389" i="2" s="1"/>
  <c r="K13395" i="2"/>
  <c r="K13399" i="2"/>
  <c r="K13381" i="2"/>
  <c r="M13381" i="2" s="1"/>
  <c r="S537" i="2" s="1"/>
  <c r="K13387" i="2"/>
  <c r="M13387" i="2" s="1"/>
  <c r="Y537" i="2" s="1"/>
  <c r="K13401" i="2"/>
  <c r="M13401" i="2" s="1"/>
  <c r="AM537" i="2" s="1"/>
  <c r="K13391" i="2"/>
  <c r="M13391" i="2" s="1"/>
  <c r="AC537" i="2" s="1"/>
  <c r="K13396" i="2"/>
  <c r="M13396" i="2" s="1"/>
  <c r="AH537" i="2" s="1"/>
  <c r="K13379" i="2"/>
  <c r="M13379" i="2" s="1"/>
  <c r="Q537" i="2" s="1"/>
  <c r="K13393" i="2"/>
  <c r="M13393" i="2" s="1"/>
  <c r="AE537" i="2" s="1"/>
  <c r="K13383" i="2"/>
  <c r="K13388" i="2"/>
  <c r="M13388" i="2" s="1"/>
  <c r="Z537" i="2" s="1"/>
  <c r="K13385" i="2"/>
  <c r="M13385" i="2" s="1"/>
  <c r="W537" i="2" s="1"/>
  <c r="K13398" i="2"/>
  <c r="M13398" i="2" s="1"/>
  <c r="AJ537" i="2" s="1"/>
  <c r="K13380" i="2"/>
  <c r="M13380" i="2" s="1"/>
  <c r="R537" i="2" s="1"/>
  <c r="K13377" i="2"/>
  <c r="M13377" i="2" s="1"/>
  <c r="O537" i="2" s="1"/>
  <c r="K13390" i="2"/>
  <c r="M13390" i="2" s="1"/>
  <c r="AB537" i="2" s="1"/>
  <c r="K13394" i="2"/>
  <c r="M13394" i="2" s="1"/>
  <c r="AF537" i="2" s="1"/>
  <c r="K15456" i="2"/>
  <c r="K15461" i="2"/>
  <c r="M15461" i="2" s="1"/>
  <c r="X620" i="2" s="1"/>
  <c r="K15459" i="2"/>
  <c r="M15459" i="2" s="1"/>
  <c r="V620" i="2" s="1"/>
  <c r="K15471" i="2"/>
  <c r="M15471" i="2" s="1"/>
  <c r="AH620" i="2" s="1"/>
  <c r="K15453" i="2"/>
  <c r="M15453" i="2" s="1"/>
  <c r="P620" i="2" s="1"/>
  <c r="K15473" i="2"/>
  <c r="M15473" i="2" s="1"/>
  <c r="AJ620" i="2" s="1"/>
  <c r="K15463" i="2"/>
  <c r="M15463" i="2" s="1"/>
  <c r="Z620" i="2" s="1"/>
  <c r="K15476" i="2"/>
  <c r="M15476" i="2" s="1"/>
  <c r="AM620" i="2" s="1"/>
  <c r="K15465" i="2"/>
  <c r="M15465" i="2" s="1"/>
  <c r="AB620" i="2" s="1"/>
  <c r="K15455" i="2"/>
  <c r="M15455" i="2" s="1"/>
  <c r="R620" i="2" s="1"/>
  <c r="K15468" i="2"/>
  <c r="M15468" i="2" s="1"/>
  <c r="AE620" i="2" s="1"/>
  <c r="K15457" i="2"/>
  <c r="M15457" i="2" s="1"/>
  <c r="T620" i="2" s="1"/>
  <c r="K15470" i="2"/>
  <c r="M15470" i="2" s="1"/>
  <c r="AG620" i="2" s="1"/>
  <c r="K15460" i="2"/>
  <c r="M15460" i="2" s="1"/>
  <c r="K15474" i="2"/>
  <c r="M15474" i="2" s="1"/>
  <c r="AK620" i="2" s="1"/>
  <c r="K15462" i="2"/>
  <c r="K15452" i="2"/>
  <c r="K15466" i="2"/>
  <c r="M15466" i="2" s="1"/>
  <c r="AC620" i="2" s="1"/>
  <c r="K15472" i="2"/>
  <c r="M15472" i="2" s="1"/>
  <c r="AI620" i="2" s="1"/>
  <c r="K15454" i="2"/>
  <c r="M15454" i="2" s="1"/>
  <c r="Q620" i="2" s="1"/>
  <c r="K15475" i="2"/>
  <c r="M15475" i="2" s="1"/>
  <c r="AL620" i="2" s="1"/>
  <c r="K15458" i="2"/>
  <c r="M15458" i="2" s="1"/>
  <c r="U620" i="2" s="1"/>
  <c r="K15464" i="2"/>
  <c r="M15464" i="2" s="1"/>
  <c r="AA620" i="2" s="1"/>
  <c r="K15469" i="2"/>
  <c r="M15469" i="2" s="1"/>
  <c r="AF620" i="2" s="1"/>
  <c r="K15467" i="2"/>
  <c r="M15467" i="2" s="1"/>
  <c r="AD620" i="2" s="1"/>
  <c r="K6457" i="2"/>
  <c r="M6457" i="2" s="1"/>
  <c r="T260" i="2" s="1"/>
  <c r="K6462" i="2"/>
  <c r="M6462" i="2" s="1"/>
  <c r="Y260" i="2" s="1"/>
  <c r="K6452" i="2"/>
  <c r="M6452" i="2" s="1"/>
  <c r="O260" i="2" s="1"/>
  <c r="K6472" i="2"/>
  <c r="M6472" i="2" s="1"/>
  <c r="AI260" i="2" s="1"/>
  <c r="K6454" i="2"/>
  <c r="M6454" i="2" s="1"/>
  <c r="Q260" i="2" s="1"/>
  <c r="K6476" i="2"/>
  <c r="M6476" i="2" s="1"/>
  <c r="AM260" i="2" s="1"/>
  <c r="K6464" i="2"/>
  <c r="K6469" i="2"/>
  <c r="K6460" i="2"/>
  <c r="M6460" i="2" s="1"/>
  <c r="W260" i="2" s="1"/>
  <c r="K6474" i="2"/>
  <c r="M6474" i="2" s="1"/>
  <c r="AK260" i="2" s="1"/>
  <c r="K6456" i="2"/>
  <c r="M6456" i="2" s="1"/>
  <c r="S260" i="2" s="1"/>
  <c r="K6461" i="2"/>
  <c r="M6461" i="2" s="1"/>
  <c r="X260" i="2" s="1"/>
  <c r="K6468" i="2"/>
  <c r="M6468" i="2" s="1"/>
  <c r="AE260" i="2" s="1"/>
  <c r="K6466" i="2"/>
  <c r="M6466" i="2" s="1"/>
  <c r="AC260" i="2" s="1"/>
  <c r="K6471" i="2"/>
  <c r="M6471" i="2" s="1"/>
  <c r="AH260" i="2" s="1"/>
  <c r="K6453" i="2"/>
  <c r="K6458" i="2"/>
  <c r="M6458" i="2" s="1"/>
  <c r="U260" i="2" s="1"/>
  <c r="K6463" i="2"/>
  <c r="M6463" i="2" s="1"/>
  <c r="K6475" i="2"/>
  <c r="M6475" i="2" s="1"/>
  <c r="AL260" i="2" s="1"/>
  <c r="K6473" i="2"/>
  <c r="M6473" i="2" s="1"/>
  <c r="AJ260" i="2" s="1"/>
  <c r="K6455" i="2"/>
  <c r="M6455" i="2" s="1"/>
  <c r="R260" i="2" s="1"/>
  <c r="K6467" i="2"/>
  <c r="M6467" i="2" s="1"/>
  <c r="AD260" i="2" s="1"/>
  <c r="K6465" i="2"/>
  <c r="M6465" i="2" s="1"/>
  <c r="AB260" i="2" s="1"/>
  <c r="K6470" i="2"/>
  <c r="K6459" i="2"/>
  <c r="M6459" i="2" s="1"/>
  <c r="V260" i="2" s="1"/>
  <c r="K13804" i="2"/>
  <c r="M13804" i="2" s="1"/>
  <c r="Q554" i="2" s="1"/>
  <c r="K13825" i="2"/>
  <c r="M13825" i="2" s="1"/>
  <c r="AL554" i="2" s="1"/>
  <c r="K13807" i="2"/>
  <c r="M13807" i="2" s="1"/>
  <c r="T554" i="2" s="1"/>
  <c r="K13819" i="2"/>
  <c r="M13819" i="2" s="1"/>
  <c r="AF554" i="2" s="1"/>
  <c r="K13817" i="2"/>
  <c r="M13817" i="2" s="1"/>
  <c r="AD554" i="2" s="1"/>
  <c r="K13822" i="2"/>
  <c r="M13822" i="2" s="1"/>
  <c r="AI554" i="2" s="1"/>
  <c r="K13811" i="2"/>
  <c r="K13809" i="2"/>
  <c r="M13809" i="2" s="1"/>
  <c r="V554" i="2" s="1"/>
  <c r="K13814" i="2"/>
  <c r="M13814" i="2" s="1"/>
  <c r="AA554" i="2" s="1"/>
  <c r="K13821" i="2"/>
  <c r="M13821" i="2" s="1"/>
  <c r="AH554" i="2" s="1"/>
  <c r="K13803" i="2"/>
  <c r="M13803" i="2" s="1"/>
  <c r="P554" i="2" s="1"/>
  <c r="K13824" i="2"/>
  <c r="M13824" i="2" s="1"/>
  <c r="AK554" i="2" s="1"/>
  <c r="K13806" i="2"/>
  <c r="M13806" i="2" s="1"/>
  <c r="S554" i="2" s="1"/>
  <c r="K13813" i="2"/>
  <c r="M13813" i="2" s="1"/>
  <c r="Z554" i="2" s="1"/>
  <c r="K13826" i="2"/>
  <c r="K13816" i="2"/>
  <c r="M13816" i="2" s="1"/>
  <c r="AC554" i="2" s="1"/>
  <c r="K13805" i="2"/>
  <c r="M13805" i="2" s="1"/>
  <c r="R554" i="2" s="1"/>
  <c r="K13818" i="2"/>
  <c r="M13818" i="2" s="1"/>
  <c r="AE554" i="2" s="1"/>
  <c r="K13808" i="2"/>
  <c r="M13808" i="2" s="1"/>
  <c r="U554" i="2" s="1"/>
  <c r="K13820" i="2"/>
  <c r="M13820" i="2" s="1"/>
  <c r="AG554" i="2" s="1"/>
  <c r="K13810" i="2"/>
  <c r="M13810" i="2" s="1"/>
  <c r="W554" i="2" s="1"/>
  <c r="K13823" i="2"/>
  <c r="M13823" i="2" s="1"/>
  <c r="AJ554" i="2" s="1"/>
  <c r="K13812" i="2"/>
  <c r="K13802" i="2"/>
  <c r="M13802" i="2" s="1"/>
  <c r="O554" i="2" s="1"/>
  <c r="K13815" i="2"/>
  <c r="M13815" i="2" s="1"/>
  <c r="K9202" i="2"/>
  <c r="M9202" i="2" s="1"/>
  <c r="O370" i="2" s="1"/>
  <c r="K9215" i="2"/>
  <c r="M9215" i="2" s="1"/>
  <c r="AB370" i="2" s="1"/>
  <c r="K9221" i="2"/>
  <c r="M9221" i="2" s="1"/>
  <c r="AH370" i="2" s="1"/>
  <c r="K9225" i="2"/>
  <c r="M9225" i="2" s="1"/>
  <c r="AL370" i="2" s="1"/>
  <c r="K9207" i="2"/>
  <c r="M9207" i="2" s="1"/>
  <c r="T370" i="2" s="1"/>
  <c r="K9213" i="2"/>
  <c r="K9219" i="2"/>
  <c r="M9219" i="2" s="1"/>
  <c r="AF370" i="2" s="1"/>
  <c r="K9217" i="2"/>
  <c r="M9217" i="2" s="1"/>
  <c r="AD370" i="2" s="1"/>
  <c r="K9222" i="2"/>
  <c r="M9222" i="2" s="1"/>
  <c r="AI370" i="2" s="1"/>
  <c r="K9205" i="2"/>
  <c r="M9205" i="2" s="1"/>
  <c r="R370" i="2" s="1"/>
  <c r="K9211" i="2"/>
  <c r="M9211" i="2" s="1"/>
  <c r="X370" i="2" s="1"/>
  <c r="K9209" i="2"/>
  <c r="M9209" i="2" s="1"/>
  <c r="V370" i="2" s="1"/>
  <c r="K9214" i="2"/>
  <c r="M9214" i="2" s="1"/>
  <c r="AA370" i="2" s="1"/>
  <c r="K9203" i="2"/>
  <c r="K9224" i="2"/>
  <c r="M9224" i="2" s="1"/>
  <c r="AK370" i="2" s="1"/>
  <c r="K9206" i="2"/>
  <c r="M9206" i="2" s="1"/>
  <c r="S370" i="2" s="1"/>
  <c r="K9226" i="2"/>
  <c r="M9226" i="2" s="1"/>
  <c r="AM370" i="2" s="1"/>
  <c r="K9216" i="2"/>
  <c r="M9216" i="2" s="1"/>
  <c r="AC370" i="2" s="1"/>
  <c r="K9220" i="2"/>
  <c r="M9220" i="2" s="1"/>
  <c r="AG370" i="2" s="1"/>
  <c r="K9218" i="2"/>
  <c r="M9218" i="2" s="1"/>
  <c r="AE370" i="2" s="1"/>
  <c r="K9208" i="2"/>
  <c r="K9212" i="2"/>
  <c r="M9212" i="2" s="1"/>
  <c r="Y370" i="2" s="1"/>
  <c r="K9210" i="2"/>
  <c r="M9210" i="2" s="1"/>
  <c r="W370" i="2" s="1"/>
  <c r="K9223" i="2"/>
  <c r="M9223" i="2" s="1"/>
  <c r="AJ370" i="2" s="1"/>
  <c r="K9204" i="2"/>
  <c r="M9204" i="2" s="1"/>
  <c r="Q370" i="2" s="1"/>
  <c r="K13113" i="2"/>
  <c r="M13113" i="2" s="1"/>
  <c r="Z526" i="2" s="1"/>
  <c r="K13126" i="2"/>
  <c r="M13126" i="2" s="1"/>
  <c r="AM526" i="2" s="1"/>
  <c r="K13116" i="2"/>
  <c r="M13116" i="2" s="1"/>
  <c r="AC526" i="2" s="1"/>
  <c r="K13105" i="2"/>
  <c r="M13105" i="2" s="1"/>
  <c r="R526" i="2" s="1"/>
  <c r="K13118" i="2"/>
  <c r="K13108" i="2"/>
  <c r="M13108" i="2" s="1"/>
  <c r="U526" i="2" s="1"/>
  <c r="K13120" i="2"/>
  <c r="M13120" i="2" s="1"/>
  <c r="AG526" i="2" s="1"/>
  <c r="K13110" i="2"/>
  <c r="M13110" i="2" s="1"/>
  <c r="W526" i="2" s="1"/>
  <c r="K13122" i="2"/>
  <c r="M13122" i="2" s="1"/>
  <c r="AI526" i="2" s="1"/>
  <c r="K13112" i="2"/>
  <c r="M13112" i="2" s="1"/>
  <c r="Y526" i="2" s="1"/>
  <c r="K13102" i="2"/>
  <c r="M13102" i="2" s="1"/>
  <c r="O526" i="2" s="1"/>
  <c r="K13114" i="2"/>
  <c r="K13104" i="2"/>
  <c r="K13125" i="2"/>
  <c r="M13125" i="2" s="1"/>
  <c r="AL526" i="2" s="1"/>
  <c r="K13106" i="2"/>
  <c r="M13106" i="2" s="1"/>
  <c r="S526" i="2" s="1"/>
  <c r="K13119" i="2"/>
  <c r="M13119" i="2" s="1"/>
  <c r="AF526" i="2" s="1"/>
  <c r="K13117" i="2"/>
  <c r="M13117" i="2" s="1"/>
  <c r="AD526" i="2" s="1"/>
  <c r="K13123" i="2"/>
  <c r="M13123" i="2" s="1"/>
  <c r="AJ526" i="2" s="1"/>
  <c r="K13111" i="2"/>
  <c r="M13111" i="2" s="1"/>
  <c r="X526" i="2" s="1"/>
  <c r="K13109" i="2"/>
  <c r="M13109" i="2" s="1"/>
  <c r="V526" i="2" s="1"/>
  <c r="K13115" i="2"/>
  <c r="K13121" i="2"/>
  <c r="M13121" i="2" s="1"/>
  <c r="AH526" i="2" s="1"/>
  <c r="K13103" i="2"/>
  <c r="M13103" i="2" s="1"/>
  <c r="P526" i="2" s="1"/>
  <c r="K13124" i="2"/>
  <c r="M13124" i="2" s="1"/>
  <c r="AK526" i="2" s="1"/>
  <c r="K13107" i="2"/>
  <c r="M13107" i="2" s="1"/>
  <c r="T526" i="2" s="1"/>
  <c r="K12084" i="2"/>
  <c r="M12084" i="2" s="1"/>
  <c r="V485" i="2" s="1"/>
  <c r="K12089" i="2"/>
  <c r="M12089" i="2" s="1"/>
  <c r="AA485" i="2" s="1"/>
  <c r="K12094" i="2"/>
  <c r="K12099" i="2"/>
  <c r="K12081" i="2"/>
  <c r="M12081" i="2" s="1"/>
  <c r="S485" i="2" s="1"/>
  <c r="K12086" i="2"/>
  <c r="M12086" i="2" s="1"/>
  <c r="X485" i="2" s="1"/>
  <c r="K12091" i="2"/>
  <c r="M12091" i="2" s="1"/>
  <c r="AC485" i="2" s="1"/>
  <c r="K12096" i="2"/>
  <c r="M12096" i="2" s="1"/>
  <c r="AH485" i="2" s="1"/>
  <c r="K12078" i="2"/>
  <c r="M12078" i="2" s="1"/>
  <c r="P485" i="2" s="1"/>
  <c r="K12083" i="2"/>
  <c r="M12083" i="2" s="1"/>
  <c r="U485" i="2" s="1"/>
  <c r="K12088" i="2"/>
  <c r="K12085" i="2"/>
  <c r="K12098" i="2"/>
  <c r="M12098" i="2" s="1"/>
  <c r="AJ485" i="2" s="1"/>
  <c r="K12080" i="2"/>
  <c r="M12080" i="2" s="1"/>
  <c r="R485" i="2" s="1"/>
  <c r="K12077" i="2"/>
  <c r="M12077" i="2" s="1"/>
  <c r="O485" i="2" s="1"/>
  <c r="K12090" i="2"/>
  <c r="M12090" i="2" s="1"/>
  <c r="K12095" i="2"/>
  <c r="M12095" i="2" s="1"/>
  <c r="AG485" i="2" s="1"/>
  <c r="K12093" i="2"/>
  <c r="M12093" i="2" s="1"/>
  <c r="AE485" i="2" s="1"/>
  <c r="K12100" i="2"/>
  <c r="M12100" i="2" s="1"/>
  <c r="AL485" i="2" s="1"/>
  <c r="K12082" i="2"/>
  <c r="K12087" i="2"/>
  <c r="M12087" i="2" s="1"/>
  <c r="Y485" i="2" s="1"/>
  <c r="K12101" i="2"/>
  <c r="M12101" i="2" s="1"/>
  <c r="AM485" i="2" s="1"/>
  <c r="K12092" i="2"/>
  <c r="M12092" i="2" s="1"/>
  <c r="AD485" i="2" s="1"/>
  <c r="K12097" i="2"/>
  <c r="M12097" i="2" s="1"/>
  <c r="AI485" i="2" s="1"/>
  <c r="K12079" i="2"/>
  <c r="M12079" i="2" s="1"/>
  <c r="Q485" i="2" s="1"/>
  <c r="K11843" i="2"/>
  <c r="M11843" i="2" s="1"/>
  <c r="AE475" i="2" s="1"/>
  <c r="K11833" i="2"/>
  <c r="K11838" i="2"/>
  <c r="M11838" i="2" s="1"/>
  <c r="K11835" i="2"/>
  <c r="M11835" i="2" s="1"/>
  <c r="W475" i="2" s="1"/>
  <c r="K11848" i="2"/>
  <c r="M11848" i="2" s="1"/>
  <c r="AJ475" i="2" s="1"/>
  <c r="K11830" i="2"/>
  <c r="M11830" i="2" s="1"/>
  <c r="R475" i="2" s="1"/>
  <c r="K11827" i="2"/>
  <c r="M11827" i="2" s="1"/>
  <c r="O475" i="2" s="1"/>
  <c r="K11840" i="2"/>
  <c r="M11840" i="2" s="1"/>
  <c r="AB475" i="2" s="1"/>
  <c r="K11829" i="2"/>
  <c r="M11829" i="2" s="1"/>
  <c r="Q475" i="2" s="1"/>
  <c r="K11850" i="2"/>
  <c r="M11850" i="2" s="1"/>
  <c r="AL475" i="2" s="1"/>
  <c r="K11832" i="2"/>
  <c r="K11837" i="2"/>
  <c r="M11837" i="2" s="1"/>
  <c r="Y475" i="2" s="1"/>
  <c r="K11844" i="2"/>
  <c r="M11844" i="2" s="1"/>
  <c r="AF475" i="2" s="1"/>
  <c r="K11842" i="2"/>
  <c r="M11842" i="2" s="1"/>
  <c r="AD475" i="2" s="1"/>
  <c r="K11847" i="2"/>
  <c r="M11847" i="2" s="1"/>
  <c r="AI475" i="2" s="1"/>
  <c r="K11845" i="2"/>
  <c r="M11845" i="2" s="1"/>
  <c r="AG475" i="2" s="1"/>
  <c r="K11836" i="2"/>
  <c r="M11836" i="2" s="1"/>
  <c r="X475" i="2" s="1"/>
  <c r="K11834" i="2"/>
  <c r="K11839" i="2"/>
  <c r="K11828" i="2"/>
  <c r="M11828" i="2" s="1"/>
  <c r="P475" i="2" s="1"/>
  <c r="K11849" i="2"/>
  <c r="M11849" i="2" s="1"/>
  <c r="AK475" i="2" s="1"/>
  <c r="K11831" i="2"/>
  <c r="M11831" i="2" s="1"/>
  <c r="S475" i="2" s="1"/>
  <c r="K11851" i="2"/>
  <c r="M11851" i="2" s="1"/>
  <c r="AM475" i="2" s="1"/>
  <c r="K11841" i="2"/>
  <c r="M11841" i="2" s="1"/>
  <c r="AC475" i="2" s="1"/>
  <c r="K11846" i="2"/>
  <c r="M11846" i="2" s="1"/>
  <c r="AH475" i="2" s="1"/>
  <c r="K3945" i="2"/>
  <c r="M3945" i="2" s="1"/>
  <c r="AG159" i="2" s="1"/>
  <c r="K3935" i="2"/>
  <c r="K3947" i="2"/>
  <c r="M3947" i="2" s="1"/>
  <c r="AI159" i="2" s="1"/>
  <c r="K3937" i="2"/>
  <c r="M3937" i="2" s="1"/>
  <c r="Y159" i="2" s="1"/>
  <c r="K3927" i="2"/>
  <c r="M3927" i="2" s="1"/>
  <c r="O159" i="2" s="1"/>
  <c r="K3939" i="2"/>
  <c r="M3939" i="2" s="1"/>
  <c r="K3929" i="2"/>
  <c r="M3929" i="2" s="1"/>
  <c r="Q159" i="2" s="1"/>
  <c r="K3950" i="2"/>
  <c r="M3950" i="2" s="1"/>
  <c r="AL159" i="2" s="1"/>
  <c r="K3931" i="2"/>
  <c r="K3944" i="2"/>
  <c r="M3944" i="2" s="1"/>
  <c r="AF159" i="2" s="1"/>
  <c r="K3942" i="2"/>
  <c r="M3942" i="2" s="1"/>
  <c r="AD159" i="2" s="1"/>
  <c r="K3932" i="2"/>
  <c r="M3932" i="2" s="1"/>
  <c r="T159" i="2" s="1"/>
  <c r="K3936" i="2"/>
  <c r="M3936" i="2" s="1"/>
  <c r="X159" i="2" s="1"/>
  <c r="K3934" i="2"/>
  <c r="M3934" i="2" s="1"/>
  <c r="V159" i="2" s="1"/>
  <c r="K3940" i="2"/>
  <c r="M3940" i="2" s="1"/>
  <c r="AB159" i="2" s="1"/>
  <c r="K3946" i="2"/>
  <c r="M3946" i="2" s="1"/>
  <c r="AH159" i="2" s="1"/>
  <c r="K3928" i="2"/>
  <c r="K3949" i="2"/>
  <c r="K3948" i="2"/>
  <c r="M3948" i="2" s="1"/>
  <c r="AJ159" i="2" s="1"/>
  <c r="K3938" i="2"/>
  <c r="M3938" i="2" s="1"/>
  <c r="Z159" i="2" s="1"/>
  <c r="K3951" i="2"/>
  <c r="M3951" i="2" s="1"/>
  <c r="AM159" i="2" s="1"/>
  <c r="K3941" i="2"/>
  <c r="M3941" i="2" s="1"/>
  <c r="AC159" i="2" s="1"/>
  <c r="K3930" i="2"/>
  <c r="M3930" i="2" s="1"/>
  <c r="R159" i="2" s="1"/>
  <c r="K3943" i="2"/>
  <c r="M3943" i="2" s="1"/>
  <c r="AE159" i="2" s="1"/>
  <c r="K3933" i="2"/>
  <c r="K14492" i="2"/>
  <c r="K14497" i="2"/>
  <c r="M14497" i="2" s="1"/>
  <c r="AI581" i="2" s="1"/>
  <c r="K14479" i="2"/>
  <c r="M14479" i="2" s="1"/>
  <c r="Q581" i="2" s="1"/>
  <c r="K14484" i="2"/>
  <c r="M14484" i="2" s="1"/>
  <c r="V581" i="2" s="1"/>
  <c r="K14489" i="2"/>
  <c r="M14489" i="2" s="1"/>
  <c r="AA581" i="2" s="1"/>
  <c r="K14478" i="2"/>
  <c r="M14478" i="2" s="1"/>
  <c r="P581" i="2" s="1"/>
  <c r="K14499" i="2"/>
  <c r="M14499" i="2" s="1"/>
  <c r="AK581" i="2" s="1"/>
  <c r="K14481" i="2"/>
  <c r="K14486" i="2"/>
  <c r="M14486" i="2" s="1"/>
  <c r="X581" i="2" s="1"/>
  <c r="K14501" i="2"/>
  <c r="M14501" i="2" s="1"/>
  <c r="AM581" i="2" s="1"/>
  <c r="K14491" i="2"/>
  <c r="M14491" i="2" s="1"/>
  <c r="AC581" i="2" s="1"/>
  <c r="K14496" i="2"/>
  <c r="M14496" i="2" s="1"/>
  <c r="AH581" i="2" s="1"/>
  <c r="K14494" i="2"/>
  <c r="M14494" i="2" s="1"/>
  <c r="AF581" i="2" s="1"/>
  <c r="K14493" i="2"/>
  <c r="M14493" i="2" s="1"/>
  <c r="AE581" i="2" s="1"/>
  <c r="K14483" i="2"/>
  <c r="M14483" i="2" s="1"/>
  <c r="U581" i="2" s="1"/>
  <c r="K14488" i="2"/>
  <c r="K14485" i="2"/>
  <c r="M14485" i="2" s="1"/>
  <c r="K14498" i="2"/>
  <c r="M14498" i="2" s="1"/>
  <c r="AJ581" i="2" s="1"/>
  <c r="K14480" i="2"/>
  <c r="M14480" i="2" s="1"/>
  <c r="R581" i="2" s="1"/>
  <c r="K14477" i="2"/>
  <c r="M14477" i="2" s="1"/>
  <c r="O581" i="2" s="1"/>
  <c r="K14490" i="2"/>
  <c r="M14490" i="2" s="1"/>
  <c r="AB581" i="2" s="1"/>
  <c r="K14495" i="2"/>
  <c r="M14495" i="2" s="1"/>
  <c r="AG581" i="2" s="1"/>
  <c r="K14500" i="2"/>
  <c r="M14500" i="2" s="1"/>
  <c r="AL581" i="2" s="1"/>
  <c r="K14482" i="2"/>
  <c r="K14487" i="2"/>
  <c r="K13860" i="2"/>
  <c r="M13860" i="2" s="1"/>
  <c r="K13873" i="2"/>
  <c r="M13873" i="2" s="1"/>
  <c r="AJ556" i="2" s="1"/>
  <c r="K13855" i="2"/>
  <c r="M13855" i="2" s="1"/>
  <c r="R556" i="2" s="1"/>
  <c r="K13852" i="2"/>
  <c r="M13852" i="2" s="1"/>
  <c r="O556" i="2" s="1"/>
  <c r="K13865" i="2"/>
  <c r="M13865" i="2" s="1"/>
  <c r="AB556" i="2" s="1"/>
  <c r="K13870" i="2"/>
  <c r="M13870" i="2" s="1"/>
  <c r="AG556" i="2" s="1"/>
  <c r="K13875" i="2"/>
  <c r="M13875" i="2" s="1"/>
  <c r="AL556" i="2" s="1"/>
  <c r="K13857" i="2"/>
  <c r="K13862" i="2"/>
  <c r="M13862" i="2" s="1"/>
  <c r="Y556" i="2" s="1"/>
  <c r="K13869" i="2"/>
  <c r="M13869" i="2" s="1"/>
  <c r="AF556" i="2" s="1"/>
  <c r="K13867" i="2"/>
  <c r="M13867" i="2" s="1"/>
  <c r="AD556" i="2" s="1"/>
  <c r="K13872" i="2"/>
  <c r="M13872" i="2" s="1"/>
  <c r="AI556" i="2" s="1"/>
  <c r="K13854" i="2"/>
  <c r="M13854" i="2" s="1"/>
  <c r="Q556" i="2" s="1"/>
  <c r="K13861" i="2"/>
  <c r="M13861" i="2" s="1"/>
  <c r="X556" i="2" s="1"/>
  <c r="K13859" i="2"/>
  <c r="M13859" i="2" s="1"/>
  <c r="V556" i="2" s="1"/>
  <c r="K13864" i="2"/>
  <c r="K13853" i="2"/>
  <c r="M13853" i="2" s="1"/>
  <c r="P556" i="2" s="1"/>
  <c r="K13874" i="2"/>
  <c r="M13874" i="2" s="1"/>
  <c r="AK556" i="2" s="1"/>
  <c r="K13856" i="2"/>
  <c r="M13856" i="2" s="1"/>
  <c r="S556" i="2" s="1"/>
  <c r="K13876" i="2"/>
  <c r="M13876" i="2" s="1"/>
  <c r="AM556" i="2" s="1"/>
  <c r="K13866" i="2"/>
  <c r="M13866" i="2" s="1"/>
  <c r="AC556" i="2" s="1"/>
  <c r="K13871" i="2"/>
  <c r="M13871" i="2" s="1"/>
  <c r="AH556" i="2" s="1"/>
  <c r="K13868" i="2"/>
  <c r="K13858" i="2"/>
  <c r="K13863" i="2"/>
  <c r="M13863" i="2" s="1"/>
  <c r="Z556" i="2" s="1"/>
  <c r="K14911" i="2"/>
  <c r="M14911" i="2" s="1"/>
  <c r="X598" i="2" s="1"/>
  <c r="K14909" i="2"/>
  <c r="M14909" i="2" s="1"/>
  <c r="V598" i="2" s="1"/>
  <c r="K14913" i="2"/>
  <c r="M14913" i="2" s="1"/>
  <c r="K14903" i="2"/>
  <c r="M14903" i="2" s="1"/>
  <c r="P598" i="2" s="1"/>
  <c r="K14924" i="2"/>
  <c r="M14924" i="2" s="1"/>
  <c r="AK598" i="2" s="1"/>
  <c r="K14905" i="2"/>
  <c r="K14926" i="2"/>
  <c r="K14916" i="2"/>
  <c r="M14916" i="2" s="1"/>
  <c r="AC598" i="2" s="1"/>
  <c r="K14906" i="2"/>
  <c r="M14906" i="2" s="1"/>
  <c r="S598" i="2" s="1"/>
  <c r="K14918" i="2"/>
  <c r="M14918" i="2" s="1"/>
  <c r="AE598" i="2" s="1"/>
  <c r="K14908" i="2"/>
  <c r="M14908" i="2" s="1"/>
  <c r="U598" i="2" s="1"/>
  <c r="K14922" i="2"/>
  <c r="M14922" i="2" s="1"/>
  <c r="AI598" i="2" s="1"/>
  <c r="K14920" i="2"/>
  <c r="M14920" i="2" s="1"/>
  <c r="AG598" i="2" s="1"/>
  <c r="K14910" i="2"/>
  <c r="K14923" i="2"/>
  <c r="K14914" i="2"/>
  <c r="M14914" i="2" s="1"/>
  <c r="AA598" i="2" s="1"/>
  <c r="K14912" i="2"/>
  <c r="M14912" i="2" s="1"/>
  <c r="Y598" i="2" s="1"/>
  <c r="K14902" i="2"/>
  <c r="M14902" i="2" s="1"/>
  <c r="O598" i="2" s="1"/>
  <c r="K14915" i="2"/>
  <c r="M14915" i="2" s="1"/>
  <c r="AB598" i="2" s="1"/>
  <c r="K14904" i="2"/>
  <c r="M14904" i="2" s="1"/>
  <c r="Q598" i="2" s="1"/>
  <c r="K14925" i="2"/>
  <c r="M14925" i="2" s="1"/>
  <c r="AL598" i="2" s="1"/>
  <c r="K14907" i="2"/>
  <c r="K14919" i="2"/>
  <c r="M14919" i="2" s="1"/>
  <c r="AF598" i="2" s="1"/>
  <c r="K14917" i="2"/>
  <c r="M14917" i="2" s="1"/>
  <c r="AD598" i="2" s="1"/>
  <c r="K14921" i="2"/>
  <c r="M14921" i="2" s="1"/>
  <c r="AH598" i="2" s="1"/>
  <c r="K7338" i="2"/>
  <c r="M7338" i="2" s="1"/>
  <c r="Z295" i="2" s="1"/>
  <c r="K7351" i="2"/>
  <c r="M7351" i="2" s="1"/>
  <c r="AM295" i="2" s="1"/>
  <c r="K7341" i="2"/>
  <c r="M7341" i="2" s="1"/>
  <c r="AC295" i="2" s="1"/>
  <c r="K7330" i="2"/>
  <c r="M7330" i="2" s="1"/>
  <c r="R295" i="2" s="1"/>
  <c r="K7343" i="2"/>
  <c r="K7333" i="2"/>
  <c r="K7345" i="2"/>
  <c r="M7345" i="2" s="1"/>
  <c r="AG295" i="2" s="1"/>
  <c r="K7335" i="2"/>
  <c r="M7335" i="2" s="1"/>
  <c r="W295" i="2" s="1"/>
  <c r="K7347" i="2"/>
  <c r="M7347" i="2" s="1"/>
  <c r="AI295" i="2" s="1"/>
  <c r="K7337" i="2"/>
  <c r="M7337" i="2" s="1"/>
  <c r="Y295" i="2" s="1"/>
  <c r="K7327" i="2"/>
  <c r="M7327" i="2" s="1"/>
  <c r="O295" i="2" s="1"/>
  <c r="K7339" i="2"/>
  <c r="M7339" i="2" s="1"/>
  <c r="AA295" i="2" s="1"/>
  <c r="K7329" i="2"/>
  <c r="K7350" i="2"/>
  <c r="K7331" i="2"/>
  <c r="M7331" i="2" s="1"/>
  <c r="S295" i="2" s="1"/>
  <c r="K7344" i="2"/>
  <c r="M7344" i="2" s="1"/>
  <c r="AF295" i="2" s="1"/>
  <c r="K7342" i="2"/>
  <c r="M7342" i="2" s="1"/>
  <c r="AD295" i="2" s="1"/>
  <c r="K7348" i="2"/>
  <c r="M7348" i="2" s="1"/>
  <c r="AJ295" i="2" s="1"/>
  <c r="K7336" i="2"/>
  <c r="M7336" i="2" s="1"/>
  <c r="X295" i="2" s="1"/>
  <c r="K7334" i="2"/>
  <c r="M7334" i="2" s="1"/>
  <c r="V295" i="2" s="1"/>
  <c r="K7340" i="2"/>
  <c r="M7340" i="2" s="1"/>
  <c r="AB295" i="2" s="1"/>
  <c r="K7346" i="2"/>
  <c r="K7328" i="2"/>
  <c r="M7328" i="2" s="1"/>
  <c r="P295" i="2" s="1"/>
  <c r="K7349" i="2"/>
  <c r="M7349" i="2" s="1"/>
  <c r="AK295" i="2" s="1"/>
  <c r="K7332" i="2"/>
  <c r="M7332" i="2" s="1"/>
  <c r="T295" i="2" s="1"/>
  <c r="K5762" i="2"/>
  <c r="M5762" i="2" s="1"/>
  <c r="K5752" i="2"/>
  <c r="M5752" i="2" s="1"/>
  <c r="O232" i="2" s="1"/>
  <c r="K5765" i="2"/>
  <c r="M5765" i="2" s="1"/>
  <c r="AB232" i="2" s="1"/>
  <c r="K5754" i="2"/>
  <c r="K5775" i="2"/>
  <c r="M5775" i="2" s="1"/>
  <c r="AL232" i="2" s="1"/>
  <c r="K5757" i="2"/>
  <c r="M5757" i="2" s="1"/>
  <c r="T232" i="2" s="1"/>
  <c r="K5769" i="2"/>
  <c r="M5769" i="2" s="1"/>
  <c r="AF232" i="2" s="1"/>
  <c r="K5767" i="2"/>
  <c r="M5767" i="2" s="1"/>
  <c r="AD232" i="2" s="1"/>
  <c r="K5772" i="2"/>
  <c r="M5772" i="2" s="1"/>
  <c r="AI232" i="2" s="1"/>
  <c r="K5761" i="2"/>
  <c r="M5761" i="2" s="1"/>
  <c r="X232" i="2" s="1"/>
  <c r="K5759" i="2"/>
  <c r="M5759" i="2" s="1"/>
  <c r="V232" i="2" s="1"/>
  <c r="K5771" i="2"/>
  <c r="K5753" i="2"/>
  <c r="K5774" i="2"/>
  <c r="M5774" i="2" s="1"/>
  <c r="AK232" i="2" s="1"/>
  <c r="K5764" i="2"/>
  <c r="M5764" i="2" s="1"/>
  <c r="AA232" i="2" s="1"/>
  <c r="K5776" i="2"/>
  <c r="M5776" i="2" s="1"/>
  <c r="AM232" i="2" s="1"/>
  <c r="K5766" i="2"/>
  <c r="M5766" i="2" s="1"/>
  <c r="AC232" i="2" s="1"/>
  <c r="K5763" i="2"/>
  <c r="M5763" i="2" s="1"/>
  <c r="Z232" i="2" s="1"/>
  <c r="K5768" i="2"/>
  <c r="M5768" i="2" s="1"/>
  <c r="AE232" i="2" s="1"/>
  <c r="K5758" i="2"/>
  <c r="K5756" i="2"/>
  <c r="K5770" i="2"/>
  <c r="M5770" i="2" s="1"/>
  <c r="AG232" i="2" s="1"/>
  <c r="K5760" i="2"/>
  <c r="M5760" i="2" s="1"/>
  <c r="W232" i="2" s="1"/>
  <c r="K5773" i="2"/>
  <c r="M5773" i="2" s="1"/>
  <c r="AJ232" i="2" s="1"/>
  <c r="K5755" i="2"/>
  <c r="M5755" i="2" s="1"/>
  <c r="R232" i="2" s="1"/>
  <c r="K24302" i="2"/>
  <c r="M24302" i="2" s="1"/>
  <c r="O974" i="2" s="1"/>
  <c r="K24314" i="2"/>
  <c r="M24314" i="2" s="1"/>
  <c r="AA974" i="2" s="1"/>
  <c r="K24320" i="2"/>
  <c r="K24317" i="2"/>
  <c r="K24306" i="2"/>
  <c r="M24306" i="2" s="1"/>
  <c r="S974" i="2" s="1"/>
  <c r="K24312" i="2"/>
  <c r="M24312" i="2" s="1"/>
  <c r="Y974" i="2" s="1"/>
  <c r="K24326" i="2"/>
  <c r="M24326" i="2" s="1"/>
  <c r="AM974" i="2" s="1"/>
  <c r="K24309" i="2"/>
  <c r="M24309" i="2" s="1"/>
  <c r="V974" i="2" s="1"/>
  <c r="K24321" i="2"/>
  <c r="M24321" i="2" s="1"/>
  <c r="AH974" i="2" s="1"/>
  <c r="K24304" i="2"/>
  <c r="M24304" i="2" s="1"/>
  <c r="Q974" i="2" s="1"/>
  <c r="K24325" i="2"/>
  <c r="K24316" i="2"/>
  <c r="K24313" i="2"/>
  <c r="M24313" i="2" s="1"/>
  <c r="Z974" i="2" s="1"/>
  <c r="K24324" i="2"/>
  <c r="M24324" i="2" s="1"/>
  <c r="AK974" i="2" s="1"/>
  <c r="K24308" i="2"/>
  <c r="M24308" i="2" s="1"/>
  <c r="U974" i="2" s="1"/>
  <c r="K24305" i="2"/>
  <c r="M24305" i="2" s="1"/>
  <c r="R974" i="2" s="1"/>
  <c r="K24322" i="2"/>
  <c r="M24322" i="2" s="1"/>
  <c r="AI974" i="2" s="1"/>
  <c r="K24315" i="2"/>
  <c r="M24315" i="2" s="1"/>
  <c r="AB974" i="2" s="1"/>
  <c r="K24319" i="2"/>
  <c r="K24318" i="2"/>
  <c r="K24307" i="2"/>
  <c r="M24307" i="2" s="1"/>
  <c r="T974" i="2" s="1"/>
  <c r="K24311" i="2"/>
  <c r="M24311" i="2" s="1"/>
  <c r="X974" i="2" s="1"/>
  <c r="K24310" i="2"/>
  <c r="M24310" i="2" s="1"/>
  <c r="W974" i="2" s="1"/>
  <c r="K24323" i="2"/>
  <c r="M24323" i="2" s="1"/>
  <c r="AJ974" i="2" s="1"/>
  <c r="K24303" i="2"/>
  <c r="M24303" i="2" s="1"/>
  <c r="P974" i="2" s="1"/>
  <c r="K2221" i="2"/>
  <c r="M2221" i="2" s="1"/>
  <c r="AH90" i="2" s="1"/>
  <c r="K2203" i="2"/>
  <c r="M2203" i="2" s="1"/>
  <c r="P90" i="2" s="1"/>
  <c r="K2224" i="2"/>
  <c r="M2224" i="2" s="1"/>
  <c r="AK90" i="2" s="1"/>
  <c r="K2207" i="2"/>
  <c r="M2207" i="2" s="1"/>
  <c r="T90" i="2" s="1"/>
  <c r="K2213" i="2"/>
  <c r="M2213" i="2" s="1"/>
  <c r="Z90" i="2" s="1"/>
  <c r="K2226" i="2"/>
  <c r="M2226" i="2" s="1"/>
  <c r="AM90" i="2" s="1"/>
  <c r="K2216" i="2"/>
  <c r="M2216" i="2" s="1"/>
  <c r="AC90" i="2" s="1"/>
  <c r="K2205" i="2"/>
  <c r="M2205" i="2" s="1"/>
  <c r="R90" i="2" s="1"/>
  <c r="K2218" i="2"/>
  <c r="M2218" i="2" s="1"/>
  <c r="AE90" i="2" s="1"/>
  <c r="K2208" i="2"/>
  <c r="K2220" i="2"/>
  <c r="K2210" i="2"/>
  <c r="M2210" i="2" s="1"/>
  <c r="W90" i="2" s="1"/>
  <c r="K2222" i="2"/>
  <c r="M2222" i="2" s="1"/>
  <c r="AI90" i="2" s="1"/>
  <c r="K2212" i="2"/>
  <c r="M2212" i="2" s="1"/>
  <c r="Y90" i="2" s="1"/>
  <c r="K2202" i="2"/>
  <c r="M2202" i="2" s="1"/>
  <c r="O90" i="2" s="1"/>
  <c r="K2214" i="2"/>
  <c r="M2214" i="2" s="1"/>
  <c r="K2204" i="2"/>
  <c r="M2204" i="2" s="1"/>
  <c r="Q90" i="2" s="1"/>
  <c r="K2225" i="2"/>
  <c r="M2225" i="2" s="1"/>
  <c r="AL90" i="2" s="1"/>
  <c r="K2206" i="2"/>
  <c r="K2219" i="2"/>
  <c r="M2219" i="2" s="1"/>
  <c r="AF90" i="2" s="1"/>
  <c r="K2217" i="2"/>
  <c r="M2217" i="2" s="1"/>
  <c r="AD90" i="2" s="1"/>
  <c r="K2223" i="2"/>
  <c r="M2223" i="2" s="1"/>
  <c r="AJ90" i="2" s="1"/>
  <c r="K2211" i="2"/>
  <c r="M2211" i="2" s="1"/>
  <c r="X90" i="2" s="1"/>
  <c r="K2209" i="2"/>
  <c r="M2209" i="2" s="1"/>
  <c r="V90" i="2" s="1"/>
  <c r="K2215" i="2"/>
  <c r="M2215" i="2" s="1"/>
  <c r="AB90" i="2" s="1"/>
  <c r="K4642" i="2"/>
  <c r="M4642" i="2" s="1"/>
  <c r="AD187" i="2" s="1"/>
  <c r="K4647" i="2"/>
  <c r="K4629" i="2"/>
  <c r="M4629" i="2" s="1"/>
  <c r="Q187" i="2" s="1"/>
  <c r="K4634" i="2"/>
  <c r="M4634" i="2" s="1"/>
  <c r="V187" i="2" s="1"/>
  <c r="K4639" i="2"/>
  <c r="M4639" i="2" s="1"/>
  <c r="AA187" i="2" s="1"/>
  <c r="K4651" i="2"/>
  <c r="M4651" i="2" s="1"/>
  <c r="AM187" i="2" s="1"/>
  <c r="K4649" i="2"/>
  <c r="M4649" i="2" s="1"/>
  <c r="AK187" i="2" s="1"/>
  <c r="K4631" i="2"/>
  <c r="M4631" i="2" s="1"/>
  <c r="S187" i="2" s="1"/>
  <c r="K4643" i="2"/>
  <c r="K4641" i="2"/>
  <c r="K4646" i="2"/>
  <c r="M4646" i="2" s="1"/>
  <c r="AH187" i="2" s="1"/>
  <c r="K4635" i="2"/>
  <c r="M4635" i="2" s="1"/>
  <c r="W187" i="2" s="1"/>
  <c r="K4633" i="2"/>
  <c r="M4633" i="2" s="1"/>
  <c r="U187" i="2" s="1"/>
  <c r="K4638" i="2"/>
  <c r="M4638" i="2" s="1"/>
  <c r="Z187" i="2" s="1"/>
  <c r="K4627" i="2"/>
  <c r="M4627" i="2" s="1"/>
  <c r="O187" i="2" s="1"/>
  <c r="K4648" i="2"/>
  <c r="M4648" i="2" s="1"/>
  <c r="AJ187" i="2" s="1"/>
  <c r="K4630" i="2"/>
  <c r="M4630" i="2" s="1"/>
  <c r="R187" i="2" s="1"/>
  <c r="K4636" i="2"/>
  <c r="M4636" i="2" s="1"/>
  <c r="K4640" i="2"/>
  <c r="M4640" i="2" s="1"/>
  <c r="AB187" i="2" s="1"/>
  <c r="K4645" i="2"/>
  <c r="M4645" i="2" s="1"/>
  <c r="AG187" i="2" s="1"/>
  <c r="K4628" i="2"/>
  <c r="M4628" i="2" s="1"/>
  <c r="P187" i="2" s="1"/>
  <c r="K4650" i="2"/>
  <c r="M4650" i="2" s="1"/>
  <c r="AL187" i="2" s="1"/>
  <c r="K4632" i="2"/>
  <c r="M4632" i="2" s="1"/>
  <c r="T187" i="2" s="1"/>
  <c r="K4637" i="2"/>
  <c r="M4637" i="2" s="1"/>
  <c r="Y187" i="2" s="1"/>
  <c r="K4644" i="2"/>
  <c r="K8919" i="2"/>
  <c r="K8916" i="2"/>
  <c r="M8916" i="2" s="1"/>
  <c r="AC358" i="2" s="1"/>
  <c r="K8923" i="2"/>
  <c r="M8923" i="2" s="1"/>
  <c r="AJ358" i="2" s="1"/>
  <c r="K8911" i="2"/>
  <c r="M8911" i="2" s="1"/>
  <c r="X358" i="2" s="1"/>
  <c r="K8908" i="2"/>
  <c r="M8908" i="2" s="1"/>
  <c r="U358" i="2" s="1"/>
  <c r="K8917" i="2"/>
  <c r="M8917" i="2" s="1"/>
  <c r="AD358" i="2" s="1"/>
  <c r="K8922" i="2"/>
  <c r="M8922" i="2" s="1"/>
  <c r="AI358" i="2" s="1"/>
  <c r="K8903" i="2"/>
  <c r="K8915" i="2"/>
  <c r="K8920" i="2"/>
  <c r="M8920" i="2" s="1"/>
  <c r="AG358" i="2" s="1"/>
  <c r="K8914" i="2"/>
  <c r="M8914" i="2" s="1"/>
  <c r="AA358" i="2" s="1"/>
  <c r="K8926" i="2"/>
  <c r="M8926" i="2" s="1"/>
  <c r="AM358" i="2" s="1"/>
  <c r="K8912" i="2"/>
  <c r="M8912" i="2" s="1"/>
  <c r="Y358" i="2" s="1"/>
  <c r="K8906" i="2"/>
  <c r="M8906" i="2" s="1"/>
  <c r="S358" i="2" s="1"/>
  <c r="K8918" i="2"/>
  <c r="M8918" i="2" s="1"/>
  <c r="AE358" i="2" s="1"/>
  <c r="K8909" i="2"/>
  <c r="K8921" i="2"/>
  <c r="K8910" i="2"/>
  <c r="M8910" i="2" s="1"/>
  <c r="W358" i="2" s="1"/>
  <c r="K8907" i="2"/>
  <c r="M8907" i="2" s="1"/>
  <c r="T358" i="2" s="1"/>
  <c r="K8913" i="2"/>
  <c r="M8913" i="2" s="1"/>
  <c r="Z358" i="2" s="1"/>
  <c r="K8902" i="2"/>
  <c r="M8902" i="2" s="1"/>
  <c r="O358" i="2" s="1"/>
  <c r="K8925" i="2"/>
  <c r="M8925" i="2" s="1"/>
  <c r="AL358" i="2" s="1"/>
  <c r="K8905" i="2"/>
  <c r="M8905" i="2" s="1"/>
  <c r="R358" i="2" s="1"/>
  <c r="K8924" i="2"/>
  <c r="K8904" i="2"/>
  <c r="K14700" i="2"/>
  <c r="M14700" i="2" s="1"/>
  <c r="AL589" i="2" s="1"/>
  <c r="K14683" i="2"/>
  <c r="M14683" i="2" s="1"/>
  <c r="U589" i="2" s="1"/>
  <c r="K14688" i="2"/>
  <c r="M14688" i="2" s="1"/>
  <c r="Z589" i="2" s="1"/>
  <c r="K14693" i="2"/>
  <c r="M14693" i="2" s="1"/>
  <c r="AE589" i="2" s="1"/>
  <c r="K14698" i="2"/>
  <c r="M14698" i="2" s="1"/>
  <c r="AJ589" i="2" s="1"/>
  <c r="K14680" i="2"/>
  <c r="M14680" i="2" s="1"/>
  <c r="R589" i="2" s="1"/>
  <c r="K14685" i="2"/>
  <c r="K14690" i="2"/>
  <c r="M14690" i="2" s="1"/>
  <c r="K14695" i="2"/>
  <c r="M14695" i="2" s="1"/>
  <c r="AG589" i="2" s="1"/>
  <c r="K14677" i="2"/>
  <c r="M14677" i="2" s="1"/>
  <c r="O589" i="2" s="1"/>
  <c r="K14682" i="2"/>
  <c r="M14682" i="2" s="1"/>
  <c r="T589" i="2" s="1"/>
  <c r="K14687" i="2"/>
  <c r="M14687" i="2" s="1"/>
  <c r="Y589" i="2" s="1"/>
  <c r="K14692" i="2"/>
  <c r="M14692" i="2" s="1"/>
  <c r="AD589" i="2" s="1"/>
  <c r="K14697" i="2"/>
  <c r="M14697" i="2" s="1"/>
  <c r="AI589" i="2" s="1"/>
  <c r="K14679" i="2"/>
  <c r="M14679" i="2" s="1"/>
  <c r="Q589" i="2" s="1"/>
  <c r="K14684" i="2"/>
  <c r="K14689" i="2"/>
  <c r="M14689" i="2" s="1"/>
  <c r="AA589" i="2" s="1"/>
  <c r="K14694" i="2"/>
  <c r="M14694" i="2" s="1"/>
  <c r="AF589" i="2" s="1"/>
  <c r="K14699" i="2"/>
  <c r="M14699" i="2" s="1"/>
  <c r="AK589" i="2" s="1"/>
  <c r="K14681" i="2"/>
  <c r="M14681" i="2" s="1"/>
  <c r="S589" i="2" s="1"/>
  <c r="K14678" i="2"/>
  <c r="M14678" i="2" s="1"/>
  <c r="P589" i="2" s="1"/>
  <c r="K14701" i="2"/>
  <c r="M14701" i="2" s="1"/>
  <c r="AM589" i="2" s="1"/>
  <c r="K14691" i="2"/>
  <c r="K14696" i="2"/>
  <c r="K14686" i="2"/>
  <c r="M14686" i="2" s="1"/>
  <c r="X589" i="2" s="1"/>
  <c r="K1997" i="2"/>
  <c r="M1997" i="2" s="1"/>
  <c r="AI81" i="2" s="1"/>
  <c r="K1979" i="2"/>
  <c r="M1979" i="2" s="1"/>
  <c r="Q81" i="2" s="1"/>
  <c r="K2000" i="2"/>
  <c r="M2000" i="2" s="1"/>
  <c r="AL81" i="2" s="1"/>
  <c r="K1999" i="2"/>
  <c r="M1999" i="2" s="1"/>
  <c r="AK81" i="2" s="1"/>
  <c r="K1989" i="2"/>
  <c r="M1989" i="2" s="1"/>
  <c r="AA81" i="2" s="1"/>
  <c r="K1994" i="2"/>
  <c r="K1992" i="2"/>
  <c r="K1981" i="2"/>
  <c r="M1981" i="2" s="1"/>
  <c r="S81" i="2" s="1"/>
  <c r="K1986" i="2"/>
  <c r="M1986" i="2" s="1"/>
  <c r="X81" i="2" s="1"/>
  <c r="K1984" i="2"/>
  <c r="M1984" i="2" s="1"/>
  <c r="V81" i="2" s="1"/>
  <c r="K1996" i="2"/>
  <c r="M1996" i="2" s="1"/>
  <c r="AH81" i="2" s="1"/>
  <c r="K1978" i="2"/>
  <c r="M1978" i="2" s="1"/>
  <c r="P81" i="2" s="1"/>
  <c r="K1998" i="2"/>
  <c r="M1998" i="2" s="1"/>
  <c r="AJ81" i="2" s="1"/>
  <c r="K1988" i="2"/>
  <c r="K2001" i="2"/>
  <c r="M2001" i="2" s="1"/>
  <c r="AM81" i="2" s="1"/>
  <c r="K1990" i="2"/>
  <c r="M1990" i="2" s="1"/>
  <c r="AB81" i="2" s="1"/>
  <c r="K1980" i="2"/>
  <c r="M1980" i="2" s="1"/>
  <c r="R81" i="2" s="1"/>
  <c r="K1993" i="2"/>
  <c r="M1993" i="2" s="1"/>
  <c r="AE81" i="2" s="1"/>
  <c r="K1982" i="2"/>
  <c r="M1982" i="2" s="1"/>
  <c r="T81" i="2" s="1"/>
  <c r="K1995" i="2"/>
  <c r="M1995" i="2" s="1"/>
  <c r="AG81" i="2" s="1"/>
  <c r="K1985" i="2"/>
  <c r="M1985" i="2" s="1"/>
  <c r="W81" i="2" s="1"/>
  <c r="K1991" i="2"/>
  <c r="K1987" i="2"/>
  <c r="K1977" i="2"/>
  <c r="M1977" i="2" s="1"/>
  <c r="O81" i="2" s="1"/>
  <c r="K1983" i="2"/>
  <c r="M1983" i="2" s="1"/>
  <c r="U81" i="2" s="1"/>
  <c r="K17520" i="2"/>
  <c r="M17520" i="2" s="1"/>
  <c r="AG702" i="2" s="1"/>
  <c r="K17510" i="2"/>
  <c r="M17510" i="2" s="1"/>
  <c r="W702" i="2" s="1"/>
  <c r="K17523" i="2"/>
  <c r="M17523" i="2" s="1"/>
  <c r="AJ702" i="2" s="1"/>
  <c r="K17512" i="2"/>
  <c r="M17512" i="2" s="1"/>
  <c r="K17502" i="2"/>
  <c r="M17502" i="2" s="1"/>
  <c r="O702" i="2" s="1"/>
  <c r="K17515" i="2"/>
  <c r="K17504" i="2"/>
  <c r="M17504" i="2" s="1"/>
  <c r="Q702" i="2" s="1"/>
  <c r="K17525" i="2"/>
  <c r="M17525" i="2" s="1"/>
  <c r="AL702" i="2" s="1"/>
  <c r="K17507" i="2"/>
  <c r="M17507" i="2" s="1"/>
  <c r="T702" i="2" s="1"/>
  <c r="K17519" i="2"/>
  <c r="M17519" i="2" s="1"/>
  <c r="AF702" i="2" s="1"/>
  <c r="K17517" i="2"/>
  <c r="M17517" i="2" s="1"/>
  <c r="AD702" i="2" s="1"/>
  <c r="K17522" i="2"/>
  <c r="M17522" i="2" s="1"/>
  <c r="AI702" i="2" s="1"/>
  <c r="K17511" i="2"/>
  <c r="K17509" i="2"/>
  <c r="K17514" i="2"/>
  <c r="M17514" i="2" s="1"/>
  <c r="AA702" i="2" s="1"/>
  <c r="K17521" i="2"/>
  <c r="M17521" i="2" s="1"/>
  <c r="AH702" i="2" s="1"/>
  <c r="K17503" i="2"/>
  <c r="M17503" i="2" s="1"/>
  <c r="P702" i="2" s="1"/>
  <c r="K17524" i="2"/>
  <c r="M17524" i="2" s="1"/>
  <c r="AK702" i="2" s="1"/>
  <c r="K17506" i="2"/>
  <c r="M17506" i="2" s="1"/>
  <c r="S702" i="2" s="1"/>
  <c r="K17513" i="2"/>
  <c r="M17513" i="2" s="1"/>
  <c r="Z702" i="2" s="1"/>
  <c r="K17526" i="2"/>
  <c r="K17516" i="2"/>
  <c r="K17505" i="2"/>
  <c r="M17505" i="2" s="1"/>
  <c r="R702" i="2" s="1"/>
  <c r="K17518" i="2"/>
  <c r="M17518" i="2" s="1"/>
  <c r="AE702" i="2" s="1"/>
  <c r="K17508" i="2"/>
  <c r="M17508" i="2" s="1"/>
  <c r="U702" i="2" s="1"/>
  <c r="K21302" i="2"/>
  <c r="M21302" i="2" s="1"/>
  <c r="O854" i="2" s="1"/>
  <c r="K21315" i="2"/>
  <c r="M21315" i="2" s="1"/>
  <c r="AB854" i="2" s="1"/>
  <c r="K21319" i="2"/>
  <c r="M21319" i="2" s="1"/>
  <c r="AF854" i="2" s="1"/>
  <c r="K21325" i="2"/>
  <c r="K21307" i="2"/>
  <c r="K21311" i="2"/>
  <c r="M21311" i="2" s="1"/>
  <c r="X854" i="2" s="1"/>
  <c r="K21317" i="2"/>
  <c r="M21317" i="2" s="1"/>
  <c r="AD854" i="2" s="1"/>
  <c r="K21322" i="2"/>
  <c r="M21322" i="2" s="1"/>
  <c r="AI854" i="2" s="1"/>
  <c r="K21303" i="2"/>
  <c r="M21303" i="2" s="1"/>
  <c r="P854" i="2" s="1"/>
  <c r="K21309" i="2"/>
  <c r="M21309" i="2" s="1"/>
  <c r="V854" i="2" s="1"/>
  <c r="K21314" i="2"/>
  <c r="M21314" i="2" s="1"/>
  <c r="AA854" i="2" s="1"/>
  <c r="K21320" i="2"/>
  <c r="M21320" i="2" s="1"/>
  <c r="AG854" i="2" s="1"/>
  <c r="K21324" i="2"/>
  <c r="K21306" i="2"/>
  <c r="M21306" i="2" s="1"/>
  <c r="S854" i="2" s="1"/>
  <c r="K21312" i="2"/>
  <c r="M21312" i="2" s="1"/>
  <c r="Y854" i="2" s="1"/>
  <c r="K21326" i="2"/>
  <c r="M21326" i="2" s="1"/>
  <c r="AM854" i="2" s="1"/>
  <c r="K21316" i="2"/>
  <c r="M21316" i="2" s="1"/>
  <c r="AC854" i="2" s="1"/>
  <c r="K21321" i="2"/>
  <c r="M21321" i="2" s="1"/>
  <c r="AH854" i="2" s="1"/>
  <c r="K21304" i="2"/>
  <c r="M21304" i="2" s="1"/>
  <c r="Q854" i="2" s="1"/>
  <c r="K21318" i="2"/>
  <c r="M21318" i="2" s="1"/>
  <c r="AE854" i="2" s="1"/>
  <c r="K21308" i="2"/>
  <c r="K21313" i="2"/>
  <c r="M21313" i="2" s="1"/>
  <c r="Z854" i="2" s="1"/>
  <c r="K21310" i="2"/>
  <c r="M21310" i="2" s="1"/>
  <c r="W854" i="2" s="1"/>
  <c r="K21323" i="2"/>
  <c r="M21323" i="2" s="1"/>
  <c r="AJ854" i="2" s="1"/>
  <c r="K21305" i="2"/>
  <c r="M21305" i="2" s="1"/>
  <c r="R854" i="2" s="1"/>
  <c r="K11539" i="2"/>
  <c r="M11539" i="2" s="1"/>
  <c r="AA463" i="2" s="1"/>
  <c r="K11544" i="2"/>
  <c r="M11544" i="2" s="1"/>
  <c r="AF463" i="2" s="1"/>
  <c r="K11542" i="2"/>
  <c r="K11531" i="2"/>
  <c r="K11536" i="2"/>
  <c r="M11536" i="2" s="1"/>
  <c r="K11534" i="2"/>
  <c r="M11534" i="2" s="1"/>
  <c r="V463" i="2" s="1"/>
  <c r="K11546" i="2"/>
  <c r="M11546" i="2" s="1"/>
  <c r="AH463" i="2" s="1"/>
  <c r="K11528" i="2"/>
  <c r="M11528" i="2" s="1"/>
  <c r="P463" i="2" s="1"/>
  <c r="K11549" i="2"/>
  <c r="M11549" i="2" s="1"/>
  <c r="AK463" i="2" s="1"/>
  <c r="K11538" i="2"/>
  <c r="M11538" i="2" s="1"/>
  <c r="Z463" i="2" s="1"/>
  <c r="K11551" i="2"/>
  <c r="K11541" i="2"/>
  <c r="K11548" i="2"/>
  <c r="M11548" i="2" s="1"/>
  <c r="AJ463" i="2" s="1"/>
  <c r="K11530" i="2"/>
  <c r="M11530" i="2" s="1"/>
  <c r="R463" i="2" s="1"/>
  <c r="K11543" i="2"/>
  <c r="M11543" i="2" s="1"/>
  <c r="AE463" i="2" s="1"/>
  <c r="K11533" i="2"/>
  <c r="M11533" i="2" s="1"/>
  <c r="U463" i="2" s="1"/>
  <c r="K11540" i="2"/>
  <c r="M11540" i="2" s="1"/>
  <c r="AB463" i="2" s="1"/>
  <c r="K11545" i="2"/>
  <c r="M11545" i="2" s="1"/>
  <c r="AG463" i="2" s="1"/>
  <c r="K11535" i="2"/>
  <c r="K11532" i="2"/>
  <c r="K11537" i="2"/>
  <c r="M11537" i="2" s="1"/>
  <c r="Y463" i="2" s="1"/>
  <c r="K11527" i="2"/>
  <c r="M11527" i="2" s="1"/>
  <c r="O463" i="2" s="1"/>
  <c r="K11547" i="2"/>
  <c r="M11547" i="2" s="1"/>
  <c r="AI463" i="2" s="1"/>
  <c r="K11529" i="2"/>
  <c r="M11529" i="2" s="1"/>
  <c r="Q463" i="2" s="1"/>
  <c r="K11550" i="2"/>
  <c r="M11550" i="2" s="1"/>
  <c r="AL463" i="2" s="1"/>
  <c r="K6896" i="2"/>
  <c r="M6896" i="2" s="1"/>
  <c r="AH277" i="2" s="1"/>
  <c r="K6878" i="2"/>
  <c r="K6900" i="2"/>
  <c r="K6888" i="2"/>
  <c r="M6888" i="2" s="1"/>
  <c r="Z277" i="2" s="1"/>
  <c r="K6901" i="2"/>
  <c r="M6901" i="2" s="1"/>
  <c r="AM277" i="2" s="1"/>
  <c r="K6892" i="2"/>
  <c r="M6892" i="2" s="1"/>
  <c r="AD277" i="2" s="1"/>
  <c r="K6898" i="2"/>
  <c r="M6898" i="2" s="1"/>
  <c r="AJ277" i="2" s="1"/>
  <c r="K6880" i="2"/>
  <c r="M6880" i="2" s="1"/>
  <c r="R277" i="2" s="1"/>
  <c r="K6893" i="2"/>
  <c r="M6893" i="2" s="1"/>
  <c r="AE277" i="2" s="1"/>
  <c r="K6884" i="2"/>
  <c r="K6890" i="2"/>
  <c r="K6895" i="2"/>
  <c r="M6895" i="2" s="1"/>
  <c r="AG277" i="2" s="1"/>
  <c r="K6885" i="2"/>
  <c r="M6885" i="2" s="1"/>
  <c r="W277" i="2" s="1"/>
  <c r="K6882" i="2"/>
  <c r="M6882" i="2" s="1"/>
  <c r="T277" i="2" s="1"/>
  <c r="K6887" i="2"/>
  <c r="M6887" i="2" s="1"/>
  <c r="K6877" i="2"/>
  <c r="M6877" i="2" s="1"/>
  <c r="O277" i="2" s="1"/>
  <c r="K6897" i="2"/>
  <c r="M6897" i="2" s="1"/>
  <c r="AI277" i="2" s="1"/>
  <c r="K6879" i="2"/>
  <c r="M6879" i="2" s="1"/>
  <c r="Q277" i="2" s="1"/>
  <c r="K6899" i="2"/>
  <c r="K6889" i="2"/>
  <c r="M6889" i="2" s="1"/>
  <c r="AA277" i="2" s="1"/>
  <c r="K6894" i="2"/>
  <c r="M6894" i="2" s="1"/>
  <c r="AF277" i="2" s="1"/>
  <c r="K6891" i="2"/>
  <c r="M6891" i="2" s="1"/>
  <c r="AC277" i="2" s="1"/>
  <c r="K6881" i="2"/>
  <c r="M6881" i="2" s="1"/>
  <c r="S277" i="2" s="1"/>
  <c r="K6886" i="2"/>
  <c r="M6886" i="2" s="1"/>
  <c r="X277" i="2" s="1"/>
  <c r="K6883" i="2"/>
  <c r="M6883" i="2" s="1"/>
  <c r="U277" i="2" s="1"/>
  <c r="K22426" i="2"/>
  <c r="K22416" i="2"/>
  <c r="K22421" i="2"/>
  <c r="M22421" i="2" s="1"/>
  <c r="AH898" i="2" s="1"/>
  <c r="K22404" i="2"/>
  <c r="M22404" i="2" s="1"/>
  <c r="Q898" i="2" s="1"/>
  <c r="K22418" i="2"/>
  <c r="M22418" i="2" s="1"/>
  <c r="AE898" i="2" s="1"/>
  <c r="K22408" i="2"/>
  <c r="M22408" i="2" s="1"/>
  <c r="U898" i="2" s="1"/>
  <c r="K22413" i="2"/>
  <c r="M22413" i="2" s="1"/>
  <c r="Z898" i="2" s="1"/>
  <c r="K22410" i="2"/>
  <c r="M22410" i="2" s="1"/>
  <c r="W898" i="2" s="1"/>
  <c r="K22423" i="2"/>
  <c r="M22423" i="2" s="1"/>
  <c r="AJ898" i="2" s="1"/>
  <c r="K22405" i="2"/>
  <c r="M22405" i="2" s="1"/>
  <c r="R898" i="2" s="1"/>
  <c r="K22402" i="2"/>
  <c r="M22402" i="2" s="1"/>
  <c r="O898" i="2" s="1"/>
  <c r="K22415" i="2"/>
  <c r="M22415" i="2" s="1"/>
  <c r="AB898" i="2" s="1"/>
  <c r="K22419" i="2"/>
  <c r="M22419" i="2" s="1"/>
  <c r="AF898" i="2" s="1"/>
  <c r="K22425" i="2"/>
  <c r="M22425" i="2" s="1"/>
  <c r="AL898" i="2" s="1"/>
  <c r="K22407" i="2"/>
  <c r="M22407" i="2" s="1"/>
  <c r="T898" i="2" s="1"/>
  <c r="K22411" i="2"/>
  <c r="M22411" i="2" s="1"/>
  <c r="X898" i="2" s="1"/>
  <c r="K22417" i="2"/>
  <c r="K22422" i="2"/>
  <c r="K22403" i="2"/>
  <c r="M22403" i="2" s="1"/>
  <c r="P898" i="2" s="1"/>
  <c r="K22409" i="2"/>
  <c r="M22409" i="2" s="1"/>
  <c r="V898" i="2" s="1"/>
  <c r="K22414" i="2"/>
  <c r="M22414" i="2" s="1"/>
  <c r="AA898" i="2" s="1"/>
  <c r="K22420" i="2"/>
  <c r="M22420" i="2" s="1"/>
  <c r="AG898" i="2" s="1"/>
  <c r="K22424" i="2"/>
  <c r="M22424" i="2" s="1"/>
  <c r="AK898" i="2" s="1"/>
  <c r="K22406" i="2"/>
  <c r="M22406" i="2" s="1"/>
  <c r="S898" i="2" s="1"/>
  <c r="K22412" i="2"/>
  <c r="M22412" i="2" s="1"/>
  <c r="K9163" i="2"/>
  <c r="K9176" i="2"/>
  <c r="M9176" i="2" s="1"/>
  <c r="AM368" i="2" s="1"/>
  <c r="K9166" i="2"/>
  <c r="M9166" i="2" s="1"/>
  <c r="AC368" i="2" s="1"/>
  <c r="K9155" i="2"/>
  <c r="M9155" i="2" s="1"/>
  <c r="R368" i="2" s="1"/>
  <c r="K9168" i="2"/>
  <c r="M9168" i="2" s="1"/>
  <c r="AE368" i="2" s="1"/>
  <c r="K9158" i="2"/>
  <c r="M9158" i="2" s="1"/>
  <c r="U368" i="2" s="1"/>
  <c r="K9170" i="2"/>
  <c r="M9170" i="2" s="1"/>
  <c r="AG368" i="2" s="1"/>
  <c r="K9160" i="2"/>
  <c r="M9160" i="2" s="1"/>
  <c r="K9172" i="2"/>
  <c r="K9162" i="2"/>
  <c r="M9162" i="2" s="1"/>
  <c r="Y368" i="2" s="1"/>
  <c r="K9152" i="2"/>
  <c r="M9152" i="2" s="1"/>
  <c r="O368" i="2" s="1"/>
  <c r="K9164" i="2"/>
  <c r="M9164" i="2" s="1"/>
  <c r="AA368" i="2" s="1"/>
  <c r="K9154" i="2"/>
  <c r="M9154" i="2" s="1"/>
  <c r="Q368" i="2" s="1"/>
  <c r="K9175" i="2"/>
  <c r="M9175" i="2" s="1"/>
  <c r="AL368" i="2" s="1"/>
  <c r="K9156" i="2"/>
  <c r="M9156" i="2" s="1"/>
  <c r="S368" i="2" s="1"/>
  <c r="K9169" i="2"/>
  <c r="M9169" i="2" s="1"/>
  <c r="AF368" i="2" s="1"/>
  <c r="K9167" i="2"/>
  <c r="K9173" i="2"/>
  <c r="M9173" i="2" s="1"/>
  <c r="AJ368" i="2" s="1"/>
  <c r="K9161" i="2"/>
  <c r="M9161" i="2" s="1"/>
  <c r="X368" i="2" s="1"/>
  <c r="K9159" i="2"/>
  <c r="M9159" i="2" s="1"/>
  <c r="V368" i="2" s="1"/>
  <c r="K9165" i="2"/>
  <c r="M9165" i="2" s="1"/>
  <c r="AB368" i="2" s="1"/>
  <c r="K9171" i="2"/>
  <c r="M9171" i="2" s="1"/>
  <c r="AH368" i="2" s="1"/>
  <c r="K9153" i="2"/>
  <c r="M9153" i="2" s="1"/>
  <c r="P368" i="2" s="1"/>
  <c r="K9174" i="2"/>
  <c r="K9157" i="2"/>
  <c r="K11468" i="2"/>
  <c r="M11468" i="2" s="1"/>
  <c r="AE460" i="2" s="1"/>
  <c r="K11458" i="2"/>
  <c r="M11458" i="2" s="1"/>
  <c r="U460" i="2" s="1"/>
  <c r="K11463" i="2"/>
  <c r="M11463" i="2" s="1"/>
  <c r="Z460" i="2" s="1"/>
  <c r="K11460" i="2"/>
  <c r="M11460" i="2" s="1"/>
  <c r="W460" i="2" s="1"/>
  <c r="K11473" i="2"/>
  <c r="M11473" i="2" s="1"/>
  <c r="AJ460" i="2" s="1"/>
  <c r="K11455" i="2"/>
  <c r="M11455" i="2" s="1"/>
  <c r="R460" i="2" s="1"/>
  <c r="K11452" i="2"/>
  <c r="K11465" i="2"/>
  <c r="M11465" i="2" s="1"/>
  <c r="K11470" i="2"/>
  <c r="M11470" i="2" s="1"/>
  <c r="AG460" i="2" s="1"/>
  <c r="K11475" i="2"/>
  <c r="M11475" i="2" s="1"/>
  <c r="AL460" i="2" s="1"/>
  <c r="K11457" i="2"/>
  <c r="M11457" i="2" s="1"/>
  <c r="T460" i="2" s="1"/>
  <c r="K11462" i="2"/>
  <c r="M11462" i="2" s="1"/>
  <c r="Y460" i="2" s="1"/>
  <c r="K11467" i="2"/>
  <c r="M11467" i="2" s="1"/>
  <c r="AD460" i="2" s="1"/>
  <c r="K11472" i="2"/>
  <c r="M11472" i="2" s="1"/>
  <c r="AI460" i="2" s="1"/>
  <c r="K11454" i="2"/>
  <c r="K11459" i="2"/>
  <c r="K11464" i="2"/>
  <c r="M11464" i="2" s="1"/>
  <c r="AA460" i="2" s="1"/>
  <c r="K11469" i="2"/>
  <c r="M11469" i="2" s="1"/>
  <c r="AF460" i="2" s="1"/>
  <c r="K11474" i="2"/>
  <c r="M11474" i="2" s="1"/>
  <c r="AK460" i="2" s="1"/>
  <c r="K11456" i="2"/>
  <c r="M11456" i="2" s="1"/>
  <c r="S460" i="2" s="1"/>
  <c r="K11453" i="2"/>
  <c r="M11453" i="2" s="1"/>
  <c r="P460" i="2" s="1"/>
  <c r="K11476" i="2"/>
  <c r="M11476" i="2" s="1"/>
  <c r="AM460" i="2" s="1"/>
  <c r="K11466" i="2"/>
  <c r="K11471" i="2"/>
  <c r="K11461" i="2"/>
  <c r="M11461" i="2" s="1"/>
  <c r="X460" i="2" s="1"/>
  <c r="K7048" i="2"/>
  <c r="M7048" i="2" s="1"/>
  <c r="AJ283" i="2" s="1"/>
  <c r="K7030" i="2"/>
  <c r="M7030" i="2" s="1"/>
  <c r="R283" i="2" s="1"/>
  <c r="K7028" i="2"/>
  <c r="M7028" i="2" s="1"/>
  <c r="P283" i="2" s="1"/>
  <c r="K7040" i="2"/>
  <c r="M7040" i="2" s="1"/>
  <c r="AB283" i="2" s="1"/>
  <c r="K7045" i="2"/>
  <c r="M7045" i="2" s="1"/>
  <c r="AG283" i="2" s="1"/>
  <c r="K7036" i="2"/>
  <c r="K7050" i="2"/>
  <c r="K7032" i="2"/>
  <c r="M7032" i="2" s="1"/>
  <c r="T283" i="2" s="1"/>
  <c r="K7037" i="2"/>
  <c r="M7037" i="2" s="1"/>
  <c r="K7044" i="2"/>
  <c r="M7044" i="2" s="1"/>
  <c r="AF283" i="2" s="1"/>
  <c r="K7042" i="2"/>
  <c r="M7042" i="2" s="1"/>
  <c r="AD283" i="2" s="1"/>
  <c r="K7047" i="2"/>
  <c r="M7047" i="2" s="1"/>
  <c r="AI283" i="2" s="1"/>
  <c r="K7029" i="2"/>
  <c r="M7029" i="2" s="1"/>
  <c r="Q283" i="2" s="1"/>
  <c r="K7034" i="2"/>
  <c r="K7039" i="2"/>
  <c r="K7051" i="2"/>
  <c r="M7051" i="2" s="1"/>
  <c r="AM283" i="2" s="1"/>
  <c r="K7049" i="2"/>
  <c r="M7049" i="2" s="1"/>
  <c r="AK283" i="2" s="1"/>
  <c r="K7031" i="2"/>
  <c r="M7031" i="2" s="1"/>
  <c r="S283" i="2" s="1"/>
  <c r="K7043" i="2"/>
  <c r="M7043" i="2" s="1"/>
  <c r="AE283" i="2" s="1"/>
  <c r="K7041" i="2"/>
  <c r="M7041" i="2" s="1"/>
  <c r="AC283" i="2" s="1"/>
  <c r="K7046" i="2"/>
  <c r="M7046" i="2" s="1"/>
  <c r="AH283" i="2" s="1"/>
  <c r="K7035" i="2"/>
  <c r="M7035" i="2" s="1"/>
  <c r="W283" i="2" s="1"/>
  <c r="K7033" i="2"/>
  <c r="K7038" i="2"/>
  <c r="M7038" i="2" s="1"/>
  <c r="Z283" i="2" s="1"/>
  <c r="K7027" i="2"/>
  <c r="M7027" i="2" s="1"/>
  <c r="O283" i="2" s="1"/>
  <c r="K19724" i="2"/>
  <c r="M19724" i="2" s="1"/>
  <c r="AK790" i="2" s="1"/>
  <c r="K19706" i="2"/>
  <c r="M19706" i="2" s="1"/>
  <c r="S790" i="2" s="1"/>
  <c r="K19711" i="2"/>
  <c r="M19711" i="2" s="1"/>
  <c r="X790" i="2" s="1"/>
  <c r="K19716" i="2"/>
  <c r="M19716" i="2" s="1"/>
  <c r="AC790" i="2" s="1"/>
  <c r="K19721" i="2"/>
  <c r="M19721" i="2" s="1"/>
  <c r="AH790" i="2" s="1"/>
  <c r="K19703" i="2"/>
  <c r="K19708" i="2"/>
  <c r="M19708" i="2" s="1"/>
  <c r="U790" i="2" s="1"/>
  <c r="K19713" i="2"/>
  <c r="M19713" i="2" s="1"/>
  <c r="Z790" i="2" s="1"/>
  <c r="K19726" i="2"/>
  <c r="M19726" i="2" s="1"/>
  <c r="AM790" i="2" s="1"/>
  <c r="K19723" i="2"/>
  <c r="M19723" i="2" s="1"/>
  <c r="AJ790" i="2" s="1"/>
  <c r="K19705" i="2"/>
  <c r="M19705" i="2" s="1"/>
  <c r="R790" i="2" s="1"/>
  <c r="K19718" i="2"/>
  <c r="M19718" i="2" s="1"/>
  <c r="AE790" i="2" s="1"/>
  <c r="K19715" i="2"/>
  <c r="K19720" i="2"/>
  <c r="K19710" i="2"/>
  <c r="M19710" i="2" s="1"/>
  <c r="K19725" i="2"/>
  <c r="M19725" i="2" s="1"/>
  <c r="AL790" i="2" s="1"/>
  <c r="K19707" i="2"/>
  <c r="M19707" i="2" s="1"/>
  <c r="T790" i="2" s="1"/>
  <c r="K19712" i="2"/>
  <c r="M19712" i="2" s="1"/>
  <c r="Y790" i="2" s="1"/>
  <c r="K19702" i="2"/>
  <c r="M19702" i="2" s="1"/>
  <c r="O790" i="2" s="1"/>
  <c r="K19717" i="2"/>
  <c r="M19717" i="2" s="1"/>
  <c r="AD790" i="2" s="1"/>
  <c r="K19722" i="2"/>
  <c r="K19704" i="2"/>
  <c r="K19709" i="2"/>
  <c r="M19709" i="2" s="1"/>
  <c r="V790" i="2" s="1"/>
  <c r="K19714" i="2"/>
  <c r="M19714" i="2" s="1"/>
  <c r="AA790" i="2" s="1"/>
  <c r="K19719" i="2"/>
  <c r="M19719" i="2" s="1"/>
  <c r="AF790" i="2" s="1"/>
  <c r="K12505" i="2"/>
  <c r="M12505" i="2" s="1"/>
  <c r="R502" i="2" s="1"/>
  <c r="K12518" i="2"/>
  <c r="M12518" i="2" s="1"/>
  <c r="AE502" i="2" s="1"/>
  <c r="K12508" i="2"/>
  <c r="M12508" i="2" s="1"/>
  <c r="U502" i="2" s="1"/>
  <c r="K12520" i="2"/>
  <c r="K12510" i="2"/>
  <c r="M12510" i="2" s="1"/>
  <c r="K12522" i="2"/>
  <c r="M12522" i="2" s="1"/>
  <c r="AI502" i="2" s="1"/>
  <c r="K12512" i="2"/>
  <c r="M12512" i="2" s="1"/>
  <c r="Y502" i="2" s="1"/>
  <c r="K12502" i="2"/>
  <c r="M12502" i="2" s="1"/>
  <c r="O502" i="2" s="1"/>
  <c r="K12514" i="2"/>
  <c r="M12514" i="2" s="1"/>
  <c r="AA502" i="2" s="1"/>
  <c r="K12504" i="2"/>
  <c r="M12504" i="2" s="1"/>
  <c r="Q502" i="2" s="1"/>
  <c r="K12525" i="2"/>
  <c r="M12525" i="2" s="1"/>
  <c r="AL502" i="2" s="1"/>
  <c r="K12506" i="2"/>
  <c r="K12519" i="2"/>
  <c r="K12517" i="2"/>
  <c r="M12517" i="2" s="1"/>
  <c r="AD502" i="2" s="1"/>
  <c r="K12515" i="2"/>
  <c r="M12515" i="2" s="1"/>
  <c r="AB502" i="2" s="1"/>
  <c r="K12511" i="2"/>
  <c r="M12511" i="2" s="1"/>
  <c r="X502" i="2" s="1"/>
  <c r="K12509" i="2"/>
  <c r="M12509" i="2" s="1"/>
  <c r="V502" i="2" s="1"/>
  <c r="K12507" i="2"/>
  <c r="M12507" i="2" s="1"/>
  <c r="T502" i="2" s="1"/>
  <c r="K12521" i="2"/>
  <c r="M12521" i="2" s="1"/>
  <c r="AH502" i="2" s="1"/>
  <c r="K12503" i="2"/>
  <c r="K12524" i="2"/>
  <c r="K12523" i="2"/>
  <c r="M12523" i="2" s="1"/>
  <c r="AJ502" i="2" s="1"/>
  <c r="K12513" i="2"/>
  <c r="M12513" i="2" s="1"/>
  <c r="Z502" i="2" s="1"/>
  <c r="K12526" i="2"/>
  <c r="M12526" i="2" s="1"/>
  <c r="AM502" i="2" s="1"/>
  <c r="K12516" i="2"/>
  <c r="M12516" i="2" s="1"/>
  <c r="AC502" i="2" s="1"/>
  <c r="K8289" i="2"/>
  <c r="M8289" i="2" s="1"/>
  <c r="AA333" i="2" s="1"/>
  <c r="K8300" i="2"/>
  <c r="M8300" i="2" s="1"/>
  <c r="AL333" i="2" s="1"/>
  <c r="K8283" i="2"/>
  <c r="K8281" i="2"/>
  <c r="K8292" i="2"/>
  <c r="M8292" i="2" s="1"/>
  <c r="AD333" i="2" s="1"/>
  <c r="K8299" i="2"/>
  <c r="M8299" i="2" s="1"/>
  <c r="AK333" i="2" s="1"/>
  <c r="K8295" i="2"/>
  <c r="M8295" i="2" s="1"/>
  <c r="AG333" i="2" s="1"/>
  <c r="K8284" i="2"/>
  <c r="M8284" i="2" s="1"/>
  <c r="V333" i="2" s="1"/>
  <c r="K8277" i="2"/>
  <c r="M8277" i="2" s="1"/>
  <c r="O333" i="2" s="1"/>
  <c r="K8287" i="2"/>
  <c r="M8287" i="2" s="1"/>
  <c r="Y333" i="2" s="1"/>
  <c r="K8296" i="2"/>
  <c r="M8296" i="2" s="1"/>
  <c r="AH333" i="2" s="1"/>
  <c r="K8301" i="2"/>
  <c r="K8298" i="2"/>
  <c r="M8298" i="2" s="1"/>
  <c r="AJ333" i="2" s="1"/>
  <c r="K8279" i="2"/>
  <c r="M8279" i="2" s="1"/>
  <c r="Q333" i="2" s="1"/>
  <c r="K8293" i="2"/>
  <c r="M8293" i="2" s="1"/>
  <c r="AE333" i="2" s="1"/>
  <c r="K8280" i="2"/>
  <c r="M8280" i="2" s="1"/>
  <c r="R333" i="2" s="1"/>
  <c r="K8290" i="2"/>
  <c r="M8290" i="2" s="1"/>
  <c r="K8294" i="2"/>
  <c r="M8294" i="2" s="1"/>
  <c r="AF333" i="2" s="1"/>
  <c r="K8291" i="2"/>
  <c r="K8282" i="2"/>
  <c r="K8286" i="2"/>
  <c r="M8286" i="2" s="1"/>
  <c r="X333" i="2" s="1"/>
  <c r="K8288" i="2"/>
  <c r="M8288" i="2" s="1"/>
  <c r="Z333" i="2" s="1"/>
  <c r="K8297" i="2"/>
  <c r="M8297" i="2" s="1"/>
  <c r="AI333" i="2" s="1"/>
  <c r="K8278" i="2"/>
  <c r="M8278" i="2" s="1"/>
  <c r="P333" i="2" s="1"/>
  <c r="K8285" i="2"/>
  <c r="M8285" i="2" s="1"/>
  <c r="W333" i="2" s="1"/>
  <c r="K19637" i="2"/>
  <c r="M19637" i="2" s="1"/>
  <c r="Y787" i="2" s="1"/>
  <c r="K19627" i="2"/>
  <c r="M19627" i="2" s="1"/>
  <c r="O787" i="2" s="1"/>
  <c r="K19640" i="2"/>
  <c r="K19629" i="2"/>
  <c r="M19629" i="2" s="1"/>
  <c r="Q787" i="2" s="1"/>
  <c r="K19650" i="2"/>
  <c r="M19650" i="2" s="1"/>
  <c r="AL787" i="2" s="1"/>
  <c r="K19632" i="2"/>
  <c r="M19632" i="2" s="1"/>
  <c r="T787" i="2" s="1"/>
  <c r="K19644" i="2"/>
  <c r="M19644" i="2" s="1"/>
  <c r="AF787" i="2" s="1"/>
  <c r="K19642" i="2"/>
  <c r="M19642" i="2" s="1"/>
  <c r="AD787" i="2" s="1"/>
  <c r="K19647" i="2"/>
  <c r="M19647" i="2" s="1"/>
  <c r="AI787" i="2" s="1"/>
  <c r="K19636" i="2"/>
  <c r="K19634" i="2"/>
  <c r="K19639" i="2"/>
  <c r="M19639" i="2" s="1"/>
  <c r="AA787" i="2" s="1"/>
  <c r="K19628" i="2"/>
  <c r="M19628" i="2" s="1"/>
  <c r="P787" i="2" s="1"/>
  <c r="K19649" i="2"/>
  <c r="M19649" i="2" s="1"/>
  <c r="AK787" i="2" s="1"/>
  <c r="K19631" i="2"/>
  <c r="M19631" i="2" s="1"/>
  <c r="S787" i="2" s="1"/>
  <c r="K19651" i="2"/>
  <c r="M19651" i="2" s="1"/>
  <c r="AM787" i="2" s="1"/>
  <c r="K19641" i="2"/>
  <c r="M19641" i="2" s="1"/>
  <c r="AC787" i="2" s="1"/>
  <c r="K19646" i="2"/>
  <c r="M19646" i="2" s="1"/>
  <c r="AH787" i="2" s="1"/>
  <c r="K19643" i="2"/>
  <c r="M19643" i="2" s="1"/>
  <c r="AE787" i="2" s="1"/>
  <c r="K19633" i="2"/>
  <c r="M19633" i="2" s="1"/>
  <c r="U787" i="2" s="1"/>
  <c r="K19638" i="2"/>
  <c r="M19638" i="2" s="1"/>
  <c r="Z787" i="2" s="1"/>
  <c r="K19645" i="2"/>
  <c r="M19645" i="2" s="1"/>
  <c r="AG787" i="2" s="1"/>
  <c r="K19635" i="2"/>
  <c r="M19635" i="2" s="1"/>
  <c r="K19648" i="2"/>
  <c r="M19648" i="2" s="1"/>
  <c r="AJ787" i="2" s="1"/>
  <c r="K19630" i="2"/>
  <c r="M19630" i="2" s="1"/>
  <c r="R787" i="2" s="1"/>
  <c r="K8775" i="2"/>
  <c r="K8756" i="2"/>
  <c r="K8752" i="2"/>
  <c r="M8752" i="2" s="1"/>
  <c r="O352" i="2" s="1"/>
  <c r="K8767" i="2"/>
  <c r="M8767" i="2" s="1"/>
  <c r="AD352" i="2" s="1"/>
  <c r="K8765" i="2"/>
  <c r="M8765" i="2" s="1"/>
  <c r="AB352" i="2" s="1"/>
  <c r="K8768" i="2"/>
  <c r="M8768" i="2" s="1"/>
  <c r="AE352" i="2" s="1"/>
  <c r="K8770" i="2"/>
  <c r="M8770" i="2" s="1"/>
  <c r="AG352" i="2" s="1"/>
  <c r="K8759" i="2"/>
  <c r="M8759" i="2" s="1"/>
  <c r="V352" i="2" s="1"/>
  <c r="K8763" i="2"/>
  <c r="M8763" i="2" s="1"/>
  <c r="Z352" i="2" s="1"/>
  <c r="K8771" i="2"/>
  <c r="K8762" i="2"/>
  <c r="M8762" i="2" s="1"/>
  <c r="K8774" i="2"/>
  <c r="M8774" i="2" s="1"/>
  <c r="AK352" i="2" s="1"/>
  <c r="K8760" i="2"/>
  <c r="M8760" i="2" s="1"/>
  <c r="W352" i="2" s="1"/>
  <c r="K8754" i="2"/>
  <c r="M8754" i="2" s="1"/>
  <c r="Q352" i="2" s="1"/>
  <c r="K8766" i="2"/>
  <c r="M8766" i="2" s="1"/>
  <c r="AC352" i="2" s="1"/>
  <c r="K8757" i="2"/>
  <c r="M8757" i="2" s="1"/>
  <c r="T352" i="2" s="1"/>
  <c r="K8769" i="2"/>
  <c r="M8769" i="2" s="1"/>
  <c r="AF352" i="2" s="1"/>
  <c r="K8758" i="2"/>
  <c r="K8776" i="2"/>
  <c r="M8776" i="2" s="1"/>
  <c r="AM352" i="2" s="1"/>
  <c r="K8761" i="2"/>
  <c r="M8761" i="2" s="1"/>
  <c r="X352" i="2" s="1"/>
  <c r="K8772" i="2"/>
  <c r="M8772" i="2" s="1"/>
  <c r="AI352" i="2" s="1"/>
  <c r="K8755" i="2"/>
  <c r="M8755" i="2" s="1"/>
  <c r="R352" i="2" s="1"/>
  <c r="K8753" i="2"/>
  <c r="M8753" i="2" s="1"/>
  <c r="P352" i="2" s="1"/>
  <c r="K8764" i="2"/>
  <c r="M8764" i="2" s="1"/>
  <c r="AA352" i="2" s="1"/>
  <c r="K8773" i="2"/>
  <c r="K11923" i="2"/>
  <c r="K11905" i="2"/>
  <c r="M11905" i="2" s="1"/>
  <c r="R478" i="2" s="1"/>
  <c r="K11918" i="2"/>
  <c r="M11918" i="2" s="1"/>
  <c r="AE478" i="2" s="1"/>
  <c r="K11915" i="2"/>
  <c r="M11915" i="2" s="1"/>
  <c r="AB478" i="2" s="1"/>
  <c r="K11920" i="2"/>
  <c r="M11920" i="2" s="1"/>
  <c r="AG478" i="2" s="1"/>
  <c r="K11910" i="2"/>
  <c r="M11910" i="2" s="1"/>
  <c r="W478" i="2" s="1"/>
  <c r="K11907" i="2"/>
  <c r="M11907" i="2" s="1"/>
  <c r="T478" i="2" s="1"/>
  <c r="K11912" i="2"/>
  <c r="K11902" i="2"/>
  <c r="M11902" i="2" s="1"/>
  <c r="O478" i="2" s="1"/>
  <c r="K11922" i="2"/>
  <c r="M11922" i="2" s="1"/>
  <c r="AI478" i="2" s="1"/>
  <c r="K11904" i="2"/>
  <c r="M11904" i="2" s="1"/>
  <c r="Q478" i="2" s="1"/>
  <c r="K11925" i="2"/>
  <c r="M11925" i="2" s="1"/>
  <c r="AL478" i="2" s="1"/>
  <c r="K11914" i="2"/>
  <c r="M11914" i="2" s="1"/>
  <c r="K11919" i="2"/>
  <c r="M11919" i="2" s="1"/>
  <c r="AF478" i="2" s="1"/>
  <c r="K11917" i="2"/>
  <c r="M11917" i="2" s="1"/>
  <c r="AD478" i="2" s="1"/>
  <c r="K11924" i="2"/>
  <c r="M11924" i="2" s="1"/>
  <c r="AK478" i="2" s="1"/>
  <c r="K11906" i="2"/>
  <c r="K11911" i="2"/>
  <c r="M11911" i="2" s="1"/>
  <c r="X478" i="2" s="1"/>
  <c r="K11909" i="2"/>
  <c r="M11909" i="2" s="1"/>
  <c r="V478" i="2" s="1"/>
  <c r="K11916" i="2"/>
  <c r="M11916" i="2" s="1"/>
  <c r="AC478" i="2" s="1"/>
  <c r="K11921" i="2"/>
  <c r="M11921" i="2" s="1"/>
  <c r="AH478" i="2" s="1"/>
  <c r="K11903" i="2"/>
  <c r="M11903" i="2" s="1"/>
  <c r="P478" i="2" s="1"/>
  <c r="K11908" i="2"/>
  <c r="M11908" i="2" s="1"/>
  <c r="U478" i="2" s="1"/>
  <c r="K11913" i="2"/>
  <c r="K11926" i="2"/>
  <c r="K3121" i="2"/>
  <c r="M3121" i="2" s="1"/>
  <c r="AH126" i="2" s="1"/>
  <c r="K3103" i="2"/>
  <c r="M3103" i="2" s="1"/>
  <c r="P126" i="2" s="1"/>
  <c r="K3123" i="2"/>
  <c r="M3123" i="2" s="1"/>
  <c r="AJ126" i="2" s="1"/>
  <c r="K3113" i="2"/>
  <c r="M3113" i="2" s="1"/>
  <c r="Z126" i="2" s="1"/>
  <c r="K3126" i="2"/>
  <c r="M3126" i="2" s="1"/>
  <c r="AM126" i="2" s="1"/>
  <c r="K3115" i="2"/>
  <c r="M3115" i="2" s="1"/>
  <c r="AB126" i="2" s="1"/>
  <c r="K3105" i="2"/>
  <c r="M3105" i="2" s="1"/>
  <c r="R126" i="2" s="1"/>
  <c r="K3118" i="2"/>
  <c r="K3107" i="2"/>
  <c r="M3107" i="2" s="1"/>
  <c r="T126" i="2" s="1"/>
  <c r="K3120" i="2"/>
  <c r="M3120" i="2" s="1"/>
  <c r="AG126" i="2" s="1"/>
  <c r="K3110" i="2"/>
  <c r="M3110" i="2" s="1"/>
  <c r="W126" i="2" s="1"/>
  <c r="K3124" i="2"/>
  <c r="M3124" i="2" s="1"/>
  <c r="AK126" i="2" s="1"/>
  <c r="K3112" i="2"/>
  <c r="M3112" i="2" s="1"/>
  <c r="K3102" i="2"/>
  <c r="M3102" i="2" s="1"/>
  <c r="O126" i="2" s="1"/>
  <c r="K3108" i="2"/>
  <c r="K3122" i="2"/>
  <c r="M3122" i="2" s="1"/>
  <c r="AI126" i="2" s="1"/>
  <c r="K3104" i="2"/>
  <c r="M3104" i="2" s="1"/>
  <c r="Q126" i="2" s="1"/>
  <c r="K3125" i="2"/>
  <c r="M3125" i="2" s="1"/>
  <c r="AL126" i="2" s="1"/>
  <c r="K3116" i="2"/>
  <c r="M3116" i="2" s="1"/>
  <c r="AC126" i="2" s="1"/>
  <c r="K3114" i="2"/>
  <c r="M3114" i="2" s="1"/>
  <c r="AA126" i="2" s="1"/>
  <c r="K3119" i="2"/>
  <c r="M3119" i="2" s="1"/>
  <c r="AF126" i="2" s="1"/>
  <c r="K3117" i="2"/>
  <c r="M3117" i="2" s="1"/>
  <c r="AD126" i="2" s="1"/>
  <c r="K3106" i="2"/>
  <c r="K3111" i="2"/>
  <c r="K3109" i="2"/>
  <c r="M3109" i="2" s="1"/>
  <c r="V126" i="2" s="1"/>
  <c r="K5648" i="2"/>
  <c r="M5648" i="2" s="1"/>
  <c r="AJ227" i="2" s="1"/>
  <c r="K5630" i="2"/>
  <c r="M5630" i="2" s="1"/>
  <c r="R227" i="2" s="1"/>
  <c r="K5635" i="2"/>
  <c r="M5635" i="2" s="1"/>
  <c r="W227" i="2" s="1"/>
  <c r="K5640" i="2"/>
  <c r="M5640" i="2" s="1"/>
  <c r="AB227" i="2" s="1"/>
  <c r="K5645" i="2"/>
  <c r="M5645" i="2" s="1"/>
  <c r="AG227" i="2" s="1"/>
  <c r="K5628" i="2"/>
  <c r="K5650" i="2"/>
  <c r="K5632" i="2"/>
  <c r="M5632" i="2" s="1"/>
  <c r="T227" i="2" s="1"/>
  <c r="K5637" i="2"/>
  <c r="M5637" i="2" s="1"/>
  <c r="K5627" i="2"/>
  <c r="M5627" i="2" s="1"/>
  <c r="O227" i="2" s="1"/>
  <c r="K5642" i="2"/>
  <c r="M5642" i="2" s="1"/>
  <c r="AD227" i="2" s="1"/>
  <c r="K5647" i="2"/>
  <c r="M5647" i="2" s="1"/>
  <c r="AI227" i="2" s="1"/>
  <c r="K5629" i="2"/>
  <c r="M5629" i="2" s="1"/>
  <c r="Q227" i="2" s="1"/>
  <c r="K5634" i="2"/>
  <c r="M5634" i="2" s="1"/>
  <c r="V227" i="2" s="1"/>
  <c r="K5639" i="2"/>
  <c r="K5651" i="2"/>
  <c r="M5651" i="2" s="1"/>
  <c r="AM227" i="2" s="1"/>
  <c r="K5649" i="2"/>
  <c r="M5649" i="2" s="1"/>
  <c r="AK227" i="2" s="1"/>
  <c r="K5631" i="2"/>
  <c r="M5631" i="2" s="1"/>
  <c r="S227" i="2" s="1"/>
  <c r="K5644" i="2"/>
  <c r="M5644" i="2" s="1"/>
  <c r="AF227" i="2" s="1"/>
  <c r="K5641" i="2"/>
  <c r="M5641" i="2" s="1"/>
  <c r="AC227" i="2" s="1"/>
  <c r="K5646" i="2"/>
  <c r="M5646" i="2" s="1"/>
  <c r="AH227" i="2" s="1"/>
  <c r="K5643" i="2"/>
  <c r="K5633" i="2"/>
  <c r="K5638" i="2"/>
  <c r="M5638" i="2" s="1"/>
  <c r="Z227" i="2" s="1"/>
  <c r="K5636" i="2"/>
  <c r="M5636" i="2" s="1"/>
  <c r="X227" i="2" s="1"/>
  <c r="K16073" i="2"/>
  <c r="M16073" i="2" s="1"/>
  <c r="AJ644" i="2" s="1"/>
  <c r="K16055" i="2"/>
  <c r="M16055" i="2" s="1"/>
  <c r="R644" i="2" s="1"/>
  <c r="K16068" i="2"/>
  <c r="M16068" i="2" s="1"/>
  <c r="AE644" i="2" s="1"/>
  <c r="K16059" i="2"/>
  <c r="M16059" i="2" s="1"/>
  <c r="V644" i="2" s="1"/>
  <c r="K16065" i="2"/>
  <c r="K16070" i="2"/>
  <c r="K16060" i="2"/>
  <c r="M16060" i="2" s="1"/>
  <c r="W644" i="2" s="1"/>
  <c r="K16057" i="2"/>
  <c r="M16057" i="2" s="1"/>
  <c r="T644" i="2" s="1"/>
  <c r="K16062" i="2"/>
  <c r="M16062" i="2" s="1"/>
  <c r="K16052" i="2"/>
  <c r="M16052" i="2" s="1"/>
  <c r="O644" i="2" s="1"/>
  <c r="K16072" i="2"/>
  <c r="M16072" i="2" s="1"/>
  <c r="AI644" i="2" s="1"/>
  <c r="K16054" i="2"/>
  <c r="M16054" i="2" s="1"/>
  <c r="Q644" i="2" s="1"/>
  <c r="K16074" i="2"/>
  <c r="M16074" i="2" s="1"/>
  <c r="AK644" i="2" s="1"/>
  <c r="K16064" i="2"/>
  <c r="K16069" i="2"/>
  <c r="M16069" i="2" s="1"/>
  <c r="AF644" i="2" s="1"/>
  <c r="K16066" i="2"/>
  <c r="M16066" i="2" s="1"/>
  <c r="AC644" i="2" s="1"/>
  <c r="K16056" i="2"/>
  <c r="M16056" i="2" s="1"/>
  <c r="S644" i="2" s="1"/>
  <c r="K16061" i="2"/>
  <c r="M16061" i="2" s="1"/>
  <c r="X644" i="2" s="1"/>
  <c r="K16058" i="2"/>
  <c r="M16058" i="2" s="1"/>
  <c r="U644" i="2" s="1"/>
  <c r="K16071" i="2"/>
  <c r="M16071" i="2" s="1"/>
  <c r="AH644" i="2" s="1"/>
  <c r="K16053" i="2"/>
  <c r="K16075" i="2"/>
  <c r="K16063" i="2"/>
  <c r="M16063" i="2" s="1"/>
  <c r="Z644" i="2" s="1"/>
  <c r="K16076" i="2"/>
  <c r="M16076" i="2" s="1"/>
  <c r="AM644" i="2" s="1"/>
  <c r="K16067" i="2"/>
  <c r="M16067" i="2" s="1"/>
  <c r="AD644" i="2" s="1"/>
  <c r="K5912" i="2"/>
  <c r="M5912" i="2" s="1"/>
  <c r="Y238" i="2" s="1"/>
  <c r="K5902" i="2"/>
  <c r="M5902" i="2" s="1"/>
  <c r="O238" i="2" s="1"/>
  <c r="K5916" i="2"/>
  <c r="M5916" i="2" s="1"/>
  <c r="AC238" i="2" s="1"/>
  <c r="K5922" i="2"/>
  <c r="K5904" i="2"/>
  <c r="K5925" i="2"/>
  <c r="M5925" i="2" s="1"/>
  <c r="AL238" i="2" s="1"/>
  <c r="K5908" i="2"/>
  <c r="M5908" i="2" s="1"/>
  <c r="U238" i="2" s="1"/>
  <c r="K5914" i="2"/>
  <c r="M5914" i="2" s="1"/>
  <c r="AA238" i="2" s="1"/>
  <c r="K5919" i="2"/>
  <c r="M5919" i="2" s="1"/>
  <c r="AF238" i="2" s="1"/>
  <c r="K5917" i="2"/>
  <c r="M5917" i="2" s="1"/>
  <c r="AD238" i="2" s="1"/>
  <c r="K5906" i="2"/>
  <c r="M5906" i="2" s="1"/>
  <c r="S238" i="2" s="1"/>
  <c r="K5911" i="2"/>
  <c r="M5911" i="2" s="1"/>
  <c r="X238" i="2" s="1"/>
  <c r="K5909" i="2"/>
  <c r="K5921" i="2"/>
  <c r="M5921" i="2" s="1"/>
  <c r="AH238" i="2" s="1"/>
  <c r="K5903" i="2"/>
  <c r="M5903" i="2" s="1"/>
  <c r="P238" i="2" s="1"/>
  <c r="K5923" i="2"/>
  <c r="M5923" i="2" s="1"/>
  <c r="AJ238" i="2" s="1"/>
  <c r="K5913" i="2"/>
  <c r="M5913" i="2" s="1"/>
  <c r="Z238" i="2" s="1"/>
  <c r="K5926" i="2"/>
  <c r="M5926" i="2" s="1"/>
  <c r="AM238" i="2" s="1"/>
  <c r="K5915" i="2"/>
  <c r="M5915" i="2" s="1"/>
  <c r="AB238" i="2" s="1"/>
  <c r="K5905" i="2"/>
  <c r="M5905" i="2" s="1"/>
  <c r="R238" i="2" s="1"/>
  <c r="K5918" i="2"/>
  <c r="K5907" i="2"/>
  <c r="M5907" i="2" s="1"/>
  <c r="T238" i="2" s="1"/>
  <c r="K5920" i="2"/>
  <c r="M5920" i="2" s="1"/>
  <c r="AG238" i="2" s="1"/>
  <c r="K5910" i="2"/>
  <c r="M5910" i="2" s="1"/>
  <c r="K5924" i="2"/>
  <c r="M5924" i="2" s="1"/>
  <c r="AK238" i="2" s="1"/>
  <c r="K5825" i="2"/>
  <c r="M5825" i="2" s="1"/>
  <c r="AL234" i="2" s="1"/>
  <c r="K5807" i="2"/>
  <c r="M5807" i="2" s="1"/>
  <c r="T234" i="2" s="1"/>
  <c r="K5804" i="2"/>
  <c r="K5817" i="2"/>
  <c r="K5822" i="2"/>
  <c r="M5822" i="2" s="1"/>
  <c r="AI234" i="2" s="1"/>
  <c r="K5803" i="2"/>
  <c r="M5803" i="2" s="1"/>
  <c r="P234" i="2" s="1"/>
  <c r="K5809" i="2"/>
  <c r="M5809" i="2" s="1"/>
  <c r="V234" i="2" s="1"/>
  <c r="K5814" i="2"/>
  <c r="M5814" i="2" s="1"/>
  <c r="AA234" i="2" s="1"/>
  <c r="K5820" i="2"/>
  <c r="M5820" i="2" s="1"/>
  <c r="AG234" i="2" s="1"/>
  <c r="K5824" i="2"/>
  <c r="M5824" i="2" s="1"/>
  <c r="AK234" i="2" s="1"/>
  <c r="K5806" i="2"/>
  <c r="K5812" i="2"/>
  <c r="K5826" i="2"/>
  <c r="M5826" i="2" s="1"/>
  <c r="AM234" i="2" s="1"/>
  <c r="K5816" i="2"/>
  <c r="M5816" i="2" s="1"/>
  <c r="AC234" i="2" s="1"/>
  <c r="K5821" i="2"/>
  <c r="M5821" i="2" s="1"/>
  <c r="AH234" i="2" s="1"/>
  <c r="K5819" i="2"/>
  <c r="M5819" i="2" s="1"/>
  <c r="AF234" i="2" s="1"/>
  <c r="K5818" i="2"/>
  <c r="M5818" i="2" s="1"/>
  <c r="AE234" i="2" s="1"/>
  <c r="K5808" i="2"/>
  <c r="M5808" i="2" s="1"/>
  <c r="U234" i="2" s="1"/>
  <c r="K5813" i="2"/>
  <c r="M5813" i="2" s="1"/>
  <c r="K5810" i="2"/>
  <c r="K5823" i="2"/>
  <c r="M5823" i="2" s="1"/>
  <c r="AJ234" i="2" s="1"/>
  <c r="K5805" i="2"/>
  <c r="M5805" i="2" s="1"/>
  <c r="R234" i="2" s="1"/>
  <c r="K5802" i="2"/>
  <c r="M5802" i="2" s="1"/>
  <c r="O234" i="2" s="1"/>
  <c r="K5815" i="2"/>
  <c r="M5815" i="2" s="1"/>
  <c r="AB234" i="2" s="1"/>
  <c r="K5811" i="2"/>
  <c r="M5811" i="2" s="1"/>
  <c r="X234" i="2" s="1"/>
  <c r="K8665" i="2"/>
  <c r="M8665" i="2" s="1"/>
  <c r="AB348" i="2" s="1"/>
  <c r="K8676" i="2"/>
  <c r="K8672" i="2"/>
  <c r="K8657" i="2"/>
  <c r="M8657" i="2" s="1"/>
  <c r="T348" i="2" s="1"/>
  <c r="K8668" i="2"/>
  <c r="M8668" i="2" s="1"/>
  <c r="AE348" i="2" s="1"/>
  <c r="K8669" i="2"/>
  <c r="M8669" i="2" s="1"/>
  <c r="AF348" i="2" s="1"/>
  <c r="K8671" i="2"/>
  <c r="M8671" i="2" s="1"/>
  <c r="AH348" i="2" s="1"/>
  <c r="K8660" i="2"/>
  <c r="M8660" i="2" s="1"/>
  <c r="W348" i="2" s="1"/>
  <c r="K8667" i="2"/>
  <c r="M8667" i="2" s="1"/>
  <c r="AD348" i="2" s="1"/>
  <c r="K8663" i="2"/>
  <c r="K8652" i="2"/>
  <c r="K8661" i="2"/>
  <c r="M8661" i="2" s="1"/>
  <c r="X348" i="2" s="1"/>
  <c r="K8674" i="2"/>
  <c r="M8674" i="2" s="1"/>
  <c r="AK348" i="2" s="1"/>
  <c r="K8655" i="2"/>
  <c r="M8655" i="2" s="1"/>
  <c r="R348" i="2" s="1"/>
  <c r="K8659" i="2"/>
  <c r="M8659" i="2" s="1"/>
  <c r="V348" i="2" s="1"/>
  <c r="K8664" i="2"/>
  <c r="M8664" i="2" s="1"/>
  <c r="AA348" i="2" s="1"/>
  <c r="K8666" i="2"/>
  <c r="M8666" i="2" s="1"/>
  <c r="AC348" i="2" s="1"/>
  <c r="K8670" i="2"/>
  <c r="M8670" i="2" s="1"/>
  <c r="AG348" i="2" s="1"/>
  <c r="K8656" i="2"/>
  <c r="K8658" i="2"/>
  <c r="M8658" i="2" s="1"/>
  <c r="U348" i="2" s="1"/>
  <c r="K8662" i="2"/>
  <c r="M8662" i="2" s="1"/>
  <c r="K8675" i="2"/>
  <c r="M8675" i="2" s="1"/>
  <c r="AL348" i="2" s="1"/>
  <c r="K8673" i="2"/>
  <c r="M8673" i="2" s="1"/>
  <c r="AJ348" i="2" s="1"/>
  <c r="K8654" i="2"/>
  <c r="M8654" i="2" s="1"/>
  <c r="Q348" i="2" s="1"/>
  <c r="K8653" i="2"/>
  <c r="M8653" i="2" s="1"/>
  <c r="P348" i="2" s="1"/>
  <c r="K24045" i="2"/>
  <c r="M24045" i="2" s="1"/>
  <c r="AG963" i="2" s="1"/>
  <c r="K24035" i="2"/>
  <c r="M24035" i="2" s="1"/>
  <c r="W963" i="2" s="1"/>
  <c r="K24047" i="2"/>
  <c r="M24047" i="2" s="1"/>
  <c r="AI963" i="2" s="1"/>
  <c r="K24037" i="2"/>
  <c r="M24037" i="2" s="1"/>
  <c r="Y963" i="2" s="1"/>
  <c r="K24027" i="2"/>
  <c r="M24027" i="2" s="1"/>
  <c r="O963" i="2" s="1"/>
  <c r="K24039" i="2"/>
  <c r="M24039" i="2" s="1"/>
  <c r="AA963" i="2" s="1"/>
  <c r="K24029" i="2"/>
  <c r="M24029" i="2" s="1"/>
  <c r="Q963" i="2" s="1"/>
  <c r="K24050" i="2"/>
  <c r="M24050" i="2" s="1"/>
  <c r="AL963" i="2" s="1"/>
  <c r="K24044" i="2"/>
  <c r="K24042" i="2"/>
  <c r="M24042" i="2" s="1"/>
  <c r="AD963" i="2" s="1"/>
  <c r="K24036" i="2"/>
  <c r="M24036" i="2" s="1"/>
  <c r="X963" i="2" s="1"/>
  <c r="K24034" i="2"/>
  <c r="M24034" i="2" s="1"/>
  <c r="V963" i="2" s="1"/>
  <c r="K24046" i="2"/>
  <c r="M24046" i="2" s="1"/>
  <c r="AH963" i="2" s="1"/>
  <c r="K24028" i="2"/>
  <c r="M24028" i="2" s="1"/>
  <c r="P963" i="2" s="1"/>
  <c r="K24049" i="2"/>
  <c r="M24049" i="2" s="1"/>
  <c r="AK963" i="2" s="1"/>
  <c r="K24038" i="2"/>
  <c r="M24038" i="2" s="1"/>
  <c r="Z963" i="2" s="1"/>
  <c r="K24051" i="2"/>
  <c r="K24041" i="2"/>
  <c r="K24030" i="2"/>
  <c r="M24030" i="2" s="1"/>
  <c r="R963" i="2" s="1"/>
  <c r="K24043" i="2"/>
  <c r="M24043" i="2" s="1"/>
  <c r="AE963" i="2" s="1"/>
  <c r="K24033" i="2"/>
  <c r="M24033" i="2" s="1"/>
  <c r="U963" i="2" s="1"/>
  <c r="K24031" i="2"/>
  <c r="M24031" i="2" s="1"/>
  <c r="S963" i="2" s="1"/>
  <c r="K24048" i="2"/>
  <c r="M24048" i="2" s="1"/>
  <c r="AJ963" i="2" s="1"/>
  <c r="K24040" i="2"/>
  <c r="M24040" i="2" s="1"/>
  <c r="AB963" i="2" s="1"/>
  <c r="K24032" i="2"/>
  <c r="M24032" i="2" s="1"/>
  <c r="T963" i="2" s="1"/>
  <c r="K10107" i="2"/>
  <c r="K10112" i="2"/>
  <c r="M10112" i="2" s="1"/>
  <c r="Y406" i="2" s="1"/>
  <c r="K10102" i="2"/>
  <c r="M10102" i="2" s="1"/>
  <c r="O406" i="2" s="1"/>
  <c r="K10122" i="2"/>
  <c r="M10122" i="2" s="1"/>
  <c r="AI406" i="2" s="1"/>
  <c r="K10104" i="2"/>
  <c r="M10104" i="2" s="1"/>
  <c r="Q406" i="2" s="1"/>
  <c r="K10125" i="2"/>
  <c r="M10125" i="2" s="1"/>
  <c r="AL406" i="2" s="1"/>
  <c r="K10114" i="2"/>
  <c r="M10114" i="2" s="1"/>
  <c r="AA406" i="2" s="1"/>
  <c r="K10119" i="2"/>
  <c r="M10119" i="2" s="1"/>
  <c r="AF406" i="2" s="1"/>
  <c r="K10109" i="2"/>
  <c r="K10124" i="2"/>
  <c r="M10124" i="2" s="1"/>
  <c r="AK406" i="2" s="1"/>
  <c r="K10106" i="2"/>
  <c r="M10106" i="2" s="1"/>
  <c r="S406" i="2" s="1"/>
  <c r="K10111" i="2"/>
  <c r="M10111" i="2" s="1"/>
  <c r="X406" i="2" s="1"/>
  <c r="K10117" i="2"/>
  <c r="M10117" i="2" s="1"/>
  <c r="AD406" i="2" s="1"/>
  <c r="K10116" i="2"/>
  <c r="M10116" i="2" s="1"/>
  <c r="AC406" i="2" s="1"/>
  <c r="K10121" i="2"/>
  <c r="M10121" i="2" s="1"/>
  <c r="AH406" i="2" s="1"/>
  <c r="K10103" i="2"/>
  <c r="K10108" i="2"/>
  <c r="K10113" i="2"/>
  <c r="M10113" i="2" s="1"/>
  <c r="Z406" i="2" s="1"/>
  <c r="K10126" i="2"/>
  <c r="M10126" i="2" s="1"/>
  <c r="AM406" i="2" s="1"/>
  <c r="K10123" i="2"/>
  <c r="M10123" i="2" s="1"/>
  <c r="AJ406" i="2" s="1"/>
  <c r="K10105" i="2"/>
  <c r="M10105" i="2" s="1"/>
  <c r="R406" i="2" s="1"/>
  <c r="K10118" i="2"/>
  <c r="M10118" i="2" s="1"/>
  <c r="AE406" i="2" s="1"/>
  <c r="K10115" i="2"/>
  <c r="M10115" i="2" s="1"/>
  <c r="AB406" i="2" s="1"/>
  <c r="K10120" i="2"/>
  <c r="K10110" i="2"/>
  <c r="K725" i="2"/>
  <c r="M725" i="2" s="1"/>
  <c r="AL30" i="2" s="1"/>
  <c r="K707" i="2"/>
  <c r="M707" i="2" s="1"/>
  <c r="T30" i="2" s="1"/>
  <c r="K712" i="2"/>
  <c r="M712" i="2" s="1"/>
  <c r="Y30" i="2" s="1"/>
  <c r="K719" i="2"/>
  <c r="M719" i="2" s="1"/>
  <c r="AF30" i="2" s="1"/>
  <c r="K717" i="2"/>
  <c r="M717" i="2" s="1"/>
  <c r="AD30" i="2" s="1"/>
  <c r="K722" i="2"/>
  <c r="M722" i="2" s="1"/>
  <c r="AI30" i="2" s="1"/>
  <c r="K704" i="2"/>
  <c r="M704" i="2" s="1"/>
  <c r="Q30" i="2" s="1"/>
  <c r="K709" i="2"/>
  <c r="K714" i="2"/>
  <c r="M714" i="2" s="1"/>
  <c r="AA30" i="2" s="1"/>
  <c r="K726" i="2"/>
  <c r="M726" i="2" s="1"/>
  <c r="AM30" i="2" s="1"/>
  <c r="K724" i="2"/>
  <c r="M724" i="2" s="1"/>
  <c r="AK30" i="2" s="1"/>
  <c r="K706" i="2"/>
  <c r="M706" i="2" s="1"/>
  <c r="S30" i="2" s="1"/>
  <c r="K718" i="2"/>
  <c r="M718" i="2" s="1"/>
  <c r="AE30" i="2" s="1"/>
  <c r="K716" i="2"/>
  <c r="M716" i="2" s="1"/>
  <c r="AC30" i="2" s="1"/>
  <c r="K721" i="2"/>
  <c r="M721" i="2" s="1"/>
  <c r="AH30" i="2" s="1"/>
  <c r="K710" i="2"/>
  <c r="M710" i="2" s="1"/>
  <c r="W30" i="2" s="1"/>
  <c r="K708" i="2"/>
  <c r="M708" i="2" s="1"/>
  <c r="U30" i="2" s="1"/>
  <c r="K713" i="2"/>
  <c r="M713" i="2" s="1"/>
  <c r="Z30" i="2" s="1"/>
  <c r="K702" i="2"/>
  <c r="M702" i="2" s="1"/>
  <c r="O30" i="2" s="1"/>
  <c r="K723" i="2"/>
  <c r="M723" i="2" s="1"/>
  <c r="AJ30" i="2" s="1"/>
  <c r="K705" i="2"/>
  <c r="M705" i="2" s="1"/>
  <c r="R30" i="2" s="1"/>
  <c r="K711" i="2"/>
  <c r="M711" i="2" s="1"/>
  <c r="X30" i="2" s="1"/>
  <c r="K715" i="2"/>
  <c r="M715" i="2" s="1"/>
  <c r="K720" i="2"/>
  <c r="K703" i="2"/>
  <c r="M703" i="2" s="1"/>
  <c r="P30" i="2" s="1"/>
  <c r="K2453" i="2"/>
  <c r="M2453" i="2" s="1"/>
  <c r="P100" i="2" s="1"/>
  <c r="K2474" i="2"/>
  <c r="M2474" i="2" s="1"/>
  <c r="AK100" i="2" s="1"/>
  <c r="K2456" i="2"/>
  <c r="M2456" i="2" s="1"/>
  <c r="S100" i="2" s="1"/>
  <c r="K2476" i="2"/>
  <c r="M2476" i="2" s="1"/>
  <c r="AM100" i="2" s="1"/>
  <c r="K2466" i="2"/>
  <c r="M2466" i="2" s="1"/>
  <c r="AC100" i="2" s="1"/>
  <c r="K2470" i="2"/>
  <c r="K2468" i="2"/>
  <c r="K2458" i="2"/>
  <c r="M2458" i="2" s="1"/>
  <c r="U100" i="2" s="1"/>
  <c r="K2462" i="2"/>
  <c r="M2462" i="2" s="1"/>
  <c r="Y100" i="2" s="1"/>
  <c r="K2460" i="2"/>
  <c r="M2460" i="2" s="1"/>
  <c r="K2473" i="2"/>
  <c r="M2473" i="2" s="1"/>
  <c r="AJ100" i="2" s="1"/>
  <c r="K2454" i="2"/>
  <c r="M2454" i="2" s="1"/>
  <c r="Q100" i="2" s="1"/>
  <c r="K2452" i="2"/>
  <c r="M2452" i="2" s="1"/>
  <c r="O100" i="2" s="1"/>
  <c r="K2465" i="2"/>
  <c r="M2465" i="2" s="1"/>
  <c r="AB100" i="2" s="1"/>
  <c r="K2471" i="2"/>
  <c r="K2475" i="2"/>
  <c r="M2475" i="2" s="1"/>
  <c r="AL100" i="2" s="1"/>
  <c r="K2457" i="2"/>
  <c r="M2457" i="2" s="1"/>
  <c r="T100" i="2" s="1"/>
  <c r="K2463" i="2"/>
  <c r="M2463" i="2" s="1"/>
  <c r="Z100" i="2" s="1"/>
  <c r="K2469" i="2"/>
  <c r="M2469" i="2" s="1"/>
  <c r="AF100" i="2" s="1"/>
  <c r="K2467" i="2"/>
  <c r="M2467" i="2" s="1"/>
  <c r="AD100" i="2" s="1"/>
  <c r="K2472" i="2"/>
  <c r="M2472" i="2" s="1"/>
  <c r="AI100" i="2" s="1"/>
  <c r="K2455" i="2"/>
  <c r="K2461" i="2"/>
  <c r="K2459" i="2"/>
  <c r="M2459" i="2" s="1"/>
  <c r="V100" i="2" s="1"/>
  <c r="K2464" i="2"/>
  <c r="M2464" i="2" s="1"/>
  <c r="AA100" i="2" s="1"/>
  <c r="K11035" i="2"/>
  <c r="M11035" i="2" s="1"/>
  <c r="W443" i="2" s="1"/>
  <c r="K11048" i="2"/>
  <c r="M11048" i="2" s="1"/>
  <c r="AJ443" i="2" s="1"/>
  <c r="K11030" i="2"/>
  <c r="M11030" i="2" s="1"/>
  <c r="R443" i="2" s="1"/>
  <c r="K11027" i="2"/>
  <c r="M11027" i="2" s="1"/>
  <c r="O443" i="2" s="1"/>
  <c r="K11040" i="2"/>
  <c r="K11045" i="2"/>
  <c r="K11050" i="2"/>
  <c r="M11050" i="2" s="1"/>
  <c r="AL443" i="2" s="1"/>
  <c r="K11032" i="2"/>
  <c r="M11032" i="2" s="1"/>
  <c r="T443" i="2" s="1"/>
  <c r="K11037" i="2"/>
  <c r="M11037" i="2" s="1"/>
  <c r="Y443" i="2" s="1"/>
  <c r="K11044" i="2"/>
  <c r="M11044" i="2" s="1"/>
  <c r="AF443" i="2" s="1"/>
  <c r="K11042" i="2"/>
  <c r="M11042" i="2" s="1"/>
  <c r="AD443" i="2" s="1"/>
  <c r="K11047" i="2"/>
  <c r="M11047" i="2" s="1"/>
  <c r="AI443" i="2" s="1"/>
  <c r="K11029" i="2"/>
  <c r="K11036" i="2"/>
  <c r="K11034" i="2"/>
  <c r="M11034" i="2" s="1"/>
  <c r="V443" i="2" s="1"/>
  <c r="K11039" i="2"/>
  <c r="M11039" i="2" s="1"/>
  <c r="AA443" i="2" s="1"/>
  <c r="K11028" i="2"/>
  <c r="M11028" i="2" s="1"/>
  <c r="P443" i="2" s="1"/>
  <c r="K11049" i="2"/>
  <c r="M11049" i="2" s="1"/>
  <c r="AK443" i="2" s="1"/>
  <c r="K11031" i="2"/>
  <c r="M11031" i="2" s="1"/>
  <c r="S443" i="2" s="1"/>
  <c r="K11051" i="2"/>
  <c r="M11051" i="2" s="1"/>
  <c r="AM443" i="2" s="1"/>
  <c r="K11041" i="2"/>
  <c r="K11046" i="2"/>
  <c r="K11043" i="2"/>
  <c r="M11043" i="2" s="1"/>
  <c r="K11033" i="2"/>
  <c r="M11033" i="2" s="1"/>
  <c r="U443" i="2" s="1"/>
  <c r="K11038" i="2"/>
  <c r="M11038" i="2" s="1"/>
  <c r="Z443" i="2" s="1"/>
  <c r="K16481" i="2"/>
  <c r="M16481" i="2" s="1"/>
  <c r="S661" i="2" s="1"/>
  <c r="K16486" i="2"/>
  <c r="M16486" i="2" s="1"/>
  <c r="X661" i="2" s="1"/>
  <c r="K16484" i="2"/>
  <c r="M16484" i="2" s="1"/>
  <c r="V661" i="2" s="1"/>
  <c r="K16496" i="2"/>
  <c r="K16478" i="2"/>
  <c r="K16498" i="2"/>
  <c r="M16498" i="2" s="1"/>
  <c r="AJ661" i="2" s="1"/>
  <c r="K16488" i="2"/>
  <c r="M16488" i="2" s="1"/>
  <c r="K16501" i="2"/>
  <c r="M16501" i="2" s="1"/>
  <c r="AM661" i="2" s="1"/>
  <c r="K16490" i="2"/>
  <c r="M16490" i="2" s="1"/>
  <c r="AB661" i="2" s="1"/>
  <c r="K16480" i="2"/>
  <c r="M16480" i="2" s="1"/>
  <c r="R661" i="2" s="1"/>
  <c r="K16493" i="2"/>
  <c r="M16493" i="2" s="1"/>
  <c r="AE661" i="2" s="1"/>
  <c r="K16482" i="2"/>
  <c r="K16495" i="2"/>
  <c r="K16485" i="2"/>
  <c r="M16485" i="2" s="1"/>
  <c r="W661" i="2" s="1"/>
  <c r="K16483" i="2"/>
  <c r="M16483" i="2" s="1"/>
  <c r="U661" i="2" s="1"/>
  <c r="K16487" i="2"/>
  <c r="M16487" i="2" s="1"/>
  <c r="Y661" i="2" s="1"/>
  <c r="K16477" i="2"/>
  <c r="M16477" i="2" s="1"/>
  <c r="O661" i="2" s="1"/>
  <c r="K16491" i="2"/>
  <c r="M16491" i="2" s="1"/>
  <c r="AC661" i="2" s="1"/>
  <c r="K16497" i="2"/>
  <c r="M16497" i="2" s="1"/>
  <c r="AI661" i="2" s="1"/>
  <c r="K16479" i="2"/>
  <c r="K16500" i="2"/>
  <c r="K16499" i="2"/>
  <c r="M16499" i="2" s="1"/>
  <c r="AK661" i="2" s="1"/>
  <c r="K16489" i="2"/>
  <c r="M16489" i="2" s="1"/>
  <c r="AA661" i="2" s="1"/>
  <c r="K16494" i="2"/>
  <c r="M16494" i="2" s="1"/>
  <c r="AF661" i="2" s="1"/>
  <c r="K16492" i="2"/>
  <c r="M16492" i="2" s="1"/>
  <c r="AD661" i="2" s="1"/>
  <c r="K18317" i="2"/>
  <c r="M18317" i="2" s="1"/>
  <c r="AD734" i="2" s="1"/>
  <c r="K18322" i="2"/>
  <c r="M18322" i="2" s="1"/>
  <c r="AI734" i="2" s="1"/>
  <c r="K18304" i="2"/>
  <c r="K18309" i="2"/>
  <c r="M18309" i="2" s="1"/>
  <c r="V734" i="2" s="1"/>
  <c r="K18314" i="2"/>
  <c r="M18314" i="2" s="1"/>
  <c r="AA734" i="2" s="1"/>
  <c r="K18326" i="2"/>
  <c r="M18326" i="2" s="1"/>
  <c r="AM734" i="2" s="1"/>
  <c r="K18324" i="2"/>
  <c r="M18324" i="2" s="1"/>
  <c r="AK734" i="2" s="1"/>
  <c r="K18306" i="2"/>
  <c r="M18306" i="2" s="1"/>
  <c r="S734" i="2" s="1"/>
  <c r="K18318" i="2"/>
  <c r="M18318" i="2" s="1"/>
  <c r="AE734" i="2" s="1"/>
  <c r="K18316" i="2"/>
  <c r="M18316" i="2" s="1"/>
  <c r="AC734" i="2" s="1"/>
  <c r="K18321" i="2"/>
  <c r="K18310" i="2"/>
  <c r="M18310" i="2" s="1"/>
  <c r="W734" i="2" s="1"/>
  <c r="K18308" i="2"/>
  <c r="M18308" i="2" s="1"/>
  <c r="U734" i="2" s="1"/>
  <c r="K18313" i="2"/>
  <c r="M18313" i="2" s="1"/>
  <c r="Z734" i="2" s="1"/>
  <c r="K18302" i="2"/>
  <c r="M18302" i="2" s="1"/>
  <c r="O734" i="2" s="1"/>
  <c r="K18323" i="2"/>
  <c r="M18323" i="2" s="1"/>
  <c r="AJ734" i="2" s="1"/>
  <c r="K18305" i="2"/>
  <c r="M18305" i="2" s="1"/>
  <c r="R734" i="2" s="1"/>
  <c r="K18319" i="2"/>
  <c r="M18319" i="2" s="1"/>
  <c r="AF734" i="2" s="1"/>
  <c r="K18315" i="2"/>
  <c r="K18320" i="2"/>
  <c r="M18320" i="2" s="1"/>
  <c r="AG734" i="2" s="1"/>
  <c r="K18311" i="2"/>
  <c r="M18311" i="2" s="1"/>
  <c r="X734" i="2" s="1"/>
  <c r="K18325" i="2"/>
  <c r="M18325" i="2" s="1"/>
  <c r="AL734" i="2" s="1"/>
  <c r="K18307" i="2"/>
  <c r="M18307" i="2" s="1"/>
  <c r="T734" i="2" s="1"/>
  <c r="K18312" i="2"/>
  <c r="M18312" i="2" s="1"/>
  <c r="K18303" i="2"/>
  <c r="M18303" i="2" s="1"/>
  <c r="P734" i="2" s="1"/>
  <c r="K11259" i="2"/>
  <c r="M11259" i="2" s="1"/>
  <c r="V452" i="2" s="1"/>
  <c r="K11264" i="2"/>
  <c r="K11253" i="2"/>
  <c r="K11274" i="2"/>
  <c r="M11274" i="2" s="1"/>
  <c r="AK452" i="2" s="1"/>
  <c r="K11256" i="2"/>
  <c r="M11256" i="2" s="1"/>
  <c r="S452" i="2" s="1"/>
  <c r="K11261" i="2"/>
  <c r="M11261" i="2" s="1"/>
  <c r="X452" i="2" s="1"/>
  <c r="K11276" i="2"/>
  <c r="M11276" i="2" s="1"/>
  <c r="AM452" i="2" s="1"/>
  <c r="K11266" i="2"/>
  <c r="M11266" i="2" s="1"/>
  <c r="AC452" i="2" s="1"/>
  <c r="K11271" i="2"/>
  <c r="M11271" i="2" s="1"/>
  <c r="AH452" i="2" s="1"/>
  <c r="K11269" i="2"/>
  <c r="K11268" i="2"/>
  <c r="K11258" i="2"/>
  <c r="M11258" i="2" s="1"/>
  <c r="U452" i="2" s="1"/>
  <c r="K11263" i="2"/>
  <c r="M11263" i="2" s="1"/>
  <c r="K11260" i="2"/>
  <c r="M11260" i="2" s="1"/>
  <c r="W452" i="2" s="1"/>
  <c r="K11273" i="2"/>
  <c r="M11273" i="2" s="1"/>
  <c r="AJ452" i="2" s="1"/>
  <c r="K11255" i="2"/>
  <c r="M11255" i="2" s="1"/>
  <c r="R452" i="2" s="1"/>
  <c r="K11252" i="2"/>
  <c r="M11252" i="2" s="1"/>
  <c r="O452" i="2" s="1"/>
  <c r="K11265" i="2"/>
  <c r="K11270" i="2"/>
  <c r="K11275" i="2"/>
  <c r="M11275" i="2" s="1"/>
  <c r="AL452" i="2" s="1"/>
  <c r="K11257" i="2"/>
  <c r="M11257" i="2" s="1"/>
  <c r="T452" i="2" s="1"/>
  <c r="K11262" i="2"/>
  <c r="M11262" i="2" s="1"/>
  <c r="Y452" i="2" s="1"/>
  <c r="K11267" i="2"/>
  <c r="M11267" i="2" s="1"/>
  <c r="AD452" i="2" s="1"/>
  <c r="K11272" i="2"/>
  <c r="M11272" i="2" s="1"/>
  <c r="AI452" i="2" s="1"/>
  <c r="K11254" i="2"/>
  <c r="M11254" i="2" s="1"/>
  <c r="Q452" i="2" s="1"/>
  <c r="K24188" i="2"/>
  <c r="K24201" i="2"/>
  <c r="K24192" i="2"/>
  <c r="M24192" i="2" s="1"/>
  <c r="AD969" i="2" s="1"/>
  <c r="K24198" i="2"/>
  <c r="M24198" i="2" s="1"/>
  <c r="AJ969" i="2" s="1"/>
  <c r="K24180" i="2"/>
  <c r="M24180" i="2" s="1"/>
  <c r="R969" i="2" s="1"/>
  <c r="K24193" i="2"/>
  <c r="M24193" i="2" s="1"/>
  <c r="AE969" i="2" s="1"/>
  <c r="K24184" i="2"/>
  <c r="M24184" i="2" s="1"/>
  <c r="V969" i="2" s="1"/>
  <c r="K24190" i="2"/>
  <c r="M24190" i="2" s="1"/>
  <c r="AB969" i="2" s="1"/>
  <c r="K24195" i="2"/>
  <c r="K24185" i="2"/>
  <c r="M24185" i="2" s="1"/>
  <c r="K24182" i="2"/>
  <c r="M24182" i="2" s="1"/>
  <c r="T969" i="2" s="1"/>
  <c r="K24187" i="2"/>
  <c r="M24187" i="2" s="1"/>
  <c r="Y969" i="2" s="1"/>
  <c r="K24177" i="2"/>
  <c r="M24177" i="2" s="1"/>
  <c r="O969" i="2" s="1"/>
  <c r="K24197" i="2"/>
  <c r="M24197" i="2" s="1"/>
  <c r="AI969" i="2" s="1"/>
  <c r="K24179" i="2"/>
  <c r="M24179" i="2" s="1"/>
  <c r="Q969" i="2" s="1"/>
  <c r="K24199" i="2"/>
  <c r="M24199" i="2" s="1"/>
  <c r="AK969" i="2" s="1"/>
  <c r="K24189" i="2"/>
  <c r="K24194" i="2"/>
  <c r="K24191" i="2"/>
  <c r="M24191" i="2" s="1"/>
  <c r="AC969" i="2" s="1"/>
  <c r="K24181" i="2"/>
  <c r="M24181" i="2" s="1"/>
  <c r="S969" i="2" s="1"/>
  <c r="K24186" i="2"/>
  <c r="M24186" i="2" s="1"/>
  <c r="X969" i="2" s="1"/>
  <c r="K24183" i="2"/>
  <c r="M24183" i="2" s="1"/>
  <c r="U969" i="2" s="1"/>
  <c r="K24196" i="2"/>
  <c r="M24196" i="2" s="1"/>
  <c r="AH969" i="2" s="1"/>
  <c r="K24178" i="2"/>
  <c r="M24178" i="2" s="1"/>
  <c r="P969" i="2" s="1"/>
  <c r="K24200" i="2"/>
  <c r="M24200" i="2" s="1"/>
  <c r="AL969" i="2" s="1"/>
  <c r="K18763" i="2"/>
  <c r="K18776" i="2"/>
  <c r="M18776" i="2" s="1"/>
  <c r="AM752" i="2" s="1"/>
  <c r="K18767" i="2"/>
  <c r="M18767" i="2" s="1"/>
  <c r="AD752" i="2" s="1"/>
  <c r="K18773" i="2"/>
  <c r="M18773" i="2" s="1"/>
  <c r="AJ752" i="2" s="1"/>
  <c r="K18755" i="2"/>
  <c r="M18755" i="2" s="1"/>
  <c r="R752" i="2" s="1"/>
  <c r="K18768" i="2"/>
  <c r="M18768" i="2" s="1"/>
  <c r="AE752" i="2" s="1"/>
  <c r="K18759" i="2"/>
  <c r="M18759" i="2" s="1"/>
  <c r="V752" i="2" s="1"/>
  <c r="K18765" i="2"/>
  <c r="K18770" i="2"/>
  <c r="K18760" i="2"/>
  <c r="M18760" i="2" s="1"/>
  <c r="W752" i="2" s="1"/>
  <c r="K18757" i="2"/>
  <c r="M18757" i="2" s="1"/>
  <c r="T752" i="2" s="1"/>
  <c r="K18762" i="2"/>
  <c r="M18762" i="2" s="1"/>
  <c r="Y752" i="2" s="1"/>
  <c r="K18752" i="2"/>
  <c r="M18752" i="2" s="1"/>
  <c r="O752" i="2" s="1"/>
  <c r="K18772" i="2"/>
  <c r="M18772" i="2" s="1"/>
  <c r="AI752" i="2" s="1"/>
  <c r="K18754" i="2"/>
  <c r="M18754" i="2" s="1"/>
  <c r="Q752" i="2" s="1"/>
  <c r="K18774" i="2"/>
  <c r="K18764" i="2"/>
  <c r="K18769" i="2"/>
  <c r="M18769" i="2" s="1"/>
  <c r="AF752" i="2" s="1"/>
  <c r="K18766" i="2"/>
  <c r="M18766" i="2" s="1"/>
  <c r="AC752" i="2" s="1"/>
  <c r="K18756" i="2"/>
  <c r="M18756" i="2" s="1"/>
  <c r="S752" i="2" s="1"/>
  <c r="K18761" i="2"/>
  <c r="M18761" i="2" s="1"/>
  <c r="X752" i="2" s="1"/>
  <c r="K18758" i="2"/>
  <c r="M18758" i="2" s="1"/>
  <c r="U752" i="2" s="1"/>
  <c r="K18771" i="2"/>
  <c r="M18771" i="2" s="1"/>
  <c r="AH752" i="2" s="1"/>
  <c r="K18753" i="2"/>
  <c r="K18775" i="2"/>
  <c r="K20964" i="2"/>
  <c r="M20964" i="2" s="1"/>
  <c r="AA840" i="2" s="1"/>
  <c r="K20969" i="2"/>
  <c r="M20969" i="2" s="1"/>
  <c r="AF840" i="2" s="1"/>
  <c r="K20952" i="2"/>
  <c r="M20952" i="2" s="1"/>
  <c r="O840" i="2" s="1"/>
  <c r="K20974" i="2"/>
  <c r="M20974" i="2" s="1"/>
  <c r="AK840" i="2" s="1"/>
  <c r="K20956" i="2"/>
  <c r="M20956" i="2" s="1"/>
  <c r="S840" i="2" s="1"/>
  <c r="K20961" i="2"/>
  <c r="M20961" i="2" s="1"/>
  <c r="X840" i="2" s="1"/>
  <c r="K20976" i="2"/>
  <c r="K20966" i="2"/>
  <c r="K20971" i="2"/>
  <c r="M20971" i="2" s="1"/>
  <c r="AH840" i="2" s="1"/>
  <c r="K20953" i="2"/>
  <c r="M20953" i="2" s="1"/>
  <c r="P840" i="2" s="1"/>
  <c r="K20958" i="2"/>
  <c r="M20958" i="2" s="1"/>
  <c r="U840" i="2" s="1"/>
  <c r="K20963" i="2"/>
  <c r="M20963" i="2" s="1"/>
  <c r="Z840" i="2" s="1"/>
  <c r="K20975" i="2"/>
  <c r="M20975" i="2" s="1"/>
  <c r="AL840" i="2" s="1"/>
  <c r="K20973" i="2"/>
  <c r="M20973" i="2" s="1"/>
  <c r="AJ840" i="2" s="1"/>
  <c r="K20955" i="2"/>
  <c r="K20967" i="2"/>
  <c r="K20965" i="2"/>
  <c r="M20965" i="2" s="1"/>
  <c r="AB840" i="2" s="1"/>
  <c r="K20970" i="2"/>
  <c r="M20970" i="2" s="1"/>
  <c r="AG840" i="2" s="1"/>
  <c r="K20959" i="2"/>
  <c r="M20959" i="2" s="1"/>
  <c r="V840" i="2" s="1"/>
  <c r="K20957" i="2"/>
  <c r="M20957" i="2" s="1"/>
  <c r="T840" i="2" s="1"/>
  <c r="K20962" i="2"/>
  <c r="M20962" i="2" s="1"/>
  <c r="Y840" i="2" s="1"/>
  <c r="K20968" i="2"/>
  <c r="M20968" i="2" s="1"/>
  <c r="AE840" i="2" s="1"/>
  <c r="K20972" i="2"/>
  <c r="K20954" i="2"/>
  <c r="K20960" i="2"/>
  <c r="M20960" i="2" s="1"/>
  <c r="W840" i="2" s="1"/>
  <c r="K19075" i="2"/>
  <c r="M19075" i="2" s="1"/>
  <c r="AL764" i="2" s="1"/>
  <c r="K19057" i="2"/>
  <c r="M19057" i="2" s="1"/>
  <c r="T764" i="2" s="1"/>
  <c r="K19071" i="2"/>
  <c r="M19071" i="2" s="1"/>
  <c r="AH764" i="2" s="1"/>
  <c r="K19069" i="2"/>
  <c r="M19069" i="2" s="1"/>
  <c r="AF764" i="2" s="1"/>
  <c r="K19067" i="2"/>
  <c r="M19067" i="2" s="1"/>
  <c r="AD764" i="2" s="1"/>
  <c r="K19072" i="2"/>
  <c r="K19063" i="2"/>
  <c r="M19063" i="2" s="1"/>
  <c r="Z764" i="2" s="1"/>
  <c r="K19061" i="2"/>
  <c r="M19061" i="2" s="1"/>
  <c r="X764" i="2" s="1"/>
  <c r="K19059" i="2"/>
  <c r="M19059" i="2" s="1"/>
  <c r="V764" i="2" s="1"/>
  <c r="K19064" i="2"/>
  <c r="M19064" i="2" s="1"/>
  <c r="AA764" i="2" s="1"/>
  <c r="K19053" i="2"/>
  <c r="M19053" i="2" s="1"/>
  <c r="P764" i="2" s="1"/>
  <c r="K19074" i="2"/>
  <c r="M19074" i="2" s="1"/>
  <c r="AK764" i="2" s="1"/>
  <c r="K19056" i="2"/>
  <c r="M19056" i="2" s="1"/>
  <c r="S764" i="2" s="1"/>
  <c r="K19076" i="2"/>
  <c r="K19066" i="2"/>
  <c r="K19070" i="2"/>
  <c r="M19070" i="2" s="1"/>
  <c r="AG764" i="2" s="1"/>
  <c r="K19068" i="2"/>
  <c r="M19068" i="2" s="1"/>
  <c r="AE764" i="2" s="1"/>
  <c r="K19058" i="2"/>
  <c r="M19058" i="2" s="1"/>
  <c r="U764" i="2" s="1"/>
  <c r="K19062" i="2"/>
  <c r="M19062" i="2" s="1"/>
  <c r="Y764" i="2" s="1"/>
  <c r="K19060" i="2"/>
  <c r="M19060" i="2" s="1"/>
  <c r="W764" i="2" s="1"/>
  <c r="K19073" i="2"/>
  <c r="M19073" i="2" s="1"/>
  <c r="AJ764" i="2" s="1"/>
  <c r="K19054" i="2"/>
  <c r="K19052" i="2"/>
  <c r="K19065" i="2"/>
  <c r="M19065" i="2" s="1"/>
  <c r="AB764" i="2" s="1"/>
  <c r="K19055" i="2"/>
  <c r="M19055" i="2" s="1"/>
  <c r="R764" i="2" s="1"/>
  <c r="K22273" i="2"/>
  <c r="M22273" i="2" s="1"/>
  <c r="AJ892" i="2" s="1"/>
  <c r="K22255" i="2"/>
  <c r="M22255" i="2" s="1"/>
  <c r="R892" i="2" s="1"/>
  <c r="K22267" i="2"/>
  <c r="M22267" i="2" s="1"/>
  <c r="AD892" i="2" s="1"/>
  <c r="K22265" i="2"/>
  <c r="M22265" i="2" s="1"/>
  <c r="AB892" i="2" s="1"/>
  <c r="K22270" i="2"/>
  <c r="K22259" i="2"/>
  <c r="K22257" i="2"/>
  <c r="M22257" i="2" s="1"/>
  <c r="T892" i="2" s="1"/>
  <c r="K22262" i="2"/>
  <c r="M22262" i="2" s="1"/>
  <c r="Y892" i="2" s="1"/>
  <c r="K22276" i="2"/>
  <c r="M22276" i="2" s="1"/>
  <c r="AM892" i="2" s="1"/>
  <c r="K22272" i="2"/>
  <c r="M22272" i="2" s="1"/>
  <c r="AI892" i="2" s="1"/>
  <c r="K22254" i="2"/>
  <c r="M22254" i="2" s="1"/>
  <c r="Q892" i="2" s="1"/>
  <c r="K22268" i="2"/>
  <c r="M22268" i="2" s="1"/>
  <c r="AE892" i="2" s="1"/>
  <c r="K22264" i="2"/>
  <c r="K22269" i="2"/>
  <c r="K22260" i="2"/>
  <c r="M22260" i="2" s="1"/>
  <c r="W892" i="2" s="1"/>
  <c r="K22274" i="2"/>
  <c r="M22274" i="2" s="1"/>
  <c r="AK892" i="2" s="1"/>
  <c r="K22256" i="2"/>
  <c r="M22256" i="2" s="1"/>
  <c r="S892" i="2" s="1"/>
  <c r="K22261" i="2"/>
  <c r="M22261" i="2" s="1"/>
  <c r="X892" i="2" s="1"/>
  <c r="K22252" i="2"/>
  <c r="M22252" i="2" s="1"/>
  <c r="O892" i="2" s="1"/>
  <c r="K22266" i="2"/>
  <c r="M22266" i="2" s="1"/>
  <c r="AC892" i="2" s="1"/>
  <c r="K22271" i="2"/>
  <c r="K22253" i="2"/>
  <c r="K22258" i="2"/>
  <c r="M22258" i="2" s="1"/>
  <c r="U892" i="2" s="1"/>
  <c r="K22263" i="2"/>
  <c r="M22263" i="2" s="1"/>
  <c r="Z892" i="2" s="1"/>
  <c r="K22275" i="2"/>
  <c r="M22275" i="2" s="1"/>
  <c r="AL892" i="2" s="1"/>
  <c r="K21944" i="2"/>
  <c r="M21944" i="2" s="1"/>
  <c r="AF879" i="2" s="1"/>
  <c r="K21941" i="2"/>
  <c r="M21941" i="2" s="1"/>
  <c r="AC879" i="2" s="1"/>
  <c r="K21940" i="2"/>
  <c r="M21940" i="2" s="1"/>
  <c r="AB879" i="2" s="1"/>
  <c r="K21936" i="2"/>
  <c r="K21947" i="2"/>
  <c r="K21927" i="2"/>
  <c r="M21927" i="2" s="1"/>
  <c r="O879" i="2" s="1"/>
  <c r="K21951" i="2"/>
  <c r="M21951" i="2" s="1"/>
  <c r="AM879" i="2" s="1"/>
  <c r="K21939" i="2"/>
  <c r="M21939" i="2" s="1"/>
  <c r="AA879" i="2" s="1"/>
  <c r="K21934" i="2"/>
  <c r="M21934" i="2" s="1"/>
  <c r="V879" i="2" s="1"/>
  <c r="K21943" i="2"/>
  <c r="M21943" i="2" s="1"/>
  <c r="AE879" i="2" s="1"/>
  <c r="K21931" i="2"/>
  <c r="M21931" i="2" s="1"/>
  <c r="S879" i="2" s="1"/>
  <c r="K21933" i="2"/>
  <c r="K21946" i="2"/>
  <c r="K21935" i="2"/>
  <c r="M21935" i="2" s="1"/>
  <c r="W879" i="2" s="1"/>
  <c r="K21930" i="2"/>
  <c r="M21930" i="2" s="1"/>
  <c r="R879" i="2" s="1"/>
  <c r="K21932" i="2"/>
  <c r="M21932" i="2" s="1"/>
  <c r="T879" i="2" s="1"/>
  <c r="K21938" i="2"/>
  <c r="M21938" i="2" s="1"/>
  <c r="Z879" i="2" s="1"/>
  <c r="K21950" i="2"/>
  <c r="M21950" i="2" s="1"/>
  <c r="AL879" i="2" s="1"/>
  <c r="K21929" i="2"/>
  <c r="M21929" i="2" s="1"/>
  <c r="Q879" i="2" s="1"/>
  <c r="K21945" i="2"/>
  <c r="K21942" i="2"/>
  <c r="K21948" i="2"/>
  <c r="M21948" i="2" s="1"/>
  <c r="AJ879" i="2" s="1"/>
  <c r="K21937" i="2"/>
  <c r="M21937" i="2" s="1"/>
  <c r="Y879" i="2" s="1"/>
  <c r="K21949" i="2"/>
  <c r="M21949" i="2" s="1"/>
  <c r="AK879" i="2" s="1"/>
  <c r="K21928" i="2"/>
  <c r="M21928" i="2" s="1"/>
  <c r="P879" i="2" s="1"/>
  <c r="K23683" i="2"/>
  <c r="M23683" i="2" s="1"/>
  <c r="U949" i="2" s="1"/>
  <c r="K23688" i="2"/>
  <c r="M23688" i="2" s="1"/>
  <c r="Z949" i="2" s="1"/>
  <c r="K23700" i="2"/>
  <c r="M23700" i="2" s="1"/>
  <c r="AL949" i="2" s="1"/>
  <c r="K23698" i="2"/>
  <c r="K23680" i="2"/>
  <c r="M23680" i="2" s="1"/>
  <c r="R949" i="2" s="1"/>
  <c r="K23692" i="2"/>
  <c r="M23692" i="2" s="1"/>
  <c r="AD949" i="2" s="1"/>
  <c r="K23690" i="2"/>
  <c r="M23690" i="2" s="1"/>
  <c r="AB949" i="2" s="1"/>
  <c r="K23695" i="2"/>
  <c r="M23695" i="2" s="1"/>
  <c r="AG949" i="2" s="1"/>
  <c r="K23684" i="2"/>
  <c r="M23684" i="2" s="1"/>
  <c r="V949" i="2" s="1"/>
  <c r="K23682" i="2"/>
  <c r="M23682" i="2" s="1"/>
  <c r="T949" i="2" s="1"/>
  <c r="K23687" i="2"/>
  <c r="K23677" i="2"/>
  <c r="K23697" i="2"/>
  <c r="M23697" i="2" s="1"/>
  <c r="AI949" i="2" s="1"/>
  <c r="K23679" i="2"/>
  <c r="M23679" i="2" s="1"/>
  <c r="Q949" i="2" s="1"/>
  <c r="K23701" i="2"/>
  <c r="M23701" i="2" s="1"/>
  <c r="AM949" i="2" s="1"/>
  <c r="K23689" i="2"/>
  <c r="M23689" i="2" s="1"/>
  <c r="AA949" i="2" s="1"/>
  <c r="K23694" i="2"/>
  <c r="M23694" i="2" s="1"/>
  <c r="AF949" i="2" s="1"/>
  <c r="K23693" i="2"/>
  <c r="M23693" i="2" s="1"/>
  <c r="AE949" i="2" s="1"/>
  <c r="K23699" i="2"/>
  <c r="K23681" i="2"/>
  <c r="K23686" i="2"/>
  <c r="M23686" i="2" s="1"/>
  <c r="X949" i="2" s="1"/>
  <c r="K23685" i="2"/>
  <c r="M23685" i="2" s="1"/>
  <c r="W949" i="2" s="1"/>
  <c r="K23691" i="2"/>
  <c r="M23691" i="2" s="1"/>
  <c r="AC949" i="2" s="1"/>
  <c r="K23696" i="2"/>
  <c r="M23696" i="2" s="1"/>
  <c r="AH949" i="2" s="1"/>
  <c r="K23678" i="2"/>
  <c r="M23678" i="2" s="1"/>
  <c r="P949" i="2" s="1"/>
  <c r="K24368" i="2"/>
  <c r="M24368" i="2" s="1"/>
  <c r="AE976" i="2" s="1"/>
  <c r="K24358" i="2"/>
  <c r="K24362" i="2"/>
  <c r="K24360" i="2"/>
  <c r="M24360" i="2" s="1"/>
  <c r="W976" i="2" s="1"/>
  <c r="K24373" i="2"/>
  <c r="M24373" i="2" s="1"/>
  <c r="AJ976" i="2" s="1"/>
  <c r="K24354" i="2"/>
  <c r="M24354" i="2" s="1"/>
  <c r="Q976" i="2" s="1"/>
  <c r="K24352" i="2"/>
  <c r="M24352" i="2" s="1"/>
  <c r="O976" i="2" s="1"/>
  <c r="K24365" i="2"/>
  <c r="M24365" i="2" s="1"/>
  <c r="AB976" i="2" s="1"/>
  <c r="K24355" i="2"/>
  <c r="M24355" i="2" s="1"/>
  <c r="R976" i="2" s="1"/>
  <c r="K24375" i="2"/>
  <c r="K24357" i="2"/>
  <c r="K24363" i="2"/>
  <c r="M24363" i="2" s="1"/>
  <c r="Z976" i="2" s="1"/>
  <c r="K24369" i="2"/>
  <c r="M24369" i="2" s="1"/>
  <c r="AF976" i="2" s="1"/>
  <c r="K24367" i="2"/>
  <c r="M24367" i="2" s="1"/>
  <c r="AD976" i="2" s="1"/>
  <c r="K24372" i="2"/>
  <c r="M24372" i="2" s="1"/>
  <c r="AI976" i="2" s="1"/>
  <c r="K24371" i="2"/>
  <c r="M24371" i="2" s="1"/>
  <c r="AH976" i="2" s="1"/>
  <c r="K24361" i="2"/>
  <c r="M24361" i="2" s="1"/>
  <c r="X976" i="2" s="1"/>
  <c r="K24359" i="2"/>
  <c r="K24364" i="2"/>
  <c r="K24353" i="2"/>
  <c r="M24353" i="2" s="1"/>
  <c r="P976" i="2" s="1"/>
  <c r="K24374" i="2"/>
  <c r="M24374" i="2" s="1"/>
  <c r="AK976" i="2" s="1"/>
  <c r="K24356" i="2"/>
  <c r="M24356" i="2" s="1"/>
  <c r="S976" i="2" s="1"/>
  <c r="K24376" i="2"/>
  <c r="M24376" i="2" s="1"/>
  <c r="AM976" i="2" s="1"/>
  <c r="K24366" i="2"/>
  <c r="M24366" i="2" s="1"/>
  <c r="AC976" i="2" s="1"/>
  <c r="K24370" i="2"/>
  <c r="M24370" i="2" s="1"/>
  <c r="AG976" i="2" s="1"/>
  <c r="K18877" i="2"/>
  <c r="K18890" i="2"/>
  <c r="K18894" i="2"/>
  <c r="M18894" i="2" s="1"/>
  <c r="AF757" i="2" s="1"/>
  <c r="K18900" i="2"/>
  <c r="M18900" i="2" s="1"/>
  <c r="AL757" i="2" s="1"/>
  <c r="K18882" i="2"/>
  <c r="M18882" i="2" s="1"/>
  <c r="T757" i="2" s="1"/>
  <c r="K18886" i="2"/>
  <c r="M18886" i="2" s="1"/>
  <c r="X757" i="2" s="1"/>
  <c r="K18892" i="2"/>
  <c r="M18892" i="2" s="1"/>
  <c r="AD757" i="2" s="1"/>
  <c r="K18897" i="2"/>
  <c r="M18897" i="2" s="1"/>
  <c r="AI757" i="2" s="1"/>
  <c r="K18878" i="2"/>
  <c r="K18884" i="2"/>
  <c r="K18889" i="2"/>
  <c r="M18889" i="2" s="1"/>
  <c r="AA757" i="2" s="1"/>
  <c r="K18895" i="2"/>
  <c r="M18895" i="2" s="1"/>
  <c r="AG757" i="2" s="1"/>
  <c r="K18899" i="2"/>
  <c r="M18899" i="2" s="1"/>
  <c r="AK757" i="2" s="1"/>
  <c r="K18881" i="2"/>
  <c r="M18881" i="2" s="1"/>
  <c r="S757" i="2" s="1"/>
  <c r="K18887" i="2"/>
  <c r="M18887" i="2" s="1"/>
  <c r="Y757" i="2" s="1"/>
  <c r="K18901" i="2"/>
  <c r="M18901" i="2" s="1"/>
  <c r="AM757" i="2" s="1"/>
  <c r="K18891" i="2"/>
  <c r="K18896" i="2"/>
  <c r="K18879" i="2"/>
  <c r="M18879" i="2" s="1"/>
  <c r="Q757" i="2" s="1"/>
  <c r="K18893" i="2"/>
  <c r="M18893" i="2" s="1"/>
  <c r="AE757" i="2" s="1"/>
  <c r="K18883" i="2"/>
  <c r="M18883" i="2" s="1"/>
  <c r="U757" i="2" s="1"/>
  <c r="K18888" i="2"/>
  <c r="M18888" i="2" s="1"/>
  <c r="Z757" i="2" s="1"/>
  <c r="K18885" i="2"/>
  <c r="M18885" i="2" s="1"/>
  <c r="W757" i="2" s="1"/>
  <c r="K18898" i="2"/>
  <c r="M18898" i="2" s="1"/>
  <c r="AJ757" i="2" s="1"/>
  <c r="K18880" i="2"/>
  <c r="K19941" i="2"/>
  <c r="K19946" i="2"/>
  <c r="M19946" i="2" s="1"/>
  <c r="AH799" i="2" s="1"/>
  <c r="K19928" i="2"/>
  <c r="M19928" i="2" s="1"/>
  <c r="P799" i="2" s="1"/>
  <c r="K19933" i="2"/>
  <c r="M19933" i="2" s="1"/>
  <c r="U799" i="2" s="1"/>
  <c r="K19938" i="2"/>
  <c r="M19938" i="2" s="1"/>
  <c r="Z799" i="2" s="1"/>
  <c r="K19951" i="2"/>
  <c r="M19951" i="2" s="1"/>
  <c r="AM799" i="2" s="1"/>
  <c r="K19948" i="2"/>
  <c r="M19948" i="2" s="1"/>
  <c r="AJ799" i="2" s="1"/>
  <c r="K19930" i="2"/>
  <c r="K19943" i="2"/>
  <c r="K19940" i="2"/>
  <c r="M19940" i="2" s="1"/>
  <c r="AB799" i="2" s="1"/>
  <c r="K19945" i="2"/>
  <c r="M19945" i="2" s="1"/>
  <c r="AG799" i="2" s="1"/>
  <c r="K19935" i="2"/>
  <c r="M19935" i="2" s="1"/>
  <c r="W799" i="2" s="1"/>
  <c r="K19932" i="2"/>
  <c r="M19932" i="2" s="1"/>
  <c r="T799" i="2" s="1"/>
  <c r="K19937" i="2"/>
  <c r="M19937" i="2" s="1"/>
  <c r="Y799" i="2" s="1"/>
  <c r="K19927" i="2"/>
  <c r="M19927" i="2" s="1"/>
  <c r="O799" i="2" s="1"/>
  <c r="K19947" i="2"/>
  <c r="K19929" i="2"/>
  <c r="K19950" i="2"/>
  <c r="M19950" i="2" s="1"/>
  <c r="AL799" i="2" s="1"/>
  <c r="K19939" i="2"/>
  <c r="M19939" i="2" s="1"/>
  <c r="AA799" i="2" s="1"/>
  <c r="K19944" i="2"/>
  <c r="M19944" i="2" s="1"/>
  <c r="AF799" i="2" s="1"/>
  <c r="K19942" i="2"/>
  <c r="M19942" i="2" s="1"/>
  <c r="AD799" i="2" s="1"/>
  <c r="K19949" i="2"/>
  <c r="M19949" i="2" s="1"/>
  <c r="AK799" i="2" s="1"/>
  <c r="K19931" i="2"/>
  <c r="M19931" i="2" s="1"/>
  <c r="S799" i="2" s="1"/>
  <c r="K19936" i="2"/>
  <c r="K19934" i="2"/>
  <c r="K16151" i="2"/>
  <c r="M16151" i="2" s="1"/>
  <c r="AM647" i="2" s="1"/>
  <c r="K16141" i="2"/>
  <c r="M16141" i="2" s="1"/>
  <c r="AC647" i="2" s="1"/>
  <c r="K16147" i="2"/>
  <c r="M16147" i="2" s="1"/>
  <c r="AI647" i="2" s="1"/>
  <c r="K16143" i="2"/>
  <c r="M16143" i="2" s="1"/>
  <c r="AE647" i="2" s="1"/>
  <c r="K16133" i="2"/>
  <c r="M16133" i="2" s="1"/>
  <c r="U647" i="2" s="1"/>
  <c r="K16139" i="2"/>
  <c r="M16139" i="2" s="1"/>
  <c r="AA647" i="2" s="1"/>
  <c r="K16145" i="2"/>
  <c r="K16135" i="2"/>
  <c r="K16148" i="2"/>
  <c r="M16148" i="2" s="1"/>
  <c r="AJ647" i="2" s="1"/>
  <c r="K16131" i="2"/>
  <c r="M16131" i="2" s="1"/>
  <c r="S647" i="2" s="1"/>
  <c r="K16137" i="2"/>
  <c r="M16137" i="2" s="1"/>
  <c r="Y647" i="2" s="1"/>
  <c r="K16127" i="2"/>
  <c r="M16127" i="2" s="1"/>
  <c r="O647" i="2" s="1"/>
  <c r="K16140" i="2"/>
  <c r="M16140" i="2" s="1"/>
  <c r="AB647" i="2" s="1"/>
  <c r="K16129" i="2"/>
  <c r="M16129" i="2" s="1"/>
  <c r="Q647" i="2" s="1"/>
  <c r="K16150" i="2"/>
  <c r="K16132" i="2"/>
  <c r="K16144" i="2"/>
  <c r="M16144" i="2" s="1"/>
  <c r="AF647" i="2" s="1"/>
  <c r="K16142" i="2"/>
  <c r="M16142" i="2" s="1"/>
  <c r="AD647" i="2" s="1"/>
  <c r="K16146" i="2"/>
  <c r="M16146" i="2" s="1"/>
  <c r="AH647" i="2" s="1"/>
  <c r="K16136" i="2"/>
  <c r="M16136" i="2" s="1"/>
  <c r="X647" i="2" s="1"/>
  <c r="K16134" i="2"/>
  <c r="M16134" i="2" s="1"/>
  <c r="V647" i="2" s="1"/>
  <c r="K16138" i="2"/>
  <c r="M16138" i="2" s="1"/>
  <c r="Z647" i="2" s="1"/>
  <c r="K16128" i="2"/>
  <c r="K16149" i="2"/>
  <c r="K16130" i="2"/>
  <c r="M16130" i="2" s="1"/>
  <c r="R647" i="2" s="1"/>
  <c r="K23465" i="2"/>
  <c r="M23465" i="2" s="1"/>
  <c r="AB940" i="2" s="1"/>
  <c r="K23470" i="2"/>
  <c r="M23470" i="2" s="1"/>
  <c r="AG940" i="2" s="1"/>
  <c r="K23461" i="2"/>
  <c r="M23461" i="2" s="1"/>
  <c r="X940" i="2" s="1"/>
  <c r="K23475" i="2"/>
  <c r="M23475" i="2" s="1"/>
  <c r="AL940" i="2" s="1"/>
  <c r="K23457" i="2"/>
  <c r="M23457" i="2" s="1"/>
  <c r="T940" i="2" s="1"/>
  <c r="K23462" i="2"/>
  <c r="K23453" i="2"/>
  <c r="K23467" i="2"/>
  <c r="M23467" i="2" s="1"/>
  <c r="AD940" i="2" s="1"/>
  <c r="K23472" i="2"/>
  <c r="M23472" i="2" s="1"/>
  <c r="AI940" i="2" s="1"/>
  <c r="K23454" i="2"/>
  <c r="M23454" i="2" s="1"/>
  <c r="Q940" i="2" s="1"/>
  <c r="K23459" i="2"/>
  <c r="M23459" i="2" s="1"/>
  <c r="V940" i="2" s="1"/>
  <c r="K23464" i="2"/>
  <c r="M23464" i="2" s="1"/>
  <c r="AA940" i="2" s="1"/>
  <c r="K23476" i="2"/>
  <c r="M23476" i="2" s="1"/>
  <c r="AM940" i="2" s="1"/>
  <c r="K23474" i="2"/>
  <c r="K23456" i="2"/>
  <c r="K23468" i="2"/>
  <c r="M23468" i="2" s="1"/>
  <c r="AE940" i="2" s="1"/>
  <c r="K23466" i="2"/>
  <c r="M23466" i="2" s="1"/>
  <c r="AC940" i="2" s="1"/>
  <c r="K23471" i="2"/>
  <c r="M23471" i="2" s="1"/>
  <c r="AH940" i="2" s="1"/>
  <c r="K23460" i="2"/>
  <c r="M23460" i="2" s="1"/>
  <c r="W940" i="2" s="1"/>
  <c r="K23458" i="2"/>
  <c r="M23458" i="2" s="1"/>
  <c r="U940" i="2" s="1"/>
  <c r="K23463" i="2"/>
  <c r="M23463" i="2" s="1"/>
  <c r="Z940" i="2" s="1"/>
  <c r="K23452" i="2"/>
  <c r="K23473" i="2"/>
  <c r="K23455" i="2"/>
  <c r="M23455" i="2" s="1"/>
  <c r="R940" i="2" s="1"/>
  <c r="K23469" i="2"/>
  <c r="M23469" i="2" s="1"/>
  <c r="AF940" i="2" s="1"/>
  <c r="K17360" i="2"/>
  <c r="M17360" i="2" s="1"/>
  <c r="W696" i="2" s="1"/>
  <c r="K17373" i="2"/>
  <c r="M17373" i="2" s="1"/>
  <c r="AJ696" i="2" s="1"/>
  <c r="K17355" i="2"/>
  <c r="M17355" i="2" s="1"/>
  <c r="R696" i="2" s="1"/>
  <c r="K17352" i="2"/>
  <c r="M17352" i="2" s="1"/>
  <c r="O696" i="2" s="1"/>
  <c r="K17365" i="2"/>
  <c r="K17354" i="2"/>
  <c r="K17375" i="2"/>
  <c r="M17375" i="2" s="1"/>
  <c r="AL696" i="2" s="1"/>
  <c r="K17357" i="2"/>
  <c r="M17357" i="2" s="1"/>
  <c r="T696" i="2" s="1"/>
  <c r="K17362" i="2"/>
  <c r="M17362" i="2" s="1"/>
  <c r="Y696" i="2" s="1"/>
  <c r="K17369" i="2"/>
  <c r="M17369" i="2" s="1"/>
  <c r="AF696" i="2" s="1"/>
  <c r="K17367" i="2"/>
  <c r="M17367" i="2" s="1"/>
  <c r="AD696" i="2" s="1"/>
  <c r="K17372" i="2"/>
  <c r="M17372" i="2" s="1"/>
  <c r="AI696" i="2" s="1"/>
  <c r="K17370" i="2"/>
  <c r="K17361" i="2"/>
  <c r="K17359" i="2"/>
  <c r="M17359" i="2" s="1"/>
  <c r="V696" i="2" s="1"/>
  <c r="K17364" i="2"/>
  <c r="M17364" i="2" s="1"/>
  <c r="AA696" i="2" s="1"/>
  <c r="K17353" i="2"/>
  <c r="M17353" i="2" s="1"/>
  <c r="P696" i="2" s="1"/>
  <c r="K17374" i="2"/>
  <c r="M17374" i="2" s="1"/>
  <c r="AK696" i="2" s="1"/>
  <c r="K17356" i="2"/>
  <c r="M17356" i="2" s="1"/>
  <c r="S696" i="2" s="1"/>
  <c r="K17376" i="2"/>
  <c r="M17376" i="2" s="1"/>
  <c r="AM696" i="2" s="1"/>
  <c r="K17366" i="2"/>
  <c r="M17366" i="2" s="1"/>
  <c r="K17371" i="2"/>
  <c r="K17368" i="2"/>
  <c r="M17368" i="2" s="1"/>
  <c r="AE696" i="2" s="1"/>
  <c r="K17358" i="2"/>
  <c r="M17358" i="2" s="1"/>
  <c r="U696" i="2" s="1"/>
  <c r="K17363" i="2"/>
  <c r="M17363" i="2" s="1"/>
  <c r="Z696" i="2" s="1"/>
  <c r="K20085" i="2"/>
  <c r="M20085" i="2" s="1"/>
  <c r="W805" i="2" s="1"/>
  <c r="K20098" i="2"/>
  <c r="M20098" i="2" s="1"/>
  <c r="AJ805" i="2" s="1"/>
  <c r="K20080" i="2"/>
  <c r="M20080" i="2" s="1"/>
  <c r="R805" i="2" s="1"/>
  <c r="K20077" i="2"/>
  <c r="K20090" i="2"/>
  <c r="K20095" i="2"/>
  <c r="M20095" i="2" s="1"/>
  <c r="AG805" i="2" s="1"/>
  <c r="K20100" i="2"/>
  <c r="M20100" i="2" s="1"/>
  <c r="AL805" i="2" s="1"/>
  <c r="K20082" i="2"/>
  <c r="M20082" i="2" s="1"/>
  <c r="T805" i="2" s="1"/>
  <c r="K20087" i="2"/>
  <c r="M20087" i="2" s="1"/>
  <c r="Y805" i="2" s="1"/>
  <c r="K20092" i="2"/>
  <c r="M20092" i="2" s="1"/>
  <c r="AD805" i="2" s="1"/>
  <c r="K20097" i="2"/>
  <c r="M20097" i="2" s="1"/>
  <c r="AI805" i="2" s="1"/>
  <c r="K20079" i="2"/>
  <c r="K20084" i="2"/>
  <c r="K20089" i="2"/>
  <c r="M20089" i="2" s="1"/>
  <c r="AA805" i="2" s="1"/>
  <c r="K20094" i="2"/>
  <c r="M20094" i="2" s="1"/>
  <c r="AF805" i="2" s="1"/>
  <c r="K20099" i="2"/>
  <c r="M20099" i="2" s="1"/>
  <c r="AK805" i="2" s="1"/>
  <c r="K20081" i="2"/>
  <c r="M20081" i="2" s="1"/>
  <c r="S805" i="2" s="1"/>
  <c r="K20086" i="2"/>
  <c r="M20086" i="2" s="1"/>
  <c r="X805" i="2" s="1"/>
  <c r="K20101" i="2"/>
  <c r="M20101" i="2" s="1"/>
  <c r="AM805" i="2" s="1"/>
  <c r="K20091" i="2"/>
  <c r="K20096" i="2"/>
  <c r="K20078" i="2"/>
  <c r="M20078" i="2" s="1"/>
  <c r="P805" i="2" s="1"/>
  <c r="K20093" i="2"/>
  <c r="M20093" i="2" s="1"/>
  <c r="AE805" i="2" s="1"/>
  <c r="K20083" i="2"/>
  <c r="M20083" i="2" s="1"/>
  <c r="U805" i="2" s="1"/>
  <c r="K20088" i="2"/>
  <c r="M20088" i="2" s="1"/>
  <c r="Z805" i="2" s="1"/>
  <c r="K24164" i="2"/>
  <c r="M24164" i="2" s="1"/>
  <c r="AA968" i="2" s="1"/>
  <c r="K24169" i="2"/>
  <c r="M24169" i="2" s="1"/>
  <c r="AF968" i="2" s="1"/>
  <c r="K24152" i="2"/>
  <c r="K24174" i="2"/>
  <c r="K24156" i="2"/>
  <c r="M24156" i="2" s="1"/>
  <c r="S968" i="2" s="1"/>
  <c r="K24161" i="2"/>
  <c r="M24161" i="2" s="1"/>
  <c r="X968" i="2" s="1"/>
  <c r="K24160" i="2"/>
  <c r="M24160" i="2" s="1"/>
  <c r="W968" i="2" s="1"/>
  <c r="K24166" i="2"/>
  <c r="M24166" i="2" s="1"/>
  <c r="AC968" i="2" s="1"/>
  <c r="K24171" i="2"/>
  <c r="M24171" i="2" s="1"/>
  <c r="AH968" i="2" s="1"/>
  <c r="K24153" i="2"/>
  <c r="M24153" i="2" s="1"/>
  <c r="P968" i="2" s="1"/>
  <c r="K24158" i="2"/>
  <c r="K24163" i="2"/>
  <c r="K24175" i="2"/>
  <c r="M24175" i="2" s="1"/>
  <c r="AL968" i="2" s="1"/>
  <c r="K24173" i="2"/>
  <c r="M24173" i="2" s="1"/>
  <c r="AJ968" i="2" s="1"/>
  <c r="K24155" i="2"/>
  <c r="M24155" i="2" s="1"/>
  <c r="R968" i="2" s="1"/>
  <c r="K24167" i="2"/>
  <c r="M24167" i="2" s="1"/>
  <c r="AD968" i="2" s="1"/>
  <c r="K24165" i="2"/>
  <c r="M24165" i="2" s="1"/>
  <c r="AB968" i="2" s="1"/>
  <c r="K24170" i="2"/>
  <c r="M24170" i="2" s="1"/>
  <c r="AG968" i="2" s="1"/>
  <c r="K24159" i="2"/>
  <c r="M24159" i="2" s="1"/>
  <c r="V968" i="2" s="1"/>
  <c r="K24157" i="2"/>
  <c r="K24162" i="2"/>
  <c r="M24162" i="2" s="1"/>
  <c r="Y968" i="2" s="1"/>
  <c r="K24176" i="2"/>
  <c r="M24176" i="2" s="1"/>
  <c r="AM968" i="2" s="1"/>
  <c r="K24172" i="2"/>
  <c r="M24172" i="2" s="1"/>
  <c r="AI968" i="2" s="1"/>
  <c r="K24154" i="2"/>
  <c r="M24154" i="2" s="1"/>
  <c r="Q968" i="2" s="1"/>
  <c r="K24168" i="2"/>
  <c r="M24168" i="2" s="1"/>
  <c r="AE968" i="2" s="1"/>
  <c r="K24729" i="2"/>
  <c r="M24729" i="2" s="1"/>
  <c r="Q991" i="2" s="1"/>
  <c r="K24750" i="2"/>
  <c r="M24750" i="2" s="1"/>
  <c r="AL991" i="2" s="1"/>
  <c r="K24732" i="2"/>
  <c r="K24744" i="2"/>
  <c r="M24744" i="2" s="1"/>
  <c r="AF991" i="2" s="1"/>
  <c r="K24742" i="2"/>
  <c r="M24742" i="2" s="1"/>
  <c r="AD991" i="2" s="1"/>
  <c r="K24746" i="2"/>
  <c r="M24746" i="2" s="1"/>
  <c r="AH991" i="2" s="1"/>
  <c r="K24736" i="2"/>
  <c r="M24736" i="2" s="1"/>
  <c r="X991" i="2" s="1"/>
  <c r="K24734" i="2"/>
  <c r="M24734" i="2" s="1"/>
  <c r="V991" i="2" s="1"/>
  <c r="K24738" i="2"/>
  <c r="M24738" i="2" s="1"/>
  <c r="Z991" i="2" s="1"/>
  <c r="K24728" i="2"/>
  <c r="K24749" i="2"/>
  <c r="K24730" i="2"/>
  <c r="M24730" i="2" s="1"/>
  <c r="R991" i="2" s="1"/>
  <c r="K24751" i="2"/>
  <c r="M24751" i="2" s="1"/>
  <c r="AM991" i="2" s="1"/>
  <c r="K24741" i="2"/>
  <c r="M24741" i="2" s="1"/>
  <c r="AC991" i="2" s="1"/>
  <c r="K24739" i="2"/>
  <c r="M24739" i="2" s="1"/>
  <c r="AA991" i="2" s="1"/>
  <c r="K24743" i="2"/>
  <c r="M24743" i="2" s="1"/>
  <c r="AE991" i="2" s="1"/>
  <c r="K24733" i="2"/>
  <c r="M24733" i="2" s="1"/>
  <c r="U991" i="2" s="1"/>
  <c r="K24731" i="2"/>
  <c r="K24745" i="2"/>
  <c r="K24735" i="2"/>
  <c r="M24735" i="2" s="1"/>
  <c r="W991" i="2" s="1"/>
  <c r="K24748" i="2"/>
  <c r="M24748" i="2" s="1"/>
  <c r="AJ991" i="2" s="1"/>
  <c r="K24747" i="2"/>
  <c r="M24747" i="2" s="1"/>
  <c r="AI991" i="2" s="1"/>
  <c r="K24737" i="2"/>
  <c r="M24737" i="2" s="1"/>
  <c r="Y991" i="2" s="1"/>
  <c r="K24727" i="2"/>
  <c r="M24727" i="2" s="1"/>
  <c r="O991" i="2" s="1"/>
  <c r="K24740" i="2"/>
  <c r="M24740" i="2" s="1"/>
  <c r="AB991" i="2" s="1"/>
  <c r="K17168" i="2"/>
  <c r="K17158" i="2"/>
  <c r="K17163" i="2"/>
  <c r="M17163" i="2" s="1"/>
  <c r="Z688" i="2" s="1"/>
  <c r="K17160" i="2"/>
  <c r="M17160" i="2" s="1"/>
  <c r="W688" i="2" s="1"/>
  <c r="K17173" i="2"/>
  <c r="M17173" i="2" s="1"/>
  <c r="AJ688" i="2" s="1"/>
  <c r="K17155" i="2"/>
  <c r="M17155" i="2" s="1"/>
  <c r="R688" i="2" s="1"/>
  <c r="K17152" i="2"/>
  <c r="M17152" i="2" s="1"/>
  <c r="O688" i="2" s="1"/>
  <c r="K17165" i="2"/>
  <c r="M17165" i="2" s="1"/>
  <c r="AB688" i="2" s="1"/>
  <c r="K17162" i="2"/>
  <c r="K17175" i="2"/>
  <c r="K17157" i="2"/>
  <c r="M17157" i="2" s="1"/>
  <c r="T688" i="2" s="1"/>
  <c r="K17154" i="2"/>
  <c r="M17154" i="2" s="1"/>
  <c r="Q688" i="2" s="1"/>
  <c r="K17169" i="2"/>
  <c r="M17169" i="2" s="1"/>
  <c r="AF688" i="2" s="1"/>
  <c r="K17167" i="2"/>
  <c r="M17167" i="2" s="1"/>
  <c r="AD688" i="2" s="1"/>
  <c r="K17172" i="2"/>
  <c r="M17172" i="2" s="1"/>
  <c r="AI688" i="2" s="1"/>
  <c r="K17170" i="2"/>
  <c r="M17170" i="2" s="1"/>
  <c r="AG688" i="2" s="1"/>
  <c r="K17161" i="2"/>
  <c r="K17159" i="2"/>
  <c r="K17164" i="2"/>
  <c r="M17164" i="2" s="1"/>
  <c r="AA688" i="2" s="1"/>
  <c r="K17153" i="2"/>
  <c r="M17153" i="2" s="1"/>
  <c r="P688" i="2" s="1"/>
  <c r="K17174" i="2"/>
  <c r="M17174" i="2" s="1"/>
  <c r="AK688" i="2" s="1"/>
  <c r="K17156" i="2"/>
  <c r="M17156" i="2" s="1"/>
  <c r="S688" i="2" s="1"/>
  <c r="K17176" i="2"/>
  <c r="M17176" i="2" s="1"/>
  <c r="AM688" i="2" s="1"/>
  <c r="K17166" i="2"/>
  <c r="M17166" i="2" s="1"/>
  <c r="AC688" i="2" s="1"/>
  <c r="K17171" i="2"/>
  <c r="K21483" i="2"/>
  <c r="K21488" i="2"/>
  <c r="M21488" i="2" s="1"/>
  <c r="Z861" i="2" s="1"/>
  <c r="K21501" i="2"/>
  <c r="M21501" i="2" s="1"/>
  <c r="AM861" i="2" s="1"/>
  <c r="K21498" i="2"/>
  <c r="M21498" i="2" s="1"/>
  <c r="AJ861" i="2" s="1"/>
  <c r="K21480" i="2"/>
  <c r="M21480" i="2" s="1"/>
  <c r="R861" i="2" s="1"/>
  <c r="K21493" i="2"/>
  <c r="M21493" i="2" s="1"/>
  <c r="AE861" i="2" s="1"/>
  <c r="K21490" i="2"/>
  <c r="M21490" i="2" s="1"/>
  <c r="AB861" i="2" s="1"/>
  <c r="K21495" i="2"/>
  <c r="K21485" i="2"/>
  <c r="K21482" i="2"/>
  <c r="M21482" i="2" s="1"/>
  <c r="T861" i="2" s="1"/>
  <c r="K21487" i="2"/>
  <c r="M21487" i="2" s="1"/>
  <c r="Y861" i="2" s="1"/>
  <c r="K21477" i="2"/>
  <c r="M21477" i="2" s="1"/>
  <c r="O861" i="2" s="1"/>
  <c r="K21497" i="2"/>
  <c r="M21497" i="2" s="1"/>
  <c r="AI861" i="2" s="1"/>
  <c r="K21479" i="2"/>
  <c r="M21479" i="2" s="1"/>
  <c r="Q861" i="2" s="1"/>
  <c r="K21500" i="2"/>
  <c r="M21500" i="2" s="1"/>
  <c r="AL861" i="2" s="1"/>
  <c r="K21489" i="2"/>
  <c r="K21494" i="2"/>
  <c r="K21492" i="2"/>
  <c r="M21492" i="2" s="1"/>
  <c r="AD861" i="2" s="1"/>
  <c r="K21499" i="2"/>
  <c r="M21499" i="2" s="1"/>
  <c r="AK861" i="2" s="1"/>
  <c r="K21481" i="2"/>
  <c r="M21481" i="2" s="1"/>
  <c r="S861" i="2" s="1"/>
  <c r="K21486" i="2"/>
  <c r="M21486" i="2" s="1"/>
  <c r="X861" i="2" s="1"/>
  <c r="K21484" i="2"/>
  <c r="M21484" i="2" s="1"/>
  <c r="V861" i="2" s="1"/>
  <c r="K21491" i="2"/>
  <c r="M21491" i="2" s="1"/>
  <c r="AC861" i="2" s="1"/>
  <c r="K21496" i="2"/>
  <c r="K21478" i="2"/>
  <c r="K21538" i="2"/>
  <c r="M21538" i="2" s="1"/>
  <c r="Z863" i="2" s="1"/>
  <c r="K21551" i="2"/>
  <c r="M21551" i="2" s="1"/>
  <c r="AM863" i="2" s="1"/>
  <c r="K21541" i="2"/>
  <c r="M21541" i="2" s="1"/>
  <c r="AC863" i="2" s="1"/>
  <c r="K21530" i="2"/>
  <c r="M21530" i="2" s="1"/>
  <c r="R863" i="2" s="1"/>
  <c r="K21543" i="2"/>
  <c r="M21543" i="2" s="1"/>
  <c r="AE863" i="2" s="1"/>
  <c r="K21533" i="2"/>
  <c r="M21533" i="2" s="1"/>
  <c r="U863" i="2" s="1"/>
  <c r="K21547" i="2"/>
  <c r="K21529" i="2"/>
  <c r="M21529" i="2" s="1"/>
  <c r="Q863" i="2" s="1"/>
  <c r="K21550" i="2"/>
  <c r="M21550" i="2" s="1"/>
  <c r="AL863" i="2" s="1"/>
  <c r="K21532" i="2"/>
  <c r="M21532" i="2" s="1"/>
  <c r="T863" i="2" s="1"/>
  <c r="K21539" i="2"/>
  <c r="M21539" i="2" s="1"/>
  <c r="AA863" i="2" s="1"/>
  <c r="K21544" i="2"/>
  <c r="M21544" i="2" s="1"/>
  <c r="AF863" i="2" s="1"/>
  <c r="K21542" i="2"/>
  <c r="M21542" i="2" s="1"/>
  <c r="AD863" i="2" s="1"/>
  <c r="K21531" i="2"/>
  <c r="M21531" i="2" s="1"/>
  <c r="S863" i="2" s="1"/>
  <c r="K21536" i="2"/>
  <c r="K21534" i="2"/>
  <c r="K21546" i="2"/>
  <c r="M21546" i="2" s="1"/>
  <c r="AH863" i="2" s="1"/>
  <c r="K21528" i="2"/>
  <c r="M21528" i="2" s="1"/>
  <c r="P863" i="2" s="1"/>
  <c r="K21549" i="2"/>
  <c r="M21549" i="2" s="1"/>
  <c r="AK863" i="2" s="1"/>
  <c r="K21545" i="2"/>
  <c r="M21545" i="2" s="1"/>
  <c r="AG863" i="2" s="1"/>
  <c r="K21537" i="2"/>
  <c r="M21537" i="2" s="1"/>
  <c r="Y863" i="2" s="1"/>
  <c r="K21535" i="2"/>
  <c r="M21535" i="2" s="1"/>
  <c r="W863" i="2" s="1"/>
  <c r="K21527" i="2"/>
  <c r="K21548" i="2"/>
  <c r="K21540" i="2"/>
  <c r="M21540" i="2" s="1"/>
  <c r="AB863" i="2" s="1"/>
  <c r="K19987" i="2"/>
  <c r="M19987" i="2" s="1"/>
  <c r="Y801" i="2" s="1"/>
  <c r="K19977" i="2"/>
  <c r="M19977" i="2" s="1"/>
  <c r="O801" i="2" s="1"/>
  <c r="K19990" i="2"/>
  <c r="M19990" i="2" s="1"/>
  <c r="AB801" i="2" s="1"/>
  <c r="K19997" i="2"/>
  <c r="M19997" i="2" s="1"/>
  <c r="AI801" i="2" s="1"/>
  <c r="K19979" i="2"/>
  <c r="M19979" i="2" s="1"/>
  <c r="Q801" i="2" s="1"/>
  <c r="K20000" i="2"/>
  <c r="K19998" i="2"/>
  <c r="K19989" i="2"/>
  <c r="M19989" i="2" s="1"/>
  <c r="AA801" i="2" s="1"/>
  <c r="K19994" i="2"/>
  <c r="M19994" i="2" s="1"/>
  <c r="AF801" i="2" s="1"/>
  <c r="K19992" i="2"/>
  <c r="M19992" i="2" s="1"/>
  <c r="AD801" i="2" s="1"/>
  <c r="K19981" i="2"/>
  <c r="M19981" i="2" s="1"/>
  <c r="S801" i="2" s="1"/>
  <c r="K19986" i="2"/>
  <c r="M19986" i="2" s="1"/>
  <c r="X801" i="2" s="1"/>
  <c r="K19984" i="2"/>
  <c r="M19984" i="2" s="1"/>
  <c r="V801" i="2" s="1"/>
  <c r="K19996" i="2"/>
  <c r="K19978" i="2"/>
  <c r="M19978" i="2" s="1"/>
  <c r="P801" i="2" s="1"/>
  <c r="K19999" i="2"/>
  <c r="M19999" i="2" s="1"/>
  <c r="AK801" i="2" s="1"/>
  <c r="K19988" i="2"/>
  <c r="M19988" i="2" s="1"/>
  <c r="Z801" i="2" s="1"/>
  <c r="K20001" i="2"/>
  <c r="M20001" i="2" s="1"/>
  <c r="AM801" i="2" s="1"/>
  <c r="K19991" i="2"/>
  <c r="M19991" i="2" s="1"/>
  <c r="AC801" i="2" s="1"/>
  <c r="K19980" i="2"/>
  <c r="M19980" i="2" s="1"/>
  <c r="R801" i="2" s="1"/>
  <c r="K19993" i="2"/>
  <c r="M19993" i="2" s="1"/>
  <c r="AE801" i="2" s="1"/>
  <c r="K19983" i="2"/>
  <c r="K19995" i="2"/>
  <c r="K19985" i="2"/>
  <c r="M19985" i="2" s="1"/>
  <c r="W801" i="2" s="1"/>
  <c r="K19982" i="2"/>
  <c r="M19982" i="2" s="1"/>
  <c r="T801" i="2" s="1"/>
  <c r="K22541" i="2"/>
  <c r="M22541" i="2" s="1"/>
  <c r="AC903" i="2" s="1"/>
  <c r="K22537" i="2"/>
  <c r="M22537" i="2" s="1"/>
  <c r="Y903" i="2" s="1"/>
  <c r="K22531" i="2"/>
  <c r="M22531" i="2" s="1"/>
  <c r="S903" i="2" s="1"/>
  <c r="K22551" i="2"/>
  <c r="M22551" i="2" s="1"/>
  <c r="AM903" i="2" s="1"/>
  <c r="K22548" i="2"/>
  <c r="K22530" i="2"/>
  <c r="K22532" i="2"/>
  <c r="M22532" i="2" s="1"/>
  <c r="T903" i="2" s="1"/>
  <c r="K22543" i="2"/>
  <c r="M22543" i="2" s="1"/>
  <c r="AE903" i="2" s="1"/>
  <c r="K22540" i="2"/>
  <c r="M22540" i="2" s="1"/>
  <c r="AB903" i="2" s="1"/>
  <c r="K22529" i="2"/>
  <c r="M22529" i="2" s="1"/>
  <c r="Q903" i="2" s="1"/>
  <c r="K22535" i="2"/>
  <c r="M22535" i="2" s="1"/>
  <c r="W903" i="2" s="1"/>
  <c r="K22547" i="2"/>
  <c r="M22547" i="2" s="1"/>
  <c r="AI903" i="2" s="1"/>
  <c r="K22528" i="2"/>
  <c r="K22550" i="2"/>
  <c r="K22539" i="2"/>
  <c r="M22539" i="2" s="1"/>
  <c r="AA903" i="2" s="1"/>
  <c r="K22544" i="2"/>
  <c r="M22544" i="2" s="1"/>
  <c r="AF903" i="2" s="1"/>
  <c r="K22542" i="2"/>
  <c r="M22542" i="2" s="1"/>
  <c r="AD903" i="2" s="1"/>
  <c r="K22546" i="2"/>
  <c r="M22546" i="2" s="1"/>
  <c r="AH903" i="2" s="1"/>
  <c r="K22527" i="2"/>
  <c r="M22527" i="2" s="1"/>
  <c r="O903" i="2" s="1"/>
  <c r="K22534" i="2"/>
  <c r="M22534" i="2" s="1"/>
  <c r="V903" i="2" s="1"/>
  <c r="K22538" i="2"/>
  <c r="K22536" i="2"/>
  <c r="K22549" i="2"/>
  <c r="M22549" i="2" s="1"/>
  <c r="AK903" i="2" s="1"/>
  <c r="K22545" i="2"/>
  <c r="M22545" i="2" s="1"/>
  <c r="AG903" i="2" s="1"/>
  <c r="K22533" i="2"/>
  <c r="M22533" i="2" s="1"/>
  <c r="U903" i="2" s="1"/>
  <c r="K8601" i="2"/>
  <c r="M8601" i="2" s="1"/>
  <c r="AM345" i="2" s="1"/>
  <c r="K8590" i="2"/>
  <c r="M8590" i="2" s="1"/>
  <c r="AB345" i="2" s="1"/>
  <c r="K8587" i="2"/>
  <c r="M8587" i="2" s="1"/>
  <c r="Y345" i="2" s="1"/>
  <c r="K8593" i="2"/>
  <c r="K8582" i="2"/>
  <c r="K8584" i="2"/>
  <c r="M8584" i="2" s="1"/>
  <c r="V345" i="2" s="1"/>
  <c r="K8585" i="2"/>
  <c r="M8585" i="2" s="1"/>
  <c r="W345" i="2" s="1"/>
  <c r="K8596" i="2"/>
  <c r="M8596" i="2" s="1"/>
  <c r="AH345" i="2" s="1"/>
  <c r="K8581" i="2"/>
  <c r="M8581" i="2" s="1"/>
  <c r="S345" i="2" s="1"/>
  <c r="K8577" i="2"/>
  <c r="M8577" i="2" s="1"/>
  <c r="O345" i="2" s="1"/>
  <c r="K8588" i="2"/>
  <c r="M8588" i="2" s="1"/>
  <c r="Z345" i="2" s="1"/>
  <c r="K8597" i="2"/>
  <c r="K8599" i="2"/>
  <c r="K8580" i="2"/>
  <c r="M8580" i="2" s="1"/>
  <c r="R345" i="2" s="1"/>
  <c r="K8600" i="2"/>
  <c r="M8600" i="2" s="1"/>
  <c r="AL345" i="2" s="1"/>
  <c r="K8594" i="2"/>
  <c r="M8594" i="2" s="1"/>
  <c r="AF345" i="2" s="1"/>
  <c r="K8591" i="2"/>
  <c r="M8591" i="2" s="1"/>
  <c r="AC345" i="2" s="1"/>
  <c r="K8595" i="2"/>
  <c r="M8595" i="2" s="1"/>
  <c r="AG345" i="2" s="1"/>
  <c r="K8579" i="2"/>
  <c r="M8579" i="2" s="1"/>
  <c r="Q345" i="2" s="1"/>
  <c r="K8586" i="2"/>
  <c r="K8583" i="2"/>
  <c r="K8592" i="2"/>
  <c r="M8592" i="2" s="1"/>
  <c r="AD345" i="2" s="1"/>
  <c r="K8578" i="2"/>
  <c r="M8578" i="2" s="1"/>
  <c r="P345" i="2" s="1"/>
  <c r="K8598" i="2"/>
  <c r="M8598" i="2" s="1"/>
  <c r="AJ345" i="2" s="1"/>
  <c r="K8589" i="2"/>
  <c r="M8589" i="2" s="1"/>
  <c r="AA345" i="2" s="1"/>
  <c r="K5888" i="2"/>
  <c r="M5888" i="2" s="1"/>
  <c r="Z237" i="2" s="1"/>
  <c r="K5901" i="2"/>
  <c r="M5901" i="2" s="1"/>
  <c r="AM237" i="2" s="1"/>
  <c r="K5884" i="2"/>
  <c r="K5898" i="2"/>
  <c r="K5880" i="2"/>
  <c r="M5880" i="2" s="1"/>
  <c r="R237" i="2" s="1"/>
  <c r="K5893" i="2"/>
  <c r="M5893" i="2" s="1"/>
  <c r="AE237" i="2" s="1"/>
  <c r="K5892" i="2"/>
  <c r="M5892" i="2" s="1"/>
  <c r="AD237" i="2" s="1"/>
  <c r="K5890" i="2"/>
  <c r="M5890" i="2" s="1"/>
  <c r="AB237" i="2" s="1"/>
  <c r="K5895" i="2"/>
  <c r="M5895" i="2" s="1"/>
  <c r="AG237" i="2" s="1"/>
  <c r="K5885" i="2"/>
  <c r="M5885" i="2" s="1"/>
  <c r="W237" i="2" s="1"/>
  <c r="K5882" i="2"/>
  <c r="M5882" i="2" s="1"/>
  <c r="T237" i="2" s="1"/>
  <c r="K5887" i="2"/>
  <c r="K5877" i="2"/>
  <c r="M5877" i="2" s="1"/>
  <c r="O237" i="2" s="1"/>
  <c r="K5897" i="2"/>
  <c r="M5897" i="2" s="1"/>
  <c r="AI237" i="2" s="1"/>
  <c r="K5879" i="2"/>
  <c r="M5879" i="2" s="1"/>
  <c r="Q237" i="2" s="1"/>
  <c r="K5899" i="2"/>
  <c r="M5899" i="2" s="1"/>
  <c r="AK237" i="2" s="1"/>
  <c r="K5889" i="2"/>
  <c r="M5889" i="2" s="1"/>
  <c r="K5894" i="2"/>
  <c r="M5894" i="2" s="1"/>
  <c r="AF237" i="2" s="1"/>
  <c r="K5891" i="2"/>
  <c r="K5881" i="2"/>
  <c r="K5886" i="2"/>
  <c r="M5886" i="2" s="1"/>
  <c r="X237" i="2" s="1"/>
  <c r="K5883" i="2"/>
  <c r="M5883" i="2" s="1"/>
  <c r="U237" i="2" s="1"/>
  <c r="K5896" i="2"/>
  <c r="M5896" i="2" s="1"/>
  <c r="AH237" i="2" s="1"/>
  <c r="K5878" i="2"/>
  <c r="M5878" i="2" s="1"/>
  <c r="P237" i="2" s="1"/>
  <c r="K5900" i="2"/>
  <c r="M5900" i="2" s="1"/>
  <c r="AL237" i="2" s="1"/>
  <c r="K3809" i="2"/>
  <c r="M3809" i="2" s="1"/>
  <c r="V154" i="2" s="1"/>
  <c r="K3814" i="2"/>
  <c r="K3804" i="2"/>
  <c r="K3824" i="2"/>
  <c r="M3824" i="2" s="1"/>
  <c r="AK154" i="2" s="1"/>
  <c r="K3806" i="2"/>
  <c r="M3806" i="2" s="1"/>
  <c r="S154" i="2" s="1"/>
  <c r="K3812" i="2"/>
  <c r="M3812" i="2" s="1"/>
  <c r="Y154" i="2" s="1"/>
  <c r="K3826" i="2"/>
  <c r="M3826" i="2" s="1"/>
  <c r="AM154" i="2" s="1"/>
  <c r="K3816" i="2"/>
  <c r="M3816" i="2" s="1"/>
  <c r="AC154" i="2" s="1"/>
  <c r="K3821" i="2"/>
  <c r="M3821" i="2" s="1"/>
  <c r="AH154" i="2" s="1"/>
  <c r="K3820" i="2"/>
  <c r="K3818" i="2"/>
  <c r="K3808" i="2"/>
  <c r="M3808" i="2" s="1"/>
  <c r="U154" i="2" s="1"/>
  <c r="K3813" i="2"/>
  <c r="M3813" i="2" s="1"/>
  <c r="K3810" i="2"/>
  <c r="M3810" i="2" s="1"/>
  <c r="W154" i="2" s="1"/>
  <c r="K3823" i="2"/>
  <c r="M3823" i="2" s="1"/>
  <c r="AJ154" i="2" s="1"/>
  <c r="K3805" i="2"/>
  <c r="M3805" i="2" s="1"/>
  <c r="R154" i="2" s="1"/>
  <c r="K3802" i="2"/>
  <c r="M3802" i="2" s="1"/>
  <c r="O154" i="2" s="1"/>
  <c r="K3815" i="2"/>
  <c r="M3815" i="2" s="1"/>
  <c r="AB154" i="2" s="1"/>
  <c r="K3819" i="2"/>
  <c r="M3819" i="2" s="1"/>
  <c r="AF154" i="2" s="1"/>
  <c r="K3825" i="2"/>
  <c r="M3825" i="2" s="1"/>
  <c r="AL154" i="2" s="1"/>
  <c r="K3807" i="2"/>
  <c r="M3807" i="2" s="1"/>
  <c r="T154" i="2" s="1"/>
  <c r="K3811" i="2"/>
  <c r="M3811" i="2" s="1"/>
  <c r="X154" i="2" s="1"/>
  <c r="K3817" i="2"/>
  <c r="M3817" i="2" s="1"/>
  <c r="AD154" i="2" s="1"/>
  <c r="K3822" i="2"/>
  <c r="M3822" i="2" s="1"/>
  <c r="AI154" i="2" s="1"/>
  <c r="K3803" i="2"/>
  <c r="M3803" i="2" s="1"/>
  <c r="P154" i="2" s="1"/>
  <c r="K16760" i="2"/>
  <c r="K16773" i="2"/>
  <c r="K16754" i="2"/>
  <c r="M16754" i="2" s="1"/>
  <c r="Q672" i="2" s="1"/>
  <c r="K16752" i="2"/>
  <c r="M16752" i="2" s="1"/>
  <c r="O672" i="2" s="1"/>
  <c r="K16765" i="2"/>
  <c r="M16765" i="2" s="1"/>
  <c r="AB672" i="2" s="1"/>
  <c r="K16771" i="2"/>
  <c r="M16771" i="2" s="1"/>
  <c r="AH672" i="2" s="1"/>
  <c r="K16775" i="2"/>
  <c r="M16775" i="2" s="1"/>
  <c r="AL672" i="2" s="1"/>
  <c r="K16757" i="2"/>
  <c r="M16757" i="2" s="1"/>
  <c r="T672" i="2" s="1"/>
  <c r="K16763" i="2"/>
  <c r="K16769" i="2"/>
  <c r="K16767" i="2"/>
  <c r="M16767" i="2" s="1"/>
  <c r="AD672" i="2" s="1"/>
  <c r="K16772" i="2"/>
  <c r="M16772" i="2" s="1"/>
  <c r="AI672" i="2" s="1"/>
  <c r="K16755" i="2"/>
  <c r="M16755" i="2" s="1"/>
  <c r="R672" i="2" s="1"/>
  <c r="K16761" i="2"/>
  <c r="M16761" i="2" s="1"/>
  <c r="X672" i="2" s="1"/>
  <c r="K16759" i="2"/>
  <c r="M16759" i="2" s="1"/>
  <c r="V672" i="2" s="1"/>
  <c r="K16764" i="2"/>
  <c r="M16764" i="2" s="1"/>
  <c r="AA672" i="2" s="1"/>
  <c r="K16753" i="2"/>
  <c r="K16774" i="2"/>
  <c r="K16756" i="2"/>
  <c r="M16756" i="2" s="1"/>
  <c r="S672" i="2" s="1"/>
  <c r="K16776" i="2"/>
  <c r="M16776" i="2" s="1"/>
  <c r="AM672" i="2" s="1"/>
  <c r="K16766" i="2"/>
  <c r="M16766" i="2" s="1"/>
  <c r="AC672" i="2" s="1"/>
  <c r="K16770" i="2"/>
  <c r="M16770" i="2" s="1"/>
  <c r="AG672" i="2" s="1"/>
  <c r="K16768" i="2"/>
  <c r="M16768" i="2" s="1"/>
  <c r="AE672" i="2" s="1"/>
  <c r="K16758" i="2"/>
  <c r="M16758" i="2" s="1"/>
  <c r="U672" i="2" s="1"/>
  <c r="K16762" i="2"/>
  <c r="K22735" i="2"/>
  <c r="K22748" i="2"/>
  <c r="M22748" i="2" s="1"/>
  <c r="AJ911" i="2" s="1"/>
  <c r="K22730" i="2"/>
  <c r="M22730" i="2" s="1"/>
  <c r="R911" i="2" s="1"/>
  <c r="K22727" i="2"/>
  <c r="M22727" i="2" s="1"/>
  <c r="O911" i="2" s="1"/>
  <c r="K22740" i="2"/>
  <c r="M22740" i="2" s="1"/>
  <c r="AB911" i="2" s="1"/>
  <c r="K22745" i="2"/>
  <c r="M22745" i="2" s="1"/>
  <c r="AG911" i="2" s="1"/>
  <c r="K22750" i="2"/>
  <c r="M22750" i="2" s="1"/>
  <c r="AL911" i="2" s="1"/>
  <c r="K22732" i="2"/>
  <c r="K22737" i="2"/>
  <c r="K22742" i="2"/>
  <c r="M22742" i="2" s="1"/>
  <c r="AD911" i="2" s="1"/>
  <c r="K22747" i="2"/>
  <c r="M22747" i="2" s="1"/>
  <c r="AI911" i="2" s="1"/>
  <c r="K22729" i="2"/>
  <c r="M22729" i="2" s="1"/>
  <c r="Q911" i="2" s="1"/>
  <c r="K22734" i="2"/>
  <c r="M22734" i="2" s="1"/>
  <c r="V911" i="2" s="1"/>
  <c r="K22739" i="2"/>
  <c r="M22739" i="2" s="1"/>
  <c r="AA911" i="2" s="1"/>
  <c r="K22744" i="2"/>
  <c r="M22744" i="2" s="1"/>
  <c r="AF911" i="2" s="1"/>
  <c r="K22749" i="2"/>
  <c r="K22731" i="2"/>
  <c r="M22731" i="2" s="1"/>
  <c r="S911" i="2" s="1"/>
  <c r="K22736" i="2"/>
  <c r="M22736" i="2" s="1"/>
  <c r="X911" i="2" s="1"/>
  <c r="K22751" i="2"/>
  <c r="M22751" i="2" s="1"/>
  <c r="AM911" i="2" s="1"/>
  <c r="K22741" i="2"/>
  <c r="M22741" i="2" s="1"/>
  <c r="AC911" i="2" s="1"/>
  <c r="K22746" i="2"/>
  <c r="M22746" i="2" s="1"/>
  <c r="AH911" i="2" s="1"/>
  <c r="K22728" i="2"/>
  <c r="M22728" i="2" s="1"/>
  <c r="P911" i="2" s="1"/>
  <c r="K22743" i="2"/>
  <c r="M22743" i="2" s="1"/>
  <c r="AE911" i="2" s="1"/>
  <c r="K22733" i="2"/>
  <c r="K22738" i="2"/>
  <c r="K21262" i="2"/>
  <c r="M21262" i="2" s="1"/>
  <c r="Y852" i="2" s="1"/>
  <c r="K21252" i="2"/>
  <c r="M21252" i="2" s="1"/>
  <c r="O852" i="2" s="1"/>
  <c r="K21265" i="2"/>
  <c r="M21265" i="2" s="1"/>
  <c r="AB852" i="2" s="1"/>
  <c r="K21254" i="2"/>
  <c r="M21254" i="2" s="1"/>
  <c r="Q852" i="2" s="1"/>
  <c r="K21275" i="2"/>
  <c r="M21275" i="2" s="1"/>
  <c r="AL852" i="2" s="1"/>
  <c r="K21257" i="2"/>
  <c r="M21257" i="2" s="1"/>
  <c r="T852" i="2" s="1"/>
  <c r="K21269" i="2"/>
  <c r="K21267" i="2"/>
  <c r="K21271" i="2"/>
  <c r="M21271" i="2" s="1"/>
  <c r="AH852" i="2" s="1"/>
  <c r="K21261" i="2"/>
  <c r="M21261" i="2" s="1"/>
  <c r="X852" i="2" s="1"/>
  <c r="K21259" i="2"/>
  <c r="M21259" i="2" s="1"/>
  <c r="V852" i="2" s="1"/>
  <c r="K21263" i="2"/>
  <c r="M21263" i="2" s="1"/>
  <c r="Z852" i="2" s="1"/>
  <c r="K21253" i="2"/>
  <c r="M21253" i="2" s="1"/>
  <c r="P852" i="2" s="1"/>
  <c r="K21274" i="2"/>
  <c r="M21274" i="2" s="1"/>
  <c r="AK852" i="2" s="1"/>
  <c r="K21255" i="2"/>
  <c r="K21276" i="2"/>
  <c r="K21266" i="2"/>
  <c r="M21266" i="2" s="1"/>
  <c r="AC852" i="2" s="1"/>
  <c r="K21272" i="2"/>
  <c r="M21272" i="2" s="1"/>
  <c r="AI852" i="2" s="1"/>
  <c r="K21268" i="2"/>
  <c r="M21268" i="2" s="1"/>
  <c r="AE852" i="2" s="1"/>
  <c r="K21258" i="2"/>
  <c r="M21258" i="2" s="1"/>
  <c r="U852" i="2" s="1"/>
  <c r="K21264" i="2"/>
  <c r="M21264" i="2" s="1"/>
  <c r="AA852" i="2" s="1"/>
  <c r="K21270" i="2"/>
  <c r="M21270" i="2" s="1"/>
  <c r="AG852" i="2" s="1"/>
  <c r="K21260" i="2"/>
  <c r="K21273" i="2"/>
  <c r="K21256" i="2"/>
  <c r="M21256" i="2" s="1"/>
  <c r="S852" i="2" s="1"/>
  <c r="K15127" i="2"/>
  <c r="M15127" i="2" s="1"/>
  <c r="O607" i="2" s="1"/>
  <c r="K15140" i="2"/>
  <c r="M15140" i="2" s="1"/>
  <c r="AB607" i="2" s="1"/>
  <c r="K15146" i="2"/>
  <c r="M15146" i="2" s="1"/>
  <c r="AH607" i="2" s="1"/>
  <c r="K15150" i="2"/>
  <c r="M15150" i="2" s="1"/>
  <c r="AL607" i="2" s="1"/>
  <c r="K15132" i="2"/>
  <c r="M15132" i="2" s="1"/>
  <c r="T607" i="2" s="1"/>
  <c r="K15138" i="2"/>
  <c r="M15138" i="2" s="1"/>
  <c r="Z607" i="2" s="1"/>
  <c r="K15144" i="2"/>
  <c r="K15142" i="2"/>
  <c r="M15142" i="2" s="1"/>
  <c r="AD607" i="2" s="1"/>
  <c r="K15147" i="2"/>
  <c r="M15147" i="2" s="1"/>
  <c r="AI607" i="2" s="1"/>
  <c r="K15130" i="2"/>
  <c r="M15130" i="2" s="1"/>
  <c r="R607" i="2" s="1"/>
  <c r="K15136" i="2"/>
  <c r="M15136" i="2" s="1"/>
  <c r="X607" i="2" s="1"/>
  <c r="K15134" i="2"/>
  <c r="M15134" i="2" s="1"/>
  <c r="V607" i="2" s="1"/>
  <c r="K15139" i="2"/>
  <c r="M15139" i="2" s="1"/>
  <c r="AA607" i="2" s="1"/>
  <c r="K15128" i="2"/>
  <c r="K15149" i="2"/>
  <c r="K15131" i="2"/>
  <c r="M15131" i="2" s="1"/>
  <c r="S607" i="2" s="1"/>
  <c r="K15151" i="2"/>
  <c r="M15151" i="2" s="1"/>
  <c r="AM607" i="2" s="1"/>
  <c r="K15141" i="2"/>
  <c r="M15141" i="2" s="1"/>
  <c r="AC607" i="2" s="1"/>
  <c r="K15145" i="2"/>
  <c r="M15145" i="2" s="1"/>
  <c r="AG607" i="2" s="1"/>
  <c r="K15143" i="2"/>
  <c r="M15143" i="2" s="1"/>
  <c r="AE607" i="2" s="1"/>
  <c r="K15133" i="2"/>
  <c r="M15133" i="2" s="1"/>
  <c r="U607" i="2" s="1"/>
  <c r="K15137" i="2"/>
  <c r="K15135" i="2"/>
  <c r="K15148" i="2"/>
  <c r="M15148" i="2" s="1"/>
  <c r="AJ607" i="2" s="1"/>
  <c r="K15129" i="2"/>
  <c r="M15129" i="2" s="1"/>
  <c r="Q607" i="2" s="1"/>
  <c r="K22693" i="2"/>
  <c r="M22693" i="2" s="1"/>
  <c r="AE909" i="2" s="1"/>
  <c r="K22683" i="2"/>
  <c r="M22683" i="2" s="1"/>
  <c r="U909" i="2" s="1"/>
  <c r="K22688" i="2"/>
  <c r="M22688" i="2" s="1"/>
  <c r="Z909" i="2" s="1"/>
  <c r="K22695" i="2"/>
  <c r="M22695" i="2" s="1"/>
  <c r="AG909" i="2" s="1"/>
  <c r="K22685" i="2"/>
  <c r="K22698" i="2"/>
  <c r="K22680" i="2"/>
  <c r="M22680" i="2" s="1"/>
  <c r="R909" i="2" s="1"/>
  <c r="K22687" i="2"/>
  <c r="M22687" i="2" s="1"/>
  <c r="Y909" i="2" s="1"/>
  <c r="K22677" i="2"/>
  <c r="M22677" i="2" s="1"/>
  <c r="O909" i="2" s="1"/>
  <c r="K22690" i="2"/>
  <c r="M22690" i="2" s="1"/>
  <c r="AB909" i="2" s="1"/>
  <c r="K22679" i="2"/>
  <c r="M22679" i="2" s="1"/>
  <c r="Q909" i="2" s="1"/>
  <c r="K22700" i="2"/>
  <c r="M22700" i="2" s="1"/>
  <c r="AL909" i="2" s="1"/>
  <c r="K22682" i="2"/>
  <c r="K22694" i="2"/>
  <c r="K22692" i="2"/>
  <c r="M22692" i="2" s="1"/>
  <c r="AD909" i="2" s="1"/>
  <c r="K22697" i="2"/>
  <c r="M22697" i="2" s="1"/>
  <c r="AI909" i="2" s="1"/>
  <c r="K22686" i="2"/>
  <c r="M22686" i="2" s="1"/>
  <c r="X909" i="2" s="1"/>
  <c r="K22684" i="2"/>
  <c r="M22684" i="2" s="1"/>
  <c r="V909" i="2" s="1"/>
  <c r="K22689" i="2"/>
  <c r="M22689" i="2" s="1"/>
  <c r="AA909" i="2" s="1"/>
  <c r="K22678" i="2"/>
  <c r="M22678" i="2" s="1"/>
  <c r="P909" i="2" s="1"/>
  <c r="K22699" i="2"/>
  <c r="K22681" i="2"/>
  <c r="K22701" i="2"/>
  <c r="M22701" i="2" s="1"/>
  <c r="AM909" i="2" s="1"/>
  <c r="K22691" i="2"/>
  <c r="M22691" i="2" s="1"/>
  <c r="AC909" i="2" s="1"/>
  <c r="K22696" i="2"/>
  <c r="M22696" i="2" s="1"/>
  <c r="AH909" i="2" s="1"/>
  <c r="K16993" i="2"/>
  <c r="M16993" i="2" s="1"/>
  <c r="AE681" i="2" s="1"/>
  <c r="K16983" i="2"/>
  <c r="M16983" i="2" s="1"/>
  <c r="U681" i="2" s="1"/>
  <c r="K16988" i="2"/>
  <c r="M16988" i="2" s="1"/>
  <c r="Z681" i="2" s="1"/>
  <c r="K16985" i="2"/>
  <c r="K16998" i="2"/>
  <c r="M16998" i="2" s="1"/>
  <c r="AJ681" i="2" s="1"/>
  <c r="K16980" i="2"/>
  <c r="M16980" i="2" s="1"/>
  <c r="R681" i="2" s="1"/>
  <c r="K16977" i="2"/>
  <c r="M16977" i="2" s="1"/>
  <c r="O681" i="2" s="1"/>
  <c r="K16990" i="2"/>
  <c r="M16990" i="2" s="1"/>
  <c r="AB681" i="2" s="1"/>
  <c r="K16994" i="2"/>
  <c r="M16994" i="2" s="1"/>
  <c r="AF681" i="2" s="1"/>
  <c r="K17000" i="2"/>
  <c r="M17000" i="2" s="1"/>
  <c r="AL681" i="2" s="1"/>
  <c r="K16982" i="2"/>
  <c r="M16982" i="2" s="1"/>
  <c r="T681" i="2" s="1"/>
  <c r="K16986" i="2"/>
  <c r="K16992" i="2"/>
  <c r="K16997" i="2"/>
  <c r="M16997" i="2" s="1"/>
  <c r="AI681" i="2" s="1"/>
  <c r="K16978" i="2"/>
  <c r="M16978" i="2" s="1"/>
  <c r="P681" i="2" s="1"/>
  <c r="K16984" i="2"/>
  <c r="M16984" i="2" s="1"/>
  <c r="V681" i="2" s="1"/>
  <c r="K16989" i="2"/>
  <c r="M16989" i="2" s="1"/>
  <c r="AA681" i="2" s="1"/>
  <c r="K16995" i="2"/>
  <c r="M16995" i="2" s="1"/>
  <c r="AG681" i="2" s="1"/>
  <c r="K16999" i="2"/>
  <c r="M16999" i="2" s="1"/>
  <c r="AK681" i="2" s="1"/>
  <c r="K16981" i="2"/>
  <c r="K16987" i="2"/>
  <c r="K17001" i="2"/>
  <c r="M17001" i="2" s="1"/>
  <c r="AM681" i="2" s="1"/>
  <c r="K16991" i="2"/>
  <c r="M16991" i="2" s="1"/>
  <c r="AC681" i="2" s="1"/>
  <c r="K16996" i="2"/>
  <c r="M16996" i="2" s="1"/>
  <c r="AH681" i="2" s="1"/>
  <c r="K16979" i="2"/>
  <c r="M16979" i="2" s="1"/>
  <c r="Q681" i="2" s="1"/>
  <c r="K17145" i="2"/>
  <c r="M17145" i="2" s="1"/>
  <c r="AG687" i="2" s="1"/>
  <c r="K17135" i="2"/>
  <c r="M17135" i="2" s="1"/>
  <c r="W687" i="2" s="1"/>
  <c r="K17148" i="2"/>
  <c r="K17130" i="2"/>
  <c r="K17137" i="2"/>
  <c r="M17137" i="2" s="1"/>
  <c r="Y687" i="2" s="1"/>
  <c r="K17127" i="2"/>
  <c r="M17127" i="2" s="1"/>
  <c r="O687" i="2" s="1"/>
  <c r="K17140" i="2"/>
  <c r="M17140" i="2" s="1"/>
  <c r="AB687" i="2" s="1"/>
  <c r="K17129" i="2"/>
  <c r="M17129" i="2" s="1"/>
  <c r="Q687" i="2" s="1"/>
  <c r="K17150" i="2"/>
  <c r="M17150" i="2" s="1"/>
  <c r="AL687" i="2" s="1"/>
  <c r="K17132" i="2"/>
  <c r="M17132" i="2" s="1"/>
  <c r="T687" i="2" s="1"/>
  <c r="K17144" i="2"/>
  <c r="K17142" i="2"/>
  <c r="K17147" i="2"/>
  <c r="M17147" i="2" s="1"/>
  <c r="AI687" i="2" s="1"/>
  <c r="K17136" i="2"/>
  <c r="M17136" i="2" s="1"/>
  <c r="X687" i="2" s="1"/>
  <c r="K17134" i="2"/>
  <c r="M17134" i="2" s="1"/>
  <c r="V687" i="2" s="1"/>
  <c r="K17139" i="2"/>
  <c r="M17139" i="2" s="1"/>
  <c r="AA687" i="2" s="1"/>
  <c r="K17128" i="2"/>
  <c r="M17128" i="2" s="1"/>
  <c r="P687" i="2" s="1"/>
  <c r="K17149" i="2"/>
  <c r="M17149" i="2" s="1"/>
  <c r="AK687" i="2" s="1"/>
  <c r="K17131" i="2"/>
  <c r="K17151" i="2"/>
  <c r="K17141" i="2"/>
  <c r="M17141" i="2" s="1"/>
  <c r="AC687" i="2" s="1"/>
  <c r="K17146" i="2"/>
  <c r="M17146" i="2" s="1"/>
  <c r="AH687" i="2" s="1"/>
  <c r="K17143" i="2"/>
  <c r="M17143" i="2" s="1"/>
  <c r="AE687" i="2" s="1"/>
  <c r="K17133" i="2"/>
  <c r="M17133" i="2" s="1"/>
  <c r="U687" i="2" s="1"/>
  <c r="K17138" i="2"/>
  <c r="M17138" i="2" s="1"/>
  <c r="Z687" i="2" s="1"/>
  <c r="K22336" i="2"/>
  <c r="M22336" i="2" s="1"/>
  <c r="X895" i="2" s="1"/>
  <c r="K22334" i="2"/>
  <c r="K22340" i="2"/>
  <c r="K22346" i="2"/>
  <c r="M22346" i="2" s="1"/>
  <c r="AH895" i="2" s="1"/>
  <c r="K22328" i="2"/>
  <c r="M22328" i="2" s="1"/>
  <c r="P895" i="2" s="1"/>
  <c r="K22349" i="2"/>
  <c r="M22349" i="2" s="1"/>
  <c r="AK895" i="2" s="1"/>
  <c r="K22332" i="2"/>
  <c r="M22332" i="2" s="1"/>
  <c r="T895" i="2" s="1"/>
  <c r="K22338" i="2"/>
  <c r="M22338" i="2" s="1"/>
  <c r="Z895" i="2" s="1"/>
  <c r="K22351" i="2"/>
  <c r="M22351" i="2" s="1"/>
  <c r="AM895" i="2" s="1"/>
  <c r="K22341" i="2"/>
  <c r="K22330" i="2"/>
  <c r="K22343" i="2"/>
  <c r="K22333" i="2"/>
  <c r="M22333" i="2" s="1"/>
  <c r="U895" i="2" s="1"/>
  <c r="K22345" i="2"/>
  <c r="M22345" i="2" s="1"/>
  <c r="AG895" i="2" s="1"/>
  <c r="K22335" i="2"/>
  <c r="M22335" i="2" s="1"/>
  <c r="W895" i="2" s="1"/>
  <c r="K22347" i="2"/>
  <c r="M22347" i="2" s="1"/>
  <c r="AI895" i="2" s="1"/>
  <c r="K22337" i="2"/>
  <c r="M22337" i="2" s="1"/>
  <c r="Y895" i="2" s="1"/>
  <c r="K22327" i="2"/>
  <c r="K22339" i="2"/>
  <c r="K22329" i="2"/>
  <c r="M22329" i="2" s="1"/>
  <c r="Q895" i="2" s="1"/>
  <c r="K22350" i="2"/>
  <c r="M22350" i="2" s="1"/>
  <c r="AL895" i="2" s="1"/>
  <c r="K22331" i="2"/>
  <c r="M22331" i="2" s="1"/>
  <c r="S895" i="2" s="1"/>
  <c r="K22344" i="2"/>
  <c r="M22344" i="2" s="1"/>
  <c r="AF895" i="2" s="1"/>
  <c r="K22342" i="2"/>
  <c r="M22342" i="2" s="1"/>
  <c r="AD895" i="2" s="1"/>
  <c r="K22348" i="2"/>
  <c r="M22348" i="2" s="1"/>
  <c r="AJ895" i="2" s="1"/>
  <c r="K20389" i="2"/>
  <c r="K20394" i="2"/>
  <c r="K20392" i="2"/>
  <c r="M20392" i="2" s="1"/>
  <c r="AD817" i="2" s="1"/>
  <c r="K20381" i="2"/>
  <c r="M20381" i="2" s="1"/>
  <c r="S817" i="2" s="1"/>
  <c r="K20386" i="2"/>
  <c r="M20386" i="2" s="1"/>
  <c r="X817" i="2" s="1"/>
  <c r="K20384" i="2"/>
  <c r="M20384" i="2" s="1"/>
  <c r="V817" i="2" s="1"/>
  <c r="K20396" i="2"/>
  <c r="M20396" i="2" s="1"/>
  <c r="AH817" i="2" s="1"/>
  <c r="K20378" i="2"/>
  <c r="M20378" i="2" s="1"/>
  <c r="P817" i="2" s="1"/>
  <c r="K20399" i="2"/>
  <c r="M20399" i="2" s="1"/>
  <c r="AK817" i="2" s="1"/>
  <c r="K20388" i="2"/>
  <c r="K20401" i="2"/>
  <c r="M20401" i="2" s="1"/>
  <c r="AM817" i="2" s="1"/>
  <c r="K20391" i="2"/>
  <c r="M20391" i="2" s="1"/>
  <c r="AC817" i="2" s="1"/>
  <c r="K20380" i="2"/>
  <c r="M20380" i="2" s="1"/>
  <c r="R817" i="2" s="1"/>
  <c r="K20393" i="2"/>
  <c r="M20393" i="2" s="1"/>
  <c r="AE817" i="2" s="1"/>
  <c r="K20383" i="2"/>
  <c r="M20383" i="2" s="1"/>
  <c r="U817" i="2" s="1"/>
  <c r="K20395" i="2"/>
  <c r="M20395" i="2" s="1"/>
  <c r="AG817" i="2" s="1"/>
  <c r="K20385" i="2"/>
  <c r="K20398" i="2"/>
  <c r="K20387" i="2"/>
  <c r="M20387" i="2" s="1"/>
  <c r="Y817" i="2" s="1"/>
  <c r="K20377" i="2"/>
  <c r="M20377" i="2" s="1"/>
  <c r="O817" i="2" s="1"/>
  <c r="K20390" i="2"/>
  <c r="M20390" i="2" s="1"/>
  <c r="AB817" i="2" s="1"/>
  <c r="K20397" i="2"/>
  <c r="M20397" i="2" s="1"/>
  <c r="AI817" i="2" s="1"/>
  <c r="K20379" i="2"/>
  <c r="M20379" i="2" s="1"/>
  <c r="Q817" i="2" s="1"/>
  <c r="K20400" i="2"/>
  <c r="M20400" i="2" s="1"/>
  <c r="AL817" i="2" s="1"/>
  <c r="K20382" i="2"/>
  <c r="K13487" i="2"/>
  <c r="K13477" i="2"/>
  <c r="M13477" i="2" s="1"/>
  <c r="O541" i="2" s="1"/>
  <c r="K13491" i="2"/>
  <c r="M13491" i="2" s="1"/>
  <c r="AC541" i="2" s="1"/>
  <c r="K13497" i="2"/>
  <c r="M13497" i="2" s="1"/>
  <c r="AI541" i="2" s="1"/>
  <c r="K13479" i="2"/>
  <c r="M13479" i="2" s="1"/>
  <c r="Q541" i="2" s="1"/>
  <c r="K13500" i="2"/>
  <c r="M13500" i="2" s="1"/>
  <c r="AL541" i="2" s="1"/>
  <c r="K13483" i="2"/>
  <c r="M13483" i="2" s="1"/>
  <c r="U541" i="2" s="1"/>
  <c r="K13489" i="2"/>
  <c r="K13494" i="2"/>
  <c r="K13492" i="2"/>
  <c r="M13492" i="2" s="1"/>
  <c r="AD541" i="2" s="1"/>
  <c r="K13481" i="2"/>
  <c r="M13481" i="2" s="1"/>
  <c r="S541" i="2" s="1"/>
  <c r="K13486" i="2"/>
  <c r="M13486" i="2" s="1"/>
  <c r="X541" i="2" s="1"/>
  <c r="K13484" i="2"/>
  <c r="M13484" i="2" s="1"/>
  <c r="V541" i="2" s="1"/>
  <c r="K13496" i="2"/>
  <c r="M13496" i="2" s="1"/>
  <c r="AH541" i="2" s="1"/>
  <c r="K13478" i="2"/>
  <c r="M13478" i="2" s="1"/>
  <c r="P541" i="2" s="1"/>
  <c r="K13498" i="2"/>
  <c r="M13498" i="2" s="1"/>
  <c r="AJ541" i="2" s="1"/>
  <c r="K13488" i="2"/>
  <c r="K13501" i="2"/>
  <c r="M13501" i="2" s="1"/>
  <c r="AM541" i="2" s="1"/>
  <c r="K13490" i="2"/>
  <c r="M13490" i="2" s="1"/>
  <c r="AB541" i="2" s="1"/>
  <c r="K13480" i="2"/>
  <c r="M13480" i="2" s="1"/>
  <c r="R541" i="2" s="1"/>
  <c r="K13493" i="2"/>
  <c r="M13493" i="2" s="1"/>
  <c r="AE541" i="2" s="1"/>
  <c r="K13482" i="2"/>
  <c r="M13482" i="2" s="1"/>
  <c r="T541" i="2" s="1"/>
  <c r="K13495" i="2"/>
  <c r="M13495" i="2" s="1"/>
  <c r="AG541" i="2" s="1"/>
  <c r="K13485" i="2"/>
  <c r="K13499" i="2"/>
  <c r="K1125" i="2"/>
  <c r="M1125" i="2" s="1"/>
  <c r="AL46" i="2" s="1"/>
  <c r="K1107" i="2"/>
  <c r="M1107" i="2" s="1"/>
  <c r="T46" i="2" s="1"/>
  <c r="K1112" i="2"/>
  <c r="M1112" i="2" s="1"/>
  <c r="Y46" i="2" s="1"/>
  <c r="K1111" i="2"/>
  <c r="M1111" i="2" s="1"/>
  <c r="X46" i="2" s="1"/>
  <c r="K1117" i="2"/>
  <c r="M1117" i="2" s="1"/>
  <c r="AD46" i="2" s="1"/>
  <c r="K1122" i="2"/>
  <c r="M1122" i="2" s="1"/>
  <c r="AI46" i="2" s="1"/>
  <c r="K1104" i="2"/>
  <c r="K1109" i="2"/>
  <c r="K1114" i="2"/>
  <c r="M1114" i="2" s="1"/>
  <c r="AA46" i="2" s="1"/>
  <c r="K1126" i="2"/>
  <c r="M1126" i="2" s="1"/>
  <c r="AM46" i="2" s="1"/>
  <c r="K1124" i="2"/>
  <c r="M1124" i="2" s="1"/>
  <c r="AK46" i="2" s="1"/>
  <c r="K1106" i="2"/>
  <c r="M1106" i="2" s="1"/>
  <c r="S46" i="2" s="1"/>
  <c r="K1118" i="2"/>
  <c r="M1118" i="2" s="1"/>
  <c r="AE46" i="2" s="1"/>
  <c r="K1116" i="2"/>
  <c r="M1116" i="2" s="1"/>
  <c r="AC46" i="2" s="1"/>
  <c r="K1121" i="2"/>
  <c r="K1110" i="2"/>
  <c r="K1108" i="2"/>
  <c r="M1108" i="2" s="1"/>
  <c r="U46" i="2" s="1"/>
  <c r="K1113" i="2"/>
  <c r="M1113" i="2" s="1"/>
  <c r="Z46" i="2" s="1"/>
  <c r="K1102" i="2"/>
  <c r="M1102" i="2" s="1"/>
  <c r="O46" i="2" s="1"/>
  <c r="K1123" i="2"/>
  <c r="M1123" i="2" s="1"/>
  <c r="AJ46" i="2" s="1"/>
  <c r="K1105" i="2"/>
  <c r="M1105" i="2" s="1"/>
  <c r="R46" i="2" s="1"/>
  <c r="K1103" i="2"/>
  <c r="M1103" i="2" s="1"/>
  <c r="P46" i="2" s="1"/>
  <c r="K1115" i="2"/>
  <c r="K1120" i="2"/>
  <c r="K1119" i="2"/>
  <c r="M1119" i="2" s="1"/>
  <c r="AF46" i="2" s="1"/>
  <c r="K21562" i="2"/>
  <c r="M21562" i="2" s="1"/>
  <c r="Y864" i="2" s="1"/>
  <c r="K21552" i="2"/>
  <c r="M21552" i="2" s="1"/>
  <c r="O864" i="2" s="1"/>
  <c r="K21565" i="2"/>
  <c r="M21565" i="2" s="1"/>
  <c r="AB864" i="2" s="1"/>
  <c r="K21554" i="2"/>
  <c r="M21554" i="2" s="1"/>
  <c r="Q864" i="2" s="1"/>
  <c r="K21575" i="2"/>
  <c r="M21575" i="2" s="1"/>
  <c r="AL864" i="2" s="1"/>
  <c r="K21557" i="2"/>
  <c r="K21569" i="2"/>
  <c r="K21567" i="2"/>
  <c r="M21567" i="2" s="1"/>
  <c r="AD864" i="2" s="1"/>
  <c r="K21564" i="2"/>
  <c r="M21564" i="2" s="1"/>
  <c r="AA864" i="2" s="1"/>
  <c r="K21561" i="2"/>
  <c r="M21561" i="2" s="1"/>
  <c r="X864" i="2" s="1"/>
  <c r="K21559" i="2"/>
  <c r="M21559" i="2" s="1"/>
  <c r="V864" i="2" s="1"/>
  <c r="K21556" i="2"/>
  <c r="M21556" i="2" s="1"/>
  <c r="S864" i="2" s="1"/>
  <c r="K21571" i="2"/>
  <c r="M21571" i="2" s="1"/>
  <c r="AH864" i="2" s="1"/>
  <c r="K21553" i="2"/>
  <c r="K21574" i="2"/>
  <c r="K21572" i="2"/>
  <c r="K21563" i="2"/>
  <c r="M21563" i="2" s="1"/>
  <c r="Z864" i="2" s="1"/>
  <c r="K21576" i="2"/>
  <c r="M21576" i="2" s="1"/>
  <c r="AM864" i="2" s="1"/>
  <c r="K21566" i="2"/>
  <c r="M21566" i="2" s="1"/>
  <c r="AC864" i="2" s="1"/>
  <c r="K21555" i="2"/>
  <c r="M21555" i="2" s="1"/>
  <c r="R864" i="2" s="1"/>
  <c r="K21568" i="2"/>
  <c r="M21568" i="2" s="1"/>
  <c r="AE864" i="2" s="1"/>
  <c r="K21558" i="2"/>
  <c r="K21570" i="2"/>
  <c r="K21560" i="2"/>
  <c r="M21560" i="2" s="1"/>
  <c r="W864" i="2" s="1"/>
  <c r="K21573" i="2"/>
  <c r="M21573" i="2" s="1"/>
  <c r="AJ864" i="2" s="1"/>
  <c r="K24529" i="2"/>
  <c r="M24529" i="2" s="1"/>
  <c r="Q983" i="2" s="1"/>
  <c r="K24550" i="2"/>
  <c r="M24550" i="2" s="1"/>
  <c r="AL983" i="2" s="1"/>
  <c r="K24532" i="2"/>
  <c r="M24532" i="2" s="1"/>
  <c r="T983" i="2" s="1"/>
  <c r="K24544" i="2"/>
  <c r="M24544" i="2" s="1"/>
  <c r="AF983" i="2" s="1"/>
  <c r="K24542" i="2"/>
  <c r="K24546" i="2"/>
  <c r="K24536" i="2"/>
  <c r="M24536" i="2" s="1"/>
  <c r="X983" i="2" s="1"/>
  <c r="K24534" i="2"/>
  <c r="M24534" i="2" s="1"/>
  <c r="V983" i="2" s="1"/>
  <c r="K24538" i="2"/>
  <c r="M24538" i="2" s="1"/>
  <c r="Z983" i="2" s="1"/>
  <c r="K24528" i="2"/>
  <c r="M24528" i="2" s="1"/>
  <c r="P983" i="2" s="1"/>
  <c r="K24549" i="2"/>
  <c r="M24549" i="2" s="1"/>
  <c r="AK983" i="2" s="1"/>
  <c r="K24530" i="2"/>
  <c r="M24530" i="2" s="1"/>
  <c r="R983" i="2" s="1"/>
  <c r="K24551" i="2"/>
  <c r="K24541" i="2"/>
  <c r="K24547" i="2"/>
  <c r="M24547" i="2" s="1"/>
  <c r="AI983" i="2" s="1"/>
  <c r="K24543" i="2"/>
  <c r="M24543" i="2" s="1"/>
  <c r="AE983" i="2" s="1"/>
  <c r="K24533" i="2"/>
  <c r="M24533" i="2" s="1"/>
  <c r="U983" i="2" s="1"/>
  <c r="K24539" i="2"/>
  <c r="M24539" i="2" s="1"/>
  <c r="AA983" i="2" s="1"/>
  <c r="K24545" i="2"/>
  <c r="M24545" i="2" s="1"/>
  <c r="AG983" i="2" s="1"/>
  <c r="K24535" i="2"/>
  <c r="M24535" i="2" s="1"/>
  <c r="W983" i="2" s="1"/>
  <c r="K24548" i="2"/>
  <c r="K24531" i="2"/>
  <c r="K24537" i="2"/>
  <c r="M24537" i="2" s="1"/>
  <c r="Y983" i="2" s="1"/>
  <c r="K24527" i="2"/>
  <c r="M24527" i="2" s="1"/>
  <c r="O983" i="2" s="1"/>
  <c r="K24540" i="2"/>
  <c r="M24540" i="2" s="1"/>
  <c r="AB983" i="2" s="1"/>
  <c r="K20453" i="2"/>
  <c r="M20453" i="2" s="1"/>
  <c r="P820" i="2" s="1"/>
  <c r="K20474" i="2"/>
  <c r="M20474" i="2" s="1"/>
  <c r="AK820" i="2" s="1"/>
  <c r="K20456" i="2"/>
  <c r="M20456" i="2" s="1"/>
  <c r="S820" i="2" s="1"/>
  <c r="K20476" i="2"/>
  <c r="K20466" i="2"/>
  <c r="K20471" i="2"/>
  <c r="K20468" i="2"/>
  <c r="M20468" i="2" s="1"/>
  <c r="AE820" i="2" s="1"/>
  <c r="K20458" i="2"/>
  <c r="M20458" i="2" s="1"/>
  <c r="U820" i="2" s="1"/>
  <c r="K20463" i="2"/>
  <c r="M20463" i="2" s="1"/>
  <c r="Z820" i="2" s="1"/>
  <c r="K20460" i="2"/>
  <c r="M20460" i="2" s="1"/>
  <c r="W820" i="2" s="1"/>
  <c r="K20473" i="2"/>
  <c r="M20473" i="2" s="1"/>
  <c r="AJ820" i="2" s="1"/>
  <c r="K20455" i="2"/>
  <c r="K20452" i="2"/>
  <c r="K20465" i="2"/>
  <c r="M20465" i="2" s="1"/>
  <c r="AB820" i="2" s="1"/>
  <c r="K20470" i="2"/>
  <c r="M20470" i="2" s="1"/>
  <c r="AG820" i="2" s="1"/>
  <c r="K20475" i="2"/>
  <c r="M20475" i="2" s="1"/>
  <c r="AL820" i="2" s="1"/>
  <c r="K20457" i="2"/>
  <c r="M20457" i="2" s="1"/>
  <c r="T820" i="2" s="1"/>
  <c r="K20462" i="2"/>
  <c r="M20462" i="2" s="1"/>
  <c r="Y820" i="2" s="1"/>
  <c r="K20469" i="2"/>
  <c r="M20469" i="2" s="1"/>
  <c r="AF820" i="2" s="1"/>
  <c r="K20467" i="2"/>
  <c r="K20472" i="2"/>
  <c r="K20454" i="2"/>
  <c r="M20454" i="2" s="1"/>
  <c r="Q820" i="2" s="1"/>
  <c r="K20461" i="2"/>
  <c r="M20461" i="2" s="1"/>
  <c r="X820" i="2" s="1"/>
  <c r="K20459" i="2"/>
  <c r="M20459" i="2" s="1"/>
  <c r="V820" i="2" s="1"/>
  <c r="K20464" i="2"/>
  <c r="M20464" i="2" s="1"/>
  <c r="AA820" i="2" s="1"/>
  <c r="K19596" i="2"/>
  <c r="M19596" i="2" s="1"/>
  <c r="AH785" i="2" s="1"/>
  <c r="K19578" i="2"/>
  <c r="M19578" i="2" s="1"/>
  <c r="P785" i="2" s="1"/>
  <c r="K19599" i="2"/>
  <c r="K19588" i="2"/>
  <c r="K19601" i="2"/>
  <c r="M19601" i="2" s="1"/>
  <c r="AM785" i="2" s="1"/>
  <c r="K19591" i="2"/>
  <c r="M19591" i="2" s="1"/>
  <c r="AC785" i="2" s="1"/>
  <c r="K19580" i="2"/>
  <c r="M19580" i="2" s="1"/>
  <c r="R785" i="2" s="1"/>
  <c r="K19593" i="2"/>
  <c r="M19593" i="2" s="1"/>
  <c r="AE785" i="2" s="1"/>
  <c r="K19583" i="2"/>
  <c r="M19583" i="2" s="1"/>
  <c r="U785" i="2" s="1"/>
  <c r="K19595" i="2"/>
  <c r="M19595" i="2" s="1"/>
  <c r="AG785" i="2" s="1"/>
  <c r="K19585" i="2"/>
  <c r="M19585" i="2" s="1"/>
  <c r="W785" i="2" s="1"/>
  <c r="K19598" i="2"/>
  <c r="K19587" i="2"/>
  <c r="M19587" i="2" s="1"/>
  <c r="Y785" i="2" s="1"/>
  <c r="K19577" i="2"/>
  <c r="M19577" i="2" s="1"/>
  <c r="O785" i="2" s="1"/>
  <c r="K19590" i="2"/>
  <c r="M19590" i="2" s="1"/>
  <c r="AB785" i="2" s="1"/>
  <c r="K19597" i="2"/>
  <c r="M19597" i="2" s="1"/>
  <c r="AI785" i="2" s="1"/>
  <c r="K19579" i="2"/>
  <c r="M19579" i="2" s="1"/>
  <c r="Q785" i="2" s="1"/>
  <c r="K19600" i="2"/>
  <c r="M19600" i="2" s="1"/>
  <c r="AL785" i="2" s="1"/>
  <c r="K19582" i="2"/>
  <c r="K19589" i="2"/>
  <c r="K19594" i="2"/>
  <c r="M19594" i="2" s="1"/>
  <c r="AF785" i="2" s="1"/>
  <c r="K19592" i="2"/>
  <c r="M19592" i="2" s="1"/>
  <c r="AD785" i="2" s="1"/>
  <c r="K19581" i="2"/>
  <c r="M19581" i="2" s="1"/>
  <c r="S785" i="2" s="1"/>
  <c r="K19586" i="2"/>
  <c r="M19586" i="2" s="1"/>
  <c r="X785" i="2" s="1"/>
  <c r="K19584" i="2"/>
  <c r="M19584" i="2" s="1"/>
  <c r="V785" i="2" s="1"/>
  <c r="K5397" i="2"/>
  <c r="M5397" i="2" s="1"/>
  <c r="AI217" i="2" s="1"/>
  <c r="K5384" i="2"/>
  <c r="K5387" i="2"/>
  <c r="M5387" i="2" s="1"/>
  <c r="Y217" i="2" s="1"/>
  <c r="K5395" i="2"/>
  <c r="M5395" i="2" s="1"/>
  <c r="AG217" i="2" s="1"/>
  <c r="K5391" i="2"/>
  <c r="M5391" i="2" s="1"/>
  <c r="AC217" i="2" s="1"/>
  <c r="K5379" i="2"/>
  <c r="M5379" i="2" s="1"/>
  <c r="Q217" i="2" s="1"/>
  <c r="K5386" i="2"/>
  <c r="M5386" i="2" s="1"/>
  <c r="X217" i="2" s="1"/>
  <c r="K5383" i="2"/>
  <c r="M5383" i="2" s="1"/>
  <c r="U217" i="2" s="1"/>
  <c r="K5388" i="2"/>
  <c r="M5388" i="2" s="1"/>
  <c r="Z217" i="2" s="1"/>
  <c r="K5394" i="2"/>
  <c r="K5378" i="2"/>
  <c r="K5390" i="2"/>
  <c r="M5390" i="2" s="1"/>
  <c r="AB217" i="2" s="1"/>
  <c r="K5380" i="2"/>
  <c r="M5380" i="2" s="1"/>
  <c r="R217" i="2" s="1"/>
  <c r="K5401" i="2"/>
  <c r="M5401" i="2" s="1"/>
  <c r="AM217" i="2" s="1"/>
  <c r="K5393" i="2"/>
  <c r="M5393" i="2" s="1"/>
  <c r="AE217" i="2" s="1"/>
  <c r="K5382" i="2"/>
  <c r="M5382" i="2" s="1"/>
  <c r="T217" i="2" s="1"/>
  <c r="K5400" i="2"/>
  <c r="M5400" i="2" s="1"/>
  <c r="AL217" i="2" s="1"/>
  <c r="K5385" i="2"/>
  <c r="K5389" i="2"/>
  <c r="K5399" i="2"/>
  <c r="M5399" i="2" s="1"/>
  <c r="AK217" i="2" s="1"/>
  <c r="K5377" i="2"/>
  <c r="M5377" i="2" s="1"/>
  <c r="O217" i="2" s="1"/>
  <c r="K5381" i="2"/>
  <c r="M5381" i="2" s="1"/>
  <c r="S217" i="2" s="1"/>
  <c r="K5398" i="2"/>
  <c r="M5398" i="2" s="1"/>
  <c r="AJ217" i="2" s="1"/>
  <c r="K5392" i="2"/>
  <c r="M5392" i="2" s="1"/>
  <c r="AD217" i="2" s="1"/>
  <c r="K5396" i="2"/>
  <c r="M5396" i="2" s="1"/>
  <c r="AH217" i="2" s="1"/>
  <c r="K9321" i="2"/>
  <c r="K9303" i="2"/>
  <c r="K9317" i="2"/>
  <c r="M9317" i="2" s="1"/>
  <c r="AD374" i="2" s="1"/>
  <c r="K9313" i="2"/>
  <c r="M9313" i="2" s="1"/>
  <c r="Z374" i="2" s="1"/>
  <c r="K9326" i="2"/>
  <c r="M9326" i="2" s="1"/>
  <c r="AM374" i="2" s="1"/>
  <c r="K9309" i="2"/>
  <c r="M9309" i="2" s="1"/>
  <c r="V374" i="2" s="1"/>
  <c r="K9323" i="2"/>
  <c r="M9323" i="2" s="1"/>
  <c r="AJ374" i="2" s="1"/>
  <c r="K9305" i="2"/>
  <c r="M9305" i="2" s="1"/>
  <c r="R374" i="2" s="1"/>
  <c r="K9318" i="2"/>
  <c r="K9325" i="2"/>
  <c r="K9315" i="2"/>
  <c r="K9320" i="2"/>
  <c r="M9320" i="2" s="1"/>
  <c r="AG374" i="2" s="1"/>
  <c r="K9310" i="2"/>
  <c r="M9310" i="2" s="1"/>
  <c r="W374" i="2" s="1"/>
  <c r="K9307" i="2"/>
  <c r="M9307" i="2" s="1"/>
  <c r="T374" i="2" s="1"/>
  <c r="K9312" i="2"/>
  <c r="M9312" i="2" s="1"/>
  <c r="Y374" i="2" s="1"/>
  <c r="K9302" i="2"/>
  <c r="M9302" i="2" s="1"/>
  <c r="O374" i="2" s="1"/>
  <c r="K9322" i="2"/>
  <c r="K9304" i="2"/>
  <c r="K9324" i="2"/>
  <c r="M9324" i="2" s="1"/>
  <c r="AK374" i="2" s="1"/>
  <c r="K9314" i="2"/>
  <c r="M9314" i="2" s="1"/>
  <c r="K9319" i="2"/>
  <c r="M9319" i="2" s="1"/>
  <c r="AF374" i="2" s="1"/>
  <c r="K9316" i="2"/>
  <c r="M9316" i="2" s="1"/>
  <c r="AC374" i="2" s="1"/>
  <c r="K9306" i="2"/>
  <c r="M9306" i="2" s="1"/>
  <c r="S374" i="2" s="1"/>
  <c r="K9311" i="2"/>
  <c r="M9311" i="2" s="1"/>
  <c r="X374" i="2" s="1"/>
  <c r="K9308" i="2"/>
  <c r="K3440" i="2"/>
  <c r="K3445" i="2"/>
  <c r="M3445" i="2" s="1"/>
  <c r="AG139" i="2" s="1"/>
  <c r="K3428" i="2"/>
  <c r="M3428" i="2" s="1"/>
  <c r="P139" i="2" s="1"/>
  <c r="K3450" i="2"/>
  <c r="M3450" i="2" s="1"/>
  <c r="AL139" i="2" s="1"/>
  <c r="K3432" i="2"/>
  <c r="M3432" i="2" s="1"/>
  <c r="T139" i="2" s="1"/>
  <c r="K3437" i="2"/>
  <c r="M3437" i="2" s="1"/>
  <c r="K3436" i="2"/>
  <c r="M3436" i="2" s="1"/>
  <c r="X139" i="2" s="1"/>
  <c r="K3442" i="2"/>
  <c r="M3442" i="2" s="1"/>
  <c r="AD139" i="2" s="1"/>
  <c r="K3447" i="2"/>
  <c r="K3429" i="2"/>
  <c r="M3429" i="2" s="1"/>
  <c r="Q139" i="2" s="1"/>
  <c r="K3434" i="2"/>
  <c r="M3434" i="2" s="1"/>
  <c r="V139" i="2" s="1"/>
  <c r="K3439" i="2"/>
  <c r="M3439" i="2" s="1"/>
  <c r="AA139" i="2" s="1"/>
  <c r="K3451" i="2"/>
  <c r="M3451" i="2" s="1"/>
  <c r="AM139" i="2" s="1"/>
  <c r="K3449" i="2"/>
  <c r="M3449" i="2" s="1"/>
  <c r="AK139" i="2" s="1"/>
  <c r="K3431" i="2"/>
  <c r="M3431" i="2" s="1"/>
  <c r="S139" i="2" s="1"/>
  <c r="K3443" i="2"/>
  <c r="M3443" i="2" s="1"/>
  <c r="AE139" i="2" s="1"/>
  <c r="K3441" i="2"/>
  <c r="K3446" i="2"/>
  <c r="M3446" i="2" s="1"/>
  <c r="AH139" i="2" s="1"/>
  <c r="K3435" i="2"/>
  <c r="M3435" i="2" s="1"/>
  <c r="W139" i="2" s="1"/>
  <c r="K3433" i="2"/>
  <c r="M3433" i="2" s="1"/>
  <c r="U139" i="2" s="1"/>
  <c r="K3438" i="2"/>
  <c r="M3438" i="2" s="1"/>
  <c r="Z139" i="2" s="1"/>
  <c r="K3427" i="2"/>
  <c r="M3427" i="2" s="1"/>
  <c r="O139" i="2" s="1"/>
  <c r="K3448" i="2"/>
  <c r="M3448" i="2" s="1"/>
  <c r="AJ139" i="2" s="1"/>
  <c r="K3430" i="2"/>
  <c r="K3444" i="2"/>
  <c r="K14005" i="2"/>
  <c r="M14005" i="2" s="1"/>
  <c r="R562" i="2" s="1"/>
  <c r="K14018" i="2"/>
  <c r="M14018" i="2" s="1"/>
  <c r="AE562" i="2" s="1"/>
  <c r="K14008" i="2"/>
  <c r="M14008" i="2" s="1"/>
  <c r="U562" i="2" s="1"/>
  <c r="K14020" i="2"/>
  <c r="M14020" i="2" s="1"/>
  <c r="AG562" i="2" s="1"/>
  <c r="K14010" i="2"/>
  <c r="M14010" i="2" s="1"/>
  <c r="W562" i="2" s="1"/>
  <c r="K14023" i="2"/>
  <c r="M14023" i="2" s="1"/>
  <c r="AJ562" i="2" s="1"/>
  <c r="K14012" i="2"/>
  <c r="K14002" i="2"/>
  <c r="K14015" i="2"/>
  <c r="M14015" i="2" s="1"/>
  <c r="AB562" i="2" s="1"/>
  <c r="K14004" i="2"/>
  <c r="M14004" i="2" s="1"/>
  <c r="Q562" i="2" s="1"/>
  <c r="K14025" i="2"/>
  <c r="M14025" i="2" s="1"/>
  <c r="AL562" i="2" s="1"/>
  <c r="K14007" i="2"/>
  <c r="M14007" i="2" s="1"/>
  <c r="T562" i="2" s="1"/>
  <c r="K14019" i="2"/>
  <c r="M14019" i="2" s="1"/>
  <c r="AF562" i="2" s="1"/>
  <c r="K14017" i="2"/>
  <c r="M14017" i="2" s="1"/>
  <c r="AD562" i="2" s="1"/>
  <c r="K14022" i="2"/>
  <c r="K14011" i="2"/>
  <c r="K14009" i="2"/>
  <c r="M14009" i="2" s="1"/>
  <c r="V562" i="2" s="1"/>
  <c r="K14014" i="2"/>
  <c r="M14014" i="2" s="1"/>
  <c r="K14021" i="2"/>
  <c r="M14021" i="2" s="1"/>
  <c r="AH562" i="2" s="1"/>
  <c r="K14003" i="2"/>
  <c r="M14003" i="2" s="1"/>
  <c r="P562" i="2" s="1"/>
  <c r="K14024" i="2"/>
  <c r="M14024" i="2" s="1"/>
  <c r="AK562" i="2" s="1"/>
  <c r="K14006" i="2"/>
  <c r="M14006" i="2" s="1"/>
  <c r="S562" i="2" s="1"/>
  <c r="K14013" i="2"/>
  <c r="K14026" i="2"/>
  <c r="K14016" i="2"/>
  <c r="M14016" i="2" s="1"/>
  <c r="AC562" i="2" s="1"/>
  <c r="K24808" i="2"/>
  <c r="M24808" i="2" s="1"/>
  <c r="U994" i="2" s="1"/>
  <c r="K24813" i="2"/>
  <c r="M24813" i="2" s="1"/>
  <c r="Z994" i="2" s="1"/>
  <c r="K24802" i="2"/>
  <c r="M24802" i="2" s="1"/>
  <c r="O994" i="2" s="1"/>
  <c r="K24823" i="2"/>
  <c r="M24823" i="2" s="1"/>
  <c r="AJ994" i="2" s="1"/>
  <c r="K24805" i="2"/>
  <c r="M24805" i="2" s="1"/>
  <c r="R994" i="2" s="1"/>
  <c r="K24803" i="2"/>
  <c r="K24815" i="2"/>
  <c r="K24820" i="2"/>
  <c r="M24820" i="2" s="1"/>
  <c r="AG994" i="2" s="1"/>
  <c r="K24811" i="2"/>
  <c r="M24811" i="2" s="1"/>
  <c r="X994" i="2" s="1"/>
  <c r="K24825" i="2"/>
  <c r="M24825" i="2" s="1"/>
  <c r="AL994" i="2" s="1"/>
  <c r="K24807" i="2"/>
  <c r="M24807" i="2" s="1"/>
  <c r="T994" i="2" s="1"/>
  <c r="K24812" i="2"/>
  <c r="M24812" i="2" s="1"/>
  <c r="Y994" i="2" s="1"/>
  <c r="K24819" i="2"/>
  <c r="M24819" i="2" s="1"/>
  <c r="AF994" i="2" s="1"/>
  <c r="K24817" i="2"/>
  <c r="K24822" i="2"/>
  <c r="K24804" i="2"/>
  <c r="M24804" i="2" s="1"/>
  <c r="Q994" i="2" s="1"/>
  <c r="K24809" i="2"/>
  <c r="M24809" i="2" s="1"/>
  <c r="V994" i="2" s="1"/>
  <c r="K24814" i="2"/>
  <c r="M24814" i="2" s="1"/>
  <c r="K24826" i="2"/>
  <c r="M24826" i="2" s="1"/>
  <c r="AM994" i="2" s="1"/>
  <c r="K24824" i="2"/>
  <c r="M24824" i="2" s="1"/>
  <c r="AK994" i="2" s="1"/>
  <c r="K24806" i="2"/>
  <c r="M24806" i="2" s="1"/>
  <c r="S994" i="2" s="1"/>
  <c r="K24818" i="2"/>
  <c r="K24816" i="2"/>
  <c r="K24821" i="2"/>
  <c r="M24821" i="2" s="1"/>
  <c r="AH994" i="2" s="1"/>
  <c r="K24810" i="2"/>
  <c r="M24810" i="2" s="1"/>
  <c r="W994" i="2" s="1"/>
  <c r="K13288" i="2"/>
  <c r="M13288" i="2" s="1"/>
  <c r="Z533" i="2" s="1"/>
  <c r="K13301" i="2"/>
  <c r="M13301" i="2" s="1"/>
  <c r="AM533" i="2" s="1"/>
  <c r="K13290" i="2"/>
  <c r="M13290" i="2" s="1"/>
  <c r="K13280" i="2"/>
  <c r="M13280" i="2" s="1"/>
  <c r="R533" i="2" s="1"/>
  <c r="K13293" i="2"/>
  <c r="K13282" i="2"/>
  <c r="K13295" i="2"/>
  <c r="M13295" i="2" s="1"/>
  <c r="AG533" i="2" s="1"/>
  <c r="K13285" i="2"/>
  <c r="M13285" i="2" s="1"/>
  <c r="W533" i="2" s="1"/>
  <c r="K13283" i="2"/>
  <c r="M13283" i="2" s="1"/>
  <c r="U533" i="2" s="1"/>
  <c r="K13287" i="2"/>
  <c r="M13287" i="2" s="1"/>
  <c r="Y533" i="2" s="1"/>
  <c r="K13277" i="2"/>
  <c r="M13277" i="2" s="1"/>
  <c r="O533" i="2" s="1"/>
  <c r="K13299" i="2"/>
  <c r="M13299" i="2" s="1"/>
  <c r="AK533" i="2" s="1"/>
  <c r="K13297" i="2"/>
  <c r="K13279" i="2"/>
  <c r="K13300" i="2"/>
  <c r="M13300" i="2" s="1"/>
  <c r="AL533" i="2" s="1"/>
  <c r="K13291" i="2"/>
  <c r="M13291" i="2" s="1"/>
  <c r="AC533" i="2" s="1"/>
  <c r="K13289" i="2"/>
  <c r="M13289" i="2" s="1"/>
  <c r="AA533" i="2" s="1"/>
  <c r="K13294" i="2"/>
  <c r="M13294" i="2" s="1"/>
  <c r="AF533" i="2" s="1"/>
  <c r="K13292" i="2"/>
  <c r="M13292" i="2" s="1"/>
  <c r="AD533" i="2" s="1"/>
  <c r="K13281" i="2"/>
  <c r="M13281" i="2" s="1"/>
  <c r="S533" i="2" s="1"/>
  <c r="K13286" i="2"/>
  <c r="K13284" i="2"/>
  <c r="K13296" i="2"/>
  <c r="M13296" i="2" s="1"/>
  <c r="AH533" i="2" s="1"/>
  <c r="K13278" i="2"/>
  <c r="M13278" i="2" s="1"/>
  <c r="P533" i="2" s="1"/>
  <c r="K13298" i="2"/>
  <c r="M13298" i="2" s="1"/>
  <c r="AJ533" i="2" s="1"/>
  <c r="K11244" i="2"/>
  <c r="M11244" i="2" s="1"/>
  <c r="AF451" i="2" s="1"/>
  <c r="K11242" i="2"/>
  <c r="M11242" i="2" s="1"/>
  <c r="AD451" i="2" s="1"/>
  <c r="K11247" i="2"/>
  <c r="M11247" i="2" s="1"/>
  <c r="AI451" i="2" s="1"/>
  <c r="K11229" i="2"/>
  <c r="K11236" i="2"/>
  <c r="K11234" i="2"/>
  <c r="M11234" i="2" s="1"/>
  <c r="V451" i="2" s="1"/>
  <c r="K11239" i="2"/>
  <c r="M11239" i="2" s="1"/>
  <c r="AA451" i="2" s="1"/>
  <c r="K11228" i="2"/>
  <c r="M11228" i="2" s="1"/>
  <c r="P451" i="2" s="1"/>
  <c r="K11249" i="2"/>
  <c r="M11249" i="2" s="1"/>
  <c r="AK451" i="2" s="1"/>
  <c r="K11231" i="2"/>
  <c r="M11231" i="2" s="1"/>
  <c r="S451" i="2" s="1"/>
  <c r="K11251" i="2"/>
  <c r="M11251" i="2" s="1"/>
  <c r="AM451" i="2" s="1"/>
  <c r="K11241" i="2"/>
  <c r="K11246" i="2"/>
  <c r="K11243" i="2"/>
  <c r="M11243" i="2" s="1"/>
  <c r="AE451" i="2" s="1"/>
  <c r="K11233" i="2"/>
  <c r="M11233" i="2" s="1"/>
  <c r="U451" i="2" s="1"/>
  <c r="K11238" i="2"/>
  <c r="M11238" i="2" s="1"/>
  <c r="Z451" i="2" s="1"/>
  <c r="K11235" i="2"/>
  <c r="M11235" i="2" s="1"/>
  <c r="W451" i="2" s="1"/>
  <c r="K11248" i="2"/>
  <c r="M11248" i="2" s="1"/>
  <c r="AJ451" i="2" s="1"/>
  <c r="K11230" i="2"/>
  <c r="M11230" i="2" s="1"/>
  <c r="R451" i="2" s="1"/>
  <c r="K11227" i="2"/>
  <c r="K11240" i="2"/>
  <c r="K11245" i="2"/>
  <c r="M11245" i="2" s="1"/>
  <c r="AG451" i="2" s="1"/>
  <c r="K11250" i="2"/>
  <c r="M11250" i="2" s="1"/>
  <c r="AL451" i="2" s="1"/>
  <c r="K11232" i="2"/>
  <c r="M11232" i="2" s="1"/>
  <c r="T451" i="2" s="1"/>
  <c r="K11237" i="2"/>
  <c r="M11237" i="2" s="1"/>
  <c r="Y451" i="2" s="1"/>
  <c r="K21046" i="2"/>
  <c r="M21046" i="2" s="1"/>
  <c r="AH843" i="2" s="1"/>
  <c r="K21028" i="2"/>
  <c r="M21028" i="2" s="1"/>
  <c r="P843" i="2" s="1"/>
  <c r="K21049" i="2"/>
  <c r="K21040" i="2"/>
  <c r="K21038" i="2"/>
  <c r="M21038" i="2" s="1"/>
  <c r="Z843" i="2" s="1"/>
  <c r="K21051" i="2"/>
  <c r="M21051" i="2" s="1"/>
  <c r="AM843" i="2" s="1"/>
  <c r="K21041" i="2"/>
  <c r="M21041" i="2" s="1"/>
  <c r="AC843" i="2" s="1"/>
  <c r="K21030" i="2"/>
  <c r="M21030" i="2" s="1"/>
  <c r="R843" i="2" s="1"/>
  <c r="K21043" i="2"/>
  <c r="M21043" i="2" s="1"/>
  <c r="AE843" i="2" s="1"/>
  <c r="K21033" i="2"/>
  <c r="M21033" i="2" s="1"/>
  <c r="U843" i="2" s="1"/>
  <c r="K21045" i="2"/>
  <c r="K21035" i="2"/>
  <c r="K21047" i="2"/>
  <c r="M21047" i="2" s="1"/>
  <c r="AI843" i="2" s="1"/>
  <c r="K21037" i="2"/>
  <c r="M21037" i="2" s="1"/>
  <c r="Y843" i="2" s="1"/>
  <c r="K21027" i="2"/>
  <c r="M21027" i="2" s="1"/>
  <c r="O843" i="2" s="1"/>
  <c r="K21039" i="2"/>
  <c r="M21039" i="2" s="1"/>
  <c r="AA843" i="2" s="1"/>
  <c r="K21029" i="2"/>
  <c r="M21029" i="2" s="1"/>
  <c r="Q843" i="2" s="1"/>
  <c r="K21050" i="2"/>
  <c r="M21050" i="2" s="1"/>
  <c r="AL843" i="2" s="1"/>
  <c r="K21031" i="2"/>
  <c r="K21044" i="2"/>
  <c r="K21042" i="2"/>
  <c r="M21042" i="2" s="1"/>
  <c r="AD843" i="2" s="1"/>
  <c r="K21032" i="2"/>
  <c r="M21032" i="2" s="1"/>
  <c r="T843" i="2" s="1"/>
  <c r="K21036" i="2"/>
  <c r="M21036" i="2" s="1"/>
  <c r="K21034" i="2"/>
  <c r="M21034" i="2" s="1"/>
  <c r="V843" i="2" s="1"/>
  <c r="K21048" i="2"/>
  <c r="M21048" i="2" s="1"/>
  <c r="AJ843" i="2" s="1"/>
  <c r="K9787" i="2"/>
  <c r="M9787" i="2" s="1"/>
  <c r="Y393" i="2" s="1"/>
  <c r="K9777" i="2"/>
  <c r="K9790" i="2"/>
  <c r="K9779" i="2"/>
  <c r="M9779" i="2" s="1"/>
  <c r="Q393" i="2" s="1"/>
  <c r="K9800" i="2"/>
  <c r="M9800" i="2" s="1"/>
  <c r="AL393" i="2" s="1"/>
  <c r="K9782" i="2"/>
  <c r="M9782" i="2" s="1"/>
  <c r="T393" i="2" s="1"/>
  <c r="K9794" i="2"/>
  <c r="M9794" i="2" s="1"/>
  <c r="AF393" i="2" s="1"/>
  <c r="K9792" i="2"/>
  <c r="M9792" i="2" s="1"/>
  <c r="AD393" i="2" s="1"/>
  <c r="K9781" i="2"/>
  <c r="M9781" i="2" s="1"/>
  <c r="S393" i="2" s="1"/>
  <c r="K9786" i="2"/>
  <c r="K9784" i="2"/>
  <c r="K9789" i="2"/>
  <c r="M9789" i="2" s="1"/>
  <c r="K9796" i="2"/>
  <c r="M9796" i="2" s="1"/>
  <c r="AH393" i="2" s="1"/>
  <c r="K9778" i="2"/>
  <c r="M9778" i="2" s="1"/>
  <c r="P393" i="2" s="1"/>
  <c r="K9799" i="2"/>
  <c r="M9799" i="2" s="1"/>
  <c r="AK393" i="2" s="1"/>
  <c r="K9797" i="2"/>
  <c r="M9797" i="2" s="1"/>
  <c r="AI393" i="2" s="1"/>
  <c r="K9788" i="2"/>
  <c r="M9788" i="2" s="1"/>
  <c r="Z393" i="2" s="1"/>
  <c r="K9801" i="2"/>
  <c r="K9791" i="2"/>
  <c r="K9780" i="2"/>
  <c r="M9780" i="2" s="1"/>
  <c r="R393" i="2" s="1"/>
  <c r="K9793" i="2"/>
  <c r="M9793" i="2" s="1"/>
  <c r="AE393" i="2" s="1"/>
  <c r="K9783" i="2"/>
  <c r="M9783" i="2" s="1"/>
  <c r="U393" i="2" s="1"/>
  <c r="K9795" i="2"/>
  <c r="M9795" i="2" s="1"/>
  <c r="AG393" i="2" s="1"/>
  <c r="K9785" i="2"/>
  <c r="M9785" i="2" s="1"/>
  <c r="W393" i="2" s="1"/>
  <c r="K9798" i="2"/>
  <c r="M9798" i="2" s="1"/>
  <c r="AJ393" i="2" s="1"/>
  <c r="K8033" i="2"/>
  <c r="K8036" i="2"/>
  <c r="K8048" i="2"/>
  <c r="M8048" i="2" s="1"/>
  <c r="AJ323" i="2" s="1"/>
  <c r="K8047" i="2"/>
  <c r="M8047" i="2" s="1"/>
  <c r="AI323" i="2" s="1"/>
  <c r="K8028" i="2"/>
  <c r="M8028" i="2" s="1"/>
  <c r="P323" i="2" s="1"/>
  <c r="K8027" i="2"/>
  <c r="M8027" i="2" s="1"/>
  <c r="O323" i="2" s="1"/>
  <c r="K8039" i="2"/>
  <c r="M8039" i="2" s="1"/>
  <c r="AA323" i="2" s="1"/>
  <c r="K8040" i="2"/>
  <c r="M8040" i="2" s="1"/>
  <c r="AB323" i="2" s="1"/>
  <c r="K8043" i="2"/>
  <c r="K8050" i="2"/>
  <c r="K8031" i="2"/>
  <c r="M8031" i="2" s="1"/>
  <c r="S323" i="2" s="1"/>
  <c r="K8037" i="2"/>
  <c r="M8037" i="2" s="1"/>
  <c r="Y323" i="2" s="1"/>
  <c r="K8045" i="2"/>
  <c r="M8045" i="2" s="1"/>
  <c r="AG323" i="2" s="1"/>
  <c r="K8042" i="2"/>
  <c r="M8042" i="2" s="1"/>
  <c r="AD323" i="2" s="1"/>
  <c r="K8046" i="2"/>
  <c r="M8046" i="2" s="1"/>
  <c r="AH323" i="2" s="1"/>
  <c r="K8035" i="2"/>
  <c r="M8035" i="2" s="1"/>
  <c r="W323" i="2" s="1"/>
  <c r="K8034" i="2"/>
  <c r="K8038" i="2"/>
  <c r="K8032" i="2"/>
  <c r="M8032" i="2" s="1"/>
  <c r="T323" i="2" s="1"/>
  <c r="K8049" i="2"/>
  <c r="M8049" i="2" s="1"/>
  <c r="AK323" i="2" s="1"/>
  <c r="K8030" i="2"/>
  <c r="M8030" i="2" s="1"/>
  <c r="R323" i="2" s="1"/>
  <c r="K8051" i="2"/>
  <c r="M8051" i="2" s="1"/>
  <c r="AM323" i="2" s="1"/>
  <c r="K8041" i="2"/>
  <c r="M8041" i="2" s="1"/>
  <c r="AC323" i="2" s="1"/>
  <c r="K8044" i="2"/>
  <c r="M8044" i="2" s="1"/>
  <c r="AF323" i="2" s="1"/>
  <c r="K8029" i="2"/>
  <c r="K6121" i="2"/>
  <c r="K6103" i="2"/>
  <c r="M6103" i="2" s="1"/>
  <c r="P246" i="2" s="1"/>
  <c r="K6123" i="2"/>
  <c r="M6123" i="2" s="1"/>
  <c r="AJ246" i="2" s="1"/>
  <c r="K6113" i="2"/>
  <c r="M6113" i="2" s="1"/>
  <c r="Z246" i="2" s="1"/>
  <c r="K6126" i="2"/>
  <c r="M6126" i="2" s="1"/>
  <c r="AM246" i="2" s="1"/>
  <c r="K6115" i="2"/>
  <c r="M6115" i="2" s="1"/>
  <c r="AB246" i="2" s="1"/>
  <c r="K6105" i="2"/>
  <c r="M6105" i="2" s="1"/>
  <c r="R246" i="2" s="1"/>
  <c r="K6118" i="2"/>
  <c r="K6107" i="2"/>
  <c r="K6120" i="2"/>
  <c r="M6120" i="2" s="1"/>
  <c r="AG246" i="2" s="1"/>
  <c r="K6110" i="2"/>
  <c r="M6110" i="2" s="1"/>
  <c r="W246" i="2" s="1"/>
  <c r="K6124" i="2"/>
  <c r="M6124" i="2" s="1"/>
  <c r="AK246" i="2" s="1"/>
  <c r="K6112" i="2"/>
  <c r="M6112" i="2" s="1"/>
  <c r="K6102" i="2"/>
  <c r="M6102" i="2" s="1"/>
  <c r="O246" i="2" s="1"/>
  <c r="K6116" i="2"/>
  <c r="M6116" i="2" s="1"/>
  <c r="AC246" i="2" s="1"/>
  <c r="K6122" i="2"/>
  <c r="K6104" i="2"/>
  <c r="K6125" i="2"/>
  <c r="M6125" i="2" s="1"/>
  <c r="AL246" i="2" s="1"/>
  <c r="K6108" i="2"/>
  <c r="M6108" i="2" s="1"/>
  <c r="U246" i="2" s="1"/>
  <c r="K6114" i="2"/>
  <c r="M6114" i="2" s="1"/>
  <c r="AA246" i="2" s="1"/>
  <c r="K6119" i="2"/>
  <c r="M6119" i="2" s="1"/>
  <c r="AF246" i="2" s="1"/>
  <c r="K6117" i="2"/>
  <c r="M6117" i="2" s="1"/>
  <c r="AD246" i="2" s="1"/>
  <c r="K6106" i="2"/>
  <c r="M6106" i="2" s="1"/>
  <c r="S246" i="2" s="1"/>
  <c r="K6111" i="2"/>
  <c r="K6109" i="2"/>
  <c r="K4521" i="2"/>
  <c r="M4521" i="2" s="1"/>
  <c r="AH182" i="2" s="1"/>
  <c r="K4503" i="2"/>
  <c r="M4503" i="2" s="1"/>
  <c r="P182" i="2" s="1"/>
  <c r="K4523" i="2"/>
  <c r="M4523" i="2" s="1"/>
  <c r="AJ182" i="2" s="1"/>
  <c r="K4513" i="2"/>
  <c r="M4513" i="2" s="1"/>
  <c r="Z182" i="2" s="1"/>
  <c r="K4526" i="2"/>
  <c r="M4526" i="2" s="1"/>
  <c r="AM182" i="2" s="1"/>
  <c r="K4515" i="2"/>
  <c r="M4515" i="2" s="1"/>
  <c r="AB182" i="2" s="1"/>
  <c r="K4505" i="2"/>
  <c r="M4505" i="2" s="1"/>
  <c r="R182" i="2" s="1"/>
  <c r="K4518" i="2"/>
  <c r="M4518" i="2" s="1"/>
  <c r="K4507" i="2"/>
  <c r="M4507" i="2" s="1"/>
  <c r="T182" i="2" s="1"/>
  <c r="K4520" i="2"/>
  <c r="M4520" i="2" s="1"/>
  <c r="AG182" i="2" s="1"/>
  <c r="K4510" i="2"/>
  <c r="M4510" i="2" s="1"/>
  <c r="W182" i="2" s="1"/>
  <c r="K4508" i="2"/>
  <c r="M4508" i="2" s="1"/>
  <c r="U182" i="2" s="1"/>
  <c r="K4512" i="2"/>
  <c r="M4512" i="2" s="1"/>
  <c r="Y182" i="2" s="1"/>
  <c r="K4502" i="2"/>
  <c r="M4502" i="2" s="1"/>
  <c r="O182" i="2" s="1"/>
  <c r="K4516" i="2"/>
  <c r="K4522" i="2"/>
  <c r="K4504" i="2"/>
  <c r="K4525" i="2"/>
  <c r="M4525" i="2" s="1"/>
  <c r="AL182" i="2" s="1"/>
  <c r="K4524" i="2"/>
  <c r="M4524" i="2" s="1"/>
  <c r="AK182" i="2" s="1"/>
  <c r="K4514" i="2"/>
  <c r="M4514" i="2" s="1"/>
  <c r="AA182" i="2" s="1"/>
  <c r="K4519" i="2"/>
  <c r="M4519" i="2" s="1"/>
  <c r="AF182" i="2" s="1"/>
  <c r="K4517" i="2"/>
  <c r="M4517" i="2" s="1"/>
  <c r="AD182" i="2" s="1"/>
  <c r="K4506" i="2"/>
  <c r="K4511" i="2"/>
  <c r="K4509" i="2"/>
  <c r="M4509" i="2" s="1"/>
  <c r="V182" i="2" s="1"/>
  <c r="K677" i="2"/>
  <c r="M677" i="2" s="1"/>
  <c r="O29" i="2" s="1"/>
  <c r="K690" i="2"/>
  <c r="M690" i="2" s="1"/>
  <c r="AB29" i="2" s="1"/>
  <c r="K694" i="2"/>
  <c r="M694" i="2" s="1"/>
  <c r="AF29" i="2" s="1"/>
  <c r="K700" i="2"/>
  <c r="M700" i="2" s="1"/>
  <c r="AL29" i="2" s="1"/>
  <c r="K682" i="2"/>
  <c r="M682" i="2" s="1"/>
  <c r="T29" i="2" s="1"/>
  <c r="K686" i="2"/>
  <c r="K692" i="2"/>
  <c r="K697" i="2"/>
  <c r="M697" i="2" s="1"/>
  <c r="AI29" i="2" s="1"/>
  <c r="K678" i="2"/>
  <c r="M678" i="2" s="1"/>
  <c r="P29" i="2" s="1"/>
  <c r="K684" i="2"/>
  <c r="M684" i="2" s="1"/>
  <c r="V29" i="2" s="1"/>
  <c r="K689" i="2"/>
  <c r="M689" i="2" s="1"/>
  <c r="AA29" i="2" s="1"/>
  <c r="K695" i="2"/>
  <c r="M695" i="2" s="1"/>
  <c r="AG29" i="2" s="1"/>
  <c r="K699" i="2"/>
  <c r="M699" i="2" s="1"/>
  <c r="AK29" i="2" s="1"/>
  <c r="K681" i="2"/>
  <c r="K687" i="2"/>
  <c r="K701" i="2"/>
  <c r="M701" i="2" s="1"/>
  <c r="AM29" i="2" s="1"/>
  <c r="K691" i="2"/>
  <c r="M691" i="2" s="1"/>
  <c r="AC29" i="2" s="1"/>
  <c r="K696" i="2"/>
  <c r="M696" i="2" s="1"/>
  <c r="AH29" i="2" s="1"/>
  <c r="K679" i="2"/>
  <c r="M679" i="2" s="1"/>
  <c r="Q29" i="2" s="1"/>
  <c r="K693" i="2"/>
  <c r="M693" i="2" s="1"/>
  <c r="AE29" i="2" s="1"/>
  <c r="K683" i="2"/>
  <c r="M683" i="2" s="1"/>
  <c r="U29" i="2" s="1"/>
  <c r="K688" i="2"/>
  <c r="K685" i="2"/>
  <c r="K698" i="2"/>
  <c r="M698" i="2" s="1"/>
  <c r="AJ29" i="2" s="1"/>
  <c r="K680" i="2"/>
  <c r="M680" i="2" s="1"/>
  <c r="R29" i="2" s="1"/>
  <c r="K14768" i="2"/>
  <c r="M14768" i="2" s="1"/>
  <c r="AE592" i="2" s="1"/>
  <c r="K14758" i="2"/>
  <c r="M14758" i="2" s="1"/>
  <c r="U592" i="2" s="1"/>
  <c r="K14763" i="2"/>
  <c r="M14763" i="2" s="1"/>
  <c r="Z592" i="2" s="1"/>
  <c r="K14760" i="2"/>
  <c r="M14760" i="2" s="1"/>
  <c r="W592" i="2" s="1"/>
  <c r="K14773" i="2"/>
  <c r="K14755" i="2"/>
  <c r="K14752" i="2"/>
  <c r="M14752" i="2" s="1"/>
  <c r="O592" i="2" s="1"/>
  <c r="K14765" i="2"/>
  <c r="M14765" i="2" s="1"/>
  <c r="AB592" i="2" s="1"/>
  <c r="K14769" i="2"/>
  <c r="M14769" i="2" s="1"/>
  <c r="AF592" i="2" s="1"/>
  <c r="K14775" i="2"/>
  <c r="M14775" i="2" s="1"/>
  <c r="AL592" i="2" s="1"/>
  <c r="K14757" i="2"/>
  <c r="M14757" i="2" s="1"/>
  <c r="T592" i="2" s="1"/>
  <c r="K14761" i="2"/>
  <c r="M14761" i="2" s="1"/>
  <c r="X592" i="2" s="1"/>
  <c r="K14767" i="2"/>
  <c r="K14772" i="2"/>
  <c r="K14753" i="2"/>
  <c r="M14753" i="2" s="1"/>
  <c r="P592" i="2" s="1"/>
  <c r="K14759" i="2"/>
  <c r="M14759" i="2" s="1"/>
  <c r="V592" i="2" s="1"/>
  <c r="K14764" i="2"/>
  <c r="M14764" i="2" s="1"/>
  <c r="K14770" i="2"/>
  <c r="M14770" i="2" s="1"/>
  <c r="AG592" i="2" s="1"/>
  <c r="K14774" i="2"/>
  <c r="M14774" i="2" s="1"/>
  <c r="AK592" i="2" s="1"/>
  <c r="K14756" i="2"/>
  <c r="M14756" i="2" s="1"/>
  <c r="S592" i="2" s="1"/>
  <c r="K14762" i="2"/>
  <c r="M14762" i="2" s="1"/>
  <c r="Y592" i="2" s="1"/>
  <c r="K14776" i="2"/>
  <c r="K14766" i="2"/>
  <c r="M14766" i="2" s="1"/>
  <c r="AC592" i="2" s="1"/>
  <c r="K14771" i="2"/>
  <c r="M14771" i="2" s="1"/>
  <c r="AH592" i="2" s="1"/>
  <c r="K14754" i="2"/>
  <c r="M14754" i="2" s="1"/>
  <c r="Q592" i="2" s="1"/>
  <c r="K21611" i="2"/>
  <c r="M21611" i="2" s="1"/>
  <c r="X866" i="2" s="1"/>
  <c r="K21609" i="2"/>
  <c r="M21609" i="2" s="1"/>
  <c r="V866" i="2" s="1"/>
  <c r="K21614" i="2"/>
  <c r="M21614" i="2" s="1"/>
  <c r="AA866" i="2" s="1"/>
  <c r="K21603" i="2"/>
  <c r="K21624" i="2"/>
  <c r="K21606" i="2"/>
  <c r="M21606" i="2" s="1"/>
  <c r="S866" i="2" s="1"/>
  <c r="K21626" i="2"/>
  <c r="M21626" i="2" s="1"/>
  <c r="AM866" i="2" s="1"/>
  <c r="K21616" i="2"/>
  <c r="M21616" i="2" s="1"/>
  <c r="AC866" i="2" s="1"/>
  <c r="K21621" i="2"/>
  <c r="M21621" i="2" s="1"/>
  <c r="AH866" i="2" s="1"/>
  <c r="K21618" i="2"/>
  <c r="M21618" i="2" s="1"/>
  <c r="AE866" i="2" s="1"/>
  <c r="K21608" i="2"/>
  <c r="M21608" i="2" s="1"/>
  <c r="U866" i="2" s="1"/>
  <c r="K21613" i="2"/>
  <c r="K21610" i="2"/>
  <c r="K21623" i="2"/>
  <c r="M21623" i="2" s="1"/>
  <c r="AJ866" i="2" s="1"/>
  <c r="K21605" i="2"/>
  <c r="M21605" i="2" s="1"/>
  <c r="R866" i="2" s="1"/>
  <c r="K21602" i="2"/>
  <c r="M21602" i="2" s="1"/>
  <c r="O866" i="2" s="1"/>
  <c r="K21615" i="2"/>
  <c r="M21615" i="2" s="1"/>
  <c r="AB866" i="2" s="1"/>
  <c r="K21620" i="2"/>
  <c r="M21620" i="2" s="1"/>
  <c r="AG866" i="2" s="1"/>
  <c r="K21625" i="2"/>
  <c r="M21625" i="2" s="1"/>
  <c r="AL866" i="2" s="1"/>
  <c r="K21607" i="2"/>
  <c r="K21612" i="2"/>
  <c r="M21612" i="2" s="1"/>
  <c r="K21619" i="2"/>
  <c r="M21619" i="2" s="1"/>
  <c r="AF866" i="2" s="1"/>
  <c r="K21617" i="2"/>
  <c r="M21617" i="2" s="1"/>
  <c r="AD866" i="2" s="1"/>
  <c r="K21622" i="2"/>
  <c r="M21622" i="2" s="1"/>
  <c r="AI866" i="2" s="1"/>
  <c r="K21604" i="2"/>
  <c r="M21604" i="2" s="1"/>
  <c r="Q866" i="2" s="1"/>
  <c r="K18249" i="2"/>
  <c r="M18249" i="2" s="1"/>
  <c r="AK731" i="2" s="1"/>
  <c r="K18231" i="2"/>
  <c r="M18231" i="2" s="1"/>
  <c r="S731" i="2" s="1"/>
  <c r="K18236" i="2"/>
  <c r="K18234" i="2"/>
  <c r="K18241" i="2"/>
  <c r="M18241" i="2" s="1"/>
  <c r="AC731" i="2" s="1"/>
  <c r="K18246" i="2"/>
  <c r="M18246" i="2" s="1"/>
  <c r="AH731" i="2" s="1"/>
  <c r="K18228" i="2"/>
  <c r="M18228" i="2" s="1"/>
  <c r="P731" i="2" s="1"/>
  <c r="K18233" i="2"/>
  <c r="M18233" i="2" s="1"/>
  <c r="U731" i="2" s="1"/>
  <c r="K18238" i="2"/>
  <c r="M18238" i="2" s="1"/>
  <c r="Z731" i="2" s="1"/>
  <c r="K18251" i="2"/>
  <c r="M18251" i="2" s="1"/>
  <c r="AM731" i="2" s="1"/>
  <c r="K18248" i="2"/>
  <c r="K18230" i="2"/>
  <c r="K18243" i="2"/>
  <c r="M18243" i="2" s="1"/>
  <c r="AE731" i="2" s="1"/>
  <c r="K18240" i="2"/>
  <c r="M18240" i="2" s="1"/>
  <c r="AB731" i="2" s="1"/>
  <c r="K18245" i="2"/>
  <c r="M18245" i="2" s="1"/>
  <c r="AG731" i="2" s="1"/>
  <c r="K18235" i="2"/>
  <c r="M18235" i="2" s="1"/>
  <c r="W731" i="2" s="1"/>
  <c r="K18232" i="2"/>
  <c r="M18232" i="2" s="1"/>
  <c r="T731" i="2" s="1"/>
  <c r="K18237" i="2"/>
  <c r="M18237" i="2" s="1"/>
  <c r="Y731" i="2" s="1"/>
  <c r="K18227" i="2"/>
  <c r="K18247" i="2"/>
  <c r="K18229" i="2"/>
  <c r="M18229" i="2" s="1"/>
  <c r="Q731" i="2" s="1"/>
  <c r="K18250" i="2"/>
  <c r="M18250" i="2" s="1"/>
  <c r="AL731" i="2" s="1"/>
  <c r="K18239" i="2"/>
  <c r="M18239" i="2" s="1"/>
  <c r="AA731" i="2" s="1"/>
  <c r="K18244" i="2"/>
  <c r="M18244" i="2" s="1"/>
  <c r="AF731" i="2" s="1"/>
  <c r="K18242" i="2"/>
  <c r="M18242" i="2" s="1"/>
  <c r="AD731" i="2" s="1"/>
  <c r="K21229" i="2"/>
  <c r="M21229" i="2" s="1"/>
  <c r="Q851" i="2" s="1"/>
  <c r="K21250" i="2"/>
  <c r="K21231" i="2"/>
  <c r="K21244" i="2"/>
  <c r="M21244" i="2" s="1"/>
  <c r="AF851" i="2" s="1"/>
  <c r="K21242" i="2"/>
  <c r="M21242" i="2" s="1"/>
  <c r="AD851" i="2" s="1"/>
  <c r="K21248" i="2"/>
  <c r="M21248" i="2" s="1"/>
  <c r="AJ851" i="2" s="1"/>
  <c r="K21236" i="2"/>
  <c r="M21236" i="2" s="1"/>
  <c r="K21234" i="2"/>
  <c r="M21234" i="2" s="1"/>
  <c r="V851" i="2" s="1"/>
  <c r="K21240" i="2"/>
  <c r="M21240" i="2" s="1"/>
  <c r="AB851" i="2" s="1"/>
  <c r="K21246" i="2"/>
  <c r="K21228" i="2"/>
  <c r="K21249" i="2"/>
  <c r="M21249" i="2" s="1"/>
  <c r="AK851" i="2" s="1"/>
  <c r="K21232" i="2"/>
  <c r="M21232" i="2" s="1"/>
  <c r="T851" i="2" s="1"/>
  <c r="K21238" i="2"/>
  <c r="M21238" i="2" s="1"/>
  <c r="Z851" i="2" s="1"/>
  <c r="K21251" i="2"/>
  <c r="M21251" i="2" s="1"/>
  <c r="AM851" i="2" s="1"/>
  <c r="K21241" i="2"/>
  <c r="M21241" i="2" s="1"/>
  <c r="AC851" i="2" s="1"/>
  <c r="K21230" i="2"/>
  <c r="M21230" i="2" s="1"/>
  <c r="R851" i="2" s="1"/>
  <c r="K21243" i="2"/>
  <c r="K21233" i="2"/>
  <c r="K21245" i="2"/>
  <c r="M21245" i="2" s="1"/>
  <c r="AG851" i="2" s="1"/>
  <c r="K21235" i="2"/>
  <c r="M21235" i="2" s="1"/>
  <c r="W851" i="2" s="1"/>
  <c r="K21247" i="2"/>
  <c r="M21247" i="2" s="1"/>
  <c r="AI851" i="2" s="1"/>
  <c r="K21237" i="2"/>
  <c r="M21237" i="2" s="1"/>
  <c r="Y851" i="2" s="1"/>
  <c r="K21227" i="2"/>
  <c r="M21227" i="2" s="1"/>
  <c r="O851" i="2" s="1"/>
  <c r="K21239" i="2"/>
  <c r="M21239" i="2" s="1"/>
  <c r="AA851" i="2" s="1"/>
  <c r="K15176" i="2"/>
  <c r="K15166" i="2"/>
  <c r="K15171" i="2"/>
  <c r="M15171" i="2" s="1"/>
  <c r="AH608" i="2" s="1"/>
  <c r="K15170" i="2"/>
  <c r="M15170" i="2" s="1"/>
  <c r="AG608" i="2" s="1"/>
  <c r="K15168" i="2"/>
  <c r="M15168" i="2" s="1"/>
  <c r="AE608" i="2" s="1"/>
  <c r="K15158" i="2"/>
  <c r="M15158" i="2" s="1"/>
  <c r="U608" i="2" s="1"/>
  <c r="K15163" i="2"/>
  <c r="M15163" i="2" s="1"/>
  <c r="Z608" i="2" s="1"/>
  <c r="K15160" i="2"/>
  <c r="M15160" i="2" s="1"/>
  <c r="W608" i="2" s="1"/>
  <c r="K15173" i="2"/>
  <c r="K15155" i="2"/>
  <c r="K15152" i="2"/>
  <c r="M15152" i="2" s="1"/>
  <c r="O608" i="2" s="1"/>
  <c r="K15165" i="2"/>
  <c r="M15165" i="2" s="1"/>
  <c r="AB608" i="2" s="1"/>
  <c r="K15169" i="2"/>
  <c r="M15169" i="2" s="1"/>
  <c r="AF608" i="2" s="1"/>
  <c r="K15175" i="2"/>
  <c r="M15175" i="2" s="1"/>
  <c r="AL608" i="2" s="1"/>
  <c r="K15157" i="2"/>
  <c r="M15157" i="2" s="1"/>
  <c r="T608" i="2" s="1"/>
  <c r="K15161" i="2"/>
  <c r="M15161" i="2" s="1"/>
  <c r="K15167" i="2"/>
  <c r="M15167" i="2" s="1"/>
  <c r="AD608" i="2" s="1"/>
  <c r="K15172" i="2"/>
  <c r="K15153" i="2"/>
  <c r="M15153" i="2" s="1"/>
  <c r="P608" i="2" s="1"/>
  <c r="K15159" i="2"/>
  <c r="M15159" i="2" s="1"/>
  <c r="V608" i="2" s="1"/>
  <c r="K15164" i="2"/>
  <c r="M15164" i="2" s="1"/>
  <c r="AA608" i="2" s="1"/>
  <c r="K15162" i="2"/>
  <c r="M15162" i="2" s="1"/>
  <c r="Y608" i="2" s="1"/>
  <c r="K15174" i="2"/>
  <c r="M15174" i="2" s="1"/>
  <c r="AK608" i="2" s="1"/>
  <c r="K15156" i="2"/>
  <c r="M15156" i="2" s="1"/>
  <c r="S608" i="2" s="1"/>
  <c r="K15154" i="2"/>
  <c r="K2139" i="2"/>
  <c r="M2139" i="2" s="1"/>
  <c r="AA87" i="2" s="1"/>
  <c r="K2144" i="2"/>
  <c r="M2144" i="2" s="1"/>
  <c r="AF87" i="2" s="1"/>
  <c r="K2143" i="2"/>
  <c r="M2143" i="2" s="1"/>
  <c r="AE87" i="2" s="1"/>
  <c r="K2149" i="2"/>
  <c r="M2149" i="2" s="1"/>
  <c r="AK87" i="2" s="1"/>
  <c r="K2131" i="2"/>
  <c r="M2131" i="2" s="1"/>
  <c r="S87" i="2" s="1"/>
  <c r="K2136" i="2"/>
  <c r="M2136" i="2" s="1"/>
  <c r="X87" i="2" s="1"/>
  <c r="K2135" i="2"/>
  <c r="M2135" i="2" s="1"/>
  <c r="K2141" i="2"/>
  <c r="K2146" i="2"/>
  <c r="K2128" i="2"/>
  <c r="M2128" i="2" s="1"/>
  <c r="P87" i="2" s="1"/>
  <c r="K2133" i="2"/>
  <c r="M2133" i="2" s="1"/>
  <c r="U87" i="2" s="1"/>
  <c r="K2138" i="2"/>
  <c r="M2138" i="2" s="1"/>
  <c r="Z87" i="2" s="1"/>
  <c r="K2150" i="2"/>
  <c r="M2150" i="2" s="1"/>
  <c r="AL87" i="2" s="1"/>
  <c r="K2148" i="2"/>
  <c r="M2148" i="2" s="1"/>
  <c r="AJ87" i="2" s="1"/>
  <c r="K2130" i="2"/>
  <c r="M2130" i="2" s="1"/>
  <c r="R87" i="2" s="1"/>
  <c r="K2142" i="2"/>
  <c r="K2140" i="2"/>
  <c r="K2145" i="2"/>
  <c r="M2145" i="2" s="1"/>
  <c r="AG87" i="2" s="1"/>
  <c r="K2134" i="2"/>
  <c r="M2134" i="2" s="1"/>
  <c r="V87" i="2" s="1"/>
  <c r="K2132" i="2"/>
  <c r="M2132" i="2" s="1"/>
  <c r="T87" i="2" s="1"/>
  <c r="K2137" i="2"/>
  <c r="M2137" i="2" s="1"/>
  <c r="Y87" i="2" s="1"/>
  <c r="K2127" i="2"/>
  <c r="M2127" i="2" s="1"/>
  <c r="O87" i="2" s="1"/>
  <c r="K2147" i="2"/>
  <c r="M2147" i="2" s="1"/>
  <c r="AI87" i="2" s="1"/>
  <c r="K2129" i="2"/>
  <c r="K2151" i="2"/>
  <c r="K14856" i="2"/>
  <c r="M14856" i="2" s="1"/>
  <c r="S596" i="2" s="1"/>
  <c r="K14861" i="2"/>
  <c r="M14861" i="2" s="1"/>
  <c r="X596" i="2" s="1"/>
  <c r="K14859" i="2"/>
  <c r="M14859" i="2" s="1"/>
  <c r="V596" i="2" s="1"/>
  <c r="K14871" i="2"/>
  <c r="M14871" i="2" s="1"/>
  <c r="AH596" i="2" s="1"/>
  <c r="K14853" i="2"/>
  <c r="M14853" i="2" s="1"/>
  <c r="P596" i="2" s="1"/>
  <c r="K14873" i="2"/>
  <c r="M14873" i="2" s="1"/>
  <c r="AJ596" i="2" s="1"/>
  <c r="K14863" i="2"/>
  <c r="K14876" i="2"/>
  <c r="K14865" i="2"/>
  <c r="M14865" i="2" s="1"/>
  <c r="AB596" i="2" s="1"/>
  <c r="K14855" i="2"/>
  <c r="M14855" i="2" s="1"/>
  <c r="R596" i="2" s="1"/>
  <c r="K14868" i="2"/>
  <c r="M14868" i="2" s="1"/>
  <c r="AE596" i="2" s="1"/>
  <c r="K14857" i="2"/>
  <c r="M14857" i="2" s="1"/>
  <c r="T596" i="2" s="1"/>
  <c r="K14870" i="2"/>
  <c r="M14870" i="2" s="1"/>
  <c r="AG596" i="2" s="1"/>
  <c r="K14860" i="2"/>
  <c r="M14860" i="2" s="1"/>
  <c r="W596" i="2" s="1"/>
  <c r="K14874" i="2"/>
  <c r="K14862" i="2"/>
  <c r="K14852" i="2"/>
  <c r="M14852" i="2" s="1"/>
  <c r="O596" i="2" s="1"/>
  <c r="K14866" i="2"/>
  <c r="M14866" i="2" s="1"/>
  <c r="AC596" i="2" s="1"/>
  <c r="K14872" i="2"/>
  <c r="M14872" i="2" s="1"/>
  <c r="AI596" i="2" s="1"/>
  <c r="K14854" i="2"/>
  <c r="M14854" i="2" s="1"/>
  <c r="Q596" i="2" s="1"/>
  <c r="K14875" i="2"/>
  <c r="M14875" i="2" s="1"/>
  <c r="AL596" i="2" s="1"/>
  <c r="K14858" i="2"/>
  <c r="M14858" i="2" s="1"/>
  <c r="U596" i="2" s="1"/>
  <c r="K14864" i="2"/>
  <c r="K14869" i="2"/>
  <c r="K14867" i="2"/>
  <c r="M14867" i="2" s="1"/>
  <c r="AD596" i="2" s="1"/>
  <c r="K8313" i="2"/>
  <c r="M8313" i="2" s="1"/>
  <c r="K8302" i="2"/>
  <c r="M8302" i="2" s="1"/>
  <c r="O334" i="2" s="1"/>
  <c r="K8307" i="2"/>
  <c r="M8307" i="2" s="1"/>
  <c r="T334" i="2" s="1"/>
  <c r="K8305" i="2"/>
  <c r="M8305" i="2" s="1"/>
  <c r="R334" i="2" s="1"/>
  <c r="K8324" i="2"/>
  <c r="M8324" i="2" s="1"/>
  <c r="AK334" i="2" s="1"/>
  <c r="K8325" i="2"/>
  <c r="K8319" i="2"/>
  <c r="K8316" i="2"/>
  <c r="M8316" i="2" s="1"/>
  <c r="AC334" i="2" s="1"/>
  <c r="K8304" i="2"/>
  <c r="M8304" i="2" s="1"/>
  <c r="Q334" i="2" s="1"/>
  <c r="K8311" i="2"/>
  <c r="M8311" i="2" s="1"/>
  <c r="X334" i="2" s="1"/>
  <c r="K8308" i="2"/>
  <c r="M8308" i="2" s="1"/>
  <c r="U334" i="2" s="1"/>
  <c r="K8320" i="2"/>
  <c r="M8320" i="2" s="1"/>
  <c r="AG334" i="2" s="1"/>
  <c r="K8322" i="2"/>
  <c r="M8322" i="2" s="1"/>
  <c r="AI334" i="2" s="1"/>
  <c r="K8303" i="2"/>
  <c r="K8317" i="2"/>
  <c r="K8323" i="2"/>
  <c r="M8323" i="2" s="1"/>
  <c r="AJ334" i="2" s="1"/>
  <c r="K8314" i="2"/>
  <c r="M8314" i="2" s="1"/>
  <c r="AA334" i="2" s="1"/>
  <c r="K8326" i="2"/>
  <c r="M8326" i="2" s="1"/>
  <c r="AM334" i="2" s="1"/>
  <c r="K8315" i="2"/>
  <c r="M8315" i="2" s="1"/>
  <c r="AB334" i="2" s="1"/>
  <c r="K8306" i="2"/>
  <c r="M8306" i="2" s="1"/>
  <c r="S334" i="2" s="1"/>
  <c r="K8318" i="2"/>
  <c r="M8318" i="2" s="1"/>
  <c r="AE334" i="2" s="1"/>
  <c r="K8312" i="2"/>
  <c r="K8321" i="2"/>
  <c r="K8310" i="2"/>
  <c r="M8310" i="2" s="1"/>
  <c r="W334" i="2" s="1"/>
  <c r="K8309" i="2"/>
  <c r="M8309" i="2" s="1"/>
  <c r="V334" i="2" s="1"/>
  <c r="K2795" i="2"/>
  <c r="M2795" i="2" s="1"/>
  <c r="AG113" i="2" s="1"/>
  <c r="K2785" i="2"/>
  <c r="M2785" i="2" s="1"/>
  <c r="W113" i="2" s="1"/>
  <c r="K2799" i="2"/>
  <c r="M2799" i="2" s="1"/>
  <c r="AK113" i="2" s="1"/>
  <c r="K2787" i="2"/>
  <c r="M2787" i="2" s="1"/>
  <c r="Y113" i="2" s="1"/>
  <c r="K2777" i="2"/>
  <c r="K2791" i="2"/>
  <c r="K2797" i="2"/>
  <c r="M2797" i="2" s="1"/>
  <c r="AI113" i="2" s="1"/>
  <c r="K2779" i="2"/>
  <c r="M2779" i="2" s="1"/>
  <c r="Q113" i="2" s="1"/>
  <c r="K2800" i="2"/>
  <c r="M2800" i="2" s="1"/>
  <c r="AL113" i="2" s="1"/>
  <c r="K2783" i="2"/>
  <c r="M2783" i="2" s="1"/>
  <c r="U113" i="2" s="1"/>
  <c r="K2789" i="2"/>
  <c r="M2789" i="2" s="1"/>
  <c r="AA113" i="2" s="1"/>
  <c r="K2794" i="2"/>
  <c r="M2794" i="2" s="1"/>
  <c r="AF113" i="2" s="1"/>
  <c r="K2792" i="2"/>
  <c r="K2781" i="2"/>
  <c r="K2786" i="2"/>
  <c r="M2786" i="2" s="1"/>
  <c r="X113" i="2" s="1"/>
  <c r="K2784" i="2"/>
  <c r="M2784" i="2" s="1"/>
  <c r="V113" i="2" s="1"/>
  <c r="K2796" i="2"/>
  <c r="M2796" i="2" s="1"/>
  <c r="AH113" i="2" s="1"/>
  <c r="K2778" i="2"/>
  <c r="M2778" i="2" s="1"/>
  <c r="P113" i="2" s="1"/>
  <c r="K2798" i="2"/>
  <c r="M2798" i="2" s="1"/>
  <c r="AJ113" i="2" s="1"/>
  <c r="K2788" i="2"/>
  <c r="M2788" i="2" s="1"/>
  <c r="Z113" i="2" s="1"/>
  <c r="K2801" i="2"/>
  <c r="K2790" i="2"/>
  <c r="K2780" i="2"/>
  <c r="K2793" i="2"/>
  <c r="M2793" i="2" s="1"/>
  <c r="AE113" i="2" s="1"/>
  <c r="K2782" i="2"/>
  <c r="M2782" i="2" s="1"/>
  <c r="T113" i="2" s="1"/>
  <c r="K4169" i="2"/>
  <c r="M4169" i="2" s="1"/>
  <c r="AF168" i="2" s="1"/>
  <c r="K4167" i="2"/>
  <c r="M4167" i="2" s="1"/>
  <c r="AD168" i="2" s="1"/>
  <c r="K4171" i="2"/>
  <c r="M4171" i="2" s="1"/>
  <c r="AH168" i="2" s="1"/>
  <c r="K4161" i="2"/>
  <c r="K4159" i="2"/>
  <c r="K4163" i="2"/>
  <c r="M4163" i="2" s="1"/>
  <c r="K4153" i="2"/>
  <c r="M4153" i="2" s="1"/>
  <c r="P168" i="2" s="1"/>
  <c r="K4174" i="2"/>
  <c r="M4174" i="2" s="1"/>
  <c r="AK168" i="2" s="1"/>
  <c r="K4155" i="2"/>
  <c r="M4155" i="2" s="1"/>
  <c r="R168" i="2" s="1"/>
  <c r="K4176" i="2"/>
  <c r="M4176" i="2" s="1"/>
  <c r="AM168" i="2" s="1"/>
  <c r="K4166" i="2"/>
  <c r="M4166" i="2" s="1"/>
  <c r="AC168" i="2" s="1"/>
  <c r="K4172" i="2"/>
  <c r="K4168" i="2"/>
  <c r="K4158" i="2"/>
  <c r="M4158" i="2" s="1"/>
  <c r="U168" i="2" s="1"/>
  <c r="K4164" i="2"/>
  <c r="M4164" i="2" s="1"/>
  <c r="AA168" i="2" s="1"/>
  <c r="K4170" i="2"/>
  <c r="M4170" i="2" s="1"/>
  <c r="AG168" i="2" s="1"/>
  <c r="K4160" i="2"/>
  <c r="M4160" i="2" s="1"/>
  <c r="W168" i="2" s="1"/>
  <c r="K4173" i="2"/>
  <c r="M4173" i="2" s="1"/>
  <c r="AJ168" i="2" s="1"/>
  <c r="K4156" i="2"/>
  <c r="M4156" i="2" s="1"/>
  <c r="S168" i="2" s="1"/>
  <c r="K4162" i="2"/>
  <c r="K4152" i="2"/>
  <c r="K4165" i="2"/>
  <c r="M4165" i="2" s="1"/>
  <c r="AB168" i="2" s="1"/>
  <c r="K4154" i="2"/>
  <c r="M4154" i="2" s="1"/>
  <c r="Q168" i="2" s="1"/>
  <c r="K4175" i="2"/>
  <c r="M4175" i="2" s="1"/>
  <c r="AL168" i="2" s="1"/>
  <c r="K4157" i="2"/>
  <c r="M4157" i="2" s="1"/>
  <c r="T168" i="2" s="1"/>
  <c r="K5361" i="2"/>
  <c r="M5361" i="2" s="1"/>
  <c r="K5359" i="2"/>
  <c r="M5359" i="2" s="1"/>
  <c r="V216" i="2" s="1"/>
  <c r="K5363" i="2"/>
  <c r="K5353" i="2"/>
  <c r="K5374" i="2"/>
  <c r="M5374" i="2" s="1"/>
  <c r="AK216" i="2" s="1"/>
  <c r="K5355" i="2"/>
  <c r="M5355" i="2" s="1"/>
  <c r="R216" i="2" s="1"/>
  <c r="K5376" i="2"/>
  <c r="M5376" i="2" s="1"/>
  <c r="AM216" i="2" s="1"/>
  <c r="K5366" i="2"/>
  <c r="M5366" i="2" s="1"/>
  <c r="AC216" i="2" s="1"/>
  <c r="K5372" i="2"/>
  <c r="M5372" i="2" s="1"/>
  <c r="AI216" i="2" s="1"/>
  <c r="K5368" i="2"/>
  <c r="M5368" i="2" s="1"/>
  <c r="AE216" i="2" s="1"/>
  <c r="K5358" i="2"/>
  <c r="K5364" i="2"/>
  <c r="K5370" i="2"/>
  <c r="M5370" i="2" s="1"/>
  <c r="AG216" i="2" s="1"/>
  <c r="K5360" i="2"/>
  <c r="M5360" i="2" s="1"/>
  <c r="W216" i="2" s="1"/>
  <c r="K5373" i="2"/>
  <c r="M5373" i="2" s="1"/>
  <c r="AJ216" i="2" s="1"/>
  <c r="K5356" i="2"/>
  <c r="M5356" i="2" s="1"/>
  <c r="S216" i="2" s="1"/>
  <c r="K5362" i="2"/>
  <c r="M5362" i="2" s="1"/>
  <c r="Y216" i="2" s="1"/>
  <c r="K5352" i="2"/>
  <c r="M5352" i="2" s="1"/>
  <c r="O216" i="2" s="1"/>
  <c r="K5365" i="2"/>
  <c r="K5354" i="2"/>
  <c r="K5375" i="2"/>
  <c r="M5375" i="2" s="1"/>
  <c r="AL216" i="2" s="1"/>
  <c r="K5357" i="2"/>
  <c r="M5357" i="2" s="1"/>
  <c r="T216" i="2" s="1"/>
  <c r="K5369" i="2"/>
  <c r="M5369" i="2" s="1"/>
  <c r="AF216" i="2" s="1"/>
  <c r="K5367" i="2"/>
  <c r="M5367" i="2" s="1"/>
  <c r="AD216" i="2" s="1"/>
  <c r="K5371" i="2"/>
  <c r="M5371" i="2" s="1"/>
  <c r="AH216" i="2" s="1"/>
  <c r="K6146" i="2"/>
  <c r="M6146" i="2" s="1"/>
  <c r="AH247" i="2" s="1"/>
  <c r="K6128" i="2"/>
  <c r="K6149" i="2"/>
  <c r="K6148" i="2"/>
  <c r="M6148" i="2" s="1"/>
  <c r="AJ247" i="2" s="1"/>
  <c r="K6138" i="2"/>
  <c r="M6138" i="2" s="1"/>
  <c r="Z247" i="2" s="1"/>
  <c r="K6151" i="2"/>
  <c r="M6151" i="2" s="1"/>
  <c r="AM247" i="2" s="1"/>
  <c r="K6141" i="2"/>
  <c r="M6141" i="2" s="1"/>
  <c r="AC247" i="2" s="1"/>
  <c r="K6130" i="2"/>
  <c r="M6130" i="2" s="1"/>
  <c r="R247" i="2" s="1"/>
  <c r="K6143" i="2"/>
  <c r="M6143" i="2" s="1"/>
  <c r="AE247" i="2" s="1"/>
  <c r="K6133" i="2"/>
  <c r="M6133" i="2" s="1"/>
  <c r="U247" i="2" s="1"/>
  <c r="K6145" i="2"/>
  <c r="K6135" i="2"/>
  <c r="M6135" i="2" s="1"/>
  <c r="W247" i="2" s="1"/>
  <c r="K6147" i="2"/>
  <c r="M6147" i="2" s="1"/>
  <c r="AI247" i="2" s="1"/>
  <c r="K6137" i="2"/>
  <c r="M6137" i="2" s="1"/>
  <c r="Y247" i="2" s="1"/>
  <c r="K6127" i="2"/>
  <c r="M6127" i="2" s="1"/>
  <c r="O247" i="2" s="1"/>
  <c r="K6139" i="2"/>
  <c r="M6139" i="2" s="1"/>
  <c r="AA247" i="2" s="1"/>
  <c r="K6129" i="2"/>
  <c r="M6129" i="2" s="1"/>
  <c r="Q247" i="2" s="1"/>
  <c r="K6150" i="2"/>
  <c r="K6131" i="2"/>
  <c r="K6144" i="2"/>
  <c r="M6144" i="2" s="1"/>
  <c r="AF247" i="2" s="1"/>
  <c r="K6142" i="2"/>
  <c r="M6142" i="2" s="1"/>
  <c r="AD247" i="2" s="1"/>
  <c r="K6132" i="2"/>
  <c r="M6132" i="2" s="1"/>
  <c r="T247" i="2" s="1"/>
  <c r="K6140" i="2"/>
  <c r="M6140" i="2" s="1"/>
  <c r="AB247" i="2" s="1"/>
  <c r="K6136" i="2"/>
  <c r="M6136" i="2" s="1"/>
  <c r="X247" i="2" s="1"/>
  <c r="K6134" i="2"/>
  <c r="M6134" i="2" s="1"/>
  <c r="V247" i="2" s="1"/>
  <c r="K20037" i="2"/>
  <c r="M20037" i="2" s="1"/>
  <c r="K20027" i="2"/>
  <c r="K20040" i="2"/>
  <c r="M20040" i="2" s="1"/>
  <c r="AB803" i="2" s="1"/>
  <c r="K20029" i="2"/>
  <c r="M20029" i="2" s="1"/>
  <c r="Q803" i="2" s="1"/>
  <c r="K20050" i="2"/>
  <c r="M20050" i="2" s="1"/>
  <c r="AL803" i="2" s="1"/>
  <c r="K20032" i="2"/>
  <c r="M20032" i="2" s="1"/>
  <c r="T803" i="2" s="1"/>
  <c r="K20044" i="2"/>
  <c r="M20044" i="2" s="1"/>
  <c r="AF803" i="2" s="1"/>
  <c r="K20042" i="2"/>
  <c r="M20042" i="2" s="1"/>
  <c r="AD803" i="2" s="1"/>
  <c r="K20047" i="2"/>
  <c r="K20036" i="2"/>
  <c r="K20034" i="2"/>
  <c r="K20039" i="2"/>
  <c r="M20039" i="2" s="1"/>
  <c r="AA803" i="2" s="1"/>
  <c r="K20028" i="2"/>
  <c r="M20028" i="2" s="1"/>
  <c r="P803" i="2" s="1"/>
  <c r="K20049" i="2"/>
  <c r="M20049" i="2" s="1"/>
  <c r="AK803" i="2" s="1"/>
  <c r="K20031" i="2"/>
  <c r="M20031" i="2" s="1"/>
  <c r="S803" i="2" s="1"/>
  <c r="K20051" i="2"/>
  <c r="M20051" i="2" s="1"/>
  <c r="AM803" i="2" s="1"/>
  <c r="K20041" i="2"/>
  <c r="K20046" i="2"/>
  <c r="K20043" i="2"/>
  <c r="K20033" i="2"/>
  <c r="M20033" i="2" s="1"/>
  <c r="U803" i="2" s="1"/>
  <c r="K20038" i="2"/>
  <c r="M20038" i="2" s="1"/>
  <c r="Z803" i="2" s="1"/>
  <c r="K20045" i="2"/>
  <c r="M20045" i="2" s="1"/>
  <c r="AG803" i="2" s="1"/>
  <c r="K20035" i="2"/>
  <c r="M20035" i="2" s="1"/>
  <c r="W803" i="2" s="1"/>
  <c r="K20048" i="2"/>
  <c r="M20048" i="2" s="1"/>
  <c r="AJ803" i="2" s="1"/>
  <c r="K20030" i="2"/>
  <c r="M20030" i="2" s="1"/>
  <c r="R803" i="2" s="1"/>
  <c r="K21834" i="2"/>
  <c r="K21839" i="2"/>
  <c r="M21839" i="2" s="1"/>
  <c r="K21844" i="2"/>
  <c r="M21844" i="2" s="1"/>
  <c r="AF875" i="2" s="1"/>
  <c r="K21849" i="2"/>
  <c r="M21849" i="2" s="1"/>
  <c r="AK875" i="2" s="1"/>
  <c r="K21831" i="2"/>
  <c r="M21831" i="2" s="1"/>
  <c r="S875" i="2" s="1"/>
  <c r="K21828" i="2"/>
  <c r="M21828" i="2" s="1"/>
  <c r="P875" i="2" s="1"/>
  <c r="K21851" i="2"/>
  <c r="M21851" i="2" s="1"/>
  <c r="AM875" i="2" s="1"/>
  <c r="K21841" i="2"/>
  <c r="M21841" i="2" s="1"/>
  <c r="AC875" i="2" s="1"/>
  <c r="K21846" i="2"/>
  <c r="K21836" i="2"/>
  <c r="K21843" i="2"/>
  <c r="M21843" i="2" s="1"/>
  <c r="AE875" i="2" s="1"/>
  <c r="K21833" i="2"/>
  <c r="M21833" i="2" s="1"/>
  <c r="U875" i="2" s="1"/>
  <c r="K21838" i="2"/>
  <c r="M21838" i="2" s="1"/>
  <c r="Z875" i="2" s="1"/>
  <c r="K21835" i="2"/>
  <c r="M21835" i="2" s="1"/>
  <c r="W875" i="2" s="1"/>
  <c r="K21848" i="2"/>
  <c r="M21848" i="2" s="1"/>
  <c r="AJ875" i="2" s="1"/>
  <c r="K21830" i="2"/>
  <c r="K21827" i="2"/>
  <c r="K21840" i="2"/>
  <c r="M21840" i="2" s="1"/>
  <c r="AB875" i="2" s="1"/>
  <c r="K21845" i="2"/>
  <c r="M21845" i="2" s="1"/>
  <c r="AG875" i="2" s="1"/>
  <c r="K21850" i="2"/>
  <c r="M21850" i="2" s="1"/>
  <c r="AL875" i="2" s="1"/>
  <c r="K21832" i="2"/>
  <c r="M21832" i="2" s="1"/>
  <c r="T875" i="2" s="1"/>
  <c r="K21837" i="2"/>
  <c r="M21837" i="2" s="1"/>
  <c r="Y875" i="2" s="1"/>
  <c r="K21842" i="2"/>
  <c r="M21842" i="2" s="1"/>
  <c r="AD875" i="2" s="1"/>
  <c r="K21847" i="2"/>
  <c r="K21829" i="2"/>
  <c r="K2685" i="2"/>
  <c r="M2685" i="2" s="1"/>
  <c r="W109" i="2" s="1"/>
  <c r="K2698" i="2"/>
  <c r="M2698" i="2" s="1"/>
  <c r="AJ109" i="2" s="1"/>
  <c r="K2680" i="2"/>
  <c r="M2680" i="2" s="1"/>
  <c r="R109" i="2" s="1"/>
  <c r="K2677" i="2"/>
  <c r="M2677" i="2" s="1"/>
  <c r="O109" i="2" s="1"/>
  <c r="K2690" i="2"/>
  <c r="M2690" i="2" s="1"/>
  <c r="AB109" i="2" s="1"/>
  <c r="K2694" i="2"/>
  <c r="M2694" i="2" s="1"/>
  <c r="AF109" i="2" s="1"/>
  <c r="K2700" i="2"/>
  <c r="K2682" i="2"/>
  <c r="K2686" i="2"/>
  <c r="M2686" i="2" s="1"/>
  <c r="X109" i="2" s="1"/>
  <c r="K2692" i="2"/>
  <c r="M2692" i="2" s="1"/>
  <c r="K2697" i="2"/>
  <c r="M2697" i="2" s="1"/>
  <c r="AI109" i="2" s="1"/>
  <c r="K2678" i="2"/>
  <c r="M2678" i="2" s="1"/>
  <c r="P109" i="2" s="1"/>
  <c r="K2684" i="2"/>
  <c r="M2684" i="2" s="1"/>
  <c r="V109" i="2" s="1"/>
  <c r="K2689" i="2"/>
  <c r="M2689" i="2" s="1"/>
  <c r="AA109" i="2" s="1"/>
  <c r="K2695" i="2"/>
  <c r="K2699" i="2"/>
  <c r="K2681" i="2"/>
  <c r="M2681" i="2" s="1"/>
  <c r="S109" i="2" s="1"/>
  <c r="K2687" i="2"/>
  <c r="M2687" i="2" s="1"/>
  <c r="Y109" i="2" s="1"/>
  <c r="K2701" i="2"/>
  <c r="M2701" i="2" s="1"/>
  <c r="AM109" i="2" s="1"/>
  <c r="K2691" i="2"/>
  <c r="M2691" i="2" s="1"/>
  <c r="AC109" i="2" s="1"/>
  <c r="K2696" i="2"/>
  <c r="M2696" i="2" s="1"/>
  <c r="AH109" i="2" s="1"/>
  <c r="K2679" i="2"/>
  <c r="M2679" i="2" s="1"/>
  <c r="Q109" i="2" s="1"/>
  <c r="K2693" i="2"/>
  <c r="K2683" i="2"/>
  <c r="K2688" i="2"/>
  <c r="M2688" i="2" s="1"/>
  <c r="Z109" i="2" s="1"/>
  <c r="K10660" i="2"/>
  <c r="M10660" i="2" s="1"/>
  <c r="W428" i="2" s="1"/>
  <c r="K10673" i="2"/>
  <c r="M10673" i="2" s="1"/>
  <c r="AJ428" i="2" s="1"/>
  <c r="K10655" i="2"/>
  <c r="M10655" i="2" s="1"/>
  <c r="R428" i="2" s="1"/>
  <c r="K10652" i="2"/>
  <c r="M10652" i="2" s="1"/>
  <c r="O428" i="2" s="1"/>
  <c r="K10665" i="2"/>
  <c r="M10665" i="2" s="1"/>
  <c r="AB428" i="2" s="1"/>
  <c r="K10670" i="2"/>
  <c r="M10670" i="2" s="1"/>
  <c r="AG428" i="2" s="1"/>
  <c r="K10675" i="2"/>
  <c r="M10675" i="2" s="1"/>
  <c r="AL428" i="2" s="1"/>
  <c r="K10657" i="2"/>
  <c r="M10657" i="2" s="1"/>
  <c r="T428" i="2" s="1"/>
  <c r="K10662" i="2"/>
  <c r="M10662" i="2" s="1"/>
  <c r="Y428" i="2" s="1"/>
  <c r="K10667" i="2"/>
  <c r="M10667" i="2" s="1"/>
  <c r="AD428" i="2" s="1"/>
  <c r="K10672" i="2"/>
  <c r="M10672" i="2" s="1"/>
  <c r="AI428" i="2" s="1"/>
  <c r="K10654" i="2"/>
  <c r="M10654" i="2" s="1"/>
  <c r="Q428" i="2" s="1"/>
  <c r="K10659" i="2"/>
  <c r="M10659" i="2" s="1"/>
  <c r="V428" i="2" s="1"/>
  <c r="K10664" i="2"/>
  <c r="K10669" i="2"/>
  <c r="K10674" i="2"/>
  <c r="M10674" i="2" s="1"/>
  <c r="AK428" i="2" s="1"/>
  <c r="K10656" i="2"/>
  <c r="M10656" i="2" s="1"/>
  <c r="S428" i="2" s="1"/>
  <c r="K10661" i="2"/>
  <c r="M10661" i="2" s="1"/>
  <c r="X428" i="2" s="1"/>
  <c r="K10676" i="2"/>
  <c r="M10676" i="2" s="1"/>
  <c r="AM428" i="2" s="1"/>
  <c r="K10666" i="2"/>
  <c r="M10666" i="2" s="1"/>
  <c r="AC428" i="2" s="1"/>
  <c r="K10671" i="2"/>
  <c r="M10671" i="2" s="1"/>
  <c r="AH428" i="2" s="1"/>
  <c r="K10653" i="2"/>
  <c r="K10668" i="2"/>
  <c r="K10658" i="2"/>
  <c r="M10658" i="2" s="1"/>
  <c r="U428" i="2" s="1"/>
  <c r="K10663" i="2"/>
  <c r="M10663" i="2" s="1"/>
  <c r="Z428" i="2" s="1"/>
  <c r="K5313" i="2"/>
  <c r="M5313" i="2" s="1"/>
  <c r="Z214" i="2" s="1"/>
  <c r="K5326" i="2"/>
  <c r="M5326" i="2" s="1"/>
  <c r="AM214" i="2" s="1"/>
  <c r="K5315" i="2"/>
  <c r="M5315" i="2" s="1"/>
  <c r="AB214" i="2" s="1"/>
  <c r="K5305" i="2"/>
  <c r="M5305" i="2" s="1"/>
  <c r="R214" i="2" s="1"/>
  <c r="K5318" i="2"/>
  <c r="K5307" i="2"/>
  <c r="K5320" i="2"/>
  <c r="M5320" i="2" s="1"/>
  <c r="AG214" i="2" s="1"/>
  <c r="K5310" i="2"/>
  <c r="M5310" i="2" s="1"/>
  <c r="W214" i="2" s="1"/>
  <c r="K5324" i="2"/>
  <c r="M5324" i="2" s="1"/>
  <c r="AK214" i="2" s="1"/>
  <c r="K5312" i="2"/>
  <c r="M5312" i="2" s="1"/>
  <c r="Y214" i="2" s="1"/>
  <c r="K5302" i="2"/>
  <c r="M5302" i="2" s="1"/>
  <c r="O214" i="2" s="1"/>
  <c r="K5316" i="2"/>
  <c r="M5316" i="2" s="1"/>
  <c r="AC214" i="2" s="1"/>
  <c r="K5322" i="2"/>
  <c r="K5304" i="2"/>
  <c r="K5325" i="2"/>
  <c r="M5325" i="2" s="1"/>
  <c r="AL214" i="2" s="1"/>
  <c r="K5308" i="2"/>
  <c r="M5308" i="2" s="1"/>
  <c r="U214" i="2" s="1"/>
  <c r="K5314" i="2"/>
  <c r="M5314" i="2" s="1"/>
  <c r="AA214" i="2" s="1"/>
  <c r="K5319" i="2"/>
  <c r="M5319" i="2" s="1"/>
  <c r="AF214" i="2" s="1"/>
  <c r="K5317" i="2"/>
  <c r="M5317" i="2" s="1"/>
  <c r="AD214" i="2" s="1"/>
  <c r="K5306" i="2"/>
  <c r="M5306" i="2" s="1"/>
  <c r="S214" i="2" s="1"/>
  <c r="K5311" i="2"/>
  <c r="M5311" i="2" s="1"/>
  <c r="K5309" i="2"/>
  <c r="K5321" i="2"/>
  <c r="M5321" i="2" s="1"/>
  <c r="AH214" i="2" s="1"/>
  <c r="K5303" i="2"/>
  <c r="M5303" i="2" s="1"/>
  <c r="P214" i="2" s="1"/>
  <c r="K5323" i="2"/>
  <c r="M5323" i="2" s="1"/>
  <c r="AJ214" i="2" s="1"/>
  <c r="K3536" i="2"/>
  <c r="M3536" i="2" s="1"/>
  <c r="X143" i="2" s="1"/>
  <c r="K3534" i="2"/>
  <c r="M3534" i="2" s="1"/>
  <c r="V143" i="2" s="1"/>
  <c r="K3540" i="2"/>
  <c r="M3540" i="2" s="1"/>
  <c r="AB143" i="2" s="1"/>
  <c r="K3546" i="2"/>
  <c r="K3528" i="2"/>
  <c r="K3549" i="2"/>
  <c r="M3549" i="2" s="1"/>
  <c r="AK143" i="2" s="1"/>
  <c r="K3532" i="2"/>
  <c r="M3532" i="2" s="1"/>
  <c r="T143" i="2" s="1"/>
  <c r="K3538" i="2"/>
  <c r="M3538" i="2" s="1"/>
  <c r="Z143" i="2" s="1"/>
  <c r="K3551" i="2"/>
  <c r="M3551" i="2" s="1"/>
  <c r="AM143" i="2" s="1"/>
  <c r="K3541" i="2"/>
  <c r="M3541" i="2" s="1"/>
  <c r="K3530" i="2"/>
  <c r="M3530" i="2" s="1"/>
  <c r="R143" i="2" s="1"/>
  <c r="K3543" i="2"/>
  <c r="K3533" i="2"/>
  <c r="K3545" i="2"/>
  <c r="K3535" i="2"/>
  <c r="M3535" i="2" s="1"/>
  <c r="W143" i="2" s="1"/>
  <c r="K3547" i="2"/>
  <c r="M3547" i="2" s="1"/>
  <c r="AI143" i="2" s="1"/>
  <c r="K3537" i="2"/>
  <c r="M3537" i="2" s="1"/>
  <c r="Y143" i="2" s="1"/>
  <c r="K3527" i="2"/>
  <c r="M3527" i="2" s="1"/>
  <c r="O143" i="2" s="1"/>
  <c r="K3539" i="2"/>
  <c r="M3539" i="2" s="1"/>
  <c r="AA143" i="2" s="1"/>
  <c r="K3529" i="2"/>
  <c r="K3550" i="2"/>
  <c r="K3531" i="2"/>
  <c r="M3531" i="2" s="1"/>
  <c r="S143" i="2" s="1"/>
  <c r="K3544" i="2"/>
  <c r="M3544" i="2" s="1"/>
  <c r="AF143" i="2" s="1"/>
  <c r="K3542" i="2"/>
  <c r="M3542" i="2" s="1"/>
  <c r="AD143" i="2" s="1"/>
  <c r="K3548" i="2"/>
  <c r="M3548" i="2" s="1"/>
  <c r="AJ143" i="2" s="1"/>
  <c r="K15287" i="2"/>
  <c r="M15287" i="2" s="1"/>
  <c r="Y613" i="2" s="1"/>
  <c r="K15277" i="2"/>
  <c r="M15277" i="2" s="1"/>
  <c r="O613" i="2" s="1"/>
  <c r="K15289" i="2"/>
  <c r="K15279" i="2"/>
  <c r="K15300" i="2"/>
  <c r="M15300" i="2" s="1"/>
  <c r="AL613" i="2" s="1"/>
  <c r="K15281" i="2"/>
  <c r="M15281" i="2" s="1"/>
  <c r="S613" i="2" s="1"/>
  <c r="K15294" i="2"/>
  <c r="M15294" i="2" s="1"/>
  <c r="AF613" i="2" s="1"/>
  <c r="K15292" i="2"/>
  <c r="M15292" i="2" s="1"/>
  <c r="AD613" i="2" s="1"/>
  <c r="K15290" i="2"/>
  <c r="M15290" i="2" s="1"/>
  <c r="AB613" i="2" s="1"/>
  <c r="K15286" i="2"/>
  <c r="M15286" i="2" s="1"/>
  <c r="X613" i="2" s="1"/>
  <c r="K15284" i="2"/>
  <c r="K15282" i="2"/>
  <c r="K15296" i="2"/>
  <c r="M15296" i="2" s="1"/>
  <c r="AH613" i="2" s="1"/>
  <c r="K15278" i="2"/>
  <c r="M15278" i="2" s="1"/>
  <c r="P613" i="2" s="1"/>
  <c r="K15299" i="2"/>
  <c r="M15299" i="2" s="1"/>
  <c r="AK613" i="2" s="1"/>
  <c r="K15298" i="2"/>
  <c r="M15298" i="2" s="1"/>
  <c r="AJ613" i="2" s="1"/>
  <c r="K15288" i="2"/>
  <c r="M15288" i="2" s="1"/>
  <c r="Z613" i="2" s="1"/>
  <c r="K15301" i="2"/>
  <c r="M15301" i="2" s="1"/>
  <c r="AM613" i="2" s="1"/>
  <c r="K15291" i="2"/>
  <c r="M15291" i="2" s="1"/>
  <c r="K15280" i="2"/>
  <c r="K15293" i="2"/>
  <c r="M15293" i="2" s="1"/>
  <c r="AE613" i="2" s="1"/>
  <c r="K15283" i="2"/>
  <c r="M15283" i="2" s="1"/>
  <c r="U613" i="2" s="1"/>
  <c r="K15295" i="2"/>
  <c r="M15295" i="2" s="1"/>
  <c r="AG613" i="2" s="1"/>
  <c r="K15285" i="2"/>
  <c r="M15285" i="2" s="1"/>
  <c r="W613" i="2" s="1"/>
  <c r="K15297" i="2"/>
  <c r="M15297" i="2" s="1"/>
  <c r="AI613" i="2" s="1"/>
  <c r="K4905" i="2"/>
  <c r="M4905" i="2" s="1"/>
  <c r="R198" i="2" s="1"/>
  <c r="K4918" i="2"/>
  <c r="K4907" i="2"/>
  <c r="K4920" i="2"/>
  <c r="M4920" i="2" s="1"/>
  <c r="AG198" i="2" s="1"/>
  <c r="K4910" i="2"/>
  <c r="M4910" i="2" s="1"/>
  <c r="W198" i="2" s="1"/>
  <c r="K4924" i="2"/>
  <c r="M4924" i="2" s="1"/>
  <c r="AK198" i="2" s="1"/>
  <c r="K4912" i="2"/>
  <c r="M4912" i="2" s="1"/>
  <c r="K4902" i="2"/>
  <c r="M4902" i="2" s="1"/>
  <c r="O198" i="2" s="1"/>
  <c r="K4916" i="2"/>
  <c r="M4916" i="2" s="1"/>
  <c r="AC198" i="2" s="1"/>
  <c r="K4922" i="2"/>
  <c r="K4904" i="2"/>
  <c r="K4925" i="2"/>
  <c r="M4925" i="2" s="1"/>
  <c r="AL198" i="2" s="1"/>
  <c r="K4908" i="2"/>
  <c r="M4908" i="2" s="1"/>
  <c r="U198" i="2" s="1"/>
  <c r="K4914" i="2"/>
  <c r="M4914" i="2" s="1"/>
  <c r="AA198" i="2" s="1"/>
  <c r="K4919" i="2"/>
  <c r="M4919" i="2" s="1"/>
  <c r="AF198" i="2" s="1"/>
  <c r="K4917" i="2"/>
  <c r="M4917" i="2" s="1"/>
  <c r="AD198" i="2" s="1"/>
  <c r="K4906" i="2"/>
  <c r="M4906" i="2" s="1"/>
  <c r="S198" i="2" s="1"/>
  <c r="K4911" i="2"/>
  <c r="K4909" i="2"/>
  <c r="K4921" i="2"/>
  <c r="M4921" i="2" s="1"/>
  <c r="AH198" i="2" s="1"/>
  <c r="K4903" i="2"/>
  <c r="M4903" i="2" s="1"/>
  <c r="P198" i="2" s="1"/>
  <c r="K4923" i="2"/>
  <c r="M4923" i="2" s="1"/>
  <c r="AJ198" i="2" s="1"/>
  <c r="K4913" i="2"/>
  <c r="M4913" i="2" s="1"/>
  <c r="Z198" i="2" s="1"/>
  <c r="K4926" i="2"/>
  <c r="M4926" i="2" s="1"/>
  <c r="AM198" i="2" s="1"/>
  <c r="K4915" i="2"/>
  <c r="M4915" i="2" s="1"/>
  <c r="AB198" i="2" s="1"/>
  <c r="K6088" i="2"/>
  <c r="M6088" i="2" s="1"/>
  <c r="Z245" i="2" s="1"/>
  <c r="K6101" i="2"/>
  <c r="M6101" i="2" s="1"/>
  <c r="AM245" i="2" s="1"/>
  <c r="K6092" i="2"/>
  <c r="M6092" i="2" s="1"/>
  <c r="AD245" i="2" s="1"/>
  <c r="K6098" i="2"/>
  <c r="M6098" i="2" s="1"/>
  <c r="AJ245" i="2" s="1"/>
  <c r="K6080" i="2"/>
  <c r="M6080" i="2" s="1"/>
  <c r="R245" i="2" s="1"/>
  <c r="K6093" i="2"/>
  <c r="M6093" i="2" s="1"/>
  <c r="AE245" i="2" s="1"/>
  <c r="K6084" i="2"/>
  <c r="M6084" i="2" s="1"/>
  <c r="V245" i="2" s="1"/>
  <c r="K6090" i="2"/>
  <c r="M6090" i="2" s="1"/>
  <c r="AB245" i="2" s="1"/>
  <c r="K6095" i="2"/>
  <c r="K6085" i="2"/>
  <c r="M6085" i="2" s="1"/>
  <c r="K6082" i="2"/>
  <c r="M6082" i="2" s="1"/>
  <c r="T245" i="2" s="1"/>
  <c r="K6087" i="2"/>
  <c r="M6087" i="2" s="1"/>
  <c r="Y245" i="2" s="1"/>
  <c r="K6077" i="2"/>
  <c r="M6077" i="2" s="1"/>
  <c r="O245" i="2" s="1"/>
  <c r="K6097" i="2"/>
  <c r="M6097" i="2" s="1"/>
  <c r="AI245" i="2" s="1"/>
  <c r="K6079" i="2"/>
  <c r="M6079" i="2" s="1"/>
  <c r="Q245" i="2" s="1"/>
  <c r="K6099" i="2"/>
  <c r="M6099" i="2" s="1"/>
  <c r="AK245" i="2" s="1"/>
  <c r="K6089" i="2"/>
  <c r="K6094" i="2"/>
  <c r="K6091" i="2"/>
  <c r="M6091" i="2" s="1"/>
  <c r="AC245" i="2" s="1"/>
  <c r="K6081" i="2"/>
  <c r="M6081" i="2" s="1"/>
  <c r="S245" i="2" s="1"/>
  <c r="K6086" i="2"/>
  <c r="M6086" i="2" s="1"/>
  <c r="X245" i="2" s="1"/>
  <c r="K6083" i="2"/>
  <c r="M6083" i="2" s="1"/>
  <c r="U245" i="2" s="1"/>
  <c r="K6096" i="2"/>
  <c r="M6096" i="2" s="1"/>
  <c r="AH245" i="2" s="1"/>
  <c r="K6078" i="2"/>
  <c r="M6078" i="2" s="1"/>
  <c r="P245" i="2" s="1"/>
  <c r="K6100" i="2"/>
  <c r="M6100" i="2" s="1"/>
  <c r="AL245" i="2" s="1"/>
  <c r="K6072" i="2"/>
  <c r="K6054" i="2"/>
  <c r="M6054" i="2" s="1"/>
  <c r="Q244" i="2" s="1"/>
  <c r="K6060" i="2"/>
  <c r="M6060" i="2" s="1"/>
  <c r="W244" i="2" s="1"/>
  <c r="K6064" i="2"/>
  <c r="M6064" i="2" s="1"/>
  <c r="K6069" i="2"/>
  <c r="M6069" i="2" s="1"/>
  <c r="AF244" i="2" s="1"/>
  <c r="K6052" i="2"/>
  <c r="M6052" i="2" s="1"/>
  <c r="O244" i="2" s="1"/>
  <c r="K6074" i="2"/>
  <c r="M6074" i="2" s="1"/>
  <c r="AK244" i="2" s="1"/>
  <c r="K6056" i="2"/>
  <c r="K6061" i="2"/>
  <c r="K6076" i="2"/>
  <c r="M6076" i="2" s="1"/>
  <c r="AM244" i="2" s="1"/>
  <c r="K6066" i="2"/>
  <c r="K6071" i="2"/>
  <c r="M6071" i="2" s="1"/>
  <c r="AH244" i="2" s="1"/>
  <c r="K6053" i="2"/>
  <c r="M6053" i="2" s="1"/>
  <c r="P244" i="2" s="1"/>
  <c r="K6058" i="2"/>
  <c r="M6058" i="2" s="1"/>
  <c r="U244" i="2" s="1"/>
  <c r="K6063" i="2"/>
  <c r="M6063" i="2" s="1"/>
  <c r="Z244" i="2" s="1"/>
  <c r="K6075" i="2"/>
  <c r="K6073" i="2"/>
  <c r="K6055" i="2"/>
  <c r="M6055" i="2" s="1"/>
  <c r="R244" i="2" s="1"/>
  <c r="K6067" i="2"/>
  <c r="M6067" i="2" s="1"/>
  <c r="AD244" i="2" s="1"/>
  <c r="K6065" i="2"/>
  <c r="M6065" i="2" s="1"/>
  <c r="AB244" i="2" s="1"/>
  <c r="K6070" i="2"/>
  <c r="M6070" i="2" s="1"/>
  <c r="AG244" i="2" s="1"/>
  <c r="K6059" i="2"/>
  <c r="M6059" i="2" s="1"/>
  <c r="V244" i="2" s="1"/>
  <c r="K6057" i="2"/>
  <c r="M6057" i="2" s="1"/>
  <c r="T244" i="2" s="1"/>
  <c r="K6062" i="2"/>
  <c r="K6068" i="2"/>
  <c r="K5672" i="2"/>
  <c r="M5672" i="2" s="1"/>
  <c r="AI228" i="2" s="1"/>
  <c r="K5654" i="2"/>
  <c r="M5654" i="2" s="1"/>
  <c r="Q228" i="2" s="1"/>
  <c r="K5660" i="2"/>
  <c r="M5660" i="2" s="1"/>
  <c r="W228" i="2" s="1"/>
  <c r="K5664" i="2"/>
  <c r="M5664" i="2" s="1"/>
  <c r="AA228" i="2" s="1"/>
  <c r="K5669" i="2"/>
  <c r="M5669" i="2" s="1"/>
  <c r="AF228" i="2" s="1"/>
  <c r="K5652" i="2"/>
  <c r="M5652" i="2" s="1"/>
  <c r="O228" i="2" s="1"/>
  <c r="K5674" i="2"/>
  <c r="K5656" i="2"/>
  <c r="K5661" i="2"/>
  <c r="M5661" i="2" s="1"/>
  <c r="X228" i="2" s="1"/>
  <c r="K5659" i="2"/>
  <c r="M5659" i="2" s="1"/>
  <c r="V228" i="2" s="1"/>
  <c r="K5666" i="2"/>
  <c r="M5666" i="2" s="1"/>
  <c r="AC228" i="2" s="1"/>
  <c r="K5671" i="2"/>
  <c r="M5671" i="2" s="1"/>
  <c r="AH228" i="2" s="1"/>
  <c r="K5653" i="2"/>
  <c r="M5653" i="2" s="1"/>
  <c r="P228" i="2" s="1"/>
  <c r="K5658" i="2"/>
  <c r="M5658" i="2" s="1"/>
  <c r="U228" i="2" s="1"/>
  <c r="K5663" i="2"/>
  <c r="K5676" i="2"/>
  <c r="K5673" i="2"/>
  <c r="M5673" i="2" s="1"/>
  <c r="AJ228" i="2" s="1"/>
  <c r="K5655" i="2"/>
  <c r="M5655" i="2" s="1"/>
  <c r="R228" i="2" s="1"/>
  <c r="K5675" i="2"/>
  <c r="M5675" i="2" s="1"/>
  <c r="AL228" i="2" s="1"/>
  <c r="K5665" i="2"/>
  <c r="M5665" i="2" s="1"/>
  <c r="AB228" i="2" s="1"/>
  <c r="K5670" i="2"/>
  <c r="M5670" i="2" s="1"/>
  <c r="AG228" i="2" s="1"/>
  <c r="K5668" i="2"/>
  <c r="M5668" i="2" s="1"/>
  <c r="AE228" i="2" s="1"/>
  <c r="K5657" i="2"/>
  <c r="K5662" i="2"/>
  <c r="K5667" i="2"/>
  <c r="M5667" i="2" s="1"/>
  <c r="AD228" i="2" s="1"/>
  <c r="K844" i="2"/>
  <c r="M844" i="2" s="1"/>
  <c r="AF35" i="2" s="1"/>
  <c r="K842" i="2"/>
  <c r="M842" i="2" s="1"/>
  <c r="AD35" i="2" s="1"/>
  <c r="K846" i="2"/>
  <c r="M846" i="2" s="1"/>
  <c r="AH35" i="2" s="1"/>
  <c r="K836" i="2"/>
  <c r="M836" i="2" s="1"/>
  <c r="X35" i="2" s="1"/>
  <c r="K834" i="2"/>
  <c r="M834" i="2" s="1"/>
  <c r="V35" i="2" s="1"/>
  <c r="K838" i="2"/>
  <c r="K828" i="2"/>
  <c r="K849" i="2"/>
  <c r="M849" i="2" s="1"/>
  <c r="AK35" i="2" s="1"/>
  <c r="K830" i="2"/>
  <c r="M830" i="2" s="1"/>
  <c r="R35" i="2" s="1"/>
  <c r="K851" i="2"/>
  <c r="M851" i="2" s="1"/>
  <c r="AM35" i="2" s="1"/>
  <c r="K841" i="2"/>
  <c r="M841" i="2" s="1"/>
  <c r="AC35" i="2" s="1"/>
  <c r="K839" i="2"/>
  <c r="M839" i="2" s="1"/>
  <c r="AA35" i="2" s="1"/>
  <c r="K843" i="2"/>
  <c r="M843" i="2" s="1"/>
  <c r="AE35" i="2" s="1"/>
  <c r="K833" i="2"/>
  <c r="K831" i="2"/>
  <c r="K845" i="2"/>
  <c r="K835" i="2"/>
  <c r="M835" i="2" s="1"/>
  <c r="K848" i="2"/>
  <c r="M848" i="2" s="1"/>
  <c r="AJ35" i="2" s="1"/>
  <c r="K847" i="2"/>
  <c r="M847" i="2" s="1"/>
  <c r="AI35" i="2" s="1"/>
  <c r="K837" i="2"/>
  <c r="M837" i="2" s="1"/>
  <c r="Y35" i="2" s="1"/>
  <c r="K827" i="2"/>
  <c r="M827" i="2" s="1"/>
  <c r="O35" i="2" s="1"/>
  <c r="K840" i="2"/>
  <c r="K829" i="2"/>
  <c r="K850" i="2"/>
  <c r="K832" i="2"/>
  <c r="M832" i="2" s="1"/>
  <c r="T35" i="2" s="1"/>
  <c r="K17233" i="2"/>
  <c r="M17233" i="2" s="1"/>
  <c r="U691" i="2" s="1"/>
  <c r="K17238" i="2"/>
  <c r="M17238" i="2" s="1"/>
  <c r="Z691" i="2" s="1"/>
  <c r="K17251" i="2"/>
  <c r="M17251" i="2" s="1"/>
  <c r="AM691" i="2" s="1"/>
  <c r="K17248" i="2"/>
  <c r="M17248" i="2" s="1"/>
  <c r="AJ691" i="2" s="1"/>
  <c r="K17230" i="2"/>
  <c r="K17243" i="2"/>
  <c r="K17240" i="2"/>
  <c r="M17240" i="2" s="1"/>
  <c r="AB691" i="2" s="1"/>
  <c r="K17245" i="2"/>
  <c r="M17245" i="2" s="1"/>
  <c r="AG691" i="2" s="1"/>
  <c r="K17235" i="2"/>
  <c r="M17235" i="2" s="1"/>
  <c r="W691" i="2" s="1"/>
  <c r="K17232" i="2"/>
  <c r="M17232" i="2" s="1"/>
  <c r="T691" i="2" s="1"/>
  <c r="K17237" i="2"/>
  <c r="M17237" i="2" s="1"/>
  <c r="Y691" i="2" s="1"/>
  <c r="K17227" i="2"/>
  <c r="M17227" i="2" s="1"/>
  <c r="O691" i="2" s="1"/>
  <c r="K17247" i="2"/>
  <c r="K17229" i="2"/>
  <c r="K17250" i="2"/>
  <c r="M17250" i="2" s="1"/>
  <c r="AL691" i="2" s="1"/>
  <c r="K17239" i="2"/>
  <c r="M17239" i="2" s="1"/>
  <c r="AA691" i="2" s="1"/>
  <c r="K17244" i="2"/>
  <c r="M17244" i="2" s="1"/>
  <c r="AF691" i="2" s="1"/>
  <c r="K17234" i="2"/>
  <c r="M17234" i="2" s="1"/>
  <c r="V691" i="2" s="1"/>
  <c r="K17249" i="2"/>
  <c r="M17249" i="2" s="1"/>
  <c r="AK691" i="2" s="1"/>
  <c r="K17231" i="2"/>
  <c r="M17231" i="2" s="1"/>
  <c r="S691" i="2" s="1"/>
  <c r="K17236" i="2"/>
  <c r="K17242" i="2"/>
  <c r="K17241" i="2"/>
  <c r="M17241" i="2" s="1"/>
  <c r="AC691" i="2" s="1"/>
  <c r="K17246" i="2"/>
  <c r="M17246" i="2" s="1"/>
  <c r="AH691" i="2" s="1"/>
  <c r="K17228" i="2"/>
  <c r="M17228" i="2" s="1"/>
  <c r="P691" i="2" s="1"/>
  <c r="K10474" i="2"/>
  <c r="M10474" i="2" s="1"/>
  <c r="AK420" i="2" s="1"/>
  <c r="K10456" i="2"/>
  <c r="M10456" i="2" s="1"/>
  <c r="S420" i="2" s="1"/>
  <c r="K10461" i="2"/>
  <c r="M10461" i="2" s="1"/>
  <c r="K10476" i="2"/>
  <c r="K10466" i="2"/>
  <c r="K10471" i="2"/>
  <c r="M10471" i="2" s="1"/>
  <c r="AH420" i="2" s="1"/>
  <c r="K10453" i="2"/>
  <c r="M10453" i="2" s="1"/>
  <c r="P420" i="2" s="1"/>
  <c r="K10468" i="2"/>
  <c r="M10468" i="2" s="1"/>
  <c r="AE420" i="2" s="1"/>
  <c r="K10458" i="2"/>
  <c r="M10458" i="2" s="1"/>
  <c r="U420" i="2" s="1"/>
  <c r="K10463" i="2"/>
  <c r="M10463" i="2" s="1"/>
  <c r="Z420" i="2" s="1"/>
  <c r="K10460" i="2"/>
  <c r="M10460" i="2" s="1"/>
  <c r="W420" i="2" s="1"/>
  <c r="K10473" i="2"/>
  <c r="K10455" i="2"/>
  <c r="K10452" i="2"/>
  <c r="M10452" i="2" s="1"/>
  <c r="O420" i="2" s="1"/>
  <c r="K10465" i="2"/>
  <c r="M10465" i="2" s="1"/>
  <c r="AB420" i="2" s="1"/>
  <c r="K10470" i="2"/>
  <c r="M10470" i="2" s="1"/>
  <c r="AG420" i="2" s="1"/>
  <c r="K10475" i="2"/>
  <c r="M10475" i="2" s="1"/>
  <c r="AL420" i="2" s="1"/>
  <c r="K10457" i="2"/>
  <c r="M10457" i="2" s="1"/>
  <c r="T420" i="2" s="1"/>
  <c r="K10462" i="2"/>
  <c r="M10462" i="2" s="1"/>
  <c r="Y420" i="2" s="1"/>
  <c r="K10467" i="2"/>
  <c r="M10467" i="2" s="1"/>
  <c r="AD420" i="2" s="1"/>
  <c r="K10472" i="2"/>
  <c r="K10454" i="2"/>
  <c r="M10454" i="2" s="1"/>
  <c r="Q420" i="2" s="1"/>
  <c r="K10459" i="2"/>
  <c r="M10459" i="2" s="1"/>
  <c r="V420" i="2" s="1"/>
  <c r="K10464" i="2"/>
  <c r="M10464" i="2" s="1"/>
  <c r="AA420" i="2" s="1"/>
  <c r="K10469" i="2"/>
  <c r="M10469" i="2" s="1"/>
  <c r="AF420" i="2" s="1"/>
  <c r="K9114" i="2"/>
  <c r="M9114" i="2" s="1"/>
  <c r="AA366" i="2" s="1"/>
  <c r="K9119" i="2"/>
  <c r="M9119" i="2" s="1"/>
  <c r="AF366" i="2" s="1"/>
  <c r="K9116" i="2"/>
  <c r="K9106" i="2"/>
  <c r="K9111" i="2"/>
  <c r="M9111" i="2" s="1"/>
  <c r="X366" i="2" s="1"/>
  <c r="K9108" i="2"/>
  <c r="M9108" i="2" s="1"/>
  <c r="U366" i="2" s="1"/>
  <c r="K9121" i="2"/>
  <c r="M9121" i="2" s="1"/>
  <c r="AH366" i="2" s="1"/>
  <c r="K9103" i="2"/>
  <c r="M9103" i="2" s="1"/>
  <c r="P366" i="2" s="1"/>
  <c r="K9125" i="2"/>
  <c r="M9125" i="2" s="1"/>
  <c r="AL366" i="2" s="1"/>
  <c r="K9113" i="2"/>
  <c r="M9113" i="2" s="1"/>
  <c r="Z366" i="2" s="1"/>
  <c r="K9126" i="2"/>
  <c r="K9117" i="2"/>
  <c r="K9123" i="2"/>
  <c r="M9123" i="2" s="1"/>
  <c r="AJ366" i="2" s="1"/>
  <c r="K9105" i="2"/>
  <c r="M9105" i="2" s="1"/>
  <c r="R366" i="2" s="1"/>
  <c r="K9118" i="2"/>
  <c r="M9118" i="2" s="1"/>
  <c r="AE366" i="2" s="1"/>
  <c r="K9109" i="2"/>
  <c r="M9109" i="2" s="1"/>
  <c r="V366" i="2" s="1"/>
  <c r="K9115" i="2"/>
  <c r="M9115" i="2" s="1"/>
  <c r="AB366" i="2" s="1"/>
  <c r="K9120" i="2"/>
  <c r="M9120" i="2" s="1"/>
  <c r="AG366" i="2" s="1"/>
  <c r="K9110" i="2"/>
  <c r="K9107" i="2"/>
  <c r="K9112" i="2"/>
  <c r="K9102" i="2"/>
  <c r="M9102" i="2" s="1"/>
  <c r="O366" i="2" s="1"/>
  <c r="K9122" i="2"/>
  <c r="M9122" i="2" s="1"/>
  <c r="AI366" i="2" s="1"/>
  <c r="K9104" i="2"/>
  <c r="M9104" i="2" s="1"/>
  <c r="Q366" i="2" s="1"/>
  <c r="K9124" i="2"/>
  <c r="M9124" i="2" s="1"/>
  <c r="AK366" i="2" s="1"/>
  <c r="K3729" i="2"/>
  <c r="M3729" i="2" s="1"/>
  <c r="Q151" i="2" s="1"/>
  <c r="K3750" i="2"/>
  <c r="K3731" i="2"/>
  <c r="K3744" i="2"/>
  <c r="M3744" i="2" s="1"/>
  <c r="AF151" i="2" s="1"/>
  <c r="K3742" i="2"/>
  <c r="M3742" i="2" s="1"/>
  <c r="AD151" i="2" s="1"/>
  <c r="K3740" i="2"/>
  <c r="M3740" i="2" s="1"/>
  <c r="AB151" i="2" s="1"/>
  <c r="K3736" i="2"/>
  <c r="M3736" i="2" s="1"/>
  <c r="K3734" i="2"/>
  <c r="M3734" i="2" s="1"/>
  <c r="V151" i="2" s="1"/>
  <c r="K3732" i="2"/>
  <c r="M3732" i="2" s="1"/>
  <c r="T151" i="2" s="1"/>
  <c r="K3746" i="2"/>
  <c r="K3728" i="2"/>
  <c r="K3749" i="2"/>
  <c r="M3749" i="2" s="1"/>
  <c r="AK151" i="2" s="1"/>
  <c r="K3748" i="2"/>
  <c r="K3738" i="2"/>
  <c r="M3738" i="2" s="1"/>
  <c r="Z151" i="2" s="1"/>
  <c r="K3751" i="2"/>
  <c r="M3751" i="2" s="1"/>
  <c r="AM151" i="2" s="1"/>
  <c r="K3741" i="2"/>
  <c r="M3741" i="2" s="1"/>
  <c r="AC151" i="2" s="1"/>
  <c r="K3730" i="2"/>
  <c r="M3730" i="2" s="1"/>
  <c r="R151" i="2" s="1"/>
  <c r="K3743" i="2"/>
  <c r="K3733" i="2"/>
  <c r="K3745" i="2"/>
  <c r="M3745" i="2" s="1"/>
  <c r="AG151" i="2" s="1"/>
  <c r="K3735" i="2"/>
  <c r="M3735" i="2" s="1"/>
  <c r="W151" i="2" s="1"/>
  <c r="K3747" i="2"/>
  <c r="M3747" i="2" s="1"/>
  <c r="AI151" i="2" s="1"/>
  <c r="K3737" i="2"/>
  <c r="M3737" i="2" s="1"/>
  <c r="Y151" i="2" s="1"/>
  <c r="K3727" i="2"/>
  <c r="M3727" i="2" s="1"/>
  <c r="O151" i="2" s="1"/>
  <c r="K3739" i="2"/>
  <c r="M3739" i="2" s="1"/>
  <c r="AA151" i="2" s="1"/>
  <c r="K8393" i="2"/>
  <c r="K8382" i="2"/>
  <c r="K8395" i="2"/>
  <c r="M8395" i="2" s="1"/>
  <c r="AG337" i="2" s="1"/>
  <c r="K8385" i="2"/>
  <c r="K8396" i="2"/>
  <c r="M8396" i="2" s="1"/>
  <c r="AH337" i="2" s="1"/>
  <c r="K8392" i="2"/>
  <c r="M8392" i="2" s="1"/>
  <c r="AD337" i="2" s="1"/>
  <c r="K8377" i="2"/>
  <c r="M8377" i="2" s="1"/>
  <c r="O337" i="2" s="1"/>
  <c r="K8388" i="2"/>
  <c r="M8388" i="2" s="1"/>
  <c r="Z337" i="2" s="1"/>
  <c r="K8389" i="2"/>
  <c r="K8399" i="2"/>
  <c r="K8380" i="2"/>
  <c r="M8380" i="2" s="1"/>
  <c r="R337" i="2" s="1"/>
  <c r="K8384" i="2"/>
  <c r="M8384" i="2" s="1"/>
  <c r="V337" i="2" s="1"/>
  <c r="K8394" i="2"/>
  <c r="M8394" i="2" s="1"/>
  <c r="AF337" i="2" s="1"/>
  <c r="K8391" i="2"/>
  <c r="M8391" i="2" s="1"/>
  <c r="AC337" i="2" s="1"/>
  <c r="K8381" i="2"/>
  <c r="M8381" i="2" s="1"/>
  <c r="S337" i="2" s="1"/>
  <c r="K8387" i="2"/>
  <c r="M8387" i="2" s="1"/>
  <c r="Y337" i="2" s="1"/>
  <c r="K8386" i="2"/>
  <c r="K8383" i="2"/>
  <c r="K8400" i="2"/>
  <c r="K8378" i="2"/>
  <c r="M8378" i="2" s="1"/>
  <c r="P337" i="2" s="1"/>
  <c r="K8398" i="2"/>
  <c r="M8398" i="2" s="1"/>
  <c r="AJ337" i="2" s="1"/>
  <c r="K8379" i="2"/>
  <c r="M8379" i="2" s="1"/>
  <c r="Q337" i="2" s="1"/>
  <c r="K8401" i="2"/>
  <c r="M8401" i="2" s="1"/>
  <c r="AM337" i="2" s="1"/>
  <c r="K8390" i="2"/>
  <c r="M8390" i="2" s="1"/>
  <c r="AB337" i="2" s="1"/>
  <c r="K8397" i="2"/>
  <c r="K1371" i="2"/>
  <c r="K1353" i="2"/>
  <c r="M1353" i="2" s="1"/>
  <c r="P56" i="2" s="1"/>
  <c r="K1359" i="2"/>
  <c r="M1359" i="2" s="1"/>
  <c r="V56" i="2" s="1"/>
  <c r="K1363" i="2"/>
  <c r="M1363" i="2" s="1"/>
  <c r="Z56" i="2" s="1"/>
  <c r="K1376" i="2"/>
  <c r="M1376" i="2" s="1"/>
  <c r="AM56" i="2" s="1"/>
  <c r="K1375" i="2"/>
  <c r="M1375" i="2" s="1"/>
  <c r="AL56" i="2" s="1"/>
  <c r="K1373" i="2"/>
  <c r="M1373" i="2" s="1"/>
  <c r="AJ56" i="2" s="1"/>
  <c r="K1355" i="2"/>
  <c r="K1368" i="2"/>
  <c r="K1367" i="2"/>
  <c r="M1367" i="2" s="1"/>
  <c r="AD56" i="2" s="1"/>
  <c r="K1365" i="2"/>
  <c r="M1365" i="2" s="1"/>
  <c r="AB56" i="2" s="1"/>
  <c r="K1370" i="2"/>
  <c r="M1370" i="2" s="1"/>
  <c r="AG56" i="2" s="1"/>
  <c r="K1360" i="2"/>
  <c r="M1360" i="2" s="1"/>
  <c r="W56" i="2" s="1"/>
  <c r="K1357" i="2"/>
  <c r="M1357" i="2" s="1"/>
  <c r="T56" i="2" s="1"/>
  <c r="K1362" i="2"/>
  <c r="M1362" i="2" s="1"/>
  <c r="Y56" i="2" s="1"/>
  <c r="K1352" i="2"/>
  <c r="K1372" i="2"/>
  <c r="M1372" i="2" s="1"/>
  <c r="AI56" i="2" s="1"/>
  <c r="K1354" i="2"/>
  <c r="M1354" i="2" s="1"/>
  <c r="Q56" i="2" s="1"/>
  <c r="K1374" i="2"/>
  <c r="M1374" i="2" s="1"/>
  <c r="AK56" i="2" s="1"/>
  <c r="K1364" i="2"/>
  <c r="M1364" i="2" s="1"/>
  <c r="AA56" i="2" s="1"/>
  <c r="K1369" i="2"/>
  <c r="M1369" i="2" s="1"/>
  <c r="AF56" i="2" s="1"/>
  <c r="K1366" i="2"/>
  <c r="M1366" i="2" s="1"/>
  <c r="K1356" i="2"/>
  <c r="M1356" i="2" s="1"/>
  <c r="S56" i="2" s="1"/>
  <c r="K1361" i="2"/>
  <c r="K1358" i="2"/>
  <c r="K10844" i="2"/>
  <c r="M10844" i="2" s="1"/>
  <c r="AF435" i="2" s="1"/>
  <c r="K10842" i="2"/>
  <c r="K10847" i="2"/>
  <c r="M10847" i="2" s="1"/>
  <c r="AI435" i="2" s="1"/>
  <c r="K10829" i="2"/>
  <c r="M10829" i="2" s="1"/>
  <c r="Q435" i="2" s="1"/>
  <c r="K10836" i="2"/>
  <c r="M10836" i="2" s="1"/>
  <c r="X435" i="2" s="1"/>
  <c r="K10834" i="2"/>
  <c r="M10834" i="2" s="1"/>
  <c r="V435" i="2" s="1"/>
  <c r="K10839" i="2"/>
  <c r="K10828" i="2"/>
  <c r="K10849" i="2"/>
  <c r="M10849" i="2" s="1"/>
  <c r="AK435" i="2" s="1"/>
  <c r="K10831" i="2"/>
  <c r="M10831" i="2" s="1"/>
  <c r="S435" i="2" s="1"/>
  <c r="K10851" i="2"/>
  <c r="M10851" i="2" s="1"/>
  <c r="AM435" i="2" s="1"/>
  <c r="K10841" i="2"/>
  <c r="M10841" i="2" s="1"/>
  <c r="AC435" i="2" s="1"/>
  <c r="K10846" i="2"/>
  <c r="M10846" i="2" s="1"/>
  <c r="AH435" i="2" s="1"/>
  <c r="K10843" i="2"/>
  <c r="M10843" i="2" s="1"/>
  <c r="AE435" i="2" s="1"/>
  <c r="K10833" i="2"/>
  <c r="K10838" i="2"/>
  <c r="M10838" i="2" s="1"/>
  <c r="K10835" i="2"/>
  <c r="M10835" i="2" s="1"/>
  <c r="W435" i="2" s="1"/>
  <c r="K10848" i="2"/>
  <c r="M10848" i="2" s="1"/>
  <c r="AJ435" i="2" s="1"/>
  <c r="K10830" i="2"/>
  <c r="M10830" i="2" s="1"/>
  <c r="R435" i="2" s="1"/>
  <c r="K10827" i="2"/>
  <c r="M10827" i="2" s="1"/>
  <c r="O435" i="2" s="1"/>
  <c r="K10840" i="2"/>
  <c r="M10840" i="2" s="1"/>
  <c r="AB435" i="2" s="1"/>
  <c r="K10845" i="2"/>
  <c r="M10845" i="2" s="1"/>
  <c r="AG435" i="2" s="1"/>
  <c r="K10850" i="2"/>
  <c r="K10832" i="2"/>
  <c r="M10832" i="2" s="1"/>
  <c r="T435" i="2" s="1"/>
  <c r="K10837" i="2"/>
  <c r="M10837" i="2" s="1"/>
  <c r="Y435" i="2" s="1"/>
  <c r="K18121" i="2"/>
  <c r="M18121" i="2" s="1"/>
  <c r="AH726" i="2" s="1"/>
  <c r="K18103" i="2"/>
  <c r="M18103" i="2" s="1"/>
  <c r="P726" i="2" s="1"/>
  <c r="K18124" i="2"/>
  <c r="M18124" i="2" s="1"/>
  <c r="AK726" i="2" s="1"/>
  <c r="K18106" i="2"/>
  <c r="M18106" i="2" s="1"/>
  <c r="S726" i="2" s="1"/>
  <c r="K18113" i="2"/>
  <c r="M18113" i="2" s="1"/>
  <c r="K18126" i="2"/>
  <c r="K18116" i="2"/>
  <c r="K18105" i="2"/>
  <c r="M18105" i="2" s="1"/>
  <c r="R726" i="2" s="1"/>
  <c r="K18118" i="2"/>
  <c r="M18118" i="2" s="1"/>
  <c r="AE726" i="2" s="1"/>
  <c r="K18108" i="2"/>
  <c r="M18108" i="2" s="1"/>
  <c r="U726" i="2" s="1"/>
  <c r="K18120" i="2"/>
  <c r="M18120" i="2" s="1"/>
  <c r="AG726" i="2" s="1"/>
  <c r="K18110" i="2"/>
  <c r="M18110" i="2" s="1"/>
  <c r="W726" i="2" s="1"/>
  <c r="K18123" i="2"/>
  <c r="M18123" i="2" s="1"/>
  <c r="AJ726" i="2" s="1"/>
  <c r="K18112" i="2"/>
  <c r="K18102" i="2"/>
  <c r="K18115" i="2"/>
  <c r="M18115" i="2" s="1"/>
  <c r="AB726" i="2" s="1"/>
  <c r="K18104" i="2"/>
  <c r="M18104" i="2" s="1"/>
  <c r="Q726" i="2" s="1"/>
  <c r="K18125" i="2"/>
  <c r="M18125" i="2" s="1"/>
  <c r="AL726" i="2" s="1"/>
  <c r="K18107" i="2"/>
  <c r="M18107" i="2" s="1"/>
  <c r="T726" i="2" s="1"/>
  <c r="K18119" i="2"/>
  <c r="M18119" i="2" s="1"/>
  <c r="AF726" i="2" s="1"/>
  <c r="K18117" i="2"/>
  <c r="M18117" i="2" s="1"/>
  <c r="AD726" i="2" s="1"/>
  <c r="K18122" i="2"/>
  <c r="K18111" i="2"/>
  <c r="K18109" i="2"/>
  <c r="M18109" i="2" s="1"/>
  <c r="V726" i="2" s="1"/>
  <c r="K18114" i="2"/>
  <c r="M18114" i="2" s="1"/>
  <c r="AA726" i="2" s="1"/>
  <c r="K10915" i="2"/>
  <c r="M10915" i="2" s="1"/>
  <c r="AB438" i="2" s="1"/>
  <c r="K10920" i="2"/>
  <c r="M10920" i="2" s="1"/>
  <c r="AG438" i="2" s="1"/>
  <c r="K10910" i="2"/>
  <c r="M10910" i="2" s="1"/>
  <c r="W438" i="2" s="1"/>
  <c r="K10907" i="2"/>
  <c r="M10907" i="2" s="1"/>
  <c r="T438" i="2" s="1"/>
  <c r="K10912" i="2"/>
  <c r="M10912" i="2" s="1"/>
  <c r="K10902" i="2"/>
  <c r="K10922" i="2"/>
  <c r="M10922" i="2" s="1"/>
  <c r="AI438" i="2" s="1"/>
  <c r="K10904" i="2"/>
  <c r="M10904" i="2" s="1"/>
  <c r="Q438" i="2" s="1"/>
  <c r="K10925" i="2"/>
  <c r="M10925" i="2" s="1"/>
  <c r="AL438" i="2" s="1"/>
  <c r="K10914" i="2"/>
  <c r="M10914" i="2" s="1"/>
  <c r="AA438" i="2" s="1"/>
  <c r="K10919" i="2"/>
  <c r="M10919" i="2" s="1"/>
  <c r="AF438" i="2" s="1"/>
  <c r="K10917" i="2"/>
  <c r="M10917" i="2" s="1"/>
  <c r="AD438" i="2" s="1"/>
  <c r="K10924" i="2"/>
  <c r="K10906" i="2"/>
  <c r="K10911" i="2"/>
  <c r="M10911" i="2" s="1"/>
  <c r="X438" i="2" s="1"/>
  <c r="K10909" i="2"/>
  <c r="M10909" i="2" s="1"/>
  <c r="V438" i="2" s="1"/>
  <c r="K10916" i="2"/>
  <c r="M10916" i="2" s="1"/>
  <c r="AC438" i="2" s="1"/>
  <c r="K10921" i="2"/>
  <c r="M10921" i="2" s="1"/>
  <c r="AH438" i="2" s="1"/>
  <c r="K10903" i="2"/>
  <c r="M10903" i="2" s="1"/>
  <c r="P438" i="2" s="1"/>
  <c r="K10908" i="2"/>
  <c r="M10908" i="2" s="1"/>
  <c r="U438" i="2" s="1"/>
  <c r="K10913" i="2"/>
  <c r="K10926" i="2"/>
  <c r="K10923" i="2"/>
  <c r="M10923" i="2" s="1"/>
  <c r="AJ438" i="2" s="1"/>
  <c r="K10905" i="2"/>
  <c r="M10905" i="2" s="1"/>
  <c r="R438" i="2" s="1"/>
  <c r="K10918" i="2"/>
  <c r="M10918" i="2" s="1"/>
  <c r="AE438" i="2" s="1"/>
  <c r="K2123" i="2"/>
  <c r="M2123" i="2" s="1"/>
  <c r="AJ86" i="2" s="1"/>
  <c r="K2105" i="2"/>
  <c r="M2105" i="2" s="1"/>
  <c r="R86" i="2" s="1"/>
  <c r="K2119" i="2"/>
  <c r="M2119" i="2" s="1"/>
  <c r="AF86" i="2" s="1"/>
  <c r="K2115" i="2"/>
  <c r="K2120" i="2"/>
  <c r="K2111" i="2"/>
  <c r="M2111" i="2" s="1"/>
  <c r="X86" i="2" s="1"/>
  <c r="K2125" i="2"/>
  <c r="M2125" i="2" s="1"/>
  <c r="AL86" i="2" s="1"/>
  <c r="K2107" i="2"/>
  <c r="M2107" i="2" s="1"/>
  <c r="T86" i="2" s="1"/>
  <c r="K2112" i="2"/>
  <c r="M2112" i="2" s="1"/>
  <c r="Y86" i="2" s="1"/>
  <c r="K2103" i="2"/>
  <c r="M2103" i="2" s="1"/>
  <c r="P86" i="2" s="1"/>
  <c r="K2117" i="2"/>
  <c r="M2117" i="2" s="1"/>
  <c r="AD86" i="2" s="1"/>
  <c r="K2122" i="2"/>
  <c r="K2104" i="2"/>
  <c r="K2109" i="2"/>
  <c r="M2109" i="2" s="1"/>
  <c r="V86" i="2" s="1"/>
  <c r="K2114" i="2"/>
  <c r="M2114" i="2" s="1"/>
  <c r="AA86" i="2" s="1"/>
  <c r="K2126" i="2"/>
  <c r="M2126" i="2" s="1"/>
  <c r="AM86" i="2" s="1"/>
  <c r="K2124" i="2"/>
  <c r="M2124" i="2" s="1"/>
  <c r="AK86" i="2" s="1"/>
  <c r="K2106" i="2"/>
  <c r="M2106" i="2" s="1"/>
  <c r="S86" i="2" s="1"/>
  <c r="K2118" i="2"/>
  <c r="M2118" i="2" s="1"/>
  <c r="AE86" i="2" s="1"/>
  <c r="K2116" i="2"/>
  <c r="K2121" i="2"/>
  <c r="K2110" i="2"/>
  <c r="M2110" i="2" s="1"/>
  <c r="W86" i="2" s="1"/>
  <c r="K2108" i="2"/>
  <c r="M2108" i="2" s="1"/>
  <c r="U86" i="2" s="1"/>
  <c r="K2113" i="2"/>
  <c r="M2113" i="2" s="1"/>
  <c r="Z86" i="2" s="1"/>
  <c r="K2102" i="2"/>
  <c r="M2102" i="2" s="1"/>
  <c r="O86" i="2" s="1"/>
  <c r="K9178" i="2"/>
  <c r="M9178" i="2" s="1"/>
  <c r="P369" i="2" s="1"/>
  <c r="K9199" i="2"/>
  <c r="M9199" i="2" s="1"/>
  <c r="AK369" i="2" s="1"/>
  <c r="K9180" i="2"/>
  <c r="K9201" i="2"/>
  <c r="K9191" i="2"/>
  <c r="M9191" i="2" s="1"/>
  <c r="AC369" i="2" s="1"/>
  <c r="K9189" i="2"/>
  <c r="M9189" i="2" s="1"/>
  <c r="AA369" i="2" s="1"/>
  <c r="K9193" i="2"/>
  <c r="M9193" i="2" s="1"/>
  <c r="AE369" i="2" s="1"/>
  <c r="K9183" i="2"/>
  <c r="M9183" i="2" s="1"/>
  <c r="U369" i="2" s="1"/>
  <c r="K9181" i="2"/>
  <c r="M9181" i="2" s="1"/>
  <c r="S369" i="2" s="1"/>
  <c r="K9195" i="2"/>
  <c r="M9195" i="2" s="1"/>
  <c r="AG369" i="2" s="1"/>
  <c r="K9185" i="2"/>
  <c r="K9198" i="2"/>
  <c r="K9197" i="2"/>
  <c r="M9197" i="2" s="1"/>
  <c r="AI369" i="2" s="1"/>
  <c r="K9187" i="2"/>
  <c r="M9187" i="2" s="1"/>
  <c r="Y369" i="2" s="1"/>
  <c r="K9177" i="2"/>
  <c r="M9177" i="2" s="1"/>
  <c r="O369" i="2" s="1"/>
  <c r="K9190" i="2"/>
  <c r="M9190" i="2" s="1"/>
  <c r="AB369" i="2" s="1"/>
  <c r="K9179" i="2"/>
  <c r="M9179" i="2" s="1"/>
  <c r="Q369" i="2" s="1"/>
  <c r="K9200" i="2"/>
  <c r="M9200" i="2" s="1"/>
  <c r="AL369" i="2" s="1"/>
  <c r="K9182" i="2"/>
  <c r="K9194" i="2"/>
  <c r="K9192" i="2"/>
  <c r="M9192" i="2" s="1"/>
  <c r="AD369" i="2" s="1"/>
  <c r="K9196" i="2"/>
  <c r="M9196" i="2" s="1"/>
  <c r="AH369" i="2" s="1"/>
  <c r="K9186" i="2"/>
  <c r="M9186" i="2" s="1"/>
  <c r="K9184" i="2"/>
  <c r="M9184" i="2" s="1"/>
  <c r="V369" i="2" s="1"/>
  <c r="K9188" i="2"/>
  <c r="M9188" i="2" s="1"/>
  <c r="Z369" i="2" s="1"/>
  <c r="K20709" i="2"/>
  <c r="M20709" i="2" s="1"/>
  <c r="V830" i="2" s="1"/>
  <c r="K20714" i="2"/>
  <c r="K20719" i="2"/>
  <c r="K20724" i="2"/>
  <c r="M20724" i="2" s="1"/>
  <c r="AK830" i="2" s="1"/>
  <c r="K20706" i="2"/>
  <c r="M20706" i="2" s="1"/>
  <c r="S830" i="2" s="1"/>
  <c r="K20711" i="2"/>
  <c r="M20711" i="2" s="1"/>
  <c r="X830" i="2" s="1"/>
  <c r="K20716" i="2"/>
  <c r="M20716" i="2" s="1"/>
  <c r="AC830" i="2" s="1"/>
  <c r="K20721" i="2"/>
  <c r="M20721" i="2" s="1"/>
  <c r="AH830" i="2" s="1"/>
  <c r="K20703" i="2"/>
  <c r="M20703" i="2" s="1"/>
  <c r="P830" i="2" s="1"/>
  <c r="K20708" i="2"/>
  <c r="M20708" i="2" s="1"/>
  <c r="U830" i="2" s="1"/>
  <c r="K20713" i="2"/>
  <c r="K20726" i="2"/>
  <c r="M20726" i="2" s="1"/>
  <c r="AM830" i="2" s="1"/>
  <c r="K20723" i="2"/>
  <c r="M20723" i="2" s="1"/>
  <c r="AJ830" i="2" s="1"/>
  <c r="K20705" i="2"/>
  <c r="M20705" i="2" s="1"/>
  <c r="R830" i="2" s="1"/>
  <c r="K20718" i="2"/>
  <c r="M20718" i="2" s="1"/>
  <c r="AE830" i="2" s="1"/>
  <c r="K20715" i="2"/>
  <c r="M20715" i="2" s="1"/>
  <c r="AB830" i="2" s="1"/>
  <c r="K20720" i="2"/>
  <c r="M20720" i="2" s="1"/>
  <c r="AG830" i="2" s="1"/>
  <c r="K20710" i="2"/>
  <c r="K20725" i="2"/>
  <c r="K20707" i="2"/>
  <c r="M20707" i="2" s="1"/>
  <c r="T830" i="2" s="1"/>
  <c r="K20712" i="2"/>
  <c r="M20712" i="2" s="1"/>
  <c r="Y830" i="2" s="1"/>
  <c r="K20702" i="2"/>
  <c r="M20702" i="2" s="1"/>
  <c r="O830" i="2" s="1"/>
  <c r="K20717" i="2"/>
  <c r="M20717" i="2" s="1"/>
  <c r="AD830" i="2" s="1"/>
  <c r="K20722" i="2"/>
  <c r="M20722" i="2" s="1"/>
  <c r="AI830" i="2" s="1"/>
  <c r="K20704" i="2"/>
  <c r="M20704" i="2" s="1"/>
  <c r="Q830" i="2" s="1"/>
  <c r="K23111" i="2"/>
  <c r="K23109" i="2"/>
  <c r="K23114" i="2"/>
  <c r="M23114" i="2" s="1"/>
  <c r="AA926" i="2" s="1"/>
  <c r="K23103" i="2"/>
  <c r="M23103" i="2" s="1"/>
  <c r="P926" i="2" s="1"/>
  <c r="K23124" i="2"/>
  <c r="M23124" i="2" s="1"/>
  <c r="AK926" i="2" s="1"/>
  <c r="K23106" i="2"/>
  <c r="M23106" i="2" s="1"/>
  <c r="S926" i="2" s="1"/>
  <c r="K23126" i="2"/>
  <c r="M23126" i="2" s="1"/>
  <c r="AM926" i="2" s="1"/>
  <c r="K23116" i="2"/>
  <c r="M23116" i="2" s="1"/>
  <c r="AC926" i="2" s="1"/>
  <c r="K23121" i="2"/>
  <c r="K23118" i="2"/>
  <c r="K23108" i="2"/>
  <c r="M23108" i="2" s="1"/>
  <c r="U926" i="2" s="1"/>
  <c r="K23113" i="2"/>
  <c r="M23113" i="2" s="1"/>
  <c r="Z926" i="2" s="1"/>
  <c r="K23110" i="2"/>
  <c r="M23110" i="2" s="1"/>
  <c r="W926" i="2" s="1"/>
  <c r="K23123" i="2"/>
  <c r="M23123" i="2" s="1"/>
  <c r="AJ926" i="2" s="1"/>
  <c r="K23105" i="2"/>
  <c r="M23105" i="2" s="1"/>
  <c r="R926" i="2" s="1"/>
  <c r="K23102" i="2"/>
  <c r="M23102" i="2" s="1"/>
  <c r="O926" i="2" s="1"/>
  <c r="K23115" i="2"/>
  <c r="K23120" i="2"/>
  <c r="K23125" i="2"/>
  <c r="M23125" i="2" s="1"/>
  <c r="AL926" i="2" s="1"/>
  <c r="K23107" i="2"/>
  <c r="M23107" i="2" s="1"/>
  <c r="T926" i="2" s="1"/>
  <c r="K23112" i="2"/>
  <c r="M23112" i="2" s="1"/>
  <c r="Y926" i="2" s="1"/>
  <c r="K23119" i="2"/>
  <c r="M23119" i="2" s="1"/>
  <c r="AF926" i="2" s="1"/>
  <c r="K23117" i="2"/>
  <c r="M23117" i="2" s="1"/>
  <c r="K23122" i="2"/>
  <c r="M23122" i="2" s="1"/>
  <c r="AI926" i="2" s="1"/>
  <c r="K23104" i="2"/>
  <c r="K9483" i="2"/>
  <c r="K9488" i="2"/>
  <c r="M9488" i="2" s="1"/>
  <c r="Z381" i="2" s="1"/>
  <c r="K9500" i="2"/>
  <c r="M9500" i="2" s="1"/>
  <c r="AL381" i="2" s="1"/>
  <c r="K9498" i="2"/>
  <c r="M9498" i="2" s="1"/>
  <c r="AJ381" i="2" s="1"/>
  <c r="K9480" i="2"/>
  <c r="M9480" i="2" s="1"/>
  <c r="R381" i="2" s="1"/>
  <c r="K9492" i="2"/>
  <c r="M9492" i="2" s="1"/>
  <c r="AD381" i="2" s="1"/>
  <c r="K9490" i="2"/>
  <c r="M9490" i="2" s="1"/>
  <c r="AB381" i="2" s="1"/>
  <c r="K9495" i="2"/>
  <c r="K9484" i="2"/>
  <c r="K9482" i="2"/>
  <c r="M9482" i="2" s="1"/>
  <c r="T381" i="2" s="1"/>
  <c r="K9487" i="2"/>
  <c r="M9487" i="2" s="1"/>
  <c r="Y381" i="2" s="1"/>
  <c r="K9501" i="2"/>
  <c r="M9501" i="2" s="1"/>
  <c r="AM381" i="2" s="1"/>
  <c r="K9497" i="2"/>
  <c r="M9497" i="2" s="1"/>
  <c r="AI381" i="2" s="1"/>
  <c r="K9479" i="2"/>
  <c r="M9479" i="2" s="1"/>
  <c r="Q381" i="2" s="1"/>
  <c r="K9493" i="2"/>
  <c r="M9493" i="2" s="1"/>
  <c r="AE381" i="2" s="1"/>
  <c r="K9489" i="2"/>
  <c r="M9489" i="2" s="1"/>
  <c r="K9494" i="2"/>
  <c r="K9485" i="2"/>
  <c r="K9499" i="2"/>
  <c r="M9499" i="2" s="1"/>
  <c r="AK381" i="2" s="1"/>
  <c r="K9481" i="2"/>
  <c r="M9481" i="2" s="1"/>
  <c r="S381" i="2" s="1"/>
  <c r="K9486" i="2"/>
  <c r="M9486" i="2" s="1"/>
  <c r="X381" i="2" s="1"/>
  <c r="K9477" i="2"/>
  <c r="M9477" i="2" s="1"/>
  <c r="O381" i="2" s="1"/>
  <c r="K9491" i="2"/>
  <c r="M9491" i="2" s="1"/>
  <c r="AC381" i="2" s="1"/>
  <c r="K9496" i="2"/>
  <c r="K9478" i="2"/>
  <c r="K12672" i="2"/>
  <c r="M12672" i="2" s="1"/>
  <c r="AI508" i="2" s="1"/>
  <c r="K12654" i="2"/>
  <c r="M12654" i="2" s="1"/>
  <c r="Q508" i="2" s="1"/>
  <c r="K12674" i="2"/>
  <c r="M12674" i="2" s="1"/>
  <c r="AK508" i="2" s="1"/>
  <c r="K12664" i="2"/>
  <c r="M12664" i="2" s="1"/>
  <c r="AA508" i="2" s="1"/>
  <c r="K12669" i="2"/>
  <c r="M12669" i="2" s="1"/>
  <c r="AF508" i="2" s="1"/>
  <c r="K12666" i="2"/>
  <c r="M12666" i="2" s="1"/>
  <c r="AC508" i="2" s="1"/>
  <c r="K12656" i="2"/>
  <c r="K12661" i="2"/>
  <c r="M12661" i="2" s="1"/>
  <c r="K12658" i="2"/>
  <c r="K12671" i="2"/>
  <c r="M12671" i="2" s="1"/>
  <c r="AH508" i="2" s="1"/>
  <c r="K12653" i="2"/>
  <c r="M12653" i="2" s="1"/>
  <c r="P508" i="2" s="1"/>
  <c r="K12675" i="2"/>
  <c r="M12675" i="2" s="1"/>
  <c r="AL508" i="2" s="1"/>
  <c r="K12663" i="2"/>
  <c r="M12663" i="2" s="1"/>
  <c r="Z508" i="2" s="1"/>
  <c r="K12676" i="2"/>
  <c r="M12676" i="2" s="1"/>
  <c r="AM508" i="2" s="1"/>
  <c r="K12667" i="2"/>
  <c r="K12673" i="2"/>
  <c r="K12655" i="2"/>
  <c r="M12655" i="2" s="1"/>
  <c r="R508" i="2" s="1"/>
  <c r="K12668" i="2"/>
  <c r="M12668" i="2" s="1"/>
  <c r="AE508" i="2" s="1"/>
  <c r="K12659" i="2"/>
  <c r="M12659" i="2" s="1"/>
  <c r="V508" i="2" s="1"/>
  <c r="K12665" i="2"/>
  <c r="M12665" i="2" s="1"/>
  <c r="AB508" i="2" s="1"/>
  <c r="K12670" i="2"/>
  <c r="M12670" i="2" s="1"/>
  <c r="AG508" i="2" s="1"/>
  <c r="K12660" i="2"/>
  <c r="M12660" i="2" s="1"/>
  <c r="W508" i="2" s="1"/>
  <c r="K12657" i="2"/>
  <c r="K12662" i="2"/>
  <c r="K12652" i="2"/>
  <c r="M12652" i="2" s="1"/>
  <c r="O508" i="2" s="1"/>
  <c r="K24720" i="2"/>
  <c r="M24720" i="2" s="1"/>
  <c r="AG990" i="2" s="1"/>
  <c r="K24710" i="2"/>
  <c r="M24710" i="2" s="1"/>
  <c r="W990" i="2" s="1"/>
  <c r="K24722" i="2"/>
  <c r="M24722" i="2" s="1"/>
  <c r="AI990" i="2" s="1"/>
  <c r="K24712" i="2"/>
  <c r="M24712" i="2" s="1"/>
  <c r="Y990" i="2" s="1"/>
  <c r="K24702" i="2"/>
  <c r="M24702" i="2" s="1"/>
  <c r="O990" i="2" s="1"/>
  <c r="K24714" i="2"/>
  <c r="K24704" i="2"/>
  <c r="K24725" i="2"/>
  <c r="M24725" i="2" s="1"/>
  <c r="AL990" i="2" s="1"/>
  <c r="K24706" i="2"/>
  <c r="M24706" i="2" s="1"/>
  <c r="S990" i="2" s="1"/>
  <c r="K24719" i="2"/>
  <c r="M24719" i="2" s="1"/>
  <c r="AF990" i="2" s="1"/>
  <c r="K24717" i="2"/>
  <c r="M24717" i="2" s="1"/>
  <c r="AD990" i="2" s="1"/>
  <c r="K24723" i="2"/>
  <c r="M24723" i="2" s="1"/>
  <c r="AJ990" i="2" s="1"/>
  <c r="K24711" i="2"/>
  <c r="K24709" i="2"/>
  <c r="K24715" i="2"/>
  <c r="M24715" i="2" s="1"/>
  <c r="K24721" i="2"/>
  <c r="M24721" i="2" s="1"/>
  <c r="AH990" i="2" s="1"/>
  <c r="K24703" i="2"/>
  <c r="M24703" i="2" s="1"/>
  <c r="P990" i="2" s="1"/>
  <c r="K24724" i="2"/>
  <c r="M24724" i="2" s="1"/>
  <c r="AK990" i="2" s="1"/>
  <c r="K24707" i="2"/>
  <c r="M24707" i="2" s="1"/>
  <c r="T990" i="2" s="1"/>
  <c r="K24713" i="2"/>
  <c r="M24713" i="2" s="1"/>
  <c r="Z990" i="2" s="1"/>
  <c r="K24726" i="2"/>
  <c r="M24726" i="2" s="1"/>
  <c r="AM990" i="2" s="1"/>
  <c r="K24716" i="2"/>
  <c r="K24705" i="2"/>
  <c r="K24718" i="2"/>
  <c r="M24718" i="2" s="1"/>
  <c r="AE990" i="2" s="1"/>
  <c r="K24708" i="2"/>
  <c r="M24708" i="2" s="1"/>
  <c r="U990" i="2" s="1"/>
  <c r="K2749" i="2"/>
  <c r="M2749" i="2" s="1"/>
  <c r="AK111" i="2" s="1"/>
  <c r="K2731" i="2"/>
  <c r="M2731" i="2" s="1"/>
  <c r="S111" i="2" s="1"/>
  <c r="K2736" i="2"/>
  <c r="M2736" i="2" s="1"/>
  <c r="X111" i="2" s="1"/>
  <c r="K2727" i="2"/>
  <c r="M2727" i="2" s="1"/>
  <c r="O111" i="2" s="1"/>
  <c r="K2741" i="2"/>
  <c r="K2746" i="2"/>
  <c r="K2728" i="2"/>
  <c r="K2733" i="2"/>
  <c r="K2738" i="2"/>
  <c r="M2738" i="2" s="1"/>
  <c r="Z111" i="2" s="1"/>
  <c r="K2750" i="2"/>
  <c r="M2750" i="2" s="1"/>
  <c r="AL111" i="2" s="1"/>
  <c r="K2748" i="2"/>
  <c r="M2748" i="2" s="1"/>
  <c r="AJ111" i="2" s="1"/>
  <c r="K2730" i="2"/>
  <c r="M2730" i="2" s="1"/>
  <c r="R111" i="2" s="1"/>
  <c r="K2742" i="2"/>
  <c r="K2740" i="2"/>
  <c r="K2745" i="2"/>
  <c r="M2745" i="2" s="1"/>
  <c r="AG111" i="2" s="1"/>
  <c r="K2734" i="2"/>
  <c r="M2734" i="2" s="1"/>
  <c r="V111" i="2" s="1"/>
  <c r="K2732" i="2"/>
  <c r="M2732" i="2" s="1"/>
  <c r="T111" i="2" s="1"/>
  <c r="K2737" i="2"/>
  <c r="M2737" i="2" s="1"/>
  <c r="Y111" i="2" s="1"/>
  <c r="K2751" i="2"/>
  <c r="M2751" i="2" s="1"/>
  <c r="AM111" i="2" s="1"/>
  <c r="K2747" i="2"/>
  <c r="M2747" i="2" s="1"/>
  <c r="AI111" i="2" s="1"/>
  <c r="K2729" i="2"/>
  <c r="K2743" i="2"/>
  <c r="K2739" i="2"/>
  <c r="M2739" i="2" s="1"/>
  <c r="AA111" i="2" s="1"/>
  <c r="K2744" i="2"/>
  <c r="M2744" i="2" s="1"/>
  <c r="AF111" i="2" s="1"/>
  <c r="K2735" i="2"/>
  <c r="M2735" i="2" s="1"/>
  <c r="K11443" i="2"/>
  <c r="M11443" i="2" s="1"/>
  <c r="AE459" i="2" s="1"/>
  <c r="K11433" i="2"/>
  <c r="M11433" i="2" s="1"/>
  <c r="U459" i="2" s="1"/>
  <c r="K11438" i="2"/>
  <c r="M11438" i="2" s="1"/>
  <c r="Z459" i="2" s="1"/>
  <c r="K11435" i="2"/>
  <c r="M11435" i="2" s="1"/>
  <c r="K11448" i="2"/>
  <c r="K11430" i="2"/>
  <c r="K11427" i="2"/>
  <c r="M11427" i="2" s="1"/>
  <c r="O459" i="2" s="1"/>
  <c r="K11440" i="2"/>
  <c r="M11440" i="2" s="1"/>
  <c r="AB459" i="2" s="1"/>
  <c r="K11445" i="2"/>
  <c r="M11445" i="2" s="1"/>
  <c r="AG459" i="2" s="1"/>
  <c r="K11450" i="2"/>
  <c r="M11450" i="2" s="1"/>
  <c r="AL459" i="2" s="1"/>
  <c r="K11432" i="2"/>
  <c r="M11432" i="2" s="1"/>
  <c r="T459" i="2" s="1"/>
  <c r="K11437" i="2"/>
  <c r="K11444" i="2"/>
  <c r="K11442" i="2"/>
  <c r="K11447" i="2"/>
  <c r="K11429" i="2"/>
  <c r="M11429" i="2" s="1"/>
  <c r="Q459" i="2" s="1"/>
  <c r="K11436" i="2"/>
  <c r="M11436" i="2" s="1"/>
  <c r="X459" i="2" s="1"/>
  <c r="K11434" i="2"/>
  <c r="M11434" i="2" s="1"/>
  <c r="V459" i="2" s="1"/>
  <c r="K11439" i="2"/>
  <c r="M11439" i="2" s="1"/>
  <c r="AA459" i="2" s="1"/>
  <c r="K11428" i="2"/>
  <c r="K11449" i="2"/>
  <c r="K11431" i="2"/>
  <c r="M11431" i="2" s="1"/>
  <c r="S459" i="2" s="1"/>
  <c r="K11451" i="2"/>
  <c r="M11451" i="2" s="1"/>
  <c r="AM459" i="2" s="1"/>
  <c r="K11441" i="2"/>
  <c r="M11441" i="2" s="1"/>
  <c r="AC459" i="2" s="1"/>
  <c r="K11446" i="2"/>
  <c r="M11446" i="2" s="1"/>
  <c r="AH459" i="2" s="1"/>
  <c r="K11755" i="2"/>
  <c r="M11755" i="2" s="1"/>
  <c r="R472" i="2" s="1"/>
  <c r="K11768" i="2"/>
  <c r="M11768" i="2" s="1"/>
  <c r="AE472" i="2" s="1"/>
  <c r="K11758" i="2"/>
  <c r="K11770" i="2"/>
  <c r="K11760" i="2"/>
  <c r="M11760" i="2" s="1"/>
  <c r="W472" i="2" s="1"/>
  <c r="K11765" i="2"/>
  <c r="K11762" i="2"/>
  <c r="M11762" i="2" s="1"/>
  <c r="Y472" i="2" s="1"/>
  <c r="K11752" i="2"/>
  <c r="M11752" i="2" s="1"/>
  <c r="O472" i="2" s="1"/>
  <c r="K11757" i="2"/>
  <c r="M11757" i="2" s="1"/>
  <c r="T472" i="2" s="1"/>
  <c r="K11772" i="2"/>
  <c r="M11772" i="2" s="1"/>
  <c r="AI472" i="2" s="1"/>
  <c r="K11754" i="2"/>
  <c r="K11775" i="2"/>
  <c r="K11773" i="2"/>
  <c r="M11773" i="2" s="1"/>
  <c r="AJ472" i="2" s="1"/>
  <c r="K11764" i="2"/>
  <c r="M11764" i="2" s="1"/>
  <c r="AA472" i="2" s="1"/>
  <c r="K11769" i="2"/>
  <c r="M11769" i="2" s="1"/>
  <c r="AF472" i="2" s="1"/>
  <c r="K11767" i="2"/>
  <c r="M11767" i="2" s="1"/>
  <c r="AD472" i="2" s="1"/>
  <c r="K11756" i="2"/>
  <c r="M11756" i="2" s="1"/>
  <c r="S472" i="2" s="1"/>
  <c r="K11761" i="2"/>
  <c r="M11761" i="2" s="1"/>
  <c r="X472" i="2" s="1"/>
  <c r="K11759" i="2"/>
  <c r="K11771" i="2"/>
  <c r="K11753" i="2"/>
  <c r="M11753" i="2" s="1"/>
  <c r="P472" i="2" s="1"/>
  <c r="K11774" i="2"/>
  <c r="M11774" i="2" s="1"/>
  <c r="AK472" i="2" s="1"/>
  <c r="K11763" i="2"/>
  <c r="M11763" i="2" s="1"/>
  <c r="Z472" i="2" s="1"/>
  <c r="K11776" i="2"/>
  <c r="M11776" i="2" s="1"/>
  <c r="AM472" i="2" s="1"/>
  <c r="K11766" i="2"/>
  <c r="M11766" i="2" s="1"/>
  <c r="AC472" i="2" s="1"/>
  <c r="K23627" i="2"/>
  <c r="M23627" i="2" s="1"/>
  <c r="O947" i="2" s="1"/>
  <c r="K23640" i="2"/>
  <c r="M23640" i="2" s="1"/>
  <c r="K23644" i="2"/>
  <c r="K23650" i="2"/>
  <c r="M23650" i="2" s="1"/>
  <c r="AL947" i="2" s="1"/>
  <c r="K23632" i="2"/>
  <c r="M23632" i="2" s="1"/>
  <c r="T947" i="2" s="1"/>
  <c r="K23636" i="2"/>
  <c r="M23636" i="2" s="1"/>
  <c r="X947" i="2" s="1"/>
  <c r="K23642" i="2"/>
  <c r="M23642" i="2" s="1"/>
  <c r="AD947" i="2" s="1"/>
  <c r="K23647" i="2"/>
  <c r="M23647" i="2" s="1"/>
  <c r="AI947" i="2" s="1"/>
  <c r="K23628" i="2"/>
  <c r="M23628" i="2" s="1"/>
  <c r="P947" i="2" s="1"/>
  <c r="K23634" i="2"/>
  <c r="K23639" i="2"/>
  <c r="K23645" i="2"/>
  <c r="M23645" i="2" s="1"/>
  <c r="AG947" i="2" s="1"/>
  <c r="K23649" i="2"/>
  <c r="M23649" i="2" s="1"/>
  <c r="AK947" i="2" s="1"/>
  <c r="K23631" i="2"/>
  <c r="M23631" i="2" s="1"/>
  <c r="S947" i="2" s="1"/>
  <c r="K23637" i="2"/>
  <c r="M23637" i="2" s="1"/>
  <c r="Y947" i="2" s="1"/>
  <c r="K23651" i="2"/>
  <c r="M23651" i="2" s="1"/>
  <c r="AM947" i="2" s="1"/>
  <c r="K23641" i="2"/>
  <c r="M23641" i="2" s="1"/>
  <c r="AC947" i="2" s="1"/>
  <c r="K23646" i="2"/>
  <c r="K23629" i="2"/>
  <c r="K23643" i="2"/>
  <c r="M23643" i="2" s="1"/>
  <c r="AE947" i="2" s="1"/>
  <c r="K23633" i="2"/>
  <c r="M23633" i="2" s="1"/>
  <c r="U947" i="2" s="1"/>
  <c r="K23638" i="2"/>
  <c r="M23638" i="2" s="1"/>
  <c r="Z947" i="2" s="1"/>
  <c r="K23635" i="2"/>
  <c r="M23635" i="2" s="1"/>
  <c r="W947" i="2" s="1"/>
  <c r="K23648" i="2"/>
  <c r="M23648" i="2" s="1"/>
  <c r="AJ947" i="2" s="1"/>
  <c r="K23630" i="2"/>
  <c r="K11994" i="2"/>
  <c r="K11992" i="2"/>
  <c r="K11997" i="2"/>
  <c r="M11997" i="2" s="1"/>
  <c r="AI481" i="2" s="1"/>
  <c r="K11986" i="2"/>
  <c r="M11986" i="2" s="1"/>
  <c r="X481" i="2" s="1"/>
  <c r="K11984" i="2"/>
  <c r="M11984" i="2" s="1"/>
  <c r="V481" i="2" s="1"/>
  <c r="K11989" i="2"/>
  <c r="M11989" i="2" s="1"/>
  <c r="AA481" i="2" s="1"/>
  <c r="K11996" i="2"/>
  <c r="M11996" i="2" s="1"/>
  <c r="AH481" i="2" s="1"/>
  <c r="K11978" i="2"/>
  <c r="M11978" i="2" s="1"/>
  <c r="P481" i="2" s="1"/>
  <c r="K11999" i="2"/>
  <c r="K11981" i="2"/>
  <c r="K11988" i="2"/>
  <c r="M11988" i="2" s="1"/>
  <c r="Z481" i="2" s="1"/>
  <c r="K12001" i="2"/>
  <c r="M12001" i="2" s="1"/>
  <c r="AM481" i="2" s="1"/>
  <c r="K11991" i="2"/>
  <c r="M11991" i="2" s="1"/>
  <c r="AC481" i="2" s="1"/>
  <c r="K11980" i="2"/>
  <c r="M11980" i="2" s="1"/>
  <c r="R481" i="2" s="1"/>
  <c r="K11993" i="2"/>
  <c r="M11993" i="2" s="1"/>
  <c r="AE481" i="2" s="1"/>
  <c r="K11983" i="2"/>
  <c r="M11983" i="2" s="1"/>
  <c r="U481" i="2" s="1"/>
  <c r="K11995" i="2"/>
  <c r="K11985" i="2"/>
  <c r="K11998" i="2"/>
  <c r="M11998" i="2" s="1"/>
  <c r="AJ481" i="2" s="1"/>
  <c r="K11987" i="2"/>
  <c r="M11987" i="2" s="1"/>
  <c r="Y481" i="2" s="1"/>
  <c r="K11977" i="2"/>
  <c r="M11977" i="2" s="1"/>
  <c r="O481" i="2" s="1"/>
  <c r="K11990" i="2"/>
  <c r="M11990" i="2" s="1"/>
  <c r="K11979" i="2"/>
  <c r="M11979" i="2" s="1"/>
  <c r="Q481" i="2" s="1"/>
  <c r="K12000" i="2"/>
  <c r="M12000" i="2" s="1"/>
  <c r="AL481" i="2" s="1"/>
  <c r="K11982" i="2"/>
  <c r="K4120" i="2"/>
  <c r="K4110" i="2"/>
  <c r="K4124" i="2"/>
  <c r="K4112" i="2"/>
  <c r="M4112" i="2" s="1"/>
  <c r="Y166" i="2" s="1"/>
  <c r="K4102" i="2"/>
  <c r="M4102" i="2" s="1"/>
  <c r="O166" i="2" s="1"/>
  <c r="K4116" i="2"/>
  <c r="M4116" i="2" s="1"/>
  <c r="AC166" i="2" s="1"/>
  <c r="K4122" i="2"/>
  <c r="M4122" i="2" s="1"/>
  <c r="AI166" i="2" s="1"/>
  <c r="K4104" i="2"/>
  <c r="K4125" i="2"/>
  <c r="K4108" i="2"/>
  <c r="M4108" i="2" s="1"/>
  <c r="U166" i="2" s="1"/>
  <c r="K4114" i="2"/>
  <c r="M4114" i="2" s="1"/>
  <c r="AA166" i="2" s="1"/>
  <c r="K4119" i="2"/>
  <c r="K4117" i="2"/>
  <c r="M4117" i="2" s="1"/>
  <c r="AD166" i="2" s="1"/>
  <c r="K4106" i="2"/>
  <c r="M4106" i="2" s="1"/>
  <c r="S166" i="2" s="1"/>
  <c r="K4111" i="2"/>
  <c r="M4111" i="2" s="1"/>
  <c r="X166" i="2" s="1"/>
  <c r="K4109" i="2"/>
  <c r="K4121" i="2"/>
  <c r="K4103" i="2"/>
  <c r="M4103" i="2" s="1"/>
  <c r="P166" i="2" s="1"/>
  <c r="K4123" i="2"/>
  <c r="M4123" i="2" s="1"/>
  <c r="AJ166" i="2" s="1"/>
  <c r="K4113" i="2"/>
  <c r="M4113" i="2" s="1"/>
  <c r="Z166" i="2" s="1"/>
  <c r="K4126" i="2"/>
  <c r="M4126" i="2" s="1"/>
  <c r="AM166" i="2" s="1"/>
  <c r="K4115" i="2"/>
  <c r="M4115" i="2" s="1"/>
  <c r="AB166" i="2" s="1"/>
  <c r="K4105" i="2"/>
  <c r="M4105" i="2" s="1"/>
  <c r="R166" i="2" s="1"/>
  <c r="K4118" i="2"/>
  <c r="K4107" i="2"/>
  <c r="K10290" i="2"/>
  <c r="M10290" i="2" s="1"/>
  <c r="AB413" i="2" s="1"/>
  <c r="K10295" i="2"/>
  <c r="M10295" i="2" s="1"/>
  <c r="AG413" i="2" s="1"/>
  <c r="K10277" i="2"/>
  <c r="M10277" i="2" s="1"/>
  <c r="O413" i="2" s="1"/>
  <c r="K10300" i="2"/>
  <c r="M10300" i="2" s="1"/>
  <c r="AL413" i="2" s="1"/>
  <c r="K10282" i="2"/>
  <c r="M10282" i="2" s="1"/>
  <c r="T413" i="2" s="1"/>
  <c r="K10287" i="2"/>
  <c r="K10301" i="2"/>
  <c r="K10292" i="2"/>
  <c r="K10297" i="2"/>
  <c r="K10279" i="2"/>
  <c r="M10279" i="2" s="1"/>
  <c r="Q413" i="2" s="1"/>
  <c r="K10284" i="2"/>
  <c r="M10284" i="2" s="1"/>
  <c r="V413" i="2" s="1"/>
  <c r="K10289" i="2"/>
  <c r="M10289" i="2" s="1"/>
  <c r="K10294" i="2"/>
  <c r="M10294" i="2" s="1"/>
  <c r="AF413" i="2" s="1"/>
  <c r="K10299" i="2"/>
  <c r="M10299" i="2" s="1"/>
  <c r="AK413" i="2" s="1"/>
  <c r="K10281" i="2"/>
  <c r="K10286" i="2"/>
  <c r="K10291" i="2"/>
  <c r="M10291" i="2" s="1"/>
  <c r="AC413" i="2" s="1"/>
  <c r="K10296" i="2"/>
  <c r="M10296" i="2" s="1"/>
  <c r="AH413" i="2" s="1"/>
  <c r="K10278" i="2"/>
  <c r="K10283" i="2"/>
  <c r="M10283" i="2" s="1"/>
  <c r="U413" i="2" s="1"/>
  <c r="K10288" i="2"/>
  <c r="M10288" i="2" s="1"/>
  <c r="Z413" i="2" s="1"/>
  <c r="K10293" i="2"/>
  <c r="M10293" i="2" s="1"/>
  <c r="AE413" i="2" s="1"/>
  <c r="K10298" i="2"/>
  <c r="K10280" i="2"/>
  <c r="K10285" i="2"/>
  <c r="M10285" i="2" s="1"/>
  <c r="W413" i="2" s="1"/>
  <c r="K12568" i="2"/>
  <c r="M12568" i="2" s="1"/>
  <c r="AE504" i="2" s="1"/>
  <c r="K12558" i="2"/>
  <c r="M12558" i="2" s="1"/>
  <c r="U504" i="2" s="1"/>
  <c r="K12562" i="2"/>
  <c r="M12562" i="2" s="1"/>
  <c r="Y504" i="2" s="1"/>
  <c r="K12560" i="2"/>
  <c r="M12560" i="2" s="1"/>
  <c r="W504" i="2" s="1"/>
  <c r="K12573" i="2"/>
  <c r="M12573" i="2" s="1"/>
  <c r="AJ504" i="2" s="1"/>
  <c r="K12554" i="2"/>
  <c r="K12552" i="2"/>
  <c r="K12565" i="2"/>
  <c r="M12565" i="2" s="1"/>
  <c r="AB504" i="2" s="1"/>
  <c r="K12571" i="2"/>
  <c r="K12575" i="2"/>
  <c r="K12557" i="2"/>
  <c r="M12557" i="2" s="1"/>
  <c r="T504" i="2" s="1"/>
  <c r="K12563" i="2"/>
  <c r="M12563" i="2" s="1"/>
  <c r="Z504" i="2" s="1"/>
  <c r="K12569" i="2"/>
  <c r="M12569" i="2" s="1"/>
  <c r="AF504" i="2" s="1"/>
  <c r="K12567" i="2"/>
  <c r="K12572" i="2"/>
  <c r="K12555" i="2"/>
  <c r="M12555" i="2" s="1"/>
  <c r="R504" i="2" s="1"/>
  <c r="K12561" i="2"/>
  <c r="M12561" i="2" s="1"/>
  <c r="K12559" i="2"/>
  <c r="M12559" i="2" s="1"/>
  <c r="V504" i="2" s="1"/>
  <c r="K12564" i="2"/>
  <c r="M12564" i="2" s="1"/>
  <c r="AA504" i="2" s="1"/>
  <c r="K12553" i="2"/>
  <c r="M12553" i="2" s="1"/>
  <c r="P504" i="2" s="1"/>
  <c r="K12574" i="2"/>
  <c r="M12574" i="2" s="1"/>
  <c r="AK504" i="2" s="1"/>
  <c r="K12556" i="2"/>
  <c r="K12576" i="2"/>
  <c r="K12566" i="2"/>
  <c r="M12566" i="2" s="1"/>
  <c r="AC504" i="2" s="1"/>
  <c r="K12570" i="2"/>
  <c r="K16712" i="2"/>
  <c r="M16712" i="2" s="1"/>
  <c r="Y670" i="2" s="1"/>
  <c r="K16702" i="2"/>
  <c r="M16702" i="2" s="1"/>
  <c r="O670" i="2" s="1"/>
  <c r="K16714" i="2"/>
  <c r="M16714" i="2" s="1"/>
  <c r="AA670" i="2" s="1"/>
  <c r="K16704" i="2"/>
  <c r="M16704" i="2" s="1"/>
  <c r="Q670" i="2" s="1"/>
  <c r="K16725" i="2"/>
  <c r="K16706" i="2"/>
  <c r="K16719" i="2"/>
  <c r="M16719" i="2" s="1"/>
  <c r="AF670" i="2" s="1"/>
  <c r="K16717" i="2"/>
  <c r="M16717" i="2" s="1"/>
  <c r="AD670" i="2" s="1"/>
  <c r="K16723" i="2"/>
  <c r="M16723" i="2" s="1"/>
  <c r="AJ670" i="2" s="1"/>
  <c r="K16711" i="2"/>
  <c r="M16711" i="2" s="1"/>
  <c r="X670" i="2" s="1"/>
  <c r="K16709" i="2"/>
  <c r="M16709" i="2" s="1"/>
  <c r="V670" i="2" s="1"/>
  <c r="K16715" i="2"/>
  <c r="M16715" i="2" s="1"/>
  <c r="AB670" i="2" s="1"/>
  <c r="K16721" i="2"/>
  <c r="K16703" i="2"/>
  <c r="K16724" i="2"/>
  <c r="K16707" i="2"/>
  <c r="M16707" i="2" s="1"/>
  <c r="T670" i="2" s="1"/>
  <c r="K16713" i="2"/>
  <c r="M16713" i="2" s="1"/>
  <c r="Z670" i="2" s="1"/>
  <c r="K16726" i="2"/>
  <c r="M16726" i="2" s="1"/>
  <c r="AM670" i="2" s="1"/>
  <c r="K16716" i="2"/>
  <c r="M16716" i="2" s="1"/>
  <c r="AC670" i="2" s="1"/>
  <c r="K16705" i="2"/>
  <c r="M16705" i="2" s="1"/>
  <c r="R670" i="2" s="1"/>
  <c r="K16718" i="2"/>
  <c r="K16708" i="2"/>
  <c r="K16720" i="2"/>
  <c r="M16720" i="2" s="1"/>
  <c r="AG670" i="2" s="1"/>
  <c r="K16710" i="2"/>
  <c r="M16710" i="2" s="1"/>
  <c r="K16722" i="2"/>
  <c r="M16722" i="2" s="1"/>
  <c r="AI670" i="2" s="1"/>
  <c r="K15904" i="2"/>
  <c r="M15904" i="2" s="1"/>
  <c r="Q638" i="2" s="1"/>
  <c r="K15925" i="2"/>
  <c r="M15925" i="2" s="1"/>
  <c r="AL638" i="2" s="1"/>
  <c r="K15906" i="2"/>
  <c r="M15906" i="2" s="1"/>
  <c r="S638" i="2" s="1"/>
  <c r="K15919" i="2"/>
  <c r="K15917" i="2"/>
  <c r="K15907" i="2"/>
  <c r="M15907" i="2" s="1"/>
  <c r="T638" i="2" s="1"/>
  <c r="K15911" i="2"/>
  <c r="M15911" i="2" s="1"/>
  <c r="X638" i="2" s="1"/>
  <c r="K15909" i="2"/>
  <c r="K15915" i="2"/>
  <c r="M15915" i="2" s="1"/>
  <c r="AB638" i="2" s="1"/>
  <c r="K15921" i="2"/>
  <c r="M15921" i="2" s="1"/>
  <c r="AH638" i="2" s="1"/>
  <c r="K15903" i="2"/>
  <c r="M15903" i="2" s="1"/>
  <c r="P638" i="2" s="1"/>
  <c r="K15924" i="2"/>
  <c r="K15923" i="2"/>
  <c r="K15913" i="2"/>
  <c r="M15913" i="2" s="1"/>
  <c r="Z638" i="2" s="1"/>
  <c r="K15926" i="2"/>
  <c r="M15926" i="2" s="1"/>
  <c r="AM638" i="2" s="1"/>
  <c r="K15916" i="2"/>
  <c r="M15916" i="2" s="1"/>
  <c r="AC638" i="2" s="1"/>
  <c r="K15905" i="2"/>
  <c r="M15905" i="2" s="1"/>
  <c r="R638" i="2" s="1"/>
  <c r="K15918" i="2"/>
  <c r="M15918" i="2" s="1"/>
  <c r="AE638" i="2" s="1"/>
  <c r="K15908" i="2"/>
  <c r="M15908" i="2" s="1"/>
  <c r="U638" i="2" s="1"/>
  <c r="K15920" i="2"/>
  <c r="K15910" i="2"/>
  <c r="M15910" i="2" s="1"/>
  <c r="K15922" i="2"/>
  <c r="M15922" i="2" s="1"/>
  <c r="AI638" i="2" s="1"/>
  <c r="K15912" i="2"/>
  <c r="M15912" i="2" s="1"/>
  <c r="Y638" i="2" s="1"/>
  <c r="K15902" i="2"/>
  <c r="M15902" i="2" s="1"/>
  <c r="O638" i="2" s="1"/>
  <c r="K15914" i="2"/>
  <c r="M15914" i="2" s="1"/>
  <c r="AA638" i="2" s="1"/>
  <c r="K7193" i="2"/>
  <c r="M7193" i="2" s="1"/>
  <c r="AE289" i="2" s="1"/>
  <c r="K7183" i="2"/>
  <c r="M7183" i="2" s="1"/>
  <c r="U289" i="2" s="1"/>
  <c r="K7187" i="2"/>
  <c r="M7187" i="2" s="1"/>
  <c r="K7185" i="2"/>
  <c r="K7198" i="2"/>
  <c r="M7198" i="2" s="1"/>
  <c r="AJ289" i="2" s="1"/>
  <c r="K7179" i="2"/>
  <c r="M7179" i="2" s="1"/>
  <c r="Q289" i="2" s="1"/>
  <c r="K7177" i="2"/>
  <c r="M7177" i="2" s="1"/>
  <c r="O289" i="2" s="1"/>
  <c r="K7190" i="2"/>
  <c r="K7196" i="2"/>
  <c r="M7196" i="2" s="1"/>
  <c r="AH289" i="2" s="1"/>
  <c r="K7200" i="2"/>
  <c r="K7182" i="2"/>
  <c r="K7188" i="2"/>
  <c r="K7194" i="2"/>
  <c r="M7194" i="2" s="1"/>
  <c r="AF289" i="2" s="1"/>
  <c r="K7192" i="2"/>
  <c r="M7192" i="2" s="1"/>
  <c r="AD289" i="2" s="1"/>
  <c r="K7197" i="2"/>
  <c r="M7197" i="2" s="1"/>
  <c r="AI289" i="2" s="1"/>
  <c r="K7180" i="2"/>
  <c r="K7186" i="2"/>
  <c r="M7186" i="2" s="1"/>
  <c r="X289" i="2" s="1"/>
  <c r="K7184" i="2"/>
  <c r="M7184" i="2" s="1"/>
  <c r="V289" i="2" s="1"/>
  <c r="K7189" i="2"/>
  <c r="K7178" i="2"/>
  <c r="K7199" i="2"/>
  <c r="K7181" i="2"/>
  <c r="M7181" i="2" s="1"/>
  <c r="S289" i="2" s="1"/>
  <c r="K7201" i="2"/>
  <c r="M7201" i="2" s="1"/>
  <c r="AM289" i="2" s="1"/>
  <c r="K7191" i="2"/>
  <c r="M7191" i="2" s="1"/>
  <c r="AC289" i="2" s="1"/>
  <c r="K7195" i="2"/>
  <c r="M7195" i="2" s="1"/>
  <c r="AG289" i="2" s="1"/>
  <c r="K1196" i="2"/>
  <c r="M1196" i="2" s="1"/>
  <c r="AH49" i="2" s="1"/>
  <c r="K1178" i="2"/>
  <c r="K1198" i="2"/>
  <c r="K1188" i="2"/>
  <c r="M1188" i="2" s="1"/>
  <c r="Z49" i="2" s="1"/>
  <c r="K1201" i="2"/>
  <c r="M1201" i="2" s="1"/>
  <c r="AM49" i="2" s="1"/>
  <c r="K1190" i="2"/>
  <c r="M1190" i="2" s="1"/>
  <c r="AB49" i="2" s="1"/>
  <c r="K1180" i="2"/>
  <c r="M1180" i="2" s="1"/>
  <c r="R49" i="2" s="1"/>
  <c r="K1193" i="2"/>
  <c r="M1193" i="2" s="1"/>
  <c r="AE49" i="2" s="1"/>
  <c r="K1182" i="2"/>
  <c r="M1182" i="2" s="1"/>
  <c r="T49" i="2" s="1"/>
  <c r="K1195" i="2"/>
  <c r="K1185" i="2"/>
  <c r="K1199" i="2"/>
  <c r="M1199" i="2" s="1"/>
  <c r="AK49" i="2" s="1"/>
  <c r="K1187" i="2"/>
  <c r="M1187" i="2" s="1"/>
  <c r="Y49" i="2" s="1"/>
  <c r="K1177" i="2"/>
  <c r="M1177" i="2" s="1"/>
  <c r="O49" i="2" s="1"/>
  <c r="K1191" i="2"/>
  <c r="M1191" i="2" s="1"/>
  <c r="AC49" i="2" s="1"/>
  <c r="K1197" i="2"/>
  <c r="M1197" i="2" s="1"/>
  <c r="AI49" i="2" s="1"/>
  <c r="K1179" i="2"/>
  <c r="M1179" i="2" s="1"/>
  <c r="Q49" i="2" s="1"/>
  <c r="K1200" i="2"/>
  <c r="K1183" i="2"/>
  <c r="K1189" i="2"/>
  <c r="K1194" i="2"/>
  <c r="M1194" i="2" s="1"/>
  <c r="AF49" i="2" s="1"/>
  <c r="K1192" i="2"/>
  <c r="M1192" i="2" s="1"/>
  <c r="AD49" i="2" s="1"/>
  <c r="K1181" i="2"/>
  <c r="M1181" i="2" s="1"/>
  <c r="S49" i="2" s="1"/>
  <c r="K1186" i="2"/>
  <c r="M1186" i="2" s="1"/>
  <c r="X49" i="2" s="1"/>
  <c r="K1184" i="2"/>
  <c r="M1184" i="2" s="1"/>
  <c r="V49" i="2" s="1"/>
  <c r="K7265" i="2"/>
  <c r="K7270" i="2"/>
  <c r="K7259" i="2"/>
  <c r="K7257" i="2"/>
  <c r="M7257" i="2" s="1"/>
  <c r="T292" i="2" s="1"/>
  <c r="K7262" i="2"/>
  <c r="K7276" i="2"/>
  <c r="M7276" i="2" s="1"/>
  <c r="AM292" i="2" s="1"/>
  <c r="K7272" i="2"/>
  <c r="M7272" i="2" s="1"/>
  <c r="AI292" i="2" s="1"/>
  <c r="K7254" i="2"/>
  <c r="M7254" i="2" s="1"/>
  <c r="Q292" i="2" s="1"/>
  <c r="K7268" i="2"/>
  <c r="K7264" i="2"/>
  <c r="K7269" i="2"/>
  <c r="M7269" i="2" s="1"/>
  <c r="AF292" i="2" s="1"/>
  <c r="K7260" i="2"/>
  <c r="K7274" i="2"/>
  <c r="M7274" i="2" s="1"/>
  <c r="AK292" i="2" s="1"/>
  <c r="K7256" i="2"/>
  <c r="K7261" i="2"/>
  <c r="M7261" i="2" s="1"/>
  <c r="X292" i="2" s="1"/>
  <c r="K7252" i="2"/>
  <c r="M7252" i="2" s="1"/>
  <c r="O292" i="2" s="1"/>
  <c r="K7266" i="2"/>
  <c r="K7271" i="2"/>
  <c r="K7253" i="2"/>
  <c r="M7253" i="2" s="1"/>
  <c r="P292" i="2" s="1"/>
  <c r="K7258" i="2"/>
  <c r="M7258" i="2" s="1"/>
  <c r="U292" i="2" s="1"/>
  <c r="K7263" i="2"/>
  <c r="M7263" i="2" s="1"/>
  <c r="Z292" i="2" s="1"/>
  <c r="K7275" i="2"/>
  <c r="M7275" i="2" s="1"/>
  <c r="AL292" i="2" s="1"/>
  <c r="K7273" i="2"/>
  <c r="M7273" i="2" s="1"/>
  <c r="AJ292" i="2" s="1"/>
  <c r="K7255" i="2"/>
  <c r="M7255" i="2" s="1"/>
  <c r="R292" i="2" s="1"/>
  <c r="K7267" i="2"/>
  <c r="K3570" i="2"/>
  <c r="K3560" i="2"/>
  <c r="M3560" i="2" s="1"/>
  <c r="W144" i="2" s="1"/>
  <c r="K3573" i="2"/>
  <c r="M3573" i="2" s="1"/>
  <c r="AJ144" i="2" s="1"/>
  <c r="K3564" i="2"/>
  <c r="M3564" i="2" s="1"/>
  <c r="AA144" i="2" s="1"/>
  <c r="K3562" i="2"/>
  <c r="M3562" i="2" s="1"/>
  <c r="K3552" i="2"/>
  <c r="M3552" i="2" s="1"/>
  <c r="O144" i="2" s="1"/>
  <c r="K3565" i="2"/>
  <c r="M3565" i="2" s="1"/>
  <c r="AB144" i="2" s="1"/>
  <c r="K3554" i="2"/>
  <c r="K3575" i="2"/>
  <c r="K3557" i="2"/>
  <c r="M3557" i="2" s="1"/>
  <c r="T144" i="2" s="1"/>
  <c r="K3569" i="2"/>
  <c r="M3569" i="2" s="1"/>
  <c r="AF144" i="2" s="1"/>
  <c r="K3567" i="2"/>
  <c r="M3567" i="2" s="1"/>
  <c r="AD144" i="2" s="1"/>
  <c r="K3571" i="2"/>
  <c r="K3561" i="2"/>
  <c r="M3561" i="2" s="1"/>
  <c r="X144" i="2" s="1"/>
  <c r="K3559" i="2"/>
  <c r="M3559" i="2" s="1"/>
  <c r="V144" i="2" s="1"/>
  <c r="K3563" i="2"/>
  <c r="K3553" i="2"/>
  <c r="K3574" i="2"/>
  <c r="M3574" i="2" s="1"/>
  <c r="AK144" i="2" s="1"/>
  <c r="K3555" i="2"/>
  <c r="M3555" i="2" s="1"/>
  <c r="R144" i="2" s="1"/>
  <c r="K3576" i="2"/>
  <c r="M3576" i="2" s="1"/>
  <c r="AM144" i="2" s="1"/>
  <c r="K3566" i="2"/>
  <c r="M3566" i="2" s="1"/>
  <c r="AC144" i="2" s="1"/>
  <c r="K3572" i="2"/>
  <c r="M3572" i="2" s="1"/>
  <c r="AI144" i="2" s="1"/>
  <c r="K3568" i="2"/>
  <c r="M3568" i="2" s="1"/>
  <c r="AE144" i="2" s="1"/>
  <c r="K3558" i="2"/>
  <c r="K3556" i="2"/>
  <c r="K21212" i="2"/>
  <c r="M21212" i="2" s="1"/>
  <c r="Y850" i="2" s="1"/>
  <c r="K21202" i="2"/>
  <c r="M21202" i="2" s="1"/>
  <c r="O850" i="2" s="1"/>
  <c r="K21216" i="2"/>
  <c r="M21216" i="2" s="1"/>
  <c r="AC850" i="2" s="1"/>
  <c r="K21222" i="2"/>
  <c r="M21222" i="2" s="1"/>
  <c r="AI850" i="2" s="1"/>
  <c r="K21204" i="2"/>
  <c r="M21204" i="2" s="1"/>
  <c r="Q850" i="2" s="1"/>
  <c r="K21225" i="2"/>
  <c r="M21225" i="2" s="1"/>
  <c r="AL850" i="2" s="1"/>
  <c r="K21208" i="2"/>
  <c r="K21214" i="2"/>
  <c r="K21219" i="2"/>
  <c r="M21219" i="2" s="1"/>
  <c r="AF850" i="2" s="1"/>
  <c r="K21217" i="2"/>
  <c r="M21217" i="2" s="1"/>
  <c r="AD850" i="2" s="1"/>
  <c r="K21206" i="2"/>
  <c r="M21206" i="2" s="1"/>
  <c r="S850" i="2" s="1"/>
  <c r="K21211" i="2"/>
  <c r="M21211" i="2" s="1"/>
  <c r="X850" i="2" s="1"/>
  <c r="K21209" i="2"/>
  <c r="M21209" i="2" s="1"/>
  <c r="V850" i="2" s="1"/>
  <c r="K21221" i="2"/>
  <c r="M21221" i="2" s="1"/>
  <c r="AH850" i="2" s="1"/>
  <c r="K21203" i="2"/>
  <c r="M21203" i="2" s="1"/>
  <c r="P850" i="2" s="1"/>
  <c r="K21223" i="2"/>
  <c r="K21213" i="2"/>
  <c r="M21213" i="2" s="1"/>
  <c r="Z850" i="2" s="1"/>
  <c r="K21226" i="2"/>
  <c r="M21226" i="2" s="1"/>
  <c r="AM850" i="2" s="1"/>
  <c r="K21215" i="2"/>
  <c r="M21215" i="2" s="1"/>
  <c r="AB850" i="2" s="1"/>
  <c r="K21205" i="2"/>
  <c r="K21218" i="2"/>
  <c r="M21218" i="2" s="1"/>
  <c r="AE850" i="2" s="1"/>
  <c r="K21207" i="2"/>
  <c r="M21207" i="2" s="1"/>
  <c r="T850" i="2" s="1"/>
  <c r="K21220" i="2"/>
  <c r="K21210" i="2"/>
  <c r="M21210" i="2" s="1"/>
  <c r="K21224" i="2"/>
  <c r="M21224" i="2" s="1"/>
  <c r="AK850" i="2" s="1"/>
  <c r="K4553" i="2"/>
  <c r="M4553" i="2" s="1"/>
  <c r="P184" i="2" s="1"/>
  <c r="K4574" i="2"/>
  <c r="M4574" i="2" s="1"/>
  <c r="AK184" i="2" s="1"/>
  <c r="K4555" i="2"/>
  <c r="K4576" i="2"/>
  <c r="M4576" i="2" s="1"/>
  <c r="AM184" i="2" s="1"/>
  <c r="K4566" i="2"/>
  <c r="M4566" i="2" s="1"/>
  <c r="AC184" i="2" s="1"/>
  <c r="K4572" i="2"/>
  <c r="K4568" i="2"/>
  <c r="K4558" i="2"/>
  <c r="M4558" i="2" s="1"/>
  <c r="U184" i="2" s="1"/>
  <c r="K4564" i="2"/>
  <c r="M4564" i="2" s="1"/>
  <c r="AA184" i="2" s="1"/>
  <c r="K4570" i="2"/>
  <c r="M4570" i="2" s="1"/>
  <c r="AG184" i="2" s="1"/>
  <c r="K4560" i="2"/>
  <c r="M4560" i="2" s="1"/>
  <c r="W184" i="2" s="1"/>
  <c r="K4573" i="2"/>
  <c r="M4573" i="2" s="1"/>
  <c r="AJ184" i="2" s="1"/>
  <c r="K4556" i="2"/>
  <c r="M4556" i="2" s="1"/>
  <c r="S184" i="2" s="1"/>
  <c r="K4562" i="2"/>
  <c r="K4552" i="2"/>
  <c r="K4565" i="2"/>
  <c r="M4565" i="2" s="1"/>
  <c r="AB184" i="2" s="1"/>
  <c r="K4554" i="2"/>
  <c r="M4554" i="2" s="1"/>
  <c r="Q184" i="2" s="1"/>
  <c r="K4575" i="2"/>
  <c r="M4575" i="2" s="1"/>
  <c r="AL184" i="2" s="1"/>
  <c r="K4557" i="2"/>
  <c r="M4557" i="2" s="1"/>
  <c r="T184" i="2" s="1"/>
  <c r="K4569" i="2"/>
  <c r="M4569" i="2" s="1"/>
  <c r="AF184" i="2" s="1"/>
  <c r="K4567" i="2"/>
  <c r="M4567" i="2" s="1"/>
  <c r="AD184" i="2" s="1"/>
  <c r="K4571" i="2"/>
  <c r="K4561" i="2"/>
  <c r="M4561" i="2" s="1"/>
  <c r="K4559" i="2"/>
  <c r="M4559" i="2" s="1"/>
  <c r="V184" i="2" s="1"/>
  <c r="K4563" i="2"/>
  <c r="M4563" i="2" s="1"/>
  <c r="Z184" i="2" s="1"/>
  <c r="K20404" i="2"/>
  <c r="M20404" i="2" s="1"/>
  <c r="Q818" i="2" s="1"/>
  <c r="K20425" i="2"/>
  <c r="K20407" i="2"/>
  <c r="M20407" i="2" s="1"/>
  <c r="T818" i="2" s="1"/>
  <c r="K20419" i="2"/>
  <c r="K20417" i="2"/>
  <c r="K20422" i="2"/>
  <c r="K20411" i="2"/>
  <c r="M20411" i="2" s="1"/>
  <c r="X818" i="2" s="1"/>
  <c r="K20409" i="2"/>
  <c r="M20409" i="2" s="1"/>
  <c r="V818" i="2" s="1"/>
  <c r="K20414" i="2"/>
  <c r="M20414" i="2" s="1"/>
  <c r="AA818" i="2" s="1"/>
  <c r="K20421" i="2"/>
  <c r="M20421" i="2" s="1"/>
  <c r="AH818" i="2" s="1"/>
  <c r="K20403" i="2"/>
  <c r="M20403" i="2" s="1"/>
  <c r="P818" i="2" s="1"/>
  <c r="K20424" i="2"/>
  <c r="M20424" i="2" s="1"/>
  <c r="AK818" i="2" s="1"/>
  <c r="K20406" i="2"/>
  <c r="K20413" i="2"/>
  <c r="K20426" i="2"/>
  <c r="M20426" i="2" s="1"/>
  <c r="AM818" i="2" s="1"/>
  <c r="K20416" i="2"/>
  <c r="M20416" i="2" s="1"/>
  <c r="AC818" i="2" s="1"/>
  <c r="K20405" i="2"/>
  <c r="M20405" i="2" s="1"/>
  <c r="R818" i="2" s="1"/>
  <c r="K20418" i="2"/>
  <c r="M20418" i="2" s="1"/>
  <c r="AE818" i="2" s="1"/>
  <c r="K20408" i="2"/>
  <c r="M20408" i="2" s="1"/>
  <c r="U818" i="2" s="1"/>
  <c r="K20420" i="2"/>
  <c r="M20420" i="2" s="1"/>
  <c r="AG818" i="2" s="1"/>
  <c r="K20410" i="2"/>
  <c r="K20423" i="2"/>
  <c r="K20412" i="2"/>
  <c r="M20412" i="2" s="1"/>
  <c r="Y818" i="2" s="1"/>
  <c r="K20402" i="2"/>
  <c r="M20402" i="2" s="1"/>
  <c r="O818" i="2" s="1"/>
  <c r="K20415" i="2"/>
  <c r="M20415" i="2" s="1"/>
  <c r="K9018" i="2"/>
  <c r="M9018" i="2" s="1"/>
  <c r="AE362" i="2" s="1"/>
  <c r="K9008" i="2"/>
  <c r="M9008" i="2" s="1"/>
  <c r="U362" i="2" s="1"/>
  <c r="K9012" i="2"/>
  <c r="M9012" i="2" s="1"/>
  <c r="K9010" i="2"/>
  <c r="K9023" i="2"/>
  <c r="K9004" i="2"/>
  <c r="K9002" i="2"/>
  <c r="M9002" i="2" s="1"/>
  <c r="O362" i="2" s="1"/>
  <c r="K9015" i="2"/>
  <c r="M9015" i="2" s="1"/>
  <c r="AB362" i="2" s="1"/>
  <c r="K9005" i="2"/>
  <c r="M9005" i="2" s="1"/>
  <c r="R362" i="2" s="1"/>
  <c r="K9025" i="2"/>
  <c r="M9025" i="2" s="1"/>
  <c r="AL362" i="2" s="1"/>
  <c r="K9007" i="2"/>
  <c r="K9003" i="2"/>
  <c r="K9017" i="2"/>
  <c r="K9022" i="2"/>
  <c r="M9022" i="2" s="1"/>
  <c r="AI362" i="2" s="1"/>
  <c r="K9021" i="2"/>
  <c r="M9021" i="2" s="1"/>
  <c r="AH362" i="2" s="1"/>
  <c r="K9009" i="2"/>
  <c r="M9009" i="2" s="1"/>
  <c r="V362" i="2" s="1"/>
  <c r="K9014" i="2"/>
  <c r="M9014" i="2" s="1"/>
  <c r="AA362" i="2" s="1"/>
  <c r="K9019" i="2"/>
  <c r="M9019" i="2" s="1"/>
  <c r="AF362" i="2" s="1"/>
  <c r="K9024" i="2"/>
  <c r="M9024" i="2" s="1"/>
  <c r="AK362" i="2" s="1"/>
  <c r="K9006" i="2"/>
  <c r="K9011" i="2"/>
  <c r="K9026" i="2"/>
  <c r="M9026" i="2" s="1"/>
  <c r="AM362" i="2" s="1"/>
  <c r="K9016" i="2"/>
  <c r="K9020" i="2"/>
  <c r="M9020" i="2" s="1"/>
  <c r="AG362" i="2" s="1"/>
  <c r="K9013" i="2"/>
  <c r="K8199" i="2"/>
  <c r="M8199" i="2" s="1"/>
  <c r="AK329" i="2" s="1"/>
  <c r="K8180" i="2"/>
  <c r="K8192" i="2"/>
  <c r="K8194" i="2"/>
  <c r="K8191" i="2"/>
  <c r="M8191" i="2" s="1"/>
  <c r="AC329" i="2" s="1"/>
  <c r="K8189" i="2"/>
  <c r="M8189" i="2" s="1"/>
  <c r="AA329" i="2" s="1"/>
  <c r="K8195" i="2"/>
  <c r="M8195" i="2" s="1"/>
  <c r="AG329" i="2" s="1"/>
  <c r="K8186" i="2"/>
  <c r="M8186" i="2" s="1"/>
  <c r="X329" i="2" s="1"/>
  <c r="K8183" i="2"/>
  <c r="M8183" i="2" s="1"/>
  <c r="U329" i="2" s="1"/>
  <c r="K8187" i="2"/>
  <c r="M8187" i="2" s="1"/>
  <c r="K8178" i="2"/>
  <c r="K8198" i="2"/>
  <c r="K8184" i="2"/>
  <c r="M8184" i="2" s="1"/>
  <c r="V329" i="2" s="1"/>
  <c r="K8201" i="2"/>
  <c r="M8201" i="2" s="1"/>
  <c r="AM329" i="2" s="1"/>
  <c r="K8190" i="2"/>
  <c r="M8190" i="2" s="1"/>
  <c r="AB329" i="2" s="1"/>
  <c r="K8181" i="2"/>
  <c r="M8181" i="2" s="1"/>
  <c r="S329" i="2" s="1"/>
  <c r="K8193" i="2"/>
  <c r="M8193" i="2" s="1"/>
  <c r="AE329" i="2" s="1"/>
  <c r="K8182" i="2"/>
  <c r="M8182" i="2" s="1"/>
  <c r="T329" i="2" s="1"/>
  <c r="K8200" i="2"/>
  <c r="K8185" i="2"/>
  <c r="K8196" i="2"/>
  <c r="M8196" i="2" s="1"/>
  <c r="AH329" i="2" s="1"/>
  <c r="K8179" i="2"/>
  <c r="K8177" i="2"/>
  <c r="M8177" i="2" s="1"/>
  <c r="O329" i="2" s="1"/>
  <c r="K8188" i="2"/>
  <c r="M8188" i="2" s="1"/>
  <c r="Z329" i="2" s="1"/>
  <c r="K8197" i="2"/>
  <c r="M8197" i="2" s="1"/>
  <c r="AI329" i="2" s="1"/>
  <c r="K12360" i="2"/>
  <c r="M12360" i="2" s="1"/>
  <c r="W496" i="2" s="1"/>
  <c r="K12373" i="2"/>
  <c r="K12354" i="2"/>
  <c r="K12352" i="2"/>
  <c r="M12352" i="2" s="1"/>
  <c r="O496" i="2" s="1"/>
  <c r="K12365" i="2"/>
  <c r="M12365" i="2" s="1"/>
  <c r="AB496" i="2" s="1"/>
  <c r="K12371" i="2"/>
  <c r="K12375" i="2"/>
  <c r="M12375" i="2" s="1"/>
  <c r="AL496" i="2" s="1"/>
  <c r="K12357" i="2"/>
  <c r="M12357" i="2" s="1"/>
  <c r="T496" i="2" s="1"/>
  <c r="K12363" i="2"/>
  <c r="M12363" i="2" s="1"/>
  <c r="Z496" i="2" s="1"/>
  <c r="K12369" i="2"/>
  <c r="K12367" i="2"/>
  <c r="K12372" i="2"/>
  <c r="M12372" i="2" s="1"/>
  <c r="AI496" i="2" s="1"/>
  <c r="K12355" i="2"/>
  <c r="M12355" i="2" s="1"/>
  <c r="R496" i="2" s="1"/>
  <c r="K12361" i="2"/>
  <c r="M12361" i="2" s="1"/>
  <c r="X496" i="2" s="1"/>
  <c r="K12359" i="2"/>
  <c r="M12359" i="2" s="1"/>
  <c r="V496" i="2" s="1"/>
  <c r="K12364" i="2"/>
  <c r="M12364" i="2" s="1"/>
  <c r="AA496" i="2" s="1"/>
  <c r="K12353" i="2"/>
  <c r="M12353" i="2" s="1"/>
  <c r="P496" i="2" s="1"/>
  <c r="K12374" i="2"/>
  <c r="K12356" i="2"/>
  <c r="K12376" i="2"/>
  <c r="K12366" i="2"/>
  <c r="M12366" i="2" s="1"/>
  <c r="AC496" i="2" s="1"/>
  <c r="K12370" i="2"/>
  <c r="M12370" i="2" s="1"/>
  <c r="AG496" i="2" s="1"/>
  <c r="K12368" i="2"/>
  <c r="M12368" i="2" s="1"/>
  <c r="K12358" i="2"/>
  <c r="M12358" i="2" s="1"/>
  <c r="U496" i="2" s="1"/>
  <c r="K12362" i="2"/>
  <c r="K14077" i="2"/>
  <c r="K14090" i="2"/>
  <c r="K14095" i="2"/>
  <c r="K14100" i="2"/>
  <c r="M14100" i="2" s="1"/>
  <c r="AL565" i="2" s="1"/>
  <c r="K14082" i="2"/>
  <c r="M14082" i="2" s="1"/>
  <c r="T565" i="2" s="1"/>
  <c r="K14087" i="2"/>
  <c r="M14087" i="2" s="1"/>
  <c r="Y565" i="2" s="1"/>
  <c r="K14092" i="2"/>
  <c r="M14092" i="2" s="1"/>
  <c r="AD565" i="2" s="1"/>
  <c r="K14097" i="2"/>
  <c r="M14097" i="2" s="1"/>
  <c r="AI565" i="2" s="1"/>
  <c r="K14079" i="2"/>
  <c r="K14084" i="2"/>
  <c r="K14089" i="2"/>
  <c r="K14094" i="2"/>
  <c r="M14094" i="2" s="1"/>
  <c r="AF565" i="2" s="1"/>
  <c r="K14099" i="2"/>
  <c r="M14099" i="2" s="1"/>
  <c r="AK565" i="2" s="1"/>
  <c r="K14081" i="2"/>
  <c r="K14086" i="2"/>
  <c r="M14086" i="2" s="1"/>
  <c r="K14101" i="2"/>
  <c r="M14101" i="2" s="1"/>
  <c r="AM565" i="2" s="1"/>
  <c r="K14091" i="2"/>
  <c r="K14096" i="2"/>
  <c r="K14078" i="2"/>
  <c r="M14078" i="2" s="1"/>
  <c r="P565" i="2" s="1"/>
  <c r="K14093" i="2"/>
  <c r="M14093" i="2" s="1"/>
  <c r="AE565" i="2" s="1"/>
  <c r="K14083" i="2"/>
  <c r="M14083" i="2" s="1"/>
  <c r="U565" i="2" s="1"/>
  <c r="K14088" i="2"/>
  <c r="M14088" i="2" s="1"/>
  <c r="Z565" i="2" s="1"/>
  <c r="K14085" i="2"/>
  <c r="M14085" i="2" s="1"/>
  <c r="W565" i="2" s="1"/>
  <c r="K14098" i="2"/>
  <c r="M14098" i="2" s="1"/>
  <c r="AJ565" i="2" s="1"/>
  <c r="K14080" i="2"/>
  <c r="K4177" i="2"/>
  <c r="K4190" i="2"/>
  <c r="M4190" i="2" s="1"/>
  <c r="AB169" i="2" s="1"/>
  <c r="K4188" i="2"/>
  <c r="M4188" i="2" s="1"/>
  <c r="Z169" i="2" s="1"/>
  <c r="K4200" i="2"/>
  <c r="M4200" i="2" s="1"/>
  <c r="AL169" i="2" s="1"/>
  <c r="K4182" i="2"/>
  <c r="K4180" i="2"/>
  <c r="M4180" i="2" s="1"/>
  <c r="R169" i="2" s="1"/>
  <c r="K4194" i="2"/>
  <c r="K4192" i="2"/>
  <c r="K4197" i="2"/>
  <c r="K4196" i="2"/>
  <c r="M4196" i="2" s="1"/>
  <c r="AH169" i="2" s="1"/>
  <c r="K4186" i="2"/>
  <c r="M4186" i="2" s="1"/>
  <c r="K4184" i="2"/>
  <c r="M4184" i="2" s="1"/>
  <c r="V169" i="2" s="1"/>
  <c r="K4189" i="2"/>
  <c r="M4189" i="2" s="1"/>
  <c r="AA169" i="2" s="1"/>
  <c r="K4178" i="2"/>
  <c r="M4178" i="2" s="1"/>
  <c r="P169" i="2" s="1"/>
  <c r="K4199" i="2"/>
  <c r="M4199" i="2" s="1"/>
  <c r="AK169" i="2" s="1"/>
  <c r="K4181" i="2"/>
  <c r="K4201" i="2"/>
  <c r="K4191" i="2"/>
  <c r="K4195" i="2"/>
  <c r="M4195" i="2" s="1"/>
  <c r="AG169" i="2" s="1"/>
  <c r="K4193" i="2"/>
  <c r="M4193" i="2" s="1"/>
  <c r="AE169" i="2" s="1"/>
  <c r="K4183" i="2"/>
  <c r="M4183" i="2" s="1"/>
  <c r="U169" i="2" s="1"/>
  <c r="K4187" i="2"/>
  <c r="M4187" i="2" s="1"/>
  <c r="Y169" i="2" s="1"/>
  <c r="K4185" i="2"/>
  <c r="M4185" i="2" s="1"/>
  <c r="W169" i="2" s="1"/>
  <c r="K4198" i="2"/>
  <c r="K4179" i="2"/>
  <c r="K1653" i="2"/>
  <c r="M1653" i="2" s="1"/>
  <c r="P68" i="2" s="1"/>
  <c r="K1674" i="2"/>
  <c r="M1674" i="2" s="1"/>
  <c r="AK68" i="2" s="1"/>
  <c r="K1656" i="2"/>
  <c r="M1656" i="2" s="1"/>
  <c r="S68" i="2" s="1"/>
  <c r="K1676" i="2"/>
  <c r="M1676" i="2" s="1"/>
  <c r="AM68" i="2" s="1"/>
  <c r="K1666" i="2"/>
  <c r="M1666" i="2" s="1"/>
  <c r="AC68" i="2" s="1"/>
  <c r="K1670" i="2"/>
  <c r="M1670" i="2" s="1"/>
  <c r="AG68" i="2" s="1"/>
  <c r="K1668" i="2"/>
  <c r="K1658" i="2"/>
  <c r="K1662" i="2"/>
  <c r="M1662" i="2" s="1"/>
  <c r="K1660" i="2"/>
  <c r="M1660" i="2" s="1"/>
  <c r="W68" i="2" s="1"/>
  <c r="K1673" i="2"/>
  <c r="M1673" i="2" s="1"/>
  <c r="AJ68" i="2" s="1"/>
  <c r="K1654" i="2"/>
  <c r="M1654" i="2" s="1"/>
  <c r="Q68" i="2" s="1"/>
  <c r="K1652" i="2"/>
  <c r="M1652" i="2" s="1"/>
  <c r="O68" i="2" s="1"/>
  <c r="K1665" i="2"/>
  <c r="M1665" i="2" s="1"/>
  <c r="AB68" i="2" s="1"/>
  <c r="K1671" i="2"/>
  <c r="K1675" i="2"/>
  <c r="K1657" i="2"/>
  <c r="M1657" i="2" s="1"/>
  <c r="T68" i="2" s="1"/>
  <c r="K1663" i="2"/>
  <c r="M1663" i="2" s="1"/>
  <c r="Z68" i="2" s="1"/>
  <c r="K1669" i="2"/>
  <c r="K1667" i="2"/>
  <c r="M1667" i="2" s="1"/>
  <c r="AD68" i="2" s="1"/>
  <c r="K1672" i="2"/>
  <c r="M1672" i="2" s="1"/>
  <c r="AI68" i="2" s="1"/>
  <c r="K1655" i="2"/>
  <c r="K1661" i="2"/>
  <c r="K1659" i="2"/>
  <c r="K1664" i="2"/>
  <c r="M1664" i="2" s="1"/>
  <c r="AA68" i="2" s="1"/>
  <c r="K4938" i="2"/>
  <c r="M4938" i="2" s="1"/>
  <c r="Z199" i="2" s="1"/>
  <c r="K4951" i="2"/>
  <c r="M4951" i="2" s="1"/>
  <c r="AM199" i="2" s="1"/>
  <c r="K4941" i="2"/>
  <c r="K4930" i="2"/>
  <c r="M4930" i="2" s="1"/>
  <c r="R199" i="2" s="1"/>
  <c r="K4943" i="2"/>
  <c r="M4943" i="2" s="1"/>
  <c r="AE199" i="2" s="1"/>
  <c r="K4933" i="2"/>
  <c r="K4945" i="2"/>
  <c r="K4935" i="2"/>
  <c r="M4935" i="2" s="1"/>
  <c r="W199" i="2" s="1"/>
  <c r="K4947" i="2"/>
  <c r="M4947" i="2" s="1"/>
  <c r="AI199" i="2" s="1"/>
  <c r="K4937" i="2"/>
  <c r="M4937" i="2" s="1"/>
  <c r="Y199" i="2" s="1"/>
  <c r="K4927" i="2"/>
  <c r="M4927" i="2" s="1"/>
  <c r="O199" i="2" s="1"/>
  <c r="K4939" i="2"/>
  <c r="M4939" i="2" s="1"/>
  <c r="AA199" i="2" s="1"/>
  <c r="K4929" i="2"/>
  <c r="K4950" i="2"/>
  <c r="K4931" i="2"/>
  <c r="K4944" i="2"/>
  <c r="M4944" i="2" s="1"/>
  <c r="AF199" i="2" s="1"/>
  <c r="K4942" i="2"/>
  <c r="M4942" i="2" s="1"/>
  <c r="AD199" i="2" s="1"/>
  <c r="K4948" i="2"/>
  <c r="M4948" i="2" s="1"/>
  <c r="AJ199" i="2" s="1"/>
  <c r="K4936" i="2"/>
  <c r="M4936" i="2" s="1"/>
  <c r="K4934" i="2"/>
  <c r="M4934" i="2" s="1"/>
  <c r="V199" i="2" s="1"/>
  <c r="K4940" i="2"/>
  <c r="M4940" i="2" s="1"/>
  <c r="AB199" i="2" s="1"/>
  <c r="K4946" i="2"/>
  <c r="K4928" i="2"/>
  <c r="K4949" i="2"/>
  <c r="M4949" i="2" s="1"/>
  <c r="AK199" i="2" s="1"/>
  <c r="K4932" i="2"/>
  <c r="M4932" i="2" s="1"/>
  <c r="T199" i="2" s="1"/>
  <c r="K8175" i="2"/>
  <c r="M8175" i="2" s="1"/>
  <c r="AL328" i="2" s="1"/>
  <c r="K8156" i="2"/>
  <c r="M8156" i="2" s="1"/>
  <c r="S328" i="2" s="1"/>
  <c r="K8171" i="2"/>
  <c r="M8171" i="2" s="1"/>
  <c r="AH328" i="2" s="1"/>
  <c r="K8167" i="2"/>
  <c r="M8167" i="2" s="1"/>
  <c r="AD328" i="2" s="1"/>
  <c r="K8168" i="2"/>
  <c r="K8173" i="2"/>
  <c r="K8170" i="2"/>
  <c r="M8170" i="2" s="1"/>
  <c r="AG328" i="2" s="1"/>
  <c r="K8159" i="2"/>
  <c r="M8159" i="2" s="1"/>
  <c r="V328" i="2" s="1"/>
  <c r="K8165" i="2"/>
  <c r="M8165" i="2" s="1"/>
  <c r="AB328" i="2" s="1"/>
  <c r="K8152" i="2"/>
  <c r="K8162" i="2"/>
  <c r="M8162" i="2" s="1"/>
  <c r="K8174" i="2"/>
  <c r="M8174" i="2" s="1"/>
  <c r="AK328" i="2" s="1"/>
  <c r="K8163" i="2"/>
  <c r="K8154" i="2"/>
  <c r="K8166" i="2"/>
  <c r="M8166" i="2" s="1"/>
  <c r="AC328" i="2" s="1"/>
  <c r="K8160" i="2"/>
  <c r="M8160" i="2" s="1"/>
  <c r="W328" i="2" s="1"/>
  <c r="K8169" i="2"/>
  <c r="M8169" i="2" s="1"/>
  <c r="AF328" i="2" s="1"/>
  <c r="K8158" i="2"/>
  <c r="M8158" i="2" s="1"/>
  <c r="U328" i="2" s="1"/>
  <c r="K8157" i="2"/>
  <c r="M8157" i="2" s="1"/>
  <c r="T328" i="2" s="1"/>
  <c r="K8161" i="2"/>
  <c r="M8161" i="2" s="1"/>
  <c r="X328" i="2" s="1"/>
  <c r="K8172" i="2"/>
  <c r="K8176" i="2"/>
  <c r="K8153" i="2"/>
  <c r="M8153" i="2" s="1"/>
  <c r="P328" i="2" s="1"/>
  <c r="K8164" i="2"/>
  <c r="M8164" i="2" s="1"/>
  <c r="AA328" i="2" s="1"/>
  <c r="K8155" i="2"/>
  <c r="M8155" i="2" s="1"/>
  <c r="R328" i="2" s="1"/>
  <c r="K9601" i="2"/>
  <c r="K9591" i="2"/>
  <c r="M9591" i="2" s="1"/>
  <c r="AC385" i="2" s="1"/>
  <c r="K9597" i="2"/>
  <c r="M9597" i="2" s="1"/>
  <c r="AI385" i="2" s="1"/>
  <c r="K9593" i="2"/>
  <c r="K9583" i="2"/>
  <c r="K9581" i="2"/>
  <c r="M9581" i="2" s="1"/>
  <c r="S385" i="2" s="1"/>
  <c r="K9595" i="2"/>
  <c r="K9585" i="2"/>
  <c r="M9585" i="2" s="1"/>
  <c r="W385" i="2" s="1"/>
  <c r="K9598" i="2"/>
  <c r="M9598" i="2" s="1"/>
  <c r="AJ385" i="2" s="1"/>
  <c r="K9589" i="2"/>
  <c r="M9589" i="2" s="1"/>
  <c r="K9587" i="2"/>
  <c r="K9577" i="2"/>
  <c r="K9590" i="2"/>
  <c r="K9579" i="2"/>
  <c r="K9600" i="2"/>
  <c r="M9600" i="2" s="1"/>
  <c r="AL385" i="2" s="1"/>
  <c r="K9582" i="2"/>
  <c r="M9582" i="2" s="1"/>
  <c r="T385" i="2" s="1"/>
  <c r="K9594" i="2"/>
  <c r="M9594" i="2" s="1"/>
  <c r="AF385" i="2" s="1"/>
  <c r="K9592" i="2"/>
  <c r="M9592" i="2" s="1"/>
  <c r="AD385" i="2" s="1"/>
  <c r="K9596" i="2"/>
  <c r="M9596" i="2" s="1"/>
  <c r="AH385" i="2" s="1"/>
  <c r="K9586" i="2"/>
  <c r="K9584" i="2"/>
  <c r="K9588" i="2"/>
  <c r="M9588" i="2" s="1"/>
  <c r="Z385" i="2" s="1"/>
  <c r="K9578" i="2"/>
  <c r="K9599" i="2"/>
  <c r="M9599" i="2" s="1"/>
  <c r="AK385" i="2" s="1"/>
  <c r="K9580" i="2"/>
  <c r="M9580" i="2" s="1"/>
  <c r="R385" i="2" s="1"/>
  <c r="K4305" i="2"/>
  <c r="M4305" i="2" s="1"/>
  <c r="R174" i="2" s="1"/>
  <c r="K4318" i="2"/>
  <c r="M4318" i="2" s="1"/>
  <c r="AE174" i="2" s="1"/>
  <c r="K4307" i="2"/>
  <c r="K4320" i="2"/>
  <c r="K4310" i="2"/>
  <c r="K4316" i="2"/>
  <c r="M4316" i="2" s="1"/>
  <c r="AC174" i="2" s="1"/>
  <c r="K4312" i="2"/>
  <c r="M4312" i="2" s="1"/>
  <c r="Y174" i="2" s="1"/>
  <c r="K4302" i="2"/>
  <c r="K4308" i="2"/>
  <c r="M4308" i="2" s="1"/>
  <c r="U174" i="2" s="1"/>
  <c r="K4322" i="2"/>
  <c r="M4322" i="2" s="1"/>
  <c r="AI174" i="2" s="1"/>
  <c r="K4304" i="2"/>
  <c r="K4325" i="2"/>
  <c r="K4324" i="2"/>
  <c r="M4324" i="2" s="1"/>
  <c r="AK174" i="2" s="1"/>
  <c r="K4314" i="2"/>
  <c r="M4314" i="2" s="1"/>
  <c r="K4319" i="2"/>
  <c r="M4319" i="2" s="1"/>
  <c r="AF174" i="2" s="1"/>
  <c r="K4317" i="2"/>
  <c r="M4317" i="2" s="1"/>
  <c r="AD174" i="2" s="1"/>
  <c r="K4306" i="2"/>
  <c r="M4306" i="2" s="1"/>
  <c r="S174" i="2" s="1"/>
  <c r="K4311" i="2"/>
  <c r="M4311" i="2" s="1"/>
  <c r="X174" i="2" s="1"/>
  <c r="K4309" i="2"/>
  <c r="K4321" i="2"/>
  <c r="K4303" i="2"/>
  <c r="M4303" i="2" s="1"/>
  <c r="P174" i="2" s="1"/>
  <c r="K4323" i="2"/>
  <c r="K4313" i="2"/>
  <c r="M4313" i="2" s="1"/>
  <c r="Z174" i="2" s="1"/>
  <c r="K4326" i="2"/>
  <c r="M4326" i="2" s="1"/>
  <c r="AM174" i="2" s="1"/>
  <c r="K4315" i="2"/>
  <c r="M4315" i="2" s="1"/>
  <c r="AB174" i="2" s="1"/>
  <c r="K6857" i="2"/>
  <c r="M6857" i="2" s="1"/>
  <c r="T276" i="2" s="1"/>
  <c r="K6862" i="2"/>
  <c r="K6876" i="2"/>
  <c r="K6872" i="2"/>
  <c r="M6872" i="2" s="1"/>
  <c r="AI276" i="2" s="1"/>
  <c r="K6854" i="2"/>
  <c r="M6854" i="2" s="1"/>
  <c r="Q276" i="2" s="1"/>
  <c r="K6868" i="2"/>
  <c r="M6868" i="2" s="1"/>
  <c r="AE276" i="2" s="1"/>
  <c r="K6864" i="2"/>
  <c r="M6864" i="2" s="1"/>
  <c r="AA276" i="2" s="1"/>
  <c r="K6869" i="2"/>
  <c r="M6869" i="2" s="1"/>
  <c r="AF276" i="2" s="1"/>
  <c r="K6860" i="2"/>
  <c r="M6860" i="2" s="1"/>
  <c r="W276" i="2" s="1"/>
  <c r="K6874" i="2"/>
  <c r="K6856" i="2"/>
  <c r="K6861" i="2"/>
  <c r="M6861" i="2" s="1"/>
  <c r="X276" i="2" s="1"/>
  <c r="K6852" i="2"/>
  <c r="M6852" i="2" s="1"/>
  <c r="O276" i="2" s="1"/>
  <c r="K6866" i="2"/>
  <c r="M6866" i="2" s="1"/>
  <c r="AC276" i="2" s="1"/>
  <c r="K6871" i="2"/>
  <c r="M6871" i="2" s="1"/>
  <c r="AH276" i="2" s="1"/>
  <c r="K6853" i="2"/>
  <c r="M6853" i="2" s="1"/>
  <c r="P276" i="2" s="1"/>
  <c r="K6858" i="2"/>
  <c r="K6863" i="2"/>
  <c r="K6875" i="2"/>
  <c r="K6873" i="2"/>
  <c r="M6873" i="2" s="1"/>
  <c r="AJ276" i="2" s="1"/>
  <c r="K6855" i="2"/>
  <c r="M6855" i="2" s="1"/>
  <c r="R276" i="2" s="1"/>
  <c r="K6867" i="2"/>
  <c r="M6867" i="2" s="1"/>
  <c r="K6865" i="2"/>
  <c r="M6865" i="2" s="1"/>
  <c r="AB276" i="2" s="1"/>
  <c r="K6870" i="2"/>
  <c r="M6870" i="2" s="1"/>
  <c r="AG276" i="2" s="1"/>
  <c r="K6859" i="2"/>
  <c r="M6859" i="2" s="1"/>
  <c r="V276" i="2" s="1"/>
  <c r="K24449" i="2"/>
  <c r="K24431" i="2"/>
  <c r="K24436" i="2"/>
  <c r="M24436" i="2" s="1"/>
  <c r="X979" i="2" s="1"/>
  <c r="K24435" i="2"/>
  <c r="M24435" i="2" s="1"/>
  <c r="W979" i="2" s="1"/>
  <c r="K24441" i="2"/>
  <c r="K24446" i="2"/>
  <c r="K24428" i="2"/>
  <c r="M24428" i="2" s="1"/>
  <c r="P979" i="2" s="1"/>
  <c r="K24433" i="2"/>
  <c r="M24433" i="2" s="1"/>
  <c r="U979" i="2" s="1"/>
  <c r="K24438" i="2"/>
  <c r="K24450" i="2"/>
  <c r="K24448" i="2"/>
  <c r="K24430" i="2"/>
  <c r="M24430" i="2" s="1"/>
  <c r="R979" i="2" s="1"/>
  <c r="K24442" i="2"/>
  <c r="M24442" i="2" s="1"/>
  <c r="AD979" i="2" s="1"/>
  <c r="K24440" i="2"/>
  <c r="K24445" i="2"/>
  <c r="M24445" i="2" s="1"/>
  <c r="AG979" i="2" s="1"/>
  <c r="K24434" i="2"/>
  <c r="M24434" i="2" s="1"/>
  <c r="V979" i="2" s="1"/>
  <c r="K24432" i="2"/>
  <c r="K24437" i="2"/>
  <c r="M24437" i="2" s="1"/>
  <c r="K24451" i="2"/>
  <c r="K24447" i="2"/>
  <c r="M24447" i="2" s="1"/>
  <c r="AI979" i="2" s="1"/>
  <c r="K24429" i="2"/>
  <c r="M24429" i="2" s="1"/>
  <c r="Q979" i="2" s="1"/>
  <c r="K24443" i="2"/>
  <c r="M24443" i="2" s="1"/>
  <c r="AE979" i="2" s="1"/>
  <c r="K24439" i="2"/>
  <c r="M24439" i="2" s="1"/>
  <c r="AA979" i="2" s="1"/>
  <c r="K24444" i="2"/>
  <c r="M24444" i="2" s="1"/>
  <c r="AF979" i="2" s="1"/>
  <c r="K24427" i="2"/>
  <c r="K3520" i="2"/>
  <c r="K3510" i="2"/>
  <c r="M3510" i="2" s="1"/>
  <c r="W142" i="2" s="1"/>
  <c r="K3524" i="2"/>
  <c r="M3524" i="2" s="1"/>
  <c r="AK142" i="2" s="1"/>
  <c r="K3512" i="2"/>
  <c r="M3512" i="2" s="1"/>
  <c r="Y142" i="2" s="1"/>
  <c r="K3502" i="2"/>
  <c r="K3516" i="2"/>
  <c r="M3516" i="2" s="1"/>
  <c r="K3522" i="2"/>
  <c r="K3504" i="2"/>
  <c r="K3525" i="2"/>
  <c r="K3508" i="2"/>
  <c r="M3508" i="2" s="1"/>
  <c r="U142" i="2" s="1"/>
  <c r="K3514" i="2"/>
  <c r="M3514" i="2" s="1"/>
  <c r="AA142" i="2" s="1"/>
  <c r="K3519" i="2"/>
  <c r="M3519" i="2" s="1"/>
  <c r="AF142" i="2" s="1"/>
  <c r="K3517" i="2"/>
  <c r="M3517" i="2" s="1"/>
  <c r="AD142" i="2" s="1"/>
  <c r="K3506" i="2"/>
  <c r="M3506" i="2" s="1"/>
  <c r="S142" i="2" s="1"/>
  <c r="K3511" i="2"/>
  <c r="K3509" i="2"/>
  <c r="K3521" i="2"/>
  <c r="K3503" i="2"/>
  <c r="M3503" i="2" s="1"/>
  <c r="P142" i="2" s="1"/>
  <c r="K3523" i="2"/>
  <c r="M3523" i="2" s="1"/>
  <c r="AJ142" i="2" s="1"/>
  <c r="K3513" i="2"/>
  <c r="M3513" i="2" s="1"/>
  <c r="Z142" i="2" s="1"/>
  <c r="K3526" i="2"/>
  <c r="M3526" i="2" s="1"/>
  <c r="AM142" i="2" s="1"/>
  <c r="K3515" i="2"/>
  <c r="M3515" i="2" s="1"/>
  <c r="AB142" i="2" s="1"/>
  <c r="K3505" i="2"/>
  <c r="K3518" i="2"/>
  <c r="K3507" i="2"/>
  <c r="K8490" i="2"/>
  <c r="M8490" i="2" s="1"/>
  <c r="AB341" i="2" s="1"/>
  <c r="K8494" i="2"/>
  <c r="M8494" i="2" s="1"/>
  <c r="AF341" i="2" s="1"/>
  <c r="K8483" i="2"/>
  <c r="K8482" i="2"/>
  <c r="M8482" i="2" s="1"/>
  <c r="T341" i="2" s="1"/>
  <c r="K8486" i="2"/>
  <c r="M8486" i="2" s="1"/>
  <c r="X341" i="2" s="1"/>
  <c r="K8501" i="2"/>
  <c r="K8497" i="2"/>
  <c r="K8478" i="2"/>
  <c r="K8480" i="2"/>
  <c r="M8480" i="2" s="1"/>
  <c r="R341" i="2" s="1"/>
  <c r="K8489" i="2"/>
  <c r="M8489" i="2" s="1"/>
  <c r="AA341" i="2" s="1"/>
  <c r="K8500" i="2"/>
  <c r="M8500" i="2" s="1"/>
  <c r="AL341" i="2" s="1"/>
  <c r="K8499" i="2"/>
  <c r="M8499" i="2" s="1"/>
  <c r="AK341" i="2" s="1"/>
  <c r="K8481" i="2"/>
  <c r="M8481" i="2" s="1"/>
  <c r="S341" i="2" s="1"/>
  <c r="K8492" i="2"/>
  <c r="K8477" i="2"/>
  <c r="K8495" i="2"/>
  <c r="M8495" i="2" s="1"/>
  <c r="AG341" i="2" s="1"/>
  <c r="K8484" i="2"/>
  <c r="K8496" i="2"/>
  <c r="M8496" i="2" s="1"/>
  <c r="AH341" i="2" s="1"/>
  <c r="K8487" i="2"/>
  <c r="M8487" i="2" s="1"/>
  <c r="Y341" i="2" s="1"/>
  <c r="K8488" i="2"/>
  <c r="M8488" i="2" s="1"/>
  <c r="Z341" i="2" s="1"/>
  <c r="K8491" i="2"/>
  <c r="M8491" i="2" s="1"/>
  <c r="AC341" i="2" s="1"/>
  <c r="K8498" i="2"/>
  <c r="M8498" i="2" s="1"/>
  <c r="AJ341" i="2" s="1"/>
  <c r="K8479" i="2"/>
  <c r="K8485" i="2"/>
  <c r="K8493" i="2"/>
  <c r="K1629" i="2"/>
  <c r="M1629" i="2" s="1"/>
  <c r="Q67" i="2" s="1"/>
  <c r="K1650" i="2"/>
  <c r="M1650" i="2" s="1"/>
  <c r="AL67" i="2" s="1"/>
  <c r="K1632" i="2"/>
  <c r="M1632" i="2" s="1"/>
  <c r="T67" i="2" s="1"/>
  <c r="K1644" i="2"/>
  <c r="M1644" i="2" s="1"/>
  <c r="AF67" i="2" s="1"/>
  <c r="K1642" i="2"/>
  <c r="M1642" i="2" s="1"/>
  <c r="AD67" i="2" s="1"/>
  <c r="K1646" i="2"/>
  <c r="K1636" i="2"/>
  <c r="K1634" i="2"/>
  <c r="M1634" i="2" s="1"/>
  <c r="V67" i="2" s="1"/>
  <c r="K1638" i="2"/>
  <c r="M1638" i="2" s="1"/>
  <c r="Z67" i="2" s="1"/>
  <c r="K1628" i="2"/>
  <c r="M1628" i="2" s="1"/>
  <c r="P67" i="2" s="1"/>
  <c r="K1649" i="2"/>
  <c r="M1649" i="2" s="1"/>
  <c r="AK67" i="2" s="1"/>
  <c r="K1630" i="2"/>
  <c r="M1630" i="2" s="1"/>
  <c r="R67" i="2" s="1"/>
  <c r="K1651" i="2"/>
  <c r="M1651" i="2" s="1"/>
  <c r="AM67" i="2" s="1"/>
  <c r="K1641" i="2"/>
  <c r="K1647" i="2"/>
  <c r="K1643" i="2"/>
  <c r="M1643" i="2" s="1"/>
  <c r="AE67" i="2" s="1"/>
  <c r="K1633" i="2"/>
  <c r="K1639" i="2"/>
  <c r="M1639" i="2" s="1"/>
  <c r="AA67" i="2" s="1"/>
  <c r="K1645" i="2"/>
  <c r="M1645" i="2" s="1"/>
  <c r="AG67" i="2" s="1"/>
  <c r="K1635" i="2"/>
  <c r="M1635" i="2" s="1"/>
  <c r="W67" i="2" s="1"/>
  <c r="K1648" i="2"/>
  <c r="M1648" i="2" s="1"/>
  <c r="AJ67" i="2" s="1"/>
  <c r="K1631" i="2"/>
  <c r="K1637" i="2"/>
  <c r="K1627" i="2"/>
  <c r="M1627" i="2" s="1"/>
  <c r="O67" i="2" s="1"/>
  <c r="K1640" i="2"/>
  <c r="K9946" i="2"/>
  <c r="M9946" i="2" s="1"/>
  <c r="AH399" i="2" s="1"/>
  <c r="K9928" i="2"/>
  <c r="K9949" i="2"/>
  <c r="M9949" i="2" s="1"/>
  <c r="AK399" i="2" s="1"/>
  <c r="K9938" i="2"/>
  <c r="M9938" i="2" s="1"/>
  <c r="Z399" i="2" s="1"/>
  <c r="K9951" i="2"/>
  <c r="K9941" i="2"/>
  <c r="K9948" i="2"/>
  <c r="K9930" i="2"/>
  <c r="M9930" i="2" s="1"/>
  <c r="R399" i="2" s="1"/>
  <c r="K9943" i="2"/>
  <c r="M9943" i="2" s="1"/>
  <c r="AE399" i="2" s="1"/>
  <c r="K9933" i="2"/>
  <c r="M9933" i="2" s="1"/>
  <c r="U399" i="2" s="1"/>
  <c r="K9940" i="2"/>
  <c r="M9940" i="2" s="1"/>
  <c r="AB399" i="2" s="1"/>
  <c r="K9945" i="2"/>
  <c r="M9945" i="2" s="1"/>
  <c r="AG399" i="2" s="1"/>
  <c r="K9935" i="2"/>
  <c r="K9932" i="2"/>
  <c r="K9937" i="2"/>
  <c r="K9927" i="2"/>
  <c r="M9927" i="2" s="1"/>
  <c r="O399" i="2" s="1"/>
  <c r="K9947" i="2"/>
  <c r="M9947" i="2" s="1"/>
  <c r="AI399" i="2" s="1"/>
  <c r="K9929" i="2"/>
  <c r="M9929" i="2" s="1"/>
  <c r="Q399" i="2" s="1"/>
  <c r="K9950" i="2"/>
  <c r="M9950" i="2" s="1"/>
  <c r="AL399" i="2" s="1"/>
  <c r="K9939" i="2"/>
  <c r="M9939" i="2" s="1"/>
  <c r="K9944" i="2"/>
  <c r="K9942" i="2"/>
  <c r="K9931" i="2"/>
  <c r="M9931" i="2" s="1"/>
  <c r="S399" i="2" s="1"/>
  <c r="K9936" i="2"/>
  <c r="M9936" i="2" s="1"/>
  <c r="X399" i="2" s="1"/>
  <c r="K9934" i="2"/>
  <c r="M9934" i="2" s="1"/>
  <c r="V399" i="2" s="1"/>
  <c r="K4426" i="2"/>
  <c r="M4426" i="2" s="1"/>
  <c r="AM178" i="2" s="1"/>
  <c r="K4416" i="2"/>
  <c r="M4416" i="2" s="1"/>
  <c r="AC178" i="2" s="1"/>
  <c r="K4421" i="2"/>
  <c r="M4421" i="2" s="1"/>
  <c r="AH178" i="2" s="1"/>
  <c r="K4404" i="2"/>
  <c r="K4418" i="2"/>
  <c r="K4408" i="2"/>
  <c r="K4413" i="2"/>
  <c r="K4410" i="2"/>
  <c r="M4410" i="2" s="1"/>
  <c r="K4423" i="2"/>
  <c r="K4405" i="2"/>
  <c r="M4405" i="2" s="1"/>
  <c r="R178" i="2" s="1"/>
  <c r="K4402" i="2"/>
  <c r="M4402" i="2" s="1"/>
  <c r="O178" i="2" s="1"/>
  <c r="K4415" i="2"/>
  <c r="K4419" i="2"/>
  <c r="K4425" i="2"/>
  <c r="K4407" i="2"/>
  <c r="K4411" i="2"/>
  <c r="M4411" i="2" s="1"/>
  <c r="X178" i="2" s="1"/>
  <c r="K4417" i="2"/>
  <c r="M4417" i="2" s="1"/>
  <c r="AD178" i="2" s="1"/>
  <c r="K4422" i="2"/>
  <c r="M4422" i="2" s="1"/>
  <c r="AI178" i="2" s="1"/>
  <c r="K4403" i="2"/>
  <c r="M4403" i="2" s="1"/>
  <c r="P178" i="2" s="1"/>
  <c r="K4409" i="2"/>
  <c r="K4414" i="2"/>
  <c r="K4420" i="2"/>
  <c r="M4420" i="2" s="1"/>
  <c r="AG178" i="2" s="1"/>
  <c r="K4424" i="2"/>
  <c r="M4424" i="2" s="1"/>
  <c r="AK178" i="2" s="1"/>
  <c r="K4406" i="2"/>
  <c r="M4406" i="2" s="1"/>
  <c r="S178" i="2" s="1"/>
  <c r="K4412" i="2"/>
  <c r="K10970" i="2"/>
  <c r="M10970" i="2" s="1"/>
  <c r="AG440" i="2" s="1"/>
  <c r="K10960" i="2"/>
  <c r="K10973" i="2"/>
  <c r="K10962" i="2"/>
  <c r="K10952" i="2"/>
  <c r="M10952" i="2" s="1"/>
  <c r="O440" i="2" s="1"/>
  <c r="K10965" i="2"/>
  <c r="M10965" i="2" s="1"/>
  <c r="AB440" i="2" s="1"/>
  <c r="K10972" i="2"/>
  <c r="M10972" i="2" s="1"/>
  <c r="AI440" i="2" s="1"/>
  <c r="K10954" i="2"/>
  <c r="M10954" i="2" s="1"/>
  <c r="Q440" i="2" s="1"/>
  <c r="K10975" i="2"/>
  <c r="M10975" i="2" s="1"/>
  <c r="AL440" i="2" s="1"/>
  <c r="K10957" i="2"/>
  <c r="M10957" i="2" s="1"/>
  <c r="T440" i="2" s="1"/>
  <c r="K10964" i="2"/>
  <c r="K10969" i="2"/>
  <c r="M10969" i="2" s="1"/>
  <c r="AF440" i="2" s="1"/>
  <c r="K10967" i="2"/>
  <c r="M10967" i="2" s="1"/>
  <c r="AD440" i="2" s="1"/>
  <c r="K10956" i="2"/>
  <c r="M10956" i="2" s="1"/>
  <c r="S440" i="2" s="1"/>
  <c r="K10961" i="2"/>
  <c r="M10961" i="2" s="1"/>
  <c r="X440" i="2" s="1"/>
  <c r="K10959" i="2"/>
  <c r="K10971" i="2"/>
  <c r="M10971" i="2" s="1"/>
  <c r="AH440" i="2" s="1"/>
  <c r="K10953" i="2"/>
  <c r="M10953" i="2" s="1"/>
  <c r="P440" i="2" s="1"/>
  <c r="K10974" i="2"/>
  <c r="K10963" i="2"/>
  <c r="M10963" i="2" s="1"/>
  <c r="K10976" i="2"/>
  <c r="M10976" i="2" s="1"/>
  <c r="AM440" i="2" s="1"/>
  <c r="K10966" i="2"/>
  <c r="M10966" i="2" s="1"/>
  <c r="AC440" i="2" s="1"/>
  <c r="K10955" i="2"/>
  <c r="K10968" i="2"/>
  <c r="M10968" i="2" s="1"/>
  <c r="AE440" i="2" s="1"/>
  <c r="K10958" i="2"/>
  <c r="M10958" i="2" s="1"/>
  <c r="U440" i="2" s="1"/>
  <c r="K24221" i="2"/>
  <c r="M24221" i="2" s="1"/>
  <c r="AH970" i="2" s="1"/>
  <c r="K24203" i="2"/>
  <c r="K24223" i="2"/>
  <c r="K24213" i="2"/>
  <c r="M24213" i="2" s="1"/>
  <c r="Z970" i="2" s="1"/>
  <c r="K24226" i="2"/>
  <c r="M24226" i="2" s="1"/>
  <c r="AM970" i="2" s="1"/>
  <c r="K24215" i="2"/>
  <c r="M24215" i="2" s="1"/>
  <c r="AB970" i="2" s="1"/>
  <c r="K24205" i="2"/>
  <c r="M24205" i="2" s="1"/>
  <c r="R970" i="2" s="1"/>
  <c r="K24218" i="2"/>
  <c r="M24218" i="2" s="1"/>
  <c r="AE970" i="2" s="1"/>
  <c r="K24207" i="2"/>
  <c r="M24207" i="2" s="1"/>
  <c r="T970" i="2" s="1"/>
  <c r="K24220" i="2"/>
  <c r="K24210" i="2"/>
  <c r="K24208" i="2"/>
  <c r="M24208" i="2" s="1"/>
  <c r="U970" i="2" s="1"/>
  <c r="K24212" i="2"/>
  <c r="M24212" i="2" s="1"/>
  <c r="Y970" i="2" s="1"/>
  <c r="K24202" i="2"/>
  <c r="M24202" i="2" s="1"/>
  <c r="O970" i="2" s="1"/>
  <c r="K24216" i="2"/>
  <c r="M24216" i="2" s="1"/>
  <c r="AC970" i="2" s="1"/>
  <c r="K24222" i="2"/>
  <c r="M24222" i="2" s="1"/>
  <c r="AI970" i="2" s="1"/>
  <c r="K24204" i="2"/>
  <c r="M24204" i="2" s="1"/>
  <c r="Q970" i="2" s="1"/>
  <c r="K24225" i="2"/>
  <c r="K24224" i="2"/>
  <c r="K24214" i="2"/>
  <c r="K24219" i="2"/>
  <c r="M24219" i="2" s="1"/>
  <c r="AF970" i="2" s="1"/>
  <c r="K24217" i="2"/>
  <c r="M24217" i="2" s="1"/>
  <c r="K24206" i="2"/>
  <c r="K24211" i="2"/>
  <c r="M24211" i="2" s="1"/>
  <c r="X970" i="2" s="1"/>
  <c r="K24209" i="2"/>
  <c r="M24209" i="2" s="1"/>
  <c r="V970" i="2" s="1"/>
  <c r="V543" i="2"/>
  <c r="AA856" i="2"/>
  <c r="AC973" i="2"/>
  <c r="S773" i="2"/>
  <c r="T680" i="2"/>
  <c r="AG299" i="2"/>
  <c r="M6072" i="2" l="1"/>
  <c r="AI244" i="2" s="1"/>
  <c r="M10960" i="2"/>
  <c r="W440" i="2" s="1"/>
  <c r="M8492" i="2"/>
  <c r="AD341" i="2" s="1"/>
  <c r="M8501" i="2"/>
  <c r="AM341" i="2" s="1"/>
  <c r="M3505" i="2"/>
  <c r="R142" i="2" s="1"/>
  <c r="M3511" i="2"/>
  <c r="X142" i="2" s="1"/>
  <c r="M3522" i="2"/>
  <c r="AI142" i="2" s="1"/>
  <c r="M6858" i="2"/>
  <c r="U276" i="2" s="1"/>
  <c r="M9587" i="2"/>
  <c r="Y385" i="2" s="1"/>
  <c r="M4929" i="2"/>
  <c r="Q199" i="2" s="1"/>
  <c r="M1655" i="2"/>
  <c r="R68" i="2" s="1"/>
  <c r="M4194" i="2"/>
  <c r="AF169" i="2" s="1"/>
  <c r="M12362" i="2"/>
  <c r="Y496" i="2" s="1"/>
  <c r="M8180" i="2"/>
  <c r="R329" i="2" s="1"/>
  <c r="M9007" i="2"/>
  <c r="T362" i="2" s="1"/>
  <c r="M20419" i="2"/>
  <c r="AF818" i="2" s="1"/>
  <c r="M7200" i="2"/>
  <c r="AL289" i="2" s="1"/>
  <c r="M10287" i="2"/>
  <c r="Y413" i="2" s="1"/>
  <c r="M23630" i="2"/>
  <c r="R947" i="2" s="1"/>
  <c r="M24711" i="2"/>
  <c r="X990" i="2" s="1"/>
  <c r="M6061" i="2"/>
  <c r="X244" i="2" s="1"/>
  <c r="M24206" i="2"/>
  <c r="S970" i="2" s="1"/>
  <c r="M10959" i="2"/>
  <c r="V440" i="2" s="1"/>
  <c r="M4412" i="2"/>
  <c r="Y178" i="2" s="1"/>
  <c r="M4423" i="2"/>
  <c r="AJ178" i="2" s="1"/>
  <c r="M9928" i="2"/>
  <c r="P399" i="2" s="1"/>
  <c r="M3502" i="2"/>
  <c r="O142" i="2" s="1"/>
  <c r="M24440" i="2"/>
  <c r="AB979" i="2" s="1"/>
  <c r="M24446" i="2"/>
  <c r="AH979" i="2" s="1"/>
  <c r="M4302" i="2"/>
  <c r="O174" i="2" s="1"/>
  <c r="M9601" i="2"/>
  <c r="AM385" i="2" s="1"/>
  <c r="M8152" i="2"/>
  <c r="O328" i="2" s="1"/>
  <c r="M4941" i="2"/>
  <c r="AC199" i="2" s="1"/>
  <c r="M4182" i="2"/>
  <c r="T169" i="2" s="1"/>
  <c r="M14081" i="2"/>
  <c r="S565" i="2" s="1"/>
  <c r="M9013" i="2"/>
  <c r="Z362" i="2" s="1"/>
  <c r="M20425" i="2"/>
  <c r="AL818" i="2" s="1"/>
  <c r="M4555" i="2"/>
  <c r="R184" i="2" s="1"/>
  <c r="M21205" i="2"/>
  <c r="R850" i="2" s="1"/>
  <c r="M3571" i="2"/>
  <c r="AH144" i="2" s="1"/>
  <c r="M7256" i="2"/>
  <c r="S292" i="2" s="1"/>
  <c r="M7180" i="2"/>
  <c r="R289" i="2" s="1"/>
  <c r="M7190" i="2"/>
  <c r="AB289" i="2" s="1"/>
  <c r="M10955" i="2"/>
  <c r="R440" i="2" s="1"/>
  <c r="M8483" i="2"/>
  <c r="U341" i="2" s="1"/>
  <c r="M24441" i="2"/>
  <c r="AC979" i="2" s="1"/>
  <c r="M1669" i="2"/>
  <c r="AF68" i="2" s="1"/>
  <c r="M12371" i="2"/>
  <c r="AH496" i="2" s="1"/>
  <c r="M7262" i="2"/>
  <c r="Y292" i="2" s="1"/>
  <c r="M15909" i="2"/>
  <c r="V638" i="2" s="1"/>
  <c r="M12575" i="2"/>
  <c r="AL504" i="2" s="1"/>
  <c r="M10278" i="2"/>
  <c r="P413" i="2" s="1"/>
  <c r="M4119" i="2"/>
  <c r="AF166" i="2" s="1"/>
  <c r="M4407" i="2"/>
  <c r="T178" i="2" s="1"/>
  <c r="M4413" i="2"/>
  <c r="Z178" i="2" s="1"/>
  <c r="M1640" i="2"/>
  <c r="AB67" i="2" s="1"/>
  <c r="M1633" i="2"/>
  <c r="U67" i="2" s="1"/>
  <c r="M4323" i="2"/>
  <c r="AJ174" i="2" s="1"/>
  <c r="M9578" i="2"/>
  <c r="P385" i="2" s="1"/>
  <c r="M9595" i="2"/>
  <c r="AG385" i="2" s="1"/>
  <c r="M8179" i="2"/>
  <c r="Q329" i="2" s="1"/>
  <c r="M9016" i="2"/>
  <c r="AC362" i="2" s="1"/>
  <c r="M7260" i="2"/>
  <c r="W292" i="2" s="1"/>
  <c r="M12570" i="2"/>
  <c r="AG504" i="2" s="1"/>
  <c r="M12571" i="2"/>
  <c r="AH504" i="2" s="1"/>
  <c r="M4124" i="2"/>
  <c r="AK166" i="2" s="1"/>
  <c r="M11765" i="2"/>
  <c r="AB472" i="2" s="1"/>
  <c r="M11447" i="2"/>
  <c r="AI459" i="2" s="1"/>
  <c r="M2733" i="2"/>
  <c r="U111" i="2" s="1"/>
  <c r="M10842" i="2"/>
  <c r="AD435" i="2" s="1"/>
  <c r="M8385" i="2"/>
  <c r="W337" i="2" s="1"/>
  <c r="M3748" i="2"/>
  <c r="AJ151" i="2" s="1"/>
  <c r="M6066" i="2"/>
  <c r="AC244" i="2" s="1"/>
  <c r="M24214" i="2"/>
  <c r="AA970" i="2" s="1"/>
  <c r="M4425" i="2"/>
  <c r="AL178" i="2" s="1"/>
  <c r="M4408" i="2"/>
  <c r="U178" i="2" s="1"/>
  <c r="M9937" i="2"/>
  <c r="Y399" i="2" s="1"/>
  <c r="M9948" i="2"/>
  <c r="AJ399" i="2" s="1"/>
  <c r="M8493" i="2"/>
  <c r="AE341" i="2" s="1"/>
  <c r="M8484" i="2"/>
  <c r="V341" i="2" s="1"/>
  <c r="M24451" i="2"/>
  <c r="AM979" i="2" s="1"/>
  <c r="M24448" i="2"/>
  <c r="AJ979" i="2" s="1"/>
  <c r="M4310" i="2"/>
  <c r="W174" i="2" s="1"/>
  <c r="M9579" i="2"/>
  <c r="Q385" i="2" s="1"/>
  <c r="M4191" i="2"/>
  <c r="AC169" i="2" s="1"/>
  <c r="M14089" i="2"/>
  <c r="AA565" i="2" s="1"/>
  <c r="M14095" i="2"/>
  <c r="AG565" i="2" s="1"/>
  <c r="M12376" i="2"/>
  <c r="AM496" i="2" s="1"/>
  <c r="M9004" i="2"/>
  <c r="Q362" i="2" s="1"/>
  <c r="M7259" i="2"/>
  <c r="V292" i="2" s="1"/>
  <c r="M1189" i="2"/>
  <c r="AA49" i="2" s="1"/>
  <c r="M7199" i="2"/>
  <c r="AK289" i="2" s="1"/>
  <c r="M16724" i="2"/>
  <c r="AK670" i="2" s="1"/>
  <c r="M10297" i="2"/>
  <c r="AI413" i="2" s="1"/>
  <c r="M4110" i="2"/>
  <c r="W166" i="2" s="1"/>
  <c r="M11442" i="2"/>
  <c r="AD459" i="2" s="1"/>
  <c r="M11430" i="2"/>
  <c r="R459" i="2" s="1"/>
  <c r="M2728" i="2"/>
  <c r="P111" i="2" s="1"/>
  <c r="M12658" i="2"/>
  <c r="U508" i="2" s="1"/>
  <c r="M9485" i="2"/>
  <c r="W381" i="2" s="1"/>
  <c r="M8400" i="2"/>
  <c r="AL337" i="2" s="1"/>
  <c r="M9112" i="2"/>
  <c r="Y366" i="2" s="1"/>
  <c r="M850" i="2"/>
  <c r="AL35" i="2" s="1"/>
  <c r="M845" i="2"/>
  <c r="AG35" i="2" s="1"/>
  <c r="M3545" i="2"/>
  <c r="AG143" i="2" s="1"/>
  <c r="M21836" i="2"/>
  <c r="X875" i="2" s="1"/>
  <c r="M20043" i="2"/>
  <c r="AE803" i="2" s="1"/>
  <c r="M20034" i="2"/>
  <c r="V803" i="2" s="1"/>
  <c r="M2780" i="2"/>
  <c r="R113" i="2" s="1"/>
  <c r="M4504" i="2"/>
  <c r="Q182" i="2" s="1"/>
  <c r="M9315" i="2"/>
  <c r="AB374" i="2" s="1"/>
  <c r="M20471" i="2"/>
  <c r="AH820" i="2" s="1"/>
  <c r="M21572" i="2"/>
  <c r="AI864" i="2" s="1"/>
  <c r="M22343" i="2"/>
  <c r="AE895" i="2" s="1"/>
  <c r="M24224" i="2"/>
  <c r="AK970" i="2" s="1"/>
  <c r="M24210" i="2"/>
  <c r="W970" i="2" s="1"/>
  <c r="M24223" i="2"/>
  <c r="AJ970" i="2" s="1"/>
  <c r="M10962" i="2"/>
  <c r="Y440" i="2" s="1"/>
  <c r="M4414" i="2"/>
  <c r="AA178" i="2" s="1"/>
  <c r="M4419" i="2"/>
  <c r="AF178" i="2" s="1"/>
  <c r="M4418" i="2"/>
  <c r="AE178" i="2" s="1"/>
  <c r="M9942" i="2"/>
  <c r="AD399" i="2" s="1"/>
  <c r="M9932" i="2"/>
  <c r="T399" i="2" s="1"/>
  <c r="M9941" i="2"/>
  <c r="AC399" i="2" s="1"/>
  <c r="M1637" i="2"/>
  <c r="Y67" i="2" s="1"/>
  <c r="M1647" i="2"/>
  <c r="AI67" i="2" s="1"/>
  <c r="M1636" i="2"/>
  <c r="X67" i="2" s="1"/>
  <c r="M8485" i="2"/>
  <c r="W341" i="2" s="1"/>
  <c r="M8478" i="2"/>
  <c r="P341" i="2" s="1"/>
  <c r="M3507" i="2"/>
  <c r="T142" i="2" s="1"/>
  <c r="M3521" i="2"/>
  <c r="AH142" i="2" s="1"/>
  <c r="M3525" i="2"/>
  <c r="AL142" i="2" s="1"/>
  <c r="M3520" i="2"/>
  <c r="AG142" i="2" s="1"/>
  <c r="M24450" i="2"/>
  <c r="AL979" i="2" s="1"/>
  <c r="M24431" i="2"/>
  <c r="S979" i="2" s="1"/>
  <c r="M6875" i="2"/>
  <c r="AL276" i="2" s="1"/>
  <c r="M6856" i="2"/>
  <c r="S276" i="2" s="1"/>
  <c r="M6876" i="2"/>
  <c r="AM276" i="2" s="1"/>
  <c r="M4321" i="2"/>
  <c r="AH174" i="2" s="1"/>
  <c r="M4325" i="2"/>
  <c r="AL174" i="2" s="1"/>
  <c r="M4320" i="2"/>
  <c r="AG174" i="2" s="1"/>
  <c r="M9584" i="2"/>
  <c r="V385" i="2" s="1"/>
  <c r="M9590" i="2"/>
  <c r="AB385" i="2" s="1"/>
  <c r="M9583" i="2"/>
  <c r="U385" i="2" s="1"/>
  <c r="M8176" i="2"/>
  <c r="AM328" i="2" s="1"/>
  <c r="M8154" i="2"/>
  <c r="Q328" i="2" s="1"/>
  <c r="M8173" i="2"/>
  <c r="AJ328" i="2" s="1"/>
  <c r="M4928" i="2"/>
  <c r="P199" i="2" s="1"/>
  <c r="M4931" i="2"/>
  <c r="S199" i="2" s="1"/>
  <c r="M4945" i="2"/>
  <c r="AG199" i="2" s="1"/>
  <c r="M1659" i="2"/>
  <c r="V68" i="2" s="1"/>
  <c r="M1675" i="2"/>
  <c r="AL68" i="2" s="1"/>
  <c r="M1658" i="2"/>
  <c r="U68" i="2" s="1"/>
  <c r="M4179" i="2"/>
  <c r="Q169" i="2" s="1"/>
  <c r="M4201" i="2"/>
  <c r="AM169" i="2" s="1"/>
  <c r="M4197" i="2"/>
  <c r="AI169" i="2" s="1"/>
  <c r="M4177" i="2"/>
  <c r="O169" i="2" s="1"/>
  <c r="M14096" i="2"/>
  <c r="AH565" i="2" s="1"/>
  <c r="M14084" i="2"/>
  <c r="V565" i="2" s="1"/>
  <c r="M14090" i="2"/>
  <c r="AB565" i="2" s="1"/>
  <c r="M12356" i="2"/>
  <c r="S496" i="2" s="1"/>
  <c r="M12367" i="2"/>
  <c r="AD496" i="2" s="1"/>
  <c r="M12354" i="2"/>
  <c r="Q496" i="2" s="1"/>
  <c r="M8185" i="2"/>
  <c r="W329" i="2" s="1"/>
  <c r="M8198" i="2"/>
  <c r="AJ329" i="2" s="1"/>
  <c r="M8194" i="2"/>
  <c r="AF329" i="2" s="1"/>
  <c r="M9011" i="2"/>
  <c r="X362" i="2" s="1"/>
  <c r="M9017" i="2"/>
  <c r="AD362" i="2" s="1"/>
  <c r="M9023" i="2"/>
  <c r="AJ362" i="2" s="1"/>
  <c r="M20423" i="2"/>
  <c r="AJ818" i="2" s="1"/>
  <c r="M20413" i="2"/>
  <c r="Z818" i="2" s="1"/>
  <c r="M20422" i="2"/>
  <c r="AI818" i="2" s="1"/>
  <c r="M4552" i="2"/>
  <c r="O184" i="2" s="1"/>
  <c r="M4568" i="2"/>
  <c r="AE184" i="2" s="1"/>
  <c r="M21223" i="2"/>
  <c r="AJ850" i="2" s="1"/>
  <c r="M21214" i="2"/>
  <c r="AA850" i="2" s="1"/>
  <c r="M3556" i="2"/>
  <c r="S144" i="2" s="1"/>
  <c r="M3553" i="2"/>
  <c r="P144" i="2" s="1"/>
  <c r="M3575" i="2"/>
  <c r="AL144" i="2" s="1"/>
  <c r="M3570" i="2"/>
  <c r="AG144" i="2" s="1"/>
  <c r="M7271" i="2"/>
  <c r="AH292" i="2" s="1"/>
  <c r="M7264" i="2"/>
  <c r="AA292" i="2" s="1"/>
  <c r="M7270" i="2"/>
  <c r="AG292" i="2" s="1"/>
  <c r="M1183" i="2"/>
  <c r="U49" i="2" s="1"/>
  <c r="M1185" i="2"/>
  <c r="W49" i="2" s="1"/>
  <c r="M1198" i="2"/>
  <c r="AJ49" i="2" s="1"/>
  <c r="M7178" i="2"/>
  <c r="P289" i="2" s="1"/>
  <c r="M7188" i="2"/>
  <c r="Z289" i="2" s="1"/>
  <c r="M7185" i="2"/>
  <c r="W289" i="2" s="1"/>
  <c r="M15923" i="2"/>
  <c r="AJ638" i="2" s="1"/>
  <c r="M15917" i="2"/>
  <c r="AD638" i="2" s="1"/>
  <c r="M16708" i="2"/>
  <c r="U670" i="2" s="1"/>
  <c r="M16703" i="2"/>
  <c r="P670" i="2" s="1"/>
  <c r="M16706" i="2"/>
  <c r="S670" i="2" s="1"/>
  <c r="M12576" i="2"/>
  <c r="AM504" i="2" s="1"/>
  <c r="M12572" i="2"/>
  <c r="AI504" i="2" s="1"/>
  <c r="M12552" i="2"/>
  <c r="O504" i="2" s="1"/>
  <c r="M10280" i="2"/>
  <c r="R413" i="2" s="1"/>
  <c r="M10286" i="2"/>
  <c r="X413" i="2" s="1"/>
  <c r="M10292" i="2"/>
  <c r="AD413" i="2" s="1"/>
  <c r="M4107" i="2"/>
  <c r="T166" i="2" s="1"/>
  <c r="M4121" i="2"/>
  <c r="AH166" i="2" s="1"/>
  <c r="M4125" i="2"/>
  <c r="AL166" i="2" s="1"/>
  <c r="M4120" i="2"/>
  <c r="AG166" i="2" s="1"/>
  <c r="M11985" i="2"/>
  <c r="W481" i="2" s="1"/>
  <c r="M11981" i="2"/>
  <c r="S481" i="2" s="1"/>
  <c r="M11992" i="2"/>
  <c r="AD481" i="2" s="1"/>
  <c r="M23629" i="2"/>
  <c r="Q947" i="2" s="1"/>
  <c r="M23639" i="2"/>
  <c r="AA947" i="2" s="1"/>
  <c r="M23644" i="2"/>
  <c r="AF947" i="2" s="1"/>
  <c r="M11771" i="2"/>
  <c r="AH472" i="2" s="1"/>
  <c r="M11775" i="2"/>
  <c r="AL472" i="2" s="1"/>
  <c r="M11770" i="2"/>
  <c r="AG472" i="2" s="1"/>
  <c r="M11449" i="2"/>
  <c r="AK459" i="2" s="1"/>
  <c r="M11444" i="2"/>
  <c r="AF459" i="2" s="1"/>
  <c r="M11448" i="2"/>
  <c r="AJ459" i="2" s="1"/>
  <c r="M2743" i="2"/>
  <c r="AE111" i="2" s="1"/>
  <c r="M2740" i="2"/>
  <c r="AB111" i="2" s="1"/>
  <c r="M2746" i="2"/>
  <c r="AH111" i="2" s="1"/>
  <c r="M24705" i="2"/>
  <c r="R990" i="2" s="1"/>
  <c r="M24704" i="2"/>
  <c r="Q990" i="2" s="1"/>
  <c r="M12662" i="2"/>
  <c r="Y508" i="2" s="1"/>
  <c r="M12673" i="2"/>
  <c r="AJ508" i="2" s="1"/>
  <c r="M9478" i="2"/>
  <c r="P381" i="2" s="1"/>
  <c r="M9494" i="2"/>
  <c r="AF381" i="2" s="1"/>
  <c r="M9484" i="2"/>
  <c r="V381" i="2" s="1"/>
  <c r="M9483" i="2"/>
  <c r="U381" i="2" s="1"/>
  <c r="M23120" i="2"/>
  <c r="AG926" i="2" s="1"/>
  <c r="M23118" i="2"/>
  <c r="AE926" i="2" s="1"/>
  <c r="M23109" i="2"/>
  <c r="V926" i="2" s="1"/>
  <c r="M20725" i="2"/>
  <c r="AL830" i="2" s="1"/>
  <c r="M20713" i="2"/>
  <c r="Z830" i="2" s="1"/>
  <c r="M20719" i="2"/>
  <c r="AF830" i="2" s="1"/>
  <c r="M9194" i="2"/>
  <c r="AF369" i="2" s="1"/>
  <c r="M9198" i="2"/>
  <c r="AJ369" i="2" s="1"/>
  <c r="M9201" i="2"/>
  <c r="AM369" i="2" s="1"/>
  <c r="M2121" i="2"/>
  <c r="AH86" i="2" s="1"/>
  <c r="M2104" i="2"/>
  <c r="Q86" i="2" s="1"/>
  <c r="M2120" i="2"/>
  <c r="AG86" i="2" s="1"/>
  <c r="M10926" i="2"/>
  <c r="AM438" i="2" s="1"/>
  <c r="M10906" i="2"/>
  <c r="S438" i="2" s="1"/>
  <c r="M10902" i="2"/>
  <c r="O438" i="2" s="1"/>
  <c r="M18111" i="2"/>
  <c r="X726" i="2" s="1"/>
  <c r="M18102" i="2"/>
  <c r="O726" i="2" s="1"/>
  <c r="M18116" i="2"/>
  <c r="AC726" i="2" s="1"/>
  <c r="M10828" i="2"/>
  <c r="P435" i="2" s="1"/>
  <c r="M1358" i="2"/>
  <c r="U56" i="2" s="1"/>
  <c r="M1368" i="2"/>
  <c r="AE56" i="2" s="1"/>
  <c r="M1371" i="2"/>
  <c r="AH56" i="2" s="1"/>
  <c r="M8383" i="2"/>
  <c r="U337" i="2" s="1"/>
  <c r="M8399" i="2"/>
  <c r="AK337" i="2" s="1"/>
  <c r="M8382" i="2"/>
  <c r="T337" i="2" s="1"/>
  <c r="M3733" i="2"/>
  <c r="U151" i="2" s="1"/>
  <c r="M3728" i="2"/>
  <c r="P151" i="2" s="1"/>
  <c r="M3731" i="2"/>
  <c r="S151" i="2" s="1"/>
  <c r="M9107" i="2"/>
  <c r="T366" i="2" s="1"/>
  <c r="M9117" i="2"/>
  <c r="AD366" i="2" s="1"/>
  <c r="M9106" i="2"/>
  <c r="S366" i="2" s="1"/>
  <c r="M10472" i="2"/>
  <c r="AI420" i="2" s="1"/>
  <c r="M10455" i="2"/>
  <c r="R420" i="2" s="1"/>
  <c r="M10466" i="2"/>
  <c r="AC420" i="2" s="1"/>
  <c r="M17242" i="2"/>
  <c r="AD691" i="2" s="1"/>
  <c r="M17229" i="2"/>
  <c r="Q691" i="2" s="1"/>
  <c r="M17243" i="2"/>
  <c r="AE691" i="2" s="1"/>
  <c r="M829" i="2"/>
  <c r="Q35" i="2" s="1"/>
  <c r="M831" i="2"/>
  <c r="S35" i="2" s="1"/>
  <c r="M828" i="2"/>
  <c r="P35" i="2" s="1"/>
  <c r="M5662" i="2"/>
  <c r="Y228" i="2" s="1"/>
  <c r="M5676" i="2"/>
  <c r="AM228" i="2" s="1"/>
  <c r="M5656" i="2"/>
  <c r="S228" i="2" s="1"/>
  <c r="M6068" i="2"/>
  <c r="AE244" i="2" s="1"/>
  <c r="M6073" i="2"/>
  <c r="AJ244" i="2" s="1"/>
  <c r="M4909" i="2"/>
  <c r="V198" i="2" s="1"/>
  <c r="M4904" i="2"/>
  <c r="Q198" i="2" s="1"/>
  <c r="M4907" i="2"/>
  <c r="T198" i="2" s="1"/>
  <c r="M15280" i="2"/>
  <c r="R613" i="2" s="1"/>
  <c r="M15282" i="2"/>
  <c r="T613" i="2" s="1"/>
  <c r="M15279" i="2"/>
  <c r="Q613" i="2" s="1"/>
  <c r="M3550" i="2"/>
  <c r="AL143" i="2" s="1"/>
  <c r="M3533" i="2"/>
  <c r="U143" i="2" s="1"/>
  <c r="M3528" i="2"/>
  <c r="P143" i="2" s="1"/>
  <c r="M5309" i="2"/>
  <c r="V214" i="2" s="1"/>
  <c r="M5304" i="2"/>
  <c r="Q214" i="2" s="1"/>
  <c r="M5307" i="2"/>
  <c r="T214" i="2" s="1"/>
  <c r="M10668" i="2"/>
  <c r="AE428" i="2" s="1"/>
  <c r="M10669" i="2"/>
  <c r="AF428" i="2" s="1"/>
  <c r="M2683" i="2"/>
  <c r="U109" i="2" s="1"/>
  <c r="M2699" i="2"/>
  <c r="AK109" i="2" s="1"/>
  <c r="M2682" i="2"/>
  <c r="T109" i="2" s="1"/>
  <c r="M21829" i="2"/>
  <c r="Q875" i="2" s="1"/>
  <c r="M21827" i="2"/>
  <c r="O875" i="2" s="1"/>
  <c r="M21846" i="2"/>
  <c r="AH875" i="2" s="1"/>
  <c r="M21834" i="2"/>
  <c r="V875" i="2" s="1"/>
  <c r="M20046" i="2"/>
  <c r="AH803" i="2" s="1"/>
  <c r="M20036" i="2"/>
  <c r="X803" i="2" s="1"/>
  <c r="M20027" i="2"/>
  <c r="O803" i="2" s="1"/>
  <c r="M6131" i="2"/>
  <c r="S247" i="2" s="1"/>
  <c r="M6145" i="2"/>
  <c r="AG247" i="2" s="1"/>
  <c r="M6149" i="2"/>
  <c r="AK247" i="2" s="1"/>
  <c r="M5354" i="2"/>
  <c r="Q216" i="2" s="1"/>
  <c r="M5364" i="2"/>
  <c r="AA216" i="2" s="1"/>
  <c r="M5353" i="2"/>
  <c r="P216" i="2" s="1"/>
  <c r="M4152" i="2"/>
  <c r="O168" i="2" s="1"/>
  <c r="M4168" i="2"/>
  <c r="AE168" i="2" s="1"/>
  <c r="M4159" i="2"/>
  <c r="V168" i="2" s="1"/>
  <c r="M2790" i="2"/>
  <c r="AB113" i="2" s="1"/>
  <c r="M2781" i="2"/>
  <c r="S113" i="2" s="1"/>
  <c r="M2791" i="2"/>
  <c r="AC113" i="2" s="1"/>
  <c r="M8321" i="2"/>
  <c r="AH334" i="2" s="1"/>
  <c r="M8317" i="2"/>
  <c r="AD334" i="2" s="1"/>
  <c r="M8319" i="2"/>
  <c r="AF334" i="2" s="1"/>
  <c r="M14869" i="2"/>
  <c r="AF596" i="2" s="1"/>
  <c r="M14862" i="2"/>
  <c r="Y596" i="2" s="1"/>
  <c r="M14876" i="2"/>
  <c r="AM596" i="2" s="1"/>
  <c r="M2151" i="2"/>
  <c r="AM87" i="2" s="1"/>
  <c r="M2140" i="2"/>
  <c r="AB87" i="2" s="1"/>
  <c r="M2146" i="2"/>
  <c r="AH87" i="2" s="1"/>
  <c r="M15172" i="2"/>
  <c r="AI608" i="2" s="1"/>
  <c r="M15155" i="2"/>
  <c r="R608" i="2" s="1"/>
  <c r="M15166" i="2"/>
  <c r="AC608" i="2" s="1"/>
  <c r="M21233" i="2"/>
  <c r="U851" i="2" s="1"/>
  <c r="M21228" i="2"/>
  <c r="P851" i="2" s="1"/>
  <c r="M21231" i="2"/>
  <c r="S851" i="2" s="1"/>
  <c r="M18247" i="2"/>
  <c r="AI731" i="2" s="1"/>
  <c r="M18230" i="2"/>
  <c r="R731" i="2" s="1"/>
  <c r="M18234" i="2"/>
  <c r="V731" i="2" s="1"/>
  <c r="M21610" i="2"/>
  <c r="W866" i="2" s="1"/>
  <c r="M21624" i="2"/>
  <c r="AK866" i="2" s="1"/>
  <c r="M14776" i="2"/>
  <c r="AM592" i="2" s="1"/>
  <c r="M14772" i="2"/>
  <c r="AI592" i="2" s="1"/>
  <c r="M14755" i="2"/>
  <c r="R592" i="2" s="1"/>
  <c r="M685" i="2"/>
  <c r="W29" i="2" s="1"/>
  <c r="M687" i="2"/>
  <c r="Y29" i="2" s="1"/>
  <c r="M692" i="2"/>
  <c r="AD29" i="2" s="1"/>
  <c r="M4511" i="2"/>
  <c r="X182" i="2" s="1"/>
  <c r="M4522" i="2"/>
  <c r="AI182" i="2" s="1"/>
  <c r="M6109" i="2"/>
  <c r="V246" i="2" s="1"/>
  <c r="M6104" i="2"/>
  <c r="Q246" i="2" s="1"/>
  <c r="M6107" i="2"/>
  <c r="T246" i="2" s="1"/>
  <c r="M6121" i="2"/>
  <c r="AH246" i="2" s="1"/>
  <c r="M8038" i="2"/>
  <c r="Z323" i="2" s="1"/>
  <c r="M8050" i="2"/>
  <c r="AL323" i="2" s="1"/>
  <c r="M8036" i="2"/>
  <c r="X323" i="2" s="1"/>
  <c r="M9791" i="2"/>
  <c r="AC393" i="2" s="1"/>
  <c r="M9784" i="2"/>
  <c r="V393" i="2" s="1"/>
  <c r="M9790" i="2"/>
  <c r="AB393" i="2" s="1"/>
  <c r="M21044" i="2"/>
  <c r="AF843" i="2" s="1"/>
  <c r="M21035" i="2"/>
  <c r="W843" i="2" s="1"/>
  <c r="M21040" i="2"/>
  <c r="AB843" i="2" s="1"/>
  <c r="M11240" i="2"/>
  <c r="AB451" i="2" s="1"/>
  <c r="M11246" i="2"/>
  <c r="AH451" i="2" s="1"/>
  <c r="M11236" i="2"/>
  <c r="X451" i="2" s="1"/>
  <c r="M13284" i="2"/>
  <c r="V533" i="2" s="1"/>
  <c r="M13279" i="2"/>
  <c r="Q533" i="2" s="1"/>
  <c r="M13282" i="2"/>
  <c r="T533" i="2" s="1"/>
  <c r="M24816" i="2"/>
  <c r="AC994" i="2" s="1"/>
  <c r="M24822" i="2"/>
  <c r="AI994" i="2" s="1"/>
  <c r="M24815" i="2"/>
  <c r="AB994" i="2" s="1"/>
  <c r="M14026" i="2"/>
  <c r="AM562" i="2" s="1"/>
  <c r="M14011" i="2"/>
  <c r="X562" i="2" s="1"/>
  <c r="M14002" i="2"/>
  <c r="O562" i="2" s="1"/>
  <c r="M3444" i="2"/>
  <c r="AF139" i="2" s="1"/>
  <c r="M3441" i="2"/>
  <c r="AC139" i="2" s="1"/>
  <c r="M3447" i="2"/>
  <c r="AI139" i="2" s="1"/>
  <c r="M3440" i="2"/>
  <c r="AB139" i="2" s="1"/>
  <c r="M9304" i="2"/>
  <c r="Q374" i="2" s="1"/>
  <c r="M9325" i="2"/>
  <c r="AL374" i="2" s="1"/>
  <c r="M9303" i="2"/>
  <c r="P374" i="2" s="1"/>
  <c r="M5389" i="2"/>
  <c r="AA217" i="2" s="1"/>
  <c r="M5378" i="2"/>
  <c r="P217" i="2" s="1"/>
  <c r="M19589" i="2"/>
  <c r="AA785" i="2" s="1"/>
  <c r="M19598" i="2"/>
  <c r="AJ785" i="2" s="1"/>
  <c r="M19588" i="2"/>
  <c r="Z785" i="2" s="1"/>
  <c r="M20472" i="2"/>
  <c r="AI820" i="2" s="1"/>
  <c r="M20452" i="2"/>
  <c r="O820" i="2" s="1"/>
  <c r="M20466" i="2"/>
  <c r="AC820" i="2" s="1"/>
  <c r="M24531" i="2"/>
  <c r="S983" i="2" s="1"/>
  <c r="M24541" i="2"/>
  <c r="AC983" i="2" s="1"/>
  <c r="M24546" i="2"/>
  <c r="AH983" i="2" s="1"/>
  <c r="M21570" i="2"/>
  <c r="AG864" i="2" s="1"/>
  <c r="M21574" i="2"/>
  <c r="AK864" i="2" s="1"/>
  <c r="M21569" i="2"/>
  <c r="AF864" i="2" s="1"/>
  <c r="M1120" i="2"/>
  <c r="AG46" i="2" s="1"/>
  <c r="M1110" i="2"/>
  <c r="W46" i="2" s="1"/>
  <c r="M1109" i="2"/>
  <c r="V46" i="2" s="1"/>
  <c r="M13499" i="2"/>
  <c r="AK541" i="2" s="1"/>
  <c r="M13488" i="2"/>
  <c r="Z541" i="2" s="1"/>
  <c r="M13494" i="2"/>
  <c r="AF541" i="2" s="1"/>
  <c r="M13487" i="2"/>
  <c r="Y541" i="2" s="1"/>
  <c r="M20398" i="2"/>
  <c r="AJ817" i="2" s="1"/>
  <c r="M20388" i="2"/>
  <c r="Z817" i="2" s="1"/>
  <c r="M20394" i="2"/>
  <c r="AF817" i="2" s="1"/>
  <c r="M22339" i="2"/>
  <c r="AA895" i="2" s="1"/>
  <c r="M22330" i="2"/>
  <c r="R895" i="2" s="1"/>
  <c r="M22340" i="2"/>
  <c r="AB895" i="2" s="1"/>
  <c r="M17151" i="2"/>
  <c r="AM687" i="2" s="1"/>
  <c r="M17142" i="2"/>
  <c r="AD687" i="2" s="1"/>
  <c r="M17130" i="2"/>
  <c r="R687" i="2" s="1"/>
  <c r="M16987" i="2"/>
  <c r="Y681" i="2" s="1"/>
  <c r="M16992" i="2"/>
  <c r="AD681" i="2" s="1"/>
  <c r="M22681" i="2"/>
  <c r="S909" i="2" s="1"/>
  <c r="M22694" i="2"/>
  <c r="AF909" i="2" s="1"/>
  <c r="M22698" i="2"/>
  <c r="AJ909" i="2" s="1"/>
  <c r="M15135" i="2"/>
  <c r="W607" i="2" s="1"/>
  <c r="M15149" i="2"/>
  <c r="AK607" i="2" s="1"/>
  <c r="M15144" i="2"/>
  <c r="AF607" i="2" s="1"/>
  <c r="M21273" i="2"/>
  <c r="AJ852" i="2" s="1"/>
  <c r="M21276" i="2"/>
  <c r="AM852" i="2" s="1"/>
  <c r="M21267" i="2"/>
  <c r="AD852" i="2" s="1"/>
  <c r="M22738" i="2"/>
  <c r="Z911" i="2" s="1"/>
  <c r="M22737" i="2"/>
  <c r="Y911" i="2" s="1"/>
  <c r="M22735" i="2"/>
  <c r="W911" i="2" s="1"/>
  <c r="M16774" i="2"/>
  <c r="AK672" i="2" s="1"/>
  <c r="M16769" i="2"/>
  <c r="AF672" i="2" s="1"/>
  <c r="M16773" i="2"/>
  <c r="AJ672" i="2" s="1"/>
  <c r="M3818" i="2"/>
  <c r="AE154" i="2" s="1"/>
  <c r="M3804" i="2"/>
  <c r="Q154" i="2" s="1"/>
  <c r="M5881" i="2"/>
  <c r="S237" i="2" s="1"/>
  <c r="M5887" i="2"/>
  <c r="Y237" i="2" s="1"/>
  <c r="M5898" i="2"/>
  <c r="AJ237" i="2" s="1"/>
  <c r="M8583" i="2"/>
  <c r="U345" i="2" s="1"/>
  <c r="M8599" i="2"/>
  <c r="AK345" i="2" s="1"/>
  <c r="M8582" i="2"/>
  <c r="T345" i="2" s="1"/>
  <c r="M22536" i="2"/>
  <c r="X903" i="2" s="1"/>
  <c r="M22550" i="2"/>
  <c r="AL903" i="2" s="1"/>
  <c r="M22530" i="2"/>
  <c r="R903" i="2" s="1"/>
  <c r="M19995" i="2"/>
  <c r="AG801" i="2" s="1"/>
  <c r="M19998" i="2"/>
  <c r="AJ801" i="2" s="1"/>
  <c r="M21548" i="2"/>
  <c r="AJ863" i="2" s="1"/>
  <c r="M21534" i="2"/>
  <c r="V863" i="2" s="1"/>
  <c r="M21478" i="2"/>
  <c r="P861" i="2" s="1"/>
  <c r="M21494" i="2"/>
  <c r="AF861" i="2" s="1"/>
  <c r="M21485" i="2"/>
  <c r="W861" i="2" s="1"/>
  <c r="M21483" i="2"/>
  <c r="U861" i="2" s="1"/>
  <c r="M17159" i="2"/>
  <c r="V688" i="2" s="1"/>
  <c r="M17175" i="2"/>
  <c r="AL688" i="2" s="1"/>
  <c r="M17158" i="2"/>
  <c r="U688" i="2" s="1"/>
  <c r="M24745" i="2"/>
  <c r="AG991" i="2" s="1"/>
  <c r="M24749" i="2"/>
  <c r="AK991" i="2" s="1"/>
  <c r="M24732" i="2"/>
  <c r="T991" i="2" s="1"/>
  <c r="M24157" i="2"/>
  <c r="T968" i="2" s="1"/>
  <c r="M24163" i="2"/>
  <c r="Z968" i="2" s="1"/>
  <c r="M24174" i="2"/>
  <c r="AK968" i="2" s="1"/>
  <c r="M20096" i="2"/>
  <c r="AH805" i="2" s="1"/>
  <c r="M20084" i="2"/>
  <c r="V805" i="2" s="1"/>
  <c r="M20090" i="2"/>
  <c r="AB805" i="2" s="1"/>
  <c r="M17371" i="2"/>
  <c r="AH696" i="2" s="1"/>
  <c r="M17361" i="2"/>
  <c r="X696" i="2" s="1"/>
  <c r="M17354" i="2"/>
  <c r="Q696" i="2" s="1"/>
  <c r="M23473" i="2"/>
  <c r="AJ940" i="2" s="1"/>
  <c r="M23456" i="2"/>
  <c r="S940" i="2" s="1"/>
  <c r="M23453" i="2"/>
  <c r="P940" i="2" s="1"/>
  <c r="M16149" i="2"/>
  <c r="AK647" i="2" s="1"/>
  <c r="M16132" i="2"/>
  <c r="T647" i="2" s="1"/>
  <c r="M16135" i="2"/>
  <c r="W647" i="2" s="1"/>
  <c r="M19934" i="2"/>
  <c r="V799" i="2" s="1"/>
  <c r="M19929" i="2"/>
  <c r="Q799" i="2" s="1"/>
  <c r="M19943" i="2"/>
  <c r="AE799" i="2" s="1"/>
  <c r="M19941" i="2"/>
  <c r="AC799" i="2" s="1"/>
  <c r="M18896" i="2"/>
  <c r="AH757" i="2" s="1"/>
  <c r="M18884" i="2"/>
  <c r="V757" i="2" s="1"/>
  <c r="M18890" i="2"/>
  <c r="AB757" i="2" s="1"/>
  <c r="M24364" i="2"/>
  <c r="AA976" i="2" s="1"/>
  <c r="M24357" i="2"/>
  <c r="T976" i="2" s="1"/>
  <c r="M24362" i="2"/>
  <c r="Y976" i="2" s="1"/>
  <c r="M23681" i="2"/>
  <c r="S949" i="2" s="1"/>
  <c r="M23677" i="2"/>
  <c r="O949" i="2" s="1"/>
  <c r="M23698" i="2"/>
  <c r="AJ949" i="2" s="1"/>
  <c r="M21942" i="2"/>
  <c r="AD879" i="2" s="1"/>
  <c r="M21946" i="2"/>
  <c r="AH879" i="2" s="1"/>
  <c r="M21947" i="2"/>
  <c r="AI879" i="2" s="1"/>
  <c r="M22253" i="2"/>
  <c r="P892" i="2" s="1"/>
  <c r="M22269" i="2"/>
  <c r="AF892" i="2" s="1"/>
  <c r="M22259" i="2"/>
  <c r="V892" i="2" s="1"/>
  <c r="M19052" i="2"/>
  <c r="O764" i="2" s="1"/>
  <c r="M19066" i="2"/>
  <c r="AC764" i="2" s="1"/>
  <c r="M20954" i="2"/>
  <c r="Q840" i="2" s="1"/>
  <c r="M20967" i="2"/>
  <c r="AD840" i="2" s="1"/>
  <c r="M20966" i="2"/>
  <c r="AC840" i="2" s="1"/>
  <c r="M18775" i="2"/>
  <c r="AL752" i="2" s="1"/>
  <c r="M18764" i="2"/>
  <c r="AA752" i="2" s="1"/>
  <c r="M18770" i="2"/>
  <c r="AG752" i="2" s="1"/>
  <c r="M18763" i="2"/>
  <c r="Z752" i="2" s="1"/>
  <c r="M24194" i="2"/>
  <c r="AF969" i="2" s="1"/>
  <c r="M24201" i="2"/>
  <c r="AM969" i="2" s="1"/>
  <c r="M11270" i="2"/>
  <c r="AG452" i="2" s="1"/>
  <c r="M11268" i="2"/>
  <c r="AE452" i="2" s="1"/>
  <c r="M11253" i="2"/>
  <c r="P452" i="2" s="1"/>
  <c r="M16500" i="2"/>
  <c r="AL661" i="2" s="1"/>
  <c r="M16495" i="2"/>
  <c r="AG661" i="2" s="1"/>
  <c r="M16478" i="2"/>
  <c r="P661" i="2" s="1"/>
  <c r="M11046" i="2"/>
  <c r="AH443" i="2" s="1"/>
  <c r="M11036" i="2"/>
  <c r="X443" i="2" s="1"/>
  <c r="M11045" i="2"/>
  <c r="AG443" i="2" s="1"/>
  <c r="M2461" i="2"/>
  <c r="X100" i="2" s="1"/>
  <c r="M2471" i="2"/>
  <c r="AH100" i="2" s="1"/>
  <c r="M2468" i="2"/>
  <c r="AE100" i="2" s="1"/>
  <c r="M720" i="2"/>
  <c r="AG30" i="2" s="1"/>
  <c r="M709" i="2"/>
  <c r="V30" i="2" s="1"/>
  <c r="M10110" i="2"/>
  <c r="W406" i="2" s="1"/>
  <c r="M10108" i="2"/>
  <c r="U406" i="2" s="1"/>
  <c r="M10109" i="2"/>
  <c r="V406" i="2" s="1"/>
  <c r="M10107" i="2"/>
  <c r="T406" i="2" s="1"/>
  <c r="M24041" i="2"/>
  <c r="AC963" i="2" s="1"/>
  <c r="M8656" i="2"/>
  <c r="S348" i="2" s="1"/>
  <c r="M8652" i="2"/>
  <c r="O348" i="2" s="1"/>
  <c r="M8672" i="2"/>
  <c r="AI348" i="2" s="1"/>
  <c r="M5810" i="2"/>
  <c r="W234" i="2" s="1"/>
  <c r="M5812" i="2"/>
  <c r="Y234" i="2" s="1"/>
  <c r="M5817" i="2"/>
  <c r="AD234" i="2" s="1"/>
  <c r="M5918" i="2"/>
  <c r="AE238" i="2" s="1"/>
  <c r="M5909" i="2"/>
  <c r="V238" i="2" s="1"/>
  <c r="M5904" i="2"/>
  <c r="Q238" i="2" s="1"/>
  <c r="M16075" i="2"/>
  <c r="AL644" i="2" s="1"/>
  <c r="M16064" i="2"/>
  <c r="AA644" i="2" s="1"/>
  <c r="M16070" i="2"/>
  <c r="AG644" i="2" s="1"/>
  <c r="M5633" i="2"/>
  <c r="U227" i="2" s="1"/>
  <c r="M5639" i="2"/>
  <c r="AA227" i="2" s="1"/>
  <c r="M5650" i="2"/>
  <c r="AL227" i="2" s="1"/>
  <c r="M3111" i="2"/>
  <c r="X126" i="2" s="1"/>
  <c r="M3118" i="2"/>
  <c r="AE126" i="2" s="1"/>
  <c r="M11926" i="2"/>
  <c r="AM478" i="2" s="1"/>
  <c r="M11906" i="2"/>
  <c r="S478" i="2" s="1"/>
  <c r="M11923" i="2"/>
  <c r="AJ478" i="2" s="1"/>
  <c r="M8758" i="2"/>
  <c r="U352" i="2" s="1"/>
  <c r="M8771" i="2"/>
  <c r="AH352" i="2" s="1"/>
  <c r="M8756" i="2"/>
  <c r="S352" i="2" s="1"/>
  <c r="M19634" i="2"/>
  <c r="V787" i="2" s="1"/>
  <c r="M19640" i="2"/>
  <c r="AB787" i="2" s="1"/>
  <c r="M8282" i="2"/>
  <c r="T333" i="2" s="1"/>
  <c r="M8301" i="2"/>
  <c r="AM333" i="2" s="1"/>
  <c r="M8281" i="2"/>
  <c r="S333" i="2" s="1"/>
  <c r="M12524" i="2"/>
  <c r="AK502" i="2" s="1"/>
  <c r="M12519" i="2"/>
  <c r="AF502" i="2" s="1"/>
  <c r="M19704" i="2"/>
  <c r="Q790" i="2" s="1"/>
  <c r="M19720" i="2"/>
  <c r="AG790" i="2" s="1"/>
  <c r="M19703" i="2"/>
  <c r="P790" i="2" s="1"/>
  <c r="M7033" i="2"/>
  <c r="U283" i="2" s="1"/>
  <c r="M7039" i="2"/>
  <c r="AA283" i="2" s="1"/>
  <c r="M7050" i="2"/>
  <c r="AL283" i="2" s="1"/>
  <c r="M11471" i="2"/>
  <c r="AH460" i="2" s="1"/>
  <c r="M11459" i="2"/>
  <c r="V460" i="2" s="1"/>
  <c r="M9157" i="2"/>
  <c r="T368" i="2" s="1"/>
  <c r="M9167" i="2"/>
  <c r="AD368" i="2" s="1"/>
  <c r="M9172" i="2"/>
  <c r="AI368" i="2" s="1"/>
  <c r="M9163" i="2"/>
  <c r="Z368" i="2" s="1"/>
  <c r="M22422" i="2"/>
  <c r="AI898" i="2" s="1"/>
  <c r="M22416" i="2"/>
  <c r="AC898" i="2" s="1"/>
  <c r="M6899" i="2"/>
  <c r="AK277" i="2" s="1"/>
  <c r="M6890" i="2"/>
  <c r="AB277" i="2" s="1"/>
  <c r="M6900" i="2"/>
  <c r="AL277" i="2" s="1"/>
  <c r="M11532" i="2"/>
  <c r="T463" i="2" s="1"/>
  <c r="M11541" i="2"/>
  <c r="AC463" i="2" s="1"/>
  <c r="M11531" i="2"/>
  <c r="S463" i="2" s="1"/>
  <c r="M21308" i="2"/>
  <c r="U854" i="2" s="1"/>
  <c r="M21324" i="2"/>
  <c r="AK854" i="2" s="1"/>
  <c r="M21307" i="2"/>
  <c r="T854" i="2" s="1"/>
  <c r="M17516" i="2"/>
  <c r="AC702" i="2" s="1"/>
  <c r="M17509" i="2"/>
  <c r="V702" i="2" s="1"/>
  <c r="M17515" i="2"/>
  <c r="AB702" i="2" s="1"/>
  <c r="M1987" i="2"/>
  <c r="Y81" i="2" s="1"/>
  <c r="M1992" i="2"/>
  <c r="AD81" i="2" s="1"/>
  <c r="M14696" i="2"/>
  <c r="AH589" i="2" s="1"/>
  <c r="M14684" i="2"/>
  <c r="V589" i="2" s="1"/>
  <c r="M8904" i="2"/>
  <c r="Q358" i="2" s="1"/>
  <c r="M8921" i="2"/>
  <c r="AH358" i="2" s="1"/>
  <c r="M8915" i="2"/>
  <c r="AB358" i="2" s="1"/>
  <c r="M8919" i="2"/>
  <c r="AF358" i="2" s="1"/>
  <c r="M4641" i="2"/>
  <c r="AC187" i="2" s="1"/>
  <c r="M4647" i="2"/>
  <c r="AI187" i="2" s="1"/>
  <c r="M2206" i="2"/>
  <c r="S90" i="2" s="1"/>
  <c r="M2220" i="2"/>
  <c r="AG90" i="2" s="1"/>
  <c r="M24318" i="2"/>
  <c r="AE974" i="2" s="1"/>
  <c r="M24316" i="2"/>
  <c r="AC974" i="2" s="1"/>
  <c r="M24317" i="2"/>
  <c r="AD974" i="2" s="1"/>
  <c r="M5756" i="2"/>
  <c r="S232" i="2" s="1"/>
  <c r="M5753" i="2"/>
  <c r="P232" i="2" s="1"/>
  <c r="M7346" i="2"/>
  <c r="AH295" i="2" s="1"/>
  <c r="M7350" i="2"/>
  <c r="AL295" i="2" s="1"/>
  <c r="M7333" i="2"/>
  <c r="U295" i="2" s="1"/>
  <c r="M14923" i="2"/>
  <c r="AJ598" i="2" s="1"/>
  <c r="M14926" i="2"/>
  <c r="AM598" i="2" s="1"/>
  <c r="M13858" i="2"/>
  <c r="U556" i="2" s="1"/>
  <c r="M13864" i="2"/>
  <c r="AA556" i="2" s="1"/>
  <c r="M13857" i="2"/>
  <c r="T556" i="2" s="1"/>
  <c r="M14487" i="2"/>
  <c r="Y581" i="2" s="1"/>
  <c r="M14492" i="2"/>
  <c r="AD581" i="2" s="1"/>
  <c r="M3949" i="2"/>
  <c r="AK159" i="2" s="1"/>
  <c r="M3935" i="2"/>
  <c r="W159" i="2" s="1"/>
  <c r="M11839" i="2"/>
  <c r="AA475" i="2" s="1"/>
  <c r="M11832" i="2"/>
  <c r="T475" i="2" s="1"/>
  <c r="M12082" i="2"/>
  <c r="T485" i="2" s="1"/>
  <c r="M12085" i="2"/>
  <c r="W485" i="2" s="1"/>
  <c r="M12099" i="2"/>
  <c r="AK485" i="2" s="1"/>
  <c r="M13115" i="2"/>
  <c r="AB526" i="2" s="1"/>
  <c r="M13104" i="2"/>
  <c r="Q526" i="2" s="1"/>
  <c r="M13118" i="2"/>
  <c r="AE526" i="2" s="1"/>
  <c r="M9203" i="2"/>
  <c r="P370" i="2" s="1"/>
  <c r="M9213" i="2"/>
  <c r="Z370" i="2" s="1"/>
  <c r="M13812" i="2"/>
  <c r="Y554" i="2" s="1"/>
  <c r="M13826" i="2"/>
  <c r="AM554" i="2" s="1"/>
  <c r="M13811" i="2"/>
  <c r="X554" i="2" s="1"/>
  <c r="M6470" i="2"/>
  <c r="AG260" i="2" s="1"/>
  <c r="M6453" i="2"/>
  <c r="P260" i="2" s="1"/>
  <c r="M6469" i="2"/>
  <c r="AF260" i="2" s="1"/>
  <c r="M15452" i="2"/>
  <c r="O620" i="2" s="1"/>
  <c r="M15456" i="2"/>
  <c r="S620" i="2" s="1"/>
  <c r="M13383" i="2"/>
  <c r="U537" i="2" s="1"/>
  <c r="M13399" i="2"/>
  <c r="AK537" i="2" s="1"/>
  <c r="M13382" i="2"/>
  <c r="T537" i="2" s="1"/>
  <c r="M1351" i="2"/>
  <c r="AM55" i="2" s="1"/>
  <c r="M1348" i="2"/>
  <c r="AJ55" i="2" s="1"/>
  <c r="M9626" i="2"/>
  <c r="AM386" i="2" s="1"/>
  <c r="M9622" i="2"/>
  <c r="AI386" i="2" s="1"/>
  <c r="M9602" i="2"/>
  <c r="O386" i="2" s="1"/>
  <c r="M21433" i="2"/>
  <c r="U859" i="2" s="1"/>
  <c r="M21449" i="2"/>
  <c r="AK859" i="2" s="1"/>
  <c r="M21432" i="2"/>
  <c r="T859" i="2" s="1"/>
  <c r="M22036" i="2"/>
  <c r="X883" i="2" s="1"/>
  <c r="M22041" i="2"/>
  <c r="AC883" i="2" s="1"/>
  <c r="M13979" i="2"/>
  <c r="Q561" i="2" s="1"/>
  <c r="M13983" i="2"/>
  <c r="U561" i="2" s="1"/>
  <c r="M13996" i="2"/>
  <c r="AH561" i="2" s="1"/>
  <c r="M15076" i="2"/>
  <c r="AM604" i="2" s="1"/>
  <c r="M15067" i="2"/>
  <c r="AD604" i="2" s="1"/>
  <c r="M15052" i="2"/>
  <c r="O604" i="2" s="1"/>
  <c r="M14375" i="2"/>
  <c r="AL576" i="2" s="1"/>
  <c r="M14365" i="2"/>
  <c r="AB576" i="2" s="1"/>
  <c r="M14374" i="2"/>
  <c r="AK576" i="2" s="1"/>
  <c r="M14364" i="2"/>
  <c r="AA576" i="2" s="1"/>
  <c r="M4020" i="2"/>
  <c r="AG162" i="2" s="1"/>
  <c r="M4025" i="2"/>
  <c r="AL162" i="2" s="1"/>
  <c r="M4008" i="2"/>
  <c r="U162" i="2" s="1"/>
  <c r="M6094" i="2"/>
  <c r="AF245" i="2" s="1"/>
  <c r="M24225" i="2"/>
  <c r="AL970" i="2" s="1"/>
  <c r="M24220" i="2"/>
  <c r="AG970" i="2" s="1"/>
  <c r="M24203" i="2"/>
  <c r="P970" i="2" s="1"/>
  <c r="M10974" i="2"/>
  <c r="AK440" i="2" s="1"/>
  <c r="M10964" i="2"/>
  <c r="AA440" i="2" s="1"/>
  <c r="M10973" i="2"/>
  <c r="AJ440" i="2" s="1"/>
  <c r="M4409" i="2"/>
  <c r="V178" i="2" s="1"/>
  <c r="M4415" i="2"/>
  <c r="AB178" i="2" s="1"/>
  <c r="M4404" i="2"/>
  <c r="Q178" i="2" s="1"/>
  <c r="M9944" i="2"/>
  <c r="AF399" i="2" s="1"/>
  <c r="M9935" i="2"/>
  <c r="W399" i="2" s="1"/>
  <c r="M9951" i="2"/>
  <c r="AM399" i="2" s="1"/>
  <c r="M1631" i="2"/>
  <c r="S67" i="2" s="1"/>
  <c r="M1641" i="2"/>
  <c r="AC67" i="2" s="1"/>
  <c r="M1646" i="2"/>
  <c r="AH67" i="2" s="1"/>
  <c r="M8479" i="2"/>
  <c r="Q341" i="2" s="1"/>
  <c r="M8477" i="2"/>
  <c r="O341" i="2" s="1"/>
  <c r="M8497" i="2"/>
  <c r="AI341" i="2" s="1"/>
  <c r="M3518" i="2"/>
  <c r="AE142" i="2" s="1"/>
  <c r="M3509" i="2"/>
  <c r="V142" i="2" s="1"/>
  <c r="M3504" i="2"/>
  <c r="Q142" i="2" s="1"/>
  <c r="M24427" i="2"/>
  <c r="O979" i="2" s="1"/>
  <c r="M24432" i="2"/>
  <c r="T979" i="2" s="1"/>
  <c r="M24438" i="2"/>
  <c r="Z979" i="2" s="1"/>
  <c r="M24449" i="2"/>
  <c r="AK979" i="2" s="1"/>
  <c r="M6863" i="2"/>
  <c r="Z276" i="2" s="1"/>
  <c r="M6874" i="2"/>
  <c r="AK276" i="2" s="1"/>
  <c r="M6862" i="2"/>
  <c r="Y276" i="2" s="1"/>
  <c r="M4309" i="2"/>
  <c r="V174" i="2" s="1"/>
  <c r="M4304" i="2"/>
  <c r="Q174" i="2" s="1"/>
  <c r="M4307" i="2"/>
  <c r="T174" i="2" s="1"/>
  <c r="M9586" i="2"/>
  <c r="X385" i="2" s="1"/>
  <c r="M9577" i="2"/>
  <c r="O385" i="2" s="1"/>
  <c r="M9593" i="2"/>
  <c r="AE385" i="2" s="1"/>
  <c r="M8172" i="2"/>
  <c r="AI328" i="2" s="1"/>
  <c r="M8163" i="2"/>
  <c r="Z328" i="2" s="1"/>
  <c r="M8168" i="2"/>
  <c r="AE328" i="2" s="1"/>
  <c r="M4946" i="2"/>
  <c r="AH199" i="2" s="1"/>
  <c r="M4950" i="2"/>
  <c r="AL199" i="2" s="1"/>
  <c r="M4933" i="2"/>
  <c r="U199" i="2" s="1"/>
  <c r="M1661" i="2"/>
  <c r="X68" i="2" s="1"/>
  <c r="M1671" i="2"/>
  <c r="AH68" i="2" s="1"/>
  <c r="M1668" i="2"/>
  <c r="AE68" i="2" s="1"/>
  <c r="M4198" i="2"/>
  <c r="AJ169" i="2" s="1"/>
  <c r="M4181" i="2"/>
  <c r="S169" i="2" s="1"/>
  <c r="M4192" i="2"/>
  <c r="AD169" i="2" s="1"/>
  <c r="M14080" i="2"/>
  <c r="R565" i="2" s="1"/>
  <c r="M14091" i="2"/>
  <c r="AC565" i="2" s="1"/>
  <c r="M14079" i="2"/>
  <c r="Q565" i="2" s="1"/>
  <c r="M14077" i="2"/>
  <c r="O565" i="2" s="1"/>
  <c r="M12374" i="2"/>
  <c r="AK496" i="2" s="1"/>
  <c r="M12369" i="2"/>
  <c r="AF496" i="2" s="1"/>
  <c r="M12373" i="2"/>
  <c r="AJ496" i="2" s="1"/>
  <c r="M8200" i="2"/>
  <c r="AL329" i="2" s="1"/>
  <c r="M8178" i="2"/>
  <c r="P329" i="2" s="1"/>
  <c r="M8192" i="2"/>
  <c r="AD329" i="2" s="1"/>
  <c r="M9006" i="2"/>
  <c r="S362" i="2" s="1"/>
  <c r="M9003" i="2"/>
  <c r="P362" i="2" s="1"/>
  <c r="M9010" i="2"/>
  <c r="W362" i="2" s="1"/>
  <c r="M20410" i="2"/>
  <c r="W818" i="2" s="1"/>
  <c r="M20406" i="2"/>
  <c r="S818" i="2" s="1"/>
  <c r="M20417" i="2"/>
  <c r="AD818" i="2" s="1"/>
  <c r="M4571" i="2"/>
  <c r="AH184" i="2" s="1"/>
  <c r="M4562" i="2"/>
  <c r="Y184" i="2" s="1"/>
  <c r="M4572" i="2"/>
  <c r="AI184" i="2" s="1"/>
  <c r="M21220" i="2"/>
  <c r="AG850" i="2" s="1"/>
  <c r="M21208" i="2"/>
  <c r="U850" i="2" s="1"/>
  <c r="M3558" i="2"/>
  <c r="U144" i="2" s="1"/>
  <c r="M3563" i="2"/>
  <c r="Z144" i="2" s="1"/>
  <c r="M3554" i="2"/>
  <c r="Q144" i="2" s="1"/>
  <c r="M7267" i="2"/>
  <c r="AD292" i="2" s="1"/>
  <c r="M7266" i="2"/>
  <c r="AC292" i="2" s="1"/>
  <c r="M7268" i="2"/>
  <c r="AE292" i="2" s="1"/>
  <c r="M7265" i="2"/>
  <c r="AB292" i="2" s="1"/>
  <c r="M1200" i="2"/>
  <c r="AL49" i="2" s="1"/>
  <c r="M1195" i="2"/>
  <c r="AG49" i="2" s="1"/>
  <c r="M1178" i="2"/>
  <c r="P49" i="2" s="1"/>
  <c r="M7189" i="2"/>
  <c r="AA289" i="2" s="1"/>
  <c r="M7182" i="2"/>
  <c r="T289" i="2" s="1"/>
  <c r="M15920" i="2"/>
  <c r="AG638" i="2" s="1"/>
  <c r="M15924" i="2"/>
  <c r="AK638" i="2" s="1"/>
  <c r="M15919" i="2"/>
  <c r="AF638" i="2" s="1"/>
  <c r="M16718" i="2"/>
  <c r="AE670" i="2" s="1"/>
  <c r="M16721" i="2"/>
  <c r="AH670" i="2" s="1"/>
  <c r="M16725" i="2"/>
  <c r="AL670" i="2" s="1"/>
  <c r="M12556" i="2"/>
  <c r="S504" i="2" s="1"/>
  <c r="M12567" i="2"/>
  <c r="AD504" i="2" s="1"/>
  <c r="M12554" i="2"/>
  <c r="Q504" i="2" s="1"/>
  <c r="M10298" i="2"/>
  <c r="AJ413" i="2" s="1"/>
  <c r="M10281" i="2"/>
  <c r="S413" i="2" s="1"/>
  <c r="M10301" i="2"/>
  <c r="AM413" i="2" s="1"/>
  <c r="M4118" i="2"/>
  <c r="AE166" i="2" s="1"/>
  <c r="M4109" i="2"/>
  <c r="V166" i="2" s="1"/>
  <c r="M4104" i="2"/>
  <c r="Q166" i="2" s="1"/>
  <c r="M11982" i="2"/>
  <c r="T481" i="2" s="1"/>
  <c r="M11995" i="2"/>
  <c r="AG481" i="2" s="1"/>
  <c r="M11999" i="2"/>
  <c r="AK481" i="2" s="1"/>
  <c r="M11994" i="2"/>
  <c r="AF481" i="2" s="1"/>
  <c r="M23646" i="2"/>
  <c r="AH947" i="2" s="1"/>
  <c r="M23634" i="2"/>
  <c r="V947" i="2" s="1"/>
  <c r="M11759" i="2"/>
  <c r="V472" i="2" s="1"/>
  <c r="M11754" i="2"/>
  <c r="Q472" i="2" s="1"/>
  <c r="M11758" i="2"/>
  <c r="U472" i="2" s="1"/>
  <c r="M11428" i="2"/>
  <c r="P459" i="2" s="1"/>
  <c r="M11437" i="2"/>
  <c r="Y459" i="2" s="1"/>
  <c r="M2729" i="2"/>
  <c r="Q111" i="2" s="1"/>
  <c r="M2742" i="2"/>
  <c r="AD111" i="2" s="1"/>
  <c r="M2741" i="2"/>
  <c r="AC111" i="2" s="1"/>
  <c r="M24716" i="2"/>
  <c r="AC990" i="2" s="1"/>
  <c r="M24709" i="2"/>
  <c r="V990" i="2" s="1"/>
  <c r="M24714" i="2"/>
  <c r="AA990" i="2" s="1"/>
  <c r="M12657" i="2"/>
  <c r="T508" i="2" s="1"/>
  <c r="M12667" i="2"/>
  <c r="AD508" i="2" s="1"/>
  <c r="M12656" i="2"/>
  <c r="S508" i="2" s="1"/>
  <c r="M9496" i="2"/>
  <c r="AH381" i="2" s="1"/>
  <c r="M9495" i="2"/>
  <c r="AG381" i="2" s="1"/>
  <c r="M23104" i="2"/>
  <c r="Q926" i="2" s="1"/>
  <c r="M23115" i="2"/>
  <c r="AB926" i="2" s="1"/>
  <c r="M23121" i="2"/>
  <c r="AH926" i="2" s="1"/>
  <c r="M23111" i="2"/>
  <c r="X926" i="2" s="1"/>
  <c r="M20710" i="2"/>
  <c r="W830" i="2" s="1"/>
  <c r="M20714" i="2"/>
  <c r="AA830" i="2" s="1"/>
  <c r="M9182" i="2"/>
  <c r="T369" i="2" s="1"/>
  <c r="M9185" i="2"/>
  <c r="W369" i="2" s="1"/>
  <c r="M9180" i="2"/>
  <c r="R369" i="2" s="1"/>
  <c r="M2116" i="2"/>
  <c r="AC86" i="2" s="1"/>
  <c r="M2122" i="2"/>
  <c r="AI86" i="2" s="1"/>
  <c r="M2115" i="2"/>
  <c r="AB86" i="2" s="1"/>
  <c r="M10913" i="2"/>
  <c r="Z438" i="2" s="1"/>
  <c r="M10924" i="2"/>
  <c r="AK438" i="2" s="1"/>
  <c r="M18122" i="2"/>
  <c r="AI726" i="2" s="1"/>
  <c r="M18112" i="2"/>
  <c r="Y726" i="2" s="1"/>
  <c r="M18126" i="2"/>
  <c r="AM726" i="2" s="1"/>
  <c r="M10850" i="2"/>
  <c r="AL435" i="2" s="1"/>
  <c r="M10833" i="2"/>
  <c r="U435" i="2" s="1"/>
  <c r="M10839" i="2"/>
  <c r="AA435" i="2" s="1"/>
  <c r="M1361" i="2"/>
  <c r="X56" i="2" s="1"/>
  <c r="M1352" i="2"/>
  <c r="O56" i="2" s="1"/>
  <c r="M1355" i="2"/>
  <c r="R56" i="2" s="1"/>
  <c r="M8397" i="2"/>
  <c r="AI337" i="2" s="1"/>
  <c r="M8386" i="2"/>
  <c r="X337" i="2" s="1"/>
  <c r="M8389" i="2"/>
  <c r="AA337" i="2" s="1"/>
  <c r="M8393" i="2"/>
  <c r="AE337" i="2" s="1"/>
  <c r="M3743" i="2"/>
  <c r="AE151" i="2" s="1"/>
  <c r="M3746" i="2"/>
  <c r="AH151" i="2" s="1"/>
  <c r="M3750" i="2"/>
  <c r="AL151" i="2" s="1"/>
  <c r="M9110" i="2"/>
  <c r="W366" i="2" s="1"/>
  <c r="M9126" i="2"/>
  <c r="AM366" i="2" s="1"/>
  <c r="M9116" i="2"/>
  <c r="AC366" i="2" s="1"/>
  <c r="M10473" i="2"/>
  <c r="AJ420" i="2" s="1"/>
  <c r="M10476" i="2"/>
  <c r="AM420" i="2" s="1"/>
  <c r="M17236" i="2"/>
  <c r="X691" i="2" s="1"/>
  <c r="M17247" i="2"/>
  <c r="AI691" i="2" s="1"/>
  <c r="M17230" i="2"/>
  <c r="R691" i="2" s="1"/>
  <c r="M840" i="2"/>
  <c r="AB35" i="2" s="1"/>
  <c r="M833" i="2"/>
  <c r="U35" i="2" s="1"/>
  <c r="M838" i="2"/>
  <c r="Z35" i="2" s="1"/>
  <c r="M5657" i="2"/>
  <c r="T228" i="2" s="1"/>
  <c r="M5663" i="2"/>
  <c r="Z228" i="2" s="1"/>
  <c r="M5674" i="2"/>
  <c r="AK228" i="2" s="1"/>
  <c r="M6062" i="2"/>
  <c r="Y244" i="2" s="1"/>
  <c r="M6075" i="2"/>
  <c r="AL244" i="2" s="1"/>
  <c r="M6056" i="2"/>
  <c r="S244" i="2" s="1"/>
  <c r="M6089" i="2"/>
  <c r="AA245" i="2" s="1"/>
  <c r="M6095" i="2"/>
  <c r="AG245" i="2" s="1"/>
  <c r="M4911" i="2"/>
  <c r="X198" i="2" s="1"/>
  <c r="M4922" i="2"/>
  <c r="AI198" i="2" s="1"/>
  <c r="M4918" i="2"/>
  <c r="AE198" i="2" s="1"/>
  <c r="M15284" i="2"/>
  <c r="V613" i="2" s="1"/>
  <c r="M15289" i="2"/>
  <c r="AA613" i="2" s="1"/>
  <c r="M3529" i="2"/>
  <c r="Q143" i="2" s="1"/>
  <c r="M3543" i="2"/>
  <c r="AE143" i="2" s="1"/>
  <c r="M3546" i="2"/>
  <c r="AH143" i="2" s="1"/>
  <c r="M5322" i="2"/>
  <c r="AI214" i="2" s="1"/>
  <c r="M5318" i="2"/>
  <c r="AE214" i="2" s="1"/>
  <c r="M10653" i="2"/>
  <c r="P428" i="2" s="1"/>
  <c r="M10664" i="2"/>
  <c r="AA428" i="2" s="1"/>
  <c r="M2693" i="2"/>
  <c r="AE109" i="2" s="1"/>
  <c r="M2695" i="2"/>
  <c r="AG109" i="2" s="1"/>
  <c r="M2700" i="2"/>
  <c r="AL109" i="2" s="1"/>
  <c r="M21847" i="2"/>
  <c r="AI875" i="2" s="1"/>
  <c r="M21830" i="2"/>
  <c r="R875" i="2" s="1"/>
  <c r="M20041" i="2"/>
  <c r="AC803" i="2" s="1"/>
  <c r="M20047" i="2"/>
  <c r="AI803" i="2" s="1"/>
  <c r="M6150" i="2"/>
  <c r="AL247" i="2" s="1"/>
  <c r="M6128" i="2"/>
  <c r="P247" i="2" s="1"/>
  <c r="M5365" i="2"/>
  <c r="AB216" i="2" s="1"/>
  <c r="M5358" i="2"/>
  <c r="U216" i="2" s="1"/>
  <c r="M5363" i="2"/>
  <c r="Z216" i="2" s="1"/>
  <c r="M4162" i="2"/>
  <c r="Y168" i="2" s="1"/>
  <c r="M4172" i="2"/>
  <c r="AI168" i="2" s="1"/>
  <c r="M4161" i="2"/>
  <c r="X168" i="2" s="1"/>
  <c r="M2801" i="2"/>
  <c r="AM113" i="2" s="1"/>
  <c r="M2792" i="2"/>
  <c r="AD113" i="2" s="1"/>
  <c r="M2777" i="2"/>
  <c r="O113" i="2" s="1"/>
  <c r="M8312" i="2"/>
  <c r="Y334" i="2" s="1"/>
  <c r="M8303" i="2"/>
  <c r="P334" i="2" s="1"/>
  <c r="M8325" i="2"/>
  <c r="AL334" i="2" s="1"/>
  <c r="M14864" i="2"/>
  <c r="AA596" i="2" s="1"/>
  <c r="M14874" i="2"/>
  <c r="AK596" i="2" s="1"/>
  <c r="M14863" i="2"/>
  <c r="Z596" i="2" s="1"/>
  <c r="M2129" i="2"/>
  <c r="Q87" i="2" s="1"/>
  <c r="M2142" i="2"/>
  <c r="AD87" i="2" s="1"/>
  <c r="M2141" i="2"/>
  <c r="AC87" i="2" s="1"/>
  <c r="M15154" i="2"/>
  <c r="Q608" i="2" s="1"/>
  <c r="M15173" i="2"/>
  <c r="AJ608" i="2" s="1"/>
  <c r="M15176" i="2"/>
  <c r="AM608" i="2" s="1"/>
  <c r="M21243" i="2"/>
  <c r="AE851" i="2" s="1"/>
  <c r="M21246" i="2"/>
  <c r="AH851" i="2" s="1"/>
  <c r="M21250" i="2"/>
  <c r="AL851" i="2" s="1"/>
  <c r="M18227" i="2"/>
  <c r="O731" i="2" s="1"/>
  <c r="M18248" i="2"/>
  <c r="AJ731" i="2" s="1"/>
  <c r="M18236" i="2"/>
  <c r="X731" i="2" s="1"/>
  <c r="M21607" i="2"/>
  <c r="T866" i="2" s="1"/>
  <c r="M21613" i="2"/>
  <c r="Z866" i="2" s="1"/>
  <c r="M21603" i="2"/>
  <c r="P866" i="2" s="1"/>
  <c r="M14767" i="2"/>
  <c r="AD592" i="2" s="1"/>
  <c r="M14773" i="2"/>
  <c r="AJ592" i="2" s="1"/>
  <c r="M688" i="2"/>
  <c r="Z29" i="2" s="1"/>
  <c r="M681" i="2"/>
  <c r="S29" i="2" s="1"/>
  <c r="M686" i="2"/>
  <c r="X29" i="2" s="1"/>
  <c r="M4506" i="2"/>
  <c r="S182" i="2" s="1"/>
  <c r="M4516" i="2"/>
  <c r="AC182" i="2" s="1"/>
  <c r="M6111" i="2"/>
  <c r="X246" i="2" s="1"/>
  <c r="M6122" i="2"/>
  <c r="AI246" i="2" s="1"/>
  <c r="M6118" i="2"/>
  <c r="AE246" i="2" s="1"/>
  <c r="M8029" i="2"/>
  <c r="Q323" i="2" s="1"/>
  <c r="M8034" i="2"/>
  <c r="V323" i="2" s="1"/>
  <c r="M8043" i="2"/>
  <c r="AE323" i="2" s="1"/>
  <c r="M8033" i="2"/>
  <c r="U323" i="2" s="1"/>
  <c r="M9801" i="2"/>
  <c r="AM393" i="2" s="1"/>
  <c r="M9786" i="2"/>
  <c r="X393" i="2" s="1"/>
  <c r="M9777" i="2"/>
  <c r="O393" i="2" s="1"/>
  <c r="M21031" i="2"/>
  <c r="S843" i="2" s="1"/>
  <c r="M21045" i="2"/>
  <c r="AG843" i="2" s="1"/>
  <c r="M21049" i="2"/>
  <c r="AK843" i="2" s="1"/>
  <c r="M11227" i="2"/>
  <c r="O451" i="2" s="1"/>
  <c r="M11241" i="2"/>
  <c r="AC451" i="2" s="1"/>
  <c r="M11229" i="2"/>
  <c r="Q451" i="2" s="1"/>
  <c r="M13286" i="2"/>
  <c r="X533" i="2" s="1"/>
  <c r="M13297" i="2"/>
  <c r="AI533" i="2" s="1"/>
  <c r="M13293" i="2"/>
  <c r="AE533" i="2" s="1"/>
  <c r="M24818" i="2"/>
  <c r="AE994" i="2" s="1"/>
  <c r="M24817" i="2"/>
  <c r="AD994" i="2" s="1"/>
  <c r="M24803" i="2"/>
  <c r="P994" i="2" s="1"/>
  <c r="M14013" i="2"/>
  <c r="Z562" i="2" s="1"/>
  <c r="M14022" i="2"/>
  <c r="AI562" i="2" s="1"/>
  <c r="M14012" i="2"/>
  <c r="Y562" i="2" s="1"/>
  <c r="M3430" i="2"/>
  <c r="R139" i="2" s="1"/>
  <c r="M9308" i="2"/>
  <c r="U374" i="2" s="1"/>
  <c r="M9322" i="2"/>
  <c r="AI374" i="2" s="1"/>
  <c r="M9318" i="2"/>
  <c r="AE374" i="2" s="1"/>
  <c r="M9321" i="2"/>
  <c r="AH374" i="2" s="1"/>
  <c r="M5385" i="2"/>
  <c r="W217" i="2" s="1"/>
  <c r="M5394" i="2"/>
  <c r="AF217" i="2" s="1"/>
  <c r="M5384" i="2"/>
  <c r="V217" i="2" s="1"/>
  <c r="M19582" i="2"/>
  <c r="T785" i="2" s="1"/>
  <c r="M19599" i="2"/>
  <c r="AK785" i="2" s="1"/>
  <c r="M20467" i="2"/>
  <c r="AD820" i="2" s="1"/>
  <c r="M20455" i="2"/>
  <c r="R820" i="2" s="1"/>
  <c r="M20476" i="2"/>
  <c r="AM820" i="2" s="1"/>
  <c r="M24548" i="2"/>
  <c r="AJ983" i="2" s="1"/>
  <c r="M24551" i="2"/>
  <c r="AM983" i="2" s="1"/>
  <c r="M24542" i="2"/>
  <c r="AD983" i="2" s="1"/>
  <c r="M21558" i="2"/>
  <c r="U864" i="2" s="1"/>
  <c r="M21553" i="2"/>
  <c r="P864" i="2" s="1"/>
  <c r="M21557" i="2"/>
  <c r="T864" i="2" s="1"/>
  <c r="M1115" i="2"/>
  <c r="AB46" i="2" s="1"/>
  <c r="M1121" i="2"/>
  <c r="AH46" i="2" s="1"/>
  <c r="M1104" i="2"/>
  <c r="Q46" i="2" s="1"/>
  <c r="M13485" i="2"/>
  <c r="W541" i="2" s="1"/>
  <c r="M13489" i="2"/>
  <c r="AA541" i="2" s="1"/>
  <c r="M20382" i="2"/>
  <c r="T817" i="2" s="1"/>
  <c r="M20385" i="2"/>
  <c r="W817" i="2" s="1"/>
  <c r="M20389" i="2"/>
  <c r="AA817" i="2" s="1"/>
  <c r="M22327" i="2"/>
  <c r="O895" i="2" s="1"/>
  <c r="M22341" i="2"/>
  <c r="AC895" i="2" s="1"/>
  <c r="M22334" i="2"/>
  <c r="V895" i="2" s="1"/>
  <c r="M17131" i="2"/>
  <c r="S687" i="2" s="1"/>
  <c r="M17144" i="2"/>
  <c r="AF687" i="2" s="1"/>
  <c r="M17148" i="2"/>
  <c r="AJ687" i="2" s="1"/>
  <c r="M16981" i="2"/>
  <c r="S681" i="2" s="1"/>
  <c r="M16986" i="2"/>
  <c r="X681" i="2" s="1"/>
  <c r="M16985" i="2"/>
  <c r="W681" i="2" s="1"/>
  <c r="M22699" i="2"/>
  <c r="AK909" i="2" s="1"/>
  <c r="M22682" i="2"/>
  <c r="T909" i="2" s="1"/>
  <c r="M22685" i="2"/>
  <c r="W909" i="2" s="1"/>
  <c r="M15137" i="2"/>
  <c r="Y607" i="2" s="1"/>
  <c r="M15128" i="2"/>
  <c r="P607" i="2" s="1"/>
  <c r="M21260" i="2"/>
  <c r="W852" i="2" s="1"/>
  <c r="M21255" i="2"/>
  <c r="R852" i="2" s="1"/>
  <c r="M21269" i="2"/>
  <c r="AF852" i="2" s="1"/>
  <c r="M22733" i="2"/>
  <c r="U911" i="2" s="1"/>
  <c r="M22749" i="2"/>
  <c r="AK911" i="2" s="1"/>
  <c r="M22732" i="2"/>
  <c r="T911" i="2" s="1"/>
  <c r="M16762" i="2"/>
  <c r="Y672" i="2" s="1"/>
  <c r="M16753" i="2"/>
  <c r="P672" i="2" s="1"/>
  <c r="M16763" i="2"/>
  <c r="Z672" i="2" s="1"/>
  <c r="M16760" i="2"/>
  <c r="W672" i="2" s="1"/>
  <c r="M3820" i="2"/>
  <c r="AG154" i="2" s="1"/>
  <c r="M3814" i="2"/>
  <c r="AA154" i="2" s="1"/>
  <c r="M5891" i="2"/>
  <c r="AC237" i="2" s="1"/>
  <c r="M5884" i="2"/>
  <c r="V237" i="2" s="1"/>
  <c r="M8586" i="2"/>
  <c r="X345" i="2" s="1"/>
  <c r="M8597" i="2"/>
  <c r="AI345" i="2" s="1"/>
  <c r="M8593" i="2"/>
  <c r="AE345" i="2" s="1"/>
  <c r="M22538" i="2"/>
  <c r="Z903" i="2" s="1"/>
  <c r="M22528" i="2"/>
  <c r="P903" i="2" s="1"/>
  <c r="M22548" i="2"/>
  <c r="AJ903" i="2" s="1"/>
  <c r="M19983" i="2"/>
  <c r="U801" i="2" s="1"/>
  <c r="M19996" i="2"/>
  <c r="AH801" i="2" s="1"/>
  <c r="M20000" i="2"/>
  <c r="AL801" i="2" s="1"/>
  <c r="M21527" i="2"/>
  <c r="O863" i="2" s="1"/>
  <c r="M21536" i="2"/>
  <c r="X863" i="2" s="1"/>
  <c r="M21547" i="2"/>
  <c r="AI863" i="2" s="1"/>
  <c r="M21496" i="2"/>
  <c r="AH861" i="2" s="1"/>
  <c r="M21489" i="2"/>
  <c r="AA861" i="2" s="1"/>
  <c r="M21495" i="2"/>
  <c r="AG861" i="2" s="1"/>
  <c r="M17171" i="2"/>
  <c r="AH688" i="2" s="1"/>
  <c r="M17161" i="2"/>
  <c r="X688" i="2" s="1"/>
  <c r="M17162" i="2"/>
  <c r="Y688" i="2" s="1"/>
  <c r="M17168" i="2"/>
  <c r="AE688" i="2" s="1"/>
  <c r="M24731" i="2"/>
  <c r="S991" i="2" s="1"/>
  <c r="M24728" i="2"/>
  <c r="P991" i="2" s="1"/>
  <c r="M24158" i="2"/>
  <c r="U968" i="2" s="1"/>
  <c r="M24152" i="2"/>
  <c r="O968" i="2" s="1"/>
  <c r="M20091" i="2"/>
  <c r="AC805" i="2" s="1"/>
  <c r="M20079" i="2"/>
  <c r="Q805" i="2" s="1"/>
  <c r="M20077" i="2"/>
  <c r="O805" i="2" s="1"/>
  <c r="M17370" i="2"/>
  <c r="AG696" i="2" s="1"/>
  <c r="M17365" i="2"/>
  <c r="AB696" i="2" s="1"/>
  <c r="M23452" i="2"/>
  <c r="O940" i="2" s="1"/>
  <c r="M23474" i="2"/>
  <c r="AK940" i="2" s="1"/>
  <c r="M23462" i="2"/>
  <c r="Y940" i="2" s="1"/>
  <c r="M16128" i="2"/>
  <c r="P647" i="2" s="1"/>
  <c r="M16150" i="2"/>
  <c r="AL647" i="2" s="1"/>
  <c r="M16145" i="2"/>
  <c r="AG647" i="2" s="1"/>
  <c r="M19936" i="2"/>
  <c r="X799" i="2" s="1"/>
  <c r="M19947" i="2"/>
  <c r="AI799" i="2" s="1"/>
  <c r="M19930" i="2"/>
  <c r="R799" i="2" s="1"/>
  <c r="M18880" i="2"/>
  <c r="R757" i="2" s="1"/>
  <c r="M18891" i="2"/>
  <c r="AC757" i="2" s="1"/>
  <c r="M18878" i="2"/>
  <c r="P757" i="2" s="1"/>
  <c r="M18877" i="2"/>
  <c r="O757" i="2" s="1"/>
  <c r="M24359" i="2"/>
  <c r="V976" i="2" s="1"/>
  <c r="M24375" i="2"/>
  <c r="AL976" i="2" s="1"/>
  <c r="M24358" i="2"/>
  <c r="U976" i="2" s="1"/>
  <c r="M23699" i="2"/>
  <c r="AK949" i="2" s="1"/>
  <c r="M23687" i="2"/>
  <c r="Y949" i="2" s="1"/>
  <c r="M21945" i="2"/>
  <c r="AG879" i="2" s="1"/>
  <c r="M21933" i="2"/>
  <c r="U879" i="2" s="1"/>
  <c r="M21936" i="2"/>
  <c r="X879" i="2" s="1"/>
  <c r="M22271" i="2"/>
  <c r="AH892" i="2" s="1"/>
  <c r="M22264" i="2"/>
  <c r="AA892" i="2" s="1"/>
  <c r="M22270" i="2"/>
  <c r="AG892" i="2" s="1"/>
  <c r="M19054" i="2"/>
  <c r="Q764" i="2" s="1"/>
  <c r="M19076" i="2"/>
  <c r="AM764" i="2" s="1"/>
  <c r="M19072" i="2"/>
  <c r="AI764" i="2" s="1"/>
  <c r="M20972" i="2"/>
  <c r="AI840" i="2" s="1"/>
  <c r="M20955" i="2"/>
  <c r="R840" i="2" s="1"/>
  <c r="M20976" i="2"/>
  <c r="AM840" i="2" s="1"/>
  <c r="M18753" i="2"/>
  <c r="P752" i="2" s="1"/>
  <c r="M18774" i="2"/>
  <c r="AK752" i="2" s="1"/>
  <c r="M18765" i="2"/>
  <c r="AB752" i="2" s="1"/>
  <c r="M24189" i="2"/>
  <c r="AA969" i="2" s="1"/>
  <c r="M24195" i="2"/>
  <c r="AG969" i="2" s="1"/>
  <c r="M24188" i="2"/>
  <c r="Z969" i="2" s="1"/>
  <c r="M11265" i="2"/>
  <c r="AB452" i="2" s="1"/>
  <c r="M11269" i="2"/>
  <c r="AF452" i="2" s="1"/>
  <c r="M11264" i="2"/>
  <c r="AA452" i="2" s="1"/>
  <c r="M18315" i="2"/>
  <c r="AB734" i="2" s="1"/>
  <c r="M18321" i="2"/>
  <c r="AH734" i="2" s="1"/>
  <c r="M18304" i="2"/>
  <c r="Q734" i="2" s="1"/>
  <c r="M16479" i="2"/>
  <c r="Q661" i="2" s="1"/>
  <c r="M16482" i="2"/>
  <c r="T661" i="2" s="1"/>
  <c r="M16496" i="2"/>
  <c r="AH661" i="2" s="1"/>
  <c r="M11041" i="2"/>
  <c r="AC443" i="2" s="1"/>
  <c r="M11029" i="2"/>
  <c r="Q443" i="2" s="1"/>
  <c r="M11040" i="2"/>
  <c r="AB443" i="2" s="1"/>
  <c r="M2455" i="2"/>
  <c r="R100" i="2" s="1"/>
  <c r="M2470" i="2"/>
  <c r="AG100" i="2" s="1"/>
  <c r="M10120" i="2"/>
  <c r="AG406" i="2" s="1"/>
  <c r="M10103" i="2"/>
  <c r="P406" i="2" s="1"/>
  <c r="M24051" i="2"/>
  <c r="AM963" i="2" s="1"/>
  <c r="M24044" i="2"/>
  <c r="AF963" i="2" s="1"/>
  <c r="M8663" i="2"/>
  <c r="Z348" i="2" s="1"/>
  <c r="M8676" i="2"/>
  <c r="AM348" i="2" s="1"/>
  <c r="M5806" i="2"/>
  <c r="S234" i="2" s="1"/>
  <c r="M5804" i="2"/>
  <c r="Q234" i="2" s="1"/>
  <c r="M5922" i="2"/>
  <c r="AI238" i="2" s="1"/>
  <c r="M16053" i="2"/>
  <c r="P644" i="2" s="1"/>
  <c r="M16065" i="2"/>
  <c r="AB644" i="2" s="1"/>
  <c r="M5643" i="2"/>
  <c r="AE227" i="2" s="1"/>
  <c r="M5628" i="2"/>
  <c r="P227" i="2" s="1"/>
  <c r="M3106" i="2"/>
  <c r="S126" i="2" s="1"/>
  <c r="M3108" i="2"/>
  <c r="U126" i="2" s="1"/>
  <c r="M11913" i="2"/>
  <c r="Z478" i="2" s="1"/>
  <c r="M11912" i="2"/>
  <c r="Y478" i="2" s="1"/>
  <c r="M8773" i="2"/>
  <c r="AJ352" i="2" s="1"/>
  <c r="M8775" i="2"/>
  <c r="AL352" i="2" s="1"/>
  <c r="M19636" i="2"/>
  <c r="X787" i="2" s="1"/>
  <c r="M8291" i="2"/>
  <c r="AC333" i="2" s="1"/>
  <c r="M8283" i="2"/>
  <c r="U333" i="2" s="1"/>
  <c r="M12503" i="2"/>
  <c r="P502" i="2" s="1"/>
  <c r="M12506" i="2"/>
  <c r="S502" i="2" s="1"/>
  <c r="M12520" i="2"/>
  <c r="AG502" i="2" s="1"/>
  <c r="M19722" i="2"/>
  <c r="AI790" i="2" s="1"/>
  <c r="M19715" i="2"/>
  <c r="AB790" i="2" s="1"/>
  <c r="M7034" i="2"/>
  <c r="V283" i="2" s="1"/>
  <c r="M7036" i="2"/>
  <c r="X283" i="2" s="1"/>
  <c r="M11466" i="2"/>
  <c r="AC460" i="2" s="1"/>
  <c r="M11454" i="2"/>
  <c r="Q460" i="2" s="1"/>
  <c r="M11452" i="2"/>
  <c r="O460" i="2" s="1"/>
  <c r="M9174" i="2"/>
  <c r="AK368" i="2" s="1"/>
  <c r="M22417" i="2"/>
  <c r="AD898" i="2" s="1"/>
  <c r="M22426" i="2"/>
  <c r="AM898" i="2" s="1"/>
  <c r="M6884" i="2"/>
  <c r="V277" i="2" s="1"/>
  <c r="M6878" i="2"/>
  <c r="P277" i="2" s="1"/>
  <c r="M11535" i="2"/>
  <c r="W463" i="2" s="1"/>
  <c r="M11551" i="2"/>
  <c r="AM463" i="2" s="1"/>
  <c r="M11542" i="2"/>
  <c r="AD463" i="2" s="1"/>
  <c r="M21325" i="2"/>
  <c r="AL854" i="2" s="1"/>
  <c r="M17526" i="2"/>
  <c r="AM702" i="2" s="1"/>
  <c r="M17511" i="2"/>
  <c r="X702" i="2" s="1"/>
  <c r="M1991" i="2"/>
  <c r="AC81" i="2" s="1"/>
  <c r="M1988" i="2"/>
  <c r="Z81" i="2" s="1"/>
  <c r="M1994" i="2"/>
  <c r="AF81" i="2" s="1"/>
  <c r="M14691" i="2"/>
  <c r="AC589" i="2" s="1"/>
  <c r="M14685" i="2"/>
  <c r="W589" i="2" s="1"/>
  <c r="M8924" i="2"/>
  <c r="AK358" i="2" s="1"/>
  <c r="M8909" i="2"/>
  <c r="V358" i="2" s="1"/>
  <c r="M8903" i="2"/>
  <c r="P358" i="2" s="1"/>
  <c r="M4644" i="2"/>
  <c r="AF187" i="2" s="1"/>
  <c r="M4643" i="2"/>
  <c r="AE187" i="2" s="1"/>
  <c r="M2208" i="2"/>
  <c r="U90" i="2" s="1"/>
  <c r="M24319" i="2"/>
  <c r="AF974" i="2" s="1"/>
  <c r="M24325" i="2"/>
  <c r="AL974" i="2" s="1"/>
  <c r="M24320" i="2"/>
  <c r="AG974" i="2" s="1"/>
  <c r="M5758" i="2"/>
  <c r="U232" i="2" s="1"/>
  <c r="M5771" i="2"/>
  <c r="AH232" i="2" s="1"/>
  <c r="M5754" i="2"/>
  <c r="Q232" i="2" s="1"/>
  <c r="M7329" i="2"/>
  <c r="Q295" i="2" s="1"/>
  <c r="M7343" i="2"/>
  <c r="AE295" i="2" s="1"/>
  <c r="M14907" i="2"/>
  <c r="T598" i="2" s="1"/>
  <c r="M14910" i="2"/>
  <c r="W598" i="2" s="1"/>
  <c r="M14905" i="2"/>
  <c r="R598" i="2" s="1"/>
  <c r="M13868" i="2"/>
  <c r="AE556" i="2" s="1"/>
  <c r="M14482" i="2"/>
  <c r="T581" i="2" s="1"/>
  <c r="M14488" i="2"/>
  <c r="Z581" i="2" s="1"/>
  <c r="M14481" i="2"/>
  <c r="S581" i="2" s="1"/>
  <c r="M3933" i="2"/>
  <c r="U159" i="2" s="1"/>
  <c r="M3928" i="2"/>
  <c r="P159" i="2" s="1"/>
  <c r="M3931" i="2"/>
  <c r="S159" i="2" s="1"/>
  <c r="M11834" i="2"/>
  <c r="V475" i="2" s="1"/>
  <c r="M11833" i="2"/>
  <c r="U475" i="2" s="1"/>
  <c r="M12088" i="2"/>
  <c r="Z485" i="2" s="1"/>
  <c r="M12094" i="2"/>
  <c r="AF485" i="2" s="1"/>
  <c r="M13114" i="2"/>
  <c r="AA526" i="2" s="1"/>
  <c r="M9208" i="2"/>
  <c r="U370" i="2" s="1"/>
  <c r="M6464" i="2"/>
  <c r="AA260" i="2" s="1"/>
  <c r="M15462" i="2"/>
  <c r="Y620" i="2" s="1"/>
  <c r="M13395" i="2"/>
  <c r="AG537" i="2" s="1"/>
  <c r="M9606" i="2"/>
  <c r="S386" i="2" s="1"/>
  <c r="M22030" i="2"/>
  <c r="R883" i="2" s="1"/>
  <c r="M15063" i="2"/>
  <c r="Z604" i="2" s="1"/>
  <c r="M15069" i="2"/>
  <c r="AF604" i="2" s="1"/>
  <c r="M14354" i="2"/>
  <c r="Q576" i="2" s="1"/>
  <c r="M14353" i="2"/>
  <c r="P576" i="2" s="1"/>
  <c r="M4012" i="2"/>
  <c r="Y162" i="2" s="1"/>
  <c r="M6525" i="2"/>
  <c r="AL262" i="2" s="1"/>
  <c r="M10007" i="2"/>
  <c r="T402" i="2" s="1"/>
  <c r="M6423" i="2"/>
  <c r="AJ258" i="2" s="1"/>
  <c r="M518" i="2"/>
  <c r="AE22" i="2" s="1"/>
  <c r="M4984" i="2"/>
  <c r="V201" i="2" s="1"/>
  <c r="M19844" i="2"/>
  <c r="AF795" i="2" s="1"/>
  <c r="M1946" i="2"/>
  <c r="AH79" i="2" s="1"/>
  <c r="M14469" i="2"/>
  <c r="AF580" i="2" s="1"/>
  <c r="M4969" i="2"/>
  <c r="AF200" i="2" s="1"/>
  <c r="M4973" i="2"/>
  <c r="AJ200" i="2" s="1"/>
  <c r="M11688" i="2"/>
  <c r="Z469" i="2" s="1"/>
  <c r="M15773" i="2"/>
  <c r="AJ632" i="2" s="1"/>
  <c r="M15776" i="2"/>
  <c r="AM632" i="2" s="1"/>
  <c r="M5751" i="2"/>
  <c r="AM231" i="2" s="1"/>
  <c r="M5727" i="2"/>
  <c r="O231" i="2" s="1"/>
  <c r="M23829" i="2"/>
  <c r="Q955" i="2" s="1"/>
  <c r="M23843" i="2"/>
  <c r="AE955" i="2" s="1"/>
  <c r="M23846" i="2"/>
  <c r="AH955" i="2" s="1"/>
  <c r="M18609" i="2"/>
  <c r="V746" i="2" s="1"/>
  <c r="M23238" i="2"/>
  <c r="Z931" i="2" s="1"/>
  <c r="M23231" i="2"/>
  <c r="S931" i="2" s="1"/>
  <c r="M14056" i="2"/>
  <c r="S564" i="2" s="1"/>
  <c r="M14067" i="2"/>
  <c r="AD564" i="2" s="1"/>
  <c r="M6914" i="2"/>
  <c r="AA278" i="2" s="1"/>
  <c r="M6913" i="2"/>
  <c r="Z278" i="2" s="1"/>
  <c r="M6823" i="2"/>
  <c r="AJ274" i="2" s="1"/>
  <c r="M6826" i="2"/>
  <c r="AM274" i="2" s="1"/>
  <c r="M6822" i="2"/>
  <c r="AI274" i="2" s="1"/>
  <c r="M8840" i="2"/>
  <c r="AB355" i="2" s="1"/>
  <c r="M2297" i="2"/>
  <c r="AI93" i="2" s="1"/>
  <c r="M2280" i="2"/>
  <c r="R93" i="2" s="1"/>
  <c r="M765" i="2"/>
  <c r="AB32" i="2" s="1"/>
  <c r="M20310" i="2"/>
  <c r="W814" i="2" s="1"/>
  <c r="M13703" i="2"/>
  <c r="P550" i="2" s="1"/>
  <c r="M13709" i="2"/>
  <c r="V550" i="2" s="1"/>
  <c r="M13708" i="2"/>
  <c r="U550" i="2" s="1"/>
  <c r="M11509" i="2"/>
  <c r="V462" i="2" s="1"/>
  <c r="M11521" i="2"/>
  <c r="AH462" i="2" s="1"/>
  <c r="M17182" i="2"/>
  <c r="T689" i="2" s="1"/>
  <c r="M17272" i="2"/>
  <c r="AI692" i="2" s="1"/>
  <c r="M18133" i="2"/>
  <c r="U727" i="2" s="1"/>
  <c r="M17959" i="2"/>
  <c r="V720" i="2" s="1"/>
  <c r="M6322" i="2"/>
  <c r="AI254" i="2" s="1"/>
  <c r="M15885" i="2"/>
  <c r="W637" i="2" s="1"/>
  <c r="M18798" i="2"/>
  <c r="AJ753" i="2" s="1"/>
  <c r="M18789" i="2"/>
  <c r="AA753" i="2" s="1"/>
  <c r="M18788" i="2"/>
  <c r="Z753" i="2" s="1"/>
  <c r="M19132" i="2"/>
  <c r="T767" i="2" s="1"/>
  <c r="M14848" i="2"/>
  <c r="AJ595" i="2" s="1"/>
  <c r="M14836" i="2"/>
  <c r="X595" i="2" s="1"/>
  <c r="M23749" i="2"/>
  <c r="AK951" i="2" s="1"/>
  <c r="M23737" i="2"/>
  <c r="M23748" i="2"/>
  <c r="AJ951" i="2" s="1"/>
  <c r="M23574" i="2"/>
  <c r="AK944" i="2" s="1"/>
  <c r="M23569" i="2"/>
  <c r="AF944" i="2" s="1"/>
  <c r="M23560" i="2"/>
  <c r="M13149" i="2"/>
  <c r="AK527" i="2" s="1"/>
  <c r="M13132" i="2"/>
  <c r="T527" i="2" s="1"/>
  <c r="M21150" i="2"/>
  <c r="AL847" i="2" s="1"/>
  <c r="M21138" i="2"/>
  <c r="M20729" i="2"/>
  <c r="Q831" i="2" s="1"/>
  <c r="M20742" i="2"/>
  <c r="AD831" i="2" s="1"/>
  <c r="M20735" i="2"/>
  <c r="W831" i="2" s="1"/>
  <c r="M20748" i="2"/>
  <c r="AJ831" i="2" s="1"/>
  <c r="M1006" i="2"/>
  <c r="S42" i="2" s="1"/>
  <c r="M1020" i="2"/>
  <c r="AG42" i="2" s="1"/>
  <c r="M17601" i="2"/>
  <c r="AM705" i="2" s="1"/>
  <c r="M18292" i="2"/>
  <c r="AD733" i="2" s="1"/>
  <c r="M18565" i="2"/>
  <c r="AB744" i="2" s="1"/>
  <c r="M18564" i="2"/>
  <c r="AA744" i="2" s="1"/>
  <c r="M19461" i="2"/>
  <c r="X780" i="2" s="1"/>
  <c r="M19474" i="2"/>
  <c r="AK780" i="2" s="1"/>
  <c r="M23074" i="2"/>
  <c r="AK924" i="2" s="1"/>
  <c r="M23069" i="2"/>
  <c r="AF924" i="2" s="1"/>
  <c r="M17685" i="2"/>
  <c r="W709" i="2" s="1"/>
  <c r="M17699" i="2"/>
  <c r="AK709" i="2" s="1"/>
  <c r="M14250" i="2"/>
  <c r="AL571" i="2" s="1"/>
  <c r="M14245" i="2"/>
  <c r="AG571" i="2" s="1"/>
  <c r="M20272" i="2"/>
  <c r="AI812" i="2" s="1"/>
  <c r="M6153" i="2"/>
  <c r="P248" i="2" s="1"/>
  <c r="M10070" i="2"/>
  <c r="AG404" i="2" s="1"/>
  <c r="M7953" i="2"/>
  <c r="P320" i="2" s="1"/>
  <c r="M3205" i="2"/>
  <c r="R130" i="2" s="1"/>
  <c r="M15995" i="2"/>
  <c r="AG641" i="2" s="1"/>
  <c r="M16000" i="2"/>
  <c r="AL641" i="2" s="1"/>
  <c r="M20106" i="2"/>
  <c r="S806" i="2" s="1"/>
  <c r="M169" i="2"/>
  <c r="AF8" i="2" s="1"/>
  <c r="M155" i="2"/>
  <c r="R8" i="2" s="1"/>
  <c r="M9720" i="2"/>
  <c r="AG390" i="2" s="1"/>
  <c r="M16456" i="2"/>
  <c r="S660" i="2" s="1"/>
  <c r="M8147" i="2"/>
  <c r="AI327" i="2" s="1"/>
  <c r="M8151" i="2"/>
  <c r="AM327" i="2" s="1"/>
  <c r="M12306" i="2"/>
  <c r="S494" i="2" s="1"/>
  <c r="M12320" i="2"/>
  <c r="AG494" i="2" s="1"/>
  <c r="M3201" i="2"/>
  <c r="AM129" i="2" s="1"/>
  <c r="M3197" i="2"/>
  <c r="AI129" i="2" s="1"/>
  <c r="M981" i="2"/>
  <c r="S41" i="2" s="1"/>
  <c r="M14782" i="2"/>
  <c r="T593" i="2" s="1"/>
  <c r="M14799" i="2"/>
  <c r="AK593" i="2" s="1"/>
  <c r="M22621" i="2"/>
  <c r="AH906" i="2" s="1"/>
  <c r="M22604" i="2"/>
  <c r="Q906" i="2" s="1"/>
  <c r="M23613" i="2"/>
  <c r="Z946" i="2" s="1"/>
  <c r="M4747" i="2"/>
  <c r="AI191" i="2" s="1"/>
  <c r="M2347" i="2"/>
  <c r="AI95" i="2" s="1"/>
  <c r="M2416" i="2"/>
  <c r="AC98" i="2" s="1"/>
  <c r="M2414" i="2"/>
  <c r="AA98" i="2" s="1"/>
  <c r="M9818" i="2"/>
  <c r="AE394" i="2" s="1"/>
  <c r="M1235" i="2"/>
  <c r="W51" i="2" s="1"/>
  <c r="M1230" i="2"/>
  <c r="R51" i="2" s="1"/>
  <c r="M12704" i="2"/>
  <c r="Q510" i="2" s="1"/>
  <c r="M4080" i="2"/>
  <c r="R165" i="2" s="1"/>
  <c r="M12790" i="2"/>
  <c r="AB513" i="2" s="1"/>
  <c r="M13470" i="2"/>
  <c r="AG540" i="2" s="1"/>
  <c r="M10150" i="2"/>
  <c r="AL407" i="2" s="1"/>
  <c r="M10149" i="2"/>
  <c r="AK407" i="2" s="1"/>
  <c r="M22519" i="2"/>
  <c r="AF902" i="2" s="1"/>
  <c r="M22526" i="2"/>
  <c r="AM902" i="2" s="1"/>
  <c r="M3141" i="2"/>
  <c r="AC127" i="2" s="1"/>
  <c r="M9143" i="2"/>
  <c r="AE367" i="2" s="1"/>
  <c r="M3065" i="2"/>
  <c r="AB124" i="2" s="1"/>
  <c r="M13920" i="2"/>
  <c r="AG558" i="2" s="1"/>
  <c r="M13903" i="2"/>
  <c r="P558" i="2" s="1"/>
  <c r="M11972" i="2"/>
  <c r="AI480" i="2" s="1"/>
  <c r="M11968" i="2"/>
  <c r="AE480" i="2" s="1"/>
  <c r="M20808" i="2"/>
  <c r="U834" i="2" s="1"/>
  <c r="M20823" i="2"/>
  <c r="AJ834" i="2" s="1"/>
  <c r="M9867" i="2"/>
  <c r="AD396" i="2" s="1"/>
  <c r="M8931" i="2"/>
  <c r="S359" i="2" s="1"/>
  <c r="M8935" i="2"/>
  <c r="W359" i="2" s="1"/>
  <c r="M16253" i="2"/>
  <c r="P652" i="2" s="1"/>
  <c r="M9055" i="2"/>
  <c r="R364" i="2" s="1"/>
  <c r="M21648" i="2"/>
  <c r="AJ867" i="2" s="1"/>
  <c r="M4253" i="2"/>
  <c r="P172" i="2" s="1"/>
  <c r="M3396" i="2"/>
  <c r="AH137" i="2" s="1"/>
  <c r="M23011" i="2"/>
  <c r="X922" i="2" s="1"/>
  <c r="M1776" i="2"/>
  <c r="AM72" i="2" s="1"/>
  <c r="M8257" i="2"/>
  <c r="T332" i="2" s="1"/>
  <c r="M8262" i="2"/>
  <c r="Y332" i="2" s="1"/>
  <c r="M10815" i="2"/>
  <c r="AB434" i="2" s="1"/>
  <c r="M10808" i="2"/>
  <c r="U434" i="2" s="1"/>
  <c r="M3460" i="2"/>
  <c r="W140" i="2" s="1"/>
  <c r="M3463" i="2"/>
  <c r="Z140" i="2" s="1"/>
  <c r="M1324" i="2"/>
  <c r="AK54" i="2" s="1"/>
  <c r="M1323" i="2"/>
  <c r="AJ54" i="2" s="1"/>
  <c r="M1214" i="2"/>
  <c r="AA50" i="2" s="1"/>
  <c r="M24019" i="2"/>
  <c r="AF962" i="2" s="1"/>
  <c r="M7281" i="2"/>
  <c r="S293" i="2" s="1"/>
  <c r="M4298" i="2"/>
  <c r="AJ173" i="2" s="1"/>
  <c r="M4286" i="2"/>
  <c r="X173" i="2" s="1"/>
  <c r="M24759" i="2"/>
  <c r="V992" i="2" s="1"/>
  <c r="M21740" i="2"/>
  <c r="AB871" i="2" s="1"/>
  <c r="M19261" i="2"/>
  <c r="X772" i="2" s="1"/>
  <c r="M20342" i="2"/>
  <c r="AD815" i="2" s="1"/>
  <c r="M5929" i="2"/>
  <c r="Q239" i="2" s="1"/>
  <c r="M12198" i="2"/>
  <c r="AJ489" i="2" s="1"/>
  <c r="M14624" i="2"/>
  <c r="AK586" i="2" s="1"/>
  <c r="M14619" i="2"/>
  <c r="AF586" i="2" s="1"/>
  <c r="M5549" i="2"/>
  <c r="AK223" i="2" s="1"/>
  <c r="M4768" i="2"/>
  <c r="AE192" i="2" s="1"/>
  <c r="M18650" i="2"/>
  <c r="AL747" i="2" s="1"/>
  <c r="M13169" i="2"/>
  <c r="AF528" i="2" s="1"/>
  <c r="M19227" i="2"/>
  <c r="O771" i="2" s="1"/>
  <c r="M19626" i="2"/>
  <c r="AM786" i="2" s="1"/>
  <c r="W727" i="2"/>
  <c r="W941" i="2"/>
  <c r="W1001" i="2"/>
  <c r="W576" i="2"/>
  <c r="W31" i="2"/>
  <c r="W299" i="2"/>
  <c r="W312" i="2"/>
  <c r="X664" i="2"/>
  <c r="AB533" i="2"/>
  <c r="W17" i="2"/>
  <c r="Y93" i="2"/>
  <c r="X935" i="2"/>
  <c r="W679" i="2"/>
  <c r="W179" i="2"/>
  <c r="Z274" i="2"/>
  <c r="Z257" i="2"/>
  <c r="W986" i="2"/>
  <c r="AA78" i="2"/>
  <c r="AA450" i="2"/>
  <c r="AA310" i="2"/>
  <c r="Z686" i="2"/>
  <c r="AD133" i="2"/>
  <c r="W581" i="2"/>
  <c r="Z335" i="2"/>
  <c r="AD402" i="2"/>
  <c r="X15" i="2"/>
  <c r="Y979" i="2"/>
  <c r="W21" i="2"/>
  <c r="X354" i="2"/>
  <c r="Y349" i="2"/>
  <c r="AA301" i="2"/>
  <c r="AA537" i="2"/>
  <c r="Y198" i="2"/>
  <c r="Y521" i="2"/>
  <c r="AE859" i="2"/>
  <c r="AC826" i="2"/>
  <c r="X508" i="2"/>
  <c r="AB338" i="2"/>
  <c r="W100" i="2"/>
  <c r="Y144" i="2"/>
  <c r="AB818" i="2"/>
  <c r="W279" i="2"/>
  <c r="AD418" i="2"/>
  <c r="Y277" i="2"/>
  <c r="AE165" i="2"/>
  <c r="Z173" i="2"/>
  <c r="Y513" i="2"/>
  <c r="X810" i="2"/>
  <c r="W245" i="2"/>
  <c r="Y702" i="2"/>
  <c r="Y45" i="2"/>
  <c r="AB272" i="2"/>
  <c r="W396" i="2"/>
  <c r="W71" i="2"/>
  <c r="W556" i="2"/>
  <c r="AA602" i="2"/>
  <c r="X76" i="2"/>
  <c r="W540" i="2"/>
  <c r="AA875" i="2"/>
  <c r="AD316" i="2"/>
  <c r="Z802" i="2"/>
  <c r="Y348" i="2"/>
  <c r="W694" i="2"/>
  <c r="X542" i="2"/>
  <c r="X417" i="2"/>
  <c r="W978" i="2"/>
  <c r="AB409" i="2"/>
  <c r="W226" i="2"/>
  <c r="AE422" i="2"/>
  <c r="X453" i="2"/>
  <c r="AA883" i="2"/>
  <c r="Y633" i="2"/>
  <c r="Y763" i="2"/>
  <c r="AE419" i="2"/>
  <c r="X252" i="2"/>
  <c r="AA255" i="2"/>
  <c r="Y468" i="2"/>
  <c r="AB83" i="2"/>
  <c r="AE182" i="2"/>
  <c r="AC578" i="2"/>
  <c r="AD172" i="2"/>
  <c r="Y612" i="2"/>
  <c r="AE614" i="2"/>
  <c r="W287" i="2"/>
  <c r="AA955" i="2"/>
  <c r="W336" i="2"/>
  <c r="Y426" i="2"/>
  <c r="Z786" i="2"/>
  <c r="Z320" i="2"/>
  <c r="Z116" i="2"/>
  <c r="Z654" i="2"/>
  <c r="Z822" i="2"/>
  <c r="AA34" i="2"/>
  <c r="AC197" i="2"/>
  <c r="W230" i="2"/>
  <c r="AE26" i="2"/>
  <c r="W170" i="2"/>
  <c r="W129" i="2"/>
  <c r="Y630" i="2"/>
  <c r="AD970" i="2"/>
  <c r="Y365" i="2"/>
  <c r="AA433" i="2"/>
  <c r="W638" i="2"/>
  <c r="Y771" i="2"/>
  <c r="AD427" i="2"/>
  <c r="Z260" i="2"/>
  <c r="W96" i="2"/>
  <c r="X92" i="2"/>
  <c r="Y362" i="2"/>
  <c r="AA690" i="2"/>
  <c r="X972" i="2"/>
  <c r="Y838" i="2"/>
  <c r="AC766" i="2"/>
  <c r="Y774" i="2"/>
  <c r="W164" i="2"/>
  <c r="Y448" i="2"/>
  <c r="Y644" i="2"/>
  <c r="Z248" i="2"/>
  <c r="AB130" i="2"/>
  <c r="W408" i="2"/>
  <c r="Z440" i="2"/>
  <c r="Y398" i="2"/>
  <c r="Y63" i="2"/>
  <c r="Y476" i="2"/>
  <c r="X473" i="2"/>
  <c r="X622" i="2"/>
  <c r="W436" i="2"/>
  <c r="AB62" i="2"/>
  <c r="AA22" i="2"/>
  <c r="Z891" i="2"/>
  <c r="W111" i="2"/>
  <c r="AB332" i="2"/>
  <c r="AA192" i="2"/>
  <c r="X151" i="2"/>
  <c r="X367" i="2"/>
  <c r="Y632" i="2"/>
  <c r="W471" i="2"/>
  <c r="Z334" i="2"/>
  <c r="X181" i="2"/>
  <c r="X603" i="2"/>
  <c r="X605" i="2"/>
  <c r="AA70" i="2"/>
  <c r="AA413" i="2"/>
  <c r="Z645" i="2"/>
  <c r="Y624" i="2"/>
  <c r="X169" i="2"/>
  <c r="AD82" i="2"/>
  <c r="Y339" i="2"/>
  <c r="AD97" i="2"/>
  <c r="AC125" i="2"/>
  <c r="AC613" i="2"/>
  <c r="W27" i="2"/>
  <c r="AB147" i="2"/>
  <c r="AB649" i="2"/>
  <c r="AA592" i="2"/>
  <c r="Z118" i="2"/>
  <c r="AD282" i="2"/>
  <c r="AB481" i="2"/>
  <c r="AD94" i="2"/>
  <c r="W238" i="2"/>
  <c r="Z914" i="2"/>
  <c r="AD675" i="2"/>
  <c r="Y219" i="2"/>
  <c r="W284" i="2"/>
  <c r="AC667" i="2"/>
  <c r="AC699" i="2"/>
  <c r="Y246" i="2"/>
  <c r="AC584" i="2"/>
  <c r="Z522" i="2"/>
  <c r="AE411" i="2"/>
  <c r="AB894" i="2"/>
  <c r="AB492" i="2"/>
  <c r="Y907" i="2"/>
  <c r="AD926" i="2"/>
  <c r="W525" i="2"/>
  <c r="AD5" i="2"/>
  <c r="AE641" i="2"/>
  <c r="W212" i="2"/>
  <c r="AB20" i="2"/>
  <c r="Z372" i="2"/>
  <c r="AC618" i="2"/>
  <c r="Z7" i="2"/>
  <c r="Y898" i="2"/>
  <c r="Y910" i="2"/>
  <c r="Z203" i="2"/>
  <c r="W208" i="2"/>
  <c r="X400" i="2"/>
  <c r="X199" i="2"/>
  <c r="W304" i="2"/>
  <c r="AB108" i="2"/>
  <c r="Y794" i="2"/>
  <c r="AE443" i="2"/>
  <c r="Y922" i="2"/>
  <c r="X564" i="2"/>
  <c r="W102" i="2"/>
  <c r="Y39" i="2"/>
  <c r="W384" i="2"/>
  <c r="W35" i="2"/>
  <c r="AD48" i="2"/>
  <c r="W368" i="2"/>
  <c r="X11" i="2"/>
  <c r="W375" i="2"/>
  <c r="Y128" i="2"/>
  <c r="X89" i="2"/>
  <c r="X214" i="2"/>
  <c r="Z742" i="2"/>
  <c r="AE437" i="2"/>
  <c r="AA870" i="2"/>
  <c r="X882" i="2"/>
  <c r="Y289" i="2"/>
  <c r="AA386" i="2"/>
  <c r="AC318" i="2"/>
  <c r="AD906" i="2"/>
  <c r="X858" i="2"/>
  <c r="AA714" i="2"/>
  <c r="AA439" i="2"/>
  <c r="Z91" i="2"/>
  <c r="Y711" i="2"/>
  <c r="X124" i="2"/>
  <c r="AD107" i="2"/>
  <c r="Y42" i="2"/>
  <c r="Z54" i="2"/>
  <c r="Z435" i="2"/>
  <c r="Z625" i="2"/>
  <c r="AA478" i="2"/>
  <c r="AD683" i="2"/>
  <c r="W648" i="2"/>
  <c r="AD456" i="2"/>
  <c r="AC987" i="2"/>
  <c r="Y762" i="2"/>
  <c r="AB587" i="2"/>
  <c r="X324" i="2"/>
  <c r="AB823" i="2"/>
  <c r="AE424" i="2"/>
  <c r="Z298" i="2"/>
  <c r="X565" i="2"/>
  <c r="Y866" i="2"/>
  <c r="W391" i="2"/>
  <c r="AE718" i="2"/>
  <c r="AA90" i="2"/>
  <c r="W60" i="2"/>
  <c r="W206" i="2"/>
  <c r="Y18" i="2"/>
  <c r="W342" i="2"/>
  <c r="AA530" i="2"/>
  <c r="Y650" i="2"/>
  <c r="AB157" i="2"/>
  <c r="AD401" i="2"/>
  <c r="AE601" i="2"/>
  <c r="AC750" i="2"/>
  <c r="W95" i="2"/>
  <c r="AA51" i="2"/>
  <c r="AC56" i="2"/>
  <c r="W444" i="2"/>
  <c r="Z28" i="2"/>
  <c r="X160" i="2"/>
  <c r="W66" i="2"/>
  <c r="Z234" i="2"/>
  <c r="AB635" i="2"/>
  <c r="AB791" i="2"/>
  <c r="Y347" i="2"/>
  <c r="Y770" i="2"/>
  <c r="AD343" i="2"/>
  <c r="AA156" i="2"/>
  <c r="X331" i="2"/>
  <c r="AA261" i="2"/>
  <c r="X84" i="2"/>
  <c r="W423" i="2"/>
  <c r="Z163" i="2"/>
  <c r="Z313" i="2"/>
  <c r="Y68" i="2"/>
  <c r="X509" i="2"/>
  <c r="W609" i="2"/>
  <c r="X946" i="2"/>
  <c r="Y555" i="2"/>
  <c r="Y55" i="2"/>
  <c r="Y516" i="2"/>
  <c r="AC143" i="2"/>
  <c r="X814" i="2"/>
  <c r="X184" i="2"/>
  <c r="AA239" i="2"/>
  <c r="AD59" i="2"/>
  <c r="Y746" i="2"/>
  <c r="W483" i="2"/>
  <c r="AD268" i="2"/>
  <c r="W425" i="2"/>
  <c r="X307" i="2"/>
  <c r="X120" i="2"/>
  <c r="AD482" i="2"/>
  <c r="X626" i="2"/>
  <c r="Z475" i="2"/>
  <c r="X267" i="2"/>
  <c r="X314" i="2"/>
  <c r="AD276" i="2"/>
  <c r="Y438" i="2"/>
  <c r="Z698" i="2"/>
  <c r="Y278" i="2"/>
  <c r="Y674" i="2"/>
  <c r="AC445" i="2"/>
  <c r="W842" i="2"/>
  <c r="AA159" i="2"/>
  <c r="W459" i="2"/>
  <c r="Y803" i="2"/>
  <c r="X754" i="2"/>
  <c r="Y79" i="2"/>
  <c r="Y328" i="2"/>
  <c r="AA244" i="2"/>
  <c r="X281" i="2"/>
  <c r="X369" i="2"/>
  <c r="X383" i="2"/>
  <c r="AA294" i="2"/>
  <c r="X998" i="2"/>
  <c r="X782" i="2"/>
  <c r="W327" i="2"/>
  <c r="W275" i="2"/>
  <c r="AA652" i="2"/>
  <c r="W491" i="2"/>
  <c r="W308" i="2"/>
  <c r="W330" i="2"/>
  <c r="X53" i="2"/>
  <c r="Z373" i="2"/>
  <c r="AA237" i="2"/>
  <c r="W322" i="2"/>
  <c r="W510" i="2"/>
  <c r="Y517" i="2"/>
  <c r="AC142" i="2"/>
  <c r="W270" i="2"/>
  <c r="AB447" i="2"/>
  <c r="AA2" i="2"/>
  <c r="X662" i="2"/>
  <c r="AA190" i="2"/>
  <c r="AB205" i="2"/>
  <c r="AC715" i="2"/>
  <c r="W480" i="2"/>
  <c r="X201" i="2"/>
  <c r="AA115" i="2"/>
  <c r="Z661" i="2"/>
  <c r="AB536" i="2"/>
  <c r="W787" i="2"/>
  <c r="AA562" i="2"/>
  <c r="W548" i="2"/>
  <c r="AB554" i="2"/>
  <c r="W421" i="2"/>
  <c r="AA223" i="2"/>
  <c r="AC177" i="2"/>
  <c r="W939" i="2"/>
  <c r="Y139" i="2"/>
  <c r="Z215" i="2"/>
  <c r="AA286" i="2"/>
  <c r="W263" i="2"/>
  <c r="W653" i="2"/>
  <c r="X57" i="2"/>
  <c r="Y126" i="2"/>
  <c r="AE496" i="2"/>
  <c r="AD109" i="2"/>
  <c r="W441" i="2"/>
  <c r="AC778" i="2"/>
  <c r="AA88" i="2"/>
  <c r="Y207" i="2"/>
  <c r="Y795" i="2"/>
  <c r="AE640" i="2"/>
  <c r="W590" i="2"/>
  <c r="Z452" i="2"/>
  <c r="W131" i="2"/>
  <c r="AD285" i="2"/>
  <c r="AC469" i="2"/>
  <c r="AA490" i="2"/>
  <c r="AA385" i="2"/>
  <c r="AB573" i="2"/>
  <c r="AC493" i="2"/>
  <c r="AD326" i="2"/>
  <c r="AA393" i="2"/>
  <c r="AC122" i="2"/>
  <c r="Y610" i="2"/>
  <c r="AB954" i="2"/>
  <c r="AB188" i="2"/>
  <c r="AE134" i="2"/>
  <c r="W171" i="2"/>
  <c r="X47" i="2"/>
  <c r="X410" i="2"/>
  <c r="AA570" i="2"/>
  <c r="AA305" i="2"/>
  <c r="Y557" i="2"/>
  <c r="AB233" i="2"/>
  <c r="W77" i="2"/>
  <c r="AA538" i="2"/>
  <c r="W127" i="2"/>
  <c r="Z874" i="2"/>
  <c r="AD449" i="2"/>
  <c r="X357" i="2"/>
  <c r="W923" i="2"/>
  <c r="X463" i="2"/>
  <c r="X966" i="2"/>
  <c r="AC145" i="2"/>
  <c r="Y241" i="2"/>
  <c r="AA218" i="2"/>
  <c r="W938" i="2"/>
  <c r="AB811" i="2"/>
  <c r="AC195" i="2"/>
  <c r="AC566" i="2"/>
  <c r="AC148" i="2"/>
  <c r="AC532" i="2"/>
  <c r="Y283" i="2"/>
  <c r="AB296" i="2"/>
  <c r="AD660" i="2"/>
  <c r="Z168" i="2"/>
  <c r="AC535" i="2"/>
  <c r="X14" i="2"/>
  <c r="W405" i="2"/>
  <c r="Z621" i="2"/>
  <c r="W210" i="2"/>
  <c r="X389" i="2"/>
  <c r="AC577" i="2"/>
  <c r="W13" i="2"/>
  <c r="W178" i="2"/>
  <c r="X204" i="2"/>
  <c r="X504" i="2"/>
  <c r="Z220" i="2"/>
  <c r="X114" i="2"/>
  <c r="AB918" i="2"/>
  <c r="X608" i="2"/>
  <c r="Y363" i="2"/>
  <c r="AC73" i="2"/>
  <c r="W502" i="2"/>
  <c r="AB414" i="2"/>
  <c r="Z598" i="2"/>
  <c r="AB333" i="2"/>
  <c r="AA321" i="2"/>
  <c r="X216" i="2"/>
  <c r="Z747" i="2"/>
  <c r="AA403" i="2"/>
  <c r="W467" i="2"/>
  <c r="Y269" i="2"/>
  <c r="Y553" i="2"/>
  <c r="AE470" i="2"/>
  <c r="Y586" i="2"/>
  <c r="X616" i="2"/>
  <c r="W442" i="2"/>
  <c r="W167" i="2"/>
  <c r="Y158" i="2"/>
  <c r="AA243" i="2"/>
  <c r="AC110" i="2"/>
  <c r="Y597" i="2"/>
  <c r="X353" i="2"/>
  <c r="Z297" i="2"/>
  <c r="W155" i="2"/>
  <c r="W670" i="2"/>
  <c r="AE303" i="2"/>
  <c r="X722" i="2"/>
  <c r="AC175" i="2"/>
  <c r="AC183" i="2"/>
  <c r="W44" i="2"/>
  <c r="AD196" i="2"/>
  <c r="AE958" i="2"/>
  <c r="X187" i="2"/>
  <c r="W350" i="2"/>
  <c r="X930" i="2"/>
  <c r="Y138" i="2"/>
  <c r="Z262" i="2"/>
  <c r="Y458" i="2"/>
  <c r="Y137" i="2"/>
  <c r="Z446" i="2"/>
  <c r="Y6" i="2"/>
  <c r="X558" i="2"/>
  <c r="AA886" i="2"/>
  <c r="Z486" i="2"/>
  <c r="W634" i="2"/>
  <c r="X550" i="2"/>
  <c r="AD194" i="2"/>
  <c r="Z231" i="2"/>
  <c r="Y904" i="2"/>
  <c r="W306" i="2"/>
  <c r="AA462" i="2"/>
  <c r="X604" i="2"/>
  <c r="AE300" i="2"/>
  <c r="AE600" i="2"/>
  <c r="AC682" i="2"/>
  <c r="X240" i="2"/>
  <c r="AC123" i="2"/>
  <c r="AB460" i="2"/>
  <c r="AB12" i="2"/>
  <c r="W356" i="2"/>
  <c r="AA32" i="2"/>
  <c r="Z432" i="2"/>
  <c r="W487" i="2"/>
  <c r="AE236" i="2"/>
  <c r="AC544" i="2"/>
  <c r="X185" i="2"/>
  <c r="AA461" i="2"/>
  <c r="Z726" i="2"/>
  <c r="W4" i="2"/>
  <c r="Y982" i="2"/>
  <c r="Z211" i="2"/>
  <c r="X291" i="2"/>
  <c r="AC36" i="2"/>
  <c r="W290" i="2"/>
  <c r="AC141" i="2"/>
  <c r="AA934" i="2"/>
  <c r="Y329" i="2"/>
  <c r="AB485" i="2"/>
  <c r="Y561" i="2"/>
  <c r="X617" i="2"/>
  <c r="AA271" i="2"/>
  <c r="AE848" i="2"/>
  <c r="X851" i="2"/>
  <c r="Y24" i="2"/>
  <c r="Y352" i="2"/>
  <c r="X867" i="2"/>
  <c r="AC344" i="2"/>
  <c r="X569" i="2"/>
  <c r="Y862" i="2"/>
  <c r="AB915" i="2"/>
  <c r="W528" i="2"/>
  <c r="AB947" i="2"/>
  <c r="Z256" i="2"/>
  <c r="AA3" i="2"/>
  <c r="Z135" i="2"/>
  <c r="Y193" i="2"/>
  <c r="AA374" i="2"/>
  <c r="AB465" i="2"/>
  <c r="W790" i="2"/>
  <c r="AD379" i="2"/>
  <c r="AB150" i="2"/>
  <c r="Z730" i="2"/>
  <c r="Y232" i="2"/>
  <c r="AB990" i="2"/>
  <c r="Y288" i="2"/>
  <c r="W779" i="2"/>
  <c r="AD265" i="2"/>
  <c r="W162" i="2"/>
  <c r="AA381" i="2"/>
  <c r="AB209" i="2"/>
  <c r="Z382" i="2"/>
  <c r="X568" i="2"/>
  <c r="W61" i="2"/>
  <c r="Y258" i="2"/>
  <c r="W430" i="2"/>
  <c r="X25" i="2"/>
  <c r="AE723" i="2"/>
  <c r="Y227" i="2"/>
  <c r="X843" i="2"/>
  <c r="Y560" i="2"/>
  <c r="W23" i="2"/>
  <c r="W524" i="2"/>
  <c r="AE191" i="2"/>
  <c r="AC696" i="2"/>
  <c r="W572" i="2"/>
  <c r="Y806" i="2"/>
  <c r="AA899" i="2"/>
  <c r="AE404" i="2"/>
  <c r="Y950" i="2"/>
  <c r="W87" i="2"/>
  <c r="X407" i="2"/>
  <c r="Z152" i="2"/>
  <c r="AB589" i="2"/>
  <c r="X302" i="2"/>
  <c r="X798" i="2"/>
  <c r="Y359" i="2"/>
  <c r="Y75" i="2"/>
  <c r="X420" i="2"/>
  <c r="AC202" i="2"/>
  <c r="W962" i="2"/>
  <c r="X340" i="2"/>
  <c r="AB739" i="2"/>
  <c r="AB30" i="2"/>
  <c r="AA174" i="2"/>
  <c r="W969" i="2"/>
  <c r="AB85" i="2"/>
  <c r="Y549" i="2"/>
  <c r="AA399" i="2"/>
  <c r="AE104" i="2"/>
  <c r="W80" i="2"/>
  <c r="AC355" i="2"/>
  <c r="W149" i="2"/>
  <c r="X455" i="2"/>
  <c r="AD497" i="2"/>
  <c r="Y361" i="2"/>
  <c r="AA994" i="2"/>
  <c r="X317" i="2"/>
  <c r="AA489" i="2"/>
  <c r="W827" i="2"/>
  <c r="Y734" i="2"/>
  <c r="Z351" i="2"/>
  <c r="Y545" i="2"/>
  <c r="W72" i="2"/>
  <c r="Y360" i="2"/>
  <c r="Z315" i="2"/>
  <c r="AD224" i="2"/>
  <c r="W850" i="2"/>
  <c r="AA253" i="2"/>
  <c r="Z657" i="2"/>
  <c r="Y101" i="2"/>
  <c r="X58" i="2"/>
  <c r="Z154" i="2"/>
  <c r="W620" i="2"/>
  <c r="Y242" i="2"/>
  <c r="AB582" i="2"/>
  <c r="AB280" i="2"/>
  <c r="Z996" i="2"/>
  <c r="H15" i="1" l="1"/>
  <c r="D31" i="1"/>
  <c r="D29" i="1"/>
  <c r="D30" i="1"/>
  <c r="BU9" i="2"/>
  <c r="BN9" i="2"/>
  <c r="AU9" i="2"/>
  <c r="BK9" i="2"/>
  <c r="AV25" i="2"/>
  <c r="AU25" i="2"/>
  <c r="BP25" i="2"/>
  <c r="AZ25" i="2"/>
  <c r="BJ25" i="2"/>
  <c r="BB25" i="2"/>
  <c r="BI25" i="2"/>
  <c r="BL25" i="2"/>
  <c r="BA25" i="2"/>
  <c r="BD25" i="2"/>
  <c r="BN25" i="2"/>
  <c r="AX25" i="2"/>
  <c r="BU25" i="2"/>
  <c r="BC25" i="2"/>
  <c r="BF25" i="2"/>
  <c r="BE25" i="2"/>
  <c r="BT25" i="2"/>
  <c r="BK25" i="2"/>
  <c r="BQ25" i="2"/>
  <c r="BV25" i="2"/>
  <c r="BO25" i="2"/>
  <c r="BS25" i="2"/>
  <c r="BH25" i="2"/>
  <c r="AY25" i="2"/>
  <c r="BG25" i="2"/>
  <c r="BW25" i="2"/>
  <c r="BM25" i="2"/>
  <c r="BR25" i="2"/>
  <c r="AW25" i="2"/>
  <c r="BM19" i="2"/>
  <c r="BL19" i="2"/>
  <c r="BW19" i="2"/>
  <c r="BD19" i="2"/>
  <c r="BQ19" i="2"/>
  <c r="BS19" i="2"/>
  <c r="BP19" i="2"/>
  <c r="BG19" i="2"/>
  <c r="BC19" i="2"/>
  <c r="BT19" i="2"/>
  <c r="AW19" i="2"/>
  <c r="AV19" i="2"/>
  <c r="BH19" i="2"/>
  <c r="BE19" i="2"/>
  <c r="AX19" i="2"/>
  <c r="BF19" i="2"/>
  <c r="BU19" i="2"/>
  <c r="BA19" i="2"/>
  <c r="BR19" i="2"/>
  <c r="BK19" i="2"/>
  <c r="BJ19" i="2"/>
  <c r="BN19" i="2"/>
  <c r="AU19" i="2"/>
  <c r="BO19" i="2"/>
  <c r="BV19" i="2"/>
  <c r="BI19" i="2"/>
  <c r="AY19" i="2"/>
  <c r="AZ19" i="2"/>
  <c r="BB19" i="2"/>
  <c r="BR22" i="2"/>
  <c r="BN22" i="2"/>
  <c r="BE22" i="2"/>
  <c r="BL22" i="2"/>
  <c r="BQ22" i="2"/>
  <c r="BV22" i="2"/>
  <c r="BG22" i="2"/>
  <c r="BJ22" i="2"/>
  <c r="BF22" i="2"/>
  <c r="BP22" i="2"/>
  <c r="BU22" i="2"/>
  <c r="BD22" i="2"/>
  <c r="AY22" i="2"/>
  <c r="BI22" i="2"/>
  <c r="BB22" i="2"/>
  <c r="AX22" i="2"/>
  <c r="BR8" i="2"/>
  <c r="BK8" i="2"/>
  <c r="BV8" i="2"/>
  <c r="BR26" i="2"/>
  <c r="BG26" i="2"/>
  <c r="BO26" i="2"/>
  <c r="BE26" i="2"/>
  <c r="BJ26" i="2"/>
  <c r="BT26" i="2"/>
  <c r="BM26" i="2"/>
  <c r="BA26" i="2"/>
  <c r="BB26" i="2"/>
  <c r="AY26" i="2"/>
  <c r="BP26" i="2"/>
  <c r="BI26" i="2"/>
  <c r="BU26" i="2"/>
  <c r="BD26" i="2"/>
  <c r="BV26" i="2"/>
  <c r="BH26" i="2"/>
  <c r="AX26" i="2"/>
  <c r="AU26" i="2"/>
  <c r="AV26" i="2"/>
  <c r="BQ26" i="2"/>
  <c r="BC26" i="2"/>
  <c r="BW26" i="2"/>
  <c r="BN26" i="2"/>
  <c r="BL26" i="2"/>
  <c r="BF26" i="2"/>
  <c r="AW26" i="2"/>
  <c r="BS26" i="2"/>
  <c r="BK26" i="2"/>
  <c r="AZ26" i="2"/>
  <c r="BL24" i="2"/>
  <c r="BA24" i="2"/>
  <c r="AX24" i="2"/>
  <c r="BC24" i="2"/>
  <c r="BU24" i="2"/>
  <c r="BI24" i="2"/>
  <c r="BJ24" i="2"/>
  <c r="BT24" i="2"/>
  <c r="AW24" i="2"/>
  <c r="BV24" i="2"/>
  <c r="BP24" i="2"/>
  <c r="AZ24" i="2"/>
  <c r="BQ24" i="2"/>
  <c r="BH24" i="2"/>
  <c r="BD24" i="2"/>
  <c r="BE24" i="2"/>
  <c r="BM24" i="2"/>
  <c r="BO24" i="2"/>
  <c r="BG24" i="2"/>
  <c r="BK24" i="2"/>
  <c r="BN24" i="2"/>
  <c r="AU24" i="2"/>
  <c r="BW24" i="2"/>
  <c r="BR24" i="2"/>
  <c r="AY24" i="2"/>
  <c r="BF24" i="2"/>
  <c r="BS24" i="2"/>
  <c r="AV24" i="2"/>
  <c r="BB24" i="2"/>
  <c r="BP7" i="2"/>
  <c r="AU7" i="2"/>
  <c r="BK3" i="2"/>
  <c r="AX3" i="2"/>
  <c r="BW3" i="2"/>
  <c r="BH3" i="2"/>
  <c r="BU3" i="2"/>
  <c r="BR3" i="2"/>
  <c r="BA3" i="2"/>
  <c r="BP3" i="2"/>
  <c r="BO3" i="2"/>
  <c r="BN3" i="2"/>
  <c r="BS3" i="2"/>
  <c r="BB3" i="2"/>
  <c r="BF3" i="2"/>
  <c r="BC3" i="2"/>
  <c r="AV3" i="2"/>
  <c r="BL3" i="2"/>
  <c r="AY3" i="2"/>
  <c r="BV3" i="2"/>
  <c r="AW3" i="2"/>
  <c r="BT3" i="2"/>
  <c r="AU3" i="2"/>
  <c r="BE3" i="2"/>
  <c r="BM3" i="2"/>
  <c r="AZ3" i="2"/>
  <c r="BJ3" i="2"/>
  <c r="BG3" i="2"/>
  <c r="BI3" i="2"/>
  <c r="BD3" i="2"/>
  <c r="BQ3" i="2"/>
  <c r="AW21" i="2"/>
  <c r="BJ21" i="2"/>
  <c r="BM21" i="2"/>
  <c r="BS21" i="2"/>
  <c r="BE21" i="2"/>
  <c r="BA21" i="2"/>
  <c r="BN21" i="2"/>
  <c r="BR21" i="2"/>
  <c r="BD21" i="2"/>
  <c r="BW21" i="2"/>
  <c r="BI21" i="2"/>
  <c r="AU21" i="2"/>
  <c r="BG21" i="2"/>
  <c r="BP21" i="2"/>
  <c r="BT21" i="2"/>
  <c r="BU21" i="2"/>
  <c r="AY21" i="2"/>
  <c r="BV21" i="2"/>
  <c r="BO21" i="2"/>
  <c r="BL21" i="2"/>
  <c r="BQ21" i="2"/>
  <c r="BB21" i="2"/>
  <c r="AV21" i="2"/>
  <c r="BK21" i="2"/>
  <c r="BH21" i="2"/>
  <c r="BF21" i="2"/>
  <c r="BC21" i="2"/>
  <c r="AX21" i="2"/>
  <c r="AZ21" i="2"/>
  <c r="BG2" i="2"/>
  <c r="BQ2" i="2"/>
  <c r="BB2" i="2"/>
  <c r="AU2" i="2"/>
  <c r="BS2" i="2"/>
  <c r="BV2" i="2"/>
  <c r="AY2" i="2"/>
  <c r="BP2" i="2"/>
  <c r="BN2" i="2"/>
  <c r="AW2" i="2"/>
  <c r="BR2" i="2"/>
  <c r="BL2" i="2"/>
  <c r="BA2" i="2"/>
  <c r="BE2" i="2"/>
  <c r="BU2" i="2"/>
  <c r="BF2" i="2"/>
  <c r="AV2" i="2"/>
  <c r="AX2" i="2"/>
  <c r="BC2" i="2"/>
  <c r="BJ2" i="2"/>
  <c r="BK2" i="2"/>
  <c r="BW2" i="2"/>
  <c r="BI2" i="2"/>
  <c r="BD2" i="2"/>
  <c r="BO2" i="2"/>
  <c r="BT2" i="2"/>
  <c r="AZ2" i="2"/>
  <c r="BH2" i="2"/>
  <c r="BM2" i="2"/>
  <c r="BG5" i="2"/>
  <c r="AW5" i="2"/>
  <c r="BQ5" i="2"/>
  <c r="BP5" i="2"/>
  <c r="BO5" i="2"/>
  <c r="BE5" i="2"/>
  <c r="AU5" i="2"/>
  <c r="BM5" i="2"/>
  <c r="AX5" i="2"/>
  <c r="BB5" i="2"/>
  <c r="BW5" i="2"/>
  <c r="BR5" i="2"/>
  <c r="BJ5" i="2"/>
  <c r="BU5" i="2"/>
  <c r="BN5" i="2"/>
  <c r="BC5" i="2"/>
  <c r="BT5" i="2"/>
  <c r="AV5" i="2"/>
  <c r="BH5" i="2"/>
  <c r="BD5" i="2"/>
  <c r="BS5" i="2"/>
  <c r="BK5" i="2"/>
  <c r="BV5" i="2"/>
  <c r="BF5" i="2"/>
  <c r="BA5" i="2"/>
  <c r="BI5" i="2"/>
  <c r="BL5" i="2"/>
  <c r="AY5" i="2"/>
  <c r="AZ5" i="2"/>
  <c r="BF23" i="2"/>
  <c r="BK23" i="2"/>
  <c r="BU23" i="2"/>
  <c r="BG23" i="2"/>
  <c r="BB4" i="2"/>
  <c r="BI4" i="2"/>
  <c r="BA4" i="2"/>
  <c r="BS4" i="2"/>
  <c r="AZ4" i="2"/>
  <c r="BM4" i="2"/>
  <c r="BN4" i="2"/>
  <c r="BF4" i="2"/>
  <c r="BH4" i="2"/>
  <c r="BK4" i="2"/>
  <c r="BO4" i="2"/>
  <c r="BL4" i="2"/>
  <c r="AW4" i="2"/>
  <c r="AY4" i="2"/>
  <c r="BC4" i="2"/>
  <c r="AU4" i="2"/>
  <c r="BQ4" i="2"/>
  <c r="AX4" i="2"/>
  <c r="BD4" i="2"/>
  <c r="BV4" i="2"/>
  <c r="BR4" i="2"/>
  <c r="BG4" i="2"/>
  <c r="BW4" i="2"/>
  <c r="BU4" i="2"/>
  <c r="BE4" i="2"/>
  <c r="AV4" i="2"/>
  <c r="BJ4" i="2"/>
  <c r="BP4" i="2"/>
  <c r="BT4" i="2"/>
  <c r="BQ6" i="2"/>
  <c r="BA6" i="2"/>
  <c r="BU6" i="2"/>
  <c r="BV6" i="2"/>
  <c r="BF6" i="2"/>
  <c r="BR6" i="2"/>
  <c r="BE6" i="2"/>
  <c r="AZ6" i="2"/>
  <c r="AU6" i="2"/>
  <c r="BN6" i="2"/>
  <c r="BW6" i="2"/>
  <c r="BJ6" i="2"/>
  <c r="BS6" i="2"/>
  <c r="BH6" i="2"/>
  <c r="BL6" i="2"/>
  <c r="BI6" i="2"/>
  <c r="AV6" i="2"/>
  <c r="BB6" i="2"/>
  <c r="BP6" i="2"/>
  <c r="BG6" i="2"/>
  <c r="BO6" i="2"/>
  <c r="BK6" i="2"/>
  <c r="BD6" i="2"/>
  <c r="AX6" i="2"/>
  <c r="BM6" i="2"/>
  <c r="BT6" i="2"/>
  <c r="BC6" i="2"/>
  <c r="AY6" i="2"/>
  <c r="AW6" i="2"/>
  <c r="BU20" i="2"/>
  <c r="BL20" i="2"/>
  <c r="BD20" i="2"/>
  <c r="BG8" i="2"/>
  <c r="AW23" i="2"/>
  <c r="BD23" i="2"/>
  <c r="BJ23" i="2"/>
  <c r="BQ23" i="2"/>
  <c r="BE23" i="2"/>
  <c r="BM23" i="2"/>
  <c r="AZ23" i="2"/>
  <c r="BR23" i="2"/>
  <c r="AX23" i="2"/>
  <c r="BW23" i="2"/>
  <c r="BB23" i="2"/>
  <c r="BA23" i="2"/>
  <c r="AY23" i="2"/>
  <c r="BO23" i="2"/>
  <c r="BH23" i="2"/>
  <c r="AU23" i="2"/>
  <c r="BV23" i="2"/>
  <c r="BP23" i="2"/>
  <c r="BT23" i="2"/>
  <c r="AV23" i="2"/>
  <c r="BN23" i="2"/>
  <c r="BL23" i="2"/>
  <c r="BC23" i="2"/>
  <c r="BS23" i="2"/>
  <c r="BI23" i="2"/>
  <c r="BP20" i="2"/>
  <c r="BK20" i="2"/>
  <c r="AX20" i="2"/>
  <c r="BS20" i="2"/>
  <c r="AY20" i="2"/>
  <c r="BC20" i="2"/>
  <c r="AZ20" i="2"/>
  <c r="BB20" i="2"/>
  <c r="BE20" i="2"/>
  <c r="AW20" i="2"/>
  <c r="BH20" i="2"/>
  <c r="BI20" i="2"/>
  <c r="BO20" i="2"/>
  <c r="BA20" i="2"/>
  <c r="BF20" i="2"/>
  <c r="BT20" i="2"/>
  <c r="BW20" i="2"/>
  <c r="BR20" i="2"/>
  <c r="BG20" i="2"/>
  <c r="BV20" i="2"/>
  <c r="AU20" i="2"/>
  <c r="BM20" i="2"/>
  <c r="BN20" i="2"/>
  <c r="BJ20" i="2"/>
  <c r="BQ20" i="2"/>
  <c r="AV20" i="2"/>
  <c r="AU22" i="2"/>
  <c r="BH22" i="2"/>
  <c r="BT22" i="2"/>
  <c r="AW22" i="2"/>
  <c r="BA22" i="2"/>
  <c r="BM22" i="2"/>
  <c r="AV22" i="2"/>
  <c r="BC22" i="2"/>
  <c r="AZ22" i="2"/>
  <c r="BO22" i="2"/>
  <c r="BK22" i="2"/>
  <c r="BW22" i="2"/>
  <c r="BS22" i="2"/>
  <c r="BF8" i="2"/>
  <c r="AV8" i="2"/>
  <c r="BH8" i="2"/>
  <c r="BN8" i="2"/>
  <c r="BT8" i="2"/>
  <c r="AX8" i="2"/>
  <c r="BL8" i="2"/>
  <c r="AZ8" i="2"/>
  <c r="BM8" i="2"/>
  <c r="BP8" i="2"/>
  <c r="BO8" i="2"/>
  <c r="AU8" i="2"/>
  <c r="BU8" i="2"/>
  <c r="BI8" i="2"/>
  <c r="BQ8" i="2"/>
  <c r="BS8" i="2"/>
  <c r="AY8" i="2"/>
  <c r="BD8" i="2"/>
  <c r="BJ8" i="2"/>
  <c r="BC8" i="2"/>
  <c r="AW8" i="2"/>
  <c r="BW8" i="2"/>
  <c r="BE8" i="2"/>
  <c r="BB8" i="2"/>
  <c r="BA8" i="2"/>
  <c r="BI9" i="2"/>
  <c r="BB9" i="2"/>
  <c r="BF9" i="2"/>
  <c r="AX9" i="2"/>
  <c r="BO9" i="2"/>
  <c r="BD9" i="2"/>
  <c r="BT9" i="2"/>
  <c r="AV9" i="2"/>
  <c r="AW9" i="2"/>
  <c r="BA9" i="2"/>
  <c r="BC9" i="2"/>
  <c r="BE9" i="2"/>
  <c r="AZ9" i="2"/>
  <c r="BQ9" i="2"/>
  <c r="BJ9" i="2"/>
  <c r="BP9" i="2"/>
  <c r="BL9" i="2"/>
  <c r="BH9" i="2"/>
  <c r="BS9" i="2"/>
  <c r="BW9" i="2"/>
  <c r="BV9" i="2"/>
  <c r="BR9" i="2"/>
  <c r="BG9" i="2"/>
  <c r="BM9" i="2"/>
  <c r="AY9" i="2"/>
  <c r="BF7" i="2"/>
  <c r="BJ7" i="2"/>
  <c r="BK7" i="2"/>
  <c r="BL7" i="2"/>
  <c r="BU7" i="2"/>
  <c r="BM7" i="2"/>
  <c r="BO7" i="2"/>
  <c r="AV7" i="2"/>
  <c r="BW7" i="2"/>
  <c r="BN7" i="2"/>
  <c r="AW7" i="2"/>
  <c r="BS7" i="2"/>
  <c r="BT7" i="2"/>
  <c r="BE7" i="2"/>
  <c r="BR7" i="2"/>
  <c r="AY7" i="2"/>
  <c r="AZ7" i="2"/>
  <c r="BC7" i="2"/>
  <c r="BH7" i="2"/>
  <c r="BA7" i="2"/>
  <c r="BV7" i="2"/>
  <c r="BD7" i="2"/>
  <c r="AX7" i="2"/>
  <c r="BG7" i="2"/>
  <c r="BQ7" i="2"/>
  <c r="BI7" i="2"/>
  <c r="BB7" i="2"/>
  <c r="Z847" i="2"/>
  <c r="BU13" i="2" s="1"/>
  <c r="W944" i="2"/>
  <c r="BH10" i="2" s="1"/>
  <c r="Y951" i="2"/>
  <c r="BA12" i="2" s="1"/>
  <c r="AW17" i="2"/>
  <c r="H29" i="1"/>
  <c r="AX11" i="2"/>
  <c r="H25" i="1"/>
  <c r="BE18" i="2"/>
  <c r="BL18" i="2"/>
  <c r="H7" i="1"/>
  <c r="BF18" i="2"/>
  <c r="BP18" i="2"/>
  <c r="AU15" i="2"/>
  <c r="BI14" i="2"/>
  <c r="BW17" i="2"/>
  <c r="BB16" i="2"/>
  <c r="G23" i="1"/>
  <c r="AU11" i="2"/>
  <c r="BF11" i="2"/>
  <c r="BA17" i="2"/>
  <c r="AV15" i="2"/>
  <c r="G16" i="1"/>
  <c r="AV14" i="2"/>
  <c r="BR18" i="2"/>
  <c r="BK11" i="2"/>
  <c r="AZ17" i="2"/>
  <c r="BU15" i="2"/>
  <c r="G15" i="1"/>
  <c r="H16" i="1"/>
  <c r="H11" i="1"/>
  <c r="BI15" i="2"/>
  <c r="BQ18" i="2"/>
  <c r="BC17" i="2"/>
  <c r="G24" i="1"/>
  <c r="G11" i="1"/>
  <c r="H19" i="1"/>
  <c r="BR16" i="2"/>
  <c r="BW11" i="2"/>
  <c r="H14" i="1"/>
  <c r="BL16" i="2"/>
  <c r="G29" i="1"/>
  <c r="BT18" i="2"/>
  <c r="BH18" i="2"/>
  <c r="AW18" i="2"/>
  <c r="BJ18" i="2"/>
  <c r="AX18" i="2"/>
  <c r="AU18" i="2"/>
  <c r="AZ18" i="2"/>
  <c r="BE11" i="2"/>
  <c r="BT11" i="2"/>
  <c r="AV11" i="2"/>
  <c r="BH11" i="2"/>
  <c r="BR11" i="2"/>
  <c r="BN17" i="2"/>
  <c r="BK17" i="2"/>
  <c r="BT17" i="2"/>
  <c r="BI17" i="2"/>
  <c r="BO17" i="2"/>
  <c r="BF17" i="2"/>
  <c r="BQ17" i="2"/>
  <c r="BE17" i="2"/>
  <c r="BR15" i="2"/>
  <c r="BC15" i="2"/>
  <c r="BS15" i="2"/>
  <c r="BN15" i="2"/>
  <c r="BJ15" i="2"/>
  <c r="AY15" i="2"/>
  <c r="AX15" i="2"/>
  <c r="AU14" i="2"/>
  <c r="G10" i="1"/>
  <c r="G25" i="1"/>
  <c r="G22" i="1"/>
  <c r="BD17" i="2"/>
  <c r="BE16" i="2"/>
  <c r="BM18" i="2"/>
  <c r="G21" i="1"/>
  <c r="G28" i="1"/>
  <c r="G26" i="1"/>
  <c r="BU18" i="2"/>
  <c r="BK14" i="2"/>
  <c r="H6" i="1"/>
  <c r="H20" i="1"/>
  <c r="G20" i="1"/>
  <c r="BR17" i="2"/>
  <c r="BT14" i="2"/>
  <c r="BC16" i="2"/>
  <c r="AZ11" i="2"/>
  <c r="H22" i="1"/>
  <c r="H18" i="1"/>
  <c r="AY18" i="2"/>
  <c r="BV18" i="2"/>
  <c r="BN18" i="2"/>
  <c r="BB17" i="2"/>
  <c r="AY17" i="2"/>
  <c r="BQ15" i="2"/>
  <c r="AW15" i="2"/>
  <c r="BG15" i="2"/>
  <c r="BB11" i="2"/>
  <c r="BN11" i="2"/>
  <c r="AW11" i="2"/>
  <c r="BU16" i="2"/>
  <c r="BW16" i="2"/>
  <c r="BH16" i="2"/>
  <c r="H10" i="1"/>
  <c r="BF15" i="2"/>
  <c r="BC18" i="2"/>
  <c r="G17" i="1"/>
  <c r="BV16" i="2"/>
  <c r="H21" i="1"/>
  <c r="BS16" i="2"/>
  <c r="BA16" i="2"/>
  <c r="G31" i="1"/>
  <c r="H31" i="1" s="1"/>
  <c r="AY16" i="2"/>
  <c r="H12" i="1"/>
  <c r="AX16" i="2"/>
  <c r="G30" i="1"/>
  <c r="H27" i="1"/>
  <c r="G27" i="1"/>
  <c r="G7" i="1"/>
  <c r="H9" i="1"/>
  <c r="H28" i="1"/>
  <c r="AW16" i="2"/>
  <c r="BS17" i="2"/>
  <c r="BV15" i="2"/>
  <c r="BC11" i="2"/>
  <c r="G3" i="1"/>
  <c r="H3" i="1" s="1"/>
  <c r="G4" i="1"/>
  <c r="H26" i="1"/>
  <c r="G8" i="1"/>
  <c r="BD11" i="2"/>
  <c r="BP15" i="2"/>
  <c r="BI11" i="2"/>
  <c r="G12" i="1"/>
  <c r="G19" i="1"/>
  <c r="H13" i="1"/>
  <c r="BN16" i="2"/>
  <c r="BJ16" i="2"/>
  <c r="AW14" i="2"/>
  <c r="AV18" i="2"/>
  <c r="BU17" i="2"/>
  <c r="AX14" i="2"/>
  <c r="BL17" i="2"/>
  <c r="BP11" i="2"/>
  <c r="BG18" i="2"/>
  <c r="BO18" i="2"/>
  <c r="BH17" i="2"/>
  <c r="BJ17" i="2"/>
  <c r="BM15" i="2"/>
  <c r="BW15" i="2"/>
  <c r="BL15" i="2"/>
  <c r="BO11" i="2"/>
  <c r="BM11" i="2"/>
  <c r="BQ11" i="2"/>
  <c r="AU16" i="2"/>
  <c r="BF16" i="2"/>
  <c r="BO16" i="2"/>
  <c r="AZ16" i="2"/>
  <c r="BW14" i="2"/>
  <c r="AZ15" i="2"/>
  <c r="AY11" i="2"/>
  <c r="G14" i="1"/>
  <c r="G5" i="1"/>
  <c r="H4" i="1"/>
  <c r="BS18" i="2"/>
  <c r="BK18" i="2"/>
  <c r="BJ11" i="2"/>
  <c r="G18" i="1"/>
  <c r="G13" i="1"/>
  <c r="H8" i="1"/>
  <c r="H5" i="1"/>
  <c r="BV11" i="2"/>
  <c r="BO15" i="2"/>
  <c r="AX17" i="2"/>
  <c r="H24" i="1"/>
  <c r="H17" i="1"/>
  <c r="G9" i="1"/>
  <c r="BL11" i="2"/>
  <c r="BA18" i="2"/>
  <c r="BQ16" i="2"/>
  <c r="BA14" i="2"/>
  <c r="BS11" i="2"/>
  <c r="BW18" i="2"/>
  <c r="BB18" i="2"/>
  <c r="BD18" i="2"/>
  <c r="AV17" i="2"/>
  <c r="BP17" i="2"/>
  <c r="BB15" i="2"/>
  <c r="BD15" i="2"/>
  <c r="BH15" i="2"/>
  <c r="BG11" i="2"/>
  <c r="BU11" i="2"/>
  <c r="AV16" i="2"/>
  <c r="G6" i="1"/>
  <c r="BP16" i="2"/>
  <c r="BD16" i="2"/>
  <c r="H23" i="1"/>
  <c r="BI18" i="2"/>
  <c r="H30" i="1"/>
  <c r="BG17" i="2"/>
  <c r="BC14" i="2"/>
  <c r="BQ14" i="2"/>
  <c r="BO14" i="2"/>
  <c r="BG16" i="2"/>
  <c r="BA11" i="2"/>
  <c r="BU14" i="2"/>
  <c r="BE15" i="2"/>
  <c r="BT16" i="2"/>
  <c r="BT15" i="2"/>
  <c r="BK15" i="2"/>
  <c r="BA15" i="2"/>
  <c r="BP14" i="2"/>
  <c r="BB14" i="2"/>
  <c r="BH14" i="2"/>
  <c r="BD14" i="2"/>
  <c r="BL14" i="2"/>
  <c r="AU17" i="2"/>
  <c r="AY14" i="2"/>
  <c r="AZ14" i="2"/>
  <c r="BE14" i="2"/>
  <c r="BV14" i="2"/>
  <c r="BM17" i="2"/>
  <c r="BG14" i="2"/>
  <c r="BN14" i="2"/>
  <c r="BM14" i="2"/>
  <c r="BF14" i="2"/>
  <c r="BV17" i="2"/>
  <c r="BJ14" i="2"/>
  <c r="BI16" i="2"/>
  <c r="BM16" i="2"/>
  <c r="BK16" i="2"/>
  <c r="BR14" i="2"/>
  <c r="BS14" i="2"/>
  <c r="BM13" i="2"/>
  <c r="BE13" i="2" l="1"/>
  <c r="BI13" i="2"/>
  <c r="AZ13" i="2"/>
  <c r="BQ13" i="2"/>
  <c r="BH13" i="2"/>
  <c r="AU13" i="2"/>
  <c r="BR13" i="2"/>
  <c r="AX13" i="2"/>
  <c r="BT13" i="2"/>
  <c r="BS13" i="2"/>
  <c r="AW13" i="2"/>
  <c r="BJ13" i="2"/>
  <c r="BP13" i="2"/>
  <c r="BD13" i="2"/>
  <c r="BG13" i="2"/>
  <c r="BK13" i="2"/>
  <c r="BS10" i="2"/>
  <c r="AZ10" i="2"/>
  <c r="AW10" i="2"/>
  <c r="BV10" i="2"/>
  <c r="AU10" i="2"/>
  <c r="BO10" i="2"/>
  <c r="AV10" i="2"/>
  <c r="K4" i="1"/>
  <c r="K2" i="1"/>
  <c r="K3" i="1"/>
  <c r="BT10" i="2"/>
  <c r="BR10" i="2"/>
  <c r="BW10" i="2"/>
  <c r="AY13" i="2"/>
  <c r="BN13" i="2"/>
  <c r="BB13" i="2"/>
  <c r="AV13" i="2"/>
  <c r="BF13" i="2"/>
  <c r="BO13" i="2"/>
  <c r="BL13" i="2"/>
  <c r="BC13" i="2"/>
  <c r="BA13" i="2"/>
  <c r="BV13" i="2"/>
  <c r="BW13" i="2"/>
  <c r="AZ12" i="2"/>
  <c r="BT12" i="2"/>
  <c r="AY10" i="2"/>
  <c r="BP10" i="2"/>
  <c r="BJ10" i="2"/>
  <c r="BS12" i="2"/>
  <c r="AX12" i="2"/>
  <c r="BH12" i="2"/>
  <c r="BF10" i="2"/>
  <c r="BQ12" i="2"/>
  <c r="BE12" i="2"/>
  <c r="BN12" i="2"/>
  <c r="AY12" i="2"/>
  <c r="BD12" i="2"/>
  <c r="BP12" i="2"/>
  <c r="BF12" i="2"/>
  <c r="BM12" i="2"/>
  <c r="BR12" i="2"/>
  <c r="BB12" i="2"/>
  <c r="BO12" i="2"/>
  <c r="BV12" i="2"/>
  <c r="BI12" i="2"/>
  <c r="BA10" i="2"/>
  <c r="AX10" i="2"/>
  <c r="BM10" i="2"/>
  <c r="BN10" i="2"/>
  <c r="BU10" i="2"/>
  <c r="BQ10" i="2"/>
  <c r="BI10" i="2"/>
  <c r="BD10" i="2"/>
  <c r="BE10" i="2"/>
  <c r="BL10" i="2"/>
  <c r="BK10" i="2"/>
  <c r="BL12" i="2"/>
  <c r="BU12" i="2"/>
  <c r="BK12" i="2"/>
  <c r="BB10" i="2"/>
  <c r="AW12" i="2"/>
  <c r="BC10" i="2"/>
  <c r="BG12" i="2"/>
  <c r="BW12" i="2"/>
  <c r="AV12" i="2"/>
  <c r="BG10" i="2"/>
  <c r="BC12" i="2"/>
  <c r="BJ12" i="2"/>
  <c r="AU12" i="2"/>
  <c r="Y12" i="1"/>
  <c r="J31" i="1"/>
  <c r="R28" i="1" s="1"/>
  <c r="V12" i="1"/>
  <c r="AB12" i="1"/>
</calcChain>
</file>

<file path=xl/sharedStrings.xml><?xml version="1.0" encoding="utf-8"?>
<sst xmlns="http://schemas.openxmlformats.org/spreadsheetml/2006/main" count="155" uniqueCount="137">
  <si>
    <t>ID</t>
    <phoneticPr fontId="1" type="noConversion"/>
  </si>
  <si>
    <t>WT_SIM</t>
    <phoneticPr fontId="1" type="noConversion"/>
  </si>
  <si>
    <t>Mean</t>
    <phoneticPr fontId="1" type="noConversion"/>
  </si>
  <si>
    <t>SD</t>
    <phoneticPr fontId="1" type="noConversion"/>
  </si>
  <si>
    <t>TIME</t>
    <phoneticPr fontId="1" type="noConversion"/>
  </si>
  <si>
    <t>PRED</t>
    <phoneticPr fontId="1" type="noConversion"/>
  </si>
  <si>
    <t>CP</t>
    <phoneticPr fontId="1" type="noConversion"/>
  </si>
  <si>
    <t>MAX</t>
    <phoneticPr fontId="1" type="noConversion"/>
  </si>
  <si>
    <t>Weight distribution (kg)</t>
    <phoneticPr fontId="2" type="noConversion"/>
  </si>
  <si>
    <t>MEAN</t>
    <phoneticPr fontId="2" type="noConversion"/>
  </si>
  <si>
    <t>SD</t>
    <phoneticPr fontId="2" type="noConversion"/>
  </si>
  <si>
    <t>MAX</t>
    <phoneticPr fontId="2" type="noConversion"/>
  </si>
  <si>
    <t>MIN</t>
    <phoneticPr fontId="2" type="noConversion"/>
  </si>
  <si>
    <t>SD</t>
    <phoneticPr fontId="2" type="noConversion"/>
  </si>
  <si>
    <t>MAX</t>
    <phoneticPr fontId="2" type="noConversion"/>
  </si>
  <si>
    <t>MIN</t>
    <phoneticPr fontId="2" type="noConversion"/>
  </si>
  <si>
    <t>SD</t>
    <phoneticPr fontId="2" type="noConversion"/>
  </si>
  <si>
    <t>MAX</t>
    <phoneticPr fontId="2" type="noConversion"/>
  </si>
  <si>
    <t>Weight Distribution (kg)</t>
    <phoneticPr fontId="1" type="noConversion"/>
  </si>
  <si>
    <t>Dosing Interval (hr)</t>
    <phoneticPr fontId="1" type="noConversion"/>
  </si>
  <si>
    <t>Dose (mg)</t>
    <phoneticPr fontId="1" type="noConversion"/>
  </si>
  <si>
    <t>Enter values:</t>
    <phoneticPr fontId="1" type="noConversion"/>
  </si>
  <si>
    <t>MIN</t>
    <phoneticPr fontId="2" type="noConversion"/>
  </si>
  <si>
    <t>MAX</t>
    <phoneticPr fontId="2" type="noConversion"/>
  </si>
  <si>
    <t>ID</t>
    <phoneticPr fontId="1" type="noConversion"/>
  </si>
  <si>
    <t>Percentage of individual with Cp falling within 1-4 mg/L</t>
    <phoneticPr fontId="2" type="noConversion"/>
  </si>
  <si>
    <t>%</t>
    <phoneticPr fontId="2" type="noConversion"/>
  </si>
  <si>
    <t>0-10%</t>
    <phoneticPr fontId="2" type="noConversion"/>
  </si>
  <si>
    <t>10-20%</t>
    <phoneticPr fontId="2" type="noConversion"/>
  </si>
  <si>
    <t>20-30%</t>
    <phoneticPr fontId="2" type="noConversion"/>
  </si>
  <si>
    <t>30-40%</t>
    <phoneticPr fontId="2" type="noConversion"/>
  </si>
  <si>
    <t>40-50%</t>
    <phoneticPr fontId="2" type="noConversion"/>
  </si>
  <si>
    <t>50-60%</t>
    <phoneticPr fontId="2" type="noConversion"/>
  </si>
  <si>
    <t>60-70%</t>
    <phoneticPr fontId="2" type="noConversion"/>
  </si>
  <si>
    <t>70-80%</t>
    <phoneticPr fontId="2" type="noConversion"/>
  </si>
  <si>
    <t>80-90%</t>
    <phoneticPr fontId="2" type="noConversion"/>
  </si>
  <si>
    <t>90-100%</t>
    <phoneticPr fontId="2" type="noConversion"/>
  </si>
  <si>
    <t>Plot 1-4</t>
    <phoneticPr fontId="1" type="noConversion"/>
  </si>
  <si>
    <t>Percentile</t>
    <phoneticPr fontId="1" type="noConversion"/>
  </si>
  <si>
    <t>Time</t>
    <phoneticPr fontId="1" type="noConversion"/>
  </si>
  <si>
    <t>MIN</t>
    <phoneticPr fontId="1" type="noConversion"/>
  </si>
  <si>
    <t>Percentile rank of 1 mg/L</t>
    <phoneticPr fontId="1" type="noConversion"/>
  </si>
  <si>
    <t>MIN</t>
    <phoneticPr fontId="1" type="noConversion"/>
  </si>
  <si>
    <t>MAX</t>
    <phoneticPr fontId="1" type="noConversion"/>
  </si>
  <si>
    <t>MEAN</t>
    <phoneticPr fontId="1" type="noConversion"/>
  </si>
  <si>
    <t>Percentile rank of 4 mg/L</t>
    <phoneticPr fontId="1" type="noConversion"/>
  </si>
  <si>
    <t>MIN</t>
    <phoneticPr fontId="1" type="noConversion"/>
  </si>
  <si>
    <t>For the 1-4 mg/L PD model</t>
    <phoneticPr fontId="1" type="noConversion"/>
  </si>
  <si>
    <t>% falling within 1-4 mg/L</t>
    <phoneticPr fontId="1" type="noConversion"/>
  </si>
  <si>
    <t>Detailed results of 100 simulations</t>
    <phoneticPr fontId="1" type="noConversion"/>
  </si>
  <si>
    <t>#Run</t>
    <phoneticPr fontId="1" type="noConversion"/>
  </si>
  <si>
    <t>Current</t>
    <phoneticPr fontId="1" type="noConversion"/>
  </si>
  <si>
    <t>MAX</t>
    <phoneticPr fontId="1" type="noConversion"/>
  </si>
  <si>
    <t>Percentiles of C14</t>
    <phoneticPr fontId="2" type="noConversion"/>
  </si>
  <si>
    <t>TVVD</t>
    <phoneticPr fontId="1" type="noConversion"/>
  </si>
  <si>
    <t>NA</t>
  </si>
  <si>
    <t>FOCE_I</t>
  </si>
  <si>
    <t>EI8</t>
  </si>
  <si>
    <t>EI7</t>
  </si>
  <si>
    <t>EI6</t>
  </si>
  <si>
    <t>EI5</t>
  </si>
  <si>
    <t>EI4</t>
  </si>
  <si>
    <t>EI3</t>
  </si>
  <si>
    <t>EI2</t>
  </si>
  <si>
    <t>EI1</t>
  </si>
  <si>
    <t>shrinkage_iwres(%)</t>
  </si>
  <si>
    <t>shrinkage_eta1(%)</t>
  </si>
  <si>
    <t>ofv</t>
  </si>
  <si>
    <t>subprob_cov_time</t>
  </si>
  <si>
    <t>subprob_est_time</t>
  </si>
  <si>
    <t>model_run_time</t>
  </si>
  <si>
    <t>est_methods</t>
  </si>
  <si>
    <t>condition_number</t>
  </si>
  <si>
    <t>significant_digits</t>
  </si>
  <si>
    <t>s_matrix_singular</t>
  </si>
  <si>
    <t>hessian_reset</t>
  </si>
  <si>
    <t>final_zero_gradients</t>
  </si>
  <si>
    <t>zero_gradients</t>
  </si>
  <si>
    <t>rounding_errors</t>
  </si>
  <si>
    <t>estimate_near_boundary</t>
  </si>
  <si>
    <t>covariance_step_warnings</t>
  </si>
  <si>
    <t>covariance_step_successful</t>
  </si>
  <si>
    <t>minimization_successful</t>
  </si>
  <si>
    <t>covariance_step_run</t>
  </si>
  <si>
    <t>subproblem</t>
  </si>
  <si>
    <t>problem</t>
  </si>
  <si>
    <t>model</t>
  </si>
  <si>
    <t>TVCL_TT</t>
  </si>
  <si>
    <t>TVVD</t>
  </si>
  <si>
    <t>KA</t>
  </si>
  <si>
    <t>WT-CL</t>
  </si>
  <si>
    <t>CYP2B6-CL</t>
  </si>
  <si>
    <t>D4</t>
  </si>
  <si>
    <t>OMG-CL</t>
  </si>
  <si>
    <t>OMG-VD</t>
  </si>
  <si>
    <t>SIG-CP</t>
  </si>
  <si>
    <t>seTVCL_TT</t>
  </si>
  <si>
    <t>seTVVD</t>
  </si>
  <si>
    <t>seKA</t>
  </si>
  <si>
    <t>seWT-CL</t>
  </si>
  <si>
    <t>seCYP2B6-CL</t>
  </si>
  <si>
    <t>seD4</t>
  </si>
  <si>
    <t>seOMG-CL</t>
  </si>
  <si>
    <t>seOMG-VD</t>
  </si>
  <si>
    <t>seSIG-CP</t>
  </si>
  <si>
    <t>shrinkage_eta2(%)</t>
  </si>
  <si>
    <t>EI9</t>
  </si>
  <si>
    <t>Simulated values:</t>
    <phoneticPr fontId="2" type="noConversion"/>
  </si>
  <si>
    <r>
      <rPr>
        <b/>
        <sz val="30"/>
        <color theme="0"/>
        <rFont val="Kozuka Gothic Pro L"/>
        <family val="2"/>
        <charset val="128"/>
      </rPr>
      <t>→</t>
    </r>
    <phoneticPr fontId="2" type="noConversion"/>
  </si>
  <si>
    <t>CL_pop</t>
    <phoneticPr fontId="1" type="noConversion"/>
  </si>
  <si>
    <t>eta_CL</t>
    <phoneticPr fontId="1" type="noConversion"/>
  </si>
  <si>
    <t>CL_ind</t>
    <phoneticPr fontId="1" type="noConversion"/>
  </si>
  <si>
    <t>eta_Vd</t>
    <phoneticPr fontId="1" type="noConversion"/>
  </si>
  <si>
    <t>(ke)</t>
    <phoneticPr fontId="1" type="noConversion"/>
  </si>
  <si>
    <t>Vd_ind</t>
    <phoneticPr fontId="1" type="noConversion"/>
  </si>
  <si>
    <t>eps</t>
    <phoneticPr fontId="1" type="noConversion"/>
  </si>
  <si>
    <r>
      <rPr>
        <b/>
        <i/>
        <sz val="12"/>
        <color theme="0"/>
        <rFont val="Times New Roman"/>
        <family val="1"/>
      </rPr>
      <t>C</t>
    </r>
    <r>
      <rPr>
        <b/>
        <i/>
        <vertAlign val="subscript"/>
        <sz val="12"/>
        <color theme="0"/>
        <rFont val="Times New Roman"/>
        <family val="1"/>
      </rPr>
      <t>p</t>
    </r>
    <r>
      <rPr>
        <b/>
        <sz val="12"/>
        <color theme="0"/>
        <rFont val="Times New Roman"/>
        <family val="1"/>
      </rPr>
      <t xml:space="preserve"> Distribution</t>
    </r>
    <phoneticPr fontId="2" type="noConversion"/>
  </si>
  <si>
    <r>
      <rPr>
        <b/>
        <i/>
        <sz val="12"/>
        <color theme="0"/>
        <rFont val="Times New Roman"/>
        <family val="1"/>
      </rPr>
      <t xml:space="preserve">CL </t>
    </r>
    <r>
      <rPr>
        <b/>
        <sz val="12"/>
        <color theme="0"/>
        <rFont val="Times New Roman"/>
        <family val="1"/>
      </rPr>
      <t>Distribution</t>
    </r>
    <phoneticPr fontId="2" type="noConversion"/>
  </si>
  <si>
    <r>
      <rPr>
        <b/>
        <i/>
        <sz val="12"/>
        <color theme="0"/>
        <rFont val="Times New Roman"/>
        <family val="1"/>
      </rPr>
      <t>CYP2B6</t>
    </r>
    <r>
      <rPr>
        <b/>
        <sz val="12"/>
        <color theme="0"/>
        <rFont val="Times New Roman"/>
        <family val="1"/>
      </rPr>
      <t xml:space="preserve"> polymorphisms (0=TT, 1=GT, 2=GG)</t>
    </r>
    <phoneticPr fontId="1" type="noConversion"/>
  </si>
  <si>
    <t>(L/h)</t>
    <phoneticPr fontId="1" type="noConversion"/>
  </si>
  <si>
    <r>
      <t>TVCL</t>
    </r>
    <r>
      <rPr>
        <b/>
        <i/>
        <vertAlign val="subscript"/>
        <sz val="14"/>
        <color theme="5" tint="0.79998168889431442"/>
        <rFont val="Times New Roman"/>
        <family val="1"/>
      </rPr>
      <t>TT</t>
    </r>
    <phoneticPr fontId="1" type="noConversion"/>
  </si>
  <si>
    <r>
      <t>θ</t>
    </r>
    <r>
      <rPr>
        <b/>
        <i/>
        <vertAlign val="subscript"/>
        <sz val="14"/>
        <color theme="5" tint="0.79998168889431442"/>
        <rFont val="Times New Roman"/>
        <family val="1"/>
      </rPr>
      <t>CYP2B6,CL</t>
    </r>
    <phoneticPr fontId="1" type="noConversion"/>
  </si>
  <si>
    <r>
      <t>θ</t>
    </r>
    <r>
      <rPr>
        <b/>
        <i/>
        <vertAlign val="subscript"/>
        <sz val="14"/>
        <color theme="5" tint="0.79998168889431442"/>
        <rFont val="Times New Roman"/>
        <family val="1"/>
      </rPr>
      <t>WT,CL</t>
    </r>
    <phoneticPr fontId="1" type="noConversion"/>
  </si>
  <si>
    <r>
      <t>ω</t>
    </r>
    <r>
      <rPr>
        <b/>
        <i/>
        <vertAlign val="subscript"/>
        <sz val="14"/>
        <color theme="5" tint="0.79998168889431442"/>
        <rFont val="Times New Roman"/>
        <family val="1"/>
      </rPr>
      <t>CL</t>
    </r>
    <r>
      <rPr>
        <b/>
        <i/>
        <vertAlign val="superscript"/>
        <sz val="14"/>
        <color theme="5" tint="0.79998168889431442"/>
        <rFont val="Times New Roman"/>
        <family val="1"/>
      </rPr>
      <t>2</t>
    </r>
    <phoneticPr fontId="1" type="noConversion"/>
  </si>
  <si>
    <r>
      <t>ω</t>
    </r>
    <r>
      <rPr>
        <b/>
        <i/>
        <vertAlign val="subscript"/>
        <sz val="14"/>
        <color theme="5" tint="0.79998168889431442"/>
        <rFont val="Times New Roman"/>
        <family val="1"/>
      </rPr>
      <t>Vd</t>
    </r>
    <r>
      <rPr>
        <b/>
        <i/>
        <vertAlign val="superscript"/>
        <sz val="14"/>
        <color theme="5" tint="0.79998168889431442"/>
        <rFont val="Times New Roman"/>
        <family val="1"/>
      </rPr>
      <t>2</t>
    </r>
    <phoneticPr fontId="1" type="noConversion"/>
  </si>
  <si>
    <r>
      <t>k</t>
    </r>
    <r>
      <rPr>
        <b/>
        <i/>
        <vertAlign val="subscript"/>
        <sz val="14"/>
        <color theme="5" tint="0.79998168889431442"/>
        <rFont val="Times New Roman"/>
        <family val="1"/>
      </rPr>
      <t>a</t>
    </r>
    <phoneticPr fontId="1" type="noConversion"/>
  </si>
  <si>
    <r>
      <t>σ</t>
    </r>
    <r>
      <rPr>
        <b/>
        <i/>
        <vertAlign val="superscript"/>
        <sz val="14"/>
        <color theme="5" tint="0.79998168889431442"/>
        <rFont val="Times New Roman"/>
        <family val="1"/>
      </rPr>
      <t>2</t>
    </r>
    <phoneticPr fontId="1" type="noConversion"/>
  </si>
  <si>
    <t>(L)</t>
    <phoneticPr fontId="1" type="noConversion"/>
  </si>
  <si>
    <r>
      <t>(h</t>
    </r>
    <r>
      <rPr>
        <b/>
        <vertAlign val="superscript"/>
        <sz val="12"/>
        <color theme="0"/>
        <rFont val="Times New Roman"/>
        <family val="1"/>
      </rPr>
      <t>-1</t>
    </r>
    <r>
      <rPr>
        <b/>
        <sz val="12"/>
        <color theme="0"/>
        <rFont val="Times New Roman"/>
        <family val="1"/>
      </rPr>
      <t>)</t>
    </r>
    <phoneticPr fontId="1" type="noConversion"/>
  </si>
  <si>
    <t>/</t>
    <phoneticPr fontId="1" type="noConversion"/>
  </si>
  <si>
    <t>Status:</t>
    <phoneticPr fontId="1" type="noConversion"/>
  </si>
  <si>
    <t>Single simulation done!</t>
    <phoneticPr fontId="1" type="noConversion"/>
  </si>
  <si>
    <t>100 consecutive simulations</t>
    <phoneticPr fontId="1" type="noConversion"/>
  </si>
  <si>
    <t>Parameter estimates:</t>
    <phoneticPr fontId="1" type="noConversion"/>
  </si>
  <si>
    <t>CYP2B6_SIM</t>
    <phoneticPr fontId="1" type="noConversion"/>
  </si>
  <si>
    <t>Mixed</t>
    <phoneticPr fontId="1" type="noConversion"/>
  </si>
  <si>
    <t>→ T allelic frequency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</si>
</sst>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b/>
      <sz val="30"/>
      <color theme="0"/>
      <name val="Kozuka Gothic Pro L"/>
      <family val="2"/>
      <charset val="128"/>
    </font>
    <font>
      <sz val="12"/>
      <color theme="0" tint="-0.34998626667073579"/>
      <name val="新細明體"/>
      <family val="1"/>
      <charset val="136"/>
      <scheme val="minor"/>
    </font>
    <font>
      <b/>
      <sz val="12"/>
      <color theme="0" tint="-0.34998626667073579"/>
      <name val="新細明體"/>
      <family val="1"/>
      <charset val="136"/>
      <scheme val="minor"/>
    </font>
    <font>
      <b/>
      <sz val="24"/>
      <color theme="0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theme="0"/>
      <name val="Times New Roman"/>
      <family val="1"/>
    </font>
    <font>
      <b/>
      <i/>
      <sz val="14"/>
      <color theme="5" tint="0.79998168889431442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7" tint="0.39997558519241921"/>
      <name val="Times New Roman"/>
      <family val="1"/>
    </font>
    <font>
      <sz val="12"/>
      <name val="Times New Roman"/>
      <family val="1"/>
    </font>
    <font>
      <b/>
      <sz val="12"/>
      <color theme="5" tint="0.79998168889431442"/>
      <name val="Times New Roman"/>
      <family val="1"/>
    </font>
    <font>
      <sz val="12"/>
      <color theme="0"/>
      <name val="Times New Roman"/>
      <family val="1"/>
    </font>
    <font>
      <b/>
      <sz val="20"/>
      <color theme="1"/>
      <name val="Times New Roman"/>
      <family val="1"/>
    </font>
    <font>
      <b/>
      <sz val="22"/>
      <color theme="0"/>
      <name val="Times New Roman"/>
      <family val="1"/>
    </font>
    <font>
      <b/>
      <sz val="30"/>
      <color theme="0"/>
      <name val="Times New Roman"/>
      <family val="1"/>
    </font>
    <font>
      <b/>
      <sz val="18"/>
      <name val="Times New Roman"/>
      <family val="1"/>
    </font>
    <font>
      <b/>
      <sz val="18"/>
      <color theme="5" tint="-0.499984740745262"/>
      <name val="Times New Roman"/>
      <family val="1"/>
    </font>
    <font>
      <b/>
      <sz val="18"/>
      <color theme="1"/>
      <name val="Times New Roman"/>
      <family val="1"/>
    </font>
    <font>
      <b/>
      <i/>
      <sz val="12"/>
      <color theme="0"/>
      <name val="Times New Roman"/>
      <family val="1"/>
    </font>
    <font>
      <b/>
      <i/>
      <vertAlign val="subscript"/>
      <sz val="12"/>
      <color theme="0"/>
      <name val="Times New Roman"/>
      <family val="1"/>
    </font>
    <font>
      <b/>
      <i/>
      <vertAlign val="subscript"/>
      <sz val="14"/>
      <color theme="5" tint="0.79998168889431442"/>
      <name val="Times New Roman"/>
      <family val="1"/>
    </font>
    <font>
      <b/>
      <i/>
      <vertAlign val="superscript"/>
      <sz val="14"/>
      <color theme="5" tint="0.79998168889431442"/>
      <name val="Times New Roman"/>
      <family val="1"/>
    </font>
    <font>
      <b/>
      <vertAlign val="superscript"/>
      <sz val="12"/>
      <color theme="0"/>
      <name val="Times New Roman"/>
      <family val="1"/>
    </font>
    <font>
      <b/>
      <sz val="20"/>
      <color theme="0"/>
      <name val="Times New Roman"/>
      <family val="1"/>
    </font>
    <font>
      <b/>
      <sz val="16"/>
      <color theme="0"/>
      <name val="Times New Roman"/>
      <family val="1"/>
    </font>
    <font>
      <b/>
      <sz val="36"/>
      <color theme="0"/>
      <name val="Times New Roman"/>
      <family val="1"/>
    </font>
    <font>
      <b/>
      <sz val="24"/>
      <name val="Times New Roman"/>
      <family val="1"/>
    </font>
    <font>
      <sz val="24"/>
      <name val="Times New Roman"/>
      <family val="1"/>
    </font>
    <font>
      <sz val="24"/>
      <color rgb="FF000000"/>
      <name val="Times New Roman"/>
      <family val="1"/>
    </font>
    <font>
      <b/>
      <sz val="14"/>
      <color theme="5" tint="-0.499984740745262"/>
      <name val="Times New Roman"/>
      <family val="1"/>
    </font>
    <font>
      <b/>
      <sz val="12"/>
      <color theme="7" tint="0.79998168889431442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0E66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2A2034"/>
        <bgColor indexed="64"/>
      </patternFill>
    </fill>
    <fill>
      <patternFill patternType="solid">
        <fgColor rgb="FF11100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double">
        <color auto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thin">
        <color theme="0"/>
      </bottom>
      <diagonal/>
    </border>
  </borders>
  <cellStyleXfs count="5">
    <xf numFmtId="0" fontId="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/>
    <xf numFmtId="43" fontId="14" fillId="0" borderId="0" applyFont="0" applyFill="0" applyBorder="0" applyAlignment="0" applyProtection="0">
      <alignment vertical="center"/>
    </xf>
  </cellStyleXfs>
  <cellXfs count="181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>
      <alignment vertical="center"/>
    </xf>
    <xf numFmtId="0" fontId="0" fillId="0" borderId="0" xfId="0" applyNumberFormat="1" applyAlignment="1">
      <alignment horizontal="left" vertical="center"/>
    </xf>
    <xf numFmtId="0" fontId="12" fillId="0" borderId="0" xfId="2">
      <alignment vertical="center"/>
    </xf>
    <xf numFmtId="0" fontId="0" fillId="2" borderId="0" xfId="0" applyNumberFormat="1" applyFill="1">
      <alignment vertical="center"/>
    </xf>
    <xf numFmtId="0" fontId="0" fillId="2" borderId="2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1" xfId="0" applyBorder="1">
      <alignment vertical="center"/>
    </xf>
    <xf numFmtId="0" fontId="17" fillId="0" borderId="4" xfId="0" applyFont="1" applyBorder="1" applyAlignment="1" applyProtection="1">
      <alignment horizontal="right"/>
    </xf>
    <xf numFmtId="0" fontId="17" fillId="0" borderId="6" xfId="0" applyFont="1" applyBorder="1" applyAlignment="1" applyProtection="1"/>
    <xf numFmtId="0" fontId="20" fillId="0" borderId="26" xfId="0" applyNumberFormat="1" applyFont="1" applyFill="1" applyBorder="1" applyAlignment="1" applyProtection="1">
      <alignment horizontal="right"/>
    </xf>
    <xf numFmtId="9" fontId="17" fillId="0" borderId="7" xfId="0" applyNumberFormat="1" applyFont="1" applyBorder="1" applyAlignment="1" applyProtection="1"/>
    <xf numFmtId="0" fontId="17" fillId="0" borderId="8" xfId="0" applyFont="1" applyBorder="1" applyAlignment="1" applyProtection="1"/>
    <xf numFmtId="0" fontId="20" fillId="0" borderId="15" xfId="0" applyNumberFormat="1" applyFont="1" applyFill="1" applyBorder="1" applyAlignment="1" applyProtection="1">
      <alignment horizontal="right"/>
    </xf>
    <xf numFmtId="9" fontId="17" fillId="0" borderId="9" xfId="0" applyNumberFormat="1" applyFont="1" applyBorder="1" applyAlignment="1" applyProtection="1"/>
    <xf numFmtId="0" fontId="17" fillId="0" borderId="10" xfId="0" applyFont="1" applyBorder="1" applyAlignment="1" applyProtection="1"/>
    <xf numFmtId="0" fontId="20" fillId="0" borderId="27" xfId="0" applyNumberFormat="1" applyFont="1" applyFill="1" applyBorder="1" applyAlignment="1" applyProtection="1">
      <alignment horizontal="right"/>
    </xf>
    <xf numFmtId="0" fontId="17" fillId="0" borderId="15" xfId="0" applyFont="1" applyBorder="1" applyAlignment="1" applyProtection="1">
      <alignment horizontal="right"/>
    </xf>
    <xf numFmtId="0" fontId="17" fillId="0" borderId="15" xfId="0" applyFont="1" applyFill="1" applyBorder="1" applyAlignment="1" applyProtection="1">
      <alignment horizontal="right"/>
    </xf>
    <xf numFmtId="9" fontId="17" fillId="0" borderId="11" xfId="0" applyNumberFormat="1" applyFont="1" applyBorder="1" applyAlignment="1" applyProtection="1"/>
    <xf numFmtId="0" fontId="17" fillId="0" borderId="12" xfId="0" applyFont="1" applyBorder="1" applyAlignment="1" applyProtection="1"/>
    <xf numFmtId="0" fontId="20" fillId="0" borderId="28" xfId="0" applyNumberFormat="1" applyFont="1" applyFill="1" applyBorder="1" applyAlignment="1" applyProtection="1">
      <alignment horizontal="right"/>
    </xf>
    <xf numFmtId="9" fontId="17" fillId="0" borderId="13" xfId="0" applyNumberFormat="1" applyFont="1" applyBorder="1" applyAlignment="1" applyProtection="1">
      <alignment horizontal="right"/>
    </xf>
    <xf numFmtId="0" fontId="17" fillId="0" borderId="14" xfId="0" applyFont="1" applyBorder="1" applyAlignment="1" applyProtection="1"/>
    <xf numFmtId="0" fontId="20" fillId="0" borderId="16" xfId="0" applyNumberFormat="1" applyFont="1" applyFill="1" applyBorder="1" applyAlignment="1" applyProtection="1">
      <alignment horizontal="right"/>
    </xf>
    <xf numFmtId="0" fontId="0" fillId="0" borderId="0" xfId="0" applyProtection="1">
      <alignment vertical="center"/>
      <protection locked="0"/>
    </xf>
    <xf numFmtId="0" fontId="15" fillId="6" borderId="40" xfId="0" applyFont="1" applyFill="1" applyBorder="1" applyProtection="1">
      <alignment vertical="center"/>
      <protection locked="0"/>
    </xf>
    <xf numFmtId="0" fontId="15" fillId="6" borderId="19" xfId="0" applyFont="1" applyFill="1" applyBorder="1" applyProtection="1">
      <alignment vertical="center"/>
      <protection locked="0"/>
    </xf>
    <xf numFmtId="9" fontId="41" fillId="6" borderId="19" xfId="0" applyNumberFormat="1" applyFont="1" applyFill="1" applyBorder="1" applyProtection="1">
      <alignment vertical="center"/>
      <protection locked="0"/>
    </xf>
    <xf numFmtId="0" fontId="15" fillId="6" borderId="42" xfId="0" applyFont="1" applyFill="1" applyBorder="1" applyProtection="1">
      <alignment vertical="center"/>
      <protection locked="0"/>
    </xf>
    <xf numFmtId="0" fontId="11" fillId="0" borderId="0" xfId="0" applyFont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15" fillId="7" borderId="5" xfId="0" applyFont="1" applyFill="1" applyBorder="1" applyProtection="1">
      <alignment vertical="center"/>
    </xf>
    <xf numFmtId="0" fontId="15" fillId="7" borderId="26" xfId="0" applyFont="1" applyFill="1" applyBorder="1" applyProtection="1">
      <alignment vertical="center"/>
    </xf>
    <xf numFmtId="0" fontId="0" fillId="7" borderId="3" xfId="0" applyFill="1" applyBorder="1" applyProtection="1">
      <alignment vertical="center"/>
    </xf>
    <xf numFmtId="0" fontId="0" fillId="7" borderId="16" xfId="0" applyFill="1" applyBorder="1" applyProtection="1">
      <alignment vertical="center"/>
    </xf>
    <xf numFmtId="0" fontId="15" fillId="6" borderId="11" xfId="0" applyFont="1" applyFill="1" applyBorder="1" applyProtection="1">
      <alignment vertical="center"/>
    </xf>
    <xf numFmtId="0" fontId="15" fillId="6" borderId="2" xfId="0" applyFont="1" applyFill="1" applyBorder="1" applyProtection="1">
      <alignment vertical="center"/>
    </xf>
    <xf numFmtId="0" fontId="15" fillId="6" borderId="33" xfId="0" applyFont="1" applyFill="1" applyBorder="1" applyProtection="1">
      <alignment vertical="center"/>
    </xf>
    <xf numFmtId="0" fontId="19" fillId="6" borderId="24" xfId="0" applyFont="1" applyFill="1" applyBorder="1" applyProtection="1">
      <alignment vertical="center"/>
    </xf>
    <xf numFmtId="0" fontId="19" fillId="6" borderId="25" xfId="0" applyFont="1" applyFill="1" applyBorder="1" applyProtection="1">
      <alignment vertical="center"/>
    </xf>
    <xf numFmtId="0" fontId="19" fillId="6" borderId="23" xfId="0" applyFont="1" applyFill="1" applyBorder="1" applyProtection="1">
      <alignment vertical="center"/>
    </xf>
    <xf numFmtId="0" fontId="15" fillId="6" borderId="18" xfId="0" applyFont="1" applyFill="1" applyBorder="1" applyAlignment="1" applyProtection="1">
      <alignment horizontal="left" vertical="center"/>
    </xf>
    <xf numFmtId="0" fontId="15" fillId="6" borderId="17" xfId="0" applyFont="1" applyFill="1" applyBorder="1" applyAlignment="1" applyProtection="1">
      <alignment horizontal="left" vertical="center"/>
    </xf>
    <xf numFmtId="0" fontId="41" fillId="6" borderId="24" xfId="0" applyFont="1" applyFill="1" applyBorder="1" applyProtection="1">
      <alignment vertical="center"/>
    </xf>
    <xf numFmtId="0" fontId="15" fillId="6" borderId="9" xfId="0" applyFont="1" applyFill="1" applyBorder="1" applyAlignment="1" applyProtection="1">
      <alignment vertical="center"/>
    </xf>
    <xf numFmtId="0" fontId="15" fillId="6" borderId="47" xfId="0" applyFont="1" applyFill="1" applyBorder="1" applyAlignment="1" applyProtection="1">
      <alignment vertical="center"/>
    </xf>
    <xf numFmtId="0" fontId="15" fillId="6" borderId="17" xfId="0" applyFont="1" applyFill="1" applyBorder="1" applyAlignment="1" applyProtection="1">
      <alignment horizontal="center" vertical="center"/>
    </xf>
    <xf numFmtId="0" fontId="15" fillId="6" borderId="13" xfId="0" applyFont="1" applyFill="1" applyBorder="1" applyAlignment="1" applyProtection="1">
      <alignment vertical="center"/>
    </xf>
    <xf numFmtId="0" fontId="15" fillId="6" borderId="37" xfId="0" applyFont="1" applyFill="1" applyBorder="1" applyAlignment="1" applyProtection="1">
      <alignment vertical="center"/>
    </xf>
    <xf numFmtId="0" fontId="15" fillId="6" borderId="41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27" fillId="0" borderId="3" xfId="0" applyFont="1" applyFill="1" applyBorder="1" applyAlignment="1" applyProtection="1">
      <alignment vertical="center"/>
    </xf>
    <xf numFmtId="0" fontId="17" fillId="0" borderId="3" xfId="0" applyFont="1" applyFill="1" applyBorder="1" applyProtection="1">
      <alignment vertical="center"/>
    </xf>
    <xf numFmtId="0" fontId="40" fillId="22" borderId="30" xfId="0" applyFont="1" applyFill="1" applyBorder="1" applyAlignment="1" applyProtection="1">
      <alignment vertical="center"/>
    </xf>
    <xf numFmtId="0" fontId="27" fillId="22" borderId="31" xfId="0" applyFont="1" applyFill="1" applyBorder="1" applyAlignment="1" applyProtection="1">
      <alignment vertical="center"/>
    </xf>
    <xf numFmtId="0" fontId="17" fillId="22" borderId="32" xfId="0" applyFont="1" applyFill="1" applyBorder="1" applyProtection="1">
      <alignment vertical="center"/>
    </xf>
    <xf numFmtId="0" fontId="16" fillId="21" borderId="11" xfId="0" applyFont="1" applyFill="1" applyBorder="1" applyAlignment="1" applyProtection="1">
      <alignment vertical="center"/>
    </xf>
    <xf numFmtId="0" fontId="17" fillId="21" borderId="21" xfId="0" applyFont="1" applyFill="1" applyBorder="1" applyAlignment="1" applyProtection="1"/>
    <xf numFmtId="0" fontId="21" fillId="21" borderId="20" xfId="0" applyFont="1" applyFill="1" applyBorder="1" applyAlignment="1" applyProtection="1"/>
    <xf numFmtId="0" fontId="21" fillId="21" borderId="40" xfId="0" applyFont="1" applyFill="1" applyBorder="1" applyProtection="1">
      <alignment vertical="center"/>
    </xf>
    <xf numFmtId="0" fontId="16" fillId="21" borderId="24" xfId="0" applyFont="1" applyFill="1" applyBorder="1" applyAlignment="1" applyProtection="1">
      <alignment vertical="center"/>
    </xf>
    <xf numFmtId="0" fontId="15" fillId="21" borderId="25" xfId="0" applyFont="1" applyFill="1" applyBorder="1" applyAlignment="1" applyProtection="1">
      <alignment vertical="center"/>
    </xf>
    <xf numFmtId="0" fontId="15" fillId="21" borderId="23" xfId="0" applyFont="1" applyFill="1" applyBorder="1" applyProtection="1">
      <alignment vertical="center"/>
    </xf>
    <xf numFmtId="0" fontId="21" fillId="21" borderId="19" xfId="0" applyNumberFormat="1" applyFont="1" applyFill="1" applyBorder="1" applyProtection="1">
      <alignment vertical="center"/>
    </xf>
    <xf numFmtId="0" fontId="21" fillId="21" borderId="19" xfId="4" applyNumberFormat="1" applyFont="1" applyFill="1" applyBorder="1" applyProtection="1">
      <alignment vertical="center"/>
    </xf>
    <xf numFmtId="0" fontId="16" fillId="21" borderId="43" xfId="0" applyFont="1" applyFill="1" applyBorder="1" applyAlignment="1" applyProtection="1">
      <alignment vertical="center"/>
    </xf>
    <xf numFmtId="0" fontId="15" fillId="21" borderId="44" xfId="0" applyFont="1" applyFill="1" applyBorder="1" applyAlignment="1" applyProtection="1">
      <alignment vertical="center"/>
    </xf>
    <xf numFmtId="0" fontId="15" fillId="21" borderId="45" xfId="0" applyFont="1" applyFill="1" applyBorder="1" applyProtection="1">
      <alignment vertical="center"/>
    </xf>
    <xf numFmtId="0" fontId="21" fillId="21" borderId="42" xfId="0" applyNumberFormat="1" applyFont="1" applyFill="1" applyBorder="1" applyProtection="1">
      <alignment vertical="center"/>
    </xf>
    <xf numFmtId="0" fontId="23" fillId="3" borderId="5" xfId="0" applyFont="1" applyFill="1" applyBorder="1" applyAlignment="1" applyProtection="1">
      <alignment vertical="center"/>
    </xf>
    <xf numFmtId="0" fontId="23" fillId="3" borderId="26" xfId="0" applyFont="1" applyFill="1" applyBorder="1" applyAlignment="1" applyProtection="1">
      <alignment vertical="center"/>
    </xf>
    <xf numFmtId="0" fontId="23" fillId="3" borderId="3" xfId="0" applyFont="1" applyFill="1" applyBorder="1" applyAlignment="1" applyProtection="1">
      <alignment vertical="center"/>
    </xf>
    <xf numFmtId="0" fontId="23" fillId="3" borderId="16" xfId="0" applyFont="1" applyFill="1" applyBorder="1" applyAlignment="1" applyProtection="1">
      <alignment vertical="center"/>
    </xf>
    <xf numFmtId="0" fontId="15" fillId="4" borderId="12" xfId="0" applyFont="1" applyFill="1" applyBorder="1" applyAlignment="1" applyProtection="1"/>
    <xf numFmtId="0" fontId="15" fillId="4" borderId="40" xfId="0" applyFont="1" applyFill="1" applyBorder="1" applyAlignment="1" applyProtection="1"/>
    <xf numFmtId="0" fontId="15" fillId="4" borderId="17" xfId="0" applyFont="1" applyFill="1" applyBorder="1" applyAlignment="1" applyProtection="1"/>
    <xf numFmtId="0" fontId="15" fillId="4" borderId="19" xfId="0" applyFont="1" applyFill="1" applyBorder="1" applyAlignment="1" applyProtection="1"/>
    <xf numFmtId="0" fontId="15" fillId="4" borderId="41" xfId="0" applyFont="1" applyFill="1" applyBorder="1" applyAlignment="1" applyProtection="1"/>
    <xf numFmtId="0" fontId="15" fillId="4" borderId="42" xfId="0" applyFont="1" applyFill="1" applyBorder="1" applyAlignment="1" applyProtection="1"/>
    <xf numFmtId="0" fontId="17" fillId="0" borderId="0" xfId="0" applyFont="1" applyProtection="1">
      <alignment vertical="center"/>
    </xf>
    <xf numFmtId="0" fontId="17" fillId="0" borderId="0" xfId="0" applyFont="1" applyFill="1" applyBorder="1" applyAlignment="1" applyProtection="1">
      <alignment vertical="center" wrapText="1"/>
    </xf>
    <xf numFmtId="0" fontId="17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horizontal="center" vertical="center"/>
    </xf>
    <xf numFmtId="9" fontId="17" fillId="0" borderId="0" xfId="0" applyNumberFormat="1" applyFont="1" applyFill="1" applyBorder="1" applyAlignment="1" applyProtection="1">
      <alignment horizontal="center" vertical="center"/>
    </xf>
    <xf numFmtId="0" fontId="22" fillId="0" borderId="0" xfId="0" applyFont="1" applyFill="1" applyBorder="1" applyAlignment="1" applyProtection="1">
      <alignment vertical="center"/>
    </xf>
    <xf numFmtId="0" fontId="17" fillId="0" borderId="0" xfId="0" applyFont="1" applyAlignment="1" applyProtection="1"/>
    <xf numFmtId="0" fontId="18" fillId="0" borderId="0" xfId="0" applyFont="1" applyAlignment="1" applyProtection="1"/>
    <xf numFmtId="0" fontId="0" fillId="9" borderId="0" xfId="0" applyFill="1" applyProtection="1">
      <alignment vertical="center"/>
    </xf>
    <xf numFmtId="0" fontId="11" fillId="9" borderId="0" xfId="0" applyFont="1" applyFill="1" applyProtection="1">
      <alignment vertical="center"/>
    </xf>
    <xf numFmtId="0" fontId="6" fillId="9" borderId="0" xfId="0" applyFont="1" applyFill="1" applyProtection="1">
      <alignment vertical="center"/>
    </xf>
    <xf numFmtId="9" fontId="5" fillId="9" borderId="0" xfId="0" applyNumberFormat="1" applyFont="1" applyFill="1" applyProtection="1">
      <alignment vertical="center"/>
    </xf>
    <xf numFmtId="0" fontId="0" fillId="0" borderId="15" xfId="0" applyBorder="1" applyProtection="1">
      <alignment vertical="center"/>
    </xf>
    <xf numFmtId="0" fontId="0" fillId="0" borderId="0" xfId="0" applyBorder="1" applyProtection="1">
      <alignment vertical="center"/>
    </xf>
    <xf numFmtId="0" fontId="4" fillId="17" borderId="7" xfId="0" applyFont="1" applyFill="1" applyBorder="1" applyAlignment="1" applyProtection="1">
      <alignment horizontal="center" vertical="center"/>
    </xf>
    <xf numFmtId="0" fontId="4" fillId="17" borderId="0" xfId="0" applyFont="1" applyFill="1" applyBorder="1" applyAlignment="1" applyProtection="1">
      <alignment horizontal="center" vertical="center"/>
    </xf>
    <xf numFmtId="0" fontId="4" fillId="18" borderId="0" xfId="0" applyFont="1" applyFill="1" applyBorder="1" applyAlignment="1" applyProtection="1">
      <alignment horizontal="center" vertical="center"/>
    </xf>
    <xf numFmtId="0" fontId="4" fillId="19" borderId="0" xfId="0" applyFont="1" applyFill="1" applyBorder="1" applyAlignment="1" applyProtection="1">
      <alignment horizontal="center" vertical="center"/>
    </xf>
    <xf numFmtId="0" fontId="4" fillId="19" borderId="15" xfId="0" applyFont="1" applyFill="1" applyBorder="1" applyAlignment="1" applyProtection="1">
      <alignment horizontal="center" vertical="center"/>
    </xf>
    <xf numFmtId="0" fontId="0" fillId="0" borderId="16" xfId="0" applyBorder="1" applyProtection="1">
      <alignment vertical="center"/>
    </xf>
    <xf numFmtId="0" fontId="9" fillId="14" borderId="7" xfId="0" applyFont="1" applyFill="1" applyBorder="1" applyAlignment="1" applyProtection="1">
      <alignment horizontal="center" vertical="center"/>
    </xf>
    <xf numFmtId="0" fontId="0" fillId="0" borderId="7" xfId="0" applyBorder="1" applyProtection="1">
      <alignment vertical="center"/>
    </xf>
    <xf numFmtId="0" fontId="0" fillId="0" borderId="13" xfId="0" applyBorder="1" applyProtection="1">
      <alignment vertical="center"/>
    </xf>
    <xf numFmtId="0" fontId="17" fillId="0" borderId="0" xfId="0" applyFont="1" applyAlignment="1" applyProtection="1">
      <alignment horizontal="right" vertical="center"/>
    </xf>
    <xf numFmtId="0" fontId="15" fillId="6" borderId="19" xfId="0" applyFont="1" applyFill="1" applyBorder="1" applyAlignment="1" applyProtection="1">
      <alignment horizontal="right" vertical="center"/>
      <protection locked="0"/>
    </xf>
    <xf numFmtId="0" fontId="0" fillId="0" borderId="34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36" fillId="9" borderId="0" xfId="0" applyFont="1" applyFill="1" applyAlignment="1" applyProtection="1">
      <alignment horizontal="center" vertical="center"/>
    </xf>
    <xf numFmtId="0" fontId="37" fillId="23" borderId="0" xfId="0" applyFont="1" applyFill="1" applyAlignment="1" applyProtection="1">
      <alignment horizontal="left" vertical="center"/>
    </xf>
    <xf numFmtId="0" fontId="38" fillId="9" borderId="0" xfId="0" applyFont="1" applyFill="1" applyAlignment="1" applyProtection="1">
      <alignment horizontal="left" vertical="center"/>
    </xf>
    <xf numFmtId="0" fontId="10" fillId="15" borderId="4" xfId="0" applyFont="1" applyFill="1" applyBorder="1" applyAlignment="1" applyProtection="1">
      <alignment horizontal="center" vertical="center"/>
    </xf>
    <xf numFmtId="0" fontId="10" fillId="15" borderId="5" xfId="0" applyFont="1" applyFill="1" applyBorder="1" applyAlignment="1" applyProtection="1">
      <alignment horizontal="center" vertical="center"/>
    </xf>
    <xf numFmtId="0" fontId="10" fillId="15" borderId="26" xfId="0" applyFont="1" applyFill="1" applyBorder="1" applyAlignment="1" applyProtection="1">
      <alignment horizontal="center" vertical="center"/>
    </xf>
    <xf numFmtId="0" fontId="10" fillId="15" borderId="7" xfId="0" applyFont="1" applyFill="1" applyBorder="1" applyAlignment="1" applyProtection="1">
      <alignment horizontal="center" vertical="center"/>
    </xf>
    <xf numFmtId="0" fontId="10" fillId="15" borderId="0" xfId="0" applyFont="1" applyFill="1" applyBorder="1" applyAlignment="1" applyProtection="1">
      <alignment horizontal="center" vertical="center"/>
    </xf>
    <xf numFmtId="0" fontId="10" fillId="15" borderId="15" xfId="0" applyFont="1" applyFill="1" applyBorder="1" applyAlignment="1" applyProtection="1">
      <alignment horizontal="center" vertical="center"/>
    </xf>
    <xf numFmtId="0" fontId="26" fillId="7" borderId="4" xfId="0" applyFont="1" applyFill="1" applyBorder="1" applyAlignment="1" applyProtection="1">
      <alignment horizontal="left" vertical="center"/>
    </xf>
    <xf numFmtId="0" fontId="26" fillId="7" borderId="13" xfId="0" applyFont="1" applyFill="1" applyBorder="1" applyAlignment="1" applyProtection="1">
      <alignment horizontal="left" vertical="center"/>
    </xf>
    <xf numFmtId="0" fontId="28" fillId="3" borderId="22" xfId="0" applyFont="1" applyFill="1" applyBorder="1" applyAlignment="1" applyProtection="1">
      <alignment horizontal="left" vertical="center"/>
    </xf>
    <xf numFmtId="0" fontId="28" fillId="3" borderId="43" xfId="0" applyFont="1" applyFill="1" applyBorder="1" applyAlignment="1" applyProtection="1">
      <alignment horizontal="left" vertical="center"/>
    </xf>
    <xf numFmtId="0" fontId="15" fillId="4" borderId="4" xfId="0" applyFont="1" applyFill="1" applyBorder="1" applyAlignment="1" applyProtection="1">
      <alignment horizontal="left" vertical="center"/>
    </xf>
    <xf numFmtId="0" fontId="15" fillId="4" borderId="46" xfId="0" applyFont="1" applyFill="1" applyBorder="1" applyAlignment="1" applyProtection="1">
      <alignment horizontal="left" vertical="center"/>
    </xf>
    <xf numFmtId="0" fontId="15" fillId="4" borderId="7" xfId="0" applyFont="1" applyFill="1" applyBorder="1" applyAlignment="1" applyProtection="1">
      <alignment horizontal="left" vertical="center"/>
    </xf>
    <xf numFmtId="0" fontId="15" fillId="4" borderId="36" xfId="0" applyFont="1" applyFill="1" applyBorder="1" applyAlignment="1" applyProtection="1">
      <alignment horizontal="left" vertical="center"/>
    </xf>
    <xf numFmtId="0" fontId="15" fillId="4" borderId="11" xfId="0" applyFont="1" applyFill="1" applyBorder="1" applyAlignment="1" applyProtection="1">
      <alignment horizontal="left" vertical="center"/>
    </xf>
    <xf numFmtId="0" fontId="15" fillId="4" borderId="33" xfId="0" applyFont="1" applyFill="1" applyBorder="1" applyAlignment="1" applyProtection="1">
      <alignment horizontal="left" vertical="center"/>
    </xf>
    <xf numFmtId="0" fontId="15" fillId="4" borderId="9" xfId="0" applyFont="1" applyFill="1" applyBorder="1" applyAlignment="1" applyProtection="1">
      <alignment horizontal="left" vertical="center"/>
    </xf>
    <xf numFmtId="0" fontId="15" fillId="4" borderId="47" xfId="0" applyFont="1" applyFill="1" applyBorder="1" applyAlignment="1" applyProtection="1">
      <alignment horizontal="left" vertical="center"/>
    </xf>
    <xf numFmtId="0" fontId="15" fillId="4" borderId="13" xfId="0" applyFont="1" applyFill="1" applyBorder="1" applyAlignment="1" applyProtection="1">
      <alignment horizontal="left" vertical="center"/>
    </xf>
    <xf numFmtId="0" fontId="15" fillId="4" borderId="37" xfId="0" applyFont="1" applyFill="1" applyBorder="1" applyAlignment="1" applyProtection="1">
      <alignment horizontal="left" vertical="center"/>
    </xf>
    <xf numFmtId="0" fontId="4" fillId="16" borderId="7" xfId="0" applyFont="1" applyFill="1" applyBorder="1" applyAlignment="1" applyProtection="1">
      <alignment horizontal="center" vertical="center"/>
    </xf>
    <xf numFmtId="0" fontId="4" fillId="16" borderId="0" xfId="0" applyFont="1" applyFill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24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left" vertical="center"/>
    </xf>
    <xf numFmtId="0" fontId="25" fillId="11" borderId="7" xfId="0" applyFont="1" applyFill="1" applyBorder="1" applyAlignment="1" applyProtection="1">
      <alignment horizontal="center" vertical="center"/>
    </xf>
    <xf numFmtId="0" fontId="22" fillId="11" borderId="7" xfId="0" applyFont="1" applyFill="1" applyBorder="1" applyAlignment="1" applyProtection="1">
      <alignment horizontal="center" vertical="center"/>
    </xf>
    <xf numFmtId="0" fontId="17" fillId="0" borderId="0" xfId="0" applyFont="1" applyAlignment="1" applyProtection="1">
      <alignment horizontal="left"/>
    </xf>
    <xf numFmtId="0" fontId="4" fillId="13" borderId="0" xfId="0" applyFont="1" applyFill="1" applyBorder="1" applyAlignment="1" applyProtection="1">
      <alignment horizontal="center" vertical="center"/>
    </xf>
    <xf numFmtId="0" fontId="4" fillId="13" borderId="15" xfId="0" applyFont="1" applyFill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horizontal="center" vertical="center"/>
    </xf>
    <xf numFmtId="0" fontId="34" fillId="0" borderId="0" xfId="0" applyFont="1" applyFill="1" applyBorder="1" applyAlignment="1" applyProtection="1">
      <alignment horizontal="left" vertical="center" wrapText="1"/>
    </xf>
    <xf numFmtId="0" fontId="35" fillId="9" borderId="0" xfId="0" applyFont="1" applyFill="1" applyAlignment="1" applyProtection="1">
      <alignment horizontal="left" vertical="center"/>
    </xf>
    <xf numFmtId="0" fontId="4" fillId="9" borderId="38" xfId="0" applyFont="1" applyFill="1" applyBorder="1" applyAlignment="1" applyProtection="1">
      <alignment horizontal="center" vertical="center"/>
    </xf>
    <xf numFmtId="0" fontId="4" fillId="9" borderId="39" xfId="0" applyFont="1" applyFill="1" applyBorder="1" applyAlignment="1" applyProtection="1">
      <alignment horizontal="center" vertical="center"/>
    </xf>
    <xf numFmtId="0" fontId="4" fillId="9" borderId="48" xfId="0" applyFont="1" applyFill="1" applyBorder="1" applyAlignment="1" applyProtection="1">
      <alignment horizontal="center" vertical="center"/>
    </xf>
    <xf numFmtId="0" fontId="4" fillId="9" borderId="34" xfId="0" applyFont="1" applyFill="1" applyBorder="1" applyAlignment="1" applyProtection="1">
      <alignment horizontal="center" vertical="center"/>
    </xf>
    <xf numFmtId="0" fontId="4" fillId="9" borderId="0" xfId="0" applyFont="1" applyFill="1" applyBorder="1" applyAlignment="1" applyProtection="1">
      <alignment horizontal="center" vertical="center"/>
    </xf>
    <xf numFmtId="0" fontId="4" fillId="9" borderId="15" xfId="0" applyFont="1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3" fillId="12" borderId="30" xfId="0" applyFont="1" applyFill="1" applyBorder="1" applyAlignment="1" applyProtection="1">
      <alignment horizontal="center" vertical="center"/>
    </xf>
    <xf numFmtId="0" fontId="3" fillId="12" borderId="31" xfId="0" applyFont="1" applyFill="1" applyBorder="1" applyAlignment="1" applyProtection="1">
      <alignment horizontal="center" vertical="center"/>
    </xf>
    <xf numFmtId="0" fontId="3" fillId="12" borderId="32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8" borderId="5" xfId="0" applyFont="1" applyFill="1" applyBorder="1" applyAlignment="1" applyProtection="1">
      <alignment horizontal="center" vertical="center"/>
    </xf>
    <xf numFmtId="0" fontId="18" fillId="8" borderId="26" xfId="0" applyFont="1" applyFill="1" applyBorder="1" applyAlignment="1" applyProtection="1">
      <alignment horizontal="center" vertical="center"/>
    </xf>
    <xf numFmtId="0" fontId="18" fillId="8" borderId="13" xfId="0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6" xfId="0" applyFont="1" applyFill="1" applyBorder="1" applyAlignment="1" applyProtection="1">
      <alignment horizontal="center" vertical="center"/>
    </xf>
    <xf numFmtId="0" fontId="4" fillId="20" borderId="36" xfId="0" applyFont="1" applyFill="1" applyBorder="1" applyAlignment="1" applyProtection="1">
      <alignment horizontal="center" vertical="center"/>
    </xf>
    <xf numFmtId="0" fontId="4" fillId="20" borderId="37" xfId="0" applyFont="1" applyFill="1" applyBorder="1" applyAlignment="1" applyProtection="1">
      <alignment horizontal="center" vertical="center"/>
    </xf>
    <xf numFmtId="0" fontId="4" fillId="20" borderId="0" xfId="0" applyFont="1" applyFill="1" applyBorder="1" applyAlignment="1" applyProtection="1">
      <alignment horizontal="center" vertical="center"/>
    </xf>
    <xf numFmtId="0" fontId="4" fillId="20" borderId="3" xfId="0" applyFont="1" applyFill="1" applyBorder="1" applyAlignment="1" applyProtection="1">
      <alignment horizontal="center" vertical="center"/>
    </xf>
    <xf numFmtId="0" fontId="4" fillId="20" borderId="15" xfId="0" applyFont="1" applyFill="1" applyBorder="1" applyAlignment="1" applyProtection="1">
      <alignment horizontal="center" vertical="center"/>
    </xf>
    <xf numFmtId="0" fontId="4" fillId="20" borderId="16" xfId="0" applyFont="1" applyFill="1" applyBorder="1" applyAlignment="1" applyProtection="1">
      <alignment horizontal="center" vertical="center"/>
    </xf>
    <xf numFmtId="0" fontId="4" fillId="20" borderId="7" xfId="0" applyFont="1" applyFill="1" applyBorder="1" applyAlignment="1" applyProtection="1">
      <alignment horizontal="center" vertical="center"/>
    </xf>
    <xf numFmtId="0" fontId="4" fillId="20" borderId="13" xfId="0" applyFont="1" applyFill="1" applyBorder="1" applyAlignment="1" applyProtection="1">
      <alignment horizontal="center" vertical="center"/>
    </xf>
    <xf numFmtId="0" fontId="4" fillId="20" borderId="1" xfId="0" applyFont="1" applyFill="1" applyBorder="1" applyAlignment="1" applyProtection="1">
      <alignment horizontal="center" vertical="center"/>
    </xf>
    <xf numFmtId="0" fontId="4" fillId="20" borderId="29" xfId="0" applyFont="1" applyFill="1" applyBorder="1" applyAlignment="1" applyProtection="1">
      <alignment horizontal="center" vertical="center"/>
    </xf>
    <xf numFmtId="0" fontId="8" fillId="14" borderId="0" xfId="0" applyFont="1" applyFill="1" applyBorder="1" applyAlignment="1" applyProtection="1">
      <alignment horizontal="center" vertical="center"/>
    </xf>
    <xf numFmtId="0" fontId="8" fillId="14" borderId="15" xfId="0" applyFont="1" applyFill="1" applyBorder="1" applyAlignment="1" applyProtection="1">
      <alignment horizontal="center" vertical="center"/>
    </xf>
    <xf numFmtId="0" fontId="8" fillId="14" borderId="34" xfId="0" applyFont="1" applyFill="1" applyBorder="1" applyAlignment="1" applyProtection="1">
      <alignment horizontal="center" vertical="center"/>
    </xf>
    <xf numFmtId="0" fontId="19" fillId="6" borderId="19" xfId="0" applyFont="1" applyFill="1" applyBorder="1" applyProtection="1">
      <alignment vertical="center"/>
    </xf>
  </cellXfs>
  <cellStyles count="5">
    <cellStyle name="Comma" xfId="4" builtinId="3"/>
    <cellStyle name="Normal" xfId="0" builtinId="0"/>
    <cellStyle name="Normal 2" xfId="2" xr:uid="{00000000-0005-0000-0000-000000000000}"/>
    <cellStyle name="一般 2" xfId="1" xr:uid="{00000000-0005-0000-0000-000002000000}"/>
    <cellStyle name="一般 3" xfId="3" xr:uid="{00000000-0005-0000-0000-000003000000}"/>
  </cellStyles>
  <dxfs count="5">
    <dxf>
      <font>
        <color rgb="FF60497A"/>
      </font>
    </dxf>
    <dxf>
      <font>
        <color rgb="FF60497A"/>
      </font>
    </dxf>
    <dxf>
      <font>
        <color theme="0"/>
      </font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60497A"/>
      <color rgb="FFEDF3F9"/>
      <color rgb="FFF6F9FC"/>
      <color rgb="FF111009"/>
      <color rgb="FF2A2034"/>
      <color rgb="FFD1C2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HK"/>
              <a:t>Cp-time</a:t>
            </a:r>
            <a:r>
              <a:rPr lang="en-US" altLang="zh-HK" baseline="0"/>
              <a:t> plot</a:t>
            </a:r>
            <a:endParaRPr lang="zh-HK" alt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Cp = 1 mg/L</c:v>
          </c:tx>
          <c:spPr>
            <a:ln w="28575">
              <a:noFill/>
            </a:ln>
          </c:spPr>
          <c:trendline>
            <c:name>Cp = 1 mg/L</c:name>
            <c:spPr>
              <a:ln w="25400">
                <a:solidFill>
                  <a:schemeClr val="tx1"/>
                </a:solidFill>
                <a:prstDash val="sysDot"/>
              </a:ln>
            </c:spPr>
            <c:trendlineType val="linear"/>
            <c:dispRSqr val="0"/>
            <c:dispEq val="0"/>
          </c:trendline>
          <c:xVal>
            <c:numRef>
              <c:f>DATA!$AP$4:$AP$5</c:f>
              <c:numCache>
                <c:formatCode>General</c:formatCode>
                <c:ptCount val="2"/>
                <c:pt idx="0">
                  <c:v>-1</c:v>
                </c:pt>
                <c:pt idx="1">
                  <c:v>52</c:v>
                </c:pt>
              </c:numCache>
            </c:numRef>
          </c:xVal>
          <c:yVal>
            <c:numRef>
              <c:f>DATA!$AQ$4:$AQ$5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A-4937-BE6D-CCDCABA1142D}"/>
            </c:ext>
          </c:extLst>
        </c:ser>
        <c:ser>
          <c:idx val="2"/>
          <c:order val="2"/>
          <c:tx>
            <c:v>Cp = 4 mg/L</c:v>
          </c:tx>
          <c:spPr>
            <a:ln w="28575">
              <a:noFill/>
            </a:ln>
          </c:spPr>
          <c:trendline>
            <c:name>Cp = 4 mg/L</c:name>
            <c:spPr>
              <a:ln w="25400">
                <a:solidFill>
                  <a:schemeClr val="tx1"/>
                </a:solidFill>
                <a:prstDash val="sysDot"/>
              </a:ln>
            </c:spPr>
            <c:trendlineType val="linear"/>
            <c:dispRSqr val="0"/>
            <c:dispEq val="0"/>
          </c:trendline>
          <c:xVal>
            <c:numRef>
              <c:f>DATA!$AP$2:$AP$3</c:f>
              <c:numCache>
                <c:formatCode>General</c:formatCode>
                <c:ptCount val="2"/>
                <c:pt idx="0">
                  <c:v>-1</c:v>
                </c:pt>
                <c:pt idx="1">
                  <c:v>52</c:v>
                </c:pt>
              </c:numCache>
            </c:numRef>
          </c:xVal>
          <c:yVal>
            <c:numRef>
              <c:f>DATA!$AQ$2:$AQ$3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2A-4937-BE6D-CCDCABA1142D}"/>
            </c:ext>
          </c:extLst>
        </c:ser>
        <c:ser>
          <c:idx val="7"/>
          <c:order val="3"/>
          <c:tx>
            <c:v>5% percentile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DATA!$AT$2:$AT$26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DATA!$AZ$2:$AZ$26</c:f>
              <c:numCache>
                <c:formatCode>General</c:formatCode>
                <c:ptCount val="25"/>
                <c:pt idx="0">
                  <c:v>0.33897771766230123</c:v>
                </c:pt>
                <c:pt idx="1">
                  <c:v>1.1984895327716407</c:v>
                </c:pt>
                <c:pt idx="2">
                  <c:v>1.417512394794556</c:v>
                </c:pt>
                <c:pt idx="3">
                  <c:v>1.6762253749490903</c:v>
                </c:pt>
                <c:pt idx="4">
                  <c:v>1.6136997673982254</c:v>
                </c:pt>
                <c:pt idx="5">
                  <c:v>1.6326533303848592</c:v>
                </c:pt>
                <c:pt idx="6">
                  <c:v>1.5290676799659124</c:v>
                </c:pt>
                <c:pt idx="7">
                  <c:v>1.5051599487354608</c:v>
                </c:pt>
                <c:pt idx="8">
                  <c:v>1.5079160488474115</c:v>
                </c:pt>
                <c:pt idx="9">
                  <c:v>1.426120531433607</c:v>
                </c:pt>
                <c:pt idx="10">
                  <c:v>1.3343315092453145</c:v>
                </c:pt>
                <c:pt idx="11">
                  <c:v>1.2731180694636266</c:v>
                </c:pt>
                <c:pt idx="12">
                  <c:v>1.2065697629756467</c:v>
                </c:pt>
                <c:pt idx="13">
                  <c:v>1.0555325437816037</c:v>
                </c:pt>
                <c:pt idx="14">
                  <c:v>1.0280033136653164</c:v>
                </c:pt>
                <c:pt idx="15">
                  <c:v>0.8497023525609263</c:v>
                </c:pt>
                <c:pt idx="16">
                  <c:v>0.82910430864737239</c:v>
                </c:pt>
                <c:pt idx="17">
                  <c:v>0.76290920000109264</c:v>
                </c:pt>
                <c:pt idx="18">
                  <c:v>0.67680105377869815</c:v>
                </c:pt>
                <c:pt idx="19">
                  <c:v>0.58223057520422061</c:v>
                </c:pt>
                <c:pt idx="20">
                  <c:v>0.56720206244916727</c:v>
                </c:pt>
                <c:pt idx="21">
                  <c:v>0.46650242248599144</c:v>
                </c:pt>
                <c:pt idx="22">
                  <c:v>0.40263849192991874</c:v>
                </c:pt>
                <c:pt idx="23">
                  <c:v>0.37505180604082167</c:v>
                </c:pt>
                <c:pt idx="24">
                  <c:v>0.33113730064827512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2A-4937-BE6D-CCDCABA1142D}"/>
            </c:ext>
          </c:extLst>
        </c:ser>
        <c:ser>
          <c:idx val="3"/>
          <c:order val="4"/>
          <c:tx>
            <c:v>10% percentile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AF4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DATA!$AT$2:$AT$26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DATA!$BA$2:$BA$26</c:f>
              <c:numCache>
                <c:formatCode>General</c:formatCode>
                <c:ptCount val="25"/>
                <c:pt idx="0">
                  <c:v>0.49568341565247886</c:v>
                </c:pt>
                <c:pt idx="1">
                  <c:v>1.4112590675164824</c:v>
                </c:pt>
                <c:pt idx="2">
                  <c:v>1.6807919298823011</c:v>
                </c:pt>
                <c:pt idx="3">
                  <c:v>1.8957192545199752</c:v>
                </c:pt>
                <c:pt idx="4">
                  <c:v>1.9641309362858013</c:v>
                </c:pt>
                <c:pt idx="5">
                  <c:v>1.9871963578782164</c:v>
                </c:pt>
                <c:pt idx="6">
                  <c:v>1.8710691170557545</c:v>
                </c:pt>
                <c:pt idx="7">
                  <c:v>1.78191126994163</c:v>
                </c:pt>
                <c:pt idx="8">
                  <c:v>1.790518393008339</c:v>
                </c:pt>
                <c:pt idx="9">
                  <c:v>1.6341144710015736</c:v>
                </c:pt>
                <c:pt idx="10">
                  <c:v>1.613605202072288</c:v>
                </c:pt>
                <c:pt idx="11">
                  <c:v>1.5757983596005292</c:v>
                </c:pt>
                <c:pt idx="12">
                  <c:v>1.4263299289937736</c:v>
                </c:pt>
                <c:pt idx="13">
                  <c:v>1.3258651862769304</c:v>
                </c:pt>
                <c:pt idx="14">
                  <c:v>1.2486594477578126</c:v>
                </c:pt>
                <c:pt idx="15">
                  <c:v>1.1256279874659156</c:v>
                </c:pt>
                <c:pt idx="16">
                  <c:v>1.044061086349299</c:v>
                </c:pt>
                <c:pt idx="17">
                  <c:v>0.94684536751647108</c:v>
                </c:pt>
                <c:pt idx="18">
                  <c:v>0.87267841410067049</c:v>
                </c:pt>
                <c:pt idx="19">
                  <c:v>0.79238683604549964</c:v>
                </c:pt>
                <c:pt idx="20">
                  <c:v>0.79057469391037161</c:v>
                </c:pt>
                <c:pt idx="21">
                  <c:v>0.65536619112629113</c:v>
                </c:pt>
                <c:pt idx="22">
                  <c:v>0.59660189027882948</c:v>
                </c:pt>
                <c:pt idx="23">
                  <c:v>0.53932185382802544</c:v>
                </c:pt>
                <c:pt idx="24">
                  <c:v>0.49789579638931958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22A-4937-BE6D-CCDCABA1142D}"/>
            </c:ext>
          </c:extLst>
        </c:ser>
        <c:ser>
          <c:idx val="4"/>
          <c:order val="5"/>
          <c:tx>
            <c:v>15% percentile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DATA!$AT$2:$AT$26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DATA!$BB$2:$BB$26</c:f>
              <c:numCache>
                <c:formatCode>General</c:formatCode>
                <c:ptCount val="25"/>
                <c:pt idx="0">
                  <c:v>0.63428294222278681</c:v>
                </c:pt>
                <c:pt idx="1">
                  <c:v>1.5902015540577294</c:v>
                </c:pt>
                <c:pt idx="2">
                  <c:v>1.8954889608213759</c:v>
                </c:pt>
                <c:pt idx="3">
                  <c:v>2.1027471690972148</c:v>
                </c:pt>
                <c:pt idx="4">
                  <c:v>2.1525961157453457</c:v>
                </c:pt>
                <c:pt idx="5">
                  <c:v>2.1731107733206412</c:v>
                </c:pt>
                <c:pt idx="6">
                  <c:v>2.053041113039213</c:v>
                </c:pt>
                <c:pt idx="7">
                  <c:v>2.0113110466309183</c:v>
                </c:pt>
                <c:pt idx="8">
                  <c:v>2.0065905609375831</c:v>
                </c:pt>
                <c:pt idx="9">
                  <c:v>1.8074733647871637</c:v>
                </c:pt>
                <c:pt idx="10">
                  <c:v>1.7868290986365671</c:v>
                </c:pt>
                <c:pt idx="11">
                  <c:v>1.7234821772614324</c:v>
                </c:pt>
                <c:pt idx="12">
                  <c:v>1.5970173683555933</c:v>
                </c:pt>
                <c:pt idx="13">
                  <c:v>1.4888863356971433</c:v>
                </c:pt>
                <c:pt idx="14">
                  <c:v>1.3982189062163939</c:v>
                </c:pt>
                <c:pt idx="15">
                  <c:v>1.2493293961571728</c:v>
                </c:pt>
                <c:pt idx="16">
                  <c:v>1.1904271422264254</c:v>
                </c:pt>
                <c:pt idx="17">
                  <c:v>1.1093305476962689</c:v>
                </c:pt>
                <c:pt idx="18">
                  <c:v>1.0540170545678809</c:v>
                </c:pt>
                <c:pt idx="19">
                  <c:v>0.96145801491985239</c:v>
                </c:pt>
                <c:pt idx="20">
                  <c:v>0.90840999256476063</c:v>
                </c:pt>
                <c:pt idx="21">
                  <c:v>0.80736283759484051</c:v>
                </c:pt>
                <c:pt idx="22">
                  <c:v>0.75426179030322626</c:v>
                </c:pt>
                <c:pt idx="23">
                  <c:v>0.67052778366684218</c:v>
                </c:pt>
                <c:pt idx="24">
                  <c:v>0.64567888108362514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2A-4937-BE6D-CCDCABA1142D}"/>
            </c:ext>
          </c:extLst>
        </c:ser>
        <c:ser>
          <c:idx val="5"/>
          <c:order val="6"/>
          <c:tx>
            <c:v>85% percentile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DATA!$AT$2:$AT$26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DATA!$BP$2:$BP$26</c:f>
              <c:numCache>
                <c:formatCode>General</c:formatCode>
                <c:ptCount val="25"/>
                <c:pt idx="0">
                  <c:v>2.3346916940063949</c:v>
                </c:pt>
                <c:pt idx="1">
                  <c:v>3.2996787044104678</c:v>
                </c:pt>
                <c:pt idx="2">
                  <c:v>3.98335554001395</c:v>
                </c:pt>
                <c:pt idx="3">
                  <c:v>4.4514473947549984</c:v>
                </c:pt>
                <c:pt idx="4">
                  <c:v>4.4947412270980927</c:v>
                </c:pt>
                <c:pt idx="5">
                  <c:v>4.4922037238266661</c:v>
                </c:pt>
                <c:pt idx="6">
                  <c:v>4.3719494307735181</c:v>
                </c:pt>
                <c:pt idx="7">
                  <c:v>4.1909357855087128</c:v>
                </c:pt>
                <c:pt idx="8">
                  <c:v>4.116094644723951</c:v>
                </c:pt>
                <c:pt idx="9">
                  <c:v>3.8696102197398137</c:v>
                </c:pt>
                <c:pt idx="10">
                  <c:v>3.6919471850867733</c:v>
                </c:pt>
                <c:pt idx="11">
                  <c:v>3.4638401005312289</c:v>
                </c:pt>
                <c:pt idx="12">
                  <c:v>3.2969479196195519</c:v>
                </c:pt>
                <c:pt idx="13">
                  <c:v>3.2231302109879509</c:v>
                </c:pt>
                <c:pt idx="14">
                  <c:v>3.1067467221609646</c:v>
                </c:pt>
                <c:pt idx="15">
                  <c:v>2.9958401737162195</c:v>
                </c:pt>
                <c:pt idx="16">
                  <c:v>2.9315805509197101</c:v>
                </c:pt>
                <c:pt idx="17">
                  <c:v>2.8018025048607731</c:v>
                </c:pt>
                <c:pt idx="18">
                  <c:v>2.6914355833563373</c:v>
                </c:pt>
                <c:pt idx="19">
                  <c:v>2.6522752592402492</c:v>
                </c:pt>
                <c:pt idx="20">
                  <c:v>2.5248364930160454</c:v>
                </c:pt>
                <c:pt idx="21">
                  <c:v>2.4807006595197998</c:v>
                </c:pt>
                <c:pt idx="22">
                  <c:v>2.3941695124313536</c:v>
                </c:pt>
                <c:pt idx="23">
                  <c:v>2.3171720929190371</c:v>
                </c:pt>
                <c:pt idx="24">
                  <c:v>2.2226598020761852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22A-4937-BE6D-CCDCABA1142D}"/>
            </c:ext>
          </c:extLst>
        </c:ser>
        <c:ser>
          <c:idx val="6"/>
          <c:order val="7"/>
          <c:tx>
            <c:v>90% percentile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AF4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DATA!$AT$2:$AT$26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DATA!$BQ$2:$BQ$26</c:f>
              <c:numCache>
                <c:formatCode>General</c:formatCode>
                <c:ptCount val="25"/>
                <c:pt idx="0">
                  <c:v>2.5813267845044017</c:v>
                </c:pt>
                <c:pt idx="1">
                  <c:v>3.5839361648463681</c:v>
                </c:pt>
                <c:pt idx="2">
                  <c:v>4.3479441670572729</c:v>
                </c:pt>
                <c:pt idx="3">
                  <c:v>4.8818069586519393</c:v>
                </c:pt>
                <c:pt idx="4">
                  <c:v>4.9149994935022558</c:v>
                </c:pt>
                <c:pt idx="5">
                  <c:v>4.8468628265224485</c:v>
                </c:pt>
                <c:pt idx="6">
                  <c:v>4.7452388235981244</c:v>
                </c:pt>
                <c:pt idx="7">
                  <c:v>4.6139923531430043</c:v>
                </c:pt>
                <c:pt idx="8">
                  <c:v>4.4403217983008414</c:v>
                </c:pt>
                <c:pt idx="9">
                  <c:v>4.2207842127291961</c:v>
                </c:pt>
                <c:pt idx="10">
                  <c:v>4.0491346260833421</c:v>
                </c:pt>
                <c:pt idx="11">
                  <c:v>3.7837449775226752</c:v>
                </c:pt>
                <c:pt idx="12">
                  <c:v>3.6505164396737082</c:v>
                </c:pt>
                <c:pt idx="13">
                  <c:v>3.5525063334769373</c:v>
                </c:pt>
                <c:pt idx="14">
                  <c:v>3.3873776024275739</c:v>
                </c:pt>
                <c:pt idx="15">
                  <c:v>3.2168655371794306</c:v>
                </c:pt>
                <c:pt idx="16">
                  <c:v>3.1609942688179329</c:v>
                </c:pt>
                <c:pt idx="17">
                  <c:v>3.0758192517784599</c:v>
                </c:pt>
                <c:pt idx="18">
                  <c:v>2.9027279425515133</c:v>
                </c:pt>
                <c:pt idx="19">
                  <c:v>2.8996732078380045</c:v>
                </c:pt>
                <c:pt idx="20">
                  <c:v>2.7306357657371354</c:v>
                </c:pt>
                <c:pt idx="21">
                  <c:v>2.7408483070925782</c:v>
                </c:pt>
                <c:pt idx="22">
                  <c:v>2.6851504686383043</c:v>
                </c:pt>
                <c:pt idx="23">
                  <c:v>2.5680376819681703</c:v>
                </c:pt>
                <c:pt idx="24">
                  <c:v>2.5014164842997237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2A-4937-BE6D-CCDCABA1142D}"/>
            </c:ext>
          </c:extLst>
        </c:ser>
        <c:ser>
          <c:idx val="8"/>
          <c:order val="8"/>
          <c:tx>
            <c:v>95% percentile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DATA!$AT$2:$AT$26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DATA!$BR$2:$BR$26</c:f>
              <c:numCache>
                <c:formatCode>General</c:formatCode>
                <c:ptCount val="25"/>
                <c:pt idx="0">
                  <c:v>2.9725440903618718</c:v>
                </c:pt>
                <c:pt idx="1">
                  <c:v>3.9767865065338222</c:v>
                </c:pt>
                <c:pt idx="2">
                  <c:v>5.1185689007456938</c:v>
                </c:pt>
                <c:pt idx="3">
                  <c:v>5.6104379694365827</c:v>
                </c:pt>
                <c:pt idx="4">
                  <c:v>5.4913050371245049</c:v>
                </c:pt>
                <c:pt idx="5">
                  <c:v>5.5371882035600741</c:v>
                </c:pt>
                <c:pt idx="6">
                  <c:v>5.4436316830672986</c:v>
                </c:pt>
                <c:pt idx="7">
                  <c:v>5.2439817469676964</c:v>
                </c:pt>
                <c:pt idx="8">
                  <c:v>5.0835451174626289</c:v>
                </c:pt>
                <c:pt idx="9">
                  <c:v>4.8679242281108408</c:v>
                </c:pt>
                <c:pt idx="10">
                  <c:v>4.5016377693107623</c:v>
                </c:pt>
                <c:pt idx="11">
                  <c:v>4.304058613068948</c:v>
                </c:pt>
                <c:pt idx="12">
                  <c:v>4.2049525446594549</c:v>
                </c:pt>
                <c:pt idx="13">
                  <c:v>4.1051184781833987</c:v>
                </c:pt>
                <c:pt idx="14">
                  <c:v>3.9198204541280988</c:v>
                </c:pt>
                <c:pt idx="15">
                  <c:v>3.7876622530578659</c:v>
                </c:pt>
                <c:pt idx="16">
                  <c:v>3.6830764304449937</c:v>
                </c:pt>
                <c:pt idx="17">
                  <c:v>3.6067123029344832</c:v>
                </c:pt>
                <c:pt idx="18">
                  <c:v>3.2899979199539171</c:v>
                </c:pt>
                <c:pt idx="19">
                  <c:v>3.3217403547305215</c:v>
                </c:pt>
                <c:pt idx="20">
                  <c:v>3.1743807537519171</c:v>
                </c:pt>
                <c:pt idx="21">
                  <c:v>3.1339867358751148</c:v>
                </c:pt>
                <c:pt idx="22">
                  <c:v>3.1979411167842664</c:v>
                </c:pt>
                <c:pt idx="23">
                  <c:v>3.1681048247658605</c:v>
                </c:pt>
                <c:pt idx="24">
                  <c:v>2.9585862641997753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22A-4937-BE6D-CCDCABA1142D}"/>
            </c:ext>
          </c:extLst>
        </c:ser>
        <c:ser>
          <c:idx val="11"/>
          <c:order val="9"/>
          <c:tx>
            <c:v>Time = 24hr</c:v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DATA!$AP$10:$AP$11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DATA!$AQ$10:$AQ$11</c:f>
              <c:numCache>
                <c:formatCode>General</c:formatCode>
                <c:ptCount val="2"/>
                <c:pt idx="0">
                  <c:v>-1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22A-4937-BE6D-CCDCABA11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71160"/>
        <c:axId val="3459676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Cp VS time</c:v>
                </c:tx>
                <c:spPr>
                  <a:ln w="28575">
                    <a:noFill/>
                  </a:ln>
                </c:spPr>
                <c:marker>
                  <c:symbol val="none"/>
                </c:marker>
                <c:dPt>
                  <c:idx val="18624"/>
                  <c:bubble3D val="0"/>
                  <c:extLst>
                    <c:ext xmlns:c16="http://schemas.microsoft.com/office/drawing/2014/chart" uri="{C3380CC4-5D6E-409C-BE32-E72D297353CC}">
                      <c16:uniqueId val="{00000010-522A-4937-BE6D-CCDCABA1142D}"/>
                    </c:ext>
                  </c:extLst>
                </c:dPt>
                <c:dPt>
                  <c:idx val="20449"/>
                  <c:bubble3D val="0"/>
                  <c:extLst>
                    <c:ext xmlns:c16="http://schemas.microsoft.com/office/drawing/2014/chart" uri="{C3380CC4-5D6E-409C-BE32-E72D297353CC}">
                      <c16:uniqueId val="{00000011-522A-4937-BE6D-CCDCABA1142D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DATA!$J$2:$J$25001</c15:sqref>
                        </c15:formulaRef>
                      </c:ext>
                    </c:extLst>
                    <c:numCache>
                      <c:formatCode>General</c:formatCode>
                      <c:ptCount val="2500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0</c:v>
                      </c:pt>
                      <c:pt idx="26">
                        <c:v>1</c:v>
                      </c:pt>
                      <c:pt idx="27">
                        <c:v>2</c:v>
                      </c:pt>
                      <c:pt idx="28">
                        <c:v>3</c:v>
                      </c:pt>
                      <c:pt idx="29">
                        <c:v>4</c:v>
                      </c:pt>
                      <c:pt idx="30">
                        <c:v>5</c:v>
                      </c:pt>
                      <c:pt idx="31">
                        <c:v>6</c:v>
                      </c:pt>
                      <c:pt idx="32">
                        <c:v>7</c:v>
                      </c:pt>
                      <c:pt idx="33">
                        <c:v>8</c:v>
                      </c:pt>
                      <c:pt idx="34">
                        <c:v>9</c:v>
                      </c:pt>
                      <c:pt idx="35">
                        <c:v>10</c:v>
                      </c:pt>
                      <c:pt idx="36">
                        <c:v>11</c:v>
                      </c:pt>
                      <c:pt idx="37">
                        <c:v>12</c:v>
                      </c:pt>
                      <c:pt idx="38">
                        <c:v>13</c:v>
                      </c:pt>
                      <c:pt idx="39">
                        <c:v>14</c:v>
                      </c:pt>
                      <c:pt idx="40">
                        <c:v>15</c:v>
                      </c:pt>
                      <c:pt idx="41">
                        <c:v>16</c:v>
                      </c:pt>
                      <c:pt idx="42">
                        <c:v>17</c:v>
                      </c:pt>
                      <c:pt idx="43">
                        <c:v>18</c:v>
                      </c:pt>
                      <c:pt idx="44">
                        <c:v>19</c:v>
                      </c:pt>
                      <c:pt idx="45">
                        <c:v>20</c:v>
                      </c:pt>
                      <c:pt idx="46">
                        <c:v>21</c:v>
                      </c:pt>
                      <c:pt idx="47">
                        <c:v>22</c:v>
                      </c:pt>
                      <c:pt idx="48">
                        <c:v>23</c:v>
                      </c:pt>
                      <c:pt idx="49">
                        <c:v>24</c:v>
                      </c:pt>
                      <c:pt idx="50">
                        <c:v>0</c:v>
                      </c:pt>
                      <c:pt idx="51">
                        <c:v>1</c:v>
                      </c:pt>
                      <c:pt idx="52">
                        <c:v>2</c:v>
                      </c:pt>
                      <c:pt idx="53">
                        <c:v>3</c:v>
                      </c:pt>
                      <c:pt idx="54">
                        <c:v>4</c:v>
                      </c:pt>
                      <c:pt idx="55">
                        <c:v>5</c:v>
                      </c:pt>
                      <c:pt idx="56">
                        <c:v>6</c:v>
                      </c:pt>
                      <c:pt idx="57">
                        <c:v>7</c:v>
                      </c:pt>
                      <c:pt idx="58">
                        <c:v>8</c:v>
                      </c:pt>
                      <c:pt idx="59">
                        <c:v>9</c:v>
                      </c:pt>
                      <c:pt idx="60">
                        <c:v>10</c:v>
                      </c:pt>
                      <c:pt idx="61">
                        <c:v>11</c:v>
                      </c:pt>
                      <c:pt idx="62">
                        <c:v>12</c:v>
                      </c:pt>
                      <c:pt idx="63">
                        <c:v>13</c:v>
                      </c:pt>
                      <c:pt idx="64">
                        <c:v>14</c:v>
                      </c:pt>
                      <c:pt idx="65">
                        <c:v>15</c:v>
                      </c:pt>
                      <c:pt idx="66">
                        <c:v>16</c:v>
                      </c:pt>
                      <c:pt idx="67">
                        <c:v>17</c:v>
                      </c:pt>
                      <c:pt idx="68">
                        <c:v>18</c:v>
                      </c:pt>
                      <c:pt idx="69">
                        <c:v>19</c:v>
                      </c:pt>
                      <c:pt idx="70">
                        <c:v>20</c:v>
                      </c:pt>
                      <c:pt idx="71">
                        <c:v>21</c:v>
                      </c:pt>
                      <c:pt idx="72">
                        <c:v>22</c:v>
                      </c:pt>
                      <c:pt idx="73">
                        <c:v>23</c:v>
                      </c:pt>
                      <c:pt idx="74">
                        <c:v>24</c:v>
                      </c:pt>
                      <c:pt idx="75">
                        <c:v>0</c:v>
                      </c:pt>
                      <c:pt idx="76">
                        <c:v>1</c:v>
                      </c:pt>
                      <c:pt idx="77">
                        <c:v>2</c:v>
                      </c:pt>
                      <c:pt idx="78">
                        <c:v>3</c:v>
                      </c:pt>
                      <c:pt idx="79">
                        <c:v>4</c:v>
                      </c:pt>
                      <c:pt idx="80">
                        <c:v>5</c:v>
                      </c:pt>
                      <c:pt idx="81">
                        <c:v>6</c:v>
                      </c:pt>
                      <c:pt idx="82">
                        <c:v>7</c:v>
                      </c:pt>
                      <c:pt idx="83">
                        <c:v>8</c:v>
                      </c:pt>
                      <c:pt idx="84">
                        <c:v>9</c:v>
                      </c:pt>
                      <c:pt idx="85">
                        <c:v>10</c:v>
                      </c:pt>
                      <c:pt idx="86">
                        <c:v>11</c:v>
                      </c:pt>
                      <c:pt idx="87">
                        <c:v>12</c:v>
                      </c:pt>
                      <c:pt idx="88">
                        <c:v>13</c:v>
                      </c:pt>
                      <c:pt idx="89">
                        <c:v>14</c:v>
                      </c:pt>
                      <c:pt idx="90">
                        <c:v>15</c:v>
                      </c:pt>
                      <c:pt idx="91">
                        <c:v>16</c:v>
                      </c:pt>
                      <c:pt idx="92">
                        <c:v>17</c:v>
                      </c:pt>
                      <c:pt idx="93">
                        <c:v>18</c:v>
                      </c:pt>
                      <c:pt idx="94">
                        <c:v>19</c:v>
                      </c:pt>
                      <c:pt idx="95">
                        <c:v>20</c:v>
                      </c:pt>
                      <c:pt idx="96">
                        <c:v>21</c:v>
                      </c:pt>
                      <c:pt idx="97">
                        <c:v>22</c:v>
                      </c:pt>
                      <c:pt idx="98">
                        <c:v>23</c:v>
                      </c:pt>
                      <c:pt idx="99">
                        <c:v>24</c:v>
                      </c:pt>
                      <c:pt idx="100">
                        <c:v>0</c:v>
                      </c:pt>
                      <c:pt idx="101">
                        <c:v>1</c:v>
                      </c:pt>
                      <c:pt idx="102">
                        <c:v>2</c:v>
                      </c:pt>
                      <c:pt idx="103">
                        <c:v>3</c:v>
                      </c:pt>
                      <c:pt idx="104">
                        <c:v>4</c:v>
                      </c:pt>
                      <c:pt idx="105">
                        <c:v>5</c:v>
                      </c:pt>
                      <c:pt idx="106">
                        <c:v>6</c:v>
                      </c:pt>
                      <c:pt idx="107">
                        <c:v>7</c:v>
                      </c:pt>
                      <c:pt idx="108">
                        <c:v>8</c:v>
                      </c:pt>
                      <c:pt idx="109">
                        <c:v>9</c:v>
                      </c:pt>
                      <c:pt idx="110">
                        <c:v>10</c:v>
                      </c:pt>
                      <c:pt idx="111">
                        <c:v>11</c:v>
                      </c:pt>
                      <c:pt idx="112">
                        <c:v>12</c:v>
                      </c:pt>
                      <c:pt idx="113">
                        <c:v>13</c:v>
                      </c:pt>
                      <c:pt idx="114">
                        <c:v>14</c:v>
                      </c:pt>
                      <c:pt idx="115">
                        <c:v>15</c:v>
                      </c:pt>
                      <c:pt idx="116">
                        <c:v>16</c:v>
                      </c:pt>
                      <c:pt idx="117">
                        <c:v>17</c:v>
                      </c:pt>
                      <c:pt idx="118">
                        <c:v>18</c:v>
                      </c:pt>
                      <c:pt idx="119">
                        <c:v>19</c:v>
                      </c:pt>
                      <c:pt idx="120">
                        <c:v>20</c:v>
                      </c:pt>
                      <c:pt idx="121">
                        <c:v>21</c:v>
                      </c:pt>
                      <c:pt idx="122">
                        <c:v>22</c:v>
                      </c:pt>
                      <c:pt idx="123">
                        <c:v>23</c:v>
                      </c:pt>
                      <c:pt idx="124">
                        <c:v>24</c:v>
                      </c:pt>
                      <c:pt idx="125">
                        <c:v>0</c:v>
                      </c:pt>
                      <c:pt idx="126">
                        <c:v>1</c:v>
                      </c:pt>
                      <c:pt idx="127">
                        <c:v>2</c:v>
                      </c:pt>
                      <c:pt idx="128">
                        <c:v>3</c:v>
                      </c:pt>
                      <c:pt idx="129">
                        <c:v>4</c:v>
                      </c:pt>
                      <c:pt idx="130">
                        <c:v>5</c:v>
                      </c:pt>
                      <c:pt idx="131">
                        <c:v>6</c:v>
                      </c:pt>
                      <c:pt idx="132">
                        <c:v>7</c:v>
                      </c:pt>
                      <c:pt idx="133">
                        <c:v>8</c:v>
                      </c:pt>
                      <c:pt idx="134">
                        <c:v>9</c:v>
                      </c:pt>
                      <c:pt idx="135">
                        <c:v>10</c:v>
                      </c:pt>
                      <c:pt idx="136">
                        <c:v>11</c:v>
                      </c:pt>
                      <c:pt idx="137">
                        <c:v>12</c:v>
                      </c:pt>
                      <c:pt idx="138">
                        <c:v>13</c:v>
                      </c:pt>
                      <c:pt idx="139">
                        <c:v>14</c:v>
                      </c:pt>
                      <c:pt idx="140">
                        <c:v>15</c:v>
                      </c:pt>
                      <c:pt idx="141">
                        <c:v>16</c:v>
                      </c:pt>
                      <c:pt idx="142">
                        <c:v>17</c:v>
                      </c:pt>
                      <c:pt idx="143">
                        <c:v>18</c:v>
                      </c:pt>
                      <c:pt idx="144">
                        <c:v>19</c:v>
                      </c:pt>
                      <c:pt idx="145">
                        <c:v>20</c:v>
                      </c:pt>
                      <c:pt idx="146">
                        <c:v>21</c:v>
                      </c:pt>
                      <c:pt idx="147">
                        <c:v>22</c:v>
                      </c:pt>
                      <c:pt idx="148">
                        <c:v>23</c:v>
                      </c:pt>
                      <c:pt idx="149">
                        <c:v>24</c:v>
                      </c:pt>
                      <c:pt idx="150">
                        <c:v>0</c:v>
                      </c:pt>
                      <c:pt idx="151">
                        <c:v>1</c:v>
                      </c:pt>
                      <c:pt idx="152">
                        <c:v>2</c:v>
                      </c:pt>
                      <c:pt idx="153">
                        <c:v>3</c:v>
                      </c:pt>
                      <c:pt idx="154">
                        <c:v>4</c:v>
                      </c:pt>
                      <c:pt idx="155">
                        <c:v>5</c:v>
                      </c:pt>
                      <c:pt idx="156">
                        <c:v>6</c:v>
                      </c:pt>
                      <c:pt idx="157">
                        <c:v>7</c:v>
                      </c:pt>
                      <c:pt idx="158">
                        <c:v>8</c:v>
                      </c:pt>
                      <c:pt idx="159">
                        <c:v>9</c:v>
                      </c:pt>
                      <c:pt idx="160">
                        <c:v>10</c:v>
                      </c:pt>
                      <c:pt idx="161">
                        <c:v>11</c:v>
                      </c:pt>
                      <c:pt idx="162">
                        <c:v>12</c:v>
                      </c:pt>
                      <c:pt idx="163">
                        <c:v>13</c:v>
                      </c:pt>
                      <c:pt idx="164">
                        <c:v>14</c:v>
                      </c:pt>
                      <c:pt idx="165">
                        <c:v>15</c:v>
                      </c:pt>
                      <c:pt idx="166">
                        <c:v>16</c:v>
                      </c:pt>
                      <c:pt idx="167">
                        <c:v>17</c:v>
                      </c:pt>
                      <c:pt idx="168">
                        <c:v>18</c:v>
                      </c:pt>
                      <c:pt idx="169">
                        <c:v>19</c:v>
                      </c:pt>
                      <c:pt idx="170">
                        <c:v>20</c:v>
                      </c:pt>
                      <c:pt idx="171">
                        <c:v>21</c:v>
                      </c:pt>
                      <c:pt idx="172">
                        <c:v>22</c:v>
                      </c:pt>
                      <c:pt idx="173">
                        <c:v>23</c:v>
                      </c:pt>
                      <c:pt idx="174">
                        <c:v>24</c:v>
                      </c:pt>
                      <c:pt idx="175">
                        <c:v>0</c:v>
                      </c:pt>
                      <c:pt idx="176">
                        <c:v>1</c:v>
                      </c:pt>
                      <c:pt idx="177">
                        <c:v>2</c:v>
                      </c:pt>
                      <c:pt idx="178">
                        <c:v>3</c:v>
                      </c:pt>
                      <c:pt idx="179">
                        <c:v>4</c:v>
                      </c:pt>
                      <c:pt idx="180">
                        <c:v>5</c:v>
                      </c:pt>
                      <c:pt idx="181">
                        <c:v>6</c:v>
                      </c:pt>
                      <c:pt idx="182">
                        <c:v>7</c:v>
                      </c:pt>
                      <c:pt idx="183">
                        <c:v>8</c:v>
                      </c:pt>
                      <c:pt idx="184">
                        <c:v>9</c:v>
                      </c:pt>
                      <c:pt idx="185">
                        <c:v>10</c:v>
                      </c:pt>
                      <c:pt idx="186">
                        <c:v>11</c:v>
                      </c:pt>
                      <c:pt idx="187">
                        <c:v>12</c:v>
                      </c:pt>
                      <c:pt idx="188">
                        <c:v>13</c:v>
                      </c:pt>
                      <c:pt idx="189">
                        <c:v>14</c:v>
                      </c:pt>
                      <c:pt idx="190">
                        <c:v>15</c:v>
                      </c:pt>
                      <c:pt idx="191">
                        <c:v>16</c:v>
                      </c:pt>
                      <c:pt idx="192">
                        <c:v>17</c:v>
                      </c:pt>
                      <c:pt idx="193">
                        <c:v>18</c:v>
                      </c:pt>
                      <c:pt idx="194">
                        <c:v>19</c:v>
                      </c:pt>
                      <c:pt idx="195">
                        <c:v>20</c:v>
                      </c:pt>
                      <c:pt idx="196">
                        <c:v>21</c:v>
                      </c:pt>
                      <c:pt idx="197">
                        <c:v>22</c:v>
                      </c:pt>
                      <c:pt idx="198">
                        <c:v>23</c:v>
                      </c:pt>
                      <c:pt idx="199">
                        <c:v>24</c:v>
                      </c:pt>
                      <c:pt idx="200">
                        <c:v>0</c:v>
                      </c:pt>
                      <c:pt idx="201">
                        <c:v>1</c:v>
                      </c:pt>
                      <c:pt idx="202">
                        <c:v>2</c:v>
                      </c:pt>
                      <c:pt idx="203">
                        <c:v>3</c:v>
                      </c:pt>
                      <c:pt idx="204">
                        <c:v>4</c:v>
                      </c:pt>
                      <c:pt idx="205">
                        <c:v>5</c:v>
                      </c:pt>
                      <c:pt idx="206">
                        <c:v>6</c:v>
                      </c:pt>
                      <c:pt idx="207">
                        <c:v>7</c:v>
                      </c:pt>
                      <c:pt idx="208">
                        <c:v>8</c:v>
                      </c:pt>
                      <c:pt idx="209">
                        <c:v>9</c:v>
                      </c:pt>
                      <c:pt idx="210">
                        <c:v>10</c:v>
                      </c:pt>
                      <c:pt idx="211">
                        <c:v>11</c:v>
                      </c:pt>
                      <c:pt idx="212">
                        <c:v>12</c:v>
                      </c:pt>
                      <c:pt idx="213">
                        <c:v>13</c:v>
                      </c:pt>
                      <c:pt idx="214">
                        <c:v>14</c:v>
                      </c:pt>
                      <c:pt idx="215">
                        <c:v>15</c:v>
                      </c:pt>
                      <c:pt idx="216">
                        <c:v>16</c:v>
                      </c:pt>
                      <c:pt idx="217">
                        <c:v>17</c:v>
                      </c:pt>
                      <c:pt idx="218">
                        <c:v>18</c:v>
                      </c:pt>
                      <c:pt idx="219">
                        <c:v>19</c:v>
                      </c:pt>
                      <c:pt idx="220">
                        <c:v>20</c:v>
                      </c:pt>
                      <c:pt idx="221">
                        <c:v>21</c:v>
                      </c:pt>
                      <c:pt idx="222">
                        <c:v>22</c:v>
                      </c:pt>
                      <c:pt idx="223">
                        <c:v>23</c:v>
                      </c:pt>
                      <c:pt idx="224">
                        <c:v>24</c:v>
                      </c:pt>
                      <c:pt idx="225">
                        <c:v>0</c:v>
                      </c:pt>
                      <c:pt idx="226">
                        <c:v>1</c:v>
                      </c:pt>
                      <c:pt idx="227">
                        <c:v>2</c:v>
                      </c:pt>
                      <c:pt idx="228">
                        <c:v>3</c:v>
                      </c:pt>
                      <c:pt idx="229">
                        <c:v>4</c:v>
                      </c:pt>
                      <c:pt idx="230">
                        <c:v>5</c:v>
                      </c:pt>
                      <c:pt idx="231">
                        <c:v>6</c:v>
                      </c:pt>
                      <c:pt idx="232">
                        <c:v>7</c:v>
                      </c:pt>
                      <c:pt idx="233">
                        <c:v>8</c:v>
                      </c:pt>
                      <c:pt idx="234">
                        <c:v>9</c:v>
                      </c:pt>
                      <c:pt idx="235">
                        <c:v>10</c:v>
                      </c:pt>
                      <c:pt idx="236">
                        <c:v>11</c:v>
                      </c:pt>
                      <c:pt idx="237">
                        <c:v>12</c:v>
                      </c:pt>
                      <c:pt idx="238">
                        <c:v>13</c:v>
                      </c:pt>
                      <c:pt idx="239">
                        <c:v>14</c:v>
                      </c:pt>
                      <c:pt idx="240">
                        <c:v>15</c:v>
                      </c:pt>
                      <c:pt idx="241">
                        <c:v>16</c:v>
                      </c:pt>
                      <c:pt idx="242">
                        <c:v>17</c:v>
                      </c:pt>
                      <c:pt idx="243">
                        <c:v>18</c:v>
                      </c:pt>
                      <c:pt idx="244">
                        <c:v>19</c:v>
                      </c:pt>
                      <c:pt idx="245">
                        <c:v>20</c:v>
                      </c:pt>
                      <c:pt idx="246">
                        <c:v>21</c:v>
                      </c:pt>
                      <c:pt idx="247">
                        <c:v>22</c:v>
                      </c:pt>
                      <c:pt idx="248">
                        <c:v>23</c:v>
                      </c:pt>
                      <c:pt idx="249">
                        <c:v>24</c:v>
                      </c:pt>
                      <c:pt idx="250">
                        <c:v>0</c:v>
                      </c:pt>
                      <c:pt idx="251">
                        <c:v>1</c:v>
                      </c:pt>
                      <c:pt idx="252">
                        <c:v>2</c:v>
                      </c:pt>
                      <c:pt idx="253">
                        <c:v>3</c:v>
                      </c:pt>
                      <c:pt idx="254">
                        <c:v>4</c:v>
                      </c:pt>
                      <c:pt idx="255">
                        <c:v>5</c:v>
                      </c:pt>
                      <c:pt idx="256">
                        <c:v>6</c:v>
                      </c:pt>
                      <c:pt idx="257">
                        <c:v>7</c:v>
                      </c:pt>
                      <c:pt idx="258">
                        <c:v>8</c:v>
                      </c:pt>
                      <c:pt idx="259">
                        <c:v>9</c:v>
                      </c:pt>
                      <c:pt idx="260">
                        <c:v>10</c:v>
                      </c:pt>
                      <c:pt idx="261">
                        <c:v>11</c:v>
                      </c:pt>
                      <c:pt idx="262">
                        <c:v>12</c:v>
                      </c:pt>
                      <c:pt idx="263">
                        <c:v>13</c:v>
                      </c:pt>
                      <c:pt idx="264">
                        <c:v>14</c:v>
                      </c:pt>
                      <c:pt idx="265">
                        <c:v>15</c:v>
                      </c:pt>
                      <c:pt idx="266">
                        <c:v>16</c:v>
                      </c:pt>
                      <c:pt idx="267">
                        <c:v>17</c:v>
                      </c:pt>
                      <c:pt idx="268">
                        <c:v>18</c:v>
                      </c:pt>
                      <c:pt idx="269">
                        <c:v>19</c:v>
                      </c:pt>
                      <c:pt idx="270">
                        <c:v>20</c:v>
                      </c:pt>
                      <c:pt idx="271">
                        <c:v>21</c:v>
                      </c:pt>
                      <c:pt idx="272">
                        <c:v>22</c:v>
                      </c:pt>
                      <c:pt idx="273">
                        <c:v>23</c:v>
                      </c:pt>
                      <c:pt idx="274">
                        <c:v>24</c:v>
                      </c:pt>
                      <c:pt idx="275">
                        <c:v>0</c:v>
                      </c:pt>
                      <c:pt idx="276">
                        <c:v>1</c:v>
                      </c:pt>
                      <c:pt idx="277">
                        <c:v>2</c:v>
                      </c:pt>
                      <c:pt idx="278">
                        <c:v>3</c:v>
                      </c:pt>
                      <c:pt idx="279">
                        <c:v>4</c:v>
                      </c:pt>
                      <c:pt idx="280">
                        <c:v>5</c:v>
                      </c:pt>
                      <c:pt idx="281">
                        <c:v>6</c:v>
                      </c:pt>
                      <c:pt idx="282">
                        <c:v>7</c:v>
                      </c:pt>
                      <c:pt idx="283">
                        <c:v>8</c:v>
                      </c:pt>
                      <c:pt idx="284">
                        <c:v>9</c:v>
                      </c:pt>
                      <c:pt idx="285">
                        <c:v>10</c:v>
                      </c:pt>
                      <c:pt idx="286">
                        <c:v>11</c:v>
                      </c:pt>
                      <c:pt idx="287">
                        <c:v>12</c:v>
                      </c:pt>
                      <c:pt idx="288">
                        <c:v>13</c:v>
                      </c:pt>
                      <c:pt idx="289">
                        <c:v>14</c:v>
                      </c:pt>
                      <c:pt idx="290">
                        <c:v>15</c:v>
                      </c:pt>
                      <c:pt idx="291">
                        <c:v>16</c:v>
                      </c:pt>
                      <c:pt idx="292">
                        <c:v>17</c:v>
                      </c:pt>
                      <c:pt idx="293">
                        <c:v>18</c:v>
                      </c:pt>
                      <c:pt idx="294">
                        <c:v>19</c:v>
                      </c:pt>
                      <c:pt idx="295">
                        <c:v>20</c:v>
                      </c:pt>
                      <c:pt idx="296">
                        <c:v>21</c:v>
                      </c:pt>
                      <c:pt idx="297">
                        <c:v>22</c:v>
                      </c:pt>
                      <c:pt idx="298">
                        <c:v>23</c:v>
                      </c:pt>
                      <c:pt idx="299">
                        <c:v>24</c:v>
                      </c:pt>
                      <c:pt idx="300">
                        <c:v>0</c:v>
                      </c:pt>
                      <c:pt idx="301">
                        <c:v>1</c:v>
                      </c:pt>
                      <c:pt idx="302">
                        <c:v>2</c:v>
                      </c:pt>
                      <c:pt idx="303">
                        <c:v>3</c:v>
                      </c:pt>
                      <c:pt idx="304">
                        <c:v>4</c:v>
                      </c:pt>
                      <c:pt idx="305">
                        <c:v>5</c:v>
                      </c:pt>
                      <c:pt idx="306">
                        <c:v>6</c:v>
                      </c:pt>
                      <c:pt idx="307">
                        <c:v>7</c:v>
                      </c:pt>
                      <c:pt idx="308">
                        <c:v>8</c:v>
                      </c:pt>
                      <c:pt idx="309">
                        <c:v>9</c:v>
                      </c:pt>
                      <c:pt idx="310">
                        <c:v>10</c:v>
                      </c:pt>
                      <c:pt idx="311">
                        <c:v>11</c:v>
                      </c:pt>
                      <c:pt idx="312">
                        <c:v>12</c:v>
                      </c:pt>
                      <c:pt idx="313">
                        <c:v>13</c:v>
                      </c:pt>
                      <c:pt idx="314">
                        <c:v>14</c:v>
                      </c:pt>
                      <c:pt idx="315">
                        <c:v>15</c:v>
                      </c:pt>
                      <c:pt idx="316">
                        <c:v>16</c:v>
                      </c:pt>
                      <c:pt idx="317">
                        <c:v>17</c:v>
                      </c:pt>
                      <c:pt idx="318">
                        <c:v>18</c:v>
                      </c:pt>
                      <c:pt idx="319">
                        <c:v>19</c:v>
                      </c:pt>
                      <c:pt idx="320">
                        <c:v>20</c:v>
                      </c:pt>
                      <c:pt idx="321">
                        <c:v>21</c:v>
                      </c:pt>
                      <c:pt idx="322">
                        <c:v>22</c:v>
                      </c:pt>
                      <c:pt idx="323">
                        <c:v>23</c:v>
                      </c:pt>
                      <c:pt idx="324">
                        <c:v>24</c:v>
                      </c:pt>
                      <c:pt idx="325">
                        <c:v>0</c:v>
                      </c:pt>
                      <c:pt idx="326">
                        <c:v>1</c:v>
                      </c:pt>
                      <c:pt idx="327">
                        <c:v>2</c:v>
                      </c:pt>
                      <c:pt idx="328">
                        <c:v>3</c:v>
                      </c:pt>
                      <c:pt idx="329">
                        <c:v>4</c:v>
                      </c:pt>
                      <c:pt idx="330">
                        <c:v>5</c:v>
                      </c:pt>
                      <c:pt idx="331">
                        <c:v>6</c:v>
                      </c:pt>
                      <c:pt idx="332">
                        <c:v>7</c:v>
                      </c:pt>
                      <c:pt idx="333">
                        <c:v>8</c:v>
                      </c:pt>
                      <c:pt idx="334">
                        <c:v>9</c:v>
                      </c:pt>
                      <c:pt idx="335">
                        <c:v>10</c:v>
                      </c:pt>
                      <c:pt idx="336">
                        <c:v>11</c:v>
                      </c:pt>
                      <c:pt idx="337">
                        <c:v>12</c:v>
                      </c:pt>
                      <c:pt idx="338">
                        <c:v>13</c:v>
                      </c:pt>
                      <c:pt idx="339">
                        <c:v>14</c:v>
                      </c:pt>
                      <c:pt idx="340">
                        <c:v>15</c:v>
                      </c:pt>
                      <c:pt idx="341">
                        <c:v>16</c:v>
                      </c:pt>
                      <c:pt idx="342">
                        <c:v>17</c:v>
                      </c:pt>
                      <c:pt idx="343">
                        <c:v>18</c:v>
                      </c:pt>
                      <c:pt idx="344">
                        <c:v>19</c:v>
                      </c:pt>
                      <c:pt idx="345">
                        <c:v>20</c:v>
                      </c:pt>
                      <c:pt idx="346">
                        <c:v>21</c:v>
                      </c:pt>
                      <c:pt idx="347">
                        <c:v>22</c:v>
                      </c:pt>
                      <c:pt idx="348">
                        <c:v>23</c:v>
                      </c:pt>
                      <c:pt idx="349">
                        <c:v>24</c:v>
                      </c:pt>
                      <c:pt idx="350">
                        <c:v>0</c:v>
                      </c:pt>
                      <c:pt idx="351">
                        <c:v>1</c:v>
                      </c:pt>
                      <c:pt idx="352">
                        <c:v>2</c:v>
                      </c:pt>
                      <c:pt idx="353">
                        <c:v>3</c:v>
                      </c:pt>
                      <c:pt idx="354">
                        <c:v>4</c:v>
                      </c:pt>
                      <c:pt idx="355">
                        <c:v>5</c:v>
                      </c:pt>
                      <c:pt idx="356">
                        <c:v>6</c:v>
                      </c:pt>
                      <c:pt idx="357">
                        <c:v>7</c:v>
                      </c:pt>
                      <c:pt idx="358">
                        <c:v>8</c:v>
                      </c:pt>
                      <c:pt idx="359">
                        <c:v>9</c:v>
                      </c:pt>
                      <c:pt idx="360">
                        <c:v>10</c:v>
                      </c:pt>
                      <c:pt idx="361">
                        <c:v>11</c:v>
                      </c:pt>
                      <c:pt idx="362">
                        <c:v>12</c:v>
                      </c:pt>
                      <c:pt idx="363">
                        <c:v>13</c:v>
                      </c:pt>
                      <c:pt idx="364">
                        <c:v>14</c:v>
                      </c:pt>
                      <c:pt idx="365">
                        <c:v>15</c:v>
                      </c:pt>
                      <c:pt idx="366">
                        <c:v>16</c:v>
                      </c:pt>
                      <c:pt idx="367">
                        <c:v>17</c:v>
                      </c:pt>
                      <c:pt idx="368">
                        <c:v>18</c:v>
                      </c:pt>
                      <c:pt idx="369">
                        <c:v>19</c:v>
                      </c:pt>
                      <c:pt idx="370">
                        <c:v>20</c:v>
                      </c:pt>
                      <c:pt idx="371">
                        <c:v>21</c:v>
                      </c:pt>
                      <c:pt idx="372">
                        <c:v>22</c:v>
                      </c:pt>
                      <c:pt idx="373">
                        <c:v>23</c:v>
                      </c:pt>
                      <c:pt idx="374">
                        <c:v>24</c:v>
                      </c:pt>
                      <c:pt idx="375">
                        <c:v>0</c:v>
                      </c:pt>
                      <c:pt idx="376">
                        <c:v>1</c:v>
                      </c:pt>
                      <c:pt idx="377">
                        <c:v>2</c:v>
                      </c:pt>
                      <c:pt idx="378">
                        <c:v>3</c:v>
                      </c:pt>
                      <c:pt idx="379">
                        <c:v>4</c:v>
                      </c:pt>
                      <c:pt idx="380">
                        <c:v>5</c:v>
                      </c:pt>
                      <c:pt idx="381">
                        <c:v>6</c:v>
                      </c:pt>
                      <c:pt idx="382">
                        <c:v>7</c:v>
                      </c:pt>
                      <c:pt idx="383">
                        <c:v>8</c:v>
                      </c:pt>
                      <c:pt idx="384">
                        <c:v>9</c:v>
                      </c:pt>
                      <c:pt idx="385">
                        <c:v>10</c:v>
                      </c:pt>
                      <c:pt idx="386">
                        <c:v>11</c:v>
                      </c:pt>
                      <c:pt idx="387">
                        <c:v>12</c:v>
                      </c:pt>
                      <c:pt idx="388">
                        <c:v>13</c:v>
                      </c:pt>
                      <c:pt idx="389">
                        <c:v>14</c:v>
                      </c:pt>
                      <c:pt idx="390">
                        <c:v>15</c:v>
                      </c:pt>
                      <c:pt idx="391">
                        <c:v>16</c:v>
                      </c:pt>
                      <c:pt idx="392">
                        <c:v>17</c:v>
                      </c:pt>
                      <c:pt idx="393">
                        <c:v>18</c:v>
                      </c:pt>
                      <c:pt idx="394">
                        <c:v>19</c:v>
                      </c:pt>
                      <c:pt idx="395">
                        <c:v>20</c:v>
                      </c:pt>
                      <c:pt idx="396">
                        <c:v>21</c:v>
                      </c:pt>
                      <c:pt idx="397">
                        <c:v>22</c:v>
                      </c:pt>
                      <c:pt idx="398">
                        <c:v>23</c:v>
                      </c:pt>
                      <c:pt idx="399">
                        <c:v>24</c:v>
                      </c:pt>
                      <c:pt idx="400">
                        <c:v>0</c:v>
                      </c:pt>
                      <c:pt idx="401">
                        <c:v>1</c:v>
                      </c:pt>
                      <c:pt idx="402">
                        <c:v>2</c:v>
                      </c:pt>
                      <c:pt idx="403">
                        <c:v>3</c:v>
                      </c:pt>
                      <c:pt idx="404">
                        <c:v>4</c:v>
                      </c:pt>
                      <c:pt idx="405">
                        <c:v>5</c:v>
                      </c:pt>
                      <c:pt idx="406">
                        <c:v>6</c:v>
                      </c:pt>
                      <c:pt idx="407">
                        <c:v>7</c:v>
                      </c:pt>
                      <c:pt idx="408">
                        <c:v>8</c:v>
                      </c:pt>
                      <c:pt idx="409">
                        <c:v>9</c:v>
                      </c:pt>
                      <c:pt idx="410">
                        <c:v>10</c:v>
                      </c:pt>
                      <c:pt idx="411">
                        <c:v>11</c:v>
                      </c:pt>
                      <c:pt idx="412">
                        <c:v>12</c:v>
                      </c:pt>
                      <c:pt idx="413">
                        <c:v>13</c:v>
                      </c:pt>
                      <c:pt idx="414">
                        <c:v>14</c:v>
                      </c:pt>
                      <c:pt idx="415">
                        <c:v>15</c:v>
                      </c:pt>
                      <c:pt idx="416">
                        <c:v>16</c:v>
                      </c:pt>
                      <c:pt idx="417">
                        <c:v>17</c:v>
                      </c:pt>
                      <c:pt idx="418">
                        <c:v>18</c:v>
                      </c:pt>
                      <c:pt idx="419">
                        <c:v>19</c:v>
                      </c:pt>
                      <c:pt idx="420">
                        <c:v>20</c:v>
                      </c:pt>
                      <c:pt idx="421">
                        <c:v>21</c:v>
                      </c:pt>
                      <c:pt idx="422">
                        <c:v>22</c:v>
                      </c:pt>
                      <c:pt idx="423">
                        <c:v>23</c:v>
                      </c:pt>
                      <c:pt idx="424">
                        <c:v>24</c:v>
                      </c:pt>
                      <c:pt idx="425">
                        <c:v>0</c:v>
                      </c:pt>
                      <c:pt idx="426">
                        <c:v>1</c:v>
                      </c:pt>
                      <c:pt idx="427">
                        <c:v>2</c:v>
                      </c:pt>
                      <c:pt idx="428">
                        <c:v>3</c:v>
                      </c:pt>
                      <c:pt idx="429">
                        <c:v>4</c:v>
                      </c:pt>
                      <c:pt idx="430">
                        <c:v>5</c:v>
                      </c:pt>
                      <c:pt idx="431">
                        <c:v>6</c:v>
                      </c:pt>
                      <c:pt idx="432">
                        <c:v>7</c:v>
                      </c:pt>
                      <c:pt idx="433">
                        <c:v>8</c:v>
                      </c:pt>
                      <c:pt idx="434">
                        <c:v>9</c:v>
                      </c:pt>
                      <c:pt idx="435">
                        <c:v>10</c:v>
                      </c:pt>
                      <c:pt idx="436">
                        <c:v>11</c:v>
                      </c:pt>
                      <c:pt idx="437">
                        <c:v>12</c:v>
                      </c:pt>
                      <c:pt idx="438">
                        <c:v>13</c:v>
                      </c:pt>
                      <c:pt idx="439">
                        <c:v>14</c:v>
                      </c:pt>
                      <c:pt idx="440">
                        <c:v>15</c:v>
                      </c:pt>
                      <c:pt idx="441">
                        <c:v>16</c:v>
                      </c:pt>
                      <c:pt idx="442">
                        <c:v>17</c:v>
                      </c:pt>
                      <c:pt idx="443">
                        <c:v>18</c:v>
                      </c:pt>
                      <c:pt idx="444">
                        <c:v>19</c:v>
                      </c:pt>
                      <c:pt idx="445">
                        <c:v>20</c:v>
                      </c:pt>
                      <c:pt idx="446">
                        <c:v>21</c:v>
                      </c:pt>
                      <c:pt idx="447">
                        <c:v>22</c:v>
                      </c:pt>
                      <c:pt idx="448">
                        <c:v>23</c:v>
                      </c:pt>
                      <c:pt idx="449">
                        <c:v>24</c:v>
                      </c:pt>
                      <c:pt idx="450">
                        <c:v>0</c:v>
                      </c:pt>
                      <c:pt idx="451">
                        <c:v>1</c:v>
                      </c:pt>
                      <c:pt idx="452">
                        <c:v>2</c:v>
                      </c:pt>
                      <c:pt idx="453">
                        <c:v>3</c:v>
                      </c:pt>
                      <c:pt idx="454">
                        <c:v>4</c:v>
                      </c:pt>
                      <c:pt idx="455">
                        <c:v>5</c:v>
                      </c:pt>
                      <c:pt idx="456">
                        <c:v>6</c:v>
                      </c:pt>
                      <c:pt idx="457">
                        <c:v>7</c:v>
                      </c:pt>
                      <c:pt idx="458">
                        <c:v>8</c:v>
                      </c:pt>
                      <c:pt idx="459">
                        <c:v>9</c:v>
                      </c:pt>
                      <c:pt idx="460">
                        <c:v>10</c:v>
                      </c:pt>
                      <c:pt idx="461">
                        <c:v>11</c:v>
                      </c:pt>
                      <c:pt idx="462">
                        <c:v>12</c:v>
                      </c:pt>
                      <c:pt idx="463">
                        <c:v>13</c:v>
                      </c:pt>
                      <c:pt idx="464">
                        <c:v>14</c:v>
                      </c:pt>
                      <c:pt idx="465">
                        <c:v>15</c:v>
                      </c:pt>
                      <c:pt idx="466">
                        <c:v>16</c:v>
                      </c:pt>
                      <c:pt idx="467">
                        <c:v>17</c:v>
                      </c:pt>
                      <c:pt idx="468">
                        <c:v>18</c:v>
                      </c:pt>
                      <c:pt idx="469">
                        <c:v>19</c:v>
                      </c:pt>
                      <c:pt idx="470">
                        <c:v>20</c:v>
                      </c:pt>
                      <c:pt idx="471">
                        <c:v>21</c:v>
                      </c:pt>
                      <c:pt idx="472">
                        <c:v>22</c:v>
                      </c:pt>
                      <c:pt idx="473">
                        <c:v>23</c:v>
                      </c:pt>
                      <c:pt idx="474">
                        <c:v>24</c:v>
                      </c:pt>
                      <c:pt idx="475">
                        <c:v>0</c:v>
                      </c:pt>
                      <c:pt idx="476">
                        <c:v>1</c:v>
                      </c:pt>
                      <c:pt idx="477">
                        <c:v>2</c:v>
                      </c:pt>
                      <c:pt idx="478">
                        <c:v>3</c:v>
                      </c:pt>
                      <c:pt idx="479">
                        <c:v>4</c:v>
                      </c:pt>
                      <c:pt idx="480">
                        <c:v>5</c:v>
                      </c:pt>
                      <c:pt idx="481">
                        <c:v>6</c:v>
                      </c:pt>
                      <c:pt idx="482">
                        <c:v>7</c:v>
                      </c:pt>
                      <c:pt idx="483">
                        <c:v>8</c:v>
                      </c:pt>
                      <c:pt idx="484">
                        <c:v>9</c:v>
                      </c:pt>
                      <c:pt idx="485">
                        <c:v>10</c:v>
                      </c:pt>
                      <c:pt idx="486">
                        <c:v>11</c:v>
                      </c:pt>
                      <c:pt idx="487">
                        <c:v>12</c:v>
                      </c:pt>
                      <c:pt idx="488">
                        <c:v>13</c:v>
                      </c:pt>
                      <c:pt idx="489">
                        <c:v>14</c:v>
                      </c:pt>
                      <c:pt idx="490">
                        <c:v>15</c:v>
                      </c:pt>
                      <c:pt idx="491">
                        <c:v>16</c:v>
                      </c:pt>
                      <c:pt idx="492">
                        <c:v>17</c:v>
                      </c:pt>
                      <c:pt idx="493">
                        <c:v>18</c:v>
                      </c:pt>
                      <c:pt idx="494">
                        <c:v>19</c:v>
                      </c:pt>
                      <c:pt idx="495">
                        <c:v>20</c:v>
                      </c:pt>
                      <c:pt idx="496">
                        <c:v>21</c:v>
                      </c:pt>
                      <c:pt idx="497">
                        <c:v>22</c:v>
                      </c:pt>
                      <c:pt idx="498">
                        <c:v>23</c:v>
                      </c:pt>
                      <c:pt idx="499">
                        <c:v>24</c:v>
                      </c:pt>
                      <c:pt idx="500">
                        <c:v>0</c:v>
                      </c:pt>
                      <c:pt idx="501">
                        <c:v>1</c:v>
                      </c:pt>
                      <c:pt idx="502">
                        <c:v>2</c:v>
                      </c:pt>
                      <c:pt idx="503">
                        <c:v>3</c:v>
                      </c:pt>
                      <c:pt idx="504">
                        <c:v>4</c:v>
                      </c:pt>
                      <c:pt idx="505">
                        <c:v>5</c:v>
                      </c:pt>
                      <c:pt idx="506">
                        <c:v>6</c:v>
                      </c:pt>
                      <c:pt idx="507">
                        <c:v>7</c:v>
                      </c:pt>
                      <c:pt idx="508">
                        <c:v>8</c:v>
                      </c:pt>
                      <c:pt idx="509">
                        <c:v>9</c:v>
                      </c:pt>
                      <c:pt idx="510">
                        <c:v>10</c:v>
                      </c:pt>
                      <c:pt idx="511">
                        <c:v>11</c:v>
                      </c:pt>
                      <c:pt idx="512">
                        <c:v>12</c:v>
                      </c:pt>
                      <c:pt idx="513">
                        <c:v>13</c:v>
                      </c:pt>
                      <c:pt idx="514">
                        <c:v>14</c:v>
                      </c:pt>
                      <c:pt idx="515">
                        <c:v>15</c:v>
                      </c:pt>
                      <c:pt idx="516">
                        <c:v>16</c:v>
                      </c:pt>
                      <c:pt idx="517">
                        <c:v>17</c:v>
                      </c:pt>
                      <c:pt idx="518">
                        <c:v>18</c:v>
                      </c:pt>
                      <c:pt idx="519">
                        <c:v>19</c:v>
                      </c:pt>
                      <c:pt idx="520">
                        <c:v>20</c:v>
                      </c:pt>
                      <c:pt idx="521">
                        <c:v>21</c:v>
                      </c:pt>
                      <c:pt idx="522">
                        <c:v>22</c:v>
                      </c:pt>
                      <c:pt idx="523">
                        <c:v>23</c:v>
                      </c:pt>
                      <c:pt idx="524">
                        <c:v>24</c:v>
                      </c:pt>
                      <c:pt idx="525">
                        <c:v>0</c:v>
                      </c:pt>
                      <c:pt idx="526">
                        <c:v>1</c:v>
                      </c:pt>
                      <c:pt idx="527">
                        <c:v>2</c:v>
                      </c:pt>
                      <c:pt idx="528">
                        <c:v>3</c:v>
                      </c:pt>
                      <c:pt idx="529">
                        <c:v>4</c:v>
                      </c:pt>
                      <c:pt idx="530">
                        <c:v>5</c:v>
                      </c:pt>
                      <c:pt idx="531">
                        <c:v>6</c:v>
                      </c:pt>
                      <c:pt idx="532">
                        <c:v>7</c:v>
                      </c:pt>
                      <c:pt idx="533">
                        <c:v>8</c:v>
                      </c:pt>
                      <c:pt idx="534">
                        <c:v>9</c:v>
                      </c:pt>
                      <c:pt idx="535">
                        <c:v>10</c:v>
                      </c:pt>
                      <c:pt idx="536">
                        <c:v>11</c:v>
                      </c:pt>
                      <c:pt idx="537">
                        <c:v>12</c:v>
                      </c:pt>
                      <c:pt idx="538">
                        <c:v>13</c:v>
                      </c:pt>
                      <c:pt idx="539">
                        <c:v>14</c:v>
                      </c:pt>
                      <c:pt idx="540">
                        <c:v>15</c:v>
                      </c:pt>
                      <c:pt idx="541">
                        <c:v>16</c:v>
                      </c:pt>
                      <c:pt idx="542">
                        <c:v>17</c:v>
                      </c:pt>
                      <c:pt idx="543">
                        <c:v>18</c:v>
                      </c:pt>
                      <c:pt idx="544">
                        <c:v>19</c:v>
                      </c:pt>
                      <c:pt idx="545">
                        <c:v>20</c:v>
                      </c:pt>
                      <c:pt idx="546">
                        <c:v>21</c:v>
                      </c:pt>
                      <c:pt idx="547">
                        <c:v>22</c:v>
                      </c:pt>
                      <c:pt idx="548">
                        <c:v>23</c:v>
                      </c:pt>
                      <c:pt idx="549">
                        <c:v>24</c:v>
                      </c:pt>
                      <c:pt idx="550">
                        <c:v>0</c:v>
                      </c:pt>
                      <c:pt idx="551">
                        <c:v>1</c:v>
                      </c:pt>
                      <c:pt idx="552">
                        <c:v>2</c:v>
                      </c:pt>
                      <c:pt idx="553">
                        <c:v>3</c:v>
                      </c:pt>
                      <c:pt idx="554">
                        <c:v>4</c:v>
                      </c:pt>
                      <c:pt idx="555">
                        <c:v>5</c:v>
                      </c:pt>
                      <c:pt idx="556">
                        <c:v>6</c:v>
                      </c:pt>
                      <c:pt idx="557">
                        <c:v>7</c:v>
                      </c:pt>
                      <c:pt idx="558">
                        <c:v>8</c:v>
                      </c:pt>
                      <c:pt idx="559">
                        <c:v>9</c:v>
                      </c:pt>
                      <c:pt idx="560">
                        <c:v>10</c:v>
                      </c:pt>
                      <c:pt idx="561">
                        <c:v>11</c:v>
                      </c:pt>
                      <c:pt idx="562">
                        <c:v>12</c:v>
                      </c:pt>
                      <c:pt idx="563">
                        <c:v>13</c:v>
                      </c:pt>
                      <c:pt idx="564">
                        <c:v>14</c:v>
                      </c:pt>
                      <c:pt idx="565">
                        <c:v>15</c:v>
                      </c:pt>
                      <c:pt idx="566">
                        <c:v>16</c:v>
                      </c:pt>
                      <c:pt idx="567">
                        <c:v>17</c:v>
                      </c:pt>
                      <c:pt idx="568">
                        <c:v>18</c:v>
                      </c:pt>
                      <c:pt idx="569">
                        <c:v>19</c:v>
                      </c:pt>
                      <c:pt idx="570">
                        <c:v>20</c:v>
                      </c:pt>
                      <c:pt idx="571">
                        <c:v>21</c:v>
                      </c:pt>
                      <c:pt idx="572">
                        <c:v>22</c:v>
                      </c:pt>
                      <c:pt idx="573">
                        <c:v>23</c:v>
                      </c:pt>
                      <c:pt idx="574">
                        <c:v>24</c:v>
                      </c:pt>
                      <c:pt idx="575">
                        <c:v>0</c:v>
                      </c:pt>
                      <c:pt idx="576">
                        <c:v>1</c:v>
                      </c:pt>
                      <c:pt idx="577">
                        <c:v>2</c:v>
                      </c:pt>
                      <c:pt idx="578">
                        <c:v>3</c:v>
                      </c:pt>
                      <c:pt idx="579">
                        <c:v>4</c:v>
                      </c:pt>
                      <c:pt idx="580">
                        <c:v>5</c:v>
                      </c:pt>
                      <c:pt idx="581">
                        <c:v>6</c:v>
                      </c:pt>
                      <c:pt idx="582">
                        <c:v>7</c:v>
                      </c:pt>
                      <c:pt idx="583">
                        <c:v>8</c:v>
                      </c:pt>
                      <c:pt idx="584">
                        <c:v>9</c:v>
                      </c:pt>
                      <c:pt idx="585">
                        <c:v>10</c:v>
                      </c:pt>
                      <c:pt idx="586">
                        <c:v>11</c:v>
                      </c:pt>
                      <c:pt idx="587">
                        <c:v>12</c:v>
                      </c:pt>
                      <c:pt idx="588">
                        <c:v>13</c:v>
                      </c:pt>
                      <c:pt idx="589">
                        <c:v>14</c:v>
                      </c:pt>
                      <c:pt idx="590">
                        <c:v>15</c:v>
                      </c:pt>
                      <c:pt idx="591">
                        <c:v>16</c:v>
                      </c:pt>
                      <c:pt idx="592">
                        <c:v>17</c:v>
                      </c:pt>
                      <c:pt idx="593">
                        <c:v>18</c:v>
                      </c:pt>
                      <c:pt idx="594">
                        <c:v>19</c:v>
                      </c:pt>
                      <c:pt idx="595">
                        <c:v>20</c:v>
                      </c:pt>
                      <c:pt idx="596">
                        <c:v>21</c:v>
                      </c:pt>
                      <c:pt idx="597">
                        <c:v>22</c:v>
                      </c:pt>
                      <c:pt idx="598">
                        <c:v>23</c:v>
                      </c:pt>
                      <c:pt idx="599">
                        <c:v>24</c:v>
                      </c:pt>
                      <c:pt idx="600">
                        <c:v>0</c:v>
                      </c:pt>
                      <c:pt idx="601">
                        <c:v>1</c:v>
                      </c:pt>
                      <c:pt idx="602">
                        <c:v>2</c:v>
                      </c:pt>
                      <c:pt idx="603">
                        <c:v>3</c:v>
                      </c:pt>
                      <c:pt idx="604">
                        <c:v>4</c:v>
                      </c:pt>
                      <c:pt idx="605">
                        <c:v>5</c:v>
                      </c:pt>
                      <c:pt idx="606">
                        <c:v>6</c:v>
                      </c:pt>
                      <c:pt idx="607">
                        <c:v>7</c:v>
                      </c:pt>
                      <c:pt idx="608">
                        <c:v>8</c:v>
                      </c:pt>
                      <c:pt idx="609">
                        <c:v>9</c:v>
                      </c:pt>
                      <c:pt idx="610">
                        <c:v>10</c:v>
                      </c:pt>
                      <c:pt idx="611">
                        <c:v>11</c:v>
                      </c:pt>
                      <c:pt idx="612">
                        <c:v>12</c:v>
                      </c:pt>
                      <c:pt idx="613">
                        <c:v>13</c:v>
                      </c:pt>
                      <c:pt idx="614">
                        <c:v>14</c:v>
                      </c:pt>
                      <c:pt idx="615">
                        <c:v>15</c:v>
                      </c:pt>
                      <c:pt idx="616">
                        <c:v>16</c:v>
                      </c:pt>
                      <c:pt idx="617">
                        <c:v>17</c:v>
                      </c:pt>
                      <c:pt idx="618">
                        <c:v>18</c:v>
                      </c:pt>
                      <c:pt idx="619">
                        <c:v>19</c:v>
                      </c:pt>
                      <c:pt idx="620">
                        <c:v>20</c:v>
                      </c:pt>
                      <c:pt idx="621">
                        <c:v>21</c:v>
                      </c:pt>
                      <c:pt idx="622">
                        <c:v>22</c:v>
                      </c:pt>
                      <c:pt idx="623">
                        <c:v>23</c:v>
                      </c:pt>
                      <c:pt idx="624">
                        <c:v>24</c:v>
                      </c:pt>
                      <c:pt idx="625">
                        <c:v>0</c:v>
                      </c:pt>
                      <c:pt idx="626">
                        <c:v>1</c:v>
                      </c:pt>
                      <c:pt idx="627">
                        <c:v>2</c:v>
                      </c:pt>
                      <c:pt idx="628">
                        <c:v>3</c:v>
                      </c:pt>
                      <c:pt idx="629">
                        <c:v>4</c:v>
                      </c:pt>
                      <c:pt idx="630">
                        <c:v>5</c:v>
                      </c:pt>
                      <c:pt idx="631">
                        <c:v>6</c:v>
                      </c:pt>
                      <c:pt idx="632">
                        <c:v>7</c:v>
                      </c:pt>
                      <c:pt idx="633">
                        <c:v>8</c:v>
                      </c:pt>
                      <c:pt idx="634">
                        <c:v>9</c:v>
                      </c:pt>
                      <c:pt idx="635">
                        <c:v>10</c:v>
                      </c:pt>
                      <c:pt idx="636">
                        <c:v>11</c:v>
                      </c:pt>
                      <c:pt idx="637">
                        <c:v>12</c:v>
                      </c:pt>
                      <c:pt idx="638">
                        <c:v>13</c:v>
                      </c:pt>
                      <c:pt idx="639">
                        <c:v>14</c:v>
                      </c:pt>
                      <c:pt idx="640">
                        <c:v>15</c:v>
                      </c:pt>
                      <c:pt idx="641">
                        <c:v>16</c:v>
                      </c:pt>
                      <c:pt idx="642">
                        <c:v>17</c:v>
                      </c:pt>
                      <c:pt idx="643">
                        <c:v>18</c:v>
                      </c:pt>
                      <c:pt idx="644">
                        <c:v>19</c:v>
                      </c:pt>
                      <c:pt idx="645">
                        <c:v>20</c:v>
                      </c:pt>
                      <c:pt idx="646">
                        <c:v>21</c:v>
                      </c:pt>
                      <c:pt idx="647">
                        <c:v>22</c:v>
                      </c:pt>
                      <c:pt idx="648">
                        <c:v>23</c:v>
                      </c:pt>
                      <c:pt idx="649">
                        <c:v>24</c:v>
                      </c:pt>
                      <c:pt idx="650">
                        <c:v>0</c:v>
                      </c:pt>
                      <c:pt idx="651">
                        <c:v>1</c:v>
                      </c:pt>
                      <c:pt idx="652">
                        <c:v>2</c:v>
                      </c:pt>
                      <c:pt idx="653">
                        <c:v>3</c:v>
                      </c:pt>
                      <c:pt idx="654">
                        <c:v>4</c:v>
                      </c:pt>
                      <c:pt idx="655">
                        <c:v>5</c:v>
                      </c:pt>
                      <c:pt idx="656">
                        <c:v>6</c:v>
                      </c:pt>
                      <c:pt idx="657">
                        <c:v>7</c:v>
                      </c:pt>
                      <c:pt idx="658">
                        <c:v>8</c:v>
                      </c:pt>
                      <c:pt idx="659">
                        <c:v>9</c:v>
                      </c:pt>
                      <c:pt idx="660">
                        <c:v>10</c:v>
                      </c:pt>
                      <c:pt idx="661">
                        <c:v>11</c:v>
                      </c:pt>
                      <c:pt idx="662">
                        <c:v>12</c:v>
                      </c:pt>
                      <c:pt idx="663">
                        <c:v>13</c:v>
                      </c:pt>
                      <c:pt idx="664">
                        <c:v>14</c:v>
                      </c:pt>
                      <c:pt idx="665">
                        <c:v>15</c:v>
                      </c:pt>
                      <c:pt idx="666">
                        <c:v>16</c:v>
                      </c:pt>
                      <c:pt idx="667">
                        <c:v>17</c:v>
                      </c:pt>
                      <c:pt idx="668">
                        <c:v>18</c:v>
                      </c:pt>
                      <c:pt idx="669">
                        <c:v>19</c:v>
                      </c:pt>
                      <c:pt idx="670">
                        <c:v>20</c:v>
                      </c:pt>
                      <c:pt idx="671">
                        <c:v>21</c:v>
                      </c:pt>
                      <c:pt idx="672">
                        <c:v>22</c:v>
                      </c:pt>
                      <c:pt idx="673">
                        <c:v>23</c:v>
                      </c:pt>
                      <c:pt idx="674">
                        <c:v>24</c:v>
                      </c:pt>
                      <c:pt idx="675">
                        <c:v>0</c:v>
                      </c:pt>
                      <c:pt idx="676">
                        <c:v>1</c:v>
                      </c:pt>
                      <c:pt idx="677">
                        <c:v>2</c:v>
                      </c:pt>
                      <c:pt idx="678">
                        <c:v>3</c:v>
                      </c:pt>
                      <c:pt idx="679">
                        <c:v>4</c:v>
                      </c:pt>
                      <c:pt idx="680">
                        <c:v>5</c:v>
                      </c:pt>
                      <c:pt idx="681">
                        <c:v>6</c:v>
                      </c:pt>
                      <c:pt idx="682">
                        <c:v>7</c:v>
                      </c:pt>
                      <c:pt idx="683">
                        <c:v>8</c:v>
                      </c:pt>
                      <c:pt idx="684">
                        <c:v>9</c:v>
                      </c:pt>
                      <c:pt idx="685">
                        <c:v>10</c:v>
                      </c:pt>
                      <c:pt idx="686">
                        <c:v>11</c:v>
                      </c:pt>
                      <c:pt idx="687">
                        <c:v>12</c:v>
                      </c:pt>
                      <c:pt idx="688">
                        <c:v>13</c:v>
                      </c:pt>
                      <c:pt idx="689">
                        <c:v>14</c:v>
                      </c:pt>
                      <c:pt idx="690">
                        <c:v>15</c:v>
                      </c:pt>
                      <c:pt idx="691">
                        <c:v>16</c:v>
                      </c:pt>
                      <c:pt idx="692">
                        <c:v>17</c:v>
                      </c:pt>
                      <c:pt idx="693">
                        <c:v>18</c:v>
                      </c:pt>
                      <c:pt idx="694">
                        <c:v>19</c:v>
                      </c:pt>
                      <c:pt idx="695">
                        <c:v>20</c:v>
                      </c:pt>
                      <c:pt idx="696">
                        <c:v>21</c:v>
                      </c:pt>
                      <c:pt idx="697">
                        <c:v>22</c:v>
                      </c:pt>
                      <c:pt idx="698">
                        <c:v>23</c:v>
                      </c:pt>
                      <c:pt idx="699">
                        <c:v>24</c:v>
                      </c:pt>
                      <c:pt idx="700">
                        <c:v>0</c:v>
                      </c:pt>
                      <c:pt idx="701">
                        <c:v>1</c:v>
                      </c:pt>
                      <c:pt idx="702">
                        <c:v>2</c:v>
                      </c:pt>
                      <c:pt idx="703">
                        <c:v>3</c:v>
                      </c:pt>
                      <c:pt idx="704">
                        <c:v>4</c:v>
                      </c:pt>
                      <c:pt idx="705">
                        <c:v>5</c:v>
                      </c:pt>
                      <c:pt idx="706">
                        <c:v>6</c:v>
                      </c:pt>
                      <c:pt idx="707">
                        <c:v>7</c:v>
                      </c:pt>
                      <c:pt idx="708">
                        <c:v>8</c:v>
                      </c:pt>
                      <c:pt idx="709">
                        <c:v>9</c:v>
                      </c:pt>
                      <c:pt idx="710">
                        <c:v>10</c:v>
                      </c:pt>
                      <c:pt idx="711">
                        <c:v>11</c:v>
                      </c:pt>
                      <c:pt idx="712">
                        <c:v>12</c:v>
                      </c:pt>
                      <c:pt idx="713">
                        <c:v>13</c:v>
                      </c:pt>
                      <c:pt idx="714">
                        <c:v>14</c:v>
                      </c:pt>
                      <c:pt idx="715">
                        <c:v>15</c:v>
                      </c:pt>
                      <c:pt idx="716">
                        <c:v>16</c:v>
                      </c:pt>
                      <c:pt idx="717">
                        <c:v>17</c:v>
                      </c:pt>
                      <c:pt idx="718">
                        <c:v>18</c:v>
                      </c:pt>
                      <c:pt idx="719">
                        <c:v>19</c:v>
                      </c:pt>
                      <c:pt idx="720">
                        <c:v>20</c:v>
                      </c:pt>
                      <c:pt idx="721">
                        <c:v>21</c:v>
                      </c:pt>
                      <c:pt idx="722">
                        <c:v>22</c:v>
                      </c:pt>
                      <c:pt idx="723">
                        <c:v>23</c:v>
                      </c:pt>
                      <c:pt idx="724">
                        <c:v>24</c:v>
                      </c:pt>
                      <c:pt idx="725">
                        <c:v>0</c:v>
                      </c:pt>
                      <c:pt idx="726">
                        <c:v>1</c:v>
                      </c:pt>
                      <c:pt idx="727">
                        <c:v>2</c:v>
                      </c:pt>
                      <c:pt idx="728">
                        <c:v>3</c:v>
                      </c:pt>
                      <c:pt idx="729">
                        <c:v>4</c:v>
                      </c:pt>
                      <c:pt idx="730">
                        <c:v>5</c:v>
                      </c:pt>
                      <c:pt idx="731">
                        <c:v>6</c:v>
                      </c:pt>
                      <c:pt idx="732">
                        <c:v>7</c:v>
                      </c:pt>
                      <c:pt idx="733">
                        <c:v>8</c:v>
                      </c:pt>
                      <c:pt idx="734">
                        <c:v>9</c:v>
                      </c:pt>
                      <c:pt idx="735">
                        <c:v>10</c:v>
                      </c:pt>
                      <c:pt idx="736">
                        <c:v>11</c:v>
                      </c:pt>
                      <c:pt idx="737">
                        <c:v>12</c:v>
                      </c:pt>
                      <c:pt idx="738">
                        <c:v>13</c:v>
                      </c:pt>
                      <c:pt idx="739">
                        <c:v>14</c:v>
                      </c:pt>
                      <c:pt idx="740">
                        <c:v>15</c:v>
                      </c:pt>
                      <c:pt idx="741">
                        <c:v>16</c:v>
                      </c:pt>
                      <c:pt idx="742">
                        <c:v>17</c:v>
                      </c:pt>
                      <c:pt idx="743">
                        <c:v>18</c:v>
                      </c:pt>
                      <c:pt idx="744">
                        <c:v>19</c:v>
                      </c:pt>
                      <c:pt idx="745">
                        <c:v>20</c:v>
                      </c:pt>
                      <c:pt idx="746">
                        <c:v>21</c:v>
                      </c:pt>
                      <c:pt idx="747">
                        <c:v>22</c:v>
                      </c:pt>
                      <c:pt idx="748">
                        <c:v>23</c:v>
                      </c:pt>
                      <c:pt idx="749">
                        <c:v>24</c:v>
                      </c:pt>
                      <c:pt idx="750">
                        <c:v>0</c:v>
                      </c:pt>
                      <c:pt idx="751">
                        <c:v>1</c:v>
                      </c:pt>
                      <c:pt idx="752">
                        <c:v>2</c:v>
                      </c:pt>
                      <c:pt idx="753">
                        <c:v>3</c:v>
                      </c:pt>
                      <c:pt idx="754">
                        <c:v>4</c:v>
                      </c:pt>
                      <c:pt idx="755">
                        <c:v>5</c:v>
                      </c:pt>
                      <c:pt idx="756">
                        <c:v>6</c:v>
                      </c:pt>
                      <c:pt idx="757">
                        <c:v>7</c:v>
                      </c:pt>
                      <c:pt idx="758">
                        <c:v>8</c:v>
                      </c:pt>
                      <c:pt idx="759">
                        <c:v>9</c:v>
                      </c:pt>
                      <c:pt idx="760">
                        <c:v>10</c:v>
                      </c:pt>
                      <c:pt idx="761">
                        <c:v>11</c:v>
                      </c:pt>
                      <c:pt idx="762">
                        <c:v>12</c:v>
                      </c:pt>
                      <c:pt idx="763">
                        <c:v>13</c:v>
                      </c:pt>
                      <c:pt idx="764">
                        <c:v>14</c:v>
                      </c:pt>
                      <c:pt idx="765">
                        <c:v>15</c:v>
                      </c:pt>
                      <c:pt idx="766">
                        <c:v>16</c:v>
                      </c:pt>
                      <c:pt idx="767">
                        <c:v>17</c:v>
                      </c:pt>
                      <c:pt idx="768">
                        <c:v>18</c:v>
                      </c:pt>
                      <c:pt idx="769">
                        <c:v>19</c:v>
                      </c:pt>
                      <c:pt idx="770">
                        <c:v>20</c:v>
                      </c:pt>
                      <c:pt idx="771">
                        <c:v>21</c:v>
                      </c:pt>
                      <c:pt idx="772">
                        <c:v>22</c:v>
                      </c:pt>
                      <c:pt idx="773">
                        <c:v>23</c:v>
                      </c:pt>
                      <c:pt idx="774">
                        <c:v>24</c:v>
                      </c:pt>
                      <c:pt idx="775">
                        <c:v>0</c:v>
                      </c:pt>
                      <c:pt idx="776">
                        <c:v>1</c:v>
                      </c:pt>
                      <c:pt idx="777">
                        <c:v>2</c:v>
                      </c:pt>
                      <c:pt idx="778">
                        <c:v>3</c:v>
                      </c:pt>
                      <c:pt idx="779">
                        <c:v>4</c:v>
                      </c:pt>
                      <c:pt idx="780">
                        <c:v>5</c:v>
                      </c:pt>
                      <c:pt idx="781">
                        <c:v>6</c:v>
                      </c:pt>
                      <c:pt idx="782">
                        <c:v>7</c:v>
                      </c:pt>
                      <c:pt idx="783">
                        <c:v>8</c:v>
                      </c:pt>
                      <c:pt idx="784">
                        <c:v>9</c:v>
                      </c:pt>
                      <c:pt idx="785">
                        <c:v>10</c:v>
                      </c:pt>
                      <c:pt idx="786">
                        <c:v>11</c:v>
                      </c:pt>
                      <c:pt idx="787">
                        <c:v>12</c:v>
                      </c:pt>
                      <c:pt idx="788">
                        <c:v>13</c:v>
                      </c:pt>
                      <c:pt idx="789">
                        <c:v>14</c:v>
                      </c:pt>
                      <c:pt idx="790">
                        <c:v>15</c:v>
                      </c:pt>
                      <c:pt idx="791">
                        <c:v>16</c:v>
                      </c:pt>
                      <c:pt idx="792">
                        <c:v>17</c:v>
                      </c:pt>
                      <c:pt idx="793">
                        <c:v>18</c:v>
                      </c:pt>
                      <c:pt idx="794">
                        <c:v>19</c:v>
                      </c:pt>
                      <c:pt idx="795">
                        <c:v>20</c:v>
                      </c:pt>
                      <c:pt idx="796">
                        <c:v>21</c:v>
                      </c:pt>
                      <c:pt idx="797">
                        <c:v>22</c:v>
                      </c:pt>
                      <c:pt idx="798">
                        <c:v>23</c:v>
                      </c:pt>
                      <c:pt idx="799">
                        <c:v>24</c:v>
                      </c:pt>
                      <c:pt idx="800">
                        <c:v>0</c:v>
                      </c:pt>
                      <c:pt idx="801">
                        <c:v>1</c:v>
                      </c:pt>
                      <c:pt idx="802">
                        <c:v>2</c:v>
                      </c:pt>
                      <c:pt idx="803">
                        <c:v>3</c:v>
                      </c:pt>
                      <c:pt idx="804">
                        <c:v>4</c:v>
                      </c:pt>
                      <c:pt idx="805">
                        <c:v>5</c:v>
                      </c:pt>
                      <c:pt idx="806">
                        <c:v>6</c:v>
                      </c:pt>
                      <c:pt idx="807">
                        <c:v>7</c:v>
                      </c:pt>
                      <c:pt idx="808">
                        <c:v>8</c:v>
                      </c:pt>
                      <c:pt idx="809">
                        <c:v>9</c:v>
                      </c:pt>
                      <c:pt idx="810">
                        <c:v>10</c:v>
                      </c:pt>
                      <c:pt idx="811">
                        <c:v>11</c:v>
                      </c:pt>
                      <c:pt idx="812">
                        <c:v>12</c:v>
                      </c:pt>
                      <c:pt idx="813">
                        <c:v>13</c:v>
                      </c:pt>
                      <c:pt idx="814">
                        <c:v>14</c:v>
                      </c:pt>
                      <c:pt idx="815">
                        <c:v>15</c:v>
                      </c:pt>
                      <c:pt idx="816">
                        <c:v>16</c:v>
                      </c:pt>
                      <c:pt idx="817">
                        <c:v>17</c:v>
                      </c:pt>
                      <c:pt idx="818">
                        <c:v>18</c:v>
                      </c:pt>
                      <c:pt idx="819">
                        <c:v>19</c:v>
                      </c:pt>
                      <c:pt idx="820">
                        <c:v>20</c:v>
                      </c:pt>
                      <c:pt idx="821">
                        <c:v>21</c:v>
                      </c:pt>
                      <c:pt idx="822">
                        <c:v>22</c:v>
                      </c:pt>
                      <c:pt idx="823">
                        <c:v>23</c:v>
                      </c:pt>
                      <c:pt idx="824">
                        <c:v>24</c:v>
                      </c:pt>
                      <c:pt idx="825">
                        <c:v>0</c:v>
                      </c:pt>
                      <c:pt idx="826">
                        <c:v>1</c:v>
                      </c:pt>
                      <c:pt idx="827">
                        <c:v>2</c:v>
                      </c:pt>
                      <c:pt idx="828">
                        <c:v>3</c:v>
                      </c:pt>
                      <c:pt idx="829">
                        <c:v>4</c:v>
                      </c:pt>
                      <c:pt idx="830">
                        <c:v>5</c:v>
                      </c:pt>
                      <c:pt idx="831">
                        <c:v>6</c:v>
                      </c:pt>
                      <c:pt idx="832">
                        <c:v>7</c:v>
                      </c:pt>
                      <c:pt idx="833">
                        <c:v>8</c:v>
                      </c:pt>
                      <c:pt idx="834">
                        <c:v>9</c:v>
                      </c:pt>
                      <c:pt idx="835">
                        <c:v>10</c:v>
                      </c:pt>
                      <c:pt idx="836">
                        <c:v>11</c:v>
                      </c:pt>
                      <c:pt idx="837">
                        <c:v>12</c:v>
                      </c:pt>
                      <c:pt idx="838">
                        <c:v>13</c:v>
                      </c:pt>
                      <c:pt idx="839">
                        <c:v>14</c:v>
                      </c:pt>
                      <c:pt idx="840">
                        <c:v>15</c:v>
                      </c:pt>
                      <c:pt idx="841">
                        <c:v>16</c:v>
                      </c:pt>
                      <c:pt idx="842">
                        <c:v>17</c:v>
                      </c:pt>
                      <c:pt idx="843">
                        <c:v>18</c:v>
                      </c:pt>
                      <c:pt idx="844">
                        <c:v>19</c:v>
                      </c:pt>
                      <c:pt idx="845">
                        <c:v>20</c:v>
                      </c:pt>
                      <c:pt idx="846">
                        <c:v>21</c:v>
                      </c:pt>
                      <c:pt idx="847">
                        <c:v>22</c:v>
                      </c:pt>
                      <c:pt idx="848">
                        <c:v>23</c:v>
                      </c:pt>
                      <c:pt idx="849">
                        <c:v>24</c:v>
                      </c:pt>
                      <c:pt idx="850">
                        <c:v>0</c:v>
                      </c:pt>
                      <c:pt idx="851">
                        <c:v>1</c:v>
                      </c:pt>
                      <c:pt idx="852">
                        <c:v>2</c:v>
                      </c:pt>
                      <c:pt idx="853">
                        <c:v>3</c:v>
                      </c:pt>
                      <c:pt idx="854">
                        <c:v>4</c:v>
                      </c:pt>
                      <c:pt idx="855">
                        <c:v>5</c:v>
                      </c:pt>
                      <c:pt idx="856">
                        <c:v>6</c:v>
                      </c:pt>
                      <c:pt idx="857">
                        <c:v>7</c:v>
                      </c:pt>
                      <c:pt idx="858">
                        <c:v>8</c:v>
                      </c:pt>
                      <c:pt idx="859">
                        <c:v>9</c:v>
                      </c:pt>
                      <c:pt idx="860">
                        <c:v>10</c:v>
                      </c:pt>
                      <c:pt idx="861">
                        <c:v>11</c:v>
                      </c:pt>
                      <c:pt idx="862">
                        <c:v>12</c:v>
                      </c:pt>
                      <c:pt idx="863">
                        <c:v>13</c:v>
                      </c:pt>
                      <c:pt idx="864">
                        <c:v>14</c:v>
                      </c:pt>
                      <c:pt idx="865">
                        <c:v>15</c:v>
                      </c:pt>
                      <c:pt idx="866">
                        <c:v>16</c:v>
                      </c:pt>
                      <c:pt idx="867">
                        <c:v>17</c:v>
                      </c:pt>
                      <c:pt idx="868">
                        <c:v>18</c:v>
                      </c:pt>
                      <c:pt idx="869">
                        <c:v>19</c:v>
                      </c:pt>
                      <c:pt idx="870">
                        <c:v>20</c:v>
                      </c:pt>
                      <c:pt idx="871">
                        <c:v>21</c:v>
                      </c:pt>
                      <c:pt idx="872">
                        <c:v>22</c:v>
                      </c:pt>
                      <c:pt idx="873">
                        <c:v>23</c:v>
                      </c:pt>
                      <c:pt idx="874">
                        <c:v>24</c:v>
                      </c:pt>
                      <c:pt idx="875">
                        <c:v>0</c:v>
                      </c:pt>
                      <c:pt idx="876">
                        <c:v>1</c:v>
                      </c:pt>
                      <c:pt idx="877">
                        <c:v>2</c:v>
                      </c:pt>
                      <c:pt idx="878">
                        <c:v>3</c:v>
                      </c:pt>
                      <c:pt idx="879">
                        <c:v>4</c:v>
                      </c:pt>
                      <c:pt idx="880">
                        <c:v>5</c:v>
                      </c:pt>
                      <c:pt idx="881">
                        <c:v>6</c:v>
                      </c:pt>
                      <c:pt idx="882">
                        <c:v>7</c:v>
                      </c:pt>
                      <c:pt idx="883">
                        <c:v>8</c:v>
                      </c:pt>
                      <c:pt idx="884">
                        <c:v>9</c:v>
                      </c:pt>
                      <c:pt idx="885">
                        <c:v>10</c:v>
                      </c:pt>
                      <c:pt idx="886">
                        <c:v>11</c:v>
                      </c:pt>
                      <c:pt idx="887">
                        <c:v>12</c:v>
                      </c:pt>
                      <c:pt idx="888">
                        <c:v>13</c:v>
                      </c:pt>
                      <c:pt idx="889">
                        <c:v>14</c:v>
                      </c:pt>
                      <c:pt idx="890">
                        <c:v>15</c:v>
                      </c:pt>
                      <c:pt idx="891">
                        <c:v>16</c:v>
                      </c:pt>
                      <c:pt idx="892">
                        <c:v>17</c:v>
                      </c:pt>
                      <c:pt idx="893">
                        <c:v>18</c:v>
                      </c:pt>
                      <c:pt idx="894">
                        <c:v>19</c:v>
                      </c:pt>
                      <c:pt idx="895">
                        <c:v>20</c:v>
                      </c:pt>
                      <c:pt idx="896">
                        <c:v>21</c:v>
                      </c:pt>
                      <c:pt idx="897">
                        <c:v>22</c:v>
                      </c:pt>
                      <c:pt idx="898">
                        <c:v>23</c:v>
                      </c:pt>
                      <c:pt idx="899">
                        <c:v>24</c:v>
                      </c:pt>
                      <c:pt idx="900">
                        <c:v>0</c:v>
                      </c:pt>
                      <c:pt idx="901">
                        <c:v>1</c:v>
                      </c:pt>
                      <c:pt idx="902">
                        <c:v>2</c:v>
                      </c:pt>
                      <c:pt idx="903">
                        <c:v>3</c:v>
                      </c:pt>
                      <c:pt idx="904">
                        <c:v>4</c:v>
                      </c:pt>
                      <c:pt idx="905">
                        <c:v>5</c:v>
                      </c:pt>
                      <c:pt idx="906">
                        <c:v>6</c:v>
                      </c:pt>
                      <c:pt idx="907">
                        <c:v>7</c:v>
                      </c:pt>
                      <c:pt idx="908">
                        <c:v>8</c:v>
                      </c:pt>
                      <c:pt idx="909">
                        <c:v>9</c:v>
                      </c:pt>
                      <c:pt idx="910">
                        <c:v>10</c:v>
                      </c:pt>
                      <c:pt idx="911">
                        <c:v>11</c:v>
                      </c:pt>
                      <c:pt idx="912">
                        <c:v>12</c:v>
                      </c:pt>
                      <c:pt idx="913">
                        <c:v>13</c:v>
                      </c:pt>
                      <c:pt idx="914">
                        <c:v>14</c:v>
                      </c:pt>
                      <c:pt idx="915">
                        <c:v>15</c:v>
                      </c:pt>
                      <c:pt idx="916">
                        <c:v>16</c:v>
                      </c:pt>
                      <c:pt idx="917">
                        <c:v>17</c:v>
                      </c:pt>
                      <c:pt idx="918">
                        <c:v>18</c:v>
                      </c:pt>
                      <c:pt idx="919">
                        <c:v>19</c:v>
                      </c:pt>
                      <c:pt idx="920">
                        <c:v>20</c:v>
                      </c:pt>
                      <c:pt idx="921">
                        <c:v>21</c:v>
                      </c:pt>
                      <c:pt idx="922">
                        <c:v>22</c:v>
                      </c:pt>
                      <c:pt idx="923">
                        <c:v>23</c:v>
                      </c:pt>
                      <c:pt idx="924">
                        <c:v>24</c:v>
                      </c:pt>
                      <c:pt idx="925">
                        <c:v>0</c:v>
                      </c:pt>
                      <c:pt idx="926">
                        <c:v>1</c:v>
                      </c:pt>
                      <c:pt idx="927">
                        <c:v>2</c:v>
                      </c:pt>
                      <c:pt idx="928">
                        <c:v>3</c:v>
                      </c:pt>
                      <c:pt idx="929">
                        <c:v>4</c:v>
                      </c:pt>
                      <c:pt idx="930">
                        <c:v>5</c:v>
                      </c:pt>
                      <c:pt idx="931">
                        <c:v>6</c:v>
                      </c:pt>
                      <c:pt idx="932">
                        <c:v>7</c:v>
                      </c:pt>
                      <c:pt idx="933">
                        <c:v>8</c:v>
                      </c:pt>
                      <c:pt idx="934">
                        <c:v>9</c:v>
                      </c:pt>
                      <c:pt idx="935">
                        <c:v>10</c:v>
                      </c:pt>
                      <c:pt idx="936">
                        <c:v>11</c:v>
                      </c:pt>
                      <c:pt idx="937">
                        <c:v>12</c:v>
                      </c:pt>
                      <c:pt idx="938">
                        <c:v>13</c:v>
                      </c:pt>
                      <c:pt idx="939">
                        <c:v>14</c:v>
                      </c:pt>
                      <c:pt idx="940">
                        <c:v>15</c:v>
                      </c:pt>
                      <c:pt idx="941">
                        <c:v>16</c:v>
                      </c:pt>
                      <c:pt idx="942">
                        <c:v>17</c:v>
                      </c:pt>
                      <c:pt idx="943">
                        <c:v>18</c:v>
                      </c:pt>
                      <c:pt idx="944">
                        <c:v>19</c:v>
                      </c:pt>
                      <c:pt idx="945">
                        <c:v>20</c:v>
                      </c:pt>
                      <c:pt idx="946">
                        <c:v>21</c:v>
                      </c:pt>
                      <c:pt idx="947">
                        <c:v>22</c:v>
                      </c:pt>
                      <c:pt idx="948">
                        <c:v>23</c:v>
                      </c:pt>
                      <c:pt idx="949">
                        <c:v>24</c:v>
                      </c:pt>
                      <c:pt idx="950">
                        <c:v>0</c:v>
                      </c:pt>
                      <c:pt idx="951">
                        <c:v>1</c:v>
                      </c:pt>
                      <c:pt idx="952">
                        <c:v>2</c:v>
                      </c:pt>
                      <c:pt idx="953">
                        <c:v>3</c:v>
                      </c:pt>
                      <c:pt idx="954">
                        <c:v>4</c:v>
                      </c:pt>
                      <c:pt idx="955">
                        <c:v>5</c:v>
                      </c:pt>
                      <c:pt idx="956">
                        <c:v>6</c:v>
                      </c:pt>
                      <c:pt idx="957">
                        <c:v>7</c:v>
                      </c:pt>
                      <c:pt idx="958">
                        <c:v>8</c:v>
                      </c:pt>
                      <c:pt idx="959">
                        <c:v>9</c:v>
                      </c:pt>
                      <c:pt idx="960">
                        <c:v>10</c:v>
                      </c:pt>
                      <c:pt idx="961">
                        <c:v>11</c:v>
                      </c:pt>
                      <c:pt idx="962">
                        <c:v>12</c:v>
                      </c:pt>
                      <c:pt idx="963">
                        <c:v>13</c:v>
                      </c:pt>
                      <c:pt idx="964">
                        <c:v>14</c:v>
                      </c:pt>
                      <c:pt idx="965">
                        <c:v>15</c:v>
                      </c:pt>
                      <c:pt idx="966">
                        <c:v>16</c:v>
                      </c:pt>
                      <c:pt idx="967">
                        <c:v>17</c:v>
                      </c:pt>
                      <c:pt idx="968">
                        <c:v>18</c:v>
                      </c:pt>
                      <c:pt idx="969">
                        <c:v>19</c:v>
                      </c:pt>
                      <c:pt idx="970">
                        <c:v>20</c:v>
                      </c:pt>
                      <c:pt idx="971">
                        <c:v>21</c:v>
                      </c:pt>
                      <c:pt idx="972">
                        <c:v>22</c:v>
                      </c:pt>
                      <c:pt idx="973">
                        <c:v>23</c:v>
                      </c:pt>
                      <c:pt idx="974">
                        <c:v>24</c:v>
                      </c:pt>
                      <c:pt idx="975">
                        <c:v>0</c:v>
                      </c:pt>
                      <c:pt idx="976">
                        <c:v>1</c:v>
                      </c:pt>
                      <c:pt idx="977">
                        <c:v>2</c:v>
                      </c:pt>
                      <c:pt idx="978">
                        <c:v>3</c:v>
                      </c:pt>
                      <c:pt idx="979">
                        <c:v>4</c:v>
                      </c:pt>
                      <c:pt idx="980">
                        <c:v>5</c:v>
                      </c:pt>
                      <c:pt idx="981">
                        <c:v>6</c:v>
                      </c:pt>
                      <c:pt idx="982">
                        <c:v>7</c:v>
                      </c:pt>
                      <c:pt idx="983">
                        <c:v>8</c:v>
                      </c:pt>
                      <c:pt idx="984">
                        <c:v>9</c:v>
                      </c:pt>
                      <c:pt idx="985">
                        <c:v>10</c:v>
                      </c:pt>
                      <c:pt idx="986">
                        <c:v>11</c:v>
                      </c:pt>
                      <c:pt idx="987">
                        <c:v>12</c:v>
                      </c:pt>
                      <c:pt idx="988">
                        <c:v>13</c:v>
                      </c:pt>
                      <c:pt idx="989">
                        <c:v>14</c:v>
                      </c:pt>
                      <c:pt idx="990">
                        <c:v>15</c:v>
                      </c:pt>
                      <c:pt idx="991">
                        <c:v>16</c:v>
                      </c:pt>
                      <c:pt idx="992">
                        <c:v>17</c:v>
                      </c:pt>
                      <c:pt idx="993">
                        <c:v>18</c:v>
                      </c:pt>
                      <c:pt idx="994">
                        <c:v>19</c:v>
                      </c:pt>
                      <c:pt idx="995">
                        <c:v>20</c:v>
                      </c:pt>
                      <c:pt idx="996">
                        <c:v>21</c:v>
                      </c:pt>
                      <c:pt idx="997">
                        <c:v>22</c:v>
                      </c:pt>
                      <c:pt idx="998">
                        <c:v>23</c:v>
                      </c:pt>
                      <c:pt idx="999">
                        <c:v>24</c:v>
                      </c:pt>
                      <c:pt idx="1000">
                        <c:v>0</c:v>
                      </c:pt>
                      <c:pt idx="1001">
                        <c:v>1</c:v>
                      </c:pt>
                      <c:pt idx="1002">
                        <c:v>2</c:v>
                      </c:pt>
                      <c:pt idx="1003">
                        <c:v>3</c:v>
                      </c:pt>
                      <c:pt idx="1004">
                        <c:v>4</c:v>
                      </c:pt>
                      <c:pt idx="1005">
                        <c:v>5</c:v>
                      </c:pt>
                      <c:pt idx="1006">
                        <c:v>6</c:v>
                      </c:pt>
                      <c:pt idx="1007">
                        <c:v>7</c:v>
                      </c:pt>
                      <c:pt idx="1008">
                        <c:v>8</c:v>
                      </c:pt>
                      <c:pt idx="1009">
                        <c:v>9</c:v>
                      </c:pt>
                      <c:pt idx="1010">
                        <c:v>10</c:v>
                      </c:pt>
                      <c:pt idx="1011">
                        <c:v>11</c:v>
                      </c:pt>
                      <c:pt idx="1012">
                        <c:v>12</c:v>
                      </c:pt>
                      <c:pt idx="1013">
                        <c:v>13</c:v>
                      </c:pt>
                      <c:pt idx="1014">
                        <c:v>14</c:v>
                      </c:pt>
                      <c:pt idx="1015">
                        <c:v>15</c:v>
                      </c:pt>
                      <c:pt idx="1016">
                        <c:v>16</c:v>
                      </c:pt>
                      <c:pt idx="1017">
                        <c:v>17</c:v>
                      </c:pt>
                      <c:pt idx="1018">
                        <c:v>18</c:v>
                      </c:pt>
                      <c:pt idx="1019">
                        <c:v>19</c:v>
                      </c:pt>
                      <c:pt idx="1020">
                        <c:v>20</c:v>
                      </c:pt>
                      <c:pt idx="1021">
                        <c:v>21</c:v>
                      </c:pt>
                      <c:pt idx="1022">
                        <c:v>22</c:v>
                      </c:pt>
                      <c:pt idx="1023">
                        <c:v>23</c:v>
                      </c:pt>
                      <c:pt idx="1024">
                        <c:v>24</c:v>
                      </c:pt>
                      <c:pt idx="1025">
                        <c:v>0</c:v>
                      </c:pt>
                      <c:pt idx="1026">
                        <c:v>1</c:v>
                      </c:pt>
                      <c:pt idx="1027">
                        <c:v>2</c:v>
                      </c:pt>
                      <c:pt idx="1028">
                        <c:v>3</c:v>
                      </c:pt>
                      <c:pt idx="1029">
                        <c:v>4</c:v>
                      </c:pt>
                      <c:pt idx="1030">
                        <c:v>5</c:v>
                      </c:pt>
                      <c:pt idx="1031">
                        <c:v>6</c:v>
                      </c:pt>
                      <c:pt idx="1032">
                        <c:v>7</c:v>
                      </c:pt>
                      <c:pt idx="1033">
                        <c:v>8</c:v>
                      </c:pt>
                      <c:pt idx="1034">
                        <c:v>9</c:v>
                      </c:pt>
                      <c:pt idx="1035">
                        <c:v>10</c:v>
                      </c:pt>
                      <c:pt idx="1036">
                        <c:v>11</c:v>
                      </c:pt>
                      <c:pt idx="1037">
                        <c:v>12</c:v>
                      </c:pt>
                      <c:pt idx="1038">
                        <c:v>13</c:v>
                      </c:pt>
                      <c:pt idx="1039">
                        <c:v>14</c:v>
                      </c:pt>
                      <c:pt idx="1040">
                        <c:v>15</c:v>
                      </c:pt>
                      <c:pt idx="1041">
                        <c:v>16</c:v>
                      </c:pt>
                      <c:pt idx="1042">
                        <c:v>17</c:v>
                      </c:pt>
                      <c:pt idx="1043">
                        <c:v>18</c:v>
                      </c:pt>
                      <c:pt idx="1044">
                        <c:v>19</c:v>
                      </c:pt>
                      <c:pt idx="1045">
                        <c:v>20</c:v>
                      </c:pt>
                      <c:pt idx="1046">
                        <c:v>21</c:v>
                      </c:pt>
                      <c:pt idx="1047">
                        <c:v>22</c:v>
                      </c:pt>
                      <c:pt idx="1048">
                        <c:v>23</c:v>
                      </c:pt>
                      <c:pt idx="1049">
                        <c:v>24</c:v>
                      </c:pt>
                      <c:pt idx="1050">
                        <c:v>0</c:v>
                      </c:pt>
                      <c:pt idx="1051">
                        <c:v>1</c:v>
                      </c:pt>
                      <c:pt idx="1052">
                        <c:v>2</c:v>
                      </c:pt>
                      <c:pt idx="1053">
                        <c:v>3</c:v>
                      </c:pt>
                      <c:pt idx="1054">
                        <c:v>4</c:v>
                      </c:pt>
                      <c:pt idx="1055">
                        <c:v>5</c:v>
                      </c:pt>
                      <c:pt idx="1056">
                        <c:v>6</c:v>
                      </c:pt>
                      <c:pt idx="1057">
                        <c:v>7</c:v>
                      </c:pt>
                      <c:pt idx="1058">
                        <c:v>8</c:v>
                      </c:pt>
                      <c:pt idx="1059">
                        <c:v>9</c:v>
                      </c:pt>
                      <c:pt idx="1060">
                        <c:v>10</c:v>
                      </c:pt>
                      <c:pt idx="1061">
                        <c:v>11</c:v>
                      </c:pt>
                      <c:pt idx="1062">
                        <c:v>12</c:v>
                      </c:pt>
                      <c:pt idx="1063">
                        <c:v>13</c:v>
                      </c:pt>
                      <c:pt idx="1064">
                        <c:v>14</c:v>
                      </c:pt>
                      <c:pt idx="1065">
                        <c:v>15</c:v>
                      </c:pt>
                      <c:pt idx="1066">
                        <c:v>16</c:v>
                      </c:pt>
                      <c:pt idx="1067">
                        <c:v>17</c:v>
                      </c:pt>
                      <c:pt idx="1068">
                        <c:v>18</c:v>
                      </c:pt>
                      <c:pt idx="1069">
                        <c:v>19</c:v>
                      </c:pt>
                      <c:pt idx="1070">
                        <c:v>20</c:v>
                      </c:pt>
                      <c:pt idx="1071">
                        <c:v>21</c:v>
                      </c:pt>
                      <c:pt idx="1072">
                        <c:v>22</c:v>
                      </c:pt>
                      <c:pt idx="1073">
                        <c:v>23</c:v>
                      </c:pt>
                      <c:pt idx="1074">
                        <c:v>24</c:v>
                      </c:pt>
                      <c:pt idx="1075">
                        <c:v>0</c:v>
                      </c:pt>
                      <c:pt idx="1076">
                        <c:v>1</c:v>
                      </c:pt>
                      <c:pt idx="1077">
                        <c:v>2</c:v>
                      </c:pt>
                      <c:pt idx="1078">
                        <c:v>3</c:v>
                      </c:pt>
                      <c:pt idx="1079">
                        <c:v>4</c:v>
                      </c:pt>
                      <c:pt idx="1080">
                        <c:v>5</c:v>
                      </c:pt>
                      <c:pt idx="1081">
                        <c:v>6</c:v>
                      </c:pt>
                      <c:pt idx="1082">
                        <c:v>7</c:v>
                      </c:pt>
                      <c:pt idx="1083">
                        <c:v>8</c:v>
                      </c:pt>
                      <c:pt idx="1084">
                        <c:v>9</c:v>
                      </c:pt>
                      <c:pt idx="1085">
                        <c:v>10</c:v>
                      </c:pt>
                      <c:pt idx="1086">
                        <c:v>11</c:v>
                      </c:pt>
                      <c:pt idx="1087">
                        <c:v>12</c:v>
                      </c:pt>
                      <c:pt idx="1088">
                        <c:v>13</c:v>
                      </c:pt>
                      <c:pt idx="1089">
                        <c:v>14</c:v>
                      </c:pt>
                      <c:pt idx="1090">
                        <c:v>15</c:v>
                      </c:pt>
                      <c:pt idx="1091">
                        <c:v>16</c:v>
                      </c:pt>
                      <c:pt idx="1092">
                        <c:v>17</c:v>
                      </c:pt>
                      <c:pt idx="1093">
                        <c:v>18</c:v>
                      </c:pt>
                      <c:pt idx="1094">
                        <c:v>19</c:v>
                      </c:pt>
                      <c:pt idx="1095">
                        <c:v>20</c:v>
                      </c:pt>
                      <c:pt idx="1096">
                        <c:v>21</c:v>
                      </c:pt>
                      <c:pt idx="1097">
                        <c:v>22</c:v>
                      </c:pt>
                      <c:pt idx="1098">
                        <c:v>23</c:v>
                      </c:pt>
                      <c:pt idx="1099">
                        <c:v>24</c:v>
                      </c:pt>
                      <c:pt idx="1100">
                        <c:v>0</c:v>
                      </c:pt>
                      <c:pt idx="1101">
                        <c:v>1</c:v>
                      </c:pt>
                      <c:pt idx="1102">
                        <c:v>2</c:v>
                      </c:pt>
                      <c:pt idx="1103">
                        <c:v>3</c:v>
                      </c:pt>
                      <c:pt idx="1104">
                        <c:v>4</c:v>
                      </c:pt>
                      <c:pt idx="1105">
                        <c:v>5</c:v>
                      </c:pt>
                      <c:pt idx="1106">
                        <c:v>6</c:v>
                      </c:pt>
                      <c:pt idx="1107">
                        <c:v>7</c:v>
                      </c:pt>
                      <c:pt idx="1108">
                        <c:v>8</c:v>
                      </c:pt>
                      <c:pt idx="1109">
                        <c:v>9</c:v>
                      </c:pt>
                      <c:pt idx="1110">
                        <c:v>10</c:v>
                      </c:pt>
                      <c:pt idx="1111">
                        <c:v>11</c:v>
                      </c:pt>
                      <c:pt idx="1112">
                        <c:v>12</c:v>
                      </c:pt>
                      <c:pt idx="1113">
                        <c:v>13</c:v>
                      </c:pt>
                      <c:pt idx="1114">
                        <c:v>14</c:v>
                      </c:pt>
                      <c:pt idx="1115">
                        <c:v>15</c:v>
                      </c:pt>
                      <c:pt idx="1116">
                        <c:v>16</c:v>
                      </c:pt>
                      <c:pt idx="1117">
                        <c:v>17</c:v>
                      </c:pt>
                      <c:pt idx="1118">
                        <c:v>18</c:v>
                      </c:pt>
                      <c:pt idx="1119">
                        <c:v>19</c:v>
                      </c:pt>
                      <c:pt idx="1120">
                        <c:v>20</c:v>
                      </c:pt>
                      <c:pt idx="1121">
                        <c:v>21</c:v>
                      </c:pt>
                      <c:pt idx="1122">
                        <c:v>22</c:v>
                      </c:pt>
                      <c:pt idx="1123">
                        <c:v>23</c:v>
                      </c:pt>
                      <c:pt idx="1124">
                        <c:v>24</c:v>
                      </c:pt>
                      <c:pt idx="1125">
                        <c:v>0</c:v>
                      </c:pt>
                      <c:pt idx="1126">
                        <c:v>1</c:v>
                      </c:pt>
                      <c:pt idx="1127">
                        <c:v>2</c:v>
                      </c:pt>
                      <c:pt idx="1128">
                        <c:v>3</c:v>
                      </c:pt>
                      <c:pt idx="1129">
                        <c:v>4</c:v>
                      </c:pt>
                      <c:pt idx="1130">
                        <c:v>5</c:v>
                      </c:pt>
                      <c:pt idx="1131">
                        <c:v>6</c:v>
                      </c:pt>
                      <c:pt idx="1132">
                        <c:v>7</c:v>
                      </c:pt>
                      <c:pt idx="1133">
                        <c:v>8</c:v>
                      </c:pt>
                      <c:pt idx="1134">
                        <c:v>9</c:v>
                      </c:pt>
                      <c:pt idx="1135">
                        <c:v>10</c:v>
                      </c:pt>
                      <c:pt idx="1136">
                        <c:v>11</c:v>
                      </c:pt>
                      <c:pt idx="1137">
                        <c:v>12</c:v>
                      </c:pt>
                      <c:pt idx="1138">
                        <c:v>13</c:v>
                      </c:pt>
                      <c:pt idx="1139">
                        <c:v>14</c:v>
                      </c:pt>
                      <c:pt idx="1140">
                        <c:v>15</c:v>
                      </c:pt>
                      <c:pt idx="1141">
                        <c:v>16</c:v>
                      </c:pt>
                      <c:pt idx="1142">
                        <c:v>17</c:v>
                      </c:pt>
                      <c:pt idx="1143">
                        <c:v>18</c:v>
                      </c:pt>
                      <c:pt idx="1144">
                        <c:v>19</c:v>
                      </c:pt>
                      <c:pt idx="1145">
                        <c:v>20</c:v>
                      </c:pt>
                      <c:pt idx="1146">
                        <c:v>21</c:v>
                      </c:pt>
                      <c:pt idx="1147">
                        <c:v>22</c:v>
                      </c:pt>
                      <c:pt idx="1148">
                        <c:v>23</c:v>
                      </c:pt>
                      <c:pt idx="1149">
                        <c:v>24</c:v>
                      </c:pt>
                      <c:pt idx="1150">
                        <c:v>0</c:v>
                      </c:pt>
                      <c:pt idx="1151">
                        <c:v>1</c:v>
                      </c:pt>
                      <c:pt idx="1152">
                        <c:v>2</c:v>
                      </c:pt>
                      <c:pt idx="1153">
                        <c:v>3</c:v>
                      </c:pt>
                      <c:pt idx="1154">
                        <c:v>4</c:v>
                      </c:pt>
                      <c:pt idx="1155">
                        <c:v>5</c:v>
                      </c:pt>
                      <c:pt idx="1156">
                        <c:v>6</c:v>
                      </c:pt>
                      <c:pt idx="1157">
                        <c:v>7</c:v>
                      </c:pt>
                      <c:pt idx="1158">
                        <c:v>8</c:v>
                      </c:pt>
                      <c:pt idx="1159">
                        <c:v>9</c:v>
                      </c:pt>
                      <c:pt idx="1160">
                        <c:v>10</c:v>
                      </c:pt>
                      <c:pt idx="1161">
                        <c:v>11</c:v>
                      </c:pt>
                      <c:pt idx="1162">
                        <c:v>12</c:v>
                      </c:pt>
                      <c:pt idx="1163">
                        <c:v>13</c:v>
                      </c:pt>
                      <c:pt idx="1164">
                        <c:v>14</c:v>
                      </c:pt>
                      <c:pt idx="1165">
                        <c:v>15</c:v>
                      </c:pt>
                      <c:pt idx="1166">
                        <c:v>16</c:v>
                      </c:pt>
                      <c:pt idx="1167">
                        <c:v>17</c:v>
                      </c:pt>
                      <c:pt idx="1168">
                        <c:v>18</c:v>
                      </c:pt>
                      <c:pt idx="1169">
                        <c:v>19</c:v>
                      </c:pt>
                      <c:pt idx="1170">
                        <c:v>20</c:v>
                      </c:pt>
                      <c:pt idx="1171">
                        <c:v>21</c:v>
                      </c:pt>
                      <c:pt idx="1172">
                        <c:v>22</c:v>
                      </c:pt>
                      <c:pt idx="1173">
                        <c:v>23</c:v>
                      </c:pt>
                      <c:pt idx="1174">
                        <c:v>24</c:v>
                      </c:pt>
                      <c:pt idx="1175">
                        <c:v>0</c:v>
                      </c:pt>
                      <c:pt idx="1176">
                        <c:v>1</c:v>
                      </c:pt>
                      <c:pt idx="1177">
                        <c:v>2</c:v>
                      </c:pt>
                      <c:pt idx="1178">
                        <c:v>3</c:v>
                      </c:pt>
                      <c:pt idx="1179">
                        <c:v>4</c:v>
                      </c:pt>
                      <c:pt idx="1180">
                        <c:v>5</c:v>
                      </c:pt>
                      <c:pt idx="1181">
                        <c:v>6</c:v>
                      </c:pt>
                      <c:pt idx="1182">
                        <c:v>7</c:v>
                      </c:pt>
                      <c:pt idx="1183">
                        <c:v>8</c:v>
                      </c:pt>
                      <c:pt idx="1184">
                        <c:v>9</c:v>
                      </c:pt>
                      <c:pt idx="1185">
                        <c:v>10</c:v>
                      </c:pt>
                      <c:pt idx="1186">
                        <c:v>11</c:v>
                      </c:pt>
                      <c:pt idx="1187">
                        <c:v>12</c:v>
                      </c:pt>
                      <c:pt idx="1188">
                        <c:v>13</c:v>
                      </c:pt>
                      <c:pt idx="1189">
                        <c:v>14</c:v>
                      </c:pt>
                      <c:pt idx="1190">
                        <c:v>15</c:v>
                      </c:pt>
                      <c:pt idx="1191">
                        <c:v>16</c:v>
                      </c:pt>
                      <c:pt idx="1192">
                        <c:v>17</c:v>
                      </c:pt>
                      <c:pt idx="1193">
                        <c:v>18</c:v>
                      </c:pt>
                      <c:pt idx="1194">
                        <c:v>19</c:v>
                      </c:pt>
                      <c:pt idx="1195">
                        <c:v>20</c:v>
                      </c:pt>
                      <c:pt idx="1196">
                        <c:v>21</c:v>
                      </c:pt>
                      <c:pt idx="1197">
                        <c:v>22</c:v>
                      </c:pt>
                      <c:pt idx="1198">
                        <c:v>23</c:v>
                      </c:pt>
                      <c:pt idx="1199">
                        <c:v>24</c:v>
                      </c:pt>
                      <c:pt idx="1200">
                        <c:v>0</c:v>
                      </c:pt>
                      <c:pt idx="1201">
                        <c:v>1</c:v>
                      </c:pt>
                      <c:pt idx="1202">
                        <c:v>2</c:v>
                      </c:pt>
                      <c:pt idx="1203">
                        <c:v>3</c:v>
                      </c:pt>
                      <c:pt idx="1204">
                        <c:v>4</c:v>
                      </c:pt>
                      <c:pt idx="1205">
                        <c:v>5</c:v>
                      </c:pt>
                      <c:pt idx="1206">
                        <c:v>6</c:v>
                      </c:pt>
                      <c:pt idx="1207">
                        <c:v>7</c:v>
                      </c:pt>
                      <c:pt idx="1208">
                        <c:v>8</c:v>
                      </c:pt>
                      <c:pt idx="1209">
                        <c:v>9</c:v>
                      </c:pt>
                      <c:pt idx="1210">
                        <c:v>10</c:v>
                      </c:pt>
                      <c:pt idx="1211">
                        <c:v>11</c:v>
                      </c:pt>
                      <c:pt idx="1212">
                        <c:v>12</c:v>
                      </c:pt>
                      <c:pt idx="1213">
                        <c:v>13</c:v>
                      </c:pt>
                      <c:pt idx="1214">
                        <c:v>14</c:v>
                      </c:pt>
                      <c:pt idx="1215">
                        <c:v>15</c:v>
                      </c:pt>
                      <c:pt idx="1216">
                        <c:v>16</c:v>
                      </c:pt>
                      <c:pt idx="1217">
                        <c:v>17</c:v>
                      </c:pt>
                      <c:pt idx="1218">
                        <c:v>18</c:v>
                      </c:pt>
                      <c:pt idx="1219">
                        <c:v>19</c:v>
                      </c:pt>
                      <c:pt idx="1220">
                        <c:v>20</c:v>
                      </c:pt>
                      <c:pt idx="1221">
                        <c:v>21</c:v>
                      </c:pt>
                      <c:pt idx="1222">
                        <c:v>22</c:v>
                      </c:pt>
                      <c:pt idx="1223">
                        <c:v>23</c:v>
                      </c:pt>
                      <c:pt idx="1224">
                        <c:v>24</c:v>
                      </c:pt>
                      <c:pt idx="1225">
                        <c:v>0</c:v>
                      </c:pt>
                      <c:pt idx="1226">
                        <c:v>1</c:v>
                      </c:pt>
                      <c:pt idx="1227">
                        <c:v>2</c:v>
                      </c:pt>
                      <c:pt idx="1228">
                        <c:v>3</c:v>
                      </c:pt>
                      <c:pt idx="1229">
                        <c:v>4</c:v>
                      </c:pt>
                      <c:pt idx="1230">
                        <c:v>5</c:v>
                      </c:pt>
                      <c:pt idx="1231">
                        <c:v>6</c:v>
                      </c:pt>
                      <c:pt idx="1232">
                        <c:v>7</c:v>
                      </c:pt>
                      <c:pt idx="1233">
                        <c:v>8</c:v>
                      </c:pt>
                      <c:pt idx="1234">
                        <c:v>9</c:v>
                      </c:pt>
                      <c:pt idx="1235">
                        <c:v>10</c:v>
                      </c:pt>
                      <c:pt idx="1236">
                        <c:v>11</c:v>
                      </c:pt>
                      <c:pt idx="1237">
                        <c:v>12</c:v>
                      </c:pt>
                      <c:pt idx="1238">
                        <c:v>13</c:v>
                      </c:pt>
                      <c:pt idx="1239">
                        <c:v>14</c:v>
                      </c:pt>
                      <c:pt idx="1240">
                        <c:v>15</c:v>
                      </c:pt>
                      <c:pt idx="1241">
                        <c:v>16</c:v>
                      </c:pt>
                      <c:pt idx="1242">
                        <c:v>17</c:v>
                      </c:pt>
                      <c:pt idx="1243">
                        <c:v>18</c:v>
                      </c:pt>
                      <c:pt idx="1244">
                        <c:v>19</c:v>
                      </c:pt>
                      <c:pt idx="1245">
                        <c:v>20</c:v>
                      </c:pt>
                      <c:pt idx="1246">
                        <c:v>21</c:v>
                      </c:pt>
                      <c:pt idx="1247">
                        <c:v>22</c:v>
                      </c:pt>
                      <c:pt idx="1248">
                        <c:v>23</c:v>
                      </c:pt>
                      <c:pt idx="1249">
                        <c:v>24</c:v>
                      </c:pt>
                      <c:pt idx="1250">
                        <c:v>0</c:v>
                      </c:pt>
                      <c:pt idx="1251">
                        <c:v>1</c:v>
                      </c:pt>
                      <c:pt idx="1252">
                        <c:v>2</c:v>
                      </c:pt>
                      <c:pt idx="1253">
                        <c:v>3</c:v>
                      </c:pt>
                      <c:pt idx="1254">
                        <c:v>4</c:v>
                      </c:pt>
                      <c:pt idx="1255">
                        <c:v>5</c:v>
                      </c:pt>
                      <c:pt idx="1256">
                        <c:v>6</c:v>
                      </c:pt>
                      <c:pt idx="1257">
                        <c:v>7</c:v>
                      </c:pt>
                      <c:pt idx="1258">
                        <c:v>8</c:v>
                      </c:pt>
                      <c:pt idx="1259">
                        <c:v>9</c:v>
                      </c:pt>
                      <c:pt idx="1260">
                        <c:v>10</c:v>
                      </c:pt>
                      <c:pt idx="1261">
                        <c:v>11</c:v>
                      </c:pt>
                      <c:pt idx="1262">
                        <c:v>12</c:v>
                      </c:pt>
                      <c:pt idx="1263">
                        <c:v>13</c:v>
                      </c:pt>
                      <c:pt idx="1264">
                        <c:v>14</c:v>
                      </c:pt>
                      <c:pt idx="1265">
                        <c:v>15</c:v>
                      </c:pt>
                      <c:pt idx="1266">
                        <c:v>16</c:v>
                      </c:pt>
                      <c:pt idx="1267">
                        <c:v>17</c:v>
                      </c:pt>
                      <c:pt idx="1268">
                        <c:v>18</c:v>
                      </c:pt>
                      <c:pt idx="1269">
                        <c:v>19</c:v>
                      </c:pt>
                      <c:pt idx="1270">
                        <c:v>20</c:v>
                      </c:pt>
                      <c:pt idx="1271">
                        <c:v>21</c:v>
                      </c:pt>
                      <c:pt idx="1272">
                        <c:v>22</c:v>
                      </c:pt>
                      <c:pt idx="1273">
                        <c:v>23</c:v>
                      </c:pt>
                      <c:pt idx="1274">
                        <c:v>24</c:v>
                      </c:pt>
                      <c:pt idx="1275">
                        <c:v>0</c:v>
                      </c:pt>
                      <c:pt idx="1276">
                        <c:v>1</c:v>
                      </c:pt>
                      <c:pt idx="1277">
                        <c:v>2</c:v>
                      </c:pt>
                      <c:pt idx="1278">
                        <c:v>3</c:v>
                      </c:pt>
                      <c:pt idx="1279">
                        <c:v>4</c:v>
                      </c:pt>
                      <c:pt idx="1280">
                        <c:v>5</c:v>
                      </c:pt>
                      <c:pt idx="1281">
                        <c:v>6</c:v>
                      </c:pt>
                      <c:pt idx="1282">
                        <c:v>7</c:v>
                      </c:pt>
                      <c:pt idx="1283">
                        <c:v>8</c:v>
                      </c:pt>
                      <c:pt idx="1284">
                        <c:v>9</c:v>
                      </c:pt>
                      <c:pt idx="1285">
                        <c:v>10</c:v>
                      </c:pt>
                      <c:pt idx="1286">
                        <c:v>11</c:v>
                      </c:pt>
                      <c:pt idx="1287">
                        <c:v>12</c:v>
                      </c:pt>
                      <c:pt idx="1288">
                        <c:v>13</c:v>
                      </c:pt>
                      <c:pt idx="1289">
                        <c:v>14</c:v>
                      </c:pt>
                      <c:pt idx="1290">
                        <c:v>15</c:v>
                      </c:pt>
                      <c:pt idx="1291">
                        <c:v>16</c:v>
                      </c:pt>
                      <c:pt idx="1292">
                        <c:v>17</c:v>
                      </c:pt>
                      <c:pt idx="1293">
                        <c:v>18</c:v>
                      </c:pt>
                      <c:pt idx="1294">
                        <c:v>19</c:v>
                      </c:pt>
                      <c:pt idx="1295">
                        <c:v>20</c:v>
                      </c:pt>
                      <c:pt idx="1296">
                        <c:v>21</c:v>
                      </c:pt>
                      <c:pt idx="1297">
                        <c:v>22</c:v>
                      </c:pt>
                      <c:pt idx="1298">
                        <c:v>23</c:v>
                      </c:pt>
                      <c:pt idx="1299">
                        <c:v>24</c:v>
                      </c:pt>
                      <c:pt idx="1300">
                        <c:v>0</c:v>
                      </c:pt>
                      <c:pt idx="1301">
                        <c:v>1</c:v>
                      </c:pt>
                      <c:pt idx="1302">
                        <c:v>2</c:v>
                      </c:pt>
                      <c:pt idx="1303">
                        <c:v>3</c:v>
                      </c:pt>
                      <c:pt idx="1304">
                        <c:v>4</c:v>
                      </c:pt>
                      <c:pt idx="1305">
                        <c:v>5</c:v>
                      </c:pt>
                      <c:pt idx="1306">
                        <c:v>6</c:v>
                      </c:pt>
                      <c:pt idx="1307">
                        <c:v>7</c:v>
                      </c:pt>
                      <c:pt idx="1308">
                        <c:v>8</c:v>
                      </c:pt>
                      <c:pt idx="1309">
                        <c:v>9</c:v>
                      </c:pt>
                      <c:pt idx="1310">
                        <c:v>10</c:v>
                      </c:pt>
                      <c:pt idx="1311">
                        <c:v>11</c:v>
                      </c:pt>
                      <c:pt idx="1312">
                        <c:v>12</c:v>
                      </c:pt>
                      <c:pt idx="1313">
                        <c:v>13</c:v>
                      </c:pt>
                      <c:pt idx="1314">
                        <c:v>14</c:v>
                      </c:pt>
                      <c:pt idx="1315">
                        <c:v>15</c:v>
                      </c:pt>
                      <c:pt idx="1316">
                        <c:v>16</c:v>
                      </c:pt>
                      <c:pt idx="1317">
                        <c:v>17</c:v>
                      </c:pt>
                      <c:pt idx="1318">
                        <c:v>18</c:v>
                      </c:pt>
                      <c:pt idx="1319">
                        <c:v>19</c:v>
                      </c:pt>
                      <c:pt idx="1320">
                        <c:v>20</c:v>
                      </c:pt>
                      <c:pt idx="1321">
                        <c:v>21</c:v>
                      </c:pt>
                      <c:pt idx="1322">
                        <c:v>22</c:v>
                      </c:pt>
                      <c:pt idx="1323">
                        <c:v>23</c:v>
                      </c:pt>
                      <c:pt idx="1324">
                        <c:v>24</c:v>
                      </c:pt>
                      <c:pt idx="1325">
                        <c:v>0</c:v>
                      </c:pt>
                      <c:pt idx="1326">
                        <c:v>1</c:v>
                      </c:pt>
                      <c:pt idx="1327">
                        <c:v>2</c:v>
                      </c:pt>
                      <c:pt idx="1328">
                        <c:v>3</c:v>
                      </c:pt>
                      <c:pt idx="1329">
                        <c:v>4</c:v>
                      </c:pt>
                      <c:pt idx="1330">
                        <c:v>5</c:v>
                      </c:pt>
                      <c:pt idx="1331">
                        <c:v>6</c:v>
                      </c:pt>
                      <c:pt idx="1332">
                        <c:v>7</c:v>
                      </c:pt>
                      <c:pt idx="1333">
                        <c:v>8</c:v>
                      </c:pt>
                      <c:pt idx="1334">
                        <c:v>9</c:v>
                      </c:pt>
                      <c:pt idx="1335">
                        <c:v>10</c:v>
                      </c:pt>
                      <c:pt idx="1336">
                        <c:v>11</c:v>
                      </c:pt>
                      <c:pt idx="1337">
                        <c:v>12</c:v>
                      </c:pt>
                      <c:pt idx="1338">
                        <c:v>13</c:v>
                      </c:pt>
                      <c:pt idx="1339">
                        <c:v>14</c:v>
                      </c:pt>
                      <c:pt idx="1340">
                        <c:v>15</c:v>
                      </c:pt>
                      <c:pt idx="1341">
                        <c:v>16</c:v>
                      </c:pt>
                      <c:pt idx="1342">
                        <c:v>17</c:v>
                      </c:pt>
                      <c:pt idx="1343">
                        <c:v>18</c:v>
                      </c:pt>
                      <c:pt idx="1344">
                        <c:v>19</c:v>
                      </c:pt>
                      <c:pt idx="1345">
                        <c:v>20</c:v>
                      </c:pt>
                      <c:pt idx="1346">
                        <c:v>21</c:v>
                      </c:pt>
                      <c:pt idx="1347">
                        <c:v>22</c:v>
                      </c:pt>
                      <c:pt idx="1348">
                        <c:v>23</c:v>
                      </c:pt>
                      <c:pt idx="1349">
                        <c:v>24</c:v>
                      </c:pt>
                      <c:pt idx="1350">
                        <c:v>0</c:v>
                      </c:pt>
                      <c:pt idx="1351">
                        <c:v>1</c:v>
                      </c:pt>
                      <c:pt idx="1352">
                        <c:v>2</c:v>
                      </c:pt>
                      <c:pt idx="1353">
                        <c:v>3</c:v>
                      </c:pt>
                      <c:pt idx="1354">
                        <c:v>4</c:v>
                      </c:pt>
                      <c:pt idx="1355">
                        <c:v>5</c:v>
                      </c:pt>
                      <c:pt idx="1356">
                        <c:v>6</c:v>
                      </c:pt>
                      <c:pt idx="1357">
                        <c:v>7</c:v>
                      </c:pt>
                      <c:pt idx="1358">
                        <c:v>8</c:v>
                      </c:pt>
                      <c:pt idx="1359">
                        <c:v>9</c:v>
                      </c:pt>
                      <c:pt idx="1360">
                        <c:v>10</c:v>
                      </c:pt>
                      <c:pt idx="1361">
                        <c:v>11</c:v>
                      </c:pt>
                      <c:pt idx="1362">
                        <c:v>12</c:v>
                      </c:pt>
                      <c:pt idx="1363">
                        <c:v>13</c:v>
                      </c:pt>
                      <c:pt idx="1364">
                        <c:v>14</c:v>
                      </c:pt>
                      <c:pt idx="1365">
                        <c:v>15</c:v>
                      </c:pt>
                      <c:pt idx="1366">
                        <c:v>16</c:v>
                      </c:pt>
                      <c:pt idx="1367">
                        <c:v>17</c:v>
                      </c:pt>
                      <c:pt idx="1368">
                        <c:v>18</c:v>
                      </c:pt>
                      <c:pt idx="1369">
                        <c:v>19</c:v>
                      </c:pt>
                      <c:pt idx="1370">
                        <c:v>20</c:v>
                      </c:pt>
                      <c:pt idx="1371">
                        <c:v>21</c:v>
                      </c:pt>
                      <c:pt idx="1372">
                        <c:v>22</c:v>
                      </c:pt>
                      <c:pt idx="1373">
                        <c:v>23</c:v>
                      </c:pt>
                      <c:pt idx="1374">
                        <c:v>24</c:v>
                      </c:pt>
                      <c:pt idx="1375">
                        <c:v>0</c:v>
                      </c:pt>
                      <c:pt idx="1376">
                        <c:v>1</c:v>
                      </c:pt>
                      <c:pt idx="1377">
                        <c:v>2</c:v>
                      </c:pt>
                      <c:pt idx="1378">
                        <c:v>3</c:v>
                      </c:pt>
                      <c:pt idx="1379">
                        <c:v>4</c:v>
                      </c:pt>
                      <c:pt idx="1380">
                        <c:v>5</c:v>
                      </c:pt>
                      <c:pt idx="1381">
                        <c:v>6</c:v>
                      </c:pt>
                      <c:pt idx="1382">
                        <c:v>7</c:v>
                      </c:pt>
                      <c:pt idx="1383">
                        <c:v>8</c:v>
                      </c:pt>
                      <c:pt idx="1384">
                        <c:v>9</c:v>
                      </c:pt>
                      <c:pt idx="1385">
                        <c:v>10</c:v>
                      </c:pt>
                      <c:pt idx="1386">
                        <c:v>11</c:v>
                      </c:pt>
                      <c:pt idx="1387">
                        <c:v>12</c:v>
                      </c:pt>
                      <c:pt idx="1388">
                        <c:v>13</c:v>
                      </c:pt>
                      <c:pt idx="1389">
                        <c:v>14</c:v>
                      </c:pt>
                      <c:pt idx="1390">
                        <c:v>15</c:v>
                      </c:pt>
                      <c:pt idx="1391">
                        <c:v>16</c:v>
                      </c:pt>
                      <c:pt idx="1392">
                        <c:v>17</c:v>
                      </c:pt>
                      <c:pt idx="1393">
                        <c:v>18</c:v>
                      </c:pt>
                      <c:pt idx="1394">
                        <c:v>19</c:v>
                      </c:pt>
                      <c:pt idx="1395">
                        <c:v>20</c:v>
                      </c:pt>
                      <c:pt idx="1396">
                        <c:v>21</c:v>
                      </c:pt>
                      <c:pt idx="1397">
                        <c:v>22</c:v>
                      </c:pt>
                      <c:pt idx="1398">
                        <c:v>23</c:v>
                      </c:pt>
                      <c:pt idx="1399">
                        <c:v>24</c:v>
                      </c:pt>
                      <c:pt idx="1400">
                        <c:v>0</c:v>
                      </c:pt>
                      <c:pt idx="1401">
                        <c:v>1</c:v>
                      </c:pt>
                      <c:pt idx="1402">
                        <c:v>2</c:v>
                      </c:pt>
                      <c:pt idx="1403">
                        <c:v>3</c:v>
                      </c:pt>
                      <c:pt idx="1404">
                        <c:v>4</c:v>
                      </c:pt>
                      <c:pt idx="1405">
                        <c:v>5</c:v>
                      </c:pt>
                      <c:pt idx="1406">
                        <c:v>6</c:v>
                      </c:pt>
                      <c:pt idx="1407">
                        <c:v>7</c:v>
                      </c:pt>
                      <c:pt idx="1408">
                        <c:v>8</c:v>
                      </c:pt>
                      <c:pt idx="1409">
                        <c:v>9</c:v>
                      </c:pt>
                      <c:pt idx="1410">
                        <c:v>10</c:v>
                      </c:pt>
                      <c:pt idx="1411">
                        <c:v>11</c:v>
                      </c:pt>
                      <c:pt idx="1412">
                        <c:v>12</c:v>
                      </c:pt>
                      <c:pt idx="1413">
                        <c:v>13</c:v>
                      </c:pt>
                      <c:pt idx="1414">
                        <c:v>14</c:v>
                      </c:pt>
                      <c:pt idx="1415">
                        <c:v>15</c:v>
                      </c:pt>
                      <c:pt idx="1416">
                        <c:v>16</c:v>
                      </c:pt>
                      <c:pt idx="1417">
                        <c:v>17</c:v>
                      </c:pt>
                      <c:pt idx="1418">
                        <c:v>18</c:v>
                      </c:pt>
                      <c:pt idx="1419">
                        <c:v>19</c:v>
                      </c:pt>
                      <c:pt idx="1420">
                        <c:v>20</c:v>
                      </c:pt>
                      <c:pt idx="1421">
                        <c:v>21</c:v>
                      </c:pt>
                      <c:pt idx="1422">
                        <c:v>22</c:v>
                      </c:pt>
                      <c:pt idx="1423">
                        <c:v>23</c:v>
                      </c:pt>
                      <c:pt idx="1424">
                        <c:v>24</c:v>
                      </c:pt>
                      <c:pt idx="1425">
                        <c:v>0</c:v>
                      </c:pt>
                      <c:pt idx="1426">
                        <c:v>1</c:v>
                      </c:pt>
                      <c:pt idx="1427">
                        <c:v>2</c:v>
                      </c:pt>
                      <c:pt idx="1428">
                        <c:v>3</c:v>
                      </c:pt>
                      <c:pt idx="1429">
                        <c:v>4</c:v>
                      </c:pt>
                      <c:pt idx="1430">
                        <c:v>5</c:v>
                      </c:pt>
                      <c:pt idx="1431">
                        <c:v>6</c:v>
                      </c:pt>
                      <c:pt idx="1432">
                        <c:v>7</c:v>
                      </c:pt>
                      <c:pt idx="1433">
                        <c:v>8</c:v>
                      </c:pt>
                      <c:pt idx="1434">
                        <c:v>9</c:v>
                      </c:pt>
                      <c:pt idx="1435">
                        <c:v>10</c:v>
                      </c:pt>
                      <c:pt idx="1436">
                        <c:v>11</c:v>
                      </c:pt>
                      <c:pt idx="1437">
                        <c:v>12</c:v>
                      </c:pt>
                      <c:pt idx="1438">
                        <c:v>13</c:v>
                      </c:pt>
                      <c:pt idx="1439">
                        <c:v>14</c:v>
                      </c:pt>
                      <c:pt idx="1440">
                        <c:v>15</c:v>
                      </c:pt>
                      <c:pt idx="1441">
                        <c:v>16</c:v>
                      </c:pt>
                      <c:pt idx="1442">
                        <c:v>17</c:v>
                      </c:pt>
                      <c:pt idx="1443">
                        <c:v>18</c:v>
                      </c:pt>
                      <c:pt idx="1444">
                        <c:v>19</c:v>
                      </c:pt>
                      <c:pt idx="1445">
                        <c:v>20</c:v>
                      </c:pt>
                      <c:pt idx="1446">
                        <c:v>21</c:v>
                      </c:pt>
                      <c:pt idx="1447">
                        <c:v>22</c:v>
                      </c:pt>
                      <c:pt idx="1448">
                        <c:v>23</c:v>
                      </c:pt>
                      <c:pt idx="1449">
                        <c:v>24</c:v>
                      </c:pt>
                      <c:pt idx="1450">
                        <c:v>0</c:v>
                      </c:pt>
                      <c:pt idx="1451">
                        <c:v>1</c:v>
                      </c:pt>
                      <c:pt idx="1452">
                        <c:v>2</c:v>
                      </c:pt>
                      <c:pt idx="1453">
                        <c:v>3</c:v>
                      </c:pt>
                      <c:pt idx="1454">
                        <c:v>4</c:v>
                      </c:pt>
                      <c:pt idx="1455">
                        <c:v>5</c:v>
                      </c:pt>
                      <c:pt idx="1456">
                        <c:v>6</c:v>
                      </c:pt>
                      <c:pt idx="1457">
                        <c:v>7</c:v>
                      </c:pt>
                      <c:pt idx="1458">
                        <c:v>8</c:v>
                      </c:pt>
                      <c:pt idx="1459">
                        <c:v>9</c:v>
                      </c:pt>
                      <c:pt idx="1460">
                        <c:v>10</c:v>
                      </c:pt>
                      <c:pt idx="1461">
                        <c:v>11</c:v>
                      </c:pt>
                      <c:pt idx="1462">
                        <c:v>12</c:v>
                      </c:pt>
                      <c:pt idx="1463">
                        <c:v>13</c:v>
                      </c:pt>
                      <c:pt idx="1464">
                        <c:v>14</c:v>
                      </c:pt>
                      <c:pt idx="1465">
                        <c:v>15</c:v>
                      </c:pt>
                      <c:pt idx="1466">
                        <c:v>16</c:v>
                      </c:pt>
                      <c:pt idx="1467">
                        <c:v>17</c:v>
                      </c:pt>
                      <c:pt idx="1468">
                        <c:v>18</c:v>
                      </c:pt>
                      <c:pt idx="1469">
                        <c:v>19</c:v>
                      </c:pt>
                      <c:pt idx="1470">
                        <c:v>20</c:v>
                      </c:pt>
                      <c:pt idx="1471">
                        <c:v>21</c:v>
                      </c:pt>
                      <c:pt idx="1472">
                        <c:v>22</c:v>
                      </c:pt>
                      <c:pt idx="1473">
                        <c:v>23</c:v>
                      </c:pt>
                      <c:pt idx="1474">
                        <c:v>24</c:v>
                      </c:pt>
                      <c:pt idx="1475">
                        <c:v>0</c:v>
                      </c:pt>
                      <c:pt idx="1476">
                        <c:v>1</c:v>
                      </c:pt>
                      <c:pt idx="1477">
                        <c:v>2</c:v>
                      </c:pt>
                      <c:pt idx="1478">
                        <c:v>3</c:v>
                      </c:pt>
                      <c:pt idx="1479">
                        <c:v>4</c:v>
                      </c:pt>
                      <c:pt idx="1480">
                        <c:v>5</c:v>
                      </c:pt>
                      <c:pt idx="1481">
                        <c:v>6</c:v>
                      </c:pt>
                      <c:pt idx="1482">
                        <c:v>7</c:v>
                      </c:pt>
                      <c:pt idx="1483">
                        <c:v>8</c:v>
                      </c:pt>
                      <c:pt idx="1484">
                        <c:v>9</c:v>
                      </c:pt>
                      <c:pt idx="1485">
                        <c:v>10</c:v>
                      </c:pt>
                      <c:pt idx="1486">
                        <c:v>11</c:v>
                      </c:pt>
                      <c:pt idx="1487">
                        <c:v>12</c:v>
                      </c:pt>
                      <c:pt idx="1488">
                        <c:v>13</c:v>
                      </c:pt>
                      <c:pt idx="1489">
                        <c:v>14</c:v>
                      </c:pt>
                      <c:pt idx="1490">
                        <c:v>15</c:v>
                      </c:pt>
                      <c:pt idx="1491">
                        <c:v>16</c:v>
                      </c:pt>
                      <c:pt idx="1492">
                        <c:v>17</c:v>
                      </c:pt>
                      <c:pt idx="1493">
                        <c:v>18</c:v>
                      </c:pt>
                      <c:pt idx="1494">
                        <c:v>19</c:v>
                      </c:pt>
                      <c:pt idx="1495">
                        <c:v>20</c:v>
                      </c:pt>
                      <c:pt idx="1496">
                        <c:v>21</c:v>
                      </c:pt>
                      <c:pt idx="1497">
                        <c:v>22</c:v>
                      </c:pt>
                      <c:pt idx="1498">
                        <c:v>23</c:v>
                      </c:pt>
                      <c:pt idx="1499">
                        <c:v>24</c:v>
                      </c:pt>
                      <c:pt idx="1500">
                        <c:v>0</c:v>
                      </c:pt>
                      <c:pt idx="1501">
                        <c:v>1</c:v>
                      </c:pt>
                      <c:pt idx="1502">
                        <c:v>2</c:v>
                      </c:pt>
                      <c:pt idx="1503">
                        <c:v>3</c:v>
                      </c:pt>
                      <c:pt idx="1504">
                        <c:v>4</c:v>
                      </c:pt>
                      <c:pt idx="1505">
                        <c:v>5</c:v>
                      </c:pt>
                      <c:pt idx="1506">
                        <c:v>6</c:v>
                      </c:pt>
                      <c:pt idx="1507">
                        <c:v>7</c:v>
                      </c:pt>
                      <c:pt idx="1508">
                        <c:v>8</c:v>
                      </c:pt>
                      <c:pt idx="1509">
                        <c:v>9</c:v>
                      </c:pt>
                      <c:pt idx="1510">
                        <c:v>10</c:v>
                      </c:pt>
                      <c:pt idx="1511">
                        <c:v>11</c:v>
                      </c:pt>
                      <c:pt idx="1512">
                        <c:v>12</c:v>
                      </c:pt>
                      <c:pt idx="1513">
                        <c:v>13</c:v>
                      </c:pt>
                      <c:pt idx="1514">
                        <c:v>14</c:v>
                      </c:pt>
                      <c:pt idx="1515">
                        <c:v>15</c:v>
                      </c:pt>
                      <c:pt idx="1516">
                        <c:v>16</c:v>
                      </c:pt>
                      <c:pt idx="1517">
                        <c:v>17</c:v>
                      </c:pt>
                      <c:pt idx="1518">
                        <c:v>18</c:v>
                      </c:pt>
                      <c:pt idx="1519">
                        <c:v>19</c:v>
                      </c:pt>
                      <c:pt idx="1520">
                        <c:v>20</c:v>
                      </c:pt>
                      <c:pt idx="1521">
                        <c:v>21</c:v>
                      </c:pt>
                      <c:pt idx="1522">
                        <c:v>22</c:v>
                      </c:pt>
                      <c:pt idx="1523">
                        <c:v>23</c:v>
                      </c:pt>
                      <c:pt idx="1524">
                        <c:v>24</c:v>
                      </c:pt>
                      <c:pt idx="1525">
                        <c:v>0</c:v>
                      </c:pt>
                      <c:pt idx="1526">
                        <c:v>1</c:v>
                      </c:pt>
                      <c:pt idx="1527">
                        <c:v>2</c:v>
                      </c:pt>
                      <c:pt idx="1528">
                        <c:v>3</c:v>
                      </c:pt>
                      <c:pt idx="1529">
                        <c:v>4</c:v>
                      </c:pt>
                      <c:pt idx="1530">
                        <c:v>5</c:v>
                      </c:pt>
                      <c:pt idx="1531">
                        <c:v>6</c:v>
                      </c:pt>
                      <c:pt idx="1532">
                        <c:v>7</c:v>
                      </c:pt>
                      <c:pt idx="1533">
                        <c:v>8</c:v>
                      </c:pt>
                      <c:pt idx="1534">
                        <c:v>9</c:v>
                      </c:pt>
                      <c:pt idx="1535">
                        <c:v>10</c:v>
                      </c:pt>
                      <c:pt idx="1536">
                        <c:v>11</c:v>
                      </c:pt>
                      <c:pt idx="1537">
                        <c:v>12</c:v>
                      </c:pt>
                      <c:pt idx="1538">
                        <c:v>13</c:v>
                      </c:pt>
                      <c:pt idx="1539">
                        <c:v>14</c:v>
                      </c:pt>
                      <c:pt idx="1540">
                        <c:v>15</c:v>
                      </c:pt>
                      <c:pt idx="1541">
                        <c:v>16</c:v>
                      </c:pt>
                      <c:pt idx="1542">
                        <c:v>17</c:v>
                      </c:pt>
                      <c:pt idx="1543">
                        <c:v>18</c:v>
                      </c:pt>
                      <c:pt idx="1544">
                        <c:v>19</c:v>
                      </c:pt>
                      <c:pt idx="1545">
                        <c:v>20</c:v>
                      </c:pt>
                      <c:pt idx="1546">
                        <c:v>21</c:v>
                      </c:pt>
                      <c:pt idx="1547">
                        <c:v>22</c:v>
                      </c:pt>
                      <c:pt idx="1548">
                        <c:v>23</c:v>
                      </c:pt>
                      <c:pt idx="1549">
                        <c:v>24</c:v>
                      </c:pt>
                      <c:pt idx="1550">
                        <c:v>0</c:v>
                      </c:pt>
                      <c:pt idx="1551">
                        <c:v>1</c:v>
                      </c:pt>
                      <c:pt idx="1552">
                        <c:v>2</c:v>
                      </c:pt>
                      <c:pt idx="1553">
                        <c:v>3</c:v>
                      </c:pt>
                      <c:pt idx="1554">
                        <c:v>4</c:v>
                      </c:pt>
                      <c:pt idx="1555">
                        <c:v>5</c:v>
                      </c:pt>
                      <c:pt idx="1556">
                        <c:v>6</c:v>
                      </c:pt>
                      <c:pt idx="1557">
                        <c:v>7</c:v>
                      </c:pt>
                      <c:pt idx="1558">
                        <c:v>8</c:v>
                      </c:pt>
                      <c:pt idx="1559">
                        <c:v>9</c:v>
                      </c:pt>
                      <c:pt idx="1560">
                        <c:v>10</c:v>
                      </c:pt>
                      <c:pt idx="1561">
                        <c:v>11</c:v>
                      </c:pt>
                      <c:pt idx="1562">
                        <c:v>12</c:v>
                      </c:pt>
                      <c:pt idx="1563">
                        <c:v>13</c:v>
                      </c:pt>
                      <c:pt idx="1564">
                        <c:v>14</c:v>
                      </c:pt>
                      <c:pt idx="1565">
                        <c:v>15</c:v>
                      </c:pt>
                      <c:pt idx="1566">
                        <c:v>16</c:v>
                      </c:pt>
                      <c:pt idx="1567">
                        <c:v>17</c:v>
                      </c:pt>
                      <c:pt idx="1568">
                        <c:v>18</c:v>
                      </c:pt>
                      <c:pt idx="1569">
                        <c:v>19</c:v>
                      </c:pt>
                      <c:pt idx="1570">
                        <c:v>20</c:v>
                      </c:pt>
                      <c:pt idx="1571">
                        <c:v>21</c:v>
                      </c:pt>
                      <c:pt idx="1572">
                        <c:v>22</c:v>
                      </c:pt>
                      <c:pt idx="1573">
                        <c:v>23</c:v>
                      </c:pt>
                      <c:pt idx="1574">
                        <c:v>24</c:v>
                      </c:pt>
                      <c:pt idx="1575">
                        <c:v>0</c:v>
                      </c:pt>
                      <c:pt idx="1576">
                        <c:v>1</c:v>
                      </c:pt>
                      <c:pt idx="1577">
                        <c:v>2</c:v>
                      </c:pt>
                      <c:pt idx="1578">
                        <c:v>3</c:v>
                      </c:pt>
                      <c:pt idx="1579">
                        <c:v>4</c:v>
                      </c:pt>
                      <c:pt idx="1580">
                        <c:v>5</c:v>
                      </c:pt>
                      <c:pt idx="1581">
                        <c:v>6</c:v>
                      </c:pt>
                      <c:pt idx="1582">
                        <c:v>7</c:v>
                      </c:pt>
                      <c:pt idx="1583">
                        <c:v>8</c:v>
                      </c:pt>
                      <c:pt idx="1584">
                        <c:v>9</c:v>
                      </c:pt>
                      <c:pt idx="1585">
                        <c:v>10</c:v>
                      </c:pt>
                      <c:pt idx="1586">
                        <c:v>11</c:v>
                      </c:pt>
                      <c:pt idx="1587">
                        <c:v>12</c:v>
                      </c:pt>
                      <c:pt idx="1588">
                        <c:v>13</c:v>
                      </c:pt>
                      <c:pt idx="1589">
                        <c:v>14</c:v>
                      </c:pt>
                      <c:pt idx="1590">
                        <c:v>15</c:v>
                      </c:pt>
                      <c:pt idx="1591">
                        <c:v>16</c:v>
                      </c:pt>
                      <c:pt idx="1592">
                        <c:v>17</c:v>
                      </c:pt>
                      <c:pt idx="1593">
                        <c:v>18</c:v>
                      </c:pt>
                      <c:pt idx="1594">
                        <c:v>19</c:v>
                      </c:pt>
                      <c:pt idx="1595">
                        <c:v>20</c:v>
                      </c:pt>
                      <c:pt idx="1596">
                        <c:v>21</c:v>
                      </c:pt>
                      <c:pt idx="1597">
                        <c:v>22</c:v>
                      </c:pt>
                      <c:pt idx="1598">
                        <c:v>23</c:v>
                      </c:pt>
                      <c:pt idx="1599">
                        <c:v>24</c:v>
                      </c:pt>
                      <c:pt idx="1600">
                        <c:v>0</c:v>
                      </c:pt>
                      <c:pt idx="1601">
                        <c:v>1</c:v>
                      </c:pt>
                      <c:pt idx="1602">
                        <c:v>2</c:v>
                      </c:pt>
                      <c:pt idx="1603">
                        <c:v>3</c:v>
                      </c:pt>
                      <c:pt idx="1604">
                        <c:v>4</c:v>
                      </c:pt>
                      <c:pt idx="1605">
                        <c:v>5</c:v>
                      </c:pt>
                      <c:pt idx="1606">
                        <c:v>6</c:v>
                      </c:pt>
                      <c:pt idx="1607">
                        <c:v>7</c:v>
                      </c:pt>
                      <c:pt idx="1608">
                        <c:v>8</c:v>
                      </c:pt>
                      <c:pt idx="1609">
                        <c:v>9</c:v>
                      </c:pt>
                      <c:pt idx="1610">
                        <c:v>10</c:v>
                      </c:pt>
                      <c:pt idx="1611">
                        <c:v>11</c:v>
                      </c:pt>
                      <c:pt idx="1612">
                        <c:v>12</c:v>
                      </c:pt>
                      <c:pt idx="1613">
                        <c:v>13</c:v>
                      </c:pt>
                      <c:pt idx="1614">
                        <c:v>14</c:v>
                      </c:pt>
                      <c:pt idx="1615">
                        <c:v>15</c:v>
                      </c:pt>
                      <c:pt idx="1616">
                        <c:v>16</c:v>
                      </c:pt>
                      <c:pt idx="1617">
                        <c:v>17</c:v>
                      </c:pt>
                      <c:pt idx="1618">
                        <c:v>18</c:v>
                      </c:pt>
                      <c:pt idx="1619">
                        <c:v>19</c:v>
                      </c:pt>
                      <c:pt idx="1620">
                        <c:v>20</c:v>
                      </c:pt>
                      <c:pt idx="1621">
                        <c:v>21</c:v>
                      </c:pt>
                      <c:pt idx="1622">
                        <c:v>22</c:v>
                      </c:pt>
                      <c:pt idx="1623">
                        <c:v>23</c:v>
                      </c:pt>
                      <c:pt idx="1624">
                        <c:v>24</c:v>
                      </c:pt>
                      <c:pt idx="1625">
                        <c:v>0</c:v>
                      </c:pt>
                      <c:pt idx="1626">
                        <c:v>1</c:v>
                      </c:pt>
                      <c:pt idx="1627">
                        <c:v>2</c:v>
                      </c:pt>
                      <c:pt idx="1628">
                        <c:v>3</c:v>
                      </c:pt>
                      <c:pt idx="1629">
                        <c:v>4</c:v>
                      </c:pt>
                      <c:pt idx="1630">
                        <c:v>5</c:v>
                      </c:pt>
                      <c:pt idx="1631">
                        <c:v>6</c:v>
                      </c:pt>
                      <c:pt idx="1632">
                        <c:v>7</c:v>
                      </c:pt>
                      <c:pt idx="1633">
                        <c:v>8</c:v>
                      </c:pt>
                      <c:pt idx="1634">
                        <c:v>9</c:v>
                      </c:pt>
                      <c:pt idx="1635">
                        <c:v>10</c:v>
                      </c:pt>
                      <c:pt idx="1636">
                        <c:v>11</c:v>
                      </c:pt>
                      <c:pt idx="1637">
                        <c:v>12</c:v>
                      </c:pt>
                      <c:pt idx="1638">
                        <c:v>13</c:v>
                      </c:pt>
                      <c:pt idx="1639">
                        <c:v>14</c:v>
                      </c:pt>
                      <c:pt idx="1640">
                        <c:v>15</c:v>
                      </c:pt>
                      <c:pt idx="1641">
                        <c:v>16</c:v>
                      </c:pt>
                      <c:pt idx="1642">
                        <c:v>17</c:v>
                      </c:pt>
                      <c:pt idx="1643">
                        <c:v>18</c:v>
                      </c:pt>
                      <c:pt idx="1644">
                        <c:v>19</c:v>
                      </c:pt>
                      <c:pt idx="1645">
                        <c:v>20</c:v>
                      </c:pt>
                      <c:pt idx="1646">
                        <c:v>21</c:v>
                      </c:pt>
                      <c:pt idx="1647">
                        <c:v>22</c:v>
                      </c:pt>
                      <c:pt idx="1648">
                        <c:v>23</c:v>
                      </c:pt>
                      <c:pt idx="1649">
                        <c:v>24</c:v>
                      </c:pt>
                      <c:pt idx="1650">
                        <c:v>0</c:v>
                      </c:pt>
                      <c:pt idx="1651">
                        <c:v>1</c:v>
                      </c:pt>
                      <c:pt idx="1652">
                        <c:v>2</c:v>
                      </c:pt>
                      <c:pt idx="1653">
                        <c:v>3</c:v>
                      </c:pt>
                      <c:pt idx="1654">
                        <c:v>4</c:v>
                      </c:pt>
                      <c:pt idx="1655">
                        <c:v>5</c:v>
                      </c:pt>
                      <c:pt idx="1656">
                        <c:v>6</c:v>
                      </c:pt>
                      <c:pt idx="1657">
                        <c:v>7</c:v>
                      </c:pt>
                      <c:pt idx="1658">
                        <c:v>8</c:v>
                      </c:pt>
                      <c:pt idx="1659">
                        <c:v>9</c:v>
                      </c:pt>
                      <c:pt idx="1660">
                        <c:v>10</c:v>
                      </c:pt>
                      <c:pt idx="1661">
                        <c:v>11</c:v>
                      </c:pt>
                      <c:pt idx="1662">
                        <c:v>12</c:v>
                      </c:pt>
                      <c:pt idx="1663">
                        <c:v>13</c:v>
                      </c:pt>
                      <c:pt idx="1664">
                        <c:v>14</c:v>
                      </c:pt>
                      <c:pt idx="1665">
                        <c:v>15</c:v>
                      </c:pt>
                      <c:pt idx="1666">
                        <c:v>16</c:v>
                      </c:pt>
                      <c:pt idx="1667">
                        <c:v>17</c:v>
                      </c:pt>
                      <c:pt idx="1668">
                        <c:v>18</c:v>
                      </c:pt>
                      <c:pt idx="1669">
                        <c:v>19</c:v>
                      </c:pt>
                      <c:pt idx="1670">
                        <c:v>20</c:v>
                      </c:pt>
                      <c:pt idx="1671">
                        <c:v>21</c:v>
                      </c:pt>
                      <c:pt idx="1672">
                        <c:v>22</c:v>
                      </c:pt>
                      <c:pt idx="1673">
                        <c:v>23</c:v>
                      </c:pt>
                      <c:pt idx="1674">
                        <c:v>24</c:v>
                      </c:pt>
                      <c:pt idx="1675">
                        <c:v>0</c:v>
                      </c:pt>
                      <c:pt idx="1676">
                        <c:v>1</c:v>
                      </c:pt>
                      <c:pt idx="1677">
                        <c:v>2</c:v>
                      </c:pt>
                      <c:pt idx="1678">
                        <c:v>3</c:v>
                      </c:pt>
                      <c:pt idx="1679">
                        <c:v>4</c:v>
                      </c:pt>
                      <c:pt idx="1680">
                        <c:v>5</c:v>
                      </c:pt>
                      <c:pt idx="1681">
                        <c:v>6</c:v>
                      </c:pt>
                      <c:pt idx="1682">
                        <c:v>7</c:v>
                      </c:pt>
                      <c:pt idx="1683">
                        <c:v>8</c:v>
                      </c:pt>
                      <c:pt idx="1684">
                        <c:v>9</c:v>
                      </c:pt>
                      <c:pt idx="1685">
                        <c:v>10</c:v>
                      </c:pt>
                      <c:pt idx="1686">
                        <c:v>11</c:v>
                      </c:pt>
                      <c:pt idx="1687">
                        <c:v>12</c:v>
                      </c:pt>
                      <c:pt idx="1688">
                        <c:v>13</c:v>
                      </c:pt>
                      <c:pt idx="1689">
                        <c:v>14</c:v>
                      </c:pt>
                      <c:pt idx="1690">
                        <c:v>15</c:v>
                      </c:pt>
                      <c:pt idx="1691">
                        <c:v>16</c:v>
                      </c:pt>
                      <c:pt idx="1692">
                        <c:v>17</c:v>
                      </c:pt>
                      <c:pt idx="1693">
                        <c:v>18</c:v>
                      </c:pt>
                      <c:pt idx="1694">
                        <c:v>19</c:v>
                      </c:pt>
                      <c:pt idx="1695">
                        <c:v>20</c:v>
                      </c:pt>
                      <c:pt idx="1696">
                        <c:v>21</c:v>
                      </c:pt>
                      <c:pt idx="1697">
                        <c:v>22</c:v>
                      </c:pt>
                      <c:pt idx="1698">
                        <c:v>23</c:v>
                      </c:pt>
                      <c:pt idx="1699">
                        <c:v>24</c:v>
                      </c:pt>
                      <c:pt idx="1700">
                        <c:v>0</c:v>
                      </c:pt>
                      <c:pt idx="1701">
                        <c:v>1</c:v>
                      </c:pt>
                      <c:pt idx="1702">
                        <c:v>2</c:v>
                      </c:pt>
                      <c:pt idx="1703">
                        <c:v>3</c:v>
                      </c:pt>
                      <c:pt idx="1704">
                        <c:v>4</c:v>
                      </c:pt>
                      <c:pt idx="1705">
                        <c:v>5</c:v>
                      </c:pt>
                      <c:pt idx="1706">
                        <c:v>6</c:v>
                      </c:pt>
                      <c:pt idx="1707">
                        <c:v>7</c:v>
                      </c:pt>
                      <c:pt idx="1708">
                        <c:v>8</c:v>
                      </c:pt>
                      <c:pt idx="1709">
                        <c:v>9</c:v>
                      </c:pt>
                      <c:pt idx="1710">
                        <c:v>10</c:v>
                      </c:pt>
                      <c:pt idx="1711">
                        <c:v>11</c:v>
                      </c:pt>
                      <c:pt idx="1712">
                        <c:v>12</c:v>
                      </c:pt>
                      <c:pt idx="1713">
                        <c:v>13</c:v>
                      </c:pt>
                      <c:pt idx="1714">
                        <c:v>14</c:v>
                      </c:pt>
                      <c:pt idx="1715">
                        <c:v>15</c:v>
                      </c:pt>
                      <c:pt idx="1716">
                        <c:v>16</c:v>
                      </c:pt>
                      <c:pt idx="1717">
                        <c:v>17</c:v>
                      </c:pt>
                      <c:pt idx="1718">
                        <c:v>18</c:v>
                      </c:pt>
                      <c:pt idx="1719">
                        <c:v>19</c:v>
                      </c:pt>
                      <c:pt idx="1720">
                        <c:v>20</c:v>
                      </c:pt>
                      <c:pt idx="1721">
                        <c:v>21</c:v>
                      </c:pt>
                      <c:pt idx="1722">
                        <c:v>22</c:v>
                      </c:pt>
                      <c:pt idx="1723">
                        <c:v>23</c:v>
                      </c:pt>
                      <c:pt idx="1724">
                        <c:v>24</c:v>
                      </c:pt>
                      <c:pt idx="1725">
                        <c:v>0</c:v>
                      </c:pt>
                      <c:pt idx="1726">
                        <c:v>1</c:v>
                      </c:pt>
                      <c:pt idx="1727">
                        <c:v>2</c:v>
                      </c:pt>
                      <c:pt idx="1728">
                        <c:v>3</c:v>
                      </c:pt>
                      <c:pt idx="1729">
                        <c:v>4</c:v>
                      </c:pt>
                      <c:pt idx="1730">
                        <c:v>5</c:v>
                      </c:pt>
                      <c:pt idx="1731">
                        <c:v>6</c:v>
                      </c:pt>
                      <c:pt idx="1732">
                        <c:v>7</c:v>
                      </c:pt>
                      <c:pt idx="1733">
                        <c:v>8</c:v>
                      </c:pt>
                      <c:pt idx="1734">
                        <c:v>9</c:v>
                      </c:pt>
                      <c:pt idx="1735">
                        <c:v>10</c:v>
                      </c:pt>
                      <c:pt idx="1736">
                        <c:v>11</c:v>
                      </c:pt>
                      <c:pt idx="1737">
                        <c:v>12</c:v>
                      </c:pt>
                      <c:pt idx="1738">
                        <c:v>13</c:v>
                      </c:pt>
                      <c:pt idx="1739">
                        <c:v>14</c:v>
                      </c:pt>
                      <c:pt idx="1740">
                        <c:v>15</c:v>
                      </c:pt>
                      <c:pt idx="1741">
                        <c:v>16</c:v>
                      </c:pt>
                      <c:pt idx="1742">
                        <c:v>17</c:v>
                      </c:pt>
                      <c:pt idx="1743">
                        <c:v>18</c:v>
                      </c:pt>
                      <c:pt idx="1744">
                        <c:v>19</c:v>
                      </c:pt>
                      <c:pt idx="1745">
                        <c:v>20</c:v>
                      </c:pt>
                      <c:pt idx="1746">
                        <c:v>21</c:v>
                      </c:pt>
                      <c:pt idx="1747">
                        <c:v>22</c:v>
                      </c:pt>
                      <c:pt idx="1748">
                        <c:v>23</c:v>
                      </c:pt>
                      <c:pt idx="1749">
                        <c:v>24</c:v>
                      </c:pt>
                      <c:pt idx="1750">
                        <c:v>0</c:v>
                      </c:pt>
                      <c:pt idx="1751">
                        <c:v>1</c:v>
                      </c:pt>
                      <c:pt idx="1752">
                        <c:v>2</c:v>
                      </c:pt>
                      <c:pt idx="1753">
                        <c:v>3</c:v>
                      </c:pt>
                      <c:pt idx="1754">
                        <c:v>4</c:v>
                      </c:pt>
                      <c:pt idx="1755">
                        <c:v>5</c:v>
                      </c:pt>
                      <c:pt idx="1756">
                        <c:v>6</c:v>
                      </c:pt>
                      <c:pt idx="1757">
                        <c:v>7</c:v>
                      </c:pt>
                      <c:pt idx="1758">
                        <c:v>8</c:v>
                      </c:pt>
                      <c:pt idx="1759">
                        <c:v>9</c:v>
                      </c:pt>
                      <c:pt idx="1760">
                        <c:v>10</c:v>
                      </c:pt>
                      <c:pt idx="1761">
                        <c:v>11</c:v>
                      </c:pt>
                      <c:pt idx="1762">
                        <c:v>12</c:v>
                      </c:pt>
                      <c:pt idx="1763">
                        <c:v>13</c:v>
                      </c:pt>
                      <c:pt idx="1764">
                        <c:v>14</c:v>
                      </c:pt>
                      <c:pt idx="1765">
                        <c:v>15</c:v>
                      </c:pt>
                      <c:pt idx="1766">
                        <c:v>16</c:v>
                      </c:pt>
                      <c:pt idx="1767">
                        <c:v>17</c:v>
                      </c:pt>
                      <c:pt idx="1768">
                        <c:v>18</c:v>
                      </c:pt>
                      <c:pt idx="1769">
                        <c:v>19</c:v>
                      </c:pt>
                      <c:pt idx="1770">
                        <c:v>20</c:v>
                      </c:pt>
                      <c:pt idx="1771">
                        <c:v>21</c:v>
                      </c:pt>
                      <c:pt idx="1772">
                        <c:v>22</c:v>
                      </c:pt>
                      <c:pt idx="1773">
                        <c:v>23</c:v>
                      </c:pt>
                      <c:pt idx="1774">
                        <c:v>24</c:v>
                      </c:pt>
                      <c:pt idx="1775">
                        <c:v>0</c:v>
                      </c:pt>
                      <c:pt idx="1776">
                        <c:v>1</c:v>
                      </c:pt>
                      <c:pt idx="1777">
                        <c:v>2</c:v>
                      </c:pt>
                      <c:pt idx="1778">
                        <c:v>3</c:v>
                      </c:pt>
                      <c:pt idx="1779">
                        <c:v>4</c:v>
                      </c:pt>
                      <c:pt idx="1780">
                        <c:v>5</c:v>
                      </c:pt>
                      <c:pt idx="1781">
                        <c:v>6</c:v>
                      </c:pt>
                      <c:pt idx="1782">
                        <c:v>7</c:v>
                      </c:pt>
                      <c:pt idx="1783">
                        <c:v>8</c:v>
                      </c:pt>
                      <c:pt idx="1784">
                        <c:v>9</c:v>
                      </c:pt>
                      <c:pt idx="1785">
                        <c:v>10</c:v>
                      </c:pt>
                      <c:pt idx="1786">
                        <c:v>11</c:v>
                      </c:pt>
                      <c:pt idx="1787">
                        <c:v>12</c:v>
                      </c:pt>
                      <c:pt idx="1788">
                        <c:v>13</c:v>
                      </c:pt>
                      <c:pt idx="1789">
                        <c:v>14</c:v>
                      </c:pt>
                      <c:pt idx="1790">
                        <c:v>15</c:v>
                      </c:pt>
                      <c:pt idx="1791">
                        <c:v>16</c:v>
                      </c:pt>
                      <c:pt idx="1792">
                        <c:v>17</c:v>
                      </c:pt>
                      <c:pt idx="1793">
                        <c:v>18</c:v>
                      </c:pt>
                      <c:pt idx="1794">
                        <c:v>19</c:v>
                      </c:pt>
                      <c:pt idx="1795">
                        <c:v>20</c:v>
                      </c:pt>
                      <c:pt idx="1796">
                        <c:v>21</c:v>
                      </c:pt>
                      <c:pt idx="1797">
                        <c:v>22</c:v>
                      </c:pt>
                      <c:pt idx="1798">
                        <c:v>23</c:v>
                      </c:pt>
                      <c:pt idx="1799">
                        <c:v>24</c:v>
                      </c:pt>
                      <c:pt idx="1800">
                        <c:v>0</c:v>
                      </c:pt>
                      <c:pt idx="1801">
                        <c:v>1</c:v>
                      </c:pt>
                      <c:pt idx="1802">
                        <c:v>2</c:v>
                      </c:pt>
                      <c:pt idx="1803">
                        <c:v>3</c:v>
                      </c:pt>
                      <c:pt idx="1804">
                        <c:v>4</c:v>
                      </c:pt>
                      <c:pt idx="1805">
                        <c:v>5</c:v>
                      </c:pt>
                      <c:pt idx="1806">
                        <c:v>6</c:v>
                      </c:pt>
                      <c:pt idx="1807">
                        <c:v>7</c:v>
                      </c:pt>
                      <c:pt idx="1808">
                        <c:v>8</c:v>
                      </c:pt>
                      <c:pt idx="1809">
                        <c:v>9</c:v>
                      </c:pt>
                      <c:pt idx="1810">
                        <c:v>10</c:v>
                      </c:pt>
                      <c:pt idx="1811">
                        <c:v>11</c:v>
                      </c:pt>
                      <c:pt idx="1812">
                        <c:v>12</c:v>
                      </c:pt>
                      <c:pt idx="1813">
                        <c:v>13</c:v>
                      </c:pt>
                      <c:pt idx="1814">
                        <c:v>14</c:v>
                      </c:pt>
                      <c:pt idx="1815">
                        <c:v>15</c:v>
                      </c:pt>
                      <c:pt idx="1816">
                        <c:v>16</c:v>
                      </c:pt>
                      <c:pt idx="1817">
                        <c:v>17</c:v>
                      </c:pt>
                      <c:pt idx="1818">
                        <c:v>18</c:v>
                      </c:pt>
                      <c:pt idx="1819">
                        <c:v>19</c:v>
                      </c:pt>
                      <c:pt idx="1820">
                        <c:v>20</c:v>
                      </c:pt>
                      <c:pt idx="1821">
                        <c:v>21</c:v>
                      </c:pt>
                      <c:pt idx="1822">
                        <c:v>22</c:v>
                      </c:pt>
                      <c:pt idx="1823">
                        <c:v>23</c:v>
                      </c:pt>
                      <c:pt idx="1824">
                        <c:v>24</c:v>
                      </c:pt>
                      <c:pt idx="1825">
                        <c:v>0</c:v>
                      </c:pt>
                      <c:pt idx="1826">
                        <c:v>1</c:v>
                      </c:pt>
                      <c:pt idx="1827">
                        <c:v>2</c:v>
                      </c:pt>
                      <c:pt idx="1828">
                        <c:v>3</c:v>
                      </c:pt>
                      <c:pt idx="1829">
                        <c:v>4</c:v>
                      </c:pt>
                      <c:pt idx="1830">
                        <c:v>5</c:v>
                      </c:pt>
                      <c:pt idx="1831">
                        <c:v>6</c:v>
                      </c:pt>
                      <c:pt idx="1832">
                        <c:v>7</c:v>
                      </c:pt>
                      <c:pt idx="1833">
                        <c:v>8</c:v>
                      </c:pt>
                      <c:pt idx="1834">
                        <c:v>9</c:v>
                      </c:pt>
                      <c:pt idx="1835">
                        <c:v>10</c:v>
                      </c:pt>
                      <c:pt idx="1836">
                        <c:v>11</c:v>
                      </c:pt>
                      <c:pt idx="1837">
                        <c:v>12</c:v>
                      </c:pt>
                      <c:pt idx="1838">
                        <c:v>13</c:v>
                      </c:pt>
                      <c:pt idx="1839">
                        <c:v>14</c:v>
                      </c:pt>
                      <c:pt idx="1840">
                        <c:v>15</c:v>
                      </c:pt>
                      <c:pt idx="1841">
                        <c:v>16</c:v>
                      </c:pt>
                      <c:pt idx="1842">
                        <c:v>17</c:v>
                      </c:pt>
                      <c:pt idx="1843">
                        <c:v>18</c:v>
                      </c:pt>
                      <c:pt idx="1844">
                        <c:v>19</c:v>
                      </c:pt>
                      <c:pt idx="1845">
                        <c:v>20</c:v>
                      </c:pt>
                      <c:pt idx="1846">
                        <c:v>21</c:v>
                      </c:pt>
                      <c:pt idx="1847">
                        <c:v>22</c:v>
                      </c:pt>
                      <c:pt idx="1848">
                        <c:v>23</c:v>
                      </c:pt>
                      <c:pt idx="1849">
                        <c:v>24</c:v>
                      </c:pt>
                      <c:pt idx="1850">
                        <c:v>0</c:v>
                      </c:pt>
                      <c:pt idx="1851">
                        <c:v>1</c:v>
                      </c:pt>
                      <c:pt idx="1852">
                        <c:v>2</c:v>
                      </c:pt>
                      <c:pt idx="1853">
                        <c:v>3</c:v>
                      </c:pt>
                      <c:pt idx="1854">
                        <c:v>4</c:v>
                      </c:pt>
                      <c:pt idx="1855">
                        <c:v>5</c:v>
                      </c:pt>
                      <c:pt idx="1856">
                        <c:v>6</c:v>
                      </c:pt>
                      <c:pt idx="1857">
                        <c:v>7</c:v>
                      </c:pt>
                      <c:pt idx="1858">
                        <c:v>8</c:v>
                      </c:pt>
                      <c:pt idx="1859">
                        <c:v>9</c:v>
                      </c:pt>
                      <c:pt idx="1860">
                        <c:v>10</c:v>
                      </c:pt>
                      <c:pt idx="1861">
                        <c:v>11</c:v>
                      </c:pt>
                      <c:pt idx="1862">
                        <c:v>12</c:v>
                      </c:pt>
                      <c:pt idx="1863">
                        <c:v>13</c:v>
                      </c:pt>
                      <c:pt idx="1864">
                        <c:v>14</c:v>
                      </c:pt>
                      <c:pt idx="1865">
                        <c:v>15</c:v>
                      </c:pt>
                      <c:pt idx="1866">
                        <c:v>16</c:v>
                      </c:pt>
                      <c:pt idx="1867">
                        <c:v>17</c:v>
                      </c:pt>
                      <c:pt idx="1868">
                        <c:v>18</c:v>
                      </c:pt>
                      <c:pt idx="1869">
                        <c:v>19</c:v>
                      </c:pt>
                      <c:pt idx="1870">
                        <c:v>20</c:v>
                      </c:pt>
                      <c:pt idx="1871">
                        <c:v>21</c:v>
                      </c:pt>
                      <c:pt idx="1872">
                        <c:v>22</c:v>
                      </c:pt>
                      <c:pt idx="1873">
                        <c:v>23</c:v>
                      </c:pt>
                      <c:pt idx="1874">
                        <c:v>24</c:v>
                      </c:pt>
                      <c:pt idx="1875">
                        <c:v>0</c:v>
                      </c:pt>
                      <c:pt idx="1876">
                        <c:v>1</c:v>
                      </c:pt>
                      <c:pt idx="1877">
                        <c:v>2</c:v>
                      </c:pt>
                      <c:pt idx="1878">
                        <c:v>3</c:v>
                      </c:pt>
                      <c:pt idx="1879">
                        <c:v>4</c:v>
                      </c:pt>
                      <c:pt idx="1880">
                        <c:v>5</c:v>
                      </c:pt>
                      <c:pt idx="1881">
                        <c:v>6</c:v>
                      </c:pt>
                      <c:pt idx="1882">
                        <c:v>7</c:v>
                      </c:pt>
                      <c:pt idx="1883">
                        <c:v>8</c:v>
                      </c:pt>
                      <c:pt idx="1884">
                        <c:v>9</c:v>
                      </c:pt>
                      <c:pt idx="1885">
                        <c:v>10</c:v>
                      </c:pt>
                      <c:pt idx="1886">
                        <c:v>11</c:v>
                      </c:pt>
                      <c:pt idx="1887">
                        <c:v>12</c:v>
                      </c:pt>
                      <c:pt idx="1888">
                        <c:v>13</c:v>
                      </c:pt>
                      <c:pt idx="1889">
                        <c:v>14</c:v>
                      </c:pt>
                      <c:pt idx="1890">
                        <c:v>15</c:v>
                      </c:pt>
                      <c:pt idx="1891">
                        <c:v>16</c:v>
                      </c:pt>
                      <c:pt idx="1892">
                        <c:v>17</c:v>
                      </c:pt>
                      <c:pt idx="1893">
                        <c:v>18</c:v>
                      </c:pt>
                      <c:pt idx="1894">
                        <c:v>19</c:v>
                      </c:pt>
                      <c:pt idx="1895">
                        <c:v>20</c:v>
                      </c:pt>
                      <c:pt idx="1896">
                        <c:v>21</c:v>
                      </c:pt>
                      <c:pt idx="1897">
                        <c:v>22</c:v>
                      </c:pt>
                      <c:pt idx="1898">
                        <c:v>23</c:v>
                      </c:pt>
                      <c:pt idx="1899">
                        <c:v>24</c:v>
                      </c:pt>
                      <c:pt idx="1900">
                        <c:v>0</c:v>
                      </c:pt>
                      <c:pt idx="1901">
                        <c:v>1</c:v>
                      </c:pt>
                      <c:pt idx="1902">
                        <c:v>2</c:v>
                      </c:pt>
                      <c:pt idx="1903">
                        <c:v>3</c:v>
                      </c:pt>
                      <c:pt idx="1904">
                        <c:v>4</c:v>
                      </c:pt>
                      <c:pt idx="1905">
                        <c:v>5</c:v>
                      </c:pt>
                      <c:pt idx="1906">
                        <c:v>6</c:v>
                      </c:pt>
                      <c:pt idx="1907">
                        <c:v>7</c:v>
                      </c:pt>
                      <c:pt idx="1908">
                        <c:v>8</c:v>
                      </c:pt>
                      <c:pt idx="1909">
                        <c:v>9</c:v>
                      </c:pt>
                      <c:pt idx="1910">
                        <c:v>10</c:v>
                      </c:pt>
                      <c:pt idx="1911">
                        <c:v>11</c:v>
                      </c:pt>
                      <c:pt idx="1912">
                        <c:v>12</c:v>
                      </c:pt>
                      <c:pt idx="1913">
                        <c:v>13</c:v>
                      </c:pt>
                      <c:pt idx="1914">
                        <c:v>14</c:v>
                      </c:pt>
                      <c:pt idx="1915">
                        <c:v>15</c:v>
                      </c:pt>
                      <c:pt idx="1916">
                        <c:v>16</c:v>
                      </c:pt>
                      <c:pt idx="1917">
                        <c:v>17</c:v>
                      </c:pt>
                      <c:pt idx="1918">
                        <c:v>18</c:v>
                      </c:pt>
                      <c:pt idx="1919">
                        <c:v>19</c:v>
                      </c:pt>
                      <c:pt idx="1920">
                        <c:v>20</c:v>
                      </c:pt>
                      <c:pt idx="1921">
                        <c:v>21</c:v>
                      </c:pt>
                      <c:pt idx="1922">
                        <c:v>22</c:v>
                      </c:pt>
                      <c:pt idx="1923">
                        <c:v>23</c:v>
                      </c:pt>
                      <c:pt idx="1924">
                        <c:v>24</c:v>
                      </c:pt>
                      <c:pt idx="1925">
                        <c:v>0</c:v>
                      </c:pt>
                      <c:pt idx="1926">
                        <c:v>1</c:v>
                      </c:pt>
                      <c:pt idx="1927">
                        <c:v>2</c:v>
                      </c:pt>
                      <c:pt idx="1928">
                        <c:v>3</c:v>
                      </c:pt>
                      <c:pt idx="1929">
                        <c:v>4</c:v>
                      </c:pt>
                      <c:pt idx="1930">
                        <c:v>5</c:v>
                      </c:pt>
                      <c:pt idx="1931">
                        <c:v>6</c:v>
                      </c:pt>
                      <c:pt idx="1932">
                        <c:v>7</c:v>
                      </c:pt>
                      <c:pt idx="1933">
                        <c:v>8</c:v>
                      </c:pt>
                      <c:pt idx="1934">
                        <c:v>9</c:v>
                      </c:pt>
                      <c:pt idx="1935">
                        <c:v>10</c:v>
                      </c:pt>
                      <c:pt idx="1936">
                        <c:v>11</c:v>
                      </c:pt>
                      <c:pt idx="1937">
                        <c:v>12</c:v>
                      </c:pt>
                      <c:pt idx="1938">
                        <c:v>13</c:v>
                      </c:pt>
                      <c:pt idx="1939">
                        <c:v>14</c:v>
                      </c:pt>
                      <c:pt idx="1940">
                        <c:v>15</c:v>
                      </c:pt>
                      <c:pt idx="1941">
                        <c:v>16</c:v>
                      </c:pt>
                      <c:pt idx="1942">
                        <c:v>17</c:v>
                      </c:pt>
                      <c:pt idx="1943">
                        <c:v>18</c:v>
                      </c:pt>
                      <c:pt idx="1944">
                        <c:v>19</c:v>
                      </c:pt>
                      <c:pt idx="1945">
                        <c:v>20</c:v>
                      </c:pt>
                      <c:pt idx="1946">
                        <c:v>21</c:v>
                      </c:pt>
                      <c:pt idx="1947">
                        <c:v>22</c:v>
                      </c:pt>
                      <c:pt idx="1948">
                        <c:v>23</c:v>
                      </c:pt>
                      <c:pt idx="1949">
                        <c:v>24</c:v>
                      </c:pt>
                      <c:pt idx="1950">
                        <c:v>0</c:v>
                      </c:pt>
                      <c:pt idx="1951">
                        <c:v>1</c:v>
                      </c:pt>
                      <c:pt idx="1952">
                        <c:v>2</c:v>
                      </c:pt>
                      <c:pt idx="1953">
                        <c:v>3</c:v>
                      </c:pt>
                      <c:pt idx="1954">
                        <c:v>4</c:v>
                      </c:pt>
                      <c:pt idx="1955">
                        <c:v>5</c:v>
                      </c:pt>
                      <c:pt idx="1956">
                        <c:v>6</c:v>
                      </c:pt>
                      <c:pt idx="1957">
                        <c:v>7</c:v>
                      </c:pt>
                      <c:pt idx="1958">
                        <c:v>8</c:v>
                      </c:pt>
                      <c:pt idx="1959">
                        <c:v>9</c:v>
                      </c:pt>
                      <c:pt idx="1960">
                        <c:v>10</c:v>
                      </c:pt>
                      <c:pt idx="1961">
                        <c:v>11</c:v>
                      </c:pt>
                      <c:pt idx="1962">
                        <c:v>12</c:v>
                      </c:pt>
                      <c:pt idx="1963">
                        <c:v>13</c:v>
                      </c:pt>
                      <c:pt idx="1964">
                        <c:v>14</c:v>
                      </c:pt>
                      <c:pt idx="1965">
                        <c:v>15</c:v>
                      </c:pt>
                      <c:pt idx="1966">
                        <c:v>16</c:v>
                      </c:pt>
                      <c:pt idx="1967">
                        <c:v>17</c:v>
                      </c:pt>
                      <c:pt idx="1968">
                        <c:v>18</c:v>
                      </c:pt>
                      <c:pt idx="1969">
                        <c:v>19</c:v>
                      </c:pt>
                      <c:pt idx="1970">
                        <c:v>20</c:v>
                      </c:pt>
                      <c:pt idx="1971">
                        <c:v>21</c:v>
                      </c:pt>
                      <c:pt idx="1972">
                        <c:v>22</c:v>
                      </c:pt>
                      <c:pt idx="1973">
                        <c:v>23</c:v>
                      </c:pt>
                      <c:pt idx="1974">
                        <c:v>24</c:v>
                      </c:pt>
                      <c:pt idx="1975">
                        <c:v>0</c:v>
                      </c:pt>
                      <c:pt idx="1976">
                        <c:v>1</c:v>
                      </c:pt>
                      <c:pt idx="1977">
                        <c:v>2</c:v>
                      </c:pt>
                      <c:pt idx="1978">
                        <c:v>3</c:v>
                      </c:pt>
                      <c:pt idx="1979">
                        <c:v>4</c:v>
                      </c:pt>
                      <c:pt idx="1980">
                        <c:v>5</c:v>
                      </c:pt>
                      <c:pt idx="1981">
                        <c:v>6</c:v>
                      </c:pt>
                      <c:pt idx="1982">
                        <c:v>7</c:v>
                      </c:pt>
                      <c:pt idx="1983">
                        <c:v>8</c:v>
                      </c:pt>
                      <c:pt idx="1984">
                        <c:v>9</c:v>
                      </c:pt>
                      <c:pt idx="1985">
                        <c:v>10</c:v>
                      </c:pt>
                      <c:pt idx="1986">
                        <c:v>11</c:v>
                      </c:pt>
                      <c:pt idx="1987">
                        <c:v>12</c:v>
                      </c:pt>
                      <c:pt idx="1988">
                        <c:v>13</c:v>
                      </c:pt>
                      <c:pt idx="1989">
                        <c:v>14</c:v>
                      </c:pt>
                      <c:pt idx="1990">
                        <c:v>15</c:v>
                      </c:pt>
                      <c:pt idx="1991">
                        <c:v>16</c:v>
                      </c:pt>
                      <c:pt idx="1992">
                        <c:v>17</c:v>
                      </c:pt>
                      <c:pt idx="1993">
                        <c:v>18</c:v>
                      </c:pt>
                      <c:pt idx="1994">
                        <c:v>19</c:v>
                      </c:pt>
                      <c:pt idx="1995">
                        <c:v>20</c:v>
                      </c:pt>
                      <c:pt idx="1996">
                        <c:v>21</c:v>
                      </c:pt>
                      <c:pt idx="1997">
                        <c:v>22</c:v>
                      </c:pt>
                      <c:pt idx="1998">
                        <c:v>23</c:v>
                      </c:pt>
                      <c:pt idx="1999">
                        <c:v>24</c:v>
                      </c:pt>
                      <c:pt idx="2000">
                        <c:v>0</c:v>
                      </c:pt>
                      <c:pt idx="2001">
                        <c:v>1</c:v>
                      </c:pt>
                      <c:pt idx="2002">
                        <c:v>2</c:v>
                      </c:pt>
                      <c:pt idx="2003">
                        <c:v>3</c:v>
                      </c:pt>
                      <c:pt idx="2004">
                        <c:v>4</c:v>
                      </c:pt>
                      <c:pt idx="2005">
                        <c:v>5</c:v>
                      </c:pt>
                      <c:pt idx="2006">
                        <c:v>6</c:v>
                      </c:pt>
                      <c:pt idx="2007">
                        <c:v>7</c:v>
                      </c:pt>
                      <c:pt idx="2008">
                        <c:v>8</c:v>
                      </c:pt>
                      <c:pt idx="2009">
                        <c:v>9</c:v>
                      </c:pt>
                      <c:pt idx="2010">
                        <c:v>10</c:v>
                      </c:pt>
                      <c:pt idx="2011">
                        <c:v>11</c:v>
                      </c:pt>
                      <c:pt idx="2012">
                        <c:v>12</c:v>
                      </c:pt>
                      <c:pt idx="2013">
                        <c:v>13</c:v>
                      </c:pt>
                      <c:pt idx="2014">
                        <c:v>14</c:v>
                      </c:pt>
                      <c:pt idx="2015">
                        <c:v>15</c:v>
                      </c:pt>
                      <c:pt idx="2016">
                        <c:v>16</c:v>
                      </c:pt>
                      <c:pt idx="2017">
                        <c:v>17</c:v>
                      </c:pt>
                      <c:pt idx="2018">
                        <c:v>18</c:v>
                      </c:pt>
                      <c:pt idx="2019">
                        <c:v>19</c:v>
                      </c:pt>
                      <c:pt idx="2020">
                        <c:v>20</c:v>
                      </c:pt>
                      <c:pt idx="2021">
                        <c:v>21</c:v>
                      </c:pt>
                      <c:pt idx="2022">
                        <c:v>22</c:v>
                      </c:pt>
                      <c:pt idx="2023">
                        <c:v>23</c:v>
                      </c:pt>
                      <c:pt idx="2024">
                        <c:v>24</c:v>
                      </c:pt>
                      <c:pt idx="2025">
                        <c:v>0</c:v>
                      </c:pt>
                      <c:pt idx="2026">
                        <c:v>1</c:v>
                      </c:pt>
                      <c:pt idx="2027">
                        <c:v>2</c:v>
                      </c:pt>
                      <c:pt idx="2028">
                        <c:v>3</c:v>
                      </c:pt>
                      <c:pt idx="2029">
                        <c:v>4</c:v>
                      </c:pt>
                      <c:pt idx="2030">
                        <c:v>5</c:v>
                      </c:pt>
                      <c:pt idx="2031">
                        <c:v>6</c:v>
                      </c:pt>
                      <c:pt idx="2032">
                        <c:v>7</c:v>
                      </c:pt>
                      <c:pt idx="2033">
                        <c:v>8</c:v>
                      </c:pt>
                      <c:pt idx="2034">
                        <c:v>9</c:v>
                      </c:pt>
                      <c:pt idx="2035">
                        <c:v>10</c:v>
                      </c:pt>
                      <c:pt idx="2036">
                        <c:v>11</c:v>
                      </c:pt>
                      <c:pt idx="2037">
                        <c:v>12</c:v>
                      </c:pt>
                      <c:pt idx="2038">
                        <c:v>13</c:v>
                      </c:pt>
                      <c:pt idx="2039">
                        <c:v>14</c:v>
                      </c:pt>
                      <c:pt idx="2040">
                        <c:v>15</c:v>
                      </c:pt>
                      <c:pt idx="2041">
                        <c:v>16</c:v>
                      </c:pt>
                      <c:pt idx="2042">
                        <c:v>17</c:v>
                      </c:pt>
                      <c:pt idx="2043">
                        <c:v>18</c:v>
                      </c:pt>
                      <c:pt idx="2044">
                        <c:v>19</c:v>
                      </c:pt>
                      <c:pt idx="2045">
                        <c:v>20</c:v>
                      </c:pt>
                      <c:pt idx="2046">
                        <c:v>21</c:v>
                      </c:pt>
                      <c:pt idx="2047">
                        <c:v>22</c:v>
                      </c:pt>
                      <c:pt idx="2048">
                        <c:v>23</c:v>
                      </c:pt>
                      <c:pt idx="2049">
                        <c:v>24</c:v>
                      </c:pt>
                      <c:pt idx="2050">
                        <c:v>0</c:v>
                      </c:pt>
                      <c:pt idx="2051">
                        <c:v>1</c:v>
                      </c:pt>
                      <c:pt idx="2052">
                        <c:v>2</c:v>
                      </c:pt>
                      <c:pt idx="2053">
                        <c:v>3</c:v>
                      </c:pt>
                      <c:pt idx="2054">
                        <c:v>4</c:v>
                      </c:pt>
                      <c:pt idx="2055">
                        <c:v>5</c:v>
                      </c:pt>
                      <c:pt idx="2056">
                        <c:v>6</c:v>
                      </c:pt>
                      <c:pt idx="2057">
                        <c:v>7</c:v>
                      </c:pt>
                      <c:pt idx="2058">
                        <c:v>8</c:v>
                      </c:pt>
                      <c:pt idx="2059">
                        <c:v>9</c:v>
                      </c:pt>
                      <c:pt idx="2060">
                        <c:v>10</c:v>
                      </c:pt>
                      <c:pt idx="2061">
                        <c:v>11</c:v>
                      </c:pt>
                      <c:pt idx="2062">
                        <c:v>12</c:v>
                      </c:pt>
                      <c:pt idx="2063">
                        <c:v>13</c:v>
                      </c:pt>
                      <c:pt idx="2064">
                        <c:v>14</c:v>
                      </c:pt>
                      <c:pt idx="2065">
                        <c:v>15</c:v>
                      </c:pt>
                      <c:pt idx="2066">
                        <c:v>16</c:v>
                      </c:pt>
                      <c:pt idx="2067">
                        <c:v>17</c:v>
                      </c:pt>
                      <c:pt idx="2068">
                        <c:v>18</c:v>
                      </c:pt>
                      <c:pt idx="2069">
                        <c:v>19</c:v>
                      </c:pt>
                      <c:pt idx="2070">
                        <c:v>20</c:v>
                      </c:pt>
                      <c:pt idx="2071">
                        <c:v>21</c:v>
                      </c:pt>
                      <c:pt idx="2072">
                        <c:v>22</c:v>
                      </c:pt>
                      <c:pt idx="2073">
                        <c:v>23</c:v>
                      </c:pt>
                      <c:pt idx="2074">
                        <c:v>24</c:v>
                      </c:pt>
                      <c:pt idx="2075">
                        <c:v>0</c:v>
                      </c:pt>
                      <c:pt idx="2076">
                        <c:v>1</c:v>
                      </c:pt>
                      <c:pt idx="2077">
                        <c:v>2</c:v>
                      </c:pt>
                      <c:pt idx="2078">
                        <c:v>3</c:v>
                      </c:pt>
                      <c:pt idx="2079">
                        <c:v>4</c:v>
                      </c:pt>
                      <c:pt idx="2080">
                        <c:v>5</c:v>
                      </c:pt>
                      <c:pt idx="2081">
                        <c:v>6</c:v>
                      </c:pt>
                      <c:pt idx="2082">
                        <c:v>7</c:v>
                      </c:pt>
                      <c:pt idx="2083">
                        <c:v>8</c:v>
                      </c:pt>
                      <c:pt idx="2084">
                        <c:v>9</c:v>
                      </c:pt>
                      <c:pt idx="2085">
                        <c:v>10</c:v>
                      </c:pt>
                      <c:pt idx="2086">
                        <c:v>11</c:v>
                      </c:pt>
                      <c:pt idx="2087">
                        <c:v>12</c:v>
                      </c:pt>
                      <c:pt idx="2088">
                        <c:v>13</c:v>
                      </c:pt>
                      <c:pt idx="2089">
                        <c:v>14</c:v>
                      </c:pt>
                      <c:pt idx="2090">
                        <c:v>15</c:v>
                      </c:pt>
                      <c:pt idx="2091">
                        <c:v>16</c:v>
                      </c:pt>
                      <c:pt idx="2092">
                        <c:v>17</c:v>
                      </c:pt>
                      <c:pt idx="2093">
                        <c:v>18</c:v>
                      </c:pt>
                      <c:pt idx="2094">
                        <c:v>19</c:v>
                      </c:pt>
                      <c:pt idx="2095">
                        <c:v>20</c:v>
                      </c:pt>
                      <c:pt idx="2096">
                        <c:v>21</c:v>
                      </c:pt>
                      <c:pt idx="2097">
                        <c:v>22</c:v>
                      </c:pt>
                      <c:pt idx="2098">
                        <c:v>23</c:v>
                      </c:pt>
                      <c:pt idx="2099">
                        <c:v>24</c:v>
                      </c:pt>
                      <c:pt idx="2100">
                        <c:v>0</c:v>
                      </c:pt>
                      <c:pt idx="2101">
                        <c:v>1</c:v>
                      </c:pt>
                      <c:pt idx="2102">
                        <c:v>2</c:v>
                      </c:pt>
                      <c:pt idx="2103">
                        <c:v>3</c:v>
                      </c:pt>
                      <c:pt idx="2104">
                        <c:v>4</c:v>
                      </c:pt>
                      <c:pt idx="2105">
                        <c:v>5</c:v>
                      </c:pt>
                      <c:pt idx="2106">
                        <c:v>6</c:v>
                      </c:pt>
                      <c:pt idx="2107">
                        <c:v>7</c:v>
                      </c:pt>
                      <c:pt idx="2108">
                        <c:v>8</c:v>
                      </c:pt>
                      <c:pt idx="2109">
                        <c:v>9</c:v>
                      </c:pt>
                      <c:pt idx="2110">
                        <c:v>10</c:v>
                      </c:pt>
                      <c:pt idx="2111">
                        <c:v>11</c:v>
                      </c:pt>
                      <c:pt idx="2112">
                        <c:v>12</c:v>
                      </c:pt>
                      <c:pt idx="2113">
                        <c:v>13</c:v>
                      </c:pt>
                      <c:pt idx="2114">
                        <c:v>14</c:v>
                      </c:pt>
                      <c:pt idx="2115">
                        <c:v>15</c:v>
                      </c:pt>
                      <c:pt idx="2116">
                        <c:v>16</c:v>
                      </c:pt>
                      <c:pt idx="2117">
                        <c:v>17</c:v>
                      </c:pt>
                      <c:pt idx="2118">
                        <c:v>18</c:v>
                      </c:pt>
                      <c:pt idx="2119">
                        <c:v>19</c:v>
                      </c:pt>
                      <c:pt idx="2120">
                        <c:v>20</c:v>
                      </c:pt>
                      <c:pt idx="2121">
                        <c:v>21</c:v>
                      </c:pt>
                      <c:pt idx="2122">
                        <c:v>22</c:v>
                      </c:pt>
                      <c:pt idx="2123">
                        <c:v>23</c:v>
                      </c:pt>
                      <c:pt idx="2124">
                        <c:v>24</c:v>
                      </c:pt>
                      <c:pt idx="2125">
                        <c:v>0</c:v>
                      </c:pt>
                      <c:pt idx="2126">
                        <c:v>1</c:v>
                      </c:pt>
                      <c:pt idx="2127">
                        <c:v>2</c:v>
                      </c:pt>
                      <c:pt idx="2128">
                        <c:v>3</c:v>
                      </c:pt>
                      <c:pt idx="2129">
                        <c:v>4</c:v>
                      </c:pt>
                      <c:pt idx="2130">
                        <c:v>5</c:v>
                      </c:pt>
                      <c:pt idx="2131">
                        <c:v>6</c:v>
                      </c:pt>
                      <c:pt idx="2132">
                        <c:v>7</c:v>
                      </c:pt>
                      <c:pt idx="2133">
                        <c:v>8</c:v>
                      </c:pt>
                      <c:pt idx="2134">
                        <c:v>9</c:v>
                      </c:pt>
                      <c:pt idx="2135">
                        <c:v>10</c:v>
                      </c:pt>
                      <c:pt idx="2136">
                        <c:v>11</c:v>
                      </c:pt>
                      <c:pt idx="2137">
                        <c:v>12</c:v>
                      </c:pt>
                      <c:pt idx="2138">
                        <c:v>13</c:v>
                      </c:pt>
                      <c:pt idx="2139">
                        <c:v>14</c:v>
                      </c:pt>
                      <c:pt idx="2140">
                        <c:v>15</c:v>
                      </c:pt>
                      <c:pt idx="2141">
                        <c:v>16</c:v>
                      </c:pt>
                      <c:pt idx="2142">
                        <c:v>17</c:v>
                      </c:pt>
                      <c:pt idx="2143">
                        <c:v>18</c:v>
                      </c:pt>
                      <c:pt idx="2144">
                        <c:v>19</c:v>
                      </c:pt>
                      <c:pt idx="2145">
                        <c:v>20</c:v>
                      </c:pt>
                      <c:pt idx="2146">
                        <c:v>21</c:v>
                      </c:pt>
                      <c:pt idx="2147">
                        <c:v>22</c:v>
                      </c:pt>
                      <c:pt idx="2148">
                        <c:v>23</c:v>
                      </c:pt>
                      <c:pt idx="2149">
                        <c:v>24</c:v>
                      </c:pt>
                      <c:pt idx="2150">
                        <c:v>0</c:v>
                      </c:pt>
                      <c:pt idx="2151">
                        <c:v>1</c:v>
                      </c:pt>
                      <c:pt idx="2152">
                        <c:v>2</c:v>
                      </c:pt>
                      <c:pt idx="2153">
                        <c:v>3</c:v>
                      </c:pt>
                      <c:pt idx="2154">
                        <c:v>4</c:v>
                      </c:pt>
                      <c:pt idx="2155">
                        <c:v>5</c:v>
                      </c:pt>
                      <c:pt idx="2156">
                        <c:v>6</c:v>
                      </c:pt>
                      <c:pt idx="2157">
                        <c:v>7</c:v>
                      </c:pt>
                      <c:pt idx="2158">
                        <c:v>8</c:v>
                      </c:pt>
                      <c:pt idx="2159">
                        <c:v>9</c:v>
                      </c:pt>
                      <c:pt idx="2160">
                        <c:v>10</c:v>
                      </c:pt>
                      <c:pt idx="2161">
                        <c:v>11</c:v>
                      </c:pt>
                      <c:pt idx="2162">
                        <c:v>12</c:v>
                      </c:pt>
                      <c:pt idx="2163">
                        <c:v>13</c:v>
                      </c:pt>
                      <c:pt idx="2164">
                        <c:v>14</c:v>
                      </c:pt>
                      <c:pt idx="2165">
                        <c:v>15</c:v>
                      </c:pt>
                      <c:pt idx="2166">
                        <c:v>16</c:v>
                      </c:pt>
                      <c:pt idx="2167">
                        <c:v>17</c:v>
                      </c:pt>
                      <c:pt idx="2168">
                        <c:v>18</c:v>
                      </c:pt>
                      <c:pt idx="2169">
                        <c:v>19</c:v>
                      </c:pt>
                      <c:pt idx="2170">
                        <c:v>20</c:v>
                      </c:pt>
                      <c:pt idx="2171">
                        <c:v>21</c:v>
                      </c:pt>
                      <c:pt idx="2172">
                        <c:v>22</c:v>
                      </c:pt>
                      <c:pt idx="2173">
                        <c:v>23</c:v>
                      </c:pt>
                      <c:pt idx="2174">
                        <c:v>24</c:v>
                      </c:pt>
                      <c:pt idx="2175">
                        <c:v>0</c:v>
                      </c:pt>
                      <c:pt idx="2176">
                        <c:v>1</c:v>
                      </c:pt>
                      <c:pt idx="2177">
                        <c:v>2</c:v>
                      </c:pt>
                      <c:pt idx="2178">
                        <c:v>3</c:v>
                      </c:pt>
                      <c:pt idx="2179">
                        <c:v>4</c:v>
                      </c:pt>
                      <c:pt idx="2180">
                        <c:v>5</c:v>
                      </c:pt>
                      <c:pt idx="2181">
                        <c:v>6</c:v>
                      </c:pt>
                      <c:pt idx="2182">
                        <c:v>7</c:v>
                      </c:pt>
                      <c:pt idx="2183">
                        <c:v>8</c:v>
                      </c:pt>
                      <c:pt idx="2184">
                        <c:v>9</c:v>
                      </c:pt>
                      <c:pt idx="2185">
                        <c:v>10</c:v>
                      </c:pt>
                      <c:pt idx="2186">
                        <c:v>11</c:v>
                      </c:pt>
                      <c:pt idx="2187">
                        <c:v>12</c:v>
                      </c:pt>
                      <c:pt idx="2188">
                        <c:v>13</c:v>
                      </c:pt>
                      <c:pt idx="2189">
                        <c:v>14</c:v>
                      </c:pt>
                      <c:pt idx="2190">
                        <c:v>15</c:v>
                      </c:pt>
                      <c:pt idx="2191">
                        <c:v>16</c:v>
                      </c:pt>
                      <c:pt idx="2192">
                        <c:v>17</c:v>
                      </c:pt>
                      <c:pt idx="2193">
                        <c:v>18</c:v>
                      </c:pt>
                      <c:pt idx="2194">
                        <c:v>19</c:v>
                      </c:pt>
                      <c:pt idx="2195">
                        <c:v>20</c:v>
                      </c:pt>
                      <c:pt idx="2196">
                        <c:v>21</c:v>
                      </c:pt>
                      <c:pt idx="2197">
                        <c:v>22</c:v>
                      </c:pt>
                      <c:pt idx="2198">
                        <c:v>23</c:v>
                      </c:pt>
                      <c:pt idx="2199">
                        <c:v>24</c:v>
                      </c:pt>
                      <c:pt idx="2200">
                        <c:v>0</c:v>
                      </c:pt>
                      <c:pt idx="2201">
                        <c:v>1</c:v>
                      </c:pt>
                      <c:pt idx="2202">
                        <c:v>2</c:v>
                      </c:pt>
                      <c:pt idx="2203">
                        <c:v>3</c:v>
                      </c:pt>
                      <c:pt idx="2204">
                        <c:v>4</c:v>
                      </c:pt>
                      <c:pt idx="2205">
                        <c:v>5</c:v>
                      </c:pt>
                      <c:pt idx="2206">
                        <c:v>6</c:v>
                      </c:pt>
                      <c:pt idx="2207">
                        <c:v>7</c:v>
                      </c:pt>
                      <c:pt idx="2208">
                        <c:v>8</c:v>
                      </c:pt>
                      <c:pt idx="2209">
                        <c:v>9</c:v>
                      </c:pt>
                      <c:pt idx="2210">
                        <c:v>10</c:v>
                      </c:pt>
                      <c:pt idx="2211">
                        <c:v>11</c:v>
                      </c:pt>
                      <c:pt idx="2212">
                        <c:v>12</c:v>
                      </c:pt>
                      <c:pt idx="2213">
                        <c:v>13</c:v>
                      </c:pt>
                      <c:pt idx="2214">
                        <c:v>14</c:v>
                      </c:pt>
                      <c:pt idx="2215">
                        <c:v>15</c:v>
                      </c:pt>
                      <c:pt idx="2216">
                        <c:v>16</c:v>
                      </c:pt>
                      <c:pt idx="2217">
                        <c:v>17</c:v>
                      </c:pt>
                      <c:pt idx="2218">
                        <c:v>18</c:v>
                      </c:pt>
                      <c:pt idx="2219">
                        <c:v>19</c:v>
                      </c:pt>
                      <c:pt idx="2220">
                        <c:v>20</c:v>
                      </c:pt>
                      <c:pt idx="2221">
                        <c:v>21</c:v>
                      </c:pt>
                      <c:pt idx="2222">
                        <c:v>22</c:v>
                      </c:pt>
                      <c:pt idx="2223">
                        <c:v>23</c:v>
                      </c:pt>
                      <c:pt idx="2224">
                        <c:v>24</c:v>
                      </c:pt>
                      <c:pt idx="2225">
                        <c:v>0</c:v>
                      </c:pt>
                      <c:pt idx="2226">
                        <c:v>1</c:v>
                      </c:pt>
                      <c:pt idx="2227">
                        <c:v>2</c:v>
                      </c:pt>
                      <c:pt idx="2228">
                        <c:v>3</c:v>
                      </c:pt>
                      <c:pt idx="2229">
                        <c:v>4</c:v>
                      </c:pt>
                      <c:pt idx="2230">
                        <c:v>5</c:v>
                      </c:pt>
                      <c:pt idx="2231">
                        <c:v>6</c:v>
                      </c:pt>
                      <c:pt idx="2232">
                        <c:v>7</c:v>
                      </c:pt>
                      <c:pt idx="2233">
                        <c:v>8</c:v>
                      </c:pt>
                      <c:pt idx="2234">
                        <c:v>9</c:v>
                      </c:pt>
                      <c:pt idx="2235">
                        <c:v>10</c:v>
                      </c:pt>
                      <c:pt idx="2236">
                        <c:v>11</c:v>
                      </c:pt>
                      <c:pt idx="2237">
                        <c:v>12</c:v>
                      </c:pt>
                      <c:pt idx="2238">
                        <c:v>13</c:v>
                      </c:pt>
                      <c:pt idx="2239">
                        <c:v>14</c:v>
                      </c:pt>
                      <c:pt idx="2240">
                        <c:v>15</c:v>
                      </c:pt>
                      <c:pt idx="2241">
                        <c:v>16</c:v>
                      </c:pt>
                      <c:pt idx="2242">
                        <c:v>17</c:v>
                      </c:pt>
                      <c:pt idx="2243">
                        <c:v>18</c:v>
                      </c:pt>
                      <c:pt idx="2244">
                        <c:v>19</c:v>
                      </c:pt>
                      <c:pt idx="2245">
                        <c:v>20</c:v>
                      </c:pt>
                      <c:pt idx="2246">
                        <c:v>21</c:v>
                      </c:pt>
                      <c:pt idx="2247">
                        <c:v>22</c:v>
                      </c:pt>
                      <c:pt idx="2248">
                        <c:v>23</c:v>
                      </c:pt>
                      <c:pt idx="2249">
                        <c:v>24</c:v>
                      </c:pt>
                      <c:pt idx="2250">
                        <c:v>0</c:v>
                      </c:pt>
                      <c:pt idx="2251">
                        <c:v>1</c:v>
                      </c:pt>
                      <c:pt idx="2252">
                        <c:v>2</c:v>
                      </c:pt>
                      <c:pt idx="2253">
                        <c:v>3</c:v>
                      </c:pt>
                      <c:pt idx="2254">
                        <c:v>4</c:v>
                      </c:pt>
                      <c:pt idx="2255">
                        <c:v>5</c:v>
                      </c:pt>
                      <c:pt idx="2256">
                        <c:v>6</c:v>
                      </c:pt>
                      <c:pt idx="2257">
                        <c:v>7</c:v>
                      </c:pt>
                      <c:pt idx="2258">
                        <c:v>8</c:v>
                      </c:pt>
                      <c:pt idx="2259">
                        <c:v>9</c:v>
                      </c:pt>
                      <c:pt idx="2260">
                        <c:v>10</c:v>
                      </c:pt>
                      <c:pt idx="2261">
                        <c:v>11</c:v>
                      </c:pt>
                      <c:pt idx="2262">
                        <c:v>12</c:v>
                      </c:pt>
                      <c:pt idx="2263">
                        <c:v>13</c:v>
                      </c:pt>
                      <c:pt idx="2264">
                        <c:v>14</c:v>
                      </c:pt>
                      <c:pt idx="2265">
                        <c:v>15</c:v>
                      </c:pt>
                      <c:pt idx="2266">
                        <c:v>16</c:v>
                      </c:pt>
                      <c:pt idx="2267">
                        <c:v>17</c:v>
                      </c:pt>
                      <c:pt idx="2268">
                        <c:v>18</c:v>
                      </c:pt>
                      <c:pt idx="2269">
                        <c:v>19</c:v>
                      </c:pt>
                      <c:pt idx="2270">
                        <c:v>20</c:v>
                      </c:pt>
                      <c:pt idx="2271">
                        <c:v>21</c:v>
                      </c:pt>
                      <c:pt idx="2272">
                        <c:v>22</c:v>
                      </c:pt>
                      <c:pt idx="2273">
                        <c:v>23</c:v>
                      </c:pt>
                      <c:pt idx="2274">
                        <c:v>24</c:v>
                      </c:pt>
                      <c:pt idx="2275">
                        <c:v>0</c:v>
                      </c:pt>
                      <c:pt idx="2276">
                        <c:v>1</c:v>
                      </c:pt>
                      <c:pt idx="2277">
                        <c:v>2</c:v>
                      </c:pt>
                      <c:pt idx="2278">
                        <c:v>3</c:v>
                      </c:pt>
                      <c:pt idx="2279">
                        <c:v>4</c:v>
                      </c:pt>
                      <c:pt idx="2280">
                        <c:v>5</c:v>
                      </c:pt>
                      <c:pt idx="2281">
                        <c:v>6</c:v>
                      </c:pt>
                      <c:pt idx="2282">
                        <c:v>7</c:v>
                      </c:pt>
                      <c:pt idx="2283">
                        <c:v>8</c:v>
                      </c:pt>
                      <c:pt idx="2284">
                        <c:v>9</c:v>
                      </c:pt>
                      <c:pt idx="2285">
                        <c:v>10</c:v>
                      </c:pt>
                      <c:pt idx="2286">
                        <c:v>11</c:v>
                      </c:pt>
                      <c:pt idx="2287">
                        <c:v>12</c:v>
                      </c:pt>
                      <c:pt idx="2288">
                        <c:v>13</c:v>
                      </c:pt>
                      <c:pt idx="2289">
                        <c:v>14</c:v>
                      </c:pt>
                      <c:pt idx="2290">
                        <c:v>15</c:v>
                      </c:pt>
                      <c:pt idx="2291">
                        <c:v>16</c:v>
                      </c:pt>
                      <c:pt idx="2292">
                        <c:v>17</c:v>
                      </c:pt>
                      <c:pt idx="2293">
                        <c:v>18</c:v>
                      </c:pt>
                      <c:pt idx="2294">
                        <c:v>19</c:v>
                      </c:pt>
                      <c:pt idx="2295">
                        <c:v>20</c:v>
                      </c:pt>
                      <c:pt idx="2296">
                        <c:v>21</c:v>
                      </c:pt>
                      <c:pt idx="2297">
                        <c:v>22</c:v>
                      </c:pt>
                      <c:pt idx="2298">
                        <c:v>23</c:v>
                      </c:pt>
                      <c:pt idx="2299">
                        <c:v>24</c:v>
                      </c:pt>
                      <c:pt idx="2300">
                        <c:v>0</c:v>
                      </c:pt>
                      <c:pt idx="2301">
                        <c:v>1</c:v>
                      </c:pt>
                      <c:pt idx="2302">
                        <c:v>2</c:v>
                      </c:pt>
                      <c:pt idx="2303">
                        <c:v>3</c:v>
                      </c:pt>
                      <c:pt idx="2304">
                        <c:v>4</c:v>
                      </c:pt>
                      <c:pt idx="2305">
                        <c:v>5</c:v>
                      </c:pt>
                      <c:pt idx="2306">
                        <c:v>6</c:v>
                      </c:pt>
                      <c:pt idx="2307">
                        <c:v>7</c:v>
                      </c:pt>
                      <c:pt idx="2308">
                        <c:v>8</c:v>
                      </c:pt>
                      <c:pt idx="2309">
                        <c:v>9</c:v>
                      </c:pt>
                      <c:pt idx="2310">
                        <c:v>10</c:v>
                      </c:pt>
                      <c:pt idx="2311">
                        <c:v>11</c:v>
                      </c:pt>
                      <c:pt idx="2312">
                        <c:v>12</c:v>
                      </c:pt>
                      <c:pt idx="2313">
                        <c:v>13</c:v>
                      </c:pt>
                      <c:pt idx="2314">
                        <c:v>14</c:v>
                      </c:pt>
                      <c:pt idx="2315">
                        <c:v>15</c:v>
                      </c:pt>
                      <c:pt idx="2316">
                        <c:v>16</c:v>
                      </c:pt>
                      <c:pt idx="2317">
                        <c:v>17</c:v>
                      </c:pt>
                      <c:pt idx="2318">
                        <c:v>18</c:v>
                      </c:pt>
                      <c:pt idx="2319">
                        <c:v>19</c:v>
                      </c:pt>
                      <c:pt idx="2320">
                        <c:v>20</c:v>
                      </c:pt>
                      <c:pt idx="2321">
                        <c:v>21</c:v>
                      </c:pt>
                      <c:pt idx="2322">
                        <c:v>22</c:v>
                      </c:pt>
                      <c:pt idx="2323">
                        <c:v>23</c:v>
                      </c:pt>
                      <c:pt idx="2324">
                        <c:v>24</c:v>
                      </c:pt>
                      <c:pt idx="2325">
                        <c:v>0</c:v>
                      </c:pt>
                      <c:pt idx="2326">
                        <c:v>1</c:v>
                      </c:pt>
                      <c:pt idx="2327">
                        <c:v>2</c:v>
                      </c:pt>
                      <c:pt idx="2328">
                        <c:v>3</c:v>
                      </c:pt>
                      <c:pt idx="2329">
                        <c:v>4</c:v>
                      </c:pt>
                      <c:pt idx="2330">
                        <c:v>5</c:v>
                      </c:pt>
                      <c:pt idx="2331">
                        <c:v>6</c:v>
                      </c:pt>
                      <c:pt idx="2332">
                        <c:v>7</c:v>
                      </c:pt>
                      <c:pt idx="2333">
                        <c:v>8</c:v>
                      </c:pt>
                      <c:pt idx="2334">
                        <c:v>9</c:v>
                      </c:pt>
                      <c:pt idx="2335">
                        <c:v>10</c:v>
                      </c:pt>
                      <c:pt idx="2336">
                        <c:v>11</c:v>
                      </c:pt>
                      <c:pt idx="2337">
                        <c:v>12</c:v>
                      </c:pt>
                      <c:pt idx="2338">
                        <c:v>13</c:v>
                      </c:pt>
                      <c:pt idx="2339">
                        <c:v>14</c:v>
                      </c:pt>
                      <c:pt idx="2340">
                        <c:v>15</c:v>
                      </c:pt>
                      <c:pt idx="2341">
                        <c:v>16</c:v>
                      </c:pt>
                      <c:pt idx="2342">
                        <c:v>17</c:v>
                      </c:pt>
                      <c:pt idx="2343">
                        <c:v>18</c:v>
                      </c:pt>
                      <c:pt idx="2344">
                        <c:v>19</c:v>
                      </c:pt>
                      <c:pt idx="2345">
                        <c:v>20</c:v>
                      </c:pt>
                      <c:pt idx="2346">
                        <c:v>21</c:v>
                      </c:pt>
                      <c:pt idx="2347">
                        <c:v>22</c:v>
                      </c:pt>
                      <c:pt idx="2348">
                        <c:v>23</c:v>
                      </c:pt>
                      <c:pt idx="2349">
                        <c:v>24</c:v>
                      </c:pt>
                      <c:pt idx="2350">
                        <c:v>0</c:v>
                      </c:pt>
                      <c:pt idx="2351">
                        <c:v>1</c:v>
                      </c:pt>
                      <c:pt idx="2352">
                        <c:v>2</c:v>
                      </c:pt>
                      <c:pt idx="2353">
                        <c:v>3</c:v>
                      </c:pt>
                      <c:pt idx="2354">
                        <c:v>4</c:v>
                      </c:pt>
                      <c:pt idx="2355">
                        <c:v>5</c:v>
                      </c:pt>
                      <c:pt idx="2356">
                        <c:v>6</c:v>
                      </c:pt>
                      <c:pt idx="2357">
                        <c:v>7</c:v>
                      </c:pt>
                      <c:pt idx="2358">
                        <c:v>8</c:v>
                      </c:pt>
                      <c:pt idx="2359">
                        <c:v>9</c:v>
                      </c:pt>
                      <c:pt idx="2360">
                        <c:v>10</c:v>
                      </c:pt>
                      <c:pt idx="2361">
                        <c:v>11</c:v>
                      </c:pt>
                      <c:pt idx="2362">
                        <c:v>12</c:v>
                      </c:pt>
                      <c:pt idx="2363">
                        <c:v>13</c:v>
                      </c:pt>
                      <c:pt idx="2364">
                        <c:v>14</c:v>
                      </c:pt>
                      <c:pt idx="2365">
                        <c:v>15</c:v>
                      </c:pt>
                      <c:pt idx="2366">
                        <c:v>16</c:v>
                      </c:pt>
                      <c:pt idx="2367">
                        <c:v>17</c:v>
                      </c:pt>
                      <c:pt idx="2368">
                        <c:v>18</c:v>
                      </c:pt>
                      <c:pt idx="2369">
                        <c:v>19</c:v>
                      </c:pt>
                      <c:pt idx="2370">
                        <c:v>20</c:v>
                      </c:pt>
                      <c:pt idx="2371">
                        <c:v>21</c:v>
                      </c:pt>
                      <c:pt idx="2372">
                        <c:v>22</c:v>
                      </c:pt>
                      <c:pt idx="2373">
                        <c:v>23</c:v>
                      </c:pt>
                      <c:pt idx="2374">
                        <c:v>24</c:v>
                      </c:pt>
                      <c:pt idx="2375">
                        <c:v>0</c:v>
                      </c:pt>
                      <c:pt idx="2376">
                        <c:v>1</c:v>
                      </c:pt>
                      <c:pt idx="2377">
                        <c:v>2</c:v>
                      </c:pt>
                      <c:pt idx="2378">
                        <c:v>3</c:v>
                      </c:pt>
                      <c:pt idx="2379">
                        <c:v>4</c:v>
                      </c:pt>
                      <c:pt idx="2380">
                        <c:v>5</c:v>
                      </c:pt>
                      <c:pt idx="2381">
                        <c:v>6</c:v>
                      </c:pt>
                      <c:pt idx="2382">
                        <c:v>7</c:v>
                      </c:pt>
                      <c:pt idx="2383">
                        <c:v>8</c:v>
                      </c:pt>
                      <c:pt idx="2384">
                        <c:v>9</c:v>
                      </c:pt>
                      <c:pt idx="2385">
                        <c:v>10</c:v>
                      </c:pt>
                      <c:pt idx="2386">
                        <c:v>11</c:v>
                      </c:pt>
                      <c:pt idx="2387">
                        <c:v>12</c:v>
                      </c:pt>
                      <c:pt idx="2388">
                        <c:v>13</c:v>
                      </c:pt>
                      <c:pt idx="2389">
                        <c:v>14</c:v>
                      </c:pt>
                      <c:pt idx="2390">
                        <c:v>15</c:v>
                      </c:pt>
                      <c:pt idx="2391">
                        <c:v>16</c:v>
                      </c:pt>
                      <c:pt idx="2392">
                        <c:v>17</c:v>
                      </c:pt>
                      <c:pt idx="2393">
                        <c:v>18</c:v>
                      </c:pt>
                      <c:pt idx="2394">
                        <c:v>19</c:v>
                      </c:pt>
                      <c:pt idx="2395">
                        <c:v>20</c:v>
                      </c:pt>
                      <c:pt idx="2396">
                        <c:v>21</c:v>
                      </c:pt>
                      <c:pt idx="2397">
                        <c:v>22</c:v>
                      </c:pt>
                      <c:pt idx="2398">
                        <c:v>23</c:v>
                      </c:pt>
                      <c:pt idx="2399">
                        <c:v>24</c:v>
                      </c:pt>
                      <c:pt idx="2400">
                        <c:v>0</c:v>
                      </c:pt>
                      <c:pt idx="2401">
                        <c:v>1</c:v>
                      </c:pt>
                      <c:pt idx="2402">
                        <c:v>2</c:v>
                      </c:pt>
                      <c:pt idx="2403">
                        <c:v>3</c:v>
                      </c:pt>
                      <c:pt idx="2404">
                        <c:v>4</c:v>
                      </c:pt>
                      <c:pt idx="2405">
                        <c:v>5</c:v>
                      </c:pt>
                      <c:pt idx="2406">
                        <c:v>6</c:v>
                      </c:pt>
                      <c:pt idx="2407">
                        <c:v>7</c:v>
                      </c:pt>
                      <c:pt idx="2408">
                        <c:v>8</c:v>
                      </c:pt>
                      <c:pt idx="2409">
                        <c:v>9</c:v>
                      </c:pt>
                      <c:pt idx="2410">
                        <c:v>10</c:v>
                      </c:pt>
                      <c:pt idx="2411">
                        <c:v>11</c:v>
                      </c:pt>
                      <c:pt idx="2412">
                        <c:v>12</c:v>
                      </c:pt>
                      <c:pt idx="2413">
                        <c:v>13</c:v>
                      </c:pt>
                      <c:pt idx="2414">
                        <c:v>14</c:v>
                      </c:pt>
                      <c:pt idx="2415">
                        <c:v>15</c:v>
                      </c:pt>
                      <c:pt idx="2416">
                        <c:v>16</c:v>
                      </c:pt>
                      <c:pt idx="2417">
                        <c:v>17</c:v>
                      </c:pt>
                      <c:pt idx="2418">
                        <c:v>18</c:v>
                      </c:pt>
                      <c:pt idx="2419">
                        <c:v>19</c:v>
                      </c:pt>
                      <c:pt idx="2420">
                        <c:v>20</c:v>
                      </c:pt>
                      <c:pt idx="2421">
                        <c:v>21</c:v>
                      </c:pt>
                      <c:pt idx="2422">
                        <c:v>22</c:v>
                      </c:pt>
                      <c:pt idx="2423">
                        <c:v>23</c:v>
                      </c:pt>
                      <c:pt idx="2424">
                        <c:v>24</c:v>
                      </c:pt>
                      <c:pt idx="2425">
                        <c:v>0</c:v>
                      </c:pt>
                      <c:pt idx="2426">
                        <c:v>1</c:v>
                      </c:pt>
                      <c:pt idx="2427">
                        <c:v>2</c:v>
                      </c:pt>
                      <c:pt idx="2428">
                        <c:v>3</c:v>
                      </c:pt>
                      <c:pt idx="2429">
                        <c:v>4</c:v>
                      </c:pt>
                      <c:pt idx="2430">
                        <c:v>5</c:v>
                      </c:pt>
                      <c:pt idx="2431">
                        <c:v>6</c:v>
                      </c:pt>
                      <c:pt idx="2432">
                        <c:v>7</c:v>
                      </c:pt>
                      <c:pt idx="2433">
                        <c:v>8</c:v>
                      </c:pt>
                      <c:pt idx="2434">
                        <c:v>9</c:v>
                      </c:pt>
                      <c:pt idx="2435">
                        <c:v>10</c:v>
                      </c:pt>
                      <c:pt idx="2436">
                        <c:v>11</c:v>
                      </c:pt>
                      <c:pt idx="2437">
                        <c:v>12</c:v>
                      </c:pt>
                      <c:pt idx="2438">
                        <c:v>13</c:v>
                      </c:pt>
                      <c:pt idx="2439">
                        <c:v>14</c:v>
                      </c:pt>
                      <c:pt idx="2440">
                        <c:v>15</c:v>
                      </c:pt>
                      <c:pt idx="2441">
                        <c:v>16</c:v>
                      </c:pt>
                      <c:pt idx="2442">
                        <c:v>17</c:v>
                      </c:pt>
                      <c:pt idx="2443">
                        <c:v>18</c:v>
                      </c:pt>
                      <c:pt idx="2444">
                        <c:v>19</c:v>
                      </c:pt>
                      <c:pt idx="2445">
                        <c:v>20</c:v>
                      </c:pt>
                      <c:pt idx="2446">
                        <c:v>21</c:v>
                      </c:pt>
                      <c:pt idx="2447">
                        <c:v>22</c:v>
                      </c:pt>
                      <c:pt idx="2448">
                        <c:v>23</c:v>
                      </c:pt>
                      <c:pt idx="2449">
                        <c:v>24</c:v>
                      </c:pt>
                      <c:pt idx="2450">
                        <c:v>0</c:v>
                      </c:pt>
                      <c:pt idx="2451">
                        <c:v>1</c:v>
                      </c:pt>
                      <c:pt idx="2452">
                        <c:v>2</c:v>
                      </c:pt>
                      <c:pt idx="2453">
                        <c:v>3</c:v>
                      </c:pt>
                      <c:pt idx="2454">
                        <c:v>4</c:v>
                      </c:pt>
                      <c:pt idx="2455">
                        <c:v>5</c:v>
                      </c:pt>
                      <c:pt idx="2456">
                        <c:v>6</c:v>
                      </c:pt>
                      <c:pt idx="2457">
                        <c:v>7</c:v>
                      </c:pt>
                      <c:pt idx="2458">
                        <c:v>8</c:v>
                      </c:pt>
                      <c:pt idx="2459">
                        <c:v>9</c:v>
                      </c:pt>
                      <c:pt idx="2460">
                        <c:v>10</c:v>
                      </c:pt>
                      <c:pt idx="2461">
                        <c:v>11</c:v>
                      </c:pt>
                      <c:pt idx="2462">
                        <c:v>12</c:v>
                      </c:pt>
                      <c:pt idx="2463">
                        <c:v>13</c:v>
                      </c:pt>
                      <c:pt idx="2464">
                        <c:v>14</c:v>
                      </c:pt>
                      <c:pt idx="2465">
                        <c:v>15</c:v>
                      </c:pt>
                      <c:pt idx="2466">
                        <c:v>16</c:v>
                      </c:pt>
                      <c:pt idx="2467">
                        <c:v>17</c:v>
                      </c:pt>
                      <c:pt idx="2468">
                        <c:v>18</c:v>
                      </c:pt>
                      <c:pt idx="2469">
                        <c:v>19</c:v>
                      </c:pt>
                      <c:pt idx="2470">
                        <c:v>20</c:v>
                      </c:pt>
                      <c:pt idx="2471">
                        <c:v>21</c:v>
                      </c:pt>
                      <c:pt idx="2472">
                        <c:v>22</c:v>
                      </c:pt>
                      <c:pt idx="2473">
                        <c:v>23</c:v>
                      </c:pt>
                      <c:pt idx="2474">
                        <c:v>24</c:v>
                      </c:pt>
                      <c:pt idx="2475">
                        <c:v>0</c:v>
                      </c:pt>
                      <c:pt idx="2476">
                        <c:v>1</c:v>
                      </c:pt>
                      <c:pt idx="2477">
                        <c:v>2</c:v>
                      </c:pt>
                      <c:pt idx="2478">
                        <c:v>3</c:v>
                      </c:pt>
                      <c:pt idx="2479">
                        <c:v>4</c:v>
                      </c:pt>
                      <c:pt idx="2480">
                        <c:v>5</c:v>
                      </c:pt>
                      <c:pt idx="2481">
                        <c:v>6</c:v>
                      </c:pt>
                      <c:pt idx="2482">
                        <c:v>7</c:v>
                      </c:pt>
                      <c:pt idx="2483">
                        <c:v>8</c:v>
                      </c:pt>
                      <c:pt idx="2484">
                        <c:v>9</c:v>
                      </c:pt>
                      <c:pt idx="2485">
                        <c:v>10</c:v>
                      </c:pt>
                      <c:pt idx="2486">
                        <c:v>11</c:v>
                      </c:pt>
                      <c:pt idx="2487">
                        <c:v>12</c:v>
                      </c:pt>
                      <c:pt idx="2488">
                        <c:v>13</c:v>
                      </c:pt>
                      <c:pt idx="2489">
                        <c:v>14</c:v>
                      </c:pt>
                      <c:pt idx="2490">
                        <c:v>15</c:v>
                      </c:pt>
                      <c:pt idx="2491">
                        <c:v>16</c:v>
                      </c:pt>
                      <c:pt idx="2492">
                        <c:v>17</c:v>
                      </c:pt>
                      <c:pt idx="2493">
                        <c:v>18</c:v>
                      </c:pt>
                      <c:pt idx="2494">
                        <c:v>19</c:v>
                      </c:pt>
                      <c:pt idx="2495">
                        <c:v>20</c:v>
                      </c:pt>
                      <c:pt idx="2496">
                        <c:v>21</c:v>
                      </c:pt>
                      <c:pt idx="2497">
                        <c:v>22</c:v>
                      </c:pt>
                      <c:pt idx="2498">
                        <c:v>23</c:v>
                      </c:pt>
                      <c:pt idx="2499">
                        <c:v>24</c:v>
                      </c:pt>
                      <c:pt idx="2500">
                        <c:v>0</c:v>
                      </c:pt>
                      <c:pt idx="2501">
                        <c:v>1</c:v>
                      </c:pt>
                      <c:pt idx="2502">
                        <c:v>2</c:v>
                      </c:pt>
                      <c:pt idx="2503">
                        <c:v>3</c:v>
                      </c:pt>
                      <c:pt idx="2504">
                        <c:v>4</c:v>
                      </c:pt>
                      <c:pt idx="2505">
                        <c:v>5</c:v>
                      </c:pt>
                      <c:pt idx="2506">
                        <c:v>6</c:v>
                      </c:pt>
                      <c:pt idx="2507">
                        <c:v>7</c:v>
                      </c:pt>
                      <c:pt idx="2508">
                        <c:v>8</c:v>
                      </c:pt>
                      <c:pt idx="2509">
                        <c:v>9</c:v>
                      </c:pt>
                      <c:pt idx="2510">
                        <c:v>10</c:v>
                      </c:pt>
                      <c:pt idx="2511">
                        <c:v>11</c:v>
                      </c:pt>
                      <c:pt idx="2512">
                        <c:v>12</c:v>
                      </c:pt>
                      <c:pt idx="2513">
                        <c:v>13</c:v>
                      </c:pt>
                      <c:pt idx="2514">
                        <c:v>14</c:v>
                      </c:pt>
                      <c:pt idx="2515">
                        <c:v>15</c:v>
                      </c:pt>
                      <c:pt idx="2516">
                        <c:v>16</c:v>
                      </c:pt>
                      <c:pt idx="2517">
                        <c:v>17</c:v>
                      </c:pt>
                      <c:pt idx="2518">
                        <c:v>18</c:v>
                      </c:pt>
                      <c:pt idx="2519">
                        <c:v>19</c:v>
                      </c:pt>
                      <c:pt idx="2520">
                        <c:v>20</c:v>
                      </c:pt>
                      <c:pt idx="2521">
                        <c:v>21</c:v>
                      </c:pt>
                      <c:pt idx="2522">
                        <c:v>22</c:v>
                      </c:pt>
                      <c:pt idx="2523">
                        <c:v>23</c:v>
                      </c:pt>
                      <c:pt idx="2524">
                        <c:v>24</c:v>
                      </c:pt>
                      <c:pt idx="2525">
                        <c:v>0</c:v>
                      </c:pt>
                      <c:pt idx="2526">
                        <c:v>1</c:v>
                      </c:pt>
                      <c:pt idx="2527">
                        <c:v>2</c:v>
                      </c:pt>
                      <c:pt idx="2528">
                        <c:v>3</c:v>
                      </c:pt>
                      <c:pt idx="2529">
                        <c:v>4</c:v>
                      </c:pt>
                      <c:pt idx="2530">
                        <c:v>5</c:v>
                      </c:pt>
                      <c:pt idx="2531">
                        <c:v>6</c:v>
                      </c:pt>
                      <c:pt idx="2532">
                        <c:v>7</c:v>
                      </c:pt>
                      <c:pt idx="2533">
                        <c:v>8</c:v>
                      </c:pt>
                      <c:pt idx="2534">
                        <c:v>9</c:v>
                      </c:pt>
                      <c:pt idx="2535">
                        <c:v>10</c:v>
                      </c:pt>
                      <c:pt idx="2536">
                        <c:v>11</c:v>
                      </c:pt>
                      <c:pt idx="2537">
                        <c:v>12</c:v>
                      </c:pt>
                      <c:pt idx="2538">
                        <c:v>13</c:v>
                      </c:pt>
                      <c:pt idx="2539">
                        <c:v>14</c:v>
                      </c:pt>
                      <c:pt idx="2540">
                        <c:v>15</c:v>
                      </c:pt>
                      <c:pt idx="2541">
                        <c:v>16</c:v>
                      </c:pt>
                      <c:pt idx="2542">
                        <c:v>17</c:v>
                      </c:pt>
                      <c:pt idx="2543">
                        <c:v>18</c:v>
                      </c:pt>
                      <c:pt idx="2544">
                        <c:v>19</c:v>
                      </c:pt>
                      <c:pt idx="2545">
                        <c:v>20</c:v>
                      </c:pt>
                      <c:pt idx="2546">
                        <c:v>21</c:v>
                      </c:pt>
                      <c:pt idx="2547">
                        <c:v>22</c:v>
                      </c:pt>
                      <c:pt idx="2548">
                        <c:v>23</c:v>
                      </c:pt>
                      <c:pt idx="2549">
                        <c:v>24</c:v>
                      </c:pt>
                      <c:pt idx="2550">
                        <c:v>0</c:v>
                      </c:pt>
                      <c:pt idx="2551">
                        <c:v>1</c:v>
                      </c:pt>
                      <c:pt idx="2552">
                        <c:v>2</c:v>
                      </c:pt>
                      <c:pt idx="2553">
                        <c:v>3</c:v>
                      </c:pt>
                      <c:pt idx="2554">
                        <c:v>4</c:v>
                      </c:pt>
                      <c:pt idx="2555">
                        <c:v>5</c:v>
                      </c:pt>
                      <c:pt idx="2556">
                        <c:v>6</c:v>
                      </c:pt>
                      <c:pt idx="2557">
                        <c:v>7</c:v>
                      </c:pt>
                      <c:pt idx="2558">
                        <c:v>8</c:v>
                      </c:pt>
                      <c:pt idx="2559">
                        <c:v>9</c:v>
                      </c:pt>
                      <c:pt idx="2560">
                        <c:v>10</c:v>
                      </c:pt>
                      <c:pt idx="2561">
                        <c:v>11</c:v>
                      </c:pt>
                      <c:pt idx="2562">
                        <c:v>12</c:v>
                      </c:pt>
                      <c:pt idx="2563">
                        <c:v>13</c:v>
                      </c:pt>
                      <c:pt idx="2564">
                        <c:v>14</c:v>
                      </c:pt>
                      <c:pt idx="2565">
                        <c:v>15</c:v>
                      </c:pt>
                      <c:pt idx="2566">
                        <c:v>16</c:v>
                      </c:pt>
                      <c:pt idx="2567">
                        <c:v>17</c:v>
                      </c:pt>
                      <c:pt idx="2568">
                        <c:v>18</c:v>
                      </c:pt>
                      <c:pt idx="2569">
                        <c:v>19</c:v>
                      </c:pt>
                      <c:pt idx="2570">
                        <c:v>20</c:v>
                      </c:pt>
                      <c:pt idx="2571">
                        <c:v>21</c:v>
                      </c:pt>
                      <c:pt idx="2572">
                        <c:v>22</c:v>
                      </c:pt>
                      <c:pt idx="2573">
                        <c:v>23</c:v>
                      </c:pt>
                      <c:pt idx="2574">
                        <c:v>24</c:v>
                      </c:pt>
                      <c:pt idx="2575">
                        <c:v>0</c:v>
                      </c:pt>
                      <c:pt idx="2576">
                        <c:v>1</c:v>
                      </c:pt>
                      <c:pt idx="2577">
                        <c:v>2</c:v>
                      </c:pt>
                      <c:pt idx="2578">
                        <c:v>3</c:v>
                      </c:pt>
                      <c:pt idx="2579">
                        <c:v>4</c:v>
                      </c:pt>
                      <c:pt idx="2580">
                        <c:v>5</c:v>
                      </c:pt>
                      <c:pt idx="2581">
                        <c:v>6</c:v>
                      </c:pt>
                      <c:pt idx="2582">
                        <c:v>7</c:v>
                      </c:pt>
                      <c:pt idx="2583">
                        <c:v>8</c:v>
                      </c:pt>
                      <c:pt idx="2584">
                        <c:v>9</c:v>
                      </c:pt>
                      <c:pt idx="2585">
                        <c:v>10</c:v>
                      </c:pt>
                      <c:pt idx="2586">
                        <c:v>11</c:v>
                      </c:pt>
                      <c:pt idx="2587">
                        <c:v>12</c:v>
                      </c:pt>
                      <c:pt idx="2588">
                        <c:v>13</c:v>
                      </c:pt>
                      <c:pt idx="2589">
                        <c:v>14</c:v>
                      </c:pt>
                      <c:pt idx="2590">
                        <c:v>15</c:v>
                      </c:pt>
                      <c:pt idx="2591">
                        <c:v>16</c:v>
                      </c:pt>
                      <c:pt idx="2592">
                        <c:v>17</c:v>
                      </c:pt>
                      <c:pt idx="2593">
                        <c:v>18</c:v>
                      </c:pt>
                      <c:pt idx="2594">
                        <c:v>19</c:v>
                      </c:pt>
                      <c:pt idx="2595">
                        <c:v>20</c:v>
                      </c:pt>
                      <c:pt idx="2596">
                        <c:v>21</c:v>
                      </c:pt>
                      <c:pt idx="2597">
                        <c:v>22</c:v>
                      </c:pt>
                      <c:pt idx="2598">
                        <c:v>23</c:v>
                      </c:pt>
                      <c:pt idx="2599">
                        <c:v>24</c:v>
                      </c:pt>
                      <c:pt idx="2600">
                        <c:v>0</c:v>
                      </c:pt>
                      <c:pt idx="2601">
                        <c:v>1</c:v>
                      </c:pt>
                      <c:pt idx="2602">
                        <c:v>2</c:v>
                      </c:pt>
                      <c:pt idx="2603">
                        <c:v>3</c:v>
                      </c:pt>
                      <c:pt idx="2604">
                        <c:v>4</c:v>
                      </c:pt>
                      <c:pt idx="2605">
                        <c:v>5</c:v>
                      </c:pt>
                      <c:pt idx="2606">
                        <c:v>6</c:v>
                      </c:pt>
                      <c:pt idx="2607">
                        <c:v>7</c:v>
                      </c:pt>
                      <c:pt idx="2608">
                        <c:v>8</c:v>
                      </c:pt>
                      <c:pt idx="2609">
                        <c:v>9</c:v>
                      </c:pt>
                      <c:pt idx="2610">
                        <c:v>10</c:v>
                      </c:pt>
                      <c:pt idx="2611">
                        <c:v>11</c:v>
                      </c:pt>
                      <c:pt idx="2612">
                        <c:v>12</c:v>
                      </c:pt>
                      <c:pt idx="2613">
                        <c:v>13</c:v>
                      </c:pt>
                      <c:pt idx="2614">
                        <c:v>14</c:v>
                      </c:pt>
                      <c:pt idx="2615">
                        <c:v>15</c:v>
                      </c:pt>
                      <c:pt idx="2616">
                        <c:v>16</c:v>
                      </c:pt>
                      <c:pt idx="2617">
                        <c:v>17</c:v>
                      </c:pt>
                      <c:pt idx="2618">
                        <c:v>18</c:v>
                      </c:pt>
                      <c:pt idx="2619">
                        <c:v>19</c:v>
                      </c:pt>
                      <c:pt idx="2620">
                        <c:v>20</c:v>
                      </c:pt>
                      <c:pt idx="2621">
                        <c:v>21</c:v>
                      </c:pt>
                      <c:pt idx="2622">
                        <c:v>22</c:v>
                      </c:pt>
                      <c:pt idx="2623">
                        <c:v>23</c:v>
                      </c:pt>
                      <c:pt idx="2624">
                        <c:v>24</c:v>
                      </c:pt>
                      <c:pt idx="2625">
                        <c:v>0</c:v>
                      </c:pt>
                      <c:pt idx="2626">
                        <c:v>1</c:v>
                      </c:pt>
                      <c:pt idx="2627">
                        <c:v>2</c:v>
                      </c:pt>
                      <c:pt idx="2628">
                        <c:v>3</c:v>
                      </c:pt>
                      <c:pt idx="2629">
                        <c:v>4</c:v>
                      </c:pt>
                      <c:pt idx="2630">
                        <c:v>5</c:v>
                      </c:pt>
                      <c:pt idx="2631">
                        <c:v>6</c:v>
                      </c:pt>
                      <c:pt idx="2632">
                        <c:v>7</c:v>
                      </c:pt>
                      <c:pt idx="2633">
                        <c:v>8</c:v>
                      </c:pt>
                      <c:pt idx="2634">
                        <c:v>9</c:v>
                      </c:pt>
                      <c:pt idx="2635">
                        <c:v>10</c:v>
                      </c:pt>
                      <c:pt idx="2636">
                        <c:v>11</c:v>
                      </c:pt>
                      <c:pt idx="2637">
                        <c:v>12</c:v>
                      </c:pt>
                      <c:pt idx="2638">
                        <c:v>13</c:v>
                      </c:pt>
                      <c:pt idx="2639">
                        <c:v>14</c:v>
                      </c:pt>
                      <c:pt idx="2640">
                        <c:v>15</c:v>
                      </c:pt>
                      <c:pt idx="2641">
                        <c:v>16</c:v>
                      </c:pt>
                      <c:pt idx="2642">
                        <c:v>17</c:v>
                      </c:pt>
                      <c:pt idx="2643">
                        <c:v>18</c:v>
                      </c:pt>
                      <c:pt idx="2644">
                        <c:v>19</c:v>
                      </c:pt>
                      <c:pt idx="2645">
                        <c:v>20</c:v>
                      </c:pt>
                      <c:pt idx="2646">
                        <c:v>21</c:v>
                      </c:pt>
                      <c:pt idx="2647">
                        <c:v>22</c:v>
                      </c:pt>
                      <c:pt idx="2648">
                        <c:v>23</c:v>
                      </c:pt>
                      <c:pt idx="2649">
                        <c:v>24</c:v>
                      </c:pt>
                      <c:pt idx="2650">
                        <c:v>0</c:v>
                      </c:pt>
                      <c:pt idx="2651">
                        <c:v>1</c:v>
                      </c:pt>
                      <c:pt idx="2652">
                        <c:v>2</c:v>
                      </c:pt>
                      <c:pt idx="2653">
                        <c:v>3</c:v>
                      </c:pt>
                      <c:pt idx="2654">
                        <c:v>4</c:v>
                      </c:pt>
                      <c:pt idx="2655">
                        <c:v>5</c:v>
                      </c:pt>
                      <c:pt idx="2656">
                        <c:v>6</c:v>
                      </c:pt>
                      <c:pt idx="2657">
                        <c:v>7</c:v>
                      </c:pt>
                      <c:pt idx="2658">
                        <c:v>8</c:v>
                      </c:pt>
                      <c:pt idx="2659">
                        <c:v>9</c:v>
                      </c:pt>
                      <c:pt idx="2660">
                        <c:v>10</c:v>
                      </c:pt>
                      <c:pt idx="2661">
                        <c:v>11</c:v>
                      </c:pt>
                      <c:pt idx="2662">
                        <c:v>12</c:v>
                      </c:pt>
                      <c:pt idx="2663">
                        <c:v>13</c:v>
                      </c:pt>
                      <c:pt idx="2664">
                        <c:v>14</c:v>
                      </c:pt>
                      <c:pt idx="2665">
                        <c:v>15</c:v>
                      </c:pt>
                      <c:pt idx="2666">
                        <c:v>16</c:v>
                      </c:pt>
                      <c:pt idx="2667">
                        <c:v>17</c:v>
                      </c:pt>
                      <c:pt idx="2668">
                        <c:v>18</c:v>
                      </c:pt>
                      <c:pt idx="2669">
                        <c:v>19</c:v>
                      </c:pt>
                      <c:pt idx="2670">
                        <c:v>20</c:v>
                      </c:pt>
                      <c:pt idx="2671">
                        <c:v>21</c:v>
                      </c:pt>
                      <c:pt idx="2672">
                        <c:v>22</c:v>
                      </c:pt>
                      <c:pt idx="2673">
                        <c:v>23</c:v>
                      </c:pt>
                      <c:pt idx="2674">
                        <c:v>24</c:v>
                      </c:pt>
                      <c:pt idx="2675">
                        <c:v>0</c:v>
                      </c:pt>
                      <c:pt idx="2676">
                        <c:v>1</c:v>
                      </c:pt>
                      <c:pt idx="2677">
                        <c:v>2</c:v>
                      </c:pt>
                      <c:pt idx="2678">
                        <c:v>3</c:v>
                      </c:pt>
                      <c:pt idx="2679">
                        <c:v>4</c:v>
                      </c:pt>
                      <c:pt idx="2680">
                        <c:v>5</c:v>
                      </c:pt>
                      <c:pt idx="2681">
                        <c:v>6</c:v>
                      </c:pt>
                      <c:pt idx="2682">
                        <c:v>7</c:v>
                      </c:pt>
                      <c:pt idx="2683">
                        <c:v>8</c:v>
                      </c:pt>
                      <c:pt idx="2684">
                        <c:v>9</c:v>
                      </c:pt>
                      <c:pt idx="2685">
                        <c:v>10</c:v>
                      </c:pt>
                      <c:pt idx="2686">
                        <c:v>11</c:v>
                      </c:pt>
                      <c:pt idx="2687">
                        <c:v>12</c:v>
                      </c:pt>
                      <c:pt idx="2688">
                        <c:v>13</c:v>
                      </c:pt>
                      <c:pt idx="2689">
                        <c:v>14</c:v>
                      </c:pt>
                      <c:pt idx="2690">
                        <c:v>15</c:v>
                      </c:pt>
                      <c:pt idx="2691">
                        <c:v>16</c:v>
                      </c:pt>
                      <c:pt idx="2692">
                        <c:v>17</c:v>
                      </c:pt>
                      <c:pt idx="2693">
                        <c:v>18</c:v>
                      </c:pt>
                      <c:pt idx="2694">
                        <c:v>19</c:v>
                      </c:pt>
                      <c:pt idx="2695">
                        <c:v>20</c:v>
                      </c:pt>
                      <c:pt idx="2696">
                        <c:v>21</c:v>
                      </c:pt>
                      <c:pt idx="2697">
                        <c:v>22</c:v>
                      </c:pt>
                      <c:pt idx="2698">
                        <c:v>23</c:v>
                      </c:pt>
                      <c:pt idx="2699">
                        <c:v>24</c:v>
                      </c:pt>
                      <c:pt idx="2700">
                        <c:v>0</c:v>
                      </c:pt>
                      <c:pt idx="2701">
                        <c:v>1</c:v>
                      </c:pt>
                      <c:pt idx="2702">
                        <c:v>2</c:v>
                      </c:pt>
                      <c:pt idx="2703">
                        <c:v>3</c:v>
                      </c:pt>
                      <c:pt idx="2704">
                        <c:v>4</c:v>
                      </c:pt>
                      <c:pt idx="2705">
                        <c:v>5</c:v>
                      </c:pt>
                      <c:pt idx="2706">
                        <c:v>6</c:v>
                      </c:pt>
                      <c:pt idx="2707">
                        <c:v>7</c:v>
                      </c:pt>
                      <c:pt idx="2708">
                        <c:v>8</c:v>
                      </c:pt>
                      <c:pt idx="2709">
                        <c:v>9</c:v>
                      </c:pt>
                      <c:pt idx="2710">
                        <c:v>10</c:v>
                      </c:pt>
                      <c:pt idx="2711">
                        <c:v>11</c:v>
                      </c:pt>
                      <c:pt idx="2712">
                        <c:v>12</c:v>
                      </c:pt>
                      <c:pt idx="2713">
                        <c:v>13</c:v>
                      </c:pt>
                      <c:pt idx="2714">
                        <c:v>14</c:v>
                      </c:pt>
                      <c:pt idx="2715">
                        <c:v>15</c:v>
                      </c:pt>
                      <c:pt idx="2716">
                        <c:v>16</c:v>
                      </c:pt>
                      <c:pt idx="2717">
                        <c:v>17</c:v>
                      </c:pt>
                      <c:pt idx="2718">
                        <c:v>18</c:v>
                      </c:pt>
                      <c:pt idx="2719">
                        <c:v>19</c:v>
                      </c:pt>
                      <c:pt idx="2720">
                        <c:v>20</c:v>
                      </c:pt>
                      <c:pt idx="2721">
                        <c:v>21</c:v>
                      </c:pt>
                      <c:pt idx="2722">
                        <c:v>22</c:v>
                      </c:pt>
                      <c:pt idx="2723">
                        <c:v>23</c:v>
                      </c:pt>
                      <c:pt idx="2724">
                        <c:v>24</c:v>
                      </c:pt>
                      <c:pt idx="2725">
                        <c:v>0</c:v>
                      </c:pt>
                      <c:pt idx="2726">
                        <c:v>1</c:v>
                      </c:pt>
                      <c:pt idx="2727">
                        <c:v>2</c:v>
                      </c:pt>
                      <c:pt idx="2728">
                        <c:v>3</c:v>
                      </c:pt>
                      <c:pt idx="2729">
                        <c:v>4</c:v>
                      </c:pt>
                      <c:pt idx="2730">
                        <c:v>5</c:v>
                      </c:pt>
                      <c:pt idx="2731">
                        <c:v>6</c:v>
                      </c:pt>
                      <c:pt idx="2732">
                        <c:v>7</c:v>
                      </c:pt>
                      <c:pt idx="2733">
                        <c:v>8</c:v>
                      </c:pt>
                      <c:pt idx="2734">
                        <c:v>9</c:v>
                      </c:pt>
                      <c:pt idx="2735">
                        <c:v>10</c:v>
                      </c:pt>
                      <c:pt idx="2736">
                        <c:v>11</c:v>
                      </c:pt>
                      <c:pt idx="2737">
                        <c:v>12</c:v>
                      </c:pt>
                      <c:pt idx="2738">
                        <c:v>13</c:v>
                      </c:pt>
                      <c:pt idx="2739">
                        <c:v>14</c:v>
                      </c:pt>
                      <c:pt idx="2740">
                        <c:v>15</c:v>
                      </c:pt>
                      <c:pt idx="2741">
                        <c:v>16</c:v>
                      </c:pt>
                      <c:pt idx="2742">
                        <c:v>17</c:v>
                      </c:pt>
                      <c:pt idx="2743">
                        <c:v>18</c:v>
                      </c:pt>
                      <c:pt idx="2744">
                        <c:v>19</c:v>
                      </c:pt>
                      <c:pt idx="2745">
                        <c:v>20</c:v>
                      </c:pt>
                      <c:pt idx="2746">
                        <c:v>21</c:v>
                      </c:pt>
                      <c:pt idx="2747">
                        <c:v>22</c:v>
                      </c:pt>
                      <c:pt idx="2748">
                        <c:v>23</c:v>
                      </c:pt>
                      <c:pt idx="2749">
                        <c:v>24</c:v>
                      </c:pt>
                      <c:pt idx="2750">
                        <c:v>0</c:v>
                      </c:pt>
                      <c:pt idx="2751">
                        <c:v>1</c:v>
                      </c:pt>
                      <c:pt idx="2752">
                        <c:v>2</c:v>
                      </c:pt>
                      <c:pt idx="2753">
                        <c:v>3</c:v>
                      </c:pt>
                      <c:pt idx="2754">
                        <c:v>4</c:v>
                      </c:pt>
                      <c:pt idx="2755">
                        <c:v>5</c:v>
                      </c:pt>
                      <c:pt idx="2756">
                        <c:v>6</c:v>
                      </c:pt>
                      <c:pt idx="2757">
                        <c:v>7</c:v>
                      </c:pt>
                      <c:pt idx="2758">
                        <c:v>8</c:v>
                      </c:pt>
                      <c:pt idx="2759">
                        <c:v>9</c:v>
                      </c:pt>
                      <c:pt idx="2760">
                        <c:v>10</c:v>
                      </c:pt>
                      <c:pt idx="2761">
                        <c:v>11</c:v>
                      </c:pt>
                      <c:pt idx="2762">
                        <c:v>12</c:v>
                      </c:pt>
                      <c:pt idx="2763">
                        <c:v>13</c:v>
                      </c:pt>
                      <c:pt idx="2764">
                        <c:v>14</c:v>
                      </c:pt>
                      <c:pt idx="2765">
                        <c:v>15</c:v>
                      </c:pt>
                      <c:pt idx="2766">
                        <c:v>16</c:v>
                      </c:pt>
                      <c:pt idx="2767">
                        <c:v>17</c:v>
                      </c:pt>
                      <c:pt idx="2768">
                        <c:v>18</c:v>
                      </c:pt>
                      <c:pt idx="2769">
                        <c:v>19</c:v>
                      </c:pt>
                      <c:pt idx="2770">
                        <c:v>20</c:v>
                      </c:pt>
                      <c:pt idx="2771">
                        <c:v>21</c:v>
                      </c:pt>
                      <c:pt idx="2772">
                        <c:v>22</c:v>
                      </c:pt>
                      <c:pt idx="2773">
                        <c:v>23</c:v>
                      </c:pt>
                      <c:pt idx="2774">
                        <c:v>24</c:v>
                      </c:pt>
                      <c:pt idx="2775">
                        <c:v>0</c:v>
                      </c:pt>
                      <c:pt idx="2776">
                        <c:v>1</c:v>
                      </c:pt>
                      <c:pt idx="2777">
                        <c:v>2</c:v>
                      </c:pt>
                      <c:pt idx="2778">
                        <c:v>3</c:v>
                      </c:pt>
                      <c:pt idx="2779">
                        <c:v>4</c:v>
                      </c:pt>
                      <c:pt idx="2780">
                        <c:v>5</c:v>
                      </c:pt>
                      <c:pt idx="2781">
                        <c:v>6</c:v>
                      </c:pt>
                      <c:pt idx="2782">
                        <c:v>7</c:v>
                      </c:pt>
                      <c:pt idx="2783">
                        <c:v>8</c:v>
                      </c:pt>
                      <c:pt idx="2784">
                        <c:v>9</c:v>
                      </c:pt>
                      <c:pt idx="2785">
                        <c:v>10</c:v>
                      </c:pt>
                      <c:pt idx="2786">
                        <c:v>11</c:v>
                      </c:pt>
                      <c:pt idx="2787">
                        <c:v>12</c:v>
                      </c:pt>
                      <c:pt idx="2788">
                        <c:v>13</c:v>
                      </c:pt>
                      <c:pt idx="2789">
                        <c:v>14</c:v>
                      </c:pt>
                      <c:pt idx="2790">
                        <c:v>15</c:v>
                      </c:pt>
                      <c:pt idx="2791">
                        <c:v>16</c:v>
                      </c:pt>
                      <c:pt idx="2792">
                        <c:v>17</c:v>
                      </c:pt>
                      <c:pt idx="2793">
                        <c:v>18</c:v>
                      </c:pt>
                      <c:pt idx="2794">
                        <c:v>19</c:v>
                      </c:pt>
                      <c:pt idx="2795">
                        <c:v>20</c:v>
                      </c:pt>
                      <c:pt idx="2796">
                        <c:v>21</c:v>
                      </c:pt>
                      <c:pt idx="2797">
                        <c:v>22</c:v>
                      </c:pt>
                      <c:pt idx="2798">
                        <c:v>23</c:v>
                      </c:pt>
                      <c:pt idx="2799">
                        <c:v>24</c:v>
                      </c:pt>
                      <c:pt idx="2800">
                        <c:v>0</c:v>
                      </c:pt>
                      <c:pt idx="2801">
                        <c:v>1</c:v>
                      </c:pt>
                      <c:pt idx="2802">
                        <c:v>2</c:v>
                      </c:pt>
                      <c:pt idx="2803">
                        <c:v>3</c:v>
                      </c:pt>
                      <c:pt idx="2804">
                        <c:v>4</c:v>
                      </c:pt>
                      <c:pt idx="2805">
                        <c:v>5</c:v>
                      </c:pt>
                      <c:pt idx="2806">
                        <c:v>6</c:v>
                      </c:pt>
                      <c:pt idx="2807">
                        <c:v>7</c:v>
                      </c:pt>
                      <c:pt idx="2808">
                        <c:v>8</c:v>
                      </c:pt>
                      <c:pt idx="2809">
                        <c:v>9</c:v>
                      </c:pt>
                      <c:pt idx="2810">
                        <c:v>10</c:v>
                      </c:pt>
                      <c:pt idx="2811">
                        <c:v>11</c:v>
                      </c:pt>
                      <c:pt idx="2812">
                        <c:v>12</c:v>
                      </c:pt>
                      <c:pt idx="2813">
                        <c:v>13</c:v>
                      </c:pt>
                      <c:pt idx="2814">
                        <c:v>14</c:v>
                      </c:pt>
                      <c:pt idx="2815">
                        <c:v>15</c:v>
                      </c:pt>
                      <c:pt idx="2816">
                        <c:v>16</c:v>
                      </c:pt>
                      <c:pt idx="2817">
                        <c:v>17</c:v>
                      </c:pt>
                      <c:pt idx="2818">
                        <c:v>18</c:v>
                      </c:pt>
                      <c:pt idx="2819">
                        <c:v>19</c:v>
                      </c:pt>
                      <c:pt idx="2820">
                        <c:v>20</c:v>
                      </c:pt>
                      <c:pt idx="2821">
                        <c:v>21</c:v>
                      </c:pt>
                      <c:pt idx="2822">
                        <c:v>22</c:v>
                      </c:pt>
                      <c:pt idx="2823">
                        <c:v>23</c:v>
                      </c:pt>
                      <c:pt idx="2824">
                        <c:v>24</c:v>
                      </c:pt>
                      <c:pt idx="2825">
                        <c:v>0</c:v>
                      </c:pt>
                      <c:pt idx="2826">
                        <c:v>1</c:v>
                      </c:pt>
                      <c:pt idx="2827">
                        <c:v>2</c:v>
                      </c:pt>
                      <c:pt idx="2828">
                        <c:v>3</c:v>
                      </c:pt>
                      <c:pt idx="2829">
                        <c:v>4</c:v>
                      </c:pt>
                      <c:pt idx="2830">
                        <c:v>5</c:v>
                      </c:pt>
                      <c:pt idx="2831">
                        <c:v>6</c:v>
                      </c:pt>
                      <c:pt idx="2832">
                        <c:v>7</c:v>
                      </c:pt>
                      <c:pt idx="2833">
                        <c:v>8</c:v>
                      </c:pt>
                      <c:pt idx="2834">
                        <c:v>9</c:v>
                      </c:pt>
                      <c:pt idx="2835">
                        <c:v>10</c:v>
                      </c:pt>
                      <c:pt idx="2836">
                        <c:v>11</c:v>
                      </c:pt>
                      <c:pt idx="2837">
                        <c:v>12</c:v>
                      </c:pt>
                      <c:pt idx="2838">
                        <c:v>13</c:v>
                      </c:pt>
                      <c:pt idx="2839">
                        <c:v>14</c:v>
                      </c:pt>
                      <c:pt idx="2840">
                        <c:v>15</c:v>
                      </c:pt>
                      <c:pt idx="2841">
                        <c:v>16</c:v>
                      </c:pt>
                      <c:pt idx="2842">
                        <c:v>17</c:v>
                      </c:pt>
                      <c:pt idx="2843">
                        <c:v>18</c:v>
                      </c:pt>
                      <c:pt idx="2844">
                        <c:v>19</c:v>
                      </c:pt>
                      <c:pt idx="2845">
                        <c:v>20</c:v>
                      </c:pt>
                      <c:pt idx="2846">
                        <c:v>21</c:v>
                      </c:pt>
                      <c:pt idx="2847">
                        <c:v>22</c:v>
                      </c:pt>
                      <c:pt idx="2848">
                        <c:v>23</c:v>
                      </c:pt>
                      <c:pt idx="2849">
                        <c:v>24</c:v>
                      </c:pt>
                      <c:pt idx="2850">
                        <c:v>0</c:v>
                      </c:pt>
                      <c:pt idx="2851">
                        <c:v>1</c:v>
                      </c:pt>
                      <c:pt idx="2852">
                        <c:v>2</c:v>
                      </c:pt>
                      <c:pt idx="2853">
                        <c:v>3</c:v>
                      </c:pt>
                      <c:pt idx="2854">
                        <c:v>4</c:v>
                      </c:pt>
                      <c:pt idx="2855">
                        <c:v>5</c:v>
                      </c:pt>
                      <c:pt idx="2856">
                        <c:v>6</c:v>
                      </c:pt>
                      <c:pt idx="2857">
                        <c:v>7</c:v>
                      </c:pt>
                      <c:pt idx="2858">
                        <c:v>8</c:v>
                      </c:pt>
                      <c:pt idx="2859">
                        <c:v>9</c:v>
                      </c:pt>
                      <c:pt idx="2860">
                        <c:v>10</c:v>
                      </c:pt>
                      <c:pt idx="2861">
                        <c:v>11</c:v>
                      </c:pt>
                      <c:pt idx="2862">
                        <c:v>12</c:v>
                      </c:pt>
                      <c:pt idx="2863">
                        <c:v>13</c:v>
                      </c:pt>
                      <c:pt idx="2864">
                        <c:v>14</c:v>
                      </c:pt>
                      <c:pt idx="2865">
                        <c:v>15</c:v>
                      </c:pt>
                      <c:pt idx="2866">
                        <c:v>16</c:v>
                      </c:pt>
                      <c:pt idx="2867">
                        <c:v>17</c:v>
                      </c:pt>
                      <c:pt idx="2868">
                        <c:v>18</c:v>
                      </c:pt>
                      <c:pt idx="2869">
                        <c:v>19</c:v>
                      </c:pt>
                      <c:pt idx="2870">
                        <c:v>20</c:v>
                      </c:pt>
                      <c:pt idx="2871">
                        <c:v>21</c:v>
                      </c:pt>
                      <c:pt idx="2872">
                        <c:v>22</c:v>
                      </c:pt>
                      <c:pt idx="2873">
                        <c:v>23</c:v>
                      </c:pt>
                      <c:pt idx="2874">
                        <c:v>24</c:v>
                      </c:pt>
                      <c:pt idx="2875">
                        <c:v>0</c:v>
                      </c:pt>
                      <c:pt idx="2876">
                        <c:v>1</c:v>
                      </c:pt>
                      <c:pt idx="2877">
                        <c:v>2</c:v>
                      </c:pt>
                      <c:pt idx="2878">
                        <c:v>3</c:v>
                      </c:pt>
                      <c:pt idx="2879">
                        <c:v>4</c:v>
                      </c:pt>
                      <c:pt idx="2880">
                        <c:v>5</c:v>
                      </c:pt>
                      <c:pt idx="2881">
                        <c:v>6</c:v>
                      </c:pt>
                      <c:pt idx="2882">
                        <c:v>7</c:v>
                      </c:pt>
                      <c:pt idx="2883">
                        <c:v>8</c:v>
                      </c:pt>
                      <c:pt idx="2884">
                        <c:v>9</c:v>
                      </c:pt>
                      <c:pt idx="2885">
                        <c:v>10</c:v>
                      </c:pt>
                      <c:pt idx="2886">
                        <c:v>11</c:v>
                      </c:pt>
                      <c:pt idx="2887">
                        <c:v>12</c:v>
                      </c:pt>
                      <c:pt idx="2888">
                        <c:v>13</c:v>
                      </c:pt>
                      <c:pt idx="2889">
                        <c:v>14</c:v>
                      </c:pt>
                      <c:pt idx="2890">
                        <c:v>15</c:v>
                      </c:pt>
                      <c:pt idx="2891">
                        <c:v>16</c:v>
                      </c:pt>
                      <c:pt idx="2892">
                        <c:v>17</c:v>
                      </c:pt>
                      <c:pt idx="2893">
                        <c:v>18</c:v>
                      </c:pt>
                      <c:pt idx="2894">
                        <c:v>19</c:v>
                      </c:pt>
                      <c:pt idx="2895">
                        <c:v>20</c:v>
                      </c:pt>
                      <c:pt idx="2896">
                        <c:v>21</c:v>
                      </c:pt>
                      <c:pt idx="2897">
                        <c:v>22</c:v>
                      </c:pt>
                      <c:pt idx="2898">
                        <c:v>23</c:v>
                      </c:pt>
                      <c:pt idx="2899">
                        <c:v>24</c:v>
                      </c:pt>
                      <c:pt idx="2900">
                        <c:v>0</c:v>
                      </c:pt>
                      <c:pt idx="2901">
                        <c:v>1</c:v>
                      </c:pt>
                      <c:pt idx="2902">
                        <c:v>2</c:v>
                      </c:pt>
                      <c:pt idx="2903">
                        <c:v>3</c:v>
                      </c:pt>
                      <c:pt idx="2904">
                        <c:v>4</c:v>
                      </c:pt>
                      <c:pt idx="2905">
                        <c:v>5</c:v>
                      </c:pt>
                      <c:pt idx="2906">
                        <c:v>6</c:v>
                      </c:pt>
                      <c:pt idx="2907">
                        <c:v>7</c:v>
                      </c:pt>
                      <c:pt idx="2908">
                        <c:v>8</c:v>
                      </c:pt>
                      <c:pt idx="2909">
                        <c:v>9</c:v>
                      </c:pt>
                      <c:pt idx="2910">
                        <c:v>10</c:v>
                      </c:pt>
                      <c:pt idx="2911">
                        <c:v>11</c:v>
                      </c:pt>
                      <c:pt idx="2912">
                        <c:v>12</c:v>
                      </c:pt>
                      <c:pt idx="2913">
                        <c:v>13</c:v>
                      </c:pt>
                      <c:pt idx="2914">
                        <c:v>14</c:v>
                      </c:pt>
                      <c:pt idx="2915">
                        <c:v>15</c:v>
                      </c:pt>
                      <c:pt idx="2916">
                        <c:v>16</c:v>
                      </c:pt>
                      <c:pt idx="2917">
                        <c:v>17</c:v>
                      </c:pt>
                      <c:pt idx="2918">
                        <c:v>18</c:v>
                      </c:pt>
                      <c:pt idx="2919">
                        <c:v>19</c:v>
                      </c:pt>
                      <c:pt idx="2920">
                        <c:v>20</c:v>
                      </c:pt>
                      <c:pt idx="2921">
                        <c:v>21</c:v>
                      </c:pt>
                      <c:pt idx="2922">
                        <c:v>22</c:v>
                      </c:pt>
                      <c:pt idx="2923">
                        <c:v>23</c:v>
                      </c:pt>
                      <c:pt idx="2924">
                        <c:v>24</c:v>
                      </c:pt>
                      <c:pt idx="2925">
                        <c:v>0</c:v>
                      </c:pt>
                      <c:pt idx="2926">
                        <c:v>1</c:v>
                      </c:pt>
                      <c:pt idx="2927">
                        <c:v>2</c:v>
                      </c:pt>
                      <c:pt idx="2928">
                        <c:v>3</c:v>
                      </c:pt>
                      <c:pt idx="2929">
                        <c:v>4</c:v>
                      </c:pt>
                      <c:pt idx="2930">
                        <c:v>5</c:v>
                      </c:pt>
                      <c:pt idx="2931">
                        <c:v>6</c:v>
                      </c:pt>
                      <c:pt idx="2932">
                        <c:v>7</c:v>
                      </c:pt>
                      <c:pt idx="2933">
                        <c:v>8</c:v>
                      </c:pt>
                      <c:pt idx="2934">
                        <c:v>9</c:v>
                      </c:pt>
                      <c:pt idx="2935">
                        <c:v>10</c:v>
                      </c:pt>
                      <c:pt idx="2936">
                        <c:v>11</c:v>
                      </c:pt>
                      <c:pt idx="2937">
                        <c:v>12</c:v>
                      </c:pt>
                      <c:pt idx="2938">
                        <c:v>13</c:v>
                      </c:pt>
                      <c:pt idx="2939">
                        <c:v>14</c:v>
                      </c:pt>
                      <c:pt idx="2940">
                        <c:v>15</c:v>
                      </c:pt>
                      <c:pt idx="2941">
                        <c:v>16</c:v>
                      </c:pt>
                      <c:pt idx="2942">
                        <c:v>17</c:v>
                      </c:pt>
                      <c:pt idx="2943">
                        <c:v>18</c:v>
                      </c:pt>
                      <c:pt idx="2944">
                        <c:v>19</c:v>
                      </c:pt>
                      <c:pt idx="2945">
                        <c:v>20</c:v>
                      </c:pt>
                      <c:pt idx="2946">
                        <c:v>21</c:v>
                      </c:pt>
                      <c:pt idx="2947">
                        <c:v>22</c:v>
                      </c:pt>
                      <c:pt idx="2948">
                        <c:v>23</c:v>
                      </c:pt>
                      <c:pt idx="2949">
                        <c:v>24</c:v>
                      </c:pt>
                      <c:pt idx="2950">
                        <c:v>0</c:v>
                      </c:pt>
                      <c:pt idx="2951">
                        <c:v>1</c:v>
                      </c:pt>
                      <c:pt idx="2952">
                        <c:v>2</c:v>
                      </c:pt>
                      <c:pt idx="2953">
                        <c:v>3</c:v>
                      </c:pt>
                      <c:pt idx="2954">
                        <c:v>4</c:v>
                      </c:pt>
                      <c:pt idx="2955">
                        <c:v>5</c:v>
                      </c:pt>
                      <c:pt idx="2956">
                        <c:v>6</c:v>
                      </c:pt>
                      <c:pt idx="2957">
                        <c:v>7</c:v>
                      </c:pt>
                      <c:pt idx="2958">
                        <c:v>8</c:v>
                      </c:pt>
                      <c:pt idx="2959">
                        <c:v>9</c:v>
                      </c:pt>
                      <c:pt idx="2960">
                        <c:v>10</c:v>
                      </c:pt>
                      <c:pt idx="2961">
                        <c:v>11</c:v>
                      </c:pt>
                      <c:pt idx="2962">
                        <c:v>12</c:v>
                      </c:pt>
                      <c:pt idx="2963">
                        <c:v>13</c:v>
                      </c:pt>
                      <c:pt idx="2964">
                        <c:v>14</c:v>
                      </c:pt>
                      <c:pt idx="2965">
                        <c:v>15</c:v>
                      </c:pt>
                      <c:pt idx="2966">
                        <c:v>16</c:v>
                      </c:pt>
                      <c:pt idx="2967">
                        <c:v>17</c:v>
                      </c:pt>
                      <c:pt idx="2968">
                        <c:v>18</c:v>
                      </c:pt>
                      <c:pt idx="2969">
                        <c:v>19</c:v>
                      </c:pt>
                      <c:pt idx="2970">
                        <c:v>20</c:v>
                      </c:pt>
                      <c:pt idx="2971">
                        <c:v>21</c:v>
                      </c:pt>
                      <c:pt idx="2972">
                        <c:v>22</c:v>
                      </c:pt>
                      <c:pt idx="2973">
                        <c:v>23</c:v>
                      </c:pt>
                      <c:pt idx="2974">
                        <c:v>24</c:v>
                      </c:pt>
                      <c:pt idx="2975">
                        <c:v>0</c:v>
                      </c:pt>
                      <c:pt idx="2976">
                        <c:v>1</c:v>
                      </c:pt>
                      <c:pt idx="2977">
                        <c:v>2</c:v>
                      </c:pt>
                      <c:pt idx="2978">
                        <c:v>3</c:v>
                      </c:pt>
                      <c:pt idx="2979">
                        <c:v>4</c:v>
                      </c:pt>
                      <c:pt idx="2980">
                        <c:v>5</c:v>
                      </c:pt>
                      <c:pt idx="2981">
                        <c:v>6</c:v>
                      </c:pt>
                      <c:pt idx="2982">
                        <c:v>7</c:v>
                      </c:pt>
                      <c:pt idx="2983">
                        <c:v>8</c:v>
                      </c:pt>
                      <c:pt idx="2984">
                        <c:v>9</c:v>
                      </c:pt>
                      <c:pt idx="2985">
                        <c:v>10</c:v>
                      </c:pt>
                      <c:pt idx="2986">
                        <c:v>11</c:v>
                      </c:pt>
                      <c:pt idx="2987">
                        <c:v>12</c:v>
                      </c:pt>
                      <c:pt idx="2988">
                        <c:v>13</c:v>
                      </c:pt>
                      <c:pt idx="2989">
                        <c:v>14</c:v>
                      </c:pt>
                      <c:pt idx="2990">
                        <c:v>15</c:v>
                      </c:pt>
                      <c:pt idx="2991">
                        <c:v>16</c:v>
                      </c:pt>
                      <c:pt idx="2992">
                        <c:v>17</c:v>
                      </c:pt>
                      <c:pt idx="2993">
                        <c:v>18</c:v>
                      </c:pt>
                      <c:pt idx="2994">
                        <c:v>19</c:v>
                      </c:pt>
                      <c:pt idx="2995">
                        <c:v>20</c:v>
                      </c:pt>
                      <c:pt idx="2996">
                        <c:v>21</c:v>
                      </c:pt>
                      <c:pt idx="2997">
                        <c:v>22</c:v>
                      </c:pt>
                      <c:pt idx="2998">
                        <c:v>23</c:v>
                      </c:pt>
                      <c:pt idx="2999">
                        <c:v>24</c:v>
                      </c:pt>
                      <c:pt idx="3000">
                        <c:v>0</c:v>
                      </c:pt>
                      <c:pt idx="3001">
                        <c:v>1</c:v>
                      </c:pt>
                      <c:pt idx="3002">
                        <c:v>2</c:v>
                      </c:pt>
                      <c:pt idx="3003">
                        <c:v>3</c:v>
                      </c:pt>
                      <c:pt idx="3004">
                        <c:v>4</c:v>
                      </c:pt>
                      <c:pt idx="3005">
                        <c:v>5</c:v>
                      </c:pt>
                      <c:pt idx="3006">
                        <c:v>6</c:v>
                      </c:pt>
                      <c:pt idx="3007">
                        <c:v>7</c:v>
                      </c:pt>
                      <c:pt idx="3008">
                        <c:v>8</c:v>
                      </c:pt>
                      <c:pt idx="3009">
                        <c:v>9</c:v>
                      </c:pt>
                      <c:pt idx="3010">
                        <c:v>10</c:v>
                      </c:pt>
                      <c:pt idx="3011">
                        <c:v>11</c:v>
                      </c:pt>
                      <c:pt idx="3012">
                        <c:v>12</c:v>
                      </c:pt>
                      <c:pt idx="3013">
                        <c:v>13</c:v>
                      </c:pt>
                      <c:pt idx="3014">
                        <c:v>14</c:v>
                      </c:pt>
                      <c:pt idx="3015">
                        <c:v>15</c:v>
                      </c:pt>
                      <c:pt idx="3016">
                        <c:v>16</c:v>
                      </c:pt>
                      <c:pt idx="3017">
                        <c:v>17</c:v>
                      </c:pt>
                      <c:pt idx="3018">
                        <c:v>18</c:v>
                      </c:pt>
                      <c:pt idx="3019">
                        <c:v>19</c:v>
                      </c:pt>
                      <c:pt idx="3020">
                        <c:v>20</c:v>
                      </c:pt>
                      <c:pt idx="3021">
                        <c:v>21</c:v>
                      </c:pt>
                      <c:pt idx="3022">
                        <c:v>22</c:v>
                      </c:pt>
                      <c:pt idx="3023">
                        <c:v>23</c:v>
                      </c:pt>
                      <c:pt idx="3024">
                        <c:v>24</c:v>
                      </c:pt>
                      <c:pt idx="3025">
                        <c:v>0</c:v>
                      </c:pt>
                      <c:pt idx="3026">
                        <c:v>1</c:v>
                      </c:pt>
                      <c:pt idx="3027">
                        <c:v>2</c:v>
                      </c:pt>
                      <c:pt idx="3028">
                        <c:v>3</c:v>
                      </c:pt>
                      <c:pt idx="3029">
                        <c:v>4</c:v>
                      </c:pt>
                      <c:pt idx="3030">
                        <c:v>5</c:v>
                      </c:pt>
                      <c:pt idx="3031">
                        <c:v>6</c:v>
                      </c:pt>
                      <c:pt idx="3032">
                        <c:v>7</c:v>
                      </c:pt>
                      <c:pt idx="3033">
                        <c:v>8</c:v>
                      </c:pt>
                      <c:pt idx="3034">
                        <c:v>9</c:v>
                      </c:pt>
                      <c:pt idx="3035">
                        <c:v>10</c:v>
                      </c:pt>
                      <c:pt idx="3036">
                        <c:v>11</c:v>
                      </c:pt>
                      <c:pt idx="3037">
                        <c:v>12</c:v>
                      </c:pt>
                      <c:pt idx="3038">
                        <c:v>13</c:v>
                      </c:pt>
                      <c:pt idx="3039">
                        <c:v>14</c:v>
                      </c:pt>
                      <c:pt idx="3040">
                        <c:v>15</c:v>
                      </c:pt>
                      <c:pt idx="3041">
                        <c:v>16</c:v>
                      </c:pt>
                      <c:pt idx="3042">
                        <c:v>17</c:v>
                      </c:pt>
                      <c:pt idx="3043">
                        <c:v>18</c:v>
                      </c:pt>
                      <c:pt idx="3044">
                        <c:v>19</c:v>
                      </c:pt>
                      <c:pt idx="3045">
                        <c:v>20</c:v>
                      </c:pt>
                      <c:pt idx="3046">
                        <c:v>21</c:v>
                      </c:pt>
                      <c:pt idx="3047">
                        <c:v>22</c:v>
                      </c:pt>
                      <c:pt idx="3048">
                        <c:v>23</c:v>
                      </c:pt>
                      <c:pt idx="3049">
                        <c:v>24</c:v>
                      </c:pt>
                      <c:pt idx="3050">
                        <c:v>0</c:v>
                      </c:pt>
                      <c:pt idx="3051">
                        <c:v>1</c:v>
                      </c:pt>
                      <c:pt idx="3052">
                        <c:v>2</c:v>
                      </c:pt>
                      <c:pt idx="3053">
                        <c:v>3</c:v>
                      </c:pt>
                      <c:pt idx="3054">
                        <c:v>4</c:v>
                      </c:pt>
                      <c:pt idx="3055">
                        <c:v>5</c:v>
                      </c:pt>
                      <c:pt idx="3056">
                        <c:v>6</c:v>
                      </c:pt>
                      <c:pt idx="3057">
                        <c:v>7</c:v>
                      </c:pt>
                      <c:pt idx="3058">
                        <c:v>8</c:v>
                      </c:pt>
                      <c:pt idx="3059">
                        <c:v>9</c:v>
                      </c:pt>
                      <c:pt idx="3060">
                        <c:v>10</c:v>
                      </c:pt>
                      <c:pt idx="3061">
                        <c:v>11</c:v>
                      </c:pt>
                      <c:pt idx="3062">
                        <c:v>12</c:v>
                      </c:pt>
                      <c:pt idx="3063">
                        <c:v>13</c:v>
                      </c:pt>
                      <c:pt idx="3064">
                        <c:v>14</c:v>
                      </c:pt>
                      <c:pt idx="3065">
                        <c:v>15</c:v>
                      </c:pt>
                      <c:pt idx="3066">
                        <c:v>16</c:v>
                      </c:pt>
                      <c:pt idx="3067">
                        <c:v>17</c:v>
                      </c:pt>
                      <c:pt idx="3068">
                        <c:v>18</c:v>
                      </c:pt>
                      <c:pt idx="3069">
                        <c:v>19</c:v>
                      </c:pt>
                      <c:pt idx="3070">
                        <c:v>20</c:v>
                      </c:pt>
                      <c:pt idx="3071">
                        <c:v>21</c:v>
                      </c:pt>
                      <c:pt idx="3072">
                        <c:v>22</c:v>
                      </c:pt>
                      <c:pt idx="3073">
                        <c:v>23</c:v>
                      </c:pt>
                      <c:pt idx="3074">
                        <c:v>24</c:v>
                      </c:pt>
                      <c:pt idx="3075">
                        <c:v>0</c:v>
                      </c:pt>
                      <c:pt idx="3076">
                        <c:v>1</c:v>
                      </c:pt>
                      <c:pt idx="3077">
                        <c:v>2</c:v>
                      </c:pt>
                      <c:pt idx="3078">
                        <c:v>3</c:v>
                      </c:pt>
                      <c:pt idx="3079">
                        <c:v>4</c:v>
                      </c:pt>
                      <c:pt idx="3080">
                        <c:v>5</c:v>
                      </c:pt>
                      <c:pt idx="3081">
                        <c:v>6</c:v>
                      </c:pt>
                      <c:pt idx="3082">
                        <c:v>7</c:v>
                      </c:pt>
                      <c:pt idx="3083">
                        <c:v>8</c:v>
                      </c:pt>
                      <c:pt idx="3084">
                        <c:v>9</c:v>
                      </c:pt>
                      <c:pt idx="3085">
                        <c:v>10</c:v>
                      </c:pt>
                      <c:pt idx="3086">
                        <c:v>11</c:v>
                      </c:pt>
                      <c:pt idx="3087">
                        <c:v>12</c:v>
                      </c:pt>
                      <c:pt idx="3088">
                        <c:v>13</c:v>
                      </c:pt>
                      <c:pt idx="3089">
                        <c:v>14</c:v>
                      </c:pt>
                      <c:pt idx="3090">
                        <c:v>15</c:v>
                      </c:pt>
                      <c:pt idx="3091">
                        <c:v>16</c:v>
                      </c:pt>
                      <c:pt idx="3092">
                        <c:v>17</c:v>
                      </c:pt>
                      <c:pt idx="3093">
                        <c:v>18</c:v>
                      </c:pt>
                      <c:pt idx="3094">
                        <c:v>19</c:v>
                      </c:pt>
                      <c:pt idx="3095">
                        <c:v>20</c:v>
                      </c:pt>
                      <c:pt idx="3096">
                        <c:v>21</c:v>
                      </c:pt>
                      <c:pt idx="3097">
                        <c:v>22</c:v>
                      </c:pt>
                      <c:pt idx="3098">
                        <c:v>23</c:v>
                      </c:pt>
                      <c:pt idx="3099">
                        <c:v>24</c:v>
                      </c:pt>
                      <c:pt idx="3100">
                        <c:v>0</c:v>
                      </c:pt>
                      <c:pt idx="3101">
                        <c:v>1</c:v>
                      </c:pt>
                      <c:pt idx="3102">
                        <c:v>2</c:v>
                      </c:pt>
                      <c:pt idx="3103">
                        <c:v>3</c:v>
                      </c:pt>
                      <c:pt idx="3104">
                        <c:v>4</c:v>
                      </c:pt>
                      <c:pt idx="3105">
                        <c:v>5</c:v>
                      </c:pt>
                      <c:pt idx="3106">
                        <c:v>6</c:v>
                      </c:pt>
                      <c:pt idx="3107">
                        <c:v>7</c:v>
                      </c:pt>
                      <c:pt idx="3108">
                        <c:v>8</c:v>
                      </c:pt>
                      <c:pt idx="3109">
                        <c:v>9</c:v>
                      </c:pt>
                      <c:pt idx="3110">
                        <c:v>10</c:v>
                      </c:pt>
                      <c:pt idx="3111">
                        <c:v>11</c:v>
                      </c:pt>
                      <c:pt idx="3112">
                        <c:v>12</c:v>
                      </c:pt>
                      <c:pt idx="3113">
                        <c:v>13</c:v>
                      </c:pt>
                      <c:pt idx="3114">
                        <c:v>14</c:v>
                      </c:pt>
                      <c:pt idx="3115">
                        <c:v>15</c:v>
                      </c:pt>
                      <c:pt idx="3116">
                        <c:v>16</c:v>
                      </c:pt>
                      <c:pt idx="3117">
                        <c:v>17</c:v>
                      </c:pt>
                      <c:pt idx="3118">
                        <c:v>18</c:v>
                      </c:pt>
                      <c:pt idx="3119">
                        <c:v>19</c:v>
                      </c:pt>
                      <c:pt idx="3120">
                        <c:v>20</c:v>
                      </c:pt>
                      <c:pt idx="3121">
                        <c:v>21</c:v>
                      </c:pt>
                      <c:pt idx="3122">
                        <c:v>22</c:v>
                      </c:pt>
                      <c:pt idx="3123">
                        <c:v>23</c:v>
                      </c:pt>
                      <c:pt idx="3124">
                        <c:v>24</c:v>
                      </c:pt>
                      <c:pt idx="3125">
                        <c:v>0</c:v>
                      </c:pt>
                      <c:pt idx="3126">
                        <c:v>1</c:v>
                      </c:pt>
                      <c:pt idx="3127">
                        <c:v>2</c:v>
                      </c:pt>
                      <c:pt idx="3128">
                        <c:v>3</c:v>
                      </c:pt>
                      <c:pt idx="3129">
                        <c:v>4</c:v>
                      </c:pt>
                      <c:pt idx="3130">
                        <c:v>5</c:v>
                      </c:pt>
                      <c:pt idx="3131">
                        <c:v>6</c:v>
                      </c:pt>
                      <c:pt idx="3132">
                        <c:v>7</c:v>
                      </c:pt>
                      <c:pt idx="3133">
                        <c:v>8</c:v>
                      </c:pt>
                      <c:pt idx="3134">
                        <c:v>9</c:v>
                      </c:pt>
                      <c:pt idx="3135">
                        <c:v>10</c:v>
                      </c:pt>
                      <c:pt idx="3136">
                        <c:v>11</c:v>
                      </c:pt>
                      <c:pt idx="3137">
                        <c:v>12</c:v>
                      </c:pt>
                      <c:pt idx="3138">
                        <c:v>13</c:v>
                      </c:pt>
                      <c:pt idx="3139">
                        <c:v>14</c:v>
                      </c:pt>
                      <c:pt idx="3140">
                        <c:v>15</c:v>
                      </c:pt>
                      <c:pt idx="3141">
                        <c:v>16</c:v>
                      </c:pt>
                      <c:pt idx="3142">
                        <c:v>17</c:v>
                      </c:pt>
                      <c:pt idx="3143">
                        <c:v>18</c:v>
                      </c:pt>
                      <c:pt idx="3144">
                        <c:v>19</c:v>
                      </c:pt>
                      <c:pt idx="3145">
                        <c:v>20</c:v>
                      </c:pt>
                      <c:pt idx="3146">
                        <c:v>21</c:v>
                      </c:pt>
                      <c:pt idx="3147">
                        <c:v>22</c:v>
                      </c:pt>
                      <c:pt idx="3148">
                        <c:v>23</c:v>
                      </c:pt>
                      <c:pt idx="3149">
                        <c:v>24</c:v>
                      </c:pt>
                      <c:pt idx="3150">
                        <c:v>0</c:v>
                      </c:pt>
                      <c:pt idx="3151">
                        <c:v>1</c:v>
                      </c:pt>
                      <c:pt idx="3152">
                        <c:v>2</c:v>
                      </c:pt>
                      <c:pt idx="3153">
                        <c:v>3</c:v>
                      </c:pt>
                      <c:pt idx="3154">
                        <c:v>4</c:v>
                      </c:pt>
                      <c:pt idx="3155">
                        <c:v>5</c:v>
                      </c:pt>
                      <c:pt idx="3156">
                        <c:v>6</c:v>
                      </c:pt>
                      <c:pt idx="3157">
                        <c:v>7</c:v>
                      </c:pt>
                      <c:pt idx="3158">
                        <c:v>8</c:v>
                      </c:pt>
                      <c:pt idx="3159">
                        <c:v>9</c:v>
                      </c:pt>
                      <c:pt idx="3160">
                        <c:v>10</c:v>
                      </c:pt>
                      <c:pt idx="3161">
                        <c:v>11</c:v>
                      </c:pt>
                      <c:pt idx="3162">
                        <c:v>12</c:v>
                      </c:pt>
                      <c:pt idx="3163">
                        <c:v>13</c:v>
                      </c:pt>
                      <c:pt idx="3164">
                        <c:v>14</c:v>
                      </c:pt>
                      <c:pt idx="3165">
                        <c:v>15</c:v>
                      </c:pt>
                      <c:pt idx="3166">
                        <c:v>16</c:v>
                      </c:pt>
                      <c:pt idx="3167">
                        <c:v>17</c:v>
                      </c:pt>
                      <c:pt idx="3168">
                        <c:v>18</c:v>
                      </c:pt>
                      <c:pt idx="3169">
                        <c:v>19</c:v>
                      </c:pt>
                      <c:pt idx="3170">
                        <c:v>20</c:v>
                      </c:pt>
                      <c:pt idx="3171">
                        <c:v>21</c:v>
                      </c:pt>
                      <c:pt idx="3172">
                        <c:v>22</c:v>
                      </c:pt>
                      <c:pt idx="3173">
                        <c:v>23</c:v>
                      </c:pt>
                      <c:pt idx="3174">
                        <c:v>24</c:v>
                      </c:pt>
                      <c:pt idx="3175">
                        <c:v>0</c:v>
                      </c:pt>
                      <c:pt idx="3176">
                        <c:v>1</c:v>
                      </c:pt>
                      <c:pt idx="3177">
                        <c:v>2</c:v>
                      </c:pt>
                      <c:pt idx="3178">
                        <c:v>3</c:v>
                      </c:pt>
                      <c:pt idx="3179">
                        <c:v>4</c:v>
                      </c:pt>
                      <c:pt idx="3180">
                        <c:v>5</c:v>
                      </c:pt>
                      <c:pt idx="3181">
                        <c:v>6</c:v>
                      </c:pt>
                      <c:pt idx="3182">
                        <c:v>7</c:v>
                      </c:pt>
                      <c:pt idx="3183">
                        <c:v>8</c:v>
                      </c:pt>
                      <c:pt idx="3184">
                        <c:v>9</c:v>
                      </c:pt>
                      <c:pt idx="3185">
                        <c:v>10</c:v>
                      </c:pt>
                      <c:pt idx="3186">
                        <c:v>11</c:v>
                      </c:pt>
                      <c:pt idx="3187">
                        <c:v>12</c:v>
                      </c:pt>
                      <c:pt idx="3188">
                        <c:v>13</c:v>
                      </c:pt>
                      <c:pt idx="3189">
                        <c:v>14</c:v>
                      </c:pt>
                      <c:pt idx="3190">
                        <c:v>15</c:v>
                      </c:pt>
                      <c:pt idx="3191">
                        <c:v>16</c:v>
                      </c:pt>
                      <c:pt idx="3192">
                        <c:v>17</c:v>
                      </c:pt>
                      <c:pt idx="3193">
                        <c:v>18</c:v>
                      </c:pt>
                      <c:pt idx="3194">
                        <c:v>19</c:v>
                      </c:pt>
                      <c:pt idx="3195">
                        <c:v>20</c:v>
                      </c:pt>
                      <c:pt idx="3196">
                        <c:v>21</c:v>
                      </c:pt>
                      <c:pt idx="3197">
                        <c:v>22</c:v>
                      </c:pt>
                      <c:pt idx="3198">
                        <c:v>23</c:v>
                      </c:pt>
                      <c:pt idx="3199">
                        <c:v>24</c:v>
                      </c:pt>
                      <c:pt idx="3200">
                        <c:v>0</c:v>
                      </c:pt>
                      <c:pt idx="3201">
                        <c:v>1</c:v>
                      </c:pt>
                      <c:pt idx="3202">
                        <c:v>2</c:v>
                      </c:pt>
                      <c:pt idx="3203">
                        <c:v>3</c:v>
                      </c:pt>
                      <c:pt idx="3204">
                        <c:v>4</c:v>
                      </c:pt>
                      <c:pt idx="3205">
                        <c:v>5</c:v>
                      </c:pt>
                      <c:pt idx="3206">
                        <c:v>6</c:v>
                      </c:pt>
                      <c:pt idx="3207">
                        <c:v>7</c:v>
                      </c:pt>
                      <c:pt idx="3208">
                        <c:v>8</c:v>
                      </c:pt>
                      <c:pt idx="3209">
                        <c:v>9</c:v>
                      </c:pt>
                      <c:pt idx="3210">
                        <c:v>10</c:v>
                      </c:pt>
                      <c:pt idx="3211">
                        <c:v>11</c:v>
                      </c:pt>
                      <c:pt idx="3212">
                        <c:v>12</c:v>
                      </c:pt>
                      <c:pt idx="3213">
                        <c:v>13</c:v>
                      </c:pt>
                      <c:pt idx="3214">
                        <c:v>14</c:v>
                      </c:pt>
                      <c:pt idx="3215">
                        <c:v>15</c:v>
                      </c:pt>
                      <c:pt idx="3216">
                        <c:v>16</c:v>
                      </c:pt>
                      <c:pt idx="3217">
                        <c:v>17</c:v>
                      </c:pt>
                      <c:pt idx="3218">
                        <c:v>18</c:v>
                      </c:pt>
                      <c:pt idx="3219">
                        <c:v>19</c:v>
                      </c:pt>
                      <c:pt idx="3220">
                        <c:v>20</c:v>
                      </c:pt>
                      <c:pt idx="3221">
                        <c:v>21</c:v>
                      </c:pt>
                      <c:pt idx="3222">
                        <c:v>22</c:v>
                      </c:pt>
                      <c:pt idx="3223">
                        <c:v>23</c:v>
                      </c:pt>
                      <c:pt idx="3224">
                        <c:v>24</c:v>
                      </c:pt>
                      <c:pt idx="3225">
                        <c:v>0</c:v>
                      </c:pt>
                      <c:pt idx="3226">
                        <c:v>1</c:v>
                      </c:pt>
                      <c:pt idx="3227">
                        <c:v>2</c:v>
                      </c:pt>
                      <c:pt idx="3228">
                        <c:v>3</c:v>
                      </c:pt>
                      <c:pt idx="3229">
                        <c:v>4</c:v>
                      </c:pt>
                      <c:pt idx="3230">
                        <c:v>5</c:v>
                      </c:pt>
                      <c:pt idx="3231">
                        <c:v>6</c:v>
                      </c:pt>
                      <c:pt idx="3232">
                        <c:v>7</c:v>
                      </c:pt>
                      <c:pt idx="3233">
                        <c:v>8</c:v>
                      </c:pt>
                      <c:pt idx="3234">
                        <c:v>9</c:v>
                      </c:pt>
                      <c:pt idx="3235">
                        <c:v>10</c:v>
                      </c:pt>
                      <c:pt idx="3236">
                        <c:v>11</c:v>
                      </c:pt>
                      <c:pt idx="3237">
                        <c:v>12</c:v>
                      </c:pt>
                      <c:pt idx="3238">
                        <c:v>13</c:v>
                      </c:pt>
                      <c:pt idx="3239">
                        <c:v>14</c:v>
                      </c:pt>
                      <c:pt idx="3240">
                        <c:v>15</c:v>
                      </c:pt>
                      <c:pt idx="3241">
                        <c:v>16</c:v>
                      </c:pt>
                      <c:pt idx="3242">
                        <c:v>17</c:v>
                      </c:pt>
                      <c:pt idx="3243">
                        <c:v>18</c:v>
                      </c:pt>
                      <c:pt idx="3244">
                        <c:v>19</c:v>
                      </c:pt>
                      <c:pt idx="3245">
                        <c:v>20</c:v>
                      </c:pt>
                      <c:pt idx="3246">
                        <c:v>21</c:v>
                      </c:pt>
                      <c:pt idx="3247">
                        <c:v>22</c:v>
                      </c:pt>
                      <c:pt idx="3248">
                        <c:v>23</c:v>
                      </c:pt>
                      <c:pt idx="3249">
                        <c:v>24</c:v>
                      </c:pt>
                      <c:pt idx="3250">
                        <c:v>0</c:v>
                      </c:pt>
                      <c:pt idx="3251">
                        <c:v>1</c:v>
                      </c:pt>
                      <c:pt idx="3252">
                        <c:v>2</c:v>
                      </c:pt>
                      <c:pt idx="3253">
                        <c:v>3</c:v>
                      </c:pt>
                      <c:pt idx="3254">
                        <c:v>4</c:v>
                      </c:pt>
                      <c:pt idx="3255">
                        <c:v>5</c:v>
                      </c:pt>
                      <c:pt idx="3256">
                        <c:v>6</c:v>
                      </c:pt>
                      <c:pt idx="3257">
                        <c:v>7</c:v>
                      </c:pt>
                      <c:pt idx="3258">
                        <c:v>8</c:v>
                      </c:pt>
                      <c:pt idx="3259">
                        <c:v>9</c:v>
                      </c:pt>
                      <c:pt idx="3260">
                        <c:v>10</c:v>
                      </c:pt>
                      <c:pt idx="3261">
                        <c:v>11</c:v>
                      </c:pt>
                      <c:pt idx="3262">
                        <c:v>12</c:v>
                      </c:pt>
                      <c:pt idx="3263">
                        <c:v>13</c:v>
                      </c:pt>
                      <c:pt idx="3264">
                        <c:v>14</c:v>
                      </c:pt>
                      <c:pt idx="3265">
                        <c:v>15</c:v>
                      </c:pt>
                      <c:pt idx="3266">
                        <c:v>16</c:v>
                      </c:pt>
                      <c:pt idx="3267">
                        <c:v>17</c:v>
                      </c:pt>
                      <c:pt idx="3268">
                        <c:v>18</c:v>
                      </c:pt>
                      <c:pt idx="3269">
                        <c:v>19</c:v>
                      </c:pt>
                      <c:pt idx="3270">
                        <c:v>20</c:v>
                      </c:pt>
                      <c:pt idx="3271">
                        <c:v>21</c:v>
                      </c:pt>
                      <c:pt idx="3272">
                        <c:v>22</c:v>
                      </c:pt>
                      <c:pt idx="3273">
                        <c:v>23</c:v>
                      </c:pt>
                      <c:pt idx="3274">
                        <c:v>24</c:v>
                      </c:pt>
                      <c:pt idx="3275">
                        <c:v>0</c:v>
                      </c:pt>
                      <c:pt idx="3276">
                        <c:v>1</c:v>
                      </c:pt>
                      <c:pt idx="3277">
                        <c:v>2</c:v>
                      </c:pt>
                      <c:pt idx="3278">
                        <c:v>3</c:v>
                      </c:pt>
                      <c:pt idx="3279">
                        <c:v>4</c:v>
                      </c:pt>
                      <c:pt idx="3280">
                        <c:v>5</c:v>
                      </c:pt>
                      <c:pt idx="3281">
                        <c:v>6</c:v>
                      </c:pt>
                      <c:pt idx="3282">
                        <c:v>7</c:v>
                      </c:pt>
                      <c:pt idx="3283">
                        <c:v>8</c:v>
                      </c:pt>
                      <c:pt idx="3284">
                        <c:v>9</c:v>
                      </c:pt>
                      <c:pt idx="3285">
                        <c:v>10</c:v>
                      </c:pt>
                      <c:pt idx="3286">
                        <c:v>11</c:v>
                      </c:pt>
                      <c:pt idx="3287">
                        <c:v>12</c:v>
                      </c:pt>
                      <c:pt idx="3288">
                        <c:v>13</c:v>
                      </c:pt>
                      <c:pt idx="3289">
                        <c:v>14</c:v>
                      </c:pt>
                      <c:pt idx="3290">
                        <c:v>15</c:v>
                      </c:pt>
                      <c:pt idx="3291">
                        <c:v>16</c:v>
                      </c:pt>
                      <c:pt idx="3292">
                        <c:v>17</c:v>
                      </c:pt>
                      <c:pt idx="3293">
                        <c:v>18</c:v>
                      </c:pt>
                      <c:pt idx="3294">
                        <c:v>19</c:v>
                      </c:pt>
                      <c:pt idx="3295">
                        <c:v>20</c:v>
                      </c:pt>
                      <c:pt idx="3296">
                        <c:v>21</c:v>
                      </c:pt>
                      <c:pt idx="3297">
                        <c:v>22</c:v>
                      </c:pt>
                      <c:pt idx="3298">
                        <c:v>23</c:v>
                      </c:pt>
                      <c:pt idx="3299">
                        <c:v>24</c:v>
                      </c:pt>
                      <c:pt idx="3300">
                        <c:v>0</c:v>
                      </c:pt>
                      <c:pt idx="3301">
                        <c:v>1</c:v>
                      </c:pt>
                      <c:pt idx="3302">
                        <c:v>2</c:v>
                      </c:pt>
                      <c:pt idx="3303">
                        <c:v>3</c:v>
                      </c:pt>
                      <c:pt idx="3304">
                        <c:v>4</c:v>
                      </c:pt>
                      <c:pt idx="3305">
                        <c:v>5</c:v>
                      </c:pt>
                      <c:pt idx="3306">
                        <c:v>6</c:v>
                      </c:pt>
                      <c:pt idx="3307">
                        <c:v>7</c:v>
                      </c:pt>
                      <c:pt idx="3308">
                        <c:v>8</c:v>
                      </c:pt>
                      <c:pt idx="3309">
                        <c:v>9</c:v>
                      </c:pt>
                      <c:pt idx="3310">
                        <c:v>10</c:v>
                      </c:pt>
                      <c:pt idx="3311">
                        <c:v>11</c:v>
                      </c:pt>
                      <c:pt idx="3312">
                        <c:v>12</c:v>
                      </c:pt>
                      <c:pt idx="3313">
                        <c:v>13</c:v>
                      </c:pt>
                      <c:pt idx="3314">
                        <c:v>14</c:v>
                      </c:pt>
                      <c:pt idx="3315">
                        <c:v>15</c:v>
                      </c:pt>
                      <c:pt idx="3316">
                        <c:v>16</c:v>
                      </c:pt>
                      <c:pt idx="3317">
                        <c:v>17</c:v>
                      </c:pt>
                      <c:pt idx="3318">
                        <c:v>18</c:v>
                      </c:pt>
                      <c:pt idx="3319">
                        <c:v>19</c:v>
                      </c:pt>
                      <c:pt idx="3320">
                        <c:v>20</c:v>
                      </c:pt>
                      <c:pt idx="3321">
                        <c:v>21</c:v>
                      </c:pt>
                      <c:pt idx="3322">
                        <c:v>22</c:v>
                      </c:pt>
                      <c:pt idx="3323">
                        <c:v>23</c:v>
                      </c:pt>
                      <c:pt idx="3324">
                        <c:v>24</c:v>
                      </c:pt>
                      <c:pt idx="3325">
                        <c:v>0</c:v>
                      </c:pt>
                      <c:pt idx="3326">
                        <c:v>1</c:v>
                      </c:pt>
                      <c:pt idx="3327">
                        <c:v>2</c:v>
                      </c:pt>
                      <c:pt idx="3328">
                        <c:v>3</c:v>
                      </c:pt>
                      <c:pt idx="3329">
                        <c:v>4</c:v>
                      </c:pt>
                      <c:pt idx="3330">
                        <c:v>5</c:v>
                      </c:pt>
                      <c:pt idx="3331">
                        <c:v>6</c:v>
                      </c:pt>
                      <c:pt idx="3332">
                        <c:v>7</c:v>
                      </c:pt>
                      <c:pt idx="3333">
                        <c:v>8</c:v>
                      </c:pt>
                      <c:pt idx="3334">
                        <c:v>9</c:v>
                      </c:pt>
                      <c:pt idx="3335">
                        <c:v>10</c:v>
                      </c:pt>
                      <c:pt idx="3336">
                        <c:v>11</c:v>
                      </c:pt>
                      <c:pt idx="3337">
                        <c:v>12</c:v>
                      </c:pt>
                      <c:pt idx="3338">
                        <c:v>13</c:v>
                      </c:pt>
                      <c:pt idx="3339">
                        <c:v>14</c:v>
                      </c:pt>
                      <c:pt idx="3340">
                        <c:v>15</c:v>
                      </c:pt>
                      <c:pt idx="3341">
                        <c:v>16</c:v>
                      </c:pt>
                      <c:pt idx="3342">
                        <c:v>17</c:v>
                      </c:pt>
                      <c:pt idx="3343">
                        <c:v>18</c:v>
                      </c:pt>
                      <c:pt idx="3344">
                        <c:v>19</c:v>
                      </c:pt>
                      <c:pt idx="3345">
                        <c:v>20</c:v>
                      </c:pt>
                      <c:pt idx="3346">
                        <c:v>21</c:v>
                      </c:pt>
                      <c:pt idx="3347">
                        <c:v>22</c:v>
                      </c:pt>
                      <c:pt idx="3348">
                        <c:v>23</c:v>
                      </c:pt>
                      <c:pt idx="3349">
                        <c:v>24</c:v>
                      </c:pt>
                      <c:pt idx="3350">
                        <c:v>0</c:v>
                      </c:pt>
                      <c:pt idx="3351">
                        <c:v>1</c:v>
                      </c:pt>
                      <c:pt idx="3352">
                        <c:v>2</c:v>
                      </c:pt>
                      <c:pt idx="3353">
                        <c:v>3</c:v>
                      </c:pt>
                      <c:pt idx="3354">
                        <c:v>4</c:v>
                      </c:pt>
                      <c:pt idx="3355">
                        <c:v>5</c:v>
                      </c:pt>
                      <c:pt idx="3356">
                        <c:v>6</c:v>
                      </c:pt>
                      <c:pt idx="3357">
                        <c:v>7</c:v>
                      </c:pt>
                      <c:pt idx="3358">
                        <c:v>8</c:v>
                      </c:pt>
                      <c:pt idx="3359">
                        <c:v>9</c:v>
                      </c:pt>
                      <c:pt idx="3360">
                        <c:v>10</c:v>
                      </c:pt>
                      <c:pt idx="3361">
                        <c:v>11</c:v>
                      </c:pt>
                      <c:pt idx="3362">
                        <c:v>12</c:v>
                      </c:pt>
                      <c:pt idx="3363">
                        <c:v>13</c:v>
                      </c:pt>
                      <c:pt idx="3364">
                        <c:v>14</c:v>
                      </c:pt>
                      <c:pt idx="3365">
                        <c:v>15</c:v>
                      </c:pt>
                      <c:pt idx="3366">
                        <c:v>16</c:v>
                      </c:pt>
                      <c:pt idx="3367">
                        <c:v>17</c:v>
                      </c:pt>
                      <c:pt idx="3368">
                        <c:v>18</c:v>
                      </c:pt>
                      <c:pt idx="3369">
                        <c:v>19</c:v>
                      </c:pt>
                      <c:pt idx="3370">
                        <c:v>20</c:v>
                      </c:pt>
                      <c:pt idx="3371">
                        <c:v>21</c:v>
                      </c:pt>
                      <c:pt idx="3372">
                        <c:v>22</c:v>
                      </c:pt>
                      <c:pt idx="3373">
                        <c:v>23</c:v>
                      </c:pt>
                      <c:pt idx="3374">
                        <c:v>24</c:v>
                      </c:pt>
                      <c:pt idx="3375">
                        <c:v>0</c:v>
                      </c:pt>
                      <c:pt idx="3376">
                        <c:v>1</c:v>
                      </c:pt>
                      <c:pt idx="3377">
                        <c:v>2</c:v>
                      </c:pt>
                      <c:pt idx="3378">
                        <c:v>3</c:v>
                      </c:pt>
                      <c:pt idx="3379">
                        <c:v>4</c:v>
                      </c:pt>
                      <c:pt idx="3380">
                        <c:v>5</c:v>
                      </c:pt>
                      <c:pt idx="3381">
                        <c:v>6</c:v>
                      </c:pt>
                      <c:pt idx="3382">
                        <c:v>7</c:v>
                      </c:pt>
                      <c:pt idx="3383">
                        <c:v>8</c:v>
                      </c:pt>
                      <c:pt idx="3384">
                        <c:v>9</c:v>
                      </c:pt>
                      <c:pt idx="3385">
                        <c:v>10</c:v>
                      </c:pt>
                      <c:pt idx="3386">
                        <c:v>11</c:v>
                      </c:pt>
                      <c:pt idx="3387">
                        <c:v>12</c:v>
                      </c:pt>
                      <c:pt idx="3388">
                        <c:v>13</c:v>
                      </c:pt>
                      <c:pt idx="3389">
                        <c:v>14</c:v>
                      </c:pt>
                      <c:pt idx="3390">
                        <c:v>15</c:v>
                      </c:pt>
                      <c:pt idx="3391">
                        <c:v>16</c:v>
                      </c:pt>
                      <c:pt idx="3392">
                        <c:v>17</c:v>
                      </c:pt>
                      <c:pt idx="3393">
                        <c:v>18</c:v>
                      </c:pt>
                      <c:pt idx="3394">
                        <c:v>19</c:v>
                      </c:pt>
                      <c:pt idx="3395">
                        <c:v>20</c:v>
                      </c:pt>
                      <c:pt idx="3396">
                        <c:v>21</c:v>
                      </c:pt>
                      <c:pt idx="3397">
                        <c:v>22</c:v>
                      </c:pt>
                      <c:pt idx="3398">
                        <c:v>23</c:v>
                      </c:pt>
                      <c:pt idx="3399">
                        <c:v>24</c:v>
                      </c:pt>
                      <c:pt idx="3400">
                        <c:v>0</c:v>
                      </c:pt>
                      <c:pt idx="3401">
                        <c:v>1</c:v>
                      </c:pt>
                      <c:pt idx="3402">
                        <c:v>2</c:v>
                      </c:pt>
                      <c:pt idx="3403">
                        <c:v>3</c:v>
                      </c:pt>
                      <c:pt idx="3404">
                        <c:v>4</c:v>
                      </c:pt>
                      <c:pt idx="3405">
                        <c:v>5</c:v>
                      </c:pt>
                      <c:pt idx="3406">
                        <c:v>6</c:v>
                      </c:pt>
                      <c:pt idx="3407">
                        <c:v>7</c:v>
                      </c:pt>
                      <c:pt idx="3408">
                        <c:v>8</c:v>
                      </c:pt>
                      <c:pt idx="3409">
                        <c:v>9</c:v>
                      </c:pt>
                      <c:pt idx="3410">
                        <c:v>10</c:v>
                      </c:pt>
                      <c:pt idx="3411">
                        <c:v>11</c:v>
                      </c:pt>
                      <c:pt idx="3412">
                        <c:v>12</c:v>
                      </c:pt>
                      <c:pt idx="3413">
                        <c:v>13</c:v>
                      </c:pt>
                      <c:pt idx="3414">
                        <c:v>14</c:v>
                      </c:pt>
                      <c:pt idx="3415">
                        <c:v>15</c:v>
                      </c:pt>
                      <c:pt idx="3416">
                        <c:v>16</c:v>
                      </c:pt>
                      <c:pt idx="3417">
                        <c:v>17</c:v>
                      </c:pt>
                      <c:pt idx="3418">
                        <c:v>18</c:v>
                      </c:pt>
                      <c:pt idx="3419">
                        <c:v>19</c:v>
                      </c:pt>
                      <c:pt idx="3420">
                        <c:v>20</c:v>
                      </c:pt>
                      <c:pt idx="3421">
                        <c:v>21</c:v>
                      </c:pt>
                      <c:pt idx="3422">
                        <c:v>22</c:v>
                      </c:pt>
                      <c:pt idx="3423">
                        <c:v>23</c:v>
                      </c:pt>
                      <c:pt idx="3424">
                        <c:v>24</c:v>
                      </c:pt>
                      <c:pt idx="3425">
                        <c:v>0</c:v>
                      </c:pt>
                      <c:pt idx="3426">
                        <c:v>1</c:v>
                      </c:pt>
                      <c:pt idx="3427">
                        <c:v>2</c:v>
                      </c:pt>
                      <c:pt idx="3428">
                        <c:v>3</c:v>
                      </c:pt>
                      <c:pt idx="3429">
                        <c:v>4</c:v>
                      </c:pt>
                      <c:pt idx="3430">
                        <c:v>5</c:v>
                      </c:pt>
                      <c:pt idx="3431">
                        <c:v>6</c:v>
                      </c:pt>
                      <c:pt idx="3432">
                        <c:v>7</c:v>
                      </c:pt>
                      <c:pt idx="3433">
                        <c:v>8</c:v>
                      </c:pt>
                      <c:pt idx="3434">
                        <c:v>9</c:v>
                      </c:pt>
                      <c:pt idx="3435">
                        <c:v>10</c:v>
                      </c:pt>
                      <c:pt idx="3436">
                        <c:v>11</c:v>
                      </c:pt>
                      <c:pt idx="3437">
                        <c:v>12</c:v>
                      </c:pt>
                      <c:pt idx="3438">
                        <c:v>13</c:v>
                      </c:pt>
                      <c:pt idx="3439">
                        <c:v>14</c:v>
                      </c:pt>
                      <c:pt idx="3440">
                        <c:v>15</c:v>
                      </c:pt>
                      <c:pt idx="3441">
                        <c:v>16</c:v>
                      </c:pt>
                      <c:pt idx="3442">
                        <c:v>17</c:v>
                      </c:pt>
                      <c:pt idx="3443">
                        <c:v>18</c:v>
                      </c:pt>
                      <c:pt idx="3444">
                        <c:v>19</c:v>
                      </c:pt>
                      <c:pt idx="3445">
                        <c:v>20</c:v>
                      </c:pt>
                      <c:pt idx="3446">
                        <c:v>21</c:v>
                      </c:pt>
                      <c:pt idx="3447">
                        <c:v>22</c:v>
                      </c:pt>
                      <c:pt idx="3448">
                        <c:v>23</c:v>
                      </c:pt>
                      <c:pt idx="3449">
                        <c:v>24</c:v>
                      </c:pt>
                      <c:pt idx="3450">
                        <c:v>0</c:v>
                      </c:pt>
                      <c:pt idx="3451">
                        <c:v>1</c:v>
                      </c:pt>
                      <c:pt idx="3452">
                        <c:v>2</c:v>
                      </c:pt>
                      <c:pt idx="3453">
                        <c:v>3</c:v>
                      </c:pt>
                      <c:pt idx="3454">
                        <c:v>4</c:v>
                      </c:pt>
                      <c:pt idx="3455">
                        <c:v>5</c:v>
                      </c:pt>
                      <c:pt idx="3456">
                        <c:v>6</c:v>
                      </c:pt>
                      <c:pt idx="3457">
                        <c:v>7</c:v>
                      </c:pt>
                      <c:pt idx="3458">
                        <c:v>8</c:v>
                      </c:pt>
                      <c:pt idx="3459">
                        <c:v>9</c:v>
                      </c:pt>
                      <c:pt idx="3460">
                        <c:v>10</c:v>
                      </c:pt>
                      <c:pt idx="3461">
                        <c:v>11</c:v>
                      </c:pt>
                      <c:pt idx="3462">
                        <c:v>12</c:v>
                      </c:pt>
                      <c:pt idx="3463">
                        <c:v>13</c:v>
                      </c:pt>
                      <c:pt idx="3464">
                        <c:v>14</c:v>
                      </c:pt>
                      <c:pt idx="3465">
                        <c:v>15</c:v>
                      </c:pt>
                      <c:pt idx="3466">
                        <c:v>16</c:v>
                      </c:pt>
                      <c:pt idx="3467">
                        <c:v>17</c:v>
                      </c:pt>
                      <c:pt idx="3468">
                        <c:v>18</c:v>
                      </c:pt>
                      <c:pt idx="3469">
                        <c:v>19</c:v>
                      </c:pt>
                      <c:pt idx="3470">
                        <c:v>20</c:v>
                      </c:pt>
                      <c:pt idx="3471">
                        <c:v>21</c:v>
                      </c:pt>
                      <c:pt idx="3472">
                        <c:v>22</c:v>
                      </c:pt>
                      <c:pt idx="3473">
                        <c:v>23</c:v>
                      </c:pt>
                      <c:pt idx="3474">
                        <c:v>24</c:v>
                      </c:pt>
                      <c:pt idx="3475">
                        <c:v>0</c:v>
                      </c:pt>
                      <c:pt idx="3476">
                        <c:v>1</c:v>
                      </c:pt>
                      <c:pt idx="3477">
                        <c:v>2</c:v>
                      </c:pt>
                      <c:pt idx="3478">
                        <c:v>3</c:v>
                      </c:pt>
                      <c:pt idx="3479">
                        <c:v>4</c:v>
                      </c:pt>
                      <c:pt idx="3480">
                        <c:v>5</c:v>
                      </c:pt>
                      <c:pt idx="3481">
                        <c:v>6</c:v>
                      </c:pt>
                      <c:pt idx="3482">
                        <c:v>7</c:v>
                      </c:pt>
                      <c:pt idx="3483">
                        <c:v>8</c:v>
                      </c:pt>
                      <c:pt idx="3484">
                        <c:v>9</c:v>
                      </c:pt>
                      <c:pt idx="3485">
                        <c:v>10</c:v>
                      </c:pt>
                      <c:pt idx="3486">
                        <c:v>11</c:v>
                      </c:pt>
                      <c:pt idx="3487">
                        <c:v>12</c:v>
                      </c:pt>
                      <c:pt idx="3488">
                        <c:v>13</c:v>
                      </c:pt>
                      <c:pt idx="3489">
                        <c:v>14</c:v>
                      </c:pt>
                      <c:pt idx="3490">
                        <c:v>15</c:v>
                      </c:pt>
                      <c:pt idx="3491">
                        <c:v>16</c:v>
                      </c:pt>
                      <c:pt idx="3492">
                        <c:v>17</c:v>
                      </c:pt>
                      <c:pt idx="3493">
                        <c:v>18</c:v>
                      </c:pt>
                      <c:pt idx="3494">
                        <c:v>19</c:v>
                      </c:pt>
                      <c:pt idx="3495">
                        <c:v>20</c:v>
                      </c:pt>
                      <c:pt idx="3496">
                        <c:v>21</c:v>
                      </c:pt>
                      <c:pt idx="3497">
                        <c:v>22</c:v>
                      </c:pt>
                      <c:pt idx="3498">
                        <c:v>23</c:v>
                      </c:pt>
                      <c:pt idx="3499">
                        <c:v>24</c:v>
                      </c:pt>
                      <c:pt idx="3500">
                        <c:v>0</c:v>
                      </c:pt>
                      <c:pt idx="3501">
                        <c:v>1</c:v>
                      </c:pt>
                      <c:pt idx="3502">
                        <c:v>2</c:v>
                      </c:pt>
                      <c:pt idx="3503">
                        <c:v>3</c:v>
                      </c:pt>
                      <c:pt idx="3504">
                        <c:v>4</c:v>
                      </c:pt>
                      <c:pt idx="3505">
                        <c:v>5</c:v>
                      </c:pt>
                      <c:pt idx="3506">
                        <c:v>6</c:v>
                      </c:pt>
                      <c:pt idx="3507">
                        <c:v>7</c:v>
                      </c:pt>
                      <c:pt idx="3508">
                        <c:v>8</c:v>
                      </c:pt>
                      <c:pt idx="3509">
                        <c:v>9</c:v>
                      </c:pt>
                      <c:pt idx="3510">
                        <c:v>10</c:v>
                      </c:pt>
                      <c:pt idx="3511">
                        <c:v>11</c:v>
                      </c:pt>
                      <c:pt idx="3512">
                        <c:v>12</c:v>
                      </c:pt>
                      <c:pt idx="3513">
                        <c:v>13</c:v>
                      </c:pt>
                      <c:pt idx="3514">
                        <c:v>14</c:v>
                      </c:pt>
                      <c:pt idx="3515">
                        <c:v>15</c:v>
                      </c:pt>
                      <c:pt idx="3516">
                        <c:v>16</c:v>
                      </c:pt>
                      <c:pt idx="3517">
                        <c:v>17</c:v>
                      </c:pt>
                      <c:pt idx="3518">
                        <c:v>18</c:v>
                      </c:pt>
                      <c:pt idx="3519">
                        <c:v>19</c:v>
                      </c:pt>
                      <c:pt idx="3520">
                        <c:v>20</c:v>
                      </c:pt>
                      <c:pt idx="3521">
                        <c:v>21</c:v>
                      </c:pt>
                      <c:pt idx="3522">
                        <c:v>22</c:v>
                      </c:pt>
                      <c:pt idx="3523">
                        <c:v>23</c:v>
                      </c:pt>
                      <c:pt idx="3524">
                        <c:v>24</c:v>
                      </c:pt>
                      <c:pt idx="3525">
                        <c:v>0</c:v>
                      </c:pt>
                      <c:pt idx="3526">
                        <c:v>1</c:v>
                      </c:pt>
                      <c:pt idx="3527">
                        <c:v>2</c:v>
                      </c:pt>
                      <c:pt idx="3528">
                        <c:v>3</c:v>
                      </c:pt>
                      <c:pt idx="3529">
                        <c:v>4</c:v>
                      </c:pt>
                      <c:pt idx="3530">
                        <c:v>5</c:v>
                      </c:pt>
                      <c:pt idx="3531">
                        <c:v>6</c:v>
                      </c:pt>
                      <c:pt idx="3532">
                        <c:v>7</c:v>
                      </c:pt>
                      <c:pt idx="3533">
                        <c:v>8</c:v>
                      </c:pt>
                      <c:pt idx="3534">
                        <c:v>9</c:v>
                      </c:pt>
                      <c:pt idx="3535">
                        <c:v>10</c:v>
                      </c:pt>
                      <c:pt idx="3536">
                        <c:v>11</c:v>
                      </c:pt>
                      <c:pt idx="3537">
                        <c:v>12</c:v>
                      </c:pt>
                      <c:pt idx="3538">
                        <c:v>13</c:v>
                      </c:pt>
                      <c:pt idx="3539">
                        <c:v>14</c:v>
                      </c:pt>
                      <c:pt idx="3540">
                        <c:v>15</c:v>
                      </c:pt>
                      <c:pt idx="3541">
                        <c:v>16</c:v>
                      </c:pt>
                      <c:pt idx="3542">
                        <c:v>17</c:v>
                      </c:pt>
                      <c:pt idx="3543">
                        <c:v>18</c:v>
                      </c:pt>
                      <c:pt idx="3544">
                        <c:v>19</c:v>
                      </c:pt>
                      <c:pt idx="3545">
                        <c:v>20</c:v>
                      </c:pt>
                      <c:pt idx="3546">
                        <c:v>21</c:v>
                      </c:pt>
                      <c:pt idx="3547">
                        <c:v>22</c:v>
                      </c:pt>
                      <c:pt idx="3548">
                        <c:v>23</c:v>
                      </c:pt>
                      <c:pt idx="3549">
                        <c:v>24</c:v>
                      </c:pt>
                      <c:pt idx="3550">
                        <c:v>0</c:v>
                      </c:pt>
                      <c:pt idx="3551">
                        <c:v>1</c:v>
                      </c:pt>
                      <c:pt idx="3552">
                        <c:v>2</c:v>
                      </c:pt>
                      <c:pt idx="3553">
                        <c:v>3</c:v>
                      </c:pt>
                      <c:pt idx="3554">
                        <c:v>4</c:v>
                      </c:pt>
                      <c:pt idx="3555">
                        <c:v>5</c:v>
                      </c:pt>
                      <c:pt idx="3556">
                        <c:v>6</c:v>
                      </c:pt>
                      <c:pt idx="3557">
                        <c:v>7</c:v>
                      </c:pt>
                      <c:pt idx="3558">
                        <c:v>8</c:v>
                      </c:pt>
                      <c:pt idx="3559">
                        <c:v>9</c:v>
                      </c:pt>
                      <c:pt idx="3560">
                        <c:v>10</c:v>
                      </c:pt>
                      <c:pt idx="3561">
                        <c:v>11</c:v>
                      </c:pt>
                      <c:pt idx="3562">
                        <c:v>12</c:v>
                      </c:pt>
                      <c:pt idx="3563">
                        <c:v>13</c:v>
                      </c:pt>
                      <c:pt idx="3564">
                        <c:v>14</c:v>
                      </c:pt>
                      <c:pt idx="3565">
                        <c:v>15</c:v>
                      </c:pt>
                      <c:pt idx="3566">
                        <c:v>16</c:v>
                      </c:pt>
                      <c:pt idx="3567">
                        <c:v>17</c:v>
                      </c:pt>
                      <c:pt idx="3568">
                        <c:v>18</c:v>
                      </c:pt>
                      <c:pt idx="3569">
                        <c:v>19</c:v>
                      </c:pt>
                      <c:pt idx="3570">
                        <c:v>20</c:v>
                      </c:pt>
                      <c:pt idx="3571">
                        <c:v>21</c:v>
                      </c:pt>
                      <c:pt idx="3572">
                        <c:v>22</c:v>
                      </c:pt>
                      <c:pt idx="3573">
                        <c:v>23</c:v>
                      </c:pt>
                      <c:pt idx="3574">
                        <c:v>24</c:v>
                      </c:pt>
                      <c:pt idx="3575">
                        <c:v>0</c:v>
                      </c:pt>
                      <c:pt idx="3576">
                        <c:v>1</c:v>
                      </c:pt>
                      <c:pt idx="3577">
                        <c:v>2</c:v>
                      </c:pt>
                      <c:pt idx="3578">
                        <c:v>3</c:v>
                      </c:pt>
                      <c:pt idx="3579">
                        <c:v>4</c:v>
                      </c:pt>
                      <c:pt idx="3580">
                        <c:v>5</c:v>
                      </c:pt>
                      <c:pt idx="3581">
                        <c:v>6</c:v>
                      </c:pt>
                      <c:pt idx="3582">
                        <c:v>7</c:v>
                      </c:pt>
                      <c:pt idx="3583">
                        <c:v>8</c:v>
                      </c:pt>
                      <c:pt idx="3584">
                        <c:v>9</c:v>
                      </c:pt>
                      <c:pt idx="3585">
                        <c:v>10</c:v>
                      </c:pt>
                      <c:pt idx="3586">
                        <c:v>11</c:v>
                      </c:pt>
                      <c:pt idx="3587">
                        <c:v>12</c:v>
                      </c:pt>
                      <c:pt idx="3588">
                        <c:v>13</c:v>
                      </c:pt>
                      <c:pt idx="3589">
                        <c:v>14</c:v>
                      </c:pt>
                      <c:pt idx="3590">
                        <c:v>15</c:v>
                      </c:pt>
                      <c:pt idx="3591">
                        <c:v>16</c:v>
                      </c:pt>
                      <c:pt idx="3592">
                        <c:v>17</c:v>
                      </c:pt>
                      <c:pt idx="3593">
                        <c:v>18</c:v>
                      </c:pt>
                      <c:pt idx="3594">
                        <c:v>19</c:v>
                      </c:pt>
                      <c:pt idx="3595">
                        <c:v>20</c:v>
                      </c:pt>
                      <c:pt idx="3596">
                        <c:v>21</c:v>
                      </c:pt>
                      <c:pt idx="3597">
                        <c:v>22</c:v>
                      </c:pt>
                      <c:pt idx="3598">
                        <c:v>23</c:v>
                      </c:pt>
                      <c:pt idx="3599">
                        <c:v>24</c:v>
                      </c:pt>
                      <c:pt idx="3600">
                        <c:v>0</c:v>
                      </c:pt>
                      <c:pt idx="3601">
                        <c:v>1</c:v>
                      </c:pt>
                      <c:pt idx="3602">
                        <c:v>2</c:v>
                      </c:pt>
                      <c:pt idx="3603">
                        <c:v>3</c:v>
                      </c:pt>
                      <c:pt idx="3604">
                        <c:v>4</c:v>
                      </c:pt>
                      <c:pt idx="3605">
                        <c:v>5</c:v>
                      </c:pt>
                      <c:pt idx="3606">
                        <c:v>6</c:v>
                      </c:pt>
                      <c:pt idx="3607">
                        <c:v>7</c:v>
                      </c:pt>
                      <c:pt idx="3608">
                        <c:v>8</c:v>
                      </c:pt>
                      <c:pt idx="3609">
                        <c:v>9</c:v>
                      </c:pt>
                      <c:pt idx="3610">
                        <c:v>10</c:v>
                      </c:pt>
                      <c:pt idx="3611">
                        <c:v>11</c:v>
                      </c:pt>
                      <c:pt idx="3612">
                        <c:v>12</c:v>
                      </c:pt>
                      <c:pt idx="3613">
                        <c:v>13</c:v>
                      </c:pt>
                      <c:pt idx="3614">
                        <c:v>14</c:v>
                      </c:pt>
                      <c:pt idx="3615">
                        <c:v>15</c:v>
                      </c:pt>
                      <c:pt idx="3616">
                        <c:v>16</c:v>
                      </c:pt>
                      <c:pt idx="3617">
                        <c:v>17</c:v>
                      </c:pt>
                      <c:pt idx="3618">
                        <c:v>18</c:v>
                      </c:pt>
                      <c:pt idx="3619">
                        <c:v>19</c:v>
                      </c:pt>
                      <c:pt idx="3620">
                        <c:v>20</c:v>
                      </c:pt>
                      <c:pt idx="3621">
                        <c:v>21</c:v>
                      </c:pt>
                      <c:pt idx="3622">
                        <c:v>22</c:v>
                      </c:pt>
                      <c:pt idx="3623">
                        <c:v>23</c:v>
                      </c:pt>
                      <c:pt idx="3624">
                        <c:v>24</c:v>
                      </c:pt>
                      <c:pt idx="3625">
                        <c:v>0</c:v>
                      </c:pt>
                      <c:pt idx="3626">
                        <c:v>1</c:v>
                      </c:pt>
                      <c:pt idx="3627">
                        <c:v>2</c:v>
                      </c:pt>
                      <c:pt idx="3628">
                        <c:v>3</c:v>
                      </c:pt>
                      <c:pt idx="3629">
                        <c:v>4</c:v>
                      </c:pt>
                      <c:pt idx="3630">
                        <c:v>5</c:v>
                      </c:pt>
                      <c:pt idx="3631">
                        <c:v>6</c:v>
                      </c:pt>
                      <c:pt idx="3632">
                        <c:v>7</c:v>
                      </c:pt>
                      <c:pt idx="3633">
                        <c:v>8</c:v>
                      </c:pt>
                      <c:pt idx="3634">
                        <c:v>9</c:v>
                      </c:pt>
                      <c:pt idx="3635">
                        <c:v>10</c:v>
                      </c:pt>
                      <c:pt idx="3636">
                        <c:v>11</c:v>
                      </c:pt>
                      <c:pt idx="3637">
                        <c:v>12</c:v>
                      </c:pt>
                      <c:pt idx="3638">
                        <c:v>13</c:v>
                      </c:pt>
                      <c:pt idx="3639">
                        <c:v>14</c:v>
                      </c:pt>
                      <c:pt idx="3640">
                        <c:v>15</c:v>
                      </c:pt>
                      <c:pt idx="3641">
                        <c:v>16</c:v>
                      </c:pt>
                      <c:pt idx="3642">
                        <c:v>17</c:v>
                      </c:pt>
                      <c:pt idx="3643">
                        <c:v>18</c:v>
                      </c:pt>
                      <c:pt idx="3644">
                        <c:v>19</c:v>
                      </c:pt>
                      <c:pt idx="3645">
                        <c:v>20</c:v>
                      </c:pt>
                      <c:pt idx="3646">
                        <c:v>21</c:v>
                      </c:pt>
                      <c:pt idx="3647">
                        <c:v>22</c:v>
                      </c:pt>
                      <c:pt idx="3648">
                        <c:v>23</c:v>
                      </c:pt>
                      <c:pt idx="3649">
                        <c:v>24</c:v>
                      </c:pt>
                      <c:pt idx="3650">
                        <c:v>0</c:v>
                      </c:pt>
                      <c:pt idx="3651">
                        <c:v>1</c:v>
                      </c:pt>
                      <c:pt idx="3652">
                        <c:v>2</c:v>
                      </c:pt>
                      <c:pt idx="3653">
                        <c:v>3</c:v>
                      </c:pt>
                      <c:pt idx="3654">
                        <c:v>4</c:v>
                      </c:pt>
                      <c:pt idx="3655">
                        <c:v>5</c:v>
                      </c:pt>
                      <c:pt idx="3656">
                        <c:v>6</c:v>
                      </c:pt>
                      <c:pt idx="3657">
                        <c:v>7</c:v>
                      </c:pt>
                      <c:pt idx="3658">
                        <c:v>8</c:v>
                      </c:pt>
                      <c:pt idx="3659">
                        <c:v>9</c:v>
                      </c:pt>
                      <c:pt idx="3660">
                        <c:v>10</c:v>
                      </c:pt>
                      <c:pt idx="3661">
                        <c:v>11</c:v>
                      </c:pt>
                      <c:pt idx="3662">
                        <c:v>12</c:v>
                      </c:pt>
                      <c:pt idx="3663">
                        <c:v>13</c:v>
                      </c:pt>
                      <c:pt idx="3664">
                        <c:v>14</c:v>
                      </c:pt>
                      <c:pt idx="3665">
                        <c:v>15</c:v>
                      </c:pt>
                      <c:pt idx="3666">
                        <c:v>16</c:v>
                      </c:pt>
                      <c:pt idx="3667">
                        <c:v>17</c:v>
                      </c:pt>
                      <c:pt idx="3668">
                        <c:v>18</c:v>
                      </c:pt>
                      <c:pt idx="3669">
                        <c:v>19</c:v>
                      </c:pt>
                      <c:pt idx="3670">
                        <c:v>20</c:v>
                      </c:pt>
                      <c:pt idx="3671">
                        <c:v>21</c:v>
                      </c:pt>
                      <c:pt idx="3672">
                        <c:v>22</c:v>
                      </c:pt>
                      <c:pt idx="3673">
                        <c:v>23</c:v>
                      </c:pt>
                      <c:pt idx="3674">
                        <c:v>24</c:v>
                      </c:pt>
                      <c:pt idx="3675">
                        <c:v>0</c:v>
                      </c:pt>
                      <c:pt idx="3676">
                        <c:v>1</c:v>
                      </c:pt>
                      <c:pt idx="3677">
                        <c:v>2</c:v>
                      </c:pt>
                      <c:pt idx="3678">
                        <c:v>3</c:v>
                      </c:pt>
                      <c:pt idx="3679">
                        <c:v>4</c:v>
                      </c:pt>
                      <c:pt idx="3680">
                        <c:v>5</c:v>
                      </c:pt>
                      <c:pt idx="3681">
                        <c:v>6</c:v>
                      </c:pt>
                      <c:pt idx="3682">
                        <c:v>7</c:v>
                      </c:pt>
                      <c:pt idx="3683">
                        <c:v>8</c:v>
                      </c:pt>
                      <c:pt idx="3684">
                        <c:v>9</c:v>
                      </c:pt>
                      <c:pt idx="3685">
                        <c:v>10</c:v>
                      </c:pt>
                      <c:pt idx="3686">
                        <c:v>11</c:v>
                      </c:pt>
                      <c:pt idx="3687">
                        <c:v>12</c:v>
                      </c:pt>
                      <c:pt idx="3688">
                        <c:v>13</c:v>
                      </c:pt>
                      <c:pt idx="3689">
                        <c:v>14</c:v>
                      </c:pt>
                      <c:pt idx="3690">
                        <c:v>15</c:v>
                      </c:pt>
                      <c:pt idx="3691">
                        <c:v>16</c:v>
                      </c:pt>
                      <c:pt idx="3692">
                        <c:v>17</c:v>
                      </c:pt>
                      <c:pt idx="3693">
                        <c:v>18</c:v>
                      </c:pt>
                      <c:pt idx="3694">
                        <c:v>19</c:v>
                      </c:pt>
                      <c:pt idx="3695">
                        <c:v>20</c:v>
                      </c:pt>
                      <c:pt idx="3696">
                        <c:v>21</c:v>
                      </c:pt>
                      <c:pt idx="3697">
                        <c:v>22</c:v>
                      </c:pt>
                      <c:pt idx="3698">
                        <c:v>23</c:v>
                      </c:pt>
                      <c:pt idx="3699">
                        <c:v>24</c:v>
                      </c:pt>
                      <c:pt idx="3700">
                        <c:v>0</c:v>
                      </c:pt>
                      <c:pt idx="3701">
                        <c:v>1</c:v>
                      </c:pt>
                      <c:pt idx="3702">
                        <c:v>2</c:v>
                      </c:pt>
                      <c:pt idx="3703">
                        <c:v>3</c:v>
                      </c:pt>
                      <c:pt idx="3704">
                        <c:v>4</c:v>
                      </c:pt>
                      <c:pt idx="3705">
                        <c:v>5</c:v>
                      </c:pt>
                      <c:pt idx="3706">
                        <c:v>6</c:v>
                      </c:pt>
                      <c:pt idx="3707">
                        <c:v>7</c:v>
                      </c:pt>
                      <c:pt idx="3708">
                        <c:v>8</c:v>
                      </c:pt>
                      <c:pt idx="3709">
                        <c:v>9</c:v>
                      </c:pt>
                      <c:pt idx="3710">
                        <c:v>10</c:v>
                      </c:pt>
                      <c:pt idx="3711">
                        <c:v>11</c:v>
                      </c:pt>
                      <c:pt idx="3712">
                        <c:v>12</c:v>
                      </c:pt>
                      <c:pt idx="3713">
                        <c:v>13</c:v>
                      </c:pt>
                      <c:pt idx="3714">
                        <c:v>14</c:v>
                      </c:pt>
                      <c:pt idx="3715">
                        <c:v>15</c:v>
                      </c:pt>
                      <c:pt idx="3716">
                        <c:v>16</c:v>
                      </c:pt>
                      <c:pt idx="3717">
                        <c:v>17</c:v>
                      </c:pt>
                      <c:pt idx="3718">
                        <c:v>18</c:v>
                      </c:pt>
                      <c:pt idx="3719">
                        <c:v>19</c:v>
                      </c:pt>
                      <c:pt idx="3720">
                        <c:v>20</c:v>
                      </c:pt>
                      <c:pt idx="3721">
                        <c:v>21</c:v>
                      </c:pt>
                      <c:pt idx="3722">
                        <c:v>22</c:v>
                      </c:pt>
                      <c:pt idx="3723">
                        <c:v>23</c:v>
                      </c:pt>
                      <c:pt idx="3724">
                        <c:v>24</c:v>
                      </c:pt>
                      <c:pt idx="3725">
                        <c:v>0</c:v>
                      </c:pt>
                      <c:pt idx="3726">
                        <c:v>1</c:v>
                      </c:pt>
                      <c:pt idx="3727">
                        <c:v>2</c:v>
                      </c:pt>
                      <c:pt idx="3728">
                        <c:v>3</c:v>
                      </c:pt>
                      <c:pt idx="3729">
                        <c:v>4</c:v>
                      </c:pt>
                      <c:pt idx="3730">
                        <c:v>5</c:v>
                      </c:pt>
                      <c:pt idx="3731">
                        <c:v>6</c:v>
                      </c:pt>
                      <c:pt idx="3732">
                        <c:v>7</c:v>
                      </c:pt>
                      <c:pt idx="3733">
                        <c:v>8</c:v>
                      </c:pt>
                      <c:pt idx="3734">
                        <c:v>9</c:v>
                      </c:pt>
                      <c:pt idx="3735">
                        <c:v>10</c:v>
                      </c:pt>
                      <c:pt idx="3736">
                        <c:v>11</c:v>
                      </c:pt>
                      <c:pt idx="3737">
                        <c:v>12</c:v>
                      </c:pt>
                      <c:pt idx="3738">
                        <c:v>13</c:v>
                      </c:pt>
                      <c:pt idx="3739">
                        <c:v>14</c:v>
                      </c:pt>
                      <c:pt idx="3740">
                        <c:v>15</c:v>
                      </c:pt>
                      <c:pt idx="3741">
                        <c:v>16</c:v>
                      </c:pt>
                      <c:pt idx="3742">
                        <c:v>17</c:v>
                      </c:pt>
                      <c:pt idx="3743">
                        <c:v>18</c:v>
                      </c:pt>
                      <c:pt idx="3744">
                        <c:v>19</c:v>
                      </c:pt>
                      <c:pt idx="3745">
                        <c:v>20</c:v>
                      </c:pt>
                      <c:pt idx="3746">
                        <c:v>21</c:v>
                      </c:pt>
                      <c:pt idx="3747">
                        <c:v>22</c:v>
                      </c:pt>
                      <c:pt idx="3748">
                        <c:v>23</c:v>
                      </c:pt>
                      <c:pt idx="3749">
                        <c:v>24</c:v>
                      </c:pt>
                      <c:pt idx="3750">
                        <c:v>0</c:v>
                      </c:pt>
                      <c:pt idx="3751">
                        <c:v>1</c:v>
                      </c:pt>
                      <c:pt idx="3752">
                        <c:v>2</c:v>
                      </c:pt>
                      <c:pt idx="3753">
                        <c:v>3</c:v>
                      </c:pt>
                      <c:pt idx="3754">
                        <c:v>4</c:v>
                      </c:pt>
                      <c:pt idx="3755">
                        <c:v>5</c:v>
                      </c:pt>
                      <c:pt idx="3756">
                        <c:v>6</c:v>
                      </c:pt>
                      <c:pt idx="3757">
                        <c:v>7</c:v>
                      </c:pt>
                      <c:pt idx="3758">
                        <c:v>8</c:v>
                      </c:pt>
                      <c:pt idx="3759">
                        <c:v>9</c:v>
                      </c:pt>
                      <c:pt idx="3760">
                        <c:v>10</c:v>
                      </c:pt>
                      <c:pt idx="3761">
                        <c:v>11</c:v>
                      </c:pt>
                      <c:pt idx="3762">
                        <c:v>12</c:v>
                      </c:pt>
                      <c:pt idx="3763">
                        <c:v>13</c:v>
                      </c:pt>
                      <c:pt idx="3764">
                        <c:v>14</c:v>
                      </c:pt>
                      <c:pt idx="3765">
                        <c:v>15</c:v>
                      </c:pt>
                      <c:pt idx="3766">
                        <c:v>16</c:v>
                      </c:pt>
                      <c:pt idx="3767">
                        <c:v>17</c:v>
                      </c:pt>
                      <c:pt idx="3768">
                        <c:v>18</c:v>
                      </c:pt>
                      <c:pt idx="3769">
                        <c:v>19</c:v>
                      </c:pt>
                      <c:pt idx="3770">
                        <c:v>20</c:v>
                      </c:pt>
                      <c:pt idx="3771">
                        <c:v>21</c:v>
                      </c:pt>
                      <c:pt idx="3772">
                        <c:v>22</c:v>
                      </c:pt>
                      <c:pt idx="3773">
                        <c:v>23</c:v>
                      </c:pt>
                      <c:pt idx="3774">
                        <c:v>24</c:v>
                      </c:pt>
                      <c:pt idx="3775">
                        <c:v>0</c:v>
                      </c:pt>
                      <c:pt idx="3776">
                        <c:v>1</c:v>
                      </c:pt>
                      <c:pt idx="3777">
                        <c:v>2</c:v>
                      </c:pt>
                      <c:pt idx="3778">
                        <c:v>3</c:v>
                      </c:pt>
                      <c:pt idx="3779">
                        <c:v>4</c:v>
                      </c:pt>
                      <c:pt idx="3780">
                        <c:v>5</c:v>
                      </c:pt>
                      <c:pt idx="3781">
                        <c:v>6</c:v>
                      </c:pt>
                      <c:pt idx="3782">
                        <c:v>7</c:v>
                      </c:pt>
                      <c:pt idx="3783">
                        <c:v>8</c:v>
                      </c:pt>
                      <c:pt idx="3784">
                        <c:v>9</c:v>
                      </c:pt>
                      <c:pt idx="3785">
                        <c:v>10</c:v>
                      </c:pt>
                      <c:pt idx="3786">
                        <c:v>11</c:v>
                      </c:pt>
                      <c:pt idx="3787">
                        <c:v>12</c:v>
                      </c:pt>
                      <c:pt idx="3788">
                        <c:v>13</c:v>
                      </c:pt>
                      <c:pt idx="3789">
                        <c:v>14</c:v>
                      </c:pt>
                      <c:pt idx="3790">
                        <c:v>15</c:v>
                      </c:pt>
                      <c:pt idx="3791">
                        <c:v>16</c:v>
                      </c:pt>
                      <c:pt idx="3792">
                        <c:v>17</c:v>
                      </c:pt>
                      <c:pt idx="3793">
                        <c:v>18</c:v>
                      </c:pt>
                      <c:pt idx="3794">
                        <c:v>19</c:v>
                      </c:pt>
                      <c:pt idx="3795">
                        <c:v>20</c:v>
                      </c:pt>
                      <c:pt idx="3796">
                        <c:v>21</c:v>
                      </c:pt>
                      <c:pt idx="3797">
                        <c:v>22</c:v>
                      </c:pt>
                      <c:pt idx="3798">
                        <c:v>23</c:v>
                      </c:pt>
                      <c:pt idx="3799">
                        <c:v>24</c:v>
                      </c:pt>
                      <c:pt idx="3800">
                        <c:v>0</c:v>
                      </c:pt>
                      <c:pt idx="3801">
                        <c:v>1</c:v>
                      </c:pt>
                      <c:pt idx="3802">
                        <c:v>2</c:v>
                      </c:pt>
                      <c:pt idx="3803">
                        <c:v>3</c:v>
                      </c:pt>
                      <c:pt idx="3804">
                        <c:v>4</c:v>
                      </c:pt>
                      <c:pt idx="3805">
                        <c:v>5</c:v>
                      </c:pt>
                      <c:pt idx="3806">
                        <c:v>6</c:v>
                      </c:pt>
                      <c:pt idx="3807">
                        <c:v>7</c:v>
                      </c:pt>
                      <c:pt idx="3808">
                        <c:v>8</c:v>
                      </c:pt>
                      <c:pt idx="3809">
                        <c:v>9</c:v>
                      </c:pt>
                      <c:pt idx="3810">
                        <c:v>10</c:v>
                      </c:pt>
                      <c:pt idx="3811">
                        <c:v>11</c:v>
                      </c:pt>
                      <c:pt idx="3812">
                        <c:v>12</c:v>
                      </c:pt>
                      <c:pt idx="3813">
                        <c:v>13</c:v>
                      </c:pt>
                      <c:pt idx="3814">
                        <c:v>14</c:v>
                      </c:pt>
                      <c:pt idx="3815">
                        <c:v>15</c:v>
                      </c:pt>
                      <c:pt idx="3816">
                        <c:v>16</c:v>
                      </c:pt>
                      <c:pt idx="3817">
                        <c:v>17</c:v>
                      </c:pt>
                      <c:pt idx="3818">
                        <c:v>18</c:v>
                      </c:pt>
                      <c:pt idx="3819">
                        <c:v>19</c:v>
                      </c:pt>
                      <c:pt idx="3820">
                        <c:v>20</c:v>
                      </c:pt>
                      <c:pt idx="3821">
                        <c:v>21</c:v>
                      </c:pt>
                      <c:pt idx="3822">
                        <c:v>22</c:v>
                      </c:pt>
                      <c:pt idx="3823">
                        <c:v>23</c:v>
                      </c:pt>
                      <c:pt idx="3824">
                        <c:v>24</c:v>
                      </c:pt>
                      <c:pt idx="3825">
                        <c:v>0</c:v>
                      </c:pt>
                      <c:pt idx="3826">
                        <c:v>1</c:v>
                      </c:pt>
                      <c:pt idx="3827">
                        <c:v>2</c:v>
                      </c:pt>
                      <c:pt idx="3828">
                        <c:v>3</c:v>
                      </c:pt>
                      <c:pt idx="3829">
                        <c:v>4</c:v>
                      </c:pt>
                      <c:pt idx="3830">
                        <c:v>5</c:v>
                      </c:pt>
                      <c:pt idx="3831">
                        <c:v>6</c:v>
                      </c:pt>
                      <c:pt idx="3832">
                        <c:v>7</c:v>
                      </c:pt>
                      <c:pt idx="3833">
                        <c:v>8</c:v>
                      </c:pt>
                      <c:pt idx="3834">
                        <c:v>9</c:v>
                      </c:pt>
                      <c:pt idx="3835">
                        <c:v>10</c:v>
                      </c:pt>
                      <c:pt idx="3836">
                        <c:v>11</c:v>
                      </c:pt>
                      <c:pt idx="3837">
                        <c:v>12</c:v>
                      </c:pt>
                      <c:pt idx="3838">
                        <c:v>13</c:v>
                      </c:pt>
                      <c:pt idx="3839">
                        <c:v>14</c:v>
                      </c:pt>
                      <c:pt idx="3840">
                        <c:v>15</c:v>
                      </c:pt>
                      <c:pt idx="3841">
                        <c:v>16</c:v>
                      </c:pt>
                      <c:pt idx="3842">
                        <c:v>17</c:v>
                      </c:pt>
                      <c:pt idx="3843">
                        <c:v>18</c:v>
                      </c:pt>
                      <c:pt idx="3844">
                        <c:v>19</c:v>
                      </c:pt>
                      <c:pt idx="3845">
                        <c:v>20</c:v>
                      </c:pt>
                      <c:pt idx="3846">
                        <c:v>21</c:v>
                      </c:pt>
                      <c:pt idx="3847">
                        <c:v>22</c:v>
                      </c:pt>
                      <c:pt idx="3848">
                        <c:v>23</c:v>
                      </c:pt>
                      <c:pt idx="3849">
                        <c:v>24</c:v>
                      </c:pt>
                      <c:pt idx="3850">
                        <c:v>0</c:v>
                      </c:pt>
                      <c:pt idx="3851">
                        <c:v>1</c:v>
                      </c:pt>
                      <c:pt idx="3852">
                        <c:v>2</c:v>
                      </c:pt>
                      <c:pt idx="3853">
                        <c:v>3</c:v>
                      </c:pt>
                      <c:pt idx="3854">
                        <c:v>4</c:v>
                      </c:pt>
                      <c:pt idx="3855">
                        <c:v>5</c:v>
                      </c:pt>
                      <c:pt idx="3856">
                        <c:v>6</c:v>
                      </c:pt>
                      <c:pt idx="3857">
                        <c:v>7</c:v>
                      </c:pt>
                      <c:pt idx="3858">
                        <c:v>8</c:v>
                      </c:pt>
                      <c:pt idx="3859">
                        <c:v>9</c:v>
                      </c:pt>
                      <c:pt idx="3860">
                        <c:v>10</c:v>
                      </c:pt>
                      <c:pt idx="3861">
                        <c:v>11</c:v>
                      </c:pt>
                      <c:pt idx="3862">
                        <c:v>12</c:v>
                      </c:pt>
                      <c:pt idx="3863">
                        <c:v>13</c:v>
                      </c:pt>
                      <c:pt idx="3864">
                        <c:v>14</c:v>
                      </c:pt>
                      <c:pt idx="3865">
                        <c:v>15</c:v>
                      </c:pt>
                      <c:pt idx="3866">
                        <c:v>16</c:v>
                      </c:pt>
                      <c:pt idx="3867">
                        <c:v>17</c:v>
                      </c:pt>
                      <c:pt idx="3868">
                        <c:v>18</c:v>
                      </c:pt>
                      <c:pt idx="3869">
                        <c:v>19</c:v>
                      </c:pt>
                      <c:pt idx="3870">
                        <c:v>20</c:v>
                      </c:pt>
                      <c:pt idx="3871">
                        <c:v>21</c:v>
                      </c:pt>
                      <c:pt idx="3872">
                        <c:v>22</c:v>
                      </c:pt>
                      <c:pt idx="3873">
                        <c:v>23</c:v>
                      </c:pt>
                      <c:pt idx="3874">
                        <c:v>24</c:v>
                      </c:pt>
                      <c:pt idx="3875">
                        <c:v>0</c:v>
                      </c:pt>
                      <c:pt idx="3876">
                        <c:v>1</c:v>
                      </c:pt>
                      <c:pt idx="3877">
                        <c:v>2</c:v>
                      </c:pt>
                      <c:pt idx="3878">
                        <c:v>3</c:v>
                      </c:pt>
                      <c:pt idx="3879">
                        <c:v>4</c:v>
                      </c:pt>
                      <c:pt idx="3880">
                        <c:v>5</c:v>
                      </c:pt>
                      <c:pt idx="3881">
                        <c:v>6</c:v>
                      </c:pt>
                      <c:pt idx="3882">
                        <c:v>7</c:v>
                      </c:pt>
                      <c:pt idx="3883">
                        <c:v>8</c:v>
                      </c:pt>
                      <c:pt idx="3884">
                        <c:v>9</c:v>
                      </c:pt>
                      <c:pt idx="3885">
                        <c:v>10</c:v>
                      </c:pt>
                      <c:pt idx="3886">
                        <c:v>11</c:v>
                      </c:pt>
                      <c:pt idx="3887">
                        <c:v>12</c:v>
                      </c:pt>
                      <c:pt idx="3888">
                        <c:v>13</c:v>
                      </c:pt>
                      <c:pt idx="3889">
                        <c:v>14</c:v>
                      </c:pt>
                      <c:pt idx="3890">
                        <c:v>15</c:v>
                      </c:pt>
                      <c:pt idx="3891">
                        <c:v>16</c:v>
                      </c:pt>
                      <c:pt idx="3892">
                        <c:v>17</c:v>
                      </c:pt>
                      <c:pt idx="3893">
                        <c:v>18</c:v>
                      </c:pt>
                      <c:pt idx="3894">
                        <c:v>19</c:v>
                      </c:pt>
                      <c:pt idx="3895">
                        <c:v>20</c:v>
                      </c:pt>
                      <c:pt idx="3896">
                        <c:v>21</c:v>
                      </c:pt>
                      <c:pt idx="3897">
                        <c:v>22</c:v>
                      </c:pt>
                      <c:pt idx="3898">
                        <c:v>23</c:v>
                      </c:pt>
                      <c:pt idx="3899">
                        <c:v>24</c:v>
                      </c:pt>
                      <c:pt idx="3900">
                        <c:v>0</c:v>
                      </c:pt>
                      <c:pt idx="3901">
                        <c:v>1</c:v>
                      </c:pt>
                      <c:pt idx="3902">
                        <c:v>2</c:v>
                      </c:pt>
                      <c:pt idx="3903">
                        <c:v>3</c:v>
                      </c:pt>
                      <c:pt idx="3904">
                        <c:v>4</c:v>
                      </c:pt>
                      <c:pt idx="3905">
                        <c:v>5</c:v>
                      </c:pt>
                      <c:pt idx="3906">
                        <c:v>6</c:v>
                      </c:pt>
                      <c:pt idx="3907">
                        <c:v>7</c:v>
                      </c:pt>
                      <c:pt idx="3908">
                        <c:v>8</c:v>
                      </c:pt>
                      <c:pt idx="3909">
                        <c:v>9</c:v>
                      </c:pt>
                      <c:pt idx="3910">
                        <c:v>10</c:v>
                      </c:pt>
                      <c:pt idx="3911">
                        <c:v>11</c:v>
                      </c:pt>
                      <c:pt idx="3912">
                        <c:v>12</c:v>
                      </c:pt>
                      <c:pt idx="3913">
                        <c:v>13</c:v>
                      </c:pt>
                      <c:pt idx="3914">
                        <c:v>14</c:v>
                      </c:pt>
                      <c:pt idx="3915">
                        <c:v>15</c:v>
                      </c:pt>
                      <c:pt idx="3916">
                        <c:v>16</c:v>
                      </c:pt>
                      <c:pt idx="3917">
                        <c:v>17</c:v>
                      </c:pt>
                      <c:pt idx="3918">
                        <c:v>18</c:v>
                      </c:pt>
                      <c:pt idx="3919">
                        <c:v>19</c:v>
                      </c:pt>
                      <c:pt idx="3920">
                        <c:v>20</c:v>
                      </c:pt>
                      <c:pt idx="3921">
                        <c:v>21</c:v>
                      </c:pt>
                      <c:pt idx="3922">
                        <c:v>22</c:v>
                      </c:pt>
                      <c:pt idx="3923">
                        <c:v>23</c:v>
                      </c:pt>
                      <c:pt idx="3924">
                        <c:v>24</c:v>
                      </c:pt>
                      <c:pt idx="3925">
                        <c:v>0</c:v>
                      </c:pt>
                      <c:pt idx="3926">
                        <c:v>1</c:v>
                      </c:pt>
                      <c:pt idx="3927">
                        <c:v>2</c:v>
                      </c:pt>
                      <c:pt idx="3928">
                        <c:v>3</c:v>
                      </c:pt>
                      <c:pt idx="3929">
                        <c:v>4</c:v>
                      </c:pt>
                      <c:pt idx="3930">
                        <c:v>5</c:v>
                      </c:pt>
                      <c:pt idx="3931">
                        <c:v>6</c:v>
                      </c:pt>
                      <c:pt idx="3932">
                        <c:v>7</c:v>
                      </c:pt>
                      <c:pt idx="3933">
                        <c:v>8</c:v>
                      </c:pt>
                      <c:pt idx="3934">
                        <c:v>9</c:v>
                      </c:pt>
                      <c:pt idx="3935">
                        <c:v>10</c:v>
                      </c:pt>
                      <c:pt idx="3936">
                        <c:v>11</c:v>
                      </c:pt>
                      <c:pt idx="3937">
                        <c:v>12</c:v>
                      </c:pt>
                      <c:pt idx="3938">
                        <c:v>13</c:v>
                      </c:pt>
                      <c:pt idx="3939">
                        <c:v>14</c:v>
                      </c:pt>
                      <c:pt idx="3940">
                        <c:v>15</c:v>
                      </c:pt>
                      <c:pt idx="3941">
                        <c:v>16</c:v>
                      </c:pt>
                      <c:pt idx="3942">
                        <c:v>17</c:v>
                      </c:pt>
                      <c:pt idx="3943">
                        <c:v>18</c:v>
                      </c:pt>
                      <c:pt idx="3944">
                        <c:v>19</c:v>
                      </c:pt>
                      <c:pt idx="3945">
                        <c:v>20</c:v>
                      </c:pt>
                      <c:pt idx="3946">
                        <c:v>21</c:v>
                      </c:pt>
                      <c:pt idx="3947">
                        <c:v>22</c:v>
                      </c:pt>
                      <c:pt idx="3948">
                        <c:v>23</c:v>
                      </c:pt>
                      <c:pt idx="3949">
                        <c:v>24</c:v>
                      </c:pt>
                      <c:pt idx="3950">
                        <c:v>0</c:v>
                      </c:pt>
                      <c:pt idx="3951">
                        <c:v>1</c:v>
                      </c:pt>
                      <c:pt idx="3952">
                        <c:v>2</c:v>
                      </c:pt>
                      <c:pt idx="3953">
                        <c:v>3</c:v>
                      </c:pt>
                      <c:pt idx="3954">
                        <c:v>4</c:v>
                      </c:pt>
                      <c:pt idx="3955">
                        <c:v>5</c:v>
                      </c:pt>
                      <c:pt idx="3956">
                        <c:v>6</c:v>
                      </c:pt>
                      <c:pt idx="3957">
                        <c:v>7</c:v>
                      </c:pt>
                      <c:pt idx="3958">
                        <c:v>8</c:v>
                      </c:pt>
                      <c:pt idx="3959">
                        <c:v>9</c:v>
                      </c:pt>
                      <c:pt idx="3960">
                        <c:v>10</c:v>
                      </c:pt>
                      <c:pt idx="3961">
                        <c:v>11</c:v>
                      </c:pt>
                      <c:pt idx="3962">
                        <c:v>12</c:v>
                      </c:pt>
                      <c:pt idx="3963">
                        <c:v>13</c:v>
                      </c:pt>
                      <c:pt idx="3964">
                        <c:v>14</c:v>
                      </c:pt>
                      <c:pt idx="3965">
                        <c:v>15</c:v>
                      </c:pt>
                      <c:pt idx="3966">
                        <c:v>16</c:v>
                      </c:pt>
                      <c:pt idx="3967">
                        <c:v>17</c:v>
                      </c:pt>
                      <c:pt idx="3968">
                        <c:v>18</c:v>
                      </c:pt>
                      <c:pt idx="3969">
                        <c:v>19</c:v>
                      </c:pt>
                      <c:pt idx="3970">
                        <c:v>20</c:v>
                      </c:pt>
                      <c:pt idx="3971">
                        <c:v>21</c:v>
                      </c:pt>
                      <c:pt idx="3972">
                        <c:v>22</c:v>
                      </c:pt>
                      <c:pt idx="3973">
                        <c:v>23</c:v>
                      </c:pt>
                      <c:pt idx="3974">
                        <c:v>24</c:v>
                      </c:pt>
                      <c:pt idx="3975">
                        <c:v>0</c:v>
                      </c:pt>
                      <c:pt idx="3976">
                        <c:v>1</c:v>
                      </c:pt>
                      <c:pt idx="3977">
                        <c:v>2</c:v>
                      </c:pt>
                      <c:pt idx="3978">
                        <c:v>3</c:v>
                      </c:pt>
                      <c:pt idx="3979">
                        <c:v>4</c:v>
                      </c:pt>
                      <c:pt idx="3980">
                        <c:v>5</c:v>
                      </c:pt>
                      <c:pt idx="3981">
                        <c:v>6</c:v>
                      </c:pt>
                      <c:pt idx="3982">
                        <c:v>7</c:v>
                      </c:pt>
                      <c:pt idx="3983">
                        <c:v>8</c:v>
                      </c:pt>
                      <c:pt idx="3984">
                        <c:v>9</c:v>
                      </c:pt>
                      <c:pt idx="3985">
                        <c:v>10</c:v>
                      </c:pt>
                      <c:pt idx="3986">
                        <c:v>11</c:v>
                      </c:pt>
                      <c:pt idx="3987">
                        <c:v>12</c:v>
                      </c:pt>
                      <c:pt idx="3988">
                        <c:v>13</c:v>
                      </c:pt>
                      <c:pt idx="3989">
                        <c:v>14</c:v>
                      </c:pt>
                      <c:pt idx="3990">
                        <c:v>15</c:v>
                      </c:pt>
                      <c:pt idx="3991">
                        <c:v>16</c:v>
                      </c:pt>
                      <c:pt idx="3992">
                        <c:v>17</c:v>
                      </c:pt>
                      <c:pt idx="3993">
                        <c:v>18</c:v>
                      </c:pt>
                      <c:pt idx="3994">
                        <c:v>19</c:v>
                      </c:pt>
                      <c:pt idx="3995">
                        <c:v>20</c:v>
                      </c:pt>
                      <c:pt idx="3996">
                        <c:v>21</c:v>
                      </c:pt>
                      <c:pt idx="3997">
                        <c:v>22</c:v>
                      </c:pt>
                      <c:pt idx="3998">
                        <c:v>23</c:v>
                      </c:pt>
                      <c:pt idx="3999">
                        <c:v>24</c:v>
                      </c:pt>
                      <c:pt idx="4000">
                        <c:v>0</c:v>
                      </c:pt>
                      <c:pt idx="4001">
                        <c:v>1</c:v>
                      </c:pt>
                      <c:pt idx="4002">
                        <c:v>2</c:v>
                      </c:pt>
                      <c:pt idx="4003">
                        <c:v>3</c:v>
                      </c:pt>
                      <c:pt idx="4004">
                        <c:v>4</c:v>
                      </c:pt>
                      <c:pt idx="4005">
                        <c:v>5</c:v>
                      </c:pt>
                      <c:pt idx="4006">
                        <c:v>6</c:v>
                      </c:pt>
                      <c:pt idx="4007">
                        <c:v>7</c:v>
                      </c:pt>
                      <c:pt idx="4008">
                        <c:v>8</c:v>
                      </c:pt>
                      <c:pt idx="4009">
                        <c:v>9</c:v>
                      </c:pt>
                      <c:pt idx="4010">
                        <c:v>10</c:v>
                      </c:pt>
                      <c:pt idx="4011">
                        <c:v>11</c:v>
                      </c:pt>
                      <c:pt idx="4012">
                        <c:v>12</c:v>
                      </c:pt>
                      <c:pt idx="4013">
                        <c:v>13</c:v>
                      </c:pt>
                      <c:pt idx="4014">
                        <c:v>14</c:v>
                      </c:pt>
                      <c:pt idx="4015">
                        <c:v>15</c:v>
                      </c:pt>
                      <c:pt idx="4016">
                        <c:v>16</c:v>
                      </c:pt>
                      <c:pt idx="4017">
                        <c:v>17</c:v>
                      </c:pt>
                      <c:pt idx="4018">
                        <c:v>18</c:v>
                      </c:pt>
                      <c:pt idx="4019">
                        <c:v>19</c:v>
                      </c:pt>
                      <c:pt idx="4020">
                        <c:v>20</c:v>
                      </c:pt>
                      <c:pt idx="4021">
                        <c:v>21</c:v>
                      </c:pt>
                      <c:pt idx="4022">
                        <c:v>22</c:v>
                      </c:pt>
                      <c:pt idx="4023">
                        <c:v>23</c:v>
                      </c:pt>
                      <c:pt idx="4024">
                        <c:v>24</c:v>
                      </c:pt>
                      <c:pt idx="4025">
                        <c:v>0</c:v>
                      </c:pt>
                      <c:pt idx="4026">
                        <c:v>1</c:v>
                      </c:pt>
                      <c:pt idx="4027">
                        <c:v>2</c:v>
                      </c:pt>
                      <c:pt idx="4028">
                        <c:v>3</c:v>
                      </c:pt>
                      <c:pt idx="4029">
                        <c:v>4</c:v>
                      </c:pt>
                      <c:pt idx="4030">
                        <c:v>5</c:v>
                      </c:pt>
                      <c:pt idx="4031">
                        <c:v>6</c:v>
                      </c:pt>
                      <c:pt idx="4032">
                        <c:v>7</c:v>
                      </c:pt>
                      <c:pt idx="4033">
                        <c:v>8</c:v>
                      </c:pt>
                      <c:pt idx="4034">
                        <c:v>9</c:v>
                      </c:pt>
                      <c:pt idx="4035">
                        <c:v>10</c:v>
                      </c:pt>
                      <c:pt idx="4036">
                        <c:v>11</c:v>
                      </c:pt>
                      <c:pt idx="4037">
                        <c:v>12</c:v>
                      </c:pt>
                      <c:pt idx="4038">
                        <c:v>13</c:v>
                      </c:pt>
                      <c:pt idx="4039">
                        <c:v>14</c:v>
                      </c:pt>
                      <c:pt idx="4040">
                        <c:v>15</c:v>
                      </c:pt>
                      <c:pt idx="4041">
                        <c:v>16</c:v>
                      </c:pt>
                      <c:pt idx="4042">
                        <c:v>17</c:v>
                      </c:pt>
                      <c:pt idx="4043">
                        <c:v>18</c:v>
                      </c:pt>
                      <c:pt idx="4044">
                        <c:v>19</c:v>
                      </c:pt>
                      <c:pt idx="4045">
                        <c:v>20</c:v>
                      </c:pt>
                      <c:pt idx="4046">
                        <c:v>21</c:v>
                      </c:pt>
                      <c:pt idx="4047">
                        <c:v>22</c:v>
                      </c:pt>
                      <c:pt idx="4048">
                        <c:v>23</c:v>
                      </c:pt>
                      <c:pt idx="4049">
                        <c:v>24</c:v>
                      </c:pt>
                      <c:pt idx="4050">
                        <c:v>0</c:v>
                      </c:pt>
                      <c:pt idx="4051">
                        <c:v>1</c:v>
                      </c:pt>
                      <c:pt idx="4052">
                        <c:v>2</c:v>
                      </c:pt>
                      <c:pt idx="4053">
                        <c:v>3</c:v>
                      </c:pt>
                      <c:pt idx="4054">
                        <c:v>4</c:v>
                      </c:pt>
                      <c:pt idx="4055">
                        <c:v>5</c:v>
                      </c:pt>
                      <c:pt idx="4056">
                        <c:v>6</c:v>
                      </c:pt>
                      <c:pt idx="4057">
                        <c:v>7</c:v>
                      </c:pt>
                      <c:pt idx="4058">
                        <c:v>8</c:v>
                      </c:pt>
                      <c:pt idx="4059">
                        <c:v>9</c:v>
                      </c:pt>
                      <c:pt idx="4060">
                        <c:v>10</c:v>
                      </c:pt>
                      <c:pt idx="4061">
                        <c:v>11</c:v>
                      </c:pt>
                      <c:pt idx="4062">
                        <c:v>12</c:v>
                      </c:pt>
                      <c:pt idx="4063">
                        <c:v>13</c:v>
                      </c:pt>
                      <c:pt idx="4064">
                        <c:v>14</c:v>
                      </c:pt>
                      <c:pt idx="4065">
                        <c:v>15</c:v>
                      </c:pt>
                      <c:pt idx="4066">
                        <c:v>16</c:v>
                      </c:pt>
                      <c:pt idx="4067">
                        <c:v>17</c:v>
                      </c:pt>
                      <c:pt idx="4068">
                        <c:v>18</c:v>
                      </c:pt>
                      <c:pt idx="4069">
                        <c:v>19</c:v>
                      </c:pt>
                      <c:pt idx="4070">
                        <c:v>20</c:v>
                      </c:pt>
                      <c:pt idx="4071">
                        <c:v>21</c:v>
                      </c:pt>
                      <c:pt idx="4072">
                        <c:v>22</c:v>
                      </c:pt>
                      <c:pt idx="4073">
                        <c:v>23</c:v>
                      </c:pt>
                      <c:pt idx="4074">
                        <c:v>24</c:v>
                      </c:pt>
                      <c:pt idx="4075">
                        <c:v>0</c:v>
                      </c:pt>
                      <c:pt idx="4076">
                        <c:v>1</c:v>
                      </c:pt>
                      <c:pt idx="4077">
                        <c:v>2</c:v>
                      </c:pt>
                      <c:pt idx="4078">
                        <c:v>3</c:v>
                      </c:pt>
                      <c:pt idx="4079">
                        <c:v>4</c:v>
                      </c:pt>
                      <c:pt idx="4080">
                        <c:v>5</c:v>
                      </c:pt>
                      <c:pt idx="4081">
                        <c:v>6</c:v>
                      </c:pt>
                      <c:pt idx="4082">
                        <c:v>7</c:v>
                      </c:pt>
                      <c:pt idx="4083">
                        <c:v>8</c:v>
                      </c:pt>
                      <c:pt idx="4084">
                        <c:v>9</c:v>
                      </c:pt>
                      <c:pt idx="4085">
                        <c:v>10</c:v>
                      </c:pt>
                      <c:pt idx="4086">
                        <c:v>11</c:v>
                      </c:pt>
                      <c:pt idx="4087">
                        <c:v>12</c:v>
                      </c:pt>
                      <c:pt idx="4088">
                        <c:v>13</c:v>
                      </c:pt>
                      <c:pt idx="4089">
                        <c:v>14</c:v>
                      </c:pt>
                      <c:pt idx="4090">
                        <c:v>15</c:v>
                      </c:pt>
                      <c:pt idx="4091">
                        <c:v>16</c:v>
                      </c:pt>
                      <c:pt idx="4092">
                        <c:v>17</c:v>
                      </c:pt>
                      <c:pt idx="4093">
                        <c:v>18</c:v>
                      </c:pt>
                      <c:pt idx="4094">
                        <c:v>19</c:v>
                      </c:pt>
                      <c:pt idx="4095">
                        <c:v>20</c:v>
                      </c:pt>
                      <c:pt idx="4096">
                        <c:v>21</c:v>
                      </c:pt>
                      <c:pt idx="4097">
                        <c:v>22</c:v>
                      </c:pt>
                      <c:pt idx="4098">
                        <c:v>23</c:v>
                      </c:pt>
                      <c:pt idx="4099">
                        <c:v>24</c:v>
                      </c:pt>
                      <c:pt idx="4100">
                        <c:v>0</c:v>
                      </c:pt>
                      <c:pt idx="4101">
                        <c:v>1</c:v>
                      </c:pt>
                      <c:pt idx="4102">
                        <c:v>2</c:v>
                      </c:pt>
                      <c:pt idx="4103">
                        <c:v>3</c:v>
                      </c:pt>
                      <c:pt idx="4104">
                        <c:v>4</c:v>
                      </c:pt>
                      <c:pt idx="4105">
                        <c:v>5</c:v>
                      </c:pt>
                      <c:pt idx="4106">
                        <c:v>6</c:v>
                      </c:pt>
                      <c:pt idx="4107">
                        <c:v>7</c:v>
                      </c:pt>
                      <c:pt idx="4108">
                        <c:v>8</c:v>
                      </c:pt>
                      <c:pt idx="4109">
                        <c:v>9</c:v>
                      </c:pt>
                      <c:pt idx="4110">
                        <c:v>10</c:v>
                      </c:pt>
                      <c:pt idx="4111">
                        <c:v>11</c:v>
                      </c:pt>
                      <c:pt idx="4112">
                        <c:v>12</c:v>
                      </c:pt>
                      <c:pt idx="4113">
                        <c:v>13</c:v>
                      </c:pt>
                      <c:pt idx="4114">
                        <c:v>14</c:v>
                      </c:pt>
                      <c:pt idx="4115">
                        <c:v>15</c:v>
                      </c:pt>
                      <c:pt idx="4116">
                        <c:v>16</c:v>
                      </c:pt>
                      <c:pt idx="4117">
                        <c:v>17</c:v>
                      </c:pt>
                      <c:pt idx="4118">
                        <c:v>18</c:v>
                      </c:pt>
                      <c:pt idx="4119">
                        <c:v>19</c:v>
                      </c:pt>
                      <c:pt idx="4120">
                        <c:v>20</c:v>
                      </c:pt>
                      <c:pt idx="4121">
                        <c:v>21</c:v>
                      </c:pt>
                      <c:pt idx="4122">
                        <c:v>22</c:v>
                      </c:pt>
                      <c:pt idx="4123">
                        <c:v>23</c:v>
                      </c:pt>
                      <c:pt idx="4124">
                        <c:v>24</c:v>
                      </c:pt>
                      <c:pt idx="4125">
                        <c:v>0</c:v>
                      </c:pt>
                      <c:pt idx="4126">
                        <c:v>1</c:v>
                      </c:pt>
                      <c:pt idx="4127">
                        <c:v>2</c:v>
                      </c:pt>
                      <c:pt idx="4128">
                        <c:v>3</c:v>
                      </c:pt>
                      <c:pt idx="4129">
                        <c:v>4</c:v>
                      </c:pt>
                      <c:pt idx="4130">
                        <c:v>5</c:v>
                      </c:pt>
                      <c:pt idx="4131">
                        <c:v>6</c:v>
                      </c:pt>
                      <c:pt idx="4132">
                        <c:v>7</c:v>
                      </c:pt>
                      <c:pt idx="4133">
                        <c:v>8</c:v>
                      </c:pt>
                      <c:pt idx="4134">
                        <c:v>9</c:v>
                      </c:pt>
                      <c:pt idx="4135">
                        <c:v>10</c:v>
                      </c:pt>
                      <c:pt idx="4136">
                        <c:v>11</c:v>
                      </c:pt>
                      <c:pt idx="4137">
                        <c:v>12</c:v>
                      </c:pt>
                      <c:pt idx="4138">
                        <c:v>13</c:v>
                      </c:pt>
                      <c:pt idx="4139">
                        <c:v>14</c:v>
                      </c:pt>
                      <c:pt idx="4140">
                        <c:v>15</c:v>
                      </c:pt>
                      <c:pt idx="4141">
                        <c:v>16</c:v>
                      </c:pt>
                      <c:pt idx="4142">
                        <c:v>17</c:v>
                      </c:pt>
                      <c:pt idx="4143">
                        <c:v>18</c:v>
                      </c:pt>
                      <c:pt idx="4144">
                        <c:v>19</c:v>
                      </c:pt>
                      <c:pt idx="4145">
                        <c:v>20</c:v>
                      </c:pt>
                      <c:pt idx="4146">
                        <c:v>21</c:v>
                      </c:pt>
                      <c:pt idx="4147">
                        <c:v>22</c:v>
                      </c:pt>
                      <c:pt idx="4148">
                        <c:v>23</c:v>
                      </c:pt>
                      <c:pt idx="4149">
                        <c:v>24</c:v>
                      </c:pt>
                      <c:pt idx="4150">
                        <c:v>0</c:v>
                      </c:pt>
                      <c:pt idx="4151">
                        <c:v>1</c:v>
                      </c:pt>
                      <c:pt idx="4152">
                        <c:v>2</c:v>
                      </c:pt>
                      <c:pt idx="4153">
                        <c:v>3</c:v>
                      </c:pt>
                      <c:pt idx="4154">
                        <c:v>4</c:v>
                      </c:pt>
                      <c:pt idx="4155">
                        <c:v>5</c:v>
                      </c:pt>
                      <c:pt idx="4156">
                        <c:v>6</c:v>
                      </c:pt>
                      <c:pt idx="4157">
                        <c:v>7</c:v>
                      </c:pt>
                      <c:pt idx="4158">
                        <c:v>8</c:v>
                      </c:pt>
                      <c:pt idx="4159">
                        <c:v>9</c:v>
                      </c:pt>
                      <c:pt idx="4160">
                        <c:v>10</c:v>
                      </c:pt>
                      <c:pt idx="4161">
                        <c:v>11</c:v>
                      </c:pt>
                      <c:pt idx="4162">
                        <c:v>12</c:v>
                      </c:pt>
                      <c:pt idx="4163">
                        <c:v>13</c:v>
                      </c:pt>
                      <c:pt idx="4164">
                        <c:v>14</c:v>
                      </c:pt>
                      <c:pt idx="4165">
                        <c:v>15</c:v>
                      </c:pt>
                      <c:pt idx="4166">
                        <c:v>16</c:v>
                      </c:pt>
                      <c:pt idx="4167">
                        <c:v>17</c:v>
                      </c:pt>
                      <c:pt idx="4168">
                        <c:v>18</c:v>
                      </c:pt>
                      <c:pt idx="4169">
                        <c:v>19</c:v>
                      </c:pt>
                      <c:pt idx="4170">
                        <c:v>20</c:v>
                      </c:pt>
                      <c:pt idx="4171">
                        <c:v>21</c:v>
                      </c:pt>
                      <c:pt idx="4172">
                        <c:v>22</c:v>
                      </c:pt>
                      <c:pt idx="4173">
                        <c:v>23</c:v>
                      </c:pt>
                      <c:pt idx="4174">
                        <c:v>24</c:v>
                      </c:pt>
                      <c:pt idx="4175">
                        <c:v>0</c:v>
                      </c:pt>
                      <c:pt idx="4176">
                        <c:v>1</c:v>
                      </c:pt>
                      <c:pt idx="4177">
                        <c:v>2</c:v>
                      </c:pt>
                      <c:pt idx="4178">
                        <c:v>3</c:v>
                      </c:pt>
                      <c:pt idx="4179">
                        <c:v>4</c:v>
                      </c:pt>
                      <c:pt idx="4180">
                        <c:v>5</c:v>
                      </c:pt>
                      <c:pt idx="4181">
                        <c:v>6</c:v>
                      </c:pt>
                      <c:pt idx="4182">
                        <c:v>7</c:v>
                      </c:pt>
                      <c:pt idx="4183">
                        <c:v>8</c:v>
                      </c:pt>
                      <c:pt idx="4184">
                        <c:v>9</c:v>
                      </c:pt>
                      <c:pt idx="4185">
                        <c:v>10</c:v>
                      </c:pt>
                      <c:pt idx="4186">
                        <c:v>11</c:v>
                      </c:pt>
                      <c:pt idx="4187">
                        <c:v>12</c:v>
                      </c:pt>
                      <c:pt idx="4188">
                        <c:v>13</c:v>
                      </c:pt>
                      <c:pt idx="4189">
                        <c:v>14</c:v>
                      </c:pt>
                      <c:pt idx="4190">
                        <c:v>15</c:v>
                      </c:pt>
                      <c:pt idx="4191">
                        <c:v>16</c:v>
                      </c:pt>
                      <c:pt idx="4192">
                        <c:v>17</c:v>
                      </c:pt>
                      <c:pt idx="4193">
                        <c:v>18</c:v>
                      </c:pt>
                      <c:pt idx="4194">
                        <c:v>19</c:v>
                      </c:pt>
                      <c:pt idx="4195">
                        <c:v>20</c:v>
                      </c:pt>
                      <c:pt idx="4196">
                        <c:v>21</c:v>
                      </c:pt>
                      <c:pt idx="4197">
                        <c:v>22</c:v>
                      </c:pt>
                      <c:pt idx="4198">
                        <c:v>23</c:v>
                      </c:pt>
                      <c:pt idx="4199">
                        <c:v>24</c:v>
                      </c:pt>
                      <c:pt idx="4200">
                        <c:v>0</c:v>
                      </c:pt>
                      <c:pt idx="4201">
                        <c:v>1</c:v>
                      </c:pt>
                      <c:pt idx="4202">
                        <c:v>2</c:v>
                      </c:pt>
                      <c:pt idx="4203">
                        <c:v>3</c:v>
                      </c:pt>
                      <c:pt idx="4204">
                        <c:v>4</c:v>
                      </c:pt>
                      <c:pt idx="4205">
                        <c:v>5</c:v>
                      </c:pt>
                      <c:pt idx="4206">
                        <c:v>6</c:v>
                      </c:pt>
                      <c:pt idx="4207">
                        <c:v>7</c:v>
                      </c:pt>
                      <c:pt idx="4208">
                        <c:v>8</c:v>
                      </c:pt>
                      <c:pt idx="4209">
                        <c:v>9</c:v>
                      </c:pt>
                      <c:pt idx="4210">
                        <c:v>10</c:v>
                      </c:pt>
                      <c:pt idx="4211">
                        <c:v>11</c:v>
                      </c:pt>
                      <c:pt idx="4212">
                        <c:v>12</c:v>
                      </c:pt>
                      <c:pt idx="4213">
                        <c:v>13</c:v>
                      </c:pt>
                      <c:pt idx="4214">
                        <c:v>14</c:v>
                      </c:pt>
                      <c:pt idx="4215">
                        <c:v>15</c:v>
                      </c:pt>
                      <c:pt idx="4216">
                        <c:v>16</c:v>
                      </c:pt>
                      <c:pt idx="4217">
                        <c:v>17</c:v>
                      </c:pt>
                      <c:pt idx="4218">
                        <c:v>18</c:v>
                      </c:pt>
                      <c:pt idx="4219">
                        <c:v>19</c:v>
                      </c:pt>
                      <c:pt idx="4220">
                        <c:v>20</c:v>
                      </c:pt>
                      <c:pt idx="4221">
                        <c:v>21</c:v>
                      </c:pt>
                      <c:pt idx="4222">
                        <c:v>22</c:v>
                      </c:pt>
                      <c:pt idx="4223">
                        <c:v>23</c:v>
                      </c:pt>
                      <c:pt idx="4224">
                        <c:v>24</c:v>
                      </c:pt>
                      <c:pt idx="4225">
                        <c:v>0</c:v>
                      </c:pt>
                      <c:pt idx="4226">
                        <c:v>1</c:v>
                      </c:pt>
                      <c:pt idx="4227">
                        <c:v>2</c:v>
                      </c:pt>
                      <c:pt idx="4228">
                        <c:v>3</c:v>
                      </c:pt>
                      <c:pt idx="4229">
                        <c:v>4</c:v>
                      </c:pt>
                      <c:pt idx="4230">
                        <c:v>5</c:v>
                      </c:pt>
                      <c:pt idx="4231">
                        <c:v>6</c:v>
                      </c:pt>
                      <c:pt idx="4232">
                        <c:v>7</c:v>
                      </c:pt>
                      <c:pt idx="4233">
                        <c:v>8</c:v>
                      </c:pt>
                      <c:pt idx="4234">
                        <c:v>9</c:v>
                      </c:pt>
                      <c:pt idx="4235">
                        <c:v>10</c:v>
                      </c:pt>
                      <c:pt idx="4236">
                        <c:v>11</c:v>
                      </c:pt>
                      <c:pt idx="4237">
                        <c:v>12</c:v>
                      </c:pt>
                      <c:pt idx="4238">
                        <c:v>13</c:v>
                      </c:pt>
                      <c:pt idx="4239">
                        <c:v>14</c:v>
                      </c:pt>
                      <c:pt idx="4240">
                        <c:v>15</c:v>
                      </c:pt>
                      <c:pt idx="4241">
                        <c:v>16</c:v>
                      </c:pt>
                      <c:pt idx="4242">
                        <c:v>17</c:v>
                      </c:pt>
                      <c:pt idx="4243">
                        <c:v>18</c:v>
                      </c:pt>
                      <c:pt idx="4244">
                        <c:v>19</c:v>
                      </c:pt>
                      <c:pt idx="4245">
                        <c:v>20</c:v>
                      </c:pt>
                      <c:pt idx="4246">
                        <c:v>21</c:v>
                      </c:pt>
                      <c:pt idx="4247">
                        <c:v>22</c:v>
                      </c:pt>
                      <c:pt idx="4248">
                        <c:v>23</c:v>
                      </c:pt>
                      <c:pt idx="4249">
                        <c:v>24</c:v>
                      </c:pt>
                      <c:pt idx="4250">
                        <c:v>0</c:v>
                      </c:pt>
                      <c:pt idx="4251">
                        <c:v>1</c:v>
                      </c:pt>
                      <c:pt idx="4252">
                        <c:v>2</c:v>
                      </c:pt>
                      <c:pt idx="4253">
                        <c:v>3</c:v>
                      </c:pt>
                      <c:pt idx="4254">
                        <c:v>4</c:v>
                      </c:pt>
                      <c:pt idx="4255">
                        <c:v>5</c:v>
                      </c:pt>
                      <c:pt idx="4256">
                        <c:v>6</c:v>
                      </c:pt>
                      <c:pt idx="4257">
                        <c:v>7</c:v>
                      </c:pt>
                      <c:pt idx="4258">
                        <c:v>8</c:v>
                      </c:pt>
                      <c:pt idx="4259">
                        <c:v>9</c:v>
                      </c:pt>
                      <c:pt idx="4260">
                        <c:v>10</c:v>
                      </c:pt>
                      <c:pt idx="4261">
                        <c:v>11</c:v>
                      </c:pt>
                      <c:pt idx="4262">
                        <c:v>12</c:v>
                      </c:pt>
                      <c:pt idx="4263">
                        <c:v>13</c:v>
                      </c:pt>
                      <c:pt idx="4264">
                        <c:v>14</c:v>
                      </c:pt>
                      <c:pt idx="4265">
                        <c:v>15</c:v>
                      </c:pt>
                      <c:pt idx="4266">
                        <c:v>16</c:v>
                      </c:pt>
                      <c:pt idx="4267">
                        <c:v>17</c:v>
                      </c:pt>
                      <c:pt idx="4268">
                        <c:v>18</c:v>
                      </c:pt>
                      <c:pt idx="4269">
                        <c:v>19</c:v>
                      </c:pt>
                      <c:pt idx="4270">
                        <c:v>20</c:v>
                      </c:pt>
                      <c:pt idx="4271">
                        <c:v>21</c:v>
                      </c:pt>
                      <c:pt idx="4272">
                        <c:v>22</c:v>
                      </c:pt>
                      <c:pt idx="4273">
                        <c:v>23</c:v>
                      </c:pt>
                      <c:pt idx="4274">
                        <c:v>24</c:v>
                      </c:pt>
                      <c:pt idx="4275">
                        <c:v>0</c:v>
                      </c:pt>
                      <c:pt idx="4276">
                        <c:v>1</c:v>
                      </c:pt>
                      <c:pt idx="4277">
                        <c:v>2</c:v>
                      </c:pt>
                      <c:pt idx="4278">
                        <c:v>3</c:v>
                      </c:pt>
                      <c:pt idx="4279">
                        <c:v>4</c:v>
                      </c:pt>
                      <c:pt idx="4280">
                        <c:v>5</c:v>
                      </c:pt>
                      <c:pt idx="4281">
                        <c:v>6</c:v>
                      </c:pt>
                      <c:pt idx="4282">
                        <c:v>7</c:v>
                      </c:pt>
                      <c:pt idx="4283">
                        <c:v>8</c:v>
                      </c:pt>
                      <c:pt idx="4284">
                        <c:v>9</c:v>
                      </c:pt>
                      <c:pt idx="4285">
                        <c:v>10</c:v>
                      </c:pt>
                      <c:pt idx="4286">
                        <c:v>11</c:v>
                      </c:pt>
                      <c:pt idx="4287">
                        <c:v>12</c:v>
                      </c:pt>
                      <c:pt idx="4288">
                        <c:v>13</c:v>
                      </c:pt>
                      <c:pt idx="4289">
                        <c:v>14</c:v>
                      </c:pt>
                      <c:pt idx="4290">
                        <c:v>15</c:v>
                      </c:pt>
                      <c:pt idx="4291">
                        <c:v>16</c:v>
                      </c:pt>
                      <c:pt idx="4292">
                        <c:v>17</c:v>
                      </c:pt>
                      <c:pt idx="4293">
                        <c:v>18</c:v>
                      </c:pt>
                      <c:pt idx="4294">
                        <c:v>19</c:v>
                      </c:pt>
                      <c:pt idx="4295">
                        <c:v>20</c:v>
                      </c:pt>
                      <c:pt idx="4296">
                        <c:v>21</c:v>
                      </c:pt>
                      <c:pt idx="4297">
                        <c:v>22</c:v>
                      </c:pt>
                      <c:pt idx="4298">
                        <c:v>23</c:v>
                      </c:pt>
                      <c:pt idx="4299">
                        <c:v>24</c:v>
                      </c:pt>
                      <c:pt idx="4300">
                        <c:v>0</c:v>
                      </c:pt>
                      <c:pt idx="4301">
                        <c:v>1</c:v>
                      </c:pt>
                      <c:pt idx="4302">
                        <c:v>2</c:v>
                      </c:pt>
                      <c:pt idx="4303">
                        <c:v>3</c:v>
                      </c:pt>
                      <c:pt idx="4304">
                        <c:v>4</c:v>
                      </c:pt>
                      <c:pt idx="4305">
                        <c:v>5</c:v>
                      </c:pt>
                      <c:pt idx="4306">
                        <c:v>6</c:v>
                      </c:pt>
                      <c:pt idx="4307">
                        <c:v>7</c:v>
                      </c:pt>
                      <c:pt idx="4308">
                        <c:v>8</c:v>
                      </c:pt>
                      <c:pt idx="4309">
                        <c:v>9</c:v>
                      </c:pt>
                      <c:pt idx="4310">
                        <c:v>10</c:v>
                      </c:pt>
                      <c:pt idx="4311">
                        <c:v>11</c:v>
                      </c:pt>
                      <c:pt idx="4312">
                        <c:v>12</c:v>
                      </c:pt>
                      <c:pt idx="4313">
                        <c:v>13</c:v>
                      </c:pt>
                      <c:pt idx="4314">
                        <c:v>14</c:v>
                      </c:pt>
                      <c:pt idx="4315">
                        <c:v>15</c:v>
                      </c:pt>
                      <c:pt idx="4316">
                        <c:v>16</c:v>
                      </c:pt>
                      <c:pt idx="4317">
                        <c:v>17</c:v>
                      </c:pt>
                      <c:pt idx="4318">
                        <c:v>18</c:v>
                      </c:pt>
                      <c:pt idx="4319">
                        <c:v>19</c:v>
                      </c:pt>
                      <c:pt idx="4320">
                        <c:v>20</c:v>
                      </c:pt>
                      <c:pt idx="4321">
                        <c:v>21</c:v>
                      </c:pt>
                      <c:pt idx="4322">
                        <c:v>22</c:v>
                      </c:pt>
                      <c:pt idx="4323">
                        <c:v>23</c:v>
                      </c:pt>
                      <c:pt idx="4324">
                        <c:v>24</c:v>
                      </c:pt>
                      <c:pt idx="4325">
                        <c:v>0</c:v>
                      </c:pt>
                      <c:pt idx="4326">
                        <c:v>1</c:v>
                      </c:pt>
                      <c:pt idx="4327">
                        <c:v>2</c:v>
                      </c:pt>
                      <c:pt idx="4328">
                        <c:v>3</c:v>
                      </c:pt>
                      <c:pt idx="4329">
                        <c:v>4</c:v>
                      </c:pt>
                      <c:pt idx="4330">
                        <c:v>5</c:v>
                      </c:pt>
                      <c:pt idx="4331">
                        <c:v>6</c:v>
                      </c:pt>
                      <c:pt idx="4332">
                        <c:v>7</c:v>
                      </c:pt>
                      <c:pt idx="4333">
                        <c:v>8</c:v>
                      </c:pt>
                      <c:pt idx="4334">
                        <c:v>9</c:v>
                      </c:pt>
                      <c:pt idx="4335">
                        <c:v>10</c:v>
                      </c:pt>
                      <c:pt idx="4336">
                        <c:v>11</c:v>
                      </c:pt>
                      <c:pt idx="4337">
                        <c:v>12</c:v>
                      </c:pt>
                      <c:pt idx="4338">
                        <c:v>13</c:v>
                      </c:pt>
                      <c:pt idx="4339">
                        <c:v>14</c:v>
                      </c:pt>
                      <c:pt idx="4340">
                        <c:v>15</c:v>
                      </c:pt>
                      <c:pt idx="4341">
                        <c:v>16</c:v>
                      </c:pt>
                      <c:pt idx="4342">
                        <c:v>17</c:v>
                      </c:pt>
                      <c:pt idx="4343">
                        <c:v>18</c:v>
                      </c:pt>
                      <c:pt idx="4344">
                        <c:v>19</c:v>
                      </c:pt>
                      <c:pt idx="4345">
                        <c:v>20</c:v>
                      </c:pt>
                      <c:pt idx="4346">
                        <c:v>21</c:v>
                      </c:pt>
                      <c:pt idx="4347">
                        <c:v>22</c:v>
                      </c:pt>
                      <c:pt idx="4348">
                        <c:v>23</c:v>
                      </c:pt>
                      <c:pt idx="4349">
                        <c:v>24</c:v>
                      </c:pt>
                      <c:pt idx="4350">
                        <c:v>0</c:v>
                      </c:pt>
                      <c:pt idx="4351">
                        <c:v>1</c:v>
                      </c:pt>
                      <c:pt idx="4352">
                        <c:v>2</c:v>
                      </c:pt>
                      <c:pt idx="4353">
                        <c:v>3</c:v>
                      </c:pt>
                      <c:pt idx="4354">
                        <c:v>4</c:v>
                      </c:pt>
                      <c:pt idx="4355">
                        <c:v>5</c:v>
                      </c:pt>
                      <c:pt idx="4356">
                        <c:v>6</c:v>
                      </c:pt>
                      <c:pt idx="4357">
                        <c:v>7</c:v>
                      </c:pt>
                      <c:pt idx="4358">
                        <c:v>8</c:v>
                      </c:pt>
                      <c:pt idx="4359">
                        <c:v>9</c:v>
                      </c:pt>
                      <c:pt idx="4360">
                        <c:v>10</c:v>
                      </c:pt>
                      <c:pt idx="4361">
                        <c:v>11</c:v>
                      </c:pt>
                      <c:pt idx="4362">
                        <c:v>12</c:v>
                      </c:pt>
                      <c:pt idx="4363">
                        <c:v>13</c:v>
                      </c:pt>
                      <c:pt idx="4364">
                        <c:v>14</c:v>
                      </c:pt>
                      <c:pt idx="4365">
                        <c:v>15</c:v>
                      </c:pt>
                      <c:pt idx="4366">
                        <c:v>16</c:v>
                      </c:pt>
                      <c:pt idx="4367">
                        <c:v>17</c:v>
                      </c:pt>
                      <c:pt idx="4368">
                        <c:v>18</c:v>
                      </c:pt>
                      <c:pt idx="4369">
                        <c:v>19</c:v>
                      </c:pt>
                      <c:pt idx="4370">
                        <c:v>20</c:v>
                      </c:pt>
                      <c:pt idx="4371">
                        <c:v>21</c:v>
                      </c:pt>
                      <c:pt idx="4372">
                        <c:v>22</c:v>
                      </c:pt>
                      <c:pt idx="4373">
                        <c:v>23</c:v>
                      </c:pt>
                      <c:pt idx="4374">
                        <c:v>24</c:v>
                      </c:pt>
                      <c:pt idx="4375">
                        <c:v>0</c:v>
                      </c:pt>
                      <c:pt idx="4376">
                        <c:v>1</c:v>
                      </c:pt>
                      <c:pt idx="4377">
                        <c:v>2</c:v>
                      </c:pt>
                      <c:pt idx="4378">
                        <c:v>3</c:v>
                      </c:pt>
                      <c:pt idx="4379">
                        <c:v>4</c:v>
                      </c:pt>
                      <c:pt idx="4380">
                        <c:v>5</c:v>
                      </c:pt>
                      <c:pt idx="4381">
                        <c:v>6</c:v>
                      </c:pt>
                      <c:pt idx="4382">
                        <c:v>7</c:v>
                      </c:pt>
                      <c:pt idx="4383">
                        <c:v>8</c:v>
                      </c:pt>
                      <c:pt idx="4384">
                        <c:v>9</c:v>
                      </c:pt>
                      <c:pt idx="4385">
                        <c:v>10</c:v>
                      </c:pt>
                      <c:pt idx="4386">
                        <c:v>11</c:v>
                      </c:pt>
                      <c:pt idx="4387">
                        <c:v>12</c:v>
                      </c:pt>
                      <c:pt idx="4388">
                        <c:v>13</c:v>
                      </c:pt>
                      <c:pt idx="4389">
                        <c:v>14</c:v>
                      </c:pt>
                      <c:pt idx="4390">
                        <c:v>15</c:v>
                      </c:pt>
                      <c:pt idx="4391">
                        <c:v>16</c:v>
                      </c:pt>
                      <c:pt idx="4392">
                        <c:v>17</c:v>
                      </c:pt>
                      <c:pt idx="4393">
                        <c:v>18</c:v>
                      </c:pt>
                      <c:pt idx="4394">
                        <c:v>19</c:v>
                      </c:pt>
                      <c:pt idx="4395">
                        <c:v>20</c:v>
                      </c:pt>
                      <c:pt idx="4396">
                        <c:v>21</c:v>
                      </c:pt>
                      <c:pt idx="4397">
                        <c:v>22</c:v>
                      </c:pt>
                      <c:pt idx="4398">
                        <c:v>23</c:v>
                      </c:pt>
                      <c:pt idx="4399">
                        <c:v>24</c:v>
                      </c:pt>
                      <c:pt idx="4400">
                        <c:v>0</c:v>
                      </c:pt>
                      <c:pt idx="4401">
                        <c:v>1</c:v>
                      </c:pt>
                      <c:pt idx="4402">
                        <c:v>2</c:v>
                      </c:pt>
                      <c:pt idx="4403">
                        <c:v>3</c:v>
                      </c:pt>
                      <c:pt idx="4404">
                        <c:v>4</c:v>
                      </c:pt>
                      <c:pt idx="4405">
                        <c:v>5</c:v>
                      </c:pt>
                      <c:pt idx="4406">
                        <c:v>6</c:v>
                      </c:pt>
                      <c:pt idx="4407">
                        <c:v>7</c:v>
                      </c:pt>
                      <c:pt idx="4408">
                        <c:v>8</c:v>
                      </c:pt>
                      <c:pt idx="4409">
                        <c:v>9</c:v>
                      </c:pt>
                      <c:pt idx="4410">
                        <c:v>10</c:v>
                      </c:pt>
                      <c:pt idx="4411">
                        <c:v>11</c:v>
                      </c:pt>
                      <c:pt idx="4412">
                        <c:v>12</c:v>
                      </c:pt>
                      <c:pt idx="4413">
                        <c:v>13</c:v>
                      </c:pt>
                      <c:pt idx="4414">
                        <c:v>14</c:v>
                      </c:pt>
                      <c:pt idx="4415">
                        <c:v>15</c:v>
                      </c:pt>
                      <c:pt idx="4416">
                        <c:v>16</c:v>
                      </c:pt>
                      <c:pt idx="4417">
                        <c:v>17</c:v>
                      </c:pt>
                      <c:pt idx="4418">
                        <c:v>18</c:v>
                      </c:pt>
                      <c:pt idx="4419">
                        <c:v>19</c:v>
                      </c:pt>
                      <c:pt idx="4420">
                        <c:v>20</c:v>
                      </c:pt>
                      <c:pt idx="4421">
                        <c:v>21</c:v>
                      </c:pt>
                      <c:pt idx="4422">
                        <c:v>22</c:v>
                      </c:pt>
                      <c:pt idx="4423">
                        <c:v>23</c:v>
                      </c:pt>
                      <c:pt idx="4424">
                        <c:v>24</c:v>
                      </c:pt>
                      <c:pt idx="4425">
                        <c:v>0</c:v>
                      </c:pt>
                      <c:pt idx="4426">
                        <c:v>1</c:v>
                      </c:pt>
                      <c:pt idx="4427">
                        <c:v>2</c:v>
                      </c:pt>
                      <c:pt idx="4428">
                        <c:v>3</c:v>
                      </c:pt>
                      <c:pt idx="4429">
                        <c:v>4</c:v>
                      </c:pt>
                      <c:pt idx="4430">
                        <c:v>5</c:v>
                      </c:pt>
                      <c:pt idx="4431">
                        <c:v>6</c:v>
                      </c:pt>
                      <c:pt idx="4432">
                        <c:v>7</c:v>
                      </c:pt>
                      <c:pt idx="4433">
                        <c:v>8</c:v>
                      </c:pt>
                      <c:pt idx="4434">
                        <c:v>9</c:v>
                      </c:pt>
                      <c:pt idx="4435">
                        <c:v>10</c:v>
                      </c:pt>
                      <c:pt idx="4436">
                        <c:v>11</c:v>
                      </c:pt>
                      <c:pt idx="4437">
                        <c:v>12</c:v>
                      </c:pt>
                      <c:pt idx="4438">
                        <c:v>13</c:v>
                      </c:pt>
                      <c:pt idx="4439">
                        <c:v>14</c:v>
                      </c:pt>
                      <c:pt idx="4440">
                        <c:v>15</c:v>
                      </c:pt>
                      <c:pt idx="4441">
                        <c:v>16</c:v>
                      </c:pt>
                      <c:pt idx="4442">
                        <c:v>17</c:v>
                      </c:pt>
                      <c:pt idx="4443">
                        <c:v>18</c:v>
                      </c:pt>
                      <c:pt idx="4444">
                        <c:v>19</c:v>
                      </c:pt>
                      <c:pt idx="4445">
                        <c:v>20</c:v>
                      </c:pt>
                      <c:pt idx="4446">
                        <c:v>21</c:v>
                      </c:pt>
                      <c:pt idx="4447">
                        <c:v>22</c:v>
                      </c:pt>
                      <c:pt idx="4448">
                        <c:v>23</c:v>
                      </c:pt>
                      <c:pt idx="4449">
                        <c:v>24</c:v>
                      </c:pt>
                      <c:pt idx="4450">
                        <c:v>0</c:v>
                      </c:pt>
                      <c:pt idx="4451">
                        <c:v>1</c:v>
                      </c:pt>
                      <c:pt idx="4452">
                        <c:v>2</c:v>
                      </c:pt>
                      <c:pt idx="4453">
                        <c:v>3</c:v>
                      </c:pt>
                      <c:pt idx="4454">
                        <c:v>4</c:v>
                      </c:pt>
                      <c:pt idx="4455">
                        <c:v>5</c:v>
                      </c:pt>
                      <c:pt idx="4456">
                        <c:v>6</c:v>
                      </c:pt>
                      <c:pt idx="4457">
                        <c:v>7</c:v>
                      </c:pt>
                      <c:pt idx="4458">
                        <c:v>8</c:v>
                      </c:pt>
                      <c:pt idx="4459">
                        <c:v>9</c:v>
                      </c:pt>
                      <c:pt idx="4460">
                        <c:v>10</c:v>
                      </c:pt>
                      <c:pt idx="4461">
                        <c:v>11</c:v>
                      </c:pt>
                      <c:pt idx="4462">
                        <c:v>12</c:v>
                      </c:pt>
                      <c:pt idx="4463">
                        <c:v>13</c:v>
                      </c:pt>
                      <c:pt idx="4464">
                        <c:v>14</c:v>
                      </c:pt>
                      <c:pt idx="4465">
                        <c:v>15</c:v>
                      </c:pt>
                      <c:pt idx="4466">
                        <c:v>16</c:v>
                      </c:pt>
                      <c:pt idx="4467">
                        <c:v>17</c:v>
                      </c:pt>
                      <c:pt idx="4468">
                        <c:v>18</c:v>
                      </c:pt>
                      <c:pt idx="4469">
                        <c:v>19</c:v>
                      </c:pt>
                      <c:pt idx="4470">
                        <c:v>20</c:v>
                      </c:pt>
                      <c:pt idx="4471">
                        <c:v>21</c:v>
                      </c:pt>
                      <c:pt idx="4472">
                        <c:v>22</c:v>
                      </c:pt>
                      <c:pt idx="4473">
                        <c:v>23</c:v>
                      </c:pt>
                      <c:pt idx="4474">
                        <c:v>24</c:v>
                      </c:pt>
                      <c:pt idx="4475">
                        <c:v>0</c:v>
                      </c:pt>
                      <c:pt idx="4476">
                        <c:v>1</c:v>
                      </c:pt>
                      <c:pt idx="4477">
                        <c:v>2</c:v>
                      </c:pt>
                      <c:pt idx="4478">
                        <c:v>3</c:v>
                      </c:pt>
                      <c:pt idx="4479">
                        <c:v>4</c:v>
                      </c:pt>
                      <c:pt idx="4480">
                        <c:v>5</c:v>
                      </c:pt>
                      <c:pt idx="4481">
                        <c:v>6</c:v>
                      </c:pt>
                      <c:pt idx="4482">
                        <c:v>7</c:v>
                      </c:pt>
                      <c:pt idx="4483">
                        <c:v>8</c:v>
                      </c:pt>
                      <c:pt idx="4484">
                        <c:v>9</c:v>
                      </c:pt>
                      <c:pt idx="4485">
                        <c:v>10</c:v>
                      </c:pt>
                      <c:pt idx="4486">
                        <c:v>11</c:v>
                      </c:pt>
                      <c:pt idx="4487">
                        <c:v>12</c:v>
                      </c:pt>
                      <c:pt idx="4488">
                        <c:v>13</c:v>
                      </c:pt>
                      <c:pt idx="4489">
                        <c:v>14</c:v>
                      </c:pt>
                      <c:pt idx="4490">
                        <c:v>15</c:v>
                      </c:pt>
                      <c:pt idx="4491">
                        <c:v>16</c:v>
                      </c:pt>
                      <c:pt idx="4492">
                        <c:v>17</c:v>
                      </c:pt>
                      <c:pt idx="4493">
                        <c:v>18</c:v>
                      </c:pt>
                      <c:pt idx="4494">
                        <c:v>19</c:v>
                      </c:pt>
                      <c:pt idx="4495">
                        <c:v>20</c:v>
                      </c:pt>
                      <c:pt idx="4496">
                        <c:v>21</c:v>
                      </c:pt>
                      <c:pt idx="4497">
                        <c:v>22</c:v>
                      </c:pt>
                      <c:pt idx="4498">
                        <c:v>23</c:v>
                      </c:pt>
                      <c:pt idx="4499">
                        <c:v>24</c:v>
                      </c:pt>
                      <c:pt idx="4500">
                        <c:v>0</c:v>
                      </c:pt>
                      <c:pt idx="4501">
                        <c:v>1</c:v>
                      </c:pt>
                      <c:pt idx="4502">
                        <c:v>2</c:v>
                      </c:pt>
                      <c:pt idx="4503">
                        <c:v>3</c:v>
                      </c:pt>
                      <c:pt idx="4504">
                        <c:v>4</c:v>
                      </c:pt>
                      <c:pt idx="4505">
                        <c:v>5</c:v>
                      </c:pt>
                      <c:pt idx="4506">
                        <c:v>6</c:v>
                      </c:pt>
                      <c:pt idx="4507">
                        <c:v>7</c:v>
                      </c:pt>
                      <c:pt idx="4508">
                        <c:v>8</c:v>
                      </c:pt>
                      <c:pt idx="4509">
                        <c:v>9</c:v>
                      </c:pt>
                      <c:pt idx="4510">
                        <c:v>10</c:v>
                      </c:pt>
                      <c:pt idx="4511">
                        <c:v>11</c:v>
                      </c:pt>
                      <c:pt idx="4512">
                        <c:v>12</c:v>
                      </c:pt>
                      <c:pt idx="4513">
                        <c:v>13</c:v>
                      </c:pt>
                      <c:pt idx="4514">
                        <c:v>14</c:v>
                      </c:pt>
                      <c:pt idx="4515">
                        <c:v>15</c:v>
                      </c:pt>
                      <c:pt idx="4516">
                        <c:v>16</c:v>
                      </c:pt>
                      <c:pt idx="4517">
                        <c:v>17</c:v>
                      </c:pt>
                      <c:pt idx="4518">
                        <c:v>18</c:v>
                      </c:pt>
                      <c:pt idx="4519">
                        <c:v>19</c:v>
                      </c:pt>
                      <c:pt idx="4520">
                        <c:v>20</c:v>
                      </c:pt>
                      <c:pt idx="4521">
                        <c:v>21</c:v>
                      </c:pt>
                      <c:pt idx="4522">
                        <c:v>22</c:v>
                      </c:pt>
                      <c:pt idx="4523">
                        <c:v>23</c:v>
                      </c:pt>
                      <c:pt idx="4524">
                        <c:v>24</c:v>
                      </c:pt>
                      <c:pt idx="4525">
                        <c:v>0</c:v>
                      </c:pt>
                      <c:pt idx="4526">
                        <c:v>1</c:v>
                      </c:pt>
                      <c:pt idx="4527">
                        <c:v>2</c:v>
                      </c:pt>
                      <c:pt idx="4528">
                        <c:v>3</c:v>
                      </c:pt>
                      <c:pt idx="4529">
                        <c:v>4</c:v>
                      </c:pt>
                      <c:pt idx="4530">
                        <c:v>5</c:v>
                      </c:pt>
                      <c:pt idx="4531">
                        <c:v>6</c:v>
                      </c:pt>
                      <c:pt idx="4532">
                        <c:v>7</c:v>
                      </c:pt>
                      <c:pt idx="4533">
                        <c:v>8</c:v>
                      </c:pt>
                      <c:pt idx="4534">
                        <c:v>9</c:v>
                      </c:pt>
                      <c:pt idx="4535">
                        <c:v>10</c:v>
                      </c:pt>
                      <c:pt idx="4536">
                        <c:v>11</c:v>
                      </c:pt>
                      <c:pt idx="4537">
                        <c:v>12</c:v>
                      </c:pt>
                      <c:pt idx="4538">
                        <c:v>13</c:v>
                      </c:pt>
                      <c:pt idx="4539">
                        <c:v>14</c:v>
                      </c:pt>
                      <c:pt idx="4540">
                        <c:v>15</c:v>
                      </c:pt>
                      <c:pt idx="4541">
                        <c:v>16</c:v>
                      </c:pt>
                      <c:pt idx="4542">
                        <c:v>17</c:v>
                      </c:pt>
                      <c:pt idx="4543">
                        <c:v>18</c:v>
                      </c:pt>
                      <c:pt idx="4544">
                        <c:v>19</c:v>
                      </c:pt>
                      <c:pt idx="4545">
                        <c:v>20</c:v>
                      </c:pt>
                      <c:pt idx="4546">
                        <c:v>21</c:v>
                      </c:pt>
                      <c:pt idx="4547">
                        <c:v>22</c:v>
                      </c:pt>
                      <c:pt idx="4548">
                        <c:v>23</c:v>
                      </c:pt>
                      <c:pt idx="4549">
                        <c:v>24</c:v>
                      </c:pt>
                      <c:pt idx="4550">
                        <c:v>0</c:v>
                      </c:pt>
                      <c:pt idx="4551">
                        <c:v>1</c:v>
                      </c:pt>
                      <c:pt idx="4552">
                        <c:v>2</c:v>
                      </c:pt>
                      <c:pt idx="4553">
                        <c:v>3</c:v>
                      </c:pt>
                      <c:pt idx="4554">
                        <c:v>4</c:v>
                      </c:pt>
                      <c:pt idx="4555">
                        <c:v>5</c:v>
                      </c:pt>
                      <c:pt idx="4556">
                        <c:v>6</c:v>
                      </c:pt>
                      <c:pt idx="4557">
                        <c:v>7</c:v>
                      </c:pt>
                      <c:pt idx="4558">
                        <c:v>8</c:v>
                      </c:pt>
                      <c:pt idx="4559">
                        <c:v>9</c:v>
                      </c:pt>
                      <c:pt idx="4560">
                        <c:v>10</c:v>
                      </c:pt>
                      <c:pt idx="4561">
                        <c:v>11</c:v>
                      </c:pt>
                      <c:pt idx="4562">
                        <c:v>12</c:v>
                      </c:pt>
                      <c:pt idx="4563">
                        <c:v>13</c:v>
                      </c:pt>
                      <c:pt idx="4564">
                        <c:v>14</c:v>
                      </c:pt>
                      <c:pt idx="4565">
                        <c:v>15</c:v>
                      </c:pt>
                      <c:pt idx="4566">
                        <c:v>16</c:v>
                      </c:pt>
                      <c:pt idx="4567">
                        <c:v>17</c:v>
                      </c:pt>
                      <c:pt idx="4568">
                        <c:v>18</c:v>
                      </c:pt>
                      <c:pt idx="4569">
                        <c:v>19</c:v>
                      </c:pt>
                      <c:pt idx="4570">
                        <c:v>20</c:v>
                      </c:pt>
                      <c:pt idx="4571">
                        <c:v>21</c:v>
                      </c:pt>
                      <c:pt idx="4572">
                        <c:v>22</c:v>
                      </c:pt>
                      <c:pt idx="4573">
                        <c:v>23</c:v>
                      </c:pt>
                      <c:pt idx="4574">
                        <c:v>24</c:v>
                      </c:pt>
                      <c:pt idx="4575">
                        <c:v>0</c:v>
                      </c:pt>
                      <c:pt idx="4576">
                        <c:v>1</c:v>
                      </c:pt>
                      <c:pt idx="4577">
                        <c:v>2</c:v>
                      </c:pt>
                      <c:pt idx="4578">
                        <c:v>3</c:v>
                      </c:pt>
                      <c:pt idx="4579">
                        <c:v>4</c:v>
                      </c:pt>
                      <c:pt idx="4580">
                        <c:v>5</c:v>
                      </c:pt>
                      <c:pt idx="4581">
                        <c:v>6</c:v>
                      </c:pt>
                      <c:pt idx="4582">
                        <c:v>7</c:v>
                      </c:pt>
                      <c:pt idx="4583">
                        <c:v>8</c:v>
                      </c:pt>
                      <c:pt idx="4584">
                        <c:v>9</c:v>
                      </c:pt>
                      <c:pt idx="4585">
                        <c:v>10</c:v>
                      </c:pt>
                      <c:pt idx="4586">
                        <c:v>11</c:v>
                      </c:pt>
                      <c:pt idx="4587">
                        <c:v>12</c:v>
                      </c:pt>
                      <c:pt idx="4588">
                        <c:v>13</c:v>
                      </c:pt>
                      <c:pt idx="4589">
                        <c:v>14</c:v>
                      </c:pt>
                      <c:pt idx="4590">
                        <c:v>15</c:v>
                      </c:pt>
                      <c:pt idx="4591">
                        <c:v>16</c:v>
                      </c:pt>
                      <c:pt idx="4592">
                        <c:v>17</c:v>
                      </c:pt>
                      <c:pt idx="4593">
                        <c:v>18</c:v>
                      </c:pt>
                      <c:pt idx="4594">
                        <c:v>19</c:v>
                      </c:pt>
                      <c:pt idx="4595">
                        <c:v>20</c:v>
                      </c:pt>
                      <c:pt idx="4596">
                        <c:v>21</c:v>
                      </c:pt>
                      <c:pt idx="4597">
                        <c:v>22</c:v>
                      </c:pt>
                      <c:pt idx="4598">
                        <c:v>23</c:v>
                      </c:pt>
                      <c:pt idx="4599">
                        <c:v>24</c:v>
                      </c:pt>
                      <c:pt idx="4600">
                        <c:v>0</c:v>
                      </c:pt>
                      <c:pt idx="4601">
                        <c:v>1</c:v>
                      </c:pt>
                      <c:pt idx="4602">
                        <c:v>2</c:v>
                      </c:pt>
                      <c:pt idx="4603">
                        <c:v>3</c:v>
                      </c:pt>
                      <c:pt idx="4604">
                        <c:v>4</c:v>
                      </c:pt>
                      <c:pt idx="4605">
                        <c:v>5</c:v>
                      </c:pt>
                      <c:pt idx="4606">
                        <c:v>6</c:v>
                      </c:pt>
                      <c:pt idx="4607">
                        <c:v>7</c:v>
                      </c:pt>
                      <c:pt idx="4608">
                        <c:v>8</c:v>
                      </c:pt>
                      <c:pt idx="4609">
                        <c:v>9</c:v>
                      </c:pt>
                      <c:pt idx="4610">
                        <c:v>10</c:v>
                      </c:pt>
                      <c:pt idx="4611">
                        <c:v>11</c:v>
                      </c:pt>
                      <c:pt idx="4612">
                        <c:v>12</c:v>
                      </c:pt>
                      <c:pt idx="4613">
                        <c:v>13</c:v>
                      </c:pt>
                      <c:pt idx="4614">
                        <c:v>14</c:v>
                      </c:pt>
                      <c:pt idx="4615">
                        <c:v>15</c:v>
                      </c:pt>
                      <c:pt idx="4616">
                        <c:v>16</c:v>
                      </c:pt>
                      <c:pt idx="4617">
                        <c:v>17</c:v>
                      </c:pt>
                      <c:pt idx="4618">
                        <c:v>18</c:v>
                      </c:pt>
                      <c:pt idx="4619">
                        <c:v>19</c:v>
                      </c:pt>
                      <c:pt idx="4620">
                        <c:v>20</c:v>
                      </c:pt>
                      <c:pt idx="4621">
                        <c:v>21</c:v>
                      </c:pt>
                      <c:pt idx="4622">
                        <c:v>22</c:v>
                      </c:pt>
                      <c:pt idx="4623">
                        <c:v>23</c:v>
                      </c:pt>
                      <c:pt idx="4624">
                        <c:v>24</c:v>
                      </c:pt>
                      <c:pt idx="4625">
                        <c:v>0</c:v>
                      </c:pt>
                      <c:pt idx="4626">
                        <c:v>1</c:v>
                      </c:pt>
                      <c:pt idx="4627">
                        <c:v>2</c:v>
                      </c:pt>
                      <c:pt idx="4628">
                        <c:v>3</c:v>
                      </c:pt>
                      <c:pt idx="4629">
                        <c:v>4</c:v>
                      </c:pt>
                      <c:pt idx="4630">
                        <c:v>5</c:v>
                      </c:pt>
                      <c:pt idx="4631">
                        <c:v>6</c:v>
                      </c:pt>
                      <c:pt idx="4632">
                        <c:v>7</c:v>
                      </c:pt>
                      <c:pt idx="4633">
                        <c:v>8</c:v>
                      </c:pt>
                      <c:pt idx="4634">
                        <c:v>9</c:v>
                      </c:pt>
                      <c:pt idx="4635">
                        <c:v>10</c:v>
                      </c:pt>
                      <c:pt idx="4636">
                        <c:v>11</c:v>
                      </c:pt>
                      <c:pt idx="4637">
                        <c:v>12</c:v>
                      </c:pt>
                      <c:pt idx="4638">
                        <c:v>13</c:v>
                      </c:pt>
                      <c:pt idx="4639">
                        <c:v>14</c:v>
                      </c:pt>
                      <c:pt idx="4640">
                        <c:v>15</c:v>
                      </c:pt>
                      <c:pt idx="4641">
                        <c:v>16</c:v>
                      </c:pt>
                      <c:pt idx="4642">
                        <c:v>17</c:v>
                      </c:pt>
                      <c:pt idx="4643">
                        <c:v>18</c:v>
                      </c:pt>
                      <c:pt idx="4644">
                        <c:v>19</c:v>
                      </c:pt>
                      <c:pt idx="4645">
                        <c:v>20</c:v>
                      </c:pt>
                      <c:pt idx="4646">
                        <c:v>21</c:v>
                      </c:pt>
                      <c:pt idx="4647">
                        <c:v>22</c:v>
                      </c:pt>
                      <c:pt idx="4648">
                        <c:v>23</c:v>
                      </c:pt>
                      <c:pt idx="4649">
                        <c:v>24</c:v>
                      </c:pt>
                      <c:pt idx="4650">
                        <c:v>0</c:v>
                      </c:pt>
                      <c:pt idx="4651">
                        <c:v>1</c:v>
                      </c:pt>
                      <c:pt idx="4652">
                        <c:v>2</c:v>
                      </c:pt>
                      <c:pt idx="4653">
                        <c:v>3</c:v>
                      </c:pt>
                      <c:pt idx="4654">
                        <c:v>4</c:v>
                      </c:pt>
                      <c:pt idx="4655">
                        <c:v>5</c:v>
                      </c:pt>
                      <c:pt idx="4656">
                        <c:v>6</c:v>
                      </c:pt>
                      <c:pt idx="4657">
                        <c:v>7</c:v>
                      </c:pt>
                      <c:pt idx="4658">
                        <c:v>8</c:v>
                      </c:pt>
                      <c:pt idx="4659">
                        <c:v>9</c:v>
                      </c:pt>
                      <c:pt idx="4660">
                        <c:v>10</c:v>
                      </c:pt>
                      <c:pt idx="4661">
                        <c:v>11</c:v>
                      </c:pt>
                      <c:pt idx="4662">
                        <c:v>12</c:v>
                      </c:pt>
                      <c:pt idx="4663">
                        <c:v>13</c:v>
                      </c:pt>
                      <c:pt idx="4664">
                        <c:v>14</c:v>
                      </c:pt>
                      <c:pt idx="4665">
                        <c:v>15</c:v>
                      </c:pt>
                      <c:pt idx="4666">
                        <c:v>16</c:v>
                      </c:pt>
                      <c:pt idx="4667">
                        <c:v>17</c:v>
                      </c:pt>
                      <c:pt idx="4668">
                        <c:v>18</c:v>
                      </c:pt>
                      <c:pt idx="4669">
                        <c:v>19</c:v>
                      </c:pt>
                      <c:pt idx="4670">
                        <c:v>20</c:v>
                      </c:pt>
                      <c:pt idx="4671">
                        <c:v>21</c:v>
                      </c:pt>
                      <c:pt idx="4672">
                        <c:v>22</c:v>
                      </c:pt>
                      <c:pt idx="4673">
                        <c:v>23</c:v>
                      </c:pt>
                      <c:pt idx="4674">
                        <c:v>24</c:v>
                      </c:pt>
                      <c:pt idx="4675">
                        <c:v>0</c:v>
                      </c:pt>
                      <c:pt idx="4676">
                        <c:v>1</c:v>
                      </c:pt>
                      <c:pt idx="4677">
                        <c:v>2</c:v>
                      </c:pt>
                      <c:pt idx="4678">
                        <c:v>3</c:v>
                      </c:pt>
                      <c:pt idx="4679">
                        <c:v>4</c:v>
                      </c:pt>
                      <c:pt idx="4680">
                        <c:v>5</c:v>
                      </c:pt>
                      <c:pt idx="4681">
                        <c:v>6</c:v>
                      </c:pt>
                      <c:pt idx="4682">
                        <c:v>7</c:v>
                      </c:pt>
                      <c:pt idx="4683">
                        <c:v>8</c:v>
                      </c:pt>
                      <c:pt idx="4684">
                        <c:v>9</c:v>
                      </c:pt>
                      <c:pt idx="4685">
                        <c:v>10</c:v>
                      </c:pt>
                      <c:pt idx="4686">
                        <c:v>11</c:v>
                      </c:pt>
                      <c:pt idx="4687">
                        <c:v>12</c:v>
                      </c:pt>
                      <c:pt idx="4688">
                        <c:v>13</c:v>
                      </c:pt>
                      <c:pt idx="4689">
                        <c:v>14</c:v>
                      </c:pt>
                      <c:pt idx="4690">
                        <c:v>15</c:v>
                      </c:pt>
                      <c:pt idx="4691">
                        <c:v>16</c:v>
                      </c:pt>
                      <c:pt idx="4692">
                        <c:v>17</c:v>
                      </c:pt>
                      <c:pt idx="4693">
                        <c:v>18</c:v>
                      </c:pt>
                      <c:pt idx="4694">
                        <c:v>19</c:v>
                      </c:pt>
                      <c:pt idx="4695">
                        <c:v>20</c:v>
                      </c:pt>
                      <c:pt idx="4696">
                        <c:v>21</c:v>
                      </c:pt>
                      <c:pt idx="4697">
                        <c:v>22</c:v>
                      </c:pt>
                      <c:pt idx="4698">
                        <c:v>23</c:v>
                      </c:pt>
                      <c:pt idx="4699">
                        <c:v>24</c:v>
                      </c:pt>
                      <c:pt idx="4700">
                        <c:v>0</c:v>
                      </c:pt>
                      <c:pt idx="4701">
                        <c:v>1</c:v>
                      </c:pt>
                      <c:pt idx="4702">
                        <c:v>2</c:v>
                      </c:pt>
                      <c:pt idx="4703">
                        <c:v>3</c:v>
                      </c:pt>
                      <c:pt idx="4704">
                        <c:v>4</c:v>
                      </c:pt>
                      <c:pt idx="4705">
                        <c:v>5</c:v>
                      </c:pt>
                      <c:pt idx="4706">
                        <c:v>6</c:v>
                      </c:pt>
                      <c:pt idx="4707">
                        <c:v>7</c:v>
                      </c:pt>
                      <c:pt idx="4708">
                        <c:v>8</c:v>
                      </c:pt>
                      <c:pt idx="4709">
                        <c:v>9</c:v>
                      </c:pt>
                      <c:pt idx="4710">
                        <c:v>10</c:v>
                      </c:pt>
                      <c:pt idx="4711">
                        <c:v>11</c:v>
                      </c:pt>
                      <c:pt idx="4712">
                        <c:v>12</c:v>
                      </c:pt>
                      <c:pt idx="4713">
                        <c:v>13</c:v>
                      </c:pt>
                      <c:pt idx="4714">
                        <c:v>14</c:v>
                      </c:pt>
                      <c:pt idx="4715">
                        <c:v>15</c:v>
                      </c:pt>
                      <c:pt idx="4716">
                        <c:v>16</c:v>
                      </c:pt>
                      <c:pt idx="4717">
                        <c:v>17</c:v>
                      </c:pt>
                      <c:pt idx="4718">
                        <c:v>18</c:v>
                      </c:pt>
                      <c:pt idx="4719">
                        <c:v>19</c:v>
                      </c:pt>
                      <c:pt idx="4720">
                        <c:v>20</c:v>
                      </c:pt>
                      <c:pt idx="4721">
                        <c:v>21</c:v>
                      </c:pt>
                      <c:pt idx="4722">
                        <c:v>22</c:v>
                      </c:pt>
                      <c:pt idx="4723">
                        <c:v>23</c:v>
                      </c:pt>
                      <c:pt idx="4724">
                        <c:v>24</c:v>
                      </c:pt>
                      <c:pt idx="4725">
                        <c:v>0</c:v>
                      </c:pt>
                      <c:pt idx="4726">
                        <c:v>1</c:v>
                      </c:pt>
                      <c:pt idx="4727">
                        <c:v>2</c:v>
                      </c:pt>
                      <c:pt idx="4728">
                        <c:v>3</c:v>
                      </c:pt>
                      <c:pt idx="4729">
                        <c:v>4</c:v>
                      </c:pt>
                      <c:pt idx="4730">
                        <c:v>5</c:v>
                      </c:pt>
                      <c:pt idx="4731">
                        <c:v>6</c:v>
                      </c:pt>
                      <c:pt idx="4732">
                        <c:v>7</c:v>
                      </c:pt>
                      <c:pt idx="4733">
                        <c:v>8</c:v>
                      </c:pt>
                      <c:pt idx="4734">
                        <c:v>9</c:v>
                      </c:pt>
                      <c:pt idx="4735">
                        <c:v>10</c:v>
                      </c:pt>
                      <c:pt idx="4736">
                        <c:v>11</c:v>
                      </c:pt>
                      <c:pt idx="4737">
                        <c:v>12</c:v>
                      </c:pt>
                      <c:pt idx="4738">
                        <c:v>13</c:v>
                      </c:pt>
                      <c:pt idx="4739">
                        <c:v>14</c:v>
                      </c:pt>
                      <c:pt idx="4740">
                        <c:v>15</c:v>
                      </c:pt>
                      <c:pt idx="4741">
                        <c:v>16</c:v>
                      </c:pt>
                      <c:pt idx="4742">
                        <c:v>17</c:v>
                      </c:pt>
                      <c:pt idx="4743">
                        <c:v>18</c:v>
                      </c:pt>
                      <c:pt idx="4744">
                        <c:v>19</c:v>
                      </c:pt>
                      <c:pt idx="4745">
                        <c:v>20</c:v>
                      </c:pt>
                      <c:pt idx="4746">
                        <c:v>21</c:v>
                      </c:pt>
                      <c:pt idx="4747">
                        <c:v>22</c:v>
                      </c:pt>
                      <c:pt idx="4748">
                        <c:v>23</c:v>
                      </c:pt>
                      <c:pt idx="4749">
                        <c:v>24</c:v>
                      </c:pt>
                      <c:pt idx="4750">
                        <c:v>0</c:v>
                      </c:pt>
                      <c:pt idx="4751">
                        <c:v>1</c:v>
                      </c:pt>
                      <c:pt idx="4752">
                        <c:v>2</c:v>
                      </c:pt>
                      <c:pt idx="4753">
                        <c:v>3</c:v>
                      </c:pt>
                      <c:pt idx="4754">
                        <c:v>4</c:v>
                      </c:pt>
                      <c:pt idx="4755">
                        <c:v>5</c:v>
                      </c:pt>
                      <c:pt idx="4756">
                        <c:v>6</c:v>
                      </c:pt>
                      <c:pt idx="4757">
                        <c:v>7</c:v>
                      </c:pt>
                      <c:pt idx="4758">
                        <c:v>8</c:v>
                      </c:pt>
                      <c:pt idx="4759">
                        <c:v>9</c:v>
                      </c:pt>
                      <c:pt idx="4760">
                        <c:v>10</c:v>
                      </c:pt>
                      <c:pt idx="4761">
                        <c:v>11</c:v>
                      </c:pt>
                      <c:pt idx="4762">
                        <c:v>12</c:v>
                      </c:pt>
                      <c:pt idx="4763">
                        <c:v>13</c:v>
                      </c:pt>
                      <c:pt idx="4764">
                        <c:v>14</c:v>
                      </c:pt>
                      <c:pt idx="4765">
                        <c:v>15</c:v>
                      </c:pt>
                      <c:pt idx="4766">
                        <c:v>16</c:v>
                      </c:pt>
                      <c:pt idx="4767">
                        <c:v>17</c:v>
                      </c:pt>
                      <c:pt idx="4768">
                        <c:v>18</c:v>
                      </c:pt>
                      <c:pt idx="4769">
                        <c:v>19</c:v>
                      </c:pt>
                      <c:pt idx="4770">
                        <c:v>20</c:v>
                      </c:pt>
                      <c:pt idx="4771">
                        <c:v>21</c:v>
                      </c:pt>
                      <c:pt idx="4772">
                        <c:v>22</c:v>
                      </c:pt>
                      <c:pt idx="4773">
                        <c:v>23</c:v>
                      </c:pt>
                      <c:pt idx="4774">
                        <c:v>24</c:v>
                      </c:pt>
                      <c:pt idx="4775">
                        <c:v>0</c:v>
                      </c:pt>
                      <c:pt idx="4776">
                        <c:v>1</c:v>
                      </c:pt>
                      <c:pt idx="4777">
                        <c:v>2</c:v>
                      </c:pt>
                      <c:pt idx="4778">
                        <c:v>3</c:v>
                      </c:pt>
                      <c:pt idx="4779">
                        <c:v>4</c:v>
                      </c:pt>
                      <c:pt idx="4780">
                        <c:v>5</c:v>
                      </c:pt>
                      <c:pt idx="4781">
                        <c:v>6</c:v>
                      </c:pt>
                      <c:pt idx="4782">
                        <c:v>7</c:v>
                      </c:pt>
                      <c:pt idx="4783">
                        <c:v>8</c:v>
                      </c:pt>
                      <c:pt idx="4784">
                        <c:v>9</c:v>
                      </c:pt>
                      <c:pt idx="4785">
                        <c:v>10</c:v>
                      </c:pt>
                      <c:pt idx="4786">
                        <c:v>11</c:v>
                      </c:pt>
                      <c:pt idx="4787">
                        <c:v>12</c:v>
                      </c:pt>
                      <c:pt idx="4788">
                        <c:v>13</c:v>
                      </c:pt>
                      <c:pt idx="4789">
                        <c:v>14</c:v>
                      </c:pt>
                      <c:pt idx="4790">
                        <c:v>15</c:v>
                      </c:pt>
                      <c:pt idx="4791">
                        <c:v>16</c:v>
                      </c:pt>
                      <c:pt idx="4792">
                        <c:v>17</c:v>
                      </c:pt>
                      <c:pt idx="4793">
                        <c:v>18</c:v>
                      </c:pt>
                      <c:pt idx="4794">
                        <c:v>19</c:v>
                      </c:pt>
                      <c:pt idx="4795">
                        <c:v>20</c:v>
                      </c:pt>
                      <c:pt idx="4796">
                        <c:v>21</c:v>
                      </c:pt>
                      <c:pt idx="4797">
                        <c:v>22</c:v>
                      </c:pt>
                      <c:pt idx="4798">
                        <c:v>23</c:v>
                      </c:pt>
                      <c:pt idx="4799">
                        <c:v>24</c:v>
                      </c:pt>
                      <c:pt idx="4800">
                        <c:v>0</c:v>
                      </c:pt>
                      <c:pt idx="4801">
                        <c:v>1</c:v>
                      </c:pt>
                      <c:pt idx="4802">
                        <c:v>2</c:v>
                      </c:pt>
                      <c:pt idx="4803">
                        <c:v>3</c:v>
                      </c:pt>
                      <c:pt idx="4804">
                        <c:v>4</c:v>
                      </c:pt>
                      <c:pt idx="4805">
                        <c:v>5</c:v>
                      </c:pt>
                      <c:pt idx="4806">
                        <c:v>6</c:v>
                      </c:pt>
                      <c:pt idx="4807">
                        <c:v>7</c:v>
                      </c:pt>
                      <c:pt idx="4808">
                        <c:v>8</c:v>
                      </c:pt>
                      <c:pt idx="4809">
                        <c:v>9</c:v>
                      </c:pt>
                      <c:pt idx="4810">
                        <c:v>10</c:v>
                      </c:pt>
                      <c:pt idx="4811">
                        <c:v>11</c:v>
                      </c:pt>
                      <c:pt idx="4812">
                        <c:v>12</c:v>
                      </c:pt>
                      <c:pt idx="4813">
                        <c:v>13</c:v>
                      </c:pt>
                      <c:pt idx="4814">
                        <c:v>14</c:v>
                      </c:pt>
                      <c:pt idx="4815">
                        <c:v>15</c:v>
                      </c:pt>
                      <c:pt idx="4816">
                        <c:v>16</c:v>
                      </c:pt>
                      <c:pt idx="4817">
                        <c:v>17</c:v>
                      </c:pt>
                      <c:pt idx="4818">
                        <c:v>18</c:v>
                      </c:pt>
                      <c:pt idx="4819">
                        <c:v>19</c:v>
                      </c:pt>
                      <c:pt idx="4820">
                        <c:v>20</c:v>
                      </c:pt>
                      <c:pt idx="4821">
                        <c:v>21</c:v>
                      </c:pt>
                      <c:pt idx="4822">
                        <c:v>22</c:v>
                      </c:pt>
                      <c:pt idx="4823">
                        <c:v>23</c:v>
                      </c:pt>
                      <c:pt idx="4824">
                        <c:v>24</c:v>
                      </c:pt>
                      <c:pt idx="4825">
                        <c:v>0</c:v>
                      </c:pt>
                      <c:pt idx="4826">
                        <c:v>1</c:v>
                      </c:pt>
                      <c:pt idx="4827">
                        <c:v>2</c:v>
                      </c:pt>
                      <c:pt idx="4828">
                        <c:v>3</c:v>
                      </c:pt>
                      <c:pt idx="4829">
                        <c:v>4</c:v>
                      </c:pt>
                      <c:pt idx="4830">
                        <c:v>5</c:v>
                      </c:pt>
                      <c:pt idx="4831">
                        <c:v>6</c:v>
                      </c:pt>
                      <c:pt idx="4832">
                        <c:v>7</c:v>
                      </c:pt>
                      <c:pt idx="4833">
                        <c:v>8</c:v>
                      </c:pt>
                      <c:pt idx="4834">
                        <c:v>9</c:v>
                      </c:pt>
                      <c:pt idx="4835">
                        <c:v>10</c:v>
                      </c:pt>
                      <c:pt idx="4836">
                        <c:v>11</c:v>
                      </c:pt>
                      <c:pt idx="4837">
                        <c:v>12</c:v>
                      </c:pt>
                      <c:pt idx="4838">
                        <c:v>13</c:v>
                      </c:pt>
                      <c:pt idx="4839">
                        <c:v>14</c:v>
                      </c:pt>
                      <c:pt idx="4840">
                        <c:v>15</c:v>
                      </c:pt>
                      <c:pt idx="4841">
                        <c:v>16</c:v>
                      </c:pt>
                      <c:pt idx="4842">
                        <c:v>17</c:v>
                      </c:pt>
                      <c:pt idx="4843">
                        <c:v>18</c:v>
                      </c:pt>
                      <c:pt idx="4844">
                        <c:v>19</c:v>
                      </c:pt>
                      <c:pt idx="4845">
                        <c:v>20</c:v>
                      </c:pt>
                      <c:pt idx="4846">
                        <c:v>21</c:v>
                      </c:pt>
                      <c:pt idx="4847">
                        <c:v>22</c:v>
                      </c:pt>
                      <c:pt idx="4848">
                        <c:v>23</c:v>
                      </c:pt>
                      <c:pt idx="4849">
                        <c:v>24</c:v>
                      </c:pt>
                      <c:pt idx="4850">
                        <c:v>0</c:v>
                      </c:pt>
                      <c:pt idx="4851">
                        <c:v>1</c:v>
                      </c:pt>
                      <c:pt idx="4852">
                        <c:v>2</c:v>
                      </c:pt>
                      <c:pt idx="4853">
                        <c:v>3</c:v>
                      </c:pt>
                      <c:pt idx="4854">
                        <c:v>4</c:v>
                      </c:pt>
                      <c:pt idx="4855">
                        <c:v>5</c:v>
                      </c:pt>
                      <c:pt idx="4856">
                        <c:v>6</c:v>
                      </c:pt>
                      <c:pt idx="4857">
                        <c:v>7</c:v>
                      </c:pt>
                      <c:pt idx="4858">
                        <c:v>8</c:v>
                      </c:pt>
                      <c:pt idx="4859">
                        <c:v>9</c:v>
                      </c:pt>
                      <c:pt idx="4860">
                        <c:v>10</c:v>
                      </c:pt>
                      <c:pt idx="4861">
                        <c:v>11</c:v>
                      </c:pt>
                      <c:pt idx="4862">
                        <c:v>12</c:v>
                      </c:pt>
                      <c:pt idx="4863">
                        <c:v>13</c:v>
                      </c:pt>
                      <c:pt idx="4864">
                        <c:v>14</c:v>
                      </c:pt>
                      <c:pt idx="4865">
                        <c:v>15</c:v>
                      </c:pt>
                      <c:pt idx="4866">
                        <c:v>16</c:v>
                      </c:pt>
                      <c:pt idx="4867">
                        <c:v>17</c:v>
                      </c:pt>
                      <c:pt idx="4868">
                        <c:v>18</c:v>
                      </c:pt>
                      <c:pt idx="4869">
                        <c:v>19</c:v>
                      </c:pt>
                      <c:pt idx="4870">
                        <c:v>20</c:v>
                      </c:pt>
                      <c:pt idx="4871">
                        <c:v>21</c:v>
                      </c:pt>
                      <c:pt idx="4872">
                        <c:v>22</c:v>
                      </c:pt>
                      <c:pt idx="4873">
                        <c:v>23</c:v>
                      </c:pt>
                      <c:pt idx="4874">
                        <c:v>24</c:v>
                      </c:pt>
                      <c:pt idx="4875">
                        <c:v>0</c:v>
                      </c:pt>
                      <c:pt idx="4876">
                        <c:v>1</c:v>
                      </c:pt>
                      <c:pt idx="4877">
                        <c:v>2</c:v>
                      </c:pt>
                      <c:pt idx="4878">
                        <c:v>3</c:v>
                      </c:pt>
                      <c:pt idx="4879">
                        <c:v>4</c:v>
                      </c:pt>
                      <c:pt idx="4880">
                        <c:v>5</c:v>
                      </c:pt>
                      <c:pt idx="4881">
                        <c:v>6</c:v>
                      </c:pt>
                      <c:pt idx="4882">
                        <c:v>7</c:v>
                      </c:pt>
                      <c:pt idx="4883">
                        <c:v>8</c:v>
                      </c:pt>
                      <c:pt idx="4884">
                        <c:v>9</c:v>
                      </c:pt>
                      <c:pt idx="4885">
                        <c:v>10</c:v>
                      </c:pt>
                      <c:pt idx="4886">
                        <c:v>11</c:v>
                      </c:pt>
                      <c:pt idx="4887">
                        <c:v>12</c:v>
                      </c:pt>
                      <c:pt idx="4888">
                        <c:v>13</c:v>
                      </c:pt>
                      <c:pt idx="4889">
                        <c:v>14</c:v>
                      </c:pt>
                      <c:pt idx="4890">
                        <c:v>15</c:v>
                      </c:pt>
                      <c:pt idx="4891">
                        <c:v>16</c:v>
                      </c:pt>
                      <c:pt idx="4892">
                        <c:v>17</c:v>
                      </c:pt>
                      <c:pt idx="4893">
                        <c:v>18</c:v>
                      </c:pt>
                      <c:pt idx="4894">
                        <c:v>19</c:v>
                      </c:pt>
                      <c:pt idx="4895">
                        <c:v>20</c:v>
                      </c:pt>
                      <c:pt idx="4896">
                        <c:v>21</c:v>
                      </c:pt>
                      <c:pt idx="4897">
                        <c:v>22</c:v>
                      </c:pt>
                      <c:pt idx="4898">
                        <c:v>23</c:v>
                      </c:pt>
                      <c:pt idx="4899">
                        <c:v>24</c:v>
                      </c:pt>
                      <c:pt idx="4900">
                        <c:v>0</c:v>
                      </c:pt>
                      <c:pt idx="4901">
                        <c:v>1</c:v>
                      </c:pt>
                      <c:pt idx="4902">
                        <c:v>2</c:v>
                      </c:pt>
                      <c:pt idx="4903">
                        <c:v>3</c:v>
                      </c:pt>
                      <c:pt idx="4904">
                        <c:v>4</c:v>
                      </c:pt>
                      <c:pt idx="4905">
                        <c:v>5</c:v>
                      </c:pt>
                      <c:pt idx="4906">
                        <c:v>6</c:v>
                      </c:pt>
                      <c:pt idx="4907">
                        <c:v>7</c:v>
                      </c:pt>
                      <c:pt idx="4908">
                        <c:v>8</c:v>
                      </c:pt>
                      <c:pt idx="4909">
                        <c:v>9</c:v>
                      </c:pt>
                      <c:pt idx="4910">
                        <c:v>10</c:v>
                      </c:pt>
                      <c:pt idx="4911">
                        <c:v>11</c:v>
                      </c:pt>
                      <c:pt idx="4912">
                        <c:v>12</c:v>
                      </c:pt>
                      <c:pt idx="4913">
                        <c:v>13</c:v>
                      </c:pt>
                      <c:pt idx="4914">
                        <c:v>14</c:v>
                      </c:pt>
                      <c:pt idx="4915">
                        <c:v>15</c:v>
                      </c:pt>
                      <c:pt idx="4916">
                        <c:v>16</c:v>
                      </c:pt>
                      <c:pt idx="4917">
                        <c:v>17</c:v>
                      </c:pt>
                      <c:pt idx="4918">
                        <c:v>18</c:v>
                      </c:pt>
                      <c:pt idx="4919">
                        <c:v>19</c:v>
                      </c:pt>
                      <c:pt idx="4920">
                        <c:v>20</c:v>
                      </c:pt>
                      <c:pt idx="4921">
                        <c:v>21</c:v>
                      </c:pt>
                      <c:pt idx="4922">
                        <c:v>22</c:v>
                      </c:pt>
                      <c:pt idx="4923">
                        <c:v>23</c:v>
                      </c:pt>
                      <c:pt idx="4924">
                        <c:v>24</c:v>
                      </c:pt>
                      <c:pt idx="4925">
                        <c:v>0</c:v>
                      </c:pt>
                      <c:pt idx="4926">
                        <c:v>1</c:v>
                      </c:pt>
                      <c:pt idx="4927">
                        <c:v>2</c:v>
                      </c:pt>
                      <c:pt idx="4928">
                        <c:v>3</c:v>
                      </c:pt>
                      <c:pt idx="4929">
                        <c:v>4</c:v>
                      </c:pt>
                      <c:pt idx="4930">
                        <c:v>5</c:v>
                      </c:pt>
                      <c:pt idx="4931">
                        <c:v>6</c:v>
                      </c:pt>
                      <c:pt idx="4932">
                        <c:v>7</c:v>
                      </c:pt>
                      <c:pt idx="4933">
                        <c:v>8</c:v>
                      </c:pt>
                      <c:pt idx="4934">
                        <c:v>9</c:v>
                      </c:pt>
                      <c:pt idx="4935">
                        <c:v>10</c:v>
                      </c:pt>
                      <c:pt idx="4936">
                        <c:v>11</c:v>
                      </c:pt>
                      <c:pt idx="4937">
                        <c:v>12</c:v>
                      </c:pt>
                      <c:pt idx="4938">
                        <c:v>13</c:v>
                      </c:pt>
                      <c:pt idx="4939">
                        <c:v>14</c:v>
                      </c:pt>
                      <c:pt idx="4940">
                        <c:v>15</c:v>
                      </c:pt>
                      <c:pt idx="4941">
                        <c:v>16</c:v>
                      </c:pt>
                      <c:pt idx="4942">
                        <c:v>17</c:v>
                      </c:pt>
                      <c:pt idx="4943">
                        <c:v>18</c:v>
                      </c:pt>
                      <c:pt idx="4944">
                        <c:v>19</c:v>
                      </c:pt>
                      <c:pt idx="4945">
                        <c:v>20</c:v>
                      </c:pt>
                      <c:pt idx="4946">
                        <c:v>21</c:v>
                      </c:pt>
                      <c:pt idx="4947">
                        <c:v>22</c:v>
                      </c:pt>
                      <c:pt idx="4948">
                        <c:v>23</c:v>
                      </c:pt>
                      <c:pt idx="4949">
                        <c:v>24</c:v>
                      </c:pt>
                      <c:pt idx="4950">
                        <c:v>0</c:v>
                      </c:pt>
                      <c:pt idx="4951">
                        <c:v>1</c:v>
                      </c:pt>
                      <c:pt idx="4952">
                        <c:v>2</c:v>
                      </c:pt>
                      <c:pt idx="4953">
                        <c:v>3</c:v>
                      </c:pt>
                      <c:pt idx="4954">
                        <c:v>4</c:v>
                      </c:pt>
                      <c:pt idx="4955">
                        <c:v>5</c:v>
                      </c:pt>
                      <c:pt idx="4956">
                        <c:v>6</c:v>
                      </c:pt>
                      <c:pt idx="4957">
                        <c:v>7</c:v>
                      </c:pt>
                      <c:pt idx="4958">
                        <c:v>8</c:v>
                      </c:pt>
                      <c:pt idx="4959">
                        <c:v>9</c:v>
                      </c:pt>
                      <c:pt idx="4960">
                        <c:v>10</c:v>
                      </c:pt>
                      <c:pt idx="4961">
                        <c:v>11</c:v>
                      </c:pt>
                      <c:pt idx="4962">
                        <c:v>12</c:v>
                      </c:pt>
                      <c:pt idx="4963">
                        <c:v>13</c:v>
                      </c:pt>
                      <c:pt idx="4964">
                        <c:v>14</c:v>
                      </c:pt>
                      <c:pt idx="4965">
                        <c:v>15</c:v>
                      </c:pt>
                      <c:pt idx="4966">
                        <c:v>16</c:v>
                      </c:pt>
                      <c:pt idx="4967">
                        <c:v>17</c:v>
                      </c:pt>
                      <c:pt idx="4968">
                        <c:v>18</c:v>
                      </c:pt>
                      <c:pt idx="4969">
                        <c:v>19</c:v>
                      </c:pt>
                      <c:pt idx="4970">
                        <c:v>20</c:v>
                      </c:pt>
                      <c:pt idx="4971">
                        <c:v>21</c:v>
                      </c:pt>
                      <c:pt idx="4972">
                        <c:v>22</c:v>
                      </c:pt>
                      <c:pt idx="4973">
                        <c:v>23</c:v>
                      </c:pt>
                      <c:pt idx="4974">
                        <c:v>24</c:v>
                      </c:pt>
                      <c:pt idx="4975">
                        <c:v>0</c:v>
                      </c:pt>
                      <c:pt idx="4976">
                        <c:v>1</c:v>
                      </c:pt>
                      <c:pt idx="4977">
                        <c:v>2</c:v>
                      </c:pt>
                      <c:pt idx="4978">
                        <c:v>3</c:v>
                      </c:pt>
                      <c:pt idx="4979">
                        <c:v>4</c:v>
                      </c:pt>
                      <c:pt idx="4980">
                        <c:v>5</c:v>
                      </c:pt>
                      <c:pt idx="4981">
                        <c:v>6</c:v>
                      </c:pt>
                      <c:pt idx="4982">
                        <c:v>7</c:v>
                      </c:pt>
                      <c:pt idx="4983">
                        <c:v>8</c:v>
                      </c:pt>
                      <c:pt idx="4984">
                        <c:v>9</c:v>
                      </c:pt>
                      <c:pt idx="4985">
                        <c:v>10</c:v>
                      </c:pt>
                      <c:pt idx="4986">
                        <c:v>11</c:v>
                      </c:pt>
                      <c:pt idx="4987">
                        <c:v>12</c:v>
                      </c:pt>
                      <c:pt idx="4988">
                        <c:v>13</c:v>
                      </c:pt>
                      <c:pt idx="4989">
                        <c:v>14</c:v>
                      </c:pt>
                      <c:pt idx="4990">
                        <c:v>15</c:v>
                      </c:pt>
                      <c:pt idx="4991">
                        <c:v>16</c:v>
                      </c:pt>
                      <c:pt idx="4992">
                        <c:v>17</c:v>
                      </c:pt>
                      <c:pt idx="4993">
                        <c:v>18</c:v>
                      </c:pt>
                      <c:pt idx="4994">
                        <c:v>19</c:v>
                      </c:pt>
                      <c:pt idx="4995">
                        <c:v>20</c:v>
                      </c:pt>
                      <c:pt idx="4996">
                        <c:v>21</c:v>
                      </c:pt>
                      <c:pt idx="4997">
                        <c:v>22</c:v>
                      </c:pt>
                      <c:pt idx="4998">
                        <c:v>23</c:v>
                      </c:pt>
                      <c:pt idx="4999">
                        <c:v>24</c:v>
                      </c:pt>
                      <c:pt idx="5000">
                        <c:v>0</c:v>
                      </c:pt>
                      <c:pt idx="5001">
                        <c:v>1</c:v>
                      </c:pt>
                      <c:pt idx="5002">
                        <c:v>2</c:v>
                      </c:pt>
                      <c:pt idx="5003">
                        <c:v>3</c:v>
                      </c:pt>
                      <c:pt idx="5004">
                        <c:v>4</c:v>
                      </c:pt>
                      <c:pt idx="5005">
                        <c:v>5</c:v>
                      </c:pt>
                      <c:pt idx="5006">
                        <c:v>6</c:v>
                      </c:pt>
                      <c:pt idx="5007">
                        <c:v>7</c:v>
                      </c:pt>
                      <c:pt idx="5008">
                        <c:v>8</c:v>
                      </c:pt>
                      <c:pt idx="5009">
                        <c:v>9</c:v>
                      </c:pt>
                      <c:pt idx="5010">
                        <c:v>10</c:v>
                      </c:pt>
                      <c:pt idx="5011">
                        <c:v>11</c:v>
                      </c:pt>
                      <c:pt idx="5012">
                        <c:v>12</c:v>
                      </c:pt>
                      <c:pt idx="5013">
                        <c:v>13</c:v>
                      </c:pt>
                      <c:pt idx="5014">
                        <c:v>14</c:v>
                      </c:pt>
                      <c:pt idx="5015">
                        <c:v>15</c:v>
                      </c:pt>
                      <c:pt idx="5016">
                        <c:v>16</c:v>
                      </c:pt>
                      <c:pt idx="5017">
                        <c:v>17</c:v>
                      </c:pt>
                      <c:pt idx="5018">
                        <c:v>18</c:v>
                      </c:pt>
                      <c:pt idx="5019">
                        <c:v>19</c:v>
                      </c:pt>
                      <c:pt idx="5020">
                        <c:v>20</c:v>
                      </c:pt>
                      <c:pt idx="5021">
                        <c:v>21</c:v>
                      </c:pt>
                      <c:pt idx="5022">
                        <c:v>22</c:v>
                      </c:pt>
                      <c:pt idx="5023">
                        <c:v>23</c:v>
                      </c:pt>
                      <c:pt idx="5024">
                        <c:v>24</c:v>
                      </c:pt>
                      <c:pt idx="5025">
                        <c:v>0</c:v>
                      </c:pt>
                      <c:pt idx="5026">
                        <c:v>1</c:v>
                      </c:pt>
                      <c:pt idx="5027">
                        <c:v>2</c:v>
                      </c:pt>
                      <c:pt idx="5028">
                        <c:v>3</c:v>
                      </c:pt>
                      <c:pt idx="5029">
                        <c:v>4</c:v>
                      </c:pt>
                      <c:pt idx="5030">
                        <c:v>5</c:v>
                      </c:pt>
                      <c:pt idx="5031">
                        <c:v>6</c:v>
                      </c:pt>
                      <c:pt idx="5032">
                        <c:v>7</c:v>
                      </c:pt>
                      <c:pt idx="5033">
                        <c:v>8</c:v>
                      </c:pt>
                      <c:pt idx="5034">
                        <c:v>9</c:v>
                      </c:pt>
                      <c:pt idx="5035">
                        <c:v>10</c:v>
                      </c:pt>
                      <c:pt idx="5036">
                        <c:v>11</c:v>
                      </c:pt>
                      <c:pt idx="5037">
                        <c:v>12</c:v>
                      </c:pt>
                      <c:pt idx="5038">
                        <c:v>13</c:v>
                      </c:pt>
                      <c:pt idx="5039">
                        <c:v>14</c:v>
                      </c:pt>
                      <c:pt idx="5040">
                        <c:v>15</c:v>
                      </c:pt>
                      <c:pt idx="5041">
                        <c:v>16</c:v>
                      </c:pt>
                      <c:pt idx="5042">
                        <c:v>17</c:v>
                      </c:pt>
                      <c:pt idx="5043">
                        <c:v>18</c:v>
                      </c:pt>
                      <c:pt idx="5044">
                        <c:v>19</c:v>
                      </c:pt>
                      <c:pt idx="5045">
                        <c:v>20</c:v>
                      </c:pt>
                      <c:pt idx="5046">
                        <c:v>21</c:v>
                      </c:pt>
                      <c:pt idx="5047">
                        <c:v>22</c:v>
                      </c:pt>
                      <c:pt idx="5048">
                        <c:v>23</c:v>
                      </c:pt>
                      <c:pt idx="5049">
                        <c:v>24</c:v>
                      </c:pt>
                      <c:pt idx="5050">
                        <c:v>0</c:v>
                      </c:pt>
                      <c:pt idx="5051">
                        <c:v>1</c:v>
                      </c:pt>
                      <c:pt idx="5052">
                        <c:v>2</c:v>
                      </c:pt>
                      <c:pt idx="5053">
                        <c:v>3</c:v>
                      </c:pt>
                      <c:pt idx="5054">
                        <c:v>4</c:v>
                      </c:pt>
                      <c:pt idx="5055">
                        <c:v>5</c:v>
                      </c:pt>
                      <c:pt idx="5056">
                        <c:v>6</c:v>
                      </c:pt>
                      <c:pt idx="5057">
                        <c:v>7</c:v>
                      </c:pt>
                      <c:pt idx="5058">
                        <c:v>8</c:v>
                      </c:pt>
                      <c:pt idx="5059">
                        <c:v>9</c:v>
                      </c:pt>
                      <c:pt idx="5060">
                        <c:v>10</c:v>
                      </c:pt>
                      <c:pt idx="5061">
                        <c:v>11</c:v>
                      </c:pt>
                      <c:pt idx="5062">
                        <c:v>12</c:v>
                      </c:pt>
                      <c:pt idx="5063">
                        <c:v>13</c:v>
                      </c:pt>
                      <c:pt idx="5064">
                        <c:v>14</c:v>
                      </c:pt>
                      <c:pt idx="5065">
                        <c:v>15</c:v>
                      </c:pt>
                      <c:pt idx="5066">
                        <c:v>16</c:v>
                      </c:pt>
                      <c:pt idx="5067">
                        <c:v>17</c:v>
                      </c:pt>
                      <c:pt idx="5068">
                        <c:v>18</c:v>
                      </c:pt>
                      <c:pt idx="5069">
                        <c:v>19</c:v>
                      </c:pt>
                      <c:pt idx="5070">
                        <c:v>20</c:v>
                      </c:pt>
                      <c:pt idx="5071">
                        <c:v>21</c:v>
                      </c:pt>
                      <c:pt idx="5072">
                        <c:v>22</c:v>
                      </c:pt>
                      <c:pt idx="5073">
                        <c:v>23</c:v>
                      </c:pt>
                      <c:pt idx="5074">
                        <c:v>24</c:v>
                      </c:pt>
                      <c:pt idx="5075">
                        <c:v>0</c:v>
                      </c:pt>
                      <c:pt idx="5076">
                        <c:v>1</c:v>
                      </c:pt>
                      <c:pt idx="5077">
                        <c:v>2</c:v>
                      </c:pt>
                      <c:pt idx="5078">
                        <c:v>3</c:v>
                      </c:pt>
                      <c:pt idx="5079">
                        <c:v>4</c:v>
                      </c:pt>
                      <c:pt idx="5080">
                        <c:v>5</c:v>
                      </c:pt>
                      <c:pt idx="5081">
                        <c:v>6</c:v>
                      </c:pt>
                      <c:pt idx="5082">
                        <c:v>7</c:v>
                      </c:pt>
                      <c:pt idx="5083">
                        <c:v>8</c:v>
                      </c:pt>
                      <c:pt idx="5084">
                        <c:v>9</c:v>
                      </c:pt>
                      <c:pt idx="5085">
                        <c:v>10</c:v>
                      </c:pt>
                      <c:pt idx="5086">
                        <c:v>11</c:v>
                      </c:pt>
                      <c:pt idx="5087">
                        <c:v>12</c:v>
                      </c:pt>
                      <c:pt idx="5088">
                        <c:v>13</c:v>
                      </c:pt>
                      <c:pt idx="5089">
                        <c:v>14</c:v>
                      </c:pt>
                      <c:pt idx="5090">
                        <c:v>15</c:v>
                      </c:pt>
                      <c:pt idx="5091">
                        <c:v>16</c:v>
                      </c:pt>
                      <c:pt idx="5092">
                        <c:v>17</c:v>
                      </c:pt>
                      <c:pt idx="5093">
                        <c:v>18</c:v>
                      </c:pt>
                      <c:pt idx="5094">
                        <c:v>19</c:v>
                      </c:pt>
                      <c:pt idx="5095">
                        <c:v>20</c:v>
                      </c:pt>
                      <c:pt idx="5096">
                        <c:v>21</c:v>
                      </c:pt>
                      <c:pt idx="5097">
                        <c:v>22</c:v>
                      </c:pt>
                      <c:pt idx="5098">
                        <c:v>23</c:v>
                      </c:pt>
                      <c:pt idx="5099">
                        <c:v>24</c:v>
                      </c:pt>
                      <c:pt idx="5100">
                        <c:v>0</c:v>
                      </c:pt>
                      <c:pt idx="5101">
                        <c:v>1</c:v>
                      </c:pt>
                      <c:pt idx="5102">
                        <c:v>2</c:v>
                      </c:pt>
                      <c:pt idx="5103">
                        <c:v>3</c:v>
                      </c:pt>
                      <c:pt idx="5104">
                        <c:v>4</c:v>
                      </c:pt>
                      <c:pt idx="5105">
                        <c:v>5</c:v>
                      </c:pt>
                      <c:pt idx="5106">
                        <c:v>6</c:v>
                      </c:pt>
                      <c:pt idx="5107">
                        <c:v>7</c:v>
                      </c:pt>
                      <c:pt idx="5108">
                        <c:v>8</c:v>
                      </c:pt>
                      <c:pt idx="5109">
                        <c:v>9</c:v>
                      </c:pt>
                      <c:pt idx="5110">
                        <c:v>10</c:v>
                      </c:pt>
                      <c:pt idx="5111">
                        <c:v>11</c:v>
                      </c:pt>
                      <c:pt idx="5112">
                        <c:v>12</c:v>
                      </c:pt>
                      <c:pt idx="5113">
                        <c:v>13</c:v>
                      </c:pt>
                      <c:pt idx="5114">
                        <c:v>14</c:v>
                      </c:pt>
                      <c:pt idx="5115">
                        <c:v>15</c:v>
                      </c:pt>
                      <c:pt idx="5116">
                        <c:v>16</c:v>
                      </c:pt>
                      <c:pt idx="5117">
                        <c:v>17</c:v>
                      </c:pt>
                      <c:pt idx="5118">
                        <c:v>18</c:v>
                      </c:pt>
                      <c:pt idx="5119">
                        <c:v>19</c:v>
                      </c:pt>
                      <c:pt idx="5120">
                        <c:v>20</c:v>
                      </c:pt>
                      <c:pt idx="5121">
                        <c:v>21</c:v>
                      </c:pt>
                      <c:pt idx="5122">
                        <c:v>22</c:v>
                      </c:pt>
                      <c:pt idx="5123">
                        <c:v>23</c:v>
                      </c:pt>
                      <c:pt idx="5124">
                        <c:v>24</c:v>
                      </c:pt>
                      <c:pt idx="5125">
                        <c:v>0</c:v>
                      </c:pt>
                      <c:pt idx="5126">
                        <c:v>1</c:v>
                      </c:pt>
                      <c:pt idx="5127">
                        <c:v>2</c:v>
                      </c:pt>
                      <c:pt idx="5128">
                        <c:v>3</c:v>
                      </c:pt>
                      <c:pt idx="5129">
                        <c:v>4</c:v>
                      </c:pt>
                      <c:pt idx="5130">
                        <c:v>5</c:v>
                      </c:pt>
                      <c:pt idx="5131">
                        <c:v>6</c:v>
                      </c:pt>
                      <c:pt idx="5132">
                        <c:v>7</c:v>
                      </c:pt>
                      <c:pt idx="5133">
                        <c:v>8</c:v>
                      </c:pt>
                      <c:pt idx="5134">
                        <c:v>9</c:v>
                      </c:pt>
                      <c:pt idx="5135">
                        <c:v>10</c:v>
                      </c:pt>
                      <c:pt idx="5136">
                        <c:v>11</c:v>
                      </c:pt>
                      <c:pt idx="5137">
                        <c:v>12</c:v>
                      </c:pt>
                      <c:pt idx="5138">
                        <c:v>13</c:v>
                      </c:pt>
                      <c:pt idx="5139">
                        <c:v>14</c:v>
                      </c:pt>
                      <c:pt idx="5140">
                        <c:v>15</c:v>
                      </c:pt>
                      <c:pt idx="5141">
                        <c:v>16</c:v>
                      </c:pt>
                      <c:pt idx="5142">
                        <c:v>17</c:v>
                      </c:pt>
                      <c:pt idx="5143">
                        <c:v>18</c:v>
                      </c:pt>
                      <c:pt idx="5144">
                        <c:v>19</c:v>
                      </c:pt>
                      <c:pt idx="5145">
                        <c:v>20</c:v>
                      </c:pt>
                      <c:pt idx="5146">
                        <c:v>21</c:v>
                      </c:pt>
                      <c:pt idx="5147">
                        <c:v>22</c:v>
                      </c:pt>
                      <c:pt idx="5148">
                        <c:v>23</c:v>
                      </c:pt>
                      <c:pt idx="5149">
                        <c:v>24</c:v>
                      </c:pt>
                      <c:pt idx="5150">
                        <c:v>0</c:v>
                      </c:pt>
                      <c:pt idx="5151">
                        <c:v>1</c:v>
                      </c:pt>
                      <c:pt idx="5152">
                        <c:v>2</c:v>
                      </c:pt>
                      <c:pt idx="5153">
                        <c:v>3</c:v>
                      </c:pt>
                      <c:pt idx="5154">
                        <c:v>4</c:v>
                      </c:pt>
                      <c:pt idx="5155">
                        <c:v>5</c:v>
                      </c:pt>
                      <c:pt idx="5156">
                        <c:v>6</c:v>
                      </c:pt>
                      <c:pt idx="5157">
                        <c:v>7</c:v>
                      </c:pt>
                      <c:pt idx="5158">
                        <c:v>8</c:v>
                      </c:pt>
                      <c:pt idx="5159">
                        <c:v>9</c:v>
                      </c:pt>
                      <c:pt idx="5160">
                        <c:v>10</c:v>
                      </c:pt>
                      <c:pt idx="5161">
                        <c:v>11</c:v>
                      </c:pt>
                      <c:pt idx="5162">
                        <c:v>12</c:v>
                      </c:pt>
                      <c:pt idx="5163">
                        <c:v>13</c:v>
                      </c:pt>
                      <c:pt idx="5164">
                        <c:v>14</c:v>
                      </c:pt>
                      <c:pt idx="5165">
                        <c:v>15</c:v>
                      </c:pt>
                      <c:pt idx="5166">
                        <c:v>16</c:v>
                      </c:pt>
                      <c:pt idx="5167">
                        <c:v>17</c:v>
                      </c:pt>
                      <c:pt idx="5168">
                        <c:v>18</c:v>
                      </c:pt>
                      <c:pt idx="5169">
                        <c:v>19</c:v>
                      </c:pt>
                      <c:pt idx="5170">
                        <c:v>20</c:v>
                      </c:pt>
                      <c:pt idx="5171">
                        <c:v>21</c:v>
                      </c:pt>
                      <c:pt idx="5172">
                        <c:v>22</c:v>
                      </c:pt>
                      <c:pt idx="5173">
                        <c:v>23</c:v>
                      </c:pt>
                      <c:pt idx="5174">
                        <c:v>24</c:v>
                      </c:pt>
                      <c:pt idx="5175">
                        <c:v>0</c:v>
                      </c:pt>
                      <c:pt idx="5176">
                        <c:v>1</c:v>
                      </c:pt>
                      <c:pt idx="5177">
                        <c:v>2</c:v>
                      </c:pt>
                      <c:pt idx="5178">
                        <c:v>3</c:v>
                      </c:pt>
                      <c:pt idx="5179">
                        <c:v>4</c:v>
                      </c:pt>
                      <c:pt idx="5180">
                        <c:v>5</c:v>
                      </c:pt>
                      <c:pt idx="5181">
                        <c:v>6</c:v>
                      </c:pt>
                      <c:pt idx="5182">
                        <c:v>7</c:v>
                      </c:pt>
                      <c:pt idx="5183">
                        <c:v>8</c:v>
                      </c:pt>
                      <c:pt idx="5184">
                        <c:v>9</c:v>
                      </c:pt>
                      <c:pt idx="5185">
                        <c:v>10</c:v>
                      </c:pt>
                      <c:pt idx="5186">
                        <c:v>11</c:v>
                      </c:pt>
                      <c:pt idx="5187">
                        <c:v>12</c:v>
                      </c:pt>
                      <c:pt idx="5188">
                        <c:v>13</c:v>
                      </c:pt>
                      <c:pt idx="5189">
                        <c:v>14</c:v>
                      </c:pt>
                      <c:pt idx="5190">
                        <c:v>15</c:v>
                      </c:pt>
                      <c:pt idx="5191">
                        <c:v>16</c:v>
                      </c:pt>
                      <c:pt idx="5192">
                        <c:v>17</c:v>
                      </c:pt>
                      <c:pt idx="5193">
                        <c:v>18</c:v>
                      </c:pt>
                      <c:pt idx="5194">
                        <c:v>19</c:v>
                      </c:pt>
                      <c:pt idx="5195">
                        <c:v>20</c:v>
                      </c:pt>
                      <c:pt idx="5196">
                        <c:v>21</c:v>
                      </c:pt>
                      <c:pt idx="5197">
                        <c:v>22</c:v>
                      </c:pt>
                      <c:pt idx="5198">
                        <c:v>23</c:v>
                      </c:pt>
                      <c:pt idx="5199">
                        <c:v>24</c:v>
                      </c:pt>
                      <c:pt idx="5200">
                        <c:v>0</c:v>
                      </c:pt>
                      <c:pt idx="5201">
                        <c:v>1</c:v>
                      </c:pt>
                      <c:pt idx="5202">
                        <c:v>2</c:v>
                      </c:pt>
                      <c:pt idx="5203">
                        <c:v>3</c:v>
                      </c:pt>
                      <c:pt idx="5204">
                        <c:v>4</c:v>
                      </c:pt>
                      <c:pt idx="5205">
                        <c:v>5</c:v>
                      </c:pt>
                      <c:pt idx="5206">
                        <c:v>6</c:v>
                      </c:pt>
                      <c:pt idx="5207">
                        <c:v>7</c:v>
                      </c:pt>
                      <c:pt idx="5208">
                        <c:v>8</c:v>
                      </c:pt>
                      <c:pt idx="5209">
                        <c:v>9</c:v>
                      </c:pt>
                      <c:pt idx="5210">
                        <c:v>10</c:v>
                      </c:pt>
                      <c:pt idx="5211">
                        <c:v>11</c:v>
                      </c:pt>
                      <c:pt idx="5212">
                        <c:v>12</c:v>
                      </c:pt>
                      <c:pt idx="5213">
                        <c:v>13</c:v>
                      </c:pt>
                      <c:pt idx="5214">
                        <c:v>14</c:v>
                      </c:pt>
                      <c:pt idx="5215">
                        <c:v>15</c:v>
                      </c:pt>
                      <c:pt idx="5216">
                        <c:v>16</c:v>
                      </c:pt>
                      <c:pt idx="5217">
                        <c:v>17</c:v>
                      </c:pt>
                      <c:pt idx="5218">
                        <c:v>18</c:v>
                      </c:pt>
                      <c:pt idx="5219">
                        <c:v>19</c:v>
                      </c:pt>
                      <c:pt idx="5220">
                        <c:v>20</c:v>
                      </c:pt>
                      <c:pt idx="5221">
                        <c:v>21</c:v>
                      </c:pt>
                      <c:pt idx="5222">
                        <c:v>22</c:v>
                      </c:pt>
                      <c:pt idx="5223">
                        <c:v>23</c:v>
                      </c:pt>
                      <c:pt idx="5224">
                        <c:v>24</c:v>
                      </c:pt>
                      <c:pt idx="5225">
                        <c:v>0</c:v>
                      </c:pt>
                      <c:pt idx="5226">
                        <c:v>1</c:v>
                      </c:pt>
                      <c:pt idx="5227">
                        <c:v>2</c:v>
                      </c:pt>
                      <c:pt idx="5228">
                        <c:v>3</c:v>
                      </c:pt>
                      <c:pt idx="5229">
                        <c:v>4</c:v>
                      </c:pt>
                      <c:pt idx="5230">
                        <c:v>5</c:v>
                      </c:pt>
                      <c:pt idx="5231">
                        <c:v>6</c:v>
                      </c:pt>
                      <c:pt idx="5232">
                        <c:v>7</c:v>
                      </c:pt>
                      <c:pt idx="5233">
                        <c:v>8</c:v>
                      </c:pt>
                      <c:pt idx="5234">
                        <c:v>9</c:v>
                      </c:pt>
                      <c:pt idx="5235">
                        <c:v>10</c:v>
                      </c:pt>
                      <c:pt idx="5236">
                        <c:v>11</c:v>
                      </c:pt>
                      <c:pt idx="5237">
                        <c:v>12</c:v>
                      </c:pt>
                      <c:pt idx="5238">
                        <c:v>13</c:v>
                      </c:pt>
                      <c:pt idx="5239">
                        <c:v>14</c:v>
                      </c:pt>
                      <c:pt idx="5240">
                        <c:v>15</c:v>
                      </c:pt>
                      <c:pt idx="5241">
                        <c:v>16</c:v>
                      </c:pt>
                      <c:pt idx="5242">
                        <c:v>17</c:v>
                      </c:pt>
                      <c:pt idx="5243">
                        <c:v>18</c:v>
                      </c:pt>
                      <c:pt idx="5244">
                        <c:v>19</c:v>
                      </c:pt>
                      <c:pt idx="5245">
                        <c:v>20</c:v>
                      </c:pt>
                      <c:pt idx="5246">
                        <c:v>21</c:v>
                      </c:pt>
                      <c:pt idx="5247">
                        <c:v>22</c:v>
                      </c:pt>
                      <c:pt idx="5248">
                        <c:v>23</c:v>
                      </c:pt>
                      <c:pt idx="5249">
                        <c:v>24</c:v>
                      </c:pt>
                      <c:pt idx="5250">
                        <c:v>0</c:v>
                      </c:pt>
                      <c:pt idx="5251">
                        <c:v>1</c:v>
                      </c:pt>
                      <c:pt idx="5252">
                        <c:v>2</c:v>
                      </c:pt>
                      <c:pt idx="5253">
                        <c:v>3</c:v>
                      </c:pt>
                      <c:pt idx="5254">
                        <c:v>4</c:v>
                      </c:pt>
                      <c:pt idx="5255">
                        <c:v>5</c:v>
                      </c:pt>
                      <c:pt idx="5256">
                        <c:v>6</c:v>
                      </c:pt>
                      <c:pt idx="5257">
                        <c:v>7</c:v>
                      </c:pt>
                      <c:pt idx="5258">
                        <c:v>8</c:v>
                      </c:pt>
                      <c:pt idx="5259">
                        <c:v>9</c:v>
                      </c:pt>
                      <c:pt idx="5260">
                        <c:v>10</c:v>
                      </c:pt>
                      <c:pt idx="5261">
                        <c:v>11</c:v>
                      </c:pt>
                      <c:pt idx="5262">
                        <c:v>12</c:v>
                      </c:pt>
                      <c:pt idx="5263">
                        <c:v>13</c:v>
                      </c:pt>
                      <c:pt idx="5264">
                        <c:v>14</c:v>
                      </c:pt>
                      <c:pt idx="5265">
                        <c:v>15</c:v>
                      </c:pt>
                      <c:pt idx="5266">
                        <c:v>16</c:v>
                      </c:pt>
                      <c:pt idx="5267">
                        <c:v>17</c:v>
                      </c:pt>
                      <c:pt idx="5268">
                        <c:v>18</c:v>
                      </c:pt>
                      <c:pt idx="5269">
                        <c:v>19</c:v>
                      </c:pt>
                      <c:pt idx="5270">
                        <c:v>20</c:v>
                      </c:pt>
                      <c:pt idx="5271">
                        <c:v>21</c:v>
                      </c:pt>
                      <c:pt idx="5272">
                        <c:v>22</c:v>
                      </c:pt>
                      <c:pt idx="5273">
                        <c:v>23</c:v>
                      </c:pt>
                      <c:pt idx="5274">
                        <c:v>24</c:v>
                      </c:pt>
                      <c:pt idx="5275">
                        <c:v>0</c:v>
                      </c:pt>
                      <c:pt idx="5276">
                        <c:v>1</c:v>
                      </c:pt>
                      <c:pt idx="5277">
                        <c:v>2</c:v>
                      </c:pt>
                      <c:pt idx="5278">
                        <c:v>3</c:v>
                      </c:pt>
                      <c:pt idx="5279">
                        <c:v>4</c:v>
                      </c:pt>
                      <c:pt idx="5280">
                        <c:v>5</c:v>
                      </c:pt>
                      <c:pt idx="5281">
                        <c:v>6</c:v>
                      </c:pt>
                      <c:pt idx="5282">
                        <c:v>7</c:v>
                      </c:pt>
                      <c:pt idx="5283">
                        <c:v>8</c:v>
                      </c:pt>
                      <c:pt idx="5284">
                        <c:v>9</c:v>
                      </c:pt>
                      <c:pt idx="5285">
                        <c:v>10</c:v>
                      </c:pt>
                      <c:pt idx="5286">
                        <c:v>11</c:v>
                      </c:pt>
                      <c:pt idx="5287">
                        <c:v>12</c:v>
                      </c:pt>
                      <c:pt idx="5288">
                        <c:v>13</c:v>
                      </c:pt>
                      <c:pt idx="5289">
                        <c:v>14</c:v>
                      </c:pt>
                      <c:pt idx="5290">
                        <c:v>15</c:v>
                      </c:pt>
                      <c:pt idx="5291">
                        <c:v>16</c:v>
                      </c:pt>
                      <c:pt idx="5292">
                        <c:v>17</c:v>
                      </c:pt>
                      <c:pt idx="5293">
                        <c:v>18</c:v>
                      </c:pt>
                      <c:pt idx="5294">
                        <c:v>19</c:v>
                      </c:pt>
                      <c:pt idx="5295">
                        <c:v>20</c:v>
                      </c:pt>
                      <c:pt idx="5296">
                        <c:v>21</c:v>
                      </c:pt>
                      <c:pt idx="5297">
                        <c:v>22</c:v>
                      </c:pt>
                      <c:pt idx="5298">
                        <c:v>23</c:v>
                      </c:pt>
                      <c:pt idx="5299">
                        <c:v>24</c:v>
                      </c:pt>
                      <c:pt idx="5300">
                        <c:v>0</c:v>
                      </c:pt>
                      <c:pt idx="5301">
                        <c:v>1</c:v>
                      </c:pt>
                      <c:pt idx="5302">
                        <c:v>2</c:v>
                      </c:pt>
                      <c:pt idx="5303">
                        <c:v>3</c:v>
                      </c:pt>
                      <c:pt idx="5304">
                        <c:v>4</c:v>
                      </c:pt>
                      <c:pt idx="5305">
                        <c:v>5</c:v>
                      </c:pt>
                      <c:pt idx="5306">
                        <c:v>6</c:v>
                      </c:pt>
                      <c:pt idx="5307">
                        <c:v>7</c:v>
                      </c:pt>
                      <c:pt idx="5308">
                        <c:v>8</c:v>
                      </c:pt>
                      <c:pt idx="5309">
                        <c:v>9</c:v>
                      </c:pt>
                      <c:pt idx="5310">
                        <c:v>10</c:v>
                      </c:pt>
                      <c:pt idx="5311">
                        <c:v>11</c:v>
                      </c:pt>
                      <c:pt idx="5312">
                        <c:v>12</c:v>
                      </c:pt>
                      <c:pt idx="5313">
                        <c:v>13</c:v>
                      </c:pt>
                      <c:pt idx="5314">
                        <c:v>14</c:v>
                      </c:pt>
                      <c:pt idx="5315">
                        <c:v>15</c:v>
                      </c:pt>
                      <c:pt idx="5316">
                        <c:v>16</c:v>
                      </c:pt>
                      <c:pt idx="5317">
                        <c:v>17</c:v>
                      </c:pt>
                      <c:pt idx="5318">
                        <c:v>18</c:v>
                      </c:pt>
                      <c:pt idx="5319">
                        <c:v>19</c:v>
                      </c:pt>
                      <c:pt idx="5320">
                        <c:v>20</c:v>
                      </c:pt>
                      <c:pt idx="5321">
                        <c:v>21</c:v>
                      </c:pt>
                      <c:pt idx="5322">
                        <c:v>22</c:v>
                      </c:pt>
                      <c:pt idx="5323">
                        <c:v>23</c:v>
                      </c:pt>
                      <c:pt idx="5324">
                        <c:v>24</c:v>
                      </c:pt>
                      <c:pt idx="5325">
                        <c:v>0</c:v>
                      </c:pt>
                      <c:pt idx="5326">
                        <c:v>1</c:v>
                      </c:pt>
                      <c:pt idx="5327">
                        <c:v>2</c:v>
                      </c:pt>
                      <c:pt idx="5328">
                        <c:v>3</c:v>
                      </c:pt>
                      <c:pt idx="5329">
                        <c:v>4</c:v>
                      </c:pt>
                      <c:pt idx="5330">
                        <c:v>5</c:v>
                      </c:pt>
                      <c:pt idx="5331">
                        <c:v>6</c:v>
                      </c:pt>
                      <c:pt idx="5332">
                        <c:v>7</c:v>
                      </c:pt>
                      <c:pt idx="5333">
                        <c:v>8</c:v>
                      </c:pt>
                      <c:pt idx="5334">
                        <c:v>9</c:v>
                      </c:pt>
                      <c:pt idx="5335">
                        <c:v>10</c:v>
                      </c:pt>
                      <c:pt idx="5336">
                        <c:v>11</c:v>
                      </c:pt>
                      <c:pt idx="5337">
                        <c:v>12</c:v>
                      </c:pt>
                      <c:pt idx="5338">
                        <c:v>13</c:v>
                      </c:pt>
                      <c:pt idx="5339">
                        <c:v>14</c:v>
                      </c:pt>
                      <c:pt idx="5340">
                        <c:v>15</c:v>
                      </c:pt>
                      <c:pt idx="5341">
                        <c:v>16</c:v>
                      </c:pt>
                      <c:pt idx="5342">
                        <c:v>17</c:v>
                      </c:pt>
                      <c:pt idx="5343">
                        <c:v>18</c:v>
                      </c:pt>
                      <c:pt idx="5344">
                        <c:v>19</c:v>
                      </c:pt>
                      <c:pt idx="5345">
                        <c:v>20</c:v>
                      </c:pt>
                      <c:pt idx="5346">
                        <c:v>21</c:v>
                      </c:pt>
                      <c:pt idx="5347">
                        <c:v>22</c:v>
                      </c:pt>
                      <c:pt idx="5348">
                        <c:v>23</c:v>
                      </c:pt>
                      <c:pt idx="5349">
                        <c:v>24</c:v>
                      </c:pt>
                      <c:pt idx="5350">
                        <c:v>0</c:v>
                      </c:pt>
                      <c:pt idx="5351">
                        <c:v>1</c:v>
                      </c:pt>
                      <c:pt idx="5352">
                        <c:v>2</c:v>
                      </c:pt>
                      <c:pt idx="5353">
                        <c:v>3</c:v>
                      </c:pt>
                      <c:pt idx="5354">
                        <c:v>4</c:v>
                      </c:pt>
                      <c:pt idx="5355">
                        <c:v>5</c:v>
                      </c:pt>
                      <c:pt idx="5356">
                        <c:v>6</c:v>
                      </c:pt>
                      <c:pt idx="5357">
                        <c:v>7</c:v>
                      </c:pt>
                      <c:pt idx="5358">
                        <c:v>8</c:v>
                      </c:pt>
                      <c:pt idx="5359">
                        <c:v>9</c:v>
                      </c:pt>
                      <c:pt idx="5360">
                        <c:v>10</c:v>
                      </c:pt>
                      <c:pt idx="5361">
                        <c:v>11</c:v>
                      </c:pt>
                      <c:pt idx="5362">
                        <c:v>12</c:v>
                      </c:pt>
                      <c:pt idx="5363">
                        <c:v>13</c:v>
                      </c:pt>
                      <c:pt idx="5364">
                        <c:v>14</c:v>
                      </c:pt>
                      <c:pt idx="5365">
                        <c:v>15</c:v>
                      </c:pt>
                      <c:pt idx="5366">
                        <c:v>16</c:v>
                      </c:pt>
                      <c:pt idx="5367">
                        <c:v>17</c:v>
                      </c:pt>
                      <c:pt idx="5368">
                        <c:v>18</c:v>
                      </c:pt>
                      <c:pt idx="5369">
                        <c:v>19</c:v>
                      </c:pt>
                      <c:pt idx="5370">
                        <c:v>20</c:v>
                      </c:pt>
                      <c:pt idx="5371">
                        <c:v>21</c:v>
                      </c:pt>
                      <c:pt idx="5372">
                        <c:v>22</c:v>
                      </c:pt>
                      <c:pt idx="5373">
                        <c:v>23</c:v>
                      </c:pt>
                      <c:pt idx="5374">
                        <c:v>24</c:v>
                      </c:pt>
                      <c:pt idx="5375">
                        <c:v>0</c:v>
                      </c:pt>
                      <c:pt idx="5376">
                        <c:v>1</c:v>
                      </c:pt>
                      <c:pt idx="5377">
                        <c:v>2</c:v>
                      </c:pt>
                      <c:pt idx="5378">
                        <c:v>3</c:v>
                      </c:pt>
                      <c:pt idx="5379">
                        <c:v>4</c:v>
                      </c:pt>
                      <c:pt idx="5380">
                        <c:v>5</c:v>
                      </c:pt>
                      <c:pt idx="5381">
                        <c:v>6</c:v>
                      </c:pt>
                      <c:pt idx="5382">
                        <c:v>7</c:v>
                      </c:pt>
                      <c:pt idx="5383">
                        <c:v>8</c:v>
                      </c:pt>
                      <c:pt idx="5384">
                        <c:v>9</c:v>
                      </c:pt>
                      <c:pt idx="5385">
                        <c:v>10</c:v>
                      </c:pt>
                      <c:pt idx="5386">
                        <c:v>11</c:v>
                      </c:pt>
                      <c:pt idx="5387">
                        <c:v>12</c:v>
                      </c:pt>
                      <c:pt idx="5388">
                        <c:v>13</c:v>
                      </c:pt>
                      <c:pt idx="5389">
                        <c:v>14</c:v>
                      </c:pt>
                      <c:pt idx="5390">
                        <c:v>15</c:v>
                      </c:pt>
                      <c:pt idx="5391">
                        <c:v>16</c:v>
                      </c:pt>
                      <c:pt idx="5392">
                        <c:v>17</c:v>
                      </c:pt>
                      <c:pt idx="5393">
                        <c:v>18</c:v>
                      </c:pt>
                      <c:pt idx="5394">
                        <c:v>19</c:v>
                      </c:pt>
                      <c:pt idx="5395">
                        <c:v>20</c:v>
                      </c:pt>
                      <c:pt idx="5396">
                        <c:v>21</c:v>
                      </c:pt>
                      <c:pt idx="5397">
                        <c:v>22</c:v>
                      </c:pt>
                      <c:pt idx="5398">
                        <c:v>23</c:v>
                      </c:pt>
                      <c:pt idx="5399">
                        <c:v>24</c:v>
                      </c:pt>
                      <c:pt idx="5400">
                        <c:v>0</c:v>
                      </c:pt>
                      <c:pt idx="5401">
                        <c:v>1</c:v>
                      </c:pt>
                      <c:pt idx="5402">
                        <c:v>2</c:v>
                      </c:pt>
                      <c:pt idx="5403">
                        <c:v>3</c:v>
                      </c:pt>
                      <c:pt idx="5404">
                        <c:v>4</c:v>
                      </c:pt>
                      <c:pt idx="5405">
                        <c:v>5</c:v>
                      </c:pt>
                      <c:pt idx="5406">
                        <c:v>6</c:v>
                      </c:pt>
                      <c:pt idx="5407">
                        <c:v>7</c:v>
                      </c:pt>
                      <c:pt idx="5408">
                        <c:v>8</c:v>
                      </c:pt>
                      <c:pt idx="5409">
                        <c:v>9</c:v>
                      </c:pt>
                      <c:pt idx="5410">
                        <c:v>10</c:v>
                      </c:pt>
                      <c:pt idx="5411">
                        <c:v>11</c:v>
                      </c:pt>
                      <c:pt idx="5412">
                        <c:v>12</c:v>
                      </c:pt>
                      <c:pt idx="5413">
                        <c:v>13</c:v>
                      </c:pt>
                      <c:pt idx="5414">
                        <c:v>14</c:v>
                      </c:pt>
                      <c:pt idx="5415">
                        <c:v>15</c:v>
                      </c:pt>
                      <c:pt idx="5416">
                        <c:v>16</c:v>
                      </c:pt>
                      <c:pt idx="5417">
                        <c:v>17</c:v>
                      </c:pt>
                      <c:pt idx="5418">
                        <c:v>18</c:v>
                      </c:pt>
                      <c:pt idx="5419">
                        <c:v>19</c:v>
                      </c:pt>
                      <c:pt idx="5420">
                        <c:v>20</c:v>
                      </c:pt>
                      <c:pt idx="5421">
                        <c:v>21</c:v>
                      </c:pt>
                      <c:pt idx="5422">
                        <c:v>22</c:v>
                      </c:pt>
                      <c:pt idx="5423">
                        <c:v>23</c:v>
                      </c:pt>
                      <c:pt idx="5424">
                        <c:v>24</c:v>
                      </c:pt>
                      <c:pt idx="5425">
                        <c:v>0</c:v>
                      </c:pt>
                      <c:pt idx="5426">
                        <c:v>1</c:v>
                      </c:pt>
                      <c:pt idx="5427">
                        <c:v>2</c:v>
                      </c:pt>
                      <c:pt idx="5428">
                        <c:v>3</c:v>
                      </c:pt>
                      <c:pt idx="5429">
                        <c:v>4</c:v>
                      </c:pt>
                      <c:pt idx="5430">
                        <c:v>5</c:v>
                      </c:pt>
                      <c:pt idx="5431">
                        <c:v>6</c:v>
                      </c:pt>
                      <c:pt idx="5432">
                        <c:v>7</c:v>
                      </c:pt>
                      <c:pt idx="5433">
                        <c:v>8</c:v>
                      </c:pt>
                      <c:pt idx="5434">
                        <c:v>9</c:v>
                      </c:pt>
                      <c:pt idx="5435">
                        <c:v>10</c:v>
                      </c:pt>
                      <c:pt idx="5436">
                        <c:v>11</c:v>
                      </c:pt>
                      <c:pt idx="5437">
                        <c:v>12</c:v>
                      </c:pt>
                      <c:pt idx="5438">
                        <c:v>13</c:v>
                      </c:pt>
                      <c:pt idx="5439">
                        <c:v>14</c:v>
                      </c:pt>
                      <c:pt idx="5440">
                        <c:v>15</c:v>
                      </c:pt>
                      <c:pt idx="5441">
                        <c:v>16</c:v>
                      </c:pt>
                      <c:pt idx="5442">
                        <c:v>17</c:v>
                      </c:pt>
                      <c:pt idx="5443">
                        <c:v>18</c:v>
                      </c:pt>
                      <c:pt idx="5444">
                        <c:v>19</c:v>
                      </c:pt>
                      <c:pt idx="5445">
                        <c:v>20</c:v>
                      </c:pt>
                      <c:pt idx="5446">
                        <c:v>21</c:v>
                      </c:pt>
                      <c:pt idx="5447">
                        <c:v>22</c:v>
                      </c:pt>
                      <c:pt idx="5448">
                        <c:v>23</c:v>
                      </c:pt>
                      <c:pt idx="5449">
                        <c:v>24</c:v>
                      </c:pt>
                      <c:pt idx="5450">
                        <c:v>0</c:v>
                      </c:pt>
                      <c:pt idx="5451">
                        <c:v>1</c:v>
                      </c:pt>
                      <c:pt idx="5452">
                        <c:v>2</c:v>
                      </c:pt>
                      <c:pt idx="5453">
                        <c:v>3</c:v>
                      </c:pt>
                      <c:pt idx="5454">
                        <c:v>4</c:v>
                      </c:pt>
                      <c:pt idx="5455">
                        <c:v>5</c:v>
                      </c:pt>
                      <c:pt idx="5456">
                        <c:v>6</c:v>
                      </c:pt>
                      <c:pt idx="5457">
                        <c:v>7</c:v>
                      </c:pt>
                      <c:pt idx="5458">
                        <c:v>8</c:v>
                      </c:pt>
                      <c:pt idx="5459">
                        <c:v>9</c:v>
                      </c:pt>
                      <c:pt idx="5460">
                        <c:v>10</c:v>
                      </c:pt>
                      <c:pt idx="5461">
                        <c:v>11</c:v>
                      </c:pt>
                      <c:pt idx="5462">
                        <c:v>12</c:v>
                      </c:pt>
                      <c:pt idx="5463">
                        <c:v>13</c:v>
                      </c:pt>
                      <c:pt idx="5464">
                        <c:v>14</c:v>
                      </c:pt>
                      <c:pt idx="5465">
                        <c:v>15</c:v>
                      </c:pt>
                      <c:pt idx="5466">
                        <c:v>16</c:v>
                      </c:pt>
                      <c:pt idx="5467">
                        <c:v>17</c:v>
                      </c:pt>
                      <c:pt idx="5468">
                        <c:v>18</c:v>
                      </c:pt>
                      <c:pt idx="5469">
                        <c:v>19</c:v>
                      </c:pt>
                      <c:pt idx="5470">
                        <c:v>20</c:v>
                      </c:pt>
                      <c:pt idx="5471">
                        <c:v>21</c:v>
                      </c:pt>
                      <c:pt idx="5472">
                        <c:v>22</c:v>
                      </c:pt>
                      <c:pt idx="5473">
                        <c:v>23</c:v>
                      </c:pt>
                      <c:pt idx="5474">
                        <c:v>24</c:v>
                      </c:pt>
                      <c:pt idx="5475">
                        <c:v>0</c:v>
                      </c:pt>
                      <c:pt idx="5476">
                        <c:v>1</c:v>
                      </c:pt>
                      <c:pt idx="5477">
                        <c:v>2</c:v>
                      </c:pt>
                      <c:pt idx="5478">
                        <c:v>3</c:v>
                      </c:pt>
                      <c:pt idx="5479">
                        <c:v>4</c:v>
                      </c:pt>
                      <c:pt idx="5480">
                        <c:v>5</c:v>
                      </c:pt>
                      <c:pt idx="5481">
                        <c:v>6</c:v>
                      </c:pt>
                      <c:pt idx="5482">
                        <c:v>7</c:v>
                      </c:pt>
                      <c:pt idx="5483">
                        <c:v>8</c:v>
                      </c:pt>
                      <c:pt idx="5484">
                        <c:v>9</c:v>
                      </c:pt>
                      <c:pt idx="5485">
                        <c:v>10</c:v>
                      </c:pt>
                      <c:pt idx="5486">
                        <c:v>11</c:v>
                      </c:pt>
                      <c:pt idx="5487">
                        <c:v>12</c:v>
                      </c:pt>
                      <c:pt idx="5488">
                        <c:v>13</c:v>
                      </c:pt>
                      <c:pt idx="5489">
                        <c:v>14</c:v>
                      </c:pt>
                      <c:pt idx="5490">
                        <c:v>15</c:v>
                      </c:pt>
                      <c:pt idx="5491">
                        <c:v>16</c:v>
                      </c:pt>
                      <c:pt idx="5492">
                        <c:v>17</c:v>
                      </c:pt>
                      <c:pt idx="5493">
                        <c:v>18</c:v>
                      </c:pt>
                      <c:pt idx="5494">
                        <c:v>19</c:v>
                      </c:pt>
                      <c:pt idx="5495">
                        <c:v>20</c:v>
                      </c:pt>
                      <c:pt idx="5496">
                        <c:v>21</c:v>
                      </c:pt>
                      <c:pt idx="5497">
                        <c:v>22</c:v>
                      </c:pt>
                      <c:pt idx="5498">
                        <c:v>23</c:v>
                      </c:pt>
                      <c:pt idx="5499">
                        <c:v>24</c:v>
                      </c:pt>
                      <c:pt idx="5500">
                        <c:v>0</c:v>
                      </c:pt>
                      <c:pt idx="5501">
                        <c:v>1</c:v>
                      </c:pt>
                      <c:pt idx="5502">
                        <c:v>2</c:v>
                      </c:pt>
                      <c:pt idx="5503">
                        <c:v>3</c:v>
                      </c:pt>
                      <c:pt idx="5504">
                        <c:v>4</c:v>
                      </c:pt>
                      <c:pt idx="5505">
                        <c:v>5</c:v>
                      </c:pt>
                      <c:pt idx="5506">
                        <c:v>6</c:v>
                      </c:pt>
                      <c:pt idx="5507">
                        <c:v>7</c:v>
                      </c:pt>
                      <c:pt idx="5508">
                        <c:v>8</c:v>
                      </c:pt>
                      <c:pt idx="5509">
                        <c:v>9</c:v>
                      </c:pt>
                      <c:pt idx="5510">
                        <c:v>10</c:v>
                      </c:pt>
                      <c:pt idx="5511">
                        <c:v>11</c:v>
                      </c:pt>
                      <c:pt idx="5512">
                        <c:v>12</c:v>
                      </c:pt>
                      <c:pt idx="5513">
                        <c:v>13</c:v>
                      </c:pt>
                      <c:pt idx="5514">
                        <c:v>14</c:v>
                      </c:pt>
                      <c:pt idx="5515">
                        <c:v>15</c:v>
                      </c:pt>
                      <c:pt idx="5516">
                        <c:v>16</c:v>
                      </c:pt>
                      <c:pt idx="5517">
                        <c:v>17</c:v>
                      </c:pt>
                      <c:pt idx="5518">
                        <c:v>18</c:v>
                      </c:pt>
                      <c:pt idx="5519">
                        <c:v>19</c:v>
                      </c:pt>
                      <c:pt idx="5520">
                        <c:v>20</c:v>
                      </c:pt>
                      <c:pt idx="5521">
                        <c:v>21</c:v>
                      </c:pt>
                      <c:pt idx="5522">
                        <c:v>22</c:v>
                      </c:pt>
                      <c:pt idx="5523">
                        <c:v>23</c:v>
                      </c:pt>
                      <c:pt idx="5524">
                        <c:v>24</c:v>
                      </c:pt>
                      <c:pt idx="5525">
                        <c:v>0</c:v>
                      </c:pt>
                      <c:pt idx="5526">
                        <c:v>1</c:v>
                      </c:pt>
                      <c:pt idx="5527">
                        <c:v>2</c:v>
                      </c:pt>
                      <c:pt idx="5528">
                        <c:v>3</c:v>
                      </c:pt>
                      <c:pt idx="5529">
                        <c:v>4</c:v>
                      </c:pt>
                      <c:pt idx="5530">
                        <c:v>5</c:v>
                      </c:pt>
                      <c:pt idx="5531">
                        <c:v>6</c:v>
                      </c:pt>
                      <c:pt idx="5532">
                        <c:v>7</c:v>
                      </c:pt>
                      <c:pt idx="5533">
                        <c:v>8</c:v>
                      </c:pt>
                      <c:pt idx="5534">
                        <c:v>9</c:v>
                      </c:pt>
                      <c:pt idx="5535">
                        <c:v>10</c:v>
                      </c:pt>
                      <c:pt idx="5536">
                        <c:v>11</c:v>
                      </c:pt>
                      <c:pt idx="5537">
                        <c:v>12</c:v>
                      </c:pt>
                      <c:pt idx="5538">
                        <c:v>13</c:v>
                      </c:pt>
                      <c:pt idx="5539">
                        <c:v>14</c:v>
                      </c:pt>
                      <c:pt idx="5540">
                        <c:v>15</c:v>
                      </c:pt>
                      <c:pt idx="5541">
                        <c:v>16</c:v>
                      </c:pt>
                      <c:pt idx="5542">
                        <c:v>17</c:v>
                      </c:pt>
                      <c:pt idx="5543">
                        <c:v>18</c:v>
                      </c:pt>
                      <c:pt idx="5544">
                        <c:v>19</c:v>
                      </c:pt>
                      <c:pt idx="5545">
                        <c:v>20</c:v>
                      </c:pt>
                      <c:pt idx="5546">
                        <c:v>21</c:v>
                      </c:pt>
                      <c:pt idx="5547">
                        <c:v>22</c:v>
                      </c:pt>
                      <c:pt idx="5548">
                        <c:v>23</c:v>
                      </c:pt>
                      <c:pt idx="5549">
                        <c:v>24</c:v>
                      </c:pt>
                      <c:pt idx="5550">
                        <c:v>0</c:v>
                      </c:pt>
                      <c:pt idx="5551">
                        <c:v>1</c:v>
                      </c:pt>
                      <c:pt idx="5552">
                        <c:v>2</c:v>
                      </c:pt>
                      <c:pt idx="5553">
                        <c:v>3</c:v>
                      </c:pt>
                      <c:pt idx="5554">
                        <c:v>4</c:v>
                      </c:pt>
                      <c:pt idx="5555">
                        <c:v>5</c:v>
                      </c:pt>
                      <c:pt idx="5556">
                        <c:v>6</c:v>
                      </c:pt>
                      <c:pt idx="5557">
                        <c:v>7</c:v>
                      </c:pt>
                      <c:pt idx="5558">
                        <c:v>8</c:v>
                      </c:pt>
                      <c:pt idx="5559">
                        <c:v>9</c:v>
                      </c:pt>
                      <c:pt idx="5560">
                        <c:v>10</c:v>
                      </c:pt>
                      <c:pt idx="5561">
                        <c:v>11</c:v>
                      </c:pt>
                      <c:pt idx="5562">
                        <c:v>12</c:v>
                      </c:pt>
                      <c:pt idx="5563">
                        <c:v>13</c:v>
                      </c:pt>
                      <c:pt idx="5564">
                        <c:v>14</c:v>
                      </c:pt>
                      <c:pt idx="5565">
                        <c:v>15</c:v>
                      </c:pt>
                      <c:pt idx="5566">
                        <c:v>16</c:v>
                      </c:pt>
                      <c:pt idx="5567">
                        <c:v>17</c:v>
                      </c:pt>
                      <c:pt idx="5568">
                        <c:v>18</c:v>
                      </c:pt>
                      <c:pt idx="5569">
                        <c:v>19</c:v>
                      </c:pt>
                      <c:pt idx="5570">
                        <c:v>20</c:v>
                      </c:pt>
                      <c:pt idx="5571">
                        <c:v>21</c:v>
                      </c:pt>
                      <c:pt idx="5572">
                        <c:v>22</c:v>
                      </c:pt>
                      <c:pt idx="5573">
                        <c:v>23</c:v>
                      </c:pt>
                      <c:pt idx="5574">
                        <c:v>24</c:v>
                      </c:pt>
                      <c:pt idx="5575">
                        <c:v>0</c:v>
                      </c:pt>
                      <c:pt idx="5576">
                        <c:v>1</c:v>
                      </c:pt>
                      <c:pt idx="5577">
                        <c:v>2</c:v>
                      </c:pt>
                      <c:pt idx="5578">
                        <c:v>3</c:v>
                      </c:pt>
                      <c:pt idx="5579">
                        <c:v>4</c:v>
                      </c:pt>
                      <c:pt idx="5580">
                        <c:v>5</c:v>
                      </c:pt>
                      <c:pt idx="5581">
                        <c:v>6</c:v>
                      </c:pt>
                      <c:pt idx="5582">
                        <c:v>7</c:v>
                      </c:pt>
                      <c:pt idx="5583">
                        <c:v>8</c:v>
                      </c:pt>
                      <c:pt idx="5584">
                        <c:v>9</c:v>
                      </c:pt>
                      <c:pt idx="5585">
                        <c:v>10</c:v>
                      </c:pt>
                      <c:pt idx="5586">
                        <c:v>11</c:v>
                      </c:pt>
                      <c:pt idx="5587">
                        <c:v>12</c:v>
                      </c:pt>
                      <c:pt idx="5588">
                        <c:v>13</c:v>
                      </c:pt>
                      <c:pt idx="5589">
                        <c:v>14</c:v>
                      </c:pt>
                      <c:pt idx="5590">
                        <c:v>15</c:v>
                      </c:pt>
                      <c:pt idx="5591">
                        <c:v>16</c:v>
                      </c:pt>
                      <c:pt idx="5592">
                        <c:v>17</c:v>
                      </c:pt>
                      <c:pt idx="5593">
                        <c:v>18</c:v>
                      </c:pt>
                      <c:pt idx="5594">
                        <c:v>19</c:v>
                      </c:pt>
                      <c:pt idx="5595">
                        <c:v>20</c:v>
                      </c:pt>
                      <c:pt idx="5596">
                        <c:v>21</c:v>
                      </c:pt>
                      <c:pt idx="5597">
                        <c:v>22</c:v>
                      </c:pt>
                      <c:pt idx="5598">
                        <c:v>23</c:v>
                      </c:pt>
                      <c:pt idx="5599">
                        <c:v>24</c:v>
                      </c:pt>
                      <c:pt idx="5600">
                        <c:v>0</c:v>
                      </c:pt>
                      <c:pt idx="5601">
                        <c:v>1</c:v>
                      </c:pt>
                      <c:pt idx="5602">
                        <c:v>2</c:v>
                      </c:pt>
                      <c:pt idx="5603">
                        <c:v>3</c:v>
                      </c:pt>
                      <c:pt idx="5604">
                        <c:v>4</c:v>
                      </c:pt>
                      <c:pt idx="5605">
                        <c:v>5</c:v>
                      </c:pt>
                      <c:pt idx="5606">
                        <c:v>6</c:v>
                      </c:pt>
                      <c:pt idx="5607">
                        <c:v>7</c:v>
                      </c:pt>
                      <c:pt idx="5608">
                        <c:v>8</c:v>
                      </c:pt>
                      <c:pt idx="5609">
                        <c:v>9</c:v>
                      </c:pt>
                      <c:pt idx="5610">
                        <c:v>10</c:v>
                      </c:pt>
                      <c:pt idx="5611">
                        <c:v>11</c:v>
                      </c:pt>
                      <c:pt idx="5612">
                        <c:v>12</c:v>
                      </c:pt>
                      <c:pt idx="5613">
                        <c:v>13</c:v>
                      </c:pt>
                      <c:pt idx="5614">
                        <c:v>14</c:v>
                      </c:pt>
                      <c:pt idx="5615">
                        <c:v>15</c:v>
                      </c:pt>
                      <c:pt idx="5616">
                        <c:v>16</c:v>
                      </c:pt>
                      <c:pt idx="5617">
                        <c:v>17</c:v>
                      </c:pt>
                      <c:pt idx="5618">
                        <c:v>18</c:v>
                      </c:pt>
                      <c:pt idx="5619">
                        <c:v>19</c:v>
                      </c:pt>
                      <c:pt idx="5620">
                        <c:v>20</c:v>
                      </c:pt>
                      <c:pt idx="5621">
                        <c:v>21</c:v>
                      </c:pt>
                      <c:pt idx="5622">
                        <c:v>22</c:v>
                      </c:pt>
                      <c:pt idx="5623">
                        <c:v>23</c:v>
                      </c:pt>
                      <c:pt idx="5624">
                        <c:v>24</c:v>
                      </c:pt>
                      <c:pt idx="5625">
                        <c:v>0</c:v>
                      </c:pt>
                      <c:pt idx="5626">
                        <c:v>1</c:v>
                      </c:pt>
                      <c:pt idx="5627">
                        <c:v>2</c:v>
                      </c:pt>
                      <c:pt idx="5628">
                        <c:v>3</c:v>
                      </c:pt>
                      <c:pt idx="5629">
                        <c:v>4</c:v>
                      </c:pt>
                      <c:pt idx="5630">
                        <c:v>5</c:v>
                      </c:pt>
                      <c:pt idx="5631">
                        <c:v>6</c:v>
                      </c:pt>
                      <c:pt idx="5632">
                        <c:v>7</c:v>
                      </c:pt>
                      <c:pt idx="5633">
                        <c:v>8</c:v>
                      </c:pt>
                      <c:pt idx="5634">
                        <c:v>9</c:v>
                      </c:pt>
                      <c:pt idx="5635">
                        <c:v>10</c:v>
                      </c:pt>
                      <c:pt idx="5636">
                        <c:v>11</c:v>
                      </c:pt>
                      <c:pt idx="5637">
                        <c:v>12</c:v>
                      </c:pt>
                      <c:pt idx="5638">
                        <c:v>13</c:v>
                      </c:pt>
                      <c:pt idx="5639">
                        <c:v>14</c:v>
                      </c:pt>
                      <c:pt idx="5640">
                        <c:v>15</c:v>
                      </c:pt>
                      <c:pt idx="5641">
                        <c:v>16</c:v>
                      </c:pt>
                      <c:pt idx="5642">
                        <c:v>17</c:v>
                      </c:pt>
                      <c:pt idx="5643">
                        <c:v>18</c:v>
                      </c:pt>
                      <c:pt idx="5644">
                        <c:v>19</c:v>
                      </c:pt>
                      <c:pt idx="5645">
                        <c:v>20</c:v>
                      </c:pt>
                      <c:pt idx="5646">
                        <c:v>21</c:v>
                      </c:pt>
                      <c:pt idx="5647">
                        <c:v>22</c:v>
                      </c:pt>
                      <c:pt idx="5648">
                        <c:v>23</c:v>
                      </c:pt>
                      <c:pt idx="5649">
                        <c:v>24</c:v>
                      </c:pt>
                      <c:pt idx="5650">
                        <c:v>0</c:v>
                      </c:pt>
                      <c:pt idx="5651">
                        <c:v>1</c:v>
                      </c:pt>
                      <c:pt idx="5652">
                        <c:v>2</c:v>
                      </c:pt>
                      <c:pt idx="5653">
                        <c:v>3</c:v>
                      </c:pt>
                      <c:pt idx="5654">
                        <c:v>4</c:v>
                      </c:pt>
                      <c:pt idx="5655">
                        <c:v>5</c:v>
                      </c:pt>
                      <c:pt idx="5656">
                        <c:v>6</c:v>
                      </c:pt>
                      <c:pt idx="5657">
                        <c:v>7</c:v>
                      </c:pt>
                      <c:pt idx="5658">
                        <c:v>8</c:v>
                      </c:pt>
                      <c:pt idx="5659">
                        <c:v>9</c:v>
                      </c:pt>
                      <c:pt idx="5660">
                        <c:v>10</c:v>
                      </c:pt>
                      <c:pt idx="5661">
                        <c:v>11</c:v>
                      </c:pt>
                      <c:pt idx="5662">
                        <c:v>12</c:v>
                      </c:pt>
                      <c:pt idx="5663">
                        <c:v>13</c:v>
                      </c:pt>
                      <c:pt idx="5664">
                        <c:v>14</c:v>
                      </c:pt>
                      <c:pt idx="5665">
                        <c:v>15</c:v>
                      </c:pt>
                      <c:pt idx="5666">
                        <c:v>16</c:v>
                      </c:pt>
                      <c:pt idx="5667">
                        <c:v>17</c:v>
                      </c:pt>
                      <c:pt idx="5668">
                        <c:v>18</c:v>
                      </c:pt>
                      <c:pt idx="5669">
                        <c:v>19</c:v>
                      </c:pt>
                      <c:pt idx="5670">
                        <c:v>20</c:v>
                      </c:pt>
                      <c:pt idx="5671">
                        <c:v>21</c:v>
                      </c:pt>
                      <c:pt idx="5672">
                        <c:v>22</c:v>
                      </c:pt>
                      <c:pt idx="5673">
                        <c:v>23</c:v>
                      </c:pt>
                      <c:pt idx="5674">
                        <c:v>24</c:v>
                      </c:pt>
                      <c:pt idx="5675">
                        <c:v>0</c:v>
                      </c:pt>
                      <c:pt idx="5676">
                        <c:v>1</c:v>
                      </c:pt>
                      <c:pt idx="5677">
                        <c:v>2</c:v>
                      </c:pt>
                      <c:pt idx="5678">
                        <c:v>3</c:v>
                      </c:pt>
                      <c:pt idx="5679">
                        <c:v>4</c:v>
                      </c:pt>
                      <c:pt idx="5680">
                        <c:v>5</c:v>
                      </c:pt>
                      <c:pt idx="5681">
                        <c:v>6</c:v>
                      </c:pt>
                      <c:pt idx="5682">
                        <c:v>7</c:v>
                      </c:pt>
                      <c:pt idx="5683">
                        <c:v>8</c:v>
                      </c:pt>
                      <c:pt idx="5684">
                        <c:v>9</c:v>
                      </c:pt>
                      <c:pt idx="5685">
                        <c:v>10</c:v>
                      </c:pt>
                      <c:pt idx="5686">
                        <c:v>11</c:v>
                      </c:pt>
                      <c:pt idx="5687">
                        <c:v>12</c:v>
                      </c:pt>
                      <c:pt idx="5688">
                        <c:v>13</c:v>
                      </c:pt>
                      <c:pt idx="5689">
                        <c:v>14</c:v>
                      </c:pt>
                      <c:pt idx="5690">
                        <c:v>15</c:v>
                      </c:pt>
                      <c:pt idx="5691">
                        <c:v>16</c:v>
                      </c:pt>
                      <c:pt idx="5692">
                        <c:v>17</c:v>
                      </c:pt>
                      <c:pt idx="5693">
                        <c:v>18</c:v>
                      </c:pt>
                      <c:pt idx="5694">
                        <c:v>19</c:v>
                      </c:pt>
                      <c:pt idx="5695">
                        <c:v>20</c:v>
                      </c:pt>
                      <c:pt idx="5696">
                        <c:v>21</c:v>
                      </c:pt>
                      <c:pt idx="5697">
                        <c:v>22</c:v>
                      </c:pt>
                      <c:pt idx="5698">
                        <c:v>23</c:v>
                      </c:pt>
                      <c:pt idx="5699">
                        <c:v>24</c:v>
                      </c:pt>
                      <c:pt idx="5700">
                        <c:v>0</c:v>
                      </c:pt>
                      <c:pt idx="5701">
                        <c:v>1</c:v>
                      </c:pt>
                      <c:pt idx="5702">
                        <c:v>2</c:v>
                      </c:pt>
                      <c:pt idx="5703">
                        <c:v>3</c:v>
                      </c:pt>
                      <c:pt idx="5704">
                        <c:v>4</c:v>
                      </c:pt>
                      <c:pt idx="5705">
                        <c:v>5</c:v>
                      </c:pt>
                      <c:pt idx="5706">
                        <c:v>6</c:v>
                      </c:pt>
                      <c:pt idx="5707">
                        <c:v>7</c:v>
                      </c:pt>
                      <c:pt idx="5708">
                        <c:v>8</c:v>
                      </c:pt>
                      <c:pt idx="5709">
                        <c:v>9</c:v>
                      </c:pt>
                      <c:pt idx="5710">
                        <c:v>10</c:v>
                      </c:pt>
                      <c:pt idx="5711">
                        <c:v>11</c:v>
                      </c:pt>
                      <c:pt idx="5712">
                        <c:v>12</c:v>
                      </c:pt>
                      <c:pt idx="5713">
                        <c:v>13</c:v>
                      </c:pt>
                      <c:pt idx="5714">
                        <c:v>14</c:v>
                      </c:pt>
                      <c:pt idx="5715">
                        <c:v>15</c:v>
                      </c:pt>
                      <c:pt idx="5716">
                        <c:v>16</c:v>
                      </c:pt>
                      <c:pt idx="5717">
                        <c:v>17</c:v>
                      </c:pt>
                      <c:pt idx="5718">
                        <c:v>18</c:v>
                      </c:pt>
                      <c:pt idx="5719">
                        <c:v>19</c:v>
                      </c:pt>
                      <c:pt idx="5720">
                        <c:v>20</c:v>
                      </c:pt>
                      <c:pt idx="5721">
                        <c:v>21</c:v>
                      </c:pt>
                      <c:pt idx="5722">
                        <c:v>22</c:v>
                      </c:pt>
                      <c:pt idx="5723">
                        <c:v>23</c:v>
                      </c:pt>
                      <c:pt idx="5724">
                        <c:v>24</c:v>
                      </c:pt>
                      <c:pt idx="5725">
                        <c:v>0</c:v>
                      </c:pt>
                      <c:pt idx="5726">
                        <c:v>1</c:v>
                      </c:pt>
                      <c:pt idx="5727">
                        <c:v>2</c:v>
                      </c:pt>
                      <c:pt idx="5728">
                        <c:v>3</c:v>
                      </c:pt>
                      <c:pt idx="5729">
                        <c:v>4</c:v>
                      </c:pt>
                      <c:pt idx="5730">
                        <c:v>5</c:v>
                      </c:pt>
                      <c:pt idx="5731">
                        <c:v>6</c:v>
                      </c:pt>
                      <c:pt idx="5732">
                        <c:v>7</c:v>
                      </c:pt>
                      <c:pt idx="5733">
                        <c:v>8</c:v>
                      </c:pt>
                      <c:pt idx="5734">
                        <c:v>9</c:v>
                      </c:pt>
                      <c:pt idx="5735">
                        <c:v>10</c:v>
                      </c:pt>
                      <c:pt idx="5736">
                        <c:v>11</c:v>
                      </c:pt>
                      <c:pt idx="5737">
                        <c:v>12</c:v>
                      </c:pt>
                      <c:pt idx="5738">
                        <c:v>13</c:v>
                      </c:pt>
                      <c:pt idx="5739">
                        <c:v>14</c:v>
                      </c:pt>
                      <c:pt idx="5740">
                        <c:v>15</c:v>
                      </c:pt>
                      <c:pt idx="5741">
                        <c:v>16</c:v>
                      </c:pt>
                      <c:pt idx="5742">
                        <c:v>17</c:v>
                      </c:pt>
                      <c:pt idx="5743">
                        <c:v>18</c:v>
                      </c:pt>
                      <c:pt idx="5744">
                        <c:v>19</c:v>
                      </c:pt>
                      <c:pt idx="5745">
                        <c:v>20</c:v>
                      </c:pt>
                      <c:pt idx="5746">
                        <c:v>21</c:v>
                      </c:pt>
                      <c:pt idx="5747">
                        <c:v>22</c:v>
                      </c:pt>
                      <c:pt idx="5748">
                        <c:v>23</c:v>
                      </c:pt>
                      <c:pt idx="5749">
                        <c:v>24</c:v>
                      </c:pt>
                      <c:pt idx="5750">
                        <c:v>0</c:v>
                      </c:pt>
                      <c:pt idx="5751">
                        <c:v>1</c:v>
                      </c:pt>
                      <c:pt idx="5752">
                        <c:v>2</c:v>
                      </c:pt>
                      <c:pt idx="5753">
                        <c:v>3</c:v>
                      </c:pt>
                      <c:pt idx="5754">
                        <c:v>4</c:v>
                      </c:pt>
                      <c:pt idx="5755">
                        <c:v>5</c:v>
                      </c:pt>
                      <c:pt idx="5756">
                        <c:v>6</c:v>
                      </c:pt>
                      <c:pt idx="5757">
                        <c:v>7</c:v>
                      </c:pt>
                      <c:pt idx="5758">
                        <c:v>8</c:v>
                      </c:pt>
                      <c:pt idx="5759">
                        <c:v>9</c:v>
                      </c:pt>
                      <c:pt idx="5760">
                        <c:v>10</c:v>
                      </c:pt>
                      <c:pt idx="5761">
                        <c:v>11</c:v>
                      </c:pt>
                      <c:pt idx="5762">
                        <c:v>12</c:v>
                      </c:pt>
                      <c:pt idx="5763">
                        <c:v>13</c:v>
                      </c:pt>
                      <c:pt idx="5764">
                        <c:v>14</c:v>
                      </c:pt>
                      <c:pt idx="5765">
                        <c:v>15</c:v>
                      </c:pt>
                      <c:pt idx="5766">
                        <c:v>16</c:v>
                      </c:pt>
                      <c:pt idx="5767">
                        <c:v>17</c:v>
                      </c:pt>
                      <c:pt idx="5768">
                        <c:v>18</c:v>
                      </c:pt>
                      <c:pt idx="5769">
                        <c:v>19</c:v>
                      </c:pt>
                      <c:pt idx="5770">
                        <c:v>20</c:v>
                      </c:pt>
                      <c:pt idx="5771">
                        <c:v>21</c:v>
                      </c:pt>
                      <c:pt idx="5772">
                        <c:v>22</c:v>
                      </c:pt>
                      <c:pt idx="5773">
                        <c:v>23</c:v>
                      </c:pt>
                      <c:pt idx="5774">
                        <c:v>24</c:v>
                      </c:pt>
                      <c:pt idx="5775">
                        <c:v>0</c:v>
                      </c:pt>
                      <c:pt idx="5776">
                        <c:v>1</c:v>
                      </c:pt>
                      <c:pt idx="5777">
                        <c:v>2</c:v>
                      </c:pt>
                      <c:pt idx="5778">
                        <c:v>3</c:v>
                      </c:pt>
                      <c:pt idx="5779">
                        <c:v>4</c:v>
                      </c:pt>
                      <c:pt idx="5780">
                        <c:v>5</c:v>
                      </c:pt>
                      <c:pt idx="5781">
                        <c:v>6</c:v>
                      </c:pt>
                      <c:pt idx="5782">
                        <c:v>7</c:v>
                      </c:pt>
                      <c:pt idx="5783">
                        <c:v>8</c:v>
                      </c:pt>
                      <c:pt idx="5784">
                        <c:v>9</c:v>
                      </c:pt>
                      <c:pt idx="5785">
                        <c:v>10</c:v>
                      </c:pt>
                      <c:pt idx="5786">
                        <c:v>11</c:v>
                      </c:pt>
                      <c:pt idx="5787">
                        <c:v>12</c:v>
                      </c:pt>
                      <c:pt idx="5788">
                        <c:v>13</c:v>
                      </c:pt>
                      <c:pt idx="5789">
                        <c:v>14</c:v>
                      </c:pt>
                      <c:pt idx="5790">
                        <c:v>15</c:v>
                      </c:pt>
                      <c:pt idx="5791">
                        <c:v>16</c:v>
                      </c:pt>
                      <c:pt idx="5792">
                        <c:v>17</c:v>
                      </c:pt>
                      <c:pt idx="5793">
                        <c:v>18</c:v>
                      </c:pt>
                      <c:pt idx="5794">
                        <c:v>19</c:v>
                      </c:pt>
                      <c:pt idx="5795">
                        <c:v>20</c:v>
                      </c:pt>
                      <c:pt idx="5796">
                        <c:v>21</c:v>
                      </c:pt>
                      <c:pt idx="5797">
                        <c:v>22</c:v>
                      </c:pt>
                      <c:pt idx="5798">
                        <c:v>23</c:v>
                      </c:pt>
                      <c:pt idx="5799">
                        <c:v>24</c:v>
                      </c:pt>
                      <c:pt idx="5800">
                        <c:v>0</c:v>
                      </c:pt>
                      <c:pt idx="5801">
                        <c:v>1</c:v>
                      </c:pt>
                      <c:pt idx="5802">
                        <c:v>2</c:v>
                      </c:pt>
                      <c:pt idx="5803">
                        <c:v>3</c:v>
                      </c:pt>
                      <c:pt idx="5804">
                        <c:v>4</c:v>
                      </c:pt>
                      <c:pt idx="5805">
                        <c:v>5</c:v>
                      </c:pt>
                      <c:pt idx="5806">
                        <c:v>6</c:v>
                      </c:pt>
                      <c:pt idx="5807">
                        <c:v>7</c:v>
                      </c:pt>
                      <c:pt idx="5808">
                        <c:v>8</c:v>
                      </c:pt>
                      <c:pt idx="5809">
                        <c:v>9</c:v>
                      </c:pt>
                      <c:pt idx="5810">
                        <c:v>10</c:v>
                      </c:pt>
                      <c:pt idx="5811">
                        <c:v>11</c:v>
                      </c:pt>
                      <c:pt idx="5812">
                        <c:v>12</c:v>
                      </c:pt>
                      <c:pt idx="5813">
                        <c:v>13</c:v>
                      </c:pt>
                      <c:pt idx="5814">
                        <c:v>14</c:v>
                      </c:pt>
                      <c:pt idx="5815">
                        <c:v>15</c:v>
                      </c:pt>
                      <c:pt idx="5816">
                        <c:v>16</c:v>
                      </c:pt>
                      <c:pt idx="5817">
                        <c:v>17</c:v>
                      </c:pt>
                      <c:pt idx="5818">
                        <c:v>18</c:v>
                      </c:pt>
                      <c:pt idx="5819">
                        <c:v>19</c:v>
                      </c:pt>
                      <c:pt idx="5820">
                        <c:v>20</c:v>
                      </c:pt>
                      <c:pt idx="5821">
                        <c:v>21</c:v>
                      </c:pt>
                      <c:pt idx="5822">
                        <c:v>22</c:v>
                      </c:pt>
                      <c:pt idx="5823">
                        <c:v>23</c:v>
                      </c:pt>
                      <c:pt idx="5824">
                        <c:v>24</c:v>
                      </c:pt>
                      <c:pt idx="5825">
                        <c:v>0</c:v>
                      </c:pt>
                      <c:pt idx="5826">
                        <c:v>1</c:v>
                      </c:pt>
                      <c:pt idx="5827">
                        <c:v>2</c:v>
                      </c:pt>
                      <c:pt idx="5828">
                        <c:v>3</c:v>
                      </c:pt>
                      <c:pt idx="5829">
                        <c:v>4</c:v>
                      </c:pt>
                      <c:pt idx="5830">
                        <c:v>5</c:v>
                      </c:pt>
                      <c:pt idx="5831">
                        <c:v>6</c:v>
                      </c:pt>
                      <c:pt idx="5832">
                        <c:v>7</c:v>
                      </c:pt>
                      <c:pt idx="5833">
                        <c:v>8</c:v>
                      </c:pt>
                      <c:pt idx="5834">
                        <c:v>9</c:v>
                      </c:pt>
                      <c:pt idx="5835">
                        <c:v>10</c:v>
                      </c:pt>
                      <c:pt idx="5836">
                        <c:v>11</c:v>
                      </c:pt>
                      <c:pt idx="5837">
                        <c:v>12</c:v>
                      </c:pt>
                      <c:pt idx="5838">
                        <c:v>13</c:v>
                      </c:pt>
                      <c:pt idx="5839">
                        <c:v>14</c:v>
                      </c:pt>
                      <c:pt idx="5840">
                        <c:v>15</c:v>
                      </c:pt>
                      <c:pt idx="5841">
                        <c:v>16</c:v>
                      </c:pt>
                      <c:pt idx="5842">
                        <c:v>17</c:v>
                      </c:pt>
                      <c:pt idx="5843">
                        <c:v>18</c:v>
                      </c:pt>
                      <c:pt idx="5844">
                        <c:v>19</c:v>
                      </c:pt>
                      <c:pt idx="5845">
                        <c:v>20</c:v>
                      </c:pt>
                      <c:pt idx="5846">
                        <c:v>21</c:v>
                      </c:pt>
                      <c:pt idx="5847">
                        <c:v>22</c:v>
                      </c:pt>
                      <c:pt idx="5848">
                        <c:v>23</c:v>
                      </c:pt>
                      <c:pt idx="5849">
                        <c:v>24</c:v>
                      </c:pt>
                      <c:pt idx="5850">
                        <c:v>0</c:v>
                      </c:pt>
                      <c:pt idx="5851">
                        <c:v>1</c:v>
                      </c:pt>
                      <c:pt idx="5852">
                        <c:v>2</c:v>
                      </c:pt>
                      <c:pt idx="5853">
                        <c:v>3</c:v>
                      </c:pt>
                      <c:pt idx="5854">
                        <c:v>4</c:v>
                      </c:pt>
                      <c:pt idx="5855">
                        <c:v>5</c:v>
                      </c:pt>
                      <c:pt idx="5856">
                        <c:v>6</c:v>
                      </c:pt>
                      <c:pt idx="5857">
                        <c:v>7</c:v>
                      </c:pt>
                      <c:pt idx="5858">
                        <c:v>8</c:v>
                      </c:pt>
                      <c:pt idx="5859">
                        <c:v>9</c:v>
                      </c:pt>
                      <c:pt idx="5860">
                        <c:v>10</c:v>
                      </c:pt>
                      <c:pt idx="5861">
                        <c:v>11</c:v>
                      </c:pt>
                      <c:pt idx="5862">
                        <c:v>12</c:v>
                      </c:pt>
                      <c:pt idx="5863">
                        <c:v>13</c:v>
                      </c:pt>
                      <c:pt idx="5864">
                        <c:v>14</c:v>
                      </c:pt>
                      <c:pt idx="5865">
                        <c:v>15</c:v>
                      </c:pt>
                      <c:pt idx="5866">
                        <c:v>16</c:v>
                      </c:pt>
                      <c:pt idx="5867">
                        <c:v>17</c:v>
                      </c:pt>
                      <c:pt idx="5868">
                        <c:v>18</c:v>
                      </c:pt>
                      <c:pt idx="5869">
                        <c:v>19</c:v>
                      </c:pt>
                      <c:pt idx="5870">
                        <c:v>20</c:v>
                      </c:pt>
                      <c:pt idx="5871">
                        <c:v>21</c:v>
                      </c:pt>
                      <c:pt idx="5872">
                        <c:v>22</c:v>
                      </c:pt>
                      <c:pt idx="5873">
                        <c:v>23</c:v>
                      </c:pt>
                      <c:pt idx="5874">
                        <c:v>24</c:v>
                      </c:pt>
                      <c:pt idx="5875">
                        <c:v>0</c:v>
                      </c:pt>
                      <c:pt idx="5876">
                        <c:v>1</c:v>
                      </c:pt>
                      <c:pt idx="5877">
                        <c:v>2</c:v>
                      </c:pt>
                      <c:pt idx="5878">
                        <c:v>3</c:v>
                      </c:pt>
                      <c:pt idx="5879">
                        <c:v>4</c:v>
                      </c:pt>
                      <c:pt idx="5880">
                        <c:v>5</c:v>
                      </c:pt>
                      <c:pt idx="5881">
                        <c:v>6</c:v>
                      </c:pt>
                      <c:pt idx="5882">
                        <c:v>7</c:v>
                      </c:pt>
                      <c:pt idx="5883">
                        <c:v>8</c:v>
                      </c:pt>
                      <c:pt idx="5884">
                        <c:v>9</c:v>
                      </c:pt>
                      <c:pt idx="5885">
                        <c:v>10</c:v>
                      </c:pt>
                      <c:pt idx="5886">
                        <c:v>11</c:v>
                      </c:pt>
                      <c:pt idx="5887">
                        <c:v>12</c:v>
                      </c:pt>
                      <c:pt idx="5888">
                        <c:v>13</c:v>
                      </c:pt>
                      <c:pt idx="5889">
                        <c:v>14</c:v>
                      </c:pt>
                      <c:pt idx="5890">
                        <c:v>15</c:v>
                      </c:pt>
                      <c:pt idx="5891">
                        <c:v>16</c:v>
                      </c:pt>
                      <c:pt idx="5892">
                        <c:v>17</c:v>
                      </c:pt>
                      <c:pt idx="5893">
                        <c:v>18</c:v>
                      </c:pt>
                      <c:pt idx="5894">
                        <c:v>19</c:v>
                      </c:pt>
                      <c:pt idx="5895">
                        <c:v>20</c:v>
                      </c:pt>
                      <c:pt idx="5896">
                        <c:v>21</c:v>
                      </c:pt>
                      <c:pt idx="5897">
                        <c:v>22</c:v>
                      </c:pt>
                      <c:pt idx="5898">
                        <c:v>23</c:v>
                      </c:pt>
                      <c:pt idx="5899">
                        <c:v>24</c:v>
                      </c:pt>
                      <c:pt idx="5900">
                        <c:v>0</c:v>
                      </c:pt>
                      <c:pt idx="5901">
                        <c:v>1</c:v>
                      </c:pt>
                      <c:pt idx="5902">
                        <c:v>2</c:v>
                      </c:pt>
                      <c:pt idx="5903">
                        <c:v>3</c:v>
                      </c:pt>
                      <c:pt idx="5904">
                        <c:v>4</c:v>
                      </c:pt>
                      <c:pt idx="5905">
                        <c:v>5</c:v>
                      </c:pt>
                      <c:pt idx="5906">
                        <c:v>6</c:v>
                      </c:pt>
                      <c:pt idx="5907">
                        <c:v>7</c:v>
                      </c:pt>
                      <c:pt idx="5908">
                        <c:v>8</c:v>
                      </c:pt>
                      <c:pt idx="5909">
                        <c:v>9</c:v>
                      </c:pt>
                      <c:pt idx="5910">
                        <c:v>10</c:v>
                      </c:pt>
                      <c:pt idx="5911">
                        <c:v>11</c:v>
                      </c:pt>
                      <c:pt idx="5912">
                        <c:v>12</c:v>
                      </c:pt>
                      <c:pt idx="5913">
                        <c:v>13</c:v>
                      </c:pt>
                      <c:pt idx="5914">
                        <c:v>14</c:v>
                      </c:pt>
                      <c:pt idx="5915">
                        <c:v>15</c:v>
                      </c:pt>
                      <c:pt idx="5916">
                        <c:v>16</c:v>
                      </c:pt>
                      <c:pt idx="5917">
                        <c:v>17</c:v>
                      </c:pt>
                      <c:pt idx="5918">
                        <c:v>18</c:v>
                      </c:pt>
                      <c:pt idx="5919">
                        <c:v>19</c:v>
                      </c:pt>
                      <c:pt idx="5920">
                        <c:v>20</c:v>
                      </c:pt>
                      <c:pt idx="5921">
                        <c:v>21</c:v>
                      </c:pt>
                      <c:pt idx="5922">
                        <c:v>22</c:v>
                      </c:pt>
                      <c:pt idx="5923">
                        <c:v>23</c:v>
                      </c:pt>
                      <c:pt idx="5924">
                        <c:v>24</c:v>
                      </c:pt>
                      <c:pt idx="5925">
                        <c:v>0</c:v>
                      </c:pt>
                      <c:pt idx="5926">
                        <c:v>1</c:v>
                      </c:pt>
                      <c:pt idx="5927">
                        <c:v>2</c:v>
                      </c:pt>
                      <c:pt idx="5928">
                        <c:v>3</c:v>
                      </c:pt>
                      <c:pt idx="5929">
                        <c:v>4</c:v>
                      </c:pt>
                      <c:pt idx="5930">
                        <c:v>5</c:v>
                      </c:pt>
                      <c:pt idx="5931">
                        <c:v>6</c:v>
                      </c:pt>
                      <c:pt idx="5932">
                        <c:v>7</c:v>
                      </c:pt>
                      <c:pt idx="5933">
                        <c:v>8</c:v>
                      </c:pt>
                      <c:pt idx="5934">
                        <c:v>9</c:v>
                      </c:pt>
                      <c:pt idx="5935">
                        <c:v>10</c:v>
                      </c:pt>
                      <c:pt idx="5936">
                        <c:v>11</c:v>
                      </c:pt>
                      <c:pt idx="5937">
                        <c:v>12</c:v>
                      </c:pt>
                      <c:pt idx="5938">
                        <c:v>13</c:v>
                      </c:pt>
                      <c:pt idx="5939">
                        <c:v>14</c:v>
                      </c:pt>
                      <c:pt idx="5940">
                        <c:v>15</c:v>
                      </c:pt>
                      <c:pt idx="5941">
                        <c:v>16</c:v>
                      </c:pt>
                      <c:pt idx="5942">
                        <c:v>17</c:v>
                      </c:pt>
                      <c:pt idx="5943">
                        <c:v>18</c:v>
                      </c:pt>
                      <c:pt idx="5944">
                        <c:v>19</c:v>
                      </c:pt>
                      <c:pt idx="5945">
                        <c:v>20</c:v>
                      </c:pt>
                      <c:pt idx="5946">
                        <c:v>21</c:v>
                      </c:pt>
                      <c:pt idx="5947">
                        <c:v>22</c:v>
                      </c:pt>
                      <c:pt idx="5948">
                        <c:v>23</c:v>
                      </c:pt>
                      <c:pt idx="5949">
                        <c:v>24</c:v>
                      </c:pt>
                      <c:pt idx="5950">
                        <c:v>0</c:v>
                      </c:pt>
                      <c:pt idx="5951">
                        <c:v>1</c:v>
                      </c:pt>
                      <c:pt idx="5952">
                        <c:v>2</c:v>
                      </c:pt>
                      <c:pt idx="5953">
                        <c:v>3</c:v>
                      </c:pt>
                      <c:pt idx="5954">
                        <c:v>4</c:v>
                      </c:pt>
                      <c:pt idx="5955">
                        <c:v>5</c:v>
                      </c:pt>
                      <c:pt idx="5956">
                        <c:v>6</c:v>
                      </c:pt>
                      <c:pt idx="5957">
                        <c:v>7</c:v>
                      </c:pt>
                      <c:pt idx="5958">
                        <c:v>8</c:v>
                      </c:pt>
                      <c:pt idx="5959">
                        <c:v>9</c:v>
                      </c:pt>
                      <c:pt idx="5960">
                        <c:v>10</c:v>
                      </c:pt>
                      <c:pt idx="5961">
                        <c:v>11</c:v>
                      </c:pt>
                      <c:pt idx="5962">
                        <c:v>12</c:v>
                      </c:pt>
                      <c:pt idx="5963">
                        <c:v>13</c:v>
                      </c:pt>
                      <c:pt idx="5964">
                        <c:v>14</c:v>
                      </c:pt>
                      <c:pt idx="5965">
                        <c:v>15</c:v>
                      </c:pt>
                      <c:pt idx="5966">
                        <c:v>16</c:v>
                      </c:pt>
                      <c:pt idx="5967">
                        <c:v>17</c:v>
                      </c:pt>
                      <c:pt idx="5968">
                        <c:v>18</c:v>
                      </c:pt>
                      <c:pt idx="5969">
                        <c:v>19</c:v>
                      </c:pt>
                      <c:pt idx="5970">
                        <c:v>20</c:v>
                      </c:pt>
                      <c:pt idx="5971">
                        <c:v>21</c:v>
                      </c:pt>
                      <c:pt idx="5972">
                        <c:v>22</c:v>
                      </c:pt>
                      <c:pt idx="5973">
                        <c:v>23</c:v>
                      </c:pt>
                      <c:pt idx="5974">
                        <c:v>24</c:v>
                      </c:pt>
                      <c:pt idx="5975">
                        <c:v>0</c:v>
                      </c:pt>
                      <c:pt idx="5976">
                        <c:v>1</c:v>
                      </c:pt>
                      <c:pt idx="5977">
                        <c:v>2</c:v>
                      </c:pt>
                      <c:pt idx="5978">
                        <c:v>3</c:v>
                      </c:pt>
                      <c:pt idx="5979">
                        <c:v>4</c:v>
                      </c:pt>
                      <c:pt idx="5980">
                        <c:v>5</c:v>
                      </c:pt>
                      <c:pt idx="5981">
                        <c:v>6</c:v>
                      </c:pt>
                      <c:pt idx="5982">
                        <c:v>7</c:v>
                      </c:pt>
                      <c:pt idx="5983">
                        <c:v>8</c:v>
                      </c:pt>
                      <c:pt idx="5984">
                        <c:v>9</c:v>
                      </c:pt>
                      <c:pt idx="5985">
                        <c:v>10</c:v>
                      </c:pt>
                      <c:pt idx="5986">
                        <c:v>11</c:v>
                      </c:pt>
                      <c:pt idx="5987">
                        <c:v>12</c:v>
                      </c:pt>
                      <c:pt idx="5988">
                        <c:v>13</c:v>
                      </c:pt>
                      <c:pt idx="5989">
                        <c:v>14</c:v>
                      </c:pt>
                      <c:pt idx="5990">
                        <c:v>15</c:v>
                      </c:pt>
                      <c:pt idx="5991">
                        <c:v>16</c:v>
                      </c:pt>
                      <c:pt idx="5992">
                        <c:v>17</c:v>
                      </c:pt>
                      <c:pt idx="5993">
                        <c:v>18</c:v>
                      </c:pt>
                      <c:pt idx="5994">
                        <c:v>19</c:v>
                      </c:pt>
                      <c:pt idx="5995">
                        <c:v>20</c:v>
                      </c:pt>
                      <c:pt idx="5996">
                        <c:v>21</c:v>
                      </c:pt>
                      <c:pt idx="5997">
                        <c:v>22</c:v>
                      </c:pt>
                      <c:pt idx="5998">
                        <c:v>23</c:v>
                      </c:pt>
                      <c:pt idx="5999">
                        <c:v>24</c:v>
                      </c:pt>
                      <c:pt idx="6000">
                        <c:v>0</c:v>
                      </c:pt>
                      <c:pt idx="6001">
                        <c:v>1</c:v>
                      </c:pt>
                      <c:pt idx="6002">
                        <c:v>2</c:v>
                      </c:pt>
                      <c:pt idx="6003">
                        <c:v>3</c:v>
                      </c:pt>
                      <c:pt idx="6004">
                        <c:v>4</c:v>
                      </c:pt>
                      <c:pt idx="6005">
                        <c:v>5</c:v>
                      </c:pt>
                      <c:pt idx="6006">
                        <c:v>6</c:v>
                      </c:pt>
                      <c:pt idx="6007">
                        <c:v>7</c:v>
                      </c:pt>
                      <c:pt idx="6008">
                        <c:v>8</c:v>
                      </c:pt>
                      <c:pt idx="6009">
                        <c:v>9</c:v>
                      </c:pt>
                      <c:pt idx="6010">
                        <c:v>10</c:v>
                      </c:pt>
                      <c:pt idx="6011">
                        <c:v>11</c:v>
                      </c:pt>
                      <c:pt idx="6012">
                        <c:v>12</c:v>
                      </c:pt>
                      <c:pt idx="6013">
                        <c:v>13</c:v>
                      </c:pt>
                      <c:pt idx="6014">
                        <c:v>14</c:v>
                      </c:pt>
                      <c:pt idx="6015">
                        <c:v>15</c:v>
                      </c:pt>
                      <c:pt idx="6016">
                        <c:v>16</c:v>
                      </c:pt>
                      <c:pt idx="6017">
                        <c:v>17</c:v>
                      </c:pt>
                      <c:pt idx="6018">
                        <c:v>18</c:v>
                      </c:pt>
                      <c:pt idx="6019">
                        <c:v>19</c:v>
                      </c:pt>
                      <c:pt idx="6020">
                        <c:v>20</c:v>
                      </c:pt>
                      <c:pt idx="6021">
                        <c:v>21</c:v>
                      </c:pt>
                      <c:pt idx="6022">
                        <c:v>22</c:v>
                      </c:pt>
                      <c:pt idx="6023">
                        <c:v>23</c:v>
                      </c:pt>
                      <c:pt idx="6024">
                        <c:v>24</c:v>
                      </c:pt>
                      <c:pt idx="6025">
                        <c:v>0</c:v>
                      </c:pt>
                      <c:pt idx="6026">
                        <c:v>1</c:v>
                      </c:pt>
                      <c:pt idx="6027">
                        <c:v>2</c:v>
                      </c:pt>
                      <c:pt idx="6028">
                        <c:v>3</c:v>
                      </c:pt>
                      <c:pt idx="6029">
                        <c:v>4</c:v>
                      </c:pt>
                      <c:pt idx="6030">
                        <c:v>5</c:v>
                      </c:pt>
                      <c:pt idx="6031">
                        <c:v>6</c:v>
                      </c:pt>
                      <c:pt idx="6032">
                        <c:v>7</c:v>
                      </c:pt>
                      <c:pt idx="6033">
                        <c:v>8</c:v>
                      </c:pt>
                      <c:pt idx="6034">
                        <c:v>9</c:v>
                      </c:pt>
                      <c:pt idx="6035">
                        <c:v>10</c:v>
                      </c:pt>
                      <c:pt idx="6036">
                        <c:v>11</c:v>
                      </c:pt>
                      <c:pt idx="6037">
                        <c:v>12</c:v>
                      </c:pt>
                      <c:pt idx="6038">
                        <c:v>13</c:v>
                      </c:pt>
                      <c:pt idx="6039">
                        <c:v>14</c:v>
                      </c:pt>
                      <c:pt idx="6040">
                        <c:v>15</c:v>
                      </c:pt>
                      <c:pt idx="6041">
                        <c:v>16</c:v>
                      </c:pt>
                      <c:pt idx="6042">
                        <c:v>17</c:v>
                      </c:pt>
                      <c:pt idx="6043">
                        <c:v>18</c:v>
                      </c:pt>
                      <c:pt idx="6044">
                        <c:v>19</c:v>
                      </c:pt>
                      <c:pt idx="6045">
                        <c:v>20</c:v>
                      </c:pt>
                      <c:pt idx="6046">
                        <c:v>21</c:v>
                      </c:pt>
                      <c:pt idx="6047">
                        <c:v>22</c:v>
                      </c:pt>
                      <c:pt idx="6048">
                        <c:v>23</c:v>
                      </c:pt>
                      <c:pt idx="6049">
                        <c:v>24</c:v>
                      </c:pt>
                      <c:pt idx="6050">
                        <c:v>0</c:v>
                      </c:pt>
                      <c:pt idx="6051">
                        <c:v>1</c:v>
                      </c:pt>
                      <c:pt idx="6052">
                        <c:v>2</c:v>
                      </c:pt>
                      <c:pt idx="6053">
                        <c:v>3</c:v>
                      </c:pt>
                      <c:pt idx="6054">
                        <c:v>4</c:v>
                      </c:pt>
                      <c:pt idx="6055">
                        <c:v>5</c:v>
                      </c:pt>
                      <c:pt idx="6056">
                        <c:v>6</c:v>
                      </c:pt>
                      <c:pt idx="6057">
                        <c:v>7</c:v>
                      </c:pt>
                      <c:pt idx="6058">
                        <c:v>8</c:v>
                      </c:pt>
                      <c:pt idx="6059">
                        <c:v>9</c:v>
                      </c:pt>
                      <c:pt idx="6060">
                        <c:v>10</c:v>
                      </c:pt>
                      <c:pt idx="6061">
                        <c:v>11</c:v>
                      </c:pt>
                      <c:pt idx="6062">
                        <c:v>12</c:v>
                      </c:pt>
                      <c:pt idx="6063">
                        <c:v>13</c:v>
                      </c:pt>
                      <c:pt idx="6064">
                        <c:v>14</c:v>
                      </c:pt>
                      <c:pt idx="6065">
                        <c:v>15</c:v>
                      </c:pt>
                      <c:pt idx="6066">
                        <c:v>16</c:v>
                      </c:pt>
                      <c:pt idx="6067">
                        <c:v>17</c:v>
                      </c:pt>
                      <c:pt idx="6068">
                        <c:v>18</c:v>
                      </c:pt>
                      <c:pt idx="6069">
                        <c:v>19</c:v>
                      </c:pt>
                      <c:pt idx="6070">
                        <c:v>20</c:v>
                      </c:pt>
                      <c:pt idx="6071">
                        <c:v>21</c:v>
                      </c:pt>
                      <c:pt idx="6072">
                        <c:v>22</c:v>
                      </c:pt>
                      <c:pt idx="6073">
                        <c:v>23</c:v>
                      </c:pt>
                      <c:pt idx="6074">
                        <c:v>24</c:v>
                      </c:pt>
                      <c:pt idx="6075">
                        <c:v>0</c:v>
                      </c:pt>
                      <c:pt idx="6076">
                        <c:v>1</c:v>
                      </c:pt>
                      <c:pt idx="6077">
                        <c:v>2</c:v>
                      </c:pt>
                      <c:pt idx="6078">
                        <c:v>3</c:v>
                      </c:pt>
                      <c:pt idx="6079">
                        <c:v>4</c:v>
                      </c:pt>
                      <c:pt idx="6080">
                        <c:v>5</c:v>
                      </c:pt>
                      <c:pt idx="6081">
                        <c:v>6</c:v>
                      </c:pt>
                      <c:pt idx="6082">
                        <c:v>7</c:v>
                      </c:pt>
                      <c:pt idx="6083">
                        <c:v>8</c:v>
                      </c:pt>
                      <c:pt idx="6084">
                        <c:v>9</c:v>
                      </c:pt>
                      <c:pt idx="6085">
                        <c:v>10</c:v>
                      </c:pt>
                      <c:pt idx="6086">
                        <c:v>11</c:v>
                      </c:pt>
                      <c:pt idx="6087">
                        <c:v>12</c:v>
                      </c:pt>
                      <c:pt idx="6088">
                        <c:v>13</c:v>
                      </c:pt>
                      <c:pt idx="6089">
                        <c:v>14</c:v>
                      </c:pt>
                      <c:pt idx="6090">
                        <c:v>15</c:v>
                      </c:pt>
                      <c:pt idx="6091">
                        <c:v>16</c:v>
                      </c:pt>
                      <c:pt idx="6092">
                        <c:v>17</c:v>
                      </c:pt>
                      <c:pt idx="6093">
                        <c:v>18</c:v>
                      </c:pt>
                      <c:pt idx="6094">
                        <c:v>19</c:v>
                      </c:pt>
                      <c:pt idx="6095">
                        <c:v>20</c:v>
                      </c:pt>
                      <c:pt idx="6096">
                        <c:v>21</c:v>
                      </c:pt>
                      <c:pt idx="6097">
                        <c:v>22</c:v>
                      </c:pt>
                      <c:pt idx="6098">
                        <c:v>23</c:v>
                      </c:pt>
                      <c:pt idx="6099">
                        <c:v>24</c:v>
                      </c:pt>
                      <c:pt idx="6100">
                        <c:v>0</c:v>
                      </c:pt>
                      <c:pt idx="6101">
                        <c:v>1</c:v>
                      </c:pt>
                      <c:pt idx="6102">
                        <c:v>2</c:v>
                      </c:pt>
                      <c:pt idx="6103">
                        <c:v>3</c:v>
                      </c:pt>
                      <c:pt idx="6104">
                        <c:v>4</c:v>
                      </c:pt>
                      <c:pt idx="6105">
                        <c:v>5</c:v>
                      </c:pt>
                      <c:pt idx="6106">
                        <c:v>6</c:v>
                      </c:pt>
                      <c:pt idx="6107">
                        <c:v>7</c:v>
                      </c:pt>
                      <c:pt idx="6108">
                        <c:v>8</c:v>
                      </c:pt>
                      <c:pt idx="6109">
                        <c:v>9</c:v>
                      </c:pt>
                      <c:pt idx="6110">
                        <c:v>10</c:v>
                      </c:pt>
                      <c:pt idx="6111">
                        <c:v>11</c:v>
                      </c:pt>
                      <c:pt idx="6112">
                        <c:v>12</c:v>
                      </c:pt>
                      <c:pt idx="6113">
                        <c:v>13</c:v>
                      </c:pt>
                      <c:pt idx="6114">
                        <c:v>14</c:v>
                      </c:pt>
                      <c:pt idx="6115">
                        <c:v>15</c:v>
                      </c:pt>
                      <c:pt idx="6116">
                        <c:v>16</c:v>
                      </c:pt>
                      <c:pt idx="6117">
                        <c:v>17</c:v>
                      </c:pt>
                      <c:pt idx="6118">
                        <c:v>18</c:v>
                      </c:pt>
                      <c:pt idx="6119">
                        <c:v>19</c:v>
                      </c:pt>
                      <c:pt idx="6120">
                        <c:v>20</c:v>
                      </c:pt>
                      <c:pt idx="6121">
                        <c:v>21</c:v>
                      </c:pt>
                      <c:pt idx="6122">
                        <c:v>22</c:v>
                      </c:pt>
                      <c:pt idx="6123">
                        <c:v>23</c:v>
                      </c:pt>
                      <c:pt idx="6124">
                        <c:v>24</c:v>
                      </c:pt>
                      <c:pt idx="6125">
                        <c:v>0</c:v>
                      </c:pt>
                      <c:pt idx="6126">
                        <c:v>1</c:v>
                      </c:pt>
                      <c:pt idx="6127">
                        <c:v>2</c:v>
                      </c:pt>
                      <c:pt idx="6128">
                        <c:v>3</c:v>
                      </c:pt>
                      <c:pt idx="6129">
                        <c:v>4</c:v>
                      </c:pt>
                      <c:pt idx="6130">
                        <c:v>5</c:v>
                      </c:pt>
                      <c:pt idx="6131">
                        <c:v>6</c:v>
                      </c:pt>
                      <c:pt idx="6132">
                        <c:v>7</c:v>
                      </c:pt>
                      <c:pt idx="6133">
                        <c:v>8</c:v>
                      </c:pt>
                      <c:pt idx="6134">
                        <c:v>9</c:v>
                      </c:pt>
                      <c:pt idx="6135">
                        <c:v>10</c:v>
                      </c:pt>
                      <c:pt idx="6136">
                        <c:v>11</c:v>
                      </c:pt>
                      <c:pt idx="6137">
                        <c:v>12</c:v>
                      </c:pt>
                      <c:pt idx="6138">
                        <c:v>13</c:v>
                      </c:pt>
                      <c:pt idx="6139">
                        <c:v>14</c:v>
                      </c:pt>
                      <c:pt idx="6140">
                        <c:v>15</c:v>
                      </c:pt>
                      <c:pt idx="6141">
                        <c:v>16</c:v>
                      </c:pt>
                      <c:pt idx="6142">
                        <c:v>17</c:v>
                      </c:pt>
                      <c:pt idx="6143">
                        <c:v>18</c:v>
                      </c:pt>
                      <c:pt idx="6144">
                        <c:v>19</c:v>
                      </c:pt>
                      <c:pt idx="6145">
                        <c:v>20</c:v>
                      </c:pt>
                      <c:pt idx="6146">
                        <c:v>21</c:v>
                      </c:pt>
                      <c:pt idx="6147">
                        <c:v>22</c:v>
                      </c:pt>
                      <c:pt idx="6148">
                        <c:v>23</c:v>
                      </c:pt>
                      <c:pt idx="6149">
                        <c:v>24</c:v>
                      </c:pt>
                      <c:pt idx="6150">
                        <c:v>0</c:v>
                      </c:pt>
                      <c:pt idx="6151">
                        <c:v>1</c:v>
                      </c:pt>
                      <c:pt idx="6152">
                        <c:v>2</c:v>
                      </c:pt>
                      <c:pt idx="6153">
                        <c:v>3</c:v>
                      </c:pt>
                      <c:pt idx="6154">
                        <c:v>4</c:v>
                      </c:pt>
                      <c:pt idx="6155">
                        <c:v>5</c:v>
                      </c:pt>
                      <c:pt idx="6156">
                        <c:v>6</c:v>
                      </c:pt>
                      <c:pt idx="6157">
                        <c:v>7</c:v>
                      </c:pt>
                      <c:pt idx="6158">
                        <c:v>8</c:v>
                      </c:pt>
                      <c:pt idx="6159">
                        <c:v>9</c:v>
                      </c:pt>
                      <c:pt idx="6160">
                        <c:v>10</c:v>
                      </c:pt>
                      <c:pt idx="6161">
                        <c:v>11</c:v>
                      </c:pt>
                      <c:pt idx="6162">
                        <c:v>12</c:v>
                      </c:pt>
                      <c:pt idx="6163">
                        <c:v>13</c:v>
                      </c:pt>
                      <c:pt idx="6164">
                        <c:v>14</c:v>
                      </c:pt>
                      <c:pt idx="6165">
                        <c:v>15</c:v>
                      </c:pt>
                      <c:pt idx="6166">
                        <c:v>16</c:v>
                      </c:pt>
                      <c:pt idx="6167">
                        <c:v>17</c:v>
                      </c:pt>
                      <c:pt idx="6168">
                        <c:v>18</c:v>
                      </c:pt>
                      <c:pt idx="6169">
                        <c:v>19</c:v>
                      </c:pt>
                      <c:pt idx="6170">
                        <c:v>20</c:v>
                      </c:pt>
                      <c:pt idx="6171">
                        <c:v>21</c:v>
                      </c:pt>
                      <c:pt idx="6172">
                        <c:v>22</c:v>
                      </c:pt>
                      <c:pt idx="6173">
                        <c:v>23</c:v>
                      </c:pt>
                      <c:pt idx="6174">
                        <c:v>24</c:v>
                      </c:pt>
                      <c:pt idx="6175">
                        <c:v>0</c:v>
                      </c:pt>
                      <c:pt idx="6176">
                        <c:v>1</c:v>
                      </c:pt>
                      <c:pt idx="6177">
                        <c:v>2</c:v>
                      </c:pt>
                      <c:pt idx="6178">
                        <c:v>3</c:v>
                      </c:pt>
                      <c:pt idx="6179">
                        <c:v>4</c:v>
                      </c:pt>
                      <c:pt idx="6180">
                        <c:v>5</c:v>
                      </c:pt>
                      <c:pt idx="6181">
                        <c:v>6</c:v>
                      </c:pt>
                      <c:pt idx="6182">
                        <c:v>7</c:v>
                      </c:pt>
                      <c:pt idx="6183">
                        <c:v>8</c:v>
                      </c:pt>
                      <c:pt idx="6184">
                        <c:v>9</c:v>
                      </c:pt>
                      <c:pt idx="6185">
                        <c:v>10</c:v>
                      </c:pt>
                      <c:pt idx="6186">
                        <c:v>11</c:v>
                      </c:pt>
                      <c:pt idx="6187">
                        <c:v>12</c:v>
                      </c:pt>
                      <c:pt idx="6188">
                        <c:v>13</c:v>
                      </c:pt>
                      <c:pt idx="6189">
                        <c:v>14</c:v>
                      </c:pt>
                      <c:pt idx="6190">
                        <c:v>15</c:v>
                      </c:pt>
                      <c:pt idx="6191">
                        <c:v>16</c:v>
                      </c:pt>
                      <c:pt idx="6192">
                        <c:v>17</c:v>
                      </c:pt>
                      <c:pt idx="6193">
                        <c:v>18</c:v>
                      </c:pt>
                      <c:pt idx="6194">
                        <c:v>19</c:v>
                      </c:pt>
                      <c:pt idx="6195">
                        <c:v>20</c:v>
                      </c:pt>
                      <c:pt idx="6196">
                        <c:v>21</c:v>
                      </c:pt>
                      <c:pt idx="6197">
                        <c:v>22</c:v>
                      </c:pt>
                      <c:pt idx="6198">
                        <c:v>23</c:v>
                      </c:pt>
                      <c:pt idx="6199">
                        <c:v>24</c:v>
                      </c:pt>
                      <c:pt idx="6200">
                        <c:v>0</c:v>
                      </c:pt>
                      <c:pt idx="6201">
                        <c:v>1</c:v>
                      </c:pt>
                      <c:pt idx="6202">
                        <c:v>2</c:v>
                      </c:pt>
                      <c:pt idx="6203">
                        <c:v>3</c:v>
                      </c:pt>
                      <c:pt idx="6204">
                        <c:v>4</c:v>
                      </c:pt>
                      <c:pt idx="6205">
                        <c:v>5</c:v>
                      </c:pt>
                      <c:pt idx="6206">
                        <c:v>6</c:v>
                      </c:pt>
                      <c:pt idx="6207">
                        <c:v>7</c:v>
                      </c:pt>
                      <c:pt idx="6208">
                        <c:v>8</c:v>
                      </c:pt>
                      <c:pt idx="6209">
                        <c:v>9</c:v>
                      </c:pt>
                      <c:pt idx="6210">
                        <c:v>10</c:v>
                      </c:pt>
                      <c:pt idx="6211">
                        <c:v>11</c:v>
                      </c:pt>
                      <c:pt idx="6212">
                        <c:v>12</c:v>
                      </c:pt>
                      <c:pt idx="6213">
                        <c:v>13</c:v>
                      </c:pt>
                      <c:pt idx="6214">
                        <c:v>14</c:v>
                      </c:pt>
                      <c:pt idx="6215">
                        <c:v>15</c:v>
                      </c:pt>
                      <c:pt idx="6216">
                        <c:v>16</c:v>
                      </c:pt>
                      <c:pt idx="6217">
                        <c:v>17</c:v>
                      </c:pt>
                      <c:pt idx="6218">
                        <c:v>18</c:v>
                      </c:pt>
                      <c:pt idx="6219">
                        <c:v>19</c:v>
                      </c:pt>
                      <c:pt idx="6220">
                        <c:v>20</c:v>
                      </c:pt>
                      <c:pt idx="6221">
                        <c:v>21</c:v>
                      </c:pt>
                      <c:pt idx="6222">
                        <c:v>22</c:v>
                      </c:pt>
                      <c:pt idx="6223">
                        <c:v>23</c:v>
                      </c:pt>
                      <c:pt idx="6224">
                        <c:v>24</c:v>
                      </c:pt>
                      <c:pt idx="6225">
                        <c:v>0</c:v>
                      </c:pt>
                      <c:pt idx="6226">
                        <c:v>1</c:v>
                      </c:pt>
                      <c:pt idx="6227">
                        <c:v>2</c:v>
                      </c:pt>
                      <c:pt idx="6228">
                        <c:v>3</c:v>
                      </c:pt>
                      <c:pt idx="6229">
                        <c:v>4</c:v>
                      </c:pt>
                      <c:pt idx="6230">
                        <c:v>5</c:v>
                      </c:pt>
                      <c:pt idx="6231">
                        <c:v>6</c:v>
                      </c:pt>
                      <c:pt idx="6232">
                        <c:v>7</c:v>
                      </c:pt>
                      <c:pt idx="6233">
                        <c:v>8</c:v>
                      </c:pt>
                      <c:pt idx="6234">
                        <c:v>9</c:v>
                      </c:pt>
                      <c:pt idx="6235">
                        <c:v>10</c:v>
                      </c:pt>
                      <c:pt idx="6236">
                        <c:v>11</c:v>
                      </c:pt>
                      <c:pt idx="6237">
                        <c:v>12</c:v>
                      </c:pt>
                      <c:pt idx="6238">
                        <c:v>13</c:v>
                      </c:pt>
                      <c:pt idx="6239">
                        <c:v>14</c:v>
                      </c:pt>
                      <c:pt idx="6240">
                        <c:v>15</c:v>
                      </c:pt>
                      <c:pt idx="6241">
                        <c:v>16</c:v>
                      </c:pt>
                      <c:pt idx="6242">
                        <c:v>17</c:v>
                      </c:pt>
                      <c:pt idx="6243">
                        <c:v>18</c:v>
                      </c:pt>
                      <c:pt idx="6244">
                        <c:v>19</c:v>
                      </c:pt>
                      <c:pt idx="6245">
                        <c:v>20</c:v>
                      </c:pt>
                      <c:pt idx="6246">
                        <c:v>21</c:v>
                      </c:pt>
                      <c:pt idx="6247">
                        <c:v>22</c:v>
                      </c:pt>
                      <c:pt idx="6248">
                        <c:v>23</c:v>
                      </c:pt>
                      <c:pt idx="6249">
                        <c:v>24</c:v>
                      </c:pt>
                      <c:pt idx="6250">
                        <c:v>0</c:v>
                      </c:pt>
                      <c:pt idx="6251">
                        <c:v>1</c:v>
                      </c:pt>
                      <c:pt idx="6252">
                        <c:v>2</c:v>
                      </c:pt>
                      <c:pt idx="6253">
                        <c:v>3</c:v>
                      </c:pt>
                      <c:pt idx="6254">
                        <c:v>4</c:v>
                      </c:pt>
                      <c:pt idx="6255">
                        <c:v>5</c:v>
                      </c:pt>
                      <c:pt idx="6256">
                        <c:v>6</c:v>
                      </c:pt>
                      <c:pt idx="6257">
                        <c:v>7</c:v>
                      </c:pt>
                      <c:pt idx="6258">
                        <c:v>8</c:v>
                      </c:pt>
                      <c:pt idx="6259">
                        <c:v>9</c:v>
                      </c:pt>
                      <c:pt idx="6260">
                        <c:v>10</c:v>
                      </c:pt>
                      <c:pt idx="6261">
                        <c:v>11</c:v>
                      </c:pt>
                      <c:pt idx="6262">
                        <c:v>12</c:v>
                      </c:pt>
                      <c:pt idx="6263">
                        <c:v>13</c:v>
                      </c:pt>
                      <c:pt idx="6264">
                        <c:v>14</c:v>
                      </c:pt>
                      <c:pt idx="6265">
                        <c:v>15</c:v>
                      </c:pt>
                      <c:pt idx="6266">
                        <c:v>16</c:v>
                      </c:pt>
                      <c:pt idx="6267">
                        <c:v>17</c:v>
                      </c:pt>
                      <c:pt idx="6268">
                        <c:v>18</c:v>
                      </c:pt>
                      <c:pt idx="6269">
                        <c:v>19</c:v>
                      </c:pt>
                      <c:pt idx="6270">
                        <c:v>20</c:v>
                      </c:pt>
                      <c:pt idx="6271">
                        <c:v>21</c:v>
                      </c:pt>
                      <c:pt idx="6272">
                        <c:v>22</c:v>
                      </c:pt>
                      <c:pt idx="6273">
                        <c:v>23</c:v>
                      </c:pt>
                      <c:pt idx="6274">
                        <c:v>24</c:v>
                      </c:pt>
                      <c:pt idx="6275">
                        <c:v>0</c:v>
                      </c:pt>
                      <c:pt idx="6276">
                        <c:v>1</c:v>
                      </c:pt>
                      <c:pt idx="6277">
                        <c:v>2</c:v>
                      </c:pt>
                      <c:pt idx="6278">
                        <c:v>3</c:v>
                      </c:pt>
                      <c:pt idx="6279">
                        <c:v>4</c:v>
                      </c:pt>
                      <c:pt idx="6280">
                        <c:v>5</c:v>
                      </c:pt>
                      <c:pt idx="6281">
                        <c:v>6</c:v>
                      </c:pt>
                      <c:pt idx="6282">
                        <c:v>7</c:v>
                      </c:pt>
                      <c:pt idx="6283">
                        <c:v>8</c:v>
                      </c:pt>
                      <c:pt idx="6284">
                        <c:v>9</c:v>
                      </c:pt>
                      <c:pt idx="6285">
                        <c:v>10</c:v>
                      </c:pt>
                      <c:pt idx="6286">
                        <c:v>11</c:v>
                      </c:pt>
                      <c:pt idx="6287">
                        <c:v>12</c:v>
                      </c:pt>
                      <c:pt idx="6288">
                        <c:v>13</c:v>
                      </c:pt>
                      <c:pt idx="6289">
                        <c:v>14</c:v>
                      </c:pt>
                      <c:pt idx="6290">
                        <c:v>15</c:v>
                      </c:pt>
                      <c:pt idx="6291">
                        <c:v>16</c:v>
                      </c:pt>
                      <c:pt idx="6292">
                        <c:v>17</c:v>
                      </c:pt>
                      <c:pt idx="6293">
                        <c:v>18</c:v>
                      </c:pt>
                      <c:pt idx="6294">
                        <c:v>19</c:v>
                      </c:pt>
                      <c:pt idx="6295">
                        <c:v>20</c:v>
                      </c:pt>
                      <c:pt idx="6296">
                        <c:v>21</c:v>
                      </c:pt>
                      <c:pt idx="6297">
                        <c:v>22</c:v>
                      </c:pt>
                      <c:pt idx="6298">
                        <c:v>23</c:v>
                      </c:pt>
                      <c:pt idx="6299">
                        <c:v>24</c:v>
                      </c:pt>
                      <c:pt idx="6300">
                        <c:v>0</c:v>
                      </c:pt>
                      <c:pt idx="6301">
                        <c:v>1</c:v>
                      </c:pt>
                      <c:pt idx="6302">
                        <c:v>2</c:v>
                      </c:pt>
                      <c:pt idx="6303">
                        <c:v>3</c:v>
                      </c:pt>
                      <c:pt idx="6304">
                        <c:v>4</c:v>
                      </c:pt>
                      <c:pt idx="6305">
                        <c:v>5</c:v>
                      </c:pt>
                      <c:pt idx="6306">
                        <c:v>6</c:v>
                      </c:pt>
                      <c:pt idx="6307">
                        <c:v>7</c:v>
                      </c:pt>
                      <c:pt idx="6308">
                        <c:v>8</c:v>
                      </c:pt>
                      <c:pt idx="6309">
                        <c:v>9</c:v>
                      </c:pt>
                      <c:pt idx="6310">
                        <c:v>10</c:v>
                      </c:pt>
                      <c:pt idx="6311">
                        <c:v>11</c:v>
                      </c:pt>
                      <c:pt idx="6312">
                        <c:v>12</c:v>
                      </c:pt>
                      <c:pt idx="6313">
                        <c:v>13</c:v>
                      </c:pt>
                      <c:pt idx="6314">
                        <c:v>14</c:v>
                      </c:pt>
                      <c:pt idx="6315">
                        <c:v>15</c:v>
                      </c:pt>
                      <c:pt idx="6316">
                        <c:v>16</c:v>
                      </c:pt>
                      <c:pt idx="6317">
                        <c:v>17</c:v>
                      </c:pt>
                      <c:pt idx="6318">
                        <c:v>18</c:v>
                      </c:pt>
                      <c:pt idx="6319">
                        <c:v>19</c:v>
                      </c:pt>
                      <c:pt idx="6320">
                        <c:v>20</c:v>
                      </c:pt>
                      <c:pt idx="6321">
                        <c:v>21</c:v>
                      </c:pt>
                      <c:pt idx="6322">
                        <c:v>22</c:v>
                      </c:pt>
                      <c:pt idx="6323">
                        <c:v>23</c:v>
                      </c:pt>
                      <c:pt idx="6324">
                        <c:v>24</c:v>
                      </c:pt>
                      <c:pt idx="6325">
                        <c:v>0</c:v>
                      </c:pt>
                      <c:pt idx="6326">
                        <c:v>1</c:v>
                      </c:pt>
                      <c:pt idx="6327">
                        <c:v>2</c:v>
                      </c:pt>
                      <c:pt idx="6328">
                        <c:v>3</c:v>
                      </c:pt>
                      <c:pt idx="6329">
                        <c:v>4</c:v>
                      </c:pt>
                      <c:pt idx="6330">
                        <c:v>5</c:v>
                      </c:pt>
                      <c:pt idx="6331">
                        <c:v>6</c:v>
                      </c:pt>
                      <c:pt idx="6332">
                        <c:v>7</c:v>
                      </c:pt>
                      <c:pt idx="6333">
                        <c:v>8</c:v>
                      </c:pt>
                      <c:pt idx="6334">
                        <c:v>9</c:v>
                      </c:pt>
                      <c:pt idx="6335">
                        <c:v>10</c:v>
                      </c:pt>
                      <c:pt idx="6336">
                        <c:v>11</c:v>
                      </c:pt>
                      <c:pt idx="6337">
                        <c:v>12</c:v>
                      </c:pt>
                      <c:pt idx="6338">
                        <c:v>13</c:v>
                      </c:pt>
                      <c:pt idx="6339">
                        <c:v>14</c:v>
                      </c:pt>
                      <c:pt idx="6340">
                        <c:v>15</c:v>
                      </c:pt>
                      <c:pt idx="6341">
                        <c:v>16</c:v>
                      </c:pt>
                      <c:pt idx="6342">
                        <c:v>17</c:v>
                      </c:pt>
                      <c:pt idx="6343">
                        <c:v>18</c:v>
                      </c:pt>
                      <c:pt idx="6344">
                        <c:v>19</c:v>
                      </c:pt>
                      <c:pt idx="6345">
                        <c:v>20</c:v>
                      </c:pt>
                      <c:pt idx="6346">
                        <c:v>21</c:v>
                      </c:pt>
                      <c:pt idx="6347">
                        <c:v>22</c:v>
                      </c:pt>
                      <c:pt idx="6348">
                        <c:v>23</c:v>
                      </c:pt>
                      <c:pt idx="6349">
                        <c:v>24</c:v>
                      </c:pt>
                      <c:pt idx="6350">
                        <c:v>0</c:v>
                      </c:pt>
                      <c:pt idx="6351">
                        <c:v>1</c:v>
                      </c:pt>
                      <c:pt idx="6352">
                        <c:v>2</c:v>
                      </c:pt>
                      <c:pt idx="6353">
                        <c:v>3</c:v>
                      </c:pt>
                      <c:pt idx="6354">
                        <c:v>4</c:v>
                      </c:pt>
                      <c:pt idx="6355">
                        <c:v>5</c:v>
                      </c:pt>
                      <c:pt idx="6356">
                        <c:v>6</c:v>
                      </c:pt>
                      <c:pt idx="6357">
                        <c:v>7</c:v>
                      </c:pt>
                      <c:pt idx="6358">
                        <c:v>8</c:v>
                      </c:pt>
                      <c:pt idx="6359">
                        <c:v>9</c:v>
                      </c:pt>
                      <c:pt idx="6360">
                        <c:v>10</c:v>
                      </c:pt>
                      <c:pt idx="6361">
                        <c:v>11</c:v>
                      </c:pt>
                      <c:pt idx="6362">
                        <c:v>12</c:v>
                      </c:pt>
                      <c:pt idx="6363">
                        <c:v>13</c:v>
                      </c:pt>
                      <c:pt idx="6364">
                        <c:v>14</c:v>
                      </c:pt>
                      <c:pt idx="6365">
                        <c:v>15</c:v>
                      </c:pt>
                      <c:pt idx="6366">
                        <c:v>16</c:v>
                      </c:pt>
                      <c:pt idx="6367">
                        <c:v>17</c:v>
                      </c:pt>
                      <c:pt idx="6368">
                        <c:v>18</c:v>
                      </c:pt>
                      <c:pt idx="6369">
                        <c:v>19</c:v>
                      </c:pt>
                      <c:pt idx="6370">
                        <c:v>20</c:v>
                      </c:pt>
                      <c:pt idx="6371">
                        <c:v>21</c:v>
                      </c:pt>
                      <c:pt idx="6372">
                        <c:v>22</c:v>
                      </c:pt>
                      <c:pt idx="6373">
                        <c:v>23</c:v>
                      </c:pt>
                      <c:pt idx="6374">
                        <c:v>24</c:v>
                      </c:pt>
                      <c:pt idx="6375">
                        <c:v>0</c:v>
                      </c:pt>
                      <c:pt idx="6376">
                        <c:v>1</c:v>
                      </c:pt>
                      <c:pt idx="6377">
                        <c:v>2</c:v>
                      </c:pt>
                      <c:pt idx="6378">
                        <c:v>3</c:v>
                      </c:pt>
                      <c:pt idx="6379">
                        <c:v>4</c:v>
                      </c:pt>
                      <c:pt idx="6380">
                        <c:v>5</c:v>
                      </c:pt>
                      <c:pt idx="6381">
                        <c:v>6</c:v>
                      </c:pt>
                      <c:pt idx="6382">
                        <c:v>7</c:v>
                      </c:pt>
                      <c:pt idx="6383">
                        <c:v>8</c:v>
                      </c:pt>
                      <c:pt idx="6384">
                        <c:v>9</c:v>
                      </c:pt>
                      <c:pt idx="6385">
                        <c:v>10</c:v>
                      </c:pt>
                      <c:pt idx="6386">
                        <c:v>11</c:v>
                      </c:pt>
                      <c:pt idx="6387">
                        <c:v>12</c:v>
                      </c:pt>
                      <c:pt idx="6388">
                        <c:v>13</c:v>
                      </c:pt>
                      <c:pt idx="6389">
                        <c:v>14</c:v>
                      </c:pt>
                      <c:pt idx="6390">
                        <c:v>15</c:v>
                      </c:pt>
                      <c:pt idx="6391">
                        <c:v>16</c:v>
                      </c:pt>
                      <c:pt idx="6392">
                        <c:v>17</c:v>
                      </c:pt>
                      <c:pt idx="6393">
                        <c:v>18</c:v>
                      </c:pt>
                      <c:pt idx="6394">
                        <c:v>19</c:v>
                      </c:pt>
                      <c:pt idx="6395">
                        <c:v>20</c:v>
                      </c:pt>
                      <c:pt idx="6396">
                        <c:v>21</c:v>
                      </c:pt>
                      <c:pt idx="6397">
                        <c:v>22</c:v>
                      </c:pt>
                      <c:pt idx="6398">
                        <c:v>23</c:v>
                      </c:pt>
                      <c:pt idx="6399">
                        <c:v>24</c:v>
                      </c:pt>
                      <c:pt idx="6400">
                        <c:v>0</c:v>
                      </c:pt>
                      <c:pt idx="6401">
                        <c:v>1</c:v>
                      </c:pt>
                      <c:pt idx="6402">
                        <c:v>2</c:v>
                      </c:pt>
                      <c:pt idx="6403">
                        <c:v>3</c:v>
                      </c:pt>
                      <c:pt idx="6404">
                        <c:v>4</c:v>
                      </c:pt>
                      <c:pt idx="6405">
                        <c:v>5</c:v>
                      </c:pt>
                      <c:pt idx="6406">
                        <c:v>6</c:v>
                      </c:pt>
                      <c:pt idx="6407">
                        <c:v>7</c:v>
                      </c:pt>
                      <c:pt idx="6408">
                        <c:v>8</c:v>
                      </c:pt>
                      <c:pt idx="6409">
                        <c:v>9</c:v>
                      </c:pt>
                      <c:pt idx="6410">
                        <c:v>10</c:v>
                      </c:pt>
                      <c:pt idx="6411">
                        <c:v>11</c:v>
                      </c:pt>
                      <c:pt idx="6412">
                        <c:v>12</c:v>
                      </c:pt>
                      <c:pt idx="6413">
                        <c:v>13</c:v>
                      </c:pt>
                      <c:pt idx="6414">
                        <c:v>14</c:v>
                      </c:pt>
                      <c:pt idx="6415">
                        <c:v>15</c:v>
                      </c:pt>
                      <c:pt idx="6416">
                        <c:v>16</c:v>
                      </c:pt>
                      <c:pt idx="6417">
                        <c:v>17</c:v>
                      </c:pt>
                      <c:pt idx="6418">
                        <c:v>18</c:v>
                      </c:pt>
                      <c:pt idx="6419">
                        <c:v>19</c:v>
                      </c:pt>
                      <c:pt idx="6420">
                        <c:v>20</c:v>
                      </c:pt>
                      <c:pt idx="6421">
                        <c:v>21</c:v>
                      </c:pt>
                      <c:pt idx="6422">
                        <c:v>22</c:v>
                      </c:pt>
                      <c:pt idx="6423">
                        <c:v>23</c:v>
                      </c:pt>
                      <c:pt idx="6424">
                        <c:v>24</c:v>
                      </c:pt>
                      <c:pt idx="6425">
                        <c:v>0</c:v>
                      </c:pt>
                      <c:pt idx="6426">
                        <c:v>1</c:v>
                      </c:pt>
                      <c:pt idx="6427">
                        <c:v>2</c:v>
                      </c:pt>
                      <c:pt idx="6428">
                        <c:v>3</c:v>
                      </c:pt>
                      <c:pt idx="6429">
                        <c:v>4</c:v>
                      </c:pt>
                      <c:pt idx="6430">
                        <c:v>5</c:v>
                      </c:pt>
                      <c:pt idx="6431">
                        <c:v>6</c:v>
                      </c:pt>
                      <c:pt idx="6432">
                        <c:v>7</c:v>
                      </c:pt>
                      <c:pt idx="6433">
                        <c:v>8</c:v>
                      </c:pt>
                      <c:pt idx="6434">
                        <c:v>9</c:v>
                      </c:pt>
                      <c:pt idx="6435">
                        <c:v>10</c:v>
                      </c:pt>
                      <c:pt idx="6436">
                        <c:v>11</c:v>
                      </c:pt>
                      <c:pt idx="6437">
                        <c:v>12</c:v>
                      </c:pt>
                      <c:pt idx="6438">
                        <c:v>13</c:v>
                      </c:pt>
                      <c:pt idx="6439">
                        <c:v>14</c:v>
                      </c:pt>
                      <c:pt idx="6440">
                        <c:v>15</c:v>
                      </c:pt>
                      <c:pt idx="6441">
                        <c:v>16</c:v>
                      </c:pt>
                      <c:pt idx="6442">
                        <c:v>17</c:v>
                      </c:pt>
                      <c:pt idx="6443">
                        <c:v>18</c:v>
                      </c:pt>
                      <c:pt idx="6444">
                        <c:v>19</c:v>
                      </c:pt>
                      <c:pt idx="6445">
                        <c:v>20</c:v>
                      </c:pt>
                      <c:pt idx="6446">
                        <c:v>21</c:v>
                      </c:pt>
                      <c:pt idx="6447">
                        <c:v>22</c:v>
                      </c:pt>
                      <c:pt idx="6448">
                        <c:v>23</c:v>
                      </c:pt>
                      <c:pt idx="6449">
                        <c:v>24</c:v>
                      </c:pt>
                      <c:pt idx="6450">
                        <c:v>0</c:v>
                      </c:pt>
                      <c:pt idx="6451">
                        <c:v>1</c:v>
                      </c:pt>
                      <c:pt idx="6452">
                        <c:v>2</c:v>
                      </c:pt>
                      <c:pt idx="6453">
                        <c:v>3</c:v>
                      </c:pt>
                      <c:pt idx="6454">
                        <c:v>4</c:v>
                      </c:pt>
                      <c:pt idx="6455">
                        <c:v>5</c:v>
                      </c:pt>
                      <c:pt idx="6456">
                        <c:v>6</c:v>
                      </c:pt>
                      <c:pt idx="6457">
                        <c:v>7</c:v>
                      </c:pt>
                      <c:pt idx="6458">
                        <c:v>8</c:v>
                      </c:pt>
                      <c:pt idx="6459">
                        <c:v>9</c:v>
                      </c:pt>
                      <c:pt idx="6460">
                        <c:v>10</c:v>
                      </c:pt>
                      <c:pt idx="6461">
                        <c:v>11</c:v>
                      </c:pt>
                      <c:pt idx="6462">
                        <c:v>12</c:v>
                      </c:pt>
                      <c:pt idx="6463">
                        <c:v>13</c:v>
                      </c:pt>
                      <c:pt idx="6464">
                        <c:v>14</c:v>
                      </c:pt>
                      <c:pt idx="6465">
                        <c:v>15</c:v>
                      </c:pt>
                      <c:pt idx="6466">
                        <c:v>16</c:v>
                      </c:pt>
                      <c:pt idx="6467">
                        <c:v>17</c:v>
                      </c:pt>
                      <c:pt idx="6468">
                        <c:v>18</c:v>
                      </c:pt>
                      <c:pt idx="6469">
                        <c:v>19</c:v>
                      </c:pt>
                      <c:pt idx="6470">
                        <c:v>20</c:v>
                      </c:pt>
                      <c:pt idx="6471">
                        <c:v>21</c:v>
                      </c:pt>
                      <c:pt idx="6472">
                        <c:v>22</c:v>
                      </c:pt>
                      <c:pt idx="6473">
                        <c:v>23</c:v>
                      </c:pt>
                      <c:pt idx="6474">
                        <c:v>24</c:v>
                      </c:pt>
                      <c:pt idx="6475">
                        <c:v>0</c:v>
                      </c:pt>
                      <c:pt idx="6476">
                        <c:v>1</c:v>
                      </c:pt>
                      <c:pt idx="6477">
                        <c:v>2</c:v>
                      </c:pt>
                      <c:pt idx="6478">
                        <c:v>3</c:v>
                      </c:pt>
                      <c:pt idx="6479">
                        <c:v>4</c:v>
                      </c:pt>
                      <c:pt idx="6480">
                        <c:v>5</c:v>
                      </c:pt>
                      <c:pt idx="6481">
                        <c:v>6</c:v>
                      </c:pt>
                      <c:pt idx="6482">
                        <c:v>7</c:v>
                      </c:pt>
                      <c:pt idx="6483">
                        <c:v>8</c:v>
                      </c:pt>
                      <c:pt idx="6484">
                        <c:v>9</c:v>
                      </c:pt>
                      <c:pt idx="6485">
                        <c:v>10</c:v>
                      </c:pt>
                      <c:pt idx="6486">
                        <c:v>11</c:v>
                      </c:pt>
                      <c:pt idx="6487">
                        <c:v>12</c:v>
                      </c:pt>
                      <c:pt idx="6488">
                        <c:v>13</c:v>
                      </c:pt>
                      <c:pt idx="6489">
                        <c:v>14</c:v>
                      </c:pt>
                      <c:pt idx="6490">
                        <c:v>15</c:v>
                      </c:pt>
                      <c:pt idx="6491">
                        <c:v>16</c:v>
                      </c:pt>
                      <c:pt idx="6492">
                        <c:v>17</c:v>
                      </c:pt>
                      <c:pt idx="6493">
                        <c:v>18</c:v>
                      </c:pt>
                      <c:pt idx="6494">
                        <c:v>19</c:v>
                      </c:pt>
                      <c:pt idx="6495">
                        <c:v>20</c:v>
                      </c:pt>
                      <c:pt idx="6496">
                        <c:v>21</c:v>
                      </c:pt>
                      <c:pt idx="6497">
                        <c:v>22</c:v>
                      </c:pt>
                      <c:pt idx="6498">
                        <c:v>23</c:v>
                      </c:pt>
                      <c:pt idx="6499">
                        <c:v>24</c:v>
                      </c:pt>
                      <c:pt idx="6500">
                        <c:v>0</c:v>
                      </c:pt>
                      <c:pt idx="6501">
                        <c:v>1</c:v>
                      </c:pt>
                      <c:pt idx="6502">
                        <c:v>2</c:v>
                      </c:pt>
                      <c:pt idx="6503">
                        <c:v>3</c:v>
                      </c:pt>
                      <c:pt idx="6504">
                        <c:v>4</c:v>
                      </c:pt>
                      <c:pt idx="6505">
                        <c:v>5</c:v>
                      </c:pt>
                      <c:pt idx="6506">
                        <c:v>6</c:v>
                      </c:pt>
                      <c:pt idx="6507">
                        <c:v>7</c:v>
                      </c:pt>
                      <c:pt idx="6508">
                        <c:v>8</c:v>
                      </c:pt>
                      <c:pt idx="6509">
                        <c:v>9</c:v>
                      </c:pt>
                      <c:pt idx="6510">
                        <c:v>10</c:v>
                      </c:pt>
                      <c:pt idx="6511">
                        <c:v>11</c:v>
                      </c:pt>
                      <c:pt idx="6512">
                        <c:v>12</c:v>
                      </c:pt>
                      <c:pt idx="6513">
                        <c:v>13</c:v>
                      </c:pt>
                      <c:pt idx="6514">
                        <c:v>14</c:v>
                      </c:pt>
                      <c:pt idx="6515">
                        <c:v>15</c:v>
                      </c:pt>
                      <c:pt idx="6516">
                        <c:v>16</c:v>
                      </c:pt>
                      <c:pt idx="6517">
                        <c:v>17</c:v>
                      </c:pt>
                      <c:pt idx="6518">
                        <c:v>18</c:v>
                      </c:pt>
                      <c:pt idx="6519">
                        <c:v>19</c:v>
                      </c:pt>
                      <c:pt idx="6520">
                        <c:v>20</c:v>
                      </c:pt>
                      <c:pt idx="6521">
                        <c:v>21</c:v>
                      </c:pt>
                      <c:pt idx="6522">
                        <c:v>22</c:v>
                      </c:pt>
                      <c:pt idx="6523">
                        <c:v>23</c:v>
                      </c:pt>
                      <c:pt idx="6524">
                        <c:v>24</c:v>
                      </c:pt>
                      <c:pt idx="6525">
                        <c:v>0</c:v>
                      </c:pt>
                      <c:pt idx="6526">
                        <c:v>1</c:v>
                      </c:pt>
                      <c:pt idx="6527">
                        <c:v>2</c:v>
                      </c:pt>
                      <c:pt idx="6528">
                        <c:v>3</c:v>
                      </c:pt>
                      <c:pt idx="6529">
                        <c:v>4</c:v>
                      </c:pt>
                      <c:pt idx="6530">
                        <c:v>5</c:v>
                      </c:pt>
                      <c:pt idx="6531">
                        <c:v>6</c:v>
                      </c:pt>
                      <c:pt idx="6532">
                        <c:v>7</c:v>
                      </c:pt>
                      <c:pt idx="6533">
                        <c:v>8</c:v>
                      </c:pt>
                      <c:pt idx="6534">
                        <c:v>9</c:v>
                      </c:pt>
                      <c:pt idx="6535">
                        <c:v>10</c:v>
                      </c:pt>
                      <c:pt idx="6536">
                        <c:v>11</c:v>
                      </c:pt>
                      <c:pt idx="6537">
                        <c:v>12</c:v>
                      </c:pt>
                      <c:pt idx="6538">
                        <c:v>13</c:v>
                      </c:pt>
                      <c:pt idx="6539">
                        <c:v>14</c:v>
                      </c:pt>
                      <c:pt idx="6540">
                        <c:v>15</c:v>
                      </c:pt>
                      <c:pt idx="6541">
                        <c:v>16</c:v>
                      </c:pt>
                      <c:pt idx="6542">
                        <c:v>17</c:v>
                      </c:pt>
                      <c:pt idx="6543">
                        <c:v>18</c:v>
                      </c:pt>
                      <c:pt idx="6544">
                        <c:v>19</c:v>
                      </c:pt>
                      <c:pt idx="6545">
                        <c:v>20</c:v>
                      </c:pt>
                      <c:pt idx="6546">
                        <c:v>21</c:v>
                      </c:pt>
                      <c:pt idx="6547">
                        <c:v>22</c:v>
                      </c:pt>
                      <c:pt idx="6548">
                        <c:v>23</c:v>
                      </c:pt>
                      <c:pt idx="6549">
                        <c:v>24</c:v>
                      </c:pt>
                      <c:pt idx="6550">
                        <c:v>0</c:v>
                      </c:pt>
                      <c:pt idx="6551">
                        <c:v>1</c:v>
                      </c:pt>
                      <c:pt idx="6552">
                        <c:v>2</c:v>
                      </c:pt>
                      <c:pt idx="6553">
                        <c:v>3</c:v>
                      </c:pt>
                      <c:pt idx="6554">
                        <c:v>4</c:v>
                      </c:pt>
                      <c:pt idx="6555">
                        <c:v>5</c:v>
                      </c:pt>
                      <c:pt idx="6556">
                        <c:v>6</c:v>
                      </c:pt>
                      <c:pt idx="6557">
                        <c:v>7</c:v>
                      </c:pt>
                      <c:pt idx="6558">
                        <c:v>8</c:v>
                      </c:pt>
                      <c:pt idx="6559">
                        <c:v>9</c:v>
                      </c:pt>
                      <c:pt idx="6560">
                        <c:v>10</c:v>
                      </c:pt>
                      <c:pt idx="6561">
                        <c:v>11</c:v>
                      </c:pt>
                      <c:pt idx="6562">
                        <c:v>12</c:v>
                      </c:pt>
                      <c:pt idx="6563">
                        <c:v>13</c:v>
                      </c:pt>
                      <c:pt idx="6564">
                        <c:v>14</c:v>
                      </c:pt>
                      <c:pt idx="6565">
                        <c:v>15</c:v>
                      </c:pt>
                      <c:pt idx="6566">
                        <c:v>16</c:v>
                      </c:pt>
                      <c:pt idx="6567">
                        <c:v>17</c:v>
                      </c:pt>
                      <c:pt idx="6568">
                        <c:v>18</c:v>
                      </c:pt>
                      <c:pt idx="6569">
                        <c:v>19</c:v>
                      </c:pt>
                      <c:pt idx="6570">
                        <c:v>20</c:v>
                      </c:pt>
                      <c:pt idx="6571">
                        <c:v>21</c:v>
                      </c:pt>
                      <c:pt idx="6572">
                        <c:v>22</c:v>
                      </c:pt>
                      <c:pt idx="6573">
                        <c:v>23</c:v>
                      </c:pt>
                      <c:pt idx="6574">
                        <c:v>24</c:v>
                      </c:pt>
                      <c:pt idx="6575">
                        <c:v>0</c:v>
                      </c:pt>
                      <c:pt idx="6576">
                        <c:v>1</c:v>
                      </c:pt>
                      <c:pt idx="6577">
                        <c:v>2</c:v>
                      </c:pt>
                      <c:pt idx="6578">
                        <c:v>3</c:v>
                      </c:pt>
                      <c:pt idx="6579">
                        <c:v>4</c:v>
                      </c:pt>
                      <c:pt idx="6580">
                        <c:v>5</c:v>
                      </c:pt>
                      <c:pt idx="6581">
                        <c:v>6</c:v>
                      </c:pt>
                      <c:pt idx="6582">
                        <c:v>7</c:v>
                      </c:pt>
                      <c:pt idx="6583">
                        <c:v>8</c:v>
                      </c:pt>
                      <c:pt idx="6584">
                        <c:v>9</c:v>
                      </c:pt>
                      <c:pt idx="6585">
                        <c:v>10</c:v>
                      </c:pt>
                      <c:pt idx="6586">
                        <c:v>11</c:v>
                      </c:pt>
                      <c:pt idx="6587">
                        <c:v>12</c:v>
                      </c:pt>
                      <c:pt idx="6588">
                        <c:v>13</c:v>
                      </c:pt>
                      <c:pt idx="6589">
                        <c:v>14</c:v>
                      </c:pt>
                      <c:pt idx="6590">
                        <c:v>15</c:v>
                      </c:pt>
                      <c:pt idx="6591">
                        <c:v>16</c:v>
                      </c:pt>
                      <c:pt idx="6592">
                        <c:v>17</c:v>
                      </c:pt>
                      <c:pt idx="6593">
                        <c:v>18</c:v>
                      </c:pt>
                      <c:pt idx="6594">
                        <c:v>19</c:v>
                      </c:pt>
                      <c:pt idx="6595">
                        <c:v>20</c:v>
                      </c:pt>
                      <c:pt idx="6596">
                        <c:v>21</c:v>
                      </c:pt>
                      <c:pt idx="6597">
                        <c:v>22</c:v>
                      </c:pt>
                      <c:pt idx="6598">
                        <c:v>23</c:v>
                      </c:pt>
                      <c:pt idx="6599">
                        <c:v>24</c:v>
                      </c:pt>
                      <c:pt idx="6600">
                        <c:v>0</c:v>
                      </c:pt>
                      <c:pt idx="6601">
                        <c:v>1</c:v>
                      </c:pt>
                      <c:pt idx="6602">
                        <c:v>2</c:v>
                      </c:pt>
                      <c:pt idx="6603">
                        <c:v>3</c:v>
                      </c:pt>
                      <c:pt idx="6604">
                        <c:v>4</c:v>
                      </c:pt>
                      <c:pt idx="6605">
                        <c:v>5</c:v>
                      </c:pt>
                      <c:pt idx="6606">
                        <c:v>6</c:v>
                      </c:pt>
                      <c:pt idx="6607">
                        <c:v>7</c:v>
                      </c:pt>
                      <c:pt idx="6608">
                        <c:v>8</c:v>
                      </c:pt>
                      <c:pt idx="6609">
                        <c:v>9</c:v>
                      </c:pt>
                      <c:pt idx="6610">
                        <c:v>10</c:v>
                      </c:pt>
                      <c:pt idx="6611">
                        <c:v>11</c:v>
                      </c:pt>
                      <c:pt idx="6612">
                        <c:v>12</c:v>
                      </c:pt>
                      <c:pt idx="6613">
                        <c:v>13</c:v>
                      </c:pt>
                      <c:pt idx="6614">
                        <c:v>14</c:v>
                      </c:pt>
                      <c:pt idx="6615">
                        <c:v>15</c:v>
                      </c:pt>
                      <c:pt idx="6616">
                        <c:v>16</c:v>
                      </c:pt>
                      <c:pt idx="6617">
                        <c:v>17</c:v>
                      </c:pt>
                      <c:pt idx="6618">
                        <c:v>18</c:v>
                      </c:pt>
                      <c:pt idx="6619">
                        <c:v>19</c:v>
                      </c:pt>
                      <c:pt idx="6620">
                        <c:v>20</c:v>
                      </c:pt>
                      <c:pt idx="6621">
                        <c:v>21</c:v>
                      </c:pt>
                      <c:pt idx="6622">
                        <c:v>22</c:v>
                      </c:pt>
                      <c:pt idx="6623">
                        <c:v>23</c:v>
                      </c:pt>
                      <c:pt idx="6624">
                        <c:v>24</c:v>
                      </c:pt>
                      <c:pt idx="6625">
                        <c:v>0</c:v>
                      </c:pt>
                      <c:pt idx="6626">
                        <c:v>1</c:v>
                      </c:pt>
                      <c:pt idx="6627">
                        <c:v>2</c:v>
                      </c:pt>
                      <c:pt idx="6628">
                        <c:v>3</c:v>
                      </c:pt>
                      <c:pt idx="6629">
                        <c:v>4</c:v>
                      </c:pt>
                      <c:pt idx="6630">
                        <c:v>5</c:v>
                      </c:pt>
                      <c:pt idx="6631">
                        <c:v>6</c:v>
                      </c:pt>
                      <c:pt idx="6632">
                        <c:v>7</c:v>
                      </c:pt>
                      <c:pt idx="6633">
                        <c:v>8</c:v>
                      </c:pt>
                      <c:pt idx="6634">
                        <c:v>9</c:v>
                      </c:pt>
                      <c:pt idx="6635">
                        <c:v>10</c:v>
                      </c:pt>
                      <c:pt idx="6636">
                        <c:v>11</c:v>
                      </c:pt>
                      <c:pt idx="6637">
                        <c:v>12</c:v>
                      </c:pt>
                      <c:pt idx="6638">
                        <c:v>13</c:v>
                      </c:pt>
                      <c:pt idx="6639">
                        <c:v>14</c:v>
                      </c:pt>
                      <c:pt idx="6640">
                        <c:v>15</c:v>
                      </c:pt>
                      <c:pt idx="6641">
                        <c:v>16</c:v>
                      </c:pt>
                      <c:pt idx="6642">
                        <c:v>17</c:v>
                      </c:pt>
                      <c:pt idx="6643">
                        <c:v>18</c:v>
                      </c:pt>
                      <c:pt idx="6644">
                        <c:v>19</c:v>
                      </c:pt>
                      <c:pt idx="6645">
                        <c:v>20</c:v>
                      </c:pt>
                      <c:pt idx="6646">
                        <c:v>21</c:v>
                      </c:pt>
                      <c:pt idx="6647">
                        <c:v>22</c:v>
                      </c:pt>
                      <c:pt idx="6648">
                        <c:v>23</c:v>
                      </c:pt>
                      <c:pt idx="6649">
                        <c:v>24</c:v>
                      </c:pt>
                      <c:pt idx="6650">
                        <c:v>0</c:v>
                      </c:pt>
                      <c:pt idx="6651">
                        <c:v>1</c:v>
                      </c:pt>
                      <c:pt idx="6652">
                        <c:v>2</c:v>
                      </c:pt>
                      <c:pt idx="6653">
                        <c:v>3</c:v>
                      </c:pt>
                      <c:pt idx="6654">
                        <c:v>4</c:v>
                      </c:pt>
                      <c:pt idx="6655">
                        <c:v>5</c:v>
                      </c:pt>
                      <c:pt idx="6656">
                        <c:v>6</c:v>
                      </c:pt>
                      <c:pt idx="6657">
                        <c:v>7</c:v>
                      </c:pt>
                      <c:pt idx="6658">
                        <c:v>8</c:v>
                      </c:pt>
                      <c:pt idx="6659">
                        <c:v>9</c:v>
                      </c:pt>
                      <c:pt idx="6660">
                        <c:v>10</c:v>
                      </c:pt>
                      <c:pt idx="6661">
                        <c:v>11</c:v>
                      </c:pt>
                      <c:pt idx="6662">
                        <c:v>12</c:v>
                      </c:pt>
                      <c:pt idx="6663">
                        <c:v>13</c:v>
                      </c:pt>
                      <c:pt idx="6664">
                        <c:v>14</c:v>
                      </c:pt>
                      <c:pt idx="6665">
                        <c:v>15</c:v>
                      </c:pt>
                      <c:pt idx="6666">
                        <c:v>16</c:v>
                      </c:pt>
                      <c:pt idx="6667">
                        <c:v>17</c:v>
                      </c:pt>
                      <c:pt idx="6668">
                        <c:v>18</c:v>
                      </c:pt>
                      <c:pt idx="6669">
                        <c:v>19</c:v>
                      </c:pt>
                      <c:pt idx="6670">
                        <c:v>20</c:v>
                      </c:pt>
                      <c:pt idx="6671">
                        <c:v>21</c:v>
                      </c:pt>
                      <c:pt idx="6672">
                        <c:v>22</c:v>
                      </c:pt>
                      <c:pt idx="6673">
                        <c:v>23</c:v>
                      </c:pt>
                      <c:pt idx="6674">
                        <c:v>24</c:v>
                      </c:pt>
                      <c:pt idx="6675">
                        <c:v>0</c:v>
                      </c:pt>
                      <c:pt idx="6676">
                        <c:v>1</c:v>
                      </c:pt>
                      <c:pt idx="6677">
                        <c:v>2</c:v>
                      </c:pt>
                      <c:pt idx="6678">
                        <c:v>3</c:v>
                      </c:pt>
                      <c:pt idx="6679">
                        <c:v>4</c:v>
                      </c:pt>
                      <c:pt idx="6680">
                        <c:v>5</c:v>
                      </c:pt>
                      <c:pt idx="6681">
                        <c:v>6</c:v>
                      </c:pt>
                      <c:pt idx="6682">
                        <c:v>7</c:v>
                      </c:pt>
                      <c:pt idx="6683">
                        <c:v>8</c:v>
                      </c:pt>
                      <c:pt idx="6684">
                        <c:v>9</c:v>
                      </c:pt>
                      <c:pt idx="6685">
                        <c:v>10</c:v>
                      </c:pt>
                      <c:pt idx="6686">
                        <c:v>11</c:v>
                      </c:pt>
                      <c:pt idx="6687">
                        <c:v>12</c:v>
                      </c:pt>
                      <c:pt idx="6688">
                        <c:v>13</c:v>
                      </c:pt>
                      <c:pt idx="6689">
                        <c:v>14</c:v>
                      </c:pt>
                      <c:pt idx="6690">
                        <c:v>15</c:v>
                      </c:pt>
                      <c:pt idx="6691">
                        <c:v>16</c:v>
                      </c:pt>
                      <c:pt idx="6692">
                        <c:v>17</c:v>
                      </c:pt>
                      <c:pt idx="6693">
                        <c:v>18</c:v>
                      </c:pt>
                      <c:pt idx="6694">
                        <c:v>19</c:v>
                      </c:pt>
                      <c:pt idx="6695">
                        <c:v>20</c:v>
                      </c:pt>
                      <c:pt idx="6696">
                        <c:v>21</c:v>
                      </c:pt>
                      <c:pt idx="6697">
                        <c:v>22</c:v>
                      </c:pt>
                      <c:pt idx="6698">
                        <c:v>23</c:v>
                      </c:pt>
                      <c:pt idx="6699">
                        <c:v>24</c:v>
                      </c:pt>
                      <c:pt idx="6700">
                        <c:v>0</c:v>
                      </c:pt>
                      <c:pt idx="6701">
                        <c:v>1</c:v>
                      </c:pt>
                      <c:pt idx="6702">
                        <c:v>2</c:v>
                      </c:pt>
                      <c:pt idx="6703">
                        <c:v>3</c:v>
                      </c:pt>
                      <c:pt idx="6704">
                        <c:v>4</c:v>
                      </c:pt>
                      <c:pt idx="6705">
                        <c:v>5</c:v>
                      </c:pt>
                      <c:pt idx="6706">
                        <c:v>6</c:v>
                      </c:pt>
                      <c:pt idx="6707">
                        <c:v>7</c:v>
                      </c:pt>
                      <c:pt idx="6708">
                        <c:v>8</c:v>
                      </c:pt>
                      <c:pt idx="6709">
                        <c:v>9</c:v>
                      </c:pt>
                      <c:pt idx="6710">
                        <c:v>10</c:v>
                      </c:pt>
                      <c:pt idx="6711">
                        <c:v>11</c:v>
                      </c:pt>
                      <c:pt idx="6712">
                        <c:v>12</c:v>
                      </c:pt>
                      <c:pt idx="6713">
                        <c:v>13</c:v>
                      </c:pt>
                      <c:pt idx="6714">
                        <c:v>14</c:v>
                      </c:pt>
                      <c:pt idx="6715">
                        <c:v>15</c:v>
                      </c:pt>
                      <c:pt idx="6716">
                        <c:v>16</c:v>
                      </c:pt>
                      <c:pt idx="6717">
                        <c:v>17</c:v>
                      </c:pt>
                      <c:pt idx="6718">
                        <c:v>18</c:v>
                      </c:pt>
                      <c:pt idx="6719">
                        <c:v>19</c:v>
                      </c:pt>
                      <c:pt idx="6720">
                        <c:v>20</c:v>
                      </c:pt>
                      <c:pt idx="6721">
                        <c:v>21</c:v>
                      </c:pt>
                      <c:pt idx="6722">
                        <c:v>22</c:v>
                      </c:pt>
                      <c:pt idx="6723">
                        <c:v>23</c:v>
                      </c:pt>
                      <c:pt idx="6724">
                        <c:v>24</c:v>
                      </c:pt>
                      <c:pt idx="6725">
                        <c:v>0</c:v>
                      </c:pt>
                      <c:pt idx="6726">
                        <c:v>1</c:v>
                      </c:pt>
                      <c:pt idx="6727">
                        <c:v>2</c:v>
                      </c:pt>
                      <c:pt idx="6728">
                        <c:v>3</c:v>
                      </c:pt>
                      <c:pt idx="6729">
                        <c:v>4</c:v>
                      </c:pt>
                      <c:pt idx="6730">
                        <c:v>5</c:v>
                      </c:pt>
                      <c:pt idx="6731">
                        <c:v>6</c:v>
                      </c:pt>
                      <c:pt idx="6732">
                        <c:v>7</c:v>
                      </c:pt>
                      <c:pt idx="6733">
                        <c:v>8</c:v>
                      </c:pt>
                      <c:pt idx="6734">
                        <c:v>9</c:v>
                      </c:pt>
                      <c:pt idx="6735">
                        <c:v>10</c:v>
                      </c:pt>
                      <c:pt idx="6736">
                        <c:v>11</c:v>
                      </c:pt>
                      <c:pt idx="6737">
                        <c:v>12</c:v>
                      </c:pt>
                      <c:pt idx="6738">
                        <c:v>13</c:v>
                      </c:pt>
                      <c:pt idx="6739">
                        <c:v>14</c:v>
                      </c:pt>
                      <c:pt idx="6740">
                        <c:v>15</c:v>
                      </c:pt>
                      <c:pt idx="6741">
                        <c:v>16</c:v>
                      </c:pt>
                      <c:pt idx="6742">
                        <c:v>17</c:v>
                      </c:pt>
                      <c:pt idx="6743">
                        <c:v>18</c:v>
                      </c:pt>
                      <c:pt idx="6744">
                        <c:v>19</c:v>
                      </c:pt>
                      <c:pt idx="6745">
                        <c:v>20</c:v>
                      </c:pt>
                      <c:pt idx="6746">
                        <c:v>21</c:v>
                      </c:pt>
                      <c:pt idx="6747">
                        <c:v>22</c:v>
                      </c:pt>
                      <c:pt idx="6748">
                        <c:v>23</c:v>
                      </c:pt>
                      <c:pt idx="6749">
                        <c:v>24</c:v>
                      </c:pt>
                      <c:pt idx="6750">
                        <c:v>0</c:v>
                      </c:pt>
                      <c:pt idx="6751">
                        <c:v>1</c:v>
                      </c:pt>
                      <c:pt idx="6752">
                        <c:v>2</c:v>
                      </c:pt>
                      <c:pt idx="6753">
                        <c:v>3</c:v>
                      </c:pt>
                      <c:pt idx="6754">
                        <c:v>4</c:v>
                      </c:pt>
                      <c:pt idx="6755">
                        <c:v>5</c:v>
                      </c:pt>
                      <c:pt idx="6756">
                        <c:v>6</c:v>
                      </c:pt>
                      <c:pt idx="6757">
                        <c:v>7</c:v>
                      </c:pt>
                      <c:pt idx="6758">
                        <c:v>8</c:v>
                      </c:pt>
                      <c:pt idx="6759">
                        <c:v>9</c:v>
                      </c:pt>
                      <c:pt idx="6760">
                        <c:v>10</c:v>
                      </c:pt>
                      <c:pt idx="6761">
                        <c:v>11</c:v>
                      </c:pt>
                      <c:pt idx="6762">
                        <c:v>12</c:v>
                      </c:pt>
                      <c:pt idx="6763">
                        <c:v>13</c:v>
                      </c:pt>
                      <c:pt idx="6764">
                        <c:v>14</c:v>
                      </c:pt>
                      <c:pt idx="6765">
                        <c:v>15</c:v>
                      </c:pt>
                      <c:pt idx="6766">
                        <c:v>16</c:v>
                      </c:pt>
                      <c:pt idx="6767">
                        <c:v>17</c:v>
                      </c:pt>
                      <c:pt idx="6768">
                        <c:v>18</c:v>
                      </c:pt>
                      <c:pt idx="6769">
                        <c:v>19</c:v>
                      </c:pt>
                      <c:pt idx="6770">
                        <c:v>20</c:v>
                      </c:pt>
                      <c:pt idx="6771">
                        <c:v>21</c:v>
                      </c:pt>
                      <c:pt idx="6772">
                        <c:v>22</c:v>
                      </c:pt>
                      <c:pt idx="6773">
                        <c:v>23</c:v>
                      </c:pt>
                      <c:pt idx="6774">
                        <c:v>24</c:v>
                      </c:pt>
                      <c:pt idx="6775">
                        <c:v>0</c:v>
                      </c:pt>
                      <c:pt idx="6776">
                        <c:v>1</c:v>
                      </c:pt>
                      <c:pt idx="6777">
                        <c:v>2</c:v>
                      </c:pt>
                      <c:pt idx="6778">
                        <c:v>3</c:v>
                      </c:pt>
                      <c:pt idx="6779">
                        <c:v>4</c:v>
                      </c:pt>
                      <c:pt idx="6780">
                        <c:v>5</c:v>
                      </c:pt>
                      <c:pt idx="6781">
                        <c:v>6</c:v>
                      </c:pt>
                      <c:pt idx="6782">
                        <c:v>7</c:v>
                      </c:pt>
                      <c:pt idx="6783">
                        <c:v>8</c:v>
                      </c:pt>
                      <c:pt idx="6784">
                        <c:v>9</c:v>
                      </c:pt>
                      <c:pt idx="6785">
                        <c:v>10</c:v>
                      </c:pt>
                      <c:pt idx="6786">
                        <c:v>11</c:v>
                      </c:pt>
                      <c:pt idx="6787">
                        <c:v>12</c:v>
                      </c:pt>
                      <c:pt idx="6788">
                        <c:v>13</c:v>
                      </c:pt>
                      <c:pt idx="6789">
                        <c:v>14</c:v>
                      </c:pt>
                      <c:pt idx="6790">
                        <c:v>15</c:v>
                      </c:pt>
                      <c:pt idx="6791">
                        <c:v>16</c:v>
                      </c:pt>
                      <c:pt idx="6792">
                        <c:v>17</c:v>
                      </c:pt>
                      <c:pt idx="6793">
                        <c:v>18</c:v>
                      </c:pt>
                      <c:pt idx="6794">
                        <c:v>19</c:v>
                      </c:pt>
                      <c:pt idx="6795">
                        <c:v>20</c:v>
                      </c:pt>
                      <c:pt idx="6796">
                        <c:v>21</c:v>
                      </c:pt>
                      <c:pt idx="6797">
                        <c:v>22</c:v>
                      </c:pt>
                      <c:pt idx="6798">
                        <c:v>23</c:v>
                      </c:pt>
                      <c:pt idx="6799">
                        <c:v>24</c:v>
                      </c:pt>
                      <c:pt idx="6800">
                        <c:v>0</c:v>
                      </c:pt>
                      <c:pt idx="6801">
                        <c:v>1</c:v>
                      </c:pt>
                      <c:pt idx="6802">
                        <c:v>2</c:v>
                      </c:pt>
                      <c:pt idx="6803">
                        <c:v>3</c:v>
                      </c:pt>
                      <c:pt idx="6804">
                        <c:v>4</c:v>
                      </c:pt>
                      <c:pt idx="6805">
                        <c:v>5</c:v>
                      </c:pt>
                      <c:pt idx="6806">
                        <c:v>6</c:v>
                      </c:pt>
                      <c:pt idx="6807">
                        <c:v>7</c:v>
                      </c:pt>
                      <c:pt idx="6808">
                        <c:v>8</c:v>
                      </c:pt>
                      <c:pt idx="6809">
                        <c:v>9</c:v>
                      </c:pt>
                      <c:pt idx="6810">
                        <c:v>10</c:v>
                      </c:pt>
                      <c:pt idx="6811">
                        <c:v>11</c:v>
                      </c:pt>
                      <c:pt idx="6812">
                        <c:v>12</c:v>
                      </c:pt>
                      <c:pt idx="6813">
                        <c:v>13</c:v>
                      </c:pt>
                      <c:pt idx="6814">
                        <c:v>14</c:v>
                      </c:pt>
                      <c:pt idx="6815">
                        <c:v>15</c:v>
                      </c:pt>
                      <c:pt idx="6816">
                        <c:v>16</c:v>
                      </c:pt>
                      <c:pt idx="6817">
                        <c:v>17</c:v>
                      </c:pt>
                      <c:pt idx="6818">
                        <c:v>18</c:v>
                      </c:pt>
                      <c:pt idx="6819">
                        <c:v>19</c:v>
                      </c:pt>
                      <c:pt idx="6820">
                        <c:v>20</c:v>
                      </c:pt>
                      <c:pt idx="6821">
                        <c:v>21</c:v>
                      </c:pt>
                      <c:pt idx="6822">
                        <c:v>22</c:v>
                      </c:pt>
                      <c:pt idx="6823">
                        <c:v>23</c:v>
                      </c:pt>
                      <c:pt idx="6824">
                        <c:v>24</c:v>
                      </c:pt>
                      <c:pt idx="6825">
                        <c:v>0</c:v>
                      </c:pt>
                      <c:pt idx="6826">
                        <c:v>1</c:v>
                      </c:pt>
                      <c:pt idx="6827">
                        <c:v>2</c:v>
                      </c:pt>
                      <c:pt idx="6828">
                        <c:v>3</c:v>
                      </c:pt>
                      <c:pt idx="6829">
                        <c:v>4</c:v>
                      </c:pt>
                      <c:pt idx="6830">
                        <c:v>5</c:v>
                      </c:pt>
                      <c:pt idx="6831">
                        <c:v>6</c:v>
                      </c:pt>
                      <c:pt idx="6832">
                        <c:v>7</c:v>
                      </c:pt>
                      <c:pt idx="6833">
                        <c:v>8</c:v>
                      </c:pt>
                      <c:pt idx="6834">
                        <c:v>9</c:v>
                      </c:pt>
                      <c:pt idx="6835">
                        <c:v>10</c:v>
                      </c:pt>
                      <c:pt idx="6836">
                        <c:v>11</c:v>
                      </c:pt>
                      <c:pt idx="6837">
                        <c:v>12</c:v>
                      </c:pt>
                      <c:pt idx="6838">
                        <c:v>13</c:v>
                      </c:pt>
                      <c:pt idx="6839">
                        <c:v>14</c:v>
                      </c:pt>
                      <c:pt idx="6840">
                        <c:v>15</c:v>
                      </c:pt>
                      <c:pt idx="6841">
                        <c:v>16</c:v>
                      </c:pt>
                      <c:pt idx="6842">
                        <c:v>17</c:v>
                      </c:pt>
                      <c:pt idx="6843">
                        <c:v>18</c:v>
                      </c:pt>
                      <c:pt idx="6844">
                        <c:v>19</c:v>
                      </c:pt>
                      <c:pt idx="6845">
                        <c:v>20</c:v>
                      </c:pt>
                      <c:pt idx="6846">
                        <c:v>21</c:v>
                      </c:pt>
                      <c:pt idx="6847">
                        <c:v>22</c:v>
                      </c:pt>
                      <c:pt idx="6848">
                        <c:v>23</c:v>
                      </c:pt>
                      <c:pt idx="6849">
                        <c:v>24</c:v>
                      </c:pt>
                      <c:pt idx="6850">
                        <c:v>0</c:v>
                      </c:pt>
                      <c:pt idx="6851">
                        <c:v>1</c:v>
                      </c:pt>
                      <c:pt idx="6852">
                        <c:v>2</c:v>
                      </c:pt>
                      <c:pt idx="6853">
                        <c:v>3</c:v>
                      </c:pt>
                      <c:pt idx="6854">
                        <c:v>4</c:v>
                      </c:pt>
                      <c:pt idx="6855">
                        <c:v>5</c:v>
                      </c:pt>
                      <c:pt idx="6856">
                        <c:v>6</c:v>
                      </c:pt>
                      <c:pt idx="6857">
                        <c:v>7</c:v>
                      </c:pt>
                      <c:pt idx="6858">
                        <c:v>8</c:v>
                      </c:pt>
                      <c:pt idx="6859">
                        <c:v>9</c:v>
                      </c:pt>
                      <c:pt idx="6860">
                        <c:v>10</c:v>
                      </c:pt>
                      <c:pt idx="6861">
                        <c:v>11</c:v>
                      </c:pt>
                      <c:pt idx="6862">
                        <c:v>12</c:v>
                      </c:pt>
                      <c:pt idx="6863">
                        <c:v>13</c:v>
                      </c:pt>
                      <c:pt idx="6864">
                        <c:v>14</c:v>
                      </c:pt>
                      <c:pt idx="6865">
                        <c:v>15</c:v>
                      </c:pt>
                      <c:pt idx="6866">
                        <c:v>16</c:v>
                      </c:pt>
                      <c:pt idx="6867">
                        <c:v>17</c:v>
                      </c:pt>
                      <c:pt idx="6868">
                        <c:v>18</c:v>
                      </c:pt>
                      <c:pt idx="6869">
                        <c:v>19</c:v>
                      </c:pt>
                      <c:pt idx="6870">
                        <c:v>20</c:v>
                      </c:pt>
                      <c:pt idx="6871">
                        <c:v>21</c:v>
                      </c:pt>
                      <c:pt idx="6872">
                        <c:v>22</c:v>
                      </c:pt>
                      <c:pt idx="6873">
                        <c:v>23</c:v>
                      </c:pt>
                      <c:pt idx="6874">
                        <c:v>24</c:v>
                      </c:pt>
                      <c:pt idx="6875">
                        <c:v>0</c:v>
                      </c:pt>
                      <c:pt idx="6876">
                        <c:v>1</c:v>
                      </c:pt>
                      <c:pt idx="6877">
                        <c:v>2</c:v>
                      </c:pt>
                      <c:pt idx="6878">
                        <c:v>3</c:v>
                      </c:pt>
                      <c:pt idx="6879">
                        <c:v>4</c:v>
                      </c:pt>
                      <c:pt idx="6880">
                        <c:v>5</c:v>
                      </c:pt>
                      <c:pt idx="6881">
                        <c:v>6</c:v>
                      </c:pt>
                      <c:pt idx="6882">
                        <c:v>7</c:v>
                      </c:pt>
                      <c:pt idx="6883">
                        <c:v>8</c:v>
                      </c:pt>
                      <c:pt idx="6884">
                        <c:v>9</c:v>
                      </c:pt>
                      <c:pt idx="6885">
                        <c:v>10</c:v>
                      </c:pt>
                      <c:pt idx="6886">
                        <c:v>11</c:v>
                      </c:pt>
                      <c:pt idx="6887">
                        <c:v>12</c:v>
                      </c:pt>
                      <c:pt idx="6888">
                        <c:v>13</c:v>
                      </c:pt>
                      <c:pt idx="6889">
                        <c:v>14</c:v>
                      </c:pt>
                      <c:pt idx="6890">
                        <c:v>15</c:v>
                      </c:pt>
                      <c:pt idx="6891">
                        <c:v>16</c:v>
                      </c:pt>
                      <c:pt idx="6892">
                        <c:v>17</c:v>
                      </c:pt>
                      <c:pt idx="6893">
                        <c:v>18</c:v>
                      </c:pt>
                      <c:pt idx="6894">
                        <c:v>19</c:v>
                      </c:pt>
                      <c:pt idx="6895">
                        <c:v>20</c:v>
                      </c:pt>
                      <c:pt idx="6896">
                        <c:v>21</c:v>
                      </c:pt>
                      <c:pt idx="6897">
                        <c:v>22</c:v>
                      </c:pt>
                      <c:pt idx="6898">
                        <c:v>23</c:v>
                      </c:pt>
                      <c:pt idx="6899">
                        <c:v>24</c:v>
                      </c:pt>
                      <c:pt idx="6900">
                        <c:v>0</c:v>
                      </c:pt>
                      <c:pt idx="6901">
                        <c:v>1</c:v>
                      </c:pt>
                      <c:pt idx="6902">
                        <c:v>2</c:v>
                      </c:pt>
                      <c:pt idx="6903">
                        <c:v>3</c:v>
                      </c:pt>
                      <c:pt idx="6904">
                        <c:v>4</c:v>
                      </c:pt>
                      <c:pt idx="6905">
                        <c:v>5</c:v>
                      </c:pt>
                      <c:pt idx="6906">
                        <c:v>6</c:v>
                      </c:pt>
                      <c:pt idx="6907">
                        <c:v>7</c:v>
                      </c:pt>
                      <c:pt idx="6908">
                        <c:v>8</c:v>
                      </c:pt>
                      <c:pt idx="6909">
                        <c:v>9</c:v>
                      </c:pt>
                      <c:pt idx="6910">
                        <c:v>10</c:v>
                      </c:pt>
                      <c:pt idx="6911">
                        <c:v>11</c:v>
                      </c:pt>
                      <c:pt idx="6912">
                        <c:v>12</c:v>
                      </c:pt>
                      <c:pt idx="6913">
                        <c:v>13</c:v>
                      </c:pt>
                      <c:pt idx="6914">
                        <c:v>14</c:v>
                      </c:pt>
                      <c:pt idx="6915">
                        <c:v>15</c:v>
                      </c:pt>
                      <c:pt idx="6916">
                        <c:v>16</c:v>
                      </c:pt>
                      <c:pt idx="6917">
                        <c:v>17</c:v>
                      </c:pt>
                      <c:pt idx="6918">
                        <c:v>18</c:v>
                      </c:pt>
                      <c:pt idx="6919">
                        <c:v>19</c:v>
                      </c:pt>
                      <c:pt idx="6920">
                        <c:v>20</c:v>
                      </c:pt>
                      <c:pt idx="6921">
                        <c:v>21</c:v>
                      </c:pt>
                      <c:pt idx="6922">
                        <c:v>22</c:v>
                      </c:pt>
                      <c:pt idx="6923">
                        <c:v>23</c:v>
                      </c:pt>
                      <c:pt idx="6924">
                        <c:v>24</c:v>
                      </c:pt>
                      <c:pt idx="6925">
                        <c:v>0</c:v>
                      </c:pt>
                      <c:pt idx="6926">
                        <c:v>1</c:v>
                      </c:pt>
                      <c:pt idx="6927">
                        <c:v>2</c:v>
                      </c:pt>
                      <c:pt idx="6928">
                        <c:v>3</c:v>
                      </c:pt>
                      <c:pt idx="6929">
                        <c:v>4</c:v>
                      </c:pt>
                      <c:pt idx="6930">
                        <c:v>5</c:v>
                      </c:pt>
                      <c:pt idx="6931">
                        <c:v>6</c:v>
                      </c:pt>
                      <c:pt idx="6932">
                        <c:v>7</c:v>
                      </c:pt>
                      <c:pt idx="6933">
                        <c:v>8</c:v>
                      </c:pt>
                      <c:pt idx="6934">
                        <c:v>9</c:v>
                      </c:pt>
                      <c:pt idx="6935">
                        <c:v>10</c:v>
                      </c:pt>
                      <c:pt idx="6936">
                        <c:v>11</c:v>
                      </c:pt>
                      <c:pt idx="6937">
                        <c:v>12</c:v>
                      </c:pt>
                      <c:pt idx="6938">
                        <c:v>13</c:v>
                      </c:pt>
                      <c:pt idx="6939">
                        <c:v>14</c:v>
                      </c:pt>
                      <c:pt idx="6940">
                        <c:v>15</c:v>
                      </c:pt>
                      <c:pt idx="6941">
                        <c:v>16</c:v>
                      </c:pt>
                      <c:pt idx="6942">
                        <c:v>17</c:v>
                      </c:pt>
                      <c:pt idx="6943">
                        <c:v>18</c:v>
                      </c:pt>
                      <c:pt idx="6944">
                        <c:v>19</c:v>
                      </c:pt>
                      <c:pt idx="6945">
                        <c:v>20</c:v>
                      </c:pt>
                      <c:pt idx="6946">
                        <c:v>21</c:v>
                      </c:pt>
                      <c:pt idx="6947">
                        <c:v>22</c:v>
                      </c:pt>
                      <c:pt idx="6948">
                        <c:v>23</c:v>
                      </c:pt>
                      <c:pt idx="6949">
                        <c:v>24</c:v>
                      </c:pt>
                      <c:pt idx="6950">
                        <c:v>0</c:v>
                      </c:pt>
                      <c:pt idx="6951">
                        <c:v>1</c:v>
                      </c:pt>
                      <c:pt idx="6952">
                        <c:v>2</c:v>
                      </c:pt>
                      <c:pt idx="6953">
                        <c:v>3</c:v>
                      </c:pt>
                      <c:pt idx="6954">
                        <c:v>4</c:v>
                      </c:pt>
                      <c:pt idx="6955">
                        <c:v>5</c:v>
                      </c:pt>
                      <c:pt idx="6956">
                        <c:v>6</c:v>
                      </c:pt>
                      <c:pt idx="6957">
                        <c:v>7</c:v>
                      </c:pt>
                      <c:pt idx="6958">
                        <c:v>8</c:v>
                      </c:pt>
                      <c:pt idx="6959">
                        <c:v>9</c:v>
                      </c:pt>
                      <c:pt idx="6960">
                        <c:v>10</c:v>
                      </c:pt>
                      <c:pt idx="6961">
                        <c:v>11</c:v>
                      </c:pt>
                      <c:pt idx="6962">
                        <c:v>12</c:v>
                      </c:pt>
                      <c:pt idx="6963">
                        <c:v>13</c:v>
                      </c:pt>
                      <c:pt idx="6964">
                        <c:v>14</c:v>
                      </c:pt>
                      <c:pt idx="6965">
                        <c:v>15</c:v>
                      </c:pt>
                      <c:pt idx="6966">
                        <c:v>16</c:v>
                      </c:pt>
                      <c:pt idx="6967">
                        <c:v>17</c:v>
                      </c:pt>
                      <c:pt idx="6968">
                        <c:v>18</c:v>
                      </c:pt>
                      <c:pt idx="6969">
                        <c:v>19</c:v>
                      </c:pt>
                      <c:pt idx="6970">
                        <c:v>20</c:v>
                      </c:pt>
                      <c:pt idx="6971">
                        <c:v>21</c:v>
                      </c:pt>
                      <c:pt idx="6972">
                        <c:v>22</c:v>
                      </c:pt>
                      <c:pt idx="6973">
                        <c:v>23</c:v>
                      </c:pt>
                      <c:pt idx="6974">
                        <c:v>24</c:v>
                      </c:pt>
                      <c:pt idx="6975">
                        <c:v>0</c:v>
                      </c:pt>
                      <c:pt idx="6976">
                        <c:v>1</c:v>
                      </c:pt>
                      <c:pt idx="6977">
                        <c:v>2</c:v>
                      </c:pt>
                      <c:pt idx="6978">
                        <c:v>3</c:v>
                      </c:pt>
                      <c:pt idx="6979">
                        <c:v>4</c:v>
                      </c:pt>
                      <c:pt idx="6980">
                        <c:v>5</c:v>
                      </c:pt>
                      <c:pt idx="6981">
                        <c:v>6</c:v>
                      </c:pt>
                      <c:pt idx="6982">
                        <c:v>7</c:v>
                      </c:pt>
                      <c:pt idx="6983">
                        <c:v>8</c:v>
                      </c:pt>
                      <c:pt idx="6984">
                        <c:v>9</c:v>
                      </c:pt>
                      <c:pt idx="6985">
                        <c:v>10</c:v>
                      </c:pt>
                      <c:pt idx="6986">
                        <c:v>11</c:v>
                      </c:pt>
                      <c:pt idx="6987">
                        <c:v>12</c:v>
                      </c:pt>
                      <c:pt idx="6988">
                        <c:v>13</c:v>
                      </c:pt>
                      <c:pt idx="6989">
                        <c:v>14</c:v>
                      </c:pt>
                      <c:pt idx="6990">
                        <c:v>15</c:v>
                      </c:pt>
                      <c:pt idx="6991">
                        <c:v>16</c:v>
                      </c:pt>
                      <c:pt idx="6992">
                        <c:v>17</c:v>
                      </c:pt>
                      <c:pt idx="6993">
                        <c:v>18</c:v>
                      </c:pt>
                      <c:pt idx="6994">
                        <c:v>19</c:v>
                      </c:pt>
                      <c:pt idx="6995">
                        <c:v>20</c:v>
                      </c:pt>
                      <c:pt idx="6996">
                        <c:v>21</c:v>
                      </c:pt>
                      <c:pt idx="6997">
                        <c:v>22</c:v>
                      </c:pt>
                      <c:pt idx="6998">
                        <c:v>23</c:v>
                      </c:pt>
                      <c:pt idx="6999">
                        <c:v>24</c:v>
                      </c:pt>
                      <c:pt idx="7000">
                        <c:v>0</c:v>
                      </c:pt>
                      <c:pt idx="7001">
                        <c:v>1</c:v>
                      </c:pt>
                      <c:pt idx="7002">
                        <c:v>2</c:v>
                      </c:pt>
                      <c:pt idx="7003">
                        <c:v>3</c:v>
                      </c:pt>
                      <c:pt idx="7004">
                        <c:v>4</c:v>
                      </c:pt>
                      <c:pt idx="7005">
                        <c:v>5</c:v>
                      </c:pt>
                      <c:pt idx="7006">
                        <c:v>6</c:v>
                      </c:pt>
                      <c:pt idx="7007">
                        <c:v>7</c:v>
                      </c:pt>
                      <c:pt idx="7008">
                        <c:v>8</c:v>
                      </c:pt>
                      <c:pt idx="7009">
                        <c:v>9</c:v>
                      </c:pt>
                      <c:pt idx="7010">
                        <c:v>10</c:v>
                      </c:pt>
                      <c:pt idx="7011">
                        <c:v>11</c:v>
                      </c:pt>
                      <c:pt idx="7012">
                        <c:v>12</c:v>
                      </c:pt>
                      <c:pt idx="7013">
                        <c:v>13</c:v>
                      </c:pt>
                      <c:pt idx="7014">
                        <c:v>14</c:v>
                      </c:pt>
                      <c:pt idx="7015">
                        <c:v>15</c:v>
                      </c:pt>
                      <c:pt idx="7016">
                        <c:v>16</c:v>
                      </c:pt>
                      <c:pt idx="7017">
                        <c:v>17</c:v>
                      </c:pt>
                      <c:pt idx="7018">
                        <c:v>18</c:v>
                      </c:pt>
                      <c:pt idx="7019">
                        <c:v>19</c:v>
                      </c:pt>
                      <c:pt idx="7020">
                        <c:v>20</c:v>
                      </c:pt>
                      <c:pt idx="7021">
                        <c:v>21</c:v>
                      </c:pt>
                      <c:pt idx="7022">
                        <c:v>22</c:v>
                      </c:pt>
                      <c:pt idx="7023">
                        <c:v>23</c:v>
                      </c:pt>
                      <c:pt idx="7024">
                        <c:v>24</c:v>
                      </c:pt>
                      <c:pt idx="7025">
                        <c:v>0</c:v>
                      </c:pt>
                      <c:pt idx="7026">
                        <c:v>1</c:v>
                      </c:pt>
                      <c:pt idx="7027">
                        <c:v>2</c:v>
                      </c:pt>
                      <c:pt idx="7028">
                        <c:v>3</c:v>
                      </c:pt>
                      <c:pt idx="7029">
                        <c:v>4</c:v>
                      </c:pt>
                      <c:pt idx="7030">
                        <c:v>5</c:v>
                      </c:pt>
                      <c:pt idx="7031">
                        <c:v>6</c:v>
                      </c:pt>
                      <c:pt idx="7032">
                        <c:v>7</c:v>
                      </c:pt>
                      <c:pt idx="7033">
                        <c:v>8</c:v>
                      </c:pt>
                      <c:pt idx="7034">
                        <c:v>9</c:v>
                      </c:pt>
                      <c:pt idx="7035">
                        <c:v>10</c:v>
                      </c:pt>
                      <c:pt idx="7036">
                        <c:v>11</c:v>
                      </c:pt>
                      <c:pt idx="7037">
                        <c:v>12</c:v>
                      </c:pt>
                      <c:pt idx="7038">
                        <c:v>13</c:v>
                      </c:pt>
                      <c:pt idx="7039">
                        <c:v>14</c:v>
                      </c:pt>
                      <c:pt idx="7040">
                        <c:v>15</c:v>
                      </c:pt>
                      <c:pt idx="7041">
                        <c:v>16</c:v>
                      </c:pt>
                      <c:pt idx="7042">
                        <c:v>17</c:v>
                      </c:pt>
                      <c:pt idx="7043">
                        <c:v>18</c:v>
                      </c:pt>
                      <c:pt idx="7044">
                        <c:v>19</c:v>
                      </c:pt>
                      <c:pt idx="7045">
                        <c:v>20</c:v>
                      </c:pt>
                      <c:pt idx="7046">
                        <c:v>21</c:v>
                      </c:pt>
                      <c:pt idx="7047">
                        <c:v>22</c:v>
                      </c:pt>
                      <c:pt idx="7048">
                        <c:v>23</c:v>
                      </c:pt>
                      <c:pt idx="7049">
                        <c:v>24</c:v>
                      </c:pt>
                      <c:pt idx="7050">
                        <c:v>0</c:v>
                      </c:pt>
                      <c:pt idx="7051">
                        <c:v>1</c:v>
                      </c:pt>
                      <c:pt idx="7052">
                        <c:v>2</c:v>
                      </c:pt>
                      <c:pt idx="7053">
                        <c:v>3</c:v>
                      </c:pt>
                      <c:pt idx="7054">
                        <c:v>4</c:v>
                      </c:pt>
                      <c:pt idx="7055">
                        <c:v>5</c:v>
                      </c:pt>
                      <c:pt idx="7056">
                        <c:v>6</c:v>
                      </c:pt>
                      <c:pt idx="7057">
                        <c:v>7</c:v>
                      </c:pt>
                      <c:pt idx="7058">
                        <c:v>8</c:v>
                      </c:pt>
                      <c:pt idx="7059">
                        <c:v>9</c:v>
                      </c:pt>
                      <c:pt idx="7060">
                        <c:v>10</c:v>
                      </c:pt>
                      <c:pt idx="7061">
                        <c:v>11</c:v>
                      </c:pt>
                      <c:pt idx="7062">
                        <c:v>12</c:v>
                      </c:pt>
                      <c:pt idx="7063">
                        <c:v>13</c:v>
                      </c:pt>
                      <c:pt idx="7064">
                        <c:v>14</c:v>
                      </c:pt>
                      <c:pt idx="7065">
                        <c:v>15</c:v>
                      </c:pt>
                      <c:pt idx="7066">
                        <c:v>16</c:v>
                      </c:pt>
                      <c:pt idx="7067">
                        <c:v>17</c:v>
                      </c:pt>
                      <c:pt idx="7068">
                        <c:v>18</c:v>
                      </c:pt>
                      <c:pt idx="7069">
                        <c:v>19</c:v>
                      </c:pt>
                      <c:pt idx="7070">
                        <c:v>20</c:v>
                      </c:pt>
                      <c:pt idx="7071">
                        <c:v>21</c:v>
                      </c:pt>
                      <c:pt idx="7072">
                        <c:v>22</c:v>
                      </c:pt>
                      <c:pt idx="7073">
                        <c:v>23</c:v>
                      </c:pt>
                      <c:pt idx="7074">
                        <c:v>24</c:v>
                      </c:pt>
                      <c:pt idx="7075">
                        <c:v>0</c:v>
                      </c:pt>
                      <c:pt idx="7076">
                        <c:v>1</c:v>
                      </c:pt>
                      <c:pt idx="7077">
                        <c:v>2</c:v>
                      </c:pt>
                      <c:pt idx="7078">
                        <c:v>3</c:v>
                      </c:pt>
                      <c:pt idx="7079">
                        <c:v>4</c:v>
                      </c:pt>
                      <c:pt idx="7080">
                        <c:v>5</c:v>
                      </c:pt>
                      <c:pt idx="7081">
                        <c:v>6</c:v>
                      </c:pt>
                      <c:pt idx="7082">
                        <c:v>7</c:v>
                      </c:pt>
                      <c:pt idx="7083">
                        <c:v>8</c:v>
                      </c:pt>
                      <c:pt idx="7084">
                        <c:v>9</c:v>
                      </c:pt>
                      <c:pt idx="7085">
                        <c:v>10</c:v>
                      </c:pt>
                      <c:pt idx="7086">
                        <c:v>11</c:v>
                      </c:pt>
                      <c:pt idx="7087">
                        <c:v>12</c:v>
                      </c:pt>
                      <c:pt idx="7088">
                        <c:v>13</c:v>
                      </c:pt>
                      <c:pt idx="7089">
                        <c:v>14</c:v>
                      </c:pt>
                      <c:pt idx="7090">
                        <c:v>15</c:v>
                      </c:pt>
                      <c:pt idx="7091">
                        <c:v>16</c:v>
                      </c:pt>
                      <c:pt idx="7092">
                        <c:v>17</c:v>
                      </c:pt>
                      <c:pt idx="7093">
                        <c:v>18</c:v>
                      </c:pt>
                      <c:pt idx="7094">
                        <c:v>19</c:v>
                      </c:pt>
                      <c:pt idx="7095">
                        <c:v>20</c:v>
                      </c:pt>
                      <c:pt idx="7096">
                        <c:v>21</c:v>
                      </c:pt>
                      <c:pt idx="7097">
                        <c:v>22</c:v>
                      </c:pt>
                      <c:pt idx="7098">
                        <c:v>23</c:v>
                      </c:pt>
                      <c:pt idx="7099">
                        <c:v>24</c:v>
                      </c:pt>
                      <c:pt idx="7100">
                        <c:v>0</c:v>
                      </c:pt>
                      <c:pt idx="7101">
                        <c:v>1</c:v>
                      </c:pt>
                      <c:pt idx="7102">
                        <c:v>2</c:v>
                      </c:pt>
                      <c:pt idx="7103">
                        <c:v>3</c:v>
                      </c:pt>
                      <c:pt idx="7104">
                        <c:v>4</c:v>
                      </c:pt>
                      <c:pt idx="7105">
                        <c:v>5</c:v>
                      </c:pt>
                      <c:pt idx="7106">
                        <c:v>6</c:v>
                      </c:pt>
                      <c:pt idx="7107">
                        <c:v>7</c:v>
                      </c:pt>
                      <c:pt idx="7108">
                        <c:v>8</c:v>
                      </c:pt>
                      <c:pt idx="7109">
                        <c:v>9</c:v>
                      </c:pt>
                      <c:pt idx="7110">
                        <c:v>10</c:v>
                      </c:pt>
                      <c:pt idx="7111">
                        <c:v>11</c:v>
                      </c:pt>
                      <c:pt idx="7112">
                        <c:v>12</c:v>
                      </c:pt>
                      <c:pt idx="7113">
                        <c:v>13</c:v>
                      </c:pt>
                      <c:pt idx="7114">
                        <c:v>14</c:v>
                      </c:pt>
                      <c:pt idx="7115">
                        <c:v>15</c:v>
                      </c:pt>
                      <c:pt idx="7116">
                        <c:v>16</c:v>
                      </c:pt>
                      <c:pt idx="7117">
                        <c:v>17</c:v>
                      </c:pt>
                      <c:pt idx="7118">
                        <c:v>18</c:v>
                      </c:pt>
                      <c:pt idx="7119">
                        <c:v>19</c:v>
                      </c:pt>
                      <c:pt idx="7120">
                        <c:v>20</c:v>
                      </c:pt>
                      <c:pt idx="7121">
                        <c:v>21</c:v>
                      </c:pt>
                      <c:pt idx="7122">
                        <c:v>22</c:v>
                      </c:pt>
                      <c:pt idx="7123">
                        <c:v>23</c:v>
                      </c:pt>
                      <c:pt idx="7124">
                        <c:v>24</c:v>
                      </c:pt>
                      <c:pt idx="7125">
                        <c:v>0</c:v>
                      </c:pt>
                      <c:pt idx="7126">
                        <c:v>1</c:v>
                      </c:pt>
                      <c:pt idx="7127">
                        <c:v>2</c:v>
                      </c:pt>
                      <c:pt idx="7128">
                        <c:v>3</c:v>
                      </c:pt>
                      <c:pt idx="7129">
                        <c:v>4</c:v>
                      </c:pt>
                      <c:pt idx="7130">
                        <c:v>5</c:v>
                      </c:pt>
                      <c:pt idx="7131">
                        <c:v>6</c:v>
                      </c:pt>
                      <c:pt idx="7132">
                        <c:v>7</c:v>
                      </c:pt>
                      <c:pt idx="7133">
                        <c:v>8</c:v>
                      </c:pt>
                      <c:pt idx="7134">
                        <c:v>9</c:v>
                      </c:pt>
                      <c:pt idx="7135">
                        <c:v>10</c:v>
                      </c:pt>
                      <c:pt idx="7136">
                        <c:v>11</c:v>
                      </c:pt>
                      <c:pt idx="7137">
                        <c:v>12</c:v>
                      </c:pt>
                      <c:pt idx="7138">
                        <c:v>13</c:v>
                      </c:pt>
                      <c:pt idx="7139">
                        <c:v>14</c:v>
                      </c:pt>
                      <c:pt idx="7140">
                        <c:v>15</c:v>
                      </c:pt>
                      <c:pt idx="7141">
                        <c:v>16</c:v>
                      </c:pt>
                      <c:pt idx="7142">
                        <c:v>17</c:v>
                      </c:pt>
                      <c:pt idx="7143">
                        <c:v>18</c:v>
                      </c:pt>
                      <c:pt idx="7144">
                        <c:v>19</c:v>
                      </c:pt>
                      <c:pt idx="7145">
                        <c:v>20</c:v>
                      </c:pt>
                      <c:pt idx="7146">
                        <c:v>21</c:v>
                      </c:pt>
                      <c:pt idx="7147">
                        <c:v>22</c:v>
                      </c:pt>
                      <c:pt idx="7148">
                        <c:v>23</c:v>
                      </c:pt>
                      <c:pt idx="7149">
                        <c:v>24</c:v>
                      </c:pt>
                      <c:pt idx="7150">
                        <c:v>0</c:v>
                      </c:pt>
                      <c:pt idx="7151">
                        <c:v>1</c:v>
                      </c:pt>
                      <c:pt idx="7152">
                        <c:v>2</c:v>
                      </c:pt>
                      <c:pt idx="7153">
                        <c:v>3</c:v>
                      </c:pt>
                      <c:pt idx="7154">
                        <c:v>4</c:v>
                      </c:pt>
                      <c:pt idx="7155">
                        <c:v>5</c:v>
                      </c:pt>
                      <c:pt idx="7156">
                        <c:v>6</c:v>
                      </c:pt>
                      <c:pt idx="7157">
                        <c:v>7</c:v>
                      </c:pt>
                      <c:pt idx="7158">
                        <c:v>8</c:v>
                      </c:pt>
                      <c:pt idx="7159">
                        <c:v>9</c:v>
                      </c:pt>
                      <c:pt idx="7160">
                        <c:v>10</c:v>
                      </c:pt>
                      <c:pt idx="7161">
                        <c:v>11</c:v>
                      </c:pt>
                      <c:pt idx="7162">
                        <c:v>12</c:v>
                      </c:pt>
                      <c:pt idx="7163">
                        <c:v>13</c:v>
                      </c:pt>
                      <c:pt idx="7164">
                        <c:v>14</c:v>
                      </c:pt>
                      <c:pt idx="7165">
                        <c:v>15</c:v>
                      </c:pt>
                      <c:pt idx="7166">
                        <c:v>16</c:v>
                      </c:pt>
                      <c:pt idx="7167">
                        <c:v>17</c:v>
                      </c:pt>
                      <c:pt idx="7168">
                        <c:v>18</c:v>
                      </c:pt>
                      <c:pt idx="7169">
                        <c:v>19</c:v>
                      </c:pt>
                      <c:pt idx="7170">
                        <c:v>20</c:v>
                      </c:pt>
                      <c:pt idx="7171">
                        <c:v>21</c:v>
                      </c:pt>
                      <c:pt idx="7172">
                        <c:v>22</c:v>
                      </c:pt>
                      <c:pt idx="7173">
                        <c:v>23</c:v>
                      </c:pt>
                      <c:pt idx="7174">
                        <c:v>24</c:v>
                      </c:pt>
                      <c:pt idx="7175">
                        <c:v>0</c:v>
                      </c:pt>
                      <c:pt idx="7176">
                        <c:v>1</c:v>
                      </c:pt>
                      <c:pt idx="7177">
                        <c:v>2</c:v>
                      </c:pt>
                      <c:pt idx="7178">
                        <c:v>3</c:v>
                      </c:pt>
                      <c:pt idx="7179">
                        <c:v>4</c:v>
                      </c:pt>
                      <c:pt idx="7180">
                        <c:v>5</c:v>
                      </c:pt>
                      <c:pt idx="7181">
                        <c:v>6</c:v>
                      </c:pt>
                      <c:pt idx="7182">
                        <c:v>7</c:v>
                      </c:pt>
                      <c:pt idx="7183">
                        <c:v>8</c:v>
                      </c:pt>
                      <c:pt idx="7184">
                        <c:v>9</c:v>
                      </c:pt>
                      <c:pt idx="7185">
                        <c:v>10</c:v>
                      </c:pt>
                      <c:pt idx="7186">
                        <c:v>11</c:v>
                      </c:pt>
                      <c:pt idx="7187">
                        <c:v>12</c:v>
                      </c:pt>
                      <c:pt idx="7188">
                        <c:v>13</c:v>
                      </c:pt>
                      <c:pt idx="7189">
                        <c:v>14</c:v>
                      </c:pt>
                      <c:pt idx="7190">
                        <c:v>15</c:v>
                      </c:pt>
                      <c:pt idx="7191">
                        <c:v>16</c:v>
                      </c:pt>
                      <c:pt idx="7192">
                        <c:v>17</c:v>
                      </c:pt>
                      <c:pt idx="7193">
                        <c:v>18</c:v>
                      </c:pt>
                      <c:pt idx="7194">
                        <c:v>19</c:v>
                      </c:pt>
                      <c:pt idx="7195">
                        <c:v>20</c:v>
                      </c:pt>
                      <c:pt idx="7196">
                        <c:v>21</c:v>
                      </c:pt>
                      <c:pt idx="7197">
                        <c:v>22</c:v>
                      </c:pt>
                      <c:pt idx="7198">
                        <c:v>23</c:v>
                      </c:pt>
                      <c:pt idx="7199">
                        <c:v>24</c:v>
                      </c:pt>
                      <c:pt idx="7200">
                        <c:v>0</c:v>
                      </c:pt>
                      <c:pt idx="7201">
                        <c:v>1</c:v>
                      </c:pt>
                      <c:pt idx="7202">
                        <c:v>2</c:v>
                      </c:pt>
                      <c:pt idx="7203">
                        <c:v>3</c:v>
                      </c:pt>
                      <c:pt idx="7204">
                        <c:v>4</c:v>
                      </c:pt>
                      <c:pt idx="7205">
                        <c:v>5</c:v>
                      </c:pt>
                      <c:pt idx="7206">
                        <c:v>6</c:v>
                      </c:pt>
                      <c:pt idx="7207">
                        <c:v>7</c:v>
                      </c:pt>
                      <c:pt idx="7208">
                        <c:v>8</c:v>
                      </c:pt>
                      <c:pt idx="7209">
                        <c:v>9</c:v>
                      </c:pt>
                      <c:pt idx="7210">
                        <c:v>10</c:v>
                      </c:pt>
                      <c:pt idx="7211">
                        <c:v>11</c:v>
                      </c:pt>
                      <c:pt idx="7212">
                        <c:v>12</c:v>
                      </c:pt>
                      <c:pt idx="7213">
                        <c:v>13</c:v>
                      </c:pt>
                      <c:pt idx="7214">
                        <c:v>14</c:v>
                      </c:pt>
                      <c:pt idx="7215">
                        <c:v>15</c:v>
                      </c:pt>
                      <c:pt idx="7216">
                        <c:v>16</c:v>
                      </c:pt>
                      <c:pt idx="7217">
                        <c:v>17</c:v>
                      </c:pt>
                      <c:pt idx="7218">
                        <c:v>18</c:v>
                      </c:pt>
                      <c:pt idx="7219">
                        <c:v>19</c:v>
                      </c:pt>
                      <c:pt idx="7220">
                        <c:v>20</c:v>
                      </c:pt>
                      <c:pt idx="7221">
                        <c:v>21</c:v>
                      </c:pt>
                      <c:pt idx="7222">
                        <c:v>22</c:v>
                      </c:pt>
                      <c:pt idx="7223">
                        <c:v>23</c:v>
                      </c:pt>
                      <c:pt idx="7224">
                        <c:v>24</c:v>
                      </c:pt>
                      <c:pt idx="7225">
                        <c:v>0</c:v>
                      </c:pt>
                      <c:pt idx="7226">
                        <c:v>1</c:v>
                      </c:pt>
                      <c:pt idx="7227">
                        <c:v>2</c:v>
                      </c:pt>
                      <c:pt idx="7228">
                        <c:v>3</c:v>
                      </c:pt>
                      <c:pt idx="7229">
                        <c:v>4</c:v>
                      </c:pt>
                      <c:pt idx="7230">
                        <c:v>5</c:v>
                      </c:pt>
                      <c:pt idx="7231">
                        <c:v>6</c:v>
                      </c:pt>
                      <c:pt idx="7232">
                        <c:v>7</c:v>
                      </c:pt>
                      <c:pt idx="7233">
                        <c:v>8</c:v>
                      </c:pt>
                      <c:pt idx="7234">
                        <c:v>9</c:v>
                      </c:pt>
                      <c:pt idx="7235">
                        <c:v>10</c:v>
                      </c:pt>
                      <c:pt idx="7236">
                        <c:v>11</c:v>
                      </c:pt>
                      <c:pt idx="7237">
                        <c:v>12</c:v>
                      </c:pt>
                      <c:pt idx="7238">
                        <c:v>13</c:v>
                      </c:pt>
                      <c:pt idx="7239">
                        <c:v>14</c:v>
                      </c:pt>
                      <c:pt idx="7240">
                        <c:v>15</c:v>
                      </c:pt>
                      <c:pt idx="7241">
                        <c:v>16</c:v>
                      </c:pt>
                      <c:pt idx="7242">
                        <c:v>17</c:v>
                      </c:pt>
                      <c:pt idx="7243">
                        <c:v>18</c:v>
                      </c:pt>
                      <c:pt idx="7244">
                        <c:v>19</c:v>
                      </c:pt>
                      <c:pt idx="7245">
                        <c:v>20</c:v>
                      </c:pt>
                      <c:pt idx="7246">
                        <c:v>21</c:v>
                      </c:pt>
                      <c:pt idx="7247">
                        <c:v>22</c:v>
                      </c:pt>
                      <c:pt idx="7248">
                        <c:v>23</c:v>
                      </c:pt>
                      <c:pt idx="7249">
                        <c:v>24</c:v>
                      </c:pt>
                      <c:pt idx="7250">
                        <c:v>0</c:v>
                      </c:pt>
                      <c:pt idx="7251">
                        <c:v>1</c:v>
                      </c:pt>
                      <c:pt idx="7252">
                        <c:v>2</c:v>
                      </c:pt>
                      <c:pt idx="7253">
                        <c:v>3</c:v>
                      </c:pt>
                      <c:pt idx="7254">
                        <c:v>4</c:v>
                      </c:pt>
                      <c:pt idx="7255">
                        <c:v>5</c:v>
                      </c:pt>
                      <c:pt idx="7256">
                        <c:v>6</c:v>
                      </c:pt>
                      <c:pt idx="7257">
                        <c:v>7</c:v>
                      </c:pt>
                      <c:pt idx="7258">
                        <c:v>8</c:v>
                      </c:pt>
                      <c:pt idx="7259">
                        <c:v>9</c:v>
                      </c:pt>
                      <c:pt idx="7260">
                        <c:v>10</c:v>
                      </c:pt>
                      <c:pt idx="7261">
                        <c:v>11</c:v>
                      </c:pt>
                      <c:pt idx="7262">
                        <c:v>12</c:v>
                      </c:pt>
                      <c:pt idx="7263">
                        <c:v>13</c:v>
                      </c:pt>
                      <c:pt idx="7264">
                        <c:v>14</c:v>
                      </c:pt>
                      <c:pt idx="7265">
                        <c:v>15</c:v>
                      </c:pt>
                      <c:pt idx="7266">
                        <c:v>16</c:v>
                      </c:pt>
                      <c:pt idx="7267">
                        <c:v>17</c:v>
                      </c:pt>
                      <c:pt idx="7268">
                        <c:v>18</c:v>
                      </c:pt>
                      <c:pt idx="7269">
                        <c:v>19</c:v>
                      </c:pt>
                      <c:pt idx="7270">
                        <c:v>20</c:v>
                      </c:pt>
                      <c:pt idx="7271">
                        <c:v>21</c:v>
                      </c:pt>
                      <c:pt idx="7272">
                        <c:v>22</c:v>
                      </c:pt>
                      <c:pt idx="7273">
                        <c:v>23</c:v>
                      </c:pt>
                      <c:pt idx="7274">
                        <c:v>24</c:v>
                      </c:pt>
                      <c:pt idx="7275">
                        <c:v>0</c:v>
                      </c:pt>
                      <c:pt idx="7276">
                        <c:v>1</c:v>
                      </c:pt>
                      <c:pt idx="7277">
                        <c:v>2</c:v>
                      </c:pt>
                      <c:pt idx="7278">
                        <c:v>3</c:v>
                      </c:pt>
                      <c:pt idx="7279">
                        <c:v>4</c:v>
                      </c:pt>
                      <c:pt idx="7280">
                        <c:v>5</c:v>
                      </c:pt>
                      <c:pt idx="7281">
                        <c:v>6</c:v>
                      </c:pt>
                      <c:pt idx="7282">
                        <c:v>7</c:v>
                      </c:pt>
                      <c:pt idx="7283">
                        <c:v>8</c:v>
                      </c:pt>
                      <c:pt idx="7284">
                        <c:v>9</c:v>
                      </c:pt>
                      <c:pt idx="7285">
                        <c:v>10</c:v>
                      </c:pt>
                      <c:pt idx="7286">
                        <c:v>11</c:v>
                      </c:pt>
                      <c:pt idx="7287">
                        <c:v>12</c:v>
                      </c:pt>
                      <c:pt idx="7288">
                        <c:v>13</c:v>
                      </c:pt>
                      <c:pt idx="7289">
                        <c:v>14</c:v>
                      </c:pt>
                      <c:pt idx="7290">
                        <c:v>15</c:v>
                      </c:pt>
                      <c:pt idx="7291">
                        <c:v>16</c:v>
                      </c:pt>
                      <c:pt idx="7292">
                        <c:v>17</c:v>
                      </c:pt>
                      <c:pt idx="7293">
                        <c:v>18</c:v>
                      </c:pt>
                      <c:pt idx="7294">
                        <c:v>19</c:v>
                      </c:pt>
                      <c:pt idx="7295">
                        <c:v>20</c:v>
                      </c:pt>
                      <c:pt idx="7296">
                        <c:v>21</c:v>
                      </c:pt>
                      <c:pt idx="7297">
                        <c:v>22</c:v>
                      </c:pt>
                      <c:pt idx="7298">
                        <c:v>23</c:v>
                      </c:pt>
                      <c:pt idx="7299">
                        <c:v>24</c:v>
                      </c:pt>
                      <c:pt idx="7300">
                        <c:v>0</c:v>
                      </c:pt>
                      <c:pt idx="7301">
                        <c:v>1</c:v>
                      </c:pt>
                      <c:pt idx="7302">
                        <c:v>2</c:v>
                      </c:pt>
                      <c:pt idx="7303">
                        <c:v>3</c:v>
                      </c:pt>
                      <c:pt idx="7304">
                        <c:v>4</c:v>
                      </c:pt>
                      <c:pt idx="7305">
                        <c:v>5</c:v>
                      </c:pt>
                      <c:pt idx="7306">
                        <c:v>6</c:v>
                      </c:pt>
                      <c:pt idx="7307">
                        <c:v>7</c:v>
                      </c:pt>
                      <c:pt idx="7308">
                        <c:v>8</c:v>
                      </c:pt>
                      <c:pt idx="7309">
                        <c:v>9</c:v>
                      </c:pt>
                      <c:pt idx="7310">
                        <c:v>10</c:v>
                      </c:pt>
                      <c:pt idx="7311">
                        <c:v>11</c:v>
                      </c:pt>
                      <c:pt idx="7312">
                        <c:v>12</c:v>
                      </c:pt>
                      <c:pt idx="7313">
                        <c:v>13</c:v>
                      </c:pt>
                      <c:pt idx="7314">
                        <c:v>14</c:v>
                      </c:pt>
                      <c:pt idx="7315">
                        <c:v>15</c:v>
                      </c:pt>
                      <c:pt idx="7316">
                        <c:v>16</c:v>
                      </c:pt>
                      <c:pt idx="7317">
                        <c:v>17</c:v>
                      </c:pt>
                      <c:pt idx="7318">
                        <c:v>18</c:v>
                      </c:pt>
                      <c:pt idx="7319">
                        <c:v>19</c:v>
                      </c:pt>
                      <c:pt idx="7320">
                        <c:v>20</c:v>
                      </c:pt>
                      <c:pt idx="7321">
                        <c:v>21</c:v>
                      </c:pt>
                      <c:pt idx="7322">
                        <c:v>22</c:v>
                      </c:pt>
                      <c:pt idx="7323">
                        <c:v>23</c:v>
                      </c:pt>
                      <c:pt idx="7324">
                        <c:v>24</c:v>
                      </c:pt>
                      <c:pt idx="7325">
                        <c:v>0</c:v>
                      </c:pt>
                      <c:pt idx="7326">
                        <c:v>1</c:v>
                      </c:pt>
                      <c:pt idx="7327">
                        <c:v>2</c:v>
                      </c:pt>
                      <c:pt idx="7328">
                        <c:v>3</c:v>
                      </c:pt>
                      <c:pt idx="7329">
                        <c:v>4</c:v>
                      </c:pt>
                      <c:pt idx="7330">
                        <c:v>5</c:v>
                      </c:pt>
                      <c:pt idx="7331">
                        <c:v>6</c:v>
                      </c:pt>
                      <c:pt idx="7332">
                        <c:v>7</c:v>
                      </c:pt>
                      <c:pt idx="7333">
                        <c:v>8</c:v>
                      </c:pt>
                      <c:pt idx="7334">
                        <c:v>9</c:v>
                      </c:pt>
                      <c:pt idx="7335">
                        <c:v>10</c:v>
                      </c:pt>
                      <c:pt idx="7336">
                        <c:v>11</c:v>
                      </c:pt>
                      <c:pt idx="7337">
                        <c:v>12</c:v>
                      </c:pt>
                      <c:pt idx="7338">
                        <c:v>13</c:v>
                      </c:pt>
                      <c:pt idx="7339">
                        <c:v>14</c:v>
                      </c:pt>
                      <c:pt idx="7340">
                        <c:v>15</c:v>
                      </c:pt>
                      <c:pt idx="7341">
                        <c:v>16</c:v>
                      </c:pt>
                      <c:pt idx="7342">
                        <c:v>17</c:v>
                      </c:pt>
                      <c:pt idx="7343">
                        <c:v>18</c:v>
                      </c:pt>
                      <c:pt idx="7344">
                        <c:v>19</c:v>
                      </c:pt>
                      <c:pt idx="7345">
                        <c:v>20</c:v>
                      </c:pt>
                      <c:pt idx="7346">
                        <c:v>21</c:v>
                      </c:pt>
                      <c:pt idx="7347">
                        <c:v>22</c:v>
                      </c:pt>
                      <c:pt idx="7348">
                        <c:v>23</c:v>
                      </c:pt>
                      <c:pt idx="7349">
                        <c:v>24</c:v>
                      </c:pt>
                      <c:pt idx="7350">
                        <c:v>0</c:v>
                      </c:pt>
                      <c:pt idx="7351">
                        <c:v>1</c:v>
                      </c:pt>
                      <c:pt idx="7352">
                        <c:v>2</c:v>
                      </c:pt>
                      <c:pt idx="7353">
                        <c:v>3</c:v>
                      </c:pt>
                      <c:pt idx="7354">
                        <c:v>4</c:v>
                      </c:pt>
                      <c:pt idx="7355">
                        <c:v>5</c:v>
                      </c:pt>
                      <c:pt idx="7356">
                        <c:v>6</c:v>
                      </c:pt>
                      <c:pt idx="7357">
                        <c:v>7</c:v>
                      </c:pt>
                      <c:pt idx="7358">
                        <c:v>8</c:v>
                      </c:pt>
                      <c:pt idx="7359">
                        <c:v>9</c:v>
                      </c:pt>
                      <c:pt idx="7360">
                        <c:v>10</c:v>
                      </c:pt>
                      <c:pt idx="7361">
                        <c:v>11</c:v>
                      </c:pt>
                      <c:pt idx="7362">
                        <c:v>12</c:v>
                      </c:pt>
                      <c:pt idx="7363">
                        <c:v>13</c:v>
                      </c:pt>
                      <c:pt idx="7364">
                        <c:v>14</c:v>
                      </c:pt>
                      <c:pt idx="7365">
                        <c:v>15</c:v>
                      </c:pt>
                      <c:pt idx="7366">
                        <c:v>16</c:v>
                      </c:pt>
                      <c:pt idx="7367">
                        <c:v>17</c:v>
                      </c:pt>
                      <c:pt idx="7368">
                        <c:v>18</c:v>
                      </c:pt>
                      <c:pt idx="7369">
                        <c:v>19</c:v>
                      </c:pt>
                      <c:pt idx="7370">
                        <c:v>20</c:v>
                      </c:pt>
                      <c:pt idx="7371">
                        <c:v>21</c:v>
                      </c:pt>
                      <c:pt idx="7372">
                        <c:v>22</c:v>
                      </c:pt>
                      <c:pt idx="7373">
                        <c:v>23</c:v>
                      </c:pt>
                      <c:pt idx="7374">
                        <c:v>24</c:v>
                      </c:pt>
                      <c:pt idx="7375">
                        <c:v>0</c:v>
                      </c:pt>
                      <c:pt idx="7376">
                        <c:v>1</c:v>
                      </c:pt>
                      <c:pt idx="7377">
                        <c:v>2</c:v>
                      </c:pt>
                      <c:pt idx="7378">
                        <c:v>3</c:v>
                      </c:pt>
                      <c:pt idx="7379">
                        <c:v>4</c:v>
                      </c:pt>
                      <c:pt idx="7380">
                        <c:v>5</c:v>
                      </c:pt>
                      <c:pt idx="7381">
                        <c:v>6</c:v>
                      </c:pt>
                      <c:pt idx="7382">
                        <c:v>7</c:v>
                      </c:pt>
                      <c:pt idx="7383">
                        <c:v>8</c:v>
                      </c:pt>
                      <c:pt idx="7384">
                        <c:v>9</c:v>
                      </c:pt>
                      <c:pt idx="7385">
                        <c:v>10</c:v>
                      </c:pt>
                      <c:pt idx="7386">
                        <c:v>11</c:v>
                      </c:pt>
                      <c:pt idx="7387">
                        <c:v>12</c:v>
                      </c:pt>
                      <c:pt idx="7388">
                        <c:v>13</c:v>
                      </c:pt>
                      <c:pt idx="7389">
                        <c:v>14</c:v>
                      </c:pt>
                      <c:pt idx="7390">
                        <c:v>15</c:v>
                      </c:pt>
                      <c:pt idx="7391">
                        <c:v>16</c:v>
                      </c:pt>
                      <c:pt idx="7392">
                        <c:v>17</c:v>
                      </c:pt>
                      <c:pt idx="7393">
                        <c:v>18</c:v>
                      </c:pt>
                      <c:pt idx="7394">
                        <c:v>19</c:v>
                      </c:pt>
                      <c:pt idx="7395">
                        <c:v>20</c:v>
                      </c:pt>
                      <c:pt idx="7396">
                        <c:v>21</c:v>
                      </c:pt>
                      <c:pt idx="7397">
                        <c:v>22</c:v>
                      </c:pt>
                      <c:pt idx="7398">
                        <c:v>23</c:v>
                      </c:pt>
                      <c:pt idx="7399">
                        <c:v>24</c:v>
                      </c:pt>
                      <c:pt idx="7400">
                        <c:v>0</c:v>
                      </c:pt>
                      <c:pt idx="7401">
                        <c:v>1</c:v>
                      </c:pt>
                      <c:pt idx="7402">
                        <c:v>2</c:v>
                      </c:pt>
                      <c:pt idx="7403">
                        <c:v>3</c:v>
                      </c:pt>
                      <c:pt idx="7404">
                        <c:v>4</c:v>
                      </c:pt>
                      <c:pt idx="7405">
                        <c:v>5</c:v>
                      </c:pt>
                      <c:pt idx="7406">
                        <c:v>6</c:v>
                      </c:pt>
                      <c:pt idx="7407">
                        <c:v>7</c:v>
                      </c:pt>
                      <c:pt idx="7408">
                        <c:v>8</c:v>
                      </c:pt>
                      <c:pt idx="7409">
                        <c:v>9</c:v>
                      </c:pt>
                      <c:pt idx="7410">
                        <c:v>10</c:v>
                      </c:pt>
                      <c:pt idx="7411">
                        <c:v>11</c:v>
                      </c:pt>
                      <c:pt idx="7412">
                        <c:v>12</c:v>
                      </c:pt>
                      <c:pt idx="7413">
                        <c:v>13</c:v>
                      </c:pt>
                      <c:pt idx="7414">
                        <c:v>14</c:v>
                      </c:pt>
                      <c:pt idx="7415">
                        <c:v>15</c:v>
                      </c:pt>
                      <c:pt idx="7416">
                        <c:v>16</c:v>
                      </c:pt>
                      <c:pt idx="7417">
                        <c:v>17</c:v>
                      </c:pt>
                      <c:pt idx="7418">
                        <c:v>18</c:v>
                      </c:pt>
                      <c:pt idx="7419">
                        <c:v>19</c:v>
                      </c:pt>
                      <c:pt idx="7420">
                        <c:v>20</c:v>
                      </c:pt>
                      <c:pt idx="7421">
                        <c:v>21</c:v>
                      </c:pt>
                      <c:pt idx="7422">
                        <c:v>22</c:v>
                      </c:pt>
                      <c:pt idx="7423">
                        <c:v>23</c:v>
                      </c:pt>
                      <c:pt idx="7424">
                        <c:v>24</c:v>
                      </c:pt>
                      <c:pt idx="7425">
                        <c:v>0</c:v>
                      </c:pt>
                      <c:pt idx="7426">
                        <c:v>1</c:v>
                      </c:pt>
                      <c:pt idx="7427">
                        <c:v>2</c:v>
                      </c:pt>
                      <c:pt idx="7428">
                        <c:v>3</c:v>
                      </c:pt>
                      <c:pt idx="7429">
                        <c:v>4</c:v>
                      </c:pt>
                      <c:pt idx="7430">
                        <c:v>5</c:v>
                      </c:pt>
                      <c:pt idx="7431">
                        <c:v>6</c:v>
                      </c:pt>
                      <c:pt idx="7432">
                        <c:v>7</c:v>
                      </c:pt>
                      <c:pt idx="7433">
                        <c:v>8</c:v>
                      </c:pt>
                      <c:pt idx="7434">
                        <c:v>9</c:v>
                      </c:pt>
                      <c:pt idx="7435">
                        <c:v>10</c:v>
                      </c:pt>
                      <c:pt idx="7436">
                        <c:v>11</c:v>
                      </c:pt>
                      <c:pt idx="7437">
                        <c:v>12</c:v>
                      </c:pt>
                      <c:pt idx="7438">
                        <c:v>13</c:v>
                      </c:pt>
                      <c:pt idx="7439">
                        <c:v>14</c:v>
                      </c:pt>
                      <c:pt idx="7440">
                        <c:v>15</c:v>
                      </c:pt>
                      <c:pt idx="7441">
                        <c:v>16</c:v>
                      </c:pt>
                      <c:pt idx="7442">
                        <c:v>17</c:v>
                      </c:pt>
                      <c:pt idx="7443">
                        <c:v>18</c:v>
                      </c:pt>
                      <c:pt idx="7444">
                        <c:v>19</c:v>
                      </c:pt>
                      <c:pt idx="7445">
                        <c:v>20</c:v>
                      </c:pt>
                      <c:pt idx="7446">
                        <c:v>21</c:v>
                      </c:pt>
                      <c:pt idx="7447">
                        <c:v>22</c:v>
                      </c:pt>
                      <c:pt idx="7448">
                        <c:v>23</c:v>
                      </c:pt>
                      <c:pt idx="7449">
                        <c:v>24</c:v>
                      </c:pt>
                      <c:pt idx="7450">
                        <c:v>0</c:v>
                      </c:pt>
                      <c:pt idx="7451">
                        <c:v>1</c:v>
                      </c:pt>
                      <c:pt idx="7452">
                        <c:v>2</c:v>
                      </c:pt>
                      <c:pt idx="7453">
                        <c:v>3</c:v>
                      </c:pt>
                      <c:pt idx="7454">
                        <c:v>4</c:v>
                      </c:pt>
                      <c:pt idx="7455">
                        <c:v>5</c:v>
                      </c:pt>
                      <c:pt idx="7456">
                        <c:v>6</c:v>
                      </c:pt>
                      <c:pt idx="7457">
                        <c:v>7</c:v>
                      </c:pt>
                      <c:pt idx="7458">
                        <c:v>8</c:v>
                      </c:pt>
                      <c:pt idx="7459">
                        <c:v>9</c:v>
                      </c:pt>
                      <c:pt idx="7460">
                        <c:v>10</c:v>
                      </c:pt>
                      <c:pt idx="7461">
                        <c:v>11</c:v>
                      </c:pt>
                      <c:pt idx="7462">
                        <c:v>12</c:v>
                      </c:pt>
                      <c:pt idx="7463">
                        <c:v>13</c:v>
                      </c:pt>
                      <c:pt idx="7464">
                        <c:v>14</c:v>
                      </c:pt>
                      <c:pt idx="7465">
                        <c:v>15</c:v>
                      </c:pt>
                      <c:pt idx="7466">
                        <c:v>16</c:v>
                      </c:pt>
                      <c:pt idx="7467">
                        <c:v>17</c:v>
                      </c:pt>
                      <c:pt idx="7468">
                        <c:v>18</c:v>
                      </c:pt>
                      <c:pt idx="7469">
                        <c:v>19</c:v>
                      </c:pt>
                      <c:pt idx="7470">
                        <c:v>20</c:v>
                      </c:pt>
                      <c:pt idx="7471">
                        <c:v>21</c:v>
                      </c:pt>
                      <c:pt idx="7472">
                        <c:v>22</c:v>
                      </c:pt>
                      <c:pt idx="7473">
                        <c:v>23</c:v>
                      </c:pt>
                      <c:pt idx="7474">
                        <c:v>24</c:v>
                      </c:pt>
                      <c:pt idx="7475">
                        <c:v>0</c:v>
                      </c:pt>
                      <c:pt idx="7476">
                        <c:v>1</c:v>
                      </c:pt>
                      <c:pt idx="7477">
                        <c:v>2</c:v>
                      </c:pt>
                      <c:pt idx="7478">
                        <c:v>3</c:v>
                      </c:pt>
                      <c:pt idx="7479">
                        <c:v>4</c:v>
                      </c:pt>
                      <c:pt idx="7480">
                        <c:v>5</c:v>
                      </c:pt>
                      <c:pt idx="7481">
                        <c:v>6</c:v>
                      </c:pt>
                      <c:pt idx="7482">
                        <c:v>7</c:v>
                      </c:pt>
                      <c:pt idx="7483">
                        <c:v>8</c:v>
                      </c:pt>
                      <c:pt idx="7484">
                        <c:v>9</c:v>
                      </c:pt>
                      <c:pt idx="7485">
                        <c:v>10</c:v>
                      </c:pt>
                      <c:pt idx="7486">
                        <c:v>11</c:v>
                      </c:pt>
                      <c:pt idx="7487">
                        <c:v>12</c:v>
                      </c:pt>
                      <c:pt idx="7488">
                        <c:v>13</c:v>
                      </c:pt>
                      <c:pt idx="7489">
                        <c:v>14</c:v>
                      </c:pt>
                      <c:pt idx="7490">
                        <c:v>15</c:v>
                      </c:pt>
                      <c:pt idx="7491">
                        <c:v>16</c:v>
                      </c:pt>
                      <c:pt idx="7492">
                        <c:v>17</c:v>
                      </c:pt>
                      <c:pt idx="7493">
                        <c:v>18</c:v>
                      </c:pt>
                      <c:pt idx="7494">
                        <c:v>19</c:v>
                      </c:pt>
                      <c:pt idx="7495">
                        <c:v>20</c:v>
                      </c:pt>
                      <c:pt idx="7496">
                        <c:v>21</c:v>
                      </c:pt>
                      <c:pt idx="7497">
                        <c:v>22</c:v>
                      </c:pt>
                      <c:pt idx="7498">
                        <c:v>23</c:v>
                      </c:pt>
                      <c:pt idx="7499">
                        <c:v>24</c:v>
                      </c:pt>
                      <c:pt idx="7500">
                        <c:v>0</c:v>
                      </c:pt>
                      <c:pt idx="7501">
                        <c:v>1</c:v>
                      </c:pt>
                      <c:pt idx="7502">
                        <c:v>2</c:v>
                      </c:pt>
                      <c:pt idx="7503">
                        <c:v>3</c:v>
                      </c:pt>
                      <c:pt idx="7504">
                        <c:v>4</c:v>
                      </c:pt>
                      <c:pt idx="7505">
                        <c:v>5</c:v>
                      </c:pt>
                      <c:pt idx="7506">
                        <c:v>6</c:v>
                      </c:pt>
                      <c:pt idx="7507">
                        <c:v>7</c:v>
                      </c:pt>
                      <c:pt idx="7508">
                        <c:v>8</c:v>
                      </c:pt>
                      <c:pt idx="7509">
                        <c:v>9</c:v>
                      </c:pt>
                      <c:pt idx="7510">
                        <c:v>10</c:v>
                      </c:pt>
                      <c:pt idx="7511">
                        <c:v>11</c:v>
                      </c:pt>
                      <c:pt idx="7512">
                        <c:v>12</c:v>
                      </c:pt>
                      <c:pt idx="7513">
                        <c:v>13</c:v>
                      </c:pt>
                      <c:pt idx="7514">
                        <c:v>14</c:v>
                      </c:pt>
                      <c:pt idx="7515">
                        <c:v>15</c:v>
                      </c:pt>
                      <c:pt idx="7516">
                        <c:v>16</c:v>
                      </c:pt>
                      <c:pt idx="7517">
                        <c:v>17</c:v>
                      </c:pt>
                      <c:pt idx="7518">
                        <c:v>18</c:v>
                      </c:pt>
                      <c:pt idx="7519">
                        <c:v>19</c:v>
                      </c:pt>
                      <c:pt idx="7520">
                        <c:v>20</c:v>
                      </c:pt>
                      <c:pt idx="7521">
                        <c:v>21</c:v>
                      </c:pt>
                      <c:pt idx="7522">
                        <c:v>22</c:v>
                      </c:pt>
                      <c:pt idx="7523">
                        <c:v>23</c:v>
                      </c:pt>
                      <c:pt idx="7524">
                        <c:v>24</c:v>
                      </c:pt>
                      <c:pt idx="7525">
                        <c:v>0</c:v>
                      </c:pt>
                      <c:pt idx="7526">
                        <c:v>1</c:v>
                      </c:pt>
                      <c:pt idx="7527">
                        <c:v>2</c:v>
                      </c:pt>
                      <c:pt idx="7528">
                        <c:v>3</c:v>
                      </c:pt>
                      <c:pt idx="7529">
                        <c:v>4</c:v>
                      </c:pt>
                      <c:pt idx="7530">
                        <c:v>5</c:v>
                      </c:pt>
                      <c:pt idx="7531">
                        <c:v>6</c:v>
                      </c:pt>
                      <c:pt idx="7532">
                        <c:v>7</c:v>
                      </c:pt>
                      <c:pt idx="7533">
                        <c:v>8</c:v>
                      </c:pt>
                      <c:pt idx="7534">
                        <c:v>9</c:v>
                      </c:pt>
                      <c:pt idx="7535">
                        <c:v>10</c:v>
                      </c:pt>
                      <c:pt idx="7536">
                        <c:v>11</c:v>
                      </c:pt>
                      <c:pt idx="7537">
                        <c:v>12</c:v>
                      </c:pt>
                      <c:pt idx="7538">
                        <c:v>13</c:v>
                      </c:pt>
                      <c:pt idx="7539">
                        <c:v>14</c:v>
                      </c:pt>
                      <c:pt idx="7540">
                        <c:v>15</c:v>
                      </c:pt>
                      <c:pt idx="7541">
                        <c:v>16</c:v>
                      </c:pt>
                      <c:pt idx="7542">
                        <c:v>17</c:v>
                      </c:pt>
                      <c:pt idx="7543">
                        <c:v>18</c:v>
                      </c:pt>
                      <c:pt idx="7544">
                        <c:v>19</c:v>
                      </c:pt>
                      <c:pt idx="7545">
                        <c:v>20</c:v>
                      </c:pt>
                      <c:pt idx="7546">
                        <c:v>21</c:v>
                      </c:pt>
                      <c:pt idx="7547">
                        <c:v>22</c:v>
                      </c:pt>
                      <c:pt idx="7548">
                        <c:v>23</c:v>
                      </c:pt>
                      <c:pt idx="7549">
                        <c:v>24</c:v>
                      </c:pt>
                      <c:pt idx="7550">
                        <c:v>0</c:v>
                      </c:pt>
                      <c:pt idx="7551">
                        <c:v>1</c:v>
                      </c:pt>
                      <c:pt idx="7552">
                        <c:v>2</c:v>
                      </c:pt>
                      <c:pt idx="7553">
                        <c:v>3</c:v>
                      </c:pt>
                      <c:pt idx="7554">
                        <c:v>4</c:v>
                      </c:pt>
                      <c:pt idx="7555">
                        <c:v>5</c:v>
                      </c:pt>
                      <c:pt idx="7556">
                        <c:v>6</c:v>
                      </c:pt>
                      <c:pt idx="7557">
                        <c:v>7</c:v>
                      </c:pt>
                      <c:pt idx="7558">
                        <c:v>8</c:v>
                      </c:pt>
                      <c:pt idx="7559">
                        <c:v>9</c:v>
                      </c:pt>
                      <c:pt idx="7560">
                        <c:v>10</c:v>
                      </c:pt>
                      <c:pt idx="7561">
                        <c:v>11</c:v>
                      </c:pt>
                      <c:pt idx="7562">
                        <c:v>12</c:v>
                      </c:pt>
                      <c:pt idx="7563">
                        <c:v>13</c:v>
                      </c:pt>
                      <c:pt idx="7564">
                        <c:v>14</c:v>
                      </c:pt>
                      <c:pt idx="7565">
                        <c:v>15</c:v>
                      </c:pt>
                      <c:pt idx="7566">
                        <c:v>16</c:v>
                      </c:pt>
                      <c:pt idx="7567">
                        <c:v>17</c:v>
                      </c:pt>
                      <c:pt idx="7568">
                        <c:v>18</c:v>
                      </c:pt>
                      <c:pt idx="7569">
                        <c:v>19</c:v>
                      </c:pt>
                      <c:pt idx="7570">
                        <c:v>20</c:v>
                      </c:pt>
                      <c:pt idx="7571">
                        <c:v>21</c:v>
                      </c:pt>
                      <c:pt idx="7572">
                        <c:v>22</c:v>
                      </c:pt>
                      <c:pt idx="7573">
                        <c:v>23</c:v>
                      </c:pt>
                      <c:pt idx="7574">
                        <c:v>24</c:v>
                      </c:pt>
                      <c:pt idx="7575">
                        <c:v>0</c:v>
                      </c:pt>
                      <c:pt idx="7576">
                        <c:v>1</c:v>
                      </c:pt>
                      <c:pt idx="7577">
                        <c:v>2</c:v>
                      </c:pt>
                      <c:pt idx="7578">
                        <c:v>3</c:v>
                      </c:pt>
                      <c:pt idx="7579">
                        <c:v>4</c:v>
                      </c:pt>
                      <c:pt idx="7580">
                        <c:v>5</c:v>
                      </c:pt>
                      <c:pt idx="7581">
                        <c:v>6</c:v>
                      </c:pt>
                      <c:pt idx="7582">
                        <c:v>7</c:v>
                      </c:pt>
                      <c:pt idx="7583">
                        <c:v>8</c:v>
                      </c:pt>
                      <c:pt idx="7584">
                        <c:v>9</c:v>
                      </c:pt>
                      <c:pt idx="7585">
                        <c:v>10</c:v>
                      </c:pt>
                      <c:pt idx="7586">
                        <c:v>11</c:v>
                      </c:pt>
                      <c:pt idx="7587">
                        <c:v>12</c:v>
                      </c:pt>
                      <c:pt idx="7588">
                        <c:v>13</c:v>
                      </c:pt>
                      <c:pt idx="7589">
                        <c:v>14</c:v>
                      </c:pt>
                      <c:pt idx="7590">
                        <c:v>15</c:v>
                      </c:pt>
                      <c:pt idx="7591">
                        <c:v>16</c:v>
                      </c:pt>
                      <c:pt idx="7592">
                        <c:v>17</c:v>
                      </c:pt>
                      <c:pt idx="7593">
                        <c:v>18</c:v>
                      </c:pt>
                      <c:pt idx="7594">
                        <c:v>19</c:v>
                      </c:pt>
                      <c:pt idx="7595">
                        <c:v>20</c:v>
                      </c:pt>
                      <c:pt idx="7596">
                        <c:v>21</c:v>
                      </c:pt>
                      <c:pt idx="7597">
                        <c:v>22</c:v>
                      </c:pt>
                      <c:pt idx="7598">
                        <c:v>23</c:v>
                      </c:pt>
                      <c:pt idx="7599">
                        <c:v>24</c:v>
                      </c:pt>
                      <c:pt idx="7600">
                        <c:v>0</c:v>
                      </c:pt>
                      <c:pt idx="7601">
                        <c:v>1</c:v>
                      </c:pt>
                      <c:pt idx="7602">
                        <c:v>2</c:v>
                      </c:pt>
                      <c:pt idx="7603">
                        <c:v>3</c:v>
                      </c:pt>
                      <c:pt idx="7604">
                        <c:v>4</c:v>
                      </c:pt>
                      <c:pt idx="7605">
                        <c:v>5</c:v>
                      </c:pt>
                      <c:pt idx="7606">
                        <c:v>6</c:v>
                      </c:pt>
                      <c:pt idx="7607">
                        <c:v>7</c:v>
                      </c:pt>
                      <c:pt idx="7608">
                        <c:v>8</c:v>
                      </c:pt>
                      <c:pt idx="7609">
                        <c:v>9</c:v>
                      </c:pt>
                      <c:pt idx="7610">
                        <c:v>10</c:v>
                      </c:pt>
                      <c:pt idx="7611">
                        <c:v>11</c:v>
                      </c:pt>
                      <c:pt idx="7612">
                        <c:v>12</c:v>
                      </c:pt>
                      <c:pt idx="7613">
                        <c:v>13</c:v>
                      </c:pt>
                      <c:pt idx="7614">
                        <c:v>14</c:v>
                      </c:pt>
                      <c:pt idx="7615">
                        <c:v>15</c:v>
                      </c:pt>
                      <c:pt idx="7616">
                        <c:v>16</c:v>
                      </c:pt>
                      <c:pt idx="7617">
                        <c:v>17</c:v>
                      </c:pt>
                      <c:pt idx="7618">
                        <c:v>18</c:v>
                      </c:pt>
                      <c:pt idx="7619">
                        <c:v>19</c:v>
                      </c:pt>
                      <c:pt idx="7620">
                        <c:v>20</c:v>
                      </c:pt>
                      <c:pt idx="7621">
                        <c:v>21</c:v>
                      </c:pt>
                      <c:pt idx="7622">
                        <c:v>22</c:v>
                      </c:pt>
                      <c:pt idx="7623">
                        <c:v>23</c:v>
                      </c:pt>
                      <c:pt idx="7624">
                        <c:v>24</c:v>
                      </c:pt>
                      <c:pt idx="7625">
                        <c:v>0</c:v>
                      </c:pt>
                      <c:pt idx="7626">
                        <c:v>1</c:v>
                      </c:pt>
                      <c:pt idx="7627">
                        <c:v>2</c:v>
                      </c:pt>
                      <c:pt idx="7628">
                        <c:v>3</c:v>
                      </c:pt>
                      <c:pt idx="7629">
                        <c:v>4</c:v>
                      </c:pt>
                      <c:pt idx="7630">
                        <c:v>5</c:v>
                      </c:pt>
                      <c:pt idx="7631">
                        <c:v>6</c:v>
                      </c:pt>
                      <c:pt idx="7632">
                        <c:v>7</c:v>
                      </c:pt>
                      <c:pt idx="7633">
                        <c:v>8</c:v>
                      </c:pt>
                      <c:pt idx="7634">
                        <c:v>9</c:v>
                      </c:pt>
                      <c:pt idx="7635">
                        <c:v>10</c:v>
                      </c:pt>
                      <c:pt idx="7636">
                        <c:v>11</c:v>
                      </c:pt>
                      <c:pt idx="7637">
                        <c:v>12</c:v>
                      </c:pt>
                      <c:pt idx="7638">
                        <c:v>13</c:v>
                      </c:pt>
                      <c:pt idx="7639">
                        <c:v>14</c:v>
                      </c:pt>
                      <c:pt idx="7640">
                        <c:v>15</c:v>
                      </c:pt>
                      <c:pt idx="7641">
                        <c:v>16</c:v>
                      </c:pt>
                      <c:pt idx="7642">
                        <c:v>17</c:v>
                      </c:pt>
                      <c:pt idx="7643">
                        <c:v>18</c:v>
                      </c:pt>
                      <c:pt idx="7644">
                        <c:v>19</c:v>
                      </c:pt>
                      <c:pt idx="7645">
                        <c:v>20</c:v>
                      </c:pt>
                      <c:pt idx="7646">
                        <c:v>21</c:v>
                      </c:pt>
                      <c:pt idx="7647">
                        <c:v>22</c:v>
                      </c:pt>
                      <c:pt idx="7648">
                        <c:v>23</c:v>
                      </c:pt>
                      <c:pt idx="7649">
                        <c:v>24</c:v>
                      </c:pt>
                      <c:pt idx="7650">
                        <c:v>0</c:v>
                      </c:pt>
                      <c:pt idx="7651">
                        <c:v>1</c:v>
                      </c:pt>
                      <c:pt idx="7652">
                        <c:v>2</c:v>
                      </c:pt>
                      <c:pt idx="7653">
                        <c:v>3</c:v>
                      </c:pt>
                      <c:pt idx="7654">
                        <c:v>4</c:v>
                      </c:pt>
                      <c:pt idx="7655">
                        <c:v>5</c:v>
                      </c:pt>
                      <c:pt idx="7656">
                        <c:v>6</c:v>
                      </c:pt>
                      <c:pt idx="7657">
                        <c:v>7</c:v>
                      </c:pt>
                      <c:pt idx="7658">
                        <c:v>8</c:v>
                      </c:pt>
                      <c:pt idx="7659">
                        <c:v>9</c:v>
                      </c:pt>
                      <c:pt idx="7660">
                        <c:v>10</c:v>
                      </c:pt>
                      <c:pt idx="7661">
                        <c:v>11</c:v>
                      </c:pt>
                      <c:pt idx="7662">
                        <c:v>12</c:v>
                      </c:pt>
                      <c:pt idx="7663">
                        <c:v>13</c:v>
                      </c:pt>
                      <c:pt idx="7664">
                        <c:v>14</c:v>
                      </c:pt>
                      <c:pt idx="7665">
                        <c:v>15</c:v>
                      </c:pt>
                      <c:pt idx="7666">
                        <c:v>16</c:v>
                      </c:pt>
                      <c:pt idx="7667">
                        <c:v>17</c:v>
                      </c:pt>
                      <c:pt idx="7668">
                        <c:v>18</c:v>
                      </c:pt>
                      <c:pt idx="7669">
                        <c:v>19</c:v>
                      </c:pt>
                      <c:pt idx="7670">
                        <c:v>20</c:v>
                      </c:pt>
                      <c:pt idx="7671">
                        <c:v>21</c:v>
                      </c:pt>
                      <c:pt idx="7672">
                        <c:v>22</c:v>
                      </c:pt>
                      <c:pt idx="7673">
                        <c:v>23</c:v>
                      </c:pt>
                      <c:pt idx="7674">
                        <c:v>24</c:v>
                      </c:pt>
                      <c:pt idx="7675">
                        <c:v>0</c:v>
                      </c:pt>
                      <c:pt idx="7676">
                        <c:v>1</c:v>
                      </c:pt>
                      <c:pt idx="7677">
                        <c:v>2</c:v>
                      </c:pt>
                      <c:pt idx="7678">
                        <c:v>3</c:v>
                      </c:pt>
                      <c:pt idx="7679">
                        <c:v>4</c:v>
                      </c:pt>
                      <c:pt idx="7680">
                        <c:v>5</c:v>
                      </c:pt>
                      <c:pt idx="7681">
                        <c:v>6</c:v>
                      </c:pt>
                      <c:pt idx="7682">
                        <c:v>7</c:v>
                      </c:pt>
                      <c:pt idx="7683">
                        <c:v>8</c:v>
                      </c:pt>
                      <c:pt idx="7684">
                        <c:v>9</c:v>
                      </c:pt>
                      <c:pt idx="7685">
                        <c:v>10</c:v>
                      </c:pt>
                      <c:pt idx="7686">
                        <c:v>11</c:v>
                      </c:pt>
                      <c:pt idx="7687">
                        <c:v>12</c:v>
                      </c:pt>
                      <c:pt idx="7688">
                        <c:v>13</c:v>
                      </c:pt>
                      <c:pt idx="7689">
                        <c:v>14</c:v>
                      </c:pt>
                      <c:pt idx="7690">
                        <c:v>15</c:v>
                      </c:pt>
                      <c:pt idx="7691">
                        <c:v>16</c:v>
                      </c:pt>
                      <c:pt idx="7692">
                        <c:v>17</c:v>
                      </c:pt>
                      <c:pt idx="7693">
                        <c:v>18</c:v>
                      </c:pt>
                      <c:pt idx="7694">
                        <c:v>19</c:v>
                      </c:pt>
                      <c:pt idx="7695">
                        <c:v>20</c:v>
                      </c:pt>
                      <c:pt idx="7696">
                        <c:v>21</c:v>
                      </c:pt>
                      <c:pt idx="7697">
                        <c:v>22</c:v>
                      </c:pt>
                      <c:pt idx="7698">
                        <c:v>23</c:v>
                      </c:pt>
                      <c:pt idx="7699">
                        <c:v>24</c:v>
                      </c:pt>
                      <c:pt idx="7700">
                        <c:v>0</c:v>
                      </c:pt>
                      <c:pt idx="7701">
                        <c:v>1</c:v>
                      </c:pt>
                      <c:pt idx="7702">
                        <c:v>2</c:v>
                      </c:pt>
                      <c:pt idx="7703">
                        <c:v>3</c:v>
                      </c:pt>
                      <c:pt idx="7704">
                        <c:v>4</c:v>
                      </c:pt>
                      <c:pt idx="7705">
                        <c:v>5</c:v>
                      </c:pt>
                      <c:pt idx="7706">
                        <c:v>6</c:v>
                      </c:pt>
                      <c:pt idx="7707">
                        <c:v>7</c:v>
                      </c:pt>
                      <c:pt idx="7708">
                        <c:v>8</c:v>
                      </c:pt>
                      <c:pt idx="7709">
                        <c:v>9</c:v>
                      </c:pt>
                      <c:pt idx="7710">
                        <c:v>10</c:v>
                      </c:pt>
                      <c:pt idx="7711">
                        <c:v>11</c:v>
                      </c:pt>
                      <c:pt idx="7712">
                        <c:v>12</c:v>
                      </c:pt>
                      <c:pt idx="7713">
                        <c:v>13</c:v>
                      </c:pt>
                      <c:pt idx="7714">
                        <c:v>14</c:v>
                      </c:pt>
                      <c:pt idx="7715">
                        <c:v>15</c:v>
                      </c:pt>
                      <c:pt idx="7716">
                        <c:v>16</c:v>
                      </c:pt>
                      <c:pt idx="7717">
                        <c:v>17</c:v>
                      </c:pt>
                      <c:pt idx="7718">
                        <c:v>18</c:v>
                      </c:pt>
                      <c:pt idx="7719">
                        <c:v>19</c:v>
                      </c:pt>
                      <c:pt idx="7720">
                        <c:v>20</c:v>
                      </c:pt>
                      <c:pt idx="7721">
                        <c:v>21</c:v>
                      </c:pt>
                      <c:pt idx="7722">
                        <c:v>22</c:v>
                      </c:pt>
                      <c:pt idx="7723">
                        <c:v>23</c:v>
                      </c:pt>
                      <c:pt idx="7724">
                        <c:v>24</c:v>
                      </c:pt>
                      <c:pt idx="7725">
                        <c:v>0</c:v>
                      </c:pt>
                      <c:pt idx="7726">
                        <c:v>1</c:v>
                      </c:pt>
                      <c:pt idx="7727">
                        <c:v>2</c:v>
                      </c:pt>
                      <c:pt idx="7728">
                        <c:v>3</c:v>
                      </c:pt>
                      <c:pt idx="7729">
                        <c:v>4</c:v>
                      </c:pt>
                      <c:pt idx="7730">
                        <c:v>5</c:v>
                      </c:pt>
                      <c:pt idx="7731">
                        <c:v>6</c:v>
                      </c:pt>
                      <c:pt idx="7732">
                        <c:v>7</c:v>
                      </c:pt>
                      <c:pt idx="7733">
                        <c:v>8</c:v>
                      </c:pt>
                      <c:pt idx="7734">
                        <c:v>9</c:v>
                      </c:pt>
                      <c:pt idx="7735">
                        <c:v>10</c:v>
                      </c:pt>
                      <c:pt idx="7736">
                        <c:v>11</c:v>
                      </c:pt>
                      <c:pt idx="7737">
                        <c:v>12</c:v>
                      </c:pt>
                      <c:pt idx="7738">
                        <c:v>13</c:v>
                      </c:pt>
                      <c:pt idx="7739">
                        <c:v>14</c:v>
                      </c:pt>
                      <c:pt idx="7740">
                        <c:v>15</c:v>
                      </c:pt>
                      <c:pt idx="7741">
                        <c:v>16</c:v>
                      </c:pt>
                      <c:pt idx="7742">
                        <c:v>17</c:v>
                      </c:pt>
                      <c:pt idx="7743">
                        <c:v>18</c:v>
                      </c:pt>
                      <c:pt idx="7744">
                        <c:v>19</c:v>
                      </c:pt>
                      <c:pt idx="7745">
                        <c:v>20</c:v>
                      </c:pt>
                      <c:pt idx="7746">
                        <c:v>21</c:v>
                      </c:pt>
                      <c:pt idx="7747">
                        <c:v>22</c:v>
                      </c:pt>
                      <c:pt idx="7748">
                        <c:v>23</c:v>
                      </c:pt>
                      <c:pt idx="7749">
                        <c:v>24</c:v>
                      </c:pt>
                      <c:pt idx="7750">
                        <c:v>0</c:v>
                      </c:pt>
                      <c:pt idx="7751">
                        <c:v>1</c:v>
                      </c:pt>
                      <c:pt idx="7752">
                        <c:v>2</c:v>
                      </c:pt>
                      <c:pt idx="7753">
                        <c:v>3</c:v>
                      </c:pt>
                      <c:pt idx="7754">
                        <c:v>4</c:v>
                      </c:pt>
                      <c:pt idx="7755">
                        <c:v>5</c:v>
                      </c:pt>
                      <c:pt idx="7756">
                        <c:v>6</c:v>
                      </c:pt>
                      <c:pt idx="7757">
                        <c:v>7</c:v>
                      </c:pt>
                      <c:pt idx="7758">
                        <c:v>8</c:v>
                      </c:pt>
                      <c:pt idx="7759">
                        <c:v>9</c:v>
                      </c:pt>
                      <c:pt idx="7760">
                        <c:v>10</c:v>
                      </c:pt>
                      <c:pt idx="7761">
                        <c:v>11</c:v>
                      </c:pt>
                      <c:pt idx="7762">
                        <c:v>12</c:v>
                      </c:pt>
                      <c:pt idx="7763">
                        <c:v>13</c:v>
                      </c:pt>
                      <c:pt idx="7764">
                        <c:v>14</c:v>
                      </c:pt>
                      <c:pt idx="7765">
                        <c:v>15</c:v>
                      </c:pt>
                      <c:pt idx="7766">
                        <c:v>16</c:v>
                      </c:pt>
                      <c:pt idx="7767">
                        <c:v>17</c:v>
                      </c:pt>
                      <c:pt idx="7768">
                        <c:v>18</c:v>
                      </c:pt>
                      <c:pt idx="7769">
                        <c:v>19</c:v>
                      </c:pt>
                      <c:pt idx="7770">
                        <c:v>20</c:v>
                      </c:pt>
                      <c:pt idx="7771">
                        <c:v>21</c:v>
                      </c:pt>
                      <c:pt idx="7772">
                        <c:v>22</c:v>
                      </c:pt>
                      <c:pt idx="7773">
                        <c:v>23</c:v>
                      </c:pt>
                      <c:pt idx="7774">
                        <c:v>24</c:v>
                      </c:pt>
                      <c:pt idx="7775">
                        <c:v>0</c:v>
                      </c:pt>
                      <c:pt idx="7776">
                        <c:v>1</c:v>
                      </c:pt>
                      <c:pt idx="7777">
                        <c:v>2</c:v>
                      </c:pt>
                      <c:pt idx="7778">
                        <c:v>3</c:v>
                      </c:pt>
                      <c:pt idx="7779">
                        <c:v>4</c:v>
                      </c:pt>
                      <c:pt idx="7780">
                        <c:v>5</c:v>
                      </c:pt>
                      <c:pt idx="7781">
                        <c:v>6</c:v>
                      </c:pt>
                      <c:pt idx="7782">
                        <c:v>7</c:v>
                      </c:pt>
                      <c:pt idx="7783">
                        <c:v>8</c:v>
                      </c:pt>
                      <c:pt idx="7784">
                        <c:v>9</c:v>
                      </c:pt>
                      <c:pt idx="7785">
                        <c:v>10</c:v>
                      </c:pt>
                      <c:pt idx="7786">
                        <c:v>11</c:v>
                      </c:pt>
                      <c:pt idx="7787">
                        <c:v>12</c:v>
                      </c:pt>
                      <c:pt idx="7788">
                        <c:v>13</c:v>
                      </c:pt>
                      <c:pt idx="7789">
                        <c:v>14</c:v>
                      </c:pt>
                      <c:pt idx="7790">
                        <c:v>15</c:v>
                      </c:pt>
                      <c:pt idx="7791">
                        <c:v>16</c:v>
                      </c:pt>
                      <c:pt idx="7792">
                        <c:v>17</c:v>
                      </c:pt>
                      <c:pt idx="7793">
                        <c:v>18</c:v>
                      </c:pt>
                      <c:pt idx="7794">
                        <c:v>19</c:v>
                      </c:pt>
                      <c:pt idx="7795">
                        <c:v>20</c:v>
                      </c:pt>
                      <c:pt idx="7796">
                        <c:v>21</c:v>
                      </c:pt>
                      <c:pt idx="7797">
                        <c:v>22</c:v>
                      </c:pt>
                      <c:pt idx="7798">
                        <c:v>23</c:v>
                      </c:pt>
                      <c:pt idx="7799">
                        <c:v>24</c:v>
                      </c:pt>
                      <c:pt idx="7800">
                        <c:v>0</c:v>
                      </c:pt>
                      <c:pt idx="7801">
                        <c:v>1</c:v>
                      </c:pt>
                      <c:pt idx="7802">
                        <c:v>2</c:v>
                      </c:pt>
                      <c:pt idx="7803">
                        <c:v>3</c:v>
                      </c:pt>
                      <c:pt idx="7804">
                        <c:v>4</c:v>
                      </c:pt>
                      <c:pt idx="7805">
                        <c:v>5</c:v>
                      </c:pt>
                      <c:pt idx="7806">
                        <c:v>6</c:v>
                      </c:pt>
                      <c:pt idx="7807">
                        <c:v>7</c:v>
                      </c:pt>
                      <c:pt idx="7808">
                        <c:v>8</c:v>
                      </c:pt>
                      <c:pt idx="7809">
                        <c:v>9</c:v>
                      </c:pt>
                      <c:pt idx="7810">
                        <c:v>10</c:v>
                      </c:pt>
                      <c:pt idx="7811">
                        <c:v>11</c:v>
                      </c:pt>
                      <c:pt idx="7812">
                        <c:v>12</c:v>
                      </c:pt>
                      <c:pt idx="7813">
                        <c:v>13</c:v>
                      </c:pt>
                      <c:pt idx="7814">
                        <c:v>14</c:v>
                      </c:pt>
                      <c:pt idx="7815">
                        <c:v>15</c:v>
                      </c:pt>
                      <c:pt idx="7816">
                        <c:v>16</c:v>
                      </c:pt>
                      <c:pt idx="7817">
                        <c:v>17</c:v>
                      </c:pt>
                      <c:pt idx="7818">
                        <c:v>18</c:v>
                      </c:pt>
                      <c:pt idx="7819">
                        <c:v>19</c:v>
                      </c:pt>
                      <c:pt idx="7820">
                        <c:v>20</c:v>
                      </c:pt>
                      <c:pt idx="7821">
                        <c:v>21</c:v>
                      </c:pt>
                      <c:pt idx="7822">
                        <c:v>22</c:v>
                      </c:pt>
                      <c:pt idx="7823">
                        <c:v>23</c:v>
                      </c:pt>
                      <c:pt idx="7824">
                        <c:v>24</c:v>
                      </c:pt>
                      <c:pt idx="7825">
                        <c:v>0</c:v>
                      </c:pt>
                      <c:pt idx="7826">
                        <c:v>1</c:v>
                      </c:pt>
                      <c:pt idx="7827">
                        <c:v>2</c:v>
                      </c:pt>
                      <c:pt idx="7828">
                        <c:v>3</c:v>
                      </c:pt>
                      <c:pt idx="7829">
                        <c:v>4</c:v>
                      </c:pt>
                      <c:pt idx="7830">
                        <c:v>5</c:v>
                      </c:pt>
                      <c:pt idx="7831">
                        <c:v>6</c:v>
                      </c:pt>
                      <c:pt idx="7832">
                        <c:v>7</c:v>
                      </c:pt>
                      <c:pt idx="7833">
                        <c:v>8</c:v>
                      </c:pt>
                      <c:pt idx="7834">
                        <c:v>9</c:v>
                      </c:pt>
                      <c:pt idx="7835">
                        <c:v>10</c:v>
                      </c:pt>
                      <c:pt idx="7836">
                        <c:v>11</c:v>
                      </c:pt>
                      <c:pt idx="7837">
                        <c:v>12</c:v>
                      </c:pt>
                      <c:pt idx="7838">
                        <c:v>13</c:v>
                      </c:pt>
                      <c:pt idx="7839">
                        <c:v>14</c:v>
                      </c:pt>
                      <c:pt idx="7840">
                        <c:v>15</c:v>
                      </c:pt>
                      <c:pt idx="7841">
                        <c:v>16</c:v>
                      </c:pt>
                      <c:pt idx="7842">
                        <c:v>17</c:v>
                      </c:pt>
                      <c:pt idx="7843">
                        <c:v>18</c:v>
                      </c:pt>
                      <c:pt idx="7844">
                        <c:v>19</c:v>
                      </c:pt>
                      <c:pt idx="7845">
                        <c:v>20</c:v>
                      </c:pt>
                      <c:pt idx="7846">
                        <c:v>21</c:v>
                      </c:pt>
                      <c:pt idx="7847">
                        <c:v>22</c:v>
                      </c:pt>
                      <c:pt idx="7848">
                        <c:v>23</c:v>
                      </c:pt>
                      <c:pt idx="7849">
                        <c:v>24</c:v>
                      </c:pt>
                      <c:pt idx="7850">
                        <c:v>0</c:v>
                      </c:pt>
                      <c:pt idx="7851">
                        <c:v>1</c:v>
                      </c:pt>
                      <c:pt idx="7852">
                        <c:v>2</c:v>
                      </c:pt>
                      <c:pt idx="7853">
                        <c:v>3</c:v>
                      </c:pt>
                      <c:pt idx="7854">
                        <c:v>4</c:v>
                      </c:pt>
                      <c:pt idx="7855">
                        <c:v>5</c:v>
                      </c:pt>
                      <c:pt idx="7856">
                        <c:v>6</c:v>
                      </c:pt>
                      <c:pt idx="7857">
                        <c:v>7</c:v>
                      </c:pt>
                      <c:pt idx="7858">
                        <c:v>8</c:v>
                      </c:pt>
                      <c:pt idx="7859">
                        <c:v>9</c:v>
                      </c:pt>
                      <c:pt idx="7860">
                        <c:v>10</c:v>
                      </c:pt>
                      <c:pt idx="7861">
                        <c:v>11</c:v>
                      </c:pt>
                      <c:pt idx="7862">
                        <c:v>12</c:v>
                      </c:pt>
                      <c:pt idx="7863">
                        <c:v>13</c:v>
                      </c:pt>
                      <c:pt idx="7864">
                        <c:v>14</c:v>
                      </c:pt>
                      <c:pt idx="7865">
                        <c:v>15</c:v>
                      </c:pt>
                      <c:pt idx="7866">
                        <c:v>16</c:v>
                      </c:pt>
                      <c:pt idx="7867">
                        <c:v>17</c:v>
                      </c:pt>
                      <c:pt idx="7868">
                        <c:v>18</c:v>
                      </c:pt>
                      <c:pt idx="7869">
                        <c:v>19</c:v>
                      </c:pt>
                      <c:pt idx="7870">
                        <c:v>20</c:v>
                      </c:pt>
                      <c:pt idx="7871">
                        <c:v>21</c:v>
                      </c:pt>
                      <c:pt idx="7872">
                        <c:v>22</c:v>
                      </c:pt>
                      <c:pt idx="7873">
                        <c:v>23</c:v>
                      </c:pt>
                      <c:pt idx="7874">
                        <c:v>24</c:v>
                      </c:pt>
                      <c:pt idx="7875">
                        <c:v>0</c:v>
                      </c:pt>
                      <c:pt idx="7876">
                        <c:v>1</c:v>
                      </c:pt>
                      <c:pt idx="7877">
                        <c:v>2</c:v>
                      </c:pt>
                      <c:pt idx="7878">
                        <c:v>3</c:v>
                      </c:pt>
                      <c:pt idx="7879">
                        <c:v>4</c:v>
                      </c:pt>
                      <c:pt idx="7880">
                        <c:v>5</c:v>
                      </c:pt>
                      <c:pt idx="7881">
                        <c:v>6</c:v>
                      </c:pt>
                      <c:pt idx="7882">
                        <c:v>7</c:v>
                      </c:pt>
                      <c:pt idx="7883">
                        <c:v>8</c:v>
                      </c:pt>
                      <c:pt idx="7884">
                        <c:v>9</c:v>
                      </c:pt>
                      <c:pt idx="7885">
                        <c:v>10</c:v>
                      </c:pt>
                      <c:pt idx="7886">
                        <c:v>11</c:v>
                      </c:pt>
                      <c:pt idx="7887">
                        <c:v>12</c:v>
                      </c:pt>
                      <c:pt idx="7888">
                        <c:v>13</c:v>
                      </c:pt>
                      <c:pt idx="7889">
                        <c:v>14</c:v>
                      </c:pt>
                      <c:pt idx="7890">
                        <c:v>15</c:v>
                      </c:pt>
                      <c:pt idx="7891">
                        <c:v>16</c:v>
                      </c:pt>
                      <c:pt idx="7892">
                        <c:v>17</c:v>
                      </c:pt>
                      <c:pt idx="7893">
                        <c:v>18</c:v>
                      </c:pt>
                      <c:pt idx="7894">
                        <c:v>19</c:v>
                      </c:pt>
                      <c:pt idx="7895">
                        <c:v>20</c:v>
                      </c:pt>
                      <c:pt idx="7896">
                        <c:v>21</c:v>
                      </c:pt>
                      <c:pt idx="7897">
                        <c:v>22</c:v>
                      </c:pt>
                      <c:pt idx="7898">
                        <c:v>23</c:v>
                      </c:pt>
                      <c:pt idx="7899">
                        <c:v>24</c:v>
                      </c:pt>
                      <c:pt idx="7900">
                        <c:v>0</c:v>
                      </c:pt>
                      <c:pt idx="7901">
                        <c:v>1</c:v>
                      </c:pt>
                      <c:pt idx="7902">
                        <c:v>2</c:v>
                      </c:pt>
                      <c:pt idx="7903">
                        <c:v>3</c:v>
                      </c:pt>
                      <c:pt idx="7904">
                        <c:v>4</c:v>
                      </c:pt>
                      <c:pt idx="7905">
                        <c:v>5</c:v>
                      </c:pt>
                      <c:pt idx="7906">
                        <c:v>6</c:v>
                      </c:pt>
                      <c:pt idx="7907">
                        <c:v>7</c:v>
                      </c:pt>
                      <c:pt idx="7908">
                        <c:v>8</c:v>
                      </c:pt>
                      <c:pt idx="7909">
                        <c:v>9</c:v>
                      </c:pt>
                      <c:pt idx="7910">
                        <c:v>10</c:v>
                      </c:pt>
                      <c:pt idx="7911">
                        <c:v>11</c:v>
                      </c:pt>
                      <c:pt idx="7912">
                        <c:v>12</c:v>
                      </c:pt>
                      <c:pt idx="7913">
                        <c:v>13</c:v>
                      </c:pt>
                      <c:pt idx="7914">
                        <c:v>14</c:v>
                      </c:pt>
                      <c:pt idx="7915">
                        <c:v>15</c:v>
                      </c:pt>
                      <c:pt idx="7916">
                        <c:v>16</c:v>
                      </c:pt>
                      <c:pt idx="7917">
                        <c:v>17</c:v>
                      </c:pt>
                      <c:pt idx="7918">
                        <c:v>18</c:v>
                      </c:pt>
                      <c:pt idx="7919">
                        <c:v>19</c:v>
                      </c:pt>
                      <c:pt idx="7920">
                        <c:v>20</c:v>
                      </c:pt>
                      <c:pt idx="7921">
                        <c:v>21</c:v>
                      </c:pt>
                      <c:pt idx="7922">
                        <c:v>22</c:v>
                      </c:pt>
                      <c:pt idx="7923">
                        <c:v>23</c:v>
                      </c:pt>
                      <c:pt idx="7924">
                        <c:v>24</c:v>
                      </c:pt>
                      <c:pt idx="7925">
                        <c:v>0</c:v>
                      </c:pt>
                      <c:pt idx="7926">
                        <c:v>1</c:v>
                      </c:pt>
                      <c:pt idx="7927">
                        <c:v>2</c:v>
                      </c:pt>
                      <c:pt idx="7928">
                        <c:v>3</c:v>
                      </c:pt>
                      <c:pt idx="7929">
                        <c:v>4</c:v>
                      </c:pt>
                      <c:pt idx="7930">
                        <c:v>5</c:v>
                      </c:pt>
                      <c:pt idx="7931">
                        <c:v>6</c:v>
                      </c:pt>
                      <c:pt idx="7932">
                        <c:v>7</c:v>
                      </c:pt>
                      <c:pt idx="7933">
                        <c:v>8</c:v>
                      </c:pt>
                      <c:pt idx="7934">
                        <c:v>9</c:v>
                      </c:pt>
                      <c:pt idx="7935">
                        <c:v>10</c:v>
                      </c:pt>
                      <c:pt idx="7936">
                        <c:v>11</c:v>
                      </c:pt>
                      <c:pt idx="7937">
                        <c:v>12</c:v>
                      </c:pt>
                      <c:pt idx="7938">
                        <c:v>13</c:v>
                      </c:pt>
                      <c:pt idx="7939">
                        <c:v>14</c:v>
                      </c:pt>
                      <c:pt idx="7940">
                        <c:v>15</c:v>
                      </c:pt>
                      <c:pt idx="7941">
                        <c:v>16</c:v>
                      </c:pt>
                      <c:pt idx="7942">
                        <c:v>17</c:v>
                      </c:pt>
                      <c:pt idx="7943">
                        <c:v>18</c:v>
                      </c:pt>
                      <c:pt idx="7944">
                        <c:v>19</c:v>
                      </c:pt>
                      <c:pt idx="7945">
                        <c:v>20</c:v>
                      </c:pt>
                      <c:pt idx="7946">
                        <c:v>21</c:v>
                      </c:pt>
                      <c:pt idx="7947">
                        <c:v>22</c:v>
                      </c:pt>
                      <c:pt idx="7948">
                        <c:v>23</c:v>
                      </c:pt>
                      <c:pt idx="7949">
                        <c:v>24</c:v>
                      </c:pt>
                      <c:pt idx="7950">
                        <c:v>0</c:v>
                      </c:pt>
                      <c:pt idx="7951">
                        <c:v>1</c:v>
                      </c:pt>
                      <c:pt idx="7952">
                        <c:v>2</c:v>
                      </c:pt>
                      <c:pt idx="7953">
                        <c:v>3</c:v>
                      </c:pt>
                      <c:pt idx="7954">
                        <c:v>4</c:v>
                      </c:pt>
                      <c:pt idx="7955">
                        <c:v>5</c:v>
                      </c:pt>
                      <c:pt idx="7956">
                        <c:v>6</c:v>
                      </c:pt>
                      <c:pt idx="7957">
                        <c:v>7</c:v>
                      </c:pt>
                      <c:pt idx="7958">
                        <c:v>8</c:v>
                      </c:pt>
                      <c:pt idx="7959">
                        <c:v>9</c:v>
                      </c:pt>
                      <c:pt idx="7960">
                        <c:v>10</c:v>
                      </c:pt>
                      <c:pt idx="7961">
                        <c:v>11</c:v>
                      </c:pt>
                      <c:pt idx="7962">
                        <c:v>12</c:v>
                      </c:pt>
                      <c:pt idx="7963">
                        <c:v>13</c:v>
                      </c:pt>
                      <c:pt idx="7964">
                        <c:v>14</c:v>
                      </c:pt>
                      <c:pt idx="7965">
                        <c:v>15</c:v>
                      </c:pt>
                      <c:pt idx="7966">
                        <c:v>16</c:v>
                      </c:pt>
                      <c:pt idx="7967">
                        <c:v>17</c:v>
                      </c:pt>
                      <c:pt idx="7968">
                        <c:v>18</c:v>
                      </c:pt>
                      <c:pt idx="7969">
                        <c:v>19</c:v>
                      </c:pt>
                      <c:pt idx="7970">
                        <c:v>20</c:v>
                      </c:pt>
                      <c:pt idx="7971">
                        <c:v>21</c:v>
                      </c:pt>
                      <c:pt idx="7972">
                        <c:v>22</c:v>
                      </c:pt>
                      <c:pt idx="7973">
                        <c:v>23</c:v>
                      </c:pt>
                      <c:pt idx="7974">
                        <c:v>24</c:v>
                      </c:pt>
                      <c:pt idx="7975">
                        <c:v>0</c:v>
                      </c:pt>
                      <c:pt idx="7976">
                        <c:v>1</c:v>
                      </c:pt>
                      <c:pt idx="7977">
                        <c:v>2</c:v>
                      </c:pt>
                      <c:pt idx="7978">
                        <c:v>3</c:v>
                      </c:pt>
                      <c:pt idx="7979">
                        <c:v>4</c:v>
                      </c:pt>
                      <c:pt idx="7980">
                        <c:v>5</c:v>
                      </c:pt>
                      <c:pt idx="7981">
                        <c:v>6</c:v>
                      </c:pt>
                      <c:pt idx="7982">
                        <c:v>7</c:v>
                      </c:pt>
                      <c:pt idx="7983">
                        <c:v>8</c:v>
                      </c:pt>
                      <c:pt idx="7984">
                        <c:v>9</c:v>
                      </c:pt>
                      <c:pt idx="7985">
                        <c:v>10</c:v>
                      </c:pt>
                      <c:pt idx="7986">
                        <c:v>11</c:v>
                      </c:pt>
                      <c:pt idx="7987">
                        <c:v>12</c:v>
                      </c:pt>
                      <c:pt idx="7988">
                        <c:v>13</c:v>
                      </c:pt>
                      <c:pt idx="7989">
                        <c:v>14</c:v>
                      </c:pt>
                      <c:pt idx="7990">
                        <c:v>15</c:v>
                      </c:pt>
                      <c:pt idx="7991">
                        <c:v>16</c:v>
                      </c:pt>
                      <c:pt idx="7992">
                        <c:v>17</c:v>
                      </c:pt>
                      <c:pt idx="7993">
                        <c:v>18</c:v>
                      </c:pt>
                      <c:pt idx="7994">
                        <c:v>19</c:v>
                      </c:pt>
                      <c:pt idx="7995">
                        <c:v>20</c:v>
                      </c:pt>
                      <c:pt idx="7996">
                        <c:v>21</c:v>
                      </c:pt>
                      <c:pt idx="7997">
                        <c:v>22</c:v>
                      </c:pt>
                      <c:pt idx="7998">
                        <c:v>23</c:v>
                      </c:pt>
                      <c:pt idx="7999">
                        <c:v>24</c:v>
                      </c:pt>
                      <c:pt idx="8000">
                        <c:v>0</c:v>
                      </c:pt>
                      <c:pt idx="8001">
                        <c:v>1</c:v>
                      </c:pt>
                      <c:pt idx="8002">
                        <c:v>2</c:v>
                      </c:pt>
                      <c:pt idx="8003">
                        <c:v>3</c:v>
                      </c:pt>
                      <c:pt idx="8004">
                        <c:v>4</c:v>
                      </c:pt>
                      <c:pt idx="8005">
                        <c:v>5</c:v>
                      </c:pt>
                      <c:pt idx="8006">
                        <c:v>6</c:v>
                      </c:pt>
                      <c:pt idx="8007">
                        <c:v>7</c:v>
                      </c:pt>
                      <c:pt idx="8008">
                        <c:v>8</c:v>
                      </c:pt>
                      <c:pt idx="8009">
                        <c:v>9</c:v>
                      </c:pt>
                      <c:pt idx="8010">
                        <c:v>10</c:v>
                      </c:pt>
                      <c:pt idx="8011">
                        <c:v>11</c:v>
                      </c:pt>
                      <c:pt idx="8012">
                        <c:v>12</c:v>
                      </c:pt>
                      <c:pt idx="8013">
                        <c:v>13</c:v>
                      </c:pt>
                      <c:pt idx="8014">
                        <c:v>14</c:v>
                      </c:pt>
                      <c:pt idx="8015">
                        <c:v>15</c:v>
                      </c:pt>
                      <c:pt idx="8016">
                        <c:v>16</c:v>
                      </c:pt>
                      <c:pt idx="8017">
                        <c:v>17</c:v>
                      </c:pt>
                      <c:pt idx="8018">
                        <c:v>18</c:v>
                      </c:pt>
                      <c:pt idx="8019">
                        <c:v>19</c:v>
                      </c:pt>
                      <c:pt idx="8020">
                        <c:v>20</c:v>
                      </c:pt>
                      <c:pt idx="8021">
                        <c:v>21</c:v>
                      </c:pt>
                      <c:pt idx="8022">
                        <c:v>22</c:v>
                      </c:pt>
                      <c:pt idx="8023">
                        <c:v>23</c:v>
                      </c:pt>
                      <c:pt idx="8024">
                        <c:v>24</c:v>
                      </c:pt>
                      <c:pt idx="8025">
                        <c:v>0</c:v>
                      </c:pt>
                      <c:pt idx="8026">
                        <c:v>1</c:v>
                      </c:pt>
                      <c:pt idx="8027">
                        <c:v>2</c:v>
                      </c:pt>
                      <c:pt idx="8028">
                        <c:v>3</c:v>
                      </c:pt>
                      <c:pt idx="8029">
                        <c:v>4</c:v>
                      </c:pt>
                      <c:pt idx="8030">
                        <c:v>5</c:v>
                      </c:pt>
                      <c:pt idx="8031">
                        <c:v>6</c:v>
                      </c:pt>
                      <c:pt idx="8032">
                        <c:v>7</c:v>
                      </c:pt>
                      <c:pt idx="8033">
                        <c:v>8</c:v>
                      </c:pt>
                      <c:pt idx="8034">
                        <c:v>9</c:v>
                      </c:pt>
                      <c:pt idx="8035">
                        <c:v>10</c:v>
                      </c:pt>
                      <c:pt idx="8036">
                        <c:v>11</c:v>
                      </c:pt>
                      <c:pt idx="8037">
                        <c:v>12</c:v>
                      </c:pt>
                      <c:pt idx="8038">
                        <c:v>13</c:v>
                      </c:pt>
                      <c:pt idx="8039">
                        <c:v>14</c:v>
                      </c:pt>
                      <c:pt idx="8040">
                        <c:v>15</c:v>
                      </c:pt>
                      <c:pt idx="8041">
                        <c:v>16</c:v>
                      </c:pt>
                      <c:pt idx="8042">
                        <c:v>17</c:v>
                      </c:pt>
                      <c:pt idx="8043">
                        <c:v>18</c:v>
                      </c:pt>
                      <c:pt idx="8044">
                        <c:v>19</c:v>
                      </c:pt>
                      <c:pt idx="8045">
                        <c:v>20</c:v>
                      </c:pt>
                      <c:pt idx="8046">
                        <c:v>21</c:v>
                      </c:pt>
                      <c:pt idx="8047">
                        <c:v>22</c:v>
                      </c:pt>
                      <c:pt idx="8048">
                        <c:v>23</c:v>
                      </c:pt>
                      <c:pt idx="8049">
                        <c:v>24</c:v>
                      </c:pt>
                      <c:pt idx="8050">
                        <c:v>0</c:v>
                      </c:pt>
                      <c:pt idx="8051">
                        <c:v>1</c:v>
                      </c:pt>
                      <c:pt idx="8052">
                        <c:v>2</c:v>
                      </c:pt>
                      <c:pt idx="8053">
                        <c:v>3</c:v>
                      </c:pt>
                      <c:pt idx="8054">
                        <c:v>4</c:v>
                      </c:pt>
                      <c:pt idx="8055">
                        <c:v>5</c:v>
                      </c:pt>
                      <c:pt idx="8056">
                        <c:v>6</c:v>
                      </c:pt>
                      <c:pt idx="8057">
                        <c:v>7</c:v>
                      </c:pt>
                      <c:pt idx="8058">
                        <c:v>8</c:v>
                      </c:pt>
                      <c:pt idx="8059">
                        <c:v>9</c:v>
                      </c:pt>
                      <c:pt idx="8060">
                        <c:v>10</c:v>
                      </c:pt>
                      <c:pt idx="8061">
                        <c:v>11</c:v>
                      </c:pt>
                      <c:pt idx="8062">
                        <c:v>12</c:v>
                      </c:pt>
                      <c:pt idx="8063">
                        <c:v>13</c:v>
                      </c:pt>
                      <c:pt idx="8064">
                        <c:v>14</c:v>
                      </c:pt>
                      <c:pt idx="8065">
                        <c:v>15</c:v>
                      </c:pt>
                      <c:pt idx="8066">
                        <c:v>16</c:v>
                      </c:pt>
                      <c:pt idx="8067">
                        <c:v>17</c:v>
                      </c:pt>
                      <c:pt idx="8068">
                        <c:v>18</c:v>
                      </c:pt>
                      <c:pt idx="8069">
                        <c:v>19</c:v>
                      </c:pt>
                      <c:pt idx="8070">
                        <c:v>20</c:v>
                      </c:pt>
                      <c:pt idx="8071">
                        <c:v>21</c:v>
                      </c:pt>
                      <c:pt idx="8072">
                        <c:v>22</c:v>
                      </c:pt>
                      <c:pt idx="8073">
                        <c:v>23</c:v>
                      </c:pt>
                      <c:pt idx="8074">
                        <c:v>24</c:v>
                      </c:pt>
                      <c:pt idx="8075">
                        <c:v>0</c:v>
                      </c:pt>
                      <c:pt idx="8076">
                        <c:v>1</c:v>
                      </c:pt>
                      <c:pt idx="8077">
                        <c:v>2</c:v>
                      </c:pt>
                      <c:pt idx="8078">
                        <c:v>3</c:v>
                      </c:pt>
                      <c:pt idx="8079">
                        <c:v>4</c:v>
                      </c:pt>
                      <c:pt idx="8080">
                        <c:v>5</c:v>
                      </c:pt>
                      <c:pt idx="8081">
                        <c:v>6</c:v>
                      </c:pt>
                      <c:pt idx="8082">
                        <c:v>7</c:v>
                      </c:pt>
                      <c:pt idx="8083">
                        <c:v>8</c:v>
                      </c:pt>
                      <c:pt idx="8084">
                        <c:v>9</c:v>
                      </c:pt>
                      <c:pt idx="8085">
                        <c:v>10</c:v>
                      </c:pt>
                      <c:pt idx="8086">
                        <c:v>11</c:v>
                      </c:pt>
                      <c:pt idx="8087">
                        <c:v>12</c:v>
                      </c:pt>
                      <c:pt idx="8088">
                        <c:v>13</c:v>
                      </c:pt>
                      <c:pt idx="8089">
                        <c:v>14</c:v>
                      </c:pt>
                      <c:pt idx="8090">
                        <c:v>15</c:v>
                      </c:pt>
                      <c:pt idx="8091">
                        <c:v>16</c:v>
                      </c:pt>
                      <c:pt idx="8092">
                        <c:v>17</c:v>
                      </c:pt>
                      <c:pt idx="8093">
                        <c:v>18</c:v>
                      </c:pt>
                      <c:pt idx="8094">
                        <c:v>19</c:v>
                      </c:pt>
                      <c:pt idx="8095">
                        <c:v>20</c:v>
                      </c:pt>
                      <c:pt idx="8096">
                        <c:v>21</c:v>
                      </c:pt>
                      <c:pt idx="8097">
                        <c:v>22</c:v>
                      </c:pt>
                      <c:pt idx="8098">
                        <c:v>23</c:v>
                      </c:pt>
                      <c:pt idx="8099">
                        <c:v>24</c:v>
                      </c:pt>
                      <c:pt idx="8100">
                        <c:v>0</c:v>
                      </c:pt>
                      <c:pt idx="8101">
                        <c:v>1</c:v>
                      </c:pt>
                      <c:pt idx="8102">
                        <c:v>2</c:v>
                      </c:pt>
                      <c:pt idx="8103">
                        <c:v>3</c:v>
                      </c:pt>
                      <c:pt idx="8104">
                        <c:v>4</c:v>
                      </c:pt>
                      <c:pt idx="8105">
                        <c:v>5</c:v>
                      </c:pt>
                      <c:pt idx="8106">
                        <c:v>6</c:v>
                      </c:pt>
                      <c:pt idx="8107">
                        <c:v>7</c:v>
                      </c:pt>
                      <c:pt idx="8108">
                        <c:v>8</c:v>
                      </c:pt>
                      <c:pt idx="8109">
                        <c:v>9</c:v>
                      </c:pt>
                      <c:pt idx="8110">
                        <c:v>10</c:v>
                      </c:pt>
                      <c:pt idx="8111">
                        <c:v>11</c:v>
                      </c:pt>
                      <c:pt idx="8112">
                        <c:v>12</c:v>
                      </c:pt>
                      <c:pt idx="8113">
                        <c:v>13</c:v>
                      </c:pt>
                      <c:pt idx="8114">
                        <c:v>14</c:v>
                      </c:pt>
                      <c:pt idx="8115">
                        <c:v>15</c:v>
                      </c:pt>
                      <c:pt idx="8116">
                        <c:v>16</c:v>
                      </c:pt>
                      <c:pt idx="8117">
                        <c:v>17</c:v>
                      </c:pt>
                      <c:pt idx="8118">
                        <c:v>18</c:v>
                      </c:pt>
                      <c:pt idx="8119">
                        <c:v>19</c:v>
                      </c:pt>
                      <c:pt idx="8120">
                        <c:v>20</c:v>
                      </c:pt>
                      <c:pt idx="8121">
                        <c:v>21</c:v>
                      </c:pt>
                      <c:pt idx="8122">
                        <c:v>22</c:v>
                      </c:pt>
                      <c:pt idx="8123">
                        <c:v>23</c:v>
                      </c:pt>
                      <c:pt idx="8124">
                        <c:v>24</c:v>
                      </c:pt>
                      <c:pt idx="8125">
                        <c:v>0</c:v>
                      </c:pt>
                      <c:pt idx="8126">
                        <c:v>1</c:v>
                      </c:pt>
                      <c:pt idx="8127">
                        <c:v>2</c:v>
                      </c:pt>
                      <c:pt idx="8128">
                        <c:v>3</c:v>
                      </c:pt>
                      <c:pt idx="8129">
                        <c:v>4</c:v>
                      </c:pt>
                      <c:pt idx="8130">
                        <c:v>5</c:v>
                      </c:pt>
                      <c:pt idx="8131">
                        <c:v>6</c:v>
                      </c:pt>
                      <c:pt idx="8132">
                        <c:v>7</c:v>
                      </c:pt>
                      <c:pt idx="8133">
                        <c:v>8</c:v>
                      </c:pt>
                      <c:pt idx="8134">
                        <c:v>9</c:v>
                      </c:pt>
                      <c:pt idx="8135">
                        <c:v>10</c:v>
                      </c:pt>
                      <c:pt idx="8136">
                        <c:v>11</c:v>
                      </c:pt>
                      <c:pt idx="8137">
                        <c:v>12</c:v>
                      </c:pt>
                      <c:pt idx="8138">
                        <c:v>13</c:v>
                      </c:pt>
                      <c:pt idx="8139">
                        <c:v>14</c:v>
                      </c:pt>
                      <c:pt idx="8140">
                        <c:v>15</c:v>
                      </c:pt>
                      <c:pt idx="8141">
                        <c:v>16</c:v>
                      </c:pt>
                      <c:pt idx="8142">
                        <c:v>17</c:v>
                      </c:pt>
                      <c:pt idx="8143">
                        <c:v>18</c:v>
                      </c:pt>
                      <c:pt idx="8144">
                        <c:v>19</c:v>
                      </c:pt>
                      <c:pt idx="8145">
                        <c:v>20</c:v>
                      </c:pt>
                      <c:pt idx="8146">
                        <c:v>21</c:v>
                      </c:pt>
                      <c:pt idx="8147">
                        <c:v>22</c:v>
                      </c:pt>
                      <c:pt idx="8148">
                        <c:v>23</c:v>
                      </c:pt>
                      <c:pt idx="8149">
                        <c:v>24</c:v>
                      </c:pt>
                      <c:pt idx="8150">
                        <c:v>0</c:v>
                      </c:pt>
                      <c:pt idx="8151">
                        <c:v>1</c:v>
                      </c:pt>
                      <c:pt idx="8152">
                        <c:v>2</c:v>
                      </c:pt>
                      <c:pt idx="8153">
                        <c:v>3</c:v>
                      </c:pt>
                      <c:pt idx="8154">
                        <c:v>4</c:v>
                      </c:pt>
                      <c:pt idx="8155">
                        <c:v>5</c:v>
                      </c:pt>
                      <c:pt idx="8156">
                        <c:v>6</c:v>
                      </c:pt>
                      <c:pt idx="8157">
                        <c:v>7</c:v>
                      </c:pt>
                      <c:pt idx="8158">
                        <c:v>8</c:v>
                      </c:pt>
                      <c:pt idx="8159">
                        <c:v>9</c:v>
                      </c:pt>
                      <c:pt idx="8160">
                        <c:v>10</c:v>
                      </c:pt>
                      <c:pt idx="8161">
                        <c:v>11</c:v>
                      </c:pt>
                      <c:pt idx="8162">
                        <c:v>12</c:v>
                      </c:pt>
                      <c:pt idx="8163">
                        <c:v>13</c:v>
                      </c:pt>
                      <c:pt idx="8164">
                        <c:v>14</c:v>
                      </c:pt>
                      <c:pt idx="8165">
                        <c:v>15</c:v>
                      </c:pt>
                      <c:pt idx="8166">
                        <c:v>16</c:v>
                      </c:pt>
                      <c:pt idx="8167">
                        <c:v>17</c:v>
                      </c:pt>
                      <c:pt idx="8168">
                        <c:v>18</c:v>
                      </c:pt>
                      <c:pt idx="8169">
                        <c:v>19</c:v>
                      </c:pt>
                      <c:pt idx="8170">
                        <c:v>20</c:v>
                      </c:pt>
                      <c:pt idx="8171">
                        <c:v>21</c:v>
                      </c:pt>
                      <c:pt idx="8172">
                        <c:v>22</c:v>
                      </c:pt>
                      <c:pt idx="8173">
                        <c:v>23</c:v>
                      </c:pt>
                      <c:pt idx="8174">
                        <c:v>24</c:v>
                      </c:pt>
                      <c:pt idx="8175">
                        <c:v>0</c:v>
                      </c:pt>
                      <c:pt idx="8176">
                        <c:v>1</c:v>
                      </c:pt>
                      <c:pt idx="8177">
                        <c:v>2</c:v>
                      </c:pt>
                      <c:pt idx="8178">
                        <c:v>3</c:v>
                      </c:pt>
                      <c:pt idx="8179">
                        <c:v>4</c:v>
                      </c:pt>
                      <c:pt idx="8180">
                        <c:v>5</c:v>
                      </c:pt>
                      <c:pt idx="8181">
                        <c:v>6</c:v>
                      </c:pt>
                      <c:pt idx="8182">
                        <c:v>7</c:v>
                      </c:pt>
                      <c:pt idx="8183">
                        <c:v>8</c:v>
                      </c:pt>
                      <c:pt idx="8184">
                        <c:v>9</c:v>
                      </c:pt>
                      <c:pt idx="8185">
                        <c:v>10</c:v>
                      </c:pt>
                      <c:pt idx="8186">
                        <c:v>11</c:v>
                      </c:pt>
                      <c:pt idx="8187">
                        <c:v>12</c:v>
                      </c:pt>
                      <c:pt idx="8188">
                        <c:v>13</c:v>
                      </c:pt>
                      <c:pt idx="8189">
                        <c:v>14</c:v>
                      </c:pt>
                      <c:pt idx="8190">
                        <c:v>15</c:v>
                      </c:pt>
                      <c:pt idx="8191">
                        <c:v>16</c:v>
                      </c:pt>
                      <c:pt idx="8192">
                        <c:v>17</c:v>
                      </c:pt>
                      <c:pt idx="8193">
                        <c:v>18</c:v>
                      </c:pt>
                      <c:pt idx="8194">
                        <c:v>19</c:v>
                      </c:pt>
                      <c:pt idx="8195">
                        <c:v>20</c:v>
                      </c:pt>
                      <c:pt idx="8196">
                        <c:v>21</c:v>
                      </c:pt>
                      <c:pt idx="8197">
                        <c:v>22</c:v>
                      </c:pt>
                      <c:pt idx="8198">
                        <c:v>23</c:v>
                      </c:pt>
                      <c:pt idx="8199">
                        <c:v>24</c:v>
                      </c:pt>
                      <c:pt idx="8200">
                        <c:v>0</c:v>
                      </c:pt>
                      <c:pt idx="8201">
                        <c:v>1</c:v>
                      </c:pt>
                      <c:pt idx="8202">
                        <c:v>2</c:v>
                      </c:pt>
                      <c:pt idx="8203">
                        <c:v>3</c:v>
                      </c:pt>
                      <c:pt idx="8204">
                        <c:v>4</c:v>
                      </c:pt>
                      <c:pt idx="8205">
                        <c:v>5</c:v>
                      </c:pt>
                      <c:pt idx="8206">
                        <c:v>6</c:v>
                      </c:pt>
                      <c:pt idx="8207">
                        <c:v>7</c:v>
                      </c:pt>
                      <c:pt idx="8208">
                        <c:v>8</c:v>
                      </c:pt>
                      <c:pt idx="8209">
                        <c:v>9</c:v>
                      </c:pt>
                      <c:pt idx="8210">
                        <c:v>10</c:v>
                      </c:pt>
                      <c:pt idx="8211">
                        <c:v>11</c:v>
                      </c:pt>
                      <c:pt idx="8212">
                        <c:v>12</c:v>
                      </c:pt>
                      <c:pt idx="8213">
                        <c:v>13</c:v>
                      </c:pt>
                      <c:pt idx="8214">
                        <c:v>14</c:v>
                      </c:pt>
                      <c:pt idx="8215">
                        <c:v>15</c:v>
                      </c:pt>
                      <c:pt idx="8216">
                        <c:v>16</c:v>
                      </c:pt>
                      <c:pt idx="8217">
                        <c:v>17</c:v>
                      </c:pt>
                      <c:pt idx="8218">
                        <c:v>18</c:v>
                      </c:pt>
                      <c:pt idx="8219">
                        <c:v>19</c:v>
                      </c:pt>
                      <c:pt idx="8220">
                        <c:v>20</c:v>
                      </c:pt>
                      <c:pt idx="8221">
                        <c:v>21</c:v>
                      </c:pt>
                      <c:pt idx="8222">
                        <c:v>22</c:v>
                      </c:pt>
                      <c:pt idx="8223">
                        <c:v>23</c:v>
                      </c:pt>
                      <c:pt idx="8224">
                        <c:v>24</c:v>
                      </c:pt>
                      <c:pt idx="8225">
                        <c:v>0</c:v>
                      </c:pt>
                      <c:pt idx="8226">
                        <c:v>1</c:v>
                      </c:pt>
                      <c:pt idx="8227">
                        <c:v>2</c:v>
                      </c:pt>
                      <c:pt idx="8228">
                        <c:v>3</c:v>
                      </c:pt>
                      <c:pt idx="8229">
                        <c:v>4</c:v>
                      </c:pt>
                      <c:pt idx="8230">
                        <c:v>5</c:v>
                      </c:pt>
                      <c:pt idx="8231">
                        <c:v>6</c:v>
                      </c:pt>
                      <c:pt idx="8232">
                        <c:v>7</c:v>
                      </c:pt>
                      <c:pt idx="8233">
                        <c:v>8</c:v>
                      </c:pt>
                      <c:pt idx="8234">
                        <c:v>9</c:v>
                      </c:pt>
                      <c:pt idx="8235">
                        <c:v>10</c:v>
                      </c:pt>
                      <c:pt idx="8236">
                        <c:v>11</c:v>
                      </c:pt>
                      <c:pt idx="8237">
                        <c:v>12</c:v>
                      </c:pt>
                      <c:pt idx="8238">
                        <c:v>13</c:v>
                      </c:pt>
                      <c:pt idx="8239">
                        <c:v>14</c:v>
                      </c:pt>
                      <c:pt idx="8240">
                        <c:v>15</c:v>
                      </c:pt>
                      <c:pt idx="8241">
                        <c:v>16</c:v>
                      </c:pt>
                      <c:pt idx="8242">
                        <c:v>17</c:v>
                      </c:pt>
                      <c:pt idx="8243">
                        <c:v>18</c:v>
                      </c:pt>
                      <c:pt idx="8244">
                        <c:v>19</c:v>
                      </c:pt>
                      <c:pt idx="8245">
                        <c:v>20</c:v>
                      </c:pt>
                      <c:pt idx="8246">
                        <c:v>21</c:v>
                      </c:pt>
                      <c:pt idx="8247">
                        <c:v>22</c:v>
                      </c:pt>
                      <c:pt idx="8248">
                        <c:v>23</c:v>
                      </c:pt>
                      <c:pt idx="8249">
                        <c:v>24</c:v>
                      </c:pt>
                      <c:pt idx="8250">
                        <c:v>0</c:v>
                      </c:pt>
                      <c:pt idx="8251">
                        <c:v>1</c:v>
                      </c:pt>
                      <c:pt idx="8252">
                        <c:v>2</c:v>
                      </c:pt>
                      <c:pt idx="8253">
                        <c:v>3</c:v>
                      </c:pt>
                      <c:pt idx="8254">
                        <c:v>4</c:v>
                      </c:pt>
                      <c:pt idx="8255">
                        <c:v>5</c:v>
                      </c:pt>
                      <c:pt idx="8256">
                        <c:v>6</c:v>
                      </c:pt>
                      <c:pt idx="8257">
                        <c:v>7</c:v>
                      </c:pt>
                      <c:pt idx="8258">
                        <c:v>8</c:v>
                      </c:pt>
                      <c:pt idx="8259">
                        <c:v>9</c:v>
                      </c:pt>
                      <c:pt idx="8260">
                        <c:v>10</c:v>
                      </c:pt>
                      <c:pt idx="8261">
                        <c:v>11</c:v>
                      </c:pt>
                      <c:pt idx="8262">
                        <c:v>12</c:v>
                      </c:pt>
                      <c:pt idx="8263">
                        <c:v>13</c:v>
                      </c:pt>
                      <c:pt idx="8264">
                        <c:v>14</c:v>
                      </c:pt>
                      <c:pt idx="8265">
                        <c:v>15</c:v>
                      </c:pt>
                      <c:pt idx="8266">
                        <c:v>16</c:v>
                      </c:pt>
                      <c:pt idx="8267">
                        <c:v>17</c:v>
                      </c:pt>
                      <c:pt idx="8268">
                        <c:v>18</c:v>
                      </c:pt>
                      <c:pt idx="8269">
                        <c:v>19</c:v>
                      </c:pt>
                      <c:pt idx="8270">
                        <c:v>20</c:v>
                      </c:pt>
                      <c:pt idx="8271">
                        <c:v>21</c:v>
                      </c:pt>
                      <c:pt idx="8272">
                        <c:v>22</c:v>
                      </c:pt>
                      <c:pt idx="8273">
                        <c:v>23</c:v>
                      </c:pt>
                      <c:pt idx="8274">
                        <c:v>24</c:v>
                      </c:pt>
                      <c:pt idx="8275">
                        <c:v>0</c:v>
                      </c:pt>
                      <c:pt idx="8276">
                        <c:v>1</c:v>
                      </c:pt>
                      <c:pt idx="8277">
                        <c:v>2</c:v>
                      </c:pt>
                      <c:pt idx="8278">
                        <c:v>3</c:v>
                      </c:pt>
                      <c:pt idx="8279">
                        <c:v>4</c:v>
                      </c:pt>
                      <c:pt idx="8280">
                        <c:v>5</c:v>
                      </c:pt>
                      <c:pt idx="8281">
                        <c:v>6</c:v>
                      </c:pt>
                      <c:pt idx="8282">
                        <c:v>7</c:v>
                      </c:pt>
                      <c:pt idx="8283">
                        <c:v>8</c:v>
                      </c:pt>
                      <c:pt idx="8284">
                        <c:v>9</c:v>
                      </c:pt>
                      <c:pt idx="8285">
                        <c:v>10</c:v>
                      </c:pt>
                      <c:pt idx="8286">
                        <c:v>11</c:v>
                      </c:pt>
                      <c:pt idx="8287">
                        <c:v>12</c:v>
                      </c:pt>
                      <c:pt idx="8288">
                        <c:v>13</c:v>
                      </c:pt>
                      <c:pt idx="8289">
                        <c:v>14</c:v>
                      </c:pt>
                      <c:pt idx="8290">
                        <c:v>15</c:v>
                      </c:pt>
                      <c:pt idx="8291">
                        <c:v>16</c:v>
                      </c:pt>
                      <c:pt idx="8292">
                        <c:v>17</c:v>
                      </c:pt>
                      <c:pt idx="8293">
                        <c:v>18</c:v>
                      </c:pt>
                      <c:pt idx="8294">
                        <c:v>19</c:v>
                      </c:pt>
                      <c:pt idx="8295">
                        <c:v>20</c:v>
                      </c:pt>
                      <c:pt idx="8296">
                        <c:v>21</c:v>
                      </c:pt>
                      <c:pt idx="8297">
                        <c:v>22</c:v>
                      </c:pt>
                      <c:pt idx="8298">
                        <c:v>23</c:v>
                      </c:pt>
                      <c:pt idx="8299">
                        <c:v>24</c:v>
                      </c:pt>
                      <c:pt idx="8300">
                        <c:v>0</c:v>
                      </c:pt>
                      <c:pt idx="8301">
                        <c:v>1</c:v>
                      </c:pt>
                      <c:pt idx="8302">
                        <c:v>2</c:v>
                      </c:pt>
                      <c:pt idx="8303">
                        <c:v>3</c:v>
                      </c:pt>
                      <c:pt idx="8304">
                        <c:v>4</c:v>
                      </c:pt>
                      <c:pt idx="8305">
                        <c:v>5</c:v>
                      </c:pt>
                      <c:pt idx="8306">
                        <c:v>6</c:v>
                      </c:pt>
                      <c:pt idx="8307">
                        <c:v>7</c:v>
                      </c:pt>
                      <c:pt idx="8308">
                        <c:v>8</c:v>
                      </c:pt>
                      <c:pt idx="8309">
                        <c:v>9</c:v>
                      </c:pt>
                      <c:pt idx="8310">
                        <c:v>10</c:v>
                      </c:pt>
                      <c:pt idx="8311">
                        <c:v>11</c:v>
                      </c:pt>
                      <c:pt idx="8312">
                        <c:v>12</c:v>
                      </c:pt>
                      <c:pt idx="8313">
                        <c:v>13</c:v>
                      </c:pt>
                      <c:pt idx="8314">
                        <c:v>14</c:v>
                      </c:pt>
                      <c:pt idx="8315">
                        <c:v>15</c:v>
                      </c:pt>
                      <c:pt idx="8316">
                        <c:v>16</c:v>
                      </c:pt>
                      <c:pt idx="8317">
                        <c:v>17</c:v>
                      </c:pt>
                      <c:pt idx="8318">
                        <c:v>18</c:v>
                      </c:pt>
                      <c:pt idx="8319">
                        <c:v>19</c:v>
                      </c:pt>
                      <c:pt idx="8320">
                        <c:v>20</c:v>
                      </c:pt>
                      <c:pt idx="8321">
                        <c:v>21</c:v>
                      </c:pt>
                      <c:pt idx="8322">
                        <c:v>22</c:v>
                      </c:pt>
                      <c:pt idx="8323">
                        <c:v>23</c:v>
                      </c:pt>
                      <c:pt idx="8324">
                        <c:v>24</c:v>
                      </c:pt>
                      <c:pt idx="8325">
                        <c:v>0</c:v>
                      </c:pt>
                      <c:pt idx="8326">
                        <c:v>1</c:v>
                      </c:pt>
                      <c:pt idx="8327">
                        <c:v>2</c:v>
                      </c:pt>
                      <c:pt idx="8328">
                        <c:v>3</c:v>
                      </c:pt>
                      <c:pt idx="8329">
                        <c:v>4</c:v>
                      </c:pt>
                      <c:pt idx="8330">
                        <c:v>5</c:v>
                      </c:pt>
                      <c:pt idx="8331">
                        <c:v>6</c:v>
                      </c:pt>
                      <c:pt idx="8332">
                        <c:v>7</c:v>
                      </c:pt>
                      <c:pt idx="8333">
                        <c:v>8</c:v>
                      </c:pt>
                      <c:pt idx="8334">
                        <c:v>9</c:v>
                      </c:pt>
                      <c:pt idx="8335">
                        <c:v>10</c:v>
                      </c:pt>
                      <c:pt idx="8336">
                        <c:v>11</c:v>
                      </c:pt>
                      <c:pt idx="8337">
                        <c:v>12</c:v>
                      </c:pt>
                      <c:pt idx="8338">
                        <c:v>13</c:v>
                      </c:pt>
                      <c:pt idx="8339">
                        <c:v>14</c:v>
                      </c:pt>
                      <c:pt idx="8340">
                        <c:v>15</c:v>
                      </c:pt>
                      <c:pt idx="8341">
                        <c:v>16</c:v>
                      </c:pt>
                      <c:pt idx="8342">
                        <c:v>17</c:v>
                      </c:pt>
                      <c:pt idx="8343">
                        <c:v>18</c:v>
                      </c:pt>
                      <c:pt idx="8344">
                        <c:v>19</c:v>
                      </c:pt>
                      <c:pt idx="8345">
                        <c:v>20</c:v>
                      </c:pt>
                      <c:pt idx="8346">
                        <c:v>21</c:v>
                      </c:pt>
                      <c:pt idx="8347">
                        <c:v>22</c:v>
                      </c:pt>
                      <c:pt idx="8348">
                        <c:v>23</c:v>
                      </c:pt>
                      <c:pt idx="8349">
                        <c:v>24</c:v>
                      </c:pt>
                      <c:pt idx="8350">
                        <c:v>0</c:v>
                      </c:pt>
                      <c:pt idx="8351">
                        <c:v>1</c:v>
                      </c:pt>
                      <c:pt idx="8352">
                        <c:v>2</c:v>
                      </c:pt>
                      <c:pt idx="8353">
                        <c:v>3</c:v>
                      </c:pt>
                      <c:pt idx="8354">
                        <c:v>4</c:v>
                      </c:pt>
                      <c:pt idx="8355">
                        <c:v>5</c:v>
                      </c:pt>
                      <c:pt idx="8356">
                        <c:v>6</c:v>
                      </c:pt>
                      <c:pt idx="8357">
                        <c:v>7</c:v>
                      </c:pt>
                      <c:pt idx="8358">
                        <c:v>8</c:v>
                      </c:pt>
                      <c:pt idx="8359">
                        <c:v>9</c:v>
                      </c:pt>
                      <c:pt idx="8360">
                        <c:v>10</c:v>
                      </c:pt>
                      <c:pt idx="8361">
                        <c:v>11</c:v>
                      </c:pt>
                      <c:pt idx="8362">
                        <c:v>12</c:v>
                      </c:pt>
                      <c:pt idx="8363">
                        <c:v>13</c:v>
                      </c:pt>
                      <c:pt idx="8364">
                        <c:v>14</c:v>
                      </c:pt>
                      <c:pt idx="8365">
                        <c:v>15</c:v>
                      </c:pt>
                      <c:pt idx="8366">
                        <c:v>16</c:v>
                      </c:pt>
                      <c:pt idx="8367">
                        <c:v>17</c:v>
                      </c:pt>
                      <c:pt idx="8368">
                        <c:v>18</c:v>
                      </c:pt>
                      <c:pt idx="8369">
                        <c:v>19</c:v>
                      </c:pt>
                      <c:pt idx="8370">
                        <c:v>20</c:v>
                      </c:pt>
                      <c:pt idx="8371">
                        <c:v>21</c:v>
                      </c:pt>
                      <c:pt idx="8372">
                        <c:v>22</c:v>
                      </c:pt>
                      <c:pt idx="8373">
                        <c:v>23</c:v>
                      </c:pt>
                      <c:pt idx="8374">
                        <c:v>24</c:v>
                      </c:pt>
                      <c:pt idx="8375">
                        <c:v>0</c:v>
                      </c:pt>
                      <c:pt idx="8376">
                        <c:v>1</c:v>
                      </c:pt>
                      <c:pt idx="8377">
                        <c:v>2</c:v>
                      </c:pt>
                      <c:pt idx="8378">
                        <c:v>3</c:v>
                      </c:pt>
                      <c:pt idx="8379">
                        <c:v>4</c:v>
                      </c:pt>
                      <c:pt idx="8380">
                        <c:v>5</c:v>
                      </c:pt>
                      <c:pt idx="8381">
                        <c:v>6</c:v>
                      </c:pt>
                      <c:pt idx="8382">
                        <c:v>7</c:v>
                      </c:pt>
                      <c:pt idx="8383">
                        <c:v>8</c:v>
                      </c:pt>
                      <c:pt idx="8384">
                        <c:v>9</c:v>
                      </c:pt>
                      <c:pt idx="8385">
                        <c:v>10</c:v>
                      </c:pt>
                      <c:pt idx="8386">
                        <c:v>11</c:v>
                      </c:pt>
                      <c:pt idx="8387">
                        <c:v>12</c:v>
                      </c:pt>
                      <c:pt idx="8388">
                        <c:v>13</c:v>
                      </c:pt>
                      <c:pt idx="8389">
                        <c:v>14</c:v>
                      </c:pt>
                      <c:pt idx="8390">
                        <c:v>15</c:v>
                      </c:pt>
                      <c:pt idx="8391">
                        <c:v>16</c:v>
                      </c:pt>
                      <c:pt idx="8392">
                        <c:v>17</c:v>
                      </c:pt>
                      <c:pt idx="8393">
                        <c:v>18</c:v>
                      </c:pt>
                      <c:pt idx="8394">
                        <c:v>19</c:v>
                      </c:pt>
                      <c:pt idx="8395">
                        <c:v>20</c:v>
                      </c:pt>
                      <c:pt idx="8396">
                        <c:v>21</c:v>
                      </c:pt>
                      <c:pt idx="8397">
                        <c:v>22</c:v>
                      </c:pt>
                      <c:pt idx="8398">
                        <c:v>23</c:v>
                      </c:pt>
                      <c:pt idx="8399">
                        <c:v>24</c:v>
                      </c:pt>
                      <c:pt idx="8400">
                        <c:v>0</c:v>
                      </c:pt>
                      <c:pt idx="8401">
                        <c:v>1</c:v>
                      </c:pt>
                      <c:pt idx="8402">
                        <c:v>2</c:v>
                      </c:pt>
                      <c:pt idx="8403">
                        <c:v>3</c:v>
                      </c:pt>
                      <c:pt idx="8404">
                        <c:v>4</c:v>
                      </c:pt>
                      <c:pt idx="8405">
                        <c:v>5</c:v>
                      </c:pt>
                      <c:pt idx="8406">
                        <c:v>6</c:v>
                      </c:pt>
                      <c:pt idx="8407">
                        <c:v>7</c:v>
                      </c:pt>
                      <c:pt idx="8408">
                        <c:v>8</c:v>
                      </c:pt>
                      <c:pt idx="8409">
                        <c:v>9</c:v>
                      </c:pt>
                      <c:pt idx="8410">
                        <c:v>10</c:v>
                      </c:pt>
                      <c:pt idx="8411">
                        <c:v>11</c:v>
                      </c:pt>
                      <c:pt idx="8412">
                        <c:v>12</c:v>
                      </c:pt>
                      <c:pt idx="8413">
                        <c:v>13</c:v>
                      </c:pt>
                      <c:pt idx="8414">
                        <c:v>14</c:v>
                      </c:pt>
                      <c:pt idx="8415">
                        <c:v>15</c:v>
                      </c:pt>
                      <c:pt idx="8416">
                        <c:v>16</c:v>
                      </c:pt>
                      <c:pt idx="8417">
                        <c:v>17</c:v>
                      </c:pt>
                      <c:pt idx="8418">
                        <c:v>18</c:v>
                      </c:pt>
                      <c:pt idx="8419">
                        <c:v>19</c:v>
                      </c:pt>
                      <c:pt idx="8420">
                        <c:v>20</c:v>
                      </c:pt>
                      <c:pt idx="8421">
                        <c:v>21</c:v>
                      </c:pt>
                      <c:pt idx="8422">
                        <c:v>22</c:v>
                      </c:pt>
                      <c:pt idx="8423">
                        <c:v>23</c:v>
                      </c:pt>
                      <c:pt idx="8424">
                        <c:v>24</c:v>
                      </c:pt>
                      <c:pt idx="8425">
                        <c:v>0</c:v>
                      </c:pt>
                      <c:pt idx="8426">
                        <c:v>1</c:v>
                      </c:pt>
                      <c:pt idx="8427">
                        <c:v>2</c:v>
                      </c:pt>
                      <c:pt idx="8428">
                        <c:v>3</c:v>
                      </c:pt>
                      <c:pt idx="8429">
                        <c:v>4</c:v>
                      </c:pt>
                      <c:pt idx="8430">
                        <c:v>5</c:v>
                      </c:pt>
                      <c:pt idx="8431">
                        <c:v>6</c:v>
                      </c:pt>
                      <c:pt idx="8432">
                        <c:v>7</c:v>
                      </c:pt>
                      <c:pt idx="8433">
                        <c:v>8</c:v>
                      </c:pt>
                      <c:pt idx="8434">
                        <c:v>9</c:v>
                      </c:pt>
                      <c:pt idx="8435">
                        <c:v>10</c:v>
                      </c:pt>
                      <c:pt idx="8436">
                        <c:v>11</c:v>
                      </c:pt>
                      <c:pt idx="8437">
                        <c:v>12</c:v>
                      </c:pt>
                      <c:pt idx="8438">
                        <c:v>13</c:v>
                      </c:pt>
                      <c:pt idx="8439">
                        <c:v>14</c:v>
                      </c:pt>
                      <c:pt idx="8440">
                        <c:v>15</c:v>
                      </c:pt>
                      <c:pt idx="8441">
                        <c:v>16</c:v>
                      </c:pt>
                      <c:pt idx="8442">
                        <c:v>17</c:v>
                      </c:pt>
                      <c:pt idx="8443">
                        <c:v>18</c:v>
                      </c:pt>
                      <c:pt idx="8444">
                        <c:v>19</c:v>
                      </c:pt>
                      <c:pt idx="8445">
                        <c:v>20</c:v>
                      </c:pt>
                      <c:pt idx="8446">
                        <c:v>21</c:v>
                      </c:pt>
                      <c:pt idx="8447">
                        <c:v>22</c:v>
                      </c:pt>
                      <c:pt idx="8448">
                        <c:v>23</c:v>
                      </c:pt>
                      <c:pt idx="8449">
                        <c:v>24</c:v>
                      </c:pt>
                      <c:pt idx="8450">
                        <c:v>0</c:v>
                      </c:pt>
                      <c:pt idx="8451">
                        <c:v>1</c:v>
                      </c:pt>
                      <c:pt idx="8452">
                        <c:v>2</c:v>
                      </c:pt>
                      <c:pt idx="8453">
                        <c:v>3</c:v>
                      </c:pt>
                      <c:pt idx="8454">
                        <c:v>4</c:v>
                      </c:pt>
                      <c:pt idx="8455">
                        <c:v>5</c:v>
                      </c:pt>
                      <c:pt idx="8456">
                        <c:v>6</c:v>
                      </c:pt>
                      <c:pt idx="8457">
                        <c:v>7</c:v>
                      </c:pt>
                      <c:pt idx="8458">
                        <c:v>8</c:v>
                      </c:pt>
                      <c:pt idx="8459">
                        <c:v>9</c:v>
                      </c:pt>
                      <c:pt idx="8460">
                        <c:v>10</c:v>
                      </c:pt>
                      <c:pt idx="8461">
                        <c:v>11</c:v>
                      </c:pt>
                      <c:pt idx="8462">
                        <c:v>12</c:v>
                      </c:pt>
                      <c:pt idx="8463">
                        <c:v>13</c:v>
                      </c:pt>
                      <c:pt idx="8464">
                        <c:v>14</c:v>
                      </c:pt>
                      <c:pt idx="8465">
                        <c:v>15</c:v>
                      </c:pt>
                      <c:pt idx="8466">
                        <c:v>16</c:v>
                      </c:pt>
                      <c:pt idx="8467">
                        <c:v>17</c:v>
                      </c:pt>
                      <c:pt idx="8468">
                        <c:v>18</c:v>
                      </c:pt>
                      <c:pt idx="8469">
                        <c:v>19</c:v>
                      </c:pt>
                      <c:pt idx="8470">
                        <c:v>20</c:v>
                      </c:pt>
                      <c:pt idx="8471">
                        <c:v>21</c:v>
                      </c:pt>
                      <c:pt idx="8472">
                        <c:v>22</c:v>
                      </c:pt>
                      <c:pt idx="8473">
                        <c:v>23</c:v>
                      </c:pt>
                      <c:pt idx="8474">
                        <c:v>24</c:v>
                      </c:pt>
                      <c:pt idx="8475">
                        <c:v>0</c:v>
                      </c:pt>
                      <c:pt idx="8476">
                        <c:v>1</c:v>
                      </c:pt>
                      <c:pt idx="8477">
                        <c:v>2</c:v>
                      </c:pt>
                      <c:pt idx="8478">
                        <c:v>3</c:v>
                      </c:pt>
                      <c:pt idx="8479">
                        <c:v>4</c:v>
                      </c:pt>
                      <c:pt idx="8480">
                        <c:v>5</c:v>
                      </c:pt>
                      <c:pt idx="8481">
                        <c:v>6</c:v>
                      </c:pt>
                      <c:pt idx="8482">
                        <c:v>7</c:v>
                      </c:pt>
                      <c:pt idx="8483">
                        <c:v>8</c:v>
                      </c:pt>
                      <c:pt idx="8484">
                        <c:v>9</c:v>
                      </c:pt>
                      <c:pt idx="8485">
                        <c:v>10</c:v>
                      </c:pt>
                      <c:pt idx="8486">
                        <c:v>11</c:v>
                      </c:pt>
                      <c:pt idx="8487">
                        <c:v>12</c:v>
                      </c:pt>
                      <c:pt idx="8488">
                        <c:v>13</c:v>
                      </c:pt>
                      <c:pt idx="8489">
                        <c:v>14</c:v>
                      </c:pt>
                      <c:pt idx="8490">
                        <c:v>15</c:v>
                      </c:pt>
                      <c:pt idx="8491">
                        <c:v>16</c:v>
                      </c:pt>
                      <c:pt idx="8492">
                        <c:v>17</c:v>
                      </c:pt>
                      <c:pt idx="8493">
                        <c:v>18</c:v>
                      </c:pt>
                      <c:pt idx="8494">
                        <c:v>19</c:v>
                      </c:pt>
                      <c:pt idx="8495">
                        <c:v>20</c:v>
                      </c:pt>
                      <c:pt idx="8496">
                        <c:v>21</c:v>
                      </c:pt>
                      <c:pt idx="8497">
                        <c:v>22</c:v>
                      </c:pt>
                      <c:pt idx="8498">
                        <c:v>23</c:v>
                      </c:pt>
                      <c:pt idx="8499">
                        <c:v>24</c:v>
                      </c:pt>
                      <c:pt idx="8500">
                        <c:v>0</c:v>
                      </c:pt>
                      <c:pt idx="8501">
                        <c:v>1</c:v>
                      </c:pt>
                      <c:pt idx="8502">
                        <c:v>2</c:v>
                      </c:pt>
                      <c:pt idx="8503">
                        <c:v>3</c:v>
                      </c:pt>
                      <c:pt idx="8504">
                        <c:v>4</c:v>
                      </c:pt>
                      <c:pt idx="8505">
                        <c:v>5</c:v>
                      </c:pt>
                      <c:pt idx="8506">
                        <c:v>6</c:v>
                      </c:pt>
                      <c:pt idx="8507">
                        <c:v>7</c:v>
                      </c:pt>
                      <c:pt idx="8508">
                        <c:v>8</c:v>
                      </c:pt>
                      <c:pt idx="8509">
                        <c:v>9</c:v>
                      </c:pt>
                      <c:pt idx="8510">
                        <c:v>10</c:v>
                      </c:pt>
                      <c:pt idx="8511">
                        <c:v>11</c:v>
                      </c:pt>
                      <c:pt idx="8512">
                        <c:v>12</c:v>
                      </c:pt>
                      <c:pt idx="8513">
                        <c:v>13</c:v>
                      </c:pt>
                      <c:pt idx="8514">
                        <c:v>14</c:v>
                      </c:pt>
                      <c:pt idx="8515">
                        <c:v>15</c:v>
                      </c:pt>
                      <c:pt idx="8516">
                        <c:v>16</c:v>
                      </c:pt>
                      <c:pt idx="8517">
                        <c:v>17</c:v>
                      </c:pt>
                      <c:pt idx="8518">
                        <c:v>18</c:v>
                      </c:pt>
                      <c:pt idx="8519">
                        <c:v>19</c:v>
                      </c:pt>
                      <c:pt idx="8520">
                        <c:v>20</c:v>
                      </c:pt>
                      <c:pt idx="8521">
                        <c:v>21</c:v>
                      </c:pt>
                      <c:pt idx="8522">
                        <c:v>22</c:v>
                      </c:pt>
                      <c:pt idx="8523">
                        <c:v>23</c:v>
                      </c:pt>
                      <c:pt idx="8524">
                        <c:v>24</c:v>
                      </c:pt>
                      <c:pt idx="8525">
                        <c:v>0</c:v>
                      </c:pt>
                      <c:pt idx="8526">
                        <c:v>1</c:v>
                      </c:pt>
                      <c:pt idx="8527">
                        <c:v>2</c:v>
                      </c:pt>
                      <c:pt idx="8528">
                        <c:v>3</c:v>
                      </c:pt>
                      <c:pt idx="8529">
                        <c:v>4</c:v>
                      </c:pt>
                      <c:pt idx="8530">
                        <c:v>5</c:v>
                      </c:pt>
                      <c:pt idx="8531">
                        <c:v>6</c:v>
                      </c:pt>
                      <c:pt idx="8532">
                        <c:v>7</c:v>
                      </c:pt>
                      <c:pt idx="8533">
                        <c:v>8</c:v>
                      </c:pt>
                      <c:pt idx="8534">
                        <c:v>9</c:v>
                      </c:pt>
                      <c:pt idx="8535">
                        <c:v>10</c:v>
                      </c:pt>
                      <c:pt idx="8536">
                        <c:v>11</c:v>
                      </c:pt>
                      <c:pt idx="8537">
                        <c:v>12</c:v>
                      </c:pt>
                      <c:pt idx="8538">
                        <c:v>13</c:v>
                      </c:pt>
                      <c:pt idx="8539">
                        <c:v>14</c:v>
                      </c:pt>
                      <c:pt idx="8540">
                        <c:v>15</c:v>
                      </c:pt>
                      <c:pt idx="8541">
                        <c:v>16</c:v>
                      </c:pt>
                      <c:pt idx="8542">
                        <c:v>17</c:v>
                      </c:pt>
                      <c:pt idx="8543">
                        <c:v>18</c:v>
                      </c:pt>
                      <c:pt idx="8544">
                        <c:v>19</c:v>
                      </c:pt>
                      <c:pt idx="8545">
                        <c:v>20</c:v>
                      </c:pt>
                      <c:pt idx="8546">
                        <c:v>21</c:v>
                      </c:pt>
                      <c:pt idx="8547">
                        <c:v>22</c:v>
                      </c:pt>
                      <c:pt idx="8548">
                        <c:v>23</c:v>
                      </c:pt>
                      <c:pt idx="8549">
                        <c:v>24</c:v>
                      </c:pt>
                      <c:pt idx="8550">
                        <c:v>0</c:v>
                      </c:pt>
                      <c:pt idx="8551">
                        <c:v>1</c:v>
                      </c:pt>
                      <c:pt idx="8552">
                        <c:v>2</c:v>
                      </c:pt>
                      <c:pt idx="8553">
                        <c:v>3</c:v>
                      </c:pt>
                      <c:pt idx="8554">
                        <c:v>4</c:v>
                      </c:pt>
                      <c:pt idx="8555">
                        <c:v>5</c:v>
                      </c:pt>
                      <c:pt idx="8556">
                        <c:v>6</c:v>
                      </c:pt>
                      <c:pt idx="8557">
                        <c:v>7</c:v>
                      </c:pt>
                      <c:pt idx="8558">
                        <c:v>8</c:v>
                      </c:pt>
                      <c:pt idx="8559">
                        <c:v>9</c:v>
                      </c:pt>
                      <c:pt idx="8560">
                        <c:v>10</c:v>
                      </c:pt>
                      <c:pt idx="8561">
                        <c:v>11</c:v>
                      </c:pt>
                      <c:pt idx="8562">
                        <c:v>12</c:v>
                      </c:pt>
                      <c:pt idx="8563">
                        <c:v>13</c:v>
                      </c:pt>
                      <c:pt idx="8564">
                        <c:v>14</c:v>
                      </c:pt>
                      <c:pt idx="8565">
                        <c:v>15</c:v>
                      </c:pt>
                      <c:pt idx="8566">
                        <c:v>16</c:v>
                      </c:pt>
                      <c:pt idx="8567">
                        <c:v>17</c:v>
                      </c:pt>
                      <c:pt idx="8568">
                        <c:v>18</c:v>
                      </c:pt>
                      <c:pt idx="8569">
                        <c:v>19</c:v>
                      </c:pt>
                      <c:pt idx="8570">
                        <c:v>20</c:v>
                      </c:pt>
                      <c:pt idx="8571">
                        <c:v>21</c:v>
                      </c:pt>
                      <c:pt idx="8572">
                        <c:v>22</c:v>
                      </c:pt>
                      <c:pt idx="8573">
                        <c:v>23</c:v>
                      </c:pt>
                      <c:pt idx="8574">
                        <c:v>24</c:v>
                      </c:pt>
                      <c:pt idx="8575">
                        <c:v>0</c:v>
                      </c:pt>
                      <c:pt idx="8576">
                        <c:v>1</c:v>
                      </c:pt>
                      <c:pt idx="8577">
                        <c:v>2</c:v>
                      </c:pt>
                      <c:pt idx="8578">
                        <c:v>3</c:v>
                      </c:pt>
                      <c:pt idx="8579">
                        <c:v>4</c:v>
                      </c:pt>
                      <c:pt idx="8580">
                        <c:v>5</c:v>
                      </c:pt>
                      <c:pt idx="8581">
                        <c:v>6</c:v>
                      </c:pt>
                      <c:pt idx="8582">
                        <c:v>7</c:v>
                      </c:pt>
                      <c:pt idx="8583">
                        <c:v>8</c:v>
                      </c:pt>
                      <c:pt idx="8584">
                        <c:v>9</c:v>
                      </c:pt>
                      <c:pt idx="8585">
                        <c:v>10</c:v>
                      </c:pt>
                      <c:pt idx="8586">
                        <c:v>11</c:v>
                      </c:pt>
                      <c:pt idx="8587">
                        <c:v>12</c:v>
                      </c:pt>
                      <c:pt idx="8588">
                        <c:v>13</c:v>
                      </c:pt>
                      <c:pt idx="8589">
                        <c:v>14</c:v>
                      </c:pt>
                      <c:pt idx="8590">
                        <c:v>15</c:v>
                      </c:pt>
                      <c:pt idx="8591">
                        <c:v>16</c:v>
                      </c:pt>
                      <c:pt idx="8592">
                        <c:v>17</c:v>
                      </c:pt>
                      <c:pt idx="8593">
                        <c:v>18</c:v>
                      </c:pt>
                      <c:pt idx="8594">
                        <c:v>19</c:v>
                      </c:pt>
                      <c:pt idx="8595">
                        <c:v>20</c:v>
                      </c:pt>
                      <c:pt idx="8596">
                        <c:v>21</c:v>
                      </c:pt>
                      <c:pt idx="8597">
                        <c:v>22</c:v>
                      </c:pt>
                      <c:pt idx="8598">
                        <c:v>23</c:v>
                      </c:pt>
                      <c:pt idx="8599">
                        <c:v>24</c:v>
                      </c:pt>
                      <c:pt idx="8600">
                        <c:v>0</c:v>
                      </c:pt>
                      <c:pt idx="8601">
                        <c:v>1</c:v>
                      </c:pt>
                      <c:pt idx="8602">
                        <c:v>2</c:v>
                      </c:pt>
                      <c:pt idx="8603">
                        <c:v>3</c:v>
                      </c:pt>
                      <c:pt idx="8604">
                        <c:v>4</c:v>
                      </c:pt>
                      <c:pt idx="8605">
                        <c:v>5</c:v>
                      </c:pt>
                      <c:pt idx="8606">
                        <c:v>6</c:v>
                      </c:pt>
                      <c:pt idx="8607">
                        <c:v>7</c:v>
                      </c:pt>
                      <c:pt idx="8608">
                        <c:v>8</c:v>
                      </c:pt>
                      <c:pt idx="8609">
                        <c:v>9</c:v>
                      </c:pt>
                      <c:pt idx="8610">
                        <c:v>10</c:v>
                      </c:pt>
                      <c:pt idx="8611">
                        <c:v>11</c:v>
                      </c:pt>
                      <c:pt idx="8612">
                        <c:v>12</c:v>
                      </c:pt>
                      <c:pt idx="8613">
                        <c:v>13</c:v>
                      </c:pt>
                      <c:pt idx="8614">
                        <c:v>14</c:v>
                      </c:pt>
                      <c:pt idx="8615">
                        <c:v>15</c:v>
                      </c:pt>
                      <c:pt idx="8616">
                        <c:v>16</c:v>
                      </c:pt>
                      <c:pt idx="8617">
                        <c:v>17</c:v>
                      </c:pt>
                      <c:pt idx="8618">
                        <c:v>18</c:v>
                      </c:pt>
                      <c:pt idx="8619">
                        <c:v>19</c:v>
                      </c:pt>
                      <c:pt idx="8620">
                        <c:v>20</c:v>
                      </c:pt>
                      <c:pt idx="8621">
                        <c:v>21</c:v>
                      </c:pt>
                      <c:pt idx="8622">
                        <c:v>22</c:v>
                      </c:pt>
                      <c:pt idx="8623">
                        <c:v>23</c:v>
                      </c:pt>
                      <c:pt idx="8624">
                        <c:v>24</c:v>
                      </c:pt>
                      <c:pt idx="8625">
                        <c:v>0</c:v>
                      </c:pt>
                      <c:pt idx="8626">
                        <c:v>1</c:v>
                      </c:pt>
                      <c:pt idx="8627">
                        <c:v>2</c:v>
                      </c:pt>
                      <c:pt idx="8628">
                        <c:v>3</c:v>
                      </c:pt>
                      <c:pt idx="8629">
                        <c:v>4</c:v>
                      </c:pt>
                      <c:pt idx="8630">
                        <c:v>5</c:v>
                      </c:pt>
                      <c:pt idx="8631">
                        <c:v>6</c:v>
                      </c:pt>
                      <c:pt idx="8632">
                        <c:v>7</c:v>
                      </c:pt>
                      <c:pt idx="8633">
                        <c:v>8</c:v>
                      </c:pt>
                      <c:pt idx="8634">
                        <c:v>9</c:v>
                      </c:pt>
                      <c:pt idx="8635">
                        <c:v>10</c:v>
                      </c:pt>
                      <c:pt idx="8636">
                        <c:v>11</c:v>
                      </c:pt>
                      <c:pt idx="8637">
                        <c:v>12</c:v>
                      </c:pt>
                      <c:pt idx="8638">
                        <c:v>13</c:v>
                      </c:pt>
                      <c:pt idx="8639">
                        <c:v>14</c:v>
                      </c:pt>
                      <c:pt idx="8640">
                        <c:v>15</c:v>
                      </c:pt>
                      <c:pt idx="8641">
                        <c:v>16</c:v>
                      </c:pt>
                      <c:pt idx="8642">
                        <c:v>17</c:v>
                      </c:pt>
                      <c:pt idx="8643">
                        <c:v>18</c:v>
                      </c:pt>
                      <c:pt idx="8644">
                        <c:v>19</c:v>
                      </c:pt>
                      <c:pt idx="8645">
                        <c:v>20</c:v>
                      </c:pt>
                      <c:pt idx="8646">
                        <c:v>21</c:v>
                      </c:pt>
                      <c:pt idx="8647">
                        <c:v>22</c:v>
                      </c:pt>
                      <c:pt idx="8648">
                        <c:v>23</c:v>
                      </c:pt>
                      <c:pt idx="8649">
                        <c:v>24</c:v>
                      </c:pt>
                      <c:pt idx="8650">
                        <c:v>0</c:v>
                      </c:pt>
                      <c:pt idx="8651">
                        <c:v>1</c:v>
                      </c:pt>
                      <c:pt idx="8652">
                        <c:v>2</c:v>
                      </c:pt>
                      <c:pt idx="8653">
                        <c:v>3</c:v>
                      </c:pt>
                      <c:pt idx="8654">
                        <c:v>4</c:v>
                      </c:pt>
                      <c:pt idx="8655">
                        <c:v>5</c:v>
                      </c:pt>
                      <c:pt idx="8656">
                        <c:v>6</c:v>
                      </c:pt>
                      <c:pt idx="8657">
                        <c:v>7</c:v>
                      </c:pt>
                      <c:pt idx="8658">
                        <c:v>8</c:v>
                      </c:pt>
                      <c:pt idx="8659">
                        <c:v>9</c:v>
                      </c:pt>
                      <c:pt idx="8660">
                        <c:v>10</c:v>
                      </c:pt>
                      <c:pt idx="8661">
                        <c:v>11</c:v>
                      </c:pt>
                      <c:pt idx="8662">
                        <c:v>12</c:v>
                      </c:pt>
                      <c:pt idx="8663">
                        <c:v>13</c:v>
                      </c:pt>
                      <c:pt idx="8664">
                        <c:v>14</c:v>
                      </c:pt>
                      <c:pt idx="8665">
                        <c:v>15</c:v>
                      </c:pt>
                      <c:pt idx="8666">
                        <c:v>16</c:v>
                      </c:pt>
                      <c:pt idx="8667">
                        <c:v>17</c:v>
                      </c:pt>
                      <c:pt idx="8668">
                        <c:v>18</c:v>
                      </c:pt>
                      <c:pt idx="8669">
                        <c:v>19</c:v>
                      </c:pt>
                      <c:pt idx="8670">
                        <c:v>20</c:v>
                      </c:pt>
                      <c:pt idx="8671">
                        <c:v>21</c:v>
                      </c:pt>
                      <c:pt idx="8672">
                        <c:v>22</c:v>
                      </c:pt>
                      <c:pt idx="8673">
                        <c:v>23</c:v>
                      </c:pt>
                      <c:pt idx="8674">
                        <c:v>24</c:v>
                      </c:pt>
                      <c:pt idx="8675">
                        <c:v>0</c:v>
                      </c:pt>
                      <c:pt idx="8676">
                        <c:v>1</c:v>
                      </c:pt>
                      <c:pt idx="8677">
                        <c:v>2</c:v>
                      </c:pt>
                      <c:pt idx="8678">
                        <c:v>3</c:v>
                      </c:pt>
                      <c:pt idx="8679">
                        <c:v>4</c:v>
                      </c:pt>
                      <c:pt idx="8680">
                        <c:v>5</c:v>
                      </c:pt>
                      <c:pt idx="8681">
                        <c:v>6</c:v>
                      </c:pt>
                      <c:pt idx="8682">
                        <c:v>7</c:v>
                      </c:pt>
                      <c:pt idx="8683">
                        <c:v>8</c:v>
                      </c:pt>
                      <c:pt idx="8684">
                        <c:v>9</c:v>
                      </c:pt>
                      <c:pt idx="8685">
                        <c:v>10</c:v>
                      </c:pt>
                      <c:pt idx="8686">
                        <c:v>11</c:v>
                      </c:pt>
                      <c:pt idx="8687">
                        <c:v>12</c:v>
                      </c:pt>
                      <c:pt idx="8688">
                        <c:v>13</c:v>
                      </c:pt>
                      <c:pt idx="8689">
                        <c:v>14</c:v>
                      </c:pt>
                      <c:pt idx="8690">
                        <c:v>15</c:v>
                      </c:pt>
                      <c:pt idx="8691">
                        <c:v>16</c:v>
                      </c:pt>
                      <c:pt idx="8692">
                        <c:v>17</c:v>
                      </c:pt>
                      <c:pt idx="8693">
                        <c:v>18</c:v>
                      </c:pt>
                      <c:pt idx="8694">
                        <c:v>19</c:v>
                      </c:pt>
                      <c:pt idx="8695">
                        <c:v>20</c:v>
                      </c:pt>
                      <c:pt idx="8696">
                        <c:v>21</c:v>
                      </c:pt>
                      <c:pt idx="8697">
                        <c:v>22</c:v>
                      </c:pt>
                      <c:pt idx="8698">
                        <c:v>23</c:v>
                      </c:pt>
                      <c:pt idx="8699">
                        <c:v>24</c:v>
                      </c:pt>
                      <c:pt idx="8700">
                        <c:v>0</c:v>
                      </c:pt>
                      <c:pt idx="8701">
                        <c:v>1</c:v>
                      </c:pt>
                      <c:pt idx="8702">
                        <c:v>2</c:v>
                      </c:pt>
                      <c:pt idx="8703">
                        <c:v>3</c:v>
                      </c:pt>
                      <c:pt idx="8704">
                        <c:v>4</c:v>
                      </c:pt>
                      <c:pt idx="8705">
                        <c:v>5</c:v>
                      </c:pt>
                      <c:pt idx="8706">
                        <c:v>6</c:v>
                      </c:pt>
                      <c:pt idx="8707">
                        <c:v>7</c:v>
                      </c:pt>
                      <c:pt idx="8708">
                        <c:v>8</c:v>
                      </c:pt>
                      <c:pt idx="8709">
                        <c:v>9</c:v>
                      </c:pt>
                      <c:pt idx="8710">
                        <c:v>10</c:v>
                      </c:pt>
                      <c:pt idx="8711">
                        <c:v>11</c:v>
                      </c:pt>
                      <c:pt idx="8712">
                        <c:v>12</c:v>
                      </c:pt>
                      <c:pt idx="8713">
                        <c:v>13</c:v>
                      </c:pt>
                      <c:pt idx="8714">
                        <c:v>14</c:v>
                      </c:pt>
                      <c:pt idx="8715">
                        <c:v>15</c:v>
                      </c:pt>
                      <c:pt idx="8716">
                        <c:v>16</c:v>
                      </c:pt>
                      <c:pt idx="8717">
                        <c:v>17</c:v>
                      </c:pt>
                      <c:pt idx="8718">
                        <c:v>18</c:v>
                      </c:pt>
                      <c:pt idx="8719">
                        <c:v>19</c:v>
                      </c:pt>
                      <c:pt idx="8720">
                        <c:v>20</c:v>
                      </c:pt>
                      <c:pt idx="8721">
                        <c:v>21</c:v>
                      </c:pt>
                      <c:pt idx="8722">
                        <c:v>22</c:v>
                      </c:pt>
                      <c:pt idx="8723">
                        <c:v>23</c:v>
                      </c:pt>
                      <c:pt idx="8724">
                        <c:v>24</c:v>
                      </c:pt>
                      <c:pt idx="8725">
                        <c:v>0</c:v>
                      </c:pt>
                      <c:pt idx="8726">
                        <c:v>1</c:v>
                      </c:pt>
                      <c:pt idx="8727">
                        <c:v>2</c:v>
                      </c:pt>
                      <c:pt idx="8728">
                        <c:v>3</c:v>
                      </c:pt>
                      <c:pt idx="8729">
                        <c:v>4</c:v>
                      </c:pt>
                      <c:pt idx="8730">
                        <c:v>5</c:v>
                      </c:pt>
                      <c:pt idx="8731">
                        <c:v>6</c:v>
                      </c:pt>
                      <c:pt idx="8732">
                        <c:v>7</c:v>
                      </c:pt>
                      <c:pt idx="8733">
                        <c:v>8</c:v>
                      </c:pt>
                      <c:pt idx="8734">
                        <c:v>9</c:v>
                      </c:pt>
                      <c:pt idx="8735">
                        <c:v>10</c:v>
                      </c:pt>
                      <c:pt idx="8736">
                        <c:v>11</c:v>
                      </c:pt>
                      <c:pt idx="8737">
                        <c:v>12</c:v>
                      </c:pt>
                      <c:pt idx="8738">
                        <c:v>13</c:v>
                      </c:pt>
                      <c:pt idx="8739">
                        <c:v>14</c:v>
                      </c:pt>
                      <c:pt idx="8740">
                        <c:v>15</c:v>
                      </c:pt>
                      <c:pt idx="8741">
                        <c:v>16</c:v>
                      </c:pt>
                      <c:pt idx="8742">
                        <c:v>17</c:v>
                      </c:pt>
                      <c:pt idx="8743">
                        <c:v>18</c:v>
                      </c:pt>
                      <c:pt idx="8744">
                        <c:v>19</c:v>
                      </c:pt>
                      <c:pt idx="8745">
                        <c:v>20</c:v>
                      </c:pt>
                      <c:pt idx="8746">
                        <c:v>21</c:v>
                      </c:pt>
                      <c:pt idx="8747">
                        <c:v>22</c:v>
                      </c:pt>
                      <c:pt idx="8748">
                        <c:v>23</c:v>
                      </c:pt>
                      <c:pt idx="8749">
                        <c:v>24</c:v>
                      </c:pt>
                      <c:pt idx="8750">
                        <c:v>0</c:v>
                      </c:pt>
                      <c:pt idx="8751">
                        <c:v>1</c:v>
                      </c:pt>
                      <c:pt idx="8752">
                        <c:v>2</c:v>
                      </c:pt>
                      <c:pt idx="8753">
                        <c:v>3</c:v>
                      </c:pt>
                      <c:pt idx="8754">
                        <c:v>4</c:v>
                      </c:pt>
                      <c:pt idx="8755">
                        <c:v>5</c:v>
                      </c:pt>
                      <c:pt idx="8756">
                        <c:v>6</c:v>
                      </c:pt>
                      <c:pt idx="8757">
                        <c:v>7</c:v>
                      </c:pt>
                      <c:pt idx="8758">
                        <c:v>8</c:v>
                      </c:pt>
                      <c:pt idx="8759">
                        <c:v>9</c:v>
                      </c:pt>
                      <c:pt idx="8760">
                        <c:v>10</c:v>
                      </c:pt>
                      <c:pt idx="8761">
                        <c:v>11</c:v>
                      </c:pt>
                      <c:pt idx="8762">
                        <c:v>12</c:v>
                      </c:pt>
                      <c:pt idx="8763">
                        <c:v>13</c:v>
                      </c:pt>
                      <c:pt idx="8764">
                        <c:v>14</c:v>
                      </c:pt>
                      <c:pt idx="8765">
                        <c:v>15</c:v>
                      </c:pt>
                      <c:pt idx="8766">
                        <c:v>16</c:v>
                      </c:pt>
                      <c:pt idx="8767">
                        <c:v>17</c:v>
                      </c:pt>
                      <c:pt idx="8768">
                        <c:v>18</c:v>
                      </c:pt>
                      <c:pt idx="8769">
                        <c:v>19</c:v>
                      </c:pt>
                      <c:pt idx="8770">
                        <c:v>20</c:v>
                      </c:pt>
                      <c:pt idx="8771">
                        <c:v>21</c:v>
                      </c:pt>
                      <c:pt idx="8772">
                        <c:v>22</c:v>
                      </c:pt>
                      <c:pt idx="8773">
                        <c:v>23</c:v>
                      </c:pt>
                      <c:pt idx="8774">
                        <c:v>24</c:v>
                      </c:pt>
                      <c:pt idx="8775">
                        <c:v>0</c:v>
                      </c:pt>
                      <c:pt idx="8776">
                        <c:v>1</c:v>
                      </c:pt>
                      <c:pt idx="8777">
                        <c:v>2</c:v>
                      </c:pt>
                      <c:pt idx="8778">
                        <c:v>3</c:v>
                      </c:pt>
                      <c:pt idx="8779">
                        <c:v>4</c:v>
                      </c:pt>
                      <c:pt idx="8780">
                        <c:v>5</c:v>
                      </c:pt>
                      <c:pt idx="8781">
                        <c:v>6</c:v>
                      </c:pt>
                      <c:pt idx="8782">
                        <c:v>7</c:v>
                      </c:pt>
                      <c:pt idx="8783">
                        <c:v>8</c:v>
                      </c:pt>
                      <c:pt idx="8784">
                        <c:v>9</c:v>
                      </c:pt>
                      <c:pt idx="8785">
                        <c:v>10</c:v>
                      </c:pt>
                      <c:pt idx="8786">
                        <c:v>11</c:v>
                      </c:pt>
                      <c:pt idx="8787">
                        <c:v>12</c:v>
                      </c:pt>
                      <c:pt idx="8788">
                        <c:v>13</c:v>
                      </c:pt>
                      <c:pt idx="8789">
                        <c:v>14</c:v>
                      </c:pt>
                      <c:pt idx="8790">
                        <c:v>15</c:v>
                      </c:pt>
                      <c:pt idx="8791">
                        <c:v>16</c:v>
                      </c:pt>
                      <c:pt idx="8792">
                        <c:v>17</c:v>
                      </c:pt>
                      <c:pt idx="8793">
                        <c:v>18</c:v>
                      </c:pt>
                      <c:pt idx="8794">
                        <c:v>19</c:v>
                      </c:pt>
                      <c:pt idx="8795">
                        <c:v>20</c:v>
                      </c:pt>
                      <c:pt idx="8796">
                        <c:v>21</c:v>
                      </c:pt>
                      <c:pt idx="8797">
                        <c:v>22</c:v>
                      </c:pt>
                      <c:pt idx="8798">
                        <c:v>23</c:v>
                      </c:pt>
                      <c:pt idx="8799">
                        <c:v>24</c:v>
                      </c:pt>
                      <c:pt idx="8800">
                        <c:v>0</c:v>
                      </c:pt>
                      <c:pt idx="8801">
                        <c:v>1</c:v>
                      </c:pt>
                      <c:pt idx="8802">
                        <c:v>2</c:v>
                      </c:pt>
                      <c:pt idx="8803">
                        <c:v>3</c:v>
                      </c:pt>
                      <c:pt idx="8804">
                        <c:v>4</c:v>
                      </c:pt>
                      <c:pt idx="8805">
                        <c:v>5</c:v>
                      </c:pt>
                      <c:pt idx="8806">
                        <c:v>6</c:v>
                      </c:pt>
                      <c:pt idx="8807">
                        <c:v>7</c:v>
                      </c:pt>
                      <c:pt idx="8808">
                        <c:v>8</c:v>
                      </c:pt>
                      <c:pt idx="8809">
                        <c:v>9</c:v>
                      </c:pt>
                      <c:pt idx="8810">
                        <c:v>10</c:v>
                      </c:pt>
                      <c:pt idx="8811">
                        <c:v>11</c:v>
                      </c:pt>
                      <c:pt idx="8812">
                        <c:v>12</c:v>
                      </c:pt>
                      <c:pt idx="8813">
                        <c:v>13</c:v>
                      </c:pt>
                      <c:pt idx="8814">
                        <c:v>14</c:v>
                      </c:pt>
                      <c:pt idx="8815">
                        <c:v>15</c:v>
                      </c:pt>
                      <c:pt idx="8816">
                        <c:v>16</c:v>
                      </c:pt>
                      <c:pt idx="8817">
                        <c:v>17</c:v>
                      </c:pt>
                      <c:pt idx="8818">
                        <c:v>18</c:v>
                      </c:pt>
                      <c:pt idx="8819">
                        <c:v>19</c:v>
                      </c:pt>
                      <c:pt idx="8820">
                        <c:v>20</c:v>
                      </c:pt>
                      <c:pt idx="8821">
                        <c:v>21</c:v>
                      </c:pt>
                      <c:pt idx="8822">
                        <c:v>22</c:v>
                      </c:pt>
                      <c:pt idx="8823">
                        <c:v>23</c:v>
                      </c:pt>
                      <c:pt idx="8824">
                        <c:v>24</c:v>
                      </c:pt>
                      <c:pt idx="8825">
                        <c:v>0</c:v>
                      </c:pt>
                      <c:pt idx="8826">
                        <c:v>1</c:v>
                      </c:pt>
                      <c:pt idx="8827">
                        <c:v>2</c:v>
                      </c:pt>
                      <c:pt idx="8828">
                        <c:v>3</c:v>
                      </c:pt>
                      <c:pt idx="8829">
                        <c:v>4</c:v>
                      </c:pt>
                      <c:pt idx="8830">
                        <c:v>5</c:v>
                      </c:pt>
                      <c:pt idx="8831">
                        <c:v>6</c:v>
                      </c:pt>
                      <c:pt idx="8832">
                        <c:v>7</c:v>
                      </c:pt>
                      <c:pt idx="8833">
                        <c:v>8</c:v>
                      </c:pt>
                      <c:pt idx="8834">
                        <c:v>9</c:v>
                      </c:pt>
                      <c:pt idx="8835">
                        <c:v>10</c:v>
                      </c:pt>
                      <c:pt idx="8836">
                        <c:v>11</c:v>
                      </c:pt>
                      <c:pt idx="8837">
                        <c:v>12</c:v>
                      </c:pt>
                      <c:pt idx="8838">
                        <c:v>13</c:v>
                      </c:pt>
                      <c:pt idx="8839">
                        <c:v>14</c:v>
                      </c:pt>
                      <c:pt idx="8840">
                        <c:v>15</c:v>
                      </c:pt>
                      <c:pt idx="8841">
                        <c:v>16</c:v>
                      </c:pt>
                      <c:pt idx="8842">
                        <c:v>17</c:v>
                      </c:pt>
                      <c:pt idx="8843">
                        <c:v>18</c:v>
                      </c:pt>
                      <c:pt idx="8844">
                        <c:v>19</c:v>
                      </c:pt>
                      <c:pt idx="8845">
                        <c:v>20</c:v>
                      </c:pt>
                      <c:pt idx="8846">
                        <c:v>21</c:v>
                      </c:pt>
                      <c:pt idx="8847">
                        <c:v>22</c:v>
                      </c:pt>
                      <c:pt idx="8848">
                        <c:v>23</c:v>
                      </c:pt>
                      <c:pt idx="8849">
                        <c:v>24</c:v>
                      </c:pt>
                      <c:pt idx="8850">
                        <c:v>0</c:v>
                      </c:pt>
                      <c:pt idx="8851">
                        <c:v>1</c:v>
                      </c:pt>
                      <c:pt idx="8852">
                        <c:v>2</c:v>
                      </c:pt>
                      <c:pt idx="8853">
                        <c:v>3</c:v>
                      </c:pt>
                      <c:pt idx="8854">
                        <c:v>4</c:v>
                      </c:pt>
                      <c:pt idx="8855">
                        <c:v>5</c:v>
                      </c:pt>
                      <c:pt idx="8856">
                        <c:v>6</c:v>
                      </c:pt>
                      <c:pt idx="8857">
                        <c:v>7</c:v>
                      </c:pt>
                      <c:pt idx="8858">
                        <c:v>8</c:v>
                      </c:pt>
                      <c:pt idx="8859">
                        <c:v>9</c:v>
                      </c:pt>
                      <c:pt idx="8860">
                        <c:v>10</c:v>
                      </c:pt>
                      <c:pt idx="8861">
                        <c:v>11</c:v>
                      </c:pt>
                      <c:pt idx="8862">
                        <c:v>12</c:v>
                      </c:pt>
                      <c:pt idx="8863">
                        <c:v>13</c:v>
                      </c:pt>
                      <c:pt idx="8864">
                        <c:v>14</c:v>
                      </c:pt>
                      <c:pt idx="8865">
                        <c:v>15</c:v>
                      </c:pt>
                      <c:pt idx="8866">
                        <c:v>16</c:v>
                      </c:pt>
                      <c:pt idx="8867">
                        <c:v>17</c:v>
                      </c:pt>
                      <c:pt idx="8868">
                        <c:v>18</c:v>
                      </c:pt>
                      <c:pt idx="8869">
                        <c:v>19</c:v>
                      </c:pt>
                      <c:pt idx="8870">
                        <c:v>20</c:v>
                      </c:pt>
                      <c:pt idx="8871">
                        <c:v>21</c:v>
                      </c:pt>
                      <c:pt idx="8872">
                        <c:v>22</c:v>
                      </c:pt>
                      <c:pt idx="8873">
                        <c:v>23</c:v>
                      </c:pt>
                      <c:pt idx="8874">
                        <c:v>24</c:v>
                      </c:pt>
                      <c:pt idx="8875">
                        <c:v>0</c:v>
                      </c:pt>
                      <c:pt idx="8876">
                        <c:v>1</c:v>
                      </c:pt>
                      <c:pt idx="8877">
                        <c:v>2</c:v>
                      </c:pt>
                      <c:pt idx="8878">
                        <c:v>3</c:v>
                      </c:pt>
                      <c:pt idx="8879">
                        <c:v>4</c:v>
                      </c:pt>
                      <c:pt idx="8880">
                        <c:v>5</c:v>
                      </c:pt>
                      <c:pt idx="8881">
                        <c:v>6</c:v>
                      </c:pt>
                      <c:pt idx="8882">
                        <c:v>7</c:v>
                      </c:pt>
                      <c:pt idx="8883">
                        <c:v>8</c:v>
                      </c:pt>
                      <c:pt idx="8884">
                        <c:v>9</c:v>
                      </c:pt>
                      <c:pt idx="8885">
                        <c:v>10</c:v>
                      </c:pt>
                      <c:pt idx="8886">
                        <c:v>11</c:v>
                      </c:pt>
                      <c:pt idx="8887">
                        <c:v>12</c:v>
                      </c:pt>
                      <c:pt idx="8888">
                        <c:v>13</c:v>
                      </c:pt>
                      <c:pt idx="8889">
                        <c:v>14</c:v>
                      </c:pt>
                      <c:pt idx="8890">
                        <c:v>15</c:v>
                      </c:pt>
                      <c:pt idx="8891">
                        <c:v>16</c:v>
                      </c:pt>
                      <c:pt idx="8892">
                        <c:v>17</c:v>
                      </c:pt>
                      <c:pt idx="8893">
                        <c:v>18</c:v>
                      </c:pt>
                      <c:pt idx="8894">
                        <c:v>19</c:v>
                      </c:pt>
                      <c:pt idx="8895">
                        <c:v>20</c:v>
                      </c:pt>
                      <c:pt idx="8896">
                        <c:v>21</c:v>
                      </c:pt>
                      <c:pt idx="8897">
                        <c:v>22</c:v>
                      </c:pt>
                      <c:pt idx="8898">
                        <c:v>23</c:v>
                      </c:pt>
                      <c:pt idx="8899">
                        <c:v>24</c:v>
                      </c:pt>
                      <c:pt idx="8900">
                        <c:v>0</c:v>
                      </c:pt>
                      <c:pt idx="8901">
                        <c:v>1</c:v>
                      </c:pt>
                      <c:pt idx="8902">
                        <c:v>2</c:v>
                      </c:pt>
                      <c:pt idx="8903">
                        <c:v>3</c:v>
                      </c:pt>
                      <c:pt idx="8904">
                        <c:v>4</c:v>
                      </c:pt>
                      <c:pt idx="8905">
                        <c:v>5</c:v>
                      </c:pt>
                      <c:pt idx="8906">
                        <c:v>6</c:v>
                      </c:pt>
                      <c:pt idx="8907">
                        <c:v>7</c:v>
                      </c:pt>
                      <c:pt idx="8908">
                        <c:v>8</c:v>
                      </c:pt>
                      <c:pt idx="8909">
                        <c:v>9</c:v>
                      </c:pt>
                      <c:pt idx="8910">
                        <c:v>10</c:v>
                      </c:pt>
                      <c:pt idx="8911">
                        <c:v>11</c:v>
                      </c:pt>
                      <c:pt idx="8912">
                        <c:v>12</c:v>
                      </c:pt>
                      <c:pt idx="8913">
                        <c:v>13</c:v>
                      </c:pt>
                      <c:pt idx="8914">
                        <c:v>14</c:v>
                      </c:pt>
                      <c:pt idx="8915">
                        <c:v>15</c:v>
                      </c:pt>
                      <c:pt idx="8916">
                        <c:v>16</c:v>
                      </c:pt>
                      <c:pt idx="8917">
                        <c:v>17</c:v>
                      </c:pt>
                      <c:pt idx="8918">
                        <c:v>18</c:v>
                      </c:pt>
                      <c:pt idx="8919">
                        <c:v>19</c:v>
                      </c:pt>
                      <c:pt idx="8920">
                        <c:v>20</c:v>
                      </c:pt>
                      <c:pt idx="8921">
                        <c:v>21</c:v>
                      </c:pt>
                      <c:pt idx="8922">
                        <c:v>22</c:v>
                      </c:pt>
                      <c:pt idx="8923">
                        <c:v>23</c:v>
                      </c:pt>
                      <c:pt idx="8924">
                        <c:v>24</c:v>
                      </c:pt>
                      <c:pt idx="8925">
                        <c:v>0</c:v>
                      </c:pt>
                      <c:pt idx="8926">
                        <c:v>1</c:v>
                      </c:pt>
                      <c:pt idx="8927">
                        <c:v>2</c:v>
                      </c:pt>
                      <c:pt idx="8928">
                        <c:v>3</c:v>
                      </c:pt>
                      <c:pt idx="8929">
                        <c:v>4</c:v>
                      </c:pt>
                      <c:pt idx="8930">
                        <c:v>5</c:v>
                      </c:pt>
                      <c:pt idx="8931">
                        <c:v>6</c:v>
                      </c:pt>
                      <c:pt idx="8932">
                        <c:v>7</c:v>
                      </c:pt>
                      <c:pt idx="8933">
                        <c:v>8</c:v>
                      </c:pt>
                      <c:pt idx="8934">
                        <c:v>9</c:v>
                      </c:pt>
                      <c:pt idx="8935">
                        <c:v>10</c:v>
                      </c:pt>
                      <c:pt idx="8936">
                        <c:v>11</c:v>
                      </c:pt>
                      <c:pt idx="8937">
                        <c:v>12</c:v>
                      </c:pt>
                      <c:pt idx="8938">
                        <c:v>13</c:v>
                      </c:pt>
                      <c:pt idx="8939">
                        <c:v>14</c:v>
                      </c:pt>
                      <c:pt idx="8940">
                        <c:v>15</c:v>
                      </c:pt>
                      <c:pt idx="8941">
                        <c:v>16</c:v>
                      </c:pt>
                      <c:pt idx="8942">
                        <c:v>17</c:v>
                      </c:pt>
                      <c:pt idx="8943">
                        <c:v>18</c:v>
                      </c:pt>
                      <c:pt idx="8944">
                        <c:v>19</c:v>
                      </c:pt>
                      <c:pt idx="8945">
                        <c:v>20</c:v>
                      </c:pt>
                      <c:pt idx="8946">
                        <c:v>21</c:v>
                      </c:pt>
                      <c:pt idx="8947">
                        <c:v>22</c:v>
                      </c:pt>
                      <c:pt idx="8948">
                        <c:v>23</c:v>
                      </c:pt>
                      <c:pt idx="8949">
                        <c:v>24</c:v>
                      </c:pt>
                      <c:pt idx="8950">
                        <c:v>0</c:v>
                      </c:pt>
                      <c:pt idx="8951">
                        <c:v>1</c:v>
                      </c:pt>
                      <c:pt idx="8952">
                        <c:v>2</c:v>
                      </c:pt>
                      <c:pt idx="8953">
                        <c:v>3</c:v>
                      </c:pt>
                      <c:pt idx="8954">
                        <c:v>4</c:v>
                      </c:pt>
                      <c:pt idx="8955">
                        <c:v>5</c:v>
                      </c:pt>
                      <c:pt idx="8956">
                        <c:v>6</c:v>
                      </c:pt>
                      <c:pt idx="8957">
                        <c:v>7</c:v>
                      </c:pt>
                      <c:pt idx="8958">
                        <c:v>8</c:v>
                      </c:pt>
                      <c:pt idx="8959">
                        <c:v>9</c:v>
                      </c:pt>
                      <c:pt idx="8960">
                        <c:v>10</c:v>
                      </c:pt>
                      <c:pt idx="8961">
                        <c:v>11</c:v>
                      </c:pt>
                      <c:pt idx="8962">
                        <c:v>12</c:v>
                      </c:pt>
                      <c:pt idx="8963">
                        <c:v>13</c:v>
                      </c:pt>
                      <c:pt idx="8964">
                        <c:v>14</c:v>
                      </c:pt>
                      <c:pt idx="8965">
                        <c:v>15</c:v>
                      </c:pt>
                      <c:pt idx="8966">
                        <c:v>16</c:v>
                      </c:pt>
                      <c:pt idx="8967">
                        <c:v>17</c:v>
                      </c:pt>
                      <c:pt idx="8968">
                        <c:v>18</c:v>
                      </c:pt>
                      <c:pt idx="8969">
                        <c:v>19</c:v>
                      </c:pt>
                      <c:pt idx="8970">
                        <c:v>20</c:v>
                      </c:pt>
                      <c:pt idx="8971">
                        <c:v>21</c:v>
                      </c:pt>
                      <c:pt idx="8972">
                        <c:v>22</c:v>
                      </c:pt>
                      <c:pt idx="8973">
                        <c:v>23</c:v>
                      </c:pt>
                      <c:pt idx="8974">
                        <c:v>24</c:v>
                      </c:pt>
                      <c:pt idx="8975">
                        <c:v>0</c:v>
                      </c:pt>
                      <c:pt idx="8976">
                        <c:v>1</c:v>
                      </c:pt>
                      <c:pt idx="8977">
                        <c:v>2</c:v>
                      </c:pt>
                      <c:pt idx="8978">
                        <c:v>3</c:v>
                      </c:pt>
                      <c:pt idx="8979">
                        <c:v>4</c:v>
                      </c:pt>
                      <c:pt idx="8980">
                        <c:v>5</c:v>
                      </c:pt>
                      <c:pt idx="8981">
                        <c:v>6</c:v>
                      </c:pt>
                      <c:pt idx="8982">
                        <c:v>7</c:v>
                      </c:pt>
                      <c:pt idx="8983">
                        <c:v>8</c:v>
                      </c:pt>
                      <c:pt idx="8984">
                        <c:v>9</c:v>
                      </c:pt>
                      <c:pt idx="8985">
                        <c:v>10</c:v>
                      </c:pt>
                      <c:pt idx="8986">
                        <c:v>11</c:v>
                      </c:pt>
                      <c:pt idx="8987">
                        <c:v>12</c:v>
                      </c:pt>
                      <c:pt idx="8988">
                        <c:v>13</c:v>
                      </c:pt>
                      <c:pt idx="8989">
                        <c:v>14</c:v>
                      </c:pt>
                      <c:pt idx="8990">
                        <c:v>15</c:v>
                      </c:pt>
                      <c:pt idx="8991">
                        <c:v>16</c:v>
                      </c:pt>
                      <c:pt idx="8992">
                        <c:v>17</c:v>
                      </c:pt>
                      <c:pt idx="8993">
                        <c:v>18</c:v>
                      </c:pt>
                      <c:pt idx="8994">
                        <c:v>19</c:v>
                      </c:pt>
                      <c:pt idx="8995">
                        <c:v>20</c:v>
                      </c:pt>
                      <c:pt idx="8996">
                        <c:v>21</c:v>
                      </c:pt>
                      <c:pt idx="8997">
                        <c:v>22</c:v>
                      </c:pt>
                      <c:pt idx="8998">
                        <c:v>23</c:v>
                      </c:pt>
                      <c:pt idx="8999">
                        <c:v>24</c:v>
                      </c:pt>
                      <c:pt idx="9000">
                        <c:v>0</c:v>
                      </c:pt>
                      <c:pt idx="9001">
                        <c:v>1</c:v>
                      </c:pt>
                      <c:pt idx="9002">
                        <c:v>2</c:v>
                      </c:pt>
                      <c:pt idx="9003">
                        <c:v>3</c:v>
                      </c:pt>
                      <c:pt idx="9004">
                        <c:v>4</c:v>
                      </c:pt>
                      <c:pt idx="9005">
                        <c:v>5</c:v>
                      </c:pt>
                      <c:pt idx="9006">
                        <c:v>6</c:v>
                      </c:pt>
                      <c:pt idx="9007">
                        <c:v>7</c:v>
                      </c:pt>
                      <c:pt idx="9008">
                        <c:v>8</c:v>
                      </c:pt>
                      <c:pt idx="9009">
                        <c:v>9</c:v>
                      </c:pt>
                      <c:pt idx="9010">
                        <c:v>10</c:v>
                      </c:pt>
                      <c:pt idx="9011">
                        <c:v>11</c:v>
                      </c:pt>
                      <c:pt idx="9012">
                        <c:v>12</c:v>
                      </c:pt>
                      <c:pt idx="9013">
                        <c:v>13</c:v>
                      </c:pt>
                      <c:pt idx="9014">
                        <c:v>14</c:v>
                      </c:pt>
                      <c:pt idx="9015">
                        <c:v>15</c:v>
                      </c:pt>
                      <c:pt idx="9016">
                        <c:v>16</c:v>
                      </c:pt>
                      <c:pt idx="9017">
                        <c:v>17</c:v>
                      </c:pt>
                      <c:pt idx="9018">
                        <c:v>18</c:v>
                      </c:pt>
                      <c:pt idx="9019">
                        <c:v>19</c:v>
                      </c:pt>
                      <c:pt idx="9020">
                        <c:v>20</c:v>
                      </c:pt>
                      <c:pt idx="9021">
                        <c:v>21</c:v>
                      </c:pt>
                      <c:pt idx="9022">
                        <c:v>22</c:v>
                      </c:pt>
                      <c:pt idx="9023">
                        <c:v>23</c:v>
                      </c:pt>
                      <c:pt idx="9024">
                        <c:v>24</c:v>
                      </c:pt>
                      <c:pt idx="9025">
                        <c:v>0</c:v>
                      </c:pt>
                      <c:pt idx="9026">
                        <c:v>1</c:v>
                      </c:pt>
                      <c:pt idx="9027">
                        <c:v>2</c:v>
                      </c:pt>
                      <c:pt idx="9028">
                        <c:v>3</c:v>
                      </c:pt>
                      <c:pt idx="9029">
                        <c:v>4</c:v>
                      </c:pt>
                      <c:pt idx="9030">
                        <c:v>5</c:v>
                      </c:pt>
                      <c:pt idx="9031">
                        <c:v>6</c:v>
                      </c:pt>
                      <c:pt idx="9032">
                        <c:v>7</c:v>
                      </c:pt>
                      <c:pt idx="9033">
                        <c:v>8</c:v>
                      </c:pt>
                      <c:pt idx="9034">
                        <c:v>9</c:v>
                      </c:pt>
                      <c:pt idx="9035">
                        <c:v>10</c:v>
                      </c:pt>
                      <c:pt idx="9036">
                        <c:v>11</c:v>
                      </c:pt>
                      <c:pt idx="9037">
                        <c:v>12</c:v>
                      </c:pt>
                      <c:pt idx="9038">
                        <c:v>13</c:v>
                      </c:pt>
                      <c:pt idx="9039">
                        <c:v>14</c:v>
                      </c:pt>
                      <c:pt idx="9040">
                        <c:v>15</c:v>
                      </c:pt>
                      <c:pt idx="9041">
                        <c:v>16</c:v>
                      </c:pt>
                      <c:pt idx="9042">
                        <c:v>17</c:v>
                      </c:pt>
                      <c:pt idx="9043">
                        <c:v>18</c:v>
                      </c:pt>
                      <c:pt idx="9044">
                        <c:v>19</c:v>
                      </c:pt>
                      <c:pt idx="9045">
                        <c:v>20</c:v>
                      </c:pt>
                      <c:pt idx="9046">
                        <c:v>21</c:v>
                      </c:pt>
                      <c:pt idx="9047">
                        <c:v>22</c:v>
                      </c:pt>
                      <c:pt idx="9048">
                        <c:v>23</c:v>
                      </c:pt>
                      <c:pt idx="9049">
                        <c:v>24</c:v>
                      </c:pt>
                      <c:pt idx="9050">
                        <c:v>0</c:v>
                      </c:pt>
                      <c:pt idx="9051">
                        <c:v>1</c:v>
                      </c:pt>
                      <c:pt idx="9052">
                        <c:v>2</c:v>
                      </c:pt>
                      <c:pt idx="9053">
                        <c:v>3</c:v>
                      </c:pt>
                      <c:pt idx="9054">
                        <c:v>4</c:v>
                      </c:pt>
                      <c:pt idx="9055">
                        <c:v>5</c:v>
                      </c:pt>
                      <c:pt idx="9056">
                        <c:v>6</c:v>
                      </c:pt>
                      <c:pt idx="9057">
                        <c:v>7</c:v>
                      </c:pt>
                      <c:pt idx="9058">
                        <c:v>8</c:v>
                      </c:pt>
                      <c:pt idx="9059">
                        <c:v>9</c:v>
                      </c:pt>
                      <c:pt idx="9060">
                        <c:v>10</c:v>
                      </c:pt>
                      <c:pt idx="9061">
                        <c:v>11</c:v>
                      </c:pt>
                      <c:pt idx="9062">
                        <c:v>12</c:v>
                      </c:pt>
                      <c:pt idx="9063">
                        <c:v>13</c:v>
                      </c:pt>
                      <c:pt idx="9064">
                        <c:v>14</c:v>
                      </c:pt>
                      <c:pt idx="9065">
                        <c:v>15</c:v>
                      </c:pt>
                      <c:pt idx="9066">
                        <c:v>16</c:v>
                      </c:pt>
                      <c:pt idx="9067">
                        <c:v>17</c:v>
                      </c:pt>
                      <c:pt idx="9068">
                        <c:v>18</c:v>
                      </c:pt>
                      <c:pt idx="9069">
                        <c:v>19</c:v>
                      </c:pt>
                      <c:pt idx="9070">
                        <c:v>20</c:v>
                      </c:pt>
                      <c:pt idx="9071">
                        <c:v>21</c:v>
                      </c:pt>
                      <c:pt idx="9072">
                        <c:v>22</c:v>
                      </c:pt>
                      <c:pt idx="9073">
                        <c:v>23</c:v>
                      </c:pt>
                      <c:pt idx="9074">
                        <c:v>24</c:v>
                      </c:pt>
                      <c:pt idx="9075">
                        <c:v>0</c:v>
                      </c:pt>
                      <c:pt idx="9076">
                        <c:v>1</c:v>
                      </c:pt>
                      <c:pt idx="9077">
                        <c:v>2</c:v>
                      </c:pt>
                      <c:pt idx="9078">
                        <c:v>3</c:v>
                      </c:pt>
                      <c:pt idx="9079">
                        <c:v>4</c:v>
                      </c:pt>
                      <c:pt idx="9080">
                        <c:v>5</c:v>
                      </c:pt>
                      <c:pt idx="9081">
                        <c:v>6</c:v>
                      </c:pt>
                      <c:pt idx="9082">
                        <c:v>7</c:v>
                      </c:pt>
                      <c:pt idx="9083">
                        <c:v>8</c:v>
                      </c:pt>
                      <c:pt idx="9084">
                        <c:v>9</c:v>
                      </c:pt>
                      <c:pt idx="9085">
                        <c:v>10</c:v>
                      </c:pt>
                      <c:pt idx="9086">
                        <c:v>11</c:v>
                      </c:pt>
                      <c:pt idx="9087">
                        <c:v>12</c:v>
                      </c:pt>
                      <c:pt idx="9088">
                        <c:v>13</c:v>
                      </c:pt>
                      <c:pt idx="9089">
                        <c:v>14</c:v>
                      </c:pt>
                      <c:pt idx="9090">
                        <c:v>15</c:v>
                      </c:pt>
                      <c:pt idx="9091">
                        <c:v>16</c:v>
                      </c:pt>
                      <c:pt idx="9092">
                        <c:v>17</c:v>
                      </c:pt>
                      <c:pt idx="9093">
                        <c:v>18</c:v>
                      </c:pt>
                      <c:pt idx="9094">
                        <c:v>19</c:v>
                      </c:pt>
                      <c:pt idx="9095">
                        <c:v>20</c:v>
                      </c:pt>
                      <c:pt idx="9096">
                        <c:v>21</c:v>
                      </c:pt>
                      <c:pt idx="9097">
                        <c:v>22</c:v>
                      </c:pt>
                      <c:pt idx="9098">
                        <c:v>23</c:v>
                      </c:pt>
                      <c:pt idx="9099">
                        <c:v>24</c:v>
                      </c:pt>
                      <c:pt idx="9100">
                        <c:v>0</c:v>
                      </c:pt>
                      <c:pt idx="9101">
                        <c:v>1</c:v>
                      </c:pt>
                      <c:pt idx="9102">
                        <c:v>2</c:v>
                      </c:pt>
                      <c:pt idx="9103">
                        <c:v>3</c:v>
                      </c:pt>
                      <c:pt idx="9104">
                        <c:v>4</c:v>
                      </c:pt>
                      <c:pt idx="9105">
                        <c:v>5</c:v>
                      </c:pt>
                      <c:pt idx="9106">
                        <c:v>6</c:v>
                      </c:pt>
                      <c:pt idx="9107">
                        <c:v>7</c:v>
                      </c:pt>
                      <c:pt idx="9108">
                        <c:v>8</c:v>
                      </c:pt>
                      <c:pt idx="9109">
                        <c:v>9</c:v>
                      </c:pt>
                      <c:pt idx="9110">
                        <c:v>10</c:v>
                      </c:pt>
                      <c:pt idx="9111">
                        <c:v>11</c:v>
                      </c:pt>
                      <c:pt idx="9112">
                        <c:v>12</c:v>
                      </c:pt>
                      <c:pt idx="9113">
                        <c:v>13</c:v>
                      </c:pt>
                      <c:pt idx="9114">
                        <c:v>14</c:v>
                      </c:pt>
                      <c:pt idx="9115">
                        <c:v>15</c:v>
                      </c:pt>
                      <c:pt idx="9116">
                        <c:v>16</c:v>
                      </c:pt>
                      <c:pt idx="9117">
                        <c:v>17</c:v>
                      </c:pt>
                      <c:pt idx="9118">
                        <c:v>18</c:v>
                      </c:pt>
                      <c:pt idx="9119">
                        <c:v>19</c:v>
                      </c:pt>
                      <c:pt idx="9120">
                        <c:v>20</c:v>
                      </c:pt>
                      <c:pt idx="9121">
                        <c:v>21</c:v>
                      </c:pt>
                      <c:pt idx="9122">
                        <c:v>22</c:v>
                      </c:pt>
                      <c:pt idx="9123">
                        <c:v>23</c:v>
                      </c:pt>
                      <c:pt idx="9124">
                        <c:v>24</c:v>
                      </c:pt>
                      <c:pt idx="9125">
                        <c:v>0</c:v>
                      </c:pt>
                      <c:pt idx="9126">
                        <c:v>1</c:v>
                      </c:pt>
                      <c:pt idx="9127">
                        <c:v>2</c:v>
                      </c:pt>
                      <c:pt idx="9128">
                        <c:v>3</c:v>
                      </c:pt>
                      <c:pt idx="9129">
                        <c:v>4</c:v>
                      </c:pt>
                      <c:pt idx="9130">
                        <c:v>5</c:v>
                      </c:pt>
                      <c:pt idx="9131">
                        <c:v>6</c:v>
                      </c:pt>
                      <c:pt idx="9132">
                        <c:v>7</c:v>
                      </c:pt>
                      <c:pt idx="9133">
                        <c:v>8</c:v>
                      </c:pt>
                      <c:pt idx="9134">
                        <c:v>9</c:v>
                      </c:pt>
                      <c:pt idx="9135">
                        <c:v>10</c:v>
                      </c:pt>
                      <c:pt idx="9136">
                        <c:v>11</c:v>
                      </c:pt>
                      <c:pt idx="9137">
                        <c:v>12</c:v>
                      </c:pt>
                      <c:pt idx="9138">
                        <c:v>13</c:v>
                      </c:pt>
                      <c:pt idx="9139">
                        <c:v>14</c:v>
                      </c:pt>
                      <c:pt idx="9140">
                        <c:v>15</c:v>
                      </c:pt>
                      <c:pt idx="9141">
                        <c:v>16</c:v>
                      </c:pt>
                      <c:pt idx="9142">
                        <c:v>17</c:v>
                      </c:pt>
                      <c:pt idx="9143">
                        <c:v>18</c:v>
                      </c:pt>
                      <c:pt idx="9144">
                        <c:v>19</c:v>
                      </c:pt>
                      <c:pt idx="9145">
                        <c:v>20</c:v>
                      </c:pt>
                      <c:pt idx="9146">
                        <c:v>21</c:v>
                      </c:pt>
                      <c:pt idx="9147">
                        <c:v>22</c:v>
                      </c:pt>
                      <c:pt idx="9148">
                        <c:v>23</c:v>
                      </c:pt>
                      <c:pt idx="9149">
                        <c:v>24</c:v>
                      </c:pt>
                      <c:pt idx="9150">
                        <c:v>0</c:v>
                      </c:pt>
                      <c:pt idx="9151">
                        <c:v>1</c:v>
                      </c:pt>
                      <c:pt idx="9152">
                        <c:v>2</c:v>
                      </c:pt>
                      <c:pt idx="9153">
                        <c:v>3</c:v>
                      </c:pt>
                      <c:pt idx="9154">
                        <c:v>4</c:v>
                      </c:pt>
                      <c:pt idx="9155">
                        <c:v>5</c:v>
                      </c:pt>
                      <c:pt idx="9156">
                        <c:v>6</c:v>
                      </c:pt>
                      <c:pt idx="9157">
                        <c:v>7</c:v>
                      </c:pt>
                      <c:pt idx="9158">
                        <c:v>8</c:v>
                      </c:pt>
                      <c:pt idx="9159">
                        <c:v>9</c:v>
                      </c:pt>
                      <c:pt idx="9160">
                        <c:v>10</c:v>
                      </c:pt>
                      <c:pt idx="9161">
                        <c:v>11</c:v>
                      </c:pt>
                      <c:pt idx="9162">
                        <c:v>12</c:v>
                      </c:pt>
                      <c:pt idx="9163">
                        <c:v>13</c:v>
                      </c:pt>
                      <c:pt idx="9164">
                        <c:v>14</c:v>
                      </c:pt>
                      <c:pt idx="9165">
                        <c:v>15</c:v>
                      </c:pt>
                      <c:pt idx="9166">
                        <c:v>16</c:v>
                      </c:pt>
                      <c:pt idx="9167">
                        <c:v>17</c:v>
                      </c:pt>
                      <c:pt idx="9168">
                        <c:v>18</c:v>
                      </c:pt>
                      <c:pt idx="9169">
                        <c:v>19</c:v>
                      </c:pt>
                      <c:pt idx="9170">
                        <c:v>20</c:v>
                      </c:pt>
                      <c:pt idx="9171">
                        <c:v>21</c:v>
                      </c:pt>
                      <c:pt idx="9172">
                        <c:v>22</c:v>
                      </c:pt>
                      <c:pt idx="9173">
                        <c:v>23</c:v>
                      </c:pt>
                      <c:pt idx="9174">
                        <c:v>24</c:v>
                      </c:pt>
                      <c:pt idx="9175">
                        <c:v>0</c:v>
                      </c:pt>
                      <c:pt idx="9176">
                        <c:v>1</c:v>
                      </c:pt>
                      <c:pt idx="9177">
                        <c:v>2</c:v>
                      </c:pt>
                      <c:pt idx="9178">
                        <c:v>3</c:v>
                      </c:pt>
                      <c:pt idx="9179">
                        <c:v>4</c:v>
                      </c:pt>
                      <c:pt idx="9180">
                        <c:v>5</c:v>
                      </c:pt>
                      <c:pt idx="9181">
                        <c:v>6</c:v>
                      </c:pt>
                      <c:pt idx="9182">
                        <c:v>7</c:v>
                      </c:pt>
                      <c:pt idx="9183">
                        <c:v>8</c:v>
                      </c:pt>
                      <c:pt idx="9184">
                        <c:v>9</c:v>
                      </c:pt>
                      <c:pt idx="9185">
                        <c:v>10</c:v>
                      </c:pt>
                      <c:pt idx="9186">
                        <c:v>11</c:v>
                      </c:pt>
                      <c:pt idx="9187">
                        <c:v>12</c:v>
                      </c:pt>
                      <c:pt idx="9188">
                        <c:v>13</c:v>
                      </c:pt>
                      <c:pt idx="9189">
                        <c:v>14</c:v>
                      </c:pt>
                      <c:pt idx="9190">
                        <c:v>15</c:v>
                      </c:pt>
                      <c:pt idx="9191">
                        <c:v>16</c:v>
                      </c:pt>
                      <c:pt idx="9192">
                        <c:v>17</c:v>
                      </c:pt>
                      <c:pt idx="9193">
                        <c:v>18</c:v>
                      </c:pt>
                      <c:pt idx="9194">
                        <c:v>19</c:v>
                      </c:pt>
                      <c:pt idx="9195">
                        <c:v>20</c:v>
                      </c:pt>
                      <c:pt idx="9196">
                        <c:v>21</c:v>
                      </c:pt>
                      <c:pt idx="9197">
                        <c:v>22</c:v>
                      </c:pt>
                      <c:pt idx="9198">
                        <c:v>23</c:v>
                      </c:pt>
                      <c:pt idx="9199">
                        <c:v>24</c:v>
                      </c:pt>
                      <c:pt idx="9200">
                        <c:v>0</c:v>
                      </c:pt>
                      <c:pt idx="9201">
                        <c:v>1</c:v>
                      </c:pt>
                      <c:pt idx="9202">
                        <c:v>2</c:v>
                      </c:pt>
                      <c:pt idx="9203">
                        <c:v>3</c:v>
                      </c:pt>
                      <c:pt idx="9204">
                        <c:v>4</c:v>
                      </c:pt>
                      <c:pt idx="9205">
                        <c:v>5</c:v>
                      </c:pt>
                      <c:pt idx="9206">
                        <c:v>6</c:v>
                      </c:pt>
                      <c:pt idx="9207">
                        <c:v>7</c:v>
                      </c:pt>
                      <c:pt idx="9208">
                        <c:v>8</c:v>
                      </c:pt>
                      <c:pt idx="9209">
                        <c:v>9</c:v>
                      </c:pt>
                      <c:pt idx="9210">
                        <c:v>10</c:v>
                      </c:pt>
                      <c:pt idx="9211">
                        <c:v>11</c:v>
                      </c:pt>
                      <c:pt idx="9212">
                        <c:v>12</c:v>
                      </c:pt>
                      <c:pt idx="9213">
                        <c:v>13</c:v>
                      </c:pt>
                      <c:pt idx="9214">
                        <c:v>14</c:v>
                      </c:pt>
                      <c:pt idx="9215">
                        <c:v>15</c:v>
                      </c:pt>
                      <c:pt idx="9216">
                        <c:v>16</c:v>
                      </c:pt>
                      <c:pt idx="9217">
                        <c:v>17</c:v>
                      </c:pt>
                      <c:pt idx="9218">
                        <c:v>18</c:v>
                      </c:pt>
                      <c:pt idx="9219">
                        <c:v>19</c:v>
                      </c:pt>
                      <c:pt idx="9220">
                        <c:v>20</c:v>
                      </c:pt>
                      <c:pt idx="9221">
                        <c:v>21</c:v>
                      </c:pt>
                      <c:pt idx="9222">
                        <c:v>22</c:v>
                      </c:pt>
                      <c:pt idx="9223">
                        <c:v>23</c:v>
                      </c:pt>
                      <c:pt idx="9224">
                        <c:v>24</c:v>
                      </c:pt>
                      <c:pt idx="9225">
                        <c:v>0</c:v>
                      </c:pt>
                      <c:pt idx="9226">
                        <c:v>1</c:v>
                      </c:pt>
                      <c:pt idx="9227">
                        <c:v>2</c:v>
                      </c:pt>
                      <c:pt idx="9228">
                        <c:v>3</c:v>
                      </c:pt>
                      <c:pt idx="9229">
                        <c:v>4</c:v>
                      </c:pt>
                      <c:pt idx="9230">
                        <c:v>5</c:v>
                      </c:pt>
                      <c:pt idx="9231">
                        <c:v>6</c:v>
                      </c:pt>
                      <c:pt idx="9232">
                        <c:v>7</c:v>
                      </c:pt>
                      <c:pt idx="9233">
                        <c:v>8</c:v>
                      </c:pt>
                      <c:pt idx="9234">
                        <c:v>9</c:v>
                      </c:pt>
                      <c:pt idx="9235">
                        <c:v>10</c:v>
                      </c:pt>
                      <c:pt idx="9236">
                        <c:v>11</c:v>
                      </c:pt>
                      <c:pt idx="9237">
                        <c:v>12</c:v>
                      </c:pt>
                      <c:pt idx="9238">
                        <c:v>13</c:v>
                      </c:pt>
                      <c:pt idx="9239">
                        <c:v>14</c:v>
                      </c:pt>
                      <c:pt idx="9240">
                        <c:v>15</c:v>
                      </c:pt>
                      <c:pt idx="9241">
                        <c:v>16</c:v>
                      </c:pt>
                      <c:pt idx="9242">
                        <c:v>17</c:v>
                      </c:pt>
                      <c:pt idx="9243">
                        <c:v>18</c:v>
                      </c:pt>
                      <c:pt idx="9244">
                        <c:v>19</c:v>
                      </c:pt>
                      <c:pt idx="9245">
                        <c:v>20</c:v>
                      </c:pt>
                      <c:pt idx="9246">
                        <c:v>21</c:v>
                      </c:pt>
                      <c:pt idx="9247">
                        <c:v>22</c:v>
                      </c:pt>
                      <c:pt idx="9248">
                        <c:v>23</c:v>
                      </c:pt>
                      <c:pt idx="9249">
                        <c:v>24</c:v>
                      </c:pt>
                      <c:pt idx="9250">
                        <c:v>0</c:v>
                      </c:pt>
                      <c:pt idx="9251">
                        <c:v>1</c:v>
                      </c:pt>
                      <c:pt idx="9252">
                        <c:v>2</c:v>
                      </c:pt>
                      <c:pt idx="9253">
                        <c:v>3</c:v>
                      </c:pt>
                      <c:pt idx="9254">
                        <c:v>4</c:v>
                      </c:pt>
                      <c:pt idx="9255">
                        <c:v>5</c:v>
                      </c:pt>
                      <c:pt idx="9256">
                        <c:v>6</c:v>
                      </c:pt>
                      <c:pt idx="9257">
                        <c:v>7</c:v>
                      </c:pt>
                      <c:pt idx="9258">
                        <c:v>8</c:v>
                      </c:pt>
                      <c:pt idx="9259">
                        <c:v>9</c:v>
                      </c:pt>
                      <c:pt idx="9260">
                        <c:v>10</c:v>
                      </c:pt>
                      <c:pt idx="9261">
                        <c:v>11</c:v>
                      </c:pt>
                      <c:pt idx="9262">
                        <c:v>12</c:v>
                      </c:pt>
                      <c:pt idx="9263">
                        <c:v>13</c:v>
                      </c:pt>
                      <c:pt idx="9264">
                        <c:v>14</c:v>
                      </c:pt>
                      <c:pt idx="9265">
                        <c:v>15</c:v>
                      </c:pt>
                      <c:pt idx="9266">
                        <c:v>16</c:v>
                      </c:pt>
                      <c:pt idx="9267">
                        <c:v>17</c:v>
                      </c:pt>
                      <c:pt idx="9268">
                        <c:v>18</c:v>
                      </c:pt>
                      <c:pt idx="9269">
                        <c:v>19</c:v>
                      </c:pt>
                      <c:pt idx="9270">
                        <c:v>20</c:v>
                      </c:pt>
                      <c:pt idx="9271">
                        <c:v>21</c:v>
                      </c:pt>
                      <c:pt idx="9272">
                        <c:v>22</c:v>
                      </c:pt>
                      <c:pt idx="9273">
                        <c:v>23</c:v>
                      </c:pt>
                      <c:pt idx="9274">
                        <c:v>24</c:v>
                      </c:pt>
                      <c:pt idx="9275">
                        <c:v>0</c:v>
                      </c:pt>
                      <c:pt idx="9276">
                        <c:v>1</c:v>
                      </c:pt>
                      <c:pt idx="9277">
                        <c:v>2</c:v>
                      </c:pt>
                      <c:pt idx="9278">
                        <c:v>3</c:v>
                      </c:pt>
                      <c:pt idx="9279">
                        <c:v>4</c:v>
                      </c:pt>
                      <c:pt idx="9280">
                        <c:v>5</c:v>
                      </c:pt>
                      <c:pt idx="9281">
                        <c:v>6</c:v>
                      </c:pt>
                      <c:pt idx="9282">
                        <c:v>7</c:v>
                      </c:pt>
                      <c:pt idx="9283">
                        <c:v>8</c:v>
                      </c:pt>
                      <c:pt idx="9284">
                        <c:v>9</c:v>
                      </c:pt>
                      <c:pt idx="9285">
                        <c:v>10</c:v>
                      </c:pt>
                      <c:pt idx="9286">
                        <c:v>11</c:v>
                      </c:pt>
                      <c:pt idx="9287">
                        <c:v>12</c:v>
                      </c:pt>
                      <c:pt idx="9288">
                        <c:v>13</c:v>
                      </c:pt>
                      <c:pt idx="9289">
                        <c:v>14</c:v>
                      </c:pt>
                      <c:pt idx="9290">
                        <c:v>15</c:v>
                      </c:pt>
                      <c:pt idx="9291">
                        <c:v>16</c:v>
                      </c:pt>
                      <c:pt idx="9292">
                        <c:v>17</c:v>
                      </c:pt>
                      <c:pt idx="9293">
                        <c:v>18</c:v>
                      </c:pt>
                      <c:pt idx="9294">
                        <c:v>19</c:v>
                      </c:pt>
                      <c:pt idx="9295">
                        <c:v>20</c:v>
                      </c:pt>
                      <c:pt idx="9296">
                        <c:v>21</c:v>
                      </c:pt>
                      <c:pt idx="9297">
                        <c:v>22</c:v>
                      </c:pt>
                      <c:pt idx="9298">
                        <c:v>23</c:v>
                      </c:pt>
                      <c:pt idx="9299">
                        <c:v>24</c:v>
                      </c:pt>
                      <c:pt idx="9300">
                        <c:v>0</c:v>
                      </c:pt>
                      <c:pt idx="9301">
                        <c:v>1</c:v>
                      </c:pt>
                      <c:pt idx="9302">
                        <c:v>2</c:v>
                      </c:pt>
                      <c:pt idx="9303">
                        <c:v>3</c:v>
                      </c:pt>
                      <c:pt idx="9304">
                        <c:v>4</c:v>
                      </c:pt>
                      <c:pt idx="9305">
                        <c:v>5</c:v>
                      </c:pt>
                      <c:pt idx="9306">
                        <c:v>6</c:v>
                      </c:pt>
                      <c:pt idx="9307">
                        <c:v>7</c:v>
                      </c:pt>
                      <c:pt idx="9308">
                        <c:v>8</c:v>
                      </c:pt>
                      <c:pt idx="9309">
                        <c:v>9</c:v>
                      </c:pt>
                      <c:pt idx="9310">
                        <c:v>10</c:v>
                      </c:pt>
                      <c:pt idx="9311">
                        <c:v>11</c:v>
                      </c:pt>
                      <c:pt idx="9312">
                        <c:v>12</c:v>
                      </c:pt>
                      <c:pt idx="9313">
                        <c:v>13</c:v>
                      </c:pt>
                      <c:pt idx="9314">
                        <c:v>14</c:v>
                      </c:pt>
                      <c:pt idx="9315">
                        <c:v>15</c:v>
                      </c:pt>
                      <c:pt idx="9316">
                        <c:v>16</c:v>
                      </c:pt>
                      <c:pt idx="9317">
                        <c:v>17</c:v>
                      </c:pt>
                      <c:pt idx="9318">
                        <c:v>18</c:v>
                      </c:pt>
                      <c:pt idx="9319">
                        <c:v>19</c:v>
                      </c:pt>
                      <c:pt idx="9320">
                        <c:v>20</c:v>
                      </c:pt>
                      <c:pt idx="9321">
                        <c:v>21</c:v>
                      </c:pt>
                      <c:pt idx="9322">
                        <c:v>22</c:v>
                      </c:pt>
                      <c:pt idx="9323">
                        <c:v>23</c:v>
                      </c:pt>
                      <c:pt idx="9324">
                        <c:v>24</c:v>
                      </c:pt>
                      <c:pt idx="9325">
                        <c:v>0</c:v>
                      </c:pt>
                      <c:pt idx="9326">
                        <c:v>1</c:v>
                      </c:pt>
                      <c:pt idx="9327">
                        <c:v>2</c:v>
                      </c:pt>
                      <c:pt idx="9328">
                        <c:v>3</c:v>
                      </c:pt>
                      <c:pt idx="9329">
                        <c:v>4</c:v>
                      </c:pt>
                      <c:pt idx="9330">
                        <c:v>5</c:v>
                      </c:pt>
                      <c:pt idx="9331">
                        <c:v>6</c:v>
                      </c:pt>
                      <c:pt idx="9332">
                        <c:v>7</c:v>
                      </c:pt>
                      <c:pt idx="9333">
                        <c:v>8</c:v>
                      </c:pt>
                      <c:pt idx="9334">
                        <c:v>9</c:v>
                      </c:pt>
                      <c:pt idx="9335">
                        <c:v>10</c:v>
                      </c:pt>
                      <c:pt idx="9336">
                        <c:v>11</c:v>
                      </c:pt>
                      <c:pt idx="9337">
                        <c:v>12</c:v>
                      </c:pt>
                      <c:pt idx="9338">
                        <c:v>13</c:v>
                      </c:pt>
                      <c:pt idx="9339">
                        <c:v>14</c:v>
                      </c:pt>
                      <c:pt idx="9340">
                        <c:v>15</c:v>
                      </c:pt>
                      <c:pt idx="9341">
                        <c:v>16</c:v>
                      </c:pt>
                      <c:pt idx="9342">
                        <c:v>17</c:v>
                      </c:pt>
                      <c:pt idx="9343">
                        <c:v>18</c:v>
                      </c:pt>
                      <c:pt idx="9344">
                        <c:v>19</c:v>
                      </c:pt>
                      <c:pt idx="9345">
                        <c:v>20</c:v>
                      </c:pt>
                      <c:pt idx="9346">
                        <c:v>21</c:v>
                      </c:pt>
                      <c:pt idx="9347">
                        <c:v>22</c:v>
                      </c:pt>
                      <c:pt idx="9348">
                        <c:v>23</c:v>
                      </c:pt>
                      <c:pt idx="9349">
                        <c:v>24</c:v>
                      </c:pt>
                      <c:pt idx="9350">
                        <c:v>0</c:v>
                      </c:pt>
                      <c:pt idx="9351">
                        <c:v>1</c:v>
                      </c:pt>
                      <c:pt idx="9352">
                        <c:v>2</c:v>
                      </c:pt>
                      <c:pt idx="9353">
                        <c:v>3</c:v>
                      </c:pt>
                      <c:pt idx="9354">
                        <c:v>4</c:v>
                      </c:pt>
                      <c:pt idx="9355">
                        <c:v>5</c:v>
                      </c:pt>
                      <c:pt idx="9356">
                        <c:v>6</c:v>
                      </c:pt>
                      <c:pt idx="9357">
                        <c:v>7</c:v>
                      </c:pt>
                      <c:pt idx="9358">
                        <c:v>8</c:v>
                      </c:pt>
                      <c:pt idx="9359">
                        <c:v>9</c:v>
                      </c:pt>
                      <c:pt idx="9360">
                        <c:v>10</c:v>
                      </c:pt>
                      <c:pt idx="9361">
                        <c:v>11</c:v>
                      </c:pt>
                      <c:pt idx="9362">
                        <c:v>12</c:v>
                      </c:pt>
                      <c:pt idx="9363">
                        <c:v>13</c:v>
                      </c:pt>
                      <c:pt idx="9364">
                        <c:v>14</c:v>
                      </c:pt>
                      <c:pt idx="9365">
                        <c:v>15</c:v>
                      </c:pt>
                      <c:pt idx="9366">
                        <c:v>16</c:v>
                      </c:pt>
                      <c:pt idx="9367">
                        <c:v>17</c:v>
                      </c:pt>
                      <c:pt idx="9368">
                        <c:v>18</c:v>
                      </c:pt>
                      <c:pt idx="9369">
                        <c:v>19</c:v>
                      </c:pt>
                      <c:pt idx="9370">
                        <c:v>20</c:v>
                      </c:pt>
                      <c:pt idx="9371">
                        <c:v>21</c:v>
                      </c:pt>
                      <c:pt idx="9372">
                        <c:v>22</c:v>
                      </c:pt>
                      <c:pt idx="9373">
                        <c:v>23</c:v>
                      </c:pt>
                      <c:pt idx="9374">
                        <c:v>24</c:v>
                      </c:pt>
                      <c:pt idx="9375">
                        <c:v>0</c:v>
                      </c:pt>
                      <c:pt idx="9376">
                        <c:v>1</c:v>
                      </c:pt>
                      <c:pt idx="9377">
                        <c:v>2</c:v>
                      </c:pt>
                      <c:pt idx="9378">
                        <c:v>3</c:v>
                      </c:pt>
                      <c:pt idx="9379">
                        <c:v>4</c:v>
                      </c:pt>
                      <c:pt idx="9380">
                        <c:v>5</c:v>
                      </c:pt>
                      <c:pt idx="9381">
                        <c:v>6</c:v>
                      </c:pt>
                      <c:pt idx="9382">
                        <c:v>7</c:v>
                      </c:pt>
                      <c:pt idx="9383">
                        <c:v>8</c:v>
                      </c:pt>
                      <c:pt idx="9384">
                        <c:v>9</c:v>
                      </c:pt>
                      <c:pt idx="9385">
                        <c:v>10</c:v>
                      </c:pt>
                      <c:pt idx="9386">
                        <c:v>11</c:v>
                      </c:pt>
                      <c:pt idx="9387">
                        <c:v>12</c:v>
                      </c:pt>
                      <c:pt idx="9388">
                        <c:v>13</c:v>
                      </c:pt>
                      <c:pt idx="9389">
                        <c:v>14</c:v>
                      </c:pt>
                      <c:pt idx="9390">
                        <c:v>15</c:v>
                      </c:pt>
                      <c:pt idx="9391">
                        <c:v>16</c:v>
                      </c:pt>
                      <c:pt idx="9392">
                        <c:v>17</c:v>
                      </c:pt>
                      <c:pt idx="9393">
                        <c:v>18</c:v>
                      </c:pt>
                      <c:pt idx="9394">
                        <c:v>19</c:v>
                      </c:pt>
                      <c:pt idx="9395">
                        <c:v>20</c:v>
                      </c:pt>
                      <c:pt idx="9396">
                        <c:v>21</c:v>
                      </c:pt>
                      <c:pt idx="9397">
                        <c:v>22</c:v>
                      </c:pt>
                      <c:pt idx="9398">
                        <c:v>23</c:v>
                      </c:pt>
                      <c:pt idx="9399">
                        <c:v>24</c:v>
                      </c:pt>
                      <c:pt idx="9400">
                        <c:v>0</c:v>
                      </c:pt>
                      <c:pt idx="9401">
                        <c:v>1</c:v>
                      </c:pt>
                      <c:pt idx="9402">
                        <c:v>2</c:v>
                      </c:pt>
                      <c:pt idx="9403">
                        <c:v>3</c:v>
                      </c:pt>
                      <c:pt idx="9404">
                        <c:v>4</c:v>
                      </c:pt>
                      <c:pt idx="9405">
                        <c:v>5</c:v>
                      </c:pt>
                      <c:pt idx="9406">
                        <c:v>6</c:v>
                      </c:pt>
                      <c:pt idx="9407">
                        <c:v>7</c:v>
                      </c:pt>
                      <c:pt idx="9408">
                        <c:v>8</c:v>
                      </c:pt>
                      <c:pt idx="9409">
                        <c:v>9</c:v>
                      </c:pt>
                      <c:pt idx="9410">
                        <c:v>10</c:v>
                      </c:pt>
                      <c:pt idx="9411">
                        <c:v>11</c:v>
                      </c:pt>
                      <c:pt idx="9412">
                        <c:v>12</c:v>
                      </c:pt>
                      <c:pt idx="9413">
                        <c:v>13</c:v>
                      </c:pt>
                      <c:pt idx="9414">
                        <c:v>14</c:v>
                      </c:pt>
                      <c:pt idx="9415">
                        <c:v>15</c:v>
                      </c:pt>
                      <c:pt idx="9416">
                        <c:v>16</c:v>
                      </c:pt>
                      <c:pt idx="9417">
                        <c:v>17</c:v>
                      </c:pt>
                      <c:pt idx="9418">
                        <c:v>18</c:v>
                      </c:pt>
                      <c:pt idx="9419">
                        <c:v>19</c:v>
                      </c:pt>
                      <c:pt idx="9420">
                        <c:v>20</c:v>
                      </c:pt>
                      <c:pt idx="9421">
                        <c:v>21</c:v>
                      </c:pt>
                      <c:pt idx="9422">
                        <c:v>22</c:v>
                      </c:pt>
                      <c:pt idx="9423">
                        <c:v>23</c:v>
                      </c:pt>
                      <c:pt idx="9424">
                        <c:v>24</c:v>
                      </c:pt>
                      <c:pt idx="9425">
                        <c:v>0</c:v>
                      </c:pt>
                      <c:pt idx="9426">
                        <c:v>1</c:v>
                      </c:pt>
                      <c:pt idx="9427">
                        <c:v>2</c:v>
                      </c:pt>
                      <c:pt idx="9428">
                        <c:v>3</c:v>
                      </c:pt>
                      <c:pt idx="9429">
                        <c:v>4</c:v>
                      </c:pt>
                      <c:pt idx="9430">
                        <c:v>5</c:v>
                      </c:pt>
                      <c:pt idx="9431">
                        <c:v>6</c:v>
                      </c:pt>
                      <c:pt idx="9432">
                        <c:v>7</c:v>
                      </c:pt>
                      <c:pt idx="9433">
                        <c:v>8</c:v>
                      </c:pt>
                      <c:pt idx="9434">
                        <c:v>9</c:v>
                      </c:pt>
                      <c:pt idx="9435">
                        <c:v>10</c:v>
                      </c:pt>
                      <c:pt idx="9436">
                        <c:v>11</c:v>
                      </c:pt>
                      <c:pt idx="9437">
                        <c:v>12</c:v>
                      </c:pt>
                      <c:pt idx="9438">
                        <c:v>13</c:v>
                      </c:pt>
                      <c:pt idx="9439">
                        <c:v>14</c:v>
                      </c:pt>
                      <c:pt idx="9440">
                        <c:v>15</c:v>
                      </c:pt>
                      <c:pt idx="9441">
                        <c:v>16</c:v>
                      </c:pt>
                      <c:pt idx="9442">
                        <c:v>17</c:v>
                      </c:pt>
                      <c:pt idx="9443">
                        <c:v>18</c:v>
                      </c:pt>
                      <c:pt idx="9444">
                        <c:v>19</c:v>
                      </c:pt>
                      <c:pt idx="9445">
                        <c:v>20</c:v>
                      </c:pt>
                      <c:pt idx="9446">
                        <c:v>21</c:v>
                      </c:pt>
                      <c:pt idx="9447">
                        <c:v>22</c:v>
                      </c:pt>
                      <c:pt idx="9448">
                        <c:v>23</c:v>
                      </c:pt>
                      <c:pt idx="9449">
                        <c:v>24</c:v>
                      </c:pt>
                      <c:pt idx="9450">
                        <c:v>0</c:v>
                      </c:pt>
                      <c:pt idx="9451">
                        <c:v>1</c:v>
                      </c:pt>
                      <c:pt idx="9452">
                        <c:v>2</c:v>
                      </c:pt>
                      <c:pt idx="9453">
                        <c:v>3</c:v>
                      </c:pt>
                      <c:pt idx="9454">
                        <c:v>4</c:v>
                      </c:pt>
                      <c:pt idx="9455">
                        <c:v>5</c:v>
                      </c:pt>
                      <c:pt idx="9456">
                        <c:v>6</c:v>
                      </c:pt>
                      <c:pt idx="9457">
                        <c:v>7</c:v>
                      </c:pt>
                      <c:pt idx="9458">
                        <c:v>8</c:v>
                      </c:pt>
                      <c:pt idx="9459">
                        <c:v>9</c:v>
                      </c:pt>
                      <c:pt idx="9460">
                        <c:v>10</c:v>
                      </c:pt>
                      <c:pt idx="9461">
                        <c:v>11</c:v>
                      </c:pt>
                      <c:pt idx="9462">
                        <c:v>12</c:v>
                      </c:pt>
                      <c:pt idx="9463">
                        <c:v>13</c:v>
                      </c:pt>
                      <c:pt idx="9464">
                        <c:v>14</c:v>
                      </c:pt>
                      <c:pt idx="9465">
                        <c:v>15</c:v>
                      </c:pt>
                      <c:pt idx="9466">
                        <c:v>16</c:v>
                      </c:pt>
                      <c:pt idx="9467">
                        <c:v>17</c:v>
                      </c:pt>
                      <c:pt idx="9468">
                        <c:v>18</c:v>
                      </c:pt>
                      <c:pt idx="9469">
                        <c:v>19</c:v>
                      </c:pt>
                      <c:pt idx="9470">
                        <c:v>20</c:v>
                      </c:pt>
                      <c:pt idx="9471">
                        <c:v>21</c:v>
                      </c:pt>
                      <c:pt idx="9472">
                        <c:v>22</c:v>
                      </c:pt>
                      <c:pt idx="9473">
                        <c:v>23</c:v>
                      </c:pt>
                      <c:pt idx="9474">
                        <c:v>24</c:v>
                      </c:pt>
                      <c:pt idx="9475">
                        <c:v>0</c:v>
                      </c:pt>
                      <c:pt idx="9476">
                        <c:v>1</c:v>
                      </c:pt>
                      <c:pt idx="9477">
                        <c:v>2</c:v>
                      </c:pt>
                      <c:pt idx="9478">
                        <c:v>3</c:v>
                      </c:pt>
                      <c:pt idx="9479">
                        <c:v>4</c:v>
                      </c:pt>
                      <c:pt idx="9480">
                        <c:v>5</c:v>
                      </c:pt>
                      <c:pt idx="9481">
                        <c:v>6</c:v>
                      </c:pt>
                      <c:pt idx="9482">
                        <c:v>7</c:v>
                      </c:pt>
                      <c:pt idx="9483">
                        <c:v>8</c:v>
                      </c:pt>
                      <c:pt idx="9484">
                        <c:v>9</c:v>
                      </c:pt>
                      <c:pt idx="9485">
                        <c:v>10</c:v>
                      </c:pt>
                      <c:pt idx="9486">
                        <c:v>11</c:v>
                      </c:pt>
                      <c:pt idx="9487">
                        <c:v>12</c:v>
                      </c:pt>
                      <c:pt idx="9488">
                        <c:v>13</c:v>
                      </c:pt>
                      <c:pt idx="9489">
                        <c:v>14</c:v>
                      </c:pt>
                      <c:pt idx="9490">
                        <c:v>15</c:v>
                      </c:pt>
                      <c:pt idx="9491">
                        <c:v>16</c:v>
                      </c:pt>
                      <c:pt idx="9492">
                        <c:v>17</c:v>
                      </c:pt>
                      <c:pt idx="9493">
                        <c:v>18</c:v>
                      </c:pt>
                      <c:pt idx="9494">
                        <c:v>19</c:v>
                      </c:pt>
                      <c:pt idx="9495">
                        <c:v>20</c:v>
                      </c:pt>
                      <c:pt idx="9496">
                        <c:v>21</c:v>
                      </c:pt>
                      <c:pt idx="9497">
                        <c:v>22</c:v>
                      </c:pt>
                      <c:pt idx="9498">
                        <c:v>23</c:v>
                      </c:pt>
                      <c:pt idx="9499">
                        <c:v>24</c:v>
                      </c:pt>
                      <c:pt idx="9500">
                        <c:v>0</c:v>
                      </c:pt>
                      <c:pt idx="9501">
                        <c:v>1</c:v>
                      </c:pt>
                      <c:pt idx="9502">
                        <c:v>2</c:v>
                      </c:pt>
                      <c:pt idx="9503">
                        <c:v>3</c:v>
                      </c:pt>
                      <c:pt idx="9504">
                        <c:v>4</c:v>
                      </c:pt>
                      <c:pt idx="9505">
                        <c:v>5</c:v>
                      </c:pt>
                      <c:pt idx="9506">
                        <c:v>6</c:v>
                      </c:pt>
                      <c:pt idx="9507">
                        <c:v>7</c:v>
                      </c:pt>
                      <c:pt idx="9508">
                        <c:v>8</c:v>
                      </c:pt>
                      <c:pt idx="9509">
                        <c:v>9</c:v>
                      </c:pt>
                      <c:pt idx="9510">
                        <c:v>10</c:v>
                      </c:pt>
                      <c:pt idx="9511">
                        <c:v>11</c:v>
                      </c:pt>
                      <c:pt idx="9512">
                        <c:v>12</c:v>
                      </c:pt>
                      <c:pt idx="9513">
                        <c:v>13</c:v>
                      </c:pt>
                      <c:pt idx="9514">
                        <c:v>14</c:v>
                      </c:pt>
                      <c:pt idx="9515">
                        <c:v>15</c:v>
                      </c:pt>
                      <c:pt idx="9516">
                        <c:v>16</c:v>
                      </c:pt>
                      <c:pt idx="9517">
                        <c:v>17</c:v>
                      </c:pt>
                      <c:pt idx="9518">
                        <c:v>18</c:v>
                      </c:pt>
                      <c:pt idx="9519">
                        <c:v>19</c:v>
                      </c:pt>
                      <c:pt idx="9520">
                        <c:v>20</c:v>
                      </c:pt>
                      <c:pt idx="9521">
                        <c:v>21</c:v>
                      </c:pt>
                      <c:pt idx="9522">
                        <c:v>22</c:v>
                      </c:pt>
                      <c:pt idx="9523">
                        <c:v>23</c:v>
                      </c:pt>
                      <c:pt idx="9524">
                        <c:v>24</c:v>
                      </c:pt>
                      <c:pt idx="9525">
                        <c:v>0</c:v>
                      </c:pt>
                      <c:pt idx="9526">
                        <c:v>1</c:v>
                      </c:pt>
                      <c:pt idx="9527">
                        <c:v>2</c:v>
                      </c:pt>
                      <c:pt idx="9528">
                        <c:v>3</c:v>
                      </c:pt>
                      <c:pt idx="9529">
                        <c:v>4</c:v>
                      </c:pt>
                      <c:pt idx="9530">
                        <c:v>5</c:v>
                      </c:pt>
                      <c:pt idx="9531">
                        <c:v>6</c:v>
                      </c:pt>
                      <c:pt idx="9532">
                        <c:v>7</c:v>
                      </c:pt>
                      <c:pt idx="9533">
                        <c:v>8</c:v>
                      </c:pt>
                      <c:pt idx="9534">
                        <c:v>9</c:v>
                      </c:pt>
                      <c:pt idx="9535">
                        <c:v>10</c:v>
                      </c:pt>
                      <c:pt idx="9536">
                        <c:v>11</c:v>
                      </c:pt>
                      <c:pt idx="9537">
                        <c:v>12</c:v>
                      </c:pt>
                      <c:pt idx="9538">
                        <c:v>13</c:v>
                      </c:pt>
                      <c:pt idx="9539">
                        <c:v>14</c:v>
                      </c:pt>
                      <c:pt idx="9540">
                        <c:v>15</c:v>
                      </c:pt>
                      <c:pt idx="9541">
                        <c:v>16</c:v>
                      </c:pt>
                      <c:pt idx="9542">
                        <c:v>17</c:v>
                      </c:pt>
                      <c:pt idx="9543">
                        <c:v>18</c:v>
                      </c:pt>
                      <c:pt idx="9544">
                        <c:v>19</c:v>
                      </c:pt>
                      <c:pt idx="9545">
                        <c:v>20</c:v>
                      </c:pt>
                      <c:pt idx="9546">
                        <c:v>21</c:v>
                      </c:pt>
                      <c:pt idx="9547">
                        <c:v>22</c:v>
                      </c:pt>
                      <c:pt idx="9548">
                        <c:v>23</c:v>
                      </c:pt>
                      <c:pt idx="9549">
                        <c:v>24</c:v>
                      </c:pt>
                      <c:pt idx="9550">
                        <c:v>0</c:v>
                      </c:pt>
                      <c:pt idx="9551">
                        <c:v>1</c:v>
                      </c:pt>
                      <c:pt idx="9552">
                        <c:v>2</c:v>
                      </c:pt>
                      <c:pt idx="9553">
                        <c:v>3</c:v>
                      </c:pt>
                      <c:pt idx="9554">
                        <c:v>4</c:v>
                      </c:pt>
                      <c:pt idx="9555">
                        <c:v>5</c:v>
                      </c:pt>
                      <c:pt idx="9556">
                        <c:v>6</c:v>
                      </c:pt>
                      <c:pt idx="9557">
                        <c:v>7</c:v>
                      </c:pt>
                      <c:pt idx="9558">
                        <c:v>8</c:v>
                      </c:pt>
                      <c:pt idx="9559">
                        <c:v>9</c:v>
                      </c:pt>
                      <c:pt idx="9560">
                        <c:v>10</c:v>
                      </c:pt>
                      <c:pt idx="9561">
                        <c:v>11</c:v>
                      </c:pt>
                      <c:pt idx="9562">
                        <c:v>12</c:v>
                      </c:pt>
                      <c:pt idx="9563">
                        <c:v>13</c:v>
                      </c:pt>
                      <c:pt idx="9564">
                        <c:v>14</c:v>
                      </c:pt>
                      <c:pt idx="9565">
                        <c:v>15</c:v>
                      </c:pt>
                      <c:pt idx="9566">
                        <c:v>16</c:v>
                      </c:pt>
                      <c:pt idx="9567">
                        <c:v>17</c:v>
                      </c:pt>
                      <c:pt idx="9568">
                        <c:v>18</c:v>
                      </c:pt>
                      <c:pt idx="9569">
                        <c:v>19</c:v>
                      </c:pt>
                      <c:pt idx="9570">
                        <c:v>20</c:v>
                      </c:pt>
                      <c:pt idx="9571">
                        <c:v>21</c:v>
                      </c:pt>
                      <c:pt idx="9572">
                        <c:v>22</c:v>
                      </c:pt>
                      <c:pt idx="9573">
                        <c:v>23</c:v>
                      </c:pt>
                      <c:pt idx="9574">
                        <c:v>24</c:v>
                      </c:pt>
                      <c:pt idx="9575">
                        <c:v>0</c:v>
                      </c:pt>
                      <c:pt idx="9576">
                        <c:v>1</c:v>
                      </c:pt>
                      <c:pt idx="9577">
                        <c:v>2</c:v>
                      </c:pt>
                      <c:pt idx="9578">
                        <c:v>3</c:v>
                      </c:pt>
                      <c:pt idx="9579">
                        <c:v>4</c:v>
                      </c:pt>
                      <c:pt idx="9580">
                        <c:v>5</c:v>
                      </c:pt>
                      <c:pt idx="9581">
                        <c:v>6</c:v>
                      </c:pt>
                      <c:pt idx="9582">
                        <c:v>7</c:v>
                      </c:pt>
                      <c:pt idx="9583">
                        <c:v>8</c:v>
                      </c:pt>
                      <c:pt idx="9584">
                        <c:v>9</c:v>
                      </c:pt>
                      <c:pt idx="9585">
                        <c:v>10</c:v>
                      </c:pt>
                      <c:pt idx="9586">
                        <c:v>11</c:v>
                      </c:pt>
                      <c:pt idx="9587">
                        <c:v>12</c:v>
                      </c:pt>
                      <c:pt idx="9588">
                        <c:v>13</c:v>
                      </c:pt>
                      <c:pt idx="9589">
                        <c:v>14</c:v>
                      </c:pt>
                      <c:pt idx="9590">
                        <c:v>15</c:v>
                      </c:pt>
                      <c:pt idx="9591">
                        <c:v>16</c:v>
                      </c:pt>
                      <c:pt idx="9592">
                        <c:v>17</c:v>
                      </c:pt>
                      <c:pt idx="9593">
                        <c:v>18</c:v>
                      </c:pt>
                      <c:pt idx="9594">
                        <c:v>19</c:v>
                      </c:pt>
                      <c:pt idx="9595">
                        <c:v>20</c:v>
                      </c:pt>
                      <c:pt idx="9596">
                        <c:v>21</c:v>
                      </c:pt>
                      <c:pt idx="9597">
                        <c:v>22</c:v>
                      </c:pt>
                      <c:pt idx="9598">
                        <c:v>23</c:v>
                      </c:pt>
                      <c:pt idx="9599">
                        <c:v>24</c:v>
                      </c:pt>
                      <c:pt idx="9600">
                        <c:v>0</c:v>
                      </c:pt>
                      <c:pt idx="9601">
                        <c:v>1</c:v>
                      </c:pt>
                      <c:pt idx="9602">
                        <c:v>2</c:v>
                      </c:pt>
                      <c:pt idx="9603">
                        <c:v>3</c:v>
                      </c:pt>
                      <c:pt idx="9604">
                        <c:v>4</c:v>
                      </c:pt>
                      <c:pt idx="9605">
                        <c:v>5</c:v>
                      </c:pt>
                      <c:pt idx="9606">
                        <c:v>6</c:v>
                      </c:pt>
                      <c:pt idx="9607">
                        <c:v>7</c:v>
                      </c:pt>
                      <c:pt idx="9608">
                        <c:v>8</c:v>
                      </c:pt>
                      <c:pt idx="9609">
                        <c:v>9</c:v>
                      </c:pt>
                      <c:pt idx="9610">
                        <c:v>10</c:v>
                      </c:pt>
                      <c:pt idx="9611">
                        <c:v>11</c:v>
                      </c:pt>
                      <c:pt idx="9612">
                        <c:v>12</c:v>
                      </c:pt>
                      <c:pt idx="9613">
                        <c:v>13</c:v>
                      </c:pt>
                      <c:pt idx="9614">
                        <c:v>14</c:v>
                      </c:pt>
                      <c:pt idx="9615">
                        <c:v>15</c:v>
                      </c:pt>
                      <c:pt idx="9616">
                        <c:v>16</c:v>
                      </c:pt>
                      <c:pt idx="9617">
                        <c:v>17</c:v>
                      </c:pt>
                      <c:pt idx="9618">
                        <c:v>18</c:v>
                      </c:pt>
                      <c:pt idx="9619">
                        <c:v>19</c:v>
                      </c:pt>
                      <c:pt idx="9620">
                        <c:v>20</c:v>
                      </c:pt>
                      <c:pt idx="9621">
                        <c:v>21</c:v>
                      </c:pt>
                      <c:pt idx="9622">
                        <c:v>22</c:v>
                      </c:pt>
                      <c:pt idx="9623">
                        <c:v>23</c:v>
                      </c:pt>
                      <c:pt idx="9624">
                        <c:v>24</c:v>
                      </c:pt>
                      <c:pt idx="9625">
                        <c:v>0</c:v>
                      </c:pt>
                      <c:pt idx="9626">
                        <c:v>1</c:v>
                      </c:pt>
                      <c:pt idx="9627">
                        <c:v>2</c:v>
                      </c:pt>
                      <c:pt idx="9628">
                        <c:v>3</c:v>
                      </c:pt>
                      <c:pt idx="9629">
                        <c:v>4</c:v>
                      </c:pt>
                      <c:pt idx="9630">
                        <c:v>5</c:v>
                      </c:pt>
                      <c:pt idx="9631">
                        <c:v>6</c:v>
                      </c:pt>
                      <c:pt idx="9632">
                        <c:v>7</c:v>
                      </c:pt>
                      <c:pt idx="9633">
                        <c:v>8</c:v>
                      </c:pt>
                      <c:pt idx="9634">
                        <c:v>9</c:v>
                      </c:pt>
                      <c:pt idx="9635">
                        <c:v>10</c:v>
                      </c:pt>
                      <c:pt idx="9636">
                        <c:v>11</c:v>
                      </c:pt>
                      <c:pt idx="9637">
                        <c:v>12</c:v>
                      </c:pt>
                      <c:pt idx="9638">
                        <c:v>13</c:v>
                      </c:pt>
                      <c:pt idx="9639">
                        <c:v>14</c:v>
                      </c:pt>
                      <c:pt idx="9640">
                        <c:v>15</c:v>
                      </c:pt>
                      <c:pt idx="9641">
                        <c:v>16</c:v>
                      </c:pt>
                      <c:pt idx="9642">
                        <c:v>17</c:v>
                      </c:pt>
                      <c:pt idx="9643">
                        <c:v>18</c:v>
                      </c:pt>
                      <c:pt idx="9644">
                        <c:v>19</c:v>
                      </c:pt>
                      <c:pt idx="9645">
                        <c:v>20</c:v>
                      </c:pt>
                      <c:pt idx="9646">
                        <c:v>21</c:v>
                      </c:pt>
                      <c:pt idx="9647">
                        <c:v>22</c:v>
                      </c:pt>
                      <c:pt idx="9648">
                        <c:v>23</c:v>
                      </c:pt>
                      <c:pt idx="9649">
                        <c:v>24</c:v>
                      </c:pt>
                      <c:pt idx="9650">
                        <c:v>0</c:v>
                      </c:pt>
                      <c:pt idx="9651">
                        <c:v>1</c:v>
                      </c:pt>
                      <c:pt idx="9652">
                        <c:v>2</c:v>
                      </c:pt>
                      <c:pt idx="9653">
                        <c:v>3</c:v>
                      </c:pt>
                      <c:pt idx="9654">
                        <c:v>4</c:v>
                      </c:pt>
                      <c:pt idx="9655">
                        <c:v>5</c:v>
                      </c:pt>
                      <c:pt idx="9656">
                        <c:v>6</c:v>
                      </c:pt>
                      <c:pt idx="9657">
                        <c:v>7</c:v>
                      </c:pt>
                      <c:pt idx="9658">
                        <c:v>8</c:v>
                      </c:pt>
                      <c:pt idx="9659">
                        <c:v>9</c:v>
                      </c:pt>
                      <c:pt idx="9660">
                        <c:v>10</c:v>
                      </c:pt>
                      <c:pt idx="9661">
                        <c:v>11</c:v>
                      </c:pt>
                      <c:pt idx="9662">
                        <c:v>12</c:v>
                      </c:pt>
                      <c:pt idx="9663">
                        <c:v>13</c:v>
                      </c:pt>
                      <c:pt idx="9664">
                        <c:v>14</c:v>
                      </c:pt>
                      <c:pt idx="9665">
                        <c:v>15</c:v>
                      </c:pt>
                      <c:pt idx="9666">
                        <c:v>16</c:v>
                      </c:pt>
                      <c:pt idx="9667">
                        <c:v>17</c:v>
                      </c:pt>
                      <c:pt idx="9668">
                        <c:v>18</c:v>
                      </c:pt>
                      <c:pt idx="9669">
                        <c:v>19</c:v>
                      </c:pt>
                      <c:pt idx="9670">
                        <c:v>20</c:v>
                      </c:pt>
                      <c:pt idx="9671">
                        <c:v>21</c:v>
                      </c:pt>
                      <c:pt idx="9672">
                        <c:v>22</c:v>
                      </c:pt>
                      <c:pt idx="9673">
                        <c:v>23</c:v>
                      </c:pt>
                      <c:pt idx="9674">
                        <c:v>24</c:v>
                      </c:pt>
                      <c:pt idx="9675">
                        <c:v>0</c:v>
                      </c:pt>
                      <c:pt idx="9676">
                        <c:v>1</c:v>
                      </c:pt>
                      <c:pt idx="9677">
                        <c:v>2</c:v>
                      </c:pt>
                      <c:pt idx="9678">
                        <c:v>3</c:v>
                      </c:pt>
                      <c:pt idx="9679">
                        <c:v>4</c:v>
                      </c:pt>
                      <c:pt idx="9680">
                        <c:v>5</c:v>
                      </c:pt>
                      <c:pt idx="9681">
                        <c:v>6</c:v>
                      </c:pt>
                      <c:pt idx="9682">
                        <c:v>7</c:v>
                      </c:pt>
                      <c:pt idx="9683">
                        <c:v>8</c:v>
                      </c:pt>
                      <c:pt idx="9684">
                        <c:v>9</c:v>
                      </c:pt>
                      <c:pt idx="9685">
                        <c:v>10</c:v>
                      </c:pt>
                      <c:pt idx="9686">
                        <c:v>11</c:v>
                      </c:pt>
                      <c:pt idx="9687">
                        <c:v>12</c:v>
                      </c:pt>
                      <c:pt idx="9688">
                        <c:v>13</c:v>
                      </c:pt>
                      <c:pt idx="9689">
                        <c:v>14</c:v>
                      </c:pt>
                      <c:pt idx="9690">
                        <c:v>15</c:v>
                      </c:pt>
                      <c:pt idx="9691">
                        <c:v>16</c:v>
                      </c:pt>
                      <c:pt idx="9692">
                        <c:v>17</c:v>
                      </c:pt>
                      <c:pt idx="9693">
                        <c:v>18</c:v>
                      </c:pt>
                      <c:pt idx="9694">
                        <c:v>19</c:v>
                      </c:pt>
                      <c:pt idx="9695">
                        <c:v>20</c:v>
                      </c:pt>
                      <c:pt idx="9696">
                        <c:v>21</c:v>
                      </c:pt>
                      <c:pt idx="9697">
                        <c:v>22</c:v>
                      </c:pt>
                      <c:pt idx="9698">
                        <c:v>23</c:v>
                      </c:pt>
                      <c:pt idx="9699">
                        <c:v>24</c:v>
                      </c:pt>
                      <c:pt idx="9700">
                        <c:v>0</c:v>
                      </c:pt>
                      <c:pt idx="9701">
                        <c:v>1</c:v>
                      </c:pt>
                      <c:pt idx="9702">
                        <c:v>2</c:v>
                      </c:pt>
                      <c:pt idx="9703">
                        <c:v>3</c:v>
                      </c:pt>
                      <c:pt idx="9704">
                        <c:v>4</c:v>
                      </c:pt>
                      <c:pt idx="9705">
                        <c:v>5</c:v>
                      </c:pt>
                      <c:pt idx="9706">
                        <c:v>6</c:v>
                      </c:pt>
                      <c:pt idx="9707">
                        <c:v>7</c:v>
                      </c:pt>
                      <c:pt idx="9708">
                        <c:v>8</c:v>
                      </c:pt>
                      <c:pt idx="9709">
                        <c:v>9</c:v>
                      </c:pt>
                      <c:pt idx="9710">
                        <c:v>10</c:v>
                      </c:pt>
                      <c:pt idx="9711">
                        <c:v>11</c:v>
                      </c:pt>
                      <c:pt idx="9712">
                        <c:v>12</c:v>
                      </c:pt>
                      <c:pt idx="9713">
                        <c:v>13</c:v>
                      </c:pt>
                      <c:pt idx="9714">
                        <c:v>14</c:v>
                      </c:pt>
                      <c:pt idx="9715">
                        <c:v>15</c:v>
                      </c:pt>
                      <c:pt idx="9716">
                        <c:v>16</c:v>
                      </c:pt>
                      <c:pt idx="9717">
                        <c:v>17</c:v>
                      </c:pt>
                      <c:pt idx="9718">
                        <c:v>18</c:v>
                      </c:pt>
                      <c:pt idx="9719">
                        <c:v>19</c:v>
                      </c:pt>
                      <c:pt idx="9720">
                        <c:v>20</c:v>
                      </c:pt>
                      <c:pt idx="9721">
                        <c:v>21</c:v>
                      </c:pt>
                      <c:pt idx="9722">
                        <c:v>22</c:v>
                      </c:pt>
                      <c:pt idx="9723">
                        <c:v>23</c:v>
                      </c:pt>
                      <c:pt idx="9724">
                        <c:v>24</c:v>
                      </c:pt>
                      <c:pt idx="9725">
                        <c:v>0</c:v>
                      </c:pt>
                      <c:pt idx="9726">
                        <c:v>1</c:v>
                      </c:pt>
                      <c:pt idx="9727">
                        <c:v>2</c:v>
                      </c:pt>
                      <c:pt idx="9728">
                        <c:v>3</c:v>
                      </c:pt>
                      <c:pt idx="9729">
                        <c:v>4</c:v>
                      </c:pt>
                      <c:pt idx="9730">
                        <c:v>5</c:v>
                      </c:pt>
                      <c:pt idx="9731">
                        <c:v>6</c:v>
                      </c:pt>
                      <c:pt idx="9732">
                        <c:v>7</c:v>
                      </c:pt>
                      <c:pt idx="9733">
                        <c:v>8</c:v>
                      </c:pt>
                      <c:pt idx="9734">
                        <c:v>9</c:v>
                      </c:pt>
                      <c:pt idx="9735">
                        <c:v>10</c:v>
                      </c:pt>
                      <c:pt idx="9736">
                        <c:v>11</c:v>
                      </c:pt>
                      <c:pt idx="9737">
                        <c:v>12</c:v>
                      </c:pt>
                      <c:pt idx="9738">
                        <c:v>13</c:v>
                      </c:pt>
                      <c:pt idx="9739">
                        <c:v>14</c:v>
                      </c:pt>
                      <c:pt idx="9740">
                        <c:v>15</c:v>
                      </c:pt>
                      <c:pt idx="9741">
                        <c:v>16</c:v>
                      </c:pt>
                      <c:pt idx="9742">
                        <c:v>17</c:v>
                      </c:pt>
                      <c:pt idx="9743">
                        <c:v>18</c:v>
                      </c:pt>
                      <c:pt idx="9744">
                        <c:v>19</c:v>
                      </c:pt>
                      <c:pt idx="9745">
                        <c:v>20</c:v>
                      </c:pt>
                      <c:pt idx="9746">
                        <c:v>21</c:v>
                      </c:pt>
                      <c:pt idx="9747">
                        <c:v>22</c:v>
                      </c:pt>
                      <c:pt idx="9748">
                        <c:v>23</c:v>
                      </c:pt>
                      <c:pt idx="9749">
                        <c:v>24</c:v>
                      </c:pt>
                      <c:pt idx="9750">
                        <c:v>0</c:v>
                      </c:pt>
                      <c:pt idx="9751">
                        <c:v>1</c:v>
                      </c:pt>
                      <c:pt idx="9752">
                        <c:v>2</c:v>
                      </c:pt>
                      <c:pt idx="9753">
                        <c:v>3</c:v>
                      </c:pt>
                      <c:pt idx="9754">
                        <c:v>4</c:v>
                      </c:pt>
                      <c:pt idx="9755">
                        <c:v>5</c:v>
                      </c:pt>
                      <c:pt idx="9756">
                        <c:v>6</c:v>
                      </c:pt>
                      <c:pt idx="9757">
                        <c:v>7</c:v>
                      </c:pt>
                      <c:pt idx="9758">
                        <c:v>8</c:v>
                      </c:pt>
                      <c:pt idx="9759">
                        <c:v>9</c:v>
                      </c:pt>
                      <c:pt idx="9760">
                        <c:v>10</c:v>
                      </c:pt>
                      <c:pt idx="9761">
                        <c:v>11</c:v>
                      </c:pt>
                      <c:pt idx="9762">
                        <c:v>12</c:v>
                      </c:pt>
                      <c:pt idx="9763">
                        <c:v>13</c:v>
                      </c:pt>
                      <c:pt idx="9764">
                        <c:v>14</c:v>
                      </c:pt>
                      <c:pt idx="9765">
                        <c:v>15</c:v>
                      </c:pt>
                      <c:pt idx="9766">
                        <c:v>16</c:v>
                      </c:pt>
                      <c:pt idx="9767">
                        <c:v>17</c:v>
                      </c:pt>
                      <c:pt idx="9768">
                        <c:v>18</c:v>
                      </c:pt>
                      <c:pt idx="9769">
                        <c:v>19</c:v>
                      </c:pt>
                      <c:pt idx="9770">
                        <c:v>20</c:v>
                      </c:pt>
                      <c:pt idx="9771">
                        <c:v>21</c:v>
                      </c:pt>
                      <c:pt idx="9772">
                        <c:v>22</c:v>
                      </c:pt>
                      <c:pt idx="9773">
                        <c:v>23</c:v>
                      </c:pt>
                      <c:pt idx="9774">
                        <c:v>24</c:v>
                      </c:pt>
                      <c:pt idx="9775">
                        <c:v>0</c:v>
                      </c:pt>
                      <c:pt idx="9776">
                        <c:v>1</c:v>
                      </c:pt>
                      <c:pt idx="9777">
                        <c:v>2</c:v>
                      </c:pt>
                      <c:pt idx="9778">
                        <c:v>3</c:v>
                      </c:pt>
                      <c:pt idx="9779">
                        <c:v>4</c:v>
                      </c:pt>
                      <c:pt idx="9780">
                        <c:v>5</c:v>
                      </c:pt>
                      <c:pt idx="9781">
                        <c:v>6</c:v>
                      </c:pt>
                      <c:pt idx="9782">
                        <c:v>7</c:v>
                      </c:pt>
                      <c:pt idx="9783">
                        <c:v>8</c:v>
                      </c:pt>
                      <c:pt idx="9784">
                        <c:v>9</c:v>
                      </c:pt>
                      <c:pt idx="9785">
                        <c:v>10</c:v>
                      </c:pt>
                      <c:pt idx="9786">
                        <c:v>11</c:v>
                      </c:pt>
                      <c:pt idx="9787">
                        <c:v>12</c:v>
                      </c:pt>
                      <c:pt idx="9788">
                        <c:v>13</c:v>
                      </c:pt>
                      <c:pt idx="9789">
                        <c:v>14</c:v>
                      </c:pt>
                      <c:pt idx="9790">
                        <c:v>15</c:v>
                      </c:pt>
                      <c:pt idx="9791">
                        <c:v>16</c:v>
                      </c:pt>
                      <c:pt idx="9792">
                        <c:v>17</c:v>
                      </c:pt>
                      <c:pt idx="9793">
                        <c:v>18</c:v>
                      </c:pt>
                      <c:pt idx="9794">
                        <c:v>19</c:v>
                      </c:pt>
                      <c:pt idx="9795">
                        <c:v>20</c:v>
                      </c:pt>
                      <c:pt idx="9796">
                        <c:v>21</c:v>
                      </c:pt>
                      <c:pt idx="9797">
                        <c:v>22</c:v>
                      </c:pt>
                      <c:pt idx="9798">
                        <c:v>23</c:v>
                      </c:pt>
                      <c:pt idx="9799">
                        <c:v>24</c:v>
                      </c:pt>
                      <c:pt idx="9800">
                        <c:v>0</c:v>
                      </c:pt>
                      <c:pt idx="9801">
                        <c:v>1</c:v>
                      </c:pt>
                      <c:pt idx="9802">
                        <c:v>2</c:v>
                      </c:pt>
                      <c:pt idx="9803">
                        <c:v>3</c:v>
                      </c:pt>
                      <c:pt idx="9804">
                        <c:v>4</c:v>
                      </c:pt>
                      <c:pt idx="9805">
                        <c:v>5</c:v>
                      </c:pt>
                      <c:pt idx="9806">
                        <c:v>6</c:v>
                      </c:pt>
                      <c:pt idx="9807">
                        <c:v>7</c:v>
                      </c:pt>
                      <c:pt idx="9808">
                        <c:v>8</c:v>
                      </c:pt>
                      <c:pt idx="9809">
                        <c:v>9</c:v>
                      </c:pt>
                      <c:pt idx="9810">
                        <c:v>10</c:v>
                      </c:pt>
                      <c:pt idx="9811">
                        <c:v>11</c:v>
                      </c:pt>
                      <c:pt idx="9812">
                        <c:v>12</c:v>
                      </c:pt>
                      <c:pt idx="9813">
                        <c:v>13</c:v>
                      </c:pt>
                      <c:pt idx="9814">
                        <c:v>14</c:v>
                      </c:pt>
                      <c:pt idx="9815">
                        <c:v>15</c:v>
                      </c:pt>
                      <c:pt idx="9816">
                        <c:v>16</c:v>
                      </c:pt>
                      <c:pt idx="9817">
                        <c:v>17</c:v>
                      </c:pt>
                      <c:pt idx="9818">
                        <c:v>18</c:v>
                      </c:pt>
                      <c:pt idx="9819">
                        <c:v>19</c:v>
                      </c:pt>
                      <c:pt idx="9820">
                        <c:v>20</c:v>
                      </c:pt>
                      <c:pt idx="9821">
                        <c:v>21</c:v>
                      </c:pt>
                      <c:pt idx="9822">
                        <c:v>22</c:v>
                      </c:pt>
                      <c:pt idx="9823">
                        <c:v>23</c:v>
                      </c:pt>
                      <c:pt idx="9824">
                        <c:v>24</c:v>
                      </c:pt>
                      <c:pt idx="9825">
                        <c:v>0</c:v>
                      </c:pt>
                      <c:pt idx="9826">
                        <c:v>1</c:v>
                      </c:pt>
                      <c:pt idx="9827">
                        <c:v>2</c:v>
                      </c:pt>
                      <c:pt idx="9828">
                        <c:v>3</c:v>
                      </c:pt>
                      <c:pt idx="9829">
                        <c:v>4</c:v>
                      </c:pt>
                      <c:pt idx="9830">
                        <c:v>5</c:v>
                      </c:pt>
                      <c:pt idx="9831">
                        <c:v>6</c:v>
                      </c:pt>
                      <c:pt idx="9832">
                        <c:v>7</c:v>
                      </c:pt>
                      <c:pt idx="9833">
                        <c:v>8</c:v>
                      </c:pt>
                      <c:pt idx="9834">
                        <c:v>9</c:v>
                      </c:pt>
                      <c:pt idx="9835">
                        <c:v>10</c:v>
                      </c:pt>
                      <c:pt idx="9836">
                        <c:v>11</c:v>
                      </c:pt>
                      <c:pt idx="9837">
                        <c:v>12</c:v>
                      </c:pt>
                      <c:pt idx="9838">
                        <c:v>13</c:v>
                      </c:pt>
                      <c:pt idx="9839">
                        <c:v>14</c:v>
                      </c:pt>
                      <c:pt idx="9840">
                        <c:v>15</c:v>
                      </c:pt>
                      <c:pt idx="9841">
                        <c:v>16</c:v>
                      </c:pt>
                      <c:pt idx="9842">
                        <c:v>17</c:v>
                      </c:pt>
                      <c:pt idx="9843">
                        <c:v>18</c:v>
                      </c:pt>
                      <c:pt idx="9844">
                        <c:v>19</c:v>
                      </c:pt>
                      <c:pt idx="9845">
                        <c:v>20</c:v>
                      </c:pt>
                      <c:pt idx="9846">
                        <c:v>21</c:v>
                      </c:pt>
                      <c:pt idx="9847">
                        <c:v>22</c:v>
                      </c:pt>
                      <c:pt idx="9848">
                        <c:v>23</c:v>
                      </c:pt>
                      <c:pt idx="9849">
                        <c:v>24</c:v>
                      </c:pt>
                      <c:pt idx="9850">
                        <c:v>0</c:v>
                      </c:pt>
                      <c:pt idx="9851">
                        <c:v>1</c:v>
                      </c:pt>
                      <c:pt idx="9852">
                        <c:v>2</c:v>
                      </c:pt>
                      <c:pt idx="9853">
                        <c:v>3</c:v>
                      </c:pt>
                      <c:pt idx="9854">
                        <c:v>4</c:v>
                      </c:pt>
                      <c:pt idx="9855">
                        <c:v>5</c:v>
                      </c:pt>
                      <c:pt idx="9856">
                        <c:v>6</c:v>
                      </c:pt>
                      <c:pt idx="9857">
                        <c:v>7</c:v>
                      </c:pt>
                      <c:pt idx="9858">
                        <c:v>8</c:v>
                      </c:pt>
                      <c:pt idx="9859">
                        <c:v>9</c:v>
                      </c:pt>
                      <c:pt idx="9860">
                        <c:v>10</c:v>
                      </c:pt>
                      <c:pt idx="9861">
                        <c:v>11</c:v>
                      </c:pt>
                      <c:pt idx="9862">
                        <c:v>12</c:v>
                      </c:pt>
                      <c:pt idx="9863">
                        <c:v>13</c:v>
                      </c:pt>
                      <c:pt idx="9864">
                        <c:v>14</c:v>
                      </c:pt>
                      <c:pt idx="9865">
                        <c:v>15</c:v>
                      </c:pt>
                      <c:pt idx="9866">
                        <c:v>16</c:v>
                      </c:pt>
                      <c:pt idx="9867">
                        <c:v>17</c:v>
                      </c:pt>
                      <c:pt idx="9868">
                        <c:v>18</c:v>
                      </c:pt>
                      <c:pt idx="9869">
                        <c:v>19</c:v>
                      </c:pt>
                      <c:pt idx="9870">
                        <c:v>20</c:v>
                      </c:pt>
                      <c:pt idx="9871">
                        <c:v>21</c:v>
                      </c:pt>
                      <c:pt idx="9872">
                        <c:v>22</c:v>
                      </c:pt>
                      <c:pt idx="9873">
                        <c:v>23</c:v>
                      </c:pt>
                      <c:pt idx="9874">
                        <c:v>24</c:v>
                      </c:pt>
                      <c:pt idx="9875">
                        <c:v>0</c:v>
                      </c:pt>
                      <c:pt idx="9876">
                        <c:v>1</c:v>
                      </c:pt>
                      <c:pt idx="9877">
                        <c:v>2</c:v>
                      </c:pt>
                      <c:pt idx="9878">
                        <c:v>3</c:v>
                      </c:pt>
                      <c:pt idx="9879">
                        <c:v>4</c:v>
                      </c:pt>
                      <c:pt idx="9880">
                        <c:v>5</c:v>
                      </c:pt>
                      <c:pt idx="9881">
                        <c:v>6</c:v>
                      </c:pt>
                      <c:pt idx="9882">
                        <c:v>7</c:v>
                      </c:pt>
                      <c:pt idx="9883">
                        <c:v>8</c:v>
                      </c:pt>
                      <c:pt idx="9884">
                        <c:v>9</c:v>
                      </c:pt>
                      <c:pt idx="9885">
                        <c:v>10</c:v>
                      </c:pt>
                      <c:pt idx="9886">
                        <c:v>11</c:v>
                      </c:pt>
                      <c:pt idx="9887">
                        <c:v>12</c:v>
                      </c:pt>
                      <c:pt idx="9888">
                        <c:v>13</c:v>
                      </c:pt>
                      <c:pt idx="9889">
                        <c:v>14</c:v>
                      </c:pt>
                      <c:pt idx="9890">
                        <c:v>15</c:v>
                      </c:pt>
                      <c:pt idx="9891">
                        <c:v>16</c:v>
                      </c:pt>
                      <c:pt idx="9892">
                        <c:v>17</c:v>
                      </c:pt>
                      <c:pt idx="9893">
                        <c:v>18</c:v>
                      </c:pt>
                      <c:pt idx="9894">
                        <c:v>19</c:v>
                      </c:pt>
                      <c:pt idx="9895">
                        <c:v>20</c:v>
                      </c:pt>
                      <c:pt idx="9896">
                        <c:v>21</c:v>
                      </c:pt>
                      <c:pt idx="9897">
                        <c:v>22</c:v>
                      </c:pt>
                      <c:pt idx="9898">
                        <c:v>23</c:v>
                      </c:pt>
                      <c:pt idx="9899">
                        <c:v>24</c:v>
                      </c:pt>
                      <c:pt idx="9900">
                        <c:v>0</c:v>
                      </c:pt>
                      <c:pt idx="9901">
                        <c:v>1</c:v>
                      </c:pt>
                      <c:pt idx="9902">
                        <c:v>2</c:v>
                      </c:pt>
                      <c:pt idx="9903">
                        <c:v>3</c:v>
                      </c:pt>
                      <c:pt idx="9904">
                        <c:v>4</c:v>
                      </c:pt>
                      <c:pt idx="9905">
                        <c:v>5</c:v>
                      </c:pt>
                      <c:pt idx="9906">
                        <c:v>6</c:v>
                      </c:pt>
                      <c:pt idx="9907">
                        <c:v>7</c:v>
                      </c:pt>
                      <c:pt idx="9908">
                        <c:v>8</c:v>
                      </c:pt>
                      <c:pt idx="9909">
                        <c:v>9</c:v>
                      </c:pt>
                      <c:pt idx="9910">
                        <c:v>10</c:v>
                      </c:pt>
                      <c:pt idx="9911">
                        <c:v>11</c:v>
                      </c:pt>
                      <c:pt idx="9912">
                        <c:v>12</c:v>
                      </c:pt>
                      <c:pt idx="9913">
                        <c:v>13</c:v>
                      </c:pt>
                      <c:pt idx="9914">
                        <c:v>14</c:v>
                      </c:pt>
                      <c:pt idx="9915">
                        <c:v>15</c:v>
                      </c:pt>
                      <c:pt idx="9916">
                        <c:v>16</c:v>
                      </c:pt>
                      <c:pt idx="9917">
                        <c:v>17</c:v>
                      </c:pt>
                      <c:pt idx="9918">
                        <c:v>18</c:v>
                      </c:pt>
                      <c:pt idx="9919">
                        <c:v>19</c:v>
                      </c:pt>
                      <c:pt idx="9920">
                        <c:v>20</c:v>
                      </c:pt>
                      <c:pt idx="9921">
                        <c:v>21</c:v>
                      </c:pt>
                      <c:pt idx="9922">
                        <c:v>22</c:v>
                      </c:pt>
                      <c:pt idx="9923">
                        <c:v>23</c:v>
                      </c:pt>
                      <c:pt idx="9924">
                        <c:v>24</c:v>
                      </c:pt>
                      <c:pt idx="9925">
                        <c:v>0</c:v>
                      </c:pt>
                      <c:pt idx="9926">
                        <c:v>1</c:v>
                      </c:pt>
                      <c:pt idx="9927">
                        <c:v>2</c:v>
                      </c:pt>
                      <c:pt idx="9928">
                        <c:v>3</c:v>
                      </c:pt>
                      <c:pt idx="9929">
                        <c:v>4</c:v>
                      </c:pt>
                      <c:pt idx="9930">
                        <c:v>5</c:v>
                      </c:pt>
                      <c:pt idx="9931">
                        <c:v>6</c:v>
                      </c:pt>
                      <c:pt idx="9932">
                        <c:v>7</c:v>
                      </c:pt>
                      <c:pt idx="9933">
                        <c:v>8</c:v>
                      </c:pt>
                      <c:pt idx="9934">
                        <c:v>9</c:v>
                      </c:pt>
                      <c:pt idx="9935">
                        <c:v>10</c:v>
                      </c:pt>
                      <c:pt idx="9936">
                        <c:v>11</c:v>
                      </c:pt>
                      <c:pt idx="9937">
                        <c:v>12</c:v>
                      </c:pt>
                      <c:pt idx="9938">
                        <c:v>13</c:v>
                      </c:pt>
                      <c:pt idx="9939">
                        <c:v>14</c:v>
                      </c:pt>
                      <c:pt idx="9940">
                        <c:v>15</c:v>
                      </c:pt>
                      <c:pt idx="9941">
                        <c:v>16</c:v>
                      </c:pt>
                      <c:pt idx="9942">
                        <c:v>17</c:v>
                      </c:pt>
                      <c:pt idx="9943">
                        <c:v>18</c:v>
                      </c:pt>
                      <c:pt idx="9944">
                        <c:v>19</c:v>
                      </c:pt>
                      <c:pt idx="9945">
                        <c:v>20</c:v>
                      </c:pt>
                      <c:pt idx="9946">
                        <c:v>21</c:v>
                      </c:pt>
                      <c:pt idx="9947">
                        <c:v>22</c:v>
                      </c:pt>
                      <c:pt idx="9948">
                        <c:v>23</c:v>
                      </c:pt>
                      <c:pt idx="9949">
                        <c:v>24</c:v>
                      </c:pt>
                      <c:pt idx="9950">
                        <c:v>0</c:v>
                      </c:pt>
                      <c:pt idx="9951">
                        <c:v>1</c:v>
                      </c:pt>
                      <c:pt idx="9952">
                        <c:v>2</c:v>
                      </c:pt>
                      <c:pt idx="9953">
                        <c:v>3</c:v>
                      </c:pt>
                      <c:pt idx="9954">
                        <c:v>4</c:v>
                      </c:pt>
                      <c:pt idx="9955">
                        <c:v>5</c:v>
                      </c:pt>
                      <c:pt idx="9956">
                        <c:v>6</c:v>
                      </c:pt>
                      <c:pt idx="9957">
                        <c:v>7</c:v>
                      </c:pt>
                      <c:pt idx="9958">
                        <c:v>8</c:v>
                      </c:pt>
                      <c:pt idx="9959">
                        <c:v>9</c:v>
                      </c:pt>
                      <c:pt idx="9960">
                        <c:v>10</c:v>
                      </c:pt>
                      <c:pt idx="9961">
                        <c:v>11</c:v>
                      </c:pt>
                      <c:pt idx="9962">
                        <c:v>12</c:v>
                      </c:pt>
                      <c:pt idx="9963">
                        <c:v>13</c:v>
                      </c:pt>
                      <c:pt idx="9964">
                        <c:v>14</c:v>
                      </c:pt>
                      <c:pt idx="9965">
                        <c:v>15</c:v>
                      </c:pt>
                      <c:pt idx="9966">
                        <c:v>16</c:v>
                      </c:pt>
                      <c:pt idx="9967">
                        <c:v>17</c:v>
                      </c:pt>
                      <c:pt idx="9968">
                        <c:v>18</c:v>
                      </c:pt>
                      <c:pt idx="9969">
                        <c:v>19</c:v>
                      </c:pt>
                      <c:pt idx="9970">
                        <c:v>20</c:v>
                      </c:pt>
                      <c:pt idx="9971">
                        <c:v>21</c:v>
                      </c:pt>
                      <c:pt idx="9972">
                        <c:v>22</c:v>
                      </c:pt>
                      <c:pt idx="9973">
                        <c:v>23</c:v>
                      </c:pt>
                      <c:pt idx="9974">
                        <c:v>24</c:v>
                      </c:pt>
                      <c:pt idx="9975">
                        <c:v>0</c:v>
                      </c:pt>
                      <c:pt idx="9976">
                        <c:v>1</c:v>
                      </c:pt>
                      <c:pt idx="9977">
                        <c:v>2</c:v>
                      </c:pt>
                      <c:pt idx="9978">
                        <c:v>3</c:v>
                      </c:pt>
                      <c:pt idx="9979">
                        <c:v>4</c:v>
                      </c:pt>
                      <c:pt idx="9980">
                        <c:v>5</c:v>
                      </c:pt>
                      <c:pt idx="9981">
                        <c:v>6</c:v>
                      </c:pt>
                      <c:pt idx="9982">
                        <c:v>7</c:v>
                      </c:pt>
                      <c:pt idx="9983">
                        <c:v>8</c:v>
                      </c:pt>
                      <c:pt idx="9984">
                        <c:v>9</c:v>
                      </c:pt>
                      <c:pt idx="9985">
                        <c:v>10</c:v>
                      </c:pt>
                      <c:pt idx="9986">
                        <c:v>11</c:v>
                      </c:pt>
                      <c:pt idx="9987">
                        <c:v>12</c:v>
                      </c:pt>
                      <c:pt idx="9988">
                        <c:v>13</c:v>
                      </c:pt>
                      <c:pt idx="9989">
                        <c:v>14</c:v>
                      </c:pt>
                      <c:pt idx="9990">
                        <c:v>15</c:v>
                      </c:pt>
                      <c:pt idx="9991">
                        <c:v>16</c:v>
                      </c:pt>
                      <c:pt idx="9992">
                        <c:v>17</c:v>
                      </c:pt>
                      <c:pt idx="9993">
                        <c:v>18</c:v>
                      </c:pt>
                      <c:pt idx="9994">
                        <c:v>19</c:v>
                      </c:pt>
                      <c:pt idx="9995">
                        <c:v>20</c:v>
                      </c:pt>
                      <c:pt idx="9996">
                        <c:v>21</c:v>
                      </c:pt>
                      <c:pt idx="9997">
                        <c:v>22</c:v>
                      </c:pt>
                      <c:pt idx="9998">
                        <c:v>23</c:v>
                      </c:pt>
                      <c:pt idx="9999">
                        <c:v>24</c:v>
                      </c:pt>
                      <c:pt idx="10000">
                        <c:v>0</c:v>
                      </c:pt>
                      <c:pt idx="10001">
                        <c:v>1</c:v>
                      </c:pt>
                      <c:pt idx="10002">
                        <c:v>2</c:v>
                      </c:pt>
                      <c:pt idx="10003">
                        <c:v>3</c:v>
                      </c:pt>
                      <c:pt idx="10004">
                        <c:v>4</c:v>
                      </c:pt>
                      <c:pt idx="10005">
                        <c:v>5</c:v>
                      </c:pt>
                      <c:pt idx="10006">
                        <c:v>6</c:v>
                      </c:pt>
                      <c:pt idx="10007">
                        <c:v>7</c:v>
                      </c:pt>
                      <c:pt idx="10008">
                        <c:v>8</c:v>
                      </c:pt>
                      <c:pt idx="10009">
                        <c:v>9</c:v>
                      </c:pt>
                      <c:pt idx="10010">
                        <c:v>10</c:v>
                      </c:pt>
                      <c:pt idx="10011">
                        <c:v>11</c:v>
                      </c:pt>
                      <c:pt idx="10012">
                        <c:v>12</c:v>
                      </c:pt>
                      <c:pt idx="10013">
                        <c:v>13</c:v>
                      </c:pt>
                      <c:pt idx="10014">
                        <c:v>14</c:v>
                      </c:pt>
                      <c:pt idx="10015">
                        <c:v>15</c:v>
                      </c:pt>
                      <c:pt idx="10016">
                        <c:v>16</c:v>
                      </c:pt>
                      <c:pt idx="10017">
                        <c:v>17</c:v>
                      </c:pt>
                      <c:pt idx="10018">
                        <c:v>18</c:v>
                      </c:pt>
                      <c:pt idx="10019">
                        <c:v>19</c:v>
                      </c:pt>
                      <c:pt idx="10020">
                        <c:v>20</c:v>
                      </c:pt>
                      <c:pt idx="10021">
                        <c:v>21</c:v>
                      </c:pt>
                      <c:pt idx="10022">
                        <c:v>22</c:v>
                      </c:pt>
                      <c:pt idx="10023">
                        <c:v>23</c:v>
                      </c:pt>
                      <c:pt idx="10024">
                        <c:v>24</c:v>
                      </c:pt>
                      <c:pt idx="10025">
                        <c:v>0</c:v>
                      </c:pt>
                      <c:pt idx="10026">
                        <c:v>1</c:v>
                      </c:pt>
                      <c:pt idx="10027">
                        <c:v>2</c:v>
                      </c:pt>
                      <c:pt idx="10028">
                        <c:v>3</c:v>
                      </c:pt>
                      <c:pt idx="10029">
                        <c:v>4</c:v>
                      </c:pt>
                      <c:pt idx="10030">
                        <c:v>5</c:v>
                      </c:pt>
                      <c:pt idx="10031">
                        <c:v>6</c:v>
                      </c:pt>
                      <c:pt idx="10032">
                        <c:v>7</c:v>
                      </c:pt>
                      <c:pt idx="10033">
                        <c:v>8</c:v>
                      </c:pt>
                      <c:pt idx="10034">
                        <c:v>9</c:v>
                      </c:pt>
                      <c:pt idx="10035">
                        <c:v>10</c:v>
                      </c:pt>
                      <c:pt idx="10036">
                        <c:v>11</c:v>
                      </c:pt>
                      <c:pt idx="10037">
                        <c:v>12</c:v>
                      </c:pt>
                      <c:pt idx="10038">
                        <c:v>13</c:v>
                      </c:pt>
                      <c:pt idx="10039">
                        <c:v>14</c:v>
                      </c:pt>
                      <c:pt idx="10040">
                        <c:v>15</c:v>
                      </c:pt>
                      <c:pt idx="10041">
                        <c:v>16</c:v>
                      </c:pt>
                      <c:pt idx="10042">
                        <c:v>17</c:v>
                      </c:pt>
                      <c:pt idx="10043">
                        <c:v>18</c:v>
                      </c:pt>
                      <c:pt idx="10044">
                        <c:v>19</c:v>
                      </c:pt>
                      <c:pt idx="10045">
                        <c:v>20</c:v>
                      </c:pt>
                      <c:pt idx="10046">
                        <c:v>21</c:v>
                      </c:pt>
                      <c:pt idx="10047">
                        <c:v>22</c:v>
                      </c:pt>
                      <c:pt idx="10048">
                        <c:v>23</c:v>
                      </c:pt>
                      <c:pt idx="10049">
                        <c:v>24</c:v>
                      </c:pt>
                      <c:pt idx="10050">
                        <c:v>0</c:v>
                      </c:pt>
                      <c:pt idx="10051">
                        <c:v>1</c:v>
                      </c:pt>
                      <c:pt idx="10052">
                        <c:v>2</c:v>
                      </c:pt>
                      <c:pt idx="10053">
                        <c:v>3</c:v>
                      </c:pt>
                      <c:pt idx="10054">
                        <c:v>4</c:v>
                      </c:pt>
                      <c:pt idx="10055">
                        <c:v>5</c:v>
                      </c:pt>
                      <c:pt idx="10056">
                        <c:v>6</c:v>
                      </c:pt>
                      <c:pt idx="10057">
                        <c:v>7</c:v>
                      </c:pt>
                      <c:pt idx="10058">
                        <c:v>8</c:v>
                      </c:pt>
                      <c:pt idx="10059">
                        <c:v>9</c:v>
                      </c:pt>
                      <c:pt idx="10060">
                        <c:v>10</c:v>
                      </c:pt>
                      <c:pt idx="10061">
                        <c:v>11</c:v>
                      </c:pt>
                      <c:pt idx="10062">
                        <c:v>12</c:v>
                      </c:pt>
                      <c:pt idx="10063">
                        <c:v>13</c:v>
                      </c:pt>
                      <c:pt idx="10064">
                        <c:v>14</c:v>
                      </c:pt>
                      <c:pt idx="10065">
                        <c:v>15</c:v>
                      </c:pt>
                      <c:pt idx="10066">
                        <c:v>16</c:v>
                      </c:pt>
                      <c:pt idx="10067">
                        <c:v>17</c:v>
                      </c:pt>
                      <c:pt idx="10068">
                        <c:v>18</c:v>
                      </c:pt>
                      <c:pt idx="10069">
                        <c:v>19</c:v>
                      </c:pt>
                      <c:pt idx="10070">
                        <c:v>20</c:v>
                      </c:pt>
                      <c:pt idx="10071">
                        <c:v>21</c:v>
                      </c:pt>
                      <c:pt idx="10072">
                        <c:v>22</c:v>
                      </c:pt>
                      <c:pt idx="10073">
                        <c:v>23</c:v>
                      </c:pt>
                      <c:pt idx="10074">
                        <c:v>24</c:v>
                      </c:pt>
                      <c:pt idx="10075">
                        <c:v>0</c:v>
                      </c:pt>
                      <c:pt idx="10076">
                        <c:v>1</c:v>
                      </c:pt>
                      <c:pt idx="10077">
                        <c:v>2</c:v>
                      </c:pt>
                      <c:pt idx="10078">
                        <c:v>3</c:v>
                      </c:pt>
                      <c:pt idx="10079">
                        <c:v>4</c:v>
                      </c:pt>
                      <c:pt idx="10080">
                        <c:v>5</c:v>
                      </c:pt>
                      <c:pt idx="10081">
                        <c:v>6</c:v>
                      </c:pt>
                      <c:pt idx="10082">
                        <c:v>7</c:v>
                      </c:pt>
                      <c:pt idx="10083">
                        <c:v>8</c:v>
                      </c:pt>
                      <c:pt idx="10084">
                        <c:v>9</c:v>
                      </c:pt>
                      <c:pt idx="10085">
                        <c:v>10</c:v>
                      </c:pt>
                      <c:pt idx="10086">
                        <c:v>11</c:v>
                      </c:pt>
                      <c:pt idx="10087">
                        <c:v>12</c:v>
                      </c:pt>
                      <c:pt idx="10088">
                        <c:v>13</c:v>
                      </c:pt>
                      <c:pt idx="10089">
                        <c:v>14</c:v>
                      </c:pt>
                      <c:pt idx="10090">
                        <c:v>15</c:v>
                      </c:pt>
                      <c:pt idx="10091">
                        <c:v>16</c:v>
                      </c:pt>
                      <c:pt idx="10092">
                        <c:v>17</c:v>
                      </c:pt>
                      <c:pt idx="10093">
                        <c:v>18</c:v>
                      </c:pt>
                      <c:pt idx="10094">
                        <c:v>19</c:v>
                      </c:pt>
                      <c:pt idx="10095">
                        <c:v>20</c:v>
                      </c:pt>
                      <c:pt idx="10096">
                        <c:v>21</c:v>
                      </c:pt>
                      <c:pt idx="10097">
                        <c:v>22</c:v>
                      </c:pt>
                      <c:pt idx="10098">
                        <c:v>23</c:v>
                      </c:pt>
                      <c:pt idx="10099">
                        <c:v>24</c:v>
                      </c:pt>
                      <c:pt idx="10100">
                        <c:v>0</c:v>
                      </c:pt>
                      <c:pt idx="10101">
                        <c:v>1</c:v>
                      </c:pt>
                      <c:pt idx="10102">
                        <c:v>2</c:v>
                      </c:pt>
                      <c:pt idx="10103">
                        <c:v>3</c:v>
                      </c:pt>
                      <c:pt idx="10104">
                        <c:v>4</c:v>
                      </c:pt>
                      <c:pt idx="10105">
                        <c:v>5</c:v>
                      </c:pt>
                      <c:pt idx="10106">
                        <c:v>6</c:v>
                      </c:pt>
                      <c:pt idx="10107">
                        <c:v>7</c:v>
                      </c:pt>
                      <c:pt idx="10108">
                        <c:v>8</c:v>
                      </c:pt>
                      <c:pt idx="10109">
                        <c:v>9</c:v>
                      </c:pt>
                      <c:pt idx="10110">
                        <c:v>10</c:v>
                      </c:pt>
                      <c:pt idx="10111">
                        <c:v>11</c:v>
                      </c:pt>
                      <c:pt idx="10112">
                        <c:v>12</c:v>
                      </c:pt>
                      <c:pt idx="10113">
                        <c:v>13</c:v>
                      </c:pt>
                      <c:pt idx="10114">
                        <c:v>14</c:v>
                      </c:pt>
                      <c:pt idx="10115">
                        <c:v>15</c:v>
                      </c:pt>
                      <c:pt idx="10116">
                        <c:v>16</c:v>
                      </c:pt>
                      <c:pt idx="10117">
                        <c:v>17</c:v>
                      </c:pt>
                      <c:pt idx="10118">
                        <c:v>18</c:v>
                      </c:pt>
                      <c:pt idx="10119">
                        <c:v>19</c:v>
                      </c:pt>
                      <c:pt idx="10120">
                        <c:v>20</c:v>
                      </c:pt>
                      <c:pt idx="10121">
                        <c:v>21</c:v>
                      </c:pt>
                      <c:pt idx="10122">
                        <c:v>22</c:v>
                      </c:pt>
                      <c:pt idx="10123">
                        <c:v>23</c:v>
                      </c:pt>
                      <c:pt idx="10124">
                        <c:v>24</c:v>
                      </c:pt>
                      <c:pt idx="10125">
                        <c:v>0</c:v>
                      </c:pt>
                      <c:pt idx="10126">
                        <c:v>1</c:v>
                      </c:pt>
                      <c:pt idx="10127">
                        <c:v>2</c:v>
                      </c:pt>
                      <c:pt idx="10128">
                        <c:v>3</c:v>
                      </c:pt>
                      <c:pt idx="10129">
                        <c:v>4</c:v>
                      </c:pt>
                      <c:pt idx="10130">
                        <c:v>5</c:v>
                      </c:pt>
                      <c:pt idx="10131">
                        <c:v>6</c:v>
                      </c:pt>
                      <c:pt idx="10132">
                        <c:v>7</c:v>
                      </c:pt>
                      <c:pt idx="10133">
                        <c:v>8</c:v>
                      </c:pt>
                      <c:pt idx="10134">
                        <c:v>9</c:v>
                      </c:pt>
                      <c:pt idx="10135">
                        <c:v>10</c:v>
                      </c:pt>
                      <c:pt idx="10136">
                        <c:v>11</c:v>
                      </c:pt>
                      <c:pt idx="10137">
                        <c:v>12</c:v>
                      </c:pt>
                      <c:pt idx="10138">
                        <c:v>13</c:v>
                      </c:pt>
                      <c:pt idx="10139">
                        <c:v>14</c:v>
                      </c:pt>
                      <c:pt idx="10140">
                        <c:v>15</c:v>
                      </c:pt>
                      <c:pt idx="10141">
                        <c:v>16</c:v>
                      </c:pt>
                      <c:pt idx="10142">
                        <c:v>17</c:v>
                      </c:pt>
                      <c:pt idx="10143">
                        <c:v>18</c:v>
                      </c:pt>
                      <c:pt idx="10144">
                        <c:v>19</c:v>
                      </c:pt>
                      <c:pt idx="10145">
                        <c:v>20</c:v>
                      </c:pt>
                      <c:pt idx="10146">
                        <c:v>21</c:v>
                      </c:pt>
                      <c:pt idx="10147">
                        <c:v>22</c:v>
                      </c:pt>
                      <c:pt idx="10148">
                        <c:v>23</c:v>
                      </c:pt>
                      <c:pt idx="10149">
                        <c:v>24</c:v>
                      </c:pt>
                      <c:pt idx="10150">
                        <c:v>0</c:v>
                      </c:pt>
                      <c:pt idx="10151">
                        <c:v>1</c:v>
                      </c:pt>
                      <c:pt idx="10152">
                        <c:v>2</c:v>
                      </c:pt>
                      <c:pt idx="10153">
                        <c:v>3</c:v>
                      </c:pt>
                      <c:pt idx="10154">
                        <c:v>4</c:v>
                      </c:pt>
                      <c:pt idx="10155">
                        <c:v>5</c:v>
                      </c:pt>
                      <c:pt idx="10156">
                        <c:v>6</c:v>
                      </c:pt>
                      <c:pt idx="10157">
                        <c:v>7</c:v>
                      </c:pt>
                      <c:pt idx="10158">
                        <c:v>8</c:v>
                      </c:pt>
                      <c:pt idx="10159">
                        <c:v>9</c:v>
                      </c:pt>
                      <c:pt idx="10160">
                        <c:v>10</c:v>
                      </c:pt>
                      <c:pt idx="10161">
                        <c:v>11</c:v>
                      </c:pt>
                      <c:pt idx="10162">
                        <c:v>12</c:v>
                      </c:pt>
                      <c:pt idx="10163">
                        <c:v>13</c:v>
                      </c:pt>
                      <c:pt idx="10164">
                        <c:v>14</c:v>
                      </c:pt>
                      <c:pt idx="10165">
                        <c:v>15</c:v>
                      </c:pt>
                      <c:pt idx="10166">
                        <c:v>16</c:v>
                      </c:pt>
                      <c:pt idx="10167">
                        <c:v>17</c:v>
                      </c:pt>
                      <c:pt idx="10168">
                        <c:v>18</c:v>
                      </c:pt>
                      <c:pt idx="10169">
                        <c:v>19</c:v>
                      </c:pt>
                      <c:pt idx="10170">
                        <c:v>20</c:v>
                      </c:pt>
                      <c:pt idx="10171">
                        <c:v>21</c:v>
                      </c:pt>
                      <c:pt idx="10172">
                        <c:v>22</c:v>
                      </c:pt>
                      <c:pt idx="10173">
                        <c:v>23</c:v>
                      </c:pt>
                      <c:pt idx="10174">
                        <c:v>24</c:v>
                      </c:pt>
                      <c:pt idx="10175">
                        <c:v>0</c:v>
                      </c:pt>
                      <c:pt idx="10176">
                        <c:v>1</c:v>
                      </c:pt>
                      <c:pt idx="10177">
                        <c:v>2</c:v>
                      </c:pt>
                      <c:pt idx="10178">
                        <c:v>3</c:v>
                      </c:pt>
                      <c:pt idx="10179">
                        <c:v>4</c:v>
                      </c:pt>
                      <c:pt idx="10180">
                        <c:v>5</c:v>
                      </c:pt>
                      <c:pt idx="10181">
                        <c:v>6</c:v>
                      </c:pt>
                      <c:pt idx="10182">
                        <c:v>7</c:v>
                      </c:pt>
                      <c:pt idx="10183">
                        <c:v>8</c:v>
                      </c:pt>
                      <c:pt idx="10184">
                        <c:v>9</c:v>
                      </c:pt>
                      <c:pt idx="10185">
                        <c:v>10</c:v>
                      </c:pt>
                      <c:pt idx="10186">
                        <c:v>11</c:v>
                      </c:pt>
                      <c:pt idx="10187">
                        <c:v>12</c:v>
                      </c:pt>
                      <c:pt idx="10188">
                        <c:v>13</c:v>
                      </c:pt>
                      <c:pt idx="10189">
                        <c:v>14</c:v>
                      </c:pt>
                      <c:pt idx="10190">
                        <c:v>15</c:v>
                      </c:pt>
                      <c:pt idx="10191">
                        <c:v>16</c:v>
                      </c:pt>
                      <c:pt idx="10192">
                        <c:v>17</c:v>
                      </c:pt>
                      <c:pt idx="10193">
                        <c:v>18</c:v>
                      </c:pt>
                      <c:pt idx="10194">
                        <c:v>19</c:v>
                      </c:pt>
                      <c:pt idx="10195">
                        <c:v>20</c:v>
                      </c:pt>
                      <c:pt idx="10196">
                        <c:v>21</c:v>
                      </c:pt>
                      <c:pt idx="10197">
                        <c:v>22</c:v>
                      </c:pt>
                      <c:pt idx="10198">
                        <c:v>23</c:v>
                      </c:pt>
                      <c:pt idx="10199">
                        <c:v>24</c:v>
                      </c:pt>
                      <c:pt idx="10200">
                        <c:v>0</c:v>
                      </c:pt>
                      <c:pt idx="10201">
                        <c:v>1</c:v>
                      </c:pt>
                      <c:pt idx="10202">
                        <c:v>2</c:v>
                      </c:pt>
                      <c:pt idx="10203">
                        <c:v>3</c:v>
                      </c:pt>
                      <c:pt idx="10204">
                        <c:v>4</c:v>
                      </c:pt>
                      <c:pt idx="10205">
                        <c:v>5</c:v>
                      </c:pt>
                      <c:pt idx="10206">
                        <c:v>6</c:v>
                      </c:pt>
                      <c:pt idx="10207">
                        <c:v>7</c:v>
                      </c:pt>
                      <c:pt idx="10208">
                        <c:v>8</c:v>
                      </c:pt>
                      <c:pt idx="10209">
                        <c:v>9</c:v>
                      </c:pt>
                      <c:pt idx="10210">
                        <c:v>10</c:v>
                      </c:pt>
                      <c:pt idx="10211">
                        <c:v>11</c:v>
                      </c:pt>
                      <c:pt idx="10212">
                        <c:v>12</c:v>
                      </c:pt>
                      <c:pt idx="10213">
                        <c:v>13</c:v>
                      </c:pt>
                      <c:pt idx="10214">
                        <c:v>14</c:v>
                      </c:pt>
                      <c:pt idx="10215">
                        <c:v>15</c:v>
                      </c:pt>
                      <c:pt idx="10216">
                        <c:v>16</c:v>
                      </c:pt>
                      <c:pt idx="10217">
                        <c:v>17</c:v>
                      </c:pt>
                      <c:pt idx="10218">
                        <c:v>18</c:v>
                      </c:pt>
                      <c:pt idx="10219">
                        <c:v>19</c:v>
                      </c:pt>
                      <c:pt idx="10220">
                        <c:v>20</c:v>
                      </c:pt>
                      <c:pt idx="10221">
                        <c:v>21</c:v>
                      </c:pt>
                      <c:pt idx="10222">
                        <c:v>22</c:v>
                      </c:pt>
                      <c:pt idx="10223">
                        <c:v>23</c:v>
                      </c:pt>
                      <c:pt idx="10224">
                        <c:v>24</c:v>
                      </c:pt>
                      <c:pt idx="10225">
                        <c:v>0</c:v>
                      </c:pt>
                      <c:pt idx="10226">
                        <c:v>1</c:v>
                      </c:pt>
                      <c:pt idx="10227">
                        <c:v>2</c:v>
                      </c:pt>
                      <c:pt idx="10228">
                        <c:v>3</c:v>
                      </c:pt>
                      <c:pt idx="10229">
                        <c:v>4</c:v>
                      </c:pt>
                      <c:pt idx="10230">
                        <c:v>5</c:v>
                      </c:pt>
                      <c:pt idx="10231">
                        <c:v>6</c:v>
                      </c:pt>
                      <c:pt idx="10232">
                        <c:v>7</c:v>
                      </c:pt>
                      <c:pt idx="10233">
                        <c:v>8</c:v>
                      </c:pt>
                      <c:pt idx="10234">
                        <c:v>9</c:v>
                      </c:pt>
                      <c:pt idx="10235">
                        <c:v>10</c:v>
                      </c:pt>
                      <c:pt idx="10236">
                        <c:v>11</c:v>
                      </c:pt>
                      <c:pt idx="10237">
                        <c:v>12</c:v>
                      </c:pt>
                      <c:pt idx="10238">
                        <c:v>13</c:v>
                      </c:pt>
                      <c:pt idx="10239">
                        <c:v>14</c:v>
                      </c:pt>
                      <c:pt idx="10240">
                        <c:v>15</c:v>
                      </c:pt>
                      <c:pt idx="10241">
                        <c:v>16</c:v>
                      </c:pt>
                      <c:pt idx="10242">
                        <c:v>17</c:v>
                      </c:pt>
                      <c:pt idx="10243">
                        <c:v>18</c:v>
                      </c:pt>
                      <c:pt idx="10244">
                        <c:v>19</c:v>
                      </c:pt>
                      <c:pt idx="10245">
                        <c:v>20</c:v>
                      </c:pt>
                      <c:pt idx="10246">
                        <c:v>21</c:v>
                      </c:pt>
                      <c:pt idx="10247">
                        <c:v>22</c:v>
                      </c:pt>
                      <c:pt idx="10248">
                        <c:v>23</c:v>
                      </c:pt>
                      <c:pt idx="10249">
                        <c:v>24</c:v>
                      </c:pt>
                      <c:pt idx="10250">
                        <c:v>0</c:v>
                      </c:pt>
                      <c:pt idx="10251">
                        <c:v>1</c:v>
                      </c:pt>
                      <c:pt idx="10252">
                        <c:v>2</c:v>
                      </c:pt>
                      <c:pt idx="10253">
                        <c:v>3</c:v>
                      </c:pt>
                      <c:pt idx="10254">
                        <c:v>4</c:v>
                      </c:pt>
                      <c:pt idx="10255">
                        <c:v>5</c:v>
                      </c:pt>
                      <c:pt idx="10256">
                        <c:v>6</c:v>
                      </c:pt>
                      <c:pt idx="10257">
                        <c:v>7</c:v>
                      </c:pt>
                      <c:pt idx="10258">
                        <c:v>8</c:v>
                      </c:pt>
                      <c:pt idx="10259">
                        <c:v>9</c:v>
                      </c:pt>
                      <c:pt idx="10260">
                        <c:v>10</c:v>
                      </c:pt>
                      <c:pt idx="10261">
                        <c:v>11</c:v>
                      </c:pt>
                      <c:pt idx="10262">
                        <c:v>12</c:v>
                      </c:pt>
                      <c:pt idx="10263">
                        <c:v>13</c:v>
                      </c:pt>
                      <c:pt idx="10264">
                        <c:v>14</c:v>
                      </c:pt>
                      <c:pt idx="10265">
                        <c:v>15</c:v>
                      </c:pt>
                      <c:pt idx="10266">
                        <c:v>16</c:v>
                      </c:pt>
                      <c:pt idx="10267">
                        <c:v>17</c:v>
                      </c:pt>
                      <c:pt idx="10268">
                        <c:v>18</c:v>
                      </c:pt>
                      <c:pt idx="10269">
                        <c:v>19</c:v>
                      </c:pt>
                      <c:pt idx="10270">
                        <c:v>20</c:v>
                      </c:pt>
                      <c:pt idx="10271">
                        <c:v>21</c:v>
                      </c:pt>
                      <c:pt idx="10272">
                        <c:v>22</c:v>
                      </c:pt>
                      <c:pt idx="10273">
                        <c:v>23</c:v>
                      </c:pt>
                      <c:pt idx="10274">
                        <c:v>24</c:v>
                      </c:pt>
                      <c:pt idx="10275">
                        <c:v>0</c:v>
                      </c:pt>
                      <c:pt idx="10276">
                        <c:v>1</c:v>
                      </c:pt>
                      <c:pt idx="10277">
                        <c:v>2</c:v>
                      </c:pt>
                      <c:pt idx="10278">
                        <c:v>3</c:v>
                      </c:pt>
                      <c:pt idx="10279">
                        <c:v>4</c:v>
                      </c:pt>
                      <c:pt idx="10280">
                        <c:v>5</c:v>
                      </c:pt>
                      <c:pt idx="10281">
                        <c:v>6</c:v>
                      </c:pt>
                      <c:pt idx="10282">
                        <c:v>7</c:v>
                      </c:pt>
                      <c:pt idx="10283">
                        <c:v>8</c:v>
                      </c:pt>
                      <c:pt idx="10284">
                        <c:v>9</c:v>
                      </c:pt>
                      <c:pt idx="10285">
                        <c:v>10</c:v>
                      </c:pt>
                      <c:pt idx="10286">
                        <c:v>11</c:v>
                      </c:pt>
                      <c:pt idx="10287">
                        <c:v>12</c:v>
                      </c:pt>
                      <c:pt idx="10288">
                        <c:v>13</c:v>
                      </c:pt>
                      <c:pt idx="10289">
                        <c:v>14</c:v>
                      </c:pt>
                      <c:pt idx="10290">
                        <c:v>15</c:v>
                      </c:pt>
                      <c:pt idx="10291">
                        <c:v>16</c:v>
                      </c:pt>
                      <c:pt idx="10292">
                        <c:v>17</c:v>
                      </c:pt>
                      <c:pt idx="10293">
                        <c:v>18</c:v>
                      </c:pt>
                      <c:pt idx="10294">
                        <c:v>19</c:v>
                      </c:pt>
                      <c:pt idx="10295">
                        <c:v>20</c:v>
                      </c:pt>
                      <c:pt idx="10296">
                        <c:v>21</c:v>
                      </c:pt>
                      <c:pt idx="10297">
                        <c:v>22</c:v>
                      </c:pt>
                      <c:pt idx="10298">
                        <c:v>23</c:v>
                      </c:pt>
                      <c:pt idx="10299">
                        <c:v>24</c:v>
                      </c:pt>
                      <c:pt idx="10300">
                        <c:v>0</c:v>
                      </c:pt>
                      <c:pt idx="10301">
                        <c:v>1</c:v>
                      </c:pt>
                      <c:pt idx="10302">
                        <c:v>2</c:v>
                      </c:pt>
                      <c:pt idx="10303">
                        <c:v>3</c:v>
                      </c:pt>
                      <c:pt idx="10304">
                        <c:v>4</c:v>
                      </c:pt>
                      <c:pt idx="10305">
                        <c:v>5</c:v>
                      </c:pt>
                      <c:pt idx="10306">
                        <c:v>6</c:v>
                      </c:pt>
                      <c:pt idx="10307">
                        <c:v>7</c:v>
                      </c:pt>
                      <c:pt idx="10308">
                        <c:v>8</c:v>
                      </c:pt>
                      <c:pt idx="10309">
                        <c:v>9</c:v>
                      </c:pt>
                      <c:pt idx="10310">
                        <c:v>10</c:v>
                      </c:pt>
                      <c:pt idx="10311">
                        <c:v>11</c:v>
                      </c:pt>
                      <c:pt idx="10312">
                        <c:v>12</c:v>
                      </c:pt>
                      <c:pt idx="10313">
                        <c:v>13</c:v>
                      </c:pt>
                      <c:pt idx="10314">
                        <c:v>14</c:v>
                      </c:pt>
                      <c:pt idx="10315">
                        <c:v>15</c:v>
                      </c:pt>
                      <c:pt idx="10316">
                        <c:v>16</c:v>
                      </c:pt>
                      <c:pt idx="10317">
                        <c:v>17</c:v>
                      </c:pt>
                      <c:pt idx="10318">
                        <c:v>18</c:v>
                      </c:pt>
                      <c:pt idx="10319">
                        <c:v>19</c:v>
                      </c:pt>
                      <c:pt idx="10320">
                        <c:v>20</c:v>
                      </c:pt>
                      <c:pt idx="10321">
                        <c:v>21</c:v>
                      </c:pt>
                      <c:pt idx="10322">
                        <c:v>22</c:v>
                      </c:pt>
                      <c:pt idx="10323">
                        <c:v>23</c:v>
                      </c:pt>
                      <c:pt idx="10324">
                        <c:v>24</c:v>
                      </c:pt>
                      <c:pt idx="10325">
                        <c:v>0</c:v>
                      </c:pt>
                      <c:pt idx="10326">
                        <c:v>1</c:v>
                      </c:pt>
                      <c:pt idx="10327">
                        <c:v>2</c:v>
                      </c:pt>
                      <c:pt idx="10328">
                        <c:v>3</c:v>
                      </c:pt>
                      <c:pt idx="10329">
                        <c:v>4</c:v>
                      </c:pt>
                      <c:pt idx="10330">
                        <c:v>5</c:v>
                      </c:pt>
                      <c:pt idx="10331">
                        <c:v>6</c:v>
                      </c:pt>
                      <c:pt idx="10332">
                        <c:v>7</c:v>
                      </c:pt>
                      <c:pt idx="10333">
                        <c:v>8</c:v>
                      </c:pt>
                      <c:pt idx="10334">
                        <c:v>9</c:v>
                      </c:pt>
                      <c:pt idx="10335">
                        <c:v>10</c:v>
                      </c:pt>
                      <c:pt idx="10336">
                        <c:v>11</c:v>
                      </c:pt>
                      <c:pt idx="10337">
                        <c:v>12</c:v>
                      </c:pt>
                      <c:pt idx="10338">
                        <c:v>13</c:v>
                      </c:pt>
                      <c:pt idx="10339">
                        <c:v>14</c:v>
                      </c:pt>
                      <c:pt idx="10340">
                        <c:v>15</c:v>
                      </c:pt>
                      <c:pt idx="10341">
                        <c:v>16</c:v>
                      </c:pt>
                      <c:pt idx="10342">
                        <c:v>17</c:v>
                      </c:pt>
                      <c:pt idx="10343">
                        <c:v>18</c:v>
                      </c:pt>
                      <c:pt idx="10344">
                        <c:v>19</c:v>
                      </c:pt>
                      <c:pt idx="10345">
                        <c:v>20</c:v>
                      </c:pt>
                      <c:pt idx="10346">
                        <c:v>21</c:v>
                      </c:pt>
                      <c:pt idx="10347">
                        <c:v>22</c:v>
                      </c:pt>
                      <c:pt idx="10348">
                        <c:v>23</c:v>
                      </c:pt>
                      <c:pt idx="10349">
                        <c:v>24</c:v>
                      </c:pt>
                      <c:pt idx="10350">
                        <c:v>0</c:v>
                      </c:pt>
                      <c:pt idx="10351">
                        <c:v>1</c:v>
                      </c:pt>
                      <c:pt idx="10352">
                        <c:v>2</c:v>
                      </c:pt>
                      <c:pt idx="10353">
                        <c:v>3</c:v>
                      </c:pt>
                      <c:pt idx="10354">
                        <c:v>4</c:v>
                      </c:pt>
                      <c:pt idx="10355">
                        <c:v>5</c:v>
                      </c:pt>
                      <c:pt idx="10356">
                        <c:v>6</c:v>
                      </c:pt>
                      <c:pt idx="10357">
                        <c:v>7</c:v>
                      </c:pt>
                      <c:pt idx="10358">
                        <c:v>8</c:v>
                      </c:pt>
                      <c:pt idx="10359">
                        <c:v>9</c:v>
                      </c:pt>
                      <c:pt idx="10360">
                        <c:v>10</c:v>
                      </c:pt>
                      <c:pt idx="10361">
                        <c:v>11</c:v>
                      </c:pt>
                      <c:pt idx="10362">
                        <c:v>12</c:v>
                      </c:pt>
                      <c:pt idx="10363">
                        <c:v>13</c:v>
                      </c:pt>
                      <c:pt idx="10364">
                        <c:v>14</c:v>
                      </c:pt>
                      <c:pt idx="10365">
                        <c:v>15</c:v>
                      </c:pt>
                      <c:pt idx="10366">
                        <c:v>16</c:v>
                      </c:pt>
                      <c:pt idx="10367">
                        <c:v>17</c:v>
                      </c:pt>
                      <c:pt idx="10368">
                        <c:v>18</c:v>
                      </c:pt>
                      <c:pt idx="10369">
                        <c:v>19</c:v>
                      </c:pt>
                      <c:pt idx="10370">
                        <c:v>20</c:v>
                      </c:pt>
                      <c:pt idx="10371">
                        <c:v>21</c:v>
                      </c:pt>
                      <c:pt idx="10372">
                        <c:v>22</c:v>
                      </c:pt>
                      <c:pt idx="10373">
                        <c:v>23</c:v>
                      </c:pt>
                      <c:pt idx="10374">
                        <c:v>24</c:v>
                      </c:pt>
                      <c:pt idx="10375">
                        <c:v>0</c:v>
                      </c:pt>
                      <c:pt idx="10376">
                        <c:v>1</c:v>
                      </c:pt>
                      <c:pt idx="10377">
                        <c:v>2</c:v>
                      </c:pt>
                      <c:pt idx="10378">
                        <c:v>3</c:v>
                      </c:pt>
                      <c:pt idx="10379">
                        <c:v>4</c:v>
                      </c:pt>
                      <c:pt idx="10380">
                        <c:v>5</c:v>
                      </c:pt>
                      <c:pt idx="10381">
                        <c:v>6</c:v>
                      </c:pt>
                      <c:pt idx="10382">
                        <c:v>7</c:v>
                      </c:pt>
                      <c:pt idx="10383">
                        <c:v>8</c:v>
                      </c:pt>
                      <c:pt idx="10384">
                        <c:v>9</c:v>
                      </c:pt>
                      <c:pt idx="10385">
                        <c:v>10</c:v>
                      </c:pt>
                      <c:pt idx="10386">
                        <c:v>11</c:v>
                      </c:pt>
                      <c:pt idx="10387">
                        <c:v>12</c:v>
                      </c:pt>
                      <c:pt idx="10388">
                        <c:v>13</c:v>
                      </c:pt>
                      <c:pt idx="10389">
                        <c:v>14</c:v>
                      </c:pt>
                      <c:pt idx="10390">
                        <c:v>15</c:v>
                      </c:pt>
                      <c:pt idx="10391">
                        <c:v>16</c:v>
                      </c:pt>
                      <c:pt idx="10392">
                        <c:v>17</c:v>
                      </c:pt>
                      <c:pt idx="10393">
                        <c:v>18</c:v>
                      </c:pt>
                      <c:pt idx="10394">
                        <c:v>19</c:v>
                      </c:pt>
                      <c:pt idx="10395">
                        <c:v>20</c:v>
                      </c:pt>
                      <c:pt idx="10396">
                        <c:v>21</c:v>
                      </c:pt>
                      <c:pt idx="10397">
                        <c:v>22</c:v>
                      </c:pt>
                      <c:pt idx="10398">
                        <c:v>23</c:v>
                      </c:pt>
                      <c:pt idx="10399">
                        <c:v>24</c:v>
                      </c:pt>
                      <c:pt idx="10400">
                        <c:v>0</c:v>
                      </c:pt>
                      <c:pt idx="10401">
                        <c:v>1</c:v>
                      </c:pt>
                      <c:pt idx="10402">
                        <c:v>2</c:v>
                      </c:pt>
                      <c:pt idx="10403">
                        <c:v>3</c:v>
                      </c:pt>
                      <c:pt idx="10404">
                        <c:v>4</c:v>
                      </c:pt>
                      <c:pt idx="10405">
                        <c:v>5</c:v>
                      </c:pt>
                      <c:pt idx="10406">
                        <c:v>6</c:v>
                      </c:pt>
                      <c:pt idx="10407">
                        <c:v>7</c:v>
                      </c:pt>
                      <c:pt idx="10408">
                        <c:v>8</c:v>
                      </c:pt>
                      <c:pt idx="10409">
                        <c:v>9</c:v>
                      </c:pt>
                      <c:pt idx="10410">
                        <c:v>10</c:v>
                      </c:pt>
                      <c:pt idx="10411">
                        <c:v>11</c:v>
                      </c:pt>
                      <c:pt idx="10412">
                        <c:v>12</c:v>
                      </c:pt>
                      <c:pt idx="10413">
                        <c:v>13</c:v>
                      </c:pt>
                      <c:pt idx="10414">
                        <c:v>14</c:v>
                      </c:pt>
                      <c:pt idx="10415">
                        <c:v>15</c:v>
                      </c:pt>
                      <c:pt idx="10416">
                        <c:v>16</c:v>
                      </c:pt>
                      <c:pt idx="10417">
                        <c:v>17</c:v>
                      </c:pt>
                      <c:pt idx="10418">
                        <c:v>18</c:v>
                      </c:pt>
                      <c:pt idx="10419">
                        <c:v>19</c:v>
                      </c:pt>
                      <c:pt idx="10420">
                        <c:v>20</c:v>
                      </c:pt>
                      <c:pt idx="10421">
                        <c:v>21</c:v>
                      </c:pt>
                      <c:pt idx="10422">
                        <c:v>22</c:v>
                      </c:pt>
                      <c:pt idx="10423">
                        <c:v>23</c:v>
                      </c:pt>
                      <c:pt idx="10424">
                        <c:v>24</c:v>
                      </c:pt>
                      <c:pt idx="10425">
                        <c:v>0</c:v>
                      </c:pt>
                      <c:pt idx="10426">
                        <c:v>1</c:v>
                      </c:pt>
                      <c:pt idx="10427">
                        <c:v>2</c:v>
                      </c:pt>
                      <c:pt idx="10428">
                        <c:v>3</c:v>
                      </c:pt>
                      <c:pt idx="10429">
                        <c:v>4</c:v>
                      </c:pt>
                      <c:pt idx="10430">
                        <c:v>5</c:v>
                      </c:pt>
                      <c:pt idx="10431">
                        <c:v>6</c:v>
                      </c:pt>
                      <c:pt idx="10432">
                        <c:v>7</c:v>
                      </c:pt>
                      <c:pt idx="10433">
                        <c:v>8</c:v>
                      </c:pt>
                      <c:pt idx="10434">
                        <c:v>9</c:v>
                      </c:pt>
                      <c:pt idx="10435">
                        <c:v>10</c:v>
                      </c:pt>
                      <c:pt idx="10436">
                        <c:v>11</c:v>
                      </c:pt>
                      <c:pt idx="10437">
                        <c:v>12</c:v>
                      </c:pt>
                      <c:pt idx="10438">
                        <c:v>13</c:v>
                      </c:pt>
                      <c:pt idx="10439">
                        <c:v>14</c:v>
                      </c:pt>
                      <c:pt idx="10440">
                        <c:v>15</c:v>
                      </c:pt>
                      <c:pt idx="10441">
                        <c:v>16</c:v>
                      </c:pt>
                      <c:pt idx="10442">
                        <c:v>17</c:v>
                      </c:pt>
                      <c:pt idx="10443">
                        <c:v>18</c:v>
                      </c:pt>
                      <c:pt idx="10444">
                        <c:v>19</c:v>
                      </c:pt>
                      <c:pt idx="10445">
                        <c:v>20</c:v>
                      </c:pt>
                      <c:pt idx="10446">
                        <c:v>21</c:v>
                      </c:pt>
                      <c:pt idx="10447">
                        <c:v>22</c:v>
                      </c:pt>
                      <c:pt idx="10448">
                        <c:v>23</c:v>
                      </c:pt>
                      <c:pt idx="10449">
                        <c:v>24</c:v>
                      </c:pt>
                      <c:pt idx="10450">
                        <c:v>0</c:v>
                      </c:pt>
                      <c:pt idx="10451">
                        <c:v>1</c:v>
                      </c:pt>
                      <c:pt idx="10452">
                        <c:v>2</c:v>
                      </c:pt>
                      <c:pt idx="10453">
                        <c:v>3</c:v>
                      </c:pt>
                      <c:pt idx="10454">
                        <c:v>4</c:v>
                      </c:pt>
                      <c:pt idx="10455">
                        <c:v>5</c:v>
                      </c:pt>
                      <c:pt idx="10456">
                        <c:v>6</c:v>
                      </c:pt>
                      <c:pt idx="10457">
                        <c:v>7</c:v>
                      </c:pt>
                      <c:pt idx="10458">
                        <c:v>8</c:v>
                      </c:pt>
                      <c:pt idx="10459">
                        <c:v>9</c:v>
                      </c:pt>
                      <c:pt idx="10460">
                        <c:v>10</c:v>
                      </c:pt>
                      <c:pt idx="10461">
                        <c:v>11</c:v>
                      </c:pt>
                      <c:pt idx="10462">
                        <c:v>12</c:v>
                      </c:pt>
                      <c:pt idx="10463">
                        <c:v>13</c:v>
                      </c:pt>
                      <c:pt idx="10464">
                        <c:v>14</c:v>
                      </c:pt>
                      <c:pt idx="10465">
                        <c:v>15</c:v>
                      </c:pt>
                      <c:pt idx="10466">
                        <c:v>16</c:v>
                      </c:pt>
                      <c:pt idx="10467">
                        <c:v>17</c:v>
                      </c:pt>
                      <c:pt idx="10468">
                        <c:v>18</c:v>
                      </c:pt>
                      <c:pt idx="10469">
                        <c:v>19</c:v>
                      </c:pt>
                      <c:pt idx="10470">
                        <c:v>20</c:v>
                      </c:pt>
                      <c:pt idx="10471">
                        <c:v>21</c:v>
                      </c:pt>
                      <c:pt idx="10472">
                        <c:v>22</c:v>
                      </c:pt>
                      <c:pt idx="10473">
                        <c:v>23</c:v>
                      </c:pt>
                      <c:pt idx="10474">
                        <c:v>24</c:v>
                      </c:pt>
                      <c:pt idx="10475">
                        <c:v>0</c:v>
                      </c:pt>
                      <c:pt idx="10476">
                        <c:v>1</c:v>
                      </c:pt>
                      <c:pt idx="10477">
                        <c:v>2</c:v>
                      </c:pt>
                      <c:pt idx="10478">
                        <c:v>3</c:v>
                      </c:pt>
                      <c:pt idx="10479">
                        <c:v>4</c:v>
                      </c:pt>
                      <c:pt idx="10480">
                        <c:v>5</c:v>
                      </c:pt>
                      <c:pt idx="10481">
                        <c:v>6</c:v>
                      </c:pt>
                      <c:pt idx="10482">
                        <c:v>7</c:v>
                      </c:pt>
                      <c:pt idx="10483">
                        <c:v>8</c:v>
                      </c:pt>
                      <c:pt idx="10484">
                        <c:v>9</c:v>
                      </c:pt>
                      <c:pt idx="10485">
                        <c:v>10</c:v>
                      </c:pt>
                      <c:pt idx="10486">
                        <c:v>11</c:v>
                      </c:pt>
                      <c:pt idx="10487">
                        <c:v>12</c:v>
                      </c:pt>
                      <c:pt idx="10488">
                        <c:v>13</c:v>
                      </c:pt>
                      <c:pt idx="10489">
                        <c:v>14</c:v>
                      </c:pt>
                      <c:pt idx="10490">
                        <c:v>15</c:v>
                      </c:pt>
                      <c:pt idx="10491">
                        <c:v>16</c:v>
                      </c:pt>
                      <c:pt idx="10492">
                        <c:v>17</c:v>
                      </c:pt>
                      <c:pt idx="10493">
                        <c:v>18</c:v>
                      </c:pt>
                      <c:pt idx="10494">
                        <c:v>19</c:v>
                      </c:pt>
                      <c:pt idx="10495">
                        <c:v>20</c:v>
                      </c:pt>
                      <c:pt idx="10496">
                        <c:v>21</c:v>
                      </c:pt>
                      <c:pt idx="10497">
                        <c:v>22</c:v>
                      </c:pt>
                      <c:pt idx="10498">
                        <c:v>23</c:v>
                      </c:pt>
                      <c:pt idx="10499">
                        <c:v>24</c:v>
                      </c:pt>
                      <c:pt idx="10500">
                        <c:v>0</c:v>
                      </c:pt>
                      <c:pt idx="10501">
                        <c:v>1</c:v>
                      </c:pt>
                      <c:pt idx="10502">
                        <c:v>2</c:v>
                      </c:pt>
                      <c:pt idx="10503">
                        <c:v>3</c:v>
                      </c:pt>
                      <c:pt idx="10504">
                        <c:v>4</c:v>
                      </c:pt>
                      <c:pt idx="10505">
                        <c:v>5</c:v>
                      </c:pt>
                      <c:pt idx="10506">
                        <c:v>6</c:v>
                      </c:pt>
                      <c:pt idx="10507">
                        <c:v>7</c:v>
                      </c:pt>
                      <c:pt idx="10508">
                        <c:v>8</c:v>
                      </c:pt>
                      <c:pt idx="10509">
                        <c:v>9</c:v>
                      </c:pt>
                      <c:pt idx="10510">
                        <c:v>10</c:v>
                      </c:pt>
                      <c:pt idx="10511">
                        <c:v>11</c:v>
                      </c:pt>
                      <c:pt idx="10512">
                        <c:v>12</c:v>
                      </c:pt>
                      <c:pt idx="10513">
                        <c:v>13</c:v>
                      </c:pt>
                      <c:pt idx="10514">
                        <c:v>14</c:v>
                      </c:pt>
                      <c:pt idx="10515">
                        <c:v>15</c:v>
                      </c:pt>
                      <c:pt idx="10516">
                        <c:v>16</c:v>
                      </c:pt>
                      <c:pt idx="10517">
                        <c:v>17</c:v>
                      </c:pt>
                      <c:pt idx="10518">
                        <c:v>18</c:v>
                      </c:pt>
                      <c:pt idx="10519">
                        <c:v>19</c:v>
                      </c:pt>
                      <c:pt idx="10520">
                        <c:v>20</c:v>
                      </c:pt>
                      <c:pt idx="10521">
                        <c:v>21</c:v>
                      </c:pt>
                      <c:pt idx="10522">
                        <c:v>22</c:v>
                      </c:pt>
                      <c:pt idx="10523">
                        <c:v>23</c:v>
                      </c:pt>
                      <c:pt idx="10524">
                        <c:v>24</c:v>
                      </c:pt>
                      <c:pt idx="10525">
                        <c:v>0</c:v>
                      </c:pt>
                      <c:pt idx="10526">
                        <c:v>1</c:v>
                      </c:pt>
                      <c:pt idx="10527">
                        <c:v>2</c:v>
                      </c:pt>
                      <c:pt idx="10528">
                        <c:v>3</c:v>
                      </c:pt>
                      <c:pt idx="10529">
                        <c:v>4</c:v>
                      </c:pt>
                      <c:pt idx="10530">
                        <c:v>5</c:v>
                      </c:pt>
                      <c:pt idx="10531">
                        <c:v>6</c:v>
                      </c:pt>
                      <c:pt idx="10532">
                        <c:v>7</c:v>
                      </c:pt>
                      <c:pt idx="10533">
                        <c:v>8</c:v>
                      </c:pt>
                      <c:pt idx="10534">
                        <c:v>9</c:v>
                      </c:pt>
                      <c:pt idx="10535">
                        <c:v>10</c:v>
                      </c:pt>
                      <c:pt idx="10536">
                        <c:v>11</c:v>
                      </c:pt>
                      <c:pt idx="10537">
                        <c:v>12</c:v>
                      </c:pt>
                      <c:pt idx="10538">
                        <c:v>13</c:v>
                      </c:pt>
                      <c:pt idx="10539">
                        <c:v>14</c:v>
                      </c:pt>
                      <c:pt idx="10540">
                        <c:v>15</c:v>
                      </c:pt>
                      <c:pt idx="10541">
                        <c:v>16</c:v>
                      </c:pt>
                      <c:pt idx="10542">
                        <c:v>17</c:v>
                      </c:pt>
                      <c:pt idx="10543">
                        <c:v>18</c:v>
                      </c:pt>
                      <c:pt idx="10544">
                        <c:v>19</c:v>
                      </c:pt>
                      <c:pt idx="10545">
                        <c:v>20</c:v>
                      </c:pt>
                      <c:pt idx="10546">
                        <c:v>21</c:v>
                      </c:pt>
                      <c:pt idx="10547">
                        <c:v>22</c:v>
                      </c:pt>
                      <c:pt idx="10548">
                        <c:v>23</c:v>
                      </c:pt>
                      <c:pt idx="10549">
                        <c:v>24</c:v>
                      </c:pt>
                      <c:pt idx="10550">
                        <c:v>0</c:v>
                      </c:pt>
                      <c:pt idx="10551">
                        <c:v>1</c:v>
                      </c:pt>
                      <c:pt idx="10552">
                        <c:v>2</c:v>
                      </c:pt>
                      <c:pt idx="10553">
                        <c:v>3</c:v>
                      </c:pt>
                      <c:pt idx="10554">
                        <c:v>4</c:v>
                      </c:pt>
                      <c:pt idx="10555">
                        <c:v>5</c:v>
                      </c:pt>
                      <c:pt idx="10556">
                        <c:v>6</c:v>
                      </c:pt>
                      <c:pt idx="10557">
                        <c:v>7</c:v>
                      </c:pt>
                      <c:pt idx="10558">
                        <c:v>8</c:v>
                      </c:pt>
                      <c:pt idx="10559">
                        <c:v>9</c:v>
                      </c:pt>
                      <c:pt idx="10560">
                        <c:v>10</c:v>
                      </c:pt>
                      <c:pt idx="10561">
                        <c:v>11</c:v>
                      </c:pt>
                      <c:pt idx="10562">
                        <c:v>12</c:v>
                      </c:pt>
                      <c:pt idx="10563">
                        <c:v>13</c:v>
                      </c:pt>
                      <c:pt idx="10564">
                        <c:v>14</c:v>
                      </c:pt>
                      <c:pt idx="10565">
                        <c:v>15</c:v>
                      </c:pt>
                      <c:pt idx="10566">
                        <c:v>16</c:v>
                      </c:pt>
                      <c:pt idx="10567">
                        <c:v>17</c:v>
                      </c:pt>
                      <c:pt idx="10568">
                        <c:v>18</c:v>
                      </c:pt>
                      <c:pt idx="10569">
                        <c:v>19</c:v>
                      </c:pt>
                      <c:pt idx="10570">
                        <c:v>20</c:v>
                      </c:pt>
                      <c:pt idx="10571">
                        <c:v>21</c:v>
                      </c:pt>
                      <c:pt idx="10572">
                        <c:v>22</c:v>
                      </c:pt>
                      <c:pt idx="10573">
                        <c:v>23</c:v>
                      </c:pt>
                      <c:pt idx="10574">
                        <c:v>24</c:v>
                      </c:pt>
                      <c:pt idx="10575">
                        <c:v>0</c:v>
                      </c:pt>
                      <c:pt idx="10576">
                        <c:v>1</c:v>
                      </c:pt>
                      <c:pt idx="10577">
                        <c:v>2</c:v>
                      </c:pt>
                      <c:pt idx="10578">
                        <c:v>3</c:v>
                      </c:pt>
                      <c:pt idx="10579">
                        <c:v>4</c:v>
                      </c:pt>
                      <c:pt idx="10580">
                        <c:v>5</c:v>
                      </c:pt>
                      <c:pt idx="10581">
                        <c:v>6</c:v>
                      </c:pt>
                      <c:pt idx="10582">
                        <c:v>7</c:v>
                      </c:pt>
                      <c:pt idx="10583">
                        <c:v>8</c:v>
                      </c:pt>
                      <c:pt idx="10584">
                        <c:v>9</c:v>
                      </c:pt>
                      <c:pt idx="10585">
                        <c:v>10</c:v>
                      </c:pt>
                      <c:pt idx="10586">
                        <c:v>11</c:v>
                      </c:pt>
                      <c:pt idx="10587">
                        <c:v>12</c:v>
                      </c:pt>
                      <c:pt idx="10588">
                        <c:v>13</c:v>
                      </c:pt>
                      <c:pt idx="10589">
                        <c:v>14</c:v>
                      </c:pt>
                      <c:pt idx="10590">
                        <c:v>15</c:v>
                      </c:pt>
                      <c:pt idx="10591">
                        <c:v>16</c:v>
                      </c:pt>
                      <c:pt idx="10592">
                        <c:v>17</c:v>
                      </c:pt>
                      <c:pt idx="10593">
                        <c:v>18</c:v>
                      </c:pt>
                      <c:pt idx="10594">
                        <c:v>19</c:v>
                      </c:pt>
                      <c:pt idx="10595">
                        <c:v>20</c:v>
                      </c:pt>
                      <c:pt idx="10596">
                        <c:v>21</c:v>
                      </c:pt>
                      <c:pt idx="10597">
                        <c:v>22</c:v>
                      </c:pt>
                      <c:pt idx="10598">
                        <c:v>23</c:v>
                      </c:pt>
                      <c:pt idx="10599">
                        <c:v>24</c:v>
                      </c:pt>
                      <c:pt idx="10600">
                        <c:v>0</c:v>
                      </c:pt>
                      <c:pt idx="10601">
                        <c:v>1</c:v>
                      </c:pt>
                      <c:pt idx="10602">
                        <c:v>2</c:v>
                      </c:pt>
                      <c:pt idx="10603">
                        <c:v>3</c:v>
                      </c:pt>
                      <c:pt idx="10604">
                        <c:v>4</c:v>
                      </c:pt>
                      <c:pt idx="10605">
                        <c:v>5</c:v>
                      </c:pt>
                      <c:pt idx="10606">
                        <c:v>6</c:v>
                      </c:pt>
                      <c:pt idx="10607">
                        <c:v>7</c:v>
                      </c:pt>
                      <c:pt idx="10608">
                        <c:v>8</c:v>
                      </c:pt>
                      <c:pt idx="10609">
                        <c:v>9</c:v>
                      </c:pt>
                      <c:pt idx="10610">
                        <c:v>10</c:v>
                      </c:pt>
                      <c:pt idx="10611">
                        <c:v>11</c:v>
                      </c:pt>
                      <c:pt idx="10612">
                        <c:v>12</c:v>
                      </c:pt>
                      <c:pt idx="10613">
                        <c:v>13</c:v>
                      </c:pt>
                      <c:pt idx="10614">
                        <c:v>14</c:v>
                      </c:pt>
                      <c:pt idx="10615">
                        <c:v>15</c:v>
                      </c:pt>
                      <c:pt idx="10616">
                        <c:v>16</c:v>
                      </c:pt>
                      <c:pt idx="10617">
                        <c:v>17</c:v>
                      </c:pt>
                      <c:pt idx="10618">
                        <c:v>18</c:v>
                      </c:pt>
                      <c:pt idx="10619">
                        <c:v>19</c:v>
                      </c:pt>
                      <c:pt idx="10620">
                        <c:v>20</c:v>
                      </c:pt>
                      <c:pt idx="10621">
                        <c:v>21</c:v>
                      </c:pt>
                      <c:pt idx="10622">
                        <c:v>22</c:v>
                      </c:pt>
                      <c:pt idx="10623">
                        <c:v>23</c:v>
                      </c:pt>
                      <c:pt idx="10624">
                        <c:v>24</c:v>
                      </c:pt>
                      <c:pt idx="10625">
                        <c:v>0</c:v>
                      </c:pt>
                      <c:pt idx="10626">
                        <c:v>1</c:v>
                      </c:pt>
                      <c:pt idx="10627">
                        <c:v>2</c:v>
                      </c:pt>
                      <c:pt idx="10628">
                        <c:v>3</c:v>
                      </c:pt>
                      <c:pt idx="10629">
                        <c:v>4</c:v>
                      </c:pt>
                      <c:pt idx="10630">
                        <c:v>5</c:v>
                      </c:pt>
                      <c:pt idx="10631">
                        <c:v>6</c:v>
                      </c:pt>
                      <c:pt idx="10632">
                        <c:v>7</c:v>
                      </c:pt>
                      <c:pt idx="10633">
                        <c:v>8</c:v>
                      </c:pt>
                      <c:pt idx="10634">
                        <c:v>9</c:v>
                      </c:pt>
                      <c:pt idx="10635">
                        <c:v>10</c:v>
                      </c:pt>
                      <c:pt idx="10636">
                        <c:v>11</c:v>
                      </c:pt>
                      <c:pt idx="10637">
                        <c:v>12</c:v>
                      </c:pt>
                      <c:pt idx="10638">
                        <c:v>13</c:v>
                      </c:pt>
                      <c:pt idx="10639">
                        <c:v>14</c:v>
                      </c:pt>
                      <c:pt idx="10640">
                        <c:v>15</c:v>
                      </c:pt>
                      <c:pt idx="10641">
                        <c:v>16</c:v>
                      </c:pt>
                      <c:pt idx="10642">
                        <c:v>17</c:v>
                      </c:pt>
                      <c:pt idx="10643">
                        <c:v>18</c:v>
                      </c:pt>
                      <c:pt idx="10644">
                        <c:v>19</c:v>
                      </c:pt>
                      <c:pt idx="10645">
                        <c:v>20</c:v>
                      </c:pt>
                      <c:pt idx="10646">
                        <c:v>21</c:v>
                      </c:pt>
                      <c:pt idx="10647">
                        <c:v>22</c:v>
                      </c:pt>
                      <c:pt idx="10648">
                        <c:v>23</c:v>
                      </c:pt>
                      <c:pt idx="10649">
                        <c:v>24</c:v>
                      </c:pt>
                      <c:pt idx="10650">
                        <c:v>0</c:v>
                      </c:pt>
                      <c:pt idx="10651">
                        <c:v>1</c:v>
                      </c:pt>
                      <c:pt idx="10652">
                        <c:v>2</c:v>
                      </c:pt>
                      <c:pt idx="10653">
                        <c:v>3</c:v>
                      </c:pt>
                      <c:pt idx="10654">
                        <c:v>4</c:v>
                      </c:pt>
                      <c:pt idx="10655">
                        <c:v>5</c:v>
                      </c:pt>
                      <c:pt idx="10656">
                        <c:v>6</c:v>
                      </c:pt>
                      <c:pt idx="10657">
                        <c:v>7</c:v>
                      </c:pt>
                      <c:pt idx="10658">
                        <c:v>8</c:v>
                      </c:pt>
                      <c:pt idx="10659">
                        <c:v>9</c:v>
                      </c:pt>
                      <c:pt idx="10660">
                        <c:v>10</c:v>
                      </c:pt>
                      <c:pt idx="10661">
                        <c:v>11</c:v>
                      </c:pt>
                      <c:pt idx="10662">
                        <c:v>12</c:v>
                      </c:pt>
                      <c:pt idx="10663">
                        <c:v>13</c:v>
                      </c:pt>
                      <c:pt idx="10664">
                        <c:v>14</c:v>
                      </c:pt>
                      <c:pt idx="10665">
                        <c:v>15</c:v>
                      </c:pt>
                      <c:pt idx="10666">
                        <c:v>16</c:v>
                      </c:pt>
                      <c:pt idx="10667">
                        <c:v>17</c:v>
                      </c:pt>
                      <c:pt idx="10668">
                        <c:v>18</c:v>
                      </c:pt>
                      <c:pt idx="10669">
                        <c:v>19</c:v>
                      </c:pt>
                      <c:pt idx="10670">
                        <c:v>20</c:v>
                      </c:pt>
                      <c:pt idx="10671">
                        <c:v>21</c:v>
                      </c:pt>
                      <c:pt idx="10672">
                        <c:v>22</c:v>
                      </c:pt>
                      <c:pt idx="10673">
                        <c:v>23</c:v>
                      </c:pt>
                      <c:pt idx="10674">
                        <c:v>24</c:v>
                      </c:pt>
                      <c:pt idx="10675">
                        <c:v>0</c:v>
                      </c:pt>
                      <c:pt idx="10676">
                        <c:v>1</c:v>
                      </c:pt>
                      <c:pt idx="10677">
                        <c:v>2</c:v>
                      </c:pt>
                      <c:pt idx="10678">
                        <c:v>3</c:v>
                      </c:pt>
                      <c:pt idx="10679">
                        <c:v>4</c:v>
                      </c:pt>
                      <c:pt idx="10680">
                        <c:v>5</c:v>
                      </c:pt>
                      <c:pt idx="10681">
                        <c:v>6</c:v>
                      </c:pt>
                      <c:pt idx="10682">
                        <c:v>7</c:v>
                      </c:pt>
                      <c:pt idx="10683">
                        <c:v>8</c:v>
                      </c:pt>
                      <c:pt idx="10684">
                        <c:v>9</c:v>
                      </c:pt>
                      <c:pt idx="10685">
                        <c:v>10</c:v>
                      </c:pt>
                      <c:pt idx="10686">
                        <c:v>11</c:v>
                      </c:pt>
                      <c:pt idx="10687">
                        <c:v>12</c:v>
                      </c:pt>
                      <c:pt idx="10688">
                        <c:v>13</c:v>
                      </c:pt>
                      <c:pt idx="10689">
                        <c:v>14</c:v>
                      </c:pt>
                      <c:pt idx="10690">
                        <c:v>15</c:v>
                      </c:pt>
                      <c:pt idx="10691">
                        <c:v>16</c:v>
                      </c:pt>
                      <c:pt idx="10692">
                        <c:v>17</c:v>
                      </c:pt>
                      <c:pt idx="10693">
                        <c:v>18</c:v>
                      </c:pt>
                      <c:pt idx="10694">
                        <c:v>19</c:v>
                      </c:pt>
                      <c:pt idx="10695">
                        <c:v>20</c:v>
                      </c:pt>
                      <c:pt idx="10696">
                        <c:v>21</c:v>
                      </c:pt>
                      <c:pt idx="10697">
                        <c:v>22</c:v>
                      </c:pt>
                      <c:pt idx="10698">
                        <c:v>23</c:v>
                      </c:pt>
                      <c:pt idx="10699">
                        <c:v>24</c:v>
                      </c:pt>
                      <c:pt idx="10700">
                        <c:v>0</c:v>
                      </c:pt>
                      <c:pt idx="10701">
                        <c:v>1</c:v>
                      </c:pt>
                      <c:pt idx="10702">
                        <c:v>2</c:v>
                      </c:pt>
                      <c:pt idx="10703">
                        <c:v>3</c:v>
                      </c:pt>
                      <c:pt idx="10704">
                        <c:v>4</c:v>
                      </c:pt>
                      <c:pt idx="10705">
                        <c:v>5</c:v>
                      </c:pt>
                      <c:pt idx="10706">
                        <c:v>6</c:v>
                      </c:pt>
                      <c:pt idx="10707">
                        <c:v>7</c:v>
                      </c:pt>
                      <c:pt idx="10708">
                        <c:v>8</c:v>
                      </c:pt>
                      <c:pt idx="10709">
                        <c:v>9</c:v>
                      </c:pt>
                      <c:pt idx="10710">
                        <c:v>10</c:v>
                      </c:pt>
                      <c:pt idx="10711">
                        <c:v>11</c:v>
                      </c:pt>
                      <c:pt idx="10712">
                        <c:v>12</c:v>
                      </c:pt>
                      <c:pt idx="10713">
                        <c:v>13</c:v>
                      </c:pt>
                      <c:pt idx="10714">
                        <c:v>14</c:v>
                      </c:pt>
                      <c:pt idx="10715">
                        <c:v>15</c:v>
                      </c:pt>
                      <c:pt idx="10716">
                        <c:v>16</c:v>
                      </c:pt>
                      <c:pt idx="10717">
                        <c:v>17</c:v>
                      </c:pt>
                      <c:pt idx="10718">
                        <c:v>18</c:v>
                      </c:pt>
                      <c:pt idx="10719">
                        <c:v>19</c:v>
                      </c:pt>
                      <c:pt idx="10720">
                        <c:v>20</c:v>
                      </c:pt>
                      <c:pt idx="10721">
                        <c:v>21</c:v>
                      </c:pt>
                      <c:pt idx="10722">
                        <c:v>22</c:v>
                      </c:pt>
                      <c:pt idx="10723">
                        <c:v>23</c:v>
                      </c:pt>
                      <c:pt idx="10724">
                        <c:v>24</c:v>
                      </c:pt>
                      <c:pt idx="10725">
                        <c:v>0</c:v>
                      </c:pt>
                      <c:pt idx="10726">
                        <c:v>1</c:v>
                      </c:pt>
                      <c:pt idx="10727">
                        <c:v>2</c:v>
                      </c:pt>
                      <c:pt idx="10728">
                        <c:v>3</c:v>
                      </c:pt>
                      <c:pt idx="10729">
                        <c:v>4</c:v>
                      </c:pt>
                      <c:pt idx="10730">
                        <c:v>5</c:v>
                      </c:pt>
                      <c:pt idx="10731">
                        <c:v>6</c:v>
                      </c:pt>
                      <c:pt idx="10732">
                        <c:v>7</c:v>
                      </c:pt>
                      <c:pt idx="10733">
                        <c:v>8</c:v>
                      </c:pt>
                      <c:pt idx="10734">
                        <c:v>9</c:v>
                      </c:pt>
                      <c:pt idx="10735">
                        <c:v>10</c:v>
                      </c:pt>
                      <c:pt idx="10736">
                        <c:v>11</c:v>
                      </c:pt>
                      <c:pt idx="10737">
                        <c:v>12</c:v>
                      </c:pt>
                      <c:pt idx="10738">
                        <c:v>13</c:v>
                      </c:pt>
                      <c:pt idx="10739">
                        <c:v>14</c:v>
                      </c:pt>
                      <c:pt idx="10740">
                        <c:v>15</c:v>
                      </c:pt>
                      <c:pt idx="10741">
                        <c:v>16</c:v>
                      </c:pt>
                      <c:pt idx="10742">
                        <c:v>17</c:v>
                      </c:pt>
                      <c:pt idx="10743">
                        <c:v>18</c:v>
                      </c:pt>
                      <c:pt idx="10744">
                        <c:v>19</c:v>
                      </c:pt>
                      <c:pt idx="10745">
                        <c:v>20</c:v>
                      </c:pt>
                      <c:pt idx="10746">
                        <c:v>21</c:v>
                      </c:pt>
                      <c:pt idx="10747">
                        <c:v>22</c:v>
                      </c:pt>
                      <c:pt idx="10748">
                        <c:v>23</c:v>
                      </c:pt>
                      <c:pt idx="10749">
                        <c:v>24</c:v>
                      </c:pt>
                      <c:pt idx="10750">
                        <c:v>0</c:v>
                      </c:pt>
                      <c:pt idx="10751">
                        <c:v>1</c:v>
                      </c:pt>
                      <c:pt idx="10752">
                        <c:v>2</c:v>
                      </c:pt>
                      <c:pt idx="10753">
                        <c:v>3</c:v>
                      </c:pt>
                      <c:pt idx="10754">
                        <c:v>4</c:v>
                      </c:pt>
                      <c:pt idx="10755">
                        <c:v>5</c:v>
                      </c:pt>
                      <c:pt idx="10756">
                        <c:v>6</c:v>
                      </c:pt>
                      <c:pt idx="10757">
                        <c:v>7</c:v>
                      </c:pt>
                      <c:pt idx="10758">
                        <c:v>8</c:v>
                      </c:pt>
                      <c:pt idx="10759">
                        <c:v>9</c:v>
                      </c:pt>
                      <c:pt idx="10760">
                        <c:v>10</c:v>
                      </c:pt>
                      <c:pt idx="10761">
                        <c:v>11</c:v>
                      </c:pt>
                      <c:pt idx="10762">
                        <c:v>12</c:v>
                      </c:pt>
                      <c:pt idx="10763">
                        <c:v>13</c:v>
                      </c:pt>
                      <c:pt idx="10764">
                        <c:v>14</c:v>
                      </c:pt>
                      <c:pt idx="10765">
                        <c:v>15</c:v>
                      </c:pt>
                      <c:pt idx="10766">
                        <c:v>16</c:v>
                      </c:pt>
                      <c:pt idx="10767">
                        <c:v>17</c:v>
                      </c:pt>
                      <c:pt idx="10768">
                        <c:v>18</c:v>
                      </c:pt>
                      <c:pt idx="10769">
                        <c:v>19</c:v>
                      </c:pt>
                      <c:pt idx="10770">
                        <c:v>20</c:v>
                      </c:pt>
                      <c:pt idx="10771">
                        <c:v>21</c:v>
                      </c:pt>
                      <c:pt idx="10772">
                        <c:v>22</c:v>
                      </c:pt>
                      <c:pt idx="10773">
                        <c:v>23</c:v>
                      </c:pt>
                      <c:pt idx="10774">
                        <c:v>24</c:v>
                      </c:pt>
                      <c:pt idx="10775">
                        <c:v>0</c:v>
                      </c:pt>
                      <c:pt idx="10776">
                        <c:v>1</c:v>
                      </c:pt>
                      <c:pt idx="10777">
                        <c:v>2</c:v>
                      </c:pt>
                      <c:pt idx="10778">
                        <c:v>3</c:v>
                      </c:pt>
                      <c:pt idx="10779">
                        <c:v>4</c:v>
                      </c:pt>
                      <c:pt idx="10780">
                        <c:v>5</c:v>
                      </c:pt>
                      <c:pt idx="10781">
                        <c:v>6</c:v>
                      </c:pt>
                      <c:pt idx="10782">
                        <c:v>7</c:v>
                      </c:pt>
                      <c:pt idx="10783">
                        <c:v>8</c:v>
                      </c:pt>
                      <c:pt idx="10784">
                        <c:v>9</c:v>
                      </c:pt>
                      <c:pt idx="10785">
                        <c:v>10</c:v>
                      </c:pt>
                      <c:pt idx="10786">
                        <c:v>11</c:v>
                      </c:pt>
                      <c:pt idx="10787">
                        <c:v>12</c:v>
                      </c:pt>
                      <c:pt idx="10788">
                        <c:v>13</c:v>
                      </c:pt>
                      <c:pt idx="10789">
                        <c:v>14</c:v>
                      </c:pt>
                      <c:pt idx="10790">
                        <c:v>15</c:v>
                      </c:pt>
                      <c:pt idx="10791">
                        <c:v>16</c:v>
                      </c:pt>
                      <c:pt idx="10792">
                        <c:v>17</c:v>
                      </c:pt>
                      <c:pt idx="10793">
                        <c:v>18</c:v>
                      </c:pt>
                      <c:pt idx="10794">
                        <c:v>19</c:v>
                      </c:pt>
                      <c:pt idx="10795">
                        <c:v>20</c:v>
                      </c:pt>
                      <c:pt idx="10796">
                        <c:v>21</c:v>
                      </c:pt>
                      <c:pt idx="10797">
                        <c:v>22</c:v>
                      </c:pt>
                      <c:pt idx="10798">
                        <c:v>23</c:v>
                      </c:pt>
                      <c:pt idx="10799">
                        <c:v>24</c:v>
                      </c:pt>
                      <c:pt idx="10800">
                        <c:v>0</c:v>
                      </c:pt>
                      <c:pt idx="10801">
                        <c:v>1</c:v>
                      </c:pt>
                      <c:pt idx="10802">
                        <c:v>2</c:v>
                      </c:pt>
                      <c:pt idx="10803">
                        <c:v>3</c:v>
                      </c:pt>
                      <c:pt idx="10804">
                        <c:v>4</c:v>
                      </c:pt>
                      <c:pt idx="10805">
                        <c:v>5</c:v>
                      </c:pt>
                      <c:pt idx="10806">
                        <c:v>6</c:v>
                      </c:pt>
                      <c:pt idx="10807">
                        <c:v>7</c:v>
                      </c:pt>
                      <c:pt idx="10808">
                        <c:v>8</c:v>
                      </c:pt>
                      <c:pt idx="10809">
                        <c:v>9</c:v>
                      </c:pt>
                      <c:pt idx="10810">
                        <c:v>10</c:v>
                      </c:pt>
                      <c:pt idx="10811">
                        <c:v>11</c:v>
                      </c:pt>
                      <c:pt idx="10812">
                        <c:v>12</c:v>
                      </c:pt>
                      <c:pt idx="10813">
                        <c:v>13</c:v>
                      </c:pt>
                      <c:pt idx="10814">
                        <c:v>14</c:v>
                      </c:pt>
                      <c:pt idx="10815">
                        <c:v>15</c:v>
                      </c:pt>
                      <c:pt idx="10816">
                        <c:v>16</c:v>
                      </c:pt>
                      <c:pt idx="10817">
                        <c:v>17</c:v>
                      </c:pt>
                      <c:pt idx="10818">
                        <c:v>18</c:v>
                      </c:pt>
                      <c:pt idx="10819">
                        <c:v>19</c:v>
                      </c:pt>
                      <c:pt idx="10820">
                        <c:v>20</c:v>
                      </c:pt>
                      <c:pt idx="10821">
                        <c:v>21</c:v>
                      </c:pt>
                      <c:pt idx="10822">
                        <c:v>22</c:v>
                      </c:pt>
                      <c:pt idx="10823">
                        <c:v>23</c:v>
                      </c:pt>
                      <c:pt idx="10824">
                        <c:v>24</c:v>
                      </c:pt>
                      <c:pt idx="10825">
                        <c:v>0</c:v>
                      </c:pt>
                      <c:pt idx="10826">
                        <c:v>1</c:v>
                      </c:pt>
                      <c:pt idx="10827">
                        <c:v>2</c:v>
                      </c:pt>
                      <c:pt idx="10828">
                        <c:v>3</c:v>
                      </c:pt>
                      <c:pt idx="10829">
                        <c:v>4</c:v>
                      </c:pt>
                      <c:pt idx="10830">
                        <c:v>5</c:v>
                      </c:pt>
                      <c:pt idx="10831">
                        <c:v>6</c:v>
                      </c:pt>
                      <c:pt idx="10832">
                        <c:v>7</c:v>
                      </c:pt>
                      <c:pt idx="10833">
                        <c:v>8</c:v>
                      </c:pt>
                      <c:pt idx="10834">
                        <c:v>9</c:v>
                      </c:pt>
                      <c:pt idx="10835">
                        <c:v>10</c:v>
                      </c:pt>
                      <c:pt idx="10836">
                        <c:v>11</c:v>
                      </c:pt>
                      <c:pt idx="10837">
                        <c:v>12</c:v>
                      </c:pt>
                      <c:pt idx="10838">
                        <c:v>13</c:v>
                      </c:pt>
                      <c:pt idx="10839">
                        <c:v>14</c:v>
                      </c:pt>
                      <c:pt idx="10840">
                        <c:v>15</c:v>
                      </c:pt>
                      <c:pt idx="10841">
                        <c:v>16</c:v>
                      </c:pt>
                      <c:pt idx="10842">
                        <c:v>17</c:v>
                      </c:pt>
                      <c:pt idx="10843">
                        <c:v>18</c:v>
                      </c:pt>
                      <c:pt idx="10844">
                        <c:v>19</c:v>
                      </c:pt>
                      <c:pt idx="10845">
                        <c:v>20</c:v>
                      </c:pt>
                      <c:pt idx="10846">
                        <c:v>21</c:v>
                      </c:pt>
                      <c:pt idx="10847">
                        <c:v>22</c:v>
                      </c:pt>
                      <c:pt idx="10848">
                        <c:v>23</c:v>
                      </c:pt>
                      <c:pt idx="10849">
                        <c:v>24</c:v>
                      </c:pt>
                      <c:pt idx="10850">
                        <c:v>0</c:v>
                      </c:pt>
                      <c:pt idx="10851">
                        <c:v>1</c:v>
                      </c:pt>
                      <c:pt idx="10852">
                        <c:v>2</c:v>
                      </c:pt>
                      <c:pt idx="10853">
                        <c:v>3</c:v>
                      </c:pt>
                      <c:pt idx="10854">
                        <c:v>4</c:v>
                      </c:pt>
                      <c:pt idx="10855">
                        <c:v>5</c:v>
                      </c:pt>
                      <c:pt idx="10856">
                        <c:v>6</c:v>
                      </c:pt>
                      <c:pt idx="10857">
                        <c:v>7</c:v>
                      </c:pt>
                      <c:pt idx="10858">
                        <c:v>8</c:v>
                      </c:pt>
                      <c:pt idx="10859">
                        <c:v>9</c:v>
                      </c:pt>
                      <c:pt idx="10860">
                        <c:v>10</c:v>
                      </c:pt>
                      <c:pt idx="10861">
                        <c:v>11</c:v>
                      </c:pt>
                      <c:pt idx="10862">
                        <c:v>12</c:v>
                      </c:pt>
                      <c:pt idx="10863">
                        <c:v>13</c:v>
                      </c:pt>
                      <c:pt idx="10864">
                        <c:v>14</c:v>
                      </c:pt>
                      <c:pt idx="10865">
                        <c:v>15</c:v>
                      </c:pt>
                      <c:pt idx="10866">
                        <c:v>16</c:v>
                      </c:pt>
                      <c:pt idx="10867">
                        <c:v>17</c:v>
                      </c:pt>
                      <c:pt idx="10868">
                        <c:v>18</c:v>
                      </c:pt>
                      <c:pt idx="10869">
                        <c:v>19</c:v>
                      </c:pt>
                      <c:pt idx="10870">
                        <c:v>20</c:v>
                      </c:pt>
                      <c:pt idx="10871">
                        <c:v>21</c:v>
                      </c:pt>
                      <c:pt idx="10872">
                        <c:v>22</c:v>
                      </c:pt>
                      <c:pt idx="10873">
                        <c:v>23</c:v>
                      </c:pt>
                      <c:pt idx="10874">
                        <c:v>24</c:v>
                      </c:pt>
                      <c:pt idx="10875">
                        <c:v>0</c:v>
                      </c:pt>
                      <c:pt idx="10876">
                        <c:v>1</c:v>
                      </c:pt>
                      <c:pt idx="10877">
                        <c:v>2</c:v>
                      </c:pt>
                      <c:pt idx="10878">
                        <c:v>3</c:v>
                      </c:pt>
                      <c:pt idx="10879">
                        <c:v>4</c:v>
                      </c:pt>
                      <c:pt idx="10880">
                        <c:v>5</c:v>
                      </c:pt>
                      <c:pt idx="10881">
                        <c:v>6</c:v>
                      </c:pt>
                      <c:pt idx="10882">
                        <c:v>7</c:v>
                      </c:pt>
                      <c:pt idx="10883">
                        <c:v>8</c:v>
                      </c:pt>
                      <c:pt idx="10884">
                        <c:v>9</c:v>
                      </c:pt>
                      <c:pt idx="10885">
                        <c:v>10</c:v>
                      </c:pt>
                      <c:pt idx="10886">
                        <c:v>11</c:v>
                      </c:pt>
                      <c:pt idx="10887">
                        <c:v>12</c:v>
                      </c:pt>
                      <c:pt idx="10888">
                        <c:v>13</c:v>
                      </c:pt>
                      <c:pt idx="10889">
                        <c:v>14</c:v>
                      </c:pt>
                      <c:pt idx="10890">
                        <c:v>15</c:v>
                      </c:pt>
                      <c:pt idx="10891">
                        <c:v>16</c:v>
                      </c:pt>
                      <c:pt idx="10892">
                        <c:v>17</c:v>
                      </c:pt>
                      <c:pt idx="10893">
                        <c:v>18</c:v>
                      </c:pt>
                      <c:pt idx="10894">
                        <c:v>19</c:v>
                      </c:pt>
                      <c:pt idx="10895">
                        <c:v>20</c:v>
                      </c:pt>
                      <c:pt idx="10896">
                        <c:v>21</c:v>
                      </c:pt>
                      <c:pt idx="10897">
                        <c:v>22</c:v>
                      </c:pt>
                      <c:pt idx="10898">
                        <c:v>23</c:v>
                      </c:pt>
                      <c:pt idx="10899">
                        <c:v>24</c:v>
                      </c:pt>
                      <c:pt idx="10900">
                        <c:v>0</c:v>
                      </c:pt>
                      <c:pt idx="10901">
                        <c:v>1</c:v>
                      </c:pt>
                      <c:pt idx="10902">
                        <c:v>2</c:v>
                      </c:pt>
                      <c:pt idx="10903">
                        <c:v>3</c:v>
                      </c:pt>
                      <c:pt idx="10904">
                        <c:v>4</c:v>
                      </c:pt>
                      <c:pt idx="10905">
                        <c:v>5</c:v>
                      </c:pt>
                      <c:pt idx="10906">
                        <c:v>6</c:v>
                      </c:pt>
                      <c:pt idx="10907">
                        <c:v>7</c:v>
                      </c:pt>
                      <c:pt idx="10908">
                        <c:v>8</c:v>
                      </c:pt>
                      <c:pt idx="10909">
                        <c:v>9</c:v>
                      </c:pt>
                      <c:pt idx="10910">
                        <c:v>10</c:v>
                      </c:pt>
                      <c:pt idx="10911">
                        <c:v>11</c:v>
                      </c:pt>
                      <c:pt idx="10912">
                        <c:v>12</c:v>
                      </c:pt>
                      <c:pt idx="10913">
                        <c:v>13</c:v>
                      </c:pt>
                      <c:pt idx="10914">
                        <c:v>14</c:v>
                      </c:pt>
                      <c:pt idx="10915">
                        <c:v>15</c:v>
                      </c:pt>
                      <c:pt idx="10916">
                        <c:v>16</c:v>
                      </c:pt>
                      <c:pt idx="10917">
                        <c:v>17</c:v>
                      </c:pt>
                      <c:pt idx="10918">
                        <c:v>18</c:v>
                      </c:pt>
                      <c:pt idx="10919">
                        <c:v>19</c:v>
                      </c:pt>
                      <c:pt idx="10920">
                        <c:v>20</c:v>
                      </c:pt>
                      <c:pt idx="10921">
                        <c:v>21</c:v>
                      </c:pt>
                      <c:pt idx="10922">
                        <c:v>22</c:v>
                      </c:pt>
                      <c:pt idx="10923">
                        <c:v>23</c:v>
                      </c:pt>
                      <c:pt idx="10924">
                        <c:v>24</c:v>
                      </c:pt>
                      <c:pt idx="10925">
                        <c:v>0</c:v>
                      </c:pt>
                      <c:pt idx="10926">
                        <c:v>1</c:v>
                      </c:pt>
                      <c:pt idx="10927">
                        <c:v>2</c:v>
                      </c:pt>
                      <c:pt idx="10928">
                        <c:v>3</c:v>
                      </c:pt>
                      <c:pt idx="10929">
                        <c:v>4</c:v>
                      </c:pt>
                      <c:pt idx="10930">
                        <c:v>5</c:v>
                      </c:pt>
                      <c:pt idx="10931">
                        <c:v>6</c:v>
                      </c:pt>
                      <c:pt idx="10932">
                        <c:v>7</c:v>
                      </c:pt>
                      <c:pt idx="10933">
                        <c:v>8</c:v>
                      </c:pt>
                      <c:pt idx="10934">
                        <c:v>9</c:v>
                      </c:pt>
                      <c:pt idx="10935">
                        <c:v>10</c:v>
                      </c:pt>
                      <c:pt idx="10936">
                        <c:v>11</c:v>
                      </c:pt>
                      <c:pt idx="10937">
                        <c:v>12</c:v>
                      </c:pt>
                      <c:pt idx="10938">
                        <c:v>13</c:v>
                      </c:pt>
                      <c:pt idx="10939">
                        <c:v>14</c:v>
                      </c:pt>
                      <c:pt idx="10940">
                        <c:v>15</c:v>
                      </c:pt>
                      <c:pt idx="10941">
                        <c:v>16</c:v>
                      </c:pt>
                      <c:pt idx="10942">
                        <c:v>17</c:v>
                      </c:pt>
                      <c:pt idx="10943">
                        <c:v>18</c:v>
                      </c:pt>
                      <c:pt idx="10944">
                        <c:v>19</c:v>
                      </c:pt>
                      <c:pt idx="10945">
                        <c:v>20</c:v>
                      </c:pt>
                      <c:pt idx="10946">
                        <c:v>21</c:v>
                      </c:pt>
                      <c:pt idx="10947">
                        <c:v>22</c:v>
                      </c:pt>
                      <c:pt idx="10948">
                        <c:v>23</c:v>
                      </c:pt>
                      <c:pt idx="10949">
                        <c:v>24</c:v>
                      </c:pt>
                      <c:pt idx="10950">
                        <c:v>0</c:v>
                      </c:pt>
                      <c:pt idx="10951">
                        <c:v>1</c:v>
                      </c:pt>
                      <c:pt idx="10952">
                        <c:v>2</c:v>
                      </c:pt>
                      <c:pt idx="10953">
                        <c:v>3</c:v>
                      </c:pt>
                      <c:pt idx="10954">
                        <c:v>4</c:v>
                      </c:pt>
                      <c:pt idx="10955">
                        <c:v>5</c:v>
                      </c:pt>
                      <c:pt idx="10956">
                        <c:v>6</c:v>
                      </c:pt>
                      <c:pt idx="10957">
                        <c:v>7</c:v>
                      </c:pt>
                      <c:pt idx="10958">
                        <c:v>8</c:v>
                      </c:pt>
                      <c:pt idx="10959">
                        <c:v>9</c:v>
                      </c:pt>
                      <c:pt idx="10960">
                        <c:v>10</c:v>
                      </c:pt>
                      <c:pt idx="10961">
                        <c:v>11</c:v>
                      </c:pt>
                      <c:pt idx="10962">
                        <c:v>12</c:v>
                      </c:pt>
                      <c:pt idx="10963">
                        <c:v>13</c:v>
                      </c:pt>
                      <c:pt idx="10964">
                        <c:v>14</c:v>
                      </c:pt>
                      <c:pt idx="10965">
                        <c:v>15</c:v>
                      </c:pt>
                      <c:pt idx="10966">
                        <c:v>16</c:v>
                      </c:pt>
                      <c:pt idx="10967">
                        <c:v>17</c:v>
                      </c:pt>
                      <c:pt idx="10968">
                        <c:v>18</c:v>
                      </c:pt>
                      <c:pt idx="10969">
                        <c:v>19</c:v>
                      </c:pt>
                      <c:pt idx="10970">
                        <c:v>20</c:v>
                      </c:pt>
                      <c:pt idx="10971">
                        <c:v>21</c:v>
                      </c:pt>
                      <c:pt idx="10972">
                        <c:v>22</c:v>
                      </c:pt>
                      <c:pt idx="10973">
                        <c:v>23</c:v>
                      </c:pt>
                      <c:pt idx="10974">
                        <c:v>24</c:v>
                      </c:pt>
                      <c:pt idx="10975">
                        <c:v>0</c:v>
                      </c:pt>
                      <c:pt idx="10976">
                        <c:v>1</c:v>
                      </c:pt>
                      <c:pt idx="10977">
                        <c:v>2</c:v>
                      </c:pt>
                      <c:pt idx="10978">
                        <c:v>3</c:v>
                      </c:pt>
                      <c:pt idx="10979">
                        <c:v>4</c:v>
                      </c:pt>
                      <c:pt idx="10980">
                        <c:v>5</c:v>
                      </c:pt>
                      <c:pt idx="10981">
                        <c:v>6</c:v>
                      </c:pt>
                      <c:pt idx="10982">
                        <c:v>7</c:v>
                      </c:pt>
                      <c:pt idx="10983">
                        <c:v>8</c:v>
                      </c:pt>
                      <c:pt idx="10984">
                        <c:v>9</c:v>
                      </c:pt>
                      <c:pt idx="10985">
                        <c:v>10</c:v>
                      </c:pt>
                      <c:pt idx="10986">
                        <c:v>11</c:v>
                      </c:pt>
                      <c:pt idx="10987">
                        <c:v>12</c:v>
                      </c:pt>
                      <c:pt idx="10988">
                        <c:v>13</c:v>
                      </c:pt>
                      <c:pt idx="10989">
                        <c:v>14</c:v>
                      </c:pt>
                      <c:pt idx="10990">
                        <c:v>15</c:v>
                      </c:pt>
                      <c:pt idx="10991">
                        <c:v>16</c:v>
                      </c:pt>
                      <c:pt idx="10992">
                        <c:v>17</c:v>
                      </c:pt>
                      <c:pt idx="10993">
                        <c:v>18</c:v>
                      </c:pt>
                      <c:pt idx="10994">
                        <c:v>19</c:v>
                      </c:pt>
                      <c:pt idx="10995">
                        <c:v>20</c:v>
                      </c:pt>
                      <c:pt idx="10996">
                        <c:v>21</c:v>
                      </c:pt>
                      <c:pt idx="10997">
                        <c:v>22</c:v>
                      </c:pt>
                      <c:pt idx="10998">
                        <c:v>23</c:v>
                      </c:pt>
                      <c:pt idx="10999">
                        <c:v>24</c:v>
                      </c:pt>
                      <c:pt idx="11000">
                        <c:v>0</c:v>
                      </c:pt>
                      <c:pt idx="11001">
                        <c:v>1</c:v>
                      </c:pt>
                      <c:pt idx="11002">
                        <c:v>2</c:v>
                      </c:pt>
                      <c:pt idx="11003">
                        <c:v>3</c:v>
                      </c:pt>
                      <c:pt idx="11004">
                        <c:v>4</c:v>
                      </c:pt>
                      <c:pt idx="11005">
                        <c:v>5</c:v>
                      </c:pt>
                      <c:pt idx="11006">
                        <c:v>6</c:v>
                      </c:pt>
                      <c:pt idx="11007">
                        <c:v>7</c:v>
                      </c:pt>
                      <c:pt idx="11008">
                        <c:v>8</c:v>
                      </c:pt>
                      <c:pt idx="11009">
                        <c:v>9</c:v>
                      </c:pt>
                      <c:pt idx="11010">
                        <c:v>10</c:v>
                      </c:pt>
                      <c:pt idx="11011">
                        <c:v>11</c:v>
                      </c:pt>
                      <c:pt idx="11012">
                        <c:v>12</c:v>
                      </c:pt>
                      <c:pt idx="11013">
                        <c:v>13</c:v>
                      </c:pt>
                      <c:pt idx="11014">
                        <c:v>14</c:v>
                      </c:pt>
                      <c:pt idx="11015">
                        <c:v>15</c:v>
                      </c:pt>
                      <c:pt idx="11016">
                        <c:v>16</c:v>
                      </c:pt>
                      <c:pt idx="11017">
                        <c:v>17</c:v>
                      </c:pt>
                      <c:pt idx="11018">
                        <c:v>18</c:v>
                      </c:pt>
                      <c:pt idx="11019">
                        <c:v>19</c:v>
                      </c:pt>
                      <c:pt idx="11020">
                        <c:v>20</c:v>
                      </c:pt>
                      <c:pt idx="11021">
                        <c:v>21</c:v>
                      </c:pt>
                      <c:pt idx="11022">
                        <c:v>22</c:v>
                      </c:pt>
                      <c:pt idx="11023">
                        <c:v>23</c:v>
                      </c:pt>
                      <c:pt idx="11024">
                        <c:v>24</c:v>
                      </c:pt>
                      <c:pt idx="11025">
                        <c:v>0</c:v>
                      </c:pt>
                      <c:pt idx="11026">
                        <c:v>1</c:v>
                      </c:pt>
                      <c:pt idx="11027">
                        <c:v>2</c:v>
                      </c:pt>
                      <c:pt idx="11028">
                        <c:v>3</c:v>
                      </c:pt>
                      <c:pt idx="11029">
                        <c:v>4</c:v>
                      </c:pt>
                      <c:pt idx="11030">
                        <c:v>5</c:v>
                      </c:pt>
                      <c:pt idx="11031">
                        <c:v>6</c:v>
                      </c:pt>
                      <c:pt idx="11032">
                        <c:v>7</c:v>
                      </c:pt>
                      <c:pt idx="11033">
                        <c:v>8</c:v>
                      </c:pt>
                      <c:pt idx="11034">
                        <c:v>9</c:v>
                      </c:pt>
                      <c:pt idx="11035">
                        <c:v>10</c:v>
                      </c:pt>
                      <c:pt idx="11036">
                        <c:v>11</c:v>
                      </c:pt>
                      <c:pt idx="11037">
                        <c:v>12</c:v>
                      </c:pt>
                      <c:pt idx="11038">
                        <c:v>13</c:v>
                      </c:pt>
                      <c:pt idx="11039">
                        <c:v>14</c:v>
                      </c:pt>
                      <c:pt idx="11040">
                        <c:v>15</c:v>
                      </c:pt>
                      <c:pt idx="11041">
                        <c:v>16</c:v>
                      </c:pt>
                      <c:pt idx="11042">
                        <c:v>17</c:v>
                      </c:pt>
                      <c:pt idx="11043">
                        <c:v>18</c:v>
                      </c:pt>
                      <c:pt idx="11044">
                        <c:v>19</c:v>
                      </c:pt>
                      <c:pt idx="11045">
                        <c:v>20</c:v>
                      </c:pt>
                      <c:pt idx="11046">
                        <c:v>21</c:v>
                      </c:pt>
                      <c:pt idx="11047">
                        <c:v>22</c:v>
                      </c:pt>
                      <c:pt idx="11048">
                        <c:v>23</c:v>
                      </c:pt>
                      <c:pt idx="11049">
                        <c:v>24</c:v>
                      </c:pt>
                      <c:pt idx="11050">
                        <c:v>0</c:v>
                      </c:pt>
                      <c:pt idx="11051">
                        <c:v>1</c:v>
                      </c:pt>
                      <c:pt idx="11052">
                        <c:v>2</c:v>
                      </c:pt>
                      <c:pt idx="11053">
                        <c:v>3</c:v>
                      </c:pt>
                      <c:pt idx="11054">
                        <c:v>4</c:v>
                      </c:pt>
                      <c:pt idx="11055">
                        <c:v>5</c:v>
                      </c:pt>
                      <c:pt idx="11056">
                        <c:v>6</c:v>
                      </c:pt>
                      <c:pt idx="11057">
                        <c:v>7</c:v>
                      </c:pt>
                      <c:pt idx="11058">
                        <c:v>8</c:v>
                      </c:pt>
                      <c:pt idx="11059">
                        <c:v>9</c:v>
                      </c:pt>
                      <c:pt idx="11060">
                        <c:v>10</c:v>
                      </c:pt>
                      <c:pt idx="11061">
                        <c:v>11</c:v>
                      </c:pt>
                      <c:pt idx="11062">
                        <c:v>12</c:v>
                      </c:pt>
                      <c:pt idx="11063">
                        <c:v>13</c:v>
                      </c:pt>
                      <c:pt idx="11064">
                        <c:v>14</c:v>
                      </c:pt>
                      <c:pt idx="11065">
                        <c:v>15</c:v>
                      </c:pt>
                      <c:pt idx="11066">
                        <c:v>16</c:v>
                      </c:pt>
                      <c:pt idx="11067">
                        <c:v>17</c:v>
                      </c:pt>
                      <c:pt idx="11068">
                        <c:v>18</c:v>
                      </c:pt>
                      <c:pt idx="11069">
                        <c:v>19</c:v>
                      </c:pt>
                      <c:pt idx="11070">
                        <c:v>20</c:v>
                      </c:pt>
                      <c:pt idx="11071">
                        <c:v>21</c:v>
                      </c:pt>
                      <c:pt idx="11072">
                        <c:v>22</c:v>
                      </c:pt>
                      <c:pt idx="11073">
                        <c:v>23</c:v>
                      </c:pt>
                      <c:pt idx="11074">
                        <c:v>24</c:v>
                      </c:pt>
                      <c:pt idx="11075">
                        <c:v>0</c:v>
                      </c:pt>
                      <c:pt idx="11076">
                        <c:v>1</c:v>
                      </c:pt>
                      <c:pt idx="11077">
                        <c:v>2</c:v>
                      </c:pt>
                      <c:pt idx="11078">
                        <c:v>3</c:v>
                      </c:pt>
                      <c:pt idx="11079">
                        <c:v>4</c:v>
                      </c:pt>
                      <c:pt idx="11080">
                        <c:v>5</c:v>
                      </c:pt>
                      <c:pt idx="11081">
                        <c:v>6</c:v>
                      </c:pt>
                      <c:pt idx="11082">
                        <c:v>7</c:v>
                      </c:pt>
                      <c:pt idx="11083">
                        <c:v>8</c:v>
                      </c:pt>
                      <c:pt idx="11084">
                        <c:v>9</c:v>
                      </c:pt>
                      <c:pt idx="11085">
                        <c:v>10</c:v>
                      </c:pt>
                      <c:pt idx="11086">
                        <c:v>11</c:v>
                      </c:pt>
                      <c:pt idx="11087">
                        <c:v>12</c:v>
                      </c:pt>
                      <c:pt idx="11088">
                        <c:v>13</c:v>
                      </c:pt>
                      <c:pt idx="11089">
                        <c:v>14</c:v>
                      </c:pt>
                      <c:pt idx="11090">
                        <c:v>15</c:v>
                      </c:pt>
                      <c:pt idx="11091">
                        <c:v>16</c:v>
                      </c:pt>
                      <c:pt idx="11092">
                        <c:v>17</c:v>
                      </c:pt>
                      <c:pt idx="11093">
                        <c:v>18</c:v>
                      </c:pt>
                      <c:pt idx="11094">
                        <c:v>19</c:v>
                      </c:pt>
                      <c:pt idx="11095">
                        <c:v>20</c:v>
                      </c:pt>
                      <c:pt idx="11096">
                        <c:v>21</c:v>
                      </c:pt>
                      <c:pt idx="11097">
                        <c:v>22</c:v>
                      </c:pt>
                      <c:pt idx="11098">
                        <c:v>23</c:v>
                      </c:pt>
                      <c:pt idx="11099">
                        <c:v>24</c:v>
                      </c:pt>
                      <c:pt idx="11100">
                        <c:v>0</c:v>
                      </c:pt>
                      <c:pt idx="11101">
                        <c:v>1</c:v>
                      </c:pt>
                      <c:pt idx="11102">
                        <c:v>2</c:v>
                      </c:pt>
                      <c:pt idx="11103">
                        <c:v>3</c:v>
                      </c:pt>
                      <c:pt idx="11104">
                        <c:v>4</c:v>
                      </c:pt>
                      <c:pt idx="11105">
                        <c:v>5</c:v>
                      </c:pt>
                      <c:pt idx="11106">
                        <c:v>6</c:v>
                      </c:pt>
                      <c:pt idx="11107">
                        <c:v>7</c:v>
                      </c:pt>
                      <c:pt idx="11108">
                        <c:v>8</c:v>
                      </c:pt>
                      <c:pt idx="11109">
                        <c:v>9</c:v>
                      </c:pt>
                      <c:pt idx="11110">
                        <c:v>10</c:v>
                      </c:pt>
                      <c:pt idx="11111">
                        <c:v>11</c:v>
                      </c:pt>
                      <c:pt idx="11112">
                        <c:v>12</c:v>
                      </c:pt>
                      <c:pt idx="11113">
                        <c:v>13</c:v>
                      </c:pt>
                      <c:pt idx="11114">
                        <c:v>14</c:v>
                      </c:pt>
                      <c:pt idx="11115">
                        <c:v>15</c:v>
                      </c:pt>
                      <c:pt idx="11116">
                        <c:v>16</c:v>
                      </c:pt>
                      <c:pt idx="11117">
                        <c:v>17</c:v>
                      </c:pt>
                      <c:pt idx="11118">
                        <c:v>18</c:v>
                      </c:pt>
                      <c:pt idx="11119">
                        <c:v>19</c:v>
                      </c:pt>
                      <c:pt idx="11120">
                        <c:v>20</c:v>
                      </c:pt>
                      <c:pt idx="11121">
                        <c:v>21</c:v>
                      </c:pt>
                      <c:pt idx="11122">
                        <c:v>22</c:v>
                      </c:pt>
                      <c:pt idx="11123">
                        <c:v>23</c:v>
                      </c:pt>
                      <c:pt idx="11124">
                        <c:v>24</c:v>
                      </c:pt>
                      <c:pt idx="11125">
                        <c:v>0</c:v>
                      </c:pt>
                      <c:pt idx="11126">
                        <c:v>1</c:v>
                      </c:pt>
                      <c:pt idx="11127">
                        <c:v>2</c:v>
                      </c:pt>
                      <c:pt idx="11128">
                        <c:v>3</c:v>
                      </c:pt>
                      <c:pt idx="11129">
                        <c:v>4</c:v>
                      </c:pt>
                      <c:pt idx="11130">
                        <c:v>5</c:v>
                      </c:pt>
                      <c:pt idx="11131">
                        <c:v>6</c:v>
                      </c:pt>
                      <c:pt idx="11132">
                        <c:v>7</c:v>
                      </c:pt>
                      <c:pt idx="11133">
                        <c:v>8</c:v>
                      </c:pt>
                      <c:pt idx="11134">
                        <c:v>9</c:v>
                      </c:pt>
                      <c:pt idx="11135">
                        <c:v>10</c:v>
                      </c:pt>
                      <c:pt idx="11136">
                        <c:v>11</c:v>
                      </c:pt>
                      <c:pt idx="11137">
                        <c:v>12</c:v>
                      </c:pt>
                      <c:pt idx="11138">
                        <c:v>13</c:v>
                      </c:pt>
                      <c:pt idx="11139">
                        <c:v>14</c:v>
                      </c:pt>
                      <c:pt idx="11140">
                        <c:v>15</c:v>
                      </c:pt>
                      <c:pt idx="11141">
                        <c:v>16</c:v>
                      </c:pt>
                      <c:pt idx="11142">
                        <c:v>17</c:v>
                      </c:pt>
                      <c:pt idx="11143">
                        <c:v>18</c:v>
                      </c:pt>
                      <c:pt idx="11144">
                        <c:v>19</c:v>
                      </c:pt>
                      <c:pt idx="11145">
                        <c:v>20</c:v>
                      </c:pt>
                      <c:pt idx="11146">
                        <c:v>21</c:v>
                      </c:pt>
                      <c:pt idx="11147">
                        <c:v>22</c:v>
                      </c:pt>
                      <c:pt idx="11148">
                        <c:v>23</c:v>
                      </c:pt>
                      <c:pt idx="11149">
                        <c:v>24</c:v>
                      </c:pt>
                      <c:pt idx="11150">
                        <c:v>0</c:v>
                      </c:pt>
                      <c:pt idx="11151">
                        <c:v>1</c:v>
                      </c:pt>
                      <c:pt idx="11152">
                        <c:v>2</c:v>
                      </c:pt>
                      <c:pt idx="11153">
                        <c:v>3</c:v>
                      </c:pt>
                      <c:pt idx="11154">
                        <c:v>4</c:v>
                      </c:pt>
                      <c:pt idx="11155">
                        <c:v>5</c:v>
                      </c:pt>
                      <c:pt idx="11156">
                        <c:v>6</c:v>
                      </c:pt>
                      <c:pt idx="11157">
                        <c:v>7</c:v>
                      </c:pt>
                      <c:pt idx="11158">
                        <c:v>8</c:v>
                      </c:pt>
                      <c:pt idx="11159">
                        <c:v>9</c:v>
                      </c:pt>
                      <c:pt idx="11160">
                        <c:v>10</c:v>
                      </c:pt>
                      <c:pt idx="11161">
                        <c:v>11</c:v>
                      </c:pt>
                      <c:pt idx="11162">
                        <c:v>12</c:v>
                      </c:pt>
                      <c:pt idx="11163">
                        <c:v>13</c:v>
                      </c:pt>
                      <c:pt idx="11164">
                        <c:v>14</c:v>
                      </c:pt>
                      <c:pt idx="11165">
                        <c:v>15</c:v>
                      </c:pt>
                      <c:pt idx="11166">
                        <c:v>16</c:v>
                      </c:pt>
                      <c:pt idx="11167">
                        <c:v>17</c:v>
                      </c:pt>
                      <c:pt idx="11168">
                        <c:v>18</c:v>
                      </c:pt>
                      <c:pt idx="11169">
                        <c:v>19</c:v>
                      </c:pt>
                      <c:pt idx="11170">
                        <c:v>20</c:v>
                      </c:pt>
                      <c:pt idx="11171">
                        <c:v>21</c:v>
                      </c:pt>
                      <c:pt idx="11172">
                        <c:v>22</c:v>
                      </c:pt>
                      <c:pt idx="11173">
                        <c:v>23</c:v>
                      </c:pt>
                      <c:pt idx="11174">
                        <c:v>24</c:v>
                      </c:pt>
                      <c:pt idx="11175">
                        <c:v>0</c:v>
                      </c:pt>
                      <c:pt idx="11176">
                        <c:v>1</c:v>
                      </c:pt>
                      <c:pt idx="11177">
                        <c:v>2</c:v>
                      </c:pt>
                      <c:pt idx="11178">
                        <c:v>3</c:v>
                      </c:pt>
                      <c:pt idx="11179">
                        <c:v>4</c:v>
                      </c:pt>
                      <c:pt idx="11180">
                        <c:v>5</c:v>
                      </c:pt>
                      <c:pt idx="11181">
                        <c:v>6</c:v>
                      </c:pt>
                      <c:pt idx="11182">
                        <c:v>7</c:v>
                      </c:pt>
                      <c:pt idx="11183">
                        <c:v>8</c:v>
                      </c:pt>
                      <c:pt idx="11184">
                        <c:v>9</c:v>
                      </c:pt>
                      <c:pt idx="11185">
                        <c:v>10</c:v>
                      </c:pt>
                      <c:pt idx="11186">
                        <c:v>11</c:v>
                      </c:pt>
                      <c:pt idx="11187">
                        <c:v>12</c:v>
                      </c:pt>
                      <c:pt idx="11188">
                        <c:v>13</c:v>
                      </c:pt>
                      <c:pt idx="11189">
                        <c:v>14</c:v>
                      </c:pt>
                      <c:pt idx="11190">
                        <c:v>15</c:v>
                      </c:pt>
                      <c:pt idx="11191">
                        <c:v>16</c:v>
                      </c:pt>
                      <c:pt idx="11192">
                        <c:v>17</c:v>
                      </c:pt>
                      <c:pt idx="11193">
                        <c:v>18</c:v>
                      </c:pt>
                      <c:pt idx="11194">
                        <c:v>19</c:v>
                      </c:pt>
                      <c:pt idx="11195">
                        <c:v>20</c:v>
                      </c:pt>
                      <c:pt idx="11196">
                        <c:v>21</c:v>
                      </c:pt>
                      <c:pt idx="11197">
                        <c:v>22</c:v>
                      </c:pt>
                      <c:pt idx="11198">
                        <c:v>23</c:v>
                      </c:pt>
                      <c:pt idx="11199">
                        <c:v>24</c:v>
                      </c:pt>
                      <c:pt idx="11200">
                        <c:v>0</c:v>
                      </c:pt>
                      <c:pt idx="11201">
                        <c:v>1</c:v>
                      </c:pt>
                      <c:pt idx="11202">
                        <c:v>2</c:v>
                      </c:pt>
                      <c:pt idx="11203">
                        <c:v>3</c:v>
                      </c:pt>
                      <c:pt idx="11204">
                        <c:v>4</c:v>
                      </c:pt>
                      <c:pt idx="11205">
                        <c:v>5</c:v>
                      </c:pt>
                      <c:pt idx="11206">
                        <c:v>6</c:v>
                      </c:pt>
                      <c:pt idx="11207">
                        <c:v>7</c:v>
                      </c:pt>
                      <c:pt idx="11208">
                        <c:v>8</c:v>
                      </c:pt>
                      <c:pt idx="11209">
                        <c:v>9</c:v>
                      </c:pt>
                      <c:pt idx="11210">
                        <c:v>10</c:v>
                      </c:pt>
                      <c:pt idx="11211">
                        <c:v>11</c:v>
                      </c:pt>
                      <c:pt idx="11212">
                        <c:v>12</c:v>
                      </c:pt>
                      <c:pt idx="11213">
                        <c:v>13</c:v>
                      </c:pt>
                      <c:pt idx="11214">
                        <c:v>14</c:v>
                      </c:pt>
                      <c:pt idx="11215">
                        <c:v>15</c:v>
                      </c:pt>
                      <c:pt idx="11216">
                        <c:v>16</c:v>
                      </c:pt>
                      <c:pt idx="11217">
                        <c:v>17</c:v>
                      </c:pt>
                      <c:pt idx="11218">
                        <c:v>18</c:v>
                      </c:pt>
                      <c:pt idx="11219">
                        <c:v>19</c:v>
                      </c:pt>
                      <c:pt idx="11220">
                        <c:v>20</c:v>
                      </c:pt>
                      <c:pt idx="11221">
                        <c:v>21</c:v>
                      </c:pt>
                      <c:pt idx="11222">
                        <c:v>22</c:v>
                      </c:pt>
                      <c:pt idx="11223">
                        <c:v>23</c:v>
                      </c:pt>
                      <c:pt idx="11224">
                        <c:v>24</c:v>
                      </c:pt>
                      <c:pt idx="11225">
                        <c:v>0</c:v>
                      </c:pt>
                      <c:pt idx="11226">
                        <c:v>1</c:v>
                      </c:pt>
                      <c:pt idx="11227">
                        <c:v>2</c:v>
                      </c:pt>
                      <c:pt idx="11228">
                        <c:v>3</c:v>
                      </c:pt>
                      <c:pt idx="11229">
                        <c:v>4</c:v>
                      </c:pt>
                      <c:pt idx="11230">
                        <c:v>5</c:v>
                      </c:pt>
                      <c:pt idx="11231">
                        <c:v>6</c:v>
                      </c:pt>
                      <c:pt idx="11232">
                        <c:v>7</c:v>
                      </c:pt>
                      <c:pt idx="11233">
                        <c:v>8</c:v>
                      </c:pt>
                      <c:pt idx="11234">
                        <c:v>9</c:v>
                      </c:pt>
                      <c:pt idx="11235">
                        <c:v>10</c:v>
                      </c:pt>
                      <c:pt idx="11236">
                        <c:v>11</c:v>
                      </c:pt>
                      <c:pt idx="11237">
                        <c:v>12</c:v>
                      </c:pt>
                      <c:pt idx="11238">
                        <c:v>13</c:v>
                      </c:pt>
                      <c:pt idx="11239">
                        <c:v>14</c:v>
                      </c:pt>
                      <c:pt idx="11240">
                        <c:v>15</c:v>
                      </c:pt>
                      <c:pt idx="11241">
                        <c:v>16</c:v>
                      </c:pt>
                      <c:pt idx="11242">
                        <c:v>17</c:v>
                      </c:pt>
                      <c:pt idx="11243">
                        <c:v>18</c:v>
                      </c:pt>
                      <c:pt idx="11244">
                        <c:v>19</c:v>
                      </c:pt>
                      <c:pt idx="11245">
                        <c:v>20</c:v>
                      </c:pt>
                      <c:pt idx="11246">
                        <c:v>21</c:v>
                      </c:pt>
                      <c:pt idx="11247">
                        <c:v>22</c:v>
                      </c:pt>
                      <c:pt idx="11248">
                        <c:v>23</c:v>
                      </c:pt>
                      <c:pt idx="11249">
                        <c:v>24</c:v>
                      </c:pt>
                      <c:pt idx="11250">
                        <c:v>0</c:v>
                      </c:pt>
                      <c:pt idx="11251">
                        <c:v>1</c:v>
                      </c:pt>
                      <c:pt idx="11252">
                        <c:v>2</c:v>
                      </c:pt>
                      <c:pt idx="11253">
                        <c:v>3</c:v>
                      </c:pt>
                      <c:pt idx="11254">
                        <c:v>4</c:v>
                      </c:pt>
                      <c:pt idx="11255">
                        <c:v>5</c:v>
                      </c:pt>
                      <c:pt idx="11256">
                        <c:v>6</c:v>
                      </c:pt>
                      <c:pt idx="11257">
                        <c:v>7</c:v>
                      </c:pt>
                      <c:pt idx="11258">
                        <c:v>8</c:v>
                      </c:pt>
                      <c:pt idx="11259">
                        <c:v>9</c:v>
                      </c:pt>
                      <c:pt idx="11260">
                        <c:v>10</c:v>
                      </c:pt>
                      <c:pt idx="11261">
                        <c:v>11</c:v>
                      </c:pt>
                      <c:pt idx="11262">
                        <c:v>12</c:v>
                      </c:pt>
                      <c:pt idx="11263">
                        <c:v>13</c:v>
                      </c:pt>
                      <c:pt idx="11264">
                        <c:v>14</c:v>
                      </c:pt>
                      <c:pt idx="11265">
                        <c:v>15</c:v>
                      </c:pt>
                      <c:pt idx="11266">
                        <c:v>16</c:v>
                      </c:pt>
                      <c:pt idx="11267">
                        <c:v>17</c:v>
                      </c:pt>
                      <c:pt idx="11268">
                        <c:v>18</c:v>
                      </c:pt>
                      <c:pt idx="11269">
                        <c:v>19</c:v>
                      </c:pt>
                      <c:pt idx="11270">
                        <c:v>20</c:v>
                      </c:pt>
                      <c:pt idx="11271">
                        <c:v>21</c:v>
                      </c:pt>
                      <c:pt idx="11272">
                        <c:v>22</c:v>
                      </c:pt>
                      <c:pt idx="11273">
                        <c:v>23</c:v>
                      </c:pt>
                      <c:pt idx="11274">
                        <c:v>24</c:v>
                      </c:pt>
                      <c:pt idx="11275">
                        <c:v>0</c:v>
                      </c:pt>
                      <c:pt idx="11276">
                        <c:v>1</c:v>
                      </c:pt>
                      <c:pt idx="11277">
                        <c:v>2</c:v>
                      </c:pt>
                      <c:pt idx="11278">
                        <c:v>3</c:v>
                      </c:pt>
                      <c:pt idx="11279">
                        <c:v>4</c:v>
                      </c:pt>
                      <c:pt idx="11280">
                        <c:v>5</c:v>
                      </c:pt>
                      <c:pt idx="11281">
                        <c:v>6</c:v>
                      </c:pt>
                      <c:pt idx="11282">
                        <c:v>7</c:v>
                      </c:pt>
                      <c:pt idx="11283">
                        <c:v>8</c:v>
                      </c:pt>
                      <c:pt idx="11284">
                        <c:v>9</c:v>
                      </c:pt>
                      <c:pt idx="11285">
                        <c:v>10</c:v>
                      </c:pt>
                      <c:pt idx="11286">
                        <c:v>11</c:v>
                      </c:pt>
                      <c:pt idx="11287">
                        <c:v>12</c:v>
                      </c:pt>
                      <c:pt idx="11288">
                        <c:v>13</c:v>
                      </c:pt>
                      <c:pt idx="11289">
                        <c:v>14</c:v>
                      </c:pt>
                      <c:pt idx="11290">
                        <c:v>15</c:v>
                      </c:pt>
                      <c:pt idx="11291">
                        <c:v>16</c:v>
                      </c:pt>
                      <c:pt idx="11292">
                        <c:v>17</c:v>
                      </c:pt>
                      <c:pt idx="11293">
                        <c:v>18</c:v>
                      </c:pt>
                      <c:pt idx="11294">
                        <c:v>19</c:v>
                      </c:pt>
                      <c:pt idx="11295">
                        <c:v>20</c:v>
                      </c:pt>
                      <c:pt idx="11296">
                        <c:v>21</c:v>
                      </c:pt>
                      <c:pt idx="11297">
                        <c:v>22</c:v>
                      </c:pt>
                      <c:pt idx="11298">
                        <c:v>23</c:v>
                      </c:pt>
                      <c:pt idx="11299">
                        <c:v>24</c:v>
                      </c:pt>
                      <c:pt idx="11300">
                        <c:v>0</c:v>
                      </c:pt>
                      <c:pt idx="11301">
                        <c:v>1</c:v>
                      </c:pt>
                      <c:pt idx="11302">
                        <c:v>2</c:v>
                      </c:pt>
                      <c:pt idx="11303">
                        <c:v>3</c:v>
                      </c:pt>
                      <c:pt idx="11304">
                        <c:v>4</c:v>
                      </c:pt>
                      <c:pt idx="11305">
                        <c:v>5</c:v>
                      </c:pt>
                      <c:pt idx="11306">
                        <c:v>6</c:v>
                      </c:pt>
                      <c:pt idx="11307">
                        <c:v>7</c:v>
                      </c:pt>
                      <c:pt idx="11308">
                        <c:v>8</c:v>
                      </c:pt>
                      <c:pt idx="11309">
                        <c:v>9</c:v>
                      </c:pt>
                      <c:pt idx="11310">
                        <c:v>10</c:v>
                      </c:pt>
                      <c:pt idx="11311">
                        <c:v>11</c:v>
                      </c:pt>
                      <c:pt idx="11312">
                        <c:v>12</c:v>
                      </c:pt>
                      <c:pt idx="11313">
                        <c:v>13</c:v>
                      </c:pt>
                      <c:pt idx="11314">
                        <c:v>14</c:v>
                      </c:pt>
                      <c:pt idx="11315">
                        <c:v>15</c:v>
                      </c:pt>
                      <c:pt idx="11316">
                        <c:v>16</c:v>
                      </c:pt>
                      <c:pt idx="11317">
                        <c:v>17</c:v>
                      </c:pt>
                      <c:pt idx="11318">
                        <c:v>18</c:v>
                      </c:pt>
                      <c:pt idx="11319">
                        <c:v>19</c:v>
                      </c:pt>
                      <c:pt idx="11320">
                        <c:v>20</c:v>
                      </c:pt>
                      <c:pt idx="11321">
                        <c:v>21</c:v>
                      </c:pt>
                      <c:pt idx="11322">
                        <c:v>22</c:v>
                      </c:pt>
                      <c:pt idx="11323">
                        <c:v>23</c:v>
                      </c:pt>
                      <c:pt idx="11324">
                        <c:v>24</c:v>
                      </c:pt>
                      <c:pt idx="11325">
                        <c:v>0</c:v>
                      </c:pt>
                      <c:pt idx="11326">
                        <c:v>1</c:v>
                      </c:pt>
                      <c:pt idx="11327">
                        <c:v>2</c:v>
                      </c:pt>
                      <c:pt idx="11328">
                        <c:v>3</c:v>
                      </c:pt>
                      <c:pt idx="11329">
                        <c:v>4</c:v>
                      </c:pt>
                      <c:pt idx="11330">
                        <c:v>5</c:v>
                      </c:pt>
                      <c:pt idx="11331">
                        <c:v>6</c:v>
                      </c:pt>
                      <c:pt idx="11332">
                        <c:v>7</c:v>
                      </c:pt>
                      <c:pt idx="11333">
                        <c:v>8</c:v>
                      </c:pt>
                      <c:pt idx="11334">
                        <c:v>9</c:v>
                      </c:pt>
                      <c:pt idx="11335">
                        <c:v>10</c:v>
                      </c:pt>
                      <c:pt idx="11336">
                        <c:v>11</c:v>
                      </c:pt>
                      <c:pt idx="11337">
                        <c:v>12</c:v>
                      </c:pt>
                      <c:pt idx="11338">
                        <c:v>13</c:v>
                      </c:pt>
                      <c:pt idx="11339">
                        <c:v>14</c:v>
                      </c:pt>
                      <c:pt idx="11340">
                        <c:v>15</c:v>
                      </c:pt>
                      <c:pt idx="11341">
                        <c:v>16</c:v>
                      </c:pt>
                      <c:pt idx="11342">
                        <c:v>17</c:v>
                      </c:pt>
                      <c:pt idx="11343">
                        <c:v>18</c:v>
                      </c:pt>
                      <c:pt idx="11344">
                        <c:v>19</c:v>
                      </c:pt>
                      <c:pt idx="11345">
                        <c:v>20</c:v>
                      </c:pt>
                      <c:pt idx="11346">
                        <c:v>21</c:v>
                      </c:pt>
                      <c:pt idx="11347">
                        <c:v>22</c:v>
                      </c:pt>
                      <c:pt idx="11348">
                        <c:v>23</c:v>
                      </c:pt>
                      <c:pt idx="11349">
                        <c:v>24</c:v>
                      </c:pt>
                      <c:pt idx="11350">
                        <c:v>0</c:v>
                      </c:pt>
                      <c:pt idx="11351">
                        <c:v>1</c:v>
                      </c:pt>
                      <c:pt idx="11352">
                        <c:v>2</c:v>
                      </c:pt>
                      <c:pt idx="11353">
                        <c:v>3</c:v>
                      </c:pt>
                      <c:pt idx="11354">
                        <c:v>4</c:v>
                      </c:pt>
                      <c:pt idx="11355">
                        <c:v>5</c:v>
                      </c:pt>
                      <c:pt idx="11356">
                        <c:v>6</c:v>
                      </c:pt>
                      <c:pt idx="11357">
                        <c:v>7</c:v>
                      </c:pt>
                      <c:pt idx="11358">
                        <c:v>8</c:v>
                      </c:pt>
                      <c:pt idx="11359">
                        <c:v>9</c:v>
                      </c:pt>
                      <c:pt idx="11360">
                        <c:v>10</c:v>
                      </c:pt>
                      <c:pt idx="11361">
                        <c:v>11</c:v>
                      </c:pt>
                      <c:pt idx="11362">
                        <c:v>12</c:v>
                      </c:pt>
                      <c:pt idx="11363">
                        <c:v>13</c:v>
                      </c:pt>
                      <c:pt idx="11364">
                        <c:v>14</c:v>
                      </c:pt>
                      <c:pt idx="11365">
                        <c:v>15</c:v>
                      </c:pt>
                      <c:pt idx="11366">
                        <c:v>16</c:v>
                      </c:pt>
                      <c:pt idx="11367">
                        <c:v>17</c:v>
                      </c:pt>
                      <c:pt idx="11368">
                        <c:v>18</c:v>
                      </c:pt>
                      <c:pt idx="11369">
                        <c:v>19</c:v>
                      </c:pt>
                      <c:pt idx="11370">
                        <c:v>20</c:v>
                      </c:pt>
                      <c:pt idx="11371">
                        <c:v>21</c:v>
                      </c:pt>
                      <c:pt idx="11372">
                        <c:v>22</c:v>
                      </c:pt>
                      <c:pt idx="11373">
                        <c:v>23</c:v>
                      </c:pt>
                      <c:pt idx="11374">
                        <c:v>24</c:v>
                      </c:pt>
                      <c:pt idx="11375">
                        <c:v>0</c:v>
                      </c:pt>
                      <c:pt idx="11376">
                        <c:v>1</c:v>
                      </c:pt>
                      <c:pt idx="11377">
                        <c:v>2</c:v>
                      </c:pt>
                      <c:pt idx="11378">
                        <c:v>3</c:v>
                      </c:pt>
                      <c:pt idx="11379">
                        <c:v>4</c:v>
                      </c:pt>
                      <c:pt idx="11380">
                        <c:v>5</c:v>
                      </c:pt>
                      <c:pt idx="11381">
                        <c:v>6</c:v>
                      </c:pt>
                      <c:pt idx="11382">
                        <c:v>7</c:v>
                      </c:pt>
                      <c:pt idx="11383">
                        <c:v>8</c:v>
                      </c:pt>
                      <c:pt idx="11384">
                        <c:v>9</c:v>
                      </c:pt>
                      <c:pt idx="11385">
                        <c:v>10</c:v>
                      </c:pt>
                      <c:pt idx="11386">
                        <c:v>11</c:v>
                      </c:pt>
                      <c:pt idx="11387">
                        <c:v>12</c:v>
                      </c:pt>
                      <c:pt idx="11388">
                        <c:v>13</c:v>
                      </c:pt>
                      <c:pt idx="11389">
                        <c:v>14</c:v>
                      </c:pt>
                      <c:pt idx="11390">
                        <c:v>15</c:v>
                      </c:pt>
                      <c:pt idx="11391">
                        <c:v>16</c:v>
                      </c:pt>
                      <c:pt idx="11392">
                        <c:v>17</c:v>
                      </c:pt>
                      <c:pt idx="11393">
                        <c:v>18</c:v>
                      </c:pt>
                      <c:pt idx="11394">
                        <c:v>19</c:v>
                      </c:pt>
                      <c:pt idx="11395">
                        <c:v>20</c:v>
                      </c:pt>
                      <c:pt idx="11396">
                        <c:v>21</c:v>
                      </c:pt>
                      <c:pt idx="11397">
                        <c:v>22</c:v>
                      </c:pt>
                      <c:pt idx="11398">
                        <c:v>23</c:v>
                      </c:pt>
                      <c:pt idx="11399">
                        <c:v>24</c:v>
                      </c:pt>
                      <c:pt idx="11400">
                        <c:v>0</c:v>
                      </c:pt>
                      <c:pt idx="11401">
                        <c:v>1</c:v>
                      </c:pt>
                      <c:pt idx="11402">
                        <c:v>2</c:v>
                      </c:pt>
                      <c:pt idx="11403">
                        <c:v>3</c:v>
                      </c:pt>
                      <c:pt idx="11404">
                        <c:v>4</c:v>
                      </c:pt>
                      <c:pt idx="11405">
                        <c:v>5</c:v>
                      </c:pt>
                      <c:pt idx="11406">
                        <c:v>6</c:v>
                      </c:pt>
                      <c:pt idx="11407">
                        <c:v>7</c:v>
                      </c:pt>
                      <c:pt idx="11408">
                        <c:v>8</c:v>
                      </c:pt>
                      <c:pt idx="11409">
                        <c:v>9</c:v>
                      </c:pt>
                      <c:pt idx="11410">
                        <c:v>10</c:v>
                      </c:pt>
                      <c:pt idx="11411">
                        <c:v>11</c:v>
                      </c:pt>
                      <c:pt idx="11412">
                        <c:v>12</c:v>
                      </c:pt>
                      <c:pt idx="11413">
                        <c:v>13</c:v>
                      </c:pt>
                      <c:pt idx="11414">
                        <c:v>14</c:v>
                      </c:pt>
                      <c:pt idx="11415">
                        <c:v>15</c:v>
                      </c:pt>
                      <c:pt idx="11416">
                        <c:v>16</c:v>
                      </c:pt>
                      <c:pt idx="11417">
                        <c:v>17</c:v>
                      </c:pt>
                      <c:pt idx="11418">
                        <c:v>18</c:v>
                      </c:pt>
                      <c:pt idx="11419">
                        <c:v>19</c:v>
                      </c:pt>
                      <c:pt idx="11420">
                        <c:v>20</c:v>
                      </c:pt>
                      <c:pt idx="11421">
                        <c:v>21</c:v>
                      </c:pt>
                      <c:pt idx="11422">
                        <c:v>22</c:v>
                      </c:pt>
                      <c:pt idx="11423">
                        <c:v>23</c:v>
                      </c:pt>
                      <c:pt idx="11424">
                        <c:v>24</c:v>
                      </c:pt>
                      <c:pt idx="11425">
                        <c:v>0</c:v>
                      </c:pt>
                      <c:pt idx="11426">
                        <c:v>1</c:v>
                      </c:pt>
                      <c:pt idx="11427">
                        <c:v>2</c:v>
                      </c:pt>
                      <c:pt idx="11428">
                        <c:v>3</c:v>
                      </c:pt>
                      <c:pt idx="11429">
                        <c:v>4</c:v>
                      </c:pt>
                      <c:pt idx="11430">
                        <c:v>5</c:v>
                      </c:pt>
                      <c:pt idx="11431">
                        <c:v>6</c:v>
                      </c:pt>
                      <c:pt idx="11432">
                        <c:v>7</c:v>
                      </c:pt>
                      <c:pt idx="11433">
                        <c:v>8</c:v>
                      </c:pt>
                      <c:pt idx="11434">
                        <c:v>9</c:v>
                      </c:pt>
                      <c:pt idx="11435">
                        <c:v>10</c:v>
                      </c:pt>
                      <c:pt idx="11436">
                        <c:v>11</c:v>
                      </c:pt>
                      <c:pt idx="11437">
                        <c:v>12</c:v>
                      </c:pt>
                      <c:pt idx="11438">
                        <c:v>13</c:v>
                      </c:pt>
                      <c:pt idx="11439">
                        <c:v>14</c:v>
                      </c:pt>
                      <c:pt idx="11440">
                        <c:v>15</c:v>
                      </c:pt>
                      <c:pt idx="11441">
                        <c:v>16</c:v>
                      </c:pt>
                      <c:pt idx="11442">
                        <c:v>17</c:v>
                      </c:pt>
                      <c:pt idx="11443">
                        <c:v>18</c:v>
                      </c:pt>
                      <c:pt idx="11444">
                        <c:v>19</c:v>
                      </c:pt>
                      <c:pt idx="11445">
                        <c:v>20</c:v>
                      </c:pt>
                      <c:pt idx="11446">
                        <c:v>21</c:v>
                      </c:pt>
                      <c:pt idx="11447">
                        <c:v>22</c:v>
                      </c:pt>
                      <c:pt idx="11448">
                        <c:v>23</c:v>
                      </c:pt>
                      <c:pt idx="11449">
                        <c:v>24</c:v>
                      </c:pt>
                      <c:pt idx="11450">
                        <c:v>0</c:v>
                      </c:pt>
                      <c:pt idx="11451">
                        <c:v>1</c:v>
                      </c:pt>
                      <c:pt idx="11452">
                        <c:v>2</c:v>
                      </c:pt>
                      <c:pt idx="11453">
                        <c:v>3</c:v>
                      </c:pt>
                      <c:pt idx="11454">
                        <c:v>4</c:v>
                      </c:pt>
                      <c:pt idx="11455">
                        <c:v>5</c:v>
                      </c:pt>
                      <c:pt idx="11456">
                        <c:v>6</c:v>
                      </c:pt>
                      <c:pt idx="11457">
                        <c:v>7</c:v>
                      </c:pt>
                      <c:pt idx="11458">
                        <c:v>8</c:v>
                      </c:pt>
                      <c:pt idx="11459">
                        <c:v>9</c:v>
                      </c:pt>
                      <c:pt idx="11460">
                        <c:v>10</c:v>
                      </c:pt>
                      <c:pt idx="11461">
                        <c:v>11</c:v>
                      </c:pt>
                      <c:pt idx="11462">
                        <c:v>12</c:v>
                      </c:pt>
                      <c:pt idx="11463">
                        <c:v>13</c:v>
                      </c:pt>
                      <c:pt idx="11464">
                        <c:v>14</c:v>
                      </c:pt>
                      <c:pt idx="11465">
                        <c:v>15</c:v>
                      </c:pt>
                      <c:pt idx="11466">
                        <c:v>16</c:v>
                      </c:pt>
                      <c:pt idx="11467">
                        <c:v>17</c:v>
                      </c:pt>
                      <c:pt idx="11468">
                        <c:v>18</c:v>
                      </c:pt>
                      <c:pt idx="11469">
                        <c:v>19</c:v>
                      </c:pt>
                      <c:pt idx="11470">
                        <c:v>20</c:v>
                      </c:pt>
                      <c:pt idx="11471">
                        <c:v>21</c:v>
                      </c:pt>
                      <c:pt idx="11472">
                        <c:v>22</c:v>
                      </c:pt>
                      <c:pt idx="11473">
                        <c:v>23</c:v>
                      </c:pt>
                      <c:pt idx="11474">
                        <c:v>24</c:v>
                      </c:pt>
                      <c:pt idx="11475">
                        <c:v>0</c:v>
                      </c:pt>
                      <c:pt idx="11476">
                        <c:v>1</c:v>
                      </c:pt>
                      <c:pt idx="11477">
                        <c:v>2</c:v>
                      </c:pt>
                      <c:pt idx="11478">
                        <c:v>3</c:v>
                      </c:pt>
                      <c:pt idx="11479">
                        <c:v>4</c:v>
                      </c:pt>
                      <c:pt idx="11480">
                        <c:v>5</c:v>
                      </c:pt>
                      <c:pt idx="11481">
                        <c:v>6</c:v>
                      </c:pt>
                      <c:pt idx="11482">
                        <c:v>7</c:v>
                      </c:pt>
                      <c:pt idx="11483">
                        <c:v>8</c:v>
                      </c:pt>
                      <c:pt idx="11484">
                        <c:v>9</c:v>
                      </c:pt>
                      <c:pt idx="11485">
                        <c:v>10</c:v>
                      </c:pt>
                      <c:pt idx="11486">
                        <c:v>11</c:v>
                      </c:pt>
                      <c:pt idx="11487">
                        <c:v>12</c:v>
                      </c:pt>
                      <c:pt idx="11488">
                        <c:v>13</c:v>
                      </c:pt>
                      <c:pt idx="11489">
                        <c:v>14</c:v>
                      </c:pt>
                      <c:pt idx="11490">
                        <c:v>15</c:v>
                      </c:pt>
                      <c:pt idx="11491">
                        <c:v>16</c:v>
                      </c:pt>
                      <c:pt idx="11492">
                        <c:v>17</c:v>
                      </c:pt>
                      <c:pt idx="11493">
                        <c:v>18</c:v>
                      </c:pt>
                      <c:pt idx="11494">
                        <c:v>19</c:v>
                      </c:pt>
                      <c:pt idx="11495">
                        <c:v>20</c:v>
                      </c:pt>
                      <c:pt idx="11496">
                        <c:v>21</c:v>
                      </c:pt>
                      <c:pt idx="11497">
                        <c:v>22</c:v>
                      </c:pt>
                      <c:pt idx="11498">
                        <c:v>23</c:v>
                      </c:pt>
                      <c:pt idx="11499">
                        <c:v>24</c:v>
                      </c:pt>
                      <c:pt idx="11500">
                        <c:v>0</c:v>
                      </c:pt>
                      <c:pt idx="11501">
                        <c:v>1</c:v>
                      </c:pt>
                      <c:pt idx="11502">
                        <c:v>2</c:v>
                      </c:pt>
                      <c:pt idx="11503">
                        <c:v>3</c:v>
                      </c:pt>
                      <c:pt idx="11504">
                        <c:v>4</c:v>
                      </c:pt>
                      <c:pt idx="11505">
                        <c:v>5</c:v>
                      </c:pt>
                      <c:pt idx="11506">
                        <c:v>6</c:v>
                      </c:pt>
                      <c:pt idx="11507">
                        <c:v>7</c:v>
                      </c:pt>
                      <c:pt idx="11508">
                        <c:v>8</c:v>
                      </c:pt>
                      <c:pt idx="11509">
                        <c:v>9</c:v>
                      </c:pt>
                      <c:pt idx="11510">
                        <c:v>10</c:v>
                      </c:pt>
                      <c:pt idx="11511">
                        <c:v>11</c:v>
                      </c:pt>
                      <c:pt idx="11512">
                        <c:v>12</c:v>
                      </c:pt>
                      <c:pt idx="11513">
                        <c:v>13</c:v>
                      </c:pt>
                      <c:pt idx="11514">
                        <c:v>14</c:v>
                      </c:pt>
                      <c:pt idx="11515">
                        <c:v>15</c:v>
                      </c:pt>
                      <c:pt idx="11516">
                        <c:v>16</c:v>
                      </c:pt>
                      <c:pt idx="11517">
                        <c:v>17</c:v>
                      </c:pt>
                      <c:pt idx="11518">
                        <c:v>18</c:v>
                      </c:pt>
                      <c:pt idx="11519">
                        <c:v>19</c:v>
                      </c:pt>
                      <c:pt idx="11520">
                        <c:v>20</c:v>
                      </c:pt>
                      <c:pt idx="11521">
                        <c:v>21</c:v>
                      </c:pt>
                      <c:pt idx="11522">
                        <c:v>22</c:v>
                      </c:pt>
                      <c:pt idx="11523">
                        <c:v>23</c:v>
                      </c:pt>
                      <c:pt idx="11524">
                        <c:v>24</c:v>
                      </c:pt>
                      <c:pt idx="11525">
                        <c:v>0</c:v>
                      </c:pt>
                      <c:pt idx="11526">
                        <c:v>1</c:v>
                      </c:pt>
                      <c:pt idx="11527">
                        <c:v>2</c:v>
                      </c:pt>
                      <c:pt idx="11528">
                        <c:v>3</c:v>
                      </c:pt>
                      <c:pt idx="11529">
                        <c:v>4</c:v>
                      </c:pt>
                      <c:pt idx="11530">
                        <c:v>5</c:v>
                      </c:pt>
                      <c:pt idx="11531">
                        <c:v>6</c:v>
                      </c:pt>
                      <c:pt idx="11532">
                        <c:v>7</c:v>
                      </c:pt>
                      <c:pt idx="11533">
                        <c:v>8</c:v>
                      </c:pt>
                      <c:pt idx="11534">
                        <c:v>9</c:v>
                      </c:pt>
                      <c:pt idx="11535">
                        <c:v>10</c:v>
                      </c:pt>
                      <c:pt idx="11536">
                        <c:v>11</c:v>
                      </c:pt>
                      <c:pt idx="11537">
                        <c:v>12</c:v>
                      </c:pt>
                      <c:pt idx="11538">
                        <c:v>13</c:v>
                      </c:pt>
                      <c:pt idx="11539">
                        <c:v>14</c:v>
                      </c:pt>
                      <c:pt idx="11540">
                        <c:v>15</c:v>
                      </c:pt>
                      <c:pt idx="11541">
                        <c:v>16</c:v>
                      </c:pt>
                      <c:pt idx="11542">
                        <c:v>17</c:v>
                      </c:pt>
                      <c:pt idx="11543">
                        <c:v>18</c:v>
                      </c:pt>
                      <c:pt idx="11544">
                        <c:v>19</c:v>
                      </c:pt>
                      <c:pt idx="11545">
                        <c:v>20</c:v>
                      </c:pt>
                      <c:pt idx="11546">
                        <c:v>21</c:v>
                      </c:pt>
                      <c:pt idx="11547">
                        <c:v>22</c:v>
                      </c:pt>
                      <c:pt idx="11548">
                        <c:v>23</c:v>
                      </c:pt>
                      <c:pt idx="11549">
                        <c:v>24</c:v>
                      </c:pt>
                      <c:pt idx="11550">
                        <c:v>0</c:v>
                      </c:pt>
                      <c:pt idx="11551">
                        <c:v>1</c:v>
                      </c:pt>
                      <c:pt idx="11552">
                        <c:v>2</c:v>
                      </c:pt>
                      <c:pt idx="11553">
                        <c:v>3</c:v>
                      </c:pt>
                      <c:pt idx="11554">
                        <c:v>4</c:v>
                      </c:pt>
                      <c:pt idx="11555">
                        <c:v>5</c:v>
                      </c:pt>
                      <c:pt idx="11556">
                        <c:v>6</c:v>
                      </c:pt>
                      <c:pt idx="11557">
                        <c:v>7</c:v>
                      </c:pt>
                      <c:pt idx="11558">
                        <c:v>8</c:v>
                      </c:pt>
                      <c:pt idx="11559">
                        <c:v>9</c:v>
                      </c:pt>
                      <c:pt idx="11560">
                        <c:v>10</c:v>
                      </c:pt>
                      <c:pt idx="11561">
                        <c:v>11</c:v>
                      </c:pt>
                      <c:pt idx="11562">
                        <c:v>12</c:v>
                      </c:pt>
                      <c:pt idx="11563">
                        <c:v>13</c:v>
                      </c:pt>
                      <c:pt idx="11564">
                        <c:v>14</c:v>
                      </c:pt>
                      <c:pt idx="11565">
                        <c:v>15</c:v>
                      </c:pt>
                      <c:pt idx="11566">
                        <c:v>16</c:v>
                      </c:pt>
                      <c:pt idx="11567">
                        <c:v>17</c:v>
                      </c:pt>
                      <c:pt idx="11568">
                        <c:v>18</c:v>
                      </c:pt>
                      <c:pt idx="11569">
                        <c:v>19</c:v>
                      </c:pt>
                      <c:pt idx="11570">
                        <c:v>20</c:v>
                      </c:pt>
                      <c:pt idx="11571">
                        <c:v>21</c:v>
                      </c:pt>
                      <c:pt idx="11572">
                        <c:v>22</c:v>
                      </c:pt>
                      <c:pt idx="11573">
                        <c:v>23</c:v>
                      </c:pt>
                      <c:pt idx="11574">
                        <c:v>24</c:v>
                      </c:pt>
                      <c:pt idx="11575">
                        <c:v>0</c:v>
                      </c:pt>
                      <c:pt idx="11576">
                        <c:v>1</c:v>
                      </c:pt>
                      <c:pt idx="11577">
                        <c:v>2</c:v>
                      </c:pt>
                      <c:pt idx="11578">
                        <c:v>3</c:v>
                      </c:pt>
                      <c:pt idx="11579">
                        <c:v>4</c:v>
                      </c:pt>
                      <c:pt idx="11580">
                        <c:v>5</c:v>
                      </c:pt>
                      <c:pt idx="11581">
                        <c:v>6</c:v>
                      </c:pt>
                      <c:pt idx="11582">
                        <c:v>7</c:v>
                      </c:pt>
                      <c:pt idx="11583">
                        <c:v>8</c:v>
                      </c:pt>
                      <c:pt idx="11584">
                        <c:v>9</c:v>
                      </c:pt>
                      <c:pt idx="11585">
                        <c:v>10</c:v>
                      </c:pt>
                      <c:pt idx="11586">
                        <c:v>11</c:v>
                      </c:pt>
                      <c:pt idx="11587">
                        <c:v>12</c:v>
                      </c:pt>
                      <c:pt idx="11588">
                        <c:v>13</c:v>
                      </c:pt>
                      <c:pt idx="11589">
                        <c:v>14</c:v>
                      </c:pt>
                      <c:pt idx="11590">
                        <c:v>15</c:v>
                      </c:pt>
                      <c:pt idx="11591">
                        <c:v>16</c:v>
                      </c:pt>
                      <c:pt idx="11592">
                        <c:v>17</c:v>
                      </c:pt>
                      <c:pt idx="11593">
                        <c:v>18</c:v>
                      </c:pt>
                      <c:pt idx="11594">
                        <c:v>19</c:v>
                      </c:pt>
                      <c:pt idx="11595">
                        <c:v>20</c:v>
                      </c:pt>
                      <c:pt idx="11596">
                        <c:v>21</c:v>
                      </c:pt>
                      <c:pt idx="11597">
                        <c:v>22</c:v>
                      </c:pt>
                      <c:pt idx="11598">
                        <c:v>23</c:v>
                      </c:pt>
                      <c:pt idx="11599">
                        <c:v>24</c:v>
                      </c:pt>
                      <c:pt idx="11600">
                        <c:v>0</c:v>
                      </c:pt>
                      <c:pt idx="11601">
                        <c:v>1</c:v>
                      </c:pt>
                      <c:pt idx="11602">
                        <c:v>2</c:v>
                      </c:pt>
                      <c:pt idx="11603">
                        <c:v>3</c:v>
                      </c:pt>
                      <c:pt idx="11604">
                        <c:v>4</c:v>
                      </c:pt>
                      <c:pt idx="11605">
                        <c:v>5</c:v>
                      </c:pt>
                      <c:pt idx="11606">
                        <c:v>6</c:v>
                      </c:pt>
                      <c:pt idx="11607">
                        <c:v>7</c:v>
                      </c:pt>
                      <c:pt idx="11608">
                        <c:v>8</c:v>
                      </c:pt>
                      <c:pt idx="11609">
                        <c:v>9</c:v>
                      </c:pt>
                      <c:pt idx="11610">
                        <c:v>10</c:v>
                      </c:pt>
                      <c:pt idx="11611">
                        <c:v>11</c:v>
                      </c:pt>
                      <c:pt idx="11612">
                        <c:v>12</c:v>
                      </c:pt>
                      <c:pt idx="11613">
                        <c:v>13</c:v>
                      </c:pt>
                      <c:pt idx="11614">
                        <c:v>14</c:v>
                      </c:pt>
                      <c:pt idx="11615">
                        <c:v>15</c:v>
                      </c:pt>
                      <c:pt idx="11616">
                        <c:v>16</c:v>
                      </c:pt>
                      <c:pt idx="11617">
                        <c:v>17</c:v>
                      </c:pt>
                      <c:pt idx="11618">
                        <c:v>18</c:v>
                      </c:pt>
                      <c:pt idx="11619">
                        <c:v>19</c:v>
                      </c:pt>
                      <c:pt idx="11620">
                        <c:v>20</c:v>
                      </c:pt>
                      <c:pt idx="11621">
                        <c:v>21</c:v>
                      </c:pt>
                      <c:pt idx="11622">
                        <c:v>22</c:v>
                      </c:pt>
                      <c:pt idx="11623">
                        <c:v>23</c:v>
                      </c:pt>
                      <c:pt idx="11624">
                        <c:v>24</c:v>
                      </c:pt>
                      <c:pt idx="11625">
                        <c:v>0</c:v>
                      </c:pt>
                      <c:pt idx="11626">
                        <c:v>1</c:v>
                      </c:pt>
                      <c:pt idx="11627">
                        <c:v>2</c:v>
                      </c:pt>
                      <c:pt idx="11628">
                        <c:v>3</c:v>
                      </c:pt>
                      <c:pt idx="11629">
                        <c:v>4</c:v>
                      </c:pt>
                      <c:pt idx="11630">
                        <c:v>5</c:v>
                      </c:pt>
                      <c:pt idx="11631">
                        <c:v>6</c:v>
                      </c:pt>
                      <c:pt idx="11632">
                        <c:v>7</c:v>
                      </c:pt>
                      <c:pt idx="11633">
                        <c:v>8</c:v>
                      </c:pt>
                      <c:pt idx="11634">
                        <c:v>9</c:v>
                      </c:pt>
                      <c:pt idx="11635">
                        <c:v>10</c:v>
                      </c:pt>
                      <c:pt idx="11636">
                        <c:v>11</c:v>
                      </c:pt>
                      <c:pt idx="11637">
                        <c:v>12</c:v>
                      </c:pt>
                      <c:pt idx="11638">
                        <c:v>13</c:v>
                      </c:pt>
                      <c:pt idx="11639">
                        <c:v>14</c:v>
                      </c:pt>
                      <c:pt idx="11640">
                        <c:v>15</c:v>
                      </c:pt>
                      <c:pt idx="11641">
                        <c:v>16</c:v>
                      </c:pt>
                      <c:pt idx="11642">
                        <c:v>17</c:v>
                      </c:pt>
                      <c:pt idx="11643">
                        <c:v>18</c:v>
                      </c:pt>
                      <c:pt idx="11644">
                        <c:v>19</c:v>
                      </c:pt>
                      <c:pt idx="11645">
                        <c:v>20</c:v>
                      </c:pt>
                      <c:pt idx="11646">
                        <c:v>21</c:v>
                      </c:pt>
                      <c:pt idx="11647">
                        <c:v>22</c:v>
                      </c:pt>
                      <c:pt idx="11648">
                        <c:v>23</c:v>
                      </c:pt>
                      <c:pt idx="11649">
                        <c:v>24</c:v>
                      </c:pt>
                      <c:pt idx="11650">
                        <c:v>0</c:v>
                      </c:pt>
                      <c:pt idx="11651">
                        <c:v>1</c:v>
                      </c:pt>
                      <c:pt idx="11652">
                        <c:v>2</c:v>
                      </c:pt>
                      <c:pt idx="11653">
                        <c:v>3</c:v>
                      </c:pt>
                      <c:pt idx="11654">
                        <c:v>4</c:v>
                      </c:pt>
                      <c:pt idx="11655">
                        <c:v>5</c:v>
                      </c:pt>
                      <c:pt idx="11656">
                        <c:v>6</c:v>
                      </c:pt>
                      <c:pt idx="11657">
                        <c:v>7</c:v>
                      </c:pt>
                      <c:pt idx="11658">
                        <c:v>8</c:v>
                      </c:pt>
                      <c:pt idx="11659">
                        <c:v>9</c:v>
                      </c:pt>
                      <c:pt idx="11660">
                        <c:v>10</c:v>
                      </c:pt>
                      <c:pt idx="11661">
                        <c:v>11</c:v>
                      </c:pt>
                      <c:pt idx="11662">
                        <c:v>12</c:v>
                      </c:pt>
                      <c:pt idx="11663">
                        <c:v>13</c:v>
                      </c:pt>
                      <c:pt idx="11664">
                        <c:v>14</c:v>
                      </c:pt>
                      <c:pt idx="11665">
                        <c:v>15</c:v>
                      </c:pt>
                      <c:pt idx="11666">
                        <c:v>16</c:v>
                      </c:pt>
                      <c:pt idx="11667">
                        <c:v>17</c:v>
                      </c:pt>
                      <c:pt idx="11668">
                        <c:v>18</c:v>
                      </c:pt>
                      <c:pt idx="11669">
                        <c:v>19</c:v>
                      </c:pt>
                      <c:pt idx="11670">
                        <c:v>20</c:v>
                      </c:pt>
                      <c:pt idx="11671">
                        <c:v>21</c:v>
                      </c:pt>
                      <c:pt idx="11672">
                        <c:v>22</c:v>
                      </c:pt>
                      <c:pt idx="11673">
                        <c:v>23</c:v>
                      </c:pt>
                      <c:pt idx="11674">
                        <c:v>24</c:v>
                      </c:pt>
                      <c:pt idx="11675">
                        <c:v>0</c:v>
                      </c:pt>
                      <c:pt idx="11676">
                        <c:v>1</c:v>
                      </c:pt>
                      <c:pt idx="11677">
                        <c:v>2</c:v>
                      </c:pt>
                      <c:pt idx="11678">
                        <c:v>3</c:v>
                      </c:pt>
                      <c:pt idx="11679">
                        <c:v>4</c:v>
                      </c:pt>
                      <c:pt idx="11680">
                        <c:v>5</c:v>
                      </c:pt>
                      <c:pt idx="11681">
                        <c:v>6</c:v>
                      </c:pt>
                      <c:pt idx="11682">
                        <c:v>7</c:v>
                      </c:pt>
                      <c:pt idx="11683">
                        <c:v>8</c:v>
                      </c:pt>
                      <c:pt idx="11684">
                        <c:v>9</c:v>
                      </c:pt>
                      <c:pt idx="11685">
                        <c:v>10</c:v>
                      </c:pt>
                      <c:pt idx="11686">
                        <c:v>11</c:v>
                      </c:pt>
                      <c:pt idx="11687">
                        <c:v>12</c:v>
                      </c:pt>
                      <c:pt idx="11688">
                        <c:v>13</c:v>
                      </c:pt>
                      <c:pt idx="11689">
                        <c:v>14</c:v>
                      </c:pt>
                      <c:pt idx="11690">
                        <c:v>15</c:v>
                      </c:pt>
                      <c:pt idx="11691">
                        <c:v>16</c:v>
                      </c:pt>
                      <c:pt idx="11692">
                        <c:v>17</c:v>
                      </c:pt>
                      <c:pt idx="11693">
                        <c:v>18</c:v>
                      </c:pt>
                      <c:pt idx="11694">
                        <c:v>19</c:v>
                      </c:pt>
                      <c:pt idx="11695">
                        <c:v>20</c:v>
                      </c:pt>
                      <c:pt idx="11696">
                        <c:v>21</c:v>
                      </c:pt>
                      <c:pt idx="11697">
                        <c:v>22</c:v>
                      </c:pt>
                      <c:pt idx="11698">
                        <c:v>23</c:v>
                      </c:pt>
                      <c:pt idx="11699">
                        <c:v>24</c:v>
                      </c:pt>
                      <c:pt idx="11700">
                        <c:v>0</c:v>
                      </c:pt>
                      <c:pt idx="11701">
                        <c:v>1</c:v>
                      </c:pt>
                      <c:pt idx="11702">
                        <c:v>2</c:v>
                      </c:pt>
                      <c:pt idx="11703">
                        <c:v>3</c:v>
                      </c:pt>
                      <c:pt idx="11704">
                        <c:v>4</c:v>
                      </c:pt>
                      <c:pt idx="11705">
                        <c:v>5</c:v>
                      </c:pt>
                      <c:pt idx="11706">
                        <c:v>6</c:v>
                      </c:pt>
                      <c:pt idx="11707">
                        <c:v>7</c:v>
                      </c:pt>
                      <c:pt idx="11708">
                        <c:v>8</c:v>
                      </c:pt>
                      <c:pt idx="11709">
                        <c:v>9</c:v>
                      </c:pt>
                      <c:pt idx="11710">
                        <c:v>10</c:v>
                      </c:pt>
                      <c:pt idx="11711">
                        <c:v>11</c:v>
                      </c:pt>
                      <c:pt idx="11712">
                        <c:v>12</c:v>
                      </c:pt>
                      <c:pt idx="11713">
                        <c:v>13</c:v>
                      </c:pt>
                      <c:pt idx="11714">
                        <c:v>14</c:v>
                      </c:pt>
                      <c:pt idx="11715">
                        <c:v>15</c:v>
                      </c:pt>
                      <c:pt idx="11716">
                        <c:v>16</c:v>
                      </c:pt>
                      <c:pt idx="11717">
                        <c:v>17</c:v>
                      </c:pt>
                      <c:pt idx="11718">
                        <c:v>18</c:v>
                      </c:pt>
                      <c:pt idx="11719">
                        <c:v>19</c:v>
                      </c:pt>
                      <c:pt idx="11720">
                        <c:v>20</c:v>
                      </c:pt>
                      <c:pt idx="11721">
                        <c:v>21</c:v>
                      </c:pt>
                      <c:pt idx="11722">
                        <c:v>22</c:v>
                      </c:pt>
                      <c:pt idx="11723">
                        <c:v>23</c:v>
                      </c:pt>
                      <c:pt idx="11724">
                        <c:v>24</c:v>
                      </c:pt>
                      <c:pt idx="11725">
                        <c:v>0</c:v>
                      </c:pt>
                      <c:pt idx="11726">
                        <c:v>1</c:v>
                      </c:pt>
                      <c:pt idx="11727">
                        <c:v>2</c:v>
                      </c:pt>
                      <c:pt idx="11728">
                        <c:v>3</c:v>
                      </c:pt>
                      <c:pt idx="11729">
                        <c:v>4</c:v>
                      </c:pt>
                      <c:pt idx="11730">
                        <c:v>5</c:v>
                      </c:pt>
                      <c:pt idx="11731">
                        <c:v>6</c:v>
                      </c:pt>
                      <c:pt idx="11732">
                        <c:v>7</c:v>
                      </c:pt>
                      <c:pt idx="11733">
                        <c:v>8</c:v>
                      </c:pt>
                      <c:pt idx="11734">
                        <c:v>9</c:v>
                      </c:pt>
                      <c:pt idx="11735">
                        <c:v>10</c:v>
                      </c:pt>
                      <c:pt idx="11736">
                        <c:v>11</c:v>
                      </c:pt>
                      <c:pt idx="11737">
                        <c:v>12</c:v>
                      </c:pt>
                      <c:pt idx="11738">
                        <c:v>13</c:v>
                      </c:pt>
                      <c:pt idx="11739">
                        <c:v>14</c:v>
                      </c:pt>
                      <c:pt idx="11740">
                        <c:v>15</c:v>
                      </c:pt>
                      <c:pt idx="11741">
                        <c:v>16</c:v>
                      </c:pt>
                      <c:pt idx="11742">
                        <c:v>17</c:v>
                      </c:pt>
                      <c:pt idx="11743">
                        <c:v>18</c:v>
                      </c:pt>
                      <c:pt idx="11744">
                        <c:v>19</c:v>
                      </c:pt>
                      <c:pt idx="11745">
                        <c:v>20</c:v>
                      </c:pt>
                      <c:pt idx="11746">
                        <c:v>21</c:v>
                      </c:pt>
                      <c:pt idx="11747">
                        <c:v>22</c:v>
                      </c:pt>
                      <c:pt idx="11748">
                        <c:v>23</c:v>
                      </c:pt>
                      <c:pt idx="11749">
                        <c:v>24</c:v>
                      </c:pt>
                      <c:pt idx="11750">
                        <c:v>0</c:v>
                      </c:pt>
                      <c:pt idx="11751">
                        <c:v>1</c:v>
                      </c:pt>
                      <c:pt idx="11752">
                        <c:v>2</c:v>
                      </c:pt>
                      <c:pt idx="11753">
                        <c:v>3</c:v>
                      </c:pt>
                      <c:pt idx="11754">
                        <c:v>4</c:v>
                      </c:pt>
                      <c:pt idx="11755">
                        <c:v>5</c:v>
                      </c:pt>
                      <c:pt idx="11756">
                        <c:v>6</c:v>
                      </c:pt>
                      <c:pt idx="11757">
                        <c:v>7</c:v>
                      </c:pt>
                      <c:pt idx="11758">
                        <c:v>8</c:v>
                      </c:pt>
                      <c:pt idx="11759">
                        <c:v>9</c:v>
                      </c:pt>
                      <c:pt idx="11760">
                        <c:v>10</c:v>
                      </c:pt>
                      <c:pt idx="11761">
                        <c:v>11</c:v>
                      </c:pt>
                      <c:pt idx="11762">
                        <c:v>12</c:v>
                      </c:pt>
                      <c:pt idx="11763">
                        <c:v>13</c:v>
                      </c:pt>
                      <c:pt idx="11764">
                        <c:v>14</c:v>
                      </c:pt>
                      <c:pt idx="11765">
                        <c:v>15</c:v>
                      </c:pt>
                      <c:pt idx="11766">
                        <c:v>16</c:v>
                      </c:pt>
                      <c:pt idx="11767">
                        <c:v>17</c:v>
                      </c:pt>
                      <c:pt idx="11768">
                        <c:v>18</c:v>
                      </c:pt>
                      <c:pt idx="11769">
                        <c:v>19</c:v>
                      </c:pt>
                      <c:pt idx="11770">
                        <c:v>20</c:v>
                      </c:pt>
                      <c:pt idx="11771">
                        <c:v>21</c:v>
                      </c:pt>
                      <c:pt idx="11772">
                        <c:v>22</c:v>
                      </c:pt>
                      <c:pt idx="11773">
                        <c:v>23</c:v>
                      </c:pt>
                      <c:pt idx="11774">
                        <c:v>24</c:v>
                      </c:pt>
                      <c:pt idx="11775">
                        <c:v>0</c:v>
                      </c:pt>
                      <c:pt idx="11776">
                        <c:v>1</c:v>
                      </c:pt>
                      <c:pt idx="11777">
                        <c:v>2</c:v>
                      </c:pt>
                      <c:pt idx="11778">
                        <c:v>3</c:v>
                      </c:pt>
                      <c:pt idx="11779">
                        <c:v>4</c:v>
                      </c:pt>
                      <c:pt idx="11780">
                        <c:v>5</c:v>
                      </c:pt>
                      <c:pt idx="11781">
                        <c:v>6</c:v>
                      </c:pt>
                      <c:pt idx="11782">
                        <c:v>7</c:v>
                      </c:pt>
                      <c:pt idx="11783">
                        <c:v>8</c:v>
                      </c:pt>
                      <c:pt idx="11784">
                        <c:v>9</c:v>
                      </c:pt>
                      <c:pt idx="11785">
                        <c:v>10</c:v>
                      </c:pt>
                      <c:pt idx="11786">
                        <c:v>11</c:v>
                      </c:pt>
                      <c:pt idx="11787">
                        <c:v>12</c:v>
                      </c:pt>
                      <c:pt idx="11788">
                        <c:v>13</c:v>
                      </c:pt>
                      <c:pt idx="11789">
                        <c:v>14</c:v>
                      </c:pt>
                      <c:pt idx="11790">
                        <c:v>15</c:v>
                      </c:pt>
                      <c:pt idx="11791">
                        <c:v>16</c:v>
                      </c:pt>
                      <c:pt idx="11792">
                        <c:v>17</c:v>
                      </c:pt>
                      <c:pt idx="11793">
                        <c:v>18</c:v>
                      </c:pt>
                      <c:pt idx="11794">
                        <c:v>19</c:v>
                      </c:pt>
                      <c:pt idx="11795">
                        <c:v>20</c:v>
                      </c:pt>
                      <c:pt idx="11796">
                        <c:v>21</c:v>
                      </c:pt>
                      <c:pt idx="11797">
                        <c:v>22</c:v>
                      </c:pt>
                      <c:pt idx="11798">
                        <c:v>23</c:v>
                      </c:pt>
                      <c:pt idx="11799">
                        <c:v>24</c:v>
                      </c:pt>
                      <c:pt idx="11800">
                        <c:v>0</c:v>
                      </c:pt>
                      <c:pt idx="11801">
                        <c:v>1</c:v>
                      </c:pt>
                      <c:pt idx="11802">
                        <c:v>2</c:v>
                      </c:pt>
                      <c:pt idx="11803">
                        <c:v>3</c:v>
                      </c:pt>
                      <c:pt idx="11804">
                        <c:v>4</c:v>
                      </c:pt>
                      <c:pt idx="11805">
                        <c:v>5</c:v>
                      </c:pt>
                      <c:pt idx="11806">
                        <c:v>6</c:v>
                      </c:pt>
                      <c:pt idx="11807">
                        <c:v>7</c:v>
                      </c:pt>
                      <c:pt idx="11808">
                        <c:v>8</c:v>
                      </c:pt>
                      <c:pt idx="11809">
                        <c:v>9</c:v>
                      </c:pt>
                      <c:pt idx="11810">
                        <c:v>10</c:v>
                      </c:pt>
                      <c:pt idx="11811">
                        <c:v>11</c:v>
                      </c:pt>
                      <c:pt idx="11812">
                        <c:v>12</c:v>
                      </c:pt>
                      <c:pt idx="11813">
                        <c:v>13</c:v>
                      </c:pt>
                      <c:pt idx="11814">
                        <c:v>14</c:v>
                      </c:pt>
                      <c:pt idx="11815">
                        <c:v>15</c:v>
                      </c:pt>
                      <c:pt idx="11816">
                        <c:v>16</c:v>
                      </c:pt>
                      <c:pt idx="11817">
                        <c:v>17</c:v>
                      </c:pt>
                      <c:pt idx="11818">
                        <c:v>18</c:v>
                      </c:pt>
                      <c:pt idx="11819">
                        <c:v>19</c:v>
                      </c:pt>
                      <c:pt idx="11820">
                        <c:v>20</c:v>
                      </c:pt>
                      <c:pt idx="11821">
                        <c:v>21</c:v>
                      </c:pt>
                      <c:pt idx="11822">
                        <c:v>22</c:v>
                      </c:pt>
                      <c:pt idx="11823">
                        <c:v>23</c:v>
                      </c:pt>
                      <c:pt idx="11824">
                        <c:v>24</c:v>
                      </c:pt>
                      <c:pt idx="11825">
                        <c:v>0</c:v>
                      </c:pt>
                      <c:pt idx="11826">
                        <c:v>1</c:v>
                      </c:pt>
                      <c:pt idx="11827">
                        <c:v>2</c:v>
                      </c:pt>
                      <c:pt idx="11828">
                        <c:v>3</c:v>
                      </c:pt>
                      <c:pt idx="11829">
                        <c:v>4</c:v>
                      </c:pt>
                      <c:pt idx="11830">
                        <c:v>5</c:v>
                      </c:pt>
                      <c:pt idx="11831">
                        <c:v>6</c:v>
                      </c:pt>
                      <c:pt idx="11832">
                        <c:v>7</c:v>
                      </c:pt>
                      <c:pt idx="11833">
                        <c:v>8</c:v>
                      </c:pt>
                      <c:pt idx="11834">
                        <c:v>9</c:v>
                      </c:pt>
                      <c:pt idx="11835">
                        <c:v>10</c:v>
                      </c:pt>
                      <c:pt idx="11836">
                        <c:v>11</c:v>
                      </c:pt>
                      <c:pt idx="11837">
                        <c:v>12</c:v>
                      </c:pt>
                      <c:pt idx="11838">
                        <c:v>13</c:v>
                      </c:pt>
                      <c:pt idx="11839">
                        <c:v>14</c:v>
                      </c:pt>
                      <c:pt idx="11840">
                        <c:v>15</c:v>
                      </c:pt>
                      <c:pt idx="11841">
                        <c:v>16</c:v>
                      </c:pt>
                      <c:pt idx="11842">
                        <c:v>17</c:v>
                      </c:pt>
                      <c:pt idx="11843">
                        <c:v>18</c:v>
                      </c:pt>
                      <c:pt idx="11844">
                        <c:v>19</c:v>
                      </c:pt>
                      <c:pt idx="11845">
                        <c:v>20</c:v>
                      </c:pt>
                      <c:pt idx="11846">
                        <c:v>21</c:v>
                      </c:pt>
                      <c:pt idx="11847">
                        <c:v>22</c:v>
                      </c:pt>
                      <c:pt idx="11848">
                        <c:v>23</c:v>
                      </c:pt>
                      <c:pt idx="11849">
                        <c:v>24</c:v>
                      </c:pt>
                      <c:pt idx="11850">
                        <c:v>0</c:v>
                      </c:pt>
                      <c:pt idx="11851">
                        <c:v>1</c:v>
                      </c:pt>
                      <c:pt idx="11852">
                        <c:v>2</c:v>
                      </c:pt>
                      <c:pt idx="11853">
                        <c:v>3</c:v>
                      </c:pt>
                      <c:pt idx="11854">
                        <c:v>4</c:v>
                      </c:pt>
                      <c:pt idx="11855">
                        <c:v>5</c:v>
                      </c:pt>
                      <c:pt idx="11856">
                        <c:v>6</c:v>
                      </c:pt>
                      <c:pt idx="11857">
                        <c:v>7</c:v>
                      </c:pt>
                      <c:pt idx="11858">
                        <c:v>8</c:v>
                      </c:pt>
                      <c:pt idx="11859">
                        <c:v>9</c:v>
                      </c:pt>
                      <c:pt idx="11860">
                        <c:v>10</c:v>
                      </c:pt>
                      <c:pt idx="11861">
                        <c:v>11</c:v>
                      </c:pt>
                      <c:pt idx="11862">
                        <c:v>12</c:v>
                      </c:pt>
                      <c:pt idx="11863">
                        <c:v>13</c:v>
                      </c:pt>
                      <c:pt idx="11864">
                        <c:v>14</c:v>
                      </c:pt>
                      <c:pt idx="11865">
                        <c:v>15</c:v>
                      </c:pt>
                      <c:pt idx="11866">
                        <c:v>16</c:v>
                      </c:pt>
                      <c:pt idx="11867">
                        <c:v>17</c:v>
                      </c:pt>
                      <c:pt idx="11868">
                        <c:v>18</c:v>
                      </c:pt>
                      <c:pt idx="11869">
                        <c:v>19</c:v>
                      </c:pt>
                      <c:pt idx="11870">
                        <c:v>20</c:v>
                      </c:pt>
                      <c:pt idx="11871">
                        <c:v>21</c:v>
                      </c:pt>
                      <c:pt idx="11872">
                        <c:v>22</c:v>
                      </c:pt>
                      <c:pt idx="11873">
                        <c:v>23</c:v>
                      </c:pt>
                      <c:pt idx="11874">
                        <c:v>24</c:v>
                      </c:pt>
                      <c:pt idx="11875">
                        <c:v>0</c:v>
                      </c:pt>
                      <c:pt idx="11876">
                        <c:v>1</c:v>
                      </c:pt>
                      <c:pt idx="11877">
                        <c:v>2</c:v>
                      </c:pt>
                      <c:pt idx="11878">
                        <c:v>3</c:v>
                      </c:pt>
                      <c:pt idx="11879">
                        <c:v>4</c:v>
                      </c:pt>
                      <c:pt idx="11880">
                        <c:v>5</c:v>
                      </c:pt>
                      <c:pt idx="11881">
                        <c:v>6</c:v>
                      </c:pt>
                      <c:pt idx="11882">
                        <c:v>7</c:v>
                      </c:pt>
                      <c:pt idx="11883">
                        <c:v>8</c:v>
                      </c:pt>
                      <c:pt idx="11884">
                        <c:v>9</c:v>
                      </c:pt>
                      <c:pt idx="11885">
                        <c:v>10</c:v>
                      </c:pt>
                      <c:pt idx="11886">
                        <c:v>11</c:v>
                      </c:pt>
                      <c:pt idx="11887">
                        <c:v>12</c:v>
                      </c:pt>
                      <c:pt idx="11888">
                        <c:v>13</c:v>
                      </c:pt>
                      <c:pt idx="11889">
                        <c:v>14</c:v>
                      </c:pt>
                      <c:pt idx="11890">
                        <c:v>15</c:v>
                      </c:pt>
                      <c:pt idx="11891">
                        <c:v>16</c:v>
                      </c:pt>
                      <c:pt idx="11892">
                        <c:v>17</c:v>
                      </c:pt>
                      <c:pt idx="11893">
                        <c:v>18</c:v>
                      </c:pt>
                      <c:pt idx="11894">
                        <c:v>19</c:v>
                      </c:pt>
                      <c:pt idx="11895">
                        <c:v>20</c:v>
                      </c:pt>
                      <c:pt idx="11896">
                        <c:v>21</c:v>
                      </c:pt>
                      <c:pt idx="11897">
                        <c:v>22</c:v>
                      </c:pt>
                      <c:pt idx="11898">
                        <c:v>23</c:v>
                      </c:pt>
                      <c:pt idx="11899">
                        <c:v>24</c:v>
                      </c:pt>
                      <c:pt idx="11900">
                        <c:v>0</c:v>
                      </c:pt>
                      <c:pt idx="11901">
                        <c:v>1</c:v>
                      </c:pt>
                      <c:pt idx="11902">
                        <c:v>2</c:v>
                      </c:pt>
                      <c:pt idx="11903">
                        <c:v>3</c:v>
                      </c:pt>
                      <c:pt idx="11904">
                        <c:v>4</c:v>
                      </c:pt>
                      <c:pt idx="11905">
                        <c:v>5</c:v>
                      </c:pt>
                      <c:pt idx="11906">
                        <c:v>6</c:v>
                      </c:pt>
                      <c:pt idx="11907">
                        <c:v>7</c:v>
                      </c:pt>
                      <c:pt idx="11908">
                        <c:v>8</c:v>
                      </c:pt>
                      <c:pt idx="11909">
                        <c:v>9</c:v>
                      </c:pt>
                      <c:pt idx="11910">
                        <c:v>10</c:v>
                      </c:pt>
                      <c:pt idx="11911">
                        <c:v>11</c:v>
                      </c:pt>
                      <c:pt idx="11912">
                        <c:v>12</c:v>
                      </c:pt>
                      <c:pt idx="11913">
                        <c:v>13</c:v>
                      </c:pt>
                      <c:pt idx="11914">
                        <c:v>14</c:v>
                      </c:pt>
                      <c:pt idx="11915">
                        <c:v>15</c:v>
                      </c:pt>
                      <c:pt idx="11916">
                        <c:v>16</c:v>
                      </c:pt>
                      <c:pt idx="11917">
                        <c:v>17</c:v>
                      </c:pt>
                      <c:pt idx="11918">
                        <c:v>18</c:v>
                      </c:pt>
                      <c:pt idx="11919">
                        <c:v>19</c:v>
                      </c:pt>
                      <c:pt idx="11920">
                        <c:v>20</c:v>
                      </c:pt>
                      <c:pt idx="11921">
                        <c:v>21</c:v>
                      </c:pt>
                      <c:pt idx="11922">
                        <c:v>22</c:v>
                      </c:pt>
                      <c:pt idx="11923">
                        <c:v>23</c:v>
                      </c:pt>
                      <c:pt idx="11924">
                        <c:v>24</c:v>
                      </c:pt>
                      <c:pt idx="11925">
                        <c:v>0</c:v>
                      </c:pt>
                      <c:pt idx="11926">
                        <c:v>1</c:v>
                      </c:pt>
                      <c:pt idx="11927">
                        <c:v>2</c:v>
                      </c:pt>
                      <c:pt idx="11928">
                        <c:v>3</c:v>
                      </c:pt>
                      <c:pt idx="11929">
                        <c:v>4</c:v>
                      </c:pt>
                      <c:pt idx="11930">
                        <c:v>5</c:v>
                      </c:pt>
                      <c:pt idx="11931">
                        <c:v>6</c:v>
                      </c:pt>
                      <c:pt idx="11932">
                        <c:v>7</c:v>
                      </c:pt>
                      <c:pt idx="11933">
                        <c:v>8</c:v>
                      </c:pt>
                      <c:pt idx="11934">
                        <c:v>9</c:v>
                      </c:pt>
                      <c:pt idx="11935">
                        <c:v>10</c:v>
                      </c:pt>
                      <c:pt idx="11936">
                        <c:v>11</c:v>
                      </c:pt>
                      <c:pt idx="11937">
                        <c:v>12</c:v>
                      </c:pt>
                      <c:pt idx="11938">
                        <c:v>13</c:v>
                      </c:pt>
                      <c:pt idx="11939">
                        <c:v>14</c:v>
                      </c:pt>
                      <c:pt idx="11940">
                        <c:v>15</c:v>
                      </c:pt>
                      <c:pt idx="11941">
                        <c:v>16</c:v>
                      </c:pt>
                      <c:pt idx="11942">
                        <c:v>17</c:v>
                      </c:pt>
                      <c:pt idx="11943">
                        <c:v>18</c:v>
                      </c:pt>
                      <c:pt idx="11944">
                        <c:v>19</c:v>
                      </c:pt>
                      <c:pt idx="11945">
                        <c:v>20</c:v>
                      </c:pt>
                      <c:pt idx="11946">
                        <c:v>21</c:v>
                      </c:pt>
                      <c:pt idx="11947">
                        <c:v>22</c:v>
                      </c:pt>
                      <c:pt idx="11948">
                        <c:v>23</c:v>
                      </c:pt>
                      <c:pt idx="11949">
                        <c:v>24</c:v>
                      </c:pt>
                      <c:pt idx="11950">
                        <c:v>0</c:v>
                      </c:pt>
                      <c:pt idx="11951">
                        <c:v>1</c:v>
                      </c:pt>
                      <c:pt idx="11952">
                        <c:v>2</c:v>
                      </c:pt>
                      <c:pt idx="11953">
                        <c:v>3</c:v>
                      </c:pt>
                      <c:pt idx="11954">
                        <c:v>4</c:v>
                      </c:pt>
                      <c:pt idx="11955">
                        <c:v>5</c:v>
                      </c:pt>
                      <c:pt idx="11956">
                        <c:v>6</c:v>
                      </c:pt>
                      <c:pt idx="11957">
                        <c:v>7</c:v>
                      </c:pt>
                      <c:pt idx="11958">
                        <c:v>8</c:v>
                      </c:pt>
                      <c:pt idx="11959">
                        <c:v>9</c:v>
                      </c:pt>
                      <c:pt idx="11960">
                        <c:v>10</c:v>
                      </c:pt>
                      <c:pt idx="11961">
                        <c:v>11</c:v>
                      </c:pt>
                      <c:pt idx="11962">
                        <c:v>12</c:v>
                      </c:pt>
                      <c:pt idx="11963">
                        <c:v>13</c:v>
                      </c:pt>
                      <c:pt idx="11964">
                        <c:v>14</c:v>
                      </c:pt>
                      <c:pt idx="11965">
                        <c:v>15</c:v>
                      </c:pt>
                      <c:pt idx="11966">
                        <c:v>16</c:v>
                      </c:pt>
                      <c:pt idx="11967">
                        <c:v>17</c:v>
                      </c:pt>
                      <c:pt idx="11968">
                        <c:v>18</c:v>
                      </c:pt>
                      <c:pt idx="11969">
                        <c:v>19</c:v>
                      </c:pt>
                      <c:pt idx="11970">
                        <c:v>20</c:v>
                      </c:pt>
                      <c:pt idx="11971">
                        <c:v>21</c:v>
                      </c:pt>
                      <c:pt idx="11972">
                        <c:v>22</c:v>
                      </c:pt>
                      <c:pt idx="11973">
                        <c:v>23</c:v>
                      </c:pt>
                      <c:pt idx="11974">
                        <c:v>24</c:v>
                      </c:pt>
                      <c:pt idx="11975">
                        <c:v>0</c:v>
                      </c:pt>
                      <c:pt idx="11976">
                        <c:v>1</c:v>
                      </c:pt>
                      <c:pt idx="11977">
                        <c:v>2</c:v>
                      </c:pt>
                      <c:pt idx="11978">
                        <c:v>3</c:v>
                      </c:pt>
                      <c:pt idx="11979">
                        <c:v>4</c:v>
                      </c:pt>
                      <c:pt idx="11980">
                        <c:v>5</c:v>
                      </c:pt>
                      <c:pt idx="11981">
                        <c:v>6</c:v>
                      </c:pt>
                      <c:pt idx="11982">
                        <c:v>7</c:v>
                      </c:pt>
                      <c:pt idx="11983">
                        <c:v>8</c:v>
                      </c:pt>
                      <c:pt idx="11984">
                        <c:v>9</c:v>
                      </c:pt>
                      <c:pt idx="11985">
                        <c:v>10</c:v>
                      </c:pt>
                      <c:pt idx="11986">
                        <c:v>11</c:v>
                      </c:pt>
                      <c:pt idx="11987">
                        <c:v>12</c:v>
                      </c:pt>
                      <c:pt idx="11988">
                        <c:v>13</c:v>
                      </c:pt>
                      <c:pt idx="11989">
                        <c:v>14</c:v>
                      </c:pt>
                      <c:pt idx="11990">
                        <c:v>15</c:v>
                      </c:pt>
                      <c:pt idx="11991">
                        <c:v>16</c:v>
                      </c:pt>
                      <c:pt idx="11992">
                        <c:v>17</c:v>
                      </c:pt>
                      <c:pt idx="11993">
                        <c:v>18</c:v>
                      </c:pt>
                      <c:pt idx="11994">
                        <c:v>19</c:v>
                      </c:pt>
                      <c:pt idx="11995">
                        <c:v>20</c:v>
                      </c:pt>
                      <c:pt idx="11996">
                        <c:v>21</c:v>
                      </c:pt>
                      <c:pt idx="11997">
                        <c:v>22</c:v>
                      </c:pt>
                      <c:pt idx="11998">
                        <c:v>23</c:v>
                      </c:pt>
                      <c:pt idx="11999">
                        <c:v>24</c:v>
                      </c:pt>
                      <c:pt idx="12000">
                        <c:v>0</c:v>
                      </c:pt>
                      <c:pt idx="12001">
                        <c:v>1</c:v>
                      </c:pt>
                      <c:pt idx="12002">
                        <c:v>2</c:v>
                      </c:pt>
                      <c:pt idx="12003">
                        <c:v>3</c:v>
                      </c:pt>
                      <c:pt idx="12004">
                        <c:v>4</c:v>
                      </c:pt>
                      <c:pt idx="12005">
                        <c:v>5</c:v>
                      </c:pt>
                      <c:pt idx="12006">
                        <c:v>6</c:v>
                      </c:pt>
                      <c:pt idx="12007">
                        <c:v>7</c:v>
                      </c:pt>
                      <c:pt idx="12008">
                        <c:v>8</c:v>
                      </c:pt>
                      <c:pt idx="12009">
                        <c:v>9</c:v>
                      </c:pt>
                      <c:pt idx="12010">
                        <c:v>10</c:v>
                      </c:pt>
                      <c:pt idx="12011">
                        <c:v>11</c:v>
                      </c:pt>
                      <c:pt idx="12012">
                        <c:v>12</c:v>
                      </c:pt>
                      <c:pt idx="12013">
                        <c:v>13</c:v>
                      </c:pt>
                      <c:pt idx="12014">
                        <c:v>14</c:v>
                      </c:pt>
                      <c:pt idx="12015">
                        <c:v>15</c:v>
                      </c:pt>
                      <c:pt idx="12016">
                        <c:v>16</c:v>
                      </c:pt>
                      <c:pt idx="12017">
                        <c:v>17</c:v>
                      </c:pt>
                      <c:pt idx="12018">
                        <c:v>18</c:v>
                      </c:pt>
                      <c:pt idx="12019">
                        <c:v>19</c:v>
                      </c:pt>
                      <c:pt idx="12020">
                        <c:v>20</c:v>
                      </c:pt>
                      <c:pt idx="12021">
                        <c:v>21</c:v>
                      </c:pt>
                      <c:pt idx="12022">
                        <c:v>22</c:v>
                      </c:pt>
                      <c:pt idx="12023">
                        <c:v>23</c:v>
                      </c:pt>
                      <c:pt idx="12024">
                        <c:v>24</c:v>
                      </c:pt>
                      <c:pt idx="12025">
                        <c:v>0</c:v>
                      </c:pt>
                      <c:pt idx="12026">
                        <c:v>1</c:v>
                      </c:pt>
                      <c:pt idx="12027">
                        <c:v>2</c:v>
                      </c:pt>
                      <c:pt idx="12028">
                        <c:v>3</c:v>
                      </c:pt>
                      <c:pt idx="12029">
                        <c:v>4</c:v>
                      </c:pt>
                      <c:pt idx="12030">
                        <c:v>5</c:v>
                      </c:pt>
                      <c:pt idx="12031">
                        <c:v>6</c:v>
                      </c:pt>
                      <c:pt idx="12032">
                        <c:v>7</c:v>
                      </c:pt>
                      <c:pt idx="12033">
                        <c:v>8</c:v>
                      </c:pt>
                      <c:pt idx="12034">
                        <c:v>9</c:v>
                      </c:pt>
                      <c:pt idx="12035">
                        <c:v>10</c:v>
                      </c:pt>
                      <c:pt idx="12036">
                        <c:v>11</c:v>
                      </c:pt>
                      <c:pt idx="12037">
                        <c:v>12</c:v>
                      </c:pt>
                      <c:pt idx="12038">
                        <c:v>13</c:v>
                      </c:pt>
                      <c:pt idx="12039">
                        <c:v>14</c:v>
                      </c:pt>
                      <c:pt idx="12040">
                        <c:v>15</c:v>
                      </c:pt>
                      <c:pt idx="12041">
                        <c:v>16</c:v>
                      </c:pt>
                      <c:pt idx="12042">
                        <c:v>17</c:v>
                      </c:pt>
                      <c:pt idx="12043">
                        <c:v>18</c:v>
                      </c:pt>
                      <c:pt idx="12044">
                        <c:v>19</c:v>
                      </c:pt>
                      <c:pt idx="12045">
                        <c:v>20</c:v>
                      </c:pt>
                      <c:pt idx="12046">
                        <c:v>21</c:v>
                      </c:pt>
                      <c:pt idx="12047">
                        <c:v>22</c:v>
                      </c:pt>
                      <c:pt idx="12048">
                        <c:v>23</c:v>
                      </c:pt>
                      <c:pt idx="12049">
                        <c:v>24</c:v>
                      </c:pt>
                      <c:pt idx="12050">
                        <c:v>0</c:v>
                      </c:pt>
                      <c:pt idx="12051">
                        <c:v>1</c:v>
                      </c:pt>
                      <c:pt idx="12052">
                        <c:v>2</c:v>
                      </c:pt>
                      <c:pt idx="12053">
                        <c:v>3</c:v>
                      </c:pt>
                      <c:pt idx="12054">
                        <c:v>4</c:v>
                      </c:pt>
                      <c:pt idx="12055">
                        <c:v>5</c:v>
                      </c:pt>
                      <c:pt idx="12056">
                        <c:v>6</c:v>
                      </c:pt>
                      <c:pt idx="12057">
                        <c:v>7</c:v>
                      </c:pt>
                      <c:pt idx="12058">
                        <c:v>8</c:v>
                      </c:pt>
                      <c:pt idx="12059">
                        <c:v>9</c:v>
                      </c:pt>
                      <c:pt idx="12060">
                        <c:v>10</c:v>
                      </c:pt>
                      <c:pt idx="12061">
                        <c:v>11</c:v>
                      </c:pt>
                      <c:pt idx="12062">
                        <c:v>12</c:v>
                      </c:pt>
                      <c:pt idx="12063">
                        <c:v>13</c:v>
                      </c:pt>
                      <c:pt idx="12064">
                        <c:v>14</c:v>
                      </c:pt>
                      <c:pt idx="12065">
                        <c:v>15</c:v>
                      </c:pt>
                      <c:pt idx="12066">
                        <c:v>16</c:v>
                      </c:pt>
                      <c:pt idx="12067">
                        <c:v>17</c:v>
                      </c:pt>
                      <c:pt idx="12068">
                        <c:v>18</c:v>
                      </c:pt>
                      <c:pt idx="12069">
                        <c:v>19</c:v>
                      </c:pt>
                      <c:pt idx="12070">
                        <c:v>20</c:v>
                      </c:pt>
                      <c:pt idx="12071">
                        <c:v>21</c:v>
                      </c:pt>
                      <c:pt idx="12072">
                        <c:v>22</c:v>
                      </c:pt>
                      <c:pt idx="12073">
                        <c:v>23</c:v>
                      </c:pt>
                      <c:pt idx="12074">
                        <c:v>24</c:v>
                      </c:pt>
                      <c:pt idx="12075">
                        <c:v>0</c:v>
                      </c:pt>
                      <c:pt idx="12076">
                        <c:v>1</c:v>
                      </c:pt>
                      <c:pt idx="12077">
                        <c:v>2</c:v>
                      </c:pt>
                      <c:pt idx="12078">
                        <c:v>3</c:v>
                      </c:pt>
                      <c:pt idx="12079">
                        <c:v>4</c:v>
                      </c:pt>
                      <c:pt idx="12080">
                        <c:v>5</c:v>
                      </c:pt>
                      <c:pt idx="12081">
                        <c:v>6</c:v>
                      </c:pt>
                      <c:pt idx="12082">
                        <c:v>7</c:v>
                      </c:pt>
                      <c:pt idx="12083">
                        <c:v>8</c:v>
                      </c:pt>
                      <c:pt idx="12084">
                        <c:v>9</c:v>
                      </c:pt>
                      <c:pt idx="12085">
                        <c:v>10</c:v>
                      </c:pt>
                      <c:pt idx="12086">
                        <c:v>11</c:v>
                      </c:pt>
                      <c:pt idx="12087">
                        <c:v>12</c:v>
                      </c:pt>
                      <c:pt idx="12088">
                        <c:v>13</c:v>
                      </c:pt>
                      <c:pt idx="12089">
                        <c:v>14</c:v>
                      </c:pt>
                      <c:pt idx="12090">
                        <c:v>15</c:v>
                      </c:pt>
                      <c:pt idx="12091">
                        <c:v>16</c:v>
                      </c:pt>
                      <c:pt idx="12092">
                        <c:v>17</c:v>
                      </c:pt>
                      <c:pt idx="12093">
                        <c:v>18</c:v>
                      </c:pt>
                      <c:pt idx="12094">
                        <c:v>19</c:v>
                      </c:pt>
                      <c:pt idx="12095">
                        <c:v>20</c:v>
                      </c:pt>
                      <c:pt idx="12096">
                        <c:v>21</c:v>
                      </c:pt>
                      <c:pt idx="12097">
                        <c:v>22</c:v>
                      </c:pt>
                      <c:pt idx="12098">
                        <c:v>23</c:v>
                      </c:pt>
                      <c:pt idx="12099">
                        <c:v>24</c:v>
                      </c:pt>
                      <c:pt idx="12100">
                        <c:v>0</c:v>
                      </c:pt>
                      <c:pt idx="12101">
                        <c:v>1</c:v>
                      </c:pt>
                      <c:pt idx="12102">
                        <c:v>2</c:v>
                      </c:pt>
                      <c:pt idx="12103">
                        <c:v>3</c:v>
                      </c:pt>
                      <c:pt idx="12104">
                        <c:v>4</c:v>
                      </c:pt>
                      <c:pt idx="12105">
                        <c:v>5</c:v>
                      </c:pt>
                      <c:pt idx="12106">
                        <c:v>6</c:v>
                      </c:pt>
                      <c:pt idx="12107">
                        <c:v>7</c:v>
                      </c:pt>
                      <c:pt idx="12108">
                        <c:v>8</c:v>
                      </c:pt>
                      <c:pt idx="12109">
                        <c:v>9</c:v>
                      </c:pt>
                      <c:pt idx="12110">
                        <c:v>10</c:v>
                      </c:pt>
                      <c:pt idx="12111">
                        <c:v>11</c:v>
                      </c:pt>
                      <c:pt idx="12112">
                        <c:v>12</c:v>
                      </c:pt>
                      <c:pt idx="12113">
                        <c:v>13</c:v>
                      </c:pt>
                      <c:pt idx="12114">
                        <c:v>14</c:v>
                      </c:pt>
                      <c:pt idx="12115">
                        <c:v>15</c:v>
                      </c:pt>
                      <c:pt idx="12116">
                        <c:v>16</c:v>
                      </c:pt>
                      <c:pt idx="12117">
                        <c:v>17</c:v>
                      </c:pt>
                      <c:pt idx="12118">
                        <c:v>18</c:v>
                      </c:pt>
                      <c:pt idx="12119">
                        <c:v>19</c:v>
                      </c:pt>
                      <c:pt idx="12120">
                        <c:v>20</c:v>
                      </c:pt>
                      <c:pt idx="12121">
                        <c:v>21</c:v>
                      </c:pt>
                      <c:pt idx="12122">
                        <c:v>22</c:v>
                      </c:pt>
                      <c:pt idx="12123">
                        <c:v>23</c:v>
                      </c:pt>
                      <c:pt idx="12124">
                        <c:v>24</c:v>
                      </c:pt>
                      <c:pt idx="12125">
                        <c:v>0</c:v>
                      </c:pt>
                      <c:pt idx="12126">
                        <c:v>1</c:v>
                      </c:pt>
                      <c:pt idx="12127">
                        <c:v>2</c:v>
                      </c:pt>
                      <c:pt idx="12128">
                        <c:v>3</c:v>
                      </c:pt>
                      <c:pt idx="12129">
                        <c:v>4</c:v>
                      </c:pt>
                      <c:pt idx="12130">
                        <c:v>5</c:v>
                      </c:pt>
                      <c:pt idx="12131">
                        <c:v>6</c:v>
                      </c:pt>
                      <c:pt idx="12132">
                        <c:v>7</c:v>
                      </c:pt>
                      <c:pt idx="12133">
                        <c:v>8</c:v>
                      </c:pt>
                      <c:pt idx="12134">
                        <c:v>9</c:v>
                      </c:pt>
                      <c:pt idx="12135">
                        <c:v>10</c:v>
                      </c:pt>
                      <c:pt idx="12136">
                        <c:v>11</c:v>
                      </c:pt>
                      <c:pt idx="12137">
                        <c:v>12</c:v>
                      </c:pt>
                      <c:pt idx="12138">
                        <c:v>13</c:v>
                      </c:pt>
                      <c:pt idx="12139">
                        <c:v>14</c:v>
                      </c:pt>
                      <c:pt idx="12140">
                        <c:v>15</c:v>
                      </c:pt>
                      <c:pt idx="12141">
                        <c:v>16</c:v>
                      </c:pt>
                      <c:pt idx="12142">
                        <c:v>17</c:v>
                      </c:pt>
                      <c:pt idx="12143">
                        <c:v>18</c:v>
                      </c:pt>
                      <c:pt idx="12144">
                        <c:v>19</c:v>
                      </c:pt>
                      <c:pt idx="12145">
                        <c:v>20</c:v>
                      </c:pt>
                      <c:pt idx="12146">
                        <c:v>21</c:v>
                      </c:pt>
                      <c:pt idx="12147">
                        <c:v>22</c:v>
                      </c:pt>
                      <c:pt idx="12148">
                        <c:v>23</c:v>
                      </c:pt>
                      <c:pt idx="12149">
                        <c:v>24</c:v>
                      </c:pt>
                      <c:pt idx="12150">
                        <c:v>0</c:v>
                      </c:pt>
                      <c:pt idx="12151">
                        <c:v>1</c:v>
                      </c:pt>
                      <c:pt idx="12152">
                        <c:v>2</c:v>
                      </c:pt>
                      <c:pt idx="12153">
                        <c:v>3</c:v>
                      </c:pt>
                      <c:pt idx="12154">
                        <c:v>4</c:v>
                      </c:pt>
                      <c:pt idx="12155">
                        <c:v>5</c:v>
                      </c:pt>
                      <c:pt idx="12156">
                        <c:v>6</c:v>
                      </c:pt>
                      <c:pt idx="12157">
                        <c:v>7</c:v>
                      </c:pt>
                      <c:pt idx="12158">
                        <c:v>8</c:v>
                      </c:pt>
                      <c:pt idx="12159">
                        <c:v>9</c:v>
                      </c:pt>
                      <c:pt idx="12160">
                        <c:v>10</c:v>
                      </c:pt>
                      <c:pt idx="12161">
                        <c:v>11</c:v>
                      </c:pt>
                      <c:pt idx="12162">
                        <c:v>12</c:v>
                      </c:pt>
                      <c:pt idx="12163">
                        <c:v>13</c:v>
                      </c:pt>
                      <c:pt idx="12164">
                        <c:v>14</c:v>
                      </c:pt>
                      <c:pt idx="12165">
                        <c:v>15</c:v>
                      </c:pt>
                      <c:pt idx="12166">
                        <c:v>16</c:v>
                      </c:pt>
                      <c:pt idx="12167">
                        <c:v>17</c:v>
                      </c:pt>
                      <c:pt idx="12168">
                        <c:v>18</c:v>
                      </c:pt>
                      <c:pt idx="12169">
                        <c:v>19</c:v>
                      </c:pt>
                      <c:pt idx="12170">
                        <c:v>20</c:v>
                      </c:pt>
                      <c:pt idx="12171">
                        <c:v>21</c:v>
                      </c:pt>
                      <c:pt idx="12172">
                        <c:v>22</c:v>
                      </c:pt>
                      <c:pt idx="12173">
                        <c:v>23</c:v>
                      </c:pt>
                      <c:pt idx="12174">
                        <c:v>24</c:v>
                      </c:pt>
                      <c:pt idx="12175">
                        <c:v>0</c:v>
                      </c:pt>
                      <c:pt idx="12176">
                        <c:v>1</c:v>
                      </c:pt>
                      <c:pt idx="12177">
                        <c:v>2</c:v>
                      </c:pt>
                      <c:pt idx="12178">
                        <c:v>3</c:v>
                      </c:pt>
                      <c:pt idx="12179">
                        <c:v>4</c:v>
                      </c:pt>
                      <c:pt idx="12180">
                        <c:v>5</c:v>
                      </c:pt>
                      <c:pt idx="12181">
                        <c:v>6</c:v>
                      </c:pt>
                      <c:pt idx="12182">
                        <c:v>7</c:v>
                      </c:pt>
                      <c:pt idx="12183">
                        <c:v>8</c:v>
                      </c:pt>
                      <c:pt idx="12184">
                        <c:v>9</c:v>
                      </c:pt>
                      <c:pt idx="12185">
                        <c:v>10</c:v>
                      </c:pt>
                      <c:pt idx="12186">
                        <c:v>11</c:v>
                      </c:pt>
                      <c:pt idx="12187">
                        <c:v>12</c:v>
                      </c:pt>
                      <c:pt idx="12188">
                        <c:v>13</c:v>
                      </c:pt>
                      <c:pt idx="12189">
                        <c:v>14</c:v>
                      </c:pt>
                      <c:pt idx="12190">
                        <c:v>15</c:v>
                      </c:pt>
                      <c:pt idx="12191">
                        <c:v>16</c:v>
                      </c:pt>
                      <c:pt idx="12192">
                        <c:v>17</c:v>
                      </c:pt>
                      <c:pt idx="12193">
                        <c:v>18</c:v>
                      </c:pt>
                      <c:pt idx="12194">
                        <c:v>19</c:v>
                      </c:pt>
                      <c:pt idx="12195">
                        <c:v>20</c:v>
                      </c:pt>
                      <c:pt idx="12196">
                        <c:v>21</c:v>
                      </c:pt>
                      <c:pt idx="12197">
                        <c:v>22</c:v>
                      </c:pt>
                      <c:pt idx="12198">
                        <c:v>23</c:v>
                      </c:pt>
                      <c:pt idx="12199">
                        <c:v>24</c:v>
                      </c:pt>
                      <c:pt idx="12200">
                        <c:v>0</c:v>
                      </c:pt>
                      <c:pt idx="12201">
                        <c:v>1</c:v>
                      </c:pt>
                      <c:pt idx="12202">
                        <c:v>2</c:v>
                      </c:pt>
                      <c:pt idx="12203">
                        <c:v>3</c:v>
                      </c:pt>
                      <c:pt idx="12204">
                        <c:v>4</c:v>
                      </c:pt>
                      <c:pt idx="12205">
                        <c:v>5</c:v>
                      </c:pt>
                      <c:pt idx="12206">
                        <c:v>6</c:v>
                      </c:pt>
                      <c:pt idx="12207">
                        <c:v>7</c:v>
                      </c:pt>
                      <c:pt idx="12208">
                        <c:v>8</c:v>
                      </c:pt>
                      <c:pt idx="12209">
                        <c:v>9</c:v>
                      </c:pt>
                      <c:pt idx="12210">
                        <c:v>10</c:v>
                      </c:pt>
                      <c:pt idx="12211">
                        <c:v>11</c:v>
                      </c:pt>
                      <c:pt idx="12212">
                        <c:v>12</c:v>
                      </c:pt>
                      <c:pt idx="12213">
                        <c:v>13</c:v>
                      </c:pt>
                      <c:pt idx="12214">
                        <c:v>14</c:v>
                      </c:pt>
                      <c:pt idx="12215">
                        <c:v>15</c:v>
                      </c:pt>
                      <c:pt idx="12216">
                        <c:v>16</c:v>
                      </c:pt>
                      <c:pt idx="12217">
                        <c:v>17</c:v>
                      </c:pt>
                      <c:pt idx="12218">
                        <c:v>18</c:v>
                      </c:pt>
                      <c:pt idx="12219">
                        <c:v>19</c:v>
                      </c:pt>
                      <c:pt idx="12220">
                        <c:v>20</c:v>
                      </c:pt>
                      <c:pt idx="12221">
                        <c:v>21</c:v>
                      </c:pt>
                      <c:pt idx="12222">
                        <c:v>22</c:v>
                      </c:pt>
                      <c:pt idx="12223">
                        <c:v>23</c:v>
                      </c:pt>
                      <c:pt idx="12224">
                        <c:v>24</c:v>
                      </c:pt>
                      <c:pt idx="12225">
                        <c:v>0</c:v>
                      </c:pt>
                      <c:pt idx="12226">
                        <c:v>1</c:v>
                      </c:pt>
                      <c:pt idx="12227">
                        <c:v>2</c:v>
                      </c:pt>
                      <c:pt idx="12228">
                        <c:v>3</c:v>
                      </c:pt>
                      <c:pt idx="12229">
                        <c:v>4</c:v>
                      </c:pt>
                      <c:pt idx="12230">
                        <c:v>5</c:v>
                      </c:pt>
                      <c:pt idx="12231">
                        <c:v>6</c:v>
                      </c:pt>
                      <c:pt idx="12232">
                        <c:v>7</c:v>
                      </c:pt>
                      <c:pt idx="12233">
                        <c:v>8</c:v>
                      </c:pt>
                      <c:pt idx="12234">
                        <c:v>9</c:v>
                      </c:pt>
                      <c:pt idx="12235">
                        <c:v>10</c:v>
                      </c:pt>
                      <c:pt idx="12236">
                        <c:v>11</c:v>
                      </c:pt>
                      <c:pt idx="12237">
                        <c:v>12</c:v>
                      </c:pt>
                      <c:pt idx="12238">
                        <c:v>13</c:v>
                      </c:pt>
                      <c:pt idx="12239">
                        <c:v>14</c:v>
                      </c:pt>
                      <c:pt idx="12240">
                        <c:v>15</c:v>
                      </c:pt>
                      <c:pt idx="12241">
                        <c:v>16</c:v>
                      </c:pt>
                      <c:pt idx="12242">
                        <c:v>17</c:v>
                      </c:pt>
                      <c:pt idx="12243">
                        <c:v>18</c:v>
                      </c:pt>
                      <c:pt idx="12244">
                        <c:v>19</c:v>
                      </c:pt>
                      <c:pt idx="12245">
                        <c:v>20</c:v>
                      </c:pt>
                      <c:pt idx="12246">
                        <c:v>21</c:v>
                      </c:pt>
                      <c:pt idx="12247">
                        <c:v>22</c:v>
                      </c:pt>
                      <c:pt idx="12248">
                        <c:v>23</c:v>
                      </c:pt>
                      <c:pt idx="12249">
                        <c:v>24</c:v>
                      </c:pt>
                      <c:pt idx="12250">
                        <c:v>0</c:v>
                      </c:pt>
                      <c:pt idx="12251">
                        <c:v>1</c:v>
                      </c:pt>
                      <c:pt idx="12252">
                        <c:v>2</c:v>
                      </c:pt>
                      <c:pt idx="12253">
                        <c:v>3</c:v>
                      </c:pt>
                      <c:pt idx="12254">
                        <c:v>4</c:v>
                      </c:pt>
                      <c:pt idx="12255">
                        <c:v>5</c:v>
                      </c:pt>
                      <c:pt idx="12256">
                        <c:v>6</c:v>
                      </c:pt>
                      <c:pt idx="12257">
                        <c:v>7</c:v>
                      </c:pt>
                      <c:pt idx="12258">
                        <c:v>8</c:v>
                      </c:pt>
                      <c:pt idx="12259">
                        <c:v>9</c:v>
                      </c:pt>
                      <c:pt idx="12260">
                        <c:v>10</c:v>
                      </c:pt>
                      <c:pt idx="12261">
                        <c:v>11</c:v>
                      </c:pt>
                      <c:pt idx="12262">
                        <c:v>12</c:v>
                      </c:pt>
                      <c:pt idx="12263">
                        <c:v>13</c:v>
                      </c:pt>
                      <c:pt idx="12264">
                        <c:v>14</c:v>
                      </c:pt>
                      <c:pt idx="12265">
                        <c:v>15</c:v>
                      </c:pt>
                      <c:pt idx="12266">
                        <c:v>16</c:v>
                      </c:pt>
                      <c:pt idx="12267">
                        <c:v>17</c:v>
                      </c:pt>
                      <c:pt idx="12268">
                        <c:v>18</c:v>
                      </c:pt>
                      <c:pt idx="12269">
                        <c:v>19</c:v>
                      </c:pt>
                      <c:pt idx="12270">
                        <c:v>20</c:v>
                      </c:pt>
                      <c:pt idx="12271">
                        <c:v>21</c:v>
                      </c:pt>
                      <c:pt idx="12272">
                        <c:v>22</c:v>
                      </c:pt>
                      <c:pt idx="12273">
                        <c:v>23</c:v>
                      </c:pt>
                      <c:pt idx="12274">
                        <c:v>24</c:v>
                      </c:pt>
                      <c:pt idx="12275">
                        <c:v>0</c:v>
                      </c:pt>
                      <c:pt idx="12276">
                        <c:v>1</c:v>
                      </c:pt>
                      <c:pt idx="12277">
                        <c:v>2</c:v>
                      </c:pt>
                      <c:pt idx="12278">
                        <c:v>3</c:v>
                      </c:pt>
                      <c:pt idx="12279">
                        <c:v>4</c:v>
                      </c:pt>
                      <c:pt idx="12280">
                        <c:v>5</c:v>
                      </c:pt>
                      <c:pt idx="12281">
                        <c:v>6</c:v>
                      </c:pt>
                      <c:pt idx="12282">
                        <c:v>7</c:v>
                      </c:pt>
                      <c:pt idx="12283">
                        <c:v>8</c:v>
                      </c:pt>
                      <c:pt idx="12284">
                        <c:v>9</c:v>
                      </c:pt>
                      <c:pt idx="12285">
                        <c:v>10</c:v>
                      </c:pt>
                      <c:pt idx="12286">
                        <c:v>11</c:v>
                      </c:pt>
                      <c:pt idx="12287">
                        <c:v>12</c:v>
                      </c:pt>
                      <c:pt idx="12288">
                        <c:v>13</c:v>
                      </c:pt>
                      <c:pt idx="12289">
                        <c:v>14</c:v>
                      </c:pt>
                      <c:pt idx="12290">
                        <c:v>15</c:v>
                      </c:pt>
                      <c:pt idx="12291">
                        <c:v>16</c:v>
                      </c:pt>
                      <c:pt idx="12292">
                        <c:v>17</c:v>
                      </c:pt>
                      <c:pt idx="12293">
                        <c:v>18</c:v>
                      </c:pt>
                      <c:pt idx="12294">
                        <c:v>19</c:v>
                      </c:pt>
                      <c:pt idx="12295">
                        <c:v>20</c:v>
                      </c:pt>
                      <c:pt idx="12296">
                        <c:v>21</c:v>
                      </c:pt>
                      <c:pt idx="12297">
                        <c:v>22</c:v>
                      </c:pt>
                      <c:pt idx="12298">
                        <c:v>23</c:v>
                      </c:pt>
                      <c:pt idx="12299">
                        <c:v>24</c:v>
                      </c:pt>
                      <c:pt idx="12300">
                        <c:v>0</c:v>
                      </c:pt>
                      <c:pt idx="12301">
                        <c:v>1</c:v>
                      </c:pt>
                      <c:pt idx="12302">
                        <c:v>2</c:v>
                      </c:pt>
                      <c:pt idx="12303">
                        <c:v>3</c:v>
                      </c:pt>
                      <c:pt idx="12304">
                        <c:v>4</c:v>
                      </c:pt>
                      <c:pt idx="12305">
                        <c:v>5</c:v>
                      </c:pt>
                      <c:pt idx="12306">
                        <c:v>6</c:v>
                      </c:pt>
                      <c:pt idx="12307">
                        <c:v>7</c:v>
                      </c:pt>
                      <c:pt idx="12308">
                        <c:v>8</c:v>
                      </c:pt>
                      <c:pt idx="12309">
                        <c:v>9</c:v>
                      </c:pt>
                      <c:pt idx="12310">
                        <c:v>10</c:v>
                      </c:pt>
                      <c:pt idx="12311">
                        <c:v>11</c:v>
                      </c:pt>
                      <c:pt idx="12312">
                        <c:v>12</c:v>
                      </c:pt>
                      <c:pt idx="12313">
                        <c:v>13</c:v>
                      </c:pt>
                      <c:pt idx="12314">
                        <c:v>14</c:v>
                      </c:pt>
                      <c:pt idx="12315">
                        <c:v>15</c:v>
                      </c:pt>
                      <c:pt idx="12316">
                        <c:v>16</c:v>
                      </c:pt>
                      <c:pt idx="12317">
                        <c:v>17</c:v>
                      </c:pt>
                      <c:pt idx="12318">
                        <c:v>18</c:v>
                      </c:pt>
                      <c:pt idx="12319">
                        <c:v>19</c:v>
                      </c:pt>
                      <c:pt idx="12320">
                        <c:v>20</c:v>
                      </c:pt>
                      <c:pt idx="12321">
                        <c:v>21</c:v>
                      </c:pt>
                      <c:pt idx="12322">
                        <c:v>22</c:v>
                      </c:pt>
                      <c:pt idx="12323">
                        <c:v>23</c:v>
                      </c:pt>
                      <c:pt idx="12324">
                        <c:v>24</c:v>
                      </c:pt>
                      <c:pt idx="12325">
                        <c:v>0</c:v>
                      </c:pt>
                      <c:pt idx="12326">
                        <c:v>1</c:v>
                      </c:pt>
                      <c:pt idx="12327">
                        <c:v>2</c:v>
                      </c:pt>
                      <c:pt idx="12328">
                        <c:v>3</c:v>
                      </c:pt>
                      <c:pt idx="12329">
                        <c:v>4</c:v>
                      </c:pt>
                      <c:pt idx="12330">
                        <c:v>5</c:v>
                      </c:pt>
                      <c:pt idx="12331">
                        <c:v>6</c:v>
                      </c:pt>
                      <c:pt idx="12332">
                        <c:v>7</c:v>
                      </c:pt>
                      <c:pt idx="12333">
                        <c:v>8</c:v>
                      </c:pt>
                      <c:pt idx="12334">
                        <c:v>9</c:v>
                      </c:pt>
                      <c:pt idx="12335">
                        <c:v>10</c:v>
                      </c:pt>
                      <c:pt idx="12336">
                        <c:v>11</c:v>
                      </c:pt>
                      <c:pt idx="12337">
                        <c:v>12</c:v>
                      </c:pt>
                      <c:pt idx="12338">
                        <c:v>13</c:v>
                      </c:pt>
                      <c:pt idx="12339">
                        <c:v>14</c:v>
                      </c:pt>
                      <c:pt idx="12340">
                        <c:v>15</c:v>
                      </c:pt>
                      <c:pt idx="12341">
                        <c:v>16</c:v>
                      </c:pt>
                      <c:pt idx="12342">
                        <c:v>17</c:v>
                      </c:pt>
                      <c:pt idx="12343">
                        <c:v>18</c:v>
                      </c:pt>
                      <c:pt idx="12344">
                        <c:v>19</c:v>
                      </c:pt>
                      <c:pt idx="12345">
                        <c:v>20</c:v>
                      </c:pt>
                      <c:pt idx="12346">
                        <c:v>21</c:v>
                      </c:pt>
                      <c:pt idx="12347">
                        <c:v>22</c:v>
                      </c:pt>
                      <c:pt idx="12348">
                        <c:v>23</c:v>
                      </c:pt>
                      <c:pt idx="12349">
                        <c:v>24</c:v>
                      </c:pt>
                      <c:pt idx="12350">
                        <c:v>0</c:v>
                      </c:pt>
                      <c:pt idx="12351">
                        <c:v>1</c:v>
                      </c:pt>
                      <c:pt idx="12352">
                        <c:v>2</c:v>
                      </c:pt>
                      <c:pt idx="12353">
                        <c:v>3</c:v>
                      </c:pt>
                      <c:pt idx="12354">
                        <c:v>4</c:v>
                      </c:pt>
                      <c:pt idx="12355">
                        <c:v>5</c:v>
                      </c:pt>
                      <c:pt idx="12356">
                        <c:v>6</c:v>
                      </c:pt>
                      <c:pt idx="12357">
                        <c:v>7</c:v>
                      </c:pt>
                      <c:pt idx="12358">
                        <c:v>8</c:v>
                      </c:pt>
                      <c:pt idx="12359">
                        <c:v>9</c:v>
                      </c:pt>
                      <c:pt idx="12360">
                        <c:v>10</c:v>
                      </c:pt>
                      <c:pt idx="12361">
                        <c:v>11</c:v>
                      </c:pt>
                      <c:pt idx="12362">
                        <c:v>12</c:v>
                      </c:pt>
                      <c:pt idx="12363">
                        <c:v>13</c:v>
                      </c:pt>
                      <c:pt idx="12364">
                        <c:v>14</c:v>
                      </c:pt>
                      <c:pt idx="12365">
                        <c:v>15</c:v>
                      </c:pt>
                      <c:pt idx="12366">
                        <c:v>16</c:v>
                      </c:pt>
                      <c:pt idx="12367">
                        <c:v>17</c:v>
                      </c:pt>
                      <c:pt idx="12368">
                        <c:v>18</c:v>
                      </c:pt>
                      <c:pt idx="12369">
                        <c:v>19</c:v>
                      </c:pt>
                      <c:pt idx="12370">
                        <c:v>20</c:v>
                      </c:pt>
                      <c:pt idx="12371">
                        <c:v>21</c:v>
                      </c:pt>
                      <c:pt idx="12372">
                        <c:v>22</c:v>
                      </c:pt>
                      <c:pt idx="12373">
                        <c:v>23</c:v>
                      </c:pt>
                      <c:pt idx="12374">
                        <c:v>24</c:v>
                      </c:pt>
                      <c:pt idx="12375">
                        <c:v>0</c:v>
                      </c:pt>
                      <c:pt idx="12376">
                        <c:v>1</c:v>
                      </c:pt>
                      <c:pt idx="12377">
                        <c:v>2</c:v>
                      </c:pt>
                      <c:pt idx="12378">
                        <c:v>3</c:v>
                      </c:pt>
                      <c:pt idx="12379">
                        <c:v>4</c:v>
                      </c:pt>
                      <c:pt idx="12380">
                        <c:v>5</c:v>
                      </c:pt>
                      <c:pt idx="12381">
                        <c:v>6</c:v>
                      </c:pt>
                      <c:pt idx="12382">
                        <c:v>7</c:v>
                      </c:pt>
                      <c:pt idx="12383">
                        <c:v>8</c:v>
                      </c:pt>
                      <c:pt idx="12384">
                        <c:v>9</c:v>
                      </c:pt>
                      <c:pt idx="12385">
                        <c:v>10</c:v>
                      </c:pt>
                      <c:pt idx="12386">
                        <c:v>11</c:v>
                      </c:pt>
                      <c:pt idx="12387">
                        <c:v>12</c:v>
                      </c:pt>
                      <c:pt idx="12388">
                        <c:v>13</c:v>
                      </c:pt>
                      <c:pt idx="12389">
                        <c:v>14</c:v>
                      </c:pt>
                      <c:pt idx="12390">
                        <c:v>15</c:v>
                      </c:pt>
                      <c:pt idx="12391">
                        <c:v>16</c:v>
                      </c:pt>
                      <c:pt idx="12392">
                        <c:v>17</c:v>
                      </c:pt>
                      <c:pt idx="12393">
                        <c:v>18</c:v>
                      </c:pt>
                      <c:pt idx="12394">
                        <c:v>19</c:v>
                      </c:pt>
                      <c:pt idx="12395">
                        <c:v>20</c:v>
                      </c:pt>
                      <c:pt idx="12396">
                        <c:v>21</c:v>
                      </c:pt>
                      <c:pt idx="12397">
                        <c:v>22</c:v>
                      </c:pt>
                      <c:pt idx="12398">
                        <c:v>23</c:v>
                      </c:pt>
                      <c:pt idx="12399">
                        <c:v>24</c:v>
                      </c:pt>
                      <c:pt idx="12400">
                        <c:v>0</c:v>
                      </c:pt>
                      <c:pt idx="12401">
                        <c:v>1</c:v>
                      </c:pt>
                      <c:pt idx="12402">
                        <c:v>2</c:v>
                      </c:pt>
                      <c:pt idx="12403">
                        <c:v>3</c:v>
                      </c:pt>
                      <c:pt idx="12404">
                        <c:v>4</c:v>
                      </c:pt>
                      <c:pt idx="12405">
                        <c:v>5</c:v>
                      </c:pt>
                      <c:pt idx="12406">
                        <c:v>6</c:v>
                      </c:pt>
                      <c:pt idx="12407">
                        <c:v>7</c:v>
                      </c:pt>
                      <c:pt idx="12408">
                        <c:v>8</c:v>
                      </c:pt>
                      <c:pt idx="12409">
                        <c:v>9</c:v>
                      </c:pt>
                      <c:pt idx="12410">
                        <c:v>10</c:v>
                      </c:pt>
                      <c:pt idx="12411">
                        <c:v>11</c:v>
                      </c:pt>
                      <c:pt idx="12412">
                        <c:v>12</c:v>
                      </c:pt>
                      <c:pt idx="12413">
                        <c:v>13</c:v>
                      </c:pt>
                      <c:pt idx="12414">
                        <c:v>14</c:v>
                      </c:pt>
                      <c:pt idx="12415">
                        <c:v>15</c:v>
                      </c:pt>
                      <c:pt idx="12416">
                        <c:v>16</c:v>
                      </c:pt>
                      <c:pt idx="12417">
                        <c:v>17</c:v>
                      </c:pt>
                      <c:pt idx="12418">
                        <c:v>18</c:v>
                      </c:pt>
                      <c:pt idx="12419">
                        <c:v>19</c:v>
                      </c:pt>
                      <c:pt idx="12420">
                        <c:v>20</c:v>
                      </c:pt>
                      <c:pt idx="12421">
                        <c:v>21</c:v>
                      </c:pt>
                      <c:pt idx="12422">
                        <c:v>22</c:v>
                      </c:pt>
                      <c:pt idx="12423">
                        <c:v>23</c:v>
                      </c:pt>
                      <c:pt idx="12424">
                        <c:v>24</c:v>
                      </c:pt>
                      <c:pt idx="12425">
                        <c:v>0</c:v>
                      </c:pt>
                      <c:pt idx="12426">
                        <c:v>1</c:v>
                      </c:pt>
                      <c:pt idx="12427">
                        <c:v>2</c:v>
                      </c:pt>
                      <c:pt idx="12428">
                        <c:v>3</c:v>
                      </c:pt>
                      <c:pt idx="12429">
                        <c:v>4</c:v>
                      </c:pt>
                      <c:pt idx="12430">
                        <c:v>5</c:v>
                      </c:pt>
                      <c:pt idx="12431">
                        <c:v>6</c:v>
                      </c:pt>
                      <c:pt idx="12432">
                        <c:v>7</c:v>
                      </c:pt>
                      <c:pt idx="12433">
                        <c:v>8</c:v>
                      </c:pt>
                      <c:pt idx="12434">
                        <c:v>9</c:v>
                      </c:pt>
                      <c:pt idx="12435">
                        <c:v>10</c:v>
                      </c:pt>
                      <c:pt idx="12436">
                        <c:v>11</c:v>
                      </c:pt>
                      <c:pt idx="12437">
                        <c:v>12</c:v>
                      </c:pt>
                      <c:pt idx="12438">
                        <c:v>13</c:v>
                      </c:pt>
                      <c:pt idx="12439">
                        <c:v>14</c:v>
                      </c:pt>
                      <c:pt idx="12440">
                        <c:v>15</c:v>
                      </c:pt>
                      <c:pt idx="12441">
                        <c:v>16</c:v>
                      </c:pt>
                      <c:pt idx="12442">
                        <c:v>17</c:v>
                      </c:pt>
                      <c:pt idx="12443">
                        <c:v>18</c:v>
                      </c:pt>
                      <c:pt idx="12444">
                        <c:v>19</c:v>
                      </c:pt>
                      <c:pt idx="12445">
                        <c:v>20</c:v>
                      </c:pt>
                      <c:pt idx="12446">
                        <c:v>21</c:v>
                      </c:pt>
                      <c:pt idx="12447">
                        <c:v>22</c:v>
                      </c:pt>
                      <c:pt idx="12448">
                        <c:v>23</c:v>
                      </c:pt>
                      <c:pt idx="12449">
                        <c:v>24</c:v>
                      </c:pt>
                      <c:pt idx="12450">
                        <c:v>0</c:v>
                      </c:pt>
                      <c:pt idx="12451">
                        <c:v>1</c:v>
                      </c:pt>
                      <c:pt idx="12452">
                        <c:v>2</c:v>
                      </c:pt>
                      <c:pt idx="12453">
                        <c:v>3</c:v>
                      </c:pt>
                      <c:pt idx="12454">
                        <c:v>4</c:v>
                      </c:pt>
                      <c:pt idx="12455">
                        <c:v>5</c:v>
                      </c:pt>
                      <c:pt idx="12456">
                        <c:v>6</c:v>
                      </c:pt>
                      <c:pt idx="12457">
                        <c:v>7</c:v>
                      </c:pt>
                      <c:pt idx="12458">
                        <c:v>8</c:v>
                      </c:pt>
                      <c:pt idx="12459">
                        <c:v>9</c:v>
                      </c:pt>
                      <c:pt idx="12460">
                        <c:v>10</c:v>
                      </c:pt>
                      <c:pt idx="12461">
                        <c:v>11</c:v>
                      </c:pt>
                      <c:pt idx="12462">
                        <c:v>12</c:v>
                      </c:pt>
                      <c:pt idx="12463">
                        <c:v>13</c:v>
                      </c:pt>
                      <c:pt idx="12464">
                        <c:v>14</c:v>
                      </c:pt>
                      <c:pt idx="12465">
                        <c:v>15</c:v>
                      </c:pt>
                      <c:pt idx="12466">
                        <c:v>16</c:v>
                      </c:pt>
                      <c:pt idx="12467">
                        <c:v>17</c:v>
                      </c:pt>
                      <c:pt idx="12468">
                        <c:v>18</c:v>
                      </c:pt>
                      <c:pt idx="12469">
                        <c:v>19</c:v>
                      </c:pt>
                      <c:pt idx="12470">
                        <c:v>20</c:v>
                      </c:pt>
                      <c:pt idx="12471">
                        <c:v>21</c:v>
                      </c:pt>
                      <c:pt idx="12472">
                        <c:v>22</c:v>
                      </c:pt>
                      <c:pt idx="12473">
                        <c:v>23</c:v>
                      </c:pt>
                      <c:pt idx="12474">
                        <c:v>24</c:v>
                      </c:pt>
                      <c:pt idx="12475">
                        <c:v>0</c:v>
                      </c:pt>
                      <c:pt idx="12476">
                        <c:v>1</c:v>
                      </c:pt>
                      <c:pt idx="12477">
                        <c:v>2</c:v>
                      </c:pt>
                      <c:pt idx="12478">
                        <c:v>3</c:v>
                      </c:pt>
                      <c:pt idx="12479">
                        <c:v>4</c:v>
                      </c:pt>
                      <c:pt idx="12480">
                        <c:v>5</c:v>
                      </c:pt>
                      <c:pt idx="12481">
                        <c:v>6</c:v>
                      </c:pt>
                      <c:pt idx="12482">
                        <c:v>7</c:v>
                      </c:pt>
                      <c:pt idx="12483">
                        <c:v>8</c:v>
                      </c:pt>
                      <c:pt idx="12484">
                        <c:v>9</c:v>
                      </c:pt>
                      <c:pt idx="12485">
                        <c:v>10</c:v>
                      </c:pt>
                      <c:pt idx="12486">
                        <c:v>11</c:v>
                      </c:pt>
                      <c:pt idx="12487">
                        <c:v>12</c:v>
                      </c:pt>
                      <c:pt idx="12488">
                        <c:v>13</c:v>
                      </c:pt>
                      <c:pt idx="12489">
                        <c:v>14</c:v>
                      </c:pt>
                      <c:pt idx="12490">
                        <c:v>15</c:v>
                      </c:pt>
                      <c:pt idx="12491">
                        <c:v>16</c:v>
                      </c:pt>
                      <c:pt idx="12492">
                        <c:v>17</c:v>
                      </c:pt>
                      <c:pt idx="12493">
                        <c:v>18</c:v>
                      </c:pt>
                      <c:pt idx="12494">
                        <c:v>19</c:v>
                      </c:pt>
                      <c:pt idx="12495">
                        <c:v>20</c:v>
                      </c:pt>
                      <c:pt idx="12496">
                        <c:v>21</c:v>
                      </c:pt>
                      <c:pt idx="12497">
                        <c:v>22</c:v>
                      </c:pt>
                      <c:pt idx="12498">
                        <c:v>23</c:v>
                      </c:pt>
                      <c:pt idx="12499">
                        <c:v>24</c:v>
                      </c:pt>
                      <c:pt idx="12500">
                        <c:v>0</c:v>
                      </c:pt>
                      <c:pt idx="12501">
                        <c:v>1</c:v>
                      </c:pt>
                      <c:pt idx="12502">
                        <c:v>2</c:v>
                      </c:pt>
                      <c:pt idx="12503">
                        <c:v>3</c:v>
                      </c:pt>
                      <c:pt idx="12504">
                        <c:v>4</c:v>
                      </c:pt>
                      <c:pt idx="12505">
                        <c:v>5</c:v>
                      </c:pt>
                      <c:pt idx="12506">
                        <c:v>6</c:v>
                      </c:pt>
                      <c:pt idx="12507">
                        <c:v>7</c:v>
                      </c:pt>
                      <c:pt idx="12508">
                        <c:v>8</c:v>
                      </c:pt>
                      <c:pt idx="12509">
                        <c:v>9</c:v>
                      </c:pt>
                      <c:pt idx="12510">
                        <c:v>10</c:v>
                      </c:pt>
                      <c:pt idx="12511">
                        <c:v>11</c:v>
                      </c:pt>
                      <c:pt idx="12512">
                        <c:v>12</c:v>
                      </c:pt>
                      <c:pt idx="12513">
                        <c:v>13</c:v>
                      </c:pt>
                      <c:pt idx="12514">
                        <c:v>14</c:v>
                      </c:pt>
                      <c:pt idx="12515">
                        <c:v>15</c:v>
                      </c:pt>
                      <c:pt idx="12516">
                        <c:v>16</c:v>
                      </c:pt>
                      <c:pt idx="12517">
                        <c:v>17</c:v>
                      </c:pt>
                      <c:pt idx="12518">
                        <c:v>18</c:v>
                      </c:pt>
                      <c:pt idx="12519">
                        <c:v>19</c:v>
                      </c:pt>
                      <c:pt idx="12520">
                        <c:v>20</c:v>
                      </c:pt>
                      <c:pt idx="12521">
                        <c:v>21</c:v>
                      </c:pt>
                      <c:pt idx="12522">
                        <c:v>22</c:v>
                      </c:pt>
                      <c:pt idx="12523">
                        <c:v>23</c:v>
                      </c:pt>
                      <c:pt idx="12524">
                        <c:v>24</c:v>
                      </c:pt>
                      <c:pt idx="12525">
                        <c:v>0</c:v>
                      </c:pt>
                      <c:pt idx="12526">
                        <c:v>1</c:v>
                      </c:pt>
                      <c:pt idx="12527">
                        <c:v>2</c:v>
                      </c:pt>
                      <c:pt idx="12528">
                        <c:v>3</c:v>
                      </c:pt>
                      <c:pt idx="12529">
                        <c:v>4</c:v>
                      </c:pt>
                      <c:pt idx="12530">
                        <c:v>5</c:v>
                      </c:pt>
                      <c:pt idx="12531">
                        <c:v>6</c:v>
                      </c:pt>
                      <c:pt idx="12532">
                        <c:v>7</c:v>
                      </c:pt>
                      <c:pt idx="12533">
                        <c:v>8</c:v>
                      </c:pt>
                      <c:pt idx="12534">
                        <c:v>9</c:v>
                      </c:pt>
                      <c:pt idx="12535">
                        <c:v>10</c:v>
                      </c:pt>
                      <c:pt idx="12536">
                        <c:v>11</c:v>
                      </c:pt>
                      <c:pt idx="12537">
                        <c:v>12</c:v>
                      </c:pt>
                      <c:pt idx="12538">
                        <c:v>13</c:v>
                      </c:pt>
                      <c:pt idx="12539">
                        <c:v>14</c:v>
                      </c:pt>
                      <c:pt idx="12540">
                        <c:v>15</c:v>
                      </c:pt>
                      <c:pt idx="12541">
                        <c:v>16</c:v>
                      </c:pt>
                      <c:pt idx="12542">
                        <c:v>17</c:v>
                      </c:pt>
                      <c:pt idx="12543">
                        <c:v>18</c:v>
                      </c:pt>
                      <c:pt idx="12544">
                        <c:v>19</c:v>
                      </c:pt>
                      <c:pt idx="12545">
                        <c:v>20</c:v>
                      </c:pt>
                      <c:pt idx="12546">
                        <c:v>21</c:v>
                      </c:pt>
                      <c:pt idx="12547">
                        <c:v>22</c:v>
                      </c:pt>
                      <c:pt idx="12548">
                        <c:v>23</c:v>
                      </c:pt>
                      <c:pt idx="12549">
                        <c:v>24</c:v>
                      </c:pt>
                      <c:pt idx="12550">
                        <c:v>0</c:v>
                      </c:pt>
                      <c:pt idx="12551">
                        <c:v>1</c:v>
                      </c:pt>
                      <c:pt idx="12552">
                        <c:v>2</c:v>
                      </c:pt>
                      <c:pt idx="12553">
                        <c:v>3</c:v>
                      </c:pt>
                      <c:pt idx="12554">
                        <c:v>4</c:v>
                      </c:pt>
                      <c:pt idx="12555">
                        <c:v>5</c:v>
                      </c:pt>
                      <c:pt idx="12556">
                        <c:v>6</c:v>
                      </c:pt>
                      <c:pt idx="12557">
                        <c:v>7</c:v>
                      </c:pt>
                      <c:pt idx="12558">
                        <c:v>8</c:v>
                      </c:pt>
                      <c:pt idx="12559">
                        <c:v>9</c:v>
                      </c:pt>
                      <c:pt idx="12560">
                        <c:v>10</c:v>
                      </c:pt>
                      <c:pt idx="12561">
                        <c:v>11</c:v>
                      </c:pt>
                      <c:pt idx="12562">
                        <c:v>12</c:v>
                      </c:pt>
                      <c:pt idx="12563">
                        <c:v>13</c:v>
                      </c:pt>
                      <c:pt idx="12564">
                        <c:v>14</c:v>
                      </c:pt>
                      <c:pt idx="12565">
                        <c:v>15</c:v>
                      </c:pt>
                      <c:pt idx="12566">
                        <c:v>16</c:v>
                      </c:pt>
                      <c:pt idx="12567">
                        <c:v>17</c:v>
                      </c:pt>
                      <c:pt idx="12568">
                        <c:v>18</c:v>
                      </c:pt>
                      <c:pt idx="12569">
                        <c:v>19</c:v>
                      </c:pt>
                      <c:pt idx="12570">
                        <c:v>20</c:v>
                      </c:pt>
                      <c:pt idx="12571">
                        <c:v>21</c:v>
                      </c:pt>
                      <c:pt idx="12572">
                        <c:v>22</c:v>
                      </c:pt>
                      <c:pt idx="12573">
                        <c:v>23</c:v>
                      </c:pt>
                      <c:pt idx="12574">
                        <c:v>24</c:v>
                      </c:pt>
                      <c:pt idx="12575">
                        <c:v>0</c:v>
                      </c:pt>
                      <c:pt idx="12576">
                        <c:v>1</c:v>
                      </c:pt>
                      <c:pt idx="12577">
                        <c:v>2</c:v>
                      </c:pt>
                      <c:pt idx="12578">
                        <c:v>3</c:v>
                      </c:pt>
                      <c:pt idx="12579">
                        <c:v>4</c:v>
                      </c:pt>
                      <c:pt idx="12580">
                        <c:v>5</c:v>
                      </c:pt>
                      <c:pt idx="12581">
                        <c:v>6</c:v>
                      </c:pt>
                      <c:pt idx="12582">
                        <c:v>7</c:v>
                      </c:pt>
                      <c:pt idx="12583">
                        <c:v>8</c:v>
                      </c:pt>
                      <c:pt idx="12584">
                        <c:v>9</c:v>
                      </c:pt>
                      <c:pt idx="12585">
                        <c:v>10</c:v>
                      </c:pt>
                      <c:pt idx="12586">
                        <c:v>11</c:v>
                      </c:pt>
                      <c:pt idx="12587">
                        <c:v>12</c:v>
                      </c:pt>
                      <c:pt idx="12588">
                        <c:v>13</c:v>
                      </c:pt>
                      <c:pt idx="12589">
                        <c:v>14</c:v>
                      </c:pt>
                      <c:pt idx="12590">
                        <c:v>15</c:v>
                      </c:pt>
                      <c:pt idx="12591">
                        <c:v>16</c:v>
                      </c:pt>
                      <c:pt idx="12592">
                        <c:v>17</c:v>
                      </c:pt>
                      <c:pt idx="12593">
                        <c:v>18</c:v>
                      </c:pt>
                      <c:pt idx="12594">
                        <c:v>19</c:v>
                      </c:pt>
                      <c:pt idx="12595">
                        <c:v>20</c:v>
                      </c:pt>
                      <c:pt idx="12596">
                        <c:v>21</c:v>
                      </c:pt>
                      <c:pt idx="12597">
                        <c:v>22</c:v>
                      </c:pt>
                      <c:pt idx="12598">
                        <c:v>23</c:v>
                      </c:pt>
                      <c:pt idx="12599">
                        <c:v>24</c:v>
                      </c:pt>
                      <c:pt idx="12600">
                        <c:v>0</c:v>
                      </c:pt>
                      <c:pt idx="12601">
                        <c:v>1</c:v>
                      </c:pt>
                      <c:pt idx="12602">
                        <c:v>2</c:v>
                      </c:pt>
                      <c:pt idx="12603">
                        <c:v>3</c:v>
                      </c:pt>
                      <c:pt idx="12604">
                        <c:v>4</c:v>
                      </c:pt>
                      <c:pt idx="12605">
                        <c:v>5</c:v>
                      </c:pt>
                      <c:pt idx="12606">
                        <c:v>6</c:v>
                      </c:pt>
                      <c:pt idx="12607">
                        <c:v>7</c:v>
                      </c:pt>
                      <c:pt idx="12608">
                        <c:v>8</c:v>
                      </c:pt>
                      <c:pt idx="12609">
                        <c:v>9</c:v>
                      </c:pt>
                      <c:pt idx="12610">
                        <c:v>10</c:v>
                      </c:pt>
                      <c:pt idx="12611">
                        <c:v>11</c:v>
                      </c:pt>
                      <c:pt idx="12612">
                        <c:v>12</c:v>
                      </c:pt>
                      <c:pt idx="12613">
                        <c:v>13</c:v>
                      </c:pt>
                      <c:pt idx="12614">
                        <c:v>14</c:v>
                      </c:pt>
                      <c:pt idx="12615">
                        <c:v>15</c:v>
                      </c:pt>
                      <c:pt idx="12616">
                        <c:v>16</c:v>
                      </c:pt>
                      <c:pt idx="12617">
                        <c:v>17</c:v>
                      </c:pt>
                      <c:pt idx="12618">
                        <c:v>18</c:v>
                      </c:pt>
                      <c:pt idx="12619">
                        <c:v>19</c:v>
                      </c:pt>
                      <c:pt idx="12620">
                        <c:v>20</c:v>
                      </c:pt>
                      <c:pt idx="12621">
                        <c:v>21</c:v>
                      </c:pt>
                      <c:pt idx="12622">
                        <c:v>22</c:v>
                      </c:pt>
                      <c:pt idx="12623">
                        <c:v>23</c:v>
                      </c:pt>
                      <c:pt idx="12624">
                        <c:v>24</c:v>
                      </c:pt>
                      <c:pt idx="12625">
                        <c:v>0</c:v>
                      </c:pt>
                      <c:pt idx="12626">
                        <c:v>1</c:v>
                      </c:pt>
                      <c:pt idx="12627">
                        <c:v>2</c:v>
                      </c:pt>
                      <c:pt idx="12628">
                        <c:v>3</c:v>
                      </c:pt>
                      <c:pt idx="12629">
                        <c:v>4</c:v>
                      </c:pt>
                      <c:pt idx="12630">
                        <c:v>5</c:v>
                      </c:pt>
                      <c:pt idx="12631">
                        <c:v>6</c:v>
                      </c:pt>
                      <c:pt idx="12632">
                        <c:v>7</c:v>
                      </c:pt>
                      <c:pt idx="12633">
                        <c:v>8</c:v>
                      </c:pt>
                      <c:pt idx="12634">
                        <c:v>9</c:v>
                      </c:pt>
                      <c:pt idx="12635">
                        <c:v>10</c:v>
                      </c:pt>
                      <c:pt idx="12636">
                        <c:v>11</c:v>
                      </c:pt>
                      <c:pt idx="12637">
                        <c:v>12</c:v>
                      </c:pt>
                      <c:pt idx="12638">
                        <c:v>13</c:v>
                      </c:pt>
                      <c:pt idx="12639">
                        <c:v>14</c:v>
                      </c:pt>
                      <c:pt idx="12640">
                        <c:v>15</c:v>
                      </c:pt>
                      <c:pt idx="12641">
                        <c:v>16</c:v>
                      </c:pt>
                      <c:pt idx="12642">
                        <c:v>17</c:v>
                      </c:pt>
                      <c:pt idx="12643">
                        <c:v>18</c:v>
                      </c:pt>
                      <c:pt idx="12644">
                        <c:v>19</c:v>
                      </c:pt>
                      <c:pt idx="12645">
                        <c:v>20</c:v>
                      </c:pt>
                      <c:pt idx="12646">
                        <c:v>21</c:v>
                      </c:pt>
                      <c:pt idx="12647">
                        <c:v>22</c:v>
                      </c:pt>
                      <c:pt idx="12648">
                        <c:v>23</c:v>
                      </c:pt>
                      <c:pt idx="12649">
                        <c:v>24</c:v>
                      </c:pt>
                      <c:pt idx="12650">
                        <c:v>0</c:v>
                      </c:pt>
                      <c:pt idx="12651">
                        <c:v>1</c:v>
                      </c:pt>
                      <c:pt idx="12652">
                        <c:v>2</c:v>
                      </c:pt>
                      <c:pt idx="12653">
                        <c:v>3</c:v>
                      </c:pt>
                      <c:pt idx="12654">
                        <c:v>4</c:v>
                      </c:pt>
                      <c:pt idx="12655">
                        <c:v>5</c:v>
                      </c:pt>
                      <c:pt idx="12656">
                        <c:v>6</c:v>
                      </c:pt>
                      <c:pt idx="12657">
                        <c:v>7</c:v>
                      </c:pt>
                      <c:pt idx="12658">
                        <c:v>8</c:v>
                      </c:pt>
                      <c:pt idx="12659">
                        <c:v>9</c:v>
                      </c:pt>
                      <c:pt idx="12660">
                        <c:v>10</c:v>
                      </c:pt>
                      <c:pt idx="12661">
                        <c:v>11</c:v>
                      </c:pt>
                      <c:pt idx="12662">
                        <c:v>12</c:v>
                      </c:pt>
                      <c:pt idx="12663">
                        <c:v>13</c:v>
                      </c:pt>
                      <c:pt idx="12664">
                        <c:v>14</c:v>
                      </c:pt>
                      <c:pt idx="12665">
                        <c:v>15</c:v>
                      </c:pt>
                      <c:pt idx="12666">
                        <c:v>16</c:v>
                      </c:pt>
                      <c:pt idx="12667">
                        <c:v>17</c:v>
                      </c:pt>
                      <c:pt idx="12668">
                        <c:v>18</c:v>
                      </c:pt>
                      <c:pt idx="12669">
                        <c:v>19</c:v>
                      </c:pt>
                      <c:pt idx="12670">
                        <c:v>20</c:v>
                      </c:pt>
                      <c:pt idx="12671">
                        <c:v>21</c:v>
                      </c:pt>
                      <c:pt idx="12672">
                        <c:v>22</c:v>
                      </c:pt>
                      <c:pt idx="12673">
                        <c:v>23</c:v>
                      </c:pt>
                      <c:pt idx="12674">
                        <c:v>24</c:v>
                      </c:pt>
                      <c:pt idx="12675">
                        <c:v>0</c:v>
                      </c:pt>
                      <c:pt idx="12676">
                        <c:v>1</c:v>
                      </c:pt>
                      <c:pt idx="12677">
                        <c:v>2</c:v>
                      </c:pt>
                      <c:pt idx="12678">
                        <c:v>3</c:v>
                      </c:pt>
                      <c:pt idx="12679">
                        <c:v>4</c:v>
                      </c:pt>
                      <c:pt idx="12680">
                        <c:v>5</c:v>
                      </c:pt>
                      <c:pt idx="12681">
                        <c:v>6</c:v>
                      </c:pt>
                      <c:pt idx="12682">
                        <c:v>7</c:v>
                      </c:pt>
                      <c:pt idx="12683">
                        <c:v>8</c:v>
                      </c:pt>
                      <c:pt idx="12684">
                        <c:v>9</c:v>
                      </c:pt>
                      <c:pt idx="12685">
                        <c:v>10</c:v>
                      </c:pt>
                      <c:pt idx="12686">
                        <c:v>11</c:v>
                      </c:pt>
                      <c:pt idx="12687">
                        <c:v>12</c:v>
                      </c:pt>
                      <c:pt idx="12688">
                        <c:v>13</c:v>
                      </c:pt>
                      <c:pt idx="12689">
                        <c:v>14</c:v>
                      </c:pt>
                      <c:pt idx="12690">
                        <c:v>15</c:v>
                      </c:pt>
                      <c:pt idx="12691">
                        <c:v>16</c:v>
                      </c:pt>
                      <c:pt idx="12692">
                        <c:v>17</c:v>
                      </c:pt>
                      <c:pt idx="12693">
                        <c:v>18</c:v>
                      </c:pt>
                      <c:pt idx="12694">
                        <c:v>19</c:v>
                      </c:pt>
                      <c:pt idx="12695">
                        <c:v>20</c:v>
                      </c:pt>
                      <c:pt idx="12696">
                        <c:v>21</c:v>
                      </c:pt>
                      <c:pt idx="12697">
                        <c:v>22</c:v>
                      </c:pt>
                      <c:pt idx="12698">
                        <c:v>23</c:v>
                      </c:pt>
                      <c:pt idx="12699">
                        <c:v>24</c:v>
                      </c:pt>
                      <c:pt idx="12700">
                        <c:v>0</c:v>
                      </c:pt>
                      <c:pt idx="12701">
                        <c:v>1</c:v>
                      </c:pt>
                      <c:pt idx="12702">
                        <c:v>2</c:v>
                      </c:pt>
                      <c:pt idx="12703">
                        <c:v>3</c:v>
                      </c:pt>
                      <c:pt idx="12704">
                        <c:v>4</c:v>
                      </c:pt>
                      <c:pt idx="12705">
                        <c:v>5</c:v>
                      </c:pt>
                      <c:pt idx="12706">
                        <c:v>6</c:v>
                      </c:pt>
                      <c:pt idx="12707">
                        <c:v>7</c:v>
                      </c:pt>
                      <c:pt idx="12708">
                        <c:v>8</c:v>
                      </c:pt>
                      <c:pt idx="12709">
                        <c:v>9</c:v>
                      </c:pt>
                      <c:pt idx="12710">
                        <c:v>10</c:v>
                      </c:pt>
                      <c:pt idx="12711">
                        <c:v>11</c:v>
                      </c:pt>
                      <c:pt idx="12712">
                        <c:v>12</c:v>
                      </c:pt>
                      <c:pt idx="12713">
                        <c:v>13</c:v>
                      </c:pt>
                      <c:pt idx="12714">
                        <c:v>14</c:v>
                      </c:pt>
                      <c:pt idx="12715">
                        <c:v>15</c:v>
                      </c:pt>
                      <c:pt idx="12716">
                        <c:v>16</c:v>
                      </c:pt>
                      <c:pt idx="12717">
                        <c:v>17</c:v>
                      </c:pt>
                      <c:pt idx="12718">
                        <c:v>18</c:v>
                      </c:pt>
                      <c:pt idx="12719">
                        <c:v>19</c:v>
                      </c:pt>
                      <c:pt idx="12720">
                        <c:v>20</c:v>
                      </c:pt>
                      <c:pt idx="12721">
                        <c:v>21</c:v>
                      </c:pt>
                      <c:pt idx="12722">
                        <c:v>22</c:v>
                      </c:pt>
                      <c:pt idx="12723">
                        <c:v>23</c:v>
                      </c:pt>
                      <c:pt idx="12724">
                        <c:v>24</c:v>
                      </c:pt>
                      <c:pt idx="12725">
                        <c:v>0</c:v>
                      </c:pt>
                      <c:pt idx="12726">
                        <c:v>1</c:v>
                      </c:pt>
                      <c:pt idx="12727">
                        <c:v>2</c:v>
                      </c:pt>
                      <c:pt idx="12728">
                        <c:v>3</c:v>
                      </c:pt>
                      <c:pt idx="12729">
                        <c:v>4</c:v>
                      </c:pt>
                      <c:pt idx="12730">
                        <c:v>5</c:v>
                      </c:pt>
                      <c:pt idx="12731">
                        <c:v>6</c:v>
                      </c:pt>
                      <c:pt idx="12732">
                        <c:v>7</c:v>
                      </c:pt>
                      <c:pt idx="12733">
                        <c:v>8</c:v>
                      </c:pt>
                      <c:pt idx="12734">
                        <c:v>9</c:v>
                      </c:pt>
                      <c:pt idx="12735">
                        <c:v>10</c:v>
                      </c:pt>
                      <c:pt idx="12736">
                        <c:v>11</c:v>
                      </c:pt>
                      <c:pt idx="12737">
                        <c:v>12</c:v>
                      </c:pt>
                      <c:pt idx="12738">
                        <c:v>13</c:v>
                      </c:pt>
                      <c:pt idx="12739">
                        <c:v>14</c:v>
                      </c:pt>
                      <c:pt idx="12740">
                        <c:v>15</c:v>
                      </c:pt>
                      <c:pt idx="12741">
                        <c:v>16</c:v>
                      </c:pt>
                      <c:pt idx="12742">
                        <c:v>17</c:v>
                      </c:pt>
                      <c:pt idx="12743">
                        <c:v>18</c:v>
                      </c:pt>
                      <c:pt idx="12744">
                        <c:v>19</c:v>
                      </c:pt>
                      <c:pt idx="12745">
                        <c:v>20</c:v>
                      </c:pt>
                      <c:pt idx="12746">
                        <c:v>21</c:v>
                      </c:pt>
                      <c:pt idx="12747">
                        <c:v>22</c:v>
                      </c:pt>
                      <c:pt idx="12748">
                        <c:v>23</c:v>
                      </c:pt>
                      <c:pt idx="12749">
                        <c:v>24</c:v>
                      </c:pt>
                      <c:pt idx="12750">
                        <c:v>0</c:v>
                      </c:pt>
                      <c:pt idx="12751">
                        <c:v>1</c:v>
                      </c:pt>
                      <c:pt idx="12752">
                        <c:v>2</c:v>
                      </c:pt>
                      <c:pt idx="12753">
                        <c:v>3</c:v>
                      </c:pt>
                      <c:pt idx="12754">
                        <c:v>4</c:v>
                      </c:pt>
                      <c:pt idx="12755">
                        <c:v>5</c:v>
                      </c:pt>
                      <c:pt idx="12756">
                        <c:v>6</c:v>
                      </c:pt>
                      <c:pt idx="12757">
                        <c:v>7</c:v>
                      </c:pt>
                      <c:pt idx="12758">
                        <c:v>8</c:v>
                      </c:pt>
                      <c:pt idx="12759">
                        <c:v>9</c:v>
                      </c:pt>
                      <c:pt idx="12760">
                        <c:v>10</c:v>
                      </c:pt>
                      <c:pt idx="12761">
                        <c:v>11</c:v>
                      </c:pt>
                      <c:pt idx="12762">
                        <c:v>12</c:v>
                      </c:pt>
                      <c:pt idx="12763">
                        <c:v>13</c:v>
                      </c:pt>
                      <c:pt idx="12764">
                        <c:v>14</c:v>
                      </c:pt>
                      <c:pt idx="12765">
                        <c:v>15</c:v>
                      </c:pt>
                      <c:pt idx="12766">
                        <c:v>16</c:v>
                      </c:pt>
                      <c:pt idx="12767">
                        <c:v>17</c:v>
                      </c:pt>
                      <c:pt idx="12768">
                        <c:v>18</c:v>
                      </c:pt>
                      <c:pt idx="12769">
                        <c:v>19</c:v>
                      </c:pt>
                      <c:pt idx="12770">
                        <c:v>20</c:v>
                      </c:pt>
                      <c:pt idx="12771">
                        <c:v>21</c:v>
                      </c:pt>
                      <c:pt idx="12772">
                        <c:v>22</c:v>
                      </c:pt>
                      <c:pt idx="12773">
                        <c:v>23</c:v>
                      </c:pt>
                      <c:pt idx="12774">
                        <c:v>24</c:v>
                      </c:pt>
                      <c:pt idx="12775">
                        <c:v>0</c:v>
                      </c:pt>
                      <c:pt idx="12776">
                        <c:v>1</c:v>
                      </c:pt>
                      <c:pt idx="12777">
                        <c:v>2</c:v>
                      </c:pt>
                      <c:pt idx="12778">
                        <c:v>3</c:v>
                      </c:pt>
                      <c:pt idx="12779">
                        <c:v>4</c:v>
                      </c:pt>
                      <c:pt idx="12780">
                        <c:v>5</c:v>
                      </c:pt>
                      <c:pt idx="12781">
                        <c:v>6</c:v>
                      </c:pt>
                      <c:pt idx="12782">
                        <c:v>7</c:v>
                      </c:pt>
                      <c:pt idx="12783">
                        <c:v>8</c:v>
                      </c:pt>
                      <c:pt idx="12784">
                        <c:v>9</c:v>
                      </c:pt>
                      <c:pt idx="12785">
                        <c:v>10</c:v>
                      </c:pt>
                      <c:pt idx="12786">
                        <c:v>11</c:v>
                      </c:pt>
                      <c:pt idx="12787">
                        <c:v>12</c:v>
                      </c:pt>
                      <c:pt idx="12788">
                        <c:v>13</c:v>
                      </c:pt>
                      <c:pt idx="12789">
                        <c:v>14</c:v>
                      </c:pt>
                      <c:pt idx="12790">
                        <c:v>15</c:v>
                      </c:pt>
                      <c:pt idx="12791">
                        <c:v>16</c:v>
                      </c:pt>
                      <c:pt idx="12792">
                        <c:v>17</c:v>
                      </c:pt>
                      <c:pt idx="12793">
                        <c:v>18</c:v>
                      </c:pt>
                      <c:pt idx="12794">
                        <c:v>19</c:v>
                      </c:pt>
                      <c:pt idx="12795">
                        <c:v>20</c:v>
                      </c:pt>
                      <c:pt idx="12796">
                        <c:v>21</c:v>
                      </c:pt>
                      <c:pt idx="12797">
                        <c:v>22</c:v>
                      </c:pt>
                      <c:pt idx="12798">
                        <c:v>23</c:v>
                      </c:pt>
                      <c:pt idx="12799">
                        <c:v>24</c:v>
                      </c:pt>
                      <c:pt idx="12800">
                        <c:v>0</c:v>
                      </c:pt>
                      <c:pt idx="12801">
                        <c:v>1</c:v>
                      </c:pt>
                      <c:pt idx="12802">
                        <c:v>2</c:v>
                      </c:pt>
                      <c:pt idx="12803">
                        <c:v>3</c:v>
                      </c:pt>
                      <c:pt idx="12804">
                        <c:v>4</c:v>
                      </c:pt>
                      <c:pt idx="12805">
                        <c:v>5</c:v>
                      </c:pt>
                      <c:pt idx="12806">
                        <c:v>6</c:v>
                      </c:pt>
                      <c:pt idx="12807">
                        <c:v>7</c:v>
                      </c:pt>
                      <c:pt idx="12808">
                        <c:v>8</c:v>
                      </c:pt>
                      <c:pt idx="12809">
                        <c:v>9</c:v>
                      </c:pt>
                      <c:pt idx="12810">
                        <c:v>10</c:v>
                      </c:pt>
                      <c:pt idx="12811">
                        <c:v>11</c:v>
                      </c:pt>
                      <c:pt idx="12812">
                        <c:v>12</c:v>
                      </c:pt>
                      <c:pt idx="12813">
                        <c:v>13</c:v>
                      </c:pt>
                      <c:pt idx="12814">
                        <c:v>14</c:v>
                      </c:pt>
                      <c:pt idx="12815">
                        <c:v>15</c:v>
                      </c:pt>
                      <c:pt idx="12816">
                        <c:v>16</c:v>
                      </c:pt>
                      <c:pt idx="12817">
                        <c:v>17</c:v>
                      </c:pt>
                      <c:pt idx="12818">
                        <c:v>18</c:v>
                      </c:pt>
                      <c:pt idx="12819">
                        <c:v>19</c:v>
                      </c:pt>
                      <c:pt idx="12820">
                        <c:v>20</c:v>
                      </c:pt>
                      <c:pt idx="12821">
                        <c:v>21</c:v>
                      </c:pt>
                      <c:pt idx="12822">
                        <c:v>22</c:v>
                      </c:pt>
                      <c:pt idx="12823">
                        <c:v>23</c:v>
                      </c:pt>
                      <c:pt idx="12824">
                        <c:v>24</c:v>
                      </c:pt>
                      <c:pt idx="12825">
                        <c:v>0</c:v>
                      </c:pt>
                      <c:pt idx="12826">
                        <c:v>1</c:v>
                      </c:pt>
                      <c:pt idx="12827">
                        <c:v>2</c:v>
                      </c:pt>
                      <c:pt idx="12828">
                        <c:v>3</c:v>
                      </c:pt>
                      <c:pt idx="12829">
                        <c:v>4</c:v>
                      </c:pt>
                      <c:pt idx="12830">
                        <c:v>5</c:v>
                      </c:pt>
                      <c:pt idx="12831">
                        <c:v>6</c:v>
                      </c:pt>
                      <c:pt idx="12832">
                        <c:v>7</c:v>
                      </c:pt>
                      <c:pt idx="12833">
                        <c:v>8</c:v>
                      </c:pt>
                      <c:pt idx="12834">
                        <c:v>9</c:v>
                      </c:pt>
                      <c:pt idx="12835">
                        <c:v>10</c:v>
                      </c:pt>
                      <c:pt idx="12836">
                        <c:v>11</c:v>
                      </c:pt>
                      <c:pt idx="12837">
                        <c:v>12</c:v>
                      </c:pt>
                      <c:pt idx="12838">
                        <c:v>13</c:v>
                      </c:pt>
                      <c:pt idx="12839">
                        <c:v>14</c:v>
                      </c:pt>
                      <c:pt idx="12840">
                        <c:v>15</c:v>
                      </c:pt>
                      <c:pt idx="12841">
                        <c:v>16</c:v>
                      </c:pt>
                      <c:pt idx="12842">
                        <c:v>17</c:v>
                      </c:pt>
                      <c:pt idx="12843">
                        <c:v>18</c:v>
                      </c:pt>
                      <c:pt idx="12844">
                        <c:v>19</c:v>
                      </c:pt>
                      <c:pt idx="12845">
                        <c:v>20</c:v>
                      </c:pt>
                      <c:pt idx="12846">
                        <c:v>21</c:v>
                      </c:pt>
                      <c:pt idx="12847">
                        <c:v>22</c:v>
                      </c:pt>
                      <c:pt idx="12848">
                        <c:v>23</c:v>
                      </c:pt>
                      <c:pt idx="12849">
                        <c:v>24</c:v>
                      </c:pt>
                      <c:pt idx="12850">
                        <c:v>0</c:v>
                      </c:pt>
                      <c:pt idx="12851">
                        <c:v>1</c:v>
                      </c:pt>
                      <c:pt idx="12852">
                        <c:v>2</c:v>
                      </c:pt>
                      <c:pt idx="12853">
                        <c:v>3</c:v>
                      </c:pt>
                      <c:pt idx="12854">
                        <c:v>4</c:v>
                      </c:pt>
                      <c:pt idx="12855">
                        <c:v>5</c:v>
                      </c:pt>
                      <c:pt idx="12856">
                        <c:v>6</c:v>
                      </c:pt>
                      <c:pt idx="12857">
                        <c:v>7</c:v>
                      </c:pt>
                      <c:pt idx="12858">
                        <c:v>8</c:v>
                      </c:pt>
                      <c:pt idx="12859">
                        <c:v>9</c:v>
                      </c:pt>
                      <c:pt idx="12860">
                        <c:v>10</c:v>
                      </c:pt>
                      <c:pt idx="12861">
                        <c:v>11</c:v>
                      </c:pt>
                      <c:pt idx="12862">
                        <c:v>12</c:v>
                      </c:pt>
                      <c:pt idx="12863">
                        <c:v>13</c:v>
                      </c:pt>
                      <c:pt idx="12864">
                        <c:v>14</c:v>
                      </c:pt>
                      <c:pt idx="12865">
                        <c:v>15</c:v>
                      </c:pt>
                      <c:pt idx="12866">
                        <c:v>16</c:v>
                      </c:pt>
                      <c:pt idx="12867">
                        <c:v>17</c:v>
                      </c:pt>
                      <c:pt idx="12868">
                        <c:v>18</c:v>
                      </c:pt>
                      <c:pt idx="12869">
                        <c:v>19</c:v>
                      </c:pt>
                      <c:pt idx="12870">
                        <c:v>20</c:v>
                      </c:pt>
                      <c:pt idx="12871">
                        <c:v>21</c:v>
                      </c:pt>
                      <c:pt idx="12872">
                        <c:v>22</c:v>
                      </c:pt>
                      <c:pt idx="12873">
                        <c:v>23</c:v>
                      </c:pt>
                      <c:pt idx="12874">
                        <c:v>24</c:v>
                      </c:pt>
                      <c:pt idx="12875">
                        <c:v>0</c:v>
                      </c:pt>
                      <c:pt idx="12876">
                        <c:v>1</c:v>
                      </c:pt>
                      <c:pt idx="12877">
                        <c:v>2</c:v>
                      </c:pt>
                      <c:pt idx="12878">
                        <c:v>3</c:v>
                      </c:pt>
                      <c:pt idx="12879">
                        <c:v>4</c:v>
                      </c:pt>
                      <c:pt idx="12880">
                        <c:v>5</c:v>
                      </c:pt>
                      <c:pt idx="12881">
                        <c:v>6</c:v>
                      </c:pt>
                      <c:pt idx="12882">
                        <c:v>7</c:v>
                      </c:pt>
                      <c:pt idx="12883">
                        <c:v>8</c:v>
                      </c:pt>
                      <c:pt idx="12884">
                        <c:v>9</c:v>
                      </c:pt>
                      <c:pt idx="12885">
                        <c:v>10</c:v>
                      </c:pt>
                      <c:pt idx="12886">
                        <c:v>11</c:v>
                      </c:pt>
                      <c:pt idx="12887">
                        <c:v>12</c:v>
                      </c:pt>
                      <c:pt idx="12888">
                        <c:v>13</c:v>
                      </c:pt>
                      <c:pt idx="12889">
                        <c:v>14</c:v>
                      </c:pt>
                      <c:pt idx="12890">
                        <c:v>15</c:v>
                      </c:pt>
                      <c:pt idx="12891">
                        <c:v>16</c:v>
                      </c:pt>
                      <c:pt idx="12892">
                        <c:v>17</c:v>
                      </c:pt>
                      <c:pt idx="12893">
                        <c:v>18</c:v>
                      </c:pt>
                      <c:pt idx="12894">
                        <c:v>19</c:v>
                      </c:pt>
                      <c:pt idx="12895">
                        <c:v>20</c:v>
                      </c:pt>
                      <c:pt idx="12896">
                        <c:v>21</c:v>
                      </c:pt>
                      <c:pt idx="12897">
                        <c:v>22</c:v>
                      </c:pt>
                      <c:pt idx="12898">
                        <c:v>23</c:v>
                      </c:pt>
                      <c:pt idx="12899">
                        <c:v>24</c:v>
                      </c:pt>
                      <c:pt idx="12900">
                        <c:v>0</c:v>
                      </c:pt>
                      <c:pt idx="12901">
                        <c:v>1</c:v>
                      </c:pt>
                      <c:pt idx="12902">
                        <c:v>2</c:v>
                      </c:pt>
                      <c:pt idx="12903">
                        <c:v>3</c:v>
                      </c:pt>
                      <c:pt idx="12904">
                        <c:v>4</c:v>
                      </c:pt>
                      <c:pt idx="12905">
                        <c:v>5</c:v>
                      </c:pt>
                      <c:pt idx="12906">
                        <c:v>6</c:v>
                      </c:pt>
                      <c:pt idx="12907">
                        <c:v>7</c:v>
                      </c:pt>
                      <c:pt idx="12908">
                        <c:v>8</c:v>
                      </c:pt>
                      <c:pt idx="12909">
                        <c:v>9</c:v>
                      </c:pt>
                      <c:pt idx="12910">
                        <c:v>10</c:v>
                      </c:pt>
                      <c:pt idx="12911">
                        <c:v>11</c:v>
                      </c:pt>
                      <c:pt idx="12912">
                        <c:v>12</c:v>
                      </c:pt>
                      <c:pt idx="12913">
                        <c:v>13</c:v>
                      </c:pt>
                      <c:pt idx="12914">
                        <c:v>14</c:v>
                      </c:pt>
                      <c:pt idx="12915">
                        <c:v>15</c:v>
                      </c:pt>
                      <c:pt idx="12916">
                        <c:v>16</c:v>
                      </c:pt>
                      <c:pt idx="12917">
                        <c:v>17</c:v>
                      </c:pt>
                      <c:pt idx="12918">
                        <c:v>18</c:v>
                      </c:pt>
                      <c:pt idx="12919">
                        <c:v>19</c:v>
                      </c:pt>
                      <c:pt idx="12920">
                        <c:v>20</c:v>
                      </c:pt>
                      <c:pt idx="12921">
                        <c:v>21</c:v>
                      </c:pt>
                      <c:pt idx="12922">
                        <c:v>22</c:v>
                      </c:pt>
                      <c:pt idx="12923">
                        <c:v>23</c:v>
                      </c:pt>
                      <c:pt idx="12924">
                        <c:v>24</c:v>
                      </c:pt>
                      <c:pt idx="12925">
                        <c:v>0</c:v>
                      </c:pt>
                      <c:pt idx="12926">
                        <c:v>1</c:v>
                      </c:pt>
                      <c:pt idx="12927">
                        <c:v>2</c:v>
                      </c:pt>
                      <c:pt idx="12928">
                        <c:v>3</c:v>
                      </c:pt>
                      <c:pt idx="12929">
                        <c:v>4</c:v>
                      </c:pt>
                      <c:pt idx="12930">
                        <c:v>5</c:v>
                      </c:pt>
                      <c:pt idx="12931">
                        <c:v>6</c:v>
                      </c:pt>
                      <c:pt idx="12932">
                        <c:v>7</c:v>
                      </c:pt>
                      <c:pt idx="12933">
                        <c:v>8</c:v>
                      </c:pt>
                      <c:pt idx="12934">
                        <c:v>9</c:v>
                      </c:pt>
                      <c:pt idx="12935">
                        <c:v>10</c:v>
                      </c:pt>
                      <c:pt idx="12936">
                        <c:v>11</c:v>
                      </c:pt>
                      <c:pt idx="12937">
                        <c:v>12</c:v>
                      </c:pt>
                      <c:pt idx="12938">
                        <c:v>13</c:v>
                      </c:pt>
                      <c:pt idx="12939">
                        <c:v>14</c:v>
                      </c:pt>
                      <c:pt idx="12940">
                        <c:v>15</c:v>
                      </c:pt>
                      <c:pt idx="12941">
                        <c:v>16</c:v>
                      </c:pt>
                      <c:pt idx="12942">
                        <c:v>17</c:v>
                      </c:pt>
                      <c:pt idx="12943">
                        <c:v>18</c:v>
                      </c:pt>
                      <c:pt idx="12944">
                        <c:v>19</c:v>
                      </c:pt>
                      <c:pt idx="12945">
                        <c:v>20</c:v>
                      </c:pt>
                      <c:pt idx="12946">
                        <c:v>21</c:v>
                      </c:pt>
                      <c:pt idx="12947">
                        <c:v>22</c:v>
                      </c:pt>
                      <c:pt idx="12948">
                        <c:v>23</c:v>
                      </c:pt>
                      <c:pt idx="12949">
                        <c:v>24</c:v>
                      </c:pt>
                      <c:pt idx="12950">
                        <c:v>0</c:v>
                      </c:pt>
                      <c:pt idx="12951">
                        <c:v>1</c:v>
                      </c:pt>
                      <c:pt idx="12952">
                        <c:v>2</c:v>
                      </c:pt>
                      <c:pt idx="12953">
                        <c:v>3</c:v>
                      </c:pt>
                      <c:pt idx="12954">
                        <c:v>4</c:v>
                      </c:pt>
                      <c:pt idx="12955">
                        <c:v>5</c:v>
                      </c:pt>
                      <c:pt idx="12956">
                        <c:v>6</c:v>
                      </c:pt>
                      <c:pt idx="12957">
                        <c:v>7</c:v>
                      </c:pt>
                      <c:pt idx="12958">
                        <c:v>8</c:v>
                      </c:pt>
                      <c:pt idx="12959">
                        <c:v>9</c:v>
                      </c:pt>
                      <c:pt idx="12960">
                        <c:v>10</c:v>
                      </c:pt>
                      <c:pt idx="12961">
                        <c:v>11</c:v>
                      </c:pt>
                      <c:pt idx="12962">
                        <c:v>12</c:v>
                      </c:pt>
                      <c:pt idx="12963">
                        <c:v>13</c:v>
                      </c:pt>
                      <c:pt idx="12964">
                        <c:v>14</c:v>
                      </c:pt>
                      <c:pt idx="12965">
                        <c:v>15</c:v>
                      </c:pt>
                      <c:pt idx="12966">
                        <c:v>16</c:v>
                      </c:pt>
                      <c:pt idx="12967">
                        <c:v>17</c:v>
                      </c:pt>
                      <c:pt idx="12968">
                        <c:v>18</c:v>
                      </c:pt>
                      <c:pt idx="12969">
                        <c:v>19</c:v>
                      </c:pt>
                      <c:pt idx="12970">
                        <c:v>20</c:v>
                      </c:pt>
                      <c:pt idx="12971">
                        <c:v>21</c:v>
                      </c:pt>
                      <c:pt idx="12972">
                        <c:v>22</c:v>
                      </c:pt>
                      <c:pt idx="12973">
                        <c:v>23</c:v>
                      </c:pt>
                      <c:pt idx="12974">
                        <c:v>24</c:v>
                      </c:pt>
                      <c:pt idx="12975">
                        <c:v>0</c:v>
                      </c:pt>
                      <c:pt idx="12976">
                        <c:v>1</c:v>
                      </c:pt>
                      <c:pt idx="12977">
                        <c:v>2</c:v>
                      </c:pt>
                      <c:pt idx="12978">
                        <c:v>3</c:v>
                      </c:pt>
                      <c:pt idx="12979">
                        <c:v>4</c:v>
                      </c:pt>
                      <c:pt idx="12980">
                        <c:v>5</c:v>
                      </c:pt>
                      <c:pt idx="12981">
                        <c:v>6</c:v>
                      </c:pt>
                      <c:pt idx="12982">
                        <c:v>7</c:v>
                      </c:pt>
                      <c:pt idx="12983">
                        <c:v>8</c:v>
                      </c:pt>
                      <c:pt idx="12984">
                        <c:v>9</c:v>
                      </c:pt>
                      <c:pt idx="12985">
                        <c:v>10</c:v>
                      </c:pt>
                      <c:pt idx="12986">
                        <c:v>11</c:v>
                      </c:pt>
                      <c:pt idx="12987">
                        <c:v>12</c:v>
                      </c:pt>
                      <c:pt idx="12988">
                        <c:v>13</c:v>
                      </c:pt>
                      <c:pt idx="12989">
                        <c:v>14</c:v>
                      </c:pt>
                      <c:pt idx="12990">
                        <c:v>15</c:v>
                      </c:pt>
                      <c:pt idx="12991">
                        <c:v>16</c:v>
                      </c:pt>
                      <c:pt idx="12992">
                        <c:v>17</c:v>
                      </c:pt>
                      <c:pt idx="12993">
                        <c:v>18</c:v>
                      </c:pt>
                      <c:pt idx="12994">
                        <c:v>19</c:v>
                      </c:pt>
                      <c:pt idx="12995">
                        <c:v>20</c:v>
                      </c:pt>
                      <c:pt idx="12996">
                        <c:v>21</c:v>
                      </c:pt>
                      <c:pt idx="12997">
                        <c:v>22</c:v>
                      </c:pt>
                      <c:pt idx="12998">
                        <c:v>23</c:v>
                      </c:pt>
                      <c:pt idx="12999">
                        <c:v>24</c:v>
                      </c:pt>
                      <c:pt idx="13000">
                        <c:v>0</c:v>
                      </c:pt>
                      <c:pt idx="13001">
                        <c:v>1</c:v>
                      </c:pt>
                      <c:pt idx="13002">
                        <c:v>2</c:v>
                      </c:pt>
                      <c:pt idx="13003">
                        <c:v>3</c:v>
                      </c:pt>
                      <c:pt idx="13004">
                        <c:v>4</c:v>
                      </c:pt>
                      <c:pt idx="13005">
                        <c:v>5</c:v>
                      </c:pt>
                      <c:pt idx="13006">
                        <c:v>6</c:v>
                      </c:pt>
                      <c:pt idx="13007">
                        <c:v>7</c:v>
                      </c:pt>
                      <c:pt idx="13008">
                        <c:v>8</c:v>
                      </c:pt>
                      <c:pt idx="13009">
                        <c:v>9</c:v>
                      </c:pt>
                      <c:pt idx="13010">
                        <c:v>10</c:v>
                      </c:pt>
                      <c:pt idx="13011">
                        <c:v>11</c:v>
                      </c:pt>
                      <c:pt idx="13012">
                        <c:v>12</c:v>
                      </c:pt>
                      <c:pt idx="13013">
                        <c:v>13</c:v>
                      </c:pt>
                      <c:pt idx="13014">
                        <c:v>14</c:v>
                      </c:pt>
                      <c:pt idx="13015">
                        <c:v>15</c:v>
                      </c:pt>
                      <c:pt idx="13016">
                        <c:v>16</c:v>
                      </c:pt>
                      <c:pt idx="13017">
                        <c:v>17</c:v>
                      </c:pt>
                      <c:pt idx="13018">
                        <c:v>18</c:v>
                      </c:pt>
                      <c:pt idx="13019">
                        <c:v>19</c:v>
                      </c:pt>
                      <c:pt idx="13020">
                        <c:v>20</c:v>
                      </c:pt>
                      <c:pt idx="13021">
                        <c:v>21</c:v>
                      </c:pt>
                      <c:pt idx="13022">
                        <c:v>22</c:v>
                      </c:pt>
                      <c:pt idx="13023">
                        <c:v>23</c:v>
                      </c:pt>
                      <c:pt idx="13024">
                        <c:v>24</c:v>
                      </c:pt>
                      <c:pt idx="13025">
                        <c:v>0</c:v>
                      </c:pt>
                      <c:pt idx="13026">
                        <c:v>1</c:v>
                      </c:pt>
                      <c:pt idx="13027">
                        <c:v>2</c:v>
                      </c:pt>
                      <c:pt idx="13028">
                        <c:v>3</c:v>
                      </c:pt>
                      <c:pt idx="13029">
                        <c:v>4</c:v>
                      </c:pt>
                      <c:pt idx="13030">
                        <c:v>5</c:v>
                      </c:pt>
                      <c:pt idx="13031">
                        <c:v>6</c:v>
                      </c:pt>
                      <c:pt idx="13032">
                        <c:v>7</c:v>
                      </c:pt>
                      <c:pt idx="13033">
                        <c:v>8</c:v>
                      </c:pt>
                      <c:pt idx="13034">
                        <c:v>9</c:v>
                      </c:pt>
                      <c:pt idx="13035">
                        <c:v>10</c:v>
                      </c:pt>
                      <c:pt idx="13036">
                        <c:v>11</c:v>
                      </c:pt>
                      <c:pt idx="13037">
                        <c:v>12</c:v>
                      </c:pt>
                      <c:pt idx="13038">
                        <c:v>13</c:v>
                      </c:pt>
                      <c:pt idx="13039">
                        <c:v>14</c:v>
                      </c:pt>
                      <c:pt idx="13040">
                        <c:v>15</c:v>
                      </c:pt>
                      <c:pt idx="13041">
                        <c:v>16</c:v>
                      </c:pt>
                      <c:pt idx="13042">
                        <c:v>17</c:v>
                      </c:pt>
                      <c:pt idx="13043">
                        <c:v>18</c:v>
                      </c:pt>
                      <c:pt idx="13044">
                        <c:v>19</c:v>
                      </c:pt>
                      <c:pt idx="13045">
                        <c:v>20</c:v>
                      </c:pt>
                      <c:pt idx="13046">
                        <c:v>21</c:v>
                      </c:pt>
                      <c:pt idx="13047">
                        <c:v>22</c:v>
                      </c:pt>
                      <c:pt idx="13048">
                        <c:v>23</c:v>
                      </c:pt>
                      <c:pt idx="13049">
                        <c:v>24</c:v>
                      </c:pt>
                      <c:pt idx="13050">
                        <c:v>0</c:v>
                      </c:pt>
                      <c:pt idx="13051">
                        <c:v>1</c:v>
                      </c:pt>
                      <c:pt idx="13052">
                        <c:v>2</c:v>
                      </c:pt>
                      <c:pt idx="13053">
                        <c:v>3</c:v>
                      </c:pt>
                      <c:pt idx="13054">
                        <c:v>4</c:v>
                      </c:pt>
                      <c:pt idx="13055">
                        <c:v>5</c:v>
                      </c:pt>
                      <c:pt idx="13056">
                        <c:v>6</c:v>
                      </c:pt>
                      <c:pt idx="13057">
                        <c:v>7</c:v>
                      </c:pt>
                      <c:pt idx="13058">
                        <c:v>8</c:v>
                      </c:pt>
                      <c:pt idx="13059">
                        <c:v>9</c:v>
                      </c:pt>
                      <c:pt idx="13060">
                        <c:v>10</c:v>
                      </c:pt>
                      <c:pt idx="13061">
                        <c:v>11</c:v>
                      </c:pt>
                      <c:pt idx="13062">
                        <c:v>12</c:v>
                      </c:pt>
                      <c:pt idx="13063">
                        <c:v>13</c:v>
                      </c:pt>
                      <c:pt idx="13064">
                        <c:v>14</c:v>
                      </c:pt>
                      <c:pt idx="13065">
                        <c:v>15</c:v>
                      </c:pt>
                      <c:pt idx="13066">
                        <c:v>16</c:v>
                      </c:pt>
                      <c:pt idx="13067">
                        <c:v>17</c:v>
                      </c:pt>
                      <c:pt idx="13068">
                        <c:v>18</c:v>
                      </c:pt>
                      <c:pt idx="13069">
                        <c:v>19</c:v>
                      </c:pt>
                      <c:pt idx="13070">
                        <c:v>20</c:v>
                      </c:pt>
                      <c:pt idx="13071">
                        <c:v>21</c:v>
                      </c:pt>
                      <c:pt idx="13072">
                        <c:v>22</c:v>
                      </c:pt>
                      <c:pt idx="13073">
                        <c:v>23</c:v>
                      </c:pt>
                      <c:pt idx="13074">
                        <c:v>24</c:v>
                      </c:pt>
                      <c:pt idx="13075">
                        <c:v>0</c:v>
                      </c:pt>
                      <c:pt idx="13076">
                        <c:v>1</c:v>
                      </c:pt>
                      <c:pt idx="13077">
                        <c:v>2</c:v>
                      </c:pt>
                      <c:pt idx="13078">
                        <c:v>3</c:v>
                      </c:pt>
                      <c:pt idx="13079">
                        <c:v>4</c:v>
                      </c:pt>
                      <c:pt idx="13080">
                        <c:v>5</c:v>
                      </c:pt>
                      <c:pt idx="13081">
                        <c:v>6</c:v>
                      </c:pt>
                      <c:pt idx="13082">
                        <c:v>7</c:v>
                      </c:pt>
                      <c:pt idx="13083">
                        <c:v>8</c:v>
                      </c:pt>
                      <c:pt idx="13084">
                        <c:v>9</c:v>
                      </c:pt>
                      <c:pt idx="13085">
                        <c:v>10</c:v>
                      </c:pt>
                      <c:pt idx="13086">
                        <c:v>11</c:v>
                      </c:pt>
                      <c:pt idx="13087">
                        <c:v>12</c:v>
                      </c:pt>
                      <c:pt idx="13088">
                        <c:v>13</c:v>
                      </c:pt>
                      <c:pt idx="13089">
                        <c:v>14</c:v>
                      </c:pt>
                      <c:pt idx="13090">
                        <c:v>15</c:v>
                      </c:pt>
                      <c:pt idx="13091">
                        <c:v>16</c:v>
                      </c:pt>
                      <c:pt idx="13092">
                        <c:v>17</c:v>
                      </c:pt>
                      <c:pt idx="13093">
                        <c:v>18</c:v>
                      </c:pt>
                      <c:pt idx="13094">
                        <c:v>19</c:v>
                      </c:pt>
                      <c:pt idx="13095">
                        <c:v>20</c:v>
                      </c:pt>
                      <c:pt idx="13096">
                        <c:v>21</c:v>
                      </c:pt>
                      <c:pt idx="13097">
                        <c:v>22</c:v>
                      </c:pt>
                      <c:pt idx="13098">
                        <c:v>23</c:v>
                      </c:pt>
                      <c:pt idx="13099">
                        <c:v>24</c:v>
                      </c:pt>
                      <c:pt idx="13100">
                        <c:v>0</c:v>
                      </c:pt>
                      <c:pt idx="13101">
                        <c:v>1</c:v>
                      </c:pt>
                      <c:pt idx="13102">
                        <c:v>2</c:v>
                      </c:pt>
                      <c:pt idx="13103">
                        <c:v>3</c:v>
                      </c:pt>
                      <c:pt idx="13104">
                        <c:v>4</c:v>
                      </c:pt>
                      <c:pt idx="13105">
                        <c:v>5</c:v>
                      </c:pt>
                      <c:pt idx="13106">
                        <c:v>6</c:v>
                      </c:pt>
                      <c:pt idx="13107">
                        <c:v>7</c:v>
                      </c:pt>
                      <c:pt idx="13108">
                        <c:v>8</c:v>
                      </c:pt>
                      <c:pt idx="13109">
                        <c:v>9</c:v>
                      </c:pt>
                      <c:pt idx="13110">
                        <c:v>10</c:v>
                      </c:pt>
                      <c:pt idx="13111">
                        <c:v>11</c:v>
                      </c:pt>
                      <c:pt idx="13112">
                        <c:v>12</c:v>
                      </c:pt>
                      <c:pt idx="13113">
                        <c:v>13</c:v>
                      </c:pt>
                      <c:pt idx="13114">
                        <c:v>14</c:v>
                      </c:pt>
                      <c:pt idx="13115">
                        <c:v>15</c:v>
                      </c:pt>
                      <c:pt idx="13116">
                        <c:v>16</c:v>
                      </c:pt>
                      <c:pt idx="13117">
                        <c:v>17</c:v>
                      </c:pt>
                      <c:pt idx="13118">
                        <c:v>18</c:v>
                      </c:pt>
                      <c:pt idx="13119">
                        <c:v>19</c:v>
                      </c:pt>
                      <c:pt idx="13120">
                        <c:v>20</c:v>
                      </c:pt>
                      <c:pt idx="13121">
                        <c:v>21</c:v>
                      </c:pt>
                      <c:pt idx="13122">
                        <c:v>22</c:v>
                      </c:pt>
                      <c:pt idx="13123">
                        <c:v>23</c:v>
                      </c:pt>
                      <c:pt idx="13124">
                        <c:v>24</c:v>
                      </c:pt>
                      <c:pt idx="13125">
                        <c:v>0</c:v>
                      </c:pt>
                      <c:pt idx="13126">
                        <c:v>1</c:v>
                      </c:pt>
                      <c:pt idx="13127">
                        <c:v>2</c:v>
                      </c:pt>
                      <c:pt idx="13128">
                        <c:v>3</c:v>
                      </c:pt>
                      <c:pt idx="13129">
                        <c:v>4</c:v>
                      </c:pt>
                      <c:pt idx="13130">
                        <c:v>5</c:v>
                      </c:pt>
                      <c:pt idx="13131">
                        <c:v>6</c:v>
                      </c:pt>
                      <c:pt idx="13132">
                        <c:v>7</c:v>
                      </c:pt>
                      <c:pt idx="13133">
                        <c:v>8</c:v>
                      </c:pt>
                      <c:pt idx="13134">
                        <c:v>9</c:v>
                      </c:pt>
                      <c:pt idx="13135">
                        <c:v>10</c:v>
                      </c:pt>
                      <c:pt idx="13136">
                        <c:v>11</c:v>
                      </c:pt>
                      <c:pt idx="13137">
                        <c:v>12</c:v>
                      </c:pt>
                      <c:pt idx="13138">
                        <c:v>13</c:v>
                      </c:pt>
                      <c:pt idx="13139">
                        <c:v>14</c:v>
                      </c:pt>
                      <c:pt idx="13140">
                        <c:v>15</c:v>
                      </c:pt>
                      <c:pt idx="13141">
                        <c:v>16</c:v>
                      </c:pt>
                      <c:pt idx="13142">
                        <c:v>17</c:v>
                      </c:pt>
                      <c:pt idx="13143">
                        <c:v>18</c:v>
                      </c:pt>
                      <c:pt idx="13144">
                        <c:v>19</c:v>
                      </c:pt>
                      <c:pt idx="13145">
                        <c:v>20</c:v>
                      </c:pt>
                      <c:pt idx="13146">
                        <c:v>21</c:v>
                      </c:pt>
                      <c:pt idx="13147">
                        <c:v>22</c:v>
                      </c:pt>
                      <c:pt idx="13148">
                        <c:v>23</c:v>
                      </c:pt>
                      <c:pt idx="13149">
                        <c:v>24</c:v>
                      </c:pt>
                      <c:pt idx="13150">
                        <c:v>0</c:v>
                      </c:pt>
                      <c:pt idx="13151">
                        <c:v>1</c:v>
                      </c:pt>
                      <c:pt idx="13152">
                        <c:v>2</c:v>
                      </c:pt>
                      <c:pt idx="13153">
                        <c:v>3</c:v>
                      </c:pt>
                      <c:pt idx="13154">
                        <c:v>4</c:v>
                      </c:pt>
                      <c:pt idx="13155">
                        <c:v>5</c:v>
                      </c:pt>
                      <c:pt idx="13156">
                        <c:v>6</c:v>
                      </c:pt>
                      <c:pt idx="13157">
                        <c:v>7</c:v>
                      </c:pt>
                      <c:pt idx="13158">
                        <c:v>8</c:v>
                      </c:pt>
                      <c:pt idx="13159">
                        <c:v>9</c:v>
                      </c:pt>
                      <c:pt idx="13160">
                        <c:v>10</c:v>
                      </c:pt>
                      <c:pt idx="13161">
                        <c:v>11</c:v>
                      </c:pt>
                      <c:pt idx="13162">
                        <c:v>12</c:v>
                      </c:pt>
                      <c:pt idx="13163">
                        <c:v>13</c:v>
                      </c:pt>
                      <c:pt idx="13164">
                        <c:v>14</c:v>
                      </c:pt>
                      <c:pt idx="13165">
                        <c:v>15</c:v>
                      </c:pt>
                      <c:pt idx="13166">
                        <c:v>16</c:v>
                      </c:pt>
                      <c:pt idx="13167">
                        <c:v>17</c:v>
                      </c:pt>
                      <c:pt idx="13168">
                        <c:v>18</c:v>
                      </c:pt>
                      <c:pt idx="13169">
                        <c:v>19</c:v>
                      </c:pt>
                      <c:pt idx="13170">
                        <c:v>20</c:v>
                      </c:pt>
                      <c:pt idx="13171">
                        <c:v>21</c:v>
                      </c:pt>
                      <c:pt idx="13172">
                        <c:v>22</c:v>
                      </c:pt>
                      <c:pt idx="13173">
                        <c:v>23</c:v>
                      </c:pt>
                      <c:pt idx="13174">
                        <c:v>24</c:v>
                      </c:pt>
                      <c:pt idx="13175">
                        <c:v>0</c:v>
                      </c:pt>
                      <c:pt idx="13176">
                        <c:v>1</c:v>
                      </c:pt>
                      <c:pt idx="13177">
                        <c:v>2</c:v>
                      </c:pt>
                      <c:pt idx="13178">
                        <c:v>3</c:v>
                      </c:pt>
                      <c:pt idx="13179">
                        <c:v>4</c:v>
                      </c:pt>
                      <c:pt idx="13180">
                        <c:v>5</c:v>
                      </c:pt>
                      <c:pt idx="13181">
                        <c:v>6</c:v>
                      </c:pt>
                      <c:pt idx="13182">
                        <c:v>7</c:v>
                      </c:pt>
                      <c:pt idx="13183">
                        <c:v>8</c:v>
                      </c:pt>
                      <c:pt idx="13184">
                        <c:v>9</c:v>
                      </c:pt>
                      <c:pt idx="13185">
                        <c:v>10</c:v>
                      </c:pt>
                      <c:pt idx="13186">
                        <c:v>11</c:v>
                      </c:pt>
                      <c:pt idx="13187">
                        <c:v>12</c:v>
                      </c:pt>
                      <c:pt idx="13188">
                        <c:v>13</c:v>
                      </c:pt>
                      <c:pt idx="13189">
                        <c:v>14</c:v>
                      </c:pt>
                      <c:pt idx="13190">
                        <c:v>15</c:v>
                      </c:pt>
                      <c:pt idx="13191">
                        <c:v>16</c:v>
                      </c:pt>
                      <c:pt idx="13192">
                        <c:v>17</c:v>
                      </c:pt>
                      <c:pt idx="13193">
                        <c:v>18</c:v>
                      </c:pt>
                      <c:pt idx="13194">
                        <c:v>19</c:v>
                      </c:pt>
                      <c:pt idx="13195">
                        <c:v>20</c:v>
                      </c:pt>
                      <c:pt idx="13196">
                        <c:v>21</c:v>
                      </c:pt>
                      <c:pt idx="13197">
                        <c:v>22</c:v>
                      </c:pt>
                      <c:pt idx="13198">
                        <c:v>23</c:v>
                      </c:pt>
                      <c:pt idx="13199">
                        <c:v>24</c:v>
                      </c:pt>
                      <c:pt idx="13200">
                        <c:v>0</c:v>
                      </c:pt>
                      <c:pt idx="13201">
                        <c:v>1</c:v>
                      </c:pt>
                      <c:pt idx="13202">
                        <c:v>2</c:v>
                      </c:pt>
                      <c:pt idx="13203">
                        <c:v>3</c:v>
                      </c:pt>
                      <c:pt idx="13204">
                        <c:v>4</c:v>
                      </c:pt>
                      <c:pt idx="13205">
                        <c:v>5</c:v>
                      </c:pt>
                      <c:pt idx="13206">
                        <c:v>6</c:v>
                      </c:pt>
                      <c:pt idx="13207">
                        <c:v>7</c:v>
                      </c:pt>
                      <c:pt idx="13208">
                        <c:v>8</c:v>
                      </c:pt>
                      <c:pt idx="13209">
                        <c:v>9</c:v>
                      </c:pt>
                      <c:pt idx="13210">
                        <c:v>10</c:v>
                      </c:pt>
                      <c:pt idx="13211">
                        <c:v>11</c:v>
                      </c:pt>
                      <c:pt idx="13212">
                        <c:v>12</c:v>
                      </c:pt>
                      <c:pt idx="13213">
                        <c:v>13</c:v>
                      </c:pt>
                      <c:pt idx="13214">
                        <c:v>14</c:v>
                      </c:pt>
                      <c:pt idx="13215">
                        <c:v>15</c:v>
                      </c:pt>
                      <c:pt idx="13216">
                        <c:v>16</c:v>
                      </c:pt>
                      <c:pt idx="13217">
                        <c:v>17</c:v>
                      </c:pt>
                      <c:pt idx="13218">
                        <c:v>18</c:v>
                      </c:pt>
                      <c:pt idx="13219">
                        <c:v>19</c:v>
                      </c:pt>
                      <c:pt idx="13220">
                        <c:v>20</c:v>
                      </c:pt>
                      <c:pt idx="13221">
                        <c:v>21</c:v>
                      </c:pt>
                      <c:pt idx="13222">
                        <c:v>22</c:v>
                      </c:pt>
                      <c:pt idx="13223">
                        <c:v>23</c:v>
                      </c:pt>
                      <c:pt idx="13224">
                        <c:v>24</c:v>
                      </c:pt>
                      <c:pt idx="13225">
                        <c:v>0</c:v>
                      </c:pt>
                      <c:pt idx="13226">
                        <c:v>1</c:v>
                      </c:pt>
                      <c:pt idx="13227">
                        <c:v>2</c:v>
                      </c:pt>
                      <c:pt idx="13228">
                        <c:v>3</c:v>
                      </c:pt>
                      <c:pt idx="13229">
                        <c:v>4</c:v>
                      </c:pt>
                      <c:pt idx="13230">
                        <c:v>5</c:v>
                      </c:pt>
                      <c:pt idx="13231">
                        <c:v>6</c:v>
                      </c:pt>
                      <c:pt idx="13232">
                        <c:v>7</c:v>
                      </c:pt>
                      <c:pt idx="13233">
                        <c:v>8</c:v>
                      </c:pt>
                      <c:pt idx="13234">
                        <c:v>9</c:v>
                      </c:pt>
                      <c:pt idx="13235">
                        <c:v>10</c:v>
                      </c:pt>
                      <c:pt idx="13236">
                        <c:v>11</c:v>
                      </c:pt>
                      <c:pt idx="13237">
                        <c:v>12</c:v>
                      </c:pt>
                      <c:pt idx="13238">
                        <c:v>13</c:v>
                      </c:pt>
                      <c:pt idx="13239">
                        <c:v>14</c:v>
                      </c:pt>
                      <c:pt idx="13240">
                        <c:v>15</c:v>
                      </c:pt>
                      <c:pt idx="13241">
                        <c:v>16</c:v>
                      </c:pt>
                      <c:pt idx="13242">
                        <c:v>17</c:v>
                      </c:pt>
                      <c:pt idx="13243">
                        <c:v>18</c:v>
                      </c:pt>
                      <c:pt idx="13244">
                        <c:v>19</c:v>
                      </c:pt>
                      <c:pt idx="13245">
                        <c:v>20</c:v>
                      </c:pt>
                      <c:pt idx="13246">
                        <c:v>21</c:v>
                      </c:pt>
                      <c:pt idx="13247">
                        <c:v>22</c:v>
                      </c:pt>
                      <c:pt idx="13248">
                        <c:v>23</c:v>
                      </c:pt>
                      <c:pt idx="13249">
                        <c:v>24</c:v>
                      </c:pt>
                      <c:pt idx="13250">
                        <c:v>0</c:v>
                      </c:pt>
                      <c:pt idx="13251">
                        <c:v>1</c:v>
                      </c:pt>
                      <c:pt idx="13252">
                        <c:v>2</c:v>
                      </c:pt>
                      <c:pt idx="13253">
                        <c:v>3</c:v>
                      </c:pt>
                      <c:pt idx="13254">
                        <c:v>4</c:v>
                      </c:pt>
                      <c:pt idx="13255">
                        <c:v>5</c:v>
                      </c:pt>
                      <c:pt idx="13256">
                        <c:v>6</c:v>
                      </c:pt>
                      <c:pt idx="13257">
                        <c:v>7</c:v>
                      </c:pt>
                      <c:pt idx="13258">
                        <c:v>8</c:v>
                      </c:pt>
                      <c:pt idx="13259">
                        <c:v>9</c:v>
                      </c:pt>
                      <c:pt idx="13260">
                        <c:v>10</c:v>
                      </c:pt>
                      <c:pt idx="13261">
                        <c:v>11</c:v>
                      </c:pt>
                      <c:pt idx="13262">
                        <c:v>12</c:v>
                      </c:pt>
                      <c:pt idx="13263">
                        <c:v>13</c:v>
                      </c:pt>
                      <c:pt idx="13264">
                        <c:v>14</c:v>
                      </c:pt>
                      <c:pt idx="13265">
                        <c:v>15</c:v>
                      </c:pt>
                      <c:pt idx="13266">
                        <c:v>16</c:v>
                      </c:pt>
                      <c:pt idx="13267">
                        <c:v>17</c:v>
                      </c:pt>
                      <c:pt idx="13268">
                        <c:v>18</c:v>
                      </c:pt>
                      <c:pt idx="13269">
                        <c:v>19</c:v>
                      </c:pt>
                      <c:pt idx="13270">
                        <c:v>20</c:v>
                      </c:pt>
                      <c:pt idx="13271">
                        <c:v>21</c:v>
                      </c:pt>
                      <c:pt idx="13272">
                        <c:v>22</c:v>
                      </c:pt>
                      <c:pt idx="13273">
                        <c:v>23</c:v>
                      </c:pt>
                      <c:pt idx="13274">
                        <c:v>24</c:v>
                      </c:pt>
                      <c:pt idx="13275">
                        <c:v>0</c:v>
                      </c:pt>
                      <c:pt idx="13276">
                        <c:v>1</c:v>
                      </c:pt>
                      <c:pt idx="13277">
                        <c:v>2</c:v>
                      </c:pt>
                      <c:pt idx="13278">
                        <c:v>3</c:v>
                      </c:pt>
                      <c:pt idx="13279">
                        <c:v>4</c:v>
                      </c:pt>
                      <c:pt idx="13280">
                        <c:v>5</c:v>
                      </c:pt>
                      <c:pt idx="13281">
                        <c:v>6</c:v>
                      </c:pt>
                      <c:pt idx="13282">
                        <c:v>7</c:v>
                      </c:pt>
                      <c:pt idx="13283">
                        <c:v>8</c:v>
                      </c:pt>
                      <c:pt idx="13284">
                        <c:v>9</c:v>
                      </c:pt>
                      <c:pt idx="13285">
                        <c:v>10</c:v>
                      </c:pt>
                      <c:pt idx="13286">
                        <c:v>11</c:v>
                      </c:pt>
                      <c:pt idx="13287">
                        <c:v>12</c:v>
                      </c:pt>
                      <c:pt idx="13288">
                        <c:v>13</c:v>
                      </c:pt>
                      <c:pt idx="13289">
                        <c:v>14</c:v>
                      </c:pt>
                      <c:pt idx="13290">
                        <c:v>15</c:v>
                      </c:pt>
                      <c:pt idx="13291">
                        <c:v>16</c:v>
                      </c:pt>
                      <c:pt idx="13292">
                        <c:v>17</c:v>
                      </c:pt>
                      <c:pt idx="13293">
                        <c:v>18</c:v>
                      </c:pt>
                      <c:pt idx="13294">
                        <c:v>19</c:v>
                      </c:pt>
                      <c:pt idx="13295">
                        <c:v>20</c:v>
                      </c:pt>
                      <c:pt idx="13296">
                        <c:v>21</c:v>
                      </c:pt>
                      <c:pt idx="13297">
                        <c:v>22</c:v>
                      </c:pt>
                      <c:pt idx="13298">
                        <c:v>23</c:v>
                      </c:pt>
                      <c:pt idx="13299">
                        <c:v>24</c:v>
                      </c:pt>
                      <c:pt idx="13300">
                        <c:v>0</c:v>
                      </c:pt>
                      <c:pt idx="13301">
                        <c:v>1</c:v>
                      </c:pt>
                      <c:pt idx="13302">
                        <c:v>2</c:v>
                      </c:pt>
                      <c:pt idx="13303">
                        <c:v>3</c:v>
                      </c:pt>
                      <c:pt idx="13304">
                        <c:v>4</c:v>
                      </c:pt>
                      <c:pt idx="13305">
                        <c:v>5</c:v>
                      </c:pt>
                      <c:pt idx="13306">
                        <c:v>6</c:v>
                      </c:pt>
                      <c:pt idx="13307">
                        <c:v>7</c:v>
                      </c:pt>
                      <c:pt idx="13308">
                        <c:v>8</c:v>
                      </c:pt>
                      <c:pt idx="13309">
                        <c:v>9</c:v>
                      </c:pt>
                      <c:pt idx="13310">
                        <c:v>10</c:v>
                      </c:pt>
                      <c:pt idx="13311">
                        <c:v>11</c:v>
                      </c:pt>
                      <c:pt idx="13312">
                        <c:v>12</c:v>
                      </c:pt>
                      <c:pt idx="13313">
                        <c:v>13</c:v>
                      </c:pt>
                      <c:pt idx="13314">
                        <c:v>14</c:v>
                      </c:pt>
                      <c:pt idx="13315">
                        <c:v>15</c:v>
                      </c:pt>
                      <c:pt idx="13316">
                        <c:v>16</c:v>
                      </c:pt>
                      <c:pt idx="13317">
                        <c:v>17</c:v>
                      </c:pt>
                      <c:pt idx="13318">
                        <c:v>18</c:v>
                      </c:pt>
                      <c:pt idx="13319">
                        <c:v>19</c:v>
                      </c:pt>
                      <c:pt idx="13320">
                        <c:v>20</c:v>
                      </c:pt>
                      <c:pt idx="13321">
                        <c:v>21</c:v>
                      </c:pt>
                      <c:pt idx="13322">
                        <c:v>22</c:v>
                      </c:pt>
                      <c:pt idx="13323">
                        <c:v>23</c:v>
                      </c:pt>
                      <c:pt idx="13324">
                        <c:v>24</c:v>
                      </c:pt>
                      <c:pt idx="13325">
                        <c:v>0</c:v>
                      </c:pt>
                      <c:pt idx="13326">
                        <c:v>1</c:v>
                      </c:pt>
                      <c:pt idx="13327">
                        <c:v>2</c:v>
                      </c:pt>
                      <c:pt idx="13328">
                        <c:v>3</c:v>
                      </c:pt>
                      <c:pt idx="13329">
                        <c:v>4</c:v>
                      </c:pt>
                      <c:pt idx="13330">
                        <c:v>5</c:v>
                      </c:pt>
                      <c:pt idx="13331">
                        <c:v>6</c:v>
                      </c:pt>
                      <c:pt idx="13332">
                        <c:v>7</c:v>
                      </c:pt>
                      <c:pt idx="13333">
                        <c:v>8</c:v>
                      </c:pt>
                      <c:pt idx="13334">
                        <c:v>9</c:v>
                      </c:pt>
                      <c:pt idx="13335">
                        <c:v>10</c:v>
                      </c:pt>
                      <c:pt idx="13336">
                        <c:v>11</c:v>
                      </c:pt>
                      <c:pt idx="13337">
                        <c:v>12</c:v>
                      </c:pt>
                      <c:pt idx="13338">
                        <c:v>13</c:v>
                      </c:pt>
                      <c:pt idx="13339">
                        <c:v>14</c:v>
                      </c:pt>
                      <c:pt idx="13340">
                        <c:v>15</c:v>
                      </c:pt>
                      <c:pt idx="13341">
                        <c:v>16</c:v>
                      </c:pt>
                      <c:pt idx="13342">
                        <c:v>17</c:v>
                      </c:pt>
                      <c:pt idx="13343">
                        <c:v>18</c:v>
                      </c:pt>
                      <c:pt idx="13344">
                        <c:v>19</c:v>
                      </c:pt>
                      <c:pt idx="13345">
                        <c:v>20</c:v>
                      </c:pt>
                      <c:pt idx="13346">
                        <c:v>21</c:v>
                      </c:pt>
                      <c:pt idx="13347">
                        <c:v>22</c:v>
                      </c:pt>
                      <c:pt idx="13348">
                        <c:v>23</c:v>
                      </c:pt>
                      <c:pt idx="13349">
                        <c:v>24</c:v>
                      </c:pt>
                      <c:pt idx="13350">
                        <c:v>0</c:v>
                      </c:pt>
                      <c:pt idx="13351">
                        <c:v>1</c:v>
                      </c:pt>
                      <c:pt idx="13352">
                        <c:v>2</c:v>
                      </c:pt>
                      <c:pt idx="13353">
                        <c:v>3</c:v>
                      </c:pt>
                      <c:pt idx="13354">
                        <c:v>4</c:v>
                      </c:pt>
                      <c:pt idx="13355">
                        <c:v>5</c:v>
                      </c:pt>
                      <c:pt idx="13356">
                        <c:v>6</c:v>
                      </c:pt>
                      <c:pt idx="13357">
                        <c:v>7</c:v>
                      </c:pt>
                      <c:pt idx="13358">
                        <c:v>8</c:v>
                      </c:pt>
                      <c:pt idx="13359">
                        <c:v>9</c:v>
                      </c:pt>
                      <c:pt idx="13360">
                        <c:v>10</c:v>
                      </c:pt>
                      <c:pt idx="13361">
                        <c:v>11</c:v>
                      </c:pt>
                      <c:pt idx="13362">
                        <c:v>12</c:v>
                      </c:pt>
                      <c:pt idx="13363">
                        <c:v>13</c:v>
                      </c:pt>
                      <c:pt idx="13364">
                        <c:v>14</c:v>
                      </c:pt>
                      <c:pt idx="13365">
                        <c:v>15</c:v>
                      </c:pt>
                      <c:pt idx="13366">
                        <c:v>16</c:v>
                      </c:pt>
                      <c:pt idx="13367">
                        <c:v>17</c:v>
                      </c:pt>
                      <c:pt idx="13368">
                        <c:v>18</c:v>
                      </c:pt>
                      <c:pt idx="13369">
                        <c:v>19</c:v>
                      </c:pt>
                      <c:pt idx="13370">
                        <c:v>20</c:v>
                      </c:pt>
                      <c:pt idx="13371">
                        <c:v>21</c:v>
                      </c:pt>
                      <c:pt idx="13372">
                        <c:v>22</c:v>
                      </c:pt>
                      <c:pt idx="13373">
                        <c:v>23</c:v>
                      </c:pt>
                      <c:pt idx="13374">
                        <c:v>24</c:v>
                      </c:pt>
                      <c:pt idx="13375">
                        <c:v>0</c:v>
                      </c:pt>
                      <c:pt idx="13376">
                        <c:v>1</c:v>
                      </c:pt>
                      <c:pt idx="13377">
                        <c:v>2</c:v>
                      </c:pt>
                      <c:pt idx="13378">
                        <c:v>3</c:v>
                      </c:pt>
                      <c:pt idx="13379">
                        <c:v>4</c:v>
                      </c:pt>
                      <c:pt idx="13380">
                        <c:v>5</c:v>
                      </c:pt>
                      <c:pt idx="13381">
                        <c:v>6</c:v>
                      </c:pt>
                      <c:pt idx="13382">
                        <c:v>7</c:v>
                      </c:pt>
                      <c:pt idx="13383">
                        <c:v>8</c:v>
                      </c:pt>
                      <c:pt idx="13384">
                        <c:v>9</c:v>
                      </c:pt>
                      <c:pt idx="13385">
                        <c:v>10</c:v>
                      </c:pt>
                      <c:pt idx="13386">
                        <c:v>11</c:v>
                      </c:pt>
                      <c:pt idx="13387">
                        <c:v>12</c:v>
                      </c:pt>
                      <c:pt idx="13388">
                        <c:v>13</c:v>
                      </c:pt>
                      <c:pt idx="13389">
                        <c:v>14</c:v>
                      </c:pt>
                      <c:pt idx="13390">
                        <c:v>15</c:v>
                      </c:pt>
                      <c:pt idx="13391">
                        <c:v>16</c:v>
                      </c:pt>
                      <c:pt idx="13392">
                        <c:v>17</c:v>
                      </c:pt>
                      <c:pt idx="13393">
                        <c:v>18</c:v>
                      </c:pt>
                      <c:pt idx="13394">
                        <c:v>19</c:v>
                      </c:pt>
                      <c:pt idx="13395">
                        <c:v>20</c:v>
                      </c:pt>
                      <c:pt idx="13396">
                        <c:v>21</c:v>
                      </c:pt>
                      <c:pt idx="13397">
                        <c:v>22</c:v>
                      </c:pt>
                      <c:pt idx="13398">
                        <c:v>23</c:v>
                      </c:pt>
                      <c:pt idx="13399">
                        <c:v>24</c:v>
                      </c:pt>
                      <c:pt idx="13400">
                        <c:v>0</c:v>
                      </c:pt>
                      <c:pt idx="13401">
                        <c:v>1</c:v>
                      </c:pt>
                      <c:pt idx="13402">
                        <c:v>2</c:v>
                      </c:pt>
                      <c:pt idx="13403">
                        <c:v>3</c:v>
                      </c:pt>
                      <c:pt idx="13404">
                        <c:v>4</c:v>
                      </c:pt>
                      <c:pt idx="13405">
                        <c:v>5</c:v>
                      </c:pt>
                      <c:pt idx="13406">
                        <c:v>6</c:v>
                      </c:pt>
                      <c:pt idx="13407">
                        <c:v>7</c:v>
                      </c:pt>
                      <c:pt idx="13408">
                        <c:v>8</c:v>
                      </c:pt>
                      <c:pt idx="13409">
                        <c:v>9</c:v>
                      </c:pt>
                      <c:pt idx="13410">
                        <c:v>10</c:v>
                      </c:pt>
                      <c:pt idx="13411">
                        <c:v>11</c:v>
                      </c:pt>
                      <c:pt idx="13412">
                        <c:v>12</c:v>
                      </c:pt>
                      <c:pt idx="13413">
                        <c:v>13</c:v>
                      </c:pt>
                      <c:pt idx="13414">
                        <c:v>14</c:v>
                      </c:pt>
                      <c:pt idx="13415">
                        <c:v>15</c:v>
                      </c:pt>
                      <c:pt idx="13416">
                        <c:v>16</c:v>
                      </c:pt>
                      <c:pt idx="13417">
                        <c:v>17</c:v>
                      </c:pt>
                      <c:pt idx="13418">
                        <c:v>18</c:v>
                      </c:pt>
                      <c:pt idx="13419">
                        <c:v>19</c:v>
                      </c:pt>
                      <c:pt idx="13420">
                        <c:v>20</c:v>
                      </c:pt>
                      <c:pt idx="13421">
                        <c:v>21</c:v>
                      </c:pt>
                      <c:pt idx="13422">
                        <c:v>22</c:v>
                      </c:pt>
                      <c:pt idx="13423">
                        <c:v>23</c:v>
                      </c:pt>
                      <c:pt idx="13424">
                        <c:v>24</c:v>
                      </c:pt>
                      <c:pt idx="13425">
                        <c:v>0</c:v>
                      </c:pt>
                      <c:pt idx="13426">
                        <c:v>1</c:v>
                      </c:pt>
                      <c:pt idx="13427">
                        <c:v>2</c:v>
                      </c:pt>
                      <c:pt idx="13428">
                        <c:v>3</c:v>
                      </c:pt>
                      <c:pt idx="13429">
                        <c:v>4</c:v>
                      </c:pt>
                      <c:pt idx="13430">
                        <c:v>5</c:v>
                      </c:pt>
                      <c:pt idx="13431">
                        <c:v>6</c:v>
                      </c:pt>
                      <c:pt idx="13432">
                        <c:v>7</c:v>
                      </c:pt>
                      <c:pt idx="13433">
                        <c:v>8</c:v>
                      </c:pt>
                      <c:pt idx="13434">
                        <c:v>9</c:v>
                      </c:pt>
                      <c:pt idx="13435">
                        <c:v>10</c:v>
                      </c:pt>
                      <c:pt idx="13436">
                        <c:v>11</c:v>
                      </c:pt>
                      <c:pt idx="13437">
                        <c:v>12</c:v>
                      </c:pt>
                      <c:pt idx="13438">
                        <c:v>13</c:v>
                      </c:pt>
                      <c:pt idx="13439">
                        <c:v>14</c:v>
                      </c:pt>
                      <c:pt idx="13440">
                        <c:v>15</c:v>
                      </c:pt>
                      <c:pt idx="13441">
                        <c:v>16</c:v>
                      </c:pt>
                      <c:pt idx="13442">
                        <c:v>17</c:v>
                      </c:pt>
                      <c:pt idx="13443">
                        <c:v>18</c:v>
                      </c:pt>
                      <c:pt idx="13444">
                        <c:v>19</c:v>
                      </c:pt>
                      <c:pt idx="13445">
                        <c:v>20</c:v>
                      </c:pt>
                      <c:pt idx="13446">
                        <c:v>21</c:v>
                      </c:pt>
                      <c:pt idx="13447">
                        <c:v>22</c:v>
                      </c:pt>
                      <c:pt idx="13448">
                        <c:v>23</c:v>
                      </c:pt>
                      <c:pt idx="13449">
                        <c:v>24</c:v>
                      </c:pt>
                      <c:pt idx="13450">
                        <c:v>0</c:v>
                      </c:pt>
                      <c:pt idx="13451">
                        <c:v>1</c:v>
                      </c:pt>
                      <c:pt idx="13452">
                        <c:v>2</c:v>
                      </c:pt>
                      <c:pt idx="13453">
                        <c:v>3</c:v>
                      </c:pt>
                      <c:pt idx="13454">
                        <c:v>4</c:v>
                      </c:pt>
                      <c:pt idx="13455">
                        <c:v>5</c:v>
                      </c:pt>
                      <c:pt idx="13456">
                        <c:v>6</c:v>
                      </c:pt>
                      <c:pt idx="13457">
                        <c:v>7</c:v>
                      </c:pt>
                      <c:pt idx="13458">
                        <c:v>8</c:v>
                      </c:pt>
                      <c:pt idx="13459">
                        <c:v>9</c:v>
                      </c:pt>
                      <c:pt idx="13460">
                        <c:v>10</c:v>
                      </c:pt>
                      <c:pt idx="13461">
                        <c:v>11</c:v>
                      </c:pt>
                      <c:pt idx="13462">
                        <c:v>12</c:v>
                      </c:pt>
                      <c:pt idx="13463">
                        <c:v>13</c:v>
                      </c:pt>
                      <c:pt idx="13464">
                        <c:v>14</c:v>
                      </c:pt>
                      <c:pt idx="13465">
                        <c:v>15</c:v>
                      </c:pt>
                      <c:pt idx="13466">
                        <c:v>16</c:v>
                      </c:pt>
                      <c:pt idx="13467">
                        <c:v>17</c:v>
                      </c:pt>
                      <c:pt idx="13468">
                        <c:v>18</c:v>
                      </c:pt>
                      <c:pt idx="13469">
                        <c:v>19</c:v>
                      </c:pt>
                      <c:pt idx="13470">
                        <c:v>20</c:v>
                      </c:pt>
                      <c:pt idx="13471">
                        <c:v>21</c:v>
                      </c:pt>
                      <c:pt idx="13472">
                        <c:v>22</c:v>
                      </c:pt>
                      <c:pt idx="13473">
                        <c:v>23</c:v>
                      </c:pt>
                      <c:pt idx="13474">
                        <c:v>24</c:v>
                      </c:pt>
                      <c:pt idx="13475">
                        <c:v>0</c:v>
                      </c:pt>
                      <c:pt idx="13476">
                        <c:v>1</c:v>
                      </c:pt>
                      <c:pt idx="13477">
                        <c:v>2</c:v>
                      </c:pt>
                      <c:pt idx="13478">
                        <c:v>3</c:v>
                      </c:pt>
                      <c:pt idx="13479">
                        <c:v>4</c:v>
                      </c:pt>
                      <c:pt idx="13480">
                        <c:v>5</c:v>
                      </c:pt>
                      <c:pt idx="13481">
                        <c:v>6</c:v>
                      </c:pt>
                      <c:pt idx="13482">
                        <c:v>7</c:v>
                      </c:pt>
                      <c:pt idx="13483">
                        <c:v>8</c:v>
                      </c:pt>
                      <c:pt idx="13484">
                        <c:v>9</c:v>
                      </c:pt>
                      <c:pt idx="13485">
                        <c:v>10</c:v>
                      </c:pt>
                      <c:pt idx="13486">
                        <c:v>11</c:v>
                      </c:pt>
                      <c:pt idx="13487">
                        <c:v>12</c:v>
                      </c:pt>
                      <c:pt idx="13488">
                        <c:v>13</c:v>
                      </c:pt>
                      <c:pt idx="13489">
                        <c:v>14</c:v>
                      </c:pt>
                      <c:pt idx="13490">
                        <c:v>15</c:v>
                      </c:pt>
                      <c:pt idx="13491">
                        <c:v>16</c:v>
                      </c:pt>
                      <c:pt idx="13492">
                        <c:v>17</c:v>
                      </c:pt>
                      <c:pt idx="13493">
                        <c:v>18</c:v>
                      </c:pt>
                      <c:pt idx="13494">
                        <c:v>19</c:v>
                      </c:pt>
                      <c:pt idx="13495">
                        <c:v>20</c:v>
                      </c:pt>
                      <c:pt idx="13496">
                        <c:v>21</c:v>
                      </c:pt>
                      <c:pt idx="13497">
                        <c:v>22</c:v>
                      </c:pt>
                      <c:pt idx="13498">
                        <c:v>23</c:v>
                      </c:pt>
                      <c:pt idx="13499">
                        <c:v>24</c:v>
                      </c:pt>
                      <c:pt idx="13500">
                        <c:v>0</c:v>
                      </c:pt>
                      <c:pt idx="13501">
                        <c:v>1</c:v>
                      </c:pt>
                      <c:pt idx="13502">
                        <c:v>2</c:v>
                      </c:pt>
                      <c:pt idx="13503">
                        <c:v>3</c:v>
                      </c:pt>
                      <c:pt idx="13504">
                        <c:v>4</c:v>
                      </c:pt>
                      <c:pt idx="13505">
                        <c:v>5</c:v>
                      </c:pt>
                      <c:pt idx="13506">
                        <c:v>6</c:v>
                      </c:pt>
                      <c:pt idx="13507">
                        <c:v>7</c:v>
                      </c:pt>
                      <c:pt idx="13508">
                        <c:v>8</c:v>
                      </c:pt>
                      <c:pt idx="13509">
                        <c:v>9</c:v>
                      </c:pt>
                      <c:pt idx="13510">
                        <c:v>10</c:v>
                      </c:pt>
                      <c:pt idx="13511">
                        <c:v>11</c:v>
                      </c:pt>
                      <c:pt idx="13512">
                        <c:v>12</c:v>
                      </c:pt>
                      <c:pt idx="13513">
                        <c:v>13</c:v>
                      </c:pt>
                      <c:pt idx="13514">
                        <c:v>14</c:v>
                      </c:pt>
                      <c:pt idx="13515">
                        <c:v>15</c:v>
                      </c:pt>
                      <c:pt idx="13516">
                        <c:v>16</c:v>
                      </c:pt>
                      <c:pt idx="13517">
                        <c:v>17</c:v>
                      </c:pt>
                      <c:pt idx="13518">
                        <c:v>18</c:v>
                      </c:pt>
                      <c:pt idx="13519">
                        <c:v>19</c:v>
                      </c:pt>
                      <c:pt idx="13520">
                        <c:v>20</c:v>
                      </c:pt>
                      <c:pt idx="13521">
                        <c:v>21</c:v>
                      </c:pt>
                      <c:pt idx="13522">
                        <c:v>22</c:v>
                      </c:pt>
                      <c:pt idx="13523">
                        <c:v>23</c:v>
                      </c:pt>
                      <c:pt idx="13524">
                        <c:v>24</c:v>
                      </c:pt>
                      <c:pt idx="13525">
                        <c:v>0</c:v>
                      </c:pt>
                      <c:pt idx="13526">
                        <c:v>1</c:v>
                      </c:pt>
                      <c:pt idx="13527">
                        <c:v>2</c:v>
                      </c:pt>
                      <c:pt idx="13528">
                        <c:v>3</c:v>
                      </c:pt>
                      <c:pt idx="13529">
                        <c:v>4</c:v>
                      </c:pt>
                      <c:pt idx="13530">
                        <c:v>5</c:v>
                      </c:pt>
                      <c:pt idx="13531">
                        <c:v>6</c:v>
                      </c:pt>
                      <c:pt idx="13532">
                        <c:v>7</c:v>
                      </c:pt>
                      <c:pt idx="13533">
                        <c:v>8</c:v>
                      </c:pt>
                      <c:pt idx="13534">
                        <c:v>9</c:v>
                      </c:pt>
                      <c:pt idx="13535">
                        <c:v>10</c:v>
                      </c:pt>
                      <c:pt idx="13536">
                        <c:v>11</c:v>
                      </c:pt>
                      <c:pt idx="13537">
                        <c:v>12</c:v>
                      </c:pt>
                      <c:pt idx="13538">
                        <c:v>13</c:v>
                      </c:pt>
                      <c:pt idx="13539">
                        <c:v>14</c:v>
                      </c:pt>
                      <c:pt idx="13540">
                        <c:v>15</c:v>
                      </c:pt>
                      <c:pt idx="13541">
                        <c:v>16</c:v>
                      </c:pt>
                      <c:pt idx="13542">
                        <c:v>17</c:v>
                      </c:pt>
                      <c:pt idx="13543">
                        <c:v>18</c:v>
                      </c:pt>
                      <c:pt idx="13544">
                        <c:v>19</c:v>
                      </c:pt>
                      <c:pt idx="13545">
                        <c:v>20</c:v>
                      </c:pt>
                      <c:pt idx="13546">
                        <c:v>21</c:v>
                      </c:pt>
                      <c:pt idx="13547">
                        <c:v>22</c:v>
                      </c:pt>
                      <c:pt idx="13548">
                        <c:v>23</c:v>
                      </c:pt>
                      <c:pt idx="13549">
                        <c:v>24</c:v>
                      </c:pt>
                      <c:pt idx="13550">
                        <c:v>0</c:v>
                      </c:pt>
                      <c:pt idx="13551">
                        <c:v>1</c:v>
                      </c:pt>
                      <c:pt idx="13552">
                        <c:v>2</c:v>
                      </c:pt>
                      <c:pt idx="13553">
                        <c:v>3</c:v>
                      </c:pt>
                      <c:pt idx="13554">
                        <c:v>4</c:v>
                      </c:pt>
                      <c:pt idx="13555">
                        <c:v>5</c:v>
                      </c:pt>
                      <c:pt idx="13556">
                        <c:v>6</c:v>
                      </c:pt>
                      <c:pt idx="13557">
                        <c:v>7</c:v>
                      </c:pt>
                      <c:pt idx="13558">
                        <c:v>8</c:v>
                      </c:pt>
                      <c:pt idx="13559">
                        <c:v>9</c:v>
                      </c:pt>
                      <c:pt idx="13560">
                        <c:v>10</c:v>
                      </c:pt>
                      <c:pt idx="13561">
                        <c:v>11</c:v>
                      </c:pt>
                      <c:pt idx="13562">
                        <c:v>12</c:v>
                      </c:pt>
                      <c:pt idx="13563">
                        <c:v>13</c:v>
                      </c:pt>
                      <c:pt idx="13564">
                        <c:v>14</c:v>
                      </c:pt>
                      <c:pt idx="13565">
                        <c:v>15</c:v>
                      </c:pt>
                      <c:pt idx="13566">
                        <c:v>16</c:v>
                      </c:pt>
                      <c:pt idx="13567">
                        <c:v>17</c:v>
                      </c:pt>
                      <c:pt idx="13568">
                        <c:v>18</c:v>
                      </c:pt>
                      <c:pt idx="13569">
                        <c:v>19</c:v>
                      </c:pt>
                      <c:pt idx="13570">
                        <c:v>20</c:v>
                      </c:pt>
                      <c:pt idx="13571">
                        <c:v>21</c:v>
                      </c:pt>
                      <c:pt idx="13572">
                        <c:v>22</c:v>
                      </c:pt>
                      <c:pt idx="13573">
                        <c:v>23</c:v>
                      </c:pt>
                      <c:pt idx="13574">
                        <c:v>24</c:v>
                      </c:pt>
                      <c:pt idx="13575">
                        <c:v>0</c:v>
                      </c:pt>
                      <c:pt idx="13576">
                        <c:v>1</c:v>
                      </c:pt>
                      <c:pt idx="13577">
                        <c:v>2</c:v>
                      </c:pt>
                      <c:pt idx="13578">
                        <c:v>3</c:v>
                      </c:pt>
                      <c:pt idx="13579">
                        <c:v>4</c:v>
                      </c:pt>
                      <c:pt idx="13580">
                        <c:v>5</c:v>
                      </c:pt>
                      <c:pt idx="13581">
                        <c:v>6</c:v>
                      </c:pt>
                      <c:pt idx="13582">
                        <c:v>7</c:v>
                      </c:pt>
                      <c:pt idx="13583">
                        <c:v>8</c:v>
                      </c:pt>
                      <c:pt idx="13584">
                        <c:v>9</c:v>
                      </c:pt>
                      <c:pt idx="13585">
                        <c:v>10</c:v>
                      </c:pt>
                      <c:pt idx="13586">
                        <c:v>11</c:v>
                      </c:pt>
                      <c:pt idx="13587">
                        <c:v>12</c:v>
                      </c:pt>
                      <c:pt idx="13588">
                        <c:v>13</c:v>
                      </c:pt>
                      <c:pt idx="13589">
                        <c:v>14</c:v>
                      </c:pt>
                      <c:pt idx="13590">
                        <c:v>15</c:v>
                      </c:pt>
                      <c:pt idx="13591">
                        <c:v>16</c:v>
                      </c:pt>
                      <c:pt idx="13592">
                        <c:v>17</c:v>
                      </c:pt>
                      <c:pt idx="13593">
                        <c:v>18</c:v>
                      </c:pt>
                      <c:pt idx="13594">
                        <c:v>19</c:v>
                      </c:pt>
                      <c:pt idx="13595">
                        <c:v>20</c:v>
                      </c:pt>
                      <c:pt idx="13596">
                        <c:v>21</c:v>
                      </c:pt>
                      <c:pt idx="13597">
                        <c:v>22</c:v>
                      </c:pt>
                      <c:pt idx="13598">
                        <c:v>23</c:v>
                      </c:pt>
                      <c:pt idx="13599">
                        <c:v>24</c:v>
                      </c:pt>
                      <c:pt idx="13600">
                        <c:v>0</c:v>
                      </c:pt>
                      <c:pt idx="13601">
                        <c:v>1</c:v>
                      </c:pt>
                      <c:pt idx="13602">
                        <c:v>2</c:v>
                      </c:pt>
                      <c:pt idx="13603">
                        <c:v>3</c:v>
                      </c:pt>
                      <c:pt idx="13604">
                        <c:v>4</c:v>
                      </c:pt>
                      <c:pt idx="13605">
                        <c:v>5</c:v>
                      </c:pt>
                      <c:pt idx="13606">
                        <c:v>6</c:v>
                      </c:pt>
                      <c:pt idx="13607">
                        <c:v>7</c:v>
                      </c:pt>
                      <c:pt idx="13608">
                        <c:v>8</c:v>
                      </c:pt>
                      <c:pt idx="13609">
                        <c:v>9</c:v>
                      </c:pt>
                      <c:pt idx="13610">
                        <c:v>10</c:v>
                      </c:pt>
                      <c:pt idx="13611">
                        <c:v>11</c:v>
                      </c:pt>
                      <c:pt idx="13612">
                        <c:v>12</c:v>
                      </c:pt>
                      <c:pt idx="13613">
                        <c:v>13</c:v>
                      </c:pt>
                      <c:pt idx="13614">
                        <c:v>14</c:v>
                      </c:pt>
                      <c:pt idx="13615">
                        <c:v>15</c:v>
                      </c:pt>
                      <c:pt idx="13616">
                        <c:v>16</c:v>
                      </c:pt>
                      <c:pt idx="13617">
                        <c:v>17</c:v>
                      </c:pt>
                      <c:pt idx="13618">
                        <c:v>18</c:v>
                      </c:pt>
                      <c:pt idx="13619">
                        <c:v>19</c:v>
                      </c:pt>
                      <c:pt idx="13620">
                        <c:v>20</c:v>
                      </c:pt>
                      <c:pt idx="13621">
                        <c:v>21</c:v>
                      </c:pt>
                      <c:pt idx="13622">
                        <c:v>22</c:v>
                      </c:pt>
                      <c:pt idx="13623">
                        <c:v>23</c:v>
                      </c:pt>
                      <c:pt idx="13624">
                        <c:v>24</c:v>
                      </c:pt>
                      <c:pt idx="13625">
                        <c:v>0</c:v>
                      </c:pt>
                      <c:pt idx="13626">
                        <c:v>1</c:v>
                      </c:pt>
                      <c:pt idx="13627">
                        <c:v>2</c:v>
                      </c:pt>
                      <c:pt idx="13628">
                        <c:v>3</c:v>
                      </c:pt>
                      <c:pt idx="13629">
                        <c:v>4</c:v>
                      </c:pt>
                      <c:pt idx="13630">
                        <c:v>5</c:v>
                      </c:pt>
                      <c:pt idx="13631">
                        <c:v>6</c:v>
                      </c:pt>
                      <c:pt idx="13632">
                        <c:v>7</c:v>
                      </c:pt>
                      <c:pt idx="13633">
                        <c:v>8</c:v>
                      </c:pt>
                      <c:pt idx="13634">
                        <c:v>9</c:v>
                      </c:pt>
                      <c:pt idx="13635">
                        <c:v>10</c:v>
                      </c:pt>
                      <c:pt idx="13636">
                        <c:v>11</c:v>
                      </c:pt>
                      <c:pt idx="13637">
                        <c:v>12</c:v>
                      </c:pt>
                      <c:pt idx="13638">
                        <c:v>13</c:v>
                      </c:pt>
                      <c:pt idx="13639">
                        <c:v>14</c:v>
                      </c:pt>
                      <c:pt idx="13640">
                        <c:v>15</c:v>
                      </c:pt>
                      <c:pt idx="13641">
                        <c:v>16</c:v>
                      </c:pt>
                      <c:pt idx="13642">
                        <c:v>17</c:v>
                      </c:pt>
                      <c:pt idx="13643">
                        <c:v>18</c:v>
                      </c:pt>
                      <c:pt idx="13644">
                        <c:v>19</c:v>
                      </c:pt>
                      <c:pt idx="13645">
                        <c:v>20</c:v>
                      </c:pt>
                      <c:pt idx="13646">
                        <c:v>21</c:v>
                      </c:pt>
                      <c:pt idx="13647">
                        <c:v>22</c:v>
                      </c:pt>
                      <c:pt idx="13648">
                        <c:v>23</c:v>
                      </c:pt>
                      <c:pt idx="13649">
                        <c:v>24</c:v>
                      </c:pt>
                      <c:pt idx="13650">
                        <c:v>0</c:v>
                      </c:pt>
                      <c:pt idx="13651">
                        <c:v>1</c:v>
                      </c:pt>
                      <c:pt idx="13652">
                        <c:v>2</c:v>
                      </c:pt>
                      <c:pt idx="13653">
                        <c:v>3</c:v>
                      </c:pt>
                      <c:pt idx="13654">
                        <c:v>4</c:v>
                      </c:pt>
                      <c:pt idx="13655">
                        <c:v>5</c:v>
                      </c:pt>
                      <c:pt idx="13656">
                        <c:v>6</c:v>
                      </c:pt>
                      <c:pt idx="13657">
                        <c:v>7</c:v>
                      </c:pt>
                      <c:pt idx="13658">
                        <c:v>8</c:v>
                      </c:pt>
                      <c:pt idx="13659">
                        <c:v>9</c:v>
                      </c:pt>
                      <c:pt idx="13660">
                        <c:v>10</c:v>
                      </c:pt>
                      <c:pt idx="13661">
                        <c:v>11</c:v>
                      </c:pt>
                      <c:pt idx="13662">
                        <c:v>12</c:v>
                      </c:pt>
                      <c:pt idx="13663">
                        <c:v>13</c:v>
                      </c:pt>
                      <c:pt idx="13664">
                        <c:v>14</c:v>
                      </c:pt>
                      <c:pt idx="13665">
                        <c:v>15</c:v>
                      </c:pt>
                      <c:pt idx="13666">
                        <c:v>16</c:v>
                      </c:pt>
                      <c:pt idx="13667">
                        <c:v>17</c:v>
                      </c:pt>
                      <c:pt idx="13668">
                        <c:v>18</c:v>
                      </c:pt>
                      <c:pt idx="13669">
                        <c:v>19</c:v>
                      </c:pt>
                      <c:pt idx="13670">
                        <c:v>20</c:v>
                      </c:pt>
                      <c:pt idx="13671">
                        <c:v>21</c:v>
                      </c:pt>
                      <c:pt idx="13672">
                        <c:v>22</c:v>
                      </c:pt>
                      <c:pt idx="13673">
                        <c:v>23</c:v>
                      </c:pt>
                      <c:pt idx="13674">
                        <c:v>24</c:v>
                      </c:pt>
                      <c:pt idx="13675">
                        <c:v>0</c:v>
                      </c:pt>
                      <c:pt idx="13676">
                        <c:v>1</c:v>
                      </c:pt>
                      <c:pt idx="13677">
                        <c:v>2</c:v>
                      </c:pt>
                      <c:pt idx="13678">
                        <c:v>3</c:v>
                      </c:pt>
                      <c:pt idx="13679">
                        <c:v>4</c:v>
                      </c:pt>
                      <c:pt idx="13680">
                        <c:v>5</c:v>
                      </c:pt>
                      <c:pt idx="13681">
                        <c:v>6</c:v>
                      </c:pt>
                      <c:pt idx="13682">
                        <c:v>7</c:v>
                      </c:pt>
                      <c:pt idx="13683">
                        <c:v>8</c:v>
                      </c:pt>
                      <c:pt idx="13684">
                        <c:v>9</c:v>
                      </c:pt>
                      <c:pt idx="13685">
                        <c:v>10</c:v>
                      </c:pt>
                      <c:pt idx="13686">
                        <c:v>11</c:v>
                      </c:pt>
                      <c:pt idx="13687">
                        <c:v>12</c:v>
                      </c:pt>
                      <c:pt idx="13688">
                        <c:v>13</c:v>
                      </c:pt>
                      <c:pt idx="13689">
                        <c:v>14</c:v>
                      </c:pt>
                      <c:pt idx="13690">
                        <c:v>15</c:v>
                      </c:pt>
                      <c:pt idx="13691">
                        <c:v>16</c:v>
                      </c:pt>
                      <c:pt idx="13692">
                        <c:v>17</c:v>
                      </c:pt>
                      <c:pt idx="13693">
                        <c:v>18</c:v>
                      </c:pt>
                      <c:pt idx="13694">
                        <c:v>19</c:v>
                      </c:pt>
                      <c:pt idx="13695">
                        <c:v>20</c:v>
                      </c:pt>
                      <c:pt idx="13696">
                        <c:v>21</c:v>
                      </c:pt>
                      <c:pt idx="13697">
                        <c:v>22</c:v>
                      </c:pt>
                      <c:pt idx="13698">
                        <c:v>23</c:v>
                      </c:pt>
                      <c:pt idx="13699">
                        <c:v>24</c:v>
                      </c:pt>
                      <c:pt idx="13700">
                        <c:v>0</c:v>
                      </c:pt>
                      <c:pt idx="13701">
                        <c:v>1</c:v>
                      </c:pt>
                      <c:pt idx="13702">
                        <c:v>2</c:v>
                      </c:pt>
                      <c:pt idx="13703">
                        <c:v>3</c:v>
                      </c:pt>
                      <c:pt idx="13704">
                        <c:v>4</c:v>
                      </c:pt>
                      <c:pt idx="13705">
                        <c:v>5</c:v>
                      </c:pt>
                      <c:pt idx="13706">
                        <c:v>6</c:v>
                      </c:pt>
                      <c:pt idx="13707">
                        <c:v>7</c:v>
                      </c:pt>
                      <c:pt idx="13708">
                        <c:v>8</c:v>
                      </c:pt>
                      <c:pt idx="13709">
                        <c:v>9</c:v>
                      </c:pt>
                      <c:pt idx="13710">
                        <c:v>10</c:v>
                      </c:pt>
                      <c:pt idx="13711">
                        <c:v>11</c:v>
                      </c:pt>
                      <c:pt idx="13712">
                        <c:v>12</c:v>
                      </c:pt>
                      <c:pt idx="13713">
                        <c:v>13</c:v>
                      </c:pt>
                      <c:pt idx="13714">
                        <c:v>14</c:v>
                      </c:pt>
                      <c:pt idx="13715">
                        <c:v>15</c:v>
                      </c:pt>
                      <c:pt idx="13716">
                        <c:v>16</c:v>
                      </c:pt>
                      <c:pt idx="13717">
                        <c:v>17</c:v>
                      </c:pt>
                      <c:pt idx="13718">
                        <c:v>18</c:v>
                      </c:pt>
                      <c:pt idx="13719">
                        <c:v>19</c:v>
                      </c:pt>
                      <c:pt idx="13720">
                        <c:v>20</c:v>
                      </c:pt>
                      <c:pt idx="13721">
                        <c:v>21</c:v>
                      </c:pt>
                      <c:pt idx="13722">
                        <c:v>22</c:v>
                      </c:pt>
                      <c:pt idx="13723">
                        <c:v>23</c:v>
                      </c:pt>
                      <c:pt idx="13724">
                        <c:v>24</c:v>
                      </c:pt>
                      <c:pt idx="13725">
                        <c:v>0</c:v>
                      </c:pt>
                      <c:pt idx="13726">
                        <c:v>1</c:v>
                      </c:pt>
                      <c:pt idx="13727">
                        <c:v>2</c:v>
                      </c:pt>
                      <c:pt idx="13728">
                        <c:v>3</c:v>
                      </c:pt>
                      <c:pt idx="13729">
                        <c:v>4</c:v>
                      </c:pt>
                      <c:pt idx="13730">
                        <c:v>5</c:v>
                      </c:pt>
                      <c:pt idx="13731">
                        <c:v>6</c:v>
                      </c:pt>
                      <c:pt idx="13732">
                        <c:v>7</c:v>
                      </c:pt>
                      <c:pt idx="13733">
                        <c:v>8</c:v>
                      </c:pt>
                      <c:pt idx="13734">
                        <c:v>9</c:v>
                      </c:pt>
                      <c:pt idx="13735">
                        <c:v>10</c:v>
                      </c:pt>
                      <c:pt idx="13736">
                        <c:v>11</c:v>
                      </c:pt>
                      <c:pt idx="13737">
                        <c:v>12</c:v>
                      </c:pt>
                      <c:pt idx="13738">
                        <c:v>13</c:v>
                      </c:pt>
                      <c:pt idx="13739">
                        <c:v>14</c:v>
                      </c:pt>
                      <c:pt idx="13740">
                        <c:v>15</c:v>
                      </c:pt>
                      <c:pt idx="13741">
                        <c:v>16</c:v>
                      </c:pt>
                      <c:pt idx="13742">
                        <c:v>17</c:v>
                      </c:pt>
                      <c:pt idx="13743">
                        <c:v>18</c:v>
                      </c:pt>
                      <c:pt idx="13744">
                        <c:v>19</c:v>
                      </c:pt>
                      <c:pt idx="13745">
                        <c:v>20</c:v>
                      </c:pt>
                      <c:pt idx="13746">
                        <c:v>21</c:v>
                      </c:pt>
                      <c:pt idx="13747">
                        <c:v>22</c:v>
                      </c:pt>
                      <c:pt idx="13748">
                        <c:v>23</c:v>
                      </c:pt>
                      <c:pt idx="13749">
                        <c:v>24</c:v>
                      </c:pt>
                      <c:pt idx="13750">
                        <c:v>0</c:v>
                      </c:pt>
                      <c:pt idx="13751">
                        <c:v>1</c:v>
                      </c:pt>
                      <c:pt idx="13752">
                        <c:v>2</c:v>
                      </c:pt>
                      <c:pt idx="13753">
                        <c:v>3</c:v>
                      </c:pt>
                      <c:pt idx="13754">
                        <c:v>4</c:v>
                      </c:pt>
                      <c:pt idx="13755">
                        <c:v>5</c:v>
                      </c:pt>
                      <c:pt idx="13756">
                        <c:v>6</c:v>
                      </c:pt>
                      <c:pt idx="13757">
                        <c:v>7</c:v>
                      </c:pt>
                      <c:pt idx="13758">
                        <c:v>8</c:v>
                      </c:pt>
                      <c:pt idx="13759">
                        <c:v>9</c:v>
                      </c:pt>
                      <c:pt idx="13760">
                        <c:v>10</c:v>
                      </c:pt>
                      <c:pt idx="13761">
                        <c:v>11</c:v>
                      </c:pt>
                      <c:pt idx="13762">
                        <c:v>12</c:v>
                      </c:pt>
                      <c:pt idx="13763">
                        <c:v>13</c:v>
                      </c:pt>
                      <c:pt idx="13764">
                        <c:v>14</c:v>
                      </c:pt>
                      <c:pt idx="13765">
                        <c:v>15</c:v>
                      </c:pt>
                      <c:pt idx="13766">
                        <c:v>16</c:v>
                      </c:pt>
                      <c:pt idx="13767">
                        <c:v>17</c:v>
                      </c:pt>
                      <c:pt idx="13768">
                        <c:v>18</c:v>
                      </c:pt>
                      <c:pt idx="13769">
                        <c:v>19</c:v>
                      </c:pt>
                      <c:pt idx="13770">
                        <c:v>20</c:v>
                      </c:pt>
                      <c:pt idx="13771">
                        <c:v>21</c:v>
                      </c:pt>
                      <c:pt idx="13772">
                        <c:v>22</c:v>
                      </c:pt>
                      <c:pt idx="13773">
                        <c:v>23</c:v>
                      </c:pt>
                      <c:pt idx="13774">
                        <c:v>24</c:v>
                      </c:pt>
                      <c:pt idx="13775">
                        <c:v>0</c:v>
                      </c:pt>
                      <c:pt idx="13776">
                        <c:v>1</c:v>
                      </c:pt>
                      <c:pt idx="13777">
                        <c:v>2</c:v>
                      </c:pt>
                      <c:pt idx="13778">
                        <c:v>3</c:v>
                      </c:pt>
                      <c:pt idx="13779">
                        <c:v>4</c:v>
                      </c:pt>
                      <c:pt idx="13780">
                        <c:v>5</c:v>
                      </c:pt>
                      <c:pt idx="13781">
                        <c:v>6</c:v>
                      </c:pt>
                      <c:pt idx="13782">
                        <c:v>7</c:v>
                      </c:pt>
                      <c:pt idx="13783">
                        <c:v>8</c:v>
                      </c:pt>
                      <c:pt idx="13784">
                        <c:v>9</c:v>
                      </c:pt>
                      <c:pt idx="13785">
                        <c:v>10</c:v>
                      </c:pt>
                      <c:pt idx="13786">
                        <c:v>11</c:v>
                      </c:pt>
                      <c:pt idx="13787">
                        <c:v>12</c:v>
                      </c:pt>
                      <c:pt idx="13788">
                        <c:v>13</c:v>
                      </c:pt>
                      <c:pt idx="13789">
                        <c:v>14</c:v>
                      </c:pt>
                      <c:pt idx="13790">
                        <c:v>15</c:v>
                      </c:pt>
                      <c:pt idx="13791">
                        <c:v>16</c:v>
                      </c:pt>
                      <c:pt idx="13792">
                        <c:v>17</c:v>
                      </c:pt>
                      <c:pt idx="13793">
                        <c:v>18</c:v>
                      </c:pt>
                      <c:pt idx="13794">
                        <c:v>19</c:v>
                      </c:pt>
                      <c:pt idx="13795">
                        <c:v>20</c:v>
                      </c:pt>
                      <c:pt idx="13796">
                        <c:v>21</c:v>
                      </c:pt>
                      <c:pt idx="13797">
                        <c:v>22</c:v>
                      </c:pt>
                      <c:pt idx="13798">
                        <c:v>23</c:v>
                      </c:pt>
                      <c:pt idx="13799">
                        <c:v>24</c:v>
                      </c:pt>
                      <c:pt idx="13800">
                        <c:v>0</c:v>
                      </c:pt>
                      <c:pt idx="13801">
                        <c:v>1</c:v>
                      </c:pt>
                      <c:pt idx="13802">
                        <c:v>2</c:v>
                      </c:pt>
                      <c:pt idx="13803">
                        <c:v>3</c:v>
                      </c:pt>
                      <c:pt idx="13804">
                        <c:v>4</c:v>
                      </c:pt>
                      <c:pt idx="13805">
                        <c:v>5</c:v>
                      </c:pt>
                      <c:pt idx="13806">
                        <c:v>6</c:v>
                      </c:pt>
                      <c:pt idx="13807">
                        <c:v>7</c:v>
                      </c:pt>
                      <c:pt idx="13808">
                        <c:v>8</c:v>
                      </c:pt>
                      <c:pt idx="13809">
                        <c:v>9</c:v>
                      </c:pt>
                      <c:pt idx="13810">
                        <c:v>10</c:v>
                      </c:pt>
                      <c:pt idx="13811">
                        <c:v>11</c:v>
                      </c:pt>
                      <c:pt idx="13812">
                        <c:v>12</c:v>
                      </c:pt>
                      <c:pt idx="13813">
                        <c:v>13</c:v>
                      </c:pt>
                      <c:pt idx="13814">
                        <c:v>14</c:v>
                      </c:pt>
                      <c:pt idx="13815">
                        <c:v>15</c:v>
                      </c:pt>
                      <c:pt idx="13816">
                        <c:v>16</c:v>
                      </c:pt>
                      <c:pt idx="13817">
                        <c:v>17</c:v>
                      </c:pt>
                      <c:pt idx="13818">
                        <c:v>18</c:v>
                      </c:pt>
                      <c:pt idx="13819">
                        <c:v>19</c:v>
                      </c:pt>
                      <c:pt idx="13820">
                        <c:v>20</c:v>
                      </c:pt>
                      <c:pt idx="13821">
                        <c:v>21</c:v>
                      </c:pt>
                      <c:pt idx="13822">
                        <c:v>22</c:v>
                      </c:pt>
                      <c:pt idx="13823">
                        <c:v>23</c:v>
                      </c:pt>
                      <c:pt idx="13824">
                        <c:v>24</c:v>
                      </c:pt>
                      <c:pt idx="13825">
                        <c:v>0</c:v>
                      </c:pt>
                      <c:pt idx="13826">
                        <c:v>1</c:v>
                      </c:pt>
                      <c:pt idx="13827">
                        <c:v>2</c:v>
                      </c:pt>
                      <c:pt idx="13828">
                        <c:v>3</c:v>
                      </c:pt>
                      <c:pt idx="13829">
                        <c:v>4</c:v>
                      </c:pt>
                      <c:pt idx="13830">
                        <c:v>5</c:v>
                      </c:pt>
                      <c:pt idx="13831">
                        <c:v>6</c:v>
                      </c:pt>
                      <c:pt idx="13832">
                        <c:v>7</c:v>
                      </c:pt>
                      <c:pt idx="13833">
                        <c:v>8</c:v>
                      </c:pt>
                      <c:pt idx="13834">
                        <c:v>9</c:v>
                      </c:pt>
                      <c:pt idx="13835">
                        <c:v>10</c:v>
                      </c:pt>
                      <c:pt idx="13836">
                        <c:v>11</c:v>
                      </c:pt>
                      <c:pt idx="13837">
                        <c:v>12</c:v>
                      </c:pt>
                      <c:pt idx="13838">
                        <c:v>13</c:v>
                      </c:pt>
                      <c:pt idx="13839">
                        <c:v>14</c:v>
                      </c:pt>
                      <c:pt idx="13840">
                        <c:v>15</c:v>
                      </c:pt>
                      <c:pt idx="13841">
                        <c:v>16</c:v>
                      </c:pt>
                      <c:pt idx="13842">
                        <c:v>17</c:v>
                      </c:pt>
                      <c:pt idx="13843">
                        <c:v>18</c:v>
                      </c:pt>
                      <c:pt idx="13844">
                        <c:v>19</c:v>
                      </c:pt>
                      <c:pt idx="13845">
                        <c:v>20</c:v>
                      </c:pt>
                      <c:pt idx="13846">
                        <c:v>21</c:v>
                      </c:pt>
                      <c:pt idx="13847">
                        <c:v>22</c:v>
                      </c:pt>
                      <c:pt idx="13848">
                        <c:v>23</c:v>
                      </c:pt>
                      <c:pt idx="13849">
                        <c:v>24</c:v>
                      </c:pt>
                      <c:pt idx="13850">
                        <c:v>0</c:v>
                      </c:pt>
                      <c:pt idx="13851">
                        <c:v>1</c:v>
                      </c:pt>
                      <c:pt idx="13852">
                        <c:v>2</c:v>
                      </c:pt>
                      <c:pt idx="13853">
                        <c:v>3</c:v>
                      </c:pt>
                      <c:pt idx="13854">
                        <c:v>4</c:v>
                      </c:pt>
                      <c:pt idx="13855">
                        <c:v>5</c:v>
                      </c:pt>
                      <c:pt idx="13856">
                        <c:v>6</c:v>
                      </c:pt>
                      <c:pt idx="13857">
                        <c:v>7</c:v>
                      </c:pt>
                      <c:pt idx="13858">
                        <c:v>8</c:v>
                      </c:pt>
                      <c:pt idx="13859">
                        <c:v>9</c:v>
                      </c:pt>
                      <c:pt idx="13860">
                        <c:v>10</c:v>
                      </c:pt>
                      <c:pt idx="13861">
                        <c:v>11</c:v>
                      </c:pt>
                      <c:pt idx="13862">
                        <c:v>12</c:v>
                      </c:pt>
                      <c:pt idx="13863">
                        <c:v>13</c:v>
                      </c:pt>
                      <c:pt idx="13864">
                        <c:v>14</c:v>
                      </c:pt>
                      <c:pt idx="13865">
                        <c:v>15</c:v>
                      </c:pt>
                      <c:pt idx="13866">
                        <c:v>16</c:v>
                      </c:pt>
                      <c:pt idx="13867">
                        <c:v>17</c:v>
                      </c:pt>
                      <c:pt idx="13868">
                        <c:v>18</c:v>
                      </c:pt>
                      <c:pt idx="13869">
                        <c:v>19</c:v>
                      </c:pt>
                      <c:pt idx="13870">
                        <c:v>20</c:v>
                      </c:pt>
                      <c:pt idx="13871">
                        <c:v>21</c:v>
                      </c:pt>
                      <c:pt idx="13872">
                        <c:v>22</c:v>
                      </c:pt>
                      <c:pt idx="13873">
                        <c:v>23</c:v>
                      </c:pt>
                      <c:pt idx="13874">
                        <c:v>24</c:v>
                      </c:pt>
                      <c:pt idx="13875">
                        <c:v>0</c:v>
                      </c:pt>
                      <c:pt idx="13876">
                        <c:v>1</c:v>
                      </c:pt>
                      <c:pt idx="13877">
                        <c:v>2</c:v>
                      </c:pt>
                      <c:pt idx="13878">
                        <c:v>3</c:v>
                      </c:pt>
                      <c:pt idx="13879">
                        <c:v>4</c:v>
                      </c:pt>
                      <c:pt idx="13880">
                        <c:v>5</c:v>
                      </c:pt>
                      <c:pt idx="13881">
                        <c:v>6</c:v>
                      </c:pt>
                      <c:pt idx="13882">
                        <c:v>7</c:v>
                      </c:pt>
                      <c:pt idx="13883">
                        <c:v>8</c:v>
                      </c:pt>
                      <c:pt idx="13884">
                        <c:v>9</c:v>
                      </c:pt>
                      <c:pt idx="13885">
                        <c:v>10</c:v>
                      </c:pt>
                      <c:pt idx="13886">
                        <c:v>11</c:v>
                      </c:pt>
                      <c:pt idx="13887">
                        <c:v>12</c:v>
                      </c:pt>
                      <c:pt idx="13888">
                        <c:v>13</c:v>
                      </c:pt>
                      <c:pt idx="13889">
                        <c:v>14</c:v>
                      </c:pt>
                      <c:pt idx="13890">
                        <c:v>15</c:v>
                      </c:pt>
                      <c:pt idx="13891">
                        <c:v>16</c:v>
                      </c:pt>
                      <c:pt idx="13892">
                        <c:v>17</c:v>
                      </c:pt>
                      <c:pt idx="13893">
                        <c:v>18</c:v>
                      </c:pt>
                      <c:pt idx="13894">
                        <c:v>19</c:v>
                      </c:pt>
                      <c:pt idx="13895">
                        <c:v>20</c:v>
                      </c:pt>
                      <c:pt idx="13896">
                        <c:v>21</c:v>
                      </c:pt>
                      <c:pt idx="13897">
                        <c:v>22</c:v>
                      </c:pt>
                      <c:pt idx="13898">
                        <c:v>23</c:v>
                      </c:pt>
                      <c:pt idx="13899">
                        <c:v>24</c:v>
                      </c:pt>
                      <c:pt idx="13900">
                        <c:v>0</c:v>
                      </c:pt>
                      <c:pt idx="13901">
                        <c:v>1</c:v>
                      </c:pt>
                      <c:pt idx="13902">
                        <c:v>2</c:v>
                      </c:pt>
                      <c:pt idx="13903">
                        <c:v>3</c:v>
                      </c:pt>
                      <c:pt idx="13904">
                        <c:v>4</c:v>
                      </c:pt>
                      <c:pt idx="13905">
                        <c:v>5</c:v>
                      </c:pt>
                      <c:pt idx="13906">
                        <c:v>6</c:v>
                      </c:pt>
                      <c:pt idx="13907">
                        <c:v>7</c:v>
                      </c:pt>
                      <c:pt idx="13908">
                        <c:v>8</c:v>
                      </c:pt>
                      <c:pt idx="13909">
                        <c:v>9</c:v>
                      </c:pt>
                      <c:pt idx="13910">
                        <c:v>10</c:v>
                      </c:pt>
                      <c:pt idx="13911">
                        <c:v>11</c:v>
                      </c:pt>
                      <c:pt idx="13912">
                        <c:v>12</c:v>
                      </c:pt>
                      <c:pt idx="13913">
                        <c:v>13</c:v>
                      </c:pt>
                      <c:pt idx="13914">
                        <c:v>14</c:v>
                      </c:pt>
                      <c:pt idx="13915">
                        <c:v>15</c:v>
                      </c:pt>
                      <c:pt idx="13916">
                        <c:v>16</c:v>
                      </c:pt>
                      <c:pt idx="13917">
                        <c:v>17</c:v>
                      </c:pt>
                      <c:pt idx="13918">
                        <c:v>18</c:v>
                      </c:pt>
                      <c:pt idx="13919">
                        <c:v>19</c:v>
                      </c:pt>
                      <c:pt idx="13920">
                        <c:v>20</c:v>
                      </c:pt>
                      <c:pt idx="13921">
                        <c:v>21</c:v>
                      </c:pt>
                      <c:pt idx="13922">
                        <c:v>22</c:v>
                      </c:pt>
                      <c:pt idx="13923">
                        <c:v>23</c:v>
                      </c:pt>
                      <c:pt idx="13924">
                        <c:v>24</c:v>
                      </c:pt>
                      <c:pt idx="13925">
                        <c:v>0</c:v>
                      </c:pt>
                      <c:pt idx="13926">
                        <c:v>1</c:v>
                      </c:pt>
                      <c:pt idx="13927">
                        <c:v>2</c:v>
                      </c:pt>
                      <c:pt idx="13928">
                        <c:v>3</c:v>
                      </c:pt>
                      <c:pt idx="13929">
                        <c:v>4</c:v>
                      </c:pt>
                      <c:pt idx="13930">
                        <c:v>5</c:v>
                      </c:pt>
                      <c:pt idx="13931">
                        <c:v>6</c:v>
                      </c:pt>
                      <c:pt idx="13932">
                        <c:v>7</c:v>
                      </c:pt>
                      <c:pt idx="13933">
                        <c:v>8</c:v>
                      </c:pt>
                      <c:pt idx="13934">
                        <c:v>9</c:v>
                      </c:pt>
                      <c:pt idx="13935">
                        <c:v>10</c:v>
                      </c:pt>
                      <c:pt idx="13936">
                        <c:v>11</c:v>
                      </c:pt>
                      <c:pt idx="13937">
                        <c:v>12</c:v>
                      </c:pt>
                      <c:pt idx="13938">
                        <c:v>13</c:v>
                      </c:pt>
                      <c:pt idx="13939">
                        <c:v>14</c:v>
                      </c:pt>
                      <c:pt idx="13940">
                        <c:v>15</c:v>
                      </c:pt>
                      <c:pt idx="13941">
                        <c:v>16</c:v>
                      </c:pt>
                      <c:pt idx="13942">
                        <c:v>17</c:v>
                      </c:pt>
                      <c:pt idx="13943">
                        <c:v>18</c:v>
                      </c:pt>
                      <c:pt idx="13944">
                        <c:v>19</c:v>
                      </c:pt>
                      <c:pt idx="13945">
                        <c:v>20</c:v>
                      </c:pt>
                      <c:pt idx="13946">
                        <c:v>21</c:v>
                      </c:pt>
                      <c:pt idx="13947">
                        <c:v>22</c:v>
                      </c:pt>
                      <c:pt idx="13948">
                        <c:v>23</c:v>
                      </c:pt>
                      <c:pt idx="13949">
                        <c:v>24</c:v>
                      </c:pt>
                      <c:pt idx="13950">
                        <c:v>0</c:v>
                      </c:pt>
                      <c:pt idx="13951">
                        <c:v>1</c:v>
                      </c:pt>
                      <c:pt idx="13952">
                        <c:v>2</c:v>
                      </c:pt>
                      <c:pt idx="13953">
                        <c:v>3</c:v>
                      </c:pt>
                      <c:pt idx="13954">
                        <c:v>4</c:v>
                      </c:pt>
                      <c:pt idx="13955">
                        <c:v>5</c:v>
                      </c:pt>
                      <c:pt idx="13956">
                        <c:v>6</c:v>
                      </c:pt>
                      <c:pt idx="13957">
                        <c:v>7</c:v>
                      </c:pt>
                      <c:pt idx="13958">
                        <c:v>8</c:v>
                      </c:pt>
                      <c:pt idx="13959">
                        <c:v>9</c:v>
                      </c:pt>
                      <c:pt idx="13960">
                        <c:v>10</c:v>
                      </c:pt>
                      <c:pt idx="13961">
                        <c:v>11</c:v>
                      </c:pt>
                      <c:pt idx="13962">
                        <c:v>12</c:v>
                      </c:pt>
                      <c:pt idx="13963">
                        <c:v>13</c:v>
                      </c:pt>
                      <c:pt idx="13964">
                        <c:v>14</c:v>
                      </c:pt>
                      <c:pt idx="13965">
                        <c:v>15</c:v>
                      </c:pt>
                      <c:pt idx="13966">
                        <c:v>16</c:v>
                      </c:pt>
                      <c:pt idx="13967">
                        <c:v>17</c:v>
                      </c:pt>
                      <c:pt idx="13968">
                        <c:v>18</c:v>
                      </c:pt>
                      <c:pt idx="13969">
                        <c:v>19</c:v>
                      </c:pt>
                      <c:pt idx="13970">
                        <c:v>20</c:v>
                      </c:pt>
                      <c:pt idx="13971">
                        <c:v>21</c:v>
                      </c:pt>
                      <c:pt idx="13972">
                        <c:v>22</c:v>
                      </c:pt>
                      <c:pt idx="13973">
                        <c:v>23</c:v>
                      </c:pt>
                      <c:pt idx="13974">
                        <c:v>24</c:v>
                      </c:pt>
                      <c:pt idx="13975">
                        <c:v>0</c:v>
                      </c:pt>
                      <c:pt idx="13976">
                        <c:v>1</c:v>
                      </c:pt>
                      <c:pt idx="13977">
                        <c:v>2</c:v>
                      </c:pt>
                      <c:pt idx="13978">
                        <c:v>3</c:v>
                      </c:pt>
                      <c:pt idx="13979">
                        <c:v>4</c:v>
                      </c:pt>
                      <c:pt idx="13980">
                        <c:v>5</c:v>
                      </c:pt>
                      <c:pt idx="13981">
                        <c:v>6</c:v>
                      </c:pt>
                      <c:pt idx="13982">
                        <c:v>7</c:v>
                      </c:pt>
                      <c:pt idx="13983">
                        <c:v>8</c:v>
                      </c:pt>
                      <c:pt idx="13984">
                        <c:v>9</c:v>
                      </c:pt>
                      <c:pt idx="13985">
                        <c:v>10</c:v>
                      </c:pt>
                      <c:pt idx="13986">
                        <c:v>11</c:v>
                      </c:pt>
                      <c:pt idx="13987">
                        <c:v>12</c:v>
                      </c:pt>
                      <c:pt idx="13988">
                        <c:v>13</c:v>
                      </c:pt>
                      <c:pt idx="13989">
                        <c:v>14</c:v>
                      </c:pt>
                      <c:pt idx="13990">
                        <c:v>15</c:v>
                      </c:pt>
                      <c:pt idx="13991">
                        <c:v>16</c:v>
                      </c:pt>
                      <c:pt idx="13992">
                        <c:v>17</c:v>
                      </c:pt>
                      <c:pt idx="13993">
                        <c:v>18</c:v>
                      </c:pt>
                      <c:pt idx="13994">
                        <c:v>19</c:v>
                      </c:pt>
                      <c:pt idx="13995">
                        <c:v>20</c:v>
                      </c:pt>
                      <c:pt idx="13996">
                        <c:v>21</c:v>
                      </c:pt>
                      <c:pt idx="13997">
                        <c:v>22</c:v>
                      </c:pt>
                      <c:pt idx="13998">
                        <c:v>23</c:v>
                      </c:pt>
                      <c:pt idx="13999">
                        <c:v>24</c:v>
                      </c:pt>
                      <c:pt idx="14000">
                        <c:v>0</c:v>
                      </c:pt>
                      <c:pt idx="14001">
                        <c:v>1</c:v>
                      </c:pt>
                      <c:pt idx="14002">
                        <c:v>2</c:v>
                      </c:pt>
                      <c:pt idx="14003">
                        <c:v>3</c:v>
                      </c:pt>
                      <c:pt idx="14004">
                        <c:v>4</c:v>
                      </c:pt>
                      <c:pt idx="14005">
                        <c:v>5</c:v>
                      </c:pt>
                      <c:pt idx="14006">
                        <c:v>6</c:v>
                      </c:pt>
                      <c:pt idx="14007">
                        <c:v>7</c:v>
                      </c:pt>
                      <c:pt idx="14008">
                        <c:v>8</c:v>
                      </c:pt>
                      <c:pt idx="14009">
                        <c:v>9</c:v>
                      </c:pt>
                      <c:pt idx="14010">
                        <c:v>10</c:v>
                      </c:pt>
                      <c:pt idx="14011">
                        <c:v>11</c:v>
                      </c:pt>
                      <c:pt idx="14012">
                        <c:v>12</c:v>
                      </c:pt>
                      <c:pt idx="14013">
                        <c:v>13</c:v>
                      </c:pt>
                      <c:pt idx="14014">
                        <c:v>14</c:v>
                      </c:pt>
                      <c:pt idx="14015">
                        <c:v>15</c:v>
                      </c:pt>
                      <c:pt idx="14016">
                        <c:v>16</c:v>
                      </c:pt>
                      <c:pt idx="14017">
                        <c:v>17</c:v>
                      </c:pt>
                      <c:pt idx="14018">
                        <c:v>18</c:v>
                      </c:pt>
                      <c:pt idx="14019">
                        <c:v>19</c:v>
                      </c:pt>
                      <c:pt idx="14020">
                        <c:v>20</c:v>
                      </c:pt>
                      <c:pt idx="14021">
                        <c:v>21</c:v>
                      </c:pt>
                      <c:pt idx="14022">
                        <c:v>22</c:v>
                      </c:pt>
                      <c:pt idx="14023">
                        <c:v>23</c:v>
                      </c:pt>
                      <c:pt idx="14024">
                        <c:v>24</c:v>
                      </c:pt>
                      <c:pt idx="14025">
                        <c:v>0</c:v>
                      </c:pt>
                      <c:pt idx="14026">
                        <c:v>1</c:v>
                      </c:pt>
                      <c:pt idx="14027">
                        <c:v>2</c:v>
                      </c:pt>
                      <c:pt idx="14028">
                        <c:v>3</c:v>
                      </c:pt>
                      <c:pt idx="14029">
                        <c:v>4</c:v>
                      </c:pt>
                      <c:pt idx="14030">
                        <c:v>5</c:v>
                      </c:pt>
                      <c:pt idx="14031">
                        <c:v>6</c:v>
                      </c:pt>
                      <c:pt idx="14032">
                        <c:v>7</c:v>
                      </c:pt>
                      <c:pt idx="14033">
                        <c:v>8</c:v>
                      </c:pt>
                      <c:pt idx="14034">
                        <c:v>9</c:v>
                      </c:pt>
                      <c:pt idx="14035">
                        <c:v>10</c:v>
                      </c:pt>
                      <c:pt idx="14036">
                        <c:v>11</c:v>
                      </c:pt>
                      <c:pt idx="14037">
                        <c:v>12</c:v>
                      </c:pt>
                      <c:pt idx="14038">
                        <c:v>13</c:v>
                      </c:pt>
                      <c:pt idx="14039">
                        <c:v>14</c:v>
                      </c:pt>
                      <c:pt idx="14040">
                        <c:v>15</c:v>
                      </c:pt>
                      <c:pt idx="14041">
                        <c:v>16</c:v>
                      </c:pt>
                      <c:pt idx="14042">
                        <c:v>17</c:v>
                      </c:pt>
                      <c:pt idx="14043">
                        <c:v>18</c:v>
                      </c:pt>
                      <c:pt idx="14044">
                        <c:v>19</c:v>
                      </c:pt>
                      <c:pt idx="14045">
                        <c:v>20</c:v>
                      </c:pt>
                      <c:pt idx="14046">
                        <c:v>21</c:v>
                      </c:pt>
                      <c:pt idx="14047">
                        <c:v>22</c:v>
                      </c:pt>
                      <c:pt idx="14048">
                        <c:v>23</c:v>
                      </c:pt>
                      <c:pt idx="14049">
                        <c:v>24</c:v>
                      </c:pt>
                      <c:pt idx="14050">
                        <c:v>0</c:v>
                      </c:pt>
                      <c:pt idx="14051">
                        <c:v>1</c:v>
                      </c:pt>
                      <c:pt idx="14052">
                        <c:v>2</c:v>
                      </c:pt>
                      <c:pt idx="14053">
                        <c:v>3</c:v>
                      </c:pt>
                      <c:pt idx="14054">
                        <c:v>4</c:v>
                      </c:pt>
                      <c:pt idx="14055">
                        <c:v>5</c:v>
                      </c:pt>
                      <c:pt idx="14056">
                        <c:v>6</c:v>
                      </c:pt>
                      <c:pt idx="14057">
                        <c:v>7</c:v>
                      </c:pt>
                      <c:pt idx="14058">
                        <c:v>8</c:v>
                      </c:pt>
                      <c:pt idx="14059">
                        <c:v>9</c:v>
                      </c:pt>
                      <c:pt idx="14060">
                        <c:v>10</c:v>
                      </c:pt>
                      <c:pt idx="14061">
                        <c:v>11</c:v>
                      </c:pt>
                      <c:pt idx="14062">
                        <c:v>12</c:v>
                      </c:pt>
                      <c:pt idx="14063">
                        <c:v>13</c:v>
                      </c:pt>
                      <c:pt idx="14064">
                        <c:v>14</c:v>
                      </c:pt>
                      <c:pt idx="14065">
                        <c:v>15</c:v>
                      </c:pt>
                      <c:pt idx="14066">
                        <c:v>16</c:v>
                      </c:pt>
                      <c:pt idx="14067">
                        <c:v>17</c:v>
                      </c:pt>
                      <c:pt idx="14068">
                        <c:v>18</c:v>
                      </c:pt>
                      <c:pt idx="14069">
                        <c:v>19</c:v>
                      </c:pt>
                      <c:pt idx="14070">
                        <c:v>20</c:v>
                      </c:pt>
                      <c:pt idx="14071">
                        <c:v>21</c:v>
                      </c:pt>
                      <c:pt idx="14072">
                        <c:v>22</c:v>
                      </c:pt>
                      <c:pt idx="14073">
                        <c:v>23</c:v>
                      </c:pt>
                      <c:pt idx="14074">
                        <c:v>24</c:v>
                      </c:pt>
                      <c:pt idx="14075">
                        <c:v>0</c:v>
                      </c:pt>
                      <c:pt idx="14076">
                        <c:v>1</c:v>
                      </c:pt>
                      <c:pt idx="14077">
                        <c:v>2</c:v>
                      </c:pt>
                      <c:pt idx="14078">
                        <c:v>3</c:v>
                      </c:pt>
                      <c:pt idx="14079">
                        <c:v>4</c:v>
                      </c:pt>
                      <c:pt idx="14080">
                        <c:v>5</c:v>
                      </c:pt>
                      <c:pt idx="14081">
                        <c:v>6</c:v>
                      </c:pt>
                      <c:pt idx="14082">
                        <c:v>7</c:v>
                      </c:pt>
                      <c:pt idx="14083">
                        <c:v>8</c:v>
                      </c:pt>
                      <c:pt idx="14084">
                        <c:v>9</c:v>
                      </c:pt>
                      <c:pt idx="14085">
                        <c:v>10</c:v>
                      </c:pt>
                      <c:pt idx="14086">
                        <c:v>11</c:v>
                      </c:pt>
                      <c:pt idx="14087">
                        <c:v>12</c:v>
                      </c:pt>
                      <c:pt idx="14088">
                        <c:v>13</c:v>
                      </c:pt>
                      <c:pt idx="14089">
                        <c:v>14</c:v>
                      </c:pt>
                      <c:pt idx="14090">
                        <c:v>15</c:v>
                      </c:pt>
                      <c:pt idx="14091">
                        <c:v>16</c:v>
                      </c:pt>
                      <c:pt idx="14092">
                        <c:v>17</c:v>
                      </c:pt>
                      <c:pt idx="14093">
                        <c:v>18</c:v>
                      </c:pt>
                      <c:pt idx="14094">
                        <c:v>19</c:v>
                      </c:pt>
                      <c:pt idx="14095">
                        <c:v>20</c:v>
                      </c:pt>
                      <c:pt idx="14096">
                        <c:v>21</c:v>
                      </c:pt>
                      <c:pt idx="14097">
                        <c:v>22</c:v>
                      </c:pt>
                      <c:pt idx="14098">
                        <c:v>23</c:v>
                      </c:pt>
                      <c:pt idx="14099">
                        <c:v>24</c:v>
                      </c:pt>
                      <c:pt idx="14100">
                        <c:v>0</c:v>
                      </c:pt>
                      <c:pt idx="14101">
                        <c:v>1</c:v>
                      </c:pt>
                      <c:pt idx="14102">
                        <c:v>2</c:v>
                      </c:pt>
                      <c:pt idx="14103">
                        <c:v>3</c:v>
                      </c:pt>
                      <c:pt idx="14104">
                        <c:v>4</c:v>
                      </c:pt>
                      <c:pt idx="14105">
                        <c:v>5</c:v>
                      </c:pt>
                      <c:pt idx="14106">
                        <c:v>6</c:v>
                      </c:pt>
                      <c:pt idx="14107">
                        <c:v>7</c:v>
                      </c:pt>
                      <c:pt idx="14108">
                        <c:v>8</c:v>
                      </c:pt>
                      <c:pt idx="14109">
                        <c:v>9</c:v>
                      </c:pt>
                      <c:pt idx="14110">
                        <c:v>10</c:v>
                      </c:pt>
                      <c:pt idx="14111">
                        <c:v>11</c:v>
                      </c:pt>
                      <c:pt idx="14112">
                        <c:v>12</c:v>
                      </c:pt>
                      <c:pt idx="14113">
                        <c:v>13</c:v>
                      </c:pt>
                      <c:pt idx="14114">
                        <c:v>14</c:v>
                      </c:pt>
                      <c:pt idx="14115">
                        <c:v>15</c:v>
                      </c:pt>
                      <c:pt idx="14116">
                        <c:v>16</c:v>
                      </c:pt>
                      <c:pt idx="14117">
                        <c:v>17</c:v>
                      </c:pt>
                      <c:pt idx="14118">
                        <c:v>18</c:v>
                      </c:pt>
                      <c:pt idx="14119">
                        <c:v>19</c:v>
                      </c:pt>
                      <c:pt idx="14120">
                        <c:v>20</c:v>
                      </c:pt>
                      <c:pt idx="14121">
                        <c:v>21</c:v>
                      </c:pt>
                      <c:pt idx="14122">
                        <c:v>22</c:v>
                      </c:pt>
                      <c:pt idx="14123">
                        <c:v>23</c:v>
                      </c:pt>
                      <c:pt idx="14124">
                        <c:v>24</c:v>
                      </c:pt>
                      <c:pt idx="14125">
                        <c:v>0</c:v>
                      </c:pt>
                      <c:pt idx="14126">
                        <c:v>1</c:v>
                      </c:pt>
                      <c:pt idx="14127">
                        <c:v>2</c:v>
                      </c:pt>
                      <c:pt idx="14128">
                        <c:v>3</c:v>
                      </c:pt>
                      <c:pt idx="14129">
                        <c:v>4</c:v>
                      </c:pt>
                      <c:pt idx="14130">
                        <c:v>5</c:v>
                      </c:pt>
                      <c:pt idx="14131">
                        <c:v>6</c:v>
                      </c:pt>
                      <c:pt idx="14132">
                        <c:v>7</c:v>
                      </c:pt>
                      <c:pt idx="14133">
                        <c:v>8</c:v>
                      </c:pt>
                      <c:pt idx="14134">
                        <c:v>9</c:v>
                      </c:pt>
                      <c:pt idx="14135">
                        <c:v>10</c:v>
                      </c:pt>
                      <c:pt idx="14136">
                        <c:v>11</c:v>
                      </c:pt>
                      <c:pt idx="14137">
                        <c:v>12</c:v>
                      </c:pt>
                      <c:pt idx="14138">
                        <c:v>13</c:v>
                      </c:pt>
                      <c:pt idx="14139">
                        <c:v>14</c:v>
                      </c:pt>
                      <c:pt idx="14140">
                        <c:v>15</c:v>
                      </c:pt>
                      <c:pt idx="14141">
                        <c:v>16</c:v>
                      </c:pt>
                      <c:pt idx="14142">
                        <c:v>17</c:v>
                      </c:pt>
                      <c:pt idx="14143">
                        <c:v>18</c:v>
                      </c:pt>
                      <c:pt idx="14144">
                        <c:v>19</c:v>
                      </c:pt>
                      <c:pt idx="14145">
                        <c:v>20</c:v>
                      </c:pt>
                      <c:pt idx="14146">
                        <c:v>21</c:v>
                      </c:pt>
                      <c:pt idx="14147">
                        <c:v>22</c:v>
                      </c:pt>
                      <c:pt idx="14148">
                        <c:v>23</c:v>
                      </c:pt>
                      <c:pt idx="14149">
                        <c:v>24</c:v>
                      </c:pt>
                      <c:pt idx="14150">
                        <c:v>0</c:v>
                      </c:pt>
                      <c:pt idx="14151">
                        <c:v>1</c:v>
                      </c:pt>
                      <c:pt idx="14152">
                        <c:v>2</c:v>
                      </c:pt>
                      <c:pt idx="14153">
                        <c:v>3</c:v>
                      </c:pt>
                      <c:pt idx="14154">
                        <c:v>4</c:v>
                      </c:pt>
                      <c:pt idx="14155">
                        <c:v>5</c:v>
                      </c:pt>
                      <c:pt idx="14156">
                        <c:v>6</c:v>
                      </c:pt>
                      <c:pt idx="14157">
                        <c:v>7</c:v>
                      </c:pt>
                      <c:pt idx="14158">
                        <c:v>8</c:v>
                      </c:pt>
                      <c:pt idx="14159">
                        <c:v>9</c:v>
                      </c:pt>
                      <c:pt idx="14160">
                        <c:v>10</c:v>
                      </c:pt>
                      <c:pt idx="14161">
                        <c:v>11</c:v>
                      </c:pt>
                      <c:pt idx="14162">
                        <c:v>12</c:v>
                      </c:pt>
                      <c:pt idx="14163">
                        <c:v>13</c:v>
                      </c:pt>
                      <c:pt idx="14164">
                        <c:v>14</c:v>
                      </c:pt>
                      <c:pt idx="14165">
                        <c:v>15</c:v>
                      </c:pt>
                      <c:pt idx="14166">
                        <c:v>16</c:v>
                      </c:pt>
                      <c:pt idx="14167">
                        <c:v>17</c:v>
                      </c:pt>
                      <c:pt idx="14168">
                        <c:v>18</c:v>
                      </c:pt>
                      <c:pt idx="14169">
                        <c:v>19</c:v>
                      </c:pt>
                      <c:pt idx="14170">
                        <c:v>20</c:v>
                      </c:pt>
                      <c:pt idx="14171">
                        <c:v>21</c:v>
                      </c:pt>
                      <c:pt idx="14172">
                        <c:v>22</c:v>
                      </c:pt>
                      <c:pt idx="14173">
                        <c:v>23</c:v>
                      </c:pt>
                      <c:pt idx="14174">
                        <c:v>24</c:v>
                      </c:pt>
                      <c:pt idx="14175">
                        <c:v>0</c:v>
                      </c:pt>
                      <c:pt idx="14176">
                        <c:v>1</c:v>
                      </c:pt>
                      <c:pt idx="14177">
                        <c:v>2</c:v>
                      </c:pt>
                      <c:pt idx="14178">
                        <c:v>3</c:v>
                      </c:pt>
                      <c:pt idx="14179">
                        <c:v>4</c:v>
                      </c:pt>
                      <c:pt idx="14180">
                        <c:v>5</c:v>
                      </c:pt>
                      <c:pt idx="14181">
                        <c:v>6</c:v>
                      </c:pt>
                      <c:pt idx="14182">
                        <c:v>7</c:v>
                      </c:pt>
                      <c:pt idx="14183">
                        <c:v>8</c:v>
                      </c:pt>
                      <c:pt idx="14184">
                        <c:v>9</c:v>
                      </c:pt>
                      <c:pt idx="14185">
                        <c:v>10</c:v>
                      </c:pt>
                      <c:pt idx="14186">
                        <c:v>11</c:v>
                      </c:pt>
                      <c:pt idx="14187">
                        <c:v>12</c:v>
                      </c:pt>
                      <c:pt idx="14188">
                        <c:v>13</c:v>
                      </c:pt>
                      <c:pt idx="14189">
                        <c:v>14</c:v>
                      </c:pt>
                      <c:pt idx="14190">
                        <c:v>15</c:v>
                      </c:pt>
                      <c:pt idx="14191">
                        <c:v>16</c:v>
                      </c:pt>
                      <c:pt idx="14192">
                        <c:v>17</c:v>
                      </c:pt>
                      <c:pt idx="14193">
                        <c:v>18</c:v>
                      </c:pt>
                      <c:pt idx="14194">
                        <c:v>19</c:v>
                      </c:pt>
                      <c:pt idx="14195">
                        <c:v>20</c:v>
                      </c:pt>
                      <c:pt idx="14196">
                        <c:v>21</c:v>
                      </c:pt>
                      <c:pt idx="14197">
                        <c:v>22</c:v>
                      </c:pt>
                      <c:pt idx="14198">
                        <c:v>23</c:v>
                      </c:pt>
                      <c:pt idx="14199">
                        <c:v>24</c:v>
                      </c:pt>
                      <c:pt idx="14200">
                        <c:v>0</c:v>
                      </c:pt>
                      <c:pt idx="14201">
                        <c:v>1</c:v>
                      </c:pt>
                      <c:pt idx="14202">
                        <c:v>2</c:v>
                      </c:pt>
                      <c:pt idx="14203">
                        <c:v>3</c:v>
                      </c:pt>
                      <c:pt idx="14204">
                        <c:v>4</c:v>
                      </c:pt>
                      <c:pt idx="14205">
                        <c:v>5</c:v>
                      </c:pt>
                      <c:pt idx="14206">
                        <c:v>6</c:v>
                      </c:pt>
                      <c:pt idx="14207">
                        <c:v>7</c:v>
                      </c:pt>
                      <c:pt idx="14208">
                        <c:v>8</c:v>
                      </c:pt>
                      <c:pt idx="14209">
                        <c:v>9</c:v>
                      </c:pt>
                      <c:pt idx="14210">
                        <c:v>10</c:v>
                      </c:pt>
                      <c:pt idx="14211">
                        <c:v>11</c:v>
                      </c:pt>
                      <c:pt idx="14212">
                        <c:v>12</c:v>
                      </c:pt>
                      <c:pt idx="14213">
                        <c:v>13</c:v>
                      </c:pt>
                      <c:pt idx="14214">
                        <c:v>14</c:v>
                      </c:pt>
                      <c:pt idx="14215">
                        <c:v>15</c:v>
                      </c:pt>
                      <c:pt idx="14216">
                        <c:v>16</c:v>
                      </c:pt>
                      <c:pt idx="14217">
                        <c:v>17</c:v>
                      </c:pt>
                      <c:pt idx="14218">
                        <c:v>18</c:v>
                      </c:pt>
                      <c:pt idx="14219">
                        <c:v>19</c:v>
                      </c:pt>
                      <c:pt idx="14220">
                        <c:v>20</c:v>
                      </c:pt>
                      <c:pt idx="14221">
                        <c:v>21</c:v>
                      </c:pt>
                      <c:pt idx="14222">
                        <c:v>22</c:v>
                      </c:pt>
                      <c:pt idx="14223">
                        <c:v>23</c:v>
                      </c:pt>
                      <c:pt idx="14224">
                        <c:v>24</c:v>
                      </c:pt>
                      <c:pt idx="14225">
                        <c:v>0</c:v>
                      </c:pt>
                      <c:pt idx="14226">
                        <c:v>1</c:v>
                      </c:pt>
                      <c:pt idx="14227">
                        <c:v>2</c:v>
                      </c:pt>
                      <c:pt idx="14228">
                        <c:v>3</c:v>
                      </c:pt>
                      <c:pt idx="14229">
                        <c:v>4</c:v>
                      </c:pt>
                      <c:pt idx="14230">
                        <c:v>5</c:v>
                      </c:pt>
                      <c:pt idx="14231">
                        <c:v>6</c:v>
                      </c:pt>
                      <c:pt idx="14232">
                        <c:v>7</c:v>
                      </c:pt>
                      <c:pt idx="14233">
                        <c:v>8</c:v>
                      </c:pt>
                      <c:pt idx="14234">
                        <c:v>9</c:v>
                      </c:pt>
                      <c:pt idx="14235">
                        <c:v>10</c:v>
                      </c:pt>
                      <c:pt idx="14236">
                        <c:v>11</c:v>
                      </c:pt>
                      <c:pt idx="14237">
                        <c:v>12</c:v>
                      </c:pt>
                      <c:pt idx="14238">
                        <c:v>13</c:v>
                      </c:pt>
                      <c:pt idx="14239">
                        <c:v>14</c:v>
                      </c:pt>
                      <c:pt idx="14240">
                        <c:v>15</c:v>
                      </c:pt>
                      <c:pt idx="14241">
                        <c:v>16</c:v>
                      </c:pt>
                      <c:pt idx="14242">
                        <c:v>17</c:v>
                      </c:pt>
                      <c:pt idx="14243">
                        <c:v>18</c:v>
                      </c:pt>
                      <c:pt idx="14244">
                        <c:v>19</c:v>
                      </c:pt>
                      <c:pt idx="14245">
                        <c:v>20</c:v>
                      </c:pt>
                      <c:pt idx="14246">
                        <c:v>21</c:v>
                      </c:pt>
                      <c:pt idx="14247">
                        <c:v>22</c:v>
                      </c:pt>
                      <c:pt idx="14248">
                        <c:v>23</c:v>
                      </c:pt>
                      <c:pt idx="14249">
                        <c:v>24</c:v>
                      </c:pt>
                      <c:pt idx="14250">
                        <c:v>0</c:v>
                      </c:pt>
                      <c:pt idx="14251">
                        <c:v>1</c:v>
                      </c:pt>
                      <c:pt idx="14252">
                        <c:v>2</c:v>
                      </c:pt>
                      <c:pt idx="14253">
                        <c:v>3</c:v>
                      </c:pt>
                      <c:pt idx="14254">
                        <c:v>4</c:v>
                      </c:pt>
                      <c:pt idx="14255">
                        <c:v>5</c:v>
                      </c:pt>
                      <c:pt idx="14256">
                        <c:v>6</c:v>
                      </c:pt>
                      <c:pt idx="14257">
                        <c:v>7</c:v>
                      </c:pt>
                      <c:pt idx="14258">
                        <c:v>8</c:v>
                      </c:pt>
                      <c:pt idx="14259">
                        <c:v>9</c:v>
                      </c:pt>
                      <c:pt idx="14260">
                        <c:v>10</c:v>
                      </c:pt>
                      <c:pt idx="14261">
                        <c:v>11</c:v>
                      </c:pt>
                      <c:pt idx="14262">
                        <c:v>12</c:v>
                      </c:pt>
                      <c:pt idx="14263">
                        <c:v>13</c:v>
                      </c:pt>
                      <c:pt idx="14264">
                        <c:v>14</c:v>
                      </c:pt>
                      <c:pt idx="14265">
                        <c:v>15</c:v>
                      </c:pt>
                      <c:pt idx="14266">
                        <c:v>16</c:v>
                      </c:pt>
                      <c:pt idx="14267">
                        <c:v>17</c:v>
                      </c:pt>
                      <c:pt idx="14268">
                        <c:v>18</c:v>
                      </c:pt>
                      <c:pt idx="14269">
                        <c:v>19</c:v>
                      </c:pt>
                      <c:pt idx="14270">
                        <c:v>20</c:v>
                      </c:pt>
                      <c:pt idx="14271">
                        <c:v>21</c:v>
                      </c:pt>
                      <c:pt idx="14272">
                        <c:v>22</c:v>
                      </c:pt>
                      <c:pt idx="14273">
                        <c:v>23</c:v>
                      </c:pt>
                      <c:pt idx="14274">
                        <c:v>24</c:v>
                      </c:pt>
                      <c:pt idx="14275">
                        <c:v>0</c:v>
                      </c:pt>
                      <c:pt idx="14276">
                        <c:v>1</c:v>
                      </c:pt>
                      <c:pt idx="14277">
                        <c:v>2</c:v>
                      </c:pt>
                      <c:pt idx="14278">
                        <c:v>3</c:v>
                      </c:pt>
                      <c:pt idx="14279">
                        <c:v>4</c:v>
                      </c:pt>
                      <c:pt idx="14280">
                        <c:v>5</c:v>
                      </c:pt>
                      <c:pt idx="14281">
                        <c:v>6</c:v>
                      </c:pt>
                      <c:pt idx="14282">
                        <c:v>7</c:v>
                      </c:pt>
                      <c:pt idx="14283">
                        <c:v>8</c:v>
                      </c:pt>
                      <c:pt idx="14284">
                        <c:v>9</c:v>
                      </c:pt>
                      <c:pt idx="14285">
                        <c:v>10</c:v>
                      </c:pt>
                      <c:pt idx="14286">
                        <c:v>11</c:v>
                      </c:pt>
                      <c:pt idx="14287">
                        <c:v>12</c:v>
                      </c:pt>
                      <c:pt idx="14288">
                        <c:v>13</c:v>
                      </c:pt>
                      <c:pt idx="14289">
                        <c:v>14</c:v>
                      </c:pt>
                      <c:pt idx="14290">
                        <c:v>15</c:v>
                      </c:pt>
                      <c:pt idx="14291">
                        <c:v>16</c:v>
                      </c:pt>
                      <c:pt idx="14292">
                        <c:v>17</c:v>
                      </c:pt>
                      <c:pt idx="14293">
                        <c:v>18</c:v>
                      </c:pt>
                      <c:pt idx="14294">
                        <c:v>19</c:v>
                      </c:pt>
                      <c:pt idx="14295">
                        <c:v>20</c:v>
                      </c:pt>
                      <c:pt idx="14296">
                        <c:v>21</c:v>
                      </c:pt>
                      <c:pt idx="14297">
                        <c:v>22</c:v>
                      </c:pt>
                      <c:pt idx="14298">
                        <c:v>23</c:v>
                      </c:pt>
                      <c:pt idx="14299">
                        <c:v>24</c:v>
                      </c:pt>
                      <c:pt idx="14300">
                        <c:v>0</c:v>
                      </c:pt>
                      <c:pt idx="14301">
                        <c:v>1</c:v>
                      </c:pt>
                      <c:pt idx="14302">
                        <c:v>2</c:v>
                      </c:pt>
                      <c:pt idx="14303">
                        <c:v>3</c:v>
                      </c:pt>
                      <c:pt idx="14304">
                        <c:v>4</c:v>
                      </c:pt>
                      <c:pt idx="14305">
                        <c:v>5</c:v>
                      </c:pt>
                      <c:pt idx="14306">
                        <c:v>6</c:v>
                      </c:pt>
                      <c:pt idx="14307">
                        <c:v>7</c:v>
                      </c:pt>
                      <c:pt idx="14308">
                        <c:v>8</c:v>
                      </c:pt>
                      <c:pt idx="14309">
                        <c:v>9</c:v>
                      </c:pt>
                      <c:pt idx="14310">
                        <c:v>10</c:v>
                      </c:pt>
                      <c:pt idx="14311">
                        <c:v>11</c:v>
                      </c:pt>
                      <c:pt idx="14312">
                        <c:v>12</c:v>
                      </c:pt>
                      <c:pt idx="14313">
                        <c:v>13</c:v>
                      </c:pt>
                      <c:pt idx="14314">
                        <c:v>14</c:v>
                      </c:pt>
                      <c:pt idx="14315">
                        <c:v>15</c:v>
                      </c:pt>
                      <c:pt idx="14316">
                        <c:v>16</c:v>
                      </c:pt>
                      <c:pt idx="14317">
                        <c:v>17</c:v>
                      </c:pt>
                      <c:pt idx="14318">
                        <c:v>18</c:v>
                      </c:pt>
                      <c:pt idx="14319">
                        <c:v>19</c:v>
                      </c:pt>
                      <c:pt idx="14320">
                        <c:v>20</c:v>
                      </c:pt>
                      <c:pt idx="14321">
                        <c:v>21</c:v>
                      </c:pt>
                      <c:pt idx="14322">
                        <c:v>22</c:v>
                      </c:pt>
                      <c:pt idx="14323">
                        <c:v>23</c:v>
                      </c:pt>
                      <c:pt idx="14324">
                        <c:v>24</c:v>
                      </c:pt>
                      <c:pt idx="14325">
                        <c:v>0</c:v>
                      </c:pt>
                      <c:pt idx="14326">
                        <c:v>1</c:v>
                      </c:pt>
                      <c:pt idx="14327">
                        <c:v>2</c:v>
                      </c:pt>
                      <c:pt idx="14328">
                        <c:v>3</c:v>
                      </c:pt>
                      <c:pt idx="14329">
                        <c:v>4</c:v>
                      </c:pt>
                      <c:pt idx="14330">
                        <c:v>5</c:v>
                      </c:pt>
                      <c:pt idx="14331">
                        <c:v>6</c:v>
                      </c:pt>
                      <c:pt idx="14332">
                        <c:v>7</c:v>
                      </c:pt>
                      <c:pt idx="14333">
                        <c:v>8</c:v>
                      </c:pt>
                      <c:pt idx="14334">
                        <c:v>9</c:v>
                      </c:pt>
                      <c:pt idx="14335">
                        <c:v>10</c:v>
                      </c:pt>
                      <c:pt idx="14336">
                        <c:v>11</c:v>
                      </c:pt>
                      <c:pt idx="14337">
                        <c:v>12</c:v>
                      </c:pt>
                      <c:pt idx="14338">
                        <c:v>13</c:v>
                      </c:pt>
                      <c:pt idx="14339">
                        <c:v>14</c:v>
                      </c:pt>
                      <c:pt idx="14340">
                        <c:v>15</c:v>
                      </c:pt>
                      <c:pt idx="14341">
                        <c:v>16</c:v>
                      </c:pt>
                      <c:pt idx="14342">
                        <c:v>17</c:v>
                      </c:pt>
                      <c:pt idx="14343">
                        <c:v>18</c:v>
                      </c:pt>
                      <c:pt idx="14344">
                        <c:v>19</c:v>
                      </c:pt>
                      <c:pt idx="14345">
                        <c:v>20</c:v>
                      </c:pt>
                      <c:pt idx="14346">
                        <c:v>21</c:v>
                      </c:pt>
                      <c:pt idx="14347">
                        <c:v>22</c:v>
                      </c:pt>
                      <c:pt idx="14348">
                        <c:v>23</c:v>
                      </c:pt>
                      <c:pt idx="14349">
                        <c:v>24</c:v>
                      </c:pt>
                      <c:pt idx="14350">
                        <c:v>0</c:v>
                      </c:pt>
                      <c:pt idx="14351">
                        <c:v>1</c:v>
                      </c:pt>
                      <c:pt idx="14352">
                        <c:v>2</c:v>
                      </c:pt>
                      <c:pt idx="14353">
                        <c:v>3</c:v>
                      </c:pt>
                      <c:pt idx="14354">
                        <c:v>4</c:v>
                      </c:pt>
                      <c:pt idx="14355">
                        <c:v>5</c:v>
                      </c:pt>
                      <c:pt idx="14356">
                        <c:v>6</c:v>
                      </c:pt>
                      <c:pt idx="14357">
                        <c:v>7</c:v>
                      </c:pt>
                      <c:pt idx="14358">
                        <c:v>8</c:v>
                      </c:pt>
                      <c:pt idx="14359">
                        <c:v>9</c:v>
                      </c:pt>
                      <c:pt idx="14360">
                        <c:v>10</c:v>
                      </c:pt>
                      <c:pt idx="14361">
                        <c:v>11</c:v>
                      </c:pt>
                      <c:pt idx="14362">
                        <c:v>12</c:v>
                      </c:pt>
                      <c:pt idx="14363">
                        <c:v>13</c:v>
                      </c:pt>
                      <c:pt idx="14364">
                        <c:v>14</c:v>
                      </c:pt>
                      <c:pt idx="14365">
                        <c:v>15</c:v>
                      </c:pt>
                      <c:pt idx="14366">
                        <c:v>16</c:v>
                      </c:pt>
                      <c:pt idx="14367">
                        <c:v>17</c:v>
                      </c:pt>
                      <c:pt idx="14368">
                        <c:v>18</c:v>
                      </c:pt>
                      <c:pt idx="14369">
                        <c:v>19</c:v>
                      </c:pt>
                      <c:pt idx="14370">
                        <c:v>20</c:v>
                      </c:pt>
                      <c:pt idx="14371">
                        <c:v>21</c:v>
                      </c:pt>
                      <c:pt idx="14372">
                        <c:v>22</c:v>
                      </c:pt>
                      <c:pt idx="14373">
                        <c:v>23</c:v>
                      </c:pt>
                      <c:pt idx="14374">
                        <c:v>24</c:v>
                      </c:pt>
                      <c:pt idx="14375">
                        <c:v>0</c:v>
                      </c:pt>
                      <c:pt idx="14376">
                        <c:v>1</c:v>
                      </c:pt>
                      <c:pt idx="14377">
                        <c:v>2</c:v>
                      </c:pt>
                      <c:pt idx="14378">
                        <c:v>3</c:v>
                      </c:pt>
                      <c:pt idx="14379">
                        <c:v>4</c:v>
                      </c:pt>
                      <c:pt idx="14380">
                        <c:v>5</c:v>
                      </c:pt>
                      <c:pt idx="14381">
                        <c:v>6</c:v>
                      </c:pt>
                      <c:pt idx="14382">
                        <c:v>7</c:v>
                      </c:pt>
                      <c:pt idx="14383">
                        <c:v>8</c:v>
                      </c:pt>
                      <c:pt idx="14384">
                        <c:v>9</c:v>
                      </c:pt>
                      <c:pt idx="14385">
                        <c:v>10</c:v>
                      </c:pt>
                      <c:pt idx="14386">
                        <c:v>11</c:v>
                      </c:pt>
                      <c:pt idx="14387">
                        <c:v>12</c:v>
                      </c:pt>
                      <c:pt idx="14388">
                        <c:v>13</c:v>
                      </c:pt>
                      <c:pt idx="14389">
                        <c:v>14</c:v>
                      </c:pt>
                      <c:pt idx="14390">
                        <c:v>15</c:v>
                      </c:pt>
                      <c:pt idx="14391">
                        <c:v>16</c:v>
                      </c:pt>
                      <c:pt idx="14392">
                        <c:v>17</c:v>
                      </c:pt>
                      <c:pt idx="14393">
                        <c:v>18</c:v>
                      </c:pt>
                      <c:pt idx="14394">
                        <c:v>19</c:v>
                      </c:pt>
                      <c:pt idx="14395">
                        <c:v>20</c:v>
                      </c:pt>
                      <c:pt idx="14396">
                        <c:v>21</c:v>
                      </c:pt>
                      <c:pt idx="14397">
                        <c:v>22</c:v>
                      </c:pt>
                      <c:pt idx="14398">
                        <c:v>23</c:v>
                      </c:pt>
                      <c:pt idx="14399">
                        <c:v>24</c:v>
                      </c:pt>
                      <c:pt idx="14400">
                        <c:v>0</c:v>
                      </c:pt>
                      <c:pt idx="14401">
                        <c:v>1</c:v>
                      </c:pt>
                      <c:pt idx="14402">
                        <c:v>2</c:v>
                      </c:pt>
                      <c:pt idx="14403">
                        <c:v>3</c:v>
                      </c:pt>
                      <c:pt idx="14404">
                        <c:v>4</c:v>
                      </c:pt>
                      <c:pt idx="14405">
                        <c:v>5</c:v>
                      </c:pt>
                      <c:pt idx="14406">
                        <c:v>6</c:v>
                      </c:pt>
                      <c:pt idx="14407">
                        <c:v>7</c:v>
                      </c:pt>
                      <c:pt idx="14408">
                        <c:v>8</c:v>
                      </c:pt>
                      <c:pt idx="14409">
                        <c:v>9</c:v>
                      </c:pt>
                      <c:pt idx="14410">
                        <c:v>10</c:v>
                      </c:pt>
                      <c:pt idx="14411">
                        <c:v>11</c:v>
                      </c:pt>
                      <c:pt idx="14412">
                        <c:v>12</c:v>
                      </c:pt>
                      <c:pt idx="14413">
                        <c:v>13</c:v>
                      </c:pt>
                      <c:pt idx="14414">
                        <c:v>14</c:v>
                      </c:pt>
                      <c:pt idx="14415">
                        <c:v>15</c:v>
                      </c:pt>
                      <c:pt idx="14416">
                        <c:v>16</c:v>
                      </c:pt>
                      <c:pt idx="14417">
                        <c:v>17</c:v>
                      </c:pt>
                      <c:pt idx="14418">
                        <c:v>18</c:v>
                      </c:pt>
                      <c:pt idx="14419">
                        <c:v>19</c:v>
                      </c:pt>
                      <c:pt idx="14420">
                        <c:v>20</c:v>
                      </c:pt>
                      <c:pt idx="14421">
                        <c:v>21</c:v>
                      </c:pt>
                      <c:pt idx="14422">
                        <c:v>22</c:v>
                      </c:pt>
                      <c:pt idx="14423">
                        <c:v>23</c:v>
                      </c:pt>
                      <c:pt idx="14424">
                        <c:v>24</c:v>
                      </c:pt>
                      <c:pt idx="14425">
                        <c:v>0</c:v>
                      </c:pt>
                      <c:pt idx="14426">
                        <c:v>1</c:v>
                      </c:pt>
                      <c:pt idx="14427">
                        <c:v>2</c:v>
                      </c:pt>
                      <c:pt idx="14428">
                        <c:v>3</c:v>
                      </c:pt>
                      <c:pt idx="14429">
                        <c:v>4</c:v>
                      </c:pt>
                      <c:pt idx="14430">
                        <c:v>5</c:v>
                      </c:pt>
                      <c:pt idx="14431">
                        <c:v>6</c:v>
                      </c:pt>
                      <c:pt idx="14432">
                        <c:v>7</c:v>
                      </c:pt>
                      <c:pt idx="14433">
                        <c:v>8</c:v>
                      </c:pt>
                      <c:pt idx="14434">
                        <c:v>9</c:v>
                      </c:pt>
                      <c:pt idx="14435">
                        <c:v>10</c:v>
                      </c:pt>
                      <c:pt idx="14436">
                        <c:v>11</c:v>
                      </c:pt>
                      <c:pt idx="14437">
                        <c:v>12</c:v>
                      </c:pt>
                      <c:pt idx="14438">
                        <c:v>13</c:v>
                      </c:pt>
                      <c:pt idx="14439">
                        <c:v>14</c:v>
                      </c:pt>
                      <c:pt idx="14440">
                        <c:v>15</c:v>
                      </c:pt>
                      <c:pt idx="14441">
                        <c:v>16</c:v>
                      </c:pt>
                      <c:pt idx="14442">
                        <c:v>17</c:v>
                      </c:pt>
                      <c:pt idx="14443">
                        <c:v>18</c:v>
                      </c:pt>
                      <c:pt idx="14444">
                        <c:v>19</c:v>
                      </c:pt>
                      <c:pt idx="14445">
                        <c:v>20</c:v>
                      </c:pt>
                      <c:pt idx="14446">
                        <c:v>21</c:v>
                      </c:pt>
                      <c:pt idx="14447">
                        <c:v>22</c:v>
                      </c:pt>
                      <c:pt idx="14448">
                        <c:v>23</c:v>
                      </c:pt>
                      <c:pt idx="14449">
                        <c:v>24</c:v>
                      </c:pt>
                      <c:pt idx="14450">
                        <c:v>0</c:v>
                      </c:pt>
                      <c:pt idx="14451">
                        <c:v>1</c:v>
                      </c:pt>
                      <c:pt idx="14452">
                        <c:v>2</c:v>
                      </c:pt>
                      <c:pt idx="14453">
                        <c:v>3</c:v>
                      </c:pt>
                      <c:pt idx="14454">
                        <c:v>4</c:v>
                      </c:pt>
                      <c:pt idx="14455">
                        <c:v>5</c:v>
                      </c:pt>
                      <c:pt idx="14456">
                        <c:v>6</c:v>
                      </c:pt>
                      <c:pt idx="14457">
                        <c:v>7</c:v>
                      </c:pt>
                      <c:pt idx="14458">
                        <c:v>8</c:v>
                      </c:pt>
                      <c:pt idx="14459">
                        <c:v>9</c:v>
                      </c:pt>
                      <c:pt idx="14460">
                        <c:v>10</c:v>
                      </c:pt>
                      <c:pt idx="14461">
                        <c:v>11</c:v>
                      </c:pt>
                      <c:pt idx="14462">
                        <c:v>12</c:v>
                      </c:pt>
                      <c:pt idx="14463">
                        <c:v>13</c:v>
                      </c:pt>
                      <c:pt idx="14464">
                        <c:v>14</c:v>
                      </c:pt>
                      <c:pt idx="14465">
                        <c:v>15</c:v>
                      </c:pt>
                      <c:pt idx="14466">
                        <c:v>16</c:v>
                      </c:pt>
                      <c:pt idx="14467">
                        <c:v>17</c:v>
                      </c:pt>
                      <c:pt idx="14468">
                        <c:v>18</c:v>
                      </c:pt>
                      <c:pt idx="14469">
                        <c:v>19</c:v>
                      </c:pt>
                      <c:pt idx="14470">
                        <c:v>20</c:v>
                      </c:pt>
                      <c:pt idx="14471">
                        <c:v>21</c:v>
                      </c:pt>
                      <c:pt idx="14472">
                        <c:v>22</c:v>
                      </c:pt>
                      <c:pt idx="14473">
                        <c:v>23</c:v>
                      </c:pt>
                      <c:pt idx="14474">
                        <c:v>24</c:v>
                      </c:pt>
                      <c:pt idx="14475">
                        <c:v>0</c:v>
                      </c:pt>
                      <c:pt idx="14476">
                        <c:v>1</c:v>
                      </c:pt>
                      <c:pt idx="14477">
                        <c:v>2</c:v>
                      </c:pt>
                      <c:pt idx="14478">
                        <c:v>3</c:v>
                      </c:pt>
                      <c:pt idx="14479">
                        <c:v>4</c:v>
                      </c:pt>
                      <c:pt idx="14480">
                        <c:v>5</c:v>
                      </c:pt>
                      <c:pt idx="14481">
                        <c:v>6</c:v>
                      </c:pt>
                      <c:pt idx="14482">
                        <c:v>7</c:v>
                      </c:pt>
                      <c:pt idx="14483">
                        <c:v>8</c:v>
                      </c:pt>
                      <c:pt idx="14484">
                        <c:v>9</c:v>
                      </c:pt>
                      <c:pt idx="14485">
                        <c:v>10</c:v>
                      </c:pt>
                      <c:pt idx="14486">
                        <c:v>11</c:v>
                      </c:pt>
                      <c:pt idx="14487">
                        <c:v>12</c:v>
                      </c:pt>
                      <c:pt idx="14488">
                        <c:v>13</c:v>
                      </c:pt>
                      <c:pt idx="14489">
                        <c:v>14</c:v>
                      </c:pt>
                      <c:pt idx="14490">
                        <c:v>15</c:v>
                      </c:pt>
                      <c:pt idx="14491">
                        <c:v>16</c:v>
                      </c:pt>
                      <c:pt idx="14492">
                        <c:v>17</c:v>
                      </c:pt>
                      <c:pt idx="14493">
                        <c:v>18</c:v>
                      </c:pt>
                      <c:pt idx="14494">
                        <c:v>19</c:v>
                      </c:pt>
                      <c:pt idx="14495">
                        <c:v>20</c:v>
                      </c:pt>
                      <c:pt idx="14496">
                        <c:v>21</c:v>
                      </c:pt>
                      <c:pt idx="14497">
                        <c:v>22</c:v>
                      </c:pt>
                      <c:pt idx="14498">
                        <c:v>23</c:v>
                      </c:pt>
                      <c:pt idx="14499">
                        <c:v>24</c:v>
                      </c:pt>
                      <c:pt idx="14500">
                        <c:v>0</c:v>
                      </c:pt>
                      <c:pt idx="14501">
                        <c:v>1</c:v>
                      </c:pt>
                      <c:pt idx="14502">
                        <c:v>2</c:v>
                      </c:pt>
                      <c:pt idx="14503">
                        <c:v>3</c:v>
                      </c:pt>
                      <c:pt idx="14504">
                        <c:v>4</c:v>
                      </c:pt>
                      <c:pt idx="14505">
                        <c:v>5</c:v>
                      </c:pt>
                      <c:pt idx="14506">
                        <c:v>6</c:v>
                      </c:pt>
                      <c:pt idx="14507">
                        <c:v>7</c:v>
                      </c:pt>
                      <c:pt idx="14508">
                        <c:v>8</c:v>
                      </c:pt>
                      <c:pt idx="14509">
                        <c:v>9</c:v>
                      </c:pt>
                      <c:pt idx="14510">
                        <c:v>10</c:v>
                      </c:pt>
                      <c:pt idx="14511">
                        <c:v>11</c:v>
                      </c:pt>
                      <c:pt idx="14512">
                        <c:v>12</c:v>
                      </c:pt>
                      <c:pt idx="14513">
                        <c:v>13</c:v>
                      </c:pt>
                      <c:pt idx="14514">
                        <c:v>14</c:v>
                      </c:pt>
                      <c:pt idx="14515">
                        <c:v>15</c:v>
                      </c:pt>
                      <c:pt idx="14516">
                        <c:v>16</c:v>
                      </c:pt>
                      <c:pt idx="14517">
                        <c:v>17</c:v>
                      </c:pt>
                      <c:pt idx="14518">
                        <c:v>18</c:v>
                      </c:pt>
                      <c:pt idx="14519">
                        <c:v>19</c:v>
                      </c:pt>
                      <c:pt idx="14520">
                        <c:v>20</c:v>
                      </c:pt>
                      <c:pt idx="14521">
                        <c:v>21</c:v>
                      </c:pt>
                      <c:pt idx="14522">
                        <c:v>22</c:v>
                      </c:pt>
                      <c:pt idx="14523">
                        <c:v>23</c:v>
                      </c:pt>
                      <c:pt idx="14524">
                        <c:v>24</c:v>
                      </c:pt>
                      <c:pt idx="14525">
                        <c:v>0</c:v>
                      </c:pt>
                      <c:pt idx="14526">
                        <c:v>1</c:v>
                      </c:pt>
                      <c:pt idx="14527">
                        <c:v>2</c:v>
                      </c:pt>
                      <c:pt idx="14528">
                        <c:v>3</c:v>
                      </c:pt>
                      <c:pt idx="14529">
                        <c:v>4</c:v>
                      </c:pt>
                      <c:pt idx="14530">
                        <c:v>5</c:v>
                      </c:pt>
                      <c:pt idx="14531">
                        <c:v>6</c:v>
                      </c:pt>
                      <c:pt idx="14532">
                        <c:v>7</c:v>
                      </c:pt>
                      <c:pt idx="14533">
                        <c:v>8</c:v>
                      </c:pt>
                      <c:pt idx="14534">
                        <c:v>9</c:v>
                      </c:pt>
                      <c:pt idx="14535">
                        <c:v>10</c:v>
                      </c:pt>
                      <c:pt idx="14536">
                        <c:v>11</c:v>
                      </c:pt>
                      <c:pt idx="14537">
                        <c:v>12</c:v>
                      </c:pt>
                      <c:pt idx="14538">
                        <c:v>13</c:v>
                      </c:pt>
                      <c:pt idx="14539">
                        <c:v>14</c:v>
                      </c:pt>
                      <c:pt idx="14540">
                        <c:v>15</c:v>
                      </c:pt>
                      <c:pt idx="14541">
                        <c:v>16</c:v>
                      </c:pt>
                      <c:pt idx="14542">
                        <c:v>17</c:v>
                      </c:pt>
                      <c:pt idx="14543">
                        <c:v>18</c:v>
                      </c:pt>
                      <c:pt idx="14544">
                        <c:v>19</c:v>
                      </c:pt>
                      <c:pt idx="14545">
                        <c:v>20</c:v>
                      </c:pt>
                      <c:pt idx="14546">
                        <c:v>21</c:v>
                      </c:pt>
                      <c:pt idx="14547">
                        <c:v>22</c:v>
                      </c:pt>
                      <c:pt idx="14548">
                        <c:v>23</c:v>
                      </c:pt>
                      <c:pt idx="14549">
                        <c:v>24</c:v>
                      </c:pt>
                      <c:pt idx="14550">
                        <c:v>0</c:v>
                      </c:pt>
                      <c:pt idx="14551">
                        <c:v>1</c:v>
                      </c:pt>
                      <c:pt idx="14552">
                        <c:v>2</c:v>
                      </c:pt>
                      <c:pt idx="14553">
                        <c:v>3</c:v>
                      </c:pt>
                      <c:pt idx="14554">
                        <c:v>4</c:v>
                      </c:pt>
                      <c:pt idx="14555">
                        <c:v>5</c:v>
                      </c:pt>
                      <c:pt idx="14556">
                        <c:v>6</c:v>
                      </c:pt>
                      <c:pt idx="14557">
                        <c:v>7</c:v>
                      </c:pt>
                      <c:pt idx="14558">
                        <c:v>8</c:v>
                      </c:pt>
                      <c:pt idx="14559">
                        <c:v>9</c:v>
                      </c:pt>
                      <c:pt idx="14560">
                        <c:v>10</c:v>
                      </c:pt>
                      <c:pt idx="14561">
                        <c:v>11</c:v>
                      </c:pt>
                      <c:pt idx="14562">
                        <c:v>12</c:v>
                      </c:pt>
                      <c:pt idx="14563">
                        <c:v>13</c:v>
                      </c:pt>
                      <c:pt idx="14564">
                        <c:v>14</c:v>
                      </c:pt>
                      <c:pt idx="14565">
                        <c:v>15</c:v>
                      </c:pt>
                      <c:pt idx="14566">
                        <c:v>16</c:v>
                      </c:pt>
                      <c:pt idx="14567">
                        <c:v>17</c:v>
                      </c:pt>
                      <c:pt idx="14568">
                        <c:v>18</c:v>
                      </c:pt>
                      <c:pt idx="14569">
                        <c:v>19</c:v>
                      </c:pt>
                      <c:pt idx="14570">
                        <c:v>20</c:v>
                      </c:pt>
                      <c:pt idx="14571">
                        <c:v>21</c:v>
                      </c:pt>
                      <c:pt idx="14572">
                        <c:v>22</c:v>
                      </c:pt>
                      <c:pt idx="14573">
                        <c:v>23</c:v>
                      </c:pt>
                      <c:pt idx="14574">
                        <c:v>24</c:v>
                      </c:pt>
                      <c:pt idx="14575">
                        <c:v>0</c:v>
                      </c:pt>
                      <c:pt idx="14576">
                        <c:v>1</c:v>
                      </c:pt>
                      <c:pt idx="14577">
                        <c:v>2</c:v>
                      </c:pt>
                      <c:pt idx="14578">
                        <c:v>3</c:v>
                      </c:pt>
                      <c:pt idx="14579">
                        <c:v>4</c:v>
                      </c:pt>
                      <c:pt idx="14580">
                        <c:v>5</c:v>
                      </c:pt>
                      <c:pt idx="14581">
                        <c:v>6</c:v>
                      </c:pt>
                      <c:pt idx="14582">
                        <c:v>7</c:v>
                      </c:pt>
                      <c:pt idx="14583">
                        <c:v>8</c:v>
                      </c:pt>
                      <c:pt idx="14584">
                        <c:v>9</c:v>
                      </c:pt>
                      <c:pt idx="14585">
                        <c:v>10</c:v>
                      </c:pt>
                      <c:pt idx="14586">
                        <c:v>11</c:v>
                      </c:pt>
                      <c:pt idx="14587">
                        <c:v>12</c:v>
                      </c:pt>
                      <c:pt idx="14588">
                        <c:v>13</c:v>
                      </c:pt>
                      <c:pt idx="14589">
                        <c:v>14</c:v>
                      </c:pt>
                      <c:pt idx="14590">
                        <c:v>15</c:v>
                      </c:pt>
                      <c:pt idx="14591">
                        <c:v>16</c:v>
                      </c:pt>
                      <c:pt idx="14592">
                        <c:v>17</c:v>
                      </c:pt>
                      <c:pt idx="14593">
                        <c:v>18</c:v>
                      </c:pt>
                      <c:pt idx="14594">
                        <c:v>19</c:v>
                      </c:pt>
                      <c:pt idx="14595">
                        <c:v>20</c:v>
                      </c:pt>
                      <c:pt idx="14596">
                        <c:v>21</c:v>
                      </c:pt>
                      <c:pt idx="14597">
                        <c:v>22</c:v>
                      </c:pt>
                      <c:pt idx="14598">
                        <c:v>23</c:v>
                      </c:pt>
                      <c:pt idx="14599">
                        <c:v>24</c:v>
                      </c:pt>
                      <c:pt idx="14600">
                        <c:v>0</c:v>
                      </c:pt>
                      <c:pt idx="14601">
                        <c:v>1</c:v>
                      </c:pt>
                      <c:pt idx="14602">
                        <c:v>2</c:v>
                      </c:pt>
                      <c:pt idx="14603">
                        <c:v>3</c:v>
                      </c:pt>
                      <c:pt idx="14604">
                        <c:v>4</c:v>
                      </c:pt>
                      <c:pt idx="14605">
                        <c:v>5</c:v>
                      </c:pt>
                      <c:pt idx="14606">
                        <c:v>6</c:v>
                      </c:pt>
                      <c:pt idx="14607">
                        <c:v>7</c:v>
                      </c:pt>
                      <c:pt idx="14608">
                        <c:v>8</c:v>
                      </c:pt>
                      <c:pt idx="14609">
                        <c:v>9</c:v>
                      </c:pt>
                      <c:pt idx="14610">
                        <c:v>10</c:v>
                      </c:pt>
                      <c:pt idx="14611">
                        <c:v>11</c:v>
                      </c:pt>
                      <c:pt idx="14612">
                        <c:v>12</c:v>
                      </c:pt>
                      <c:pt idx="14613">
                        <c:v>13</c:v>
                      </c:pt>
                      <c:pt idx="14614">
                        <c:v>14</c:v>
                      </c:pt>
                      <c:pt idx="14615">
                        <c:v>15</c:v>
                      </c:pt>
                      <c:pt idx="14616">
                        <c:v>16</c:v>
                      </c:pt>
                      <c:pt idx="14617">
                        <c:v>17</c:v>
                      </c:pt>
                      <c:pt idx="14618">
                        <c:v>18</c:v>
                      </c:pt>
                      <c:pt idx="14619">
                        <c:v>19</c:v>
                      </c:pt>
                      <c:pt idx="14620">
                        <c:v>20</c:v>
                      </c:pt>
                      <c:pt idx="14621">
                        <c:v>21</c:v>
                      </c:pt>
                      <c:pt idx="14622">
                        <c:v>22</c:v>
                      </c:pt>
                      <c:pt idx="14623">
                        <c:v>23</c:v>
                      </c:pt>
                      <c:pt idx="14624">
                        <c:v>24</c:v>
                      </c:pt>
                      <c:pt idx="14625">
                        <c:v>0</c:v>
                      </c:pt>
                      <c:pt idx="14626">
                        <c:v>1</c:v>
                      </c:pt>
                      <c:pt idx="14627">
                        <c:v>2</c:v>
                      </c:pt>
                      <c:pt idx="14628">
                        <c:v>3</c:v>
                      </c:pt>
                      <c:pt idx="14629">
                        <c:v>4</c:v>
                      </c:pt>
                      <c:pt idx="14630">
                        <c:v>5</c:v>
                      </c:pt>
                      <c:pt idx="14631">
                        <c:v>6</c:v>
                      </c:pt>
                      <c:pt idx="14632">
                        <c:v>7</c:v>
                      </c:pt>
                      <c:pt idx="14633">
                        <c:v>8</c:v>
                      </c:pt>
                      <c:pt idx="14634">
                        <c:v>9</c:v>
                      </c:pt>
                      <c:pt idx="14635">
                        <c:v>10</c:v>
                      </c:pt>
                      <c:pt idx="14636">
                        <c:v>11</c:v>
                      </c:pt>
                      <c:pt idx="14637">
                        <c:v>12</c:v>
                      </c:pt>
                      <c:pt idx="14638">
                        <c:v>13</c:v>
                      </c:pt>
                      <c:pt idx="14639">
                        <c:v>14</c:v>
                      </c:pt>
                      <c:pt idx="14640">
                        <c:v>15</c:v>
                      </c:pt>
                      <c:pt idx="14641">
                        <c:v>16</c:v>
                      </c:pt>
                      <c:pt idx="14642">
                        <c:v>17</c:v>
                      </c:pt>
                      <c:pt idx="14643">
                        <c:v>18</c:v>
                      </c:pt>
                      <c:pt idx="14644">
                        <c:v>19</c:v>
                      </c:pt>
                      <c:pt idx="14645">
                        <c:v>20</c:v>
                      </c:pt>
                      <c:pt idx="14646">
                        <c:v>21</c:v>
                      </c:pt>
                      <c:pt idx="14647">
                        <c:v>22</c:v>
                      </c:pt>
                      <c:pt idx="14648">
                        <c:v>23</c:v>
                      </c:pt>
                      <c:pt idx="14649">
                        <c:v>24</c:v>
                      </c:pt>
                      <c:pt idx="14650">
                        <c:v>0</c:v>
                      </c:pt>
                      <c:pt idx="14651">
                        <c:v>1</c:v>
                      </c:pt>
                      <c:pt idx="14652">
                        <c:v>2</c:v>
                      </c:pt>
                      <c:pt idx="14653">
                        <c:v>3</c:v>
                      </c:pt>
                      <c:pt idx="14654">
                        <c:v>4</c:v>
                      </c:pt>
                      <c:pt idx="14655">
                        <c:v>5</c:v>
                      </c:pt>
                      <c:pt idx="14656">
                        <c:v>6</c:v>
                      </c:pt>
                      <c:pt idx="14657">
                        <c:v>7</c:v>
                      </c:pt>
                      <c:pt idx="14658">
                        <c:v>8</c:v>
                      </c:pt>
                      <c:pt idx="14659">
                        <c:v>9</c:v>
                      </c:pt>
                      <c:pt idx="14660">
                        <c:v>10</c:v>
                      </c:pt>
                      <c:pt idx="14661">
                        <c:v>11</c:v>
                      </c:pt>
                      <c:pt idx="14662">
                        <c:v>12</c:v>
                      </c:pt>
                      <c:pt idx="14663">
                        <c:v>13</c:v>
                      </c:pt>
                      <c:pt idx="14664">
                        <c:v>14</c:v>
                      </c:pt>
                      <c:pt idx="14665">
                        <c:v>15</c:v>
                      </c:pt>
                      <c:pt idx="14666">
                        <c:v>16</c:v>
                      </c:pt>
                      <c:pt idx="14667">
                        <c:v>17</c:v>
                      </c:pt>
                      <c:pt idx="14668">
                        <c:v>18</c:v>
                      </c:pt>
                      <c:pt idx="14669">
                        <c:v>19</c:v>
                      </c:pt>
                      <c:pt idx="14670">
                        <c:v>20</c:v>
                      </c:pt>
                      <c:pt idx="14671">
                        <c:v>21</c:v>
                      </c:pt>
                      <c:pt idx="14672">
                        <c:v>22</c:v>
                      </c:pt>
                      <c:pt idx="14673">
                        <c:v>23</c:v>
                      </c:pt>
                      <c:pt idx="14674">
                        <c:v>24</c:v>
                      </c:pt>
                      <c:pt idx="14675">
                        <c:v>0</c:v>
                      </c:pt>
                      <c:pt idx="14676">
                        <c:v>1</c:v>
                      </c:pt>
                      <c:pt idx="14677">
                        <c:v>2</c:v>
                      </c:pt>
                      <c:pt idx="14678">
                        <c:v>3</c:v>
                      </c:pt>
                      <c:pt idx="14679">
                        <c:v>4</c:v>
                      </c:pt>
                      <c:pt idx="14680">
                        <c:v>5</c:v>
                      </c:pt>
                      <c:pt idx="14681">
                        <c:v>6</c:v>
                      </c:pt>
                      <c:pt idx="14682">
                        <c:v>7</c:v>
                      </c:pt>
                      <c:pt idx="14683">
                        <c:v>8</c:v>
                      </c:pt>
                      <c:pt idx="14684">
                        <c:v>9</c:v>
                      </c:pt>
                      <c:pt idx="14685">
                        <c:v>10</c:v>
                      </c:pt>
                      <c:pt idx="14686">
                        <c:v>11</c:v>
                      </c:pt>
                      <c:pt idx="14687">
                        <c:v>12</c:v>
                      </c:pt>
                      <c:pt idx="14688">
                        <c:v>13</c:v>
                      </c:pt>
                      <c:pt idx="14689">
                        <c:v>14</c:v>
                      </c:pt>
                      <c:pt idx="14690">
                        <c:v>15</c:v>
                      </c:pt>
                      <c:pt idx="14691">
                        <c:v>16</c:v>
                      </c:pt>
                      <c:pt idx="14692">
                        <c:v>17</c:v>
                      </c:pt>
                      <c:pt idx="14693">
                        <c:v>18</c:v>
                      </c:pt>
                      <c:pt idx="14694">
                        <c:v>19</c:v>
                      </c:pt>
                      <c:pt idx="14695">
                        <c:v>20</c:v>
                      </c:pt>
                      <c:pt idx="14696">
                        <c:v>21</c:v>
                      </c:pt>
                      <c:pt idx="14697">
                        <c:v>22</c:v>
                      </c:pt>
                      <c:pt idx="14698">
                        <c:v>23</c:v>
                      </c:pt>
                      <c:pt idx="14699">
                        <c:v>24</c:v>
                      </c:pt>
                      <c:pt idx="14700">
                        <c:v>0</c:v>
                      </c:pt>
                      <c:pt idx="14701">
                        <c:v>1</c:v>
                      </c:pt>
                      <c:pt idx="14702">
                        <c:v>2</c:v>
                      </c:pt>
                      <c:pt idx="14703">
                        <c:v>3</c:v>
                      </c:pt>
                      <c:pt idx="14704">
                        <c:v>4</c:v>
                      </c:pt>
                      <c:pt idx="14705">
                        <c:v>5</c:v>
                      </c:pt>
                      <c:pt idx="14706">
                        <c:v>6</c:v>
                      </c:pt>
                      <c:pt idx="14707">
                        <c:v>7</c:v>
                      </c:pt>
                      <c:pt idx="14708">
                        <c:v>8</c:v>
                      </c:pt>
                      <c:pt idx="14709">
                        <c:v>9</c:v>
                      </c:pt>
                      <c:pt idx="14710">
                        <c:v>10</c:v>
                      </c:pt>
                      <c:pt idx="14711">
                        <c:v>11</c:v>
                      </c:pt>
                      <c:pt idx="14712">
                        <c:v>12</c:v>
                      </c:pt>
                      <c:pt idx="14713">
                        <c:v>13</c:v>
                      </c:pt>
                      <c:pt idx="14714">
                        <c:v>14</c:v>
                      </c:pt>
                      <c:pt idx="14715">
                        <c:v>15</c:v>
                      </c:pt>
                      <c:pt idx="14716">
                        <c:v>16</c:v>
                      </c:pt>
                      <c:pt idx="14717">
                        <c:v>17</c:v>
                      </c:pt>
                      <c:pt idx="14718">
                        <c:v>18</c:v>
                      </c:pt>
                      <c:pt idx="14719">
                        <c:v>19</c:v>
                      </c:pt>
                      <c:pt idx="14720">
                        <c:v>20</c:v>
                      </c:pt>
                      <c:pt idx="14721">
                        <c:v>21</c:v>
                      </c:pt>
                      <c:pt idx="14722">
                        <c:v>22</c:v>
                      </c:pt>
                      <c:pt idx="14723">
                        <c:v>23</c:v>
                      </c:pt>
                      <c:pt idx="14724">
                        <c:v>24</c:v>
                      </c:pt>
                      <c:pt idx="14725">
                        <c:v>0</c:v>
                      </c:pt>
                      <c:pt idx="14726">
                        <c:v>1</c:v>
                      </c:pt>
                      <c:pt idx="14727">
                        <c:v>2</c:v>
                      </c:pt>
                      <c:pt idx="14728">
                        <c:v>3</c:v>
                      </c:pt>
                      <c:pt idx="14729">
                        <c:v>4</c:v>
                      </c:pt>
                      <c:pt idx="14730">
                        <c:v>5</c:v>
                      </c:pt>
                      <c:pt idx="14731">
                        <c:v>6</c:v>
                      </c:pt>
                      <c:pt idx="14732">
                        <c:v>7</c:v>
                      </c:pt>
                      <c:pt idx="14733">
                        <c:v>8</c:v>
                      </c:pt>
                      <c:pt idx="14734">
                        <c:v>9</c:v>
                      </c:pt>
                      <c:pt idx="14735">
                        <c:v>10</c:v>
                      </c:pt>
                      <c:pt idx="14736">
                        <c:v>11</c:v>
                      </c:pt>
                      <c:pt idx="14737">
                        <c:v>12</c:v>
                      </c:pt>
                      <c:pt idx="14738">
                        <c:v>13</c:v>
                      </c:pt>
                      <c:pt idx="14739">
                        <c:v>14</c:v>
                      </c:pt>
                      <c:pt idx="14740">
                        <c:v>15</c:v>
                      </c:pt>
                      <c:pt idx="14741">
                        <c:v>16</c:v>
                      </c:pt>
                      <c:pt idx="14742">
                        <c:v>17</c:v>
                      </c:pt>
                      <c:pt idx="14743">
                        <c:v>18</c:v>
                      </c:pt>
                      <c:pt idx="14744">
                        <c:v>19</c:v>
                      </c:pt>
                      <c:pt idx="14745">
                        <c:v>20</c:v>
                      </c:pt>
                      <c:pt idx="14746">
                        <c:v>21</c:v>
                      </c:pt>
                      <c:pt idx="14747">
                        <c:v>22</c:v>
                      </c:pt>
                      <c:pt idx="14748">
                        <c:v>23</c:v>
                      </c:pt>
                      <c:pt idx="14749">
                        <c:v>24</c:v>
                      </c:pt>
                      <c:pt idx="14750">
                        <c:v>0</c:v>
                      </c:pt>
                      <c:pt idx="14751">
                        <c:v>1</c:v>
                      </c:pt>
                      <c:pt idx="14752">
                        <c:v>2</c:v>
                      </c:pt>
                      <c:pt idx="14753">
                        <c:v>3</c:v>
                      </c:pt>
                      <c:pt idx="14754">
                        <c:v>4</c:v>
                      </c:pt>
                      <c:pt idx="14755">
                        <c:v>5</c:v>
                      </c:pt>
                      <c:pt idx="14756">
                        <c:v>6</c:v>
                      </c:pt>
                      <c:pt idx="14757">
                        <c:v>7</c:v>
                      </c:pt>
                      <c:pt idx="14758">
                        <c:v>8</c:v>
                      </c:pt>
                      <c:pt idx="14759">
                        <c:v>9</c:v>
                      </c:pt>
                      <c:pt idx="14760">
                        <c:v>10</c:v>
                      </c:pt>
                      <c:pt idx="14761">
                        <c:v>11</c:v>
                      </c:pt>
                      <c:pt idx="14762">
                        <c:v>12</c:v>
                      </c:pt>
                      <c:pt idx="14763">
                        <c:v>13</c:v>
                      </c:pt>
                      <c:pt idx="14764">
                        <c:v>14</c:v>
                      </c:pt>
                      <c:pt idx="14765">
                        <c:v>15</c:v>
                      </c:pt>
                      <c:pt idx="14766">
                        <c:v>16</c:v>
                      </c:pt>
                      <c:pt idx="14767">
                        <c:v>17</c:v>
                      </c:pt>
                      <c:pt idx="14768">
                        <c:v>18</c:v>
                      </c:pt>
                      <c:pt idx="14769">
                        <c:v>19</c:v>
                      </c:pt>
                      <c:pt idx="14770">
                        <c:v>20</c:v>
                      </c:pt>
                      <c:pt idx="14771">
                        <c:v>21</c:v>
                      </c:pt>
                      <c:pt idx="14772">
                        <c:v>22</c:v>
                      </c:pt>
                      <c:pt idx="14773">
                        <c:v>23</c:v>
                      </c:pt>
                      <c:pt idx="14774">
                        <c:v>24</c:v>
                      </c:pt>
                      <c:pt idx="14775">
                        <c:v>0</c:v>
                      </c:pt>
                      <c:pt idx="14776">
                        <c:v>1</c:v>
                      </c:pt>
                      <c:pt idx="14777">
                        <c:v>2</c:v>
                      </c:pt>
                      <c:pt idx="14778">
                        <c:v>3</c:v>
                      </c:pt>
                      <c:pt idx="14779">
                        <c:v>4</c:v>
                      </c:pt>
                      <c:pt idx="14780">
                        <c:v>5</c:v>
                      </c:pt>
                      <c:pt idx="14781">
                        <c:v>6</c:v>
                      </c:pt>
                      <c:pt idx="14782">
                        <c:v>7</c:v>
                      </c:pt>
                      <c:pt idx="14783">
                        <c:v>8</c:v>
                      </c:pt>
                      <c:pt idx="14784">
                        <c:v>9</c:v>
                      </c:pt>
                      <c:pt idx="14785">
                        <c:v>10</c:v>
                      </c:pt>
                      <c:pt idx="14786">
                        <c:v>11</c:v>
                      </c:pt>
                      <c:pt idx="14787">
                        <c:v>12</c:v>
                      </c:pt>
                      <c:pt idx="14788">
                        <c:v>13</c:v>
                      </c:pt>
                      <c:pt idx="14789">
                        <c:v>14</c:v>
                      </c:pt>
                      <c:pt idx="14790">
                        <c:v>15</c:v>
                      </c:pt>
                      <c:pt idx="14791">
                        <c:v>16</c:v>
                      </c:pt>
                      <c:pt idx="14792">
                        <c:v>17</c:v>
                      </c:pt>
                      <c:pt idx="14793">
                        <c:v>18</c:v>
                      </c:pt>
                      <c:pt idx="14794">
                        <c:v>19</c:v>
                      </c:pt>
                      <c:pt idx="14795">
                        <c:v>20</c:v>
                      </c:pt>
                      <c:pt idx="14796">
                        <c:v>21</c:v>
                      </c:pt>
                      <c:pt idx="14797">
                        <c:v>22</c:v>
                      </c:pt>
                      <c:pt idx="14798">
                        <c:v>23</c:v>
                      </c:pt>
                      <c:pt idx="14799">
                        <c:v>24</c:v>
                      </c:pt>
                      <c:pt idx="14800">
                        <c:v>0</c:v>
                      </c:pt>
                      <c:pt idx="14801">
                        <c:v>1</c:v>
                      </c:pt>
                      <c:pt idx="14802">
                        <c:v>2</c:v>
                      </c:pt>
                      <c:pt idx="14803">
                        <c:v>3</c:v>
                      </c:pt>
                      <c:pt idx="14804">
                        <c:v>4</c:v>
                      </c:pt>
                      <c:pt idx="14805">
                        <c:v>5</c:v>
                      </c:pt>
                      <c:pt idx="14806">
                        <c:v>6</c:v>
                      </c:pt>
                      <c:pt idx="14807">
                        <c:v>7</c:v>
                      </c:pt>
                      <c:pt idx="14808">
                        <c:v>8</c:v>
                      </c:pt>
                      <c:pt idx="14809">
                        <c:v>9</c:v>
                      </c:pt>
                      <c:pt idx="14810">
                        <c:v>10</c:v>
                      </c:pt>
                      <c:pt idx="14811">
                        <c:v>11</c:v>
                      </c:pt>
                      <c:pt idx="14812">
                        <c:v>12</c:v>
                      </c:pt>
                      <c:pt idx="14813">
                        <c:v>13</c:v>
                      </c:pt>
                      <c:pt idx="14814">
                        <c:v>14</c:v>
                      </c:pt>
                      <c:pt idx="14815">
                        <c:v>15</c:v>
                      </c:pt>
                      <c:pt idx="14816">
                        <c:v>16</c:v>
                      </c:pt>
                      <c:pt idx="14817">
                        <c:v>17</c:v>
                      </c:pt>
                      <c:pt idx="14818">
                        <c:v>18</c:v>
                      </c:pt>
                      <c:pt idx="14819">
                        <c:v>19</c:v>
                      </c:pt>
                      <c:pt idx="14820">
                        <c:v>20</c:v>
                      </c:pt>
                      <c:pt idx="14821">
                        <c:v>21</c:v>
                      </c:pt>
                      <c:pt idx="14822">
                        <c:v>22</c:v>
                      </c:pt>
                      <c:pt idx="14823">
                        <c:v>23</c:v>
                      </c:pt>
                      <c:pt idx="14824">
                        <c:v>24</c:v>
                      </c:pt>
                      <c:pt idx="14825">
                        <c:v>0</c:v>
                      </c:pt>
                      <c:pt idx="14826">
                        <c:v>1</c:v>
                      </c:pt>
                      <c:pt idx="14827">
                        <c:v>2</c:v>
                      </c:pt>
                      <c:pt idx="14828">
                        <c:v>3</c:v>
                      </c:pt>
                      <c:pt idx="14829">
                        <c:v>4</c:v>
                      </c:pt>
                      <c:pt idx="14830">
                        <c:v>5</c:v>
                      </c:pt>
                      <c:pt idx="14831">
                        <c:v>6</c:v>
                      </c:pt>
                      <c:pt idx="14832">
                        <c:v>7</c:v>
                      </c:pt>
                      <c:pt idx="14833">
                        <c:v>8</c:v>
                      </c:pt>
                      <c:pt idx="14834">
                        <c:v>9</c:v>
                      </c:pt>
                      <c:pt idx="14835">
                        <c:v>10</c:v>
                      </c:pt>
                      <c:pt idx="14836">
                        <c:v>11</c:v>
                      </c:pt>
                      <c:pt idx="14837">
                        <c:v>12</c:v>
                      </c:pt>
                      <c:pt idx="14838">
                        <c:v>13</c:v>
                      </c:pt>
                      <c:pt idx="14839">
                        <c:v>14</c:v>
                      </c:pt>
                      <c:pt idx="14840">
                        <c:v>15</c:v>
                      </c:pt>
                      <c:pt idx="14841">
                        <c:v>16</c:v>
                      </c:pt>
                      <c:pt idx="14842">
                        <c:v>17</c:v>
                      </c:pt>
                      <c:pt idx="14843">
                        <c:v>18</c:v>
                      </c:pt>
                      <c:pt idx="14844">
                        <c:v>19</c:v>
                      </c:pt>
                      <c:pt idx="14845">
                        <c:v>20</c:v>
                      </c:pt>
                      <c:pt idx="14846">
                        <c:v>21</c:v>
                      </c:pt>
                      <c:pt idx="14847">
                        <c:v>22</c:v>
                      </c:pt>
                      <c:pt idx="14848">
                        <c:v>23</c:v>
                      </c:pt>
                      <c:pt idx="14849">
                        <c:v>24</c:v>
                      </c:pt>
                      <c:pt idx="14850">
                        <c:v>0</c:v>
                      </c:pt>
                      <c:pt idx="14851">
                        <c:v>1</c:v>
                      </c:pt>
                      <c:pt idx="14852">
                        <c:v>2</c:v>
                      </c:pt>
                      <c:pt idx="14853">
                        <c:v>3</c:v>
                      </c:pt>
                      <c:pt idx="14854">
                        <c:v>4</c:v>
                      </c:pt>
                      <c:pt idx="14855">
                        <c:v>5</c:v>
                      </c:pt>
                      <c:pt idx="14856">
                        <c:v>6</c:v>
                      </c:pt>
                      <c:pt idx="14857">
                        <c:v>7</c:v>
                      </c:pt>
                      <c:pt idx="14858">
                        <c:v>8</c:v>
                      </c:pt>
                      <c:pt idx="14859">
                        <c:v>9</c:v>
                      </c:pt>
                      <c:pt idx="14860">
                        <c:v>10</c:v>
                      </c:pt>
                      <c:pt idx="14861">
                        <c:v>11</c:v>
                      </c:pt>
                      <c:pt idx="14862">
                        <c:v>12</c:v>
                      </c:pt>
                      <c:pt idx="14863">
                        <c:v>13</c:v>
                      </c:pt>
                      <c:pt idx="14864">
                        <c:v>14</c:v>
                      </c:pt>
                      <c:pt idx="14865">
                        <c:v>15</c:v>
                      </c:pt>
                      <c:pt idx="14866">
                        <c:v>16</c:v>
                      </c:pt>
                      <c:pt idx="14867">
                        <c:v>17</c:v>
                      </c:pt>
                      <c:pt idx="14868">
                        <c:v>18</c:v>
                      </c:pt>
                      <c:pt idx="14869">
                        <c:v>19</c:v>
                      </c:pt>
                      <c:pt idx="14870">
                        <c:v>20</c:v>
                      </c:pt>
                      <c:pt idx="14871">
                        <c:v>21</c:v>
                      </c:pt>
                      <c:pt idx="14872">
                        <c:v>22</c:v>
                      </c:pt>
                      <c:pt idx="14873">
                        <c:v>23</c:v>
                      </c:pt>
                      <c:pt idx="14874">
                        <c:v>24</c:v>
                      </c:pt>
                      <c:pt idx="14875">
                        <c:v>0</c:v>
                      </c:pt>
                      <c:pt idx="14876">
                        <c:v>1</c:v>
                      </c:pt>
                      <c:pt idx="14877">
                        <c:v>2</c:v>
                      </c:pt>
                      <c:pt idx="14878">
                        <c:v>3</c:v>
                      </c:pt>
                      <c:pt idx="14879">
                        <c:v>4</c:v>
                      </c:pt>
                      <c:pt idx="14880">
                        <c:v>5</c:v>
                      </c:pt>
                      <c:pt idx="14881">
                        <c:v>6</c:v>
                      </c:pt>
                      <c:pt idx="14882">
                        <c:v>7</c:v>
                      </c:pt>
                      <c:pt idx="14883">
                        <c:v>8</c:v>
                      </c:pt>
                      <c:pt idx="14884">
                        <c:v>9</c:v>
                      </c:pt>
                      <c:pt idx="14885">
                        <c:v>10</c:v>
                      </c:pt>
                      <c:pt idx="14886">
                        <c:v>11</c:v>
                      </c:pt>
                      <c:pt idx="14887">
                        <c:v>12</c:v>
                      </c:pt>
                      <c:pt idx="14888">
                        <c:v>13</c:v>
                      </c:pt>
                      <c:pt idx="14889">
                        <c:v>14</c:v>
                      </c:pt>
                      <c:pt idx="14890">
                        <c:v>15</c:v>
                      </c:pt>
                      <c:pt idx="14891">
                        <c:v>16</c:v>
                      </c:pt>
                      <c:pt idx="14892">
                        <c:v>17</c:v>
                      </c:pt>
                      <c:pt idx="14893">
                        <c:v>18</c:v>
                      </c:pt>
                      <c:pt idx="14894">
                        <c:v>19</c:v>
                      </c:pt>
                      <c:pt idx="14895">
                        <c:v>20</c:v>
                      </c:pt>
                      <c:pt idx="14896">
                        <c:v>21</c:v>
                      </c:pt>
                      <c:pt idx="14897">
                        <c:v>22</c:v>
                      </c:pt>
                      <c:pt idx="14898">
                        <c:v>23</c:v>
                      </c:pt>
                      <c:pt idx="14899">
                        <c:v>24</c:v>
                      </c:pt>
                      <c:pt idx="14900">
                        <c:v>0</c:v>
                      </c:pt>
                      <c:pt idx="14901">
                        <c:v>1</c:v>
                      </c:pt>
                      <c:pt idx="14902">
                        <c:v>2</c:v>
                      </c:pt>
                      <c:pt idx="14903">
                        <c:v>3</c:v>
                      </c:pt>
                      <c:pt idx="14904">
                        <c:v>4</c:v>
                      </c:pt>
                      <c:pt idx="14905">
                        <c:v>5</c:v>
                      </c:pt>
                      <c:pt idx="14906">
                        <c:v>6</c:v>
                      </c:pt>
                      <c:pt idx="14907">
                        <c:v>7</c:v>
                      </c:pt>
                      <c:pt idx="14908">
                        <c:v>8</c:v>
                      </c:pt>
                      <c:pt idx="14909">
                        <c:v>9</c:v>
                      </c:pt>
                      <c:pt idx="14910">
                        <c:v>10</c:v>
                      </c:pt>
                      <c:pt idx="14911">
                        <c:v>11</c:v>
                      </c:pt>
                      <c:pt idx="14912">
                        <c:v>12</c:v>
                      </c:pt>
                      <c:pt idx="14913">
                        <c:v>13</c:v>
                      </c:pt>
                      <c:pt idx="14914">
                        <c:v>14</c:v>
                      </c:pt>
                      <c:pt idx="14915">
                        <c:v>15</c:v>
                      </c:pt>
                      <c:pt idx="14916">
                        <c:v>16</c:v>
                      </c:pt>
                      <c:pt idx="14917">
                        <c:v>17</c:v>
                      </c:pt>
                      <c:pt idx="14918">
                        <c:v>18</c:v>
                      </c:pt>
                      <c:pt idx="14919">
                        <c:v>19</c:v>
                      </c:pt>
                      <c:pt idx="14920">
                        <c:v>20</c:v>
                      </c:pt>
                      <c:pt idx="14921">
                        <c:v>21</c:v>
                      </c:pt>
                      <c:pt idx="14922">
                        <c:v>22</c:v>
                      </c:pt>
                      <c:pt idx="14923">
                        <c:v>23</c:v>
                      </c:pt>
                      <c:pt idx="14924">
                        <c:v>24</c:v>
                      </c:pt>
                      <c:pt idx="14925">
                        <c:v>0</c:v>
                      </c:pt>
                      <c:pt idx="14926">
                        <c:v>1</c:v>
                      </c:pt>
                      <c:pt idx="14927">
                        <c:v>2</c:v>
                      </c:pt>
                      <c:pt idx="14928">
                        <c:v>3</c:v>
                      </c:pt>
                      <c:pt idx="14929">
                        <c:v>4</c:v>
                      </c:pt>
                      <c:pt idx="14930">
                        <c:v>5</c:v>
                      </c:pt>
                      <c:pt idx="14931">
                        <c:v>6</c:v>
                      </c:pt>
                      <c:pt idx="14932">
                        <c:v>7</c:v>
                      </c:pt>
                      <c:pt idx="14933">
                        <c:v>8</c:v>
                      </c:pt>
                      <c:pt idx="14934">
                        <c:v>9</c:v>
                      </c:pt>
                      <c:pt idx="14935">
                        <c:v>10</c:v>
                      </c:pt>
                      <c:pt idx="14936">
                        <c:v>11</c:v>
                      </c:pt>
                      <c:pt idx="14937">
                        <c:v>12</c:v>
                      </c:pt>
                      <c:pt idx="14938">
                        <c:v>13</c:v>
                      </c:pt>
                      <c:pt idx="14939">
                        <c:v>14</c:v>
                      </c:pt>
                      <c:pt idx="14940">
                        <c:v>15</c:v>
                      </c:pt>
                      <c:pt idx="14941">
                        <c:v>16</c:v>
                      </c:pt>
                      <c:pt idx="14942">
                        <c:v>17</c:v>
                      </c:pt>
                      <c:pt idx="14943">
                        <c:v>18</c:v>
                      </c:pt>
                      <c:pt idx="14944">
                        <c:v>19</c:v>
                      </c:pt>
                      <c:pt idx="14945">
                        <c:v>20</c:v>
                      </c:pt>
                      <c:pt idx="14946">
                        <c:v>21</c:v>
                      </c:pt>
                      <c:pt idx="14947">
                        <c:v>22</c:v>
                      </c:pt>
                      <c:pt idx="14948">
                        <c:v>23</c:v>
                      </c:pt>
                      <c:pt idx="14949">
                        <c:v>24</c:v>
                      </c:pt>
                      <c:pt idx="14950">
                        <c:v>0</c:v>
                      </c:pt>
                      <c:pt idx="14951">
                        <c:v>1</c:v>
                      </c:pt>
                      <c:pt idx="14952">
                        <c:v>2</c:v>
                      </c:pt>
                      <c:pt idx="14953">
                        <c:v>3</c:v>
                      </c:pt>
                      <c:pt idx="14954">
                        <c:v>4</c:v>
                      </c:pt>
                      <c:pt idx="14955">
                        <c:v>5</c:v>
                      </c:pt>
                      <c:pt idx="14956">
                        <c:v>6</c:v>
                      </c:pt>
                      <c:pt idx="14957">
                        <c:v>7</c:v>
                      </c:pt>
                      <c:pt idx="14958">
                        <c:v>8</c:v>
                      </c:pt>
                      <c:pt idx="14959">
                        <c:v>9</c:v>
                      </c:pt>
                      <c:pt idx="14960">
                        <c:v>10</c:v>
                      </c:pt>
                      <c:pt idx="14961">
                        <c:v>11</c:v>
                      </c:pt>
                      <c:pt idx="14962">
                        <c:v>12</c:v>
                      </c:pt>
                      <c:pt idx="14963">
                        <c:v>13</c:v>
                      </c:pt>
                      <c:pt idx="14964">
                        <c:v>14</c:v>
                      </c:pt>
                      <c:pt idx="14965">
                        <c:v>15</c:v>
                      </c:pt>
                      <c:pt idx="14966">
                        <c:v>16</c:v>
                      </c:pt>
                      <c:pt idx="14967">
                        <c:v>17</c:v>
                      </c:pt>
                      <c:pt idx="14968">
                        <c:v>18</c:v>
                      </c:pt>
                      <c:pt idx="14969">
                        <c:v>19</c:v>
                      </c:pt>
                      <c:pt idx="14970">
                        <c:v>20</c:v>
                      </c:pt>
                      <c:pt idx="14971">
                        <c:v>21</c:v>
                      </c:pt>
                      <c:pt idx="14972">
                        <c:v>22</c:v>
                      </c:pt>
                      <c:pt idx="14973">
                        <c:v>23</c:v>
                      </c:pt>
                      <c:pt idx="14974">
                        <c:v>24</c:v>
                      </c:pt>
                      <c:pt idx="14975">
                        <c:v>0</c:v>
                      </c:pt>
                      <c:pt idx="14976">
                        <c:v>1</c:v>
                      </c:pt>
                      <c:pt idx="14977">
                        <c:v>2</c:v>
                      </c:pt>
                      <c:pt idx="14978">
                        <c:v>3</c:v>
                      </c:pt>
                      <c:pt idx="14979">
                        <c:v>4</c:v>
                      </c:pt>
                      <c:pt idx="14980">
                        <c:v>5</c:v>
                      </c:pt>
                      <c:pt idx="14981">
                        <c:v>6</c:v>
                      </c:pt>
                      <c:pt idx="14982">
                        <c:v>7</c:v>
                      </c:pt>
                      <c:pt idx="14983">
                        <c:v>8</c:v>
                      </c:pt>
                      <c:pt idx="14984">
                        <c:v>9</c:v>
                      </c:pt>
                      <c:pt idx="14985">
                        <c:v>10</c:v>
                      </c:pt>
                      <c:pt idx="14986">
                        <c:v>11</c:v>
                      </c:pt>
                      <c:pt idx="14987">
                        <c:v>12</c:v>
                      </c:pt>
                      <c:pt idx="14988">
                        <c:v>13</c:v>
                      </c:pt>
                      <c:pt idx="14989">
                        <c:v>14</c:v>
                      </c:pt>
                      <c:pt idx="14990">
                        <c:v>15</c:v>
                      </c:pt>
                      <c:pt idx="14991">
                        <c:v>16</c:v>
                      </c:pt>
                      <c:pt idx="14992">
                        <c:v>17</c:v>
                      </c:pt>
                      <c:pt idx="14993">
                        <c:v>18</c:v>
                      </c:pt>
                      <c:pt idx="14994">
                        <c:v>19</c:v>
                      </c:pt>
                      <c:pt idx="14995">
                        <c:v>20</c:v>
                      </c:pt>
                      <c:pt idx="14996">
                        <c:v>21</c:v>
                      </c:pt>
                      <c:pt idx="14997">
                        <c:v>22</c:v>
                      </c:pt>
                      <c:pt idx="14998">
                        <c:v>23</c:v>
                      </c:pt>
                      <c:pt idx="14999">
                        <c:v>24</c:v>
                      </c:pt>
                      <c:pt idx="15000">
                        <c:v>0</c:v>
                      </c:pt>
                      <c:pt idx="15001">
                        <c:v>1</c:v>
                      </c:pt>
                      <c:pt idx="15002">
                        <c:v>2</c:v>
                      </c:pt>
                      <c:pt idx="15003">
                        <c:v>3</c:v>
                      </c:pt>
                      <c:pt idx="15004">
                        <c:v>4</c:v>
                      </c:pt>
                      <c:pt idx="15005">
                        <c:v>5</c:v>
                      </c:pt>
                      <c:pt idx="15006">
                        <c:v>6</c:v>
                      </c:pt>
                      <c:pt idx="15007">
                        <c:v>7</c:v>
                      </c:pt>
                      <c:pt idx="15008">
                        <c:v>8</c:v>
                      </c:pt>
                      <c:pt idx="15009">
                        <c:v>9</c:v>
                      </c:pt>
                      <c:pt idx="15010">
                        <c:v>10</c:v>
                      </c:pt>
                      <c:pt idx="15011">
                        <c:v>11</c:v>
                      </c:pt>
                      <c:pt idx="15012">
                        <c:v>12</c:v>
                      </c:pt>
                      <c:pt idx="15013">
                        <c:v>13</c:v>
                      </c:pt>
                      <c:pt idx="15014">
                        <c:v>14</c:v>
                      </c:pt>
                      <c:pt idx="15015">
                        <c:v>15</c:v>
                      </c:pt>
                      <c:pt idx="15016">
                        <c:v>16</c:v>
                      </c:pt>
                      <c:pt idx="15017">
                        <c:v>17</c:v>
                      </c:pt>
                      <c:pt idx="15018">
                        <c:v>18</c:v>
                      </c:pt>
                      <c:pt idx="15019">
                        <c:v>19</c:v>
                      </c:pt>
                      <c:pt idx="15020">
                        <c:v>20</c:v>
                      </c:pt>
                      <c:pt idx="15021">
                        <c:v>21</c:v>
                      </c:pt>
                      <c:pt idx="15022">
                        <c:v>22</c:v>
                      </c:pt>
                      <c:pt idx="15023">
                        <c:v>23</c:v>
                      </c:pt>
                      <c:pt idx="15024">
                        <c:v>24</c:v>
                      </c:pt>
                      <c:pt idx="15025">
                        <c:v>0</c:v>
                      </c:pt>
                      <c:pt idx="15026">
                        <c:v>1</c:v>
                      </c:pt>
                      <c:pt idx="15027">
                        <c:v>2</c:v>
                      </c:pt>
                      <c:pt idx="15028">
                        <c:v>3</c:v>
                      </c:pt>
                      <c:pt idx="15029">
                        <c:v>4</c:v>
                      </c:pt>
                      <c:pt idx="15030">
                        <c:v>5</c:v>
                      </c:pt>
                      <c:pt idx="15031">
                        <c:v>6</c:v>
                      </c:pt>
                      <c:pt idx="15032">
                        <c:v>7</c:v>
                      </c:pt>
                      <c:pt idx="15033">
                        <c:v>8</c:v>
                      </c:pt>
                      <c:pt idx="15034">
                        <c:v>9</c:v>
                      </c:pt>
                      <c:pt idx="15035">
                        <c:v>10</c:v>
                      </c:pt>
                      <c:pt idx="15036">
                        <c:v>11</c:v>
                      </c:pt>
                      <c:pt idx="15037">
                        <c:v>12</c:v>
                      </c:pt>
                      <c:pt idx="15038">
                        <c:v>13</c:v>
                      </c:pt>
                      <c:pt idx="15039">
                        <c:v>14</c:v>
                      </c:pt>
                      <c:pt idx="15040">
                        <c:v>15</c:v>
                      </c:pt>
                      <c:pt idx="15041">
                        <c:v>16</c:v>
                      </c:pt>
                      <c:pt idx="15042">
                        <c:v>17</c:v>
                      </c:pt>
                      <c:pt idx="15043">
                        <c:v>18</c:v>
                      </c:pt>
                      <c:pt idx="15044">
                        <c:v>19</c:v>
                      </c:pt>
                      <c:pt idx="15045">
                        <c:v>20</c:v>
                      </c:pt>
                      <c:pt idx="15046">
                        <c:v>21</c:v>
                      </c:pt>
                      <c:pt idx="15047">
                        <c:v>22</c:v>
                      </c:pt>
                      <c:pt idx="15048">
                        <c:v>23</c:v>
                      </c:pt>
                      <c:pt idx="15049">
                        <c:v>24</c:v>
                      </c:pt>
                      <c:pt idx="15050">
                        <c:v>0</c:v>
                      </c:pt>
                      <c:pt idx="15051">
                        <c:v>1</c:v>
                      </c:pt>
                      <c:pt idx="15052">
                        <c:v>2</c:v>
                      </c:pt>
                      <c:pt idx="15053">
                        <c:v>3</c:v>
                      </c:pt>
                      <c:pt idx="15054">
                        <c:v>4</c:v>
                      </c:pt>
                      <c:pt idx="15055">
                        <c:v>5</c:v>
                      </c:pt>
                      <c:pt idx="15056">
                        <c:v>6</c:v>
                      </c:pt>
                      <c:pt idx="15057">
                        <c:v>7</c:v>
                      </c:pt>
                      <c:pt idx="15058">
                        <c:v>8</c:v>
                      </c:pt>
                      <c:pt idx="15059">
                        <c:v>9</c:v>
                      </c:pt>
                      <c:pt idx="15060">
                        <c:v>10</c:v>
                      </c:pt>
                      <c:pt idx="15061">
                        <c:v>11</c:v>
                      </c:pt>
                      <c:pt idx="15062">
                        <c:v>12</c:v>
                      </c:pt>
                      <c:pt idx="15063">
                        <c:v>13</c:v>
                      </c:pt>
                      <c:pt idx="15064">
                        <c:v>14</c:v>
                      </c:pt>
                      <c:pt idx="15065">
                        <c:v>15</c:v>
                      </c:pt>
                      <c:pt idx="15066">
                        <c:v>16</c:v>
                      </c:pt>
                      <c:pt idx="15067">
                        <c:v>17</c:v>
                      </c:pt>
                      <c:pt idx="15068">
                        <c:v>18</c:v>
                      </c:pt>
                      <c:pt idx="15069">
                        <c:v>19</c:v>
                      </c:pt>
                      <c:pt idx="15070">
                        <c:v>20</c:v>
                      </c:pt>
                      <c:pt idx="15071">
                        <c:v>21</c:v>
                      </c:pt>
                      <c:pt idx="15072">
                        <c:v>22</c:v>
                      </c:pt>
                      <c:pt idx="15073">
                        <c:v>23</c:v>
                      </c:pt>
                      <c:pt idx="15074">
                        <c:v>24</c:v>
                      </c:pt>
                      <c:pt idx="15075">
                        <c:v>0</c:v>
                      </c:pt>
                      <c:pt idx="15076">
                        <c:v>1</c:v>
                      </c:pt>
                      <c:pt idx="15077">
                        <c:v>2</c:v>
                      </c:pt>
                      <c:pt idx="15078">
                        <c:v>3</c:v>
                      </c:pt>
                      <c:pt idx="15079">
                        <c:v>4</c:v>
                      </c:pt>
                      <c:pt idx="15080">
                        <c:v>5</c:v>
                      </c:pt>
                      <c:pt idx="15081">
                        <c:v>6</c:v>
                      </c:pt>
                      <c:pt idx="15082">
                        <c:v>7</c:v>
                      </c:pt>
                      <c:pt idx="15083">
                        <c:v>8</c:v>
                      </c:pt>
                      <c:pt idx="15084">
                        <c:v>9</c:v>
                      </c:pt>
                      <c:pt idx="15085">
                        <c:v>10</c:v>
                      </c:pt>
                      <c:pt idx="15086">
                        <c:v>11</c:v>
                      </c:pt>
                      <c:pt idx="15087">
                        <c:v>12</c:v>
                      </c:pt>
                      <c:pt idx="15088">
                        <c:v>13</c:v>
                      </c:pt>
                      <c:pt idx="15089">
                        <c:v>14</c:v>
                      </c:pt>
                      <c:pt idx="15090">
                        <c:v>15</c:v>
                      </c:pt>
                      <c:pt idx="15091">
                        <c:v>16</c:v>
                      </c:pt>
                      <c:pt idx="15092">
                        <c:v>17</c:v>
                      </c:pt>
                      <c:pt idx="15093">
                        <c:v>18</c:v>
                      </c:pt>
                      <c:pt idx="15094">
                        <c:v>19</c:v>
                      </c:pt>
                      <c:pt idx="15095">
                        <c:v>20</c:v>
                      </c:pt>
                      <c:pt idx="15096">
                        <c:v>21</c:v>
                      </c:pt>
                      <c:pt idx="15097">
                        <c:v>22</c:v>
                      </c:pt>
                      <c:pt idx="15098">
                        <c:v>23</c:v>
                      </c:pt>
                      <c:pt idx="15099">
                        <c:v>24</c:v>
                      </c:pt>
                      <c:pt idx="15100">
                        <c:v>0</c:v>
                      </c:pt>
                      <c:pt idx="15101">
                        <c:v>1</c:v>
                      </c:pt>
                      <c:pt idx="15102">
                        <c:v>2</c:v>
                      </c:pt>
                      <c:pt idx="15103">
                        <c:v>3</c:v>
                      </c:pt>
                      <c:pt idx="15104">
                        <c:v>4</c:v>
                      </c:pt>
                      <c:pt idx="15105">
                        <c:v>5</c:v>
                      </c:pt>
                      <c:pt idx="15106">
                        <c:v>6</c:v>
                      </c:pt>
                      <c:pt idx="15107">
                        <c:v>7</c:v>
                      </c:pt>
                      <c:pt idx="15108">
                        <c:v>8</c:v>
                      </c:pt>
                      <c:pt idx="15109">
                        <c:v>9</c:v>
                      </c:pt>
                      <c:pt idx="15110">
                        <c:v>10</c:v>
                      </c:pt>
                      <c:pt idx="15111">
                        <c:v>11</c:v>
                      </c:pt>
                      <c:pt idx="15112">
                        <c:v>12</c:v>
                      </c:pt>
                      <c:pt idx="15113">
                        <c:v>13</c:v>
                      </c:pt>
                      <c:pt idx="15114">
                        <c:v>14</c:v>
                      </c:pt>
                      <c:pt idx="15115">
                        <c:v>15</c:v>
                      </c:pt>
                      <c:pt idx="15116">
                        <c:v>16</c:v>
                      </c:pt>
                      <c:pt idx="15117">
                        <c:v>17</c:v>
                      </c:pt>
                      <c:pt idx="15118">
                        <c:v>18</c:v>
                      </c:pt>
                      <c:pt idx="15119">
                        <c:v>19</c:v>
                      </c:pt>
                      <c:pt idx="15120">
                        <c:v>20</c:v>
                      </c:pt>
                      <c:pt idx="15121">
                        <c:v>21</c:v>
                      </c:pt>
                      <c:pt idx="15122">
                        <c:v>22</c:v>
                      </c:pt>
                      <c:pt idx="15123">
                        <c:v>23</c:v>
                      </c:pt>
                      <c:pt idx="15124">
                        <c:v>24</c:v>
                      </c:pt>
                      <c:pt idx="15125">
                        <c:v>0</c:v>
                      </c:pt>
                      <c:pt idx="15126">
                        <c:v>1</c:v>
                      </c:pt>
                      <c:pt idx="15127">
                        <c:v>2</c:v>
                      </c:pt>
                      <c:pt idx="15128">
                        <c:v>3</c:v>
                      </c:pt>
                      <c:pt idx="15129">
                        <c:v>4</c:v>
                      </c:pt>
                      <c:pt idx="15130">
                        <c:v>5</c:v>
                      </c:pt>
                      <c:pt idx="15131">
                        <c:v>6</c:v>
                      </c:pt>
                      <c:pt idx="15132">
                        <c:v>7</c:v>
                      </c:pt>
                      <c:pt idx="15133">
                        <c:v>8</c:v>
                      </c:pt>
                      <c:pt idx="15134">
                        <c:v>9</c:v>
                      </c:pt>
                      <c:pt idx="15135">
                        <c:v>10</c:v>
                      </c:pt>
                      <c:pt idx="15136">
                        <c:v>11</c:v>
                      </c:pt>
                      <c:pt idx="15137">
                        <c:v>12</c:v>
                      </c:pt>
                      <c:pt idx="15138">
                        <c:v>13</c:v>
                      </c:pt>
                      <c:pt idx="15139">
                        <c:v>14</c:v>
                      </c:pt>
                      <c:pt idx="15140">
                        <c:v>15</c:v>
                      </c:pt>
                      <c:pt idx="15141">
                        <c:v>16</c:v>
                      </c:pt>
                      <c:pt idx="15142">
                        <c:v>17</c:v>
                      </c:pt>
                      <c:pt idx="15143">
                        <c:v>18</c:v>
                      </c:pt>
                      <c:pt idx="15144">
                        <c:v>19</c:v>
                      </c:pt>
                      <c:pt idx="15145">
                        <c:v>20</c:v>
                      </c:pt>
                      <c:pt idx="15146">
                        <c:v>21</c:v>
                      </c:pt>
                      <c:pt idx="15147">
                        <c:v>22</c:v>
                      </c:pt>
                      <c:pt idx="15148">
                        <c:v>23</c:v>
                      </c:pt>
                      <c:pt idx="15149">
                        <c:v>24</c:v>
                      </c:pt>
                      <c:pt idx="15150">
                        <c:v>0</c:v>
                      </c:pt>
                      <c:pt idx="15151">
                        <c:v>1</c:v>
                      </c:pt>
                      <c:pt idx="15152">
                        <c:v>2</c:v>
                      </c:pt>
                      <c:pt idx="15153">
                        <c:v>3</c:v>
                      </c:pt>
                      <c:pt idx="15154">
                        <c:v>4</c:v>
                      </c:pt>
                      <c:pt idx="15155">
                        <c:v>5</c:v>
                      </c:pt>
                      <c:pt idx="15156">
                        <c:v>6</c:v>
                      </c:pt>
                      <c:pt idx="15157">
                        <c:v>7</c:v>
                      </c:pt>
                      <c:pt idx="15158">
                        <c:v>8</c:v>
                      </c:pt>
                      <c:pt idx="15159">
                        <c:v>9</c:v>
                      </c:pt>
                      <c:pt idx="15160">
                        <c:v>10</c:v>
                      </c:pt>
                      <c:pt idx="15161">
                        <c:v>11</c:v>
                      </c:pt>
                      <c:pt idx="15162">
                        <c:v>12</c:v>
                      </c:pt>
                      <c:pt idx="15163">
                        <c:v>13</c:v>
                      </c:pt>
                      <c:pt idx="15164">
                        <c:v>14</c:v>
                      </c:pt>
                      <c:pt idx="15165">
                        <c:v>15</c:v>
                      </c:pt>
                      <c:pt idx="15166">
                        <c:v>16</c:v>
                      </c:pt>
                      <c:pt idx="15167">
                        <c:v>17</c:v>
                      </c:pt>
                      <c:pt idx="15168">
                        <c:v>18</c:v>
                      </c:pt>
                      <c:pt idx="15169">
                        <c:v>19</c:v>
                      </c:pt>
                      <c:pt idx="15170">
                        <c:v>20</c:v>
                      </c:pt>
                      <c:pt idx="15171">
                        <c:v>21</c:v>
                      </c:pt>
                      <c:pt idx="15172">
                        <c:v>22</c:v>
                      </c:pt>
                      <c:pt idx="15173">
                        <c:v>23</c:v>
                      </c:pt>
                      <c:pt idx="15174">
                        <c:v>24</c:v>
                      </c:pt>
                      <c:pt idx="15175">
                        <c:v>0</c:v>
                      </c:pt>
                      <c:pt idx="15176">
                        <c:v>1</c:v>
                      </c:pt>
                      <c:pt idx="15177">
                        <c:v>2</c:v>
                      </c:pt>
                      <c:pt idx="15178">
                        <c:v>3</c:v>
                      </c:pt>
                      <c:pt idx="15179">
                        <c:v>4</c:v>
                      </c:pt>
                      <c:pt idx="15180">
                        <c:v>5</c:v>
                      </c:pt>
                      <c:pt idx="15181">
                        <c:v>6</c:v>
                      </c:pt>
                      <c:pt idx="15182">
                        <c:v>7</c:v>
                      </c:pt>
                      <c:pt idx="15183">
                        <c:v>8</c:v>
                      </c:pt>
                      <c:pt idx="15184">
                        <c:v>9</c:v>
                      </c:pt>
                      <c:pt idx="15185">
                        <c:v>10</c:v>
                      </c:pt>
                      <c:pt idx="15186">
                        <c:v>11</c:v>
                      </c:pt>
                      <c:pt idx="15187">
                        <c:v>12</c:v>
                      </c:pt>
                      <c:pt idx="15188">
                        <c:v>13</c:v>
                      </c:pt>
                      <c:pt idx="15189">
                        <c:v>14</c:v>
                      </c:pt>
                      <c:pt idx="15190">
                        <c:v>15</c:v>
                      </c:pt>
                      <c:pt idx="15191">
                        <c:v>16</c:v>
                      </c:pt>
                      <c:pt idx="15192">
                        <c:v>17</c:v>
                      </c:pt>
                      <c:pt idx="15193">
                        <c:v>18</c:v>
                      </c:pt>
                      <c:pt idx="15194">
                        <c:v>19</c:v>
                      </c:pt>
                      <c:pt idx="15195">
                        <c:v>20</c:v>
                      </c:pt>
                      <c:pt idx="15196">
                        <c:v>21</c:v>
                      </c:pt>
                      <c:pt idx="15197">
                        <c:v>22</c:v>
                      </c:pt>
                      <c:pt idx="15198">
                        <c:v>23</c:v>
                      </c:pt>
                      <c:pt idx="15199">
                        <c:v>24</c:v>
                      </c:pt>
                      <c:pt idx="15200">
                        <c:v>0</c:v>
                      </c:pt>
                      <c:pt idx="15201">
                        <c:v>1</c:v>
                      </c:pt>
                      <c:pt idx="15202">
                        <c:v>2</c:v>
                      </c:pt>
                      <c:pt idx="15203">
                        <c:v>3</c:v>
                      </c:pt>
                      <c:pt idx="15204">
                        <c:v>4</c:v>
                      </c:pt>
                      <c:pt idx="15205">
                        <c:v>5</c:v>
                      </c:pt>
                      <c:pt idx="15206">
                        <c:v>6</c:v>
                      </c:pt>
                      <c:pt idx="15207">
                        <c:v>7</c:v>
                      </c:pt>
                      <c:pt idx="15208">
                        <c:v>8</c:v>
                      </c:pt>
                      <c:pt idx="15209">
                        <c:v>9</c:v>
                      </c:pt>
                      <c:pt idx="15210">
                        <c:v>10</c:v>
                      </c:pt>
                      <c:pt idx="15211">
                        <c:v>11</c:v>
                      </c:pt>
                      <c:pt idx="15212">
                        <c:v>12</c:v>
                      </c:pt>
                      <c:pt idx="15213">
                        <c:v>13</c:v>
                      </c:pt>
                      <c:pt idx="15214">
                        <c:v>14</c:v>
                      </c:pt>
                      <c:pt idx="15215">
                        <c:v>15</c:v>
                      </c:pt>
                      <c:pt idx="15216">
                        <c:v>16</c:v>
                      </c:pt>
                      <c:pt idx="15217">
                        <c:v>17</c:v>
                      </c:pt>
                      <c:pt idx="15218">
                        <c:v>18</c:v>
                      </c:pt>
                      <c:pt idx="15219">
                        <c:v>19</c:v>
                      </c:pt>
                      <c:pt idx="15220">
                        <c:v>20</c:v>
                      </c:pt>
                      <c:pt idx="15221">
                        <c:v>21</c:v>
                      </c:pt>
                      <c:pt idx="15222">
                        <c:v>22</c:v>
                      </c:pt>
                      <c:pt idx="15223">
                        <c:v>23</c:v>
                      </c:pt>
                      <c:pt idx="15224">
                        <c:v>24</c:v>
                      </c:pt>
                      <c:pt idx="15225">
                        <c:v>0</c:v>
                      </c:pt>
                      <c:pt idx="15226">
                        <c:v>1</c:v>
                      </c:pt>
                      <c:pt idx="15227">
                        <c:v>2</c:v>
                      </c:pt>
                      <c:pt idx="15228">
                        <c:v>3</c:v>
                      </c:pt>
                      <c:pt idx="15229">
                        <c:v>4</c:v>
                      </c:pt>
                      <c:pt idx="15230">
                        <c:v>5</c:v>
                      </c:pt>
                      <c:pt idx="15231">
                        <c:v>6</c:v>
                      </c:pt>
                      <c:pt idx="15232">
                        <c:v>7</c:v>
                      </c:pt>
                      <c:pt idx="15233">
                        <c:v>8</c:v>
                      </c:pt>
                      <c:pt idx="15234">
                        <c:v>9</c:v>
                      </c:pt>
                      <c:pt idx="15235">
                        <c:v>10</c:v>
                      </c:pt>
                      <c:pt idx="15236">
                        <c:v>11</c:v>
                      </c:pt>
                      <c:pt idx="15237">
                        <c:v>12</c:v>
                      </c:pt>
                      <c:pt idx="15238">
                        <c:v>13</c:v>
                      </c:pt>
                      <c:pt idx="15239">
                        <c:v>14</c:v>
                      </c:pt>
                      <c:pt idx="15240">
                        <c:v>15</c:v>
                      </c:pt>
                      <c:pt idx="15241">
                        <c:v>16</c:v>
                      </c:pt>
                      <c:pt idx="15242">
                        <c:v>17</c:v>
                      </c:pt>
                      <c:pt idx="15243">
                        <c:v>18</c:v>
                      </c:pt>
                      <c:pt idx="15244">
                        <c:v>19</c:v>
                      </c:pt>
                      <c:pt idx="15245">
                        <c:v>20</c:v>
                      </c:pt>
                      <c:pt idx="15246">
                        <c:v>21</c:v>
                      </c:pt>
                      <c:pt idx="15247">
                        <c:v>22</c:v>
                      </c:pt>
                      <c:pt idx="15248">
                        <c:v>23</c:v>
                      </c:pt>
                      <c:pt idx="15249">
                        <c:v>24</c:v>
                      </c:pt>
                      <c:pt idx="15250">
                        <c:v>0</c:v>
                      </c:pt>
                      <c:pt idx="15251">
                        <c:v>1</c:v>
                      </c:pt>
                      <c:pt idx="15252">
                        <c:v>2</c:v>
                      </c:pt>
                      <c:pt idx="15253">
                        <c:v>3</c:v>
                      </c:pt>
                      <c:pt idx="15254">
                        <c:v>4</c:v>
                      </c:pt>
                      <c:pt idx="15255">
                        <c:v>5</c:v>
                      </c:pt>
                      <c:pt idx="15256">
                        <c:v>6</c:v>
                      </c:pt>
                      <c:pt idx="15257">
                        <c:v>7</c:v>
                      </c:pt>
                      <c:pt idx="15258">
                        <c:v>8</c:v>
                      </c:pt>
                      <c:pt idx="15259">
                        <c:v>9</c:v>
                      </c:pt>
                      <c:pt idx="15260">
                        <c:v>10</c:v>
                      </c:pt>
                      <c:pt idx="15261">
                        <c:v>11</c:v>
                      </c:pt>
                      <c:pt idx="15262">
                        <c:v>12</c:v>
                      </c:pt>
                      <c:pt idx="15263">
                        <c:v>13</c:v>
                      </c:pt>
                      <c:pt idx="15264">
                        <c:v>14</c:v>
                      </c:pt>
                      <c:pt idx="15265">
                        <c:v>15</c:v>
                      </c:pt>
                      <c:pt idx="15266">
                        <c:v>16</c:v>
                      </c:pt>
                      <c:pt idx="15267">
                        <c:v>17</c:v>
                      </c:pt>
                      <c:pt idx="15268">
                        <c:v>18</c:v>
                      </c:pt>
                      <c:pt idx="15269">
                        <c:v>19</c:v>
                      </c:pt>
                      <c:pt idx="15270">
                        <c:v>20</c:v>
                      </c:pt>
                      <c:pt idx="15271">
                        <c:v>21</c:v>
                      </c:pt>
                      <c:pt idx="15272">
                        <c:v>22</c:v>
                      </c:pt>
                      <c:pt idx="15273">
                        <c:v>23</c:v>
                      </c:pt>
                      <c:pt idx="15274">
                        <c:v>24</c:v>
                      </c:pt>
                      <c:pt idx="15275">
                        <c:v>0</c:v>
                      </c:pt>
                      <c:pt idx="15276">
                        <c:v>1</c:v>
                      </c:pt>
                      <c:pt idx="15277">
                        <c:v>2</c:v>
                      </c:pt>
                      <c:pt idx="15278">
                        <c:v>3</c:v>
                      </c:pt>
                      <c:pt idx="15279">
                        <c:v>4</c:v>
                      </c:pt>
                      <c:pt idx="15280">
                        <c:v>5</c:v>
                      </c:pt>
                      <c:pt idx="15281">
                        <c:v>6</c:v>
                      </c:pt>
                      <c:pt idx="15282">
                        <c:v>7</c:v>
                      </c:pt>
                      <c:pt idx="15283">
                        <c:v>8</c:v>
                      </c:pt>
                      <c:pt idx="15284">
                        <c:v>9</c:v>
                      </c:pt>
                      <c:pt idx="15285">
                        <c:v>10</c:v>
                      </c:pt>
                      <c:pt idx="15286">
                        <c:v>11</c:v>
                      </c:pt>
                      <c:pt idx="15287">
                        <c:v>12</c:v>
                      </c:pt>
                      <c:pt idx="15288">
                        <c:v>13</c:v>
                      </c:pt>
                      <c:pt idx="15289">
                        <c:v>14</c:v>
                      </c:pt>
                      <c:pt idx="15290">
                        <c:v>15</c:v>
                      </c:pt>
                      <c:pt idx="15291">
                        <c:v>16</c:v>
                      </c:pt>
                      <c:pt idx="15292">
                        <c:v>17</c:v>
                      </c:pt>
                      <c:pt idx="15293">
                        <c:v>18</c:v>
                      </c:pt>
                      <c:pt idx="15294">
                        <c:v>19</c:v>
                      </c:pt>
                      <c:pt idx="15295">
                        <c:v>20</c:v>
                      </c:pt>
                      <c:pt idx="15296">
                        <c:v>21</c:v>
                      </c:pt>
                      <c:pt idx="15297">
                        <c:v>22</c:v>
                      </c:pt>
                      <c:pt idx="15298">
                        <c:v>23</c:v>
                      </c:pt>
                      <c:pt idx="15299">
                        <c:v>24</c:v>
                      </c:pt>
                      <c:pt idx="15300">
                        <c:v>0</c:v>
                      </c:pt>
                      <c:pt idx="15301">
                        <c:v>1</c:v>
                      </c:pt>
                      <c:pt idx="15302">
                        <c:v>2</c:v>
                      </c:pt>
                      <c:pt idx="15303">
                        <c:v>3</c:v>
                      </c:pt>
                      <c:pt idx="15304">
                        <c:v>4</c:v>
                      </c:pt>
                      <c:pt idx="15305">
                        <c:v>5</c:v>
                      </c:pt>
                      <c:pt idx="15306">
                        <c:v>6</c:v>
                      </c:pt>
                      <c:pt idx="15307">
                        <c:v>7</c:v>
                      </c:pt>
                      <c:pt idx="15308">
                        <c:v>8</c:v>
                      </c:pt>
                      <c:pt idx="15309">
                        <c:v>9</c:v>
                      </c:pt>
                      <c:pt idx="15310">
                        <c:v>10</c:v>
                      </c:pt>
                      <c:pt idx="15311">
                        <c:v>11</c:v>
                      </c:pt>
                      <c:pt idx="15312">
                        <c:v>12</c:v>
                      </c:pt>
                      <c:pt idx="15313">
                        <c:v>13</c:v>
                      </c:pt>
                      <c:pt idx="15314">
                        <c:v>14</c:v>
                      </c:pt>
                      <c:pt idx="15315">
                        <c:v>15</c:v>
                      </c:pt>
                      <c:pt idx="15316">
                        <c:v>16</c:v>
                      </c:pt>
                      <c:pt idx="15317">
                        <c:v>17</c:v>
                      </c:pt>
                      <c:pt idx="15318">
                        <c:v>18</c:v>
                      </c:pt>
                      <c:pt idx="15319">
                        <c:v>19</c:v>
                      </c:pt>
                      <c:pt idx="15320">
                        <c:v>20</c:v>
                      </c:pt>
                      <c:pt idx="15321">
                        <c:v>21</c:v>
                      </c:pt>
                      <c:pt idx="15322">
                        <c:v>22</c:v>
                      </c:pt>
                      <c:pt idx="15323">
                        <c:v>23</c:v>
                      </c:pt>
                      <c:pt idx="15324">
                        <c:v>24</c:v>
                      </c:pt>
                      <c:pt idx="15325">
                        <c:v>0</c:v>
                      </c:pt>
                      <c:pt idx="15326">
                        <c:v>1</c:v>
                      </c:pt>
                      <c:pt idx="15327">
                        <c:v>2</c:v>
                      </c:pt>
                      <c:pt idx="15328">
                        <c:v>3</c:v>
                      </c:pt>
                      <c:pt idx="15329">
                        <c:v>4</c:v>
                      </c:pt>
                      <c:pt idx="15330">
                        <c:v>5</c:v>
                      </c:pt>
                      <c:pt idx="15331">
                        <c:v>6</c:v>
                      </c:pt>
                      <c:pt idx="15332">
                        <c:v>7</c:v>
                      </c:pt>
                      <c:pt idx="15333">
                        <c:v>8</c:v>
                      </c:pt>
                      <c:pt idx="15334">
                        <c:v>9</c:v>
                      </c:pt>
                      <c:pt idx="15335">
                        <c:v>10</c:v>
                      </c:pt>
                      <c:pt idx="15336">
                        <c:v>11</c:v>
                      </c:pt>
                      <c:pt idx="15337">
                        <c:v>12</c:v>
                      </c:pt>
                      <c:pt idx="15338">
                        <c:v>13</c:v>
                      </c:pt>
                      <c:pt idx="15339">
                        <c:v>14</c:v>
                      </c:pt>
                      <c:pt idx="15340">
                        <c:v>15</c:v>
                      </c:pt>
                      <c:pt idx="15341">
                        <c:v>16</c:v>
                      </c:pt>
                      <c:pt idx="15342">
                        <c:v>17</c:v>
                      </c:pt>
                      <c:pt idx="15343">
                        <c:v>18</c:v>
                      </c:pt>
                      <c:pt idx="15344">
                        <c:v>19</c:v>
                      </c:pt>
                      <c:pt idx="15345">
                        <c:v>20</c:v>
                      </c:pt>
                      <c:pt idx="15346">
                        <c:v>21</c:v>
                      </c:pt>
                      <c:pt idx="15347">
                        <c:v>22</c:v>
                      </c:pt>
                      <c:pt idx="15348">
                        <c:v>23</c:v>
                      </c:pt>
                      <c:pt idx="15349">
                        <c:v>24</c:v>
                      </c:pt>
                      <c:pt idx="15350">
                        <c:v>0</c:v>
                      </c:pt>
                      <c:pt idx="15351">
                        <c:v>1</c:v>
                      </c:pt>
                      <c:pt idx="15352">
                        <c:v>2</c:v>
                      </c:pt>
                      <c:pt idx="15353">
                        <c:v>3</c:v>
                      </c:pt>
                      <c:pt idx="15354">
                        <c:v>4</c:v>
                      </c:pt>
                      <c:pt idx="15355">
                        <c:v>5</c:v>
                      </c:pt>
                      <c:pt idx="15356">
                        <c:v>6</c:v>
                      </c:pt>
                      <c:pt idx="15357">
                        <c:v>7</c:v>
                      </c:pt>
                      <c:pt idx="15358">
                        <c:v>8</c:v>
                      </c:pt>
                      <c:pt idx="15359">
                        <c:v>9</c:v>
                      </c:pt>
                      <c:pt idx="15360">
                        <c:v>10</c:v>
                      </c:pt>
                      <c:pt idx="15361">
                        <c:v>11</c:v>
                      </c:pt>
                      <c:pt idx="15362">
                        <c:v>12</c:v>
                      </c:pt>
                      <c:pt idx="15363">
                        <c:v>13</c:v>
                      </c:pt>
                      <c:pt idx="15364">
                        <c:v>14</c:v>
                      </c:pt>
                      <c:pt idx="15365">
                        <c:v>15</c:v>
                      </c:pt>
                      <c:pt idx="15366">
                        <c:v>16</c:v>
                      </c:pt>
                      <c:pt idx="15367">
                        <c:v>17</c:v>
                      </c:pt>
                      <c:pt idx="15368">
                        <c:v>18</c:v>
                      </c:pt>
                      <c:pt idx="15369">
                        <c:v>19</c:v>
                      </c:pt>
                      <c:pt idx="15370">
                        <c:v>20</c:v>
                      </c:pt>
                      <c:pt idx="15371">
                        <c:v>21</c:v>
                      </c:pt>
                      <c:pt idx="15372">
                        <c:v>22</c:v>
                      </c:pt>
                      <c:pt idx="15373">
                        <c:v>23</c:v>
                      </c:pt>
                      <c:pt idx="15374">
                        <c:v>24</c:v>
                      </c:pt>
                      <c:pt idx="15375">
                        <c:v>0</c:v>
                      </c:pt>
                      <c:pt idx="15376">
                        <c:v>1</c:v>
                      </c:pt>
                      <c:pt idx="15377">
                        <c:v>2</c:v>
                      </c:pt>
                      <c:pt idx="15378">
                        <c:v>3</c:v>
                      </c:pt>
                      <c:pt idx="15379">
                        <c:v>4</c:v>
                      </c:pt>
                      <c:pt idx="15380">
                        <c:v>5</c:v>
                      </c:pt>
                      <c:pt idx="15381">
                        <c:v>6</c:v>
                      </c:pt>
                      <c:pt idx="15382">
                        <c:v>7</c:v>
                      </c:pt>
                      <c:pt idx="15383">
                        <c:v>8</c:v>
                      </c:pt>
                      <c:pt idx="15384">
                        <c:v>9</c:v>
                      </c:pt>
                      <c:pt idx="15385">
                        <c:v>10</c:v>
                      </c:pt>
                      <c:pt idx="15386">
                        <c:v>11</c:v>
                      </c:pt>
                      <c:pt idx="15387">
                        <c:v>12</c:v>
                      </c:pt>
                      <c:pt idx="15388">
                        <c:v>13</c:v>
                      </c:pt>
                      <c:pt idx="15389">
                        <c:v>14</c:v>
                      </c:pt>
                      <c:pt idx="15390">
                        <c:v>15</c:v>
                      </c:pt>
                      <c:pt idx="15391">
                        <c:v>16</c:v>
                      </c:pt>
                      <c:pt idx="15392">
                        <c:v>17</c:v>
                      </c:pt>
                      <c:pt idx="15393">
                        <c:v>18</c:v>
                      </c:pt>
                      <c:pt idx="15394">
                        <c:v>19</c:v>
                      </c:pt>
                      <c:pt idx="15395">
                        <c:v>20</c:v>
                      </c:pt>
                      <c:pt idx="15396">
                        <c:v>21</c:v>
                      </c:pt>
                      <c:pt idx="15397">
                        <c:v>22</c:v>
                      </c:pt>
                      <c:pt idx="15398">
                        <c:v>23</c:v>
                      </c:pt>
                      <c:pt idx="15399">
                        <c:v>24</c:v>
                      </c:pt>
                      <c:pt idx="15400">
                        <c:v>0</c:v>
                      </c:pt>
                      <c:pt idx="15401">
                        <c:v>1</c:v>
                      </c:pt>
                      <c:pt idx="15402">
                        <c:v>2</c:v>
                      </c:pt>
                      <c:pt idx="15403">
                        <c:v>3</c:v>
                      </c:pt>
                      <c:pt idx="15404">
                        <c:v>4</c:v>
                      </c:pt>
                      <c:pt idx="15405">
                        <c:v>5</c:v>
                      </c:pt>
                      <c:pt idx="15406">
                        <c:v>6</c:v>
                      </c:pt>
                      <c:pt idx="15407">
                        <c:v>7</c:v>
                      </c:pt>
                      <c:pt idx="15408">
                        <c:v>8</c:v>
                      </c:pt>
                      <c:pt idx="15409">
                        <c:v>9</c:v>
                      </c:pt>
                      <c:pt idx="15410">
                        <c:v>10</c:v>
                      </c:pt>
                      <c:pt idx="15411">
                        <c:v>11</c:v>
                      </c:pt>
                      <c:pt idx="15412">
                        <c:v>12</c:v>
                      </c:pt>
                      <c:pt idx="15413">
                        <c:v>13</c:v>
                      </c:pt>
                      <c:pt idx="15414">
                        <c:v>14</c:v>
                      </c:pt>
                      <c:pt idx="15415">
                        <c:v>15</c:v>
                      </c:pt>
                      <c:pt idx="15416">
                        <c:v>16</c:v>
                      </c:pt>
                      <c:pt idx="15417">
                        <c:v>17</c:v>
                      </c:pt>
                      <c:pt idx="15418">
                        <c:v>18</c:v>
                      </c:pt>
                      <c:pt idx="15419">
                        <c:v>19</c:v>
                      </c:pt>
                      <c:pt idx="15420">
                        <c:v>20</c:v>
                      </c:pt>
                      <c:pt idx="15421">
                        <c:v>21</c:v>
                      </c:pt>
                      <c:pt idx="15422">
                        <c:v>22</c:v>
                      </c:pt>
                      <c:pt idx="15423">
                        <c:v>23</c:v>
                      </c:pt>
                      <c:pt idx="15424">
                        <c:v>24</c:v>
                      </c:pt>
                      <c:pt idx="15425">
                        <c:v>0</c:v>
                      </c:pt>
                      <c:pt idx="15426">
                        <c:v>1</c:v>
                      </c:pt>
                      <c:pt idx="15427">
                        <c:v>2</c:v>
                      </c:pt>
                      <c:pt idx="15428">
                        <c:v>3</c:v>
                      </c:pt>
                      <c:pt idx="15429">
                        <c:v>4</c:v>
                      </c:pt>
                      <c:pt idx="15430">
                        <c:v>5</c:v>
                      </c:pt>
                      <c:pt idx="15431">
                        <c:v>6</c:v>
                      </c:pt>
                      <c:pt idx="15432">
                        <c:v>7</c:v>
                      </c:pt>
                      <c:pt idx="15433">
                        <c:v>8</c:v>
                      </c:pt>
                      <c:pt idx="15434">
                        <c:v>9</c:v>
                      </c:pt>
                      <c:pt idx="15435">
                        <c:v>10</c:v>
                      </c:pt>
                      <c:pt idx="15436">
                        <c:v>11</c:v>
                      </c:pt>
                      <c:pt idx="15437">
                        <c:v>12</c:v>
                      </c:pt>
                      <c:pt idx="15438">
                        <c:v>13</c:v>
                      </c:pt>
                      <c:pt idx="15439">
                        <c:v>14</c:v>
                      </c:pt>
                      <c:pt idx="15440">
                        <c:v>15</c:v>
                      </c:pt>
                      <c:pt idx="15441">
                        <c:v>16</c:v>
                      </c:pt>
                      <c:pt idx="15442">
                        <c:v>17</c:v>
                      </c:pt>
                      <c:pt idx="15443">
                        <c:v>18</c:v>
                      </c:pt>
                      <c:pt idx="15444">
                        <c:v>19</c:v>
                      </c:pt>
                      <c:pt idx="15445">
                        <c:v>20</c:v>
                      </c:pt>
                      <c:pt idx="15446">
                        <c:v>21</c:v>
                      </c:pt>
                      <c:pt idx="15447">
                        <c:v>22</c:v>
                      </c:pt>
                      <c:pt idx="15448">
                        <c:v>23</c:v>
                      </c:pt>
                      <c:pt idx="15449">
                        <c:v>24</c:v>
                      </c:pt>
                      <c:pt idx="15450">
                        <c:v>0</c:v>
                      </c:pt>
                      <c:pt idx="15451">
                        <c:v>1</c:v>
                      </c:pt>
                      <c:pt idx="15452">
                        <c:v>2</c:v>
                      </c:pt>
                      <c:pt idx="15453">
                        <c:v>3</c:v>
                      </c:pt>
                      <c:pt idx="15454">
                        <c:v>4</c:v>
                      </c:pt>
                      <c:pt idx="15455">
                        <c:v>5</c:v>
                      </c:pt>
                      <c:pt idx="15456">
                        <c:v>6</c:v>
                      </c:pt>
                      <c:pt idx="15457">
                        <c:v>7</c:v>
                      </c:pt>
                      <c:pt idx="15458">
                        <c:v>8</c:v>
                      </c:pt>
                      <c:pt idx="15459">
                        <c:v>9</c:v>
                      </c:pt>
                      <c:pt idx="15460">
                        <c:v>10</c:v>
                      </c:pt>
                      <c:pt idx="15461">
                        <c:v>11</c:v>
                      </c:pt>
                      <c:pt idx="15462">
                        <c:v>12</c:v>
                      </c:pt>
                      <c:pt idx="15463">
                        <c:v>13</c:v>
                      </c:pt>
                      <c:pt idx="15464">
                        <c:v>14</c:v>
                      </c:pt>
                      <c:pt idx="15465">
                        <c:v>15</c:v>
                      </c:pt>
                      <c:pt idx="15466">
                        <c:v>16</c:v>
                      </c:pt>
                      <c:pt idx="15467">
                        <c:v>17</c:v>
                      </c:pt>
                      <c:pt idx="15468">
                        <c:v>18</c:v>
                      </c:pt>
                      <c:pt idx="15469">
                        <c:v>19</c:v>
                      </c:pt>
                      <c:pt idx="15470">
                        <c:v>20</c:v>
                      </c:pt>
                      <c:pt idx="15471">
                        <c:v>21</c:v>
                      </c:pt>
                      <c:pt idx="15472">
                        <c:v>22</c:v>
                      </c:pt>
                      <c:pt idx="15473">
                        <c:v>23</c:v>
                      </c:pt>
                      <c:pt idx="15474">
                        <c:v>24</c:v>
                      </c:pt>
                      <c:pt idx="15475">
                        <c:v>0</c:v>
                      </c:pt>
                      <c:pt idx="15476">
                        <c:v>1</c:v>
                      </c:pt>
                      <c:pt idx="15477">
                        <c:v>2</c:v>
                      </c:pt>
                      <c:pt idx="15478">
                        <c:v>3</c:v>
                      </c:pt>
                      <c:pt idx="15479">
                        <c:v>4</c:v>
                      </c:pt>
                      <c:pt idx="15480">
                        <c:v>5</c:v>
                      </c:pt>
                      <c:pt idx="15481">
                        <c:v>6</c:v>
                      </c:pt>
                      <c:pt idx="15482">
                        <c:v>7</c:v>
                      </c:pt>
                      <c:pt idx="15483">
                        <c:v>8</c:v>
                      </c:pt>
                      <c:pt idx="15484">
                        <c:v>9</c:v>
                      </c:pt>
                      <c:pt idx="15485">
                        <c:v>10</c:v>
                      </c:pt>
                      <c:pt idx="15486">
                        <c:v>11</c:v>
                      </c:pt>
                      <c:pt idx="15487">
                        <c:v>12</c:v>
                      </c:pt>
                      <c:pt idx="15488">
                        <c:v>13</c:v>
                      </c:pt>
                      <c:pt idx="15489">
                        <c:v>14</c:v>
                      </c:pt>
                      <c:pt idx="15490">
                        <c:v>15</c:v>
                      </c:pt>
                      <c:pt idx="15491">
                        <c:v>16</c:v>
                      </c:pt>
                      <c:pt idx="15492">
                        <c:v>17</c:v>
                      </c:pt>
                      <c:pt idx="15493">
                        <c:v>18</c:v>
                      </c:pt>
                      <c:pt idx="15494">
                        <c:v>19</c:v>
                      </c:pt>
                      <c:pt idx="15495">
                        <c:v>20</c:v>
                      </c:pt>
                      <c:pt idx="15496">
                        <c:v>21</c:v>
                      </c:pt>
                      <c:pt idx="15497">
                        <c:v>22</c:v>
                      </c:pt>
                      <c:pt idx="15498">
                        <c:v>23</c:v>
                      </c:pt>
                      <c:pt idx="15499">
                        <c:v>24</c:v>
                      </c:pt>
                      <c:pt idx="15500">
                        <c:v>0</c:v>
                      </c:pt>
                      <c:pt idx="15501">
                        <c:v>1</c:v>
                      </c:pt>
                      <c:pt idx="15502">
                        <c:v>2</c:v>
                      </c:pt>
                      <c:pt idx="15503">
                        <c:v>3</c:v>
                      </c:pt>
                      <c:pt idx="15504">
                        <c:v>4</c:v>
                      </c:pt>
                      <c:pt idx="15505">
                        <c:v>5</c:v>
                      </c:pt>
                      <c:pt idx="15506">
                        <c:v>6</c:v>
                      </c:pt>
                      <c:pt idx="15507">
                        <c:v>7</c:v>
                      </c:pt>
                      <c:pt idx="15508">
                        <c:v>8</c:v>
                      </c:pt>
                      <c:pt idx="15509">
                        <c:v>9</c:v>
                      </c:pt>
                      <c:pt idx="15510">
                        <c:v>10</c:v>
                      </c:pt>
                      <c:pt idx="15511">
                        <c:v>11</c:v>
                      </c:pt>
                      <c:pt idx="15512">
                        <c:v>12</c:v>
                      </c:pt>
                      <c:pt idx="15513">
                        <c:v>13</c:v>
                      </c:pt>
                      <c:pt idx="15514">
                        <c:v>14</c:v>
                      </c:pt>
                      <c:pt idx="15515">
                        <c:v>15</c:v>
                      </c:pt>
                      <c:pt idx="15516">
                        <c:v>16</c:v>
                      </c:pt>
                      <c:pt idx="15517">
                        <c:v>17</c:v>
                      </c:pt>
                      <c:pt idx="15518">
                        <c:v>18</c:v>
                      </c:pt>
                      <c:pt idx="15519">
                        <c:v>19</c:v>
                      </c:pt>
                      <c:pt idx="15520">
                        <c:v>20</c:v>
                      </c:pt>
                      <c:pt idx="15521">
                        <c:v>21</c:v>
                      </c:pt>
                      <c:pt idx="15522">
                        <c:v>22</c:v>
                      </c:pt>
                      <c:pt idx="15523">
                        <c:v>23</c:v>
                      </c:pt>
                      <c:pt idx="15524">
                        <c:v>24</c:v>
                      </c:pt>
                      <c:pt idx="15525">
                        <c:v>0</c:v>
                      </c:pt>
                      <c:pt idx="15526">
                        <c:v>1</c:v>
                      </c:pt>
                      <c:pt idx="15527">
                        <c:v>2</c:v>
                      </c:pt>
                      <c:pt idx="15528">
                        <c:v>3</c:v>
                      </c:pt>
                      <c:pt idx="15529">
                        <c:v>4</c:v>
                      </c:pt>
                      <c:pt idx="15530">
                        <c:v>5</c:v>
                      </c:pt>
                      <c:pt idx="15531">
                        <c:v>6</c:v>
                      </c:pt>
                      <c:pt idx="15532">
                        <c:v>7</c:v>
                      </c:pt>
                      <c:pt idx="15533">
                        <c:v>8</c:v>
                      </c:pt>
                      <c:pt idx="15534">
                        <c:v>9</c:v>
                      </c:pt>
                      <c:pt idx="15535">
                        <c:v>10</c:v>
                      </c:pt>
                      <c:pt idx="15536">
                        <c:v>11</c:v>
                      </c:pt>
                      <c:pt idx="15537">
                        <c:v>12</c:v>
                      </c:pt>
                      <c:pt idx="15538">
                        <c:v>13</c:v>
                      </c:pt>
                      <c:pt idx="15539">
                        <c:v>14</c:v>
                      </c:pt>
                      <c:pt idx="15540">
                        <c:v>15</c:v>
                      </c:pt>
                      <c:pt idx="15541">
                        <c:v>16</c:v>
                      </c:pt>
                      <c:pt idx="15542">
                        <c:v>17</c:v>
                      </c:pt>
                      <c:pt idx="15543">
                        <c:v>18</c:v>
                      </c:pt>
                      <c:pt idx="15544">
                        <c:v>19</c:v>
                      </c:pt>
                      <c:pt idx="15545">
                        <c:v>20</c:v>
                      </c:pt>
                      <c:pt idx="15546">
                        <c:v>21</c:v>
                      </c:pt>
                      <c:pt idx="15547">
                        <c:v>22</c:v>
                      </c:pt>
                      <c:pt idx="15548">
                        <c:v>23</c:v>
                      </c:pt>
                      <c:pt idx="15549">
                        <c:v>24</c:v>
                      </c:pt>
                      <c:pt idx="15550">
                        <c:v>0</c:v>
                      </c:pt>
                      <c:pt idx="15551">
                        <c:v>1</c:v>
                      </c:pt>
                      <c:pt idx="15552">
                        <c:v>2</c:v>
                      </c:pt>
                      <c:pt idx="15553">
                        <c:v>3</c:v>
                      </c:pt>
                      <c:pt idx="15554">
                        <c:v>4</c:v>
                      </c:pt>
                      <c:pt idx="15555">
                        <c:v>5</c:v>
                      </c:pt>
                      <c:pt idx="15556">
                        <c:v>6</c:v>
                      </c:pt>
                      <c:pt idx="15557">
                        <c:v>7</c:v>
                      </c:pt>
                      <c:pt idx="15558">
                        <c:v>8</c:v>
                      </c:pt>
                      <c:pt idx="15559">
                        <c:v>9</c:v>
                      </c:pt>
                      <c:pt idx="15560">
                        <c:v>10</c:v>
                      </c:pt>
                      <c:pt idx="15561">
                        <c:v>11</c:v>
                      </c:pt>
                      <c:pt idx="15562">
                        <c:v>12</c:v>
                      </c:pt>
                      <c:pt idx="15563">
                        <c:v>13</c:v>
                      </c:pt>
                      <c:pt idx="15564">
                        <c:v>14</c:v>
                      </c:pt>
                      <c:pt idx="15565">
                        <c:v>15</c:v>
                      </c:pt>
                      <c:pt idx="15566">
                        <c:v>16</c:v>
                      </c:pt>
                      <c:pt idx="15567">
                        <c:v>17</c:v>
                      </c:pt>
                      <c:pt idx="15568">
                        <c:v>18</c:v>
                      </c:pt>
                      <c:pt idx="15569">
                        <c:v>19</c:v>
                      </c:pt>
                      <c:pt idx="15570">
                        <c:v>20</c:v>
                      </c:pt>
                      <c:pt idx="15571">
                        <c:v>21</c:v>
                      </c:pt>
                      <c:pt idx="15572">
                        <c:v>22</c:v>
                      </c:pt>
                      <c:pt idx="15573">
                        <c:v>23</c:v>
                      </c:pt>
                      <c:pt idx="15574">
                        <c:v>24</c:v>
                      </c:pt>
                      <c:pt idx="15575">
                        <c:v>0</c:v>
                      </c:pt>
                      <c:pt idx="15576">
                        <c:v>1</c:v>
                      </c:pt>
                      <c:pt idx="15577">
                        <c:v>2</c:v>
                      </c:pt>
                      <c:pt idx="15578">
                        <c:v>3</c:v>
                      </c:pt>
                      <c:pt idx="15579">
                        <c:v>4</c:v>
                      </c:pt>
                      <c:pt idx="15580">
                        <c:v>5</c:v>
                      </c:pt>
                      <c:pt idx="15581">
                        <c:v>6</c:v>
                      </c:pt>
                      <c:pt idx="15582">
                        <c:v>7</c:v>
                      </c:pt>
                      <c:pt idx="15583">
                        <c:v>8</c:v>
                      </c:pt>
                      <c:pt idx="15584">
                        <c:v>9</c:v>
                      </c:pt>
                      <c:pt idx="15585">
                        <c:v>10</c:v>
                      </c:pt>
                      <c:pt idx="15586">
                        <c:v>11</c:v>
                      </c:pt>
                      <c:pt idx="15587">
                        <c:v>12</c:v>
                      </c:pt>
                      <c:pt idx="15588">
                        <c:v>13</c:v>
                      </c:pt>
                      <c:pt idx="15589">
                        <c:v>14</c:v>
                      </c:pt>
                      <c:pt idx="15590">
                        <c:v>15</c:v>
                      </c:pt>
                      <c:pt idx="15591">
                        <c:v>16</c:v>
                      </c:pt>
                      <c:pt idx="15592">
                        <c:v>17</c:v>
                      </c:pt>
                      <c:pt idx="15593">
                        <c:v>18</c:v>
                      </c:pt>
                      <c:pt idx="15594">
                        <c:v>19</c:v>
                      </c:pt>
                      <c:pt idx="15595">
                        <c:v>20</c:v>
                      </c:pt>
                      <c:pt idx="15596">
                        <c:v>21</c:v>
                      </c:pt>
                      <c:pt idx="15597">
                        <c:v>22</c:v>
                      </c:pt>
                      <c:pt idx="15598">
                        <c:v>23</c:v>
                      </c:pt>
                      <c:pt idx="15599">
                        <c:v>24</c:v>
                      </c:pt>
                      <c:pt idx="15600">
                        <c:v>0</c:v>
                      </c:pt>
                      <c:pt idx="15601">
                        <c:v>1</c:v>
                      </c:pt>
                      <c:pt idx="15602">
                        <c:v>2</c:v>
                      </c:pt>
                      <c:pt idx="15603">
                        <c:v>3</c:v>
                      </c:pt>
                      <c:pt idx="15604">
                        <c:v>4</c:v>
                      </c:pt>
                      <c:pt idx="15605">
                        <c:v>5</c:v>
                      </c:pt>
                      <c:pt idx="15606">
                        <c:v>6</c:v>
                      </c:pt>
                      <c:pt idx="15607">
                        <c:v>7</c:v>
                      </c:pt>
                      <c:pt idx="15608">
                        <c:v>8</c:v>
                      </c:pt>
                      <c:pt idx="15609">
                        <c:v>9</c:v>
                      </c:pt>
                      <c:pt idx="15610">
                        <c:v>10</c:v>
                      </c:pt>
                      <c:pt idx="15611">
                        <c:v>11</c:v>
                      </c:pt>
                      <c:pt idx="15612">
                        <c:v>12</c:v>
                      </c:pt>
                      <c:pt idx="15613">
                        <c:v>13</c:v>
                      </c:pt>
                      <c:pt idx="15614">
                        <c:v>14</c:v>
                      </c:pt>
                      <c:pt idx="15615">
                        <c:v>15</c:v>
                      </c:pt>
                      <c:pt idx="15616">
                        <c:v>16</c:v>
                      </c:pt>
                      <c:pt idx="15617">
                        <c:v>17</c:v>
                      </c:pt>
                      <c:pt idx="15618">
                        <c:v>18</c:v>
                      </c:pt>
                      <c:pt idx="15619">
                        <c:v>19</c:v>
                      </c:pt>
                      <c:pt idx="15620">
                        <c:v>20</c:v>
                      </c:pt>
                      <c:pt idx="15621">
                        <c:v>21</c:v>
                      </c:pt>
                      <c:pt idx="15622">
                        <c:v>22</c:v>
                      </c:pt>
                      <c:pt idx="15623">
                        <c:v>23</c:v>
                      </c:pt>
                      <c:pt idx="15624">
                        <c:v>24</c:v>
                      </c:pt>
                      <c:pt idx="15625">
                        <c:v>0</c:v>
                      </c:pt>
                      <c:pt idx="15626">
                        <c:v>1</c:v>
                      </c:pt>
                      <c:pt idx="15627">
                        <c:v>2</c:v>
                      </c:pt>
                      <c:pt idx="15628">
                        <c:v>3</c:v>
                      </c:pt>
                      <c:pt idx="15629">
                        <c:v>4</c:v>
                      </c:pt>
                      <c:pt idx="15630">
                        <c:v>5</c:v>
                      </c:pt>
                      <c:pt idx="15631">
                        <c:v>6</c:v>
                      </c:pt>
                      <c:pt idx="15632">
                        <c:v>7</c:v>
                      </c:pt>
                      <c:pt idx="15633">
                        <c:v>8</c:v>
                      </c:pt>
                      <c:pt idx="15634">
                        <c:v>9</c:v>
                      </c:pt>
                      <c:pt idx="15635">
                        <c:v>10</c:v>
                      </c:pt>
                      <c:pt idx="15636">
                        <c:v>11</c:v>
                      </c:pt>
                      <c:pt idx="15637">
                        <c:v>12</c:v>
                      </c:pt>
                      <c:pt idx="15638">
                        <c:v>13</c:v>
                      </c:pt>
                      <c:pt idx="15639">
                        <c:v>14</c:v>
                      </c:pt>
                      <c:pt idx="15640">
                        <c:v>15</c:v>
                      </c:pt>
                      <c:pt idx="15641">
                        <c:v>16</c:v>
                      </c:pt>
                      <c:pt idx="15642">
                        <c:v>17</c:v>
                      </c:pt>
                      <c:pt idx="15643">
                        <c:v>18</c:v>
                      </c:pt>
                      <c:pt idx="15644">
                        <c:v>19</c:v>
                      </c:pt>
                      <c:pt idx="15645">
                        <c:v>20</c:v>
                      </c:pt>
                      <c:pt idx="15646">
                        <c:v>21</c:v>
                      </c:pt>
                      <c:pt idx="15647">
                        <c:v>22</c:v>
                      </c:pt>
                      <c:pt idx="15648">
                        <c:v>23</c:v>
                      </c:pt>
                      <c:pt idx="15649">
                        <c:v>24</c:v>
                      </c:pt>
                      <c:pt idx="15650">
                        <c:v>0</c:v>
                      </c:pt>
                      <c:pt idx="15651">
                        <c:v>1</c:v>
                      </c:pt>
                      <c:pt idx="15652">
                        <c:v>2</c:v>
                      </c:pt>
                      <c:pt idx="15653">
                        <c:v>3</c:v>
                      </c:pt>
                      <c:pt idx="15654">
                        <c:v>4</c:v>
                      </c:pt>
                      <c:pt idx="15655">
                        <c:v>5</c:v>
                      </c:pt>
                      <c:pt idx="15656">
                        <c:v>6</c:v>
                      </c:pt>
                      <c:pt idx="15657">
                        <c:v>7</c:v>
                      </c:pt>
                      <c:pt idx="15658">
                        <c:v>8</c:v>
                      </c:pt>
                      <c:pt idx="15659">
                        <c:v>9</c:v>
                      </c:pt>
                      <c:pt idx="15660">
                        <c:v>10</c:v>
                      </c:pt>
                      <c:pt idx="15661">
                        <c:v>11</c:v>
                      </c:pt>
                      <c:pt idx="15662">
                        <c:v>12</c:v>
                      </c:pt>
                      <c:pt idx="15663">
                        <c:v>13</c:v>
                      </c:pt>
                      <c:pt idx="15664">
                        <c:v>14</c:v>
                      </c:pt>
                      <c:pt idx="15665">
                        <c:v>15</c:v>
                      </c:pt>
                      <c:pt idx="15666">
                        <c:v>16</c:v>
                      </c:pt>
                      <c:pt idx="15667">
                        <c:v>17</c:v>
                      </c:pt>
                      <c:pt idx="15668">
                        <c:v>18</c:v>
                      </c:pt>
                      <c:pt idx="15669">
                        <c:v>19</c:v>
                      </c:pt>
                      <c:pt idx="15670">
                        <c:v>20</c:v>
                      </c:pt>
                      <c:pt idx="15671">
                        <c:v>21</c:v>
                      </c:pt>
                      <c:pt idx="15672">
                        <c:v>22</c:v>
                      </c:pt>
                      <c:pt idx="15673">
                        <c:v>23</c:v>
                      </c:pt>
                      <c:pt idx="15674">
                        <c:v>24</c:v>
                      </c:pt>
                      <c:pt idx="15675">
                        <c:v>0</c:v>
                      </c:pt>
                      <c:pt idx="15676">
                        <c:v>1</c:v>
                      </c:pt>
                      <c:pt idx="15677">
                        <c:v>2</c:v>
                      </c:pt>
                      <c:pt idx="15678">
                        <c:v>3</c:v>
                      </c:pt>
                      <c:pt idx="15679">
                        <c:v>4</c:v>
                      </c:pt>
                      <c:pt idx="15680">
                        <c:v>5</c:v>
                      </c:pt>
                      <c:pt idx="15681">
                        <c:v>6</c:v>
                      </c:pt>
                      <c:pt idx="15682">
                        <c:v>7</c:v>
                      </c:pt>
                      <c:pt idx="15683">
                        <c:v>8</c:v>
                      </c:pt>
                      <c:pt idx="15684">
                        <c:v>9</c:v>
                      </c:pt>
                      <c:pt idx="15685">
                        <c:v>10</c:v>
                      </c:pt>
                      <c:pt idx="15686">
                        <c:v>11</c:v>
                      </c:pt>
                      <c:pt idx="15687">
                        <c:v>12</c:v>
                      </c:pt>
                      <c:pt idx="15688">
                        <c:v>13</c:v>
                      </c:pt>
                      <c:pt idx="15689">
                        <c:v>14</c:v>
                      </c:pt>
                      <c:pt idx="15690">
                        <c:v>15</c:v>
                      </c:pt>
                      <c:pt idx="15691">
                        <c:v>16</c:v>
                      </c:pt>
                      <c:pt idx="15692">
                        <c:v>17</c:v>
                      </c:pt>
                      <c:pt idx="15693">
                        <c:v>18</c:v>
                      </c:pt>
                      <c:pt idx="15694">
                        <c:v>19</c:v>
                      </c:pt>
                      <c:pt idx="15695">
                        <c:v>20</c:v>
                      </c:pt>
                      <c:pt idx="15696">
                        <c:v>21</c:v>
                      </c:pt>
                      <c:pt idx="15697">
                        <c:v>22</c:v>
                      </c:pt>
                      <c:pt idx="15698">
                        <c:v>23</c:v>
                      </c:pt>
                      <c:pt idx="15699">
                        <c:v>24</c:v>
                      </c:pt>
                      <c:pt idx="15700">
                        <c:v>0</c:v>
                      </c:pt>
                      <c:pt idx="15701">
                        <c:v>1</c:v>
                      </c:pt>
                      <c:pt idx="15702">
                        <c:v>2</c:v>
                      </c:pt>
                      <c:pt idx="15703">
                        <c:v>3</c:v>
                      </c:pt>
                      <c:pt idx="15704">
                        <c:v>4</c:v>
                      </c:pt>
                      <c:pt idx="15705">
                        <c:v>5</c:v>
                      </c:pt>
                      <c:pt idx="15706">
                        <c:v>6</c:v>
                      </c:pt>
                      <c:pt idx="15707">
                        <c:v>7</c:v>
                      </c:pt>
                      <c:pt idx="15708">
                        <c:v>8</c:v>
                      </c:pt>
                      <c:pt idx="15709">
                        <c:v>9</c:v>
                      </c:pt>
                      <c:pt idx="15710">
                        <c:v>10</c:v>
                      </c:pt>
                      <c:pt idx="15711">
                        <c:v>11</c:v>
                      </c:pt>
                      <c:pt idx="15712">
                        <c:v>12</c:v>
                      </c:pt>
                      <c:pt idx="15713">
                        <c:v>13</c:v>
                      </c:pt>
                      <c:pt idx="15714">
                        <c:v>14</c:v>
                      </c:pt>
                      <c:pt idx="15715">
                        <c:v>15</c:v>
                      </c:pt>
                      <c:pt idx="15716">
                        <c:v>16</c:v>
                      </c:pt>
                      <c:pt idx="15717">
                        <c:v>17</c:v>
                      </c:pt>
                      <c:pt idx="15718">
                        <c:v>18</c:v>
                      </c:pt>
                      <c:pt idx="15719">
                        <c:v>19</c:v>
                      </c:pt>
                      <c:pt idx="15720">
                        <c:v>20</c:v>
                      </c:pt>
                      <c:pt idx="15721">
                        <c:v>21</c:v>
                      </c:pt>
                      <c:pt idx="15722">
                        <c:v>22</c:v>
                      </c:pt>
                      <c:pt idx="15723">
                        <c:v>23</c:v>
                      </c:pt>
                      <c:pt idx="15724">
                        <c:v>24</c:v>
                      </c:pt>
                      <c:pt idx="15725">
                        <c:v>0</c:v>
                      </c:pt>
                      <c:pt idx="15726">
                        <c:v>1</c:v>
                      </c:pt>
                      <c:pt idx="15727">
                        <c:v>2</c:v>
                      </c:pt>
                      <c:pt idx="15728">
                        <c:v>3</c:v>
                      </c:pt>
                      <c:pt idx="15729">
                        <c:v>4</c:v>
                      </c:pt>
                      <c:pt idx="15730">
                        <c:v>5</c:v>
                      </c:pt>
                      <c:pt idx="15731">
                        <c:v>6</c:v>
                      </c:pt>
                      <c:pt idx="15732">
                        <c:v>7</c:v>
                      </c:pt>
                      <c:pt idx="15733">
                        <c:v>8</c:v>
                      </c:pt>
                      <c:pt idx="15734">
                        <c:v>9</c:v>
                      </c:pt>
                      <c:pt idx="15735">
                        <c:v>10</c:v>
                      </c:pt>
                      <c:pt idx="15736">
                        <c:v>11</c:v>
                      </c:pt>
                      <c:pt idx="15737">
                        <c:v>12</c:v>
                      </c:pt>
                      <c:pt idx="15738">
                        <c:v>13</c:v>
                      </c:pt>
                      <c:pt idx="15739">
                        <c:v>14</c:v>
                      </c:pt>
                      <c:pt idx="15740">
                        <c:v>15</c:v>
                      </c:pt>
                      <c:pt idx="15741">
                        <c:v>16</c:v>
                      </c:pt>
                      <c:pt idx="15742">
                        <c:v>17</c:v>
                      </c:pt>
                      <c:pt idx="15743">
                        <c:v>18</c:v>
                      </c:pt>
                      <c:pt idx="15744">
                        <c:v>19</c:v>
                      </c:pt>
                      <c:pt idx="15745">
                        <c:v>20</c:v>
                      </c:pt>
                      <c:pt idx="15746">
                        <c:v>21</c:v>
                      </c:pt>
                      <c:pt idx="15747">
                        <c:v>22</c:v>
                      </c:pt>
                      <c:pt idx="15748">
                        <c:v>23</c:v>
                      </c:pt>
                      <c:pt idx="15749">
                        <c:v>24</c:v>
                      </c:pt>
                      <c:pt idx="15750">
                        <c:v>0</c:v>
                      </c:pt>
                      <c:pt idx="15751">
                        <c:v>1</c:v>
                      </c:pt>
                      <c:pt idx="15752">
                        <c:v>2</c:v>
                      </c:pt>
                      <c:pt idx="15753">
                        <c:v>3</c:v>
                      </c:pt>
                      <c:pt idx="15754">
                        <c:v>4</c:v>
                      </c:pt>
                      <c:pt idx="15755">
                        <c:v>5</c:v>
                      </c:pt>
                      <c:pt idx="15756">
                        <c:v>6</c:v>
                      </c:pt>
                      <c:pt idx="15757">
                        <c:v>7</c:v>
                      </c:pt>
                      <c:pt idx="15758">
                        <c:v>8</c:v>
                      </c:pt>
                      <c:pt idx="15759">
                        <c:v>9</c:v>
                      </c:pt>
                      <c:pt idx="15760">
                        <c:v>10</c:v>
                      </c:pt>
                      <c:pt idx="15761">
                        <c:v>11</c:v>
                      </c:pt>
                      <c:pt idx="15762">
                        <c:v>12</c:v>
                      </c:pt>
                      <c:pt idx="15763">
                        <c:v>13</c:v>
                      </c:pt>
                      <c:pt idx="15764">
                        <c:v>14</c:v>
                      </c:pt>
                      <c:pt idx="15765">
                        <c:v>15</c:v>
                      </c:pt>
                      <c:pt idx="15766">
                        <c:v>16</c:v>
                      </c:pt>
                      <c:pt idx="15767">
                        <c:v>17</c:v>
                      </c:pt>
                      <c:pt idx="15768">
                        <c:v>18</c:v>
                      </c:pt>
                      <c:pt idx="15769">
                        <c:v>19</c:v>
                      </c:pt>
                      <c:pt idx="15770">
                        <c:v>20</c:v>
                      </c:pt>
                      <c:pt idx="15771">
                        <c:v>21</c:v>
                      </c:pt>
                      <c:pt idx="15772">
                        <c:v>22</c:v>
                      </c:pt>
                      <c:pt idx="15773">
                        <c:v>23</c:v>
                      </c:pt>
                      <c:pt idx="15774">
                        <c:v>24</c:v>
                      </c:pt>
                      <c:pt idx="15775">
                        <c:v>0</c:v>
                      </c:pt>
                      <c:pt idx="15776">
                        <c:v>1</c:v>
                      </c:pt>
                      <c:pt idx="15777">
                        <c:v>2</c:v>
                      </c:pt>
                      <c:pt idx="15778">
                        <c:v>3</c:v>
                      </c:pt>
                      <c:pt idx="15779">
                        <c:v>4</c:v>
                      </c:pt>
                      <c:pt idx="15780">
                        <c:v>5</c:v>
                      </c:pt>
                      <c:pt idx="15781">
                        <c:v>6</c:v>
                      </c:pt>
                      <c:pt idx="15782">
                        <c:v>7</c:v>
                      </c:pt>
                      <c:pt idx="15783">
                        <c:v>8</c:v>
                      </c:pt>
                      <c:pt idx="15784">
                        <c:v>9</c:v>
                      </c:pt>
                      <c:pt idx="15785">
                        <c:v>10</c:v>
                      </c:pt>
                      <c:pt idx="15786">
                        <c:v>11</c:v>
                      </c:pt>
                      <c:pt idx="15787">
                        <c:v>12</c:v>
                      </c:pt>
                      <c:pt idx="15788">
                        <c:v>13</c:v>
                      </c:pt>
                      <c:pt idx="15789">
                        <c:v>14</c:v>
                      </c:pt>
                      <c:pt idx="15790">
                        <c:v>15</c:v>
                      </c:pt>
                      <c:pt idx="15791">
                        <c:v>16</c:v>
                      </c:pt>
                      <c:pt idx="15792">
                        <c:v>17</c:v>
                      </c:pt>
                      <c:pt idx="15793">
                        <c:v>18</c:v>
                      </c:pt>
                      <c:pt idx="15794">
                        <c:v>19</c:v>
                      </c:pt>
                      <c:pt idx="15795">
                        <c:v>20</c:v>
                      </c:pt>
                      <c:pt idx="15796">
                        <c:v>21</c:v>
                      </c:pt>
                      <c:pt idx="15797">
                        <c:v>22</c:v>
                      </c:pt>
                      <c:pt idx="15798">
                        <c:v>23</c:v>
                      </c:pt>
                      <c:pt idx="15799">
                        <c:v>24</c:v>
                      </c:pt>
                      <c:pt idx="15800">
                        <c:v>0</c:v>
                      </c:pt>
                      <c:pt idx="15801">
                        <c:v>1</c:v>
                      </c:pt>
                      <c:pt idx="15802">
                        <c:v>2</c:v>
                      </c:pt>
                      <c:pt idx="15803">
                        <c:v>3</c:v>
                      </c:pt>
                      <c:pt idx="15804">
                        <c:v>4</c:v>
                      </c:pt>
                      <c:pt idx="15805">
                        <c:v>5</c:v>
                      </c:pt>
                      <c:pt idx="15806">
                        <c:v>6</c:v>
                      </c:pt>
                      <c:pt idx="15807">
                        <c:v>7</c:v>
                      </c:pt>
                      <c:pt idx="15808">
                        <c:v>8</c:v>
                      </c:pt>
                      <c:pt idx="15809">
                        <c:v>9</c:v>
                      </c:pt>
                      <c:pt idx="15810">
                        <c:v>10</c:v>
                      </c:pt>
                      <c:pt idx="15811">
                        <c:v>11</c:v>
                      </c:pt>
                      <c:pt idx="15812">
                        <c:v>12</c:v>
                      </c:pt>
                      <c:pt idx="15813">
                        <c:v>13</c:v>
                      </c:pt>
                      <c:pt idx="15814">
                        <c:v>14</c:v>
                      </c:pt>
                      <c:pt idx="15815">
                        <c:v>15</c:v>
                      </c:pt>
                      <c:pt idx="15816">
                        <c:v>16</c:v>
                      </c:pt>
                      <c:pt idx="15817">
                        <c:v>17</c:v>
                      </c:pt>
                      <c:pt idx="15818">
                        <c:v>18</c:v>
                      </c:pt>
                      <c:pt idx="15819">
                        <c:v>19</c:v>
                      </c:pt>
                      <c:pt idx="15820">
                        <c:v>20</c:v>
                      </c:pt>
                      <c:pt idx="15821">
                        <c:v>21</c:v>
                      </c:pt>
                      <c:pt idx="15822">
                        <c:v>22</c:v>
                      </c:pt>
                      <c:pt idx="15823">
                        <c:v>23</c:v>
                      </c:pt>
                      <c:pt idx="15824">
                        <c:v>24</c:v>
                      </c:pt>
                      <c:pt idx="15825">
                        <c:v>0</c:v>
                      </c:pt>
                      <c:pt idx="15826">
                        <c:v>1</c:v>
                      </c:pt>
                      <c:pt idx="15827">
                        <c:v>2</c:v>
                      </c:pt>
                      <c:pt idx="15828">
                        <c:v>3</c:v>
                      </c:pt>
                      <c:pt idx="15829">
                        <c:v>4</c:v>
                      </c:pt>
                      <c:pt idx="15830">
                        <c:v>5</c:v>
                      </c:pt>
                      <c:pt idx="15831">
                        <c:v>6</c:v>
                      </c:pt>
                      <c:pt idx="15832">
                        <c:v>7</c:v>
                      </c:pt>
                      <c:pt idx="15833">
                        <c:v>8</c:v>
                      </c:pt>
                      <c:pt idx="15834">
                        <c:v>9</c:v>
                      </c:pt>
                      <c:pt idx="15835">
                        <c:v>10</c:v>
                      </c:pt>
                      <c:pt idx="15836">
                        <c:v>11</c:v>
                      </c:pt>
                      <c:pt idx="15837">
                        <c:v>12</c:v>
                      </c:pt>
                      <c:pt idx="15838">
                        <c:v>13</c:v>
                      </c:pt>
                      <c:pt idx="15839">
                        <c:v>14</c:v>
                      </c:pt>
                      <c:pt idx="15840">
                        <c:v>15</c:v>
                      </c:pt>
                      <c:pt idx="15841">
                        <c:v>16</c:v>
                      </c:pt>
                      <c:pt idx="15842">
                        <c:v>17</c:v>
                      </c:pt>
                      <c:pt idx="15843">
                        <c:v>18</c:v>
                      </c:pt>
                      <c:pt idx="15844">
                        <c:v>19</c:v>
                      </c:pt>
                      <c:pt idx="15845">
                        <c:v>20</c:v>
                      </c:pt>
                      <c:pt idx="15846">
                        <c:v>21</c:v>
                      </c:pt>
                      <c:pt idx="15847">
                        <c:v>22</c:v>
                      </c:pt>
                      <c:pt idx="15848">
                        <c:v>23</c:v>
                      </c:pt>
                      <c:pt idx="15849">
                        <c:v>24</c:v>
                      </c:pt>
                      <c:pt idx="15850">
                        <c:v>0</c:v>
                      </c:pt>
                      <c:pt idx="15851">
                        <c:v>1</c:v>
                      </c:pt>
                      <c:pt idx="15852">
                        <c:v>2</c:v>
                      </c:pt>
                      <c:pt idx="15853">
                        <c:v>3</c:v>
                      </c:pt>
                      <c:pt idx="15854">
                        <c:v>4</c:v>
                      </c:pt>
                      <c:pt idx="15855">
                        <c:v>5</c:v>
                      </c:pt>
                      <c:pt idx="15856">
                        <c:v>6</c:v>
                      </c:pt>
                      <c:pt idx="15857">
                        <c:v>7</c:v>
                      </c:pt>
                      <c:pt idx="15858">
                        <c:v>8</c:v>
                      </c:pt>
                      <c:pt idx="15859">
                        <c:v>9</c:v>
                      </c:pt>
                      <c:pt idx="15860">
                        <c:v>10</c:v>
                      </c:pt>
                      <c:pt idx="15861">
                        <c:v>11</c:v>
                      </c:pt>
                      <c:pt idx="15862">
                        <c:v>12</c:v>
                      </c:pt>
                      <c:pt idx="15863">
                        <c:v>13</c:v>
                      </c:pt>
                      <c:pt idx="15864">
                        <c:v>14</c:v>
                      </c:pt>
                      <c:pt idx="15865">
                        <c:v>15</c:v>
                      </c:pt>
                      <c:pt idx="15866">
                        <c:v>16</c:v>
                      </c:pt>
                      <c:pt idx="15867">
                        <c:v>17</c:v>
                      </c:pt>
                      <c:pt idx="15868">
                        <c:v>18</c:v>
                      </c:pt>
                      <c:pt idx="15869">
                        <c:v>19</c:v>
                      </c:pt>
                      <c:pt idx="15870">
                        <c:v>20</c:v>
                      </c:pt>
                      <c:pt idx="15871">
                        <c:v>21</c:v>
                      </c:pt>
                      <c:pt idx="15872">
                        <c:v>22</c:v>
                      </c:pt>
                      <c:pt idx="15873">
                        <c:v>23</c:v>
                      </c:pt>
                      <c:pt idx="15874">
                        <c:v>24</c:v>
                      </c:pt>
                      <c:pt idx="15875">
                        <c:v>0</c:v>
                      </c:pt>
                      <c:pt idx="15876">
                        <c:v>1</c:v>
                      </c:pt>
                      <c:pt idx="15877">
                        <c:v>2</c:v>
                      </c:pt>
                      <c:pt idx="15878">
                        <c:v>3</c:v>
                      </c:pt>
                      <c:pt idx="15879">
                        <c:v>4</c:v>
                      </c:pt>
                      <c:pt idx="15880">
                        <c:v>5</c:v>
                      </c:pt>
                      <c:pt idx="15881">
                        <c:v>6</c:v>
                      </c:pt>
                      <c:pt idx="15882">
                        <c:v>7</c:v>
                      </c:pt>
                      <c:pt idx="15883">
                        <c:v>8</c:v>
                      </c:pt>
                      <c:pt idx="15884">
                        <c:v>9</c:v>
                      </c:pt>
                      <c:pt idx="15885">
                        <c:v>10</c:v>
                      </c:pt>
                      <c:pt idx="15886">
                        <c:v>11</c:v>
                      </c:pt>
                      <c:pt idx="15887">
                        <c:v>12</c:v>
                      </c:pt>
                      <c:pt idx="15888">
                        <c:v>13</c:v>
                      </c:pt>
                      <c:pt idx="15889">
                        <c:v>14</c:v>
                      </c:pt>
                      <c:pt idx="15890">
                        <c:v>15</c:v>
                      </c:pt>
                      <c:pt idx="15891">
                        <c:v>16</c:v>
                      </c:pt>
                      <c:pt idx="15892">
                        <c:v>17</c:v>
                      </c:pt>
                      <c:pt idx="15893">
                        <c:v>18</c:v>
                      </c:pt>
                      <c:pt idx="15894">
                        <c:v>19</c:v>
                      </c:pt>
                      <c:pt idx="15895">
                        <c:v>20</c:v>
                      </c:pt>
                      <c:pt idx="15896">
                        <c:v>21</c:v>
                      </c:pt>
                      <c:pt idx="15897">
                        <c:v>22</c:v>
                      </c:pt>
                      <c:pt idx="15898">
                        <c:v>23</c:v>
                      </c:pt>
                      <c:pt idx="15899">
                        <c:v>24</c:v>
                      </c:pt>
                      <c:pt idx="15900">
                        <c:v>0</c:v>
                      </c:pt>
                      <c:pt idx="15901">
                        <c:v>1</c:v>
                      </c:pt>
                      <c:pt idx="15902">
                        <c:v>2</c:v>
                      </c:pt>
                      <c:pt idx="15903">
                        <c:v>3</c:v>
                      </c:pt>
                      <c:pt idx="15904">
                        <c:v>4</c:v>
                      </c:pt>
                      <c:pt idx="15905">
                        <c:v>5</c:v>
                      </c:pt>
                      <c:pt idx="15906">
                        <c:v>6</c:v>
                      </c:pt>
                      <c:pt idx="15907">
                        <c:v>7</c:v>
                      </c:pt>
                      <c:pt idx="15908">
                        <c:v>8</c:v>
                      </c:pt>
                      <c:pt idx="15909">
                        <c:v>9</c:v>
                      </c:pt>
                      <c:pt idx="15910">
                        <c:v>10</c:v>
                      </c:pt>
                      <c:pt idx="15911">
                        <c:v>11</c:v>
                      </c:pt>
                      <c:pt idx="15912">
                        <c:v>12</c:v>
                      </c:pt>
                      <c:pt idx="15913">
                        <c:v>13</c:v>
                      </c:pt>
                      <c:pt idx="15914">
                        <c:v>14</c:v>
                      </c:pt>
                      <c:pt idx="15915">
                        <c:v>15</c:v>
                      </c:pt>
                      <c:pt idx="15916">
                        <c:v>16</c:v>
                      </c:pt>
                      <c:pt idx="15917">
                        <c:v>17</c:v>
                      </c:pt>
                      <c:pt idx="15918">
                        <c:v>18</c:v>
                      </c:pt>
                      <c:pt idx="15919">
                        <c:v>19</c:v>
                      </c:pt>
                      <c:pt idx="15920">
                        <c:v>20</c:v>
                      </c:pt>
                      <c:pt idx="15921">
                        <c:v>21</c:v>
                      </c:pt>
                      <c:pt idx="15922">
                        <c:v>22</c:v>
                      </c:pt>
                      <c:pt idx="15923">
                        <c:v>23</c:v>
                      </c:pt>
                      <c:pt idx="15924">
                        <c:v>24</c:v>
                      </c:pt>
                      <c:pt idx="15925">
                        <c:v>0</c:v>
                      </c:pt>
                      <c:pt idx="15926">
                        <c:v>1</c:v>
                      </c:pt>
                      <c:pt idx="15927">
                        <c:v>2</c:v>
                      </c:pt>
                      <c:pt idx="15928">
                        <c:v>3</c:v>
                      </c:pt>
                      <c:pt idx="15929">
                        <c:v>4</c:v>
                      </c:pt>
                      <c:pt idx="15930">
                        <c:v>5</c:v>
                      </c:pt>
                      <c:pt idx="15931">
                        <c:v>6</c:v>
                      </c:pt>
                      <c:pt idx="15932">
                        <c:v>7</c:v>
                      </c:pt>
                      <c:pt idx="15933">
                        <c:v>8</c:v>
                      </c:pt>
                      <c:pt idx="15934">
                        <c:v>9</c:v>
                      </c:pt>
                      <c:pt idx="15935">
                        <c:v>10</c:v>
                      </c:pt>
                      <c:pt idx="15936">
                        <c:v>11</c:v>
                      </c:pt>
                      <c:pt idx="15937">
                        <c:v>12</c:v>
                      </c:pt>
                      <c:pt idx="15938">
                        <c:v>13</c:v>
                      </c:pt>
                      <c:pt idx="15939">
                        <c:v>14</c:v>
                      </c:pt>
                      <c:pt idx="15940">
                        <c:v>15</c:v>
                      </c:pt>
                      <c:pt idx="15941">
                        <c:v>16</c:v>
                      </c:pt>
                      <c:pt idx="15942">
                        <c:v>17</c:v>
                      </c:pt>
                      <c:pt idx="15943">
                        <c:v>18</c:v>
                      </c:pt>
                      <c:pt idx="15944">
                        <c:v>19</c:v>
                      </c:pt>
                      <c:pt idx="15945">
                        <c:v>20</c:v>
                      </c:pt>
                      <c:pt idx="15946">
                        <c:v>21</c:v>
                      </c:pt>
                      <c:pt idx="15947">
                        <c:v>22</c:v>
                      </c:pt>
                      <c:pt idx="15948">
                        <c:v>23</c:v>
                      </c:pt>
                      <c:pt idx="15949">
                        <c:v>24</c:v>
                      </c:pt>
                      <c:pt idx="15950">
                        <c:v>0</c:v>
                      </c:pt>
                      <c:pt idx="15951">
                        <c:v>1</c:v>
                      </c:pt>
                      <c:pt idx="15952">
                        <c:v>2</c:v>
                      </c:pt>
                      <c:pt idx="15953">
                        <c:v>3</c:v>
                      </c:pt>
                      <c:pt idx="15954">
                        <c:v>4</c:v>
                      </c:pt>
                      <c:pt idx="15955">
                        <c:v>5</c:v>
                      </c:pt>
                      <c:pt idx="15956">
                        <c:v>6</c:v>
                      </c:pt>
                      <c:pt idx="15957">
                        <c:v>7</c:v>
                      </c:pt>
                      <c:pt idx="15958">
                        <c:v>8</c:v>
                      </c:pt>
                      <c:pt idx="15959">
                        <c:v>9</c:v>
                      </c:pt>
                      <c:pt idx="15960">
                        <c:v>10</c:v>
                      </c:pt>
                      <c:pt idx="15961">
                        <c:v>11</c:v>
                      </c:pt>
                      <c:pt idx="15962">
                        <c:v>12</c:v>
                      </c:pt>
                      <c:pt idx="15963">
                        <c:v>13</c:v>
                      </c:pt>
                      <c:pt idx="15964">
                        <c:v>14</c:v>
                      </c:pt>
                      <c:pt idx="15965">
                        <c:v>15</c:v>
                      </c:pt>
                      <c:pt idx="15966">
                        <c:v>16</c:v>
                      </c:pt>
                      <c:pt idx="15967">
                        <c:v>17</c:v>
                      </c:pt>
                      <c:pt idx="15968">
                        <c:v>18</c:v>
                      </c:pt>
                      <c:pt idx="15969">
                        <c:v>19</c:v>
                      </c:pt>
                      <c:pt idx="15970">
                        <c:v>20</c:v>
                      </c:pt>
                      <c:pt idx="15971">
                        <c:v>21</c:v>
                      </c:pt>
                      <c:pt idx="15972">
                        <c:v>22</c:v>
                      </c:pt>
                      <c:pt idx="15973">
                        <c:v>23</c:v>
                      </c:pt>
                      <c:pt idx="15974">
                        <c:v>24</c:v>
                      </c:pt>
                      <c:pt idx="15975">
                        <c:v>0</c:v>
                      </c:pt>
                      <c:pt idx="15976">
                        <c:v>1</c:v>
                      </c:pt>
                      <c:pt idx="15977">
                        <c:v>2</c:v>
                      </c:pt>
                      <c:pt idx="15978">
                        <c:v>3</c:v>
                      </c:pt>
                      <c:pt idx="15979">
                        <c:v>4</c:v>
                      </c:pt>
                      <c:pt idx="15980">
                        <c:v>5</c:v>
                      </c:pt>
                      <c:pt idx="15981">
                        <c:v>6</c:v>
                      </c:pt>
                      <c:pt idx="15982">
                        <c:v>7</c:v>
                      </c:pt>
                      <c:pt idx="15983">
                        <c:v>8</c:v>
                      </c:pt>
                      <c:pt idx="15984">
                        <c:v>9</c:v>
                      </c:pt>
                      <c:pt idx="15985">
                        <c:v>10</c:v>
                      </c:pt>
                      <c:pt idx="15986">
                        <c:v>11</c:v>
                      </c:pt>
                      <c:pt idx="15987">
                        <c:v>12</c:v>
                      </c:pt>
                      <c:pt idx="15988">
                        <c:v>13</c:v>
                      </c:pt>
                      <c:pt idx="15989">
                        <c:v>14</c:v>
                      </c:pt>
                      <c:pt idx="15990">
                        <c:v>15</c:v>
                      </c:pt>
                      <c:pt idx="15991">
                        <c:v>16</c:v>
                      </c:pt>
                      <c:pt idx="15992">
                        <c:v>17</c:v>
                      </c:pt>
                      <c:pt idx="15993">
                        <c:v>18</c:v>
                      </c:pt>
                      <c:pt idx="15994">
                        <c:v>19</c:v>
                      </c:pt>
                      <c:pt idx="15995">
                        <c:v>20</c:v>
                      </c:pt>
                      <c:pt idx="15996">
                        <c:v>21</c:v>
                      </c:pt>
                      <c:pt idx="15997">
                        <c:v>22</c:v>
                      </c:pt>
                      <c:pt idx="15998">
                        <c:v>23</c:v>
                      </c:pt>
                      <c:pt idx="15999">
                        <c:v>24</c:v>
                      </c:pt>
                      <c:pt idx="16000">
                        <c:v>0</c:v>
                      </c:pt>
                      <c:pt idx="16001">
                        <c:v>1</c:v>
                      </c:pt>
                      <c:pt idx="16002">
                        <c:v>2</c:v>
                      </c:pt>
                      <c:pt idx="16003">
                        <c:v>3</c:v>
                      </c:pt>
                      <c:pt idx="16004">
                        <c:v>4</c:v>
                      </c:pt>
                      <c:pt idx="16005">
                        <c:v>5</c:v>
                      </c:pt>
                      <c:pt idx="16006">
                        <c:v>6</c:v>
                      </c:pt>
                      <c:pt idx="16007">
                        <c:v>7</c:v>
                      </c:pt>
                      <c:pt idx="16008">
                        <c:v>8</c:v>
                      </c:pt>
                      <c:pt idx="16009">
                        <c:v>9</c:v>
                      </c:pt>
                      <c:pt idx="16010">
                        <c:v>10</c:v>
                      </c:pt>
                      <c:pt idx="16011">
                        <c:v>11</c:v>
                      </c:pt>
                      <c:pt idx="16012">
                        <c:v>12</c:v>
                      </c:pt>
                      <c:pt idx="16013">
                        <c:v>13</c:v>
                      </c:pt>
                      <c:pt idx="16014">
                        <c:v>14</c:v>
                      </c:pt>
                      <c:pt idx="16015">
                        <c:v>15</c:v>
                      </c:pt>
                      <c:pt idx="16016">
                        <c:v>16</c:v>
                      </c:pt>
                      <c:pt idx="16017">
                        <c:v>17</c:v>
                      </c:pt>
                      <c:pt idx="16018">
                        <c:v>18</c:v>
                      </c:pt>
                      <c:pt idx="16019">
                        <c:v>19</c:v>
                      </c:pt>
                      <c:pt idx="16020">
                        <c:v>20</c:v>
                      </c:pt>
                      <c:pt idx="16021">
                        <c:v>21</c:v>
                      </c:pt>
                      <c:pt idx="16022">
                        <c:v>22</c:v>
                      </c:pt>
                      <c:pt idx="16023">
                        <c:v>23</c:v>
                      </c:pt>
                      <c:pt idx="16024">
                        <c:v>24</c:v>
                      </c:pt>
                      <c:pt idx="16025">
                        <c:v>0</c:v>
                      </c:pt>
                      <c:pt idx="16026">
                        <c:v>1</c:v>
                      </c:pt>
                      <c:pt idx="16027">
                        <c:v>2</c:v>
                      </c:pt>
                      <c:pt idx="16028">
                        <c:v>3</c:v>
                      </c:pt>
                      <c:pt idx="16029">
                        <c:v>4</c:v>
                      </c:pt>
                      <c:pt idx="16030">
                        <c:v>5</c:v>
                      </c:pt>
                      <c:pt idx="16031">
                        <c:v>6</c:v>
                      </c:pt>
                      <c:pt idx="16032">
                        <c:v>7</c:v>
                      </c:pt>
                      <c:pt idx="16033">
                        <c:v>8</c:v>
                      </c:pt>
                      <c:pt idx="16034">
                        <c:v>9</c:v>
                      </c:pt>
                      <c:pt idx="16035">
                        <c:v>10</c:v>
                      </c:pt>
                      <c:pt idx="16036">
                        <c:v>11</c:v>
                      </c:pt>
                      <c:pt idx="16037">
                        <c:v>12</c:v>
                      </c:pt>
                      <c:pt idx="16038">
                        <c:v>13</c:v>
                      </c:pt>
                      <c:pt idx="16039">
                        <c:v>14</c:v>
                      </c:pt>
                      <c:pt idx="16040">
                        <c:v>15</c:v>
                      </c:pt>
                      <c:pt idx="16041">
                        <c:v>16</c:v>
                      </c:pt>
                      <c:pt idx="16042">
                        <c:v>17</c:v>
                      </c:pt>
                      <c:pt idx="16043">
                        <c:v>18</c:v>
                      </c:pt>
                      <c:pt idx="16044">
                        <c:v>19</c:v>
                      </c:pt>
                      <c:pt idx="16045">
                        <c:v>20</c:v>
                      </c:pt>
                      <c:pt idx="16046">
                        <c:v>21</c:v>
                      </c:pt>
                      <c:pt idx="16047">
                        <c:v>22</c:v>
                      </c:pt>
                      <c:pt idx="16048">
                        <c:v>23</c:v>
                      </c:pt>
                      <c:pt idx="16049">
                        <c:v>24</c:v>
                      </c:pt>
                      <c:pt idx="16050">
                        <c:v>0</c:v>
                      </c:pt>
                      <c:pt idx="16051">
                        <c:v>1</c:v>
                      </c:pt>
                      <c:pt idx="16052">
                        <c:v>2</c:v>
                      </c:pt>
                      <c:pt idx="16053">
                        <c:v>3</c:v>
                      </c:pt>
                      <c:pt idx="16054">
                        <c:v>4</c:v>
                      </c:pt>
                      <c:pt idx="16055">
                        <c:v>5</c:v>
                      </c:pt>
                      <c:pt idx="16056">
                        <c:v>6</c:v>
                      </c:pt>
                      <c:pt idx="16057">
                        <c:v>7</c:v>
                      </c:pt>
                      <c:pt idx="16058">
                        <c:v>8</c:v>
                      </c:pt>
                      <c:pt idx="16059">
                        <c:v>9</c:v>
                      </c:pt>
                      <c:pt idx="16060">
                        <c:v>10</c:v>
                      </c:pt>
                      <c:pt idx="16061">
                        <c:v>11</c:v>
                      </c:pt>
                      <c:pt idx="16062">
                        <c:v>12</c:v>
                      </c:pt>
                      <c:pt idx="16063">
                        <c:v>13</c:v>
                      </c:pt>
                      <c:pt idx="16064">
                        <c:v>14</c:v>
                      </c:pt>
                      <c:pt idx="16065">
                        <c:v>15</c:v>
                      </c:pt>
                      <c:pt idx="16066">
                        <c:v>16</c:v>
                      </c:pt>
                      <c:pt idx="16067">
                        <c:v>17</c:v>
                      </c:pt>
                      <c:pt idx="16068">
                        <c:v>18</c:v>
                      </c:pt>
                      <c:pt idx="16069">
                        <c:v>19</c:v>
                      </c:pt>
                      <c:pt idx="16070">
                        <c:v>20</c:v>
                      </c:pt>
                      <c:pt idx="16071">
                        <c:v>21</c:v>
                      </c:pt>
                      <c:pt idx="16072">
                        <c:v>22</c:v>
                      </c:pt>
                      <c:pt idx="16073">
                        <c:v>23</c:v>
                      </c:pt>
                      <c:pt idx="16074">
                        <c:v>24</c:v>
                      </c:pt>
                      <c:pt idx="16075">
                        <c:v>0</c:v>
                      </c:pt>
                      <c:pt idx="16076">
                        <c:v>1</c:v>
                      </c:pt>
                      <c:pt idx="16077">
                        <c:v>2</c:v>
                      </c:pt>
                      <c:pt idx="16078">
                        <c:v>3</c:v>
                      </c:pt>
                      <c:pt idx="16079">
                        <c:v>4</c:v>
                      </c:pt>
                      <c:pt idx="16080">
                        <c:v>5</c:v>
                      </c:pt>
                      <c:pt idx="16081">
                        <c:v>6</c:v>
                      </c:pt>
                      <c:pt idx="16082">
                        <c:v>7</c:v>
                      </c:pt>
                      <c:pt idx="16083">
                        <c:v>8</c:v>
                      </c:pt>
                      <c:pt idx="16084">
                        <c:v>9</c:v>
                      </c:pt>
                      <c:pt idx="16085">
                        <c:v>10</c:v>
                      </c:pt>
                      <c:pt idx="16086">
                        <c:v>11</c:v>
                      </c:pt>
                      <c:pt idx="16087">
                        <c:v>12</c:v>
                      </c:pt>
                      <c:pt idx="16088">
                        <c:v>13</c:v>
                      </c:pt>
                      <c:pt idx="16089">
                        <c:v>14</c:v>
                      </c:pt>
                      <c:pt idx="16090">
                        <c:v>15</c:v>
                      </c:pt>
                      <c:pt idx="16091">
                        <c:v>16</c:v>
                      </c:pt>
                      <c:pt idx="16092">
                        <c:v>17</c:v>
                      </c:pt>
                      <c:pt idx="16093">
                        <c:v>18</c:v>
                      </c:pt>
                      <c:pt idx="16094">
                        <c:v>19</c:v>
                      </c:pt>
                      <c:pt idx="16095">
                        <c:v>20</c:v>
                      </c:pt>
                      <c:pt idx="16096">
                        <c:v>21</c:v>
                      </c:pt>
                      <c:pt idx="16097">
                        <c:v>22</c:v>
                      </c:pt>
                      <c:pt idx="16098">
                        <c:v>23</c:v>
                      </c:pt>
                      <c:pt idx="16099">
                        <c:v>24</c:v>
                      </c:pt>
                      <c:pt idx="16100">
                        <c:v>0</c:v>
                      </c:pt>
                      <c:pt idx="16101">
                        <c:v>1</c:v>
                      </c:pt>
                      <c:pt idx="16102">
                        <c:v>2</c:v>
                      </c:pt>
                      <c:pt idx="16103">
                        <c:v>3</c:v>
                      </c:pt>
                      <c:pt idx="16104">
                        <c:v>4</c:v>
                      </c:pt>
                      <c:pt idx="16105">
                        <c:v>5</c:v>
                      </c:pt>
                      <c:pt idx="16106">
                        <c:v>6</c:v>
                      </c:pt>
                      <c:pt idx="16107">
                        <c:v>7</c:v>
                      </c:pt>
                      <c:pt idx="16108">
                        <c:v>8</c:v>
                      </c:pt>
                      <c:pt idx="16109">
                        <c:v>9</c:v>
                      </c:pt>
                      <c:pt idx="16110">
                        <c:v>10</c:v>
                      </c:pt>
                      <c:pt idx="16111">
                        <c:v>11</c:v>
                      </c:pt>
                      <c:pt idx="16112">
                        <c:v>12</c:v>
                      </c:pt>
                      <c:pt idx="16113">
                        <c:v>13</c:v>
                      </c:pt>
                      <c:pt idx="16114">
                        <c:v>14</c:v>
                      </c:pt>
                      <c:pt idx="16115">
                        <c:v>15</c:v>
                      </c:pt>
                      <c:pt idx="16116">
                        <c:v>16</c:v>
                      </c:pt>
                      <c:pt idx="16117">
                        <c:v>17</c:v>
                      </c:pt>
                      <c:pt idx="16118">
                        <c:v>18</c:v>
                      </c:pt>
                      <c:pt idx="16119">
                        <c:v>19</c:v>
                      </c:pt>
                      <c:pt idx="16120">
                        <c:v>20</c:v>
                      </c:pt>
                      <c:pt idx="16121">
                        <c:v>21</c:v>
                      </c:pt>
                      <c:pt idx="16122">
                        <c:v>22</c:v>
                      </c:pt>
                      <c:pt idx="16123">
                        <c:v>23</c:v>
                      </c:pt>
                      <c:pt idx="16124">
                        <c:v>24</c:v>
                      </c:pt>
                      <c:pt idx="16125">
                        <c:v>0</c:v>
                      </c:pt>
                      <c:pt idx="16126">
                        <c:v>1</c:v>
                      </c:pt>
                      <c:pt idx="16127">
                        <c:v>2</c:v>
                      </c:pt>
                      <c:pt idx="16128">
                        <c:v>3</c:v>
                      </c:pt>
                      <c:pt idx="16129">
                        <c:v>4</c:v>
                      </c:pt>
                      <c:pt idx="16130">
                        <c:v>5</c:v>
                      </c:pt>
                      <c:pt idx="16131">
                        <c:v>6</c:v>
                      </c:pt>
                      <c:pt idx="16132">
                        <c:v>7</c:v>
                      </c:pt>
                      <c:pt idx="16133">
                        <c:v>8</c:v>
                      </c:pt>
                      <c:pt idx="16134">
                        <c:v>9</c:v>
                      </c:pt>
                      <c:pt idx="16135">
                        <c:v>10</c:v>
                      </c:pt>
                      <c:pt idx="16136">
                        <c:v>11</c:v>
                      </c:pt>
                      <c:pt idx="16137">
                        <c:v>12</c:v>
                      </c:pt>
                      <c:pt idx="16138">
                        <c:v>13</c:v>
                      </c:pt>
                      <c:pt idx="16139">
                        <c:v>14</c:v>
                      </c:pt>
                      <c:pt idx="16140">
                        <c:v>15</c:v>
                      </c:pt>
                      <c:pt idx="16141">
                        <c:v>16</c:v>
                      </c:pt>
                      <c:pt idx="16142">
                        <c:v>17</c:v>
                      </c:pt>
                      <c:pt idx="16143">
                        <c:v>18</c:v>
                      </c:pt>
                      <c:pt idx="16144">
                        <c:v>19</c:v>
                      </c:pt>
                      <c:pt idx="16145">
                        <c:v>20</c:v>
                      </c:pt>
                      <c:pt idx="16146">
                        <c:v>21</c:v>
                      </c:pt>
                      <c:pt idx="16147">
                        <c:v>22</c:v>
                      </c:pt>
                      <c:pt idx="16148">
                        <c:v>23</c:v>
                      </c:pt>
                      <c:pt idx="16149">
                        <c:v>24</c:v>
                      </c:pt>
                      <c:pt idx="16150">
                        <c:v>0</c:v>
                      </c:pt>
                      <c:pt idx="16151">
                        <c:v>1</c:v>
                      </c:pt>
                      <c:pt idx="16152">
                        <c:v>2</c:v>
                      </c:pt>
                      <c:pt idx="16153">
                        <c:v>3</c:v>
                      </c:pt>
                      <c:pt idx="16154">
                        <c:v>4</c:v>
                      </c:pt>
                      <c:pt idx="16155">
                        <c:v>5</c:v>
                      </c:pt>
                      <c:pt idx="16156">
                        <c:v>6</c:v>
                      </c:pt>
                      <c:pt idx="16157">
                        <c:v>7</c:v>
                      </c:pt>
                      <c:pt idx="16158">
                        <c:v>8</c:v>
                      </c:pt>
                      <c:pt idx="16159">
                        <c:v>9</c:v>
                      </c:pt>
                      <c:pt idx="16160">
                        <c:v>10</c:v>
                      </c:pt>
                      <c:pt idx="16161">
                        <c:v>11</c:v>
                      </c:pt>
                      <c:pt idx="16162">
                        <c:v>12</c:v>
                      </c:pt>
                      <c:pt idx="16163">
                        <c:v>13</c:v>
                      </c:pt>
                      <c:pt idx="16164">
                        <c:v>14</c:v>
                      </c:pt>
                      <c:pt idx="16165">
                        <c:v>15</c:v>
                      </c:pt>
                      <c:pt idx="16166">
                        <c:v>16</c:v>
                      </c:pt>
                      <c:pt idx="16167">
                        <c:v>17</c:v>
                      </c:pt>
                      <c:pt idx="16168">
                        <c:v>18</c:v>
                      </c:pt>
                      <c:pt idx="16169">
                        <c:v>19</c:v>
                      </c:pt>
                      <c:pt idx="16170">
                        <c:v>20</c:v>
                      </c:pt>
                      <c:pt idx="16171">
                        <c:v>21</c:v>
                      </c:pt>
                      <c:pt idx="16172">
                        <c:v>22</c:v>
                      </c:pt>
                      <c:pt idx="16173">
                        <c:v>23</c:v>
                      </c:pt>
                      <c:pt idx="16174">
                        <c:v>24</c:v>
                      </c:pt>
                      <c:pt idx="16175">
                        <c:v>0</c:v>
                      </c:pt>
                      <c:pt idx="16176">
                        <c:v>1</c:v>
                      </c:pt>
                      <c:pt idx="16177">
                        <c:v>2</c:v>
                      </c:pt>
                      <c:pt idx="16178">
                        <c:v>3</c:v>
                      </c:pt>
                      <c:pt idx="16179">
                        <c:v>4</c:v>
                      </c:pt>
                      <c:pt idx="16180">
                        <c:v>5</c:v>
                      </c:pt>
                      <c:pt idx="16181">
                        <c:v>6</c:v>
                      </c:pt>
                      <c:pt idx="16182">
                        <c:v>7</c:v>
                      </c:pt>
                      <c:pt idx="16183">
                        <c:v>8</c:v>
                      </c:pt>
                      <c:pt idx="16184">
                        <c:v>9</c:v>
                      </c:pt>
                      <c:pt idx="16185">
                        <c:v>10</c:v>
                      </c:pt>
                      <c:pt idx="16186">
                        <c:v>11</c:v>
                      </c:pt>
                      <c:pt idx="16187">
                        <c:v>12</c:v>
                      </c:pt>
                      <c:pt idx="16188">
                        <c:v>13</c:v>
                      </c:pt>
                      <c:pt idx="16189">
                        <c:v>14</c:v>
                      </c:pt>
                      <c:pt idx="16190">
                        <c:v>15</c:v>
                      </c:pt>
                      <c:pt idx="16191">
                        <c:v>16</c:v>
                      </c:pt>
                      <c:pt idx="16192">
                        <c:v>17</c:v>
                      </c:pt>
                      <c:pt idx="16193">
                        <c:v>18</c:v>
                      </c:pt>
                      <c:pt idx="16194">
                        <c:v>19</c:v>
                      </c:pt>
                      <c:pt idx="16195">
                        <c:v>20</c:v>
                      </c:pt>
                      <c:pt idx="16196">
                        <c:v>21</c:v>
                      </c:pt>
                      <c:pt idx="16197">
                        <c:v>22</c:v>
                      </c:pt>
                      <c:pt idx="16198">
                        <c:v>23</c:v>
                      </c:pt>
                      <c:pt idx="16199">
                        <c:v>24</c:v>
                      </c:pt>
                      <c:pt idx="16200">
                        <c:v>0</c:v>
                      </c:pt>
                      <c:pt idx="16201">
                        <c:v>1</c:v>
                      </c:pt>
                      <c:pt idx="16202">
                        <c:v>2</c:v>
                      </c:pt>
                      <c:pt idx="16203">
                        <c:v>3</c:v>
                      </c:pt>
                      <c:pt idx="16204">
                        <c:v>4</c:v>
                      </c:pt>
                      <c:pt idx="16205">
                        <c:v>5</c:v>
                      </c:pt>
                      <c:pt idx="16206">
                        <c:v>6</c:v>
                      </c:pt>
                      <c:pt idx="16207">
                        <c:v>7</c:v>
                      </c:pt>
                      <c:pt idx="16208">
                        <c:v>8</c:v>
                      </c:pt>
                      <c:pt idx="16209">
                        <c:v>9</c:v>
                      </c:pt>
                      <c:pt idx="16210">
                        <c:v>10</c:v>
                      </c:pt>
                      <c:pt idx="16211">
                        <c:v>11</c:v>
                      </c:pt>
                      <c:pt idx="16212">
                        <c:v>12</c:v>
                      </c:pt>
                      <c:pt idx="16213">
                        <c:v>13</c:v>
                      </c:pt>
                      <c:pt idx="16214">
                        <c:v>14</c:v>
                      </c:pt>
                      <c:pt idx="16215">
                        <c:v>15</c:v>
                      </c:pt>
                      <c:pt idx="16216">
                        <c:v>16</c:v>
                      </c:pt>
                      <c:pt idx="16217">
                        <c:v>17</c:v>
                      </c:pt>
                      <c:pt idx="16218">
                        <c:v>18</c:v>
                      </c:pt>
                      <c:pt idx="16219">
                        <c:v>19</c:v>
                      </c:pt>
                      <c:pt idx="16220">
                        <c:v>20</c:v>
                      </c:pt>
                      <c:pt idx="16221">
                        <c:v>21</c:v>
                      </c:pt>
                      <c:pt idx="16222">
                        <c:v>22</c:v>
                      </c:pt>
                      <c:pt idx="16223">
                        <c:v>23</c:v>
                      </c:pt>
                      <c:pt idx="16224">
                        <c:v>24</c:v>
                      </c:pt>
                      <c:pt idx="16225">
                        <c:v>0</c:v>
                      </c:pt>
                      <c:pt idx="16226">
                        <c:v>1</c:v>
                      </c:pt>
                      <c:pt idx="16227">
                        <c:v>2</c:v>
                      </c:pt>
                      <c:pt idx="16228">
                        <c:v>3</c:v>
                      </c:pt>
                      <c:pt idx="16229">
                        <c:v>4</c:v>
                      </c:pt>
                      <c:pt idx="16230">
                        <c:v>5</c:v>
                      </c:pt>
                      <c:pt idx="16231">
                        <c:v>6</c:v>
                      </c:pt>
                      <c:pt idx="16232">
                        <c:v>7</c:v>
                      </c:pt>
                      <c:pt idx="16233">
                        <c:v>8</c:v>
                      </c:pt>
                      <c:pt idx="16234">
                        <c:v>9</c:v>
                      </c:pt>
                      <c:pt idx="16235">
                        <c:v>10</c:v>
                      </c:pt>
                      <c:pt idx="16236">
                        <c:v>11</c:v>
                      </c:pt>
                      <c:pt idx="16237">
                        <c:v>12</c:v>
                      </c:pt>
                      <c:pt idx="16238">
                        <c:v>13</c:v>
                      </c:pt>
                      <c:pt idx="16239">
                        <c:v>14</c:v>
                      </c:pt>
                      <c:pt idx="16240">
                        <c:v>15</c:v>
                      </c:pt>
                      <c:pt idx="16241">
                        <c:v>16</c:v>
                      </c:pt>
                      <c:pt idx="16242">
                        <c:v>17</c:v>
                      </c:pt>
                      <c:pt idx="16243">
                        <c:v>18</c:v>
                      </c:pt>
                      <c:pt idx="16244">
                        <c:v>19</c:v>
                      </c:pt>
                      <c:pt idx="16245">
                        <c:v>20</c:v>
                      </c:pt>
                      <c:pt idx="16246">
                        <c:v>21</c:v>
                      </c:pt>
                      <c:pt idx="16247">
                        <c:v>22</c:v>
                      </c:pt>
                      <c:pt idx="16248">
                        <c:v>23</c:v>
                      </c:pt>
                      <c:pt idx="16249">
                        <c:v>24</c:v>
                      </c:pt>
                      <c:pt idx="16250">
                        <c:v>0</c:v>
                      </c:pt>
                      <c:pt idx="16251">
                        <c:v>1</c:v>
                      </c:pt>
                      <c:pt idx="16252">
                        <c:v>2</c:v>
                      </c:pt>
                      <c:pt idx="16253">
                        <c:v>3</c:v>
                      </c:pt>
                      <c:pt idx="16254">
                        <c:v>4</c:v>
                      </c:pt>
                      <c:pt idx="16255">
                        <c:v>5</c:v>
                      </c:pt>
                      <c:pt idx="16256">
                        <c:v>6</c:v>
                      </c:pt>
                      <c:pt idx="16257">
                        <c:v>7</c:v>
                      </c:pt>
                      <c:pt idx="16258">
                        <c:v>8</c:v>
                      </c:pt>
                      <c:pt idx="16259">
                        <c:v>9</c:v>
                      </c:pt>
                      <c:pt idx="16260">
                        <c:v>10</c:v>
                      </c:pt>
                      <c:pt idx="16261">
                        <c:v>11</c:v>
                      </c:pt>
                      <c:pt idx="16262">
                        <c:v>12</c:v>
                      </c:pt>
                      <c:pt idx="16263">
                        <c:v>13</c:v>
                      </c:pt>
                      <c:pt idx="16264">
                        <c:v>14</c:v>
                      </c:pt>
                      <c:pt idx="16265">
                        <c:v>15</c:v>
                      </c:pt>
                      <c:pt idx="16266">
                        <c:v>16</c:v>
                      </c:pt>
                      <c:pt idx="16267">
                        <c:v>17</c:v>
                      </c:pt>
                      <c:pt idx="16268">
                        <c:v>18</c:v>
                      </c:pt>
                      <c:pt idx="16269">
                        <c:v>19</c:v>
                      </c:pt>
                      <c:pt idx="16270">
                        <c:v>20</c:v>
                      </c:pt>
                      <c:pt idx="16271">
                        <c:v>21</c:v>
                      </c:pt>
                      <c:pt idx="16272">
                        <c:v>22</c:v>
                      </c:pt>
                      <c:pt idx="16273">
                        <c:v>23</c:v>
                      </c:pt>
                      <c:pt idx="16274">
                        <c:v>24</c:v>
                      </c:pt>
                      <c:pt idx="16275">
                        <c:v>0</c:v>
                      </c:pt>
                      <c:pt idx="16276">
                        <c:v>1</c:v>
                      </c:pt>
                      <c:pt idx="16277">
                        <c:v>2</c:v>
                      </c:pt>
                      <c:pt idx="16278">
                        <c:v>3</c:v>
                      </c:pt>
                      <c:pt idx="16279">
                        <c:v>4</c:v>
                      </c:pt>
                      <c:pt idx="16280">
                        <c:v>5</c:v>
                      </c:pt>
                      <c:pt idx="16281">
                        <c:v>6</c:v>
                      </c:pt>
                      <c:pt idx="16282">
                        <c:v>7</c:v>
                      </c:pt>
                      <c:pt idx="16283">
                        <c:v>8</c:v>
                      </c:pt>
                      <c:pt idx="16284">
                        <c:v>9</c:v>
                      </c:pt>
                      <c:pt idx="16285">
                        <c:v>10</c:v>
                      </c:pt>
                      <c:pt idx="16286">
                        <c:v>11</c:v>
                      </c:pt>
                      <c:pt idx="16287">
                        <c:v>12</c:v>
                      </c:pt>
                      <c:pt idx="16288">
                        <c:v>13</c:v>
                      </c:pt>
                      <c:pt idx="16289">
                        <c:v>14</c:v>
                      </c:pt>
                      <c:pt idx="16290">
                        <c:v>15</c:v>
                      </c:pt>
                      <c:pt idx="16291">
                        <c:v>16</c:v>
                      </c:pt>
                      <c:pt idx="16292">
                        <c:v>17</c:v>
                      </c:pt>
                      <c:pt idx="16293">
                        <c:v>18</c:v>
                      </c:pt>
                      <c:pt idx="16294">
                        <c:v>19</c:v>
                      </c:pt>
                      <c:pt idx="16295">
                        <c:v>20</c:v>
                      </c:pt>
                      <c:pt idx="16296">
                        <c:v>21</c:v>
                      </c:pt>
                      <c:pt idx="16297">
                        <c:v>22</c:v>
                      </c:pt>
                      <c:pt idx="16298">
                        <c:v>23</c:v>
                      </c:pt>
                      <c:pt idx="16299">
                        <c:v>24</c:v>
                      </c:pt>
                      <c:pt idx="16300">
                        <c:v>0</c:v>
                      </c:pt>
                      <c:pt idx="16301">
                        <c:v>1</c:v>
                      </c:pt>
                      <c:pt idx="16302">
                        <c:v>2</c:v>
                      </c:pt>
                      <c:pt idx="16303">
                        <c:v>3</c:v>
                      </c:pt>
                      <c:pt idx="16304">
                        <c:v>4</c:v>
                      </c:pt>
                      <c:pt idx="16305">
                        <c:v>5</c:v>
                      </c:pt>
                      <c:pt idx="16306">
                        <c:v>6</c:v>
                      </c:pt>
                      <c:pt idx="16307">
                        <c:v>7</c:v>
                      </c:pt>
                      <c:pt idx="16308">
                        <c:v>8</c:v>
                      </c:pt>
                      <c:pt idx="16309">
                        <c:v>9</c:v>
                      </c:pt>
                      <c:pt idx="16310">
                        <c:v>10</c:v>
                      </c:pt>
                      <c:pt idx="16311">
                        <c:v>11</c:v>
                      </c:pt>
                      <c:pt idx="16312">
                        <c:v>12</c:v>
                      </c:pt>
                      <c:pt idx="16313">
                        <c:v>13</c:v>
                      </c:pt>
                      <c:pt idx="16314">
                        <c:v>14</c:v>
                      </c:pt>
                      <c:pt idx="16315">
                        <c:v>15</c:v>
                      </c:pt>
                      <c:pt idx="16316">
                        <c:v>16</c:v>
                      </c:pt>
                      <c:pt idx="16317">
                        <c:v>17</c:v>
                      </c:pt>
                      <c:pt idx="16318">
                        <c:v>18</c:v>
                      </c:pt>
                      <c:pt idx="16319">
                        <c:v>19</c:v>
                      </c:pt>
                      <c:pt idx="16320">
                        <c:v>20</c:v>
                      </c:pt>
                      <c:pt idx="16321">
                        <c:v>21</c:v>
                      </c:pt>
                      <c:pt idx="16322">
                        <c:v>22</c:v>
                      </c:pt>
                      <c:pt idx="16323">
                        <c:v>23</c:v>
                      </c:pt>
                      <c:pt idx="16324">
                        <c:v>24</c:v>
                      </c:pt>
                      <c:pt idx="16325">
                        <c:v>0</c:v>
                      </c:pt>
                      <c:pt idx="16326">
                        <c:v>1</c:v>
                      </c:pt>
                      <c:pt idx="16327">
                        <c:v>2</c:v>
                      </c:pt>
                      <c:pt idx="16328">
                        <c:v>3</c:v>
                      </c:pt>
                      <c:pt idx="16329">
                        <c:v>4</c:v>
                      </c:pt>
                      <c:pt idx="16330">
                        <c:v>5</c:v>
                      </c:pt>
                      <c:pt idx="16331">
                        <c:v>6</c:v>
                      </c:pt>
                      <c:pt idx="16332">
                        <c:v>7</c:v>
                      </c:pt>
                      <c:pt idx="16333">
                        <c:v>8</c:v>
                      </c:pt>
                      <c:pt idx="16334">
                        <c:v>9</c:v>
                      </c:pt>
                      <c:pt idx="16335">
                        <c:v>10</c:v>
                      </c:pt>
                      <c:pt idx="16336">
                        <c:v>11</c:v>
                      </c:pt>
                      <c:pt idx="16337">
                        <c:v>12</c:v>
                      </c:pt>
                      <c:pt idx="16338">
                        <c:v>13</c:v>
                      </c:pt>
                      <c:pt idx="16339">
                        <c:v>14</c:v>
                      </c:pt>
                      <c:pt idx="16340">
                        <c:v>15</c:v>
                      </c:pt>
                      <c:pt idx="16341">
                        <c:v>16</c:v>
                      </c:pt>
                      <c:pt idx="16342">
                        <c:v>17</c:v>
                      </c:pt>
                      <c:pt idx="16343">
                        <c:v>18</c:v>
                      </c:pt>
                      <c:pt idx="16344">
                        <c:v>19</c:v>
                      </c:pt>
                      <c:pt idx="16345">
                        <c:v>20</c:v>
                      </c:pt>
                      <c:pt idx="16346">
                        <c:v>21</c:v>
                      </c:pt>
                      <c:pt idx="16347">
                        <c:v>22</c:v>
                      </c:pt>
                      <c:pt idx="16348">
                        <c:v>23</c:v>
                      </c:pt>
                      <c:pt idx="16349">
                        <c:v>24</c:v>
                      </c:pt>
                      <c:pt idx="16350">
                        <c:v>0</c:v>
                      </c:pt>
                      <c:pt idx="16351">
                        <c:v>1</c:v>
                      </c:pt>
                      <c:pt idx="16352">
                        <c:v>2</c:v>
                      </c:pt>
                      <c:pt idx="16353">
                        <c:v>3</c:v>
                      </c:pt>
                      <c:pt idx="16354">
                        <c:v>4</c:v>
                      </c:pt>
                      <c:pt idx="16355">
                        <c:v>5</c:v>
                      </c:pt>
                      <c:pt idx="16356">
                        <c:v>6</c:v>
                      </c:pt>
                      <c:pt idx="16357">
                        <c:v>7</c:v>
                      </c:pt>
                      <c:pt idx="16358">
                        <c:v>8</c:v>
                      </c:pt>
                      <c:pt idx="16359">
                        <c:v>9</c:v>
                      </c:pt>
                      <c:pt idx="16360">
                        <c:v>10</c:v>
                      </c:pt>
                      <c:pt idx="16361">
                        <c:v>11</c:v>
                      </c:pt>
                      <c:pt idx="16362">
                        <c:v>12</c:v>
                      </c:pt>
                      <c:pt idx="16363">
                        <c:v>13</c:v>
                      </c:pt>
                      <c:pt idx="16364">
                        <c:v>14</c:v>
                      </c:pt>
                      <c:pt idx="16365">
                        <c:v>15</c:v>
                      </c:pt>
                      <c:pt idx="16366">
                        <c:v>16</c:v>
                      </c:pt>
                      <c:pt idx="16367">
                        <c:v>17</c:v>
                      </c:pt>
                      <c:pt idx="16368">
                        <c:v>18</c:v>
                      </c:pt>
                      <c:pt idx="16369">
                        <c:v>19</c:v>
                      </c:pt>
                      <c:pt idx="16370">
                        <c:v>20</c:v>
                      </c:pt>
                      <c:pt idx="16371">
                        <c:v>21</c:v>
                      </c:pt>
                      <c:pt idx="16372">
                        <c:v>22</c:v>
                      </c:pt>
                      <c:pt idx="16373">
                        <c:v>23</c:v>
                      </c:pt>
                      <c:pt idx="16374">
                        <c:v>24</c:v>
                      </c:pt>
                      <c:pt idx="16375">
                        <c:v>0</c:v>
                      </c:pt>
                      <c:pt idx="16376">
                        <c:v>1</c:v>
                      </c:pt>
                      <c:pt idx="16377">
                        <c:v>2</c:v>
                      </c:pt>
                      <c:pt idx="16378">
                        <c:v>3</c:v>
                      </c:pt>
                      <c:pt idx="16379">
                        <c:v>4</c:v>
                      </c:pt>
                      <c:pt idx="16380">
                        <c:v>5</c:v>
                      </c:pt>
                      <c:pt idx="16381">
                        <c:v>6</c:v>
                      </c:pt>
                      <c:pt idx="16382">
                        <c:v>7</c:v>
                      </c:pt>
                      <c:pt idx="16383">
                        <c:v>8</c:v>
                      </c:pt>
                      <c:pt idx="16384">
                        <c:v>9</c:v>
                      </c:pt>
                      <c:pt idx="16385">
                        <c:v>10</c:v>
                      </c:pt>
                      <c:pt idx="16386">
                        <c:v>11</c:v>
                      </c:pt>
                      <c:pt idx="16387">
                        <c:v>12</c:v>
                      </c:pt>
                      <c:pt idx="16388">
                        <c:v>13</c:v>
                      </c:pt>
                      <c:pt idx="16389">
                        <c:v>14</c:v>
                      </c:pt>
                      <c:pt idx="16390">
                        <c:v>15</c:v>
                      </c:pt>
                      <c:pt idx="16391">
                        <c:v>16</c:v>
                      </c:pt>
                      <c:pt idx="16392">
                        <c:v>17</c:v>
                      </c:pt>
                      <c:pt idx="16393">
                        <c:v>18</c:v>
                      </c:pt>
                      <c:pt idx="16394">
                        <c:v>19</c:v>
                      </c:pt>
                      <c:pt idx="16395">
                        <c:v>20</c:v>
                      </c:pt>
                      <c:pt idx="16396">
                        <c:v>21</c:v>
                      </c:pt>
                      <c:pt idx="16397">
                        <c:v>22</c:v>
                      </c:pt>
                      <c:pt idx="16398">
                        <c:v>23</c:v>
                      </c:pt>
                      <c:pt idx="16399">
                        <c:v>24</c:v>
                      </c:pt>
                      <c:pt idx="16400">
                        <c:v>0</c:v>
                      </c:pt>
                      <c:pt idx="16401">
                        <c:v>1</c:v>
                      </c:pt>
                      <c:pt idx="16402">
                        <c:v>2</c:v>
                      </c:pt>
                      <c:pt idx="16403">
                        <c:v>3</c:v>
                      </c:pt>
                      <c:pt idx="16404">
                        <c:v>4</c:v>
                      </c:pt>
                      <c:pt idx="16405">
                        <c:v>5</c:v>
                      </c:pt>
                      <c:pt idx="16406">
                        <c:v>6</c:v>
                      </c:pt>
                      <c:pt idx="16407">
                        <c:v>7</c:v>
                      </c:pt>
                      <c:pt idx="16408">
                        <c:v>8</c:v>
                      </c:pt>
                      <c:pt idx="16409">
                        <c:v>9</c:v>
                      </c:pt>
                      <c:pt idx="16410">
                        <c:v>10</c:v>
                      </c:pt>
                      <c:pt idx="16411">
                        <c:v>11</c:v>
                      </c:pt>
                      <c:pt idx="16412">
                        <c:v>12</c:v>
                      </c:pt>
                      <c:pt idx="16413">
                        <c:v>13</c:v>
                      </c:pt>
                      <c:pt idx="16414">
                        <c:v>14</c:v>
                      </c:pt>
                      <c:pt idx="16415">
                        <c:v>15</c:v>
                      </c:pt>
                      <c:pt idx="16416">
                        <c:v>16</c:v>
                      </c:pt>
                      <c:pt idx="16417">
                        <c:v>17</c:v>
                      </c:pt>
                      <c:pt idx="16418">
                        <c:v>18</c:v>
                      </c:pt>
                      <c:pt idx="16419">
                        <c:v>19</c:v>
                      </c:pt>
                      <c:pt idx="16420">
                        <c:v>20</c:v>
                      </c:pt>
                      <c:pt idx="16421">
                        <c:v>21</c:v>
                      </c:pt>
                      <c:pt idx="16422">
                        <c:v>22</c:v>
                      </c:pt>
                      <c:pt idx="16423">
                        <c:v>23</c:v>
                      </c:pt>
                      <c:pt idx="16424">
                        <c:v>24</c:v>
                      </c:pt>
                      <c:pt idx="16425">
                        <c:v>0</c:v>
                      </c:pt>
                      <c:pt idx="16426">
                        <c:v>1</c:v>
                      </c:pt>
                      <c:pt idx="16427">
                        <c:v>2</c:v>
                      </c:pt>
                      <c:pt idx="16428">
                        <c:v>3</c:v>
                      </c:pt>
                      <c:pt idx="16429">
                        <c:v>4</c:v>
                      </c:pt>
                      <c:pt idx="16430">
                        <c:v>5</c:v>
                      </c:pt>
                      <c:pt idx="16431">
                        <c:v>6</c:v>
                      </c:pt>
                      <c:pt idx="16432">
                        <c:v>7</c:v>
                      </c:pt>
                      <c:pt idx="16433">
                        <c:v>8</c:v>
                      </c:pt>
                      <c:pt idx="16434">
                        <c:v>9</c:v>
                      </c:pt>
                      <c:pt idx="16435">
                        <c:v>10</c:v>
                      </c:pt>
                      <c:pt idx="16436">
                        <c:v>11</c:v>
                      </c:pt>
                      <c:pt idx="16437">
                        <c:v>12</c:v>
                      </c:pt>
                      <c:pt idx="16438">
                        <c:v>13</c:v>
                      </c:pt>
                      <c:pt idx="16439">
                        <c:v>14</c:v>
                      </c:pt>
                      <c:pt idx="16440">
                        <c:v>15</c:v>
                      </c:pt>
                      <c:pt idx="16441">
                        <c:v>16</c:v>
                      </c:pt>
                      <c:pt idx="16442">
                        <c:v>17</c:v>
                      </c:pt>
                      <c:pt idx="16443">
                        <c:v>18</c:v>
                      </c:pt>
                      <c:pt idx="16444">
                        <c:v>19</c:v>
                      </c:pt>
                      <c:pt idx="16445">
                        <c:v>20</c:v>
                      </c:pt>
                      <c:pt idx="16446">
                        <c:v>21</c:v>
                      </c:pt>
                      <c:pt idx="16447">
                        <c:v>22</c:v>
                      </c:pt>
                      <c:pt idx="16448">
                        <c:v>23</c:v>
                      </c:pt>
                      <c:pt idx="16449">
                        <c:v>24</c:v>
                      </c:pt>
                      <c:pt idx="16450">
                        <c:v>0</c:v>
                      </c:pt>
                      <c:pt idx="16451">
                        <c:v>1</c:v>
                      </c:pt>
                      <c:pt idx="16452">
                        <c:v>2</c:v>
                      </c:pt>
                      <c:pt idx="16453">
                        <c:v>3</c:v>
                      </c:pt>
                      <c:pt idx="16454">
                        <c:v>4</c:v>
                      </c:pt>
                      <c:pt idx="16455">
                        <c:v>5</c:v>
                      </c:pt>
                      <c:pt idx="16456">
                        <c:v>6</c:v>
                      </c:pt>
                      <c:pt idx="16457">
                        <c:v>7</c:v>
                      </c:pt>
                      <c:pt idx="16458">
                        <c:v>8</c:v>
                      </c:pt>
                      <c:pt idx="16459">
                        <c:v>9</c:v>
                      </c:pt>
                      <c:pt idx="16460">
                        <c:v>10</c:v>
                      </c:pt>
                      <c:pt idx="16461">
                        <c:v>11</c:v>
                      </c:pt>
                      <c:pt idx="16462">
                        <c:v>12</c:v>
                      </c:pt>
                      <c:pt idx="16463">
                        <c:v>13</c:v>
                      </c:pt>
                      <c:pt idx="16464">
                        <c:v>14</c:v>
                      </c:pt>
                      <c:pt idx="16465">
                        <c:v>15</c:v>
                      </c:pt>
                      <c:pt idx="16466">
                        <c:v>16</c:v>
                      </c:pt>
                      <c:pt idx="16467">
                        <c:v>17</c:v>
                      </c:pt>
                      <c:pt idx="16468">
                        <c:v>18</c:v>
                      </c:pt>
                      <c:pt idx="16469">
                        <c:v>19</c:v>
                      </c:pt>
                      <c:pt idx="16470">
                        <c:v>20</c:v>
                      </c:pt>
                      <c:pt idx="16471">
                        <c:v>21</c:v>
                      </c:pt>
                      <c:pt idx="16472">
                        <c:v>22</c:v>
                      </c:pt>
                      <c:pt idx="16473">
                        <c:v>23</c:v>
                      </c:pt>
                      <c:pt idx="16474">
                        <c:v>24</c:v>
                      </c:pt>
                      <c:pt idx="16475">
                        <c:v>0</c:v>
                      </c:pt>
                      <c:pt idx="16476">
                        <c:v>1</c:v>
                      </c:pt>
                      <c:pt idx="16477">
                        <c:v>2</c:v>
                      </c:pt>
                      <c:pt idx="16478">
                        <c:v>3</c:v>
                      </c:pt>
                      <c:pt idx="16479">
                        <c:v>4</c:v>
                      </c:pt>
                      <c:pt idx="16480">
                        <c:v>5</c:v>
                      </c:pt>
                      <c:pt idx="16481">
                        <c:v>6</c:v>
                      </c:pt>
                      <c:pt idx="16482">
                        <c:v>7</c:v>
                      </c:pt>
                      <c:pt idx="16483">
                        <c:v>8</c:v>
                      </c:pt>
                      <c:pt idx="16484">
                        <c:v>9</c:v>
                      </c:pt>
                      <c:pt idx="16485">
                        <c:v>10</c:v>
                      </c:pt>
                      <c:pt idx="16486">
                        <c:v>11</c:v>
                      </c:pt>
                      <c:pt idx="16487">
                        <c:v>12</c:v>
                      </c:pt>
                      <c:pt idx="16488">
                        <c:v>13</c:v>
                      </c:pt>
                      <c:pt idx="16489">
                        <c:v>14</c:v>
                      </c:pt>
                      <c:pt idx="16490">
                        <c:v>15</c:v>
                      </c:pt>
                      <c:pt idx="16491">
                        <c:v>16</c:v>
                      </c:pt>
                      <c:pt idx="16492">
                        <c:v>17</c:v>
                      </c:pt>
                      <c:pt idx="16493">
                        <c:v>18</c:v>
                      </c:pt>
                      <c:pt idx="16494">
                        <c:v>19</c:v>
                      </c:pt>
                      <c:pt idx="16495">
                        <c:v>20</c:v>
                      </c:pt>
                      <c:pt idx="16496">
                        <c:v>21</c:v>
                      </c:pt>
                      <c:pt idx="16497">
                        <c:v>22</c:v>
                      </c:pt>
                      <c:pt idx="16498">
                        <c:v>23</c:v>
                      </c:pt>
                      <c:pt idx="16499">
                        <c:v>24</c:v>
                      </c:pt>
                      <c:pt idx="16500">
                        <c:v>0</c:v>
                      </c:pt>
                      <c:pt idx="16501">
                        <c:v>1</c:v>
                      </c:pt>
                      <c:pt idx="16502">
                        <c:v>2</c:v>
                      </c:pt>
                      <c:pt idx="16503">
                        <c:v>3</c:v>
                      </c:pt>
                      <c:pt idx="16504">
                        <c:v>4</c:v>
                      </c:pt>
                      <c:pt idx="16505">
                        <c:v>5</c:v>
                      </c:pt>
                      <c:pt idx="16506">
                        <c:v>6</c:v>
                      </c:pt>
                      <c:pt idx="16507">
                        <c:v>7</c:v>
                      </c:pt>
                      <c:pt idx="16508">
                        <c:v>8</c:v>
                      </c:pt>
                      <c:pt idx="16509">
                        <c:v>9</c:v>
                      </c:pt>
                      <c:pt idx="16510">
                        <c:v>10</c:v>
                      </c:pt>
                      <c:pt idx="16511">
                        <c:v>11</c:v>
                      </c:pt>
                      <c:pt idx="16512">
                        <c:v>12</c:v>
                      </c:pt>
                      <c:pt idx="16513">
                        <c:v>13</c:v>
                      </c:pt>
                      <c:pt idx="16514">
                        <c:v>14</c:v>
                      </c:pt>
                      <c:pt idx="16515">
                        <c:v>15</c:v>
                      </c:pt>
                      <c:pt idx="16516">
                        <c:v>16</c:v>
                      </c:pt>
                      <c:pt idx="16517">
                        <c:v>17</c:v>
                      </c:pt>
                      <c:pt idx="16518">
                        <c:v>18</c:v>
                      </c:pt>
                      <c:pt idx="16519">
                        <c:v>19</c:v>
                      </c:pt>
                      <c:pt idx="16520">
                        <c:v>20</c:v>
                      </c:pt>
                      <c:pt idx="16521">
                        <c:v>21</c:v>
                      </c:pt>
                      <c:pt idx="16522">
                        <c:v>22</c:v>
                      </c:pt>
                      <c:pt idx="16523">
                        <c:v>23</c:v>
                      </c:pt>
                      <c:pt idx="16524">
                        <c:v>24</c:v>
                      </c:pt>
                      <c:pt idx="16525">
                        <c:v>0</c:v>
                      </c:pt>
                      <c:pt idx="16526">
                        <c:v>1</c:v>
                      </c:pt>
                      <c:pt idx="16527">
                        <c:v>2</c:v>
                      </c:pt>
                      <c:pt idx="16528">
                        <c:v>3</c:v>
                      </c:pt>
                      <c:pt idx="16529">
                        <c:v>4</c:v>
                      </c:pt>
                      <c:pt idx="16530">
                        <c:v>5</c:v>
                      </c:pt>
                      <c:pt idx="16531">
                        <c:v>6</c:v>
                      </c:pt>
                      <c:pt idx="16532">
                        <c:v>7</c:v>
                      </c:pt>
                      <c:pt idx="16533">
                        <c:v>8</c:v>
                      </c:pt>
                      <c:pt idx="16534">
                        <c:v>9</c:v>
                      </c:pt>
                      <c:pt idx="16535">
                        <c:v>10</c:v>
                      </c:pt>
                      <c:pt idx="16536">
                        <c:v>11</c:v>
                      </c:pt>
                      <c:pt idx="16537">
                        <c:v>12</c:v>
                      </c:pt>
                      <c:pt idx="16538">
                        <c:v>13</c:v>
                      </c:pt>
                      <c:pt idx="16539">
                        <c:v>14</c:v>
                      </c:pt>
                      <c:pt idx="16540">
                        <c:v>15</c:v>
                      </c:pt>
                      <c:pt idx="16541">
                        <c:v>16</c:v>
                      </c:pt>
                      <c:pt idx="16542">
                        <c:v>17</c:v>
                      </c:pt>
                      <c:pt idx="16543">
                        <c:v>18</c:v>
                      </c:pt>
                      <c:pt idx="16544">
                        <c:v>19</c:v>
                      </c:pt>
                      <c:pt idx="16545">
                        <c:v>20</c:v>
                      </c:pt>
                      <c:pt idx="16546">
                        <c:v>21</c:v>
                      </c:pt>
                      <c:pt idx="16547">
                        <c:v>22</c:v>
                      </c:pt>
                      <c:pt idx="16548">
                        <c:v>23</c:v>
                      </c:pt>
                      <c:pt idx="16549">
                        <c:v>24</c:v>
                      </c:pt>
                      <c:pt idx="16550">
                        <c:v>0</c:v>
                      </c:pt>
                      <c:pt idx="16551">
                        <c:v>1</c:v>
                      </c:pt>
                      <c:pt idx="16552">
                        <c:v>2</c:v>
                      </c:pt>
                      <c:pt idx="16553">
                        <c:v>3</c:v>
                      </c:pt>
                      <c:pt idx="16554">
                        <c:v>4</c:v>
                      </c:pt>
                      <c:pt idx="16555">
                        <c:v>5</c:v>
                      </c:pt>
                      <c:pt idx="16556">
                        <c:v>6</c:v>
                      </c:pt>
                      <c:pt idx="16557">
                        <c:v>7</c:v>
                      </c:pt>
                      <c:pt idx="16558">
                        <c:v>8</c:v>
                      </c:pt>
                      <c:pt idx="16559">
                        <c:v>9</c:v>
                      </c:pt>
                      <c:pt idx="16560">
                        <c:v>10</c:v>
                      </c:pt>
                      <c:pt idx="16561">
                        <c:v>11</c:v>
                      </c:pt>
                      <c:pt idx="16562">
                        <c:v>12</c:v>
                      </c:pt>
                      <c:pt idx="16563">
                        <c:v>13</c:v>
                      </c:pt>
                      <c:pt idx="16564">
                        <c:v>14</c:v>
                      </c:pt>
                      <c:pt idx="16565">
                        <c:v>15</c:v>
                      </c:pt>
                      <c:pt idx="16566">
                        <c:v>16</c:v>
                      </c:pt>
                      <c:pt idx="16567">
                        <c:v>17</c:v>
                      </c:pt>
                      <c:pt idx="16568">
                        <c:v>18</c:v>
                      </c:pt>
                      <c:pt idx="16569">
                        <c:v>19</c:v>
                      </c:pt>
                      <c:pt idx="16570">
                        <c:v>20</c:v>
                      </c:pt>
                      <c:pt idx="16571">
                        <c:v>21</c:v>
                      </c:pt>
                      <c:pt idx="16572">
                        <c:v>22</c:v>
                      </c:pt>
                      <c:pt idx="16573">
                        <c:v>23</c:v>
                      </c:pt>
                      <c:pt idx="16574">
                        <c:v>24</c:v>
                      </c:pt>
                      <c:pt idx="16575">
                        <c:v>0</c:v>
                      </c:pt>
                      <c:pt idx="16576">
                        <c:v>1</c:v>
                      </c:pt>
                      <c:pt idx="16577">
                        <c:v>2</c:v>
                      </c:pt>
                      <c:pt idx="16578">
                        <c:v>3</c:v>
                      </c:pt>
                      <c:pt idx="16579">
                        <c:v>4</c:v>
                      </c:pt>
                      <c:pt idx="16580">
                        <c:v>5</c:v>
                      </c:pt>
                      <c:pt idx="16581">
                        <c:v>6</c:v>
                      </c:pt>
                      <c:pt idx="16582">
                        <c:v>7</c:v>
                      </c:pt>
                      <c:pt idx="16583">
                        <c:v>8</c:v>
                      </c:pt>
                      <c:pt idx="16584">
                        <c:v>9</c:v>
                      </c:pt>
                      <c:pt idx="16585">
                        <c:v>10</c:v>
                      </c:pt>
                      <c:pt idx="16586">
                        <c:v>11</c:v>
                      </c:pt>
                      <c:pt idx="16587">
                        <c:v>12</c:v>
                      </c:pt>
                      <c:pt idx="16588">
                        <c:v>13</c:v>
                      </c:pt>
                      <c:pt idx="16589">
                        <c:v>14</c:v>
                      </c:pt>
                      <c:pt idx="16590">
                        <c:v>15</c:v>
                      </c:pt>
                      <c:pt idx="16591">
                        <c:v>16</c:v>
                      </c:pt>
                      <c:pt idx="16592">
                        <c:v>17</c:v>
                      </c:pt>
                      <c:pt idx="16593">
                        <c:v>18</c:v>
                      </c:pt>
                      <c:pt idx="16594">
                        <c:v>19</c:v>
                      </c:pt>
                      <c:pt idx="16595">
                        <c:v>20</c:v>
                      </c:pt>
                      <c:pt idx="16596">
                        <c:v>21</c:v>
                      </c:pt>
                      <c:pt idx="16597">
                        <c:v>22</c:v>
                      </c:pt>
                      <c:pt idx="16598">
                        <c:v>23</c:v>
                      </c:pt>
                      <c:pt idx="16599">
                        <c:v>24</c:v>
                      </c:pt>
                      <c:pt idx="16600">
                        <c:v>0</c:v>
                      </c:pt>
                      <c:pt idx="16601">
                        <c:v>1</c:v>
                      </c:pt>
                      <c:pt idx="16602">
                        <c:v>2</c:v>
                      </c:pt>
                      <c:pt idx="16603">
                        <c:v>3</c:v>
                      </c:pt>
                      <c:pt idx="16604">
                        <c:v>4</c:v>
                      </c:pt>
                      <c:pt idx="16605">
                        <c:v>5</c:v>
                      </c:pt>
                      <c:pt idx="16606">
                        <c:v>6</c:v>
                      </c:pt>
                      <c:pt idx="16607">
                        <c:v>7</c:v>
                      </c:pt>
                      <c:pt idx="16608">
                        <c:v>8</c:v>
                      </c:pt>
                      <c:pt idx="16609">
                        <c:v>9</c:v>
                      </c:pt>
                      <c:pt idx="16610">
                        <c:v>10</c:v>
                      </c:pt>
                      <c:pt idx="16611">
                        <c:v>11</c:v>
                      </c:pt>
                      <c:pt idx="16612">
                        <c:v>12</c:v>
                      </c:pt>
                      <c:pt idx="16613">
                        <c:v>13</c:v>
                      </c:pt>
                      <c:pt idx="16614">
                        <c:v>14</c:v>
                      </c:pt>
                      <c:pt idx="16615">
                        <c:v>15</c:v>
                      </c:pt>
                      <c:pt idx="16616">
                        <c:v>16</c:v>
                      </c:pt>
                      <c:pt idx="16617">
                        <c:v>17</c:v>
                      </c:pt>
                      <c:pt idx="16618">
                        <c:v>18</c:v>
                      </c:pt>
                      <c:pt idx="16619">
                        <c:v>19</c:v>
                      </c:pt>
                      <c:pt idx="16620">
                        <c:v>20</c:v>
                      </c:pt>
                      <c:pt idx="16621">
                        <c:v>21</c:v>
                      </c:pt>
                      <c:pt idx="16622">
                        <c:v>22</c:v>
                      </c:pt>
                      <c:pt idx="16623">
                        <c:v>23</c:v>
                      </c:pt>
                      <c:pt idx="16624">
                        <c:v>24</c:v>
                      </c:pt>
                      <c:pt idx="16625">
                        <c:v>0</c:v>
                      </c:pt>
                      <c:pt idx="16626">
                        <c:v>1</c:v>
                      </c:pt>
                      <c:pt idx="16627">
                        <c:v>2</c:v>
                      </c:pt>
                      <c:pt idx="16628">
                        <c:v>3</c:v>
                      </c:pt>
                      <c:pt idx="16629">
                        <c:v>4</c:v>
                      </c:pt>
                      <c:pt idx="16630">
                        <c:v>5</c:v>
                      </c:pt>
                      <c:pt idx="16631">
                        <c:v>6</c:v>
                      </c:pt>
                      <c:pt idx="16632">
                        <c:v>7</c:v>
                      </c:pt>
                      <c:pt idx="16633">
                        <c:v>8</c:v>
                      </c:pt>
                      <c:pt idx="16634">
                        <c:v>9</c:v>
                      </c:pt>
                      <c:pt idx="16635">
                        <c:v>10</c:v>
                      </c:pt>
                      <c:pt idx="16636">
                        <c:v>11</c:v>
                      </c:pt>
                      <c:pt idx="16637">
                        <c:v>12</c:v>
                      </c:pt>
                      <c:pt idx="16638">
                        <c:v>13</c:v>
                      </c:pt>
                      <c:pt idx="16639">
                        <c:v>14</c:v>
                      </c:pt>
                      <c:pt idx="16640">
                        <c:v>15</c:v>
                      </c:pt>
                      <c:pt idx="16641">
                        <c:v>16</c:v>
                      </c:pt>
                      <c:pt idx="16642">
                        <c:v>17</c:v>
                      </c:pt>
                      <c:pt idx="16643">
                        <c:v>18</c:v>
                      </c:pt>
                      <c:pt idx="16644">
                        <c:v>19</c:v>
                      </c:pt>
                      <c:pt idx="16645">
                        <c:v>20</c:v>
                      </c:pt>
                      <c:pt idx="16646">
                        <c:v>21</c:v>
                      </c:pt>
                      <c:pt idx="16647">
                        <c:v>22</c:v>
                      </c:pt>
                      <c:pt idx="16648">
                        <c:v>23</c:v>
                      </c:pt>
                      <c:pt idx="16649">
                        <c:v>24</c:v>
                      </c:pt>
                      <c:pt idx="16650">
                        <c:v>0</c:v>
                      </c:pt>
                      <c:pt idx="16651">
                        <c:v>1</c:v>
                      </c:pt>
                      <c:pt idx="16652">
                        <c:v>2</c:v>
                      </c:pt>
                      <c:pt idx="16653">
                        <c:v>3</c:v>
                      </c:pt>
                      <c:pt idx="16654">
                        <c:v>4</c:v>
                      </c:pt>
                      <c:pt idx="16655">
                        <c:v>5</c:v>
                      </c:pt>
                      <c:pt idx="16656">
                        <c:v>6</c:v>
                      </c:pt>
                      <c:pt idx="16657">
                        <c:v>7</c:v>
                      </c:pt>
                      <c:pt idx="16658">
                        <c:v>8</c:v>
                      </c:pt>
                      <c:pt idx="16659">
                        <c:v>9</c:v>
                      </c:pt>
                      <c:pt idx="16660">
                        <c:v>10</c:v>
                      </c:pt>
                      <c:pt idx="16661">
                        <c:v>11</c:v>
                      </c:pt>
                      <c:pt idx="16662">
                        <c:v>12</c:v>
                      </c:pt>
                      <c:pt idx="16663">
                        <c:v>13</c:v>
                      </c:pt>
                      <c:pt idx="16664">
                        <c:v>14</c:v>
                      </c:pt>
                      <c:pt idx="16665">
                        <c:v>15</c:v>
                      </c:pt>
                      <c:pt idx="16666">
                        <c:v>16</c:v>
                      </c:pt>
                      <c:pt idx="16667">
                        <c:v>17</c:v>
                      </c:pt>
                      <c:pt idx="16668">
                        <c:v>18</c:v>
                      </c:pt>
                      <c:pt idx="16669">
                        <c:v>19</c:v>
                      </c:pt>
                      <c:pt idx="16670">
                        <c:v>20</c:v>
                      </c:pt>
                      <c:pt idx="16671">
                        <c:v>21</c:v>
                      </c:pt>
                      <c:pt idx="16672">
                        <c:v>22</c:v>
                      </c:pt>
                      <c:pt idx="16673">
                        <c:v>23</c:v>
                      </c:pt>
                      <c:pt idx="16674">
                        <c:v>24</c:v>
                      </c:pt>
                      <c:pt idx="16675">
                        <c:v>0</c:v>
                      </c:pt>
                      <c:pt idx="16676">
                        <c:v>1</c:v>
                      </c:pt>
                      <c:pt idx="16677">
                        <c:v>2</c:v>
                      </c:pt>
                      <c:pt idx="16678">
                        <c:v>3</c:v>
                      </c:pt>
                      <c:pt idx="16679">
                        <c:v>4</c:v>
                      </c:pt>
                      <c:pt idx="16680">
                        <c:v>5</c:v>
                      </c:pt>
                      <c:pt idx="16681">
                        <c:v>6</c:v>
                      </c:pt>
                      <c:pt idx="16682">
                        <c:v>7</c:v>
                      </c:pt>
                      <c:pt idx="16683">
                        <c:v>8</c:v>
                      </c:pt>
                      <c:pt idx="16684">
                        <c:v>9</c:v>
                      </c:pt>
                      <c:pt idx="16685">
                        <c:v>10</c:v>
                      </c:pt>
                      <c:pt idx="16686">
                        <c:v>11</c:v>
                      </c:pt>
                      <c:pt idx="16687">
                        <c:v>12</c:v>
                      </c:pt>
                      <c:pt idx="16688">
                        <c:v>13</c:v>
                      </c:pt>
                      <c:pt idx="16689">
                        <c:v>14</c:v>
                      </c:pt>
                      <c:pt idx="16690">
                        <c:v>15</c:v>
                      </c:pt>
                      <c:pt idx="16691">
                        <c:v>16</c:v>
                      </c:pt>
                      <c:pt idx="16692">
                        <c:v>17</c:v>
                      </c:pt>
                      <c:pt idx="16693">
                        <c:v>18</c:v>
                      </c:pt>
                      <c:pt idx="16694">
                        <c:v>19</c:v>
                      </c:pt>
                      <c:pt idx="16695">
                        <c:v>20</c:v>
                      </c:pt>
                      <c:pt idx="16696">
                        <c:v>21</c:v>
                      </c:pt>
                      <c:pt idx="16697">
                        <c:v>22</c:v>
                      </c:pt>
                      <c:pt idx="16698">
                        <c:v>23</c:v>
                      </c:pt>
                      <c:pt idx="16699">
                        <c:v>24</c:v>
                      </c:pt>
                      <c:pt idx="16700">
                        <c:v>0</c:v>
                      </c:pt>
                      <c:pt idx="16701">
                        <c:v>1</c:v>
                      </c:pt>
                      <c:pt idx="16702">
                        <c:v>2</c:v>
                      </c:pt>
                      <c:pt idx="16703">
                        <c:v>3</c:v>
                      </c:pt>
                      <c:pt idx="16704">
                        <c:v>4</c:v>
                      </c:pt>
                      <c:pt idx="16705">
                        <c:v>5</c:v>
                      </c:pt>
                      <c:pt idx="16706">
                        <c:v>6</c:v>
                      </c:pt>
                      <c:pt idx="16707">
                        <c:v>7</c:v>
                      </c:pt>
                      <c:pt idx="16708">
                        <c:v>8</c:v>
                      </c:pt>
                      <c:pt idx="16709">
                        <c:v>9</c:v>
                      </c:pt>
                      <c:pt idx="16710">
                        <c:v>10</c:v>
                      </c:pt>
                      <c:pt idx="16711">
                        <c:v>11</c:v>
                      </c:pt>
                      <c:pt idx="16712">
                        <c:v>12</c:v>
                      </c:pt>
                      <c:pt idx="16713">
                        <c:v>13</c:v>
                      </c:pt>
                      <c:pt idx="16714">
                        <c:v>14</c:v>
                      </c:pt>
                      <c:pt idx="16715">
                        <c:v>15</c:v>
                      </c:pt>
                      <c:pt idx="16716">
                        <c:v>16</c:v>
                      </c:pt>
                      <c:pt idx="16717">
                        <c:v>17</c:v>
                      </c:pt>
                      <c:pt idx="16718">
                        <c:v>18</c:v>
                      </c:pt>
                      <c:pt idx="16719">
                        <c:v>19</c:v>
                      </c:pt>
                      <c:pt idx="16720">
                        <c:v>20</c:v>
                      </c:pt>
                      <c:pt idx="16721">
                        <c:v>21</c:v>
                      </c:pt>
                      <c:pt idx="16722">
                        <c:v>22</c:v>
                      </c:pt>
                      <c:pt idx="16723">
                        <c:v>23</c:v>
                      </c:pt>
                      <c:pt idx="16724">
                        <c:v>24</c:v>
                      </c:pt>
                      <c:pt idx="16725">
                        <c:v>0</c:v>
                      </c:pt>
                      <c:pt idx="16726">
                        <c:v>1</c:v>
                      </c:pt>
                      <c:pt idx="16727">
                        <c:v>2</c:v>
                      </c:pt>
                      <c:pt idx="16728">
                        <c:v>3</c:v>
                      </c:pt>
                      <c:pt idx="16729">
                        <c:v>4</c:v>
                      </c:pt>
                      <c:pt idx="16730">
                        <c:v>5</c:v>
                      </c:pt>
                      <c:pt idx="16731">
                        <c:v>6</c:v>
                      </c:pt>
                      <c:pt idx="16732">
                        <c:v>7</c:v>
                      </c:pt>
                      <c:pt idx="16733">
                        <c:v>8</c:v>
                      </c:pt>
                      <c:pt idx="16734">
                        <c:v>9</c:v>
                      </c:pt>
                      <c:pt idx="16735">
                        <c:v>10</c:v>
                      </c:pt>
                      <c:pt idx="16736">
                        <c:v>11</c:v>
                      </c:pt>
                      <c:pt idx="16737">
                        <c:v>12</c:v>
                      </c:pt>
                      <c:pt idx="16738">
                        <c:v>13</c:v>
                      </c:pt>
                      <c:pt idx="16739">
                        <c:v>14</c:v>
                      </c:pt>
                      <c:pt idx="16740">
                        <c:v>15</c:v>
                      </c:pt>
                      <c:pt idx="16741">
                        <c:v>16</c:v>
                      </c:pt>
                      <c:pt idx="16742">
                        <c:v>17</c:v>
                      </c:pt>
                      <c:pt idx="16743">
                        <c:v>18</c:v>
                      </c:pt>
                      <c:pt idx="16744">
                        <c:v>19</c:v>
                      </c:pt>
                      <c:pt idx="16745">
                        <c:v>20</c:v>
                      </c:pt>
                      <c:pt idx="16746">
                        <c:v>21</c:v>
                      </c:pt>
                      <c:pt idx="16747">
                        <c:v>22</c:v>
                      </c:pt>
                      <c:pt idx="16748">
                        <c:v>23</c:v>
                      </c:pt>
                      <c:pt idx="16749">
                        <c:v>24</c:v>
                      </c:pt>
                      <c:pt idx="16750">
                        <c:v>0</c:v>
                      </c:pt>
                      <c:pt idx="16751">
                        <c:v>1</c:v>
                      </c:pt>
                      <c:pt idx="16752">
                        <c:v>2</c:v>
                      </c:pt>
                      <c:pt idx="16753">
                        <c:v>3</c:v>
                      </c:pt>
                      <c:pt idx="16754">
                        <c:v>4</c:v>
                      </c:pt>
                      <c:pt idx="16755">
                        <c:v>5</c:v>
                      </c:pt>
                      <c:pt idx="16756">
                        <c:v>6</c:v>
                      </c:pt>
                      <c:pt idx="16757">
                        <c:v>7</c:v>
                      </c:pt>
                      <c:pt idx="16758">
                        <c:v>8</c:v>
                      </c:pt>
                      <c:pt idx="16759">
                        <c:v>9</c:v>
                      </c:pt>
                      <c:pt idx="16760">
                        <c:v>10</c:v>
                      </c:pt>
                      <c:pt idx="16761">
                        <c:v>11</c:v>
                      </c:pt>
                      <c:pt idx="16762">
                        <c:v>12</c:v>
                      </c:pt>
                      <c:pt idx="16763">
                        <c:v>13</c:v>
                      </c:pt>
                      <c:pt idx="16764">
                        <c:v>14</c:v>
                      </c:pt>
                      <c:pt idx="16765">
                        <c:v>15</c:v>
                      </c:pt>
                      <c:pt idx="16766">
                        <c:v>16</c:v>
                      </c:pt>
                      <c:pt idx="16767">
                        <c:v>17</c:v>
                      </c:pt>
                      <c:pt idx="16768">
                        <c:v>18</c:v>
                      </c:pt>
                      <c:pt idx="16769">
                        <c:v>19</c:v>
                      </c:pt>
                      <c:pt idx="16770">
                        <c:v>20</c:v>
                      </c:pt>
                      <c:pt idx="16771">
                        <c:v>21</c:v>
                      </c:pt>
                      <c:pt idx="16772">
                        <c:v>22</c:v>
                      </c:pt>
                      <c:pt idx="16773">
                        <c:v>23</c:v>
                      </c:pt>
                      <c:pt idx="16774">
                        <c:v>24</c:v>
                      </c:pt>
                      <c:pt idx="16775">
                        <c:v>0</c:v>
                      </c:pt>
                      <c:pt idx="16776">
                        <c:v>1</c:v>
                      </c:pt>
                      <c:pt idx="16777">
                        <c:v>2</c:v>
                      </c:pt>
                      <c:pt idx="16778">
                        <c:v>3</c:v>
                      </c:pt>
                      <c:pt idx="16779">
                        <c:v>4</c:v>
                      </c:pt>
                      <c:pt idx="16780">
                        <c:v>5</c:v>
                      </c:pt>
                      <c:pt idx="16781">
                        <c:v>6</c:v>
                      </c:pt>
                      <c:pt idx="16782">
                        <c:v>7</c:v>
                      </c:pt>
                      <c:pt idx="16783">
                        <c:v>8</c:v>
                      </c:pt>
                      <c:pt idx="16784">
                        <c:v>9</c:v>
                      </c:pt>
                      <c:pt idx="16785">
                        <c:v>10</c:v>
                      </c:pt>
                      <c:pt idx="16786">
                        <c:v>11</c:v>
                      </c:pt>
                      <c:pt idx="16787">
                        <c:v>12</c:v>
                      </c:pt>
                      <c:pt idx="16788">
                        <c:v>13</c:v>
                      </c:pt>
                      <c:pt idx="16789">
                        <c:v>14</c:v>
                      </c:pt>
                      <c:pt idx="16790">
                        <c:v>15</c:v>
                      </c:pt>
                      <c:pt idx="16791">
                        <c:v>16</c:v>
                      </c:pt>
                      <c:pt idx="16792">
                        <c:v>17</c:v>
                      </c:pt>
                      <c:pt idx="16793">
                        <c:v>18</c:v>
                      </c:pt>
                      <c:pt idx="16794">
                        <c:v>19</c:v>
                      </c:pt>
                      <c:pt idx="16795">
                        <c:v>20</c:v>
                      </c:pt>
                      <c:pt idx="16796">
                        <c:v>21</c:v>
                      </c:pt>
                      <c:pt idx="16797">
                        <c:v>22</c:v>
                      </c:pt>
                      <c:pt idx="16798">
                        <c:v>23</c:v>
                      </c:pt>
                      <c:pt idx="16799">
                        <c:v>24</c:v>
                      </c:pt>
                      <c:pt idx="16800">
                        <c:v>0</c:v>
                      </c:pt>
                      <c:pt idx="16801">
                        <c:v>1</c:v>
                      </c:pt>
                      <c:pt idx="16802">
                        <c:v>2</c:v>
                      </c:pt>
                      <c:pt idx="16803">
                        <c:v>3</c:v>
                      </c:pt>
                      <c:pt idx="16804">
                        <c:v>4</c:v>
                      </c:pt>
                      <c:pt idx="16805">
                        <c:v>5</c:v>
                      </c:pt>
                      <c:pt idx="16806">
                        <c:v>6</c:v>
                      </c:pt>
                      <c:pt idx="16807">
                        <c:v>7</c:v>
                      </c:pt>
                      <c:pt idx="16808">
                        <c:v>8</c:v>
                      </c:pt>
                      <c:pt idx="16809">
                        <c:v>9</c:v>
                      </c:pt>
                      <c:pt idx="16810">
                        <c:v>10</c:v>
                      </c:pt>
                      <c:pt idx="16811">
                        <c:v>11</c:v>
                      </c:pt>
                      <c:pt idx="16812">
                        <c:v>12</c:v>
                      </c:pt>
                      <c:pt idx="16813">
                        <c:v>13</c:v>
                      </c:pt>
                      <c:pt idx="16814">
                        <c:v>14</c:v>
                      </c:pt>
                      <c:pt idx="16815">
                        <c:v>15</c:v>
                      </c:pt>
                      <c:pt idx="16816">
                        <c:v>16</c:v>
                      </c:pt>
                      <c:pt idx="16817">
                        <c:v>17</c:v>
                      </c:pt>
                      <c:pt idx="16818">
                        <c:v>18</c:v>
                      </c:pt>
                      <c:pt idx="16819">
                        <c:v>19</c:v>
                      </c:pt>
                      <c:pt idx="16820">
                        <c:v>20</c:v>
                      </c:pt>
                      <c:pt idx="16821">
                        <c:v>21</c:v>
                      </c:pt>
                      <c:pt idx="16822">
                        <c:v>22</c:v>
                      </c:pt>
                      <c:pt idx="16823">
                        <c:v>23</c:v>
                      </c:pt>
                      <c:pt idx="16824">
                        <c:v>24</c:v>
                      </c:pt>
                      <c:pt idx="16825">
                        <c:v>0</c:v>
                      </c:pt>
                      <c:pt idx="16826">
                        <c:v>1</c:v>
                      </c:pt>
                      <c:pt idx="16827">
                        <c:v>2</c:v>
                      </c:pt>
                      <c:pt idx="16828">
                        <c:v>3</c:v>
                      </c:pt>
                      <c:pt idx="16829">
                        <c:v>4</c:v>
                      </c:pt>
                      <c:pt idx="16830">
                        <c:v>5</c:v>
                      </c:pt>
                      <c:pt idx="16831">
                        <c:v>6</c:v>
                      </c:pt>
                      <c:pt idx="16832">
                        <c:v>7</c:v>
                      </c:pt>
                      <c:pt idx="16833">
                        <c:v>8</c:v>
                      </c:pt>
                      <c:pt idx="16834">
                        <c:v>9</c:v>
                      </c:pt>
                      <c:pt idx="16835">
                        <c:v>10</c:v>
                      </c:pt>
                      <c:pt idx="16836">
                        <c:v>11</c:v>
                      </c:pt>
                      <c:pt idx="16837">
                        <c:v>12</c:v>
                      </c:pt>
                      <c:pt idx="16838">
                        <c:v>13</c:v>
                      </c:pt>
                      <c:pt idx="16839">
                        <c:v>14</c:v>
                      </c:pt>
                      <c:pt idx="16840">
                        <c:v>15</c:v>
                      </c:pt>
                      <c:pt idx="16841">
                        <c:v>16</c:v>
                      </c:pt>
                      <c:pt idx="16842">
                        <c:v>17</c:v>
                      </c:pt>
                      <c:pt idx="16843">
                        <c:v>18</c:v>
                      </c:pt>
                      <c:pt idx="16844">
                        <c:v>19</c:v>
                      </c:pt>
                      <c:pt idx="16845">
                        <c:v>20</c:v>
                      </c:pt>
                      <c:pt idx="16846">
                        <c:v>21</c:v>
                      </c:pt>
                      <c:pt idx="16847">
                        <c:v>22</c:v>
                      </c:pt>
                      <c:pt idx="16848">
                        <c:v>23</c:v>
                      </c:pt>
                      <c:pt idx="16849">
                        <c:v>24</c:v>
                      </c:pt>
                      <c:pt idx="16850">
                        <c:v>0</c:v>
                      </c:pt>
                      <c:pt idx="16851">
                        <c:v>1</c:v>
                      </c:pt>
                      <c:pt idx="16852">
                        <c:v>2</c:v>
                      </c:pt>
                      <c:pt idx="16853">
                        <c:v>3</c:v>
                      </c:pt>
                      <c:pt idx="16854">
                        <c:v>4</c:v>
                      </c:pt>
                      <c:pt idx="16855">
                        <c:v>5</c:v>
                      </c:pt>
                      <c:pt idx="16856">
                        <c:v>6</c:v>
                      </c:pt>
                      <c:pt idx="16857">
                        <c:v>7</c:v>
                      </c:pt>
                      <c:pt idx="16858">
                        <c:v>8</c:v>
                      </c:pt>
                      <c:pt idx="16859">
                        <c:v>9</c:v>
                      </c:pt>
                      <c:pt idx="16860">
                        <c:v>10</c:v>
                      </c:pt>
                      <c:pt idx="16861">
                        <c:v>11</c:v>
                      </c:pt>
                      <c:pt idx="16862">
                        <c:v>12</c:v>
                      </c:pt>
                      <c:pt idx="16863">
                        <c:v>13</c:v>
                      </c:pt>
                      <c:pt idx="16864">
                        <c:v>14</c:v>
                      </c:pt>
                      <c:pt idx="16865">
                        <c:v>15</c:v>
                      </c:pt>
                      <c:pt idx="16866">
                        <c:v>16</c:v>
                      </c:pt>
                      <c:pt idx="16867">
                        <c:v>17</c:v>
                      </c:pt>
                      <c:pt idx="16868">
                        <c:v>18</c:v>
                      </c:pt>
                      <c:pt idx="16869">
                        <c:v>19</c:v>
                      </c:pt>
                      <c:pt idx="16870">
                        <c:v>20</c:v>
                      </c:pt>
                      <c:pt idx="16871">
                        <c:v>21</c:v>
                      </c:pt>
                      <c:pt idx="16872">
                        <c:v>22</c:v>
                      </c:pt>
                      <c:pt idx="16873">
                        <c:v>23</c:v>
                      </c:pt>
                      <c:pt idx="16874">
                        <c:v>24</c:v>
                      </c:pt>
                      <c:pt idx="16875">
                        <c:v>0</c:v>
                      </c:pt>
                      <c:pt idx="16876">
                        <c:v>1</c:v>
                      </c:pt>
                      <c:pt idx="16877">
                        <c:v>2</c:v>
                      </c:pt>
                      <c:pt idx="16878">
                        <c:v>3</c:v>
                      </c:pt>
                      <c:pt idx="16879">
                        <c:v>4</c:v>
                      </c:pt>
                      <c:pt idx="16880">
                        <c:v>5</c:v>
                      </c:pt>
                      <c:pt idx="16881">
                        <c:v>6</c:v>
                      </c:pt>
                      <c:pt idx="16882">
                        <c:v>7</c:v>
                      </c:pt>
                      <c:pt idx="16883">
                        <c:v>8</c:v>
                      </c:pt>
                      <c:pt idx="16884">
                        <c:v>9</c:v>
                      </c:pt>
                      <c:pt idx="16885">
                        <c:v>10</c:v>
                      </c:pt>
                      <c:pt idx="16886">
                        <c:v>11</c:v>
                      </c:pt>
                      <c:pt idx="16887">
                        <c:v>12</c:v>
                      </c:pt>
                      <c:pt idx="16888">
                        <c:v>13</c:v>
                      </c:pt>
                      <c:pt idx="16889">
                        <c:v>14</c:v>
                      </c:pt>
                      <c:pt idx="16890">
                        <c:v>15</c:v>
                      </c:pt>
                      <c:pt idx="16891">
                        <c:v>16</c:v>
                      </c:pt>
                      <c:pt idx="16892">
                        <c:v>17</c:v>
                      </c:pt>
                      <c:pt idx="16893">
                        <c:v>18</c:v>
                      </c:pt>
                      <c:pt idx="16894">
                        <c:v>19</c:v>
                      </c:pt>
                      <c:pt idx="16895">
                        <c:v>20</c:v>
                      </c:pt>
                      <c:pt idx="16896">
                        <c:v>21</c:v>
                      </c:pt>
                      <c:pt idx="16897">
                        <c:v>22</c:v>
                      </c:pt>
                      <c:pt idx="16898">
                        <c:v>23</c:v>
                      </c:pt>
                      <c:pt idx="16899">
                        <c:v>24</c:v>
                      </c:pt>
                      <c:pt idx="16900">
                        <c:v>0</c:v>
                      </c:pt>
                      <c:pt idx="16901">
                        <c:v>1</c:v>
                      </c:pt>
                      <c:pt idx="16902">
                        <c:v>2</c:v>
                      </c:pt>
                      <c:pt idx="16903">
                        <c:v>3</c:v>
                      </c:pt>
                      <c:pt idx="16904">
                        <c:v>4</c:v>
                      </c:pt>
                      <c:pt idx="16905">
                        <c:v>5</c:v>
                      </c:pt>
                      <c:pt idx="16906">
                        <c:v>6</c:v>
                      </c:pt>
                      <c:pt idx="16907">
                        <c:v>7</c:v>
                      </c:pt>
                      <c:pt idx="16908">
                        <c:v>8</c:v>
                      </c:pt>
                      <c:pt idx="16909">
                        <c:v>9</c:v>
                      </c:pt>
                      <c:pt idx="16910">
                        <c:v>10</c:v>
                      </c:pt>
                      <c:pt idx="16911">
                        <c:v>11</c:v>
                      </c:pt>
                      <c:pt idx="16912">
                        <c:v>12</c:v>
                      </c:pt>
                      <c:pt idx="16913">
                        <c:v>13</c:v>
                      </c:pt>
                      <c:pt idx="16914">
                        <c:v>14</c:v>
                      </c:pt>
                      <c:pt idx="16915">
                        <c:v>15</c:v>
                      </c:pt>
                      <c:pt idx="16916">
                        <c:v>16</c:v>
                      </c:pt>
                      <c:pt idx="16917">
                        <c:v>17</c:v>
                      </c:pt>
                      <c:pt idx="16918">
                        <c:v>18</c:v>
                      </c:pt>
                      <c:pt idx="16919">
                        <c:v>19</c:v>
                      </c:pt>
                      <c:pt idx="16920">
                        <c:v>20</c:v>
                      </c:pt>
                      <c:pt idx="16921">
                        <c:v>21</c:v>
                      </c:pt>
                      <c:pt idx="16922">
                        <c:v>22</c:v>
                      </c:pt>
                      <c:pt idx="16923">
                        <c:v>23</c:v>
                      </c:pt>
                      <c:pt idx="16924">
                        <c:v>24</c:v>
                      </c:pt>
                      <c:pt idx="16925">
                        <c:v>0</c:v>
                      </c:pt>
                      <c:pt idx="16926">
                        <c:v>1</c:v>
                      </c:pt>
                      <c:pt idx="16927">
                        <c:v>2</c:v>
                      </c:pt>
                      <c:pt idx="16928">
                        <c:v>3</c:v>
                      </c:pt>
                      <c:pt idx="16929">
                        <c:v>4</c:v>
                      </c:pt>
                      <c:pt idx="16930">
                        <c:v>5</c:v>
                      </c:pt>
                      <c:pt idx="16931">
                        <c:v>6</c:v>
                      </c:pt>
                      <c:pt idx="16932">
                        <c:v>7</c:v>
                      </c:pt>
                      <c:pt idx="16933">
                        <c:v>8</c:v>
                      </c:pt>
                      <c:pt idx="16934">
                        <c:v>9</c:v>
                      </c:pt>
                      <c:pt idx="16935">
                        <c:v>10</c:v>
                      </c:pt>
                      <c:pt idx="16936">
                        <c:v>11</c:v>
                      </c:pt>
                      <c:pt idx="16937">
                        <c:v>12</c:v>
                      </c:pt>
                      <c:pt idx="16938">
                        <c:v>13</c:v>
                      </c:pt>
                      <c:pt idx="16939">
                        <c:v>14</c:v>
                      </c:pt>
                      <c:pt idx="16940">
                        <c:v>15</c:v>
                      </c:pt>
                      <c:pt idx="16941">
                        <c:v>16</c:v>
                      </c:pt>
                      <c:pt idx="16942">
                        <c:v>17</c:v>
                      </c:pt>
                      <c:pt idx="16943">
                        <c:v>18</c:v>
                      </c:pt>
                      <c:pt idx="16944">
                        <c:v>19</c:v>
                      </c:pt>
                      <c:pt idx="16945">
                        <c:v>20</c:v>
                      </c:pt>
                      <c:pt idx="16946">
                        <c:v>21</c:v>
                      </c:pt>
                      <c:pt idx="16947">
                        <c:v>22</c:v>
                      </c:pt>
                      <c:pt idx="16948">
                        <c:v>23</c:v>
                      </c:pt>
                      <c:pt idx="16949">
                        <c:v>24</c:v>
                      </c:pt>
                      <c:pt idx="16950">
                        <c:v>0</c:v>
                      </c:pt>
                      <c:pt idx="16951">
                        <c:v>1</c:v>
                      </c:pt>
                      <c:pt idx="16952">
                        <c:v>2</c:v>
                      </c:pt>
                      <c:pt idx="16953">
                        <c:v>3</c:v>
                      </c:pt>
                      <c:pt idx="16954">
                        <c:v>4</c:v>
                      </c:pt>
                      <c:pt idx="16955">
                        <c:v>5</c:v>
                      </c:pt>
                      <c:pt idx="16956">
                        <c:v>6</c:v>
                      </c:pt>
                      <c:pt idx="16957">
                        <c:v>7</c:v>
                      </c:pt>
                      <c:pt idx="16958">
                        <c:v>8</c:v>
                      </c:pt>
                      <c:pt idx="16959">
                        <c:v>9</c:v>
                      </c:pt>
                      <c:pt idx="16960">
                        <c:v>10</c:v>
                      </c:pt>
                      <c:pt idx="16961">
                        <c:v>11</c:v>
                      </c:pt>
                      <c:pt idx="16962">
                        <c:v>12</c:v>
                      </c:pt>
                      <c:pt idx="16963">
                        <c:v>13</c:v>
                      </c:pt>
                      <c:pt idx="16964">
                        <c:v>14</c:v>
                      </c:pt>
                      <c:pt idx="16965">
                        <c:v>15</c:v>
                      </c:pt>
                      <c:pt idx="16966">
                        <c:v>16</c:v>
                      </c:pt>
                      <c:pt idx="16967">
                        <c:v>17</c:v>
                      </c:pt>
                      <c:pt idx="16968">
                        <c:v>18</c:v>
                      </c:pt>
                      <c:pt idx="16969">
                        <c:v>19</c:v>
                      </c:pt>
                      <c:pt idx="16970">
                        <c:v>20</c:v>
                      </c:pt>
                      <c:pt idx="16971">
                        <c:v>21</c:v>
                      </c:pt>
                      <c:pt idx="16972">
                        <c:v>22</c:v>
                      </c:pt>
                      <c:pt idx="16973">
                        <c:v>23</c:v>
                      </c:pt>
                      <c:pt idx="16974">
                        <c:v>24</c:v>
                      </c:pt>
                      <c:pt idx="16975">
                        <c:v>0</c:v>
                      </c:pt>
                      <c:pt idx="16976">
                        <c:v>1</c:v>
                      </c:pt>
                      <c:pt idx="16977">
                        <c:v>2</c:v>
                      </c:pt>
                      <c:pt idx="16978">
                        <c:v>3</c:v>
                      </c:pt>
                      <c:pt idx="16979">
                        <c:v>4</c:v>
                      </c:pt>
                      <c:pt idx="16980">
                        <c:v>5</c:v>
                      </c:pt>
                      <c:pt idx="16981">
                        <c:v>6</c:v>
                      </c:pt>
                      <c:pt idx="16982">
                        <c:v>7</c:v>
                      </c:pt>
                      <c:pt idx="16983">
                        <c:v>8</c:v>
                      </c:pt>
                      <c:pt idx="16984">
                        <c:v>9</c:v>
                      </c:pt>
                      <c:pt idx="16985">
                        <c:v>10</c:v>
                      </c:pt>
                      <c:pt idx="16986">
                        <c:v>11</c:v>
                      </c:pt>
                      <c:pt idx="16987">
                        <c:v>12</c:v>
                      </c:pt>
                      <c:pt idx="16988">
                        <c:v>13</c:v>
                      </c:pt>
                      <c:pt idx="16989">
                        <c:v>14</c:v>
                      </c:pt>
                      <c:pt idx="16990">
                        <c:v>15</c:v>
                      </c:pt>
                      <c:pt idx="16991">
                        <c:v>16</c:v>
                      </c:pt>
                      <c:pt idx="16992">
                        <c:v>17</c:v>
                      </c:pt>
                      <c:pt idx="16993">
                        <c:v>18</c:v>
                      </c:pt>
                      <c:pt idx="16994">
                        <c:v>19</c:v>
                      </c:pt>
                      <c:pt idx="16995">
                        <c:v>20</c:v>
                      </c:pt>
                      <c:pt idx="16996">
                        <c:v>21</c:v>
                      </c:pt>
                      <c:pt idx="16997">
                        <c:v>22</c:v>
                      </c:pt>
                      <c:pt idx="16998">
                        <c:v>23</c:v>
                      </c:pt>
                      <c:pt idx="16999">
                        <c:v>24</c:v>
                      </c:pt>
                      <c:pt idx="17000">
                        <c:v>0</c:v>
                      </c:pt>
                      <c:pt idx="17001">
                        <c:v>1</c:v>
                      </c:pt>
                      <c:pt idx="17002">
                        <c:v>2</c:v>
                      </c:pt>
                      <c:pt idx="17003">
                        <c:v>3</c:v>
                      </c:pt>
                      <c:pt idx="17004">
                        <c:v>4</c:v>
                      </c:pt>
                      <c:pt idx="17005">
                        <c:v>5</c:v>
                      </c:pt>
                      <c:pt idx="17006">
                        <c:v>6</c:v>
                      </c:pt>
                      <c:pt idx="17007">
                        <c:v>7</c:v>
                      </c:pt>
                      <c:pt idx="17008">
                        <c:v>8</c:v>
                      </c:pt>
                      <c:pt idx="17009">
                        <c:v>9</c:v>
                      </c:pt>
                      <c:pt idx="17010">
                        <c:v>10</c:v>
                      </c:pt>
                      <c:pt idx="17011">
                        <c:v>11</c:v>
                      </c:pt>
                      <c:pt idx="17012">
                        <c:v>12</c:v>
                      </c:pt>
                      <c:pt idx="17013">
                        <c:v>13</c:v>
                      </c:pt>
                      <c:pt idx="17014">
                        <c:v>14</c:v>
                      </c:pt>
                      <c:pt idx="17015">
                        <c:v>15</c:v>
                      </c:pt>
                      <c:pt idx="17016">
                        <c:v>16</c:v>
                      </c:pt>
                      <c:pt idx="17017">
                        <c:v>17</c:v>
                      </c:pt>
                      <c:pt idx="17018">
                        <c:v>18</c:v>
                      </c:pt>
                      <c:pt idx="17019">
                        <c:v>19</c:v>
                      </c:pt>
                      <c:pt idx="17020">
                        <c:v>20</c:v>
                      </c:pt>
                      <c:pt idx="17021">
                        <c:v>21</c:v>
                      </c:pt>
                      <c:pt idx="17022">
                        <c:v>22</c:v>
                      </c:pt>
                      <c:pt idx="17023">
                        <c:v>23</c:v>
                      </c:pt>
                      <c:pt idx="17024">
                        <c:v>24</c:v>
                      </c:pt>
                      <c:pt idx="17025">
                        <c:v>0</c:v>
                      </c:pt>
                      <c:pt idx="17026">
                        <c:v>1</c:v>
                      </c:pt>
                      <c:pt idx="17027">
                        <c:v>2</c:v>
                      </c:pt>
                      <c:pt idx="17028">
                        <c:v>3</c:v>
                      </c:pt>
                      <c:pt idx="17029">
                        <c:v>4</c:v>
                      </c:pt>
                      <c:pt idx="17030">
                        <c:v>5</c:v>
                      </c:pt>
                      <c:pt idx="17031">
                        <c:v>6</c:v>
                      </c:pt>
                      <c:pt idx="17032">
                        <c:v>7</c:v>
                      </c:pt>
                      <c:pt idx="17033">
                        <c:v>8</c:v>
                      </c:pt>
                      <c:pt idx="17034">
                        <c:v>9</c:v>
                      </c:pt>
                      <c:pt idx="17035">
                        <c:v>10</c:v>
                      </c:pt>
                      <c:pt idx="17036">
                        <c:v>11</c:v>
                      </c:pt>
                      <c:pt idx="17037">
                        <c:v>12</c:v>
                      </c:pt>
                      <c:pt idx="17038">
                        <c:v>13</c:v>
                      </c:pt>
                      <c:pt idx="17039">
                        <c:v>14</c:v>
                      </c:pt>
                      <c:pt idx="17040">
                        <c:v>15</c:v>
                      </c:pt>
                      <c:pt idx="17041">
                        <c:v>16</c:v>
                      </c:pt>
                      <c:pt idx="17042">
                        <c:v>17</c:v>
                      </c:pt>
                      <c:pt idx="17043">
                        <c:v>18</c:v>
                      </c:pt>
                      <c:pt idx="17044">
                        <c:v>19</c:v>
                      </c:pt>
                      <c:pt idx="17045">
                        <c:v>20</c:v>
                      </c:pt>
                      <c:pt idx="17046">
                        <c:v>21</c:v>
                      </c:pt>
                      <c:pt idx="17047">
                        <c:v>22</c:v>
                      </c:pt>
                      <c:pt idx="17048">
                        <c:v>23</c:v>
                      </c:pt>
                      <c:pt idx="17049">
                        <c:v>24</c:v>
                      </c:pt>
                      <c:pt idx="17050">
                        <c:v>0</c:v>
                      </c:pt>
                      <c:pt idx="17051">
                        <c:v>1</c:v>
                      </c:pt>
                      <c:pt idx="17052">
                        <c:v>2</c:v>
                      </c:pt>
                      <c:pt idx="17053">
                        <c:v>3</c:v>
                      </c:pt>
                      <c:pt idx="17054">
                        <c:v>4</c:v>
                      </c:pt>
                      <c:pt idx="17055">
                        <c:v>5</c:v>
                      </c:pt>
                      <c:pt idx="17056">
                        <c:v>6</c:v>
                      </c:pt>
                      <c:pt idx="17057">
                        <c:v>7</c:v>
                      </c:pt>
                      <c:pt idx="17058">
                        <c:v>8</c:v>
                      </c:pt>
                      <c:pt idx="17059">
                        <c:v>9</c:v>
                      </c:pt>
                      <c:pt idx="17060">
                        <c:v>10</c:v>
                      </c:pt>
                      <c:pt idx="17061">
                        <c:v>11</c:v>
                      </c:pt>
                      <c:pt idx="17062">
                        <c:v>12</c:v>
                      </c:pt>
                      <c:pt idx="17063">
                        <c:v>13</c:v>
                      </c:pt>
                      <c:pt idx="17064">
                        <c:v>14</c:v>
                      </c:pt>
                      <c:pt idx="17065">
                        <c:v>15</c:v>
                      </c:pt>
                      <c:pt idx="17066">
                        <c:v>16</c:v>
                      </c:pt>
                      <c:pt idx="17067">
                        <c:v>17</c:v>
                      </c:pt>
                      <c:pt idx="17068">
                        <c:v>18</c:v>
                      </c:pt>
                      <c:pt idx="17069">
                        <c:v>19</c:v>
                      </c:pt>
                      <c:pt idx="17070">
                        <c:v>20</c:v>
                      </c:pt>
                      <c:pt idx="17071">
                        <c:v>21</c:v>
                      </c:pt>
                      <c:pt idx="17072">
                        <c:v>22</c:v>
                      </c:pt>
                      <c:pt idx="17073">
                        <c:v>23</c:v>
                      </c:pt>
                      <c:pt idx="17074">
                        <c:v>24</c:v>
                      </c:pt>
                      <c:pt idx="17075">
                        <c:v>0</c:v>
                      </c:pt>
                      <c:pt idx="17076">
                        <c:v>1</c:v>
                      </c:pt>
                      <c:pt idx="17077">
                        <c:v>2</c:v>
                      </c:pt>
                      <c:pt idx="17078">
                        <c:v>3</c:v>
                      </c:pt>
                      <c:pt idx="17079">
                        <c:v>4</c:v>
                      </c:pt>
                      <c:pt idx="17080">
                        <c:v>5</c:v>
                      </c:pt>
                      <c:pt idx="17081">
                        <c:v>6</c:v>
                      </c:pt>
                      <c:pt idx="17082">
                        <c:v>7</c:v>
                      </c:pt>
                      <c:pt idx="17083">
                        <c:v>8</c:v>
                      </c:pt>
                      <c:pt idx="17084">
                        <c:v>9</c:v>
                      </c:pt>
                      <c:pt idx="17085">
                        <c:v>10</c:v>
                      </c:pt>
                      <c:pt idx="17086">
                        <c:v>11</c:v>
                      </c:pt>
                      <c:pt idx="17087">
                        <c:v>12</c:v>
                      </c:pt>
                      <c:pt idx="17088">
                        <c:v>13</c:v>
                      </c:pt>
                      <c:pt idx="17089">
                        <c:v>14</c:v>
                      </c:pt>
                      <c:pt idx="17090">
                        <c:v>15</c:v>
                      </c:pt>
                      <c:pt idx="17091">
                        <c:v>16</c:v>
                      </c:pt>
                      <c:pt idx="17092">
                        <c:v>17</c:v>
                      </c:pt>
                      <c:pt idx="17093">
                        <c:v>18</c:v>
                      </c:pt>
                      <c:pt idx="17094">
                        <c:v>19</c:v>
                      </c:pt>
                      <c:pt idx="17095">
                        <c:v>20</c:v>
                      </c:pt>
                      <c:pt idx="17096">
                        <c:v>21</c:v>
                      </c:pt>
                      <c:pt idx="17097">
                        <c:v>22</c:v>
                      </c:pt>
                      <c:pt idx="17098">
                        <c:v>23</c:v>
                      </c:pt>
                      <c:pt idx="17099">
                        <c:v>24</c:v>
                      </c:pt>
                      <c:pt idx="17100">
                        <c:v>0</c:v>
                      </c:pt>
                      <c:pt idx="17101">
                        <c:v>1</c:v>
                      </c:pt>
                      <c:pt idx="17102">
                        <c:v>2</c:v>
                      </c:pt>
                      <c:pt idx="17103">
                        <c:v>3</c:v>
                      </c:pt>
                      <c:pt idx="17104">
                        <c:v>4</c:v>
                      </c:pt>
                      <c:pt idx="17105">
                        <c:v>5</c:v>
                      </c:pt>
                      <c:pt idx="17106">
                        <c:v>6</c:v>
                      </c:pt>
                      <c:pt idx="17107">
                        <c:v>7</c:v>
                      </c:pt>
                      <c:pt idx="17108">
                        <c:v>8</c:v>
                      </c:pt>
                      <c:pt idx="17109">
                        <c:v>9</c:v>
                      </c:pt>
                      <c:pt idx="17110">
                        <c:v>10</c:v>
                      </c:pt>
                      <c:pt idx="17111">
                        <c:v>11</c:v>
                      </c:pt>
                      <c:pt idx="17112">
                        <c:v>12</c:v>
                      </c:pt>
                      <c:pt idx="17113">
                        <c:v>13</c:v>
                      </c:pt>
                      <c:pt idx="17114">
                        <c:v>14</c:v>
                      </c:pt>
                      <c:pt idx="17115">
                        <c:v>15</c:v>
                      </c:pt>
                      <c:pt idx="17116">
                        <c:v>16</c:v>
                      </c:pt>
                      <c:pt idx="17117">
                        <c:v>17</c:v>
                      </c:pt>
                      <c:pt idx="17118">
                        <c:v>18</c:v>
                      </c:pt>
                      <c:pt idx="17119">
                        <c:v>19</c:v>
                      </c:pt>
                      <c:pt idx="17120">
                        <c:v>20</c:v>
                      </c:pt>
                      <c:pt idx="17121">
                        <c:v>21</c:v>
                      </c:pt>
                      <c:pt idx="17122">
                        <c:v>22</c:v>
                      </c:pt>
                      <c:pt idx="17123">
                        <c:v>23</c:v>
                      </c:pt>
                      <c:pt idx="17124">
                        <c:v>24</c:v>
                      </c:pt>
                      <c:pt idx="17125">
                        <c:v>0</c:v>
                      </c:pt>
                      <c:pt idx="17126">
                        <c:v>1</c:v>
                      </c:pt>
                      <c:pt idx="17127">
                        <c:v>2</c:v>
                      </c:pt>
                      <c:pt idx="17128">
                        <c:v>3</c:v>
                      </c:pt>
                      <c:pt idx="17129">
                        <c:v>4</c:v>
                      </c:pt>
                      <c:pt idx="17130">
                        <c:v>5</c:v>
                      </c:pt>
                      <c:pt idx="17131">
                        <c:v>6</c:v>
                      </c:pt>
                      <c:pt idx="17132">
                        <c:v>7</c:v>
                      </c:pt>
                      <c:pt idx="17133">
                        <c:v>8</c:v>
                      </c:pt>
                      <c:pt idx="17134">
                        <c:v>9</c:v>
                      </c:pt>
                      <c:pt idx="17135">
                        <c:v>10</c:v>
                      </c:pt>
                      <c:pt idx="17136">
                        <c:v>11</c:v>
                      </c:pt>
                      <c:pt idx="17137">
                        <c:v>12</c:v>
                      </c:pt>
                      <c:pt idx="17138">
                        <c:v>13</c:v>
                      </c:pt>
                      <c:pt idx="17139">
                        <c:v>14</c:v>
                      </c:pt>
                      <c:pt idx="17140">
                        <c:v>15</c:v>
                      </c:pt>
                      <c:pt idx="17141">
                        <c:v>16</c:v>
                      </c:pt>
                      <c:pt idx="17142">
                        <c:v>17</c:v>
                      </c:pt>
                      <c:pt idx="17143">
                        <c:v>18</c:v>
                      </c:pt>
                      <c:pt idx="17144">
                        <c:v>19</c:v>
                      </c:pt>
                      <c:pt idx="17145">
                        <c:v>20</c:v>
                      </c:pt>
                      <c:pt idx="17146">
                        <c:v>21</c:v>
                      </c:pt>
                      <c:pt idx="17147">
                        <c:v>22</c:v>
                      </c:pt>
                      <c:pt idx="17148">
                        <c:v>23</c:v>
                      </c:pt>
                      <c:pt idx="17149">
                        <c:v>24</c:v>
                      </c:pt>
                      <c:pt idx="17150">
                        <c:v>0</c:v>
                      </c:pt>
                      <c:pt idx="17151">
                        <c:v>1</c:v>
                      </c:pt>
                      <c:pt idx="17152">
                        <c:v>2</c:v>
                      </c:pt>
                      <c:pt idx="17153">
                        <c:v>3</c:v>
                      </c:pt>
                      <c:pt idx="17154">
                        <c:v>4</c:v>
                      </c:pt>
                      <c:pt idx="17155">
                        <c:v>5</c:v>
                      </c:pt>
                      <c:pt idx="17156">
                        <c:v>6</c:v>
                      </c:pt>
                      <c:pt idx="17157">
                        <c:v>7</c:v>
                      </c:pt>
                      <c:pt idx="17158">
                        <c:v>8</c:v>
                      </c:pt>
                      <c:pt idx="17159">
                        <c:v>9</c:v>
                      </c:pt>
                      <c:pt idx="17160">
                        <c:v>10</c:v>
                      </c:pt>
                      <c:pt idx="17161">
                        <c:v>11</c:v>
                      </c:pt>
                      <c:pt idx="17162">
                        <c:v>12</c:v>
                      </c:pt>
                      <c:pt idx="17163">
                        <c:v>13</c:v>
                      </c:pt>
                      <c:pt idx="17164">
                        <c:v>14</c:v>
                      </c:pt>
                      <c:pt idx="17165">
                        <c:v>15</c:v>
                      </c:pt>
                      <c:pt idx="17166">
                        <c:v>16</c:v>
                      </c:pt>
                      <c:pt idx="17167">
                        <c:v>17</c:v>
                      </c:pt>
                      <c:pt idx="17168">
                        <c:v>18</c:v>
                      </c:pt>
                      <c:pt idx="17169">
                        <c:v>19</c:v>
                      </c:pt>
                      <c:pt idx="17170">
                        <c:v>20</c:v>
                      </c:pt>
                      <c:pt idx="17171">
                        <c:v>21</c:v>
                      </c:pt>
                      <c:pt idx="17172">
                        <c:v>22</c:v>
                      </c:pt>
                      <c:pt idx="17173">
                        <c:v>23</c:v>
                      </c:pt>
                      <c:pt idx="17174">
                        <c:v>24</c:v>
                      </c:pt>
                      <c:pt idx="17175">
                        <c:v>0</c:v>
                      </c:pt>
                      <c:pt idx="17176">
                        <c:v>1</c:v>
                      </c:pt>
                      <c:pt idx="17177">
                        <c:v>2</c:v>
                      </c:pt>
                      <c:pt idx="17178">
                        <c:v>3</c:v>
                      </c:pt>
                      <c:pt idx="17179">
                        <c:v>4</c:v>
                      </c:pt>
                      <c:pt idx="17180">
                        <c:v>5</c:v>
                      </c:pt>
                      <c:pt idx="17181">
                        <c:v>6</c:v>
                      </c:pt>
                      <c:pt idx="17182">
                        <c:v>7</c:v>
                      </c:pt>
                      <c:pt idx="17183">
                        <c:v>8</c:v>
                      </c:pt>
                      <c:pt idx="17184">
                        <c:v>9</c:v>
                      </c:pt>
                      <c:pt idx="17185">
                        <c:v>10</c:v>
                      </c:pt>
                      <c:pt idx="17186">
                        <c:v>11</c:v>
                      </c:pt>
                      <c:pt idx="17187">
                        <c:v>12</c:v>
                      </c:pt>
                      <c:pt idx="17188">
                        <c:v>13</c:v>
                      </c:pt>
                      <c:pt idx="17189">
                        <c:v>14</c:v>
                      </c:pt>
                      <c:pt idx="17190">
                        <c:v>15</c:v>
                      </c:pt>
                      <c:pt idx="17191">
                        <c:v>16</c:v>
                      </c:pt>
                      <c:pt idx="17192">
                        <c:v>17</c:v>
                      </c:pt>
                      <c:pt idx="17193">
                        <c:v>18</c:v>
                      </c:pt>
                      <c:pt idx="17194">
                        <c:v>19</c:v>
                      </c:pt>
                      <c:pt idx="17195">
                        <c:v>20</c:v>
                      </c:pt>
                      <c:pt idx="17196">
                        <c:v>21</c:v>
                      </c:pt>
                      <c:pt idx="17197">
                        <c:v>22</c:v>
                      </c:pt>
                      <c:pt idx="17198">
                        <c:v>23</c:v>
                      </c:pt>
                      <c:pt idx="17199">
                        <c:v>24</c:v>
                      </c:pt>
                      <c:pt idx="17200">
                        <c:v>0</c:v>
                      </c:pt>
                      <c:pt idx="17201">
                        <c:v>1</c:v>
                      </c:pt>
                      <c:pt idx="17202">
                        <c:v>2</c:v>
                      </c:pt>
                      <c:pt idx="17203">
                        <c:v>3</c:v>
                      </c:pt>
                      <c:pt idx="17204">
                        <c:v>4</c:v>
                      </c:pt>
                      <c:pt idx="17205">
                        <c:v>5</c:v>
                      </c:pt>
                      <c:pt idx="17206">
                        <c:v>6</c:v>
                      </c:pt>
                      <c:pt idx="17207">
                        <c:v>7</c:v>
                      </c:pt>
                      <c:pt idx="17208">
                        <c:v>8</c:v>
                      </c:pt>
                      <c:pt idx="17209">
                        <c:v>9</c:v>
                      </c:pt>
                      <c:pt idx="17210">
                        <c:v>10</c:v>
                      </c:pt>
                      <c:pt idx="17211">
                        <c:v>11</c:v>
                      </c:pt>
                      <c:pt idx="17212">
                        <c:v>12</c:v>
                      </c:pt>
                      <c:pt idx="17213">
                        <c:v>13</c:v>
                      </c:pt>
                      <c:pt idx="17214">
                        <c:v>14</c:v>
                      </c:pt>
                      <c:pt idx="17215">
                        <c:v>15</c:v>
                      </c:pt>
                      <c:pt idx="17216">
                        <c:v>16</c:v>
                      </c:pt>
                      <c:pt idx="17217">
                        <c:v>17</c:v>
                      </c:pt>
                      <c:pt idx="17218">
                        <c:v>18</c:v>
                      </c:pt>
                      <c:pt idx="17219">
                        <c:v>19</c:v>
                      </c:pt>
                      <c:pt idx="17220">
                        <c:v>20</c:v>
                      </c:pt>
                      <c:pt idx="17221">
                        <c:v>21</c:v>
                      </c:pt>
                      <c:pt idx="17222">
                        <c:v>22</c:v>
                      </c:pt>
                      <c:pt idx="17223">
                        <c:v>23</c:v>
                      </c:pt>
                      <c:pt idx="17224">
                        <c:v>24</c:v>
                      </c:pt>
                      <c:pt idx="17225">
                        <c:v>0</c:v>
                      </c:pt>
                      <c:pt idx="17226">
                        <c:v>1</c:v>
                      </c:pt>
                      <c:pt idx="17227">
                        <c:v>2</c:v>
                      </c:pt>
                      <c:pt idx="17228">
                        <c:v>3</c:v>
                      </c:pt>
                      <c:pt idx="17229">
                        <c:v>4</c:v>
                      </c:pt>
                      <c:pt idx="17230">
                        <c:v>5</c:v>
                      </c:pt>
                      <c:pt idx="17231">
                        <c:v>6</c:v>
                      </c:pt>
                      <c:pt idx="17232">
                        <c:v>7</c:v>
                      </c:pt>
                      <c:pt idx="17233">
                        <c:v>8</c:v>
                      </c:pt>
                      <c:pt idx="17234">
                        <c:v>9</c:v>
                      </c:pt>
                      <c:pt idx="17235">
                        <c:v>10</c:v>
                      </c:pt>
                      <c:pt idx="17236">
                        <c:v>11</c:v>
                      </c:pt>
                      <c:pt idx="17237">
                        <c:v>12</c:v>
                      </c:pt>
                      <c:pt idx="17238">
                        <c:v>13</c:v>
                      </c:pt>
                      <c:pt idx="17239">
                        <c:v>14</c:v>
                      </c:pt>
                      <c:pt idx="17240">
                        <c:v>15</c:v>
                      </c:pt>
                      <c:pt idx="17241">
                        <c:v>16</c:v>
                      </c:pt>
                      <c:pt idx="17242">
                        <c:v>17</c:v>
                      </c:pt>
                      <c:pt idx="17243">
                        <c:v>18</c:v>
                      </c:pt>
                      <c:pt idx="17244">
                        <c:v>19</c:v>
                      </c:pt>
                      <c:pt idx="17245">
                        <c:v>20</c:v>
                      </c:pt>
                      <c:pt idx="17246">
                        <c:v>21</c:v>
                      </c:pt>
                      <c:pt idx="17247">
                        <c:v>22</c:v>
                      </c:pt>
                      <c:pt idx="17248">
                        <c:v>23</c:v>
                      </c:pt>
                      <c:pt idx="17249">
                        <c:v>24</c:v>
                      </c:pt>
                      <c:pt idx="17250">
                        <c:v>0</c:v>
                      </c:pt>
                      <c:pt idx="17251">
                        <c:v>1</c:v>
                      </c:pt>
                      <c:pt idx="17252">
                        <c:v>2</c:v>
                      </c:pt>
                      <c:pt idx="17253">
                        <c:v>3</c:v>
                      </c:pt>
                      <c:pt idx="17254">
                        <c:v>4</c:v>
                      </c:pt>
                      <c:pt idx="17255">
                        <c:v>5</c:v>
                      </c:pt>
                      <c:pt idx="17256">
                        <c:v>6</c:v>
                      </c:pt>
                      <c:pt idx="17257">
                        <c:v>7</c:v>
                      </c:pt>
                      <c:pt idx="17258">
                        <c:v>8</c:v>
                      </c:pt>
                      <c:pt idx="17259">
                        <c:v>9</c:v>
                      </c:pt>
                      <c:pt idx="17260">
                        <c:v>10</c:v>
                      </c:pt>
                      <c:pt idx="17261">
                        <c:v>11</c:v>
                      </c:pt>
                      <c:pt idx="17262">
                        <c:v>12</c:v>
                      </c:pt>
                      <c:pt idx="17263">
                        <c:v>13</c:v>
                      </c:pt>
                      <c:pt idx="17264">
                        <c:v>14</c:v>
                      </c:pt>
                      <c:pt idx="17265">
                        <c:v>15</c:v>
                      </c:pt>
                      <c:pt idx="17266">
                        <c:v>16</c:v>
                      </c:pt>
                      <c:pt idx="17267">
                        <c:v>17</c:v>
                      </c:pt>
                      <c:pt idx="17268">
                        <c:v>18</c:v>
                      </c:pt>
                      <c:pt idx="17269">
                        <c:v>19</c:v>
                      </c:pt>
                      <c:pt idx="17270">
                        <c:v>20</c:v>
                      </c:pt>
                      <c:pt idx="17271">
                        <c:v>21</c:v>
                      </c:pt>
                      <c:pt idx="17272">
                        <c:v>22</c:v>
                      </c:pt>
                      <c:pt idx="17273">
                        <c:v>23</c:v>
                      </c:pt>
                      <c:pt idx="17274">
                        <c:v>24</c:v>
                      </c:pt>
                      <c:pt idx="17275">
                        <c:v>0</c:v>
                      </c:pt>
                      <c:pt idx="17276">
                        <c:v>1</c:v>
                      </c:pt>
                      <c:pt idx="17277">
                        <c:v>2</c:v>
                      </c:pt>
                      <c:pt idx="17278">
                        <c:v>3</c:v>
                      </c:pt>
                      <c:pt idx="17279">
                        <c:v>4</c:v>
                      </c:pt>
                      <c:pt idx="17280">
                        <c:v>5</c:v>
                      </c:pt>
                      <c:pt idx="17281">
                        <c:v>6</c:v>
                      </c:pt>
                      <c:pt idx="17282">
                        <c:v>7</c:v>
                      </c:pt>
                      <c:pt idx="17283">
                        <c:v>8</c:v>
                      </c:pt>
                      <c:pt idx="17284">
                        <c:v>9</c:v>
                      </c:pt>
                      <c:pt idx="17285">
                        <c:v>10</c:v>
                      </c:pt>
                      <c:pt idx="17286">
                        <c:v>11</c:v>
                      </c:pt>
                      <c:pt idx="17287">
                        <c:v>12</c:v>
                      </c:pt>
                      <c:pt idx="17288">
                        <c:v>13</c:v>
                      </c:pt>
                      <c:pt idx="17289">
                        <c:v>14</c:v>
                      </c:pt>
                      <c:pt idx="17290">
                        <c:v>15</c:v>
                      </c:pt>
                      <c:pt idx="17291">
                        <c:v>16</c:v>
                      </c:pt>
                      <c:pt idx="17292">
                        <c:v>17</c:v>
                      </c:pt>
                      <c:pt idx="17293">
                        <c:v>18</c:v>
                      </c:pt>
                      <c:pt idx="17294">
                        <c:v>19</c:v>
                      </c:pt>
                      <c:pt idx="17295">
                        <c:v>20</c:v>
                      </c:pt>
                      <c:pt idx="17296">
                        <c:v>21</c:v>
                      </c:pt>
                      <c:pt idx="17297">
                        <c:v>22</c:v>
                      </c:pt>
                      <c:pt idx="17298">
                        <c:v>23</c:v>
                      </c:pt>
                      <c:pt idx="17299">
                        <c:v>24</c:v>
                      </c:pt>
                      <c:pt idx="17300">
                        <c:v>0</c:v>
                      </c:pt>
                      <c:pt idx="17301">
                        <c:v>1</c:v>
                      </c:pt>
                      <c:pt idx="17302">
                        <c:v>2</c:v>
                      </c:pt>
                      <c:pt idx="17303">
                        <c:v>3</c:v>
                      </c:pt>
                      <c:pt idx="17304">
                        <c:v>4</c:v>
                      </c:pt>
                      <c:pt idx="17305">
                        <c:v>5</c:v>
                      </c:pt>
                      <c:pt idx="17306">
                        <c:v>6</c:v>
                      </c:pt>
                      <c:pt idx="17307">
                        <c:v>7</c:v>
                      </c:pt>
                      <c:pt idx="17308">
                        <c:v>8</c:v>
                      </c:pt>
                      <c:pt idx="17309">
                        <c:v>9</c:v>
                      </c:pt>
                      <c:pt idx="17310">
                        <c:v>10</c:v>
                      </c:pt>
                      <c:pt idx="17311">
                        <c:v>11</c:v>
                      </c:pt>
                      <c:pt idx="17312">
                        <c:v>12</c:v>
                      </c:pt>
                      <c:pt idx="17313">
                        <c:v>13</c:v>
                      </c:pt>
                      <c:pt idx="17314">
                        <c:v>14</c:v>
                      </c:pt>
                      <c:pt idx="17315">
                        <c:v>15</c:v>
                      </c:pt>
                      <c:pt idx="17316">
                        <c:v>16</c:v>
                      </c:pt>
                      <c:pt idx="17317">
                        <c:v>17</c:v>
                      </c:pt>
                      <c:pt idx="17318">
                        <c:v>18</c:v>
                      </c:pt>
                      <c:pt idx="17319">
                        <c:v>19</c:v>
                      </c:pt>
                      <c:pt idx="17320">
                        <c:v>20</c:v>
                      </c:pt>
                      <c:pt idx="17321">
                        <c:v>21</c:v>
                      </c:pt>
                      <c:pt idx="17322">
                        <c:v>22</c:v>
                      </c:pt>
                      <c:pt idx="17323">
                        <c:v>23</c:v>
                      </c:pt>
                      <c:pt idx="17324">
                        <c:v>24</c:v>
                      </c:pt>
                      <c:pt idx="17325">
                        <c:v>0</c:v>
                      </c:pt>
                      <c:pt idx="17326">
                        <c:v>1</c:v>
                      </c:pt>
                      <c:pt idx="17327">
                        <c:v>2</c:v>
                      </c:pt>
                      <c:pt idx="17328">
                        <c:v>3</c:v>
                      </c:pt>
                      <c:pt idx="17329">
                        <c:v>4</c:v>
                      </c:pt>
                      <c:pt idx="17330">
                        <c:v>5</c:v>
                      </c:pt>
                      <c:pt idx="17331">
                        <c:v>6</c:v>
                      </c:pt>
                      <c:pt idx="17332">
                        <c:v>7</c:v>
                      </c:pt>
                      <c:pt idx="17333">
                        <c:v>8</c:v>
                      </c:pt>
                      <c:pt idx="17334">
                        <c:v>9</c:v>
                      </c:pt>
                      <c:pt idx="17335">
                        <c:v>10</c:v>
                      </c:pt>
                      <c:pt idx="17336">
                        <c:v>11</c:v>
                      </c:pt>
                      <c:pt idx="17337">
                        <c:v>12</c:v>
                      </c:pt>
                      <c:pt idx="17338">
                        <c:v>13</c:v>
                      </c:pt>
                      <c:pt idx="17339">
                        <c:v>14</c:v>
                      </c:pt>
                      <c:pt idx="17340">
                        <c:v>15</c:v>
                      </c:pt>
                      <c:pt idx="17341">
                        <c:v>16</c:v>
                      </c:pt>
                      <c:pt idx="17342">
                        <c:v>17</c:v>
                      </c:pt>
                      <c:pt idx="17343">
                        <c:v>18</c:v>
                      </c:pt>
                      <c:pt idx="17344">
                        <c:v>19</c:v>
                      </c:pt>
                      <c:pt idx="17345">
                        <c:v>20</c:v>
                      </c:pt>
                      <c:pt idx="17346">
                        <c:v>21</c:v>
                      </c:pt>
                      <c:pt idx="17347">
                        <c:v>22</c:v>
                      </c:pt>
                      <c:pt idx="17348">
                        <c:v>23</c:v>
                      </c:pt>
                      <c:pt idx="17349">
                        <c:v>24</c:v>
                      </c:pt>
                      <c:pt idx="17350">
                        <c:v>0</c:v>
                      </c:pt>
                      <c:pt idx="17351">
                        <c:v>1</c:v>
                      </c:pt>
                      <c:pt idx="17352">
                        <c:v>2</c:v>
                      </c:pt>
                      <c:pt idx="17353">
                        <c:v>3</c:v>
                      </c:pt>
                      <c:pt idx="17354">
                        <c:v>4</c:v>
                      </c:pt>
                      <c:pt idx="17355">
                        <c:v>5</c:v>
                      </c:pt>
                      <c:pt idx="17356">
                        <c:v>6</c:v>
                      </c:pt>
                      <c:pt idx="17357">
                        <c:v>7</c:v>
                      </c:pt>
                      <c:pt idx="17358">
                        <c:v>8</c:v>
                      </c:pt>
                      <c:pt idx="17359">
                        <c:v>9</c:v>
                      </c:pt>
                      <c:pt idx="17360">
                        <c:v>10</c:v>
                      </c:pt>
                      <c:pt idx="17361">
                        <c:v>11</c:v>
                      </c:pt>
                      <c:pt idx="17362">
                        <c:v>12</c:v>
                      </c:pt>
                      <c:pt idx="17363">
                        <c:v>13</c:v>
                      </c:pt>
                      <c:pt idx="17364">
                        <c:v>14</c:v>
                      </c:pt>
                      <c:pt idx="17365">
                        <c:v>15</c:v>
                      </c:pt>
                      <c:pt idx="17366">
                        <c:v>16</c:v>
                      </c:pt>
                      <c:pt idx="17367">
                        <c:v>17</c:v>
                      </c:pt>
                      <c:pt idx="17368">
                        <c:v>18</c:v>
                      </c:pt>
                      <c:pt idx="17369">
                        <c:v>19</c:v>
                      </c:pt>
                      <c:pt idx="17370">
                        <c:v>20</c:v>
                      </c:pt>
                      <c:pt idx="17371">
                        <c:v>21</c:v>
                      </c:pt>
                      <c:pt idx="17372">
                        <c:v>22</c:v>
                      </c:pt>
                      <c:pt idx="17373">
                        <c:v>23</c:v>
                      </c:pt>
                      <c:pt idx="17374">
                        <c:v>24</c:v>
                      </c:pt>
                      <c:pt idx="17375">
                        <c:v>0</c:v>
                      </c:pt>
                      <c:pt idx="17376">
                        <c:v>1</c:v>
                      </c:pt>
                      <c:pt idx="17377">
                        <c:v>2</c:v>
                      </c:pt>
                      <c:pt idx="17378">
                        <c:v>3</c:v>
                      </c:pt>
                      <c:pt idx="17379">
                        <c:v>4</c:v>
                      </c:pt>
                      <c:pt idx="17380">
                        <c:v>5</c:v>
                      </c:pt>
                      <c:pt idx="17381">
                        <c:v>6</c:v>
                      </c:pt>
                      <c:pt idx="17382">
                        <c:v>7</c:v>
                      </c:pt>
                      <c:pt idx="17383">
                        <c:v>8</c:v>
                      </c:pt>
                      <c:pt idx="17384">
                        <c:v>9</c:v>
                      </c:pt>
                      <c:pt idx="17385">
                        <c:v>10</c:v>
                      </c:pt>
                      <c:pt idx="17386">
                        <c:v>11</c:v>
                      </c:pt>
                      <c:pt idx="17387">
                        <c:v>12</c:v>
                      </c:pt>
                      <c:pt idx="17388">
                        <c:v>13</c:v>
                      </c:pt>
                      <c:pt idx="17389">
                        <c:v>14</c:v>
                      </c:pt>
                      <c:pt idx="17390">
                        <c:v>15</c:v>
                      </c:pt>
                      <c:pt idx="17391">
                        <c:v>16</c:v>
                      </c:pt>
                      <c:pt idx="17392">
                        <c:v>17</c:v>
                      </c:pt>
                      <c:pt idx="17393">
                        <c:v>18</c:v>
                      </c:pt>
                      <c:pt idx="17394">
                        <c:v>19</c:v>
                      </c:pt>
                      <c:pt idx="17395">
                        <c:v>20</c:v>
                      </c:pt>
                      <c:pt idx="17396">
                        <c:v>21</c:v>
                      </c:pt>
                      <c:pt idx="17397">
                        <c:v>22</c:v>
                      </c:pt>
                      <c:pt idx="17398">
                        <c:v>23</c:v>
                      </c:pt>
                      <c:pt idx="17399">
                        <c:v>24</c:v>
                      </c:pt>
                      <c:pt idx="17400">
                        <c:v>0</c:v>
                      </c:pt>
                      <c:pt idx="17401">
                        <c:v>1</c:v>
                      </c:pt>
                      <c:pt idx="17402">
                        <c:v>2</c:v>
                      </c:pt>
                      <c:pt idx="17403">
                        <c:v>3</c:v>
                      </c:pt>
                      <c:pt idx="17404">
                        <c:v>4</c:v>
                      </c:pt>
                      <c:pt idx="17405">
                        <c:v>5</c:v>
                      </c:pt>
                      <c:pt idx="17406">
                        <c:v>6</c:v>
                      </c:pt>
                      <c:pt idx="17407">
                        <c:v>7</c:v>
                      </c:pt>
                      <c:pt idx="17408">
                        <c:v>8</c:v>
                      </c:pt>
                      <c:pt idx="17409">
                        <c:v>9</c:v>
                      </c:pt>
                      <c:pt idx="17410">
                        <c:v>10</c:v>
                      </c:pt>
                      <c:pt idx="17411">
                        <c:v>11</c:v>
                      </c:pt>
                      <c:pt idx="17412">
                        <c:v>12</c:v>
                      </c:pt>
                      <c:pt idx="17413">
                        <c:v>13</c:v>
                      </c:pt>
                      <c:pt idx="17414">
                        <c:v>14</c:v>
                      </c:pt>
                      <c:pt idx="17415">
                        <c:v>15</c:v>
                      </c:pt>
                      <c:pt idx="17416">
                        <c:v>16</c:v>
                      </c:pt>
                      <c:pt idx="17417">
                        <c:v>17</c:v>
                      </c:pt>
                      <c:pt idx="17418">
                        <c:v>18</c:v>
                      </c:pt>
                      <c:pt idx="17419">
                        <c:v>19</c:v>
                      </c:pt>
                      <c:pt idx="17420">
                        <c:v>20</c:v>
                      </c:pt>
                      <c:pt idx="17421">
                        <c:v>21</c:v>
                      </c:pt>
                      <c:pt idx="17422">
                        <c:v>22</c:v>
                      </c:pt>
                      <c:pt idx="17423">
                        <c:v>23</c:v>
                      </c:pt>
                      <c:pt idx="17424">
                        <c:v>24</c:v>
                      </c:pt>
                      <c:pt idx="17425">
                        <c:v>0</c:v>
                      </c:pt>
                      <c:pt idx="17426">
                        <c:v>1</c:v>
                      </c:pt>
                      <c:pt idx="17427">
                        <c:v>2</c:v>
                      </c:pt>
                      <c:pt idx="17428">
                        <c:v>3</c:v>
                      </c:pt>
                      <c:pt idx="17429">
                        <c:v>4</c:v>
                      </c:pt>
                      <c:pt idx="17430">
                        <c:v>5</c:v>
                      </c:pt>
                      <c:pt idx="17431">
                        <c:v>6</c:v>
                      </c:pt>
                      <c:pt idx="17432">
                        <c:v>7</c:v>
                      </c:pt>
                      <c:pt idx="17433">
                        <c:v>8</c:v>
                      </c:pt>
                      <c:pt idx="17434">
                        <c:v>9</c:v>
                      </c:pt>
                      <c:pt idx="17435">
                        <c:v>10</c:v>
                      </c:pt>
                      <c:pt idx="17436">
                        <c:v>11</c:v>
                      </c:pt>
                      <c:pt idx="17437">
                        <c:v>12</c:v>
                      </c:pt>
                      <c:pt idx="17438">
                        <c:v>13</c:v>
                      </c:pt>
                      <c:pt idx="17439">
                        <c:v>14</c:v>
                      </c:pt>
                      <c:pt idx="17440">
                        <c:v>15</c:v>
                      </c:pt>
                      <c:pt idx="17441">
                        <c:v>16</c:v>
                      </c:pt>
                      <c:pt idx="17442">
                        <c:v>17</c:v>
                      </c:pt>
                      <c:pt idx="17443">
                        <c:v>18</c:v>
                      </c:pt>
                      <c:pt idx="17444">
                        <c:v>19</c:v>
                      </c:pt>
                      <c:pt idx="17445">
                        <c:v>20</c:v>
                      </c:pt>
                      <c:pt idx="17446">
                        <c:v>21</c:v>
                      </c:pt>
                      <c:pt idx="17447">
                        <c:v>22</c:v>
                      </c:pt>
                      <c:pt idx="17448">
                        <c:v>23</c:v>
                      </c:pt>
                      <c:pt idx="17449">
                        <c:v>24</c:v>
                      </c:pt>
                      <c:pt idx="17450">
                        <c:v>0</c:v>
                      </c:pt>
                      <c:pt idx="17451">
                        <c:v>1</c:v>
                      </c:pt>
                      <c:pt idx="17452">
                        <c:v>2</c:v>
                      </c:pt>
                      <c:pt idx="17453">
                        <c:v>3</c:v>
                      </c:pt>
                      <c:pt idx="17454">
                        <c:v>4</c:v>
                      </c:pt>
                      <c:pt idx="17455">
                        <c:v>5</c:v>
                      </c:pt>
                      <c:pt idx="17456">
                        <c:v>6</c:v>
                      </c:pt>
                      <c:pt idx="17457">
                        <c:v>7</c:v>
                      </c:pt>
                      <c:pt idx="17458">
                        <c:v>8</c:v>
                      </c:pt>
                      <c:pt idx="17459">
                        <c:v>9</c:v>
                      </c:pt>
                      <c:pt idx="17460">
                        <c:v>10</c:v>
                      </c:pt>
                      <c:pt idx="17461">
                        <c:v>11</c:v>
                      </c:pt>
                      <c:pt idx="17462">
                        <c:v>12</c:v>
                      </c:pt>
                      <c:pt idx="17463">
                        <c:v>13</c:v>
                      </c:pt>
                      <c:pt idx="17464">
                        <c:v>14</c:v>
                      </c:pt>
                      <c:pt idx="17465">
                        <c:v>15</c:v>
                      </c:pt>
                      <c:pt idx="17466">
                        <c:v>16</c:v>
                      </c:pt>
                      <c:pt idx="17467">
                        <c:v>17</c:v>
                      </c:pt>
                      <c:pt idx="17468">
                        <c:v>18</c:v>
                      </c:pt>
                      <c:pt idx="17469">
                        <c:v>19</c:v>
                      </c:pt>
                      <c:pt idx="17470">
                        <c:v>20</c:v>
                      </c:pt>
                      <c:pt idx="17471">
                        <c:v>21</c:v>
                      </c:pt>
                      <c:pt idx="17472">
                        <c:v>22</c:v>
                      </c:pt>
                      <c:pt idx="17473">
                        <c:v>23</c:v>
                      </c:pt>
                      <c:pt idx="17474">
                        <c:v>24</c:v>
                      </c:pt>
                      <c:pt idx="17475">
                        <c:v>0</c:v>
                      </c:pt>
                      <c:pt idx="17476">
                        <c:v>1</c:v>
                      </c:pt>
                      <c:pt idx="17477">
                        <c:v>2</c:v>
                      </c:pt>
                      <c:pt idx="17478">
                        <c:v>3</c:v>
                      </c:pt>
                      <c:pt idx="17479">
                        <c:v>4</c:v>
                      </c:pt>
                      <c:pt idx="17480">
                        <c:v>5</c:v>
                      </c:pt>
                      <c:pt idx="17481">
                        <c:v>6</c:v>
                      </c:pt>
                      <c:pt idx="17482">
                        <c:v>7</c:v>
                      </c:pt>
                      <c:pt idx="17483">
                        <c:v>8</c:v>
                      </c:pt>
                      <c:pt idx="17484">
                        <c:v>9</c:v>
                      </c:pt>
                      <c:pt idx="17485">
                        <c:v>10</c:v>
                      </c:pt>
                      <c:pt idx="17486">
                        <c:v>11</c:v>
                      </c:pt>
                      <c:pt idx="17487">
                        <c:v>12</c:v>
                      </c:pt>
                      <c:pt idx="17488">
                        <c:v>13</c:v>
                      </c:pt>
                      <c:pt idx="17489">
                        <c:v>14</c:v>
                      </c:pt>
                      <c:pt idx="17490">
                        <c:v>15</c:v>
                      </c:pt>
                      <c:pt idx="17491">
                        <c:v>16</c:v>
                      </c:pt>
                      <c:pt idx="17492">
                        <c:v>17</c:v>
                      </c:pt>
                      <c:pt idx="17493">
                        <c:v>18</c:v>
                      </c:pt>
                      <c:pt idx="17494">
                        <c:v>19</c:v>
                      </c:pt>
                      <c:pt idx="17495">
                        <c:v>20</c:v>
                      </c:pt>
                      <c:pt idx="17496">
                        <c:v>21</c:v>
                      </c:pt>
                      <c:pt idx="17497">
                        <c:v>22</c:v>
                      </c:pt>
                      <c:pt idx="17498">
                        <c:v>23</c:v>
                      </c:pt>
                      <c:pt idx="17499">
                        <c:v>24</c:v>
                      </c:pt>
                      <c:pt idx="17500">
                        <c:v>0</c:v>
                      </c:pt>
                      <c:pt idx="17501">
                        <c:v>1</c:v>
                      </c:pt>
                      <c:pt idx="17502">
                        <c:v>2</c:v>
                      </c:pt>
                      <c:pt idx="17503">
                        <c:v>3</c:v>
                      </c:pt>
                      <c:pt idx="17504">
                        <c:v>4</c:v>
                      </c:pt>
                      <c:pt idx="17505">
                        <c:v>5</c:v>
                      </c:pt>
                      <c:pt idx="17506">
                        <c:v>6</c:v>
                      </c:pt>
                      <c:pt idx="17507">
                        <c:v>7</c:v>
                      </c:pt>
                      <c:pt idx="17508">
                        <c:v>8</c:v>
                      </c:pt>
                      <c:pt idx="17509">
                        <c:v>9</c:v>
                      </c:pt>
                      <c:pt idx="17510">
                        <c:v>10</c:v>
                      </c:pt>
                      <c:pt idx="17511">
                        <c:v>11</c:v>
                      </c:pt>
                      <c:pt idx="17512">
                        <c:v>12</c:v>
                      </c:pt>
                      <c:pt idx="17513">
                        <c:v>13</c:v>
                      </c:pt>
                      <c:pt idx="17514">
                        <c:v>14</c:v>
                      </c:pt>
                      <c:pt idx="17515">
                        <c:v>15</c:v>
                      </c:pt>
                      <c:pt idx="17516">
                        <c:v>16</c:v>
                      </c:pt>
                      <c:pt idx="17517">
                        <c:v>17</c:v>
                      </c:pt>
                      <c:pt idx="17518">
                        <c:v>18</c:v>
                      </c:pt>
                      <c:pt idx="17519">
                        <c:v>19</c:v>
                      </c:pt>
                      <c:pt idx="17520">
                        <c:v>20</c:v>
                      </c:pt>
                      <c:pt idx="17521">
                        <c:v>21</c:v>
                      </c:pt>
                      <c:pt idx="17522">
                        <c:v>22</c:v>
                      </c:pt>
                      <c:pt idx="17523">
                        <c:v>23</c:v>
                      </c:pt>
                      <c:pt idx="17524">
                        <c:v>24</c:v>
                      </c:pt>
                      <c:pt idx="17525">
                        <c:v>0</c:v>
                      </c:pt>
                      <c:pt idx="17526">
                        <c:v>1</c:v>
                      </c:pt>
                      <c:pt idx="17527">
                        <c:v>2</c:v>
                      </c:pt>
                      <c:pt idx="17528">
                        <c:v>3</c:v>
                      </c:pt>
                      <c:pt idx="17529">
                        <c:v>4</c:v>
                      </c:pt>
                      <c:pt idx="17530">
                        <c:v>5</c:v>
                      </c:pt>
                      <c:pt idx="17531">
                        <c:v>6</c:v>
                      </c:pt>
                      <c:pt idx="17532">
                        <c:v>7</c:v>
                      </c:pt>
                      <c:pt idx="17533">
                        <c:v>8</c:v>
                      </c:pt>
                      <c:pt idx="17534">
                        <c:v>9</c:v>
                      </c:pt>
                      <c:pt idx="17535">
                        <c:v>10</c:v>
                      </c:pt>
                      <c:pt idx="17536">
                        <c:v>11</c:v>
                      </c:pt>
                      <c:pt idx="17537">
                        <c:v>12</c:v>
                      </c:pt>
                      <c:pt idx="17538">
                        <c:v>13</c:v>
                      </c:pt>
                      <c:pt idx="17539">
                        <c:v>14</c:v>
                      </c:pt>
                      <c:pt idx="17540">
                        <c:v>15</c:v>
                      </c:pt>
                      <c:pt idx="17541">
                        <c:v>16</c:v>
                      </c:pt>
                      <c:pt idx="17542">
                        <c:v>17</c:v>
                      </c:pt>
                      <c:pt idx="17543">
                        <c:v>18</c:v>
                      </c:pt>
                      <c:pt idx="17544">
                        <c:v>19</c:v>
                      </c:pt>
                      <c:pt idx="17545">
                        <c:v>20</c:v>
                      </c:pt>
                      <c:pt idx="17546">
                        <c:v>21</c:v>
                      </c:pt>
                      <c:pt idx="17547">
                        <c:v>22</c:v>
                      </c:pt>
                      <c:pt idx="17548">
                        <c:v>23</c:v>
                      </c:pt>
                      <c:pt idx="17549">
                        <c:v>24</c:v>
                      </c:pt>
                      <c:pt idx="17550">
                        <c:v>0</c:v>
                      </c:pt>
                      <c:pt idx="17551">
                        <c:v>1</c:v>
                      </c:pt>
                      <c:pt idx="17552">
                        <c:v>2</c:v>
                      </c:pt>
                      <c:pt idx="17553">
                        <c:v>3</c:v>
                      </c:pt>
                      <c:pt idx="17554">
                        <c:v>4</c:v>
                      </c:pt>
                      <c:pt idx="17555">
                        <c:v>5</c:v>
                      </c:pt>
                      <c:pt idx="17556">
                        <c:v>6</c:v>
                      </c:pt>
                      <c:pt idx="17557">
                        <c:v>7</c:v>
                      </c:pt>
                      <c:pt idx="17558">
                        <c:v>8</c:v>
                      </c:pt>
                      <c:pt idx="17559">
                        <c:v>9</c:v>
                      </c:pt>
                      <c:pt idx="17560">
                        <c:v>10</c:v>
                      </c:pt>
                      <c:pt idx="17561">
                        <c:v>11</c:v>
                      </c:pt>
                      <c:pt idx="17562">
                        <c:v>12</c:v>
                      </c:pt>
                      <c:pt idx="17563">
                        <c:v>13</c:v>
                      </c:pt>
                      <c:pt idx="17564">
                        <c:v>14</c:v>
                      </c:pt>
                      <c:pt idx="17565">
                        <c:v>15</c:v>
                      </c:pt>
                      <c:pt idx="17566">
                        <c:v>16</c:v>
                      </c:pt>
                      <c:pt idx="17567">
                        <c:v>17</c:v>
                      </c:pt>
                      <c:pt idx="17568">
                        <c:v>18</c:v>
                      </c:pt>
                      <c:pt idx="17569">
                        <c:v>19</c:v>
                      </c:pt>
                      <c:pt idx="17570">
                        <c:v>20</c:v>
                      </c:pt>
                      <c:pt idx="17571">
                        <c:v>21</c:v>
                      </c:pt>
                      <c:pt idx="17572">
                        <c:v>22</c:v>
                      </c:pt>
                      <c:pt idx="17573">
                        <c:v>23</c:v>
                      </c:pt>
                      <c:pt idx="17574">
                        <c:v>24</c:v>
                      </c:pt>
                      <c:pt idx="17575">
                        <c:v>0</c:v>
                      </c:pt>
                      <c:pt idx="17576">
                        <c:v>1</c:v>
                      </c:pt>
                      <c:pt idx="17577">
                        <c:v>2</c:v>
                      </c:pt>
                      <c:pt idx="17578">
                        <c:v>3</c:v>
                      </c:pt>
                      <c:pt idx="17579">
                        <c:v>4</c:v>
                      </c:pt>
                      <c:pt idx="17580">
                        <c:v>5</c:v>
                      </c:pt>
                      <c:pt idx="17581">
                        <c:v>6</c:v>
                      </c:pt>
                      <c:pt idx="17582">
                        <c:v>7</c:v>
                      </c:pt>
                      <c:pt idx="17583">
                        <c:v>8</c:v>
                      </c:pt>
                      <c:pt idx="17584">
                        <c:v>9</c:v>
                      </c:pt>
                      <c:pt idx="17585">
                        <c:v>10</c:v>
                      </c:pt>
                      <c:pt idx="17586">
                        <c:v>11</c:v>
                      </c:pt>
                      <c:pt idx="17587">
                        <c:v>12</c:v>
                      </c:pt>
                      <c:pt idx="17588">
                        <c:v>13</c:v>
                      </c:pt>
                      <c:pt idx="17589">
                        <c:v>14</c:v>
                      </c:pt>
                      <c:pt idx="17590">
                        <c:v>15</c:v>
                      </c:pt>
                      <c:pt idx="17591">
                        <c:v>16</c:v>
                      </c:pt>
                      <c:pt idx="17592">
                        <c:v>17</c:v>
                      </c:pt>
                      <c:pt idx="17593">
                        <c:v>18</c:v>
                      </c:pt>
                      <c:pt idx="17594">
                        <c:v>19</c:v>
                      </c:pt>
                      <c:pt idx="17595">
                        <c:v>20</c:v>
                      </c:pt>
                      <c:pt idx="17596">
                        <c:v>21</c:v>
                      </c:pt>
                      <c:pt idx="17597">
                        <c:v>22</c:v>
                      </c:pt>
                      <c:pt idx="17598">
                        <c:v>23</c:v>
                      </c:pt>
                      <c:pt idx="17599">
                        <c:v>24</c:v>
                      </c:pt>
                      <c:pt idx="17600">
                        <c:v>0</c:v>
                      </c:pt>
                      <c:pt idx="17601">
                        <c:v>1</c:v>
                      </c:pt>
                      <c:pt idx="17602">
                        <c:v>2</c:v>
                      </c:pt>
                      <c:pt idx="17603">
                        <c:v>3</c:v>
                      </c:pt>
                      <c:pt idx="17604">
                        <c:v>4</c:v>
                      </c:pt>
                      <c:pt idx="17605">
                        <c:v>5</c:v>
                      </c:pt>
                      <c:pt idx="17606">
                        <c:v>6</c:v>
                      </c:pt>
                      <c:pt idx="17607">
                        <c:v>7</c:v>
                      </c:pt>
                      <c:pt idx="17608">
                        <c:v>8</c:v>
                      </c:pt>
                      <c:pt idx="17609">
                        <c:v>9</c:v>
                      </c:pt>
                      <c:pt idx="17610">
                        <c:v>10</c:v>
                      </c:pt>
                      <c:pt idx="17611">
                        <c:v>11</c:v>
                      </c:pt>
                      <c:pt idx="17612">
                        <c:v>12</c:v>
                      </c:pt>
                      <c:pt idx="17613">
                        <c:v>13</c:v>
                      </c:pt>
                      <c:pt idx="17614">
                        <c:v>14</c:v>
                      </c:pt>
                      <c:pt idx="17615">
                        <c:v>15</c:v>
                      </c:pt>
                      <c:pt idx="17616">
                        <c:v>16</c:v>
                      </c:pt>
                      <c:pt idx="17617">
                        <c:v>17</c:v>
                      </c:pt>
                      <c:pt idx="17618">
                        <c:v>18</c:v>
                      </c:pt>
                      <c:pt idx="17619">
                        <c:v>19</c:v>
                      </c:pt>
                      <c:pt idx="17620">
                        <c:v>20</c:v>
                      </c:pt>
                      <c:pt idx="17621">
                        <c:v>21</c:v>
                      </c:pt>
                      <c:pt idx="17622">
                        <c:v>22</c:v>
                      </c:pt>
                      <c:pt idx="17623">
                        <c:v>23</c:v>
                      </c:pt>
                      <c:pt idx="17624">
                        <c:v>24</c:v>
                      </c:pt>
                      <c:pt idx="17625">
                        <c:v>0</c:v>
                      </c:pt>
                      <c:pt idx="17626">
                        <c:v>1</c:v>
                      </c:pt>
                      <c:pt idx="17627">
                        <c:v>2</c:v>
                      </c:pt>
                      <c:pt idx="17628">
                        <c:v>3</c:v>
                      </c:pt>
                      <c:pt idx="17629">
                        <c:v>4</c:v>
                      </c:pt>
                      <c:pt idx="17630">
                        <c:v>5</c:v>
                      </c:pt>
                      <c:pt idx="17631">
                        <c:v>6</c:v>
                      </c:pt>
                      <c:pt idx="17632">
                        <c:v>7</c:v>
                      </c:pt>
                      <c:pt idx="17633">
                        <c:v>8</c:v>
                      </c:pt>
                      <c:pt idx="17634">
                        <c:v>9</c:v>
                      </c:pt>
                      <c:pt idx="17635">
                        <c:v>10</c:v>
                      </c:pt>
                      <c:pt idx="17636">
                        <c:v>11</c:v>
                      </c:pt>
                      <c:pt idx="17637">
                        <c:v>12</c:v>
                      </c:pt>
                      <c:pt idx="17638">
                        <c:v>13</c:v>
                      </c:pt>
                      <c:pt idx="17639">
                        <c:v>14</c:v>
                      </c:pt>
                      <c:pt idx="17640">
                        <c:v>15</c:v>
                      </c:pt>
                      <c:pt idx="17641">
                        <c:v>16</c:v>
                      </c:pt>
                      <c:pt idx="17642">
                        <c:v>17</c:v>
                      </c:pt>
                      <c:pt idx="17643">
                        <c:v>18</c:v>
                      </c:pt>
                      <c:pt idx="17644">
                        <c:v>19</c:v>
                      </c:pt>
                      <c:pt idx="17645">
                        <c:v>20</c:v>
                      </c:pt>
                      <c:pt idx="17646">
                        <c:v>21</c:v>
                      </c:pt>
                      <c:pt idx="17647">
                        <c:v>22</c:v>
                      </c:pt>
                      <c:pt idx="17648">
                        <c:v>23</c:v>
                      </c:pt>
                      <c:pt idx="17649">
                        <c:v>24</c:v>
                      </c:pt>
                      <c:pt idx="17650">
                        <c:v>0</c:v>
                      </c:pt>
                      <c:pt idx="17651">
                        <c:v>1</c:v>
                      </c:pt>
                      <c:pt idx="17652">
                        <c:v>2</c:v>
                      </c:pt>
                      <c:pt idx="17653">
                        <c:v>3</c:v>
                      </c:pt>
                      <c:pt idx="17654">
                        <c:v>4</c:v>
                      </c:pt>
                      <c:pt idx="17655">
                        <c:v>5</c:v>
                      </c:pt>
                      <c:pt idx="17656">
                        <c:v>6</c:v>
                      </c:pt>
                      <c:pt idx="17657">
                        <c:v>7</c:v>
                      </c:pt>
                      <c:pt idx="17658">
                        <c:v>8</c:v>
                      </c:pt>
                      <c:pt idx="17659">
                        <c:v>9</c:v>
                      </c:pt>
                      <c:pt idx="17660">
                        <c:v>10</c:v>
                      </c:pt>
                      <c:pt idx="17661">
                        <c:v>11</c:v>
                      </c:pt>
                      <c:pt idx="17662">
                        <c:v>12</c:v>
                      </c:pt>
                      <c:pt idx="17663">
                        <c:v>13</c:v>
                      </c:pt>
                      <c:pt idx="17664">
                        <c:v>14</c:v>
                      </c:pt>
                      <c:pt idx="17665">
                        <c:v>15</c:v>
                      </c:pt>
                      <c:pt idx="17666">
                        <c:v>16</c:v>
                      </c:pt>
                      <c:pt idx="17667">
                        <c:v>17</c:v>
                      </c:pt>
                      <c:pt idx="17668">
                        <c:v>18</c:v>
                      </c:pt>
                      <c:pt idx="17669">
                        <c:v>19</c:v>
                      </c:pt>
                      <c:pt idx="17670">
                        <c:v>20</c:v>
                      </c:pt>
                      <c:pt idx="17671">
                        <c:v>21</c:v>
                      </c:pt>
                      <c:pt idx="17672">
                        <c:v>22</c:v>
                      </c:pt>
                      <c:pt idx="17673">
                        <c:v>23</c:v>
                      </c:pt>
                      <c:pt idx="17674">
                        <c:v>24</c:v>
                      </c:pt>
                      <c:pt idx="17675">
                        <c:v>0</c:v>
                      </c:pt>
                      <c:pt idx="17676">
                        <c:v>1</c:v>
                      </c:pt>
                      <c:pt idx="17677">
                        <c:v>2</c:v>
                      </c:pt>
                      <c:pt idx="17678">
                        <c:v>3</c:v>
                      </c:pt>
                      <c:pt idx="17679">
                        <c:v>4</c:v>
                      </c:pt>
                      <c:pt idx="17680">
                        <c:v>5</c:v>
                      </c:pt>
                      <c:pt idx="17681">
                        <c:v>6</c:v>
                      </c:pt>
                      <c:pt idx="17682">
                        <c:v>7</c:v>
                      </c:pt>
                      <c:pt idx="17683">
                        <c:v>8</c:v>
                      </c:pt>
                      <c:pt idx="17684">
                        <c:v>9</c:v>
                      </c:pt>
                      <c:pt idx="17685">
                        <c:v>10</c:v>
                      </c:pt>
                      <c:pt idx="17686">
                        <c:v>11</c:v>
                      </c:pt>
                      <c:pt idx="17687">
                        <c:v>12</c:v>
                      </c:pt>
                      <c:pt idx="17688">
                        <c:v>13</c:v>
                      </c:pt>
                      <c:pt idx="17689">
                        <c:v>14</c:v>
                      </c:pt>
                      <c:pt idx="17690">
                        <c:v>15</c:v>
                      </c:pt>
                      <c:pt idx="17691">
                        <c:v>16</c:v>
                      </c:pt>
                      <c:pt idx="17692">
                        <c:v>17</c:v>
                      </c:pt>
                      <c:pt idx="17693">
                        <c:v>18</c:v>
                      </c:pt>
                      <c:pt idx="17694">
                        <c:v>19</c:v>
                      </c:pt>
                      <c:pt idx="17695">
                        <c:v>20</c:v>
                      </c:pt>
                      <c:pt idx="17696">
                        <c:v>21</c:v>
                      </c:pt>
                      <c:pt idx="17697">
                        <c:v>22</c:v>
                      </c:pt>
                      <c:pt idx="17698">
                        <c:v>23</c:v>
                      </c:pt>
                      <c:pt idx="17699">
                        <c:v>24</c:v>
                      </c:pt>
                      <c:pt idx="17700">
                        <c:v>0</c:v>
                      </c:pt>
                      <c:pt idx="17701">
                        <c:v>1</c:v>
                      </c:pt>
                      <c:pt idx="17702">
                        <c:v>2</c:v>
                      </c:pt>
                      <c:pt idx="17703">
                        <c:v>3</c:v>
                      </c:pt>
                      <c:pt idx="17704">
                        <c:v>4</c:v>
                      </c:pt>
                      <c:pt idx="17705">
                        <c:v>5</c:v>
                      </c:pt>
                      <c:pt idx="17706">
                        <c:v>6</c:v>
                      </c:pt>
                      <c:pt idx="17707">
                        <c:v>7</c:v>
                      </c:pt>
                      <c:pt idx="17708">
                        <c:v>8</c:v>
                      </c:pt>
                      <c:pt idx="17709">
                        <c:v>9</c:v>
                      </c:pt>
                      <c:pt idx="17710">
                        <c:v>10</c:v>
                      </c:pt>
                      <c:pt idx="17711">
                        <c:v>11</c:v>
                      </c:pt>
                      <c:pt idx="17712">
                        <c:v>12</c:v>
                      </c:pt>
                      <c:pt idx="17713">
                        <c:v>13</c:v>
                      </c:pt>
                      <c:pt idx="17714">
                        <c:v>14</c:v>
                      </c:pt>
                      <c:pt idx="17715">
                        <c:v>15</c:v>
                      </c:pt>
                      <c:pt idx="17716">
                        <c:v>16</c:v>
                      </c:pt>
                      <c:pt idx="17717">
                        <c:v>17</c:v>
                      </c:pt>
                      <c:pt idx="17718">
                        <c:v>18</c:v>
                      </c:pt>
                      <c:pt idx="17719">
                        <c:v>19</c:v>
                      </c:pt>
                      <c:pt idx="17720">
                        <c:v>20</c:v>
                      </c:pt>
                      <c:pt idx="17721">
                        <c:v>21</c:v>
                      </c:pt>
                      <c:pt idx="17722">
                        <c:v>22</c:v>
                      </c:pt>
                      <c:pt idx="17723">
                        <c:v>23</c:v>
                      </c:pt>
                      <c:pt idx="17724">
                        <c:v>24</c:v>
                      </c:pt>
                      <c:pt idx="17725">
                        <c:v>0</c:v>
                      </c:pt>
                      <c:pt idx="17726">
                        <c:v>1</c:v>
                      </c:pt>
                      <c:pt idx="17727">
                        <c:v>2</c:v>
                      </c:pt>
                      <c:pt idx="17728">
                        <c:v>3</c:v>
                      </c:pt>
                      <c:pt idx="17729">
                        <c:v>4</c:v>
                      </c:pt>
                      <c:pt idx="17730">
                        <c:v>5</c:v>
                      </c:pt>
                      <c:pt idx="17731">
                        <c:v>6</c:v>
                      </c:pt>
                      <c:pt idx="17732">
                        <c:v>7</c:v>
                      </c:pt>
                      <c:pt idx="17733">
                        <c:v>8</c:v>
                      </c:pt>
                      <c:pt idx="17734">
                        <c:v>9</c:v>
                      </c:pt>
                      <c:pt idx="17735">
                        <c:v>10</c:v>
                      </c:pt>
                      <c:pt idx="17736">
                        <c:v>11</c:v>
                      </c:pt>
                      <c:pt idx="17737">
                        <c:v>12</c:v>
                      </c:pt>
                      <c:pt idx="17738">
                        <c:v>13</c:v>
                      </c:pt>
                      <c:pt idx="17739">
                        <c:v>14</c:v>
                      </c:pt>
                      <c:pt idx="17740">
                        <c:v>15</c:v>
                      </c:pt>
                      <c:pt idx="17741">
                        <c:v>16</c:v>
                      </c:pt>
                      <c:pt idx="17742">
                        <c:v>17</c:v>
                      </c:pt>
                      <c:pt idx="17743">
                        <c:v>18</c:v>
                      </c:pt>
                      <c:pt idx="17744">
                        <c:v>19</c:v>
                      </c:pt>
                      <c:pt idx="17745">
                        <c:v>20</c:v>
                      </c:pt>
                      <c:pt idx="17746">
                        <c:v>21</c:v>
                      </c:pt>
                      <c:pt idx="17747">
                        <c:v>22</c:v>
                      </c:pt>
                      <c:pt idx="17748">
                        <c:v>23</c:v>
                      </c:pt>
                      <c:pt idx="17749">
                        <c:v>24</c:v>
                      </c:pt>
                      <c:pt idx="17750">
                        <c:v>0</c:v>
                      </c:pt>
                      <c:pt idx="17751">
                        <c:v>1</c:v>
                      </c:pt>
                      <c:pt idx="17752">
                        <c:v>2</c:v>
                      </c:pt>
                      <c:pt idx="17753">
                        <c:v>3</c:v>
                      </c:pt>
                      <c:pt idx="17754">
                        <c:v>4</c:v>
                      </c:pt>
                      <c:pt idx="17755">
                        <c:v>5</c:v>
                      </c:pt>
                      <c:pt idx="17756">
                        <c:v>6</c:v>
                      </c:pt>
                      <c:pt idx="17757">
                        <c:v>7</c:v>
                      </c:pt>
                      <c:pt idx="17758">
                        <c:v>8</c:v>
                      </c:pt>
                      <c:pt idx="17759">
                        <c:v>9</c:v>
                      </c:pt>
                      <c:pt idx="17760">
                        <c:v>10</c:v>
                      </c:pt>
                      <c:pt idx="17761">
                        <c:v>11</c:v>
                      </c:pt>
                      <c:pt idx="17762">
                        <c:v>12</c:v>
                      </c:pt>
                      <c:pt idx="17763">
                        <c:v>13</c:v>
                      </c:pt>
                      <c:pt idx="17764">
                        <c:v>14</c:v>
                      </c:pt>
                      <c:pt idx="17765">
                        <c:v>15</c:v>
                      </c:pt>
                      <c:pt idx="17766">
                        <c:v>16</c:v>
                      </c:pt>
                      <c:pt idx="17767">
                        <c:v>17</c:v>
                      </c:pt>
                      <c:pt idx="17768">
                        <c:v>18</c:v>
                      </c:pt>
                      <c:pt idx="17769">
                        <c:v>19</c:v>
                      </c:pt>
                      <c:pt idx="17770">
                        <c:v>20</c:v>
                      </c:pt>
                      <c:pt idx="17771">
                        <c:v>21</c:v>
                      </c:pt>
                      <c:pt idx="17772">
                        <c:v>22</c:v>
                      </c:pt>
                      <c:pt idx="17773">
                        <c:v>23</c:v>
                      </c:pt>
                      <c:pt idx="17774">
                        <c:v>24</c:v>
                      </c:pt>
                      <c:pt idx="17775">
                        <c:v>0</c:v>
                      </c:pt>
                      <c:pt idx="17776">
                        <c:v>1</c:v>
                      </c:pt>
                      <c:pt idx="17777">
                        <c:v>2</c:v>
                      </c:pt>
                      <c:pt idx="17778">
                        <c:v>3</c:v>
                      </c:pt>
                      <c:pt idx="17779">
                        <c:v>4</c:v>
                      </c:pt>
                      <c:pt idx="17780">
                        <c:v>5</c:v>
                      </c:pt>
                      <c:pt idx="17781">
                        <c:v>6</c:v>
                      </c:pt>
                      <c:pt idx="17782">
                        <c:v>7</c:v>
                      </c:pt>
                      <c:pt idx="17783">
                        <c:v>8</c:v>
                      </c:pt>
                      <c:pt idx="17784">
                        <c:v>9</c:v>
                      </c:pt>
                      <c:pt idx="17785">
                        <c:v>10</c:v>
                      </c:pt>
                      <c:pt idx="17786">
                        <c:v>11</c:v>
                      </c:pt>
                      <c:pt idx="17787">
                        <c:v>12</c:v>
                      </c:pt>
                      <c:pt idx="17788">
                        <c:v>13</c:v>
                      </c:pt>
                      <c:pt idx="17789">
                        <c:v>14</c:v>
                      </c:pt>
                      <c:pt idx="17790">
                        <c:v>15</c:v>
                      </c:pt>
                      <c:pt idx="17791">
                        <c:v>16</c:v>
                      </c:pt>
                      <c:pt idx="17792">
                        <c:v>17</c:v>
                      </c:pt>
                      <c:pt idx="17793">
                        <c:v>18</c:v>
                      </c:pt>
                      <c:pt idx="17794">
                        <c:v>19</c:v>
                      </c:pt>
                      <c:pt idx="17795">
                        <c:v>20</c:v>
                      </c:pt>
                      <c:pt idx="17796">
                        <c:v>21</c:v>
                      </c:pt>
                      <c:pt idx="17797">
                        <c:v>22</c:v>
                      </c:pt>
                      <c:pt idx="17798">
                        <c:v>23</c:v>
                      </c:pt>
                      <c:pt idx="17799">
                        <c:v>24</c:v>
                      </c:pt>
                      <c:pt idx="17800">
                        <c:v>0</c:v>
                      </c:pt>
                      <c:pt idx="17801">
                        <c:v>1</c:v>
                      </c:pt>
                      <c:pt idx="17802">
                        <c:v>2</c:v>
                      </c:pt>
                      <c:pt idx="17803">
                        <c:v>3</c:v>
                      </c:pt>
                      <c:pt idx="17804">
                        <c:v>4</c:v>
                      </c:pt>
                      <c:pt idx="17805">
                        <c:v>5</c:v>
                      </c:pt>
                      <c:pt idx="17806">
                        <c:v>6</c:v>
                      </c:pt>
                      <c:pt idx="17807">
                        <c:v>7</c:v>
                      </c:pt>
                      <c:pt idx="17808">
                        <c:v>8</c:v>
                      </c:pt>
                      <c:pt idx="17809">
                        <c:v>9</c:v>
                      </c:pt>
                      <c:pt idx="17810">
                        <c:v>10</c:v>
                      </c:pt>
                      <c:pt idx="17811">
                        <c:v>11</c:v>
                      </c:pt>
                      <c:pt idx="17812">
                        <c:v>12</c:v>
                      </c:pt>
                      <c:pt idx="17813">
                        <c:v>13</c:v>
                      </c:pt>
                      <c:pt idx="17814">
                        <c:v>14</c:v>
                      </c:pt>
                      <c:pt idx="17815">
                        <c:v>15</c:v>
                      </c:pt>
                      <c:pt idx="17816">
                        <c:v>16</c:v>
                      </c:pt>
                      <c:pt idx="17817">
                        <c:v>17</c:v>
                      </c:pt>
                      <c:pt idx="17818">
                        <c:v>18</c:v>
                      </c:pt>
                      <c:pt idx="17819">
                        <c:v>19</c:v>
                      </c:pt>
                      <c:pt idx="17820">
                        <c:v>20</c:v>
                      </c:pt>
                      <c:pt idx="17821">
                        <c:v>21</c:v>
                      </c:pt>
                      <c:pt idx="17822">
                        <c:v>22</c:v>
                      </c:pt>
                      <c:pt idx="17823">
                        <c:v>23</c:v>
                      </c:pt>
                      <c:pt idx="17824">
                        <c:v>24</c:v>
                      </c:pt>
                      <c:pt idx="17825">
                        <c:v>0</c:v>
                      </c:pt>
                      <c:pt idx="17826">
                        <c:v>1</c:v>
                      </c:pt>
                      <c:pt idx="17827">
                        <c:v>2</c:v>
                      </c:pt>
                      <c:pt idx="17828">
                        <c:v>3</c:v>
                      </c:pt>
                      <c:pt idx="17829">
                        <c:v>4</c:v>
                      </c:pt>
                      <c:pt idx="17830">
                        <c:v>5</c:v>
                      </c:pt>
                      <c:pt idx="17831">
                        <c:v>6</c:v>
                      </c:pt>
                      <c:pt idx="17832">
                        <c:v>7</c:v>
                      </c:pt>
                      <c:pt idx="17833">
                        <c:v>8</c:v>
                      </c:pt>
                      <c:pt idx="17834">
                        <c:v>9</c:v>
                      </c:pt>
                      <c:pt idx="17835">
                        <c:v>10</c:v>
                      </c:pt>
                      <c:pt idx="17836">
                        <c:v>11</c:v>
                      </c:pt>
                      <c:pt idx="17837">
                        <c:v>12</c:v>
                      </c:pt>
                      <c:pt idx="17838">
                        <c:v>13</c:v>
                      </c:pt>
                      <c:pt idx="17839">
                        <c:v>14</c:v>
                      </c:pt>
                      <c:pt idx="17840">
                        <c:v>15</c:v>
                      </c:pt>
                      <c:pt idx="17841">
                        <c:v>16</c:v>
                      </c:pt>
                      <c:pt idx="17842">
                        <c:v>17</c:v>
                      </c:pt>
                      <c:pt idx="17843">
                        <c:v>18</c:v>
                      </c:pt>
                      <c:pt idx="17844">
                        <c:v>19</c:v>
                      </c:pt>
                      <c:pt idx="17845">
                        <c:v>20</c:v>
                      </c:pt>
                      <c:pt idx="17846">
                        <c:v>21</c:v>
                      </c:pt>
                      <c:pt idx="17847">
                        <c:v>22</c:v>
                      </c:pt>
                      <c:pt idx="17848">
                        <c:v>23</c:v>
                      </c:pt>
                      <c:pt idx="17849">
                        <c:v>24</c:v>
                      </c:pt>
                      <c:pt idx="17850">
                        <c:v>0</c:v>
                      </c:pt>
                      <c:pt idx="17851">
                        <c:v>1</c:v>
                      </c:pt>
                      <c:pt idx="17852">
                        <c:v>2</c:v>
                      </c:pt>
                      <c:pt idx="17853">
                        <c:v>3</c:v>
                      </c:pt>
                      <c:pt idx="17854">
                        <c:v>4</c:v>
                      </c:pt>
                      <c:pt idx="17855">
                        <c:v>5</c:v>
                      </c:pt>
                      <c:pt idx="17856">
                        <c:v>6</c:v>
                      </c:pt>
                      <c:pt idx="17857">
                        <c:v>7</c:v>
                      </c:pt>
                      <c:pt idx="17858">
                        <c:v>8</c:v>
                      </c:pt>
                      <c:pt idx="17859">
                        <c:v>9</c:v>
                      </c:pt>
                      <c:pt idx="17860">
                        <c:v>10</c:v>
                      </c:pt>
                      <c:pt idx="17861">
                        <c:v>11</c:v>
                      </c:pt>
                      <c:pt idx="17862">
                        <c:v>12</c:v>
                      </c:pt>
                      <c:pt idx="17863">
                        <c:v>13</c:v>
                      </c:pt>
                      <c:pt idx="17864">
                        <c:v>14</c:v>
                      </c:pt>
                      <c:pt idx="17865">
                        <c:v>15</c:v>
                      </c:pt>
                      <c:pt idx="17866">
                        <c:v>16</c:v>
                      </c:pt>
                      <c:pt idx="17867">
                        <c:v>17</c:v>
                      </c:pt>
                      <c:pt idx="17868">
                        <c:v>18</c:v>
                      </c:pt>
                      <c:pt idx="17869">
                        <c:v>19</c:v>
                      </c:pt>
                      <c:pt idx="17870">
                        <c:v>20</c:v>
                      </c:pt>
                      <c:pt idx="17871">
                        <c:v>21</c:v>
                      </c:pt>
                      <c:pt idx="17872">
                        <c:v>22</c:v>
                      </c:pt>
                      <c:pt idx="17873">
                        <c:v>23</c:v>
                      </c:pt>
                      <c:pt idx="17874">
                        <c:v>24</c:v>
                      </c:pt>
                      <c:pt idx="17875">
                        <c:v>0</c:v>
                      </c:pt>
                      <c:pt idx="17876">
                        <c:v>1</c:v>
                      </c:pt>
                      <c:pt idx="17877">
                        <c:v>2</c:v>
                      </c:pt>
                      <c:pt idx="17878">
                        <c:v>3</c:v>
                      </c:pt>
                      <c:pt idx="17879">
                        <c:v>4</c:v>
                      </c:pt>
                      <c:pt idx="17880">
                        <c:v>5</c:v>
                      </c:pt>
                      <c:pt idx="17881">
                        <c:v>6</c:v>
                      </c:pt>
                      <c:pt idx="17882">
                        <c:v>7</c:v>
                      </c:pt>
                      <c:pt idx="17883">
                        <c:v>8</c:v>
                      </c:pt>
                      <c:pt idx="17884">
                        <c:v>9</c:v>
                      </c:pt>
                      <c:pt idx="17885">
                        <c:v>10</c:v>
                      </c:pt>
                      <c:pt idx="17886">
                        <c:v>11</c:v>
                      </c:pt>
                      <c:pt idx="17887">
                        <c:v>12</c:v>
                      </c:pt>
                      <c:pt idx="17888">
                        <c:v>13</c:v>
                      </c:pt>
                      <c:pt idx="17889">
                        <c:v>14</c:v>
                      </c:pt>
                      <c:pt idx="17890">
                        <c:v>15</c:v>
                      </c:pt>
                      <c:pt idx="17891">
                        <c:v>16</c:v>
                      </c:pt>
                      <c:pt idx="17892">
                        <c:v>17</c:v>
                      </c:pt>
                      <c:pt idx="17893">
                        <c:v>18</c:v>
                      </c:pt>
                      <c:pt idx="17894">
                        <c:v>19</c:v>
                      </c:pt>
                      <c:pt idx="17895">
                        <c:v>20</c:v>
                      </c:pt>
                      <c:pt idx="17896">
                        <c:v>21</c:v>
                      </c:pt>
                      <c:pt idx="17897">
                        <c:v>22</c:v>
                      </c:pt>
                      <c:pt idx="17898">
                        <c:v>23</c:v>
                      </c:pt>
                      <c:pt idx="17899">
                        <c:v>24</c:v>
                      </c:pt>
                      <c:pt idx="17900">
                        <c:v>0</c:v>
                      </c:pt>
                      <c:pt idx="17901">
                        <c:v>1</c:v>
                      </c:pt>
                      <c:pt idx="17902">
                        <c:v>2</c:v>
                      </c:pt>
                      <c:pt idx="17903">
                        <c:v>3</c:v>
                      </c:pt>
                      <c:pt idx="17904">
                        <c:v>4</c:v>
                      </c:pt>
                      <c:pt idx="17905">
                        <c:v>5</c:v>
                      </c:pt>
                      <c:pt idx="17906">
                        <c:v>6</c:v>
                      </c:pt>
                      <c:pt idx="17907">
                        <c:v>7</c:v>
                      </c:pt>
                      <c:pt idx="17908">
                        <c:v>8</c:v>
                      </c:pt>
                      <c:pt idx="17909">
                        <c:v>9</c:v>
                      </c:pt>
                      <c:pt idx="17910">
                        <c:v>10</c:v>
                      </c:pt>
                      <c:pt idx="17911">
                        <c:v>11</c:v>
                      </c:pt>
                      <c:pt idx="17912">
                        <c:v>12</c:v>
                      </c:pt>
                      <c:pt idx="17913">
                        <c:v>13</c:v>
                      </c:pt>
                      <c:pt idx="17914">
                        <c:v>14</c:v>
                      </c:pt>
                      <c:pt idx="17915">
                        <c:v>15</c:v>
                      </c:pt>
                      <c:pt idx="17916">
                        <c:v>16</c:v>
                      </c:pt>
                      <c:pt idx="17917">
                        <c:v>17</c:v>
                      </c:pt>
                      <c:pt idx="17918">
                        <c:v>18</c:v>
                      </c:pt>
                      <c:pt idx="17919">
                        <c:v>19</c:v>
                      </c:pt>
                      <c:pt idx="17920">
                        <c:v>20</c:v>
                      </c:pt>
                      <c:pt idx="17921">
                        <c:v>21</c:v>
                      </c:pt>
                      <c:pt idx="17922">
                        <c:v>22</c:v>
                      </c:pt>
                      <c:pt idx="17923">
                        <c:v>23</c:v>
                      </c:pt>
                      <c:pt idx="17924">
                        <c:v>24</c:v>
                      </c:pt>
                      <c:pt idx="17925">
                        <c:v>0</c:v>
                      </c:pt>
                      <c:pt idx="17926">
                        <c:v>1</c:v>
                      </c:pt>
                      <c:pt idx="17927">
                        <c:v>2</c:v>
                      </c:pt>
                      <c:pt idx="17928">
                        <c:v>3</c:v>
                      </c:pt>
                      <c:pt idx="17929">
                        <c:v>4</c:v>
                      </c:pt>
                      <c:pt idx="17930">
                        <c:v>5</c:v>
                      </c:pt>
                      <c:pt idx="17931">
                        <c:v>6</c:v>
                      </c:pt>
                      <c:pt idx="17932">
                        <c:v>7</c:v>
                      </c:pt>
                      <c:pt idx="17933">
                        <c:v>8</c:v>
                      </c:pt>
                      <c:pt idx="17934">
                        <c:v>9</c:v>
                      </c:pt>
                      <c:pt idx="17935">
                        <c:v>10</c:v>
                      </c:pt>
                      <c:pt idx="17936">
                        <c:v>11</c:v>
                      </c:pt>
                      <c:pt idx="17937">
                        <c:v>12</c:v>
                      </c:pt>
                      <c:pt idx="17938">
                        <c:v>13</c:v>
                      </c:pt>
                      <c:pt idx="17939">
                        <c:v>14</c:v>
                      </c:pt>
                      <c:pt idx="17940">
                        <c:v>15</c:v>
                      </c:pt>
                      <c:pt idx="17941">
                        <c:v>16</c:v>
                      </c:pt>
                      <c:pt idx="17942">
                        <c:v>17</c:v>
                      </c:pt>
                      <c:pt idx="17943">
                        <c:v>18</c:v>
                      </c:pt>
                      <c:pt idx="17944">
                        <c:v>19</c:v>
                      </c:pt>
                      <c:pt idx="17945">
                        <c:v>20</c:v>
                      </c:pt>
                      <c:pt idx="17946">
                        <c:v>21</c:v>
                      </c:pt>
                      <c:pt idx="17947">
                        <c:v>22</c:v>
                      </c:pt>
                      <c:pt idx="17948">
                        <c:v>23</c:v>
                      </c:pt>
                      <c:pt idx="17949">
                        <c:v>24</c:v>
                      </c:pt>
                      <c:pt idx="17950">
                        <c:v>0</c:v>
                      </c:pt>
                      <c:pt idx="17951">
                        <c:v>1</c:v>
                      </c:pt>
                      <c:pt idx="17952">
                        <c:v>2</c:v>
                      </c:pt>
                      <c:pt idx="17953">
                        <c:v>3</c:v>
                      </c:pt>
                      <c:pt idx="17954">
                        <c:v>4</c:v>
                      </c:pt>
                      <c:pt idx="17955">
                        <c:v>5</c:v>
                      </c:pt>
                      <c:pt idx="17956">
                        <c:v>6</c:v>
                      </c:pt>
                      <c:pt idx="17957">
                        <c:v>7</c:v>
                      </c:pt>
                      <c:pt idx="17958">
                        <c:v>8</c:v>
                      </c:pt>
                      <c:pt idx="17959">
                        <c:v>9</c:v>
                      </c:pt>
                      <c:pt idx="17960">
                        <c:v>10</c:v>
                      </c:pt>
                      <c:pt idx="17961">
                        <c:v>11</c:v>
                      </c:pt>
                      <c:pt idx="17962">
                        <c:v>12</c:v>
                      </c:pt>
                      <c:pt idx="17963">
                        <c:v>13</c:v>
                      </c:pt>
                      <c:pt idx="17964">
                        <c:v>14</c:v>
                      </c:pt>
                      <c:pt idx="17965">
                        <c:v>15</c:v>
                      </c:pt>
                      <c:pt idx="17966">
                        <c:v>16</c:v>
                      </c:pt>
                      <c:pt idx="17967">
                        <c:v>17</c:v>
                      </c:pt>
                      <c:pt idx="17968">
                        <c:v>18</c:v>
                      </c:pt>
                      <c:pt idx="17969">
                        <c:v>19</c:v>
                      </c:pt>
                      <c:pt idx="17970">
                        <c:v>20</c:v>
                      </c:pt>
                      <c:pt idx="17971">
                        <c:v>21</c:v>
                      </c:pt>
                      <c:pt idx="17972">
                        <c:v>22</c:v>
                      </c:pt>
                      <c:pt idx="17973">
                        <c:v>23</c:v>
                      </c:pt>
                      <c:pt idx="17974">
                        <c:v>24</c:v>
                      </c:pt>
                      <c:pt idx="17975">
                        <c:v>0</c:v>
                      </c:pt>
                      <c:pt idx="17976">
                        <c:v>1</c:v>
                      </c:pt>
                      <c:pt idx="17977">
                        <c:v>2</c:v>
                      </c:pt>
                      <c:pt idx="17978">
                        <c:v>3</c:v>
                      </c:pt>
                      <c:pt idx="17979">
                        <c:v>4</c:v>
                      </c:pt>
                      <c:pt idx="17980">
                        <c:v>5</c:v>
                      </c:pt>
                      <c:pt idx="17981">
                        <c:v>6</c:v>
                      </c:pt>
                      <c:pt idx="17982">
                        <c:v>7</c:v>
                      </c:pt>
                      <c:pt idx="17983">
                        <c:v>8</c:v>
                      </c:pt>
                      <c:pt idx="17984">
                        <c:v>9</c:v>
                      </c:pt>
                      <c:pt idx="17985">
                        <c:v>10</c:v>
                      </c:pt>
                      <c:pt idx="17986">
                        <c:v>11</c:v>
                      </c:pt>
                      <c:pt idx="17987">
                        <c:v>12</c:v>
                      </c:pt>
                      <c:pt idx="17988">
                        <c:v>13</c:v>
                      </c:pt>
                      <c:pt idx="17989">
                        <c:v>14</c:v>
                      </c:pt>
                      <c:pt idx="17990">
                        <c:v>15</c:v>
                      </c:pt>
                      <c:pt idx="17991">
                        <c:v>16</c:v>
                      </c:pt>
                      <c:pt idx="17992">
                        <c:v>17</c:v>
                      </c:pt>
                      <c:pt idx="17993">
                        <c:v>18</c:v>
                      </c:pt>
                      <c:pt idx="17994">
                        <c:v>19</c:v>
                      </c:pt>
                      <c:pt idx="17995">
                        <c:v>20</c:v>
                      </c:pt>
                      <c:pt idx="17996">
                        <c:v>21</c:v>
                      </c:pt>
                      <c:pt idx="17997">
                        <c:v>22</c:v>
                      </c:pt>
                      <c:pt idx="17998">
                        <c:v>23</c:v>
                      </c:pt>
                      <c:pt idx="17999">
                        <c:v>24</c:v>
                      </c:pt>
                      <c:pt idx="18000">
                        <c:v>0</c:v>
                      </c:pt>
                      <c:pt idx="18001">
                        <c:v>1</c:v>
                      </c:pt>
                      <c:pt idx="18002">
                        <c:v>2</c:v>
                      </c:pt>
                      <c:pt idx="18003">
                        <c:v>3</c:v>
                      </c:pt>
                      <c:pt idx="18004">
                        <c:v>4</c:v>
                      </c:pt>
                      <c:pt idx="18005">
                        <c:v>5</c:v>
                      </c:pt>
                      <c:pt idx="18006">
                        <c:v>6</c:v>
                      </c:pt>
                      <c:pt idx="18007">
                        <c:v>7</c:v>
                      </c:pt>
                      <c:pt idx="18008">
                        <c:v>8</c:v>
                      </c:pt>
                      <c:pt idx="18009">
                        <c:v>9</c:v>
                      </c:pt>
                      <c:pt idx="18010">
                        <c:v>10</c:v>
                      </c:pt>
                      <c:pt idx="18011">
                        <c:v>11</c:v>
                      </c:pt>
                      <c:pt idx="18012">
                        <c:v>12</c:v>
                      </c:pt>
                      <c:pt idx="18013">
                        <c:v>13</c:v>
                      </c:pt>
                      <c:pt idx="18014">
                        <c:v>14</c:v>
                      </c:pt>
                      <c:pt idx="18015">
                        <c:v>15</c:v>
                      </c:pt>
                      <c:pt idx="18016">
                        <c:v>16</c:v>
                      </c:pt>
                      <c:pt idx="18017">
                        <c:v>17</c:v>
                      </c:pt>
                      <c:pt idx="18018">
                        <c:v>18</c:v>
                      </c:pt>
                      <c:pt idx="18019">
                        <c:v>19</c:v>
                      </c:pt>
                      <c:pt idx="18020">
                        <c:v>20</c:v>
                      </c:pt>
                      <c:pt idx="18021">
                        <c:v>21</c:v>
                      </c:pt>
                      <c:pt idx="18022">
                        <c:v>22</c:v>
                      </c:pt>
                      <c:pt idx="18023">
                        <c:v>23</c:v>
                      </c:pt>
                      <c:pt idx="18024">
                        <c:v>24</c:v>
                      </c:pt>
                      <c:pt idx="18025">
                        <c:v>0</c:v>
                      </c:pt>
                      <c:pt idx="18026">
                        <c:v>1</c:v>
                      </c:pt>
                      <c:pt idx="18027">
                        <c:v>2</c:v>
                      </c:pt>
                      <c:pt idx="18028">
                        <c:v>3</c:v>
                      </c:pt>
                      <c:pt idx="18029">
                        <c:v>4</c:v>
                      </c:pt>
                      <c:pt idx="18030">
                        <c:v>5</c:v>
                      </c:pt>
                      <c:pt idx="18031">
                        <c:v>6</c:v>
                      </c:pt>
                      <c:pt idx="18032">
                        <c:v>7</c:v>
                      </c:pt>
                      <c:pt idx="18033">
                        <c:v>8</c:v>
                      </c:pt>
                      <c:pt idx="18034">
                        <c:v>9</c:v>
                      </c:pt>
                      <c:pt idx="18035">
                        <c:v>10</c:v>
                      </c:pt>
                      <c:pt idx="18036">
                        <c:v>11</c:v>
                      </c:pt>
                      <c:pt idx="18037">
                        <c:v>12</c:v>
                      </c:pt>
                      <c:pt idx="18038">
                        <c:v>13</c:v>
                      </c:pt>
                      <c:pt idx="18039">
                        <c:v>14</c:v>
                      </c:pt>
                      <c:pt idx="18040">
                        <c:v>15</c:v>
                      </c:pt>
                      <c:pt idx="18041">
                        <c:v>16</c:v>
                      </c:pt>
                      <c:pt idx="18042">
                        <c:v>17</c:v>
                      </c:pt>
                      <c:pt idx="18043">
                        <c:v>18</c:v>
                      </c:pt>
                      <c:pt idx="18044">
                        <c:v>19</c:v>
                      </c:pt>
                      <c:pt idx="18045">
                        <c:v>20</c:v>
                      </c:pt>
                      <c:pt idx="18046">
                        <c:v>21</c:v>
                      </c:pt>
                      <c:pt idx="18047">
                        <c:v>22</c:v>
                      </c:pt>
                      <c:pt idx="18048">
                        <c:v>23</c:v>
                      </c:pt>
                      <c:pt idx="18049">
                        <c:v>24</c:v>
                      </c:pt>
                      <c:pt idx="18050">
                        <c:v>0</c:v>
                      </c:pt>
                      <c:pt idx="18051">
                        <c:v>1</c:v>
                      </c:pt>
                      <c:pt idx="18052">
                        <c:v>2</c:v>
                      </c:pt>
                      <c:pt idx="18053">
                        <c:v>3</c:v>
                      </c:pt>
                      <c:pt idx="18054">
                        <c:v>4</c:v>
                      </c:pt>
                      <c:pt idx="18055">
                        <c:v>5</c:v>
                      </c:pt>
                      <c:pt idx="18056">
                        <c:v>6</c:v>
                      </c:pt>
                      <c:pt idx="18057">
                        <c:v>7</c:v>
                      </c:pt>
                      <c:pt idx="18058">
                        <c:v>8</c:v>
                      </c:pt>
                      <c:pt idx="18059">
                        <c:v>9</c:v>
                      </c:pt>
                      <c:pt idx="18060">
                        <c:v>10</c:v>
                      </c:pt>
                      <c:pt idx="18061">
                        <c:v>11</c:v>
                      </c:pt>
                      <c:pt idx="18062">
                        <c:v>12</c:v>
                      </c:pt>
                      <c:pt idx="18063">
                        <c:v>13</c:v>
                      </c:pt>
                      <c:pt idx="18064">
                        <c:v>14</c:v>
                      </c:pt>
                      <c:pt idx="18065">
                        <c:v>15</c:v>
                      </c:pt>
                      <c:pt idx="18066">
                        <c:v>16</c:v>
                      </c:pt>
                      <c:pt idx="18067">
                        <c:v>17</c:v>
                      </c:pt>
                      <c:pt idx="18068">
                        <c:v>18</c:v>
                      </c:pt>
                      <c:pt idx="18069">
                        <c:v>19</c:v>
                      </c:pt>
                      <c:pt idx="18070">
                        <c:v>20</c:v>
                      </c:pt>
                      <c:pt idx="18071">
                        <c:v>21</c:v>
                      </c:pt>
                      <c:pt idx="18072">
                        <c:v>22</c:v>
                      </c:pt>
                      <c:pt idx="18073">
                        <c:v>23</c:v>
                      </c:pt>
                      <c:pt idx="18074">
                        <c:v>24</c:v>
                      </c:pt>
                      <c:pt idx="18075">
                        <c:v>0</c:v>
                      </c:pt>
                      <c:pt idx="18076">
                        <c:v>1</c:v>
                      </c:pt>
                      <c:pt idx="18077">
                        <c:v>2</c:v>
                      </c:pt>
                      <c:pt idx="18078">
                        <c:v>3</c:v>
                      </c:pt>
                      <c:pt idx="18079">
                        <c:v>4</c:v>
                      </c:pt>
                      <c:pt idx="18080">
                        <c:v>5</c:v>
                      </c:pt>
                      <c:pt idx="18081">
                        <c:v>6</c:v>
                      </c:pt>
                      <c:pt idx="18082">
                        <c:v>7</c:v>
                      </c:pt>
                      <c:pt idx="18083">
                        <c:v>8</c:v>
                      </c:pt>
                      <c:pt idx="18084">
                        <c:v>9</c:v>
                      </c:pt>
                      <c:pt idx="18085">
                        <c:v>10</c:v>
                      </c:pt>
                      <c:pt idx="18086">
                        <c:v>11</c:v>
                      </c:pt>
                      <c:pt idx="18087">
                        <c:v>12</c:v>
                      </c:pt>
                      <c:pt idx="18088">
                        <c:v>13</c:v>
                      </c:pt>
                      <c:pt idx="18089">
                        <c:v>14</c:v>
                      </c:pt>
                      <c:pt idx="18090">
                        <c:v>15</c:v>
                      </c:pt>
                      <c:pt idx="18091">
                        <c:v>16</c:v>
                      </c:pt>
                      <c:pt idx="18092">
                        <c:v>17</c:v>
                      </c:pt>
                      <c:pt idx="18093">
                        <c:v>18</c:v>
                      </c:pt>
                      <c:pt idx="18094">
                        <c:v>19</c:v>
                      </c:pt>
                      <c:pt idx="18095">
                        <c:v>20</c:v>
                      </c:pt>
                      <c:pt idx="18096">
                        <c:v>21</c:v>
                      </c:pt>
                      <c:pt idx="18097">
                        <c:v>22</c:v>
                      </c:pt>
                      <c:pt idx="18098">
                        <c:v>23</c:v>
                      </c:pt>
                      <c:pt idx="18099">
                        <c:v>24</c:v>
                      </c:pt>
                      <c:pt idx="18100">
                        <c:v>0</c:v>
                      </c:pt>
                      <c:pt idx="18101">
                        <c:v>1</c:v>
                      </c:pt>
                      <c:pt idx="18102">
                        <c:v>2</c:v>
                      </c:pt>
                      <c:pt idx="18103">
                        <c:v>3</c:v>
                      </c:pt>
                      <c:pt idx="18104">
                        <c:v>4</c:v>
                      </c:pt>
                      <c:pt idx="18105">
                        <c:v>5</c:v>
                      </c:pt>
                      <c:pt idx="18106">
                        <c:v>6</c:v>
                      </c:pt>
                      <c:pt idx="18107">
                        <c:v>7</c:v>
                      </c:pt>
                      <c:pt idx="18108">
                        <c:v>8</c:v>
                      </c:pt>
                      <c:pt idx="18109">
                        <c:v>9</c:v>
                      </c:pt>
                      <c:pt idx="18110">
                        <c:v>10</c:v>
                      </c:pt>
                      <c:pt idx="18111">
                        <c:v>11</c:v>
                      </c:pt>
                      <c:pt idx="18112">
                        <c:v>12</c:v>
                      </c:pt>
                      <c:pt idx="18113">
                        <c:v>13</c:v>
                      </c:pt>
                      <c:pt idx="18114">
                        <c:v>14</c:v>
                      </c:pt>
                      <c:pt idx="18115">
                        <c:v>15</c:v>
                      </c:pt>
                      <c:pt idx="18116">
                        <c:v>16</c:v>
                      </c:pt>
                      <c:pt idx="18117">
                        <c:v>17</c:v>
                      </c:pt>
                      <c:pt idx="18118">
                        <c:v>18</c:v>
                      </c:pt>
                      <c:pt idx="18119">
                        <c:v>19</c:v>
                      </c:pt>
                      <c:pt idx="18120">
                        <c:v>20</c:v>
                      </c:pt>
                      <c:pt idx="18121">
                        <c:v>21</c:v>
                      </c:pt>
                      <c:pt idx="18122">
                        <c:v>22</c:v>
                      </c:pt>
                      <c:pt idx="18123">
                        <c:v>23</c:v>
                      </c:pt>
                      <c:pt idx="18124">
                        <c:v>24</c:v>
                      </c:pt>
                      <c:pt idx="18125">
                        <c:v>0</c:v>
                      </c:pt>
                      <c:pt idx="18126">
                        <c:v>1</c:v>
                      </c:pt>
                      <c:pt idx="18127">
                        <c:v>2</c:v>
                      </c:pt>
                      <c:pt idx="18128">
                        <c:v>3</c:v>
                      </c:pt>
                      <c:pt idx="18129">
                        <c:v>4</c:v>
                      </c:pt>
                      <c:pt idx="18130">
                        <c:v>5</c:v>
                      </c:pt>
                      <c:pt idx="18131">
                        <c:v>6</c:v>
                      </c:pt>
                      <c:pt idx="18132">
                        <c:v>7</c:v>
                      </c:pt>
                      <c:pt idx="18133">
                        <c:v>8</c:v>
                      </c:pt>
                      <c:pt idx="18134">
                        <c:v>9</c:v>
                      </c:pt>
                      <c:pt idx="18135">
                        <c:v>10</c:v>
                      </c:pt>
                      <c:pt idx="18136">
                        <c:v>11</c:v>
                      </c:pt>
                      <c:pt idx="18137">
                        <c:v>12</c:v>
                      </c:pt>
                      <c:pt idx="18138">
                        <c:v>13</c:v>
                      </c:pt>
                      <c:pt idx="18139">
                        <c:v>14</c:v>
                      </c:pt>
                      <c:pt idx="18140">
                        <c:v>15</c:v>
                      </c:pt>
                      <c:pt idx="18141">
                        <c:v>16</c:v>
                      </c:pt>
                      <c:pt idx="18142">
                        <c:v>17</c:v>
                      </c:pt>
                      <c:pt idx="18143">
                        <c:v>18</c:v>
                      </c:pt>
                      <c:pt idx="18144">
                        <c:v>19</c:v>
                      </c:pt>
                      <c:pt idx="18145">
                        <c:v>20</c:v>
                      </c:pt>
                      <c:pt idx="18146">
                        <c:v>21</c:v>
                      </c:pt>
                      <c:pt idx="18147">
                        <c:v>22</c:v>
                      </c:pt>
                      <c:pt idx="18148">
                        <c:v>23</c:v>
                      </c:pt>
                      <c:pt idx="18149">
                        <c:v>24</c:v>
                      </c:pt>
                      <c:pt idx="18150">
                        <c:v>0</c:v>
                      </c:pt>
                      <c:pt idx="18151">
                        <c:v>1</c:v>
                      </c:pt>
                      <c:pt idx="18152">
                        <c:v>2</c:v>
                      </c:pt>
                      <c:pt idx="18153">
                        <c:v>3</c:v>
                      </c:pt>
                      <c:pt idx="18154">
                        <c:v>4</c:v>
                      </c:pt>
                      <c:pt idx="18155">
                        <c:v>5</c:v>
                      </c:pt>
                      <c:pt idx="18156">
                        <c:v>6</c:v>
                      </c:pt>
                      <c:pt idx="18157">
                        <c:v>7</c:v>
                      </c:pt>
                      <c:pt idx="18158">
                        <c:v>8</c:v>
                      </c:pt>
                      <c:pt idx="18159">
                        <c:v>9</c:v>
                      </c:pt>
                      <c:pt idx="18160">
                        <c:v>10</c:v>
                      </c:pt>
                      <c:pt idx="18161">
                        <c:v>11</c:v>
                      </c:pt>
                      <c:pt idx="18162">
                        <c:v>12</c:v>
                      </c:pt>
                      <c:pt idx="18163">
                        <c:v>13</c:v>
                      </c:pt>
                      <c:pt idx="18164">
                        <c:v>14</c:v>
                      </c:pt>
                      <c:pt idx="18165">
                        <c:v>15</c:v>
                      </c:pt>
                      <c:pt idx="18166">
                        <c:v>16</c:v>
                      </c:pt>
                      <c:pt idx="18167">
                        <c:v>17</c:v>
                      </c:pt>
                      <c:pt idx="18168">
                        <c:v>18</c:v>
                      </c:pt>
                      <c:pt idx="18169">
                        <c:v>19</c:v>
                      </c:pt>
                      <c:pt idx="18170">
                        <c:v>20</c:v>
                      </c:pt>
                      <c:pt idx="18171">
                        <c:v>21</c:v>
                      </c:pt>
                      <c:pt idx="18172">
                        <c:v>22</c:v>
                      </c:pt>
                      <c:pt idx="18173">
                        <c:v>23</c:v>
                      </c:pt>
                      <c:pt idx="18174">
                        <c:v>24</c:v>
                      </c:pt>
                      <c:pt idx="18175">
                        <c:v>0</c:v>
                      </c:pt>
                      <c:pt idx="18176">
                        <c:v>1</c:v>
                      </c:pt>
                      <c:pt idx="18177">
                        <c:v>2</c:v>
                      </c:pt>
                      <c:pt idx="18178">
                        <c:v>3</c:v>
                      </c:pt>
                      <c:pt idx="18179">
                        <c:v>4</c:v>
                      </c:pt>
                      <c:pt idx="18180">
                        <c:v>5</c:v>
                      </c:pt>
                      <c:pt idx="18181">
                        <c:v>6</c:v>
                      </c:pt>
                      <c:pt idx="18182">
                        <c:v>7</c:v>
                      </c:pt>
                      <c:pt idx="18183">
                        <c:v>8</c:v>
                      </c:pt>
                      <c:pt idx="18184">
                        <c:v>9</c:v>
                      </c:pt>
                      <c:pt idx="18185">
                        <c:v>10</c:v>
                      </c:pt>
                      <c:pt idx="18186">
                        <c:v>11</c:v>
                      </c:pt>
                      <c:pt idx="18187">
                        <c:v>12</c:v>
                      </c:pt>
                      <c:pt idx="18188">
                        <c:v>13</c:v>
                      </c:pt>
                      <c:pt idx="18189">
                        <c:v>14</c:v>
                      </c:pt>
                      <c:pt idx="18190">
                        <c:v>15</c:v>
                      </c:pt>
                      <c:pt idx="18191">
                        <c:v>16</c:v>
                      </c:pt>
                      <c:pt idx="18192">
                        <c:v>17</c:v>
                      </c:pt>
                      <c:pt idx="18193">
                        <c:v>18</c:v>
                      </c:pt>
                      <c:pt idx="18194">
                        <c:v>19</c:v>
                      </c:pt>
                      <c:pt idx="18195">
                        <c:v>20</c:v>
                      </c:pt>
                      <c:pt idx="18196">
                        <c:v>21</c:v>
                      </c:pt>
                      <c:pt idx="18197">
                        <c:v>22</c:v>
                      </c:pt>
                      <c:pt idx="18198">
                        <c:v>23</c:v>
                      </c:pt>
                      <c:pt idx="18199">
                        <c:v>24</c:v>
                      </c:pt>
                      <c:pt idx="18200">
                        <c:v>0</c:v>
                      </c:pt>
                      <c:pt idx="18201">
                        <c:v>1</c:v>
                      </c:pt>
                      <c:pt idx="18202">
                        <c:v>2</c:v>
                      </c:pt>
                      <c:pt idx="18203">
                        <c:v>3</c:v>
                      </c:pt>
                      <c:pt idx="18204">
                        <c:v>4</c:v>
                      </c:pt>
                      <c:pt idx="18205">
                        <c:v>5</c:v>
                      </c:pt>
                      <c:pt idx="18206">
                        <c:v>6</c:v>
                      </c:pt>
                      <c:pt idx="18207">
                        <c:v>7</c:v>
                      </c:pt>
                      <c:pt idx="18208">
                        <c:v>8</c:v>
                      </c:pt>
                      <c:pt idx="18209">
                        <c:v>9</c:v>
                      </c:pt>
                      <c:pt idx="18210">
                        <c:v>10</c:v>
                      </c:pt>
                      <c:pt idx="18211">
                        <c:v>11</c:v>
                      </c:pt>
                      <c:pt idx="18212">
                        <c:v>12</c:v>
                      </c:pt>
                      <c:pt idx="18213">
                        <c:v>13</c:v>
                      </c:pt>
                      <c:pt idx="18214">
                        <c:v>14</c:v>
                      </c:pt>
                      <c:pt idx="18215">
                        <c:v>15</c:v>
                      </c:pt>
                      <c:pt idx="18216">
                        <c:v>16</c:v>
                      </c:pt>
                      <c:pt idx="18217">
                        <c:v>17</c:v>
                      </c:pt>
                      <c:pt idx="18218">
                        <c:v>18</c:v>
                      </c:pt>
                      <c:pt idx="18219">
                        <c:v>19</c:v>
                      </c:pt>
                      <c:pt idx="18220">
                        <c:v>20</c:v>
                      </c:pt>
                      <c:pt idx="18221">
                        <c:v>21</c:v>
                      </c:pt>
                      <c:pt idx="18222">
                        <c:v>22</c:v>
                      </c:pt>
                      <c:pt idx="18223">
                        <c:v>23</c:v>
                      </c:pt>
                      <c:pt idx="18224">
                        <c:v>24</c:v>
                      </c:pt>
                      <c:pt idx="18225">
                        <c:v>0</c:v>
                      </c:pt>
                      <c:pt idx="18226">
                        <c:v>1</c:v>
                      </c:pt>
                      <c:pt idx="18227">
                        <c:v>2</c:v>
                      </c:pt>
                      <c:pt idx="18228">
                        <c:v>3</c:v>
                      </c:pt>
                      <c:pt idx="18229">
                        <c:v>4</c:v>
                      </c:pt>
                      <c:pt idx="18230">
                        <c:v>5</c:v>
                      </c:pt>
                      <c:pt idx="18231">
                        <c:v>6</c:v>
                      </c:pt>
                      <c:pt idx="18232">
                        <c:v>7</c:v>
                      </c:pt>
                      <c:pt idx="18233">
                        <c:v>8</c:v>
                      </c:pt>
                      <c:pt idx="18234">
                        <c:v>9</c:v>
                      </c:pt>
                      <c:pt idx="18235">
                        <c:v>10</c:v>
                      </c:pt>
                      <c:pt idx="18236">
                        <c:v>11</c:v>
                      </c:pt>
                      <c:pt idx="18237">
                        <c:v>12</c:v>
                      </c:pt>
                      <c:pt idx="18238">
                        <c:v>13</c:v>
                      </c:pt>
                      <c:pt idx="18239">
                        <c:v>14</c:v>
                      </c:pt>
                      <c:pt idx="18240">
                        <c:v>15</c:v>
                      </c:pt>
                      <c:pt idx="18241">
                        <c:v>16</c:v>
                      </c:pt>
                      <c:pt idx="18242">
                        <c:v>17</c:v>
                      </c:pt>
                      <c:pt idx="18243">
                        <c:v>18</c:v>
                      </c:pt>
                      <c:pt idx="18244">
                        <c:v>19</c:v>
                      </c:pt>
                      <c:pt idx="18245">
                        <c:v>20</c:v>
                      </c:pt>
                      <c:pt idx="18246">
                        <c:v>21</c:v>
                      </c:pt>
                      <c:pt idx="18247">
                        <c:v>22</c:v>
                      </c:pt>
                      <c:pt idx="18248">
                        <c:v>23</c:v>
                      </c:pt>
                      <c:pt idx="18249">
                        <c:v>24</c:v>
                      </c:pt>
                      <c:pt idx="18250">
                        <c:v>0</c:v>
                      </c:pt>
                      <c:pt idx="18251">
                        <c:v>1</c:v>
                      </c:pt>
                      <c:pt idx="18252">
                        <c:v>2</c:v>
                      </c:pt>
                      <c:pt idx="18253">
                        <c:v>3</c:v>
                      </c:pt>
                      <c:pt idx="18254">
                        <c:v>4</c:v>
                      </c:pt>
                      <c:pt idx="18255">
                        <c:v>5</c:v>
                      </c:pt>
                      <c:pt idx="18256">
                        <c:v>6</c:v>
                      </c:pt>
                      <c:pt idx="18257">
                        <c:v>7</c:v>
                      </c:pt>
                      <c:pt idx="18258">
                        <c:v>8</c:v>
                      </c:pt>
                      <c:pt idx="18259">
                        <c:v>9</c:v>
                      </c:pt>
                      <c:pt idx="18260">
                        <c:v>10</c:v>
                      </c:pt>
                      <c:pt idx="18261">
                        <c:v>11</c:v>
                      </c:pt>
                      <c:pt idx="18262">
                        <c:v>12</c:v>
                      </c:pt>
                      <c:pt idx="18263">
                        <c:v>13</c:v>
                      </c:pt>
                      <c:pt idx="18264">
                        <c:v>14</c:v>
                      </c:pt>
                      <c:pt idx="18265">
                        <c:v>15</c:v>
                      </c:pt>
                      <c:pt idx="18266">
                        <c:v>16</c:v>
                      </c:pt>
                      <c:pt idx="18267">
                        <c:v>17</c:v>
                      </c:pt>
                      <c:pt idx="18268">
                        <c:v>18</c:v>
                      </c:pt>
                      <c:pt idx="18269">
                        <c:v>19</c:v>
                      </c:pt>
                      <c:pt idx="18270">
                        <c:v>20</c:v>
                      </c:pt>
                      <c:pt idx="18271">
                        <c:v>21</c:v>
                      </c:pt>
                      <c:pt idx="18272">
                        <c:v>22</c:v>
                      </c:pt>
                      <c:pt idx="18273">
                        <c:v>23</c:v>
                      </c:pt>
                      <c:pt idx="18274">
                        <c:v>24</c:v>
                      </c:pt>
                      <c:pt idx="18275">
                        <c:v>0</c:v>
                      </c:pt>
                      <c:pt idx="18276">
                        <c:v>1</c:v>
                      </c:pt>
                      <c:pt idx="18277">
                        <c:v>2</c:v>
                      </c:pt>
                      <c:pt idx="18278">
                        <c:v>3</c:v>
                      </c:pt>
                      <c:pt idx="18279">
                        <c:v>4</c:v>
                      </c:pt>
                      <c:pt idx="18280">
                        <c:v>5</c:v>
                      </c:pt>
                      <c:pt idx="18281">
                        <c:v>6</c:v>
                      </c:pt>
                      <c:pt idx="18282">
                        <c:v>7</c:v>
                      </c:pt>
                      <c:pt idx="18283">
                        <c:v>8</c:v>
                      </c:pt>
                      <c:pt idx="18284">
                        <c:v>9</c:v>
                      </c:pt>
                      <c:pt idx="18285">
                        <c:v>10</c:v>
                      </c:pt>
                      <c:pt idx="18286">
                        <c:v>11</c:v>
                      </c:pt>
                      <c:pt idx="18287">
                        <c:v>12</c:v>
                      </c:pt>
                      <c:pt idx="18288">
                        <c:v>13</c:v>
                      </c:pt>
                      <c:pt idx="18289">
                        <c:v>14</c:v>
                      </c:pt>
                      <c:pt idx="18290">
                        <c:v>15</c:v>
                      </c:pt>
                      <c:pt idx="18291">
                        <c:v>16</c:v>
                      </c:pt>
                      <c:pt idx="18292">
                        <c:v>17</c:v>
                      </c:pt>
                      <c:pt idx="18293">
                        <c:v>18</c:v>
                      </c:pt>
                      <c:pt idx="18294">
                        <c:v>19</c:v>
                      </c:pt>
                      <c:pt idx="18295">
                        <c:v>20</c:v>
                      </c:pt>
                      <c:pt idx="18296">
                        <c:v>21</c:v>
                      </c:pt>
                      <c:pt idx="18297">
                        <c:v>22</c:v>
                      </c:pt>
                      <c:pt idx="18298">
                        <c:v>23</c:v>
                      </c:pt>
                      <c:pt idx="18299">
                        <c:v>24</c:v>
                      </c:pt>
                      <c:pt idx="18300">
                        <c:v>0</c:v>
                      </c:pt>
                      <c:pt idx="18301">
                        <c:v>1</c:v>
                      </c:pt>
                      <c:pt idx="18302">
                        <c:v>2</c:v>
                      </c:pt>
                      <c:pt idx="18303">
                        <c:v>3</c:v>
                      </c:pt>
                      <c:pt idx="18304">
                        <c:v>4</c:v>
                      </c:pt>
                      <c:pt idx="18305">
                        <c:v>5</c:v>
                      </c:pt>
                      <c:pt idx="18306">
                        <c:v>6</c:v>
                      </c:pt>
                      <c:pt idx="18307">
                        <c:v>7</c:v>
                      </c:pt>
                      <c:pt idx="18308">
                        <c:v>8</c:v>
                      </c:pt>
                      <c:pt idx="18309">
                        <c:v>9</c:v>
                      </c:pt>
                      <c:pt idx="18310">
                        <c:v>10</c:v>
                      </c:pt>
                      <c:pt idx="18311">
                        <c:v>11</c:v>
                      </c:pt>
                      <c:pt idx="18312">
                        <c:v>12</c:v>
                      </c:pt>
                      <c:pt idx="18313">
                        <c:v>13</c:v>
                      </c:pt>
                      <c:pt idx="18314">
                        <c:v>14</c:v>
                      </c:pt>
                      <c:pt idx="18315">
                        <c:v>15</c:v>
                      </c:pt>
                      <c:pt idx="18316">
                        <c:v>16</c:v>
                      </c:pt>
                      <c:pt idx="18317">
                        <c:v>17</c:v>
                      </c:pt>
                      <c:pt idx="18318">
                        <c:v>18</c:v>
                      </c:pt>
                      <c:pt idx="18319">
                        <c:v>19</c:v>
                      </c:pt>
                      <c:pt idx="18320">
                        <c:v>20</c:v>
                      </c:pt>
                      <c:pt idx="18321">
                        <c:v>21</c:v>
                      </c:pt>
                      <c:pt idx="18322">
                        <c:v>22</c:v>
                      </c:pt>
                      <c:pt idx="18323">
                        <c:v>23</c:v>
                      </c:pt>
                      <c:pt idx="18324">
                        <c:v>24</c:v>
                      </c:pt>
                      <c:pt idx="18325">
                        <c:v>0</c:v>
                      </c:pt>
                      <c:pt idx="18326">
                        <c:v>1</c:v>
                      </c:pt>
                      <c:pt idx="18327">
                        <c:v>2</c:v>
                      </c:pt>
                      <c:pt idx="18328">
                        <c:v>3</c:v>
                      </c:pt>
                      <c:pt idx="18329">
                        <c:v>4</c:v>
                      </c:pt>
                      <c:pt idx="18330">
                        <c:v>5</c:v>
                      </c:pt>
                      <c:pt idx="18331">
                        <c:v>6</c:v>
                      </c:pt>
                      <c:pt idx="18332">
                        <c:v>7</c:v>
                      </c:pt>
                      <c:pt idx="18333">
                        <c:v>8</c:v>
                      </c:pt>
                      <c:pt idx="18334">
                        <c:v>9</c:v>
                      </c:pt>
                      <c:pt idx="18335">
                        <c:v>10</c:v>
                      </c:pt>
                      <c:pt idx="18336">
                        <c:v>11</c:v>
                      </c:pt>
                      <c:pt idx="18337">
                        <c:v>12</c:v>
                      </c:pt>
                      <c:pt idx="18338">
                        <c:v>13</c:v>
                      </c:pt>
                      <c:pt idx="18339">
                        <c:v>14</c:v>
                      </c:pt>
                      <c:pt idx="18340">
                        <c:v>15</c:v>
                      </c:pt>
                      <c:pt idx="18341">
                        <c:v>16</c:v>
                      </c:pt>
                      <c:pt idx="18342">
                        <c:v>17</c:v>
                      </c:pt>
                      <c:pt idx="18343">
                        <c:v>18</c:v>
                      </c:pt>
                      <c:pt idx="18344">
                        <c:v>19</c:v>
                      </c:pt>
                      <c:pt idx="18345">
                        <c:v>20</c:v>
                      </c:pt>
                      <c:pt idx="18346">
                        <c:v>21</c:v>
                      </c:pt>
                      <c:pt idx="18347">
                        <c:v>22</c:v>
                      </c:pt>
                      <c:pt idx="18348">
                        <c:v>23</c:v>
                      </c:pt>
                      <c:pt idx="18349">
                        <c:v>24</c:v>
                      </c:pt>
                      <c:pt idx="18350">
                        <c:v>0</c:v>
                      </c:pt>
                      <c:pt idx="18351">
                        <c:v>1</c:v>
                      </c:pt>
                      <c:pt idx="18352">
                        <c:v>2</c:v>
                      </c:pt>
                      <c:pt idx="18353">
                        <c:v>3</c:v>
                      </c:pt>
                      <c:pt idx="18354">
                        <c:v>4</c:v>
                      </c:pt>
                      <c:pt idx="18355">
                        <c:v>5</c:v>
                      </c:pt>
                      <c:pt idx="18356">
                        <c:v>6</c:v>
                      </c:pt>
                      <c:pt idx="18357">
                        <c:v>7</c:v>
                      </c:pt>
                      <c:pt idx="18358">
                        <c:v>8</c:v>
                      </c:pt>
                      <c:pt idx="18359">
                        <c:v>9</c:v>
                      </c:pt>
                      <c:pt idx="18360">
                        <c:v>10</c:v>
                      </c:pt>
                      <c:pt idx="18361">
                        <c:v>11</c:v>
                      </c:pt>
                      <c:pt idx="18362">
                        <c:v>12</c:v>
                      </c:pt>
                      <c:pt idx="18363">
                        <c:v>13</c:v>
                      </c:pt>
                      <c:pt idx="18364">
                        <c:v>14</c:v>
                      </c:pt>
                      <c:pt idx="18365">
                        <c:v>15</c:v>
                      </c:pt>
                      <c:pt idx="18366">
                        <c:v>16</c:v>
                      </c:pt>
                      <c:pt idx="18367">
                        <c:v>17</c:v>
                      </c:pt>
                      <c:pt idx="18368">
                        <c:v>18</c:v>
                      </c:pt>
                      <c:pt idx="18369">
                        <c:v>19</c:v>
                      </c:pt>
                      <c:pt idx="18370">
                        <c:v>20</c:v>
                      </c:pt>
                      <c:pt idx="18371">
                        <c:v>21</c:v>
                      </c:pt>
                      <c:pt idx="18372">
                        <c:v>22</c:v>
                      </c:pt>
                      <c:pt idx="18373">
                        <c:v>23</c:v>
                      </c:pt>
                      <c:pt idx="18374">
                        <c:v>24</c:v>
                      </c:pt>
                      <c:pt idx="18375">
                        <c:v>0</c:v>
                      </c:pt>
                      <c:pt idx="18376">
                        <c:v>1</c:v>
                      </c:pt>
                      <c:pt idx="18377">
                        <c:v>2</c:v>
                      </c:pt>
                      <c:pt idx="18378">
                        <c:v>3</c:v>
                      </c:pt>
                      <c:pt idx="18379">
                        <c:v>4</c:v>
                      </c:pt>
                      <c:pt idx="18380">
                        <c:v>5</c:v>
                      </c:pt>
                      <c:pt idx="18381">
                        <c:v>6</c:v>
                      </c:pt>
                      <c:pt idx="18382">
                        <c:v>7</c:v>
                      </c:pt>
                      <c:pt idx="18383">
                        <c:v>8</c:v>
                      </c:pt>
                      <c:pt idx="18384">
                        <c:v>9</c:v>
                      </c:pt>
                      <c:pt idx="18385">
                        <c:v>10</c:v>
                      </c:pt>
                      <c:pt idx="18386">
                        <c:v>11</c:v>
                      </c:pt>
                      <c:pt idx="18387">
                        <c:v>12</c:v>
                      </c:pt>
                      <c:pt idx="18388">
                        <c:v>13</c:v>
                      </c:pt>
                      <c:pt idx="18389">
                        <c:v>14</c:v>
                      </c:pt>
                      <c:pt idx="18390">
                        <c:v>15</c:v>
                      </c:pt>
                      <c:pt idx="18391">
                        <c:v>16</c:v>
                      </c:pt>
                      <c:pt idx="18392">
                        <c:v>17</c:v>
                      </c:pt>
                      <c:pt idx="18393">
                        <c:v>18</c:v>
                      </c:pt>
                      <c:pt idx="18394">
                        <c:v>19</c:v>
                      </c:pt>
                      <c:pt idx="18395">
                        <c:v>20</c:v>
                      </c:pt>
                      <c:pt idx="18396">
                        <c:v>21</c:v>
                      </c:pt>
                      <c:pt idx="18397">
                        <c:v>22</c:v>
                      </c:pt>
                      <c:pt idx="18398">
                        <c:v>23</c:v>
                      </c:pt>
                      <c:pt idx="18399">
                        <c:v>24</c:v>
                      </c:pt>
                      <c:pt idx="18400">
                        <c:v>0</c:v>
                      </c:pt>
                      <c:pt idx="18401">
                        <c:v>1</c:v>
                      </c:pt>
                      <c:pt idx="18402">
                        <c:v>2</c:v>
                      </c:pt>
                      <c:pt idx="18403">
                        <c:v>3</c:v>
                      </c:pt>
                      <c:pt idx="18404">
                        <c:v>4</c:v>
                      </c:pt>
                      <c:pt idx="18405">
                        <c:v>5</c:v>
                      </c:pt>
                      <c:pt idx="18406">
                        <c:v>6</c:v>
                      </c:pt>
                      <c:pt idx="18407">
                        <c:v>7</c:v>
                      </c:pt>
                      <c:pt idx="18408">
                        <c:v>8</c:v>
                      </c:pt>
                      <c:pt idx="18409">
                        <c:v>9</c:v>
                      </c:pt>
                      <c:pt idx="18410">
                        <c:v>10</c:v>
                      </c:pt>
                      <c:pt idx="18411">
                        <c:v>11</c:v>
                      </c:pt>
                      <c:pt idx="18412">
                        <c:v>12</c:v>
                      </c:pt>
                      <c:pt idx="18413">
                        <c:v>13</c:v>
                      </c:pt>
                      <c:pt idx="18414">
                        <c:v>14</c:v>
                      </c:pt>
                      <c:pt idx="18415">
                        <c:v>15</c:v>
                      </c:pt>
                      <c:pt idx="18416">
                        <c:v>16</c:v>
                      </c:pt>
                      <c:pt idx="18417">
                        <c:v>17</c:v>
                      </c:pt>
                      <c:pt idx="18418">
                        <c:v>18</c:v>
                      </c:pt>
                      <c:pt idx="18419">
                        <c:v>19</c:v>
                      </c:pt>
                      <c:pt idx="18420">
                        <c:v>20</c:v>
                      </c:pt>
                      <c:pt idx="18421">
                        <c:v>21</c:v>
                      </c:pt>
                      <c:pt idx="18422">
                        <c:v>22</c:v>
                      </c:pt>
                      <c:pt idx="18423">
                        <c:v>23</c:v>
                      </c:pt>
                      <c:pt idx="18424">
                        <c:v>24</c:v>
                      </c:pt>
                      <c:pt idx="18425">
                        <c:v>0</c:v>
                      </c:pt>
                      <c:pt idx="18426">
                        <c:v>1</c:v>
                      </c:pt>
                      <c:pt idx="18427">
                        <c:v>2</c:v>
                      </c:pt>
                      <c:pt idx="18428">
                        <c:v>3</c:v>
                      </c:pt>
                      <c:pt idx="18429">
                        <c:v>4</c:v>
                      </c:pt>
                      <c:pt idx="18430">
                        <c:v>5</c:v>
                      </c:pt>
                      <c:pt idx="18431">
                        <c:v>6</c:v>
                      </c:pt>
                      <c:pt idx="18432">
                        <c:v>7</c:v>
                      </c:pt>
                      <c:pt idx="18433">
                        <c:v>8</c:v>
                      </c:pt>
                      <c:pt idx="18434">
                        <c:v>9</c:v>
                      </c:pt>
                      <c:pt idx="18435">
                        <c:v>10</c:v>
                      </c:pt>
                      <c:pt idx="18436">
                        <c:v>11</c:v>
                      </c:pt>
                      <c:pt idx="18437">
                        <c:v>12</c:v>
                      </c:pt>
                      <c:pt idx="18438">
                        <c:v>13</c:v>
                      </c:pt>
                      <c:pt idx="18439">
                        <c:v>14</c:v>
                      </c:pt>
                      <c:pt idx="18440">
                        <c:v>15</c:v>
                      </c:pt>
                      <c:pt idx="18441">
                        <c:v>16</c:v>
                      </c:pt>
                      <c:pt idx="18442">
                        <c:v>17</c:v>
                      </c:pt>
                      <c:pt idx="18443">
                        <c:v>18</c:v>
                      </c:pt>
                      <c:pt idx="18444">
                        <c:v>19</c:v>
                      </c:pt>
                      <c:pt idx="18445">
                        <c:v>20</c:v>
                      </c:pt>
                      <c:pt idx="18446">
                        <c:v>21</c:v>
                      </c:pt>
                      <c:pt idx="18447">
                        <c:v>22</c:v>
                      </c:pt>
                      <c:pt idx="18448">
                        <c:v>23</c:v>
                      </c:pt>
                      <c:pt idx="18449">
                        <c:v>24</c:v>
                      </c:pt>
                      <c:pt idx="18450">
                        <c:v>0</c:v>
                      </c:pt>
                      <c:pt idx="18451">
                        <c:v>1</c:v>
                      </c:pt>
                      <c:pt idx="18452">
                        <c:v>2</c:v>
                      </c:pt>
                      <c:pt idx="18453">
                        <c:v>3</c:v>
                      </c:pt>
                      <c:pt idx="18454">
                        <c:v>4</c:v>
                      </c:pt>
                      <c:pt idx="18455">
                        <c:v>5</c:v>
                      </c:pt>
                      <c:pt idx="18456">
                        <c:v>6</c:v>
                      </c:pt>
                      <c:pt idx="18457">
                        <c:v>7</c:v>
                      </c:pt>
                      <c:pt idx="18458">
                        <c:v>8</c:v>
                      </c:pt>
                      <c:pt idx="18459">
                        <c:v>9</c:v>
                      </c:pt>
                      <c:pt idx="18460">
                        <c:v>10</c:v>
                      </c:pt>
                      <c:pt idx="18461">
                        <c:v>11</c:v>
                      </c:pt>
                      <c:pt idx="18462">
                        <c:v>12</c:v>
                      </c:pt>
                      <c:pt idx="18463">
                        <c:v>13</c:v>
                      </c:pt>
                      <c:pt idx="18464">
                        <c:v>14</c:v>
                      </c:pt>
                      <c:pt idx="18465">
                        <c:v>15</c:v>
                      </c:pt>
                      <c:pt idx="18466">
                        <c:v>16</c:v>
                      </c:pt>
                      <c:pt idx="18467">
                        <c:v>17</c:v>
                      </c:pt>
                      <c:pt idx="18468">
                        <c:v>18</c:v>
                      </c:pt>
                      <c:pt idx="18469">
                        <c:v>19</c:v>
                      </c:pt>
                      <c:pt idx="18470">
                        <c:v>20</c:v>
                      </c:pt>
                      <c:pt idx="18471">
                        <c:v>21</c:v>
                      </c:pt>
                      <c:pt idx="18472">
                        <c:v>22</c:v>
                      </c:pt>
                      <c:pt idx="18473">
                        <c:v>23</c:v>
                      </c:pt>
                      <c:pt idx="18474">
                        <c:v>24</c:v>
                      </c:pt>
                      <c:pt idx="18475">
                        <c:v>0</c:v>
                      </c:pt>
                      <c:pt idx="18476">
                        <c:v>1</c:v>
                      </c:pt>
                      <c:pt idx="18477">
                        <c:v>2</c:v>
                      </c:pt>
                      <c:pt idx="18478">
                        <c:v>3</c:v>
                      </c:pt>
                      <c:pt idx="18479">
                        <c:v>4</c:v>
                      </c:pt>
                      <c:pt idx="18480">
                        <c:v>5</c:v>
                      </c:pt>
                      <c:pt idx="18481">
                        <c:v>6</c:v>
                      </c:pt>
                      <c:pt idx="18482">
                        <c:v>7</c:v>
                      </c:pt>
                      <c:pt idx="18483">
                        <c:v>8</c:v>
                      </c:pt>
                      <c:pt idx="18484">
                        <c:v>9</c:v>
                      </c:pt>
                      <c:pt idx="18485">
                        <c:v>10</c:v>
                      </c:pt>
                      <c:pt idx="18486">
                        <c:v>11</c:v>
                      </c:pt>
                      <c:pt idx="18487">
                        <c:v>12</c:v>
                      </c:pt>
                      <c:pt idx="18488">
                        <c:v>13</c:v>
                      </c:pt>
                      <c:pt idx="18489">
                        <c:v>14</c:v>
                      </c:pt>
                      <c:pt idx="18490">
                        <c:v>15</c:v>
                      </c:pt>
                      <c:pt idx="18491">
                        <c:v>16</c:v>
                      </c:pt>
                      <c:pt idx="18492">
                        <c:v>17</c:v>
                      </c:pt>
                      <c:pt idx="18493">
                        <c:v>18</c:v>
                      </c:pt>
                      <c:pt idx="18494">
                        <c:v>19</c:v>
                      </c:pt>
                      <c:pt idx="18495">
                        <c:v>20</c:v>
                      </c:pt>
                      <c:pt idx="18496">
                        <c:v>21</c:v>
                      </c:pt>
                      <c:pt idx="18497">
                        <c:v>22</c:v>
                      </c:pt>
                      <c:pt idx="18498">
                        <c:v>23</c:v>
                      </c:pt>
                      <c:pt idx="18499">
                        <c:v>24</c:v>
                      </c:pt>
                      <c:pt idx="18500">
                        <c:v>0</c:v>
                      </c:pt>
                      <c:pt idx="18501">
                        <c:v>1</c:v>
                      </c:pt>
                      <c:pt idx="18502">
                        <c:v>2</c:v>
                      </c:pt>
                      <c:pt idx="18503">
                        <c:v>3</c:v>
                      </c:pt>
                      <c:pt idx="18504">
                        <c:v>4</c:v>
                      </c:pt>
                      <c:pt idx="18505">
                        <c:v>5</c:v>
                      </c:pt>
                      <c:pt idx="18506">
                        <c:v>6</c:v>
                      </c:pt>
                      <c:pt idx="18507">
                        <c:v>7</c:v>
                      </c:pt>
                      <c:pt idx="18508">
                        <c:v>8</c:v>
                      </c:pt>
                      <c:pt idx="18509">
                        <c:v>9</c:v>
                      </c:pt>
                      <c:pt idx="18510">
                        <c:v>10</c:v>
                      </c:pt>
                      <c:pt idx="18511">
                        <c:v>11</c:v>
                      </c:pt>
                      <c:pt idx="18512">
                        <c:v>12</c:v>
                      </c:pt>
                      <c:pt idx="18513">
                        <c:v>13</c:v>
                      </c:pt>
                      <c:pt idx="18514">
                        <c:v>14</c:v>
                      </c:pt>
                      <c:pt idx="18515">
                        <c:v>15</c:v>
                      </c:pt>
                      <c:pt idx="18516">
                        <c:v>16</c:v>
                      </c:pt>
                      <c:pt idx="18517">
                        <c:v>17</c:v>
                      </c:pt>
                      <c:pt idx="18518">
                        <c:v>18</c:v>
                      </c:pt>
                      <c:pt idx="18519">
                        <c:v>19</c:v>
                      </c:pt>
                      <c:pt idx="18520">
                        <c:v>20</c:v>
                      </c:pt>
                      <c:pt idx="18521">
                        <c:v>21</c:v>
                      </c:pt>
                      <c:pt idx="18522">
                        <c:v>22</c:v>
                      </c:pt>
                      <c:pt idx="18523">
                        <c:v>23</c:v>
                      </c:pt>
                      <c:pt idx="18524">
                        <c:v>24</c:v>
                      </c:pt>
                      <c:pt idx="18525">
                        <c:v>0</c:v>
                      </c:pt>
                      <c:pt idx="18526">
                        <c:v>1</c:v>
                      </c:pt>
                      <c:pt idx="18527">
                        <c:v>2</c:v>
                      </c:pt>
                      <c:pt idx="18528">
                        <c:v>3</c:v>
                      </c:pt>
                      <c:pt idx="18529">
                        <c:v>4</c:v>
                      </c:pt>
                      <c:pt idx="18530">
                        <c:v>5</c:v>
                      </c:pt>
                      <c:pt idx="18531">
                        <c:v>6</c:v>
                      </c:pt>
                      <c:pt idx="18532">
                        <c:v>7</c:v>
                      </c:pt>
                      <c:pt idx="18533">
                        <c:v>8</c:v>
                      </c:pt>
                      <c:pt idx="18534">
                        <c:v>9</c:v>
                      </c:pt>
                      <c:pt idx="18535">
                        <c:v>10</c:v>
                      </c:pt>
                      <c:pt idx="18536">
                        <c:v>11</c:v>
                      </c:pt>
                      <c:pt idx="18537">
                        <c:v>12</c:v>
                      </c:pt>
                      <c:pt idx="18538">
                        <c:v>13</c:v>
                      </c:pt>
                      <c:pt idx="18539">
                        <c:v>14</c:v>
                      </c:pt>
                      <c:pt idx="18540">
                        <c:v>15</c:v>
                      </c:pt>
                      <c:pt idx="18541">
                        <c:v>16</c:v>
                      </c:pt>
                      <c:pt idx="18542">
                        <c:v>17</c:v>
                      </c:pt>
                      <c:pt idx="18543">
                        <c:v>18</c:v>
                      </c:pt>
                      <c:pt idx="18544">
                        <c:v>19</c:v>
                      </c:pt>
                      <c:pt idx="18545">
                        <c:v>20</c:v>
                      </c:pt>
                      <c:pt idx="18546">
                        <c:v>21</c:v>
                      </c:pt>
                      <c:pt idx="18547">
                        <c:v>22</c:v>
                      </c:pt>
                      <c:pt idx="18548">
                        <c:v>23</c:v>
                      </c:pt>
                      <c:pt idx="18549">
                        <c:v>24</c:v>
                      </c:pt>
                      <c:pt idx="18550">
                        <c:v>0</c:v>
                      </c:pt>
                      <c:pt idx="18551">
                        <c:v>1</c:v>
                      </c:pt>
                      <c:pt idx="18552">
                        <c:v>2</c:v>
                      </c:pt>
                      <c:pt idx="18553">
                        <c:v>3</c:v>
                      </c:pt>
                      <c:pt idx="18554">
                        <c:v>4</c:v>
                      </c:pt>
                      <c:pt idx="18555">
                        <c:v>5</c:v>
                      </c:pt>
                      <c:pt idx="18556">
                        <c:v>6</c:v>
                      </c:pt>
                      <c:pt idx="18557">
                        <c:v>7</c:v>
                      </c:pt>
                      <c:pt idx="18558">
                        <c:v>8</c:v>
                      </c:pt>
                      <c:pt idx="18559">
                        <c:v>9</c:v>
                      </c:pt>
                      <c:pt idx="18560">
                        <c:v>10</c:v>
                      </c:pt>
                      <c:pt idx="18561">
                        <c:v>11</c:v>
                      </c:pt>
                      <c:pt idx="18562">
                        <c:v>12</c:v>
                      </c:pt>
                      <c:pt idx="18563">
                        <c:v>13</c:v>
                      </c:pt>
                      <c:pt idx="18564">
                        <c:v>14</c:v>
                      </c:pt>
                      <c:pt idx="18565">
                        <c:v>15</c:v>
                      </c:pt>
                      <c:pt idx="18566">
                        <c:v>16</c:v>
                      </c:pt>
                      <c:pt idx="18567">
                        <c:v>17</c:v>
                      </c:pt>
                      <c:pt idx="18568">
                        <c:v>18</c:v>
                      </c:pt>
                      <c:pt idx="18569">
                        <c:v>19</c:v>
                      </c:pt>
                      <c:pt idx="18570">
                        <c:v>20</c:v>
                      </c:pt>
                      <c:pt idx="18571">
                        <c:v>21</c:v>
                      </c:pt>
                      <c:pt idx="18572">
                        <c:v>22</c:v>
                      </c:pt>
                      <c:pt idx="18573">
                        <c:v>23</c:v>
                      </c:pt>
                      <c:pt idx="18574">
                        <c:v>24</c:v>
                      </c:pt>
                      <c:pt idx="18575">
                        <c:v>0</c:v>
                      </c:pt>
                      <c:pt idx="18576">
                        <c:v>1</c:v>
                      </c:pt>
                      <c:pt idx="18577">
                        <c:v>2</c:v>
                      </c:pt>
                      <c:pt idx="18578">
                        <c:v>3</c:v>
                      </c:pt>
                      <c:pt idx="18579">
                        <c:v>4</c:v>
                      </c:pt>
                      <c:pt idx="18580">
                        <c:v>5</c:v>
                      </c:pt>
                      <c:pt idx="18581">
                        <c:v>6</c:v>
                      </c:pt>
                      <c:pt idx="18582">
                        <c:v>7</c:v>
                      </c:pt>
                      <c:pt idx="18583">
                        <c:v>8</c:v>
                      </c:pt>
                      <c:pt idx="18584">
                        <c:v>9</c:v>
                      </c:pt>
                      <c:pt idx="18585">
                        <c:v>10</c:v>
                      </c:pt>
                      <c:pt idx="18586">
                        <c:v>11</c:v>
                      </c:pt>
                      <c:pt idx="18587">
                        <c:v>12</c:v>
                      </c:pt>
                      <c:pt idx="18588">
                        <c:v>13</c:v>
                      </c:pt>
                      <c:pt idx="18589">
                        <c:v>14</c:v>
                      </c:pt>
                      <c:pt idx="18590">
                        <c:v>15</c:v>
                      </c:pt>
                      <c:pt idx="18591">
                        <c:v>16</c:v>
                      </c:pt>
                      <c:pt idx="18592">
                        <c:v>17</c:v>
                      </c:pt>
                      <c:pt idx="18593">
                        <c:v>18</c:v>
                      </c:pt>
                      <c:pt idx="18594">
                        <c:v>19</c:v>
                      </c:pt>
                      <c:pt idx="18595">
                        <c:v>20</c:v>
                      </c:pt>
                      <c:pt idx="18596">
                        <c:v>21</c:v>
                      </c:pt>
                      <c:pt idx="18597">
                        <c:v>22</c:v>
                      </c:pt>
                      <c:pt idx="18598">
                        <c:v>23</c:v>
                      </c:pt>
                      <c:pt idx="18599">
                        <c:v>24</c:v>
                      </c:pt>
                      <c:pt idx="18600">
                        <c:v>0</c:v>
                      </c:pt>
                      <c:pt idx="18601">
                        <c:v>1</c:v>
                      </c:pt>
                      <c:pt idx="18602">
                        <c:v>2</c:v>
                      </c:pt>
                      <c:pt idx="18603">
                        <c:v>3</c:v>
                      </c:pt>
                      <c:pt idx="18604">
                        <c:v>4</c:v>
                      </c:pt>
                      <c:pt idx="18605">
                        <c:v>5</c:v>
                      </c:pt>
                      <c:pt idx="18606">
                        <c:v>6</c:v>
                      </c:pt>
                      <c:pt idx="18607">
                        <c:v>7</c:v>
                      </c:pt>
                      <c:pt idx="18608">
                        <c:v>8</c:v>
                      </c:pt>
                      <c:pt idx="18609">
                        <c:v>9</c:v>
                      </c:pt>
                      <c:pt idx="18610">
                        <c:v>10</c:v>
                      </c:pt>
                      <c:pt idx="18611">
                        <c:v>11</c:v>
                      </c:pt>
                      <c:pt idx="18612">
                        <c:v>12</c:v>
                      </c:pt>
                      <c:pt idx="18613">
                        <c:v>13</c:v>
                      </c:pt>
                      <c:pt idx="18614">
                        <c:v>14</c:v>
                      </c:pt>
                      <c:pt idx="18615">
                        <c:v>15</c:v>
                      </c:pt>
                      <c:pt idx="18616">
                        <c:v>16</c:v>
                      </c:pt>
                      <c:pt idx="18617">
                        <c:v>17</c:v>
                      </c:pt>
                      <c:pt idx="18618">
                        <c:v>18</c:v>
                      </c:pt>
                      <c:pt idx="18619">
                        <c:v>19</c:v>
                      </c:pt>
                      <c:pt idx="18620">
                        <c:v>20</c:v>
                      </c:pt>
                      <c:pt idx="18621">
                        <c:v>21</c:v>
                      </c:pt>
                      <c:pt idx="18622">
                        <c:v>22</c:v>
                      </c:pt>
                      <c:pt idx="18623">
                        <c:v>23</c:v>
                      </c:pt>
                      <c:pt idx="18624">
                        <c:v>24</c:v>
                      </c:pt>
                      <c:pt idx="18625">
                        <c:v>0</c:v>
                      </c:pt>
                      <c:pt idx="18626">
                        <c:v>1</c:v>
                      </c:pt>
                      <c:pt idx="18627">
                        <c:v>2</c:v>
                      </c:pt>
                      <c:pt idx="18628">
                        <c:v>3</c:v>
                      </c:pt>
                      <c:pt idx="18629">
                        <c:v>4</c:v>
                      </c:pt>
                      <c:pt idx="18630">
                        <c:v>5</c:v>
                      </c:pt>
                      <c:pt idx="18631">
                        <c:v>6</c:v>
                      </c:pt>
                      <c:pt idx="18632">
                        <c:v>7</c:v>
                      </c:pt>
                      <c:pt idx="18633">
                        <c:v>8</c:v>
                      </c:pt>
                      <c:pt idx="18634">
                        <c:v>9</c:v>
                      </c:pt>
                      <c:pt idx="18635">
                        <c:v>10</c:v>
                      </c:pt>
                      <c:pt idx="18636">
                        <c:v>11</c:v>
                      </c:pt>
                      <c:pt idx="18637">
                        <c:v>12</c:v>
                      </c:pt>
                      <c:pt idx="18638">
                        <c:v>13</c:v>
                      </c:pt>
                      <c:pt idx="18639">
                        <c:v>14</c:v>
                      </c:pt>
                      <c:pt idx="18640">
                        <c:v>15</c:v>
                      </c:pt>
                      <c:pt idx="18641">
                        <c:v>16</c:v>
                      </c:pt>
                      <c:pt idx="18642">
                        <c:v>17</c:v>
                      </c:pt>
                      <c:pt idx="18643">
                        <c:v>18</c:v>
                      </c:pt>
                      <c:pt idx="18644">
                        <c:v>19</c:v>
                      </c:pt>
                      <c:pt idx="18645">
                        <c:v>20</c:v>
                      </c:pt>
                      <c:pt idx="18646">
                        <c:v>21</c:v>
                      </c:pt>
                      <c:pt idx="18647">
                        <c:v>22</c:v>
                      </c:pt>
                      <c:pt idx="18648">
                        <c:v>23</c:v>
                      </c:pt>
                      <c:pt idx="18649">
                        <c:v>24</c:v>
                      </c:pt>
                      <c:pt idx="18650">
                        <c:v>0</c:v>
                      </c:pt>
                      <c:pt idx="18651">
                        <c:v>1</c:v>
                      </c:pt>
                      <c:pt idx="18652">
                        <c:v>2</c:v>
                      </c:pt>
                      <c:pt idx="18653">
                        <c:v>3</c:v>
                      </c:pt>
                      <c:pt idx="18654">
                        <c:v>4</c:v>
                      </c:pt>
                      <c:pt idx="18655">
                        <c:v>5</c:v>
                      </c:pt>
                      <c:pt idx="18656">
                        <c:v>6</c:v>
                      </c:pt>
                      <c:pt idx="18657">
                        <c:v>7</c:v>
                      </c:pt>
                      <c:pt idx="18658">
                        <c:v>8</c:v>
                      </c:pt>
                      <c:pt idx="18659">
                        <c:v>9</c:v>
                      </c:pt>
                      <c:pt idx="18660">
                        <c:v>10</c:v>
                      </c:pt>
                      <c:pt idx="18661">
                        <c:v>11</c:v>
                      </c:pt>
                      <c:pt idx="18662">
                        <c:v>12</c:v>
                      </c:pt>
                      <c:pt idx="18663">
                        <c:v>13</c:v>
                      </c:pt>
                      <c:pt idx="18664">
                        <c:v>14</c:v>
                      </c:pt>
                      <c:pt idx="18665">
                        <c:v>15</c:v>
                      </c:pt>
                      <c:pt idx="18666">
                        <c:v>16</c:v>
                      </c:pt>
                      <c:pt idx="18667">
                        <c:v>17</c:v>
                      </c:pt>
                      <c:pt idx="18668">
                        <c:v>18</c:v>
                      </c:pt>
                      <c:pt idx="18669">
                        <c:v>19</c:v>
                      </c:pt>
                      <c:pt idx="18670">
                        <c:v>20</c:v>
                      </c:pt>
                      <c:pt idx="18671">
                        <c:v>21</c:v>
                      </c:pt>
                      <c:pt idx="18672">
                        <c:v>22</c:v>
                      </c:pt>
                      <c:pt idx="18673">
                        <c:v>23</c:v>
                      </c:pt>
                      <c:pt idx="18674">
                        <c:v>24</c:v>
                      </c:pt>
                      <c:pt idx="18675">
                        <c:v>0</c:v>
                      </c:pt>
                      <c:pt idx="18676">
                        <c:v>1</c:v>
                      </c:pt>
                      <c:pt idx="18677">
                        <c:v>2</c:v>
                      </c:pt>
                      <c:pt idx="18678">
                        <c:v>3</c:v>
                      </c:pt>
                      <c:pt idx="18679">
                        <c:v>4</c:v>
                      </c:pt>
                      <c:pt idx="18680">
                        <c:v>5</c:v>
                      </c:pt>
                      <c:pt idx="18681">
                        <c:v>6</c:v>
                      </c:pt>
                      <c:pt idx="18682">
                        <c:v>7</c:v>
                      </c:pt>
                      <c:pt idx="18683">
                        <c:v>8</c:v>
                      </c:pt>
                      <c:pt idx="18684">
                        <c:v>9</c:v>
                      </c:pt>
                      <c:pt idx="18685">
                        <c:v>10</c:v>
                      </c:pt>
                      <c:pt idx="18686">
                        <c:v>11</c:v>
                      </c:pt>
                      <c:pt idx="18687">
                        <c:v>12</c:v>
                      </c:pt>
                      <c:pt idx="18688">
                        <c:v>13</c:v>
                      </c:pt>
                      <c:pt idx="18689">
                        <c:v>14</c:v>
                      </c:pt>
                      <c:pt idx="18690">
                        <c:v>15</c:v>
                      </c:pt>
                      <c:pt idx="18691">
                        <c:v>16</c:v>
                      </c:pt>
                      <c:pt idx="18692">
                        <c:v>17</c:v>
                      </c:pt>
                      <c:pt idx="18693">
                        <c:v>18</c:v>
                      </c:pt>
                      <c:pt idx="18694">
                        <c:v>19</c:v>
                      </c:pt>
                      <c:pt idx="18695">
                        <c:v>20</c:v>
                      </c:pt>
                      <c:pt idx="18696">
                        <c:v>21</c:v>
                      </c:pt>
                      <c:pt idx="18697">
                        <c:v>22</c:v>
                      </c:pt>
                      <c:pt idx="18698">
                        <c:v>23</c:v>
                      </c:pt>
                      <c:pt idx="18699">
                        <c:v>24</c:v>
                      </c:pt>
                      <c:pt idx="18700">
                        <c:v>0</c:v>
                      </c:pt>
                      <c:pt idx="18701">
                        <c:v>1</c:v>
                      </c:pt>
                      <c:pt idx="18702">
                        <c:v>2</c:v>
                      </c:pt>
                      <c:pt idx="18703">
                        <c:v>3</c:v>
                      </c:pt>
                      <c:pt idx="18704">
                        <c:v>4</c:v>
                      </c:pt>
                      <c:pt idx="18705">
                        <c:v>5</c:v>
                      </c:pt>
                      <c:pt idx="18706">
                        <c:v>6</c:v>
                      </c:pt>
                      <c:pt idx="18707">
                        <c:v>7</c:v>
                      </c:pt>
                      <c:pt idx="18708">
                        <c:v>8</c:v>
                      </c:pt>
                      <c:pt idx="18709">
                        <c:v>9</c:v>
                      </c:pt>
                      <c:pt idx="18710">
                        <c:v>10</c:v>
                      </c:pt>
                      <c:pt idx="18711">
                        <c:v>11</c:v>
                      </c:pt>
                      <c:pt idx="18712">
                        <c:v>12</c:v>
                      </c:pt>
                      <c:pt idx="18713">
                        <c:v>13</c:v>
                      </c:pt>
                      <c:pt idx="18714">
                        <c:v>14</c:v>
                      </c:pt>
                      <c:pt idx="18715">
                        <c:v>15</c:v>
                      </c:pt>
                      <c:pt idx="18716">
                        <c:v>16</c:v>
                      </c:pt>
                      <c:pt idx="18717">
                        <c:v>17</c:v>
                      </c:pt>
                      <c:pt idx="18718">
                        <c:v>18</c:v>
                      </c:pt>
                      <c:pt idx="18719">
                        <c:v>19</c:v>
                      </c:pt>
                      <c:pt idx="18720">
                        <c:v>20</c:v>
                      </c:pt>
                      <c:pt idx="18721">
                        <c:v>21</c:v>
                      </c:pt>
                      <c:pt idx="18722">
                        <c:v>22</c:v>
                      </c:pt>
                      <c:pt idx="18723">
                        <c:v>23</c:v>
                      </c:pt>
                      <c:pt idx="18724">
                        <c:v>24</c:v>
                      </c:pt>
                      <c:pt idx="18725">
                        <c:v>0</c:v>
                      </c:pt>
                      <c:pt idx="18726">
                        <c:v>1</c:v>
                      </c:pt>
                      <c:pt idx="18727">
                        <c:v>2</c:v>
                      </c:pt>
                      <c:pt idx="18728">
                        <c:v>3</c:v>
                      </c:pt>
                      <c:pt idx="18729">
                        <c:v>4</c:v>
                      </c:pt>
                      <c:pt idx="18730">
                        <c:v>5</c:v>
                      </c:pt>
                      <c:pt idx="18731">
                        <c:v>6</c:v>
                      </c:pt>
                      <c:pt idx="18732">
                        <c:v>7</c:v>
                      </c:pt>
                      <c:pt idx="18733">
                        <c:v>8</c:v>
                      </c:pt>
                      <c:pt idx="18734">
                        <c:v>9</c:v>
                      </c:pt>
                      <c:pt idx="18735">
                        <c:v>10</c:v>
                      </c:pt>
                      <c:pt idx="18736">
                        <c:v>11</c:v>
                      </c:pt>
                      <c:pt idx="18737">
                        <c:v>12</c:v>
                      </c:pt>
                      <c:pt idx="18738">
                        <c:v>13</c:v>
                      </c:pt>
                      <c:pt idx="18739">
                        <c:v>14</c:v>
                      </c:pt>
                      <c:pt idx="18740">
                        <c:v>15</c:v>
                      </c:pt>
                      <c:pt idx="18741">
                        <c:v>16</c:v>
                      </c:pt>
                      <c:pt idx="18742">
                        <c:v>17</c:v>
                      </c:pt>
                      <c:pt idx="18743">
                        <c:v>18</c:v>
                      </c:pt>
                      <c:pt idx="18744">
                        <c:v>19</c:v>
                      </c:pt>
                      <c:pt idx="18745">
                        <c:v>20</c:v>
                      </c:pt>
                      <c:pt idx="18746">
                        <c:v>21</c:v>
                      </c:pt>
                      <c:pt idx="18747">
                        <c:v>22</c:v>
                      </c:pt>
                      <c:pt idx="18748">
                        <c:v>23</c:v>
                      </c:pt>
                      <c:pt idx="18749">
                        <c:v>24</c:v>
                      </c:pt>
                      <c:pt idx="18750">
                        <c:v>0</c:v>
                      </c:pt>
                      <c:pt idx="18751">
                        <c:v>1</c:v>
                      </c:pt>
                      <c:pt idx="18752">
                        <c:v>2</c:v>
                      </c:pt>
                      <c:pt idx="18753">
                        <c:v>3</c:v>
                      </c:pt>
                      <c:pt idx="18754">
                        <c:v>4</c:v>
                      </c:pt>
                      <c:pt idx="18755">
                        <c:v>5</c:v>
                      </c:pt>
                      <c:pt idx="18756">
                        <c:v>6</c:v>
                      </c:pt>
                      <c:pt idx="18757">
                        <c:v>7</c:v>
                      </c:pt>
                      <c:pt idx="18758">
                        <c:v>8</c:v>
                      </c:pt>
                      <c:pt idx="18759">
                        <c:v>9</c:v>
                      </c:pt>
                      <c:pt idx="18760">
                        <c:v>10</c:v>
                      </c:pt>
                      <c:pt idx="18761">
                        <c:v>11</c:v>
                      </c:pt>
                      <c:pt idx="18762">
                        <c:v>12</c:v>
                      </c:pt>
                      <c:pt idx="18763">
                        <c:v>13</c:v>
                      </c:pt>
                      <c:pt idx="18764">
                        <c:v>14</c:v>
                      </c:pt>
                      <c:pt idx="18765">
                        <c:v>15</c:v>
                      </c:pt>
                      <c:pt idx="18766">
                        <c:v>16</c:v>
                      </c:pt>
                      <c:pt idx="18767">
                        <c:v>17</c:v>
                      </c:pt>
                      <c:pt idx="18768">
                        <c:v>18</c:v>
                      </c:pt>
                      <c:pt idx="18769">
                        <c:v>19</c:v>
                      </c:pt>
                      <c:pt idx="18770">
                        <c:v>20</c:v>
                      </c:pt>
                      <c:pt idx="18771">
                        <c:v>21</c:v>
                      </c:pt>
                      <c:pt idx="18772">
                        <c:v>22</c:v>
                      </c:pt>
                      <c:pt idx="18773">
                        <c:v>23</c:v>
                      </c:pt>
                      <c:pt idx="18774">
                        <c:v>24</c:v>
                      </c:pt>
                      <c:pt idx="18775">
                        <c:v>0</c:v>
                      </c:pt>
                      <c:pt idx="18776">
                        <c:v>1</c:v>
                      </c:pt>
                      <c:pt idx="18777">
                        <c:v>2</c:v>
                      </c:pt>
                      <c:pt idx="18778">
                        <c:v>3</c:v>
                      </c:pt>
                      <c:pt idx="18779">
                        <c:v>4</c:v>
                      </c:pt>
                      <c:pt idx="18780">
                        <c:v>5</c:v>
                      </c:pt>
                      <c:pt idx="18781">
                        <c:v>6</c:v>
                      </c:pt>
                      <c:pt idx="18782">
                        <c:v>7</c:v>
                      </c:pt>
                      <c:pt idx="18783">
                        <c:v>8</c:v>
                      </c:pt>
                      <c:pt idx="18784">
                        <c:v>9</c:v>
                      </c:pt>
                      <c:pt idx="18785">
                        <c:v>10</c:v>
                      </c:pt>
                      <c:pt idx="18786">
                        <c:v>11</c:v>
                      </c:pt>
                      <c:pt idx="18787">
                        <c:v>12</c:v>
                      </c:pt>
                      <c:pt idx="18788">
                        <c:v>13</c:v>
                      </c:pt>
                      <c:pt idx="18789">
                        <c:v>14</c:v>
                      </c:pt>
                      <c:pt idx="18790">
                        <c:v>15</c:v>
                      </c:pt>
                      <c:pt idx="18791">
                        <c:v>16</c:v>
                      </c:pt>
                      <c:pt idx="18792">
                        <c:v>17</c:v>
                      </c:pt>
                      <c:pt idx="18793">
                        <c:v>18</c:v>
                      </c:pt>
                      <c:pt idx="18794">
                        <c:v>19</c:v>
                      </c:pt>
                      <c:pt idx="18795">
                        <c:v>20</c:v>
                      </c:pt>
                      <c:pt idx="18796">
                        <c:v>21</c:v>
                      </c:pt>
                      <c:pt idx="18797">
                        <c:v>22</c:v>
                      </c:pt>
                      <c:pt idx="18798">
                        <c:v>23</c:v>
                      </c:pt>
                      <c:pt idx="18799">
                        <c:v>24</c:v>
                      </c:pt>
                      <c:pt idx="18800">
                        <c:v>0</c:v>
                      </c:pt>
                      <c:pt idx="18801">
                        <c:v>1</c:v>
                      </c:pt>
                      <c:pt idx="18802">
                        <c:v>2</c:v>
                      </c:pt>
                      <c:pt idx="18803">
                        <c:v>3</c:v>
                      </c:pt>
                      <c:pt idx="18804">
                        <c:v>4</c:v>
                      </c:pt>
                      <c:pt idx="18805">
                        <c:v>5</c:v>
                      </c:pt>
                      <c:pt idx="18806">
                        <c:v>6</c:v>
                      </c:pt>
                      <c:pt idx="18807">
                        <c:v>7</c:v>
                      </c:pt>
                      <c:pt idx="18808">
                        <c:v>8</c:v>
                      </c:pt>
                      <c:pt idx="18809">
                        <c:v>9</c:v>
                      </c:pt>
                      <c:pt idx="18810">
                        <c:v>10</c:v>
                      </c:pt>
                      <c:pt idx="18811">
                        <c:v>11</c:v>
                      </c:pt>
                      <c:pt idx="18812">
                        <c:v>12</c:v>
                      </c:pt>
                      <c:pt idx="18813">
                        <c:v>13</c:v>
                      </c:pt>
                      <c:pt idx="18814">
                        <c:v>14</c:v>
                      </c:pt>
                      <c:pt idx="18815">
                        <c:v>15</c:v>
                      </c:pt>
                      <c:pt idx="18816">
                        <c:v>16</c:v>
                      </c:pt>
                      <c:pt idx="18817">
                        <c:v>17</c:v>
                      </c:pt>
                      <c:pt idx="18818">
                        <c:v>18</c:v>
                      </c:pt>
                      <c:pt idx="18819">
                        <c:v>19</c:v>
                      </c:pt>
                      <c:pt idx="18820">
                        <c:v>20</c:v>
                      </c:pt>
                      <c:pt idx="18821">
                        <c:v>21</c:v>
                      </c:pt>
                      <c:pt idx="18822">
                        <c:v>22</c:v>
                      </c:pt>
                      <c:pt idx="18823">
                        <c:v>23</c:v>
                      </c:pt>
                      <c:pt idx="18824">
                        <c:v>24</c:v>
                      </c:pt>
                      <c:pt idx="18825">
                        <c:v>0</c:v>
                      </c:pt>
                      <c:pt idx="18826">
                        <c:v>1</c:v>
                      </c:pt>
                      <c:pt idx="18827">
                        <c:v>2</c:v>
                      </c:pt>
                      <c:pt idx="18828">
                        <c:v>3</c:v>
                      </c:pt>
                      <c:pt idx="18829">
                        <c:v>4</c:v>
                      </c:pt>
                      <c:pt idx="18830">
                        <c:v>5</c:v>
                      </c:pt>
                      <c:pt idx="18831">
                        <c:v>6</c:v>
                      </c:pt>
                      <c:pt idx="18832">
                        <c:v>7</c:v>
                      </c:pt>
                      <c:pt idx="18833">
                        <c:v>8</c:v>
                      </c:pt>
                      <c:pt idx="18834">
                        <c:v>9</c:v>
                      </c:pt>
                      <c:pt idx="18835">
                        <c:v>10</c:v>
                      </c:pt>
                      <c:pt idx="18836">
                        <c:v>11</c:v>
                      </c:pt>
                      <c:pt idx="18837">
                        <c:v>12</c:v>
                      </c:pt>
                      <c:pt idx="18838">
                        <c:v>13</c:v>
                      </c:pt>
                      <c:pt idx="18839">
                        <c:v>14</c:v>
                      </c:pt>
                      <c:pt idx="18840">
                        <c:v>15</c:v>
                      </c:pt>
                      <c:pt idx="18841">
                        <c:v>16</c:v>
                      </c:pt>
                      <c:pt idx="18842">
                        <c:v>17</c:v>
                      </c:pt>
                      <c:pt idx="18843">
                        <c:v>18</c:v>
                      </c:pt>
                      <c:pt idx="18844">
                        <c:v>19</c:v>
                      </c:pt>
                      <c:pt idx="18845">
                        <c:v>20</c:v>
                      </c:pt>
                      <c:pt idx="18846">
                        <c:v>21</c:v>
                      </c:pt>
                      <c:pt idx="18847">
                        <c:v>22</c:v>
                      </c:pt>
                      <c:pt idx="18848">
                        <c:v>23</c:v>
                      </c:pt>
                      <c:pt idx="18849">
                        <c:v>24</c:v>
                      </c:pt>
                      <c:pt idx="18850">
                        <c:v>0</c:v>
                      </c:pt>
                      <c:pt idx="18851">
                        <c:v>1</c:v>
                      </c:pt>
                      <c:pt idx="18852">
                        <c:v>2</c:v>
                      </c:pt>
                      <c:pt idx="18853">
                        <c:v>3</c:v>
                      </c:pt>
                      <c:pt idx="18854">
                        <c:v>4</c:v>
                      </c:pt>
                      <c:pt idx="18855">
                        <c:v>5</c:v>
                      </c:pt>
                      <c:pt idx="18856">
                        <c:v>6</c:v>
                      </c:pt>
                      <c:pt idx="18857">
                        <c:v>7</c:v>
                      </c:pt>
                      <c:pt idx="18858">
                        <c:v>8</c:v>
                      </c:pt>
                      <c:pt idx="18859">
                        <c:v>9</c:v>
                      </c:pt>
                      <c:pt idx="18860">
                        <c:v>10</c:v>
                      </c:pt>
                      <c:pt idx="18861">
                        <c:v>11</c:v>
                      </c:pt>
                      <c:pt idx="18862">
                        <c:v>12</c:v>
                      </c:pt>
                      <c:pt idx="18863">
                        <c:v>13</c:v>
                      </c:pt>
                      <c:pt idx="18864">
                        <c:v>14</c:v>
                      </c:pt>
                      <c:pt idx="18865">
                        <c:v>15</c:v>
                      </c:pt>
                      <c:pt idx="18866">
                        <c:v>16</c:v>
                      </c:pt>
                      <c:pt idx="18867">
                        <c:v>17</c:v>
                      </c:pt>
                      <c:pt idx="18868">
                        <c:v>18</c:v>
                      </c:pt>
                      <c:pt idx="18869">
                        <c:v>19</c:v>
                      </c:pt>
                      <c:pt idx="18870">
                        <c:v>20</c:v>
                      </c:pt>
                      <c:pt idx="18871">
                        <c:v>21</c:v>
                      </c:pt>
                      <c:pt idx="18872">
                        <c:v>22</c:v>
                      </c:pt>
                      <c:pt idx="18873">
                        <c:v>23</c:v>
                      </c:pt>
                      <c:pt idx="18874">
                        <c:v>24</c:v>
                      </c:pt>
                      <c:pt idx="18875">
                        <c:v>0</c:v>
                      </c:pt>
                      <c:pt idx="18876">
                        <c:v>1</c:v>
                      </c:pt>
                      <c:pt idx="18877">
                        <c:v>2</c:v>
                      </c:pt>
                      <c:pt idx="18878">
                        <c:v>3</c:v>
                      </c:pt>
                      <c:pt idx="18879">
                        <c:v>4</c:v>
                      </c:pt>
                      <c:pt idx="18880">
                        <c:v>5</c:v>
                      </c:pt>
                      <c:pt idx="18881">
                        <c:v>6</c:v>
                      </c:pt>
                      <c:pt idx="18882">
                        <c:v>7</c:v>
                      </c:pt>
                      <c:pt idx="18883">
                        <c:v>8</c:v>
                      </c:pt>
                      <c:pt idx="18884">
                        <c:v>9</c:v>
                      </c:pt>
                      <c:pt idx="18885">
                        <c:v>10</c:v>
                      </c:pt>
                      <c:pt idx="18886">
                        <c:v>11</c:v>
                      </c:pt>
                      <c:pt idx="18887">
                        <c:v>12</c:v>
                      </c:pt>
                      <c:pt idx="18888">
                        <c:v>13</c:v>
                      </c:pt>
                      <c:pt idx="18889">
                        <c:v>14</c:v>
                      </c:pt>
                      <c:pt idx="18890">
                        <c:v>15</c:v>
                      </c:pt>
                      <c:pt idx="18891">
                        <c:v>16</c:v>
                      </c:pt>
                      <c:pt idx="18892">
                        <c:v>17</c:v>
                      </c:pt>
                      <c:pt idx="18893">
                        <c:v>18</c:v>
                      </c:pt>
                      <c:pt idx="18894">
                        <c:v>19</c:v>
                      </c:pt>
                      <c:pt idx="18895">
                        <c:v>20</c:v>
                      </c:pt>
                      <c:pt idx="18896">
                        <c:v>21</c:v>
                      </c:pt>
                      <c:pt idx="18897">
                        <c:v>22</c:v>
                      </c:pt>
                      <c:pt idx="18898">
                        <c:v>23</c:v>
                      </c:pt>
                      <c:pt idx="18899">
                        <c:v>24</c:v>
                      </c:pt>
                      <c:pt idx="18900">
                        <c:v>0</c:v>
                      </c:pt>
                      <c:pt idx="18901">
                        <c:v>1</c:v>
                      </c:pt>
                      <c:pt idx="18902">
                        <c:v>2</c:v>
                      </c:pt>
                      <c:pt idx="18903">
                        <c:v>3</c:v>
                      </c:pt>
                      <c:pt idx="18904">
                        <c:v>4</c:v>
                      </c:pt>
                      <c:pt idx="18905">
                        <c:v>5</c:v>
                      </c:pt>
                      <c:pt idx="18906">
                        <c:v>6</c:v>
                      </c:pt>
                      <c:pt idx="18907">
                        <c:v>7</c:v>
                      </c:pt>
                      <c:pt idx="18908">
                        <c:v>8</c:v>
                      </c:pt>
                      <c:pt idx="18909">
                        <c:v>9</c:v>
                      </c:pt>
                      <c:pt idx="18910">
                        <c:v>10</c:v>
                      </c:pt>
                      <c:pt idx="18911">
                        <c:v>11</c:v>
                      </c:pt>
                      <c:pt idx="18912">
                        <c:v>12</c:v>
                      </c:pt>
                      <c:pt idx="18913">
                        <c:v>13</c:v>
                      </c:pt>
                      <c:pt idx="18914">
                        <c:v>14</c:v>
                      </c:pt>
                      <c:pt idx="18915">
                        <c:v>15</c:v>
                      </c:pt>
                      <c:pt idx="18916">
                        <c:v>16</c:v>
                      </c:pt>
                      <c:pt idx="18917">
                        <c:v>17</c:v>
                      </c:pt>
                      <c:pt idx="18918">
                        <c:v>18</c:v>
                      </c:pt>
                      <c:pt idx="18919">
                        <c:v>19</c:v>
                      </c:pt>
                      <c:pt idx="18920">
                        <c:v>20</c:v>
                      </c:pt>
                      <c:pt idx="18921">
                        <c:v>21</c:v>
                      </c:pt>
                      <c:pt idx="18922">
                        <c:v>22</c:v>
                      </c:pt>
                      <c:pt idx="18923">
                        <c:v>23</c:v>
                      </c:pt>
                      <c:pt idx="18924">
                        <c:v>24</c:v>
                      </c:pt>
                      <c:pt idx="18925">
                        <c:v>0</c:v>
                      </c:pt>
                      <c:pt idx="18926">
                        <c:v>1</c:v>
                      </c:pt>
                      <c:pt idx="18927">
                        <c:v>2</c:v>
                      </c:pt>
                      <c:pt idx="18928">
                        <c:v>3</c:v>
                      </c:pt>
                      <c:pt idx="18929">
                        <c:v>4</c:v>
                      </c:pt>
                      <c:pt idx="18930">
                        <c:v>5</c:v>
                      </c:pt>
                      <c:pt idx="18931">
                        <c:v>6</c:v>
                      </c:pt>
                      <c:pt idx="18932">
                        <c:v>7</c:v>
                      </c:pt>
                      <c:pt idx="18933">
                        <c:v>8</c:v>
                      </c:pt>
                      <c:pt idx="18934">
                        <c:v>9</c:v>
                      </c:pt>
                      <c:pt idx="18935">
                        <c:v>10</c:v>
                      </c:pt>
                      <c:pt idx="18936">
                        <c:v>11</c:v>
                      </c:pt>
                      <c:pt idx="18937">
                        <c:v>12</c:v>
                      </c:pt>
                      <c:pt idx="18938">
                        <c:v>13</c:v>
                      </c:pt>
                      <c:pt idx="18939">
                        <c:v>14</c:v>
                      </c:pt>
                      <c:pt idx="18940">
                        <c:v>15</c:v>
                      </c:pt>
                      <c:pt idx="18941">
                        <c:v>16</c:v>
                      </c:pt>
                      <c:pt idx="18942">
                        <c:v>17</c:v>
                      </c:pt>
                      <c:pt idx="18943">
                        <c:v>18</c:v>
                      </c:pt>
                      <c:pt idx="18944">
                        <c:v>19</c:v>
                      </c:pt>
                      <c:pt idx="18945">
                        <c:v>20</c:v>
                      </c:pt>
                      <c:pt idx="18946">
                        <c:v>21</c:v>
                      </c:pt>
                      <c:pt idx="18947">
                        <c:v>22</c:v>
                      </c:pt>
                      <c:pt idx="18948">
                        <c:v>23</c:v>
                      </c:pt>
                      <c:pt idx="18949">
                        <c:v>24</c:v>
                      </c:pt>
                      <c:pt idx="18950">
                        <c:v>0</c:v>
                      </c:pt>
                      <c:pt idx="18951">
                        <c:v>1</c:v>
                      </c:pt>
                      <c:pt idx="18952">
                        <c:v>2</c:v>
                      </c:pt>
                      <c:pt idx="18953">
                        <c:v>3</c:v>
                      </c:pt>
                      <c:pt idx="18954">
                        <c:v>4</c:v>
                      </c:pt>
                      <c:pt idx="18955">
                        <c:v>5</c:v>
                      </c:pt>
                      <c:pt idx="18956">
                        <c:v>6</c:v>
                      </c:pt>
                      <c:pt idx="18957">
                        <c:v>7</c:v>
                      </c:pt>
                      <c:pt idx="18958">
                        <c:v>8</c:v>
                      </c:pt>
                      <c:pt idx="18959">
                        <c:v>9</c:v>
                      </c:pt>
                      <c:pt idx="18960">
                        <c:v>10</c:v>
                      </c:pt>
                      <c:pt idx="18961">
                        <c:v>11</c:v>
                      </c:pt>
                      <c:pt idx="18962">
                        <c:v>12</c:v>
                      </c:pt>
                      <c:pt idx="18963">
                        <c:v>13</c:v>
                      </c:pt>
                      <c:pt idx="18964">
                        <c:v>14</c:v>
                      </c:pt>
                      <c:pt idx="18965">
                        <c:v>15</c:v>
                      </c:pt>
                      <c:pt idx="18966">
                        <c:v>16</c:v>
                      </c:pt>
                      <c:pt idx="18967">
                        <c:v>17</c:v>
                      </c:pt>
                      <c:pt idx="18968">
                        <c:v>18</c:v>
                      </c:pt>
                      <c:pt idx="18969">
                        <c:v>19</c:v>
                      </c:pt>
                      <c:pt idx="18970">
                        <c:v>20</c:v>
                      </c:pt>
                      <c:pt idx="18971">
                        <c:v>21</c:v>
                      </c:pt>
                      <c:pt idx="18972">
                        <c:v>22</c:v>
                      </c:pt>
                      <c:pt idx="18973">
                        <c:v>23</c:v>
                      </c:pt>
                      <c:pt idx="18974">
                        <c:v>24</c:v>
                      </c:pt>
                      <c:pt idx="18975">
                        <c:v>0</c:v>
                      </c:pt>
                      <c:pt idx="18976">
                        <c:v>1</c:v>
                      </c:pt>
                      <c:pt idx="18977">
                        <c:v>2</c:v>
                      </c:pt>
                      <c:pt idx="18978">
                        <c:v>3</c:v>
                      </c:pt>
                      <c:pt idx="18979">
                        <c:v>4</c:v>
                      </c:pt>
                      <c:pt idx="18980">
                        <c:v>5</c:v>
                      </c:pt>
                      <c:pt idx="18981">
                        <c:v>6</c:v>
                      </c:pt>
                      <c:pt idx="18982">
                        <c:v>7</c:v>
                      </c:pt>
                      <c:pt idx="18983">
                        <c:v>8</c:v>
                      </c:pt>
                      <c:pt idx="18984">
                        <c:v>9</c:v>
                      </c:pt>
                      <c:pt idx="18985">
                        <c:v>10</c:v>
                      </c:pt>
                      <c:pt idx="18986">
                        <c:v>11</c:v>
                      </c:pt>
                      <c:pt idx="18987">
                        <c:v>12</c:v>
                      </c:pt>
                      <c:pt idx="18988">
                        <c:v>13</c:v>
                      </c:pt>
                      <c:pt idx="18989">
                        <c:v>14</c:v>
                      </c:pt>
                      <c:pt idx="18990">
                        <c:v>15</c:v>
                      </c:pt>
                      <c:pt idx="18991">
                        <c:v>16</c:v>
                      </c:pt>
                      <c:pt idx="18992">
                        <c:v>17</c:v>
                      </c:pt>
                      <c:pt idx="18993">
                        <c:v>18</c:v>
                      </c:pt>
                      <c:pt idx="18994">
                        <c:v>19</c:v>
                      </c:pt>
                      <c:pt idx="18995">
                        <c:v>20</c:v>
                      </c:pt>
                      <c:pt idx="18996">
                        <c:v>21</c:v>
                      </c:pt>
                      <c:pt idx="18997">
                        <c:v>22</c:v>
                      </c:pt>
                      <c:pt idx="18998">
                        <c:v>23</c:v>
                      </c:pt>
                      <c:pt idx="18999">
                        <c:v>24</c:v>
                      </c:pt>
                      <c:pt idx="19000">
                        <c:v>0</c:v>
                      </c:pt>
                      <c:pt idx="19001">
                        <c:v>1</c:v>
                      </c:pt>
                      <c:pt idx="19002">
                        <c:v>2</c:v>
                      </c:pt>
                      <c:pt idx="19003">
                        <c:v>3</c:v>
                      </c:pt>
                      <c:pt idx="19004">
                        <c:v>4</c:v>
                      </c:pt>
                      <c:pt idx="19005">
                        <c:v>5</c:v>
                      </c:pt>
                      <c:pt idx="19006">
                        <c:v>6</c:v>
                      </c:pt>
                      <c:pt idx="19007">
                        <c:v>7</c:v>
                      </c:pt>
                      <c:pt idx="19008">
                        <c:v>8</c:v>
                      </c:pt>
                      <c:pt idx="19009">
                        <c:v>9</c:v>
                      </c:pt>
                      <c:pt idx="19010">
                        <c:v>10</c:v>
                      </c:pt>
                      <c:pt idx="19011">
                        <c:v>11</c:v>
                      </c:pt>
                      <c:pt idx="19012">
                        <c:v>12</c:v>
                      </c:pt>
                      <c:pt idx="19013">
                        <c:v>13</c:v>
                      </c:pt>
                      <c:pt idx="19014">
                        <c:v>14</c:v>
                      </c:pt>
                      <c:pt idx="19015">
                        <c:v>15</c:v>
                      </c:pt>
                      <c:pt idx="19016">
                        <c:v>16</c:v>
                      </c:pt>
                      <c:pt idx="19017">
                        <c:v>17</c:v>
                      </c:pt>
                      <c:pt idx="19018">
                        <c:v>18</c:v>
                      </c:pt>
                      <c:pt idx="19019">
                        <c:v>19</c:v>
                      </c:pt>
                      <c:pt idx="19020">
                        <c:v>20</c:v>
                      </c:pt>
                      <c:pt idx="19021">
                        <c:v>21</c:v>
                      </c:pt>
                      <c:pt idx="19022">
                        <c:v>22</c:v>
                      </c:pt>
                      <c:pt idx="19023">
                        <c:v>23</c:v>
                      </c:pt>
                      <c:pt idx="19024">
                        <c:v>24</c:v>
                      </c:pt>
                      <c:pt idx="19025">
                        <c:v>0</c:v>
                      </c:pt>
                      <c:pt idx="19026">
                        <c:v>1</c:v>
                      </c:pt>
                      <c:pt idx="19027">
                        <c:v>2</c:v>
                      </c:pt>
                      <c:pt idx="19028">
                        <c:v>3</c:v>
                      </c:pt>
                      <c:pt idx="19029">
                        <c:v>4</c:v>
                      </c:pt>
                      <c:pt idx="19030">
                        <c:v>5</c:v>
                      </c:pt>
                      <c:pt idx="19031">
                        <c:v>6</c:v>
                      </c:pt>
                      <c:pt idx="19032">
                        <c:v>7</c:v>
                      </c:pt>
                      <c:pt idx="19033">
                        <c:v>8</c:v>
                      </c:pt>
                      <c:pt idx="19034">
                        <c:v>9</c:v>
                      </c:pt>
                      <c:pt idx="19035">
                        <c:v>10</c:v>
                      </c:pt>
                      <c:pt idx="19036">
                        <c:v>11</c:v>
                      </c:pt>
                      <c:pt idx="19037">
                        <c:v>12</c:v>
                      </c:pt>
                      <c:pt idx="19038">
                        <c:v>13</c:v>
                      </c:pt>
                      <c:pt idx="19039">
                        <c:v>14</c:v>
                      </c:pt>
                      <c:pt idx="19040">
                        <c:v>15</c:v>
                      </c:pt>
                      <c:pt idx="19041">
                        <c:v>16</c:v>
                      </c:pt>
                      <c:pt idx="19042">
                        <c:v>17</c:v>
                      </c:pt>
                      <c:pt idx="19043">
                        <c:v>18</c:v>
                      </c:pt>
                      <c:pt idx="19044">
                        <c:v>19</c:v>
                      </c:pt>
                      <c:pt idx="19045">
                        <c:v>20</c:v>
                      </c:pt>
                      <c:pt idx="19046">
                        <c:v>21</c:v>
                      </c:pt>
                      <c:pt idx="19047">
                        <c:v>22</c:v>
                      </c:pt>
                      <c:pt idx="19048">
                        <c:v>23</c:v>
                      </c:pt>
                      <c:pt idx="19049">
                        <c:v>24</c:v>
                      </c:pt>
                      <c:pt idx="19050">
                        <c:v>0</c:v>
                      </c:pt>
                      <c:pt idx="19051">
                        <c:v>1</c:v>
                      </c:pt>
                      <c:pt idx="19052">
                        <c:v>2</c:v>
                      </c:pt>
                      <c:pt idx="19053">
                        <c:v>3</c:v>
                      </c:pt>
                      <c:pt idx="19054">
                        <c:v>4</c:v>
                      </c:pt>
                      <c:pt idx="19055">
                        <c:v>5</c:v>
                      </c:pt>
                      <c:pt idx="19056">
                        <c:v>6</c:v>
                      </c:pt>
                      <c:pt idx="19057">
                        <c:v>7</c:v>
                      </c:pt>
                      <c:pt idx="19058">
                        <c:v>8</c:v>
                      </c:pt>
                      <c:pt idx="19059">
                        <c:v>9</c:v>
                      </c:pt>
                      <c:pt idx="19060">
                        <c:v>10</c:v>
                      </c:pt>
                      <c:pt idx="19061">
                        <c:v>11</c:v>
                      </c:pt>
                      <c:pt idx="19062">
                        <c:v>12</c:v>
                      </c:pt>
                      <c:pt idx="19063">
                        <c:v>13</c:v>
                      </c:pt>
                      <c:pt idx="19064">
                        <c:v>14</c:v>
                      </c:pt>
                      <c:pt idx="19065">
                        <c:v>15</c:v>
                      </c:pt>
                      <c:pt idx="19066">
                        <c:v>16</c:v>
                      </c:pt>
                      <c:pt idx="19067">
                        <c:v>17</c:v>
                      </c:pt>
                      <c:pt idx="19068">
                        <c:v>18</c:v>
                      </c:pt>
                      <c:pt idx="19069">
                        <c:v>19</c:v>
                      </c:pt>
                      <c:pt idx="19070">
                        <c:v>20</c:v>
                      </c:pt>
                      <c:pt idx="19071">
                        <c:v>21</c:v>
                      </c:pt>
                      <c:pt idx="19072">
                        <c:v>22</c:v>
                      </c:pt>
                      <c:pt idx="19073">
                        <c:v>23</c:v>
                      </c:pt>
                      <c:pt idx="19074">
                        <c:v>24</c:v>
                      </c:pt>
                      <c:pt idx="19075">
                        <c:v>0</c:v>
                      </c:pt>
                      <c:pt idx="19076">
                        <c:v>1</c:v>
                      </c:pt>
                      <c:pt idx="19077">
                        <c:v>2</c:v>
                      </c:pt>
                      <c:pt idx="19078">
                        <c:v>3</c:v>
                      </c:pt>
                      <c:pt idx="19079">
                        <c:v>4</c:v>
                      </c:pt>
                      <c:pt idx="19080">
                        <c:v>5</c:v>
                      </c:pt>
                      <c:pt idx="19081">
                        <c:v>6</c:v>
                      </c:pt>
                      <c:pt idx="19082">
                        <c:v>7</c:v>
                      </c:pt>
                      <c:pt idx="19083">
                        <c:v>8</c:v>
                      </c:pt>
                      <c:pt idx="19084">
                        <c:v>9</c:v>
                      </c:pt>
                      <c:pt idx="19085">
                        <c:v>10</c:v>
                      </c:pt>
                      <c:pt idx="19086">
                        <c:v>11</c:v>
                      </c:pt>
                      <c:pt idx="19087">
                        <c:v>12</c:v>
                      </c:pt>
                      <c:pt idx="19088">
                        <c:v>13</c:v>
                      </c:pt>
                      <c:pt idx="19089">
                        <c:v>14</c:v>
                      </c:pt>
                      <c:pt idx="19090">
                        <c:v>15</c:v>
                      </c:pt>
                      <c:pt idx="19091">
                        <c:v>16</c:v>
                      </c:pt>
                      <c:pt idx="19092">
                        <c:v>17</c:v>
                      </c:pt>
                      <c:pt idx="19093">
                        <c:v>18</c:v>
                      </c:pt>
                      <c:pt idx="19094">
                        <c:v>19</c:v>
                      </c:pt>
                      <c:pt idx="19095">
                        <c:v>20</c:v>
                      </c:pt>
                      <c:pt idx="19096">
                        <c:v>21</c:v>
                      </c:pt>
                      <c:pt idx="19097">
                        <c:v>22</c:v>
                      </c:pt>
                      <c:pt idx="19098">
                        <c:v>23</c:v>
                      </c:pt>
                      <c:pt idx="19099">
                        <c:v>24</c:v>
                      </c:pt>
                      <c:pt idx="19100">
                        <c:v>0</c:v>
                      </c:pt>
                      <c:pt idx="19101">
                        <c:v>1</c:v>
                      </c:pt>
                      <c:pt idx="19102">
                        <c:v>2</c:v>
                      </c:pt>
                      <c:pt idx="19103">
                        <c:v>3</c:v>
                      </c:pt>
                      <c:pt idx="19104">
                        <c:v>4</c:v>
                      </c:pt>
                      <c:pt idx="19105">
                        <c:v>5</c:v>
                      </c:pt>
                      <c:pt idx="19106">
                        <c:v>6</c:v>
                      </c:pt>
                      <c:pt idx="19107">
                        <c:v>7</c:v>
                      </c:pt>
                      <c:pt idx="19108">
                        <c:v>8</c:v>
                      </c:pt>
                      <c:pt idx="19109">
                        <c:v>9</c:v>
                      </c:pt>
                      <c:pt idx="19110">
                        <c:v>10</c:v>
                      </c:pt>
                      <c:pt idx="19111">
                        <c:v>11</c:v>
                      </c:pt>
                      <c:pt idx="19112">
                        <c:v>12</c:v>
                      </c:pt>
                      <c:pt idx="19113">
                        <c:v>13</c:v>
                      </c:pt>
                      <c:pt idx="19114">
                        <c:v>14</c:v>
                      </c:pt>
                      <c:pt idx="19115">
                        <c:v>15</c:v>
                      </c:pt>
                      <c:pt idx="19116">
                        <c:v>16</c:v>
                      </c:pt>
                      <c:pt idx="19117">
                        <c:v>17</c:v>
                      </c:pt>
                      <c:pt idx="19118">
                        <c:v>18</c:v>
                      </c:pt>
                      <c:pt idx="19119">
                        <c:v>19</c:v>
                      </c:pt>
                      <c:pt idx="19120">
                        <c:v>20</c:v>
                      </c:pt>
                      <c:pt idx="19121">
                        <c:v>21</c:v>
                      </c:pt>
                      <c:pt idx="19122">
                        <c:v>22</c:v>
                      </c:pt>
                      <c:pt idx="19123">
                        <c:v>23</c:v>
                      </c:pt>
                      <c:pt idx="19124">
                        <c:v>24</c:v>
                      </c:pt>
                      <c:pt idx="19125">
                        <c:v>0</c:v>
                      </c:pt>
                      <c:pt idx="19126">
                        <c:v>1</c:v>
                      </c:pt>
                      <c:pt idx="19127">
                        <c:v>2</c:v>
                      </c:pt>
                      <c:pt idx="19128">
                        <c:v>3</c:v>
                      </c:pt>
                      <c:pt idx="19129">
                        <c:v>4</c:v>
                      </c:pt>
                      <c:pt idx="19130">
                        <c:v>5</c:v>
                      </c:pt>
                      <c:pt idx="19131">
                        <c:v>6</c:v>
                      </c:pt>
                      <c:pt idx="19132">
                        <c:v>7</c:v>
                      </c:pt>
                      <c:pt idx="19133">
                        <c:v>8</c:v>
                      </c:pt>
                      <c:pt idx="19134">
                        <c:v>9</c:v>
                      </c:pt>
                      <c:pt idx="19135">
                        <c:v>10</c:v>
                      </c:pt>
                      <c:pt idx="19136">
                        <c:v>11</c:v>
                      </c:pt>
                      <c:pt idx="19137">
                        <c:v>12</c:v>
                      </c:pt>
                      <c:pt idx="19138">
                        <c:v>13</c:v>
                      </c:pt>
                      <c:pt idx="19139">
                        <c:v>14</c:v>
                      </c:pt>
                      <c:pt idx="19140">
                        <c:v>15</c:v>
                      </c:pt>
                      <c:pt idx="19141">
                        <c:v>16</c:v>
                      </c:pt>
                      <c:pt idx="19142">
                        <c:v>17</c:v>
                      </c:pt>
                      <c:pt idx="19143">
                        <c:v>18</c:v>
                      </c:pt>
                      <c:pt idx="19144">
                        <c:v>19</c:v>
                      </c:pt>
                      <c:pt idx="19145">
                        <c:v>20</c:v>
                      </c:pt>
                      <c:pt idx="19146">
                        <c:v>21</c:v>
                      </c:pt>
                      <c:pt idx="19147">
                        <c:v>22</c:v>
                      </c:pt>
                      <c:pt idx="19148">
                        <c:v>23</c:v>
                      </c:pt>
                      <c:pt idx="19149">
                        <c:v>24</c:v>
                      </c:pt>
                      <c:pt idx="19150">
                        <c:v>0</c:v>
                      </c:pt>
                      <c:pt idx="19151">
                        <c:v>1</c:v>
                      </c:pt>
                      <c:pt idx="19152">
                        <c:v>2</c:v>
                      </c:pt>
                      <c:pt idx="19153">
                        <c:v>3</c:v>
                      </c:pt>
                      <c:pt idx="19154">
                        <c:v>4</c:v>
                      </c:pt>
                      <c:pt idx="19155">
                        <c:v>5</c:v>
                      </c:pt>
                      <c:pt idx="19156">
                        <c:v>6</c:v>
                      </c:pt>
                      <c:pt idx="19157">
                        <c:v>7</c:v>
                      </c:pt>
                      <c:pt idx="19158">
                        <c:v>8</c:v>
                      </c:pt>
                      <c:pt idx="19159">
                        <c:v>9</c:v>
                      </c:pt>
                      <c:pt idx="19160">
                        <c:v>10</c:v>
                      </c:pt>
                      <c:pt idx="19161">
                        <c:v>11</c:v>
                      </c:pt>
                      <c:pt idx="19162">
                        <c:v>12</c:v>
                      </c:pt>
                      <c:pt idx="19163">
                        <c:v>13</c:v>
                      </c:pt>
                      <c:pt idx="19164">
                        <c:v>14</c:v>
                      </c:pt>
                      <c:pt idx="19165">
                        <c:v>15</c:v>
                      </c:pt>
                      <c:pt idx="19166">
                        <c:v>16</c:v>
                      </c:pt>
                      <c:pt idx="19167">
                        <c:v>17</c:v>
                      </c:pt>
                      <c:pt idx="19168">
                        <c:v>18</c:v>
                      </c:pt>
                      <c:pt idx="19169">
                        <c:v>19</c:v>
                      </c:pt>
                      <c:pt idx="19170">
                        <c:v>20</c:v>
                      </c:pt>
                      <c:pt idx="19171">
                        <c:v>21</c:v>
                      </c:pt>
                      <c:pt idx="19172">
                        <c:v>22</c:v>
                      </c:pt>
                      <c:pt idx="19173">
                        <c:v>23</c:v>
                      </c:pt>
                      <c:pt idx="19174">
                        <c:v>24</c:v>
                      </c:pt>
                      <c:pt idx="19175">
                        <c:v>0</c:v>
                      </c:pt>
                      <c:pt idx="19176">
                        <c:v>1</c:v>
                      </c:pt>
                      <c:pt idx="19177">
                        <c:v>2</c:v>
                      </c:pt>
                      <c:pt idx="19178">
                        <c:v>3</c:v>
                      </c:pt>
                      <c:pt idx="19179">
                        <c:v>4</c:v>
                      </c:pt>
                      <c:pt idx="19180">
                        <c:v>5</c:v>
                      </c:pt>
                      <c:pt idx="19181">
                        <c:v>6</c:v>
                      </c:pt>
                      <c:pt idx="19182">
                        <c:v>7</c:v>
                      </c:pt>
                      <c:pt idx="19183">
                        <c:v>8</c:v>
                      </c:pt>
                      <c:pt idx="19184">
                        <c:v>9</c:v>
                      </c:pt>
                      <c:pt idx="19185">
                        <c:v>10</c:v>
                      </c:pt>
                      <c:pt idx="19186">
                        <c:v>11</c:v>
                      </c:pt>
                      <c:pt idx="19187">
                        <c:v>12</c:v>
                      </c:pt>
                      <c:pt idx="19188">
                        <c:v>13</c:v>
                      </c:pt>
                      <c:pt idx="19189">
                        <c:v>14</c:v>
                      </c:pt>
                      <c:pt idx="19190">
                        <c:v>15</c:v>
                      </c:pt>
                      <c:pt idx="19191">
                        <c:v>16</c:v>
                      </c:pt>
                      <c:pt idx="19192">
                        <c:v>17</c:v>
                      </c:pt>
                      <c:pt idx="19193">
                        <c:v>18</c:v>
                      </c:pt>
                      <c:pt idx="19194">
                        <c:v>19</c:v>
                      </c:pt>
                      <c:pt idx="19195">
                        <c:v>20</c:v>
                      </c:pt>
                      <c:pt idx="19196">
                        <c:v>21</c:v>
                      </c:pt>
                      <c:pt idx="19197">
                        <c:v>22</c:v>
                      </c:pt>
                      <c:pt idx="19198">
                        <c:v>23</c:v>
                      </c:pt>
                      <c:pt idx="19199">
                        <c:v>24</c:v>
                      </c:pt>
                      <c:pt idx="19200">
                        <c:v>0</c:v>
                      </c:pt>
                      <c:pt idx="19201">
                        <c:v>1</c:v>
                      </c:pt>
                      <c:pt idx="19202">
                        <c:v>2</c:v>
                      </c:pt>
                      <c:pt idx="19203">
                        <c:v>3</c:v>
                      </c:pt>
                      <c:pt idx="19204">
                        <c:v>4</c:v>
                      </c:pt>
                      <c:pt idx="19205">
                        <c:v>5</c:v>
                      </c:pt>
                      <c:pt idx="19206">
                        <c:v>6</c:v>
                      </c:pt>
                      <c:pt idx="19207">
                        <c:v>7</c:v>
                      </c:pt>
                      <c:pt idx="19208">
                        <c:v>8</c:v>
                      </c:pt>
                      <c:pt idx="19209">
                        <c:v>9</c:v>
                      </c:pt>
                      <c:pt idx="19210">
                        <c:v>10</c:v>
                      </c:pt>
                      <c:pt idx="19211">
                        <c:v>11</c:v>
                      </c:pt>
                      <c:pt idx="19212">
                        <c:v>12</c:v>
                      </c:pt>
                      <c:pt idx="19213">
                        <c:v>13</c:v>
                      </c:pt>
                      <c:pt idx="19214">
                        <c:v>14</c:v>
                      </c:pt>
                      <c:pt idx="19215">
                        <c:v>15</c:v>
                      </c:pt>
                      <c:pt idx="19216">
                        <c:v>16</c:v>
                      </c:pt>
                      <c:pt idx="19217">
                        <c:v>17</c:v>
                      </c:pt>
                      <c:pt idx="19218">
                        <c:v>18</c:v>
                      </c:pt>
                      <c:pt idx="19219">
                        <c:v>19</c:v>
                      </c:pt>
                      <c:pt idx="19220">
                        <c:v>20</c:v>
                      </c:pt>
                      <c:pt idx="19221">
                        <c:v>21</c:v>
                      </c:pt>
                      <c:pt idx="19222">
                        <c:v>22</c:v>
                      </c:pt>
                      <c:pt idx="19223">
                        <c:v>23</c:v>
                      </c:pt>
                      <c:pt idx="19224">
                        <c:v>24</c:v>
                      </c:pt>
                      <c:pt idx="19225">
                        <c:v>0</c:v>
                      </c:pt>
                      <c:pt idx="19226">
                        <c:v>1</c:v>
                      </c:pt>
                      <c:pt idx="19227">
                        <c:v>2</c:v>
                      </c:pt>
                      <c:pt idx="19228">
                        <c:v>3</c:v>
                      </c:pt>
                      <c:pt idx="19229">
                        <c:v>4</c:v>
                      </c:pt>
                      <c:pt idx="19230">
                        <c:v>5</c:v>
                      </c:pt>
                      <c:pt idx="19231">
                        <c:v>6</c:v>
                      </c:pt>
                      <c:pt idx="19232">
                        <c:v>7</c:v>
                      </c:pt>
                      <c:pt idx="19233">
                        <c:v>8</c:v>
                      </c:pt>
                      <c:pt idx="19234">
                        <c:v>9</c:v>
                      </c:pt>
                      <c:pt idx="19235">
                        <c:v>10</c:v>
                      </c:pt>
                      <c:pt idx="19236">
                        <c:v>11</c:v>
                      </c:pt>
                      <c:pt idx="19237">
                        <c:v>12</c:v>
                      </c:pt>
                      <c:pt idx="19238">
                        <c:v>13</c:v>
                      </c:pt>
                      <c:pt idx="19239">
                        <c:v>14</c:v>
                      </c:pt>
                      <c:pt idx="19240">
                        <c:v>15</c:v>
                      </c:pt>
                      <c:pt idx="19241">
                        <c:v>16</c:v>
                      </c:pt>
                      <c:pt idx="19242">
                        <c:v>17</c:v>
                      </c:pt>
                      <c:pt idx="19243">
                        <c:v>18</c:v>
                      </c:pt>
                      <c:pt idx="19244">
                        <c:v>19</c:v>
                      </c:pt>
                      <c:pt idx="19245">
                        <c:v>20</c:v>
                      </c:pt>
                      <c:pt idx="19246">
                        <c:v>21</c:v>
                      </c:pt>
                      <c:pt idx="19247">
                        <c:v>22</c:v>
                      </c:pt>
                      <c:pt idx="19248">
                        <c:v>23</c:v>
                      </c:pt>
                      <c:pt idx="19249">
                        <c:v>24</c:v>
                      </c:pt>
                      <c:pt idx="19250">
                        <c:v>0</c:v>
                      </c:pt>
                      <c:pt idx="19251">
                        <c:v>1</c:v>
                      </c:pt>
                      <c:pt idx="19252">
                        <c:v>2</c:v>
                      </c:pt>
                      <c:pt idx="19253">
                        <c:v>3</c:v>
                      </c:pt>
                      <c:pt idx="19254">
                        <c:v>4</c:v>
                      </c:pt>
                      <c:pt idx="19255">
                        <c:v>5</c:v>
                      </c:pt>
                      <c:pt idx="19256">
                        <c:v>6</c:v>
                      </c:pt>
                      <c:pt idx="19257">
                        <c:v>7</c:v>
                      </c:pt>
                      <c:pt idx="19258">
                        <c:v>8</c:v>
                      </c:pt>
                      <c:pt idx="19259">
                        <c:v>9</c:v>
                      </c:pt>
                      <c:pt idx="19260">
                        <c:v>10</c:v>
                      </c:pt>
                      <c:pt idx="19261">
                        <c:v>11</c:v>
                      </c:pt>
                      <c:pt idx="19262">
                        <c:v>12</c:v>
                      </c:pt>
                      <c:pt idx="19263">
                        <c:v>13</c:v>
                      </c:pt>
                      <c:pt idx="19264">
                        <c:v>14</c:v>
                      </c:pt>
                      <c:pt idx="19265">
                        <c:v>15</c:v>
                      </c:pt>
                      <c:pt idx="19266">
                        <c:v>16</c:v>
                      </c:pt>
                      <c:pt idx="19267">
                        <c:v>17</c:v>
                      </c:pt>
                      <c:pt idx="19268">
                        <c:v>18</c:v>
                      </c:pt>
                      <c:pt idx="19269">
                        <c:v>19</c:v>
                      </c:pt>
                      <c:pt idx="19270">
                        <c:v>20</c:v>
                      </c:pt>
                      <c:pt idx="19271">
                        <c:v>21</c:v>
                      </c:pt>
                      <c:pt idx="19272">
                        <c:v>22</c:v>
                      </c:pt>
                      <c:pt idx="19273">
                        <c:v>23</c:v>
                      </c:pt>
                      <c:pt idx="19274">
                        <c:v>24</c:v>
                      </c:pt>
                      <c:pt idx="19275">
                        <c:v>0</c:v>
                      </c:pt>
                      <c:pt idx="19276">
                        <c:v>1</c:v>
                      </c:pt>
                      <c:pt idx="19277">
                        <c:v>2</c:v>
                      </c:pt>
                      <c:pt idx="19278">
                        <c:v>3</c:v>
                      </c:pt>
                      <c:pt idx="19279">
                        <c:v>4</c:v>
                      </c:pt>
                      <c:pt idx="19280">
                        <c:v>5</c:v>
                      </c:pt>
                      <c:pt idx="19281">
                        <c:v>6</c:v>
                      </c:pt>
                      <c:pt idx="19282">
                        <c:v>7</c:v>
                      </c:pt>
                      <c:pt idx="19283">
                        <c:v>8</c:v>
                      </c:pt>
                      <c:pt idx="19284">
                        <c:v>9</c:v>
                      </c:pt>
                      <c:pt idx="19285">
                        <c:v>10</c:v>
                      </c:pt>
                      <c:pt idx="19286">
                        <c:v>11</c:v>
                      </c:pt>
                      <c:pt idx="19287">
                        <c:v>12</c:v>
                      </c:pt>
                      <c:pt idx="19288">
                        <c:v>13</c:v>
                      </c:pt>
                      <c:pt idx="19289">
                        <c:v>14</c:v>
                      </c:pt>
                      <c:pt idx="19290">
                        <c:v>15</c:v>
                      </c:pt>
                      <c:pt idx="19291">
                        <c:v>16</c:v>
                      </c:pt>
                      <c:pt idx="19292">
                        <c:v>17</c:v>
                      </c:pt>
                      <c:pt idx="19293">
                        <c:v>18</c:v>
                      </c:pt>
                      <c:pt idx="19294">
                        <c:v>19</c:v>
                      </c:pt>
                      <c:pt idx="19295">
                        <c:v>20</c:v>
                      </c:pt>
                      <c:pt idx="19296">
                        <c:v>21</c:v>
                      </c:pt>
                      <c:pt idx="19297">
                        <c:v>22</c:v>
                      </c:pt>
                      <c:pt idx="19298">
                        <c:v>23</c:v>
                      </c:pt>
                      <c:pt idx="19299">
                        <c:v>24</c:v>
                      </c:pt>
                      <c:pt idx="19300">
                        <c:v>0</c:v>
                      </c:pt>
                      <c:pt idx="19301">
                        <c:v>1</c:v>
                      </c:pt>
                      <c:pt idx="19302">
                        <c:v>2</c:v>
                      </c:pt>
                      <c:pt idx="19303">
                        <c:v>3</c:v>
                      </c:pt>
                      <c:pt idx="19304">
                        <c:v>4</c:v>
                      </c:pt>
                      <c:pt idx="19305">
                        <c:v>5</c:v>
                      </c:pt>
                      <c:pt idx="19306">
                        <c:v>6</c:v>
                      </c:pt>
                      <c:pt idx="19307">
                        <c:v>7</c:v>
                      </c:pt>
                      <c:pt idx="19308">
                        <c:v>8</c:v>
                      </c:pt>
                      <c:pt idx="19309">
                        <c:v>9</c:v>
                      </c:pt>
                      <c:pt idx="19310">
                        <c:v>10</c:v>
                      </c:pt>
                      <c:pt idx="19311">
                        <c:v>11</c:v>
                      </c:pt>
                      <c:pt idx="19312">
                        <c:v>12</c:v>
                      </c:pt>
                      <c:pt idx="19313">
                        <c:v>13</c:v>
                      </c:pt>
                      <c:pt idx="19314">
                        <c:v>14</c:v>
                      </c:pt>
                      <c:pt idx="19315">
                        <c:v>15</c:v>
                      </c:pt>
                      <c:pt idx="19316">
                        <c:v>16</c:v>
                      </c:pt>
                      <c:pt idx="19317">
                        <c:v>17</c:v>
                      </c:pt>
                      <c:pt idx="19318">
                        <c:v>18</c:v>
                      </c:pt>
                      <c:pt idx="19319">
                        <c:v>19</c:v>
                      </c:pt>
                      <c:pt idx="19320">
                        <c:v>20</c:v>
                      </c:pt>
                      <c:pt idx="19321">
                        <c:v>21</c:v>
                      </c:pt>
                      <c:pt idx="19322">
                        <c:v>22</c:v>
                      </c:pt>
                      <c:pt idx="19323">
                        <c:v>23</c:v>
                      </c:pt>
                      <c:pt idx="19324">
                        <c:v>24</c:v>
                      </c:pt>
                      <c:pt idx="19325">
                        <c:v>0</c:v>
                      </c:pt>
                      <c:pt idx="19326">
                        <c:v>1</c:v>
                      </c:pt>
                      <c:pt idx="19327">
                        <c:v>2</c:v>
                      </c:pt>
                      <c:pt idx="19328">
                        <c:v>3</c:v>
                      </c:pt>
                      <c:pt idx="19329">
                        <c:v>4</c:v>
                      </c:pt>
                      <c:pt idx="19330">
                        <c:v>5</c:v>
                      </c:pt>
                      <c:pt idx="19331">
                        <c:v>6</c:v>
                      </c:pt>
                      <c:pt idx="19332">
                        <c:v>7</c:v>
                      </c:pt>
                      <c:pt idx="19333">
                        <c:v>8</c:v>
                      </c:pt>
                      <c:pt idx="19334">
                        <c:v>9</c:v>
                      </c:pt>
                      <c:pt idx="19335">
                        <c:v>10</c:v>
                      </c:pt>
                      <c:pt idx="19336">
                        <c:v>11</c:v>
                      </c:pt>
                      <c:pt idx="19337">
                        <c:v>12</c:v>
                      </c:pt>
                      <c:pt idx="19338">
                        <c:v>13</c:v>
                      </c:pt>
                      <c:pt idx="19339">
                        <c:v>14</c:v>
                      </c:pt>
                      <c:pt idx="19340">
                        <c:v>15</c:v>
                      </c:pt>
                      <c:pt idx="19341">
                        <c:v>16</c:v>
                      </c:pt>
                      <c:pt idx="19342">
                        <c:v>17</c:v>
                      </c:pt>
                      <c:pt idx="19343">
                        <c:v>18</c:v>
                      </c:pt>
                      <c:pt idx="19344">
                        <c:v>19</c:v>
                      </c:pt>
                      <c:pt idx="19345">
                        <c:v>20</c:v>
                      </c:pt>
                      <c:pt idx="19346">
                        <c:v>21</c:v>
                      </c:pt>
                      <c:pt idx="19347">
                        <c:v>22</c:v>
                      </c:pt>
                      <c:pt idx="19348">
                        <c:v>23</c:v>
                      </c:pt>
                      <c:pt idx="19349">
                        <c:v>24</c:v>
                      </c:pt>
                      <c:pt idx="19350">
                        <c:v>0</c:v>
                      </c:pt>
                      <c:pt idx="19351">
                        <c:v>1</c:v>
                      </c:pt>
                      <c:pt idx="19352">
                        <c:v>2</c:v>
                      </c:pt>
                      <c:pt idx="19353">
                        <c:v>3</c:v>
                      </c:pt>
                      <c:pt idx="19354">
                        <c:v>4</c:v>
                      </c:pt>
                      <c:pt idx="19355">
                        <c:v>5</c:v>
                      </c:pt>
                      <c:pt idx="19356">
                        <c:v>6</c:v>
                      </c:pt>
                      <c:pt idx="19357">
                        <c:v>7</c:v>
                      </c:pt>
                      <c:pt idx="19358">
                        <c:v>8</c:v>
                      </c:pt>
                      <c:pt idx="19359">
                        <c:v>9</c:v>
                      </c:pt>
                      <c:pt idx="19360">
                        <c:v>10</c:v>
                      </c:pt>
                      <c:pt idx="19361">
                        <c:v>11</c:v>
                      </c:pt>
                      <c:pt idx="19362">
                        <c:v>12</c:v>
                      </c:pt>
                      <c:pt idx="19363">
                        <c:v>13</c:v>
                      </c:pt>
                      <c:pt idx="19364">
                        <c:v>14</c:v>
                      </c:pt>
                      <c:pt idx="19365">
                        <c:v>15</c:v>
                      </c:pt>
                      <c:pt idx="19366">
                        <c:v>16</c:v>
                      </c:pt>
                      <c:pt idx="19367">
                        <c:v>17</c:v>
                      </c:pt>
                      <c:pt idx="19368">
                        <c:v>18</c:v>
                      </c:pt>
                      <c:pt idx="19369">
                        <c:v>19</c:v>
                      </c:pt>
                      <c:pt idx="19370">
                        <c:v>20</c:v>
                      </c:pt>
                      <c:pt idx="19371">
                        <c:v>21</c:v>
                      </c:pt>
                      <c:pt idx="19372">
                        <c:v>22</c:v>
                      </c:pt>
                      <c:pt idx="19373">
                        <c:v>23</c:v>
                      </c:pt>
                      <c:pt idx="19374">
                        <c:v>24</c:v>
                      </c:pt>
                      <c:pt idx="19375">
                        <c:v>0</c:v>
                      </c:pt>
                      <c:pt idx="19376">
                        <c:v>1</c:v>
                      </c:pt>
                      <c:pt idx="19377">
                        <c:v>2</c:v>
                      </c:pt>
                      <c:pt idx="19378">
                        <c:v>3</c:v>
                      </c:pt>
                      <c:pt idx="19379">
                        <c:v>4</c:v>
                      </c:pt>
                      <c:pt idx="19380">
                        <c:v>5</c:v>
                      </c:pt>
                      <c:pt idx="19381">
                        <c:v>6</c:v>
                      </c:pt>
                      <c:pt idx="19382">
                        <c:v>7</c:v>
                      </c:pt>
                      <c:pt idx="19383">
                        <c:v>8</c:v>
                      </c:pt>
                      <c:pt idx="19384">
                        <c:v>9</c:v>
                      </c:pt>
                      <c:pt idx="19385">
                        <c:v>10</c:v>
                      </c:pt>
                      <c:pt idx="19386">
                        <c:v>11</c:v>
                      </c:pt>
                      <c:pt idx="19387">
                        <c:v>12</c:v>
                      </c:pt>
                      <c:pt idx="19388">
                        <c:v>13</c:v>
                      </c:pt>
                      <c:pt idx="19389">
                        <c:v>14</c:v>
                      </c:pt>
                      <c:pt idx="19390">
                        <c:v>15</c:v>
                      </c:pt>
                      <c:pt idx="19391">
                        <c:v>16</c:v>
                      </c:pt>
                      <c:pt idx="19392">
                        <c:v>17</c:v>
                      </c:pt>
                      <c:pt idx="19393">
                        <c:v>18</c:v>
                      </c:pt>
                      <c:pt idx="19394">
                        <c:v>19</c:v>
                      </c:pt>
                      <c:pt idx="19395">
                        <c:v>20</c:v>
                      </c:pt>
                      <c:pt idx="19396">
                        <c:v>21</c:v>
                      </c:pt>
                      <c:pt idx="19397">
                        <c:v>22</c:v>
                      </c:pt>
                      <c:pt idx="19398">
                        <c:v>23</c:v>
                      </c:pt>
                      <c:pt idx="19399">
                        <c:v>24</c:v>
                      </c:pt>
                      <c:pt idx="19400">
                        <c:v>0</c:v>
                      </c:pt>
                      <c:pt idx="19401">
                        <c:v>1</c:v>
                      </c:pt>
                      <c:pt idx="19402">
                        <c:v>2</c:v>
                      </c:pt>
                      <c:pt idx="19403">
                        <c:v>3</c:v>
                      </c:pt>
                      <c:pt idx="19404">
                        <c:v>4</c:v>
                      </c:pt>
                      <c:pt idx="19405">
                        <c:v>5</c:v>
                      </c:pt>
                      <c:pt idx="19406">
                        <c:v>6</c:v>
                      </c:pt>
                      <c:pt idx="19407">
                        <c:v>7</c:v>
                      </c:pt>
                      <c:pt idx="19408">
                        <c:v>8</c:v>
                      </c:pt>
                      <c:pt idx="19409">
                        <c:v>9</c:v>
                      </c:pt>
                      <c:pt idx="19410">
                        <c:v>10</c:v>
                      </c:pt>
                      <c:pt idx="19411">
                        <c:v>11</c:v>
                      </c:pt>
                      <c:pt idx="19412">
                        <c:v>12</c:v>
                      </c:pt>
                      <c:pt idx="19413">
                        <c:v>13</c:v>
                      </c:pt>
                      <c:pt idx="19414">
                        <c:v>14</c:v>
                      </c:pt>
                      <c:pt idx="19415">
                        <c:v>15</c:v>
                      </c:pt>
                      <c:pt idx="19416">
                        <c:v>16</c:v>
                      </c:pt>
                      <c:pt idx="19417">
                        <c:v>17</c:v>
                      </c:pt>
                      <c:pt idx="19418">
                        <c:v>18</c:v>
                      </c:pt>
                      <c:pt idx="19419">
                        <c:v>19</c:v>
                      </c:pt>
                      <c:pt idx="19420">
                        <c:v>20</c:v>
                      </c:pt>
                      <c:pt idx="19421">
                        <c:v>21</c:v>
                      </c:pt>
                      <c:pt idx="19422">
                        <c:v>22</c:v>
                      </c:pt>
                      <c:pt idx="19423">
                        <c:v>23</c:v>
                      </c:pt>
                      <c:pt idx="19424">
                        <c:v>24</c:v>
                      </c:pt>
                      <c:pt idx="19425">
                        <c:v>0</c:v>
                      </c:pt>
                      <c:pt idx="19426">
                        <c:v>1</c:v>
                      </c:pt>
                      <c:pt idx="19427">
                        <c:v>2</c:v>
                      </c:pt>
                      <c:pt idx="19428">
                        <c:v>3</c:v>
                      </c:pt>
                      <c:pt idx="19429">
                        <c:v>4</c:v>
                      </c:pt>
                      <c:pt idx="19430">
                        <c:v>5</c:v>
                      </c:pt>
                      <c:pt idx="19431">
                        <c:v>6</c:v>
                      </c:pt>
                      <c:pt idx="19432">
                        <c:v>7</c:v>
                      </c:pt>
                      <c:pt idx="19433">
                        <c:v>8</c:v>
                      </c:pt>
                      <c:pt idx="19434">
                        <c:v>9</c:v>
                      </c:pt>
                      <c:pt idx="19435">
                        <c:v>10</c:v>
                      </c:pt>
                      <c:pt idx="19436">
                        <c:v>11</c:v>
                      </c:pt>
                      <c:pt idx="19437">
                        <c:v>12</c:v>
                      </c:pt>
                      <c:pt idx="19438">
                        <c:v>13</c:v>
                      </c:pt>
                      <c:pt idx="19439">
                        <c:v>14</c:v>
                      </c:pt>
                      <c:pt idx="19440">
                        <c:v>15</c:v>
                      </c:pt>
                      <c:pt idx="19441">
                        <c:v>16</c:v>
                      </c:pt>
                      <c:pt idx="19442">
                        <c:v>17</c:v>
                      </c:pt>
                      <c:pt idx="19443">
                        <c:v>18</c:v>
                      </c:pt>
                      <c:pt idx="19444">
                        <c:v>19</c:v>
                      </c:pt>
                      <c:pt idx="19445">
                        <c:v>20</c:v>
                      </c:pt>
                      <c:pt idx="19446">
                        <c:v>21</c:v>
                      </c:pt>
                      <c:pt idx="19447">
                        <c:v>22</c:v>
                      </c:pt>
                      <c:pt idx="19448">
                        <c:v>23</c:v>
                      </c:pt>
                      <c:pt idx="19449">
                        <c:v>24</c:v>
                      </c:pt>
                      <c:pt idx="19450">
                        <c:v>0</c:v>
                      </c:pt>
                      <c:pt idx="19451">
                        <c:v>1</c:v>
                      </c:pt>
                      <c:pt idx="19452">
                        <c:v>2</c:v>
                      </c:pt>
                      <c:pt idx="19453">
                        <c:v>3</c:v>
                      </c:pt>
                      <c:pt idx="19454">
                        <c:v>4</c:v>
                      </c:pt>
                      <c:pt idx="19455">
                        <c:v>5</c:v>
                      </c:pt>
                      <c:pt idx="19456">
                        <c:v>6</c:v>
                      </c:pt>
                      <c:pt idx="19457">
                        <c:v>7</c:v>
                      </c:pt>
                      <c:pt idx="19458">
                        <c:v>8</c:v>
                      </c:pt>
                      <c:pt idx="19459">
                        <c:v>9</c:v>
                      </c:pt>
                      <c:pt idx="19460">
                        <c:v>10</c:v>
                      </c:pt>
                      <c:pt idx="19461">
                        <c:v>11</c:v>
                      </c:pt>
                      <c:pt idx="19462">
                        <c:v>12</c:v>
                      </c:pt>
                      <c:pt idx="19463">
                        <c:v>13</c:v>
                      </c:pt>
                      <c:pt idx="19464">
                        <c:v>14</c:v>
                      </c:pt>
                      <c:pt idx="19465">
                        <c:v>15</c:v>
                      </c:pt>
                      <c:pt idx="19466">
                        <c:v>16</c:v>
                      </c:pt>
                      <c:pt idx="19467">
                        <c:v>17</c:v>
                      </c:pt>
                      <c:pt idx="19468">
                        <c:v>18</c:v>
                      </c:pt>
                      <c:pt idx="19469">
                        <c:v>19</c:v>
                      </c:pt>
                      <c:pt idx="19470">
                        <c:v>20</c:v>
                      </c:pt>
                      <c:pt idx="19471">
                        <c:v>21</c:v>
                      </c:pt>
                      <c:pt idx="19472">
                        <c:v>22</c:v>
                      </c:pt>
                      <c:pt idx="19473">
                        <c:v>23</c:v>
                      </c:pt>
                      <c:pt idx="19474">
                        <c:v>24</c:v>
                      </c:pt>
                      <c:pt idx="19475">
                        <c:v>0</c:v>
                      </c:pt>
                      <c:pt idx="19476">
                        <c:v>1</c:v>
                      </c:pt>
                      <c:pt idx="19477">
                        <c:v>2</c:v>
                      </c:pt>
                      <c:pt idx="19478">
                        <c:v>3</c:v>
                      </c:pt>
                      <c:pt idx="19479">
                        <c:v>4</c:v>
                      </c:pt>
                      <c:pt idx="19480">
                        <c:v>5</c:v>
                      </c:pt>
                      <c:pt idx="19481">
                        <c:v>6</c:v>
                      </c:pt>
                      <c:pt idx="19482">
                        <c:v>7</c:v>
                      </c:pt>
                      <c:pt idx="19483">
                        <c:v>8</c:v>
                      </c:pt>
                      <c:pt idx="19484">
                        <c:v>9</c:v>
                      </c:pt>
                      <c:pt idx="19485">
                        <c:v>10</c:v>
                      </c:pt>
                      <c:pt idx="19486">
                        <c:v>11</c:v>
                      </c:pt>
                      <c:pt idx="19487">
                        <c:v>12</c:v>
                      </c:pt>
                      <c:pt idx="19488">
                        <c:v>13</c:v>
                      </c:pt>
                      <c:pt idx="19489">
                        <c:v>14</c:v>
                      </c:pt>
                      <c:pt idx="19490">
                        <c:v>15</c:v>
                      </c:pt>
                      <c:pt idx="19491">
                        <c:v>16</c:v>
                      </c:pt>
                      <c:pt idx="19492">
                        <c:v>17</c:v>
                      </c:pt>
                      <c:pt idx="19493">
                        <c:v>18</c:v>
                      </c:pt>
                      <c:pt idx="19494">
                        <c:v>19</c:v>
                      </c:pt>
                      <c:pt idx="19495">
                        <c:v>20</c:v>
                      </c:pt>
                      <c:pt idx="19496">
                        <c:v>21</c:v>
                      </c:pt>
                      <c:pt idx="19497">
                        <c:v>22</c:v>
                      </c:pt>
                      <c:pt idx="19498">
                        <c:v>23</c:v>
                      </c:pt>
                      <c:pt idx="19499">
                        <c:v>24</c:v>
                      </c:pt>
                      <c:pt idx="19500">
                        <c:v>0</c:v>
                      </c:pt>
                      <c:pt idx="19501">
                        <c:v>1</c:v>
                      </c:pt>
                      <c:pt idx="19502">
                        <c:v>2</c:v>
                      </c:pt>
                      <c:pt idx="19503">
                        <c:v>3</c:v>
                      </c:pt>
                      <c:pt idx="19504">
                        <c:v>4</c:v>
                      </c:pt>
                      <c:pt idx="19505">
                        <c:v>5</c:v>
                      </c:pt>
                      <c:pt idx="19506">
                        <c:v>6</c:v>
                      </c:pt>
                      <c:pt idx="19507">
                        <c:v>7</c:v>
                      </c:pt>
                      <c:pt idx="19508">
                        <c:v>8</c:v>
                      </c:pt>
                      <c:pt idx="19509">
                        <c:v>9</c:v>
                      </c:pt>
                      <c:pt idx="19510">
                        <c:v>10</c:v>
                      </c:pt>
                      <c:pt idx="19511">
                        <c:v>11</c:v>
                      </c:pt>
                      <c:pt idx="19512">
                        <c:v>12</c:v>
                      </c:pt>
                      <c:pt idx="19513">
                        <c:v>13</c:v>
                      </c:pt>
                      <c:pt idx="19514">
                        <c:v>14</c:v>
                      </c:pt>
                      <c:pt idx="19515">
                        <c:v>15</c:v>
                      </c:pt>
                      <c:pt idx="19516">
                        <c:v>16</c:v>
                      </c:pt>
                      <c:pt idx="19517">
                        <c:v>17</c:v>
                      </c:pt>
                      <c:pt idx="19518">
                        <c:v>18</c:v>
                      </c:pt>
                      <c:pt idx="19519">
                        <c:v>19</c:v>
                      </c:pt>
                      <c:pt idx="19520">
                        <c:v>20</c:v>
                      </c:pt>
                      <c:pt idx="19521">
                        <c:v>21</c:v>
                      </c:pt>
                      <c:pt idx="19522">
                        <c:v>22</c:v>
                      </c:pt>
                      <c:pt idx="19523">
                        <c:v>23</c:v>
                      </c:pt>
                      <c:pt idx="19524">
                        <c:v>24</c:v>
                      </c:pt>
                      <c:pt idx="19525">
                        <c:v>0</c:v>
                      </c:pt>
                      <c:pt idx="19526">
                        <c:v>1</c:v>
                      </c:pt>
                      <c:pt idx="19527">
                        <c:v>2</c:v>
                      </c:pt>
                      <c:pt idx="19528">
                        <c:v>3</c:v>
                      </c:pt>
                      <c:pt idx="19529">
                        <c:v>4</c:v>
                      </c:pt>
                      <c:pt idx="19530">
                        <c:v>5</c:v>
                      </c:pt>
                      <c:pt idx="19531">
                        <c:v>6</c:v>
                      </c:pt>
                      <c:pt idx="19532">
                        <c:v>7</c:v>
                      </c:pt>
                      <c:pt idx="19533">
                        <c:v>8</c:v>
                      </c:pt>
                      <c:pt idx="19534">
                        <c:v>9</c:v>
                      </c:pt>
                      <c:pt idx="19535">
                        <c:v>10</c:v>
                      </c:pt>
                      <c:pt idx="19536">
                        <c:v>11</c:v>
                      </c:pt>
                      <c:pt idx="19537">
                        <c:v>12</c:v>
                      </c:pt>
                      <c:pt idx="19538">
                        <c:v>13</c:v>
                      </c:pt>
                      <c:pt idx="19539">
                        <c:v>14</c:v>
                      </c:pt>
                      <c:pt idx="19540">
                        <c:v>15</c:v>
                      </c:pt>
                      <c:pt idx="19541">
                        <c:v>16</c:v>
                      </c:pt>
                      <c:pt idx="19542">
                        <c:v>17</c:v>
                      </c:pt>
                      <c:pt idx="19543">
                        <c:v>18</c:v>
                      </c:pt>
                      <c:pt idx="19544">
                        <c:v>19</c:v>
                      </c:pt>
                      <c:pt idx="19545">
                        <c:v>20</c:v>
                      </c:pt>
                      <c:pt idx="19546">
                        <c:v>21</c:v>
                      </c:pt>
                      <c:pt idx="19547">
                        <c:v>22</c:v>
                      </c:pt>
                      <c:pt idx="19548">
                        <c:v>23</c:v>
                      </c:pt>
                      <c:pt idx="19549">
                        <c:v>24</c:v>
                      </c:pt>
                      <c:pt idx="19550">
                        <c:v>0</c:v>
                      </c:pt>
                      <c:pt idx="19551">
                        <c:v>1</c:v>
                      </c:pt>
                      <c:pt idx="19552">
                        <c:v>2</c:v>
                      </c:pt>
                      <c:pt idx="19553">
                        <c:v>3</c:v>
                      </c:pt>
                      <c:pt idx="19554">
                        <c:v>4</c:v>
                      </c:pt>
                      <c:pt idx="19555">
                        <c:v>5</c:v>
                      </c:pt>
                      <c:pt idx="19556">
                        <c:v>6</c:v>
                      </c:pt>
                      <c:pt idx="19557">
                        <c:v>7</c:v>
                      </c:pt>
                      <c:pt idx="19558">
                        <c:v>8</c:v>
                      </c:pt>
                      <c:pt idx="19559">
                        <c:v>9</c:v>
                      </c:pt>
                      <c:pt idx="19560">
                        <c:v>10</c:v>
                      </c:pt>
                      <c:pt idx="19561">
                        <c:v>11</c:v>
                      </c:pt>
                      <c:pt idx="19562">
                        <c:v>12</c:v>
                      </c:pt>
                      <c:pt idx="19563">
                        <c:v>13</c:v>
                      </c:pt>
                      <c:pt idx="19564">
                        <c:v>14</c:v>
                      </c:pt>
                      <c:pt idx="19565">
                        <c:v>15</c:v>
                      </c:pt>
                      <c:pt idx="19566">
                        <c:v>16</c:v>
                      </c:pt>
                      <c:pt idx="19567">
                        <c:v>17</c:v>
                      </c:pt>
                      <c:pt idx="19568">
                        <c:v>18</c:v>
                      </c:pt>
                      <c:pt idx="19569">
                        <c:v>19</c:v>
                      </c:pt>
                      <c:pt idx="19570">
                        <c:v>20</c:v>
                      </c:pt>
                      <c:pt idx="19571">
                        <c:v>21</c:v>
                      </c:pt>
                      <c:pt idx="19572">
                        <c:v>22</c:v>
                      </c:pt>
                      <c:pt idx="19573">
                        <c:v>23</c:v>
                      </c:pt>
                      <c:pt idx="19574">
                        <c:v>24</c:v>
                      </c:pt>
                      <c:pt idx="19575">
                        <c:v>0</c:v>
                      </c:pt>
                      <c:pt idx="19576">
                        <c:v>1</c:v>
                      </c:pt>
                      <c:pt idx="19577">
                        <c:v>2</c:v>
                      </c:pt>
                      <c:pt idx="19578">
                        <c:v>3</c:v>
                      </c:pt>
                      <c:pt idx="19579">
                        <c:v>4</c:v>
                      </c:pt>
                      <c:pt idx="19580">
                        <c:v>5</c:v>
                      </c:pt>
                      <c:pt idx="19581">
                        <c:v>6</c:v>
                      </c:pt>
                      <c:pt idx="19582">
                        <c:v>7</c:v>
                      </c:pt>
                      <c:pt idx="19583">
                        <c:v>8</c:v>
                      </c:pt>
                      <c:pt idx="19584">
                        <c:v>9</c:v>
                      </c:pt>
                      <c:pt idx="19585">
                        <c:v>10</c:v>
                      </c:pt>
                      <c:pt idx="19586">
                        <c:v>11</c:v>
                      </c:pt>
                      <c:pt idx="19587">
                        <c:v>12</c:v>
                      </c:pt>
                      <c:pt idx="19588">
                        <c:v>13</c:v>
                      </c:pt>
                      <c:pt idx="19589">
                        <c:v>14</c:v>
                      </c:pt>
                      <c:pt idx="19590">
                        <c:v>15</c:v>
                      </c:pt>
                      <c:pt idx="19591">
                        <c:v>16</c:v>
                      </c:pt>
                      <c:pt idx="19592">
                        <c:v>17</c:v>
                      </c:pt>
                      <c:pt idx="19593">
                        <c:v>18</c:v>
                      </c:pt>
                      <c:pt idx="19594">
                        <c:v>19</c:v>
                      </c:pt>
                      <c:pt idx="19595">
                        <c:v>20</c:v>
                      </c:pt>
                      <c:pt idx="19596">
                        <c:v>21</c:v>
                      </c:pt>
                      <c:pt idx="19597">
                        <c:v>22</c:v>
                      </c:pt>
                      <c:pt idx="19598">
                        <c:v>23</c:v>
                      </c:pt>
                      <c:pt idx="19599">
                        <c:v>24</c:v>
                      </c:pt>
                      <c:pt idx="19600">
                        <c:v>0</c:v>
                      </c:pt>
                      <c:pt idx="19601">
                        <c:v>1</c:v>
                      </c:pt>
                      <c:pt idx="19602">
                        <c:v>2</c:v>
                      </c:pt>
                      <c:pt idx="19603">
                        <c:v>3</c:v>
                      </c:pt>
                      <c:pt idx="19604">
                        <c:v>4</c:v>
                      </c:pt>
                      <c:pt idx="19605">
                        <c:v>5</c:v>
                      </c:pt>
                      <c:pt idx="19606">
                        <c:v>6</c:v>
                      </c:pt>
                      <c:pt idx="19607">
                        <c:v>7</c:v>
                      </c:pt>
                      <c:pt idx="19608">
                        <c:v>8</c:v>
                      </c:pt>
                      <c:pt idx="19609">
                        <c:v>9</c:v>
                      </c:pt>
                      <c:pt idx="19610">
                        <c:v>10</c:v>
                      </c:pt>
                      <c:pt idx="19611">
                        <c:v>11</c:v>
                      </c:pt>
                      <c:pt idx="19612">
                        <c:v>12</c:v>
                      </c:pt>
                      <c:pt idx="19613">
                        <c:v>13</c:v>
                      </c:pt>
                      <c:pt idx="19614">
                        <c:v>14</c:v>
                      </c:pt>
                      <c:pt idx="19615">
                        <c:v>15</c:v>
                      </c:pt>
                      <c:pt idx="19616">
                        <c:v>16</c:v>
                      </c:pt>
                      <c:pt idx="19617">
                        <c:v>17</c:v>
                      </c:pt>
                      <c:pt idx="19618">
                        <c:v>18</c:v>
                      </c:pt>
                      <c:pt idx="19619">
                        <c:v>19</c:v>
                      </c:pt>
                      <c:pt idx="19620">
                        <c:v>20</c:v>
                      </c:pt>
                      <c:pt idx="19621">
                        <c:v>21</c:v>
                      </c:pt>
                      <c:pt idx="19622">
                        <c:v>22</c:v>
                      </c:pt>
                      <c:pt idx="19623">
                        <c:v>23</c:v>
                      </c:pt>
                      <c:pt idx="19624">
                        <c:v>24</c:v>
                      </c:pt>
                      <c:pt idx="19625">
                        <c:v>0</c:v>
                      </c:pt>
                      <c:pt idx="19626">
                        <c:v>1</c:v>
                      </c:pt>
                      <c:pt idx="19627">
                        <c:v>2</c:v>
                      </c:pt>
                      <c:pt idx="19628">
                        <c:v>3</c:v>
                      </c:pt>
                      <c:pt idx="19629">
                        <c:v>4</c:v>
                      </c:pt>
                      <c:pt idx="19630">
                        <c:v>5</c:v>
                      </c:pt>
                      <c:pt idx="19631">
                        <c:v>6</c:v>
                      </c:pt>
                      <c:pt idx="19632">
                        <c:v>7</c:v>
                      </c:pt>
                      <c:pt idx="19633">
                        <c:v>8</c:v>
                      </c:pt>
                      <c:pt idx="19634">
                        <c:v>9</c:v>
                      </c:pt>
                      <c:pt idx="19635">
                        <c:v>10</c:v>
                      </c:pt>
                      <c:pt idx="19636">
                        <c:v>11</c:v>
                      </c:pt>
                      <c:pt idx="19637">
                        <c:v>12</c:v>
                      </c:pt>
                      <c:pt idx="19638">
                        <c:v>13</c:v>
                      </c:pt>
                      <c:pt idx="19639">
                        <c:v>14</c:v>
                      </c:pt>
                      <c:pt idx="19640">
                        <c:v>15</c:v>
                      </c:pt>
                      <c:pt idx="19641">
                        <c:v>16</c:v>
                      </c:pt>
                      <c:pt idx="19642">
                        <c:v>17</c:v>
                      </c:pt>
                      <c:pt idx="19643">
                        <c:v>18</c:v>
                      </c:pt>
                      <c:pt idx="19644">
                        <c:v>19</c:v>
                      </c:pt>
                      <c:pt idx="19645">
                        <c:v>20</c:v>
                      </c:pt>
                      <c:pt idx="19646">
                        <c:v>21</c:v>
                      </c:pt>
                      <c:pt idx="19647">
                        <c:v>22</c:v>
                      </c:pt>
                      <c:pt idx="19648">
                        <c:v>23</c:v>
                      </c:pt>
                      <c:pt idx="19649">
                        <c:v>24</c:v>
                      </c:pt>
                      <c:pt idx="19650">
                        <c:v>0</c:v>
                      </c:pt>
                      <c:pt idx="19651">
                        <c:v>1</c:v>
                      </c:pt>
                      <c:pt idx="19652">
                        <c:v>2</c:v>
                      </c:pt>
                      <c:pt idx="19653">
                        <c:v>3</c:v>
                      </c:pt>
                      <c:pt idx="19654">
                        <c:v>4</c:v>
                      </c:pt>
                      <c:pt idx="19655">
                        <c:v>5</c:v>
                      </c:pt>
                      <c:pt idx="19656">
                        <c:v>6</c:v>
                      </c:pt>
                      <c:pt idx="19657">
                        <c:v>7</c:v>
                      </c:pt>
                      <c:pt idx="19658">
                        <c:v>8</c:v>
                      </c:pt>
                      <c:pt idx="19659">
                        <c:v>9</c:v>
                      </c:pt>
                      <c:pt idx="19660">
                        <c:v>10</c:v>
                      </c:pt>
                      <c:pt idx="19661">
                        <c:v>11</c:v>
                      </c:pt>
                      <c:pt idx="19662">
                        <c:v>12</c:v>
                      </c:pt>
                      <c:pt idx="19663">
                        <c:v>13</c:v>
                      </c:pt>
                      <c:pt idx="19664">
                        <c:v>14</c:v>
                      </c:pt>
                      <c:pt idx="19665">
                        <c:v>15</c:v>
                      </c:pt>
                      <c:pt idx="19666">
                        <c:v>16</c:v>
                      </c:pt>
                      <c:pt idx="19667">
                        <c:v>17</c:v>
                      </c:pt>
                      <c:pt idx="19668">
                        <c:v>18</c:v>
                      </c:pt>
                      <c:pt idx="19669">
                        <c:v>19</c:v>
                      </c:pt>
                      <c:pt idx="19670">
                        <c:v>20</c:v>
                      </c:pt>
                      <c:pt idx="19671">
                        <c:v>21</c:v>
                      </c:pt>
                      <c:pt idx="19672">
                        <c:v>22</c:v>
                      </c:pt>
                      <c:pt idx="19673">
                        <c:v>23</c:v>
                      </c:pt>
                      <c:pt idx="19674">
                        <c:v>24</c:v>
                      </c:pt>
                      <c:pt idx="19675">
                        <c:v>0</c:v>
                      </c:pt>
                      <c:pt idx="19676">
                        <c:v>1</c:v>
                      </c:pt>
                      <c:pt idx="19677">
                        <c:v>2</c:v>
                      </c:pt>
                      <c:pt idx="19678">
                        <c:v>3</c:v>
                      </c:pt>
                      <c:pt idx="19679">
                        <c:v>4</c:v>
                      </c:pt>
                      <c:pt idx="19680">
                        <c:v>5</c:v>
                      </c:pt>
                      <c:pt idx="19681">
                        <c:v>6</c:v>
                      </c:pt>
                      <c:pt idx="19682">
                        <c:v>7</c:v>
                      </c:pt>
                      <c:pt idx="19683">
                        <c:v>8</c:v>
                      </c:pt>
                      <c:pt idx="19684">
                        <c:v>9</c:v>
                      </c:pt>
                      <c:pt idx="19685">
                        <c:v>10</c:v>
                      </c:pt>
                      <c:pt idx="19686">
                        <c:v>11</c:v>
                      </c:pt>
                      <c:pt idx="19687">
                        <c:v>12</c:v>
                      </c:pt>
                      <c:pt idx="19688">
                        <c:v>13</c:v>
                      </c:pt>
                      <c:pt idx="19689">
                        <c:v>14</c:v>
                      </c:pt>
                      <c:pt idx="19690">
                        <c:v>15</c:v>
                      </c:pt>
                      <c:pt idx="19691">
                        <c:v>16</c:v>
                      </c:pt>
                      <c:pt idx="19692">
                        <c:v>17</c:v>
                      </c:pt>
                      <c:pt idx="19693">
                        <c:v>18</c:v>
                      </c:pt>
                      <c:pt idx="19694">
                        <c:v>19</c:v>
                      </c:pt>
                      <c:pt idx="19695">
                        <c:v>20</c:v>
                      </c:pt>
                      <c:pt idx="19696">
                        <c:v>21</c:v>
                      </c:pt>
                      <c:pt idx="19697">
                        <c:v>22</c:v>
                      </c:pt>
                      <c:pt idx="19698">
                        <c:v>23</c:v>
                      </c:pt>
                      <c:pt idx="19699">
                        <c:v>24</c:v>
                      </c:pt>
                      <c:pt idx="19700">
                        <c:v>0</c:v>
                      </c:pt>
                      <c:pt idx="19701">
                        <c:v>1</c:v>
                      </c:pt>
                      <c:pt idx="19702">
                        <c:v>2</c:v>
                      </c:pt>
                      <c:pt idx="19703">
                        <c:v>3</c:v>
                      </c:pt>
                      <c:pt idx="19704">
                        <c:v>4</c:v>
                      </c:pt>
                      <c:pt idx="19705">
                        <c:v>5</c:v>
                      </c:pt>
                      <c:pt idx="19706">
                        <c:v>6</c:v>
                      </c:pt>
                      <c:pt idx="19707">
                        <c:v>7</c:v>
                      </c:pt>
                      <c:pt idx="19708">
                        <c:v>8</c:v>
                      </c:pt>
                      <c:pt idx="19709">
                        <c:v>9</c:v>
                      </c:pt>
                      <c:pt idx="19710">
                        <c:v>10</c:v>
                      </c:pt>
                      <c:pt idx="19711">
                        <c:v>11</c:v>
                      </c:pt>
                      <c:pt idx="19712">
                        <c:v>12</c:v>
                      </c:pt>
                      <c:pt idx="19713">
                        <c:v>13</c:v>
                      </c:pt>
                      <c:pt idx="19714">
                        <c:v>14</c:v>
                      </c:pt>
                      <c:pt idx="19715">
                        <c:v>15</c:v>
                      </c:pt>
                      <c:pt idx="19716">
                        <c:v>16</c:v>
                      </c:pt>
                      <c:pt idx="19717">
                        <c:v>17</c:v>
                      </c:pt>
                      <c:pt idx="19718">
                        <c:v>18</c:v>
                      </c:pt>
                      <c:pt idx="19719">
                        <c:v>19</c:v>
                      </c:pt>
                      <c:pt idx="19720">
                        <c:v>20</c:v>
                      </c:pt>
                      <c:pt idx="19721">
                        <c:v>21</c:v>
                      </c:pt>
                      <c:pt idx="19722">
                        <c:v>22</c:v>
                      </c:pt>
                      <c:pt idx="19723">
                        <c:v>23</c:v>
                      </c:pt>
                      <c:pt idx="19724">
                        <c:v>24</c:v>
                      </c:pt>
                      <c:pt idx="19725">
                        <c:v>0</c:v>
                      </c:pt>
                      <c:pt idx="19726">
                        <c:v>1</c:v>
                      </c:pt>
                      <c:pt idx="19727">
                        <c:v>2</c:v>
                      </c:pt>
                      <c:pt idx="19728">
                        <c:v>3</c:v>
                      </c:pt>
                      <c:pt idx="19729">
                        <c:v>4</c:v>
                      </c:pt>
                      <c:pt idx="19730">
                        <c:v>5</c:v>
                      </c:pt>
                      <c:pt idx="19731">
                        <c:v>6</c:v>
                      </c:pt>
                      <c:pt idx="19732">
                        <c:v>7</c:v>
                      </c:pt>
                      <c:pt idx="19733">
                        <c:v>8</c:v>
                      </c:pt>
                      <c:pt idx="19734">
                        <c:v>9</c:v>
                      </c:pt>
                      <c:pt idx="19735">
                        <c:v>10</c:v>
                      </c:pt>
                      <c:pt idx="19736">
                        <c:v>11</c:v>
                      </c:pt>
                      <c:pt idx="19737">
                        <c:v>12</c:v>
                      </c:pt>
                      <c:pt idx="19738">
                        <c:v>13</c:v>
                      </c:pt>
                      <c:pt idx="19739">
                        <c:v>14</c:v>
                      </c:pt>
                      <c:pt idx="19740">
                        <c:v>15</c:v>
                      </c:pt>
                      <c:pt idx="19741">
                        <c:v>16</c:v>
                      </c:pt>
                      <c:pt idx="19742">
                        <c:v>17</c:v>
                      </c:pt>
                      <c:pt idx="19743">
                        <c:v>18</c:v>
                      </c:pt>
                      <c:pt idx="19744">
                        <c:v>19</c:v>
                      </c:pt>
                      <c:pt idx="19745">
                        <c:v>20</c:v>
                      </c:pt>
                      <c:pt idx="19746">
                        <c:v>21</c:v>
                      </c:pt>
                      <c:pt idx="19747">
                        <c:v>22</c:v>
                      </c:pt>
                      <c:pt idx="19748">
                        <c:v>23</c:v>
                      </c:pt>
                      <c:pt idx="19749">
                        <c:v>24</c:v>
                      </c:pt>
                      <c:pt idx="19750">
                        <c:v>0</c:v>
                      </c:pt>
                      <c:pt idx="19751">
                        <c:v>1</c:v>
                      </c:pt>
                      <c:pt idx="19752">
                        <c:v>2</c:v>
                      </c:pt>
                      <c:pt idx="19753">
                        <c:v>3</c:v>
                      </c:pt>
                      <c:pt idx="19754">
                        <c:v>4</c:v>
                      </c:pt>
                      <c:pt idx="19755">
                        <c:v>5</c:v>
                      </c:pt>
                      <c:pt idx="19756">
                        <c:v>6</c:v>
                      </c:pt>
                      <c:pt idx="19757">
                        <c:v>7</c:v>
                      </c:pt>
                      <c:pt idx="19758">
                        <c:v>8</c:v>
                      </c:pt>
                      <c:pt idx="19759">
                        <c:v>9</c:v>
                      </c:pt>
                      <c:pt idx="19760">
                        <c:v>10</c:v>
                      </c:pt>
                      <c:pt idx="19761">
                        <c:v>11</c:v>
                      </c:pt>
                      <c:pt idx="19762">
                        <c:v>12</c:v>
                      </c:pt>
                      <c:pt idx="19763">
                        <c:v>13</c:v>
                      </c:pt>
                      <c:pt idx="19764">
                        <c:v>14</c:v>
                      </c:pt>
                      <c:pt idx="19765">
                        <c:v>15</c:v>
                      </c:pt>
                      <c:pt idx="19766">
                        <c:v>16</c:v>
                      </c:pt>
                      <c:pt idx="19767">
                        <c:v>17</c:v>
                      </c:pt>
                      <c:pt idx="19768">
                        <c:v>18</c:v>
                      </c:pt>
                      <c:pt idx="19769">
                        <c:v>19</c:v>
                      </c:pt>
                      <c:pt idx="19770">
                        <c:v>20</c:v>
                      </c:pt>
                      <c:pt idx="19771">
                        <c:v>21</c:v>
                      </c:pt>
                      <c:pt idx="19772">
                        <c:v>22</c:v>
                      </c:pt>
                      <c:pt idx="19773">
                        <c:v>23</c:v>
                      </c:pt>
                      <c:pt idx="19774">
                        <c:v>24</c:v>
                      </c:pt>
                      <c:pt idx="19775">
                        <c:v>0</c:v>
                      </c:pt>
                      <c:pt idx="19776">
                        <c:v>1</c:v>
                      </c:pt>
                      <c:pt idx="19777">
                        <c:v>2</c:v>
                      </c:pt>
                      <c:pt idx="19778">
                        <c:v>3</c:v>
                      </c:pt>
                      <c:pt idx="19779">
                        <c:v>4</c:v>
                      </c:pt>
                      <c:pt idx="19780">
                        <c:v>5</c:v>
                      </c:pt>
                      <c:pt idx="19781">
                        <c:v>6</c:v>
                      </c:pt>
                      <c:pt idx="19782">
                        <c:v>7</c:v>
                      </c:pt>
                      <c:pt idx="19783">
                        <c:v>8</c:v>
                      </c:pt>
                      <c:pt idx="19784">
                        <c:v>9</c:v>
                      </c:pt>
                      <c:pt idx="19785">
                        <c:v>10</c:v>
                      </c:pt>
                      <c:pt idx="19786">
                        <c:v>11</c:v>
                      </c:pt>
                      <c:pt idx="19787">
                        <c:v>12</c:v>
                      </c:pt>
                      <c:pt idx="19788">
                        <c:v>13</c:v>
                      </c:pt>
                      <c:pt idx="19789">
                        <c:v>14</c:v>
                      </c:pt>
                      <c:pt idx="19790">
                        <c:v>15</c:v>
                      </c:pt>
                      <c:pt idx="19791">
                        <c:v>16</c:v>
                      </c:pt>
                      <c:pt idx="19792">
                        <c:v>17</c:v>
                      </c:pt>
                      <c:pt idx="19793">
                        <c:v>18</c:v>
                      </c:pt>
                      <c:pt idx="19794">
                        <c:v>19</c:v>
                      </c:pt>
                      <c:pt idx="19795">
                        <c:v>20</c:v>
                      </c:pt>
                      <c:pt idx="19796">
                        <c:v>21</c:v>
                      </c:pt>
                      <c:pt idx="19797">
                        <c:v>22</c:v>
                      </c:pt>
                      <c:pt idx="19798">
                        <c:v>23</c:v>
                      </c:pt>
                      <c:pt idx="19799">
                        <c:v>24</c:v>
                      </c:pt>
                      <c:pt idx="19800">
                        <c:v>0</c:v>
                      </c:pt>
                      <c:pt idx="19801">
                        <c:v>1</c:v>
                      </c:pt>
                      <c:pt idx="19802">
                        <c:v>2</c:v>
                      </c:pt>
                      <c:pt idx="19803">
                        <c:v>3</c:v>
                      </c:pt>
                      <c:pt idx="19804">
                        <c:v>4</c:v>
                      </c:pt>
                      <c:pt idx="19805">
                        <c:v>5</c:v>
                      </c:pt>
                      <c:pt idx="19806">
                        <c:v>6</c:v>
                      </c:pt>
                      <c:pt idx="19807">
                        <c:v>7</c:v>
                      </c:pt>
                      <c:pt idx="19808">
                        <c:v>8</c:v>
                      </c:pt>
                      <c:pt idx="19809">
                        <c:v>9</c:v>
                      </c:pt>
                      <c:pt idx="19810">
                        <c:v>10</c:v>
                      </c:pt>
                      <c:pt idx="19811">
                        <c:v>11</c:v>
                      </c:pt>
                      <c:pt idx="19812">
                        <c:v>12</c:v>
                      </c:pt>
                      <c:pt idx="19813">
                        <c:v>13</c:v>
                      </c:pt>
                      <c:pt idx="19814">
                        <c:v>14</c:v>
                      </c:pt>
                      <c:pt idx="19815">
                        <c:v>15</c:v>
                      </c:pt>
                      <c:pt idx="19816">
                        <c:v>16</c:v>
                      </c:pt>
                      <c:pt idx="19817">
                        <c:v>17</c:v>
                      </c:pt>
                      <c:pt idx="19818">
                        <c:v>18</c:v>
                      </c:pt>
                      <c:pt idx="19819">
                        <c:v>19</c:v>
                      </c:pt>
                      <c:pt idx="19820">
                        <c:v>20</c:v>
                      </c:pt>
                      <c:pt idx="19821">
                        <c:v>21</c:v>
                      </c:pt>
                      <c:pt idx="19822">
                        <c:v>22</c:v>
                      </c:pt>
                      <c:pt idx="19823">
                        <c:v>23</c:v>
                      </c:pt>
                      <c:pt idx="19824">
                        <c:v>24</c:v>
                      </c:pt>
                      <c:pt idx="19825">
                        <c:v>0</c:v>
                      </c:pt>
                      <c:pt idx="19826">
                        <c:v>1</c:v>
                      </c:pt>
                      <c:pt idx="19827">
                        <c:v>2</c:v>
                      </c:pt>
                      <c:pt idx="19828">
                        <c:v>3</c:v>
                      </c:pt>
                      <c:pt idx="19829">
                        <c:v>4</c:v>
                      </c:pt>
                      <c:pt idx="19830">
                        <c:v>5</c:v>
                      </c:pt>
                      <c:pt idx="19831">
                        <c:v>6</c:v>
                      </c:pt>
                      <c:pt idx="19832">
                        <c:v>7</c:v>
                      </c:pt>
                      <c:pt idx="19833">
                        <c:v>8</c:v>
                      </c:pt>
                      <c:pt idx="19834">
                        <c:v>9</c:v>
                      </c:pt>
                      <c:pt idx="19835">
                        <c:v>10</c:v>
                      </c:pt>
                      <c:pt idx="19836">
                        <c:v>11</c:v>
                      </c:pt>
                      <c:pt idx="19837">
                        <c:v>12</c:v>
                      </c:pt>
                      <c:pt idx="19838">
                        <c:v>13</c:v>
                      </c:pt>
                      <c:pt idx="19839">
                        <c:v>14</c:v>
                      </c:pt>
                      <c:pt idx="19840">
                        <c:v>15</c:v>
                      </c:pt>
                      <c:pt idx="19841">
                        <c:v>16</c:v>
                      </c:pt>
                      <c:pt idx="19842">
                        <c:v>17</c:v>
                      </c:pt>
                      <c:pt idx="19843">
                        <c:v>18</c:v>
                      </c:pt>
                      <c:pt idx="19844">
                        <c:v>19</c:v>
                      </c:pt>
                      <c:pt idx="19845">
                        <c:v>20</c:v>
                      </c:pt>
                      <c:pt idx="19846">
                        <c:v>21</c:v>
                      </c:pt>
                      <c:pt idx="19847">
                        <c:v>22</c:v>
                      </c:pt>
                      <c:pt idx="19848">
                        <c:v>23</c:v>
                      </c:pt>
                      <c:pt idx="19849">
                        <c:v>24</c:v>
                      </c:pt>
                      <c:pt idx="19850">
                        <c:v>0</c:v>
                      </c:pt>
                      <c:pt idx="19851">
                        <c:v>1</c:v>
                      </c:pt>
                      <c:pt idx="19852">
                        <c:v>2</c:v>
                      </c:pt>
                      <c:pt idx="19853">
                        <c:v>3</c:v>
                      </c:pt>
                      <c:pt idx="19854">
                        <c:v>4</c:v>
                      </c:pt>
                      <c:pt idx="19855">
                        <c:v>5</c:v>
                      </c:pt>
                      <c:pt idx="19856">
                        <c:v>6</c:v>
                      </c:pt>
                      <c:pt idx="19857">
                        <c:v>7</c:v>
                      </c:pt>
                      <c:pt idx="19858">
                        <c:v>8</c:v>
                      </c:pt>
                      <c:pt idx="19859">
                        <c:v>9</c:v>
                      </c:pt>
                      <c:pt idx="19860">
                        <c:v>10</c:v>
                      </c:pt>
                      <c:pt idx="19861">
                        <c:v>11</c:v>
                      </c:pt>
                      <c:pt idx="19862">
                        <c:v>12</c:v>
                      </c:pt>
                      <c:pt idx="19863">
                        <c:v>13</c:v>
                      </c:pt>
                      <c:pt idx="19864">
                        <c:v>14</c:v>
                      </c:pt>
                      <c:pt idx="19865">
                        <c:v>15</c:v>
                      </c:pt>
                      <c:pt idx="19866">
                        <c:v>16</c:v>
                      </c:pt>
                      <c:pt idx="19867">
                        <c:v>17</c:v>
                      </c:pt>
                      <c:pt idx="19868">
                        <c:v>18</c:v>
                      </c:pt>
                      <c:pt idx="19869">
                        <c:v>19</c:v>
                      </c:pt>
                      <c:pt idx="19870">
                        <c:v>20</c:v>
                      </c:pt>
                      <c:pt idx="19871">
                        <c:v>21</c:v>
                      </c:pt>
                      <c:pt idx="19872">
                        <c:v>22</c:v>
                      </c:pt>
                      <c:pt idx="19873">
                        <c:v>23</c:v>
                      </c:pt>
                      <c:pt idx="19874">
                        <c:v>24</c:v>
                      </c:pt>
                      <c:pt idx="19875">
                        <c:v>0</c:v>
                      </c:pt>
                      <c:pt idx="19876">
                        <c:v>1</c:v>
                      </c:pt>
                      <c:pt idx="19877">
                        <c:v>2</c:v>
                      </c:pt>
                      <c:pt idx="19878">
                        <c:v>3</c:v>
                      </c:pt>
                      <c:pt idx="19879">
                        <c:v>4</c:v>
                      </c:pt>
                      <c:pt idx="19880">
                        <c:v>5</c:v>
                      </c:pt>
                      <c:pt idx="19881">
                        <c:v>6</c:v>
                      </c:pt>
                      <c:pt idx="19882">
                        <c:v>7</c:v>
                      </c:pt>
                      <c:pt idx="19883">
                        <c:v>8</c:v>
                      </c:pt>
                      <c:pt idx="19884">
                        <c:v>9</c:v>
                      </c:pt>
                      <c:pt idx="19885">
                        <c:v>10</c:v>
                      </c:pt>
                      <c:pt idx="19886">
                        <c:v>11</c:v>
                      </c:pt>
                      <c:pt idx="19887">
                        <c:v>12</c:v>
                      </c:pt>
                      <c:pt idx="19888">
                        <c:v>13</c:v>
                      </c:pt>
                      <c:pt idx="19889">
                        <c:v>14</c:v>
                      </c:pt>
                      <c:pt idx="19890">
                        <c:v>15</c:v>
                      </c:pt>
                      <c:pt idx="19891">
                        <c:v>16</c:v>
                      </c:pt>
                      <c:pt idx="19892">
                        <c:v>17</c:v>
                      </c:pt>
                      <c:pt idx="19893">
                        <c:v>18</c:v>
                      </c:pt>
                      <c:pt idx="19894">
                        <c:v>19</c:v>
                      </c:pt>
                      <c:pt idx="19895">
                        <c:v>20</c:v>
                      </c:pt>
                      <c:pt idx="19896">
                        <c:v>21</c:v>
                      </c:pt>
                      <c:pt idx="19897">
                        <c:v>22</c:v>
                      </c:pt>
                      <c:pt idx="19898">
                        <c:v>23</c:v>
                      </c:pt>
                      <c:pt idx="19899">
                        <c:v>24</c:v>
                      </c:pt>
                      <c:pt idx="19900">
                        <c:v>0</c:v>
                      </c:pt>
                      <c:pt idx="19901">
                        <c:v>1</c:v>
                      </c:pt>
                      <c:pt idx="19902">
                        <c:v>2</c:v>
                      </c:pt>
                      <c:pt idx="19903">
                        <c:v>3</c:v>
                      </c:pt>
                      <c:pt idx="19904">
                        <c:v>4</c:v>
                      </c:pt>
                      <c:pt idx="19905">
                        <c:v>5</c:v>
                      </c:pt>
                      <c:pt idx="19906">
                        <c:v>6</c:v>
                      </c:pt>
                      <c:pt idx="19907">
                        <c:v>7</c:v>
                      </c:pt>
                      <c:pt idx="19908">
                        <c:v>8</c:v>
                      </c:pt>
                      <c:pt idx="19909">
                        <c:v>9</c:v>
                      </c:pt>
                      <c:pt idx="19910">
                        <c:v>10</c:v>
                      </c:pt>
                      <c:pt idx="19911">
                        <c:v>11</c:v>
                      </c:pt>
                      <c:pt idx="19912">
                        <c:v>12</c:v>
                      </c:pt>
                      <c:pt idx="19913">
                        <c:v>13</c:v>
                      </c:pt>
                      <c:pt idx="19914">
                        <c:v>14</c:v>
                      </c:pt>
                      <c:pt idx="19915">
                        <c:v>15</c:v>
                      </c:pt>
                      <c:pt idx="19916">
                        <c:v>16</c:v>
                      </c:pt>
                      <c:pt idx="19917">
                        <c:v>17</c:v>
                      </c:pt>
                      <c:pt idx="19918">
                        <c:v>18</c:v>
                      </c:pt>
                      <c:pt idx="19919">
                        <c:v>19</c:v>
                      </c:pt>
                      <c:pt idx="19920">
                        <c:v>20</c:v>
                      </c:pt>
                      <c:pt idx="19921">
                        <c:v>21</c:v>
                      </c:pt>
                      <c:pt idx="19922">
                        <c:v>22</c:v>
                      </c:pt>
                      <c:pt idx="19923">
                        <c:v>23</c:v>
                      </c:pt>
                      <c:pt idx="19924">
                        <c:v>24</c:v>
                      </c:pt>
                      <c:pt idx="19925">
                        <c:v>0</c:v>
                      </c:pt>
                      <c:pt idx="19926">
                        <c:v>1</c:v>
                      </c:pt>
                      <c:pt idx="19927">
                        <c:v>2</c:v>
                      </c:pt>
                      <c:pt idx="19928">
                        <c:v>3</c:v>
                      </c:pt>
                      <c:pt idx="19929">
                        <c:v>4</c:v>
                      </c:pt>
                      <c:pt idx="19930">
                        <c:v>5</c:v>
                      </c:pt>
                      <c:pt idx="19931">
                        <c:v>6</c:v>
                      </c:pt>
                      <c:pt idx="19932">
                        <c:v>7</c:v>
                      </c:pt>
                      <c:pt idx="19933">
                        <c:v>8</c:v>
                      </c:pt>
                      <c:pt idx="19934">
                        <c:v>9</c:v>
                      </c:pt>
                      <c:pt idx="19935">
                        <c:v>10</c:v>
                      </c:pt>
                      <c:pt idx="19936">
                        <c:v>11</c:v>
                      </c:pt>
                      <c:pt idx="19937">
                        <c:v>12</c:v>
                      </c:pt>
                      <c:pt idx="19938">
                        <c:v>13</c:v>
                      </c:pt>
                      <c:pt idx="19939">
                        <c:v>14</c:v>
                      </c:pt>
                      <c:pt idx="19940">
                        <c:v>15</c:v>
                      </c:pt>
                      <c:pt idx="19941">
                        <c:v>16</c:v>
                      </c:pt>
                      <c:pt idx="19942">
                        <c:v>17</c:v>
                      </c:pt>
                      <c:pt idx="19943">
                        <c:v>18</c:v>
                      </c:pt>
                      <c:pt idx="19944">
                        <c:v>19</c:v>
                      </c:pt>
                      <c:pt idx="19945">
                        <c:v>20</c:v>
                      </c:pt>
                      <c:pt idx="19946">
                        <c:v>21</c:v>
                      </c:pt>
                      <c:pt idx="19947">
                        <c:v>22</c:v>
                      </c:pt>
                      <c:pt idx="19948">
                        <c:v>23</c:v>
                      </c:pt>
                      <c:pt idx="19949">
                        <c:v>24</c:v>
                      </c:pt>
                      <c:pt idx="19950">
                        <c:v>0</c:v>
                      </c:pt>
                      <c:pt idx="19951">
                        <c:v>1</c:v>
                      </c:pt>
                      <c:pt idx="19952">
                        <c:v>2</c:v>
                      </c:pt>
                      <c:pt idx="19953">
                        <c:v>3</c:v>
                      </c:pt>
                      <c:pt idx="19954">
                        <c:v>4</c:v>
                      </c:pt>
                      <c:pt idx="19955">
                        <c:v>5</c:v>
                      </c:pt>
                      <c:pt idx="19956">
                        <c:v>6</c:v>
                      </c:pt>
                      <c:pt idx="19957">
                        <c:v>7</c:v>
                      </c:pt>
                      <c:pt idx="19958">
                        <c:v>8</c:v>
                      </c:pt>
                      <c:pt idx="19959">
                        <c:v>9</c:v>
                      </c:pt>
                      <c:pt idx="19960">
                        <c:v>10</c:v>
                      </c:pt>
                      <c:pt idx="19961">
                        <c:v>11</c:v>
                      </c:pt>
                      <c:pt idx="19962">
                        <c:v>12</c:v>
                      </c:pt>
                      <c:pt idx="19963">
                        <c:v>13</c:v>
                      </c:pt>
                      <c:pt idx="19964">
                        <c:v>14</c:v>
                      </c:pt>
                      <c:pt idx="19965">
                        <c:v>15</c:v>
                      </c:pt>
                      <c:pt idx="19966">
                        <c:v>16</c:v>
                      </c:pt>
                      <c:pt idx="19967">
                        <c:v>17</c:v>
                      </c:pt>
                      <c:pt idx="19968">
                        <c:v>18</c:v>
                      </c:pt>
                      <c:pt idx="19969">
                        <c:v>19</c:v>
                      </c:pt>
                      <c:pt idx="19970">
                        <c:v>20</c:v>
                      </c:pt>
                      <c:pt idx="19971">
                        <c:v>21</c:v>
                      </c:pt>
                      <c:pt idx="19972">
                        <c:v>22</c:v>
                      </c:pt>
                      <c:pt idx="19973">
                        <c:v>23</c:v>
                      </c:pt>
                      <c:pt idx="19974">
                        <c:v>24</c:v>
                      </c:pt>
                      <c:pt idx="19975">
                        <c:v>0</c:v>
                      </c:pt>
                      <c:pt idx="19976">
                        <c:v>1</c:v>
                      </c:pt>
                      <c:pt idx="19977">
                        <c:v>2</c:v>
                      </c:pt>
                      <c:pt idx="19978">
                        <c:v>3</c:v>
                      </c:pt>
                      <c:pt idx="19979">
                        <c:v>4</c:v>
                      </c:pt>
                      <c:pt idx="19980">
                        <c:v>5</c:v>
                      </c:pt>
                      <c:pt idx="19981">
                        <c:v>6</c:v>
                      </c:pt>
                      <c:pt idx="19982">
                        <c:v>7</c:v>
                      </c:pt>
                      <c:pt idx="19983">
                        <c:v>8</c:v>
                      </c:pt>
                      <c:pt idx="19984">
                        <c:v>9</c:v>
                      </c:pt>
                      <c:pt idx="19985">
                        <c:v>10</c:v>
                      </c:pt>
                      <c:pt idx="19986">
                        <c:v>11</c:v>
                      </c:pt>
                      <c:pt idx="19987">
                        <c:v>12</c:v>
                      </c:pt>
                      <c:pt idx="19988">
                        <c:v>13</c:v>
                      </c:pt>
                      <c:pt idx="19989">
                        <c:v>14</c:v>
                      </c:pt>
                      <c:pt idx="19990">
                        <c:v>15</c:v>
                      </c:pt>
                      <c:pt idx="19991">
                        <c:v>16</c:v>
                      </c:pt>
                      <c:pt idx="19992">
                        <c:v>17</c:v>
                      </c:pt>
                      <c:pt idx="19993">
                        <c:v>18</c:v>
                      </c:pt>
                      <c:pt idx="19994">
                        <c:v>19</c:v>
                      </c:pt>
                      <c:pt idx="19995">
                        <c:v>20</c:v>
                      </c:pt>
                      <c:pt idx="19996">
                        <c:v>21</c:v>
                      </c:pt>
                      <c:pt idx="19997">
                        <c:v>22</c:v>
                      </c:pt>
                      <c:pt idx="19998">
                        <c:v>23</c:v>
                      </c:pt>
                      <c:pt idx="19999">
                        <c:v>24</c:v>
                      </c:pt>
                      <c:pt idx="20000">
                        <c:v>0</c:v>
                      </c:pt>
                      <c:pt idx="20001">
                        <c:v>1</c:v>
                      </c:pt>
                      <c:pt idx="20002">
                        <c:v>2</c:v>
                      </c:pt>
                      <c:pt idx="20003">
                        <c:v>3</c:v>
                      </c:pt>
                      <c:pt idx="20004">
                        <c:v>4</c:v>
                      </c:pt>
                      <c:pt idx="20005">
                        <c:v>5</c:v>
                      </c:pt>
                      <c:pt idx="20006">
                        <c:v>6</c:v>
                      </c:pt>
                      <c:pt idx="20007">
                        <c:v>7</c:v>
                      </c:pt>
                      <c:pt idx="20008">
                        <c:v>8</c:v>
                      </c:pt>
                      <c:pt idx="20009">
                        <c:v>9</c:v>
                      </c:pt>
                      <c:pt idx="20010">
                        <c:v>10</c:v>
                      </c:pt>
                      <c:pt idx="20011">
                        <c:v>11</c:v>
                      </c:pt>
                      <c:pt idx="20012">
                        <c:v>12</c:v>
                      </c:pt>
                      <c:pt idx="20013">
                        <c:v>13</c:v>
                      </c:pt>
                      <c:pt idx="20014">
                        <c:v>14</c:v>
                      </c:pt>
                      <c:pt idx="20015">
                        <c:v>15</c:v>
                      </c:pt>
                      <c:pt idx="20016">
                        <c:v>16</c:v>
                      </c:pt>
                      <c:pt idx="20017">
                        <c:v>17</c:v>
                      </c:pt>
                      <c:pt idx="20018">
                        <c:v>18</c:v>
                      </c:pt>
                      <c:pt idx="20019">
                        <c:v>19</c:v>
                      </c:pt>
                      <c:pt idx="20020">
                        <c:v>20</c:v>
                      </c:pt>
                      <c:pt idx="20021">
                        <c:v>21</c:v>
                      </c:pt>
                      <c:pt idx="20022">
                        <c:v>22</c:v>
                      </c:pt>
                      <c:pt idx="20023">
                        <c:v>23</c:v>
                      </c:pt>
                      <c:pt idx="20024">
                        <c:v>24</c:v>
                      </c:pt>
                      <c:pt idx="20025">
                        <c:v>0</c:v>
                      </c:pt>
                      <c:pt idx="20026">
                        <c:v>1</c:v>
                      </c:pt>
                      <c:pt idx="20027">
                        <c:v>2</c:v>
                      </c:pt>
                      <c:pt idx="20028">
                        <c:v>3</c:v>
                      </c:pt>
                      <c:pt idx="20029">
                        <c:v>4</c:v>
                      </c:pt>
                      <c:pt idx="20030">
                        <c:v>5</c:v>
                      </c:pt>
                      <c:pt idx="20031">
                        <c:v>6</c:v>
                      </c:pt>
                      <c:pt idx="20032">
                        <c:v>7</c:v>
                      </c:pt>
                      <c:pt idx="20033">
                        <c:v>8</c:v>
                      </c:pt>
                      <c:pt idx="20034">
                        <c:v>9</c:v>
                      </c:pt>
                      <c:pt idx="20035">
                        <c:v>10</c:v>
                      </c:pt>
                      <c:pt idx="20036">
                        <c:v>11</c:v>
                      </c:pt>
                      <c:pt idx="20037">
                        <c:v>12</c:v>
                      </c:pt>
                      <c:pt idx="20038">
                        <c:v>13</c:v>
                      </c:pt>
                      <c:pt idx="20039">
                        <c:v>14</c:v>
                      </c:pt>
                      <c:pt idx="20040">
                        <c:v>15</c:v>
                      </c:pt>
                      <c:pt idx="20041">
                        <c:v>16</c:v>
                      </c:pt>
                      <c:pt idx="20042">
                        <c:v>17</c:v>
                      </c:pt>
                      <c:pt idx="20043">
                        <c:v>18</c:v>
                      </c:pt>
                      <c:pt idx="20044">
                        <c:v>19</c:v>
                      </c:pt>
                      <c:pt idx="20045">
                        <c:v>20</c:v>
                      </c:pt>
                      <c:pt idx="20046">
                        <c:v>21</c:v>
                      </c:pt>
                      <c:pt idx="20047">
                        <c:v>22</c:v>
                      </c:pt>
                      <c:pt idx="20048">
                        <c:v>23</c:v>
                      </c:pt>
                      <c:pt idx="20049">
                        <c:v>24</c:v>
                      </c:pt>
                      <c:pt idx="20050">
                        <c:v>0</c:v>
                      </c:pt>
                      <c:pt idx="20051">
                        <c:v>1</c:v>
                      </c:pt>
                      <c:pt idx="20052">
                        <c:v>2</c:v>
                      </c:pt>
                      <c:pt idx="20053">
                        <c:v>3</c:v>
                      </c:pt>
                      <c:pt idx="20054">
                        <c:v>4</c:v>
                      </c:pt>
                      <c:pt idx="20055">
                        <c:v>5</c:v>
                      </c:pt>
                      <c:pt idx="20056">
                        <c:v>6</c:v>
                      </c:pt>
                      <c:pt idx="20057">
                        <c:v>7</c:v>
                      </c:pt>
                      <c:pt idx="20058">
                        <c:v>8</c:v>
                      </c:pt>
                      <c:pt idx="20059">
                        <c:v>9</c:v>
                      </c:pt>
                      <c:pt idx="20060">
                        <c:v>10</c:v>
                      </c:pt>
                      <c:pt idx="20061">
                        <c:v>11</c:v>
                      </c:pt>
                      <c:pt idx="20062">
                        <c:v>12</c:v>
                      </c:pt>
                      <c:pt idx="20063">
                        <c:v>13</c:v>
                      </c:pt>
                      <c:pt idx="20064">
                        <c:v>14</c:v>
                      </c:pt>
                      <c:pt idx="20065">
                        <c:v>15</c:v>
                      </c:pt>
                      <c:pt idx="20066">
                        <c:v>16</c:v>
                      </c:pt>
                      <c:pt idx="20067">
                        <c:v>17</c:v>
                      </c:pt>
                      <c:pt idx="20068">
                        <c:v>18</c:v>
                      </c:pt>
                      <c:pt idx="20069">
                        <c:v>19</c:v>
                      </c:pt>
                      <c:pt idx="20070">
                        <c:v>20</c:v>
                      </c:pt>
                      <c:pt idx="20071">
                        <c:v>21</c:v>
                      </c:pt>
                      <c:pt idx="20072">
                        <c:v>22</c:v>
                      </c:pt>
                      <c:pt idx="20073">
                        <c:v>23</c:v>
                      </c:pt>
                      <c:pt idx="20074">
                        <c:v>24</c:v>
                      </c:pt>
                      <c:pt idx="20075">
                        <c:v>0</c:v>
                      </c:pt>
                      <c:pt idx="20076">
                        <c:v>1</c:v>
                      </c:pt>
                      <c:pt idx="20077">
                        <c:v>2</c:v>
                      </c:pt>
                      <c:pt idx="20078">
                        <c:v>3</c:v>
                      </c:pt>
                      <c:pt idx="20079">
                        <c:v>4</c:v>
                      </c:pt>
                      <c:pt idx="20080">
                        <c:v>5</c:v>
                      </c:pt>
                      <c:pt idx="20081">
                        <c:v>6</c:v>
                      </c:pt>
                      <c:pt idx="20082">
                        <c:v>7</c:v>
                      </c:pt>
                      <c:pt idx="20083">
                        <c:v>8</c:v>
                      </c:pt>
                      <c:pt idx="20084">
                        <c:v>9</c:v>
                      </c:pt>
                      <c:pt idx="20085">
                        <c:v>10</c:v>
                      </c:pt>
                      <c:pt idx="20086">
                        <c:v>11</c:v>
                      </c:pt>
                      <c:pt idx="20087">
                        <c:v>12</c:v>
                      </c:pt>
                      <c:pt idx="20088">
                        <c:v>13</c:v>
                      </c:pt>
                      <c:pt idx="20089">
                        <c:v>14</c:v>
                      </c:pt>
                      <c:pt idx="20090">
                        <c:v>15</c:v>
                      </c:pt>
                      <c:pt idx="20091">
                        <c:v>16</c:v>
                      </c:pt>
                      <c:pt idx="20092">
                        <c:v>17</c:v>
                      </c:pt>
                      <c:pt idx="20093">
                        <c:v>18</c:v>
                      </c:pt>
                      <c:pt idx="20094">
                        <c:v>19</c:v>
                      </c:pt>
                      <c:pt idx="20095">
                        <c:v>20</c:v>
                      </c:pt>
                      <c:pt idx="20096">
                        <c:v>21</c:v>
                      </c:pt>
                      <c:pt idx="20097">
                        <c:v>22</c:v>
                      </c:pt>
                      <c:pt idx="20098">
                        <c:v>23</c:v>
                      </c:pt>
                      <c:pt idx="20099">
                        <c:v>24</c:v>
                      </c:pt>
                      <c:pt idx="20100">
                        <c:v>0</c:v>
                      </c:pt>
                      <c:pt idx="20101">
                        <c:v>1</c:v>
                      </c:pt>
                      <c:pt idx="20102">
                        <c:v>2</c:v>
                      </c:pt>
                      <c:pt idx="20103">
                        <c:v>3</c:v>
                      </c:pt>
                      <c:pt idx="20104">
                        <c:v>4</c:v>
                      </c:pt>
                      <c:pt idx="20105">
                        <c:v>5</c:v>
                      </c:pt>
                      <c:pt idx="20106">
                        <c:v>6</c:v>
                      </c:pt>
                      <c:pt idx="20107">
                        <c:v>7</c:v>
                      </c:pt>
                      <c:pt idx="20108">
                        <c:v>8</c:v>
                      </c:pt>
                      <c:pt idx="20109">
                        <c:v>9</c:v>
                      </c:pt>
                      <c:pt idx="20110">
                        <c:v>10</c:v>
                      </c:pt>
                      <c:pt idx="20111">
                        <c:v>11</c:v>
                      </c:pt>
                      <c:pt idx="20112">
                        <c:v>12</c:v>
                      </c:pt>
                      <c:pt idx="20113">
                        <c:v>13</c:v>
                      </c:pt>
                      <c:pt idx="20114">
                        <c:v>14</c:v>
                      </c:pt>
                      <c:pt idx="20115">
                        <c:v>15</c:v>
                      </c:pt>
                      <c:pt idx="20116">
                        <c:v>16</c:v>
                      </c:pt>
                      <c:pt idx="20117">
                        <c:v>17</c:v>
                      </c:pt>
                      <c:pt idx="20118">
                        <c:v>18</c:v>
                      </c:pt>
                      <c:pt idx="20119">
                        <c:v>19</c:v>
                      </c:pt>
                      <c:pt idx="20120">
                        <c:v>20</c:v>
                      </c:pt>
                      <c:pt idx="20121">
                        <c:v>21</c:v>
                      </c:pt>
                      <c:pt idx="20122">
                        <c:v>22</c:v>
                      </c:pt>
                      <c:pt idx="20123">
                        <c:v>23</c:v>
                      </c:pt>
                      <c:pt idx="20124">
                        <c:v>24</c:v>
                      </c:pt>
                      <c:pt idx="20125">
                        <c:v>0</c:v>
                      </c:pt>
                      <c:pt idx="20126">
                        <c:v>1</c:v>
                      </c:pt>
                      <c:pt idx="20127">
                        <c:v>2</c:v>
                      </c:pt>
                      <c:pt idx="20128">
                        <c:v>3</c:v>
                      </c:pt>
                      <c:pt idx="20129">
                        <c:v>4</c:v>
                      </c:pt>
                      <c:pt idx="20130">
                        <c:v>5</c:v>
                      </c:pt>
                      <c:pt idx="20131">
                        <c:v>6</c:v>
                      </c:pt>
                      <c:pt idx="20132">
                        <c:v>7</c:v>
                      </c:pt>
                      <c:pt idx="20133">
                        <c:v>8</c:v>
                      </c:pt>
                      <c:pt idx="20134">
                        <c:v>9</c:v>
                      </c:pt>
                      <c:pt idx="20135">
                        <c:v>10</c:v>
                      </c:pt>
                      <c:pt idx="20136">
                        <c:v>11</c:v>
                      </c:pt>
                      <c:pt idx="20137">
                        <c:v>12</c:v>
                      </c:pt>
                      <c:pt idx="20138">
                        <c:v>13</c:v>
                      </c:pt>
                      <c:pt idx="20139">
                        <c:v>14</c:v>
                      </c:pt>
                      <c:pt idx="20140">
                        <c:v>15</c:v>
                      </c:pt>
                      <c:pt idx="20141">
                        <c:v>16</c:v>
                      </c:pt>
                      <c:pt idx="20142">
                        <c:v>17</c:v>
                      </c:pt>
                      <c:pt idx="20143">
                        <c:v>18</c:v>
                      </c:pt>
                      <c:pt idx="20144">
                        <c:v>19</c:v>
                      </c:pt>
                      <c:pt idx="20145">
                        <c:v>20</c:v>
                      </c:pt>
                      <c:pt idx="20146">
                        <c:v>21</c:v>
                      </c:pt>
                      <c:pt idx="20147">
                        <c:v>22</c:v>
                      </c:pt>
                      <c:pt idx="20148">
                        <c:v>23</c:v>
                      </c:pt>
                      <c:pt idx="20149">
                        <c:v>24</c:v>
                      </c:pt>
                      <c:pt idx="20150">
                        <c:v>0</c:v>
                      </c:pt>
                      <c:pt idx="20151">
                        <c:v>1</c:v>
                      </c:pt>
                      <c:pt idx="20152">
                        <c:v>2</c:v>
                      </c:pt>
                      <c:pt idx="20153">
                        <c:v>3</c:v>
                      </c:pt>
                      <c:pt idx="20154">
                        <c:v>4</c:v>
                      </c:pt>
                      <c:pt idx="20155">
                        <c:v>5</c:v>
                      </c:pt>
                      <c:pt idx="20156">
                        <c:v>6</c:v>
                      </c:pt>
                      <c:pt idx="20157">
                        <c:v>7</c:v>
                      </c:pt>
                      <c:pt idx="20158">
                        <c:v>8</c:v>
                      </c:pt>
                      <c:pt idx="20159">
                        <c:v>9</c:v>
                      </c:pt>
                      <c:pt idx="20160">
                        <c:v>10</c:v>
                      </c:pt>
                      <c:pt idx="20161">
                        <c:v>11</c:v>
                      </c:pt>
                      <c:pt idx="20162">
                        <c:v>12</c:v>
                      </c:pt>
                      <c:pt idx="20163">
                        <c:v>13</c:v>
                      </c:pt>
                      <c:pt idx="20164">
                        <c:v>14</c:v>
                      </c:pt>
                      <c:pt idx="20165">
                        <c:v>15</c:v>
                      </c:pt>
                      <c:pt idx="20166">
                        <c:v>16</c:v>
                      </c:pt>
                      <c:pt idx="20167">
                        <c:v>17</c:v>
                      </c:pt>
                      <c:pt idx="20168">
                        <c:v>18</c:v>
                      </c:pt>
                      <c:pt idx="20169">
                        <c:v>19</c:v>
                      </c:pt>
                      <c:pt idx="20170">
                        <c:v>20</c:v>
                      </c:pt>
                      <c:pt idx="20171">
                        <c:v>21</c:v>
                      </c:pt>
                      <c:pt idx="20172">
                        <c:v>22</c:v>
                      </c:pt>
                      <c:pt idx="20173">
                        <c:v>23</c:v>
                      </c:pt>
                      <c:pt idx="20174">
                        <c:v>24</c:v>
                      </c:pt>
                      <c:pt idx="20175">
                        <c:v>0</c:v>
                      </c:pt>
                      <c:pt idx="20176">
                        <c:v>1</c:v>
                      </c:pt>
                      <c:pt idx="20177">
                        <c:v>2</c:v>
                      </c:pt>
                      <c:pt idx="20178">
                        <c:v>3</c:v>
                      </c:pt>
                      <c:pt idx="20179">
                        <c:v>4</c:v>
                      </c:pt>
                      <c:pt idx="20180">
                        <c:v>5</c:v>
                      </c:pt>
                      <c:pt idx="20181">
                        <c:v>6</c:v>
                      </c:pt>
                      <c:pt idx="20182">
                        <c:v>7</c:v>
                      </c:pt>
                      <c:pt idx="20183">
                        <c:v>8</c:v>
                      </c:pt>
                      <c:pt idx="20184">
                        <c:v>9</c:v>
                      </c:pt>
                      <c:pt idx="20185">
                        <c:v>10</c:v>
                      </c:pt>
                      <c:pt idx="20186">
                        <c:v>11</c:v>
                      </c:pt>
                      <c:pt idx="20187">
                        <c:v>12</c:v>
                      </c:pt>
                      <c:pt idx="20188">
                        <c:v>13</c:v>
                      </c:pt>
                      <c:pt idx="20189">
                        <c:v>14</c:v>
                      </c:pt>
                      <c:pt idx="20190">
                        <c:v>15</c:v>
                      </c:pt>
                      <c:pt idx="20191">
                        <c:v>16</c:v>
                      </c:pt>
                      <c:pt idx="20192">
                        <c:v>17</c:v>
                      </c:pt>
                      <c:pt idx="20193">
                        <c:v>18</c:v>
                      </c:pt>
                      <c:pt idx="20194">
                        <c:v>19</c:v>
                      </c:pt>
                      <c:pt idx="20195">
                        <c:v>20</c:v>
                      </c:pt>
                      <c:pt idx="20196">
                        <c:v>21</c:v>
                      </c:pt>
                      <c:pt idx="20197">
                        <c:v>22</c:v>
                      </c:pt>
                      <c:pt idx="20198">
                        <c:v>23</c:v>
                      </c:pt>
                      <c:pt idx="20199">
                        <c:v>24</c:v>
                      </c:pt>
                      <c:pt idx="20200">
                        <c:v>0</c:v>
                      </c:pt>
                      <c:pt idx="20201">
                        <c:v>1</c:v>
                      </c:pt>
                      <c:pt idx="20202">
                        <c:v>2</c:v>
                      </c:pt>
                      <c:pt idx="20203">
                        <c:v>3</c:v>
                      </c:pt>
                      <c:pt idx="20204">
                        <c:v>4</c:v>
                      </c:pt>
                      <c:pt idx="20205">
                        <c:v>5</c:v>
                      </c:pt>
                      <c:pt idx="20206">
                        <c:v>6</c:v>
                      </c:pt>
                      <c:pt idx="20207">
                        <c:v>7</c:v>
                      </c:pt>
                      <c:pt idx="20208">
                        <c:v>8</c:v>
                      </c:pt>
                      <c:pt idx="20209">
                        <c:v>9</c:v>
                      </c:pt>
                      <c:pt idx="20210">
                        <c:v>10</c:v>
                      </c:pt>
                      <c:pt idx="20211">
                        <c:v>11</c:v>
                      </c:pt>
                      <c:pt idx="20212">
                        <c:v>12</c:v>
                      </c:pt>
                      <c:pt idx="20213">
                        <c:v>13</c:v>
                      </c:pt>
                      <c:pt idx="20214">
                        <c:v>14</c:v>
                      </c:pt>
                      <c:pt idx="20215">
                        <c:v>15</c:v>
                      </c:pt>
                      <c:pt idx="20216">
                        <c:v>16</c:v>
                      </c:pt>
                      <c:pt idx="20217">
                        <c:v>17</c:v>
                      </c:pt>
                      <c:pt idx="20218">
                        <c:v>18</c:v>
                      </c:pt>
                      <c:pt idx="20219">
                        <c:v>19</c:v>
                      </c:pt>
                      <c:pt idx="20220">
                        <c:v>20</c:v>
                      </c:pt>
                      <c:pt idx="20221">
                        <c:v>21</c:v>
                      </c:pt>
                      <c:pt idx="20222">
                        <c:v>22</c:v>
                      </c:pt>
                      <c:pt idx="20223">
                        <c:v>23</c:v>
                      </c:pt>
                      <c:pt idx="20224">
                        <c:v>24</c:v>
                      </c:pt>
                      <c:pt idx="20225">
                        <c:v>0</c:v>
                      </c:pt>
                      <c:pt idx="20226">
                        <c:v>1</c:v>
                      </c:pt>
                      <c:pt idx="20227">
                        <c:v>2</c:v>
                      </c:pt>
                      <c:pt idx="20228">
                        <c:v>3</c:v>
                      </c:pt>
                      <c:pt idx="20229">
                        <c:v>4</c:v>
                      </c:pt>
                      <c:pt idx="20230">
                        <c:v>5</c:v>
                      </c:pt>
                      <c:pt idx="20231">
                        <c:v>6</c:v>
                      </c:pt>
                      <c:pt idx="20232">
                        <c:v>7</c:v>
                      </c:pt>
                      <c:pt idx="20233">
                        <c:v>8</c:v>
                      </c:pt>
                      <c:pt idx="20234">
                        <c:v>9</c:v>
                      </c:pt>
                      <c:pt idx="20235">
                        <c:v>10</c:v>
                      </c:pt>
                      <c:pt idx="20236">
                        <c:v>11</c:v>
                      </c:pt>
                      <c:pt idx="20237">
                        <c:v>12</c:v>
                      </c:pt>
                      <c:pt idx="20238">
                        <c:v>13</c:v>
                      </c:pt>
                      <c:pt idx="20239">
                        <c:v>14</c:v>
                      </c:pt>
                      <c:pt idx="20240">
                        <c:v>15</c:v>
                      </c:pt>
                      <c:pt idx="20241">
                        <c:v>16</c:v>
                      </c:pt>
                      <c:pt idx="20242">
                        <c:v>17</c:v>
                      </c:pt>
                      <c:pt idx="20243">
                        <c:v>18</c:v>
                      </c:pt>
                      <c:pt idx="20244">
                        <c:v>19</c:v>
                      </c:pt>
                      <c:pt idx="20245">
                        <c:v>20</c:v>
                      </c:pt>
                      <c:pt idx="20246">
                        <c:v>21</c:v>
                      </c:pt>
                      <c:pt idx="20247">
                        <c:v>22</c:v>
                      </c:pt>
                      <c:pt idx="20248">
                        <c:v>23</c:v>
                      </c:pt>
                      <c:pt idx="20249">
                        <c:v>24</c:v>
                      </c:pt>
                      <c:pt idx="20250">
                        <c:v>0</c:v>
                      </c:pt>
                      <c:pt idx="20251">
                        <c:v>1</c:v>
                      </c:pt>
                      <c:pt idx="20252">
                        <c:v>2</c:v>
                      </c:pt>
                      <c:pt idx="20253">
                        <c:v>3</c:v>
                      </c:pt>
                      <c:pt idx="20254">
                        <c:v>4</c:v>
                      </c:pt>
                      <c:pt idx="20255">
                        <c:v>5</c:v>
                      </c:pt>
                      <c:pt idx="20256">
                        <c:v>6</c:v>
                      </c:pt>
                      <c:pt idx="20257">
                        <c:v>7</c:v>
                      </c:pt>
                      <c:pt idx="20258">
                        <c:v>8</c:v>
                      </c:pt>
                      <c:pt idx="20259">
                        <c:v>9</c:v>
                      </c:pt>
                      <c:pt idx="20260">
                        <c:v>10</c:v>
                      </c:pt>
                      <c:pt idx="20261">
                        <c:v>11</c:v>
                      </c:pt>
                      <c:pt idx="20262">
                        <c:v>12</c:v>
                      </c:pt>
                      <c:pt idx="20263">
                        <c:v>13</c:v>
                      </c:pt>
                      <c:pt idx="20264">
                        <c:v>14</c:v>
                      </c:pt>
                      <c:pt idx="20265">
                        <c:v>15</c:v>
                      </c:pt>
                      <c:pt idx="20266">
                        <c:v>16</c:v>
                      </c:pt>
                      <c:pt idx="20267">
                        <c:v>17</c:v>
                      </c:pt>
                      <c:pt idx="20268">
                        <c:v>18</c:v>
                      </c:pt>
                      <c:pt idx="20269">
                        <c:v>19</c:v>
                      </c:pt>
                      <c:pt idx="20270">
                        <c:v>20</c:v>
                      </c:pt>
                      <c:pt idx="20271">
                        <c:v>21</c:v>
                      </c:pt>
                      <c:pt idx="20272">
                        <c:v>22</c:v>
                      </c:pt>
                      <c:pt idx="20273">
                        <c:v>23</c:v>
                      </c:pt>
                      <c:pt idx="20274">
                        <c:v>24</c:v>
                      </c:pt>
                      <c:pt idx="20275">
                        <c:v>0</c:v>
                      </c:pt>
                      <c:pt idx="20276">
                        <c:v>1</c:v>
                      </c:pt>
                      <c:pt idx="20277">
                        <c:v>2</c:v>
                      </c:pt>
                      <c:pt idx="20278">
                        <c:v>3</c:v>
                      </c:pt>
                      <c:pt idx="20279">
                        <c:v>4</c:v>
                      </c:pt>
                      <c:pt idx="20280">
                        <c:v>5</c:v>
                      </c:pt>
                      <c:pt idx="20281">
                        <c:v>6</c:v>
                      </c:pt>
                      <c:pt idx="20282">
                        <c:v>7</c:v>
                      </c:pt>
                      <c:pt idx="20283">
                        <c:v>8</c:v>
                      </c:pt>
                      <c:pt idx="20284">
                        <c:v>9</c:v>
                      </c:pt>
                      <c:pt idx="20285">
                        <c:v>10</c:v>
                      </c:pt>
                      <c:pt idx="20286">
                        <c:v>11</c:v>
                      </c:pt>
                      <c:pt idx="20287">
                        <c:v>12</c:v>
                      </c:pt>
                      <c:pt idx="20288">
                        <c:v>13</c:v>
                      </c:pt>
                      <c:pt idx="20289">
                        <c:v>14</c:v>
                      </c:pt>
                      <c:pt idx="20290">
                        <c:v>15</c:v>
                      </c:pt>
                      <c:pt idx="20291">
                        <c:v>16</c:v>
                      </c:pt>
                      <c:pt idx="20292">
                        <c:v>17</c:v>
                      </c:pt>
                      <c:pt idx="20293">
                        <c:v>18</c:v>
                      </c:pt>
                      <c:pt idx="20294">
                        <c:v>19</c:v>
                      </c:pt>
                      <c:pt idx="20295">
                        <c:v>20</c:v>
                      </c:pt>
                      <c:pt idx="20296">
                        <c:v>21</c:v>
                      </c:pt>
                      <c:pt idx="20297">
                        <c:v>22</c:v>
                      </c:pt>
                      <c:pt idx="20298">
                        <c:v>23</c:v>
                      </c:pt>
                      <c:pt idx="20299">
                        <c:v>24</c:v>
                      </c:pt>
                      <c:pt idx="20300">
                        <c:v>0</c:v>
                      </c:pt>
                      <c:pt idx="20301">
                        <c:v>1</c:v>
                      </c:pt>
                      <c:pt idx="20302">
                        <c:v>2</c:v>
                      </c:pt>
                      <c:pt idx="20303">
                        <c:v>3</c:v>
                      </c:pt>
                      <c:pt idx="20304">
                        <c:v>4</c:v>
                      </c:pt>
                      <c:pt idx="20305">
                        <c:v>5</c:v>
                      </c:pt>
                      <c:pt idx="20306">
                        <c:v>6</c:v>
                      </c:pt>
                      <c:pt idx="20307">
                        <c:v>7</c:v>
                      </c:pt>
                      <c:pt idx="20308">
                        <c:v>8</c:v>
                      </c:pt>
                      <c:pt idx="20309">
                        <c:v>9</c:v>
                      </c:pt>
                      <c:pt idx="20310">
                        <c:v>10</c:v>
                      </c:pt>
                      <c:pt idx="20311">
                        <c:v>11</c:v>
                      </c:pt>
                      <c:pt idx="20312">
                        <c:v>12</c:v>
                      </c:pt>
                      <c:pt idx="20313">
                        <c:v>13</c:v>
                      </c:pt>
                      <c:pt idx="20314">
                        <c:v>14</c:v>
                      </c:pt>
                      <c:pt idx="20315">
                        <c:v>15</c:v>
                      </c:pt>
                      <c:pt idx="20316">
                        <c:v>16</c:v>
                      </c:pt>
                      <c:pt idx="20317">
                        <c:v>17</c:v>
                      </c:pt>
                      <c:pt idx="20318">
                        <c:v>18</c:v>
                      </c:pt>
                      <c:pt idx="20319">
                        <c:v>19</c:v>
                      </c:pt>
                      <c:pt idx="20320">
                        <c:v>20</c:v>
                      </c:pt>
                      <c:pt idx="20321">
                        <c:v>21</c:v>
                      </c:pt>
                      <c:pt idx="20322">
                        <c:v>22</c:v>
                      </c:pt>
                      <c:pt idx="20323">
                        <c:v>23</c:v>
                      </c:pt>
                      <c:pt idx="20324">
                        <c:v>24</c:v>
                      </c:pt>
                      <c:pt idx="20325">
                        <c:v>0</c:v>
                      </c:pt>
                      <c:pt idx="20326">
                        <c:v>1</c:v>
                      </c:pt>
                      <c:pt idx="20327">
                        <c:v>2</c:v>
                      </c:pt>
                      <c:pt idx="20328">
                        <c:v>3</c:v>
                      </c:pt>
                      <c:pt idx="20329">
                        <c:v>4</c:v>
                      </c:pt>
                      <c:pt idx="20330">
                        <c:v>5</c:v>
                      </c:pt>
                      <c:pt idx="20331">
                        <c:v>6</c:v>
                      </c:pt>
                      <c:pt idx="20332">
                        <c:v>7</c:v>
                      </c:pt>
                      <c:pt idx="20333">
                        <c:v>8</c:v>
                      </c:pt>
                      <c:pt idx="20334">
                        <c:v>9</c:v>
                      </c:pt>
                      <c:pt idx="20335">
                        <c:v>10</c:v>
                      </c:pt>
                      <c:pt idx="20336">
                        <c:v>11</c:v>
                      </c:pt>
                      <c:pt idx="20337">
                        <c:v>12</c:v>
                      </c:pt>
                      <c:pt idx="20338">
                        <c:v>13</c:v>
                      </c:pt>
                      <c:pt idx="20339">
                        <c:v>14</c:v>
                      </c:pt>
                      <c:pt idx="20340">
                        <c:v>15</c:v>
                      </c:pt>
                      <c:pt idx="20341">
                        <c:v>16</c:v>
                      </c:pt>
                      <c:pt idx="20342">
                        <c:v>17</c:v>
                      </c:pt>
                      <c:pt idx="20343">
                        <c:v>18</c:v>
                      </c:pt>
                      <c:pt idx="20344">
                        <c:v>19</c:v>
                      </c:pt>
                      <c:pt idx="20345">
                        <c:v>20</c:v>
                      </c:pt>
                      <c:pt idx="20346">
                        <c:v>21</c:v>
                      </c:pt>
                      <c:pt idx="20347">
                        <c:v>22</c:v>
                      </c:pt>
                      <c:pt idx="20348">
                        <c:v>23</c:v>
                      </c:pt>
                      <c:pt idx="20349">
                        <c:v>24</c:v>
                      </c:pt>
                      <c:pt idx="20350">
                        <c:v>0</c:v>
                      </c:pt>
                      <c:pt idx="20351">
                        <c:v>1</c:v>
                      </c:pt>
                      <c:pt idx="20352">
                        <c:v>2</c:v>
                      </c:pt>
                      <c:pt idx="20353">
                        <c:v>3</c:v>
                      </c:pt>
                      <c:pt idx="20354">
                        <c:v>4</c:v>
                      </c:pt>
                      <c:pt idx="20355">
                        <c:v>5</c:v>
                      </c:pt>
                      <c:pt idx="20356">
                        <c:v>6</c:v>
                      </c:pt>
                      <c:pt idx="20357">
                        <c:v>7</c:v>
                      </c:pt>
                      <c:pt idx="20358">
                        <c:v>8</c:v>
                      </c:pt>
                      <c:pt idx="20359">
                        <c:v>9</c:v>
                      </c:pt>
                      <c:pt idx="20360">
                        <c:v>10</c:v>
                      </c:pt>
                      <c:pt idx="20361">
                        <c:v>11</c:v>
                      </c:pt>
                      <c:pt idx="20362">
                        <c:v>12</c:v>
                      </c:pt>
                      <c:pt idx="20363">
                        <c:v>13</c:v>
                      </c:pt>
                      <c:pt idx="20364">
                        <c:v>14</c:v>
                      </c:pt>
                      <c:pt idx="20365">
                        <c:v>15</c:v>
                      </c:pt>
                      <c:pt idx="20366">
                        <c:v>16</c:v>
                      </c:pt>
                      <c:pt idx="20367">
                        <c:v>17</c:v>
                      </c:pt>
                      <c:pt idx="20368">
                        <c:v>18</c:v>
                      </c:pt>
                      <c:pt idx="20369">
                        <c:v>19</c:v>
                      </c:pt>
                      <c:pt idx="20370">
                        <c:v>20</c:v>
                      </c:pt>
                      <c:pt idx="20371">
                        <c:v>21</c:v>
                      </c:pt>
                      <c:pt idx="20372">
                        <c:v>22</c:v>
                      </c:pt>
                      <c:pt idx="20373">
                        <c:v>23</c:v>
                      </c:pt>
                      <c:pt idx="20374">
                        <c:v>24</c:v>
                      </c:pt>
                      <c:pt idx="20375">
                        <c:v>0</c:v>
                      </c:pt>
                      <c:pt idx="20376">
                        <c:v>1</c:v>
                      </c:pt>
                      <c:pt idx="20377">
                        <c:v>2</c:v>
                      </c:pt>
                      <c:pt idx="20378">
                        <c:v>3</c:v>
                      </c:pt>
                      <c:pt idx="20379">
                        <c:v>4</c:v>
                      </c:pt>
                      <c:pt idx="20380">
                        <c:v>5</c:v>
                      </c:pt>
                      <c:pt idx="20381">
                        <c:v>6</c:v>
                      </c:pt>
                      <c:pt idx="20382">
                        <c:v>7</c:v>
                      </c:pt>
                      <c:pt idx="20383">
                        <c:v>8</c:v>
                      </c:pt>
                      <c:pt idx="20384">
                        <c:v>9</c:v>
                      </c:pt>
                      <c:pt idx="20385">
                        <c:v>10</c:v>
                      </c:pt>
                      <c:pt idx="20386">
                        <c:v>11</c:v>
                      </c:pt>
                      <c:pt idx="20387">
                        <c:v>12</c:v>
                      </c:pt>
                      <c:pt idx="20388">
                        <c:v>13</c:v>
                      </c:pt>
                      <c:pt idx="20389">
                        <c:v>14</c:v>
                      </c:pt>
                      <c:pt idx="20390">
                        <c:v>15</c:v>
                      </c:pt>
                      <c:pt idx="20391">
                        <c:v>16</c:v>
                      </c:pt>
                      <c:pt idx="20392">
                        <c:v>17</c:v>
                      </c:pt>
                      <c:pt idx="20393">
                        <c:v>18</c:v>
                      </c:pt>
                      <c:pt idx="20394">
                        <c:v>19</c:v>
                      </c:pt>
                      <c:pt idx="20395">
                        <c:v>20</c:v>
                      </c:pt>
                      <c:pt idx="20396">
                        <c:v>21</c:v>
                      </c:pt>
                      <c:pt idx="20397">
                        <c:v>22</c:v>
                      </c:pt>
                      <c:pt idx="20398">
                        <c:v>23</c:v>
                      </c:pt>
                      <c:pt idx="20399">
                        <c:v>24</c:v>
                      </c:pt>
                      <c:pt idx="20400">
                        <c:v>0</c:v>
                      </c:pt>
                      <c:pt idx="20401">
                        <c:v>1</c:v>
                      </c:pt>
                      <c:pt idx="20402">
                        <c:v>2</c:v>
                      </c:pt>
                      <c:pt idx="20403">
                        <c:v>3</c:v>
                      </c:pt>
                      <c:pt idx="20404">
                        <c:v>4</c:v>
                      </c:pt>
                      <c:pt idx="20405">
                        <c:v>5</c:v>
                      </c:pt>
                      <c:pt idx="20406">
                        <c:v>6</c:v>
                      </c:pt>
                      <c:pt idx="20407">
                        <c:v>7</c:v>
                      </c:pt>
                      <c:pt idx="20408">
                        <c:v>8</c:v>
                      </c:pt>
                      <c:pt idx="20409">
                        <c:v>9</c:v>
                      </c:pt>
                      <c:pt idx="20410">
                        <c:v>10</c:v>
                      </c:pt>
                      <c:pt idx="20411">
                        <c:v>11</c:v>
                      </c:pt>
                      <c:pt idx="20412">
                        <c:v>12</c:v>
                      </c:pt>
                      <c:pt idx="20413">
                        <c:v>13</c:v>
                      </c:pt>
                      <c:pt idx="20414">
                        <c:v>14</c:v>
                      </c:pt>
                      <c:pt idx="20415">
                        <c:v>15</c:v>
                      </c:pt>
                      <c:pt idx="20416">
                        <c:v>16</c:v>
                      </c:pt>
                      <c:pt idx="20417">
                        <c:v>17</c:v>
                      </c:pt>
                      <c:pt idx="20418">
                        <c:v>18</c:v>
                      </c:pt>
                      <c:pt idx="20419">
                        <c:v>19</c:v>
                      </c:pt>
                      <c:pt idx="20420">
                        <c:v>20</c:v>
                      </c:pt>
                      <c:pt idx="20421">
                        <c:v>21</c:v>
                      </c:pt>
                      <c:pt idx="20422">
                        <c:v>22</c:v>
                      </c:pt>
                      <c:pt idx="20423">
                        <c:v>23</c:v>
                      </c:pt>
                      <c:pt idx="20424">
                        <c:v>24</c:v>
                      </c:pt>
                      <c:pt idx="20425">
                        <c:v>0</c:v>
                      </c:pt>
                      <c:pt idx="20426">
                        <c:v>1</c:v>
                      </c:pt>
                      <c:pt idx="20427">
                        <c:v>2</c:v>
                      </c:pt>
                      <c:pt idx="20428">
                        <c:v>3</c:v>
                      </c:pt>
                      <c:pt idx="20429">
                        <c:v>4</c:v>
                      </c:pt>
                      <c:pt idx="20430">
                        <c:v>5</c:v>
                      </c:pt>
                      <c:pt idx="20431">
                        <c:v>6</c:v>
                      </c:pt>
                      <c:pt idx="20432">
                        <c:v>7</c:v>
                      </c:pt>
                      <c:pt idx="20433">
                        <c:v>8</c:v>
                      </c:pt>
                      <c:pt idx="20434">
                        <c:v>9</c:v>
                      </c:pt>
                      <c:pt idx="20435">
                        <c:v>10</c:v>
                      </c:pt>
                      <c:pt idx="20436">
                        <c:v>11</c:v>
                      </c:pt>
                      <c:pt idx="20437">
                        <c:v>12</c:v>
                      </c:pt>
                      <c:pt idx="20438">
                        <c:v>13</c:v>
                      </c:pt>
                      <c:pt idx="20439">
                        <c:v>14</c:v>
                      </c:pt>
                      <c:pt idx="20440">
                        <c:v>15</c:v>
                      </c:pt>
                      <c:pt idx="20441">
                        <c:v>16</c:v>
                      </c:pt>
                      <c:pt idx="20442">
                        <c:v>17</c:v>
                      </c:pt>
                      <c:pt idx="20443">
                        <c:v>18</c:v>
                      </c:pt>
                      <c:pt idx="20444">
                        <c:v>19</c:v>
                      </c:pt>
                      <c:pt idx="20445">
                        <c:v>20</c:v>
                      </c:pt>
                      <c:pt idx="20446">
                        <c:v>21</c:v>
                      </c:pt>
                      <c:pt idx="20447">
                        <c:v>22</c:v>
                      </c:pt>
                      <c:pt idx="20448">
                        <c:v>23</c:v>
                      </c:pt>
                      <c:pt idx="20449">
                        <c:v>24</c:v>
                      </c:pt>
                      <c:pt idx="20450">
                        <c:v>0</c:v>
                      </c:pt>
                      <c:pt idx="20451">
                        <c:v>1</c:v>
                      </c:pt>
                      <c:pt idx="20452">
                        <c:v>2</c:v>
                      </c:pt>
                      <c:pt idx="20453">
                        <c:v>3</c:v>
                      </c:pt>
                      <c:pt idx="20454">
                        <c:v>4</c:v>
                      </c:pt>
                      <c:pt idx="20455">
                        <c:v>5</c:v>
                      </c:pt>
                      <c:pt idx="20456">
                        <c:v>6</c:v>
                      </c:pt>
                      <c:pt idx="20457">
                        <c:v>7</c:v>
                      </c:pt>
                      <c:pt idx="20458">
                        <c:v>8</c:v>
                      </c:pt>
                      <c:pt idx="20459">
                        <c:v>9</c:v>
                      </c:pt>
                      <c:pt idx="20460">
                        <c:v>10</c:v>
                      </c:pt>
                      <c:pt idx="20461">
                        <c:v>11</c:v>
                      </c:pt>
                      <c:pt idx="20462">
                        <c:v>12</c:v>
                      </c:pt>
                      <c:pt idx="20463">
                        <c:v>13</c:v>
                      </c:pt>
                      <c:pt idx="20464">
                        <c:v>14</c:v>
                      </c:pt>
                      <c:pt idx="20465">
                        <c:v>15</c:v>
                      </c:pt>
                      <c:pt idx="20466">
                        <c:v>16</c:v>
                      </c:pt>
                      <c:pt idx="20467">
                        <c:v>17</c:v>
                      </c:pt>
                      <c:pt idx="20468">
                        <c:v>18</c:v>
                      </c:pt>
                      <c:pt idx="20469">
                        <c:v>19</c:v>
                      </c:pt>
                      <c:pt idx="20470">
                        <c:v>20</c:v>
                      </c:pt>
                      <c:pt idx="20471">
                        <c:v>21</c:v>
                      </c:pt>
                      <c:pt idx="20472">
                        <c:v>22</c:v>
                      </c:pt>
                      <c:pt idx="20473">
                        <c:v>23</c:v>
                      </c:pt>
                      <c:pt idx="20474">
                        <c:v>24</c:v>
                      </c:pt>
                      <c:pt idx="20475">
                        <c:v>0</c:v>
                      </c:pt>
                      <c:pt idx="20476">
                        <c:v>1</c:v>
                      </c:pt>
                      <c:pt idx="20477">
                        <c:v>2</c:v>
                      </c:pt>
                      <c:pt idx="20478">
                        <c:v>3</c:v>
                      </c:pt>
                      <c:pt idx="20479">
                        <c:v>4</c:v>
                      </c:pt>
                      <c:pt idx="20480">
                        <c:v>5</c:v>
                      </c:pt>
                      <c:pt idx="20481">
                        <c:v>6</c:v>
                      </c:pt>
                      <c:pt idx="20482">
                        <c:v>7</c:v>
                      </c:pt>
                      <c:pt idx="20483">
                        <c:v>8</c:v>
                      </c:pt>
                      <c:pt idx="20484">
                        <c:v>9</c:v>
                      </c:pt>
                      <c:pt idx="20485">
                        <c:v>10</c:v>
                      </c:pt>
                      <c:pt idx="20486">
                        <c:v>11</c:v>
                      </c:pt>
                      <c:pt idx="20487">
                        <c:v>12</c:v>
                      </c:pt>
                      <c:pt idx="20488">
                        <c:v>13</c:v>
                      </c:pt>
                      <c:pt idx="20489">
                        <c:v>14</c:v>
                      </c:pt>
                      <c:pt idx="20490">
                        <c:v>15</c:v>
                      </c:pt>
                      <c:pt idx="20491">
                        <c:v>16</c:v>
                      </c:pt>
                      <c:pt idx="20492">
                        <c:v>17</c:v>
                      </c:pt>
                      <c:pt idx="20493">
                        <c:v>18</c:v>
                      </c:pt>
                      <c:pt idx="20494">
                        <c:v>19</c:v>
                      </c:pt>
                      <c:pt idx="20495">
                        <c:v>20</c:v>
                      </c:pt>
                      <c:pt idx="20496">
                        <c:v>21</c:v>
                      </c:pt>
                      <c:pt idx="20497">
                        <c:v>22</c:v>
                      </c:pt>
                      <c:pt idx="20498">
                        <c:v>23</c:v>
                      </c:pt>
                      <c:pt idx="20499">
                        <c:v>24</c:v>
                      </c:pt>
                      <c:pt idx="20500">
                        <c:v>0</c:v>
                      </c:pt>
                      <c:pt idx="20501">
                        <c:v>1</c:v>
                      </c:pt>
                      <c:pt idx="20502">
                        <c:v>2</c:v>
                      </c:pt>
                      <c:pt idx="20503">
                        <c:v>3</c:v>
                      </c:pt>
                      <c:pt idx="20504">
                        <c:v>4</c:v>
                      </c:pt>
                      <c:pt idx="20505">
                        <c:v>5</c:v>
                      </c:pt>
                      <c:pt idx="20506">
                        <c:v>6</c:v>
                      </c:pt>
                      <c:pt idx="20507">
                        <c:v>7</c:v>
                      </c:pt>
                      <c:pt idx="20508">
                        <c:v>8</c:v>
                      </c:pt>
                      <c:pt idx="20509">
                        <c:v>9</c:v>
                      </c:pt>
                      <c:pt idx="20510">
                        <c:v>10</c:v>
                      </c:pt>
                      <c:pt idx="20511">
                        <c:v>11</c:v>
                      </c:pt>
                      <c:pt idx="20512">
                        <c:v>12</c:v>
                      </c:pt>
                      <c:pt idx="20513">
                        <c:v>13</c:v>
                      </c:pt>
                      <c:pt idx="20514">
                        <c:v>14</c:v>
                      </c:pt>
                      <c:pt idx="20515">
                        <c:v>15</c:v>
                      </c:pt>
                      <c:pt idx="20516">
                        <c:v>16</c:v>
                      </c:pt>
                      <c:pt idx="20517">
                        <c:v>17</c:v>
                      </c:pt>
                      <c:pt idx="20518">
                        <c:v>18</c:v>
                      </c:pt>
                      <c:pt idx="20519">
                        <c:v>19</c:v>
                      </c:pt>
                      <c:pt idx="20520">
                        <c:v>20</c:v>
                      </c:pt>
                      <c:pt idx="20521">
                        <c:v>21</c:v>
                      </c:pt>
                      <c:pt idx="20522">
                        <c:v>22</c:v>
                      </c:pt>
                      <c:pt idx="20523">
                        <c:v>23</c:v>
                      </c:pt>
                      <c:pt idx="20524">
                        <c:v>24</c:v>
                      </c:pt>
                      <c:pt idx="20525">
                        <c:v>0</c:v>
                      </c:pt>
                      <c:pt idx="20526">
                        <c:v>1</c:v>
                      </c:pt>
                      <c:pt idx="20527">
                        <c:v>2</c:v>
                      </c:pt>
                      <c:pt idx="20528">
                        <c:v>3</c:v>
                      </c:pt>
                      <c:pt idx="20529">
                        <c:v>4</c:v>
                      </c:pt>
                      <c:pt idx="20530">
                        <c:v>5</c:v>
                      </c:pt>
                      <c:pt idx="20531">
                        <c:v>6</c:v>
                      </c:pt>
                      <c:pt idx="20532">
                        <c:v>7</c:v>
                      </c:pt>
                      <c:pt idx="20533">
                        <c:v>8</c:v>
                      </c:pt>
                      <c:pt idx="20534">
                        <c:v>9</c:v>
                      </c:pt>
                      <c:pt idx="20535">
                        <c:v>10</c:v>
                      </c:pt>
                      <c:pt idx="20536">
                        <c:v>11</c:v>
                      </c:pt>
                      <c:pt idx="20537">
                        <c:v>12</c:v>
                      </c:pt>
                      <c:pt idx="20538">
                        <c:v>13</c:v>
                      </c:pt>
                      <c:pt idx="20539">
                        <c:v>14</c:v>
                      </c:pt>
                      <c:pt idx="20540">
                        <c:v>15</c:v>
                      </c:pt>
                      <c:pt idx="20541">
                        <c:v>16</c:v>
                      </c:pt>
                      <c:pt idx="20542">
                        <c:v>17</c:v>
                      </c:pt>
                      <c:pt idx="20543">
                        <c:v>18</c:v>
                      </c:pt>
                      <c:pt idx="20544">
                        <c:v>19</c:v>
                      </c:pt>
                      <c:pt idx="20545">
                        <c:v>20</c:v>
                      </c:pt>
                      <c:pt idx="20546">
                        <c:v>21</c:v>
                      </c:pt>
                      <c:pt idx="20547">
                        <c:v>22</c:v>
                      </c:pt>
                      <c:pt idx="20548">
                        <c:v>23</c:v>
                      </c:pt>
                      <c:pt idx="20549">
                        <c:v>24</c:v>
                      </c:pt>
                      <c:pt idx="20550">
                        <c:v>0</c:v>
                      </c:pt>
                      <c:pt idx="20551">
                        <c:v>1</c:v>
                      </c:pt>
                      <c:pt idx="20552">
                        <c:v>2</c:v>
                      </c:pt>
                      <c:pt idx="20553">
                        <c:v>3</c:v>
                      </c:pt>
                      <c:pt idx="20554">
                        <c:v>4</c:v>
                      </c:pt>
                      <c:pt idx="20555">
                        <c:v>5</c:v>
                      </c:pt>
                      <c:pt idx="20556">
                        <c:v>6</c:v>
                      </c:pt>
                      <c:pt idx="20557">
                        <c:v>7</c:v>
                      </c:pt>
                      <c:pt idx="20558">
                        <c:v>8</c:v>
                      </c:pt>
                      <c:pt idx="20559">
                        <c:v>9</c:v>
                      </c:pt>
                      <c:pt idx="20560">
                        <c:v>10</c:v>
                      </c:pt>
                      <c:pt idx="20561">
                        <c:v>11</c:v>
                      </c:pt>
                      <c:pt idx="20562">
                        <c:v>12</c:v>
                      </c:pt>
                      <c:pt idx="20563">
                        <c:v>13</c:v>
                      </c:pt>
                      <c:pt idx="20564">
                        <c:v>14</c:v>
                      </c:pt>
                      <c:pt idx="20565">
                        <c:v>15</c:v>
                      </c:pt>
                      <c:pt idx="20566">
                        <c:v>16</c:v>
                      </c:pt>
                      <c:pt idx="20567">
                        <c:v>17</c:v>
                      </c:pt>
                      <c:pt idx="20568">
                        <c:v>18</c:v>
                      </c:pt>
                      <c:pt idx="20569">
                        <c:v>19</c:v>
                      </c:pt>
                      <c:pt idx="20570">
                        <c:v>20</c:v>
                      </c:pt>
                      <c:pt idx="20571">
                        <c:v>21</c:v>
                      </c:pt>
                      <c:pt idx="20572">
                        <c:v>22</c:v>
                      </c:pt>
                      <c:pt idx="20573">
                        <c:v>23</c:v>
                      </c:pt>
                      <c:pt idx="20574">
                        <c:v>24</c:v>
                      </c:pt>
                      <c:pt idx="20575">
                        <c:v>0</c:v>
                      </c:pt>
                      <c:pt idx="20576">
                        <c:v>1</c:v>
                      </c:pt>
                      <c:pt idx="20577">
                        <c:v>2</c:v>
                      </c:pt>
                      <c:pt idx="20578">
                        <c:v>3</c:v>
                      </c:pt>
                      <c:pt idx="20579">
                        <c:v>4</c:v>
                      </c:pt>
                      <c:pt idx="20580">
                        <c:v>5</c:v>
                      </c:pt>
                      <c:pt idx="20581">
                        <c:v>6</c:v>
                      </c:pt>
                      <c:pt idx="20582">
                        <c:v>7</c:v>
                      </c:pt>
                      <c:pt idx="20583">
                        <c:v>8</c:v>
                      </c:pt>
                      <c:pt idx="20584">
                        <c:v>9</c:v>
                      </c:pt>
                      <c:pt idx="20585">
                        <c:v>10</c:v>
                      </c:pt>
                      <c:pt idx="20586">
                        <c:v>11</c:v>
                      </c:pt>
                      <c:pt idx="20587">
                        <c:v>12</c:v>
                      </c:pt>
                      <c:pt idx="20588">
                        <c:v>13</c:v>
                      </c:pt>
                      <c:pt idx="20589">
                        <c:v>14</c:v>
                      </c:pt>
                      <c:pt idx="20590">
                        <c:v>15</c:v>
                      </c:pt>
                      <c:pt idx="20591">
                        <c:v>16</c:v>
                      </c:pt>
                      <c:pt idx="20592">
                        <c:v>17</c:v>
                      </c:pt>
                      <c:pt idx="20593">
                        <c:v>18</c:v>
                      </c:pt>
                      <c:pt idx="20594">
                        <c:v>19</c:v>
                      </c:pt>
                      <c:pt idx="20595">
                        <c:v>20</c:v>
                      </c:pt>
                      <c:pt idx="20596">
                        <c:v>21</c:v>
                      </c:pt>
                      <c:pt idx="20597">
                        <c:v>22</c:v>
                      </c:pt>
                      <c:pt idx="20598">
                        <c:v>23</c:v>
                      </c:pt>
                      <c:pt idx="20599">
                        <c:v>24</c:v>
                      </c:pt>
                      <c:pt idx="20600">
                        <c:v>0</c:v>
                      </c:pt>
                      <c:pt idx="20601">
                        <c:v>1</c:v>
                      </c:pt>
                      <c:pt idx="20602">
                        <c:v>2</c:v>
                      </c:pt>
                      <c:pt idx="20603">
                        <c:v>3</c:v>
                      </c:pt>
                      <c:pt idx="20604">
                        <c:v>4</c:v>
                      </c:pt>
                      <c:pt idx="20605">
                        <c:v>5</c:v>
                      </c:pt>
                      <c:pt idx="20606">
                        <c:v>6</c:v>
                      </c:pt>
                      <c:pt idx="20607">
                        <c:v>7</c:v>
                      </c:pt>
                      <c:pt idx="20608">
                        <c:v>8</c:v>
                      </c:pt>
                      <c:pt idx="20609">
                        <c:v>9</c:v>
                      </c:pt>
                      <c:pt idx="20610">
                        <c:v>10</c:v>
                      </c:pt>
                      <c:pt idx="20611">
                        <c:v>11</c:v>
                      </c:pt>
                      <c:pt idx="20612">
                        <c:v>12</c:v>
                      </c:pt>
                      <c:pt idx="20613">
                        <c:v>13</c:v>
                      </c:pt>
                      <c:pt idx="20614">
                        <c:v>14</c:v>
                      </c:pt>
                      <c:pt idx="20615">
                        <c:v>15</c:v>
                      </c:pt>
                      <c:pt idx="20616">
                        <c:v>16</c:v>
                      </c:pt>
                      <c:pt idx="20617">
                        <c:v>17</c:v>
                      </c:pt>
                      <c:pt idx="20618">
                        <c:v>18</c:v>
                      </c:pt>
                      <c:pt idx="20619">
                        <c:v>19</c:v>
                      </c:pt>
                      <c:pt idx="20620">
                        <c:v>20</c:v>
                      </c:pt>
                      <c:pt idx="20621">
                        <c:v>21</c:v>
                      </c:pt>
                      <c:pt idx="20622">
                        <c:v>22</c:v>
                      </c:pt>
                      <c:pt idx="20623">
                        <c:v>23</c:v>
                      </c:pt>
                      <c:pt idx="20624">
                        <c:v>24</c:v>
                      </c:pt>
                      <c:pt idx="20625">
                        <c:v>0</c:v>
                      </c:pt>
                      <c:pt idx="20626">
                        <c:v>1</c:v>
                      </c:pt>
                      <c:pt idx="20627">
                        <c:v>2</c:v>
                      </c:pt>
                      <c:pt idx="20628">
                        <c:v>3</c:v>
                      </c:pt>
                      <c:pt idx="20629">
                        <c:v>4</c:v>
                      </c:pt>
                      <c:pt idx="20630">
                        <c:v>5</c:v>
                      </c:pt>
                      <c:pt idx="20631">
                        <c:v>6</c:v>
                      </c:pt>
                      <c:pt idx="20632">
                        <c:v>7</c:v>
                      </c:pt>
                      <c:pt idx="20633">
                        <c:v>8</c:v>
                      </c:pt>
                      <c:pt idx="20634">
                        <c:v>9</c:v>
                      </c:pt>
                      <c:pt idx="20635">
                        <c:v>10</c:v>
                      </c:pt>
                      <c:pt idx="20636">
                        <c:v>11</c:v>
                      </c:pt>
                      <c:pt idx="20637">
                        <c:v>12</c:v>
                      </c:pt>
                      <c:pt idx="20638">
                        <c:v>13</c:v>
                      </c:pt>
                      <c:pt idx="20639">
                        <c:v>14</c:v>
                      </c:pt>
                      <c:pt idx="20640">
                        <c:v>15</c:v>
                      </c:pt>
                      <c:pt idx="20641">
                        <c:v>16</c:v>
                      </c:pt>
                      <c:pt idx="20642">
                        <c:v>17</c:v>
                      </c:pt>
                      <c:pt idx="20643">
                        <c:v>18</c:v>
                      </c:pt>
                      <c:pt idx="20644">
                        <c:v>19</c:v>
                      </c:pt>
                      <c:pt idx="20645">
                        <c:v>20</c:v>
                      </c:pt>
                      <c:pt idx="20646">
                        <c:v>21</c:v>
                      </c:pt>
                      <c:pt idx="20647">
                        <c:v>22</c:v>
                      </c:pt>
                      <c:pt idx="20648">
                        <c:v>23</c:v>
                      </c:pt>
                      <c:pt idx="20649">
                        <c:v>24</c:v>
                      </c:pt>
                      <c:pt idx="20650">
                        <c:v>0</c:v>
                      </c:pt>
                      <c:pt idx="20651">
                        <c:v>1</c:v>
                      </c:pt>
                      <c:pt idx="20652">
                        <c:v>2</c:v>
                      </c:pt>
                      <c:pt idx="20653">
                        <c:v>3</c:v>
                      </c:pt>
                      <c:pt idx="20654">
                        <c:v>4</c:v>
                      </c:pt>
                      <c:pt idx="20655">
                        <c:v>5</c:v>
                      </c:pt>
                      <c:pt idx="20656">
                        <c:v>6</c:v>
                      </c:pt>
                      <c:pt idx="20657">
                        <c:v>7</c:v>
                      </c:pt>
                      <c:pt idx="20658">
                        <c:v>8</c:v>
                      </c:pt>
                      <c:pt idx="20659">
                        <c:v>9</c:v>
                      </c:pt>
                      <c:pt idx="20660">
                        <c:v>10</c:v>
                      </c:pt>
                      <c:pt idx="20661">
                        <c:v>11</c:v>
                      </c:pt>
                      <c:pt idx="20662">
                        <c:v>12</c:v>
                      </c:pt>
                      <c:pt idx="20663">
                        <c:v>13</c:v>
                      </c:pt>
                      <c:pt idx="20664">
                        <c:v>14</c:v>
                      </c:pt>
                      <c:pt idx="20665">
                        <c:v>15</c:v>
                      </c:pt>
                      <c:pt idx="20666">
                        <c:v>16</c:v>
                      </c:pt>
                      <c:pt idx="20667">
                        <c:v>17</c:v>
                      </c:pt>
                      <c:pt idx="20668">
                        <c:v>18</c:v>
                      </c:pt>
                      <c:pt idx="20669">
                        <c:v>19</c:v>
                      </c:pt>
                      <c:pt idx="20670">
                        <c:v>20</c:v>
                      </c:pt>
                      <c:pt idx="20671">
                        <c:v>21</c:v>
                      </c:pt>
                      <c:pt idx="20672">
                        <c:v>22</c:v>
                      </c:pt>
                      <c:pt idx="20673">
                        <c:v>23</c:v>
                      </c:pt>
                      <c:pt idx="20674">
                        <c:v>24</c:v>
                      </c:pt>
                      <c:pt idx="20675">
                        <c:v>0</c:v>
                      </c:pt>
                      <c:pt idx="20676">
                        <c:v>1</c:v>
                      </c:pt>
                      <c:pt idx="20677">
                        <c:v>2</c:v>
                      </c:pt>
                      <c:pt idx="20678">
                        <c:v>3</c:v>
                      </c:pt>
                      <c:pt idx="20679">
                        <c:v>4</c:v>
                      </c:pt>
                      <c:pt idx="20680">
                        <c:v>5</c:v>
                      </c:pt>
                      <c:pt idx="20681">
                        <c:v>6</c:v>
                      </c:pt>
                      <c:pt idx="20682">
                        <c:v>7</c:v>
                      </c:pt>
                      <c:pt idx="20683">
                        <c:v>8</c:v>
                      </c:pt>
                      <c:pt idx="20684">
                        <c:v>9</c:v>
                      </c:pt>
                      <c:pt idx="20685">
                        <c:v>10</c:v>
                      </c:pt>
                      <c:pt idx="20686">
                        <c:v>11</c:v>
                      </c:pt>
                      <c:pt idx="20687">
                        <c:v>12</c:v>
                      </c:pt>
                      <c:pt idx="20688">
                        <c:v>13</c:v>
                      </c:pt>
                      <c:pt idx="20689">
                        <c:v>14</c:v>
                      </c:pt>
                      <c:pt idx="20690">
                        <c:v>15</c:v>
                      </c:pt>
                      <c:pt idx="20691">
                        <c:v>16</c:v>
                      </c:pt>
                      <c:pt idx="20692">
                        <c:v>17</c:v>
                      </c:pt>
                      <c:pt idx="20693">
                        <c:v>18</c:v>
                      </c:pt>
                      <c:pt idx="20694">
                        <c:v>19</c:v>
                      </c:pt>
                      <c:pt idx="20695">
                        <c:v>20</c:v>
                      </c:pt>
                      <c:pt idx="20696">
                        <c:v>21</c:v>
                      </c:pt>
                      <c:pt idx="20697">
                        <c:v>22</c:v>
                      </c:pt>
                      <c:pt idx="20698">
                        <c:v>23</c:v>
                      </c:pt>
                      <c:pt idx="20699">
                        <c:v>24</c:v>
                      </c:pt>
                      <c:pt idx="20700">
                        <c:v>0</c:v>
                      </c:pt>
                      <c:pt idx="20701">
                        <c:v>1</c:v>
                      </c:pt>
                      <c:pt idx="20702">
                        <c:v>2</c:v>
                      </c:pt>
                      <c:pt idx="20703">
                        <c:v>3</c:v>
                      </c:pt>
                      <c:pt idx="20704">
                        <c:v>4</c:v>
                      </c:pt>
                      <c:pt idx="20705">
                        <c:v>5</c:v>
                      </c:pt>
                      <c:pt idx="20706">
                        <c:v>6</c:v>
                      </c:pt>
                      <c:pt idx="20707">
                        <c:v>7</c:v>
                      </c:pt>
                      <c:pt idx="20708">
                        <c:v>8</c:v>
                      </c:pt>
                      <c:pt idx="20709">
                        <c:v>9</c:v>
                      </c:pt>
                      <c:pt idx="20710">
                        <c:v>10</c:v>
                      </c:pt>
                      <c:pt idx="20711">
                        <c:v>11</c:v>
                      </c:pt>
                      <c:pt idx="20712">
                        <c:v>12</c:v>
                      </c:pt>
                      <c:pt idx="20713">
                        <c:v>13</c:v>
                      </c:pt>
                      <c:pt idx="20714">
                        <c:v>14</c:v>
                      </c:pt>
                      <c:pt idx="20715">
                        <c:v>15</c:v>
                      </c:pt>
                      <c:pt idx="20716">
                        <c:v>16</c:v>
                      </c:pt>
                      <c:pt idx="20717">
                        <c:v>17</c:v>
                      </c:pt>
                      <c:pt idx="20718">
                        <c:v>18</c:v>
                      </c:pt>
                      <c:pt idx="20719">
                        <c:v>19</c:v>
                      </c:pt>
                      <c:pt idx="20720">
                        <c:v>20</c:v>
                      </c:pt>
                      <c:pt idx="20721">
                        <c:v>21</c:v>
                      </c:pt>
                      <c:pt idx="20722">
                        <c:v>22</c:v>
                      </c:pt>
                      <c:pt idx="20723">
                        <c:v>23</c:v>
                      </c:pt>
                      <c:pt idx="20724">
                        <c:v>24</c:v>
                      </c:pt>
                      <c:pt idx="20725">
                        <c:v>0</c:v>
                      </c:pt>
                      <c:pt idx="20726">
                        <c:v>1</c:v>
                      </c:pt>
                      <c:pt idx="20727">
                        <c:v>2</c:v>
                      </c:pt>
                      <c:pt idx="20728">
                        <c:v>3</c:v>
                      </c:pt>
                      <c:pt idx="20729">
                        <c:v>4</c:v>
                      </c:pt>
                      <c:pt idx="20730">
                        <c:v>5</c:v>
                      </c:pt>
                      <c:pt idx="20731">
                        <c:v>6</c:v>
                      </c:pt>
                      <c:pt idx="20732">
                        <c:v>7</c:v>
                      </c:pt>
                      <c:pt idx="20733">
                        <c:v>8</c:v>
                      </c:pt>
                      <c:pt idx="20734">
                        <c:v>9</c:v>
                      </c:pt>
                      <c:pt idx="20735">
                        <c:v>10</c:v>
                      </c:pt>
                      <c:pt idx="20736">
                        <c:v>11</c:v>
                      </c:pt>
                      <c:pt idx="20737">
                        <c:v>12</c:v>
                      </c:pt>
                      <c:pt idx="20738">
                        <c:v>13</c:v>
                      </c:pt>
                      <c:pt idx="20739">
                        <c:v>14</c:v>
                      </c:pt>
                      <c:pt idx="20740">
                        <c:v>15</c:v>
                      </c:pt>
                      <c:pt idx="20741">
                        <c:v>16</c:v>
                      </c:pt>
                      <c:pt idx="20742">
                        <c:v>17</c:v>
                      </c:pt>
                      <c:pt idx="20743">
                        <c:v>18</c:v>
                      </c:pt>
                      <c:pt idx="20744">
                        <c:v>19</c:v>
                      </c:pt>
                      <c:pt idx="20745">
                        <c:v>20</c:v>
                      </c:pt>
                      <c:pt idx="20746">
                        <c:v>21</c:v>
                      </c:pt>
                      <c:pt idx="20747">
                        <c:v>22</c:v>
                      </c:pt>
                      <c:pt idx="20748">
                        <c:v>23</c:v>
                      </c:pt>
                      <c:pt idx="20749">
                        <c:v>24</c:v>
                      </c:pt>
                      <c:pt idx="20750">
                        <c:v>0</c:v>
                      </c:pt>
                      <c:pt idx="20751">
                        <c:v>1</c:v>
                      </c:pt>
                      <c:pt idx="20752">
                        <c:v>2</c:v>
                      </c:pt>
                      <c:pt idx="20753">
                        <c:v>3</c:v>
                      </c:pt>
                      <c:pt idx="20754">
                        <c:v>4</c:v>
                      </c:pt>
                      <c:pt idx="20755">
                        <c:v>5</c:v>
                      </c:pt>
                      <c:pt idx="20756">
                        <c:v>6</c:v>
                      </c:pt>
                      <c:pt idx="20757">
                        <c:v>7</c:v>
                      </c:pt>
                      <c:pt idx="20758">
                        <c:v>8</c:v>
                      </c:pt>
                      <c:pt idx="20759">
                        <c:v>9</c:v>
                      </c:pt>
                      <c:pt idx="20760">
                        <c:v>10</c:v>
                      </c:pt>
                      <c:pt idx="20761">
                        <c:v>11</c:v>
                      </c:pt>
                      <c:pt idx="20762">
                        <c:v>12</c:v>
                      </c:pt>
                      <c:pt idx="20763">
                        <c:v>13</c:v>
                      </c:pt>
                      <c:pt idx="20764">
                        <c:v>14</c:v>
                      </c:pt>
                      <c:pt idx="20765">
                        <c:v>15</c:v>
                      </c:pt>
                      <c:pt idx="20766">
                        <c:v>16</c:v>
                      </c:pt>
                      <c:pt idx="20767">
                        <c:v>17</c:v>
                      </c:pt>
                      <c:pt idx="20768">
                        <c:v>18</c:v>
                      </c:pt>
                      <c:pt idx="20769">
                        <c:v>19</c:v>
                      </c:pt>
                      <c:pt idx="20770">
                        <c:v>20</c:v>
                      </c:pt>
                      <c:pt idx="20771">
                        <c:v>21</c:v>
                      </c:pt>
                      <c:pt idx="20772">
                        <c:v>22</c:v>
                      </c:pt>
                      <c:pt idx="20773">
                        <c:v>23</c:v>
                      </c:pt>
                      <c:pt idx="20774">
                        <c:v>24</c:v>
                      </c:pt>
                      <c:pt idx="20775">
                        <c:v>0</c:v>
                      </c:pt>
                      <c:pt idx="20776">
                        <c:v>1</c:v>
                      </c:pt>
                      <c:pt idx="20777">
                        <c:v>2</c:v>
                      </c:pt>
                      <c:pt idx="20778">
                        <c:v>3</c:v>
                      </c:pt>
                      <c:pt idx="20779">
                        <c:v>4</c:v>
                      </c:pt>
                      <c:pt idx="20780">
                        <c:v>5</c:v>
                      </c:pt>
                      <c:pt idx="20781">
                        <c:v>6</c:v>
                      </c:pt>
                      <c:pt idx="20782">
                        <c:v>7</c:v>
                      </c:pt>
                      <c:pt idx="20783">
                        <c:v>8</c:v>
                      </c:pt>
                      <c:pt idx="20784">
                        <c:v>9</c:v>
                      </c:pt>
                      <c:pt idx="20785">
                        <c:v>10</c:v>
                      </c:pt>
                      <c:pt idx="20786">
                        <c:v>11</c:v>
                      </c:pt>
                      <c:pt idx="20787">
                        <c:v>12</c:v>
                      </c:pt>
                      <c:pt idx="20788">
                        <c:v>13</c:v>
                      </c:pt>
                      <c:pt idx="20789">
                        <c:v>14</c:v>
                      </c:pt>
                      <c:pt idx="20790">
                        <c:v>15</c:v>
                      </c:pt>
                      <c:pt idx="20791">
                        <c:v>16</c:v>
                      </c:pt>
                      <c:pt idx="20792">
                        <c:v>17</c:v>
                      </c:pt>
                      <c:pt idx="20793">
                        <c:v>18</c:v>
                      </c:pt>
                      <c:pt idx="20794">
                        <c:v>19</c:v>
                      </c:pt>
                      <c:pt idx="20795">
                        <c:v>20</c:v>
                      </c:pt>
                      <c:pt idx="20796">
                        <c:v>21</c:v>
                      </c:pt>
                      <c:pt idx="20797">
                        <c:v>22</c:v>
                      </c:pt>
                      <c:pt idx="20798">
                        <c:v>23</c:v>
                      </c:pt>
                      <c:pt idx="20799">
                        <c:v>24</c:v>
                      </c:pt>
                      <c:pt idx="20800">
                        <c:v>0</c:v>
                      </c:pt>
                      <c:pt idx="20801">
                        <c:v>1</c:v>
                      </c:pt>
                      <c:pt idx="20802">
                        <c:v>2</c:v>
                      </c:pt>
                      <c:pt idx="20803">
                        <c:v>3</c:v>
                      </c:pt>
                      <c:pt idx="20804">
                        <c:v>4</c:v>
                      </c:pt>
                      <c:pt idx="20805">
                        <c:v>5</c:v>
                      </c:pt>
                      <c:pt idx="20806">
                        <c:v>6</c:v>
                      </c:pt>
                      <c:pt idx="20807">
                        <c:v>7</c:v>
                      </c:pt>
                      <c:pt idx="20808">
                        <c:v>8</c:v>
                      </c:pt>
                      <c:pt idx="20809">
                        <c:v>9</c:v>
                      </c:pt>
                      <c:pt idx="20810">
                        <c:v>10</c:v>
                      </c:pt>
                      <c:pt idx="20811">
                        <c:v>11</c:v>
                      </c:pt>
                      <c:pt idx="20812">
                        <c:v>12</c:v>
                      </c:pt>
                      <c:pt idx="20813">
                        <c:v>13</c:v>
                      </c:pt>
                      <c:pt idx="20814">
                        <c:v>14</c:v>
                      </c:pt>
                      <c:pt idx="20815">
                        <c:v>15</c:v>
                      </c:pt>
                      <c:pt idx="20816">
                        <c:v>16</c:v>
                      </c:pt>
                      <c:pt idx="20817">
                        <c:v>17</c:v>
                      </c:pt>
                      <c:pt idx="20818">
                        <c:v>18</c:v>
                      </c:pt>
                      <c:pt idx="20819">
                        <c:v>19</c:v>
                      </c:pt>
                      <c:pt idx="20820">
                        <c:v>20</c:v>
                      </c:pt>
                      <c:pt idx="20821">
                        <c:v>21</c:v>
                      </c:pt>
                      <c:pt idx="20822">
                        <c:v>22</c:v>
                      </c:pt>
                      <c:pt idx="20823">
                        <c:v>23</c:v>
                      </c:pt>
                      <c:pt idx="20824">
                        <c:v>24</c:v>
                      </c:pt>
                      <c:pt idx="20825">
                        <c:v>0</c:v>
                      </c:pt>
                      <c:pt idx="20826">
                        <c:v>1</c:v>
                      </c:pt>
                      <c:pt idx="20827">
                        <c:v>2</c:v>
                      </c:pt>
                      <c:pt idx="20828">
                        <c:v>3</c:v>
                      </c:pt>
                      <c:pt idx="20829">
                        <c:v>4</c:v>
                      </c:pt>
                      <c:pt idx="20830">
                        <c:v>5</c:v>
                      </c:pt>
                      <c:pt idx="20831">
                        <c:v>6</c:v>
                      </c:pt>
                      <c:pt idx="20832">
                        <c:v>7</c:v>
                      </c:pt>
                      <c:pt idx="20833">
                        <c:v>8</c:v>
                      </c:pt>
                      <c:pt idx="20834">
                        <c:v>9</c:v>
                      </c:pt>
                      <c:pt idx="20835">
                        <c:v>10</c:v>
                      </c:pt>
                      <c:pt idx="20836">
                        <c:v>11</c:v>
                      </c:pt>
                      <c:pt idx="20837">
                        <c:v>12</c:v>
                      </c:pt>
                      <c:pt idx="20838">
                        <c:v>13</c:v>
                      </c:pt>
                      <c:pt idx="20839">
                        <c:v>14</c:v>
                      </c:pt>
                      <c:pt idx="20840">
                        <c:v>15</c:v>
                      </c:pt>
                      <c:pt idx="20841">
                        <c:v>16</c:v>
                      </c:pt>
                      <c:pt idx="20842">
                        <c:v>17</c:v>
                      </c:pt>
                      <c:pt idx="20843">
                        <c:v>18</c:v>
                      </c:pt>
                      <c:pt idx="20844">
                        <c:v>19</c:v>
                      </c:pt>
                      <c:pt idx="20845">
                        <c:v>20</c:v>
                      </c:pt>
                      <c:pt idx="20846">
                        <c:v>21</c:v>
                      </c:pt>
                      <c:pt idx="20847">
                        <c:v>22</c:v>
                      </c:pt>
                      <c:pt idx="20848">
                        <c:v>23</c:v>
                      </c:pt>
                      <c:pt idx="20849">
                        <c:v>24</c:v>
                      </c:pt>
                      <c:pt idx="20850">
                        <c:v>0</c:v>
                      </c:pt>
                      <c:pt idx="20851">
                        <c:v>1</c:v>
                      </c:pt>
                      <c:pt idx="20852">
                        <c:v>2</c:v>
                      </c:pt>
                      <c:pt idx="20853">
                        <c:v>3</c:v>
                      </c:pt>
                      <c:pt idx="20854">
                        <c:v>4</c:v>
                      </c:pt>
                      <c:pt idx="20855">
                        <c:v>5</c:v>
                      </c:pt>
                      <c:pt idx="20856">
                        <c:v>6</c:v>
                      </c:pt>
                      <c:pt idx="20857">
                        <c:v>7</c:v>
                      </c:pt>
                      <c:pt idx="20858">
                        <c:v>8</c:v>
                      </c:pt>
                      <c:pt idx="20859">
                        <c:v>9</c:v>
                      </c:pt>
                      <c:pt idx="20860">
                        <c:v>10</c:v>
                      </c:pt>
                      <c:pt idx="20861">
                        <c:v>11</c:v>
                      </c:pt>
                      <c:pt idx="20862">
                        <c:v>12</c:v>
                      </c:pt>
                      <c:pt idx="20863">
                        <c:v>13</c:v>
                      </c:pt>
                      <c:pt idx="20864">
                        <c:v>14</c:v>
                      </c:pt>
                      <c:pt idx="20865">
                        <c:v>15</c:v>
                      </c:pt>
                      <c:pt idx="20866">
                        <c:v>16</c:v>
                      </c:pt>
                      <c:pt idx="20867">
                        <c:v>17</c:v>
                      </c:pt>
                      <c:pt idx="20868">
                        <c:v>18</c:v>
                      </c:pt>
                      <c:pt idx="20869">
                        <c:v>19</c:v>
                      </c:pt>
                      <c:pt idx="20870">
                        <c:v>20</c:v>
                      </c:pt>
                      <c:pt idx="20871">
                        <c:v>21</c:v>
                      </c:pt>
                      <c:pt idx="20872">
                        <c:v>22</c:v>
                      </c:pt>
                      <c:pt idx="20873">
                        <c:v>23</c:v>
                      </c:pt>
                      <c:pt idx="20874">
                        <c:v>24</c:v>
                      </c:pt>
                      <c:pt idx="20875">
                        <c:v>0</c:v>
                      </c:pt>
                      <c:pt idx="20876">
                        <c:v>1</c:v>
                      </c:pt>
                      <c:pt idx="20877">
                        <c:v>2</c:v>
                      </c:pt>
                      <c:pt idx="20878">
                        <c:v>3</c:v>
                      </c:pt>
                      <c:pt idx="20879">
                        <c:v>4</c:v>
                      </c:pt>
                      <c:pt idx="20880">
                        <c:v>5</c:v>
                      </c:pt>
                      <c:pt idx="20881">
                        <c:v>6</c:v>
                      </c:pt>
                      <c:pt idx="20882">
                        <c:v>7</c:v>
                      </c:pt>
                      <c:pt idx="20883">
                        <c:v>8</c:v>
                      </c:pt>
                      <c:pt idx="20884">
                        <c:v>9</c:v>
                      </c:pt>
                      <c:pt idx="20885">
                        <c:v>10</c:v>
                      </c:pt>
                      <c:pt idx="20886">
                        <c:v>11</c:v>
                      </c:pt>
                      <c:pt idx="20887">
                        <c:v>12</c:v>
                      </c:pt>
                      <c:pt idx="20888">
                        <c:v>13</c:v>
                      </c:pt>
                      <c:pt idx="20889">
                        <c:v>14</c:v>
                      </c:pt>
                      <c:pt idx="20890">
                        <c:v>15</c:v>
                      </c:pt>
                      <c:pt idx="20891">
                        <c:v>16</c:v>
                      </c:pt>
                      <c:pt idx="20892">
                        <c:v>17</c:v>
                      </c:pt>
                      <c:pt idx="20893">
                        <c:v>18</c:v>
                      </c:pt>
                      <c:pt idx="20894">
                        <c:v>19</c:v>
                      </c:pt>
                      <c:pt idx="20895">
                        <c:v>20</c:v>
                      </c:pt>
                      <c:pt idx="20896">
                        <c:v>21</c:v>
                      </c:pt>
                      <c:pt idx="20897">
                        <c:v>22</c:v>
                      </c:pt>
                      <c:pt idx="20898">
                        <c:v>23</c:v>
                      </c:pt>
                      <c:pt idx="20899">
                        <c:v>24</c:v>
                      </c:pt>
                      <c:pt idx="20900">
                        <c:v>0</c:v>
                      </c:pt>
                      <c:pt idx="20901">
                        <c:v>1</c:v>
                      </c:pt>
                      <c:pt idx="20902">
                        <c:v>2</c:v>
                      </c:pt>
                      <c:pt idx="20903">
                        <c:v>3</c:v>
                      </c:pt>
                      <c:pt idx="20904">
                        <c:v>4</c:v>
                      </c:pt>
                      <c:pt idx="20905">
                        <c:v>5</c:v>
                      </c:pt>
                      <c:pt idx="20906">
                        <c:v>6</c:v>
                      </c:pt>
                      <c:pt idx="20907">
                        <c:v>7</c:v>
                      </c:pt>
                      <c:pt idx="20908">
                        <c:v>8</c:v>
                      </c:pt>
                      <c:pt idx="20909">
                        <c:v>9</c:v>
                      </c:pt>
                      <c:pt idx="20910">
                        <c:v>10</c:v>
                      </c:pt>
                      <c:pt idx="20911">
                        <c:v>11</c:v>
                      </c:pt>
                      <c:pt idx="20912">
                        <c:v>12</c:v>
                      </c:pt>
                      <c:pt idx="20913">
                        <c:v>13</c:v>
                      </c:pt>
                      <c:pt idx="20914">
                        <c:v>14</c:v>
                      </c:pt>
                      <c:pt idx="20915">
                        <c:v>15</c:v>
                      </c:pt>
                      <c:pt idx="20916">
                        <c:v>16</c:v>
                      </c:pt>
                      <c:pt idx="20917">
                        <c:v>17</c:v>
                      </c:pt>
                      <c:pt idx="20918">
                        <c:v>18</c:v>
                      </c:pt>
                      <c:pt idx="20919">
                        <c:v>19</c:v>
                      </c:pt>
                      <c:pt idx="20920">
                        <c:v>20</c:v>
                      </c:pt>
                      <c:pt idx="20921">
                        <c:v>21</c:v>
                      </c:pt>
                      <c:pt idx="20922">
                        <c:v>22</c:v>
                      </c:pt>
                      <c:pt idx="20923">
                        <c:v>23</c:v>
                      </c:pt>
                      <c:pt idx="20924">
                        <c:v>24</c:v>
                      </c:pt>
                      <c:pt idx="20925">
                        <c:v>0</c:v>
                      </c:pt>
                      <c:pt idx="20926">
                        <c:v>1</c:v>
                      </c:pt>
                      <c:pt idx="20927">
                        <c:v>2</c:v>
                      </c:pt>
                      <c:pt idx="20928">
                        <c:v>3</c:v>
                      </c:pt>
                      <c:pt idx="20929">
                        <c:v>4</c:v>
                      </c:pt>
                      <c:pt idx="20930">
                        <c:v>5</c:v>
                      </c:pt>
                      <c:pt idx="20931">
                        <c:v>6</c:v>
                      </c:pt>
                      <c:pt idx="20932">
                        <c:v>7</c:v>
                      </c:pt>
                      <c:pt idx="20933">
                        <c:v>8</c:v>
                      </c:pt>
                      <c:pt idx="20934">
                        <c:v>9</c:v>
                      </c:pt>
                      <c:pt idx="20935">
                        <c:v>10</c:v>
                      </c:pt>
                      <c:pt idx="20936">
                        <c:v>11</c:v>
                      </c:pt>
                      <c:pt idx="20937">
                        <c:v>12</c:v>
                      </c:pt>
                      <c:pt idx="20938">
                        <c:v>13</c:v>
                      </c:pt>
                      <c:pt idx="20939">
                        <c:v>14</c:v>
                      </c:pt>
                      <c:pt idx="20940">
                        <c:v>15</c:v>
                      </c:pt>
                      <c:pt idx="20941">
                        <c:v>16</c:v>
                      </c:pt>
                      <c:pt idx="20942">
                        <c:v>17</c:v>
                      </c:pt>
                      <c:pt idx="20943">
                        <c:v>18</c:v>
                      </c:pt>
                      <c:pt idx="20944">
                        <c:v>19</c:v>
                      </c:pt>
                      <c:pt idx="20945">
                        <c:v>20</c:v>
                      </c:pt>
                      <c:pt idx="20946">
                        <c:v>21</c:v>
                      </c:pt>
                      <c:pt idx="20947">
                        <c:v>22</c:v>
                      </c:pt>
                      <c:pt idx="20948">
                        <c:v>23</c:v>
                      </c:pt>
                      <c:pt idx="20949">
                        <c:v>24</c:v>
                      </c:pt>
                      <c:pt idx="20950">
                        <c:v>0</c:v>
                      </c:pt>
                      <c:pt idx="20951">
                        <c:v>1</c:v>
                      </c:pt>
                      <c:pt idx="20952">
                        <c:v>2</c:v>
                      </c:pt>
                      <c:pt idx="20953">
                        <c:v>3</c:v>
                      </c:pt>
                      <c:pt idx="20954">
                        <c:v>4</c:v>
                      </c:pt>
                      <c:pt idx="20955">
                        <c:v>5</c:v>
                      </c:pt>
                      <c:pt idx="20956">
                        <c:v>6</c:v>
                      </c:pt>
                      <c:pt idx="20957">
                        <c:v>7</c:v>
                      </c:pt>
                      <c:pt idx="20958">
                        <c:v>8</c:v>
                      </c:pt>
                      <c:pt idx="20959">
                        <c:v>9</c:v>
                      </c:pt>
                      <c:pt idx="20960">
                        <c:v>10</c:v>
                      </c:pt>
                      <c:pt idx="20961">
                        <c:v>11</c:v>
                      </c:pt>
                      <c:pt idx="20962">
                        <c:v>12</c:v>
                      </c:pt>
                      <c:pt idx="20963">
                        <c:v>13</c:v>
                      </c:pt>
                      <c:pt idx="20964">
                        <c:v>14</c:v>
                      </c:pt>
                      <c:pt idx="20965">
                        <c:v>15</c:v>
                      </c:pt>
                      <c:pt idx="20966">
                        <c:v>16</c:v>
                      </c:pt>
                      <c:pt idx="20967">
                        <c:v>17</c:v>
                      </c:pt>
                      <c:pt idx="20968">
                        <c:v>18</c:v>
                      </c:pt>
                      <c:pt idx="20969">
                        <c:v>19</c:v>
                      </c:pt>
                      <c:pt idx="20970">
                        <c:v>20</c:v>
                      </c:pt>
                      <c:pt idx="20971">
                        <c:v>21</c:v>
                      </c:pt>
                      <c:pt idx="20972">
                        <c:v>22</c:v>
                      </c:pt>
                      <c:pt idx="20973">
                        <c:v>23</c:v>
                      </c:pt>
                      <c:pt idx="20974">
                        <c:v>24</c:v>
                      </c:pt>
                      <c:pt idx="20975">
                        <c:v>0</c:v>
                      </c:pt>
                      <c:pt idx="20976">
                        <c:v>1</c:v>
                      </c:pt>
                      <c:pt idx="20977">
                        <c:v>2</c:v>
                      </c:pt>
                      <c:pt idx="20978">
                        <c:v>3</c:v>
                      </c:pt>
                      <c:pt idx="20979">
                        <c:v>4</c:v>
                      </c:pt>
                      <c:pt idx="20980">
                        <c:v>5</c:v>
                      </c:pt>
                      <c:pt idx="20981">
                        <c:v>6</c:v>
                      </c:pt>
                      <c:pt idx="20982">
                        <c:v>7</c:v>
                      </c:pt>
                      <c:pt idx="20983">
                        <c:v>8</c:v>
                      </c:pt>
                      <c:pt idx="20984">
                        <c:v>9</c:v>
                      </c:pt>
                      <c:pt idx="20985">
                        <c:v>10</c:v>
                      </c:pt>
                      <c:pt idx="20986">
                        <c:v>11</c:v>
                      </c:pt>
                      <c:pt idx="20987">
                        <c:v>12</c:v>
                      </c:pt>
                      <c:pt idx="20988">
                        <c:v>13</c:v>
                      </c:pt>
                      <c:pt idx="20989">
                        <c:v>14</c:v>
                      </c:pt>
                      <c:pt idx="20990">
                        <c:v>15</c:v>
                      </c:pt>
                      <c:pt idx="20991">
                        <c:v>16</c:v>
                      </c:pt>
                      <c:pt idx="20992">
                        <c:v>17</c:v>
                      </c:pt>
                      <c:pt idx="20993">
                        <c:v>18</c:v>
                      </c:pt>
                      <c:pt idx="20994">
                        <c:v>19</c:v>
                      </c:pt>
                      <c:pt idx="20995">
                        <c:v>20</c:v>
                      </c:pt>
                      <c:pt idx="20996">
                        <c:v>21</c:v>
                      </c:pt>
                      <c:pt idx="20997">
                        <c:v>22</c:v>
                      </c:pt>
                      <c:pt idx="20998">
                        <c:v>23</c:v>
                      </c:pt>
                      <c:pt idx="20999">
                        <c:v>24</c:v>
                      </c:pt>
                      <c:pt idx="21000">
                        <c:v>0</c:v>
                      </c:pt>
                      <c:pt idx="21001">
                        <c:v>1</c:v>
                      </c:pt>
                      <c:pt idx="21002">
                        <c:v>2</c:v>
                      </c:pt>
                      <c:pt idx="21003">
                        <c:v>3</c:v>
                      </c:pt>
                      <c:pt idx="21004">
                        <c:v>4</c:v>
                      </c:pt>
                      <c:pt idx="21005">
                        <c:v>5</c:v>
                      </c:pt>
                      <c:pt idx="21006">
                        <c:v>6</c:v>
                      </c:pt>
                      <c:pt idx="21007">
                        <c:v>7</c:v>
                      </c:pt>
                      <c:pt idx="21008">
                        <c:v>8</c:v>
                      </c:pt>
                      <c:pt idx="21009">
                        <c:v>9</c:v>
                      </c:pt>
                      <c:pt idx="21010">
                        <c:v>10</c:v>
                      </c:pt>
                      <c:pt idx="21011">
                        <c:v>11</c:v>
                      </c:pt>
                      <c:pt idx="21012">
                        <c:v>12</c:v>
                      </c:pt>
                      <c:pt idx="21013">
                        <c:v>13</c:v>
                      </c:pt>
                      <c:pt idx="21014">
                        <c:v>14</c:v>
                      </c:pt>
                      <c:pt idx="21015">
                        <c:v>15</c:v>
                      </c:pt>
                      <c:pt idx="21016">
                        <c:v>16</c:v>
                      </c:pt>
                      <c:pt idx="21017">
                        <c:v>17</c:v>
                      </c:pt>
                      <c:pt idx="21018">
                        <c:v>18</c:v>
                      </c:pt>
                      <c:pt idx="21019">
                        <c:v>19</c:v>
                      </c:pt>
                      <c:pt idx="21020">
                        <c:v>20</c:v>
                      </c:pt>
                      <c:pt idx="21021">
                        <c:v>21</c:v>
                      </c:pt>
                      <c:pt idx="21022">
                        <c:v>22</c:v>
                      </c:pt>
                      <c:pt idx="21023">
                        <c:v>23</c:v>
                      </c:pt>
                      <c:pt idx="21024">
                        <c:v>24</c:v>
                      </c:pt>
                      <c:pt idx="21025">
                        <c:v>0</c:v>
                      </c:pt>
                      <c:pt idx="21026">
                        <c:v>1</c:v>
                      </c:pt>
                      <c:pt idx="21027">
                        <c:v>2</c:v>
                      </c:pt>
                      <c:pt idx="21028">
                        <c:v>3</c:v>
                      </c:pt>
                      <c:pt idx="21029">
                        <c:v>4</c:v>
                      </c:pt>
                      <c:pt idx="21030">
                        <c:v>5</c:v>
                      </c:pt>
                      <c:pt idx="21031">
                        <c:v>6</c:v>
                      </c:pt>
                      <c:pt idx="21032">
                        <c:v>7</c:v>
                      </c:pt>
                      <c:pt idx="21033">
                        <c:v>8</c:v>
                      </c:pt>
                      <c:pt idx="21034">
                        <c:v>9</c:v>
                      </c:pt>
                      <c:pt idx="21035">
                        <c:v>10</c:v>
                      </c:pt>
                      <c:pt idx="21036">
                        <c:v>11</c:v>
                      </c:pt>
                      <c:pt idx="21037">
                        <c:v>12</c:v>
                      </c:pt>
                      <c:pt idx="21038">
                        <c:v>13</c:v>
                      </c:pt>
                      <c:pt idx="21039">
                        <c:v>14</c:v>
                      </c:pt>
                      <c:pt idx="21040">
                        <c:v>15</c:v>
                      </c:pt>
                      <c:pt idx="21041">
                        <c:v>16</c:v>
                      </c:pt>
                      <c:pt idx="21042">
                        <c:v>17</c:v>
                      </c:pt>
                      <c:pt idx="21043">
                        <c:v>18</c:v>
                      </c:pt>
                      <c:pt idx="21044">
                        <c:v>19</c:v>
                      </c:pt>
                      <c:pt idx="21045">
                        <c:v>20</c:v>
                      </c:pt>
                      <c:pt idx="21046">
                        <c:v>21</c:v>
                      </c:pt>
                      <c:pt idx="21047">
                        <c:v>22</c:v>
                      </c:pt>
                      <c:pt idx="21048">
                        <c:v>23</c:v>
                      </c:pt>
                      <c:pt idx="21049">
                        <c:v>24</c:v>
                      </c:pt>
                      <c:pt idx="21050">
                        <c:v>0</c:v>
                      </c:pt>
                      <c:pt idx="21051">
                        <c:v>1</c:v>
                      </c:pt>
                      <c:pt idx="21052">
                        <c:v>2</c:v>
                      </c:pt>
                      <c:pt idx="21053">
                        <c:v>3</c:v>
                      </c:pt>
                      <c:pt idx="21054">
                        <c:v>4</c:v>
                      </c:pt>
                      <c:pt idx="21055">
                        <c:v>5</c:v>
                      </c:pt>
                      <c:pt idx="21056">
                        <c:v>6</c:v>
                      </c:pt>
                      <c:pt idx="21057">
                        <c:v>7</c:v>
                      </c:pt>
                      <c:pt idx="21058">
                        <c:v>8</c:v>
                      </c:pt>
                      <c:pt idx="21059">
                        <c:v>9</c:v>
                      </c:pt>
                      <c:pt idx="21060">
                        <c:v>10</c:v>
                      </c:pt>
                      <c:pt idx="21061">
                        <c:v>11</c:v>
                      </c:pt>
                      <c:pt idx="21062">
                        <c:v>12</c:v>
                      </c:pt>
                      <c:pt idx="21063">
                        <c:v>13</c:v>
                      </c:pt>
                      <c:pt idx="21064">
                        <c:v>14</c:v>
                      </c:pt>
                      <c:pt idx="21065">
                        <c:v>15</c:v>
                      </c:pt>
                      <c:pt idx="21066">
                        <c:v>16</c:v>
                      </c:pt>
                      <c:pt idx="21067">
                        <c:v>17</c:v>
                      </c:pt>
                      <c:pt idx="21068">
                        <c:v>18</c:v>
                      </c:pt>
                      <c:pt idx="21069">
                        <c:v>19</c:v>
                      </c:pt>
                      <c:pt idx="21070">
                        <c:v>20</c:v>
                      </c:pt>
                      <c:pt idx="21071">
                        <c:v>21</c:v>
                      </c:pt>
                      <c:pt idx="21072">
                        <c:v>22</c:v>
                      </c:pt>
                      <c:pt idx="21073">
                        <c:v>23</c:v>
                      </c:pt>
                      <c:pt idx="21074">
                        <c:v>24</c:v>
                      </c:pt>
                      <c:pt idx="21075">
                        <c:v>0</c:v>
                      </c:pt>
                      <c:pt idx="21076">
                        <c:v>1</c:v>
                      </c:pt>
                      <c:pt idx="21077">
                        <c:v>2</c:v>
                      </c:pt>
                      <c:pt idx="21078">
                        <c:v>3</c:v>
                      </c:pt>
                      <c:pt idx="21079">
                        <c:v>4</c:v>
                      </c:pt>
                      <c:pt idx="21080">
                        <c:v>5</c:v>
                      </c:pt>
                      <c:pt idx="21081">
                        <c:v>6</c:v>
                      </c:pt>
                      <c:pt idx="21082">
                        <c:v>7</c:v>
                      </c:pt>
                      <c:pt idx="21083">
                        <c:v>8</c:v>
                      </c:pt>
                      <c:pt idx="21084">
                        <c:v>9</c:v>
                      </c:pt>
                      <c:pt idx="21085">
                        <c:v>10</c:v>
                      </c:pt>
                      <c:pt idx="21086">
                        <c:v>11</c:v>
                      </c:pt>
                      <c:pt idx="21087">
                        <c:v>12</c:v>
                      </c:pt>
                      <c:pt idx="21088">
                        <c:v>13</c:v>
                      </c:pt>
                      <c:pt idx="21089">
                        <c:v>14</c:v>
                      </c:pt>
                      <c:pt idx="21090">
                        <c:v>15</c:v>
                      </c:pt>
                      <c:pt idx="21091">
                        <c:v>16</c:v>
                      </c:pt>
                      <c:pt idx="21092">
                        <c:v>17</c:v>
                      </c:pt>
                      <c:pt idx="21093">
                        <c:v>18</c:v>
                      </c:pt>
                      <c:pt idx="21094">
                        <c:v>19</c:v>
                      </c:pt>
                      <c:pt idx="21095">
                        <c:v>20</c:v>
                      </c:pt>
                      <c:pt idx="21096">
                        <c:v>21</c:v>
                      </c:pt>
                      <c:pt idx="21097">
                        <c:v>22</c:v>
                      </c:pt>
                      <c:pt idx="21098">
                        <c:v>23</c:v>
                      </c:pt>
                      <c:pt idx="21099">
                        <c:v>24</c:v>
                      </c:pt>
                      <c:pt idx="21100">
                        <c:v>0</c:v>
                      </c:pt>
                      <c:pt idx="21101">
                        <c:v>1</c:v>
                      </c:pt>
                      <c:pt idx="21102">
                        <c:v>2</c:v>
                      </c:pt>
                      <c:pt idx="21103">
                        <c:v>3</c:v>
                      </c:pt>
                      <c:pt idx="21104">
                        <c:v>4</c:v>
                      </c:pt>
                      <c:pt idx="21105">
                        <c:v>5</c:v>
                      </c:pt>
                      <c:pt idx="21106">
                        <c:v>6</c:v>
                      </c:pt>
                      <c:pt idx="21107">
                        <c:v>7</c:v>
                      </c:pt>
                      <c:pt idx="21108">
                        <c:v>8</c:v>
                      </c:pt>
                      <c:pt idx="21109">
                        <c:v>9</c:v>
                      </c:pt>
                      <c:pt idx="21110">
                        <c:v>10</c:v>
                      </c:pt>
                      <c:pt idx="21111">
                        <c:v>11</c:v>
                      </c:pt>
                      <c:pt idx="21112">
                        <c:v>12</c:v>
                      </c:pt>
                      <c:pt idx="21113">
                        <c:v>13</c:v>
                      </c:pt>
                      <c:pt idx="21114">
                        <c:v>14</c:v>
                      </c:pt>
                      <c:pt idx="21115">
                        <c:v>15</c:v>
                      </c:pt>
                      <c:pt idx="21116">
                        <c:v>16</c:v>
                      </c:pt>
                      <c:pt idx="21117">
                        <c:v>17</c:v>
                      </c:pt>
                      <c:pt idx="21118">
                        <c:v>18</c:v>
                      </c:pt>
                      <c:pt idx="21119">
                        <c:v>19</c:v>
                      </c:pt>
                      <c:pt idx="21120">
                        <c:v>20</c:v>
                      </c:pt>
                      <c:pt idx="21121">
                        <c:v>21</c:v>
                      </c:pt>
                      <c:pt idx="21122">
                        <c:v>22</c:v>
                      </c:pt>
                      <c:pt idx="21123">
                        <c:v>23</c:v>
                      </c:pt>
                      <c:pt idx="21124">
                        <c:v>24</c:v>
                      </c:pt>
                      <c:pt idx="21125">
                        <c:v>0</c:v>
                      </c:pt>
                      <c:pt idx="21126">
                        <c:v>1</c:v>
                      </c:pt>
                      <c:pt idx="21127">
                        <c:v>2</c:v>
                      </c:pt>
                      <c:pt idx="21128">
                        <c:v>3</c:v>
                      </c:pt>
                      <c:pt idx="21129">
                        <c:v>4</c:v>
                      </c:pt>
                      <c:pt idx="21130">
                        <c:v>5</c:v>
                      </c:pt>
                      <c:pt idx="21131">
                        <c:v>6</c:v>
                      </c:pt>
                      <c:pt idx="21132">
                        <c:v>7</c:v>
                      </c:pt>
                      <c:pt idx="21133">
                        <c:v>8</c:v>
                      </c:pt>
                      <c:pt idx="21134">
                        <c:v>9</c:v>
                      </c:pt>
                      <c:pt idx="21135">
                        <c:v>10</c:v>
                      </c:pt>
                      <c:pt idx="21136">
                        <c:v>11</c:v>
                      </c:pt>
                      <c:pt idx="21137">
                        <c:v>12</c:v>
                      </c:pt>
                      <c:pt idx="21138">
                        <c:v>13</c:v>
                      </c:pt>
                      <c:pt idx="21139">
                        <c:v>14</c:v>
                      </c:pt>
                      <c:pt idx="21140">
                        <c:v>15</c:v>
                      </c:pt>
                      <c:pt idx="21141">
                        <c:v>16</c:v>
                      </c:pt>
                      <c:pt idx="21142">
                        <c:v>17</c:v>
                      </c:pt>
                      <c:pt idx="21143">
                        <c:v>18</c:v>
                      </c:pt>
                      <c:pt idx="21144">
                        <c:v>19</c:v>
                      </c:pt>
                      <c:pt idx="21145">
                        <c:v>20</c:v>
                      </c:pt>
                      <c:pt idx="21146">
                        <c:v>21</c:v>
                      </c:pt>
                      <c:pt idx="21147">
                        <c:v>22</c:v>
                      </c:pt>
                      <c:pt idx="21148">
                        <c:v>23</c:v>
                      </c:pt>
                      <c:pt idx="21149">
                        <c:v>24</c:v>
                      </c:pt>
                      <c:pt idx="21150">
                        <c:v>0</c:v>
                      </c:pt>
                      <c:pt idx="21151">
                        <c:v>1</c:v>
                      </c:pt>
                      <c:pt idx="21152">
                        <c:v>2</c:v>
                      </c:pt>
                      <c:pt idx="21153">
                        <c:v>3</c:v>
                      </c:pt>
                      <c:pt idx="21154">
                        <c:v>4</c:v>
                      </c:pt>
                      <c:pt idx="21155">
                        <c:v>5</c:v>
                      </c:pt>
                      <c:pt idx="21156">
                        <c:v>6</c:v>
                      </c:pt>
                      <c:pt idx="21157">
                        <c:v>7</c:v>
                      </c:pt>
                      <c:pt idx="21158">
                        <c:v>8</c:v>
                      </c:pt>
                      <c:pt idx="21159">
                        <c:v>9</c:v>
                      </c:pt>
                      <c:pt idx="21160">
                        <c:v>10</c:v>
                      </c:pt>
                      <c:pt idx="21161">
                        <c:v>11</c:v>
                      </c:pt>
                      <c:pt idx="21162">
                        <c:v>12</c:v>
                      </c:pt>
                      <c:pt idx="21163">
                        <c:v>13</c:v>
                      </c:pt>
                      <c:pt idx="21164">
                        <c:v>14</c:v>
                      </c:pt>
                      <c:pt idx="21165">
                        <c:v>15</c:v>
                      </c:pt>
                      <c:pt idx="21166">
                        <c:v>16</c:v>
                      </c:pt>
                      <c:pt idx="21167">
                        <c:v>17</c:v>
                      </c:pt>
                      <c:pt idx="21168">
                        <c:v>18</c:v>
                      </c:pt>
                      <c:pt idx="21169">
                        <c:v>19</c:v>
                      </c:pt>
                      <c:pt idx="21170">
                        <c:v>20</c:v>
                      </c:pt>
                      <c:pt idx="21171">
                        <c:v>21</c:v>
                      </c:pt>
                      <c:pt idx="21172">
                        <c:v>22</c:v>
                      </c:pt>
                      <c:pt idx="21173">
                        <c:v>23</c:v>
                      </c:pt>
                      <c:pt idx="21174">
                        <c:v>24</c:v>
                      </c:pt>
                      <c:pt idx="21175">
                        <c:v>0</c:v>
                      </c:pt>
                      <c:pt idx="21176">
                        <c:v>1</c:v>
                      </c:pt>
                      <c:pt idx="21177">
                        <c:v>2</c:v>
                      </c:pt>
                      <c:pt idx="21178">
                        <c:v>3</c:v>
                      </c:pt>
                      <c:pt idx="21179">
                        <c:v>4</c:v>
                      </c:pt>
                      <c:pt idx="21180">
                        <c:v>5</c:v>
                      </c:pt>
                      <c:pt idx="21181">
                        <c:v>6</c:v>
                      </c:pt>
                      <c:pt idx="21182">
                        <c:v>7</c:v>
                      </c:pt>
                      <c:pt idx="21183">
                        <c:v>8</c:v>
                      </c:pt>
                      <c:pt idx="21184">
                        <c:v>9</c:v>
                      </c:pt>
                      <c:pt idx="21185">
                        <c:v>10</c:v>
                      </c:pt>
                      <c:pt idx="21186">
                        <c:v>11</c:v>
                      </c:pt>
                      <c:pt idx="21187">
                        <c:v>12</c:v>
                      </c:pt>
                      <c:pt idx="21188">
                        <c:v>13</c:v>
                      </c:pt>
                      <c:pt idx="21189">
                        <c:v>14</c:v>
                      </c:pt>
                      <c:pt idx="21190">
                        <c:v>15</c:v>
                      </c:pt>
                      <c:pt idx="21191">
                        <c:v>16</c:v>
                      </c:pt>
                      <c:pt idx="21192">
                        <c:v>17</c:v>
                      </c:pt>
                      <c:pt idx="21193">
                        <c:v>18</c:v>
                      </c:pt>
                      <c:pt idx="21194">
                        <c:v>19</c:v>
                      </c:pt>
                      <c:pt idx="21195">
                        <c:v>20</c:v>
                      </c:pt>
                      <c:pt idx="21196">
                        <c:v>21</c:v>
                      </c:pt>
                      <c:pt idx="21197">
                        <c:v>22</c:v>
                      </c:pt>
                      <c:pt idx="21198">
                        <c:v>23</c:v>
                      </c:pt>
                      <c:pt idx="21199">
                        <c:v>24</c:v>
                      </c:pt>
                      <c:pt idx="21200">
                        <c:v>0</c:v>
                      </c:pt>
                      <c:pt idx="21201">
                        <c:v>1</c:v>
                      </c:pt>
                      <c:pt idx="21202">
                        <c:v>2</c:v>
                      </c:pt>
                      <c:pt idx="21203">
                        <c:v>3</c:v>
                      </c:pt>
                      <c:pt idx="21204">
                        <c:v>4</c:v>
                      </c:pt>
                      <c:pt idx="21205">
                        <c:v>5</c:v>
                      </c:pt>
                      <c:pt idx="21206">
                        <c:v>6</c:v>
                      </c:pt>
                      <c:pt idx="21207">
                        <c:v>7</c:v>
                      </c:pt>
                      <c:pt idx="21208">
                        <c:v>8</c:v>
                      </c:pt>
                      <c:pt idx="21209">
                        <c:v>9</c:v>
                      </c:pt>
                      <c:pt idx="21210">
                        <c:v>10</c:v>
                      </c:pt>
                      <c:pt idx="21211">
                        <c:v>11</c:v>
                      </c:pt>
                      <c:pt idx="21212">
                        <c:v>12</c:v>
                      </c:pt>
                      <c:pt idx="21213">
                        <c:v>13</c:v>
                      </c:pt>
                      <c:pt idx="21214">
                        <c:v>14</c:v>
                      </c:pt>
                      <c:pt idx="21215">
                        <c:v>15</c:v>
                      </c:pt>
                      <c:pt idx="21216">
                        <c:v>16</c:v>
                      </c:pt>
                      <c:pt idx="21217">
                        <c:v>17</c:v>
                      </c:pt>
                      <c:pt idx="21218">
                        <c:v>18</c:v>
                      </c:pt>
                      <c:pt idx="21219">
                        <c:v>19</c:v>
                      </c:pt>
                      <c:pt idx="21220">
                        <c:v>20</c:v>
                      </c:pt>
                      <c:pt idx="21221">
                        <c:v>21</c:v>
                      </c:pt>
                      <c:pt idx="21222">
                        <c:v>22</c:v>
                      </c:pt>
                      <c:pt idx="21223">
                        <c:v>23</c:v>
                      </c:pt>
                      <c:pt idx="21224">
                        <c:v>24</c:v>
                      </c:pt>
                      <c:pt idx="21225">
                        <c:v>0</c:v>
                      </c:pt>
                      <c:pt idx="21226">
                        <c:v>1</c:v>
                      </c:pt>
                      <c:pt idx="21227">
                        <c:v>2</c:v>
                      </c:pt>
                      <c:pt idx="21228">
                        <c:v>3</c:v>
                      </c:pt>
                      <c:pt idx="21229">
                        <c:v>4</c:v>
                      </c:pt>
                      <c:pt idx="21230">
                        <c:v>5</c:v>
                      </c:pt>
                      <c:pt idx="21231">
                        <c:v>6</c:v>
                      </c:pt>
                      <c:pt idx="21232">
                        <c:v>7</c:v>
                      </c:pt>
                      <c:pt idx="21233">
                        <c:v>8</c:v>
                      </c:pt>
                      <c:pt idx="21234">
                        <c:v>9</c:v>
                      </c:pt>
                      <c:pt idx="21235">
                        <c:v>10</c:v>
                      </c:pt>
                      <c:pt idx="21236">
                        <c:v>11</c:v>
                      </c:pt>
                      <c:pt idx="21237">
                        <c:v>12</c:v>
                      </c:pt>
                      <c:pt idx="21238">
                        <c:v>13</c:v>
                      </c:pt>
                      <c:pt idx="21239">
                        <c:v>14</c:v>
                      </c:pt>
                      <c:pt idx="21240">
                        <c:v>15</c:v>
                      </c:pt>
                      <c:pt idx="21241">
                        <c:v>16</c:v>
                      </c:pt>
                      <c:pt idx="21242">
                        <c:v>17</c:v>
                      </c:pt>
                      <c:pt idx="21243">
                        <c:v>18</c:v>
                      </c:pt>
                      <c:pt idx="21244">
                        <c:v>19</c:v>
                      </c:pt>
                      <c:pt idx="21245">
                        <c:v>20</c:v>
                      </c:pt>
                      <c:pt idx="21246">
                        <c:v>21</c:v>
                      </c:pt>
                      <c:pt idx="21247">
                        <c:v>22</c:v>
                      </c:pt>
                      <c:pt idx="21248">
                        <c:v>23</c:v>
                      </c:pt>
                      <c:pt idx="21249">
                        <c:v>24</c:v>
                      </c:pt>
                      <c:pt idx="21250">
                        <c:v>0</c:v>
                      </c:pt>
                      <c:pt idx="21251">
                        <c:v>1</c:v>
                      </c:pt>
                      <c:pt idx="21252">
                        <c:v>2</c:v>
                      </c:pt>
                      <c:pt idx="21253">
                        <c:v>3</c:v>
                      </c:pt>
                      <c:pt idx="21254">
                        <c:v>4</c:v>
                      </c:pt>
                      <c:pt idx="21255">
                        <c:v>5</c:v>
                      </c:pt>
                      <c:pt idx="21256">
                        <c:v>6</c:v>
                      </c:pt>
                      <c:pt idx="21257">
                        <c:v>7</c:v>
                      </c:pt>
                      <c:pt idx="21258">
                        <c:v>8</c:v>
                      </c:pt>
                      <c:pt idx="21259">
                        <c:v>9</c:v>
                      </c:pt>
                      <c:pt idx="21260">
                        <c:v>10</c:v>
                      </c:pt>
                      <c:pt idx="21261">
                        <c:v>11</c:v>
                      </c:pt>
                      <c:pt idx="21262">
                        <c:v>12</c:v>
                      </c:pt>
                      <c:pt idx="21263">
                        <c:v>13</c:v>
                      </c:pt>
                      <c:pt idx="21264">
                        <c:v>14</c:v>
                      </c:pt>
                      <c:pt idx="21265">
                        <c:v>15</c:v>
                      </c:pt>
                      <c:pt idx="21266">
                        <c:v>16</c:v>
                      </c:pt>
                      <c:pt idx="21267">
                        <c:v>17</c:v>
                      </c:pt>
                      <c:pt idx="21268">
                        <c:v>18</c:v>
                      </c:pt>
                      <c:pt idx="21269">
                        <c:v>19</c:v>
                      </c:pt>
                      <c:pt idx="21270">
                        <c:v>20</c:v>
                      </c:pt>
                      <c:pt idx="21271">
                        <c:v>21</c:v>
                      </c:pt>
                      <c:pt idx="21272">
                        <c:v>22</c:v>
                      </c:pt>
                      <c:pt idx="21273">
                        <c:v>23</c:v>
                      </c:pt>
                      <c:pt idx="21274">
                        <c:v>24</c:v>
                      </c:pt>
                      <c:pt idx="21275">
                        <c:v>0</c:v>
                      </c:pt>
                      <c:pt idx="21276">
                        <c:v>1</c:v>
                      </c:pt>
                      <c:pt idx="21277">
                        <c:v>2</c:v>
                      </c:pt>
                      <c:pt idx="21278">
                        <c:v>3</c:v>
                      </c:pt>
                      <c:pt idx="21279">
                        <c:v>4</c:v>
                      </c:pt>
                      <c:pt idx="21280">
                        <c:v>5</c:v>
                      </c:pt>
                      <c:pt idx="21281">
                        <c:v>6</c:v>
                      </c:pt>
                      <c:pt idx="21282">
                        <c:v>7</c:v>
                      </c:pt>
                      <c:pt idx="21283">
                        <c:v>8</c:v>
                      </c:pt>
                      <c:pt idx="21284">
                        <c:v>9</c:v>
                      </c:pt>
                      <c:pt idx="21285">
                        <c:v>10</c:v>
                      </c:pt>
                      <c:pt idx="21286">
                        <c:v>11</c:v>
                      </c:pt>
                      <c:pt idx="21287">
                        <c:v>12</c:v>
                      </c:pt>
                      <c:pt idx="21288">
                        <c:v>13</c:v>
                      </c:pt>
                      <c:pt idx="21289">
                        <c:v>14</c:v>
                      </c:pt>
                      <c:pt idx="21290">
                        <c:v>15</c:v>
                      </c:pt>
                      <c:pt idx="21291">
                        <c:v>16</c:v>
                      </c:pt>
                      <c:pt idx="21292">
                        <c:v>17</c:v>
                      </c:pt>
                      <c:pt idx="21293">
                        <c:v>18</c:v>
                      </c:pt>
                      <c:pt idx="21294">
                        <c:v>19</c:v>
                      </c:pt>
                      <c:pt idx="21295">
                        <c:v>20</c:v>
                      </c:pt>
                      <c:pt idx="21296">
                        <c:v>21</c:v>
                      </c:pt>
                      <c:pt idx="21297">
                        <c:v>22</c:v>
                      </c:pt>
                      <c:pt idx="21298">
                        <c:v>23</c:v>
                      </c:pt>
                      <c:pt idx="21299">
                        <c:v>24</c:v>
                      </c:pt>
                      <c:pt idx="21300">
                        <c:v>0</c:v>
                      </c:pt>
                      <c:pt idx="21301">
                        <c:v>1</c:v>
                      </c:pt>
                      <c:pt idx="21302">
                        <c:v>2</c:v>
                      </c:pt>
                      <c:pt idx="21303">
                        <c:v>3</c:v>
                      </c:pt>
                      <c:pt idx="21304">
                        <c:v>4</c:v>
                      </c:pt>
                      <c:pt idx="21305">
                        <c:v>5</c:v>
                      </c:pt>
                      <c:pt idx="21306">
                        <c:v>6</c:v>
                      </c:pt>
                      <c:pt idx="21307">
                        <c:v>7</c:v>
                      </c:pt>
                      <c:pt idx="21308">
                        <c:v>8</c:v>
                      </c:pt>
                      <c:pt idx="21309">
                        <c:v>9</c:v>
                      </c:pt>
                      <c:pt idx="21310">
                        <c:v>10</c:v>
                      </c:pt>
                      <c:pt idx="21311">
                        <c:v>11</c:v>
                      </c:pt>
                      <c:pt idx="21312">
                        <c:v>12</c:v>
                      </c:pt>
                      <c:pt idx="21313">
                        <c:v>13</c:v>
                      </c:pt>
                      <c:pt idx="21314">
                        <c:v>14</c:v>
                      </c:pt>
                      <c:pt idx="21315">
                        <c:v>15</c:v>
                      </c:pt>
                      <c:pt idx="21316">
                        <c:v>16</c:v>
                      </c:pt>
                      <c:pt idx="21317">
                        <c:v>17</c:v>
                      </c:pt>
                      <c:pt idx="21318">
                        <c:v>18</c:v>
                      </c:pt>
                      <c:pt idx="21319">
                        <c:v>19</c:v>
                      </c:pt>
                      <c:pt idx="21320">
                        <c:v>20</c:v>
                      </c:pt>
                      <c:pt idx="21321">
                        <c:v>21</c:v>
                      </c:pt>
                      <c:pt idx="21322">
                        <c:v>22</c:v>
                      </c:pt>
                      <c:pt idx="21323">
                        <c:v>23</c:v>
                      </c:pt>
                      <c:pt idx="21324">
                        <c:v>24</c:v>
                      </c:pt>
                      <c:pt idx="21325">
                        <c:v>0</c:v>
                      </c:pt>
                      <c:pt idx="21326">
                        <c:v>1</c:v>
                      </c:pt>
                      <c:pt idx="21327">
                        <c:v>2</c:v>
                      </c:pt>
                      <c:pt idx="21328">
                        <c:v>3</c:v>
                      </c:pt>
                      <c:pt idx="21329">
                        <c:v>4</c:v>
                      </c:pt>
                      <c:pt idx="21330">
                        <c:v>5</c:v>
                      </c:pt>
                      <c:pt idx="21331">
                        <c:v>6</c:v>
                      </c:pt>
                      <c:pt idx="21332">
                        <c:v>7</c:v>
                      </c:pt>
                      <c:pt idx="21333">
                        <c:v>8</c:v>
                      </c:pt>
                      <c:pt idx="21334">
                        <c:v>9</c:v>
                      </c:pt>
                      <c:pt idx="21335">
                        <c:v>10</c:v>
                      </c:pt>
                      <c:pt idx="21336">
                        <c:v>11</c:v>
                      </c:pt>
                      <c:pt idx="21337">
                        <c:v>12</c:v>
                      </c:pt>
                      <c:pt idx="21338">
                        <c:v>13</c:v>
                      </c:pt>
                      <c:pt idx="21339">
                        <c:v>14</c:v>
                      </c:pt>
                      <c:pt idx="21340">
                        <c:v>15</c:v>
                      </c:pt>
                      <c:pt idx="21341">
                        <c:v>16</c:v>
                      </c:pt>
                      <c:pt idx="21342">
                        <c:v>17</c:v>
                      </c:pt>
                      <c:pt idx="21343">
                        <c:v>18</c:v>
                      </c:pt>
                      <c:pt idx="21344">
                        <c:v>19</c:v>
                      </c:pt>
                      <c:pt idx="21345">
                        <c:v>20</c:v>
                      </c:pt>
                      <c:pt idx="21346">
                        <c:v>21</c:v>
                      </c:pt>
                      <c:pt idx="21347">
                        <c:v>22</c:v>
                      </c:pt>
                      <c:pt idx="21348">
                        <c:v>23</c:v>
                      </c:pt>
                      <c:pt idx="21349">
                        <c:v>24</c:v>
                      </c:pt>
                      <c:pt idx="21350">
                        <c:v>0</c:v>
                      </c:pt>
                      <c:pt idx="21351">
                        <c:v>1</c:v>
                      </c:pt>
                      <c:pt idx="21352">
                        <c:v>2</c:v>
                      </c:pt>
                      <c:pt idx="21353">
                        <c:v>3</c:v>
                      </c:pt>
                      <c:pt idx="21354">
                        <c:v>4</c:v>
                      </c:pt>
                      <c:pt idx="21355">
                        <c:v>5</c:v>
                      </c:pt>
                      <c:pt idx="21356">
                        <c:v>6</c:v>
                      </c:pt>
                      <c:pt idx="21357">
                        <c:v>7</c:v>
                      </c:pt>
                      <c:pt idx="21358">
                        <c:v>8</c:v>
                      </c:pt>
                      <c:pt idx="21359">
                        <c:v>9</c:v>
                      </c:pt>
                      <c:pt idx="21360">
                        <c:v>10</c:v>
                      </c:pt>
                      <c:pt idx="21361">
                        <c:v>11</c:v>
                      </c:pt>
                      <c:pt idx="21362">
                        <c:v>12</c:v>
                      </c:pt>
                      <c:pt idx="21363">
                        <c:v>13</c:v>
                      </c:pt>
                      <c:pt idx="21364">
                        <c:v>14</c:v>
                      </c:pt>
                      <c:pt idx="21365">
                        <c:v>15</c:v>
                      </c:pt>
                      <c:pt idx="21366">
                        <c:v>16</c:v>
                      </c:pt>
                      <c:pt idx="21367">
                        <c:v>17</c:v>
                      </c:pt>
                      <c:pt idx="21368">
                        <c:v>18</c:v>
                      </c:pt>
                      <c:pt idx="21369">
                        <c:v>19</c:v>
                      </c:pt>
                      <c:pt idx="21370">
                        <c:v>20</c:v>
                      </c:pt>
                      <c:pt idx="21371">
                        <c:v>21</c:v>
                      </c:pt>
                      <c:pt idx="21372">
                        <c:v>22</c:v>
                      </c:pt>
                      <c:pt idx="21373">
                        <c:v>23</c:v>
                      </c:pt>
                      <c:pt idx="21374">
                        <c:v>24</c:v>
                      </c:pt>
                      <c:pt idx="21375">
                        <c:v>0</c:v>
                      </c:pt>
                      <c:pt idx="21376">
                        <c:v>1</c:v>
                      </c:pt>
                      <c:pt idx="21377">
                        <c:v>2</c:v>
                      </c:pt>
                      <c:pt idx="21378">
                        <c:v>3</c:v>
                      </c:pt>
                      <c:pt idx="21379">
                        <c:v>4</c:v>
                      </c:pt>
                      <c:pt idx="21380">
                        <c:v>5</c:v>
                      </c:pt>
                      <c:pt idx="21381">
                        <c:v>6</c:v>
                      </c:pt>
                      <c:pt idx="21382">
                        <c:v>7</c:v>
                      </c:pt>
                      <c:pt idx="21383">
                        <c:v>8</c:v>
                      </c:pt>
                      <c:pt idx="21384">
                        <c:v>9</c:v>
                      </c:pt>
                      <c:pt idx="21385">
                        <c:v>10</c:v>
                      </c:pt>
                      <c:pt idx="21386">
                        <c:v>11</c:v>
                      </c:pt>
                      <c:pt idx="21387">
                        <c:v>12</c:v>
                      </c:pt>
                      <c:pt idx="21388">
                        <c:v>13</c:v>
                      </c:pt>
                      <c:pt idx="21389">
                        <c:v>14</c:v>
                      </c:pt>
                      <c:pt idx="21390">
                        <c:v>15</c:v>
                      </c:pt>
                      <c:pt idx="21391">
                        <c:v>16</c:v>
                      </c:pt>
                      <c:pt idx="21392">
                        <c:v>17</c:v>
                      </c:pt>
                      <c:pt idx="21393">
                        <c:v>18</c:v>
                      </c:pt>
                      <c:pt idx="21394">
                        <c:v>19</c:v>
                      </c:pt>
                      <c:pt idx="21395">
                        <c:v>20</c:v>
                      </c:pt>
                      <c:pt idx="21396">
                        <c:v>21</c:v>
                      </c:pt>
                      <c:pt idx="21397">
                        <c:v>22</c:v>
                      </c:pt>
                      <c:pt idx="21398">
                        <c:v>23</c:v>
                      </c:pt>
                      <c:pt idx="21399">
                        <c:v>24</c:v>
                      </c:pt>
                      <c:pt idx="21400">
                        <c:v>0</c:v>
                      </c:pt>
                      <c:pt idx="21401">
                        <c:v>1</c:v>
                      </c:pt>
                      <c:pt idx="21402">
                        <c:v>2</c:v>
                      </c:pt>
                      <c:pt idx="21403">
                        <c:v>3</c:v>
                      </c:pt>
                      <c:pt idx="21404">
                        <c:v>4</c:v>
                      </c:pt>
                      <c:pt idx="21405">
                        <c:v>5</c:v>
                      </c:pt>
                      <c:pt idx="21406">
                        <c:v>6</c:v>
                      </c:pt>
                      <c:pt idx="21407">
                        <c:v>7</c:v>
                      </c:pt>
                      <c:pt idx="21408">
                        <c:v>8</c:v>
                      </c:pt>
                      <c:pt idx="21409">
                        <c:v>9</c:v>
                      </c:pt>
                      <c:pt idx="21410">
                        <c:v>10</c:v>
                      </c:pt>
                      <c:pt idx="21411">
                        <c:v>11</c:v>
                      </c:pt>
                      <c:pt idx="21412">
                        <c:v>12</c:v>
                      </c:pt>
                      <c:pt idx="21413">
                        <c:v>13</c:v>
                      </c:pt>
                      <c:pt idx="21414">
                        <c:v>14</c:v>
                      </c:pt>
                      <c:pt idx="21415">
                        <c:v>15</c:v>
                      </c:pt>
                      <c:pt idx="21416">
                        <c:v>16</c:v>
                      </c:pt>
                      <c:pt idx="21417">
                        <c:v>17</c:v>
                      </c:pt>
                      <c:pt idx="21418">
                        <c:v>18</c:v>
                      </c:pt>
                      <c:pt idx="21419">
                        <c:v>19</c:v>
                      </c:pt>
                      <c:pt idx="21420">
                        <c:v>20</c:v>
                      </c:pt>
                      <c:pt idx="21421">
                        <c:v>21</c:v>
                      </c:pt>
                      <c:pt idx="21422">
                        <c:v>22</c:v>
                      </c:pt>
                      <c:pt idx="21423">
                        <c:v>23</c:v>
                      </c:pt>
                      <c:pt idx="21424">
                        <c:v>24</c:v>
                      </c:pt>
                      <c:pt idx="21425">
                        <c:v>0</c:v>
                      </c:pt>
                      <c:pt idx="21426">
                        <c:v>1</c:v>
                      </c:pt>
                      <c:pt idx="21427">
                        <c:v>2</c:v>
                      </c:pt>
                      <c:pt idx="21428">
                        <c:v>3</c:v>
                      </c:pt>
                      <c:pt idx="21429">
                        <c:v>4</c:v>
                      </c:pt>
                      <c:pt idx="21430">
                        <c:v>5</c:v>
                      </c:pt>
                      <c:pt idx="21431">
                        <c:v>6</c:v>
                      </c:pt>
                      <c:pt idx="21432">
                        <c:v>7</c:v>
                      </c:pt>
                      <c:pt idx="21433">
                        <c:v>8</c:v>
                      </c:pt>
                      <c:pt idx="21434">
                        <c:v>9</c:v>
                      </c:pt>
                      <c:pt idx="21435">
                        <c:v>10</c:v>
                      </c:pt>
                      <c:pt idx="21436">
                        <c:v>11</c:v>
                      </c:pt>
                      <c:pt idx="21437">
                        <c:v>12</c:v>
                      </c:pt>
                      <c:pt idx="21438">
                        <c:v>13</c:v>
                      </c:pt>
                      <c:pt idx="21439">
                        <c:v>14</c:v>
                      </c:pt>
                      <c:pt idx="21440">
                        <c:v>15</c:v>
                      </c:pt>
                      <c:pt idx="21441">
                        <c:v>16</c:v>
                      </c:pt>
                      <c:pt idx="21442">
                        <c:v>17</c:v>
                      </c:pt>
                      <c:pt idx="21443">
                        <c:v>18</c:v>
                      </c:pt>
                      <c:pt idx="21444">
                        <c:v>19</c:v>
                      </c:pt>
                      <c:pt idx="21445">
                        <c:v>20</c:v>
                      </c:pt>
                      <c:pt idx="21446">
                        <c:v>21</c:v>
                      </c:pt>
                      <c:pt idx="21447">
                        <c:v>22</c:v>
                      </c:pt>
                      <c:pt idx="21448">
                        <c:v>23</c:v>
                      </c:pt>
                      <c:pt idx="21449">
                        <c:v>24</c:v>
                      </c:pt>
                      <c:pt idx="21450">
                        <c:v>0</c:v>
                      </c:pt>
                      <c:pt idx="21451">
                        <c:v>1</c:v>
                      </c:pt>
                      <c:pt idx="21452">
                        <c:v>2</c:v>
                      </c:pt>
                      <c:pt idx="21453">
                        <c:v>3</c:v>
                      </c:pt>
                      <c:pt idx="21454">
                        <c:v>4</c:v>
                      </c:pt>
                      <c:pt idx="21455">
                        <c:v>5</c:v>
                      </c:pt>
                      <c:pt idx="21456">
                        <c:v>6</c:v>
                      </c:pt>
                      <c:pt idx="21457">
                        <c:v>7</c:v>
                      </c:pt>
                      <c:pt idx="21458">
                        <c:v>8</c:v>
                      </c:pt>
                      <c:pt idx="21459">
                        <c:v>9</c:v>
                      </c:pt>
                      <c:pt idx="21460">
                        <c:v>10</c:v>
                      </c:pt>
                      <c:pt idx="21461">
                        <c:v>11</c:v>
                      </c:pt>
                      <c:pt idx="21462">
                        <c:v>12</c:v>
                      </c:pt>
                      <c:pt idx="21463">
                        <c:v>13</c:v>
                      </c:pt>
                      <c:pt idx="21464">
                        <c:v>14</c:v>
                      </c:pt>
                      <c:pt idx="21465">
                        <c:v>15</c:v>
                      </c:pt>
                      <c:pt idx="21466">
                        <c:v>16</c:v>
                      </c:pt>
                      <c:pt idx="21467">
                        <c:v>17</c:v>
                      </c:pt>
                      <c:pt idx="21468">
                        <c:v>18</c:v>
                      </c:pt>
                      <c:pt idx="21469">
                        <c:v>19</c:v>
                      </c:pt>
                      <c:pt idx="21470">
                        <c:v>20</c:v>
                      </c:pt>
                      <c:pt idx="21471">
                        <c:v>21</c:v>
                      </c:pt>
                      <c:pt idx="21472">
                        <c:v>22</c:v>
                      </c:pt>
                      <c:pt idx="21473">
                        <c:v>23</c:v>
                      </c:pt>
                      <c:pt idx="21474">
                        <c:v>24</c:v>
                      </c:pt>
                      <c:pt idx="21475">
                        <c:v>0</c:v>
                      </c:pt>
                      <c:pt idx="21476">
                        <c:v>1</c:v>
                      </c:pt>
                      <c:pt idx="21477">
                        <c:v>2</c:v>
                      </c:pt>
                      <c:pt idx="21478">
                        <c:v>3</c:v>
                      </c:pt>
                      <c:pt idx="21479">
                        <c:v>4</c:v>
                      </c:pt>
                      <c:pt idx="21480">
                        <c:v>5</c:v>
                      </c:pt>
                      <c:pt idx="21481">
                        <c:v>6</c:v>
                      </c:pt>
                      <c:pt idx="21482">
                        <c:v>7</c:v>
                      </c:pt>
                      <c:pt idx="21483">
                        <c:v>8</c:v>
                      </c:pt>
                      <c:pt idx="21484">
                        <c:v>9</c:v>
                      </c:pt>
                      <c:pt idx="21485">
                        <c:v>10</c:v>
                      </c:pt>
                      <c:pt idx="21486">
                        <c:v>11</c:v>
                      </c:pt>
                      <c:pt idx="21487">
                        <c:v>12</c:v>
                      </c:pt>
                      <c:pt idx="21488">
                        <c:v>13</c:v>
                      </c:pt>
                      <c:pt idx="21489">
                        <c:v>14</c:v>
                      </c:pt>
                      <c:pt idx="21490">
                        <c:v>15</c:v>
                      </c:pt>
                      <c:pt idx="21491">
                        <c:v>16</c:v>
                      </c:pt>
                      <c:pt idx="21492">
                        <c:v>17</c:v>
                      </c:pt>
                      <c:pt idx="21493">
                        <c:v>18</c:v>
                      </c:pt>
                      <c:pt idx="21494">
                        <c:v>19</c:v>
                      </c:pt>
                      <c:pt idx="21495">
                        <c:v>20</c:v>
                      </c:pt>
                      <c:pt idx="21496">
                        <c:v>21</c:v>
                      </c:pt>
                      <c:pt idx="21497">
                        <c:v>22</c:v>
                      </c:pt>
                      <c:pt idx="21498">
                        <c:v>23</c:v>
                      </c:pt>
                      <c:pt idx="21499">
                        <c:v>24</c:v>
                      </c:pt>
                      <c:pt idx="21500">
                        <c:v>0</c:v>
                      </c:pt>
                      <c:pt idx="21501">
                        <c:v>1</c:v>
                      </c:pt>
                      <c:pt idx="21502">
                        <c:v>2</c:v>
                      </c:pt>
                      <c:pt idx="21503">
                        <c:v>3</c:v>
                      </c:pt>
                      <c:pt idx="21504">
                        <c:v>4</c:v>
                      </c:pt>
                      <c:pt idx="21505">
                        <c:v>5</c:v>
                      </c:pt>
                      <c:pt idx="21506">
                        <c:v>6</c:v>
                      </c:pt>
                      <c:pt idx="21507">
                        <c:v>7</c:v>
                      </c:pt>
                      <c:pt idx="21508">
                        <c:v>8</c:v>
                      </c:pt>
                      <c:pt idx="21509">
                        <c:v>9</c:v>
                      </c:pt>
                      <c:pt idx="21510">
                        <c:v>10</c:v>
                      </c:pt>
                      <c:pt idx="21511">
                        <c:v>11</c:v>
                      </c:pt>
                      <c:pt idx="21512">
                        <c:v>12</c:v>
                      </c:pt>
                      <c:pt idx="21513">
                        <c:v>13</c:v>
                      </c:pt>
                      <c:pt idx="21514">
                        <c:v>14</c:v>
                      </c:pt>
                      <c:pt idx="21515">
                        <c:v>15</c:v>
                      </c:pt>
                      <c:pt idx="21516">
                        <c:v>16</c:v>
                      </c:pt>
                      <c:pt idx="21517">
                        <c:v>17</c:v>
                      </c:pt>
                      <c:pt idx="21518">
                        <c:v>18</c:v>
                      </c:pt>
                      <c:pt idx="21519">
                        <c:v>19</c:v>
                      </c:pt>
                      <c:pt idx="21520">
                        <c:v>20</c:v>
                      </c:pt>
                      <c:pt idx="21521">
                        <c:v>21</c:v>
                      </c:pt>
                      <c:pt idx="21522">
                        <c:v>22</c:v>
                      </c:pt>
                      <c:pt idx="21523">
                        <c:v>23</c:v>
                      </c:pt>
                      <c:pt idx="21524">
                        <c:v>24</c:v>
                      </c:pt>
                      <c:pt idx="21525">
                        <c:v>0</c:v>
                      </c:pt>
                      <c:pt idx="21526">
                        <c:v>1</c:v>
                      </c:pt>
                      <c:pt idx="21527">
                        <c:v>2</c:v>
                      </c:pt>
                      <c:pt idx="21528">
                        <c:v>3</c:v>
                      </c:pt>
                      <c:pt idx="21529">
                        <c:v>4</c:v>
                      </c:pt>
                      <c:pt idx="21530">
                        <c:v>5</c:v>
                      </c:pt>
                      <c:pt idx="21531">
                        <c:v>6</c:v>
                      </c:pt>
                      <c:pt idx="21532">
                        <c:v>7</c:v>
                      </c:pt>
                      <c:pt idx="21533">
                        <c:v>8</c:v>
                      </c:pt>
                      <c:pt idx="21534">
                        <c:v>9</c:v>
                      </c:pt>
                      <c:pt idx="21535">
                        <c:v>10</c:v>
                      </c:pt>
                      <c:pt idx="21536">
                        <c:v>11</c:v>
                      </c:pt>
                      <c:pt idx="21537">
                        <c:v>12</c:v>
                      </c:pt>
                      <c:pt idx="21538">
                        <c:v>13</c:v>
                      </c:pt>
                      <c:pt idx="21539">
                        <c:v>14</c:v>
                      </c:pt>
                      <c:pt idx="21540">
                        <c:v>15</c:v>
                      </c:pt>
                      <c:pt idx="21541">
                        <c:v>16</c:v>
                      </c:pt>
                      <c:pt idx="21542">
                        <c:v>17</c:v>
                      </c:pt>
                      <c:pt idx="21543">
                        <c:v>18</c:v>
                      </c:pt>
                      <c:pt idx="21544">
                        <c:v>19</c:v>
                      </c:pt>
                      <c:pt idx="21545">
                        <c:v>20</c:v>
                      </c:pt>
                      <c:pt idx="21546">
                        <c:v>21</c:v>
                      </c:pt>
                      <c:pt idx="21547">
                        <c:v>22</c:v>
                      </c:pt>
                      <c:pt idx="21548">
                        <c:v>23</c:v>
                      </c:pt>
                      <c:pt idx="21549">
                        <c:v>24</c:v>
                      </c:pt>
                      <c:pt idx="21550">
                        <c:v>0</c:v>
                      </c:pt>
                      <c:pt idx="21551">
                        <c:v>1</c:v>
                      </c:pt>
                      <c:pt idx="21552">
                        <c:v>2</c:v>
                      </c:pt>
                      <c:pt idx="21553">
                        <c:v>3</c:v>
                      </c:pt>
                      <c:pt idx="21554">
                        <c:v>4</c:v>
                      </c:pt>
                      <c:pt idx="21555">
                        <c:v>5</c:v>
                      </c:pt>
                      <c:pt idx="21556">
                        <c:v>6</c:v>
                      </c:pt>
                      <c:pt idx="21557">
                        <c:v>7</c:v>
                      </c:pt>
                      <c:pt idx="21558">
                        <c:v>8</c:v>
                      </c:pt>
                      <c:pt idx="21559">
                        <c:v>9</c:v>
                      </c:pt>
                      <c:pt idx="21560">
                        <c:v>10</c:v>
                      </c:pt>
                      <c:pt idx="21561">
                        <c:v>11</c:v>
                      </c:pt>
                      <c:pt idx="21562">
                        <c:v>12</c:v>
                      </c:pt>
                      <c:pt idx="21563">
                        <c:v>13</c:v>
                      </c:pt>
                      <c:pt idx="21564">
                        <c:v>14</c:v>
                      </c:pt>
                      <c:pt idx="21565">
                        <c:v>15</c:v>
                      </c:pt>
                      <c:pt idx="21566">
                        <c:v>16</c:v>
                      </c:pt>
                      <c:pt idx="21567">
                        <c:v>17</c:v>
                      </c:pt>
                      <c:pt idx="21568">
                        <c:v>18</c:v>
                      </c:pt>
                      <c:pt idx="21569">
                        <c:v>19</c:v>
                      </c:pt>
                      <c:pt idx="21570">
                        <c:v>20</c:v>
                      </c:pt>
                      <c:pt idx="21571">
                        <c:v>21</c:v>
                      </c:pt>
                      <c:pt idx="21572">
                        <c:v>22</c:v>
                      </c:pt>
                      <c:pt idx="21573">
                        <c:v>23</c:v>
                      </c:pt>
                      <c:pt idx="21574">
                        <c:v>24</c:v>
                      </c:pt>
                      <c:pt idx="21575">
                        <c:v>0</c:v>
                      </c:pt>
                      <c:pt idx="21576">
                        <c:v>1</c:v>
                      </c:pt>
                      <c:pt idx="21577">
                        <c:v>2</c:v>
                      </c:pt>
                      <c:pt idx="21578">
                        <c:v>3</c:v>
                      </c:pt>
                      <c:pt idx="21579">
                        <c:v>4</c:v>
                      </c:pt>
                      <c:pt idx="21580">
                        <c:v>5</c:v>
                      </c:pt>
                      <c:pt idx="21581">
                        <c:v>6</c:v>
                      </c:pt>
                      <c:pt idx="21582">
                        <c:v>7</c:v>
                      </c:pt>
                      <c:pt idx="21583">
                        <c:v>8</c:v>
                      </c:pt>
                      <c:pt idx="21584">
                        <c:v>9</c:v>
                      </c:pt>
                      <c:pt idx="21585">
                        <c:v>10</c:v>
                      </c:pt>
                      <c:pt idx="21586">
                        <c:v>11</c:v>
                      </c:pt>
                      <c:pt idx="21587">
                        <c:v>12</c:v>
                      </c:pt>
                      <c:pt idx="21588">
                        <c:v>13</c:v>
                      </c:pt>
                      <c:pt idx="21589">
                        <c:v>14</c:v>
                      </c:pt>
                      <c:pt idx="21590">
                        <c:v>15</c:v>
                      </c:pt>
                      <c:pt idx="21591">
                        <c:v>16</c:v>
                      </c:pt>
                      <c:pt idx="21592">
                        <c:v>17</c:v>
                      </c:pt>
                      <c:pt idx="21593">
                        <c:v>18</c:v>
                      </c:pt>
                      <c:pt idx="21594">
                        <c:v>19</c:v>
                      </c:pt>
                      <c:pt idx="21595">
                        <c:v>20</c:v>
                      </c:pt>
                      <c:pt idx="21596">
                        <c:v>21</c:v>
                      </c:pt>
                      <c:pt idx="21597">
                        <c:v>22</c:v>
                      </c:pt>
                      <c:pt idx="21598">
                        <c:v>23</c:v>
                      </c:pt>
                      <c:pt idx="21599">
                        <c:v>24</c:v>
                      </c:pt>
                      <c:pt idx="21600">
                        <c:v>0</c:v>
                      </c:pt>
                      <c:pt idx="21601">
                        <c:v>1</c:v>
                      </c:pt>
                      <c:pt idx="21602">
                        <c:v>2</c:v>
                      </c:pt>
                      <c:pt idx="21603">
                        <c:v>3</c:v>
                      </c:pt>
                      <c:pt idx="21604">
                        <c:v>4</c:v>
                      </c:pt>
                      <c:pt idx="21605">
                        <c:v>5</c:v>
                      </c:pt>
                      <c:pt idx="21606">
                        <c:v>6</c:v>
                      </c:pt>
                      <c:pt idx="21607">
                        <c:v>7</c:v>
                      </c:pt>
                      <c:pt idx="21608">
                        <c:v>8</c:v>
                      </c:pt>
                      <c:pt idx="21609">
                        <c:v>9</c:v>
                      </c:pt>
                      <c:pt idx="21610">
                        <c:v>10</c:v>
                      </c:pt>
                      <c:pt idx="21611">
                        <c:v>11</c:v>
                      </c:pt>
                      <c:pt idx="21612">
                        <c:v>12</c:v>
                      </c:pt>
                      <c:pt idx="21613">
                        <c:v>13</c:v>
                      </c:pt>
                      <c:pt idx="21614">
                        <c:v>14</c:v>
                      </c:pt>
                      <c:pt idx="21615">
                        <c:v>15</c:v>
                      </c:pt>
                      <c:pt idx="21616">
                        <c:v>16</c:v>
                      </c:pt>
                      <c:pt idx="21617">
                        <c:v>17</c:v>
                      </c:pt>
                      <c:pt idx="21618">
                        <c:v>18</c:v>
                      </c:pt>
                      <c:pt idx="21619">
                        <c:v>19</c:v>
                      </c:pt>
                      <c:pt idx="21620">
                        <c:v>20</c:v>
                      </c:pt>
                      <c:pt idx="21621">
                        <c:v>21</c:v>
                      </c:pt>
                      <c:pt idx="21622">
                        <c:v>22</c:v>
                      </c:pt>
                      <c:pt idx="21623">
                        <c:v>23</c:v>
                      </c:pt>
                      <c:pt idx="21624">
                        <c:v>24</c:v>
                      </c:pt>
                      <c:pt idx="21625">
                        <c:v>0</c:v>
                      </c:pt>
                      <c:pt idx="21626">
                        <c:v>1</c:v>
                      </c:pt>
                      <c:pt idx="21627">
                        <c:v>2</c:v>
                      </c:pt>
                      <c:pt idx="21628">
                        <c:v>3</c:v>
                      </c:pt>
                      <c:pt idx="21629">
                        <c:v>4</c:v>
                      </c:pt>
                      <c:pt idx="21630">
                        <c:v>5</c:v>
                      </c:pt>
                      <c:pt idx="21631">
                        <c:v>6</c:v>
                      </c:pt>
                      <c:pt idx="21632">
                        <c:v>7</c:v>
                      </c:pt>
                      <c:pt idx="21633">
                        <c:v>8</c:v>
                      </c:pt>
                      <c:pt idx="21634">
                        <c:v>9</c:v>
                      </c:pt>
                      <c:pt idx="21635">
                        <c:v>10</c:v>
                      </c:pt>
                      <c:pt idx="21636">
                        <c:v>11</c:v>
                      </c:pt>
                      <c:pt idx="21637">
                        <c:v>12</c:v>
                      </c:pt>
                      <c:pt idx="21638">
                        <c:v>13</c:v>
                      </c:pt>
                      <c:pt idx="21639">
                        <c:v>14</c:v>
                      </c:pt>
                      <c:pt idx="21640">
                        <c:v>15</c:v>
                      </c:pt>
                      <c:pt idx="21641">
                        <c:v>16</c:v>
                      </c:pt>
                      <c:pt idx="21642">
                        <c:v>17</c:v>
                      </c:pt>
                      <c:pt idx="21643">
                        <c:v>18</c:v>
                      </c:pt>
                      <c:pt idx="21644">
                        <c:v>19</c:v>
                      </c:pt>
                      <c:pt idx="21645">
                        <c:v>20</c:v>
                      </c:pt>
                      <c:pt idx="21646">
                        <c:v>21</c:v>
                      </c:pt>
                      <c:pt idx="21647">
                        <c:v>22</c:v>
                      </c:pt>
                      <c:pt idx="21648">
                        <c:v>23</c:v>
                      </c:pt>
                      <c:pt idx="21649">
                        <c:v>24</c:v>
                      </c:pt>
                      <c:pt idx="21650">
                        <c:v>0</c:v>
                      </c:pt>
                      <c:pt idx="21651">
                        <c:v>1</c:v>
                      </c:pt>
                      <c:pt idx="21652">
                        <c:v>2</c:v>
                      </c:pt>
                      <c:pt idx="21653">
                        <c:v>3</c:v>
                      </c:pt>
                      <c:pt idx="21654">
                        <c:v>4</c:v>
                      </c:pt>
                      <c:pt idx="21655">
                        <c:v>5</c:v>
                      </c:pt>
                      <c:pt idx="21656">
                        <c:v>6</c:v>
                      </c:pt>
                      <c:pt idx="21657">
                        <c:v>7</c:v>
                      </c:pt>
                      <c:pt idx="21658">
                        <c:v>8</c:v>
                      </c:pt>
                      <c:pt idx="21659">
                        <c:v>9</c:v>
                      </c:pt>
                      <c:pt idx="21660">
                        <c:v>10</c:v>
                      </c:pt>
                      <c:pt idx="21661">
                        <c:v>11</c:v>
                      </c:pt>
                      <c:pt idx="21662">
                        <c:v>12</c:v>
                      </c:pt>
                      <c:pt idx="21663">
                        <c:v>13</c:v>
                      </c:pt>
                      <c:pt idx="21664">
                        <c:v>14</c:v>
                      </c:pt>
                      <c:pt idx="21665">
                        <c:v>15</c:v>
                      </c:pt>
                      <c:pt idx="21666">
                        <c:v>16</c:v>
                      </c:pt>
                      <c:pt idx="21667">
                        <c:v>17</c:v>
                      </c:pt>
                      <c:pt idx="21668">
                        <c:v>18</c:v>
                      </c:pt>
                      <c:pt idx="21669">
                        <c:v>19</c:v>
                      </c:pt>
                      <c:pt idx="21670">
                        <c:v>20</c:v>
                      </c:pt>
                      <c:pt idx="21671">
                        <c:v>21</c:v>
                      </c:pt>
                      <c:pt idx="21672">
                        <c:v>22</c:v>
                      </c:pt>
                      <c:pt idx="21673">
                        <c:v>23</c:v>
                      </c:pt>
                      <c:pt idx="21674">
                        <c:v>24</c:v>
                      </c:pt>
                      <c:pt idx="21675">
                        <c:v>0</c:v>
                      </c:pt>
                      <c:pt idx="21676">
                        <c:v>1</c:v>
                      </c:pt>
                      <c:pt idx="21677">
                        <c:v>2</c:v>
                      </c:pt>
                      <c:pt idx="21678">
                        <c:v>3</c:v>
                      </c:pt>
                      <c:pt idx="21679">
                        <c:v>4</c:v>
                      </c:pt>
                      <c:pt idx="21680">
                        <c:v>5</c:v>
                      </c:pt>
                      <c:pt idx="21681">
                        <c:v>6</c:v>
                      </c:pt>
                      <c:pt idx="21682">
                        <c:v>7</c:v>
                      </c:pt>
                      <c:pt idx="21683">
                        <c:v>8</c:v>
                      </c:pt>
                      <c:pt idx="21684">
                        <c:v>9</c:v>
                      </c:pt>
                      <c:pt idx="21685">
                        <c:v>10</c:v>
                      </c:pt>
                      <c:pt idx="21686">
                        <c:v>11</c:v>
                      </c:pt>
                      <c:pt idx="21687">
                        <c:v>12</c:v>
                      </c:pt>
                      <c:pt idx="21688">
                        <c:v>13</c:v>
                      </c:pt>
                      <c:pt idx="21689">
                        <c:v>14</c:v>
                      </c:pt>
                      <c:pt idx="21690">
                        <c:v>15</c:v>
                      </c:pt>
                      <c:pt idx="21691">
                        <c:v>16</c:v>
                      </c:pt>
                      <c:pt idx="21692">
                        <c:v>17</c:v>
                      </c:pt>
                      <c:pt idx="21693">
                        <c:v>18</c:v>
                      </c:pt>
                      <c:pt idx="21694">
                        <c:v>19</c:v>
                      </c:pt>
                      <c:pt idx="21695">
                        <c:v>20</c:v>
                      </c:pt>
                      <c:pt idx="21696">
                        <c:v>21</c:v>
                      </c:pt>
                      <c:pt idx="21697">
                        <c:v>22</c:v>
                      </c:pt>
                      <c:pt idx="21698">
                        <c:v>23</c:v>
                      </c:pt>
                      <c:pt idx="21699">
                        <c:v>24</c:v>
                      </c:pt>
                      <c:pt idx="21700">
                        <c:v>0</c:v>
                      </c:pt>
                      <c:pt idx="21701">
                        <c:v>1</c:v>
                      </c:pt>
                      <c:pt idx="21702">
                        <c:v>2</c:v>
                      </c:pt>
                      <c:pt idx="21703">
                        <c:v>3</c:v>
                      </c:pt>
                      <c:pt idx="21704">
                        <c:v>4</c:v>
                      </c:pt>
                      <c:pt idx="21705">
                        <c:v>5</c:v>
                      </c:pt>
                      <c:pt idx="21706">
                        <c:v>6</c:v>
                      </c:pt>
                      <c:pt idx="21707">
                        <c:v>7</c:v>
                      </c:pt>
                      <c:pt idx="21708">
                        <c:v>8</c:v>
                      </c:pt>
                      <c:pt idx="21709">
                        <c:v>9</c:v>
                      </c:pt>
                      <c:pt idx="21710">
                        <c:v>10</c:v>
                      </c:pt>
                      <c:pt idx="21711">
                        <c:v>11</c:v>
                      </c:pt>
                      <c:pt idx="21712">
                        <c:v>12</c:v>
                      </c:pt>
                      <c:pt idx="21713">
                        <c:v>13</c:v>
                      </c:pt>
                      <c:pt idx="21714">
                        <c:v>14</c:v>
                      </c:pt>
                      <c:pt idx="21715">
                        <c:v>15</c:v>
                      </c:pt>
                      <c:pt idx="21716">
                        <c:v>16</c:v>
                      </c:pt>
                      <c:pt idx="21717">
                        <c:v>17</c:v>
                      </c:pt>
                      <c:pt idx="21718">
                        <c:v>18</c:v>
                      </c:pt>
                      <c:pt idx="21719">
                        <c:v>19</c:v>
                      </c:pt>
                      <c:pt idx="21720">
                        <c:v>20</c:v>
                      </c:pt>
                      <c:pt idx="21721">
                        <c:v>21</c:v>
                      </c:pt>
                      <c:pt idx="21722">
                        <c:v>22</c:v>
                      </c:pt>
                      <c:pt idx="21723">
                        <c:v>23</c:v>
                      </c:pt>
                      <c:pt idx="21724">
                        <c:v>24</c:v>
                      </c:pt>
                      <c:pt idx="21725">
                        <c:v>0</c:v>
                      </c:pt>
                      <c:pt idx="21726">
                        <c:v>1</c:v>
                      </c:pt>
                      <c:pt idx="21727">
                        <c:v>2</c:v>
                      </c:pt>
                      <c:pt idx="21728">
                        <c:v>3</c:v>
                      </c:pt>
                      <c:pt idx="21729">
                        <c:v>4</c:v>
                      </c:pt>
                      <c:pt idx="21730">
                        <c:v>5</c:v>
                      </c:pt>
                      <c:pt idx="21731">
                        <c:v>6</c:v>
                      </c:pt>
                      <c:pt idx="21732">
                        <c:v>7</c:v>
                      </c:pt>
                      <c:pt idx="21733">
                        <c:v>8</c:v>
                      </c:pt>
                      <c:pt idx="21734">
                        <c:v>9</c:v>
                      </c:pt>
                      <c:pt idx="21735">
                        <c:v>10</c:v>
                      </c:pt>
                      <c:pt idx="21736">
                        <c:v>11</c:v>
                      </c:pt>
                      <c:pt idx="21737">
                        <c:v>12</c:v>
                      </c:pt>
                      <c:pt idx="21738">
                        <c:v>13</c:v>
                      </c:pt>
                      <c:pt idx="21739">
                        <c:v>14</c:v>
                      </c:pt>
                      <c:pt idx="21740">
                        <c:v>15</c:v>
                      </c:pt>
                      <c:pt idx="21741">
                        <c:v>16</c:v>
                      </c:pt>
                      <c:pt idx="21742">
                        <c:v>17</c:v>
                      </c:pt>
                      <c:pt idx="21743">
                        <c:v>18</c:v>
                      </c:pt>
                      <c:pt idx="21744">
                        <c:v>19</c:v>
                      </c:pt>
                      <c:pt idx="21745">
                        <c:v>20</c:v>
                      </c:pt>
                      <c:pt idx="21746">
                        <c:v>21</c:v>
                      </c:pt>
                      <c:pt idx="21747">
                        <c:v>22</c:v>
                      </c:pt>
                      <c:pt idx="21748">
                        <c:v>23</c:v>
                      </c:pt>
                      <c:pt idx="21749">
                        <c:v>24</c:v>
                      </c:pt>
                      <c:pt idx="21750">
                        <c:v>0</c:v>
                      </c:pt>
                      <c:pt idx="21751">
                        <c:v>1</c:v>
                      </c:pt>
                      <c:pt idx="21752">
                        <c:v>2</c:v>
                      </c:pt>
                      <c:pt idx="21753">
                        <c:v>3</c:v>
                      </c:pt>
                      <c:pt idx="21754">
                        <c:v>4</c:v>
                      </c:pt>
                      <c:pt idx="21755">
                        <c:v>5</c:v>
                      </c:pt>
                      <c:pt idx="21756">
                        <c:v>6</c:v>
                      </c:pt>
                      <c:pt idx="21757">
                        <c:v>7</c:v>
                      </c:pt>
                      <c:pt idx="21758">
                        <c:v>8</c:v>
                      </c:pt>
                      <c:pt idx="21759">
                        <c:v>9</c:v>
                      </c:pt>
                      <c:pt idx="21760">
                        <c:v>10</c:v>
                      </c:pt>
                      <c:pt idx="21761">
                        <c:v>11</c:v>
                      </c:pt>
                      <c:pt idx="21762">
                        <c:v>12</c:v>
                      </c:pt>
                      <c:pt idx="21763">
                        <c:v>13</c:v>
                      </c:pt>
                      <c:pt idx="21764">
                        <c:v>14</c:v>
                      </c:pt>
                      <c:pt idx="21765">
                        <c:v>15</c:v>
                      </c:pt>
                      <c:pt idx="21766">
                        <c:v>16</c:v>
                      </c:pt>
                      <c:pt idx="21767">
                        <c:v>17</c:v>
                      </c:pt>
                      <c:pt idx="21768">
                        <c:v>18</c:v>
                      </c:pt>
                      <c:pt idx="21769">
                        <c:v>19</c:v>
                      </c:pt>
                      <c:pt idx="21770">
                        <c:v>20</c:v>
                      </c:pt>
                      <c:pt idx="21771">
                        <c:v>21</c:v>
                      </c:pt>
                      <c:pt idx="21772">
                        <c:v>22</c:v>
                      </c:pt>
                      <c:pt idx="21773">
                        <c:v>23</c:v>
                      </c:pt>
                      <c:pt idx="21774">
                        <c:v>24</c:v>
                      </c:pt>
                      <c:pt idx="21775">
                        <c:v>0</c:v>
                      </c:pt>
                      <c:pt idx="21776">
                        <c:v>1</c:v>
                      </c:pt>
                      <c:pt idx="21777">
                        <c:v>2</c:v>
                      </c:pt>
                      <c:pt idx="21778">
                        <c:v>3</c:v>
                      </c:pt>
                      <c:pt idx="21779">
                        <c:v>4</c:v>
                      </c:pt>
                      <c:pt idx="21780">
                        <c:v>5</c:v>
                      </c:pt>
                      <c:pt idx="21781">
                        <c:v>6</c:v>
                      </c:pt>
                      <c:pt idx="21782">
                        <c:v>7</c:v>
                      </c:pt>
                      <c:pt idx="21783">
                        <c:v>8</c:v>
                      </c:pt>
                      <c:pt idx="21784">
                        <c:v>9</c:v>
                      </c:pt>
                      <c:pt idx="21785">
                        <c:v>10</c:v>
                      </c:pt>
                      <c:pt idx="21786">
                        <c:v>11</c:v>
                      </c:pt>
                      <c:pt idx="21787">
                        <c:v>12</c:v>
                      </c:pt>
                      <c:pt idx="21788">
                        <c:v>13</c:v>
                      </c:pt>
                      <c:pt idx="21789">
                        <c:v>14</c:v>
                      </c:pt>
                      <c:pt idx="21790">
                        <c:v>15</c:v>
                      </c:pt>
                      <c:pt idx="21791">
                        <c:v>16</c:v>
                      </c:pt>
                      <c:pt idx="21792">
                        <c:v>17</c:v>
                      </c:pt>
                      <c:pt idx="21793">
                        <c:v>18</c:v>
                      </c:pt>
                      <c:pt idx="21794">
                        <c:v>19</c:v>
                      </c:pt>
                      <c:pt idx="21795">
                        <c:v>20</c:v>
                      </c:pt>
                      <c:pt idx="21796">
                        <c:v>21</c:v>
                      </c:pt>
                      <c:pt idx="21797">
                        <c:v>22</c:v>
                      </c:pt>
                      <c:pt idx="21798">
                        <c:v>23</c:v>
                      </c:pt>
                      <c:pt idx="21799">
                        <c:v>24</c:v>
                      </c:pt>
                      <c:pt idx="21800">
                        <c:v>0</c:v>
                      </c:pt>
                      <c:pt idx="21801">
                        <c:v>1</c:v>
                      </c:pt>
                      <c:pt idx="21802">
                        <c:v>2</c:v>
                      </c:pt>
                      <c:pt idx="21803">
                        <c:v>3</c:v>
                      </c:pt>
                      <c:pt idx="21804">
                        <c:v>4</c:v>
                      </c:pt>
                      <c:pt idx="21805">
                        <c:v>5</c:v>
                      </c:pt>
                      <c:pt idx="21806">
                        <c:v>6</c:v>
                      </c:pt>
                      <c:pt idx="21807">
                        <c:v>7</c:v>
                      </c:pt>
                      <c:pt idx="21808">
                        <c:v>8</c:v>
                      </c:pt>
                      <c:pt idx="21809">
                        <c:v>9</c:v>
                      </c:pt>
                      <c:pt idx="21810">
                        <c:v>10</c:v>
                      </c:pt>
                      <c:pt idx="21811">
                        <c:v>11</c:v>
                      </c:pt>
                      <c:pt idx="21812">
                        <c:v>12</c:v>
                      </c:pt>
                      <c:pt idx="21813">
                        <c:v>13</c:v>
                      </c:pt>
                      <c:pt idx="21814">
                        <c:v>14</c:v>
                      </c:pt>
                      <c:pt idx="21815">
                        <c:v>15</c:v>
                      </c:pt>
                      <c:pt idx="21816">
                        <c:v>16</c:v>
                      </c:pt>
                      <c:pt idx="21817">
                        <c:v>17</c:v>
                      </c:pt>
                      <c:pt idx="21818">
                        <c:v>18</c:v>
                      </c:pt>
                      <c:pt idx="21819">
                        <c:v>19</c:v>
                      </c:pt>
                      <c:pt idx="21820">
                        <c:v>20</c:v>
                      </c:pt>
                      <c:pt idx="21821">
                        <c:v>21</c:v>
                      </c:pt>
                      <c:pt idx="21822">
                        <c:v>22</c:v>
                      </c:pt>
                      <c:pt idx="21823">
                        <c:v>23</c:v>
                      </c:pt>
                      <c:pt idx="21824">
                        <c:v>24</c:v>
                      </c:pt>
                      <c:pt idx="21825">
                        <c:v>0</c:v>
                      </c:pt>
                      <c:pt idx="21826">
                        <c:v>1</c:v>
                      </c:pt>
                      <c:pt idx="21827">
                        <c:v>2</c:v>
                      </c:pt>
                      <c:pt idx="21828">
                        <c:v>3</c:v>
                      </c:pt>
                      <c:pt idx="21829">
                        <c:v>4</c:v>
                      </c:pt>
                      <c:pt idx="21830">
                        <c:v>5</c:v>
                      </c:pt>
                      <c:pt idx="21831">
                        <c:v>6</c:v>
                      </c:pt>
                      <c:pt idx="21832">
                        <c:v>7</c:v>
                      </c:pt>
                      <c:pt idx="21833">
                        <c:v>8</c:v>
                      </c:pt>
                      <c:pt idx="21834">
                        <c:v>9</c:v>
                      </c:pt>
                      <c:pt idx="21835">
                        <c:v>10</c:v>
                      </c:pt>
                      <c:pt idx="21836">
                        <c:v>11</c:v>
                      </c:pt>
                      <c:pt idx="21837">
                        <c:v>12</c:v>
                      </c:pt>
                      <c:pt idx="21838">
                        <c:v>13</c:v>
                      </c:pt>
                      <c:pt idx="21839">
                        <c:v>14</c:v>
                      </c:pt>
                      <c:pt idx="21840">
                        <c:v>15</c:v>
                      </c:pt>
                      <c:pt idx="21841">
                        <c:v>16</c:v>
                      </c:pt>
                      <c:pt idx="21842">
                        <c:v>17</c:v>
                      </c:pt>
                      <c:pt idx="21843">
                        <c:v>18</c:v>
                      </c:pt>
                      <c:pt idx="21844">
                        <c:v>19</c:v>
                      </c:pt>
                      <c:pt idx="21845">
                        <c:v>20</c:v>
                      </c:pt>
                      <c:pt idx="21846">
                        <c:v>21</c:v>
                      </c:pt>
                      <c:pt idx="21847">
                        <c:v>22</c:v>
                      </c:pt>
                      <c:pt idx="21848">
                        <c:v>23</c:v>
                      </c:pt>
                      <c:pt idx="21849">
                        <c:v>24</c:v>
                      </c:pt>
                      <c:pt idx="21850">
                        <c:v>0</c:v>
                      </c:pt>
                      <c:pt idx="21851">
                        <c:v>1</c:v>
                      </c:pt>
                      <c:pt idx="21852">
                        <c:v>2</c:v>
                      </c:pt>
                      <c:pt idx="21853">
                        <c:v>3</c:v>
                      </c:pt>
                      <c:pt idx="21854">
                        <c:v>4</c:v>
                      </c:pt>
                      <c:pt idx="21855">
                        <c:v>5</c:v>
                      </c:pt>
                      <c:pt idx="21856">
                        <c:v>6</c:v>
                      </c:pt>
                      <c:pt idx="21857">
                        <c:v>7</c:v>
                      </c:pt>
                      <c:pt idx="21858">
                        <c:v>8</c:v>
                      </c:pt>
                      <c:pt idx="21859">
                        <c:v>9</c:v>
                      </c:pt>
                      <c:pt idx="21860">
                        <c:v>10</c:v>
                      </c:pt>
                      <c:pt idx="21861">
                        <c:v>11</c:v>
                      </c:pt>
                      <c:pt idx="21862">
                        <c:v>12</c:v>
                      </c:pt>
                      <c:pt idx="21863">
                        <c:v>13</c:v>
                      </c:pt>
                      <c:pt idx="21864">
                        <c:v>14</c:v>
                      </c:pt>
                      <c:pt idx="21865">
                        <c:v>15</c:v>
                      </c:pt>
                      <c:pt idx="21866">
                        <c:v>16</c:v>
                      </c:pt>
                      <c:pt idx="21867">
                        <c:v>17</c:v>
                      </c:pt>
                      <c:pt idx="21868">
                        <c:v>18</c:v>
                      </c:pt>
                      <c:pt idx="21869">
                        <c:v>19</c:v>
                      </c:pt>
                      <c:pt idx="21870">
                        <c:v>20</c:v>
                      </c:pt>
                      <c:pt idx="21871">
                        <c:v>21</c:v>
                      </c:pt>
                      <c:pt idx="21872">
                        <c:v>22</c:v>
                      </c:pt>
                      <c:pt idx="21873">
                        <c:v>23</c:v>
                      </c:pt>
                      <c:pt idx="21874">
                        <c:v>24</c:v>
                      </c:pt>
                      <c:pt idx="21875">
                        <c:v>0</c:v>
                      </c:pt>
                      <c:pt idx="21876">
                        <c:v>1</c:v>
                      </c:pt>
                      <c:pt idx="21877">
                        <c:v>2</c:v>
                      </c:pt>
                      <c:pt idx="21878">
                        <c:v>3</c:v>
                      </c:pt>
                      <c:pt idx="21879">
                        <c:v>4</c:v>
                      </c:pt>
                      <c:pt idx="21880">
                        <c:v>5</c:v>
                      </c:pt>
                      <c:pt idx="21881">
                        <c:v>6</c:v>
                      </c:pt>
                      <c:pt idx="21882">
                        <c:v>7</c:v>
                      </c:pt>
                      <c:pt idx="21883">
                        <c:v>8</c:v>
                      </c:pt>
                      <c:pt idx="21884">
                        <c:v>9</c:v>
                      </c:pt>
                      <c:pt idx="21885">
                        <c:v>10</c:v>
                      </c:pt>
                      <c:pt idx="21886">
                        <c:v>11</c:v>
                      </c:pt>
                      <c:pt idx="21887">
                        <c:v>12</c:v>
                      </c:pt>
                      <c:pt idx="21888">
                        <c:v>13</c:v>
                      </c:pt>
                      <c:pt idx="21889">
                        <c:v>14</c:v>
                      </c:pt>
                      <c:pt idx="21890">
                        <c:v>15</c:v>
                      </c:pt>
                      <c:pt idx="21891">
                        <c:v>16</c:v>
                      </c:pt>
                      <c:pt idx="21892">
                        <c:v>17</c:v>
                      </c:pt>
                      <c:pt idx="21893">
                        <c:v>18</c:v>
                      </c:pt>
                      <c:pt idx="21894">
                        <c:v>19</c:v>
                      </c:pt>
                      <c:pt idx="21895">
                        <c:v>20</c:v>
                      </c:pt>
                      <c:pt idx="21896">
                        <c:v>21</c:v>
                      </c:pt>
                      <c:pt idx="21897">
                        <c:v>22</c:v>
                      </c:pt>
                      <c:pt idx="21898">
                        <c:v>23</c:v>
                      </c:pt>
                      <c:pt idx="21899">
                        <c:v>24</c:v>
                      </c:pt>
                      <c:pt idx="21900">
                        <c:v>0</c:v>
                      </c:pt>
                      <c:pt idx="21901">
                        <c:v>1</c:v>
                      </c:pt>
                      <c:pt idx="21902">
                        <c:v>2</c:v>
                      </c:pt>
                      <c:pt idx="21903">
                        <c:v>3</c:v>
                      </c:pt>
                      <c:pt idx="21904">
                        <c:v>4</c:v>
                      </c:pt>
                      <c:pt idx="21905">
                        <c:v>5</c:v>
                      </c:pt>
                      <c:pt idx="21906">
                        <c:v>6</c:v>
                      </c:pt>
                      <c:pt idx="21907">
                        <c:v>7</c:v>
                      </c:pt>
                      <c:pt idx="21908">
                        <c:v>8</c:v>
                      </c:pt>
                      <c:pt idx="21909">
                        <c:v>9</c:v>
                      </c:pt>
                      <c:pt idx="21910">
                        <c:v>10</c:v>
                      </c:pt>
                      <c:pt idx="21911">
                        <c:v>11</c:v>
                      </c:pt>
                      <c:pt idx="21912">
                        <c:v>12</c:v>
                      </c:pt>
                      <c:pt idx="21913">
                        <c:v>13</c:v>
                      </c:pt>
                      <c:pt idx="21914">
                        <c:v>14</c:v>
                      </c:pt>
                      <c:pt idx="21915">
                        <c:v>15</c:v>
                      </c:pt>
                      <c:pt idx="21916">
                        <c:v>16</c:v>
                      </c:pt>
                      <c:pt idx="21917">
                        <c:v>17</c:v>
                      </c:pt>
                      <c:pt idx="21918">
                        <c:v>18</c:v>
                      </c:pt>
                      <c:pt idx="21919">
                        <c:v>19</c:v>
                      </c:pt>
                      <c:pt idx="21920">
                        <c:v>20</c:v>
                      </c:pt>
                      <c:pt idx="21921">
                        <c:v>21</c:v>
                      </c:pt>
                      <c:pt idx="21922">
                        <c:v>22</c:v>
                      </c:pt>
                      <c:pt idx="21923">
                        <c:v>23</c:v>
                      </c:pt>
                      <c:pt idx="21924">
                        <c:v>24</c:v>
                      </c:pt>
                      <c:pt idx="21925">
                        <c:v>0</c:v>
                      </c:pt>
                      <c:pt idx="21926">
                        <c:v>1</c:v>
                      </c:pt>
                      <c:pt idx="21927">
                        <c:v>2</c:v>
                      </c:pt>
                      <c:pt idx="21928">
                        <c:v>3</c:v>
                      </c:pt>
                      <c:pt idx="21929">
                        <c:v>4</c:v>
                      </c:pt>
                      <c:pt idx="21930">
                        <c:v>5</c:v>
                      </c:pt>
                      <c:pt idx="21931">
                        <c:v>6</c:v>
                      </c:pt>
                      <c:pt idx="21932">
                        <c:v>7</c:v>
                      </c:pt>
                      <c:pt idx="21933">
                        <c:v>8</c:v>
                      </c:pt>
                      <c:pt idx="21934">
                        <c:v>9</c:v>
                      </c:pt>
                      <c:pt idx="21935">
                        <c:v>10</c:v>
                      </c:pt>
                      <c:pt idx="21936">
                        <c:v>11</c:v>
                      </c:pt>
                      <c:pt idx="21937">
                        <c:v>12</c:v>
                      </c:pt>
                      <c:pt idx="21938">
                        <c:v>13</c:v>
                      </c:pt>
                      <c:pt idx="21939">
                        <c:v>14</c:v>
                      </c:pt>
                      <c:pt idx="21940">
                        <c:v>15</c:v>
                      </c:pt>
                      <c:pt idx="21941">
                        <c:v>16</c:v>
                      </c:pt>
                      <c:pt idx="21942">
                        <c:v>17</c:v>
                      </c:pt>
                      <c:pt idx="21943">
                        <c:v>18</c:v>
                      </c:pt>
                      <c:pt idx="21944">
                        <c:v>19</c:v>
                      </c:pt>
                      <c:pt idx="21945">
                        <c:v>20</c:v>
                      </c:pt>
                      <c:pt idx="21946">
                        <c:v>21</c:v>
                      </c:pt>
                      <c:pt idx="21947">
                        <c:v>22</c:v>
                      </c:pt>
                      <c:pt idx="21948">
                        <c:v>23</c:v>
                      </c:pt>
                      <c:pt idx="21949">
                        <c:v>24</c:v>
                      </c:pt>
                      <c:pt idx="21950">
                        <c:v>0</c:v>
                      </c:pt>
                      <c:pt idx="21951">
                        <c:v>1</c:v>
                      </c:pt>
                      <c:pt idx="21952">
                        <c:v>2</c:v>
                      </c:pt>
                      <c:pt idx="21953">
                        <c:v>3</c:v>
                      </c:pt>
                      <c:pt idx="21954">
                        <c:v>4</c:v>
                      </c:pt>
                      <c:pt idx="21955">
                        <c:v>5</c:v>
                      </c:pt>
                      <c:pt idx="21956">
                        <c:v>6</c:v>
                      </c:pt>
                      <c:pt idx="21957">
                        <c:v>7</c:v>
                      </c:pt>
                      <c:pt idx="21958">
                        <c:v>8</c:v>
                      </c:pt>
                      <c:pt idx="21959">
                        <c:v>9</c:v>
                      </c:pt>
                      <c:pt idx="21960">
                        <c:v>10</c:v>
                      </c:pt>
                      <c:pt idx="21961">
                        <c:v>11</c:v>
                      </c:pt>
                      <c:pt idx="21962">
                        <c:v>12</c:v>
                      </c:pt>
                      <c:pt idx="21963">
                        <c:v>13</c:v>
                      </c:pt>
                      <c:pt idx="21964">
                        <c:v>14</c:v>
                      </c:pt>
                      <c:pt idx="21965">
                        <c:v>15</c:v>
                      </c:pt>
                      <c:pt idx="21966">
                        <c:v>16</c:v>
                      </c:pt>
                      <c:pt idx="21967">
                        <c:v>17</c:v>
                      </c:pt>
                      <c:pt idx="21968">
                        <c:v>18</c:v>
                      </c:pt>
                      <c:pt idx="21969">
                        <c:v>19</c:v>
                      </c:pt>
                      <c:pt idx="21970">
                        <c:v>20</c:v>
                      </c:pt>
                      <c:pt idx="21971">
                        <c:v>21</c:v>
                      </c:pt>
                      <c:pt idx="21972">
                        <c:v>22</c:v>
                      </c:pt>
                      <c:pt idx="21973">
                        <c:v>23</c:v>
                      </c:pt>
                      <c:pt idx="21974">
                        <c:v>24</c:v>
                      </c:pt>
                      <c:pt idx="21975">
                        <c:v>0</c:v>
                      </c:pt>
                      <c:pt idx="21976">
                        <c:v>1</c:v>
                      </c:pt>
                      <c:pt idx="21977">
                        <c:v>2</c:v>
                      </c:pt>
                      <c:pt idx="21978">
                        <c:v>3</c:v>
                      </c:pt>
                      <c:pt idx="21979">
                        <c:v>4</c:v>
                      </c:pt>
                      <c:pt idx="21980">
                        <c:v>5</c:v>
                      </c:pt>
                      <c:pt idx="21981">
                        <c:v>6</c:v>
                      </c:pt>
                      <c:pt idx="21982">
                        <c:v>7</c:v>
                      </c:pt>
                      <c:pt idx="21983">
                        <c:v>8</c:v>
                      </c:pt>
                      <c:pt idx="21984">
                        <c:v>9</c:v>
                      </c:pt>
                      <c:pt idx="21985">
                        <c:v>10</c:v>
                      </c:pt>
                      <c:pt idx="21986">
                        <c:v>11</c:v>
                      </c:pt>
                      <c:pt idx="21987">
                        <c:v>12</c:v>
                      </c:pt>
                      <c:pt idx="21988">
                        <c:v>13</c:v>
                      </c:pt>
                      <c:pt idx="21989">
                        <c:v>14</c:v>
                      </c:pt>
                      <c:pt idx="21990">
                        <c:v>15</c:v>
                      </c:pt>
                      <c:pt idx="21991">
                        <c:v>16</c:v>
                      </c:pt>
                      <c:pt idx="21992">
                        <c:v>17</c:v>
                      </c:pt>
                      <c:pt idx="21993">
                        <c:v>18</c:v>
                      </c:pt>
                      <c:pt idx="21994">
                        <c:v>19</c:v>
                      </c:pt>
                      <c:pt idx="21995">
                        <c:v>20</c:v>
                      </c:pt>
                      <c:pt idx="21996">
                        <c:v>21</c:v>
                      </c:pt>
                      <c:pt idx="21997">
                        <c:v>22</c:v>
                      </c:pt>
                      <c:pt idx="21998">
                        <c:v>23</c:v>
                      </c:pt>
                      <c:pt idx="21999">
                        <c:v>24</c:v>
                      </c:pt>
                      <c:pt idx="22000">
                        <c:v>0</c:v>
                      </c:pt>
                      <c:pt idx="22001">
                        <c:v>1</c:v>
                      </c:pt>
                      <c:pt idx="22002">
                        <c:v>2</c:v>
                      </c:pt>
                      <c:pt idx="22003">
                        <c:v>3</c:v>
                      </c:pt>
                      <c:pt idx="22004">
                        <c:v>4</c:v>
                      </c:pt>
                      <c:pt idx="22005">
                        <c:v>5</c:v>
                      </c:pt>
                      <c:pt idx="22006">
                        <c:v>6</c:v>
                      </c:pt>
                      <c:pt idx="22007">
                        <c:v>7</c:v>
                      </c:pt>
                      <c:pt idx="22008">
                        <c:v>8</c:v>
                      </c:pt>
                      <c:pt idx="22009">
                        <c:v>9</c:v>
                      </c:pt>
                      <c:pt idx="22010">
                        <c:v>10</c:v>
                      </c:pt>
                      <c:pt idx="22011">
                        <c:v>11</c:v>
                      </c:pt>
                      <c:pt idx="22012">
                        <c:v>12</c:v>
                      </c:pt>
                      <c:pt idx="22013">
                        <c:v>13</c:v>
                      </c:pt>
                      <c:pt idx="22014">
                        <c:v>14</c:v>
                      </c:pt>
                      <c:pt idx="22015">
                        <c:v>15</c:v>
                      </c:pt>
                      <c:pt idx="22016">
                        <c:v>16</c:v>
                      </c:pt>
                      <c:pt idx="22017">
                        <c:v>17</c:v>
                      </c:pt>
                      <c:pt idx="22018">
                        <c:v>18</c:v>
                      </c:pt>
                      <c:pt idx="22019">
                        <c:v>19</c:v>
                      </c:pt>
                      <c:pt idx="22020">
                        <c:v>20</c:v>
                      </c:pt>
                      <c:pt idx="22021">
                        <c:v>21</c:v>
                      </c:pt>
                      <c:pt idx="22022">
                        <c:v>22</c:v>
                      </c:pt>
                      <c:pt idx="22023">
                        <c:v>23</c:v>
                      </c:pt>
                      <c:pt idx="22024">
                        <c:v>24</c:v>
                      </c:pt>
                      <c:pt idx="22025">
                        <c:v>0</c:v>
                      </c:pt>
                      <c:pt idx="22026">
                        <c:v>1</c:v>
                      </c:pt>
                      <c:pt idx="22027">
                        <c:v>2</c:v>
                      </c:pt>
                      <c:pt idx="22028">
                        <c:v>3</c:v>
                      </c:pt>
                      <c:pt idx="22029">
                        <c:v>4</c:v>
                      </c:pt>
                      <c:pt idx="22030">
                        <c:v>5</c:v>
                      </c:pt>
                      <c:pt idx="22031">
                        <c:v>6</c:v>
                      </c:pt>
                      <c:pt idx="22032">
                        <c:v>7</c:v>
                      </c:pt>
                      <c:pt idx="22033">
                        <c:v>8</c:v>
                      </c:pt>
                      <c:pt idx="22034">
                        <c:v>9</c:v>
                      </c:pt>
                      <c:pt idx="22035">
                        <c:v>10</c:v>
                      </c:pt>
                      <c:pt idx="22036">
                        <c:v>11</c:v>
                      </c:pt>
                      <c:pt idx="22037">
                        <c:v>12</c:v>
                      </c:pt>
                      <c:pt idx="22038">
                        <c:v>13</c:v>
                      </c:pt>
                      <c:pt idx="22039">
                        <c:v>14</c:v>
                      </c:pt>
                      <c:pt idx="22040">
                        <c:v>15</c:v>
                      </c:pt>
                      <c:pt idx="22041">
                        <c:v>16</c:v>
                      </c:pt>
                      <c:pt idx="22042">
                        <c:v>17</c:v>
                      </c:pt>
                      <c:pt idx="22043">
                        <c:v>18</c:v>
                      </c:pt>
                      <c:pt idx="22044">
                        <c:v>19</c:v>
                      </c:pt>
                      <c:pt idx="22045">
                        <c:v>20</c:v>
                      </c:pt>
                      <c:pt idx="22046">
                        <c:v>21</c:v>
                      </c:pt>
                      <c:pt idx="22047">
                        <c:v>22</c:v>
                      </c:pt>
                      <c:pt idx="22048">
                        <c:v>23</c:v>
                      </c:pt>
                      <c:pt idx="22049">
                        <c:v>24</c:v>
                      </c:pt>
                      <c:pt idx="22050">
                        <c:v>0</c:v>
                      </c:pt>
                      <c:pt idx="22051">
                        <c:v>1</c:v>
                      </c:pt>
                      <c:pt idx="22052">
                        <c:v>2</c:v>
                      </c:pt>
                      <c:pt idx="22053">
                        <c:v>3</c:v>
                      </c:pt>
                      <c:pt idx="22054">
                        <c:v>4</c:v>
                      </c:pt>
                      <c:pt idx="22055">
                        <c:v>5</c:v>
                      </c:pt>
                      <c:pt idx="22056">
                        <c:v>6</c:v>
                      </c:pt>
                      <c:pt idx="22057">
                        <c:v>7</c:v>
                      </c:pt>
                      <c:pt idx="22058">
                        <c:v>8</c:v>
                      </c:pt>
                      <c:pt idx="22059">
                        <c:v>9</c:v>
                      </c:pt>
                      <c:pt idx="22060">
                        <c:v>10</c:v>
                      </c:pt>
                      <c:pt idx="22061">
                        <c:v>11</c:v>
                      </c:pt>
                      <c:pt idx="22062">
                        <c:v>12</c:v>
                      </c:pt>
                      <c:pt idx="22063">
                        <c:v>13</c:v>
                      </c:pt>
                      <c:pt idx="22064">
                        <c:v>14</c:v>
                      </c:pt>
                      <c:pt idx="22065">
                        <c:v>15</c:v>
                      </c:pt>
                      <c:pt idx="22066">
                        <c:v>16</c:v>
                      </c:pt>
                      <c:pt idx="22067">
                        <c:v>17</c:v>
                      </c:pt>
                      <c:pt idx="22068">
                        <c:v>18</c:v>
                      </c:pt>
                      <c:pt idx="22069">
                        <c:v>19</c:v>
                      </c:pt>
                      <c:pt idx="22070">
                        <c:v>20</c:v>
                      </c:pt>
                      <c:pt idx="22071">
                        <c:v>21</c:v>
                      </c:pt>
                      <c:pt idx="22072">
                        <c:v>22</c:v>
                      </c:pt>
                      <c:pt idx="22073">
                        <c:v>23</c:v>
                      </c:pt>
                      <c:pt idx="22074">
                        <c:v>24</c:v>
                      </c:pt>
                      <c:pt idx="22075">
                        <c:v>0</c:v>
                      </c:pt>
                      <c:pt idx="22076">
                        <c:v>1</c:v>
                      </c:pt>
                      <c:pt idx="22077">
                        <c:v>2</c:v>
                      </c:pt>
                      <c:pt idx="22078">
                        <c:v>3</c:v>
                      </c:pt>
                      <c:pt idx="22079">
                        <c:v>4</c:v>
                      </c:pt>
                      <c:pt idx="22080">
                        <c:v>5</c:v>
                      </c:pt>
                      <c:pt idx="22081">
                        <c:v>6</c:v>
                      </c:pt>
                      <c:pt idx="22082">
                        <c:v>7</c:v>
                      </c:pt>
                      <c:pt idx="22083">
                        <c:v>8</c:v>
                      </c:pt>
                      <c:pt idx="22084">
                        <c:v>9</c:v>
                      </c:pt>
                      <c:pt idx="22085">
                        <c:v>10</c:v>
                      </c:pt>
                      <c:pt idx="22086">
                        <c:v>11</c:v>
                      </c:pt>
                      <c:pt idx="22087">
                        <c:v>12</c:v>
                      </c:pt>
                      <c:pt idx="22088">
                        <c:v>13</c:v>
                      </c:pt>
                      <c:pt idx="22089">
                        <c:v>14</c:v>
                      </c:pt>
                      <c:pt idx="22090">
                        <c:v>15</c:v>
                      </c:pt>
                      <c:pt idx="22091">
                        <c:v>16</c:v>
                      </c:pt>
                      <c:pt idx="22092">
                        <c:v>17</c:v>
                      </c:pt>
                      <c:pt idx="22093">
                        <c:v>18</c:v>
                      </c:pt>
                      <c:pt idx="22094">
                        <c:v>19</c:v>
                      </c:pt>
                      <c:pt idx="22095">
                        <c:v>20</c:v>
                      </c:pt>
                      <c:pt idx="22096">
                        <c:v>21</c:v>
                      </c:pt>
                      <c:pt idx="22097">
                        <c:v>22</c:v>
                      </c:pt>
                      <c:pt idx="22098">
                        <c:v>23</c:v>
                      </c:pt>
                      <c:pt idx="22099">
                        <c:v>24</c:v>
                      </c:pt>
                      <c:pt idx="22100">
                        <c:v>0</c:v>
                      </c:pt>
                      <c:pt idx="22101">
                        <c:v>1</c:v>
                      </c:pt>
                      <c:pt idx="22102">
                        <c:v>2</c:v>
                      </c:pt>
                      <c:pt idx="22103">
                        <c:v>3</c:v>
                      </c:pt>
                      <c:pt idx="22104">
                        <c:v>4</c:v>
                      </c:pt>
                      <c:pt idx="22105">
                        <c:v>5</c:v>
                      </c:pt>
                      <c:pt idx="22106">
                        <c:v>6</c:v>
                      </c:pt>
                      <c:pt idx="22107">
                        <c:v>7</c:v>
                      </c:pt>
                      <c:pt idx="22108">
                        <c:v>8</c:v>
                      </c:pt>
                      <c:pt idx="22109">
                        <c:v>9</c:v>
                      </c:pt>
                      <c:pt idx="22110">
                        <c:v>10</c:v>
                      </c:pt>
                      <c:pt idx="22111">
                        <c:v>11</c:v>
                      </c:pt>
                      <c:pt idx="22112">
                        <c:v>12</c:v>
                      </c:pt>
                      <c:pt idx="22113">
                        <c:v>13</c:v>
                      </c:pt>
                      <c:pt idx="22114">
                        <c:v>14</c:v>
                      </c:pt>
                      <c:pt idx="22115">
                        <c:v>15</c:v>
                      </c:pt>
                      <c:pt idx="22116">
                        <c:v>16</c:v>
                      </c:pt>
                      <c:pt idx="22117">
                        <c:v>17</c:v>
                      </c:pt>
                      <c:pt idx="22118">
                        <c:v>18</c:v>
                      </c:pt>
                      <c:pt idx="22119">
                        <c:v>19</c:v>
                      </c:pt>
                      <c:pt idx="22120">
                        <c:v>20</c:v>
                      </c:pt>
                      <c:pt idx="22121">
                        <c:v>21</c:v>
                      </c:pt>
                      <c:pt idx="22122">
                        <c:v>22</c:v>
                      </c:pt>
                      <c:pt idx="22123">
                        <c:v>23</c:v>
                      </c:pt>
                      <c:pt idx="22124">
                        <c:v>24</c:v>
                      </c:pt>
                      <c:pt idx="22125">
                        <c:v>0</c:v>
                      </c:pt>
                      <c:pt idx="22126">
                        <c:v>1</c:v>
                      </c:pt>
                      <c:pt idx="22127">
                        <c:v>2</c:v>
                      </c:pt>
                      <c:pt idx="22128">
                        <c:v>3</c:v>
                      </c:pt>
                      <c:pt idx="22129">
                        <c:v>4</c:v>
                      </c:pt>
                      <c:pt idx="22130">
                        <c:v>5</c:v>
                      </c:pt>
                      <c:pt idx="22131">
                        <c:v>6</c:v>
                      </c:pt>
                      <c:pt idx="22132">
                        <c:v>7</c:v>
                      </c:pt>
                      <c:pt idx="22133">
                        <c:v>8</c:v>
                      </c:pt>
                      <c:pt idx="22134">
                        <c:v>9</c:v>
                      </c:pt>
                      <c:pt idx="22135">
                        <c:v>10</c:v>
                      </c:pt>
                      <c:pt idx="22136">
                        <c:v>11</c:v>
                      </c:pt>
                      <c:pt idx="22137">
                        <c:v>12</c:v>
                      </c:pt>
                      <c:pt idx="22138">
                        <c:v>13</c:v>
                      </c:pt>
                      <c:pt idx="22139">
                        <c:v>14</c:v>
                      </c:pt>
                      <c:pt idx="22140">
                        <c:v>15</c:v>
                      </c:pt>
                      <c:pt idx="22141">
                        <c:v>16</c:v>
                      </c:pt>
                      <c:pt idx="22142">
                        <c:v>17</c:v>
                      </c:pt>
                      <c:pt idx="22143">
                        <c:v>18</c:v>
                      </c:pt>
                      <c:pt idx="22144">
                        <c:v>19</c:v>
                      </c:pt>
                      <c:pt idx="22145">
                        <c:v>20</c:v>
                      </c:pt>
                      <c:pt idx="22146">
                        <c:v>21</c:v>
                      </c:pt>
                      <c:pt idx="22147">
                        <c:v>22</c:v>
                      </c:pt>
                      <c:pt idx="22148">
                        <c:v>23</c:v>
                      </c:pt>
                      <c:pt idx="22149">
                        <c:v>24</c:v>
                      </c:pt>
                      <c:pt idx="22150">
                        <c:v>0</c:v>
                      </c:pt>
                      <c:pt idx="22151">
                        <c:v>1</c:v>
                      </c:pt>
                      <c:pt idx="22152">
                        <c:v>2</c:v>
                      </c:pt>
                      <c:pt idx="22153">
                        <c:v>3</c:v>
                      </c:pt>
                      <c:pt idx="22154">
                        <c:v>4</c:v>
                      </c:pt>
                      <c:pt idx="22155">
                        <c:v>5</c:v>
                      </c:pt>
                      <c:pt idx="22156">
                        <c:v>6</c:v>
                      </c:pt>
                      <c:pt idx="22157">
                        <c:v>7</c:v>
                      </c:pt>
                      <c:pt idx="22158">
                        <c:v>8</c:v>
                      </c:pt>
                      <c:pt idx="22159">
                        <c:v>9</c:v>
                      </c:pt>
                      <c:pt idx="22160">
                        <c:v>10</c:v>
                      </c:pt>
                      <c:pt idx="22161">
                        <c:v>11</c:v>
                      </c:pt>
                      <c:pt idx="22162">
                        <c:v>12</c:v>
                      </c:pt>
                      <c:pt idx="22163">
                        <c:v>13</c:v>
                      </c:pt>
                      <c:pt idx="22164">
                        <c:v>14</c:v>
                      </c:pt>
                      <c:pt idx="22165">
                        <c:v>15</c:v>
                      </c:pt>
                      <c:pt idx="22166">
                        <c:v>16</c:v>
                      </c:pt>
                      <c:pt idx="22167">
                        <c:v>17</c:v>
                      </c:pt>
                      <c:pt idx="22168">
                        <c:v>18</c:v>
                      </c:pt>
                      <c:pt idx="22169">
                        <c:v>19</c:v>
                      </c:pt>
                      <c:pt idx="22170">
                        <c:v>20</c:v>
                      </c:pt>
                      <c:pt idx="22171">
                        <c:v>21</c:v>
                      </c:pt>
                      <c:pt idx="22172">
                        <c:v>22</c:v>
                      </c:pt>
                      <c:pt idx="22173">
                        <c:v>23</c:v>
                      </c:pt>
                      <c:pt idx="22174">
                        <c:v>24</c:v>
                      </c:pt>
                      <c:pt idx="22175">
                        <c:v>0</c:v>
                      </c:pt>
                      <c:pt idx="22176">
                        <c:v>1</c:v>
                      </c:pt>
                      <c:pt idx="22177">
                        <c:v>2</c:v>
                      </c:pt>
                      <c:pt idx="22178">
                        <c:v>3</c:v>
                      </c:pt>
                      <c:pt idx="22179">
                        <c:v>4</c:v>
                      </c:pt>
                      <c:pt idx="22180">
                        <c:v>5</c:v>
                      </c:pt>
                      <c:pt idx="22181">
                        <c:v>6</c:v>
                      </c:pt>
                      <c:pt idx="22182">
                        <c:v>7</c:v>
                      </c:pt>
                      <c:pt idx="22183">
                        <c:v>8</c:v>
                      </c:pt>
                      <c:pt idx="22184">
                        <c:v>9</c:v>
                      </c:pt>
                      <c:pt idx="22185">
                        <c:v>10</c:v>
                      </c:pt>
                      <c:pt idx="22186">
                        <c:v>11</c:v>
                      </c:pt>
                      <c:pt idx="22187">
                        <c:v>12</c:v>
                      </c:pt>
                      <c:pt idx="22188">
                        <c:v>13</c:v>
                      </c:pt>
                      <c:pt idx="22189">
                        <c:v>14</c:v>
                      </c:pt>
                      <c:pt idx="22190">
                        <c:v>15</c:v>
                      </c:pt>
                      <c:pt idx="22191">
                        <c:v>16</c:v>
                      </c:pt>
                      <c:pt idx="22192">
                        <c:v>17</c:v>
                      </c:pt>
                      <c:pt idx="22193">
                        <c:v>18</c:v>
                      </c:pt>
                      <c:pt idx="22194">
                        <c:v>19</c:v>
                      </c:pt>
                      <c:pt idx="22195">
                        <c:v>20</c:v>
                      </c:pt>
                      <c:pt idx="22196">
                        <c:v>21</c:v>
                      </c:pt>
                      <c:pt idx="22197">
                        <c:v>22</c:v>
                      </c:pt>
                      <c:pt idx="22198">
                        <c:v>23</c:v>
                      </c:pt>
                      <c:pt idx="22199">
                        <c:v>24</c:v>
                      </c:pt>
                      <c:pt idx="22200">
                        <c:v>0</c:v>
                      </c:pt>
                      <c:pt idx="22201">
                        <c:v>1</c:v>
                      </c:pt>
                      <c:pt idx="22202">
                        <c:v>2</c:v>
                      </c:pt>
                      <c:pt idx="22203">
                        <c:v>3</c:v>
                      </c:pt>
                      <c:pt idx="22204">
                        <c:v>4</c:v>
                      </c:pt>
                      <c:pt idx="22205">
                        <c:v>5</c:v>
                      </c:pt>
                      <c:pt idx="22206">
                        <c:v>6</c:v>
                      </c:pt>
                      <c:pt idx="22207">
                        <c:v>7</c:v>
                      </c:pt>
                      <c:pt idx="22208">
                        <c:v>8</c:v>
                      </c:pt>
                      <c:pt idx="22209">
                        <c:v>9</c:v>
                      </c:pt>
                      <c:pt idx="22210">
                        <c:v>10</c:v>
                      </c:pt>
                      <c:pt idx="22211">
                        <c:v>11</c:v>
                      </c:pt>
                      <c:pt idx="22212">
                        <c:v>12</c:v>
                      </c:pt>
                      <c:pt idx="22213">
                        <c:v>13</c:v>
                      </c:pt>
                      <c:pt idx="22214">
                        <c:v>14</c:v>
                      </c:pt>
                      <c:pt idx="22215">
                        <c:v>15</c:v>
                      </c:pt>
                      <c:pt idx="22216">
                        <c:v>16</c:v>
                      </c:pt>
                      <c:pt idx="22217">
                        <c:v>17</c:v>
                      </c:pt>
                      <c:pt idx="22218">
                        <c:v>18</c:v>
                      </c:pt>
                      <c:pt idx="22219">
                        <c:v>19</c:v>
                      </c:pt>
                      <c:pt idx="22220">
                        <c:v>20</c:v>
                      </c:pt>
                      <c:pt idx="22221">
                        <c:v>21</c:v>
                      </c:pt>
                      <c:pt idx="22222">
                        <c:v>22</c:v>
                      </c:pt>
                      <c:pt idx="22223">
                        <c:v>23</c:v>
                      </c:pt>
                      <c:pt idx="22224">
                        <c:v>24</c:v>
                      </c:pt>
                      <c:pt idx="22225">
                        <c:v>0</c:v>
                      </c:pt>
                      <c:pt idx="22226">
                        <c:v>1</c:v>
                      </c:pt>
                      <c:pt idx="22227">
                        <c:v>2</c:v>
                      </c:pt>
                      <c:pt idx="22228">
                        <c:v>3</c:v>
                      </c:pt>
                      <c:pt idx="22229">
                        <c:v>4</c:v>
                      </c:pt>
                      <c:pt idx="22230">
                        <c:v>5</c:v>
                      </c:pt>
                      <c:pt idx="22231">
                        <c:v>6</c:v>
                      </c:pt>
                      <c:pt idx="22232">
                        <c:v>7</c:v>
                      </c:pt>
                      <c:pt idx="22233">
                        <c:v>8</c:v>
                      </c:pt>
                      <c:pt idx="22234">
                        <c:v>9</c:v>
                      </c:pt>
                      <c:pt idx="22235">
                        <c:v>10</c:v>
                      </c:pt>
                      <c:pt idx="22236">
                        <c:v>11</c:v>
                      </c:pt>
                      <c:pt idx="22237">
                        <c:v>12</c:v>
                      </c:pt>
                      <c:pt idx="22238">
                        <c:v>13</c:v>
                      </c:pt>
                      <c:pt idx="22239">
                        <c:v>14</c:v>
                      </c:pt>
                      <c:pt idx="22240">
                        <c:v>15</c:v>
                      </c:pt>
                      <c:pt idx="22241">
                        <c:v>16</c:v>
                      </c:pt>
                      <c:pt idx="22242">
                        <c:v>17</c:v>
                      </c:pt>
                      <c:pt idx="22243">
                        <c:v>18</c:v>
                      </c:pt>
                      <c:pt idx="22244">
                        <c:v>19</c:v>
                      </c:pt>
                      <c:pt idx="22245">
                        <c:v>20</c:v>
                      </c:pt>
                      <c:pt idx="22246">
                        <c:v>21</c:v>
                      </c:pt>
                      <c:pt idx="22247">
                        <c:v>22</c:v>
                      </c:pt>
                      <c:pt idx="22248">
                        <c:v>23</c:v>
                      </c:pt>
                      <c:pt idx="22249">
                        <c:v>24</c:v>
                      </c:pt>
                      <c:pt idx="22250">
                        <c:v>0</c:v>
                      </c:pt>
                      <c:pt idx="22251">
                        <c:v>1</c:v>
                      </c:pt>
                      <c:pt idx="22252">
                        <c:v>2</c:v>
                      </c:pt>
                      <c:pt idx="22253">
                        <c:v>3</c:v>
                      </c:pt>
                      <c:pt idx="22254">
                        <c:v>4</c:v>
                      </c:pt>
                      <c:pt idx="22255">
                        <c:v>5</c:v>
                      </c:pt>
                      <c:pt idx="22256">
                        <c:v>6</c:v>
                      </c:pt>
                      <c:pt idx="22257">
                        <c:v>7</c:v>
                      </c:pt>
                      <c:pt idx="22258">
                        <c:v>8</c:v>
                      </c:pt>
                      <c:pt idx="22259">
                        <c:v>9</c:v>
                      </c:pt>
                      <c:pt idx="22260">
                        <c:v>10</c:v>
                      </c:pt>
                      <c:pt idx="22261">
                        <c:v>11</c:v>
                      </c:pt>
                      <c:pt idx="22262">
                        <c:v>12</c:v>
                      </c:pt>
                      <c:pt idx="22263">
                        <c:v>13</c:v>
                      </c:pt>
                      <c:pt idx="22264">
                        <c:v>14</c:v>
                      </c:pt>
                      <c:pt idx="22265">
                        <c:v>15</c:v>
                      </c:pt>
                      <c:pt idx="22266">
                        <c:v>16</c:v>
                      </c:pt>
                      <c:pt idx="22267">
                        <c:v>17</c:v>
                      </c:pt>
                      <c:pt idx="22268">
                        <c:v>18</c:v>
                      </c:pt>
                      <c:pt idx="22269">
                        <c:v>19</c:v>
                      </c:pt>
                      <c:pt idx="22270">
                        <c:v>20</c:v>
                      </c:pt>
                      <c:pt idx="22271">
                        <c:v>21</c:v>
                      </c:pt>
                      <c:pt idx="22272">
                        <c:v>22</c:v>
                      </c:pt>
                      <c:pt idx="22273">
                        <c:v>23</c:v>
                      </c:pt>
                      <c:pt idx="22274">
                        <c:v>24</c:v>
                      </c:pt>
                      <c:pt idx="22275">
                        <c:v>0</c:v>
                      </c:pt>
                      <c:pt idx="22276">
                        <c:v>1</c:v>
                      </c:pt>
                      <c:pt idx="22277">
                        <c:v>2</c:v>
                      </c:pt>
                      <c:pt idx="22278">
                        <c:v>3</c:v>
                      </c:pt>
                      <c:pt idx="22279">
                        <c:v>4</c:v>
                      </c:pt>
                      <c:pt idx="22280">
                        <c:v>5</c:v>
                      </c:pt>
                      <c:pt idx="22281">
                        <c:v>6</c:v>
                      </c:pt>
                      <c:pt idx="22282">
                        <c:v>7</c:v>
                      </c:pt>
                      <c:pt idx="22283">
                        <c:v>8</c:v>
                      </c:pt>
                      <c:pt idx="22284">
                        <c:v>9</c:v>
                      </c:pt>
                      <c:pt idx="22285">
                        <c:v>10</c:v>
                      </c:pt>
                      <c:pt idx="22286">
                        <c:v>11</c:v>
                      </c:pt>
                      <c:pt idx="22287">
                        <c:v>12</c:v>
                      </c:pt>
                      <c:pt idx="22288">
                        <c:v>13</c:v>
                      </c:pt>
                      <c:pt idx="22289">
                        <c:v>14</c:v>
                      </c:pt>
                      <c:pt idx="22290">
                        <c:v>15</c:v>
                      </c:pt>
                      <c:pt idx="22291">
                        <c:v>16</c:v>
                      </c:pt>
                      <c:pt idx="22292">
                        <c:v>17</c:v>
                      </c:pt>
                      <c:pt idx="22293">
                        <c:v>18</c:v>
                      </c:pt>
                      <c:pt idx="22294">
                        <c:v>19</c:v>
                      </c:pt>
                      <c:pt idx="22295">
                        <c:v>20</c:v>
                      </c:pt>
                      <c:pt idx="22296">
                        <c:v>21</c:v>
                      </c:pt>
                      <c:pt idx="22297">
                        <c:v>22</c:v>
                      </c:pt>
                      <c:pt idx="22298">
                        <c:v>23</c:v>
                      </c:pt>
                      <c:pt idx="22299">
                        <c:v>24</c:v>
                      </c:pt>
                      <c:pt idx="22300">
                        <c:v>0</c:v>
                      </c:pt>
                      <c:pt idx="22301">
                        <c:v>1</c:v>
                      </c:pt>
                      <c:pt idx="22302">
                        <c:v>2</c:v>
                      </c:pt>
                      <c:pt idx="22303">
                        <c:v>3</c:v>
                      </c:pt>
                      <c:pt idx="22304">
                        <c:v>4</c:v>
                      </c:pt>
                      <c:pt idx="22305">
                        <c:v>5</c:v>
                      </c:pt>
                      <c:pt idx="22306">
                        <c:v>6</c:v>
                      </c:pt>
                      <c:pt idx="22307">
                        <c:v>7</c:v>
                      </c:pt>
                      <c:pt idx="22308">
                        <c:v>8</c:v>
                      </c:pt>
                      <c:pt idx="22309">
                        <c:v>9</c:v>
                      </c:pt>
                      <c:pt idx="22310">
                        <c:v>10</c:v>
                      </c:pt>
                      <c:pt idx="22311">
                        <c:v>11</c:v>
                      </c:pt>
                      <c:pt idx="22312">
                        <c:v>12</c:v>
                      </c:pt>
                      <c:pt idx="22313">
                        <c:v>13</c:v>
                      </c:pt>
                      <c:pt idx="22314">
                        <c:v>14</c:v>
                      </c:pt>
                      <c:pt idx="22315">
                        <c:v>15</c:v>
                      </c:pt>
                      <c:pt idx="22316">
                        <c:v>16</c:v>
                      </c:pt>
                      <c:pt idx="22317">
                        <c:v>17</c:v>
                      </c:pt>
                      <c:pt idx="22318">
                        <c:v>18</c:v>
                      </c:pt>
                      <c:pt idx="22319">
                        <c:v>19</c:v>
                      </c:pt>
                      <c:pt idx="22320">
                        <c:v>20</c:v>
                      </c:pt>
                      <c:pt idx="22321">
                        <c:v>21</c:v>
                      </c:pt>
                      <c:pt idx="22322">
                        <c:v>22</c:v>
                      </c:pt>
                      <c:pt idx="22323">
                        <c:v>23</c:v>
                      </c:pt>
                      <c:pt idx="22324">
                        <c:v>24</c:v>
                      </c:pt>
                      <c:pt idx="22325">
                        <c:v>0</c:v>
                      </c:pt>
                      <c:pt idx="22326">
                        <c:v>1</c:v>
                      </c:pt>
                      <c:pt idx="22327">
                        <c:v>2</c:v>
                      </c:pt>
                      <c:pt idx="22328">
                        <c:v>3</c:v>
                      </c:pt>
                      <c:pt idx="22329">
                        <c:v>4</c:v>
                      </c:pt>
                      <c:pt idx="22330">
                        <c:v>5</c:v>
                      </c:pt>
                      <c:pt idx="22331">
                        <c:v>6</c:v>
                      </c:pt>
                      <c:pt idx="22332">
                        <c:v>7</c:v>
                      </c:pt>
                      <c:pt idx="22333">
                        <c:v>8</c:v>
                      </c:pt>
                      <c:pt idx="22334">
                        <c:v>9</c:v>
                      </c:pt>
                      <c:pt idx="22335">
                        <c:v>10</c:v>
                      </c:pt>
                      <c:pt idx="22336">
                        <c:v>11</c:v>
                      </c:pt>
                      <c:pt idx="22337">
                        <c:v>12</c:v>
                      </c:pt>
                      <c:pt idx="22338">
                        <c:v>13</c:v>
                      </c:pt>
                      <c:pt idx="22339">
                        <c:v>14</c:v>
                      </c:pt>
                      <c:pt idx="22340">
                        <c:v>15</c:v>
                      </c:pt>
                      <c:pt idx="22341">
                        <c:v>16</c:v>
                      </c:pt>
                      <c:pt idx="22342">
                        <c:v>17</c:v>
                      </c:pt>
                      <c:pt idx="22343">
                        <c:v>18</c:v>
                      </c:pt>
                      <c:pt idx="22344">
                        <c:v>19</c:v>
                      </c:pt>
                      <c:pt idx="22345">
                        <c:v>20</c:v>
                      </c:pt>
                      <c:pt idx="22346">
                        <c:v>21</c:v>
                      </c:pt>
                      <c:pt idx="22347">
                        <c:v>22</c:v>
                      </c:pt>
                      <c:pt idx="22348">
                        <c:v>23</c:v>
                      </c:pt>
                      <c:pt idx="22349">
                        <c:v>24</c:v>
                      </c:pt>
                      <c:pt idx="22350">
                        <c:v>0</c:v>
                      </c:pt>
                      <c:pt idx="22351">
                        <c:v>1</c:v>
                      </c:pt>
                      <c:pt idx="22352">
                        <c:v>2</c:v>
                      </c:pt>
                      <c:pt idx="22353">
                        <c:v>3</c:v>
                      </c:pt>
                      <c:pt idx="22354">
                        <c:v>4</c:v>
                      </c:pt>
                      <c:pt idx="22355">
                        <c:v>5</c:v>
                      </c:pt>
                      <c:pt idx="22356">
                        <c:v>6</c:v>
                      </c:pt>
                      <c:pt idx="22357">
                        <c:v>7</c:v>
                      </c:pt>
                      <c:pt idx="22358">
                        <c:v>8</c:v>
                      </c:pt>
                      <c:pt idx="22359">
                        <c:v>9</c:v>
                      </c:pt>
                      <c:pt idx="22360">
                        <c:v>10</c:v>
                      </c:pt>
                      <c:pt idx="22361">
                        <c:v>11</c:v>
                      </c:pt>
                      <c:pt idx="22362">
                        <c:v>12</c:v>
                      </c:pt>
                      <c:pt idx="22363">
                        <c:v>13</c:v>
                      </c:pt>
                      <c:pt idx="22364">
                        <c:v>14</c:v>
                      </c:pt>
                      <c:pt idx="22365">
                        <c:v>15</c:v>
                      </c:pt>
                      <c:pt idx="22366">
                        <c:v>16</c:v>
                      </c:pt>
                      <c:pt idx="22367">
                        <c:v>17</c:v>
                      </c:pt>
                      <c:pt idx="22368">
                        <c:v>18</c:v>
                      </c:pt>
                      <c:pt idx="22369">
                        <c:v>19</c:v>
                      </c:pt>
                      <c:pt idx="22370">
                        <c:v>20</c:v>
                      </c:pt>
                      <c:pt idx="22371">
                        <c:v>21</c:v>
                      </c:pt>
                      <c:pt idx="22372">
                        <c:v>22</c:v>
                      </c:pt>
                      <c:pt idx="22373">
                        <c:v>23</c:v>
                      </c:pt>
                      <c:pt idx="22374">
                        <c:v>24</c:v>
                      </c:pt>
                      <c:pt idx="22375">
                        <c:v>0</c:v>
                      </c:pt>
                      <c:pt idx="22376">
                        <c:v>1</c:v>
                      </c:pt>
                      <c:pt idx="22377">
                        <c:v>2</c:v>
                      </c:pt>
                      <c:pt idx="22378">
                        <c:v>3</c:v>
                      </c:pt>
                      <c:pt idx="22379">
                        <c:v>4</c:v>
                      </c:pt>
                      <c:pt idx="22380">
                        <c:v>5</c:v>
                      </c:pt>
                      <c:pt idx="22381">
                        <c:v>6</c:v>
                      </c:pt>
                      <c:pt idx="22382">
                        <c:v>7</c:v>
                      </c:pt>
                      <c:pt idx="22383">
                        <c:v>8</c:v>
                      </c:pt>
                      <c:pt idx="22384">
                        <c:v>9</c:v>
                      </c:pt>
                      <c:pt idx="22385">
                        <c:v>10</c:v>
                      </c:pt>
                      <c:pt idx="22386">
                        <c:v>11</c:v>
                      </c:pt>
                      <c:pt idx="22387">
                        <c:v>12</c:v>
                      </c:pt>
                      <c:pt idx="22388">
                        <c:v>13</c:v>
                      </c:pt>
                      <c:pt idx="22389">
                        <c:v>14</c:v>
                      </c:pt>
                      <c:pt idx="22390">
                        <c:v>15</c:v>
                      </c:pt>
                      <c:pt idx="22391">
                        <c:v>16</c:v>
                      </c:pt>
                      <c:pt idx="22392">
                        <c:v>17</c:v>
                      </c:pt>
                      <c:pt idx="22393">
                        <c:v>18</c:v>
                      </c:pt>
                      <c:pt idx="22394">
                        <c:v>19</c:v>
                      </c:pt>
                      <c:pt idx="22395">
                        <c:v>20</c:v>
                      </c:pt>
                      <c:pt idx="22396">
                        <c:v>21</c:v>
                      </c:pt>
                      <c:pt idx="22397">
                        <c:v>22</c:v>
                      </c:pt>
                      <c:pt idx="22398">
                        <c:v>23</c:v>
                      </c:pt>
                      <c:pt idx="22399">
                        <c:v>24</c:v>
                      </c:pt>
                      <c:pt idx="22400">
                        <c:v>0</c:v>
                      </c:pt>
                      <c:pt idx="22401">
                        <c:v>1</c:v>
                      </c:pt>
                      <c:pt idx="22402">
                        <c:v>2</c:v>
                      </c:pt>
                      <c:pt idx="22403">
                        <c:v>3</c:v>
                      </c:pt>
                      <c:pt idx="22404">
                        <c:v>4</c:v>
                      </c:pt>
                      <c:pt idx="22405">
                        <c:v>5</c:v>
                      </c:pt>
                      <c:pt idx="22406">
                        <c:v>6</c:v>
                      </c:pt>
                      <c:pt idx="22407">
                        <c:v>7</c:v>
                      </c:pt>
                      <c:pt idx="22408">
                        <c:v>8</c:v>
                      </c:pt>
                      <c:pt idx="22409">
                        <c:v>9</c:v>
                      </c:pt>
                      <c:pt idx="22410">
                        <c:v>10</c:v>
                      </c:pt>
                      <c:pt idx="22411">
                        <c:v>11</c:v>
                      </c:pt>
                      <c:pt idx="22412">
                        <c:v>12</c:v>
                      </c:pt>
                      <c:pt idx="22413">
                        <c:v>13</c:v>
                      </c:pt>
                      <c:pt idx="22414">
                        <c:v>14</c:v>
                      </c:pt>
                      <c:pt idx="22415">
                        <c:v>15</c:v>
                      </c:pt>
                      <c:pt idx="22416">
                        <c:v>16</c:v>
                      </c:pt>
                      <c:pt idx="22417">
                        <c:v>17</c:v>
                      </c:pt>
                      <c:pt idx="22418">
                        <c:v>18</c:v>
                      </c:pt>
                      <c:pt idx="22419">
                        <c:v>19</c:v>
                      </c:pt>
                      <c:pt idx="22420">
                        <c:v>20</c:v>
                      </c:pt>
                      <c:pt idx="22421">
                        <c:v>21</c:v>
                      </c:pt>
                      <c:pt idx="22422">
                        <c:v>22</c:v>
                      </c:pt>
                      <c:pt idx="22423">
                        <c:v>23</c:v>
                      </c:pt>
                      <c:pt idx="22424">
                        <c:v>24</c:v>
                      </c:pt>
                      <c:pt idx="22425">
                        <c:v>0</c:v>
                      </c:pt>
                      <c:pt idx="22426">
                        <c:v>1</c:v>
                      </c:pt>
                      <c:pt idx="22427">
                        <c:v>2</c:v>
                      </c:pt>
                      <c:pt idx="22428">
                        <c:v>3</c:v>
                      </c:pt>
                      <c:pt idx="22429">
                        <c:v>4</c:v>
                      </c:pt>
                      <c:pt idx="22430">
                        <c:v>5</c:v>
                      </c:pt>
                      <c:pt idx="22431">
                        <c:v>6</c:v>
                      </c:pt>
                      <c:pt idx="22432">
                        <c:v>7</c:v>
                      </c:pt>
                      <c:pt idx="22433">
                        <c:v>8</c:v>
                      </c:pt>
                      <c:pt idx="22434">
                        <c:v>9</c:v>
                      </c:pt>
                      <c:pt idx="22435">
                        <c:v>10</c:v>
                      </c:pt>
                      <c:pt idx="22436">
                        <c:v>11</c:v>
                      </c:pt>
                      <c:pt idx="22437">
                        <c:v>12</c:v>
                      </c:pt>
                      <c:pt idx="22438">
                        <c:v>13</c:v>
                      </c:pt>
                      <c:pt idx="22439">
                        <c:v>14</c:v>
                      </c:pt>
                      <c:pt idx="22440">
                        <c:v>15</c:v>
                      </c:pt>
                      <c:pt idx="22441">
                        <c:v>16</c:v>
                      </c:pt>
                      <c:pt idx="22442">
                        <c:v>17</c:v>
                      </c:pt>
                      <c:pt idx="22443">
                        <c:v>18</c:v>
                      </c:pt>
                      <c:pt idx="22444">
                        <c:v>19</c:v>
                      </c:pt>
                      <c:pt idx="22445">
                        <c:v>20</c:v>
                      </c:pt>
                      <c:pt idx="22446">
                        <c:v>21</c:v>
                      </c:pt>
                      <c:pt idx="22447">
                        <c:v>22</c:v>
                      </c:pt>
                      <c:pt idx="22448">
                        <c:v>23</c:v>
                      </c:pt>
                      <c:pt idx="22449">
                        <c:v>24</c:v>
                      </c:pt>
                      <c:pt idx="22450">
                        <c:v>0</c:v>
                      </c:pt>
                      <c:pt idx="22451">
                        <c:v>1</c:v>
                      </c:pt>
                      <c:pt idx="22452">
                        <c:v>2</c:v>
                      </c:pt>
                      <c:pt idx="22453">
                        <c:v>3</c:v>
                      </c:pt>
                      <c:pt idx="22454">
                        <c:v>4</c:v>
                      </c:pt>
                      <c:pt idx="22455">
                        <c:v>5</c:v>
                      </c:pt>
                      <c:pt idx="22456">
                        <c:v>6</c:v>
                      </c:pt>
                      <c:pt idx="22457">
                        <c:v>7</c:v>
                      </c:pt>
                      <c:pt idx="22458">
                        <c:v>8</c:v>
                      </c:pt>
                      <c:pt idx="22459">
                        <c:v>9</c:v>
                      </c:pt>
                      <c:pt idx="22460">
                        <c:v>10</c:v>
                      </c:pt>
                      <c:pt idx="22461">
                        <c:v>11</c:v>
                      </c:pt>
                      <c:pt idx="22462">
                        <c:v>12</c:v>
                      </c:pt>
                      <c:pt idx="22463">
                        <c:v>13</c:v>
                      </c:pt>
                      <c:pt idx="22464">
                        <c:v>14</c:v>
                      </c:pt>
                      <c:pt idx="22465">
                        <c:v>15</c:v>
                      </c:pt>
                      <c:pt idx="22466">
                        <c:v>16</c:v>
                      </c:pt>
                      <c:pt idx="22467">
                        <c:v>17</c:v>
                      </c:pt>
                      <c:pt idx="22468">
                        <c:v>18</c:v>
                      </c:pt>
                      <c:pt idx="22469">
                        <c:v>19</c:v>
                      </c:pt>
                      <c:pt idx="22470">
                        <c:v>20</c:v>
                      </c:pt>
                      <c:pt idx="22471">
                        <c:v>21</c:v>
                      </c:pt>
                      <c:pt idx="22472">
                        <c:v>22</c:v>
                      </c:pt>
                      <c:pt idx="22473">
                        <c:v>23</c:v>
                      </c:pt>
                      <c:pt idx="22474">
                        <c:v>24</c:v>
                      </c:pt>
                      <c:pt idx="22475">
                        <c:v>0</c:v>
                      </c:pt>
                      <c:pt idx="22476">
                        <c:v>1</c:v>
                      </c:pt>
                      <c:pt idx="22477">
                        <c:v>2</c:v>
                      </c:pt>
                      <c:pt idx="22478">
                        <c:v>3</c:v>
                      </c:pt>
                      <c:pt idx="22479">
                        <c:v>4</c:v>
                      </c:pt>
                      <c:pt idx="22480">
                        <c:v>5</c:v>
                      </c:pt>
                      <c:pt idx="22481">
                        <c:v>6</c:v>
                      </c:pt>
                      <c:pt idx="22482">
                        <c:v>7</c:v>
                      </c:pt>
                      <c:pt idx="22483">
                        <c:v>8</c:v>
                      </c:pt>
                      <c:pt idx="22484">
                        <c:v>9</c:v>
                      </c:pt>
                      <c:pt idx="22485">
                        <c:v>10</c:v>
                      </c:pt>
                      <c:pt idx="22486">
                        <c:v>11</c:v>
                      </c:pt>
                      <c:pt idx="22487">
                        <c:v>12</c:v>
                      </c:pt>
                      <c:pt idx="22488">
                        <c:v>13</c:v>
                      </c:pt>
                      <c:pt idx="22489">
                        <c:v>14</c:v>
                      </c:pt>
                      <c:pt idx="22490">
                        <c:v>15</c:v>
                      </c:pt>
                      <c:pt idx="22491">
                        <c:v>16</c:v>
                      </c:pt>
                      <c:pt idx="22492">
                        <c:v>17</c:v>
                      </c:pt>
                      <c:pt idx="22493">
                        <c:v>18</c:v>
                      </c:pt>
                      <c:pt idx="22494">
                        <c:v>19</c:v>
                      </c:pt>
                      <c:pt idx="22495">
                        <c:v>20</c:v>
                      </c:pt>
                      <c:pt idx="22496">
                        <c:v>21</c:v>
                      </c:pt>
                      <c:pt idx="22497">
                        <c:v>22</c:v>
                      </c:pt>
                      <c:pt idx="22498">
                        <c:v>23</c:v>
                      </c:pt>
                      <c:pt idx="22499">
                        <c:v>24</c:v>
                      </c:pt>
                      <c:pt idx="22500">
                        <c:v>0</c:v>
                      </c:pt>
                      <c:pt idx="22501">
                        <c:v>1</c:v>
                      </c:pt>
                      <c:pt idx="22502">
                        <c:v>2</c:v>
                      </c:pt>
                      <c:pt idx="22503">
                        <c:v>3</c:v>
                      </c:pt>
                      <c:pt idx="22504">
                        <c:v>4</c:v>
                      </c:pt>
                      <c:pt idx="22505">
                        <c:v>5</c:v>
                      </c:pt>
                      <c:pt idx="22506">
                        <c:v>6</c:v>
                      </c:pt>
                      <c:pt idx="22507">
                        <c:v>7</c:v>
                      </c:pt>
                      <c:pt idx="22508">
                        <c:v>8</c:v>
                      </c:pt>
                      <c:pt idx="22509">
                        <c:v>9</c:v>
                      </c:pt>
                      <c:pt idx="22510">
                        <c:v>10</c:v>
                      </c:pt>
                      <c:pt idx="22511">
                        <c:v>11</c:v>
                      </c:pt>
                      <c:pt idx="22512">
                        <c:v>12</c:v>
                      </c:pt>
                      <c:pt idx="22513">
                        <c:v>13</c:v>
                      </c:pt>
                      <c:pt idx="22514">
                        <c:v>14</c:v>
                      </c:pt>
                      <c:pt idx="22515">
                        <c:v>15</c:v>
                      </c:pt>
                      <c:pt idx="22516">
                        <c:v>16</c:v>
                      </c:pt>
                      <c:pt idx="22517">
                        <c:v>17</c:v>
                      </c:pt>
                      <c:pt idx="22518">
                        <c:v>18</c:v>
                      </c:pt>
                      <c:pt idx="22519">
                        <c:v>19</c:v>
                      </c:pt>
                      <c:pt idx="22520">
                        <c:v>20</c:v>
                      </c:pt>
                      <c:pt idx="22521">
                        <c:v>21</c:v>
                      </c:pt>
                      <c:pt idx="22522">
                        <c:v>22</c:v>
                      </c:pt>
                      <c:pt idx="22523">
                        <c:v>23</c:v>
                      </c:pt>
                      <c:pt idx="22524">
                        <c:v>24</c:v>
                      </c:pt>
                      <c:pt idx="22525">
                        <c:v>0</c:v>
                      </c:pt>
                      <c:pt idx="22526">
                        <c:v>1</c:v>
                      </c:pt>
                      <c:pt idx="22527">
                        <c:v>2</c:v>
                      </c:pt>
                      <c:pt idx="22528">
                        <c:v>3</c:v>
                      </c:pt>
                      <c:pt idx="22529">
                        <c:v>4</c:v>
                      </c:pt>
                      <c:pt idx="22530">
                        <c:v>5</c:v>
                      </c:pt>
                      <c:pt idx="22531">
                        <c:v>6</c:v>
                      </c:pt>
                      <c:pt idx="22532">
                        <c:v>7</c:v>
                      </c:pt>
                      <c:pt idx="22533">
                        <c:v>8</c:v>
                      </c:pt>
                      <c:pt idx="22534">
                        <c:v>9</c:v>
                      </c:pt>
                      <c:pt idx="22535">
                        <c:v>10</c:v>
                      </c:pt>
                      <c:pt idx="22536">
                        <c:v>11</c:v>
                      </c:pt>
                      <c:pt idx="22537">
                        <c:v>12</c:v>
                      </c:pt>
                      <c:pt idx="22538">
                        <c:v>13</c:v>
                      </c:pt>
                      <c:pt idx="22539">
                        <c:v>14</c:v>
                      </c:pt>
                      <c:pt idx="22540">
                        <c:v>15</c:v>
                      </c:pt>
                      <c:pt idx="22541">
                        <c:v>16</c:v>
                      </c:pt>
                      <c:pt idx="22542">
                        <c:v>17</c:v>
                      </c:pt>
                      <c:pt idx="22543">
                        <c:v>18</c:v>
                      </c:pt>
                      <c:pt idx="22544">
                        <c:v>19</c:v>
                      </c:pt>
                      <c:pt idx="22545">
                        <c:v>20</c:v>
                      </c:pt>
                      <c:pt idx="22546">
                        <c:v>21</c:v>
                      </c:pt>
                      <c:pt idx="22547">
                        <c:v>22</c:v>
                      </c:pt>
                      <c:pt idx="22548">
                        <c:v>23</c:v>
                      </c:pt>
                      <c:pt idx="22549">
                        <c:v>24</c:v>
                      </c:pt>
                      <c:pt idx="22550">
                        <c:v>0</c:v>
                      </c:pt>
                      <c:pt idx="22551">
                        <c:v>1</c:v>
                      </c:pt>
                      <c:pt idx="22552">
                        <c:v>2</c:v>
                      </c:pt>
                      <c:pt idx="22553">
                        <c:v>3</c:v>
                      </c:pt>
                      <c:pt idx="22554">
                        <c:v>4</c:v>
                      </c:pt>
                      <c:pt idx="22555">
                        <c:v>5</c:v>
                      </c:pt>
                      <c:pt idx="22556">
                        <c:v>6</c:v>
                      </c:pt>
                      <c:pt idx="22557">
                        <c:v>7</c:v>
                      </c:pt>
                      <c:pt idx="22558">
                        <c:v>8</c:v>
                      </c:pt>
                      <c:pt idx="22559">
                        <c:v>9</c:v>
                      </c:pt>
                      <c:pt idx="22560">
                        <c:v>10</c:v>
                      </c:pt>
                      <c:pt idx="22561">
                        <c:v>11</c:v>
                      </c:pt>
                      <c:pt idx="22562">
                        <c:v>12</c:v>
                      </c:pt>
                      <c:pt idx="22563">
                        <c:v>13</c:v>
                      </c:pt>
                      <c:pt idx="22564">
                        <c:v>14</c:v>
                      </c:pt>
                      <c:pt idx="22565">
                        <c:v>15</c:v>
                      </c:pt>
                      <c:pt idx="22566">
                        <c:v>16</c:v>
                      </c:pt>
                      <c:pt idx="22567">
                        <c:v>17</c:v>
                      </c:pt>
                      <c:pt idx="22568">
                        <c:v>18</c:v>
                      </c:pt>
                      <c:pt idx="22569">
                        <c:v>19</c:v>
                      </c:pt>
                      <c:pt idx="22570">
                        <c:v>20</c:v>
                      </c:pt>
                      <c:pt idx="22571">
                        <c:v>21</c:v>
                      </c:pt>
                      <c:pt idx="22572">
                        <c:v>22</c:v>
                      </c:pt>
                      <c:pt idx="22573">
                        <c:v>23</c:v>
                      </c:pt>
                      <c:pt idx="22574">
                        <c:v>24</c:v>
                      </c:pt>
                      <c:pt idx="22575">
                        <c:v>0</c:v>
                      </c:pt>
                      <c:pt idx="22576">
                        <c:v>1</c:v>
                      </c:pt>
                      <c:pt idx="22577">
                        <c:v>2</c:v>
                      </c:pt>
                      <c:pt idx="22578">
                        <c:v>3</c:v>
                      </c:pt>
                      <c:pt idx="22579">
                        <c:v>4</c:v>
                      </c:pt>
                      <c:pt idx="22580">
                        <c:v>5</c:v>
                      </c:pt>
                      <c:pt idx="22581">
                        <c:v>6</c:v>
                      </c:pt>
                      <c:pt idx="22582">
                        <c:v>7</c:v>
                      </c:pt>
                      <c:pt idx="22583">
                        <c:v>8</c:v>
                      </c:pt>
                      <c:pt idx="22584">
                        <c:v>9</c:v>
                      </c:pt>
                      <c:pt idx="22585">
                        <c:v>10</c:v>
                      </c:pt>
                      <c:pt idx="22586">
                        <c:v>11</c:v>
                      </c:pt>
                      <c:pt idx="22587">
                        <c:v>12</c:v>
                      </c:pt>
                      <c:pt idx="22588">
                        <c:v>13</c:v>
                      </c:pt>
                      <c:pt idx="22589">
                        <c:v>14</c:v>
                      </c:pt>
                      <c:pt idx="22590">
                        <c:v>15</c:v>
                      </c:pt>
                      <c:pt idx="22591">
                        <c:v>16</c:v>
                      </c:pt>
                      <c:pt idx="22592">
                        <c:v>17</c:v>
                      </c:pt>
                      <c:pt idx="22593">
                        <c:v>18</c:v>
                      </c:pt>
                      <c:pt idx="22594">
                        <c:v>19</c:v>
                      </c:pt>
                      <c:pt idx="22595">
                        <c:v>20</c:v>
                      </c:pt>
                      <c:pt idx="22596">
                        <c:v>21</c:v>
                      </c:pt>
                      <c:pt idx="22597">
                        <c:v>22</c:v>
                      </c:pt>
                      <c:pt idx="22598">
                        <c:v>23</c:v>
                      </c:pt>
                      <c:pt idx="22599">
                        <c:v>24</c:v>
                      </c:pt>
                      <c:pt idx="22600">
                        <c:v>0</c:v>
                      </c:pt>
                      <c:pt idx="22601">
                        <c:v>1</c:v>
                      </c:pt>
                      <c:pt idx="22602">
                        <c:v>2</c:v>
                      </c:pt>
                      <c:pt idx="22603">
                        <c:v>3</c:v>
                      </c:pt>
                      <c:pt idx="22604">
                        <c:v>4</c:v>
                      </c:pt>
                      <c:pt idx="22605">
                        <c:v>5</c:v>
                      </c:pt>
                      <c:pt idx="22606">
                        <c:v>6</c:v>
                      </c:pt>
                      <c:pt idx="22607">
                        <c:v>7</c:v>
                      </c:pt>
                      <c:pt idx="22608">
                        <c:v>8</c:v>
                      </c:pt>
                      <c:pt idx="22609">
                        <c:v>9</c:v>
                      </c:pt>
                      <c:pt idx="22610">
                        <c:v>10</c:v>
                      </c:pt>
                      <c:pt idx="22611">
                        <c:v>11</c:v>
                      </c:pt>
                      <c:pt idx="22612">
                        <c:v>12</c:v>
                      </c:pt>
                      <c:pt idx="22613">
                        <c:v>13</c:v>
                      </c:pt>
                      <c:pt idx="22614">
                        <c:v>14</c:v>
                      </c:pt>
                      <c:pt idx="22615">
                        <c:v>15</c:v>
                      </c:pt>
                      <c:pt idx="22616">
                        <c:v>16</c:v>
                      </c:pt>
                      <c:pt idx="22617">
                        <c:v>17</c:v>
                      </c:pt>
                      <c:pt idx="22618">
                        <c:v>18</c:v>
                      </c:pt>
                      <c:pt idx="22619">
                        <c:v>19</c:v>
                      </c:pt>
                      <c:pt idx="22620">
                        <c:v>20</c:v>
                      </c:pt>
                      <c:pt idx="22621">
                        <c:v>21</c:v>
                      </c:pt>
                      <c:pt idx="22622">
                        <c:v>22</c:v>
                      </c:pt>
                      <c:pt idx="22623">
                        <c:v>23</c:v>
                      </c:pt>
                      <c:pt idx="22624">
                        <c:v>24</c:v>
                      </c:pt>
                      <c:pt idx="22625">
                        <c:v>0</c:v>
                      </c:pt>
                      <c:pt idx="22626">
                        <c:v>1</c:v>
                      </c:pt>
                      <c:pt idx="22627">
                        <c:v>2</c:v>
                      </c:pt>
                      <c:pt idx="22628">
                        <c:v>3</c:v>
                      </c:pt>
                      <c:pt idx="22629">
                        <c:v>4</c:v>
                      </c:pt>
                      <c:pt idx="22630">
                        <c:v>5</c:v>
                      </c:pt>
                      <c:pt idx="22631">
                        <c:v>6</c:v>
                      </c:pt>
                      <c:pt idx="22632">
                        <c:v>7</c:v>
                      </c:pt>
                      <c:pt idx="22633">
                        <c:v>8</c:v>
                      </c:pt>
                      <c:pt idx="22634">
                        <c:v>9</c:v>
                      </c:pt>
                      <c:pt idx="22635">
                        <c:v>10</c:v>
                      </c:pt>
                      <c:pt idx="22636">
                        <c:v>11</c:v>
                      </c:pt>
                      <c:pt idx="22637">
                        <c:v>12</c:v>
                      </c:pt>
                      <c:pt idx="22638">
                        <c:v>13</c:v>
                      </c:pt>
                      <c:pt idx="22639">
                        <c:v>14</c:v>
                      </c:pt>
                      <c:pt idx="22640">
                        <c:v>15</c:v>
                      </c:pt>
                      <c:pt idx="22641">
                        <c:v>16</c:v>
                      </c:pt>
                      <c:pt idx="22642">
                        <c:v>17</c:v>
                      </c:pt>
                      <c:pt idx="22643">
                        <c:v>18</c:v>
                      </c:pt>
                      <c:pt idx="22644">
                        <c:v>19</c:v>
                      </c:pt>
                      <c:pt idx="22645">
                        <c:v>20</c:v>
                      </c:pt>
                      <c:pt idx="22646">
                        <c:v>21</c:v>
                      </c:pt>
                      <c:pt idx="22647">
                        <c:v>22</c:v>
                      </c:pt>
                      <c:pt idx="22648">
                        <c:v>23</c:v>
                      </c:pt>
                      <c:pt idx="22649">
                        <c:v>24</c:v>
                      </c:pt>
                      <c:pt idx="22650">
                        <c:v>0</c:v>
                      </c:pt>
                      <c:pt idx="22651">
                        <c:v>1</c:v>
                      </c:pt>
                      <c:pt idx="22652">
                        <c:v>2</c:v>
                      </c:pt>
                      <c:pt idx="22653">
                        <c:v>3</c:v>
                      </c:pt>
                      <c:pt idx="22654">
                        <c:v>4</c:v>
                      </c:pt>
                      <c:pt idx="22655">
                        <c:v>5</c:v>
                      </c:pt>
                      <c:pt idx="22656">
                        <c:v>6</c:v>
                      </c:pt>
                      <c:pt idx="22657">
                        <c:v>7</c:v>
                      </c:pt>
                      <c:pt idx="22658">
                        <c:v>8</c:v>
                      </c:pt>
                      <c:pt idx="22659">
                        <c:v>9</c:v>
                      </c:pt>
                      <c:pt idx="22660">
                        <c:v>10</c:v>
                      </c:pt>
                      <c:pt idx="22661">
                        <c:v>11</c:v>
                      </c:pt>
                      <c:pt idx="22662">
                        <c:v>12</c:v>
                      </c:pt>
                      <c:pt idx="22663">
                        <c:v>13</c:v>
                      </c:pt>
                      <c:pt idx="22664">
                        <c:v>14</c:v>
                      </c:pt>
                      <c:pt idx="22665">
                        <c:v>15</c:v>
                      </c:pt>
                      <c:pt idx="22666">
                        <c:v>16</c:v>
                      </c:pt>
                      <c:pt idx="22667">
                        <c:v>17</c:v>
                      </c:pt>
                      <c:pt idx="22668">
                        <c:v>18</c:v>
                      </c:pt>
                      <c:pt idx="22669">
                        <c:v>19</c:v>
                      </c:pt>
                      <c:pt idx="22670">
                        <c:v>20</c:v>
                      </c:pt>
                      <c:pt idx="22671">
                        <c:v>21</c:v>
                      </c:pt>
                      <c:pt idx="22672">
                        <c:v>22</c:v>
                      </c:pt>
                      <c:pt idx="22673">
                        <c:v>23</c:v>
                      </c:pt>
                      <c:pt idx="22674">
                        <c:v>24</c:v>
                      </c:pt>
                      <c:pt idx="22675">
                        <c:v>0</c:v>
                      </c:pt>
                      <c:pt idx="22676">
                        <c:v>1</c:v>
                      </c:pt>
                      <c:pt idx="22677">
                        <c:v>2</c:v>
                      </c:pt>
                      <c:pt idx="22678">
                        <c:v>3</c:v>
                      </c:pt>
                      <c:pt idx="22679">
                        <c:v>4</c:v>
                      </c:pt>
                      <c:pt idx="22680">
                        <c:v>5</c:v>
                      </c:pt>
                      <c:pt idx="22681">
                        <c:v>6</c:v>
                      </c:pt>
                      <c:pt idx="22682">
                        <c:v>7</c:v>
                      </c:pt>
                      <c:pt idx="22683">
                        <c:v>8</c:v>
                      </c:pt>
                      <c:pt idx="22684">
                        <c:v>9</c:v>
                      </c:pt>
                      <c:pt idx="22685">
                        <c:v>10</c:v>
                      </c:pt>
                      <c:pt idx="22686">
                        <c:v>11</c:v>
                      </c:pt>
                      <c:pt idx="22687">
                        <c:v>12</c:v>
                      </c:pt>
                      <c:pt idx="22688">
                        <c:v>13</c:v>
                      </c:pt>
                      <c:pt idx="22689">
                        <c:v>14</c:v>
                      </c:pt>
                      <c:pt idx="22690">
                        <c:v>15</c:v>
                      </c:pt>
                      <c:pt idx="22691">
                        <c:v>16</c:v>
                      </c:pt>
                      <c:pt idx="22692">
                        <c:v>17</c:v>
                      </c:pt>
                      <c:pt idx="22693">
                        <c:v>18</c:v>
                      </c:pt>
                      <c:pt idx="22694">
                        <c:v>19</c:v>
                      </c:pt>
                      <c:pt idx="22695">
                        <c:v>20</c:v>
                      </c:pt>
                      <c:pt idx="22696">
                        <c:v>21</c:v>
                      </c:pt>
                      <c:pt idx="22697">
                        <c:v>22</c:v>
                      </c:pt>
                      <c:pt idx="22698">
                        <c:v>23</c:v>
                      </c:pt>
                      <c:pt idx="22699">
                        <c:v>24</c:v>
                      </c:pt>
                      <c:pt idx="22700">
                        <c:v>0</c:v>
                      </c:pt>
                      <c:pt idx="22701">
                        <c:v>1</c:v>
                      </c:pt>
                      <c:pt idx="22702">
                        <c:v>2</c:v>
                      </c:pt>
                      <c:pt idx="22703">
                        <c:v>3</c:v>
                      </c:pt>
                      <c:pt idx="22704">
                        <c:v>4</c:v>
                      </c:pt>
                      <c:pt idx="22705">
                        <c:v>5</c:v>
                      </c:pt>
                      <c:pt idx="22706">
                        <c:v>6</c:v>
                      </c:pt>
                      <c:pt idx="22707">
                        <c:v>7</c:v>
                      </c:pt>
                      <c:pt idx="22708">
                        <c:v>8</c:v>
                      </c:pt>
                      <c:pt idx="22709">
                        <c:v>9</c:v>
                      </c:pt>
                      <c:pt idx="22710">
                        <c:v>10</c:v>
                      </c:pt>
                      <c:pt idx="22711">
                        <c:v>11</c:v>
                      </c:pt>
                      <c:pt idx="22712">
                        <c:v>12</c:v>
                      </c:pt>
                      <c:pt idx="22713">
                        <c:v>13</c:v>
                      </c:pt>
                      <c:pt idx="22714">
                        <c:v>14</c:v>
                      </c:pt>
                      <c:pt idx="22715">
                        <c:v>15</c:v>
                      </c:pt>
                      <c:pt idx="22716">
                        <c:v>16</c:v>
                      </c:pt>
                      <c:pt idx="22717">
                        <c:v>17</c:v>
                      </c:pt>
                      <c:pt idx="22718">
                        <c:v>18</c:v>
                      </c:pt>
                      <c:pt idx="22719">
                        <c:v>19</c:v>
                      </c:pt>
                      <c:pt idx="22720">
                        <c:v>20</c:v>
                      </c:pt>
                      <c:pt idx="22721">
                        <c:v>21</c:v>
                      </c:pt>
                      <c:pt idx="22722">
                        <c:v>22</c:v>
                      </c:pt>
                      <c:pt idx="22723">
                        <c:v>23</c:v>
                      </c:pt>
                      <c:pt idx="22724">
                        <c:v>24</c:v>
                      </c:pt>
                      <c:pt idx="22725">
                        <c:v>0</c:v>
                      </c:pt>
                      <c:pt idx="22726">
                        <c:v>1</c:v>
                      </c:pt>
                      <c:pt idx="22727">
                        <c:v>2</c:v>
                      </c:pt>
                      <c:pt idx="22728">
                        <c:v>3</c:v>
                      </c:pt>
                      <c:pt idx="22729">
                        <c:v>4</c:v>
                      </c:pt>
                      <c:pt idx="22730">
                        <c:v>5</c:v>
                      </c:pt>
                      <c:pt idx="22731">
                        <c:v>6</c:v>
                      </c:pt>
                      <c:pt idx="22732">
                        <c:v>7</c:v>
                      </c:pt>
                      <c:pt idx="22733">
                        <c:v>8</c:v>
                      </c:pt>
                      <c:pt idx="22734">
                        <c:v>9</c:v>
                      </c:pt>
                      <c:pt idx="22735">
                        <c:v>10</c:v>
                      </c:pt>
                      <c:pt idx="22736">
                        <c:v>11</c:v>
                      </c:pt>
                      <c:pt idx="22737">
                        <c:v>12</c:v>
                      </c:pt>
                      <c:pt idx="22738">
                        <c:v>13</c:v>
                      </c:pt>
                      <c:pt idx="22739">
                        <c:v>14</c:v>
                      </c:pt>
                      <c:pt idx="22740">
                        <c:v>15</c:v>
                      </c:pt>
                      <c:pt idx="22741">
                        <c:v>16</c:v>
                      </c:pt>
                      <c:pt idx="22742">
                        <c:v>17</c:v>
                      </c:pt>
                      <c:pt idx="22743">
                        <c:v>18</c:v>
                      </c:pt>
                      <c:pt idx="22744">
                        <c:v>19</c:v>
                      </c:pt>
                      <c:pt idx="22745">
                        <c:v>20</c:v>
                      </c:pt>
                      <c:pt idx="22746">
                        <c:v>21</c:v>
                      </c:pt>
                      <c:pt idx="22747">
                        <c:v>22</c:v>
                      </c:pt>
                      <c:pt idx="22748">
                        <c:v>23</c:v>
                      </c:pt>
                      <c:pt idx="22749">
                        <c:v>24</c:v>
                      </c:pt>
                      <c:pt idx="22750">
                        <c:v>0</c:v>
                      </c:pt>
                      <c:pt idx="22751">
                        <c:v>1</c:v>
                      </c:pt>
                      <c:pt idx="22752">
                        <c:v>2</c:v>
                      </c:pt>
                      <c:pt idx="22753">
                        <c:v>3</c:v>
                      </c:pt>
                      <c:pt idx="22754">
                        <c:v>4</c:v>
                      </c:pt>
                      <c:pt idx="22755">
                        <c:v>5</c:v>
                      </c:pt>
                      <c:pt idx="22756">
                        <c:v>6</c:v>
                      </c:pt>
                      <c:pt idx="22757">
                        <c:v>7</c:v>
                      </c:pt>
                      <c:pt idx="22758">
                        <c:v>8</c:v>
                      </c:pt>
                      <c:pt idx="22759">
                        <c:v>9</c:v>
                      </c:pt>
                      <c:pt idx="22760">
                        <c:v>10</c:v>
                      </c:pt>
                      <c:pt idx="22761">
                        <c:v>11</c:v>
                      </c:pt>
                      <c:pt idx="22762">
                        <c:v>12</c:v>
                      </c:pt>
                      <c:pt idx="22763">
                        <c:v>13</c:v>
                      </c:pt>
                      <c:pt idx="22764">
                        <c:v>14</c:v>
                      </c:pt>
                      <c:pt idx="22765">
                        <c:v>15</c:v>
                      </c:pt>
                      <c:pt idx="22766">
                        <c:v>16</c:v>
                      </c:pt>
                      <c:pt idx="22767">
                        <c:v>17</c:v>
                      </c:pt>
                      <c:pt idx="22768">
                        <c:v>18</c:v>
                      </c:pt>
                      <c:pt idx="22769">
                        <c:v>19</c:v>
                      </c:pt>
                      <c:pt idx="22770">
                        <c:v>20</c:v>
                      </c:pt>
                      <c:pt idx="22771">
                        <c:v>21</c:v>
                      </c:pt>
                      <c:pt idx="22772">
                        <c:v>22</c:v>
                      </c:pt>
                      <c:pt idx="22773">
                        <c:v>23</c:v>
                      </c:pt>
                      <c:pt idx="22774">
                        <c:v>24</c:v>
                      </c:pt>
                      <c:pt idx="22775">
                        <c:v>0</c:v>
                      </c:pt>
                      <c:pt idx="22776">
                        <c:v>1</c:v>
                      </c:pt>
                      <c:pt idx="22777">
                        <c:v>2</c:v>
                      </c:pt>
                      <c:pt idx="22778">
                        <c:v>3</c:v>
                      </c:pt>
                      <c:pt idx="22779">
                        <c:v>4</c:v>
                      </c:pt>
                      <c:pt idx="22780">
                        <c:v>5</c:v>
                      </c:pt>
                      <c:pt idx="22781">
                        <c:v>6</c:v>
                      </c:pt>
                      <c:pt idx="22782">
                        <c:v>7</c:v>
                      </c:pt>
                      <c:pt idx="22783">
                        <c:v>8</c:v>
                      </c:pt>
                      <c:pt idx="22784">
                        <c:v>9</c:v>
                      </c:pt>
                      <c:pt idx="22785">
                        <c:v>10</c:v>
                      </c:pt>
                      <c:pt idx="22786">
                        <c:v>11</c:v>
                      </c:pt>
                      <c:pt idx="22787">
                        <c:v>12</c:v>
                      </c:pt>
                      <c:pt idx="22788">
                        <c:v>13</c:v>
                      </c:pt>
                      <c:pt idx="22789">
                        <c:v>14</c:v>
                      </c:pt>
                      <c:pt idx="22790">
                        <c:v>15</c:v>
                      </c:pt>
                      <c:pt idx="22791">
                        <c:v>16</c:v>
                      </c:pt>
                      <c:pt idx="22792">
                        <c:v>17</c:v>
                      </c:pt>
                      <c:pt idx="22793">
                        <c:v>18</c:v>
                      </c:pt>
                      <c:pt idx="22794">
                        <c:v>19</c:v>
                      </c:pt>
                      <c:pt idx="22795">
                        <c:v>20</c:v>
                      </c:pt>
                      <c:pt idx="22796">
                        <c:v>21</c:v>
                      </c:pt>
                      <c:pt idx="22797">
                        <c:v>22</c:v>
                      </c:pt>
                      <c:pt idx="22798">
                        <c:v>23</c:v>
                      </c:pt>
                      <c:pt idx="22799">
                        <c:v>24</c:v>
                      </c:pt>
                      <c:pt idx="22800">
                        <c:v>0</c:v>
                      </c:pt>
                      <c:pt idx="22801">
                        <c:v>1</c:v>
                      </c:pt>
                      <c:pt idx="22802">
                        <c:v>2</c:v>
                      </c:pt>
                      <c:pt idx="22803">
                        <c:v>3</c:v>
                      </c:pt>
                      <c:pt idx="22804">
                        <c:v>4</c:v>
                      </c:pt>
                      <c:pt idx="22805">
                        <c:v>5</c:v>
                      </c:pt>
                      <c:pt idx="22806">
                        <c:v>6</c:v>
                      </c:pt>
                      <c:pt idx="22807">
                        <c:v>7</c:v>
                      </c:pt>
                      <c:pt idx="22808">
                        <c:v>8</c:v>
                      </c:pt>
                      <c:pt idx="22809">
                        <c:v>9</c:v>
                      </c:pt>
                      <c:pt idx="22810">
                        <c:v>10</c:v>
                      </c:pt>
                      <c:pt idx="22811">
                        <c:v>11</c:v>
                      </c:pt>
                      <c:pt idx="22812">
                        <c:v>12</c:v>
                      </c:pt>
                      <c:pt idx="22813">
                        <c:v>13</c:v>
                      </c:pt>
                      <c:pt idx="22814">
                        <c:v>14</c:v>
                      </c:pt>
                      <c:pt idx="22815">
                        <c:v>15</c:v>
                      </c:pt>
                      <c:pt idx="22816">
                        <c:v>16</c:v>
                      </c:pt>
                      <c:pt idx="22817">
                        <c:v>17</c:v>
                      </c:pt>
                      <c:pt idx="22818">
                        <c:v>18</c:v>
                      </c:pt>
                      <c:pt idx="22819">
                        <c:v>19</c:v>
                      </c:pt>
                      <c:pt idx="22820">
                        <c:v>20</c:v>
                      </c:pt>
                      <c:pt idx="22821">
                        <c:v>21</c:v>
                      </c:pt>
                      <c:pt idx="22822">
                        <c:v>22</c:v>
                      </c:pt>
                      <c:pt idx="22823">
                        <c:v>23</c:v>
                      </c:pt>
                      <c:pt idx="22824">
                        <c:v>24</c:v>
                      </c:pt>
                      <c:pt idx="22825">
                        <c:v>0</c:v>
                      </c:pt>
                      <c:pt idx="22826">
                        <c:v>1</c:v>
                      </c:pt>
                      <c:pt idx="22827">
                        <c:v>2</c:v>
                      </c:pt>
                      <c:pt idx="22828">
                        <c:v>3</c:v>
                      </c:pt>
                      <c:pt idx="22829">
                        <c:v>4</c:v>
                      </c:pt>
                      <c:pt idx="22830">
                        <c:v>5</c:v>
                      </c:pt>
                      <c:pt idx="22831">
                        <c:v>6</c:v>
                      </c:pt>
                      <c:pt idx="22832">
                        <c:v>7</c:v>
                      </c:pt>
                      <c:pt idx="22833">
                        <c:v>8</c:v>
                      </c:pt>
                      <c:pt idx="22834">
                        <c:v>9</c:v>
                      </c:pt>
                      <c:pt idx="22835">
                        <c:v>10</c:v>
                      </c:pt>
                      <c:pt idx="22836">
                        <c:v>11</c:v>
                      </c:pt>
                      <c:pt idx="22837">
                        <c:v>12</c:v>
                      </c:pt>
                      <c:pt idx="22838">
                        <c:v>13</c:v>
                      </c:pt>
                      <c:pt idx="22839">
                        <c:v>14</c:v>
                      </c:pt>
                      <c:pt idx="22840">
                        <c:v>15</c:v>
                      </c:pt>
                      <c:pt idx="22841">
                        <c:v>16</c:v>
                      </c:pt>
                      <c:pt idx="22842">
                        <c:v>17</c:v>
                      </c:pt>
                      <c:pt idx="22843">
                        <c:v>18</c:v>
                      </c:pt>
                      <c:pt idx="22844">
                        <c:v>19</c:v>
                      </c:pt>
                      <c:pt idx="22845">
                        <c:v>20</c:v>
                      </c:pt>
                      <c:pt idx="22846">
                        <c:v>21</c:v>
                      </c:pt>
                      <c:pt idx="22847">
                        <c:v>22</c:v>
                      </c:pt>
                      <c:pt idx="22848">
                        <c:v>23</c:v>
                      </c:pt>
                      <c:pt idx="22849">
                        <c:v>24</c:v>
                      </c:pt>
                      <c:pt idx="22850">
                        <c:v>0</c:v>
                      </c:pt>
                      <c:pt idx="22851">
                        <c:v>1</c:v>
                      </c:pt>
                      <c:pt idx="22852">
                        <c:v>2</c:v>
                      </c:pt>
                      <c:pt idx="22853">
                        <c:v>3</c:v>
                      </c:pt>
                      <c:pt idx="22854">
                        <c:v>4</c:v>
                      </c:pt>
                      <c:pt idx="22855">
                        <c:v>5</c:v>
                      </c:pt>
                      <c:pt idx="22856">
                        <c:v>6</c:v>
                      </c:pt>
                      <c:pt idx="22857">
                        <c:v>7</c:v>
                      </c:pt>
                      <c:pt idx="22858">
                        <c:v>8</c:v>
                      </c:pt>
                      <c:pt idx="22859">
                        <c:v>9</c:v>
                      </c:pt>
                      <c:pt idx="22860">
                        <c:v>10</c:v>
                      </c:pt>
                      <c:pt idx="22861">
                        <c:v>11</c:v>
                      </c:pt>
                      <c:pt idx="22862">
                        <c:v>12</c:v>
                      </c:pt>
                      <c:pt idx="22863">
                        <c:v>13</c:v>
                      </c:pt>
                      <c:pt idx="22864">
                        <c:v>14</c:v>
                      </c:pt>
                      <c:pt idx="22865">
                        <c:v>15</c:v>
                      </c:pt>
                      <c:pt idx="22866">
                        <c:v>16</c:v>
                      </c:pt>
                      <c:pt idx="22867">
                        <c:v>17</c:v>
                      </c:pt>
                      <c:pt idx="22868">
                        <c:v>18</c:v>
                      </c:pt>
                      <c:pt idx="22869">
                        <c:v>19</c:v>
                      </c:pt>
                      <c:pt idx="22870">
                        <c:v>20</c:v>
                      </c:pt>
                      <c:pt idx="22871">
                        <c:v>21</c:v>
                      </c:pt>
                      <c:pt idx="22872">
                        <c:v>22</c:v>
                      </c:pt>
                      <c:pt idx="22873">
                        <c:v>23</c:v>
                      </c:pt>
                      <c:pt idx="22874">
                        <c:v>24</c:v>
                      </c:pt>
                      <c:pt idx="22875">
                        <c:v>0</c:v>
                      </c:pt>
                      <c:pt idx="22876">
                        <c:v>1</c:v>
                      </c:pt>
                      <c:pt idx="22877">
                        <c:v>2</c:v>
                      </c:pt>
                      <c:pt idx="22878">
                        <c:v>3</c:v>
                      </c:pt>
                      <c:pt idx="22879">
                        <c:v>4</c:v>
                      </c:pt>
                      <c:pt idx="22880">
                        <c:v>5</c:v>
                      </c:pt>
                      <c:pt idx="22881">
                        <c:v>6</c:v>
                      </c:pt>
                      <c:pt idx="22882">
                        <c:v>7</c:v>
                      </c:pt>
                      <c:pt idx="22883">
                        <c:v>8</c:v>
                      </c:pt>
                      <c:pt idx="22884">
                        <c:v>9</c:v>
                      </c:pt>
                      <c:pt idx="22885">
                        <c:v>10</c:v>
                      </c:pt>
                      <c:pt idx="22886">
                        <c:v>11</c:v>
                      </c:pt>
                      <c:pt idx="22887">
                        <c:v>12</c:v>
                      </c:pt>
                      <c:pt idx="22888">
                        <c:v>13</c:v>
                      </c:pt>
                      <c:pt idx="22889">
                        <c:v>14</c:v>
                      </c:pt>
                      <c:pt idx="22890">
                        <c:v>15</c:v>
                      </c:pt>
                      <c:pt idx="22891">
                        <c:v>16</c:v>
                      </c:pt>
                      <c:pt idx="22892">
                        <c:v>17</c:v>
                      </c:pt>
                      <c:pt idx="22893">
                        <c:v>18</c:v>
                      </c:pt>
                      <c:pt idx="22894">
                        <c:v>19</c:v>
                      </c:pt>
                      <c:pt idx="22895">
                        <c:v>20</c:v>
                      </c:pt>
                      <c:pt idx="22896">
                        <c:v>21</c:v>
                      </c:pt>
                      <c:pt idx="22897">
                        <c:v>22</c:v>
                      </c:pt>
                      <c:pt idx="22898">
                        <c:v>23</c:v>
                      </c:pt>
                      <c:pt idx="22899">
                        <c:v>24</c:v>
                      </c:pt>
                      <c:pt idx="22900">
                        <c:v>0</c:v>
                      </c:pt>
                      <c:pt idx="22901">
                        <c:v>1</c:v>
                      </c:pt>
                      <c:pt idx="22902">
                        <c:v>2</c:v>
                      </c:pt>
                      <c:pt idx="22903">
                        <c:v>3</c:v>
                      </c:pt>
                      <c:pt idx="22904">
                        <c:v>4</c:v>
                      </c:pt>
                      <c:pt idx="22905">
                        <c:v>5</c:v>
                      </c:pt>
                      <c:pt idx="22906">
                        <c:v>6</c:v>
                      </c:pt>
                      <c:pt idx="22907">
                        <c:v>7</c:v>
                      </c:pt>
                      <c:pt idx="22908">
                        <c:v>8</c:v>
                      </c:pt>
                      <c:pt idx="22909">
                        <c:v>9</c:v>
                      </c:pt>
                      <c:pt idx="22910">
                        <c:v>10</c:v>
                      </c:pt>
                      <c:pt idx="22911">
                        <c:v>11</c:v>
                      </c:pt>
                      <c:pt idx="22912">
                        <c:v>12</c:v>
                      </c:pt>
                      <c:pt idx="22913">
                        <c:v>13</c:v>
                      </c:pt>
                      <c:pt idx="22914">
                        <c:v>14</c:v>
                      </c:pt>
                      <c:pt idx="22915">
                        <c:v>15</c:v>
                      </c:pt>
                      <c:pt idx="22916">
                        <c:v>16</c:v>
                      </c:pt>
                      <c:pt idx="22917">
                        <c:v>17</c:v>
                      </c:pt>
                      <c:pt idx="22918">
                        <c:v>18</c:v>
                      </c:pt>
                      <c:pt idx="22919">
                        <c:v>19</c:v>
                      </c:pt>
                      <c:pt idx="22920">
                        <c:v>20</c:v>
                      </c:pt>
                      <c:pt idx="22921">
                        <c:v>21</c:v>
                      </c:pt>
                      <c:pt idx="22922">
                        <c:v>22</c:v>
                      </c:pt>
                      <c:pt idx="22923">
                        <c:v>23</c:v>
                      </c:pt>
                      <c:pt idx="22924">
                        <c:v>24</c:v>
                      </c:pt>
                      <c:pt idx="22925">
                        <c:v>0</c:v>
                      </c:pt>
                      <c:pt idx="22926">
                        <c:v>1</c:v>
                      </c:pt>
                      <c:pt idx="22927">
                        <c:v>2</c:v>
                      </c:pt>
                      <c:pt idx="22928">
                        <c:v>3</c:v>
                      </c:pt>
                      <c:pt idx="22929">
                        <c:v>4</c:v>
                      </c:pt>
                      <c:pt idx="22930">
                        <c:v>5</c:v>
                      </c:pt>
                      <c:pt idx="22931">
                        <c:v>6</c:v>
                      </c:pt>
                      <c:pt idx="22932">
                        <c:v>7</c:v>
                      </c:pt>
                      <c:pt idx="22933">
                        <c:v>8</c:v>
                      </c:pt>
                      <c:pt idx="22934">
                        <c:v>9</c:v>
                      </c:pt>
                      <c:pt idx="22935">
                        <c:v>10</c:v>
                      </c:pt>
                      <c:pt idx="22936">
                        <c:v>11</c:v>
                      </c:pt>
                      <c:pt idx="22937">
                        <c:v>12</c:v>
                      </c:pt>
                      <c:pt idx="22938">
                        <c:v>13</c:v>
                      </c:pt>
                      <c:pt idx="22939">
                        <c:v>14</c:v>
                      </c:pt>
                      <c:pt idx="22940">
                        <c:v>15</c:v>
                      </c:pt>
                      <c:pt idx="22941">
                        <c:v>16</c:v>
                      </c:pt>
                      <c:pt idx="22942">
                        <c:v>17</c:v>
                      </c:pt>
                      <c:pt idx="22943">
                        <c:v>18</c:v>
                      </c:pt>
                      <c:pt idx="22944">
                        <c:v>19</c:v>
                      </c:pt>
                      <c:pt idx="22945">
                        <c:v>20</c:v>
                      </c:pt>
                      <c:pt idx="22946">
                        <c:v>21</c:v>
                      </c:pt>
                      <c:pt idx="22947">
                        <c:v>22</c:v>
                      </c:pt>
                      <c:pt idx="22948">
                        <c:v>23</c:v>
                      </c:pt>
                      <c:pt idx="22949">
                        <c:v>24</c:v>
                      </c:pt>
                      <c:pt idx="22950">
                        <c:v>0</c:v>
                      </c:pt>
                      <c:pt idx="22951">
                        <c:v>1</c:v>
                      </c:pt>
                      <c:pt idx="22952">
                        <c:v>2</c:v>
                      </c:pt>
                      <c:pt idx="22953">
                        <c:v>3</c:v>
                      </c:pt>
                      <c:pt idx="22954">
                        <c:v>4</c:v>
                      </c:pt>
                      <c:pt idx="22955">
                        <c:v>5</c:v>
                      </c:pt>
                      <c:pt idx="22956">
                        <c:v>6</c:v>
                      </c:pt>
                      <c:pt idx="22957">
                        <c:v>7</c:v>
                      </c:pt>
                      <c:pt idx="22958">
                        <c:v>8</c:v>
                      </c:pt>
                      <c:pt idx="22959">
                        <c:v>9</c:v>
                      </c:pt>
                      <c:pt idx="22960">
                        <c:v>10</c:v>
                      </c:pt>
                      <c:pt idx="22961">
                        <c:v>11</c:v>
                      </c:pt>
                      <c:pt idx="22962">
                        <c:v>12</c:v>
                      </c:pt>
                      <c:pt idx="22963">
                        <c:v>13</c:v>
                      </c:pt>
                      <c:pt idx="22964">
                        <c:v>14</c:v>
                      </c:pt>
                      <c:pt idx="22965">
                        <c:v>15</c:v>
                      </c:pt>
                      <c:pt idx="22966">
                        <c:v>16</c:v>
                      </c:pt>
                      <c:pt idx="22967">
                        <c:v>17</c:v>
                      </c:pt>
                      <c:pt idx="22968">
                        <c:v>18</c:v>
                      </c:pt>
                      <c:pt idx="22969">
                        <c:v>19</c:v>
                      </c:pt>
                      <c:pt idx="22970">
                        <c:v>20</c:v>
                      </c:pt>
                      <c:pt idx="22971">
                        <c:v>21</c:v>
                      </c:pt>
                      <c:pt idx="22972">
                        <c:v>22</c:v>
                      </c:pt>
                      <c:pt idx="22973">
                        <c:v>23</c:v>
                      </c:pt>
                      <c:pt idx="22974">
                        <c:v>24</c:v>
                      </c:pt>
                      <c:pt idx="22975">
                        <c:v>0</c:v>
                      </c:pt>
                      <c:pt idx="22976">
                        <c:v>1</c:v>
                      </c:pt>
                      <c:pt idx="22977">
                        <c:v>2</c:v>
                      </c:pt>
                      <c:pt idx="22978">
                        <c:v>3</c:v>
                      </c:pt>
                      <c:pt idx="22979">
                        <c:v>4</c:v>
                      </c:pt>
                      <c:pt idx="22980">
                        <c:v>5</c:v>
                      </c:pt>
                      <c:pt idx="22981">
                        <c:v>6</c:v>
                      </c:pt>
                      <c:pt idx="22982">
                        <c:v>7</c:v>
                      </c:pt>
                      <c:pt idx="22983">
                        <c:v>8</c:v>
                      </c:pt>
                      <c:pt idx="22984">
                        <c:v>9</c:v>
                      </c:pt>
                      <c:pt idx="22985">
                        <c:v>10</c:v>
                      </c:pt>
                      <c:pt idx="22986">
                        <c:v>11</c:v>
                      </c:pt>
                      <c:pt idx="22987">
                        <c:v>12</c:v>
                      </c:pt>
                      <c:pt idx="22988">
                        <c:v>13</c:v>
                      </c:pt>
                      <c:pt idx="22989">
                        <c:v>14</c:v>
                      </c:pt>
                      <c:pt idx="22990">
                        <c:v>15</c:v>
                      </c:pt>
                      <c:pt idx="22991">
                        <c:v>16</c:v>
                      </c:pt>
                      <c:pt idx="22992">
                        <c:v>17</c:v>
                      </c:pt>
                      <c:pt idx="22993">
                        <c:v>18</c:v>
                      </c:pt>
                      <c:pt idx="22994">
                        <c:v>19</c:v>
                      </c:pt>
                      <c:pt idx="22995">
                        <c:v>20</c:v>
                      </c:pt>
                      <c:pt idx="22996">
                        <c:v>21</c:v>
                      </c:pt>
                      <c:pt idx="22997">
                        <c:v>22</c:v>
                      </c:pt>
                      <c:pt idx="22998">
                        <c:v>23</c:v>
                      </c:pt>
                      <c:pt idx="22999">
                        <c:v>24</c:v>
                      </c:pt>
                      <c:pt idx="23000">
                        <c:v>0</c:v>
                      </c:pt>
                      <c:pt idx="23001">
                        <c:v>1</c:v>
                      </c:pt>
                      <c:pt idx="23002">
                        <c:v>2</c:v>
                      </c:pt>
                      <c:pt idx="23003">
                        <c:v>3</c:v>
                      </c:pt>
                      <c:pt idx="23004">
                        <c:v>4</c:v>
                      </c:pt>
                      <c:pt idx="23005">
                        <c:v>5</c:v>
                      </c:pt>
                      <c:pt idx="23006">
                        <c:v>6</c:v>
                      </c:pt>
                      <c:pt idx="23007">
                        <c:v>7</c:v>
                      </c:pt>
                      <c:pt idx="23008">
                        <c:v>8</c:v>
                      </c:pt>
                      <c:pt idx="23009">
                        <c:v>9</c:v>
                      </c:pt>
                      <c:pt idx="23010">
                        <c:v>10</c:v>
                      </c:pt>
                      <c:pt idx="23011">
                        <c:v>11</c:v>
                      </c:pt>
                      <c:pt idx="23012">
                        <c:v>12</c:v>
                      </c:pt>
                      <c:pt idx="23013">
                        <c:v>13</c:v>
                      </c:pt>
                      <c:pt idx="23014">
                        <c:v>14</c:v>
                      </c:pt>
                      <c:pt idx="23015">
                        <c:v>15</c:v>
                      </c:pt>
                      <c:pt idx="23016">
                        <c:v>16</c:v>
                      </c:pt>
                      <c:pt idx="23017">
                        <c:v>17</c:v>
                      </c:pt>
                      <c:pt idx="23018">
                        <c:v>18</c:v>
                      </c:pt>
                      <c:pt idx="23019">
                        <c:v>19</c:v>
                      </c:pt>
                      <c:pt idx="23020">
                        <c:v>20</c:v>
                      </c:pt>
                      <c:pt idx="23021">
                        <c:v>21</c:v>
                      </c:pt>
                      <c:pt idx="23022">
                        <c:v>22</c:v>
                      </c:pt>
                      <c:pt idx="23023">
                        <c:v>23</c:v>
                      </c:pt>
                      <c:pt idx="23024">
                        <c:v>24</c:v>
                      </c:pt>
                      <c:pt idx="23025">
                        <c:v>0</c:v>
                      </c:pt>
                      <c:pt idx="23026">
                        <c:v>1</c:v>
                      </c:pt>
                      <c:pt idx="23027">
                        <c:v>2</c:v>
                      </c:pt>
                      <c:pt idx="23028">
                        <c:v>3</c:v>
                      </c:pt>
                      <c:pt idx="23029">
                        <c:v>4</c:v>
                      </c:pt>
                      <c:pt idx="23030">
                        <c:v>5</c:v>
                      </c:pt>
                      <c:pt idx="23031">
                        <c:v>6</c:v>
                      </c:pt>
                      <c:pt idx="23032">
                        <c:v>7</c:v>
                      </c:pt>
                      <c:pt idx="23033">
                        <c:v>8</c:v>
                      </c:pt>
                      <c:pt idx="23034">
                        <c:v>9</c:v>
                      </c:pt>
                      <c:pt idx="23035">
                        <c:v>10</c:v>
                      </c:pt>
                      <c:pt idx="23036">
                        <c:v>11</c:v>
                      </c:pt>
                      <c:pt idx="23037">
                        <c:v>12</c:v>
                      </c:pt>
                      <c:pt idx="23038">
                        <c:v>13</c:v>
                      </c:pt>
                      <c:pt idx="23039">
                        <c:v>14</c:v>
                      </c:pt>
                      <c:pt idx="23040">
                        <c:v>15</c:v>
                      </c:pt>
                      <c:pt idx="23041">
                        <c:v>16</c:v>
                      </c:pt>
                      <c:pt idx="23042">
                        <c:v>17</c:v>
                      </c:pt>
                      <c:pt idx="23043">
                        <c:v>18</c:v>
                      </c:pt>
                      <c:pt idx="23044">
                        <c:v>19</c:v>
                      </c:pt>
                      <c:pt idx="23045">
                        <c:v>20</c:v>
                      </c:pt>
                      <c:pt idx="23046">
                        <c:v>21</c:v>
                      </c:pt>
                      <c:pt idx="23047">
                        <c:v>22</c:v>
                      </c:pt>
                      <c:pt idx="23048">
                        <c:v>23</c:v>
                      </c:pt>
                      <c:pt idx="23049">
                        <c:v>24</c:v>
                      </c:pt>
                      <c:pt idx="23050">
                        <c:v>0</c:v>
                      </c:pt>
                      <c:pt idx="23051">
                        <c:v>1</c:v>
                      </c:pt>
                      <c:pt idx="23052">
                        <c:v>2</c:v>
                      </c:pt>
                      <c:pt idx="23053">
                        <c:v>3</c:v>
                      </c:pt>
                      <c:pt idx="23054">
                        <c:v>4</c:v>
                      </c:pt>
                      <c:pt idx="23055">
                        <c:v>5</c:v>
                      </c:pt>
                      <c:pt idx="23056">
                        <c:v>6</c:v>
                      </c:pt>
                      <c:pt idx="23057">
                        <c:v>7</c:v>
                      </c:pt>
                      <c:pt idx="23058">
                        <c:v>8</c:v>
                      </c:pt>
                      <c:pt idx="23059">
                        <c:v>9</c:v>
                      </c:pt>
                      <c:pt idx="23060">
                        <c:v>10</c:v>
                      </c:pt>
                      <c:pt idx="23061">
                        <c:v>11</c:v>
                      </c:pt>
                      <c:pt idx="23062">
                        <c:v>12</c:v>
                      </c:pt>
                      <c:pt idx="23063">
                        <c:v>13</c:v>
                      </c:pt>
                      <c:pt idx="23064">
                        <c:v>14</c:v>
                      </c:pt>
                      <c:pt idx="23065">
                        <c:v>15</c:v>
                      </c:pt>
                      <c:pt idx="23066">
                        <c:v>16</c:v>
                      </c:pt>
                      <c:pt idx="23067">
                        <c:v>17</c:v>
                      </c:pt>
                      <c:pt idx="23068">
                        <c:v>18</c:v>
                      </c:pt>
                      <c:pt idx="23069">
                        <c:v>19</c:v>
                      </c:pt>
                      <c:pt idx="23070">
                        <c:v>20</c:v>
                      </c:pt>
                      <c:pt idx="23071">
                        <c:v>21</c:v>
                      </c:pt>
                      <c:pt idx="23072">
                        <c:v>22</c:v>
                      </c:pt>
                      <c:pt idx="23073">
                        <c:v>23</c:v>
                      </c:pt>
                      <c:pt idx="23074">
                        <c:v>24</c:v>
                      </c:pt>
                      <c:pt idx="23075">
                        <c:v>0</c:v>
                      </c:pt>
                      <c:pt idx="23076">
                        <c:v>1</c:v>
                      </c:pt>
                      <c:pt idx="23077">
                        <c:v>2</c:v>
                      </c:pt>
                      <c:pt idx="23078">
                        <c:v>3</c:v>
                      </c:pt>
                      <c:pt idx="23079">
                        <c:v>4</c:v>
                      </c:pt>
                      <c:pt idx="23080">
                        <c:v>5</c:v>
                      </c:pt>
                      <c:pt idx="23081">
                        <c:v>6</c:v>
                      </c:pt>
                      <c:pt idx="23082">
                        <c:v>7</c:v>
                      </c:pt>
                      <c:pt idx="23083">
                        <c:v>8</c:v>
                      </c:pt>
                      <c:pt idx="23084">
                        <c:v>9</c:v>
                      </c:pt>
                      <c:pt idx="23085">
                        <c:v>10</c:v>
                      </c:pt>
                      <c:pt idx="23086">
                        <c:v>11</c:v>
                      </c:pt>
                      <c:pt idx="23087">
                        <c:v>12</c:v>
                      </c:pt>
                      <c:pt idx="23088">
                        <c:v>13</c:v>
                      </c:pt>
                      <c:pt idx="23089">
                        <c:v>14</c:v>
                      </c:pt>
                      <c:pt idx="23090">
                        <c:v>15</c:v>
                      </c:pt>
                      <c:pt idx="23091">
                        <c:v>16</c:v>
                      </c:pt>
                      <c:pt idx="23092">
                        <c:v>17</c:v>
                      </c:pt>
                      <c:pt idx="23093">
                        <c:v>18</c:v>
                      </c:pt>
                      <c:pt idx="23094">
                        <c:v>19</c:v>
                      </c:pt>
                      <c:pt idx="23095">
                        <c:v>20</c:v>
                      </c:pt>
                      <c:pt idx="23096">
                        <c:v>21</c:v>
                      </c:pt>
                      <c:pt idx="23097">
                        <c:v>22</c:v>
                      </c:pt>
                      <c:pt idx="23098">
                        <c:v>23</c:v>
                      </c:pt>
                      <c:pt idx="23099">
                        <c:v>24</c:v>
                      </c:pt>
                      <c:pt idx="23100">
                        <c:v>0</c:v>
                      </c:pt>
                      <c:pt idx="23101">
                        <c:v>1</c:v>
                      </c:pt>
                      <c:pt idx="23102">
                        <c:v>2</c:v>
                      </c:pt>
                      <c:pt idx="23103">
                        <c:v>3</c:v>
                      </c:pt>
                      <c:pt idx="23104">
                        <c:v>4</c:v>
                      </c:pt>
                      <c:pt idx="23105">
                        <c:v>5</c:v>
                      </c:pt>
                      <c:pt idx="23106">
                        <c:v>6</c:v>
                      </c:pt>
                      <c:pt idx="23107">
                        <c:v>7</c:v>
                      </c:pt>
                      <c:pt idx="23108">
                        <c:v>8</c:v>
                      </c:pt>
                      <c:pt idx="23109">
                        <c:v>9</c:v>
                      </c:pt>
                      <c:pt idx="23110">
                        <c:v>10</c:v>
                      </c:pt>
                      <c:pt idx="23111">
                        <c:v>11</c:v>
                      </c:pt>
                      <c:pt idx="23112">
                        <c:v>12</c:v>
                      </c:pt>
                      <c:pt idx="23113">
                        <c:v>13</c:v>
                      </c:pt>
                      <c:pt idx="23114">
                        <c:v>14</c:v>
                      </c:pt>
                      <c:pt idx="23115">
                        <c:v>15</c:v>
                      </c:pt>
                      <c:pt idx="23116">
                        <c:v>16</c:v>
                      </c:pt>
                      <c:pt idx="23117">
                        <c:v>17</c:v>
                      </c:pt>
                      <c:pt idx="23118">
                        <c:v>18</c:v>
                      </c:pt>
                      <c:pt idx="23119">
                        <c:v>19</c:v>
                      </c:pt>
                      <c:pt idx="23120">
                        <c:v>20</c:v>
                      </c:pt>
                      <c:pt idx="23121">
                        <c:v>21</c:v>
                      </c:pt>
                      <c:pt idx="23122">
                        <c:v>22</c:v>
                      </c:pt>
                      <c:pt idx="23123">
                        <c:v>23</c:v>
                      </c:pt>
                      <c:pt idx="23124">
                        <c:v>24</c:v>
                      </c:pt>
                      <c:pt idx="23125">
                        <c:v>0</c:v>
                      </c:pt>
                      <c:pt idx="23126">
                        <c:v>1</c:v>
                      </c:pt>
                      <c:pt idx="23127">
                        <c:v>2</c:v>
                      </c:pt>
                      <c:pt idx="23128">
                        <c:v>3</c:v>
                      </c:pt>
                      <c:pt idx="23129">
                        <c:v>4</c:v>
                      </c:pt>
                      <c:pt idx="23130">
                        <c:v>5</c:v>
                      </c:pt>
                      <c:pt idx="23131">
                        <c:v>6</c:v>
                      </c:pt>
                      <c:pt idx="23132">
                        <c:v>7</c:v>
                      </c:pt>
                      <c:pt idx="23133">
                        <c:v>8</c:v>
                      </c:pt>
                      <c:pt idx="23134">
                        <c:v>9</c:v>
                      </c:pt>
                      <c:pt idx="23135">
                        <c:v>10</c:v>
                      </c:pt>
                      <c:pt idx="23136">
                        <c:v>11</c:v>
                      </c:pt>
                      <c:pt idx="23137">
                        <c:v>12</c:v>
                      </c:pt>
                      <c:pt idx="23138">
                        <c:v>13</c:v>
                      </c:pt>
                      <c:pt idx="23139">
                        <c:v>14</c:v>
                      </c:pt>
                      <c:pt idx="23140">
                        <c:v>15</c:v>
                      </c:pt>
                      <c:pt idx="23141">
                        <c:v>16</c:v>
                      </c:pt>
                      <c:pt idx="23142">
                        <c:v>17</c:v>
                      </c:pt>
                      <c:pt idx="23143">
                        <c:v>18</c:v>
                      </c:pt>
                      <c:pt idx="23144">
                        <c:v>19</c:v>
                      </c:pt>
                      <c:pt idx="23145">
                        <c:v>20</c:v>
                      </c:pt>
                      <c:pt idx="23146">
                        <c:v>21</c:v>
                      </c:pt>
                      <c:pt idx="23147">
                        <c:v>22</c:v>
                      </c:pt>
                      <c:pt idx="23148">
                        <c:v>23</c:v>
                      </c:pt>
                      <c:pt idx="23149">
                        <c:v>24</c:v>
                      </c:pt>
                      <c:pt idx="23150">
                        <c:v>0</c:v>
                      </c:pt>
                      <c:pt idx="23151">
                        <c:v>1</c:v>
                      </c:pt>
                      <c:pt idx="23152">
                        <c:v>2</c:v>
                      </c:pt>
                      <c:pt idx="23153">
                        <c:v>3</c:v>
                      </c:pt>
                      <c:pt idx="23154">
                        <c:v>4</c:v>
                      </c:pt>
                      <c:pt idx="23155">
                        <c:v>5</c:v>
                      </c:pt>
                      <c:pt idx="23156">
                        <c:v>6</c:v>
                      </c:pt>
                      <c:pt idx="23157">
                        <c:v>7</c:v>
                      </c:pt>
                      <c:pt idx="23158">
                        <c:v>8</c:v>
                      </c:pt>
                      <c:pt idx="23159">
                        <c:v>9</c:v>
                      </c:pt>
                      <c:pt idx="23160">
                        <c:v>10</c:v>
                      </c:pt>
                      <c:pt idx="23161">
                        <c:v>11</c:v>
                      </c:pt>
                      <c:pt idx="23162">
                        <c:v>12</c:v>
                      </c:pt>
                      <c:pt idx="23163">
                        <c:v>13</c:v>
                      </c:pt>
                      <c:pt idx="23164">
                        <c:v>14</c:v>
                      </c:pt>
                      <c:pt idx="23165">
                        <c:v>15</c:v>
                      </c:pt>
                      <c:pt idx="23166">
                        <c:v>16</c:v>
                      </c:pt>
                      <c:pt idx="23167">
                        <c:v>17</c:v>
                      </c:pt>
                      <c:pt idx="23168">
                        <c:v>18</c:v>
                      </c:pt>
                      <c:pt idx="23169">
                        <c:v>19</c:v>
                      </c:pt>
                      <c:pt idx="23170">
                        <c:v>20</c:v>
                      </c:pt>
                      <c:pt idx="23171">
                        <c:v>21</c:v>
                      </c:pt>
                      <c:pt idx="23172">
                        <c:v>22</c:v>
                      </c:pt>
                      <c:pt idx="23173">
                        <c:v>23</c:v>
                      </c:pt>
                      <c:pt idx="23174">
                        <c:v>24</c:v>
                      </c:pt>
                      <c:pt idx="23175">
                        <c:v>0</c:v>
                      </c:pt>
                      <c:pt idx="23176">
                        <c:v>1</c:v>
                      </c:pt>
                      <c:pt idx="23177">
                        <c:v>2</c:v>
                      </c:pt>
                      <c:pt idx="23178">
                        <c:v>3</c:v>
                      </c:pt>
                      <c:pt idx="23179">
                        <c:v>4</c:v>
                      </c:pt>
                      <c:pt idx="23180">
                        <c:v>5</c:v>
                      </c:pt>
                      <c:pt idx="23181">
                        <c:v>6</c:v>
                      </c:pt>
                      <c:pt idx="23182">
                        <c:v>7</c:v>
                      </c:pt>
                      <c:pt idx="23183">
                        <c:v>8</c:v>
                      </c:pt>
                      <c:pt idx="23184">
                        <c:v>9</c:v>
                      </c:pt>
                      <c:pt idx="23185">
                        <c:v>10</c:v>
                      </c:pt>
                      <c:pt idx="23186">
                        <c:v>11</c:v>
                      </c:pt>
                      <c:pt idx="23187">
                        <c:v>12</c:v>
                      </c:pt>
                      <c:pt idx="23188">
                        <c:v>13</c:v>
                      </c:pt>
                      <c:pt idx="23189">
                        <c:v>14</c:v>
                      </c:pt>
                      <c:pt idx="23190">
                        <c:v>15</c:v>
                      </c:pt>
                      <c:pt idx="23191">
                        <c:v>16</c:v>
                      </c:pt>
                      <c:pt idx="23192">
                        <c:v>17</c:v>
                      </c:pt>
                      <c:pt idx="23193">
                        <c:v>18</c:v>
                      </c:pt>
                      <c:pt idx="23194">
                        <c:v>19</c:v>
                      </c:pt>
                      <c:pt idx="23195">
                        <c:v>20</c:v>
                      </c:pt>
                      <c:pt idx="23196">
                        <c:v>21</c:v>
                      </c:pt>
                      <c:pt idx="23197">
                        <c:v>22</c:v>
                      </c:pt>
                      <c:pt idx="23198">
                        <c:v>23</c:v>
                      </c:pt>
                      <c:pt idx="23199">
                        <c:v>24</c:v>
                      </c:pt>
                      <c:pt idx="23200">
                        <c:v>0</c:v>
                      </c:pt>
                      <c:pt idx="23201">
                        <c:v>1</c:v>
                      </c:pt>
                      <c:pt idx="23202">
                        <c:v>2</c:v>
                      </c:pt>
                      <c:pt idx="23203">
                        <c:v>3</c:v>
                      </c:pt>
                      <c:pt idx="23204">
                        <c:v>4</c:v>
                      </c:pt>
                      <c:pt idx="23205">
                        <c:v>5</c:v>
                      </c:pt>
                      <c:pt idx="23206">
                        <c:v>6</c:v>
                      </c:pt>
                      <c:pt idx="23207">
                        <c:v>7</c:v>
                      </c:pt>
                      <c:pt idx="23208">
                        <c:v>8</c:v>
                      </c:pt>
                      <c:pt idx="23209">
                        <c:v>9</c:v>
                      </c:pt>
                      <c:pt idx="23210">
                        <c:v>10</c:v>
                      </c:pt>
                      <c:pt idx="23211">
                        <c:v>11</c:v>
                      </c:pt>
                      <c:pt idx="23212">
                        <c:v>12</c:v>
                      </c:pt>
                      <c:pt idx="23213">
                        <c:v>13</c:v>
                      </c:pt>
                      <c:pt idx="23214">
                        <c:v>14</c:v>
                      </c:pt>
                      <c:pt idx="23215">
                        <c:v>15</c:v>
                      </c:pt>
                      <c:pt idx="23216">
                        <c:v>16</c:v>
                      </c:pt>
                      <c:pt idx="23217">
                        <c:v>17</c:v>
                      </c:pt>
                      <c:pt idx="23218">
                        <c:v>18</c:v>
                      </c:pt>
                      <c:pt idx="23219">
                        <c:v>19</c:v>
                      </c:pt>
                      <c:pt idx="23220">
                        <c:v>20</c:v>
                      </c:pt>
                      <c:pt idx="23221">
                        <c:v>21</c:v>
                      </c:pt>
                      <c:pt idx="23222">
                        <c:v>22</c:v>
                      </c:pt>
                      <c:pt idx="23223">
                        <c:v>23</c:v>
                      </c:pt>
                      <c:pt idx="23224">
                        <c:v>24</c:v>
                      </c:pt>
                      <c:pt idx="23225">
                        <c:v>0</c:v>
                      </c:pt>
                      <c:pt idx="23226">
                        <c:v>1</c:v>
                      </c:pt>
                      <c:pt idx="23227">
                        <c:v>2</c:v>
                      </c:pt>
                      <c:pt idx="23228">
                        <c:v>3</c:v>
                      </c:pt>
                      <c:pt idx="23229">
                        <c:v>4</c:v>
                      </c:pt>
                      <c:pt idx="23230">
                        <c:v>5</c:v>
                      </c:pt>
                      <c:pt idx="23231">
                        <c:v>6</c:v>
                      </c:pt>
                      <c:pt idx="23232">
                        <c:v>7</c:v>
                      </c:pt>
                      <c:pt idx="23233">
                        <c:v>8</c:v>
                      </c:pt>
                      <c:pt idx="23234">
                        <c:v>9</c:v>
                      </c:pt>
                      <c:pt idx="23235">
                        <c:v>10</c:v>
                      </c:pt>
                      <c:pt idx="23236">
                        <c:v>11</c:v>
                      </c:pt>
                      <c:pt idx="23237">
                        <c:v>12</c:v>
                      </c:pt>
                      <c:pt idx="23238">
                        <c:v>13</c:v>
                      </c:pt>
                      <c:pt idx="23239">
                        <c:v>14</c:v>
                      </c:pt>
                      <c:pt idx="23240">
                        <c:v>15</c:v>
                      </c:pt>
                      <c:pt idx="23241">
                        <c:v>16</c:v>
                      </c:pt>
                      <c:pt idx="23242">
                        <c:v>17</c:v>
                      </c:pt>
                      <c:pt idx="23243">
                        <c:v>18</c:v>
                      </c:pt>
                      <c:pt idx="23244">
                        <c:v>19</c:v>
                      </c:pt>
                      <c:pt idx="23245">
                        <c:v>20</c:v>
                      </c:pt>
                      <c:pt idx="23246">
                        <c:v>21</c:v>
                      </c:pt>
                      <c:pt idx="23247">
                        <c:v>22</c:v>
                      </c:pt>
                      <c:pt idx="23248">
                        <c:v>23</c:v>
                      </c:pt>
                      <c:pt idx="23249">
                        <c:v>24</c:v>
                      </c:pt>
                      <c:pt idx="23250">
                        <c:v>0</c:v>
                      </c:pt>
                      <c:pt idx="23251">
                        <c:v>1</c:v>
                      </c:pt>
                      <c:pt idx="23252">
                        <c:v>2</c:v>
                      </c:pt>
                      <c:pt idx="23253">
                        <c:v>3</c:v>
                      </c:pt>
                      <c:pt idx="23254">
                        <c:v>4</c:v>
                      </c:pt>
                      <c:pt idx="23255">
                        <c:v>5</c:v>
                      </c:pt>
                      <c:pt idx="23256">
                        <c:v>6</c:v>
                      </c:pt>
                      <c:pt idx="23257">
                        <c:v>7</c:v>
                      </c:pt>
                      <c:pt idx="23258">
                        <c:v>8</c:v>
                      </c:pt>
                      <c:pt idx="23259">
                        <c:v>9</c:v>
                      </c:pt>
                      <c:pt idx="23260">
                        <c:v>10</c:v>
                      </c:pt>
                      <c:pt idx="23261">
                        <c:v>11</c:v>
                      </c:pt>
                      <c:pt idx="23262">
                        <c:v>12</c:v>
                      </c:pt>
                      <c:pt idx="23263">
                        <c:v>13</c:v>
                      </c:pt>
                      <c:pt idx="23264">
                        <c:v>14</c:v>
                      </c:pt>
                      <c:pt idx="23265">
                        <c:v>15</c:v>
                      </c:pt>
                      <c:pt idx="23266">
                        <c:v>16</c:v>
                      </c:pt>
                      <c:pt idx="23267">
                        <c:v>17</c:v>
                      </c:pt>
                      <c:pt idx="23268">
                        <c:v>18</c:v>
                      </c:pt>
                      <c:pt idx="23269">
                        <c:v>19</c:v>
                      </c:pt>
                      <c:pt idx="23270">
                        <c:v>20</c:v>
                      </c:pt>
                      <c:pt idx="23271">
                        <c:v>21</c:v>
                      </c:pt>
                      <c:pt idx="23272">
                        <c:v>22</c:v>
                      </c:pt>
                      <c:pt idx="23273">
                        <c:v>23</c:v>
                      </c:pt>
                      <c:pt idx="23274">
                        <c:v>24</c:v>
                      </c:pt>
                      <c:pt idx="23275">
                        <c:v>0</c:v>
                      </c:pt>
                      <c:pt idx="23276">
                        <c:v>1</c:v>
                      </c:pt>
                      <c:pt idx="23277">
                        <c:v>2</c:v>
                      </c:pt>
                      <c:pt idx="23278">
                        <c:v>3</c:v>
                      </c:pt>
                      <c:pt idx="23279">
                        <c:v>4</c:v>
                      </c:pt>
                      <c:pt idx="23280">
                        <c:v>5</c:v>
                      </c:pt>
                      <c:pt idx="23281">
                        <c:v>6</c:v>
                      </c:pt>
                      <c:pt idx="23282">
                        <c:v>7</c:v>
                      </c:pt>
                      <c:pt idx="23283">
                        <c:v>8</c:v>
                      </c:pt>
                      <c:pt idx="23284">
                        <c:v>9</c:v>
                      </c:pt>
                      <c:pt idx="23285">
                        <c:v>10</c:v>
                      </c:pt>
                      <c:pt idx="23286">
                        <c:v>11</c:v>
                      </c:pt>
                      <c:pt idx="23287">
                        <c:v>12</c:v>
                      </c:pt>
                      <c:pt idx="23288">
                        <c:v>13</c:v>
                      </c:pt>
                      <c:pt idx="23289">
                        <c:v>14</c:v>
                      </c:pt>
                      <c:pt idx="23290">
                        <c:v>15</c:v>
                      </c:pt>
                      <c:pt idx="23291">
                        <c:v>16</c:v>
                      </c:pt>
                      <c:pt idx="23292">
                        <c:v>17</c:v>
                      </c:pt>
                      <c:pt idx="23293">
                        <c:v>18</c:v>
                      </c:pt>
                      <c:pt idx="23294">
                        <c:v>19</c:v>
                      </c:pt>
                      <c:pt idx="23295">
                        <c:v>20</c:v>
                      </c:pt>
                      <c:pt idx="23296">
                        <c:v>21</c:v>
                      </c:pt>
                      <c:pt idx="23297">
                        <c:v>22</c:v>
                      </c:pt>
                      <c:pt idx="23298">
                        <c:v>23</c:v>
                      </c:pt>
                      <c:pt idx="23299">
                        <c:v>24</c:v>
                      </c:pt>
                      <c:pt idx="23300">
                        <c:v>0</c:v>
                      </c:pt>
                      <c:pt idx="23301">
                        <c:v>1</c:v>
                      </c:pt>
                      <c:pt idx="23302">
                        <c:v>2</c:v>
                      </c:pt>
                      <c:pt idx="23303">
                        <c:v>3</c:v>
                      </c:pt>
                      <c:pt idx="23304">
                        <c:v>4</c:v>
                      </c:pt>
                      <c:pt idx="23305">
                        <c:v>5</c:v>
                      </c:pt>
                      <c:pt idx="23306">
                        <c:v>6</c:v>
                      </c:pt>
                      <c:pt idx="23307">
                        <c:v>7</c:v>
                      </c:pt>
                      <c:pt idx="23308">
                        <c:v>8</c:v>
                      </c:pt>
                      <c:pt idx="23309">
                        <c:v>9</c:v>
                      </c:pt>
                      <c:pt idx="23310">
                        <c:v>10</c:v>
                      </c:pt>
                      <c:pt idx="23311">
                        <c:v>11</c:v>
                      </c:pt>
                      <c:pt idx="23312">
                        <c:v>12</c:v>
                      </c:pt>
                      <c:pt idx="23313">
                        <c:v>13</c:v>
                      </c:pt>
                      <c:pt idx="23314">
                        <c:v>14</c:v>
                      </c:pt>
                      <c:pt idx="23315">
                        <c:v>15</c:v>
                      </c:pt>
                      <c:pt idx="23316">
                        <c:v>16</c:v>
                      </c:pt>
                      <c:pt idx="23317">
                        <c:v>17</c:v>
                      </c:pt>
                      <c:pt idx="23318">
                        <c:v>18</c:v>
                      </c:pt>
                      <c:pt idx="23319">
                        <c:v>19</c:v>
                      </c:pt>
                      <c:pt idx="23320">
                        <c:v>20</c:v>
                      </c:pt>
                      <c:pt idx="23321">
                        <c:v>21</c:v>
                      </c:pt>
                      <c:pt idx="23322">
                        <c:v>22</c:v>
                      </c:pt>
                      <c:pt idx="23323">
                        <c:v>23</c:v>
                      </c:pt>
                      <c:pt idx="23324">
                        <c:v>24</c:v>
                      </c:pt>
                      <c:pt idx="23325">
                        <c:v>0</c:v>
                      </c:pt>
                      <c:pt idx="23326">
                        <c:v>1</c:v>
                      </c:pt>
                      <c:pt idx="23327">
                        <c:v>2</c:v>
                      </c:pt>
                      <c:pt idx="23328">
                        <c:v>3</c:v>
                      </c:pt>
                      <c:pt idx="23329">
                        <c:v>4</c:v>
                      </c:pt>
                      <c:pt idx="23330">
                        <c:v>5</c:v>
                      </c:pt>
                      <c:pt idx="23331">
                        <c:v>6</c:v>
                      </c:pt>
                      <c:pt idx="23332">
                        <c:v>7</c:v>
                      </c:pt>
                      <c:pt idx="23333">
                        <c:v>8</c:v>
                      </c:pt>
                      <c:pt idx="23334">
                        <c:v>9</c:v>
                      </c:pt>
                      <c:pt idx="23335">
                        <c:v>10</c:v>
                      </c:pt>
                      <c:pt idx="23336">
                        <c:v>11</c:v>
                      </c:pt>
                      <c:pt idx="23337">
                        <c:v>12</c:v>
                      </c:pt>
                      <c:pt idx="23338">
                        <c:v>13</c:v>
                      </c:pt>
                      <c:pt idx="23339">
                        <c:v>14</c:v>
                      </c:pt>
                      <c:pt idx="23340">
                        <c:v>15</c:v>
                      </c:pt>
                      <c:pt idx="23341">
                        <c:v>16</c:v>
                      </c:pt>
                      <c:pt idx="23342">
                        <c:v>17</c:v>
                      </c:pt>
                      <c:pt idx="23343">
                        <c:v>18</c:v>
                      </c:pt>
                      <c:pt idx="23344">
                        <c:v>19</c:v>
                      </c:pt>
                      <c:pt idx="23345">
                        <c:v>20</c:v>
                      </c:pt>
                      <c:pt idx="23346">
                        <c:v>21</c:v>
                      </c:pt>
                      <c:pt idx="23347">
                        <c:v>22</c:v>
                      </c:pt>
                      <c:pt idx="23348">
                        <c:v>23</c:v>
                      </c:pt>
                      <c:pt idx="23349">
                        <c:v>24</c:v>
                      </c:pt>
                      <c:pt idx="23350">
                        <c:v>0</c:v>
                      </c:pt>
                      <c:pt idx="23351">
                        <c:v>1</c:v>
                      </c:pt>
                      <c:pt idx="23352">
                        <c:v>2</c:v>
                      </c:pt>
                      <c:pt idx="23353">
                        <c:v>3</c:v>
                      </c:pt>
                      <c:pt idx="23354">
                        <c:v>4</c:v>
                      </c:pt>
                      <c:pt idx="23355">
                        <c:v>5</c:v>
                      </c:pt>
                      <c:pt idx="23356">
                        <c:v>6</c:v>
                      </c:pt>
                      <c:pt idx="23357">
                        <c:v>7</c:v>
                      </c:pt>
                      <c:pt idx="23358">
                        <c:v>8</c:v>
                      </c:pt>
                      <c:pt idx="23359">
                        <c:v>9</c:v>
                      </c:pt>
                      <c:pt idx="23360">
                        <c:v>10</c:v>
                      </c:pt>
                      <c:pt idx="23361">
                        <c:v>11</c:v>
                      </c:pt>
                      <c:pt idx="23362">
                        <c:v>12</c:v>
                      </c:pt>
                      <c:pt idx="23363">
                        <c:v>13</c:v>
                      </c:pt>
                      <c:pt idx="23364">
                        <c:v>14</c:v>
                      </c:pt>
                      <c:pt idx="23365">
                        <c:v>15</c:v>
                      </c:pt>
                      <c:pt idx="23366">
                        <c:v>16</c:v>
                      </c:pt>
                      <c:pt idx="23367">
                        <c:v>17</c:v>
                      </c:pt>
                      <c:pt idx="23368">
                        <c:v>18</c:v>
                      </c:pt>
                      <c:pt idx="23369">
                        <c:v>19</c:v>
                      </c:pt>
                      <c:pt idx="23370">
                        <c:v>20</c:v>
                      </c:pt>
                      <c:pt idx="23371">
                        <c:v>21</c:v>
                      </c:pt>
                      <c:pt idx="23372">
                        <c:v>22</c:v>
                      </c:pt>
                      <c:pt idx="23373">
                        <c:v>23</c:v>
                      </c:pt>
                      <c:pt idx="23374">
                        <c:v>24</c:v>
                      </c:pt>
                      <c:pt idx="23375">
                        <c:v>0</c:v>
                      </c:pt>
                      <c:pt idx="23376">
                        <c:v>1</c:v>
                      </c:pt>
                      <c:pt idx="23377">
                        <c:v>2</c:v>
                      </c:pt>
                      <c:pt idx="23378">
                        <c:v>3</c:v>
                      </c:pt>
                      <c:pt idx="23379">
                        <c:v>4</c:v>
                      </c:pt>
                      <c:pt idx="23380">
                        <c:v>5</c:v>
                      </c:pt>
                      <c:pt idx="23381">
                        <c:v>6</c:v>
                      </c:pt>
                      <c:pt idx="23382">
                        <c:v>7</c:v>
                      </c:pt>
                      <c:pt idx="23383">
                        <c:v>8</c:v>
                      </c:pt>
                      <c:pt idx="23384">
                        <c:v>9</c:v>
                      </c:pt>
                      <c:pt idx="23385">
                        <c:v>10</c:v>
                      </c:pt>
                      <c:pt idx="23386">
                        <c:v>11</c:v>
                      </c:pt>
                      <c:pt idx="23387">
                        <c:v>12</c:v>
                      </c:pt>
                      <c:pt idx="23388">
                        <c:v>13</c:v>
                      </c:pt>
                      <c:pt idx="23389">
                        <c:v>14</c:v>
                      </c:pt>
                      <c:pt idx="23390">
                        <c:v>15</c:v>
                      </c:pt>
                      <c:pt idx="23391">
                        <c:v>16</c:v>
                      </c:pt>
                      <c:pt idx="23392">
                        <c:v>17</c:v>
                      </c:pt>
                      <c:pt idx="23393">
                        <c:v>18</c:v>
                      </c:pt>
                      <c:pt idx="23394">
                        <c:v>19</c:v>
                      </c:pt>
                      <c:pt idx="23395">
                        <c:v>20</c:v>
                      </c:pt>
                      <c:pt idx="23396">
                        <c:v>21</c:v>
                      </c:pt>
                      <c:pt idx="23397">
                        <c:v>22</c:v>
                      </c:pt>
                      <c:pt idx="23398">
                        <c:v>23</c:v>
                      </c:pt>
                      <c:pt idx="23399">
                        <c:v>24</c:v>
                      </c:pt>
                      <c:pt idx="23400">
                        <c:v>0</c:v>
                      </c:pt>
                      <c:pt idx="23401">
                        <c:v>1</c:v>
                      </c:pt>
                      <c:pt idx="23402">
                        <c:v>2</c:v>
                      </c:pt>
                      <c:pt idx="23403">
                        <c:v>3</c:v>
                      </c:pt>
                      <c:pt idx="23404">
                        <c:v>4</c:v>
                      </c:pt>
                      <c:pt idx="23405">
                        <c:v>5</c:v>
                      </c:pt>
                      <c:pt idx="23406">
                        <c:v>6</c:v>
                      </c:pt>
                      <c:pt idx="23407">
                        <c:v>7</c:v>
                      </c:pt>
                      <c:pt idx="23408">
                        <c:v>8</c:v>
                      </c:pt>
                      <c:pt idx="23409">
                        <c:v>9</c:v>
                      </c:pt>
                      <c:pt idx="23410">
                        <c:v>10</c:v>
                      </c:pt>
                      <c:pt idx="23411">
                        <c:v>11</c:v>
                      </c:pt>
                      <c:pt idx="23412">
                        <c:v>12</c:v>
                      </c:pt>
                      <c:pt idx="23413">
                        <c:v>13</c:v>
                      </c:pt>
                      <c:pt idx="23414">
                        <c:v>14</c:v>
                      </c:pt>
                      <c:pt idx="23415">
                        <c:v>15</c:v>
                      </c:pt>
                      <c:pt idx="23416">
                        <c:v>16</c:v>
                      </c:pt>
                      <c:pt idx="23417">
                        <c:v>17</c:v>
                      </c:pt>
                      <c:pt idx="23418">
                        <c:v>18</c:v>
                      </c:pt>
                      <c:pt idx="23419">
                        <c:v>19</c:v>
                      </c:pt>
                      <c:pt idx="23420">
                        <c:v>20</c:v>
                      </c:pt>
                      <c:pt idx="23421">
                        <c:v>21</c:v>
                      </c:pt>
                      <c:pt idx="23422">
                        <c:v>22</c:v>
                      </c:pt>
                      <c:pt idx="23423">
                        <c:v>23</c:v>
                      </c:pt>
                      <c:pt idx="23424">
                        <c:v>24</c:v>
                      </c:pt>
                      <c:pt idx="23425">
                        <c:v>0</c:v>
                      </c:pt>
                      <c:pt idx="23426">
                        <c:v>1</c:v>
                      </c:pt>
                      <c:pt idx="23427">
                        <c:v>2</c:v>
                      </c:pt>
                      <c:pt idx="23428">
                        <c:v>3</c:v>
                      </c:pt>
                      <c:pt idx="23429">
                        <c:v>4</c:v>
                      </c:pt>
                      <c:pt idx="23430">
                        <c:v>5</c:v>
                      </c:pt>
                      <c:pt idx="23431">
                        <c:v>6</c:v>
                      </c:pt>
                      <c:pt idx="23432">
                        <c:v>7</c:v>
                      </c:pt>
                      <c:pt idx="23433">
                        <c:v>8</c:v>
                      </c:pt>
                      <c:pt idx="23434">
                        <c:v>9</c:v>
                      </c:pt>
                      <c:pt idx="23435">
                        <c:v>10</c:v>
                      </c:pt>
                      <c:pt idx="23436">
                        <c:v>11</c:v>
                      </c:pt>
                      <c:pt idx="23437">
                        <c:v>12</c:v>
                      </c:pt>
                      <c:pt idx="23438">
                        <c:v>13</c:v>
                      </c:pt>
                      <c:pt idx="23439">
                        <c:v>14</c:v>
                      </c:pt>
                      <c:pt idx="23440">
                        <c:v>15</c:v>
                      </c:pt>
                      <c:pt idx="23441">
                        <c:v>16</c:v>
                      </c:pt>
                      <c:pt idx="23442">
                        <c:v>17</c:v>
                      </c:pt>
                      <c:pt idx="23443">
                        <c:v>18</c:v>
                      </c:pt>
                      <c:pt idx="23444">
                        <c:v>19</c:v>
                      </c:pt>
                      <c:pt idx="23445">
                        <c:v>20</c:v>
                      </c:pt>
                      <c:pt idx="23446">
                        <c:v>21</c:v>
                      </c:pt>
                      <c:pt idx="23447">
                        <c:v>22</c:v>
                      </c:pt>
                      <c:pt idx="23448">
                        <c:v>23</c:v>
                      </c:pt>
                      <c:pt idx="23449">
                        <c:v>24</c:v>
                      </c:pt>
                      <c:pt idx="23450">
                        <c:v>0</c:v>
                      </c:pt>
                      <c:pt idx="23451">
                        <c:v>1</c:v>
                      </c:pt>
                      <c:pt idx="23452">
                        <c:v>2</c:v>
                      </c:pt>
                      <c:pt idx="23453">
                        <c:v>3</c:v>
                      </c:pt>
                      <c:pt idx="23454">
                        <c:v>4</c:v>
                      </c:pt>
                      <c:pt idx="23455">
                        <c:v>5</c:v>
                      </c:pt>
                      <c:pt idx="23456">
                        <c:v>6</c:v>
                      </c:pt>
                      <c:pt idx="23457">
                        <c:v>7</c:v>
                      </c:pt>
                      <c:pt idx="23458">
                        <c:v>8</c:v>
                      </c:pt>
                      <c:pt idx="23459">
                        <c:v>9</c:v>
                      </c:pt>
                      <c:pt idx="23460">
                        <c:v>10</c:v>
                      </c:pt>
                      <c:pt idx="23461">
                        <c:v>11</c:v>
                      </c:pt>
                      <c:pt idx="23462">
                        <c:v>12</c:v>
                      </c:pt>
                      <c:pt idx="23463">
                        <c:v>13</c:v>
                      </c:pt>
                      <c:pt idx="23464">
                        <c:v>14</c:v>
                      </c:pt>
                      <c:pt idx="23465">
                        <c:v>15</c:v>
                      </c:pt>
                      <c:pt idx="23466">
                        <c:v>16</c:v>
                      </c:pt>
                      <c:pt idx="23467">
                        <c:v>17</c:v>
                      </c:pt>
                      <c:pt idx="23468">
                        <c:v>18</c:v>
                      </c:pt>
                      <c:pt idx="23469">
                        <c:v>19</c:v>
                      </c:pt>
                      <c:pt idx="23470">
                        <c:v>20</c:v>
                      </c:pt>
                      <c:pt idx="23471">
                        <c:v>21</c:v>
                      </c:pt>
                      <c:pt idx="23472">
                        <c:v>22</c:v>
                      </c:pt>
                      <c:pt idx="23473">
                        <c:v>23</c:v>
                      </c:pt>
                      <c:pt idx="23474">
                        <c:v>24</c:v>
                      </c:pt>
                      <c:pt idx="23475">
                        <c:v>0</c:v>
                      </c:pt>
                      <c:pt idx="23476">
                        <c:v>1</c:v>
                      </c:pt>
                      <c:pt idx="23477">
                        <c:v>2</c:v>
                      </c:pt>
                      <c:pt idx="23478">
                        <c:v>3</c:v>
                      </c:pt>
                      <c:pt idx="23479">
                        <c:v>4</c:v>
                      </c:pt>
                      <c:pt idx="23480">
                        <c:v>5</c:v>
                      </c:pt>
                      <c:pt idx="23481">
                        <c:v>6</c:v>
                      </c:pt>
                      <c:pt idx="23482">
                        <c:v>7</c:v>
                      </c:pt>
                      <c:pt idx="23483">
                        <c:v>8</c:v>
                      </c:pt>
                      <c:pt idx="23484">
                        <c:v>9</c:v>
                      </c:pt>
                      <c:pt idx="23485">
                        <c:v>10</c:v>
                      </c:pt>
                      <c:pt idx="23486">
                        <c:v>11</c:v>
                      </c:pt>
                      <c:pt idx="23487">
                        <c:v>12</c:v>
                      </c:pt>
                      <c:pt idx="23488">
                        <c:v>13</c:v>
                      </c:pt>
                      <c:pt idx="23489">
                        <c:v>14</c:v>
                      </c:pt>
                      <c:pt idx="23490">
                        <c:v>15</c:v>
                      </c:pt>
                      <c:pt idx="23491">
                        <c:v>16</c:v>
                      </c:pt>
                      <c:pt idx="23492">
                        <c:v>17</c:v>
                      </c:pt>
                      <c:pt idx="23493">
                        <c:v>18</c:v>
                      </c:pt>
                      <c:pt idx="23494">
                        <c:v>19</c:v>
                      </c:pt>
                      <c:pt idx="23495">
                        <c:v>20</c:v>
                      </c:pt>
                      <c:pt idx="23496">
                        <c:v>21</c:v>
                      </c:pt>
                      <c:pt idx="23497">
                        <c:v>22</c:v>
                      </c:pt>
                      <c:pt idx="23498">
                        <c:v>23</c:v>
                      </c:pt>
                      <c:pt idx="23499">
                        <c:v>24</c:v>
                      </c:pt>
                      <c:pt idx="23500">
                        <c:v>0</c:v>
                      </c:pt>
                      <c:pt idx="23501">
                        <c:v>1</c:v>
                      </c:pt>
                      <c:pt idx="23502">
                        <c:v>2</c:v>
                      </c:pt>
                      <c:pt idx="23503">
                        <c:v>3</c:v>
                      </c:pt>
                      <c:pt idx="23504">
                        <c:v>4</c:v>
                      </c:pt>
                      <c:pt idx="23505">
                        <c:v>5</c:v>
                      </c:pt>
                      <c:pt idx="23506">
                        <c:v>6</c:v>
                      </c:pt>
                      <c:pt idx="23507">
                        <c:v>7</c:v>
                      </c:pt>
                      <c:pt idx="23508">
                        <c:v>8</c:v>
                      </c:pt>
                      <c:pt idx="23509">
                        <c:v>9</c:v>
                      </c:pt>
                      <c:pt idx="23510">
                        <c:v>10</c:v>
                      </c:pt>
                      <c:pt idx="23511">
                        <c:v>11</c:v>
                      </c:pt>
                      <c:pt idx="23512">
                        <c:v>12</c:v>
                      </c:pt>
                      <c:pt idx="23513">
                        <c:v>13</c:v>
                      </c:pt>
                      <c:pt idx="23514">
                        <c:v>14</c:v>
                      </c:pt>
                      <c:pt idx="23515">
                        <c:v>15</c:v>
                      </c:pt>
                      <c:pt idx="23516">
                        <c:v>16</c:v>
                      </c:pt>
                      <c:pt idx="23517">
                        <c:v>17</c:v>
                      </c:pt>
                      <c:pt idx="23518">
                        <c:v>18</c:v>
                      </c:pt>
                      <c:pt idx="23519">
                        <c:v>19</c:v>
                      </c:pt>
                      <c:pt idx="23520">
                        <c:v>20</c:v>
                      </c:pt>
                      <c:pt idx="23521">
                        <c:v>21</c:v>
                      </c:pt>
                      <c:pt idx="23522">
                        <c:v>22</c:v>
                      </c:pt>
                      <c:pt idx="23523">
                        <c:v>23</c:v>
                      </c:pt>
                      <c:pt idx="23524">
                        <c:v>24</c:v>
                      </c:pt>
                      <c:pt idx="23525">
                        <c:v>0</c:v>
                      </c:pt>
                      <c:pt idx="23526">
                        <c:v>1</c:v>
                      </c:pt>
                      <c:pt idx="23527">
                        <c:v>2</c:v>
                      </c:pt>
                      <c:pt idx="23528">
                        <c:v>3</c:v>
                      </c:pt>
                      <c:pt idx="23529">
                        <c:v>4</c:v>
                      </c:pt>
                      <c:pt idx="23530">
                        <c:v>5</c:v>
                      </c:pt>
                      <c:pt idx="23531">
                        <c:v>6</c:v>
                      </c:pt>
                      <c:pt idx="23532">
                        <c:v>7</c:v>
                      </c:pt>
                      <c:pt idx="23533">
                        <c:v>8</c:v>
                      </c:pt>
                      <c:pt idx="23534">
                        <c:v>9</c:v>
                      </c:pt>
                      <c:pt idx="23535">
                        <c:v>10</c:v>
                      </c:pt>
                      <c:pt idx="23536">
                        <c:v>11</c:v>
                      </c:pt>
                      <c:pt idx="23537">
                        <c:v>12</c:v>
                      </c:pt>
                      <c:pt idx="23538">
                        <c:v>13</c:v>
                      </c:pt>
                      <c:pt idx="23539">
                        <c:v>14</c:v>
                      </c:pt>
                      <c:pt idx="23540">
                        <c:v>15</c:v>
                      </c:pt>
                      <c:pt idx="23541">
                        <c:v>16</c:v>
                      </c:pt>
                      <c:pt idx="23542">
                        <c:v>17</c:v>
                      </c:pt>
                      <c:pt idx="23543">
                        <c:v>18</c:v>
                      </c:pt>
                      <c:pt idx="23544">
                        <c:v>19</c:v>
                      </c:pt>
                      <c:pt idx="23545">
                        <c:v>20</c:v>
                      </c:pt>
                      <c:pt idx="23546">
                        <c:v>21</c:v>
                      </c:pt>
                      <c:pt idx="23547">
                        <c:v>22</c:v>
                      </c:pt>
                      <c:pt idx="23548">
                        <c:v>23</c:v>
                      </c:pt>
                      <c:pt idx="23549">
                        <c:v>24</c:v>
                      </c:pt>
                      <c:pt idx="23550">
                        <c:v>0</c:v>
                      </c:pt>
                      <c:pt idx="23551">
                        <c:v>1</c:v>
                      </c:pt>
                      <c:pt idx="23552">
                        <c:v>2</c:v>
                      </c:pt>
                      <c:pt idx="23553">
                        <c:v>3</c:v>
                      </c:pt>
                      <c:pt idx="23554">
                        <c:v>4</c:v>
                      </c:pt>
                      <c:pt idx="23555">
                        <c:v>5</c:v>
                      </c:pt>
                      <c:pt idx="23556">
                        <c:v>6</c:v>
                      </c:pt>
                      <c:pt idx="23557">
                        <c:v>7</c:v>
                      </c:pt>
                      <c:pt idx="23558">
                        <c:v>8</c:v>
                      </c:pt>
                      <c:pt idx="23559">
                        <c:v>9</c:v>
                      </c:pt>
                      <c:pt idx="23560">
                        <c:v>10</c:v>
                      </c:pt>
                      <c:pt idx="23561">
                        <c:v>11</c:v>
                      </c:pt>
                      <c:pt idx="23562">
                        <c:v>12</c:v>
                      </c:pt>
                      <c:pt idx="23563">
                        <c:v>13</c:v>
                      </c:pt>
                      <c:pt idx="23564">
                        <c:v>14</c:v>
                      </c:pt>
                      <c:pt idx="23565">
                        <c:v>15</c:v>
                      </c:pt>
                      <c:pt idx="23566">
                        <c:v>16</c:v>
                      </c:pt>
                      <c:pt idx="23567">
                        <c:v>17</c:v>
                      </c:pt>
                      <c:pt idx="23568">
                        <c:v>18</c:v>
                      </c:pt>
                      <c:pt idx="23569">
                        <c:v>19</c:v>
                      </c:pt>
                      <c:pt idx="23570">
                        <c:v>20</c:v>
                      </c:pt>
                      <c:pt idx="23571">
                        <c:v>21</c:v>
                      </c:pt>
                      <c:pt idx="23572">
                        <c:v>22</c:v>
                      </c:pt>
                      <c:pt idx="23573">
                        <c:v>23</c:v>
                      </c:pt>
                      <c:pt idx="23574">
                        <c:v>24</c:v>
                      </c:pt>
                      <c:pt idx="23575">
                        <c:v>0</c:v>
                      </c:pt>
                      <c:pt idx="23576">
                        <c:v>1</c:v>
                      </c:pt>
                      <c:pt idx="23577">
                        <c:v>2</c:v>
                      </c:pt>
                      <c:pt idx="23578">
                        <c:v>3</c:v>
                      </c:pt>
                      <c:pt idx="23579">
                        <c:v>4</c:v>
                      </c:pt>
                      <c:pt idx="23580">
                        <c:v>5</c:v>
                      </c:pt>
                      <c:pt idx="23581">
                        <c:v>6</c:v>
                      </c:pt>
                      <c:pt idx="23582">
                        <c:v>7</c:v>
                      </c:pt>
                      <c:pt idx="23583">
                        <c:v>8</c:v>
                      </c:pt>
                      <c:pt idx="23584">
                        <c:v>9</c:v>
                      </c:pt>
                      <c:pt idx="23585">
                        <c:v>10</c:v>
                      </c:pt>
                      <c:pt idx="23586">
                        <c:v>11</c:v>
                      </c:pt>
                      <c:pt idx="23587">
                        <c:v>12</c:v>
                      </c:pt>
                      <c:pt idx="23588">
                        <c:v>13</c:v>
                      </c:pt>
                      <c:pt idx="23589">
                        <c:v>14</c:v>
                      </c:pt>
                      <c:pt idx="23590">
                        <c:v>15</c:v>
                      </c:pt>
                      <c:pt idx="23591">
                        <c:v>16</c:v>
                      </c:pt>
                      <c:pt idx="23592">
                        <c:v>17</c:v>
                      </c:pt>
                      <c:pt idx="23593">
                        <c:v>18</c:v>
                      </c:pt>
                      <c:pt idx="23594">
                        <c:v>19</c:v>
                      </c:pt>
                      <c:pt idx="23595">
                        <c:v>20</c:v>
                      </c:pt>
                      <c:pt idx="23596">
                        <c:v>21</c:v>
                      </c:pt>
                      <c:pt idx="23597">
                        <c:v>22</c:v>
                      </c:pt>
                      <c:pt idx="23598">
                        <c:v>23</c:v>
                      </c:pt>
                      <c:pt idx="23599">
                        <c:v>24</c:v>
                      </c:pt>
                      <c:pt idx="23600">
                        <c:v>0</c:v>
                      </c:pt>
                      <c:pt idx="23601">
                        <c:v>1</c:v>
                      </c:pt>
                      <c:pt idx="23602">
                        <c:v>2</c:v>
                      </c:pt>
                      <c:pt idx="23603">
                        <c:v>3</c:v>
                      </c:pt>
                      <c:pt idx="23604">
                        <c:v>4</c:v>
                      </c:pt>
                      <c:pt idx="23605">
                        <c:v>5</c:v>
                      </c:pt>
                      <c:pt idx="23606">
                        <c:v>6</c:v>
                      </c:pt>
                      <c:pt idx="23607">
                        <c:v>7</c:v>
                      </c:pt>
                      <c:pt idx="23608">
                        <c:v>8</c:v>
                      </c:pt>
                      <c:pt idx="23609">
                        <c:v>9</c:v>
                      </c:pt>
                      <c:pt idx="23610">
                        <c:v>10</c:v>
                      </c:pt>
                      <c:pt idx="23611">
                        <c:v>11</c:v>
                      </c:pt>
                      <c:pt idx="23612">
                        <c:v>12</c:v>
                      </c:pt>
                      <c:pt idx="23613">
                        <c:v>13</c:v>
                      </c:pt>
                      <c:pt idx="23614">
                        <c:v>14</c:v>
                      </c:pt>
                      <c:pt idx="23615">
                        <c:v>15</c:v>
                      </c:pt>
                      <c:pt idx="23616">
                        <c:v>16</c:v>
                      </c:pt>
                      <c:pt idx="23617">
                        <c:v>17</c:v>
                      </c:pt>
                      <c:pt idx="23618">
                        <c:v>18</c:v>
                      </c:pt>
                      <c:pt idx="23619">
                        <c:v>19</c:v>
                      </c:pt>
                      <c:pt idx="23620">
                        <c:v>20</c:v>
                      </c:pt>
                      <c:pt idx="23621">
                        <c:v>21</c:v>
                      </c:pt>
                      <c:pt idx="23622">
                        <c:v>22</c:v>
                      </c:pt>
                      <c:pt idx="23623">
                        <c:v>23</c:v>
                      </c:pt>
                      <c:pt idx="23624">
                        <c:v>24</c:v>
                      </c:pt>
                      <c:pt idx="23625">
                        <c:v>0</c:v>
                      </c:pt>
                      <c:pt idx="23626">
                        <c:v>1</c:v>
                      </c:pt>
                      <c:pt idx="23627">
                        <c:v>2</c:v>
                      </c:pt>
                      <c:pt idx="23628">
                        <c:v>3</c:v>
                      </c:pt>
                      <c:pt idx="23629">
                        <c:v>4</c:v>
                      </c:pt>
                      <c:pt idx="23630">
                        <c:v>5</c:v>
                      </c:pt>
                      <c:pt idx="23631">
                        <c:v>6</c:v>
                      </c:pt>
                      <c:pt idx="23632">
                        <c:v>7</c:v>
                      </c:pt>
                      <c:pt idx="23633">
                        <c:v>8</c:v>
                      </c:pt>
                      <c:pt idx="23634">
                        <c:v>9</c:v>
                      </c:pt>
                      <c:pt idx="23635">
                        <c:v>10</c:v>
                      </c:pt>
                      <c:pt idx="23636">
                        <c:v>11</c:v>
                      </c:pt>
                      <c:pt idx="23637">
                        <c:v>12</c:v>
                      </c:pt>
                      <c:pt idx="23638">
                        <c:v>13</c:v>
                      </c:pt>
                      <c:pt idx="23639">
                        <c:v>14</c:v>
                      </c:pt>
                      <c:pt idx="23640">
                        <c:v>15</c:v>
                      </c:pt>
                      <c:pt idx="23641">
                        <c:v>16</c:v>
                      </c:pt>
                      <c:pt idx="23642">
                        <c:v>17</c:v>
                      </c:pt>
                      <c:pt idx="23643">
                        <c:v>18</c:v>
                      </c:pt>
                      <c:pt idx="23644">
                        <c:v>19</c:v>
                      </c:pt>
                      <c:pt idx="23645">
                        <c:v>20</c:v>
                      </c:pt>
                      <c:pt idx="23646">
                        <c:v>21</c:v>
                      </c:pt>
                      <c:pt idx="23647">
                        <c:v>22</c:v>
                      </c:pt>
                      <c:pt idx="23648">
                        <c:v>23</c:v>
                      </c:pt>
                      <c:pt idx="23649">
                        <c:v>24</c:v>
                      </c:pt>
                      <c:pt idx="23650">
                        <c:v>0</c:v>
                      </c:pt>
                      <c:pt idx="23651">
                        <c:v>1</c:v>
                      </c:pt>
                      <c:pt idx="23652">
                        <c:v>2</c:v>
                      </c:pt>
                      <c:pt idx="23653">
                        <c:v>3</c:v>
                      </c:pt>
                      <c:pt idx="23654">
                        <c:v>4</c:v>
                      </c:pt>
                      <c:pt idx="23655">
                        <c:v>5</c:v>
                      </c:pt>
                      <c:pt idx="23656">
                        <c:v>6</c:v>
                      </c:pt>
                      <c:pt idx="23657">
                        <c:v>7</c:v>
                      </c:pt>
                      <c:pt idx="23658">
                        <c:v>8</c:v>
                      </c:pt>
                      <c:pt idx="23659">
                        <c:v>9</c:v>
                      </c:pt>
                      <c:pt idx="23660">
                        <c:v>10</c:v>
                      </c:pt>
                      <c:pt idx="23661">
                        <c:v>11</c:v>
                      </c:pt>
                      <c:pt idx="23662">
                        <c:v>12</c:v>
                      </c:pt>
                      <c:pt idx="23663">
                        <c:v>13</c:v>
                      </c:pt>
                      <c:pt idx="23664">
                        <c:v>14</c:v>
                      </c:pt>
                      <c:pt idx="23665">
                        <c:v>15</c:v>
                      </c:pt>
                      <c:pt idx="23666">
                        <c:v>16</c:v>
                      </c:pt>
                      <c:pt idx="23667">
                        <c:v>17</c:v>
                      </c:pt>
                      <c:pt idx="23668">
                        <c:v>18</c:v>
                      </c:pt>
                      <c:pt idx="23669">
                        <c:v>19</c:v>
                      </c:pt>
                      <c:pt idx="23670">
                        <c:v>20</c:v>
                      </c:pt>
                      <c:pt idx="23671">
                        <c:v>21</c:v>
                      </c:pt>
                      <c:pt idx="23672">
                        <c:v>22</c:v>
                      </c:pt>
                      <c:pt idx="23673">
                        <c:v>23</c:v>
                      </c:pt>
                      <c:pt idx="23674">
                        <c:v>24</c:v>
                      </c:pt>
                      <c:pt idx="23675">
                        <c:v>0</c:v>
                      </c:pt>
                      <c:pt idx="23676">
                        <c:v>1</c:v>
                      </c:pt>
                      <c:pt idx="23677">
                        <c:v>2</c:v>
                      </c:pt>
                      <c:pt idx="23678">
                        <c:v>3</c:v>
                      </c:pt>
                      <c:pt idx="23679">
                        <c:v>4</c:v>
                      </c:pt>
                      <c:pt idx="23680">
                        <c:v>5</c:v>
                      </c:pt>
                      <c:pt idx="23681">
                        <c:v>6</c:v>
                      </c:pt>
                      <c:pt idx="23682">
                        <c:v>7</c:v>
                      </c:pt>
                      <c:pt idx="23683">
                        <c:v>8</c:v>
                      </c:pt>
                      <c:pt idx="23684">
                        <c:v>9</c:v>
                      </c:pt>
                      <c:pt idx="23685">
                        <c:v>10</c:v>
                      </c:pt>
                      <c:pt idx="23686">
                        <c:v>11</c:v>
                      </c:pt>
                      <c:pt idx="23687">
                        <c:v>12</c:v>
                      </c:pt>
                      <c:pt idx="23688">
                        <c:v>13</c:v>
                      </c:pt>
                      <c:pt idx="23689">
                        <c:v>14</c:v>
                      </c:pt>
                      <c:pt idx="23690">
                        <c:v>15</c:v>
                      </c:pt>
                      <c:pt idx="23691">
                        <c:v>16</c:v>
                      </c:pt>
                      <c:pt idx="23692">
                        <c:v>17</c:v>
                      </c:pt>
                      <c:pt idx="23693">
                        <c:v>18</c:v>
                      </c:pt>
                      <c:pt idx="23694">
                        <c:v>19</c:v>
                      </c:pt>
                      <c:pt idx="23695">
                        <c:v>20</c:v>
                      </c:pt>
                      <c:pt idx="23696">
                        <c:v>21</c:v>
                      </c:pt>
                      <c:pt idx="23697">
                        <c:v>22</c:v>
                      </c:pt>
                      <c:pt idx="23698">
                        <c:v>23</c:v>
                      </c:pt>
                      <c:pt idx="23699">
                        <c:v>24</c:v>
                      </c:pt>
                      <c:pt idx="23700">
                        <c:v>0</c:v>
                      </c:pt>
                      <c:pt idx="23701">
                        <c:v>1</c:v>
                      </c:pt>
                      <c:pt idx="23702">
                        <c:v>2</c:v>
                      </c:pt>
                      <c:pt idx="23703">
                        <c:v>3</c:v>
                      </c:pt>
                      <c:pt idx="23704">
                        <c:v>4</c:v>
                      </c:pt>
                      <c:pt idx="23705">
                        <c:v>5</c:v>
                      </c:pt>
                      <c:pt idx="23706">
                        <c:v>6</c:v>
                      </c:pt>
                      <c:pt idx="23707">
                        <c:v>7</c:v>
                      </c:pt>
                      <c:pt idx="23708">
                        <c:v>8</c:v>
                      </c:pt>
                      <c:pt idx="23709">
                        <c:v>9</c:v>
                      </c:pt>
                      <c:pt idx="23710">
                        <c:v>10</c:v>
                      </c:pt>
                      <c:pt idx="23711">
                        <c:v>11</c:v>
                      </c:pt>
                      <c:pt idx="23712">
                        <c:v>12</c:v>
                      </c:pt>
                      <c:pt idx="23713">
                        <c:v>13</c:v>
                      </c:pt>
                      <c:pt idx="23714">
                        <c:v>14</c:v>
                      </c:pt>
                      <c:pt idx="23715">
                        <c:v>15</c:v>
                      </c:pt>
                      <c:pt idx="23716">
                        <c:v>16</c:v>
                      </c:pt>
                      <c:pt idx="23717">
                        <c:v>17</c:v>
                      </c:pt>
                      <c:pt idx="23718">
                        <c:v>18</c:v>
                      </c:pt>
                      <c:pt idx="23719">
                        <c:v>19</c:v>
                      </c:pt>
                      <c:pt idx="23720">
                        <c:v>20</c:v>
                      </c:pt>
                      <c:pt idx="23721">
                        <c:v>21</c:v>
                      </c:pt>
                      <c:pt idx="23722">
                        <c:v>22</c:v>
                      </c:pt>
                      <c:pt idx="23723">
                        <c:v>23</c:v>
                      </c:pt>
                      <c:pt idx="23724">
                        <c:v>24</c:v>
                      </c:pt>
                      <c:pt idx="23725">
                        <c:v>0</c:v>
                      </c:pt>
                      <c:pt idx="23726">
                        <c:v>1</c:v>
                      </c:pt>
                      <c:pt idx="23727">
                        <c:v>2</c:v>
                      </c:pt>
                      <c:pt idx="23728">
                        <c:v>3</c:v>
                      </c:pt>
                      <c:pt idx="23729">
                        <c:v>4</c:v>
                      </c:pt>
                      <c:pt idx="23730">
                        <c:v>5</c:v>
                      </c:pt>
                      <c:pt idx="23731">
                        <c:v>6</c:v>
                      </c:pt>
                      <c:pt idx="23732">
                        <c:v>7</c:v>
                      </c:pt>
                      <c:pt idx="23733">
                        <c:v>8</c:v>
                      </c:pt>
                      <c:pt idx="23734">
                        <c:v>9</c:v>
                      </c:pt>
                      <c:pt idx="23735">
                        <c:v>10</c:v>
                      </c:pt>
                      <c:pt idx="23736">
                        <c:v>11</c:v>
                      </c:pt>
                      <c:pt idx="23737">
                        <c:v>12</c:v>
                      </c:pt>
                      <c:pt idx="23738">
                        <c:v>13</c:v>
                      </c:pt>
                      <c:pt idx="23739">
                        <c:v>14</c:v>
                      </c:pt>
                      <c:pt idx="23740">
                        <c:v>15</c:v>
                      </c:pt>
                      <c:pt idx="23741">
                        <c:v>16</c:v>
                      </c:pt>
                      <c:pt idx="23742">
                        <c:v>17</c:v>
                      </c:pt>
                      <c:pt idx="23743">
                        <c:v>18</c:v>
                      </c:pt>
                      <c:pt idx="23744">
                        <c:v>19</c:v>
                      </c:pt>
                      <c:pt idx="23745">
                        <c:v>20</c:v>
                      </c:pt>
                      <c:pt idx="23746">
                        <c:v>21</c:v>
                      </c:pt>
                      <c:pt idx="23747">
                        <c:v>22</c:v>
                      </c:pt>
                      <c:pt idx="23748">
                        <c:v>23</c:v>
                      </c:pt>
                      <c:pt idx="23749">
                        <c:v>24</c:v>
                      </c:pt>
                      <c:pt idx="23750">
                        <c:v>0</c:v>
                      </c:pt>
                      <c:pt idx="23751">
                        <c:v>1</c:v>
                      </c:pt>
                      <c:pt idx="23752">
                        <c:v>2</c:v>
                      </c:pt>
                      <c:pt idx="23753">
                        <c:v>3</c:v>
                      </c:pt>
                      <c:pt idx="23754">
                        <c:v>4</c:v>
                      </c:pt>
                      <c:pt idx="23755">
                        <c:v>5</c:v>
                      </c:pt>
                      <c:pt idx="23756">
                        <c:v>6</c:v>
                      </c:pt>
                      <c:pt idx="23757">
                        <c:v>7</c:v>
                      </c:pt>
                      <c:pt idx="23758">
                        <c:v>8</c:v>
                      </c:pt>
                      <c:pt idx="23759">
                        <c:v>9</c:v>
                      </c:pt>
                      <c:pt idx="23760">
                        <c:v>10</c:v>
                      </c:pt>
                      <c:pt idx="23761">
                        <c:v>11</c:v>
                      </c:pt>
                      <c:pt idx="23762">
                        <c:v>12</c:v>
                      </c:pt>
                      <c:pt idx="23763">
                        <c:v>13</c:v>
                      </c:pt>
                      <c:pt idx="23764">
                        <c:v>14</c:v>
                      </c:pt>
                      <c:pt idx="23765">
                        <c:v>15</c:v>
                      </c:pt>
                      <c:pt idx="23766">
                        <c:v>16</c:v>
                      </c:pt>
                      <c:pt idx="23767">
                        <c:v>17</c:v>
                      </c:pt>
                      <c:pt idx="23768">
                        <c:v>18</c:v>
                      </c:pt>
                      <c:pt idx="23769">
                        <c:v>19</c:v>
                      </c:pt>
                      <c:pt idx="23770">
                        <c:v>20</c:v>
                      </c:pt>
                      <c:pt idx="23771">
                        <c:v>21</c:v>
                      </c:pt>
                      <c:pt idx="23772">
                        <c:v>22</c:v>
                      </c:pt>
                      <c:pt idx="23773">
                        <c:v>23</c:v>
                      </c:pt>
                      <c:pt idx="23774">
                        <c:v>24</c:v>
                      </c:pt>
                      <c:pt idx="23775">
                        <c:v>0</c:v>
                      </c:pt>
                      <c:pt idx="23776">
                        <c:v>1</c:v>
                      </c:pt>
                      <c:pt idx="23777">
                        <c:v>2</c:v>
                      </c:pt>
                      <c:pt idx="23778">
                        <c:v>3</c:v>
                      </c:pt>
                      <c:pt idx="23779">
                        <c:v>4</c:v>
                      </c:pt>
                      <c:pt idx="23780">
                        <c:v>5</c:v>
                      </c:pt>
                      <c:pt idx="23781">
                        <c:v>6</c:v>
                      </c:pt>
                      <c:pt idx="23782">
                        <c:v>7</c:v>
                      </c:pt>
                      <c:pt idx="23783">
                        <c:v>8</c:v>
                      </c:pt>
                      <c:pt idx="23784">
                        <c:v>9</c:v>
                      </c:pt>
                      <c:pt idx="23785">
                        <c:v>10</c:v>
                      </c:pt>
                      <c:pt idx="23786">
                        <c:v>11</c:v>
                      </c:pt>
                      <c:pt idx="23787">
                        <c:v>12</c:v>
                      </c:pt>
                      <c:pt idx="23788">
                        <c:v>13</c:v>
                      </c:pt>
                      <c:pt idx="23789">
                        <c:v>14</c:v>
                      </c:pt>
                      <c:pt idx="23790">
                        <c:v>15</c:v>
                      </c:pt>
                      <c:pt idx="23791">
                        <c:v>16</c:v>
                      </c:pt>
                      <c:pt idx="23792">
                        <c:v>17</c:v>
                      </c:pt>
                      <c:pt idx="23793">
                        <c:v>18</c:v>
                      </c:pt>
                      <c:pt idx="23794">
                        <c:v>19</c:v>
                      </c:pt>
                      <c:pt idx="23795">
                        <c:v>20</c:v>
                      </c:pt>
                      <c:pt idx="23796">
                        <c:v>21</c:v>
                      </c:pt>
                      <c:pt idx="23797">
                        <c:v>22</c:v>
                      </c:pt>
                      <c:pt idx="23798">
                        <c:v>23</c:v>
                      </c:pt>
                      <c:pt idx="23799">
                        <c:v>24</c:v>
                      </c:pt>
                      <c:pt idx="23800">
                        <c:v>0</c:v>
                      </c:pt>
                      <c:pt idx="23801">
                        <c:v>1</c:v>
                      </c:pt>
                      <c:pt idx="23802">
                        <c:v>2</c:v>
                      </c:pt>
                      <c:pt idx="23803">
                        <c:v>3</c:v>
                      </c:pt>
                      <c:pt idx="23804">
                        <c:v>4</c:v>
                      </c:pt>
                      <c:pt idx="23805">
                        <c:v>5</c:v>
                      </c:pt>
                      <c:pt idx="23806">
                        <c:v>6</c:v>
                      </c:pt>
                      <c:pt idx="23807">
                        <c:v>7</c:v>
                      </c:pt>
                      <c:pt idx="23808">
                        <c:v>8</c:v>
                      </c:pt>
                      <c:pt idx="23809">
                        <c:v>9</c:v>
                      </c:pt>
                      <c:pt idx="23810">
                        <c:v>10</c:v>
                      </c:pt>
                      <c:pt idx="23811">
                        <c:v>11</c:v>
                      </c:pt>
                      <c:pt idx="23812">
                        <c:v>12</c:v>
                      </c:pt>
                      <c:pt idx="23813">
                        <c:v>13</c:v>
                      </c:pt>
                      <c:pt idx="23814">
                        <c:v>14</c:v>
                      </c:pt>
                      <c:pt idx="23815">
                        <c:v>15</c:v>
                      </c:pt>
                      <c:pt idx="23816">
                        <c:v>16</c:v>
                      </c:pt>
                      <c:pt idx="23817">
                        <c:v>17</c:v>
                      </c:pt>
                      <c:pt idx="23818">
                        <c:v>18</c:v>
                      </c:pt>
                      <c:pt idx="23819">
                        <c:v>19</c:v>
                      </c:pt>
                      <c:pt idx="23820">
                        <c:v>20</c:v>
                      </c:pt>
                      <c:pt idx="23821">
                        <c:v>21</c:v>
                      </c:pt>
                      <c:pt idx="23822">
                        <c:v>22</c:v>
                      </c:pt>
                      <c:pt idx="23823">
                        <c:v>23</c:v>
                      </c:pt>
                      <c:pt idx="23824">
                        <c:v>24</c:v>
                      </c:pt>
                      <c:pt idx="23825">
                        <c:v>0</c:v>
                      </c:pt>
                      <c:pt idx="23826">
                        <c:v>1</c:v>
                      </c:pt>
                      <c:pt idx="23827">
                        <c:v>2</c:v>
                      </c:pt>
                      <c:pt idx="23828">
                        <c:v>3</c:v>
                      </c:pt>
                      <c:pt idx="23829">
                        <c:v>4</c:v>
                      </c:pt>
                      <c:pt idx="23830">
                        <c:v>5</c:v>
                      </c:pt>
                      <c:pt idx="23831">
                        <c:v>6</c:v>
                      </c:pt>
                      <c:pt idx="23832">
                        <c:v>7</c:v>
                      </c:pt>
                      <c:pt idx="23833">
                        <c:v>8</c:v>
                      </c:pt>
                      <c:pt idx="23834">
                        <c:v>9</c:v>
                      </c:pt>
                      <c:pt idx="23835">
                        <c:v>10</c:v>
                      </c:pt>
                      <c:pt idx="23836">
                        <c:v>11</c:v>
                      </c:pt>
                      <c:pt idx="23837">
                        <c:v>12</c:v>
                      </c:pt>
                      <c:pt idx="23838">
                        <c:v>13</c:v>
                      </c:pt>
                      <c:pt idx="23839">
                        <c:v>14</c:v>
                      </c:pt>
                      <c:pt idx="23840">
                        <c:v>15</c:v>
                      </c:pt>
                      <c:pt idx="23841">
                        <c:v>16</c:v>
                      </c:pt>
                      <c:pt idx="23842">
                        <c:v>17</c:v>
                      </c:pt>
                      <c:pt idx="23843">
                        <c:v>18</c:v>
                      </c:pt>
                      <c:pt idx="23844">
                        <c:v>19</c:v>
                      </c:pt>
                      <c:pt idx="23845">
                        <c:v>20</c:v>
                      </c:pt>
                      <c:pt idx="23846">
                        <c:v>21</c:v>
                      </c:pt>
                      <c:pt idx="23847">
                        <c:v>22</c:v>
                      </c:pt>
                      <c:pt idx="23848">
                        <c:v>23</c:v>
                      </c:pt>
                      <c:pt idx="23849">
                        <c:v>24</c:v>
                      </c:pt>
                      <c:pt idx="23850">
                        <c:v>0</c:v>
                      </c:pt>
                      <c:pt idx="23851">
                        <c:v>1</c:v>
                      </c:pt>
                      <c:pt idx="23852">
                        <c:v>2</c:v>
                      </c:pt>
                      <c:pt idx="23853">
                        <c:v>3</c:v>
                      </c:pt>
                      <c:pt idx="23854">
                        <c:v>4</c:v>
                      </c:pt>
                      <c:pt idx="23855">
                        <c:v>5</c:v>
                      </c:pt>
                      <c:pt idx="23856">
                        <c:v>6</c:v>
                      </c:pt>
                      <c:pt idx="23857">
                        <c:v>7</c:v>
                      </c:pt>
                      <c:pt idx="23858">
                        <c:v>8</c:v>
                      </c:pt>
                      <c:pt idx="23859">
                        <c:v>9</c:v>
                      </c:pt>
                      <c:pt idx="23860">
                        <c:v>10</c:v>
                      </c:pt>
                      <c:pt idx="23861">
                        <c:v>11</c:v>
                      </c:pt>
                      <c:pt idx="23862">
                        <c:v>12</c:v>
                      </c:pt>
                      <c:pt idx="23863">
                        <c:v>13</c:v>
                      </c:pt>
                      <c:pt idx="23864">
                        <c:v>14</c:v>
                      </c:pt>
                      <c:pt idx="23865">
                        <c:v>15</c:v>
                      </c:pt>
                      <c:pt idx="23866">
                        <c:v>16</c:v>
                      </c:pt>
                      <c:pt idx="23867">
                        <c:v>17</c:v>
                      </c:pt>
                      <c:pt idx="23868">
                        <c:v>18</c:v>
                      </c:pt>
                      <c:pt idx="23869">
                        <c:v>19</c:v>
                      </c:pt>
                      <c:pt idx="23870">
                        <c:v>20</c:v>
                      </c:pt>
                      <c:pt idx="23871">
                        <c:v>21</c:v>
                      </c:pt>
                      <c:pt idx="23872">
                        <c:v>22</c:v>
                      </c:pt>
                      <c:pt idx="23873">
                        <c:v>23</c:v>
                      </c:pt>
                      <c:pt idx="23874">
                        <c:v>24</c:v>
                      </c:pt>
                      <c:pt idx="23875">
                        <c:v>0</c:v>
                      </c:pt>
                      <c:pt idx="23876">
                        <c:v>1</c:v>
                      </c:pt>
                      <c:pt idx="23877">
                        <c:v>2</c:v>
                      </c:pt>
                      <c:pt idx="23878">
                        <c:v>3</c:v>
                      </c:pt>
                      <c:pt idx="23879">
                        <c:v>4</c:v>
                      </c:pt>
                      <c:pt idx="23880">
                        <c:v>5</c:v>
                      </c:pt>
                      <c:pt idx="23881">
                        <c:v>6</c:v>
                      </c:pt>
                      <c:pt idx="23882">
                        <c:v>7</c:v>
                      </c:pt>
                      <c:pt idx="23883">
                        <c:v>8</c:v>
                      </c:pt>
                      <c:pt idx="23884">
                        <c:v>9</c:v>
                      </c:pt>
                      <c:pt idx="23885">
                        <c:v>10</c:v>
                      </c:pt>
                      <c:pt idx="23886">
                        <c:v>11</c:v>
                      </c:pt>
                      <c:pt idx="23887">
                        <c:v>12</c:v>
                      </c:pt>
                      <c:pt idx="23888">
                        <c:v>13</c:v>
                      </c:pt>
                      <c:pt idx="23889">
                        <c:v>14</c:v>
                      </c:pt>
                      <c:pt idx="23890">
                        <c:v>15</c:v>
                      </c:pt>
                      <c:pt idx="23891">
                        <c:v>16</c:v>
                      </c:pt>
                      <c:pt idx="23892">
                        <c:v>17</c:v>
                      </c:pt>
                      <c:pt idx="23893">
                        <c:v>18</c:v>
                      </c:pt>
                      <c:pt idx="23894">
                        <c:v>19</c:v>
                      </c:pt>
                      <c:pt idx="23895">
                        <c:v>20</c:v>
                      </c:pt>
                      <c:pt idx="23896">
                        <c:v>21</c:v>
                      </c:pt>
                      <c:pt idx="23897">
                        <c:v>22</c:v>
                      </c:pt>
                      <c:pt idx="23898">
                        <c:v>23</c:v>
                      </c:pt>
                      <c:pt idx="23899">
                        <c:v>24</c:v>
                      </c:pt>
                      <c:pt idx="23900">
                        <c:v>0</c:v>
                      </c:pt>
                      <c:pt idx="23901">
                        <c:v>1</c:v>
                      </c:pt>
                      <c:pt idx="23902">
                        <c:v>2</c:v>
                      </c:pt>
                      <c:pt idx="23903">
                        <c:v>3</c:v>
                      </c:pt>
                      <c:pt idx="23904">
                        <c:v>4</c:v>
                      </c:pt>
                      <c:pt idx="23905">
                        <c:v>5</c:v>
                      </c:pt>
                      <c:pt idx="23906">
                        <c:v>6</c:v>
                      </c:pt>
                      <c:pt idx="23907">
                        <c:v>7</c:v>
                      </c:pt>
                      <c:pt idx="23908">
                        <c:v>8</c:v>
                      </c:pt>
                      <c:pt idx="23909">
                        <c:v>9</c:v>
                      </c:pt>
                      <c:pt idx="23910">
                        <c:v>10</c:v>
                      </c:pt>
                      <c:pt idx="23911">
                        <c:v>11</c:v>
                      </c:pt>
                      <c:pt idx="23912">
                        <c:v>12</c:v>
                      </c:pt>
                      <c:pt idx="23913">
                        <c:v>13</c:v>
                      </c:pt>
                      <c:pt idx="23914">
                        <c:v>14</c:v>
                      </c:pt>
                      <c:pt idx="23915">
                        <c:v>15</c:v>
                      </c:pt>
                      <c:pt idx="23916">
                        <c:v>16</c:v>
                      </c:pt>
                      <c:pt idx="23917">
                        <c:v>17</c:v>
                      </c:pt>
                      <c:pt idx="23918">
                        <c:v>18</c:v>
                      </c:pt>
                      <c:pt idx="23919">
                        <c:v>19</c:v>
                      </c:pt>
                      <c:pt idx="23920">
                        <c:v>20</c:v>
                      </c:pt>
                      <c:pt idx="23921">
                        <c:v>21</c:v>
                      </c:pt>
                      <c:pt idx="23922">
                        <c:v>22</c:v>
                      </c:pt>
                      <c:pt idx="23923">
                        <c:v>23</c:v>
                      </c:pt>
                      <c:pt idx="23924">
                        <c:v>24</c:v>
                      </c:pt>
                      <c:pt idx="23925">
                        <c:v>0</c:v>
                      </c:pt>
                      <c:pt idx="23926">
                        <c:v>1</c:v>
                      </c:pt>
                      <c:pt idx="23927">
                        <c:v>2</c:v>
                      </c:pt>
                      <c:pt idx="23928">
                        <c:v>3</c:v>
                      </c:pt>
                      <c:pt idx="23929">
                        <c:v>4</c:v>
                      </c:pt>
                      <c:pt idx="23930">
                        <c:v>5</c:v>
                      </c:pt>
                      <c:pt idx="23931">
                        <c:v>6</c:v>
                      </c:pt>
                      <c:pt idx="23932">
                        <c:v>7</c:v>
                      </c:pt>
                      <c:pt idx="23933">
                        <c:v>8</c:v>
                      </c:pt>
                      <c:pt idx="23934">
                        <c:v>9</c:v>
                      </c:pt>
                      <c:pt idx="23935">
                        <c:v>10</c:v>
                      </c:pt>
                      <c:pt idx="23936">
                        <c:v>11</c:v>
                      </c:pt>
                      <c:pt idx="23937">
                        <c:v>12</c:v>
                      </c:pt>
                      <c:pt idx="23938">
                        <c:v>13</c:v>
                      </c:pt>
                      <c:pt idx="23939">
                        <c:v>14</c:v>
                      </c:pt>
                      <c:pt idx="23940">
                        <c:v>15</c:v>
                      </c:pt>
                      <c:pt idx="23941">
                        <c:v>16</c:v>
                      </c:pt>
                      <c:pt idx="23942">
                        <c:v>17</c:v>
                      </c:pt>
                      <c:pt idx="23943">
                        <c:v>18</c:v>
                      </c:pt>
                      <c:pt idx="23944">
                        <c:v>19</c:v>
                      </c:pt>
                      <c:pt idx="23945">
                        <c:v>20</c:v>
                      </c:pt>
                      <c:pt idx="23946">
                        <c:v>21</c:v>
                      </c:pt>
                      <c:pt idx="23947">
                        <c:v>22</c:v>
                      </c:pt>
                      <c:pt idx="23948">
                        <c:v>23</c:v>
                      </c:pt>
                      <c:pt idx="23949">
                        <c:v>24</c:v>
                      </c:pt>
                      <c:pt idx="23950">
                        <c:v>0</c:v>
                      </c:pt>
                      <c:pt idx="23951">
                        <c:v>1</c:v>
                      </c:pt>
                      <c:pt idx="23952">
                        <c:v>2</c:v>
                      </c:pt>
                      <c:pt idx="23953">
                        <c:v>3</c:v>
                      </c:pt>
                      <c:pt idx="23954">
                        <c:v>4</c:v>
                      </c:pt>
                      <c:pt idx="23955">
                        <c:v>5</c:v>
                      </c:pt>
                      <c:pt idx="23956">
                        <c:v>6</c:v>
                      </c:pt>
                      <c:pt idx="23957">
                        <c:v>7</c:v>
                      </c:pt>
                      <c:pt idx="23958">
                        <c:v>8</c:v>
                      </c:pt>
                      <c:pt idx="23959">
                        <c:v>9</c:v>
                      </c:pt>
                      <c:pt idx="23960">
                        <c:v>10</c:v>
                      </c:pt>
                      <c:pt idx="23961">
                        <c:v>11</c:v>
                      </c:pt>
                      <c:pt idx="23962">
                        <c:v>12</c:v>
                      </c:pt>
                      <c:pt idx="23963">
                        <c:v>13</c:v>
                      </c:pt>
                      <c:pt idx="23964">
                        <c:v>14</c:v>
                      </c:pt>
                      <c:pt idx="23965">
                        <c:v>15</c:v>
                      </c:pt>
                      <c:pt idx="23966">
                        <c:v>16</c:v>
                      </c:pt>
                      <c:pt idx="23967">
                        <c:v>17</c:v>
                      </c:pt>
                      <c:pt idx="23968">
                        <c:v>18</c:v>
                      </c:pt>
                      <c:pt idx="23969">
                        <c:v>19</c:v>
                      </c:pt>
                      <c:pt idx="23970">
                        <c:v>20</c:v>
                      </c:pt>
                      <c:pt idx="23971">
                        <c:v>21</c:v>
                      </c:pt>
                      <c:pt idx="23972">
                        <c:v>22</c:v>
                      </c:pt>
                      <c:pt idx="23973">
                        <c:v>23</c:v>
                      </c:pt>
                      <c:pt idx="23974">
                        <c:v>24</c:v>
                      </c:pt>
                      <c:pt idx="23975">
                        <c:v>0</c:v>
                      </c:pt>
                      <c:pt idx="23976">
                        <c:v>1</c:v>
                      </c:pt>
                      <c:pt idx="23977">
                        <c:v>2</c:v>
                      </c:pt>
                      <c:pt idx="23978">
                        <c:v>3</c:v>
                      </c:pt>
                      <c:pt idx="23979">
                        <c:v>4</c:v>
                      </c:pt>
                      <c:pt idx="23980">
                        <c:v>5</c:v>
                      </c:pt>
                      <c:pt idx="23981">
                        <c:v>6</c:v>
                      </c:pt>
                      <c:pt idx="23982">
                        <c:v>7</c:v>
                      </c:pt>
                      <c:pt idx="23983">
                        <c:v>8</c:v>
                      </c:pt>
                      <c:pt idx="23984">
                        <c:v>9</c:v>
                      </c:pt>
                      <c:pt idx="23985">
                        <c:v>10</c:v>
                      </c:pt>
                      <c:pt idx="23986">
                        <c:v>11</c:v>
                      </c:pt>
                      <c:pt idx="23987">
                        <c:v>12</c:v>
                      </c:pt>
                      <c:pt idx="23988">
                        <c:v>13</c:v>
                      </c:pt>
                      <c:pt idx="23989">
                        <c:v>14</c:v>
                      </c:pt>
                      <c:pt idx="23990">
                        <c:v>15</c:v>
                      </c:pt>
                      <c:pt idx="23991">
                        <c:v>16</c:v>
                      </c:pt>
                      <c:pt idx="23992">
                        <c:v>17</c:v>
                      </c:pt>
                      <c:pt idx="23993">
                        <c:v>18</c:v>
                      </c:pt>
                      <c:pt idx="23994">
                        <c:v>19</c:v>
                      </c:pt>
                      <c:pt idx="23995">
                        <c:v>20</c:v>
                      </c:pt>
                      <c:pt idx="23996">
                        <c:v>21</c:v>
                      </c:pt>
                      <c:pt idx="23997">
                        <c:v>22</c:v>
                      </c:pt>
                      <c:pt idx="23998">
                        <c:v>23</c:v>
                      </c:pt>
                      <c:pt idx="23999">
                        <c:v>24</c:v>
                      </c:pt>
                      <c:pt idx="24000">
                        <c:v>0</c:v>
                      </c:pt>
                      <c:pt idx="24001">
                        <c:v>1</c:v>
                      </c:pt>
                      <c:pt idx="24002">
                        <c:v>2</c:v>
                      </c:pt>
                      <c:pt idx="24003">
                        <c:v>3</c:v>
                      </c:pt>
                      <c:pt idx="24004">
                        <c:v>4</c:v>
                      </c:pt>
                      <c:pt idx="24005">
                        <c:v>5</c:v>
                      </c:pt>
                      <c:pt idx="24006">
                        <c:v>6</c:v>
                      </c:pt>
                      <c:pt idx="24007">
                        <c:v>7</c:v>
                      </c:pt>
                      <c:pt idx="24008">
                        <c:v>8</c:v>
                      </c:pt>
                      <c:pt idx="24009">
                        <c:v>9</c:v>
                      </c:pt>
                      <c:pt idx="24010">
                        <c:v>10</c:v>
                      </c:pt>
                      <c:pt idx="24011">
                        <c:v>11</c:v>
                      </c:pt>
                      <c:pt idx="24012">
                        <c:v>12</c:v>
                      </c:pt>
                      <c:pt idx="24013">
                        <c:v>13</c:v>
                      </c:pt>
                      <c:pt idx="24014">
                        <c:v>14</c:v>
                      </c:pt>
                      <c:pt idx="24015">
                        <c:v>15</c:v>
                      </c:pt>
                      <c:pt idx="24016">
                        <c:v>16</c:v>
                      </c:pt>
                      <c:pt idx="24017">
                        <c:v>17</c:v>
                      </c:pt>
                      <c:pt idx="24018">
                        <c:v>18</c:v>
                      </c:pt>
                      <c:pt idx="24019">
                        <c:v>19</c:v>
                      </c:pt>
                      <c:pt idx="24020">
                        <c:v>20</c:v>
                      </c:pt>
                      <c:pt idx="24021">
                        <c:v>21</c:v>
                      </c:pt>
                      <c:pt idx="24022">
                        <c:v>22</c:v>
                      </c:pt>
                      <c:pt idx="24023">
                        <c:v>23</c:v>
                      </c:pt>
                      <c:pt idx="24024">
                        <c:v>24</c:v>
                      </c:pt>
                      <c:pt idx="24025">
                        <c:v>0</c:v>
                      </c:pt>
                      <c:pt idx="24026">
                        <c:v>1</c:v>
                      </c:pt>
                      <c:pt idx="24027">
                        <c:v>2</c:v>
                      </c:pt>
                      <c:pt idx="24028">
                        <c:v>3</c:v>
                      </c:pt>
                      <c:pt idx="24029">
                        <c:v>4</c:v>
                      </c:pt>
                      <c:pt idx="24030">
                        <c:v>5</c:v>
                      </c:pt>
                      <c:pt idx="24031">
                        <c:v>6</c:v>
                      </c:pt>
                      <c:pt idx="24032">
                        <c:v>7</c:v>
                      </c:pt>
                      <c:pt idx="24033">
                        <c:v>8</c:v>
                      </c:pt>
                      <c:pt idx="24034">
                        <c:v>9</c:v>
                      </c:pt>
                      <c:pt idx="24035">
                        <c:v>10</c:v>
                      </c:pt>
                      <c:pt idx="24036">
                        <c:v>11</c:v>
                      </c:pt>
                      <c:pt idx="24037">
                        <c:v>12</c:v>
                      </c:pt>
                      <c:pt idx="24038">
                        <c:v>13</c:v>
                      </c:pt>
                      <c:pt idx="24039">
                        <c:v>14</c:v>
                      </c:pt>
                      <c:pt idx="24040">
                        <c:v>15</c:v>
                      </c:pt>
                      <c:pt idx="24041">
                        <c:v>16</c:v>
                      </c:pt>
                      <c:pt idx="24042">
                        <c:v>17</c:v>
                      </c:pt>
                      <c:pt idx="24043">
                        <c:v>18</c:v>
                      </c:pt>
                      <c:pt idx="24044">
                        <c:v>19</c:v>
                      </c:pt>
                      <c:pt idx="24045">
                        <c:v>20</c:v>
                      </c:pt>
                      <c:pt idx="24046">
                        <c:v>21</c:v>
                      </c:pt>
                      <c:pt idx="24047">
                        <c:v>22</c:v>
                      </c:pt>
                      <c:pt idx="24048">
                        <c:v>23</c:v>
                      </c:pt>
                      <c:pt idx="24049">
                        <c:v>24</c:v>
                      </c:pt>
                      <c:pt idx="24050">
                        <c:v>0</c:v>
                      </c:pt>
                      <c:pt idx="24051">
                        <c:v>1</c:v>
                      </c:pt>
                      <c:pt idx="24052">
                        <c:v>2</c:v>
                      </c:pt>
                      <c:pt idx="24053">
                        <c:v>3</c:v>
                      </c:pt>
                      <c:pt idx="24054">
                        <c:v>4</c:v>
                      </c:pt>
                      <c:pt idx="24055">
                        <c:v>5</c:v>
                      </c:pt>
                      <c:pt idx="24056">
                        <c:v>6</c:v>
                      </c:pt>
                      <c:pt idx="24057">
                        <c:v>7</c:v>
                      </c:pt>
                      <c:pt idx="24058">
                        <c:v>8</c:v>
                      </c:pt>
                      <c:pt idx="24059">
                        <c:v>9</c:v>
                      </c:pt>
                      <c:pt idx="24060">
                        <c:v>10</c:v>
                      </c:pt>
                      <c:pt idx="24061">
                        <c:v>11</c:v>
                      </c:pt>
                      <c:pt idx="24062">
                        <c:v>12</c:v>
                      </c:pt>
                      <c:pt idx="24063">
                        <c:v>13</c:v>
                      </c:pt>
                      <c:pt idx="24064">
                        <c:v>14</c:v>
                      </c:pt>
                      <c:pt idx="24065">
                        <c:v>15</c:v>
                      </c:pt>
                      <c:pt idx="24066">
                        <c:v>16</c:v>
                      </c:pt>
                      <c:pt idx="24067">
                        <c:v>17</c:v>
                      </c:pt>
                      <c:pt idx="24068">
                        <c:v>18</c:v>
                      </c:pt>
                      <c:pt idx="24069">
                        <c:v>19</c:v>
                      </c:pt>
                      <c:pt idx="24070">
                        <c:v>20</c:v>
                      </c:pt>
                      <c:pt idx="24071">
                        <c:v>21</c:v>
                      </c:pt>
                      <c:pt idx="24072">
                        <c:v>22</c:v>
                      </c:pt>
                      <c:pt idx="24073">
                        <c:v>23</c:v>
                      </c:pt>
                      <c:pt idx="24074">
                        <c:v>24</c:v>
                      </c:pt>
                      <c:pt idx="24075">
                        <c:v>0</c:v>
                      </c:pt>
                      <c:pt idx="24076">
                        <c:v>1</c:v>
                      </c:pt>
                      <c:pt idx="24077">
                        <c:v>2</c:v>
                      </c:pt>
                      <c:pt idx="24078">
                        <c:v>3</c:v>
                      </c:pt>
                      <c:pt idx="24079">
                        <c:v>4</c:v>
                      </c:pt>
                      <c:pt idx="24080">
                        <c:v>5</c:v>
                      </c:pt>
                      <c:pt idx="24081">
                        <c:v>6</c:v>
                      </c:pt>
                      <c:pt idx="24082">
                        <c:v>7</c:v>
                      </c:pt>
                      <c:pt idx="24083">
                        <c:v>8</c:v>
                      </c:pt>
                      <c:pt idx="24084">
                        <c:v>9</c:v>
                      </c:pt>
                      <c:pt idx="24085">
                        <c:v>10</c:v>
                      </c:pt>
                      <c:pt idx="24086">
                        <c:v>11</c:v>
                      </c:pt>
                      <c:pt idx="24087">
                        <c:v>12</c:v>
                      </c:pt>
                      <c:pt idx="24088">
                        <c:v>13</c:v>
                      </c:pt>
                      <c:pt idx="24089">
                        <c:v>14</c:v>
                      </c:pt>
                      <c:pt idx="24090">
                        <c:v>15</c:v>
                      </c:pt>
                      <c:pt idx="24091">
                        <c:v>16</c:v>
                      </c:pt>
                      <c:pt idx="24092">
                        <c:v>17</c:v>
                      </c:pt>
                      <c:pt idx="24093">
                        <c:v>18</c:v>
                      </c:pt>
                      <c:pt idx="24094">
                        <c:v>19</c:v>
                      </c:pt>
                      <c:pt idx="24095">
                        <c:v>20</c:v>
                      </c:pt>
                      <c:pt idx="24096">
                        <c:v>21</c:v>
                      </c:pt>
                      <c:pt idx="24097">
                        <c:v>22</c:v>
                      </c:pt>
                      <c:pt idx="24098">
                        <c:v>23</c:v>
                      </c:pt>
                      <c:pt idx="24099">
                        <c:v>24</c:v>
                      </c:pt>
                      <c:pt idx="24100">
                        <c:v>0</c:v>
                      </c:pt>
                      <c:pt idx="24101">
                        <c:v>1</c:v>
                      </c:pt>
                      <c:pt idx="24102">
                        <c:v>2</c:v>
                      </c:pt>
                      <c:pt idx="24103">
                        <c:v>3</c:v>
                      </c:pt>
                      <c:pt idx="24104">
                        <c:v>4</c:v>
                      </c:pt>
                      <c:pt idx="24105">
                        <c:v>5</c:v>
                      </c:pt>
                      <c:pt idx="24106">
                        <c:v>6</c:v>
                      </c:pt>
                      <c:pt idx="24107">
                        <c:v>7</c:v>
                      </c:pt>
                      <c:pt idx="24108">
                        <c:v>8</c:v>
                      </c:pt>
                      <c:pt idx="24109">
                        <c:v>9</c:v>
                      </c:pt>
                      <c:pt idx="24110">
                        <c:v>10</c:v>
                      </c:pt>
                      <c:pt idx="24111">
                        <c:v>11</c:v>
                      </c:pt>
                      <c:pt idx="24112">
                        <c:v>12</c:v>
                      </c:pt>
                      <c:pt idx="24113">
                        <c:v>13</c:v>
                      </c:pt>
                      <c:pt idx="24114">
                        <c:v>14</c:v>
                      </c:pt>
                      <c:pt idx="24115">
                        <c:v>15</c:v>
                      </c:pt>
                      <c:pt idx="24116">
                        <c:v>16</c:v>
                      </c:pt>
                      <c:pt idx="24117">
                        <c:v>17</c:v>
                      </c:pt>
                      <c:pt idx="24118">
                        <c:v>18</c:v>
                      </c:pt>
                      <c:pt idx="24119">
                        <c:v>19</c:v>
                      </c:pt>
                      <c:pt idx="24120">
                        <c:v>20</c:v>
                      </c:pt>
                      <c:pt idx="24121">
                        <c:v>21</c:v>
                      </c:pt>
                      <c:pt idx="24122">
                        <c:v>22</c:v>
                      </c:pt>
                      <c:pt idx="24123">
                        <c:v>23</c:v>
                      </c:pt>
                      <c:pt idx="24124">
                        <c:v>24</c:v>
                      </c:pt>
                      <c:pt idx="24125">
                        <c:v>0</c:v>
                      </c:pt>
                      <c:pt idx="24126">
                        <c:v>1</c:v>
                      </c:pt>
                      <c:pt idx="24127">
                        <c:v>2</c:v>
                      </c:pt>
                      <c:pt idx="24128">
                        <c:v>3</c:v>
                      </c:pt>
                      <c:pt idx="24129">
                        <c:v>4</c:v>
                      </c:pt>
                      <c:pt idx="24130">
                        <c:v>5</c:v>
                      </c:pt>
                      <c:pt idx="24131">
                        <c:v>6</c:v>
                      </c:pt>
                      <c:pt idx="24132">
                        <c:v>7</c:v>
                      </c:pt>
                      <c:pt idx="24133">
                        <c:v>8</c:v>
                      </c:pt>
                      <c:pt idx="24134">
                        <c:v>9</c:v>
                      </c:pt>
                      <c:pt idx="24135">
                        <c:v>10</c:v>
                      </c:pt>
                      <c:pt idx="24136">
                        <c:v>11</c:v>
                      </c:pt>
                      <c:pt idx="24137">
                        <c:v>12</c:v>
                      </c:pt>
                      <c:pt idx="24138">
                        <c:v>13</c:v>
                      </c:pt>
                      <c:pt idx="24139">
                        <c:v>14</c:v>
                      </c:pt>
                      <c:pt idx="24140">
                        <c:v>15</c:v>
                      </c:pt>
                      <c:pt idx="24141">
                        <c:v>16</c:v>
                      </c:pt>
                      <c:pt idx="24142">
                        <c:v>17</c:v>
                      </c:pt>
                      <c:pt idx="24143">
                        <c:v>18</c:v>
                      </c:pt>
                      <c:pt idx="24144">
                        <c:v>19</c:v>
                      </c:pt>
                      <c:pt idx="24145">
                        <c:v>20</c:v>
                      </c:pt>
                      <c:pt idx="24146">
                        <c:v>21</c:v>
                      </c:pt>
                      <c:pt idx="24147">
                        <c:v>22</c:v>
                      </c:pt>
                      <c:pt idx="24148">
                        <c:v>23</c:v>
                      </c:pt>
                      <c:pt idx="24149">
                        <c:v>24</c:v>
                      </c:pt>
                      <c:pt idx="24150">
                        <c:v>0</c:v>
                      </c:pt>
                      <c:pt idx="24151">
                        <c:v>1</c:v>
                      </c:pt>
                      <c:pt idx="24152">
                        <c:v>2</c:v>
                      </c:pt>
                      <c:pt idx="24153">
                        <c:v>3</c:v>
                      </c:pt>
                      <c:pt idx="24154">
                        <c:v>4</c:v>
                      </c:pt>
                      <c:pt idx="24155">
                        <c:v>5</c:v>
                      </c:pt>
                      <c:pt idx="24156">
                        <c:v>6</c:v>
                      </c:pt>
                      <c:pt idx="24157">
                        <c:v>7</c:v>
                      </c:pt>
                      <c:pt idx="24158">
                        <c:v>8</c:v>
                      </c:pt>
                      <c:pt idx="24159">
                        <c:v>9</c:v>
                      </c:pt>
                      <c:pt idx="24160">
                        <c:v>10</c:v>
                      </c:pt>
                      <c:pt idx="24161">
                        <c:v>11</c:v>
                      </c:pt>
                      <c:pt idx="24162">
                        <c:v>12</c:v>
                      </c:pt>
                      <c:pt idx="24163">
                        <c:v>13</c:v>
                      </c:pt>
                      <c:pt idx="24164">
                        <c:v>14</c:v>
                      </c:pt>
                      <c:pt idx="24165">
                        <c:v>15</c:v>
                      </c:pt>
                      <c:pt idx="24166">
                        <c:v>16</c:v>
                      </c:pt>
                      <c:pt idx="24167">
                        <c:v>17</c:v>
                      </c:pt>
                      <c:pt idx="24168">
                        <c:v>18</c:v>
                      </c:pt>
                      <c:pt idx="24169">
                        <c:v>19</c:v>
                      </c:pt>
                      <c:pt idx="24170">
                        <c:v>20</c:v>
                      </c:pt>
                      <c:pt idx="24171">
                        <c:v>21</c:v>
                      </c:pt>
                      <c:pt idx="24172">
                        <c:v>22</c:v>
                      </c:pt>
                      <c:pt idx="24173">
                        <c:v>23</c:v>
                      </c:pt>
                      <c:pt idx="24174">
                        <c:v>24</c:v>
                      </c:pt>
                      <c:pt idx="24175">
                        <c:v>0</c:v>
                      </c:pt>
                      <c:pt idx="24176">
                        <c:v>1</c:v>
                      </c:pt>
                      <c:pt idx="24177">
                        <c:v>2</c:v>
                      </c:pt>
                      <c:pt idx="24178">
                        <c:v>3</c:v>
                      </c:pt>
                      <c:pt idx="24179">
                        <c:v>4</c:v>
                      </c:pt>
                      <c:pt idx="24180">
                        <c:v>5</c:v>
                      </c:pt>
                      <c:pt idx="24181">
                        <c:v>6</c:v>
                      </c:pt>
                      <c:pt idx="24182">
                        <c:v>7</c:v>
                      </c:pt>
                      <c:pt idx="24183">
                        <c:v>8</c:v>
                      </c:pt>
                      <c:pt idx="24184">
                        <c:v>9</c:v>
                      </c:pt>
                      <c:pt idx="24185">
                        <c:v>10</c:v>
                      </c:pt>
                      <c:pt idx="24186">
                        <c:v>11</c:v>
                      </c:pt>
                      <c:pt idx="24187">
                        <c:v>12</c:v>
                      </c:pt>
                      <c:pt idx="24188">
                        <c:v>13</c:v>
                      </c:pt>
                      <c:pt idx="24189">
                        <c:v>14</c:v>
                      </c:pt>
                      <c:pt idx="24190">
                        <c:v>15</c:v>
                      </c:pt>
                      <c:pt idx="24191">
                        <c:v>16</c:v>
                      </c:pt>
                      <c:pt idx="24192">
                        <c:v>17</c:v>
                      </c:pt>
                      <c:pt idx="24193">
                        <c:v>18</c:v>
                      </c:pt>
                      <c:pt idx="24194">
                        <c:v>19</c:v>
                      </c:pt>
                      <c:pt idx="24195">
                        <c:v>20</c:v>
                      </c:pt>
                      <c:pt idx="24196">
                        <c:v>21</c:v>
                      </c:pt>
                      <c:pt idx="24197">
                        <c:v>22</c:v>
                      </c:pt>
                      <c:pt idx="24198">
                        <c:v>23</c:v>
                      </c:pt>
                      <c:pt idx="24199">
                        <c:v>24</c:v>
                      </c:pt>
                      <c:pt idx="24200">
                        <c:v>0</c:v>
                      </c:pt>
                      <c:pt idx="24201">
                        <c:v>1</c:v>
                      </c:pt>
                      <c:pt idx="24202">
                        <c:v>2</c:v>
                      </c:pt>
                      <c:pt idx="24203">
                        <c:v>3</c:v>
                      </c:pt>
                      <c:pt idx="24204">
                        <c:v>4</c:v>
                      </c:pt>
                      <c:pt idx="24205">
                        <c:v>5</c:v>
                      </c:pt>
                      <c:pt idx="24206">
                        <c:v>6</c:v>
                      </c:pt>
                      <c:pt idx="24207">
                        <c:v>7</c:v>
                      </c:pt>
                      <c:pt idx="24208">
                        <c:v>8</c:v>
                      </c:pt>
                      <c:pt idx="24209">
                        <c:v>9</c:v>
                      </c:pt>
                      <c:pt idx="24210">
                        <c:v>10</c:v>
                      </c:pt>
                      <c:pt idx="24211">
                        <c:v>11</c:v>
                      </c:pt>
                      <c:pt idx="24212">
                        <c:v>12</c:v>
                      </c:pt>
                      <c:pt idx="24213">
                        <c:v>13</c:v>
                      </c:pt>
                      <c:pt idx="24214">
                        <c:v>14</c:v>
                      </c:pt>
                      <c:pt idx="24215">
                        <c:v>15</c:v>
                      </c:pt>
                      <c:pt idx="24216">
                        <c:v>16</c:v>
                      </c:pt>
                      <c:pt idx="24217">
                        <c:v>17</c:v>
                      </c:pt>
                      <c:pt idx="24218">
                        <c:v>18</c:v>
                      </c:pt>
                      <c:pt idx="24219">
                        <c:v>19</c:v>
                      </c:pt>
                      <c:pt idx="24220">
                        <c:v>20</c:v>
                      </c:pt>
                      <c:pt idx="24221">
                        <c:v>21</c:v>
                      </c:pt>
                      <c:pt idx="24222">
                        <c:v>22</c:v>
                      </c:pt>
                      <c:pt idx="24223">
                        <c:v>23</c:v>
                      </c:pt>
                      <c:pt idx="24224">
                        <c:v>24</c:v>
                      </c:pt>
                      <c:pt idx="24225">
                        <c:v>0</c:v>
                      </c:pt>
                      <c:pt idx="24226">
                        <c:v>1</c:v>
                      </c:pt>
                      <c:pt idx="24227">
                        <c:v>2</c:v>
                      </c:pt>
                      <c:pt idx="24228">
                        <c:v>3</c:v>
                      </c:pt>
                      <c:pt idx="24229">
                        <c:v>4</c:v>
                      </c:pt>
                      <c:pt idx="24230">
                        <c:v>5</c:v>
                      </c:pt>
                      <c:pt idx="24231">
                        <c:v>6</c:v>
                      </c:pt>
                      <c:pt idx="24232">
                        <c:v>7</c:v>
                      </c:pt>
                      <c:pt idx="24233">
                        <c:v>8</c:v>
                      </c:pt>
                      <c:pt idx="24234">
                        <c:v>9</c:v>
                      </c:pt>
                      <c:pt idx="24235">
                        <c:v>10</c:v>
                      </c:pt>
                      <c:pt idx="24236">
                        <c:v>11</c:v>
                      </c:pt>
                      <c:pt idx="24237">
                        <c:v>12</c:v>
                      </c:pt>
                      <c:pt idx="24238">
                        <c:v>13</c:v>
                      </c:pt>
                      <c:pt idx="24239">
                        <c:v>14</c:v>
                      </c:pt>
                      <c:pt idx="24240">
                        <c:v>15</c:v>
                      </c:pt>
                      <c:pt idx="24241">
                        <c:v>16</c:v>
                      </c:pt>
                      <c:pt idx="24242">
                        <c:v>17</c:v>
                      </c:pt>
                      <c:pt idx="24243">
                        <c:v>18</c:v>
                      </c:pt>
                      <c:pt idx="24244">
                        <c:v>19</c:v>
                      </c:pt>
                      <c:pt idx="24245">
                        <c:v>20</c:v>
                      </c:pt>
                      <c:pt idx="24246">
                        <c:v>21</c:v>
                      </c:pt>
                      <c:pt idx="24247">
                        <c:v>22</c:v>
                      </c:pt>
                      <c:pt idx="24248">
                        <c:v>23</c:v>
                      </c:pt>
                      <c:pt idx="24249">
                        <c:v>24</c:v>
                      </c:pt>
                      <c:pt idx="24250">
                        <c:v>0</c:v>
                      </c:pt>
                      <c:pt idx="24251">
                        <c:v>1</c:v>
                      </c:pt>
                      <c:pt idx="24252">
                        <c:v>2</c:v>
                      </c:pt>
                      <c:pt idx="24253">
                        <c:v>3</c:v>
                      </c:pt>
                      <c:pt idx="24254">
                        <c:v>4</c:v>
                      </c:pt>
                      <c:pt idx="24255">
                        <c:v>5</c:v>
                      </c:pt>
                      <c:pt idx="24256">
                        <c:v>6</c:v>
                      </c:pt>
                      <c:pt idx="24257">
                        <c:v>7</c:v>
                      </c:pt>
                      <c:pt idx="24258">
                        <c:v>8</c:v>
                      </c:pt>
                      <c:pt idx="24259">
                        <c:v>9</c:v>
                      </c:pt>
                      <c:pt idx="24260">
                        <c:v>10</c:v>
                      </c:pt>
                      <c:pt idx="24261">
                        <c:v>11</c:v>
                      </c:pt>
                      <c:pt idx="24262">
                        <c:v>12</c:v>
                      </c:pt>
                      <c:pt idx="24263">
                        <c:v>13</c:v>
                      </c:pt>
                      <c:pt idx="24264">
                        <c:v>14</c:v>
                      </c:pt>
                      <c:pt idx="24265">
                        <c:v>15</c:v>
                      </c:pt>
                      <c:pt idx="24266">
                        <c:v>16</c:v>
                      </c:pt>
                      <c:pt idx="24267">
                        <c:v>17</c:v>
                      </c:pt>
                      <c:pt idx="24268">
                        <c:v>18</c:v>
                      </c:pt>
                      <c:pt idx="24269">
                        <c:v>19</c:v>
                      </c:pt>
                      <c:pt idx="24270">
                        <c:v>20</c:v>
                      </c:pt>
                      <c:pt idx="24271">
                        <c:v>21</c:v>
                      </c:pt>
                      <c:pt idx="24272">
                        <c:v>22</c:v>
                      </c:pt>
                      <c:pt idx="24273">
                        <c:v>23</c:v>
                      </c:pt>
                      <c:pt idx="24274">
                        <c:v>24</c:v>
                      </c:pt>
                      <c:pt idx="24275">
                        <c:v>0</c:v>
                      </c:pt>
                      <c:pt idx="24276">
                        <c:v>1</c:v>
                      </c:pt>
                      <c:pt idx="24277">
                        <c:v>2</c:v>
                      </c:pt>
                      <c:pt idx="24278">
                        <c:v>3</c:v>
                      </c:pt>
                      <c:pt idx="24279">
                        <c:v>4</c:v>
                      </c:pt>
                      <c:pt idx="24280">
                        <c:v>5</c:v>
                      </c:pt>
                      <c:pt idx="24281">
                        <c:v>6</c:v>
                      </c:pt>
                      <c:pt idx="24282">
                        <c:v>7</c:v>
                      </c:pt>
                      <c:pt idx="24283">
                        <c:v>8</c:v>
                      </c:pt>
                      <c:pt idx="24284">
                        <c:v>9</c:v>
                      </c:pt>
                      <c:pt idx="24285">
                        <c:v>10</c:v>
                      </c:pt>
                      <c:pt idx="24286">
                        <c:v>11</c:v>
                      </c:pt>
                      <c:pt idx="24287">
                        <c:v>12</c:v>
                      </c:pt>
                      <c:pt idx="24288">
                        <c:v>13</c:v>
                      </c:pt>
                      <c:pt idx="24289">
                        <c:v>14</c:v>
                      </c:pt>
                      <c:pt idx="24290">
                        <c:v>15</c:v>
                      </c:pt>
                      <c:pt idx="24291">
                        <c:v>16</c:v>
                      </c:pt>
                      <c:pt idx="24292">
                        <c:v>17</c:v>
                      </c:pt>
                      <c:pt idx="24293">
                        <c:v>18</c:v>
                      </c:pt>
                      <c:pt idx="24294">
                        <c:v>19</c:v>
                      </c:pt>
                      <c:pt idx="24295">
                        <c:v>20</c:v>
                      </c:pt>
                      <c:pt idx="24296">
                        <c:v>21</c:v>
                      </c:pt>
                      <c:pt idx="24297">
                        <c:v>22</c:v>
                      </c:pt>
                      <c:pt idx="24298">
                        <c:v>23</c:v>
                      </c:pt>
                      <c:pt idx="24299">
                        <c:v>24</c:v>
                      </c:pt>
                      <c:pt idx="24300">
                        <c:v>0</c:v>
                      </c:pt>
                      <c:pt idx="24301">
                        <c:v>1</c:v>
                      </c:pt>
                      <c:pt idx="24302">
                        <c:v>2</c:v>
                      </c:pt>
                      <c:pt idx="24303">
                        <c:v>3</c:v>
                      </c:pt>
                      <c:pt idx="24304">
                        <c:v>4</c:v>
                      </c:pt>
                      <c:pt idx="24305">
                        <c:v>5</c:v>
                      </c:pt>
                      <c:pt idx="24306">
                        <c:v>6</c:v>
                      </c:pt>
                      <c:pt idx="24307">
                        <c:v>7</c:v>
                      </c:pt>
                      <c:pt idx="24308">
                        <c:v>8</c:v>
                      </c:pt>
                      <c:pt idx="24309">
                        <c:v>9</c:v>
                      </c:pt>
                      <c:pt idx="24310">
                        <c:v>10</c:v>
                      </c:pt>
                      <c:pt idx="24311">
                        <c:v>11</c:v>
                      </c:pt>
                      <c:pt idx="24312">
                        <c:v>12</c:v>
                      </c:pt>
                      <c:pt idx="24313">
                        <c:v>13</c:v>
                      </c:pt>
                      <c:pt idx="24314">
                        <c:v>14</c:v>
                      </c:pt>
                      <c:pt idx="24315">
                        <c:v>15</c:v>
                      </c:pt>
                      <c:pt idx="24316">
                        <c:v>16</c:v>
                      </c:pt>
                      <c:pt idx="24317">
                        <c:v>17</c:v>
                      </c:pt>
                      <c:pt idx="24318">
                        <c:v>18</c:v>
                      </c:pt>
                      <c:pt idx="24319">
                        <c:v>19</c:v>
                      </c:pt>
                      <c:pt idx="24320">
                        <c:v>20</c:v>
                      </c:pt>
                      <c:pt idx="24321">
                        <c:v>21</c:v>
                      </c:pt>
                      <c:pt idx="24322">
                        <c:v>22</c:v>
                      </c:pt>
                      <c:pt idx="24323">
                        <c:v>23</c:v>
                      </c:pt>
                      <c:pt idx="24324">
                        <c:v>24</c:v>
                      </c:pt>
                      <c:pt idx="24325">
                        <c:v>0</c:v>
                      </c:pt>
                      <c:pt idx="24326">
                        <c:v>1</c:v>
                      </c:pt>
                      <c:pt idx="24327">
                        <c:v>2</c:v>
                      </c:pt>
                      <c:pt idx="24328">
                        <c:v>3</c:v>
                      </c:pt>
                      <c:pt idx="24329">
                        <c:v>4</c:v>
                      </c:pt>
                      <c:pt idx="24330">
                        <c:v>5</c:v>
                      </c:pt>
                      <c:pt idx="24331">
                        <c:v>6</c:v>
                      </c:pt>
                      <c:pt idx="24332">
                        <c:v>7</c:v>
                      </c:pt>
                      <c:pt idx="24333">
                        <c:v>8</c:v>
                      </c:pt>
                      <c:pt idx="24334">
                        <c:v>9</c:v>
                      </c:pt>
                      <c:pt idx="24335">
                        <c:v>10</c:v>
                      </c:pt>
                      <c:pt idx="24336">
                        <c:v>11</c:v>
                      </c:pt>
                      <c:pt idx="24337">
                        <c:v>12</c:v>
                      </c:pt>
                      <c:pt idx="24338">
                        <c:v>13</c:v>
                      </c:pt>
                      <c:pt idx="24339">
                        <c:v>14</c:v>
                      </c:pt>
                      <c:pt idx="24340">
                        <c:v>15</c:v>
                      </c:pt>
                      <c:pt idx="24341">
                        <c:v>16</c:v>
                      </c:pt>
                      <c:pt idx="24342">
                        <c:v>17</c:v>
                      </c:pt>
                      <c:pt idx="24343">
                        <c:v>18</c:v>
                      </c:pt>
                      <c:pt idx="24344">
                        <c:v>19</c:v>
                      </c:pt>
                      <c:pt idx="24345">
                        <c:v>20</c:v>
                      </c:pt>
                      <c:pt idx="24346">
                        <c:v>21</c:v>
                      </c:pt>
                      <c:pt idx="24347">
                        <c:v>22</c:v>
                      </c:pt>
                      <c:pt idx="24348">
                        <c:v>23</c:v>
                      </c:pt>
                      <c:pt idx="24349">
                        <c:v>24</c:v>
                      </c:pt>
                      <c:pt idx="24350">
                        <c:v>0</c:v>
                      </c:pt>
                      <c:pt idx="24351">
                        <c:v>1</c:v>
                      </c:pt>
                      <c:pt idx="24352">
                        <c:v>2</c:v>
                      </c:pt>
                      <c:pt idx="24353">
                        <c:v>3</c:v>
                      </c:pt>
                      <c:pt idx="24354">
                        <c:v>4</c:v>
                      </c:pt>
                      <c:pt idx="24355">
                        <c:v>5</c:v>
                      </c:pt>
                      <c:pt idx="24356">
                        <c:v>6</c:v>
                      </c:pt>
                      <c:pt idx="24357">
                        <c:v>7</c:v>
                      </c:pt>
                      <c:pt idx="24358">
                        <c:v>8</c:v>
                      </c:pt>
                      <c:pt idx="24359">
                        <c:v>9</c:v>
                      </c:pt>
                      <c:pt idx="24360">
                        <c:v>10</c:v>
                      </c:pt>
                      <c:pt idx="24361">
                        <c:v>11</c:v>
                      </c:pt>
                      <c:pt idx="24362">
                        <c:v>12</c:v>
                      </c:pt>
                      <c:pt idx="24363">
                        <c:v>13</c:v>
                      </c:pt>
                      <c:pt idx="24364">
                        <c:v>14</c:v>
                      </c:pt>
                      <c:pt idx="24365">
                        <c:v>15</c:v>
                      </c:pt>
                      <c:pt idx="24366">
                        <c:v>16</c:v>
                      </c:pt>
                      <c:pt idx="24367">
                        <c:v>17</c:v>
                      </c:pt>
                      <c:pt idx="24368">
                        <c:v>18</c:v>
                      </c:pt>
                      <c:pt idx="24369">
                        <c:v>19</c:v>
                      </c:pt>
                      <c:pt idx="24370">
                        <c:v>20</c:v>
                      </c:pt>
                      <c:pt idx="24371">
                        <c:v>21</c:v>
                      </c:pt>
                      <c:pt idx="24372">
                        <c:v>22</c:v>
                      </c:pt>
                      <c:pt idx="24373">
                        <c:v>23</c:v>
                      </c:pt>
                      <c:pt idx="24374">
                        <c:v>24</c:v>
                      </c:pt>
                      <c:pt idx="24375">
                        <c:v>0</c:v>
                      </c:pt>
                      <c:pt idx="24376">
                        <c:v>1</c:v>
                      </c:pt>
                      <c:pt idx="24377">
                        <c:v>2</c:v>
                      </c:pt>
                      <c:pt idx="24378">
                        <c:v>3</c:v>
                      </c:pt>
                      <c:pt idx="24379">
                        <c:v>4</c:v>
                      </c:pt>
                      <c:pt idx="24380">
                        <c:v>5</c:v>
                      </c:pt>
                      <c:pt idx="24381">
                        <c:v>6</c:v>
                      </c:pt>
                      <c:pt idx="24382">
                        <c:v>7</c:v>
                      </c:pt>
                      <c:pt idx="24383">
                        <c:v>8</c:v>
                      </c:pt>
                      <c:pt idx="24384">
                        <c:v>9</c:v>
                      </c:pt>
                      <c:pt idx="24385">
                        <c:v>10</c:v>
                      </c:pt>
                      <c:pt idx="24386">
                        <c:v>11</c:v>
                      </c:pt>
                      <c:pt idx="24387">
                        <c:v>12</c:v>
                      </c:pt>
                      <c:pt idx="24388">
                        <c:v>13</c:v>
                      </c:pt>
                      <c:pt idx="24389">
                        <c:v>14</c:v>
                      </c:pt>
                      <c:pt idx="24390">
                        <c:v>15</c:v>
                      </c:pt>
                      <c:pt idx="24391">
                        <c:v>16</c:v>
                      </c:pt>
                      <c:pt idx="24392">
                        <c:v>17</c:v>
                      </c:pt>
                      <c:pt idx="24393">
                        <c:v>18</c:v>
                      </c:pt>
                      <c:pt idx="24394">
                        <c:v>19</c:v>
                      </c:pt>
                      <c:pt idx="24395">
                        <c:v>20</c:v>
                      </c:pt>
                      <c:pt idx="24396">
                        <c:v>21</c:v>
                      </c:pt>
                      <c:pt idx="24397">
                        <c:v>22</c:v>
                      </c:pt>
                      <c:pt idx="24398">
                        <c:v>23</c:v>
                      </c:pt>
                      <c:pt idx="24399">
                        <c:v>24</c:v>
                      </c:pt>
                      <c:pt idx="24400">
                        <c:v>0</c:v>
                      </c:pt>
                      <c:pt idx="24401">
                        <c:v>1</c:v>
                      </c:pt>
                      <c:pt idx="24402">
                        <c:v>2</c:v>
                      </c:pt>
                      <c:pt idx="24403">
                        <c:v>3</c:v>
                      </c:pt>
                      <c:pt idx="24404">
                        <c:v>4</c:v>
                      </c:pt>
                      <c:pt idx="24405">
                        <c:v>5</c:v>
                      </c:pt>
                      <c:pt idx="24406">
                        <c:v>6</c:v>
                      </c:pt>
                      <c:pt idx="24407">
                        <c:v>7</c:v>
                      </c:pt>
                      <c:pt idx="24408">
                        <c:v>8</c:v>
                      </c:pt>
                      <c:pt idx="24409">
                        <c:v>9</c:v>
                      </c:pt>
                      <c:pt idx="24410">
                        <c:v>10</c:v>
                      </c:pt>
                      <c:pt idx="24411">
                        <c:v>11</c:v>
                      </c:pt>
                      <c:pt idx="24412">
                        <c:v>12</c:v>
                      </c:pt>
                      <c:pt idx="24413">
                        <c:v>13</c:v>
                      </c:pt>
                      <c:pt idx="24414">
                        <c:v>14</c:v>
                      </c:pt>
                      <c:pt idx="24415">
                        <c:v>15</c:v>
                      </c:pt>
                      <c:pt idx="24416">
                        <c:v>16</c:v>
                      </c:pt>
                      <c:pt idx="24417">
                        <c:v>17</c:v>
                      </c:pt>
                      <c:pt idx="24418">
                        <c:v>18</c:v>
                      </c:pt>
                      <c:pt idx="24419">
                        <c:v>19</c:v>
                      </c:pt>
                      <c:pt idx="24420">
                        <c:v>20</c:v>
                      </c:pt>
                      <c:pt idx="24421">
                        <c:v>21</c:v>
                      </c:pt>
                      <c:pt idx="24422">
                        <c:v>22</c:v>
                      </c:pt>
                      <c:pt idx="24423">
                        <c:v>23</c:v>
                      </c:pt>
                      <c:pt idx="24424">
                        <c:v>24</c:v>
                      </c:pt>
                      <c:pt idx="24425">
                        <c:v>0</c:v>
                      </c:pt>
                      <c:pt idx="24426">
                        <c:v>1</c:v>
                      </c:pt>
                      <c:pt idx="24427">
                        <c:v>2</c:v>
                      </c:pt>
                      <c:pt idx="24428">
                        <c:v>3</c:v>
                      </c:pt>
                      <c:pt idx="24429">
                        <c:v>4</c:v>
                      </c:pt>
                      <c:pt idx="24430">
                        <c:v>5</c:v>
                      </c:pt>
                      <c:pt idx="24431">
                        <c:v>6</c:v>
                      </c:pt>
                      <c:pt idx="24432">
                        <c:v>7</c:v>
                      </c:pt>
                      <c:pt idx="24433">
                        <c:v>8</c:v>
                      </c:pt>
                      <c:pt idx="24434">
                        <c:v>9</c:v>
                      </c:pt>
                      <c:pt idx="24435">
                        <c:v>10</c:v>
                      </c:pt>
                      <c:pt idx="24436">
                        <c:v>11</c:v>
                      </c:pt>
                      <c:pt idx="24437">
                        <c:v>12</c:v>
                      </c:pt>
                      <c:pt idx="24438">
                        <c:v>13</c:v>
                      </c:pt>
                      <c:pt idx="24439">
                        <c:v>14</c:v>
                      </c:pt>
                      <c:pt idx="24440">
                        <c:v>15</c:v>
                      </c:pt>
                      <c:pt idx="24441">
                        <c:v>16</c:v>
                      </c:pt>
                      <c:pt idx="24442">
                        <c:v>17</c:v>
                      </c:pt>
                      <c:pt idx="24443">
                        <c:v>18</c:v>
                      </c:pt>
                      <c:pt idx="24444">
                        <c:v>19</c:v>
                      </c:pt>
                      <c:pt idx="24445">
                        <c:v>20</c:v>
                      </c:pt>
                      <c:pt idx="24446">
                        <c:v>21</c:v>
                      </c:pt>
                      <c:pt idx="24447">
                        <c:v>22</c:v>
                      </c:pt>
                      <c:pt idx="24448">
                        <c:v>23</c:v>
                      </c:pt>
                      <c:pt idx="24449">
                        <c:v>24</c:v>
                      </c:pt>
                      <c:pt idx="24450">
                        <c:v>0</c:v>
                      </c:pt>
                      <c:pt idx="24451">
                        <c:v>1</c:v>
                      </c:pt>
                      <c:pt idx="24452">
                        <c:v>2</c:v>
                      </c:pt>
                      <c:pt idx="24453">
                        <c:v>3</c:v>
                      </c:pt>
                      <c:pt idx="24454">
                        <c:v>4</c:v>
                      </c:pt>
                      <c:pt idx="24455">
                        <c:v>5</c:v>
                      </c:pt>
                      <c:pt idx="24456">
                        <c:v>6</c:v>
                      </c:pt>
                      <c:pt idx="24457">
                        <c:v>7</c:v>
                      </c:pt>
                      <c:pt idx="24458">
                        <c:v>8</c:v>
                      </c:pt>
                      <c:pt idx="24459">
                        <c:v>9</c:v>
                      </c:pt>
                      <c:pt idx="24460">
                        <c:v>10</c:v>
                      </c:pt>
                      <c:pt idx="24461">
                        <c:v>11</c:v>
                      </c:pt>
                      <c:pt idx="24462">
                        <c:v>12</c:v>
                      </c:pt>
                      <c:pt idx="24463">
                        <c:v>13</c:v>
                      </c:pt>
                      <c:pt idx="24464">
                        <c:v>14</c:v>
                      </c:pt>
                      <c:pt idx="24465">
                        <c:v>15</c:v>
                      </c:pt>
                      <c:pt idx="24466">
                        <c:v>16</c:v>
                      </c:pt>
                      <c:pt idx="24467">
                        <c:v>17</c:v>
                      </c:pt>
                      <c:pt idx="24468">
                        <c:v>18</c:v>
                      </c:pt>
                      <c:pt idx="24469">
                        <c:v>19</c:v>
                      </c:pt>
                      <c:pt idx="24470">
                        <c:v>20</c:v>
                      </c:pt>
                      <c:pt idx="24471">
                        <c:v>21</c:v>
                      </c:pt>
                      <c:pt idx="24472">
                        <c:v>22</c:v>
                      </c:pt>
                      <c:pt idx="24473">
                        <c:v>23</c:v>
                      </c:pt>
                      <c:pt idx="24474">
                        <c:v>24</c:v>
                      </c:pt>
                      <c:pt idx="24475">
                        <c:v>0</c:v>
                      </c:pt>
                      <c:pt idx="24476">
                        <c:v>1</c:v>
                      </c:pt>
                      <c:pt idx="24477">
                        <c:v>2</c:v>
                      </c:pt>
                      <c:pt idx="24478">
                        <c:v>3</c:v>
                      </c:pt>
                      <c:pt idx="24479">
                        <c:v>4</c:v>
                      </c:pt>
                      <c:pt idx="24480">
                        <c:v>5</c:v>
                      </c:pt>
                      <c:pt idx="24481">
                        <c:v>6</c:v>
                      </c:pt>
                      <c:pt idx="24482">
                        <c:v>7</c:v>
                      </c:pt>
                      <c:pt idx="24483">
                        <c:v>8</c:v>
                      </c:pt>
                      <c:pt idx="24484">
                        <c:v>9</c:v>
                      </c:pt>
                      <c:pt idx="24485">
                        <c:v>10</c:v>
                      </c:pt>
                      <c:pt idx="24486">
                        <c:v>11</c:v>
                      </c:pt>
                      <c:pt idx="24487">
                        <c:v>12</c:v>
                      </c:pt>
                      <c:pt idx="24488">
                        <c:v>13</c:v>
                      </c:pt>
                      <c:pt idx="24489">
                        <c:v>14</c:v>
                      </c:pt>
                      <c:pt idx="24490">
                        <c:v>15</c:v>
                      </c:pt>
                      <c:pt idx="24491">
                        <c:v>16</c:v>
                      </c:pt>
                      <c:pt idx="24492">
                        <c:v>17</c:v>
                      </c:pt>
                      <c:pt idx="24493">
                        <c:v>18</c:v>
                      </c:pt>
                      <c:pt idx="24494">
                        <c:v>19</c:v>
                      </c:pt>
                      <c:pt idx="24495">
                        <c:v>20</c:v>
                      </c:pt>
                      <c:pt idx="24496">
                        <c:v>21</c:v>
                      </c:pt>
                      <c:pt idx="24497">
                        <c:v>22</c:v>
                      </c:pt>
                      <c:pt idx="24498">
                        <c:v>23</c:v>
                      </c:pt>
                      <c:pt idx="24499">
                        <c:v>24</c:v>
                      </c:pt>
                      <c:pt idx="24500">
                        <c:v>0</c:v>
                      </c:pt>
                      <c:pt idx="24501">
                        <c:v>1</c:v>
                      </c:pt>
                      <c:pt idx="24502">
                        <c:v>2</c:v>
                      </c:pt>
                      <c:pt idx="24503">
                        <c:v>3</c:v>
                      </c:pt>
                      <c:pt idx="24504">
                        <c:v>4</c:v>
                      </c:pt>
                      <c:pt idx="24505">
                        <c:v>5</c:v>
                      </c:pt>
                      <c:pt idx="24506">
                        <c:v>6</c:v>
                      </c:pt>
                      <c:pt idx="24507">
                        <c:v>7</c:v>
                      </c:pt>
                      <c:pt idx="24508">
                        <c:v>8</c:v>
                      </c:pt>
                      <c:pt idx="24509">
                        <c:v>9</c:v>
                      </c:pt>
                      <c:pt idx="24510">
                        <c:v>10</c:v>
                      </c:pt>
                      <c:pt idx="24511">
                        <c:v>11</c:v>
                      </c:pt>
                      <c:pt idx="24512">
                        <c:v>12</c:v>
                      </c:pt>
                      <c:pt idx="24513">
                        <c:v>13</c:v>
                      </c:pt>
                      <c:pt idx="24514">
                        <c:v>14</c:v>
                      </c:pt>
                      <c:pt idx="24515">
                        <c:v>15</c:v>
                      </c:pt>
                      <c:pt idx="24516">
                        <c:v>16</c:v>
                      </c:pt>
                      <c:pt idx="24517">
                        <c:v>17</c:v>
                      </c:pt>
                      <c:pt idx="24518">
                        <c:v>18</c:v>
                      </c:pt>
                      <c:pt idx="24519">
                        <c:v>19</c:v>
                      </c:pt>
                      <c:pt idx="24520">
                        <c:v>20</c:v>
                      </c:pt>
                      <c:pt idx="24521">
                        <c:v>21</c:v>
                      </c:pt>
                      <c:pt idx="24522">
                        <c:v>22</c:v>
                      </c:pt>
                      <c:pt idx="24523">
                        <c:v>23</c:v>
                      </c:pt>
                      <c:pt idx="24524">
                        <c:v>24</c:v>
                      </c:pt>
                      <c:pt idx="24525">
                        <c:v>0</c:v>
                      </c:pt>
                      <c:pt idx="24526">
                        <c:v>1</c:v>
                      </c:pt>
                      <c:pt idx="24527">
                        <c:v>2</c:v>
                      </c:pt>
                      <c:pt idx="24528">
                        <c:v>3</c:v>
                      </c:pt>
                      <c:pt idx="24529">
                        <c:v>4</c:v>
                      </c:pt>
                      <c:pt idx="24530">
                        <c:v>5</c:v>
                      </c:pt>
                      <c:pt idx="24531">
                        <c:v>6</c:v>
                      </c:pt>
                      <c:pt idx="24532">
                        <c:v>7</c:v>
                      </c:pt>
                      <c:pt idx="24533">
                        <c:v>8</c:v>
                      </c:pt>
                      <c:pt idx="24534">
                        <c:v>9</c:v>
                      </c:pt>
                      <c:pt idx="24535">
                        <c:v>10</c:v>
                      </c:pt>
                      <c:pt idx="24536">
                        <c:v>11</c:v>
                      </c:pt>
                      <c:pt idx="24537">
                        <c:v>12</c:v>
                      </c:pt>
                      <c:pt idx="24538">
                        <c:v>13</c:v>
                      </c:pt>
                      <c:pt idx="24539">
                        <c:v>14</c:v>
                      </c:pt>
                      <c:pt idx="24540">
                        <c:v>15</c:v>
                      </c:pt>
                      <c:pt idx="24541">
                        <c:v>16</c:v>
                      </c:pt>
                      <c:pt idx="24542">
                        <c:v>17</c:v>
                      </c:pt>
                      <c:pt idx="24543">
                        <c:v>18</c:v>
                      </c:pt>
                      <c:pt idx="24544">
                        <c:v>19</c:v>
                      </c:pt>
                      <c:pt idx="24545">
                        <c:v>20</c:v>
                      </c:pt>
                      <c:pt idx="24546">
                        <c:v>21</c:v>
                      </c:pt>
                      <c:pt idx="24547">
                        <c:v>22</c:v>
                      </c:pt>
                      <c:pt idx="24548">
                        <c:v>23</c:v>
                      </c:pt>
                      <c:pt idx="24549">
                        <c:v>24</c:v>
                      </c:pt>
                      <c:pt idx="24550">
                        <c:v>0</c:v>
                      </c:pt>
                      <c:pt idx="24551">
                        <c:v>1</c:v>
                      </c:pt>
                      <c:pt idx="24552">
                        <c:v>2</c:v>
                      </c:pt>
                      <c:pt idx="24553">
                        <c:v>3</c:v>
                      </c:pt>
                      <c:pt idx="24554">
                        <c:v>4</c:v>
                      </c:pt>
                      <c:pt idx="24555">
                        <c:v>5</c:v>
                      </c:pt>
                      <c:pt idx="24556">
                        <c:v>6</c:v>
                      </c:pt>
                      <c:pt idx="24557">
                        <c:v>7</c:v>
                      </c:pt>
                      <c:pt idx="24558">
                        <c:v>8</c:v>
                      </c:pt>
                      <c:pt idx="24559">
                        <c:v>9</c:v>
                      </c:pt>
                      <c:pt idx="24560">
                        <c:v>10</c:v>
                      </c:pt>
                      <c:pt idx="24561">
                        <c:v>11</c:v>
                      </c:pt>
                      <c:pt idx="24562">
                        <c:v>12</c:v>
                      </c:pt>
                      <c:pt idx="24563">
                        <c:v>13</c:v>
                      </c:pt>
                      <c:pt idx="24564">
                        <c:v>14</c:v>
                      </c:pt>
                      <c:pt idx="24565">
                        <c:v>15</c:v>
                      </c:pt>
                      <c:pt idx="24566">
                        <c:v>16</c:v>
                      </c:pt>
                      <c:pt idx="24567">
                        <c:v>17</c:v>
                      </c:pt>
                      <c:pt idx="24568">
                        <c:v>18</c:v>
                      </c:pt>
                      <c:pt idx="24569">
                        <c:v>19</c:v>
                      </c:pt>
                      <c:pt idx="24570">
                        <c:v>20</c:v>
                      </c:pt>
                      <c:pt idx="24571">
                        <c:v>21</c:v>
                      </c:pt>
                      <c:pt idx="24572">
                        <c:v>22</c:v>
                      </c:pt>
                      <c:pt idx="24573">
                        <c:v>23</c:v>
                      </c:pt>
                      <c:pt idx="24574">
                        <c:v>24</c:v>
                      </c:pt>
                      <c:pt idx="24575">
                        <c:v>0</c:v>
                      </c:pt>
                      <c:pt idx="24576">
                        <c:v>1</c:v>
                      </c:pt>
                      <c:pt idx="24577">
                        <c:v>2</c:v>
                      </c:pt>
                      <c:pt idx="24578">
                        <c:v>3</c:v>
                      </c:pt>
                      <c:pt idx="24579">
                        <c:v>4</c:v>
                      </c:pt>
                      <c:pt idx="24580">
                        <c:v>5</c:v>
                      </c:pt>
                      <c:pt idx="24581">
                        <c:v>6</c:v>
                      </c:pt>
                      <c:pt idx="24582">
                        <c:v>7</c:v>
                      </c:pt>
                      <c:pt idx="24583">
                        <c:v>8</c:v>
                      </c:pt>
                      <c:pt idx="24584">
                        <c:v>9</c:v>
                      </c:pt>
                      <c:pt idx="24585">
                        <c:v>10</c:v>
                      </c:pt>
                      <c:pt idx="24586">
                        <c:v>11</c:v>
                      </c:pt>
                      <c:pt idx="24587">
                        <c:v>12</c:v>
                      </c:pt>
                      <c:pt idx="24588">
                        <c:v>13</c:v>
                      </c:pt>
                      <c:pt idx="24589">
                        <c:v>14</c:v>
                      </c:pt>
                      <c:pt idx="24590">
                        <c:v>15</c:v>
                      </c:pt>
                      <c:pt idx="24591">
                        <c:v>16</c:v>
                      </c:pt>
                      <c:pt idx="24592">
                        <c:v>17</c:v>
                      </c:pt>
                      <c:pt idx="24593">
                        <c:v>18</c:v>
                      </c:pt>
                      <c:pt idx="24594">
                        <c:v>19</c:v>
                      </c:pt>
                      <c:pt idx="24595">
                        <c:v>20</c:v>
                      </c:pt>
                      <c:pt idx="24596">
                        <c:v>21</c:v>
                      </c:pt>
                      <c:pt idx="24597">
                        <c:v>22</c:v>
                      </c:pt>
                      <c:pt idx="24598">
                        <c:v>23</c:v>
                      </c:pt>
                      <c:pt idx="24599">
                        <c:v>24</c:v>
                      </c:pt>
                      <c:pt idx="24600">
                        <c:v>0</c:v>
                      </c:pt>
                      <c:pt idx="24601">
                        <c:v>1</c:v>
                      </c:pt>
                      <c:pt idx="24602">
                        <c:v>2</c:v>
                      </c:pt>
                      <c:pt idx="24603">
                        <c:v>3</c:v>
                      </c:pt>
                      <c:pt idx="24604">
                        <c:v>4</c:v>
                      </c:pt>
                      <c:pt idx="24605">
                        <c:v>5</c:v>
                      </c:pt>
                      <c:pt idx="24606">
                        <c:v>6</c:v>
                      </c:pt>
                      <c:pt idx="24607">
                        <c:v>7</c:v>
                      </c:pt>
                      <c:pt idx="24608">
                        <c:v>8</c:v>
                      </c:pt>
                      <c:pt idx="24609">
                        <c:v>9</c:v>
                      </c:pt>
                      <c:pt idx="24610">
                        <c:v>10</c:v>
                      </c:pt>
                      <c:pt idx="24611">
                        <c:v>11</c:v>
                      </c:pt>
                      <c:pt idx="24612">
                        <c:v>12</c:v>
                      </c:pt>
                      <c:pt idx="24613">
                        <c:v>13</c:v>
                      </c:pt>
                      <c:pt idx="24614">
                        <c:v>14</c:v>
                      </c:pt>
                      <c:pt idx="24615">
                        <c:v>15</c:v>
                      </c:pt>
                      <c:pt idx="24616">
                        <c:v>16</c:v>
                      </c:pt>
                      <c:pt idx="24617">
                        <c:v>17</c:v>
                      </c:pt>
                      <c:pt idx="24618">
                        <c:v>18</c:v>
                      </c:pt>
                      <c:pt idx="24619">
                        <c:v>19</c:v>
                      </c:pt>
                      <c:pt idx="24620">
                        <c:v>20</c:v>
                      </c:pt>
                      <c:pt idx="24621">
                        <c:v>21</c:v>
                      </c:pt>
                      <c:pt idx="24622">
                        <c:v>22</c:v>
                      </c:pt>
                      <c:pt idx="24623">
                        <c:v>23</c:v>
                      </c:pt>
                      <c:pt idx="24624">
                        <c:v>24</c:v>
                      </c:pt>
                      <c:pt idx="24625">
                        <c:v>0</c:v>
                      </c:pt>
                      <c:pt idx="24626">
                        <c:v>1</c:v>
                      </c:pt>
                      <c:pt idx="24627">
                        <c:v>2</c:v>
                      </c:pt>
                      <c:pt idx="24628">
                        <c:v>3</c:v>
                      </c:pt>
                      <c:pt idx="24629">
                        <c:v>4</c:v>
                      </c:pt>
                      <c:pt idx="24630">
                        <c:v>5</c:v>
                      </c:pt>
                      <c:pt idx="24631">
                        <c:v>6</c:v>
                      </c:pt>
                      <c:pt idx="24632">
                        <c:v>7</c:v>
                      </c:pt>
                      <c:pt idx="24633">
                        <c:v>8</c:v>
                      </c:pt>
                      <c:pt idx="24634">
                        <c:v>9</c:v>
                      </c:pt>
                      <c:pt idx="24635">
                        <c:v>10</c:v>
                      </c:pt>
                      <c:pt idx="24636">
                        <c:v>11</c:v>
                      </c:pt>
                      <c:pt idx="24637">
                        <c:v>12</c:v>
                      </c:pt>
                      <c:pt idx="24638">
                        <c:v>13</c:v>
                      </c:pt>
                      <c:pt idx="24639">
                        <c:v>14</c:v>
                      </c:pt>
                      <c:pt idx="24640">
                        <c:v>15</c:v>
                      </c:pt>
                      <c:pt idx="24641">
                        <c:v>16</c:v>
                      </c:pt>
                      <c:pt idx="24642">
                        <c:v>17</c:v>
                      </c:pt>
                      <c:pt idx="24643">
                        <c:v>18</c:v>
                      </c:pt>
                      <c:pt idx="24644">
                        <c:v>19</c:v>
                      </c:pt>
                      <c:pt idx="24645">
                        <c:v>20</c:v>
                      </c:pt>
                      <c:pt idx="24646">
                        <c:v>21</c:v>
                      </c:pt>
                      <c:pt idx="24647">
                        <c:v>22</c:v>
                      </c:pt>
                      <c:pt idx="24648">
                        <c:v>23</c:v>
                      </c:pt>
                      <c:pt idx="24649">
                        <c:v>24</c:v>
                      </c:pt>
                      <c:pt idx="24650">
                        <c:v>0</c:v>
                      </c:pt>
                      <c:pt idx="24651">
                        <c:v>1</c:v>
                      </c:pt>
                      <c:pt idx="24652">
                        <c:v>2</c:v>
                      </c:pt>
                      <c:pt idx="24653">
                        <c:v>3</c:v>
                      </c:pt>
                      <c:pt idx="24654">
                        <c:v>4</c:v>
                      </c:pt>
                      <c:pt idx="24655">
                        <c:v>5</c:v>
                      </c:pt>
                      <c:pt idx="24656">
                        <c:v>6</c:v>
                      </c:pt>
                      <c:pt idx="24657">
                        <c:v>7</c:v>
                      </c:pt>
                      <c:pt idx="24658">
                        <c:v>8</c:v>
                      </c:pt>
                      <c:pt idx="24659">
                        <c:v>9</c:v>
                      </c:pt>
                      <c:pt idx="24660">
                        <c:v>10</c:v>
                      </c:pt>
                      <c:pt idx="24661">
                        <c:v>11</c:v>
                      </c:pt>
                      <c:pt idx="24662">
                        <c:v>12</c:v>
                      </c:pt>
                      <c:pt idx="24663">
                        <c:v>13</c:v>
                      </c:pt>
                      <c:pt idx="24664">
                        <c:v>14</c:v>
                      </c:pt>
                      <c:pt idx="24665">
                        <c:v>15</c:v>
                      </c:pt>
                      <c:pt idx="24666">
                        <c:v>16</c:v>
                      </c:pt>
                      <c:pt idx="24667">
                        <c:v>17</c:v>
                      </c:pt>
                      <c:pt idx="24668">
                        <c:v>18</c:v>
                      </c:pt>
                      <c:pt idx="24669">
                        <c:v>19</c:v>
                      </c:pt>
                      <c:pt idx="24670">
                        <c:v>20</c:v>
                      </c:pt>
                      <c:pt idx="24671">
                        <c:v>21</c:v>
                      </c:pt>
                      <c:pt idx="24672">
                        <c:v>22</c:v>
                      </c:pt>
                      <c:pt idx="24673">
                        <c:v>23</c:v>
                      </c:pt>
                      <c:pt idx="24674">
                        <c:v>24</c:v>
                      </c:pt>
                      <c:pt idx="24675">
                        <c:v>0</c:v>
                      </c:pt>
                      <c:pt idx="24676">
                        <c:v>1</c:v>
                      </c:pt>
                      <c:pt idx="24677">
                        <c:v>2</c:v>
                      </c:pt>
                      <c:pt idx="24678">
                        <c:v>3</c:v>
                      </c:pt>
                      <c:pt idx="24679">
                        <c:v>4</c:v>
                      </c:pt>
                      <c:pt idx="24680">
                        <c:v>5</c:v>
                      </c:pt>
                      <c:pt idx="24681">
                        <c:v>6</c:v>
                      </c:pt>
                      <c:pt idx="24682">
                        <c:v>7</c:v>
                      </c:pt>
                      <c:pt idx="24683">
                        <c:v>8</c:v>
                      </c:pt>
                      <c:pt idx="24684">
                        <c:v>9</c:v>
                      </c:pt>
                      <c:pt idx="24685">
                        <c:v>10</c:v>
                      </c:pt>
                      <c:pt idx="24686">
                        <c:v>11</c:v>
                      </c:pt>
                      <c:pt idx="24687">
                        <c:v>12</c:v>
                      </c:pt>
                      <c:pt idx="24688">
                        <c:v>13</c:v>
                      </c:pt>
                      <c:pt idx="24689">
                        <c:v>14</c:v>
                      </c:pt>
                      <c:pt idx="24690">
                        <c:v>15</c:v>
                      </c:pt>
                      <c:pt idx="24691">
                        <c:v>16</c:v>
                      </c:pt>
                      <c:pt idx="24692">
                        <c:v>17</c:v>
                      </c:pt>
                      <c:pt idx="24693">
                        <c:v>18</c:v>
                      </c:pt>
                      <c:pt idx="24694">
                        <c:v>19</c:v>
                      </c:pt>
                      <c:pt idx="24695">
                        <c:v>20</c:v>
                      </c:pt>
                      <c:pt idx="24696">
                        <c:v>21</c:v>
                      </c:pt>
                      <c:pt idx="24697">
                        <c:v>22</c:v>
                      </c:pt>
                      <c:pt idx="24698">
                        <c:v>23</c:v>
                      </c:pt>
                      <c:pt idx="24699">
                        <c:v>24</c:v>
                      </c:pt>
                      <c:pt idx="24700">
                        <c:v>0</c:v>
                      </c:pt>
                      <c:pt idx="24701">
                        <c:v>1</c:v>
                      </c:pt>
                      <c:pt idx="24702">
                        <c:v>2</c:v>
                      </c:pt>
                      <c:pt idx="24703">
                        <c:v>3</c:v>
                      </c:pt>
                      <c:pt idx="24704">
                        <c:v>4</c:v>
                      </c:pt>
                      <c:pt idx="24705">
                        <c:v>5</c:v>
                      </c:pt>
                      <c:pt idx="24706">
                        <c:v>6</c:v>
                      </c:pt>
                      <c:pt idx="24707">
                        <c:v>7</c:v>
                      </c:pt>
                      <c:pt idx="24708">
                        <c:v>8</c:v>
                      </c:pt>
                      <c:pt idx="24709">
                        <c:v>9</c:v>
                      </c:pt>
                      <c:pt idx="24710">
                        <c:v>10</c:v>
                      </c:pt>
                      <c:pt idx="24711">
                        <c:v>11</c:v>
                      </c:pt>
                      <c:pt idx="24712">
                        <c:v>12</c:v>
                      </c:pt>
                      <c:pt idx="24713">
                        <c:v>13</c:v>
                      </c:pt>
                      <c:pt idx="24714">
                        <c:v>14</c:v>
                      </c:pt>
                      <c:pt idx="24715">
                        <c:v>15</c:v>
                      </c:pt>
                      <c:pt idx="24716">
                        <c:v>16</c:v>
                      </c:pt>
                      <c:pt idx="24717">
                        <c:v>17</c:v>
                      </c:pt>
                      <c:pt idx="24718">
                        <c:v>18</c:v>
                      </c:pt>
                      <c:pt idx="24719">
                        <c:v>19</c:v>
                      </c:pt>
                      <c:pt idx="24720">
                        <c:v>20</c:v>
                      </c:pt>
                      <c:pt idx="24721">
                        <c:v>21</c:v>
                      </c:pt>
                      <c:pt idx="24722">
                        <c:v>22</c:v>
                      </c:pt>
                      <c:pt idx="24723">
                        <c:v>23</c:v>
                      </c:pt>
                      <c:pt idx="24724">
                        <c:v>24</c:v>
                      </c:pt>
                      <c:pt idx="24725">
                        <c:v>0</c:v>
                      </c:pt>
                      <c:pt idx="24726">
                        <c:v>1</c:v>
                      </c:pt>
                      <c:pt idx="24727">
                        <c:v>2</c:v>
                      </c:pt>
                      <c:pt idx="24728">
                        <c:v>3</c:v>
                      </c:pt>
                      <c:pt idx="24729">
                        <c:v>4</c:v>
                      </c:pt>
                      <c:pt idx="24730">
                        <c:v>5</c:v>
                      </c:pt>
                      <c:pt idx="24731">
                        <c:v>6</c:v>
                      </c:pt>
                      <c:pt idx="24732">
                        <c:v>7</c:v>
                      </c:pt>
                      <c:pt idx="24733">
                        <c:v>8</c:v>
                      </c:pt>
                      <c:pt idx="24734">
                        <c:v>9</c:v>
                      </c:pt>
                      <c:pt idx="24735">
                        <c:v>10</c:v>
                      </c:pt>
                      <c:pt idx="24736">
                        <c:v>11</c:v>
                      </c:pt>
                      <c:pt idx="24737">
                        <c:v>12</c:v>
                      </c:pt>
                      <c:pt idx="24738">
                        <c:v>13</c:v>
                      </c:pt>
                      <c:pt idx="24739">
                        <c:v>14</c:v>
                      </c:pt>
                      <c:pt idx="24740">
                        <c:v>15</c:v>
                      </c:pt>
                      <c:pt idx="24741">
                        <c:v>16</c:v>
                      </c:pt>
                      <c:pt idx="24742">
                        <c:v>17</c:v>
                      </c:pt>
                      <c:pt idx="24743">
                        <c:v>18</c:v>
                      </c:pt>
                      <c:pt idx="24744">
                        <c:v>19</c:v>
                      </c:pt>
                      <c:pt idx="24745">
                        <c:v>20</c:v>
                      </c:pt>
                      <c:pt idx="24746">
                        <c:v>21</c:v>
                      </c:pt>
                      <c:pt idx="24747">
                        <c:v>22</c:v>
                      </c:pt>
                      <c:pt idx="24748">
                        <c:v>23</c:v>
                      </c:pt>
                      <c:pt idx="24749">
                        <c:v>24</c:v>
                      </c:pt>
                      <c:pt idx="24750">
                        <c:v>0</c:v>
                      </c:pt>
                      <c:pt idx="24751">
                        <c:v>1</c:v>
                      </c:pt>
                      <c:pt idx="24752">
                        <c:v>2</c:v>
                      </c:pt>
                      <c:pt idx="24753">
                        <c:v>3</c:v>
                      </c:pt>
                      <c:pt idx="24754">
                        <c:v>4</c:v>
                      </c:pt>
                      <c:pt idx="24755">
                        <c:v>5</c:v>
                      </c:pt>
                      <c:pt idx="24756">
                        <c:v>6</c:v>
                      </c:pt>
                      <c:pt idx="24757">
                        <c:v>7</c:v>
                      </c:pt>
                      <c:pt idx="24758">
                        <c:v>8</c:v>
                      </c:pt>
                      <c:pt idx="24759">
                        <c:v>9</c:v>
                      </c:pt>
                      <c:pt idx="24760">
                        <c:v>10</c:v>
                      </c:pt>
                      <c:pt idx="24761">
                        <c:v>11</c:v>
                      </c:pt>
                      <c:pt idx="24762">
                        <c:v>12</c:v>
                      </c:pt>
                      <c:pt idx="24763">
                        <c:v>13</c:v>
                      </c:pt>
                      <c:pt idx="24764">
                        <c:v>14</c:v>
                      </c:pt>
                      <c:pt idx="24765">
                        <c:v>15</c:v>
                      </c:pt>
                      <c:pt idx="24766">
                        <c:v>16</c:v>
                      </c:pt>
                      <c:pt idx="24767">
                        <c:v>17</c:v>
                      </c:pt>
                      <c:pt idx="24768">
                        <c:v>18</c:v>
                      </c:pt>
                      <c:pt idx="24769">
                        <c:v>19</c:v>
                      </c:pt>
                      <c:pt idx="24770">
                        <c:v>20</c:v>
                      </c:pt>
                      <c:pt idx="24771">
                        <c:v>21</c:v>
                      </c:pt>
                      <c:pt idx="24772">
                        <c:v>22</c:v>
                      </c:pt>
                      <c:pt idx="24773">
                        <c:v>23</c:v>
                      </c:pt>
                      <c:pt idx="24774">
                        <c:v>24</c:v>
                      </c:pt>
                      <c:pt idx="24775">
                        <c:v>0</c:v>
                      </c:pt>
                      <c:pt idx="24776">
                        <c:v>1</c:v>
                      </c:pt>
                      <c:pt idx="24777">
                        <c:v>2</c:v>
                      </c:pt>
                      <c:pt idx="24778">
                        <c:v>3</c:v>
                      </c:pt>
                      <c:pt idx="24779">
                        <c:v>4</c:v>
                      </c:pt>
                      <c:pt idx="24780">
                        <c:v>5</c:v>
                      </c:pt>
                      <c:pt idx="24781">
                        <c:v>6</c:v>
                      </c:pt>
                      <c:pt idx="24782">
                        <c:v>7</c:v>
                      </c:pt>
                      <c:pt idx="24783">
                        <c:v>8</c:v>
                      </c:pt>
                      <c:pt idx="24784">
                        <c:v>9</c:v>
                      </c:pt>
                      <c:pt idx="24785">
                        <c:v>10</c:v>
                      </c:pt>
                      <c:pt idx="24786">
                        <c:v>11</c:v>
                      </c:pt>
                      <c:pt idx="24787">
                        <c:v>12</c:v>
                      </c:pt>
                      <c:pt idx="24788">
                        <c:v>13</c:v>
                      </c:pt>
                      <c:pt idx="24789">
                        <c:v>14</c:v>
                      </c:pt>
                      <c:pt idx="24790">
                        <c:v>15</c:v>
                      </c:pt>
                      <c:pt idx="24791">
                        <c:v>16</c:v>
                      </c:pt>
                      <c:pt idx="24792">
                        <c:v>17</c:v>
                      </c:pt>
                      <c:pt idx="24793">
                        <c:v>18</c:v>
                      </c:pt>
                      <c:pt idx="24794">
                        <c:v>19</c:v>
                      </c:pt>
                      <c:pt idx="24795">
                        <c:v>20</c:v>
                      </c:pt>
                      <c:pt idx="24796">
                        <c:v>21</c:v>
                      </c:pt>
                      <c:pt idx="24797">
                        <c:v>22</c:v>
                      </c:pt>
                      <c:pt idx="24798">
                        <c:v>23</c:v>
                      </c:pt>
                      <c:pt idx="24799">
                        <c:v>24</c:v>
                      </c:pt>
                      <c:pt idx="24800">
                        <c:v>0</c:v>
                      </c:pt>
                      <c:pt idx="24801">
                        <c:v>1</c:v>
                      </c:pt>
                      <c:pt idx="24802">
                        <c:v>2</c:v>
                      </c:pt>
                      <c:pt idx="24803">
                        <c:v>3</c:v>
                      </c:pt>
                      <c:pt idx="24804">
                        <c:v>4</c:v>
                      </c:pt>
                      <c:pt idx="24805">
                        <c:v>5</c:v>
                      </c:pt>
                      <c:pt idx="24806">
                        <c:v>6</c:v>
                      </c:pt>
                      <c:pt idx="24807">
                        <c:v>7</c:v>
                      </c:pt>
                      <c:pt idx="24808">
                        <c:v>8</c:v>
                      </c:pt>
                      <c:pt idx="24809">
                        <c:v>9</c:v>
                      </c:pt>
                      <c:pt idx="24810">
                        <c:v>10</c:v>
                      </c:pt>
                      <c:pt idx="24811">
                        <c:v>11</c:v>
                      </c:pt>
                      <c:pt idx="24812">
                        <c:v>12</c:v>
                      </c:pt>
                      <c:pt idx="24813">
                        <c:v>13</c:v>
                      </c:pt>
                      <c:pt idx="24814">
                        <c:v>14</c:v>
                      </c:pt>
                      <c:pt idx="24815">
                        <c:v>15</c:v>
                      </c:pt>
                      <c:pt idx="24816">
                        <c:v>16</c:v>
                      </c:pt>
                      <c:pt idx="24817">
                        <c:v>17</c:v>
                      </c:pt>
                      <c:pt idx="24818">
                        <c:v>18</c:v>
                      </c:pt>
                      <c:pt idx="24819">
                        <c:v>19</c:v>
                      </c:pt>
                      <c:pt idx="24820">
                        <c:v>20</c:v>
                      </c:pt>
                      <c:pt idx="24821">
                        <c:v>21</c:v>
                      </c:pt>
                      <c:pt idx="24822">
                        <c:v>22</c:v>
                      </c:pt>
                      <c:pt idx="24823">
                        <c:v>23</c:v>
                      </c:pt>
                      <c:pt idx="24824">
                        <c:v>24</c:v>
                      </c:pt>
                      <c:pt idx="24825">
                        <c:v>0</c:v>
                      </c:pt>
                      <c:pt idx="24826">
                        <c:v>1</c:v>
                      </c:pt>
                      <c:pt idx="24827">
                        <c:v>2</c:v>
                      </c:pt>
                      <c:pt idx="24828">
                        <c:v>3</c:v>
                      </c:pt>
                      <c:pt idx="24829">
                        <c:v>4</c:v>
                      </c:pt>
                      <c:pt idx="24830">
                        <c:v>5</c:v>
                      </c:pt>
                      <c:pt idx="24831">
                        <c:v>6</c:v>
                      </c:pt>
                      <c:pt idx="24832">
                        <c:v>7</c:v>
                      </c:pt>
                      <c:pt idx="24833">
                        <c:v>8</c:v>
                      </c:pt>
                      <c:pt idx="24834">
                        <c:v>9</c:v>
                      </c:pt>
                      <c:pt idx="24835">
                        <c:v>10</c:v>
                      </c:pt>
                      <c:pt idx="24836">
                        <c:v>11</c:v>
                      </c:pt>
                      <c:pt idx="24837">
                        <c:v>12</c:v>
                      </c:pt>
                      <c:pt idx="24838">
                        <c:v>13</c:v>
                      </c:pt>
                      <c:pt idx="24839">
                        <c:v>14</c:v>
                      </c:pt>
                      <c:pt idx="24840">
                        <c:v>15</c:v>
                      </c:pt>
                      <c:pt idx="24841">
                        <c:v>16</c:v>
                      </c:pt>
                      <c:pt idx="24842">
                        <c:v>17</c:v>
                      </c:pt>
                      <c:pt idx="24843">
                        <c:v>18</c:v>
                      </c:pt>
                      <c:pt idx="24844">
                        <c:v>19</c:v>
                      </c:pt>
                      <c:pt idx="24845">
                        <c:v>20</c:v>
                      </c:pt>
                      <c:pt idx="24846">
                        <c:v>21</c:v>
                      </c:pt>
                      <c:pt idx="24847">
                        <c:v>22</c:v>
                      </c:pt>
                      <c:pt idx="24848">
                        <c:v>23</c:v>
                      </c:pt>
                      <c:pt idx="24849">
                        <c:v>24</c:v>
                      </c:pt>
                      <c:pt idx="24850">
                        <c:v>0</c:v>
                      </c:pt>
                      <c:pt idx="24851">
                        <c:v>1</c:v>
                      </c:pt>
                      <c:pt idx="24852">
                        <c:v>2</c:v>
                      </c:pt>
                      <c:pt idx="24853">
                        <c:v>3</c:v>
                      </c:pt>
                      <c:pt idx="24854">
                        <c:v>4</c:v>
                      </c:pt>
                      <c:pt idx="24855">
                        <c:v>5</c:v>
                      </c:pt>
                      <c:pt idx="24856">
                        <c:v>6</c:v>
                      </c:pt>
                      <c:pt idx="24857">
                        <c:v>7</c:v>
                      </c:pt>
                      <c:pt idx="24858">
                        <c:v>8</c:v>
                      </c:pt>
                      <c:pt idx="24859">
                        <c:v>9</c:v>
                      </c:pt>
                      <c:pt idx="24860">
                        <c:v>10</c:v>
                      </c:pt>
                      <c:pt idx="24861">
                        <c:v>11</c:v>
                      </c:pt>
                      <c:pt idx="24862">
                        <c:v>12</c:v>
                      </c:pt>
                      <c:pt idx="24863">
                        <c:v>13</c:v>
                      </c:pt>
                      <c:pt idx="24864">
                        <c:v>14</c:v>
                      </c:pt>
                      <c:pt idx="24865">
                        <c:v>15</c:v>
                      </c:pt>
                      <c:pt idx="24866">
                        <c:v>16</c:v>
                      </c:pt>
                      <c:pt idx="24867">
                        <c:v>17</c:v>
                      </c:pt>
                      <c:pt idx="24868">
                        <c:v>18</c:v>
                      </c:pt>
                      <c:pt idx="24869">
                        <c:v>19</c:v>
                      </c:pt>
                      <c:pt idx="24870">
                        <c:v>20</c:v>
                      </c:pt>
                      <c:pt idx="24871">
                        <c:v>21</c:v>
                      </c:pt>
                      <c:pt idx="24872">
                        <c:v>22</c:v>
                      </c:pt>
                      <c:pt idx="24873">
                        <c:v>23</c:v>
                      </c:pt>
                      <c:pt idx="24874">
                        <c:v>24</c:v>
                      </c:pt>
                      <c:pt idx="24875">
                        <c:v>0</c:v>
                      </c:pt>
                      <c:pt idx="24876">
                        <c:v>1</c:v>
                      </c:pt>
                      <c:pt idx="24877">
                        <c:v>2</c:v>
                      </c:pt>
                      <c:pt idx="24878">
                        <c:v>3</c:v>
                      </c:pt>
                      <c:pt idx="24879">
                        <c:v>4</c:v>
                      </c:pt>
                      <c:pt idx="24880">
                        <c:v>5</c:v>
                      </c:pt>
                      <c:pt idx="24881">
                        <c:v>6</c:v>
                      </c:pt>
                      <c:pt idx="24882">
                        <c:v>7</c:v>
                      </c:pt>
                      <c:pt idx="24883">
                        <c:v>8</c:v>
                      </c:pt>
                      <c:pt idx="24884">
                        <c:v>9</c:v>
                      </c:pt>
                      <c:pt idx="24885">
                        <c:v>10</c:v>
                      </c:pt>
                      <c:pt idx="24886">
                        <c:v>11</c:v>
                      </c:pt>
                      <c:pt idx="24887">
                        <c:v>12</c:v>
                      </c:pt>
                      <c:pt idx="24888">
                        <c:v>13</c:v>
                      </c:pt>
                      <c:pt idx="24889">
                        <c:v>14</c:v>
                      </c:pt>
                      <c:pt idx="24890">
                        <c:v>15</c:v>
                      </c:pt>
                      <c:pt idx="24891">
                        <c:v>16</c:v>
                      </c:pt>
                      <c:pt idx="24892">
                        <c:v>17</c:v>
                      </c:pt>
                      <c:pt idx="24893">
                        <c:v>18</c:v>
                      </c:pt>
                      <c:pt idx="24894">
                        <c:v>19</c:v>
                      </c:pt>
                      <c:pt idx="24895">
                        <c:v>20</c:v>
                      </c:pt>
                      <c:pt idx="24896">
                        <c:v>21</c:v>
                      </c:pt>
                      <c:pt idx="24897">
                        <c:v>22</c:v>
                      </c:pt>
                      <c:pt idx="24898">
                        <c:v>23</c:v>
                      </c:pt>
                      <c:pt idx="24899">
                        <c:v>24</c:v>
                      </c:pt>
                      <c:pt idx="24900">
                        <c:v>0</c:v>
                      </c:pt>
                      <c:pt idx="24901">
                        <c:v>1</c:v>
                      </c:pt>
                      <c:pt idx="24902">
                        <c:v>2</c:v>
                      </c:pt>
                      <c:pt idx="24903">
                        <c:v>3</c:v>
                      </c:pt>
                      <c:pt idx="24904">
                        <c:v>4</c:v>
                      </c:pt>
                      <c:pt idx="24905">
                        <c:v>5</c:v>
                      </c:pt>
                      <c:pt idx="24906">
                        <c:v>6</c:v>
                      </c:pt>
                      <c:pt idx="24907">
                        <c:v>7</c:v>
                      </c:pt>
                      <c:pt idx="24908">
                        <c:v>8</c:v>
                      </c:pt>
                      <c:pt idx="24909">
                        <c:v>9</c:v>
                      </c:pt>
                      <c:pt idx="24910">
                        <c:v>10</c:v>
                      </c:pt>
                      <c:pt idx="24911">
                        <c:v>11</c:v>
                      </c:pt>
                      <c:pt idx="24912">
                        <c:v>12</c:v>
                      </c:pt>
                      <c:pt idx="24913">
                        <c:v>13</c:v>
                      </c:pt>
                      <c:pt idx="24914">
                        <c:v>14</c:v>
                      </c:pt>
                      <c:pt idx="24915">
                        <c:v>15</c:v>
                      </c:pt>
                      <c:pt idx="24916">
                        <c:v>16</c:v>
                      </c:pt>
                      <c:pt idx="24917">
                        <c:v>17</c:v>
                      </c:pt>
                      <c:pt idx="24918">
                        <c:v>18</c:v>
                      </c:pt>
                      <c:pt idx="24919">
                        <c:v>19</c:v>
                      </c:pt>
                      <c:pt idx="24920">
                        <c:v>20</c:v>
                      </c:pt>
                      <c:pt idx="24921">
                        <c:v>21</c:v>
                      </c:pt>
                      <c:pt idx="24922">
                        <c:v>22</c:v>
                      </c:pt>
                      <c:pt idx="24923">
                        <c:v>23</c:v>
                      </c:pt>
                      <c:pt idx="24924">
                        <c:v>24</c:v>
                      </c:pt>
                      <c:pt idx="24925">
                        <c:v>0</c:v>
                      </c:pt>
                      <c:pt idx="24926">
                        <c:v>1</c:v>
                      </c:pt>
                      <c:pt idx="24927">
                        <c:v>2</c:v>
                      </c:pt>
                      <c:pt idx="24928">
                        <c:v>3</c:v>
                      </c:pt>
                      <c:pt idx="24929">
                        <c:v>4</c:v>
                      </c:pt>
                      <c:pt idx="24930">
                        <c:v>5</c:v>
                      </c:pt>
                      <c:pt idx="24931">
                        <c:v>6</c:v>
                      </c:pt>
                      <c:pt idx="24932">
                        <c:v>7</c:v>
                      </c:pt>
                      <c:pt idx="24933">
                        <c:v>8</c:v>
                      </c:pt>
                      <c:pt idx="24934">
                        <c:v>9</c:v>
                      </c:pt>
                      <c:pt idx="24935">
                        <c:v>10</c:v>
                      </c:pt>
                      <c:pt idx="24936">
                        <c:v>11</c:v>
                      </c:pt>
                      <c:pt idx="24937">
                        <c:v>12</c:v>
                      </c:pt>
                      <c:pt idx="24938">
                        <c:v>13</c:v>
                      </c:pt>
                      <c:pt idx="24939">
                        <c:v>14</c:v>
                      </c:pt>
                      <c:pt idx="24940">
                        <c:v>15</c:v>
                      </c:pt>
                      <c:pt idx="24941">
                        <c:v>16</c:v>
                      </c:pt>
                      <c:pt idx="24942">
                        <c:v>17</c:v>
                      </c:pt>
                      <c:pt idx="24943">
                        <c:v>18</c:v>
                      </c:pt>
                      <c:pt idx="24944">
                        <c:v>19</c:v>
                      </c:pt>
                      <c:pt idx="24945">
                        <c:v>20</c:v>
                      </c:pt>
                      <c:pt idx="24946">
                        <c:v>21</c:v>
                      </c:pt>
                      <c:pt idx="24947">
                        <c:v>22</c:v>
                      </c:pt>
                      <c:pt idx="24948">
                        <c:v>23</c:v>
                      </c:pt>
                      <c:pt idx="24949">
                        <c:v>24</c:v>
                      </c:pt>
                      <c:pt idx="24950">
                        <c:v>0</c:v>
                      </c:pt>
                      <c:pt idx="24951">
                        <c:v>1</c:v>
                      </c:pt>
                      <c:pt idx="24952">
                        <c:v>2</c:v>
                      </c:pt>
                      <c:pt idx="24953">
                        <c:v>3</c:v>
                      </c:pt>
                      <c:pt idx="24954">
                        <c:v>4</c:v>
                      </c:pt>
                      <c:pt idx="24955">
                        <c:v>5</c:v>
                      </c:pt>
                      <c:pt idx="24956">
                        <c:v>6</c:v>
                      </c:pt>
                      <c:pt idx="24957">
                        <c:v>7</c:v>
                      </c:pt>
                      <c:pt idx="24958">
                        <c:v>8</c:v>
                      </c:pt>
                      <c:pt idx="24959">
                        <c:v>9</c:v>
                      </c:pt>
                      <c:pt idx="24960">
                        <c:v>10</c:v>
                      </c:pt>
                      <c:pt idx="24961">
                        <c:v>11</c:v>
                      </c:pt>
                      <c:pt idx="24962">
                        <c:v>12</c:v>
                      </c:pt>
                      <c:pt idx="24963">
                        <c:v>13</c:v>
                      </c:pt>
                      <c:pt idx="24964">
                        <c:v>14</c:v>
                      </c:pt>
                      <c:pt idx="24965">
                        <c:v>15</c:v>
                      </c:pt>
                      <c:pt idx="24966">
                        <c:v>16</c:v>
                      </c:pt>
                      <c:pt idx="24967">
                        <c:v>17</c:v>
                      </c:pt>
                      <c:pt idx="24968">
                        <c:v>18</c:v>
                      </c:pt>
                      <c:pt idx="24969">
                        <c:v>19</c:v>
                      </c:pt>
                      <c:pt idx="24970">
                        <c:v>20</c:v>
                      </c:pt>
                      <c:pt idx="24971">
                        <c:v>21</c:v>
                      </c:pt>
                      <c:pt idx="24972">
                        <c:v>22</c:v>
                      </c:pt>
                      <c:pt idx="24973">
                        <c:v>23</c:v>
                      </c:pt>
                      <c:pt idx="24974">
                        <c:v>24</c:v>
                      </c:pt>
                      <c:pt idx="24975">
                        <c:v>0</c:v>
                      </c:pt>
                      <c:pt idx="24976">
                        <c:v>1</c:v>
                      </c:pt>
                      <c:pt idx="24977">
                        <c:v>2</c:v>
                      </c:pt>
                      <c:pt idx="24978">
                        <c:v>3</c:v>
                      </c:pt>
                      <c:pt idx="24979">
                        <c:v>4</c:v>
                      </c:pt>
                      <c:pt idx="24980">
                        <c:v>5</c:v>
                      </c:pt>
                      <c:pt idx="24981">
                        <c:v>6</c:v>
                      </c:pt>
                      <c:pt idx="24982">
                        <c:v>7</c:v>
                      </c:pt>
                      <c:pt idx="24983">
                        <c:v>8</c:v>
                      </c:pt>
                      <c:pt idx="24984">
                        <c:v>9</c:v>
                      </c:pt>
                      <c:pt idx="24985">
                        <c:v>10</c:v>
                      </c:pt>
                      <c:pt idx="24986">
                        <c:v>11</c:v>
                      </c:pt>
                      <c:pt idx="24987">
                        <c:v>12</c:v>
                      </c:pt>
                      <c:pt idx="24988">
                        <c:v>13</c:v>
                      </c:pt>
                      <c:pt idx="24989">
                        <c:v>14</c:v>
                      </c:pt>
                      <c:pt idx="24990">
                        <c:v>15</c:v>
                      </c:pt>
                      <c:pt idx="24991">
                        <c:v>16</c:v>
                      </c:pt>
                      <c:pt idx="24992">
                        <c:v>17</c:v>
                      </c:pt>
                      <c:pt idx="24993">
                        <c:v>18</c:v>
                      </c:pt>
                      <c:pt idx="24994">
                        <c:v>19</c:v>
                      </c:pt>
                      <c:pt idx="24995">
                        <c:v>20</c:v>
                      </c:pt>
                      <c:pt idx="24996">
                        <c:v>21</c:v>
                      </c:pt>
                      <c:pt idx="24997">
                        <c:v>22</c:v>
                      </c:pt>
                      <c:pt idx="24998">
                        <c:v>23</c:v>
                      </c:pt>
                      <c:pt idx="24999">
                        <c:v>24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DATA!$M$2:$M$25001</c15:sqref>
                        </c15:formulaRef>
                      </c:ext>
                    </c:extLst>
                    <c:numCache>
                      <c:formatCode>General</c:formatCode>
                      <c:ptCount val="25000"/>
                      <c:pt idx="0">
                        <c:v>1.131577142067987</c:v>
                      </c:pt>
                      <c:pt idx="1">
                        <c:v>2.1469025782167024</c:v>
                      </c:pt>
                      <c:pt idx="2">
                        <c:v>2.4156977628684952</c:v>
                      </c:pt>
                      <c:pt idx="3">
                        <c:v>1.4396677403388318</c:v>
                      </c:pt>
                      <c:pt idx="4">
                        <c:v>0.9457183641713508</c:v>
                      </c:pt>
                      <c:pt idx="5">
                        <c:v>2.9199040674820793</c:v>
                      </c:pt>
                      <c:pt idx="6">
                        <c:v>1.8192520358235145</c:v>
                      </c:pt>
                      <c:pt idx="7">
                        <c:v>2.6401482059277934</c:v>
                      </c:pt>
                      <c:pt idx="8">
                        <c:v>1.1019421140341461</c:v>
                      </c:pt>
                      <c:pt idx="9">
                        <c:v>1.4972854748003177</c:v>
                      </c:pt>
                      <c:pt idx="10">
                        <c:v>2.3280317854904937</c:v>
                      </c:pt>
                      <c:pt idx="11">
                        <c:v>1.424234486538823</c:v>
                      </c:pt>
                      <c:pt idx="12">
                        <c:v>2.8792345590087258</c:v>
                      </c:pt>
                      <c:pt idx="13">
                        <c:v>2.4967409782216685</c:v>
                      </c:pt>
                      <c:pt idx="14">
                        <c:v>2.1368284449278212</c:v>
                      </c:pt>
                      <c:pt idx="15">
                        <c:v>1.3159433623158729</c:v>
                      </c:pt>
                      <c:pt idx="16">
                        <c:v>0.71396903381555366</c:v>
                      </c:pt>
                      <c:pt idx="17">
                        <c:v>2.0158588416850893</c:v>
                      </c:pt>
                      <c:pt idx="18">
                        <c:v>1.2822585838288094</c:v>
                      </c:pt>
                      <c:pt idx="19">
                        <c:v>1.7892425095398745</c:v>
                      </c:pt>
                      <c:pt idx="20">
                        <c:v>1.8794731673306151</c:v>
                      </c:pt>
                      <c:pt idx="21">
                        <c:v>1.2048190356024353</c:v>
                      </c:pt>
                      <c:pt idx="22">
                        <c:v>1.1444425533809204</c:v>
                      </c:pt>
                      <c:pt idx="23">
                        <c:v>1.2640603510370179</c:v>
                      </c:pt>
                      <c:pt idx="24">
                        <c:v>1.2041569404953032</c:v>
                      </c:pt>
                      <c:pt idx="25">
                        <c:v>1.1517538904515823</c:v>
                      </c:pt>
                      <c:pt idx="26">
                        <c:v>2.2221862303082949</c:v>
                      </c:pt>
                      <c:pt idx="27">
                        <c:v>1.8932109410470062</c:v>
                      </c:pt>
                      <c:pt idx="28">
                        <c:v>2.67469006900722</c:v>
                      </c:pt>
                      <c:pt idx="29">
                        <c:v>1.6376725661316742</c:v>
                      </c:pt>
                      <c:pt idx="30">
                        <c:v>1.3948813678868814</c:v>
                      </c:pt>
                      <c:pt idx="31">
                        <c:v>2.5483119052308987</c:v>
                      </c:pt>
                      <c:pt idx="32">
                        <c:v>2.4246488885133441</c:v>
                      </c:pt>
                      <c:pt idx="33">
                        <c:v>4.2953037255687283</c:v>
                      </c:pt>
                      <c:pt idx="34">
                        <c:v>2.1008468754885476</c:v>
                      </c:pt>
                      <c:pt idx="35">
                        <c:v>2.7733127199731449</c:v>
                      </c:pt>
                      <c:pt idx="36">
                        <c:v>1.5280694090313482</c:v>
                      </c:pt>
                      <c:pt idx="37">
                        <c:v>2.9523821844197076</c:v>
                      </c:pt>
                      <c:pt idx="38">
                        <c:v>1.4889315187779759</c:v>
                      </c:pt>
                      <c:pt idx="39">
                        <c:v>2.3911235889393043</c:v>
                      </c:pt>
                      <c:pt idx="40">
                        <c:v>1.5660422591589698</c:v>
                      </c:pt>
                      <c:pt idx="41">
                        <c:v>1.6774192203620228</c:v>
                      </c:pt>
                      <c:pt idx="42">
                        <c:v>1.4915915809614957</c:v>
                      </c:pt>
                      <c:pt idx="43">
                        <c:v>2.4266952193414575</c:v>
                      </c:pt>
                      <c:pt idx="44">
                        <c:v>1.547876462593841</c:v>
                      </c:pt>
                      <c:pt idx="45">
                        <c:v>1.4049051466979834</c:v>
                      </c:pt>
                      <c:pt idx="46">
                        <c:v>1.1954860907109399</c:v>
                      </c:pt>
                      <c:pt idx="47">
                        <c:v>2.1380593267145946</c:v>
                      </c:pt>
                      <c:pt idx="48">
                        <c:v>1.1767942364389514</c:v>
                      </c:pt>
                      <c:pt idx="49">
                        <c:v>1.2908514824859534</c:v>
                      </c:pt>
                      <c:pt idx="50">
                        <c:v>0.57078296033930032</c:v>
                      </c:pt>
                      <c:pt idx="51">
                        <c:v>2.8501247210679872</c:v>
                      </c:pt>
                      <c:pt idx="52">
                        <c:v>2.1805023073555208</c:v>
                      </c:pt>
                      <c:pt idx="53">
                        <c:v>3.7929236872267782</c:v>
                      </c:pt>
                      <c:pt idx="54">
                        <c:v>4.5617431773006256</c:v>
                      </c:pt>
                      <c:pt idx="55">
                        <c:v>3.0396089022814783</c:v>
                      </c:pt>
                      <c:pt idx="56">
                        <c:v>3.6539595957499849</c:v>
                      </c:pt>
                      <c:pt idx="57">
                        <c:v>4.993087480283525</c:v>
                      </c:pt>
                      <c:pt idx="58">
                        <c:v>3.6863254841041759</c:v>
                      </c:pt>
                      <c:pt idx="59">
                        <c:v>1.7315785320251589</c:v>
                      </c:pt>
                      <c:pt idx="60">
                        <c:v>2.6617755564688239</c:v>
                      </c:pt>
                      <c:pt idx="61">
                        <c:v>2.1360420626213394</c:v>
                      </c:pt>
                      <c:pt idx="62">
                        <c:v>2.2325952623686862</c:v>
                      </c:pt>
                      <c:pt idx="63">
                        <c:v>3.1916117076216448</c:v>
                      </c:pt>
                      <c:pt idx="64">
                        <c:v>2.3524831731474198</c:v>
                      </c:pt>
                      <c:pt idx="65">
                        <c:v>2.6275028233301416</c:v>
                      </c:pt>
                      <c:pt idx="66">
                        <c:v>1.2297793557010113</c:v>
                      </c:pt>
                      <c:pt idx="67">
                        <c:v>1.4087858479910118</c:v>
                      </c:pt>
                      <c:pt idx="68">
                        <c:v>1.2103592473501426</c:v>
                      </c:pt>
                      <c:pt idx="69">
                        <c:v>1.2983186565993075</c:v>
                      </c:pt>
                      <c:pt idx="70">
                        <c:v>1.1911297024770566</c:v>
                      </c:pt>
                      <c:pt idx="71">
                        <c:v>0.89215572217354533</c:v>
                      </c:pt>
                      <c:pt idx="72">
                        <c:v>0.680919364028435</c:v>
                      </c:pt>
                      <c:pt idx="73">
                        <c:v>0.79171645664476165</c:v>
                      </c:pt>
                      <c:pt idx="74">
                        <c:v>0.60611131711026944</c:v>
                      </c:pt>
                      <c:pt idx="75">
                        <c:v>3.935556064344869</c:v>
                      </c:pt>
                      <c:pt idx="76">
                        <c:v>2.1028742993961904</c:v>
                      </c:pt>
                      <c:pt idx="77">
                        <c:v>4.3021075379812679</c:v>
                      </c:pt>
                      <c:pt idx="78">
                        <c:v>2.9463578029088007</c:v>
                      </c:pt>
                      <c:pt idx="79">
                        <c:v>3.3457365371674697</c:v>
                      </c:pt>
                      <c:pt idx="80">
                        <c:v>4.801356499861833</c:v>
                      </c:pt>
                      <c:pt idx="81">
                        <c:v>3.6128940213650056</c:v>
                      </c:pt>
                      <c:pt idx="82">
                        <c:v>3.2497970345376661</c:v>
                      </c:pt>
                      <c:pt idx="83">
                        <c:v>4.6461570597515278</c:v>
                      </c:pt>
                      <c:pt idx="84">
                        <c:v>3.5224311524338097</c:v>
                      </c:pt>
                      <c:pt idx="85">
                        <c:v>4.8946209941441889</c:v>
                      </c:pt>
                      <c:pt idx="86">
                        <c:v>3.7471968889064065</c:v>
                      </c:pt>
                      <c:pt idx="87">
                        <c:v>4.1231545297873202</c:v>
                      </c:pt>
                      <c:pt idx="88">
                        <c:v>2.6740769584405175</c:v>
                      </c:pt>
                      <c:pt idx="89">
                        <c:v>3.9531227905890232</c:v>
                      </c:pt>
                      <c:pt idx="90">
                        <c:v>3.2584469743871995</c:v>
                      </c:pt>
                      <c:pt idx="91">
                        <c:v>3.8888178806750555</c:v>
                      </c:pt>
                      <c:pt idx="92">
                        <c:v>4.6264839441810075</c:v>
                      </c:pt>
                      <c:pt idx="93">
                        <c:v>4.4074604727633684</c:v>
                      </c:pt>
                      <c:pt idx="94">
                        <c:v>2.2507754560182405</c:v>
                      </c:pt>
                      <c:pt idx="95">
                        <c:v>2.3290886329703495</c:v>
                      </c:pt>
                      <c:pt idx="96">
                        <c:v>2.6293823229304345</c:v>
                      </c:pt>
                      <c:pt idx="97">
                        <c:v>2.0751473580126163</c:v>
                      </c:pt>
                      <c:pt idx="98">
                        <c:v>1.5031456371462217</c:v>
                      </c:pt>
                      <c:pt idx="99">
                        <c:v>1.4282207676577914</c:v>
                      </c:pt>
                      <c:pt idx="100">
                        <c:v>0.69727560304057501</c:v>
                      </c:pt>
                      <c:pt idx="101">
                        <c:v>1.2534762274771956</c:v>
                      </c:pt>
                      <c:pt idx="102">
                        <c:v>2.2712800618284623</c:v>
                      </c:pt>
                      <c:pt idx="103">
                        <c:v>4.1230146733164652</c:v>
                      </c:pt>
                      <c:pt idx="104">
                        <c:v>3.4196375375125347</c:v>
                      </c:pt>
                      <c:pt idx="105">
                        <c:v>2.631954622819733</c:v>
                      </c:pt>
                      <c:pt idx="106">
                        <c:v>3.5669616846426559</c:v>
                      </c:pt>
                      <c:pt idx="107">
                        <c:v>2.6911610615346109</c:v>
                      </c:pt>
                      <c:pt idx="108">
                        <c:v>3.5385185966424229</c:v>
                      </c:pt>
                      <c:pt idx="109">
                        <c:v>4.337636751080483</c:v>
                      </c:pt>
                      <c:pt idx="110">
                        <c:v>1.393248718718844</c:v>
                      </c:pt>
                      <c:pt idx="111">
                        <c:v>2.4493533728171637</c:v>
                      </c:pt>
                      <c:pt idx="112">
                        <c:v>1.7112190590207934</c:v>
                      </c:pt>
                      <c:pt idx="113">
                        <c:v>1.7386586218159927</c:v>
                      </c:pt>
                      <c:pt idx="114">
                        <c:v>1.1084764965304974</c:v>
                      </c:pt>
                      <c:pt idx="115">
                        <c:v>2.7278722176808885</c:v>
                      </c:pt>
                      <c:pt idx="116">
                        <c:v>1.1110810860911526</c:v>
                      </c:pt>
                      <c:pt idx="117">
                        <c:v>1.8706790386435783</c:v>
                      </c:pt>
                      <c:pt idx="118">
                        <c:v>1.4278182864055053</c:v>
                      </c:pt>
                      <c:pt idx="119">
                        <c:v>1.346141219159253</c:v>
                      </c:pt>
                      <c:pt idx="120">
                        <c:v>1.2651125886236003</c:v>
                      </c:pt>
                      <c:pt idx="121">
                        <c:v>0.5493104050592591</c:v>
                      </c:pt>
                      <c:pt idx="122">
                        <c:v>1.3086238319396772</c:v>
                      </c:pt>
                      <c:pt idx="123">
                        <c:v>1.3614124228267339</c:v>
                      </c:pt>
                      <c:pt idx="124">
                        <c:v>0.42096632032862191</c:v>
                      </c:pt>
                      <c:pt idx="125">
                        <c:v>1.0547232824398449</c:v>
                      </c:pt>
                      <c:pt idx="126">
                        <c:v>1.4556199876287295</c:v>
                      </c:pt>
                      <c:pt idx="127">
                        <c:v>1.9055581345679391</c:v>
                      </c:pt>
                      <c:pt idx="128">
                        <c:v>2.1328956575060967</c:v>
                      </c:pt>
                      <c:pt idx="129">
                        <c:v>3.3463489055730027</c:v>
                      </c:pt>
                      <c:pt idx="130">
                        <c:v>2.659851425137564</c:v>
                      </c:pt>
                      <c:pt idx="131">
                        <c:v>3.3098286578427847</c:v>
                      </c:pt>
                      <c:pt idx="132">
                        <c:v>1.657918281512361</c:v>
                      </c:pt>
                      <c:pt idx="133">
                        <c:v>2.9671799829785912</c:v>
                      </c:pt>
                      <c:pt idx="134">
                        <c:v>3.3568157913359169</c:v>
                      </c:pt>
                      <c:pt idx="135">
                        <c:v>1.4703483159147932</c:v>
                      </c:pt>
                      <c:pt idx="136">
                        <c:v>2.6406429432754348</c:v>
                      </c:pt>
                      <c:pt idx="137">
                        <c:v>2.2498575762816442</c:v>
                      </c:pt>
                      <c:pt idx="138">
                        <c:v>0.87654123533599193</c:v>
                      </c:pt>
                      <c:pt idx="139">
                        <c:v>1.5509190936386539</c:v>
                      </c:pt>
                      <c:pt idx="140">
                        <c:v>2.0227070946897463</c:v>
                      </c:pt>
                      <c:pt idx="141">
                        <c:v>2.1450805838219194</c:v>
                      </c:pt>
                      <c:pt idx="142">
                        <c:v>2.1604245324425015</c:v>
                      </c:pt>
                      <c:pt idx="143">
                        <c:v>1.6447256556054459</c:v>
                      </c:pt>
                      <c:pt idx="144">
                        <c:v>1.7720189029415621</c:v>
                      </c:pt>
                      <c:pt idx="145">
                        <c:v>1.0837759469821107</c:v>
                      </c:pt>
                      <c:pt idx="146">
                        <c:v>0.97279089968156729</c:v>
                      </c:pt>
                      <c:pt idx="147">
                        <c:v>1.2373745282759103</c:v>
                      </c:pt>
                      <c:pt idx="148">
                        <c:v>0.59630065035789637</c:v>
                      </c:pt>
                      <c:pt idx="149">
                        <c:v>1.3684004659151476</c:v>
                      </c:pt>
                      <c:pt idx="150">
                        <c:v>0.2193368199807321</c:v>
                      </c:pt>
                      <c:pt idx="151">
                        <c:v>3.1736295423413101</c:v>
                      </c:pt>
                      <c:pt idx="152">
                        <c:v>5.644446192532552</c:v>
                      </c:pt>
                      <c:pt idx="153">
                        <c:v>3.9894239725883209</c:v>
                      </c:pt>
                      <c:pt idx="154">
                        <c:v>4.3268071900503582</c:v>
                      </c:pt>
                      <c:pt idx="155">
                        <c:v>3.4334988192246554</c:v>
                      </c:pt>
                      <c:pt idx="156">
                        <c:v>4.8360623341455815</c:v>
                      </c:pt>
                      <c:pt idx="157">
                        <c:v>3.9868983957458033</c:v>
                      </c:pt>
                      <c:pt idx="158">
                        <c:v>1.0352072025797687</c:v>
                      </c:pt>
                      <c:pt idx="159">
                        <c:v>2.2567135821426252</c:v>
                      </c:pt>
                      <c:pt idx="160">
                        <c:v>1.8683867541320978</c:v>
                      </c:pt>
                      <c:pt idx="161">
                        <c:v>1.6796443350288928</c:v>
                      </c:pt>
                      <c:pt idx="162">
                        <c:v>1.291881611354482</c:v>
                      </c:pt>
                      <c:pt idx="163">
                        <c:v>1.346433375133075</c:v>
                      </c:pt>
                      <c:pt idx="164">
                        <c:v>1.0090244572302649</c:v>
                      </c:pt>
                      <c:pt idx="165">
                        <c:v>1.0797178935208902</c:v>
                      </c:pt>
                      <c:pt idx="166">
                        <c:v>1.4086615889016147</c:v>
                      </c:pt>
                      <c:pt idx="167">
                        <c:v>0.54915934081559659</c:v>
                      </c:pt>
                      <c:pt idx="168">
                        <c:v>0.4984961112840347</c:v>
                      </c:pt>
                      <c:pt idx="169">
                        <c:v>0.37726947449050069</c:v>
                      </c:pt>
                      <c:pt idx="170">
                        <c:v>0.21184086000976371</c:v>
                      </c:pt>
                      <c:pt idx="171">
                        <c:v>0.28018301543753293</c:v>
                      </c:pt>
                      <c:pt idx="172">
                        <c:v>0.40658442507784065</c:v>
                      </c:pt>
                      <c:pt idx="173">
                        <c:v>0.22965295576059733</c:v>
                      </c:pt>
                      <c:pt idx="174">
                        <c:v>0.15787215928486006</c:v>
                      </c:pt>
                      <c:pt idx="175">
                        <c:v>0.5321655096563046</c:v>
                      </c:pt>
                      <c:pt idx="176">
                        <c:v>2.1185007640577118</c:v>
                      </c:pt>
                      <c:pt idx="177">
                        <c:v>1.8176724347867652</c:v>
                      </c:pt>
                      <c:pt idx="178">
                        <c:v>4.3281313005555342</c:v>
                      </c:pt>
                      <c:pt idx="179">
                        <c:v>4.2001147377835748</c:v>
                      </c:pt>
                      <c:pt idx="180">
                        <c:v>3.006829891075387</c:v>
                      </c:pt>
                      <c:pt idx="181">
                        <c:v>2.9035428154870382</c:v>
                      </c:pt>
                      <c:pt idx="182">
                        <c:v>2.8776909452728283</c:v>
                      </c:pt>
                      <c:pt idx="183">
                        <c:v>2.4938227527300385</c:v>
                      </c:pt>
                      <c:pt idx="184">
                        <c:v>3.7274997466701261</c:v>
                      </c:pt>
                      <c:pt idx="185">
                        <c:v>3.8289773885537612</c:v>
                      </c:pt>
                      <c:pt idx="186">
                        <c:v>1.8409305637994979</c:v>
                      </c:pt>
                      <c:pt idx="187">
                        <c:v>2.0378718026074973</c:v>
                      </c:pt>
                      <c:pt idx="188">
                        <c:v>1.7424624848313504</c:v>
                      </c:pt>
                      <c:pt idx="189">
                        <c:v>2.2560691499603531</c:v>
                      </c:pt>
                      <c:pt idx="190">
                        <c:v>2.1287937908603483</c:v>
                      </c:pt>
                      <c:pt idx="191">
                        <c:v>1.709255343447122</c:v>
                      </c:pt>
                      <c:pt idx="192">
                        <c:v>2.3656142226182078</c:v>
                      </c:pt>
                      <c:pt idx="193">
                        <c:v>1.1241237791279914</c:v>
                      </c:pt>
                      <c:pt idx="194">
                        <c:v>1.0193432394896575</c:v>
                      </c:pt>
                      <c:pt idx="195">
                        <c:v>1.4584036959833229</c:v>
                      </c:pt>
                      <c:pt idx="196">
                        <c:v>1.5279882970288403</c:v>
                      </c:pt>
                      <c:pt idx="197">
                        <c:v>1.1831211459241717</c:v>
                      </c:pt>
                      <c:pt idx="198">
                        <c:v>1.0666673288851947</c:v>
                      </c:pt>
                      <c:pt idx="199">
                        <c:v>0.82570543554779785</c:v>
                      </c:pt>
                      <c:pt idx="200">
                        <c:v>0.83609254014794421</c:v>
                      </c:pt>
                      <c:pt idx="201">
                        <c:v>2.2404651375621776</c:v>
                      </c:pt>
                      <c:pt idx="202">
                        <c:v>3.6697211860890913</c:v>
                      </c:pt>
                      <c:pt idx="203">
                        <c:v>5.2689634035850981</c:v>
                      </c:pt>
                      <c:pt idx="204">
                        <c:v>3.5710065041127583</c:v>
                      </c:pt>
                      <c:pt idx="205">
                        <c:v>4.1221383060156169</c:v>
                      </c:pt>
                      <c:pt idx="206">
                        <c:v>2.8159749114980901</c:v>
                      </c:pt>
                      <c:pt idx="207">
                        <c:v>4.067202153451082</c:v>
                      </c:pt>
                      <c:pt idx="208">
                        <c:v>3.2044103169018539</c:v>
                      </c:pt>
                      <c:pt idx="209">
                        <c:v>3.9427602086400642</c:v>
                      </c:pt>
                      <c:pt idx="210">
                        <c:v>2.9236086502674805</c:v>
                      </c:pt>
                      <c:pt idx="211">
                        <c:v>3.363700231825284</c:v>
                      </c:pt>
                      <c:pt idx="212">
                        <c:v>1.3267678365767628</c:v>
                      </c:pt>
                      <c:pt idx="213">
                        <c:v>2.9539128463371709</c:v>
                      </c:pt>
                      <c:pt idx="214">
                        <c:v>1.0236470785399392</c:v>
                      </c:pt>
                      <c:pt idx="215">
                        <c:v>1.9937252279304492</c:v>
                      </c:pt>
                      <c:pt idx="216">
                        <c:v>1.036276863166512</c:v>
                      </c:pt>
                      <c:pt idx="217">
                        <c:v>1.3322617803721295</c:v>
                      </c:pt>
                      <c:pt idx="218">
                        <c:v>1.9051532843846382</c:v>
                      </c:pt>
                      <c:pt idx="219">
                        <c:v>0.80856099711845664</c:v>
                      </c:pt>
                      <c:pt idx="220">
                        <c:v>1.1338160663893166</c:v>
                      </c:pt>
                      <c:pt idx="221">
                        <c:v>1.2524927327445721</c:v>
                      </c:pt>
                      <c:pt idx="222">
                        <c:v>1.2522410550382497</c:v>
                      </c:pt>
                      <c:pt idx="223">
                        <c:v>0.67890999400279861</c:v>
                      </c:pt>
                      <c:pt idx="224">
                        <c:v>0.91509565260217163</c:v>
                      </c:pt>
                      <c:pt idx="225">
                        <c:v>3.2493566097010893</c:v>
                      </c:pt>
                      <c:pt idx="226">
                        <c:v>2.2294288315809889</c:v>
                      </c:pt>
                      <c:pt idx="227">
                        <c:v>2.9990442401644741</c:v>
                      </c:pt>
                      <c:pt idx="228">
                        <c:v>4.6903088166337303</c:v>
                      </c:pt>
                      <c:pt idx="229">
                        <c:v>1.1066731991817358</c:v>
                      </c:pt>
                      <c:pt idx="230">
                        <c:v>3.392598000184551</c:v>
                      </c:pt>
                      <c:pt idx="231">
                        <c:v>1.8790597925734072</c:v>
                      </c:pt>
                      <c:pt idx="232">
                        <c:v>3.4150972802687223</c:v>
                      </c:pt>
                      <c:pt idx="233">
                        <c:v>3.0731108778540075</c:v>
                      </c:pt>
                      <c:pt idx="234">
                        <c:v>2.9694185340493036</c:v>
                      </c:pt>
                      <c:pt idx="235">
                        <c:v>3.8544637134645225</c:v>
                      </c:pt>
                      <c:pt idx="236">
                        <c:v>1.0626465628398873</c:v>
                      </c:pt>
                      <c:pt idx="237">
                        <c:v>1.8044249711935758</c:v>
                      </c:pt>
                      <c:pt idx="238">
                        <c:v>1.5278172475905665</c:v>
                      </c:pt>
                      <c:pt idx="239">
                        <c:v>3.1881540264815031</c:v>
                      </c:pt>
                      <c:pt idx="240">
                        <c:v>2.3638282594821494</c:v>
                      </c:pt>
                      <c:pt idx="241">
                        <c:v>1.5994506249641032</c:v>
                      </c:pt>
                      <c:pt idx="242">
                        <c:v>1.7003485590440368</c:v>
                      </c:pt>
                      <c:pt idx="243">
                        <c:v>2.4632993744064988</c:v>
                      </c:pt>
                      <c:pt idx="244">
                        <c:v>1.638106378172177</c:v>
                      </c:pt>
                      <c:pt idx="245">
                        <c:v>2.2867462459692387</c:v>
                      </c:pt>
                      <c:pt idx="246">
                        <c:v>2.6774944587561786</c:v>
                      </c:pt>
                      <c:pt idx="247">
                        <c:v>3.1055968265576377</c:v>
                      </c:pt>
                      <c:pt idx="248">
                        <c:v>3.2540163126184303</c:v>
                      </c:pt>
                      <c:pt idx="249">
                        <c:v>1.0137159571673022</c:v>
                      </c:pt>
                      <c:pt idx="250">
                        <c:v>1.6066414909648505</c:v>
                      </c:pt>
                      <c:pt idx="251">
                        <c:v>3.2720189936186488</c:v>
                      </c:pt>
                      <c:pt idx="252">
                        <c:v>2.452526812040865</c:v>
                      </c:pt>
                      <c:pt idx="253">
                        <c:v>2.8753315913990871</c:v>
                      </c:pt>
                      <c:pt idx="254">
                        <c:v>2.5518001529887742</c:v>
                      </c:pt>
                      <c:pt idx="255">
                        <c:v>2.3481264751382094</c:v>
                      </c:pt>
                      <c:pt idx="256">
                        <c:v>2.1938839559349326</c:v>
                      </c:pt>
                      <c:pt idx="257">
                        <c:v>2.9431094350619249</c:v>
                      </c:pt>
                      <c:pt idx="258">
                        <c:v>1.3648438322541987</c:v>
                      </c:pt>
                      <c:pt idx="259">
                        <c:v>1.4110197303895495</c:v>
                      </c:pt>
                      <c:pt idx="260">
                        <c:v>2.0176014555190909</c:v>
                      </c:pt>
                      <c:pt idx="261">
                        <c:v>1.6859756212301134</c:v>
                      </c:pt>
                      <c:pt idx="262">
                        <c:v>2.264509081894643</c:v>
                      </c:pt>
                      <c:pt idx="263">
                        <c:v>1.0564104660313425</c:v>
                      </c:pt>
                      <c:pt idx="264">
                        <c:v>1.8881554500152511</c:v>
                      </c:pt>
                      <c:pt idx="265">
                        <c:v>2.9606277893675625</c:v>
                      </c:pt>
                      <c:pt idx="266">
                        <c:v>1.8426823612135659</c:v>
                      </c:pt>
                      <c:pt idx="267">
                        <c:v>2.3719713485512783</c:v>
                      </c:pt>
                      <c:pt idx="268">
                        <c:v>2.9962729078352175</c:v>
                      </c:pt>
                      <c:pt idx="269">
                        <c:v>2.8238519742302177</c:v>
                      </c:pt>
                      <c:pt idx="270">
                        <c:v>1.3182094124272969</c:v>
                      </c:pt>
                      <c:pt idx="271">
                        <c:v>1.6922797348433878</c:v>
                      </c:pt>
                      <c:pt idx="272">
                        <c:v>2.1062049362330115</c:v>
                      </c:pt>
                      <c:pt idx="273">
                        <c:v>1.3263714843477765</c:v>
                      </c:pt>
                      <c:pt idx="274">
                        <c:v>1.5500770551599787</c:v>
                      </c:pt>
                      <c:pt idx="275">
                        <c:v>1.4289927513776912</c:v>
                      </c:pt>
                      <c:pt idx="276">
                        <c:v>2.2281715905744854</c:v>
                      </c:pt>
                      <c:pt idx="277">
                        <c:v>1.2942677293932658</c:v>
                      </c:pt>
                      <c:pt idx="278">
                        <c:v>3.6018589978703703</c:v>
                      </c:pt>
                      <c:pt idx="279">
                        <c:v>1.9714976664736139</c:v>
                      </c:pt>
                      <c:pt idx="280">
                        <c:v>1.5457311536967502</c:v>
                      </c:pt>
                      <c:pt idx="281">
                        <c:v>2.0770050609550994</c:v>
                      </c:pt>
                      <c:pt idx="282">
                        <c:v>2.12794983526774</c:v>
                      </c:pt>
                      <c:pt idx="283">
                        <c:v>2.7156777445057658</c:v>
                      </c:pt>
                      <c:pt idx="284">
                        <c:v>2.4735854994359996</c:v>
                      </c:pt>
                      <c:pt idx="285">
                        <c:v>2.4625713860951461</c:v>
                      </c:pt>
                      <c:pt idx="286">
                        <c:v>1.7283331021712511</c:v>
                      </c:pt>
                      <c:pt idx="287">
                        <c:v>2.0010393117492273</c:v>
                      </c:pt>
                      <c:pt idx="288">
                        <c:v>1.6490668381923805</c:v>
                      </c:pt>
                      <c:pt idx="289">
                        <c:v>1.6922821726188242</c:v>
                      </c:pt>
                      <c:pt idx="290">
                        <c:v>1.8462779013999795</c:v>
                      </c:pt>
                      <c:pt idx="291">
                        <c:v>1.596329156702655</c:v>
                      </c:pt>
                      <c:pt idx="292">
                        <c:v>1.4934052332957373</c:v>
                      </c:pt>
                      <c:pt idx="293">
                        <c:v>1.5307576038285178</c:v>
                      </c:pt>
                      <c:pt idx="294">
                        <c:v>1.2825493267830743</c:v>
                      </c:pt>
                      <c:pt idx="295">
                        <c:v>1.7812406863304542</c:v>
                      </c:pt>
                      <c:pt idx="296">
                        <c:v>1.7819118843078043</c:v>
                      </c:pt>
                      <c:pt idx="297">
                        <c:v>1.2472814699573638</c:v>
                      </c:pt>
                      <c:pt idx="298">
                        <c:v>1.1536137929245627</c:v>
                      </c:pt>
                      <c:pt idx="299">
                        <c:v>1.2859387154779554</c:v>
                      </c:pt>
                      <c:pt idx="300">
                        <c:v>2.1008160003056648</c:v>
                      </c:pt>
                      <c:pt idx="301">
                        <c:v>1.6972834367133769</c:v>
                      </c:pt>
                      <c:pt idx="302">
                        <c:v>3.4218630683387889</c:v>
                      </c:pt>
                      <c:pt idx="303">
                        <c:v>3.6387402917089662</c:v>
                      </c:pt>
                      <c:pt idx="304">
                        <c:v>1.8712974471611732</c:v>
                      </c:pt>
                      <c:pt idx="305">
                        <c:v>3.1419333155129694</c:v>
                      </c:pt>
                      <c:pt idx="306">
                        <c:v>5.1483412186267241</c:v>
                      </c:pt>
                      <c:pt idx="307">
                        <c:v>2.675293248438682</c:v>
                      </c:pt>
                      <c:pt idx="308">
                        <c:v>3.3136126252863645</c:v>
                      </c:pt>
                      <c:pt idx="309">
                        <c:v>2.8665965218705929</c:v>
                      </c:pt>
                      <c:pt idx="310">
                        <c:v>3.6466206500212563</c:v>
                      </c:pt>
                      <c:pt idx="311">
                        <c:v>3.168295341111095</c:v>
                      </c:pt>
                      <c:pt idx="312">
                        <c:v>3.9955280791153123</c:v>
                      </c:pt>
                      <c:pt idx="313">
                        <c:v>2.7781154485654111</c:v>
                      </c:pt>
                      <c:pt idx="314">
                        <c:v>2.74266559584151</c:v>
                      </c:pt>
                      <c:pt idx="315">
                        <c:v>3.3954623479494144</c:v>
                      </c:pt>
                      <c:pt idx="316">
                        <c:v>2.318032919184323</c:v>
                      </c:pt>
                      <c:pt idx="317">
                        <c:v>1.4755440155847663</c:v>
                      </c:pt>
                      <c:pt idx="318">
                        <c:v>3.6302049397817124</c:v>
                      </c:pt>
                      <c:pt idx="319">
                        <c:v>1.6506850107736464</c:v>
                      </c:pt>
                      <c:pt idx="320">
                        <c:v>3.1607481423333463</c:v>
                      </c:pt>
                      <c:pt idx="321">
                        <c:v>2.9078666029635398</c:v>
                      </c:pt>
                      <c:pt idx="322">
                        <c:v>1.5405582579312702</c:v>
                      </c:pt>
                      <c:pt idx="323">
                        <c:v>2.9508380517331361</c:v>
                      </c:pt>
                      <c:pt idx="324">
                        <c:v>2.6799970340317807</c:v>
                      </c:pt>
                      <c:pt idx="325">
                        <c:v>2.5819323506843164</c:v>
                      </c:pt>
                      <c:pt idx="326">
                        <c:v>3.8299055177188466</c:v>
                      </c:pt>
                      <c:pt idx="327">
                        <c:v>5.0318191005997344</c:v>
                      </c:pt>
                      <c:pt idx="328">
                        <c:v>5.4004185493586974</c:v>
                      </c:pt>
                      <c:pt idx="329">
                        <c:v>4.4156754096549387</c:v>
                      </c:pt>
                      <c:pt idx="330">
                        <c:v>4.2595979382258635</c:v>
                      </c:pt>
                      <c:pt idx="331">
                        <c:v>2.9153185800631323</c:v>
                      </c:pt>
                      <c:pt idx="332">
                        <c:v>5.4322680818263827</c:v>
                      </c:pt>
                      <c:pt idx="333">
                        <c:v>3.3978173957782229</c:v>
                      </c:pt>
                      <c:pt idx="334">
                        <c:v>2.4388734566358705</c:v>
                      </c:pt>
                      <c:pt idx="335">
                        <c:v>2.2512131140552167</c:v>
                      </c:pt>
                      <c:pt idx="336">
                        <c:v>5.4973996219153571</c:v>
                      </c:pt>
                      <c:pt idx="337">
                        <c:v>3.8648694195775453</c:v>
                      </c:pt>
                      <c:pt idx="338">
                        <c:v>4.7722917021923221</c:v>
                      </c:pt>
                      <c:pt idx="339">
                        <c:v>4.3728678311631155</c:v>
                      </c:pt>
                      <c:pt idx="340">
                        <c:v>2.4183783678324744</c:v>
                      </c:pt>
                      <c:pt idx="341">
                        <c:v>3.7743414172346998</c:v>
                      </c:pt>
                      <c:pt idx="342">
                        <c:v>3.8539428329382104</c:v>
                      </c:pt>
                      <c:pt idx="343">
                        <c:v>3.1472704010538384</c:v>
                      </c:pt>
                      <c:pt idx="344">
                        <c:v>1.8122425950090539</c:v>
                      </c:pt>
                      <c:pt idx="345">
                        <c:v>2.0362035290157472</c:v>
                      </c:pt>
                      <c:pt idx="346">
                        <c:v>3.8214348184425919</c:v>
                      </c:pt>
                      <c:pt idx="347">
                        <c:v>1.7023410179243545</c:v>
                      </c:pt>
                      <c:pt idx="348">
                        <c:v>4.4927603754917724</c:v>
                      </c:pt>
                      <c:pt idx="349">
                        <c:v>2.2433239213049503</c:v>
                      </c:pt>
                      <c:pt idx="350">
                        <c:v>1.0350089333452321</c:v>
                      </c:pt>
                      <c:pt idx="351">
                        <c:v>4.0455699204511033</c:v>
                      </c:pt>
                      <c:pt idx="352">
                        <c:v>3.9280490064674543</c:v>
                      </c:pt>
                      <c:pt idx="353">
                        <c:v>3.6552072652152936</c:v>
                      </c:pt>
                      <c:pt idx="354">
                        <c:v>5.0054604107752478</c:v>
                      </c:pt>
                      <c:pt idx="355">
                        <c:v>2.3655071461844148</c:v>
                      </c:pt>
                      <c:pt idx="356">
                        <c:v>3.7907722837995701</c:v>
                      </c:pt>
                      <c:pt idx="357">
                        <c:v>4.8311984378926702</c:v>
                      </c:pt>
                      <c:pt idx="358">
                        <c:v>2.7352431022093362</c:v>
                      </c:pt>
                      <c:pt idx="359">
                        <c:v>2.5011462179149087</c:v>
                      </c:pt>
                      <c:pt idx="360">
                        <c:v>4.496658107749024</c:v>
                      </c:pt>
                      <c:pt idx="361">
                        <c:v>4.5135562603814776</c:v>
                      </c:pt>
                      <c:pt idx="362">
                        <c:v>3.721020194443029</c:v>
                      </c:pt>
                      <c:pt idx="363">
                        <c:v>1.1382734452035537</c:v>
                      </c:pt>
                      <c:pt idx="364">
                        <c:v>6.5955255399482526</c:v>
                      </c:pt>
                      <c:pt idx="365">
                        <c:v>3.8580704772377583</c:v>
                      </c:pt>
                      <c:pt idx="366">
                        <c:v>3.3975285632887107</c:v>
                      </c:pt>
                      <c:pt idx="367">
                        <c:v>3.1205526988019621</c:v>
                      </c:pt>
                      <c:pt idx="368">
                        <c:v>4.3087576743219298</c:v>
                      </c:pt>
                      <c:pt idx="369">
                        <c:v>3.5686631133546629</c:v>
                      </c:pt>
                      <c:pt idx="370">
                        <c:v>3.6403611748588212</c:v>
                      </c:pt>
                      <c:pt idx="371">
                        <c:v>2.9346279437040752</c:v>
                      </c:pt>
                      <c:pt idx="372">
                        <c:v>2.026829668161636</c:v>
                      </c:pt>
                      <c:pt idx="373">
                        <c:v>2.6941971979454205</c:v>
                      </c:pt>
                      <c:pt idx="374">
                        <c:v>3.3000189588818927</c:v>
                      </c:pt>
                      <c:pt idx="375">
                        <c:v>1.4558762747144114</c:v>
                      </c:pt>
                      <c:pt idx="376">
                        <c:v>2.8400797764790666</c:v>
                      </c:pt>
                      <c:pt idx="377">
                        <c:v>2.0453403961922936</c:v>
                      </c:pt>
                      <c:pt idx="378">
                        <c:v>2.5020337302493387</c:v>
                      </c:pt>
                      <c:pt idx="379">
                        <c:v>1.3301600949772339</c:v>
                      </c:pt>
                      <c:pt idx="380">
                        <c:v>2.1197039495344416</c:v>
                      </c:pt>
                      <c:pt idx="381">
                        <c:v>2.5806832787166707</c:v>
                      </c:pt>
                      <c:pt idx="382">
                        <c:v>2.7999061651713126</c:v>
                      </c:pt>
                      <c:pt idx="383">
                        <c:v>2.3272215547666737</c:v>
                      </c:pt>
                      <c:pt idx="384">
                        <c:v>1.76660801158947</c:v>
                      </c:pt>
                      <c:pt idx="385">
                        <c:v>4.0222554885761648</c:v>
                      </c:pt>
                      <c:pt idx="386">
                        <c:v>2.0509615268458097</c:v>
                      </c:pt>
                      <c:pt idx="387">
                        <c:v>2.5694364961211478</c:v>
                      </c:pt>
                      <c:pt idx="388">
                        <c:v>1.0338908704625616</c:v>
                      </c:pt>
                      <c:pt idx="389">
                        <c:v>1.1876964231271148</c:v>
                      </c:pt>
                      <c:pt idx="390">
                        <c:v>1.6474585868247893</c:v>
                      </c:pt>
                      <c:pt idx="391">
                        <c:v>2.0084132742584186</c:v>
                      </c:pt>
                      <c:pt idx="392">
                        <c:v>2.3310070709739357</c:v>
                      </c:pt>
                      <c:pt idx="393">
                        <c:v>1.8533511251136534</c:v>
                      </c:pt>
                      <c:pt idx="394">
                        <c:v>1.5238637577935239</c:v>
                      </c:pt>
                      <c:pt idx="395">
                        <c:v>1.5450527254389828</c:v>
                      </c:pt>
                      <c:pt idx="396">
                        <c:v>0.2787361395147151</c:v>
                      </c:pt>
                      <c:pt idx="397">
                        <c:v>1.2671671175898396</c:v>
                      </c:pt>
                      <c:pt idx="398">
                        <c:v>0.6372065729444335</c:v>
                      </c:pt>
                      <c:pt idx="399">
                        <c:v>1.3087853965015896</c:v>
                      </c:pt>
                      <c:pt idx="400">
                        <c:v>0.5395766685602853</c:v>
                      </c:pt>
                      <c:pt idx="401">
                        <c:v>1.8620348869841765</c:v>
                      </c:pt>
                      <c:pt idx="402">
                        <c:v>1.3811781792368498</c:v>
                      </c:pt>
                      <c:pt idx="403">
                        <c:v>3.4862275566583705</c:v>
                      </c:pt>
                      <c:pt idx="404">
                        <c:v>3.8130162543934438</c:v>
                      </c:pt>
                      <c:pt idx="405">
                        <c:v>2.7575102387415935</c:v>
                      </c:pt>
                      <c:pt idx="406">
                        <c:v>2.8371297137695803</c:v>
                      </c:pt>
                      <c:pt idx="407">
                        <c:v>2.3383020051150329</c:v>
                      </c:pt>
                      <c:pt idx="408">
                        <c:v>1.7997175319496492</c:v>
                      </c:pt>
                      <c:pt idx="409">
                        <c:v>2.1538731698912192</c:v>
                      </c:pt>
                      <c:pt idx="410">
                        <c:v>2.317505528243001</c:v>
                      </c:pt>
                      <c:pt idx="411">
                        <c:v>2.7147550919268686</c:v>
                      </c:pt>
                      <c:pt idx="412">
                        <c:v>2.1894781389335094</c:v>
                      </c:pt>
                      <c:pt idx="413">
                        <c:v>1.8997401457873953</c:v>
                      </c:pt>
                      <c:pt idx="414">
                        <c:v>1.8558692126028606</c:v>
                      </c:pt>
                      <c:pt idx="415">
                        <c:v>1.2250285868089348</c:v>
                      </c:pt>
                      <c:pt idx="416">
                        <c:v>1.5746791950562096</c:v>
                      </c:pt>
                      <c:pt idx="417">
                        <c:v>1.5834335921389631</c:v>
                      </c:pt>
                      <c:pt idx="418">
                        <c:v>0.78746974880811027</c:v>
                      </c:pt>
                      <c:pt idx="419">
                        <c:v>1.2952114430824533</c:v>
                      </c:pt>
                      <c:pt idx="420">
                        <c:v>1.131881881974186</c:v>
                      </c:pt>
                      <c:pt idx="421">
                        <c:v>0.96943655096441617</c:v>
                      </c:pt>
                      <c:pt idx="422">
                        <c:v>0.98349331080914226</c:v>
                      </c:pt>
                      <c:pt idx="423">
                        <c:v>0.55483678067104703</c:v>
                      </c:pt>
                      <c:pt idx="424">
                        <c:v>0.60260023729219581</c:v>
                      </c:pt>
                      <c:pt idx="425">
                        <c:v>1.6952062732281967</c:v>
                      </c:pt>
                      <c:pt idx="426">
                        <c:v>1.5222322611487813</c:v>
                      </c:pt>
                      <c:pt idx="427">
                        <c:v>2.6788126990363734</c:v>
                      </c:pt>
                      <c:pt idx="428">
                        <c:v>2.3146001415905486</c:v>
                      </c:pt>
                      <c:pt idx="429">
                        <c:v>3.6614900876703649</c:v>
                      </c:pt>
                      <c:pt idx="430">
                        <c:v>5.0778467560745773</c:v>
                      </c:pt>
                      <c:pt idx="431">
                        <c:v>1.7967067475821705</c:v>
                      </c:pt>
                      <c:pt idx="432">
                        <c:v>3.7658280142306086</c:v>
                      </c:pt>
                      <c:pt idx="433">
                        <c:v>3.2429993856941293</c:v>
                      </c:pt>
                      <c:pt idx="434">
                        <c:v>2.1009579449765665</c:v>
                      </c:pt>
                      <c:pt idx="435">
                        <c:v>3.51498905484583</c:v>
                      </c:pt>
                      <c:pt idx="436">
                        <c:v>2.849468254554743</c:v>
                      </c:pt>
                      <c:pt idx="437">
                        <c:v>3.0263478487819557</c:v>
                      </c:pt>
                      <c:pt idx="438">
                        <c:v>1.3891355355694914</c:v>
                      </c:pt>
                      <c:pt idx="439">
                        <c:v>2.1537056506875127</c:v>
                      </c:pt>
                      <c:pt idx="440">
                        <c:v>1.9854158199196847</c:v>
                      </c:pt>
                      <c:pt idx="441">
                        <c:v>1.851063164508697</c:v>
                      </c:pt>
                      <c:pt idx="442">
                        <c:v>1.2697789457702233</c:v>
                      </c:pt>
                      <c:pt idx="443">
                        <c:v>1.611293121150329</c:v>
                      </c:pt>
                      <c:pt idx="444">
                        <c:v>0.94400596973449835</c:v>
                      </c:pt>
                      <c:pt idx="445">
                        <c:v>1.9445612579682068</c:v>
                      </c:pt>
                      <c:pt idx="446">
                        <c:v>1.401885346784441</c:v>
                      </c:pt>
                      <c:pt idx="447">
                        <c:v>1.1625490868050496</c:v>
                      </c:pt>
                      <c:pt idx="448">
                        <c:v>0.9572209397121102</c:v>
                      </c:pt>
                      <c:pt idx="449">
                        <c:v>1.5744852987978593</c:v>
                      </c:pt>
                      <c:pt idx="450">
                        <c:v>0.95515057484867882</c:v>
                      </c:pt>
                      <c:pt idx="451">
                        <c:v>3.5818042176628389</c:v>
                      </c:pt>
                      <c:pt idx="452">
                        <c:v>8.1175887020029496</c:v>
                      </c:pt>
                      <c:pt idx="453">
                        <c:v>4.8684679698091147</c:v>
                      </c:pt>
                      <c:pt idx="454">
                        <c:v>6.7313899887593127</c:v>
                      </c:pt>
                      <c:pt idx="455">
                        <c:v>7.9101037497086706</c:v>
                      </c:pt>
                      <c:pt idx="456">
                        <c:v>6.7627021620066472</c:v>
                      </c:pt>
                      <c:pt idx="457">
                        <c:v>5.9035441328489036</c:v>
                      </c:pt>
                      <c:pt idx="458">
                        <c:v>5.7406907014559199</c:v>
                      </c:pt>
                      <c:pt idx="459">
                        <c:v>6.0349403140627675</c:v>
                      </c:pt>
                      <c:pt idx="460">
                        <c:v>3.0518255260001856</c:v>
                      </c:pt>
                      <c:pt idx="461">
                        <c:v>1.4462237412543495</c:v>
                      </c:pt>
                      <c:pt idx="462">
                        <c:v>3.582170439535767</c:v>
                      </c:pt>
                      <c:pt idx="463">
                        <c:v>2.9875655484174053</c:v>
                      </c:pt>
                      <c:pt idx="464">
                        <c:v>3.2753924169208641</c:v>
                      </c:pt>
                      <c:pt idx="465">
                        <c:v>2.1814025992420736</c:v>
                      </c:pt>
                      <c:pt idx="466">
                        <c:v>2.6004899642480965</c:v>
                      </c:pt>
                      <c:pt idx="467">
                        <c:v>2.5809590617658844</c:v>
                      </c:pt>
                      <c:pt idx="468">
                        <c:v>2.8268142070233084</c:v>
                      </c:pt>
                      <c:pt idx="469">
                        <c:v>1.7309316010338873</c:v>
                      </c:pt>
                      <c:pt idx="470">
                        <c:v>2.0166844226414828</c:v>
                      </c:pt>
                      <c:pt idx="471">
                        <c:v>2.7492751402213882</c:v>
                      </c:pt>
                      <c:pt idx="472">
                        <c:v>1.7010985093417168</c:v>
                      </c:pt>
                      <c:pt idx="473">
                        <c:v>1.4354845125554723</c:v>
                      </c:pt>
                      <c:pt idx="474">
                        <c:v>1.1957925681936812</c:v>
                      </c:pt>
                      <c:pt idx="475">
                        <c:v>2.2350637547624346</c:v>
                      </c:pt>
                      <c:pt idx="476">
                        <c:v>2.4846056218969528</c:v>
                      </c:pt>
                      <c:pt idx="477">
                        <c:v>2.1920368025732619</c:v>
                      </c:pt>
                      <c:pt idx="478">
                        <c:v>2.6815604084051232</c:v>
                      </c:pt>
                      <c:pt idx="479">
                        <c:v>2.7286648983151203</c:v>
                      </c:pt>
                      <c:pt idx="480">
                        <c:v>2.6635726846731296</c:v>
                      </c:pt>
                      <c:pt idx="481">
                        <c:v>3.1569593787775578</c:v>
                      </c:pt>
                      <c:pt idx="482">
                        <c:v>3.2027497798509521</c:v>
                      </c:pt>
                      <c:pt idx="483">
                        <c:v>2.9892725107673015</c:v>
                      </c:pt>
                      <c:pt idx="484">
                        <c:v>2.6307024006447937</c:v>
                      </c:pt>
                      <c:pt idx="485">
                        <c:v>1.7573475293819989</c:v>
                      </c:pt>
                      <c:pt idx="486">
                        <c:v>1.5097037310963735</c:v>
                      </c:pt>
                      <c:pt idx="487">
                        <c:v>2.0077874106465963</c:v>
                      </c:pt>
                      <c:pt idx="488">
                        <c:v>2.1563784937039179</c:v>
                      </c:pt>
                      <c:pt idx="489">
                        <c:v>1.525475899460297</c:v>
                      </c:pt>
                      <c:pt idx="490">
                        <c:v>3.0997131676156409</c:v>
                      </c:pt>
                      <c:pt idx="491">
                        <c:v>2.8327253126045289</c:v>
                      </c:pt>
                      <c:pt idx="492">
                        <c:v>2.7252286269623429</c:v>
                      </c:pt>
                      <c:pt idx="493">
                        <c:v>2.1654210342091744</c:v>
                      </c:pt>
                      <c:pt idx="494">
                        <c:v>2.360170310964496</c:v>
                      </c:pt>
                      <c:pt idx="495">
                        <c:v>2.5943654546484471</c:v>
                      </c:pt>
                      <c:pt idx="496">
                        <c:v>1.3266317424970293</c:v>
                      </c:pt>
                      <c:pt idx="497">
                        <c:v>2.7078907108288282</c:v>
                      </c:pt>
                      <c:pt idx="498">
                        <c:v>2.2440958232998458</c:v>
                      </c:pt>
                      <c:pt idx="499">
                        <c:v>1.1005368506213429</c:v>
                      </c:pt>
                      <c:pt idx="500">
                        <c:v>1.300393333331066</c:v>
                      </c:pt>
                      <c:pt idx="501">
                        <c:v>2.0305219524389817</c:v>
                      </c:pt>
                      <c:pt idx="502">
                        <c:v>2.7846953084570916</c:v>
                      </c:pt>
                      <c:pt idx="503">
                        <c:v>3.4264146854831372</c:v>
                      </c:pt>
                      <c:pt idx="504">
                        <c:v>3.2622205659676085</c:v>
                      </c:pt>
                      <c:pt idx="505">
                        <c:v>4.0234430327933364</c:v>
                      </c:pt>
                      <c:pt idx="506">
                        <c:v>2.3779650834314361</c:v>
                      </c:pt>
                      <c:pt idx="507">
                        <c:v>2.6806890862948873</c:v>
                      </c:pt>
                      <c:pt idx="508">
                        <c:v>2.8562730031441426</c:v>
                      </c:pt>
                      <c:pt idx="509">
                        <c:v>3.7053430656205086</c:v>
                      </c:pt>
                      <c:pt idx="510">
                        <c:v>2.917162532180368</c:v>
                      </c:pt>
                      <c:pt idx="511">
                        <c:v>3.3886087890107186</c:v>
                      </c:pt>
                      <c:pt idx="512">
                        <c:v>2.1229668607109939</c:v>
                      </c:pt>
                      <c:pt idx="513">
                        <c:v>3.0794532184706722</c:v>
                      </c:pt>
                      <c:pt idx="514">
                        <c:v>2.4374062688816784</c:v>
                      </c:pt>
                      <c:pt idx="515">
                        <c:v>2.4032316546436348</c:v>
                      </c:pt>
                      <c:pt idx="516">
                        <c:v>1.804660836485658</c:v>
                      </c:pt>
                      <c:pt idx="517">
                        <c:v>2.0205066329216872</c:v>
                      </c:pt>
                      <c:pt idx="518">
                        <c:v>1.3381550217718396</c:v>
                      </c:pt>
                      <c:pt idx="519">
                        <c:v>2.2740646342238273</c:v>
                      </c:pt>
                      <c:pt idx="520">
                        <c:v>1.8224664495382608</c:v>
                      </c:pt>
                      <c:pt idx="521">
                        <c:v>2.1892116327249944</c:v>
                      </c:pt>
                      <c:pt idx="522">
                        <c:v>1.3461625532733694</c:v>
                      </c:pt>
                      <c:pt idx="523">
                        <c:v>1.3013547757805264</c:v>
                      </c:pt>
                      <c:pt idx="524">
                        <c:v>0.7547916033200025</c:v>
                      </c:pt>
                      <c:pt idx="525">
                        <c:v>0.41856923202233454</c:v>
                      </c:pt>
                      <c:pt idx="526">
                        <c:v>2.4240827260484319</c:v>
                      </c:pt>
                      <c:pt idx="527">
                        <c:v>0.91695157531325955</c:v>
                      </c:pt>
                      <c:pt idx="528">
                        <c:v>3.9530226218149829</c:v>
                      </c:pt>
                      <c:pt idx="529">
                        <c:v>3.516921640037423</c:v>
                      </c:pt>
                      <c:pt idx="530">
                        <c:v>3.2508860937620634</c:v>
                      </c:pt>
                      <c:pt idx="531">
                        <c:v>2.3898327152989154</c:v>
                      </c:pt>
                      <c:pt idx="532">
                        <c:v>1.9818888797324956</c:v>
                      </c:pt>
                      <c:pt idx="533">
                        <c:v>3.4182068904819394</c:v>
                      </c:pt>
                      <c:pt idx="534">
                        <c:v>2.0921297101537188</c:v>
                      </c:pt>
                      <c:pt idx="535">
                        <c:v>2.1566256101947063</c:v>
                      </c:pt>
                      <c:pt idx="536">
                        <c:v>2.8117308281702256</c:v>
                      </c:pt>
                      <c:pt idx="537">
                        <c:v>1.8195096627138616</c:v>
                      </c:pt>
                      <c:pt idx="538">
                        <c:v>2.1206197805378268</c:v>
                      </c:pt>
                      <c:pt idx="539">
                        <c:v>1.683489193538789</c:v>
                      </c:pt>
                      <c:pt idx="540">
                        <c:v>0.76889239175991653</c:v>
                      </c:pt>
                      <c:pt idx="541">
                        <c:v>0.94772796974430173</c:v>
                      </c:pt>
                      <c:pt idx="542">
                        <c:v>0.88644788785471407</c:v>
                      </c:pt>
                      <c:pt idx="543">
                        <c:v>0.87660713641606647</c:v>
                      </c:pt>
                      <c:pt idx="544">
                        <c:v>0.96158592575021462</c:v>
                      </c:pt>
                      <c:pt idx="545">
                        <c:v>0.75577472747816932</c:v>
                      </c:pt>
                      <c:pt idx="546">
                        <c:v>0.41567864598889515</c:v>
                      </c:pt>
                      <c:pt idx="547">
                        <c:v>0.39951258963392994</c:v>
                      </c:pt>
                      <c:pt idx="548">
                        <c:v>0.36214481398906923</c:v>
                      </c:pt>
                      <c:pt idx="549">
                        <c:v>0.46748862238112099</c:v>
                      </c:pt>
                      <c:pt idx="550">
                        <c:v>0.3994721610824854</c:v>
                      </c:pt>
                      <c:pt idx="551">
                        <c:v>1.0021612093587469</c:v>
                      </c:pt>
                      <c:pt idx="552">
                        <c:v>2.4979189183185411</c:v>
                      </c:pt>
                      <c:pt idx="553">
                        <c:v>2.6664601339131089</c:v>
                      </c:pt>
                      <c:pt idx="554">
                        <c:v>2.447840211082196</c:v>
                      </c:pt>
                      <c:pt idx="555">
                        <c:v>2.1554734273172693</c:v>
                      </c:pt>
                      <c:pt idx="556">
                        <c:v>2.7512768277188435</c:v>
                      </c:pt>
                      <c:pt idx="557">
                        <c:v>1.6061568783236682</c:v>
                      </c:pt>
                      <c:pt idx="558">
                        <c:v>2.4475051515397732</c:v>
                      </c:pt>
                      <c:pt idx="559">
                        <c:v>1.9178370393036854</c:v>
                      </c:pt>
                      <c:pt idx="560">
                        <c:v>2.5163131916396542</c:v>
                      </c:pt>
                      <c:pt idx="561">
                        <c:v>2.2973244460532829</c:v>
                      </c:pt>
                      <c:pt idx="562">
                        <c:v>1.5619404941806081</c:v>
                      </c:pt>
                      <c:pt idx="563">
                        <c:v>0.69983630234823213</c:v>
                      </c:pt>
                      <c:pt idx="564">
                        <c:v>2.2517856916674521</c:v>
                      </c:pt>
                      <c:pt idx="565">
                        <c:v>1.3519742295899086</c:v>
                      </c:pt>
                      <c:pt idx="566">
                        <c:v>1.5860676770057183</c:v>
                      </c:pt>
                      <c:pt idx="567">
                        <c:v>1.2931633376640774</c:v>
                      </c:pt>
                      <c:pt idx="568">
                        <c:v>1.4983481804102565</c:v>
                      </c:pt>
                      <c:pt idx="569">
                        <c:v>1.6813066789890345</c:v>
                      </c:pt>
                      <c:pt idx="570">
                        <c:v>1.052190419550965</c:v>
                      </c:pt>
                      <c:pt idx="571">
                        <c:v>1.0147593872662237</c:v>
                      </c:pt>
                      <c:pt idx="572">
                        <c:v>1.2566190376522521</c:v>
                      </c:pt>
                      <c:pt idx="573">
                        <c:v>0.78010163186449177</c:v>
                      </c:pt>
                      <c:pt idx="574">
                        <c:v>0.8054784945306831</c:v>
                      </c:pt>
                      <c:pt idx="575">
                        <c:v>1.01350821649034</c:v>
                      </c:pt>
                      <c:pt idx="576">
                        <c:v>2.6619819354938894</c:v>
                      </c:pt>
                      <c:pt idx="577">
                        <c:v>1.8887977885772071</c:v>
                      </c:pt>
                      <c:pt idx="578">
                        <c:v>2.816306329194755</c:v>
                      </c:pt>
                      <c:pt idx="579">
                        <c:v>3.6247060013073322</c:v>
                      </c:pt>
                      <c:pt idx="580">
                        <c:v>2.5797723295702744</c:v>
                      </c:pt>
                      <c:pt idx="581">
                        <c:v>4.6141463079010068</c:v>
                      </c:pt>
                      <c:pt idx="582">
                        <c:v>4.6786893175595345</c:v>
                      </c:pt>
                      <c:pt idx="583">
                        <c:v>3.5964857084352007</c:v>
                      </c:pt>
                      <c:pt idx="584">
                        <c:v>3.1627583986662406</c:v>
                      </c:pt>
                      <c:pt idx="585">
                        <c:v>3.1183145252649611</c:v>
                      </c:pt>
                      <c:pt idx="586">
                        <c:v>2.694981620698699</c:v>
                      </c:pt>
                      <c:pt idx="587">
                        <c:v>1.7888958566754261</c:v>
                      </c:pt>
                      <c:pt idx="588">
                        <c:v>3.5676350605495317</c:v>
                      </c:pt>
                      <c:pt idx="589">
                        <c:v>3.182600263082823</c:v>
                      </c:pt>
                      <c:pt idx="590">
                        <c:v>3.0260038537826608</c:v>
                      </c:pt>
                      <c:pt idx="591">
                        <c:v>2.2531713513569969</c:v>
                      </c:pt>
                      <c:pt idx="592">
                        <c:v>2.7539136370711907</c:v>
                      </c:pt>
                      <c:pt idx="593">
                        <c:v>1.9410230044849355</c:v>
                      </c:pt>
                      <c:pt idx="594">
                        <c:v>1.0966912964493947</c:v>
                      </c:pt>
                      <c:pt idx="595">
                        <c:v>1.7155830274768606</c:v>
                      </c:pt>
                      <c:pt idx="596">
                        <c:v>1.8215406454171388</c:v>
                      </c:pt>
                      <c:pt idx="597">
                        <c:v>0.97396211684669276</c:v>
                      </c:pt>
                      <c:pt idx="598">
                        <c:v>1.4362683423617697</c:v>
                      </c:pt>
                      <c:pt idx="599">
                        <c:v>1.8521809673093301</c:v>
                      </c:pt>
                      <c:pt idx="600">
                        <c:v>1.7928281530285175</c:v>
                      </c:pt>
                      <c:pt idx="601">
                        <c:v>2.6863658179245289</c:v>
                      </c:pt>
                      <c:pt idx="602">
                        <c:v>2.1471527897308134</c:v>
                      </c:pt>
                      <c:pt idx="603">
                        <c:v>2.0230373127312329</c:v>
                      </c:pt>
                      <c:pt idx="604">
                        <c:v>2.4562331859571946</c:v>
                      </c:pt>
                      <c:pt idx="605">
                        <c:v>3.4929138924300327</c:v>
                      </c:pt>
                      <c:pt idx="606">
                        <c:v>2.7748202375322966</c:v>
                      </c:pt>
                      <c:pt idx="607">
                        <c:v>2.7798644663959857</c:v>
                      </c:pt>
                      <c:pt idx="608">
                        <c:v>1.3970241146492921</c:v>
                      </c:pt>
                      <c:pt idx="609">
                        <c:v>3.5252165088275835</c:v>
                      </c:pt>
                      <c:pt idx="610">
                        <c:v>2.6866068833605428</c:v>
                      </c:pt>
                      <c:pt idx="611">
                        <c:v>2.7935136325017775</c:v>
                      </c:pt>
                      <c:pt idx="612">
                        <c:v>1.565564250085606</c:v>
                      </c:pt>
                      <c:pt idx="613">
                        <c:v>2.5192808787820686</c:v>
                      </c:pt>
                      <c:pt idx="614">
                        <c:v>3.6864950090989899</c:v>
                      </c:pt>
                      <c:pt idx="615">
                        <c:v>4.1057882838970841</c:v>
                      </c:pt>
                      <c:pt idx="616">
                        <c:v>1.5487796815746675</c:v>
                      </c:pt>
                      <c:pt idx="617">
                        <c:v>1.4574591230350153</c:v>
                      </c:pt>
                      <c:pt idx="618">
                        <c:v>2.4686400914038575</c:v>
                      </c:pt>
                      <c:pt idx="619">
                        <c:v>2.4017732915704393</c:v>
                      </c:pt>
                      <c:pt idx="620">
                        <c:v>2.2727975350301404</c:v>
                      </c:pt>
                      <c:pt idx="621">
                        <c:v>3.5537863022453298</c:v>
                      </c:pt>
                      <c:pt idx="622">
                        <c:v>2.2508700572494109</c:v>
                      </c:pt>
                      <c:pt idx="623">
                        <c:v>1.6624693313449932</c:v>
                      </c:pt>
                      <c:pt idx="624">
                        <c:v>2.0656204308037438</c:v>
                      </c:pt>
                      <c:pt idx="625">
                        <c:v>1.4929132623426893</c:v>
                      </c:pt>
                      <c:pt idx="626">
                        <c:v>1.7177770826733678</c:v>
                      </c:pt>
                      <c:pt idx="627">
                        <c:v>3.4052859248017926</c:v>
                      </c:pt>
                      <c:pt idx="628">
                        <c:v>2.5097660232789556</c:v>
                      </c:pt>
                      <c:pt idx="629">
                        <c:v>2.3596935263290093</c:v>
                      </c:pt>
                      <c:pt idx="630">
                        <c:v>2.1635131823673288</c:v>
                      </c:pt>
                      <c:pt idx="631">
                        <c:v>2.5951200319492811</c:v>
                      </c:pt>
                      <c:pt idx="632">
                        <c:v>2.8781102385901267</c:v>
                      </c:pt>
                      <c:pt idx="633">
                        <c:v>2.1487828861470861</c:v>
                      </c:pt>
                      <c:pt idx="634">
                        <c:v>1.6772351674227322</c:v>
                      </c:pt>
                      <c:pt idx="635">
                        <c:v>1.5424226868888415</c:v>
                      </c:pt>
                      <c:pt idx="636">
                        <c:v>2.5248487345050554</c:v>
                      </c:pt>
                      <c:pt idx="637">
                        <c:v>1.9938035090424695</c:v>
                      </c:pt>
                      <c:pt idx="638">
                        <c:v>1.4018971173197536</c:v>
                      </c:pt>
                      <c:pt idx="639">
                        <c:v>2.6712413210109824</c:v>
                      </c:pt>
                      <c:pt idx="640">
                        <c:v>1.9237645346292056</c:v>
                      </c:pt>
                      <c:pt idx="641">
                        <c:v>2.3123586208594431</c:v>
                      </c:pt>
                      <c:pt idx="642">
                        <c:v>1.9204813476320288</c:v>
                      </c:pt>
                      <c:pt idx="643">
                        <c:v>1.6823308589745412</c:v>
                      </c:pt>
                      <c:pt idx="644">
                        <c:v>2.1585339220862316</c:v>
                      </c:pt>
                      <c:pt idx="645">
                        <c:v>1.8371239249671012</c:v>
                      </c:pt>
                      <c:pt idx="646">
                        <c:v>1.2975292166506844</c:v>
                      </c:pt>
                      <c:pt idx="647">
                        <c:v>1.6530040154711108</c:v>
                      </c:pt>
                      <c:pt idx="648">
                        <c:v>1.9352845708942086</c:v>
                      </c:pt>
                      <c:pt idx="649">
                        <c:v>0.5493966667143948</c:v>
                      </c:pt>
                      <c:pt idx="650">
                        <c:v>1.4813802683872328</c:v>
                      </c:pt>
                      <c:pt idx="651">
                        <c:v>2.1260221377639463</c:v>
                      </c:pt>
                      <c:pt idx="652">
                        <c:v>1.5571617970714857</c:v>
                      </c:pt>
                      <c:pt idx="653">
                        <c:v>2.7867119788338655</c:v>
                      </c:pt>
                      <c:pt idx="654">
                        <c:v>2.4866532674624748</c:v>
                      </c:pt>
                      <c:pt idx="655">
                        <c:v>2.6667054942625468</c:v>
                      </c:pt>
                      <c:pt idx="656">
                        <c:v>2.6277990968676876</c:v>
                      </c:pt>
                      <c:pt idx="657">
                        <c:v>2.9814379701476135</c:v>
                      </c:pt>
                      <c:pt idx="658">
                        <c:v>2.9601646828006674</c:v>
                      </c:pt>
                      <c:pt idx="659">
                        <c:v>1.7361819179393145</c:v>
                      </c:pt>
                      <c:pt idx="660">
                        <c:v>1.550977973483439</c:v>
                      </c:pt>
                      <c:pt idx="661">
                        <c:v>2.2919105091606773</c:v>
                      </c:pt>
                      <c:pt idx="662">
                        <c:v>2.9453097253024207</c:v>
                      </c:pt>
                      <c:pt idx="663">
                        <c:v>2.5637462756093155</c:v>
                      </c:pt>
                      <c:pt idx="664">
                        <c:v>2.4760321348086767</c:v>
                      </c:pt>
                      <c:pt idx="665">
                        <c:v>2.9966985697963344</c:v>
                      </c:pt>
                      <c:pt idx="666">
                        <c:v>2.3800285407256387</c:v>
                      </c:pt>
                      <c:pt idx="667">
                        <c:v>1.6049071680405962</c:v>
                      </c:pt>
                      <c:pt idx="668">
                        <c:v>2.2057858299675388</c:v>
                      </c:pt>
                      <c:pt idx="669">
                        <c:v>1.4328639627512436</c:v>
                      </c:pt>
                      <c:pt idx="670">
                        <c:v>1.4948740903698023</c:v>
                      </c:pt>
                      <c:pt idx="671">
                        <c:v>2.2594140559500695</c:v>
                      </c:pt>
                      <c:pt idx="672">
                        <c:v>1.5942829739299371</c:v>
                      </c:pt>
                      <c:pt idx="673">
                        <c:v>1.8657331156820667</c:v>
                      </c:pt>
                      <c:pt idx="674">
                        <c:v>1.2001276404668006</c:v>
                      </c:pt>
                      <c:pt idx="675">
                        <c:v>0.82049921458210762</c:v>
                      </c:pt>
                      <c:pt idx="676">
                        <c:v>1.8919266925662639</c:v>
                      </c:pt>
                      <c:pt idx="677">
                        <c:v>3.3277481354855625</c:v>
                      </c:pt>
                      <c:pt idx="678">
                        <c:v>1.7528869209612028</c:v>
                      </c:pt>
                      <c:pt idx="679">
                        <c:v>2.1979615567012796</c:v>
                      </c:pt>
                      <c:pt idx="680">
                        <c:v>2.6308499863106891</c:v>
                      </c:pt>
                      <c:pt idx="681">
                        <c:v>2.164986271476244</c:v>
                      </c:pt>
                      <c:pt idx="682">
                        <c:v>3.3947989286019418</c:v>
                      </c:pt>
                      <c:pt idx="683">
                        <c:v>2.0837791873388434</c:v>
                      </c:pt>
                      <c:pt idx="684">
                        <c:v>3.3751097676521149</c:v>
                      </c:pt>
                      <c:pt idx="685">
                        <c:v>1.600108014222331</c:v>
                      </c:pt>
                      <c:pt idx="686">
                        <c:v>0.60682311817219792</c:v>
                      </c:pt>
                      <c:pt idx="687">
                        <c:v>1.6351664261398633</c:v>
                      </c:pt>
                      <c:pt idx="688">
                        <c:v>2.4071794566833753</c:v>
                      </c:pt>
                      <c:pt idx="689">
                        <c:v>1.9919698785517446</c:v>
                      </c:pt>
                      <c:pt idx="690">
                        <c:v>2.4114899171421906</c:v>
                      </c:pt>
                      <c:pt idx="691">
                        <c:v>1.2048175503068805</c:v>
                      </c:pt>
                      <c:pt idx="692">
                        <c:v>1.4858406148502914</c:v>
                      </c:pt>
                      <c:pt idx="693">
                        <c:v>1.603549552899513</c:v>
                      </c:pt>
                      <c:pt idx="694">
                        <c:v>1.3824213710624902</c:v>
                      </c:pt>
                      <c:pt idx="695">
                        <c:v>2.4128980688475559</c:v>
                      </c:pt>
                      <c:pt idx="696">
                        <c:v>1.3309085609399243</c:v>
                      </c:pt>
                      <c:pt idx="697">
                        <c:v>0.9015261635432571</c:v>
                      </c:pt>
                      <c:pt idx="698">
                        <c:v>1.2732149744670818</c:v>
                      </c:pt>
                      <c:pt idx="699">
                        <c:v>1.1627711670320318</c:v>
                      </c:pt>
                      <c:pt idx="700">
                        <c:v>1.6798051459330134</c:v>
                      </c:pt>
                      <c:pt idx="701">
                        <c:v>2.4413729440935703</c:v>
                      </c:pt>
                      <c:pt idx="702">
                        <c:v>1.8148826936259257</c:v>
                      </c:pt>
                      <c:pt idx="703">
                        <c:v>4.1404621405999009</c:v>
                      </c:pt>
                      <c:pt idx="704">
                        <c:v>2.1488443447112311</c:v>
                      </c:pt>
                      <c:pt idx="705">
                        <c:v>2.4163081530609594</c:v>
                      </c:pt>
                      <c:pt idx="706">
                        <c:v>3.874071213934458</c:v>
                      </c:pt>
                      <c:pt idx="707">
                        <c:v>3.3988262477425395</c:v>
                      </c:pt>
                      <c:pt idx="708">
                        <c:v>3.1837122178577966</c:v>
                      </c:pt>
                      <c:pt idx="709">
                        <c:v>2.3218638917697745</c:v>
                      </c:pt>
                      <c:pt idx="710">
                        <c:v>2.7497025858033028</c:v>
                      </c:pt>
                      <c:pt idx="711">
                        <c:v>1.8593127126311007</c:v>
                      </c:pt>
                      <c:pt idx="712">
                        <c:v>3.8413959094202865</c:v>
                      </c:pt>
                      <c:pt idx="713">
                        <c:v>2.4125735080051847</c:v>
                      </c:pt>
                      <c:pt idx="714">
                        <c:v>2.3319840112026582</c:v>
                      </c:pt>
                      <c:pt idx="715">
                        <c:v>2.7997453167847675</c:v>
                      </c:pt>
                      <c:pt idx="716">
                        <c:v>2.8024451645571515</c:v>
                      </c:pt>
                      <c:pt idx="717">
                        <c:v>2.8407975800222918</c:v>
                      </c:pt>
                      <c:pt idx="718">
                        <c:v>2.0909550296589705</c:v>
                      </c:pt>
                      <c:pt idx="719">
                        <c:v>2.7556038888499237</c:v>
                      </c:pt>
                      <c:pt idx="720">
                        <c:v>2.3048295968339625</c:v>
                      </c:pt>
                      <c:pt idx="721">
                        <c:v>1.0904887629740956</c:v>
                      </c:pt>
                      <c:pt idx="722">
                        <c:v>2.1065083308262018</c:v>
                      </c:pt>
                      <c:pt idx="723">
                        <c:v>0.94888177827523834</c:v>
                      </c:pt>
                      <c:pt idx="724">
                        <c:v>1.7098391309234102</c:v>
                      </c:pt>
                      <c:pt idx="725">
                        <c:v>0.74809865932785946</c:v>
                      </c:pt>
                      <c:pt idx="726">
                        <c:v>1.5950954623888105</c:v>
                      </c:pt>
                      <c:pt idx="727">
                        <c:v>3.4026315572569765</c:v>
                      </c:pt>
                      <c:pt idx="728">
                        <c:v>2.8523774198518042</c:v>
                      </c:pt>
                      <c:pt idx="729">
                        <c:v>3.2841749913340474</c:v>
                      </c:pt>
                      <c:pt idx="730">
                        <c:v>2.7556476527720619</c:v>
                      </c:pt>
                      <c:pt idx="731">
                        <c:v>2.0123256830936445</c:v>
                      </c:pt>
                      <c:pt idx="732">
                        <c:v>2.3102670649313977</c:v>
                      </c:pt>
                      <c:pt idx="733">
                        <c:v>2.6910666724868491</c:v>
                      </c:pt>
                      <c:pt idx="734">
                        <c:v>3.0476731995834743</c:v>
                      </c:pt>
                      <c:pt idx="735">
                        <c:v>2.6954422781199217</c:v>
                      </c:pt>
                      <c:pt idx="736">
                        <c:v>1.7032676953532588</c:v>
                      </c:pt>
                      <c:pt idx="737">
                        <c:v>1.91731276144756</c:v>
                      </c:pt>
                      <c:pt idx="738">
                        <c:v>1.9179983888587078</c:v>
                      </c:pt>
                      <c:pt idx="739">
                        <c:v>1.5680779617827449</c:v>
                      </c:pt>
                      <c:pt idx="740">
                        <c:v>1.9612367429332023</c:v>
                      </c:pt>
                      <c:pt idx="741">
                        <c:v>1.3589040730060209</c:v>
                      </c:pt>
                      <c:pt idx="742">
                        <c:v>2.0892544711587706</c:v>
                      </c:pt>
                      <c:pt idx="743">
                        <c:v>2.9370712193303841</c:v>
                      </c:pt>
                      <c:pt idx="744">
                        <c:v>0.49546359985096994</c:v>
                      </c:pt>
                      <c:pt idx="745">
                        <c:v>1.5515537097036702</c:v>
                      </c:pt>
                      <c:pt idx="746">
                        <c:v>1.941915440070469</c:v>
                      </c:pt>
                      <c:pt idx="747">
                        <c:v>2.189376853540927</c:v>
                      </c:pt>
                      <c:pt idx="748">
                        <c:v>1.4481689258847796</c:v>
                      </c:pt>
                      <c:pt idx="749">
                        <c:v>1.8642635115725259</c:v>
                      </c:pt>
                      <c:pt idx="750">
                        <c:v>2.4705712165300513</c:v>
                      </c:pt>
                      <c:pt idx="751">
                        <c:v>3.1038346088025111</c:v>
                      </c:pt>
                      <c:pt idx="752">
                        <c:v>2.3506828088256944</c:v>
                      </c:pt>
                      <c:pt idx="753">
                        <c:v>3.5372105051936873</c:v>
                      </c:pt>
                      <c:pt idx="754">
                        <c:v>2.2626272619651049</c:v>
                      </c:pt>
                      <c:pt idx="755">
                        <c:v>3.3542702992553703</c:v>
                      </c:pt>
                      <c:pt idx="756">
                        <c:v>3.2644615584088861</c:v>
                      </c:pt>
                      <c:pt idx="757">
                        <c:v>1.9276127065249244</c:v>
                      </c:pt>
                      <c:pt idx="758">
                        <c:v>2.431247983522502</c:v>
                      </c:pt>
                      <c:pt idx="759">
                        <c:v>1.6514606021328728</c:v>
                      </c:pt>
                      <c:pt idx="760">
                        <c:v>2.5690707082263469</c:v>
                      </c:pt>
                      <c:pt idx="761">
                        <c:v>2.8722224219320545</c:v>
                      </c:pt>
                      <c:pt idx="762">
                        <c:v>1.7900121164955365</c:v>
                      </c:pt>
                      <c:pt idx="763">
                        <c:v>1.6067783338307124</c:v>
                      </c:pt>
                      <c:pt idx="764">
                        <c:v>3.0975510890232725</c:v>
                      </c:pt>
                      <c:pt idx="765">
                        <c:v>2.9912513946129642</c:v>
                      </c:pt>
                      <c:pt idx="766">
                        <c:v>2.4903490448453587</c:v>
                      </c:pt>
                      <c:pt idx="767">
                        <c:v>2.6471126642873979</c:v>
                      </c:pt>
                      <c:pt idx="768">
                        <c:v>3.0173111355844044</c:v>
                      </c:pt>
                      <c:pt idx="769">
                        <c:v>2.5685389271374075</c:v>
                      </c:pt>
                      <c:pt idx="770">
                        <c:v>1.9627762076548583</c:v>
                      </c:pt>
                      <c:pt idx="771">
                        <c:v>2.3593502902410308</c:v>
                      </c:pt>
                      <c:pt idx="772">
                        <c:v>2.8082075940377025</c:v>
                      </c:pt>
                      <c:pt idx="773">
                        <c:v>2.6988480601121445</c:v>
                      </c:pt>
                      <c:pt idx="774">
                        <c:v>2.7656016427412982</c:v>
                      </c:pt>
                      <c:pt idx="775">
                        <c:v>1.5217382789972049</c:v>
                      </c:pt>
                      <c:pt idx="776">
                        <c:v>2.9938820433622704</c:v>
                      </c:pt>
                      <c:pt idx="777">
                        <c:v>1.3897075559044358</c:v>
                      </c:pt>
                      <c:pt idx="778">
                        <c:v>2.8026962105588926</c:v>
                      </c:pt>
                      <c:pt idx="779">
                        <c:v>0.80877054969222695</c:v>
                      </c:pt>
                      <c:pt idx="780">
                        <c:v>1.754594442297468</c:v>
                      </c:pt>
                      <c:pt idx="781">
                        <c:v>2.8751960850993425</c:v>
                      </c:pt>
                      <c:pt idx="782">
                        <c:v>1.7123801387794728</c:v>
                      </c:pt>
                      <c:pt idx="783">
                        <c:v>3.1268204806534876</c:v>
                      </c:pt>
                      <c:pt idx="784">
                        <c:v>2.433448436533177</c:v>
                      </c:pt>
                      <c:pt idx="785">
                        <c:v>3.1604797886635541</c:v>
                      </c:pt>
                      <c:pt idx="786">
                        <c:v>2.846016612918842</c:v>
                      </c:pt>
                      <c:pt idx="787">
                        <c:v>2.2980981146760842</c:v>
                      </c:pt>
                      <c:pt idx="788">
                        <c:v>2.5101295570153277</c:v>
                      </c:pt>
                      <c:pt idx="789">
                        <c:v>1.6072732237634706</c:v>
                      </c:pt>
                      <c:pt idx="790">
                        <c:v>1.1238313324862235</c:v>
                      </c:pt>
                      <c:pt idx="791">
                        <c:v>3.0229612197252531</c:v>
                      </c:pt>
                      <c:pt idx="792">
                        <c:v>1.8852927141960725</c:v>
                      </c:pt>
                      <c:pt idx="793">
                        <c:v>2.0032401169754626</c:v>
                      </c:pt>
                      <c:pt idx="794">
                        <c:v>0.96620781595459315</c:v>
                      </c:pt>
                      <c:pt idx="795">
                        <c:v>1.6568245467082416</c:v>
                      </c:pt>
                      <c:pt idx="796">
                        <c:v>1.9991506446614709</c:v>
                      </c:pt>
                      <c:pt idx="797">
                        <c:v>1.6458409827660849</c:v>
                      </c:pt>
                      <c:pt idx="798">
                        <c:v>1.7690241554458579</c:v>
                      </c:pt>
                      <c:pt idx="799">
                        <c:v>1.6008989303254468</c:v>
                      </c:pt>
                      <c:pt idx="800">
                        <c:v>1.6700723144554028</c:v>
                      </c:pt>
                      <c:pt idx="801">
                        <c:v>1.136873274890438</c:v>
                      </c:pt>
                      <c:pt idx="802">
                        <c:v>2.0296577947527275</c:v>
                      </c:pt>
                      <c:pt idx="803">
                        <c:v>3.308062651974109</c:v>
                      </c:pt>
                      <c:pt idx="804">
                        <c:v>2.5868610332376587</c:v>
                      </c:pt>
                      <c:pt idx="805">
                        <c:v>2.5205253249903699</c:v>
                      </c:pt>
                      <c:pt idx="806">
                        <c:v>1.5223620975727095</c:v>
                      </c:pt>
                      <c:pt idx="807">
                        <c:v>2.5982818630811813</c:v>
                      </c:pt>
                      <c:pt idx="808">
                        <c:v>1.7427522815511129</c:v>
                      </c:pt>
                      <c:pt idx="809">
                        <c:v>1.3567696646678606</c:v>
                      </c:pt>
                      <c:pt idx="810">
                        <c:v>2.736060045326957</c:v>
                      </c:pt>
                      <c:pt idx="811">
                        <c:v>2.970426870678847</c:v>
                      </c:pt>
                      <c:pt idx="812">
                        <c:v>2.1979363673111934</c:v>
                      </c:pt>
                      <c:pt idx="813">
                        <c:v>2.1982250131925816</c:v>
                      </c:pt>
                      <c:pt idx="814">
                        <c:v>2.5638777725558977</c:v>
                      </c:pt>
                      <c:pt idx="815">
                        <c:v>1.8058347400395611</c:v>
                      </c:pt>
                      <c:pt idx="816">
                        <c:v>1.9009560812338264</c:v>
                      </c:pt>
                      <c:pt idx="817">
                        <c:v>2.4472643422155236</c:v>
                      </c:pt>
                      <c:pt idx="818">
                        <c:v>2.2156331414408514</c:v>
                      </c:pt>
                      <c:pt idx="819">
                        <c:v>1.4178757886748632</c:v>
                      </c:pt>
                      <c:pt idx="820">
                        <c:v>2.5884948607277813</c:v>
                      </c:pt>
                      <c:pt idx="821">
                        <c:v>1.566127042206938</c:v>
                      </c:pt>
                      <c:pt idx="822">
                        <c:v>1.4958987033859035</c:v>
                      </c:pt>
                      <c:pt idx="823">
                        <c:v>0.92885744681011284</c:v>
                      </c:pt>
                      <c:pt idx="824">
                        <c:v>1.9122711259562881</c:v>
                      </c:pt>
                      <c:pt idx="825">
                        <c:v>0.30971278479180031</c:v>
                      </c:pt>
                      <c:pt idx="826">
                        <c:v>2.6791953907145918</c:v>
                      </c:pt>
                      <c:pt idx="827">
                        <c:v>3.6898361234221047</c:v>
                      </c:pt>
                      <c:pt idx="828">
                        <c:v>3.2893643747933643</c:v>
                      </c:pt>
                      <c:pt idx="829">
                        <c:v>3.3281591488787079</c:v>
                      </c:pt>
                      <c:pt idx="830">
                        <c:v>3.6572138778479375</c:v>
                      </c:pt>
                      <c:pt idx="831">
                        <c:v>2.609075329126044</c:v>
                      </c:pt>
                      <c:pt idx="832">
                        <c:v>3.5199527385150327</c:v>
                      </c:pt>
                      <c:pt idx="833">
                        <c:v>2.1697213169212932</c:v>
                      </c:pt>
                      <c:pt idx="834">
                        <c:v>1.6850429111157808</c:v>
                      </c:pt>
                      <c:pt idx="835">
                        <c:v>1.7045844811481201</c:v>
                      </c:pt>
                      <c:pt idx="836">
                        <c:v>2.0923295694564503</c:v>
                      </c:pt>
                      <c:pt idx="837">
                        <c:v>1.844113988645633</c:v>
                      </c:pt>
                      <c:pt idx="838">
                        <c:v>1.6412374118921724</c:v>
                      </c:pt>
                      <c:pt idx="839">
                        <c:v>1.3386648290801868</c:v>
                      </c:pt>
                      <c:pt idx="840">
                        <c:v>0.80751047634335194</c:v>
                      </c:pt>
                      <c:pt idx="841">
                        <c:v>0.88878038393104508</c:v>
                      </c:pt>
                      <c:pt idx="842">
                        <c:v>1.1047167685042625</c:v>
                      </c:pt>
                      <c:pt idx="843">
                        <c:v>1.014927150856642</c:v>
                      </c:pt>
                      <c:pt idx="844">
                        <c:v>0.86085491019906824</c:v>
                      </c:pt>
                      <c:pt idx="845">
                        <c:v>0.83544780304340283</c:v>
                      </c:pt>
                      <c:pt idx="846">
                        <c:v>0.90517805136495832</c:v>
                      </c:pt>
                      <c:pt idx="847">
                        <c:v>0.80003958480670057</c:v>
                      </c:pt>
                      <c:pt idx="848">
                        <c:v>0.5631395401547632</c:v>
                      </c:pt>
                      <c:pt idx="849">
                        <c:v>0.49218721952323852</c:v>
                      </c:pt>
                      <c:pt idx="850">
                        <c:v>1.1146669095367927</c:v>
                      </c:pt>
                      <c:pt idx="851">
                        <c:v>2.5391784654051048</c:v>
                      </c:pt>
                      <c:pt idx="852">
                        <c:v>2.3561333233525672</c:v>
                      </c:pt>
                      <c:pt idx="853">
                        <c:v>1.6399400958188119</c:v>
                      </c:pt>
                      <c:pt idx="854">
                        <c:v>2.7777673964583292</c:v>
                      </c:pt>
                      <c:pt idx="855">
                        <c:v>4.0487420777667866</c:v>
                      </c:pt>
                      <c:pt idx="856">
                        <c:v>1.7221593767604957</c:v>
                      </c:pt>
                      <c:pt idx="857">
                        <c:v>2.0552348131585112</c:v>
                      </c:pt>
                      <c:pt idx="858">
                        <c:v>2.2207203896506309</c:v>
                      </c:pt>
                      <c:pt idx="859">
                        <c:v>2.8972067843437572</c:v>
                      </c:pt>
                      <c:pt idx="860">
                        <c:v>2.3987175034743848</c:v>
                      </c:pt>
                      <c:pt idx="861">
                        <c:v>2.2723522072089275</c:v>
                      </c:pt>
                      <c:pt idx="862">
                        <c:v>1.8501945285712376</c:v>
                      </c:pt>
                      <c:pt idx="863">
                        <c:v>0.97168889502884914</c:v>
                      </c:pt>
                      <c:pt idx="864">
                        <c:v>2.3452286203765005</c:v>
                      </c:pt>
                      <c:pt idx="865">
                        <c:v>1.0500992146455645</c:v>
                      </c:pt>
                      <c:pt idx="866">
                        <c:v>1.3500019381363599</c:v>
                      </c:pt>
                      <c:pt idx="867">
                        <c:v>1.4594638939010927</c:v>
                      </c:pt>
                      <c:pt idx="868">
                        <c:v>1.6974753763672195</c:v>
                      </c:pt>
                      <c:pt idx="869">
                        <c:v>0.98649736041967384</c:v>
                      </c:pt>
                      <c:pt idx="870">
                        <c:v>1.0976465981934076</c:v>
                      </c:pt>
                      <c:pt idx="871">
                        <c:v>0.90784935683703283</c:v>
                      </c:pt>
                      <c:pt idx="872">
                        <c:v>0.6920189295696233</c:v>
                      </c:pt>
                      <c:pt idx="873">
                        <c:v>0.80081627927303267</c:v>
                      </c:pt>
                      <c:pt idx="874">
                        <c:v>1.1911169962286472</c:v>
                      </c:pt>
                      <c:pt idx="875">
                        <c:v>1.2598899974642983</c:v>
                      </c:pt>
                      <c:pt idx="876">
                        <c:v>1.2411741591000029</c:v>
                      </c:pt>
                      <c:pt idx="877">
                        <c:v>1.684311632079831</c:v>
                      </c:pt>
                      <c:pt idx="878">
                        <c:v>2.0485377946101511</c:v>
                      </c:pt>
                      <c:pt idx="879">
                        <c:v>3.0501569071844306</c:v>
                      </c:pt>
                      <c:pt idx="880">
                        <c:v>1.6577278317234181</c:v>
                      </c:pt>
                      <c:pt idx="881">
                        <c:v>2.3314346021261669</c:v>
                      </c:pt>
                      <c:pt idx="882">
                        <c:v>2.1352232837810243</c:v>
                      </c:pt>
                      <c:pt idx="883">
                        <c:v>2.1579966844436673</c:v>
                      </c:pt>
                      <c:pt idx="884">
                        <c:v>1.4449167894785631</c:v>
                      </c:pt>
                      <c:pt idx="885">
                        <c:v>1.9683277167294255</c:v>
                      </c:pt>
                      <c:pt idx="886">
                        <c:v>2.0877113276446639</c:v>
                      </c:pt>
                      <c:pt idx="887">
                        <c:v>1.3664899895369234</c:v>
                      </c:pt>
                      <c:pt idx="888">
                        <c:v>2.109568024458667</c:v>
                      </c:pt>
                      <c:pt idx="889">
                        <c:v>2.0432504545911701</c:v>
                      </c:pt>
                      <c:pt idx="890">
                        <c:v>1.1925424683925094</c:v>
                      </c:pt>
                      <c:pt idx="891">
                        <c:v>1.2651021608514723</c:v>
                      </c:pt>
                      <c:pt idx="892">
                        <c:v>1.9746753150435881</c:v>
                      </c:pt>
                      <c:pt idx="893">
                        <c:v>2.4011767567930717</c:v>
                      </c:pt>
                      <c:pt idx="894">
                        <c:v>2.0132359576758079</c:v>
                      </c:pt>
                      <c:pt idx="895">
                        <c:v>1.0500890816591526</c:v>
                      </c:pt>
                      <c:pt idx="896">
                        <c:v>1.3389805972203224</c:v>
                      </c:pt>
                      <c:pt idx="897">
                        <c:v>1.3661074084453166</c:v>
                      </c:pt>
                      <c:pt idx="898">
                        <c:v>1.6638695541999433</c:v>
                      </c:pt>
                      <c:pt idx="899">
                        <c:v>2.0609432665687004</c:v>
                      </c:pt>
                      <c:pt idx="900">
                        <c:v>1.4980506724549674</c:v>
                      </c:pt>
                      <c:pt idx="901">
                        <c:v>2.7707113163044541</c:v>
                      </c:pt>
                      <c:pt idx="902">
                        <c:v>3.1578118096547589</c:v>
                      </c:pt>
                      <c:pt idx="903">
                        <c:v>2.9768994307590635</c:v>
                      </c:pt>
                      <c:pt idx="904">
                        <c:v>2.9389531806423124</c:v>
                      </c:pt>
                      <c:pt idx="905">
                        <c:v>1.532968651644903</c:v>
                      </c:pt>
                      <c:pt idx="906">
                        <c:v>2.2040072108851998</c:v>
                      </c:pt>
                      <c:pt idx="907">
                        <c:v>3.347784790091723</c:v>
                      </c:pt>
                      <c:pt idx="908">
                        <c:v>1.9976176755239521</c:v>
                      </c:pt>
                      <c:pt idx="909">
                        <c:v>3.2804461097198967</c:v>
                      </c:pt>
                      <c:pt idx="910">
                        <c:v>3.4698682743120335</c:v>
                      </c:pt>
                      <c:pt idx="911">
                        <c:v>1.7165661942364245</c:v>
                      </c:pt>
                      <c:pt idx="912">
                        <c:v>3.3833056744209928</c:v>
                      </c:pt>
                      <c:pt idx="913">
                        <c:v>1.7589180974222476</c:v>
                      </c:pt>
                      <c:pt idx="914">
                        <c:v>2.810879793964292</c:v>
                      </c:pt>
                      <c:pt idx="915">
                        <c:v>2.1330597548039059</c:v>
                      </c:pt>
                      <c:pt idx="916">
                        <c:v>3.1648820679680894</c:v>
                      </c:pt>
                      <c:pt idx="917">
                        <c:v>0.93670035990447909</c:v>
                      </c:pt>
                      <c:pt idx="918">
                        <c:v>2.9555561672273654</c:v>
                      </c:pt>
                      <c:pt idx="919">
                        <c:v>1.6766384050746541</c:v>
                      </c:pt>
                      <c:pt idx="920">
                        <c:v>1.0510745344485632</c:v>
                      </c:pt>
                      <c:pt idx="921">
                        <c:v>1.6707506812341677</c:v>
                      </c:pt>
                      <c:pt idx="922">
                        <c:v>2.5025853826948503</c:v>
                      </c:pt>
                      <c:pt idx="923">
                        <c:v>2.9062046231415954</c:v>
                      </c:pt>
                      <c:pt idx="924">
                        <c:v>2.2627440420878648</c:v>
                      </c:pt>
                      <c:pt idx="925">
                        <c:v>1.7570006026333731</c:v>
                      </c:pt>
                      <c:pt idx="926">
                        <c:v>3.5441111018242859</c:v>
                      </c:pt>
                      <c:pt idx="927">
                        <c:v>1.0998754852384169</c:v>
                      </c:pt>
                      <c:pt idx="928">
                        <c:v>2.8798367844491857</c:v>
                      </c:pt>
                      <c:pt idx="929">
                        <c:v>3.8691461282595339</c:v>
                      </c:pt>
                      <c:pt idx="930">
                        <c:v>3.6180544349824184</c:v>
                      </c:pt>
                      <c:pt idx="931">
                        <c:v>2.9441942986346823</c:v>
                      </c:pt>
                      <c:pt idx="932">
                        <c:v>3.4038437809547579</c:v>
                      </c:pt>
                      <c:pt idx="933">
                        <c:v>3.1487218291985211</c:v>
                      </c:pt>
                      <c:pt idx="934">
                        <c:v>4.6753336784481201</c:v>
                      </c:pt>
                      <c:pt idx="935">
                        <c:v>2.363673436553499</c:v>
                      </c:pt>
                      <c:pt idx="936">
                        <c:v>1.8788694605134211</c:v>
                      </c:pt>
                      <c:pt idx="937">
                        <c:v>2.3425004773205083</c:v>
                      </c:pt>
                      <c:pt idx="938">
                        <c:v>2.3937265528380443</c:v>
                      </c:pt>
                      <c:pt idx="939">
                        <c:v>2.1858008336539405</c:v>
                      </c:pt>
                      <c:pt idx="940">
                        <c:v>2.5223009797591769</c:v>
                      </c:pt>
                      <c:pt idx="941">
                        <c:v>2.1721778822155873</c:v>
                      </c:pt>
                      <c:pt idx="942">
                        <c:v>1.5278621655776441</c:v>
                      </c:pt>
                      <c:pt idx="943">
                        <c:v>2.7675677044279561</c:v>
                      </c:pt>
                      <c:pt idx="944">
                        <c:v>3.1644140117501158</c:v>
                      </c:pt>
                      <c:pt idx="945">
                        <c:v>2.0755046919842015</c:v>
                      </c:pt>
                      <c:pt idx="946">
                        <c:v>2.6231119226080124E-2</c:v>
                      </c:pt>
                      <c:pt idx="947">
                        <c:v>1.3644056342974364</c:v>
                      </c:pt>
                      <c:pt idx="948">
                        <c:v>1.757760016982949</c:v>
                      </c:pt>
                      <c:pt idx="949">
                        <c:v>1.8869711877507807</c:v>
                      </c:pt>
                      <c:pt idx="950">
                        <c:v>1.0295488800442203</c:v>
                      </c:pt>
                      <c:pt idx="951">
                        <c:v>2.2272301270679855</c:v>
                      </c:pt>
                      <c:pt idx="952">
                        <c:v>2.5190614479969344</c:v>
                      </c:pt>
                      <c:pt idx="953">
                        <c:v>3.2199883967326834</c:v>
                      </c:pt>
                      <c:pt idx="954">
                        <c:v>1.8628653137378617</c:v>
                      </c:pt>
                      <c:pt idx="955">
                        <c:v>2.312169745633283</c:v>
                      </c:pt>
                      <c:pt idx="956">
                        <c:v>2.9952365564242527</c:v>
                      </c:pt>
                      <c:pt idx="957">
                        <c:v>2.3391332205463304</c:v>
                      </c:pt>
                      <c:pt idx="958">
                        <c:v>1.5882926929476442</c:v>
                      </c:pt>
                      <c:pt idx="959">
                        <c:v>2.175443970079205</c:v>
                      </c:pt>
                      <c:pt idx="960">
                        <c:v>2.433987127406533</c:v>
                      </c:pt>
                      <c:pt idx="961">
                        <c:v>1.3799407074407233</c:v>
                      </c:pt>
                      <c:pt idx="962">
                        <c:v>3.7561548954927386</c:v>
                      </c:pt>
                      <c:pt idx="963">
                        <c:v>2.7413423507531336</c:v>
                      </c:pt>
                      <c:pt idx="964">
                        <c:v>2.5928012369955522</c:v>
                      </c:pt>
                      <c:pt idx="965">
                        <c:v>2.0929539010490323</c:v>
                      </c:pt>
                      <c:pt idx="966">
                        <c:v>2.7443008690602411</c:v>
                      </c:pt>
                      <c:pt idx="967">
                        <c:v>1.5542751468990936</c:v>
                      </c:pt>
                      <c:pt idx="968">
                        <c:v>2.0765911777255552</c:v>
                      </c:pt>
                      <c:pt idx="969">
                        <c:v>1.9408947737809144</c:v>
                      </c:pt>
                      <c:pt idx="970">
                        <c:v>0.43210365737304912</c:v>
                      </c:pt>
                      <c:pt idx="971">
                        <c:v>1.6935219199777318</c:v>
                      </c:pt>
                      <c:pt idx="972">
                        <c:v>1.0763537363176947</c:v>
                      </c:pt>
                      <c:pt idx="973">
                        <c:v>1.1502217036075808</c:v>
                      </c:pt>
                      <c:pt idx="974">
                        <c:v>1.0198375300425906</c:v>
                      </c:pt>
                      <c:pt idx="975">
                        <c:v>1.1945838511171507</c:v>
                      </c:pt>
                      <c:pt idx="976">
                        <c:v>3.1114333486814325</c:v>
                      </c:pt>
                      <c:pt idx="977">
                        <c:v>1.9325879978989915</c:v>
                      </c:pt>
                      <c:pt idx="978">
                        <c:v>5.1254222562663116</c:v>
                      </c:pt>
                      <c:pt idx="979">
                        <c:v>3.0339471874634074</c:v>
                      </c:pt>
                      <c:pt idx="980">
                        <c:v>3.1021101295665154</c:v>
                      </c:pt>
                      <c:pt idx="981">
                        <c:v>2.8468684462174476</c:v>
                      </c:pt>
                      <c:pt idx="982">
                        <c:v>3.3032877278701815</c:v>
                      </c:pt>
                      <c:pt idx="983">
                        <c:v>5.1569488981252247</c:v>
                      </c:pt>
                      <c:pt idx="984">
                        <c:v>2.9150180229700635</c:v>
                      </c:pt>
                      <c:pt idx="985">
                        <c:v>3.4801626606550515</c:v>
                      </c:pt>
                      <c:pt idx="986">
                        <c:v>2.8278202163949024</c:v>
                      </c:pt>
                      <c:pt idx="987">
                        <c:v>4.2045184641026276</c:v>
                      </c:pt>
                      <c:pt idx="988">
                        <c:v>1.5629111484093068</c:v>
                      </c:pt>
                      <c:pt idx="989">
                        <c:v>2.7484101832516057</c:v>
                      </c:pt>
                      <c:pt idx="990">
                        <c:v>1.6326406362545263</c:v>
                      </c:pt>
                      <c:pt idx="991">
                        <c:v>1.7759531616859343</c:v>
                      </c:pt>
                      <c:pt idx="992">
                        <c:v>1.2301301410662668</c:v>
                      </c:pt>
                      <c:pt idx="993">
                        <c:v>1.1006572537587769</c:v>
                      </c:pt>
                      <c:pt idx="994">
                        <c:v>1.2973763743704976</c:v>
                      </c:pt>
                      <c:pt idx="995">
                        <c:v>1.3488028974649144</c:v>
                      </c:pt>
                      <c:pt idx="996">
                        <c:v>0.63884775394432569</c:v>
                      </c:pt>
                      <c:pt idx="997">
                        <c:v>1.2037561228216522</c:v>
                      </c:pt>
                      <c:pt idx="998">
                        <c:v>0.42991038569787526</c:v>
                      </c:pt>
                      <c:pt idx="999">
                        <c:v>1.1542451087040213</c:v>
                      </c:pt>
                      <c:pt idx="1000">
                        <c:v>1.0128367475349678</c:v>
                      </c:pt>
                      <c:pt idx="1001">
                        <c:v>2.1264696178520652</c:v>
                      </c:pt>
                      <c:pt idx="1002">
                        <c:v>2.9734894930738904</c:v>
                      </c:pt>
                      <c:pt idx="1003">
                        <c:v>2.8079861394841035</c:v>
                      </c:pt>
                      <c:pt idx="1004">
                        <c:v>2.5415522762563261</c:v>
                      </c:pt>
                      <c:pt idx="1005">
                        <c:v>2.5301632515910395</c:v>
                      </c:pt>
                      <c:pt idx="1006">
                        <c:v>4.1386950182144142</c:v>
                      </c:pt>
                      <c:pt idx="1007">
                        <c:v>2.843885416465838</c:v>
                      </c:pt>
                      <c:pt idx="1008">
                        <c:v>3.9305072182200496</c:v>
                      </c:pt>
                      <c:pt idx="1009">
                        <c:v>1.6071938701177453</c:v>
                      </c:pt>
                      <c:pt idx="1010">
                        <c:v>2.0236294772857155</c:v>
                      </c:pt>
                      <c:pt idx="1011">
                        <c:v>2.1852827189767248</c:v>
                      </c:pt>
                      <c:pt idx="1012">
                        <c:v>2.5294604478116014</c:v>
                      </c:pt>
                      <c:pt idx="1013">
                        <c:v>2.1276437156494126</c:v>
                      </c:pt>
                      <c:pt idx="1014">
                        <c:v>1.1415294407743701</c:v>
                      </c:pt>
                      <c:pt idx="1015">
                        <c:v>2.22468530469432</c:v>
                      </c:pt>
                      <c:pt idx="1016">
                        <c:v>1.5862239682287411</c:v>
                      </c:pt>
                      <c:pt idx="1017">
                        <c:v>1.5014753901536111</c:v>
                      </c:pt>
                      <c:pt idx="1018">
                        <c:v>0.89376281283195691</c:v>
                      </c:pt>
                      <c:pt idx="1019">
                        <c:v>1.2504253814282646</c:v>
                      </c:pt>
                      <c:pt idx="1020">
                        <c:v>1.225374422673726</c:v>
                      </c:pt>
                      <c:pt idx="1021">
                        <c:v>1.6026466998399831</c:v>
                      </c:pt>
                      <c:pt idx="1022">
                        <c:v>1.4885067249160187</c:v>
                      </c:pt>
                      <c:pt idx="1023">
                        <c:v>0.83750246130520956</c:v>
                      </c:pt>
                      <c:pt idx="1024">
                        <c:v>1.2848479366085088</c:v>
                      </c:pt>
                      <c:pt idx="1025">
                        <c:v>0.15153241878177295</c:v>
                      </c:pt>
                      <c:pt idx="1026">
                        <c:v>2.8878541213506423</c:v>
                      </c:pt>
                      <c:pt idx="1027">
                        <c:v>3.9094724756266404</c:v>
                      </c:pt>
                      <c:pt idx="1028">
                        <c:v>6.3847489908922048</c:v>
                      </c:pt>
                      <c:pt idx="1029">
                        <c:v>4.7278965135820323</c:v>
                      </c:pt>
                      <c:pt idx="1030">
                        <c:v>3.2335748999335872</c:v>
                      </c:pt>
                      <c:pt idx="1031">
                        <c:v>4.8045010284541707</c:v>
                      </c:pt>
                      <c:pt idx="1032">
                        <c:v>1.9275554107486237</c:v>
                      </c:pt>
                      <c:pt idx="1033">
                        <c:v>4.1570539430409115</c:v>
                      </c:pt>
                      <c:pt idx="1034">
                        <c:v>1.2073628742437519</c:v>
                      </c:pt>
                      <c:pt idx="1035">
                        <c:v>0.77204432136535028</c:v>
                      </c:pt>
                      <c:pt idx="1036">
                        <c:v>1.3209775952731839</c:v>
                      </c:pt>
                      <c:pt idx="1037">
                        <c:v>1.96203924307864</c:v>
                      </c:pt>
                      <c:pt idx="1038">
                        <c:v>1.2833212822551159</c:v>
                      </c:pt>
                      <c:pt idx="1039">
                        <c:v>0.77587271951193393</c:v>
                      </c:pt>
                      <c:pt idx="1040">
                        <c:v>0.81135469039016606</c:v>
                      </c:pt>
                      <c:pt idx="1041">
                        <c:v>0.61005578383065295</c:v>
                      </c:pt>
                      <c:pt idx="1042">
                        <c:v>0.52965464597653711</c:v>
                      </c:pt>
                      <c:pt idx="1043">
                        <c:v>0.480229446299688</c:v>
                      </c:pt>
                      <c:pt idx="1044">
                        <c:v>0.41534052936243687</c:v>
                      </c:pt>
                      <c:pt idx="1045">
                        <c:v>0.42495362939108683</c:v>
                      </c:pt>
                      <c:pt idx="1046">
                        <c:v>0.21637966545438173</c:v>
                      </c:pt>
                      <c:pt idx="1047">
                        <c:v>0.18771150190588179</c:v>
                      </c:pt>
                      <c:pt idx="1048">
                        <c:v>0.16540984539092471</c:v>
                      </c:pt>
                      <c:pt idx="1049">
                        <c:v>9.2121822327061481E-2</c:v>
                      </c:pt>
                      <c:pt idx="1050">
                        <c:v>1.0041993623383358</c:v>
                      </c:pt>
                      <c:pt idx="1051">
                        <c:v>1.5925677664689015</c:v>
                      </c:pt>
                      <c:pt idx="1052">
                        <c:v>1.5644969330285019</c:v>
                      </c:pt>
                      <c:pt idx="1053">
                        <c:v>2.1948537556703323</c:v>
                      </c:pt>
                      <c:pt idx="1054">
                        <c:v>2.9127213422398399</c:v>
                      </c:pt>
                      <c:pt idx="1055">
                        <c:v>3.113840019710933</c:v>
                      </c:pt>
                      <c:pt idx="1056">
                        <c:v>2.8100652407621265</c:v>
                      </c:pt>
                      <c:pt idx="1057">
                        <c:v>2.8184302303865385</c:v>
                      </c:pt>
                      <c:pt idx="1058">
                        <c:v>3.8317132126704836</c:v>
                      </c:pt>
                      <c:pt idx="1059">
                        <c:v>2.3938798772620977</c:v>
                      </c:pt>
                      <c:pt idx="1060">
                        <c:v>2.329894309121789</c:v>
                      </c:pt>
                      <c:pt idx="1061">
                        <c:v>3.0619145043991023</c:v>
                      </c:pt>
                      <c:pt idx="1062">
                        <c:v>2.7663773049433895</c:v>
                      </c:pt>
                      <c:pt idx="1063">
                        <c:v>1.6891195376215875</c:v>
                      </c:pt>
                      <c:pt idx="1064">
                        <c:v>1.8227867505106219</c:v>
                      </c:pt>
                      <c:pt idx="1065">
                        <c:v>1.1784651695336121</c:v>
                      </c:pt>
                      <c:pt idx="1066">
                        <c:v>2.6078494318961303</c:v>
                      </c:pt>
                      <c:pt idx="1067">
                        <c:v>2.3169633057775942</c:v>
                      </c:pt>
                      <c:pt idx="1068">
                        <c:v>1.6543342548730895</c:v>
                      </c:pt>
                      <c:pt idx="1069">
                        <c:v>2.6649748217142823</c:v>
                      </c:pt>
                      <c:pt idx="1070">
                        <c:v>1.0382319447996726</c:v>
                      </c:pt>
                      <c:pt idx="1071">
                        <c:v>2.4610992982739655</c:v>
                      </c:pt>
                      <c:pt idx="1072">
                        <c:v>1.6137340356653882</c:v>
                      </c:pt>
                      <c:pt idx="1073">
                        <c:v>1.1425225744989069</c:v>
                      </c:pt>
                      <c:pt idx="1074">
                        <c:v>1.8491191629375672</c:v>
                      </c:pt>
                      <c:pt idx="1075">
                        <c:v>1.3008847121284548</c:v>
                      </c:pt>
                      <c:pt idx="1076">
                        <c:v>1.7255427059823858</c:v>
                      </c:pt>
                      <c:pt idx="1077">
                        <c:v>2.3824776443673499</c:v>
                      </c:pt>
                      <c:pt idx="1078">
                        <c:v>2.1500741650762811</c:v>
                      </c:pt>
                      <c:pt idx="1079">
                        <c:v>2.2527690901679511</c:v>
                      </c:pt>
                      <c:pt idx="1080">
                        <c:v>2.0506554369164287</c:v>
                      </c:pt>
                      <c:pt idx="1081">
                        <c:v>2.9088990957005127</c:v>
                      </c:pt>
                      <c:pt idx="1082">
                        <c:v>1.5768163746356152</c:v>
                      </c:pt>
                      <c:pt idx="1083">
                        <c:v>2.0861292769989412</c:v>
                      </c:pt>
                      <c:pt idx="1084">
                        <c:v>1.6346358601046811</c:v>
                      </c:pt>
                      <c:pt idx="1085">
                        <c:v>2.2322132858669068</c:v>
                      </c:pt>
                      <c:pt idx="1086">
                        <c:v>1.4446173424391064</c:v>
                      </c:pt>
                      <c:pt idx="1087">
                        <c:v>2.6083660701281666</c:v>
                      </c:pt>
                      <c:pt idx="1088">
                        <c:v>1.5117531669980171</c:v>
                      </c:pt>
                      <c:pt idx="1089">
                        <c:v>1.9924566196938791</c:v>
                      </c:pt>
                      <c:pt idx="1090">
                        <c:v>1.6793014342915045</c:v>
                      </c:pt>
                      <c:pt idx="1091">
                        <c:v>2.0927746555440914</c:v>
                      </c:pt>
                      <c:pt idx="1092">
                        <c:v>1.7969539205647072</c:v>
                      </c:pt>
                      <c:pt idx="1093">
                        <c:v>1.9713015092219837</c:v>
                      </c:pt>
                      <c:pt idx="1094">
                        <c:v>2.1153721797227187</c:v>
                      </c:pt>
                      <c:pt idx="1095">
                        <c:v>1.3634526805085301</c:v>
                      </c:pt>
                      <c:pt idx="1096">
                        <c:v>1.5464565058802051</c:v>
                      </c:pt>
                      <c:pt idx="1097">
                        <c:v>1.6484860885812402</c:v>
                      </c:pt>
                      <c:pt idx="1098">
                        <c:v>1.7513773857104165</c:v>
                      </c:pt>
                      <c:pt idx="1099">
                        <c:v>1.5516482106166554</c:v>
                      </c:pt>
                      <c:pt idx="1100">
                        <c:v>1.0618517164419881</c:v>
                      </c:pt>
                      <c:pt idx="1101">
                        <c:v>2.1835858920324154</c:v>
                      </c:pt>
                      <c:pt idx="1102">
                        <c:v>1.3359361844158024</c:v>
                      </c:pt>
                      <c:pt idx="1103">
                        <c:v>3.6980283524672792</c:v>
                      </c:pt>
                      <c:pt idx="1104">
                        <c:v>3.2248204649415224</c:v>
                      </c:pt>
                      <c:pt idx="1105">
                        <c:v>3.7116070874321569</c:v>
                      </c:pt>
                      <c:pt idx="1106">
                        <c:v>4.5024094914748254</c:v>
                      </c:pt>
                      <c:pt idx="1107">
                        <c:v>1.7397432702189231</c:v>
                      </c:pt>
                      <c:pt idx="1108">
                        <c:v>3.5301193170380958</c:v>
                      </c:pt>
                      <c:pt idx="1109">
                        <c:v>2.9314150077458803</c:v>
                      </c:pt>
                      <c:pt idx="1110">
                        <c:v>1.6143558335430708</c:v>
                      </c:pt>
                      <c:pt idx="1111">
                        <c:v>1.3436488243851117</c:v>
                      </c:pt>
                      <c:pt idx="1112">
                        <c:v>3.0824492958154095</c:v>
                      </c:pt>
                      <c:pt idx="1113">
                        <c:v>2.5783359010759641</c:v>
                      </c:pt>
                      <c:pt idx="1114">
                        <c:v>2.1164533978134195</c:v>
                      </c:pt>
                      <c:pt idx="1115">
                        <c:v>2.6767561384161245</c:v>
                      </c:pt>
                      <c:pt idx="1116">
                        <c:v>2.8966006736405867</c:v>
                      </c:pt>
                      <c:pt idx="1117">
                        <c:v>1.851033182220633</c:v>
                      </c:pt>
                      <c:pt idx="1118">
                        <c:v>1.8813042805881766</c:v>
                      </c:pt>
                      <c:pt idx="1119">
                        <c:v>1.2664846941387804</c:v>
                      </c:pt>
                      <c:pt idx="1120">
                        <c:v>0.90097389301019892</c:v>
                      </c:pt>
                      <c:pt idx="1121">
                        <c:v>1.7023903119818302</c:v>
                      </c:pt>
                      <c:pt idx="1122">
                        <c:v>1.6629240603393602</c:v>
                      </c:pt>
                      <c:pt idx="1123">
                        <c:v>1.3231216118998892</c:v>
                      </c:pt>
                      <c:pt idx="1124">
                        <c:v>0.9922443787781593</c:v>
                      </c:pt>
                      <c:pt idx="1125">
                        <c:v>2.05421549498468</c:v>
                      </c:pt>
                      <c:pt idx="1126">
                        <c:v>2.7624066061119197</c:v>
                      </c:pt>
                      <c:pt idx="1127">
                        <c:v>3.317824879335912</c:v>
                      </c:pt>
                      <c:pt idx="1128">
                        <c:v>4.4871564235680941</c:v>
                      </c:pt>
                      <c:pt idx="1129">
                        <c:v>2.49694052923331</c:v>
                      </c:pt>
                      <c:pt idx="1130">
                        <c:v>2.3949117318312947</c:v>
                      </c:pt>
                      <c:pt idx="1131">
                        <c:v>3.0806805850509047</c:v>
                      </c:pt>
                      <c:pt idx="1132">
                        <c:v>4.360762055279559</c:v>
                      </c:pt>
                      <c:pt idx="1133">
                        <c:v>3.5879631622891268</c:v>
                      </c:pt>
                      <c:pt idx="1134">
                        <c:v>3.9057449826637742</c:v>
                      </c:pt>
                      <c:pt idx="1135">
                        <c:v>2.7843615375252853</c:v>
                      </c:pt>
                      <c:pt idx="1136">
                        <c:v>2.8507419565400549</c:v>
                      </c:pt>
                      <c:pt idx="1137">
                        <c:v>5.1463255265472663</c:v>
                      </c:pt>
                      <c:pt idx="1138">
                        <c:v>2.3046863790212777</c:v>
                      </c:pt>
                      <c:pt idx="1139">
                        <c:v>1.8679021115113612</c:v>
                      </c:pt>
                      <c:pt idx="1140">
                        <c:v>2.3838444596318324</c:v>
                      </c:pt>
                      <c:pt idx="1141">
                        <c:v>1.7849777060710079</c:v>
                      </c:pt>
                      <c:pt idx="1142">
                        <c:v>2.8218385913046169</c:v>
                      </c:pt>
                      <c:pt idx="1143">
                        <c:v>3.2993139387750015</c:v>
                      </c:pt>
                      <c:pt idx="1144">
                        <c:v>2.3813543076089836</c:v>
                      </c:pt>
                      <c:pt idx="1145">
                        <c:v>2.7924910303341282</c:v>
                      </c:pt>
                      <c:pt idx="1146">
                        <c:v>3.6150770175965641</c:v>
                      </c:pt>
                      <c:pt idx="1147">
                        <c:v>2.3013951853550014</c:v>
                      </c:pt>
                      <c:pt idx="1148">
                        <c:v>2.593926703648632</c:v>
                      </c:pt>
                      <c:pt idx="1149">
                        <c:v>2.0299745888748717</c:v>
                      </c:pt>
                      <c:pt idx="1150">
                        <c:v>2.6591317704125093</c:v>
                      </c:pt>
                      <c:pt idx="1151">
                        <c:v>3.8180503435240762</c:v>
                      </c:pt>
                      <c:pt idx="1152">
                        <c:v>2.7039569986344305</c:v>
                      </c:pt>
                      <c:pt idx="1153">
                        <c:v>1.5694867906919201</c:v>
                      </c:pt>
                      <c:pt idx="1154">
                        <c:v>1.3856981836862554</c:v>
                      </c:pt>
                      <c:pt idx="1155">
                        <c:v>2.4319455129347904</c:v>
                      </c:pt>
                      <c:pt idx="1156">
                        <c:v>1.8362249107100643</c:v>
                      </c:pt>
                      <c:pt idx="1157">
                        <c:v>2.8030234885466014</c:v>
                      </c:pt>
                      <c:pt idx="1158">
                        <c:v>1.6191056606675991</c:v>
                      </c:pt>
                      <c:pt idx="1159">
                        <c:v>4.0199768024148455</c:v>
                      </c:pt>
                      <c:pt idx="1160">
                        <c:v>2.3717541932059811</c:v>
                      </c:pt>
                      <c:pt idx="1161">
                        <c:v>3.8470536461344698</c:v>
                      </c:pt>
                      <c:pt idx="1162">
                        <c:v>1.5283362341601407</c:v>
                      </c:pt>
                      <c:pt idx="1163">
                        <c:v>3.0240205601104257</c:v>
                      </c:pt>
                      <c:pt idx="1164">
                        <c:v>2.5854147242095893</c:v>
                      </c:pt>
                      <c:pt idx="1165">
                        <c:v>1.6148396684240347</c:v>
                      </c:pt>
                      <c:pt idx="1166">
                        <c:v>2.9990718455789129</c:v>
                      </c:pt>
                      <c:pt idx="1167">
                        <c:v>2.5245825409374953</c:v>
                      </c:pt>
                      <c:pt idx="1168">
                        <c:v>3.0218355201648905</c:v>
                      </c:pt>
                      <c:pt idx="1169">
                        <c:v>3.5129116010840291</c:v>
                      </c:pt>
                      <c:pt idx="1170">
                        <c:v>2.1009996949129062</c:v>
                      </c:pt>
                      <c:pt idx="1171">
                        <c:v>2.6109843414296101</c:v>
                      </c:pt>
                      <c:pt idx="1172">
                        <c:v>2.1654788678326335</c:v>
                      </c:pt>
                      <c:pt idx="1173">
                        <c:v>1.3048982108758049</c:v>
                      </c:pt>
                      <c:pt idx="1174">
                        <c:v>2.6792318767635286</c:v>
                      </c:pt>
                      <c:pt idx="1175">
                        <c:v>2.4158346333464613</c:v>
                      </c:pt>
                      <c:pt idx="1176">
                        <c:v>1.5395646259667279</c:v>
                      </c:pt>
                      <c:pt idx="1177">
                        <c:v>1.9346106763900865</c:v>
                      </c:pt>
                      <c:pt idx="1178">
                        <c:v>2.9448076850143656</c:v>
                      </c:pt>
                      <c:pt idx="1179">
                        <c:v>4.0934094225350011</c:v>
                      </c:pt>
                      <c:pt idx="1180">
                        <c:v>2.9528602134093345</c:v>
                      </c:pt>
                      <c:pt idx="1181">
                        <c:v>1.9245058074141221</c:v>
                      </c:pt>
                      <c:pt idx="1182">
                        <c:v>2.9685805094583806</c:v>
                      </c:pt>
                      <c:pt idx="1183">
                        <c:v>2.8633088061571632</c:v>
                      </c:pt>
                      <c:pt idx="1184">
                        <c:v>2.4865945134635354</c:v>
                      </c:pt>
                      <c:pt idx="1185">
                        <c:v>3.4759128325489361</c:v>
                      </c:pt>
                      <c:pt idx="1186">
                        <c:v>2.2407626782785468</c:v>
                      </c:pt>
                      <c:pt idx="1187">
                        <c:v>2.0484328939236289</c:v>
                      </c:pt>
                      <c:pt idx="1188">
                        <c:v>1.8573900335851863</c:v>
                      </c:pt>
                      <c:pt idx="1189">
                        <c:v>2.4001772219095936</c:v>
                      </c:pt>
                      <c:pt idx="1190">
                        <c:v>2.2156897907754596</c:v>
                      </c:pt>
                      <c:pt idx="1191">
                        <c:v>2.0142458900813978</c:v>
                      </c:pt>
                      <c:pt idx="1192">
                        <c:v>2.3296287160163947</c:v>
                      </c:pt>
                      <c:pt idx="1193">
                        <c:v>1.5931854822916998</c:v>
                      </c:pt>
                      <c:pt idx="1194">
                        <c:v>2.9231679147171672</c:v>
                      </c:pt>
                      <c:pt idx="1195">
                        <c:v>2.6060676812889061</c:v>
                      </c:pt>
                      <c:pt idx="1196">
                        <c:v>1.8747076487602512</c:v>
                      </c:pt>
                      <c:pt idx="1197">
                        <c:v>2.4789279910728252</c:v>
                      </c:pt>
                      <c:pt idx="1198">
                        <c:v>1.9205540287503924</c:v>
                      </c:pt>
                      <c:pt idx="1199">
                        <c:v>1.523061427656524</c:v>
                      </c:pt>
                      <c:pt idx="1200">
                        <c:v>1.244556053487279</c:v>
                      </c:pt>
                      <c:pt idx="1201">
                        <c:v>0.98483060427269709</c:v>
                      </c:pt>
                      <c:pt idx="1202">
                        <c:v>2.3064501321437212</c:v>
                      </c:pt>
                      <c:pt idx="1203">
                        <c:v>1.9578004588391682</c:v>
                      </c:pt>
                      <c:pt idx="1204">
                        <c:v>2.5085831853695391</c:v>
                      </c:pt>
                      <c:pt idx="1205">
                        <c:v>2.6484236506483767</c:v>
                      </c:pt>
                      <c:pt idx="1206">
                        <c:v>1.7225137220424616</c:v>
                      </c:pt>
                      <c:pt idx="1207">
                        <c:v>2.297842980844385</c:v>
                      </c:pt>
                      <c:pt idx="1208">
                        <c:v>1.8307213662568398</c:v>
                      </c:pt>
                      <c:pt idx="1209">
                        <c:v>3.2872211364014832</c:v>
                      </c:pt>
                      <c:pt idx="1210">
                        <c:v>2.1539110213946815</c:v>
                      </c:pt>
                      <c:pt idx="1211">
                        <c:v>1.6204728309656884</c:v>
                      </c:pt>
                      <c:pt idx="1212">
                        <c:v>2.691561241034008</c:v>
                      </c:pt>
                      <c:pt idx="1213">
                        <c:v>0.74037944461848049</c:v>
                      </c:pt>
                      <c:pt idx="1214">
                        <c:v>1.4074736626087589</c:v>
                      </c:pt>
                      <c:pt idx="1215">
                        <c:v>1.4761757178747239</c:v>
                      </c:pt>
                      <c:pt idx="1216">
                        <c:v>1.2114272548279885</c:v>
                      </c:pt>
                      <c:pt idx="1217">
                        <c:v>1.0505208173405769</c:v>
                      </c:pt>
                      <c:pt idx="1218">
                        <c:v>1.6138682763644419</c:v>
                      </c:pt>
                      <c:pt idx="1219">
                        <c:v>2.0340370008667672</c:v>
                      </c:pt>
                      <c:pt idx="1220">
                        <c:v>1.6263502595950994</c:v>
                      </c:pt>
                      <c:pt idx="1221">
                        <c:v>1.5305307300415816</c:v>
                      </c:pt>
                      <c:pt idx="1222">
                        <c:v>0.86324428935684439</c:v>
                      </c:pt>
                      <c:pt idx="1223">
                        <c:v>1.674075910899425</c:v>
                      </c:pt>
                      <c:pt idx="1224">
                        <c:v>1.3669789179007434</c:v>
                      </c:pt>
                      <c:pt idx="1225">
                        <c:v>2.0226839616571195</c:v>
                      </c:pt>
                      <c:pt idx="1226">
                        <c:v>3.9598091706773331</c:v>
                      </c:pt>
                      <c:pt idx="1227">
                        <c:v>4.0666262578150194</c:v>
                      </c:pt>
                      <c:pt idx="1228">
                        <c:v>7.5514258641621428</c:v>
                      </c:pt>
                      <c:pt idx="1229">
                        <c:v>3.7288753147992599</c:v>
                      </c:pt>
                      <c:pt idx="1230">
                        <c:v>5.216661918366114</c:v>
                      </c:pt>
                      <c:pt idx="1231">
                        <c:v>4.6530791960917535</c:v>
                      </c:pt>
                      <c:pt idx="1232">
                        <c:v>4.3188720318168219</c:v>
                      </c:pt>
                      <c:pt idx="1233">
                        <c:v>3.9946792408660903</c:v>
                      </c:pt>
                      <c:pt idx="1234">
                        <c:v>5.3362667020922894</c:v>
                      </c:pt>
                      <c:pt idx="1235">
                        <c:v>3.8246108315218992</c:v>
                      </c:pt>
                      <c:pt idx="1236">
                        <c:v>5.220006870814875</c:v>
                      </c:pt>
                      <c:pt idx="1237">
                        <c:v>5.5702147934962669</c:v>
                      </c:pt>
                      <c:pt idx="1238">
                        <c:v>3.6465140253968671</c:v>
                      </c:pt>
                      <c:pt idx="1239">
                        <c:v>2.6552497526809882</c:v>
                      </c:pt>
                      <c:pt idx="1240">
                        <c:v>1.1344395120029425</c:v>
                      </c:pt>
                      <c:pt idx="1241">
                        <c:v>3.9250810212052079</c:v>
                      </c:pt>
                      <c:pt idx="1242">
                        <c:v>4.022084483369369</c:v>
                      </c:pt>
                      <c:pt idx="1243">
                        <c:v>2.5073407509937802</c:v>
                      </c:pt>
                      <c:pt idx="1244">
                        <c:v>5.1273727729599887</c:v>
                      </c:pt>
                      <c:pt idx="1245">
                        <c:v>2.3540276759887115</c:v>
                      </c:pt>
                      <c:pt idx="1246">
                        <c:v>4.8184951994679492</c:v>
                      </c:pt>
                      <c:pt idx="1247">
                        <c:v>4.5931482443527774</c:v>
                      </c:pt>
                      <c:pt idx="1248">
                        <c:v>3.2534536721151244</c:v>
                      </c:pt>
                      <c:pt idx="1249">
                        <c:v>2.5242339741761359</c:v>
                      </c:pt>
                      <c:pt idx="1250">
                        <c:v>0.17733952591278151</c:v>
                      </c:pt>
                      <c:pt idx="1251">
                        <c:v>2.7163010222250357</c:v>
                      </c:pt>
                      <c:pt idx="1252">
                        <c:v>2.0503609776284306</c:v>
                      </c:pt>
                      <c:pt idx="1253">
                        <c:v>3.7992074001855585</c:v>
                      </c:pt>
                      <c:pt idx="1254">
                        <c:v>5.1496477513224006</c:v>
                      </c:pt>
                      <c:pt idx="1255">
                        <c:v>3.8178349899341399</c:v>
                      </c:pt>
                      <c:pt idx="1256">
                        <c:v>3.2131278611666696</c:v>
                      </c:pt>
                      <c:pt idx="1257">
                        <c:v>2.2165632854968105</c:v>
                      </c:pt>
                      <c:pt idx="1258">
                        <c:v>2.0876245654144236</c:v>
                      </c:pt>
                      <c:pt idx="1259">
                        <c:v>1.5462048396515136</c:v>
                      </c:pt>
                      <c:pt idx="1260">
                        <c:v>0.74727197690896074</c:v>
                      </c:pt>
                      <c:pt idx="1261">
                        <c:v>1.4902457345677016</c:v>
                      </c:pt>
                      <c:pt idx="1262">
                        <c:v>0.9782306165383241</c:v>
                      </c:pt>
                      <c:pt idx="1263">
                        <c:v>1.1283976600457581</c:v>
                      </c:pt>
                      <c:pt idx="1264">
                        <c:v>1.0043196610232623</c:v>
                      </c:pt>
                      <c:pt idx="1265">
                        <c:v>0.69479797439041202</c:v>
                      </c:pt>
                      <c:pt idx="1266">
                        <c:v>0.63421204040390933</c:v>
                      </c:pt>
                      <c:pt idx="1267">
                        <c:v>0.61327079969926424</c:v>
                      </c:pt>
                      <c:pt idx="1268">
                        <c:v>0.27501699129517337</c:v>
                      </c:pt>
                      <c:pt idx="1269">
                        <c:v>0.3068318124431122</c:v>
                      </c:pt>
                      <c:pt idx="1270">
                        <c:v>0.26569329736833935</c:v>
                      </c:pt>
                      <c:pt idx="1271">
                        <c:v>0.24395215933303094</c:v>
                      </c:pt>
                      <c:pt idx="1272">
                        <c:v>7.148644440047934E-2</c:v>
                      </c:pt>
                      <c:pt idx="1273">
                        <c:v>0.20405091364214489</c:v>
                      </c:pt>
                      <c:pt idx="1274">
                        <c:v>0.18382005729536155</c:v>
                      </c:pt>
                      <c:pt idx="1275">
                        <c:v>1.5262551412446188</c:v>
                      </c:pt>
                      <c:pt idx="1276">
                        <c:v>2.7800393703967665</c:v>
                      </c:pt>
                      <c:pt idx="1277">
                        <c:v>3.1085704476276139</c:v>
                      </c:pt>
                      <c:pt idx="1278">
                        <c:v>2.1015070265591289</c:v>
                      </c:pt>
                      <c:pt idx="1279">
                        <c:v>2.3605577311204584</c:v>
                      </c:pt>
                      <c:pt idx="1280">
                        <c:v>4.2149078393167425</c:v>
                      </c:pt>
                      <c:pt idx="1281">
                        <c:v>1.796062371209302</c:v>
                      </c:pt>
                      <c:pt idx="1282">
                        <c:v>1.864013738479031</c:v>
                      </c:pt>
                      <c:pt idx="1283">
                        <c:v>1.8022524611839625</c:v>
                      </c:pt>
                      <c:pt idx="1284">
                        <c:v>2.6714746915788585</c:v>
                      </c:pt>
                      <c:pt idx="1285">
                        <c:v>3.2173139489759626</c:v>
                      </c:pt>
                      <c:pt idx="1286">
                        <c:v>1.9106580736936032</c:v>
                      </c:pt>
                      <c:pt idx="1287">
                        <c:v>2.3123840133738871</c:v>
                      </c:pt>
                      <c:pt idx="1288">
                        <c:v>3.4742681834666147</c:v>
                      </c:pt>
                      <c:pt idx="1289">
                        <c:v>2.1340856095524514</c:v>
                      </c:pt>
                      <c:pt idx="1290">
                        <c:v>1.5632376932742729</c:v>
                      </c:pt>
                      <c:pt idx="1291">
                        <c:v>1.630866020128964</c:v>
                      </c:pt>
                      <c:pt idx="1292">
                        <c:v>1.6083831948994951</c:v>
                      </c:pt>
                      <c:pt idx="1293">
                        <c:v>1.1490230064037177</c:v>
                      </c:pt>
                      <c:pt idx="1294">
                        <c:v>1.5150007174560132</c:v>
                      </c:pt>
                      <c:pt idx="1295">
                        <c:v>1.2830893648772654</c:v>
                      </c:pt>
                      <c:pt idx="1296">
                        <c:v>2.129912988268035</c:v>
                      </c:pt>
                      <c:pt idx="1297">
                        <c:v>1.1171280385378561</c:v>
                      </c:pt>
                      <c:pt idx="1298">
                        <c:v>1.4651535012682897</c:v>
                      </c:pt>
                      <c:pt idx="1299">
                        <c:v>1.399672559688887</c:v>
                      </c:pt>
                      <c:pt idx="1300">
                        <c:v>1.0278963402690788</c:v>
                      </c:pt>
                      <c:pt idx="1301">
                        <c:v>1.6107796586563674</c:v>
                      </c:pt>
                      <c:pt idx="1302">
                        <c:v>2.4861972293600698</c:v>
                      </c:pt>
                      <c:pt idx="1303">
                        <c:v>2.0052177462561729</c:v>
                      </c:pt>
                      <c:pt idx="1304">
                        <c:v>3.164125926830931</c:v>
                      </c:pt>
                      <c:pt idx="1305">
                        <c:v>3.0245446616498444</c:v>
                      </c:pt>
                      <c:pt idx="1306">
                        <c:v>4.5009071996173242</c:v>
                      </c:pt>
                      <c:pt idx="1307">
                        <c:v>2.5724509885625886</c:v>
                      </c:pt>
                      <c:pt idx="1308">
                        <c:v>2.9871957260525845</c:v>
                      </c:pt>
                      <c:pt idx="1309">
                        <c:v>2.2156648427039212</c:v>
                      </c:pt>
                      <c:pt idx="1310">
                        <c:v>1.6429812767340297</c:v>
                      </c:pt>
                      <c:pt idx="1311">
                        <c:v>2.9102321746015534</c:v>
                      </c:pt>
                      <c:pt idx="1312">
                        <c:v>0.20390570754311668</c:v>
                      </c:pt>
                      <c:pt idx="1313">
                        <c:v>2.1058721682967727</c:v>
                      </c:pt>
                      <c:pt idx="1314">
                        <c:v>3.3855163645968491</c:v>
                      </c:pt>
                      <c:pt idx="1315">
                        <c:v>2.5023675812226731</c:v>
                      </c:pt>
                      <c:pt idx="1316">
                        <c:v>2.3793392643259264</c:v>
                      </c:pt>
                      <c:pt idx="1317">
                        <c:v>1.8732775097197052</c:v>
                      </c:pt>
                      <c:pt idx="1318">
                        <c:v>1.0773750047484982</c:v>
                      </c:pt>
                      <c:pt idx="1319">
                        <c:v>1.9158876470551869</c:v>
                      </c:pt>
                      <c:pt idx="1320">
                        <c:v>1.0040694709196383</c:v>
                      </c:pt>
                      <c:pt idx="1321">
                        <c:v>1.5494427841556262</c:v>
                      </c:pt>
                      <c:pt idx="1322">
                        <c:v>1.4804160391385017</c:v>
                      </c:pt>
                      <c:pt idx="1323">
                        <c:v>1.4579401306695594</c:v>
                      </c:pt>
                      <c:pt idx="1324">
                        <c:v>0.5140945861126871</c:v>
                      </c:pt>
                      <c:pt idx="1325">
                        <c:v>1.3866299563654054</c:v>
                      </c:pt>
                      <c:pt idx="1326">
                        <c:v>2.012115888909964</c:v>
                      </c:pt>
                      <c:pt idx="1327">
                        <c:v>3.4449753797893141</c:v>
                      </c:pt>
                      <c:pt idx="1328">
                        <c:v>2.3661591133832571</c:v>
                      </c:pt>
                      <c:pt idx="1329">
                        <c:v>2.5377574562659735</c:v>
                      </c:pt>
                      <c:pt idx="1330">
                        <c:v>3.0095213025050729</c:v>
                      </c:pt>
                      <c:pt idx="1331">
                        <c:v>1.6969072705316537</c:v>
                      </c:pt>
                      <c:pt idx="1332">
                        <c:v>2.539194827989312</c:v>
                      </c:pt>
                      <c:pt idx="1333">
                        <c:v>2.9898529616769483</c:v>
                      </c:pt>
                      <c:pt idx="1334">
                        <c:v>2.7116342269601912</c:v>
                      </c:pt>
                      <c:pt idx="1335">
                        <c:v>2.392684931350999</c:v>
                      </c:pt>
                      <c:pt idx="1336">
                        <c:v>1.7664601902532004</c:v>
                      </c:pt>
                      <c:pt idx="1337">
                        <c:v>2.3521274862613764</c:v>
                      </c:pt>
                      <c:pt idx="1338">
                        <c:v>2.3102660428304325</c:v>
                      </c:pt>
                      <c:pt idx="1339">
                        <c:v>2.6395886894714473</c:v>
                      </c:pt>
                      <c:pt idx="1340">
                        <c:v>1.4584274270677231</c:v>
                      </c:pt>
                      <c:pt idx="1341">
                        <c:v>3.3000439573539024</c:v>
                      </c:pt>
                      <c:pt idx="1342">
                        <c:v>2.7514454031368656</c:v>
                      </c:pt>
                      <c:pt idx="1343">
                        <c:v>1.4769278885598325</c:v>
                      </c:pt>
                      <c:pt idx="1344">
                        <c:v>0.94977730801758409</c:v>
                      </c:pt>
                      <c:pt idx="1345">
                        <c:v>1.6447635806998304</c:v>
                      </c:pt>
                      <c:pt idx="1346">
                        <c:v>1.3254709990257443</c:v>
                      </c:pt>
                      <c:pt idx="1347">
                        <c:v>1.3635403556560541</c:v>
                      </c:pt>
                      <c:pt idx="1348">
                        <c:v>1.0612983580401274</c:v>
                      </c:pt>
                      <c:pt idx="1349">
                        <c:v>1.5948817648835953</c:v>
                      </c:pt>
                      <c:pt idx="1350">
                        <c:v>1.9265593259738409</c:v>
                      </c:pt>
                      <c:pt idx="1351">
                        <c:v>1.9688419529089622</c:v>
                      </c:pt>
                      <c:pt idx="1352">
                        <c:v>3.1852787428021285</c:v>
                      </c:pt>
                      <c:pt idx="1353">
                        <c:v>3.5602805009736502</c:v>
                      </c:pt>
                      <c:pt idx="1354">
                        <c:v>3.6998271711230557</c:v>
                      </c:pt>
                      <c:pt idx="1355">
                        <c:v>3.9114249480754864</c:v>
                      </c:pt>
                      <c:pt idx="1356">
                        <c:v>4.3520172669234878</c:v>
                      </c:pt>
                      <c:pt idx="1357">
                        <c:v>1.8713642170764044</c:v>
                      </c:pt>
                      <c:pt idx="1358">
                        <c:v>2.8020345092240242</c:v>
                      </c:pt>
                      <c:pt idx="1359">
                        <c:v>2.1921930772578788</c:v>
                      </c:pt>
                      <c:pt idx="1360">
                        <c:v>3.339899705632821</c:v>
                      </c:pt>
                      <c:pt idx="1361">
                        <c:v>1.0236897813374921</c:v>
                      </c:pt>
                      <c:pt idx="1362">
                        <c:v>2.6352705647662185</c:v>
                      </c:pt>
                      <c:pt idx="1363">
                        <c:v>1.1270079674142417</c:v>
                      </c:pt>
                      <c:pt idx="1364">
                        <c:v>2.472558398794658</c:v>
                      </c:pt>
                      <c:pt idx="1365">
                        <c:v>2.1961349740924221</c:v>
                      </c:pt>
                      <c:pt idx="1366">
                        <c:v>1.892317740884927</c:v>
                      </c:pt>
                      <c:pt idx="1367">
                        <c:v>1.6908118864348718</c:v>
                      </c:pt>
                      <c:pt idx="1368">
                        <c:v>1.6180013503058674</c:v>
                      </c:pt>
                      <c:pt idx="1369">
                        <c:v>2.1974601829494098</c:v>
                      </c:pt>
                      <c:pt idx="1370">
                        <c:v>1.5887274456713139</c:v>
                      </c:pt>
                      <c:pt idx="1371">
                        <c:v>0.99898933392504918</c:v>
                      </c:pt>
                      <c:pt idx="1372">
                        <c:v>1.3614619178371263</c:v>
                      </c:pt>
                      <c:pt idx="1373">
                        <c:v>1.0139635302706089</c:v>
                      </c:pt>
                      <c:pt idx="1374">
                        <c:v>1.7804040487166592</c:v>
                      </c:pt>
                      <c:pt idx="1375">
                        <c:v>1.2712526020590127</c:v>
                      </c:pt>
                      <c:pt idx="1376">
                        <c:v>2.5165735002465</c:v>
                      </c:pt>
                      <c:pt idx="1377">
                        <c:v>2.5736984369210436</c:v>
                      </c:pt>
                      <c:pt idx="1378">
                        <c:v>2.9568757654492694</c:v>
                      </c:pt>
                      <c:pt idx="1379">
                        <c:v>5.8192119427418083</c:v>
                      </c:pt>
                      <c:pt idx="1380">
                        <c:v>5.7127815483502822</c:v>
                      </c:pt>
                      <c:pt idx="1381">
                        <c:v>2.6142172548526168</c:v>
                      </c:pt>
                      <c:pt idx="1382">
                        <c:v>3.1454928107454081</c:v>
                      </c:pt>
                      <c:pt idx="1383">
                        <c:v>2.1106398100215098</c:v>
                      </c:pt>
                      <c:pt idx="1384">
                        <c:v>3.2877323709104154</c:v>
                      </c:pt>
                      <c:pt idx="1385">
                        <c:v>3.8126156868441075</c:v>
                      </c:pt>
                      <c:pt idx="1386">
                        <c:v>2.4977427970742743</c:v>
                      </c:pt>
                      <c:pt idx="1387">
                        <c:v>3.4674225329936088</c:v>
                      </c:pt>
                      <c:pt idx="1388">
                        <c:v>2.7341527046434031</c:v>
                      </c:pt>
                      <c:pt idx="1389">
                        <c:v>3.3676636388422696</c:v>
                      </c:pt>
                      <c:pt idx="1390">
                        <c:v>1.6655969276739022</c:v>
                      </c:pt>
                      <c:pt idx="1391">
                        <c:v>1.7475294176926588</c:v>
                      </c:pt>
                      <c:pt idx="1392">
                        <c:v>2.3845640512242166</c:v>
                      </c:pt>
                      <c:pt idx="1393">
                        <c:v>1.6519880122110746</c:v>
                      </c:pt>
                      <c:pt idx="1394">
                        <c:v>1.3046761530359443</c:v>
                      </c:pt>
                      <c:pt idx="1395">
                        <c:v>1.3623937353631732</c:v>
                      </c:pt>
                      <c:pt idx="1396">
                        <c:v>0.50925444263827702</c:v>
                      </c:pt>
                      <c:pt idx="1397">
                        <c:v>0.88671936554116504</c:v>
                      </c:pt>
                      <c:pt idx="1398">
                        <c:v>0.94145214013795464</c:v>
                      </c:pt>
                      <c:pt idx="1399">
                        <c:v>1.1589096877065646</c:v>
                      </c:pt>
                      <c:pt idx="1400">
                        <c:v>3.8080047056266006</c:v>
                      </c:pt>
                      <c:pt idx="1401">
                        <c:v>2.8297170629008286</c:v>
                      </c:pt>
                      <c:pt idx="1402">
                        <c:v>3.7047044070999084</c:v>
                      </c:pt>
                      <c:pt idx="1403">
                        <c:v>2.6621857023904072</c:v>
                      </c:pt>
                      <c:pt idx="1404">
                        <c:v>4.1916237357191601</c:v>
                      </c:pt>
                      <c:pt idx="1405">
                        <c:v>4.5010965312786047</c:v>
                      </c:pt>
                      <c:pt idx="1406">
                        <c:v>3.5309324057739042</c:v>
                      </c:pt>
                      <c:pt idx="1407">
                        <c:v>2.7453676204143198</c:v>
                      </c:pt>
                      <c:pt idx="1408">
                        <c:v>3.6371311071901284</c:v>
                      </c:pt>
                      <c:pt idx="1409">
                        <c:v>4.6753502115533747</c:v>
                      </c:pt>
                      <c:pt idx="1410">
                        <c:v>3.9580601253671261</c:v>
                      </c:pt>
                      <c:pt idx="1411">
                        <c:v>2.5834273396670238</c:v>
                      </c:pt>
                      <c:pt idx="1412">
                        <c:v>2.8911405664749963</c:v>
                      </c:pt>
                      <c:pt idx="1413">
                        <c:v>2.5175064333432293</c:v>
                      </c:pt>
                      <c:pt idx="1414">
                        <c:v>3.8189951736589931</c:v>
                      </c:pt>
                      <c:pt idx="1415">
                        <c:v>1.3953563197579768</c:v>
                      </c:pt>
                      <c:pt idx="1416">
                        <c:v>2.7381703479309039</c:v>
                      </c:pt>
                      <c:pt idx="1417">
                        <c:v>2.2512126718140384</c:v>
                      </c:pt>
                      <c:pt idx="1418">
                        <c:v>2.9975798507143327</c:v>
                      </c:pt>
                      <c:pt idx="1419">
                        <c:v>2.609243387686131</c:v>
                      </c:pt>
                      <c:pt idx="1420">
                        <c:v>2.4667382715352089</c:v>
                      </c:pt>
                      <c:pt idx="1421">
                        <c:v>1.9088649781225429</c:v>
                      </c:pt>
                      <c:pt idx="1422">
                        <c:v>2.1892499458159316</c:v>
                      </c:pt>
                      <c:pt idx="1423">
                        <c:v>1.7096686779191523</c:v>
                      </c:pt>
                      <c:pt idx="1424">
                        <c:v>2.4683388046029875</c:v>
                      </c:pt>
                      <c:pt idx="1425">
                        <c:v>1.2320256938173311</c:v>
                      </c:pt>
                      <c:pt idx="1426">
                        <c:v>1.199248066543944</c:v>
                      </c:pt>
                      <c:pt idx="1427">
                        <c:v>2.4805409145014132</c:v>
                      </c:pt>
                      <c:pt idx="1428">
                        <c:v>2.0795033231759414</c:v>
                      </c:pt>
                      <c:pt idx="1429">
                        <c:v>3.0478975280122991</c:v>
                      </c:pt>
                      <c:pt idx="1430">
                        <c:v>4.3987796750860531</c:v>
                      </c:pt>
                      <c:pt idx="1431">
                        <c:v>2.9300465114777139</c:v>
                      </c:pt>
                      <c:pt idx="1432">
                        <c:v>1.0319769085437847</c:v>
                      </c:pt>
                      <c:pt idx="1433">
                        <c:v>4.2961072445826263</c:v>
                      </c:pt>
                      <c:pt idx="1434">
                        <c:v>2.8562009381306517</c:v>
                      </c:pt>
                      <c:pt idx="1435">
                        <c:v>2.202718207183386</c:v>
                      </c:pt>
                      <c:pt idx="1436">
                        <c:v>2.8692749814608884</c:v>
                      </c:pt>
                      <c:pt idx="1437">
                        <c:v>2.4082284564210408</c:v>
                      </c:pt>
                      <c:pt idx="1438">
                        <c:v>2.4253704544655763</c:v>
                      </c:pt>
                      <c:pt idx="1439">
                        <c:v>1.0621403986172104</c:v>
                      </c:pt>
                      <c:pt idx="1440">
                        <c:v>0.74330063839265548</c:v>
                      </c:pt>
                      <c:pt idx="1441">
                        <c:v>1.5780773733553579</c:v>
                      </c:pt>
                      <c:pt idx="1442">
                        <c:v>1.7784239342960775</c:v>
                      </c:pt>
                      <c:pt idx="1443">
                        <c:v>1.0992325470159543</c:v>
                      </c:pt>
                      <c:pt idx="1444">
                        <c:v>1.3543027325775985</c:v>
                      </c:pt>
                      <c:pt idx="1445">
                        <c:v>0.92680038288938205</c:v>
                      </c:pt>
                      <c:pt idx="1446">
                        <c:v>1.4024344403094193</c:v>
                      </c:pt>
                      <c:pt idx="1447">
                        <c:v>1.2603192445803648</c:v>
                      </c:pt>
                      <c:pt idx="1448">
                        <c:v>1.467974496198948</c:v>
                      </c:pt>
                      <c:pt idx="1449">
                        <c:v>1.2117500011282365</c:v>
                      </c:pt>
                      <c:pt idx="1450">
                        <c:v>1.7072077161894343</c:v>
                      </c:pt>
                      <c:pt idx="1451">
                        <c:v>3.4321105191833854</c:v>
                      </c:pt>
                      <c:pt idx="1452">
                        <c:v>2.7867564936982174</c:v>
                      </c:pt>
                      <c:pt idx="1453">
                        <c:v>2.5979338563294894</c:v>
                      </c:pt>
                      <c:pt idx="1454">
                        <c:v>5.9099327124317158</c:v>
                      </c:pt>
                      <c:pt idx="1455">
                        <c:v>2.7725981608968899</c:v>
                      </c:pt>
                      <c:pt idx="1456">
                        <c:v>3.4864873373419134</c:v>
                      </c:pt>
                      <c:pt idx="1457">
                        <c:v>4.4018017834847321</c:v>
                      </c:pt>
                      <c:pt idx="1458">
                        <c:v>3.7357196812124438</c:v>
                      </c:pt>
                      <c:pt idx="1459">
                        <c:v>6.4822567022281339</c:v>
                      </c:pt>
                      <c:pt idx="1460">
                        <c:v>4.4733920557548483</c:v>
                      </c:pt>
                      <c:pt idx="1461">
                        <c:v>4.048674849402035</c:v>
                      </c:pt>
                      <c:pt idx="1462">
                        <c:v>3.2218956340110751</c:v>
                      </c:pt>
                      <c:pt idx="1463">
                        <c:v>2.4762797895020547</c:v>
                      </c:pt>
                      <c:pt idx="1464">
                        <c:v>3.4619549809912602</c:v>
                      </c:pt>
                      <c:pt idx="1465">
                        <c:v>3.8638813134312162</c:v>
                      </c:pt>
                      <c:pt idx="1466">
                        <c:v>3.1635834092925976</c:v>
                      </c:pt>
                      <c:pt idx="1467">
                        <c:v>2.6433523666140206</c:v>
                      </c:pt>
                      <c:pt idx="1468">
                        <c:v>1.8599224281510252</c:v>
                      </c:pt>
                      <c:pt idx="1469">
                        <c:v>2.8216850791819326</c:v>
                      </c:pt>
                      <c:pt idx="1470">
                        <c:v>2.2003315788006499</c:v>
                      </c:pt>
                      <c:pt idx="1471">
                        <c:v>2.6639647719081978</c:v>
                      </c:pt>
                      <c:pt idx="1472">
                        <c:v>3.9831394210658422</c:v>
                      </c:pt>
                      <c:pt idx="1473">
                        <c:v>1.7543318493996596</c:v>
                      </c:pt>
                      <c:pt idx="1474">
                        <c:v>1.7966993132093514</c:v>
                      </c:pt>
                      <c:pt idx="1475">
                        <c:v>1.2873556739707677</c:v>
                      </c:pt>
                      <c:pt idx="1476">
                        <c:v>2.5922918001824042</c:v>
                      </c:pt>
                      <c:pt idx="1477">
                        <c:v>3.4889696577511247</c:v>
                      </c:pt>
                      <c:pt idx="1478">
                        <c:v>3.3790267754784509</c:v>
                      </c:pt>
                      <c:pt idx="1479">
                        <c:v>2.3892432915641146</c:v>
                      </c:pt>
                      <c:pt idx="1480">
                        <c:v>1.8334798106790522</c:v>
                      </c:pt>
                      <c:pt idx="1481">
                        <c:v>4.0566614060729309</c:v>
                      </c:pt>
                      <c:pt idx="1482">
                        <c:v>3.4461684680953759</c:v>
                      </c:pt>
                      <c:pt idx="1483">
                        <c:v>2.0193872001667033</c:v>
                      </c:pt>
                      <c:pt idx="1484">
                        <c:v>2.6793922184998613</c:v>
                      </c:pt>
                      <c:pt idx="1485">
                        <c:v>3.0557053115174067</c:v>
                      </c:pt>
                      <c:pt idx="1486">
                        <c:v>3.4323966652761282</c:v>
                      </c:pt>
                      <c:pt idx="1487">
                        <c:v>2.3930016194312729</c:v>
                      </c:pt>
                      <c:pt idx="1488">
                        <c:v>1.5246895190087075</c:v>
                      </c:pt>
                      <c:pt idx="1489">
                        <c:v>2.2914127966858451</c:v>
                      </c:pt>
                      <c:pt idx="1490">
                        <c:v>2.575587379179896</c:v>
                      </c:pt>
                      <c:pt idx="1491">
                        <c:v>1.312161410451413</c:v>
                      </c:pt>
                      <c:pt idx="1492">
                        <c:v>1.9729522701818862</c:v>
                      </c:pt>
                      <c:pt idx="1493">
                        <c:v>2.2917996599459785</c:v>
                      </c:pt>
                      <c:pt idx="1494">
                        <c:v>1.8736223746789287</c:v>
                      </c:pt>
                      <c:pt idx="1495">
                        <c:v>1.2044363217447278</c:v>
                      </c:pt>
                      <c:pt idx="1496">
                        <c:v>1.1670672822176427</c:v>
                      </c:pt>
                      <c:pt idx="1497">
                        <c:v>1.7197547931488077</c:v>
                      </c:pt>
                      <c:pt idx="1498">
                        <c:v>1.1336436391508113</c:v>
                      </c:pt>
                      <c:pt idx="1499">
                        <c:v>1.199893626926531</c:v>
                      </c:pt>
                      <c:pt idx="1500">
                        <c:v>0.61269655958518077</c:v>
                      </c:pt>
                      <c:pt idx="1501">
                        <c:v>1.6766398222659264</c:v>
                      </c:pt>
                      <c:pt idx="1502">
                        <c:v>3.1035343212176283</c:v>
                      </c:pt>
                      <c:pt idx="1503">
                        <c:v>4.0063236340467423</c:v>
                      </c:pt>
                      <c:pt idx="1504">
                        <c:v>5.1819760761453129</c:v>
                      </c:pt>
                      <c:pt idx="1505">
                        <c:v>3.025449465111028</c:v>
                      </c:pt>
                      <c:pt idx="1506">
                        <c:v>3.3135937248235181</c:v>
                      </c:pt>
                      <c:pt idx="1507">
                        <c:v>3.5037520732320058</c:v>
                      </c:pt>
                      <c:pt idx="1508">
                        <c:v>2.8981774801638855</c:v>
                      </c:pt>
                      <c:pt idx="1509">
                        <c:v>4.0884689741613949</c:v>
                      </c:pt>
                      <c:pt idx="1510">
                        <c:v>2.2311114615373469</c:v>
                      </c:pt>
                      <c:pt idx="1511">
                        <c:v>2.2741121414711372</c:v>
                      </c:pt>
                      <c:pt idx="1512">
                        <c:v>1.8901881054964182</c:v>
                      </c:pt>
                      <c:pt idx="1513">
                        <c:v>1.9437586594152065</c:v>
                      </c:pt>
                      <c:pt idx="1514">
                        <c:v>2.4043330988439462</c:v>
                      </c:pt>
                      <c:pt idx="1515">
                        <c:v>1.1858101726076589</c:v>
                      </c:pt>
                      <c:pt idx="1516">
                        <c:v>1.4757633278037245</c:v>
                      </c:pt>
                      <c:pt idx="1517">
                        <c:v>1.376023591357578</c:v>
                      </c:pt>
                      <c:pt idx="1518">
                        <c:v>1.1438845396980117</c:v>
                      </c:pt>
                      <c:pt idx="1519">
                        <c:v>0.84347564843199196</c:v>
                      </c:pt>
                      <c:pt idx="1520">
                        <c:v>1.0023068657746936</c:v>
                      </c:pt>
                      <c:pt idx="1521">
                        <c:v>0.4085610995285569</c:v>
                      </c:pt>
                      <c:pt idx="1522">
                        <c:v>0.56974663066669973</c:v>
                      </c:pt>
                      <c:pt idx="1523">
                        <c:v>0.29128771523155433</c:v>
                      </c:pt>
                      <c:pt idx="1524">
                        <c:v>0.2808529373207474</c:v>
                      </c:pt>
                      <c:pt idx="1525">
                        <c:v>1.8802902052176482</c:v>
                      </c:pt>
                      <c:pt idx="1526">
                        <c:v>1.9989816497223896</c:v>
                      </c:pt>
                      <c:pt idx="1527">
                        <c:v>2.2592948588661543</c:v>
                      </c:pt>
                      <c:pt idx="1528">
                        <c:v>2.5505354855466242</c:v>
                      </c:pt>
                      <c:pt idx="1529">
                        <c:v>3.6988693780469788</c:v>
                      </c:pt>
                      <c:pt idx="1530">
                        <c:v>2.9236867158738216</c:v>
                      </c:pt>
                      <c:pt idx="1531">
                        <c:v>3.1846498863496464</c:v>
                      </c:pt>
                      <c:pt idx="1532">
                        <c:v>2.6383887860912578</c:v>
                      </c:pt>
                      <c:pt idx="1533">
                        <c:v>3.0665963622351815</c:v>
                      </c:pt>
                      <c:pt idx="1534">
                        <c:v>3.0019394565456787</c:v>
                      </c:pt>
                      <c:pt idx="1535">
                        <c:v>3.4516823962814591</c:v>
                      </c:pt>
                      <c:pt idx="1536">
                        <c:v>2.300409791228204</c:v>
                      </c:pt>
                      <c:pt idx="1537">
                        <c:v>2.605276248822801</c:v>
                      </c:pt>
                      <c:pt idx="1538">
                        <c:v>1.5203979125959</c:v>
                      </c:pt>
                      <c:pt idx="1539">
                        <c:v>2.5065146586770961</c:v>
                      </c:pt>
                      <c:pt idx="1540">
                        <c:v>2.5292672407283585</c:v>
                      </c:pt>
                      <c:pt idx="1541">
                        <c:v>2.2922610108945745</c:v>
                      </c:pt>
                      <c:pt idx="1542">
                        <c:v>2.8890079172727878</c:v>
                      </c:pt>
                      <c:pt idx="1543">
                        <c:v>1.7487756917307247</c:v>
                      </c:pt>
                      <c:pt idx="1544">
                        <c:v>2.2471032626922276</c:v>
                      </c:pt>
                      <c:pt idx="1545">
                        <c:v>2.6090997463517516</c:v>
                      </c:pt>
                      <c:pt idx="1546">
                        <c:v>1.6971583374352608</c:v>
                      </c:pt>
                      <c:pt idx="1547">
                        <c:v>0.74512163398940767</c:v>
                      </c:pt>
                      <c:pt idx="1548">
                        <c:v>1.8611139768871716</c:v>
                      </c:pt>
                      <c:pt idx="1549">
                        <c:v>1.4557566248283293</c:v>
                      </c:pt>
                      <c:pt idx="1550">
                        <c:v>0.75119973745726454</c:v>
                      </c:pt>
                      <c:pt idx="1551">
                        <c:v>2.5043119562434186</c:v>
                      </c:pt>
                      <c:pt idx="1552">
                        <c:v>2.5083738981087396</c:v>
                      </c:pt>
                      <c:pt idx="1553">
                        <c:v>2.2006109268419398</c:v>
                      </c:pt>
                      <c:pt idx="1554">
                        <c:v>2.2490254411965962</c:v>
                      </c:pt>
                      <c:pt idx="1555">
                        <c:v>2.8618167017005338</c:v>
                      </c:pt>
                      <c:pt idx="1556">
                        <c:v>2.7153037722004583</c:v>
                      </c:pt>
                      <c:pt idx="1557">
                        <c:v>3.5550959911657563</c:v>
                      </c:pt>
                      <c:pt idx="1558">
                        <c:v>1.6259079271205703</c:v>
                      </c:pt>
                      <c:pt idx="1559">
                        <c:v>2.9800896290334906</c:v>
                      </c:pt>
                      <c:pt idx="1560">
                        <c:v>1.9560675990415284</c:v>
                      </c:pt>
                      <c:pt idx="1561">
                        <c:v>2.1928813884035296</c:v>
                      </c:pt>
                      <c:pt idx="1562">
                        <c:v>2.3362760346296563</c:v>
                      </c:pt>
                      <c:pt idx="1563">
                        <c:v>2.4631573762645482</c:v>
                      </c:pt>
                      <c:pt idx="1564">
                        <c:v>1.3107236984809782</c:v>
                      </c:pt>
                      <c:pt idx="1565">
                        <c:v>1.2377006255558534</c:v>
                      </c:pt>
                      <c:pt idx="1566">
                        <c:v>1.6295840649236824</c:v>
                      </c:pt>
                      <c:pt idx="1567">
                        <c:v>1.299983918413687</c:v>
                      </c:pt>
                      <c:pt idx="1568">
                        <c:v>1.3722536013976807</c:v>
                      </c:pt>
                      <c:pt idx="1569">
                        <c:v>1.2487584089553259</c:v>
                      </c:pt>
                      <c:pt idx="1570">
                        <c:v>1.0452239991393819</c:v>
                      </c:pt>
                      <c:pt idx="1571">
                        <c:v>0.72543111985736231</c:v>
                      </c:pt>
                      <c:pt idx="1572">
                        <c:v>1.251122083158275</c:v>
                      </c:pt>
                      <c:pt idx="1573">
                        <c:v>1.3201541973410238</c:v>
                      </c:pt>
                      <c:pt idx="1574">
                        <c:v>0.57251479256793136</c:v>
                      </c:pt>
                      <c:pt idx="1575">
                        <c:v>0.49330622986571465</c:v>
                      </c:pt>
                      <c:pt idx="1576">
                        <c:v>2.7915576256033541</c:v>
                      </c:pt>
                      <c:pt idx="1577">
                        <c:v>2.2390765754785535</c:v>
                      </c:pt>
                      <c:pt idx="1578">
                        <c:v>3.8371231861264063</c:v>
                      </c:pt>
                      <c:pt idx="1579">
                        <c:v>3.063878360973201</c:v>
                      </c:pt>
                      <c:pt idx="1580">
                        <c:v>4.4261800486470282</c:v>
                      </c:pt>
                      <c:pt idx="1581">
                        <c:v>3.2795385305010529</c:v>
                      </c:pt>
                      <c:pt idx="1582">
                        <c:v>4.4286112309087535</c:v>
                      </c:pt>
                      <c:pt idx="1583">
                        <c:v>3.1160706000296452</c:v>
                      </c:pt>
                      <c:pt idx="1584">
                        <c:v>3.3581430928080431</c:v>
                      </c:pt>
                      <c:pt idx="1585">
                        <c:v>1.7395005534512837</c:v>
                      </c:pt>
                      <c:pt idx="1586">
                        <c:v>1.8909910403997947</c:v>
                      </c:pt>
                      <c:pt idx="1587">
                        <c:v>2.3422931048165863</c:v>
                      </c:pt>
                      <c:pt idx="1588">
                        <c:v>1.1092424146873303</c:v>
                      </c:pt>
                      <c:pt idx="1589">
                        <c:v>1.1162721904118633</c:v>
                      </c:pt>
                      <c:pt idx="1590">
                        <c:v>1.1399779307925779</c:v>
                      </c:pt>
                      <c:pt idx="1591">
                        <c:v>1.0742817045271573</c:v>
                      </c:pt>
                      <c:pt idx="1592">
                        <c:v>1.0825196574533866</c:v>
                      </c:pt>
                      <c:pt idx="1593">
                        <c:v>1.182957094920936</c:v>
                      </c:pt>
                      <c:pt idx="1594">
                        <c:v>0.96445013755527054</c:v>
                      </c:pt>
                      <c:pt idx="1595">
                        <c:v>0.57901135592386321</c:v>
                      </c:pt>
                      <c:pt idx="1596">
                        <c:v>0.92128854334789456</c:v>
                      </c:pt>
                      <c:pt idx="1597">
                        <c:v>0.40419827353034882</c:v>
                      </c:pt>
                      <c:pt idx="1598">
                        <c:v>0.58625674191238686</c:v>
                      </c:pt>
                      <c:pt idx="1599">
                        <c:v>0.67752964398502347</c:v>
                      </c:pt>
                      <c:pt idx="1600">
                        <c:v>0.10807478159364026</c:v>
                      </c:pt>
                      <c:pt idx="1601">
                        <c:v>1.6853476165825332</c:v>
                      </c:pt>
                      <c:pt idx="1602">
                        <c:v>2.9369762869210292</c:v>
                      </c:pt>
                      <c:pt idx="1603">
                        <c:v>3.8051128808246046</c:v>
                      </c:pt>
                      <c:pt idx="1604">
                        <c:v>2.4456171055578655</c:v>
                      </c:pt>
                      <c:pt idx="1605">
                        <c:v>3.6805329999343135</c:v>
                      </c:pt>
                      <c:pt idx="1606">
                        <c:v>3.1310136660709369</c:v>
                      </c:pt>
                      <c:pt idx="1607">
                        <c:v>2.4653317938819548</c:v>
                      </c:pt>
                      <c:pt idx="1608">
                        <c:v>2.5955478982224909</c:v>
                      </c:pt>
                      <c:pt idx="1609">
                        <c:v>2.0788484876601876</c:v>
                      </c:pt>
                      <c:pt idx="1610">
                        <c:v>1.9452631730560737</c:v>
                      </c:pt>
                      <c:pt idx="1611">
                        <c:v>1.2738447769941368</c:v>
                      </c:pt>
                      <c:pt idx="1612">
                        <c:v>1.5159549943299184</c:v>
                      </c:pt>
                      <c:pt idx="1613">
                        <c:v>1.4894602558841432</c:v>
                      </c:pt>
                      <c:pt idx="1614">
                        <c:v>1.2893224137926218</c:v>
                      </c:pt>
                      <c:pt idx="1615">
                        <c:v>0.64469861870797129</c:v>
                      </c:pt>
                      <c:pt idx="1616">
                        <c:v>0.46199017626791128</c:v>
                      </c:pt>
                      <c:pt idx="1617">
                        <c:v>0.7173760258854458</c:v>
                      </c:pt>
                      <c:pt idx="1618">
                        <c:v>0.50080006278880085</c:v>
                      </c:pt>
                      <c:pt idx="1619">
                        <c:v>0.61893886136004628</c:v>
                      </c:pt>
                      <c:pt idx="1620">
                        <c:v>0.48248161448495336</c:v>
                      </c:pt>
                      <c:pt idx="1621">
                        <c:v>0.39873353588933558</c:v>
                      </c:pt>
                      <c:pt idx="1622">
                        <c:v>0.17695391739291264</c:v>
                      </c:pt>
                      <c:pt idx="1623">
                        <c:v>0.24120010326508892</c:v>
                      </c:pt>
                      <c:pt idx="1624">
                        <c:v>0.19856731993278048</c:v>
                      </c:pt>
                      <c:pt idx="1625">
                        <c:v>1.1327395767943178</c:v>
                      </c:pt>
                      <c:pt idx="1626">
                        <c:v>1.2471658783501689</c:v>
                      </c:pt>
                      <c:pt idx="1627">
                        <c:v>3.5716159308757449</c:v>
                      </c:pt>
                      <c:pt idx="1628">
                        <c:v>3.5876385485627762</c:v>
                      </c:pt>
                      <c:pt idx="1629">
                        <c:v>4.2938577928794057</c:v>
                      </c:pt>
                      <c:pt idx="1630">
                        <c:v>5.5369506459798865</c:v>
                      </c:pt>
                      <c:pt idx="1631">
                        <c:v>1.8315286164759383</c:v>
                      </c:pt>
                      <c:pt idx="1632">
                        <c:v>2.2595781983149075</c:v>
                      </c:pt>
                      <c:pt idx="1633">
                        <c:v>0.97270236113073916</c:v>
                      </c:pt>
                      <c:pt idx="1634">
                        <c:v>2.3987751182625594</c:v>
                      </c:pt>
                      <c:pt idx="1635">
                        <c:v>2.7483590737707932</c:v>
                      </c:pt>
                      <c:pt idx="1636">
                        <c:v>2.3080576504504879</c:v>
                      </c:pt>
                      <c:pt idx="1637">
                        <c:v>2.1420879570218214</c:v>
                      </c:pt>
                      <c:pt idx="1638">
                        <c:v>2.8328889925250578</c:v>
                      </c:pt>
                      <c:pt idx="1639">
                        <c:v>2.5099707199802155</c:v>
                      </c:pt>
                      <c:pt idx="1640">
                        <c:v>2.805652427979529</c:v>
                      </c:pt>
                      <c:pt idx="1641">
                        <c:v>1.4305214245088889</c:v>
                      </c:pt>
                      <c:pt idx="1642">
                        <c:v>1.7897422388560096</c:v>
                      </c:pt>
                      <c:pt idx="1643">
                        <c:v>2.0386113252053653</c:v>
                      </c:pt>
                      <c:pt idx="1644">
                        <c:v>1.6500465431926694</c:v>
                      </c:pt>
                      <c:pt idx="1645">
                        <c:v>1.2420502360899686</c:v>
                      </c:pt>
                      <c:pt idx="1646">
                        <c:v>1.8337983413763281</c:v>
                      </c:pt>
                      <c:pt idx="1647">
                        <c:v>1.9652374498874174</c:v>
                      </c:pt>
                      <c:pt idx="1648">
                        <c:v>1.4274626187687769</c:v>
                      </c:pt>
                      <c:pt idx="1649">
                        <c:v>0.94436570611590576</c:v>
                      </c:pt>
                      <c:pt idx="1650">
                        <c:v>2.4153976584060275</c:v>
                      </c:pt>
                      <c:pt idx="1651">
                        <c:v>2.3864131727391658</c:v>
                      </c:pt>
                      <c:pt idx="1652">
                        <c:v>1.8230752400504222</c:v>
                      </c:pt>
                      <c:pt idx="1653">
                        <c:v>2.6813035289540146</c:v>
                      </c:pt>
                      <c:pt idx="1654">
                        <c:v>2.5349404349554914</c:v>
                      </c:pt>
                      <c:pt idx="1655">
                        <c:v>2.5004376453715502</c:v>
                      </c:pt>
                      <c:pt idx="1656">
                        <c:v>2.0549906746146109</c:v>
                      </c:pt>
                      <c:pt idx="1657">
                        <c:v>3.5475834118542351</c:v>
                      </c:pt>
                      <c:pt idx="1658">
                        <c:v>2.2014413442912169</c:v>
                      </c:pt>
                      <c:pt idx="1659">
                        <c:v>1.9651355845170144</c:v>
                      </c:pt>
                      <c:pt idx="1660">
                        <c:v>3.0684534303939528</c:v>
                      </c:pt>
                      <c:pt idx="1661">
                        <c:v>1.9385903408922041</c:v>
                      </c:pt>
                      <c:pt idx="1662">
                        <c:v>2.5511563195152167</c:v>
                      </c:pt>
                      <c:pt idx="1663">
                        <c:v>1.7431076751958572</c:v>
                      </c:pt>
                      <c:pt idx="1664">
                        <c:v>1.7649757492582296</c:v>
                      </c:pt>
                      <c:pt idx="1665">
                        <c:v>1.2617754544644038</c:v>
                      </c:pt>
                      <c:pt idx="1666">
                        <c:v>3.5647494348880202</c:v>
                      </c:pt>
                      <c:pt idx="1667">
                        <c:v>1.6699232394030659</c:v>
                      </c:pt>
                      <c:pt idx="1668">
                        <c:v>1.8920181192527048</c:v>
                      </c:pt>
                      <c:pt idx="1669">
                        <c:v>2.5214230621344318</c:v>
                      </c:pt>
                      <c:pt idx="1670">
                        <c:v>1.9215013163118098</c:v>
                      </c:pt>
                      <c:pt idx="1671">
                        <c:v>1.8454926440811068</c:v>
                      </c:pt>
                      <c:pt idx="1672">
                        <c:v>2.1703152350754897</c:v>
                      </c:pt>
                      <c:pt idx="1673">
                        <c:v>1.990249813348991</c:v>
                      </c:pt>
                      <c:pt idx="1674">
                        <c:v>1.6492392910653197</c:v>
                      </c:pt>
                      <c:pt idx="1675">
                        <c:v>5.9298210855724625</c:v>
                      </c:pt>
                      <c:pt idx="1676">
                        <c:v>5.9156686223840795</c:v>
                      </c:pt>
                      <c:pt idx="1677">
                        <c:v>5.1229162258144143</c:v>
                      </c:pt>
                      <c:pt idx="1678">
                        <c:v>5.3415795491507208</c:v>
                      </c:pt>
                      <c:pt idx="1679">
                        <c:v>6.4661107480946711</c:v>
                      </c:pt>
                      <c:pt idx="1680">
                        <c:v>8.1900505032871393</c:v>
                      </c:pt>
                      <c:pt idx="1681">
                        <c:v>8.0308354680801859</c:v>
                      </c:pt>
                      <c:pt idx="1682">
                        <c:v>5.3164339294876308</c:v>
                      </c:pt>
                      <c:pt idx="1683">
                        <c:v>4.5472493661767439</c:v>
                      </c:pt>
                      <c:pt idx="1684">
                        <c:v>6.200799360764778</c:v>
                      </c:pt>
                      <c:pt idx="1685">
                        <c:v>5.7206803499150638</c:v>
                      </c:pt>
                      <c:pt idx="1686">
                        <c:v>8.3180660128851187</c:v>
                      </c:pt>
                      <c:pt idx="1687">
                        <c:v>4.6463485088059118</c:v>
                      </c:pt>
                      <c:pt idx="1688">
                        <c:v>6.2513310040554053</c:v>
                      </c:pt>
                      <c:pt idx="1689">
                        <c:v>5.1869211991679371</c:v>
                      </c:pt>
                      <c:pt idx="1690">
                        <c:v>5.0813664131328915</c:v>
                      </c:pt>
                      <c:pt idx="1691">
                        <c:v>2.9100575827031392</c:v>
                      </c:pt>
                      <c:pt idx="1692">
                        <c:v>6.9111018066040915</c:v>
                      </c:pt>
                      <c:pt idx="1693">
                        <c:v>2.540367741205444</c:v>
                      </c:pt>
                      <c:pt idx="1694">
                        <c:v>6.5191183259646799</c:v>
                      </c:pt>
                      <c:pt idx="1695">
                        <c:v>7.0977377655098106</c:v>
                      </c:pt>
                      <c:pt idx="1696">
                        <c:v>5.7893790947867014</c:v>
                      </c:pt>
                      <c:pt idx="1697">
                        <c:v>2.2627976350928041</c:v>
                      </c:pt>
                      <c:pt idx="1698">
                        <c:v>3.8502366633877458</c:v>
                      </c:pt>
                      <c:pt idx="1699">
                        <c:v>5.7512694564382265</c:v>
                      </c:pt>
                      <c:pt idx="1700">
                        <c:v>0.53976191796042339</c:v>
                      </c:pt>
                      <c:pt idx="1701">
                        <c:v>1.3094701375399178</c:v>
                      </c:pt>
                      <c:pt idx="1702">
                        <c:v>2.5152071565147294</c:v>
                      </c:pt>
                      <c:pt idx="1703">
                        <c:v>3.8356357273471766</c:v>
                      </c:pt>
                      <c:pt idx="1704">
                        <c:v>4.0730712417174146</c:v>
                      </c:pt>
                      <c:pt idx="1705">
                        <c:v>4.5319054652964965</c:v>
                      </c:pt>
                      <c:pt idx="1706">
                        <c:v>3.0504725743936789</c:v>
                      </c:pt>
                      <c:pt idx="1707">
                        <c:v>3.2307210820247731</c:v>
                      </c:pt>
                      <c:pt idx="1708">
                        <c:v>3.7258147699358544</c:v>
                      </c:pt>
                      <c:pt idx="1709">
                        <c:v>2.0989914675924553</c:v>
                      </c:pt>
                      <c:pt idx="1710">
                        <c:v>2.2537210744146821</c:v>
                      </c:pt>
                      <c:pt idx="1711">
                        <c:v>2.183122246220361</c:v>
                      </c:pt>
                      <c:pt idx="1712">
                        <c:v>1.6454049932501462</c:v>
                      </c:pt>
                      <c:pt idx="1713">
                        <c:v>1.5923480874194447</c:v>
                      </c:pt>
                      <c:pt idx="1714">
                        <c:v>1.9011257926485925</c:v>
                      </c:pt>
                      <c:pt idx="1715">
                        <c:v>1.6725222480413082</c:v>
                      </c:pt>
                      <c:pt idx="1716">
                        <c:v>1.5372037552175339</c:v>
                      </c:pt>
                      <c:pt idx="1717">
                        <c:v>1.1396163454269357</c:v>
                      </c:pt>
                      <c:pt idx="1718">
                        <c:v>1.1140194550593667</c:v>
                      </c:pt>
                      <c:pt idx="1719">
                        <c:v>0.69229646781960752</c:v>
                      </c:pt>
                      <c:pt idx="1720">
                        <c:v>1.411185499861729</c:v>
                      </c:pt>
                      <c:pt idx="1721">
                        <c:v>0.97801813033571094</c:v>
                      </c:pt>
                      <c:pt idx="1722">
                        <c:v>1.0953322052604679</c:v>
                      </c:pt>
                      <c:pt idx="1723">
                        <c:v>0.49035666377350573</c:v>
                      </c:pt>
                      <c:pt idx="1724">
                        <c:v>0.76255481474220488</c:v>
                      </c:pt>
                      <c:pt idx="1725">
                        <c:v>0.75667740410009943</c:v>
                      </c:pt>
                      <c:pt idx="1726">
                        <c:v>2.7941518651953805</c:v>
                      </c:pt>
                      <c:pt idx="1727">
                        <c:v>3.9107014160759985</c:v>
                      </c:pt>
                      <c:pt idx="1728">
                        <c:v>2.4400104063886388</c:v>
                      </c:pt>
                      <c:pt idx="1729">
                        <c:v>4.1592779948119665</c:v>
                      </c:pt>
                      <c:pt idx="1730">
                        <c:v>3.9705033839945711</c:v>
                      </c:pt>
                      <c:pt idx="1731">
                        <c:v>2.9440112843615851</c:v>
                      </c:pt>
                      <c:pt idx="1732">
                        <c:v>3.6159443242773555</c:v>
                      </c:pt>
                      <c:pt idx="1733">
                        <c:v>3.6457441461883304</c:v>
                      </c:pt>
                      <c:pt idx="1734">
                        <c:v>2.2839194299370229</c:v>
                      </c:pt>
                      <c:pt idx="1735">
                        <c:v>3.5035530143732676</c:v>
                      </c:pt>
                      <c:pt idx="1736">
                        <c:v>2.2519511698319734</c:v>
                      </c:pt>
                      <c:pt idx="1737">
                        <c:v>2.3888898475668836</c:v>
                      </c:pt>
                      <c:pt idx="1738">
                        <c:v>1.4696585943292706</c:v>
                      </c:pt>
                      <c:pt idx="1739">
                        <c:v>1.8143997718598135</c:v>
                      </c:pt>
                      <c:pt idx="1740">
                        <c:v>1.5498328805994892</c:v>
                      </c:pt>
                      <c:pt idx="1741">
                        <c:v>1.635146183351194</c:v>
                      </c:pt>
                      <c:pt idx="1742">
                        <c:v>1.4927521262333503</c:v>
                      </c:pt>
                      <c:pt idx="1743">
                        <c:v>1.3768018352856828</c:v>
                      </c:pt>
                      <c:pt idx="1744">
                        <c:v>1.0642071205253898</c:v>
                      </c:pt>
                      <c:pt idx="1745">
                        <c:v>1.124197040280726</c:v>
                      </c:pt>
                      <c:pt idx="1746">
                        <c:v>1.1219698751004872</c:v>
                      </c:pt>
                      <c:pt idx="1747">
                        <c:v>1.3805353094456672</c:v>
                      </c:pt>
                      <c:pt idx="1748">
                        <c:v>0.78620913687400773</c:v>
                      </c:pt>
                      <c:pt idx="1749">
                        <c:v>0.86490042266759815</c:v>
                      </c:pt>
                      <c:pt idx="1750">
                        <c:v>2.3569458038121645</c:v>
                      </c:pt>
                      <c:pt idx="1751">
                        <c:v>2.5256269394751696</c:v>
                      </c:pt>
                      <c:pt idx="1752">
                        <c:v>2.6885436044025495</c:v>
                      </c:pt>
                      <c:pt idx="1753">
                        <c:v>5.2814740961023405</c:v>
                      </c:pt>
                      <c:pt idx="1754">
                        <c:v>2.2663765669630203</c:v>
                      </c:pt>
                      <c:pt idx="1755">
                        <c:v>2.8972639453718814</c:v>
                      </c:pt>
                      <c:pt idx="1756">
                        <c:v>3.3428385970856351</c:v>
                      </c:pt>
                      <c:pt idx="1757">
                        <c:v>2.9508579047694892</c:v>
                      </c:pt>
                      <c:pt idx="1758">
                        <c:v>3.1817226348236178</c:v>
                      </c:pt>
                      <c:pt idx="1759">
                        <c:v>2.7028999251924959</c:v>
                      </c:pt>
                      <c:pt idx="1760">
                        <c:v>3.466393192349845</c:v>
                      </c:pt>
                      <c:pt idx="1761">
                        <c:v>3.6087248494553612</c:v>
                      </c:pt>
                      <c:pt idx="1762">
                        <c:v>3.3451172732787433</c:v>
                      </c:pt>
                      <c:pt idx="1763">
                        <c:v>2.8129589787459417</c:v>
                      </c:pt>
                      <c:pt idx="1764">
                        <c:v>2.8217514350687778</c:v>
                      </c:pt>
                      <c:pt idx="1765">
                        <c:v>2.9586499479642252</c:v>
                      </c:pt>
                      <c:pt idx="1766">
                        <c:v>2.6121083187073064</c:v>
                      </c:pt>
                      <c:pt idx="1767">
                        <c:v>2.5218925557532454</c:v>
                      </c:pt>
                      <c:pt idx="1768">
                        <c:v>1.71393137730557</c:v>
                      </c:pt>
                      <c:pt idx="1769">
                        <c:v>2.7156715156881268</c:v>
                      </c:pt>
                      <c:pt idx="1770">
                        <c:v>1.843822591975053</c:v>
                      </c:pt>
                      <c:pt idx="1771">
                        <c:v>2.1807600278396473</c:v>
                      </c:pt>
                      <c:pt idx="1772">
                        <c:v>1.7973456868906499</c:v>
                      </c:pt>
                      <c:pt idx="1773">
                        <c:v>0.88926057923058721</c:v>
                      </c:pt>
                      <c:pt idx="1774">
                        <c:v>1.3890639136890279</c:v>
                      </c:pt>
                      <c:pt idx="1775">
                        <c:v>1.7274018535160935</c:v>
                      </c:pt>
                      <c:pt idx="1776">
                        <c:v>1.841806313122754</c:v>
                      </c:pt>
                      <c:pt idx="1777">
                        <c:v>4.0019465165478678</c:v>
                      </c:pt>
                      <c:pt idx="1778">
                        <c:v>3.3238569672151486</c:v>
                      </c:pt>
                      <c:pt idx="1779">
                        <c:v>2.2729084436700444</c:v>
                      </c:pt>
                      <c:pt idx="1780">
                        <c:v>3.5368945136796279</c:v>
                      </c:pt>
                      <c:pt idx="1781">
                        <c:v>3.0513310246924927</c:v>
                      </c:pt>
                      <c:pt idx="1782">
                        <c:v>4.8104897453159472</c:v>
                      </c:pt>
                      <c:pt idx="1783">
                        <c:v>2.6348719329255577</c:v>
                      </c:pt>
                      <c:pt idx="1784">
                        <c:v>3.3092064148974414</c:v>
                      </c:pt>
                      <c:pt idx="1785">
                        <c:v>3.3892267884322638</c:v>
                      </c:pt>
                      <c:pt idx="1786">
                        <c:v>2.0340974218360683</c:v>
                      </c:pt>
                      <c:pt idx="1787">
                        <c:v>3.6093403272933342</c:v>
                      </c:pt>
                      <c:pt idx="1788">
                        <c:v>1.0450892239552374</c:v>
                      </c:pt>
                      <c:pt idx="1789">
                        <c:v>2.5314577264379818</c:v>
                      </c:pt>
                      <c:pt idx="1790">
                        <c:v>2.0614243550761784</c:v>
                      </c:pt>
                      <c:pt idx="1791">
                        <c:v>1.4817351046059173</c:v>
                      </c:pt>
                      <c:pt idx="1792">
                        <c:v>1.2971233098785651</c:v>
                      </c:pt>
                      <c:pt idx="1793">
                        <c:v>1.6934079932709731</c:v>
                      </c:pt>
                      <c:pt idx="1794">
                        <c:v>1.8171484221214593</c:v>
                      </c:pt>
                      <c:pt idx="1795">
                        <c:v>2.5736934711326538</c:v>
                      </c:pt>
                      <c:pt idx="1796">
                        <c:v>1.4459120044947309</c:v>
                      </c:pt>
                      <c:pt idx="1797">
                        <c:v>1.8410914071601052</c:v>
                      </c:pt>
                      <c:pt idx="1798">
                        <c:v>1.1473725728619837</c:v>
                      </c:pt>
                      <c:pt idx="1799">
                        <c:v>0.92581071024816242</c:v>
                      </c:pt>
                      <c:pt idx="1800">
                        <c:v>1.0385964310914617</c:v>
                      </c:pt>
                      <c:pt idx="1801">
                        <c:v>3.5174837342469454</c:v>
                      </c:pt>
                      <c:pt idx="1802">
                        <c:v>2.8106755180943712</c:v>
                      </c:pt>
                      <c:pt idx="1803">
                        <c:v>1.1315852892538172</c:v>
                      </c:pt>
                      <c:pt idx="1804">
                        <c:v>4.1669037138080176</c:v>
                      </c:pt>
                      <c:pt idx="1805">
                        <c:v>3.251637087493588</c:v>
                      </c:pt>
                      <c:pt idx="1806">
                        <c:v>3.1666783482722529</c:v>
                      </c:pt>
                      <c:pt idx="1807">
                        <c:v>2.1294439787923336</c:v>
                      </c:pt>
                      <c:pt idx="1808">
                        <c:v>3.2672662163586805</c:v>
                      </c:pt>
                      <c:pt idx="1809">
                        <c:v>3.1623404832644111</c:v>
                      </c:pt>
                      <c:pt idx="1810">
                        <c:v>2.3409792512182683</c:v>
                      </c:pt>
                      <c:pt idx="1811">
                        <c:v>2.3741001347852291</c:v>
                      </c:pt>
                      <c:pt idx="1812">
                        <c:v>2.0854801721499232</c:v>
                      </c:pt>
                      <c:pt idx="1813">
                        <c:v>1.6288221130528397</c:v>
                      </c:pt>
                      <c:pt idx="1814">
                        <c:v>2.4336466463254136</c:v>
                      </c:pt>
                      <c:pt idx="1815">
                        <c:v>2.7154038216092422</c:v>
                      </c:pt>
                      <c:pt idx="1816">
                        <c:v>3.0950981639282644</c:v>
                      </c:pt>
                      <c:pt idx="1817">
                        <c:v>2.0434715412861277</c:v>
                      </c:pt>
                      <c:pt idx="1818">
                        <c:v>2.1103633116913367</c:v>
                      </c:pt>
                      <c:pt idx="1819">
                        <c:v>2.441002973566667</c:v>
                      </c:pt>
                      <c:pt idx="1820">
                        <c:v>2.3546723186389595</c:v>
                      </c:pt>
                      <c:pt idx="1821">
                        <c:v>1.1411755664645813</c:v>
                      </c:pt>
                      <c:pt idx="1822">
                        <c:v>1.5427561368417535</c:v>
                      </c:pt>
                      <c:pt idx="1823">
                        <c:v>1.7892605481025727</c:v>
                      </c:pt>
                      <c:pt idx="1824">
                        <c:v>1.552263160859821</c:v>
                      </c:pt>
                      <c:pt idx="1825">
                        <c:v>1.6808375167222012</c:v>
                      </c:pt>
                      <c:pt idx="1826">
                        <c:v>1.8813883274129575</c:v>
                      </c:pt>
                      <c:pt idx="1827">
                        <c:v>2.3329887596476167</c:v>
                      </c:pt>
                      <c:pt idx="1828">
                        <c:v>2.8800083051083925</c:v>
                      </c:pt>
                      <c:pt idx="1829">
                        <c:v>3.8914845949116725</c:v>
                      </c:pt>
                      <c:pt idx="1830">
                        <c:v>4.126263814603484</c:v>
                      </c:pt>
                      <c:pt idx="1831">
                        <c:v>3.2907340120071811</c:v>
                      </c:pt>
                      <c:pt idx="1832">
                        <c:v>2.5977229146187097</c:v>
                      </c:pt>
                      <c:pt idx="1833">
                        <c:v>2.5688065388927348</c:v>
                      </c:pt>
                      <c:pt idx="1834">
                        <c:v>2.6624178521480064</c:v>
                      </c:pt>
                      <c:pt idx="1835">
                        <c:v>1.6181016542286664</c:v>
                      </c:pt>
                      <c:pt idx="1836">
                        <c:v>2.9595388136787069</c:v>
                      </c:pt>
                      <c:pt idx="1837">
                        <c:v>2.9356621243882781</c:v>
                      </c:pt>
                      <c:pt idx="1838">
                        <c:v>2.651831099339494</c:v>
                      </c:pt>
                      <c:pt idx="1839">
                        <c:v>3.1009082948376259</c:v>
                      </c:pt>
                      <c:pt idx="1840">
                        <c:v>2.2721128245476665</c:v>
                      </c:pt>
                      <c:pt idx="1841">
                        <c:v>0.94997375184798238</c:v>
                      </c:pt>
                      <c:pt idx="1842">
                        <c:v>1.7807682403568905</c:v>
                      </c:pt>
                      <c:pt idx="1843">
                        <c:v>1.6829447424915889</c:v>
                      </c:pt>
                      <c:pt idx="1844">
                        <c:v>1.3685730107484522</c:v>
                      </c:pt>
                      <c:pt idx="1845">
                        <c:v>0.69683086912280612</c:v>
                      </c:pt>
                      <c:pt idx="1846">
                        <c:v>1.6841939613343595</c:v>
                      </c:pt>
                      <c:pt idx="1847">
                        <c:v>1.3022648406949946</c:v>
                      </c:pt>
                      <c:pt idx="1848">
                        <c:v>1.607850394219243</c:v>
                      </c:pt>
                      <c:pt idx="1849">
                        <c:v>1.7110863484846963</c:v>
                      </c:pt>
                      <c:pt idx="1850">
                        <c:v>1.8132250134123495</c:v>
                      </c:pt>
                      <c:pt idx="1851">
                        <c:v>3.0186027868926555</c:v>
                      </c:pt>
                      <c:pt idx="1852">
                        <c:v>2.3982268402816143</c:v>
                      </c:pt>
                      <c:pt idx="1853">
                        <c:v>1.712070670922494</c:v>
                      </c:pt>
                      <c:pt idx="1854">
                        <c:v>2.3728142797562892</c:v>
                      </c:pt>
                      <c:pt idx="1855">
                        <c:v>1.9208289831815077</c:v>
                      </c:pt>
                      <c:pt idx="1856">
                        <c:v>1.8678547110814405</c:v>
                      </c:pt>
                      <c:pt idx="1857">
                        <c:v>1.4380429161081918</c:v>
                      </c:pt>
                      <c:pt idx="1858">
                        <c:v>2.3979062685346872</c:v>
                      </c:pt>
                      <c:pt idx="1859">
                        <c:v>1.9570971010476512</c:v>
                      </c:pt>
                      <c:pt idx="1860">
                        <c:v>2.1611055870599469</c:v>
                      </c:pt>
                      <c:pt idx="1861">
                        <c:v>2.8041817238518334</c:v>
                      </c:pt>
                      <c:pt idx="1862">
                        <c:v>1.9924780358728771</c:v>
                      </c:pt>
                      <c:pt idx="1863">
                        <c:v>1.6186486548263253</c:v>
                      </c:pt>
                      <c:pt idx="1864">
                        <c:v>0.80729428630176558</c:v>
                      </c:pt>
                      <c:pt idx="1865">
                        <c:v>2.1325329894262133</c:v>
                      </c:pt>
                      <c:pt idx="1866">
                        <c:v>1.1401938035670856</c:v>
                      </c:pt>
                      <c:pt idx="1867">
                        <c:v>2.606779269726589</c:v>
                      </c:pt>
                      <c:pt idx="1868">
                        <c:v>1.1803707284673473</c:v>
                      </c:pt>
                      <c:pt idx="1869">
                        <c:v>1.3509536320298345</c:v>
                      </c:pt>
                      <c:pt idx="1870">
                        <c:v>1.3158707005808283</c:v>
                      </c:pt>
                      <c:pt idx="1871">
                        <c:v>1.8040676793777153</c:v>
                      </c:pt>
                      <c:pt idx="1872">
                        <c:v>1.8526164786053887</c:v>
                      </c:pt>
                      <c:pt idx="1873">
                        <c:v>1.3032806649792068</c:v>
                      </c:pt>
                      <c:pt idx="1874">
                        <c:v>1.5675338126638545</c:v>
                      </c:pt>
                      <c:pt idx="1875">
                        <c:v>0.3650319688493523</c:v>
                      </c:pt>
                      <c:pt idx="1876">
                        <c:v>2.1634518410473094</c:v>
                      </c:pt>
                      <c:pt idx="1877">
                        <c:v>2.9949413867402028</c:v>
                      </c:pt>
                      <c:pt idx="1878">
                        <c:v>3.6069417694373431</c:v>
                      </c:pt>
                      <c:pt idx="1879">
                        <c:v>4.2087219346656211</c:v>
                      </c:pt>
                      <c:pt idx="1880">
                        <c:v>3.0985647459376047</c:v>
                      </c:pt>
                      <c:pt idx="1881">
                        <c:v>4.0402319529796484</c:v>
                      </c:pt>
                      <c:pt idx="1882">
                        <c:v>3.4523640197945094</c:v>
                      </c:pt>
                      <c:pt idx="1883">
                        <c:v>2.9094367748268724</c:v>
                      </c:pt>
                      <c:pt idx="1884">
                        <c:v>3.11329499004604</c:v>
                      </c:pt>
                      <c:pt idx="1885">
                        <c:v>1.9159481894328088</c:v>
                      </c:pt>
                      <c:pt idx="1886">
                        <c:v>1.8517324315823263</c:v>
                      </c:pt>
                      <c:pt idx="1887">
                        <c:v>2.2421672209493781</c:v>
                      </c:pt>
                      <c:pt idx="1888">
                        <c:v>0.74083844098697504</c:v>
                      </c:pt>
                      <c:pt idx="1889">
                        <c:v>0.72374900747933057</c:v>
                      </c:pt>
                      <c:pt idx="1890">
                        <c:v>1.2669986306825383</c:v>
                      </c:pt>
                      <c:pt idx="1891">
                        <c:v>1.1684131808750537</c:v>
                      </c:pt>
                      <c:pt idx="1892">
                        <c:v>0.58038782603487327</c:v>
                      </c:pt>
                      <c:pt idx="1893">
                        <c:v>1.0220760940674207</c:v>
                      </c:pt>
                      <c:pt idx="1894">
                        <c:v>0.8356796356525994</c:v>
                      </c:pt>
                      <c:pt idx="1895">
                        <c:v>0.48063424515567793</c:v>
                      </c:pt>
                      <c:pt idx="1896">
                        <c:v>0.79164926256589274</c:v>
                      </c:pt>
                      <c:pt idx="1897">
                        <c:v>0.35255125993748104</c:v>
                      </c:pt>
                      <c:pt idx="1898">
                        <c:v>0.37918723728628495</c:v>
                      </c:pt>
                      <c:pt idx="1899">
                        <c:v>0.45910931096115776</c:v>
                      </c:pt>
                      <c:pt idx="1900">
                        <c:v>1.3912863752951281</c:v>
                      </c:pt>
                      <c:pt idx="1901">
                        <c:v>2.2863911891252773</c:v>
                      </c:pt>
                      <c:pt idx="1902">
                        <c:v>2.8149632204898474</c:v>
                      </c:pt>
                      <c:pt idx="1903">
                        <c:v>1.7115203328958923</c:v>
                      </c:pt>
                      <c:pt idx="1904">
                        <c:v>3.3674728386121129</c:v>
                      </c:pt>
                      <c:pt idx="1905">
                        <c:v>1.9704695717235794</c:v>
                      </c:pt>
                      <c:pt idx="1906">
                        <c:v>3.314616843057876</c:v>
                      </c:pt>
                      <c:pt idx="1907">
                        <c:v>3.2845181171891866</c:v>
                      </c:pt>
                      <c:pt idx="1908">
                        <c:v>4.2361925548140533</c:v>
                      </c:pt>
                      <c:pt idx="1909">
                        <c:v>3.2031414634023134</c:v>
                      </c:pt>
                      <c:pt idx="1910">
                        <c:v>2.8411445314050776</c:v>
                      </c:pt>
                      <c:pt idx="1911">
                        <c:v>2.747859512570002</c:v>
                      </c:pt>
                      <c:pt idx="1912">
                        <c:v>2.3865939697003959</c:v>
                      </c:pt>
                      <c:pt idx="1913">
                        <c:v>1.7349467514346297</c:v>
                      </c:pt>
                      <c:pt idx="1914">
                        <c:v>3.4255767274194531</c:v>
                      </c:pt>
                      <c:pt idx="1915">
                        <c:v>2.6110336089672548</c:v>
                      </c:pt>
                      <c:pt idx="1916">
                        <c:v>3.2956439253140615</c:v>
                      </c:pt>
                      <c:pt idx="1917">
                        <c:v>2.4202228144148688</c:v>
                      </c:pt>
                      <c:pt idx="1918">
                        <c:v>2.8209021475140927</c:v>
                      </c:pt>
                      <c:pt idx="1919">
                        <c:v>2.4037763695033614</c:v>
                      </c:pt>
                      <c:pt idx="1920">
                        <c:v>1.0465743121871049</c:v>
                      </c:pt>
                      <c:pt idx="1921">
                        <c:v>1.7684357413228082</c:v>
                      </c:pt>
                      <c:pt idx="1922">
                        <c:v>1.9450647490639448</c:v>
                      </c:pt>
                      <c:pt idx="1923">
                        <c:v>2.5480101917846265</c:v>
                      </c:pt>
                      <c:pt idx="1924">
                        <c:v>2.0013240204633158</c:v>
                      </c:pt>
                      <c:pt idx="1925">
                        <c:v>1.7576033659494577</c:v>
                      </c:pt>
                      <c:pt idx="1926">
                        <c:v>2.4249133441338002</c:v>
                      </c:pt>
                      <c:pt idx="1927">
                        <c:v>3.3287666751222034</c:v>
                      </c:pt>
                      <c:pt idx="1928">
                        <c:v>2.9091225145763646</c:v>
                      </c:pt>
                      <c:pt idx="1929">
                        <c:v>2.8256111057419844</c:v>
                      </c:pt>
                      <c:pt idx="1930">
                        <c:v>3.7369365518427422</c:v>
                      </c:pt>
                      <c:pt idx="1931">
                        <c:v>3.316901169737319</c:v>
                      </c:pt>
                      <c:pt idx="1932">
                        <c:v>3.9933135246905365</c:v>
                      </c:pt>
                      <c:pt idx="1933">
                        <c:v>2.8818709312381912</c:v>
                      </c:pt>
                      <c:pt idx="1934">
                        <c:v>2.8286303709361804</c:v>
                      </c:pt>
                      <c:pt idx="1935">
                        <c:v>2.94890794983553</c:v>
                      </c:pt>
                      <c:pt idx="1936">
                        <c:v>2.5716363074917421</c:v>
                      </c:pt>
                      <c:pt idx="1937">
                        <c:v>1.9128956320371451</c:v>
                      </c:pt>
                      <c:pt idx="1938">
                        <c:v>3.6296372463672459</c:v>
                      </c:pt>
                      <c:pt idx="1939">
                        <c:v>2.9729119835547273</c:v>
                      </c:pt>
                      <c:pt idx="1940">
                        <c:v>2.2881177433552331</c:v>
                      </c:pt>
                      <c:pt idx="1941">
                        <c:v>2.8855678831921461</c:v>
                      </c:pt>
                      <c:pt idx="1942">
                        <c:v>2.2993120149355231</c:v>
                      </c:pt>
                      <c:pt idx="1943">
                        <c:v>1.2565628080604534</c:v>
                      </c:pt>
                      <c:pt idx="1944">
                        <c:v>1.0966220665759303</c:v>
                      </c:pt>
                      <c:pt idx="1945">
                        <c:v>1.9819594699898577</c:v>
                      </c:pt>
                      <c:pt idx="1946">
                        <c:v>0.98664002611382906</c:v>
                      </c:pt>
                      <c:pt idx="1947">
                        <c:v>1.0569411211238053</c:v>
                      </c:pt>
                      <c:pt idx="1948">
                        <c:v>2.4942153478337601</c:v>
                      </c:pt>
                      <c:pt idx="1949">
                        <c:v>1.4968786330605242</c:v>
                      </c:pt>
                      <c:pt idx="1950">
                        <c:v>2.487041670946827</c:v>
                      </c:pt>
                      <c:pt idx="1951">
                        <c:v>4.425047472327492</c:v>
                      </c:pt>
                      <c:pt idx="1952">
                        <c:v>6.1761826865851583</c:v>
                      </c:pt>
                      <c:pt idx="1953">
                        <c:v>7.205234670407008</c:v>
                      </c:pt>
                      <c:pt idx="1954">
                        <c:v>4.5563475295669145</c:v>
                      </c:pt>
                      <c:pt idx="1955">
                        <c:v>4.7786691649131905</c:v>
                      </c:pt>
                      <c:pt idx="1956">
                        <c:v>5.0147889793865525</c:v>
                      </c:pt>
                      <c:pt idx="1957">
                        <c:v>5.8155078744472544</c:v>
                      </c:pt>
                      <c:pt idx="1958">
                        <c:v>7.6138462845297594</c:v>
                      </c:pt>
                      <c:pt idx="1959">
                        <c:v>4.4236449414262697</c:v>
                      </c:pt>
                      <c:pt idx="1960">
                        <c:v>6.0813804120762178</c:v>
                      </c:pt>
                      <c:pt idx="1961">
                        <c:v>7.231522321645758</c:v>
                      </c:pt>
                      <c:pt idx="1962">
                        <c:v>6.0850693918173828</c:v>
                      </c:pt>
                      <c:pt idx="1963">
                        <c:v>3.7856489265996371</c:v>
                      </c:pt>
                      <c:pt idx="1964">
                        <c:v>5.7555396777269445</c:v>
                      </c:pt>
                      <c:pt idx="1965">
                        <c:v>4.7445934094771909</c:v>
                      </c:pt>
                      <c:pt idx="1966">
                        <c:v>3.6515351181150537</c:v>
                      </c:pt>
                      <c:pt idx="1967">
                        <c:v>4.8193722409485638</c:v>
                      </c:pt>
                      <c:pt idx="1968">
                        <c:v>4.68423486596655</c:v>
                      </c:pt>
                      <c:pt idx="1969">
                        <c:v>3.6306247245196341</c:v>
                      </c:pt>
                      <c:pt idx="1970">
                        <c:v>3.8082768258249176</c:v>
                      </c:pt>
                      <c:pt idx="1971">
                        <c:v>2.0432182026885148</c:v>
                      </c:pt>
                      <c:pt idx="1972">
                        <c:v>5.698384525024168</c:v>
                      </c:pt>
                      <c:pt idx="1973">
                        <c:v>3.5765357897201318</c:v>
                      </c:pt>
                      <c:pt idx="1974">
                        <c:v>5.5105790354655593</c:v>
                      </c:pt>
                      <c:pt idx="1975">
                        <c:v>0.60492817709872293</c:v>
                      </c:pt>
                      <c:pt idx="1976">
                        <c:v>2.4730465474874279</c:v>
                      </c:pt>
                      <c:pt idx="1977">
                        <c:v>2.850774159191797</c:v>
                      </c:pt>
                      <c:pt idx="1978">
                        <c:v>2.9792439299903317</c:v>
                      </c:pt>
                      <c:pt idx="1979">
                        <c:v>0.27559081352274206</c:v>
                      </c:pt>
                      <c:pt idx="1980">
                        <c:v>3.1549048376209958</c:v>
                      </c:pt>
                      <c:pt idx="1981">
                        <c:v>3.4404979966526916</c:v>
                      </c:pt>
                      <c:pt idx="1982">
                        <c:v>2.0796529374564332</c:v>
                      </c:pt>
                      <c:pt idx="1983">
                        <c:v>2.3685372506027531</c:v>
                      </c:pt>
                      <c:pt idx="1984">
                        <c:v>2.3711897428983844</c:v>
                      </c:pt>
                      <c:pt idx="1985">
                        <c:v>1.9366559215837398</c:v>
                      </c:pt>
                      <c:pt idx="1986">
                        <c:v>1.8472974982812806</c:v>
                      </c:pt>
                      <c:pt idx="1987">
                        <c:v>2.4076246194300244</c:v>
                      </c:pt>
                      <c:pt idx="1988">
                        <c:v>2.681812662166148</c:v>
                      </c:pt>
                      <c:pt idx="1989">
                        <c:v>2.9600273168067557</c:v>
                      </c:pt>
                      <c:pt idx="1990">
                        <c:v>1.4429657986749536</c:v>
                      </c:pt>
                      <c:pt idx="1991">
                        <c:v>1.6846400394663512</c:v>
                      </c:pt>
                      <c:pt idx="1992">
                        <c:v>1.4788956589260467</c:v>
                      </c:pt>
                      <c:pt idx="1993">
                        <c:v>1.9654268340272789</c:v>
                      </c:pt>
                      <c:pt idx="1994">
                        <c:v>1.248387820252058</c:v>
                      </c:pt>
                      <c:pt idx="1995">
                        <c:v>1.8610942409169176</c:v>
                      </c:pt>
                      <c:pt idx="1996">
                        <c:v>2.0584801800002781</c:v>
                      </c:pt>
                      <c:pt idx="1997">
                        <c:v>0.49684481319859036</c:v>
                      </c:pt>
                      <c:pt idx="1998">
                        <c:v>0.72210657731176386</c:v>
                      </c:pt>
                      <c:pt idx="1999">
                        <c:v>1.4592605850276099</c:v>
                      </c:pt>
                      <c:pt idx="2000">
                        <c:v>2.0554345823628832</c:v>
                      </c:pt>
                      <c:pt idx="2001">
                        <c:v>2.1763677006144029</c:v>
                      </c:pt>
                      <c:pt idx="2002">
                        <c:v>3.060308288500587</c:v>
                      </c:pt>
                      <c:pt idx="2003">
                        <c:v>3.1637775564684119</c:v>
                      </c:pt>
                      <c:pt idx="2004">
                        <c:v>2.9226765045027436</c:v>
                      </c:pt>
                      <c:pt idx="2005">
                        <c:v>3.4039502953906391</c:v>
                      </c:pt>
                      <c:pt idx="2006">
                        <c:v>4.0501170371259834</c:v>
                      </c:pt>
                      <c:pt idx="2007">
                        <c:v>4.6138995222051928</c:v>
                      </c:pt>
                      <c:pt idx="2008">
                        <c:v>2.6259837259736822</c:v>
                      </c:pt>
                      <c:pt idx="2009">
                        <c:v>3.9035974348901563</c:v>
                      </c:pt>
                      <c:pt idx="2010">
                        <c:v>3.6737186551094205</c:v>
                      </c:pt>
                      <c:pt idx="2011">
                        <c:v>2.8749337023506896</c:v>
                      </c:pt>
                      <c:pt idx="2012">
                        <c:v>2.664331398169173</c:v>
                      </c:pt>
                      <c:pt idx="2013">
                        <c:v>2.7829915225411659</c:v>
                      </c:pt>
                      <c:pt idx="2014">
                        <c:v>2.8886651751109462</c:v>
                      </c:pt>
                      <c:pt idx="2015">
                        <c:v>2.6122992964701459</c:v>
                      </c:pt>
                      <c:pt idx="2016">
                        <c:v>3.2685828048817109</c:v>
                      </c:pt>
                      <c:pt idx="2017">
                        <c:v>2.5000940063508659</c:v>
                      </c:pt>
                      <c:pt idx="2018">
                        <c:v>2.2718076145802435</c:v>
                      </c:pt>
                      <c:pt idx="2019">
                        <c:v>2.0601221049525864</c:v>
                      </c:pt>
                      <c:pt idx="2020">
                        <c:v>1.9503236701117235</c:v>
                      </c:pt>
                      <c:pt idx="2021">
                        <c:v>1.5400422455008671</c:v>
                      </c:pt>
                      <c:pt idx="2022">
                        <c:v>2.2360837053808149</c:v>
                      </c:pt>
                      <c:pt idx="2023">
                        <c:v>2.7071153118397882</c:v>
                      </c:pt>
                      <c:pt idx="2024">
                        <c:v>2.3568633305913504</c:v>
                      </c:pt>
                      <c:pt idx="2025">
                        <c:v>1.9856239919150975</c:v>
                      </c:pt>
                      <c:pt idx="2026">
                        <c:v>2.5297668400950069</c:v>
                      </c:pt>
                      <c:pt idx="2027">
                        <c:v>2.1914596527251367</c:v>
                      </c:pt>
                      <c:pt idx="2028">
                        <c:v>2.0030802065851581</c:v>
                      </c:pt>
                      <c:pt idx="2029">
                        <c:v>1.7481929906557052</c:v>
                      </c:pt>
                      <c:pt idx="2030">
                        <c:v>1.4675596824895629</c:v>
                      </c:pt>
                      <c:pt idx="2031">
                        <c:v>2.5707705063652022</c:v>
                      </c:pt>
                      <c:pt idx="2032">
                        <c:v>2.6798314095244589</c:v>
                      </c:pt>
                      <c:pt idx="2033">
                        <c:v>2.8086550610638068</c:v>
                      </c:pt>
                      <c:pt idx="2034">
                        <c:v>3.4171077133343197</c:v>
                      </c:pt>
                      <c:pt idx="2035">
                        <c:v>3.4361627638060241</c:v>
                      </c:pt>
                      <c:pt idx="2036">
                        <c:v>2.0234423115829228</c:v>
                      </c:pt>
                      <c:pt idx="2037">
                        <c:v>2.0385625359294259</c:v>
                      </c:pt>
                      <c:pt idx="2038">
                        <c:v>1.4886302982390927</c:v>
                      </c:pt>
                      <c:pt idx="2039">
                        <c:v>1.5593783101588363</c:v>
                      </c:pt>
                      <c:pt idx="2040">
                        <c:v>1.9592392681664366</c:v>
                      </c:pt>
                      <c:pt idx="2041">
                        <c:v>1.4606784546425502</c:v>
                      </c:pt>
                      <c:pt idx="2042">
                        <c:v>2.0197400955942726</c:v>
                      </c:pt>
                      <c:pt idx="2043">
                        <c:v>1.6998255977911327</c:v>
                      </c:pt>
                      <c:pt idx="2044">
                        <c:v>1.9026431144254226</c:v>
                      </c:pt>
                      <c:pt idx="2045">
                        <c:v>1.603286062201476</c:v>
                      </c:pt>
                      <c:pt idx="2046">
                        <c:v>1.2252494170445345</c:v>
                      </c:pt>
                      <c:pt idx="2047">
                        <c:v>2.353704458518572</c:v>
                      </c:pt>
                      <c:pt idx="2048">
                        <c:v>0.93313005735276866</c:v>
                      </c:pt>
                      <c:pt idx="2049">
                        <c:v>1.2802914264765399</c:v>
                      </c:pt>
                      <c:pt idx="2050">
                        <c:v>0.18397243770535587</c:v>
                      </c:pt>
                      <c:pt idx="2051">
                        <c:v>2.4437984958222247</c:v>
                      </c:pt>
                      <c:pt idx="2052">
                        <c:v>5.1562310989258195</c:v>
                      </c:pt>
                      <c:pt idx="2053">
                        <c:v>5.1267164798374303</c:v>
                      </c:pt>
                      <c:pt idx="2054">
                        <c:v>3.9965387335925335</c:v>
                      </c:pt>
                      <c:pt idx="2055">
                        <c:v>9.8292777175911841</c:v>
                      </c:pt>
                      <c:pt idx="2056">
                        <c:v>4.1861128483987891</c:v>
                      </c:pt>
                      <c:pt idx="2057">
                        <c:v>4.6148278315833098</c:v>
                      </c:pt>
                      <c:pt idx="2058">
                        <c:v>2.9045290352662931</c:v>
                      </c:pt>
                      <c:pt idx="2059">
                        <c:v>2.812385263137843</c:v>
                      </c:pt>
                      <c:pt idx="2060">
                        <c:v>3.6715321130373426</c:v>
                      </c:pt>
                      <c:pt idx="2061">
                        <c:v>2.1483046216214632</c:v>
                      </c:pt>
                      <c:pt idx="2062">
                        <c:v>1.9510902219595043</c:v>
                      </c:pt>
                      <c:pt idx="2063">
                        <c:v>2.0844260288340122</c:v>
                      </c:pt>
                      <c:pt idx="2064">
                        <c:v>1.4872647239844883</c:v>
                      </c:pt>
                      <c:pt idx="2065">
                        <c:v>1.5200090144177087</c:v>
                      </c:pt>
                      <c:pt idx="2066">
                        <c:v>0.97882405431450636</c:v>
                      </c:pt>
                      <c:pt idx="2067">
                        <c:v>0.95188538170046455</c:v>
                      </c:pt>
                      <c:pt idx="2068">
                        <c:v>0.5965027824483109</c:v>
                      </c:pt>
                      <c:pt idx="2069">
                        <c:v>0.64301173683234936</c:v>
                      </c:pt>
                      <c:pt idx="2070">
                        <c:v>0.42900832205810174</c:v>
                      </c:pt>
                      <c:pt idx="2071">
                        <c:v>0.40051459300212022</c:v>
                      </c:pt>
                      <c:pt idx="2072">
                        <c:v>0.24040510229661127</c:v>
                      </c:pt>
                      <c:pt idx="2073">
                        <c:v>0.3555478990941735</c:v>
                      </c:pt>
                      <c:pt idx="2074">
                        <c:v>0.13879117567501773</c:v>
                      </c:pt>
                      <c:pt idx="2075">
                        <c:v>2.3974896818108169</c:v>
                      </c:pt>
                      <c:pt idx="2076">
                        <c:v>2.6792841891787815</c:v>
                      </c:pt>
                      <c:pt idx="2077">
                        <c:v>4.9772939835988286</c:v>
                      </c:pt>
                      <c:pt idx="2078">
                        <c:v>2.871210774640355</c:v>
                      </c:pt>
                      <c:pt idx="2079">
                        <c:v>3.7617022696652374</c:v>
                      </c:pt>
                      <c:pt idx="2080">
                        <c:v>4.4715625248233248</c:v>
                      </c:pt>
                      <c:pt idx="2081">
                        <c:v>3.3300816944678666</c:v>
                      </c:pt>
                      <c:pt idx="2082">
                        <c:v>3.6908302133515596</c:v>
                      </c:pt>
                      <c:pt idx="2083">
                        <c:v>2.3890362679028927</c:v>
                      </c:pt>
                      <c:pt idx="2084">
                        <c:v>3.0593831394192956</c:v>
                      </c:pt>
                      <c:pt idx="2085">
                        <c:v>4.4213529664515923</c:v>
                      </c:pt>
                      <c:pt idx="2086">
                        <c:v>1.0740321857281774</c:v>
                      </c:pt>
                      <c:pt idx="2087">
                        <c:v>2.8167209952235699</c:v>
                      </c:pt>
                      <c:pt idx="2088">
                        <c:v>2.7694186591663712</c:v>
                      </c:pt>
                      <c:pt idx="2089">
                        <c:v>1.4351929409739788</c:v>
                      </c:pt>
                      <c:pt idx="2090">
                        <c:v>3.7971940323055766</c:v>
                      </c:pt>
                      <c:pt idx="2091">
                        <c:v>1.8661085797811519</c:v>
                      </c:pt>
                      <c:pt idx="2092">
                        <c:v>2.25043163490631</c:v>
                      </c:pt>
                      <c:pt idx="2093">
                        <c:v>2.8578237472872434</c:v>
                      </c:pt>
                      <c:pt idx="2094">
                        <c:v>1.9846807786966199</c:v>
                      </c:pt>
                      <c:pt idx="2095">
                        <c:v>2.3300849736656324</c:v>
                      </c:pt>
                      <c:pt idx="2096">
                        <c:v>1.864646782123879</c:v>
                      </c:pt>
                      <c:pt idx="2097">
                        <c:v>1.0947209975768073</c:v>
                      </c:pt>
                      <c:pt idx="2098">
                        <c:v>1.9973119990475146</c:v>
                      </c:pt>
                      <c:pt idx="2099">
                        <c:v>1.8613222064344694</c:v>
                      </c:pt>
                      <c:pt idx="2100">
                        <c:v>1.9750648534146955</c:v>
                      </c:pt>
                      <c:pt idx="2101">
                        <c:v>1.5436861462385376</c:v>
                      </c:pt>
                      <c:pt idx="2102">
                        <c:v>1.8526198585267966</c:v>
                      </c:pt>
                      <c:pt idx="2103">
                        <c:v>1.6764377280641072</c:v>
                      </c:pt>
                      <c:pt idx="2104">
                        <c:v>2.0402978117315436</c:v>
                      </c:pt>
                      <c:pt idx="2105">
                        <c:v>2.0060192106627506</c:v>
                      </c:pt>
                      <c:pt idx="2106">
                        <c:v>2.3356646949234969</c:v>
                      </c:pt>
                      <c:pt idx="2107">
                        <c:v>1.2550984459302308</c:v>
                      </c:pt>
                      <c:pt idx="2108">
                        <c:v>2.0931031673841738</c:v>
                      </c:pt>
                      <c:pt idx="2109">
                        <c:v>1.6691317313341731</c:v>
                      </c:pt>
                      <c:pt idx="2110">
                        <c:v>2.2304965283028242</c:v>
                      </c:pt>
                      <c:pt idx="2111">
                        <c:v>1.603222330593147</c:v>
                      </c:pt>
                      <c:pt idx="2112">
                        <c:v>2.4015781766212374</c:v>
                      </c:pt>
                      <c:pt idx="2113">
                        <c:v>1.6373528063947067</c:v>
                      </c:pt>
                      <c:pt idx="2114">
                        <c:v>1.8954743526895508</c:v>
                      </c:pt>
                      <c:pt idx="2115">
                        <c:v>1.5284124009054187</c:v>
                      </c:pt>
                      <c:pt idx="2116">
                        <c:v>1.942879786945851</c:v>
                      </c:pt>
                      <c:pt idx="2117">
                        <c:v>2.398036825668119</c:v>
                      </c:pt>
                      <c:pt idx="2118">
                        <c:v>1.5916784226436367</c:v>
                      </c:pt>
                      <c:pt idx="2119">
                        <c:v>1.6684585472243127</c:v>
                      </c:pt>
                      <c:pt idx="2120">
                        <c:v>1.603142317865309</c:v>
                      </c:pt>
                      <c:pt idx="2121">
                        <c:v>2.1922557247911696</c:v>
                      </c:pt>
                      <c:pt idx="2122">
                        <c:v>1.8928567832019743</c:v>
                      </c:pt>
                      <c:pt idx="2123">
                        <c:v>1.0968339988382676</c:v>
                      </c:pt>
                      <c:pt idx="2124">
                        <c:v>2.018190542115212</c:v>
                      </c:pt>
                      <c:pt idx="2125">
                        <c:v>9.1843048055092413E-2</c:v>
                      </c:pt>
                      <c:pt idx="2126">
                        <c:v>5.3793400833682998</c:v>
                      </c:pt>
                      <c:pt idx="2127">
                        <c:v>6.8357752506872105</c:v>
                      </c:pt>
                      <c:pt idx="2128">
                        <c:v>6.7049448406498486</c:v>
                      </c:pt>
                      <c:pt idx="2129">
                        <c:v>4.5113155757941978</c:v>
                      </c:pt>
                      <c:pt idx="2130">
                        <c:v>4.02389923651464</c:v>
                      </c:pt>
                      <c:pt idx="2131">
                        <c:v>5.7677392018114091</c:v>
                      </c:pt>
                      <c:pt idx="2132">
                        <c:v>4.3527950463632807</c:v>
                      </c:pt>
                      <c:pt idx="2133">
                        <c:v>3.3583845639773502</c:v>
                      </c:pt>
                      <c:pt idx="2134">
                        <c:v>2.7193689721240153</c:v>
                      </c:pt>
                      <c:pt idx="2135">
                        <c:v>1.3583836839296719</c:v>
                      </c:pt>
                      <c:pt idx="2136">
                        <c:v>0.96270696020265356</c:v>
                      </c:pt>
                      <c:pt idx="2137">
                        <c:v>1.9110096907281031</c:v>
                      </c:pt>
                      <c:pt idx="2138">
                        <c:v>0.8605020715732985</c:v>
                      </c:pt>
                      <c:pt idx="2139">
                        <c:v>1.0729007814281024</c:v>
                      </c:pt>
                      <c:pt idx="2140">
                        <c:v>0.48684215563882316</c:v>
                      </c:pt>
                      <c:pt idx="2141">
                        <c:v>0.68376171357202453</c:v>
                      </c:pt>
                      <c:pt idx="2142">
                        <c:v>0.19221892199913004</c:v>
                      </c:pt>
                      <c:pt idx="2143">
                        <c:v>0.26424108574634608</c:v>
                      </c:pt>
                      <c:pt idx="2144">
                        <c:v>0.2012924409565115</c:v>
                      </c:pt>
                      <c:pt idx="2145">
                        <c:v>0.16934103231552206</c:v>
                      </c:pt>
                      <c:pt idx="2146">
                        <c:v>0.1429397576587737</c:v>
                      </c:pt>
                      <c:pt idx="2147">
                        <c:v>0.14646794381616193</c:v>
                      </c:pt>
                      <c:pt idx="2148">
                        <c:v>9.2815417071037173E-2</c:v>
                      </c:pt>
                      <c:pt idx="2149">
                        <c:v>9.7614431239010313E-2</c:v>
                      </c:pt>
                      <c:pt idx="2150">
                        <c:v>1.5127689210809088</c:v>
                      </c:pt>
                      <c:pt idx="2151">
                        <c:v>3.1449811434596699</c:v>
                      </c:pt>
                      <c:pt idx="2152">
                        <c:v>3.5324122958340656</c:v>
                      </c:pt>
                      <c:pt idx="2153">
                        <c:v>4.0921865975853544</c:v>
                      </c:pt>
                      <c:pt idx="2154">
                        <c:v>2.3254088948344367</c:v>
                      </c:pt>
                      <c:pt idx="2155">
                        <c:v>2.5084292717842991</c:v>
                      </c:pt>
                      <c:pt idx="2156">
                        <c:v>1.6671208645096847</c:v>
                      </c:pt>
                      <c:pt idx="2157">
                        <c:v>3.1939614003385453</c:v>
                      </c:pt>
                      <c:pt idx="2158">
                        <c:v>2.5653606136096534</c:v>
                      </c:pt>
                      <c:pt idx="2159">
                        <c:v>3.5261800471691087</c:v>
                      </c:pt>
                      <c:pt idx="2160">
                        <c:v>3.525247244816335</c:v>
                      </c:pt>
                      <c:pt idx="2161">
                        <c:v>2.0395607019053297</c:v>
                      </c:pt>
                      <c:pt idx="2162">
                        <c:v>3.1610342499682922</c:v>
                      </c:pt>
                      <c:pt idx="2163">
                        <c:v>2.3024817298598474</c:v>
                      </c:pt>
                      <c:pt idx="2164">
                        <c:v>1.7195204691205632</c:v>
                      </c:pt>
                      <c:pt idx="2165">
                        <c:v>0.84042360276658312</c:v>
                      </c:pt>
                      <c:pt idx="2166">
                        <c:v>1.1499756825852048</c:v>
                      </c:pt>
                      <c:pt idx="2167">
                        <c:v>2.1659399666484629</c:v>
                      </c:pt>
                      <c:pt idx="2168">
                        <c:v>1.5094331993183778</c:v>
                      </c:pt>
                      <c:pt idx="2169">
                        <c:v>3.0984566343998372</c:v>
                      </c:pt>
                      <c:pt idx="2170">
                        <c:v>1.6876383282771026</c:v>
                      </c:pt>
                      <c:pt idx="2171">
                        <c:v>1.5684290678075852</c:v>
                      </c:pt>
                      <c:pt idx="2172">
                        <c:v>0.81338945474232427</c:v>
                      </c:pt>
                      <c:pt idx="2173">
                        <c:v>2.3167358241589309</c:v>
                      </c:pt>
                      <c:pt idx="2174">
                        <c:v>1.302165802363084</c:v>
                      </c:pt>
                      <c:pt idx="2175">
                        <c:v>2.4058796633719282</c:v>
                      </c:pt>
                      <c:pt idx="2176">
                        <c:v>1.6281761350237436</c:v>
                      </c:pt>
                      <c:pt idx="2177">
                        <c:v>3.3520482019331439</c:v>
                      </c:pt>
                      <c:pt idx="2178">
                        <c:v>2.6423339073636272</c:v>
                      </c:pt>
                      <c:pt idx="2179">
                        <c:v>2.6857411307486472</c:v>
                      </c:pt>
                      <c:pt idx="2180">
                        <c:v>2.9097331199600474</c:v>
                      </c:pt>
                      <c:pt idx="2181">
                        <c:v>3.7975281663397031</c:v>
                      </c:pt>
                      <c:pt idx="2182">
                        <c:v>2.0838036458456726</c:v>
                      </c:pt>
                      <c:pt idx="2183">
                        <c:v>1.6987941021147883</c:v>
                      </c:pt>
                      <c:pt idx="2184">
                        <c:v>3.7377249705392557</c:v>
                      </c:pt>
                      <c:pt idx="2185">
                        <c:v>3.2779417324193707</c:v>
                      </c:pt>
                      <c:pt idx="2186">
                        <c:v>3.970852245908099</c:v>
                      </c:pt>
                      <c:pt idx="2187">
                        <c:v>2.4291822440415198</c:v>
                      </c:pt>
                      <c:pt idx="2188">
                        <c:v>3.9106405803456648</c:v>
                      </c:pt>
                      <c:pt idx="2189">
                        <c:v>2.1899337909100027</c:v>
                      </c:pt>
                      <c:pt idx="2190">
                        <c:v>2.5165633074087412</c:v>
                      </c:pt>
                      <c:pt idx="2191">
                        <c:v>1.2150919519131913</c:v>
                      </c:pt>
                      <c:pt idx="2192">
                        <c:v>1.5926735956332612</c:v>
                      </c:pt>
                      <c:pt idx="2193">
                        <c:v>2.4118007171476954</c:v>
                      </c:pt>
                      <c:pt idx="2194">
                        <c:v>3.0599971541937534</c:v>
                      </c:pt>
                      <c:pt idx="2195">
                        <c:v>1.5347808229043582</c:v>
                      </c:pt>
                      <c:pt idx="2196">
                        <c:v>2.6545322331715258</c:v>
                      </c:pt>
                      <c:pt idx="2197">
                        <c:v>2.2526855888012918</c:v>
                      </c:pt>
                      <c:pt idx="2198">
                        <c:v>2.5040976704729618</c:v>
                      </c:pt>
                      <c:pt idx="2199">
                        <c:v>3.0374870857756613</c:v>
                      </c:pt>
                      <c:pt idx="2200">
                        <c:v>1.4681043329829448</c:v>
                      </c:pt>
                      <c:pt idx="2201">
                        <c:v>2.0785144584916275</c:v>
                      </c:pt>
                      <c:pt idx="2202">
                        <c:v>2.7167175432336546</c:v>
                      </c:pt>
                      <c:pt idx="2203">
                        <c:v>2.5589521355277345</c:v>
                      </c:pt>
                      <c:pt idx="2204">
                        <c:v>1.4835347138461918</c:v>
                      </c:pt>
                      <c:pt idx="2205">
                        <c:v>3.1245897800259086</c:v>
                      </c:pt>
                      <c:pt idx="2206">
                        <c:v>2.7456603241050677</c:v>
                      </c:pt>
                      <c:pt idx="2207">
                        <c:v>2.6473500101725289</c:v>
                      </c:pt>
                      <c:pt idx="2208">
                        <c:v>0.65437744533187692</c:v>
                      </c:pt>
                      <c:pt idx="2209">
                        <c:v>3.6514604617466704</c:v>
                      </c:pt>
                      <c:pt idx="2210">
                        <c:v>2.8368063692409091</c:v>
                      </c:pt>
                      <c:pt idx="2211">
                        <c:v>2.7068407946246071</c:v>
                      </c:pt>
                      <c:pt idx="2212">
                        <c:v>1.4896952369260326</c:v>
                      </c:pt>
                      <c:pt idx="2213">
                        <c:v>2.3579670446047039</c:v>
                      </c:pt>
                      <c:pt idx="2214">
                        <c:v>0.69829310599610528</c:v>
                      </c:pt>
                      <c:pt idx="2215">
                        <c:v>2.6590226698718529</c:v>
                      </c:pt>
                      <c:pt idx="2216">
                        <c:v>1.8720239888977876</c:v>
                      </c:pt>
                      <c:pt idx="2217">
                        <c:v>2.3322866283672967</c:v>
                      </c:pt>
                      <c:pt idx="2218">
                        <c:v>2.7138107332616985</c:v>
                      </c:pt>
                      <c:pt idx="2219">
                        <c:v>3.1893710873777006</c:v>
                      </c:pt>
                      <c:pt idx="2220">
                        <c:v>2.1498402071572107</c:v>
                      </c:pt>
                      <c:pt idx="2221">
                        <c:v>2.1962888050691434</c:v>
                      </c:pt>
                      <c:pt idx="2222">
                        <c:v>1.2062119023457327</c:v>
                      </c:pt>
                      <c:pt idx="2223">
                        <c:v>1.4616014952750125</c:v>
                      </c:pt>
                      <c:pt idx="2224">
                        <c:v>1.2982920328305785</c:v>
                      </c:pt>
                      <c:pt idx="2225">
                        <c:v>2.0544299691872285</c:v>
                      </c:pt>
                      <c:pt idx="2226">
                        <c:v>2.6807225000429087</c:v>
                      </c:pt>
                      <c:pt idx="2227">
                        <c:v>2.7652013593347653</c:v>
                      </c:pt>
                      <c:pt idx="2228">
                        <c:v>4.1959822964400662</c:v>
                      </c:pt>
                      <c:pt idx="2229">
                        <c:v>4.6544409041441375</c:v>
                      </c:pt>
                      <c:pt idx="2230">
                        <c:v>2.568567046099588</c:v>
                      </c:pt>
                      <c:pt idx="2231">
                        <c:v>2.1862673928404091</c:v>
                      </c:pt>
                      <c:pt idx="2232">
                        <c:v>3.849718982633263</c:v>
                      </c:pt>
                      <c:pt idx="2233">
                        <c:v>4.477089623459328</c:v>
                      </c:pt>
                      <c:pt idx="2234">
                        <c:v>3.7561118396886846</c:v>
                      </c:pt>
                      <c:pt idx="2235">
                        <c:v>2.7027901546189099</c:v>
                      </c:pt>
                      <c:pt idx="2236">
                        <c:v>2.2504861422522184</c:v>
                      </c:pt>
                      <c:pt idx="2237">
                        <c:v>2.9660358944818017</c:v>
                      </c:pt>
                      <c:pt idx="2238">
                        <c:v>4.2766495589155085</c:v>
                      </c:pt>
                      <c:pt idx="2239">
                        <c:v>3.4041287429040925</c:v>
                      </c:pt>
                      <c:pt idx="2240">
                        <c:v>2.2073740173558343</c:v>
                      </c:pt>
                      <c:pt idx="2241">
                        <c:v>1.9456247201257908</c:v>
                      </c:pt>
                      <c:pt idx="2242">
                        <c:v>2.4381500207014399</c:v>
                      </c:pt>
                      <c:pt idx="2243">
                        <c:v>1.2444487812678331</c:v>
                      </c:pt>
                      <c:pt idx="2244">
                        <c:v>2.8987940060051467</c:v>
                      </c:pt>
                      <c:pt idx="2245">
                        <c:v>2.7681714286507884</c:v>
                      </c:pt>
                      <c:pt idx="2246">
                        <c:v>3.2623793509253525</c:v>
                      </c:pt>
                      <c:pt idx="2247">
                        <c:v>1.7475369505405058</c:v>
                      </c:pt>
                      <c:pt idx="2248">
                        <c:v>1.6025108144038007</c:v>
                      </c:pt>
                      <c:pt idx="2249">
                        <c:v>2.7264884012456165</c:v>
                      </c:pt>
                      <c:pt idx="2250">
                        <c:v>2.1807233873150378</c:v>
                      </c:pt>
                      <c:pt idx="2251">
                        <c:v>3.6051843877610685</c:v>
                      </c:pt>
                      <c:pt idx="2252">
                        <c:v>3.9864475530682308</c:v>
                      </c:pt>
                      <c:pt idx="2253">
                        <c:v>3.8294877931640618</c:v>
                      </c:pt>
                      <c:pt idx="2254">
                        <c:v>4.8781211151794412</c:v>
                      </c:pt>
                      <c:pt idx="2255">
                        <c:v>4.5993473986718918</c:v>
                      </c:pt>
                      <c:pt idx="2256">
                        <c:v>2.8458846656593866</c:v>
                      </c:pt>
                      <c:pt idx="2257">
                        <c:v>3.278380765304227</c:v>
                      </c:pt>
                      <c:pt idx="2258">
                        <c:v>4.8254523465996115</c:v>
                      </c:pt>
                      <c:pt idx="2259">
                        <c:v>4.5398308845326998</c:v>
                      </c:pt>
                      <c:pt idx="2260">
                        <c:v>4.6079128870567461</c:v>
                      </c:pt>
                      <c:pt idx="2261">
                        <c:v>4.9725498158272838</c:v>
                      </c:pt>
                      <c:pt idx="2262">
                        <c:v>2.5577833140702091</c:v>
                      </c:pt>
                      <c:pt idx="2263">
                        <c:v>2.9649928107737362</c:v>
                      </c:pt>
                      <c:pt idx="2264">
                        <c:v>4.161507007029968</c:v>
                      </c:pt>
                      <c:pt idx="2265">
                        <c:v>2.6964597111309287</c:v>
                      </c:pt>
                      <c:pt idx="2266">
                        <c:v>2.5304340344559053</c:v>
                      </c:pt>
                      <c:pt idx="2267">
                        <c:v>3.926135298806436</c:v>
                      </c:pt>
                      <c:pt idx="2268">
                        <c:v>2.3210985361428289</c:v>
                      </c:pt>
                      <c:pt idx="2269">
                        <c:v>2.8683867866207096</c:v>
                      </c:pt>
                      <c:pt idx="2270">
                        <c:v>3.2965574453774162</c:v>
                      </c:pt>
                      <c:pt idx="2271">
                        <c:v>1.9915348193834692</c:v>
                      </c:pt>
                      <c:pt idx="2272">
                        <c:v>1.9395262825121793</c:v>
                      </c:pt>
                      <c:pt idx="2273">
                        <c:v>2.3036049064001269</c:v>
                      </c:pt>
                      <c:pt idx="2274">
                        <c:v>2.3270812380960404</c:v>
                      </c:pt>
                      <c:pt idx="2275">
                        <c:v>0.74276197625401386</c:v>
                      </c:pt>
                      <c:pt idx="2276">
                        <c:v>3.5469025804173717</c:v>
                      </c:pt>
                      <c:pt idx="2277">
                        <c:v>7.2539497824730885</c:v>
                      </c:pt>
                      <c:pt idx="2278">
                        <c:v>3.8323499043661107</c:v>
                      </c:pt>
                      <c:pt idx="2279">
                        <c:v>3.973326441072774</c:v>
                      </c:pt>
                      <c:pt idx="2280">
                        <c:v>2.5961597595696992</c:v>
                      </c:pt>
                      <c:pt idx="2281">
                        <c:v>5.0132436000023644</c:v>
                      </c:pt>
                      <c:pt idx="2282">
                        <c:v>3.6548393465129134</c:v>
                      </c:pt>
                      <c:pt idx="2283">
                        <c:v>5.1155163399610579</c:v>
                      </c:pt>
                      <c:pt idx="2284">
                        <c:v>3.1238516644602647</c:v>
                      </c:pt>
                      <c:pt idx="2285">
                        <c:v>3.1935225288910787</c:v>
                      </c:pt>
                      <c:pt idx="2286">
                        <c:v>0.95297284715461728</c:v>
                      </c:pt>
                      <c:pt idx="2287">
                        <c:v>2.2025025361601904</c:v>
                      </c:pt>
                      <c:pt idx="2288">
                        <c:v>2.7468143480251892</c:v>
                      </c:pt>
                      <c:pt idx="2289">
                        <c:v>1.2100865499321245</c:v>
                      </c:pt>
                      <c:pt idx="2290">
                        <c:v>2.5643413599917486</c:v>
                      </c:pt>
                      <c:pt idx="2291">
                        <c:v>1.9212851617701181</c:v>
                      </c:pt>
                      <c:pt idx="2292">
                        <c:v>2.1197088672020499</c:v>
                      </c:pt>
                      <c:pt idx="2293">
                        <c:v>0.88433316311695365</c:v>
                      </c:pt>
                      <c:pt idx="2294">
                        <c:v>0.63543794179271784</c:v>
                      </c:pt>
                      <c:pt idx="2295">
                        <c:v>0.83223662794608244</c:v>
                      </c:pt>
                      <c:pt idx="2296">
                        <c:v>0.68502569189247142</c:v>
                      </c:pt>
                      <c:pt idx="2297">
                        <c:v>0.70994643351167797</c:v>
                      </c:pt>
                      <c:pt idx="2298">
                        <c:v>8.7761347619513611E-2</c:v>
                      </c:pt>
                      <c:pt idx="2299">
                        <c:v>0.47088955060571491</c:v>
                      </c:pt>
                      <c:pt idx="2300">
                        <c:v>2.2177271857927461</c:v>
                      </c:pt>
                      <c:pt idx="2301">
                        <c:v>2.3368821412692906</c:v>
                      </c:pt>
                      <c:pt idx="2302">
                        <c:v>2.15843485511569</c:v>
                      </c:pt>
                      <c:pt idx="2303">
                        <c:v>3.0456424975443821</c:v>
                      </c:pt>
                      <c:pt idx="2304">
                        <c:v>3.0349436559667877</c:v>
                      </c:pt>
                      <c:pt idx="2305">
                        <c:v>3.1983217408834967</c:v>
                      </c:pt>
                      <c:pt idx="2306">
                        <c:v>3.2929296934815153</c:v>
                      </c:pt>
                      <c:pt idx="2307">
                        <c:v>2.3234717195377237</c:v>
                      </c:pt>
                      <c:pt idx="2308">
                        <c:v>2.4850902950415867</c:v>
                      </c:pt>
                      <c:pt idx="2309">
                        <c:v>3.2398933782083672</c:v>
                      </c:pt>
                      <c:pt idx="2310">
                        <c:v>3.9769357987985714</c:v>
                      </c:pt>
                      <c:pt idx="2311">
                        <c:v>5.2027555519265745</c:v>
                      </c:pt>
                      <c:pt idx="2312">
                        <c:v>2.8219804191337823</c:v>
                      </c:pt>
                      <c:pt idx="2313">
                        <c:v>1.5138357127274462</c:v>
                      </c:pt>
                      <c:pt idx="2314">
                        <c:v>5.1258034312479825</c:v>
                      </c:pt>
                      <c:pt idx="2315">
                        <c:v>5.0000355200872528</c:v>
                      </c:pt>
                      <c:pt idx="2316">
                        <c:v>2.0052187822375762</c:v>
                      </c:pt>
                      <c:pt idx="2317">
                        <c:v>2.9003206613363912</c:v>
                      </c:pt>
                      <c:pt idx="2318">
                        <c:v>3.7903071607742618</c:v>
                      </c:pt>
                      <c:pt idx="2319">
                        <c:v>2.2190025199758336</c:v>
                      </c:pt>
                      <c:pt idx="2320">
                        <c:v>1.1296644124506245</c:v>
                      </c:pt>
                      <c:pt idx="2321">
                        <c:v>2.9300270268590047</c:v>
                      </c:pt>
                      <c:pt idx="2322">
                        <c:v>2.3175988701966674</c:v>
                      </c:pt>
                      <c:pt idx="2323">
                        <c:v>1.6047444843529777</c:v>
                      </c:pt>
                      <c:pt idx="2324">
                        <c:v>5.2086558209477829</c:v>
                      </c:pt>
                      <c:pt idx="2325">
                        <c:v>1.6919132721488452</c:v>
                      </c:pt>
                      <c:pt idx="2326">
                        <c:v>3.1964763315964095</c:v>
                      </c:pt>
                      <c:pt idx="2327">
                        <c:v>2.5790167181255454</c:v>
                      </c:pt>
                      <c:pt idx="2328">
                        <c:v>2.2411078587724487</c:v>
                      </c:pt>
                      <c:pt idx="2329">
                        <c:v>1.4393001827288487</c:v>
                      </c:pt>
                      <c:pt idx="2330">
                        <c:v>3.1055285013437421</c:v>
                      </c:pt>
                      <c:pt idx="2331">
                        <c:v>2.882419414814485</c:v>
                      </c:pt>
                      <c:pt idx="2332">
                        <c:v>4.4291413764728294</c:v>
                      </c:pt>
                      <c:pt idx="2333">
                        <c:v>3.1391357188192588</c:v>
                      </c:pt>
                      <c:pt idx="2334">
                        <c:v>1.7584467933840782</c:v>
                      </c:pt>
                      <c:pt idx="2335">
                        <c:v>2.9505690156710807</c:v>
                      </c:pt>
                      <c:pt idx="2336">
                        <c:v>3.9726650472198615</c:v>
                      </c:pt>
                      <c:pt idx="2337">
                        <c:v>3.203884383810379</c:v>
                      </c:pt>
                      <c:pt idx="2338">
                        <c:v>3.4615221950648332</c:v>
                      </c:pt>
                      <c:pt idx="2339">
                        <c:v>2.7287963753409707</c:v>
                      </c:pt>
                      <c:pt idx="2340">
                        <c:v>2.5218254702659926</c:v>
                      </c:pt>
                      <c:pt idx="2341">
                        <c:v>1.9536220445861681</c:v>
                      </c:pt>
                      <c:pt idx="2342">
                        <c:v>2.6750556680618094</c:v>
                      </c:pt>
                      <c:pt idx="2343">
                        <c:v>1.6304520848627735</c:v>
                      </c:pt>
                      <c:pt idx="2344">
                        <c:v>1.5655322437725634</c:v>
                      </c:pt>
                      <c:pt idx="2345">
                        <c:v>1.7546150201578994</c:v>
                      </c:pt>
                      <c:pt idx="2346">
                        <c:v>1.5614448622617503</c:v>
                      </c:pt>
                      <c:pt idx="2347">
                        <c:v>1.6789489765855676</c:v>
                      </c:pt>
                      <c:pt idx="2348">
                        <c:v>1.1844293126139465</c:v>
                      </c:pt>
                      <c:pt idx="2349">
                        <c:v>2.0099121111379232</c:v>
                      </c:pt>
                      <c:pt idx="2350">
                        <c:v>2.0939038641329688</c:v>
                      </c:pt>
                      <c:pt idx="2351">
                        <c:v>1.6406205790516086</c:v>
                      </c:pt>
                      <c:pt idx="2352">
                        <c:v>2.9799057055544211</c:v>
                      </c:pt>
                      <c:pt idx="2353">
                        <c:v>2.4314806787693248</c:v>
                      </c:pt>
                      <c:pt idx="2354">
                        <c:v>2.7456647292811303</c:v>
                      </c:pt>
                      <c:pt idx="2355">
                        <c:v>3.6650777756676702</c:v>
                      </c:pt>
                      <c:pt idx="2356">
                        <c:v>3.814180198846802</c:v>
                      </c:pt>
                      <c:pt idx="2357">
                        <c:v>1.5057975950625972</c:v>
                      </c:pt>
                      <c:pt idx="2358">
                        <c:v>0.69834254897538406</c:v>
                      </c:pt>
                      <c:pt idx="2359">
                        <c:v>2.541045358535285</c:v>
                      </c:pt>
                      <c:pt idx="2360">
                        <c:v>2.0678476831012338</c:v>
                      </c:pt>
                      <c:pt idx="2361">
                        <c:v>3.6833333711502658</c:v>
                      </c:pt>
                      <c:pt idx="2362">
                        <c:v>2.8437359252631431</c:v>
                      </c:pt>
                      <c:pt idx="2363">
                        <c:v>2.7146845971250433</c:v>
                      </c:pt>
                      <c:pt idx="2364">
                        <c:v>2.5579579705485611</c:v>
                      </c:pt>
                      <c:pt idx="2365">
                        <c:v>2.2825396792766406</c:v>
                      </c:pt>
                      <c:pt idx="2366">
                        <c:v>3.7332042916637422</c:v>
                      </c:pt>
                      <c:pt idx="2367">
                        <c:v>3.2115774921135256</c:v>
                      </c:pt>
                      <c:pt idx="2368">
                        <c:v>2.816833479207943</c:v>
                      </c:pt>
                      <c:pt idx="2369">
                        <c:v>3.0113797229665682</c:v>
                      </c:pt>
                      <c:pt idx="2370">
                        <c:v>3.0877765705322231</c:v>
                      </c:pt>
                      <c:pt idx="2371">
                        <c:v>3.9084643077042895</c:v>
                      </c:pt>
                      <c:pt idx="2372">
                        <c:v>1.8193849137117506</c:v>
                      </c:pt>
                      <c:pt idx="2373">
                        <c:v>2.1391025516403146</c:v>
                      </c:pt>
                      <c:pt idx="2374">
                        <c:v>3.1367994743701044</c:v>
                      </c:pt>
                      <c:pt idx="2375">
                        <c:v>1.3157994323726498</c:v>
                      </c:pt>
                      <c:pt idx="2376">
                        <c:v>2.086708706329373</c:v>
                      </c:pt>
                      <c:pt idx="2377">
                        <c:v>2.8117805580498114</c:v>
                      </c:pt>
                      <c:pt idx="2378">
                        <c:v>2.0228785401856531</c:v>
                      </c:pt>
                      <c:pt idx="2379">
                        <c:v>2.9662174823857343</c:v>
                      </c:pt>
                      <c:pt idx="2380">
                        <c:v>2.8170520225949902</c:v>
                      </c:pt>
                      <c:pt idx="2381">
                        <c:v>2.2327626255004769</c:v>
                      </c:pt>
                      <c:pt idx="2382">
                        <c:v>3.1705116192096283</c:v>
                      </c:pt>
                      <c:pt idx="2383">
                        <c:v>2.653602619206969</c:v>
                      </c:pt>
                      <c:pt idx="2384">
                        <c:v>3.4999123729763899</c:v>
                      </c:pt>
                      <c:pt idx="2385">
                        <c:v>2.1924729793041653</c:v>
                      </c:pt>
                      <c:pt idx="2386">
                        <c:v>1.9199532716154661</c:v>
                      </c:pt>
                      <c:pt idx="2387">
                        <c:v>1.5710320969585145</c:v>
                      </c:pt>
                      <c:pt idx="2388">
                        <c:v>2.1189836398728814</c:v>
                      </c:pt>
                      <c:pt idx="2389">
                        <c:v>1.6955965323680282</c:v>
                      </c:pt>
                      <c:pt idx="2390">
                        <c:v>1.6852988568645018</c:v>
                      </c:pt>
                      <c:pt idx="2391">
                        <c:v>1.8493170378740984</c:v>
                      </c:pt>
                      <c:pt idx="2392">
                        <c:v>1.7283802076935808</c:v>
                      </c:pt>
                      <c:pt idx="2393">
                        <c:v>1.9551211752761168</c:v>
                      </c:pt>
                      <c:pt idx="2394">
                        <c:v>1.7353411777438219</c:v>
                      </c:pt>
                      <c:pt idx="2395">
                        <c:v>1.3764736596051477</c:v>
                      </c:pt>
                      <c:pt idx="2396">
                        <c:v>1.3782018974619406</c:v>
                      </c:pt>
                      <c:pt idx="2397">
                        <c:v>1.1764235383151844</c:v>
                      </c:pt>
                      <c:pt idx="2398">
                        <c:v>1.4607437967940715</c:v>
                      </c:pt>
                      <c:pt idx="2399">
                        <c:v>0.92061982175386015</c:v>
                      </c:pt>
                      <c:pt idx="2400">
                        <c:v>1.5935188682811143</c:v>
                      </c:pt>
                      <c:pt idx="2401">
                        <c:v>2.5640548313373985</c:v>
                      </c:pt>
                      <c:pt idx="2402">
                        <c:v>2.7125987653249171</c:v>
                      </c:pt>
                      <c:pt idx="2403">
                        <c:v>3.214447281267045</c:v>
                      </c:pt>
                      <c:pt idx="2404">
                        <c:v>2.5315723536029298</c:v>
                      </c:pt>
                      <c:pt idx="2405">
                        <c:v>2.6054380461993625</c:v>
                      </c:pt>
                      <c:pt idx="2406">
                        <c:v>3.3786000016766451</c:v>
                      </c:pt>
                      <c:pt idx="2407">
                        <c:v>3.0951520937212638</c:v>
                      </c:pt>
                      <c:pt idx="2408">
                        <c:v>2.6501018000825076</c:v>
                      </c:pt>
                      <c:pt idx="2409">
                        <c:v>2.3079932123509455</c:v>
                      </c:pt>
                      <c:pt idx="2410">
                        <c:v>3.4441089543005146</c:v>
                      </c:pt>
                      <c:pt idx="2411">
                        <c:v>3.9282283867491894</c:v>
                      </c:pt>
                      <c:pt idx="2412">
                        <c:v>3.1113440636015199</c:v>
                      </c:pt>
                      <c:pt idx="2413">
                        <c:v>2.4948809481629164</c:v>
                      </c:pt>
                      <c:pt idx="2414">
                        <c:v>1.7922428296835611</c:v>
                      </c:pt>
                      <c:pt idx="2415">
                        <c:v>1.1986084114610089</c:v>
                      </c:pt>
                      <c:pt idx="2416">
                        <c:v>1.7416360678295859</c:v>
                      </c:pt>
                      <c:pt idx="2417">
                        <c:v>1.8898584599783195</c:v>
                      </c:pt>
                      <c:pt idx="2418">
                        <c:v>1.6685889705037324</c:v>
                      </c:pt>
                      <c:pt idx="2419">
                        <c:v>0.42204836687961528</c:v>
                      </c:pt>
                      <c:pt idx="2420">
                        <c:v>2.2294080506447314</c:v>
                      </c:pt>
                      <c:pt idx="2421">
                        <c:v>2.0933109658139246</c:v>
                      </c:pt>
                      <c:pt idx="2422">
                        <c:v>1.2349949734404231</c:v>
                      </c:pt>
                      <c:pt idx="2423">
                        <c:v>1.5743061251615569</c:v>
                      </c:pt>
                      <c:pt idx="2424">
                        <c:v>1.663368302448667</c:v>
                      </c:pt>
                      <c:pt idx="2425">
                        <c:v>1.3051901703986981</c:v>
                      </c:pt>
                      <c:pt idx="2426">
                        <c:v>3.0579965875564725</c:v>
                      </c:pt>
                      <c:pt idx="2427">
                        <c:v>3.0994974699096689</c:v>
                      </c:pt>
                      <c:pt idx="2428">
                        <c:v>2.7918202216224737</c:v>
                      </c:pt>
                      <c:pt idx="2429">
                        <c:v>3.0117331211836262</c:v>
                      </c:pt>
                      <c:pt idx="2430">
                        <c:v>4.8942142669613169</c:v>
                      </c:pt>
                      <c:pt idx="2431">
                        <c:v>3.9777579263325853</c:v>
                      </c:pt>
                      <c:pt idx="2432">
                        <c:v>3.9226589780329486</c:v>
                      </c:pt>
                      <c:pt idx="2433">
                        <c:v>3.984868357762775</c:v>
                      </c:pt>
                      <c:pt idx="2434">
                        <c:v>4.541737582617392</c:v>
                      </c:pt>
                      <c:pt idx="2435">
                        <c:v>4.5052761014809803</c:v>
                      </c:pt>
                      <c:pt idx="2436">
                        <c:v>1.6592749313233284</c:v>
                      </c:pt>
                      <c:pt idx="2437">
                        <c:v>3.3675022944032049</c:v>
                      </c:pt>
                      <c:pt idx="2438">
                        <c:v>2.9218352782893993</c:v>
                      </c:pt>
                      <c:pt idx="2439">
                        <c:v>2.7285801848842879</c:v>
                      </c:pt>
                      <c:pt idx="2440">
                        <c:v>2.0224891815899166</c:v>
                      </c:pt>
                      <c:pt idx="2441">
                        <c:v>1.4930701928067818</c:v>
                      </c:pt>
                      <c:pt idx="2442">
                        <c:v>1.5755812576239758</c:v>
                      </c:pt>
                      <c:pt idx="2443">
                        <c:v>2.3622399890534886</c:v>
                      </c:pt>
                      <c:pt idx="2444">
                        <c:v>1.3615885602390747</c:v>
                      </c:pt>
                      <c:pt idx="2445">
                        <c:v>1.5096248627376316</c:v>
                      </c:pt>
                      <c:pt idx="2446">
                        <c:v>2.4688517723025916</c:v>
                      </c:pt>
                      <c:pt idx="2447">
                        <c:v>1.0592038433092827</c:v>
                      </c:pt>
                      <c:pt idx="2448">
                        <c:v>1.0296609821572014</c:v>
                      </c:pt>
                      <c:pt idx="2449">
                        <c:v>1.1278105363839521</c:v>
                      </c:pt>
                      <c:pt idx="2450">
                        <c:v>0.57238629818008846</c:v>
                      </c:pt>
                      <c:pt idx="2451">
                        <c:v>2.5174827975722338</c:v>
                      </c:pt>
                      <c:pt idx="2452">
                        <c:v>4.5959792687809777</c:v>
                      </c:pt>
                      <c:pt idx="2453">
                        <c:v>6.1203801821612132</c:v>
                      </c:pt>
                      <c:pt idx="2454">
                        <c:v>5.1361793543533043</c:v>
                      </c:pt>
                      <c:pt idx="2455">
                        <c:v>6.423154921552789</c:v>
                      </c:pt>
                      <c:pt idx="2456">
                        <c:v>2.9010278969605432</c:v>
                      </c:pt>
                      <c:pt idx="2457">
                        <c:v>5.0505453930184423</c:v>
                      </c:pt>
                      <c:pt idx="2458">
                        <c:v>0.93832036213380965</c:v>
                      </c:pt>
                      <c:pt idx="2459">
                        <c:v>2.0369044477584821</c:v>
                      </c:pt>
                      <c:pt idx="2460">
                        <c:v>2.0945200200871383</c:v>
                      </c:pt>
                      <c:pt idx="2461">
                        <c:v>3.6022234792932397</c:v>
                      </c:pt>
                      <c:pt idx="2462">
                        <c:v>0.79972622733801879</c:v>
                      </c:pt>
                      <c:pt idx="2463">
                        <c:v>1.251991595987278</c:v>
                      </c:pt>
                      <c:pt idx="2464">
                        <c:v>1.9567046053609036</c:v>
                      </c:pt>
                      <c:pt idx="2465">
                        <c:v>1.2499392891791083</c:v>
                      </c:pt>
                      <c:pt idx="2466">
                        <c:v>1.4384629996741263</c:v>
                      </c:pt>
                      <c:pt idx="2467">
                        <c:v>1.6106657958951867</c:v>
                      </c:pt>
                      <c:pt idx="2468">
                        <c:v>1.0791599066776969</c:v>
                      </c:pt>
                      <c:pt idx="2469">
                        <c:v>1.3731255009688972</c:v>
                      </c:pt>
                      <c:pt idx="2470">
                        <c:v>1.16929511434372</c:v>
                      </c:pt>
                      <c:pt idx="2471">
                        <c:v>0.70590820012021971</c:v>
                      </c:pt>
                      <c:pt idx="2472">
                        <c:v>0.85050009660188475</c:v>
                      </c:pt>
                      <c:pt idx="2473">
                        <c:v>1.0111590669930928</c:v>
                      </c:pt>
                      <c:pt idx="2474">
                        <c:v>0.77581494421154018</c:v>
                      </c:pt>
                      <c:pt idx="2475">
                        <c:v>1.1422626362320709</c:v>
                      </c:pt>
                      <c:pt idx="2476">
                        <c:v>2.1329427469160271</c:v>
                      </c:pt>
                      <c:pt idx="2477">
                        <c:v>2.9348881559007896</c:v>
                      </c:pt>
                      <c:pt idx="2478">
                        <c:v>1.6552075096728478</c:v>
                      </c:pt>
                      <c:pt idx="2479">
                        <c:v>2.4935431475622671</c:v>
                      </c:pt>
                      <c:pt idx="2480">
                        <c:v>4.0262020661299145</c:v>
                      </c:pt>
                      <c:pt idx="2481">
                        <c:v>3.2952700225732858</c:v>
                      </c:pt>
                      <c:pt idx="2482">
                        <c:v>3.5237387241993066</c:v>
                      </c:pt>
                      <c:pt idx="2483">
                        <c:v>2.4449843608310435</c:v>
                      </c:pt>
                      <c:pt idx="2484">
                        <c:v>1.8674936408708396</c:v>
                      </c:pt>
                      <c:pt idx="2485">
                        <c:v>3.2651671985334647</c:v>
                      </c:pt>
                      <c:pt idx="2486">
                        <c:v>0.98917489492717614</c:v>
                      </c:pt>
                      <c:pt idx="2487">
                        <c:v>1.9027019718336766</c:v>
                      </c:pt>
                      <c:pt idx="2488">
                        <c:v>1.7826274098109052</c:v>
                      </c:pt>
                      <c:pt idx="2489">
                        <c:v>2.5510818879803003</c:v>
                      </c:pt>
                      <c:pt idx="2490">
                        <c:v>2.2510521810676956</c:v>
                      </c:pt>
                      <c:pt idx="2491">
                        <c:v>2.944740870227406</c:v>
                      </c:pt>
                      <c:pt idx="2492">
                        <c:v>2.2370184637766393</c:v>
                      </c:pt>
                      <c:pt idx="2493">
                        <c:v>3.0706270238939743</c:v>
                      </c:pt>
                      <c:pt idx="2494">
                        <c:v>2.498666452670022</c:v>
                      </c:pt>
                      <c:pt idx="2495">
                        <c:v>2.1539269256499503</c:v>
                      </c:pt>
                      <c:pt idx="2496">
                        <c:v>1.4507146590828417</c:v>
                      </c:pt>
                      <c:pt idx="2497">
                        <c:v>1.467414271862838</c:v>
                      </c:pt>
                      <c:pt idx="2498">
                        <c:v>2.458921008778292</c:v>
                      </c:pt>
                      <c:pt idx="2499">
                        <c:v>1.3481666719360086</c:v>
                      </c:pt>
                      <c:pt idx="2500">
                        <c:v>0.77432408950043186</c:v>
                      </c:pt>
                      <c:pt idx="2501">
                        <c:v>2.9214344740147027</c:v>
                      </c:pt>
                      <c:pt idx="2502">
                        <c:v>1.9936021059387559</c:v>
                      </c:pt>
                      <c:pt idx="2503">
                        <c:v>4.0598454600436593</c:v>
                      </c:pt>
                      <c:pt idx="2504">
                        <c:v>3.1041196995519407</c:v>
                      </c:pt>
                      <c:pt idx="2505">
                        <c:v>2.7648269414273146</c:v>
                      </c:pt>
                      <c:pt idx="2506">
                        <c:v>2.2517295704715639</c:v>
                      </c:pt>
                      <c:pt idx="2507">
                        <c:v>3.4138523238072254</c:v>
                      </c:pt>
                      <c:pt idx="2508">
                        <c:v>2.4133221038083588</c:v>
                      </c:pt>
                      <c:pt idx="2509">
                        <c:v>3.984402845034567</c:v>
                      </c:pt>
                      <c:pt idx="2510">
                        <c:v>2.9756862040432193</c:v>
                      </c:pt>
                      <c:pt idx="2511">
                        <c:v>2.0457187638570491</c:v>
                      </c:pt>
                      <c:pt idx="2512">
                        <c:v>1.114608900725651</c:v>
                      </c:pt>
                      <c:pt idx="2513">
                        <c:v>2.5001998501030016</c:v>
                      </c:pt>
                      <c:pt idx="2514">
                        <c:v>2.5242765182300229</c:v>
                      </c:pt>
                      <c:pt idx="2515">
                        <c:v>3.8732091172882659</c:v>
                      </c:pt>
                      <c:pt idx="2516">
                        <c:v>3.0733139112236647</c:v>
                      </c:pt>
                      <c:pt idx="2517">
                        <c:v>2.8036041086210761</c:v>
                      </c:pt>
                      <c:pt idx="2518">
                        <c:v>1.7525517585155133</c:v>
                      </c:pt>
                      <c:pt idx="2519">
                        <c:v>2.7179869754747417</c:v>
                      </c:pt>
                      <c:pt idx="2520">
                        <c:v>1.6299536878549186</c:v>
                      </c:pt>
                      <c:pt idx="2521">
                        <c:v>2.0295380314255427</c:v>
                      </c:pt>
                      <c:pt idx="2522">
                        <c:v>2.2040775930676224</c:v>
                      </c:pt>
                      <c:pt idx="2523">
                        <c:v>2.1151694422197904</c:v>
                      </c:pt>
                      <c:pt idx="2524">
                        <c:v>1.2056926062105515</c:v>
                      </c:pt>
                      <c:pt idx="2525">
                        <c:v>2.0680685276414041</c:v>
                      </c:pt>
                      <c:pt idx="2526">
                        <c:v>1.3428010907786774</c:v>
                      </c:pt>
                      <c:pt idx="2527">
                        <c:v>2.2946492967693839</c:v>
                      </c:pt>
                      <c:pt idx="2528">
                        <c:v>2.9570168600924789</c:v>
                      </c:pt>
                      <c:pt idx="2529">
                        <c:v>2.3400639507992556</c:v>
                      </c:pt>
                      <c:pt idx="2530">
                        <c:v>3.0414572717664625</c:v>
                      </c:pt>
                      <c:pt idx="2531">
                        <c:v>1.914208951561005</c:v>
                      </c:pt>
                      <c:pt idx="2532">
                        <c:v>1.3715805829294914</c:v>
                      </c:pt>
                      <c:pt idx="2533">
                        <c:v>1.6506409883467292</c:v>
                      </c:pt>
                      <c:pt idx="2534">
                        <c:v>1.9576449838284624</c:v>
                      </c:pt>
                      <c:pt idx="2535">
                        <c:v>2.2492878996171171</c:v>
                      </c:pt>
                      <c:pt idx="2536">
                        <c:v>1.2211247333828001</c:v>
                      </c:pt>
                      <c:pt idx="2537">
                        <c:v>2.6457517301869888</c:v>
                      </c:pt>
                      <c:pt idx="2538">
                        <c:v>2.0741872917973603</c:v>
                      </c:pt>
                      <c:pt idx="2539">
                        <c:v>1.5609561676887387</c:v>
                      </c:pt>
                      <c:pt idx="2540">
                        <c:v>1.1706622758555236</c:v>
                      </c:pt>
                      <c:pt idx="2541">
                        <c:v>2.1390111293925878</c:v>
                      </c:pt>
                      <c:pt idx="2542">
                        <c:v>1.1997916323692532</c:v>
                      </c:pt>
                      <c:pt idx="2543">
                        <c:v>1.8988592639439941</c:v>
                      </c:pt>
                      <c:pt idx="2544">
                        <c:v>2.6995334910067865</c:v>
                      </c:pt>
                      <c:pt idx="2545">
                        <c:v>2.1079347774956432</c:v>
                      </c:pt>
                      <c:pt idx="2546">
                        <c:v>1.6424037625757923</c:v>
                      </c:pt>
                      <c:pt idx="2547">
                        <c:v>1.735939583817969</c:v>
                      </c:pt>
                      <c:pt idx="2548">
                        <c:v>3.0327003153087819</c:v>
                      </c:pt>
                      <c:pt idx="2549">
                        <c:v>1.6168213605847512</c:v>
                      </c:pt>
                      <c:pt idx="2550">
                        <c:v>2.2042411222924412</c:v>
                      </c:pt>
                      <c:pt idx="2551">
                        <c:v>2.812519820030281</c:v>
                      </c:pt>
                      <c:pt idx="2552">
                        <c:v>3.9518997751141818</c:v>
                      </c:pt>
                      <c:pt idx="2553">
                        <c:v>3.2920693068225213</c:v>
                      </c:pt>
                      <c:pt idx="2554">
                        <c:v>3.1471966149263211</c:v>
                      </c:pt>
                      <c:pt idx="2555">
                        <c:v>3.665198245364139</c:v>
                      </c:pt>
                      <c:pt idx="2556">
                        <c:v>4.7664813747934014</c:v>
                      </c:pt>
                      <c:pt idx="2557">
                        <c:v>5.0034855749874083</c:v>
                      </c:pt>
                      <c:pt idx="2558">
                        <c:v>2.696163840804751</c:v>
                      </c:pt>
                      <c:pt idx="2559">
                        <c:v>2.9674791608815565</c:v>
                      </c:pt>
                      <c:pt idx="2560">
                        <c:v>4.2194142187929078</c:v>
                      </c:pt>
                      <c:pt idx="2561">
                        <c:v>3.7336128879803625</c:v>
                      </c:pt>
                      <c:pt idx="2562">
                        <c:v>4.5365049610476467</c:v>
                      </c:pt>
                      <c:pt idx="2563">
                        <c:v>4.3183176162500407</c:v>
                      </c:pt>
                      <c:pt idx="2564">
                        <c:v>2.6322021748642577</c:v>
                      </c:pt>
                      <c:pt idx="2565">
                        <c:v>3.9803283131061522</c:v>
                      </c:pt>
                      <c:pt idx="2566">
                        <c:v>3.9115159011578546</c:v>
                      </c:pt>
                      <c:pt idx="2567">
                        <c:v>1.2161324309311858</c:v>
                      </c:pt>
                      <c:pt idx="2568">
                        <c:v>1.0417593237166929</c:v>
                      </c:pt>
                      <c:pt idx="2569">
                        <c:v>1.7675701348752799</c:v>
                      </c:pt>
                      <c:pt idx="2570">
                        <c:v>2.6501542514473355</c:v>
                      </c:pt>
                      <c:pt idx="2571">
                        <c:v>3.3981625459811506</c:v>
                      </c:pt>
                      <c:pt idx="2572">
                        <c:v>1.9202902946455014</c:v>
                      </c:pt>
                      <c:pt idx="2573">
                        <c:v>1.9013263559559821</c:v>
                      </c:pt>
                      <c:pt idx="2574">
                        <c:v>1.6382369717395828</c:v>
                      </c:pt>
                      <c:pt idx="2575">
                        <c:v>1.5525357072191048</c:v>
                      </c:pt>
                      <c:pt idx="2576">
                        <c:v>3.3708492120612035</c:v>
                      </c:pt>
                      <c:pt idx="2577">
                        <c:v>2.6157045964291221</c:v>
                      </c:pt>
                      <c:pt idx="2578">
                        <c:v>2.803285634604924</c:v>
                      </c:pt>
                      <c:pt idx="2579">
                        <c:v>2.5170010659343012</c:v>
                      </c:pt>
                      <c:pt idx="2580">
                        <c:v>2.4767982504685957</c:v>
                      </c:pt>
                      <c:pt idx="2581">
                        <c:v>2.680198601635631</c:v>
                      </c:pt>
                      <c:pt idx="2582">
                        <c:v>2.4150376134288911</c:v>
                      </c:pt>
                      <c:pt idx="2583">
                        <c:v>3.2039631703512632</c:v>
                      </c:pt>
                      <c:pt idx="2584">
                        <c:v>1.4862992611248125</c:v>
                      </c:pt>
                      <c:pt idx="2585">
                        <c:v>4.3570050823687403</c:v>
                      </c:pt>
                      <c:pt idx="2586">
                        <c:v>4.3895932818678158</c:v>
                      </c:pt>
                      <c:pt idx="2587">
                        <c:v>2.6695818971268945</c:v>
                      </c:pt>
                      <c:pt idx="2588">
                        <c:v>3.267690873818621</c:v>
                      </c:pt>
                      <c:pt idx="2589">
                        <c:v>2.8055734876481324</c:v>
                      </c:pt>
                      <c:pt idx="2590">
                        <c:v>2.302985075594953</c:v>
                      </c:pt>
                      <c:pt idx="2591">
                        <c:v>3.16070658654297</c:v>
                      </c:pt>
                      <c:pt idx="2592">
                        <c:v>3.2268129037836419</c:v>
                      </c:pt>
                      <c:pt idx="2593">
                        <c:v>3.3975069873579473</c:v>
                      </c:pt>
                      <c:pt idx="2594">
                        <c:v>4.0527130500034856</c:v>
                      </c:pt>
                      <c:pt idx="2595">
                        <c:v>2.5252757960942702</c:v>
                      </c:pt>
                      <c:pt idx="2596">
                        <c:v>3.3317279045002297</c:v>
                      </c:pt>
                      <c:pt idx="2597">
                        <c:v>2.7983097597421951</c:v>
                      </c:pt>
                      <c:pt idx="2598">
                        <c:v>2.6570130127626141</c:v>
                      </c:pt>
                      <c:pt idx="2599">
                        <c:v>2.4849372150087987</c:v>
                      </c:pt>
                      <c:pt idx="2600">
                        <c:v>0.59326332481241228</c:v>
                      </c:pt>
                      <c:pt idx="2601">
                        <c:v>2.5531220189034141</c:v>
                      </c:pt>
                      <c:pt idx="2602">
                        <c:v>3.4217292833039648</c:v>
                      </c:pt>
                      <c:pt idx="2603">
                        <c:v>2.7170360645284246</c:v>
                      </c:pt>
                      <c:pt idx="2604">
                        <c:v>1.7786538200019952</c:v>
                      </c:pt>
                      <c:pt idx="2605">
                        <c:v>5.095786973712686</c:v>
                      </c:pt>
                      <c:pt idx="2606">
                        <c:v>2.8103501668664781</c:v>
                      </c:pt>
                      <c:pt idx="2607">
                        <c:v>1.731138556795893</c:v>
                      </c:pt>
                      <c:pt idx="2608">
                        <c:v>1.8018708696328236</c:v>
                      </c:pt>
                      <c:pt idx="2609">
                        <c:v>3.2780635736677155</c:v>
                      </c:pt>
                      <c:pt idx="2610">
                        <c:v>2.7822037662084114</c:v>
                      </c:pt>
                      <c:pt idx="2611">
                        <c:v>3.187116922768189</c:v>
                      </c:pt>
                      <c:pt idx="2612">
                        <c:v>2.3610402318725563</c:v>
                      </c:pt>
                      <c:pt idx="2613">
                        <c:v>1.7686809923888978</c:v>
                      </c:pt>
                      <c:pt idx="2614">
                        <c:v>1.5613111916350353</c:v>
                      </c:pt>
                      <c:pt idx="2615">
                        <c:v>2.0191704237795056</c:v>
                      </c:pt>
                      <c:pt idx="2616">
                        <c:v>1.9790343460028532</c:v>
                      </c:pt>
                      <c:pt idx="2617">
                        <c:v>2.9543374041717123</c:v>
                      </c:pt>
                      <c:pt idx="2618">
                        <c:v>1.4280994149209534</c:v>
                      </c:pt>
                      <c:pt idx="2619">
                        <c:v>1.3105743826570135</c:v>
                      </c:pt>
                      <c:pt idx="2620">
                        <c:v>1.2874892316073188</c:v>
                      </c:pt>
                      <c:pt idx="2621">
                        <c:v>1.177066382805332</c:v>
                      </c:pt>
                      <c:pt idx="2622">
                        <c:v>1.1373108081444876</c:v>
                      </c:pt>
                      <c:pt idx="2623">
                        <c:v>1.7318830587520118</c:v>
                      </c:pt>
                      <c:pt idx="2624">
                        <c:v>1.3606777995442731</c:v>
                      </c:pt>
                      <c:pt idx="2625">
                        <c:v>1.2770101958284721</c:v>
                      </c:pt>
                      <c:pt idx="2626">
                        <c:v>1.7804523652201301</c:v>
                      </c:pt>
                      <c:pt idx="2627">
                        <c:v>2.1285668411238974</c:v>
                      </c:pt>
                      <c:pt idx="2628">
                        <c:v>1.8178446593070858</c:v>
                      </c:pt>
                      <c:pt idx="2629">
                        <c:v>1.803082351455966</c:v>
                      </c:pt>
                      <c:pt idx="2630">
                        <c:v>3.8025984821486398</c:v>
                      </c:pt>
                      <c:pt idx="2631">
                        <c:v>0.96790646134389946</c:v>
                      </c:pt>
                      <c:pt idx="2632">
                        <c:v>2.2962303528285108</c:v>
                      </c:pt>
                      <c:pt idx="2633">
                        <c:v>1.8258298033839169</c:v>
                      </c:pt>
                      <c:pt idx="2634">
                        <c:v>2.2876632795389815</c:v>
                      </c:pt>
                      <c:pt idx="2635">
                        <c:v>1.9859984482616166</c:v>
                      </c:pt>
                      <c:pt idx="2636">
                        <c:v>1.6477723985200234</c:v>
                      </c:pt>
                      <c:pt idx="2637">
                        <c:v>2.2740929879278702</c:v>
                      </c:pt>
                      <c:pt idx="2638">
                        <c:v>2.2693426837542137</c:v>
                      </c:pt>
                      <c:pt idx="2639">
                        <c:v>2.4300548825226347</c:v>
                      </c:pt>
                      <c:pt idx="2640">
                        <c:v>1.7458213465121486</c:v>
                      </c:pt>
                      <c:pt idx="2641">
                        <c:v>2.12549883533269</c:v>
                      </c:pt>
                      <c:pt idx="2642">
                        <c:v>2.0478966079981293</c:v>
                      </c:pt>
                      <c:pt idx="2643">
                        <c:v>1.4022377532722408</c:v>
                      </c:pt>
                      <c:pt idx="2644">
                        <c:v>2.1473354149886545</c:v>
                      </c:pt>
                      <c:pt idx="2645">
                        <c:v>1.5275818605267093</c:v>
                      </c:pt>
                      <c:pt idx="2646">
                        <c:v>1.8390305816991608</c:v>
                      </c:pt>
                      <c:pt idx="2647">
                        <c:v>1.0229502648207032</c:v>
                      </c:pt>
                      <c:pt idx="2648">
                        <c:v>1.7995676994169831</c:v>
                      </c:pt>
                      <c:pt idx="2649">
                        <c:v>1.2654448606329145</c:v>
                      </c:pt>
                      <c:pt idx="2650">
                        <c:v>0.49980771010719832</c:v>
                      </c:pt>
                      <c:pt idx="2651">
                        <c:v>1.9351573552643628</c:v>
                      </c:pt>
                      <c:pt idx="2652">
                        <c:v>3.8151474455959016</c:v>
                      </c:pt>
                      <c:pt idx="2653">
                        <c:v>4.0158328781587276</c:v>
                      </c:pt>
                      <c:pt idx="2654">
                        <c:v>3.5980020395339998</c:v>
                      </c:pt>
                      <c:pt idx="2655">
                        <c:v>3.9383782280922834</c:v>
                      </c:pt>
                      <c:pt idx="2656">
                        <c:v>2.9396114671017548</c:v>
                      </c:pt>
                      <c:pt idx="2657">
                        <c:v>2.7496990171560598</c:v>
                      </c:pt>
                      <c:pt idx="2658">
                        <c:v>1.8820932580467171</c:v>
                      </c:pt>
                      <c:pt idx="2659">
                        <c:v>2.5197178660804815</c:v>
                      </c:pt>
                      <c:pt idx="2660">
                        <c:v>2.8041065718997196</c:v>
                      </c:pt>
                      <c:pt idx="2661">
                        <c:v>1.9099816611986458</c:v>
                      </c:pt>
                      <c:pt idx="2662">
                        <c:v>2.4064081382163254</c:v>
                      </c:pt>
                      <c:pt idx="2663">
                        <c:v>1.922561680239141</c:v>
                      </c:pt>
                      <c:pt idx="2664">
                        <c:v>2.3455208864368173</c:v>
                      </c:pt>
                      <c:pt idx="2665">
                        <c:v>1.6462020508119817</c:v>
                      </c:pt>
                      <c:pt idx="2666">
                        <c:v>1.5988687658681455</c:v>
                      </c:pt>
                      <c:pt idx="2667">
                        <c:v>0.91129271634162001</c:v>
                      </c:pt>
                      <c:pt idx="2668">
                        <c:v>1.575966061408312</c:v>
                      </c:pt>
                      <c:pt idx="2669">
                        <c:v>1.4350861834927398</c:v>
                      </c:pt>
                      <c:pt idx="2670">
                        <c:v>1.0635477534573563</c:v>
                      </c:pt>
                      <c:pt idx="2671">
                        <c:v>1.5336872651497666</c:v>
                      </c:pt>
                      <c:pt idx="2672">
                        <c:v>0.63889230329416835</c:v>
                      </c:pt>
                      <c:pt idx="2673">
                        <c:v>1.5019719237396931</c:v>
                      </c:pt>
                      <c:pt idx="2674">
                        <c:v>0.78270758806533569</c:v>
                      </c:pt>
                      <c:pt idx="2675">
                        <c:v>1.0176054223564619</c:v>
                      </c:pt>
                      <c:pt idx="2676">
                        <c:v>1.468875332126222</c:v>
                      </c:pt>
                      <c:pt idx="2677">
                        <c:v>1.9803018753808947</c:v>
                      </c:pt>
                      <c:pt idx="2678">
                        <c:v>1.8166598178640687</c:v>
                      </c:pt>
                      <c:pt idx="2679">
                        <c:v>3.7356458786427638</c:v>
                      </c:pt>
                      <c:pt idx="2680">
                        <c:v>1.9861392987275512</c:v>
                      </c:pt>
                      <c:pt idx="2681">
                        <c:v>3.7480264682309503</c:v>
                      </c:pt>
                      <c:pt idx="2682">
                        <c:v>3.7237497400966717</c:v>
                      </c:pt>
                      <c:pt idx="2683">
                        <c:v>3.0494309953476852</c:v>
                      </c:pt>
                      <c:pt idx="2684">
                        <c:v>2.1604673921237691</c:v>
                      </c:pt>
                      <c:pt idx="2685">
                        <c:v>2.2475117409042</c:v>
                      </c:pt>
                      <c:pt idx="2686">
                        <c:v>2.1688510847817457</c:v>
                      </c:pt>
                      <c:pt idx="2687">
                        <c:v>2.5801189616217299</c:v>
                      </c:pt>
                      <c:pt idx="2688">
                        <c:v>1.4796653976517464</c:v>
                      </c:pt>
                      <c:pt idx="2689">
                        <c:v>2.0070257602335766</c:v>
                      </c:pt>
                      <c:pt idx="2690">
                        <c:v>1.9716364261528883</c:v>
                      </c:pt>
                      <c:pt idx="2691">
                        <c:v>1.2182176045650333</c:v>
                      </c:pt>
                      <c:pt idx="2692">
                        <c:v>2.6966430363216021</c:v>
                      </c:pt>
                      <c:pt idx="2693">
                        <c:v>2.2984473907148768</c:v>
                      </c:pt>
                      <c:pt idx="2694">
                        <c:v>1.5855093814794057</c:v>
                      </c:pt>
                      <c:pt idx="2695">
                        <c:v>1.0367641308594235</c:v>
                      </c:pt>
                      <c:pt idx="2696">
                        <c:v>1.1916774771309433</c:v>
                      </c:pt>
                      <c:pt idx="2697">
                        <c:v>0.74892454267994357</c:v>
                      </c:pt>
                      <c:pt idx="2698">
                        <c:v>0.95237145371464094</c:v>
                      </c:pt>
                      <c:pt idx="2699">
                        <c:v>0.99882047140021646</c:v>
                      </c:pt>
                      <c:pt idx="2700">
                        <c:v>1.1661627103143288</c:v>
                      </c:pt>
                      <c:pt idx="2701">
                        <c:v>1.5970965876111611</c:v>
                      </c:pt>
                      <c:pt idx="2702">
                        <c:v>2.2472718573449599</c:v>
                      </c:pt>
                      <c:pt idx="2703">
                        <c:v>3.1865200773089675</c:v>
                      </c:pt>
                      <c:pt idx="2704">
                        <c:v>2.5428867891244358</c:v>
                      </c:pt>
                      <c:pt idx="2705">
                        <c:v>2.088622159398748</c:v>
                      </c:pt>
                      <c:pt idx="2706">
                        <c:v>1.773649535459354</c:v>
                      </c:pt>
                      <c:pt idx="2707">
                        <c:v>2.4086230897467611</c:v>
                      </c:pt>
                      <c:pt idx="2708">
                        <c:v>1.8984972401039779</c:v>
                      </c:pt>
                      <c:pt idx="2709">
                        <c:v>2.6202806439862742</c:v>
                      </c:pt>
                      <c:pt idx="2710">
                        <c:v>1.8706098735123085</c:v>
                      </c:pt>
                      <c:pt idx="2711">
                        <c:v>1.0179530513549611</c:v>
                      </c:pt>
                      <c:pt idx="2712">
                        <c:v>2.6450624494190631</c:v>
                      </c:pt>
                      <c:pt idx="2713">
                        <c:v>1.3310221694141438</c:v>
                      </c:pt>
                      <c:pt idx="2714">
                        <c:v>1.6568803503774427</c:v>
                      </c:pt>
                      <c:pt idx="2715">
                        <c:v>1.1759339127757598</c:v>
                      </c:pt>
                      <c:pt idx="2716">
                        <c:v>1.4708707476654688</c:v>
                      </c:pt>
                      <c:pt idx="2717">
                        <c:v>1.1107914314144407</c:v>
                      </c:pt>
                      <c:pt idx="2718">
                        <c:v>1.8082394515892721</c:v>
                      </c:pt>
                      <c:pt idx="2719">
                        <c:v>1.2746264774502234</c:v>
                      </c:pt>
                      <c:pt idx="2720">
                        <c:v>1.2876909651623019</c:v>
                      </c:pt>
                      <c:pt idx="2721">
                        <c:v>1.5226656717075948</c:v>
                      </c:pt>
                      <c:pt idx="2722">
                        <c:v>1.4156904940993615</c:v>
                      </c:pt>
                      <c:pt idx="2723">
                        <c:v>1.4670476003080246</c:v>
                      </c:pt>
                      <c:pt idx="2724">
                        <c:v>0.75220731732781276</c:v>
                      </c:pt>
                      <c:pt idx="2725">
                        <c:v>1.3056216638376734</c:v>
                      </c:pt>
                      <c:pt idx="2726">
                        <c:v>1.259702015598914</c:v>
                      </c:pt>
                      <c:pt idx="2727">
                        <c:v>2.961704063545322</c:v>
                      </c:pt>
                      <c:pt idx="2728">
                        <c:v>2.9012143080524999</c:v>
                      </c:pt>
                      <c:pt idx="2729">
                        <c:v>4.3327744205700744</c:v>
                      </c:pt>
                      <c:pt idx="2730">
                        <c:v>2.8858339154104735</c:v>
                      </c:pt>
                      <c:pt idx="2731">
                        <c:v>2.6445573177127883</c:v>
                      </c:pt>
                      <c:pt idx="2732">
                        <c:v>2.0644536926435677</c:v>
                      </c:pt>
                      <c:pt idx="2733">
                        <c:v>2.9652744625804623</c:v>
                      </c:pt>
                      <c:pt idx="2734">
                        <c:v>1.913580416031269</c:v>
                      </c:pt>
                      <c:pt idx="2735">
                        <c:v>1.641988263582145</c:v>
                      </c:pt>
                      <c:pt idx="2736">
                        <c:v>1.190161032409798</c:v>
                      </c:pt>
                      <c:pt idx="2737">
                        <c:v>1.8655467965622468</c:v>
                      </c:pt>
                      <c:pt idx="2738">
                        <c:v>2.3368147238849231</c:v>
                      </c:pt>
                      <c:pt idx="2739">
                        <c:v>1.6604914240338531</c:v>
                      </c:pt>
                      <c:pt idx="2740">
                        <c:v>0.9258172914383892</c:v>
                      </c:pt>
                      <c:pt idx="2741">
                        <c:v>1.4514139974343887</c:v>
                      </c:pt>
                      <c:pt idx="2742">
                        <c:v>1.7052830355190249</c:v>
                      </c:pt>
                      <c:pt idx="2743">
                        <c:v>1.5000615764787508</c:v>
                      </c:pt>
                      <c:pt idx="2744">
                        <c:v>1.4997764094420634</c:v>
                      </c:pt>
                      <c:pt idx="2745">
                        <c:v>0.8201839333887625</c:v>
                      </c:pt>
                      <c:pt idx="2746">
                        <c:v>0.97305240950320482</c:v>
                      </c:pt>
                      <c:pt idx="2747">
                        <c:v>1.6224854178708485</c:v>
                      </c:pt>
                      <c:pt idx="2748">
                        <c:v>1.7017511470373179</c:v>
                      </c:pt>
                      <c:pt idx="2749">
                        <c:v>1.1129355469779432</c:v>
                      </c:pt>
                      <c:pt idx="2750">
                        <c:v>1.1770829594183461</c:v>
                      </c:pt>
                      <c:pt idx="2751">
                        <c:v>2.0946334180243626</c:v>
                      </c:pt>
                      <c:pt idx="2752">
                        <c:v>1.5151018512800907</c:v>
                      </c:pt>
                      <c:pt idx="2753">
                        <c:v>1.6878110092061933</c:v>
                      </c:pt>
                      <c:pt idx="2754">
                        <c:v>2.0949408882977436</c:v>
                      </c:pt>
                      <c:pt idx="2755">
                        <c:v>1.1560202363697276</c:v>
                      </c:pt>
                      <c:pt idx="2756">
                        <c:v>2.3890503076700154</c:v>
                      </c:pt>
                      <c:pt idx="2757">
                        <c:v>1.768587689245644</c:v>
                      </c:pt>
                      <c:pt idx="2758">
                        <c:v>1.3207040296821411</c:v>
                      </c:pt>
                      <c:pt idx="2759">
                        <c:v>2.2136220195057037</c:v>
                      </c:pt>
                      <c:pt idx="2760">
                        <c:v>0.55177394525635381</c:v>
                      </c:pt>
                      <c:pt idx="2761">
                        <c:v>2.259224512136226</c:v>
                      </c:pt>
                      <c:pt idx="2762">
                        <c:v>1.0085041345584387</c:v>
                      </c:pt>
                      <c:pt idx="2763">
                        <c:v>1.3242883476076017</c:v>
                      </c:pt>
                      <c:pt idx="2764">
                        <c:v>0.94541059967314289</c:v>
                      </c:pt>
                      <c:pt idx="2765">
                        <c:v>1.3177729642934242</c:v>
                      </c:pt>
                      <c:pt idx="2766">
                        <c:v>1.6573235962882922</c:v>
                      </c:pt>
                      <c:pt idx="2767">
                        <c:v>1.1880439811663579</c:v>
                      </c:pt>
                      <c:pt idx="2768">
                        <c:v>0.92137024395595302</c:v>
                      </c:pt>
                      <c:pt idx="2769">
                        <c:v>0.45550904857374208</c:v>
                      </c:pt>
                      <c:pt idx="2770">
                        <c:v>1.4261939380975084</c:v>
                      </c:pt>
                      <c:pt idx="2771">
                        <c:v>0.4676475787669358</c:v>
                      </c:pt>
                      <c:pt idx="2772">
                        <c:v>1.1107967211157934</c:v>
                      </c:pt>
                      <c:pt idx="2773">
                        <c:v>0.82165832135377936</c:v>
                      </c:pt>
                      <c:pt idx="2774">
                        <c:v>1.5306981966289124</c:v>
                      </c:pt>
                      <c:pt idx="2775">
                        <c:v>1.6588326124074375</c:v>
                      </c:pt>
                      <c:pt idx="2776">
                        <c:v>1.7171158556859238</c:v>
                      </c:pt>
                      <c:pt idx="2777">
                        <c:v>1.8785818527209948</c:v>
                      </c:pt>
                      <c:pt idx="2778">
                        <c:v>2.962579048571059</c:v>
                      </c:pt>
                      <c:pt idx="2779">
                        <c:v>2.408454779184444</c:v>
                      </c:pt>
                      <c:pt idx="2780">
                        <c:v>3.199721414097993</c:v>
                      </c:pt>
                      <c:pt idx="2781">
                        <c:v>1.9942674089333636</c:v>
                      </c:pt>
                      <c:pt idx="2782">
                        <c:v>2.1098453977931602</c:v>
                      </c:pt>
                      <c:pt idx="2783">
                        <c:v>1.7356369711146642</c:v>
                      </c:pt>
                      <c:pt idx="2784">
                        <c:v>2.2262746496392323</c:v>
                      </c:pt>
                      <c:pt idx="2785">
                        <c:v>2.2600465309961164</c:v>
                      </c:pt>
                      <c:pt idx="2786">
                        <c:v>2.0666071558916044</c:v>
                      </c:pt>
                      <c:pt idx="2787">
                        <c:v>1.7965914226142738</c:v>
                      </c:pt>
                      <c:pt idx="2788">
                        <c:v>1.4904821565757806</c:v>
                      </c:pt>
                      <c:pt idx="2789">
                        <c:v>2.3525822995834438</c:v>
                      </c:pt>
                      <c:pt idx="2790">
                        <c:v>0.70155494937431351</c:v>
                      </c:pt>
                      <c:pt idx="2791">
                        <c:v>2.2821788517389097</c:v>
                      </c:pt>
                      <c:pt idx="2792">
                        <c:v>2.3540349430272967</c:v>
                      </c:pt>
                      <c:pt idx="2793">
                        <c:v>2.0510070287558051</c:v>
                      </c:pt>
                      <c:pt idx="2794">
                        <c:v>1.7104039450158424</c:v>
                      </c:pt>
                      <c:pt idx="2795">
                        <c:v>2.4112637596380369</c:v>
                      </c:pt>
                      <c:pt idx="2796">
                        <c:v>2.402804570825595</c:v>
                      </c:pt>
                      <c:pt idx="2797">
                        <c:v>1.7124180178212451</c:v>
                      </c:pt>
                      <c:pt idx="2798">
                        <c:v>1.3965118964896939</c:v>
                      </c:pt>
                      <c:pt idx="2799">
                        <c:v>2.5874095887374691</c:v>
                      </c:pt>
                      <c:pt idx="2800">
                        <c:v>1.1652851112467695</c:v>
                      </c:pt>
                      <c:pt idx="2801">
                        <c:v>1.5105018315328387</c:v>
                      </c:pt>
                      <c:pt idx="2802">
                        <c:v>4.2609467468817277</c:v>
                      </c:pt>
                      <c:pt idx="2803">
                        <c:v>3.8157252340571932</c:v>
                      </c:pt>
                      <c:pt idx="2804">
                        <c:v>3.5251267897726017</c:v>
                      </c:pt>
                      <c:pt idx="2805">
                        <c:v>4.2971099144550511</c:v>
                      </c:pt>
                      <c:pt idx="2806">
                        <c:v>4.2072775601590848</c:v>
                      </c:pt>
                      <c:pt idx="2807">
                        <c:v>3.8407975204513636</c:v>
                      </c:pt>
                      <c:pt idx="2808">
                        <c:v>4.7639414171387191</c:v>
                      </c:pt>
                      <c:pt idx="2809">
                        <c:v>4.7953630435964332</c:v>
                      </c:pt>
                      <c:pt idx="2810">
                        <c:v>2.8782922281707815</c:v>
                      </c:pt>
                      <c:pt idx="2811">
                        <c:v>4.1506336836709075</c:v>
                      </c:pt>
                      <c:pt idx="2812">
                        <c:v>2.694372578404777</c:v>
                      </c:pt>
                      <c:pt idx="2813">
                        <c:v>2.7860285480314029</c:v>
                      </c:pt>
                      <c:pt idx="2814">
                        <c:v>2.3338631870833098</c:v>
                      </c:pt>
                      <c:pt idx="2815">
                        <c:v>2.9993549869069387</c:v>
                      </c:pt>
                      <c:pt idx="2816">
                        <c:v>2.3788621336668689</c:v>
                      </c:pt>
                      <c:pt idx="2817">
                        <c:v>1.6606137092304598</c:v>
                      </c:pt>
                      <c:pt idx="2818">
                        <c:v>2.6897592660192045</c:v>
                      </c:pt>
                      <c:pt idx="2819">
                        <c:v>2.0453643055758954</c:v>
                      </c:pt>
                      <c:pt idx="2820">
                        <c:v>0.91270226151484357</c:v>
                      </c:pt>
                      <c:pt idx="2821">
                        <c:v>2.3399464318581686</c:v>
                      </c:pt>
                      <c:pt idx="2822">
                        <c:v>2.0372871673683282</c:v>
                      </c:pt>
                      <c:pt idx="2823">
                        <c:v>1.1400131947978545</c:v>
                      </c:pt>
                      <c:pt idx="2824">
                        <c:v>1.525792917690876</c:v>
                      </c:pt>
                      <c:pt idx="2825">
                        <c:v>3.1687652121187471</c:v>
                      </c:pt>
                      <c:pt idx="2826">
                        <c:v>1.9940822298677872</c:v>
                      </c:pt>
                      <c:pt idx="2827">
                        <c:v>2.4136030011129042</c:v>
                      </c:pt>
                      <c:pt idx="2828">
                        <c:v>3.1644765398865577</c:v>
                      </c:pt>
                      <c:pt idx="2829">
                        <c:v>2.5239930157091619</c:v>
                      </c:pt>
                      <c:pt idx="2830">
                        <c:v>3.9143952118259175</c:v>
                      </c:pt>
                      <c:pt idx="2831">
                        <c:v>3.2864895723738079</c:v>
                      </c:pt>
                      <c:pt idx="2832">
                        <c:v>3.4268303584310491</c:v>
                      </c:pt>
                      <c:pt idx="2833">
                        <c:v>2.6034723178642718</c:v>
                      </c:pt>
                      <c:pt idx="2834">
                        <c:v>3.7682544843973815</c:v>
                      </c:pt>
                      <c:pt idx="2835">
                        <c:v>2.2261548056171425</c:v>
                      </c:pt>
                      <c:pt idx="2836">
                        <c:v>3.8919518098897816</c:v>
                      </c:pt>
                      <c:pt idx="2837">
                        <c:v>2.2376555201696906</c:v>
                      </c:pt>
                      <c:pt idx="2838">
                        <c:v>1.4371963836355404</c:v>
                      </c:pt>
                      <c:pt idx="2839">
                        <c:v>2.8751336483714716</c:v>
                      </c:pt>
                      <c:pt idx="2840">
                        <c:v>2.8388418738531338</c:v>
                      </c:pt>
                      <c:pt idx="2841">
                        <c:v>2.5714426059825568</c:v>
                      </c:pt>
                      <c:pt idx="2842">
                        <c:v>1.8987456712288875</c:v>
                      </c:pt>
                      <c:pt idx="2843">
                        <c:v>2.409109308491586</c:v>
                      </c:pt>
                      <c:pt idx="2844">
                        <c:v>1.8977109511234562</c:v>
                      </c:pt>
                      <c:pt idx="2845">
                        <c:v>1.3733200588043863</c:v>
                      </c:pt>
                      <c:pt idx="2846">
                        <c:v>2.178757389356726</c:v>
                      </c:pt>
                      <c:pt idx="2847">
                        <c:v>1.3727968148701266</c:v>
                      </c:pt>
                      <c:pt idx="2848">
                        <c:v>2.2695183603975098</c:v>
                      </c:pt>
                      <c:pt idx="2849">
                        <c:v>2.5768800800767599</c:v>
                      </c:pt>
                      <c:pt idx="2850">
                        <c:v>0.79701701698114891</c:v>
                      </c:pt>
                      <c:pt idx="2851">
                        <c:v>3.3238876673672193</c:v>
                      </c:pt>
                      <c:pt idx="2852">
                        <c:v>3.2489792008427187</c:v>
                      </c:pt>
                      <c:pt idx="2853">
                        <c:v>2.3230740431936381</c:v>
                      </c:pt>
                      <c:pt idx="2854">
                        <c:v>5.001529626626037</c:v>
                      </c:pt>
                      <c:pt idx="2855">
                        <c:v>4.5504837662740805</c:v>
                      </c:pt>
                      <c:pt idx="2856">
                        <c:v>4.3233774821750268</c:v>
                      </c:pt>
                      <c:pt idx="2857">
                        <c:v>4.5139786827986628</c:v>
                      </c:pt>
                      <c:pt idx="2858">
                        <c:v>2.547302616308984</c:v>
                      </c:pt>
                      <c:pt idx="2859">
                        <c:v>3.4443693305637511</c:v>
                      </c:pt>
                      <c:pt idx="2860">
                        <c:v>4.4877856276588579</c:v>
                      </c:pt>
                      <c:pt idx="2861">
                        <c:v>0.95502046654623685</c:v>
                      </c:pt>
                      <c:pt idx="2862">
                        <c:v>2.9555984641109116</c:v>
                      </c:pt>
                      <c:pt idx="2863">
                        <c:v>2.7403101477980774</c:v>
                      </c:pt>
                      <c:pt idx="2864">
                        <c:v>2.8844390878887762</c:v>
                      </c:pt>
                      <c:pt idx="2865">
                        <c:v>2.021634388315777</c:v>
                      </c:pt>
                      <c:pt idx="2866">
                        <c:v>1.3928049197312302</c:v>
                      </c:pt>
                      <c:pt idx="2867">
                        <c:v>2.017785221600612</c:v>
                      </c:pt>
                      <c:pt idx="2868">
                        <c:v>1.8107759954412816</c:v>
                      </c:pt>
                      <c:pt idx="2869">
                        <c:v>1.9705770560970384</c:v>
                      </c:pt>
                      <c:pt idx="2870">
                        <c:v>0.41651826144714577</c:v>
                      </c:pt>
                      <c:pt idx="2871">
                        <c:v>1.4913916653951342</c:v>
                      </c:pt>
                      <c:pt idx="2872">
                        <c:v>1.3547102040198318</c:v>
                      </c:pt>
                      <c:pt idx="2873">
                        <c:v>1.2551428786052616</c:v>
                      </c:pt>
                      <c:pt idx="2874">
                        <c:v>1.3196716201245935</c:v>
                      </c:pt>
                      <c:pt idx="2875">
                        <c:v>1.8928991260586441</c:v>
                      </c:pt>
                      <c:pt idx="2876">
                        <c:v>2.295739290673978</c:v>
                      </c:pt>
                      <c:pt idx="2877">
                        <c:v>2.6775518934416906</c:v>
                      </c:pt>
                      <c:pt idx="2878">
                        <c:v>4.6521926575153572</c:v>
                      </c:pt>
                      <c:pt idx="2879">
                        <c:v>4.138068818224502</c:v>
                      </c:pt>
                      <c:pt idx="2880">
                        <c:v>2.0798915406144971</c:v>
                      </c:pt>
                      <c:pt idx="2881">
                        <c:v>2.9701508256850748</c:v>
                      </c:pt>
                      <c:pt idx="2882">
                        <c:v>3.7023086836434085</c:v>
                      </c:pt>
                      <c:pt idx="2883">
                        <c:v>4.7618827445712641</c:v>
                      </c:pt>
                      <c:pt idx="2884">
                        <c:v>4.4694276838570959</c:v>
                      </c:pt>
                      <c:pt idx="2885">
                        <c:v>3.5545200339417096</c:v>
                      </c:pt>
                      <c:pt idx="2886">
                        <c:v>3.9861240322317752</c:v>
                      </c:pt>
                      <c:pt idx="2887">
                        <c:v>3.0443873105670556</c:v>
                      </c:pt>
                      <c:pt idx="2888">
                        <c:v>2.3964425392093771</c:v>
                      </c:pt>
                      <c:pt idx="2889">
                        <c:v>3.0111137719014494</c:v>
                      </c:pt>
                      <c:pt idx="2890">
                        <c:v>3.7009358620167823</c:v>
                      </c:pt>
                      <c:pt idx="2891">
                        <c:v>2.8824918013928134</c:v>
                      </c:pt>
                      <c:pt idx="2892">
                        <c:v>4.011295091686323</c:v>
                      </c:pt>
                      <c:pt idx="2893">
                        <c:v>1.5367226181328184</c:v>
                      </c:pt>
                      <c:pt idx="2894">
                        <c:v>3.1769171855310123</c:v>
                      </c:pt>
                      <c:pt idx="2895">
                        <c:v>2.8252899597041252</c:v>
                      </c:pt>
                      <c:pt idx="2896">
                        <c:v>1.7575466577990018</c:v>
                      </c:pt>
                      <c:pt idx="2897">
                        <c:v>1.9564469311215573</c:v>
                      </c:pt>
                      <c:pt idx="2898">
                        <c:v>2.3054525014988254</c:v>
                      </c:pt>
                      <c:pt idx="2899">
                        <c:v>1.6334847055412134</c:v>
                      </c:pt>
                      <c:pt idx="2900">
                        <c:v>1.0652682523119565</c:v>
                      </c:pt>
                      <c:pt idx="2901">
                        <c:v>1.0534842055232156</c:v>
                      </c:pt>
                      <c:pt idx="2902">
                        <c:v>3.432573989545848</c:v>
                      </c:pt>
                      <c:pt idx="2903">
                        <c:v>3.7115444943017852</c:v>
                      </c:pt>
                      <c:pt idx="2904">
                        <c:v>4.129442607357257</c:v>
                      </c:pt>
                      <c:pt idx="2905">
                        <c:v>3.5159709579901044</c:v>
                      </c:pt>
                      <c:pt idx="2906">
                        <c:v>2.6780503150002293</c:v>
                      </c:pt>
                      <c:pt idx="2907">
                        <c:v>3.2787908867192885</c:v>
                      </c:pt>
                      <c:pt idx="2908">
                        <c:v>2.4225134148261938</c:v>
                      </c:pt>
                      <c:pt idx="2909">
                        <c:v>2.2096235382639193</c:v>
                      </c:pt>
                      <c:pt idx="2910">
                        <c:v>2.8345500638997518</c:v>
                      </c:pt>
                      <c:pt idx="2911">
                        <c:v>3.269628270820419</c:v>
                      </c:pt>
                      <c:pt idx="2912">
                        <c:v>2.0519733216148794</c:v>
                      </c:pt>
                      <c:pt idx="2913">
                        <c:v>1.6478642399685581</c:v>
                      </c:pt>
                      <c:pt idx="2914">
                        <c:v>1.1327071492155538</c:v>
                      </c:pt>
                      <c:pt idx="2915">
                        <c:v>0.60268735608219814</c:v>
                      </c:pt>
                      <c:pt idx="2916">
                        <c:v>1.7441054371355931</c:v>
                      </c:pt>
                      <c:pt idx="2917">
                        <c:v>1.705924185261309</c:v>
                      </c:pt>
                      <c:pt idx="2918">
                        <c:v>1.1834667077978336</c:v>
                      </c:pt>
                      <c:pt idx="2919">
                        <c:v>1.1941996411810869</c:v>
                      </c:pt>
                      <c:pt idx="2920">
                        <c:v>2.1521275544024507</c:v>
                      </c:pt>
                      <c:pt idx="2921">
                        <c:v>0.96104079277194498</c:v>
                      </c:pt>
                      <c:pt idx="2922">
                        <c:v>0.421674437719952</c:v>
                      </c:pt>
                      <c:pt idx="2923">
                        <c:v>1.0015480519714122</c:v>
                      </c:pt>
                      <c:pt idx="2924">
                        <c:v>0.96838844940915492</c:v>
                      </c:pt>
                      <c:pt idx="2925">
                        <c:v>2.0230969570121782</c:v>
                      </c:pt>
                      <c:pt idx="2926">
                        <c:v>2.475591436862878</c:v>
                      </c:pt>
                      <c:pt idx="2927">
                        <c:v>2.3670422919195562</c:v>
                      </c:pt>
                      <c:pt idx="2928">
                        <c:v>1.8958829011404461</c:v>
                      </c:pt>
                      <c:pt idx="2929">
                        <c:v>3.2042610886374905</c:v>
                      </c:pt>
                      <c:pt idx="2930">
                        <c:v>3.368107423436717</c:v>
                      </c:pt>
                      <c:pt idx="2931">
                        <c:v>3.3377478402201279</c:v>
                      </c:pt>
                      <c:pt idx="2932">
                        <c:v>3.8038638407982073</c:v>
                      </c:pt>
                      <c:pt idx="2933">
                        <c:v>3.8484290332578404</c:v>
                      </c:pt>
                      <c:pt idx="2934">
                        <c:v>2.7737494289622684</c:v>
                      </c:pt>
                      <c:pt idx="2935">
                        <c:v>1.3345201317426711</c:v>
                      </c:pt>
                      <c:pt idx="2936">
                        <c:v>1.9886932076273387</c:v>
                      </c:pt>
                      <c:pt idx="2937">
                        <c:v>3.0124666728155125</c:v>
                      </c:pt>
                      <c:pt idx="2938">
                        <c:v>3.459755455851679</c:v>
                      </c:pt>
                      <c:pt idx="2939">
                        <c:v>2.0198621205146257</c:v>
                      </c:pt>
                      <c:pt idx="2940">
                        <c:v>2.1153374393737781</c:v>
                      </c:pt>
                      <c:pt idx="2941">
                        <c:v>2.2470467608610947</c:v>
                      </c:pt>
                      <c:pt idx="2942">
                        <c:v>1.6139063851661473</c:v>
                      </c:pt>
                      <c:pt idx="2943">
                        <c:v>2.1793044291531487</c:v>
                      </c:pt>
                      <c:pt idx="2944">
                        <c:v>1.095546512316693</c:v>
                      </c:pt>
                      <c:pt idx="2945">
                        <c:v>2.2168137779704349</c:v>
                      </c:pt>
                      <c:pt idx="2946">
                        <c:v>2.2623516185192711</c:v>
                      </c:pt>
                      <c:pt idx="2947">
                        <c:v>1.4466085357891842</c:v>
                      </c:pt>
                      <c:pt idx="2948">
                        <c:v>1.7682304460256935</c:v>
                      </c:pt>
                      <c:pt idx="2949">
                        <c:v>1.984765656671464</c:v>
                      </c:pt>
                      <c:pt idx="2950">
                        <c:v>0.67964260909813912</c:v>
                      </c:pt>
                      <c:pt idx="2951">
                        <c:v>2.9327420342714356</c:v>
                      </c:pt>
                      <c:pt idx="2952">
                        <c:v>2.5990698102231931</c:v>
                      </c:pt>
                      <c:pt idx="2953">
                        <c:v>4.0723183671429366</c:v>
                      </c:pt>
                      <c:pt idx="2954">
                        <c:v>2.9960220267968114</c:v>
                      </c:pt>
                      <c:pt idx="2955">
                        <c:v>3.2514717729824691</c:v>
                      </c:pt>
                      <c:pt idx="2956">
                        <c:v>3.6946890860240909</c:v>
                      </c:pt>
                      <c:pt idx="2957">
                        <c:v>2.2948597853913961</c:v>
                      </c:pt>
                      <c:pt idx="2958">
                        <c:v>2.0498951564775187</c:v>
                      </c:pt>
                      <c:pt idx="2959">
                        <c:v>1.9065281845922055</c:v>
                      </c:pt>
                      <c:pt idx="2960">
                        <c:v>1.5251960784304301</c:v>
                      </c:pt>
                      <c:pt idx="2961">
                        <c:v>2.1389378441723177</c:v>
                      </c:pt>
                      <c:pt idx="2962">
                        <c:v>1.9115789259617453</c:v>
                      </c:pt>
                      <c:pt idx="2963">
                        <c:v>1.8031107055069533</c:v>
                      </c:pt>
                      <c:pt idx="2964">
                        <c:v>1.3902378988089992</c:v>
                      </c:pt>
                      <c:pt idx="2965">
                        <c:v>2.2265635691966752</c:v>
                      </c:pt>
                      <c:pt idx="2966">
                        <c:v>1.5139269172078469</c:v>
                      </c:pt>
                      <c:pt idx="2967">
                        <c:v>1.0499770083070084</c:v>
                      </c:pt>
                      <c:pt idx="2968">
                        <c:v>1.1267989584214329</c:v>
                      </c:pt>
                      <c:pt idx="2969">
                        <c:v>0.66305162066432499</c:v>
                      </c:pt>
                      <c:pt idx="2970">
                        <c:v>1.1172071365864937</c:v>
                      </c:pt>
                      <c:pt idx="2971">
                        <c:v>0.95750490928877308</c:v>
                      </c:pt>
                      <c:pt idx="2972">
                        <c:v>0.87269092124307723</c:v>
                      </c:pt>
                      <c:pt idx="2973">
                        <c:v>0.69657967095298323</c:v>
                      </c:pt>
                      <c:pt idx="2974">
                        <c:v>0.7652817179584418</c:v>
                      </c:pt>
                      <c:pt idx="2975">
                        <c:v>0.7817624171960087</c:v>
                      </c:pt>
                      <c:pt idx="2976">
                        <c:v>1.9027314665002866</c:v>
                      </c:pt>
                      <c:pt idx="2977">
                        <c:v>2.0003248125953186</c:v>
                      </c:pt>
                      <c:pt idx="2978">
                        <c:v>1.7612502223942539</c:v>
                      </c:pt>
                      <c:pt idx="2979">
                        <c:v>2.6289917650380747</c:v>
                      </c:pt>
                      <c:pt idx="2980">
                        <c:v>2.4147414378063501</c:v>
                      </c:pt>
                      <c:pt idx="2981">
                        <c:v>3.4453537899291153</c:v>
                      </c:pt>
                      <c:pt idx="2982">
                        <c:v>1.7308196358424233</c:v>
                      </c:pt>
                      <c:pt idx="2983">
                        <c:v>2.5624110898302117</c:v>
                      </c:pt>
                      <c:pt idx="2984">
                        <c:v>2.5457502859250476</c:v>
                      </c:pt>
                      <c:pt idx="2985">
                        <c:v>2.8634585576459397</c:v>
                      </c:pt>
                      <c:pt idx="2986">
                        <c:v>2.07663446757123</c:v>
                      </c:pt>
                      <c:pt idx="2987">
                        <c:v>1.8635003515805926</c:v>
                      </c:pt>
                      <c:pt idx="2988">
                        <c:v>1.404501227994339</c:v>
                      </c:pt>
                      <c:pt idx="2989">
                        <c:v>2.4961162929928737</c:v>
                      </c:pt>
                      <c:pt idx="2990">
                        <c:v>2.0589116863519843</c:v>
                      </c:pt>
                      <c:pt idx="2991">
                        <c:v>1.9549043962654624</c:v>
                      </c:pt>
                      <c:pt idx="2992">
                        <c:v>1.7679175653818355</c:v>
                      </c:pt>
                      <c:pt idx="2993">
                        <c:v>1.1627477538776252</c:v>
                      </c:pt>
                      <c:pt idx="2994">
                        <c:v>2.5527376439825828</c:v>
                      </c:pt>
                      <c:pt idx="2995">
                        <c:v>0.92790792116489651</c:v>
                      </c:pt>
                      <c:pt idx="2996">
                        <c:v>1.5711332816224322</c:v>
                      </c:pt>
                      <c:pt idx="2997">
                        <c:v>1.0998781140367986</c:v>
                      </c:pt>
                      <c:pt idx="2998">
                        <c:v>1.7010964658901824</c:v>
                      </c:pt>
                      <c:pt idx="2999">
                        <c:v>1.6644246324584671</c:v>
                      </c:pt>
                      <c:pt idx="3000">
                        <c:v>1.1600643098521872</c:v>
                      </c:pt>
                      <c:pt idx="3001">
                        <c:v>1.4528028196262188</c:v>
                      </c:pt>
                      <c:pt idx="3002">
                        <c:v>2.6374168617322242</c:v>
                      </c:pt>
                      <c:pt idx="3003">
                        <c:v>1.1873455524156646</c:v>
                      </c:pt>
                      <c:pt idx="3004">
                        <c:v>2.1871193852166231</c:v>
                      </c:pt>
                      <c:pt idx="3005">
                        <c:v>3.1526569309064905</c:v>
                      </c:pt>
                      <c:pt idx="3006">
                        <c:v>3.0445260784352479</c:v>
                      </c:pt>
                      <c:pt idx="3007">
                        <c:v>3.4646073944103031</c:v>
                      </c:pt>
                      <c:pt idx="3008">
                        <c:v>3.0198440778537399</c:v>
                      </c:pt>
                      <c:pt idx="3009">
                        <c:v>2.9234439086841073</c:v>
                      </c:pt>
                      <c:pt idx="3010">
                        <c:v>2.9876526041519775</c:v>
                      </c:pt>
                      <c:pt idx="3011">
                        <c:v>2.7390174314382558</c:v>
                      </c:pt>
                      <c:pt idx="3012">
                        <c:v>1.5259805147917482</c:v>
                      </c:pt>
                      <c:pt idx="3013">
                        <c:v>1.9504264112670853</c:v>
                      </c:pt>
                      <c:pt idx="3014">
                        <c:v>2.2123752733710189</c:v>
                      </c:pt>
                      <c:pt idx="3015">
                        <c:v>2.1312503537197967</c:v>
                      </c:pt>
                      <c:pt idx="3016">
                        <c:v>1.0443634486249493</c:v>
                      </c:pt>
                      <c:pt idx="3017">
                        <c:v>0.60321995630048175</c:v>
                      </c:pt>
                      <c:pt idx="3018">
                        <c:v>1.900010257174775</c:v>
                      </c:pt>
                      <c:pt idx="3019">
                        <c:v>0.9581157020153398</c:v>
                      </c:pt>
                      <c:pt idx="3020">
                        <c:v>1.7558569045858972</c:v>
                      </c:pt>
                      <c:pt idx="3021">
                        <c:v>1.560453774682153</c:v>
                      </c:pt>
                      <c:pt idx="3022">
                        <c:v>1.7901652459826116</c:v>
                      </c:pt>
                      <c:pt idx="3023">
                        <c:v>0.36797375193589382</c:v>
                      </c:pt>
                      <c:pt idx="3024">
                        <c:v>1.1706244103253103</c:v>
                      </c:pt>
                      <c:pt idx="3025">
                        <c:v>1.1533893374548834</c:v>
                      </c:pt>
                      <c:pt idx="3026">
                        <c:v>1.4440747582117108</c:v>
                      </c:pt>
                      <c:pt idx="3027">
                        <c:v>2.7623789224925037</c:v>
                      </c:pt>
                      <c:pt idx="3028">
                        <c:v>2.4336365183668618</c:v>
                      </c:pt>
                      <c:pt idx="3029">
                        <c:v>4.0280659792969704</c:v>
                      </c:pt>
                      <c:pt idx="3030">
                        <c:v>2.0603393131037659</c:v>
                      </c:pt>
                      <c:pt idx="3031">
                        <c:v>1.50945245748016</c:v>
                      </c:pt>
                      <c:pt idx="3032">
                        <c:v>1.9084543116750312</c:v>
                      </c:pt>
                      <c:pt idx="3033">
                        <c:v>0.98913760252666183</c:v>
                      </c:pt>
                      <c:pt idx="3034">
                        <c:v>1.459842756584907</c:v>
                      </c:pt>
                      <c:pt idx="3035">
                        <c:v>1.4102799978130192</c:v>
                      </c:pt>
                      <c:pt idx="3036">
                        <c:v>2.562558408212078</c:v>
                      </c:pt>
                      <c:pt idx="3037">
                        <c:v>1.6345198518892228</c:v>
                      </c:pt>
                      <c:pt idx="3038">
                        <c:v>1.1912225195635897</c:v>
                      </c:pt>
                      <c:pt idx="3039">
                        <c:v>1.9449248782513213</c:v>
                      </c:pt>
                      <c:pt idx="3040">
                        <c:v>1.9122597053624923</c:v>
                      </c:pt>
                      <c:pt idx="3041">
                        <c:v>1.0283930046266603</c:v>
                      </c:pt>
                      <c:pt idx="3042">
                        <c:v>1.6658014095748157</c:v>
                      </c:pt>
                      <c:pt idx="3043">
                        <c:v>1.2516219999180975</c:v>
                      </c:pt>
                      <c:pt idx="3044">
                        <c:v>1.6898886184458053</c:v>
                      </c:pt>
                      <c:pt idx="3045">
                        <c:v>1.68586514103311</c:v>
                      </c:pt>
                      <c:pt idx="3046">
                        <c:v>1.1363593145437325</c:v>
                      </c:pt>
                      <c:pt idx="3047">
                        <c:v>0.88752887865448526</c:v>
                      </c:pt>
                      <c:pt idx="3048">
                        <c:v>0.97864416160467071</c:v>
                      </c:pt>
                      <c:pt idx="3049">
                        <c:v>0.9045076499049397</c:v>
                      </c:pt>
                      <c:pt idx="3050">
                        <c:v>1.4309652967210855</c:v>
                      </c:pt>
                      <c:pt idx="3051">
                        <c:v>3.0331261461259471</c:v>
                      </c:pt>
                      <c:pt idx="3052">
                        <c:v>2.6293409097022917</c:v>
                      </c:pt>
                      <c:pt idx="3053">
                        <c:v>2.2141622329035155</c:v>
                      </c:pt>
                      <c:pt idx="3054">
                        <c:v>2.4687222440576471</c:v>
                      </c:pt>
                      <c:pt idx="3055">
                        <c:v>1.8477169636886803</c:v>
                      </c:pt>
                      <c:pt idx="3056">
                        <c:v>3.1580903748852425</c:v>
                      </c:pt>
                      <c:pt idx="3057">
                        <c:v>3.120884341284063</c:v>
                      </c:pt>
                      <c:pt idx="3058">
                        <c:v>3.5642687864765161</c:v>
                      </c:pt>
                      <c:pt idx="3059">
                        <c:v>2.8924849021015953</c:v>
                      </c:pt>
                      <c:pt idx="3060">
                        <c:v>2.2227746882368735</c:v>
                      </c:pt>
                      <c:pt idx="3061">
                        <c:v>2.5642388001338472</c:v>
                      </c:pt>
                      <c:pt idx="3062">
                        <c:v>2.1998651793472681</c:v>
                      </c:pt>
                      <c:pt idx="3063">
                        <c:v>3.0157440551136401</c:v>
                      </c:pt>
                      <c:pt idx="3064">
                        <c:v>2.90541369508396</c:v>
                      </c:pt>
                      <c:pt idx="3065">
                        <c:v>1.683484225429976</c:v>
                      </c:pt>
                      <c:pt idx="3066">
                        <c:v>1.8764022511121223</c:v>
                      </c:pt>
                      <c:pt idx="3067">
                        <c:v>2.2746795175621108</c:v>
                      </c:pt>
                      <c:pt idx="3068">
                        <c:v>1.19279440750174</c:v>
                      </c:pt>
                      <c:pt idx="3069">
                        <c:v>1.3980401038469759</c:v>
                      </c:pt>
                      <c:pt idx="3070">
                        <c:v>2.0952173040597546</c:v>
                      </c:pt>
                      <c:pt idx="3071">
                        <c:v>2.4467398985004243</c:v>
                      </c:pt>
                      <c:pt idx="3072">
                        <c:v>1.7903364878975458</c:v>
                      </c:pt>
                      <c:pt idx="3073">
                        <c:v>2.2990800039894936</c:v>
                      </c:pt>
                      <c:pt idx="3074">
                        <c:v>1.2187835087403414</c:v>
                      </c:pt>
                      <c:pt idx="3075">
                        <c:v>0.33714595509099804</c:v>
                      </c:pt>
                      <c:pt idx="3076">
                        <c:v>1.52220704643355</c:v>
                      </c:pt>
                      <c:pt idx="3077">
                        <c:v>2.1755258690641455</c:v>
                      </c:pt>
                      <c:pt idx="3078">
                        <c:v>2.39497018395629</c:v>
                      </c:pt>
                      <c:pt idx="3079">
                        <c:v>2.6501566625282731</c:v>
                      </c:pt>
                      <c:pt idx="3080">
                        <c:v>3.5390660865671624</c:v>
                      </c:pt>
                      <c:pt idx="3081">
                        <c:v>2.7825242846682476</c:v>
                      </c:pt>
                      <c:pt idx="3082">
                        <c:v>2.8930883993886867</c:v>
                      </c:pt>
                      <c:pt idx="3083">
                        <c:v>3.3269866881782368</c:v>
                      </c:pt>
                      <c:pt idx="3084">
                        <c:v>2.783852134775167</c:v>
                      </c:pt>
                      <c:pt idx="3085">
                        <c:v>1.2999986490267539</c:v>
                      </c:pt>
                      <c:pt idx="3086">
                        <c:v>1.9838127567043751</c:v>
                      </c:pt>
                      <c:pt idx="3087">
                        <c:v>1.9581562957498488</c:v>
                      </c:pt>
                      <c:pt idx="3088">
                        <c:v>2.1180656525885291</c:v>
                      </c:pt>
                      <c:pt idx="3089">
                        <c:v>1.53050289599112</c:v>
                      </c:pt>
                      <c:pt idx="3090">
                        <c:v>1.6051722616450399</c:v>
                      </c:pt>
                      <c:pt idx="3091">
                        <c:v>2.0988042864183307</c:v>
                      </c:pt>
                      <c:pt idx="3092">
                        <c:v>0.78583633459826674</c:v>
                      </c:pt>
                      <c:pt idx="3093">
                        <c:v>1.1951718459670189</c:v>
                      </c:pt>
                      <c:pt idx="3094">
                        <c:v>1.0293646463300508</c:v>
                      </c:pt>
                      <c:pt idx="3095">
                        <c:v>1.0995306288174935</c:v>
                      </c:pt>
                      <c:pt idx="3096">
                        <c:v>1.2241817678962204</c:v>
                      </c:pt>
                      <c:pt idx="3097">
                        <c:v>0.93269331556272672</c:v>
                      </c:pt>
                      <c:pt idx="3098">
                        <c:v>0.62176227657652661</c:v>
                      </c:pt>
                      <c:pt idx="3099">
                        <c:v>0.97915489261703859</c:v>
                      </c:pt>
                      <c:pt idx="3100">
                        <c:v>0.48190635362153589</c:v>
                      </c:pt>
                      <c:pt idx="3101">
                        <c:v>2.3961418229769138</c:v>
                      </c:pt>
                      <c:pt idx="3102">
                        <c:v>3.728889066071019</c:v>
                      </c:pt>
                      <c:pt idx="3103">
                        <c:v>2.3970590793903477</c:v>
                      </c:pt>
                      <c:pt idx="3104">
                        <c:v>4.0889818222306378</c:v>
                      </c:pt>
                      <c:pt idx="3105">
                        <c:v>1.736224383531968</c:v>
                      </c:pt>
                      <c:pt idx="3106">
                        <c:v>1.6484717122511983</c:v>
                      </c:pt>
                      <c:pt idx="3107">
                        <c:v>3.9972604702719394</c:v>
                      </c:pt>
                      <c:pt idx="3108">
                        <c:v>2.2365682693752151</c:v>
                      </c:pt>
                      <c:pt idx="3109">
                        <c:v>1.0553201492712756</c:v>
                      </c:pt>
                      <c:pt idx="3110">
                        <c:v>2.0575289950093243</c:v>
                      </c:pt>
                      <c:pt idx="3111">
                        <c:v>2.1963584409390005</c:v>
                      </c:pt>
                      <c:pt idx="3112">
                        <c:v>1.9540229369919146</c:v>
                      </c:pt>
                      <c:pt idx="3113">
                        <c:v>1.214667317420802</c:v>
                      </c:pt>
                      <c:pt idx="3114">
                        <c:v>1.0982084454325993</c:v>
                      </c:pt>
                      <c:pt idx="3115">
                        <c:v>1.5276890159290086</c:v>
                      </c:pt>
                      <c:pt idx="3116">
                        <c:v>1.2259256666225151</c:v>
                      </c:pt>
                      <c:pt idx="3117">
                        <c:v>1.3743569489499674</c:v>
                      </c:pt>
                      <c:pt idx="3118">
                        <c:v>1.1661898692660244</c:v>
                      </c:pt>
                      <c:pt idx="3119">
                        <c:v>0.82221550447250502</c:v>
                      </c:pt>
                      <c:pt idx="3120">
                        <c:v>0.752028843902663</c:v>
                      </c:pt>
                      <c:pt idx="3121">
                        <c:v>0.4575541315744977</c:v>
                      </c:pt>
                      <c:pt idx="3122">
                        <c:v>0.29427818391713023</c:v>
                      </c:pt>
                      <c:pt idx="3123">
                        <c:v>0.37350515261699768</c:v>
                      </c:pt>
                      <c:pt idx="3124">
                        <c:v>0.32124410265268721</c:v>
                      </c:pt>
                      <c:pt idx="3125">
                        <c:v>1.1471042154391837</c:v>
                      </c:pt>
                      <c:pt idx="3126">
                        <c:v>2.0035941510655881</c:v>
                      </c:pt>
                      <c:pt idx="3127">
                        <c:v>1.7776803508579799</c:v>
                      </c:pt>
                      <c:pt idx="3128">
                        <c:v>3.6097936759922709</c:v>
                      </c:pt>
                      <c:pt idx="3129">
                        <c:v>2.7407451885661969</c:v>
                      </c:pt>
                      <c:pt idx="3130">
                        <c:v>3.0691400734035064</c:v>
                      </c:pt>
                      <c:pt idx="3131">
                        <c:v>3.7147522541431726</c:v>
                      </c:pt>
                      <c:pt idx="3132">
                        <c:v>1.9140475537929387</c:v>
                      </c:pt>
                      <c:pt idx="3133">
                        <c:v>1.6539969591182127</c:v>
                      </c:pt>
                      <c:pt idx="3134">
                        <c:v>2.4668408833115505</c:v>
                      </c:pt>
                      <c:pt idx="3135">
                        <c:v>3.0780713219939995</c:v>
                      </c:pt>
                      <c:pt idx="3136">
                        <c:v>2.3891804670376264</c:v>
                      </c:pt>
                      <c:pt idx="3137">
                        <c:v>1.5994600325241015</c:v>
                      </c:pt>
                      <c:pt idx="3138">
                        <c:v>2.4774010737056322</c:v>
                      </c:pt>
                      <c:pt idx="3139">
                        <c:v>0.87026020447212382</c:v>
                      </c:pt>
                      <c:pt idx="3140">
                        <c:v>2.1317715019807157</c:v>
                      </c:pt>
                      <c:pt idx="3141">
                        <c:v>1.2371910844249261</c:v>
                      </c:pt>
                      <c:pt idx="3142">
                        <c:v>0.94712450175995699</c:v>
                      </c:pt>
                      <c:pt idx="3143">
                        <c:v>1.5923415389870577</c:v>
                      </c:pt>
                      <c:pt idx="3144">
                        <c:v>1.2080794241055026</c:v>
                      </c:pt>
                      <c:pt idx="3145">
                        <c:v>0.95983693608258924</c:v>
                      </c:pt>
                      <c:pt idx="3146">
                        <c:v>0.18754026012415059</c:v>
                      </c:pt>
                      <c:pt idx="3147">
                        <c:v>0.24327874434520269</c:v>
                      </c:pt>
                      <c:pt idx="3148">
                        <c:v>0.87724680420281909</c:v>
                      </c:pt>
                      <c:pt idx="3149">
                        <c:v>0.65311423429126492</c:v>
                      </c:pt>
                      <c:pt idx="3150">
                        <c:v>0.84021487342118406</c:v>
                      </c:pt>
                      <c:pt idx="3151">
                        <c:v>1.2372867943310228</c:v>
                      </c:pt>
                      <c:pt idx="3152">
                        <c:v>1.4023210222788938</c:v>
                      </c:pt>
                      <c:pt idx="3153">
                        <c:v>1.1550136073497319</c:v>
                      </c:pt>
                      <c:pt idx="3154">
                        <c:v>2.4230987858703203</c:v>
                      </c:pt>
                      <c:pt idx="3155">
                        <c:v>3.0100401354519</c:v>
                      </c:pt>
                      <c:pt idx="3156">
                        <c:v>1.102926237723646</c:v>
                      </c:pt>
                      <c:pt idx="3157">
                        <c:v>1.1257754602031711</c:v>
                      </c:pt>
                      <c:pt idx="3158">
                        <c:v>1.8489659484047922</c:v>
                      </c:pt>
                      <c:pt idx="3159">
                        <c:v>1.8076108912591675</c:v>
                      </c:pt>
                      <c:pt idx="3160">
                        <c:v>2.0010110797566325</c:v>
                      </c:pt>
                      <c:pt idx="3161">
                        <c:v>1.9149928318806184</c:v>
                      </c:pt>
                      <c:pt idx="3162">
                        <c:v>1.6701403218117288</c:v>
                      </c:pt>
                      <c:pt idx="3163">
                        <c:v>1.3439710704283994</c:v>
                      </c:pt>
                      <c:pt idx="3164">
                        <c:v>1.9359355669548732</c:v>
                      </c:pt>
                      <c:pt idx="3165">
                        <c:v>1.8091622769742886</c:v>
                      </c:pt>
                      <c:pt idx="3166">
                        <c:v>2.0707437665586221</c:v>
                      </c:pt>
                      <c:pt idx="3167">
                        <c:v>1.7396568094992391</c:v>
                      </c:pt>
                      <c:pt idx="3168">
                        <c:v>1.7380129607853148</c:v>
                      </c:pt>
                      <c:pt idx="3169">
                        <c:v>1.2988980739110603</c:v>
                      </c:pt>
                      <c:pt idx="3170">
                        <c:v>1.4097720500905955</c:v>
                      </c:pt>
                      <c:pt idx="3171">
                        <c:v>1.3806290026220778</c:v>
                      </c:pt>
                      <c:pt idx="3172">
                        <c:v>2.3469508822684872</c:v>
                      </c:pt>
                      <c:pt idx="3173">
                        <c:v>1.3993717317169883</c:v>
                      </c:pt>
                      <c:pt idx="3174">
                        <c:v>1.3781996729846826</c:v>
                      </c:pt>
                      <c:pt idx="3175">
                        <c:v>0.85073382157805588</c:v>
                      </c:pt>
                      <c:pt idx="3176">
                        <c:v>3.2223328898076469</c:v>
                      </c:pt>
                      <c:pt idx="3177">
                        <c:v>3.7896666400079955</c:v>
                      </c:pt>
                      <c:pt idx="3178">
                        <c:v>3.195576717412755</c:v>
                      </c:pt>
                      <c:pt idx="3179">
                        <c:v>2.9183844389770917</c:v>
                      </c:pt>
                      <c:pt idx="3180">
                        <c:v>3.3653846342939771</c:v>
                      </c:pt>
                      <c:pt idx="3181">
                        <c:v>3.7634341198749373</c:v>
                      </c:pt>
                      <c:pt idx="3182">
                        <c:v>1.1909437887117924</c:v>
                      </c:pt>
                      <c:pt idx="3183">
                        <c:v>2.8904011811215811</c:v>
                      </c:pt>
                      <c:pt idx="3184">
                        <c:v>2.7706533971665652</c:v>
                      </c:pt>
                      <c:pt idx="3185">
                        <c:v>2.9159413394503626</c:v>
                      </c:pt>
                      <c:pt idx="3186">
                        <c:v>2.592380258006429</c:v>
                      </c:pt>
                      <c:pt idx="3187">
                        <c:v>3.0898425875161162</c:v>
                      </c:pt>
                      <c:pt idx="3188">
                        <c:v>1.6830392008891764</c:v>
                      </c:pt>
                      <c:pt idx="3189">
                        <c:v>1.4504694610147197</c:v>
                      </c:pt>
                      <c:pt idx="3190">
                        <c:v>2.1386256897417169</c:v>
                      </c:pt>
                      <c:pt idx="3191">
                        <c:v>1.5984428296136006</c:v>
                      </c:pt>
                      <c:pt idx="3192">
                        <c:v>1.0557083666582789</c:v>
                      </c:pt>
                      <c:pt idx="3193">
                        <c:v>1.4714928631922444</c:v>
                      </c:pt>
                      <c:pt idx="3194">
                        <c:v>1.9693770122202814</c:v>
                      </c:pt>
                      <c:pt idx="3195">
                        <c:v>1.1145137545035193</c:v>
                      </c:pt>
                      <c:pt idx="3196">
                        <c:v>1.2474259688066716</c:v>
                      </c:pt>
                      <c:pt idx="3197">
                        <c:v>1.2182938795710998</c:v>
                      </c:pt>
                      <c:pt idx="3198">
                        <c:v>0.68775202630001731</c:v>
                      </c:pt>
                      <c:pt idx="3199">
                        <c:v>1.434059850731024</c:v>
                      </c:pt>
                      <c:pt idx="3200">
                        <c:v>1.6404650798887455</c:v>
                      </c:pt>
                      <c:pt idx="3201">
                        <c:v>5.1197478651177635</c:v>
                      </c:pt>
                      <c:pt idx="3202">
                        <c:v>2.8780715097753804</c:v>
                      </c:pt>
                      <c:pt idx="3203">
                        <c:v>2.389052694644108</c:v>
                      </c:pt>
                      <c:pt idx="3204">
                        <c:v>3.7174585403529332</c:v>
                      </c:pt>
                      <c:pt idx="3205">
                        <c:v>4.891663109843968</c:v>
                      </c:pt>
                      <c:pt idx="3206">
                        <c:v>4.3043787253907704</c:v>
                      </c:pt>
                      <c:pt idx="3207">
                        <c:v>4.1384275722207668</c:v>
                      </c:pt>
                      <c:pt idx="3208">
                        <c:v>5.470384476586009</c:v>
                      </c:pt>
                      <c:pt idx="3209">
                        <c:v>2.5463239969868812</c:v>
                      </c:pt>
                      <c:pt idx="3210">
                        <c:v>2.6259414556030061</c:v>
                      </c:pt>
                      <c:pt idx="3211">
                        <c:v>3.8860267088365994</c:v>
                      </c:pt>
                      <c:pt idx="3212">
                        <c:v>4.4034441241083968</c:v>
                      </c:pt>
                      <c:pt idx="3213">
                        <c:v>5.0264898527554855</c:v>
                      </c:pt>
                      <c:pt idx="3214">
                        <c:v>4.1856838827279255</c:v>
                      </c:pt>
                      <c:pt idx="3215">
                        <c:v>4.5865621524215454</c:v>
                      </c:pt>
                      <c:pt idx="3216">
                        <c:v>3.8689580487363169</c:v>
                      </c:pt>
                      <c:pt idx="3217">
                        <c:v>3.0668992405076998</c:v>
                      </c:pt>
                      <c:pt idx="3218">
                        <c:v>3.5699597560892653</c:v>
                      </c:pt>
                      <c:pt idx="3219">
                        <c:v>1.5377758817446019</c:v>
                      </c:pt>
                      <c:pt idx="3220">
                        <c:v>2.7239969205502677</c:v>
                      </c:pt>
                      <c:pt idx="3221">
                        <c:v>2.3840584013126445</c:v>
                      </c:pt>
                      <c:pt idx="3222">
                        <c:v>1.9231206769131246</c:v>
                      </c:pt>
                      <c:pt idx="3223">
                        <c:v>2.0165133618054623</c:v>
                      </c:pt>
                      <c:pt idx="3224">
                        <c:v>2.1611766057105188</c:v>
                      </c:pt>
                      <c:pt idx="3225">
                        <c:v>0.8949951785015422</c:v>
                      </c:pt>
                      <c:pt idx="3226">
                        <c:v>2.4668021882458899</c:v>
                      </c:pt>
                      <c:pt idx="3227">
                        <c:v>1.950119165056091</c:v>
                      </c:pt>
                      <c:pt idx="3228">
                        <c:v>3.6464694738069756</c:v>
                      </c:pt>
                      <c:pt idx="3229">
                        <c:v>3.2383981803014423</c:v>
                      </c:pt>
                      <c:pt idx="3230">
                        <c:v>3.3690534442914499</c:v>
                      </c:pt>
                      <c:pt idx="3231">
                        <c:v>3.1642659621043507</c:v>
                      </c:pt>
                      <c:pt idx="3232">
                        <c:v>3.7030439242804003</c:v>
                      </c:pt>
                      <c:pt idx="3233">
                        <c:v>2.0481668463373164</c:v>
                      </c:pt>
                      <c:pt idx="3234">
                        <c:v>1.6445539898683543</c:v>
                      </c:pt>
                      <c:pt idx="3235">
                        <c:v>1.6311868716052988</c:v>
                      </c:pt>
                      <c:pt idx="3236">
                        <c:v>1.6964678266915307</c:v>
                      </c:pt>
                      <c:pt idx="3237">
                        <c:v>2.3063918068962446</c:v>
                      </c:pt>
                      <c:pt idx="3238">
                        <c:v>2.4309425002225491</c:v>
                      </c:pt>
                      <c:pt idx="3239">
                        <c:v>1.5359261599655458</c:v>
                      </c:pt>
                      <c:pt idx="3240">
                        <c:v>1.2350245411970144</c:v>
                      </c:pt>
                      <c:pt idx="3241">
                        <c:v>1.2339461284542397</c:v>
                      </c:pt>
                      <c:pt idx="3242">
                        <c:v>2.1669880068161738</c:v>
                      </c:pt>
                      <c:pt idx="3243">
                        <c:v>1.1857304054351938</c:v>
                      </c:pt>
                      <c:pt idx="3244">
                        <c:v>1.8726760201241062</c:v>
                      </c:pt>
                      <c:pt idx="3245">
                        <c:v>1.2702750694230736</c:v>
                      </c:pt>
                      <c:pt idx="3246">
                        <c:v>1.466687717118643</c:v>
                      </c:pt>
                      <c:pt idx="3247">
                        <c:v>0.88117898606726119</c:v>
                      </c:pt>
                      <c:pt idx="3248">
                        <c:v>0.39261235774215297</c:v>
                      </c:pt>
                      <c:pt idx="3249">
                        <c:v>0.44194952628019502</c:v>
                      </c:pt>
                      <c:pt idx="3250">
                        <c:v>2.5136232011287021</c:v>
                      </c:pt>
                      <c:pt idx="3251">
                        <c:v>2.8042215768755256</c:v>
                      </c:pt>
                      <c:pt idx="3252">
                        <c:v>2.4109224576084936</c:v>
                      </c:pt>
                      <c:pt idx="3253">
                        <c:v>2.6770125513684477</c:v>
                      </c:pt>
                      <c:pt idx="3254">
                        <c:v>2.665807349455231</c:v>
                      </c:pt>
                      <c:pt idx="3255">
                        <c:v>1.3772410466121381</c:v>
                      </c:pt>
                      <c:pt idx="3256">
                        <c:v>2.4885388602049612</c:v>
                      </c:pt>
                      <c:pt idx="3257">
                        <c:v>1.5603971689169558</c:v>
                      </c:pt>
                      <c:pt idx="3258">
                        <c:v>2.0036270005575205</c:v>
                      </c:pt>
                      <c:pt idx="3259">
                        <c:v>2.9409135025463393</c:v>
                      </c:pt>
                      <c:pt idx="3260">
                        <c:v>3.0873327389866132</c:v>
                      </c:pt>
                      <c:pt idx="3261">
                        <c:v>1.8249671500005553</c:v>
                      </c:pt>
                      <c:pt idx="3262">
                        <c:v>3.9683090412154045</c:v>
                      </c:pt>
                      <c:pt idx="3263">
                        <c:v>2.5919717178055359</c:v>
                      </c:pt>
                      <c:pt idx="3264">
                        <c:v>2.706365482682656</c:v>
                      </c:pt>
                      <c:pt idx="3265">
                        <c:v>2.5163502056061282</c:v>
                      </c:pt>
                      <c:pt idx="3266">
                        <c:v>2.5915365137695421</c:v>
                      </c:pt>
                      <c:pt idx="3267">
                        <c:v>2.4489816078530868</c:v>
                      </c:pt>
                      <c:pt idx="3268">
                        <c:v>1.2647806333612743</c:v>
                      </c:pt>
                      <c:pt idx="3269">
                        <c:v>0.9827410289800349</c:v>
                      </c:pt>
                      <c:pt idx="3270">
                        <c:v>3.9615174189632687</c:v>
                      </c:pt>
                      <c:pt idx="3271">
                        <c:v>2.9977848581290982</c:v>
                      </c:pt>
                      <c:pt idx="3272">
                        <c:v>3.4049502974179093</c:v>
                      </c:pt>
                      <c:pt idx="3273">
                        <c:v>3.0087746598820821</c:v>
                      </c:pt>
                      <c:pt idx="3274">
                        <c:v>2.254396977646699</c:v>
                      </c:pt>
                      <c:pt idx="3275">
                        <c:v>0.78057536385011816</c:v>
                      </c:pt>
                      <c:pt idx="3276">
                        <c:v>2.4797186266238209</c:v>
                      </c:pt>
                      <c:pt idx="3277">
                        <c:v>1.7572401702615135</c:v>
                      </c:pt>
                      <c:pt idx="3278">
                        <c:v>2.8317540558350589</c:v>
                      </c:pt>
                      <c:pt idx="3279">
                        <c:v>2.919544298091473</c:v>
                      </c:pt>
                      <c:pt idx="3280">
                        <c:v>2.7052100855419918</c:v>
                      </c:pt>
                      <c:pt idx="3281">
                        <c:v>3.5406117341994192</c:v>
                      </c:pt>
                      <c:pt idx="3282">
                        <c:v>2.5468542124293641</c:v>
                      </c:pt>
                      <c:pt idx="3283">
                        <c:v>3.221264747362464</c:v>
                      </c:pt>
                      <c:pt idx="3284">
                        <c:v>2.1858581222108562</c:v>
                      </c:pt>
                      <c:pt idx="3285">
                        <c:v>2.2463731253381409</c:v>
                      </c:pt>
                      <c:pt idx="3286">
                        <c:v>2.1686334396381661</c:v>
                      </c:pt>
                      <c:pt idx="3287">
                        <c:v>3.0289443569358165</c:v>
                      </c:pt>
                      <c:pt idx="3288">
                        <c:v>3.1528448067199504</c:v>
                      </c:pt>
                      <c:pt idx="3289">
                        <c:v>1.8273250665350327</c:v>
                      </c:pt>
                      <c:pt idx="3290">
                        <c:v>1.4625056739401388</c:v>
                      </c:pt>
                      <c:pt idx="3291">
                        <c:v>2.3376715510772383</c:v>
                      </c:pt>
                      <c:pt idx="3292">
                        <c:v>2.0037048570556206</c:v>
                      </c:pt>
                      <c:pt idx="3293">
                        <c:v>1.1274585660129741</c:v>
                      </c:pt>
                      <c:pt idx="3294">
                        <c:v>1.8260608052114675</c:v>
                      </c:pt>
                      <c:pt idx="3295">
                        <c:v>1.512347455901053</c:v>
                      </c:pt>
                      <c:pt idx="3296">
                        <c:v>0.85739514460257027</c:v>
                      </c:pt>
                      <c:pt idx="3297">
                        <c:v>1.36682818443069</c:v>
                      </c:pt>
                      <c:pt idx="3298">
                        <c:v>0.84430940406447941</c:v>
                      </c:pt>
                      <c:pt idx="3299">
                        <c:v>0.73152111299438827</c:v>
                      </c:pt>
                      <c:pt idx="3300">
                        <c:v>0.67917539678682093</c:v>
                      </c:pt>
                      <c:pt idx="3301">
                        <c:v>2.1894659042224318</c:v>
                      </c:pt>
                      <c:pt idx="3302">
                        <c:v>2.5325609630311856</c:v>
                      </c:pt>
                      <c:pt idx="3303">
                        <c:v>3.1961301082318241</c:v>
                      </c:pt>
                      <c:pt idx="3304">
                        <c:v>3.1454338981688812</c:v>
                      </c:pt>
                      <c:pt idx="3305">
                        <c:v>3.2618923641336748</c:v>
                      </c:pt>
                      <c:pt idx="3306">
                        <c:v>2.1326896747955311</c:v>
                      </c:pt>
                      <c:pt idx="3307">
                        <c:v>2.5408346342169112</c:v>
                      </c:pt>
                      <c:pt idx="3308">
                        <c:v>2.9503200327328414</c:v>
                      </c:pt>
                      <c:pt idx="3309">
                        <c:v>2.3754330907272663</c:v>
                      </c:pt>
                      <c:pt idx="3310">
                        <c:v>0.90075714032224519</c:v>
                      </c:pt>
                      <c:pt idx="3311">
                        <c:v>1.0538436061265812</c:v>
                      </c:pt>
                      <c:pt idx="3312">
                        <c:v>3.0377199838928188</c:v>
                      </c:pt>
                      <c:pt idx="3313">
                        <c:v>3.1728388966203367</c:v>
                      </c:pt>
                      <c:pt idx="3314">
                        <c:v>2.2182012902788095</c:v>
                      </c:pt>
                      <c:pt idx="3315">
                        <c:v>2.9197287735211117</c:v>
                      </c:pt>
                      <c:pt idx="3316">
                        <c:v>1.1093181299370711</c:v>
                      </c:pt>
                      <c:pt idx="3317">
                        <c:v>1.5704627358145959</c:v>
                      </c:pt>
                      <c:pt idx="3318">
                        <c:v>3.2895076031738606</c:v>
                      </c:pt>
                      <c:pt idx="3319">
                        <c:v>1.7393005675791198</c:v>
                      </c:pt>
                      <c:pt idx="3320">
                        <c:v>2.2253920355406169</c:v>
                      </c:pt>
                      <c:pt idx="3321">
                        <c:v>1.6339376736999141</c:v>
                      </c:pt>
                      <c:pt idx="3322">
                        <c:v>1.677309636019322</c:v>
                      </c:pt>
                      <c:pt idx="3323">
                        <c:v>2.4802421563955903</c:v>
                      </c:pt>
                      <c:pt idx="3324">
                        <c:v>2.0636519553553088</c:v>
                      </c:pt>
                      <c:pt idx="3325">
                        <c:v>5.0273624491690487</c:v>
                      </c:pt>
                      <c:pt idx="3326">
                        <c:v>3.4955395484349601</c:v>
                      </c:pt>
                      <c:pt idx="3327">
                        <c:v>4.7830351587228614</c:v>
                      </c:pt>
                      <c:pt idx="3328">
                        <c:v>5.9468069620277859</c:v>
                      </c:pt>
                      <c:pt idx="3329">
                        <c:v>5.7840334982651163</c:v>
                      </c:pt>
                      <c:pt idx="3330">
                        <c:v>6.1192352941711885</c:v>
                      </c:pt>
                      <c:pt idx="3331">
                        <c:v>3.9652642767735244</c:v>
                      </c:pt>
                      <c:pt idx="3332">
                        <c:v>7.1221195485047781</c:v>
                      </c:pt>
                      <c:pt idx="3333">
                        <c:v>3.3213987965290532</c:v>
                      </c:pt>
                      <c:pt idx="3334">
                        <c:v>4.1808654160150693</c:v>
                      </c:pt>
                      <c:pt idx="3335">
                        <c:v>4.8522721269808802</c:v>
                      </c:pt>
                      <c:pt idx="3336">
                        <c:v>5.4714826117118927</c:v>
                      </c:pt>
                      <c:pt idx="3337">
                        <c:v>5.0503698664272783</c:v>
                      </c:pt>
                      <c:pt idx="3338">
                        <c:v>6.4063903433992326</c:v>
                      </c:pt>
                      <c:pt idx="3339">
                        <c:v>5.5464926386374831</c:v>
                      </c:pt>
                      <c:pt idx="3340">
                        <c:v>2.0073898689409515</c:v>
                      </c:pt>
                      <c:pt idx="3341">
                        <c:v>5.6543223413205324</c:v>
                      </c:pt>
                      <c:pt idx="3342">
                        <c:v>3.822905922682994</c:v>
                      </c:pt>
                      <c:pt idx="3343">
                        <c:v>3.4288435049248731</c:v>
                      </c:pt>
                      <c:pt idx="3344">
                        <c:v>3.6067128626937275</c:v>
                      </c:pt>
                      <c:pt idx="3345">
                        <c:v>5.7093654629181749</c:v>
                      </c:pt>
                      <c:pt idx="3346">
                        <c:v>6.21874071829847</c:v>
                      </c:pt>
                      <c:pt idx="3347">
                        <c:v>4.4994613257141207</c:v>
                      </c:pt>
                      <c:pt idx="3348">
                        <c:v>5.2746985312395012</c:v>
                      </c:pt>
                      <c:pt idx="3349">
                        <c:v>4.1356608263179551</c:v>
                      </c:pt>
                      <c:pt idx="3350">
                        <c:v>3.0962920869378099</c:v>
                      </c:pt>
                      <c:pt idx="3351">
                        <c:v>1.6056871240108934</c:v>
                      </c:pt>
                      <c:pt idx="3352">
                        <c:v>2.1595102511570707</c:v>
                      </c:pt>
                      <c:pt idx="3353">
                        <c:v>4.6963101510847407</c:v>
                      </c:pt>
                      <c:pt idx="3354">
                        <c:v>3.645916401528067</c:v>
                      </c:pt>
                      <c:pt idx="3355">
                        <c:v>4.9111175824258346</c:v>
                      </c:pt>
                      <c:pt idx="3356">
                        <c:v>4.0945516346021034</c:v>
                      </c:pt>
                      <c:pt idx="3357">
                        <c:v>3.2994663316794379</c:v>
                      </c:pt>
                      <c:pt idx="3358">
                        <c:v>3.4242187441947518</c:v>
                      </c:pt>
                      <c:pt idx="3359">
                        <c:v>4.6674389978555242</c:v>
                      </c:pt>
                      <c:pt idx="3360">
                        <c:v>2.9236025962056487</c:v>
                      </c:pt>
                      <c:pt idx="3361">
                        <c:v>3.6548083315635855</c:v>
                      </c:pt>
                      <c:pt idx="3362">
                        <c:v>2.6917735421959068</c:v>
                      </c:pt>
                      <c:pt idx="3363">
                        <c:v>5.139579923107509</c:v>
                      </c:pt>
                      <c:pt idx="3364">
                        <c:v>4.4181309291564776</c:v>
                      </c:pt>
                      <c:pt idx="3365">
                        <c:v>3.2384545322186171</c:v>
                      </c:pt>
                      <c:pt idx="3366">
                        <c:v>4.7172948870205413</c:v>
                      </c:pt>
                      <c:pt idx="3367">
                        <c:v>1.6425656408694387</c:v>
                      </c:pt>
                      <c:pt idx="3368">
                        <c:v>3.7006094539323207</c:v>
                      </c:pt>
                      <c:pt idx="3369">
                        <c:v>3.2286874945719441</c:v>
                      </c:pt>
                      <c:pt idx="3370">
                        <c:v>2.6821874838832396</c:v>
                      </c:pt>
                      <c:pt idx="3371">
                        <c:v>3.20077218251028</c:v>
                      </c:pt>
                      <c:pt idx="3372">
                        <c:v>3.1861917485928979</c:v>
                      </c:pt>
                      <c:pt idx="3373">
                        <c:v>3.755543350656561</c:v>
                      </c:pt>
                      <c:pt idx="3374">
                        <c:v>2.6372718725306941</c:v>
                      </c:pt>
                      <c:pt idx="3375">
                        <c:v>1.0112534818404082</c:v>
                      </c:pt>
                      <c:pt idx="3376">
                        <c:v>1.3824412449999317</c:v>
                      </c:pt>
                      <c:pt idx="3377">
                        <c:v>2.8762880762390912</c:v>
                      </c:pt>
                      <c:pt idx="3378">
                        <c:v>3.3257679900216885</c:v>
                      </c:pt>
                      <c:pt idx="3379">
                        <c:v>4.7224785769866067</c:v>
                      </c:pt>
                      <c:pt idx="3380">
                        <c:v>3.6799555464294142</c:v>
                      </c:pt>
                      <c:pt idx="3381">
                        <c:v>3.6734824158108164</c:v>
                      </c:pt>
                      <c:pt idx="3382">
                        <c:v>3.5801933015861325</c:v>
                      </c:pt>
                      <c:pt idx="3383">
                        <c:v>3.2098295309501674</c:v>
                      </c:pt>
                      <c:pt idx="3384">
                        <c:v>2.8806170676388079</c:v>
                      </c:pt>
                      <c:pt idx="3385">
                        <c:v>2.8446928688167983</c:v>
                      </c:pt>
                      <c:pt idx="3386">
                        <c:v>3.4226286992401498</c:v>
                      </c:pt>
                      <c:pt idx="3387">
                        <c:v>2.5150744433743473</c:v>
                      </c:pt>
                      <c:pt idx="3388">
                        <c:v>1.0557132222304582</c:v>
                      </c:pt>
                      <c:pt idx="3389">
                        <c:v>2.9268969645728951</c:v>
                      </c:pt>
                      <c:pt idx="3390">
                        <c:v>1.6271019840161358</c:v>
                      </c:pt>
                      <c:pt idx="3391">
                        <c:v>2.1516765925446597</c:v>
                      </c:pt>
                      <c:pt idx="3392">
                        <c:v>1.7449114603728673</c:v>
                      </c:pt>
                      <c:pt idx="3393">
                        <c:v>1.5765147474454206</c:v>
                      </c:pt>
                      <c:pt idx="3394">
                        <c:v>1.7285424231567628</c:v>
                      </c:pt>
                      <c:pt idx="3395">
                        <c:v>0.75649247708887257</c:v>
                      </c:pt>
                      <c:pt idx="3396">
                        <c:v>1.3176034317018941</c:v>
                      </c:pt>
                      <c:pt idx="3397">
                        <c:v>1.2520539703257856</c:v>
                      </c:pt>
                      <c:pt idx="3398">
                        <c:v>0.87020597406577349</c:v>
                      </c:pt>
                      <c:pt idx="3399">
                        <c:v>0.99685408773661055</c:v>
                      </c:pt>
                      <c:pt idx="3400">
                        <c:v>1.8420561198659651</c:v>
                      </c:pt>
                      <c:pt idx="3401">
                        <c:v>1.2847817625702256</c:v>
                      </c:pt>
                      <c:pt idx="3402">
                        <c:v>1.2892588380675378</c:v>
                      </c:pt>
                      <c:pt idx="3403">
                        <c:v>3.0450742615034003</c:v>
                      </c:pt>
                      <c:pt idx="3404">
                        <c:v>2.4974385606897607</c:v>
                      </c:pt>
                      <c:pt idx="3405">
                        <c:v>2.9359788314882409</c:v>
                      </c:pt>
                      <c:pt idx="3406">
                        <c:v>2.4880872104091192</c:v>
                      </c:pt>
                      <c:pt idx="3407">
                        <c:v>1.9542742353361402</c:v>
                      </c:pt>
                      <c:pt idx="3408">
                        <c:v>2.422496781611589</c:v>
                      </c:pt>
                      <c:pt idx="3409">
                        <c:v>1.2414212476031763</c:v>
                      </c:pt>
                      <c:pt idx="3410">
                        <c:v>2.1899091165239324</c:v>
                      </c:pt>
                      <c:pt idx="3411">
                        <c:v>2.3199074163311919</c:v>
                      </c:pt>
                      <c:pt idx="3412">
                        <c:v>2.9789912560390515</c:v>
                      </c:pt>
                      <c:pt idx="3413">
                        <c:v>2.1414235188379935</c:v>
                      </c:pt>
                      <c:pt idx="3414">
                        <c:v>2.4011937218631041</c:v>
                      </c:pt>
                      <c:pt idx="3415">
                        <c:v>1.5365065947757179</c:v>
                      </c:pt>
                      <c:pt idx="3416">
                        <c:v>1.393065726464475</c:v>
                      </c:pt>
                      <c:pt idx="3417">
                        <c:v>1.4701070630695934</c:v>
                      </c:pt>
                      <c:pt idx="3418">
                        <c:v>1.6519492069339885</c:v>
                      </c:pt>
                      <c:pt idx="3419">
                        <c:v>1.1167981613767055</c:v>
                      </c:pt>
                      <c:pt idx="3420">
                        <c:v>1.0772843943799082</c:v>
                      </c:pt>
                      <c:pt idx="3421">
                        <c:v>2.2404810456820399</c:v>
                      </c:pt>
                      <c:pt idx="3422">
                        <c:v>1.0553627915594148</c:v>
                      </c:pt>
                      <c:pt idx="3423">
                        <c:v>1.9966717438728079</c:v>
                      </c:pt>
                      <c:pt idx="3424">
                        <c:v>1.0428647303431948</c:v>
                      </c:pt>
                      <c:pt idx="3425">
                        <c:v>1.6351039724220873</c:v>
                      </c:pt>
                      <c:pt idx="3426">
                        <c:v>1.5920101502587023</c:v>
                      </c:pt>
                      <c:pt idx="3427">
                        <c:v>2.8510715730305276</c:v>
                      </c:pt>
                      <c:pt idx="3428">
                        <c:v>3.8135394320869378</c:v>
                      </c:pt>
                      <c:pt idx="3429">
                        <c:v>3.4768940161647772</c:v>
                      </c:pt>
                      <c:pt idx="3430">
                        <c:v>2.6251398640639447</c:v>
                      </c:pt>
                      <c:pt idx="3431">
                        <c:v>2.649830654851995</c:v>
                      </c:pt>
                      <c:pt idx="3432">
                        <c:v>3.020928990240535</c:v>
                      </c:pt>
                      <c:pt idx="3433">
                        <c:v>1.5248776324420417</c:v>
                      </c:pt>
                      <c:pt idx="3434">
                        <c:v>3.0300899989170178</c:v>
                      </c:pt>
                      <c:pt idx="3435">
                        <c:v>2.2905396886940572</c:v>
                      </c:pt>
                      <c:pt idx="3436">
                        <c:v>2.182348018545571</c:v>
                      </c:pt>
                      <c:pt idx="3437">
                        <c:v>2.5011036025031643</c:v>
                      </c:pt>
                      <c:pt idx="3438">
                        <c:v>2.3896375687917994</c:v>
                      </c:pt>
                      <c:pt idx="3439">
                        <c:v>0.95182254522553034</c:v>
                      </c:pt>
                      <c:pt idx="3440">
                        <c:v>0.74958829909690572</c:v>
                      </c:pt>
                      <c:pt idx="3441">
                        <c:v>2.4344271136159699</c:v>
                      </c:pt>
                      <c:pt idx="3442">
                        <c:v>2.3198556635492706</c:v>
                      </c:pt>
                      <c:pt idx="3443">
                        <c:v>2.4350017791334473</c:v>
                      </c:pt>
                      <c:pt idx="3444">
                        <c:v>0.50447489425630665</c:v>
                      </c:pt>
                      <c:pt idx="3445">
                        <c:v>2.2677994049431605</c:v>
                      </c:pt>
                      <c:pt idx="3446">
                        <c:v>1.6896984542001159</c:v>
                      </c:pt>
                      <c:pt idx="3447">
                        <c:v>2.0660139295037889</c:v>
                      </c:pt>
                      <c:pt idx="3448">
                        <c:v>1.9391447392775134</c:v>
                      </c:pt>
                      <c:pt idx="3449">
                        <c:v>2.0170375135818719</c:v>
                      </c:pt>
                      <c:pt idx="3450">
                        <c:v>1.5185132374904509</c:v>
                      </c:pt>
                      <c:pt idx="3451">
                        <c:v>2.7993812014742159</c:v>
                      </c:pt>
                      <c:pt idx="3452">
                        <c:v>3.8598391987933658</c:v>
                      </c:pt>
                      <c:pt idx="3453">
                        <c:v>4.2055017308126379</c:v>
                      </c:pt>
                      <c:pt idx="3454">
                        <c:v>2.8756551292183405</c:v>
                      </c:pt>
                      <c:pt idx="3455">
                        <c:v>5.5511396795201495</c:v>
                      </c:pt>
                      <c:pt idx="3456">
                        <c:v>4.1010973881151251</c:v>
                      </c:pt>
                      <c:pt idx="3457">
                        <c:v>3.6555528287814982</c:v>
                      </c:pt>
                      <c:pt idx="3458">
                        <c:v>2.5046889189627035</c:v>
                      </c:pt>
                      <c:pt idx="3459">
                        <c:v>4.0059787671530547</c:v>
                      </c:pt>
                      <c:pt idx="3460">
                        <c:v>4.2416645516314206</c:v>
                      </c:pt>
                      <c:pt idx="3461">
                        <c:v>2.7020172538569334</c:v>
                      </c:pt>
                      <c:pt idx="3462">
                        <c:v>2.9038225749170383</c:v>
                      </c:pt>
                      <c:pt idx="3463">
                        <c:v>2.4337280754002171</c:v>
                      </c:pt>
                      <c:pt idx="3464">
                        <c:v>2.1599521074253345</c:v>
                      </c:pt>
                      <c:pt idx="3465">
                        <c:v>1.7535864381440356</c:v>
                      </c:pt>
                      <c:pt idx="3466">
                        <c:v>3.074154503634106</c:v>
                      </c:pt>
                      <c:pt idx="3467">
                        <c:v>1.7116984397923964</c:v>
                      </c:pt>
                      <c:pt idx="3468">
                        <c:v>1.3284523221971718</c:v>
                      </c:pt>
                      <c:pt idx="3469">
                        <c:v>2.047686267227256</c:v>
                      </c:pt>
                      <c:pt idx="3470">
                        <c:v>2.0331913267841939</c:v>
                      </c:pt>
                      <c:pt idx="3471">
                        <c:v>1.4003462081864766</c:v>
                      </c:pt>
                      <c:pt idx="3472">
                        <c:v>0.54020344918037966</c:v>
                      </c:pt>
                      <c:pt idx="3473">
                        <c:v>0.99349496351069844</c:v>
                      </c:pt>
                      <c:pt idx="3474">
                        <c:v>1.6080101090921382</c:v>
                      </c:pt>
                      <c:pt idx="3475">
                        <c:v>1.7272546070542327</c:v>
                      </c:pt>
                      <c:pt idx="3476">
                        <c:v>2.049063016927485</c:v>
                      </c:pt>
                      <c:pt idx="3477">
                        <c:v>2.1619543924366837</c:v>
                      </c:pt>
                      <c:pt idx="3478">
                        <c:v>2.4815461999966213</c:v>
                      </c:pt>
                      <c:pt idx="3479">
                        <c:v>2.4044286167108586</c:v>
                      </c:pt>
                      <c:pt idx="3480">
                        <c:v>2.1785200260744531</c:v>
                      </c:pt>
                      <c:pt idx="3481">
                        <c:v>1.0604306762713476</c:v>
                      </c:pt>
                      <c:pt idx="3482">
                        <c:v>2.2695406295950518</c:v>
                      </c:pt>
                      <c:pt idx="3483">
                        <c:v>1.2815335321340715</c:v>
                      </c:pt>
                      <c:pt idx="3484">
                        <c:v>2.4421487264911113</c:v>
                      </c:pt>
                      <c:pt idx="3485">
                        <c:v>1.9187750926833933</c:v>
                      </c:pt>
                      <c:pt idx="3486">
                        <c:v>2.0216463733931365</c:v>
                      </c:pt>
                      <c:pt idx="3487">
                        <c:v>1.7241761807169844</c:v>
                      </c:pt>
                      <c:pt idx="3488">
                        <c:v>1.6364007000417249</c:v>
                      </c:pt>
                      <c:pt idx="3489">
                        <c:v>1.4151556003406194</c:v>
                      </c:pt>
                      <c:pt idx="3490">
                        <c:v>1.7311192017612911</c:v>
                      </c:pt>
                      <c:pt idx="3491">
                        <c:v>1.8665066886035253</c:v>
                      </c:pt>
                      <c:pt idx="3492">
                        <c:v>1.7304613158642266</c:v>
                      </c:pt>
                      <c:pt idx="3493">
                        <c:v>2.0414786777138052</c:v>
                      </c:pt>
                      <c:pt idx="3494">
                        <c:v>0.93042849470385147</c:v>
                      </c:pt>
                      <c:pt idx="3495">
                        <c:v>1.0768374304459596</c:v>
                      </c:pt>
                      <c:pt idx="3496">
                        <c:v>1.7189765423743337</c:v>
                      </c:pt>
                      <c:pt idx="3497">
                        <c:v>1.5078220089286773</c:v>
                      </c:pt>
                      <c:pt idx="3498">
                        <c:v>1.589030988453237</c:v>
                      </c:pt>
                      <c:pt idx="3499">
                        <c:v>1.9035637246627977</c:v>
                      </c:pt>
                      <c:pt idx="3500">
                        <c:v>3.0593773427892406</c:v>
                      </c:pt>
                      <c:pt idx="3501">
                        <c:v>2.8949388598147792</c:v>
                      </c:pt>
                      <c:pt idx="3502">
                        <c:v>2.9609360867718304</c:v>
                      </c:pt>
                      <c:pt idx="3503">
                        <c:v>4.2269665082527608</c:v>
                      </c:pt>
                      <c:pt idx="3504">
                        <c:v>4.2794174173830593</c:v>
                      </c:pt>
                      <c:pt idx="3505">
                        <c:v>2.4741001633144193</c:v>
                      </c:pt>
                      <c:pt idx="3506">
                        <c:v>3.3211474945832418</c:v>
                      </c:pt>
                      <c:pt idx="3507">
                        <c:v>1.4473370535012724</c:v>
                      </c:pt>
                      <c:pt idx="3508">
                        <c:v>3.7318873160402299</c:v>
                      </c:pt>
                      <c:pt idx="3509">
                        <c:v>2.4382248276742211</c:v>
                      </c:pt>
                      <c:pt idx="3510">
                        <c:v>3.8760975604551602</c:v>
                      </c:pt>
                      <c:pt idx="3511">
                        <c:v>2.862489268210914</c:v>
                      </c:pt>
                      <c:pt idx="3512">
                        <c:v>4.1126331573998254</c:v>
                      </c:pt>
                      <c:pt idx="3513">
                        <c:v>3.055818379961742</c:v>
                      </c:pt>
                      <c:pt idx="3514">
                        <c:v>2.8044875722232696</c:v>
                      </c:pt>
                      <c:pt idx="3515">
                        <c:v>2.7574293550233016</c:v>
                      </c:pt>
                      <c:pt idx="3516">
                        <c:v>1.7961928364395916</c:v>
                      </c:pt>
                      <c:pt idx="3517">
                        <c:v>2.5041324234624724</c:v>
                      </c:pt>
                      <c:pt idx="3518">
                        <c:v>2.2606416999057881</c:v>
                      </c:pt>
                      <c:pt idx="3519">
                        <c:v>2.7325101618902492</c:v>
                      </c:pt>
                      <c:pt idx="3520">
                        <c:v>2.5836998924176466</c:v>
                      </c:pt>
                      <c:pt idx="3521">
                        <c:v>2.0867324111052867</c:v>
                      </c:pt>
                      <c:pt idx="3522">
                        <c:v>2.4537088086709558</c:v>
                      </c:pt>
                      <c:pt idx="3523">
                        <c:v>3.1029550703678241</c:v>
                      </c:pt>
                      <c:pt idx="3524">
                        <c:v>2.1859044147788396</c:v>
                      </c:pt>
                      <c:pt idx="3525">
                        <c:v>1.2618725650244482</c:v>
                      </c:pt>
                      <c:pt idx="3526">
                        <c:v>2.9152561091013927</c:v>
                      </c:pt>
                      <c:pt idx="3527">
                        <c:v>4.034496323738912</c:v>
                      </c:pt>
                      <c:pt idx="3528">
                        <c:v>3.4965111954200152</c:v>
                      </c:pt>
                      <c:pt idx="3529">
                        <c:v>3.0818236664362852</c:v>
                      </c:pt>
                      <c:pt idx="3530">
                        <c:v>4.8363657905877355</c:v>
                      </c:pt>
                      <c:pt idx="3531">
                        <c:v>3.8499900465983363</c:v>
                      </c:pt>
                      <c:pt idx="3532">
                        <c:v>2.8822384838891413</c:v>
                      </c:pt>
                      <c:pt idx="3533">
                        <c:v>2.6428298844110039</c:v>
                      </c:pt>
                      <c:pt idx="3534">
                        <c:v>3.2536207910787707</c:v>
                      </c:pt>
                      <c:pt idx="3535">
                        <c:v>1.5716427537945767</c:v>
                      </c:pt>
                      <c:pt idx="3536">
                        <c:v>1.6032617165688878</c:v>
                      </c:pt>
                      <c:pt idx="3537">
                        <c:v>2.3838691976086359</c:v>
                      </c:pt>
                      <c:pt idx="3538">
                        <c:v>2.0773087138238249</c:v>
                      </c:pt>
                      <c:pt idx="3539">
                        <c:v>1.0282325891982309</c:v>
                      </c:pt>
                      <c:pt idx="3540">
                        <c:v>1.4826142018579329</c:v>
                      </c:pt>
                      <c:pt idx="3541">
                        <c:v>2.3915015474100163</c:v>
                      </c:pt>
                      <c:pt idx="3542">
                        <c:v>2.0200924441025032</c:v>
                      </c:pt>
                      <c:pt idx="3543">
                        <c:v>1.4919957098757699</c:v>
                      </c:pt>
                      <c:pt idx="3544">
                        <c:v>1.126352809964565</c:v>
                      </c:pt>
                      <c:pt idx="3545">
                        <c:v>1.0208651213939641</c:v>
                      </c:pt>
                      <c:pt idx="3546">
                        <c:v>0.75166115773479603</c:v>
                      </c:pt>
                      <c:pt idx="3547">
                        <c:v>1.3762326500011453</c:v>
                      </c:pt>
                      <c:pt idx="3548">
                        <c:v>1.0127142731194105</c:v>
                      </c:pt>
                      <c:pt idx="3549">
                        <c:v>1.2139891685803339</c:v>
                      </c:pt>
                      <c:pt idx="3550">
                        <c:v>1.1873432841013689</c:v>
                      </c:pt>
                      <c:pt idx="3551">
                        <c:v>2.1042352333436192</c:v>
                      </c:pt>
                      <c:pt idx="3552">
                        <c:v>4.0680278153416252</c:v>
                      </c:pt>
                      <c:pt idx="3553">
                        <c:v>4.0572052398027054</c:v>
                      </c:pt>
                      <c:pt idx="3554">
                        <c:v>2.8405814547530226</c:v>
                      </c:pt>
                      <c:pt idx="3555">
                        <c:v>4.8460487003493382</c:v>
                      </c:pt>
                      <c:pt idx="3556">
                        <c:v>4.2393454607573426</c:v>
                      </c:pt>
                      <c:pt idx="3557">
                        <c:v>3.497684459155479</c:v>
                      </c:pt>
                      <c:pt idx="3558">
                        <c:v>2.5283023687181192</c:v>
                      </c:pt>
                      <c:pt idx="3559">
                        <c:v>2.7923513044063104</c:v>
                      </c:pt>
                      <c:pt idx="3560">
                        <c:v>3.4990476148176146</c:v>
                      </c:pt>
                      <c:pt idx="3561">
                        <c:v>3.4144033985605278</c:v>
                      </c:pt>
                      <c:pt idx="3562">
                        <c:v>3.5902340288332795</c:v>
                      </c:pt>
                      <c:pt idx="3563">
                        <c:v>1.6601249889608676</c:v>
                      </c:pt>
                      <c:pt idx="3564">
                        <c:v>2.2410446984939618</c:v>
                      </c:pt>
                      <c:pt idx="3565">
                        <c:v>1.6530508769276664</c:v>
                      </c:pt>
                      <c:pt idx="3566">
                        <c:v>2.0328226542826688</c:v>
                      </c:pt>
                      <c:pt idx="3567">
                        <c:v>1.6415635628936167</c:v>
                      </c:pt>
                      <c:pt idx="3568">
                        <c:v>0.69170207746934775</c:v>
                      </c:pt>
                      <c:pt idx="3569">
                        <c:v>0.98788042240003671</c:v>
                      </c:pt>
                      <c:pt idx="3570">
                        <c:v>1.199770359598306</c:v>
                      </c:pt>
                      <c:pt idx="3571">
                        <c:v>1.4970230516477585</c:v>
                      </c:pt>
                      <c:pt idx="3572">
                        <c:v>0.76792546617178392</c:v>
                      </c:pt>
                      <c:pt idx="3573">
                        <c:v>0.65334090079815421</c:v>
                      </c:pt>
                      <c:pt idx="3574">
                        <c:v>0.60325870994284547</c:v>
                      </c:pt>
                      <c:pt idx="3575">
                        <c:v>0.96068631137128857</c:v>
                      </c:pt>
                      <c:pt idx="3576">
                        <c:v>1.4284337689368691</c:v>
                      </c:pt>
                      <c:pt idx="3577">
                        <c:v>1.2537215627110783</c:v>
                      </c:pt>
                      <c:pt idx="3578">
                        <c:v>1.9988764256168259</c:v>
                      </c:pt>
                      <c:pt idx="3579">
                        <c:v>2.5195541266819492</c:v>
                      </c:pt>
                      <c:pt idx="3580">
                        <c:v>2.5654365990640273</c:v>
                      </c:pt>
                      <c:pt idx="3581">
                        <c:v>2.2985648009586095</c:v>
                      </c:pt>
                      <c:pt idx="3582">
                        <c:v>3.3720238203573678</c:v>
                      </c:pt>
                      <c:pt idx="3583">
                        <c:v>3.2509125401469423</c:v>
                      </c:pt>
                      <c:pt idx="3584">
                        <c:v>2.1750175441066566</c:v>
                      </c:pt>
                      <c:pt idx="3585">
                        <c:v>3.7375322499490116</c:v>
                      </c:pt>
                      <c:pt idx="3586">
                        <c:v>0.84689153893028846</c:v>
                      </c:pt>
                      <c:pt idx="3587">
                        <c:v>1.8134125489545747</c:v>
                      </c:pt>
                      <c:pt idx="3588">
                        <c:v>1.3816236876460286</c:v>
                      </c:pt>
                      <c:pt idx="3589">
                        <c:v>1.6207294033292861</c:v>
                      </c:pt>
                      <c:pt idx="3590">
                        <c:v>1.1577295555875342</c:v>
                      </c:pt>
                      <c:pt idx="3591">
                        <c:v>0.5058000253300512</c:v>
                      </c:pt>
                      <c:pt idx="3592">
                        <c:v>1.4119434944049718</c:v>
                      </c:pt>
                      <c:pt idx="3593">
                        <c:v>1.3453596627930033</c:v>
                      </c:pt>
                      <c:pt idx="3594">
                        <c:v>0.84748038050527386</c:v>
                      </c:pt>
                      <c:pt idx="3595">
                        <c:v>0.74063485449418853</c:v>
                      </c:pt>
                      <c:pt idx="3596">
                        <c:v>0.84213334993236089</c:v>
                      </c:pt>
                      <c:pt idx="3597">
                        <c:v>1.0053129520826083</c:v>
                      </c:pt>
                      <c:pt idx="3598">
                        <c:v>0.76535143787448978</c:v>
                      </c:pt>
                      <c:pt idx="3599">
                        <c:v>0.77608579583197379</c:v>
                      </c:pt>
                      <c:pt idx="3600">
                        <c:v>0.51998130865397119</c:v>
                      </c:pt>
                      <c:pt idx="3601">
                        <c:v>2.487839058258841</c:v>
                      </c:pt>
                      <c:pt idx="3602">
                        <c:v>3.5243364408987312</c:v>
                      </c:pt>
                      <c:pt idx="3603">
                        <c:v>2.259505024414052</c:v>
                      </c:pt>
                      <c:pt idx="3604">
                        <c:v>2.4034799163886498</c:v>
                      </c:pt>
                      <c:pt idx="3605">
                        <c:v>4.7463959681520489</c:v>
                      </c:pt>
                      <c:pt idx="3606">
                        <c:v>3.5794045843641267</c:v>
                      </c:pt>
                      <c:pt idx="3607">
                        <c:v>3.1357902122680099</c:v>
                      </c:pt>
                      <c:pt idx="3608">
                        <c:v>4.7038312214981355</c:v>
                      </c:pt>
                      <c:pt idx="3609">
                        <c:v>3.0088299017269984</c:v>
                      </c:pt>
                      <c:pt idx="3610">
                        <c:v>2.4934295563741902</c:v>
                      </c:pt>
                      <c:pt idx="3611">
                        <c:v>3.8915897756896096</c:v>
                      </c:pt>
                      <c:pt idx="3612">
                        <c:v>1.9696050079565082</c:v>
                      </c:pt>
                      <c:pt idx="3613">
                        <c:v>2.888393861441954</c:v>
                      </c:pt>
                      <c:pt idx="3614">
                        <c:v>3.7355045497629145</c:v>
                      </c:pt>
                      <c:pt idx="3615">
                        <c:v>0.82855433635184983</c:v>
                      </c:pt>
                      <c:pt idx="3616">
                        <c:v>2.6382281399718481</c:v>
                      </c:pt>
                      <c:pt idx="3617">
                        <c:v>1.249870587815455</c:v>
                      </c:pt>
                      <c:pt idx="3618">
                        <c:v>1.8425525490595989</c:v>
                      </c:pt>
                      <c:pt idx="3619">
                        <c:v>1.8389975421258307</c:v>
                      </c:pt>
                      <c:pt idx="3620">
                        <c:v>1.8959661533335312</c:v>
                      </c:pt>
                      <c:pt idx="3621">
                        <c:v>1.1232295284968714</c:v>
                      </c:pt>
                      <c:pt idx="3622">
                        <c:v>0.66082402954224839</c:v>
                      </c:pt>
                      <c:pt idx="3623">
                        <c:v>1.0211952532726174</c:v>
                      </c:pt>
                      <c:pt idx="3624">
                        <c:v>1.0215458624788163</c:v>
                      </c:pt>
                      <c:pt idx="3625">
                        <c:v>1.3415135001012335</c:v>
                      </c:pt>
                      <c:pt idx="3626">
                        <c:v>2.2231851216573233</c:v>
                      </c:pt>
                      <c:pt idx="3627">
                        <c:v>3.8196219247499612</c:v>
                      </c:pt>
                      <c:pt idx="3628">
                        <c:v>3.8278454983180588</c:v>
                      </c:pt>
                      <c:pt idx="3629">
                        <c:v>4.574946104923252</c:v>
                      </c:pt>
                      <c:pt idx="3630">
                        <c:v>2.4271943198023762</c:v>
                      </c:pt>
                      <c:pt idx="3631">
                        <c:v>4.4099203070832953</c:v>
                      </c:pt>
                      <c:pt idx="3632">
                        <c:v>3.7564215593135795</c:v>
                      </c:pt>
                      <c:pt idx="3633">
                        <c:v>3.7109597763320763</c:v>
                      </c:pt>
                      <c:pt idx="3634">
                        <c:v>2.178859572585115</c:v>
                      </c:pt>
                      <c:pt idx="3635">
                        <c:v>2.2226192772439721</c:v>
                      </c:pt>
                      <c:pt idx="3636">
                        <c:v>2.190365494742712</c:v>
                      </c:pt>
                      <c:pt idx="3637">
                        <c:v>2.7970475160587847</c:v>
                      </c:pt>
                      <c:pt idx="3638">
                        <c:v>2.2006749330000495</c:v>
                      </c:pt>
                      <c:pt idx="3639">
                        <c:v>3.5483295617728139</c:v>
                      </c:pt>
                      <c:pt idx="3640">
                        <c:v>3.0134324330729294</c:v>
                      </c:pt>
                      <c:pt idx="3641">
                        <c:v>1.9545032367554571</c:v>
                      </c:pt>
                      <c:pt idx="3642">
                        <c:v>1.3877914818169774</c:v>
                      </c:pt>
                      <c:pt idx="3643">
                        <c:v>1.9529049122989453</c:v>
                      </c:pt>
                      <c:pt idx="3644">
                        <c:v>2.5458174996505214</c:v>
                      </c:pt>
                      <c:pt idx="3645">
                        <c:v>1.8310773104791935</c:v>
                      </c:pt>
                      <c:pt idx="3646">
                        <c:v>1.1264879120106868</c:v>
                      </c:pt>
                      <c:pt idx="3647">
                        <c:v>0.9854334923986241</c:v>
                      </c:pt>
                      <c:pt idx="3648">
                        <c:v>1.4663301794974193</c:v>
                      </c:pt>
                      <c:pt idx="3649">
                        <c:v>1.7055928831238318</c:v>
                      </c:pt>
                      <c:pt idx="3650">
                        <c:v>3.0743213179749209</c:v>
                      </c:pt>
                      <c:pt idx="3651">
                        <c:v>3.8403306313952283</c:v>
                      </c:pt>
                      <c:pt idx="3652">
                        <c:v>3.6351980339307182</c:v>
                      </c:pt>
                      <c:pt idx="3653">
                        <c:v>2.8458946577296671</c:v>
                      </c:pt>
                      <c:pt idx="3654">
                        <c:v>4.8472087232815282</c:v>
                      </c:pt>
                      <c:pt idx="3655">
                        <c:v>2.211807171681921</c:v>
                      </c:pt>
                      <c:pt idx="3656">
                        <c:v>4.6861077956023429</c:v>
                      </c:pt>
                      <c:pt idx="3657">
                        <c:v>3.4187708530022758</c:v>
                      </c:pt>
                      <c:pt idx="3658">
                        <c:v>6.5428656268416034</c:v>
                      </c:pt>
                      <c:pt idx="3659">
                        <c:v>4.666789186921168</c:v>
                      </c:pt>
                      <c:pt idx="3660">
                        <c:v>2.6656247666485471</c:v>
                      </c:pt>
                      <c:pt idx="3661">
                        <c:v>4.60516638079116</c:v>
                      </c:pt>
                      <c:pt idx="3662">
                        <c:v>5.746544040082731</c:v>
                      </c:pt>
                      <c:pt idx="3663">
                        <c:v>3.8239542686344952</c:v>
                      </c:pt>
                      <c:pt idx="3664">
                        <c:v>1.5846171620321365</c:v>
                      </c:pt>
                      <c:pt idx="3665">
                        <c:v>2.231985477284824</c:v>
                      </c:pt>
                      <c:pt idx="3666">
                        <c:v>2.6857020304330605</c:v>
                      </c:pt>
                      <c:pt idx="3667">
                        <c:v>4.3899146708085777</c:v>
                      </c:pt>
                      <c:pt idx="3668">
                        <c:v>2.2564676244471862</c:v>
                      </c:pt>
                      <c:pt idx="3669">
                        <c:v>2.5423765321627902</c:v>
                      </c:pt>
                      <c:pt idx="3670">
                        <c:v>2.8832767686697518</c:v>
                      </c:pt>
                      <c:pt idx="3671">
                        <c:v>1.5203443903228133</c:v>
                      </c:pt>
                      <c:pt idx="3672">
                        <c:v>2.3514012352975149</c:v>
                      </c:pt>
                      <c:pt idx="3673">
                        <c:v>2.4873772952065587</c:v>
                      </c:pt>
                      <c:pt idx="3674">
                        <c:v>1.9718670040122657</c:v>
                      </c:pt>
                      <c:pt idx="3675">
                        <c:v>0.61333050726458316</c:v>
                      </c:pt>
                      <c:pt idx="3676">
                        <c:v>1.865782521685881</c:v>
                      </c:pt>
                      <c:pt idx="3677">
                        <c:v>1.9007821407494785</c:v>
                      </c:pt>
                      <c:pt idx="3678">
                        <c:v>2.8705485573686893</c:v>
                      </c:pt>
                      <c:pt idx="3679">
                        <c:v>3.4147332948664699</c:v>
                      </c:pt>
                      <c:pt idx="3680">
                        <c:v>4.2480727186810068</c:v>
                      </c:pt>
                      <c:pt idx="3681">
                        <c:v>1.0794431072480641</c:v>
                      </c:pt>
                      <c:pt idx="3682">
                        <c:v>2.1567677399400251</c:v>
                      </c:pt>
                      <c:pt idx="3683">
                        <c:v>2.7974985157759584</c:v>
                      </c:pt>
                      <c:pt idx="3684">
                        <c:v>2.0309393944371514</c:v>
                      </c:pt>
                      <c:pt idx="3685">
                        <c:v>2.1545115221104791</c:v>
                      </c:pt>
                      <c:pt idx="3686">
                        <c:v>2.6433406843158394</c:v>
                      </c:pt>
                      <c:pt idx="3687">
                        <c:v>1.8655304767322445</c:v>
                      </c:pt>
                      <c:pt idx="3688">
                        <c:v>1.0297778717294785</c:v>
                      </c:pt>
                      <c:pt idx="3689">
                        <c:v>0.18776593460758492</c:v>
                      </c:pt>
                      <c:pt idx="3690">
                        <c:v>1.8894856277293379</c:v>
                      </c:pt>
                      <c:pt idx="3691">
                        <c:v>1.570253844851871</c:v>
                      </c:pt>
                      <c:pt idx="3692">
                        <c:v>0.97006185582685189</c:v>
                      </c:pt>
                      <c:pt idx="3693">
                        <c:v>1.0580178341329511</c:v>
                      </c:pt>
                      <c:pt idx="3694">
                        <c:v>0.80634335382500733</c:v>
                      </c:pt>
                      <c:pt idx="3695">
                        <c:v>0.73194046476188956</c:v>
                      </c:pt>
                      <c:pt idx="3696">
                        <c:v>1.1201639421327767</c:v>
                      </c:pt>
                      <c:pt idx="3697">
                        <c:v>0.42453718482655461</c:v>
                      </c:pt>
                      <c:pt idx="3698">
                        <c:v>0.61502077199755134</c:v>
                      </c:pt>
                      <c:pt idx="3699">
                        <c:v>0.72870555813722671</c:v>
                      </c:pt>
                      <c:pt idx="3700">
                        <c:v>1.403385343169208</c:v>
                      </c:pt>
                      <c:pt idx="3701">
                        <c:v>3.289506389275223</c:v>
                      </c:pt>
                      <c:pt idx="3702">
                        <c:v>3.5007898927804266</c:v>
                      </c:pt>
                      <c:pt idx="3703">
                        <c:v>2.4631136282523816</c:v>
                      </c:pt>
                      <c:pt idx="3704">
                        <c:v>2.2182585274258213</c:v>
                      </c:pt>
                      <c:pt idx="3705">
                        <c:v>4.2631169512780014</c:v>
                      </c:pt>
                      <c:pt idx="3706">
                        <c:v>3.169858081076641</c:v>
                      </c:pt>
                      <c:pt idx="3707">
                        <c:v>2.4778538217881083</c:v>
                      </c:pt>
                      <c:pt idx="3708">
                        <c:v>3.9500856794558428</c:v>
                      </c:pt>
                      <c:pt idx="3709">
                        <c:v>3.2272675216216045</c:v>
                      </c:pt>
                      <c:pt idx="3710">
                        <c:v>2.5096950022179736</c:v>
                      </c:pt>
                      <c:pt idx="3711">
                        <c:v>2.6394876031040426</c:v>
                      </c:pt>
                      <c:pt idx="3712">
                        <c:v>2.2343704368764516</c:v>
                      </c:pt>
                      <c:pt idx="3713">
                        <c:v>2.013624468737917</c:v>
                      </c:pt>
                      <c:pt idx="3714">
                        <c:v>2.293184985081544</c:v>
                      </c:pt>
                      <c:pt idx="3715">
                        <c:v>2.0177546603318786</c:v>
                      </c:pt>
                      <c:pt idx="3716">
                        <c:v>3.0516626787096608</c:v>
                      </c:pt>
                      <c:pt idx="3717">
                        <c:v>2.0491099278214024</c:v>
                      </c:pt>
                      <c:pt idx="3718">
                        <c:v>1.5645215088345625</c:v>
                      </c:pt>
                      <c:pt idx="3719">
                        <c:v>1.7302469509347969</c:v>
                      </c:pt>
                      <c:pt idx="3720">
                        <c:v>1.9384908891130508</c:v>
                      </c:pt>
                      <c:pt idx="3721">
                        <c:v>0.49398671577577419</c:v>
                      </c:pt>
                      <c:pt idx="3722">
                        <c:v>1.8847603827195551</c:v>
                      </c:pt>
                      <c:pt idx="3723">
                        <c:v>1.4029714631482941</c:v>
                      </c:pt>
                      <c:pt idx="3724">
                        <c:v>1.5433353601311424</c:v>
                      </c:pt>
                      <c:pt idx="3725">
                        <c:v>1.0757614225863148</c:v>
                      </c:pt>
                      <c:pt idx="3726">
                        <c:v>2.9125371940403708</c:v>
                      </c:pt>
                      <c:pt idx="3727">
                        <c:v>2.5771454038024721</c:v>
                      </c:pt>
                      <c:pt idx="3728">
                        <c:v>2.7868335239968007</c:v>
                      </c:pt>
                      <c:pt idx="3729">
                        <c:v>4.3100058769773772</c:v>
                      </c:pt>
                      <c:pt idx="3730">
                        <c:v>2.5071193689288491</c:v>
                      </c:pt>
                      <c:pt idx="3731">
                        <c:v>0.79420662307026946</c:v>
                      </c:pt>
                      <c:pt idx="3732">
                        <c:v>2.1722040544582613</c:v>
                      </c:pt>
                      <c:pt idx="3733">
                        <c:v>2.0963541863782673</c:v>
                      </c:pt>
                      <c:pt idx="3734">
                        <c:v>3.529997360334252</c:v>
                      </c:pt>
                      <c:pt idx="3735">
                        <c:v>1.4922215415585964</c:v>
                      </c:pt>
                      <c:pt idx="3736">
                        <c:v>2.0540484701183757</c:v>
                      </c:pt>
                      <c:pt idx="3737">
                        <c:v>1.3948696859384779</c:v>
                      </c:pt>
                      <c:pt idx="3738">
                        <c:v>2.1264918530767165</c:v>
                      </c:pt>
                      <c:pt idx="3739">
                        <c:v>1.8712329118602318</c:v>
                      </c:pt>
                      <c:pt idx="3740">
                        <c:v>2.7203188309233033</c:v>
                      </c:pt>
                      <c:pt idx="3741">
                        <c:v>1.7031697508849963</c:v>
                      </c:pt>
                      <c:pt idx="3742">
                        <c:v>1.9876410630838395</c:v>
                      </c:pt>
                      <c:pt idx="3743">
                        <c:v>2.0092355875994423</c:v>
                      </c:pt>
                      <c:pt idx="3744">
                        <c:v>1.0516206761447491</c:v>
                      </c:pt>
                      <c:pt idx="3745">
                        <c:v>1.3307846201270208</c:v>
                      </c:pt>
                      <c:pt idx="3746">
                        <c:v>0.89451920647014893</c:v>
                      </c:pt>
                      <c:pt idx="3747">
                        <c:v>1.5104382836722285</c:v>
                      </c:pt>
                      <c:pt idx="3748">
                        <c:v>0.95386903142422186</c:v>
                      </c:pt>
                      <c:pt idx="3749">
                        <c:v>0.94524027919773079</c:v>
                      </c:pt>
                      <c:pt idx="3750">
                        <c:v>2.8379145353175694</c:v>
                      </c:pt>
                      <c:pt idx="3751">
                        <c:v>0.63849092657998185</c:v>
                      </c:pt>
                      <c:pt idx="3752">
                        <c:v>3.0917358887031634</c:v>
                      </c:pt>
                      <c:pt idx="3753">
                        <c:v>2.3597166295796677</c:v>
                      </c:pt>
                      <c:pt idx="3754">
                        <c:v>3.927473428134117</c:v>
                      </c:pt>
                      <c:pt idx="3755">
                        <c:v>3.0054258265015457</c:v>
                      </c:pt>
                      <c:pt idx="3756">
                        <c:v>3.5867615837401678</c:v>
                      </c:pt>
                      <c:pt idx="3757">
                        <c:v>2.8131579552818669</c:v>
                      </c:pt>
                      <c:pt idx="3758">
                        <c:v>2.2521738643249627</c:v>
                      </c:pt>
                      <c:pt idx="3759">
                        <c:v>4.8391059040660922</c:v>
                      </c:pt>
                      <c:pt idx="3760">
                        <c:v>1.5907918781950685</c:v>
                      </c:pt>
                      <c:pt idx="3761">
                        <c:v>2.8316222494035141</c:v>
                      </c:pt>
                      <c:pt idx="3762">
                        <c:v>4.5908395310087657</c:v>
                      </c:pt>
                      <c:pt idx="3763">
                        <c:v>2.0665039080538739</c:v>
                      </c:pt>
                      <c:pt idx="3764">
                        <c:v>2.868932307024632</c:v>
                      </c:pt>
                      <c:pt idx="3765">
                        <c:v>2.3387814372253852</c:v>
                      </c:pt>
                      <c:pt idx="3766">
                        <c:v>3.2386410098331577</c:v>
                      </c:pt>
                      <c:pt idx="3767">
                        <c:v>3.4884014357195303</c:v>
                      </c:pt>
                      <c:pt idx="3768">
                        <c:v>1.8594871446622927</c:v>
                      </c:pt>
                      <c:pt idx="3769">
                        <c:v>2.7778674940322938</c:v>
                      </c:pt>
                      <c:pt idx="3770">
                        <c:v>2.4407002923511198</c:v>
                      </c:pt>
                      <c:pt idx="3771">
                        <c:v>2.3603132073670743</c:v>
                      </c:pt>
                      <c:pt idx="3772">
                        <c:v>2.0164834225395687</c:v>
                      </c:pt>
                      <c:pt idx="3773">
                        <c:v>2.1296012375595499</c:v>
                      </c:pt>
                      <c:pt idx="3774">
                        <c:v>2.2886520649932951</c:v>
                      </c:pt>
                      <c:pt idx="3775">
                        <c:v>1.3280062196608207</c:v>
                      </c:pt>
                      <c:pt idx="3776">
                        <c:v>2.5006719233958989</c:v>
                      </c:pt>
                      <c:pt idx="3777">
                        <c:v>2.0140886591783831</c:v>
                      </c:pt>
                      <c:pt idx="3778">
                        <c:v>3.3895045081008606</c:v>
                      </c:pt>
                      <c:pt idx="3779">
                        <c:v>1.6853837777102429</c:v>
                      </c:pt>
                      <c:pt idx="3780">
                        <c:v>2.1487946677876524</c:v>
                      </c:pt>
                      <c:pt idx="3781">
                        <c:v>2.3330911700031649</c:v>
                      </c:pt>
                      <c:pt idx="3782">
                        <c:v>2.2396190926038164</c:v>
                      </c:pt>
                      <c:pt idx="3783">
                        <c:v>1.3471562038404776</c:v>
                      </c:pt>
                      <c:pt idx="3784">
                        <c:v>3.2311654771431759</c:v>
                      </c:pt>
                      <c:pt idx="3785">
                        <c:v>2.3574230063478794</c:v>
                      </c:pt>
                      <c:pt idx="3786">
                        <c:v>1.9349311785188368</c:v>
                      </c:pt>
                      <c:pt idx="3787">
                        <c:v>2.1546452921607044</c:v>
                      </c:pt>
                      <c:pt idx="3788">
                        <c:v>1.4967929815723739</c:v>
                      </c:pt>
                      <c:pt idx="3789">
                        <c:v>2.1370469128253076</c:v>
                      </c:pt>
                      <c:pt idx="3790">
                        <c:v>1.743865826827927</c:v>
                      </c:pt>
                      <c:pt idx="3791">
                        <c:v>1.9175142240395451</c:v>
                      </c:pt>
                      <c:pt idx="3792">
                        <c:v>1.6164057005169734</c:v>
                      </c:pt>
                      <c:pt idx="3793">
                        <c:v>2.4110663799818779</c:v>
                      </c:pt>
                      <c:pt idx="3794">
                        <c:v>1.4121864176666648</c:v>
                      </c:pt>
                      <c:pt idx="3795">
                        <c:v>1.5914323407639788</c:v>
                      </c:pt>
                      <c:pt idx="3796">
                        <c:v>2.3847611801938071</c:v>
                      </c:pt>
                      <c:pt idx="3797">
                        <c:v>1.1266506296032062</c:v>
                      </c:pt>
                      <c:pt idx="3798">
                        <c:v>1.1911216772704827</c:v>
                      </c:pt>
                      <c:pt idx="3799">
                        <c:v>1.5896066556440633</c:v>
                      </c:pt>
                      <c:pt idx="3800">
                        <c:v>0.43619871031511737</c:v>
                      </c:pt>
                      <c:pt idx="3801">
                        <c:v>1.160576264873648</c:v>
                      </c:pt>
                      <c:pt idx="3802">
                        <c:v>0.82233938080950042</c:v>
                      </c:pt>
                      <c:pt idx="3803">
                        <c:v>2.6949313802966843</c:v>
                      </c:pt>
                      <c:pt idx="3804">
                        <c:v>3.4406118283016811</c:v>
                      </c:pt>
                      <c:pt idx="3805">
                        <c:v>3.509319856905329</c:v>
                      </c:pt>
                      <c:pt idx="3806">
                        <c:v>3.378369765544659</c:v>
                      </c:pt>
                      <c:pt idx="3807">
                        <c:v>2.550882213293912</c:v>
                      </c:pt>
                      <c:pt idx="3808">
                        <c:v>2.8293859812678654</c:v>
                      </c:pt>
                      <c:pt idx="3809">
                        <c:v>2.5378974343018097</c:v>
                      </c:pt>
                      <c:pt idx="3810">
                        <c:v>2.0030415709071314</c:v>
                      </c:pt>
                      <c:pt idx="3811">
                        <c:v>1.5675023866278122</c:v>
                      </c:pt>
                      <c:pt idx="3812">
                        <c:v>2.196623684451446</c:v>
                      </c:pt>
                      <c:pt idx="3813">
                        <c:v>2.1470257148561109</c:v>
                      </c:pt>
                      <c:pt idx="3814">
                        <c:v>1.3255330780211831</c:v>
                      </c:pt>
                      <c:pt idx="3815">
                        <c:v>0.53738484502035855</c:v>
                      </c:pt>
                      <c:pt idx="3816">
                        <c:v>1.1101292023385856</c:v>
                      </c:pt>
                      <c:pt idx="3817">
                        <c:v>0.99858125140271281</c:v>
                      </c:pt>
                      <c:pt idx="3818">
                        <c:v>0.85897028606883041</c:v>
                      </c:pt>
                      <c:pt idx="3819">
                        <c:v>0.57717103286773264</c:v>
                      </c:pt>
                      <c:pt idx="3820">
                        <c:v>0.63124676346594255</c:v>
                      </c:pt>
                      <c:pt idx="3821">
                        <c:v>0.36839086235773738</c:v>
                      </c:pt>
                      <c:pt idx="3822">
                        <c:v>0.46862375516328297</c:v>
                      </c:pt>
                      <c:pt idx="3823">
                        <c:v>0.42874502145863247</c:v>
                      </c:pt>
                      <c:pt idx="3824">
                        <c:v>0.41154702873350546</c:v>
                      </c:pt>
                      <c:pt idx="3825">
                        <c:v>0.93511814169448071</c:v>
                      </c:pt>
                      <c:pt idx="3826">
                        <c:v>1.6656226956431797</c:v>
                      </c:pt>
                      <c:pt idx="3827">
                        <c:v>1.8535617202179264</c:v>
                      </c:pt>
                      <c:pt idx="3828">
                        <c:v>2.4404391208636285</c:v>
                      </c:pt>
                      <c:pt idx="3829">
                        <c:v>2.1163634615359603</c:v>
                      </c:pt>
                      <c:pt idx="3830">
                        <c:v>2.7593136360574237</c:v>
                      </c:pt>
                      <c:pt idx="3831">
                        <c:v>1.9031419334100041</c:v>
                      </c:pt>
                      <c:pt idx="3832">
                        <c:v>2.2030934005197724</c:v>
                      </c:pt>
                      <c:pt idx="3833">
                        <c:v>2.0454533727775628</c:v>
                      </c:pt>
                      <c:pt idx="3834">
                        <c:v>2.7430490460521408</c:v>
                      </c:pt>
                      <c:pt idx="3835">
                        <c:v>1.5058755046226255</c:v>
                      </c:pt>
                      <c:pt idx="3836">
                        <c:v>1.2593106263839313</c:v>
                      </c:pt>
                      <c:pt idx="3837">
                        <c:v>2.170114816356906</c:v>
                      </c:pt>
                      <c:pt idx="3838">
                        <c:v>1.8462438566443451</c:v>
                      </c:pt>
                      <c:pt idx="3839">
                        <c:v>1.8598462937177427</c:v>
                      </c:pt>
                      <c:pt idx="3840">
                        <c:v>1.2464931258880907</c:v>
                      </c:pt>
                      <c:pt idx="3841">
                        <c:v>1.2360481730096859</c:v>
                      </c:pt>
                      <c:pt idx="3842">
                        <c:v>1.3429864538274414</c:v>
                      </c:pt>
                      <c:pt idx="3843">
                        <c:v>1.2004406780653172</c:v>
                      </c:pt>
                      <c:pt idx="3844">
                        <c:v>0.14671222627377734</c:v>
                      </c:pt>
                      <c:pt idx="3845">
                        <c:v>0.96179195300350329</c:v>
                      </c:pt>
                      <c:pt idx="3846">
                        <c:v>1.1678406340448029</c:v>
                      </c:pt>
                      <c:pt idx="3847">
                        <c:v>0.98575505912491079</c:v>
                      </c:pt>
                      <c:pt idx="3848">
                        <c:v>0.72438919937597324</c:v>
                      </c:pt>
                      <c:pt idx="3849">
                        <c:v>0.77316382072089218</c:v>
                      </c:pt>
                      <c:pt idx="3850">
                        <c:v>1.1688301957846798</c:v>
                      </c:pt>
                      <c:pt idx="3851">
                        <c:v>2.9458322196319862</c:v>
                      </c:pt>
                      <c:pt idx="3852">
                        <c:v>3.2827220051355517</c:v>
                      </c:pt>
                      <c:pt idx="3853">
                        <c:v>3.0345981114270377</c:v>
                      </c:pt>
                      <c:pt idx="3854">
                        <c:v>3.5005330359080244</c:v>
                      </c:pt>
                      <c:pt idx="3855">
                        <c:v>2.9097417003039143</c:v>
                      </c:pt>
                      <c:pt idx="3856">
                        <c:v>1.8190096942469709</c:v>
                      </c:pt>
                      <c:pt idx="3857">
                        <c:v>2.9947842552699777</c:v>
                      </c:pt>
                      <c:pt idx="3858">
                        <c:v>3.6532537298509378</c:v>
                      </c:pt>
                      <c:pt idx="3859">
                        <c:v>2.8280655163756316</c:v>
                      </c:pt>
                      <c:pt idx="3860">
                        <c:v>3.8348898976491217</c:v>
                      </c:pt>
                      <c:pt idx="3861">
                        <c:v>3.0329773202057866</c:v>
                      </c:pt>
                      <c:pt idx="3862">
                        <c:v>3.6569399062202987</c:v>
                      </c:pt>
                      <c:pt idx="3863">
                        <c:v>3.0665190408254892</c:v>
                      </c:pt>
                      <c:pt idx="3864">
                        <c:v>2.5356371957523685</c:v>
                      </c:pt>
                      <c:pt idx="3865">
                        <c:v>2.9564733262189145</c:v>
                      </c:pt>
                      <c:pt idx="3866">
                        <c:v>1.5021914390955797</c:v>
                      </c:pt>
                      <c:pt idx="3867">
                        <c:v>1.9302564082008127</c:v>
                      </c:pt>
                      <c:pt idx="3868">
                        <c:v>2.6583933468164003</c:v>
                      </c:pt>
                      <c:pt idx="3869">
                        <c:v>1.5563426328986869</c:v>
                      </c:pt>
                      <c:pt idx="3870">
                        <c:v>2.1113742490382821</c:v>
                      </c:pt>
                      <c:pt idx="3871">
                        <c:v>2.0317926403903042</c:v>
                      </c:pt>
                      <c:pt idx="3872">
                        <c:v>2.1512280049489996</c:v>
                      </c:pt>
                      <c:pt idx="3873">
                        <c:v>0.67705971089315253</c:v>
                      </c:pt>
                      <c:pt idx="3874">
                        <c:v>1.5109305830261412</c:v>
                      </c:pt>
                      <c:pt idx="3875">
                        <c:v>0.81141953751770712</c:v>
                      </c:pt>
                      <c:pt idx="3876">
                        <c:v>1.6049686009995643</c:v>
                      </c:pt>
                      <c:pt idx="3877">
                        <c:v>2.3110486980433267</c:v>
                      </c:pt>
                      <c:pt idx="3878">
                        <c:v>2.8129572179543021</c:v>
                      </c:pt>
                      <c:pt idx="3879">
                        <c:v>3.0697214069346286</c:v>
                      </c:pt>
                      <c:pt idx="3880">
                        <c:v>1.3217488942883218</c:v>
                      </c:pt>
                      <c:pt idx="3881">
                        <c:v>2.0189982263031463</c:v>
                      </c:pt>
                      <c:pt idx="3882">
                        <c:v>1.6265942584219093</c:v>
                      </c:pt>
                      <c:pt idx="3883">
                        <c:v>1.4649069784919579</c:v>
                      </c:pt>
                      <c:pt idx="3884">
                        <c:v>2.0009420653186809</c:v>
                      </c:pt>
                      <c:pt idx="3885">
                        <c:v>2.0522824866054727</c:v>
                      </c:pt>
                      <c:pt idx="3886">
                        <c:v>2.3794504612109129</c:v>
                      </c:pt>
                      <c:pt idx="3887">
                        <c:v>1.8557451762468378</c:v>
                      </c:pt>
                      <c:pt idx="3888">
                        <c:v>1.4525050073983448</c:v>
                      </c:pt>
                      <c:pt idx="3889">
                        <c:v>0.98246703531358259</c:v>
                      </c:pt>
                      <c:pt idx="3890">
                        <c:v>1.1210834934175771</c:v>
                      </c:pt>
                      <c:pt idx="3891">
                        <c:v>1.1505494836440384</c:v>
                      </c:pt>
                      <c:pt idx="3892">
                        <c:v>1.167608795521802</c:v>
                      </c:pt>
                      <c:pt idx="3893">
                        <c:v>0.44710474094868713</c:v>
                      </c:pt>
                      <c:pt idx="3894">
                        <c:v>1.2670033769471267</c:v>
                      </c:pt>
                      <c:pt idx="3895">
                        <c:v>1.0496698810087974</c:v>
                      </c:pt>
                      <c:pt idx="3896">
                        <c:v>0.68179500275336491</c:v>
                      </c:pt>
                      <c:pt idx="3897">
                        <c:v>0.35421981961717791</c:v>
                      </c:pt>
                      <c:pt idx="3898">
                        <c:v>0.75698755564609299</c:v>
                      </c:pt>
                      <c:pt idx="3899">
                        <c:v>1.2825203062279349</c:v>
                      </c:pt>
                      <c:pt idx="3900">
                        <c:v>0.77978534724177373</c:v>
                      </c:pt>
                      <c:pt idx="3901">
                        <c:v>1.9854533524276499</c:v>
                      </c:pt>
                      <c:pt idx="3902">
                        <c:v>2.365258398305055</c:v>
                      </c:pt>
                      <c:pt idx="3903">
                        <c:v>2.2760843517597578</c:v>
                      </c:pt>
                      <c:pt idx="3904">
                        <c:v>1.7243757268102815</c:v>
                      </c:pt>
                      <c:pt idx="3905">
                        <c:v>3.444258331473157</c:v>
                      </c:pt>
                      <c:pt idx="3906">
                        <c:v>3.2180792076647253</c:v>
                      </c:pt>
                      <c:pt idx="3907">
                        <c:v>3.0923786064480656</c:v>
                      </c:pt>
                      <c:pt idx="3908">
                        <c:v>2.3746043114614275</c:v>
                      </c:pt>
                      <c:pt idx="3909">
                        <c:v>2.3678535943946493</c:v>
                      </c:pt>
                      <c:pt idx="3910">
                        <c:v>1.8611565524023002</c:v>
                      </c:pt>
                      <c:pt idx="3911">
                        <c:v>2.5951102356294964</c:v>
                      </c:pt>
                      <c:pt idx="3912">
                        <c:v>2.0985668798161421</c:v>
                      </c:pt>
                      <c:pt idx="3913">
                        <c:v>1.7701456056138309</c:v>
                      </c:pt>
                      <c:pt idx="3914">
                        <c:v>2.0019238631488498</c:v>
                      </c:pt>
                      <c:pt idx="3915">
                        <c:v>1.2964356329983708</c:v>
                      </c:pt>
                      <c:pt idx="3916">
                        <c:v>0.66734335421079016</c:v>
                      </c:pt>
                      <c:pt idx="3917">
                        <c:v>0.82356968863657976</c:v>
                      </c:pt>
                      <c:pt idx="3918">
                        <c:v>1.1830742865023758</c:v>
                      </c:pt>
                      <c:pt idx="3919">
                        <c:v>0.40617424339697533</c:v>
                      </c:pt>
                      <c:pt idx="3920">
                        <c:v>1.1232654942581701</c:v>
                      </c:pt>
                      <c:pt idx="3921">
                        <c:v>0.82192559506180496</c:v>
                      </c:pt>
                      <c:pt idx="3922">
                        <c:v>0.90180562859542079</c:v>
                      </c:pt>
                      <c:pt idx="3923">
                        <c:v>0.50851296359638054</c:v>
                      </c:pt>
                      <c:pt idx="3924">
                        <c:v>0.43815004494452864</c:v>
                      </c:pt>
                      <c:pt idx="3925">
                        <c:v>0.75861948545285729</c:v>
                      </c:pt>
                      <c:pt idx="3926">
                        <c:v>2.0556847295947773</c:v>
                      </c:pt>
                      <c:pt idx="3927">
                        <c:v>1.5256297610566769</c:v>
                      </c:pt>
                      <c:pt idx="3928">
                        <c:v>3.9895630062813972</c:v>
                      </c:pt>
                      <c:pt idx="3929">
                        <c:v>4.4265237778203694</c:v>
                      </c:pt>
                      <c:pt idx="3930">
                        <c:v>2.6569002720845045</c:v>
                      </c:pt>
                      <c:pt idx="3931">
                        <c:v>4.9471044831853144</c:v>
                      </c:pt>
                      <c:pt idx="3932">
                        <c:v>0.6682083925182577</c:v>
                      </c:pt>
                      <c:pt idx="3933">
                        <c:v>2.9730708970627866</c:v>
                      </c:pt>
                      <c:pt idx="3934">
                        <c:v>2.0930265901192628</c:v>
                      </c:pt>
                      <c:pt idx="3935">
                        <c:v>2.046282676032809</c:v>
                      </c:pt>
                      <c:pt idx="3936">
                        <c:v>1.0868111870544155</c:v>
                      </c:pt>
                      <c:pt idx="3937">
                        <c:v>2.3599669868301043</c:v>
                      </c:pt>
                      <c:pt idx="3938">
                        <c:v>2.3282582051076592</c:v>
                      </c:pt>
                      <c:pt idx="3939">
                        <c:v>1.8297164509194757</c:v>
                      </c:pt>
                      <c:pt idx="3940">
                        <c:v>1.3241832691363113</c:v>
                      </c:pt>
                      <c:pt idx="3941">
                        <c:v>1.6088806451661406</c:v>
                      </c:pt>
                      <c:pt idx="3942">
                        <c:v>0.7099073267739292</c:v>
                      </c:pt>
                      <c:pt idx="3943">
                        <c:v>1.3245770386347977</c:v>
                      </c:pt>
                      <c:pt idx="3944">
                        <c:v>0.8509000973600408</c:v>
                      </c:pt>
                      <c:pt idx="3945">
                        <c:v>0.97768828006874753</c:v>
                      </c:pt>
                      <c:pt idx="3946">
                        <c:v>1.1617035554815169</c:v>
                      </c:pt>
                      <c:pt idx="3947">
                        <c:v>0.71195541553223984</c:v>
                      </c:pt>
                      <c:pt idx="3948">
                        <c:v>0.45946437838382248</c:v>
                      </c:pt>
                      <c:pt idx="3949">
                        <c:v>0.46112956524448023</c:v>
                      </c:pt>
                      <c:pt idx="3950">
                        <c:v>1.3351281112829929</c:v>
                      </c:pt>
                      <c:pt idx="3951">
                        <c:v>5.3642060391830784</c:v>
                      </c:pt>
                      <c:pt idx="3952">
                        <c:v>5.8160759668413391</c:v>
                      </c:pt>
                      <c:pt idx="3953">
                        <c:v>4.4538347506912883</c:v>
                      </c:pt>
                      <c:pt idx="3954">
                        <c:v>3.4247367896464547</c:v>
                      </c:pt>
                      <c:pt idx="3955">
                        <c:v>3.347486958973509</c:v>
                      </c:pt>
                      <c:pt idx="3956">
                        <c:v>3.1650366006283566</c:v>
                      </c:pt>
                      <c:pt idx="3957">
                        <c:v>4.3474187073010935</c:v>
                      </c:pt>
                      <c:pt idx="3958">
                        <c:v>5.7049144517058608</c:v>
                      </c:pt>
                      <c:pt idx="3959">
                        <c:v>5.3333751828360425</c:v>
                      </c:pt>
                      <c:pt idx="3960">
                        <c:v>3.6132614068691566</c:v>
                      </c:pt>
                      <c:pt idx="3961">
                        <c:v>4.5667717656129829</c:v>
                      </c:pt>
                      <c:pt idx="3962">
                        <c:v>3.0785860550371087</c:v>
                      </c:pt>
                      <c:pt idx="3963">
                        <c:v>3.0849130059748675</c:v>
                      </c:pt>
                      <c:pt idx="3964">
                        <c:v>2.4426732463728817</c:v>
                      </c:pt>
                      <c:pt idx="3965">
                        <c:v>4.0319512814936838</c:v>
                      </c:pt>
                      <c:pt idx="3966">
                        <c:v>4.1140594360725427</c:v>
                      </c:pt>
                      <c:pt idx="3967">
                        <c:v>3.7535151574777048</c:v>
                      </c:pt>
                      <c:pt idx="3968">
                        <c:v>2.81727121726365</c:v>
                      </c:pt>
                      <c:pt idx="3969">
                        <c:v>2.4793200527538986</c:v>
                      </c:pt>
                      <c:pt idx="3970">
                        <c:v>2.270073496615109</c:v>
                      </c:pt>
                      <c:pt idx="3971">
                        <c:v>3.5223505356276288</c:v>
                      </c:pt>
                      <c:pt idx="3972">
                        <c:v>2.8497975291665116</c:v>
                      </c:pt>
                      <c:pt idx="3973">
                        <c:v>4.4539232324467601</c:v>
                      </c:pt>
                      <c:pt idx="3974">
                        <c:v>2.6933784201018267</c:v>
                      </c:pt>
                      <c:pt idx="3975">
                        <c:v>1.2187222975446774</c:v>
                      </c:pt>
                      <c:pt idx="3976">
                        <c:v>2.0470492032658654</c:v>
                      </c:pt>
                      <c:pt idx="3977">
                        <c:v>2.4054752986292556</c:v>
                      </c:pt>
                      <c:pt idx="3978">
                        <c:v>1.9637603326362045</c:v>
                      </c:pt>
                      <c:pt idx="3979">
                        <c:v>2.8217910405394022</c:v>
                      </c:pt>
                      <c:pt idx="3980">
                        <c:v>3.2011569493141705</c:v>
                      </c:pt>
                      <c:pt idx="3981">
                        <c:v>2.0234994586383133</c:v>
                      </c:pt>
                      <c:pt idx="3982">
                        <c:v>1.7412934345945197</c:v>
                      </c:pt>
                      <c:pt idx="3983">
                        <c:v>0.17222765572404086</c:v>
                      </c:pt>
                      <c:pt idx="3984">
                        <c:v>1.0475170069099884</c:v>
                      </c:pt>
                      <c:pt idx="3985">
                        <c:v>3.033745971009346</c:v>
                      </c:pt>
                      <c:pt idx="3986">
                        <c:v>3.6114248342402404</c:v>
                      </c:pt>
                      <c:pt idx="3987">
                        <c:v>1.7314584918191451</c:v>
                      </c:pt>
                      <c:pt idx="3988">
                        <c:v>1.6245411681821549</c:v>
                      </c:pt>
                      <c:pt idx="3989">
                        <c:v>1.5360385046534699</c:v>
                      </c:pt>
                      <c:pt idx="3990">
                        <c:v>2.1489784046052516</c:v>
                      </c:pt>
                      <c:pt idx="3991">
                        <c:v>1.9353345665934005</c:v>
                      </c:pt>
                      <c:pt idx="3992">
                        <c:v>2.3005458353118367</c:v>
                      </c:pt>
                      <c:pt idx="3993">
                        <c:v>2.2256529308835598</c:v>
                      </c:pt>
                      <c:pt idx="3994">
                        <c:v>1.3945435350244944</c:v>
                      </c:pt>
                      <c:pt idx="3995">
                        <c:v>0.86534562064959286</c:v>
                      </c:pt>
                      <c:pt idx="3996">
                        <c:v>1.1151084019632582</c:v>
                      </c:pt>
                      <c:pt idx="3997">
                        <c:v>1.4035182628121503</c:v>
                      </c:pt>
                      <c:pt idx="3998">
                        <c:v>0.98776097920940054</c:v>
                      </c:pt>
                      <c:pt idx="3999">
                        <c:v>1.9696774647242705</c:v>
                      </c:pt>
                      <c:pt idx="4000">
                        <c:v>0.22982655890796641</c:v>
                      </c:pt>
                      <c:pt idx="4001">
                        <c:v>3.6593249571120889</c:v>
                      </c:pt>
                      <c:pt idx="4002">
                        <c:v>3.1204057262439386</c:v>
                      </c:pt>
                      <c:pt idx="4003">
                        <c:v>5.8505789385690079</c:v>
                      </c:pt>
                      <c:pt idx="4004">
                        <c:v>4.6439507928269608</c:v>
                      </c:pt>
                      <c:pt idx="4005">
                        <c:v>3.7992826103520176</c:v>
                      </c:pt>
                      <c:pt idx="4006">
                        <c:v>3.9011411101844997</c:v>
                      </c:pt>
                      <c:pt idx="4007">
                        <c:v>5.8007956472760576</c:v>
                      </c:pt>
                      <c:pt idx="4008">
                        <c:v>3.2526932290017578</c:v>
                      </c:pt>
                      <c:pt idx="4009">
                        <c:v>3.3427219301581674</c:v>
                      </c:pt>
                      <c:pt idx="4010">
                        <c:v>1.7156141002236931</c:v>
                      </c:pt>
                      <c:pt idx="4011">
                        <c:v>2.1246899164916351</c:v>
                      </c:pt>
                      <c:pt idx="4012">
                        <c:v>1.990445607860104</c:v>
                      </c:pt>
                      <c:pt idx="4013">
                        <c:v>1.2226987571263015</c:v>
                      </c:pt>
                      <c:pt idx="4014">
                        <c:v>0.75772112550471138</c:v>
                      </c:pt>
                      <c:pt idx="4015">
                        <c:v>1.2300895398683738</c:v>
                      </c:pt>
                      <c:pt idx="4016">
                        <c:v>0.94170983646247908</c:v>
                      </c:pt>
                      <c:pt idx="4017">
                        <c:v>0.59726639700835682</c:v>
                      </c:pt>
                      <c:pt idx="4018">
                        <c:v>0.86027179568716283</c:v>
                      </c:pt>
                      <c:pt idx="4019">
                        <c:v>0.52150035573620668</c:v>
                      </c:pt>
                      <c:pt idx="4020">
                        <c:v>0.3937745233416679</c:v>
                      </c:pt>
                      <c:pt idx="4021">
                        <c:v>0.32107666898004666</c:v>
                      </c:pt>
                      <c:pt idx="4022">
                        <c:v>0.41234020121448584</c:v>
                      </c:pt>
                      <c:pt idx="4023">
                        <c:v>0.33816609704813344</c:v>
                      </c:pt>
                      <c:pt idx="4024">
                        <c:v>0.2608166707343223</c:v>
                      </c:pt>
                      <c:pt idx="4025">
                        <c:v>4.5098792516101147</c:v>
                      </c:pt>
                      <c:pt idx="4026">
                        <c:v>5.7067696241409047</c:v>
                      </c:pt>
                      <c:pt idx="4027">
                        <c:v>4.0775602474138424</c:v>
                      </c:pt>
                      <c:pt idx="4028">
                        <c:v>1.8259446795284746</c:v>
                      </c:pt>
                      <c:pt idx="4029">
                        <c:v>6.7993554393971438</c:v>
                      </c:pt>
                      <c:pt idx="4030">
                        <c:v>4.9613767917318308</c:v>
                      </c:pt>
                      <c:pt idx="4031">
                        <c:v>5.4435074996547179</c:v>
                      </c:pt>
                      <c:pt idx="4032">
                        <c:v>4.4541109221658797</c:v>
                      </c:pt>
                      <c:pt idx="4033">
                        <c:v>5.2116921239270804</c:v>
                      </c:pt>
                      <c:pt idx="4034">
                        <c:v>5.6390265191107636</c:v>
                      </c:pt>
                      <c:pt idx="4035">
                        <c:v>3.6662963830777771</c:v>
                      </c:pt>
                      <c:pt idx="4036">
                        <c:v>5.3695689660162591</c:v>
                      </c:pt>
                      <c:pt idx="4037">
                        <c:v>3.8320491364439455</c:v>
                      </c:pt>
                      <c:pt idx="4038">
                        <c:v>4.5673710580127516</c:v>
                      </c:pt>
                      <c:pt idx="4039">
                        <c:v>3.7990232908556973</c:v>
                      </c:pt>
                      <c:pt idx="4040">
                        <c:v>2.3035425626567116</c:v>
                      </c:pt>
                      <c:pt idx="4041">
                        <c:v>4.0649110706748353</c:v>
                      </c:pt>
                      <c:pt idx="4042">
                        <c:v>4.3963608525642455</c:v>
                      </c:pt>
                      <c:pt idx="4043">
                        <c:v>4.3174597539710673</c:v>
                      </c:pt>
                      <c:pt idx="4044">
                        <c:v>5.6965537771147909</c:v>
                      </c:pt>
                      <c:pt idx="4045">
                        <c:v>4.5257325648428548</c:v>
                      </c:pt>
                      <c:pt idx="4046">
                        <c:v>2.1565243427185385</c:v>
                      </c:pt>
                      <c:pt idx="4047">
                        <c:v>3.6098639250334479</c:v>
                      </c:pt>
                      <c:pt idx="4048">
                        <c:v>4.3199956732875009</c:v>
                      </c:pt>
                      <c:pt idx="4049">
                        <c:v>3.1708932401511412</c:v>
                      </c:pt>
                      <c:pt idx="4050">
                        <c:v>1.9538246536914716</c:v>
                      </c:pt>
                      <c:pt idx="4051">
                        <c:v>2.6469323101226925</c:v>
                      </c:pt>
                      <c:pt idx="4052">
                        <c:v>1.7292403535577647</c:v>
                      </c:pt>
                      <c:pt idx="4053">
                        <c:v>3.3880283533707067</c:v>
                      </c:pt>
                      <c:pt idx="4054">
                        <c:v>1.848182801047715</c:v>
                      </c:pt>
                      <c:pt idx="4055">
                        <c:v>2.9665095985421011</c:v>
                      </c:pt>
                      <c:pt idx="4056">
                        <c:v>3.0000219100157239</c:v>
                      </c:pt>
                      <c:pt idx="4057">
                        <c:v>2.8972319566894646</c:v>
                      </c:pt>
                      <c:pt idx="4058">
                        <c:v>3.3915412303004833</c:v>
                      </c:pt>
                      <c:pt idx="4059">
                        <c:v>1.676263465120386</c:v>
                      </c:pt>
                      <c:pt idx="4060">
                        <c:v>3.0018261834491424</c:v>
                      </c:pt>
                      <c:pt idx="4061">
                        <c:v>2.5954795856712702</c:v>
                      </c:pt>
                      <c:pt idx="4062">
                        <c:v>3.6502613032357871</c:v>
                      </c:pt>
                      <c:pt idx="4063">
                        <c:v>1.9752772709337469</c:v>
                      </c:pt>
                      <c:pt idx="4064">
                        <c:v>3.571097093445462</c:v>
                      </c:pt>
                      <c:pt idx="4065">
                        <c:v>3.8695892424029776</c:v>
                      </c:pt>
                      <c:pt idx="4066">
                        <c:v>1.983254495139988</c:v>
                      </c:pt>
                      <c:pt idx="4067">
                        <c:v>2.7215283835376702</c:v>
                      </c:pt>
                      <c:pt idx="4068">
                        <c:v>2.6681469060950449</c:v>
                      </c:pt>
                      <c:pt idx="4069">
                        <c:v>3.234925788236878</c:v>
                      </c:pt>
                      <c:pt idx="4070">
                        <c:v>2.4031954913116049</c:v>
                      </c:pt>
                      <c:pt idx="4071">
                        <c:v>2.8639442191732649</c:v>
                      </c:pt>
                      <c:pt idx="4072">
                        <c:v>1.7983591177138116</c:v>
                      </c:pt>
                      <c:pt idx="4073">
                        <c:v>1.5128671949465751</c:v>
                      </c:pt>
                      <c:pt idx="4074">
                        <c:v>1.3459981614673642</c:v>
                      </c:pt>
                      <c:pt idx="4075">
                        <c:v>1.8871353495481249</c:v>
                      </c:pt>
                      <c:pt idx="4076">
                        <c:v>1.8775742407468174</c:v>
                      </c:pt>
                      <c:pt idx="4077">
                        <c:v>2.9916843732362208</c:v>
                      </c:pt>
                      <c:pt idx="4078">
                        <c:v>1.8942464349357384</c:v>
                      </c:pt>
                      <c:pt idx="4079">
                        <c:v>3.4288801455227591</c:v>
                      </c:pt>
                      <c:pt idx="4080">
                        <c:v>1.9098827360923079</c:v>
                      </c:pt>
                      <c:pt idx="4081">
                        <c:v>1.7252960774512822</c:v>
                      </c:pt>
                      <c:pt idx="4082">
                        <c:v>1.8614316282521777</c:v>
                      </c:pt>
                      <c:pt idx="4083">
                        <c:v>3.3100660913913633</c:v>
                      </c:pt>
                      <c:pt idx="4084">
                        <c:v>2.7894766815411831</c:v>
                      </c:pt>
                      <c:pt idx="4085">
                        <c:v>1.7901691050226209</c:v>
                      </c:pt>
                      <c:pt idx="4086">
                        <c:v>1.6213370011670003</c:v>
                      </c:pt>
                      <c:pt idx="4087">
                        <c:v>3.0284109456301587</c:v>
                      </c:pt>
                      <c:pt idx="4088">
                        <c:v>2.3081496092278733</c:v>
                      </c:pt>
                      <c:pt idx="4089">
                        <c:v>2.2949410173760776</c:v>
                      </c:pt>
                      <c:pt idx="4090">
                        <c:v>2.1060982922107163</c:v>
                      </c:pt>
                      <c:pt idx="4091">
                        <c:v>1.8522167726077852</c:v>
                      </c:pt>
                      <c:pt idx="4092">
                        <c:v>2.5586246864231832</c:v>
                      </c:pt>
                      <c:pt idx="4093">
                        <c:v>1.6388916376009468</c:v>
                      </c:pt>
                      <c:pt idx="4094">
                        <c:v>2.0616533660708787</c:v>
                      </c:pt>
                      <c:pt idx="4095">
                        <c:v>1.4388696124092828</c:v>
                      </c:pt>
                      <c:pt idx="4096">
                        <c:v>1.6955095915346909</c:v>
                      </c:pt>
                      <c:pt idx="4097">
                        <c:v>2.394005956086128</c:v>
                      </c:pt>
                      <c:pt idx="4098">
                        <c:v>1.6591730585448448</c:v>
                      </c:pt>
                      <c:pt idx="4099">
                        <c:v>1.369304026154031</c:v>
                      </c:pt>
                      <c:pt idx="4100">
                        <c:v>0.93279798974844919</c:v>
                      </c:pt>
                      <c:pt idx="4101">
                        <c:v>2.522040896317967</c:v>
                      </c:pt>
                      <c:pt idx="4102">
                        <c:v>3.6593843805060677</c:v>
                      </c:pt>
                      <c:pt idx="4103">
                        <c:v>5.5077165241272992</c:v>
                      </c:pt>
                      <c:pt idx="4104">
                        <c:v>3.7665764227387415</c:v>
                      </c:pt>
                      <c:pt idx="4105">
                        <c:v>4.0439282906354004</c:v>
                      </c:pt>
                      <c:pt idx="4106">
                        <c:v>3.0865351816136362</c:v>
                      </c:pt>
                      <c:pt idx="4107">
                        <c:v>3.9847494509838706</c:v>
                      </c:pt>
                      <c:pt idx="4108">
                        <c:v>4.44498725067203</c:v>
                      </c:pt>
                      <c:pt idx="4109">
                        <c:v>1.1260098504957268</c:v>
                      </c:pt>
                      <c:pt idx="4110">
                        <c:v>3.5166973691183001</c:v>
                      </c:pt>
                      <c:pt idx="4111">
                        <c:v>3.0096035040654927</c:v>
                      </c:pt>
                      <c:pt idx="4112">
                        <c:v>2.2207332622108349</c:v>
                      </c:pt>
                      <c:pt idx="4113">
                        <c:v>2.1808816491296077</c:v>
                      </c:pt>
                      <c:pt idx="4114">
                        <c:v>1.5324853193195325</c:v>
                      </c:pt>
                      <c:pt idx="4115">
                        <c:v>2.088421321441674</c:v>
                      </c:pt>
                      <c:pt idx="4116">
                        <c:v>1.3813359447811169</c:v>
                      </c:pt>
                      <c:pt idx="4117">
                        <c:v>2.3367252588809087</c:v>
                      </c:pt>
                      <c:pt idx="4118">
                        <c:v>2.6840638458029629</c:v>
                      </c:pt>
                      <c:pt idx="4119">
                        <c:v>1.3222627416669033</c:v>
                      </c:pt>
                      <c:pt idx="4120">
                        <c:v>2.5851013882322795</c:v>
                      </c:pt>
                      <c:pt idx="4121">
                        <c:v>2.0679528536431286</c:v>
                      </c:pt>
                      <c:pt idx="4122">
                        <c:v>1.6484888423792945</c:v>
                      </c:pt>
                      <c:pt idx="4123">
                        <c:v>0.9591409986067595</c:v>
                      </c:pt>
                      <c:pt idx="4124">
                        <c:v>1.2117533879090092</c:v>
                      </c:pt>
                      <c:pt idx="4125">
                        <c:v>1.2680399108943556</c:v>
                      </c:pt>
                      <c:pt idx="4126">
                        <c:v>2.2320424122283185</c:v>
                      </c:pt>
                      <c:pt idx="4127">
                        <c:v>1.8070710271293384</c:v>
                      </c:pt>
                      <c:pt idx="4128">
                        <c:v>1.9424686541181411</c:v>
                      </c:pt>
                      <c:pt idx="4129">
                        <c:v>1.7157349433883711</c:v>
                      </c:pt>
                      <c:pt idx="4130">
                        <c:v>3.9319607035044428</c:v>
                      </c:pt>
                      <c:pt idx="4131">
                        <c:v>1.0963657819601735</c:v>
                      </c:pt>
                      <c:pt idx="4132">
                        <c:v>2.7449513009045976</c:v>
                      </c:pt>
                      <c:pt idx="4133">
                        <c:v>2.42659879043127</c:v>
                      </c:pt>
                      <c:pt idx="4134">
                        <c:v>1.81652094884084</c:v>
                      </c:pt>
                      <c:pt idx="4135">
                        <c:v>2.0953061781746807</c:v>
                      </c:pt>
                      <c:pt idx="4136">
                        <c:v>1.9348829669346264</c:v>
                      </c:pt>
                      <c:pt idx="4137">
                        <c:v>2.4311318556521213</c:v>
                      </c:pt>
                      <c:pt idx="4138">
                        <c:v>2.6417537345705271</c:v>
                      </c:pt>
                      <c:pt idx="4139">
                        <c:v>2.4050168556748344</c:v>
                      </c:pt>
                      <c:pt idx="4140">
                        <c:v>1.6477716003332141</c:v>
                      </c:pt>
                      <c:pt idx="4141">
                        <c:v>1.5243539612415</c:v>
                      </c:pt>
                      <c:pt idx="4142">
                        <c:v>1.9237497400929402</c:v>
                      </c:pt>
                      <c:pt idx="4143">
                        <c:v>0.89314645824034988</c:v>
                      </c:pt>
                      <c:pt idx="4144">
                        <c:v>1.3273045167795101</c:v>
                      </c:pt>
                      <c:pt idx="4145">
                        <c:v>1.6141665137852945</c:v>
                      </c:pt>
                      <c:pt idx="4146">
                        <c:v>1.4629822490804716</c:v>
                      </c:pt>
                      <c:pt idx="4147">
                        <c:v>1.0064567665876374</c:v>
                      </c:pt>
                      <c:pt idx="4148">
                        <c:v>0.77071725652677159</c:v>
                      </c:pt>
                      <c:pt idx="4149">
                        <c:v>1.5021445682094712</c:v>
                      </c:pt>
                      <c:pt idx="4150">
                        <c:v>1.193441150488278</c:v>
                      </c:pt>
                      <c:pt idx="4151">
                        <c:v>1.6042502668658403</c:v>
                      </c:pt>
                      <c:pt idx="4152">
                        <c:v>2.0916864050619877</c:v>
                      </c:pt>
                      <c:pt idx="4153">
                        <c:v>2.9027425382486656</c:v>
                      </c:pt>
                      <c:pt idx="4154">
                        <c:v>3.2068358609434395</c:v>
                      </c:pt>
                      <c:pt idx="4155">
                        <c:v>3.9436204364912393</c:v>
                      </c:pt>
                      <c:pt idx="4156">
                        <c:v>4.3703754106216284</c:v>
                      </c:pt>
                      <c:pt idx="4157">
                        <c:v>2.070239978217947</c:v>
                      </c:pt>
                      <c:pt idx="4158">
                        <c:v>2.9395675523501654</c:v>
                      </c:pt>
                      <c:pt idx="4159">
                        <c:v>3.3019270151882587</c:v>
                      </c:pt>
                      <c:pt idx="4160">
                        <c:v>3.087465315773239</c:v>
                      </c:pt>
                      <c:pt idx="4161">
                        <c:v>2.3367793702840798</c:v>
                      </c:pt>
                      <c:pt idx="4162">
                        <c:v>2.3724375902520554</c:v>
                      </c:pt>
                      <c:pt idx="4163">
                        <c:v>1.1827700301936621</c:v>
                      </c:pt>
                      <c:pt idx="4164">
                        <c:v>2.0157146656201301</c:v>
                      </c:pt>
                      <c:pt idx="4165">
                        <c:v>3.8337324464344729</c:v>
                      </c:pt>
                      <c:pt idx="4166">
                        <c:v>1.39250266843969</c:v>
                      </c:pt>
                      <c:pt idx="4167">
                        <c:v>1.7752617164119509</c:v>
                      </c:pt>
                      <c:pt idx="4168">
                        <c:v>1.1195944356830632</c:v>
                      </c:pt>
                      <c:pt idx="4169">
                        <c:v>1.2300062808742209</c:v>
                      </c:pt>
                      <c:pt idx="4170">
                        <c:v>1.4150916095919592</c:v>
                      </c:pt>
                      <c:pt idx="4171">
                        <c:v>0.89781391429026225</c:v>
                      </c:pt>
                      <c:pt idx="4172">
                        <c:v>1.5156652764531922</c:v>
                      </c:pt>
                      <c:pt idx="4173">
                        <c:v>0.93564838964170172</c:v>
                      </c:pt>
                      <c:pt idx="4174">
                        <c:v>1.0119968569106077</c:v>
                      </c:pt>
                      <c:pt idx="4175">
                        <c:v>1.8020690417491991</c:v>
                      </c:pt>
                      <c:pt idx="4176">
                        <c:v>3.4146712427677</c:v>
                      </c:pt>
                      <c:pt idx="4177">
                        <c:v>2.0540617337681262</c:v>
                      </c:pt>
                      <c:pt idx="4178">
                        <c:v>3.4115712204377759</c:v>
                      </c:pt>
                      <c:pt idx="4179">
                        <c:v>2.77829710891185</c:v>
                      </c:pt>
                      <c:pt idx="4180">
                        <c:v>3.4675452321822577</c:v>
                      </c:pt>
                      <c:pt idx="4181">
                        <c:v>3.7116237087284252</c:v>
                      </c:pt>
                      <c:pt idx="4182">
                        <c:v>3.1829620153915732</c:v>
                      </c:pt>
                      <c:pt idx="4183">
                        <c:v>1.5320354797413902</c:v>
                      </c:pt>
                      <c:pt idx="4184">
                        <c:v>2.7698551452546454</c:v>
                      </c:pt>
                      <c:pt idx="4185">
                        <c:v>2.7379927822755321</c:v>
                      </c:pt>
                      <c:pt idx="4186">
                        <c:v>3.3620527902435025</c:v>
                      </c:pt>
                      <c:pt idx="4187">
                        <c:v>3.1627636886989561</c:v>
                      </c:pt>
                      <c:pt idx="4188">
                        <c:v>2.3896890628851635</c:v>
                      </c:pt>
                      <c:pt idx="4189">
                        <c:v>2.5464148305199283</c:v>
                      </c:pt>
                      <c:pt idx="4190">
                        <c:v>3.0283981044707926</c:v>
                      </c:pt>
                      <c:pt idx="4191">
                        <c:v>1.7499426577914403</c:v>
                      </c:pt>
                      <c:pt idx="4192">
                        <c:v>1.8174143273190972</c:v>
                      </c:pt>
                      <c:pt idx="4193">
                        <c:v>2.0128616252017801</c:v>
                      </c:pt>
                      <c:pt idx="4194">
                        <c:v>2.1513867536410727</c:v>
                      </c:pt>
                      <c:pt idx="4195">
                        <c:v>1.5707162779425772</c:v>
                      </c:pt>
                      <c:pt idx="4196">
                        <c:v>2.0791888106634659</c:v>
                      </c:pt>
                      <c:pt idx="4197">
                        <c:v>1.5017864252367781</c:v>
                      </c:pt>
                      <c:pt idx="4198">
                        <c:v>2.0165574588506447</c:v>
                      </c:pt>
                      <c:pt idx="4199">
                        <c:v>0.87795386266175268</c:v>
                      </c:pt>
                      <c:pt idx="4200">
                        <c:v>2.1633706364824308</c:v>
                      </c:pt>
                      <c:pt idx="4201">
                        <c:v>0.14793467358899123</c:v>
                      </c:pt>
                      <c:pt idx="4202">
                        <c:v>5.2774736251150474</c:v>
                      </c:pt>
                      <c:pt idx="4203">
                        <c:v>4.2786992948353229</c:v>
                      </c:pt>
                      <c:pt idx="4204">
                        <c:v>2.6541972628886992</c:v>
                      </c:pt>
                      <c:pt idx="4205">
                        <c:v>1.6096834894962724</c:v>
                      </c:pt>
                      <c:pt idx="4206">
                        <c:v>6.6418145026658388</c:v>
                      </c:pt>
                      <c:pt idx="4207">
                        <c:v>3.5519138555882726</c:v>
                      </c:pt>
                      <c:pt idx="4208">
                        <c:v>3.5056077998111186</c:v>
                      </c:pt>
                      <c:pt idx="4209">
                        <c:v>3.3418665182379055</c:v>
                      </c:pt>
                      <c:pt idx="4210">
                        <c:v>3.9938430450885472</c:v>
                      </c:pt>
                      <c:pt idx="4211">
                        <c:v>4.0599058975764333</c:v>
                      </c:pt>
                      <c:pt idx="4212">
                        <c:v>3.6528126676149988</c:v>
                      </c:pt>
                      <c:pt idx="4213">
                        <c:v>3.6181839924628227</c:v>
                      </c:pt>
                      <c:pt idx="4214">
                        <c:v>3.6149437399916913</c:v>
                      </c:pt>
                      <c:pt idx="4215">
                        <c:v>3.3174946630432895</c:v>
                      </c:pt>
                      <c:pt idx="4216">
                        <c:v>2.7398292634056354</c:v>
                      </c:pt>
                      <c:pt idx="4217">
                        <c:v>2.4072966482040088</c:v>
                      </c:pt>
                      <c:pt idx="4218">
                        <c:v>3.6811094460700966</c:v>
                      </c:pt>
                      <c:pt idx="4219">
                        <c:v>3.0765517001884541</c:v>
                      </c:pt>
                      <c:pt idx="4220">
                        <c:v>2.5122316800226154</c:v>
                      </c:pt>
                      <c:pt idx="4221">
                        <c:v>2.976673958806515</c:v>
                      </c:pt>
                      <c:pt idx="4222">
                        <c:v>2.1733822400556324</c:v>
                      </c:pt>
                      <c:pt idx="4223">
                        <c:v>2.3821126826298418</c:v>
                      </c:pt>
                      <c:pt idx="4224">
                        <c:v>2.5789440536806016</c:v>
                      </c:pt>
                      <c:pt idx="4225">
                        <c:v>0.6527537437692531</c:v>
                      </c:pt>
                      <c:pt idx="4226">
                        <c:v>2.0066771312028981</c:v>
                      </c:pt>
                      <c:pt idx="4227">
                        <c:v>4.741737694971242</c:v>
                      </c:pt>
                      <c:pt idx="4228">
                        <c:v>3.8067974079936104</c:v>
                      </c:pt>
                      <c:pt idx="4229">
                        <c:v>5.6365830227055538</c:v>
                      </c:pt>
                      <c:pt idx="4230">
                        <c:v>3.4204247343243339</c:v>
                      </c:pt>
                      <c:pt idx="4231">
                        <c:v>3.4316597702759384</c:v>
                      </c:pt>
                      <c:pt idx="4232">
                        <c:v>2.7400583934001452</c:v>
                      </c:pt>
                      <c:pt idx="4233">
                        <c:v>3.682114969526598</c:v>
                      </c:pt>
                      <c:pt idx="4234">
                        <c:v>3.2872178888168526</c:v>
                      </c:pt>
                      <c:pt idx="4235">
                        <c:v>2.0451101772175675</c:v>
                      </c:pt>
                      <c:pt idx="4236">
                        <c:v>1.4049990919236255</c:v>
                      </c:pt>
                      <c:pt idx="4237">
                        <c:v>2.9029308474147268</c:v>
                      </c:pt>
                      <c:pt idx="4238">
                        <c:v>2.0407822516404859</c:v>
                      </c:pt>
                      <c:pt idx="4239">
                        <c:v>1.3982279821777304</c:v>
                      </c:pt>
                      <c:pt idx="4240">
                        <c:v>2.4123259122764296</c:v>
                      </c:pt>
                      <c:pt idx="4241">
                        <c:v>2.3302753368531164</c:v>
                      </c:pt>
                      <c:pt idx="4242">
                        <c:v>0.96990397720613564</c:v>
                      </c:pt>
                      <c:pt idx="4243">
                        <c:v>1.0541560915764736</c:v>
                      </c:pt>
                      <c:pt idx="4244">
                        <c:v>1.3840166154615214</c:v>
                      </c:pt>
                      <c:pt idx="4245">
                        <c:v>1.1779405483565009</c:v>
                      </c:pt>
                      <c:pt idx="4246">
                        <c:v>0.32799883476151975</c:v>
                      </c:pt>
                      <c:pt idx="4247">
                        <c:v>0.49184793886139483</c:v>
                      </c:pt>
                      <c:pt idx="4248">
                        <c:v>0.53654198411409415</c:v>
                      </c:pt>
                      <c:pt idx="4249">
                        <c:v>0.6130546616975121</c:v>
                      </c:pt>
                      <c:pt idx="4250">
                        <c:v>0.38083806995042113</c:v>
                      </c:pt>
                      <c:pt idx="4251">
                        <c:v>1.1973594333499775</c:v>
                      </c:pt>
                      <c:pt idx="4252">
                        <c:v>3.7090016292833541</c:v>
                      </c:pt>
                      <c:pt idx="4253">
                        <c:v>3.9739227615056296</c:v>
                      </c:pt>
                      <c:pt idx="4254">
                        <c:v>5.0103110192988227</c:v>
                      </c:pt>
                      <c:pt idx="4255">
                        <c:v>4.6487240447104536</c:v>
                      </c:pt>
                      <c:pt idx="4256">
                        <c:v>4.4193953064623619</c:v>
                      </c:pt>
                      <c:pt idx="4257">
                        <c:v>3.7696276892833738</c:v>
                      </c:pt>
                      <c:pt idx="4258">
                        <c:v>3.7620201714437878</c:v>
                      </c:pt>
                      <c:pt idx="4259">
                        <c:v>3.5146393937841101</c:v>
                      </c:pt>
                      <c:pt idx="4260">
                        <c:v>2.3468979927771447</c:v>
                      </c:pt>
                      <c:pt idx="4261">
                        <c:v>2.8619816090944794</c:v>
                      </c:pt>
                      <c:pt idx="4262">
                        <c:v>2.1469512588533575</c:v>
                      </c:pt>
                      <c:pt idx="4263">
                        <c:v>0.89706581168199662</c:v>
                      </c:pt>
                      <c:pt idx="4264">
                        <c:v>1.1289261919027256</c:v>
                      </c:pt>
                      <c:pt idx="4265">
                        <c:v>0.7426875945518</c:v>
                      </c:pt>
                      <c:pt idx="4266">
                        <c:v>0.87506820990236189</c:v>
                      </c:pt>
                      <c:pt idx="4267">
                        <c:v>1.3135578064164555</c:v>
                      </c:pt>
                      <c:pt idx="4268">
                        <c:v>0.7808470768079312</c:v>
                      </c:pt>
                      <c:pt idx="4269">
                        <c:v>0.21908767017669178</c:v>
                      </c:pt>
                      <c:pt idx="4270">
                        <c:v>0.2913632743909913</c:v>
                      </c:pt>
                      <c:pt idx="4271">
                        <c:v>0.59069842945085638</c:v>
                      </c:pt>
                      <c:pt idx="4272">
                        <c:v>0.27699512837283918</c:v>
                      </c:pt>
                      <c:pt idx="4273">
                        <c:v>0.45967393616550989</c:v>
                      </c:pt>
                      <c:pt idx="4274">
                        <c:v>0.43721499309903</c:v>
                      </c:pt>
                      <c:pt idx="4275">
                        <c:v>0.51881114081858437</c:v>
                      </c:pt>
                      <c:pt idx="4276">
                        <c:v>1.8004808975771385</c:v>
                      </c:pt>
                      <c:pt idx="4277">
                        <c:v>2.8714050517355747</c:v>
                      </c:pt>
                      <c:pt idx="4278">
                        <c:v>5.8416975543801941</c:v>
                      </c:pt>
                      <c:pt idx="4279">
                        <c:v>3.1121936999659154</c:v>
                      </c:pt>
                      <c:pt idx="4280">
                        <c:v>3.2848650296503741</c:v>
                      </c:pt>
                      <c:pt idx="4281">
                        <c:v>3.6405880628016858</c:v>
                      </c:pt>
                      <c:pt idx="4282">
                        <c:v>4.6397878841504339</c:v>
                      </c:pt>
                      <c:pt idx="4283">
                        <c:v>2.4214111407262249</c:v>
                      </c:pt>
                      <c:pt idx="4284">
                        <c:v>2.8893671322043035</c:v>
                      </c:pt>
                      <c:pt idx="4285">
                        <c:v>1.4651514908313255</c:v>
                      </c:pt>
                      <c:pt idx="4286">
                        <c:v>1.9531987409707328</c:v>
                      </c:pt>
                      <c:pt idx="4287">
                        <c:v>2.1621173462754681</c:v>
                      </c:pt>
                      <c:pt idx="4288">
                        <c:v>1.3885326751674243</c:v>
                      </c:pt>
                      <c:pt idx="4289">
                        <c:v>0.70203704117648591</c:v>
                      </c:pt>
                      <c:pt idx="4290">
                        <c:v>2.2217334025398294</c:v>
                      </c:pt>
                      <c:pt idx="4291">
                        <c:v>0.97726834928869089</c:v>
                      </c:pt>
                      <c:pt idx="4292">
                        <c:v>1.4650572467279581</c:v>
                      </c:pt>
                      <c:pt idx="4293">
                        <c:v>1.3094521500779066</c:v>
                      </c:pt>
                      <c:pt idx="4294">
                        <c:v>0.95708553264556107</c:v>
                      </c:pt>
                      <c:pt idx="4295">
                        <c:v>1.0994758270120182</c:v>
                      </c:pt>
                      <c:pt idx="4296">
                        <c:v>1.3193314392483511</c:v>
                      </c:pt>
                      <c:pt idx="4297">
                        <c:v>0.46122308640208776</c:v>
                      </c:pt>
                      <c:pt idx="4298">
                        <c:v>0.88588203924649522</c:v>
                      </c:pt>
                      <c:pt idx="4299">
                        <c:v>0.32915040926135403</c:v>
                      </c:pt>
                      <c:pt idx="4300">
                        <c:v>1.3449574728443283</c:v>
                      </c:pt>
                      <c:pt idx="4301">
                        <c:v>2.4639395117820682</c:v>
                      </c:pt>
                      <c:pt idx="4302">
                        <c:v>3.3667304738822921</c:v>
                      </c:pt>
                      <c:pt idx="4303">
                        <c:v>1.0096265756846059</c:v>
                      </c:pt>
                      <c:pt idx="4304">
                        <c:v>2.6178792419541526</c:v>
                      </c:pt>
                      <c:pt idx="4305">
                        <c:v>1.1644721970847045</c:v>
                      </c:pt>
                      <c:pt idx="4306">
                        <c:v>3.2806690678287742</c:v>
                      </c:pt>
                      <c:pt idx="4307">
                        <c:v>2.6359280223059782</c:v>
                      </c:pt>
                      <c:pt idx="4308">
                        <c:v>2.956011313962092</c:v>
                      </c:pt>
                      <c:pt idx="4309">
                        <c:v>2.9817521396426252</c:v>
                      </c:pt>
                      <c:pt idx="4310">
                        <c:v>2.506592588055641</c:v>
                      </c:pt>
                      <c:pt idx="4311">
                        <c:v>2.2838674667610848</c:v>
                      </c:pt>
                      <c:pt idx="4312">
                        <c:v>1.7296325859868291</c:v>
                      </c:pt>
                      <c:pt idx="4313">
                        <c:v>2.1499494228250766</c:v>
                      </c:pt>
                      <c:pt idx="4314">
                        <c:v>1.717837513601844</c:v>
                      </c:pt>
                      <c:pt idx="4315">
                        <c:v>1.2183397497767081</c:v>
                      </c:pt>
                      <c:pt idx="4316">
                        <c:v>1.7919756188159006</c:v>
                      </c:pt>
                      <c:pt idx="4317">
                        <c:v>0.97219844216895934</c:v>
                      </c:pt>
                      <c:pt idx="4318">
                        <c:v>1.1653214726230752</c:v>
                      </c:pt>
                      <c:pt idx="4319">
                        <c:v>1.4406092730834983</c:v>
                      </c:pt>
                      <c:pt idx="4320">
                        <c:v>1.2425636582754629</c:v>
                      </c:pt>
                      <c:pt idx="4321">
                        <c:v>1.2537046096475133</c:v>
                      </c:pt>
                      <c:pt idx="4322">
                        <c:v>1.0844704163055614</c:v>
                      </c:pt>
                      <c:pt idx="4323">
                        <c:v>1.4155934676589275</c:v>
                      </c:pt>
                      <c:pt idx="4324">
                        <c:v>1.4474926695827157</c:v>
                      </c:pt>
                      <c:pt idx="4325">
                        <c:v>1.5764015702727168</c:v>
                      </c:pt>
                      <c:pt idx="4326">
                        <c:v>1.7328027985585404</c:v>
                      </c:pt>
                      <c:pt idx="4327">
                        <c:v>3.1134588370146909</c:v>
                      </c:pt>
                      <c:pt idx="4328">
                        <c:v>3.2315136031214173</c:v>
                      </c:pt>
                      <c:pt idx="4329">
                        <c:v>2.7190545638574228</c:v>
                      </c:pt>
                      <c:pt idx="4330">
                        <c:v>3.1131913169632526</c:v>
                      </c:pt>
                      <c:pt idx="4331">
                        <c:v>2.8064147509166726</c:v>
                      </c:pt>
                      <c:pt idx="4332">
                        <c:v>2.6772405998775795</c:v>
                      </c:pt>
                      <c:pt idx="4333">
                        <c:v>3.3010235924450178</c:v>
                      </c:pt>
                      <c:pt idx="4334">
                        <c:v>2.4370688548470651</c:v>
                      </c:pt>
                      <c:pt idx="4335">
                        <c:v>1.7023149187191253</c:v>
                      </c:pt>
                      <c:pt idx="4336">
                        <c:v>2.213572028559343</c:v>
                      </c:pt>
                      <c:pt idx="4337">
                        <c:v>4.2321215703711514</c:v>
                      </c:pt>
                      <c:pt idx="4338">
                        <c:v>2.1492271818191258</c:v>
                      </c:pt>
                      <c:pt idx="4339">
                        <c:v>2.1407651659105897</c:v>
                      </c:pt>
                      <c:pt idx="4340">
                        <c:v>2.276637437061098</c:v>
                      </c:pt>
                      <c:pt idx="4341">
                        <c:v>2.3698642368840455</c:v>
                      </c:pt>
                      <c:pt idx="4342">
                        <c:v>1.7124673314184891</c:v>
                      </c:pt>
                      <c:pt idx="4343">
                        <c:v>2.4389759672287084</c:v>
                      </c:pt>
                      <c:pt idx="4344">
                        <c:v>2.1004012020366303</c:v>
                      </c:pt>
                      <c:pt idx="4345">
                        <c:v>2.0852985103493169</c:v>
                      </c:pt>
                      <c:pt idx="4346">
                        <c:v>0.82322687846232379</c:v>
                      </c:pt>
                      <c:pt idx="4347">
                        <c:v>2.5784216626244021</c:v>
                      </c:pt>
                      <c:pt idx="4348">
                        <c:v>2.0569318331565376</c:v>
                      </c:pt>
                      <c:pt idx="4349">
                        <c:v>2.141629125648302</c:v>
                      </c:pt>
                      <c:pt idx="4350">
                        <c:v>2.5291657268386456</c:v>
                      </c:pt>
                      <c:pt idx="4351">
                        <c:v>2.0809983595642807</c:v>
                      </c:pt>
                      <c:pt idx="4352">
                        <c:v>3.4740969263640173</c:v>
                      </c:pt>
                      <c:pt idx="4353">
                        <c:v>3.3481262030767414</c:v>
                      </c:pt>
                      <c:pt idx="4354">
                        <c:v>3.5626137209169597</c:v>
                      </c:pt>
                      <c:pt idx="4355">
                        <c:v>4.0065025232933849</c:v>
                      </c:pt>
                      <c:pt idx="4356">
                        <c:v>1.9214087439657743</c:v>
                      </c:pt>
                      <c:pt idx="4357">
                        <c:v>2.4399157565710157</c:v>
                      </c:pt>
                      <c:pt idx="4358">
                        <c:v>2.8324840537832445</c:v>
                      </c:pt>
                      <c:pt idx="4359">
                        <c:v>3.1791049583193129</c:v>
                      </c:pt>
                      <c:pt idx="4360">
                        <c:v>3.2017331932460338</c:v>
                      </c:pt>
                      <c:pt idx="4361">
                        <c:v>3.2629909955630936</c:v>
                      </c:pt>
                      <c:pt idx="4362">
                        <c:v>2.1690123852741467</c:v>
                      </c:pt>
                      <c:pt idx="4363">
                        <c:v>4.3314946796231082</c:v>
                      </c:pt>
                      <c:pt idx="4364">
                        <c:v>2.160579487573917</c:v>
                      </c:pt>
                      <c:pt idx="4365">
                        <c:v>2.9454132407000553</c:v>
                      </c:pt>
                      <c:pt idx="4366">
                        <c:v>1.98862471775453</c:v>
                      </c:pt>
                      <c:pt idx="4367">
                        <c:v>2.7562737588636144</c:v>
                      </c:pt>
                      <c:pt idx="4368">
                        <c:v>3.2566964749435732</c:v>
                      </c:pt>
                      <c:pt idx="4369">
                        <c:v>2.6627235569679342</c:v>
                      </c:pt>
                      <c:pt idx="4370">
                        <c:v>3.6292984736721356</c:v>
                      </c:pt>
                      <c:pt idx="4371">
                        <c:v>2.3059977310200694</c:v>
                      </c:pt>
                      <c:pt idx="4372">
                        <c:v>3.3688772219006373</c:v>
                      </c:pt>
                      <c:pt idx="4373">
                        <c:v>2.3572001512978886</c:v>
                      </c:pt>
                      <c:pt idx="4374">
                        <c:v>2.5705395265728765</c:v>
                      </c:pt>
                      <c:pt idx="4375">
                        <c:v>0.81233798485860931</c:v>
                      </c:pt>
                      <c:pt idx="4376">
                        <c:v>2.2366509795093616</c:v>
                      </c:pt>
                      <c:pt idx="4377">
                        <c:v>5.1427460025241567</c:v>
                      </c:pt>
                      <c:pt idx="4378">
                        <c:v>4.672666143882422</c:v>
                      </c:pt>
                      <c:pt idx="4379">
                        <c:v>4.5034972214024345</c:v>
                      </c:pt>
                      <c:pt idx="4380">
                        <c:v>4.3196745742385128</c:v>
                      </c:pt>
                      <c:pt idx="4381">
                        <c:v>3.1717981454385522</c:v>
                      </c:pt>
                      <c:pt idx="4382">
                        <c:v>5.262626934019714</c:v>
                      </c:pt>
                      <c:pt idx="4383">
                        <c:v>2.7657131275826035</c:v>
                      </c:pt>
                      <c:pt idx="4384">
                        <c:v>3.9916312273519079</c:v>
                      </c:pt>
                      <c:pt idx="4385">
                        <c:v>2.8491067133211607</c:v>
                      </c:pt>
                      <c:pt idx="4386">
                        <c:v>3.1398133850693615</c:v>
                      </c:pt>
                      <c:pt idx="4387">
                        <c:v>2.2845479371609962</c:v>
                      </c:pt>
                      <c:pt idx="4388">
                        <c:v>1.755547824877127</c:v>
                      </c:pt>
                      <c:pt idx="4389">
                        <c:v>2.3407506963021776</c:v>
                      </c:pt>
                      <c:pt idx="4390">
                        <c:v>1.4366218396507275</c:v>
                      </c:pt>
                      <c:pt idx="4391">
                        <c:v>0.36625932113513665</c:v>
                      </c:pt>
                      <c:pt idx="4392">
                        <c:v>1.3556184606296227</c:v>
                      </c:pt>
                      <c:pt idx="4393">
                        <c:v>1.6904575921513514</c:v>
                      </c:pt>
                      <c:pt idx="4394">
                        <c:v>1.1615560801029607</c:v>
                      </c:pt>
                      <c:pt idx="4395">
                        <c:v>1.4215049969396556</c:v>
                      </c:pt>
                      <c:pt idx="4396">
                        <c:v>0.81372291232833938</c:v>
                      </c:pt>
                      <c:pt idx="4397">
                        <c:v>0.54274183952677546</c:v>
                      </c:pt>
                      <c:pt idx="4398">
                        <c:v>0.91707478955623778</c:v>
                      </c:pt>
                      <c:pt idx="4399">
                        <c:v>0.40736354536753783</c:v>
                      </c:pt>
                      <c:pt idx="4400">
                        <c:v>1.1601766813867007</c:v>
                      </c:pt>
                      <c:pt idx="4401">
                        <c:v>2.1761752149279285</c:v>
                      </c:pt>
                      <c:pt idx="4402">
                        <c:v>2.6796665530307862</c:v>
                      </c:pt>
                      <c:pt idx="4403">
                        <c:v>1.7146123702726739</c:v>
                      </c:pt>
                      <c:pt idx="4404">
                        <c:v>2.5944407555388675</c:v>
                      </c:pt>
                      <c:pt idx="4405">
                        <c:v>2.4458377193439067</c:v>
                      </c:pt>
                      <c:pt idx="4406">
                        <c:v>2.5984904625168026</c:v>
                      </c:pt>
                      <c:pt idx="4407">
                        <c:v>3.4854595785590066</c:v>
                      </c:pt>
                      <c:pt idx="4408">
                        <c:v>3.5642440461684841</c:v>
                      </c:pt>
                      <c:pt idx="4409">
                        <c:v>2.1932031837630035</c:v>
                      </c:pt>
                      <c:pt idx="4410">
                        <c:v>2.1251746858201623</c:v>
                      </c:pt>
                      <c:pt idx="4411">
                        <c:v>2.6415232133768098</c:v>
                      </c:pt>
                      <c:pt idx="4412">
                        <c:v>2.6755138296577776</c:v>
                      </c:pt>
                      <c:pt idx="4413">
                        <c:v>2.3058522065011129</c:v>
                      </c:pt>
                      <c:pt idx="4414">
                        <c:v>2.2748678025120297</c:v>
                      </c:pt>
                      <c:pt idx="4415">
                        <c:v>2.2535622188411453</c:v>
                      </c:pt>
                      <c:pt idx="4416">
                        <c:v>1.7750430185837565</c:v>
                      </c:pt>
                      <c:pt idx="4417">
                        <c:v>1.4646398757711605</c:v>
                      </c:pt>
                      <c:pt idx="4418">
                        <c:v>1.9046457219818176</c:v>
                      </c:pt>
                      <c:pt idx="4419">
                        <c:v>1.2264133690160006</c:v>
                      </c:pt>
                      <c:pt idx="4420">
                        <c:v>0.89189855530704198</c:v>
                      </c:pt>
                      <c:pt idx="4421">
                        <c:v>0.65636180243979181</c:v>
                      </c:pt>
                      <c:pt idx="4422">
                        <c:v>1.4018493439317519</c:v>
                      </c:pt>
                      <c:pt idx="4423">
                        <c:v>1.0180114080006559</c:v>
                      </c:pt>
                      <c:pt idx="4424">
                        <c:v>0.94733396332611364</c:v>
                      </c:pt>
                      <c:pt idx="4425">
                        <c:v>2.242718359116799</c:v>
                      </c:pt>
                      <c:pt idx="4426">
                        <c:v>1.7924441665960016</c:v>
                      </c:pt>
                      <c:pt idx="4427">
                        <c:v>2.2133254044710089</c:v>
                      </c:pt>
                      <c:pt idx="4428">
                        <c:v>3.2359953004409361</c:v>
                      </c:pt>
                      <c:pt idx="4429">
                        <c:v>2.7442390885399677</c:v>
                      </c:pt>
                      <c:pt idx="4430">
                        <c:v>2.8348470747034988</c:v>
                      </c:pt>
                      <c:pt idx="4431">
                        <c:v>2.0536480563039672</c:v>
                      </c:pt>
                      <c:pt idx="4432">
                        <c:v>2.4950535606963906</c:v>
                      </c:pt>
                      <c:pt idx="4433">
                        <c:v>4.0524675657354079</c:v>
                      </c:pt>
                      <c:pt idx="4434">
                        <c:v>3.5222210406498484</c:v>
                      </c:pt>
                      <c:pt idx="4435">
                        <c:v>2.149807518008195</c:v>
                      </c:pt>
                      <c:pt idx="4436">
                        <c:v>2.7369541730841265</c:v>
                      </c:pt>
                      <c:pt idx="4437">
                        <c:v>1.2151331266364673</c:v>
                      </c:pt>
                      <c:pt idx="4438">
                        <c:v>2.3768009127202645</c:v>
                      </c:pt>
                      <c:pt idx="4439">
                        <c:v>1.7024854739569364</c:v>
                      </c:pt>
                      <c:pt idx="4440">
                        <c:v>1.3410958488686608</c:v>
                      </c:pt>
                      <c:pt idx="4441">
                        <c:v>3.4497829279119849</c:v>
                      </c:pt>
                      <c:pt idx="4442">
                        <c:v>2.1317592561731771</c:v>
                      </c:pt>
                      <c:pt idx="4443">
                        <c:v>1.0314209710889521</c:v>
                      </c:pt>
                      <c:pt idx="4444">
                        <c:v>3.1409543928721821</c:v>
                      </c:pt>
                      <c:pt idx="4445">
                        <c:v>2.5153934540515777</c:v>
                      </c:pt>
                      <c:pt idx="4446">
                        <c:v>2.4638093724018271</c:v>
                      </c:pt>
                      <c:pt idx="4447">
                        <c:v>2.584098907463924</c:v>
                      </c:pt>
                      <c:pt idx="4448">
                        <c:v>2.7399101844501548</c:v>
                      </c:pt>
                      <c:pt idx="4449">
                        <c:v>2.0482931222700871</c:v>
                      </c:pt>
                      <c:pt idx="4450">
                        <c:v>0.4590521505956906</c:v>
                      </c:pt>
                      <c:pt idx="4451">
                        <c:v>2.1416769409660303</c:v>
                      </c:pt>
                      <c:pt idx="4452">
                        <c:v>2.2927364183740653</c:v>
                      </c:pt>
                      <c:pt idx="4453">
                        <c:v>2.0377657102171711</c:v>
                      </c:pt>
                      <c:pt idx="4454">
                        <c:v>1.8046507217749421</c:v>
                      </c:pt>
                      <c:pt idx="4455">
                        <c:v>2.0328426004644435</c:v>
                      </c:pt>
                      <c:pt idx="4456">
                        <c:v>1.1899909644128521</c:v>
                      </c:pt>
                      <c:pt idx="4457">
                        <c:v>1.1443200859927063</c:v>
                      </c:pt>
                      <c:pt idx="4458">
                        <c:v>2.3978307429364869</c:v>
                      </c:pt>
                      <c:pt idx="4459">
                        <c:v>2.9142254275071471</c:v>
                      </c:pt>
                      <c:pt idx="4460">
                        <c:v>0.98687542901157776</c:v>
                      </c:pt>
                      <c:pt idx="4461">
                        <c:v>2.1261556436678584</c:v>
                      </c:pt>
                      <c:pt idx="4462">
                        <c:v>1.0642376823474788</c:v>
                      </c:pt>
                      <c:pt idx="4463">
                        <c:v>1.3364546864299365</c:v>
                      </c:pt>
                      <c:pt idx="4464">
                        <c:v>2.3556393188750659</c:v>
                      </c:pt>
                      <c:pt idx="4465">
                        <c:v>1.2290248672060062</c:v>
                      </c:pt>
                      <c:pt idx="4466">
                        <c:v>1.2766146662584528</c:v>
                      </c:pt>
                      <c:pt idx="4467">
                        <c:v>1.9258463709381495</c:v>
                      </c:pt>
                      <c:pt idx="4468">
                        <c:v>1.2762678469518103</c:v>
                      </c:pt>
                      <c:pt idx="4469">
                        <c:v>0.56429698235014536</c:v>
                      </c:pt>
                      <c:pt idx="4470">
                        <c:v>1.7695763236419997</c:v>
                      </c:pt>
                      <c:pt idx="4471">
                        <c:v>0.98920295377672762</c:v>
                      </c:pt>
                      <c:pt idx="4472">
                        <c:v>0.35230590019618618</c:v>
                      </c:pt>
                      <c:pt idx="4473">
                        <c:v>1.0736829217517276</c:v>
                      </c:pt>
                      <c:pt idx="4474">
                        <c:v>0.87916600195680183</c:v>
                      </c:pt>
                      <c:pt idx="4475">
                        <c:v>0.41761561463977698</c:v>
                      </c:pt>
                      <c:pt idx="4476">
                        <c:v>2.5483906926062088</c:v>
                      </c:pt>
                      <c:pt idx="4477">
                        <c:v>3.3908276731974567</c:v>
                      </c:pt>
                      <c:pt idx="4478">
                        <c:v>5.1077746009532561</c:v>
                      </c:pt>
                      <c:pt idx="4479">
                        <c:v>4.4629131348789812</c:v>
                      </c:pt>
                      <c:pt idx="4480">
                        <c:v>1.7647568715512438</c:v>
                      </c:pt>
                      <c:pt idx="4481">
                        <c:v>4.1834729015863079</c:v>
                      </c:pt>
                      <c:pt idx="4482">
                        <c:v>3.9540118690251242</c:v>
                      </c:pt>
                      <c:pt idx="4483">
                        <c:v>4.5555236269519668</c:v>
                      </c:pt>
                      <c:pt idx="4484">
                        <c:v>1.5169186039456166</c:v>
                      </c:pt>
                      <c:pt idx="4485">
                        <c:v>2.3069653683672828</c:v>
                      </c:pt>
                      <c:pt idx="4486">
                        <c:v>2.9879943780144878</c:v>
                      </c:pt>
                      <c:pt idx="4487">
                        <c:v>2.1201526135930111</c:v>
                      </c:pt>
                      <c:pt idx="4488">
                        <c:v>2.1296257564651975</c:v>
                      </c:pt>
                      <c:pt idx="4489">
                        <c:v>1.759502308744241</c:v>
                      </c:pt>
                      <c:pt idx="4490">
                        <c:v>2.2678138655483413</c:v>
                      </c:pt>
                      <c:pt idx="4491">
                        <c:v>0.88684549083791353</c:v>
                      </c:pt>
                      <c:pt idx="4492">
                        <c:v>1.0991377405477374</c:v>
                      </c:pt>
                      <c:pt idx="4493">
                        <c:v>1.0089920542031021</c:v>
                      </c:pt>
                      <c:pt idx="4494">
                        <c:v>1.3738059322876237</c:v>
                      </c:pt>
                      <c:pt idx="4495">
                        <c:v>1.1625471890958836</c:v>
                      </c:pt>
                      <c:pt idx="4496">
                        <c:v>0.4749713620014146</c:v>
                      </c:pt>
                      <c:pt idx="4497">
                        <c:v>0.57446443785095591</c:v>
                      </c:pt>
                      <c:pt idx="4498">
                        <c:v>0.67219771745323975</c:v>
                      </c:pt>
                      <c:pt idx="4499">
                        <c:v>0.35465086683380348</c:v>
                      </c:pt>
                      <c:pt idx="4500">
                        <c:v>0.77203756285591785</c:v>
                      </c:pt>
                      <c:pt idx="4501">
                        <c:v>2.7244287727768857</c:v>
                      </c:pt>
                      <c:pt idx="4502">
                        <c:v>1.8956527506785121</c:v>
                      </c:pt>
                      <c:pt idx="4503">
                        <c:v>4.6466543565408145</c:v>
                      </c:pt>
                      <c:pt idx="4504">
                        <c:v>3.1573309989156093</c:v>
                      </c:pt>
                      <c:pt idx="4505">
                        <c:v>3.9964340413803656</c:v>
                      </c:pt>
                      <c:pt idx="4506">
                        <c:v>3.891220833103338</c:v>
                      </c:pt>
                      <c:pt idx="4507">
                        <c:v>3.2262852527767802</c:v>
                      </c:pt>
                      <c:pt idx="4508">
                        <c:v>3.6610768245258036</c:v>
                      </c:pt>
                      <c:pt idx="4509">
                        <c:v>2.3729465157821967</c:v>
                      </c:pt>
                      <c:pt idx="4510">
                        <c:v>2.3995258354604307</c:v>
                      </c:pt>
                      <c:pt idx="4511">
                        <c:v>3.2954613761820624</c:v>
                      </c:pt>
                      <c:pt idx="4512">
                        <c:v>1.9947540290356909</c:v>
                      </c:pt>
                      <c:pt idx="4513">
                        <c:v>2.0147588969590915</c:v>
                      </c:pt>
                      <c:pt idx="4514">
                        <c:v>2.078658250298056</c:v>
                      </c:pt>
                      <c:pt idx="4515">
                        <c:v>1.7938234458512992</c:v>
                      </c:pt>
                      <c:pt idx="4516">
                        <c:v>1.9128814256033415</c:v>
                      </c:pt>
                      <c:pt idx="4517">
                        <c:v>1.8036972000920619</c:v>
                      </c:pt>
                      <c:pt idx="4518">
                        <c:v>1.3139366299233841</c:v>
                      </c:pt>
                      <c:pt idx="4519">
                        <c:v>0.85175127927191585</c:v>
                      </c:pt>
                      <c:pt idx="4520">
                        <c:v>1.1579588389608233</c:v>
                      </c:pt>
                      <c:pt idx="4521">
                        <c:v>0.54635187396316964</c:v>
                      </c:pt>
                      <c:pt idx="4522">
                        <c:v>0.75225196267964323</c:v>
                      </c:pt>
                      <c:pt idx="4523">
                        <c:v>0.81579983055197014</c:v>
                      </c:pt>
                      <c:pt idx="4524">
                        <c:v>0.67671476733754943</c:v>
                      </c:pt>
                      <c:pt idx="4525">
                        <c:v>0.45669024882626585</c:v>
                      </c:pt>
                      <c:pt idx="4526">
                        <c:v>2.0053392729831239</c:v>
                      </c:pt>
                      <c:pt idx="4527">
                        <c:v>4.361826108665281</c:v>
                      </c:pt>
                      <c:pt idx="4528">
                        <c:v>2.8714860784010288</c:v>
                      </c:pt>
                      <c:pt idx="4529">
                        <c:v>6.0039258686774497</c:v>
                      </c:pt>
                      <c:pt idx="4530">
                        <c:v>4.357418111492553</c:v>
                      </c:pt>
                      <c:pt idx="4531">
                        <c:v>5.3887984242873843</c:v>
                      </c:pt>
                      <c:pt idx="4532">
                        <c:v>3.9905708821214456</c:v>
                      </c:pt>
                      <c:pt idx="4533">
                        <c:v>4.3154906788160501</c:v>
                      </c:pt>
                      <c:pt idx="4534">
                        <c:v>4.2669123113231491</c:v>
                      </c:pt>
                      <c:pt idx="4535">
                        <c:v>3.9827490302637165</c:v>
                      </c:pt>
                      <c:pt idx="4536">
                        <c:v>3.3169281477357724</c:v>
                      </c:pt>
                      <c:pt idx="4537">
                        <c:v>2.5719424089766822</c:v>
                      </c:pt>
                      <c:pt idx="4538">
                        <c:v>2.1570704347947092</c:v>
                      </c:pt>
                      <c:pt idx="4539">
                        <c:v>1.4255735425329352</c:v>
                      </c:pt>
                      <c:pt idx="4540">
                        <c:v>2.0210698129754032</c:v>
                      </c:pt>
                      <c:pt idx="4541">
                        <c:v>0.85152646779105867</c:v>
                      </c:pt>
                      <c:pt idx="4542">
                        <c:v>0.73089520375811501</c:v>
                      </c:pt>
                      <c:pt idx="4543">
                        <c:v>1.2091566782303442</c:v>
                      </c:pt>
                      <c:pt idx="4544">
                        <c:v>0.58743081769198457</c:v>
                      </c:pt>
                      <c:pt idx="4545">
                        <c:v>0.75436544873744382</c:v>
                      </c:pt>
                      <c:pt idx="4546">
                        <c:v>0.57651126229937555</c:v>
                      </c:pt>
                      <c:pt idx="4547">
                        <c:v>0.65645336989253356</c:v>
                      </c:pt>
                      <c:pt idx="4548">
                        <c:v>0.2407854757237306</c:v>
                      </c:pt>
                      <c:pt idx="4549">
                        <c:v>0.35745381617107336</c:v>
                      </c:pt>
                      <c:pt idx="4550">
                        <c:v>1.0959837463312954</c:v>
                      </c:pt>
                      <c:pt idx="4551">
                        <c:v>1.1400769422303019</c:v>
                      </c:pt>
                      <c:pt idx="4552">
                        <c:v>3.1568184341723833</c:v>
                      </c:pt>
                      <c:pt idx="4553">
                        <c:v>2.9669876638869748</c:v>
                      </c:pt>
                      <c:pt idx="4554">
                        <c:v>4.2173062258675058</c:v>
                      </c:pt>
                      <c:pt idx="4555">
                        <c:v>4.1425035964236114</c:v>
                      </c:pt>
                      <c:pt idx="4556">
                        <c:v>3.4694218012086879</c:v>
                      </c:pt>
                      <c:pt idx="4557">
                        <c:v>4.4071198048477873</c:v>
                      </c:pt>
                      <c:pt idx="4558">
                        <c:v>4.4003295816400012</c:v>
                      </c:pt>
                      <c:pt idx="4559">
                        <c:v>1.9836929785837938</c:v>
                      </c:pt>
                      <c:pt idx="4560">
                        <c:v>2.5133422526259586</c:v>
                      </c:pt>
                      <c:pt idx="4561">
                        <c:v>3.2865391717344106</c:v>
                      </c:pt>
                      <c:pt idx="4562">
                        <c:v>2.5702310364673933</c:v>
                      </c:pt>
                      <c:pt idx="4563">
                        <c:v>1.8936236924902021</c:v>
                      </c:pt>
                      <c:pt idx="4564">
                        <c:v>2.8079730674419312</c:v>
                      </c:pt>
                      <c:pt idx="4565">
                        <c:v>1.6226940889480472</c:v>
                      </c:pt>
                      <c:pt idx="4566">
                        <c:v>2.1449178174080683</c:v>
                      </c:pt>
                      <c:pt idx="4567">
                        <c:v>1.8037973142659038</c:v>
                      </c:pt>
                      <c:pt idx="4568">
                        <c:v>1.7614151569705303</c:v>
                      </c:pt>
                      <c:pt idx="4569">
                        <c:v>1.3163646187236366</c:v>
                      </c:pt>
                      <c:pt idx="4570">
                        <c:v>1.7072011468373038</c:v>
                      </c:pt>
                      <c:pt idx="4571">
                        <c:v>1.1732324802600047</c:v>
                      </c:pt>
                      <c:pt idx="4572">
                        <c:v>1.1358506902727066</c:v>
                      </c:pt>
                      <c:pt idx="4573">
                        <c:v>1.1369464289183948</c:v>
                      </c:pt>
                      <c:pt idx="4574">
                        <c:v>1.0171378517848602</c:v>
                      </c:pt>
                      <c:pt idx="4575">
                        <c:v>1.4729791775721608</c:v>
                      </c:pt>
                      <c:pt idx="4576">
                        <c:v>1.5097846866226641</c:v>
                      </c:pt>
                      <c:pt idx="4577">
                        <c:v>1.9809059920799654</c:v>
                      </c:pt>
                      <c:pt idx="4578">
                        <c:v>4.0786103188476792</c:v>
                      </c:pt>
                      <c:pt idx="4579">
                        <c:v>3.9391969645677141</c:v>
                      </c:pt>
                      <c:pt idx="4580">
                        <c:v>3.6327816750905413</c:v>
                      </c:pt>
                      <c:pt idx="4581">
                        <c:v>2.1852181345918451</c:v>
                      </c:pt>
                      <c:pt idx="4582">
                        <c:v>3.0343318304071274</c:v>
                      </c:pt>
                      <c:pt idx="4583">
                        <c:v>3.2722625667388856</c:v>
                      </c:pt>
                      <c:pt idx="4584">
                        <c:v>3.5785938310949512</c:v>
                      </c:pt>
                      <c:pt idx="4585">
                        <c:v>2.3292477784889369</c:v>
                      </c:pt>
                      <c:pt idx="4586">
                        <c:v>3.439802136462164</c:v>
                      </c:pt>
                      <c:pt idx="4587">
                        <c:v>2.5594117827060119</c:v>
                      </c:pt>
                      <c:pt idx="4588">
                        <c:v>2.1804844024160905</c:v>
                      </c:pt>
                      <c:pt idx="4589">
                        <c:v>2.1992844994798011</c:v>
                      </c:pt>
                      <c:pt idx="4590">
                        <c:v>2.2759845566948314</c:v>
                      </c:pt>
                      <c:pt idx="4591">
                        <c:v>2.7759996235847426</c:v>
                      </c:pt>
                      <c:pt idx="4592">
                        <c:v>2.1801170805757017</c:v>
                      </c:pt>
                      <c:pt idx="4593">
                        <c:v>0.69504771685987787</c:v>
                      </c:pt>
                      <c:pt idx="4594">
                        <c:v>2.263175803886623</c:v>
                      </c:pt>
                      <c:pt idx="4595">
                        <c:v>1.8517227437855048</c:v>
                      </c:pt>
                      <c:pt idx="4596">
                        <c:v>1.8422455412871648</c:v>
                      </c:pt>
                      <c:pt idx="4597">
                        <c:v>1.312549643077692</c:v>
                      </c:pt>
                      <c:pt idx="4598">
                        <c:v>2.0922303542420035</c:v>
                      </c:pt>
                      <c:pt idx="4599">
                        <c:v>1.4616278486108059</c:v>
                      </c:pt>
                      <c:pt idx="4600">
                        <c:v>0.87820080186378224</c:v>
                      </c:pt>
                      <c:pt idx="4601">
                        <c:v>0.56468117810033347</c:v>
                      </c:pt>
                      <c:pt idx="4602">
                        <c:v>2.111599547747768</c:v>
                      </c:pt>
                      <c:pt idx="4603">
                        <c:v>2.5742051080165433</c:v>
                      </c:pt>
                      <c:pt idx="4604">
                        <c:v>2.0535917672723318</c:v>
                      </c:pt>
                      <c:pt idx="4605">
                        <c:v>1.1537858583732801</c:v>
                      </c:pt>
                      <c:pt idx="4606">
                        <c:v>3.1291456632994912</c:v>
                      </c:pt>
                      <c:pt idx="4607">
                        <c:v>2.8983386918624001</c:v>
                      </c:pt>
                      <c:pt idx="4608">
                        <c:v>2.1326139324258544</c:v>
                      </c:pt>
                      <c:pt idx="4609">
                        <c:v>2.441393232380539</c:v>
                      </c:pt>
                      <c:pt idx="4610">
                        <c:v>2.065763997425675</c:v>
                      </c:pt>
                      <c:pt idx="4611">
                        <c:v>1.9035454461108732</c:v>
                      </c:pt>
                      <c:pt idx="4612">
                        <c:v>2.077208760682685</c:v>
                      </c:pt>
                      <c:pt idx="4613">
                        <c:v>1.9961824012268821</c:v>
                      </c:pt>
                      <c:pt idx="4614">
                        <c:v>2.5642308234207745</c:v>
                      </c:pt>
                      <c:pt idx="4615">
                        <c:v>1.7615948071984904</c:v>
                      </c:pt>
                      <c:pt idx="4616">
                        <c:v>2.0979812989862014</c:v>
                      </c:pt>
                      <c:pt idx="4617">
                        <c:v>1.980978535134349</c:v>
                      </c:pt>
                      <c:pt idx="4618">
                        <c:v>3.1931862228405206</c:v>
                      </c:pt>
                      <c:pt idx="4619">
                        <c:v>2.17750587838594</c:v>
                      </c:pt>
                      <c:pt idx="4620">
                        <c:v>2.1161521539051593</c:v>
                      </c:pt>
                      <c:pt idx="4621">
                        <c:v>1.5417314139023057</c:v>
                      </c:pt>
                      <c:pt idx="4622">
                        <c:v>2.3467605954414146</c:v>
                      </c:pt>
                      <c:pt idx="4623">
                        <c:v>1.3248539290914381</c:v>
                      </c:pt>
                      <c:pt idx="4624">
                        <c:v>2.142941418573308</c:v>
                      </c:pt>
                      <c:pt idx="4625">
                        <c:v>0.8782091798333117</c:v>
                      </c:pt>
                      <c:pt idx="4626">
                        <c:v>1.6811384397223392</c:v>
                      </c:pt>
                      <c:pt idx="4627">
                        <c:v>1.9084125015609037</c:v>
                      </c:pt>
                      <c:pt idx="4628">
                        <c:v>2.0700461513327229</c:v>
                      </c:pt>
                      <c:pt idx="4629">
                        <c:v>2.8943962451616092</c:v>
                      </c:pt>
                      <c:pt idx="4630">
                        <c:v>1.37520624756027</c:v>
                      </c:pt>
                      <c:pt idx="4631">
                        <c:v>2.5808532921277925</c:v>
                      </c:pt>
                      <c:pt idx="4632">
                        <c:v>1.703662064526831</c:v>
                      </c:pt>
                      <c:pt idx="4633">
                        <c:v>2.1174396024025981</c:v>
                      </c:pt>
                      <c:pt idx="4634">
                        <c:v>3.6544130249823112</c:v>
                      </c:pt>
                      <c:pt idx="4635">
                        <c:v>3.1352985193153016</c:v>
                      </c:pt>
                      <c:pt idx="4636">
                        <c:v>1.5700006947536196</c:v>
                      </c:pt>
                      <c:pt idx="4637">
                        <c:v>2.3468259410170971</c:v>
                      </c:pt>
                      <c:pt idx="4638">
                        <c:v>1.2259063571100024</c:v>
                      </c:pt>
                      <c:pt idx="4639">
                        <c:v>2.5973956275496524</c:v>
                      </c:pt>
                      <c:pt idx="4640">
                        <c:v>2.2190362388603644</c:v>
                      </c:pt>
                      <c:pt idx="4641">
                        <c:v>2.8037600203512238</c:v>
                      </c:pt>
                      <c:pt idx="4642">
                        <c:v>2.5622499893490782</c:v>
                      </c:pt>
                      <c:pt idx="4643">
                        <c:v>2.1690239465825205</c:v>
                      </c:pt>
                      <c:pt idx="4644">
                        <c:v>1.8369064794842835</c:v>
                      </c:pt>
                      <c:pt idx="4645">
                        <c:v>1.9219038366028605</c:v>
                      </c:pt>
                      <c:pt idx="4646">
                        <c:v>2.7233675319214217</c:v>
                      </c:pt>
                      <c:pt idx="4647">
                        <c:v>2.2382540123174799</c:v>
                      </c:pt>
                      <c:pt idx="4648">
                        <c:v>1.5835589350849326</c:v>
                      </c:pt>
                      <c:pt idx="4649">
                        <c:v>2.1932622386345226</c:v>
                      </c:pt>
                      <c:pt idx="4650">
                        <c:v>0.28998706340642438</c:v>
                      </c:pt>
                      <c:pt idx="4651">
                        <c:v>1.5101827844564168</c:v>
                      </c:pt>
                      <c:pt idx="4652">
                        <c:v>2.0866992673435161</c:v>
                      </c:pt>
                      <c:pt idx="4653">
                        <c:v>3.3229520213641934</c:v>
                      </c:pt>
                      <c:pt idx="4654">
                        <c:v>1.5353583155876811</c:v>
                      </c:pt>
                      <c:pt idx="4655">
                        <c:v>3.114306368988204</c:v>
                      </c:pt>
                      <c:pt idx="4656">
                        <c:v>2.2635624817483535</c:v>
                      </c:pt>
                      <c:pt idx="4657">
                        <c:v>2.8775270347883537</c:v>
                      </c:pt>
                      <c:pt idx="4658">
                        <c:v>3.0086880651375458</c:v>
                      </c:pt>
                      <c:pt idx="4659">
                        <c:v>2.4369231967226326</c:v>
                      </c:pt>
                      <c:pt idx="4660">
                        <c:v>1.2916049830823637</c:v>
                      </c:pt>
                      <c:pt idx="4661">
                        <c:v>1.1830670394609928</c:v>
                      </c:pt>
                      <c:pt idx="4662">
                        <c:v>1.853905103076618</c:v>
                      </c:pt>
                      <c:pt idx="4663">
                        <c:v>1.6202035840559093</c:v>
                      </c:pt>
                      <c:pt idx="4664">
                        <c:v>1.3011763152269231</c:v>
                      </c:pt>
                      <c:pt idx="4665">
                        <c:v>0.70799421882316316</c:v>
                      </c:pt>
                      <c:pt idx="4666">
                        <c:v>0.88785187330896898</c:v>
                      </c:pt>
                      <c:pt idx="4667">
                        <c:v>0.71826655480091439</c:v>
                      </c:pt>
                      <c:pt idx="4668">
                        <c:v>1.1825347156095896</c:v>
                      </c:pt>
                      <c:pt idx="4669">
                        <c:v>0.73830793517025362</c:v>
                      </c:pt>
                      <c:pt idx="4670">
                        <c:v>0.6476967944133023</c:v>
                      </c:pt>
                      <c:pt idx="4671">
                        <c:v>0.73869775994959574</c:v>
                      </c:pt>
                      <c:pt idx="4672">
                        <c:v>0.78819703495649851</c:v>
                      </c:pt>
                      <c:pt idx="4673">
                        <c:v>0.64851860067565903</c:v>
                      </c:pt>
                      <c:pt idx="4674">
                        <c:v>0.57400570186838451</c:v>
                      </c:pt>
                      <c:pt idx="4675">
                        <c:v>1.8573805684840465</c:v>
                      </c:pt>
                      <c:pt idx="4676">
                        <c:v>1.7930068356389719</c:v>
                      </c:pt>
                      <c:pt idx="4677">
                        <c:v>2.2413607880224942</c:v>
                      </c:pt>
                      <c:pt idx="4678">
                        <c:v>1.3200733262329201</c:v>
                      </c:pt>
                      <c:pt idx="4679">
                        <c:v>2.0935302856956244</c:v>
                      </c:pt>
                      <c:pt idx="4680">
                        <c:v>2.2514114335387387</c:v>
                      </c:pt>
                      <c:pt idx="4681">
                        <c:v>3.1423702748111699</c:v>
                      </c:pt>
                      <c:pt idx="4682">
                        <c:v>2.5414425378306178</c:v>
                      </c:pt>
                      <c:pt idx="4683">
                        <c:v>2.524671248793644</c:v>
                      </c:pt>
                      <c:pt idx="4684">
                        <c:v>2.2286867164853303</c:v>
                      </c:pt>
                      <c:pt idx="4685">
                        <c:v>2.1179237828992372</c:v>
                      </c:pt>
                      <c:pt idx="4686">
                        <c:v>2.1988043766462333</c:v>
                      </c:pt>
                      <c:pt idx="4687">
                        <c:v>1.215411468738838</c:v>
                      </c:pt>
                      <c:pt idx="4688">
                        <c:v>2.9096153618700646</c:v>
                      </c:pt>
                      <c:pt idx="4689">
                        <c:v>2.8694345333665496</c:v>
                      </c:pt>
                      <c:pt idx="4690">
                        <c:v>1.9094736943576507</c:v>
                      </c:pt>
                      <c:pt idx="4691">
                        <c:v>2.953552069268008</c:v>
                      </c:pt>
                      <c:pt idx="4692">
                        <c:v>3.1089394524065836</c:v>
                      </c:pt>
                      <c:pt idx="4693">
                        <c:v>2.3983326096367885</c:v>
                      </c:pt>
                      <c:pt idx="4694">
                        <c:v>2.7118831505739975</c:v>
                      </c:pt>
                      <c:pt idx="4695">
                        <c:v>1.6502661814379986</c:v>
                      </c:pt>
                      <c:pt idx="4696">
                        <c:v>1.8221504097625543</c:v>
                      </c:pt>
                      <c:pt idx="4697">
                        <c:v>1.3198588450507402</c:v>
                      </c:pt>
                      <c:pt idx="4698">
                        <c:v>2.4461171673570563</c:v>
                      </c:pt>
                      <c:pt idx="4699">
                        <c:v>1.9298686940063834</c:v>
                      </c:pt>
                      <c:pt idx="4700">
                        <c:v>1.3371583906546745</c:v>
                      </c:pt>
                      <c:pt idx="4701">
                        <c:v>3.3696213447522387</c:v>
                      </c:pt>
                      <c:pt idx="4702">
                        <c:v>4.0221512814028788</c:v>
                      </c:pt>
                      <c:pt idx="4703">
                        <c:v>1.8837913960428283</c:v>
                      </c:pt>
                      <c:pt idx="4704">
                        <c:v>4.6355537725036529</c:v>
                      </c:pt>
                      <c:pt idx="4705">
                        <c:v>5.1320949137453251</c:v>
                      </c:pt>
                      <c:pt idx="4706">
                        <c:v>4.3013291486619911</c:v>
                      </c:pt>
                      <c:pt idx="4707">
                        <c:v>2.9907502993772268</c:v>
                      </c:pt>
                      <c:pt idx="4708">
                        <c:v>2.9340675330984154</c:v>
                      </c:pt>
                      <c:pt idx="4709">
                        <c:v>1.9207631500961311</c:v>
                      </c:pt>
                      <c:pt idx="4710">
                        <c:v>2.8919207480467697</c:v>
                      </c:pt>
                      <c:pt idx="4711">
                        <c:v>4.0370017722344143</c:v>
                      </c:pt>
                      <c:pt idx="4712">
                        <c:v>2.970987884286552</c:v>
                      </c:pt>
                      <c:pt idx="4713">
                        <c:v>3.3017245333675995</c:v>
                      </c:pt>
                      <c:pt idx="4714">
                        <c:v>2.5236229918939008</c:v>
                      </c:pt>
                      <c:pt idx="4715">
                        <c:v>2.6877680639397101</c:v>
                      </c:pt>
                      <c:pt idx="4716">
                        <c:v>0.79969678796830568</c:v>
                      </c:pt>
                      <c:pt idx="4717">
                        <c:v>1.9734731786159609</c:v>
                      </c:pt>
                      <c:pt idx="4718">
                        <c:v>1.7148570668985619</c:v>
                      </c:pt>
                      <c:pt idx="4719">
                        <c:v>2.1715506529676327</c:v>
                      </c:pt>
                      <c:pt idx="4720">
                        <c:v>2.2570683657388195</c:v>
                      </c:pt>
                      <c:pt idx="4721">
                        <c:v>1.4804208052460699</c:v>
                      </c:pt>
                      <c:pt idx="4722">
                        <c:v>1.4654850569455107</c:v>
                      </c:pt>
                      <c:pt idx="4723">
                        <c:v>2.2206112118297869</c:v>
                      </c:pt>
                      <c:pt idx="4724">
                        <c:v>1.6532774527204601</c:v>
                      </c:pt>
                      <c:pt idx="4725">
                        <c:v>1.5675395988068554</c:v>
                      </c:pt>
                      <c:pt idx="4726">
                        <c:v>2.5872766101651363</c:v>
                      </c:pt>
                      <c:pt idx="4727">
                        <c:v>1.1754113680423257</c:v>
                      </c:pt>
                      <c:pt idx="4728">
                        <c:v>2.6930134457438388</c:v>
                      </c:pt>
                      <c:pt idx="4729">
                        <c:v>2.3930001479505898</c:v>
                      </c:pt>
                      <c:pt idx="4730">
                        <c:v>2.9278339289005983</c:v>
                      </c:pt>
                      <c:pt idx="4731">
                        <c:v>2.0321681379344487</c:v>
                      </c:pt>
                      <c:pt idx="4732">
                        <c:v>3.354159923071812</c:v>
                      </c:pt>
                      <c:pt idx="4733">
                        <c:v>2.2401991965040886</c:v>
                      </c:pt>
                      <c:pt idx="4734">
                        <c:v>2.7387156650605489</c:v>
                      </c:pt>
                      <c:pt idx="4735">
                        <c:v>2.4380196560274148</c:v>
                      </c:pt>
                      <c:pt idx="4736">
                        <c:v>2.7128026465448452</c:v>
                      </c:pt>
                      <c:pt idx="4737">
                        <c:v>1.7182955014397314</c:v>
                      </c:pt>
                      <c:pt idx="4738">
                        <c:v>2.1243425664157387</c:v>
                      </c:pt>
                      <c:pt idx="4739">
                        <c:v>2.3509022844822254</c:v>
                      </c:pt>
                      <c:pt idx="4740">
                        <c:v>1.2003361841066427</c:v>
                      </c:pt>
                      <c:pt idx="4741">
                        <c:v>1.3357767478265758</c:v>
                      </c:pt>
                      <c:pt idx="4742">
                        <c:v>0.63859614811753995</c:v>
                      </c:pt>
                      <c:pt idx="4743">
                        <c:v>1.7817039616860757</c:v>
                      </c:pt>
                      <c:pt idx="4744">
                        <c:v>2.032054736023436</c:v>
                      </c:pt>
                      <c:pt idx="4745">
                        <c:v>0.99256106106223096</c:v>
                      </c:pt>
                      <c:pt idx="4746">
                        <c:v>0.97823583253236912</c:v>
                      </c:pt>
                      <c:pt idx="4747">
                        <c:v>1.101053561881014</c:v>
                      </c:pt>
                      <c:pt idx="4748">
                        <c:v>1.3289939685008889</c:v>
                      </c:pt>
                      <c:pt idx="4749">
                        <c:v>1.6075730836682904</c:v>
                      </c:pt>
                      <c:pt idx="4750">
                        <c:v>1.8399531227552339</c:v>
                      </c:pt>
                      <c:pt idx="4751">
                        <c:v>1.5410006062311232</c:v>
                      </c:pt>
                      <c:pt idx="4752">
                        <c:v>2.0867170677912914</c:v>
                      </c:pt>
                      <c:pt idx="4753">
                        <c:v>2.6528534021175707</c:v>
                      </c:pt>
                      <c:pt idx="4754">
                        <c:v>2.2599596878877208</c:v>
                      </c:pt>
                      <c:pt idx="4755">
                        <c:v>2.6532099462995289</c:v>
                      </c:pt>
                      <c:pt idx="4756">
                        <c:v>1.9395771339639327</c:v>
                      </c:pt>
                      <c:pt idx="4757">
                        <c:v>2.946756608221512</c:v>
                      </c:pt>
                      <c:pt idx="4758">
                        <c:v>2.4550486904051252</c:v>
                      </c:pt>
                      <c:pt idx="4759">
                        <c:v>1.8906754169453637</c:v>
                      </c:pt>
                      <c:pt idx="4760">
                        <c:v>3.5568159641926673</c:v>
                      </c:pt>
                      <c:pt idx="4761">
                        <c:v>1.7556226993911248</c:v>
                      </c:pt>
                      <c:pt idx="4762">
                        <c:v>2.7969982140290734</c:v>
                      </c:pt>
                      <c:pt idx="4763">
                        <c:v>2.9235179089222916</c:v>
                      </c:pt>
                      <c:pt idx="4764">
                        <c:v>2.5696456102788265</c:v>
                      </c:pt>
                      <c:pt idx="4765">
                        <c:v>0.8158191178346591</c:v>
                      </c:pt>
                      <c:pt idx="4766">
                        <c:v>1.1957686972413111</c:v>
                      </c:pt>
                      <c:pt idx="4767">
                        <c:v>2.153457851628958</c:v>
                      </c:pt>
                      <c:pt idx="4768">
                        <c:v>1.4986701002798142</c:v>
                      </c:pt>
                      <c:pt idx="4769">
                        <c:v>1.9022975008466489</c:v>
                      </c:pt>
                      <c:pt idx="4770">
                        <c:v>2.6425770717672608</c:v>
                      </c:pt>
                      <c:pt idx="4771">
                        <c:v>1.3565594928728588</c:v>
                      </c:pt>
                      <c:pt idx="4772">
                        <c:v>2.0799057099296325</c:v>
                      </c:pt>
                      <c:pt idx="4773">
                        <c:v>1.5285919034934594</c:v>
                      </c:pt>
                      <c:pt idx="4774">
                        <c:v>1.1432226672203083</c:v>
                      </c:pt>
                      <c:pt idx="4775">
                        <c:v>1.645350752191878</c:v>
                      </c:pt>
                      <c:pt idx="4776">
                        <c:v>3.0606952554280857</c:v>
                      </c:pt>
                      <c:pt idx="4777">
                        <c:v>2.735266501555961</c:v>
                      </c:pt>
                      <c:pt idx="4778">
                        <c:v>2.2177781731249016</c:v>
                      </c:pt>
                      <c:pt idx="4779">
                        <c:v>2.9293298042563354</c:v>
                      </c:pt>
                      <c:pt idx="4780">
                        <c:v>2.5664566308781249</c:v>
                      </c:pt>
                      <c:pt idx="4781">
                        <c:v>2.250199177085757</c:v>
                      </c:pt>
                      <c:pt idx="4782">
                        <c:v>2.3457815436436342</c:v>
                      </c:pt>
                      <c:pt idx="4783">
                        <c:v>1.5200027144155779</c:v>
                      </c:pt>
                      <c:pt idx="4784">
                        <c:v>2.0662100781705255</c:v>
                      </c:pt>
                      <c:pt idx="4785">
                        <c:v>1.4922005580405351</c:v>
                      </c:pt>
                      <c:pt idx="4786">
                        <c:v>2.312166962154905</c:v>
                      </c:pt>
                      <c:pt idx="4787">
                        <c:v>2.1571855574226202</c:v>
                      </c:pt>
                      <c:pt idx="4788">
                        <c:v>2.4538804362333959</c:v>
                      </c:pt>
                      <c:pt idx="4789">
                        <c:v>3.0479523090040113</c:v>
                      </c:pt>
                      <c:pt idx="4790">
                        <c:v>2.2115805306943339</c:v>
                      </c:pt>
                      <c:pt idx="4791">
                        <c:v>2.5209177754084156</c:v>
                      </c:pt>
                      <c:pt idx="4792">
                        <c:v>1.8258180393620125</c:v>
                      </c:pt>
                      <c:pt idx="4793">
                        <c:v>2.7725587506803127</c:v>
                      </c:pt>
                      <c:pt idx="4794">
                        <c:v>2.0686127161812764</c:v>
                      </c:pt>
                      <c:pt idx="4795">
                        <c:v>2.7630992788989355</c:v>
                      </c:pt>
                      <c:pt idx="4796">
                        <c:v>1.8012936068487038</c:v>
                      </c:pt>
                      <c:pt idx="4797">
                        <c:v>1.4367872824686871</c:v>
                      </c:pt>
                      <c:pt idx="4798">
                        <c:v>1.3750868026071874</c:v>
                      </c:pt>
                      <c:pt idx="4799">
                        <c:v>2.4106639885080661</c:v>
                      </c:pt>
                      <c:pt idx="4800">
                        <c:v>1.19270751672203</c:v>
                      </c:pt>
                      <c:pt idx="4801">
                        <c:v>1.8317451811863261</c:v>
                      </c:pt>
                      <c:pt idx="4802">
                        <c:v>2.070728054621263</c:v>
                      </c:pt>
                      <c:pt idx="4803">
                        <c:v>2.2088679343932034</c:v>
                      </c:pt>
                      <c:pt idx="4804">
                        <c:v>4.177156261259074</c:v>
                      </c:pt>
                      <c:pt idx="4805">
                        <c:v>2.6385678017374636</c:v>
                      </c:pt>
                      <c:pt idx="4806">
                        <c:v>3.0235803890912853</c:v>
                      </c:pt>
                      <c:pt idx="4807">
                        <c:v>2.4158265612207326</c:v>
                      </c:pt>
                      <c:pt idx="4808">
                        <c:v>1.2878847067188748</c:v>
                      </c:pt>
                      <c:pt idx="4809">
                        <c:v>2.0630036621123748</c:v>
                      </c:pt>
                      <c:pt idx="4810">
                        <c:v>2.5793303442331492</c:v>
                      </c:pt>
                      <c:pt idx="4811">
                        <c:v>2.7856396818489459</c:v>
                      </c:pt>
                      <c:pt idx="4812">
                        <c:v>1.8952239505265109</c:v>
                      </c:pt>
                      <c:pt idx="4813">
                        <c:v>2.8593289803601976</c:v>
                      </c:pt>
                      <c:pt idx="4814">
                        <c:v>1.2428781825549169</c:v>
                      </c:pt>
                      <c:pt idx="4815">
                        <c:v>2.2692889400956151</c:v>
                      </c:pt>
                      <c:pt idx="4816">
                        <c:v>1.909115672932014</c:v>
                      </c:pt>
                      <c:pt idx="4817">
                        <c:v>2.5167343530024695</c:v>
                      </c:pt>
                      <c:pt idx="4818">
                        <c:v>2.2497149543979473</c:v>
                      </c:pt>
                      <c:pt idx="4819">
                        <c:v>0.31758304454462788</c:v>
                      </c:pt>
                      <c:pt idx="4820">
                        <c:v>1.5446915915090389</c:v>
                      </c:pt>
                      <c:pt idx="4821">
                        <c:v>1.1751288604057537</c:v>
                      </c:pt>
                      <c:pt idx="4822">
                        <c:v>1.439289831627321</c:v>
                      </c:pt>
                      <c:pt idx="4823">
                        <c:v>1.694300866567398</c:v>
                      </c:pt>
                      <c:pt idx="4824">
                        <c:v>0.60687352745106216</c:v>
                      </c:pt>
                      <c:pt idx="4825">
                        <c:v>2.3833455495543223</c:v>
                      </c:pt>
                      <c:pt idx="4826">
                        <c:v>1.9660952288070295</c:v>
                      </c:pt>
                      <c:pt idx="4827">
                        <c:v>2.1631946504098005</c:v>
                      </c:pt>
                      <c:pt idx="4828">
                        <c:v>3.1562319861273331</c:v>
                      </c:pt>
                      <c:pt idx="4829">
                        <c:v>2.5160127594975981</c:v>
                      </c:pt>
                      <c:pt idx="4830">
                        <c:v>2.4168001723102015</c:v>
                      </c:pt>
                      <c:pt idx="4831">
                        <c:v>3.9297887789080694</c:v>
                      </c:pt>
                      <c:pt idx="4832">
                        <c:v>1.7027006895073917</c:v>
                      </c:pt>
                      <c:pt idx="4833">
                        <c:v>4.5988351599526407</c:v>
                      </c:pt>
                      <c:pt idx="4834">
                        <c:v>3.1952174994441433</c:v>
                      </c:pt>
                      <c:pt idx="4835">
                        <c:v>2.7094049037895775</c:v>
                      </c:pt>
                      <c:pt idx="4836">
                        <c:v>3.335655930938985</c:v>
                      </c:pt>
                      <c:pt idx="4837">
                        <c:v>2.2693861553629389</c:v>
                      </c:pt>
                      <c:pt idx="4838">
                        <c:v>2.0025171307771701</c:v>
                      </c:pt>
                      <c:pt idx="4839">
                        <c:v>2.3021596566605709</c:v>
                      </c:pt>
                      <c:pt idx="4840">
                        <c:v>2.3445667795202865</c:v>
                      </c:pt>
                      <c:pt idx="4841">
                        <c:v>2.5871827692885137</c:v>
                      </c:pt>
                      <c:pt idx="4842">
                        <c:v>2.9426104751206634</c:v>
                      </c:pt>
                      <c:pt idx="4843">
                        <c:v>2.3030387458827764</c:v>
                      </c:pt>
                      <c:pt idx="4844">
                        <c:v>1.450299362052526</c:v>
                      </c:pt>
                      <c:pt idx="4845">
                        <c:v>2.7023812062607679</c:v>
                      </c:pt>
                      <c:pt idx="4846">
                        <c:v>1.9028713186097477</c:v>
                      </c:pt>
                      <c:pt idx="4847">
                        <c:v>0.89833102264786246</c:v>
                      </c:pt>
                      <c:pt idx="4848">
                        <c:v>0.6558411805517752</c:v>
                      </c:pt>
                      <c:pt idx="4849">
                        <c:v>1.1372639337632924</c:v>
                      </c:pt>
                      <c:pt idx="4850">
                        <c:v>0.81002361161288561</c:v>
                      </c:pt>
                      <c:pt idx="4851">
                        <c:v>2.6698599129943088</c:v>
                      </c:pt>
                      <c:pt idx="4852">
                        <c:v>2.6840770046235938</c:v>
                      </c:pt>
                      <c:pt idx="4853">
                        <c:v>3.8025504035218889</c:v>
                      </c:pt>
                      <c:pt idx="4854">
                        <c:v>2.8396803287630812</c:v>
                      </c:pt>
                      <c:pt idx="4855">
                        <c:v>3.3972403794190762</c:v>
                      </c:pt>
                      <c:pt idx="4856">
                        <c:v>3.8409108414369739</c:v>
                      </c:pt>
                      <c:pt idx="4857">
                        <c:v>3.204897015185892</c:v>
                      </c:pt>
                      <c:pt idx="4858">
                        <c:v>4.1127997101020037</c:v>
                      </c:pt>
                      <c:pt idx="4859">
                        <c:v>4.0646938556672447</c:v>
                      </c:pt>
                      <c:pt idx="4860">
                        <c:v>1.843336551245524</c:v>
                      </c:pt>
                      <c:pt idx="4861">
                        <c:v>2.5077593156651066</c:v>
                      </c:pt>
                      <c:pt idx="4862">
                        <c:v>2.0373454024470163</c:v>
                      </c:pt>
                      <c:pt idx="4863">
                        <c:v>3.4937871866728791</c:v>
                      </c:pt>
                      <c:pt idx="4864">
                        <c:v>1.7692606396891117</c:v>
                      </c:pt>
                      <c:pt idx="4865">
                        <c:v>2.2687761283108698</c:v>
                      </c:pt>
                      <c:pt idx="4866">
                        <c:v>1.6674860139626178</c:v>
                      </c:pt>
                      <c:pt idx="4867">
                        <c:v>1.6604378904454393</c:v>
                      </c:pt>
                      <c:pt idx="4868">
                        <c:v>1.1469185330679228</c:v>
                      </c:pt>
                      <c:pt idx="4869">
                        <c:v>1.924010308743016</c:v>
                      </c:pt>
                      <c:pt idx="4870">
                        <c:v>1.3856850012961128</c:v>
                      </c:pt>
                      <c:pt idx="4871">
                        <c:v>0.20652414076266531</c:v>
                      </c:pt>
                      <c:pt idx="4872">
                        <c:v>0.632876895211262</c:v>
                      </c:pt>
                      <c:pt idx="4873">
                        <c:v>1.1574256805519785</c:v>
                      </c:pt>
                      <c:pt idx="4874">
                        <c:v>0.89800515549798665</c:v>
                      </c:pt>
                      <c:pt idx="4875">
                        <c:v>0.46652410489260537</c:v>
                      </c:pt>
                      <c:pt idx="4876">
                        <c:v>3.1853635405482637</c:v>
                      </c:pt>
                      <c:pt idx="4877">
                        <c:v>3.8446064504755002</c:v>
                      </c:pt>
                      <c:pt idx="4878">
                        <c:v>3.5735675716842299</c:v>
                      </c:pt>
                      <c:pt idx="4879">
                        <c:v>3.0280388168977836</c:v>
                      </c:pt>
                      <c:pt idx="4880">
                        <c:v>4.2745331460958145</c:v>
                      </c:pt>
                      <c:pt idx="4881">
                        <c:v>3.8956647641222881</c:v>
                      </c:pt>
                      <c:pt idx="4882">
                        <c:v>3.9977657136819262</c:v>
                      </c:pt>
                      <c:pt idx="4883">
                        <c:v>3.7178731581011704</c:v>
                      </c:pt>
                      <c:pt idx="4884">
                        <c:v>1.66294323342457</c:v>
                      </c:pt>
                      <c:pt idx="4885">
                        <c:v>1.9901573352918449</c:v>
                      </c:pt>
                      <c:pt idx="4886">
                        <c:v>1.0883126322107197</c:v>
                      </c:pt>
                      <c:pt idx="4887">
                        <c:v>1.5313189331233807</c:v>
                      </c:pt>
                      <c:pt idx="4888">
                        <c:v>2.150874586255898</c:v>
                      </c:pt>
                      <c:pt idx="4889">
                        <c:v>1.5173279759904104</c:v>
                      </c:pt>
                      <c:pt idx="4890">
                        <c:v>1.2077096310032396</c:v>
                      </c:pt>
                      <c:pt idx="4891">
                        <c:v>1.3267265862542208</c:v>
                      </c:pt>
                      <c:pt idx="4892">
                        <c:v>1.3962016104506756</c:v>
                      </c:pt>
                      <c:pt idx="4893">
                        <c:v>1.1621949470000426</c:v>
                      </c:pt>
                      <c:pt idx="4894">
                        <c:v>0.79078107938910658</c:v>
                      </c:pt>
                      <c:pt idx="4895">
                        <c:v>0.92684977347658848</c:v>
                      </c:pt>
                      <c:pt idx="4896">
                        <c:v>0.68154145346320016</c:v>
                      </c:pt>
                      <c:pt idx="4897">
                        <c:v>0.59703830258484569</c:v>
                      </c:pt>
                      <c:pt idx="4898">
                        <c:v>0.41865001312079048</c:v>
                      </c:pt>
                      <c:pt idx="4899">
                        <c:v>0.4744368178251045</c:v>
                      </c:pt>
                      <c:pt idx="4900">
                        <c:v>2.129665430892087</c:v>
                      </c:pt>
                      <c:pt idx="4901">
                        <c:v>2.1623816415106893</c:v>
                      </c:pt>
                      <c:pt idx="4902">
                        <c:v>1.9289425779387883</c:v>
                      </c:pt>
                      <c:pt idx="4903">
                        <c:v>2.5851611924735711</c:v>
                      </c:pt>
                      <c:pt idx="4904">
                        <c:v>3.5581568102850385</c:v>
                      </c:pt>
                      <c:pt idx="4905">
                        <c:v>2.2543802881579005</c:v>
                      </c:pt>
                      <c:pt idx="4906">
                        <c:v>2.6764899556323978</c:v>
                      </c:pt>
                      <c:pt idx="4907">
                        <c:v>1.4181993711313943</c:v>
                      </c:pt>
                      <c:pt idx="4908">
                        <c:v>2.2475164565409629</c:v>
                      </c:pt>
                      <c:pt idx="4909">
                        <c:v>2.4396812590449684</c:v>
                      </c:pt>
                      <c:pt idx="4910">
                        <c:v>2.2549956083582403</c:v>
                      </c:pt>
                      <c:pt idx="4911">
                        <c:v>3.1094481150787954</c:v>
                      </c:pt>
                      <c:pt idx="4912">
                        <c:v>1.6496852332432173</c:v>
                      </c:pt>
                      <c:pt idx="4913">
                        <c:v>0.91056984154952159</c:v>
                      </c:pt>
                      <c:pt idx="4914">
                        <c:v>2.1393949234229384</c:v>
                      </c:pt>
                      <c:pt idx="4915">
                        <c:v>1.4718208498988703</c:v>
                      </c:pt>
                      <c:pt idx="4916">
                        <c:v>1.7584015061977856</c:v>
                      </c:pt>
                      <c:pt idx="4917">
                        <c:v>1.6937920214502462</c:v>
                      </c:pt>
                      <c:pt idx="4918">
                        <c:v>1.9453825946993248</c:v>
                      </c:pt>
                      <c:pt idx="4919">
                        <c:v>1.69101408167878</c:v>
                      </c:pt>
                      <c:pt idx="4920">
                        <c:v>1.9296549337550104</c:v>
                      </c:pt>
                      <c:pt idx="4921">
                        <c:v>1.5452125508551218</c:v>
                      </c:pt>
                      <c:pt idx="4922">
                        <c:v>2.3107728409425752</c:v>
                      </c:pt>
                      <c:pt idx="4923">
                        <c:v>1.8543250406409943</c:v>
                      </c:pt>
                      <c:pt idx="4924">
                        <c:v>1.7837649716249178</c:v>
                      </c:pt>
                      <c:pt idx="4925">
                        <c:v>3.1955554403202808</c:v>
                      </c:pt>
                      <c:pt idx="4926">
                        <c:v>4.0853498998010975</c:v>
                      </c:pt>
                      <c:pt idx="4927">
                        <c:v>4.3975482685652807</c:v>
                      </c:pt>
                      <c:pt idx="4928">
                        <c:v>2.8424283297767827</c:v>
                      </c:pt>
                      <c:pt idx="4929">
                        <c:v>2.4272678728020991</c:v>
                      </c:pt>
                      <c:pt idx="4930">
                        <c:v>4.3173476788361986</c:v>
                      </c:pt>
                      <c:pt idx="4931">
                        <c:v>3.4627818399234571</c:v>
                      </c:pt>
                      <c:pt idx="4932">
                        <c:v>1.7531605096927854</c:v>
                      </c:pt>
                      <c:pt idx="4933">
                        <c:v>3.4205738161458799</c:v>
                      </c:pt>
                      <c:pt idx="4934">
                        <c:v>4.9751111632147893</c:v>
                      </c:pt>
                      <c:pt idx="4935">
                        <c:v>3.0921314563903475</c:v>
                      </c:pt>
                      <c:pt idx="4936">
                        <c:v>2.7679955222422339</c:v>
                      </c:pt>
                      <c:pt idx="4937">
                        <c:v>3.853258534707078</c:v>
                      </c:pt>
                      <c:pt idx="4938">
                        <c:v>1.8804508489464558</c:v>
                      </c:pt>
                      <c:pt idx="4939">
                        <c:v>2.8994902137825522</c:v>
                      </c:pt>
                      <c:pt idx="4940">
                        <c:v>2.6771548855758818</c:v>
                      </c:pt>
                      <c:pt idx="4941">
                        <c:v>2.8192490652854589</c:v>
                      </c:pt>
                      <c:pt idx="4942">
                        <c:v>3.372440214171494</c:v>
                      </c:pt>
                      <c:pt idx="4943">
                        <c:v>2.8827734470455262</c:v>
                      </c:pt>
                      <c:pt idx="4944">
                        <c:v>3.3245575589728444</c:v>
                      </c:pt>
                      <c:pt idx="4945">
                        <c:v>1.7059378910829799</c:v>
                      </c:pt>
                      <c:pt idx="4946">
                        <c:v>2.3360830033054101</c:v>
                      </c:pt>
                      <c:pt idx="4947">
                        <c:v>2.5529465881965869</c:v>
                      </c:pt>
                      <c:pt idx="4948">
                        <c:v>3.5120971907487992</c:v>
                      </c:pt>
                      <c:pt idx="4949">
                        <c:v>3.8340628792697977</c:v>
                      </c:pt>
                      <c:pt idx="4950">
                        <c:v>0.70701072391378172</c:v>
                      </c:pt>
                      <c:pt idx="4951">
                        <c:v>1.951255493491749</c:v>
                      </c:pt>
                      <c:pt idx="4952">
                        <c:v>2.4239871601965146</c:v>
                      </c:pt>
                      <c:pt idx="4953">
                        <c:v>1.1421508933065285</c:v>
                      </c:pt>
                      <c:pt idx="4954">
                        <c:v>2.0662044523513368</c:v>
                      </c:pt>
                      <c:pt idx="4955">
                        <c:v>2.5056775265021818</c:v>
                      </c:pt>
                      <c:pt idx="4956">
                        <c:v>3.7975271016319798</c:v>
                      </c:pt>
                      <c:pt idx="4957">
                        <c:v>3.3257376521305217</c:v>
                      </c:pt>
                      <c:pt idx="4958">
                        <c:v>3.3781686929727557</c:v>
                      </c:pt>
                      <c:pt idx="4959">
                        <c:v>2.8626045289552611</c:v>
                      </c:pt>
                      <c:pt idx="4960">
                        <c:v>3.0307809939194801</c:v>
                      </c:pt>
                      <c:pt idx="4961">
                        <c:v>1.9543772352331139</c:v>
                      </c:pt>
                      <c:pt idx="4962">
                        <c:v>2.511835607031017</c:v>
                      </c:pt>
                      <c:pt idx="4963">
                        <c:v>1.9278614435338457</c:v>
                      </c:pt>
                      <c:pt idx="4964">
                        <c:v>1.6232689670232363</c:v>
                      </c:pt>
                      <c:pt idx="4965">
                        <c:v>1.0959041279147812</c:v>
                      </c:pt>
                      <c:pt idx="4966">
                        <c:v>1.1404872376656618</c:v>
                      </c:pt>
                      <c:pt idx="4967">
                        <c:v>1.5672956134658917</c:v>
                      </c:pt>
                      <c:pt idx="4968">
                        <c:v>2.0541313926494835</c:v>
                      </c:pt>
                      <c:pt idx="4969">
                        <c:v>1.2454749168175505</c:v>
                      </c:pt>
                      <c:pt idx="4970">
                        <c:v>1.0096828865684151</c:v>
                      </c:pt>
                      <c:pt idx="4971">
                        <c:v>1.6079435481920321</c:v>
                      </c:pt>
                      <c:pt idx="4972">
                        <c:v>2.1764190048457901</c:v>
                      </c:pt>
                      <c:pt idx="4973">
                        <c:v>0.65325115324345817</c:v>
                      </c:pt>
                      <c:pt idx="4974">
                        <c:v>1.346810980663905</c:v>
                      </c:pt>
                      <c:pt idx="4975">
                        <c:v>2.6373582782759524</c:v>
                      </c:pt>
                      <c:pt idx="4976">
                        <c:v>0.94378146372376215</c:v>
                      </c:pt>
                      <c:pt idx="4977">
                        <c:v>3.0355160959163463</c:v>
                      </c:pt>
                      <c:pt idx="4978">
                        <c:v>3.892549083917356</c:v>
                      </c:pt>
                      <c:pt idx="4979">
                        <c:v>3.7722278002937384</c:v>
                      </c:pt>
                      <c:pt idx="4980">
                        <c:v>3.1699851142598061</c:v>
                      </c:pt>
                      <c:pt idx="4981">
                        <c:v>2.5201006318056502</c:v>
                      </c:pt>
                      <c:pt idx="4982">
                        <c:v>2.7876394988988711</c:v>
                      </c:pt>
                      <c:pt idx="4983">
                        <c:v>3.8343354644829968</c:v>
                      </c:pt>
                      <c:pt idx="4984">
                        <c:v>3.2158906113597396</c:v>
                      </c:pt>
                      <c:pt idx="4985">
                        <c:v>3.6282540425639249</c:v>
                      </c:pt>
                      <c:pt idx="4986">
                        <c:v>3.2219298965554941</c:v>
                      </c:pt>
                      <c:pt idx="4987">
                        <c:v>2.5551359753146432</c:v>
                      </c:pt>
                      <c:pt idx="4988">
                        <c:v>1.587461866981684</c:v>
                      </c:pt>
                      <c:pt idx="4989">
                        <c:v>1.6396743644394423</c:v>
                      </c:pt>
                      <c:pt idx="4990">
                        <c:v>2.6266390627864884</c:v>
                      </c:pt>
                      <c:pt idx="4991">
                        <c:v>0.88087022323371988</c:v>
                      </c:pt>
                      <c:pt idx="4992">
                        <c:v>3.0010830624730009</c:v>
                      </c:pt>
                      <c:pt idx="4993">
                        <c:v>0.42264437115382458</c:v>
                      </c:pt>
                      <c:pt idx="4994">
                        <c:v>2.9868497236954674</c:v>
                      </c:pt>
                      <c:pt idx="4995">
                        <c:v>2.2871242757108408</c:v>
                      </c:pt>
                      <c:pt idx="4996">
                        <c:v>2.5859601026582237</c:v>
                      </c:pt>
                      <c:pt idx="4997">
                        <c:v>2.2834256879476511</c:v>
                      </c:pt>
                      <c:pt idx="4998">
                        <c:v>2.7257631759942234</c:v>
                      </c:pt>
                      <c:pt idx="4999">
                        <c:v>1.0591705974499663</c:v>
                      </c:pt>
                      <c:pt idx="5000">
                        <c:v>0.46265825741613187</c:v>
                      </c:pt>
                      <c:pt idx="5001">
                        <c:v>2.678370364174</c:v>
                      </c:pt>
                      <c:pt idx="5002">
                        <c:v>3.4278107509514415</c:v>
                      </c:pt>
                      <c:pt idx="5003">
                        <c:v>6.6725563424921104</c:v>
                      </c:pt>
                      <c:pt idx="5004">
                        <c:v>2.7696623078672418</c:v>
                      </c:pt>
                      <c:pt idx="5005">
                        <c:v>4.1360055514130778</c:v>
                      </c:pt>
                      <c:pt idx="5006">
                        <c:v>3.4788861960855733</c:v>
                      </c:pt>
                      <c:pt idx="5007">
                        <c:v>2.4122057262850296</c:v>
                      </c:pt>
                      <c:pt idx="5008">
                        <c:v>2.4821854217590875</c:v>
                      </c:pt>
                      <c:pt idx="5009">
                        <c:v>2.9004718322461547</c:v>
                      </c:pt>
                      <c:pt idx="5010">
                        <c:v>3.2610973495849436</c:v>
                      </c:pt>
                      <c:pt idx="5011">
                        <c:v>1.8562832695093356</c:v>
                      </c:pt>
                      <c:pt idx="5012">
                        <c:v>1.7925352362640303</c:v>
                      </c:pt>
                      <c:pt idx="5013">
                        <c:v>1.8930636209640144</c:v>
                      </c:pt>
                      <c:pt idx="5014">
                        <c:v>0.62453298606082219</c:v>
                      </c:pt>
                      <c:pt idx="5015">
                        <c:v>0.82166329394491711</c:v>
                      </c:pt>
                      <c:pt idx="5016">
                        <c:v>1.1097048304535593</c:v>
                      </c:pt>
                      <c:pt idx="5017">
                        <c:v>1.1700268746835234</c:v>
                      </c:pt>
                      <c:pt idx="5018">
                        <c:v>0.6313780656056206</c:v>
                      </c:pt>
                      <c:pt idx="5019">
                        <c:v>0.91961923642228105</c:v>
                      </c:pt>
                      <c:pt idx="5020">
                        <c:v>0.39450559267725049</c:v>
                      </c:pt>
                      <c:pt idx="5021">
                        <c:v>0.61410620610293276</c:v>
                      </c:pt>
                      <c:pt idx="5022">
                        <c:v>0.17495809993568193</c:v>
                      </c:pt>
                      <c:pt idx="5023">
                        <c:v>0.22526208208726695</c:v>
                      </c:pt>
                      <c:pt idx="5024">
                        <c:v>0.30006915751353891</c:v>
                      </c:pt>
                      <c:pt idx="5025">
                        <c:v>2.518412701857383</c:v>
                      </c:pt>
                      <c:pt idx="5026">
                        <c:v>3.0299633332610814</c:v>
                      </c:pt>
                      <c:pt idx="5027">
                        <c:v>3.4305882303542972</c:v>
                      </c:pt>
                      <c:pt idx="5028">
                        <c:v>2.3157342102949343</c:v>
                      </c:pt>
                      <c:pt idx="5029">
                        <c:v>2.6781479727084117</c:v>
                      </c:pt>
                      <c:pt idx="5030">
                        <c:v>2.8736324747184243</c:v>
                      </c:pt>
                      <c:pt idx="5031">
                        <c:v>4.1801860703800813</c:v>
                      </c:pt>
                      <c:pt idx="5032">
                        <c:v>4.9785704640691417</c:v>
                      </c:pt>
                      <c:pt idx="5033">
                        <c:v>2.455433736131766</c:v>
                      </c:pt>
                      <c:pt idx="5034">
                        <c:v>2.7187527613932891</c:v>
                      </c:pt>
                      <c:pt idx="5035">
                        <c:v>2.3138621151765273</c:v>
                      </c:pt>
                      <c:pt idx="5036">
                        <c:v>3.2475608492793362</c:v>
                      </c:pt>
                      <c:pt idx="5037">
                        <c:v>0.90126268939383947</c:v>
                      </c:pt>
                      <c:pt idx="5038">
                        <c:v>3.8408359668947849</c:v>
                      </c:pt>
                      <c:pt idx="5039">
                        <c:v>1.6504681306645992</c:v>
                      </c:pt>
                      <c:pt idx="5040">
                        <c:v>3.4271165243163328</c:v>
                      </c:pt>
                      <c:pt idx="5041">
                        <c:v>2.6349868928551738</c:v>
                      </c:pt>
                      <c:pt idx="5042">
                        <c:v>3.4594964469482901</c:v>
                      </c:pt>
                      <c:pt idx="5043">
                        <c:v>3.1537988569520716</c:v>
                      </c:pt>
                      <c:pt idx="5044">
                        <c:v>1.8685715693336344</c:v>
                      </c:pt>
                      <c:pt idx="5045">
                        <c:v>2.2341654481743602</c:v>
                      </c:pt>
                      <c:pt idx="5046">
                        <c:v>2.9108693749988568</c:v>
                      </c:pt>
                      <c:pt idx="5047">
                        <c:v>2.5027977391890937</c:v>
                      </c:pt>
                      <c:pt idx="5048">
                        <c:v>2.1968703414505057</c:v>
                      </c:pt>
                      <c:pt idx="5049">
                        <c:v>2.3456552454795845</c:v>
                      </c:pt>
                      <c:pt idx="5050">
                        <c:v>1.5469470830590046</c:v>
                      </c:pt>
                      <c:pt idx="5051">
                        <c:v>2.5765952431149395</c:v>
                      </c:pt>
                      <c:pt idx="5052">
                        <c:v>3.6416423238485138</c:v>
                      </c:pt>
                      <c:pt idx="5053">
                        <c:v>1.8491856085058809</c:v>
                      </c:pt>
                      <c:pt idx="5054">
                        <c:v>2.1607324168778823</c:v>
                      </c:pt>
                      <c:pt idx="5055">
                        <c:v>2.3491908942289879</c:v>
                      </c:pt>
                      <c:pt idx="5056">
                        <c:v>1.5113762938522832</c:v>
                      </c:pt>
                      <c:pt idx="5057">
                        <c:v>2.3890482790587733</c:v>
                      </c:pt>
                      <c:pt idx="5058">
                        <c:v>2.7471287797290587</c:v>
                      </c:pt>
                      <c:pt idx="5059">
                        <c:v>2.7435684218357479</c:v>
                      </c:pt>
                      <c:pt idx="5060">
                        <c:v>2.1463890575713593</c:v>
                      </c:pt>
                      <c:pt idx="5061">
                        <c:v>1.840540875849954</c:v>
                      </c:pt>
                      <c:pt idx="5062">
                        <c:v>2.18469447874884</c:v>
                      </c:pt>
                      <c:pt idx="5063">
                        <c:v>1.3258945011154155</c:v>
                      </c:pt>
                      <c:pt idx="5064">
                        <c:v>1.7088086945637191</c:v>
                      </c:pt>
                      <c:pt idx="5065">
                        <c:v>1.387598453970601</c:v>
                      </c:pt>
                      <c:pt idx="5066">
                        <c:v>2.182859630791576</c:v>
                      </c:pt>
                      <c:pt idx="5067">
                        <c:v>1.7445131913717491</c:v>
                      </c:pt>
                      <c:pt idx="5068">
                        <c:v>1.6851545573363234</c:v>
                      </c:pt>
                      <c:pt idx="5069">
                        <c:v>2.835807576174151</c:v>
                      </c:pt>
                      <c:pt idx="5070">
                        <c:v>1.812127341437672</c:v>
                      </c:pt>
                      <c:pt idx="5071">
                        <c:v>1.3535246809209558</c:v>
                      </c:pt>
                      <c:pt idx="5072">
                        <c:v>1.4434547477488358</c:v>
                      </c:pt>
                      <c:pt idx="5073">
                        <c:v>1.5092773388959557</c:v>
                      </c:pt>
                      <c:pt idx="5074">
                        <c:v>1.9390951001192913</c:v>
                      </c:pt>
                      <c:pt idx="5075">
                        <c:v>0.64962079962938679</c:v>
                      </c:pt>
                      <c:pt idx="5076">
                        <c:v>2.8516731868508693</c:v>
                      </c:pt>
                      <c:pt idx="5077">
                        <c:v>3.6045381345580694</c:v>
                      </c:pt>
                      <c:pt idx="5078">
                        <c:v>2.3844927231813284</c:v>
                      </c:pt>
                      <c:pt idx="5079">
                        <c:v>2.701219986536779</c:v>
                      </c:pt>
                      <c:pt idx="5080">
                        <c:v>2.0514432712566379</c:v>
                      </c:pt>
                      <c:pt idx="5081">
                        <c:v>2.647626122481797</c:v>
                      </c:pt>
                      <c:pt idx="5082">
                        <c:v>3.39431286912271</c:v>
                      </c:pt>
                      <c:pt idx="5083">
                        <c:v>2.3966948041630252</c:v>
                      </c:pt>
                      <c:pt idx="5084">
                        <c:v>2.872825745476594</c:v>
                      </c:pt>
                      <c:pt idx="5085">
                        <c:v>2.9587885746953893</c:v>
                      </c:pt>
                      <c:pt idx="5086">
                        <c:v>3.1710773573448359</c:v>
                      </c:pt>
                      <c:pt idx="5087">
                        <c:v>2.7734845063293632</c:v>
                      </c:pt>
                      <c:pt idx="5088">
                        <c:v>1.6257623332871067</c:v>
                      </c:pt>
                      <c:pt idx="5089">
                        <c:v>0.99265694998187493</c:v>
                      </c:pt>
                      <c:pt idx="5090">
                        <c:v>2.4282568960617974</c:v>
                      </c:pt>
                      <c:pt idx="5091">
                        <c:v>0.99121874587285663</c:v>
                      </c:pt>
                      <c:pt idx="5092">
                        <c:v>1.4196866494617444</c:v>
                      </c:pt>
                      <c:pt idx="5093">
                        <c:v>0.81101120925577397</c:v>
                      </c:pt>
                      <c:pt idx="5094">
                        <c:v>1.3581654837133088</c:v>
                      </c:pt>
                      <c:pt idx="5095">
                        <c:v>1.0433194014394469</c:v>
                      </c:pt>
                      <c:pt idx="5096">
                        <c:v>0.75601282839889461</c:v>
                      </c:pt>
                      <c:pt idx="5097">
                        <c:v>0.56388563989620211</c:v>
                      </c:pt>
                      <c:pt idx="5098">
                        <c:v>0.38756716971941679</c:v>
                      </c:pt>
                      <c:pt idx="5099">
                        <c:v>0.6682497330299364</c:v>
                      </c:pt>
                      <c:pt idx="5100">
                        <c:v>1.1590266027613743</c:v>
                      </c:pt>
                      <c:pt idx="5101">
                        <c:v>1.942438040833538</c:v>
                      </c:pt>
                      <c:pt idx="5102">
                        <c:v>1.5347355135379888</c:v>
                      </c:pt>
                      <c:pt idx="5103">
                        <c:v>3.0495591788122809</c:v>
                      </c:pt>
                      <c:pt idx="5104">
                        <c:v>2.7899846907606181</c:v>
                      </c:pt>
                      <c:pt idx="5105">
                        <c:v>2.5254856358005822</c:v>
                      </c:pt>
                      <c:pt idx="5106">
                        <c:v>2.5553445457753621</c:v>
                      </c:pt>
                      <c:pt idx="5107">
                        <c:v>1.8381772015179159</c:v>
                      </c:pt>
                      <c:pt idx="5108">
                        <c:v>1.8424627784156165</c:v>
                      </c:pt>
                      <c:pt idx="5109">
                        <c:v>3.0778991673252265</c:v>
                      </c:pt>
                      <c:pt idx="5110">
                        <c:v>0.93125232001115821</c:v>
                      </c:pt>
                      <c:pt idx="5111">
                        <c:v>1.3982156701967907</c:v>
                      </c:pt>
                      <c:pt idx="5112">
                        <c:v>1.9852615818897643</c:v>
                      </c:pt>
                      <c:pt idx="5113">
                        <c:v>1.4776374930725316</c:v>
                      </c:pt>
                      <c:pt idx="5114">
                        <c:v>2.3857223593336183</c:v>
                      </c:pt>
                      <c:pt idx="5115">
                        <c:v>1.4472261352486304</c:v>
                      </c:pt>
                      <c:pt idx="5116">
                        <c:v>2.2722979298599228</c:v>
                      </c:pt>
                      <c:pt idx="5117">
                        <c:v>1.8493405590327296</c:v>
                      </c:pt>
                      <c:pt idx="5118">
                        <c:v>1.9393509517747423</c:v>
                      </c:pt>
                      <c:pt idx="5119">
                        <c:v>1.8859126877113392</c:v>
                      </c:pt>
                      <c:pt idx="5120">
                        <c:v>1.5118519701895112</c:v>
                      </c:pt>
                      <c:pt idx="5121">
                        <c:v>0.95256064640928129</c:v>
                      </c:pt>
                      <c:pt idx="5122">
                        <c:v>1.9845639252042058</c:v>
                      </c:pt>
                      <c:pt idx="5123">
                        <c:v>1.6311668075929686</c:v>
                      </c:pt>
                      <c:pt idx="5124">
                        <c:v>1.501444430739175</c:v>
                      </c:pt>
                      <c:pt idx="5125">
                        <c:v>1.0847677351684761</c:v>
                      </c:pt>
                      <c:pt idx="5126">
                        <c:v>1.984613935215696</c:v>
                      </c:pt>
                      <c:pt idx="5127">
                        <c:v>3.952520579301503</c:v>
                      </c:pt>
                      <c:pt idx="5128">
                        <c:v>3.4838895105082845</c:v>
                      </c:pt>
                      <c:pt idx="5129">
                        <c:v>0.96968481874204937</c:v>
                      </c:pt>
                      <c:pt idx="5130">
                        <c:v>2.7687670926642443</c:v>
                      </c:pt>
                      <c:pt idx="5131">
                        <c:v>4.0637311135331506</c:v>
                      </c:pt>
                      <c:pt idx="5132">
                        <c:v>2.647317354992015</c:v>
                      </c:pt>
                      <c:pt idx="5133">
                        <c:v>2.2468348661091215</c:v>
                      </c:pt>
                      <c:pt idx="5134">
                        <c:v>2.26855956503953</c:v>
                      </c:pt>
                      <c:pt idx="5135">
                        <c:v>3.4068122511393599</c:v>
                      </c:pt>
                      <c:pt idx="5136">
                        <c:v>1.1624901503333689</c:v>
                      </c:pt>
                      <c:pt idx="5137">
                        <c:v>2.0458697381584736</c:v>
                      </c:pt>
                      <c:pt idx="5138">
                        <c:v>2.3122555933243976</c:v>
                      </c:pt>
                      <c:pt idx="5139">
                        <c:v>1.3833484403156358</c:v>
                      </c:pt>
                      <c:pt idx="5140">
                        <c:v>1.452091568427764</c:v>
                      </c:pt>
                      <c:pt idx="5141">
                        <c:v>1.1909097390365198</c:v>
                      </c:pt>
                      <c:pt idx="5142">
                        <c:v>1.3988185429197715</c:v>
                      </c:pt>
                      <c:pt idx="5143">
                        <c:v>0.55898391394183211</c:v>
                      </c:pt>
                      <c:pt idx="5144">
                        <c:v>0.86485284800948725</c:v>
                      </c:pt>
                      <c:pt idx="5145">
                        <c:v>0.85741266722107434</c:v>
                      </c:pt>
                      <c:pt idx="5146">
                        <c:v>0.90170150220506762</c:v>
                      </c:pt>
                      <c:pt idx="5147">
                        <c:v>0.8981888270914048</c:v>
                      </c:pt>
                      <c:pt idx="5148">
                        <c:v>0.74482578196988192</c:v>
                      </c:pt>
                      <c:pt idx="5149">
                        <c:v>0.31841302792295534</c:v>
                      </c:pt>
                      <c:pt idx="5150">
                        <c:v>1.9283043176470653</c:v>
                      </c:pt>
                      <c:pt idx="5151">
                        <c:v>1.6919523503548479</c:v>
                      </c:pt>
                      <c:pt idx="5152">
                        <c:v>2.4010511854040359</c:v>
                      </c:pt>
                      <c:pt idx="5153">
                        <c:v>1.817031907892664</c:v>
                      </c:pt>
                      <c:pt idx="5154">
                        <c:v>1.3203626073652575</c:v>
                      </c:pt>
                      <c:pt idx="5155">
                        <c:v>1.8123101371585115</c:v>
                      </c:pt>
                      <c:pt idx="5156">
                        <c:v>1.3932456790464824</c:v>
                      </c:pt>
                      <c:pt idx="5157">
                        <c:v>1.4591318558809523</c:v>
                      </c:pt>
                      <c:pt idx="5158">
                        <c:v>1.4397860192500509</c:v>
                      </c:pt>
                      <c:pt idx="5159">
                        <c:v>1.6401678415885099</c:v>
                      </c:pt>
                      <c:pt idx="5160">
                        <c:v>1.4814778587259549</c:v>
                      </c:pt>
                      <c:pt idx="5161">
                        <c:v>1.8363365674004983</c:v>
                      </c:pt>
                      <c:pt idx="5162">
                        <c:v>2.1812934922437082</c:v>
                      </c:pt>
                      <c:pt idx="5163">
                        <c:v>1.1291495401570535</c:v>
                      </c:pt>
                      <c:pt idx="5164">
                        <c:v>1.4948260823210631</c:v>
                      </c:pt>
                      <c:pt idx="5165">
                        <c:v>0.91862430182991062</c:v>
                      </c:pt>
                      <c:pt idx="5166">
                        <c:v>2.2025599366858453</c:v>
                      </c:pt>
                      <c:pt idx="5167">
                        <c:v>1.7981681570867609</c:v>
                      </c:pt>
                      <c:pt idx="5168">
                        <c:v>1.342452060660646</c:v>
                      </c:pt>
                      <c:pt idx="5169">
                        <c:v>1.5719960698480278</c:v>
                      </c:pt>
                      <c:pt idx="5170">
                        <c:v>1.6366320480123897</c:v>
                      </c:pt>
                      <c:pt idx="5171">
                        <c:v>1.4546723258220369</c:v>
                      </c:pt>
                      <c:pt idx="5172">
                        <c:v>1.0747778642148338</c:v>
                      </c:pt>
                      <c:pt idx="5173">
                        <c:v>0.95523673296598588</c:v>
                      </c:pt>
                      <c:pt idx="5174">
                        <c:v>1.1211924892206266</c:v>
                      </c:pt>
                      <c:pt idx="5175">
                        <c:v>1.8430957453903767</c:v>
                      </c:pt>
                      <c:pt idx="5176">
                        <c:v>4.0821471471239548</c:v>
                      </c:pt>
                      <c:pt idx="5177">
                        <c:v>4.3361663712279768</c:v>
                      </c:pt>
                      <c:pt idx="5178">
                        <c:v>4.7662618095237823</c:v>
                      </c:pt>
                      <c:pt idx="5179">
                        <c:v>6.1270597986808086</c:v>
                      </c:pt>
                      <c:pt idx="5180">
                        <c:v>6.0899188897613072</c:v>
                      </c:pt>
                      <c:pt idx="5181">
                        <c:v>4.1125264720050954</c:v>
                      </c:pt>
                      <c:pt idx="5182">
                        <c:v>5.001007714527077</c:v>
                      </c:pt>
                      <c:pt idx="5183">
                        <c:v>5.1873877069916956</c:v>
                      </c:pt>
                      <c:pt idx="5184">
                        <c:v>0.78646745533182361</c:v>
                      </c:pt>
                      <c:pt idx="5185">
                        <c:v>4.7638205714555317</c:v>
                      </c:pt>
                      <c:pt idx="5186">
                        <c:v>3.328695648175791</c:v>
                      </c:pt>
                      <c:pt idx="5187">
                        <c:v>3.0280749567705536</c:v>
                      </c:pt>
                      <c:pt idx="5188">
                        <c:v>2.7706812826828835</c:v>
                      </c:pt>
                      <c:pt idx="5189">
                        <c:v>4.4670914784947913</c:v>
                      </c:pt>
                      <c:pt idx="5190">
                        <c:v>3.0405404240690834</c:v>
                      </c:pt>
                      <c:pt idx="5191">
                        <c:v>2.9442850643078007</c:v>
                      </c:pt>
                      <c:pt idx="5192">
                        <c:v>3.6999267236391931</c:v>
                      </c:pt>
                      <c:pt idx="5193">
                        <c:v>2.3786776618942262</c:v>
                      </c:pt>
                      <c:pt idx="5194">
                        <c:v>2.2547414324994564</c:v>
                      </c:pt>
                      <c:pt idx="5195">
                        <c:v>2.422420858221785</c:v>
                      </c:pt>
                      <c:pt idx="5196">
                        <c:v>1.8104509172676471</c:v>
                      </c:pt>
                      <c:pt idx="5197">
                        <c:v>2.031956744195929</c:v>
                      </c:pt>
                      <c:pt idx="5198">
                        <c:v>1.4079951912962159</c:v>
                      </c:pt>
                      <c:pt idx="5199">
                        <c:v>2.1230408817995161</c:v>
                      </c:pt>
                      <c:pt idx="5200">
                        <c:v>1.0995984537260015</c:v>
                      </c:pt>
                      <c:pt idx="5201">
                        <c:v>2.3289386606300151</c:v>
                      </c:pt>
                      <c:pt idx="5202">
                        <c:v>3.7123740974981665</c:v>
                      </c:pt>
                      <c:pt idx="5203">
                        <c:v>4.8821137407852699</c:v>
                      </c:pt>
                      <c:pt idx="5204">
                        <c:v>3.4892016020721535</c:v>
                      </c:pt>
                      <c:pt idx="5205">
                        <c:v>4.0450583043799186</c:v>
                      </c:pt>
                      <c:pt idx="5206">
                        <c:v>4.6087547782519707</c:v>
                      </c:pt>
                      <c:pt idx="5207">
                        <c:v>4.3914883651005461</c:v>
                      </c:pt>
                      <c:pt idx="5208">
                        <c:v>3.1177810406334872</c:v>
                      </c:pt>
                      <c:pt idx="5209">
                        <c:v>3.1288086704459466</c:v>
                      </c:pt>
                      <c:pt idx="5210">
                        <c:v>2.6443836873892019</c:v>
                      </c:pt>
                      <c:pt idx="5211">
                        <c:v>2.7297354682747721</c:v>
                      </c:pt>
                      <c:pt idx="5212">
                        <c:v>2.2417037940949971</c:v>
                      </c:pt>
                      <c:pt idx="5213">
                        <c:v>2.7336836061107359</c:v>
                      </c:pt>
                      <c:pt idx="5214">
                        <c:v>1.4807161521793755</c:v>
                      </c:pt>
                      <c:pt idx="5215">
                        <c:v>1.1998831162413492</c:v>
                      </c:pt>
                      <c:pt idx="5216">
                        <c:v>1.3321674360465778</c:v>
                      </c:pt>
                      <c:pt idx="5217">
                        <c:v>0.80424083235109267</c:v>
                      </c:pt>
                      <c:pt idx="5218">
                        <c:v>1.0896804856061837</c:v>
                      </c:pt>
                      <c:pt idx="5219">
                        <c:v>1.2112883263908707</c:v>
                      </c:pt>
                      <c:pt idx="5220">
                        <c:v>1.4119562410962814</c:v>
                      </c:pt>
                      <c:pt idx="5221">
                        <c:v>1.0367696948021863</c:v>
                      </c:pt>
                      <c:pt idx="5222">
                        <c:v>0.90177537327072887</c:v>
                      </c:pt>
                      <c:pt idx="5223">
                        <c:v>0.45657642947176463</c:v>
                      </c:pt>
                      <c:pt idx="5224">
                        <c:v>1.0697558551610311</c:v>
                      </c:pt>
                      <c:pt idx="5225">
                        <c:v>0.80798082966235418</c:v>
                      </c:pt>
                      <c:pt idx="5226">
                        <c:v>1.9905499741352164</c:v>
                      </c:pt>
                      <c:pt idx="5227">
                        <c:v>1.5655763057367795</c:v>
                      </c:pt>
                      <c:pt idx="5228">
                        <c:v>4.21776312626237</c:v>
                      </c:pt>
                      <c:pt idx="5229">
                        <c:v>2.8802574804669234</c:v>
                      </c:pt>
                      <c:pt idx="5230">
                        <c:v>2.0438208000285769</c:v>
                      </c:pt>
                      <c:pt idx="5231">
                        <c:v>2.492234051410398</c:v>
                      </c:pt>
                      <c:pt idx="5232">
                        <c:v>2.3809622200628571</c:v>
                      </c:pt>
                      <c:pt idx="5233">
                        <c:v>1.8609183082886482</c:v>
                      </c:pt>
                      <c:pt idx="5234">
                        <c:v>2.8203347273507697</c:v>
                      </c:pt>
                      <c:pt idx="5235">
                        <c:v>2.2967927800377521</c:v>
                      </c:pt>
                      <c:pt idx="5236">
                        <c:v>1.1636498197861267</c:v>
                      </c:pt>
                      <c:pt idx="5237">
                        <c:v>1.3881748780197394</c:v>
                      </c:pt>
                      <c:pt idx="5238">
                        <c:v>2.0416550350562996</c:v>
                      </c:pt>
                      <c:pt idx="5239">
                        <c:v>2.1533959850080229</c:v>
                      </c:pt>
                      <c:pt idx="5240">
                        <c:v>1.8024776171242392</c:v>
                      </c:pt>
                      <c:pt idx="5241">
                        <c:v>1.0895153509736599</c:v>
                      </c:pt>
                      <c:pt idx="5242">
                        <c:v>1.7850690556605424</c:v>
                      </c:pt>
                      <c:pt idx="5243">
                        <c:v>0.76547546611655137</c:v>
                      </c:pt>
                      <c:pt idx="5244">
                        <c:v>1.063268245454787</c:v>
                      </c:pt>
                      <c:pt idx="5245">
                        <c:v>1.3987017674617017</c:v>
                      </c:pt>
                      <c:pt idx="5246">
                        <c:v>1.1245380229722846</c:v>
                      </c:pt>
                      <c:pt idx="5247">
                        <c:v>0.50946393244488053</c:v>
                      </c:pt>
                      <c:pt idx="5248">
                        <c:v>0.5832587904764619</c:v>
                      </c:pt>
                      <c:pt idx="5249">
                        <c:v>1.2466498829035177</c:v>
                      </c:pt>
                      <c:pt idx="5250">
                        <c:v>2.1359923993194321</c:v>
                      </c:pt>
                      <c:pt idx="5251">
                        <c:v>0.8212200850439052</c:v>
                      </c:pt>
                      <c:pt idx="5252">
                        <c:v>3.4638245132186145</c:v>
                      </c:pt>
                      <c:pt idx="5253">
                        <c:v>2.5496435174141641</c:v>
                      </c:pt>
                      <c:pt idx="5254">
                        <c:v>2.4710456122302804</c:v>
                      </c:pt>
                      <c:pt idx="5255">
                        <c:v>2.8157035931137693</c:v>
                      </c:pt>
                      <c:pt idx="5256">
                        <c:v>3.4914217663878135</c:v>
                      </c:pt>
                      <c:pt idx="5257">
                        <c:v>2.909434467909048</c:v>
                      </c:pt>
                      <c:pt idx="5258">
                        <c:v>2.5759252584497681</c:v>
                      </c:pt>
                      <c:pt idx="5259">
                        <c:v>3.8692955489534122</c:v>
                      </c:pt>
                      <c:pt idx="5260">
                        <c:v>2.763674616560194</c:v>
                      </c:pt>
                      <c:pt idx="5261">
                        <c:v>3.8392025143802209</c:v>
                      </c:pt>
                      <c:pt idx="5262">
                        <c:v>2.2252385484270047</c:v>
                      </c:pt>
                      <c:pt idx="5263">
                        <c:v>2.8668496553843603</c:v>
                      </c:pt>
                      <c:pt idx="5264">
                        <c:v>1.9648442870665526</c:v>
                      </c:pt>
                      <c:pt idx="5265">
                        <c:v>2.5600311800928872</c:v>
                      </c:pt>
                      <c:pt idx="5266">
                        <c:v>2.6770888343035431</c:v>
                      </c:pt>
                      <c:pt idx="5267">
                        <c:v>2.7561159139990501</c:v>
                      </c:pt>
                      <c:pt idx="5268">
                        <c:v>1.2921171351850083</c:v>
                      </c:pt>
                      <c:pt idx="5269">
                        <c:v>0.20068388016253491</c:v>
                      </c:pt>
                      <c:pt idx="5270">
                        <c:v>3.5872615818862008</c:v>
                      </c:pt>
                      <c:pt idx="5271">
                        <c:v>3.4338233167480223</c:v>
                      </c:pt>
                      <c:pt idx="5272">
                        <c:v>3.1899338369449626</c:v>
                      </c:pt>
                      <c:pt idx="5273">
                        <c:v>1.4842482793808949</c:v>
                      </c:pt>
                      <c:pt idx="5274">
                        <c:v>2.0994317900057329</c:v>
                      </c:pt>
                      <c:pt idx="5275">
                        <c:v>0.2226977609424507</c:v>
                      </c:pt>
                      <c:pt idx="5276">
                        <c:v>2.4441968555110178</c:v>
                      </c:pt>
                      <c:pt idx="5277">
                        <c:v>3.8313756337762257</c:v>
                      </c:pt>
                      <c:pt idx="5278">
                        <c:v>2.6514992204374277</c:v>
                      </c:pt>
                      <c:pt idx="5279">
                        <c:v>2.3915216412887252</c:v>
                      </c:pt>
                      <c:pt idx="5280">
                        <c:v>5.2334652644758686</c:v>
                      </c:pt>
                      <c:pt idx="5281">
                        <c:v>3.1518929468840713</c:v>
                      </c:pt>
                      <c:pt idx="5282">
                        <c:v>3.8356692138708999</c:v>
                      </c:pt>
                      <c:pt idx="5283">
                        <c:v>3.7970705548273056</c:v>
                      </c:pt>
                      <c:pt idx="5284">
                        <c:v>1.2868287621409986</c:v>
                      </c:pt>
                      <c:pt idx="5285">
                        <c:v>2.3406906959820302</c:v>
                      </c:pt>
                      <c:pt idx="5286">
                        <c:v>0.73452707411257123</c:v>
                      </c:pt>
                      <c:pt idx="5287">
                        <c:v>1.1873504874129899</c:v>
                      </c:pt>
                      <c:pt idx="5288">
                        <c:v>1.7188421222794024</c:v>
                      </c:pt>
                      <c:pt idx="5289">
                        <c:v>1.0605894317833604</c:v>
                      </c:pt>
                      <c:pt idx="5290">
                        <c:v>0.189649428983591</c:v>
                      </c:pt>
                      <c:pt idx="5291">
                        <c:v>1.2714115143725604</c:v>
                      </c:pt>
                      <c:pt idx="5292">
                        <c:v>0.87248522654789962</c:v>
                      </c:pt>
                      <c:pt idx="5293">
                        <c:v>0.76170980718584613</c:v>
                      </c:pt>
                      <c:pt idx="5294">
                        <c:v>0.58730855059003784</c:v>
                      </c:pt>
                      <c:pt idx="5295">
                        <c:v>0.57716903067538206</c:v>
                      </c:pt>
                      <c:pt idx="5296">
                        <c:v>0.47952625150505296</c:v>
                      </c:pt>
                      <c:pt idx="5297">
                        <c:v>0.23778296514002009</c:v>
                      </c:pt>
                      <c:pt idx="5298">
                        <c:v>0.37513320885260187</c:v>
                      </c:pt>
                      <c:pt idx="5299">
                        <c:v>0.14441638943017357</c:v>
                      </c:pt>
                      <c:pt idx="5300">
                        <c:v>0.91874908648652742</c:v>
                      </c:pt>
                      <c:pt idx="5301">
                        <c:v>2.8378051082185558</c:v>
                      </c:pt>
                      <c:pt idx="5302">
                        <c:v>4.9317923536933028</c:v>
                      </c:pt>
                      <c:pt idx="5303">
                        <c:v>5.2371197426296963</c:v>
                      </c:pt>
                      <c:pt idx="5304">
                        <c:v>4.8244211240650534</c:v>
                      </c:pt>
                      <c:pt idx="5305">
                        <c:v>3.5784221840949</c:v>
                      </c:pt>
                      <c:pt idx="5306">
                        <c:v>6.1395045294786295</c:v>
                      </c:pt>
                      <c:pt idx="5307">
                        <c:v>2.1536678652624333</c:v>
                      </c:pt>
                      <c:pt idx="5308">
                        <c:v>4.1691970570920995</c:v>
                      </c:pt>
                      <c:pt idx="5309">
                        <c:v>3.0439150815889997</c:v>
                      </c:pt>
                      <c:pt idx="5310">
                        <c:v>4.2353781952723972</c:v>
                      </c:pt>
                      <c:pt idx="5311">
                        <c:v>3.7785282776849409</c:v>
                      </c:pt>
                      <c:pt idx="5312">
                        <c:v>4.5448836308365061</c:v>
                      </c:pt>
                      <c:pt idx="5313">
                        <c:v>3.5234861864031508</c:v>
                      </c:pt>
                      <c:pt idx="5314">
                        <c:v>2.6347544017521267</c:v>
                      </c:pt>
                      <c:pt idx="5315">
                        <c:v>0.94987518135399829</c:v>
                      </c:pt>
                      <c:pt idx="5316">
                        <c:v>2.1050644219512167</c:v>
                      </c:pt>
                      <c:pt idx="5317">
                        <c:v>1.9155142247749177</c:v>
                      </c:pt>
                      <c:pt idx="5318">
                        <c:v>2.4608496018081869</c:v>
                      </c:pt>
                      <c:pt idx="5319">
                        <c:v>2.0001423678188339</c:v>
                      </c:pt>
                      <c:pt idx="5320">
                        <c:v>1.2444709902994857</c:v>
                      </c:pt>
                      <c:pt idx="5321">
                        <c:v>1.4965569734167377</c:v>
                      </c:pt>
                      <c:pt idx="5322">
                        <c:v>1.1867305973903819</c:v>
                      </c:pt>
                      <c:pt idx="5323">
                        <c:v>0.74811091196669255</c:v>
                      </c:pt>
                      <c:pt idx="5324">
                        <c:v>0.84618428555464142</c:v>
                      </c:pt>
                      <c:pt idx="5325">
                        <c:v>0.99359631996465381</c:v>
                      </c:pt>
                      <c:pt idx="5326">
                        <c:v>3.1201827306311123</c:v>
                      </c:pt>
                      <c:pt idx="5327">
                        <c:v>1.5063414056529927</c:v>
                      </c:pt>
                      <c:pt idx="5328">
                        <c:v>6.11467890592355</c:v>
                      </c:pt>
                      <c:pt idx="5329">
                        <c:v>4.4969505566322141</c:v>
                      </c:pt>
                      <c:pt idx="5330">
                        <c:v>4.1628187370095846</c:v>
                      </c:pt>
                      <c:pt idx="5331">
                        <c:v>4.3369329362387337</c:v>
                      </c:pt>
                      <c:pt idx="5332">
                        <c:v>3.5797792900320062</c:v>
                      </c:pt>
                      <c:pt idx="5333">
                        <c:v>3.4534383544778118</c:v>
                      </c:pt>
                      <c:pt idx="5334">
                        <c:v>2.3710763944453008</c:v>
                      </c:pt>
                      <c:pt idx="5335">
                        <c:v>2.8009656984781293</c:v>
                      </c:pt>
                      <c:pt idx="5336">
                        <c:v>3.2090398889229164</c:v>
                      </c:pt>
                      <c:pt idx="5337">
                        <c:v>1.6627087254398771</c:v>
                      </c:pt>
                      <c:pt idx="5338">
                        <c:v>2.5703907333532285</c:v>
                      </c:pt>
                      <c:pt idx="5339">
                        <c:v>2.0489103113508293</c:v>
                      </c:pt>
                      <c:pt idx="5340">
                        <c:v>1.875465113907556</c:v>
                      </c:pt>
                      <c:pt idx="5341">
                        <c:v>1.2459671908164176</c:v>
                      </c:pt>
                      <c:pt idx="5342">
                        <c:v>1.7348036738613628</c:v>
                      </c:pt>
                      <c:pt idx="5343">
                        <c:v>1.3120416707961551</c:v>
                      </c:pt>
                      <c:pt idx="5344">
                        <c:v>1.4831146823962442</c:v>
                      </c:pt>
                      <c:pt idx="5345">
                        <c:v>0.95726685128234112</c:v>
                      </c:pt>
                      <c:pt idx="5346">
                        <c:v>1.0799291174069454</c:v>
                      </c:pt>
                      <c:pt idx="5347">
                        <c:v>0.9437610358039108</c:v>
                      </c:pt>
                      <c:pt idx="5348">
                        <c:v>1.1489574524305746</c:v>
                      </c:pt>
                      <c:pt idx="5349">
                        <c:v>0.6460575646564658</c:v>
                      </c:pt>
                      <c:pt idx="5350">
                        <c:v>0.21333634472577698</c:v>
                      </c:pt>
                      <c:pt idx="5351">
                        <c:v>2.6795956401906968</c:v>
                      </c:pt>
                      <c:pt idx="5352">
                        <c:v>3.72751610131253</c:v>
                      </c:pt>
                      <c:pt idx="5353">
                        <c:v>2.576450486584025</c:v>
                      </c:pt>
                      <c:pt idx="5354">
                        <c:v>1.4573038999453001</c:v>
                      </c:pt>
                      <c:pt idx="5355">
                        <c:v>3.7113207476899155</c:v>
                      </c:pt>
                      <c:pt idx="5356">
                        <c:v>2.7257899420338747</c:v>
                      </c:pt>
                      <c:pt idx="5357">
                        <c:v>2.2265483722228225</c:v>
                      </c:pt>
                      <c:pt idx="5358">
                        <c:v>3.429107136212274</c:v>
                      </c:pt>
                      <c:pt idx="5359">
                        <c:v>2.3576380900230851</c:v>
                      </c:pt>
                      <c:pt idx="5360">
                        <c:v>3.1072498714729688</c:v>
                      </c:pt>
                      <c:pt idx="5361">
                        <c:v>1.8261151096247235</c:v>
                      </c:pt>
                      <c:pt idx="5362">
                        <c:v>1.6152775135947859</c:v>
                      </c:pt>
                      <c:pt idx="5363">
                        <c:v>2.3796536467467102</c:v>
                      </c:pt>
                      <c:pt idx="5364">
                        <c:v>2.2678755915644842</c:v>
                      </c:pt>
                      <c:pt idx="5365">
                        <c:v>0.54868571779180031</c:v>
                      </c:pt>
                      <c:pt idx="5366">
                        <c:v>1.2765796201257846</c:v>
                      </c:pt>
                      <c:pt idx="5367">
                        <c:v>0.73960133302428022</c:v>
                      </c:pt>
                      <c:pt idx="5368">
                        <c:v>0.88777646076341032</c:v>
                      </c:pt>
                      <c:pt idx="5369">
                        <c:v>1.095333026293821</c:v>
                      </c:pt>
                      <c:pt idx="5370">
                        <c:v>1.0182825163784965</c:v>
                      </c:pt>
                      <c:pt idx="5371">
                        <c:v>0.24287901560821154</c:v>
                      </c:pt>
                      <c:pt idx="5372">
                        <c:v>0.6549995330482048</c:v>
                      </c:pt>
                      <c:pt idx="5373">
                        <c:v>0.66268906326427479</c:v>
                      </c:pt>
                      <c:pt idx="5374">
                        <c:v>0.41862575959403925</c:v>
                      </c:pt>
                      <c:pt idx="5375">
                        <c:v>1.2785954164378641</c:v>
                      </c:pt>
                      <c:pt idx="5376">
                        <c:v>3.8323112276727689</c:v>
                      </c:pt>
                      <c:pt idx="5377">
                        <c:v>3.4561503071256943</c:v>
                      </c:pt>
                      <c:pt idx="5378">
                        <c:v>3.730774492905331</c:v>
                      </c:pt>
                      <c:pt idx="5379">
                        <c:v>3.4466685827529511</c:v>
                      </c:pt>
                      <c:pt idx="5380">
                        <c:v>3.1119461131116806</c:v>
                      </c:pt>
                      <c:pt idx="5381">
                        <c:v>3.281467826634652</c:v>
                      </c:pt>
                      <c:pt idx="5382">
                        <c:v>3.4952692946698551</c:v>
                      </c:pt>
                      <c:pt idx="5383">
                        <c:v>3.8362949354675768</c:v>
                      </c:pt>
                      <c:pt idx="5384">
                        <c:v>3.5524690848090197</c:v>
                      </c:pt>
                      <c:pt idx="5385">
                        <c:v>4.1265623757947907</c:v>
                      </c:pt>
                      <c:pt idx="5386">
                        <c:v>3.5319728528606853</c:v>
                      </c:pt>
                      <c:pt idx="5387">
                        <c:v>2.7901051124418799</c:v>
                      </c:pt>
                      <c:pt idx="5388">
                        <c:v>3.4276486626258325</c:v>
                      </c:pt>
                      <c:pt idx="5389">
                        <c:v>3.3191802036280711</c:v>
                      </c:pt>
                      <c:pt idx="5390">
                        <c:v>2.4769451922038197</c:v>
                      </c:pt>
                      <c:pt idx="5391">
                        <c:v>2.22710111984635</c:v>
                      </c:pt>
                      <c:pt idx="5392">
                        <c:v>3.2381266087342362</c:v>
                      </c:pt>
                      <c:pt idx="5393">
                        <c:v>2.9925113749373433</c:v>
                      </c:pt>
                      <c:pt idx="5394">
                        <c:v>2.2408936394675374</c:v>
                      </c:pt>
                      <c:pt idx="5395">
                        <c:v>2.891914282583627</c:v>
                      </c:pt>
                      <c:pt idx="5396">
                        <c:v>2.3942778395741797</c:v>
                      </c:pt>
                      <c:pt idx="5397">
                        <c:v>3.460081133773599</c:v>
                      </c:pt>
                      <c:pt idx="5398">
                        <c:v>3.9558829445844559</c:v>
                      </c:pt>
                      <c:pt idx="5399">
                        <c:v>3.7811674288441566</c:v>
                      </c:pt>
                      <c:pt idx="5400">
                        <c:v>0.72373332000934565</c:v>
                      </c:pt>
                      <c:pt idx="5401">
                        <c:v>0.98486919643824755</c:v>
                      </c:pt>
                      <c:pt idx="5402">
                        <c:v>4.041569418105043</c:v>
                      </c:pt>
                      <c:pt idx="5403">
                        <c:v>2.9028979004442776</c:v>
                      </c:pt>
                      <c:pt idx="5404">
                        <c:v>3.65744846631415</c:v>
                      </c:pt>
                      <c:pt idx="5405">
                        <c:v>3.0803235724203888</c:v>
                      </c:pt>
                      <c:pt idx="5406">
                        <c:v>3.770142542077231</c:v>
                      </c:pt>
                      <c:pt idx="5407">
                        <c:v>4.0957578739401148</c:v>
                      </c:pt>
                      <c:pt idx="5408">
                        <c:v>3.0285788592213163</c:v>
                      </c:pt>
                      <c:pt idx="5409">
                        <c:v>2.8926102679813868</c:v>
                      </c:pt>
                      <c:pt idx="5410">
                        <c:v>2.4567914322647555</c:v>
                      </c:pt>
                      <c:pt idx="5411">
                        <c:v>0.96613743369240823</c:v>
                      </c:pt>
                      <c:pt idx="5412">
                        <c:v>2.7895077703684867</c:v>
                      </c:pt>
                      <c:pt idx="5413">
                        <c:v>1.6239178674256356</c:v>
                      </c:pt>
                      <c:pt idx="5414">
                        <c:v>2.2335727895098803</c:v>
                      </c:pt>
                      <c:pt idx="5415">
                        <c:v>1.3291278391967609</c:v>
                      </c:pt>
                      <c:pt idx="5416">
                        <c:v>1.372302232567242</c:v>
                      </c:pt>
                      <c:pt idx="5417">
                        <c:v>1.3294049150064238</c:v>
                      </c:pt>
                      <c:pt idx="5418">
                        <c:v>1.8788810459314538</c:v>
                      </c:pt>
                      <c:pt idx="5419">
                        <c:v>1.1292510216943403</c:v>
                      </c:pt>
                      <c:pt idx="5420">
                        <c:v>0.90635927831829266</c:v>
                      </c:pt>
                      <c:pt idx="5421">
                        <c:v>1.0132652582759578</c:v>
                      </c:pt>
                      <c:pt idx="5422">
                        <c:v>0.86123416427357768</c:v>
                      </c:pt>
                      <c:pt idx="5423">
                        <c:v>1.2157698768198175</c:v>
                      </c:pt>
                      <c:pt idx="5424">
                        <c:v>0.78993973820716157</c:v>
                      </c:pt>
                      <c:pt idx="5425">
                        <c:v>2.5899773493324512</c:v>
                      </c:pt>
                      <c:pt idx="5426">
                        <c:v>2.0652171256805962</c:v>
                      </c:pt>
                      <c:pt idx="5427">
                        <c:v>4.454337566400695</c:v>
                      </c:pt>
                      <c:pt idx="5428">
                        <c:v>4.3154397947788929</c:v>
                      </c:pt>
                      <c:pt idx="5429">
                        <c:v>3.8208733103725669</c:v>
                      </c:pt>
                      <c:pt idx="5430">
                        <c:v>4.3971677422515949</c:v>
                      </c:pt>
                      <c:pt idx="5431">
                        <c:v>4.3782623441503103</c:v>
                      </c:pt>
                      <c:pt idx="5432">
                        <c:v>4.9568264436295939</c:v>
                      </c:pt>
                      <c:pt idx="5433">
                        <c:v>4.243665242412761</c:v>
                      </c:pt>
                      <c:pt idx="5434">
                        <c:v>3.0851030989433132</c:v>
                      </c:pt>
                      <c:pt idx="5435">
                        <c:v>3.5345360322362613</c:v>
                      </c:pt>
                      <c:pt idx="5436">
                        <c:v>5.923735139541531</c:v>
                      </c:pt>
                      <c:pt idx="5437">
                        <c:v>5.2457853018351992</c:v>
                      </c:pt>
                      <c:pt idx="5438">
                        <c:v>4.4076617440022687</c:v>
                      </c:pt>
                      <c:pt idx="5439">
                        <c:v>3.3206544806590008</c:v>
                      </c:pt>
                      <c:pt idx="5440">
                        <c:v>6.5787828963526502</c:v>
                      </c:pt>
                      <c:pt idx="5441">
                        <c:v>4.3205434612769098</c:v>
                      </c:pt>
                      <c:pt idx="5442">
                        <c:v>3.2619750696366356</c:v>
                      </c:pt>
                      <c:pt idx="5443">
                        <c:v>5.3420057903600906</c:v>
                      </c:pt>
                      <c:pt idx="5444">
                        <c:v>6.6789581297491161</c:v>
                      </c:pt>
                      <c:pt idx="5445">
                        <c:v>4.4417924214892839</c:v>
                      </c:pt>
                      <c:pt idx="5446">
                        <c:v>4.0157389724726542</c:v>
                      </c:pt>
                      <c:pt idx="5447">
                        <c:v>4.0365872376371605</c:v>
                      </c:pt>
                      <c:pt idx="5448">
                        <c:v>2.7947893874040548</c:v>
                      </c:pt>
                      <c:pt idx="5449">
                        <c:v>3.7572354633443599</c:v>
                      </c:pt>
                      <c:pt idx="5450">
                        <c:v>2.5478002491555038</c:v>
                      </c:pt>
                      <c:pt idx="5451">
                        <c:v>3.9553253807489814</c:v>
                      </c:pt>
                      <c:pt idx="5452">
                        <c:v>1.9507922938533602</c:v>
                      </c:pt>
                      <c:pt idx="5453">
                        <c:v>2.6030072997535947</c:v>
                      </c:pt>
                      <c:pt idx="5454">
                        <c:v>3.2645072655676528</c:v>
                      </c:pt>
                      <c:pt idx="5455">
                        <c:v>2.5442861583590579</c:v>
                      </c:pt>
                      <c:pt idx="5456">
                        <c:v>2.663516185795598</c:v>
                      </c:pt>
                      <c:pt idx="5457">
                        <c:v>1.7826464982119965</c:v>
                      </c:pt>
                      <c:pt idx="5458">
                        <c:v>2.8489991373420667</c:v>
                      </c:pt>
                      <c:pt idx="5459">
                        <c:v>1.9523459767529876</c:v>
                      </c:pt>
                      <c:pt idx="5460">
                        <c:v>2.6691447534094324</c:v>
                      </c:pt>
                      <c:pt idx="5461">
                        <c:v>3.3783405126155888</c:v>
                      </c:pt>
                      <c:pt idx="5462">
                        <c:v>2.4033656561180763</c:v>
                      </c:pt>
                      <c:pt idx="5463">
                        <c:v>2.3311300301927735</c:v>
                      </c:pt>
                      <c:pt idx="5464">
                        <c:v>2.0485339636947031</c:v>
                      </c:pt>
                      <c:pt idx="5465">
                        <c:v>3.7121820505935323</c:v>
                      </c:pt>
                      <c:pt idx="5466">
                        <c:v>2.9314456351612974</c:v>
                      </c:pt>
                      <c:pt idx="5467">
                        <c:v>2.0113773629064502</c:v>
                      </c:pt>
                      <c:pt idx="5468">
                        <c:v>1.3029756278316265</c:v>
                      </c:pt>
                      <c:pt idx="5469">
                        <c:v>3.2777252025223169</c:v>
                      </c:pt>
                      <c:pt idx="5470">
                        <c:v>2.8442921757027362</c:v>
                      </c:pt>
                      <c:pt idx="5471">
                        <c:v>1.3727652716273917</c:v>
                      </c:pt>
                      <c:pt idx="5472">
                        <c:v>3.5569029089858026</c:v>
                      </c:pt>
                      <c:pt idx="5473">
                        <c:v>3.5548873475733447</c:v>
                      </c:pt>
                      <c:pt idx="5474">
                        <c:v>1.6921137581306194</c:v>
                      </c:pt>
                      <c:pt idx="5475">
                        <c:v>2.3643145915656483</c:v>
                      </c:pt>
                      <c:pt idx="5476">
                        <c:v>3.9417462887827428</c:v>
                      </c:pt>
                      <c:pt idx="5477">
                        <c:v>3.0219612693207449</c:v>
                      </c:pt>
                      <c:pt idx="5478">
                        <c:v>3.1496283218692946</c:v>
                      </c:pt>
                      <c:pt idx="5479">
                        <c:v>3.8148195087613299</c:v>
                      </c:pt>
                      <c:pt idx="5480">
                        <c:v>3.8529471178907144</c:v>
                      </c:pt>
                      <c:pt idx="5481">
                        <c:v>2.7897509623058876</c:v>
                      </c:pt>
                      <c:pt idx="5482">
                        <c:v>1.9988981720833703</c:v>
                      </c:pt>
                      <c:pt idx="5483">
                        <c:v>4.0554211616466436</c:v>
                      </c:pt>
                      <c:pt idx="5484">
                        <c:v>0.92518022748109308</c:v>
                      </c:pt>
                      <c:pt idx="5485">
                        <c:v>2.2808590751433324</c:v>
                      </c:pt>
                      <c:pt idx="5486">
                        <c:v>4.0268206325133127</c:v>
                      </c:pt>
                      <c:pt idx="5487">
                        <c:v>3.4579750884939857</c:v>
                      </c:pt>
                      <c:pt idx="5488">
                        <c:v>2.1123289378798198</c:v>
                      </c:pt>
                      <c:pt idx="5489">
                        <c:v>4.4195190297765885</c:v>
                      </c:pt>
                      <c:pt idx="5490">
                        <c:v>1.9913188091322609</c:v>
                      </c:pt>
                      <c:pt idx="5491">
                        <c:v>2.2124133840889844</c:v>
                      </c:pt>
                      <c:pt idx="5492">
                        <c:v>4.8799834406429099</c:v>
                      </c:pt>
                      <c:pt idx="5493">
                        <c:v>2.7612816783868182</c:v>
                      </c:pt>
                      <c:pt idx="5494">
                        <c:v>3.0088730513979849</c:v>
                      </c:pt>
                      <c:pt idx="5495">
                        <c:v>3.7640014963879422</c:v>
                      </c:pt>
                      <c:pt idx="5496">
                        <c:v>2.7282880979314799</c:v>
                      </c:pt>
                      <c:pt idx="5497">
                        <c:v>2.0378974457310579</c:v>
                      </c:pt>
                      <c:pt idx="5498">
                        <c:v>3.5039237799161098</c:v>
                      </c:pt>
                      <c:pt idx="5499">
                        <c:v>1.2005146178923909</c:v>
                      </c:pt>
                      <c:pt idx="5500">
                        <c:v>2.7798984397963324</c:v>
                      </c:pt>
                      <c:pt idx="5501">
                        <c:v>3.1541095496452272</c:v>
                      </c:pt>
                      <c:pt idx="5502">
                        <c:v>4.3398241287867503</c:v>
                      </c:pt>
                      <c:pt idx="5503">
                        <c:v>4.0405890478750432</c:v>
                      </c:pt>
                      <c:pt idx="5504">
                        <c:v>4.1391843816116616</c:v>
                      </c:pt>
                      <c:pt idx="5505">
                        <c:v>2.5213781392869201</c:v>
                      </c:pt>
                      <c:pt idx="5506">
                        <c:v>3.8029567478267321</c:v>
                      </c:pt>
                      <c:pt idx="5507">
                        <c:v>3.2914442940394584</c:v>
                      </c:pt>
                      <c:pt idx="5508">
                        <c:v>3.4265504263345683</c:v>
                      </c:pt>
                      <c:pt idx="5509">
                        <c:v>3.6675328007674111</c:v>
                      </c:pt>
                      <c:pt idx="5510">
                        <c:v>3.1074539448711072</c:v>
                      </c:pt>
                      <c:pt idx="5511">
                        <c:v>4.4066197403660858</c:v>
                      </c:pt>
                      <c:pt idx="5512">
                        <c:v>2.7525596855609984</c:v>
                      </c:pt>
                      <c:pt idx="5513">
                        <c:v>2.4112957193156559</c:v>
                      </c:pt>
                      <c:pt idx="5514">
                        <c:v>2.5323692671506048</c:v>
                      </c:pt>
                      <c:pt idx="5515">
                        <c:v>2.1843251364981087</c:v>
                      </c:pt>
                      <c:pt idx="5516">
                        <c:v>3.9076228621876958</c:v>
                      </c:pt>
                      <c:pt idx="5517">
                        <c:v>2.5794357597144075</c:v>
                      </c:pt>
                      <c:pt idx="5518">
                        <c:v>2.4710539623657164</c:v>
                      </c:pt>
                      <c:pt idx="5519">
                        <c:v>3.1262185642681595</c:v>
                      </c:pt>
                      <c:pt idx="5520">
                        <c:v>2.5791672260280225</c:v>
                      </c:pt>
                      <c:pt idx="5521">
                        <c:v>2.9358112967513392</c:v>
                      </c:pt>
                      <c:pt idx="5522">
                        <c:v>2.9589882526062432</c:v>
                      </c:pt>
                      <c:pt idx="5523">
                        <c:v>3.2432617023947512</c:v>
                      </c:pt>
                      <c:pt idx="5524">
                        <c:v>1.8237184843844243</c:v>
                      </c:pt>
                      <c:pt idx="5525">
                        <c:v>1.5453914171802481</c:v>
                      </c:pt>
                      <c:pt idx="5526">
                        <c:v>2.3193893454658769</c:v>
                      </c:pt>
                      <c:pt idx="5527">
                        <c:v>3.6337454585185194</c:v>
                      </c:pt>
                      <c:pt idx="5528">
                        <c:v>1.6903465040322785</c:v>
                      </c:pt>
                      <c:pt idx="5529">
                        <c:v>1.9309626891222824</c:v>
                      </c:pt>
                      <c:pt idx="5530">
                        <c:v>3.2620546966451314</c:v>
                      </c:pt>
                      <c:pt idx="5531">
                        <c:v>3.7743945095544533</c:v>
                      </c:pt>
                      <c:pt idx="5532">
                        <c:v>3.3980436280527799</c:v>
                      </c:pt>
                      <c:pt idx="5533">
                        <c:v>2.2210155936930418</c:v>
                      </c:pt>
                      <c:pt idx="5534">
                        <c:v>2.3615391049767709</c:v>
                      </c:pt>
                      <c:pt idx="5535">
                        <c:v>2.8458667229732826</c:v>
                      </c:pt>
                      <c:pt idx="5536">
                        <c:v>2.6412403300450449</c:v>
                      </c:pt>
                      <c:pt idx="5537">
                        <c:v>3.6614558640386687</c:v>
                      </c:pt>
                      <c:pt idx="5538">
                        <c:v>1.643741368267166</c:v>
                      </c:pt>
                      <c:pt idx="5539">
                        <c:v>2.956523607237767</c:v>
                      </c:pt>
                      <c:pt idx="5540">
                        <c:v>2.0219470006803131</c:v>
                      </c:pt>
                      <c:pt idx="5541">
                        <c:v>1.6880364825260206</c:v>
                      </c:pt>
                      <c:pt idx="5542">
                        <c:v>1.782419871668965</c:v>
                      </c:pt>
                      <c:pt idx="5543">
                        <c:v>1.8896575676222742</c:v>
                      </c:pt>
                      <c:pt idx="5544">
                        <c:v>1.3024369757771592</c:v>
                      </c:pt>
                      <c:pt idx="5545">
                        <c:v>0.820565904817526</c:v>
                      </c:pt>
                      <c:pt idx="5546">
                        <c:v>1.6920366739273545</c:v>
                      </c:pt>
                      <c:pt idx="5547">
                        <c:v>1.9973382193865228</c:v>
                      </c:pt>
                      <c:pt idx="5548">
                        <c:v>1.4663480376049862</c:v>
                      </c:pt>
                      <c:pt idx="5549">
                        <c:v>0.86082421497366279</c:v>
                      </c:pt>
                      <c:pt idx="5550">
                        <c:v>1.0021070486543247</c:v>
                      </c:pt>
                      <c:pt idx="5551">
                        <c:v>2.6241462149224226</c:v>
                      </c:pt>
                      <c:pt idx="5552">
                        <c:v>2.7795217398739478</c:v>
                      </c:pt>
                      <c:pt idx="5553">
                        <c:v>3.7339198400175082</c:v>
                      </c:pt>
                      <c:pt idx="5554">
                        <c:v>3.605314646513849</c:v>
                      </c:pt>
                      <c:pt idx="5555">
                        <c:v>1.704620548960734</c:v>
                      </c:pt>
                      <c:pt idx="5556">
                        <c:v>3.6437683149440554</c:v>
                      </c:pt>
                      <c:pt idx="5557">
                        <c:v>3.5462049428001579</c:v>
                      </c:pt>
                      <c:pt idx="5558">
                        <c:v>2.4216357048298573</c:v>
                      </c:pt>
                      <c:pt idx="5559">
                        <c:v>3.2033387907308377</c:v>
                      </c:pt>
                      <c:pt idx="5560">
                        <c:v>2.0832051209885241</c:v>
                      </c:pt>
                      <c:pt idx="5561">
                        <c:v>2.289415465563287</c:v>
                      </c:pt>
                      <c:pt idx="5562">
                        <c:v>2.2026154101137343</c:v>
                      </c:pt>
                      <c:pt idx="5563">
                        <c:v>2.4427026763703386</c:v>
                      </c:pt>
                      <c:pt idx="5564">
                        <c:v>1.3665711044811668</c:v>
                      </c:pt>
                      <c:pt idx="5565">
                        <c:v>1.5644442415828721</c:v>
                      </c:pt>
                      <c:pt idx="5566">
                        <c:v>1.6732673162388285</c:v>
                      </c:pt>
                      <c:pt idx="5567">
                        <c:v>1.9425518538212061</c:v>
                      </c:pt>
                      <c:pt idx="5568">
                        <c:v>1.1969628579489604</c:v>
                      </c:pt>
                      <c:pt idx="5569">
                        <c:v>1.551361838551262</c:v>
                      </c:pt>
                      <c:pt idx="5570">
                        <c:v>1.9729686305705949</c:v>
                      </c:pt>
                      <c:pt idx="5571">
                        <c:v>0.98303981307478028</c:v>
                      </c:pt>
                      <c:pt idx="5572">
                        <c:v>2.3187991571183026</c:v>
                      </c:pt>
                      <c:pt idx="5573">
                        <c:v>0.62332306073220045</c:v>
                      </c:pt>
                      <c:pt idx="5574">
                        <c:v>1.983343544425167</c:v>
                      </c:pt>
                      <c:pt idx="5575">
                        <c:v>0.96515050253804302</c:v>
                      </c:pt>
                      <c:pt idx="5576">
                        <c:v>3.2667055123496365</c:v>
                      </c:pt>
                      <c:pt idx="5577">
                        <c:v>3.2702752528144359</c:v>
                      </c:pt>
                      <c:pt idx="5578">
                        <c:v>4.8922243957212528</c:v>
                      </c:pt>
                      <c:pt idx="5579">
                        <c:v>2.4368953461895231</c:v>
                      </c:pt>
                      <c:pt idx="5580">
                        <c:v>2.0298860256294695</c:v>
                      </c:pt>
                      <c:pt idx="5581">
                        <c:v>3.9749060871619775</c:v>
                      </c:pt>
                      <c:pt idx="5582">
                        <c:v>3.0333711405469379</c:v>
                      </c:pt>
                      <c:pt idx="5583">
                        <c:v>2.9155863642745343</c:v>
                      </c:pt>
                      <c:pt idx="5584">
                        <c:v>1.4334561681825795</c:v>
                      </c:pt>
                      <c:pt idx="5585">
                        <c:v>2.539009303437616</c:v>
                      </c:pt>
                      <c:pt idx="5586">
                        <c:v>1.6199237338403132</c:v>
                      </c:pt>
                      <c:pt idx="5587">
                        <c:v>3.1735394783088537</c:v>
                      </c:pt>
                      <c:pt idx="5588">
                        <c:v>2.7424352040103908</c:v>
                      </c:pt>
                      <c:pt idx="5589">
                        <c:v>3.1220860581422216</c:v>
                      </c:pt>
                      <c:pt idx="5590">
                        <c:v>0.49411996203045494</c:v>
                      </c:pt>
                      <c:pt idx="5591">
                        <c:v>0.57813440250086312</c:v>
                      </c:pt>
                      <c:pt idx="5592">
                        <c:v>1.5548696681306575</c:v>
                      </c:pt>
                      <c:pt idx="5593">
                        <c:v>1.9034615020941204</c:v>
                      </c:pt>
                      <c:pt idx="5594">
                        <c:v>1.9314435440269384</c:v>
                      </c:pt>
                      <c:pt idx="5595">
                        <c:v>1.1608027880988889</c:v>
                      </c:pt>
                      <c:pt idx="5596">
                        <c:v>1.4019227005736208</c:v>
                      </c:pt>
                      <c:pt idx="5597">
                        <c:v>1.2777577371291649</c:v>
                      </c:pt>
                      <c:pt idx="5598">
                        <c:v>1.3091801023324945</c:v>
                      </c:pt>
                      <c:pt idx="5599">
                        <c:v>1.1623166188256777</c:v>
                      </c:pt>
                      <c:pt idx="5600">
                        <c:v>1.39868021865332</c:v>
                      </c:pt>
                      <c:pt idx="5601">
                        <c:v>2.8434592179470033</c:v>
                      </c:pt>
                      <c:pt idx="5602">
                        <c:v>3.196437821211989</c:v>
                      </c:pt>
                      <c:pt idx="5603">
                        <c:v>3.9727234536594658</c:v>
                      </c:pt>
                      <c:pt idx="5604">
                        <c:v>3.742322217692386</c:v>
                      </c:pt>
                      <c:pt idx="5605">
                        <c:v>4.8431592095422333</c:v>
                      </c:pt>
                      <c:pt idx="5606">
                        <c:v>4.0065675966329017</c:v>
                      </c:pt>
                      <c:pt idx="5607">
                        <c:v>4.9465188359559846</c:v>
                      </c:pt>
                      <c:pt idx="5608">
                        <c:v>4.2075493395888373</c:v>
                      </c:pt>
                      <c:pt idx="5609">
                        <c:v>3.6957595682601179</c:v>
                      </c:pt>
                      <c:pt idx="5610">
                        <c:v>3.5266262687994576</c:v>
                      </c:pt>
                      <c:pt idx="5611">
                        <c:v>3.6236240909403366</c:v>
                      </c:pt>
                      <c:pt idx="5612">
                        <c:v>2.0160717933616725</c:v>
                      </c:pt>
                      <c:pt idx="5613">
                        <c:v>2.5781722045701607</c:v>
                      </c:pt>
                      <c:pt idx="5614">
                        <c:v>2.1874436663625025</c:v>
                      </c:pt>
                      <c:pt idx="5615">
                        <c:v>1.9271906295961414</c:v>
                      </c:pt>
                      <c:pt idx="5616">
                        <c:v>1.5422686211025856</c:v>
                      </c:pt>
                      <c:pt idx="5617">
                        <c:v>1.3587542916607251</c:v>
                      </c:pt>
                      <c:pt idx="5618">
                        <c:v>1.5121508077271484</c:v>
                      </c:pt>
                      <c:pt idx="5619">
                        <c:v>1.5947469723451901</c:v>
                      </c:pt>
                      <c:pt idx="5620">
                        <c:v>1.1530150257646743</c:v>
                      </c:pt>
                      <c:pt idx="5621">
                        <c:v>1.5622610649204249</c:v>
                      </c:pt>
                      <c:pt idx="5622">
                        <c:v>1.7822011035907634</c:v>
                      </c:pt>
                      <c:pt idx="5623">
                        <c:v>1.0670713458117336</c:v>
                      </c:pt>
                      <c:pt idx="5624">
                        <c:v>0.74109324777870367</c:v>
                      </c:pt>
                      <c:pt idx="5625">
                        <c:v>0.8860663676069106</c:v>
                      </c:pt>
                      <c:pt idx="5626">
                        <c:v>3.156749013391841</c:v>
                      </c:pt>
                      <c:pt idx="5627">
                        <c:v>2.1807373940774761</c:v>
                      </c:pt>
                      <c:pt idx="5628">
                        <c:v>3.4150109284398207</c:v>
                      </c:pt>
                      <c:pt idx="5629">
                        <c:v>5.727808345790101</c:v>
                      </c:pt>
                      <c:pt idx="5630">
                        <c:v>2.3971436290385184</c:v>
                      </c:pt>
                      <c:pt idx="5631">
                        <c:v>5.0488412066857906</c:v>
                      </c:pt>
                      <c:pt idx="5632">
                        <c:v>3.5407439448129332</c:v>
                      </c:pt>
                      <c:pt idx="5633">
                        <c:v>3.0589031368703612</c:v>
                      </c:pt>
                      <c:pt idx="5634">
                        <c:v>4.4676254759264582</c:v>
                      </c:pt>
                      <c:pt idx="5635">
                        <c:v>2.5752446128254567</c:v>
                      </c:pt>
                      <c:pt idx="5636">
                        <c:v>3.3828927056219409</c:v>
                      </c:pt>
                      <c:pt idx="5637">
                        <c:v>2.4943603286602882</c:v>
                      </c:pt>
                      <c:pt idx="5638">
                        <c:v>2.4217614396059521</c:v>
                      </c:pt>
                      <c:pt idx="5639">
                        <c:v>2.648694311558303</c:v>
                      </c:pt>
                      <c:pt idx="5640">
                        <c:v>2.2153865124129206</c:v>
                      </c:pt>
                      <c:pt idx="5641">
                        <c:v>1.8545785675114661</c:v>
                      </c:pt>
                      <c:pt idx="5642">
                        <c:v>0.7207337049578556</c:v>
                      </c:pt>
                      <c:pt idx="5643">
                        <c:v>1.4208218536122406</c:v>
                      </c:pt>
                      <c:pt idx="5644">
                        <c:v>0.89130990805733246</c:v>
                      </c:pt>
                      <c:pt idx="5645">
                        <c:v>0.41815374889749268</c:v>
                      </c:pt>
                      <c:pt idx="5646">
                        <c:v>1.2789474835893064</c:v>
                      </c:pt>
                      <c:pt idx="5647">
                        <c:v>0.56975154652855686</c:v>
                      </c:pt>
                      <c:pt idx="5648">
                        <c:v>1.2182860921033909</c:v>
                      </c:pt>
                      <c:pt idx="5649">
                        <c:v>1.3783025388148396</c:v>
                      </c:pt>
                      <c:pt idx="5650">
                        <c:v>2.5415045358257253</c:v>
                      </c:pt>
                      <c:pt idx="5651">
                        <c:v>2.0165306453939191</c:v>
                      </c:pt>
                      <c:pt idx="5652">
                        <c:v>2.3592916338331826</c:v>
                      </c:pt>
                      <c:pt idx="5653">
                        <c:v>2.6649259166286448</c:v>
                      </c:pt>
                      <c:pt idx="5654">
                        <c:v>2.9612103192872006</c:v>
                      </c:pt>
                      <c:pt idx="5655">
                        <c:v>3.0557850301231051</c:v>
                      </c:pt>
                      <c:pt idx="5656">
                        <c:v>2.342910165969978</c:v>
                      </c:pt>
                      <c:pt idx="5657">
                        <c:v>1.9986942294778181</c:v>
                      </c:pt>
                      <c:pt idx="5658">
                        <c:v>2.8445008730731054</c:v>
                      </c:pt>
                      <c:pt idx="5659">
                        <c:v>3.5259308439568291</c:v>
                      </c:pt>
                      <c:pt idx="5660">
                        <c:v>1.7011945968062672</c:v>
                      </c:pt>
                      <c:pt idx="5661">
                        <c:v>1.9447302127322208</c:v>
                      </c:pt>
                      <c:pt idx="5662">
                        <c:v>1.7962220604454504</c:v>
                      </c:pt>
                      <c:pt idx="5663">
                        <c:v>2.1306527855936803</c:v>
                      </c:pt>
                      <c:pt idx="5664">
                        <c:v>1.6141898165725237</c:v>
                      </c:pt>
                      <c:pt idx="5665">
                        <c:v>2.2497864906927054</c:v>
                      </c:pt>
                      <c:pt idx="5666">
                        <c:v>0.88324444579848504</c:v>
                      </c:pt>
                      <c:pt idx="5667">
                        <c:v>1.7763151954316263</c:v>
                      </c:pt>
                      <c:pt idx="5668">
                        <c:v>3.0312790786016754</c:v>
                      </c:pt>
                      <c:pt idx="5669">
                        <c:v>1.9800860279291248</c:v>
                      </c:pt>
                      <c:pt idx="5670">
                        <c:v>2.9130023551213746</c:v>
                      </c:pt>
                      <c:pt idx="5671">
                        <c:v>1.2516991996206877</c:v>
                      </c:pt>
                      <c:pt idx="5672">
                        <c:v>1.2547143054641356</c:v>
                      </c:pt>
                      <c:pt idx="5673">
                        <c:v>0.90552230812801637</c:v>
                      </c:pt>
                      <c:pt idx="5674">
                        <c:v>0.77102785185454004</c:v>
                      </c:pt>
                      <c:pt idx="5675">
                        <c:v>0.64753760583103304</c:v>
                      </c:pt>
                      <c:pt idx="5676">
                        <c:v>2.4228258667693185</c:v>
                      </c:pt>
                      <c:pt idx="5677">
                        <c:v>2.3935238464047384</c:v>
                      </c:pt>
                      <c:pt idx="5678">
                        <c:v>3.4624094103559342</c:v>
                      </c:pt>
                      <c:pt idx="5679">
                        <c:v>5.8326794637958725</c:v>
                      </c:pt>
                      <c:pt idx="5680">
                        <c:v>3.6804835012264072</c:v>
                      </c:pt>
                      <c:pt idx="5681">
                        <c:v>2.5751604445329082</c:v>
                      </c:pt>
                      <c:pt idx="5682">
                        <c:v>5.1463781028809503</c:v>
                      </c:pt>
                      <c:pt idx="5683">
                        <c:v>3.658491882763439</c:v>
                      </c:pt>
                      <c:pt idx="5684">
                        <c:v>2.8251554567583792</c:v>
                      </c:pt>
                      <c:pt idx="5685">
                        <c:v>4.3240539599701755</c:v>
                      </c:pt>
                      <c:pt idx="5686">
                        <c:v>2.4996177494504335</c:v>
                      </c:pt>
                      <c:pt idx="5687">
                        <c:v>2.7120225365808253</c:v>
                      </c:pt>
                      <c:pt idx="5688">
                        <c:v>1.9467775461427288</c:v>
                      </c:pt>
                      <c:pt idx="5689">
                        <c:v>3.3339899436152187</c:v>
                      </c:pt>
                      <c:pt idx="5690">
                        <c:v>2.0855158320352238</c:v>
                      </c:pt>
                      <c:pt idx="5691">
                        <c:v>2.6602764294622201</c:v>
                      </c:pt>
                      <c:pt idx="5692">
                        <c:v>2.638459190266619</c:v>
                      </c:pt>
                      <c:pt idx="5693">
                        <c:v>1.20843833571072</c:v>
                      </c:pt>
                      <c:pt idx="5694">
                        <c:v>1.5414696057526456</c:v>
                      </c:pt>
                      <c:pt idx="5695">
                        <c:v>1.0861363467740874</c:v>
                      </c:pt>
                      <c:pt idx="5696">
                        <c:v>0.93500588649765792</c:v>
                      </c:pt>
                      <c:pt idx="5697">
                        <c:v>1.2139777098522067</c:v>
                      </c:pt>
                      <c:pt idx="5698">
                        <c:v>1.0414733863745627</c:v>
                      </c:pt>
                      <c:pt idx="5699">
                        <c:v>0.81069694122122182</c:v>
                      </c:pt>
                      <c:pt idx="5700">
                        <c:v>0.39991252102224167</c:v>
                      </c:pt>
                      <c:pt idx="5701">
                        <c:v>1.8929063683678744</c:v>
                      </c:pt>
                      <c:pt idx="5702">
                        <c:v>4.084789363570537</c:v>
                      </c:pt>
                      <c:pt idx="5703">
                        <c:v>6.9080922342789677</c:v>
                      </c:pt>
                      <c:pt idx="5704">
                        <c:v>4.2537319600639405</c:v>
                      </c:pt>
                      <c:pt idx="5705">
                        <c:v>4.9915178548183405</c:v>
                      </c:pt>
                      <c:pt idx="5706">
                        <c:v>4.62549932229172</c:v>
                      </c:pt>
                      <c:pt idx="5707">
                        <c:v>4.5015652667324941</c:v>
                      </c:pt>
                      <c:pt idx="5708">
                        <c:v>1.7211588159517488</c:v>
                      </c:pt>
                      <c:pt idx="5709">
                        <c:v>2.5169350913024671</c:v>
                      </c:pt>
                      <c:pt idx="5710">
                        <c:v>2.4569089871565155</c:v>
                      </c:pt>
                      <c:pt idx="5711">
                        <c:v>2.6162928035173256</c:v>
                      </c:pt>
                      <c:pt idx="5712">
                        <c:v>1.1331668866467737</c:v>
                      </c:pt>
                      <c:pt idx="5713">
                        <c:v>2.611278073471512</c:v>
                      </c:pt>
                      <c:pt idx="5714">
                        <c:v>1.8806648994852799</c:v>
                      </c:pt>
                      <c:pt idx="5715">
                        <c:v>1.1320691404807501</c:v>
                      </c:pt>
                      <c:pt idx="5716">
                        <c:v>1.8556334878041709</c:v>
                      </c:pt>
                      <c:pt idx="5717">
                        <c:v>1.0445828769079737</c:v>
                      </c:pt>
                      <c:pt idx="5718">
                        <c:v>0.96350688370791882</c:v>
                      </c:pt>
                      <c:pt idx="5719">
                        <c:v>1.1125340743444281</c:v>
                      </c:pt>
                      <c:pt idx="5720">
                        <c:v>0.88906234384021654</c:v>
                      </c:pt>
                      <c:pt idx="5721">
                        <c:v>0.97560233781807992</c:v>
                      </c:pt>
                      <c:pt idx="5722">
                        <c:v>0.70344105343752072</c:v>
                      </c:pt>
                      <c:pt idx="5723">
                        <c:v>0.29856326448084752</c:v>
                      </c:pt>
                      <c:pt idx="5724">
                        <c:v>0.52195095013254866</c:v>
                      </c:pt>
                      <c:pt idx="5725">
                        <c:v>4.527022316833464</c:v>
                      </c:pt>
                      <c:pt idx="5726">
                        <c:v>3.1853986455363583</c:v>
                      </c:pt>
                      <c:pt idx="5727">
                        <c:v>4.2936525244853918</c:v>
                      </c:pt>
                      <c:pt idx="5728">
                        <c:v>5.4232278521289397</c:v>
                      </c:pt>
                      <c:pt idx="5729">
                        <c:v>1.9607066587954749</c:v>
                      </c:pt>
                      <c:pt idx="5730">
                        <c:v>3.9200003392627298</c:v>
                      </c:pt>
                      <c:pt idx="5731">
                        <c:v>2.4466027339845873</c:v>
                      </c:pt>
                      <c:pt idx="5732">
                        <c:v>4.1723224718443541</c:v>
                      </c:pt>
                      <c:pt idx="5733">
                        <c:v>5.4149087073766866</c:v>
                      </c:pt>
                      <c:pt idx="5734">
                        <c:v>2.8907349377573799</c:v>
                      </c:pt>
                      <c:pt idx="5735">
                        <c:v>4.2344115836025127</c:v>
                      </c:pt>
                      <c:pt idx="5736">
                        <c:v>3.692252753800068</c:v>
                      </c:pt>
                      <c:pt idx="5737">
                        <c:v>5.4831439221122764</c:v>
                      </c:pt>
                      <c:pt idx="5738">
                        <c:v>3.8225232832074094</c:v>
                      </c:pt>
                      <c:pt idx="5739">
                        <c:v>5.4040744853187066</c:v>
                      </c:pt>
                      <c:pt idx="5740">
                        <c:v>2.0485533725970044</c:v>
                      </c:pt>
                      <c:pt idx="5741">
                        <c:v>4.5131535272351009</c:v>
                      </c:pt>
                      <c:pt idx="5742">
                        <c:v>4.5165391801649308</c:v>
                      </c:pt>
                      <c:pt idx="5743">
                        <c:v>4.0122171918941598</c:v>
                      </c:pt>
                      <c:pt idx="5744">
                        <c:v>2.5918137276861208</c:v>
                      </c:pt>
                      <c:pt idx="5745">
                        <c:v>5.4201759774768163</c:v>
                      </c:pt>
                      <c:pt idx="5746">
                        <c:v>4.9054349505146586</c:v>
                      </c:pt>
                      <c:pt idx="5747">
                        <c:v>4.1985038240521462</c:v>
                      </c:pt>
                      <c:pt idx="5748">
                        <c:v>3.7525858108249488</c:v>
                      </c:pt>
                      <c:pt idx="5749">
                        <c:v>3.0463164992308065</c:v>
                      </c:pt>
                      <c:pt idx="5750">
                        <c:v>2.7324291391373241</c:v>
                      </c:pt>
                      <c:pt idx="5751">
                        <c:v>2.008556959442489</c:v>
                      </c:pt>
                      <c:pt idx="5752">
                        <c:v>2.4637981207598112</c:v>
                      </c:pt>
                      <c:pt idx="5753">
                        <c:v>6.305980560553599</c:v>
                      </c:pt>
                      <c:pt idx="5754">
                        <c:v>5.6980442236369155</c:v>
                      </c:pt>
                      <c:pt idx="5755">
                        <c:v>4.0567526041107485</c:v>
                      </c:pt>
                      <c:pt idx="5756">
                        <c:v>7.1530817927842376</c:v>
                      </c:pt>
                      <c:pt idx="5757">
                        <c:v>3.447349335175363</c:v>
                      </c:pt>
                      <c:pt idx="5758">
                        <c:v>3.3991392765460455</c:v>
                      </c:pt>
                      <c:pt idx="5759">
                        <c:v>5.909813274077413</c:v>
                      </c:pt>
                      <c:pt idx="5760">
                        <c:v>4.5014462781439093</c:v>
                      </c:pt>
                      <c:pt idx="5761">
                        <c:v>4.4594465491471986</c:v>
                      </c:pt>
                      <c:pt idx="5762">
                        <c:v>6.5654271011947865</c:v>
                      </c:pt>
                      <c:pt idx="5763">
                        <c:v>4.4719556786743766</c:v>
                      </c:pt>
                      <c:pt idx="5764">
                        <c:v>4.5245760061976661</c:v>
                      </c:pt>
                      <c:pt idx="5765">
                        <c:v>3.4091941812201276</c:v>
                      </c:pt>
                      <c:pt idx="5766">
                        <c:v>2.537900328781272</c:v>
                      </c:pt>
                      <c:pt idx="5767">
                        <c:v>3.8649365242068101</c:v>
                      </c:pt>
                      <c:pt idx="5768">
                        <c:v>4.3610505651302258</c:v>
                      </c:pt>
                      <c:pt idx="5769">
                        <c:v>4.3398384859723871</c:v>
                      </c:pt>
                      <c:pt idx="5770">
                        <c:v>1.7790387510643459</c:v>
                      </c:pt>
                      <c:pt idx="5771">
                        <c:v>4.6491855694349464</c:v>
                      </c:pt>
                      <c:pt idx="5772">
                        <c:v>3.2535659400110402</c:v>
                      </c:pt>
                      <c:pt idx="5773">
                        <c:v>4.4112711655425763</c:v>
                      </c:pt>
                      <c:pt idx="5774">
                        <c:v>3.8366324820401791</c:v>
                      </c:pt>
                      <c:pt idx="5775">
                        <c:v>1.4631929705603128</c:v>
                      </c:pt>
                      <c:pt idx="5776">
                        <c:v>3.0162448284184338</c:v>
                      </c:pt>
                      <c:pt idx="5777">
                        <c:v>3.8426707146538512</c:v>
                      </c:pt>
                      <c:pt idx="5778">
                        <c:v>1.9300235993172876</c:v>
                      </c:pt>
                      <c:pt idx="5779">
                        <c:v>3.4523531095190845</c:v>
                      </c:pt>
                      <c:pt idx="5780">
                        <c:v>3.3644952631291969</c:v>
                      </c:pt>
                      <c:pt idx="5781">
                        <c:v>3.6925120526840551</c:v>
                      </c:pt>
                      <c:pt idx="5782">
                        <c:v>3.3142379287076724</c:v>
                      </c:pt>
                      <c:pt idx="5783">
                        <c:v>3.5337506036191595</c:v>
                      </c:pt>
                      <c:pt idx="5784">
                        <c:v>3.7151512597616669</c:v>
                      </c:pt>
                      <c:pt idx="5785">
                        <c:v>3.010265375114229</c:v>
                      </c:pt>
                      <c:pt idx="5786">
                        <c:v>2.6023922158204487</c:v>
                      </c:pt>
                      <c:pt idx="5787">
                        <c:v>2.8450215859763373</c:v>
                      </c:pt>
                      <c:pt idx="5788">
                        <c:v>0.96606797715784887</c:v>
                      </c:pt>
                      <c:pt idx="5789">
                        <c:v>2.9138858590114403</c:v>
                      </c:pt>
                      <c:pt idx="5790">
                        <c:v>2.4684065701786007</c:v>
                      </c:pt>
                      <c:pt idx="5791">
                        <c:v>2.5634811595681457</c:v>
                      </c:pt>
                      <c:pt idx="5792">
                        <c:v>2.175967257792137</c:v>
                      </c:pt>
                      <c:pt idx="5793">
                        <c:v>2.6521543342078155</c:v>
                      </c:pt>
                      <c:pt idx="5794">
                        <c:v>0.58206590774089784</c:v>
                      </c:pt>
                      <c:pt idx="5795">
                        <c:v>2.3853693726682907</c:v>
                      </c:pt>
                      <c:pt idx="5796">
                        <c:v>1.7661340036637105</c:v>
                      </c:pt>
                      <c:pt idx="5797">
                        <c:v>1.8790670778570258</c:v>
                      </c:pt>
                      <c:pt idx="5798">
                        <c:v>1.7604934839052928</c:v>
                      </c:pt>
                      <c:pt idx="5799">
                        <c:v>1.1705843013276012</c:v>
                      </c:pt>
                      <c:pt idx="5800">
                        <c:v>1.7824639948674055</c:v>
                      </c:pt>
                      <c:pt idx="5801">
                        <c:v>2.4901592601339853</c:v>
                      </c:pt>
                      <c:pt idx="5802">
                        <c:v>2.0488731961335138</c:v>
                      </c:pt>
                      <c:pt idx="5803">
                        <c:v>2.4919473212825878</c:v>
                      </c:pt>
                      <c:pt idx="5804">
                        <c:v>3.2994982001877502</c:v>
                      </c:pt>
                      <c:pt idx="5805">
                        <c:v>3.2571527811750149</c:v>
                      </c:pt>
                      <c:pt idx="5806">
                        <c:v>4.4117683014721072</c:v>
                      </c:pt>
                      <c:pt idx="5807">
                        <c:v>2.8958797606589695</c:v>
                      </c:pt>
                      <c:pt idx="5808">
                        <c:v>3.797609845099668</c:v>
                      </c:pt>
                      <c:pt idx="5809">
                        <c:v>3.7351367186643354</c:v>
                      </c:pt>
                      <c:pt idx="5810">
                        <c:v>2.4400363936679765</c:v>
                      </c:pt>
                      <c:pt idx="5811">
                        <c:v>3.7609781460503524</c:v>
                      </c:pt>
                      <c:pt idx="5812">
                        <c:v>3.5013367226326952</c:v>
                      </c:pt>
                      <c:pt idx="5813">
                        <c:v>2.8537761437067521</c:v>
                      </c:pt>
                      <c:pt idx="5814">
                        <c:v>2.4880684727538394</c:v>
                      </c:pt>
                      <c:pt idx="5815">
                        <c:v>3.1942258383819642</c:v>
                      </c:pt>
                      <c:pt idx="5816">
                        <c:v>2.6930016975134485</c:v>
                      </c:pt>
                      <c:pt idx="5817">
                        <c:v>1.8449151797715093</c:v>
                      </c:pt>
                      <c:pt idx="5818">
                        <c:v>2.5663553793712635</c:v>
                      </c:pt>
                      <c:pt idx="5819">
                        <c:v>2.0100868285898184</c:v>
                      </c:pt>
                      <c:pt idx="5820">
                        <c:v>2.2672744093477486</c:v>
                      </c:pt>
                      <c:pt idx="5821">
                        <c:v>1.023659318584013</c:v>
                      </c:pt>
                      <c:pt idx="5822">
                        <c:v>2.5151197551998687</c:v>
                      </c:pt>
                      <c:pt idx="5823">
                        <c:v>2.2974948911383746</c:v>
                      </c:pt>
                      <c:pt idx="5824">
                        <c:v>1.7825592287489178</c:v>
                      </c:pt>
                      <c:pt idx="5825">
                        <c:v>0.36571755866190997</c:v>
                      </c:pt>
                      <c:pt idx="5826">
                        <c:v>1.7796957530493291</c:v>
                      </c:pt>
                      <c:pt idx="5827">
                        <c:v>4.8460303536291756</c:v>
                      </c:pt>
                      <c:pt idx="5828">
                        <c:v>5.4853375979945209</c:v>
                      </c:pt>
                      <c:pt idx="5829">
                        <c:v>2.1621062795735262</c:v>
                      </c:pt>
                      <c:pt idx="5830">
                        <c:v>3.6566336326675479</c:v>
                      </c:pt>
                      <c:pt idx="5831">
                        <c:v>2.7137990438741819</c:v>
                      </c:pt>
                      <c:pt idx="5832">
                        <c:v>2.9227193172002028</c:v>
                      </c:pt>
                      <c:pt idx="5833">
                        <c:v>2.7057457950017243</c:v>
                      </c:pt>
                      <c:pt idx="5834">
                        <c:v>2.3355136220012533</c:v>
                      </c:pt>
                      <c:pt idx="5835">
                        <c:v>2.1668915353344396</c:v>
                      </c:pt>
                      <c:pt idx="5836">
                        <c:v>2.9040076024469137</c:v>
                      </c:pt>
                      <c:pt idx="5837">
                        <c:v>1.7049094844749944</c:v>
                      </c:pt>
                      <c:pt idx="5838">
                        <c:v>1.0109865866533696</c:v>
                      </c:pt>
                      <c:pt idx="5839">
                        <c:v>1.1607627199769028</c:v>
                      </c:pt>
                      <c:pt idx="5840">
                        <c:v>0.8925232568433239</c:v>
                      </c:pt>
                      <c:pt idx="5841">
                        <c:v>0.76300323278058568</c:v>
                      </c:pt>
                      <c:pt idx="5842">
                        <c:v>1.0501159444757271</c:v>
                      </c:pt>
                      <c:pt idx="5843">
                        <c:v>0.83252856646167206</c:v>
                      </c:pt>
                      <c:pt idx="5844">
                        <c:v>0.58223924191281651</c:v>
                      </c:pt>
                      <c:pt idx="5845">
                        <c:v>0.56181390580417001</c:v>
                      </c:pt>
                      <c:pt idx="5846">
                        <c:v>0.37281408924788823</c:v>
                      </c:pt>
                      <c:pt idx="5847">
                        <c:v>0.35130171957723449</c:v>
                      </c:pt>
                      <c:pt idx="5848">
                        <c:v>0.35151918925853765</c:v>
                      </c:pt>
                      <c:pt idx="5849">
                        <c:v>0.18428006385970347</c:v>
                      </c:pt>
                      <c:pt idx="5850">
                        <c:v>1.7815112030164448</c:v>
                      </c:pt>
                      <c:pt idx="5851">
                        <c:v>2.4904260253401147</c:v>
                      </c:pt>
                      <c:pt idx="5852">
                        <c:v>4.2681277286728294</c:v>
                      </c:pt>
                      <c:pt idx="5853">
                        <c:v>1.8916098321521015</c:v>
                      </c:pt>
                      <c:pt idx="5854">
                        <c:v>5.7929980151530458</c:v>
                      </c:pt>
                      <c:pt idx="5855">
                        <c:v>4.1366494296301841</c:v>
                      </c:pt>
                      <c:pt idx="5856">
                        <c:v>4.4646811797446846</c:v>
                      </c:pt>
                      <c:pt idx="5857">
                        <c:v>3.9359017386581314</c:v>
                      </c:pt>
                      <c:pt idx="5858">
                        <c:v>2.6641888690219484</c:v>
                      </c:pt>
                      <c:pt idx="5859">
                        <c:v>5.281674077160897</c:v>
                      </c:pt>
                      <c:pt idx="5860">
                        <c:v>1.9737991251335425</c:v>
                      </c:pt>
                      <c:pt idx="5861">
                        <c:v>1.8643101030066009</c:v>
                      </c:pt>
                      <c:pt idx="5862">
                        <c:v>2.5423663619348362</c:v>
                      </c:pt>
                      <c:pt idx="5863">
                        <c:v>2.3512466225505886</c:v>
                      </c:pt>
                      <c:pt idx="5864">
                        <c:v>3.5581224402354743</c:v>
                      </c:pt>
                      <c:pt idx="5865">
                        <c:v>2.0711674030554401</c:v>
                      </c:pt>
                      <c:pt idx="5866">
                        <c:v>2.4745285125121921</c:v>
                      </c:pt>
                      <c:pt idx="5867">
                        <c:v>2.3366701465251287</c:v>
                      </c:pt>
                      <c:pt idx="5868">
                        <c:v>1.7164880777244982</c:v>
                      </c:pt>
                      <c:pt idx="5869">
                        <c:v>1.2853863935384782</c:v>
                      </c:pt>
                      <c:pt idx="5870">
                        <c:v>1.5816776812807745</c:v>
                      </c:pt>
                      <c:pt idx="5871">
                        <c:v>2.6907311018729341</c:v>
                      </c:pt>
                      <c:pt idx="5872">
                        <c:v>1.9009904858830062</c:v>
                      </c:pt>
                      <c:pt idx="5873">
                        <c:v>1.1085736053883208</c:v>
                      </c:pt>
                      <c:pt idx="5874">
                        <c:v>1.5109876194639844</c:v>
                      </c:pt>
                      <c:pt idx="5875">
                        <c:v>2.8702875777306525</c:v>
                      </c:pt>
                      <c:pt idx="5876">
                        <c:v>4.6000021244319411</c:v>
                      </c:pt>
                      <c:pt idx="5877">
                        <c:v>4.2174464584135265</c:v>
                      </c:pt>
                      <c:pt idx="5878">
                        <c:v>5.0061408464849713</c:v>
                      </c:pt>
                      <c:pt idx="5879">
                        <c:v>4.2302154594377512</c:v>
                      </c:pt>
                      <c:pt idx="5880">
                        <c:v>4.6413846961342093</c:v>
                      </c:pt>
                      <c:pt idx="5881">
                        <c:v>3.8642789830858528</c:v>
                      </c:pt>
                      <c:pt idx="5882">
                        <c:v>5.1497328343043147</c:v>
                      </c:pt>
                      <c:pt idx="5883">
                        <c:v>4.634930028016135</c:v>
                      </c:pt>
                      <c:pt idx="5884">
                        <c:v>3.5279852203125026</c:v>
                      </c:pt>
                      <c:pt idx="5885">
                        <c:v>2.6640829324978452</c:v>
                      </c:pt>
                      <c:pt idx="5886">
                        <c:v>1.4049806041003239</c:v>
                      </c:pt>
                      <c:pt idx="5887">
                        <c:v>3.6267570236680058</c:v>
                      </c:pt>
                      <c:pt idx="5888">
                        <c:v>3.7094485191366098</c:v>
                      </c:pt>
                      <c:pt idx="5889">
                        <c:v>3.2532013746374737</c:v>
                      </c:pt>
                      <c:pt idx="5890">
                        <c:v>3.6282846742342976</c:v>
                      </c:pt>
                      <c:pt idx="5891">
                        <c:v>4.5890094771386964</c:v>
                      </c:pt>
                      <c:pt idx="5892">
                        <c:v>3.6467541894233584</c:v>
                      </c:pt>
                      <c:pt idx="5893">
                        <c:v>4.0089360036703745</c:v>
                      </c:pt>
                      <c:pt idx="5894">
                        <c:v>1.6184203368541774</c:v>
                      </c:pt>
                      <c:pt idx="5895">
                        <c:v>3.5336209459162959</c:v>
                      </c:pt>
                      <c:pt idx="5896">
                        <c:v>2.2692448128620972</c:v>
                      </c:pt>
                      <c:pt idx="5897">
                        <c:v>2.9823299142302662</c:v>
                      </c:pt>
                      <c:pt idx="5898">
                        <c:v>2.0806464828067806</c:v>
                      </c:pt>
                      <c:pt idx="5899">
                        <c:v>2.4669328264356873</c:v>
                      </c:pt>
                      <c:pt idx="5900">
                        <c:v>0.4558099117206893</c:v>
                      </c:pt>
                      <c:pt idx="5901">
                        <c:v>2.1311187913438565</c:v>
                      </c:pt>
                      <c:pt idx="5902">
                        <c:v>3.7362551713754679</c:v>
                      </c:pt>
                      <c:pt idx="5903">
                        <c:v>3.6799600864822106</c:v>
                      </c:pt>
                      <c:pt idx="5904">
                        <c:v>4.2651987831080689</c:v>
                      </c:pt>
                      <c:pt idx="5905">
                        <c:v>3.0062902738711337</c:v>
                      </c:pt>
                      <c:pt idx="5906">
                        <c:v>2.6624142527456884</c:v>
                      </c:pt>
                      <c:pt idx="5907">
                        <c:v>3.3654980714523997</c:v>
                      </c:pt>
                      <c:pt idx="5908">
                        <c:v>3.1440587060549356</c:v>
                      </c:pt>
                      <c:pt idx="5909">
                        <c:v>1.9876011107319804</c:v>
                      </c:pt>
                      <c:pt idx="5910">
                        <c:v>2.3032471361065263</c:v>
                      </c:pt>
                      <c:pt idx="5911">
                        <c:v>3.0582926642204105</c:v>
                      </c:pt>
                      <c:pt idx="5912">
                        <c:v>1.6795878977413554</c:v>
                      </c:pt>
                      <c:pt idx="5913">
                        <c:v>1.573187959060129</c:v>
                      </c:pt>
                      <c:pt idx="5914">
                        <c:v>1.9056830571161518</c:v>
                      </c:pt>
                      <c:pt idx="5915">
                        <c:v>0.88020799157870544</c:v>
                      </c:pt>
                      <c:pt idx="5916">
                        <c:v>0.68419516176834405</c:v>
                      </c:pt>
                      <c:pt idx="5917">
                        <c:v>1.1031492183775811</c:v>
                      </c:pt>
                      <c:pt idx="5918">
                        <c:v>0.79752039880893499</c:v>
                      </c:pt>
                      <c:pt idx="5919">
                        <c:v>0.43561502620946208</c:v>
                      </c:pt>
                      <c:pt idx="5920">
                        <c:v>0.69974837464217321</c:v>
                      </c:pt>
                      <c:pt idx="5921">
                        <c:v>0.54896651653999851</c:v>
                      </c:pt>
                      <c:pt idx="5922">
                        <c:v>0.36141353935424653</c:v>
                      </c:pt>
                      <c:pt idx="5923">
                        <c:v>0.65345572726314127</c:v>
                      </c:pt>
                      <c:pt idx="5924">
                        <c:v>0.53430874509244419</c:v>
                      </c:pt>
                      <c:pt idx="5925">
                        <c:v>2.3843829029518364</c:v>
                      </c:pt>
                      <c:pt idx="5926">
                        <c:v>3.020035639655295</c:v>
                      </c:pt>
                      <c:pt idx="5927">
                        <c:v>2.0563946198822252</c:v>
                      </c:pt>
                      <c:pt idx="5928">
                        <c:v>3.3723454638624513</c:v>
                      </c:pt>
                      <c:pt idx="5929">
                        <c:v>2.3832250461305637</c:v>
                      </c:pt>
                      <c:pt idx="5930">
                        <c:v>1.0137271404508224</c:v>
                      </c:pt>
                      <c:pt idx="5931">
                        <c:v>1.9621295962828673</c:v>
                      </c:pt>
                      <c:pt idx="5932">
                        <c:v>2.3056914353868225</c:v>
                      </c:pt>
                      <c:pt idx="5933">
                        <c:v>2.5855247972273507</c:v>
                      </c:pt>
                      <c:pt idx="5934">
                        <c:v>1.8084848717947886</c:v>
                      </c:pt>
                      <c:pt idx="5935">
                        <c:v>2.2564440659925658</c:v>
                      </c:pt>
                      <c:pt idx="5936">
                        <c:v>1.896152460683177</c:v>
                      </c:pt>
                      <c:pt idx="5937">
                        <c:v>1.8010039448297477</c:v>
                      </c:pt>
                      <c:pt idx="5938">
                        <c:v>1.5601811447900449</c:v>
                      </c:pt>
                      <c:pt idx="5939">
                        <c:v>1.9687492464002632</c:v>
                      </c:pt>
                      <c:pt idx="5940">
                        <c:v>2.4972438587991452</c:v>
                      </c:pt>
                      <c:pt idx="5941">
                        <c:v>0.78045028436968089</c:v>
                      </c:pt>
                      <c:pt idx="5942">
                        <c:v>2.8738469138031442</c:v>
                      </c:pt>
                      <c:pt idx="5943">
                        <c:v>2.613175554023115</c:v>
                      </c:pt>
                      <c:pt idx="5944">
                        <c:v>2.3871942392260408</c:v>
                      </c:pt>
                      <c:pt idx="5945">
                        <c:v>1.6925600051774263</c:v>
                      </c:pt>
                      <c:pt idx="5946">
                        <c:v>2.8384080037494788</c:v>
                      </c:pt>
                      <c:pt idx="5947">
                        <c:v>3.2785452423380619</c:v>
                      </c:pt>
                      <c:pt idx="5948">
                        <c:v>1.1890426402834593</c:v>
                      </c:pt>
                      <c:pt idx="5949">
                        <c:v>2.2106710380163599</c:v>
                      </c:pt>
                      <c:pt idx="5950">
                        <c:v>2.1702765325249982</c:v>
                      </c:pt>
                      <c:pt idx="5951">
                        <c:v>3.00190532613408</c:v>
                      </c:pt>
                      <c:pt idx="5952">
                        <c:v>2.8870635099851905</c:v>
                      </c:pt>
                      <c:pt idx="5953">
                        <c:v>3.9654477956401335</c:v>
                      </c:pt>
                      <c:pt idx="5954">
                        <c:v>2.3222330264601574</c:v>
                      </c:pt>
                      <c:pt idx="5955">
                        <c:v>2.9784187992972733</c:v>
                      </c:pt>
                      <c:pt idx="5956">
                        <c:v>1.1518151147709919</c:v>
                      </c:pt>
                      <c:pt idx="5957">
                        <c:v>3.3906321047035424</c:v>
                      </c:pt>
                      <c:pt idx="5958">
                        <c:v>3.6236916790863445</c:v>
                      </c:pt>
                      <c:pt idx="5959">
                        <c:v>2.1182011836702728</c:v>
                      </c:pt>
                      <c:pt idx="5960">
                        <c:v>1.9506658975257902</c:v>
                      </c:pt>
                      <c:pt idx="5961">
                        <c:v>2.0548572610281144</c:v>
                      </c:pt>
                      <c:pt idx="5962">
                        <c:v>2.4264004122239369</c:v>
                      </c:pt>
                      <c:pt idx="5963">
                        <c:v>2.7150535254144117</c:v>
                      </c:pt>
                      <c:pt idx="5964">
                        <c:v>3.1775397457945571</c:v>
                      </c:pt>
                      <c:pt idx="5965">
                        <c:v>1.1113853867556278</c:v>
                      </c:pt>
                      <c:pt idx="5966">
                        <c:v>1.3432641771830125</c:v>
                      </c:pt>
                      <c:pt idx="5967">
                        <c:v>1.8206351952291</c:v>
                      </c:pt>
                      <c:pt idx="5968">
                        <c:v>3.0851661632756322</c:v>
                      </c:pt>
                      <c:pt idx="5969">
                        <c:v>2.5086360276486745</c:v>
                      </c:pt>
                      <c:pt idx="5970">
                        <c:v>1.2767710453929448</c:v>
                      </c:pt>
                      <c:pt idx="5971">
                        <c:v>0.92104862393683706</c:v>
                      </c:pt>
                      <c:pt idx="5972">
                        <c:v>2.4729111442100007</c:v>
                      </c:pt>
                      <c:pt idx="5973">
                        <c:v>1.5234997952243532</c:v>
                      </c:pt>
                      <c:pt idx="5974">
                        <c:v>1.0478810824233511</c:v>
                      </c:pt>
                      <c:pt idx="5975">
                        <c:v>0.66551687620136069</c:v>
                      </c:pt>
                      <c:pt idx="5976">
                        <c:v>2.9727638954707984</c:v>
                      </c:pt>
                      <c:pt idx="5977">
                        <c:v>3.4288042139792063</c:v>
                      </c:pt>
                      <c:pt idx="5978">
                        <c:v>3.7995000512167381</c:v>
                      </c:pt>
                      <c:pt idx="5979">
                        <c:v>2.9853102267592457</c:v>
                      </c:pt>
                      <c:pt idx="5980">
                        <c:v>2.7091244066749436</c:v>
                      </c:pt>
                      <c:pt idx="5981">
                        <c:v>3.7210929519333891</c:v>
                      </c:pt>
                      <c:pt idx="5982">
                        <c:v>4.6739159353711583</c:v>
                      </c:pt>
                      <c:pt idx="5983">
                        <c:v>3.367375803059705</c:v>
                      </c:pt>
                      <c:pt idx="5984">
                        <c:v>1.317037826247708</c:v>
                      </c:pt>
                      <c:pt idx="5985">
                        <c:v>2.3234466138661078</c:v>
                      </c:pt>
                      <c:pt idx="5986">
                        <c:v>1.1366582191186247</c:v>
                      </c:pt>
                      <c:pt idx="5987">
                        <c:v>2.3858518791378738</c:v>
                      </c:pt>
                      <c:pt idx="5988">
                        <c:v>2.1466897670183784</c:v>
                      </c:pt>
                      <c:pt idx="5989">
                        <c:v>2.1209578641309239</c:v>
                      </c:pt>
                      <c:pt idx="5990">
                        <c:v>1.6257523376240679</c:v>
                      </c:pt>
                      <c:pt idx="5991">
                        <c:v>1.4209893173506509</c:v>
                      </c:pt>
                      <c:pt idx="5992">
                        <c:v>1.6392228024679838</c:v>
                      </c:pt>
                      <c:pt idx="5993">
                        <c:v>0.93977387686306368</c:v>
                      </c:pt>
                      <c:pt idx="5994">
                        <c:v>1.2781205891141776</c:v>
                      </c:pt>
                      <c:pt idx="5995">
                        <c:v>0.88302189273751219</c:v>
                      </c:pt>
                      <c:pt idx="5996">
                        <c:v>0.61637669881402413</c:v>
                      </c:pt>
                      <c:pt idx="5997">
                        <c:v>0.58446491244522147</c:v>
                      </c:pt>
                      <c:pt idx="5998">
                        <c:v>0.8961075247071697</c:v>
                      </c:pt>
                      <c:pt idx="5999">
                        <c:v>1.013858209711868</c:v>
                      </c:pt>
                      <c:pt idx="6000">
                        <c:v>1.1266649010227869</c:v>
                      </c:pt>
                      <c:pt idx="6001">
                        <c:v>0.97082151755899615</c:v>
                      </c:pt>
                      <c:pt idx="6002">
                        <c:v>2.7098723918419489</c:v>
                      </c:pt>
                      <c:pt idx="6003">
                        <c:v>2.7462654320075979</c:v>
                      </c:pt>
                      <c:pt idx="6004">
                        <c:v>2.0972396205259458</c:v>
                      </c:pt>
                      <c:pt idx="6005">
                        <c:v>2.1326984762802965</c:v>
                      </c:pt>
                      <c:pt idx="6006">
                        <c:v>1.9490583350151283</c:v>
                      </c:pt>
                      <c:pt idx="6007">
                        <c:v>1.746259975210223</c:v>
                      </c:pt>
                      <c:pt idx="6008">
                        <c:v>1.9412247705981203</c:v>
                      </c:pt>
                      <c:pt idx="6009">
                        <c:v>1.8219594665615215</c:v>
                      </c:pt>
                      <c:pt idx="6010">
                        <c:v>2.1274932374495403</c:v>
                      </c:pt>
                      <c:pt idx="6011">
                        <c:v>2.7023047937416012</c:v>
                      </c:pt>
                      <c:pt idx="6012">
                        <c:v>1.6377328255986652</c:v>
                      </c:pt>
                      <c:pt idx="6013">
                        <c:v>2.2254457758250523</c:v>
                      </c:pt>
                      <c:pt idx="6014">
                        <c:v>1.9785129638982155</c:v>
                      </c:pt>
                      <c:pt idx="6015">
                        <c:v>1.8772618368757215</c:v>
                      </c:pt>
                      <c:pt idx="6016">
                        <c:v>1.7592623809913124</c:v>
                      </c:pt>
                      <c:pt idx="6017">
                        <c:v>0.86945632823728392</c:v>
                      </c:pt>
                      <c:pt idx="6018">
                        <c:v>1.9003122044951672</c:v>
                      </c:pt>
                      <c:pt idx="6019">
                        <c:v>1.537517008337226</c:v>
                      </c:pt>
                      <c:pt idx="6020">
                        <c:v>1.1309005386780007</c:v>
                      </c:pt>
                      <c:pt idx="6021">
                        <c:v>1.278427946895504</c:v>
                      </c:pt>
                      <c:pt idx="6022">
                        <c:v>1.3149492088647718</c:v>
                      </c:pt>
                      <c:pt idx="6023">
                        <c:v>2.1666044561502416</c:v>
                      </c:pt>
                      <c:pt idx="6024">
                        <c:v>1.4142393628201484</c:v>
                      </c:pt>
                      <c:pt idx="6025">
                        <c:v>1.2751810818927169</c:v>
                      </c:pt>
                      <c:pt idx="6026">
                        <c:v>2.0942916916786203</c:v>
                      </c:pt>
                      <c:pt idx="6027">
                        <c:v>2.4206970434036066</c:v>
                      </c:pt>
                      <c:pt idx="6028">
                        <c:v>2.7473440216642331</c:v>
                      </c:pt>
                      <c:pt idx="6029">
                        <c:v>4.1153134012200692</c:v>
                      </c:pt>
                      <c:pt idx="6030">
                        <c:v>3.1657690467979904</c:v>
                      </c:pt>
                      <c:pt idx="6031">
                        <c:v>2.4805406667285776</c:v>
                      </c:pt>
                      <c:pt idx="6032">
                        <c:v>2.7087033355082974</c:v>
                      </c:pt>
                      <c:pt idx="6033">
                        <c:v>2.3812878780740863</c:v>
                      </c:pt>
                      <c:pt idx="6034">
                        <c:v>1.1338604129499177</c:v>
                      </c:pt>
                      <c:pt idx="6035">
                        <c:v>2.4211947095853352</c:v>
                      </c:pt>
                      <c:pt idx="6036">
                        <c:v>2.9902148188969284</c:v>
                      </c:pt>
                      <c:pt idx="6037">
                        <c:v>2.0264245610458458</c:v>
                      </c:pt>
                      <c:pt idx="6038">
                        <c:v>2.1312755444654488</c:v>
                      </c:pt>
                      <c:pt idx="6039">
                        <c:v>2.7480270932566557</c:v>
                      </c:pt>
                      <c:pt idx="6040">
                        <c:v>1.8383683092407967</c:v>
                      </c:pt>
                      <c:pt idx="6041">
                        <c:v>1.1378160462753848</c:v>
                      </c:pt>
                      <c:pt idx="6042">
                        <c:v>1.5415982797367525</c:v>
                      </c:pt>
                      <c:pt idx="6043">
                        <c:v>0.64977737724970186</c:v>
                      </c:pt>
                      <c:pt idx="6044">
                        <c:v>1.2688157673427116</c:v>
                      </c:pt>
                      <c:pt idx="6045">
                        <c:v>1.2963846092043174</c:v>
                      </c:pt>
                      <c:pt idx="6046">
                        <c:v>0.93343893848157522</c:v>
                      </c:pt>
                      <c:pt idx="6047">
                        <c:v>1.205681284464343</c:v>
                      </c:pt>
                      <c:pt idx="6048">
                        <c:v>1.4455851363659804</c:v>
                      </c:pt>
                      <c:pt idx="6049">
                        <c:v>1.6307803050252405</c:v>
                      </c:pt>
                      <c:pt idx="6050">
                        <c:v>0.68224676104813919</c:v>
                      </c:pt>
                      <c:pt idx="6051">
                        <c:v>3.4996673257196362</c:v>
                      </c:pt>
                      <c:pt idx="6052">
                        <c:v>6.3125681853830082</c:v>
                      </c:pt>
                      <c:pt idx="6053">
                        <c:v>4.2892999410577284</c:v>
                      </c:pt>
                      <c:pt idx="6054">
                        <c:v>4.1373094958414001</c:v>
                      </c:pt>
                      <c:pt idx="6055">
                        <c:v>6.385516578439022</c:v>
                      </c:pt>
                      <c:pt idx="6056">
                        <c:v>5.2397787284545299</c:v>
                      </c:pt>
                      <c:pt idx="6057">
                        <c:v>5.6545354588893417</c:v>
                      </c:pt>
                      <c:pt idx="6058">
                        <c:v>4.720299697207329</c:v>
                      </c:pt>
                      <c:pt idx="6059">
                        <c:v>6.2163311028595416</c:v>
                      </c:pt>
                      <c:pt idx="6060">
                        <c:v>4.115969794886416</c:v>
                      </c:pt>
                      <c:pt idx="6061">
                        <c:v>1.1810675003130802</c:v>
                      </c:pt>
                      <c:pt idx="6062">
                        <c:v>4.1956550614101671</c:v>
                      </c:pt>
                      <c:pt idx="6063">
                        <c:v>3.1831807402483174</c:v>
                      </c:pt>
                      <c:pt idx="6064">
                        <c:v>2.2790558790531175</c:v>
                      </c:pt>
                      <c:pt idx="6065">
                        <c:v>1.2494350635848457</c:v>
                      </c:pt>
                      <c:pt idx="6066">
                        <c:v>1.6071711903230375</c:v>
                      </c:pt>
                      <c:pt idx="6067">
                        <c:v>1.9138326195230484</c:v>
                      </c:pt>
                      <c:pt idx="6068">
                        <c:v>1.5719185396849038</c:v>
                      </c:pt>
                      <c:pt idx="6069">
                        <c:v>2.1954892198655069</c:v>
                      </c:pt>
                      <c:pt idx="6070">
                        <c:v>1.1381961777129326</c:v>
                      </c:pt>
                      <c:pt idx="6071">
                        <c:v>0.74348358363289024</c:v>
                      </c:pt>
                      <c:pt idx="6072">
                        <c:v>1.5382223493931932</c:v>
                      </c:pt>
                      <c:pt idx="6073">
                        <c:v>1.1902445650399986</c:v>
                      </c:pt>
                      <c:pt idx="6074">
                        <c:v>1.3542384091346094</c:v>
                      </c:pt>
                      <c:pt idx="6075">
                        <c:v>1.5470018229239557</c:v>
                      </c:pt>
                      <c:pt idx="6076">
                        <c:v>1.8613949777549572</c:v>
                      </c:pt>
                      <c:pt idx="6077">
                        <c:v>3.7723564182657192</c:v>
                      </c:pt>
                      <c:pt idx="6078">
                        <c:v>3.4178682071024169</c:v>
                      </c:pt>
                      <c:pt idx="6079">
                        <c:v>3.7369685058753368</c:v>
                      </c:pt>
                      <c:pt idx="6080">
                        <c:v>2.2419861343801721</c:v>
                      </c:pt>
                      <c:pt idx="6081">
                        <c:v>3.9997329412814211</c:v>
                      </c:pt>
                      <c:pt idx="6082">
                        <c:v>2.0357026036461807</c:v>
                      </c:pt>
                      <c:pt idx="6083">
                        <c:v>3.3336306016340105</c:v>
                      </c:pt>
                      <c:pt idx="6084">
                        <c:v>2.8602646971888559</c:v>
                      </c:pt>
                      <c:pt idx="6085">
                        <c:v>2.8976257225192739</c:v>
                      </c:pt>
                      <c:pt idx="6086">
                        <c:v>3.2518346464111425</c:v>
                      </c:pt>
                      <c:pt idx="6087">
                        <c:v>1.7312540575362401</c:v>
                      </c:pt>
                      <c:pt idx="6088">
                        <c:v>2.8234234554272564</c:v>
                      </c:pt>
                      <c:pt idx="6089">
                        <c:v>1.2590094596041255</c:v>
                      </c:pt>
                      <c:pt idx="6090">
                        <c:v>2.9603765620484883</c:v>
                      </c:pt>
                      <c:pt idx="6091">
                        <c:v>1.8231651024557629</c:v>
                      </c:pt>
                      <c:pt idx="6092">
                        <c:v>2.77209553574958</c:v>
                      </c:pt>
                      <c:pt idx="6093">
                        <c:v>1.8341267787793993</c:v>
                      </c:pt>
                      <c:pt idx="6094">
                        <c:v>0.9995718671182996</c:v>
                      </c:pt>
                      <c:pt idx="6095">
                        <c:v>1.1425361342150842</c:v>
                      </c:pt>
                      <c:pt idx="6096">
                        <c:v>2.3247108774985974</c:v>
                      </c:pt>
                      <c:pt idx="6097">
                        <c:v>1.5176639656400956</c:v>
                      </c:pt>
                      <c:pt idx="6098">
                        <c:v>1.0934793087027075</c:v>
                      </c:pt>
                      <c:pt idx="6099">
                        <c:v>1.5998618522754728</c:v>
                      </c:pt>
                      <c:pt idx="6100">
                        <c:v>2.6100591663433947</c:v>
                      </c:pt>
                      <c:pt idx="6101">
                        <c:v>0.86416168265334281</c:v>
                      </c:pt>
                      <c:pt idx="6102">
                        <c:v>2.4691935011882524</c:v>
                      </c:pt>
                      <c:pt idx="6103">
                        <c:v>1.8634818472906702</c:v>
                      </c:pt>
                      <c:pt idx="6104">
                        <c:v>3.5516198044740603</c:v>
                      </c:pt>
                      <c:pt idx="6105">
                        <c:v>2.168009410979963</c:v>
                      </c:pt>
                      <c:pt idx="6106">
                        <c:v>3.2805693713463944</c:v>
                      </c:pt>
                      <c:pt idx="6107">
                        <c:v>3.1494028585600513</c:v>
                      </c:pt>
                      <c:pt idx="6108">
                        <c:v>3.4463116512875347</c:v>
                      </c:pt>
                      <c:pt idx="6109">
                        <c:v>2.3983450414030538</c:v>
                      </c:pt>
                      <c:pt idx="6110">
                        <c:v>2.0353250515350938</c:v>
                      </c:pt>
                      <c:pt idx="6111">
                        <c:v>3.3456825274899415</c:v>
                      </c:pt>
                      <c:pt idx="6112">
                        <c:v>3.7688641578220636</c:v>
                      </c:pt>
                      <c:pt idx="6113">
                        <c:v>2.3237710996073435</c:v>
                      </c:pt>
                      <c:pt idx="6114">
                        <c:v>4.1134939613857124</c:v>
                      </c:pt>
                      <c:pt idx="6115">
                        <c:v>3.2163715800203452</c:v>
                      </c:pt>
                      <c:pt idx="6116">
                        <c:v>3.2025616051444477</c:v>
                      </c:pt>
                      <c:pt idx="6117">
                        <c:v>2.4848986475126154</c:v>
                      </c:pt>
                      <c:pt idx="6118">
                        <c:v>2.111758065152185</c:v>
                      </c:pt>
                      <c:pt idx="6119">
                        <c:v>2.4784452434494844</c:v>
                      </c:pt>
                      <c:pt idx="6120">
                        <c:v>2.3732135761625779</c:v>
                      </c:pt>
                      <c:pt idx="6121">
                        <c:v>1.9916610972374393</c:v>
                      </c:pt>
                      <c:pt idx="6122">
                        <c:v>1.7085804752474842</c:v>
                      </c:pt>
                      <c:pt idx="6123">
                        <c:v>2.2597606689661367</c:v>
                      </c:pt>
                      <c:pt idx="6124">
                        <c:v>1.7820047180075329</c:v>
                      </c:pt>
                      <c:pt idx="6125">
                        <c:v>2.4198855400487518</c:v>
                      </c:pt>
                      <c:pt idx="6126">
                        <c:v>2.4648073318185433</c:v>
                      </c:pt>
                      <c:pt idx="6127">
                        <c:v>2.1460770170645662</c:v>
                      </c:pt>
                      <c:pt idx="6128">
                        <c:v>3.4007965257782082</c:v>
                      </c:pt>
                      <c:pt idx="6129">
                        <c:v>2.9925141842617333</c:v>
                      </c:pt>
                      <c:pt idx="6130">
                        <c:v>2.9861922787981761</c:v>
                      </c:pt>
                      <c:pt idx="6131">
                        <c:v>4.0690679488008703</c:v>
                      </c:pt>
                      <c:pt idx="6132">
                        <c:v>1.840916793087747</c:v>
                      </c:pt>
                      <c:pt idx="6133">
                        <c:v>4.3011157844411763</c:v>
                      </c:pt>
                      <c:pt idx="6134">
                        <c:v>2.1042965032125269</c:v>
                      </c:pt>
                      <c:pt idx="6135">
                        <c:v>3.1680405858063376</c:v>
                      </c:pt>
                      <c:pt idx="6136">
                        <c:v>3.2721412649378907</c:v>
                      </c:pt>
                      <c:pt idx="6137">
                        <c:v>1.4020363211635287</c:v>
                      </c:pt>
                      <c:pt idx="6138">
                        <c:v>2.6449093331235698</c:v>
                      </c:pt>
                      <c:pt idx="6139">
                        <c:v>2.4438280275575006</c:v>
                      </c:pt>
                      <c:pt idx="6140">
                        <c:v>1.7261974253698309</c:v>
                      </c:pt>
                      <c:pt idx="6141">
                        <c:v>1.972513759305645</c:v>
                      </c:pt>
                      <c:pt idx="6142">
                        <c:v>1.4962293820962991</c:v>
                      </c:pt>
                      <c:pt idx="6143">
                        <c:v>2.5292026808516557</c:v>
                      </c:pt>
                      <c:pt idx="6144">
                        <c:v>2.937814498170694</c:v>
                      </c:pt>
                      <c:pt idx="6145">
                        <c:v>2.5602322075320108</c:v>
                      </c:pt>
                      <c:pt idx="6146">
                        <c:v>2.6034225614581294</c:v>
                      </c:pt>
                      <c:pt idx="6147">
                        <c:v>2.1199277783195192</c:v>
                      </c:pt>
                      <c:pt idx="6148">
                        <c:v>1.5149333955008593</c:v>
                      </c:pt>
                      <c:pt idx="6149">
                        <c:v>2.7160310954073692</c:v>
                      </c:pt>
                      <c:pt idx="6150">
                        <c:v>1.5462125798240773</c:v>
                      </c:pt>
                      <c:pt idx="6151">
                        <c:v>3.814473545143807</c:v>
                      </c:pt>
                      <c:pt idx="6152">
                        <c:v>3.5311363751547176</c:v>
                      </c:pt>
                      <c:pt idx="6153">
                        <c:v>3.5839223773371955</c:v>
                      </c:pt>
                      <c:pt idx="6154">
                        <c:v>3.0795299847232913</c:v>
                      </c:pt>
                      <c:pt idx="6155">
                        <c:v>2.0477439339986661</c:v>
                      </c:pt>
                      <c:pt idx="6156">
                        <c:v>4.5328009626585022</c:v>
                      </c:pt>
                      <c:pt idx="6157">
                        <c:v>3.5991276230536644</c:v>
                      </c:pt>
                      <c:pt idx="6158">
                        <c:v>1.6527911150068177</c:v>
                      </c:pt>
                      <c:pt idx="6159">
                        <c:v>3.0150839349815244</c:v>
                      </c:pt>
                      <c:pt idx="6160">
                        <c:v>1.287596742449771</c:v>
                      </c:pt>
                      <c:pt idx="6161">
                        <c:v>3.8875887337295523</c:v>
                      </c:pt>
                      <c:pt idx="6162">
                        <c:v>3.3915375874930356</c:v>
                      </c:pt>
                      <c:pt idx="6163">
                        <c:v>2.3027092829659228</c:v>
                      </c:pt>
                      <c:pt idx="6164">
                        <c:v>4.0240046788723092</c:v>
                      </c:pt>
                      <c:pt idx="6165">
                        <c:v>1.0893363310490352</c:v>
                      </c:pt>
                      <c:pt idx="6166">
                        <c:v>2.7036298614338228</c:v>
                      </c:pt>
                      <c:pt idx="6167">
                        <c:v>1.2613102090142454</c:v>
                      </c:pt>
                      <c:pt idx="6168">
                        <c:v>2.9885193271368093</c:v>
                      </c:pt>
                      <c:pt idx="6169">
                        <c:v>1.4094159154254744</c:v>
                      </c:pt>
                      <c:pt idx="6170">
                        <c:v>2.4129760525863264</c:v>
                      </c:pt>
                      <c:pt idx="6171">
                        <c:v>2.17649404386201</c:v>
                      </c:pt>
                      <c:pt idx="6172">
                        <c:v>2.7671274223277873</c:v>
                      </c:pt>
                      <c:pt idx="6173">
                        <c:v>2.11807841810788</c:v>
                      </c:pt>
                      <c:pt idx="6174">
                        <c:v>1.6994419917205368</c:v>
                      </c:pt>
                      <c:pt idx="6175">
                        <c:v>0.83936175659662948</c:v>
                      </c:pt>
                      <c:pt idx="6176">
                        <c:v>2.8853641655916955</c:v>
                      </c:pt>
                      <c:pt idx="6177">
                        <c:v>4.122381480828107</c:v>
                      </c:pt>
                      <c:pt idx="6178">
                        <c:v>3.1194631314397907</c:v>
                      </c:pt>
                      <c:pt idx="6179">
                        <c:v>4.6283193913892191</c:v>
                      </c:pt>
                      <c:pt idx="6180">
                        <c:v>4.4589694536682201</c:v>
                      </c:pt>
                      <c:pt idx="6181">
                        <c:v>2.1219100841056502</c:v>
                      </c:pt>
                      <c:pt idx="6182">
                        <c:v>2.8602150943712448</c:v>
                      </c:pt>
                      <c:pt idx="6183">
                        <c:v>2.9027400514275206</c:v>
                      </c:pt>
                      <c:pt idx="6184">
                        <c:v>2.5553412252327985</c:v>
                      </c:pt>
                      <c:pt idx="6185">
                        <c:v>2.757663719247287</c:v>
                      </c:pt>
                      <c:pt idx="6186">
                        <c:v>3.5873698701834824</c:v>
                      </c:pt>
                      <c:pt idx="6187">
                        <c:v>2.7352361925698756</c:v>
                      </c:pt>
                      <c:pt idx="6188">
                        <c:v>2.4002750663413859</c:v>
                      </c:pt>
                      <c:pt idx="6189">
                        <c:v>3.5545976644728259</c:v>
                      </c:pt>
                      <c:pt idx="6190">
                        <c:v>1.7972999317234859</c:v>
                      </c:pt>
                      <c:pt idx="6191">
                        <c:v>2.1602488815378695</c:v>
                      </c:pt>
                      <c:pt idx="6192">
                        <c:v>1.9730774467616543</c:v>
                      </c:pt>
                      <c:pt idx="6193">
                        <c:v>2.0259689947750146</c:v>
                      </c:pt>
                      <c:pt idx="6194">
                        <c:v>2.2948111872198806</c:v>
                      </c:pt>
                      <c:pt idx="6195">
                        <c:v>2.4983372736709617</c:v>
                      </c:pt>
                      <c:pt idx="6196">
                        <c:v>1.7610644938806417</c:v>
                      </c:pt>
                      <c:pt idx="6197">
                        <c:v>1.7989975526080797</c:v>
                      </c:pt>
                      <c:pt idx="6198">
                        <c:v>2.6785567258241452</c:v>
                      </c:pt>
                      <c:pt idx="6199">
                        <c:v>2.5339350986702027</c:v>
                      </c:pt>
                      <c:pt idx="6200">
                        <c:v>2.5145368013290752</c:v>
                      </c:pt>
                      <c:pt idx="6201">
                        <c:v>1.6724363159475462</c:v>
                      </c:pt>
                      <c:pt idx="6202">
                        <c:v>1.5001791259781487</c:v>
                      </c:pt>
                      <c:pt idx="6203">
                        <c:v>2.2503964978933952</c:v>
                      </c:pt>
                      <c:pt idx="6204">
                        <c:v>1.8508005360359654</c:v>
                      </c:pt>
                      <c:pt idx="6205">
                        <c:v>3.5332424887743765</c:v>
                      </c:pt>
                      <c:pt idx="6206">
                        <c:v>1.9715536895651307</c:v>
                      </c:pt>
                      <c:pt idx="6207">
                        <c:v>1.7926436339382672</c:v>
                      </c:pt>
                      <c:pt idx="6208">
                        <c:v>2.678091515356019</c:v>
                      </c:pt>
                      <c:pt idx="6209">
                        <c:v>2.4612888078773629</c:v>
                      </c:pt>
                      <c:pt idx="6210">
                        <c:v>2.4529040444040788</c:v>
                      </c:pt>
                      <c:pt idx="6211">
                        <c:v>3.0958995536583385</c:v>
                      </c:pt>
                      <c:pt idx="6212">
                        <c:v>2.1264443622152953</c:v>
                      </c:pt>
                      <c:pt idx="6213">
                        <c:v>1.5703083265797744</c:v>
                      </c:pt>
                      <c:pt idx="6214">
                        <c:v>1.2296638388185668</c:v>
                      </c:pt>
                      <c:pt idx="6215">
                        <c:v>2.7529940209706409</c:v>
                      </c:pt>
                      <c:pt idx="6216">
                        <c:v>3.1361286369512547</c:v>
                      </c:pt>
                      <c:pt idx="6217">
                        <c:v>2.6703257634914856</c:v>
                      </c:pt>
                      <c:pt idx="6218">
                        <c:v>2.1754097677798159</c:v>
                      </c:pt>
                      <c:pt idx="6219">
                        <c:v>1.685480183012678</c:v>
                      </c:pt>
                      <c:pt idx="6220">
                        <c:v>2.9723529262849642</c:v>
                      </c:pt>
                      <c:pt idx="6221">
                        <c:v>2.7636333528564476</c:v>
                      </c:pt>
                      <c:pt idx="6222">
                        <c:v>1.0981743976109588</c:v>
                      </c:pt>
                      <c:pt idx="6223">
                        <c:v>2.5575229047752992</c:v>
                      </c:pt>
                      <c:pt idx="6224">
                        <c:v>1.6131169793999833</c:v>
                      </c:pt>
                      <c:pt idx="6225">
                        <c:v>0.6343634392853793</c:v>
                      </c:pt>
                      <c:pt idx="6226">
                        <c:v>1.1731221130488108</c:v>
                      </c:pt>
                      <c:pt idx="6227">
                        <c:v>3.4047340138697351</c:v>
                      </c:pt>
                      <c:pt idx="6228">
                        <c:v>3.125820867301476</c:v>
                      </c:pt>
                      <c:pt idx="6229">
                        <c:v>4.1201464342473582</c:v>
                      </c:pt>
                      <c:pt idx="6230">
                        <c:v>3.1949767496301171</c:v>
                      </c:pt>
                      <c:pt idx="6231">
                        <c:v>4.7933889687161804</c:v>
                      </c:pt>
                      <c:pt idx="6232">
                        <c:v>3.8780751044900792</c:v>
                      </c:pt>
                      <c:pt idx="6233">
                        <c:v>5.4999549970265065</c:v>
                      </c:pt>
                      <c:pt idx="6234">
                        <c:v>2.6128250913228981</c:v>
                      </c:pt>
                      <c:pt idx="6235">
                        <c:v>3.1775733790810623</c:v>
                      </c:pt>
                      <c:pt idx="6236">
                        <c:v>3.0126175894557115</c:v>
                      </c:pt>
                      <c:pt idx="6237">
                        <c:v>2.1684242465172314</c:v>
                      </c:pt>
                      <c:pt idx="6238">
                        <c:v>2.6939055443466886</c:v>
                      </c:pt>
                      <c:pt idx="6239">
                        <c:v>1.7157587316261667</c:v>
                      </c:pt>
                      <c:pt idx="6240">
                        <c:v>1.9171707301730931</c:v>
                      </c:pt>
                      <c:pt idx="6241">
                        <c:v>2.2786798827032348</c:v>
                      </c:pt>
                      <c:pt idx="6242">
                        <c:v>0.98648005787492077</c:v>
                      </c:pt>
                      <c:pt idx="6243">
                        <c:v>2.2566422891960891</c:v>
                      </c:pt>
                      <c:pt idx="6244">
                        <c:v>1.0823480243170898</c:v>
                      </c:pt>
                      <c:pt idx="6245">
                        <c:v>2.0438175545581379</c:v>
                      </c:pt>
                      <c:pt idx="6246">
                        <c:v>1.1719897288933963</c:v>
                      </c:pt>
                      <c:pt idx="6247">
                        <c:v>1.040928391339895</c:v>
                      </c:pt>
                      <c:pt idx="6248">
                        <c:v>1.4352104046627847</c:v>
                      </c:pt>
                      <c:pt idx="6249">
                        <c:v>0.74179688613039851</c:v>
                      </c:pt>
                      <c:pt idx="6250">
                        <c:v>0.96685679670652303</c:v>
                      </c:pt>
                      <c:pt idx="6251">
                        <c:v>2.1617283883860074</c:v>
                      </c:pt>
                      <c:pt idx="6252">
                        <c:v>1.351256896112689</c:v>
                      </c:pt>
                      <c:pt idx="6253">
                        <c:v>2.0997389402513651</c:v>
                      </c:pt>
                      <c:pt idx="6254">
                        <c:v>2.4723436261573828</c:v>
                      </c:pt>
                      <c:pt idx="6255">
                        <c:v>2.8174650027748473</c:v>
                      </c:pt>
                      <c:pt idx="6256">
                        <c:v>2.70171211929582</c:v>
                      </c:pt>
                      <c:pt idx="6257">
                        <c:v>1.9477381055505945</c:v>
                      </c:pt>
                      <c:pt idx="6258">
                        <c:v>1.7948099513228681</c:v>
                      </c:pt>
                      <c:pt idx="6259">
                        <c:v>2.5377169532103157</c:v>
                      </c:pt>
                      <c:pt idx="6260">
                        <c:v>2.4150278553144626</c:v>
                      </c:pt>
                      <c:pt idx="6261">
                        <c:v>1.0167936061417098</c:v>
                      </c:pt>
                      <c:pt idx="6262">
                        <c:v>1.1275779150865013</c:v>
                      </c:pt>
                      <c:pt idx="6263">
                        <c:v>1.5667013520664461</c:v>
                      </c:pt>
                      <c:pt idx="6264">
                        <c:v>1.413909027809344</c:v>
                      </c:pt>
                      <c:pt idx="6265">
                        <c:v>1.3394799502044954</c:v>
                      </c:pt>
                      <c:pt idx="6266">
                        <c:v>1.0666638297678619</c:v>
                      </c:pt>
                      <c:pt idx="6267">
                        <c:v>1.6102927871287982</c:v>
                      </c:pt>
                      <c:pt idx="6268">
                        <c:v>1.3159890694298821</c:v>
                      </c:pt>
                      <c:pt idx="6269">
                        <c:v>0.98025713566952133</c:v>
                      </c:pt>
                      <c:pt idx="6270">
                        <c:v>0.88331558948769506</c:v>
                      </c:pt>
                      <c:pt idx="6271">
                        <c:v>1.499612007990726</c:v>
                      </c:pt>
                      <c:pt idx="6272">
                        <c:v>1.3305557144074918</c:v>
                      </c:pt>
                      <c:pt idx="6273">
                        <c:v>1.1344760565525096</c:v>
                      </c:pt>
                      <c:pt idx="6274">
                        <c:v>1.3657515047548499</c:v>
                      </c:pt>
                      <c:pt idx="6275">
                        <c:v>1.1759046282459822</c:v>
                      </c:pt>
                      <c:pt idx="6276">
                        <c:v>1.8374482728391139</c:v>
                      </c:pt>
                      <c:pt idx="6277">
                        <c:v>3.4934169678667075</c:v>
                      </c:pt>
                      <c:pt idx="6278">
                        <c:v>2.5393513950518281</c:v>
                      </c:pt>
                      <c:pt idx="6279">
                        <c:v>3.0703373686280373</c:v>
                      </c:pt>
                      <c:pt idx="6280">
                        <c:v>2.7077661193458202</c:v>
                      </c:pt>
                      <c:pt idx="6281">
                        <c:v>2.7234573687147985</c:v>
                      </c:pt>
                      <c:pt idx="6282">
                        <c:v>2.2164894050163451</c:v>
                      </c:pt>
                      <c:pt idx="6283">
                        <c:v>3.3349984115248148</c:v>
                      </c:pt>
                      <c:pt idx="6284">
                        <c:v>1.6753117138400255</c:v>
                      </c:pt>
                      <c:pt idx="6285">
                        <c:v>1.9583535516949298</c:v>
                      </c:pt>
                      <c:pt idx="6286">
                        <c:v>1.9550844072754481</c:v>
                      </c:pt>
                      <c:pt idx="6287">
                        <c:v>1.8600385809515985</c:v>
                      </c:pt>
                      <c:pt idx="6288">
                        <c:v>2.4107695579789601</c:v>
                      </c:pt>
                      <c:pt idx="6289">
                        <c:v>1.6939183398629982</c:v>
                      </c:pt>
                      <c:pt idx="6290">
                        <c:v>1.6694050948414816</c:v>
                      </c:pt>
                      <c:pt idx="6291">
                        <c:v>1.634181784818584</c:v>
                      </c:pt>
                      <c:pt idx="6292">
                        <c:v>1.930078989599235</c:v>
                      </c:pt>
                      <c:pt idx="6293">
                        <c:v>1.8556700854194916</c:v>
                      </c:pt>
                      <c:pt idx="6294">
                        <c:v>1.2486160554320878</c:v>
                      </c:pt>
                      <c:pt idx="6295">
                        <c:v>1.0833528782257438</c:v>
                      </c:pt>
                      <c:pt idx="6296">
                        <c:v>0.58015677237007002</c:v>
                      </c:pt>
                      <c:pt idx="6297">
                        <c:v>1.1228616144702981</c:v>
                      </c:pt>
                      <c:pt idx="6298">
                        <c:v>1.1406860575083728</c:v>
                      </c:pt>
                      <c:pt idx="6299">
                        <c:v>1.4366425630246324</c:v>
                      </c:pt>
                      <c:pt idx="6300">
                        <c:v>1.5118448090892589</c:v>
                      </c:pt>
                      <c:pt idx="6301">
                        <c:v>3.1273152607423449</c:v>
                      </c:pt>
                      <c:pt idx="6302">
                        <c:v>2.9405210929269785</c:v>
                      </c:pt>
                      <c:pt idx="6303">
                        <c:v>3.1129285640753905</c:v>
                      </c:pt>
                      <c:pt idx="6304">
                        <c:v>2.3214143959433726</c:v>
                      </c:pt>
                      <c:pt idx="6305">
                        <c:v>2.1903177176368156</c:v>
                      </c:pt>
                      <c:pt idx="6306">
                        <c:v>3.5406906458217438</c:v>
                      </c:pt>
                      <c:pt idx="6307">
                        <c:v>1.6016611170679451</c:v>
                      </c:pt>
                      <c:pt idx="6308">
                        <c:v>3.266826915847564</c:v>
                      </c:pt>
                      <c:pt idx="6309">
                        <c:v>2.2282488476587869</c:v>
                      </c:pt>
                      <c:pt idx="6310">
                        <c:v>2.3879598172882077</c:v>
                      </c:pt>
                      <c:pt idx="6311">
                        <c:v>2.1652397299093789</c:v>
                      </c:pt>
                      <c:pt idx="6312">
                        <c:v>1.9183412838834559</c:v>
                      </c:pt>
                      <c:pt idx="6313">
                        <c:v>2.3019330402177607</c:v>
                      </c:pt>
                      <c:pt idx="6314">
                        <c:v>2.7160585824287189</c:v>
                      </c:pt>
                      <c:pt idx="6315">
                        <c:v>3.4082777576088135</c:v>
                      </c:pt>
                      <c:pt idx="6316">
                        <c:v>2.1590082864394127</c:v>
                      </c:pt>
                      <c:pt idx="6317">
                        <c:v>1.6497763048057856</c:v>
                      </c:pt>
                      <c:pt idx="6318">
                        <c:v>0.83954978860690865</c:v>
                      </c:pt>
                      <c:pt idx="6319">
                        <c:v>1.7368918053723932</c:v>
                      </c:pt>
                      <c:pt idx="6320">
                        <c:v>1.2125966092113933</c:v>
                      </c:pt>
                      <c:pt idx="6321">
                        <c:v>1.4634510078567191</c:v>
                      </c:pt>
                      <c:pt idx="6322">
                        <c:v>1.5018903067164895</c:v>
                      </c:pt>
                      <c:pt idx="6323">
                        <c:v>0.9232263407203023</c:v>
                      </c:pt>
                      <c:pt idx="6324">
                        <c:v>1.3970706019928789</c:v>
                      </c:pt>
                      <c:pt idx="6325">
                        <c:v>1.0717861984180823</c:v>
                      </c:pt>
                      <c:pt idx="6326">
                        <c:v>2.366054837547543</c:v>
                      </c:pt>
                      <c:pt idx="6327">
                        <c:v>2.2845687794387728</c:v>
                      </c:pt>
                      <c:pt idx="6328">
                        <c:v>4.1877829021428585</c:v>
                      </c:pt>
                      <c:pt idx="6329">
                        <c:v>1.9617437083928919</c:v>
                      </c:pt>
                      <c:pt idx="6330">
                        <c:v>1.9790972877973489</c:v>
                      </c:pt>
                      <c:pt idx="6331">
                        <c:v>1.8938391432502739</c:v>
                      </c:pt>
                      <c:pt idx="6332">
                        <c:v>3.3579912414906903</c:v>
                      </c:pt>
                      <c:pt idx="6333">
                        <c:v>2.8427629317032772</c:v>
                      </c:pt>
                      <c:pt idx="6334">
                        <c:v>2.4695951034059753</c:v>
                      </c:pt>
                      <c:pt idx="6335">
                        <c:v>1.7462397713985796</c:v>
                      </c:pt>
                      <c:pt idx="6336">
                        <c:v>1.1605009322065611</c:v>
                      </c:pt>
                      <c:pt idx="6337">
                        <c:v>2.6746097650115779</c:v>
                      </c:pt>
                      <c:pt idx="6338">
                        <c:v>1.7713470407684309</c:v>
                      </c:pt>
                      <c:pt idx="6339">
                        <c:v>1.3181908673035998</c:v>
                      </c:pt>
                      <c:pt idx="6340">
                        <c:v>1.6798069537120282</c:v>
                      </c:pt>
                      <c:pt idx="6341">
                        <c:v>1.5587026617115116</c:v>
                      </c:pt>
                      <c:pt idx="6342">
                        <c:v>1.6660706989469123</c:v>
                      </c:pt>
                      <c:pt idx="6343">
                        <c:v>0.82153786904195636</c:v>
                      </c:pt>
                      <c:pt idx="6344">
                        <c:v>1.506795202913338</c:v>
                      </c:pt>
                      <c:pt idx="6345">
                        <c:v>1.0082189844066758</c:v>
                      </c:pt>
                      <c:pt idx="6346">
                        <c:v>0.83778366701495266</c:v>
                      </c:pt>
                      <c:pt idx="6347">
                        <c:v>0.95145957123415037</c:v>
                      </c:pt>
                      <c:pt idx="6348">
                        <c:v>1.2606189190643629</c:v>
                      </c:pt>
                      <c:pt idx="6349">
                        <c:v>0.69004160295270922</c:v>
                      </c:pt>
                      <c:pt idx="6350">
                        <c:v>0.85205547325073627</c:v>
                      </c:pt>
                      <c:pt idx="6351">
                        <c:v>1.9356519238878458</c:v>
                      </c:pt>
                      <c:pt idx="6352">
                        <c:v>3.2829162546388755</c:v>
                      </c:pt>
                      <c:pt idx="6353">
                        <c:v>3.4897846117675146</c:v>
                      </c:pt>
                      <c:pt idx="6354">
                        <c:v>3.6880514898121821</c:v>
                      </c:pt>
                      <c:pt idx="6355">
                        <c:v>2.5675257800755213</c:v>
                      </c:pt>
                      <c:pt idx="6356">
                        <c:v>3.4086892548896199</c:v>
                      </c:pt>
                      <c:pt idx="6357">
                        <c:v>3.4207899392722187</c:v>
                      </c:pt>
                      <c:pt idx="6358">
                        <c:v>1.9018291027792185</c:v>
                      </c:pt>
                      <c:pt idx="6359">
                        <c:v>3.4555648759599293</c:v>
                      </c:pt>
                      <c:pt idx="6360">
                        <c:v>3.0943758123920913</c:v>
                      </c:pt>
                      <c:pt idx="6361">
                        <c:v>3.8695536823028172</c:v>
                      </c:pt>
                      <c:pt idx="6362">
                        <c:v>2.497146792162547</c:v>
                      </c:pt>
                      <c:pt idx="6363">
                        <c:v>2.1956357150387587</c:v>
                      </c:pt>
                      <c:pt idx="6364">
                        <c:v>3.2613741108687146</c:v>
                      </c:pt>
                      <c:pt idx="6365">
                        <c:v>2.4185734771988119</c:v>
                      </c:pt>
                      <c:pt idx="6366">
                        <c:v>2.3083462096242928</c:v>
                      </c:pt>
                      <c:pt idx="6367">
                        <c:v>2.4972593403141037</c:v>
                      </c:pt>
                      <c:pt idx="6368">
                        <c:v>2.0003434454385296</c:v>
                      </c:pt>
                      <c:pt idx="6369">
                        <c:v>1.874104953612622</c:v>
                      </c:pt>
                      <c:pt idx="6370">
                        <c:v>1.4164003641949114</c:v>
                      </c:pt>
                      <c:pt idx="6371">
                        <c:v>1.9110429839672869</c:v>
                      </c:pt>
                      <c:pt idx="6372">
                        <c:v>1.3668736952986971</c:v>
                      </c:pt>
                      <c:pt idx="6373">
                        <c:v>1.723097851312446</c:v>
                      </c:pt>
                      <c:pt idx="6374">
                        <c:v>1.1068571080360723</c:v>
                      </c:pt>
                      <c:pt idx="6375">
                        <c:v>0.3807535181582915</c:v>
                      </c:pt>
                      <c:pt idx="6376">
                        <c:v>2.0754004622212063</c:v>
                      </c:pt>
                      <c:pt idx="6377">
                        <c:v>3.3712616452572783</c:v>
                      </c:pt>
                      <c:pt idx="6378">
                        <c:v>5.7324840339187295</c:v>
                      </c:pt>
                      <c:pt idx="6379">
                        <c:v>2.1506206283562084</c:v>
                      </c:pt>
                      <c:pt idx="6380">
                        <c:v>4.3788529677586547</c:v>
                      </c:pt>
                      <c:pt idx="6381">
                        <c:v>6.0105335506154693</c:v>
                      </c:pt>
                      <c:pt idx="6382">
                        <c:v>4.0557045049659761</c:v>
                      </c:pt>
                      <c:pt idx="6383">
                        <c:v>5.0620889797589079</c:v>
                      </c:pt>
                      <c:pt idx="6384">
                        <c:v>4.0163751257214839</c:v>
                      </c:pt>
                      <c:pt idx="6385">
                        <c:v>3.994178191602642</c:v>
                      </c:pt>
                      <c:pt idx="6386">
                        <c:v>2.8162848031946237</c:v>
                      </c:pt>
                      <c:pt idx="6387">
                        <c:v>2.9787948451228066</c:v>
                      </c:pt>
                      <c:pt idx="6388">
                        <c:v>2.5713909972016809</c:v>
                      </c:pt>
                      <c:pt idx="6389">
                        <c:v>2.290414403425804</c:v>
                      </c:pt>
                      <c:pt idx="6390">
                        <c:v>1.3545242743725161</c:v>
                      </c:pt>
                      <c:pt idx="6391">
                        <c:v>1.9811377690587042</c:v>
                      </c:pt>
                      <c:pt idx="6392">
                        <c:v>1.3895625792154855</c:v>
                      </c:pt>
                      <c:pt idx="6393">
                        <c:v>1.1277157000130644</c:v>
                      </c:pt>
                      <c:pt idx="6394">
                        <c:v>0.47036877898726193</c:v>
                      </c:pt>
                      <c:pt idx="6395">
                        <c:v>0.83815171301947178</c:v>
                      </c:pt>
                      <c:pt idx="6396">
                        <c:v>1.1167656388551859</c:v>
                      </c:pt>
                      <c:pt idx="6397">
                        <c:v>0.52417276334316376</c:v>
                      </c:pt>
                      <c:pt idx="6398">
                        <c:v>0.49388426505002053</c:v>
                      </c:pt>
                      <c:pt idx="6399">
                        <c:v>0.34554655652458116</c:v>
                      </c:pt>
                      <c:pt idx="6400">
                        <c:v>1.0152252891446087</c:v>
                      </c:pt>
                      <c:pt idx="6401">
                        <c:v>2.6435162563160115</c:v>
                      </c:pt>
                      <c:pt idx="6402">
                        <c:v>3.6788388627752711</c:v>
                      </c:pt>
                      <c:pt idx="6403">
                        <c:v>2.6077070552174568</c:v>
                      </c:pt>
                      <c:pt idx="6404">
                        <c:v>1.0302490492601182</c:v>
                      </c:pt>
                      <c:pt idx="6405">
                        <c:v>1.2598837889271768</c:v>
                      </c:pt>
                      <c:pt idx="6406">
                        <c:v>1.4737809116550351</c:v>
                      </c:pt>
                      <c:pt idx="6407">
                        <c:v>1.8498793997680385</c:v>
                      </c:pt>
                      <c:pt idx="6408">
                        <c:v>3.4695845694913952</c:v>
                      </c:pt>
                      <c:pt idx="6409">
                        <c:v>2.029816170081971</c:v>
                      </c:pt>
                      <c:pt idx="6410">
                        <c:v>2.1240995824333067</c:v>
                      </c:pt>
                      <c:pt idx="6411">
                        <c:v>3.3911822358771921</c:v>
                      </c:pt>
                      <c:pt idx="6412">
                        <c:v>1.8915040071149352</c:v>
                      </c:pt>
                      <c:pt idx="6413">
                        <c:v>2.6821673269869377</c:v>
                      </c:pt>
                      <c:pt idx="6414">
                        <c:v>2.0821962145886728</c:v>
                      </c:pt>
                      <c:pt idx="6415">
                        <c:v>0.79829132563800187</c:v>
                      </c:pt>
                      <c:pt idx="6416">
                        <c:v>2.0551253225763069</c:v>
                      </c:pt>
                      <c:pt idx="6417">
                        <c:v>2.0402919650430387</c:v>
                      </c:pt>
                      <c:pt idx="6418">
                        <c:v>1.9364052914756968</c:v>
                      </c:pt>
                      <c:pt idx="6419">
                        <c:v>2.0639603424325457</c:v>
                      </c:pt>
                      <c:pt idx="6420">
                        <c:v>2.078065261842108</c:v>
                      </c:pt>
                      <c:pt idx="6421">
                        <c:v>1.3145023323131462</c:v>
                      </c:pt>
                      <c:pt idx="6422">
                        <c:v>1.3802662722399577</c:v>
                      </c:pt>
                      <c:pt idx="6423">
                        <c:v>1.1118892025276175</c:v>
                      </c:pt>
                      <c:pt idx="6424">
                        <c:v>0.92435725334574315</c:v>
                      </c:pt>
                      <c:pt idx="6425">
                        <c:v>0.3093830681353551</c:v>
                      </c:pt>
                      <c:pt idx="6426">
                        <c:v>2.0988998348832086</c:v>
                      </c:pt>
                      <c:pt idx="6427">
                        <c:v>2.8278876260007779</c:v>
                      </c:pt>
                      <c:pt idx="6428">
                        <c:v>4.4121825286429663</c:v>
                      </c:pt>
                      <c:pt idx="6429">
                        <c:v>4.0634202909584065</c:v>
                      </c:pt>
                      <c:pt idx="6430">
                        <c:v>3.7226192123692483</c:v>
                      </c:pt>
                      <c:pt idx="6431">
                        <c:v>3.6591320091269868</c:v>
                      </c:pt>
                      <c:pt idx="6432">
                        <c:v>2.8787146027302315</c:v>
                      </c:pt>
                      <c:pt idx="6433">
                        <c:v>3.5089732936524278</c:v>
                      </c:pt>
                      <c:pt idx="6434">
                        <c:v>2.1691489098870136</c:v>
                      </c:pt>
                      <c:pt idx="6435">
                        <c:v>2.9773648321125346</c:v>
                      </c:pt>
                      <c:pt idx="6436">
                        <c:v>2.1040069491286331</c:v>
                      </c:pt>
                      <c:pt idx="6437">
                        <c:v>2.6442359080787288</c:v>
                      </c:pt>
                      <c:pt idx="6438">
                        <c:v>1.4912268584095993</c:v>
                      </c:pt>
                      <c:pt idx="6439">
                        <c:v>1.4216262003589637</c:v>
                      </c:pt>
                      <c:pt idx="6440">
                        <c:v>1.1097187043595149</c:v>
                      </c:pt>
                      <c:pt idx="6441">
                        <c:v>0.75356033297532077</c:v>
                      </c:pt>
                      <c:pt idx="6442">
                        <c:v>0.90621989662373625</c:v>
                      </c:pt>
                      <c:pt idx="6443">
                        <c:v>0.59056978632584078</c:v>
                      </c:pt>
                      <c:pt idx="6444">
                        <c:v>0.62859327200168713</c:v>
                      </c:pt>
                      <c:pt idx="6445">
                        <c:v>0.47115921473866212</c:v>
                      </c:pt>
                      <c:pt idx="6446">
                        <c:v>0.4348954356363548</c:v>
                      </c:pt>
                      <c:pt idx="6447">
                        <c:v>0.26842157574032954</c:v>
                      </c:pt>
                      <c:pt idx="6448">
                        <c:v>0.44794666579180553</c:v>
                      </c:pt>
                      <c:pt idx="6449">
                        <c:v>0.48859070672364285</c:v>
                      </c:pt>
                      <c:pt idx="6450">
                        <c:v>2.1506784206643119</c:v>
                      </c:pt>
                      <c:pt idx="6451">
                        <c:v>2.4722789236438723</c:v>
                      </c:pt>
                      <c:pt idx="6452">
                        <c:v>4.3451204447916494</c:v>
                      </c:pt>
                      <c:pt idx="6453">
                        <c:v>3.8826965708005239</c:v>
                      </c:pt>
                      <c:pt idx="6454">
                        <c:v>4.7287012928677683</c:v>
                      </c:pt>
                      <c:pt idx="6455">
                        <c:v>3.4033804157343903</c:v>
                      </c:pt>
                      <c:pt idx="6456">
                        <c:v>4.2567577444596925</c:v>
                      </c:pt>
                      <c:pt idx="6457">
                        <c:v>4.6110654312090427</c:v>
                      </c:pt>
                      <c:pt idx="6458">
                        <c:v>2.6835948127454312</c:v>
                      </c:pt>
                      <c:pt idx="6459">
                        <c:v>0.87261583653853936</c:v>
                      </c:pt>
                      <c:pt idx="6460">
                        <c:v>2.7724182631025656</c:v>
                      </c:pt>
                      <c:pt idx="6461">
                        <c:v>2.3739330366366103</c:v>
                      </c:pt>
                      <c:pt idx="6462">
                        <c:v>3.4877923530834467</c:v>
                      </c:pt>
                      <c:pt idx="6463">
                        <c:v>4.1020969352639467</c:v>
                      </c:pt>
                      <c:pt idx="6464">
                        <c:v>3.085010838273949</c:v>
                      </c:pt>
                      <c:pt idx="6465">
                        <c:v>1.848946372789229</c:v>
                      </c:pt>
                      <c:pt idx="6466">
                        <c:v>3.8844030948837505</c:v>
                      </c:pt>
                      <c:pt idx="6467">
                        <c:v>2.9852669500432869</c:v>
                      </c:pt>
                      <c:pt idx="6468">
                        <c:v>1.5791298868038735</c:v>
                      </c:pt>
                      <c:pt idx="6469">
                        <c:v>2.7722091987817694</c:v>
                      </c:pt>
                      <c:pt idx="6470">
                        <c:v>2.6514310738070996</c:v>
                      </c:pt>
                      <c:pt idx="6471">
                        <c:v>1.6250865026991264</c:v>
                      </c:pt>
                      <c:pt idx="6472">
                        <c:v>1.7141456900745558</c:v>
                      </c:pt>
                      <c:pt idx="6473">
                        <c:v>2.3573080457463162</c:v>
                      </c:pt>
                      <c:pt idx="6474">
                        <c:v>1.3422517188839374</c:v>
                      </c:pt>
                      <c:pt idx="6475">
                        <c:v>0.95658452797168636</c:v>
                      </c:pt>
                      <c:pt idx="6476">
                        <c:v>2.9486706376243621</c:v>
                      </c:pt>
                      <c:pt idx="6477">
                        <c:v>3.3063188541342616</c:v>
                      </c:pt>
                      <c:pt idx="6478">
                        <c:v>2.4004609845644218</c:v>
                      </c:pt>
                      <c:pt idx="6479">
                        <c:v>4.3217802142048907</c:v>
                      </c:pt>
                      <c:pt idx="6480">
                        <c:v>4.093579344733083</c:v>
                      </c:pt>
                      <c:pt idx="6481">
                        <c:v>3.4339029678263944</c:v>
                      </c:pt>
                      <c:pt idx="6482">
                        <c:v>2.9549580835831479</c:v>
                      </c:pt>
                      <c:pt idx="6483">
                        <c:v>2.554204892868678</c:v>
                      </c:pt>
                      <c:pt idx="6484">
                        <c:v>2.8670207672122641</c:v>
                      </c:pt>
                      <c:pt idx="6485">
                        <c:v>3.0503317084825068</c:v>
                      </c:pt>
                      <c:pt idx="6486">
                        <c:v>2.2903861140669148</c:v>
                      </c:pt>
                      <c:pt idx="6487">
                        <c:v>2.4619580623265649</c:v>
                      </c:pt>
                      <c:pt idx="6488">
                        <c:v>2.0632555833492208</c:v>
                      </c:pt>
                      <c:pt idx="6489">
                        <c:v>1.1866283303895782</c:v>
                      </c:pt>
                      <c:pt idx="6490">
                        <c:v>1.0471026824118845</c:v>
                      </c:pt>
                      <c:pt idx="6491">
                        <c:v>1.6083068091106469</c:v>
                      </c:pt>
                      <c:pt idx="6492">
                        <c:v>1.2422879305664523</c:v>
                      </c:pt>
                      <c:pt idx="6493">
                        <c:v>0.86881813467142732</c:v>
                      </c:pt>
                      <c:pt idx="6494">
                        <c:v>1.3624355982852103</c:v>
                      </c:pt>
                      <c:pt idx="6495">
                        <c:v>1.0189161868209571</c:v>
                      </c:pt>
                      <c:pt idx="6496">
                        <c:v>0.69892290048254058</c:v>
                      </c:pt>
                      <c:pt idx="6497">
                        <c:v>0.85329768926477045</c:v>
                      </c:pt>
                      <c:pt idx="6498">
                        <c:v>0.76541108951105108</c:v>
                      </c:pt>
                      <c:pt idx="6499">
                        <c:v>0.45562015221198809</c:v>
                      </c:pt>
                      <c:pt idx="6500">
                        <c:v>1.7499173765178293</c:v>
                      </c:pt>
                      <c:pt idx="6501">
                        <c:v>2.7656948355462587</c:v>
                      </c:pt>
                      <c:pt idx="6502">
                        <c:v>3.6000992550203459</c:v>
                      </c:pt>
                      <c:pt idx="6503">
                        <c:v>2.317008576366741</c:v>
                      </c:pt>
                      <c:pt idx="6504">
                        <c:v>3.1809132104122826</c:v>
                      </c:pt>
                      <c:pt idx="6505">
                        <c:v>3.4858511683113855</c:v>
                      </c:pt>
                      <c:pt idx="6506">
                        <c:v>3.1107118465397967</c:v>
                      </c:pt>
                      <c:pt idx="6507">
                        <c:v>4.0584793114090472</c:v>
                      </c:pt>
                      <c:pt idx="6508">
                        <c:v>2.1662664970169518</c:v>
                      </c:pt>
                      <c:pt idx="6509">
                        <c:v>3.4629465875249332</c:v>
                      </c:pt>
                      <c:pt idx="6510">
                        <c:v>3.6217641934457094</c:v>
                      </c:pt>
                      <c:pt idx="6511">
                        <c:v>2.4402069846277188</c:v>
                      </c:pt>
                      <c:pt idx="6512">
                        <c:v>2.7396522749356413</c:v>
                      </c:pt>
                      <c:pt idx="6513">
                        <c:v>3.740949910549292</c:v>
                      </c:pt>
                      <c:pt idx="6514">
                        <c:v>1.9395295418846843</c:v>
                      </c:pt>
                      <c:pt idx="6515">
                        <c:v>2.9483984597995336</c:v>
                      </c:pt>
                      <c:pt idx="6516">
                        <c:v>3.1661927687784535</c:v>
                      </c:pt>
                      <c:pt idx="6517">
                        <c:v>1.7583830201260069</c:v>
                      </c:pt>
                      <c:pt idx="6518">
                        <c:v>2.4650028214523085</c:v>
                      </c:pt>
                      <c:pt idx="6519">
                        <c:v>2.9530163686355193</c:v>
                      </c:pt>
                      <c:pt idx="6520">
                        <c:v>1.8701587921924849</c:v>
                      </c:pt>
                      <c:pt idx="6521">
                        <c:v>1.7998688019995748</c:v>
                      </c:pt>
                      <c:pt idx="6522">
                        <c:v>2.6857857282300732</c:v>
                      </c:pt>
                      <c:pt idx="6523">
                        <c:v>1.387279934322148</c:v>
                      </c:pt>
                      <c:pt idx="6524">
                        <c:v>3.7880683379839737</c:v>
                      </c:pt>
                      <c:pt idx="6525">
                        <c:v>1.2063577654085726</c:v>
                      </c:pt>
                      <c:pt idx="6526">
                        <c:v>0.79084901862957102</c:v>
                      </c:pt>
                      <c:pt idx="6527">
                        <c:v>3.064353985377676</c:v>
                      </c:pt>
                      <c:pt idx="6528">
                        <c:v>2.6185715026577716</c:v>
                      </c:pt>
                      <c:pt idx="6529">
                        <c:v>3.2270096382347875</c:v>
                      </c:pt>
                      <c:pt idx="6530">
                        <c:v>2.8035804593090461</c:v>
                      </c:pt>
                      <c:pt idx="6531">
                        <c:v>4.3984692616911456</c:v>
                      </c:pt>
                      <c:pt idx="6532">
                        <c:v>1.3301197992413047</c:v>
                      </c:pt>
                      <c:pt idx="6533">
                        <c:v>3.8075797216865999</c:v>
                      </c:pt>
                      <c:pt idx="6534">
                        <c:v>1.4474415615785448</c:v>
                      </c:pt>
                      <c:pt idx="6535">
                        <c:v>2.0832330915251958</c:v>
                      </c:pt>
                      <c:pt idx="6536">
                        <c:v>1.2794979031834088</c:v>
                      </c:pt>
                      <c:pt idx="6537">
                        <c:v>0.8819153795373682</c:v>
                      </c:pt>
                      <c:pt idx="6538">
                        <c:v>2.1738035877633024</c:v>
                      </c:pt>
                      <c:pt idx="6539">
                        <c:v>1.6482375719259514</c:v>
                      </c:pt>
                      <c:pt idx="6540">
                        <c:v>1.7275297440536805</c:v>
                      </c:pt>
                      <c:pt idx="6541">
                        <c:v>1.5219924638004874</c:v>
                      </c:pt>
                      <c:pt idx="6542">
                        <c:v>1.9900171176321875</c:v>
                      </c:pt>
                      <c:pt idx="6543">
                        <c:v>1.5251528469121669</c:v>
                      </c:pt>
                      <c:pt idx="6544">
                        <c:v>2.0428140387506812</c:v>
                      </c:pt>
                      <c:pt idx="6545">
                        <c:v>0.97133808138293531</c:v>
                      </c:pt>
                      <c:pt idx="6546">
                        <c:v>1.6994438679310124</c:v>
                      </c:pt>
                      <c:pt idx="6547">
                        <c:v>1.3547342471096431</c:v>
                      </c:pt>
                      <c:pt idx="6548">
                        <c:v>1.2572812117184122</c:v>
                      </c:pt>
                      <c:pt idx="6549">
                        <c:v>0.69493283859774224</c:v>
                      </c:pt>
                      <c:pt idx="6550">
                        <c:v>0.96820963708646535</c:v>
                      </c:pt>
                      <c:pt idx="6551">
                        <c:v>2.121324401766215</c:v>
                      </c:pt>
                      <c:pt idx="6552">
                        <c:v>2.3233548239331623</c:v>
                      </c:pt>
                      <c:pt idx="6553">
                        <c:v>5.5269108581279518</c:v>
                      </c:pt>
                      <c:pt idx="6554">
                        <c:v>4.9934198613549592</c:v>
                      </c:pt>
                      <c:pt idx="6555">
                        <c:v>3.6151455670417634</c:v>
                      </c:pt>
                      <c:pt idx="6556">
                        <c:v>1.8838993874195973</c:v>
                      </c:pt>
                      <c:pt idx="6557">
                        <c:v>3.2236380736145138</c:v>
                      </c:pt>
                      <c:pt idx="6558">
                        <c:v>3.2756151121247856</c:v>
                      </c:pt>
                      <c:pt idx="6559">
                        <c:v>3.2287763444372501</c:v>
                      </c:pt>
                      <c:pt idx="6560">
                        <c:v>1.7348402867847967</c:v>
                      </c:pt>
                      <c:pt idx="6561">
                        <c:v>3.0829449998407616</c:v>
                      </c:pt>
                      <c:pt idx="6562">
                        <c:v>3.3329504306074269</c:v>
                      </c:pt>
                      <c:pt idx="6563">
                        <c:v>2.2349658537708108</c:v>
                      </c:pt>
                      <c:pt idx="6564">
                        <c:v>1.9107299183517332</c:v>
                      </c:pt>
                      <c:pt idx="6565">
                        <c:v>3.0070656223766732</c:v>
                      </c:pt>
                      <c:pt idx="6566">
                        <c:v>1.8621446117631517</c:v>
                      </c:pt>
                      <c:pt idx="6567">
                        <c:v>1.3467243345437951</c:v>
                      </c:pt>
                      <c:pt idx="6568">
                        <c:v>2.2162037043884868</c:v>
                      </c:pt>
                      <c:pt idx="6569">
                        <c:v>1.230112629352156</c:v>
                      </c:pt>
                      <c:pt idx="6570">
                        <c:v>0.91136455894999058</c:v>
                      </c:pt>
                      <c:pt idx="6571">
                        <c:v>1.1926065422064303</c:v>
                      </c:pt>
                      <c:pt idx="6572">
                        <c:v>1.5360274163889642</c:v>
                      </c:pt>
                      <c:pt idx="6573">
                        <c:v>1.3594886448358632</c:v>
                      </c:pt>
                      <c:pt idx="6574">
                        <c:v>0.91794231418748784</c:v>
                      </c:pt>
                      <c:pt idx="6575">
                        <c:v>0.71027568859377577</c:v>
                      </c:pt>
                      <c:pt idx="6576">
                        <c:v>2.2197264789880466</c:v>
                      </c:pt>
                      <c:pt idx="6577">
                        <c:v>1.8750275721267</c:v>
                      </c:pt>
                      <c:pt idx="6578">
                        <c:v>2.9448601753811765</c:v>
                      </c:pt>
                      <c:pt idx="6579">
                        <c:v>3.5853015085989912</c:v>
                      </c:pt>
                      <c:pt idx="6580">
                        <c:v>2.8317101058359624</c:v>
                      </c:pt>
                      <c:pt idx="6581">
                        <c:v>5.3618763358007735</c:v>
                      </c:pt>
                      <c:pt idx="6582">
                        <c:v>4.8801850925156165</c:v>
                      </c:pt>
                      <c:pt idx="6583">
                        <c:v>4.0966379932887778</c:v>
                      </c:pt>
                      <c:pt idx="6584">
                        <c:v>3.9030376212890925</c:v>
                      </c:pt>
                      <c:pt idx="6585">
                        <c:v>2.1329670527466602</c:v>
                      </c:pt>
                      <c:pt idx="6586">
                        <c:v>2.217134082224983</c:v>
                      </c:pt>
                      <c:pt idx="6587">
                        <c:v>4.3048897955215484</c:v>
                      </c:pt>
                      <c:pt idx="6588">
                        <c:v>2.6057513024978749</c:v>
                      </c:pt>
                      <c:pt idx="6589">
                        <c:v>2.4174035020809805</c:v>
                      </c:pt>
                      <c:pt idx="6590">
                        <c:v>2.6014946169016109</c:v>
                      </c:pt>
                      <c:pt idx="6591">
                        <c:v>1.9451286862669919</c:v>
                      </c:pt>
                      <c:pt idx="6592">
                        <c:v>1.7855272703641685</c:v>
                      </c:pt>
                      <c:pt idx="6593">
                        <c:v>1.5291761115225999</c:v>
                      </c:pt>
                      <c:pt idx="6594">
                        <c:v>1.326068906375107</c:v>
                      </c:pt>
                      <c:pt idx="6595">
                        <c:v>1.9679713042191964</c:v>
                      </c:pt>
                      <c:pt idx="6596">
                        <c:v>1.1024137026003304</c:v>
                      </c:pt>
                      <c:pt idx="6597">
                        <c:v>2.3647591970962893</c:v>
                      </c:pt>
                      <c:pt idx="6598">
                        <c:v>1.3523487230307856</c:v>
                      </c:pt>
                      <c:pt idx="6599">
                        <c:v>1.0291868595459814</c:v>
                      </c:pt>
                      <c:pt idx="6600">
                        <c:v>1.4606838868315177</c:v>
                      </c:pt>
                      <c:pt idx="6601">
                        <c:v>1.7781615350377431</c:v>
                      </c:pt>
                      <c:pt idx="6602">
                        <c:v>2.4439139236877074</c:v>
                      </c:pt>
                      <c:pt idx="6603">
                        <c:v>3.5250177547270454</c:v>
                      </c:pt>
                      <c:pt idx="6604">
                        <c:v>3.7717819289278656</c:v>
                      </c:pt>
                      <c:pt idx="6605">
                        <c:v>4.0908531676619884</c:v>
                      </c:pt>
                      <c:pt idx="6606">
                        <c:v>2.3192661956702216</c:v>
                      </c:pt>
                      <c:pt idx="6607">
                        <c:v>1.5945075245889038</c:v>
                      </c:pt>
                      <c:pt idx="6608">
                        <c:v>3.7477050267007934</c:v>
                      </c:pt>
                      <c:pt idx="6609">
                        <c:v>2.2196698402286756</c:v>
                      </c:pt>
                      <c:pt idx="6610">
                        <c:v>3.1838144753632438</c:v>
                      </c:pt>
                      <c:pt idx="6611">
                        <c:v>2.9324324306855902</c:v>
                      </c:pt>
                      <c:pt idx="6612">
                        <c:v>3.7869675281171915</c:v>
                      </c:pt>
                      <c:pt idx="6613">
                        <c:v>3.006727025306859</c:v>
                      </c:pt>
                      <c:pt idx="6614">
                        <c:v>2.1048877635741192</c:v>
                      </c:pt>
                      <c:pt idx="6615">
                        <c:v>2.2164686718992952</c:v>
                      </c:pt>
                      <c:pt idx="6616">
                        <c:v>1.7868828539153063</c:v>
                      </c:pt>
                      <c:pt idx="6617">
                        <c:v>1.8355882038689426</c:v>
                      </c:pt>
                      <c:pt idx="6618">
                        <c:v>1.3312109082693051</c:v>
                      </c:pt>
                      <c:pt idx="6619">
                        <c:v>1.6424289367449365</c:v>
                      </c:pt>
                      <c:pt idx="6620">
                        <c:v>0.93232907878466109</c:v>
                      </c:pt>
                      <c:pt idx="6621">
                        <c:v>2.1340847923012078</c:v>
                      </c:pt>
                      <c:pt idx="6622">
                        <c:v>1.1817198639659461</c:v>
                      </c:pt>
                      <c:pt idx="6623">
                        <c:v>1.2880078477050543</c:v>
                      </c:pt>
                      <c:pt idx="6624">
                        <c:v>1.3045343704698944</c:v>
                      </c:pt>
                      <c:pt idx="6625">
                        <c:v>0.19630524189450016</c:v>
                      </c:pt>
                      <c:pt idx="6626">
                        <c:v>3.9075809466198446</c:v>
                      </c:pt>
                      <c:pt idx="6627">
                        <c:v>3.5709296481423016</c:v>
                      </c:pt>
                      <c:pt idx="6628">
                        <c:v>3.4004823597272993</c:v>
                      </c:pt>
                      <c:pt idx="6629">
                        <c:v>2.9984632831605453</c:v>
                      </c:pt>
                      <c:pt idx="6630">
                        <c:v>4.5687574909630007</c:v>
                      </c:pt>
                      <c:pt idx="6631">
                        <c:v>4.4839736171608129</c:v>
                      </c:pt>
                      <c:pt idx="6632">
                        <c:v>3.2562554011327851</c:v>
                      </c:pt>
                      <c:pt idx="6633">
                        <c:v>3.6286579563077868</c:v>
                      </c:pt>
                      <c:pt idx="6634">
                        <c:v>2.0099576849981249</c:v>
                      </c:pt>
                      <c:pt idx="6635">
                        <c:v>2.4842639456082565</c:v>
                      </c:pt>
                      <c:pt idx="6636">
                        <c:v>1.8287119753206613</c:v>
                      </c:pt>
                      <c:pt idx="6637">
                        <c:v>1.2294954452025131</c:v>
                      </c:pt>
                      <c:pt idx="6638">
                        <c:v>1.5748192110801564</c:v>
                      </c:pt>
                      <c:pt idx="6639">
                        <c:v>0.86351708655698145</c:v>
                      </c:pt>
                      <c:pt idx="6640">
                        <c:v>0.65713234227585759</c:v>
                      </c:pt>
                      <c:pt idx="6641">
                        <c:v>0.75546086515592792</c:v>
                      </c:pt>
                      <c:pt idx="6642">
                        <c:v>0.43293661314770882</c:v>
                      </c:pt>
                      <c:pt idx="6643">
                        <c:v>0.54639287449607776</c:v>
                      </c:pt>
                      <c:pt idx="6644">
                        <c:v>0.22985277629177184</c:v>
                      </c:pt>
                      <c:pt idx="6645">
                        <c:v>0.24042031974278932</c:v>
                      </c:pt>
                      <c:pt idx="6646">
                        <c:v>0.1451384152448601</c:v>
                      </c:pt>
                      <c:pt idx="6647">
                        <c:v>0.19937612624536874</c:v>
                      </c:pt>
                      <c:pt idx="6648">
                        <c:v>0.17100563635085783</c:v>
                      </c:pt>
                      <c:pt idx="6649">
                        <c:v>0.17752098269031608</c:v>
                      </c:pt>
                      <c:pt idx="6650">
                        <c:v>0.42227433160132571</c:v>
                      </c:pt>
                      <c:pt idx="6651">
                        <c:v>3.7576058777495325</c:v>
                      </c:pt>
                      <c:pt idx="6652">
                        <c:v>5.1803143907618114</c:v>
                      </c:pt>
                      <c:pt idx="6653">
                        <c:v>3.461273003401355</c:v>
                      </c:pt>
                      <c:pt idx="6654">
                        <c:v>5.0066334043991887</c:v>
                      </c:pt>
                      <c:pt idx="6655">
                        <c:v>3.9446166652898698</c:v>
                      </c:pt>
                      <c:pt idx="6656">
                        <c:v>6.1291599473000185</c:v>
                      </c:pt>
                      <c:pt idx="6657">
                        <c:v>3.8049077688685964</c:v>
                      </c:pt>
                      <c:pt idx="6658">
                        <c:v>4.2270071016418393</c:v>
                      </c:pt>
                      <c:pt idx="6659">
                        <c:v>3.3950667700565291</c:v>
                      </c:pt>
                      <c:pt idx="6660">
                        <c:v>2.6596932148869028</c:v>
                      </c:pt>
                      <c:pt idx="6661">
                        <c:v>2.9797360342001458</c:v>
                      </c:pt>
                      <c:pt idx="6662">
                        <c:v>2.1709716337588145</c:v>
                      </c:pt>
                      <c:pt idx="6663">
                        <c:v>1.827433138406346</c:v>
                      </c:pt>
                      <c:pt idx="6664">
                        <c:v>2.2696929352783668</c:v>
                      </c:pt>
                      <c:pt idx="6665">
                        <c:v>1.5977224244347752</c:v>
                      </c:pt>
                      <c:pt idx="6666">
                        <c:v>1.068588397612193</c:v>
                      </c:pt>
                      <c:pt idx="6667">
                        <c:v>0.83286348803427124</c:v>
                      </c:pt>
                      <c:pt idx="6668">
                        <c:v>1.1676110435159135</c:v>
                      </c:pt>
                      <c:pt idx="6669">
                        <c:v>0.47608581764858598</c:v>
                      </c:pt>
                      <c:pt idx="6670">
                        <c:v>0.5913102621873102</c:v>
                      </c:pt>
                      <c:pt idx="6671">
                        <c:v>0.46214227938053754</c:v>
                      </c:pt>
                      <c:pt idx="6672">
                        <c:v>0.58168572582916378</c:v>
                      </c:pt>
                      <c:pt idx="6673">
                        <c:v>0.57263025575606663</c:v>
                      </c:pt>
                      <c:pt idx="6674">
                        <c:v>0.23032985166620329</c:v>
                      </c:pt>
                      <c:pt idx="6675">
                        <c:v>1.4215708346677725</c:v>
                      </c:pt>
                      <c:pt idx="6676">
                        <c:v>1.910879424675771</c:v>
                      </c:pt>
                      <c:pt idx="6677">
                        <c:v>1.5334904719544167</c:v>
                      </c:pt>
                      <c:pt idx="6678">
                        <c:v>3.5273983570161436</c:v>
                      </c:pt>
                      <c:pt idx="6679">
                        <c:v>2.6414583691744253</c:v>
                      </c:pt>
                      <c:pt idx="6680">
                        <c:v>2.0215732815762277</c:v>
                      </c:pt>
                      <c:pt idx="6681">
                        <c:v>2.8874285652252438</c:v>
                      </c:pt>
                      <c:pt idx="6682">
                        <c:v>4.1168934604752776</c:v>
                      </c:pt>
                      <c:pt idx="6683">
                        <c:v>2.3402620940091876</c:v>
                      </c:pt>
                      <c:pt idx="6684">
                        <c:v>2.7027407425255534</c:v>
                      </c:pt>
                      <c:pt idx="6685">
                        <c:v>2.5894824479327867</c:v>
                      </c:pt>
                      <c:pt idx="6686">
                        <c:v>3.1996195967722652</c:v>
                      </c:pt>
                      <c:pt idx="6687">
                        <c:v>2.8563485475766162</c:v>
                      </c:pt>
                      <c:pt idx="6688">
                        <c:v>2.0055390300333871</c:v>
                      </c:pt>
                      <c:pt idx="6689">
                        <c:v>3.2129203486012909</c:v>
                      </c:pt>
                      <c:pt idx="6690">
                        <c:v>2.2842358089709909</c:v>
                      </c:pt>
                      <c:pt idx="6691">
                        <c:v>2.4707700431810649</c:v>
                      </c:pt>
                      <c:pt idx="6692">
                        <c:v>2.8597674065921646</c:v>
                      </c:pt>
                      <c:pt idx="6693">
                        <c:v>1.7564943629634895</c:v>
                      </c:pt>
                      <c:pt idx="6694">
                        <c:v>1.7689321738987289</c:v>
                      </c:pt>
                      <c:pt idx="6695">
                        <c:v>3.2018217677360061</c:v>
                      </c:pt>
                      <c:pt idx="6696">
                        <c:v>1.8643451336321681</c:v>
                      </c:pt>
                      <c:pt idx="6697">
                        <c:v>2.0919483907490561</c:v>
                      </c:pt>
                      <c:pt idx="6698">
                        <c:v>1.5162963126878963</c:v>
                      </c:pt>
                      <c:pt idx="6699">
                        <c:v>1.4756940744866509</c:v>
                      </c:pt>
                      <c:pt idx="6700">
                        <c:v>1.7303407049321251</c:v>
                      </c:pt>
                      <c:pt idx="6701">
                        <c:v>2.5990075634749359</c:v>
                      </c:pt>
                      <c:pt idx="6702">
                        <c:v>3.2603471859015998</c:v>
                      </c:pt>
                      <c:pt idx="6703">
                        <c:v>2.6852547906761273</c:v>
                      </c:pt>
                      <c:pt idx="6704">
                        <c:v>3.2282038918440601</c:v>
                      </c:pt>
                      <c:pt idx="6705">
                        <c:v>3.5882802374931568</c:v>
                      </c:pt>
                      <c:pt idx="6706">
                        <c:v>2.1710252369933429</c:v>
                      </c:pt>
                      <c:pt idx="6707">
                        <c:v>3.1847555488801826</c:v>
                      </c:pt>
                      <c:pt idx="6708">
                        <c:v>3.4011541176877649</c:v>
                      </c:pt>
                      <c:pt idx="6709">
                        <c:v>4.5816354572457501</c:v>
                      </c:pt>
                      <c:pt idx="6710">
                        <c:v>2.1614582813445704</c:v>
                      </c:pt>
                      <c:pt idx="6711">
                        <c:v>3.1304970201250493</c:v>
                      </c:pt>
                      <c:pt idx="6712">
                        <c:v>2.2176793804534891</c:v>
                      </c:pt>
                      <c:pt idx="6713">
                        <c:v>1.7226817875135381</c:v>
                      </c:pt>
                      <c:pt idx="6714">
                        <c:v>1.7076035951846791</c:v>
                      </c:pt>
                      <c:pt idx="6715">
                        <c:v>0.82573821162321537</c:v>
                      </c:pt>
                      <c:pt idx="6716">
                        <c:v>2.0199198687053106</c:v>
                      </c:pt>
                      <c:pt idx="6717">
                        <c:v>1.9522160477374837</c:v>
                      </c:pt>
                      <c:pt idx="6718">
                        <c:v>1.7161261985514007</c:v>
                      </c:pt>
                      <c:pt idx="6719">
                        <c:v>1.6352551407800082</c:v>
                      </c:pt>
                      <c:pt idx="6720">
                        <c:v>2.6505155190121541</c:v>
                      </c:pt>
                      <c:pt idx="6721">
                        <c:v>3.0393993756768767</c:v>
                      </c:pt>
                      <c:pt idx="6722">
                        <c:v>2.2577654676230154</c:v>
                      </c:pt>
                      <c:pt idx="6723">
                        <c:v>1.7179397673232994</c:v>
                      </c:pt>
                      <c:pt idx="6724">
                        <c:v>1.5336613001275148</c:v>
                      </c:pt>
                      <c:pt idx="6725">
                        <c:v>0.98839462805428147</c:v>
                      </c:pt>
                      <c:pt idx="6726">
                        <c:v>1.3061242136821141</c:v>
                      </c:pt>
                      <c:pt idx="6727">
                        <c:v>2.931622076670223</c:v>
                      </c:pt>
                      <c:pt idx="6728">
                        <c:v>2.6673140914688855</c:v>
                      </c:pt>
                      <c:pt idx="6729">
                        <c:v>2.9891465589943431</c:v>
                      </c:pt>
                      <c:pt idx="6730">
                        <c:v>3.4307867150949827</c:v>
                      </c:pt>
                      <c:pt idx="6731">
                        <c:v>4.0522504146681948</c:v>
                      </c:pt>
                      <c:pt idx="6732">
                        <c:v>3.1725161407258433</c:v>
                      </c:pt>
                      <c:pt idx="6733">
                        <c:v>1.9398856126963211</c:v>
                      </c:pt>
                      <c:pt idx="6734">
                        <c:v>2.009916035563275</c:v>
                      </c:pt>
                      <c:pt idx="6735">
                        <c:v>1.7763704476299427</c:v>
                      </c:pt>
                      <c:pt idx="6736">
                        <c:v>1.8554347030027871</c:v>
                      </c:pt>
                      <c:pt idx="6737">
                        <c:v>1.106834480653081</c:v>
                      </c:pt>
                      <c:pt idx="6738">
                        <c:v>0.92393854533405151</c:v>
                      </c:pt>
                      <c:pt idx="6739">
                        <c:v>1.7260907613147851</c:v>
                      </c:pt>
                      <c:pt idx="6740">
                        <c:v>0.89266539768339404</c:v>
                      </c:pt>
                      <c:pt idx="6741">
                        <c:v>0.88425502291602176</c:v>
                      </c:pt>
                      <c:pt idx="6742">
                        <c:v>0.75062276454304111</c:v>
                      </c:pt>
                      <c:pt idx="6743">
                        <c:v>1.1378346329959395</c:v>
                      </c:pt>
                      <c:pt idx="6744">
                        <c:v>0.59870606944136517</c:v>
                      </c:pt>
                      <c:pt idx="6745">
                        <c:v>1.3639595504950464</c:v>
                      </c:pt>
                      <c:pt idx="6746">
                        <c:v>1.0420174488831917</c:v>
                      </c:pt>
                      <c:pt idx="6747">
                        <c:v>1.0229475841738562</c:v>
                      </c:pt>
                      <c:pt idx="6748">
                        <c:v>1.2818427951700724</c:v>
                      </c:pt>
                      <c:pt idx="6749">
                        <c:v>0.93254818238526171</c:v>
                      </c:pt>
                      <c:pt idx="6750">
                        <c:v>1.8853205350539399</c:v>
                      </c:pt>
                      <c:pt idx="6751">
                        <c:v>1.6903129581827714</c:v>
                      </c:pt>
                      <c:pt idx="6752">
                        <c:v>1.6876166895419777</c:v>
                      </c:pt>
                      <c:pt idx="6753">
                        <c:v>2.3572199545521517</c:v>
                      </c:pt>
                      <c:pt idx="6754">
                        <c:v>2.2346306981745498</c:v>
                      </c:pt>
                      <c:pt idx="6755">
                        <c:v>1.7133035937487904</c:v>
                      </c:pt>
                      <c:pt idx="6756">
                        <c:v>3.4984545352946408</c:v>
                      </c:pt>
                      <c:pt idx="6757">
                        <c:v>3.3173924739635621</c:v>
                      </c:pt>
                      <c:pt idx="6758">
                        <c:v>1.6450708417946915</c:v>
                      </c:pt>
                      <c:pt idx="6759">
                        <c:v>2.1714452454707449</c:v>
                      </c:pt>
                      <c:pt idx="6760">
                        <c:v>2.0528320566856402</c:v>
                      </c:pt>
                      <c:pt idx="6761">
                        <c:v>1.6960208991642951</c:v>
                      </c:pt>
                      <c:pt idx="6762">
                        <c:v>2.1976276987843524</c:v>
                      </c:pt>
                      <c:pt idx="6763">
                        <c:v>1.7924909417090578</c:v>
                      </c:pt>
                      <c:pt idx="6764">
                        <c:v>1.7438071386859226</c:v>
                      </c:pt>
                      <c:pt idx="6765">
                        <c:v>1.3666678798873146</c:v>
                      </c:pt>
                      <c:pt idx="6766">
                        <c:v>1.5409997843108743</c:v>
                      </c:pt>
                      <c:pt idx="6767">
                        <c:v>1.8247533884490084</c:v>
                      </c:pt>
                      <c:pt idx="6768">
                        <c:v>1.8660418162590759</c:v>
                      </c:pt>
                      <c:pt idx="6769">
                        <c:v>1.9337011103660871</c:v>
                      </c:pt>
                      <c:pt idx="6770">
                        <c:v>1.5616064174917714</c:v>
                      </c:pt>
                      <c:pt idx="6771">
                        <c:v>1.5248287591847811</c:v>
                      </c:pt>
                      <c:pt idx="6772">
                        <c:v>1.3643869703638938</c:v>
                      </c:pt>
                      <c:pt idx="6773">
                        <c:v>1.6857214429705552</c:v>
                      </c:pt>
                      <c:pt idx="6774">
                        <c:v>1.5543281267003657</c:v>
                      </c:pt>
                      <c:pt idx="6775">
                        <c:v>0.88296519248921834</c:v>
                      </c:pt>
                      <c:pt idx="6776">
                        <c:v>3.8620009394995782</c:v>
                      </c:pt>
                      <c:pt idx="6777">
                        <c:v>4.781006763677901</c:v>
                      </c:pt>
                      <c:pt idx="6778">
                        <c:v>3.6496848802822917</c:v>
                      </c:pt>
                      <c:pt idx="6779">
                        <c:v>5.2613645471962336</c:v>
                      </c:pt>
                      <c:pt idx="6780">
                        <c:v>4.1791987442908907</c:v>
                      </c:pt>
                      <c:pt idx="6781">
                        <c:v>3.6747938113742697</c:v>
                      </c:pt>
                      <c:pt idx="6782">
                        <c:v>5.8325074055433532</c:v>
                      </c:pt>
                      <c:pt idx="6783">
                        <c:v>3.6266768028976122</c:v>
                      </c:pt>
                      <c:pt idx="6784">
                        <c:v>3.4786091393728111</c:v>
                      </c:pt>
                      <c:pt idx="6785">
                        <c:v>5.0765660789912195</c:v>
                      </c:pt>
                      <c:pt idx="6786">
                        <c:v>3.3195115752484474</c:v>
                      </c:pt>
                      <c:pt idx="6787">
                        <c:v>2.8658769043353498</c:v>
                      </c:pt>
                      <c:pt idx="6788">
                        <c:v>2.1601512896870831</c:v>
                      </c:pt>
                      <c:pt idx="6789">
                        <c:v>2.4286745964571983</c:v>
                      </c:pt>
                      <c:pt idx="6790">
                        <c:v>2.0769013914411065</c:v>
                      </c:pt>
                      <c:pt idx="6791">
                        <c:v>1.7460308770966575</c:v>
                      </c:pt>
                      <c:pt idx="6792">
                        <c:v>1.8560973560692366</c:v>
                      </c:pt>
                      <c:pt idx="6793">
                        <c:v>1.4253234016508842</c:v>
                      </c:pt>
                      <c:pt idx="6794">
                        <c:v>1.0310148303266942</c:v>
                      </c:pt>
                      <c:pt idx="6795">
                        <c:v>1.2853624758687381</c:v>
                      </c:pt>
                      <c:pt idx="6796">
                        <c:v>0.70990918365776412</c:v>
                      </c:pt>
                      <c:pt idx="6797">
                        <c:v>1.3794718141544802</c:v>
                      </c:pt>
                      <c:pt idx="6798">
                        <c:v>1.2785710138596866</c:v>
                      </c:pt>
                      <c:pt idx="6799">
                        <c:v>1.1245714158571543</c:v>
                      </c:pt>
                      <c:pt idx="6800">
                        <c:v>1.3814596297592499</c:v>
                      </c:pt>
                      <c:pt idx="6801">
                        <c:v>2.0478299581066213</c:v>
                      </c:pt>
                      <c:pt idx="6802">
                        <c:v>0.53911285191747316</c:v>
                      </c:pt>
                      <c:pt idx="6803">
                        <c:v>2.0472876304856755</c:v>
                      </c:pt>
                      <c:pt idx="6804">
                        <c:v>3.0741570295372473</c:v>
                      </c:pt>
                      <c:pt idx="6805">
                        <c:v>2.1943772913436477</c:v>
                      </c:pt>
                      <c:pt idx="6806">
                        <c:v>2.1653353736989298</c:v>
                      </c:pt>
                      <c:pt idx="6807">
                        <c:v>3.3651263084813134</c:v>
                      </c:pt>
                      <c:pt idx="6808">
                        <c:v>2.0374255952084757</c:v>
                      </c:pt>
                      <c:pt idx="6809">
                        <c:v>2.7169390442623831</c:v>
                      </c:pt>
                      <c:pt idx="6810">
                        <c:v>2.6592815423446461</c:v>
                      </c:pt>
                      <c:pt idx="6811">
                        <c:v>3.1256579885856919</c:v>
                      </c:pt>
                      <c:pt idx="6812">
                        <c:v>2.3007846515846122</c:v>
                      </c:pt>
                      <c:pt idx="6813">
                        <c:v>3.2180687338753731</c:v>
                      </c:pt>
                      <c:pt idx="6814">
                        <c:v>2.1825469752173694</c:v>
                      </c:pt>
                      <c:pt idx="6815">
                        <c:v>1.289108952625752</c:v>
                      </c:pt>
                      <c:pt idx="6816">
                        <c:v>1.3727949778919684</c:v>
                      </c:pt>
                      <c:pt idx="6817">
                        <c:v>1.8258545230846324</c:v>
                      </c:pt>
                      <c:pt idx="6818">
                        <c:v>1.5746291636078842</c:v>
                      </c:pt>
                      <c:pt idx="6819">
                        <c:v>1.9352686166568769</c:v>
                      </c:pt>
                      <c:pt idx="6820">
                        <c:v>1.4713906371222538</c:v>
                      </c:pt>
                      <c:pt idx="6821">
                        <c:v>0.61553898521939987</c:v>
                      </c:pt>
                      <c:pt idx="6822">
                        <c:v>0.97694088580841554</c:v>
                      </c:pt>
                      <c:pt idx="6823">
                        <c:v>0.77510452667830387</c:v>
                      </c:pt>
                      <c:pt idx="6824">
                        <c:v>1.0844168636689011</c:v>
                      </c:pt>
                      <c:pt idx="6825">
                        <c:v>1.4759374167674013</c:v>
                      </c:pt>
                      <c:pt idx="6826">
                        <c:v>1.7466423429345159</c:v>
                      </c:pt>
                      <c:pt idx="6827">
                        <c:v>1.3829348409789433</c:v>
                      </c:pt>
                      <c:pt idx="6828">
                        <c:v>4.1631992604722541</c:v>
                      </c:pt>
                      <c:pt idx="6829">
                        <c:v>1.3886760150475335</c:v>
                      </c:pt>
                      <c:pt idx="6830">
                        <c:v>3.6264024680656637</c:v>
                      </c:pt>
                      <c:pt idx="6831">
                        <c:v>1.6405180844440177</c:v>
                      </c:pt>
                      <c:pt idx="6832">
                        <c:v>3.335253526018267</c:v>
                      </c:pt>
                      <c:pt idx="6833">
                        <c:v>3.8964704704853528</c:v>
                      </c:pt>
                      <c:pt idx="6834">
                        <c:v>2.5740777045454286</c:v>
                      </c:pt>
                      <c:pt idx="6835">
                        <c:v>2.9852928800064813</c:v>
                      </c:pt>
                      <c:pt idx="6836">
                        <c:v>2.3130423177702699</c:v>
                      </c:pt>
                      <c:pt idx="6837">
                        <c:v>2.7412741630592703</c:v>
                      </c:pt>
                      <c:pt idx="6838">
                        <c:v>2.6844892996625003</c:v>
                      </c:pt>
                      <c:pt idx="6839">
                        <c:v>1.7814703185030942</c:v>
                      </c:pt>
                      <c:pt idx="6840">
                        <c:v>1.8622129038942872</c:v>
                      </c:pt>
                      <c:pt idx="6841">
                        <c:v>2.6103391779939185</c:v>
                      </c:pt>
                      <c:pt idx="6842">
                        <c:v>1.2812721343983593</c:v>
                      </c:pt>
                      <c:pt idx="6843">
                        <c:v>1.3267966335027077</c:v>
                      </c:pt>
                      <c:pt idx="6844">
                        <c:v>1.0453643200589158</c:v>
                      </c:pt>
                      <c:pt idx="6845">
                        <c:v>1.1000528437117372</c:v>
                      </c:pt>
                      <c:pt idx="6846">
                        <c:v>1.971050098061768</c:v>
                      </c:pt>
                      <c:pt idx="6847">
                        <c:v>2.1590811160634402</c:v>
                      </c:pt>
                      <c:pt idx="6848">
                        <c:v>1.6963424480959892</c:v>
                      </c:pt>
                      <c:pt idx="6849">
                        <c:v>1.5604157995945409</c:v>
                      </c:pt>
                      <c:pt idx="6850">
                        <c:v>0.80948102545283218</c:v>
                      </c:pt>
                      <c:pt idx="6851">
                        <c:v>1.9234604646871214</c:v>
                      </c:pt>
                      <c:pt idx="6852">
                        <c:v>1.418018203594352</c:v>
                      </c:pt>
                      <c:pt idx="6853">
                        <c:v>2.587084442805391</c:v>
                      </c:pt>
                      <c:pt idx="6854">
                        <c:v>2.1659204756658568</c:v>
                      </c:pt>
                      <c:pt idx="6855">
                        <c:v>1.760677121989257</c:v>
                      </c:pt>
                      <c:pt idx="6856">
                        <c:v>1.4408657678677166</c:v>
                      </c:pt>
                      <c:pt idx="6857">
                        <c:v>2.8571570545779288</c:v>
                      </c:pt>
                      <c:pt idx="6858">
                        <c:v>2.0208157723957787</c:v>
                      </c:pt>
                      <c:pt idx="6859">
                        <c:v>2.0143041123064558</c:v>
                      </c:pt>
                      <c:pt idx="6860">
                        <c:v>2.3744596557507678</c:v>
                      </c:pt>
                      <c:pt idx="6861">
                        <c:v>1.9414019644002121</c:v>
                      </c:pt>
                      <c:pt idx="6862">
                        <c:v>1.7862232133596068</c:v>
                      </c:pt>
                      <c:pt idx="6863">
                        <c:v>1.5863126108299308</c:v>
                      </c:pt>
                      <c:pt idx="6864">
                        <c:v>1.3422094282128134</c:v>
                      </c:pt>
                      <c:pt idx="6865">
                        <c:v>2.3033350404385744</c:v>
                      </c:pt>
                      <c:pt idx="6866">
                        <c:v>1.1106115213158481</c:v>
                      </c:pt>
                      <c:pt idx="6867">
                        <c:v>2.3681050928456888</c:v>
                      </c:pt>
                      <c:pt idx="6868">
                        <c:v>1.710471280322136</c:v>
                      </c:pt>
                      <c:pt idx="6869">
                        <c:v>1.2877733121930983</c:v>
                      </c:pt>
                      <c:pt idx="6870">
                        <c:v>1.1601642766967879</c:v>
                      </c:pt>
                      <c:pt idx="6871">
                        <c:v>1.1225658709071116</c:v>
                      </c:pt>
                      <c:pt idx="6872">
                        <c:v>1.3451082139435131</c:v>
                      </c:pt>
                      <c:pt idx="6873">
                        <c:v>1.1694609741894859</c:v>
                      </c:pt>
                      <c:pt idx="6874">
                        <c:v>1.2062898334428671</c:v>
                      </c:pt>
                      <c:pt idx="6875">
                        <c:v>1.5243524532813644</c:v>
                      </c:pt>
                      <c:pt idx="6876">
                        <c:v>1.6258785277853915</c:v>
                      </c:pt>
                      <c:pt idx="6877">
                        <c:v>1.5185109222713364</c:v>
                      </c:pt>
                      <c:pt idx="6878">
                        <c:v>3.9234023624175749</c:v>
                      </c:pt>
                      <c:pt idx="6879">
                        <c:v>2.8259197002686411</c:v>
                      </c:pt>
                      <c:pt idx="6880">
                        <c:v>3.0138234876933185</c:v>
                      </c:pt>
                      <c:pt idx="6881">
                        <c:v>2.565085867817217</c:v>
                      </c:pt>
                      <c:pt idx="6882">
                        <c:v>3.7592767206518953</c:v>
                      </c:pt>
                      <c:pt idx="6883">
                        <c:v>3.1365210988910781</c:v>
                      </c:pt>
                      <c:pt idx="6884">
                        <c:v>2.7519023414922175</c:v>
                      </c:pt>
                      <c:pt idx="6885">
                        <c:v>0.65248247833863182</c:v>
                      </c:pt>
                      <c:pt idx="6886">
                        <c:v>2.6041042177066953</c:v>
                      </c:pt>
                      <c:pt idx="6887">
                        <c:v>2.0261154316417533</c:v>
                      </c:pt>
                      <c:pt idx="6888">
                        <c:v>2.1589400999675794</c:v>
                      </c:pt>
                      <c:pt idx="6889">
                        <c:v>0.86667474986415771</c:v>
                      </c:pt>
                      <c:pt idx="6890">
                        <c:v>2.0858766616384918</c:v>
                      </c:pt>
                      <c:pt idx="6891">
                        <c:v>2.2554809454627067</c:v>
                      </c:pt>
                      <c:pt idx="6892">
                        <c:v>1.9909287791818278</c:v>
                      </c:pt>
                      <c:pt idx="6893">
                        <c:v>1.7858397715414187</c:v>
                      </c:pt>
                      <c:pt idx="6894">
                        <c:v>1.3491753391264316</c:v>
                      </c:pt>
                      <c:pt idx="6895">
                        <c:v>1.1673011579812453</c:v>
                      </c:pt>
                      <c:pt idx="6896">
                        <c:v>1.9288698881570581</c:v>
                      </c:pt>
                      <c:pt idx="6897">
                        <c:v>1.3563442128614098</c:v>
                      </c:pt>
                      <c:pt idx="6898">
                        <c:v>0.8799960347450867</c:v>
                      </c:pt>
                      <c:pt idx="6899">
                        <c:v>1.076529268845615</c:v>
                      </c:pt>
                      <c:pt idx="6900">
                        <c:v>1.668872100367218</c:v>
                      </c:pt>
                      <c:pt idx="6901">
                        <c:v>2.8501762952988519</c:v>
                      </c:pt>
                      <c:pt idx="6902">
                        <c:v>2.3517361039047771</c:v>
                      </c:pt>
                      <c:pt idx="6903">
                        <c:v>3.1810181744287926</c:v>
                      </c:pt>
                      <c:pt idx="6904">
                        <c:v>3.4492222950901108</c:v>
                      </c:pt>
                      <c:pt idx="6905">
                        <c:v>2.8172758427269851</c:v>
                      </c:pt>
                      <c:pt idx="6906">
                        <c:v>3.8562686541258842</c:v>
                      </c:pt>
                      <c:pt idx="6907">
                        <c:v>2.8465391849380097</c:v>
                      </c:pt>
                      <c:pt idx="6908">
                        <c:v>2.9267539394150974</c:v>
                      </c:pt>
                      <c:pt idx="6909">
                        <c:v>1.6215093622452879</c:v>
                      </c:pt>
                      <c:pt idx="6910">
                        <c:v>1.2978530720538142</c:v>
                      </c:pt>
                      <c:pt idx="6911">
                        <c:v>1.4983399268276145</c:v>
                      </c:pt>
                      <c:pt idx="6912">
                        <c:v>3.3052079949503894</c:v>
                      </c:pt>
                      <c:pt idx="6913">
                        <c:v>1.731470508362964</c:v>
                      </c:pt>
                      <c:pt idx="6914">
                        <c:v>3.0596695459885126</c:v>
                      </c:pt>
                      <c:pt idx="6915">
                        <c:v>1.993506188726843</c:v>
                      </c:pt>
                      <c:pt idx="6916">
                        <c:v>1.7513730374564369</c:v>
                      </c:pt>
                      <c:pt idx="6917">
                        <c:v>0.74130843528486801</c:v>
                      </c:pt>
                      <c:pt idx="6918">
                        <c:v>1.888886366369134</c:v>
                      </c:pt>
                      <c:pt idx="6919">
                        <c:v>2.123764871912905</c:v>
                      </c:pt>
                      <c:pt idx="6920">
                        <c:v>1.7796726665638614</c:v>
                      </c:pt>
                      <c:pt idx="6921">
                        <c:v>1.7886544719404696</c:v>
                      </c:pt>
                      <c:pt idx="6922">
                        <c:v>0.95094512254425689</c:v>
                      </c:pt>
                      <c:pt idx="6923">
                        <c:v>1.6573224179232726</c:v>
                      </c:pt>
                      <c:pt idx="6924">
                        <c:v>1.121303120795907</c:v>
                      </c:pt>
                      <c:pt idx="6925">
                        <c:v>0.70535131221669878</c:v>
                      </c:pt>
                      <c:pt idx="6926">
                        <c:v>1.12644717790121</c:v>
                      </c:pt>
                      <c:pt idx="6927">
                        <c:v>3.1486533122432974</c:v>
                      </c:pt>
                      <c:pt idx="6928">
                        <c:v>3.1313197437601064</c:v>
                      </c:pt>
                      <c:pt idx="6929">
                        <c:v>1.3360292990288067</c:v>
                      </c:pt>
                      <c:pt idx="6930">
                        <c:v>3.2599978134543135</c:v>
                      </c:pt>
                      <c:pt idx="6931">
                        <c:v>2.5383195095509166</c:v>
                      </c:pt>
                      <c:pt idx="6932">
                        <c:v>2.0979326540749019</c:v>
                      </c:pt>
                      <c:pt idx="6933">
                        <c:v>2.059896636436974</c:v>
                      </c:pt>
                      <c:pt idx="6934">
                        <c:v>1.1103451994015441</c:v>
                      </c:pt>
                      <c:pt idx="6935">
                        <c:v>2.8063094224628893</c:v>
                      </c:pt>
                      <c:pt idx="6936">
                        <c:v>0.97909821803987507</c:v>
                      </c:pt>
                      <c:pt idx="6937">
                        <c:v>1.8851754388134236</c:v>
                      </c:pt>
                      <c:pt idx="6938">
                        <c:v>1.7963888051215404</c:v>
                      </c:pt>
                      <c:pt idx="6939">
                        <c:v>2.0896194562203934</c:v>
                      </c:pt>
                      <c:pt idx="6940">
                        <c:v>1.590625448282156</c:v>
                      </c:pt>
                      <c:pt idx="6941">
                        <c:v>1.5032576561679818</c:v>
                      </c:pt>
                      <c:pt idx="6942">
                        <c:v>1.283005331769272</c:v>
                      </c:pt>
                      <c:pt idx="6943">
                        <c:v>1.342228068642076</c:v>
                      </c:pt>
                      <c:pt idx="6944">
                        <c:v>1.240607296303381</c:v>
                      </c:pt>
                      <c:pt idx="6945">
                        <c:v>0.94303605961597758</c:v>
                      </c:pt>
                      <c:pt idx="6946">
                        <c:v>0.80922495760982105</c:v>
                      </c:pt>
                      <c:pt idx="6947">
                        <c:v>0.90964141661110731</c:v>
                      </c:pt>
                      <c:pt idx="6948">
                        <c:v>1.0876958238620622</c:v>
                      </c:pt>
                      <c:pt idx="6949">
                        <c:v>0.56124360393777528</c:v>
                      </c:pt>
                      <c:pt idx="6950">
                        <c:v>1.3371209421691519</c:v>
                      </c:pt>
                      <c:pt idx="6951">
                        <c:v>1.3970238669976904</c:v>
                      </c:pt>
                      <c:pt idx="6952">
                        <c:v>1.3542344115898521</c:v>
                      </c:pt>
                      <c:pt idx="6953">
                        <c:v>2.4193693900086624</c:v>
                      </c:pt>
                      <c:pt idx="6954">
                        <c:v>2.4376611809223658</c:v>
                      </c:pt>
                      <c:pt idx="6955">
                        <c:v>2.1341570994937027</c:v>
                      </c:pt>
                      <c:pt idx="6956">
                        <c:v>2.2344125041802823</c:v>
                      </c:pt>
                      <c:pt idx="6957">
                        <c:v>2.5859694423988158</c:v>
                      </c:pt>
                      <c:pt idx="6958">
                        <c:v>1.4059125117885829</c:v>
                      </c:pt>
                      <c:pt idx="6959">
                        <c:v>1.2808026084411028</c:v>
                      </c:pt>
                      <c:pt idx="6960">
                        <c:v>1.7844706459800179</c:v>
                      </c:pt>
                      <c:pt idx="6961">
                        <c:v>1.8309082335201761</c:v>
                      </c:pt>
                      <c:pt idx="6962">
                        <c:v>2.3150896549017346</c:v>
                      </c:pt>
                      <c:pt idx="6963">
                        <c:v>1.7650617681205443</c:v>
                      </c:pt>
                      <c:pt idx="6964">
                        <c:v>0.97950127650765662</c:v>
                      </c:pt>
                      <c:pt idx="6965">
                        <c:v>1.9895313083127235</c:v>
                      </c:pt>
                      <c:pt idx="6966">
                        <c:v>1.2160085346522358</c:v>
                      </c:pt>
                      <c:pt idx="6967">
                        <c:v>1.092160250957021</c:v>
                      </c:pt>
                      <c:pt idx="6968">
                        <c:v>1.5794932376652451</c:v>
                      </c:pt>
                      <c:pt idx="6969">
                        <c:v>0.975963652257129</c:v>
                      </c:pt>
                      <c:pt idx="6970">
                        <c:v>0.54855026341554736</c:v>
                      </c:pt>
                      <c:pt idx="6971">
                        <c:v>1.0871137523035919</c:v>
                      </c:pt>
                      <c:pt idx="6972">
                        <c:v>1.1860956814270525</c:v>
                      </c:pt>
                      <c:pt idx="6973">
                        <c:v>1.1778019626190306</c:v>
                      </c:pt>
                      <c:pt idx="6974">
                        <c:v>0.53667403415299919</c:v>
                      </c:pt>
                      <c:pt idx="6975">
                        <c:v>0.70486461123044863</c:v>
                      </c:pt>
                      <c:pt idx="6976">
                        <c:v>1.8942761850713341</c:v>
                      </c:pt>
                      <c:pt idx="6977">
                        <c:v>1.4348180109913087</c:v>
                      </c:pt>
                      <c:pt idx="6978">
                        <c:v>1.8725659393119753</c:v>
                      </c:pt>
                      <c:pt idx="6979">
                        <c:v>1.9266824601992492</c:v>
                      </c:pt>
                      <c:pt idx="6980">
                        <c:v>2.2809082083499108</c:v>
                      </c:pt>
                      <c:pt idx="6981">
                        <c:v>2.6949925341445189</c:v>
                      </c:pt>
                      <c:pt idx="6982">
                        <c:v>1.9310787868014054</c:v>
                      </c:pt>
                      <c:pt idx="6983">
                        <c:v>2.3725610645744037</c:v>
                      </c:pt>
                      <c:pt idx="6984">
                        <c:v>2.2391983102736863</c:v>
                      </c:pt>
                      <c:pt idx="6985">
                        <c:v>1.4098853391520816</c:v>
                      </c:pt>
                      <c:pt idx="6986">
                        <c:v>1.8373713901304605</c:v>
                      </c:pt>
                      <c:pt idx="6987">
                        <c:v>1.7763978995917338</c:v>
                      </c:pt>
                      <c:pt idx="6988">
                        <c:v>2.2581375229590308</c:v>
                      </c:pt>
                      <c:pt idx="6989">
                        <c:v>2.2826140518439622</c:v>
                      </c:pt>
                      <c:pt idx="6990">
                        <c:v>1.8645043236742487</c:v>
                      </c:pt>
                      <c:pt idx="6991">
                        <c:v>1.431026831911735</c:v>
                      </c:pt>
                      <c:pt idx="6992">
                        <c:v>1.3538348749500502</c:v>
                      </c:pt>
                      <c:pt idx="6993">
                        <c:v>1.7938734653529571</c:v>
                      </c:pt>
                      <c:pt idx="6994">
                        <c:v>0.88440235132217015</c:v>
                      </c:pt>
                      <c:pt idx="6995">
                        <c:v>1.4760497438374511</c:v>
                      </c:pt>
                      <c:pt idx="6996">
                        <c:v>0.80777126560605816</c:v>
                      </c:pt>
                      <c:pt idx="6997">
                        <c:v>1.4701900512031143</c:v>
                      </c:pt>
                      <c:pt idx="6998">
                        <c:v>0.87174557924119322</c:v>
                      </c:pt>
                      <c:pt idx="6999">
                        <c:v>0.81126497426128752</c:v>
                      </c:pt>
                      <c:pt idx="7000">
                        <c:v>1.6522830310935144</c:v>
                      </c:pt>
                      <c:pt idx="7001">
                        <c:v>2.3446659679319892</c:v>
                      </c:pt>
                      <c:pt idx="7002">
                        <c:v>2.0764618785045346</c:v>
                      </c:pt>
                      <c:pt idx="7003">
                        <c:v>2.4979983503400431</c:v>
                      </c:pt>
                      <c:pt idx="7004">
                        <c:v>3.3666020754193924</c:v>
                      </c:pt>
                      <c:pt idx="7005">
                        <c:v>3.1330320867588557</c:v>
                      </c:pt>
                      <c:pt idx="7006">
                        <c:v>2.2927354285039954</c:v>
                      </c:pt>
                      <c:pt idx="7007">
                        <c:v>3.4179414775270232</c:v>
                      </c:pt>
                      <c:pt idx="7008">
                        <c:v>2.768359938633477</c:v>
                      </c:pt>
                      <c:pt idx="7009">
                        <c:v>2.9290230286163519</c:v>
                      </c:pt>
                      <c:pt idx="7010">
                        <c:v>2.8605192115195992</c:v>
                      </c:pt>
                      <c:pt idx="7011">
                        <c:v>3.924714517508582</c:v>
                      </c:pt>
                      <c:pt idx="7012">
                        <c:v>1.4218774478434635</c:v>
                      </c:pt>
                      <c:pt idx="7013">
                        <c:v>2.6203916279075203</c:v>
                      </c:pt>
                      <c:pt idx="7014">
                        <c:v>3.7556585519120365</c:v>
                      </c:pt>
                      <c:pt idx="7015">
                        <c:v>2.4994224990355463</c:v>
                      </c:pt>
                      <c:pt idx="7016">
                        <c:v>2.832345396084786</c:v>
                      </c:pt>
                      <c:pt idx="7017">
                        <c:v>1.9330053775247988</c:v>
                      </c:pt>
                      <c:pt idx="7018">
                        <c:v>1.8835590474665538</c:v>
                      </c:pt>
                      <c:pt idx="7019">
                        <c:v>3.3953579420405418</c:v>
                      </c:pt>
                      <c:pt idx="7020">
                        <c:v>2.0025492177585194</c:v>
                      </c:pt>
                      <c:pt idx="7021">
                        <c:v>1.910461699708023</c:v>
                      </c:pt>
                      <c:pt idx="7022">
                        <c:v>2.3901850303611858</c:v>
                      </c:pt>
                      <c:pt idx="7023">
                        <c:v>1.518365738825092</c:v>
                      </c:pt>
                      <c:pt idx="7024">
                        <c:v>2.5288070740353565</c:v>
                      </c:pt>
                      <c:pt idx="7025">
                        <c:v>2.4839849595184309</c:v>
                      </c:pt>
                      <c:pt idx="7026">
                        <c:v>1.5813147644314944</c:v>
                      </c:pt>
                      <c:pt idx="7027">
                        <c:v>0.9591846251373366</c:v>
                      </c:pt>
                      <c:pt idx="7028">
                        <c:v>2.5777866974740777</c:v>
                      </c:pt>
                      <c:pt idx="7029">
                        <c:v>3.3289768463838771</c:v>
                      </c:pt>
                      <c:pt idx="7030">
                        <c:v>2.637928017934704</c:v>
                      </c:pt>
                      <c:pt idx="7031">
                        <c:v>3.4481866256708664</c:v>
                      </c:pt>
                      <c:pt idx="7032">
                        <c:v>2.2546261506318874</c:v>
                      </c:pt>
                      <c:pt idx="7033">
                        <c:v>4.5099629953885136</c:v>
                      </c:pt>
                      <c:pt idx="7034">
                        <c:v>2.9423847601270214</c:v>
                      </c:pt>
                      <c:pt idx="7035">
                        <c:v>2.9218343045234767</c:v>
                      </c:pt>
                      <c:pt idx="7036">
                        <c:v>3.2142995240414982</c:v>
                      </c:pt>
                      <c:pt idx="7037">
                        <c:v>2.9824575819497974</c:v>
                      </c:pt>
                      <c:pt idx="7038">
                        <c:v>3.8788796701073132</c:v>
                      </c:pt>
                      <c:pt idx="7039">
                        <c:v>2.5090993157689532</c:v>
                      </c:pt>
                      <c:pt idx="7040">
                        <c:v>2.6603233657287122</c:v>
                      </c:pt>
                      <c:pt idx="7041">
                        <c:v>2.2130791811539794</c:v>
                      </c:pt>
                      <c:pt idx="7042">
                        <c:v>3.6070976812768096</c:v>
                      </c:pt>
                      <c:pt idx="7043">
                        <c:v>2.9540110575533882</c:v>
                      </c:pt>
                      <c:pt idx="7044">
                        <c:v>3.4702808123756363</c:v>
                      </c:pt>
                      <c:pt idx="7045">
                        <c:v>2.224142798273042</c:v>
                      </c:pt>
                      <c:pt idx="7046">
                        <c:v>1.9937303700187974</c:v>
                      </c:pt>
                      <c:pt idx="7047">
                        <c:v>1.7417184193281352</c:v>
                      </c:pt>
                      <c:pt idx="7048">
                        <c:v>2.387180850573368</c:v>
                      </c:pt>
                      <c:pt idx="7049">
                        <c:v>1.6271797027843768</c:v>
                      </c:pt>
                      <c:pt idx="7050">
                        <c:v>1.0753214467923315</c:v>
                      </c:pt>
                      <c:pt idx="7051">
                        <c:v>2.1219017206073341</c:v>
                      </c:pt>
                      <c:pt idx="7052">
                        <c:v>2.6114065860366096</c:v>
                      </c:pt>
                      <c:pt idx="7053">
                        <c:v>3.3815824435477722</c:v>
                      </c:pt>
                      <c:pt idx="7054">
                        <c:v>3.0193779451169331</c:v>
                      </c:pt>
                      <c:pt idx="7055">
                        <c:v>1.959669989401954</c:v>
                      </c:pt>
                      <c:pt idx="7056">
                        <c:v>2.5957578215485775</c:v>
                      </c:pt>
                      <c:pt idx="7057">
                        <c:v>3.2954957320992508</c:v>
                      </c:pt>
                      <c:pt idx="7058">
                        <c:v>2.5822194400784335</c:v>
                      </c:pt>
                      <c:pt idx="7059">
                        <c:v>2.1467235585299558</c:v>
                      </c:pt>
                      <c:pt idx="7060">
                        <c:v>2.8287987275354278</c:v>
                      </c:pt>
                      <c:pt idx="7061">
                        <c:v>2.4991824898160671</c:v>
                      </c:pt>
                      <c:pt idx="7062">
                        <c:v>2.3727472911421712</c:v>
                      </c:pt>
                      <c:pt idx="7063">
                        <c:v>1.2725272271323247</c:v>
                      </c:pt>
                      <c:pt idx="7064">
                        <c:v>2.6327405186932609</c:v>
                      </c:pt>
                      <c:pt idx="7065">
                        <c:v>2.1498498787839866</c:v>
                      </c:pt>
                      <c:pt idx="7066">
                        <c:v>2.7197822474313553</c:v>
                      </c:pt>
                      <c:pt idx="7067">
                        <c:v>1.6010474476929852</c:v>
                      </c:pt>
                      <c:pt idx="7068">
                        <c:v>2.0742830126283311</c:v>
                      </c:pt>
                      <c:pt idx="7069">
                        <c:v>1.3772629489791079</c:v>
                      </c:pt>
                      <c:pt idx="7070">
                        <c:v>1.5419011759428849</c:v>
                      </c:pt>
                      <c:pt idx="7071">
                        <c:v>0.93616368033938735</c:v>
                      </c:pt>
                      <c:pt idx="7072">
                        <c:v>1.287831990747192</c:v>
                      </c:pt>
                      <c:pt idx="7073">
                        <c:v>1.139831522445574</c:v>
                      </c:pt>
                      <c:pt idx="7074">
                        <c:v>0.82683796695472023</c:v>
                      </c:pt>
                      <c:pt idx="7075">
                        <c:v>0.82307136416056714</c:v>
                      </c:pt>
                      <c:pt idx="7076">
                        <c:v>2.7901584419203069</c:v>
                      </c:pt>
                      <c:pt idx="7077">
                        <c:v>2.894600521779974</c:v>
                      </c:pt>
                      <c:pt idx="7078">
                        <c:v>2.9109588793880996</c:v>
                      </c:pt>
                      <c:pt idx="7079">
                        <c:v>5.1867511683389198</c:v>
                      </c:pt>
                      <c:pt idx="7080">
                        <c:v>2.9290275352393453</c:v>
                      </c:pt>
                      <c:pt idx="7081">
                        <c:v>3.2952752072813114</c:v>
                      </c:pt>
                      <c:pt idx="7082">
                        <c:v>2.1972927560789013</c:v>
                      </c:pt>
                      <c:pt idx="7083">
                        <c:v>1.4678167791545975</c:v>
                      </c:pt>
                      <c:pt idx="7084">
                        <c:v>0.91018191088453793</c:v>
                      </c:pt>
                      <c:pt idx="7085">
                        <c:v>1.9935085729132671</c:v>
                      </c:pt>
                      <c:pt idx="7086">
                        <c:v>1.7501418179035573</c:v>
                      </c:pt>
                      <c:pt idx="7087">
                        <c:v>2.2433416420443884</c:v>
                      </c:pt>
                      <c:pt idx="7088">
                        <c:v>1.4883269205344465</c:v>
                      </c:pt>
                      <c:pt idx="7089">
                        <c:v>2.2800167558196187</c:v>
                      </c:pt>
                      <c:pt idx="7090">
                        <c:v>2.0165689716563233</c:v>
                      </c:pt>
                      <c:pt idx="7091">
                        <c:v>1.5686145144582393</c:v>
                      </c:pt>
                      <c:pt idx="7092">
                        <c:v>2.0802738380552381</c:v>
                      </c:pt>
                      <c:pt idx="7093">
                        <c:v>1.4410262609854234</c:v>
                      </c:pt>
                      <c:pt idx="7094">
                        <c:v>0.62202471910887713</c:v>
                      </c:pt>
                      <c:pt idx="7095">
                        <c:v>1.193702775066295</c:v>
                      </c:pt>
                      <c:pt idx="7096">
                        <c:v>0.99801828298094764</c:v>
                      </c:pt>
                      <c:pt idx="7097">
                        <c:v>0.66748370644212651</c:v>
                      </c:pt>
                      <c:pt idx="7098">
                        <c:v>1.0753274562653443</c:v>
                      </c:pt>
                      <c:pt idx="7099">
                        <c:v>0.78166679330891431</c:v>
                      </c:pt>
                      <c:pt idx="7100">
                        <c:v>1.4819768471631249</c:v>
                      </c:pt>
                      <c:pt idx="7101">
                        <c:v>2.8179982272747615</c:v>
                      </c:pt>
                      <c:pt idx="7102">
                        <c:v>1.8846101288574788</c:v>
                      </c:pt>
                      <c:pt idx="7103">
                        <c:v>2.3244261980374339</c:v>
                      </c:pt>
                      <c:pt idx="7104">
                        <c:v>3.2090450413020322</c:v>
                      </c:pt>
                      <c:pt idx="7105">
                        <c:v>2.980924500098181</c:v>
                      </c:pt>
                      <c:pt idx="7106">
                        <c:v>3.8062109987393211</c:v>
                      </c:pt>
                      <c:pt idx="7107">
                        <c:v>3.8669604698130224</c:v>
                      </c:pt>
                      <c:pt idx="7108">
                        <c:v>3.7018839149927101</c:v>
                      </c:pt>
                      <c:pt idx="7109">
                        <c:v>1.7938632480313359</c:v>
                      </c:pt>
                      <c:pt idx="7110">
                        <c:v>2.4289389598796514</c:v>
                      </c:pt>
                      <c:pt idx="7111">
                        <c:v>2.5288951957161916</c:v>
                      </c:pt>
                      <c:pt idx="7112">
                        <c:v>2.4370869542530476</c:v>
                      </c:pt>
                      <c:pt idx="7113">
                        <c:v>1.9250144864847305</c:v>
                      </c:pt>
                      <c:pt idx="7114">
                        <c:v>2.1558870888970008</c:v>
                      </c:pt>
                      <c:pt idx="7115">
                        <c:v>2.2302294713354716</c:v>
                      </c:pt>
                      <c:pt idx="7116">
                        <c:v>2.4703632412466585</c:v>
                      </c:pt>
                      <c:pt idx="7117">
                        <c:v>1.4142619662658842</c:v>
                      </c:pt>
                      <c:pt idx="7118">
                        <c:v>2.5322551363662491</c:v>
                      </c:pt>
                      <c:pt idx="7119">
                        <c:v>1.4797368539695119</c:v>
                      </c:pt>
                      <c:pt idx="7120">
                        <c:v>2.1722871581315633</c:v>
                      </c:pt>
                      <c:pt idx="7121">
                        <c:v>1.9953436711154162</c:v>
                      </c:pt>
                      <c:pt idx="7122">
                        <c:v>2.1135749021951371</c:v>
                      </c:pt>
                      <c:pt idx="7123">
                        <c:v>0.86070884048781582</c:v>
                      </c:pt>
                      <c:pt idx="7124">
                        <c:v>0.91327445412114128</c:v>
                      </c:pt>
                      <c:pt idx="7125">
                        <c:v>1.4485148936016583</c:v>
                      </c:pt>
                      <c:pt idx="7126">
                        <c:v>3.4894421958368431</c:v>
                      </c:pt>
                      <c:pt idx="7127">
                        <c:v>2.3373631062596529</c:v>
                      </c:pt>
                      <c:pt idx="7128">
                        <c:v>3.895381250569891</c:v>
                      </c:pt>
                      <c:pt idx="7129">
                        <c:v>2.9331384061552659</c:v>
                      </c:pt>
                      <c:pt idx="7130">
                        <c:v>2.0757654080462706</c:v>
                      </c:pt>
                      <c:pt idx="7131">
                        <c:v>2.8057956903656169</c:v>
                      </c:pt>
                      <c:pt idx="7132">
                        <c:v>2.5945271009309598</c:v>
                      </c:pt>
                      <c:pt idx="7133">
                        <c:v>2.2044805617239183</c:v>
                      </c:pt>
                      <c:pt idx="7134">
                        <c:v>3.2567439752548144</c:v>
                      </c:pt>
                      <c:pt idx="7135">
                        <c:v>1.6349242784303823</c:v>
                      </c:pt>
                      <c:pt idx="7136">
                        <c:v>3.3395660500564004</c:v>
                      </c:pt>
                      <c:pt idx="7137">
                        <c:v>0.88360365848242306</c:v>
                      </c:pt>
                      <c:pt idx="7138">
                        <c:v>1.9300883872459598</c:v>
                      </c:pt>
                      <c:pt idx="7139">
                        <c:v>3.0822932286373028</c:v>
                      </c:pt>
                      <c:pt idx="7140">
                        <c:v>2.0500577708841701</c:v>
                      </c:pt>
                      <c:pt idx="7141">
                        <c:v>1.8638136789495643</c:v>
                      </c:pt>
                      <c:pt idx="7142">
                        <c:v>1.5957015142322197</c:v>
                      </c:pt>
                      <c:pt idx="7143">
                        <c:v>0.52109554573413719</c:v>
                      </c:pt>
                      <c:pt idx="7144">
                        <c:v>1.4478078020793841</c:v>
                      </c:pt>
                      <c:pt idx="7145">
                        <c:v>2.5053816696892692</c:v>
                      </c:pt>
                      <c:pt idx="7146">
                        <c:v>1.927805089217735</c:v>
                      </c:pt>
                      <c:pt idx="7147">
                        <c:v>0.91032027927865766</c:v>
                      </c:pt>
                      <c:pt idx="7148">
                        <c:v>1.7473819545072944</c:v>
                      </c:pt>
                      <c:pt idx="7149">
                        <c:v>1.7036483115003189</c:v>
                      </c:pt>
                      <c:pt idx="7150">
                        <c:v>0.49709463378098101</c:v>
                      </c:pt>
                      <c:pt idx="7151">
                        <c:v>2.561161676149772</c:v>
                      </c:pt>
                      <c:pt idx="7152">
                        <c:v>3.9250764847809734</c:v>
                      </c:pt>
                      <c:pt idx="7153">
                        <c:v>3.6282669778161964</c:v>
                      </c:pt>
                      <c:pt idx="7154">
                        <c:v>3.5796943244653083</c:v>
                      </c:pt>
                      <c:pt idx="7155">
                        <c:v>4.2125234237933009</c:v>
                      </c:pt>
                      <c:pt idx="7156">
                        <c:v>2.2031048513941873</c:v>
                      </c:pt>
                      <c:pt idx="7157">
                        <c:v>2.2983058888509924</c:v>
                      </c:pt>
                      <c:pt idx="7158">
                        <c:v>2.8584101795742436</c:v>
                      </c:pt>
                      <c:pt idx="7159">
                        <c:v>2.22786413690151</c:v>
                      </c:pt>
                      <c:pt idx="7160">
                        <c:v>1.4085268956918988</c:v>
                      </c:pt>
                      <c:pt idx="7161">
                        <c:v>1.359909775197889</c:v>
                      </c:pt>
                      <c:pt idx="7162">
                        <c:v>1.43908592911616</c:v>
                      </c:pt>
                      <c:pt idx="7163">
                        <c:v>1.8181627117786774</c:v>
                      </c:pt>
                      <c:pt idx="7164">
                        <c:v>1.5045435148996984</c:v>
                      </c:pt>
                      <c:pt idx="7165">
                        <c:v>2.0284773848388391</c:v>
                      </c:pt>
                      <c:pt idx="7166">
                        <c:v>1.2286652435629544</c:v>
                      </c:pt>
                      <c:pt idx="7167">
                        <c:v>0.95357540232439841</c:v>
                      </c:pt>
                      <c:pt idx="7168">
                        <c:v>0.69475862320873183</c:v>
                      </c:pt>
                      <c:pt idx="7169">
                        <c:v>0.60128772448077616</c:v>
                      </c:pt>
                      <c:pt idx="7170">
                        <c:v>0.68420356211588462</c:v>
                      </c:pt>
                      <c:pt idx="7171">
                        <c:v>0.47748940456297001</c:v>
                      </c:pt>
                      <c:pt idx="7172">
                        <c:v>0.67802775296780005</c:v>
                      </c:pt>
                      <c:pt idx="7173">
                        <c:v>0.51549265586793225</c:v>
                      </c:pt>
                      <c:pt idx="7174">
                        <c:v>0.36733448062737578</c:v>
                      </c:pt>
                      <c:pt idx="7175">
                        <c:v>1.6106671415357974</c:v>
                      </c:pt>
                      <c:pt idx="7176">
                        <c:v>2.0592729402331909</c:v>
                      </c:pt>
                      <c:pt idx="7177">
                        <c:v>3.2294102103397018</c:v>
                      </c:pt>
                      <c:pt idx="7178">
                        <c:v>4.2258586683349311</c:v>
                      </c:pt>
                      <c:pt idx="7179">
                        <c:v>3.8986408659063008</c:v>
                      </c:pt>
                      <c:pt idx="7180">
                        <c:v>4.3127531760511317</c:v>
                      </c:pt>
                      <c:pt idx="7181">
                        <c:v>3.0568389355671046</c:v>
                      </c:pt>
                      <c:pt idx="7182">
                        <c:v>1.8933189913772608</c:v>
                      </c:pt>
                      <c:pt idx="7183">
                        <c:v>2.6527753956299143</c:v>
                      </c:pt>
                      <c:pt idx="7184">
                        <c:v>2.6567837855568768</c:v>
                      </c:pt>
                      <c:pt idx="7185">
                        <c:v>3.1611917142345809</c:v>
                      </c:pt>
                      <c:pt idx="7186">
                        <c:v>4.2929319198970877</c:v>
                      </c:pt>
                      <c:pt idx="7187">
                        <c:v>3.0022001393897786</c:v>
                      </c:pt>
                      <c:pt idx="7188">
                        <c:v>3.3675269534315402</c:v>
                      </c:pt>
                      <c:pt idx="7189">
                        <c:v>4.2371086484470251</c:v>
                      </c:pt>
                      <c:pt idx="7190">
                        <c:v>3.2213111516111992</c:v>
                      </c:pt>
                      <c:pt idx="7191">
                        <c:v>2.1650060498880781</c:v>
                      </c:pt>
                      <c:pt idx="7192">
                        <c:v>2.6622677391997471</c:v>
                      </c:pt>
                      <c:pt idx="7193">
                        <c:v>0.95124243085371152</c:v>
                      </c:pt>
                      <c:pt idx="7194">
                        <c:v>3.0535045880794387</c:v>
                      </c:pt>
                      <c:pt idx="7195">
                        <c:v>2.2508249516422896</c:v>
                      </c:pt>
                      <c:pt idx="7196">
                        <c:v>1.9459117736956268</c:v>
                      </c:pt>
                      <c:pt idx="7197">
                        <c:v>1.8544383341667185</c:v>
                      </c:pt>
                      <c:pt idx="7198">
                        <c:v>0.49154798330637461</c:v>
                      </c:pt>
                      <c:pt idx="7199">
                        <c:v>2.3790697023930059</c:v>
                      </c:pt>
                      <c:pt idx="7200">
                        <c:v>2.3544572874550522</c:v>
                      </c:pt>
                      <c:pt idx="7201">
                        <c:v>2.7789949064097703</c:v>
                      </c:pt>
                      <c:pt idx="7202">
                        <c:v>2.0297313070128506</c:v>
                      </c:pt>
                      <c:pt idx="7203">
                        <c:v>3.6151409012833189</c:v>
                      </c:pt>
                      <c:pt idx="7204">
                        <c:v>4.5243911598988049</c:v>
                      </c:pt>
                      <c:pt idx="7205">
                        <c:v>2.6529244754217705</c:v>
                      </c:pt>
                      <c:pt idx="7206">
                        <c:v>3.9385597441071258</c:v>
                      </c:pt>
                      <c:pt idx="7207">
                        <c:v>3.8203929020354623</c:v>
                      </c:pt>
                      <c:pt idx="7208">
                        <c:v>3.2917507545497471</c:v>
                      </c:pt>
                      <c:pt idx="7209">
                        <c:v>3.2359311444120644</c:v>
                      </c:pt>
                      <c:pt idx="7210">
                        <c:v>2.2029399718924152</c:v>
                      </c:pt>
                      <c:pt idx="7211">
                        <c:v>2.2494851645934832</c:v>
                      </c:pt>
                      <c:pt idx="7212">
                        <c:v>3.1988164370639209</c:v>
                      </c:pt>
                      <c:pt idx="7213">
                        <c:v>1.657152357091118</c:v>
                      </c:pt>
                      <c:pt idx="7214">
                        <c:v>2.9045241248631242</c:v>
                      </c:pt>
                      <c:pt idx="7215">
                        <c:v>2.3317149310839653</c:v>
                      </c:pt>
                      <c:pt idx="7216">
                        <c:v>2.62556906830073</c:v>
                      </c:pt>
                      <c:pt idx="7217">
                        <c:v>2.4555044057576749</c:v>
                      </c:pt>
                      <c:pt idx="7218">
                        <c:v>1.3453643552385359</c:v>
                      </c:pt>
                      <c:pt idx="7219">
                        <c:v>2.0513659270715121</c:v>
                      </c:pt>
                      <c:pt idx="7220">
                        <c:v>3.5848675329067956</c:v>
                      </c:pt>
                      <c:pt idx="7221">
                        <c:v>1.4697411714702486</c:v>
                      </c:pt>
                      <c:pt idx="7222">
                        <c:v>2.9328851995345517</c:v>
                      </c:pt>
                      <c:pt idx="7223">
                        <c:v>2.0693356471245923</c:v>
                      </c:pt>
                      <c:pt idx="7224">
                        <c:v>2.2833634701479282</c:v>
                      </c:pt>
                      <c:pt idx="7225">
                        <c:v>1.8075293493615314</c:v>
                      </c:pt>
                      <c:pt idx="7226">
                        <c:v>3.0263989094874555</c:v>
                      </c:pt>
                      <c:pt idx="7227">
                        <c:v>1.0502371486750961</c:v>
                      </c:pt>
                      <c:pt idx="7228">
                        <c:v>3.8936811233321924</c:v>
                      </c:pt>
                      <c:pt idx="7229">
                        <c:v>4.0701573999843195</c:v>
                      </c:pt>
                      <c:pt idx="7230">
                        <c:v>5.0901162479982585</c:v>
                      </c:pt>
                      <c:pt idx="7231">
                        <c:v>4.1136296201350566</c:v>
                      </c:pt>
                      <c:pt idx="7232">
                        <c:v>3.0879776897350699</c:v>
                      </c:pt>
                      <c:pt idx="7233">
                        <c:v>2.9380315728064366</c:v>
                      </c:pt>
                      <c:pt idx="7234">
                        <c:v>3.8830597871516752</c:v>
                      </c:pt>
                      <c:pt idx="7235">
                        <c:v>3.0946949737394043</c:v>
                      </c:pt>
                      <c:pt idx="7236">
                        <c:v>3.0083088643790643</c:v>
                      </c:pt>
                      <c:pt idx="7237">
                        <c:v>2.6905220418301496</c:v>
                      </c:pt>
                      <c:pt idx="7238">
                        <c:v>3.1540098706946429</c:v>
                      </c:pt>
                      <c:pt idx="7239">
                        <c:v>1.6933369837738752</c:v>
                      </c:pt>
                      <c:pt idx="7240">
                        <c:v>1.5271761922600129</c:v>
                      </c:pt>
                      <c:pt idx="7241">
                        <c:v>1.7723513845399752</c:v>
                      </c:pt>
                      <c:pt idx="7242">
                        <c:v>2.3037781452012998</c:v>
                      </c:pt>
                      <c:pt idx="7243">
                        <c:v>1.0834195942132636</c:v>
                      </c:pt>
                      <c:pt idx="7244">
                        <c:v>2.1058793622455743</c:v>
                      </c:pt>
                      <c:pt idx="7245">
                        <c:v>1.5890568414514283</c:v>
                      </c:pt>
                      <c:pt idx="7246">
                        <c:v>1.1673517087380585</c:v>
                      </c:pt>
                      <c:pt idx="7247">
                        <c:v>0.95228369766660315</c:v>
                      </c:pt>
                      <c:pt idx="7248">
                        <c:v>1.547629029366514</c:v>
                      </c:pt>
                      <c:pt idx="7249">
                        <c:v>1.7296327078183205</c:v>
                      </c:pt>
                      <c:pt idx="7250">
                        <c:v>2.0524572526330327</c:v>
                      </c:pt>
                      <c:pt idx="7251">
                        <c:v>2.7849079101753165</c:v>
                      </c:pt>
                      <c:pt idx="7252">
                        <c:v>2.8628816590133952</c:v>
                      </c:pt>
                      <c:pt idx="7253">
                        <c:v>1.9553182043056352</c:v>
                      </c:pt>
                      <c:pt idx="7254">
                        <c:v>2.108579683385019</c:v>
                      </c:pt>
                      <c:pt idx="7255">
                        <c:v>2.1733056018714891</c:v>
                      </c:pt>
                      <c:pt idx="7256">
                        <c:v>2.3092766721400713</c:v>
                      </c:pt>
                      <c:pt idx="7257">
                        <c:v>2.7721396085515786</c:v>
                      </c:pt>
                      <c:pt idx="7258">
                        <c:v>2.5767420650972488</c:v>
                      </c:pt>
                      <c:pt idx="7259">
                        <c:v>1.5884800327480726</c:v>
                      </c:pt>
                      <c:pt idx="7260">
                        <c:v>2.0405923023376147</c:v>
                      </c:pt>
                      <c:pt idx="7261">
                        <c:v>1.6421629797671591</c:v>
                      </c:pt>
                      <c:pt idx="7262">
                        <c:v>2.4961300642108961</c:v>
                      </c:pt>
                      <c:pt idx="7263">
                        <c:v>2.5277632074863359</c:v>
                      </c:pt>
                      <c:pt idx="7264">
                        <c:v>3.0883661928787882</c:v>
                      </c:pt>
                      <c:pt idx="7265">
                        <c:v>2.7781669799356461</c:v>
                      </c:pt>
                      <c:pt idx="7266">
                        <c:v>1.4451654032620289</c:v>
                      </c:pt>
                      <c:pt idx="7267">
                        <c:v>2.2961131208985894</c:v>
                      </c:pt>
                      <c:pt idx="7268">
                        <c:v>2.4291254486466758</c:v>
                      </c:pt>
                      <c:pt idx="7269">
                        <c:v>2.2168900112961478</c:v>
                      </c:pt>
                      <c:pt idx="7270">
                        <c:v>1.9661004317406323</c:v>
                      </c:pt>
                      <c:pt idx="7271">
                        <c:v>2.3888973125085262</c:v>
                      </c:pt>
                      <c:pt idx="7272">
                        <c:v>2.7569556646238329</c:v>
                      </c:pt>
                      <c:pt idx="7273">
                        <c:v>1.1046030343705882</c:v>
                      </c:pt>
                      <c:pt idx="7274">
                        <c:v>2.6474024444819335</c:v>
                      </c:pt>
                      <c:pt idx="7275">
                        <c:v>2.0616321334502614</c:v>
                      </c:pt>
                      <c:pt idx="7276">
                        <c:v>2.1805065012975033</c:v>
                      </c:pt>
                      <c:pt idx="7277">
                        <c:v>2.7708439556869418</c:v>
                      </c:pt>
                      <c:pt idx="7278">
                        <c:v>2.6300992452496654</c:v>
                      </c:pt>
                      <c:pt idx="7279">
                        <c:v>2.9094778242898025</c:v>
                      </c:pt>
                      <c:pt idx="7280">
                        <c:v>2.8288683521137052</c:v>
                      </c:pt>
                      <c:pt idx="7281">
                        <c:v>3.6601782091322606</c:v>
                      </c:pt>
                      <c:pt idx="7282">
                        <c:v>1.8973466477003196</c:v>
                      </c:pt>
                      <c:pt idx="7283">
                        <c:v>2.4916396980302067</c:v>
                      </c:pt>
                      <c:pt idx="7284">
                        <c:v>3.7018578778996196</c:v>
                      </c:pt>
                      <c:pt idx="7285">
                        <c:v>1.9418897390760985</c:v>
                      </c:pt>
                      <c:pt idx="7286">
                        <c:v>2.8978415950235266</c:v>
                      </c:pt>
                      <c:pt idx="7287">
                        <c:v>2.0898832435671357</c:v>
                      </c:pt>
                      <c:pt idx="7288">
                        <c:v>1.9949097125889521</c:v>
                      </c:pt>
                      <c:pt idx="7289">
                        <c:v>2.8877627013080884</c:v>
                      </c:pt>
                      <c:pt idx="7290">
                        <c:v>2.5325809800320385</c:v>
                      </c:pt>
                      <c:pt idx="7291">
                        <c:v>2.4534704614598137</c:v>
                      </c:pt>
                      <c:pt idx="7292">
                        <c:v>1.3374289453318395</c:v>
                      </c:pt>
                      <c:pt idx="7293">
                        <c:v>0.88507354721799059</c:v>
                      </c:pt>
                      <c:pt idx="7294">
                        <c:v>1.1670983099732897</c:v>
                      </c:pt>
                      <c:pt idx="7295">
                        <c:v>1.0715944424132118</c:v>
                      </c:pt>
                      <c:pt idx="7296">
                        <c:v>2.420053686995371</c:v>
                      </c:pt>
                      <c:pt idx="7297">
                        <c:v>1.9892553134566369</c:v>
                      </c:pt>
                      <c:pt idx="7298">
                        <c:v>1.5916671136687992</c:v>
                      </c:pt>
                      <c:pt idx="7299">
                        <c:v>1.8150274230373544</c:v>
                      </c:pt>
                      <c:pt idx="7300">
                        <c:v>1.1033645962179028</c:v>
                      </c:pt>
                      <c:pt idx="7301">
                        <c:v>3.2348389754368876</c:v>
                      </c:pt>
                      <c:pt idx="7302">
                        <c:v>4.2167459283982067</c:v>
                      </c:pt>
                      <c:pt idx="7303">
                        <c:v>2.6734355086556643</c:v>
                      </c:pt>
                      <c:pt idx="7304">
                        <c:v>3.6181839736710697</c:v>
                      </c:pt>
                      <c:pt idx="7305">
                        <c:v>4.4849802693388314</c:v>
                      </c:pt>
                      <c:pt idx="7306">
                        <c:v>3.531476196995214</c:v>
                      </c:pt>
                      <c:pt idx="7307">
                        <c:v>2.1204334590247251</c:v>
                      </c:pt>
                      <c:pt idx="7308">
                        <c:v>1.5593014535449761</c:v>
                      </c:pt>
                      <c:pt idx="7309">
                        <c:v>4.1195723595493385</c:v>
                      </c:pt>
                      <c:pt idx="7310">
                        <c:v>3.2577776811091552</c:v>
                      </c:pt>
                      <c:pt idx="7311">
                        <c:v>2.2967852042293591</c:v>
                      </c:pt>
                      <c:pt idx="7312">
                        <c:v>2.6903468706075042</c:v>
                      </c:pt>
                      <c:pt idx="7313">
                        <c:v>2.2747101051667902</c:v>
                      </c:pt>
                      <c:pt idx="7314">
                        <c:v>2.0827648440037514</c:v>
                      </c:pt>
                      <c:pt idx="7315">
                        <c:v>1.9222837378835642</c:v>
                      </c:pt>
                      <c:pt idx="7316">
                        <c:v>2.1502390154102455</c:v>
                      </c:pt>
                      <c:pt idx="7317">
                        <c:v>2.1219039685498213</c:v>
                      </c:pt>
                      <c:pt idx="7318">
                        <c:v>2.2678857698397157</c:v>
                      </c:pt>
                      <c:pt idx="7319">
                        <c:v>1.9894420402664978</c:v>
                      </c:pt>
                      <c:pt idx="7320">
                        <c:v>1.6221703140621002</c:v>
                      </c:pt>
                      <c:pt idx="7321">
                        <c:v>1.797382386872318</c:v>
                      </c:pt>
                      <c:pt idx="7322">
                        <c:v>1.4205032974967842</c:v>
                      </c:pt>
                      <c:pt idx="7323">
                        <c:v>1.3309358241440696</c:v>
                      </c:pt>
                      <c:pt idx="7324">
                        <c:v>1.1781387247878949</c:v>
                      </c:pt>
                      <c:pt idx="7325">
                        <c:v>1.0288179153734227</c:v>
                      </c:pt>
                      <c:pt idx="7326">
                        <c:v>2.1328517553279327</c:v>
                      </c:pt>
                      <c:pt idx="7327">
                        <c:v>2.6620785506272964</c:v>
                      </c:pt>
                      <c:pt idx="7328">
                        <c:v>0.92552913818098737</c:v>
                      </c:pt>
                      <c:pt idx="7329">
                        <c:v>2.5618595442643635</c:v>
                      </c:pt>
                      <c:pt idx="7330">
                        <c:v>2.3037941969940547</c:v>
                      </c:pt>
                      <c:pt idx="7331">
                        <c:v>2.7289226595208964</c:v>
                      </c:pt>
                      <c:pt idx="7332">
                        <c:v>3.4671844189059073</c:v>
                      </c:pt>
                      <c:pt idx="7333">
                        <c:v>2.3423401219888809</c:v>
                      </c:pt>
                      <c:pt idx="7334">
                        <c:v>1.8758474473921021</c:v>
                      </c:pt>
                      <c:pt idx="7335">
                        <c:v>3.4409481374906181</c:v>
                      </c:pt>
                      <c:pt idx="7336">
                        <c:v>1.5927988404825904</c:v>
                      </c:pt>
                      <c:pt idx="7337">
                        <c:v>1.5967118629345709</c:v>
                      </c:pt>
                      <c:pt idx="7338">
                        <c:v>0.92152927317068256</c:v>
                      </c:pt>
                      <c:pt idx="7339">
                        <c:v>1.5531441996787725</c:v>
                      </c:pt>
                      <c:pt idx="7340">
                        <c:v>1.113273125766538</c:v>
                      </c:pt>
                      <c:pt idx="7341">
                        <c:v>1.4580678978632482</c:v>
                      </c:pt>
                      <c:pt idx="7342">
                        <c:v>1.8976951456610835</c:v>
                      </c:pt>
                      <c:pt idx="7343">
                        <c:v>1.6429206889979717</c:v>
                      </c:pt>
                      <c:pt idx="7344">
                        <c:v>0.79729120608536375</c:v>
                      </c:pt>
                      <c:pt idx="7345">
                        <c:v>0.74014759633749005</c:v>
                      </c:pt>
                      <c:pt idx="7346">
                        <c:v>1.2723403765262189</c:v>
                      </c:pt>
                      <c:pt idx="7347">
                        <c:v>0.99079152090361577</c:v>
                      </c:pt>
                      <c:pt idx="7348">
                        <c:v>0.68927814612931004</c:v>
                      </c:pt>
                      <c:pt idx="7349">
                        <c:v>0.79889808557844599</c:v>
                      </c:pt>
                      <c:pt idx="7350">
                        <c:v>0.39882838252009567</c:v>
                      </c:pt>
                      <c:pt idx="7351">
                        <c:v>2.0883092545174251</c:v>
                      </c:pt>
                      <c:pt idx="7352">
                        <c:v>3.6838813900979988</c:v>
                      </c:pt>
                      <c:pt idx="7353">
                        <c:v>3.2015686474446872</c:v>
                      </c:pt>
                      <c:pt idx="7354">
                        <c:v>4.1226850350858379</c:v>
                      </c:pt>
                      <c:pt idx="7355">
                        <c:v>3.626351729245092</c:v>
                      </c:pt>
                      <c:pt idx="7356">
                        <c:v>3.2170062530996795</c:v>
                      </c:pt>
                      <c:pt idx="7357">
                        <c:v>2.951124601931979</c:v>
                      </c:pt>
                      <c:pt idx="7358">
                        <c:v>3.2007438653011562</c:v>
                      </c:pt>
                      <c:pt idx="7359">
                        <c:v>4.0503470632046357</c:v>
                      </c:pt>
                      <c:pt idx="7360">
                        <c:v>2.3779695556126819</c:v>
                      </c:pt>
                      <c:pt idx="7361">
                        <c:v>1.7934939548995992</c:v>
                      </c:pt>
                      <c:pt idx="7362">
                        <c:v>2.2075554935185213</c:v>
                      </c:pt>
                      <c:pt idx="7363">
                        <c:v>2.0630558777220718</c:v>
                      </c:pt>
                      <c:pt idx="7364">
                        <c:v>2.25199433847312</c:v>
                      </c:pt>
                      <c:pt idx="7365">
                        <c:v>2.0185896169619815</c:v>
                      </c:pt>
                      <c:pt idx="7366">
                        <c:v>1.7367042523972649</c:v>
                      </c:pt>
                      <c:pt idx="7367">
                        <c:v>1.459953487793626</c:v>
                      </c:pt>
                      <c:pt idx="7368">
                        <c:v>1.1916607569186692</c:v>
                      </c:pt>
                      <c:pt idx="7369">
                        <c:v>0.89031765110876204</c:v>
                      </c:pt>
                      <c:pt idx="7370">
                        <c:v>0.79827331313617367</c:v>
                      </c:pt>
                      <c:pt idx="7371">
                        <c:v>1.2025232525317373</c:v>
                      </c:pt>
                      <c:pt idx="7372">
                        <c:v>0.94631685637197249</c:v>
                      </c:pt>
                      <c:pt idx="7373">
                        <c:v>0.8249252293227316</c:v>
                      </c:pt>
                      <c:pt idx="7374">
                        <c:v>0.63229050866644587</c:v>
                      </c:pt>
                      <c:pt idx="7375">
                        <c:v>2.6933509891663738</c:v>
                      </c:pt>
                      <c:pt idx="7376">
                        <c:v>3.1435347767565531</c:v>
                      </c:pt>
                      <c:pt idx="7377">
                        <c:v>4.3035642356470296</c:v>
                      </c:pt>
                      <c:pt idx="7378">
                        <c:v>1.9939889928776471</c:v>
                      </c:pt>
                      <c:pt idx="7379">
                        <c:v>1.2461806887902631</c:v>
                      </c:pt>
                      <c:pt idx="7380">
                        <c:v>0.47117398378621289</c:v>
                      </c:pt>
                      <c:pt idx="7381">
                        <c:v>1.3768648192858843</c:v>
                      </c:pt>
                      <c:pt idx="7382">
                        <c:v>2.3023724498137113</c:v>
                      </c:pt>
                      <c:pt idx="7383">
                        <c:v>2.477932965294642</c:v>
                      </c:pt>
                      <c:pt idx="7384">
                        <c:v>3.5177534794208163</c:v>
                      </c:pt>
                      <c:pt idx="7385">
                        <c:v>0.82578406890202283</c:v>
                      </c:pt>
                      <c:pt idx="7386">
                        <c:v>2.6567818833665613</c:v>
                      </c:pt>
                      <c:pt idx="7387">
                        <c:v>2.5071395113779515</c:v>
                      </c:pt>
                      <c:pt idx="7388">
                        <c:v>2.6554850563055115</c:v>
                      </c:pt>
                      <c:pt idx="7389">
                        <c:v>2.2368448597720731</c:v>
                      </c:pt>
                      <c:pt idx="7390">
                        <c:v>3.00414446593755</c:v>
                      </c:pt>
                      <c:pt idx="7391">
                        <c:v>2.2294091555673834</c:v>
                      </c:pt>
                      <c:pt idx="7392">
                        <c:v>2.5020974346112292</c:v>
                      </c:pt>
                      <c:pt idx="7393">
                        <c:v>3.3785929845014602</c:v>
                      </c:pt>
                      <c:pt idx="7394">
                        <c:v>1.3344718684112447</c:v>
                      </c:pt>
                      <c:pt idx="7395">
                        <c:v>3.7811974850910439</c:v>
                      </c:pt>
                      <c:pt idx="7396">
                        <c:v>2.9847247622240345</c:v>
                      </c:pt>
                      <c:pt idx="7397">
                        <c:v>1.7150052587654998</c:v>
                      </c:pt>
                      <c:pt idx="7398">
                        <c:v>2.3156894116837874</c:v>
                      </c:pt>
                      <c:pt idx="7399">
                        <c:v>2.6517518987721496</c:v>
                      </c:pt>
                      <c:pt idx="7400">
                        <c:v>3.5119975442480422</c:v>
                      </c:pt>
                      <c:pt idx="7401">
                        <c:v>3.410966378489154</c:v>
                      </c:pt>
                      <c:pt idx="7402">
                        <c:v>4.3231670496515209</c:v>
                      </c:pt>
                      <c:pt idx="7403">
                        <c:v>4.1400688093746139</c:v>
                      </c:pt>
                      <c:pt idx="7404">
                        <c:v>4.6472765143230799</c:v>
                      </c:pt>
                      <c:pt idx="7405">
                        <c:v>5.1393685552964552</c:v>
                      </c:pt>
                      <c:pt idx="7406">
                        <c:v>3.65664788258491</c:v>
                      </c:pt>
                      <c:pt idx="7407">
                        <c:v>4.1565179909073802</c:v>
                      </c:pt>
                      <c:pt idx="7408">
                        <c:v>5.1376847440559024</c:v>
                      </c:pt>
                      <c:pt idx="7409">
                        <c:v>4.119044441976297</c:v>
                      </c:pt>
                      <c:pt idx="7410">
                        <c:v>2.4847935796017269</c:v>
                      </c:pt>
                      <c:pt idx="7411">
                        <c:v>5.9697155130092119</c:v>
                      </c:pt>
                      <c:pt idx="7412">
                        <c:v>4.5295017904898831</c:v>
                      </c:pt>
                      <c:pt idx="7413">
                        <c:v>4.2945714854078609</c:v>
                      </c:pt>
                      <c:pt idx="7414">
                        <c:v>2.5032827328730072</c:v>
                      </c:pt>
                      <c:pt idx="7415">
                        <c:v>4.6215458449071711</c:v>
                      </c:pt>
                      <c:pt idx="7416">
                        <c:v>2.0469219412280681</c:v>
                      </c:pt>
                      <c:pt idx="7417">
                        <c:v>2.9005733138606713</c:v>
                      </c:pt>
                      <c:pt idx="7418">
                        <c:v>2.8997766641903313</c:v>
                      </c:pt>
                      <c:pt idx="7419">
                        <c:v>1.9510462040337482</c:v>
                      </c:pt>
                      <c:pt idx="7420">
                        <c:v>3.0118259430567687</c:v>
                      </c:pt>
                      <c:pt idx="7421">
                        <c:v>3.7320980589867019</c:v>
                      </c:pt>
                      <c:pt idx="7422">
                        <c:v>2.742698184446994</c:v>
                      </c:pt>
                      <c:pt idx="7423">
                        <c:v>2.7184971701976335</c:v>
                      </c:pt>
                      <c:pt idx="7424">
                        <c:v>3.4832642141035213</c:v>
                      </c:pt>
                      <c:pt idx="7425">
                        <c:v>2.2634242012786503</c:v>
                      </c:pt>
                      <c:pt idx="7426">
                        <c:v>3.0664976646753561</c:v>
                      </c:pt>
                      <c:pt idx="7427">
                        <c:v>4.223888757667031</c:v>
                      </c:pt>
                      <c:pt idx="7428">
                        <c:v>4.6858643746753312</c:v>
                      </c:pt>
                      <c:pt idx="7429">
                        <c:v>4.6236682255589256</c:v>
                      </c:pt>
                      <c:pt idx="7430">
                        <c:v>4.5059612199994099</c:v>
                      </c:pt>
                      <c:pt idx="7431">
                        <c:v>4.7450318509874139</c:v>
                      </c:pt>
                      <c:pt idx="7432">
                        <c:v>3.6020542173967467</c:v>
                      </c:pt>
                      <c:pt idx="7433">
                        <c:v>6.2352176086350735</c:v>
                      </c:pt>
                      <c:pt idx="7434">
                        <c:v>3.2204151723960739</c:v>
                      </c:pt>
                      <c:pt idx="7435">
                        <c:v>4.4292310877409324</c:v>
                      </c:pt>
                      <c:pt idx="7436">
                        <c:v>2.8331189909358034</c:v>
                      </c:pt>
                      <c:pt idx="7437">
                        <c:v>2.9746318204087698</c:v>
                      </c:pt>
                      <c:pt idx="7438">
                        <c:v>2.3063507164069241</c:v>
                      </c:pt>
                      <c:pt idx="7439">
                        <c:v>2.0607895795642892</c:v>
                      </c:pt>
                      <c:pt idx="7440">
                        <c:v>4.6007594991484755</c:v>
                      </c:pt>
                      <c:pt idx="7441">
                        <c:v>2.1593107518558252</c:v>
                      </c:pt>
                      <c:pt idx="7442">
                        <c:v>2.7946084553477619</c:v>
                      </c:pt>
                      <c:pt idx="7443">
                        <c:v>2.6426640641985952</c:v>
                      </c:pt>
                      <c:pt idx="7444">
                        <c:v>3.2172574132908318</c:v>
                      </c:pt>
                      <c:pt idx="7445">
                        <c:v>1.7262460442330489</c:v>
                      </c:pt>
                      <c:pt idx="7446">
                        <c:v>1.9676027435714509</c:v>
                      </c:pt>
                      <c:pt idx="7447">
                        <c:v>3.1426011771221476</c:v>
                      </c:pt>
                      <c:pt idx="7448">
                        <c:v>4.0391788087080966</c:v>
                      </c:pt>
                      <c:pt idx="7449">
                        <c:v>1.9752740210109008</c:v>
                      </c:pt>
                      <c:pt idx="7450">
                        <c:v>1.0162080062971162</c:v>
                      </c:pt>
                      <c:pt idx="7451">
                        <c:v>2.010892397527174</c:v>
                      </c:pt>
                      <c:pt idx="7452">
                        <c:v>1.8558390231749413</c:v>
                      </c:pt>
                      <c:pt idx="7453">
                        <c:v>1.8037353509225207</c:v>
                      </c:pt>
                      <c:pt idx="7454">
                        <c:v>2.8589306066547744</c:v>
                      </c:pt>
                      <c:pt idx="7455">
                        <c:v>2.7943211861937831</c:v>
                      </c:pt>
                      <c:pt idx="7456">
                        <c:v>2.6095932582638666</c:v>
                      </c:pt>
                      <c:pt idx="7457">
                        <c:v>2.2548014914286347</c:v>
                      </c:pt>
                      <c:pt idx="7458">
                        <c:v>2.3688692669388889</c:v>
                      </c:pt>
                      <c:pt idx="7459">
                        <c:v>1.3169609175255956</c:v>
                      </c:pt>
                      <c:pt idx="7460">
                        <c:v>2.5609029482350407</c:v>
                      </c:pt>
                      <c:pt idx="7461">
                        <c:v>3.5441623371209179</c:v>
                      </c:pt>
                      <c:pt idx="7462">
                        <c:v>2.1236891851284598</c:v>
                      </c:pt>
                      <c:pt idx="7463">
                        <c:v>1.8024948171819659</c:v>
                      </c:pt>
                      <c:pt idx="7464">
                        <c:v>2.6902617229381529</c:v>
                      </c:pt>
                      <c:pt idx="7465">
                        <c:v>1.5136007345255424</c:v>
                      </c:pt>
                      <c:pt idx="7466">
                        <c:v>1.8324702349431428</c:v>
                      </c:pt>
                      <c:pt idx="7467">
                        <c:v>1.4520067860892336</c:v>
                      </c:pt>
                      <c:pt idx="7468">
                        <c:v>2.418929563757271</c:v>
                      </c:pt>
                      <c:pt idx="7469">
                        <c:v>1.3484906092440851</c:v>
                      </c:pt>
                      <c:pt idx="7470">
                        <c:v>1.576325824359444</c:v>
                      </c:pt>
                      <c:pt idx="7471">
                        <c:v>1.4720839736115183</c:v>
                      </c:pt>
                      <c:pt idx="7472">
                        <c:v>1.1770602936501764</c:v>
                      </c:pt>
                      <c:pt idx="7473">
                        <c:v>0.63270152206371455</c:v>
                      </c:pt>
                      <c:pt idx="7474">
                        <c:v>1.5103585401721065</c:v>
                      </c:pt>
                      <c:pt idx="7475">
                        <c:v>1.5507806946803555</c:v>
                      </c:pt>
                      <c:pt idx="7476">
                        <c:v>2.0092409342222228</c:v>
                      </c:pt>
                      <c:pt idx="7477">
                        <c:v>1.1619422929653354</c:v>
                      </c:pt>
                      <c:pt idx="7478">
                        <c:v>2.1218770564770586</c:v>
                      </c:pt>
                      <c:pt idx="7479">
                        <c:v>2.29747464316582</c:v>
                      </c:pt>
                      <c:pt idx="7480">
                        <c:v>3.2243672250648987</c:v>
                      </c:pt>
                      <c:pt idx="7481">
                        <c:v>2.2351298299009907</c:v>
                      </c:pt>
                      <c:pt idx="7482">
                        <c:v>2.310804572120035</c:v>
                      </c:pt>
                      <c:pt idx="7483">
                        <c:v>4.3856057386316873</c:v>
                      </c:pt>
                      <c:pt idx="7484">
                        <c:v>2.9663135771877118</c:v>
                      </c:pt>
                      <c:pt idx="7485">
                        <c:v>2.7468532355903914</c:v>
                      </c:pt>
                      <c:pt idx="7486">
                        <c:v>3.4257746708639716</c:v>
                      </c:pt>
                      <c:pt idx="7487">
                        <c:v>2.7885023292407327</c:v>
                      </c:pt>
                      <c:pt idx="7488">
                        <c:v>2.1697589058213254</c:v>
                      </c:pt>
                      <c:pt idx="7489">
                        <c:v>2.7553066552663128</c:v>
                      </c:pt>
                      <c:pt idx="7490">
                        <c:v>2.8117838407000026</c:v>
                      </c:pt>
                      <c:pt idx="7491">
                        <c:v>2.6334388337916375</c:v>
                      </c:pt>
                      <c:pt idx="7492">
                        <c:v>2.0163051319896352</c:v>
                      </c:pt>
                      <c:pt idx="7493">
                        <c:v>0.73455874363136608</c:v>
                      </c:pt>
                      <c:pt idx="7494">
                        <c:v>1.3698973685877218</c:v>
                      </c:pt>
                      <c:pt idx="7495">
                        <c:v>2.898961702845865</c:v>
                      </c:pt>
                      <c:pt idx="7496">
                        <c:v>2.0662191965244792</c:v>
                      </c:pt>
                      <c:pt idx="7497">
                        <c:v>1.4438807183705717</c:v>
                      </c:pt>
                      <c:pt idx="7498">
                        <c:v>0.93295418991323598</c:v>
                      </c:pt>
                      <c:pt idx="7499">
                        <c:v>1.2077044203981184</c:v>
                      </c:pt>
                      <c:pt idx="7500">
                        <c:v>2.1867738931116025</c:v>
                      </c:pt>
                      <c:pt idx="7501">
                        <c:v>4.8169870608734815</c:v>
                      </c:pt>
                      <c:pt idx="7502">
                        <c:v>4.2169072333243829</c:v>
                      </c:pt>
                      <c:pt idx="7503">
                        <c:v>3.3593486627593734</c:v>
                      </c:pt>
                      <c:pt idx="7504">
                        <c:v>2.9666940979116165</c:v>
                      </c:pt>
                      <c:pt idx="7505">
                        <c:v>2.4981207294294911</c:v>
                      </c:pt>
                      <c:pt idx="7506">
                        <c:v>3.698771093794238</c:v>
                      </c:pt>
                      <c:pt idx="7507">
                        <c:v>4.0812968384239809</c:v>
                      </c:pt>
                      <c:pt idx="7508">
                        <c:v>4.6465059762134393</c:v>
                      </c:pt>
                      <c:pt idx="7509">
                        <c:v>4.9657727540552266</c:v>
                      </c:pt>
                      <c:pt idx="7510">
                        <c:v>4.1293050577750217</c:v>
                      </c:pt>
                      <c:pt idx="7511">
                        <c:v>2.7510748638528004</c:v>
                      </c:pt>
                      <c:pt idx="7512">
                        <c:v>2.2266017928680588</c:v>
                      </c:pt>
                      <c:pt idx="7513">
                        <c:v>3.0070955847596128</c:v>
                      </c:pt>
                      <c:pt idx="7514">
                        <c:v>3.4498627732744009</c:v>
                      </c:pt>
                      <c:pt idx="7515">
                        <c:v>2.1805889886300163</c:v>
                      </c:pt>
                      <c:pt idx="7516">
                        <c:v>3.704195246273617</c:v>
                      </c:pt>
                      <c:pt idx="7517">
                        <c:v>2.790633755165647</c:v>
                      </c:pt>
                      <c:pt idx="7518">
                        <c:v>1.6508626960965249</c:v>
                      </c:pt>
                      <c:pt idx="7519">
                        <c:v>1.6548915775869171</c:v>
                      </c:pt>
                      <c:pt idx="7520">
                        <c:v>2.4116681117597478</c:v>
                      </c:pt>
                      <c:pt idx="7521">
                        <c:v>1.7879890462857944</c:v>
                      </c:pt>
                      <c:pt idx="7522">
                        <c:v>1.2576205340033648</c:v>
                      </c:pt>
                      <c:pt idx="7523">
                        <c:v>1.1609286610597134</c:v>
                      </c:pt>
                      <c:pt idx="7524">
                        <c:v>2.3833120413042983</c:v>
                      </c:pt>
                      <c:pt idx="7525">
                        <c:v>0.66700592873449138</c:v>
                      </c:pt>
                      <c:pt idx="7526">
                        <c:v>1.8407149834819263</c:v>
                      </c:pt>
                      <c:pt idx="7527">
                        <c:v>1.3151364854366405</c:v>
                      </c:pt>
                      <c:pt idx="7528">
                        <c:v>3.1851663821054057</c:v>
                      </c:pt>
                      <c:pt idx="7529">
                        <c:v>2.6038324366196726</c:v>
                      </c:pt>
                      <c:pt idx="7530">
                        <c:v>2.4538676411461315</c:v>
                      </c:pt>
                      <c:pt idx="7531">
                        <c:v>2.1443564912475654</c:v>
                      </c:pt>
                      <c:pt idx="7532">
                        <c:v>2.6967480621101125</c:v>
                      </c:pt>
                      <c:pt idx="7533">
                        <c:v>2.7477446501062177</c:v>
                      </c:pt>
                      <c:pt idx="7534">
                        <c:v>1.6440025907354079</c:v>
                      </c:pt>
                      <c:pt idx="7535">
                        <c:v>1.8600156371317416</c:v>
                      </c:pt>
                      <c:pt idx="7536">
                        <c:v>1.6394304170985521</c:v>
                      </c:pt>
                      <c:pt idx="7537">
                        <c:v>1.4329931376012841</c:v>
                      </c:pt>
                      <c:pt idx="7538">
                        <c:v>1.8172081578162247</c:v>
                      </c:pt>
                      <c:pt idx="7539">
                        <c:v>1.7607524351218591</c:v>
                      </c:pt>
                      <c:pt idx="7540">
                        <c:v>2.5383053728627485</c:v>
                      </c:pt>
                      <c:pt idx="7541">
                        <c:v>1.0141599934914869</c:v>
                      </c:pt>
                      <c:pt idx="7542">
                        <c:v>1.717395267417428</c:v>
                      </c:pt>
                      <c:pt idx="7543">
                        <c:v>0.65603991508248116</c:v>
                      </c:pt>
                      <c:pt idx="7544">
                        <c:v>1.0453060331891082</c:v>
                      </c:pt>
                      <c:pt idx="7545">
                        <c:v>1.2261458223683783</c:v>
                      </c:pt>
                      <c:pt idx="7546">
                        <c:v>1.661604874583988</c:v>
                      </c:pt>
                      <c:pt idx="7547">
                        <c:v>1.0042112337402966</c:v>
                      </c:pt>
                      <c:pt idx="7548">
                        <c:v>1.0640660208548405</c:v>
                      </c:pt>
                      <c:pt idx="7549">
                        <c:v>0.84699711901805752</c:v>
                      </c:pt>
                      <c:pt idx="7550">
                        <c:v>1.6438204930088491</c:v>
                      </c:pt>
                      <c:pt idx="7551">
                        <c:v>1.9392809046049748</c:v>
                      </c:pt>
                      <c:pt idx="7552">
                        <c:v>2.7154691830071434</c:v>
                      </c:pt>
                      <c:pt idx="7553">
                        <c:v>2.9538476442757484</c:v>
                      </c:pt>
                      <c:pt idx="7554">
                        <c:v>3.5236777743712251</c:v>
                      </c:pt>
                      <c:pt idx="7555">
                        <c:v>3.5516657051563607</c:v>
                      </c:pt>
                      <c:pt idx="7556">
                        <c:v>3.6515946348312234</c:v>
                      </c:pt>
                      <c:pt idx="7557">
                        <c:v>2.9232372082873432</c:v>
                      </c:pt>
                      <c:pt idx="7558">
                        <c:v>1.5848344391536795</c:v>
                      </c:pt>
                      <c:pt idx="7559">
                        <c:v>2.0719101680465148</c:v>
                      </c:pt>
                      <c:pt idx="7560">
                        <c:v>1.758620802631732</c:v>
                      </c:pt>
                      <c:pt idx="7561">
                        <c:v>1.625851989729554</c:v>
                      </c:pt>
                      <c:pt idx="7562">
                        <c:v>2.3260503519702658</c:v>
                      </c:pt>
                      <c:pt idx="7563">
                        <c:v>3.3052429841365893</c:v>
                      </c:pt>
                      <c:pt idx="7564">
                        <c:v>2.2707018553942668</c:v>
                      </c:pt>
                      <c:pt idx="7565">
                        <c:v>2.8276535127281375</c:v>
                      </c:pt>
                      <c:pt idx="7566">
                        <c:v>2.4976450982399583</c:v>
                      </c:pt>
                      <c:pt idx="7567">
                        <c:v>2.7394091583870299</c:v>
                      </c:pt>
                      <c:pt idx="7568">
                        <c:v>2.4481504691292315</c:v>
                      </c:pt>
                      <c:pt idx="7569">
                        <c:v>1.1429525321371712</c:v>
                      </c:pt>
                      <c:pt idx="7570">
                        <c:v>1.8567694895319491</c:v>
                      </c:pt>
                      <c:pt idx="7571">
                        <c:v>0.93738903554840558</c:v>
                      </c:pt>
                      <c:pt idx="7572">
                        <c:v>1.9932345638893605</c:v>
                      </c:pt>
                      <c:pt idx="7573">
                        <c:v>2.1865789778862834</c:v>
                      </c:pt>
                      <c:pt idx="7574">
                        <c:v>1.5381305805947347</c:v>
                      </c:pt>
                      <c:pt idx="7575">
                        <c:v>0.46559060040963429</c:v>
                      </c:pt>
                      <c:pt idx="7576">
                        <c:v>1.9919509141401088</c:v>
                      </c:pt>
                      <c:pt idx="7577">
                        <c:v>1.7640079981904706</c:v>
                      </c:pt>
                      <c:pt idx="7578">
                        <c:v>2.8986965537274907</c:v>
                      </c:pt>
                      <c:pt idx="7579">
                        <c:v>2.9790644692353219</c:v>
                      </c:pt>
                      <c:pt idx="7580">
                        <c:v>3.2006824127014952</c:v>
                      </c:pt>
                      <c:pt idx="7581">
                        <c:v>4.5887500098714424</c:v>
                      </c:pt>
                      <c:pt idx="7582">
                        <c:v>1.661794933936724</c:v>
                      </c:pt>
                      <c:pt idx="7583">
                        <c:v>3.4001068153898912</c:v>
                      </c:pt>
                      <c:pt idx="7584">
                        <c:v>3.033913793225564</c:v>
                      </c:pt>
                      <c:pt idx="7585">
                        <c:v>2.6358584180435778</c:v>
                      </c:pt>
                      <c:pt idx="7586">
                        <c:v>2.7866431635677453</c:v>
                      </c:pt>
                      <c:pt idx="7587">
                        <c:v>1.582578878308597</c:v>
                      </c:pt>
                      <c:pt idx="7588">
                        <c:v>1.7321976517991613</c:v>
                      </c:pt>
                      <c:pt idx="7589">
                        <c:v>2.1584890560978227</c:v>
                      </c:pt>
                      <c:pt idx="7590">
                        <c:v>1.8618828847618889</c:v>
                      </c:pt>
                      <c:pt idx="7591">
                        <c:v>0.82652147192762759</c:v>
                      </c:pt>
                      <c:pt idx="7592">
                        <c:v>1.6611902203440641</c:v>
                      </c:pt>
                      <c:pt idx="7593">
                        <c:v>1.3534807050094395</c:v>
                      </c:pt>
                      <c:pt idx="7594">
                        <c:v>1.3546776120095543</c:v>
                      </c:pt>
                      <c:pt idx="7595">
                        <c:v>0.54209581768171522</c:v>
                      </c:pt>
                      <c:pt idx="7596">
                        <c:v>0.7867341806567737</c:v>
                      </c:pt>
                      <c:pt idx="7597">
                        <c:v>0.9324255710539795</c:v>
                      </c:pt>
                      <c:pt idx="7598">
                        <c:v>0.92396903080008841</c:v>
                      </c:pt>
                      <c:pt idx="7599">
                        <c:v>0.7694467054952554</c:v>
                      </c:pt>
                      <c:pt idx="7600">
                        <c:v>1.4674690827423706</c:v>
                      </c:pt>
                      <c:pt idx="7601">
                        <c:v>2.7222746838647436</c:v>
                      </c:pt>
                      <c:pt idx="7602">
                        <c:v>5.0984905582315578</c:v>
                      </c:pt>
                      <c:pt idx="7603">
                        <c:v>2.21696192376863</c:v>
                      </c:pt>
                      <c:pt idx="7604">
                        <c:v>4.5218425279682188</c:v>
                      </c:pt>
                      <c:pt idx="7605">
                        <c:v>3.2418937886435404</c:v>
                      </c:pt>
                      <c:pt idx="7606">
                        <c:v>4.2577914221420974</c:v>
                      </c:pt>
                      <c:pt idx="7607">
                        <c:v>1.5722013472139547</c:v>
                      </c:pt>
                      <c:pt idx="7608">
                        <c:v>3.4366227855144027</c:v>
                      </c:pt>
                      <c:pt idx="7609">
                        <c:v>2.2379392698843525</c:v>
                      </c:pt>
                      <c:pt idx="7610">
                        <c:v>2.5098846369428784</c:v>
                      </c:pt>
                      <c:pt idx="7611">
                        <c:v>3.3145914489333586</c:v>
                      </c:pt>
                      <c:pt idx="7612">
                        <c:v>1.532622380814981</c:v>
                      </c:pt>
                      <c:pt idx="7613">
                        <c:v>3.8075860717149204</c:v>
                      </c:pt>
                      <c:pt idx="7614">
                        <c:v>1.9858472690995039</c:v>
                      </c:pt>
                      <c:pt idx="7615">
                        <c:v>2.2890443543557315</c:v>
                      </c:pt>
                      <c:pt idx="7616">
                        <c:v>2.7542306567122021</c:v>
                      </c:pt>
                      <c:pt idx="7617">
                        <c:v>2.0300343891503232</c:v>
                      </c:pt>
                      <c:pt idx="7618">
                        <c:v>2.8782356987739335</c:v>
                      </c:pt>
                      <c:pt idx="7619">
                        <c:v>1.845502634927048</c:v>
                      </c:pt>
                      <c:pt idx="7620">
                        <c:v>2.1018727723588628</c:v>
                      </c:pt>
                      <c:pt idx="7621">
                        <c:v>1.1290248770863101</c:v>
                      </c:pt>
                      <c:pt idx="7622">
                        <c:v>2.6676710491607207</c:v>
                      </c:pt>
                      <c:pt idx="7623">
                        <c:v>0.77733519330909351</c:v>
                      </c:pt>
                      <c:pt idx="7624">
                        <c:v>1.6781464014722345</c:v>
                      </c:pt>
                      <c:pt idx="7625">
                        <c:v>0.80514870376238412</c:v>
                      </c:pt>
                      <c:pt idx="7626">
                        <c:v>1.2453858586177671</c:v>
                      </c:pt>
                      <c:pt idx="7627">
                        <c:v>3.8497190930438578</c:v>
                      </c:pt>
                      <c:pt idx="7628">
                        <c:v>4.779195153027084</c:v>
                      </c:pt>
                      <c:pt idx="7629">
                        <c:v>3.2759864491106154</c:v>
                      </c:pt>
                      <c:pt idx="7630">
                        <c:v>3.0993051946158228</c:v>
                      </c:pt>
                      <c:pt idx="7631">
                        <c:v>5.2151222170544802</c:v>
                      </c:pt>
                      <c:pt idx="7632">
                        <c:v>5.7612771637467013</c:v>
                      </c:pt>
                      <c:pt idx="7633">
                        <c:v>3.1466207701899735</c:v>
                      </c:pt>
                      <c:pt idx="7634">
                        <c:v>4.0383897039819709</c:v>
                      </c:pt>
                      <c:pt idx="7635">
                        <c:v>4.083555695559693</c:v>
                      </c:pt>
                      <c:pt idx="7636">
                        <c:v>2.9323691212877501</c:v>
                      </c:pt>
                      <c:pt idx="7637">
                        <c:v>4.9700433389428786</c:v>
                      </c:pt>
                      <c:pt idx="7638">
                        <c:v>1.8472749225694394</c:v>
                      </c:pt>
                      <c:pt idx="7639">
                        <c:v>2.4919061835879837</c:v>
                      </c:pt>
                      <c:pt idx="7640">
                        <c:v>2.5811348184133895</c:v>
                      </c:pt>
                      <c:pt idx="7641">
                        <c:v>2.0661447331111296</c:v>
                      </c:pt>
                      <c:pt idx="7642">
                        <c:v>2.5970786925861709</c:v>
                      </c:pt>
                      <c:pt idx="7643">
                        <c:v>2.5583228768816557</c:v>
                      </c:pt>
                      <c:pt idx="7644">
                        <c:v>2.355936579208576</c:v>
                      </c:pt>
                      <c:pt idx="7645">
                        <c:v>1.771547664162052</c:v>
                      </c:pt>
                      <c:pt idx="7646">
                        <c:v>2.4293427534172851</c:v>
                      </c:pt>
                      <c:pt idx="7647">
                        <c:v>1.299725120356926</c:v>
                      </c:pt>
                      <c:pt idx="7648">
                        <c:v>1.5962195860119055</c:v>
                      </c:pt>
                      <c:pt idx="7649">
                        <c:v>0.76361240888779103</c:v>
                      </c:pt>
                      <c:pt idx="7650">
                        <c:v>1.3606182555293203</c:v>
                      </c:pt>
                      <c:pt idx="7651">
                        <c:v>2.5727677251078576</c:v>
                      </c:pt>
                      <c:pt idx="7652">
                        <c:v>2.5235356451636051</c:v>
                      </c:pt>
                      <c:pt idx="7653">
                        <c:v>2.0798891822067715</c:v>
                      </c:pt>
                      <c:pt idx="7654">
                        <c:v>2.1857295652647646</c:v>
                      </c:pt>
                      <c:pt idx="7655">
                        <c:v>2.3925441519785324</c:v>
                      </c:pt>
                      <c:pt idx="7656">
                        <c:v>1.51058641509185</c:v>
                      </c:pt>
                      <c:pt idx="7657">
                        <c:v>3.0759775647880674</c:v>
                      </c:pt>
                      <c:pt idx="7658">
                        <c:v>2.6790050778763734</c:v>
                      </c:pt>
                      <c:pt idx="7659">
                        <c:v>2.4792811804478929</c:v>
                      </c:pt>
                      <c:pt idx="7660">
                        <c:v>0.60222733283570729</c:v>
                      </c:pt>
                      <c:pt idx="7661">
                        <c:v>1.2503352597329775</c:v>
                      </c:pt>
                      <c:pt idx="7662">
                        <c:v>1.8564924738244228</c:v>
                      </c:pt>
                      <c:pt idx="7663">
                        <c:v>1.8179920324949734</c:v>
                      </c:pt>
                      <c:pt idx="7664">
                        <c:v>1.8395791759439646</c:v>
                      </c:pt>
                      <c:pt idx="7665">
                        <c:v>1.5043494235787236</c:v>
                      </c:pt>
                      <c:pt idx="7666">
                        <c:v>1.5877490916952874</c:v>
                      </c:pt>
                      <c:pt idx="7667">
                        <c:v>1.2383857652689987</c:v>
                      </c:pt>
                      <c:pt idx="7668">
                        <c:v>1.4368245992218753</c:v>
                      </c:pt>
                      <c:pt idx="7669">
                        <c:v>3.6095195864520799</c:v>
                      </c:pt>
                      <c:pt idx="7670">
                        <c:v>1.8375675287652669</c:v>
                      </c:pt>
                      <c:pt idx="7671">
                        <c:v>1.9537037215892419</c:v>
                      </c:pt>
                      <c:pt idx="7672">
                        <c:v>2.311412116093662</c:v>
                      </c:pt>
                      <c:pt idx="7673">
                        <c:v>1.5655100546053888</c:v>
                      </c:pt>
                      <c:pt idx="7674">
                        <c:v>1.6719092480876601</c:v>
                      </c:pt>
                      <c:pt idx="7675">
                        <c:v>2.071710232449536</c:v>
                      </c:pt>
                      <c:pt idx="7676">
                        <c:v>2.4622280079099794</c:v>
                      </c:pt>
                      <c:pt idx="7677">
                        <c:v>3.3831375798847709</c:v>
                      </c:pt>
                      <c:pt idx="7678">
                        <c:v>2.9253097244259338</c:v>
                      </c:pt>
                      <c:pt idx="7679">
                        <c:v>5.0685485521318778</c:v>
                      </c:pt>
                      <c:pt idx="7680">
                        <c:v>3.8081159067322985</c:v>
                      </c:pt>
                      <c:pt idx="7681">
                        <c:v>4.2986268796215183</c:v>
                      </c:pt>
                      <c:pt idx="7682">
                        <c:v>4.4492613366184823</c:v>
                      </c:pt>
                      <c:pt idx="7683">
                        <c:v>2.4821756039640994</c:v>
                      </c:pt>
                      <c:pt idx="7684">
                        <c:v>2.8638373577233995</c:v>
                      </c:pt>
                      <c:pt idx="7685">
                        <c:v>2.8317486441914919</c:v>
                      </c:pt>
                      <c:pt idx="7686">
                        <c:v>3.6284088803802375</c:v>
                      </c:pt>
                      <c:pt idx="7687">
                        <c:v>2.7308786219265238</c:v>
                      </c:pt>
                      <c:pt idx="7688">
                        <c:v>2.7378317036101514</c:v>
                      </c:pt>
                      <c:pt idx="7689">
                        <c:v>1.9192049612067041</c:v>
                      </c:pt>
                      <c:pt idx="7690">
                        <c:v>3.158400381139054</c:v>
                      </c:pt>
                      <c:pt idx="7691">
                        <c:v>2.1691470296390527</c:v>
                      </c:pt>
                      <c:pt idx="7692">
                        <c:v>2.7849838420854978</c:v>
                      </c:pt>
                      <c:pt idx="7693">
                        <c:v>1.9568653389154964</c:v>
                      </c:pt>
                      <c:pt idx="7694">
                        <c:v>1.9108091142805692</c:v>
                      </c:pt>
                      <c:pt idx="7695">
                        <c:v>2.0677967472440488</c:v>
                      </c:pt>
                      <c:pt idx="7696">
                        <c:v>2.7524925795033903</c:v>
                      </c:pt>
                      <c:pt idx="7697">
                        <c:v>0.85393427097446584</c:v>
                      </c:pt>
                      <c:pt idx="7698">
                        <c:v>1.5494114620845778</c:v>
                      </c:pt>
                      <c:pt idx="7699">
                        <c:v>1.1152147237827432</c:v>
                      </c:pt>
                      <c:pt idx="7700">
                        <c:v>1.2224916795632621</c:v>
                      </c:pt>
                      <c:pt idx="7701">
                        <c:v>2.5563207183188661</c:v>
                      </c:pt>
                      <c:pt idx="7702">
                        <c:v>2.1377478491022375</c:v>
                      </c:pt>
                      <c:pt idx="7703">
                        <c:v>2.7037974238925124</c:v>
                      </c:pt>
                      <c:pt idx="7704">
                        <c:v>2.0287407689325394</c:v>
                      </c:pt>
                      <c:pt idx="7705">
                        <c:v>2.3310955667817082</c:v>
                      </c:pt>
                      <c:pt idx="7706">
                        <c:v>2.7319436347478483</c:v>
                      </c:pt>
                      <c:pt idx="7707">
                        <c:v>1.361298167241477</c:v>
                      </c:pt>
                      <c:pt idx="7708">
                        <c:v>2.3072092498972201</c:v>
                      </c:pt>
                      <c:pt idx="7709">
                        <c:v>0.49867957497988658</c:v>
                      </c:pt>
                      <c:pt idx="7710">
                        <c:v>3.0189074247667556</c:v>
                      </c:pt>
                      <c:pt idx="7711">
                        <c:v>1.9919705067493885</c:v>
                      </c:pt>
                      <c:pt idx="7712">
                        <c:v>2.682480335563127</c:v>
                      </c:pt>
                      <c:pt idx="7713">
                        <c:v>2.1614108431126597</c:v>
                      </c:pt>
                      <c:pt idx="7714">
                        <c:v>2.0363104485594778</c:v>
                      </c:pt>
                      <c:pt idx="7715">
                        <c:v>1.6448601804918481</c:v>
                      </c:pt>
                      <c:pt idx="7716">
                        <c:v>1.268451710981525</c:v>
                      </c:pt>
                      <c:pt idx="7717">
                        <c:v>1.3993547856673654</c:v>
                      </c:pt>
                      <c:pt idx="7718">
                        <c:v>2.7771886170575395</c:v>
                      </c:pt>
                      <c:pt idx="7719">
                        <c:v>0.77235870688659303</c:v>
                      </c:pt>
                      <c:pt idx="7720">
                        <c:v>2.6596121807143684</c:v>
                      </c:pt>
                      <c:pt idx="7721">
                        <c:v>1.7719176629516951</c:v>
                      </c:pt>
                      <c:pt idx="7722">
                        <c:v>1.987988783569882</c:v>
                      </c:pt>
                      <c:pt idx="7723">
                        <c:v>1.7325452266458898</c:v>
                      </c:pt>
                      <c:pt idx="7724">
                        <c:v>1.0036833200683202</c:v>
                      </c:pt>
                      <c:pt idx="7725">
                        <c:v>0.47968664342464074</c:v>
                      </c:pt>
                      <c:pt idx="7726">
                        <c:v>2.1419713440544408</c:v>
                      </c:pt>
                      <c:pt idx="7727">
                        <c:v>1.4870337867721524</c:v>
                      </c:pt>
                      <c:pt idx="7728">
                        <c:v>1.6721906657637706</c:v>
                      </c:pt>
                      <c:pt idx="7729">
                        <c:v>3.7790250471463049</c:v>
                      </c:pt>
                      <c:pt idx="7730">
                        <c:v>3.9353377450301887</c:v>
                      </c:pt>
                      <c:pt idx="7731">
                        <c:v>4.3957479837911047</c:v>
                      </c:pt>
                      <c:pt idx="7732">
                        <c:v>2.8568073680945467</c:v>
                      </c:pt>
                      <c:pt idx="7733">
                        <c:v>2.4689401686236812</c:v>
                      </c:pt>
                      <c:pt idx="7734">
                        <c:v>2.3383611348945212</c:v>
                      </c:pt>
                      <c:pt idx="7735">
                        <c:v>1.69309185333825</c:v>
                      </c:pt>
                      <c:pt idx="7736">
                        <c:v>2.3116417177407698</c:v>
                      </c:pt>
                      <c:pt idx="7737">
                        <c:v>1.9955265370272988</c:v>
                      </c:pt>
                      <c:pt idx="7738">
                        <c:v>2.7504605896944758</c:v>
                      </c:pt>
                      <c:pt idx="7739">
                        <c:v>1.3589166787908142</c:v>
                      </c:pt>
                      <c:pt idx="7740">
                        <c:v>0.48789087824093214</c:v>
                      </c:pt>
                      <c:pt idx="7741">
                        <c:v>1.5139530610632919</c:v>
                      </c:pt>
                      <c:pt idx="7742">
                        <c:v>0.7900014581022089</c:v>
                      </c:pt>
                      <c:pt idx="7743">
                        <c:v>0.98608367097287797</c:v>
                      </c:pt>
                      <c:pt idx="7744">
                        <c:v>1.1536696301051372</c:v>
                      </c:pt>
                      <c:pt idx="7745">
                        <c:v>0.81101597643180467</c:v>
                      </c:pt>
                      <c:pt idx="7746">
                        <c:v>0.62734281849945916</c:v>
                      </c:pt>
                      <c:pt idx="7747">
                        <c:v>0.87226144307765585</c:v>
                      </c:pt>
                      <c:pt idx="7748">
                        <c:v>0.72935056477638494</c:v>
                      </c:pt>
                      <c:pt idx="7749">
                        <c:v>0.74332373147860598</c:v>
                      </c:pt>
                      <c:pt idx="7750">
                        <c:v>0.45927607750270028</c:v>
                      </c:pt>
                      <c:pt idx="7751">
                        <c:v>3.2391207521069521</c:v>
                      </c:pt>
                      <c:pt idx="7752">
                        <c:v>4.4469995393437722</c:v>
                      </c:pt>
                      <c:pt idx="7753">
                        <c:v>4.8288342390146193</c:v>
                      </c:pt>
                      <c:pt idx="7754">
                        <c:v>3.2164856292156419</c:v>
                      </c:pt>
                      <c:pt idx="7755">
                        <c:v>3.9296045931867147</c:v>
                      </c:pt>
                      <c:pt idx="7756">
                        <c:v>4.7630859008406405</c:v>
                      </c:pt>
                      <c:pt idx="7757">
                        <c:v>3.5818724665007662</c:v>
                      </c:pt>
                      <c:pt idx="7758">
                        <c:v>3.6120644688792791</c:v>
                      </c:pt>
                      <c:pt idx="7759">
                        <c:v>2.5359897891572007</c:v>
                      </c:pt>
                      <c:pt idx="7760">
                        <c:v>1.3064270754483946</c:v>
                      </c:pt>
                      <c:pt idx="7761">
                        <c:v>2.6727081457764679</c:v>
                      </c:pt>
                      <c:pt idx="7762">
                        <c:v>2.8405682830731949</c:v>
                      </c:pt>
                      <c:pt idx="7763">
                        <c:v>1.9388866219197027</c:v>
                      </c:pt>
                      <c:pt idx="7764">
                        <c:v>2.0026469122423456</c:v>
                      </c:pt>
                      <c:pt idx="7765">
                        <c:v>1.2784860560504019</c:v>
                      </c:pt>
                      <c:pt idx="7766">
                        <c:v>0.74400087499487821</c:v>
                      </c:pt>
                      <c:pt idx="7767">
                        <c:v>1.4351982265804022</c:v>
                      </c:pt>
                      <c:pt idx="7768">
                        <c:v>1.6169367967945634</c:v>
                      </c:pt>
                      <c:pt idx="7769">
                        <c:v>0.92470787806383237</c:v>
                      </c:pt>
                      <c:pt idx="7770">
                        <c:v>1.7052587604093492</c:v>
                      </c:pt>
                      <c:pt idx="7771">
                        <c:v>1.2208358996373379</c:v>
                      </c:pt>
                      <c:pt idx="7772">
                        <c:v>1.0326144663682053</c:v>
                      </c:pt>
                      <c:pt idx="7773">
                        <c:v>0.67684801569638575</c:v>
                      </c:pt>
                      <c:pt idx="7774">
                        <c:v>0.99339389819437496</c:v>
                      </c:pt>
                      <c:pt idx="7775">
                        <c:v>1.8218729246025145</c:v>
                      </c:pt>
                      <c:pt idx="7776">
                        <c:v>2.9184736999337524</c:v>
                      </c:pt>
                      <c:pt idx="7777">
                        <c:v>1.3689686848423457</c:v>
                      </c:pt>
                      <c:pt idx="7778">
                        <c:v>2.8096451429101714</c:v>
                      </c:pt>
                      <c:pt idx="7779">
                        <c:v>2.708028142457064</c:v>
                      </c:pt>
                      <c:pt idx="7780">
                        <c:v>3.0842139773908199</c:v>
                      </c:pt>
                      <c:pt idx="7781">
                        <c:v>2.0533340015016162</c:v>
                      </c:pt>
                      <c:pt idx="7782">
                        <c:v>2.5809943502537775</c:v>
                      </c:pt>
                      <c:pt idx="7783">
                        <c:v>2.7916455082102685</c:v>
                      </c:pt>
                      <c:pt idx="7784">
                        <c:v>2.9823249046659943</c:v>
                      </c:pt>
                      <c:pt idx="7785">
                        <c:v>3.2822642010723655</c:v>
                      </c:pt>
                      <c:pt idx="7786">
                        <c:v>3.6663585219568859</c:v>
                      </c:pt>
                      <c:pt idx="7787">
                        <c:v>4.1803844881178911</c:v>
                      </c:pt>
                      <c:pt idx="7788">
                        <c:v>3.3373730055694542</c:v>
                      </c:pt>
                      <c:pt idx="7789">
                        <c:v>3.4155095774997801</c:v>
                      </c:pt>
                      <c:pt idx="7790">
                        <c:v>1.6642625128737443</c:v>
                      </c:pt>
                      <c:pt idx="7791">
                        <c:v>3.0312879756692488</c:v>
                      </c:pt>
                      <c:pt idx="7792">
                        <c:v>2.1954307515203699</c:v>
                      </c:pt>
                      <c:pt idx="7793">
                        <c:v>2.8823649305526096</c:v>
                      </c:pt>
                      <c:pt idx="7794">
                        <c:v>2.1019831708926309</c:v>
                      </c:pt>
                      <c:pt idx="7795">
                        <c:v>2.4716262520827166</c:v>
                      </c:pt>
                      <c:pt idx="7796">
                        <c:v>2.3589119459704442</c:v>
                      </c:pt>
                      <c:pt idx="7797">
                        <c:v>2.218101722371967</c:v>
                      </c:pt>
                      <c:pt idx="7798">
                        <c:v>2.0929436729571718</c:v>
                      </c:pt>
                      <c:pt idx="7799">
                        <c:v>2.5956090889892689</c:v>
                      </c:pt>
                      <c:pt idx="7800">
                        <c:v>1.9024498018477813</c:v>
                      </c:pt>
                      <c:pt idx="7801">
                        <c:v>2.8152369273761222</c:v>
                      </c:pt>
                      <c:pt idx="7802">
                        <c:v>3.9905468875860683</c:v>
                      </c:pt>
                      <c:pt idx="7803">
                        <c:v>2.4614299752819897</c:v>
                      </c:pt>
                      <c:pt idx="7804">
                        <c:v>1.3526696959415392</c:v>
                      </c:pt>
                      <c:pt idx="7805">
                        <c:v>3.1708613522122442</c:v>
                      </c:pt>
                      <c:pt idx="7806">
                        <c:v>4.045822272817003</c:v>
                      </c:pt>
                      <c:pt idx="7807">
                        <c:v>2.0858014174223141</c:v>
                      </c:pt>
                      <c:pt idx="7808">
                        <c:v>2.9458984050406594</c:v>
                      </c:pt>
                      <c:pt idx="7809">
                        <c:v>2.9936838934122623</c:v>
                      </c:pt>
                      <c:pt idx="7810">
                        <c:v>2.4238739689686559</c:v>
                      </c:pt>
                      <c:pt idx="7811">
                        <c:v>2.7439433330319498</c:v>
                      </c:pt>
                      <c:pt idx="7812">
                        <c:v>1.7254814844014617</c:v>
                      </c:pt>
                      <c:pt idx="7813">
                        <c:v>3.4450041805044922</c:v>
                      </c:pt>
                      <c:pt idx="7814">
                        <c:v>3.0056846786838434</c:v>
                      </c:pt>
                      <c:pt idx="7815">
                        <c:v>1.9164156499471847</c:v>
                      </c:pt>
                      <c:pt idx="7816">
                        <c:v>2.0568942847304972</c:v>
                      </c:pt>
                      <c:pt idx="7817">
                        <c:v>1.3397442667073405</c:v>
                      </c:pt>
                      <c:pt idx="7818">
                        <c:v>1.6695625115803796</c:v>
                      </c:pt>
                      <c:pt idx="7819">
                        <c:v>1.2193703961282374</c:v>
                      </c:pt>
                      <c:pt idx="7820">
                        <c:v>0.97047124414504138</c:v>
                      </c:pt>
                      <c:pt idx="7821">
                        <c:v>2.0003563159923385</c:v>
                      </c:pt>
                      <c:pt idx="7822">
                        <c:v>0.88920402524948594</c:v>
                      </c:pt>
                      <c:pt idx="7823">
                        <c:v>1.0102310528484195</c:v>
                      </c:pt>
                      <c:pt idx="7824">
                        <c:v>1.2745579822722948</c:v>
                      </c:pt>
                      <c:pt idx="7825">
                        <c:v>0.77135473623533013</c:v>
                      </c:pt>
                      <c:pt idx="7826">
                        <c:v>1.229775700178001</c:v>
                      </c:pt>
                      <c:pt idx="7827">
                        <c:v>2.4476950183173156</c:v>
                      </c:pt>
                      <c:pt idx="7828">
                        <c:v>2.2076565005111672</c:v>
                      </c:pt>
                      <c:pt idx="7829">
                        <c:v>2.6076771918813391</c:v>
                      </c:pt>
                      <c:pt idx="7830">
                        <c:v>2.8149280545381594</c:v>
                      </c:pt>
                      <c:pt idx="7831">
                        <c:v>2.7610989086867677</c:v>
                      </c:pt>
                      <c:pt idx="7832">
                        <c:v>2.5055339004839525</c:v>
                      </c:pt>
                      <c:pt idx="7833">
                        <c:v>2.2066363480244422</c:v>
                      </c:pt>
                      <c:pt idx="7834">
                        <c:v>2.5390471212748174</c:v>
                      </c:pt>
                      <c:pt idx="7835">
                        <c:v>1.4282093430970857</c:v>
                      </c:pt>
                      <c:pt idx="7836">
                        <c:v>1.3540375769082595</c:v>
                      </c:pt>
                      <c:pt idx="7837">
                        <c:v>1.708119220744253</c:v>
                      </c:pt>
                      <c:pt idx="7838">
                        <c:v>2.1324722094530908</c:v>
                      </c:pt>
                      <c:pt idx="7839">
                        <c:v>2.21000293754232</c:v>
                      </c:pt>
                      <c:pt idx="7840">
                        <c:v>2.8324090881743436</c:v>
                      </c:pt>
                      <c:pt idx="7841">
                        <c:v>1.5704192185026964</c:v>
                      </c:pt>
                      <c:pt idx="7842">
                        <c:v>2.4233096236914298</c:v>
                      </c:pt>
                      <c:pt idx="7843">
                        <c:v>2.1809998685704732</c:v>
                      </c:pt>
                      <c:pt idx="7844">
                        <c:v>1.7872610809223306</c:v>
                      </c:pt>
                      <c:pt idx="7845">
                        <c:v>1.9828230658617139</c:v>
                      </c:pt>
                      <c:pt idx="7846">
                        <c:v>2.5972789871538526</c:v>
                      </c:pt>
                      <c:pt idx="7847">
                        <c:v>1.270154063974871</c:v>
                      </c:pt>
                      <c:pt idx="7848">
                        <c:v>1.2670680244316852</c:v>
                      </c:pt>
                      <c:pt idx="7849">
                        <c:v>1.8705867625240868</c:v>
                      </c:pt>
                      <c:pt idx="7850">
                        <c:v>1.3394174909981489</c:v>
                      </c:pt>
                      <c:pt idx="7851">
                        <c:v>0.94623073610098107</c:v>
                      </c:pt>
                      <c:pt idx="7852">
                        <c:v>2.0052928042090383</c:v>
                      </c:pt>
                      <c:pt idx="7853">
                        <c:v>2.5787820037223868</c:v>
                      </c:pt>
                      <c:pt idx="7854">
                        <c:v>2.5773443331066814</c:v>
                      </c:pt>
                      <c:pt idx="7855">
                        <c:v>3.0882102703253889</c:v>
                      </c:pt>
                      <c:pt idx="7856">
                        <c:v>2.5155479948814139</c:v>
                      </c:pt>
                      <c:pt idx="7857">
                        <c:v>1.5500949979228784</c:v>
                      </c:pt>
                      <c:pt idx="7858">
                        <c:v>2.4348805797486004</c:v>
                      </c:pt>
                      <c:pt idx="7859">
                        <c:v>2.2756161492011557</c:v>
                      </c:pt>
                      <c:pt idx="7860">
                        <c:v>0.99369507793816636</c:v>
                      </c:pt>
                      <c:pt idx="7861">
                        <c:v>2.6152851215194644</c:v>
                      </c:pt>
                      <c:pt idx="7862">
                        <c:v>1.199711655921796</c:v>
                      </c:pt>
                      <c:pt idx="7863">
                        <c:v>2.3516618685296398</c:v>
                      </c:pt>
                      <c:pt idx="7864">
                        <c:v>1.2812380270102168</c:v>
                      </c:pt>
                      <c:pt idx="7865">
                        <c:v>1.9892418853308658</c:v>
                      </c:pt>
                      <c:pt idx="7866">
                        <c:v>2.0400877404544402</c:v>
                      </c:pt>
                      <c:pt idx="7867">
                        <c:v>1.1101447440242702</c:v>
                      </c:pt>
                      <c:pt idx="7868">
                        <c:v>1.944617477431942</c:v>
                      </c:pt>
                      <c:pt idx="7869">
                        <c:v>1.4974469335953511</c:v>
                      </c:pt>
                      <c:pt idx="7870">
                        <c:v>2.1392136306701413</c:v>
                      </c:pt>
                      <c:pt idx="7871">
                        <c:v>1.2731923784030479</c:v>
                      </c:pt>
                      <c:pt idx="7872">
                        <c:v>1.0384774745272685</c:v>
                      </c:pt>
                      <c:pt idx="7873">
                        <c:v>1.4914350516596167</c:v>
                      </c:pt>
                      <c:pt idx="7874">
                        <c:v>1.3391342944598579</c:v>
                      </c:pt>
                      <c:pt idx="7875">
                        <c:v>1.249487814263506</c:v>
                      </c:pt>
                      <c:pt idx="7876">
                        <c:v>3.3250727774329802</c:v>
                      </c:pt>
                      <c:pt idx="7877">
                        <c:v>4.8862441541000035</c:v>
                      </c:pt>
                      <c:pt idx="7878">
                        <c:v>5.2512312341056928</c:v>
                      </c:pt>
                      <c:pt idx="7879">
                        <c:v>4.6892167284373611</c:v>
                      </c:pt>
                      <c:pt idx="7880">
                        <c:v>0.66008455448741288</c:v>
                      </c:pt>
                      <c:pt idx="7881">
                        <c:v>4.6416548171400356</c:v>
                      </c:pt>
                      <c:pt idx="7882">
                        <c:v>4.9149598872260007</c:v>
                      </c:pt>
                      <c:pt idx="7883">
                        <c:v>4.6111181316740826</c:v>
                      </c:pt>
                      <c:pt idx="7884">
                        <c:v>4.8647207326008068</c:v>
                      </c:pt>
                      <c:pt idx="7885">
                        <c:v>4.1246316985373568</c:v>
                      </c:pt>
                      <c:pt idx="7886">
                        <c:v>1.7928712465203254</c:v>
                      </c:pt>
                      <c:pt idx="7887">
                        <c:v>3.0619333193079732</c:v>
                      </c:pt>
                      <c:pt idx="7888">
                        <c:v>2.5712281533100518</c:v>
                      </c:pt>
                      <c:pt idx="7889">
                        <c:v>3.1531590693738134</c:v>
                      </c:pt>
                      <c:pt idx="7890">
                        <c:v>2.5669388400145374</c:v>
                      </c:pt>
                      <c:pt idx="7891">
                        <c:v>1.9135015358208858</c:v>
                      </c:pt>
                      <c:pt idx="7892">
                        <c:v>1.6021563331742494</c:v>
                      </c:pt>
                      <c:pt idx="7893">
                        <c:v>1.6616790966261954</c:v>
                      </c:pt>
                      <c:pt idx="7894">
                        <c:v>1.7578476813622612</c:v>
                      </c:pt>
                      <c:pt idx="7895">
                        <c:v>1.501595389336428</c:v>
                      </c:pt>
                      <c:pt idx="7896">
                        <c:v>1.9313820036945923</c:v>
                      </c:pt>
                      <c:pt idx="7897">
                        <c:v>1.010378321889817</c:v>
                      </c:pt>
                      <c:pt idx="7898">
                        <c:v>1.3547502297596627</c:v>
                      </c:pt>
                      <c:pt idx="7899">
                        <c:v>0.93786201816757164</c:v>
                      </c:pt>
                      <c:pt idx="7900">
                        <c:v>0.87106378883024083</c:v>
                      </c:pt>
                      <c:pt idx="7901">
                        <c:v>2.2860248374831729</c:v>
                      </c:pt>
                      <c:pt idx="7902">
                        <c:v>2.3944990304648246</c:v>
                      </c:pt>
                      <c:pt idx="7903">
                        <c:v>4.2226641947386652</c:v>
                      </c:pt>
                      <c:pt idx="7904">
                        <c:v>4.4033942607798799</c:v>
                      </c:pt>
                      <c:pt idx="7905">
                        <c:v>3.6200129346518155</c:v>
                      </c:pt>
                      <c:pt idx="7906">
                        <c:v>4.8335003898747892</c:v>
                      </c:pt>
                      <c:pt idx="7907">
                        <c:v>3.9369973134393361</c:v>
                      </c:pt>
                      <c:pt idx="7908">
                        <c:v>2.7129878058080665</c:v>
                      </c:pt>
                      <c:pt idx="7909">
                        <c:v>2.3238486246741088</c:v>
                      </c:pt>
                      <c:pt idx="7910">
                        <c:v>1.8104674597050829</c:v>
                      </c:pt>
                      <c:pt idx="7911">
                        <c:v>2.678177003061712</c:v>
                      </c:pt>
                      <c:pt idx="7912">
                        <c:v>1.8402126935567502</c:v>
                      </c:pt>
                      <c:pt idx="7913">
                        <c:v>3.330007677860384</c:v>
                      </c:pt>
                      <c:pt idx="7914">
                        <c:v>2.161676536215126</c:v>
                      </c:pt>
                      <c:pt idx="7915">
                        <c:v>0.97076557583149281</c:v>
                      </c:pt>
                      <c:pt idx="7916">
                        <c:v>1.1347215358852663</c:v>
                      </c:pt>
                      <c:pt idx="7917">
                        <c:v>1.0234657681633694</c:v>
                      </c:pt>
                      <c:pt idx="7918">
                        <c:v>1.1414938158215902</c:v>
                      </c:pt>
                      <c:pt idx="7919">
                        <c:v>1.2057375045997663</c:v>
                      </c:pt>
                      <c:pt idx="7920">
                        <c:v>0.69334269112823266</c:v>
                      </c:pt>
                      <c:pt idx="7921">
                        <c:v>1.2127501561216802</c:v>
                      </c:pt>
                      <c:pt idx="7922">
                        <c:v>0.99959181651059859</c:v>
                      </c:pt>
                      <c:pt idx="7923">
                        <c:v>0.39634570840174099</c:v>
                      </c:pt>
                      <c:pt idx="7924">
                        <c:v>0.3312418738791657</c:v>
                      </c:pt>
                      <c:pt idx="7925">
                        <c:v>0.34815920431184089</c:v>
                      </c:pt>
                      <c:pt idx="7926">
                        <c:v>3.125601440367237</c:v>
                      </c:pt>
                      <c:pt idx="7927">
                        <c:v>4.2543025748734093</c:v>
                      </c:pt>
                      <c:pt idx="7928">
                        <c:v>4.7584378667881255</c:v>
                      </c:pt>
                      <c:pt idx="7929">
                        <c:v>2.8366355095370683</c:v>
                      </c:pt>
                      <c:pt idx="7930">
                        <c:v>4.6057892984492685</c:v>
                      </c:pt>
                      <c:pt idx="7931">
                        <c:v>5.9535647078601679</c:v>
                      </c:pt>
                      <c:pt idx="7932">
                        <c:v>3.6257918317878182</c:v>
                      </c:pt>
                      <c:pt idx="7933">
                        <c:v>3.1830089019714158</c:v>
                      </c:pt>
                      <c:pt idx="7934">
                        <c:v>2.7427536622274911</c:v>
                      </c:pt>
                      <c:pt idx="7935">
                        <c:v>1.4633894165961132</c:v>
                      </c:pt>
                      <c:pt idx="7936">
                        <c:v>2.6700124327193415</c:v>
                      </c:pt>
                      <c:pt idx="7937">
                        <c:v>1.8759153529031616</c:v>
                      </c:pt>
                      <c:pt idx="7938">
                        <c:v>1.8977955854345707</c:v>
                      </c:pt>
                      <c:pt idx="7939">
                        <c:v>1.3992466728163946</c:v>
                      </c:pt>
                      <c:pt idx="7940">
                        <c:v>1.1854106775644535</c:v>
                      </c:pt>
                      <c:pt idx="7941">
                        <c:v>1.0596601644806973</c:v>
                      </c:pt>
                      <c:pt idx="7942">
                        <c:v>0.94266209318207472</c:v>
                      </c:pt>
                      <c:pt idx="7943">
                        <c:v>0.58799280605346727</c:v>
                      </c:pt>
                      <c:pt idx="7944">
                        <c:v>0.62512449717047003</c:v>
                      </c:pt>
                      <c:pt idx="7945">
                        <c:v>0.34864658401473325</c:v>
                      </c:pt>
                      <c:pt idx="7946">
                        <c:v>0.40298395414022115</c:v>
                      </c:pt>
                      <c:pt idx="7947">
                        <c:v>0.36352546978553973</c:v>
                      </c:pt>
                      <c:pt idx="7948">
                        <c:v>0.33883827142451733</c:v>
                      </c:pt>
                      <c:pt idx="7949">
                        <c:v>0.28699152067694644</c:v>
                      </c:pt>
                      <c:pt idx="7950">
                        <c:v>1.2072829723349265</c:v>
                      </c:pt>
                      <c:pt idx="7951">
                        <c:v>1.8505442819271896</c:v>
                      </c:pt>
                      <c:pt idx="7952">
                        <c:v>1.6334329510061345</c:v>
                      </c:pt>
                      <c:pt idx="7953">
                        <c:v>1.4936161456872634</c:v>
                      </c:pt>
                      <c:pt idx="7954">
                        <c:v>2.6838419578953361</c:v>
                      </c:pt>
                      <c:pt idx="7955">
                        <c:v>2.6859689044142931</c:v>
                      </c:pt>
                      <c:pt idx="7956">
                        <c:v>1.9255687384831826</c:v>
                      </c:pt>
                      <c:pt idx="7957">
                        <c:v>2.6348551621022098</c:v>
                      </c:pt>
                      <c:pt idx="7958">
                        <c:v>3.0116206417841171</c:v>
                      </c:pt>
                      <c:pt idx="7959">
                        <c:v>1.207991513814757</c:v>
                      </c:pt>
                      <c:pt idx="7960">
                        <c:v>0.74464405756614171</c:v>
                      </c:pt>
                      <c:pt idx="7961">
                        <c:v>2.4820944724119709</c:v>
                      </c:pt>
                      <c:pt idx="7962">
                        <c:v>1.7745524157340831</c:v>
                      </c:pt>
                      <c:pt idx="7963">
                        <c:v>2.0889484477708247</c:v>
                      </c:pt>
                      <c:pt idx="7964">
                        <c:v>1.2622779917911118</c:v>
                      </c:pt>
                      <c:pt idx="7965">
                        <c:v>1.8627368857173416</c:v>
                      </c:pt>
                      <c:pt idx="7966">
                        <c:v>1.7615175131068177</c:v>
                      </c:pt>
                      <c:pt idx="7967">
                        <c:v>1.1712041895609604</c:v>
                      </c:pt>
                      <c:pt idx="7968">
                        <c:v>1.7535654625029662</c:v>
                      </c:pt>
                      <c:pt idx="7969">
                        <c:v>1.2718624890187238</c:v>
                      </c:pt>
                      <c:pt idx="7970">
                        <c:v>1.2353581329779166</c:v>
                      </c:pt>
                      <c:pt idx="7971">
                        <c:v>0.77930541268888776</c:v>
                      </c:pt>
                      <c:pt idx="7972">
                        <c:v>1.4952071962840794</c:v>
                      </c:pt>
                      <c:pt idx="7973">
                        <c:v>1.2110950919144705</c:v>
                      </c:pt>
                      <c:pt idx="7974">
                        <c:v>1.4141107965133084</c:v>
                      </c:pt>
                      <c:pt idx="7975">
                        <c:v>1.9721620472423891</c:v>
                      </c:pt>
                      <c:pt idx="7976">
                        <c:v>2.5665641821372631</c:v>
                      </c:pt>
                      <c:pt idx="7977">
                        <c:v>2.465263197420493</c:v>
                      </c:pt>
                      <c:pt idx="7978">
                        <c:v>3.3785848545925266</c:v>
                      </c:pt>
                      <c:pt idx="7979">
                        <c:v>2.2429276607826645</c:v>
                      </c:pt>
                      <c:pt idx="7980">
                        <c:v>2.2311510356843081</c:v>
                      </c:pt>
                      <c:pt idx="7981">
                        <c:v>2.6525660041587713</c:v>
                      </c:pt>
                      <c:pt idx="7982">
                        <c:v>2.5395813397185631</c:v>
                      </c:pt>
                      <c:pt idx="7983">
                        <c:v>1.8271822881163688</c:v>
                      </c:pt>
                      <c:pt idx="7984">
                        <c:v>1.4563032590326999</c:v>
                      </c:pt>
                      <c:pt idx="7985">
                        <c:v>2.0356435979058656</c:v>
                      </c:pt>
                      <c:pt idx="7986">
                        <c:v>3.9890339849736796</c:v>
                      </c:pt>
                      <c:pt idx="7987">
                        <c:v>1.9143670172519771</c:v>
                      </c:pt>
                      <c:pt idx="7988">
                        <c:v>2.8632166163855231</c:v>
                      </c:pt>
                      <c:pt idx="7989">
                        <c:v>0.62751988068854869</c:v>
                      </c:pt>
                      <c:pt idx="7990">
                        <c:v>3.310161101908438</c:v>
                      </c:pt>
                      <c:pt idx="7991">
                        <c:v>3.0382454362867453</c:v>
                      </c:pt>
                      <c:pt idx="7992">
                        <c:v>1.297366487645808</c:v>
                      </c:pt>
                      <c:pt idx="7993">
                        <c:v>1.86081790685494</c:v>
                      </c:pt>
                      <c:pt idx="7994">
                        <c:v>1.8353122206379804</c:v>
                      </c:pt>
                      <c:pt idx="7995">
                        <c:v>2.8445544991861684</c:v>
                      </c:pt>
                      <c:pt idx="7996">
                        <c:v>1.4308103007853417</c:v>
                      </c:pt>
                      <c:pt idx="7997">
                        <c:v>2.1428595157103105</c:v>
                      </c:pt>
                      <c:pt idx="7998">
                        <c:v>1.7005740822645994</c:v>
                      </c:pt>
                      <c:pt idx="7999">
                        <c:v>1.9833929701915316</c:v>
                      </c:pt>
                      <c:pt idx="8000">
                        <c:v>1.8147794680067755</c:v>
                      </c:pt>
                      <c:pt idx="8001">
                        <c:v>2.4947995493812098</c:v>
                      </c:pt>
                      <c:pt idx="8002">
                        <c:v>2.3343444273228937</c:v>
                      </c:pt>
                      <c:pt idx="8003">
                        <c:v>4.2691691112197834</c:v>
                      </c:pt>
                      <c:pt idx="8004">
                        <c:v>4.1265153472445055</c:v>
                      </c:pt>
                      <c:pt idx="8005">
                        <c:v>3.1454668981395431</c:v>
                      </c:pt>
                      <c:pt idx="8006">
                        <c:v>3.8557041988433718</c:v>
                      </c:pt>
                      <c:pt idx="8007">
                        <c:v>4.2241642727879034</c:v>
                      </c:pt>
                      <c:pt idx="8008">
                        <c:v>4.2758120196741025</c:v>
                      </c:pt>
                      <c:pt idx="8009">
                        <c:v>2.1431285599991643</c:v>
                      </c:pt>
                      <c:pt idx="8010">
                        <c:v>2.7006491064301268</c:v>
                      </c:pt>
                      <c:pt idx="8011">
                        <c:v>2.2453142175200957</c:v>
                      </c:pt>
                      <c:pt idx="8012">
                        <c:v>3.7514030808454168</c:v>
                      </c:pt>
                      <c:pt idx="8013">
                        <c:v>3.982641693309259</c:v>
                      </c:pt>
                      <c:pt idx="8014">
                        <c:v>2.7387369848003038</c:v>
                      </c:pt>
                      <c:pt idx="8015">
                        <c:v>2.9427201857185366</c:v>
                      </c:pt>
                      <c:pt idx="8016">
                        <c:v>1.5808398397139496</c:v>
                      </c:pt>
                      <c:pt idx="8017">
                        <c:v>1.7038201489762821</c:v>
                      </c:pt>
                      <c:pt idx="8018">
                        <c:v>2.1364748935923772</c:v>
                      </c:pt>
                      <c:pt idx="8019">
                        <c:v>2.8062241081555674</c:v>
                      </c:pt>
                      <c:pt idx="8020">
                        <c:v>2.3471120567427475</c:v>
                      </c:pt>
                      <c:pt idx="8021">
                        <c:v>2.4808610349266602</c:v>
                      </c:pt>
                      <c:pt idx="8022">
                        <c:v>2.5539778728763056</c:v>
                      </c:pt>
                      <c:pt idx="8023">
                        <c:v>2.0375061202187759</c:v>
                      </c:pt>
                      <c:pt idx="8024">
                        <c:v>1.0869406069282768</c:v>
                      </c:pt>
                      <c:pt idx="8025">
                        <c:v>0.35144928455051944</c:v>
                      </c:pt>
                      <c:pt idx="8026">
                        <c:v>0.97563159694386981</c:v>
                      </c:pt>
                      <c:pt idx="8027">
                        <c:v>3.9528425028454843</c:v>
                      </c:pt>
                      <c:pt idx="8028">
                        <c:v>3.7697533180591511</c:v>
                      </c:pt>
                      <c:pt idx="8029">
                        <c:v>4.9420971157570905</c:v>
                      </c:pt>
                      <c:pt idx="8030">
                        <c:v>4.6636867564050553</c:v>
                      </c:pt>
                      <c:pt idx="8031">
                        <c:v>6.1684644948368952</c:v>
                      </c:pt>
                      <c:pt idx="8032">
                        <c:v>1.5293599188870677</c:v>
                      </c:pt>
                      <c:pt idx="8033">
                        <c:v>4.5678007964263996</c:v>
                      </c:pt>
                      <c:pt idx="8034">
                        <c:v>2.2632300031368109</c:v>
                      </c:pt>
                      <c:pt idx="8035">
                        <c:v>2.5391735227449255</c:v>
                      </c:pt>
                      <c:pt idx="8036">
                        <c:v>2.6375010336844107</c:v>
                      </c:pt>
                      <c:pt idx="8037">
                        <c:v>2.018738111482389</c:v>
                      </c:pt>
                      <c:pt idx="8038">
                        <c:v>1.9755463038375709</c:v>
                      </c:pt>
                      <c:pt idx="8039">
                        <c:v>2.0533760392056761</c:v>
                      </c:pt>
                      <c:pt idx="8040">
                        <c:v>0.71953673607991253</c:v>
                      </c:pt>
                      <c:pt idx="8041">
                        <c:v>1.2055932250495214</c:v>
                      </c:pt>
                      <c:pt idx="8042">
                        <c:v>0.74379229362841759</c:v>
                      </c:pt>
                      <c:pt idx="8043">
                        <c:v>1.2499887475230111</c:v>
                      </c:pt>
                      <c:pt idx="8044">
                        <c:v>0.19922204878245464</c:v>
                      </c:pt>
                      <c:pt idx="8045">
                        <c:v>0.89670265421995399</c:v>
                      </c:pt>
                      <c:pt idx="8046">
                        <c:v>0.39750460132711007</c:v>
                      </c:pt>
                      <c:pt idx="8047">
                        <c:v>0.57565315232617376</c:v>
                      </c:pt>
                      <c:pt idx="8048">
                        <c:v>0.46753840736885455</c:v>
                      </c:pt>
                      <c:pt idx="8049">
                        <c:v>0.36197586917106583</c:v>
                      </c:pt>
                      <c:pt idx="8050">
                        <c:v>1.0852969803397257</c:v>
                      </c:pt>
                      <c:pt idx="8051">
                        <c:v>1.5116338054207146</c:v>
                      </c:pt>
                      <c:pt idx="8052">
                        <c:v>2.0455305965852513</c:v>
                      </c:pt>
                      <c:pt idx="8053">
                        <c:v>1.7498997585422427</c:v>
                      </c:pt>
                      <c:pt idx="8054">
                        <c:v>2.4359018966318531</c:v>
                      </c:pt>
                      <c:pt idx="8055">
                        <c:v>2.2315133960992739</c:v>
                      </c:pt>
                      <c:pt idx="8056">
                        <c:v>1.8714262732751228</c:v>
                      </c:pt>
                      <c:pt idx="8057">
                        <c:v>2.7826907626492003</c:v>
                      </c:pt>
                      <c:pt idx="8058">
                        <c:v>2.6187080356098456</c:v>
                      </c:pt>
                      <c:pt idx="8059">
                        <c:v>1.9777517432744982</c:v>
                      </c:pt>
                      <c:pt idx="8060">
                        <c:v>1.8135558274379018</c:v>
                      </c:pt>
                      <c:pt idx="8061">
                        <c:v>2.260925301593002</c:v>
                      </c:pt>
                      <c:pt idx="8062">
                        <c:v>1.7438832977887424</c:v>
                      </c:pt>
                      <c:pt idx="8063">
                        <c:v>1.7169546948128038</c:v>
                      </c:pt>
                      <c:pt idx="8064">
                        <c:v>1.9874969489371968</c:v>
                      </c:pt>
                      <c:pt idx="8065">
                        <c:v>2.0135415179534801</c:v>
                      </c:pt>
                      <c:pt idx="8066">
                        <c:v>1.3383248888555694</c:v>
                      </c:pt>
                      <c:pt idx="8067">
                        <c:v>1.2035188304551894</c:v>
                      </c:pt>
                      <c:pt idx="8068">
                        <c:v>1.9475735697401839</c:v>
                      </c:pt>
                      <c:pt idx="8069">
                        <c:v>1.5123929213496095</c:v>
                      </c:pt>
                      <c:pt idx="8070">
                        <c:v>1.1725295224404957</c:v>
                      </c:pt>
                      <c:pt idx="8071">
                        <c:v>1.3141528930466744</c:v>
                      </c:pt>
                      <c:pt idx="8072">
                        <c:v>1.3865149454865064</c:v>
                      </c:pt>
                      <c:pt idx="8073">
                        <c:v>1.4696859033681324</c:v>
                      </c:pt>
                      <c:pt idx="8074">
                        <c:v>0.83154432452478877</c:v>
                      </c:pt>
                      <c:pt idx="8075">
                        <c:v>0.76782464634020764</c:v>
                      </c:pt>
                      <c:pt idx="8076">
                        <c:v>1.8571325403854424</c:v>
                      </c:pt>
                      <c:pt idx="8077">
                        <c:v>2.7938337971923923</c:v>
                      </c:pt>
                      <c:pt idx="8078">
                        <c:v>2.6054729910232286</c:v>
                      </c:pt>
                      <c:pt idx="8079">
                        <c:v>4.2636932105455809</c:v>
                      </c:pt>
                      <c:pt idx="8080">
                        <c:v>2.263522997441699</c:v>
                      </c:pt>
                      <c:pt idx="8081">
                        <c:v>1.9802381701176539</c:v>
                      </c:pt>
                      <c:pt idx="8082">
                        <c:v>1.5362770700685713</c:v>
                      </c:pt>
                      <c:pt idx="8083">
                        <c:v>1.552581738061636</c:v>
                      </c:pt>
                      <c:pt idx="8084">
                        <c:v>2.4602992182036272</c:v>
                      </c:pt>
                      <c:pt idx="8085">
                        <c:v>2.6739651318165398</c:v>
                      </c:pt>
                      <c:pt idx="8086">
                        <c:v>2.1852325357596372</c:v>
                      </c:pt>
                      <c:pt idx="8087">
                        <c:v>1.6352377079939253</c:v>
                      </c:pt>
                      <c:pt idx="8088">
                        <c:v>1.4569937913124413</c:v>
                      </c:pt>
                      <c:pt idx="8089">
                        <c:v>1.4183807302854869</c:v>
                      </c:pt>
                      <c:pt idx="8090">
                        <c:v>1.5656485004057419</c:v>
                      </c:pt>
                      <c:pt idx="8091">
                        <c:v>2.1967005080084783</c:v>
                      </c:pt>
                      <c:pt idx="8092">
                        <c:v>1.2116164065513322</c:v>
                      </c:pt>
                      <c:pt idx="8093">
                        <c:v>1.0617856496634499</c:v>
                      </c:pt>
                      <c:pt idx="8094">
                        <c:v>0.75847970532174402</c:v>
                      </c:pt>
                      <c:pt idx="8095">
                        <c:v>1.8125608501868673</c:v>
                      </c:pt>
                      <c:pt idx="8096">
                        <c:v>0.75132784127697561</c:v>
                      </c:pt>
                      <c:pt idx="8097">
                        <c:v>1.3184248587529492</c:v>
                      </c:pt>
                      <c:pt idx="8098">
                        <c:v>0.59616867427567011</c:v>
                      </c:pt>
                      <c:pt idx="8099">
                        <c:v>0.48070346218442211</c:v>
                      </c:pt>
                      <c:pt idx="8100">
                        <c:v>0.96676393751853507</c:v>
                      </c:pt>
                      <c:pt idx="8101">
                        <c:v>1.1436570501334862</c:v>
                      </c:pt>
                      <c:pt idx="8102">
                        <c:v>2.9504128584429372</c:v>
                      </c:pt>
                      <c:pt idx="8103">
                        <c:v>2.5313156780594617</c:v>
                      </c:pt>
                      <c:pt idx="8104">
                        <c:v>2.5210673619744624</c:v>
                      </c:pt>
                      <c:pt idx="8105">
                        <c:v>2.9320949541055503</c:v>
                      </c:pt>
                      <c:pt idx="8106">
                        <c:v>4.6604405809586265</c:v>
                      </c:pt>
                      <c:pt idx="8107">
                        <c:v>2.3409423651134382</c:v>
                      </c:pt>
                      <c:pt idx="8108">
                        <c:v>2.7233179198636583</c:v>
                      </c:pt>
                      <c:pt idx="8109">
                        <c:v>2.9408136974432963</c:v>
                      </c:pt>
                      <c:pt idx="8110">
                        <c:v>2.8477001129867268</c:v>
                      </c:pt>
                      <c:pt idx="8111">
                        <c:v>2.8054994964603459</c:v>
                      </c:pt>
                      <c:pt idx="8112">
                        <c:v>1.892290236468698</c:v>
                      </c:pt>
                      <c:pt idx="8113">
                        <c:v>3.0804437263533275</c:v>
                      </c:pt>
                      <c:pt idx="8114">
                        <c:v>2.3199699168281902</c:v>
                      </c:pt>
                      <c:pt idx="8115">
                        <c:v>2.6150497780982103</c:v>
                      </c:pt>
                      <c:pt idx="8116">
                        <c:v>2.2281547840166693</c:v>
                      </c:pt>
                      <c:pt idx="8117">
                        <c:v>2.205468854472854</c:v>
                      </c:pt>
                      <c:pt idx="8118">
                        <c:v>0.8380155833586983</c:v>
                      </c:pt>
                      <c:pt idx="8119">
                        <c:v>1.8293022395126353</c:v>
                      </c:pt>
                      <c:pt idx="8120">
                        <c:v>1.6153269427023564</c:v>
                      </c:pt>
                      <c:pt idx="8121">
                        <c:v>1.9894968823246362</c:v>
                      </c:pt>
                      <c:pt idx="8122">
                        <c:v>0.9535639371351724</c:v>
                      </c:pt>
                      <c:pt idx="8123">
                        <c:v>1.9767882608821763</c:v>
                      </c:pt>
                      <c:pt idx="8124">
                        <c:v>1.3248062869991399</c:v>
                      </c:pt>
                      <c:pt idx="8125">
                        <c:v>1.3204449386423089</c:v>
                      </c:pt>
                      <c:pt idx="8126">
                        <c:v>3.21547495372447</c:v>
                      </c:pt>
                      <c:pt idx="8127">
                        <c:v>4.3552850697607228</c:v>
                      </c:pt>
                      <c:pt idx="8128">
                        <c:v>5.4303036565395475</c:v>
                      </c:pt>
                      <c:pt idx="8129">
                        <c:v>2.2798405551750882</c:v>
                      </c:pt>
                      <c:pt idx="8130">
                        <c:v>4.0013866601672499</c:v>
                      </c:pt>
                      <c:pt idx="8131">
                        <c:v>2.4649598488819184</c:v>
                      </c:pt>
                      <c:pt idx="8132">
                        <c:v>3.0312677468678144</c:v>
                      </c:pt>
                      <c:pt idx="8133">
                        <c:v>4.4528236496899893</c:v>
                      </c:pt>
                      <c:pt idx="8134">
                        <c:v>1.8214867565666677</c:v>
                      </c:pt>
                      <c:pt idx="8135">
                        <c:v>4.3543200438110565</c:v>
                      </c:pt>
                      <c:pt idx="8136">
                        <c:v>2.6198573350044518</c:v>
                      </c:pt>
                      <c:pt idx="8137">
                        <c:v>2.9242214474270609</c:v>
                      </c:pt>
                      <c:pt idx="8138">
                        <c:v>1.8497538926178037</c:v>
                      </c:pt>
                      <c:pt idx="8139">
                        <c:v>1.0531742667656467</c:v>
                      </c:pt>
                      <c:pt idx="8140">
                        <c:v>2.7768686754386254</c:v>
                      </c:pt>
                      <c:pt idx="8141">
                        <c:v>1.3687586234928844</c:v>
                      </c:pt>
                      <c:pt idx="8142">
                        <c:v>0.93117858530617414</c:v>
                      </c:pt>
                      <c:pt idx="8143">
                        <c:v>1.9590896185239284</c:v>
                      </c:pt>
                      <c:pt idx="8144">
                        <c:v>0.98899050584214465</c:v>
                      </c:pt>
                      <c:pt idx="8145">
                        <c:v>1.4384316615722215</c:v>
                      </c:pt>
                      <c:pt idx="8146">
                        <c:v>2.2510221516751954</c:v>
                      </c:pt>
                      <c:pt idx="8147">
                        <c:v>1.4416305186504039</c:v>
                      </c:pt>
                      <c:pt idx="8148">
                        <c:v>1.2338627334930816</c:v>
                      </c:pt>
                      <c:pt idx="8149">
                        <c:v>0.85014928936018253</c:v>
                      </c:pt>
                      <c:pt idx="8150">
                        <c:v>1.9666827552963972</c:v>
                      </c:pt>
                      <c:pt idx="8151">
                        <c:v>2.5584539145860052</c:v>
                      </c:pt>
                      <c:pt idx="8152">
                        <c:v>1.7921577240634983</c:v>
                      </c:pt>
                      <c:pt idx="8153">
                        <c:v>3.6998261562969428</c:v>
                      </c:pt>
                      <c:pt idx="8154">
                        <c:v>3.238540541828856</c:v>
                      </c:pt>
                      <c:pt idx="8155">
                        <c:v>2.4338898424128375</c:v>
                      </c:pt>
                      <c:pt idx="8156">
                        <c:v>1.6045875799817533</c:v>
                      </c:pt>
                      <c:pt idx="8157">
                        <c:v>2.2953041804906134</c:v>
                      </c:pt>
                      <c:pt idx="8158">
                        <c:v>2.6785851756591961</c:v>
                      </c:pt>
                      <c:pt idx="8159">
                        <c:v>2.6665187288624694</c:v>
                      </c:pt>
                      <c:pt idx="8160">
                        <c:v>1.1188953991601269</c:v>
                      </c:pt>
                      <c:pt idx="8161">
                        <c:v>3.1607890282346491</c:v>
                      </c:pt>
                      <c:pt idx="8162">
                        <c:v>2.8647560549775486</c:v>
                      </c:pt>
                      <c:pt idx="8163">
                        <c:v>1.707531596777101</c:v>
                      </c:pt>
                      <c:pt idx="8164">
                        <c:v>1.7289573900054223</c:v>
                      </c:pt>
                      <c:pt idx="8165">
                        <c:v>1.9527128340657189</c:v>
                      </c:pt>
                      <c:pt idx="8166">
                        <c:v>1.8386155692821526</c:v>
                      </c:pt>
                      <c:pt idx="8167">
                        <c:v>2.1398992328439492</c:v>
                      </c:pt>
                      <c:pt idx="8168">
                        <c:v>1.2269751166198519</c:v>
                      </c:pt>
                      <c:pt idx="8169">
                        <c:v>2.2351611012166201</c:v>
                      </c:pt>
                      <c:pt idx="8170">
                        <c:v>1.7977806593333043</c:v>
                      </c:pt>
                      <c:pt idx="8171">
                        <c:v>2.0687971667450245</c:v>
                      </c:pt>
                      <c:pt idx="8172">
                        <c:v>1.5467662281281511</c:v>
                      </c:pt>
                      <c:pt idx="8173">
                        <c:v>1.3117348910954358</c:v>
                      </c:pt>
                      <c:pt idx="8174">
                        <c:v>1.635674905734096</c:v>
                      </c:pt>
                      <c:pt idx="8175">
                        <c:v>1.2748886193474043</c:v>
                      </c:pt>
                      <c:pt idx="8176">
                        <c:v>1.3725914773158576</c:v>
                      </c:pt>
                      <c:pt idx="8177">
                        <c:v>2.9539173795753029</c:v>
                      </c:pt>
                      <c:pt idx="8178">
                        <c:v>3.028828642545621</c:v>
                      </c:pt>
                      <c:pt idx="8179">
                        <c:v>3.4708843402763678</c:v>
                      </c:pt>
                      <c:pt idx="8180">
                        <c:v>2.5621120001557536</c:v>
                      </c:pt>
                      <c:pt idx="8181">
                        <c:v>3.0638228744361244</c:v>
                      </c:pt>
                      <c:pt idx="8182">
                        <c:v>1.8274877116736303</c:v>
                      </c:pt>
                      <c:pt idx="8183">
                        <c:v>2.2196332005477082</c:v>
                      </c:pt>
                      <c:pt idx="8184">
                        <c:v>3.0022276803535504</c:v>
                      </c:pt>
                      <c:pt idx="8185">
                        <c:v>2.3612665290177959</c:v>
                      </c:pt>
                      <c:pt idx="8186">
                        <c:v>2.0168136538551962</c:v>
                      </c:pt>
                      <c:pt idx="8187">
                        <c:v>1.9280655596459957</c:v>
                      </c:pt>
                      <c:pt idx="8188">
                        <c:v>1.9267611378294462</c:v>
                      </c:pt>
                      <c:pt idx="8189">
                        <c:v>1.1885297286417726</c:v>
                      </c:pt>
                      <c:pt idx="8190">
                        <c:v>2.0240465859578505</c:v>
                      </c:pt>
                      <c:pt idx="8191">
                        <c:v>2.2517039563210632</c:v>
                      </c:pt>
                      <c:pt idx="8192">
                        <c:v>0.91197978670243862</c:v>
                      </c:pt>
                      <c:pt idx="8193">
                        <c:v>1.3251653471353608</c:v>
                      </c:pt>
                      <c:pt idx="8194">
                        <c:v>2.0198536386338697</c:v>
                      </c:pt>
                      <c:pt idx="8195">
                        <c:v>1.5485576886746673</c:v>
                      </c:pt>
                      <c:pt idx="8196">
                        <c:v>2.1239222489308087</c:v>
                      </c:pt>
                      <c:pt idx="8197">
                        <c:v>2.0498668235240682</c:v>
                      </c:pt>
                      <c:pt idx="8198">
                        <c:v>1.7481829501004664</c:v>
                      </c:pt>
                      <c:pt idx="8199">
                        <c:v>1.9091596930200887</c:v>
                      </c:pt>
                      <c:pt idx="8200">
                        <c:v>2.0879565795092907E-2</c:v>
                      </c:pt>
                      <c:pt idx="8201">
                        <c:v>4.2973026468861404</c:v>
                      </c:pt>
                      <c:pt idx="8202">
                        <c:v>5.1184648030537074</c:v>
                      </c:pt>
                      <c:pt idx="8203">
                        <c:v>5.1585506247939019</c:v>
                      </c:pt>
                      <c:pt idx="8204">
                        <c:v>6.5425627820497789</c:v>
                      </c:pt>
                      <c:pt idx="8205">
                        <c:v>3.3238075658279915</c:v>
                      </c:pt>
                      <c:pt idx="8206">
                        <c:v>2.8954027985052107</c:v>
                      </c:pt>
                      <c:pt idx="8207">
                        <c:v>2.1567373663081524</c:v>
                      </c:pt>
                      <c:pt idx="8208">
                        <c:v>2.4127090043664037</c:v>
                      </c:pt>
                      <c:pt idx="8209">
                        <c:v>1.4466643172097859</c:v>
                      </c:pt>
                      <c:pt idx="8210">
                        <c:v>1.0881152299210204</c:v>
                      </c:pt>
                      <c:pt idx="8211">
                        <c:v>0.45209923483448894</c:v>
                      </c:pt>
                      <c:pt idx="8212">
                        <c:v>0.82059876723946035</c:v>
                      </c:pt>
                      <c:pt idx="8213">
                        <c:v>0.37722468861341768</c:v>
                      </c:pt>
                      <c:pt idx="8214">
                        <c:v>0.29223470260322593</c:v>
                      </c:pt>
                      <c:pt idx="8215">
                        <c:v>0.33495471808740213</c:v>
                      </c:pt>
                      <c:pt idx="8216">
                        <c:v>0.22266560140778852</c:v>
                      </c:pt>
                      <c:pt idx="8217">
                        <c:v>0.11101304718032989</c:v>
                      </c:pt>
                      <c:pt idx="8218">
                        <c:v>9.8956339618109207E-2</c:v>
                      </c:pt>
                      <c:pt idx="8219">
                        <c:v>9.5616867324657559E-2</c:v>
                      </c:pt>
                      <c:pt idx="8220">
                        <c:v>3.9772858430702114E-2</c:v>
                      </c:pt>
                      <c:pt idx="8221">
                        <c:v>3.8226817396217125E-2</c:v>
                      </c:pt>
                      <c:pt idx="8222">
                        <c:v>4.0503737660612923E-2</c:v>
                      </c:pt>
                      <c:pt idx="8223">
                        <c:v>2.7883470871479514E-2</c:v>
                      </c:pt>
                      <c:pt idx="8224">
                        <c:v>1.3589739778774876E-2</c:v>
                      </c:pt>
                      <c:pt idx="8225">
                        <c:v>1.3310925817345556</c:v>
                      </c:pt>
                      <c:pt idx="8226">
                        <c:v>1.7727887555013575</c:v>
                      </c:pt>
                      <c:pt idx="8227">
                        <c:v>5.1603585080069783</c:v>
                      </c:pt>
                      <c:pt idx="8228">
                        <c:v>3.5479423592732258</c:v>
                      </c:pt>
                      <c:pt idx="8229">
                        <c:v>5.39591297302269</c:v>
                      </c:pt>
                      <c:pt idx="8230">
                        <c:v>4.7284384543631344</c:v>
                      </c:pt>
                      <c:pt idx="8231">
                        <c:v>4.3235407141156763</c:v>
                      </c:pt>
                      <c:pt idx="8232">
                        <c:v>3.5061057981021011</c:v>
                      </c:pt>
                      <c:pt idx="8233">
                        <c:v>2.9230119177495157</c:v>
                      </c:pt>
                      <c:pt idx="8234">
                        <c:v>4.6657944397270299</c:v>
                      </c:pt>
                      <c:pt idx="8235">
                        <c:v>2.7997661302219536</c:v>
                      </c:pt>
                      <c:pt idx="8236">
                        <c:v>3.0232278176984733</c:v>
                      </c:pt>
                      <c:pt idx="8237">
                        <c:v>2.9417544448508375</c:v>
                      </c:pt>
                      <c:pt idx="8238">
                        <c:v>2.8933908263643047</c:v>
                      </c:pt>
                      <c:pt idx="8239">
                        <c:v>3.1383962270533794</c:v>
                      </c:pt>
                      <c:pt idx="8240">
                        <c:v>2.0501681791764561</c:v>
                      </c:pt>
                      <c:pt idx="8241">
                        <c:v>1.5782081115106252</c:v>
                      </c:pt>
                      <c:pt idx="8242">
                        <c:v>2.2582882238485165</c:v>
                      </c:pt>
                      <c:pt idx="8243">
                        <c:v>1.7425427089726173</c:v>
                      </c:pt>
                      <c:pt idx="8244">
                        <c:v>1.998062848515324</c:v>
                      </c:pt>
                      <c:pt idx="8245">
                        <c:v>1.1050261472471212</c:v>
                      </c:pt>
                      <c:pt idx="8246">
                        <c:v>1.1229308247958392</c:v>
                      </c:pt>
                      <c:pt idx="8247">
                        <c:v>1.5994645310414097</c:v>
                      </c:pt>
                      <c:pt idx="8248">
                        <c:v>1.0442183021328566</c:v>
                      </c:pt>
                      <c:pt idx="8249">
                        <c:v>1.6114366433033094</c:v>
                      </c:pt>
                      <c:pt idx="8250">
                        <c:v>1.7360686592051167</c:v>
                      </c:pt>
                      <c:pt idx="8251">
                        <c:v>3.2041702031801997</c:v>
                      </c:pt>
                      <c:pt idx="8252">
                        <c:v>2.5329601192788842</c:v>
                      </c:pt>
                      <c:pt idx="8253">
                        <c:v>3.314277257385045</c:v>
                      </c:pt>
                      <c:pt idx="8254">
                        <c:v>4.1675024755581243</c:v>
                      </c:pt>
                      <c:pt idx="8255">
                        <c:v>3.1300888775231952</c:v>
                      </c:pt>
                      <c:pt idx="8256">
                        <c:v>2.7984775096335457</c:v>
                      </c:pt>
                      <c:pt idx="8257">
                        <c:v>2.924058859645652</c:v>
                      </c:pt>
                      <c:pt idx="8258">
                        <c:v>2.6576314312700386</c:v>
                      </c:pt>
                      <c:pt idx="8259">
                        <c:v>2.8656244784999521</c:v>
                      </c:pt>
                      <c:pt idx="8260">
                        <c:v>1.8812874987450829</c:v>
                      </c:pt>
                      <c:pt idx="8261">
                        <c:v>1.9383805436559773</c:v>
                      </c:pt>
                      <c:pt idx="8262">
                        <c:v>3.193970655998541</c:v>
                      </c:pt>
                      <c:pt idx="8263">
                        <c:v>2.9923705629419706</c:v>
                      </c:pt>
                      <c:pt idx="8264">
                        <c:v>2.4374777148445701</c:v>
                      </c:pt>
                      <c:pt idx="8265">
                        <c:v>1.4721373565453895</c:v>
                      </c:pt>
                      <c:pt idx="8266">
                        <c:v>1.7494870103209763</c:v>
                      </c:pt>
                      <c:pt idx="8267">
                        <c:v>1.5329715648806974</c:v>
                      </c:pt>
                      <c:pt idx="8268">
                        <c:v>2.6202636914629309</c:v>
                      </c:pt>
                      <c:pt idx="8269">
                        <c:v>1.6138902134501285</c:v>
                      </c:pt>
                      <c:pt idx="8270">
                        <c:v>1.8532224493724516</c:v>
                      </c:pt>
                      <c:pt idx="8271">
                        <c:v>1.9282583039365337</c:v>
                      </c:pt>
                      <c:pt idx="8272">
                        <c:v>1.5216139474465848</c:v>
                      </c:pt>
                      <c:pt idx="8273">
                        <c:v>2.3510674968264409</c:v>
                      </c:pt>
                      <c:pt idx="8274">
                        <c:v>1.4113093352677084</c:v>
                      </c:pt>
                      <c:pt idx="8275">
                        <c:v>1.9191301073220652</c:v>
                      </c:pt>
                      <c:pt idx="8276">
                        <c:v>2.5748216104541903</c:v>
                      </c:pt>
                      <c:pt idx="8277">
                        <c:v>4.2125917342733201</c:v>
                      </c:pt>
                      <c:pt idx="8278">
                        <c:v>2.9354955101822546</c:v>
                      </c:pt>
                      <c:pt idx="8279">
                        <c:v>4.4298822607641029</c:v>
                      </c:pt>
                      <c:pt idx="8280">
                        <c:v>2.5009717365540385</c:v>
                      </c:pt>
                      <c:pt idx="8281">
                        <c:v>3.4167521583282712</c:v>
                      </c:pt>
                      <c:pt idx="8282">
                        <c:v>4.8455733715459486</c:v>
                      </c:pt>
                      <c:pt idx="8283">
                        <c:v>3.7802242424401094</c:v>
                      </c:pt>
                      <c:pt idx="8284">
                        <c:v>1.8016610649204197</c:v>
                      </c:pt>
                      <c:pt idx="8285">
                        <c:v>2.2216919275920985</c:v>
                      </c:pt>
                      <c:pt idx="8286">
                        <c:v>3.5319901597482453</c:v>
                      </c:pt>
                      <c:pt idx="8287">
                        <c:v>2.5859308860838586</c:v>
                      </c:pt>
                      <c:pt idx="8288">
                        <c:v>3.2963294710386095</c:v>
                      </c:pt>
                      <c:pt idx="8289">
                        <c:v>1.803765569570204</c:v>
                      </c:pt>
                      <c:pt idx="8290">
                        <c:v>2.8140888627883549</c:v>
                      </c:pt>
                      <c:pt idx="8291">
                        <c:v>2.9984521758811553</c:v>
                      </c:pt>
                      <c:pt idx="8292">
                        <c:v>2.9428564285271666</c:v>
                      </c:pt>
                      <c:pt idx="8293">
                        <c:v>2.8747627443444235</c:v>
                      </c:pt>
                      <c:pt idx="8294">
                        <c:v>3.5212617851147936</c:v>
                      </c:pt>
                      <c:pt idx="8295">
                        <c:v>2.7695161820833047</c:v>
                      </c:pt>
                      <c:pt idx="8296">
                        <c:v>2.3614917293407101</c:v>
                      </c:pt>
                      <c:pt idx="8297">
                        <c:v>2.2005426204453351</c:v>
                      </c:pt>
                      <c:pt idx="8298">
                        <c:v>2.536555840778342</c:v>
                      </c:pt>
                      <c:pt idx="8299">
                        <c:v>2.2253694510212902</c:v>
                      </c:pt>
                      <c:pt idx="8300">
                        <c:v>1.5070453172786373</c:v>
                      </c:pt>
                      <c:pt idx="8301">
                        <c:v>3.4522511813161652</c:v>
                      </c:pt>
                      <c:pt idx="8302">
                        <c:v>2.2591061110327142</c:v>
                      </c:pt>
                      <c:pt idx="8303">
                        <c:v>2.3761699074935012</c:v>
                      </c:pt>
                      <c:pt idx="8304">
                        <c:v>2.2969682666630411</c:v>
                      </c:pt>
                      <c:pt idx="8305">
                        <c:v>2.6630758088114317</c:v>
                      </c:pt>
                      <c:pt idx="8306">
                        <c:v>1.8425967780475252</c:v>
                      </c:pt>
                      <c:pt idx="8307">
                        <c:v>1.7977710441898826</c:v>
                      </c:pt>
                      <c:pt idx="8308">
                        <c:v>2.0806857976125035</c:v>
                      </c:pt>
                      <c:pt idx="8309">
                        <c:v>2.7136089193233448</c:v>
                      </c:pt>
                      <c:pt idx="8310">
                        <c:v>2.8088403227126113</c:v>
                      </c:pt>
                      <c:pt idx="8311">
                        <c:v>2.4609945980715562</c:v>
                      </c:pt>
                      <c:pt idx="8312">
                        <c:v>2.5359506847552633</c:v>
                      </c:pt>
                      <c:pt idx="8313">
                        <c:v>2.6516912127667092</c:v>
                      </c:pt>
                      <c:pt idx="8314">
                        <c:v>2.6637112816501758</c:v>
                      </c:pt>
                      <c:pt idx="8315">
                        <c:v>1.5368593061467344</c:v>
                      </c:pt>
                      <c:pt idx="8316">
                        <c:v>3.2893172396396984</c:v>
                      </c:pt>
                      <c:pt idx="8317">
                        <c:v>0.88895451132985515</c:v>
                      </c:pt>
                      <c:pt idx="8318">
                        <c:v>1.8393325765829831</c:v>
                      </c:pt>
                      <c:pt idx="8319">
                        <c:v>2.2198139600330076</c:v>
                      </c:pt>
                      <c:pt idx="8320">
                        <c:v>1.8290948975310535</c:v>
                      </c:pt>
                      <c:pt idx="8321">
                        <c:v>1.7510679647522078</c:v>
                      </c:pt>
                      <c:pt idx="8322">
                        <c:v>2.3850794784810261</c:v>
                      </c:pt>
                      <c:pt idx="8323">
                        <c:v>2.4104320705506082</c:v>
                      </c:pt>
                      <c:pt idx="8324">
                        <c:v>1.5970027884224318</c:v>
                      </c:pt>
                      <c:pt idx="8325">
                        <c:v>1.5144262312037313</c:v>
                      </c:pt>
                      <c:pt idx="8326">
                        <c:v>1.6287597835439578</c:v>
                      </c:pt>
                      <c:pt idx="8327">
                        <c:v>2.7609362498438408</c:v>
                      </c:pt>
                      <c:pt idx="8328">
                        <c:v>2.3899391647795385</c:v>
                      </c:pt>
                      <c:pt idx="8329">
                        <c:v>1.8379994615537254</c:v>
                      </c:pt>
                      <c:pt idx="8330">
                        <c:v>2.9192341898859362</c:v>
                      </c:pt>
                      <c:pt idx="8331">
                        <c:v>2.1398438632309551</c:v>
                      </c:pt>
                      <c:pt idx="8332">
                        <c:v>1.5250425423327261</c:v>
                      </c:pt>
                      <c:pt idx="8333">
                        <c:v>2.2332283438424518</c:v>
                      </c:pt>
                      <c:pt idx="8334">
                        <c:v>1.3099392556640519</c:v>
                      </c:pt>
                      <c:pt idx="8335">
                        <c:v>1.714500737995873</c:v>
                      </c:pt>
                      <c:pt idx="8336">
                        <c:v>1.7251498927472528</c:v>
                      </c:pt>
                      <c:pt idx="8337">
                        <c:v>1.8101534541606694</c:v>
                      </c:pt>
                      <c:pt idx="8338">
                        <c:v>1.6208330093060523</c:v>
                      </c:pt>
                      <c:pt idx="8339">
                        <c:v>1.4728351536370592</c:v>
                      </c:pt>
                      <c:pt idx="8340">
                        <c:v>1.5065353837869433</c:v>
                      </c:pt>
                      <c:pt idx="8341">
                        <c:v>1.5523740345021708</c:v>
                      </c:pt>
                      <c:pt idx="8342">
                        <c:v>1.273288256306399</c:v>
                      </c:pt>
                      <c:pt idx="8343">
                        <c:v>1.0347004897090089</c:v>
                      </c:pt>
                      <c:pt idx="8344">
                        <c:v>1.7659843292305264</c:v>
                      </c:pt>
                      <c:pt idx="8345">
                        <c:v>0.86246043708033471</c:v>
                      </c:pt>
                      <c:pt idx="8346">
                        <c:v>1.2703370411215467</c:v>
                      </c:pt>
                      <c:pt idx="8347">
                        <c:v>0.89485137886641164</c:v>
                      </c:pt>
                      <c:pt idx="8348">
                        <c:v>0.43036476947653907</c:v>
                      </c:pt>
                      <c:pt idx="8349">
                        <c:v>1.1469079015338228</c:v>
                      </c:pt>
                      <c:pt idx="8350">
                        <c:v>2.7827758467762713</c:v>
                      </c:pt>
                      <c:pt idx="8351">
                        <c:v>3.992058176995148</c:v>
                      </c:pt>
                      <c:pt idx="8352">
                        <c:v>5.1166866786763938</c:v>
                      </c:pt>
                      <c:pt idx="8353">
                        <c:v>5.1105169957294363</c:v>
                      </c:pt>
                      <c:pt idx="8354">
                        <c:v>1.2488905651061539</c:v>
                      </c:pt>
                      <c:pt idx="8355">
                        <c:v>3.3862825881484557</c:v>
                      </c:pt>
                      <c:pt idx="8356">
                        <c:v>3.0810030143144593</c:v>
                      </c:pt>
                      <c:pt idx="8357">
                        <c:v>4.7080764396814416</c:v>
                      </c:pt>
                      <c:pt idx="8358">
                        <c:v>3.0094768199938602</c:v>
                      </c:pt>
                      <c:pt idx="8359">
                        <c:v>4.308483032370531</c:v>
                      </c:pt>
                      <c:pt idx="8360">
                        <c:v>3.0535410105750351</c:v>
                      </c:pt>
                      <c:pt idx="8361">
                        <c:v>2.3840701833225371</c:v>
                      </c:pt>
                      <c:pt idx="8362">
                        <c:v>2.9937697506484162</c:v>
                      </c:pt>
                      <c:pt idx="8363">
                        <c:v>1.1372570789191747</c:v>
                      </c:pt>
                      <c:pt idx="8364">
                        <c:v>3.5788203527657698</c:v>
                      </c:pt>
                      <c:pt idx="8365">
                        <c:v>3.367925313469847</c:v>
                      </c:pt>
                      <c:pt idx="8366">
                        <c:v>0.91686689777565467</c:v>
                      </c:pt>
                      <c:pt idx="8367">
                        <c:v>2.1568137797764759</c:v>
                      </c:pt>
                      <c:pt idx="8368">
                        <c:v>1.9804703122702663</c:v>
                      </c:pt>
                      <c:pt idx="8369">
                        <c:v>3.6411126126379125</c:v>
                      </c:pt>
                      <c:pt idx="8370">
                        <c:v>1.5570715714807746</c:v>
                      </c:pt>
                      <c:pt idx="8371">
                        <c:v>0.96827564761005502</c:v>
                      </c:pt>
                      <c:pt idx="8372">
                        <c:v>3.1733537704455257</c:v>
                      </c:pt>
                      <c:pt idx="8373">
                        <c:v>1.4750134742501768</c:v>
                      </c:pt>
                      <c:pt idx="8374">
                        <c:v>2.0881152447886291</c:v>
                      </c:pt>
                      <c:pt idx="8375">
                        <c:v>0.50605820531364398</c:v>
                      </c:pt>
                      <c:pt idx="8376">
                        <c:v>4.0463209557413622</c:v>
                      </c:pt>
                      <c:pt idx="8377">
                        <c:v>6.3239497384177765</c:v>
                      </c:pt>
                      <c:pt idx="8378">
                        <c:v>5.3752640508691671</c:v>
                      </c:pt>
                      <c:pt idx="8379">
                        <c:v>3.3137630253896884</c:v>
                      </c:pt>
                      <c:pt idx="8380">
                        <c:v>4.1855427827823855</c:v>
                      </c:pt>
                      <c:pt idx="8381">
                        <c:v>4.4486855437919628</c:v>
                      </c:pt>
                      <c:pt idx="8382">
                        <c:v>6.1389825217288783</c:v>
                      </c:pt>
                      <c:pt idx="8383">
                        <c:v>6.1749833878019009</c:v>
                      </c:pt>
                      <c:pt idx="8384">
                        <c:v>5.8451129505005381</c:v>
                      </c:pt>
                      <c:pt idx="8385">
                        <c:v>4.0724716911539325</c:v>
                      </c:pt>
                      <c:pt idx="8386">
                        <c:v>4.2177496355481576</c:v>
                      </c:pt>
                      <c:pt idx="8387">
                        <c:v>2.1481270699343731</c:v>
                      </c:pt>
                      <c:pt idx="8388">
                        <c:v>2.1808842590854245</c:v>
                      </c:pt>
                      <c:pt idx="8389">
                        <c:v>1.8905734576122293</c:v>
                      </c:pt>
                      <c:pt idx="8390">
                        <c:v>1.1185278635122293</c:v>
                      </c:pt>
                      <c:pt idx="8391">
                        <c:v>1.5411803622783362</c:v>
                      </c:pt>
                      <c:pt idx="8392">
                        <c:v>1.363914860505725</c:v>
                      </c:pt>
                      <c:pt idx="8393">
                        <c:v>1.1663031656599463</c:v>
                      </c:pt>
                      <c:pt idx="8394">
                        <c:v>1.0761325641336248</c:v>
                      </c:pt>
                      <c:pt idx="8395">
                        <c:v>1.0047520627167197</c:v>
                      </c:pt>
                      <c:pt idx="8396">
                        <c:v>1.0968345437508733</c:v>
                      </c:pt>
                      <c:pt idx="8397">
                        <c:v>0.66401941462300829</c:v>
                      </c:pt>
                      <c:pt idx="8398">
                        <c:v>0.41988399554900335</c:v>
                      </c:pt>
                      <c:pt idx="8399">
                        <c:v>0.51323496977797822</c:v>
                      </c:pt>
                      <c:pt idx="8400">
                        <c:v>0.27673004174918847</c:v>
                      </c:pt>
                      <c:pt idx="8401">
                        <c:v>3.0536368972166854</c:v>
                      </c:pt>
                      <c:pt idx="8402">
                        <c:v>5.259110050713975</c:v>
                      </c:pt>
                      <c:pt idx="8403">
                        <c:v>1.8807868877848353</c:v>
                      </c:pt>
                      <c:pt idx="8404">
                        <c:v>5.4085566607293556</c:v>
                      </c:pt>
                      <c:pt idx="8405">
                        <c:v>5.248370652322274</c:v>
                      </c:pt>
                      <c:pt idx="8406">
                        <c:v>4.8231148869881739</c:v>
                      </c:pt>
                      <c:pt idx="8407">
                        <c:v>2.1283338064476673</c:v>
                      </c:pt>
                      <c:pt idx="8408">
                        <c:v>2.6379463782031731</c:v>
                      </c:pt>
                      <c:pt idx="8409">
                        <c:v>2.8851279606160283</c:v>
                      </c:pt>
                      <c:pt idx="8410">
                        <c:v>3.265760660507989</c:v>
                      </c:pt>
                      <c:pt idx="8411">
                        <c:v>2.9110260554620684</c:v>
                      </c:pt>
                      <c:pt idx="8412">
                        <c:v>1.9786148844025262</c:v>
                      </c:pt>
                      <c:pt idx="8413">
                        <c:v>1.5753893840067987</c:v>
                      </c:pt>
                      <c:pt idx="8414">
                        <c:v>1.0559656229049699</c:v>
                      </c:pt>
                      <c:pt idx="8415">
                        <c:v>1.0486085636589519</c:v>
                      </c:pt>
                      <c:pt idx="8416">
                        <c:v>1.604631249626328</c:v>
                      </c:pt>
                      <c:pt idx="8417">
                        <c:v>1.2708017532183267</c:v>
                      </c:pt>
                      <c:pt idx="8418">
                        <c:v>0.72970500129496663</c:v>
                      </c:pt>
                      <c:pt idx="8419">
                        <c:v>0.95932129612643646</c:v>
                      </c:pt>
                      <c:pt idx="8420">
                        <c:v>0.9133719375665823</c:v>
                      </c:pt>
                      <c:pt idx="8421">
                        <c:v>1.1950942389692361</c:v>
                      </c:pt>
                      <c:pt idx="8422">
                        <c:v>0.47052796289223719</c:v>
                      </c:pt>
                      <c:pt idx="8423">
                        <c:v>0.59792506636165177</c:v>
                      </c:pt>
                      <c:pt idx="8424">
                        <c:v>0.53841933422928012</c:v>
                      </c:pt>
                      <c:pt idx="8425">
                        <c:v>1.6018618988246736</c:v>
                      </c:pt>
                      <c:pt idx="8426">
                        <c:v>2.1836490300561566</c:v>
                      </c:pt>
                      <c:pt idx="8427">
                        <c:v>4.4403130215293203</c:v>
                      </c:pt>
                      <c:pt idx="8428">
                        <c:v>4.3447282902387405</c:v>
                      </c:pt>
                      <c:pt idx="8429">
                        <c:v>3.3944662054989738</c:v>
                      </c:pt>
                      <c:pt idx="8430">
                        <c:v>5.3198595082534155</c:v>
                      </c:pt>
                      <c:pt idx="8431">
                        <c:v>5.2417905521937911</c:v>
                      </c:pt>
                      <c:pt idx="8432">
                        <c:v>3.8159127215059097</c:v>
                      </c:pt>
                      <c:pt idx="8433">
                        <c:v>5.1820163465404052</c:v>
                      </c:pt>
                      <c:pt idx="8434">
                        <c:v>5.8372052625740309</c:v>
                      </c:pt>
                      <c:pt idx="8435">
                        <c:v>3.5782489653825831</c:v>
                      </c:pt>
                      <c:pt idx="8436">
                        <c:v>2.9479714726989297</c:v>
                      </c:pt>
                      <c:pt idx="8437">
                        <c:v>2.5324151121629321</c:v>
                      </c:pt>
                      <c:pt idx="8438">
                        <c:v>3.0951464441087442</c:v>
                      </c:pt>
                      <c:pt idx="8439">
                        <c:v>2.567096610516916</c:v>
                      </c:pt>
                      <c:pt idx="8440">
                        <c:v>3.9122976351252734</c:v>
                      </c:pt>
                      <c:pt idx="8441">
                        <c:v>3.0650124805727361</c:v>
                      </c:pt>
                      <c:pt idx="8442">
                        <c:v>1.4916452122297701</c:v>
                      </c:pt>
                      <c:pt idx="8443">
                        <c:v>1.0578998252676686</c:v>
                      </c:pt>
                      <c:pt idx="8444">
                        <c:v>2.2765279045752753</c:v>
                      </c:pt>
                      <c:pt idx="8445">
                        <c:v>2.9048310412051506</c:v>
                      </c:pt>
                      <c:pt idx="8446">
                        <c:v>3.0393608995365926</c:v>
                      </c:pt>
                      <c:pt idx="8447">
                        <c:v>3.7830051670244571</c:v>
                      </c:pt>
                      <c:pt idx="8448">
                        <c:v>2.4434230497635272</c:v>
                      </c:pt>
                      <c:pt idx="8449">
                        <c:v>1.5782519506658466</c:v>
                      </c:pt>
                      <c:pt idx="8450">
                        <c:v>1.6728113058319807</c:v>
                      </c:pt>
                      <c:pt idx="8451">
                        <c:v>3.1017481183638247</c:v>
                      </c:pt>
                      <c:pt idx="8452">
                        <c:v>6.6673581917109921</c:v>
                      </c:pt>
                      <c:pt idx="8453">
                        <c:v>6.4832771235238562</c:v>
                      </c:pt>
                      <c:pt idx="8454">
                        <c:v>6.1543549958538994</c:v>
                      </c:pt>
                      <c:pt idx="8455">
                        <c:v>6.3076404727468738</c:v>
                      </c:pt>
                      <c:pt idx="8456">
                        <c:v>4.255929106930294</c:v>
                      </c:pt>
                      <c:pt idx="8457">
                        <c:v>7.1258961762471644</c:v>
                      </c:pt>
                      <c:pt idx="8458">
                        <c:v>5.1389131372277541</c:v>
                      </c:pt>
                      <c:pt idx="8459">
                        <c:v>7.0014662790400655</c:v>
                      </c:pt>
                      <c:pt idx="8460">
                        <c:v>4.2624059791740558</c:v>
                      </c:pt>
                      <c:pt idx="8461">
                        <c:v>2.7405559055012612</c:v>
                      </c:pt>
                      <c:pt idx="8462">
                        <c:v>6.0921784971948227</c:v>
                      </c:pt>
                      <c:pt idx="8463">
                        <c:v>3.5737070843569794</c:v>
                      </c:pt>
                      <c:pt idx="8464">
                        <c:v>3.5281255717839692</c:v>
                      </c:pt>
                      <c:pt idx="8465">
                        <c:v>4.2604097508637029</c:v>
                      </c:pt>
                      <c:pt idx="8466">
                        <c:v>3.0200097495310692</c:v>
                      </c:pt>
                      <c:pt idx="8467">
                        <c:v>2.3640629316185944</c:v>
                      </c:pt>
                      <c:pt idx="8468">
                        <c:v>3.5337147214961155</c:v>
                      </c:pt>
                      <c:pt idx="8469">
                        <c:v>1.7890359212104383</c:v>
                      </c:pt>
                      <c:pt idx="8470">
                        <c:v>1.8791986254963684</c:v>
                      </c:pt>
                      <c:pt idx="8471">
                        <c:v>2.5648209780843252</c:v>
                      </c:pt>
                      <c:pt idx="8472">
                        <c:v>1.4230313505500241</c:v>
                      </c:pt>
                      <c:pt idx="8473">
                        <c:v>1.715904377940183</c:v>
                      </c:pt>
                      <c:pt idx="8474">
                        <c:v>1.6464857229694412</c:v>
                      </c:pt>
                      <c:pt idx="8475">
                        <c:v>0.74542232316878199</c:v>
                      </c:pt>
                      <c:pt idx="8476">
                        <c:v>1.2052990976169302</c:v>
                      </c:pt>
                      <c:pt idx="8477">
                        <c:v>1.3234681611328061</c:v>
                      </c:pt>
                      <c:pt idx="8478">
                        <c:v>1.9785307556277478</c:v>
                      </c:pt>
                      <c:pt idx="8479">
                        <c:v>1.5921420188376576</c:v>
                      </c:pt>
                      <c:pt idx="8480">
                        <c:v>1.7262630846704314</c:v>
                      </c:pt>
                      <c:pt idx="8481">
                        <c:v>2.1454788655125223</c:v>
                      </c:pt>
                      <c:pt idx="8482">
                        <c:v>1.172011910523709</c:v>
                      </c:pt>
                      <c:pt idx="8483">
                        <c:v>2.250640390320632</c:v>
                      </c:pt>
                      <c:pt idx="8484">
                        <c:v>1.4493387898157963</c:v>
                      </c:pt>
                      <c:pt idx="8485">
                        <c:v>1.7053189271764078</c:v>
                      </c:pt>
                      <c:pt idx="8486">
                        <c:v>2.5745176473159801</c:v>
                      </c:pt>
                      <c:pt idx="8487">
                        <c:v>1.688189872862472</c:v>
                      </c:pt>
                      <c:pt idx="8488">
                        <c:v>1.9197553672634275</c:v>
                      </c:pt>
                      <c:pt idx="8489">
                        <c:v>1.7622997528871256</c:v>
                      </c:pt>
                      <c:pt idx="8490">
                        <c:v>1.8684342258706319</c:v>
                      </c:pt>
                      <c:pt idx="8491">
                        <c:v>1.5990282844051971</c:v>
                      </c:pt>
                      <c:pt idx="8492">
                        <c:v>1.5822406929781168</c:v>
                      </c:pt>
                      <c:pt idx="8493">
                        <c:v>1.3626443448490009</c:v>
                      </c:pt>
                      <c:pt idx="8494">
                        <c:v>1.7989907031380885</c:v>
                      </c:pt>
                      <c:pt idx="8495">
                        <c:v>0.81008872391031439</c:v>
                      </c:pt>
                      <c:pt idx="8496">
                        <c:v>1.6078893606101283</c:v>
                      </c:pt>
                      <c:pt idx="8497">
                        <c:v>0.93586974750643781</c:v>
                      </c:pt>
                      <c:pt idx="8498">
                        <c:v>1.3363150030106103</c:v>
                      </c:pt>
                      <c:pt idx="8499">
                        <c:v>0.98278709028041611</c:v>
                      </c:pt>
                      <c:pt idx="8500">
                        <c:v>1.8612811003080811</c:v>
                      </c:pt>
                      <c:pt idx="8501">
                        <c:v>2.832263247070689</c:v>
                      </c:pt>
                      <c:pt idx="8502">
                        <c:v>1.7408897804086263</c:v>
                      </c:pt>
                      <c:pt idx="8503">
                        <c:v>2.9396148433616793</c:v>
                      </c:pt>
                      <c:pt idx="8504">
                        <c:v>2.211066545925902</c:v>
                      </c:pt>
                      <c:pt idx="8505">
                        <c:v>1.947913127899876</c:v>
                      </c:pt>
                      <c:pt idx="8506">
                        <c:v>3.6227977204566355</c:v>
                      </c:pt>
                      <c:pt idx="8507">
                        <c:v>1.9744747899248138</c:v>
                      </c:pt>
                      <c:pt idx="8508">
                        <c:v>2.6916248893985286</c:v>
                      </c:pt>
                      <c:pt idx="8509">
                        <c:v>2.5589316328209653</c:v>
                      </c:pt>
                      <c:pt idx="8510">
                        <c:v>2.4398553067861406</c:v>
                      </c:pt>
                      <c:pt idx="8511">
                        <c:v>3.5285859258839429</c:v>
                      </c:pt>
                      <c:pt idx="8512">
                        <c:v>2.5278726433825898</c:v>
                      </c:pt>
                      <c:pt idx="8513">
                        <c:v>2.9166423885786479</c:v>
                      </c:pt>
                      <c:pt idx="8514">
                        <c:v>1.2080541562749947</c:v>
                      </c:pt>
                      <c:pt idx="8515">
                        <c:v>1.6408388219303021</c:v>
                      </c:pt>
                      <c:pt idx="8516">
                        <c:v>1.4010980466819989</c:v>
                      </c:pt>
                      <c:pt idx="8517">
                        <c:v>2.3084291230762837</c:v>
                      </c:pt>
                      <c:pt idx="8518">
                        <c:v>2.6905891000153161</c:v>
                      </c:pt>
                      <c:pt idx="8519">
                        <c:v>3.3989150479781922</c:v>
                      </c:pt>
                      <c:pt idx="8520">
                        <c:v>1.6458606619386327</c:v>
                      </c:pt>
                      <c:pt idx="8521">
                        <c:v>2.8835916551164065</c:v>
                      </c:pt>
                      <c:pt idx="8522">
                        <c:v>1.6182792104044585</c:v>
                      </c:pt>
                      <c:pt idx="8523">
                        <c:v>2.328502249444496</c:v>
                      </c:pt>
                      <c:pt idx="8524">
                        <c:v>3.6602331445345557</c:v>
                      </c:pt>
                      <c:pt idx="8525">
                        <c:v>1.4447689574683087</c:v>
                      </c:pt>
                      <c:pt idx="8526">
                        <c:v>3.3509245365975491</c:v>
                      </c:pt>
                      <c:pt idx="8527">
                        <c:v>3.0620133799520599</c:v>
                      </c:pt>
                      <c:pt idx="8528">
                        <c:v>1.8720832533884697</c:v>
                      </c:pt>
                      <c:pt idx="8529">
                        <c:v>0.49218963310523856</c:v>
                      </c:pt>
                      <c:pt idx="8530">
                        <c:v>5.3838513332501545</c:v>
                      </c:pt>
                      <c:pt idx="8531">
                        <c:v>3.4666058015356489</c:v>
                      </c:pt>
                      <c:pt idx="8532">
                        <c:v>3.7929031297715232</c:v>
                      </c:pt>
                      <c:pt idx="8533">
                        <c:v>3.4569883118492926</c:v>
                      </c:pt>
                      <c:pt idx="8534">
                        <c:v>3.3594964624736026</c:v>
                      </c:pt>
                      <c:pt idx="8535">
                        <c:v>2.5492141163288724</c:v>
                      </c:pt>
                      <c:pt idx="8536">
                        <c:v>1.5748596333220184</c:v>
                      </c:pt>
                      <c:pt idx="8537">
                        <c:v>2.3282539565337341</c:v>
                      </c:pt>
                      <c:pt idx="8538">
                        <c:v>3.2380322886389115</c:v>
                      </c:pt>
                      <c:pt idx="8539">
                        <c:v>1.8325665040678849</c:v>
                      </c:pt>
                      <c:pt idx="8540">
                        <c:v>2.8473353247466235</c:v>
                      </c:pt>
                      <c:pt idx="8541">
                        <c:v>2.2052873169244558</c:v>
                      </c:pt>
                      <c:pt idx="8542">
                        <c:v>2.4581529868989782</c:v>
                      </c:pt>
                      <c:pt idx="8543">
                        <c:v>1.2668391385673621</c:v>
                      </c:pt>
                      <c:pt idx="8544">
                        <c:v>1.6921333309358042</c:v>
                      </c:pt>
                      <c:pt idx="8545">
                        <c:v>1.53781921689328</c:v>
                      </c:pt>
                      <c:pt idx="8546">
                        <c:v>2.2915435221473062</c:v>
                      </c:pt>
                      <c:pt idx="8547">
                        <c:v>1.2603273401542461</c:v>
                      </c:pt>
                      <c:pt idx="8548">
                        <c:v>1.6081687794588879</c:v>
                      </c:pt>
                      <c:pt idx="8549">
                        <c:v>1.6361491461401387</c:v>
                      </c:pt>
                      <c:pt idx="8550">
                        <c:v>1.6075275423196318</c:v>
                      </c:pt>
                      <c:pt idx="8551">
                        <c:v>1.3990057947273056</c:v>
                      </c:pt>
                      <c:pt idx="8552">
                        <c:v>2.0519769524392739</c:v>
                      </c:pt>
                      <c:pt idx="8553">
                        <c:v>2.6161087818201079</c:v>
                      </c:pt>
                      <c:pt idx="8554">
                        <c:v>2.6470635585978961</c:v>
                      </c:pt>
                      <c:pt idx="8555">
                        <c:v>3.6922654216764261</c:v>
                      </c:pt>
                      <c:pt idx="8556">
                        <c:v>2.3974845702613674</c:v>
                      </c:pt>
                      <c:pt idx="8557">
                        <c:v>3.6486841273851125</c:v>
                      </c:pt>
                      <c:pt idx="8558">
                        <c:v>2.9055213562820925</c:v>
                      </c:pt>
                      <c:pt idx="8559">
                        <c:v>2.5466173998677659</c:v>
                      </c:pt>
                      <c:pt idx="8560">
                        <c:v>1.8540450782110203</c:v>
                      </c:pt>
                      <c:pt idx="8561">
                        <c:v>2.6475154874788949</c:v>
                      </c:pt>
                      <c:pt idx="8562">
                        <c:v>1.5312792861018771</c:v>
                      </c:pt>
                      <c:pt idx="8563">
                        <c:v>2.4171381617601946</c:v>
                      </c:pt>
                      <c:pt idx="8564">
                        <c:v>1.924985298375516</c:v>
                      </c:pt>
                      <c:pt idx="8565">
                        <c:v>1.8181183827856764</c:v>
                      </c:pt>
                      <c:pt idx="8566">
                        <c:v>1.632359536245034</c:v>
                      </c:pt>
                      <c:pt idx="8567">
                        <c:v>1.92391813432866</c:v>
                      </c:pt>
                      <c:pt idx="8568">
                        <c:v>1.9397926385759958</c:v>
                      </c:pt>
                      <c:pt idx="8569">
                        <c:v>1.1812255674966732</c:v>
                      </c:pt>
                      <c:pt idx="8570">
                        <c:v>1.6408039879790375</c:v>
                      </c:pt>
                      <c:pt idx="8571">
                        <c:v>3.0603328822599272</c:v>
                      </c:pt>
                      <c:pt idx="8572">
                        <c:v>1.6197439828055129</c:v>
                      </c:pt>
                      <c:pt idx="8573">
                        <c:v>1.1639864730104295</c:v>
                      </c:pt>
                      <c:pt idx="8574">
                        <c:v>1.1661762269680531</c:v>
                      </c:pt>
                      <c:pt idx="8575">
                        <c:v>0.32682657259681586</c:v>
                      </c:pt>
                      <c:pt idx="8576">
                        <c:v>1.2098035952457471</c:v>
                      </c:pt>
                      <c:pt idx="8577">
                        <c:v>4.1000163731702237</c:v>
                      </c:pt>
                      <c:pt idx="8578">
                        <c:v>3.3741920145530204</c:v>
                      </c:pt>
                      <c:pt idx="8579">
                        <c:v>1.820360971648938</c:v>
                      </c:pt>
                      <c:pt idx="8580">
                        <c:v>1.8522190064385218</c:v>
                      </c:pt>
                      <c:pt idx="8581">
                        <c:v>3.6069858727540463</c:v>
                      </c:pt>
                      <c:pt idx="8582">
                        <c:v>2.7345137727035556</c:v>
                      </c:pt>
                      <c:pt idx="8583">
                        <c:v>2.5577590997637243</c:v>
                      </c:pt>
                      <c:pt idx="8584">
                        <c:v>2.5738106901932216</c:v>
                      </c:pt>
                      <c:pt idx="8585">
                        <c:v>2.3358817527740996</c:v>
                      </c:pt>
                      <c:pt idx="8586">
                        <c:v>2.1656923104262575</c:v>
                      </c:pt>
                      <c:pt idx="8587">
                        <c:v>2.2700680080630997</c:v>
                      </c:pt>
                      <c:pt idx="8588">
                        <c:v>2.0862872697800867</c:v>
                      </c:pt>
                      <c:pt idx="8589">
                        <c:v>1.5959826462488935</c:v>
                      </c:pt>
                      <c:pt idx="8590">
                        <c:v>1.833529812579018</c:v>
                      </c:pt>
                      <c:pt idx="8591">
                        <c:v>1.1662599458232992</c:v>
                      </c:pt>
                      <c:pt idx="8592">
                        <c:v>1.4914201355834731</c:v>
                      </c:pt>
                      <c:pt idx="8593">
                        <c:v>0.74122828829430276</c:v>
                      </c:pt>
                      <c:pt idx="8594">
                        <c:v>0.74919410670319242</c:v>
                      </c:pt>
                      <c:pt idx="8595">
                        <c:v>0.82354867360244433</c:v>
                      </c:pt>
                      <c:pt idx="8596">
                        <c:v>0.89664558457018195</c:v>
                      </c:pt>
                      <c:pt idx="8597">
                        <c:v>0.77922558466520286</c:v>
                      </c:pt>
                      <c:pt idx="8598">
                        <c:v>0.6494556161935312</c:v>
                      </c:pt>
                      <c:pt idx="8599">
                        <c:v>0.30520733615145812</c:v>
                      </c:pt>
                      <c:pt idx="8600">
                        <c:v>1.7227746811441318</c:v>
                      </c:pt>
                      <c:pt idx="8601">
                        <c:v>2.7623231730632498</c:v>
                      </c:pt>
                      <c:pt idx="8602">
                        <c:v>2.7717028748116399</c:v>
                      </c:pt>
                      <c:pt idx="8603">
                        <c:v>3.7680649949849645</c:v>
                      </c:pt>
                      <c:pt idx="8604">
                        <c:v>3.1994335260625464</c:v>
                      </c:pt>
                      <c:pt idx="8605">
                        <c:v>3.8326818602335488</c:v>
                      </c:pt>
                      <c:pt idx="8606">
                        <c:v>4.1227090078042687</c:v>
                      </c:pt>
                      <c:pt idx="8607">
                        <c:v>2.9796467429633475</c:v>
                      </c:pt>
                      <c:pt idx="8608">
                        <c:v>4.0649368401019341</c:v>
                      </c:pt>
                      <c:pt idx="8609">
                        <c:v>1.517198077890876</c:v>
                      </c:pt>
                      <c:pt idx="8610">
                        <c:v>2.1672985827816191</c:v>
                      </c:pt>
                      <c:pt idx="8611">
                        <c:v>2.5918669082697749</c:v>
                      </c:pt>
                      <c:pt idx="8612">
                        <c:v>3.7343651052188398</c:v>
                      </c:pt>
                      <c:pt idx="8613">
                        <c:v>1.5155094245007326</c:v>
                      </c:pt>
                      <c:pt idx="8614">
                        <c:v>2.4983537498964461</c:v>
                      </c:pt>
                      <c:pt idx="8615">
                        <c:v>2.0404479264369222</c:v>
                      </c:pt>
                      <c:pt idx="8616">
                        <c:v>1.4865814325164493</c:v>
                      </c:pt>
                      <c:pt idx="8617">
                        <c:v>2.3807046680186517</c:v>
                      </c:pt>
                      <c:pt idx="8618">
                        <c:v>2.9953594964900456</c:v>
                      </c:pt>
                      <c:pt idx="8619">
                        <c:v>4.0382152929478901</c:v>
                      </c:pt>
                      <c:pt idx="8620">
                        <c:v>0.7775195231280152</c:v>
                      </c:pt>
                      <c:pt idx="8621">
                        <c:v>2.7585532293731667</c:v>
                      </c:pt>
                      <c:pt idx="8622">
                        <c:v>2.113934576748778</c:v>
                      </c:pt>
                      <c:pt idx="8623">
                        <c:v>1.9947647194559035</c:v>
                      </c:pt>
                      <c:pt idx="8624">
                        <c:v>2.0966888907351144</c:v>
                      </c:pt>
                      <c:pt idx="8625">
                        <c:v>1.8275847044286819</c:v>
                      </c:pt>
                      <c:pt idx="8626">
                        <c:v>5.5061092426658833</c:v>
                      </c:pt>
                      <c:pt idx="8627">
                        <c:v>7.2930340057425189</c:v>
                      </c:pt>
                      <c:pt idx="8628">
                        <c:v>5.6906112444822075</c:v>
                      </c:pt>
                      <c:pt idx="8629">
                        <c:v>1.9731382102784329</c:v>
                      </c:pt>
                      <c:pt idx="8630">
                        <c:v>6.6326924208081266</c:v>
                      </c:pt>
                      <c:pt idx="8631">
                        <c:v>5.1721223385763331</c:v>
                      </c:pt>
                      <c:pt idx="8632">
                        <c:v>5.0503532374929776</c:v>
                      </c:pt>
                      <c:pt idx="8633">
                        <c:v>4.3526689256861051</c:v>
                      </c:pt>
                      <c:pt idx="8634">
                        <c:v>4.6819653176199454</c:v>
                      </c:pt>
                      <c:pt idx="8635">
                        <c:v>4.4781313809968903</c:v>
                      </c:pt>
                      <c:pt idx="8636">
                        <c:v>5.7199327462095635</c:v>
                      </c:pt>
                      <c:pt idx="8637">
                        <c:v>4.4472763567860127</c:v>
                      </c:pt>
                      <c:pt idx="8638">
                        <c:v>6.8194008240538269</c:v>
                      </c:pt>
                      <c:pt idx="8639">
                        <c:v>4.0504193385275187</c:v>
                      </c:pt>
                      <c:pt idx="8640">
                        <c:v>2.9763310894934705</c:v>
                      </c:pt>
                      <c:pt idx="8641">
                        <c:v>3.7604294910737468</c:v>
                      </c:pt>
                      <c:pt idx="8642">
                        <c:v>3.8525813237410134</c:v>
                      </c:pt>
                      <c:pt idx="8643">
                        <c:v>2.4901057815267369</c:v>
                      </c:pt>
                      <c:pt idx="8644">
                        <c:v>1.9466317127220374</c:v>
                      </c:pt>
                      <c:pt idx="8645">
                        <c:v>2.725139987792879</c:v>
                      </c:pt>
                      <c:pt idx="8646">
                        <c:v>3.2829138248826424</c:v>
                      </c:pt>
                      <c:pt idx="8647">
                        <c:v>1.9231999102453619</c:v>
                      </c:pt>
                      <c:pt idx="8648">
                        <c:v>2.4155291908620198</c:v>
                      </c:pt>
                      <c:pt idx="8649">
                        <c:v>1.4873488323649542</c:v>
                      </c:pt>
                      <c:pt idx="8650">
                        <c:v>3.6884947930690983</c:v>
                      </c:pt>
                      <c:pt idx="8651">
                        <c:v>3.5729482435887561</c:v>
                      </c:pt>
                      <c:pt idx="8652">
                        <c:v>1.6231607411963576</c:v>
                      </c:pt>
                      <c:pt idx="8653">
                        <c:v>4.3833262049504809</c:v>
                      </c:pt>
                      <c:pt idx="8654">
                        <c:v>3.3233531386668544</c:v>
                      </c:pt>
                      <c:pt idx="8655">
                        <c:v>5.0290552889049804</c:v>
                      </c:pt>
                      <c:pt idx="8656">
                        <c:v>2.9686229261314034</c:v>
                      </c:pt>
                      <c:pt idx="8657">
                        <c:v>3.6529033989467576</c:v>
                      </c:pt>
                      <c:pt idx="8658">
                        <c:v>4.4198026516743552</c:v>
                      </c:pt>
                      <c:pt idx="8659">
                        <c:v>2.0589564411124015</c:v>
                      </c:pt>
                      <c:pt idx="8660">
                        <c:v>1.3745101346642423</c:v>
                      </c:pt>
                      <c:pt idx="8661">
                        <c:v>2.9630073690627707</c:v>
                      </c:pt>
                      <c:pt idx="8662">
                        <c:v>1.2406633340683506</c:v>
                      </c:pt>
                      <c:pt idx="8663">
                        <c:v>2.9826093190687786</c:v>
                      </c:pt>
                      <c:pt idx="8664">
                        <c:v>4.14469209481594</c:v>
                      </c:pt>
                      <c:pt idx="8665">
                        <c:v>2.8035505407529526</c:v>
                      </c:pt>
                      <c:pt idx="8666">
                        <c:v>2.8040851374359237</c:v>
                      </c:pt>
                      <c:pt idx="8667">
                        <c:v>2.4745752883978276</c:v>
                      </c:pt>
                      <c:pt idx="8668">
                        <c:v>2.9819027770370252</c:v>
                      </c:pt>
                      <c:pt idx="8669">
                        <c:v>1.6408551271564669</c:v>
                      </c:pt>
                      <c:pt idx="8670">
                        <c:v>3.3660363737442953</c:v>
                      </c:pt>
                      <c:pt idx="8671">
                        <c:v>2.2745756080728632</c:v>
                      </c:pt>
                      <c:pt idx="8672">
                        <c:v>3.1201811486750683</c:v>
                      </c:pt>
                      <c:pt idx="8673">
                        <c:v>2.6987211167089717</c:v>
                      </c:pt>
                      <c:pt idx="8674">
                        <c:v>3.506490415695525</c:v>
                      </c:pt>
                      <c:pt idx="8675">
                        <c:v>1.5467293980043062</c:v>
                      </c:pt>
                      <c:pt idx="8676">
                        <c:v>2.4752451661001231</c:v>
                      </c:pt>
                      <c:pt idx="8677">
                        <c:v>1.6440718879354466</c:v>
                      </c:pt>
                      <c:pt idx="8678">
                        <c:v>3.4064012570978726</c:v>
                      </c:pt>
                      <c:pt idx="8679">
                        <c:v>3.8688433980382606</c:v>
                      </c:pt>
                      <c:pt idx="8680">
                        <c:v>1.9910969377632628</c:v>
                      </c:pt>
                      <c:pt idx="8681">
                        <c:v>2.6784458668760558</c:v>
                      </c:pt>
                      <c:pt idx="8682">
                        <c:v>3.2747718347231962</c:v>
                      </c:pt>
                      <c:pt idx="8683">
                        <c:v>0.81279277232864466</c:v>
                      </c:pt>
                      <c:pt idx="8684">
                        <c:v>3.2138330294892388</c:v>
                      </c:pt>
                      <c:pt idx="8685">
                        <c:v>1.8797735113735992</c:v>
                      </c:pt>
                      <c:pt idx="8686">
                        <c:v>1.8839041945171096</c:v>
                      </c:pt>
                      <c:pt idx="8687">
                        <c:v>2.7621193298806288</c:v>
                      </c:pt>
                      <c:pt idx="8688">
                        <c:v>2.953209015086343</c:v>
                      </c:pt>
                      <c:pt idx="8689">
                        <c:v>1.3991517385000107</c:v>
                      </c:pt>
                      <c:pt idx="8690">
                        <c:v>2.2182803180195885</c:v>
                      </c:pt>
                      <c:pt idx="8691">
                        <c:v>2.4295255252543648</c:v>
                      </c:pt>
                      <c:pt idx="8692">
                        <c:v>1.9707849164287712</c:v>
                      </c:pt>
                      <c:pt idx="8693">
                        <c:v>1.1459240858668989</c:v>
                      </c:pt>
                      <c:pt idx="8694">
                        <c:v>1.3741216260468816</c:v>
                      </c:pt>
                      <c:pt idx="8695">
                        <c:v>1.2600673517713483</c:v>
                      </c:pt>
                      <c:pt idx="8696">
                        <c:v>1.6681533025173929</c:v>
                      </c:pt>
                      <c:pt idx="8697">
                        <c:v>1.2440678005147541</c:v>
                      </c:pt>
                      <c:pt idx="8698">
                        <c:v>1.5154040763795149</c:v>
                      </c:pt>
                      <c:pt idx="8699">
                        <c:v>0.73842181545336716</c:v>
                      </c:pt>
                      <c:pt idx="8700">
                        <c:v>1.0016471141799397</c:v>
                      </c:pt>
                      <c:pt idx="8701">
                        <c:v>2.3054365289813572</c:v>
                      </c:pt>
                      <c:pt idx="8702">
                        <c:v>2.9303944608365633</c:v>
                      </c:pt>
                      <c:pt idx="8703">
                        <c:v>4.9086488225823928</c:v>
                      </c:pt>
                      <c:pt idx="8704">
                        <c:v>4.0965326199351271</c:v>
                      </c:pt>
                      <c:pt idx="8705">
                        <c:v>3.6671753668299245</c:v>
                      </c:pt>
                      <c:pt idx="8706">
                        <c:v>3.0169423197764678</c:v>
                      </c:pt>
                      <c:pt idx="8707">
                        <c:v>6.0231746299600122</c:v>
                      </c:pt>
                      <c:pt idx="8708">
                        <c:v>3.5909599052517156</c:v>
                      </c:pt>
                      <c:pt idx="8709">
                        <c:v>2.6985148462341719</c:v>
                      </c:pt>
                      <c:pt idx="8710">
                        <c:v>2.7657964478091697</c:v>
                      </c:pt>
                      <c:pt idx="8711">
                        <c:v>3.3622257312745174</c:v>
                      </c:pt>
                      <c:pt idx="8712">
                        <c:v>2.5151451011698382</c:v>
                      </c:pt>
                      <c:pt idx="8713">
                        <c:v>3.6388599279173723</c:v>
                      </c:pt>
                      <c:pt idx="8714">
                        <c:v>2.6306207580627263</c:v>
                      </c:pt>
                      <c:pt idx="8715">
                        <c:v>2.8054136026801353</c:v>
                      </c:pt>
                      <c:pt idx="8716">
                        <c:v>1.1723963205741641</c:v>
                      </c:pt>
                      <c:pt idx="8717">
                        <c:v>2.7225799823518217</c:v>
                      </c:pt>
                      <c:pt idx="8718">
                        <c:v>2.1931743926331642</c:v>
                      </c:pt>
                      <c:pt idx="8719">
                        <c:v>1.3325806105009264</c:v>
                      </c:pt>
                      <c:pt idx="8720">
                        <c:v>1.6220842071557462</c:v>
                      </c:pt>
                      <c:pt idx="8721">
                        <c:v>1.4799527756365705</c:v>
                      </c:pt>
                      <c:pt idx="8722">
                        <c:v>1.8808743126724883</c:v>
                      </c:pt>
                      <c:pt idx="8723">
                        <c:v>1.0305366032841197</c:v>
                      </c:pt>
                      <c:pt idx="8724">
                        <c:v>1.0807342585418513</c:v>
                      </c:pt>
                      <c:pt idx="8725">
                        <c:v>1.3195919039910216</c:v>
                      </c:pt>
                      <c:pt idx="8726">
                        <c:v>3.1449682188759662</c:v>
                      </c:pt>
                      <c:pt idx="8727">
                        <c:v>3.3467533469349671</c:v>
                      </c:pt>
                      <c:pt idx="8728">
                        <c:v>3.0770631682043876</c:v>
                      </c:pt>
                      <c:pt idx="8729">
                        <c:v>1.2755330138537688</c:v>
                      </c:pt>
                      <c:pt idx="8730">
                        <c:v>1.4450784013590592</c:v>
                      </c:pt>
                      <c:pt idx="8731">
                        <c:v>5.131537738339575</c:v>
                      </c:pt>
                      <c:pt idx="8732">
                        <c:v>2.4305780158520367</c:v>
                      </c:pt>
                      <c:pt idx="8733">
                        <c:v>3.8380984500495838</c:v>
                      </c:pt>
                      <c:pt idx="8734">
                        <c:v>3.7954439959859481</c:v>
                      </c:pt>
                      <c:pt idx="8735">
                        <c:v>4.0688289678852412</c:v>
                      </c:pt>
                      <c:pt idx="8736">
                        <c:v>2.1248354484151841</c:v>
                      </c:pt>
                      <c:pt idx="8737">
                        <c:v>1.4671216398830584</c:v>
                      </c:pt>
                      <c:pt idx="8738">
                        <c:v>2.3597838336455705</c:v>
                      </c:pt>
                      <c:pt idx="8739">
                        <c:v>3.2781584368897927</c:v>
                      </c:pt>
                      <c:pt idx="8740">
                        <c:v>2.267774405206826</c:v>
                      </c:pt>
                      <c:pt idx="8741">
                        <c:v>1.6580992182972052</c:v>
                      </c:pt>
                      <c:pt idx="8742">
                        <c:v>2.4621387365074443</c:v>
                      </c:pt>
                      <c:pt idx="8743">
                        <c:v>1.6163202959801666</c:v>
                      </c:pt>
                      <c:pt idx="8744">
                        <c:v>2.0383492725227903</c:v>
                      </c:pt>
                      <c:pt idx="8745">
                        <c:v>1.8559859734732009</c:v>
                      </c:pt>
                      <c:pt idx="8746">
                        <c:v>1.5830519302832173</c:v>
                      </c:pt>
                      <c:pt idx="8747">
                        <c:v>1.1793068787735432</c:v>
                      </c:pt>
                      <c:pt idx="8748">
                        <c:v>1.8210350628540046</c:v>
                      </c:pt>
                      <c:pt idx="8749">
                        <c:v>1.2675509332361159</c:v>
                      </c:pt>
                      <c:pt idx="8750">
                        <c:v>1.7900660718190062</c:v>
                      </c:pt>
                      <c:pt idx="8751">
                        <c:v>5.3945941364759955</c:v>
                      </c:pt>
                      <c:pt idx="8752">
                        <c:v>5.3534094523822624</c:v>
                      </c:pt>
                      <c:pt idx="8753">
                        <c:v>5.43422673766141</c:v>
                      </c:pt>
                      <c:pt idx="8754">
                        <c:v>4.7305755574795976</c:v>
                      </c:pt>
                      <c:pt idx="8755">
                        <c:v>4.7822443821634435</c:v>
                      </c:pt>
                      <c:pt idx="8756">
                        <c:v>4.2229002152788073</c:v>
                      </c:pt>
                      <c:pt idx="8757">
                        <c:v>6.2831878310504718</c:v>
                      </c:pt>
                      <c:pt idx="8758">
                        <c:v>5.419019997561052</c:v>
                      </c:pt>
                      <c:pt idx="8759">
                        <c:v>5.5666880098082645</c:v>
                      </c:pt>
                      <c:pt idx="8760">
                        <c:v>3.0478142278059899</c:v>
                      </c:pt>
                      <c:pt idx="8761">
                        <c:v>3.0967374402531322</c:v>
                      </c:pt>
                      <c:pt idx="8762">
                        <c:v>2.2451004206236536</c:v>
                      </c:pt>
                      <c:pt idx="8763">
                        <c:v>4.7798556944388464</c:v>
                      </c:pt>
                      <c:pt idx="8764">
                        <c:v>4.6263508960163913</c:v>
                      </c:pt>
                      <c:pt idx="8765">
                        <c:v>3.0748061190728975</c:v>
                      </c:pt>
                      <c:pt idx="8766">
                        <c:v>2.5233288896813688</c:v>
                      </c:pt>
                      <c:pt idx="8767">
                        <c:v>4.1413696623586258</c:v>
                      </c:pt>
                      <c:pt idx="8768">
                        <c:v>1.3329607374247829</c:v>
                      </c:pt>
                      <c:pt idx="8769">
                        <c:v>2.2148751994540286</c:v>
                      </c:pt>
                      <c:pt idx="8770">
                        <c:v>1.3788445747188804</c:v>
                      </c:pt>
                      <c:pt idx="8771">
                        <c:v>2.3763857505337587</c:v>
                      </c:pt>
                      <c:pt idx="8772">
                        <c:v>2.2106559449405276</c:v>
                      </c:pt>
                      <c:pt idx="8773">
                        <c:v>1.6845761773311108</c:v>
                      </c:pt>
                      <c:pt idx="8774">
                        <c:v>1.5614327320693706</c:v>
                      </c:pt>
                      <c:pt idx="8775">
                        <c:v>0.79166216362343333</c:v>
                      </c:pt>
                      <c:pt idx="8776">
                        <c:v>2.4564670074270496</c:v>
                      </c:pt>
                      <c:pt idx="8777">
                        <c:v>2.7288551319908274</c:v>
                      </c:pt>
                      <c:pt idx="8778">
                        <c:v>5.073692262221944</c:v>
                      </c:pt>
                      <c:pt idx="8779">
                        <c:v>3.1041790929486783</c:v>
                      </c:pt>
                      <c:pt idx="8780">
                        <c:v>2.3458709112864917</c:v>
                      </c:pt>
                      <c:pt idx="8781">
                        <c:v>0.89067467560216684</c:v>
                      </c:pt>
                      <c:pt idx="8782">
                        <c:v>2.4731985533104277</c:v>
                      </c:pt>
                      <c:pt idx="8783">
                        <c:v>3.3326244626216486</c:v>
                      </c:pt>
                      <c:pt idx="8784">
                        <c:v>4.2691652839025247</c:v>
                      </c:pt>
                      <c:pt idx="8785">
                        <c:v>2.3782236979026261</c:v>
                      </c:pt>
                      <c:pt idx="8786">
                        <c:v>3.1864881075785974</c:v>
                      </c:pt>
                      <c:pt idx="8787">
                        <c:v>2.2281634436834392</c:v>
                      </c:pt>
                      <c:pt idx="8788">
                        <c:v>1.8091774972606156</c:v>
                      </c:pt>
                      <c:pt idx="8789">
                        <c:v>2.1465622052145581</c:v>
                      </c:pt>
                      <c:pt idx="8790">
                        <c:v>1.664731623810882</c:v>
                      </c:pt>
                      <c:pt idx="8791">
                        <c:v>2.1485299758079677</c:v>
                      </c:pt>
                      <c:pt idx="8792">
                        <c:v>2.0458417538438698</c:v>
                      </c:pt>
                      <c:pt idx="8793">
                        <c:v>1.9166254925226343</c:v>
                      </c:pt>
                      <c:pt idx="8794">
                        <c:v>1.5704244561185319</c:v>
                      </c:pt>
                      <c:pt idx="8795">
                        <c:v>2.1857294494975847</c:v>
                      </c:pt>
                      <c:pt idx="8796">
                        <c:v>1.3916823621913446</c:v>
                      </c:pt>
                      <c:pt idx="8797">
                        <c:v>1.6243630732073613</c:v>
                      </c:pt>
                      <c:pt idx="8798">
                        <c:v>0.54746071063600998</c:v>
                      </c:pt>
                      <c:pt idx="8799">
                        <c:v>1.1261405705065144</c:v>
                      </c:pt>
                      <c:pt idx="8800">
                        <c:v>1.3633510366070283</c:v>
                      </c:pt>
                      <c:pt idx="8801">
                        <c:v>2.8296844011505682</c:v>
                      </c:pt>
                      <c:pt idx="8802">
                        <c:v>3.3260871581775229</c:v>
                      </c:pt>
                      <c:pt idx="8803">
                        <c:v>3.8450450140406751</c:v>
                      </c:pt>
                      <c:pt idx="8804">
                        <c:v>2.775605204507694</c:v>
                      </c:pt>
                      <c:pt idx="8805">
                        <c:v>3.1075914863835328</c:v>
                      </c:pt>
                      <c:pt idx="8806">
                        <c:v>3.4765387092944473</c:v>
                      </c:pt>
                      <c:pt idx="8807">
                        <c:v>3.3583192870023426</c:v>
                      </c:pt>
                      <c:pt idx="8808">
                        <c:v>1.6141096071032701</c:v>
                      </c:pt>
                      <c:pt idx="8809">
                        <c:v>2.6169038672304934</c:v>
                      </c:pt>
                      <c:pt idx="8810">
                        <c:v>2.4591204272611797</c:v>
                      </c:pt>
                      <c:pt idx="8811">
                        <c:v>3.1820555597879774</c:v>
                      </c:pt>
                      <c:pt idx="8812">
                        <c:v>2.4065646846962432</c:v>
                      </c:pt>
                      <c:pt idx="8813">
                        <c:v>2.8007383238944716</c:v>
                      </c:pt>
                      <c:pt idx="8814">
                        <c:v>1.5861335745745664</c:v>
                      </c:pt>
                      <c:pt idx="8815">
                        <c:v>1.6921003869647737</c:v>
                      </c:pt>
                      <c:pt idx="8816">
                        <c:v>1.6978393914382914</c:v>
                      </c:pt>
                      <c:pt idx="8817">
                        <c:v>1.0791433110420869</c:v>
                      </c:pt>
                      <c:pt idx="8818">
                        <c:v>1.7240096001533345</c:v>
                      </c:pt>
                      <c:pt idx="8819">
                        <c:v>2.5453924809390234</c:v>
                      </c:pt>
                      <c:pt idx="8820">
                        <c:v>2.5761645205427546</c:v>
                      </c:pt>
                      <c:pt idx="8821">
                        <c:v>1.5292131244972178</c:v>
                      </c:pt>
                      <c:pt idx="8822">
                        <c:v>1.4162182142943773</c:v>
                      </c:pt>
                      <c:pt idx="8823">
                        <c:v>1.4195569438196389</c:v>
                      </c:pt>
                      <c:pt idx="8824">
                        <c:v>1.0891274666663973</c:v>
                      </c:pt>
                      <c:pt idx="8825">
                        <c:v>1.1172167967930968</c:v>
                      </c:pt>
                      <c:pt idx="8826">
                        <c:v>2.867855200625522</c:v>
                      </c:pt>
                      <c:pt idx="8827">
                        <c:v>1.7901615151653798</c:v>
                      </c:pt>
                      <c:pt idx="8828">
                        <c:v>3.4812540177697935</c:v>
                      </c:pt>
                      <c:pt idx="8829">
                        <c:v>2.0130920318603565</c:v>
                      </c:pt>
                      <c:pt idx="8830">
                        <c:v>1.9342087186193724</c:v>
                      </c:pt>
                      <c:pt idx="8831">
                        <c:v>1.9859864048840303</c:v>
                      </c:pt>
                      <c:pt idx="8832">
                        <c:v>1.4170198937798877</c:v>
                      </c:pt>
                      <c:pt idx="8833">
                        <c:v>2.7376222692231504</c:v>
                      </c:pt>
                      <c:pt idx="8834">
                        <c:v>2.4626195212366677</c:v>
                      </c:pt>
                      <c:pt idx="8835">
                        <c:v>1.6182168153116692</c:v>
                      </c:pt>
                      <c:pt idx="8836">
                        <c:v>2.0026713435361563</c:v>
                      </c:pt>
                      <c:pt idx="8837">
                        <c:v>2.5030389120717276</c:v>
                      </c:pt>
                      <c:pt idx="8838">
                        <c:v>2.4363133549917415</c:v>
                      </c:pt>
                      <c:pt idx="8839">
                        <c:v>2.4840465250157155</c:v>
                      </c:pt>
                      <c:pt idx="8840">
                        <c:v>2.9165675392613575</c:v>
                      </c:pt>
                      <c:pt idx="8841">
                        <c:v>1.6187274262576623</c:v>
                      </c:pt>
                      <c:pt idx="8842">
                        <c:v>2.9395117916669555</c:v>
                      </c:pt>
                      <c:pt idx="8843">
                        <c:v>1.4046114876844911</c:v>
                      </c:pt>
                      <c:pt idx="8844">
                        <c:v>1.4969579777835909</c:v>
                      </c:pt>
                      <c:pt idx="8845">
                        <c:v>1.4030856799368885</c:v>
                      </c:pt>
                      <c:pt idx="8846">
                        <c:v>1.8274845282480203</c:v>
                      </c:pt>
                      <c:pt idx="8847">
                        <c:v>2.2197412427508079</c:v>
                      </c:pt>
                      <c:pt idx="8848">
                        <c:v>1.4986494597080044</c:v>
                      </c:pt>
                      <c:pt idx="8849">
                        <c:v>2.0038962767937174</c:v>
                      </c:pt>
                      <c:pt idx="8850">
                        <c:v>0.1125611763592704</c:v>
                      </c:pt>
                      <c:pt idx="8851">
                        <c:v>1.9787613553578702</c:v>
                      </c:pt>
                      <c:pt idx="8852">
                        <c:v>3.181988042828177</c:v>
                      </c:pt>
                      <c:pt idx="8853">
                        <c:v>2.946098183829676</c:v>
                      </c:pt>
                      <c:pt idx="8854">
                        <c:v>3.3661029993231661</c:v>
                      </c:pt>
                      <c:pt idx="8855">
                        <c:v>0.79898940177694611</c:v>
                      </c:pt>
                      <c:pt idx="8856">
                        <c:v>2.2798015734537072</c:v>
                      </c:pt>
                      <c:pt idx="8857">
                        <c:v>2.6116964617872274</c:v>
                      </c:pt>
                      <c:pt idx="8858">
                        <c:v>1.3046116076956116</c:v>
                      </c:pt>
                      <c:pt idx="8859">
                        <c:v>1.9398301847025268</c:v>
                      </c:pt>
                      <c:pt idx="8860">
                        <c:v>0.21185849355070868</c:v>
                      </c:pt>
                      <c:pt idx="8861">
                        <c:v>1.5896776112732682</c:v>
                      </c:pt>
                      <c:pt idx="8862">
                        <c:v>1.4232676195828755</c:v>
                      </c:pt>
                      <c:pt idx="8863">
                        <c:v>0.88138148358384016</c:v>
                      </c:pt>
                      <c:pt idx="8864">
                        <c:v>0.36195923740407099</c:v>
                      </c:pt>
                      <c:pt idx="8865">
                        <c:v>0.55883830364037979</c:v>
                      </c:pt>
                      <c:pt idx="8866">
                        <c:v>0.5902615199618072</c:v>
                      </c:pt>
                      <c:pt idx="8867">
                        <c:v>0.31663751368859266</c:v>
                      </c:pt>
                      <c:pt idx="8868">
                        <c:v>0.60504782682131031</c:v>
                      </c:pt>
                      <c:pt idx="8869">
                        <c:v>0.34651972426991928</c:v>
                      </c:pt>
                      <c:pt idx="8870">
                        <c:v>0.16433101961431143</c:v>
                      </c:pt>
                      <c:pt idx="8871">
                        <c:v>0.23023798616874697</c:v>
                      </c:pt>
                      <c:pt idx="8872">
                        <c:v>0.17378151830899916</c:v>
                      </c:pt>
                      <c:pt idx="8873">
                        <c:v>0.12456588952965483</c:v>
                      </c:pt>
                      <c:pt idx="8874">
                        <c:v>0.18011171435800946</c:v>
                      </c:pt>
                      <c:pt idx="8875">
                        <c:v>0.18744683976119228</c:v>
                      </c:pt>
                      <c:pt idx="8876">
                        <c:v>2.540309293031739</c:v>
                      </c:pt>
                      <c:pt idx="8877">
                        <c:v>5.1074169257190025</c:v>
                      </c:pt>
                      <c:pt idx="8878">
                        <c:v>6.9687460341760907</c:v>
                      </c:pt>
                      <c:pt idx="8879">
                        <c:v>8.1593399697721711</c:v>
                      </c:pt>
                      <c:pt idx="8880">
                        <c:v>6.4531889823007784</c:v>
                      </c:pt>
                      <c:pt idx="8881">
                        <c:v>4.7121276868649771</c:v>
                      </c:pt>
                      <c:pt idx="8882">
                        <c:v>2.8377484810155886</c:v>
                      </c:pt>
                      <c:pt idx="8883">
                        <c:v>4.0336484401012651</c:v>
                      </c:pt>
                      <c:pt idx="8884">
                        <c:v>4.436327086323109</c:v>
                      </c:pt>
                      <c:pt idx="8885">
                        <c:v>2.1214616232516077</c:v>
                      </c:pt>
                      <c:pt idx="8886">
                        <c:v>2.459168331623133</c:v>
                      </c:pt>
                      <c:pt idx="8887">
                        <c:v>1.914289540453288</c:v>
                      </c:pt>
                      <c:pt idx="8888">
                        <c:v>1.1643087047804679</c:v>
                      </c:pt>
                      <c:pt idx="8889">
                        <c:v>1.4474554092248155</c:v>
                      </c:pt>
                      <c:pt idx="8890">
                        <c:v>1.1258276157969926</c:v>
                      </c:pt>
                      <c:pt idx="8891">
                        <c:v>0.77832091653581881</c:v>
                      </c:pt>
                      <c:pt idx="8892">
                        <c:v>0.83435390098510553</c:v>
                      </c:pt>
                      <c:pt idx="8893">
                        <c:v>0.92476325035683404</c:v>
                      </c:pt>
                      <c:pt idx="8894">
                        <c:v>0.45743541979859986</c:v>
                      </c:pt>
                      <c:pt idx="8895">
                        <c:v>0.60113122888536186</c:v>
                      </c:pt>
                      <c:pt idx="8896">
                        <c:v>0.48104408377772323</c:v>
                      </c:pt>
                      <c:pt idx="8897">
                        <c:v>0.37110388713398468</c:v>
                      </c:pt>
                      <c:pt idx="8898">
                        <c:v>0.39031882206423324</c:v>
                      </c:pt>
                      <c:pt idx="8899">
                        <c:v>0.11963522481026739</c:v>
                      </c:pt>
                      <c:pt idx="8900">
                        <c:v>0.23902502610275636</c:v>
                      </c:pt>
                      <c:pt idx="8901">
                        <c:v>4.0436256725743158</c:v>
                      </c:pt>
                      <c:pt idx="8902">
                        <c:v>2.7041723005757032</c:v>
                      </c:pt>
                      <c:pt idx="8903">
                        <c:v>6.3757366426321846</c:v>
                      </c:pt>
                      <c:pt idx="8904">
                        <c:v>3.3358712213047368</c:v>
                      </c:pt>
                      <c:pt idx="8905">
                        <c:v>3.9941845191128751</c:v>
                      </c:pt>
                      <c:pt idx="8906">
                        <c:v>2.7708849290268875</c:v>
                      </c:pt>
                      <c:pt idx="8907">
                        <c:v>2.2681412057819763</c:v>
                      </c:pt>
                      <c:pt idx="8908">
                        <c:v>2.2347528836646737</c:v>
                      </c:pt>
                      <c:pt idx="8909">
                        <c:v>1.983525994326051</c:v>
                      </c:pt>
                      <c:pt idx="8910">
                        <c:v>3.1880553956350486</c:v>
                      </c:pt>
                      <c:pt idx="8911">
                        <c:v>2.9224188496148833</c:v>
                      </c:pt>
                      <c:pt idx="8912">
                        <c:v>2.2609173896644101</c:v>
                      </c:pt>
                      <c:pt idx="8913">
                        <c:v>2.1942992817528983</c:v>
                      </c:pt>
                      <c:pt idx="8914">
                        <c:v>1.2379791330397729</c:v>
                      </c:pt>
                      <c:pt idx="8915">
                        <c:v>1.7934959914714481</c:v>
                      </c:pt>
                      <c:pt idx="8916">
                        <c:v>1.4903885230804315</c:v>
                      </c:pt>
                      <c:pt idx="8917">
                        <c:v>0.90288816530688787</c:v>
                      </c:pt>
                      <c:pt idx="8918">
                        <c:v>0.4606417918804756</c:v>
                      </c:pt>
                      <c:pt idx="8919">
                        <c:v>0.81252192171760618</c:v>
                      </c:pt>
                      <c:pt idx="8920">
                        <c:v>0.48904187365912666</c:v>
                      </c:pt>
                      <c:pt idx="8921">
                        <c:v>0.32670738616952671</c:v>
                      </c:pt>
                      <c:pt idx="8922">
                        <c:v>0.22093271368480413</c:v>
                      </c:pt>
                      <c:pt idx="8923">
                        <c:v>0.2612075206734803</c:v>
                      </c:pt>
                      <c:pt idx="8924">
                        <c:v>0.3387219401409054</c:v>
                      </c:pt>
                      <c:pt idx="8925">
                        <c:v>2.6618748206513319</c:v>
                      </c:pt>
                      <c:pt idx="8926">
                        <c:v>2.5117334316171447</c:v>
                      </c:pt>
                      <c:pt idx="8927">
                        <c:v>3.9402139850862161</c:v>
                      </c:pt>
                      <c:pt idx="8928">
                        <c:v>3.7681895469875974</c:v>
                      </c:pt>
                      <c:pt idx="8929">
                        <c:v>2.9889428234688542</c:v>
                      </c:pt>
                      <c:pt idx="8930">
                        <c:v>1.124926562956635</c:v>
                      </c:pt>
                      <c:pt idx="8931">
                        <c:v>3.4364381536039024</c:v>
                      </c:pt>
                      <c:pt idx="8932">
                        <c:v>2.0967668908006059</c:v>
                      </c:pt>
                      <c:pt idx="8933">
                        <c:v>2.9117339368437105</c:v>
                      </c:pt>
                      <c:pt idx="8934">
                        <c:v>3.4594435721645942</c:v>
                      </c:pt>
                      <c:pt idx="8935">
                        <c:v>1.5863661529019641</c:v>
                      </c:pt>
                      <c:pt idx="8936">
                        <c:v>2.108489617534512</c:v>
                      </c:pt>
                      <c:pt idx="8937">
                        <c:v>1.9416461074457732</c:v>
                      </c:pt>
                      <c:pt idx="8938">
                        <c:v>1.6133078729024357</c:v>
                      </c:pt>
                      <c:pt idx="8939">
                        <c:v>2.6825627751962262</c:v>
                      </c:pt>
                      <c:pt idx="8940">
                        <c:v>3.6650947588325682</c:v>
                      </c:pt>
                      <c:pt idx="8941">
                        <c:v>1.3531996031426901</c:v>
                      </c:pt>
                      <c:pt idx="8942">
                        <c:v>2.7315925004355628</c:v>
                      </c:pt>
                      <c:pt idx="8943">
                        <c:v>1.8796856377851157</c:v>
                      </c:pt>
                      <c:pt idx="8944">
                        <c:v>2.4683404301938032</c:v>
                      </c:pt>
                      <c:pt idx="8945">
                        <c:v>2.3162358467367206</c:v>
                      </c:pt>
                      <c:pt idx="8946">
                        <c:v>2.4510962297248127</c:v>
                      </c:pt>
                      <c:pt idx="8947">
                        <c:v>1.2774897330310113</c:v>
                      </c:pt>
                      <c:pt idx="8948">
                        <c:v>2.0603923283626289</c:v>
                      </c:pt>
                      <c:pt idx="8949">
                        <c:v>2.0507781744438742</c:v>
                      </c:pt>
                      <c:pt idx="8950">
                        <c:v>1.3675777422838649</c:v>
                      </c:pt>
                      <c:pt idx="8951">
                        <c:v>2.2250156886341976</c:v>
                      </c:pt>
                      <c:pt idx="8952">
                        <c:v>2.775206220266337</c:v>
                      </c:pt>
                      <c:pt idx="8953">
                        <c:v>4.6612448843309693</c:v>
                      </c:pt>
                      <c:pt idx="8954">
                        <c:v>2.9531896602058105</c:v>
                      </c:pt>
                      <c:pt idx="8955">
                        <c:v>3.6696061654938563</c:v>
                      </c:pt>
                      <c:pt idx="8956">
                        <c:v>3.2143491753881457</c:v>
                      </c:pt>
                      <c:pt idx="8957">
                        <c:v>4.6677093230397899</c:v>
                      </c:pt>
                      <c:pt idx="8958">
                        <c:v>4.4589129602310482</c:v>
                      </c:pt>
                      <c:pt idx="8959">
                        <c:v>2.5781714498124479</c:v>
                      </c:pt>
                      <c:pt idx="8960">
                        <c:v>3.3392526597691226</c:v>
                      </c:pt>
                      <c:pt idx="8961">
                        <c:v>3.3853406639746075</c:v>
                      </c:pt>
                      <c:pt idx="8962">
                        <c:v>2.6406652787771865</c:v>
                      </c:pt>
                      <c:pt idx="8963">
                        <c:v>2.4518963694542699</c:v>
                      </c:pt>
                      <c:pt idx="8964">
                        <c:v>2.4182404461984781</c:v>
                      </c:pt>
                      <c:pt idx="8965">
                        <c:v>1.3093166412716621</c:v>
                      </c:pt>
                      <c:pt idx="8966">
                        <c:v>2.0557463201458521</c:v>
                      </c:pt>
                      <c:pt idx="8967">
                        <c:v>2.0981142680128455</c:v>
                      </c:pt>
                      <c:pt idx="8968">
                        <c:v>1.3940465924077838</c:v>
                      </c:pt>
                      <c:pt idx="8969">
                        <c:v>1.7343391647564055</c:v>
                      </c:pt>
                      <c:pt idx="8970">
                        <c:v>1.5417406932337603</c:v>
                      </c:pt>
                      <c:pt idx="8971">
                        <c:v>0.37367340781159319</c:v>
                      </c:pt>
                      <c:pt idx="8972">
                        <c:v>1.4213898837418024</c:v>
                      </c:pt>
                      <c:pt idx="8973">
                        <c:v>1.3623936581893521</c:v>
                      </c:pt>
                      <c:pt idx="8974">
                        <c:v>1.2951560255680812</c:v>
                      </c:pt>
                      <c:pt idx="8975">
                        <c:v>3.1373195461438788</c:v>
                      </c:pt>
                      <c:pt idx="8976">
                        <c:v>4.566266208258825</c:v>
                      </c:pt>
                      <c:pt idx="8977">
                        <c:v>3.5433576187826783</c:v>
                      </c:pt>
                      <c:pt idx="8978">
                        <c:v>4.811614960688356</c:v>
                      </c:pt>
                      <c:pt idx="8979">
                        <c:v>2.6684602421703141</c:v>
                      </c:pt>
                      <c:pt idx="8980">
                        <c:v>3.9586179408810831</c:v>
                      </c:pt>
                      <c:pt idx="8981">
                        <c:v>3.5952899830352889</c:v>
                      </c:pt>
                      <c:pt idx="8982">
                        <c:v>1.8772741665159884</c:v>
                      </c:pt>
                      <c:pt idx="8983">
                        <c:v>3.9464679453699558</c:v>
                      </c:pt>
                      <c:pt idx="8984">
                        <c:v>3.1320436470451973</c:v>
                      </c:pt>
                      <c:pt idx="8985">
                        <c:v>3.7357570941876395</c:v>
                      </c:pt>
                      <c:pt idx="8986">
                        <c:v>4.1525865164379665</c:v>
                      </c:pt>
                      <c:pt idx="8987">
                        <c:v>5.5183806638435078</c:v>
                      </c:pt>
                      <c:pt idx="8988">
                        <c:v>2.5119975223716229</c:v>
                      </c:pt>
                      <c:pt idx="8989">
                        <c:v>2.8169143636928995</c:v>
                      </c:pt>
                      <c:pt idx="8990">
                        <c:v>3.106223928652259</c:v>
                      </c:pt>
                      <c:pt idx="8991">
                        <c:v>2.7713589305369681</c:v>
                      </c:pt>
                      <c:pt idx="8992">
                        <c:v>3.2868108639188054</c:v>
                      </c:pt>
                      <c:pt idx="8993">
                        <c:v>5.059443823882428</c:v>
                      </c:pt>
                      <c:pt idx="8994">
                        <c:v>2.1542876522314804</c:v>
                      </c:pt>
                      <c:pt idx="8995">
                        <c:v>2.2607876401219555</c:v>
                      </c:pt>
                      <c:pt idx="8996">
                        <c:v>2.8625221795260907</c:v>
                      </c:pt>
                      <c:pt idx="8997">
                        <c:v>3.2908701263573663</c:v>
                      </c:pt>
                      <c:pt idx="8998">
                        <c:v>2.6861459760941222</c:v>
                      </c:pt>
                      <c:pt idx="8999">
                        <c:v>2.5455956608659558</c:v>
                      </c:pt>
                      <c:pt idx="9000">
                        <c:v>0.7757614650075223</c:v>
                      </c:pt>
                      <c:pt idx="9001">
                        <c:v>2.2625986624365177</c:v>
                      </c:pt>
                      <c:pt idx="9002">
                        <c:v>2.3692187366422033</c:v>
                      </c:pt>
                      <c:pt idx="9003">
                        <c:v>2.797362056725869</c:v>
                      </c:pt>
                      <c:pt idx="9004">
                        <c:v>2.4061822437944924</c:v>
                      </c:pt>
                      <c:pt idx="9005">
                        <c:v>3.3073267718169133</c:v>
                      </c:pt>
                      <c:pt idx="9006">
                        <c:v>5.4540369696816535</c:v>
                      </c:pt>
                      <c:pt idx="9007">
                        <c:v>3.1379585499864162</c:v>
                      </c:pt>
                      <c:pt idx="9008">
                        <c:v>4.0940314025579552</c:v>
                      </c:pt>
                      <c:pt idx="9009">
                        <c:v>2.1770768334601618</c:v>
                      </c:pt>
                      <c:pt idx="9010">
                        <c:v>2.3209225009504766</c:v>
                      </c:pt>
                      <c:pt idx="9011">
                        <c:v>1.6472183191090177</c:v>
                      </c:pt>
                      <c:pt idx="9012">
                        <c:v>2.7914928506149503</c:v>
                      </c:pt>
                      <c:pt idx="9013">
                        <c:v>1.8955078500107549</c:v>
                      </c:pt>
                      <c:pt idx="9014">
                        <c:v>2.6120314342042343</c:v>
                      </c:pt>
                      <c:pt idx="9015">
                        <c:v>2.4251398070496486</c:v>
                      </c:pt>
                      <c:pt idx="9016">
                        <c:v>1.8124288462657041</c:v>
                      </c:pt>
                      <c:pt idx="9017">
                        <c:v>1.8908263339629667</c:v>
                      </c:pt>
                      <c:pt idx="9018">
                        <c:v>0.76431682570912085</c:v>
                      </c:pt>
                      <c:pt idx="9019">
                        <c:v>1.5210024168125409</c:v>
                      </c:pt>
                      <c:pt idx="9020">
                        <c:v>0.79058943217450262</c:v>
                      </c:pt>
                      <c:pt idx="9021">
                        <c:v>0.78331255488628571</c:v>
                      </c:pt>
                      <c:pt idx="9022">
                        <c:v>0.63784021134166158</c:v>
                      </c:pt>
                      <c:pt idx="9023">
                        <c:v>0.82749257976126045</c:v>
                      </c:pt>
                      <c:pt idx="9024">
                        <c:v>0.88752282757775691</c:v>
                      </c:pt>
                      <c:pt idx="9025">
                        <c:v>0.42521690928028955</c:v>
                      </c:pt>
                      <c:pt idx="9026">
                        <c:v>2.8525874555556126</c:v>
                      </c:pt>
                      <c:pt idx="9027">
                        <c:v>3.8443563240240453</c:v>
                      </c:pt>
                      <c:pt idx="9028">
                        <c:v>3.2898186571364669</c:v>
                      </c:pt>
                      <c:pt idx="9029">
                        <c:v>3.3263299530734765</c:v>
                      </c:pt>
                      <c:pt idx="9030">
                        <c:v>3.1450377129153586</c:v>
                      </c:pt>
                      <c:pt idx="9031">
                        <c:v>3.2670689680369085</c:v>
                      </c:pt>
                      <c:pt idx="9032">
                        <c:v>3.4670627267681606</c:v>
                      </c:pt>
                      <c:pt idx="9033">
                        <c:v>3.0802512695874649</c:v>
                      </c:pt>
                      <c:pt idx="9034">
                        <c:v>3.4335367267136419</c:v>
                      </c:pt>
                      <c:pt idx="9035">
                        <c:v>2.6574816161776189</c:v>
                      </c:pt>
                      <c:pt idx="9036">
                        <c:v>2.4014691147820906</c:v>
                      </c:pt>
                      <c:pt idx="9037">
                        <c:v>2.577758168870607</c:v>
                      </c:pt>
                      <c:pt idx="9038">
                        <c:v>3.3139246978831589</c:v>
                      </c:pt>
                      <c:pt idx="9039">
                        <c:v>2.406119453601443</c:v>
                      </c:pt>
                      <c:pt idx="9040">
                        <c:v>1.3550649343882539</c:v>
                      </c:pt>
                      <c:pt idx="9041">
                        <c:v>3.2201817844348026</c:v>
                      </c:pt>
                      <c:pt idx="9042">
                        <c:v>3.8733214251041512</c:v>
                      </c:pt>
                      <c:pt idx="9043">
                        <c:v>1.8355603597902039</c:v>
                      </c:pt>
                      <c:pt idx="9044">
                        <c:v>2.49238699275358</c:v>
                      </c:pt>
                      <c:pt idx="9045">
                        <c:v>3.5192432759424439</c:v>
                      </c:pt>
                      <c:pt idx="9046">
                        <c:v>2.8306357847086505</c:v>
                      </c:pt>
                      <c:pt idx="9047">
                        <c:v>1.7725451174270939</c:v>
                      </c:pt>
                      <c:pt idx="9048">
                        <c:v>1.4763453959673367</c:v>
                      </c:pt>
                      <c:pt idx="9049">
                        <c:v>3.0572514780375752</c:v>
                      </c:pt>
                      <c:pt idx="9050">
                        <c:v>0.93779704195827285</c:v>
                      </c:pt>
                      <c:pt idx="9051">
                        <c:v>1.2833580606955572</c:v>
                      </c:pt>
                      <c:pt idx="9052">
                        <c:v>2.033331336290809</c:v>
                      </c:pt>
                      <c:pt idx="9053">
                        <c:v>1.7951924131411479</c:v>
                      </c:pt>
                      <c:pt idx="9054">
                        <c:v>2.5159424607445549</c:v>
                      </c:pt>
                      <c:pt idx="9055">
                        <c:v>2.7603497179952576</c:v>
                      </c:pt>
                      <c:pt idx="9056">
                        <c:v>3.554178711149004</c:v>
                      </c:pt>
                      <c:pt idx="9057">
                        <c:v>2.8565017973516644</c:v>
                      </c:pt>
                      <c:pt idx="9058">
                        <c:v>2.0174588208425042</c:v>
                      </c:pt>
                      <c:pt idx="9059">
                        <c:v>2.2870029112503887</c:v>
                      </c:pt>
                      <c:pt idx="9060">
                        <c:v>2.8811277469242498</c:v>
                      </c:pt>
                      <c:pt idx="9061">
                        <c:v>3.2423109305613633</c:v>
                      </c:pt>
                      <c:pt idx="9062">
                        <c:v>2.7557309955130069</c:v>
                      </c:pt>
                      <c:pt idx="9063">
                        <c:v>2.3038265299988594</c:v>
                      </c:pt>
                      <c:pt idx="9064">
                        <c:v>2.2517801587713602</c:v>
                      </c:pt>
                      <c:pt idx="9065">
                        <c:v>1.6604342391016893</c:v>
                      </c:pt>
                      <c:pt idx="9066">
                        <c:v>1.8006712193470176</c:v>
                      </c:pt>
                      <c:pt idx="9067">
                        <c:v>1.4470639333226323</c:v>
                      </c:pt>
                      <c:pt idx="9068">
                        <c:v>2.2864083325413143</c:v>
                      </c:pt>
                      <c:pt idx="9069">
                        <c:v>2.0428768098661374</c:v>
                      </c:pt>
                      <c:pt idx="9070">
                        <c:v>2.1014738231081291</c:v>
                      </c:pt>
                      <c:pt idx="9071">
                        <c:v>1.7508591900049408</c:v>
                      </c:pt>
                      <c:pt idx="9072">
                        <c:v>1.8643963035466722</c:v>
                      </c:pt>
                      <c:pt idx="9073">
                        <c:v>1.6564830773553856</c:v>
                      </c:pt>
                      <c:pt idx="9074">
                        <c:v>1.1766307651877792</c:v>
                      </c:pt>
                      <c:pt idx="9075">
                        <c:v>1.1790798060705459</c:v>
                      </c:pt>
                      <c:pt idx="9076">
                        <c:v>1.3670902046006468</c:v>
                      </c:pt>
                      <c:pt idx="9077">
                        <c:v>1.4982914651483448</c:v>
                      </c:pt>
                      <c:pt idx="9078">
                        <c:v>1.9208164360413789</c:v>
                      </c:pt>
                      <c:pt idx="9079">
                        <c:v>2.5066556485356535</c:v>
                      </c:pt>
                      <c:pt idx="9080">
                        <c:v>2.6777283078838265</c:v>
                      </c:pt>
                      <c:pt idx="9081">
                        <c:v>1.4157031938535525</c:v>
                      </c:pt>
                      <c:pt idx="9082">
                        <c:v>2.12231126419459</c:v>
                      </c:pt>
                      <c:pt idx="9083">
                        <c:v>2.6347687735244802</c:v>
                      </c:pt>
                      <c:pt idx="9084">
                        <c:v>2.1035370120964338</c:v>
                      </c:pt>
                      <c:pt idx="9085">
                        <c:v>1.7625460480566597</c:v>
                      </c:pt>
                      <c:pt idx="9086">
                        <c:v>1.8967651639743766</c:v>
                      </c:pt>
                      <c:pt idx="9087">
                        <c:v>2.8852703201219878</c:v>
                      </c:pt>
                      <c:pt idx="9088">
                        <c:v>1.8058342141218444</c:v>
                      </c:pt>
                      <c:pt idx="9089">
                        <c:v>2.2692318748802069</c:v>
                      </c:pt>
                      <c:pt idx="9090">
                        <c:v>1.1548617729262562</c:v>
                      </c:pt>
                      <c:pt idx="9091">
                        <c:v>1.183858699572357</c:v>
                      </c:pt>
                      <c:pt idx="9092">
                        <c:v>1.463887255989605</c:v>
                      </c:pt>
                      <c:pt idx="9093">
                        <c:v>1.604962163562448</c:v>
                      </c:pt>
                      <c:pt idx="9094">
                        <c:v>2.2585958500964844</c:v>
                      </c:pt>
                      <c:pt idx="9095">
                        <c:v>1.6256576611967228</c:v>
                      </c:pt>
                      <c:pt idx="9096">
                        <c:v>1.4141263644793687</c:v>
                      </c:pt>
                      <c:pt idx="9097">
                        <c:v>2.2855154214629869</c:v>
                      </c:pt>
                      <c:pt idx="9098">
                        <c:v>1.5458958477455969</c:v>
                      </c:pt>
                      <c:pt idx="9099">
                        <c:v>1.0682171711150639</c:v>
                      </c:pt>
                      <c:pt idx="9100">
                        <c:v>1.812089262972965</c:v>
                      </c:pt>
                      <c:pt idx="9101">
                        <c:v>1.3441681743619494</c:v>
                      </c:pt>
                      <c:pt idx="9102">
                        <c:v>3.3954424003053774</c:v>
                      </c:pt>
                      <c:pt idx="9103">
                        <c:v>2.0704472357252648</c:v>
                      </c:pt>
                      <c:pt idx="9104">
                        <c:v>3.2661696107436762</c:v>
                      </c:pt>
                      <c:pt idx="9105">
                        <c:v>4.5845636042988369</c:v>
                      </c:pt>
                      <c:pt idx="9106">
                        <c:v>5.4459911679063264</c:v>
                      </c:pt>
                      <c:pt idx="9107">
                        <c:v>2.4446088077538057</c:v>
                      </c:pt>
                      <c:pt idx="9108">
                        <c:v>4.3510438742219604</c:v>
                      </c:pt>
                      <c:pt idx="9109">
                        <c:v>2.711161714799081</c:v>
                      </c:pt>
                      <c:pt idx="9110">
                        <c:v>1.8824920000845409</c:v>
                      </c:pt>
                      <c:pt idx="9111">
                        <c:v>1.1229705491310289</c:v>
                      </c:pt>
                      <c:pt idx="9112">
                        <c:v>1.669185399584922</c:v>
                      </c:pt>
                      <c:pt idx="9113">
                        <c:v>2.2202133353918101</c:v>
                      </c:pt>
                      <c:pt idx="9114">
                        <c:v>2.4267339581477159</c:v>
                      </c:pt>
                      <c:pt idx="9115">
                        <c:v>2.6382280705011394</c:v>
                      </c:pt>
                      <c:pt idx="9116">
                        <c:v>1.9453306568462387</c:v>
                      </c:pt>
                      <c:pt idx="9117">
                        <c:v>2.3469583325968468</c:v>
                      </c:pt>
                      <c:pt idx="9118">
                        <c:v>1.0399831368170147</c:v>
                      </c:pt>
                      <c:pt idx="9119">
                        <c:v>1.1359990477274615</c:v>
                      </c:pt>
                      <c:pt idx="9120">
                        <c:v>1.4863053417869005</c:v>
                      </c:pt>
                      <c:pt idx="9121">
                        <c:v>1.9180830575839414</c:v>
                      </c:pt>
                      <c:pt idx="9122">
                        <c:v>1.4752086713728609</c:v>
                      </c:pt>
                      <c:pt idx="9123">
                        <c:v>1.6175424670592391</c:v>
                      </c:pt>
                      <c:pt idx="9124">
                        <c:v>1.3297219087931635</c:v>
                      </c:pt>
                      <c:pt idx="9125">
                        <c:v>1.9379664906044287</c:v>
                      </c:pt>
                      <c:pt idx="9126">
                        <c:v>2.7442655676128562</c:v>
                      </c:pt>
                      <c:pt idx="9127">
                        <c:v>2.7154353562383675</c:v>
                      </c:pt>
                      <c:pt idx="9128">
                        <c:v>4.5295524070032593</c:v>
                      </c:pt>
                      <c:pt idx="9129">
                        <c:v>5.9000484054755713</c:v>
                      </c:pt>
                      <c:pt idx="9130">
                        <c:v>2.4110302152365013</c:v>
                      </c:pt>
                      <c:pt idx="9131">
                        <c:v>5.4755516445162931</c:v>
                      </c:pt>
                      <c:pt idx="9132">
                        <c:v>3.6707365971923527</c:v>
                      </c:pt>
                      <c:pt idx="9133">
                        <c:v>3.667228491373554</c:v>
                      </c:pt>
                      <c:pt idx="9134">
                        <c:v>3.620511436384267</c:v>
                      </c:pt>
                      <c:pt idx="9135">
                        <c:v>2.5461301730717762</c:v>
                      </c:pt>
                      <c:pt idx="9136">
                        <c:v>3.4184130948858678</c:v>
                      </c:pt>
                      <c:pt idx="9137">
                        <c:v>2.4618825367829449</c:v>
                      </c:pt>
                      <c:pt idx="9138">
                        <c:v>3.4192995155959816</c:v>
                      </c:pt>
                      <c:pt idx="9139">
                        <c:v>2.4709762797893107</c:v>
                      </c:pt>
                      <c:pt idx="9140">
                        <c:v>2.9801331365087003</c:v>
                      </c:pt>
                      <c:pt idx="9141">
                        <c:v>1.3507698246732172</c:v>
                      </c:pt>
                      <c:pt idx="9142">
                        <c:v>1.8329144283129331</c:v>
                      </c:pt>
                      <c:pt idx="9143">
                        <c:v>2.5380945709081599</c:v>
                      </c:pt>
                      <c:pt idx="9144">
                        <c:v>2.2040245371428901</c:v>
                      </c:pt>
                      <c:pt idx="9145">
                        <c:v>2.1995688626591625</c:v>
                      </c:pt>
                      <c:pt idx="9146">
                        <c:v>1.8166053344542357</c:v>
                      </c:pt>
                      <c:pt idx="9147">
                        <c:v>1.6189932936590576</c:v>
                      </c:pt>
                      <c:pt idx="9148">
                        <c:v>1.5079657847713692</c:v>
                      </c:pt>
                      <c:pt idx="9149">
                        <c:v>1.1942946773116183</c:v>
                      </c:pt>
                      <c:pt idx="9150">
                        <c:v>1.7978872550191189</c:v>
                      </c:pt>
                      <c:pt idx="9151">
                        <c:v>2.3518468656972318</c:v>
                      </c:pt>
                      <c:pt idx="9152">
                        <c:v>2.5801282403831869</c:v>
                      </c:pt>
                      <c:pt idx="9153">
                        <c:v>1.3426456512259599</c:v>
                      </c:pt>
                      <c:pt idx="9154">
                        <c:v>2.5922160085767527</c:v>
                      </c:pt>
                      <c:pt idx="9155">
                        <c:v>2.8376898986273722</c:v>
                      </c:pt>
                      <c:pt idx="9156">
                        <c:v>1.0642444114661724</c:v>
                      </c:pt>
                      <c:pt idx="9157">
                        <c:v>3.1589927786761827</c:v>
                      </c:pt>
                      <c:pt idx="9158">
                        <c:v>1.3843089103721662</c:v>
                      </c:pt>
                      <c:pt idx="9159">
                        <c:v>2.715764940186101</c:v>
                      </c:pt>
                      <c:pt idx="9160">
                        <c:v>2.4364302526987403</c:v>
                      </c:pt>
                      <c:pt idx="9161">
                        <c:v>1.9536798421879433</c:v>
                      </c:pt>
                      <c:pt idx="9162">
                        <c:v>1.6877486740268102</c:v>
                      </c:pt>
                      <c:pt idx="9163">
                        <c:v>2.499914308839569</c:v>
                      </c:pt>
                      <c:pt idx="9164">
                        <c:v>1.6459833768099934</c:v>
                      </c:pt>
                      <c:pt idx="9165">
                        <c:v>1.8014938916080634</c:v>
                      </c:pt>
                      <c:pt idx="9166">
                        <c:v>1.7981375626581233</c:v>
                      </c:pt>
                      <c:pt idx="9167">
                        <c:v>1.800130550302967</c:v>
                      </c:pt>
                      <c:pt idx="9168">
                        <c:v>1.8858592298099182</c:v>
                      </c:pt>
                      <c:pt idx="9169">
                        <c:v>1.7002105859817931</c:v>
                      </c:pt>
                      <c:pt idx="9170">
                        <c:v>1.4398432957264633</c:v>
                      </c:pt>
                      <c:pt idx="9171">
                        <c:v>1.8896457126423161</c:v>
                      </c:pt>
                      <c:pt idx="9172">
                        <c:v>1.5250521630106921</c:v>
                      </c:pt>
                      <c:pt idx="9173">
                        <c:v>1.3011894041871459</c:v>
                      </c:pt>
                      <c:pt idx="9174">
                        <c:v>1.8812535064130065</c:v>
                      </c:pt>
                      <c:pt idx="9175">
                        <c:v>1.9020218897818117</c:v>
                      </c:pt>
                      <c:pt idx="9176">
                        <c:v>3.2079366506689539</c:v>
                      </c:pt>
                      <c:pt idx="9177">
                        <c:v>3.6605731767533536</c:v>
                      </c:pt>
                      <c:pt idx="9178">
                        <c:v>3.8517644394311104</c:v>
                      </c:pt>
                      <c:pt idx="9179">
                        <c:v>3.7309451097993458</c:v>
                      </c:pt>
                      <c:pt idx="9180">
                        <c:v>2.0720663699118758</c:v>
                      </c:pt>
                      <c:pt idx="9181">
                        <c:v>4.0121745241853271</c:v>
                      </c:pt>
                      <c:pt idx="9182">
                        <c:v>3.718042348059452</c:v>
                      </c:pt>
                      <c:pt idx="9183">
                        <c:v>2.9104463031981433</c:v>
                      </c:pt>
                      <c:pt idx="9184">
                        <c:v>3.2333824571208303</c:v>
                      </c:pt>
                      <c:pt idx="9185">
                        <c:v>4.872152927076292</c:v>
                      </c:pt>
                      <c:pt idx="9186">
                        <c:v>3.2942758248776616</c:v>
                      </c:pt>
                      <c:pt idx="9187">
                        <c:v>3.5129442413423679</c:v>
                      </c:pt>
                      <c:pt idx="9188">
                        <c:v>2.3823686957553192</c:v>
                      </c:pt>
                      <c:pt idx="9189">
                        <c:v>3.1039442540132622</c:v>
                      </c:pt>
                      <c:pt idx="9190">
                        <c:v>3.1009746839816601</c:v>
                      </c:pt>
                      <c:pt idx="9191">
                        <c:v>2.5032772567345223</c:v>
                      </c:pt>
                      <c:pt idx="9192">
                        <c:v>1.9419869055178014</c:v>
                      </c:pt>
                      <c:pt idx="9193">
                        <c:v>3.0026243845644824</c:v>
                      </c:pt>
                      <c:pt idx="9194">
                        <c:v>2.3040362281261872</c:v>
                      </c:pt>
                      <c:pt idx="9195">
                        <c:v>2.515040609358258</c:v>
                      </c:pt>
                      <c:pt idx="9196">
                        <c:v>1.7609665369515415</c:v>
                      </c:pt>
                      <c:pt idx="9197">
                        <c:v>3.01046985984912</c:v>
                      </c:pt>
                      <c:pt idx="9198">
                        <c:v>2.0181361494992864</c:v>
                      </c:pt>
                      <c:pt idx="9199">
                        <c:v>1.8594682122836526</c:v>
                      </c:pt>
                      <c:pt idx="9200">
                        <c:v>2.0080059219694619</c:v>
                      </c:pt>
                      <c:pt idx="9201">
                        <c:v>2.1848113276311314</c:v>
                      </c:pt>
                      <c:pt idx="9202">
                        <c:v>2.2526154284809228</c:v>
                      </c:pt>
                      <c:pt idx="9203">
                        <c:v>2.4325727731741318</c:v>
                      </c:pt>
                      <c:pt idx="9204">
                        <c:v>4.7270757527992533</c:v>
                      </c:pt>
                      <c:pt idx="9205">
                        <c:v>3.2076310292861567</c:v>
                      </c:pt>
                      <c:pt idx="9206">
                        <c:v>5.4893437346194185</c:v>
                      </c:pt>
                      <c:pt idx="9207">
                        <c:v>3.391192739667896</c:v>
                      </c:pt>
                      <c:pt idx="9208">
                        <c:v>3.6478996137924291</c:v>
                      </c:pt>
                      <c:pt idx="9209">
                        <c:v>1.4662590096617585</c:v>
                      </c:pt>
                      <c:pt idx="9210">
                        <c:v>3.3274292394401814</c:v>
                      </c:pt>
                      <c:pt idx="9211">
                        <c:v>2.1045180875158969</c:v>
                      </c:pt>
                      <c:pt idx="9212">
                        <c:v>2.5125917939359574</c:v>
                      </c:pt>
                      <c:pt idx="9213">
                        <c:v>2.5082232254402701</c:v>
                      </c:pt>
                      <c:pt idx="9214">
                        <c:v>2.8408189521813019</c:v>
                      </c:pt>
                      <c:pt idx="9215">
                        <c:v>2.0326186496192467</c:v>
                      </c:pt>
                      <c:pt idx="9216">
                        <c:v>1.44357606332234</c:v>
                      </c:pt>
                      <c:pt idx="9217">
                        <c:v>2.136459832845873</c:v>
                      </c:pt>
                      <c:pt idx="9218">
                        <c:v>1.7519837465192873</c:v>
                      </c:pt>
                      <c:pt idx="9219">
                        <c:v>2.7784762703096431</c:v>
                      </c:pt>
                      <c:pt idx="9220">
                        <c:v>1.5527118809005587</c:v>
                      </c:pt>
                      <c:pt idx="9221">
                        <c:v>1.8139218313060135</c:v>
                      </c:pt>
                      <c:pt idx="9222">
                        <c:v>1.8152415347553104</c:v>
                      </c:pt>
                      <c:pt idx="9223">
                        <c:v>2.2151874771404332</c:v>
                      </c:pt>
                      <c:pt idx="9224">
                        <c:v>2.3574566110073669</c:v>
                      </c:pt>
                      <c:pt idx="9225">
                        <c:v>0.90985125015069901</c:v>
                      </c:pt>
                      <c:pt idx="9226">
                        <c:v>2.0928920859038991</c:v>
                      </c:pt>
                      <c:pt idx="9227">
                        <c:v>2.5542874035669456</c:v>
                      </c:pt>
                      <c:pt idx="9228">
                        <c:v>2.2302547030201225</c:v>
                      </c:pt>
                      <c:pt idx="9229">
                        <c:v>2.5927052532393136</c:v>
                      </c:pt>
                      <c:pt idx="9230">
                        <c:v>3.4448080502148</c:v>
                      </c:pt>
                      <c:pt idx="9231">
                        <c:v>2.7775307414523809</c:v>
                      </c:pt>
                      <c:pt idx="9232">
                        <c:v>2.6162855788677768</c:v>
                      </c:pt>
                      <c:pt idx="9233">
                        <c:v>2.6587060593949543</c:v>
                      </c:pt>
                      <c:pt idx="9234">
                        <c:v>1.4081287011724235</c:v>
                      </c:pt>
                      <c:pt idx="9235">
                        <c:v>3.140817754248368</c:v>
                      </c:pt>
                      <c:pt idx="9236">
                        <c:v>1.4730371915159028</c:v>
                      </c:pt>
                      <c:pt idx="9237">
                        <c:v>2.705410736668787</c:v>
                      </c:pt>
                      <c:pt idx="9238">
                        <c:v>3.2866735190183824</c:v>
                      </c:pt>
                      <c:pt idx="9239">
                        <c:v>2.4436734792913524</c:v>
                      </c:pt>
                      <c:pt idx="9240">
                        <c:v>3.4271248003892936</c:v>
                      </c:pt>
                      <c:pt idx="9241">
                        <c:v>2.449121120118515</c:v>
                      </c:pt>
                      <c:pt idx="9242">
                        <c:v>1.629750988220861</c:v>
                      </c:pt>
                      <c:pt idx="9243">
                        <c:v>1.8917750720745947</c:v>
                      </c:pt>
                      <c:pt idx="9244">
                        <c:v>1.5129833347709338</c:v>
                      </c:pt>
                      <c:pt idx="9245">
                        <c:v>2.3878734063385312</c:v>
                      </c:pt>
                      <c:pt idx="9246">
                        <c:v>1.2826988363704144</c:v>
                      </c:pt>
                      <c:pt idx="9247">
                        <c:v>1.4686363216124603</c:v>
                      </c:pt>
                      <c:pt idx="9248">
                        <c:v>0.92481461423262845</c:v>
                      </c:pt>
                      <c:pt idx="9249">
                        <c:v>1.2148698886739282</c:v>
                      </c:pt>
                      <c:pt idx="9250">
                        <c:v>0.89974471891738195</c:v>
                      </c:pt>
                      <c:pt idx="9251">
                        <c:v>1.5261987193323441</c:v>
                      </c:pt>
                      <c:pt idx="9252">
                        <c:v>2.9121473076088376</c:v>
                      </c:pt>
                      <c:pt idx="9253">
                        <c:v>2.5441711044450241</c:v>
                      </c:pt>
                      <c:pt idx="9254">
                        <c:v>2.8113313330388627</c:v>
                      </c:pt>
                      <c:pt idx="9255">
                        <c:v>2.5322820023833139</c:v>
                      </c:pt>
                      <c:pt idx="9256">
                        <c:v>1.9293822145284019</c:v>
                      </c:pt>
                      <c:pt idx="9257">
                        <c:v>3.6104481482427859</c:v>
                      </c:pt>
                      <c:pt idx="9258">
                        <c:v>2.9011801705126565</c:v>
                      </c:pt>
                      <c:pt idx="9259">
                        <c:v>2.4000775412920947</c:v>
                      </c:pt>
                      <c:pt idx="9260">
                        <c:v>2.035579446615452</c:v>
                      </c:pt>
                      <c:pt idx="9261">
                        <c:v>1.6565471118224802</c:v>
                      </c:pt>
                      <c:pt idx="9262">
                        <c:v>2.393535934984226</c:v>
                      </c:pt>
                      <c:pt idx="9263">
                        <c:v>1.857990339697263</c:v>
                      </c:pt>
                      <c:pt idx="9264">
                        <c:v>1.4940655274209045</c:v>
                      </c:pt>
                      <c:pt idx="9265">
                        <c:v>2.4683327511295698</c:v>
                      </c:pt>
                      <c:pt idx="9266">
                        <c:v>1.8382708840351407</c:v>
                      </c:pt>
                      <c:pt idx="9267">
                        <c:v>1.7854241271612417</c:v>
                      </c:pt>
                      <c:pt idx="9268">
                        <c:v>1.9438203499963751</c:v>
                      </c:pt>
                      <c:pt idx="9269">
                        <c:v>1.3056362868511902</c:v>
                      </c:pt>
                      <c:pt idx="9270">
                        <c:v>1.6421242915561827</c:v>
                      </c:pt>
                      <c:pt idx="9271">
                        <c:v>0.88445081652473034</c:v>
                      </c:pt>
                      <c:pt idx="9272">
                        <c:v>0.55049231414445932</c:v>
                      </c:pt>
                      <c:pt idx="9273">
                        <c:v>0.95949223382713589</c:v>
                      </c:pt>
                      <c:pt idx="9274">
                        <c:v>1.6390519008210729</c:v>
                      </c:pt>
                      <c:pt idx="9275">
                        <c:v>0.5179378536400927</c:v>
                      </c:pt>
                      <c:pt idx="9276">
                        <c:v>3.2040242065456583</c:v>
                      </c:pt>
                      <c:pt idx="9277">
                        <c:v>7.1106092069547371</c:v>
                      </c:pt>
                      <c:pt idx="9278">
                        <c:v>3.8662729207508311</c:v>
                      </c:pt>
                      <c:pt idx="9279">
                        <c:v>5.9841996616202087</c:v>
                      </c:pt>
                      <c:pt idx="9280">
                        <c:v>6.1479835044262918</c:v>
                      </c:pt>
                      <c:pt idx="9281">
                        <c:v>6.8791642622700673</c:v>
                      </c:pt>
                      <c:pt idx="9282">
                        <c:v>3.8741301369120569</c:v>
                      </c:pt>
                      <c:pt idx="9283">
                        <c:v>5.4084993363012792</c:v>
                      </c:pt>
                      <c:pt idx="9284">
                        <c:v>5.6547458951296274</c:v>
                      </c:pt>
                      <c:pt idx="9285">
                        <c:v>2.4016505538263324</c:v>
                      </c:pt>
                      <c:pt idx="9286">
                        <c:v>2.330035819304646</c:v>
                      </c:pt>
                      <c:pt idx="9287">
                        <c:v>3.510679859440871</c:v>
                      </c:pt>
                      <c:pt idx="9288">
                        <c:v>2.3430837023448512</c:v>
                      </c:pt>
                      <c:pt idx="9289">
                        <c:v>1.8082266877470252</c:v>
                      </c:pt>
                      <c:pt idx="9290">
                        <c:v>1.3353859357126174</c:v>
                      </c:pt>
                      <c:pt idx="9291">
                        <c:v>1.9885583537755789</c:v>
                      </c:pt>
                      <c:pt idx="9292">
                        <c:v>1.4367345688976516</c:v>
                      </c:pt>
                      <c:pt idx="9293">
                        <c:v>1.4676268127718644</c:v>
                      </c:pt>
                      <c:pt idx="9294">
                        <c:v>1.0757885011160404</c:v>
                      </c:pt>
                      <c:pt idx="9295">
                        <c:v>1.2470777542280187</c:v>
                      </c:pt>
                      <c:pt idx="9296">
                        <c:v>1.0072051625876637</c:v>
                      </c:pt>
                      <c:pt idx="9297">
                        <c:v>0.81573155588577184</c:v>
                      </c:pt>
                      <c:pt idx="9298">
                        <c:v>0.8597775620632816</c:v>
                      </c:pt>
                      <c:pt idx="9299">
                        <c:v>0.90105634542411994</c:v>
                      </c:pt>
                      <c:pt idx="9300">
                        <c:v>0.74135838838830204</c:v>
                      </c:pt>
                      <c:pt idx="9301">
                        <c:v>3.2411036485820111</c:v>
                      </c:pt>
                      <c:pt idx="9302">
                        <c:v>3.9143145916182913</c:v>
                      </c:pt>
                      <c:pt idx="9303">
                        <c:v>4.5036426344587595</c:v>
                      </c:pt>
                      <c:pt idx="9304">
                        <c:v>3.2333264615110542</c:v>
                      </c:pt>
                      <c:pt idx="9305">
                        <c:v>4.477330430066762</c:v>
                      </c:pt>
                      <c:pt idx="9306">
                        <c:v>4.1969584959010202</c:v>
                      </c:pt>
                      <c:pt idx="9307">
                        <c:v>3.855063652291419</c:v>
                      </c:pt>
                      <c:pt idx="9308">
                        <c:v>2.1194173067999063</c:v>
                      </c:pt>
                      <c:pt idx="9309">
                        <c:v>3.0522213171701771</c:v>
                      </c:pt>
                      <c:pt idx="9310">
                        <c:v>4.6715006004713455</c:v>
                      </c:pt>
                      <c:pt idx="9311">
                        <c:v>2.0320194467717205</c:v>
                      </c:pt>
                      <c:pt idx="9312">
                        <c:v>2.7725210960742657</c:v>
                      </c:pt>
                      <c:pt idx="9313">
                        <c:v>2.6644090022904257</c:v>
                      </c:pt>
                      <c:pt idx="9314">
                        <c:v>3.4500855989452726</c:v>
                      </c:pt>
                      <c:pt idx="9315">
                        <c:v>2.4818159226854686</c:v>
                      </c:pt>
                      <c:pt idx="9316">
                        <c:v>2.1257203678185741</c:v>
                      </c:pt>
                      <c:pt idx="9317">
                        <c:v>2.0883405622166817</c:v>
                      </c:pt>
                      <c:pt idx="9318">
                        <c:v>1.6582601635326948</c:v>
                      </c:pt>
                      <c:pt idx="9319">
                        <c:v>1.5912546942303054</c:v>
                      </c:pt>
                      <c:pt idx="9320">
                        <c:v>2.1218979979272343</c:v>
                      </c:pt>
                      <c:pt idx="9321">
                        <c:v>1.5888537075753686</c:v>
                      </c:pt>
                      <c:pt idx="9322">
                        <c:v>0.97414339228350377</c:v>
                      </c:pt>
                      <c:pt idx="9323">
                        <c:v>1.5435054947018312</c:v>
                      </c:pt>
                      <c:pt idx="9324">
                        <c:v>0.70802887246479862</c:v>
                      </c:pt>
                      <c:pt idx="9325">
                        <c:v>2.0079283633031273</c:v>
                      </c:pt>
                      <c:pt idx="9326">
                        <c:v>2.4076776507134756</c:v>
                      </c:pt>
                      <c:pt idx="9327">
                        <c:v>2.5188676660747831</c:v>
                      </c:pt>
                      <c:pt idx="9328">
                        <c:v>2.4898890791661703</c:v>
                      </c:pt>
                      <c:pt idx="9329">
                        <c:v>2.5252768256483735</c:v>
                      </c:pt>
                      <c:pt idx="9330">
                        <c:v>2.4747228223632112</c:v>
                      </c:pt>
                      <c:pt idx="9331">
                        <c:v>1.8181314917634599</c:v>
                      </c:pt>
                      <c:pt idx="9332">
                        <c:v>3.2100480149131201</c:v>
                      </c:pt>
                      <c:pt idx="9333">
                        <c:v>2.0544428014734559</c:v>
                      </c:pt>
                      <c:pt idx="9334">
                        <c:v>3.1560583102962352</c:v>
                      </c:pt>
                      <c:pt idx="9335">
                        <c:v>3.2562284115584101</c:v>
                      </c:pt>
                      <c:pt idx="9336">
                        <c:v>0.4716611570825649</c:v>
                      </c:pt>
                      <c:pt idx="9337">
                        <c:v>2.6410168185146081</c:v>
                      </c:pt>
                      <c:pt idx="9338">
                        <c:v>2.8694010763778381</c:v>
                      </c:pt>
                      <c:pt idx="9339">
                        <c:v>2.5145805202980629</c:v>
                      </c:pt>
                      <c:pt idx="9340">
                        <c:v>3.4997889597834377</c:v>
                      </c:pt>
                      <c:pt idx="9341">
                        <c:v>1.7958484969265363</c:v>
                      </c:pt>
                      <c:pt idx="9342">
                        <c:v>2.4291307523830512</c:v>
                      </c:pt>
                      <c:pt idx="9343">
                        <c:v>1.6487126185311749</c:v>
                      </c:pt>
                      <c:pt idx="9344">
                        <c:v>2.7629288868747537</c:v>
                      </c:pt>
                      <c:pt idx="9345">
                        <c:v>2.7368248560793549</c:v>
                      </c:pt>
                      <c:pt idx="9346">
                        <c:v>3.0070385246543725</c:v>
                      </c:pt>
                      <c:pt idx="9347">
                        <c:v>2.5246005844253867</c:v>
                      </c:pt>
                      <c:pt idx="9348">
                        <c:v>2.0081405669630792</c:v>
                      </c:pt>
                      <c:pt idx="9349">
                        <c:v>1.6637964104226579</c:v>
                      </c:pt>
                      <c:pt idx="9350">
                        <c:v>2.8202210226087523</c:v>
                      </c:pt>
                      <c:pt idx="9351">
                        <c:v>4.792965803861696</c:v>
                      </c:pt>
                      <c:pt idx="9352">
                        <c:v>2.6426049924079043</c:v>
                      </c:pt>
                      <c:pt idx="9353">
                        <c:v>2.2400138753307681</c:v>
                      </c:pt>
                      <c:pt idx="9354">
                        <c:v>3.6312498688218611</c:v>
                      </c:pt>
                      <c:pt idx="9355">
                        <c:v>2.7758951021967246</c:v>
                      </c:pt>
                      <c:pt idx="9356">
                        <c:v>3.5693568211842002</c:v>
                      </c:pt>
                      <c:pt idx="9357">
                        <c:v>4.0336246079191174</c:v>
                      </c:pt>
                      <c:pt idx="9358">
                        <c:v>4.6061336154962911</c:v>
                      </c:pt>
                      <c:pt idx="9359">
                        <c:v>4.1768488662226568</c:v>
                      </c:pt>
                      <c:pt idx="9360">
                        <c:v>3.7896279348274948</c:v>
                      </c:pt>
                      <c:pt idx="9361">
                        <c:v>2.1813082985596353</c:v>
                      </c:pt>
                      <c:pt idx="9362">
                        <c:v>4.6363768261695393</c:v>
                      </c:pt>
                      <c:pt idx="9363">
                        <c:v>3.9789576296761142</c:v>
                      </c:pt>
                      <c:pt idx="9364">
                        <c:v>3.8985461680979481</c:v>
                      </c:pt>
                      <c:pt idx="9365">
                        <c:v>4.6328430302645272</c:v>
                      </c:pt>
                      <c:pt idx="9366">
                        <c:v>2.7352408248121249</c:v>
                      </c:pt>
                      <c:pt idx="9367">
                        <c:v>2.0494846214299915</c:v>
                      </c:pt>
                      <c:pt idx="9368">
                        <c:v>3.5484248260657156</c:v>
                      </c:pt>
                      <c:pt idx="9369">
                        <c:v>4.6188044818203906</c:v>
                      </c:pt>
                      <c:pt idx="9370">
                        <c:v>2.110652759460006</c:v>
                      </c:pt>
                      <c:pt idx="9371">
                        <c:v>2.7165743495093122</c:v>
                      </c:pt>
                      <c:pt idx="9372">
                        <c:v>1.5902492893313926</c:v>
                      </c:pt>
                      <c:pt idx="9373">
                        <c:v>3.6533023334915784</c:v>
                      </c:pt>
                      <c:pt idx="9374">
                        <c:v>2.6493082715616505</c:v>
                      </c:pt>
                      <c:pt idx="9375">
                        <c:v>1.1252536752568028</c:v>
                      </c:pt>
                      <c:pt idx="9376">
                        <c:v>1.494194206451851</c:v>
                      </c:pt>
                      <c:pt idx="9377">
                        <c:v>2.7164041403667305</c:v>
                      </c:pt>
                      <c:pt idx="9378">
                        <c:v>3.9548470287940276</c:v>
                      </c:pt>
                      <c:pt idx="9379">
                        <c:v>2.4808660243796661</c:v>
                      </c:pt>
                      <c:pt idx="9380">
                        <c:v>3.5400450081310106</c:v>
                      </c:pt>
                      <c:pt idx="9381">
                        <c:v>2.6700223299713799</c:v>
                      </c:pt>
                      <c:pt idx="9382">
                        <c:v>2.7666447914937895</c:v>
                      </c:pt>
                      <c:pt idx="9383">
                        <c:v>3.3939579118994043</c:v>
                      </c:pt>
                      <c:pt idx="9384">
                        <c:v>3.0076333497787942</c:v>
                      </c:pt>
                      <c:pt idx="9385">
                        <c:v>2.0862513989616409</c:v>
                      </c:pt>
                      <c:pt idx="9386">
                        <c:v>1.4020251554142269</c:v>
                      </c:pt>
                      <c:pt idx="9387">
                        <c:v>2.9848090172840167</c:v>
                      </c:pt>
                      <c:pt idx="9388">
                        <c:v>2.4529049793260445</c:v>
                      </c:pt>
                      <c:pt idx="9389">
                        <c:v>1.7932234106483445</c:v>
                      </c:pt>
                      <c:pt idx="9390">
                        <c:v>1.7499408391280542</c:v>
                      </c:pt>
                      <c:pt idx="9391">
                        <c:v>0.52176535490688025</c:v>
                      </c:pt>
                      <c:pt idx="9392">
                        <c:v>1.9067036186715702</c:v>
                      </c:pt>
                      <c:pt idx="9393">
                        <c:v>1.0977712914203921</c:v>
                      </c:pt>
                      <c:pt idx="9394">
                        <c:v>1.931816410027259</c:v>
                      </c:pt>
                      <c:pt idx="9395">
                        <c:v>1.9392177294625104</c:v>
                      </c:pt>
                      <c:pt idx="9396">
                        <c:v>0.76076540798008763</c:v>
                      </c:pt>
                      <c:pt idx="9397">
                        <c:v>1.1250081812573356</c:v>
                      </c:pt>
                      <c:pt idx="9398">
                        <c:v>1.2192598672305226</c:v>
                      </c:pt>
                      <c:pt idx="9399">
                        <c:v>2.0803215879314791</c:v>
                      </c:pt>
                      <c:pt idx="9400">
                        <c:v>1.6839618612333527</c:v>
                      </c:pt>
                      <c:pt idx="9401">
                        <c:v>1.8833184539244903</c:v>
                      </c:pt>
                      <c:pt idx="9402">
                        <c:v>2.0793324271129139</c:v>
                      </c:pt>
                      <c:pt idx="9403">
                        <c:v>3.3553940114578142</c:v>
                      </c:pt>
                      <c:pt idx="9404">
                        <c:v>1.9968066621182057</c:v>
                      </c:pt>
                      <c:pt idx="9405">
                        <c:v>2.5082512987598968</c:v>
                      </c:pt>
                      <c:pt idx="9406">
                        <c:v>2.2991901264377002</c:v>
                      </c:pt>
                      <c:pt idx="9407">
                        <c:v>1.8703977545187871</c:v>
                      </c:pt>
                      <c:pt idx="9408">
                        <c:v>3.0184236746841968</c:v>
                      </c:pt>
                      <c:pt idx="9409">
                        <c:v>2.4720825560895689</c:v>
                      </c:pt>
                      <c:pt idx="9410">
                        <c:v>2.3860341965754137</c:v>
                      </c:pt>
                      <c:pt idx="9411">
                        <c:v>1.606503094389979</c:v>
                      </c:pt>
                      <c:pt idx="9412">
                        <c:v>1.7306567658872407</c:v>
                      </c:pt>
                      <c:pt idx="9413">
                        <c:v>1.6562127315667183</c:v>
                      </c:pt>
                      <c:pt idx="9414">
                        <c:v>2.2020441933968264</c:v>
                      </c:pt>
                      <c:pt idx="9415">
                        <c:v>2.042339272127355</c:v>
                      </c:pt>
                      <c:pt idx="9416">
                        <c:v>2.2720859547747798</c:v>
                      </c:pt>
                      <c:pt idx="9417">
                        <c:v>0.65777036404226297</c:v>
                      </c:pt>
                      <c:pt idx="9418">
                        <c:v>1.288205293236967</c:v>
                      </c:pt>
                      <c:pt idx="9419">
                        <c:v>1.9322236396664019</c:v>
                      </c:pt>
                      <c:pt idx="9420">
                        <c:v>1.4125869809620131</c:v>
                      </c:pt>
                      <c:pt idx="9421">
                        <c:v>1.5571359540501422</c:v>
                      </c:pt>
                      <c:pt idx="9422">
                        <c:v>0.93945797829657374</c:v>
                      </c:pt>
                      <c:pt idx="9423">
                        <c:v>1.4445332578337</c:v>
                      </c:pt>
                      <c:pt idx="9424">
                        <c:v>1.4068177676165055</c:v>
                      </c:pt>
                      <c:pt idx="9425">
                        <c:v>1.085456200134846</c:v>
                      </c:pt>
                      <c:pt idx="9426">
                        <c:v>2.5090883731082134</c:v>
                      </c:pt>
                      <c:pt idx="9427">
                        <c:v>2.3695154657649486</c:v>
                      </c:pt>
                      <c:pt idx="9428">
                        <c:v>2.9793615671636537</c:v>
                      </c:pt>
                      <c:pt idx="9429">
                        <c:v>3.0824097808344604</c:v>
                      </c:pt>
                      <c:pt idx="9430">
                        <c:v>2.460306476428721</c:v>
                      </c:pt>
                      <c:pt idx="9431">
                        <c:v>1.5294206053550283</c:v>
                      </c:pt>
                      <c:pt idx="9432">
                        <c:v>3.6780987938195562</c:v>
                      </c:pt>
                      <c:pt idx="9433">
                        <c:v>3.8806537434185531</c:v>
                      </c:pt>
                      <c:pt idx="9434">
                        <c:v>1.6873673827979703</c:v>
                      </c:pt>
                      <c:pt idx="9435">
                        <c:v>1.9791059707532141</c:v>
                      </c:pt>
                      <c:pt idx="9436">
                        <c:v>2.3812309406890555</c:v>
                      </c:pt>
                      <c:pt idx="9437">
                        <c:v>2.299890203852248</c:v>
                      </c:pt>
                      <c:pt idx="9438">
                        <c:v>2.7186157810383547</c:v>
                      </c:pt>
                      <c:pt idx="9439">
                        <c:v>1.6456230897783759</c:v>
                      </c:pt>
                      <c:pt idx="9440">
                        <c:v>1.6831497030120735</c:v>
                      </c:pt>
                      <c:pt idx="9441">
                        <c:v>2.0938386220911456</c:v>
                      </c:pt>
                      <c:pt idx="9442">
                        <c:v>1.9536278876149051</c:v>
                      </c:pt>
                      <c:pt idx="9443">
                        <c:v>1.7599249849111656</c:v>
                      </c:pt>
                      <c:pt idx="9444">
                        <c:v>2.1973636778988652</c:v>
                      </c:pt>
                      <c:pt idx="9445">
                        <c:v>0.95219349729865055</c:v>
                      </c:pt>
                      <c:pt idx="9446">
                        <c:v>1.0448110038859362</c:v>
                      </c:pt>
                      <c:pt idx="9447">
                        <c:v>1.9318150837789256</c:v>
                      </c:pt>
                      <c:pt idx="9448">
                        <c:v>1.94880958145024</c:v>
                      </c:pt>
                      <c:pt idx="9449">
                        <c:v>0.67632213919993922</c:v>
                      </c:pt>
                      <c:pt idx="9450">
                        <c:v>3.0318156277038404</c:v>
                      </c:pt>
                      <c:pt idx="9451">
                        <c:v>4.2238271262948057</c:v>
                      </c:pt>
                      <c:pt idx="9452">
                        <c:v>3.2479252071129885</c:v>
                      </c:pt>
                      <c:pt idx="9453">
                        <c:v>4.00797558432056</c:v>
                      </c:pt>
                      <c:pt idx="9454">
                        <c:v>2.9334630236144643</c:v>
                      </c:pt>
                      <c:pt idx="9455">
                        <c:v>2.1208263710256747</c:v>
                      </c:pt>
                      <c:pt idx="9456">
                        <c:v>1.4366131847644459</c:v>
                      </c:pt>
                      <c:pt idx="9457">
                        <c:v>2.5337807279764362</c:v>
                      </c:pt>
                      <c:pt idx="9458">
                        <c:v>1.0874355848242452</c:v>
                      </c:pt>
                      <c:pt idx="9459">
                        <c:v>1.9619574277302341</c:v>
                      </c:pt>
                      <c:pt idx="9460">
                        <c:v>4.2163507588392504</c:v>
                      </c:pt>
                      <c:pt idx="9461">
                        <c:v>3.7821367036609557</c:v>
                      </c:pt>
                      <c:pt idx="9462">
                        <c:v>4.0296540875329798</c:v>
                      </c:pt>
                      <c:pt idx="9463">
                        <c:v>3.8228192054550854</c:v>
                      </c:pt>
                      <c:pt idx="9464">
                        <c:v>3.8917300959605514</c:v>
                      </c:pt>
                      <c:pt idx="9465">
                        <c:v>4.3907424621585314</c:v>
                      </c:pt>
                      <c:pt idx="9466">
                        <c:v>4.2925475942477469</c:v>
                      </c:pt>
                      <c:pt idx="9467">
                        <c:v>2.2737624955910634</c:v>
                      </c:pt>
                      <c:pt idx="9468">
                        <c:v>2.7237189009423193</c:v>
                      </c:pt>
                      <c:pt idx="9469">
                        <c:v>3.7643981948105307</c:v>
                      </c:pt>
                      <c:pt idx="9470">
                        <c:v>2.8849967815931636</c:v>
                      </c:pt>
                      <c:pt idx="9471">
                        <c:v>3.5578375789459784</c:v>
                      </c:pt>
                      <c:pt idx="9472">
                        <c:v>3.331812953513186</c:v>
                      </c:pt>
                      <c:pt idx="9473">
                        <c:v>2.1026004491419346</c:v>
                      </c:pt>
                      <c:pt idx="9474">
                        <c:v>2.3587648546987277</c:v>
                      </c:pt>
                      <c:pt idx="9475">
                        <c:v>1.9765240254913432</c:v>
                      </c:pt>
                      <c:pt idx="9476">
                        <c:v>4.0665153521008959</c:v>
                      </c:pt>
                      <c:pt idx="9477">
                        <c:v>3.6158283890350846</c:v>
                      </c:pt>
                      <c:pt idx="9478">
                        <c:v>7.9585920296449597</c:v>
                      </c:pt>
                      <c:pt idx="9479">
                        <c:v>8.0285362255914503</c:v>
                      </c:pt>
                      <c:pt idx="9480">
                        <c:v>4.8332020069476016</c:v>
                      </c:pt>
                      <c:pt idx="9481">
                        <c:v>3.9017157812676011</c:v>
                      </c:pt>
                      <c:pt idx="9482">
                        <c:v>3.447665800247953</c:v>
                      </c:pt>
                      <c:pt idx="9483">
                        <c:v>4.8877913586966706</c:v>
                      </c:pt>
                      <c:pt idx="9484">
                        <c:v>7.3793705606221041</c:v>
                      </c:pt>
                      <c:pt idx="9485">
                        <c:v>3.486164876895395</c:v>
                      </c:pt>
                      <c:pt idx="9486">
                        <c:v>2.8754996291935719</c:v>
                      </c:pt>
                      <c:pt idx="9487">
                        <c:v>2.6240003718289153</c:v>
                      </c:pt>
                      <c:pt idx="9488">
                        <c:v>4.2831651520957363</c:v>
                      </c:pt>
                      <c:pt idx="9489">
                        <c:v>5.9872026583503075</c:v>
                      </c:pt>
                      <c:pt idx="9490">
                        <c:v>5.4824788044329615</c:v>
                      </c:pt>
                      <c:pt idx="9491">
                        <c:v>4.0458689159703747</c:v>
                      </c:pt>
                      <c:pt idx="9492">
                        <c:v>3.4386979293323785</c:v>
                      </c:pt>
                      <c:pt idx="9493">
                        <c:v>4.1821436747947462</c:v>
                      </c:pt>
                      <c:pt idx="9494">
                        <c:v>4.2249695808115444</c:v>
                      </c:pt>
                      <c:pt idx="9495">
                        <c:v>4.9481131155668345</c:v>
                      </c:pt>
                      <c:pt idx="9496">
                        <c:v>4.1097982506380051</c:v>
                      </c:pt>
                      <c:pt idx="9497">
                        <c:v>4.1593290794654454</c:v>
                      </c:pt>
                      <c:pt idx="9498">
                        <c:v>4.3512517795004149</c:v>
                      </c:pt>
                      <c:pt idx="9499">
                        <c:v>2.015102227134697</c:v>
                      </c:pt>
                      <c:pt idx="9500">
                        <c:v>1.1573900166742612</c:v>
                      </c:pt>
                      <c:pt idx="9501">
                        <c:v>1.4587173894325149</c:v>
                      </c:pt>
                      <c:pt idx="9502">
                        <c:v>3.6119998599999681</c:v>
                      </c:pt>
                      <c:pt idx="9503">
                        <c:v>2.6568622686252445</c:v>
                      </c:pt>
                      <c:pt idx="9504">
                        <c:v>3.0898479022282768</c:v>
                      </c:pt>
                      <c:pt idx="9505">
                        <c:v>2.2844135060611355</c:v>
                      </c:pt>
                      <c:pt idx="9506">
                        <c:v>2.8221545857154342</c:v>
                      </c:pt>
                      <c:pt idx="9507">
                        <c:v>1.6139681396256755</c:v>
                      </c:pt>
                      <c:pt idx="9508">
                        <c:v>2.6545500246385965</c:v>
                      </c:pt>
                      <c:pt idx="9509">
                        <c:v>2.7000907832310532</c:v>
                      </c:pt>
                      <c:pt idx="9510">
                        <c:v>2.0386712183356064</c:v>
                      </c:pt>
                      <c:pt idx="9511">
                        <c:v>2.2505684710468361</c:v>
                      </c:pt>
                      <c:pt idx="9512">
                        <c:v>2.141317066123956</c:v>
                      </c:pt>
                      <c:pt idx="9513">
                        <c:v>1.3528780616026446</c:v>
                      </c:pt>
                      <c:pt idx="9514">
                        <c:v>1.434145185575171</c:v>
                      </c:pt>
                      <c:pt idx="9515">
                        <c:v>1.3159576141815872</c:v>
                      </c:pt>
                      <c:pt idx="9516">
                        <c:v>2.0102230660331082</c:v>
                      </c:pt>
                      <c:pt idx="9517">
                        <c:v>2.9325375827224915</c:v>
                      </c:pt>
                      <c:pt idx="9518">
                        <c:v>1.873909985332233</c:v>
                      </c:pt>
                      <c:pt idx="9519">
                        <c:v>2.9806752299322086</c:v>
                      </c:pt>
                      <c:pt idx="9520">
                        <c:v>2.1774166829756738</c:v>
                      </c:pt>
                      <c:pt idx="9521">
                        <c:v>2.1179960731329399</c:v>
                      </c:pt>
                      <c:pt idx="9522">
                        <c:v>1.3797227866106048</c:v>
                      </c:pt>
                      <c:pt idx="9523">
                        <c:v>0.58798453266890982</c:v>
                      </c:pt>
                      <c:pt idx="9524">
                        <c:v>1.3882409485262786</c:v>
                      </c:pt>
                      <c:pt idx="9525">
                        <c:v>1.5917760176956819</c:v>
                      </c:pt>
                      <c:pt idx="9526">
                        <c:v>1.7926416873256568</c:v>
                      </c:pt>
                      <c:pt idx="9527">
                        <c:v>2.5618666294144554</c:v>
                      </c:pt>
                      <c:pt idx="9528">
                        <c:v>1.9960723409307659</c:v>
                      </c:pt>
                      <c:pt idx="9529">
                        <c:v>2.7701417699010396</c:v>
                      </c:pt>
                      <c:pt idx="9530">
                        <c:v>3.7124629503540061</c:v>
                      </c:pt>
                      <c:pt idx="9531">
                        <c:v>3.672925046063217</c:v>
                      </c:pt>
                      <c:pt idx="9532">
                        <c:v>3.5354033987935827</c:v>
                      </c:pt>
                      <c:pt idx="9533">
                        <c:v>3.272921682404407</c:v>
                      </c:pt>
                      <c:pt idx="9534">
                        <c:v>2.4491644774660442</c:v>
                      </c:pt>
                      <c:pt idx="9535">
                        <c:v>2.4057713565006567</c:v>
                      </c:pt>
                      <c:pt idx="9536">
                        <c:v>3.7372935714721622</c:v>
                      </c:pt>
                      <c:pt idx="9537">
                        <c:v>0.98714006889313088</c:v>
                      </c:pt>
                      <c:pt idx="9538">
                        <c:v>2.238508775633723</c:v>
                      </c:pt>
                      <c:pt idx="9539">
                        <c:v>2.5283210096401096</c:v>
                      </c:pt>
                      <c:pt idx="9540">
                        <c:v>2.9517665775839093</c:v>
                      </c:pt>
                      <c:pt idx="9541">
                        <c:v>1.5857497945193901</c:v>
                      </c:pt>
                      <c:pt idx="9542">
                        <c:v>1.9949377247648687</c:v>
                      </c:pt>
                      <c:pt idx="9543">
                        <c:v>1.3979309569081946</c:v>
                      </c:pt>
                      <c:pt idx="9544">
                        <c:v>2.5364675715263618</c:v>
                      </c:pt>
                      <c:pt idx="9545">
                        <c:v>1.8974682496850199</c:v>
                      </c:pt>
                      <c:pt idx="9546">
                        <c:v>1.5573225036183425</c:v>
                      </c:pt>
                      <c:pt idx="9547">
                        <c:v>1.2006895452662116</c:v>
                      </c:pt>
                      <c:pt idx="9548">
                        <c:v>1.3270330560385284</c:v>
                      </c:pt>
                      <c:pt idx="9549">
                        <c:v>1.4432329607817491</c:v>
                      </c:pt>
                      <c:pt idx="9550">
                        <c:v>0.26804457543802662</c:v>
                      </c:pt>
                      <c:pt idx="9551">
                        <c:v>2.6048929790704549</c:v>
                      </c:pt>
                      <c:pt idx="9552">
                        <c:v>2.248820673349619</c:v>
                      </c:pt>
                      <c:pt idx="9553">
                        <c:v>2.8691835099317053</c:v>
                      </c:pt>
                      <c:pt idx="9554">
                        <c:v>4.2364499690941768</c:v>
                      </c:pt>
                      <c:pt idx="9555">
                        <c:v>3.2551808801944357</c:v>
                      </c:pt>
                      <c:pt idx="9556">
                        <c:v>3.5551853257972095</c:v>
                      </c:pt>
                      <c:pt idx="9557">
                        <c:v>2.6868785819761687</c:v>
                      </c:pt>
                      <c:pt idx="9558">
                        <c:v>3.1427027678204156</c:v>
                      </c:pt>
                      <c:pt idx="9559">
                        <c:v>2.9449702907778303</c:v>
                      </c:pt>
                      <c:pt idx="9560">
                        <c:v>2.1830759939285986</c:v>
                      </c:pt>
                      <c:pt idx="9561">
                        <c:v>2.1139578928236236</c:v>
                      </c:pt>
                      <c:pt idx="9562">
                        <c:v>4.2592454548360177</c:v>
                      </c:pt>
                      <c:pt idx="9563">
                        <c:v>2.0247474692634815</c:v>
                      </c:pt>
                      <c:pt idx="9564">
                        <c:v>2.7628414489607378</c:v>
                      </c:pt>
                      <c:pt idx="9565">
                        <c:v>2.0312837142972118</c:v>
                      </c:pt>
                      <c:pt idx="9566">
                        <c:v>1.942620235643717</c:v>
                      </c:pt>
                      <c:pt idx="9567">
                        <c:v>1.3758359618831313</c:v>
                      </c:pt>
                      <c:pt idx="9568">
                        <c:v>1.391292574796432</c:v>
                      </c:pt>
                      <c:pt idx="9569">
                        <c:v>1.540992340341323</c:v>
                      </c:pt>
                      <c:pt idx="9570">
                        <c:v>0.71744194919511173</c:v>
                      </c:pt>
                      <c:pt idx="9571">
                        <c:v>1.3692782703440476</c:v>
                      </c:pt>
                      <c:pt idx="9572">
                        <c:v>1.3257809375295744</c:v>
                      </c:pt>
                      <c:pt idx="9573">
                        <c:v>1.1576676340767698</c:v>
                      </c:pt>
                      <c:pt idx="9574">
                        <c:v>0.9494195591376815</c:v>
                      </c:pt>
                      <c:pt idx="9575">
                        <c:v>0.47919315944066865</c:v>
                      </c:pt>
                      <c:pt idx="9576">
                        <c:v>6.4875833158364529</c:v>
                      </c:pt>
                      <c:pt idx="9577">
                        <c:v>6.3310190541726374</c:v>
                      </c:pt>
                      <c:pt idx="9578">
                        <c:v>7.3735052444647362</c:v>
                      </c:pt>
                      <c:pt idx="9579">
                        <c:v>7.2059757876283159</c:v>
                      </c:pt>
                      <c:pt idx="9580">
                        <c:v>5.0419926430179673</c:v>
                      </c:pt>
                      <c:pt idx="9581">
                        <c:v>4.7389603428634519</c:v>
                      </c:pt>
                      <c:pt idx="9582">
                        <c:v>4.7863559482419671</c:v>
                      </c:pt>
                      <c:pt idx="9583">
                        <c:v>1.6916968337966887</c:v>
                      </c:pt>
                      <c:pt idx="9584">
                        <c:v>3.5591719292703781</c:v>
                      </c:pt>
                      <c:pt idx="9585">
                        <c:v>3.2395517369341413</c:v>
                      </c:pt>
                      <c:pt idx="9586">
                        <c:v>4.371314180660189</c:v>
                      </c:pt>
                      <c:pt idx="9587">
                        <c:v>3.8316442466278802</c:v>
                      </c:pt>
                      <c:pt idx="9588">
                        <c:v>3.5687413447062557</c:v>
                      </c:pt>
                      <c:pt idx="9589">
                        <c:v>2.4358325967659127</c:v>
                      </c:pt>
                      <c:pt idx="9590">
                        <c:v>2.563735858014931</c:v>
                      </c:pt>
                      <c:pt idx="9591">
                        <c:v>1.1086650291624434</c:v>
                      </c:pt>
                      <c:pt idx="9592">
                        <c:v>0.62536307016239601</c:v>
                      </c:pt>
                      <c:pt idx="9593">
                        <c:v>1.5736393375253543</c:v>
                      </c:pt>
                      <c:pt idx="9594">
                        <c:v>0.50992712221753023</c:v>
                      </c:pt>
                      <c:pt idx="9595">
                        <c:v>1.1152958581104868</c:v>
                      </c:pt>
                      <c:pt idx="9596">
                        <c:v>0.78725121914310825</c:v>
                      </c:pt>
                      <c:pt idx="9597">
                        <c:v>0.50569950312857725</c:v>
                      </c:pt>
                      <c:pt idx="9598">
                        <c:v>0.38549574982593032</c:v>
                      </c:pt>
                      <c:pt idx="9599">
                        <c:v>0.29680846009405587</c:v>
                      </c:pt>
                      <c:pt idx="9600">
                        <c:v>1.4171447530209453</c:v>
                      </c:pt>
                      <c:pt idx="9601">
                        <c:v>2.6430247216247911</c:v>
                      </c:pt>
                      <c:pt idx="9602">
                        <c:v>3.3560985641629459</c:v>
                      </c:pt>
                      <c:pt idx="9603">
                        <c:v>4.3992508264431365</c:v>
                      </c:pt>
                      <c:pt idx="9604">
                        <c:v>4.5071071437092831</c:v>
                      </c:pt>
                      <c:pt idx="9605">
                        <c:v>5.8622368019772182</c:v>
                      </c:pt>
                      <c:pt idx="9606">
                        <c:v>5.7810233107797933</c:v>
                      </c:pt>
                      <c:pt idx="9607">
                        <c:v>4.9577293442490529</c:v>
                      </c:pt>
                      <c:pt idx="9608">
                        <c:v>2.2190530602960243</c:v>
                      </c:pt>
                      <c:pt idx="9609">
                        <c:v>2.3552497941597417</c:v>
                      </c:pt>
                      <c:pt idx="9610">
                        <c:v>4.3922537377697051</c:v>
                      </c:pt>
                      <c:pt idx="9611">
                        <c:v>4.0678682821289689</c:v>
                      </c:pt>
                      <c:pt idx="9612">
                        <c:v>2.5191895501756485</c:v>
                      </c:pt>
                      <c:pt idx="9613">
                        <c:v>2.7855205330237283</c:v>
                      </c:pt>
                      <c:pt idx="9614">
                        <c:v>2.1382171652321715</c:v>
                      </c:pt>
                      <c:pt idx="9615">
                        <c:v>1.7623788289653928</c:v>
                      </c:pt>
                      <c:pt idx="9616">
                        <c:v>1.7873053706670186</c:v>
                      </c:pt>
                      <c:pt idx="9617">
                        <c:v>2.1727666230747613</c:v>
                      </c:pt>
                      <c:pt idx="9618">
                        <c:v>1.6941170749949346</c:v>
                      </c:pt>
                      <c:pt idx="9619">
                        <c:v>1.4976405533145758</c:v>
                      </c:pt>
                      <c:pt idx="9620">
                        <c:v>1.2724108654758091</c:v>
                      </c:pt>
                      <c:pt idx="9621">
                        <c:v>2.248001189386267</c:v>
                      </c:pt>
                      <c:pt idx="9622">
                        <c:v>1.1028021442886204</c:v>
                      </c:pt>
                      <c:pt idx="9623">
                        <c:v>1.1497252027759399</c:v>
                      </c:pt>
                      <c:pt idx="9624">
                        <c:v>0.82450438523464953</c:v>
                      </c:pt>
                      <c:pt idx="9625">
                        <c:v>1.1084325110071718</c:v>
                      </c:pt>
                      <c:pt idx="9626">
                        <c:v>2.4682223972416759</c:v>
                      </c:pt>
                      <c:pt idx="9627">
                        <c:v>2.4740551003493798</c:v>
                      </c:pt>
                      <c:pt idx="9628">
                        <c:v>3.5266238239320122</c:v>
                      </c:pt>
                      <c:pt idx="9629">
                        <c:v>4.1165865692788861</c:v>
                      </c:pt>
                      <c:pt idx="9630">
                        <c:v>4.4760787210851927</c:v>
                      </c:pt>
                      <c:pt idx="9631">
                        <c:v>2.5244694222113111</c:v>
                      </c:pt>
                      <c:pt idx="9632">
                        <c:v>2.253884478085642</c:v>
                      </c:pt>
                      <c:pt idx="9633">
                        <c:v>3.2865371246748549</c:v>
                      </c:pt>
                      <c:pt idx="9634">
                        <c:v>3.3802085991481561</c:v>
                      </c:pt>
                      <c:pt idx="9635">
                        <c:v>3.2049164177716958</c:v>
                      </c:pt>
                      <c:pt idx="9636">
                        <c:v>2.7640546802272596</c:v>
                      </c:pt>
                      <c:pt idx="9637">
                        <c:v>2.5838736022127731</c:v>
                      </c:pt>
                      <c:pt idx="9638">
                        <c:v>1.894709678444352</c:v>
                      </c:pt>
                      <c:pt idx="9639">
                        <c:v>2.504266123193037</c:v>
                      </c:pt>
                      <c:pt idx="9640">
                        <c:v>2.3056846884579643</c:v>
                      </c:pt>
                      <c:pt idx="9641">
                        <c:v>1.9391122750892051</c:v>
                      </c:pt>
                      <c:pt idx="9642">
                        <c:v>3.0850457635723774</c:v>
                      </c:pt>
                      <c:pt idx="9643">
                        <c:v>1.483465092481262</c:v>
                      </c:pt>
                      <c:pt idx="9644">
                        <c:v>2.9920584480089971</c:v>
                      </c:pt>
                      <c:pt idx="9645">
                        <c:v>1.1969699862652643</c:v>
                      </c:pt>
                      <c:pt idx="9646">
                        <c:v>1.467453590276852</c:v>
                      </c:pt>
                      <c:pt idx="9647">
                        <c:v>1.4757159687398929</c:v>
                      </c:pt>
                      <c:pt idx="9648">
                        <c:v>2.0578281146459405</c:v>
                      </c:pt>
                      <c:pt idx="9649">
                        <c:v>1.0406424967170098</c:v>
                      </c:pt>
                      <c:pt idx="9650">
                        <c:v>0.65163227397897128</c:v>
                      </c:pt>
                      <c:pt idx="9651">
                        <c:v>1.497104995381161</c:v>
                      </c:pt>
                      <c:pt idx="9652">
                        <c:v>3.7167328126444898</c:v>
                      </c:pt>
                      <c:pt idx="9653">
                        <c:v>4.4676400378450172</c:v>
                      </c:pt>
                      <c:pt idx="9654">
                        <c:v>2.6033092526347867</c:v>
                      </c:pt>
                      <c:pt idx="9655">
                        <c:v>2.8504368226398573</c:v>
                      </c:pt>
                      <c:pt idx="9656">
                        <c:v>3.9987820423238225</c:v>
                      </c:pt>
                      <c:pt idx="9657">
                        <c:v>4.0701301784187667</c:v>
                      </c:pt>
                      <c:pt idx="9658">
                        <c:v>1.7829977071637801</c:v>
                      </c:pt>
                      <c:pt idx="9659">
                        <c:v>3.0593598743436203</c:v>
                      </c:pt>
                      <c:pt idx="9660">
                        <c:v>0.69272924358201038</c:v>
                      </c:pt>
                      <c:pt idx="9661">
                        <c:v>2.5816660830146532</c:v>
                      </c:pt>
                      <c:pt idx="9662">
                        <c:v>1.3603425329672751</c:v>
                      </c:pt>
                      <c:pt idx="9663">
                        <c:v>1.5308348804692025</c:v>
                      </c:pt>
                      <c:pt idx="9664">
                        <c:v>1.4024776199853606</c:v>
                      </c:pt>
                      <c:pt idx="9665">
                        <c:v>1.4593781422980885</c:v>
                      </c:pt>
                      <c:pt idx="9666">
                        <c:v>2.3379804757699501</c:v>
                      </c:pt>
                      <c:pt idx="9667">
                        <c:v>1.4605747205914785</c:v>
                      </c:pt>
                      <c:pt idx="9668">
                        <c:v>2.3895625830213745</c:v>
                      </c:pt>
                      <c:pt idx="9669">
                        <c:v>0.79961485804553289</c:v>
                      </c:pt>
                      <c:pt idx="9670">
                        <c:v>1.6328756261239565</c:v>
                      </c:pt>
                      <c:pt idx="9671">
                        <c:v>1.1641499708199841</c:v>
                      </c:pt>
                      <c:pt idx="9672">
                        <c:v>1.2540440293952764</c:v>
                      </c:pt>
                      <c:pt idx="9673">
                        <c:v>0.87050546095477421</c:v>
                      </c:pt>
                      <c:pt idx="9674">
                        <c:v>0.52213534544180384</c:v>
                      </c:pt>
                      <c:pt idx="9675">
                        <c:v>0.84486420215185931</c:v>
                      </c:pt>
                      <c:pt idx="9676">
                        <c:v>1.8665114914902297</c:v>
                      </c:pt>
                      <c:pt idx="9677">
                        <c:v>2.4698705564072037</c:v>
                      </c:pt>
                      <c:pt idx="9678">
                        <c:v>3.2968310590393588</c:v>
                      </c:pt>
                      <c:pt idx="9679">
                        <c:v>1.9775100345926537</c:v>
                      </c:pt>
                      <c:pt idx="9680">
                        <c:v>3.1948560083305328</c:v>
                      </c:pt>
                      <c:pt idx="9681">
                        <c:v>1.6564385247902504</c:v>
                      </c:pt>
                      <c:pt idx="9682">
                        <c:v>1.9502744403426175</c:v>
                      </c:pt>
                      <c:pt idx="9683">
                        <c:v>2.4848615214056977</c:v>
                      </c:pt>
                      <c:pt idx="9684">
                        <c:v>3.0219275406337869</c:v>
                      </c:pt>
                      <c:pt idx="9685">
                        <c:v>1.6052159354171422</c:v>
                      </c:pt>
                      <c:pt idx="9686">
                        <c:v>2.4049891180241549</c:v>
                      </c:pt>
                      <c:pt idx="9687">
                        <c:v>2.0558085002023776</c:v>
                      </c:pt>
                      <c:pt idx="9688">
                        <c:v>2.2685869234269203</c:v>
                      </c:pt>
                      <c:pt idx="9689">
                        <c:v>1.73812907225026</c:v>
                      </c:pt>
                      <c:pt idx="9690">
                        <c:v>1.136218863791731</c:v>
                      </c:pt>
                      <c:pt idx="9691">
                        <c:v>1.9245402292001825</c:v>
                      </c:pt>
                      <c:pt idx="9692">
                        <c:v>0.80157893638324074</c:v>
                      </c:pt>
                      <c:pt idx="9693">
                        <c:v>2.2318154323965009</c:v>
                      </c:pt>
                      <c:pt idx="9694">
                        <c:v>1.6795255961083519</c:v>
                      </c:pt>
                      <c:pt idx="9695">
                        <c:v>1.1990017557285808</c:v>
                      </c:pt>
                      <c:pt idx="9696">
                        <c:v>1.1613855959626782</c:v>
                      </c:pt>
                      <c:pt idx="9697">
                        <c:v>1.7033988570408631</c:v>
                      </c:pt>
                      <c:pt idx="9698">
                        <c:v>1.8808063371921111</c:v>
                      </c:pt>
                      <c:pt idx="9699">
                        <c:v>1.6739649804927881</c:v>
                      </c:pt>
                      <c:pt idx="9700">
                        <c:v>2.868116635816929</c:v>
                      </c:pt>
                      <c:pt idx="9701">
                        <c:v>1.7652068176868669</c:v>
                      </c:pt>
                      <c:pt idx="9702">
                        <c:v>2.2276377270924481</c:v>
                      </c:pt>
                      <c:pt idx="9703">
                        <c:v>2.4299773792774748</c:v>
                      </c:pt>
                      <c:pt idx="9704">
                        <c:v>5.0348203939813843</c:v>
                      </c:pt>
                      <c:pt idx="9705">
                        <c:v>3.4265674559181285</c:v>
                      </c:pt>
                      <c:pt idx="9706">
                        <c:v>2.9097197497822851</c:v>
                      </c:pt>
                      <c:pt idx="9707">
                        <c:v>3.3297264966584033</c:v>
                      </c:pt>
                      <c:pt idx="9708">
                        <c:v>2.7656841997088475</c:v>
                      </c:pt>
                      <c:pt idx="9709">
                        <c:v>2.2485361335616676</c:v>
                      </c:pt>
                      <c:pt idx="9710">
                        <c:v>2.3921601522020124</c:v>
                      </c:pt>
                      <c:pt idx="9711">
                        <c:v>2.8050168980425938</c:v>
                      </c:pt>
                      <c:pt idx="9712">
                        <c:v>2.1087802142406882</c:v>
                      </c:pt>
                      <c:pt idx="9713">
                        <c:v>2.0447557136004888</c:v>
                      </c:pt>
                      <c:pt idx="9714">
                        <c:v>3.0337169585355142</c:v>
                      </c:pt>
                      <c:pt idx="9715">
                        <c:v>1.9852738020585494</c:v>
                      </c:pt>
                      <c:pt idx="9716">
                        <c:v>2.3052757042314291</c:v>
                      </c:pt>
                      <c:pt idx="9717">
                        <c:v>1.9004395285266045</c:v>
                      </c:pt>
                      <c:pt idx="9718">
                        <c:v>1.3785106233518201</c:v>
                      </c:pt>
                      <c:pt idx="9719">
                        <c:v>2.5319951224735231</c:v>
                      </c:pt>
                      <c:pt idx="9720">
                        <c:v>2.2143798399925005</c:v>
                      </c:pt>
                      <c:pt idx="9721">
                        <c:v>1.4288720589449755</c:v>
                      </c:pt>
                      <c:pt idx="9722">
                        <c:v>2.1302231598380481</c:v>
                      </c:pt>
                      <c:pt idx="9723">
                        <c:v>1.9189589727018099</c:v>
                      </c:pt>
                      <c:pt idx="9724">
                        <c:v>1.6245260777117205</c:v>
                      </c:pt>
                      <c:pt idx="9725">
                        <c:v>2.0900490409465902</c:v>
                      </c:pt>
                      <c:pt idx="9726">
                        <c:v>3.6809043890331483</c:v>
                      </c:pt>
                      <c:pt idx="9727">
                        <c:v>3.0674269236122731</c:v>
                      </c:pt>
                      <c:pt idx="9728">
                        <c:v>2.1776429964300981</c:v>
                      </c:pt>
                      <c:pt idx="9729">
                        <c:v>3.54015731570209</c:v>
                      </c:pt>
                      <c:pt idx="9730">
                        <c:v>1.4929416933315061</c:v>
                      </c:pt>
                      <c:pt idx="9731">
                        <c:v>4.020463709009559</c:v>
                      </c:pt>
                      <c:pt idx="9732">
                        <c:v>2.5368690107118845</c:v>
                      </c:pt>
                      <c:pt idx="9733">
                        <c:v>1.8541361714328832</c:v>
                      </c:pt>
                      <c:pt idx="9734">
                        <c:v>2.0931894703381739</c:v>
                      </c:pt>
                      <c:pt idx="9735">
                        <c:v>2.7038133212987074</c:v>
                      </c:pt>
                      <c:pt idx="9736">
                        <c:v>3.858576584603818</c:v>
                      </c:pt>
                      <c:pt idx="9737">
                        <c:v>2.9877693486123262</c:v>
                      </c:pt>
                      <c:pt idx="9738">
                        <c:v>2.6152849043007169</c:v>
                      </c:pt>
                      <c:pt idx="9739">
                        <c:v>2.6464857186216846</c:v>
                      </c:pt>
                      <c:pt idx="9740">
                        <c:v>2.9340500849575117</c:v>
                      </c:pt>
                      <c:pt idx="9741">
                        <c:v>2.3127186888924602</c:v>
                      </c:pt>
                      <c:pt idx="9742">
                        <c:v>1.6581960790132422</c:v>
                      </c:pt>
                      <c:pt idx="9743">
                        <c:v>2.2053438623330623</c:v>
                      </c:pt>
                      <c:pt idx="9744">
                        <c:v>1.9333809205744197</c:v>
                      </c:pt>
                      <c:pt idx="9745">
                        <c:v>2.6424021579264489</c:v>
                      </c:pt>
                      <c:pt idx="9746">
                        <c:v>2.4329228084406087</c:v>
                      </c:pt>
                      <c:pt idx="9747">
                        <c:v>2.6754624182565179</c:v>
                      </c:pt>
                      <c:pt idx="9748">
                        <c:v>2.2604929407600154</c:v>
                      </c:pt>
                      <c:pt idx="9749">
                        <c:v>2.2202797678114896</c:v>
                      </c:pt>
                      <c:pt idx="9750">
                        <c:v>2.8357115930771735</c:v>
                      </c:pt>
                      <c:pt idx="9751">
                        <c:v>2.7584300205491963</c:v>
                      </c:pt>
                      <c:pt idx="9752">
                        <c:v>1.5154688779010494</c:v>
                      </c:pt>
                      <c:pt idx="9753">
                        <c:v>3.6570323320772493</c:v>
                      </c:pt>
                      <c:pt idx="9754">
                        <c:v>1.5940308716065135</c:v>
                      </c:pt>
                      <c:pt idx="9755">
                        <c:v>2.2550963156923491</c:v>
                      </c:pt>
                      <c:pt idx="9756">
                        <c:v>2.9348664268637568</c:v>
                      </c:pt>
                      <c:pt idx="9757">
                        <c:v>1.2726225173052232</c:v>
                      </c:pt>
                      <c:pt idx="9758">
                        <c:v>3.3302772881374385</c:v>
                      </c:pt>
                      <c:pt idx="9759">
                        <c:v>3.9469578474611011</c:v>
                      </c:pt>
                      <c:pt idx="9760">
                        <c:v>4.0163345055326163</c:v>
                      </c:pt>
                      <c:pt idx="9761">
                        <c:v>2.8779458991278548</c:v>
                      </c:pt>
                      <c:pt idx="9762">
                        <c:v>3.3129135767083713</c:v>
                      </c:pt>
                      <c:pt idx="9763">
                        <c:v>1.7902328814369737</c:v>
                      </c:pt>
                      <c:pt idx="9764">
                        <c:v>2.5056027783894916</c:v>
                      </c:pt>
                      <c:pt idx="9765">
                        <c:v>3.2058685665432063</c:v>
                      </c:pt>
                      <c:pt idx="9766">
                        <c:v>2.9795425667143922</c:v>
                      </c:pt>
                      <c:pt idx="9767">
                        <c:v>2.6420487873999785</c:v>
                      </c:pt>
                      <c:pt idx="9768">
                        <c:v>0.69104159317442371</c:v>
                      </c:pt>
                      <c:pt idx="9769">
                        <c:v>2.2489470577207813</c:v>
                      </c:pt>
                      <c:pt idx="9770">
                        <c:v>1.3589063274850768</c:v>
                      </c:pt>
                      <c:pt idx="9771">
                        <c:v>2.8825328038443838</c:v>
                      </c:pt>
                      <c:pt idx="9772">
                        <c:v>2.5279585316346767</c:v>
                      </c:pt>
                      <c:pt idx="9773">
                        <c:v>2.245867698067292</c:v>
                      </c:pt>
                      <c:pt idx="9774">
                        <c:v>1.5121727099587057</c:v>
                      </c:pt>
                      <c:pt idx="9775">
                        <c:v>1.365486691076264</c:v>
                      </c:pt>
                      <c:pt idx="9776">
                        <c:v>3.2400945032230717</c:v>
                      </c:pt>
                      <c:pt idx="9777">
                        <c:v>2.0683914260009062</c:v>
                      </c:pt>
                      <c:pt idx="9778">
                        <c:v>1.8747696066014479</c:v>
                      </c:pt>
                      <c:pt idx="9779">
                        <c:v>2.4239436330152109</c:v>
                      </c:pt>
                      <c:pt idx="9780">
                        <c:v>2.820710478823397</c:v>
                      </c:pt>
                      <c:pt idx="9781">
                        <c:v>2.223216075407902</c:v>
                      </c:pt>
                      <c:pt idx="9782">
                        <c:v>2.8476138676206619</c:v>
                      </c:pt>
                      <c:pt idx="9783">
                        <c:v>3.4365845864603322</c:v>
                      </c:pt>
                      <c:pt idx="9784">
                        <c:v>1.4934814789073383</c:v>
                      </c:pt>
                      <c:pt idx="9785">
                        <c:v>2.026303563435754</c:v>
                      </c:pt>
                      <c:pt idx="9786">
                        <c:v>2.3617596391840028</c:v>
                      </c:pt>
                      <c:pt idx="9787">
                        <c:v>1.0002596915757713</c:v>
                      </c:pt>
                      <c:pt idx="9788">
                        <c:v>1.6683388373067656</c:v>
                      </c:pt>
                      <c:pt idx="9789">
                        <c:v>1.9882465415703354</c:v>
                      </c:pt>
                      <c:pt idx="9790">
                        <c:v>1.9313734366230473</c:v>
                      </c:pt>
                      <c:pt idx="9791">
                        <c:v>1.619459554431234</c:v>
                      </c:pt>
                      <c:pt idx="9792">
                        <c:v>1.395523588460269</c:v>
                      </c:pt>
                      <c:pt idx="9793">
                        <c:v>0.75413924498362217</c:v>
                      </c:pt>
                      <c:pt idx="9794">
                        <c:v>1.3697663905462687</c:v>
                      </c:pt>
                      <c:pt idx="9795">
                        <c:v>1.3250822314809179</c:v>
                      </c:pt>
                      <c:pt idx="9796">
                        <c:v>1.6300447401224241</c:v>
                      </c:pt>
                      <c:pt idx="9797">
                        <c:v>1.3968092100080849</c:v>
                      </c:pt>
                      <c:pt idx="9798">
                        <c:v>1.4020652906700897</c:v>
                      </c:pt>
                      <c:pt idx="9799">
                        <c:v>1.0107628055045996</c:v>
                      </c:pt>
                      <c:pt idx="9800">
                        <c:v>5.0972894276257321</c:v>
                      </c:pt>
                      <c:pt idx="9801">
                        <c:v>5.1601411036695231</c:v>
                      </c:pt>
                      <c:pt idx="9802">
                        <c:v>3.6521257230747874</c:v>
                      </c:pt>
                      <c:pt idx="9803">
                        <c:v>4.9750630422608246</c:v>
                      </c:pt>
                      <c:pt idx="9804">
                        <c:v>5.7050592303511038</c:v>
                      </c:pt>
                      <c:pt idx="9805">
                        <c:v>6.5699644723003328</c:v>
                      </c:pt>
                      <c:pt idx="9806">
                        <c:v>7.1332508890988997</c:v>
                      </c:pt>
                      <c:pt idx="9807">
                        <c:v>1.8325810041319677</c:v>
                      </c:pt>
                      <c:pt idx="9808">
                        <c:v>3.5057323122667343</c:v>
                      </c:pt>
                      <c:pt idx="9809">
                        <c:v>6.1720971359867676</c:v>
                      </c:pt>
                      <c:pt idx="9810">
                        <c:v>4.5306109382625079</c:v>
                      </c:pt>
                      <c:pt idx="9811">
                        <c:v>2.8669226409782222</c:v>
                      </c:pt>
                      <c:pt idx="9812">
                        <c:v>6.4531092671433505</c:v>
                      </c:pt>
                      <c:pt idx="9813">
                        <c:v>4.7563265945470707</c:v>
                      </c:pt>
                      <c:pt idx="9814">
                        <c:v>2.6550667828499006</c:v>
                      </c:pt>
                      <c:pt idx="9815">
                        <c:v>5.2387732128032303</c:v>
                      </c:pt>
                      <c:pt idx="9816">
                        <c:v>3.8124732854922314</c:v>
                      </c:pt>
                      <c:pt idx="9817">
                        <c:v>3.2438892806961697</c:v>
                      </c:pt>
                      <c:pt idx="9818">
                        <c:v>3.6316054615553566</c:v>
                      </c:pt>
                      <c:pt idx="9819">
                        <c:v>4.1919096145401875</c:v>
                      </c:pt>
                      <c:pt idx="9820">
                        <c:v>4.2346450587044808</c:v>
                      </c:pt>
                      <c:pt idx="9821">
                        <c:v>3.4761948922908146</c:v>
                      </c:pt>
                      <c:pt idx="9822">
                        <c:v>1.8198420512161568</c:v>
                      </c:pt>
                      <c:pt idx="9823">
                        <c:v>3.6258020737633521</c:v>
                      </c:pt>
                      <c:pt idx="9824">
                        <c:v>1.7784033516788391</c:v>
                      </c:pt>
                      <c:pt idx="9825">
                        <c:v>2.0199084260964031</c:v>
                      </c:pt>
                      <c:pt idx="9826">
                        <c:v>2.7664786042597593</c:v>
                      </c:pt>
                      <c:pt idx="9827">
                        <c:v>2.9462920094827045</c:v>
                      </c:pt>
                      <c:pt idx="9828">
                        <c:v>2.6265693328482533</c:v>
                      </c:pt>
                      <c:pt idx="9829">
                        <c:v>2.9347943145707647</c:v>
                      </c:pt>
                      <c:pt idx="9830">
                        <c:v>2.6673033277685372</c:v>
                      </c:pt>
                      <c:pt idx="9831">
                        <c:v>3.553922166908619</c:v>
                      </c:pt>
                      <c:pt idx="9832">
                        <c:v>3.0068723585448662</c:v>
                      </c:pt>
                      <c:pt idx="9833">
                        <c:v>2.5401492235471088</c:v>
                      </c:pt>
                      <c:pt idx="9834">
                        <c:v>1.6799281621965336</c:v>
                      </c:pt>
                      <c:pt idx="9835">
                        <c:v>2.879025525105114</c:v>
                      </c:pt>
                      <c:pt idx="9836">
                        <c:v>1.6854764929522881</c:v>
                      </c:pt>
                      <c:pt idx="9837">
                        <c:v>2.6114798821878358</c:v>
                      </c:pt>
                      <c:pt idx="9838">
                        <c:v>1.4824467004355837</c:v>
                      </c:pt>
                      <c:pt idx="9839">
                        <c:v>2.5983408281419527</c:v>
                      </c:pt>
                      <c:pt idx="9840">
                        <c:v>2.5719992710906454</c:v>
                      </c:pt>
                      <c:pt idx="9841">
                        <c:v>3.0791966316194661</c:v>
                      </c:pt>
                      <c:pt idx="9842">
                        <c:v>2.4142295512567422</c:v>
                      </c:pt>
                      <c:pt idx="9843">
                        <c:v>2.4747362264563009</c:v>
                      </c:pt>
                      <c:pt idx="9844">
                        <c:v>2.5942041393995821</c:v>
                      </c:pt>
                      <c:pt idx="9845">
                        <c:v>2.4621537632606398</c:v>
                      </c:pt>
                      <c:pt idx="9846">
                        <c:v>2.0914002962654621</c:v>
                      </c:pt>
                      <c:pt idx="9847">
                        <c:v>2.5146945043524846</c:v>
                      </c:pt>
                      <c:pt idx="9848">
                        <c:v>2.5338920308898722</c:v>
                      </c:pt>
                      <c:pt idx="9849">
                        <c:v>1.4328285899034265</c:v>
                      </c:pt>
                      <c:pt idx="9850">
                        <c:v>1.0397905238120377</c:v>
                      </c:pt>
                      <c:pt idx="9851">
                        <c:v>1.338965333070167</c:v>
                      </c:pt>
                      <c:pt idx="9852">
                        <c:v>1.6326688944937844</c:v>
                      </c:pt>
                      <c:pt idx="9853">
                        <c:v>3.4251286522548385</c:v>
                      </c:pt>
                      <c:pt idx="9854">
                        <c:v>3.1239597364256966</c:v>
                      </c:pt>
                      <c:pt idx="9855">
                        <c:v>3.707810827304284</c:v>
                      </c:pt>
                      <c:pt idx="9856">
                        <c:v>4.1709745110120693</c:v>
                      </c:pt>
                      <c:pt idx="9857">
                        <c:v>4.1520964075096796</c:v>
                      </c:pt>
                      <c:pt idx="9858">
                        <c:v>3.6611747962985941</c:v>
                      </c:pt>
                      <c:pt idx="9859">
                        <c:v>3.3422929089441342</c:v>
                      </c:pt>
                      <c:pt idx="9860">
                        <c:v>3.019490997882524</c:v>
                      </c:pt>
                      <c:pt idx="9861">
                        <c:v>3.0085372886349253</c:v>
                      </c:pt>
                      <c:pt idx="9862">
                        <c:v>2.2468450913664109</c:v>
                      </c:pt>
                      <c:pt idx="9863">
                        <c:v>2.3497840708853932</c:v>
                      </c:pt>
                      <c:pt idx="9864">
                        <c:v>2.4289785430439861</c:v>
                      </c:pt>
                      <c:pt idx="9865">
                        <c:v>2.4388584402112055</c:v>
                      </c:pt>
                      <c:pt idx="9866">
                        <c:v>1.9684205725400961</c:v>
                      </c:pt>
                      <c:pt idx="9867">
                        <c:v>2.3335029671033172</c:v>
                      </c:pt>
                      <c:pt idx="9868">
                        <c:v>0.8396318938866717</c:v>
                      </c:pt>
                      <c:pt idx="9869">
                        <c:v>1.7342694961023977</c:v>
                      </c:pt>
                      <c:pt idx="9870">
                        <c:v>0.63899646861971304</c:v>
                      </c:pt>
                      <c:pt idx="9871">
                        <c:v>1.9917591192507547</c:v>
                      </c:pt>
                      <c:pt idx="9872">
                        <c:v>0.85344513615579209</c:v>
                      </c:pt>
                      <c:pt idx="9873">
                        <c:v>0.56067136930948258</c:v>
                      </c:pt>
                      <c:pt idx="9874">
                        <c:v>1.164172886300427</c:v>
                      </c:pt>
                      <c:pt idx="9875">
                        <c:v>0.58497678170880696</c:v>
                      </c:pt>
                      <c:pt idx="9876">
                        <c:v>1.903814949633537</c:v>
                      </c:pt>
                      <c:pt idx="9877">
                        <c:v>3.0330617895820153</c:v>
                      </c:pt>
                      <c:pt idx="9878">
                        <c:v>3.0950120455783616</c:v>
                      </c:pt>
                      <c:pt idx="9879">
                        <c:v>2.5194447517457998</c:v>
                      </c:pt>
                      <c:pt idx="9880">
                        <c:v>2.0814341871433801</c:v>
                      </c:pt>
                      <c:pt idx="9881">
                        <c:v>3.6505423365273271</c:v>
                      </c:pt>
                      <c:pt idx="9882">
                        <c:v>2.8326476906730682</c:v>
                      </c:pt>
                      <c:pt idx="9883">
                        <c:v>2.0386534973342822</c:v>
                      </c:pt>
                      <c:pt idx="9884">
                        <c:v>2.9515537615745702</c:v>
                      </c:pt>
                      <c:pt idx="9885">
                        <c:v>2.4586302252385011</c:v>
                      </c:pt>
                      <c:pt idx="9886">
                        <c:v>2.4732085648610362</c:v>
                      </c:pt>
                      <c:pt idx="9887">
                        <c:v>1.9996613166051831</c:v>
                      </c:pt>
                      <c:pt idx="9888">
                        <c:v>2.3767572316631638</c:v>
                      </c:pt>
                      <c:pt idx="9889">
                        <c:v>2.3387638492349936</c:v>
                      </c:pt>
                      <c:pt idx="9890">
                        <c:v>2.2481895062000055</c:v>
                      </c:pt>
                      <c:pt idx="9891">
                        <c:v>1.9578555186721713</c:v>
                      </c:pt>
                      <c:pt idx="9892">
                        <c:v>2.3482810026320609</c:v>
                      </c:pt>
                      <c:pt idx="9893">
                        <c:v>1.5021051069394042</c:v>
                      </c:pt>
                      <c:pt idx="9894">
                        <c:v>1.26645022984995</c:v>
                      </c:pt>
                      <c:pt idx="9895">
                        <c:v>0.68011913812769265</c:v>
                      </c:pt>
                      <c:pt idx="9896">
                        <c:v>0.78942212245921928</c:v>
                      </c:pt>
                      <c:pt idx="9897">
                        <c:v>1.3763217768286609</c:v>
                      </c:pt>
                      <c:pt idx="9898">
                        <c:v>1.3538531865932315</c:v>
                      </c:pt>
                      <c:pt idx="9899">
                        <c:v>0.85169608360779681</c:v>
                      </c:pt>
                      <c:pt idx="9900">
                        <c:v>2.790203467140044</c:v>
                      </c:pt>
                      <c:pt idx="9901">
                        <c:v>2.2017069494172996</c:v>
                      </c:pt>
                      <c:pt idx="9902">
                        <c:v>2.1934119210268497</c:v>
                      </c:pt>
                      <c:pt idx="9903">
                        <c:v>2.4092229207386291</c:v>
                      </c:pt>
                      <c:pt idx="9904">
                        <c:v>2.3879264176165416</c:v>
                      </c:pt>
                      <c:pt idx="9905">
                        <c:v>3.8621887268570076</c:v>
                      </c:pt>
                      <c:pt idx="9906">
                        <c:v>2.0698897677750683</c:v>
                      </c:pt>
                      <c:pt idx="9907">
                        <c:v>1.9088939538117498</c:v>
                      </c:pt>
                      <c:pt idx="9908">
                        <c:v>1.1917857346559524</c:v>
                      </c:pt>
                      <c:pt idx="9909">
                        <c:v>2.8014313680476381</c:v>
                      </c:pt>
                      <c:pt idx="9910">
                        <c:v>2.8520290239768142</c:v>
                      </c:pt>
                      <c:pt idx="9911">
                        <c:v>2.5578661299340175</c:v>
                      </c:pt>
                      <c:pt idx="9912">
                        <c:v>0.95073662454772423</c:v>
                      </c:pt>
                      <c:pt idx="9913">
                        <c:v>2.7850522219718576</c:v>
                      </c:pt>
                      <c:pt idx="9914">
                        <c:v>2.9300845626333816</c:v>
                      </c:pt>
                      <c:pt idx="9915">
                        <c:v>2.995688692055023</c:v>
                      </c:pt>
                      <c:pt idx="9916">
                        <c:v>2.8241170020802455</c:v>
                      </c:pt>
                      <c:pt idx="9917">
                        <c:v>3.4435901353870451</c:v>
                      </c:pt>
                      <c:pt idx="9918">
                        <c:v>2.7831042593272488</c:v>
                      </c:pt>
                      <c:pt idx="9919">
                        <c:v>2.8554647869817695</c:v>
                      </c:pt>
                      <c:pt idx="9920">
                        <c:v>1.7100644205621092</c:v>
                      </c:pt>
                      <c:pt idx="9921">
                        <c:v>2.6116565111257768</c:v>
                      </c:pt>
                      <c:pt idx="9922">
                        <c:v>2.3596183343487014</c:v>
                      </c:pt>
                      <c:pt idx="9923">
                        <c:v>1.8074813397167404</c:v>
                      </c:pt>
                      <c:pt idx="9924">
                        <c:v>1.9949926244098699</c:v>
                      </c:pt>
                      <c:pt idx="9925">
                        <c:v>1.0152772270264849</c:v>
                      </c:pt>
                      <c:pt idx="9926">
                        <c:v>2.0481703874260853</c:v>
                      </c:pt>
                      <c:pt idx="9927">
                        <c:v>2.5369901445525875</c:v>
                      </c:pt>
                      <c:pt idx="9928">
                        <c:v>2.6939229074724196</c:v>
                      </c:pt>
                      <c:pt idx="9929">
                        <c:v>3.610511752513041</c:v>
                      </c:pt>
                      <c:pt idx="9930">
                        <c:v>3.370678397994987</c:v>
                      </c:pt>
                      <c:pt idx="9931">
                        <c:v>3.1074223600796653</c:v>
                      </c:pt>
                      <c:pt idx="9932">
                        <c:v>3.2689363163616916</c:v>
                      </c:pt>
                      <c:pt idx="9933">
                        <c:v>3.4609769055729345</c:v>
                      </c:pt>
                      <c:pt idx="9934">
                        <c:v>2.44309861542262</c:v>
                      </c:pt>
                      <c:pt idx="9935">
                        <c:v>2.1442748970957211</c:v>
                      </c:pt>
                      <c:pt idx="9936">
                        <c:v>1.7491112400965745</c:v>
                      </c:pt>
                      <c:pt idx="9937">
                        <c:v>1.7519931560236597</c:v>
                      </c:pt>
                      <c:pt idx="9938">
                        <c:v>2.3200432139227702</c:v>
                      </c:pt>
                      <c:pt idx="9939">
                        <c:v>2.3536372076338954</c:v>
                      </c:pt>
                      <c:pt idx="9940">
                        <c:v>0.81794609103547955</c:v>
                      </c:pt>
                      <c:pt idx="9941">
                        <c:v>1.8464278379104393</c:v>
                      </c:pt>
                      <c:pt idx="9942">
                        <c:v>1.3575009489709138</c:v>
                      </c:pt>
                      <c:pt idx="9943">
                        <c:v>0.85005625947364305</c:v>
                      </c:pt>
                      <c:pt idx="9944">
                        <c:v>1.038896097128325</c:v>
                      </c:pt>
                      <c:pt idx="9945">
                        <c:v>1.1971011754927456</c:v>
                      </c:pt>
                      <c:pt idx="9946">
                        <c:v>0.92600365270290763</c:v>
                      </c:pt>
                      <c:pt idx="9947">
                        <c:v>1.4203390290740052</c:v>
                      </c:pt>
                      <c:pt idx="9948">
                        <c:v>0.98429542870853937</c:v>
                      </c:pt>
                      <c:pt idx="9949">
                        <c:v>0.70756328470519403</c:v>
                      </c:pt>
                      <c:pt idx="9950">
                        <c:v>0.62401863528690305</c:v>
                      </c:pt>
                      <c:pt idx="9951">
                        <c:v>2.325840069400539</c:v>
                      </c:pt>
                      <c:pt idx="9952">
                        <c:v>2.3415005436115948</c:v>
                      </c:pt>
                      <c:pt idx="9953">
                        <c:v>3.5340623117872227</c:v>
                      </c:pt>
                      <c:pt idx="9954">
                        <c:v>3.0822787309781718</c:v>
                      </c:pt>
                      <c:pt idx="9955">
                        <c:v>3.4117358217696383</c:v>
                      </c:pt>
                      <c:pt idx="9956">
                        <c:v>2.9540576785535215</c:v>
                      </c:pt>
                      <c:pt idx="9957">
                        <c:v>4.2862043386678588</c:v>
                      </c:pt>
                      <c:pt idx="9958">
                        <c:v>3.7890669180195777</c:v>
                      </c:pt>
                      <c:pt idx="9959">
                        <c:v>2.8031079058613364</c:v>
                      </c:pt>
                      <c:pt idx="9960">
                        <c:v>2.7829547844540561</c:v>
                      </c:pt>
                      <c:pt idx="9961">
                        <c:v>2.6933457184408773</c:v>
                      </c:pt>
                      <c:pt idx="9962">
                        <c:v>2.0071249155340847</c:v>
                      </c:pt>
                      <c:pt idx="9963">
                        <c:v>0.88001207528569447</c:v>
                      </c:pt>
                      <c:pt idx="9964">
                        <c:v>1.283411721736496</c:v>
                      </c:pt>
                      <c:pt idx="9965">
                        <c:v>1.3635279517379231</c:v>
                      </c:pt>
                      <c:pt idx="9966">
                        <c:v>1.0250479683589606</c:v>
                      </c:pt>
                      <c:pt idx="9967">
                        <c:v>1.1569472703398294</c:v>
                      </c:pt>
                      <c:pt idx="9968">
                        <c:v>1.1237481942818701</c:v>
                      </c:pt>
                      <c:pt idx="9969">
                        <c:v>1.2871465497149011</c:v>
                      </c:pt>
                      <c:pt idx="9970">
                        <c:v>0.79072260830801322</c:v>
                      </c:pt>
                      <c:pt idx="9971">
                        <c:v>0.6141541823376756</c:v>
                      </c:pt>
                      <c:pt idx="9972">
                        <c:v>0.80372037274556907</c:v>
                      </c:pt>
                      <c:pt idx="9973">
                        <c:v>0.573082577671856</c:v>
                      </c:pt>
                      <c:pt idx="9974">
                        <c:v>0.56583385576664424</c:v>
                      </c:pt>
                      <c:pt idx="9975">
                        <c:v>2.312104194219597</c:v>
                      </c:pt>
                      <c:pt idx="9976">
                        <c:v>3.5137887164912245</c:v>
                      </c:pt>
                      <c:pt idx="9977">
                        <c:v>2.226618145853807</c:v>
                      </c:pt>
                      <c:pt idx="9978">
                        <c:v>2.3508920354254803</c:v>
                      </c:pt>
                      <c:pt idx="9979">
                        <c:v>2.9653825262319691</c:v>
                      </c:pt>
                      <c:pt idx="9980">
                        <c:v>3.2522988395676724</c:v>
                      </c:pt>
                      <c:pt idx="9981">
                        <c:v>3.3319744591791611</c:v>
                      </c:pt>
                      <c:pt idx="9982">
                        <c:v>3.3740100100265331</c:v>
                      </c:pt>
                      <c:pt idx="9983">
                        <c:v>3.9380706982344402</c:v>
                      </c:pt>
                      <c:pt idx="9984">
                        <c:v>2.7520346346398665</c:v>
                      </c:pt>
                      <c:pt idx="9985">
                        <c:v>3.2408708777904205</c:v>
                      </c:pt>
                      <c:pt idx="9986">
                        <c:v>3.779246086755268</c:v>
                      </c:pt>
                      <c:pt idx="9987">
                        <c:v>1.6251344438014537</c:v>
                      </c:pt>
                      <c:pt idx="9988">
                        <c:v>4.6763679470555441</c:v>
                      </c:pt>
                      <c:pt idx="9989">
                        <c:v>3.7853998743000004</c:v>
                      </c:pt>
                      <c:pt idx="9990">
                        <c:v>2.7690418703195121</c:v>
                      </c:pt>
                      <c:pt idx="9991">
                        <c:v>2.5874932697573265</c:v>
                      </c:pt>
                      <c:pt idx="9992">
                        <c:v>2.6256860232251529</c:v>
                      </c:pt>
                      <c:pt idx="9993">
                        <c:v>1.9776557607451812</c:v>
                      </c:pt>
                      <c:pt idx="9994">
                        <c:v>0.69815945046042638</c:v>
                      </c:pt>
                      <c:pt idx="9995">
                        <c:v>2.0840974624874309</c:v>
                      </c:pt>
                      <c:pt idx="9996">
                        <c:v>2.2849656454113467</c:v>
                      </c:pt>
                      <c:pt idx="9997">
                        <c:v>3.6572309365797269</c:v>
                      </c:pt>
                      <c:pt idx="9998">
                        <c:v>3.1645417650036953</c:v>
                      </c:pt>
                      <c:pt idx="9999">
                        <c:v>3.1017152836350386</c:v>
                      </c:pt>
                      <c:pt idx="10000">
                        <c:v>4.7744013698053616</c:v>
                      </c:pt>
                      <c:pt idx="10001">
                        <c:v>2.4249935891244929</c:v>
                      </c:pt>
                      <c:pt idx="10002">
                        <c:v>4.3089618287680764</c:v>
                      </c:pt>
                      <c:pt idx="10003">
                        <c:v>5.11199770034486</c:v>
                      </c:pt>
                      <c:pt idx="10004">
                        <c:v>2.9125967749781405</c:v>
                      </c:pt>
                      <c:pt idx="10005">
                        <c:v>3.3521856455607231</c:v>
                      </c:pt>
                      <c:pt idx="10006">
                        <c:v>2.7525397999742074</c:v>
                      </c:pt>
                      <c:pt idx="10007">
                        <c:v>4.1667696229897926</c:v>
                      </c:pt>
                      <c:pt idx="10008">
                        <c:v>3.1526145825587601</c:v>
                      </c:pt>
                      <c:pt idx="10009">
                        <c:v>2.2930952835923497</c:v>
                      </c:pt>
                      <c:pt idx="10010">
                        <c:v>3.3152143468684621</c:v>
                      </c:pt>
                      <c:pt idx="10011">
                        <c:v>3.0453299266620726</c:v>
                      </c:pt>
                      <c:pt idx="10012">
                        <c:v>5.0992247130697335</c:v>
                      </c:pt>
                      <c:pt idx="10013">
                        <c:v>2.6330986653576991</c:v>
                      </c:pt>
                      <c:pt idx="10014">
                        <c:v>3.335000860278944</c:v>
                      </c:pt>
                      <c:pt idx="10015">
                        <c:v>2.930767287122658</c:v>
                      </c:pt>
                      <c:pt idx="10016">
                        <c:v>3.8390859601848333</c:v>
                      </c:pt>
                      <c:pt idx="10017">
                        <c:v>4.8415754212799422</c:v>
                      </c:pt>
                      <c:pt idx="10018">
                        <c:v>3.0944996801801992</c:v>
                      </c:pt>
                      <c:pt idx="10019">
                        <c:v>2.118416285140559</c:v>
                      </c:pt>
                      <c:pt idx="10020">
                        <c:v>3.767617138910349</c:v>
                      </c:pt>
                      <c:pt idx="10021">
                        <c:v>0.92133125613739975</c:v>
                      </c:pt>
                      <c:pt idx="10022">
                        <c:v>2.2292001715751906</c:v>
                      </c:pt>
                      <c:pt idx="10023">
                        <c:v>3.3090561747904443</c:v>
                      </c:pt>
                      <c:pt idx="10024">
                        <c:v>3.3094606312789896</c:v>
                      </c:pt>
                      <c:pt idx="10025">
                        <c:v>0.27514495634678537</c:v>
                      </c:pt>
                      <c:pt idx="10026">
                        <c:v>2.7607719294533393</c:v>
                      </c:pt>
                      <c:pt idx="10027">
                        <c:v>3.2317407811476273</c:v>
                      </c:pt>
                      <c:pt idx="10028">
                        <c:v>4.6907695014499255</c:v>
                      </c:pt>
                      <c:pt idx="10029">
                        <c:v>5.7452130176574236</c:v>
                      </c:pt>
                      <c:pt idx="10030">
                        <c:v>6.2434837085864681</c:v>
                      </c:pt>
                      <c:pt idx="10031">
                        <c:v>5.7288676422772662</c:v>
                      </c:pt>
                      <c:pt idx="10032">
                        <c:v>3.3078535103081244</c:v>
                      </c:pt>
                      <c:pt idx="10033">
                        <c:v>4.3031557145317967</c:v>
                      </c:pt>
                      <c:pt idx="10034">
                        <c:v>2.2402765119396379</c:v>
                      </c:pt>
                      <c:pt idx="10035">
                        <c:v>1.1723278895161169</c:v>
                      </c:pt>
                      <c:pt idx="10036">
                        <c:v>0.27058027372498905</c:v>
                      </c:pt>
                      <c:pt idx="10037">
                        <c:v>1.1766265374367786</c:v>
                      </c:pt>
                      <c:pt idx="10038">
                        <c:v>1.1024377789964201</c:v>
                      </c:pt>
                      <c:pt idx="10039">
                        <c:v>1.3485379140928548</c:v>
                      </c:pt>
                      <c:pt idx="10040">
                        <c:v>1.1625498590231325</c:v>
                      </c:pt>
                      <c:pt idx="10041">
                        <c:v>1.3747938861233762</c:v>
                      </c:pt>
                      <c:pt idx="10042">
                        <c:v>1.1498887518993486</c:v>
                      </c:pt>
                      <c:pt idx="10043">
                        <c:v>0.59405582551232006</c:v>
                      </c:pt>
                      <c:pt idx="10044">
                        <c:v>0.78438308786937583</c:v>
                      </c:pt>
                      <c:pt idx="10045">
                        <c:v>0.27896773768761363</c:v>
                      </c:pt>
                      <c:pt idx="10046">
                        <c:v>0.40360030010660042</c:v>
                      </c:pt>
                      <c:pt idx="10047">
                        <c:v>0.26675030277642015</c:v>
                      </c:pt>
                      <c:pt idx="10048">
                        <c:v>0.36056790320560628</c:v>
                      </c:pt>
                      <c:pt idx="10049">
                        <c:v>6.7424802999872233E-2</c:v>
                      </c:pt>
                      <c:pt idx="10050">
                        <c:v>1.3888535285867518</c:v>
                      </c:pt>
                      <c:pt idx="10051">
                        <c:v>2.1521652899799384</c:v>
                      </c:pt>
                      <c:pt idx="10052">
                        <c:v>3.6620175606250887</c:v>
                      </c:pt>
                      <c:pt idx="10053">
                        <c:v>2.9325329601287522</c:v>
                      </c:pt>
                      <c:pt idx="10054">
                        <c:v>2.9214708808926586</c:v>
                      </c:pt>
                      <c:pt idx="10055">
                        <c:v>3.276896869311539</c:v>
                      </c:pt>
                      <c:pt idx="10056">
                        <c:v>4.466435979220547</c:v>
                      </c:pt>
                      <c:pt idx="10057">
                        <c:v>1.7427591407191356</c:v>
                      </c:pt>
                      <c:pt idx="10058">
                        <c:v>3.1403989551428912</c:v>
                      </c:pt>
                      <c:pt idx="10059">
                        <c:v>3.349670479524443</c:v>
                      </c:pt>
                      <c:pt idx="10060">
                        <c:v>3.3254163974135813</c:v>
                      </c:pt>
                      <c:pt idx="10061">
                        <c:v>3.6031924490683003</c:v>
                      </c:pt>
                      <c:pt idx="10062">
                        <c:v>1.0943613976026805</c:v>
                      </c:pt>
                      <c:pt idx="10063">
                        <c:v>1.6425119241993189</c:v>
                      </c:pt>
                      <c:pt idx="10064">
                        <c:v>1.8777183893841933</c:v>
                      </c:pt>
                      <c:pt idx="10065">
                        <c:v>2.0591796093080195</c:v>
                      </c:pt>
                      <c:pt idx="10066">
                        <c:v>1.8645103036705672</c:v>
                      </c:pt>
                      <c:pt idx="10067">
                        <c:v>1.438872850684525</c:v>
                      </c:pt>
                      <c:pt idx="10068">
                        <c:v>1.169409900992846</c:v>
                      </c:pt>
                      <c:pt idx="10069">
                        <c:v>1.4952072131950205</c:v>
                      </c:pt>
                      <c:pt idx="10070">
                        <c:v>1.7238173812070179</c:v>
                      </c:pt>
                      <c:pt idx="10071">
                        <c:v>1.0178393445524823</c:v>
                      </c:pt>
                      <c:pt idx="10072">
                        <c:v>1.0057828377105575</c:v>
                      </c:pt>
                      <c:pt idx="10073">
                        <c:v>0.97275440814460368</c:v>
                      </c:pt>
                      <c:pt idx="10074">
                        <c:v>1.232887273108195</c:v>
                      </c:pt>
                      <c:pt idx="10075">
                        <c:v>1.5851067863978341</c:v>
                      </c:pt>
                      <c:pt idx="10076">
                        <c:v>3.6593191482017779</c:v>
                      </c:pt>
                      <c:pt idx="10077">
                        <c:v>3.4681780713321082</c:v>
                      </c:pt>
                      <c:pt idx="10078">
                        <c:v>3.6456383155427896</c:v>
                      </c:pt>
                      <c:pt idx="10079">
                        <c:v>1.745614093716028</c:v>
                      </c:pt>
                      <c:pt idx="10080">
                        <c:v>4.4425418188290546</c:v>
                      </c:pt>
                      <c:pt idx="10081">
                        <c:v>4.0175867591881698</c:v>
                      </c:pt>
                      <c:pt idx="10082">
                        <c:v>4.0034558603570787</c:v>
                      </c:pt>
                      <c:pt idx="10083">
                        <c:v>1.6205921078297731</c:v>
                      </c:pt>
                      <c:pt idx="10084">
                        <c:v>3.6989628336732521</c:v>
                      </c:pt>
                      <c:pt idx="10085">
                        <c:v>2.2757530450479226</c:v>
                      </c:pt>
                      <c:pt idx="10086">
                        <c:v>3.3446141836825811</c:v>
                      </c:pt>
                      <c:pt idx="10087">
                        <c:v>2.9864483831549569</c:v>
                      </c:pt>
                      <c:pt idx="10088">
                        <c:v>2.0900217332095314</c:v>
                      </c:pt>
                      <c:pt idx="10089">
                        <c:v>3.5827803668524441</c:v>
                      </c:pt>
                      <c:pt idx="10090">
                        <c:v>3.0324348975317443</c:v>
                      </c:pt>
                      <c:pt idx="10091">
                        <c:v>3.5100591676005308</c:v>
                      </c:pt>
                      <c:pt idx="10092">
                        <c:v>2.9021742291552202</c:v>
                      </c:pt>
                      <c:pt idx="10093">
                        <c:v>2.6244128960645789</c:v>
                      </c:pt>
                      <c:pt idx="10094">
                        <c:v>2.4309180322359896</c:v>
                      </c:pt>
                      <c:pt idx="10095">
                        <c:v>1.2412168817964684</c:v>
                      </c:pt>
                      <c:pt idx="10096">
                        <c:v>0.85455477370379196</c:v>
                      </c:pt>
                      <c:pt idx="10097">
                        <c:v>1.3851031557751083</c:v>
                      </c:pt>
                      <c:pt idx="10098">
                        <c:v>1.0175275604324758</c:v>
                      </c:pt>
                      <c:pt idx="10099">
                        <c:v>2.0968113085116853</c:v>
                      </c:pt>
                      <c:pt idx="10100">
                        <c:v>1.4645733480120473</c:v>
                      </c:pt>
                      <c:pt idx="10101">
                        <c:v>2.0769845089740229</c:v>
                      </c:pt>
                      <c:pt idx="10102">
                        <c:v>5.2873333161664506</c:v>
                      </c:pt>
                      <c:pt idx="10103">
                        <c:v>3.4812679928278594</c:v>
                      </c:pt>
                      <c:pt idx="10104">
                        <c:v>3.9888512870779844</c:v>
                      </c:pt>
                      <c:pt idx="10105">
                        <c:v>3.0900858105649314</c:v>
                      </c:pt>
                      <c:pt idx="10106">
                        <c:v>3.017056251236347</c:v>
                      </c:pt>
                      <c:pt idx="10107">
                        <c:v>4.2667600193842237</c:v>
                      </c:pt>
                      <c:pt idx="10108">
                        <c:v>5.1408838257860108</c:v>
                      </c:pt>
                      <c:pt idx="10109">
                        <c:v>3.3864445688294613</c:v>
                      </c:pt>
                      <c:pt idx="10110">
                        <c:v>3.4948467588530319</c:v>
                      </c:pt>
                      <c:pt idx="10111">
                        <c:v>2.0833661291505581</c:v>
                      </c:pt>
                      <c:pt idx="10112">
                        <c:v>3.6857049452594328</c:v>
                      </c:pt>
                      <c:pt idx="10113">
                        <c:v>5.2528333988208598</c:v>
                      </c:pt>
                      <c:pt idx="10114">
                        <c:v>1.8776790440372866</c:v>
                      </c:pt>
                      <c:pt idx="10115">
                        <c:v>3.1821681691017178</c:v>
                      </c:pt>
                      <c:pt idx="10116">
                        <c:v>1.7813989211373857</c:v>
                      </c:pt>
                      <c:pt idx="10117">
                        <c:v>2.3934288447663423</c:v>
                      </c:pt>
                      <c:pt idx="10118">
                        <c:v>2.1072697785918475</c:v>
                      </c:pt>
                      <c:pt idx="10119">
                        <c:v>3.2536458371668862</c:v>
                      </c:pt>
                      <c:pt idx="10120">
                        <c:v>1.421700665790516</c:v>
                      </c:pt>
                      <c:pt idx="10121">
                        <c:v>2.5201844419819883</c:v>
                      </c:pt>
                      <c:pt idx="10122">
                        <c:v>2.4144459335324551</c:v>
                      </c:pt>
                      <c:pt idx="10123">
                        <c:v>2.0321277755433695</c:v>
                      </c:pt>
                      <c:pt idx="10124">
                        <c:v>1.9937303944732454</c:v>
                      </c:pt>
                      <c:pt idx="10125">
                        <c:v>0.78096942838469285</c:v>
                      </c:pt>
                      <c:pt idx="10126">
                        <c:v>1.8682345398445221</c:v>
                      </c:pt>
                      <c:pt idx="10127">
                        <c:v>3.5264158513599888</c:v>
                      </c:pt>
                      <c:pt idx="10128">
                        <c:v>3.6152352417082674</c:v>
                      </c:pt>
                      <c:pt idx="10129">
                        <c:v>1.9720722088558718</c:v>
                      </c:pt>
                      <c:pt idx="10130">
                        <c:v>2.9195568245328065</c:v>
                      </c:pt>
                      <c:pt idx="10131">
                        <c:v>2.6331495120839681</c:v>
                      </c:pt>
                      <c:pt idx="10132">
                        <c:v>2.1154839670841676</c:v>
                      </c:pt>
                      <c:pt idx="10133">
                        <c:v>3.0667205701960154</c:v>
                      </c:pt>
                      <c:pt idx="10134">
                        <c:v>3.1259346059711515</c:v>
                      </c:pt>
                      <c:pt idx="10135">
                        <c:v>1.5961451447457817</c:v>
                      </c:pt>
                      <c:pt idx="10136">
                        <c:v>2.5086344353880183</c:v>
                      </c:pt>
                      <c:pt idx="10137">
                        <c:v>2.7557755950735543</c:v>
                      </c:pt>
                      <c:pt idx="10138">
                        <c:v>2.8944265331231764</c:v>
                      </c:pt>
                      <c:pt idx="10139">
                        <c:v>2.1074890796667467</c:v>
                      </c:pt>
                      <c:pt idx="10140">
                        <c:v>1.6801997744392632</c:v>
                      </c:pt>
                      <c:pt idx="10141">
                        <c:v>1.2431106027091323</c:v>
                      </c:pt>
                      <c:pt idx="10142">
                        <c:v>1.5226259879335549</c:v>
                      </c:pt>
                      <c:pt idx="10143">
                        <c:v>1.8069519396686762</c:v>
                      </c:pt>
                      <c:pt idx="10144">
                        <c:v>0.65016504997055835</c:v>
                      </c:pt>
                      <c:pt idx="10145">
                        <c:v>1.0094611738641153</c:v>
                      </c:pt>
                      <c:pt idx="10146">
                        <c:v>1.3983661367704283</c:v>
                      </c:pt>
                      <c:pt idx="10147">
                        <c:v>1.0197944809468047</c:v>
                      </c:pt>
                      <c:pt idx="10148">
                        <c:v>1.3776304145030998</c:v>
                      </c:pt>
                      <c:pt idx="10149">
                        <c:v>0.92341199485174086</c:v>
                      </c:pt>
                      <c:pt idx="10150">
                        <c:v>0.89790580713526214</c:v>
                      </c:pt>
                      <c:pt idx="10151">
                        <c:v>1.2193746668213916</c:v>
                      </c:pt>
                      <c:pt idx="10152">
                        <c:v>1.5664460383797727</c:v>
                      </c:pt>
                      <c:pt idx="10153">
                        <c:v>1.4970585320940237</c:v>
                      </c:pt>
                      <c:pt idx="10154">
                        <c:v>1.9387735623107925</c:v>
                      </c:pt>
                      <c:pt idx="10155">
                        <c:v>1.719788991210176</c:v>
                      </c:pt>
                      <c:pt idx="10156">
                        <c:v>1.6646670425569894</c:v>
                      </c:pt>
                      <c:pt idx="10157">
                        <c:v>1.7565892380425892</c:v>
                      </c:pt>
                      <c:pt idx="10158">
                        <c:v>2.0873380020037327</c:v>
                      </c:pt>
                      <c:pt idx="10159">
                        <c:v>1.2298662446458488</c:v>
                      </c:pt>
                      <c:pt idx="10160">
                        <c:v>1.9688678262793762</c:v>
                      </c:pt>
                      <c:pt idx="10161">
                        <c:v>1.0552155182451106</c:v>
                      </c:pt>
                      <c:pt idx="10162">
                        <c:v>1.0916124267761602</c:v>
                      </c:pt>
                      <c:pt idx="10163">
                        <c:v>0.56692578607900734</c:v>
                      </c:pt>
                      <c:pt idx="10164">
                        <c:v>1.5103162482671439</c:v>
                      </c:pt>
                      <c:pt idx="10165">
                        <c:v>1.6262748874451936</c:v>
                      </c:pt>
                      <c:pt idx="10166">
                        <c:v>0.97836041937664964</c:v>
                      </c:pt>
                      <c:pt idx="10167">
                        <c:v>0.67730815358807517</c:v>
                      </c:pt>
                      <c:pt idx="10168">
                        <c:v>1.6800581887749964</c:v>
                      </c:pt>
                      <c:pt idx="10169">
                        <c:v>0.98414871186450126</c:v>
                      </c:pt>
                      <c:pt idx="10170">
                        <c:v>0.98148981615635333</c:v>
                      </c:pt>
                      <c:pt idx="10171">
                        <c:v>1.3577594462702676</c:v>
                      </c:pt>
                      <c:pt idx="10172">
                        <c:v>1.5316467848698105</c:v>
                      </c:pt>
                      <c:pt idx="10173">
                        <c:v>1.78071421662198</c:v>
                      </c:pt>
                      <c:pt idx="10174">
                        <c:v>1.6128350341536333</c:v>
                      </c:pt>
                      <c:pt idx="10175">
                        <c:v>3.2646422348173654</c:v>
                      </c:pt>
                      <c:pt idx="10176">
                        <c:v>3.743652339353337</c:v>
                      </c:pt>
                      <c:pt idx="10177">
                        <c:v>7.0058634682109133</c:v>
                      </c:pt>
                      <c:pt idx="10178">
                        <c:v>5.8753858723118348</c:v>
                      </c:pt>
                      <c:pt idx="10179">
                        <c:v>2.9416603269475372</c:v>
                      </c:pt>
                      <c:pt idx="10180">
                        <c:v>4.0551022490420534</c:v>
                      </c:pt>
                      <c:pt idx="10181">
                        <c:v>5.1198121755438342</c:v>
                      </c:pt>
                      <c:pt idx="10182">
                        <c:v>6.8222184102580261</c:v>
                      </c:pt>
                      <c:pt idx="10183">
                        <c:v>3.2011605901805806</c:v>
                      </c:pt>
                      <c:pt idx="10184">
                        <c:v>4.4260898338155856</c:v>
                      </c:pt>
                      <c:pt idx="10185">
                        <c:v>5.1358041611204133</c:v>
                      </c:pt>
                      <c:pt idx="10186">
                        <c:v>5.8573998109870935</c:v>
                      </c:pt>
                      <c:pt idx="10187">
                        <c:v>6.1526054557243004</c:v>
                      </c:pt>
                      <c:pt idx="10188">
                        <c:v>5.9033301450444338</c:v>
                      </c:pt>
                      <c:pt idx="10189">
                        <c:v>2.1627414389695043</c:v>
                      </c:pt>
                      <c:pt idx="10190">
                        <c:v>3.9067903527039713</c:v>
                      </c:pt>
                      <c:pt idx="10191">
                        <c:v>3.3601906094446852</c:v>
                      </c:pt>
                      <c:pt idx="10192">
                        <c:v>4.1915010366893082</c:v>
                      </c:pt>
                      <c:pt idx="10193">
                        <c:v>4.6535558034530453</c:v>
                      </c:pt>
                      <c:pt idx="10194">
                        <c:v>4.6695152816596472</c:v>
                      </c:pt>
                      <c:pt idx="10195">
                        <c:v>3.2512132735470605</c:v>
                      </c:pt>
                      <c:pt idx="10196">
                        <c:v>3.2962179481395792</c:v>
                      </c:pt>
                      <c:pt idx="10197">
                        <c:v>2.0457740215840055</c:v>
                      </c:pt>
                      <c:pt idx="10198">
                        <c:v>2.6159219519447343</c:v>
                      </c:pt>
                      <c:pt idx="10199">
                        <c:v>2.7391119456792041</c:v>
                      </c:pt>
                      <c:pt idx="10200">
                        <c:v>1.7553543929717275</c:v>
                      </c:pt>
                      <c:pt idx="10201">
                        <c:v>3.015595151416854</c:v>
                      </c:pt>
                      <c:pt idx="10202">
                        <c:v>4.6528111597124795</c:v>
                      </c:pt>
                      <c:pt idx="10203">
                        <c:v>2.8794911651371975</c:v>
                      </c:pt>
                      <c:pt idx="10204">
                        <c:v>2.790432149968896</c:v>
                      </c:pt>
                      <c:pt idx="10205">
                        <c:v>4.4451300777866081</c:v>
                      </c:pt>
                      <c:pt idx="10206">
                        <c:v>2.7862382563660786</c:v>
                      </c:pt>
                      <c:pt idx="10207">
                        <c:v>2.0797318280316111</c:v>
                      </c:pt>
                      <c:pt idx="10208">
                        <c:v>2.815952072484508</c:v>
                      </c:pt>
                      <c:pt idx="10209">
                        <c:v>3.2851747106379241</c:v>
                      </c:pt>
                      <c:pt idx="10210">
                        <c:v>2.9306077465236631</c:v>
                      </c:pt>
                      <c:pt idx="10211">
                        <c:v>2.9134167922183756</c:v>
                      </c:pt>
                      <c:pt idx="10212">
                        <c:v>1.8076485702639844</c:v>
                      </c:pt>
                      <c:pt idx="10213">
                        <c:v>2.1402945883869071</c:v>
                      </c:pt>
                      <c:pt idx="10214">
                        <c:v>2.4980725531153163</c:v>
                      </c:pt>
                      <c:pt idx="10215">
                        <c:v>2.4734361952421526</c:v>
                      </c:pt>
                      <c:pt idx="10216">
                        <c:v>1.2299783563461801</c:v>
                      </c:pt>
                      <c:pt idx="10217">
                        <c:v>2.4612961168299137</c:v>
                      </c:pt>
                      <c:pt idx="10218">
                        <c:v>2.5309431880339854</c:v>
                      </c:pt>
                      <c:pt idx="10219">
                        <c:v>1.7842715086435041</c:v>
                      </c:pt>
                      <c:pt idx="10220">
                        <c:v>2.550188895642834</c:v>
                      </c:pt>
                      <c:pt idx="10221">
                        <c:v>2.0252792007036629</c:v>
                      </c:pt>
                      <c:pt idx="10222">
                        <c:v>1.9164059587169302</c:v>
                      </c:pt>
                      <c:pt idx="10223">
                        <c:v>1.7430836406261283</c:v>
                      </c:pt>
                      <c:pt idx="10224">
                        <c:v>0.87337502228453034</c:v>
                      </c:pt>
                      <c:pt idx="10225">
                        <c:v>1.3716553361411017</c:v>
                      </c:pt>
                      <c:pt idx="10226">
                        <c:v>1.9728531691660494</c:v>
                      </c:pt>
                      <c:pt idx="10227">
                        <c:v>2.2877633242660047</c:v>
                      </c:pt>
                      <c:pt idx="10228">
                        <c:v>2.0021034193639702</c:v>
                      </c:pt>
                      <c:pt idx="10229">
                        <c:v>1.4781460115187381</c:v>
                      </c:pt>
                      <c:pt idx="10230">
                        <c:v>3.4824504053587901</c:v>
                      </c:pt>
                      <c:pt idx="10231">
                        <c:v>2.8245223947614009</c:v>
                      </c:pt>
                      <c:pt idx="10232">
                        <c:v>2.8594712162834224</c:v>
                      </c:pt>
                      <c:pt idx="10233">
                        <c:v>1.6105113171995404</c:v>
                      </c:pt>
                      <c:pt idx="10234">
                        <c:v>1.6772513590216103</c:v>
                      </c:pt>
                      <c:pt idx="10235">
                        <c:v>2.0832000327452658</c:v>
                      </c:pt>
                      <c:pt idx="10236">
                        <c:v>2.7390796648918871</c:v>
                      </c:pt>
                      <c:pt idx="10237">
                        <c:v>2.6952495009332851</c:v>
                      </c:pt>
                      <c:pt idx="10238">
                        <c:v>2.9864604074297509</c:v>
                      </c:pt>
                      <c:pt idx="10239">
                        <c:v>1.4788507122326948</c:v>
                      </c:pt>
                      <c:pt idx="10240">
                        <c:v>1.9808217934043912</c:v>
                      </c:pt>
                      <c:pt idx="10241">
                        <c:v>2.0926841746944707</c:v>
                      </c:pt>
                      <c:pt idx="10242">
                        <c:v>1.4578296896340301</c:v>
                      </c:pt>
                      <c:pt idx="10243">
                        <c:v>1.5711963162225242</c:v>
                      </c:pt>
                      <c:pt idx="10244">
                        <c:v>0.83971045881015627</c:v>
                      </c:pt>
                      <c:pt idx="10245">
                        <c:v>1.0894058849912633</c:v>
                      </c:pt>
                      <c:pt idx="10246">
                        <c:v>1.579513909543349</c:v>
                      </c:pt>
                      <c:pt idx="10247">
                        <c:v>0.76173840897852751</c:v>
                      </c:pt>
                      <c:pt idx="10248">
                        <c:v>1.1918200345182668</c:v>
                      </c:pt>
                      <c:pt idx="10249">
                        <c:v>1.049462698630629</c:v>
                      </c:pt>
                      <c:pt idx="10250">
                        <c:v>1.5803165988681944</c:v>
                      </c:pt>
                      <c:pt idx="10251">
                        <c:v>4.3014781360837979</c:v>
                      </c:pt>
                      <c:pt idx="10252">
                        <c:v>5.4813504595003257</c:v>
                      </c:pt>
                      <c:pt idx="10253">
                        <c:v>4.9972455187867366</c:v>
                      </c:pt>
                      <c:pt idx="10254">
                        <c:v>2.700369076927323</c:v>
                      </c:pt>
                      <c:pt idx="10255">
                        <c:v>4.6329185293632422</c:v>
                      </c:pt>
                      <c:pt idx="10256">
                        <c:v>6.1990862350017242</c:v>
                      </c:pt>
                      <c:pt idx="10257">
                        <c:v>7.0697199149490375</c:v>
                      </c:pt>
                      <c:pt idx="10258">
                        <c:v>5.2348032508618827</c:v>
                      </c:pt>
                      <c:pt idx="10259">
                        <c:v>4.2557302166099937</c:v>
                      </c:pt>
                      <c:pt idx="10260">
                        <c:v>3.3252250820977709</c:v>
                      </c:pt>
                      <c:pt idx="10261">
                        <c:v>4.4174516404015174</c:v>
                      </c:pt>
                      <c:pt idx="10262">
                        <c:v>3.3507676173528167</c:v>
                      </c:pt>
                      <c:pt idx="10263">
                        <c:v>2.9853885540490763</c:v>
                      </c:pt>
                      <c:pt idx="10264">
                        <c:v>2.38383779124853</c:v>
                      </c:pt>
                      <c:pt idx="10265">
                        <c:v>1.9327758986787542</c:v>
                      </c:pt>
                      <c:pt idx="10266">
                        <c:v>1.5424943966644367</c:v>
                      </c:pt>
                      <c:pt idx="10267">
                        <c:v>2.0473947031126531</c:v>
                      </c:pt>
                      <c:pt idx="10268">
                        <c:v>1.6842496231545998</c:v>
                      </c:pt>
                      <c:pt idx="10269">
                        <c:v>1.8878670650049896</c:v>
                      </c:pt>
                      <c:pt idx="10270">
                        <c:v>2.0162265913407569</c:v>
                      </c:pt>
                      <c:pt idx="10271">
                        <c:v>2.3188977843309804</c:v>
                      </c:pt>
                      <c:pt idx="10272">
                        <c:v>1.6339168412353748</c:v>
                      </c:pt>
                      <c:pt idx="10273">
                        <c:v>1.4987193469081781</c:v>
                      </c:pt>
                      <c:pt idx="10274">
                        <c:v>1.5683657382702569</c:v>
                      </c:pt>
                      <c:pt idx="10275">
                        <c:v>1.2277220964040838</c:v>
                      </c:pt>
                      <c:pt idx="10276">
                        <c:v>1.7583984671475352</c:v>
                      </c:pt>
                      <c:pt idx="10277">
                        <c:v>2.7597079340699739</c:v>
                      </c:pt>
                      <c:pt idx="10278">
                        <c:v>2.5887893425694721</c:v>
                      </c:pt>
                      <c:pt idx="10279">
                        <c:v>2.1404307348654195</c:v>
                      </c:pt>
                      <c:pt idx="10280">
                        <c:v>3.532314439324781</c:v>
                      </c:pt>
                      <c:pt idx="10281">
                        <c:v>3.2288732184685842</c:v>
                      </c:pt>
                      <c:pt idx="10282">
                        <c:v>3.8234656216614278</c:v>
                      </c:pt>
                      <c:pt idx="10283">
                        <c:v>2.3716130170724607</c:v>
                      </c:pt>
                      <c:pt idx="10284">
                        <c:v>1.4977231979766961</c:v>
                      </c:pt>
                      <c:pt idx="10285">
                        <c:v>1.1188457698585386</c:v>
                      </c:pt>
                      <c:pt idx="10286">
                        <c:v>1.694766211292188</c:v>
                      </c:pt>
                      <c:pt idx="10287">
                        <c:v>1.8088395069094261</c:v>
                      </c:pt>
                      <c:pt idx="10288">
                        <c:v>2.6226452095862531</c:v>
                      </c:pt>
                      <c:pt idx="10289">
                        <c:v>2.2050692642583907</c:v>
                      </c:pt>
                      <c:pt idx="10290">
                        <c:v>1.0641173171025404</c:v>
                      </c:pt>
                      <c:pt idx="10291">
                        <c:v>1.1645434818553246</c:v>
                      </c:pt>
                      <c:pt idx="10292">
                        <c:v>1.9828382553289445</c:v>
                      </c:pt>
                      <c:pt idx="10293">
                        <c:v>1.5572623813123785</c:v>
                      </c:pt>
                      <c:pt idx="10294">
                        <c:v>1.6495093667238272</c:v>
                      </c:pt>
                      <c:pt idx="10295">
                        <c:v>2.0386571976657129</c:v>
                      </c:pt>
                      <c:pt idx="10296">
                        <c:v>1.6320605093777936</c:v>
                      </c:pt>
                      <c:pt idx="10297">
                        <c:v>1.2040723576084174</c:v>
                      </c:pt>
                      <c:pt idx="10298">
                        <c:v>1.271294216000848</c:v>
                      </c:pt>
                      <c:pt idx="10299">
                        <c:v>1.3328425713819876</c:v>
                      </c:pt>
                      <c:pt idx="10300">
                        <c:v>1.4052654721084836</c:v>
                      </c:pt>
                      <c:pt idx="10301">
                        <c:v>3.0302341178598335</c:v>
                      </c:pt>
                      <c:pt idx="10302">
                        <c:v>5.3538151013084656</c:v>
                      </c:pt>
                      <c:pt idx="10303">
                        <c:v>3.1820262525863723</c:v>
                      </c:pt>
                      <c:pt idx="10304">
                        <c:v>4.1492524145130059</c:v>
                      </c:pt>
                      <c:pt idx="10305">
                        <c:v>3.6087649747272246</c:v>
                      </c:pt>
                      <c:pt idx="10306">
                        <c:v>3.4221677479114798</c:v>
                      </c:pt>
                      <c:pt idx="10307">
                        <c:v>6.2288980103062155</c:v>
                      </c:pt>
                      <c:pt idx="10308">
                        <c:v>3.0667668682433002</c:v>
                      </c:pt>
                      <c:pt idx="10309">
                        <c:v>3.9336702143912126</c:v>
                      </c:pt>
                      <c:pt idx="10310">
                        <c:v>4.9935976791082455</c:v>
                      </c:pt>
                      <c:pt idx="10311">
                        <c:v>2.7686363206863627</c:v>
                      </c:pt>
                      <c:pt idx="10312">
                        <c:v>3.0017792467372209</c:v>
                      </c:pt>
                      <c:pt idx="10313">
                        <c:v>1.9744926379458214</c:v>
                      </c:pt>
                      <c:pt idx="10314">
                        <c:v>2.0762622540744831</c:v>
                      </c:pt>
                      <c:pt idx="10315">
                        <c:v>3.543199354491259</c:v>
                      </c:pt>
                      <c:pt idx="10316">
                        <c:v>2.9921218215994543</c:v>
                      </c:pt>
                      <c:pt idx="10317">
                        <c:v>1.5294033518035453</c:v>
                      </c:pt>
                      <c:pt idx="10318">
                        <c:v>2.2870945452812226</c:v>
                      </c:pt>
                      <c:pt idx="10319">
                        <c:v>2.1429007992850351</c:v>
                      </c:pt>
                      <c:pt idx="10320">
                        <c:v>2.3900855364887543</c:v>
                      </c:pt>
                      <c:pt idx="10321">
                        <c:v>2.1638960107580987</c:v>
                      </c:pt>
                      <c:pt idx="10322">
                        <c:v>1.6941150674601204</c:v>
                      </c:pt>
                      <c:pt idx="10323">
                        <c:v>1.0889315176012362</c:v>
                      </c:pt>
                      <c:pt idx="10324">
                        <c:v>2.0590237346195166</c:v>
                      </c:pt>
                      <c:pt idx="10325">
                        <c:v>1.6769845133069816</c:v>
                      </c:pt>
                      <c:pt idx="10326">
                        <c:v>3.1558412255919359</c:v>
                      </c:pt>
                      <c:pt idx="10327">
                        <c:v>2.9431819577230058</c:v>
                      </c:pt>
                      <c:pt idx="10328">
                        <c:v>1.5817902044741385</c:v>
                      </c:pt>
                      <c:pt idx="10329">
                        <c:v>3.108092393508374</c:v>
                      </c:pt>
                      <c:pt idx="10330">
                        <c:v>3.4154236120016583</c:v>
                      </c:pt>
                      <c:pt idx="10331">
                        <c:v>2.7488537940695417</c:v>
                      </c:pt>
                      <c:pt idx="10332">
                        <c:v>4.0397813666262525</c:v>
                      </c:pt>
                      <c:pt idx="10333">
                        <c:v>3.0624490174589583</c:v>
                      </c:pt>
                      <c:pt idx="10334">
                        <c:v>2.4295734115159773</c:v>
                      </c:pt>
                      <c:pt idx="10335">
                        <c:v>3.3375298527176991</c:v>
                      </c:pt>
                      <c:pt idx="10336">
                        <c:v>2.4825330328981772</c:v>
                      </c:pt>
                      <c:pt idx="10337">
                        <c:v>3.2824918030975359</c:v>
                      </c:pt>
                      <c:pt idx="10338">
                        <c:v>1.7654007745866698</c:v>
                      </c:pt>
                      <c:pt idx="10339">
                        <c:v>3.4499357054734312</c:v>
                      </c:pt>
                      <c:pt idx="10340">
                        <c:v>1.3964911855200106</c:v>
                      </c:pt>
                      <c:pt idx="10341">
                        <c:v>2.1146385104557517</c:v>
                      </c:pt>
                      <c:pt idx="10342">
                        <c:v>2.8007967982167945</c:v>
                      </c:pt>
                      <c:pt idx="10343">
                        <c:v>2.9611195317379302</c:v>
                      </c:pt>
                      <c:pt idx="10344">
                        <c:v>2.1258556644704139</c:v>
                      </c:pt>
                      <c:pt idx="10345">
                        <c:v>1.7136639689069209</c:v>
                      </c:pt>
                      <c:pt idx="10346">
                        <c:v>2.4594793290583441</c:v>
                      </c:pt>
                      <c:pt idx="10347">
                        <c:v>1.7522503378854621</c:v>
                      </c:pt>
                      <c:pt idx="10348">
                        <c:v>2.039619528312389</c:v>
                      </c:pt>
                      <c:pt idx="10349">
                        <c:v>1.221747615582393</c:v>
                      </c:pt>
                      <c:pt idx="10350">
                        <c:v>4.4075730832577449</c:v>
                      </c:pt>
                      <c:pt idx="10351">
                        <c:v>4.6415617516046206</c:v>
                      </c:pt>
                      <c:pt idx="10352">
                        <c:v>4.3380354660657092</c:v>
                      </c:pt>
                      <c:pt idx="10353">
                        <c:v>5.8420379280020223</c:v>
                      </c:pt>
                      <c:pt idx="10354">
                        <c:v>3.8905250538485103</c:v>
                      </c:pt>
                      <c:pt idx="10355">
                        <c:v>4.5799887573551716</c:v>
                      </c:pt>
                      <c:pt idx="10356">
                        <c:v>2.8736465437426144</c:v>
                      </c:pt>
                      <c:pt idx="10357">
                        <c:v>3.2712293373596677</c:v>
                      </c:pt>
                      <c:pt idx="10358">
                        <c:v>4.1347659409149884</c:v>
                      </c:pt>
                      <c:pt idx="10359">
                        <c:v>4.6781312468292429</c:v>
                      </c:pt>
                      <c:pt idx="10360">
                        <c:v>5.3294367219221197</c:v>
                      </c:pt>
                      <c:pt idx="10361">
                        <c:v>2.7590252231270163</c:v>
                      </c:pt>
                      <c:pt idx="10362">
                        <c:v>3.5896960916567786</c:v>
                      </c:pt>
                      <c:pt idx="10363">
                        <c:v>3.139369931749401</c:v>
                      </c:pt>
                      <c:pt idx="10364">
                        <c:v>4.3713179260826145</c:v>
                      </c:pt>
                      <c:pt idx="10365">
                        <c:v>3.1421443887841689</c:v>
                      </c:pt>
                      <c:pt idx="10366">
                        <c:v>2.4422367991102449</c:v>
                      </c:pt>
                      <c:pt idx="10367">
                        <c:v>4.0694068547360454</c:v>
                      </c:pt>
                      <c:pt idx="10368">
                        <c:v>4.1323617575548752</c:v>
                      </c:pt>
                      <c:pt idx="10369">
                        <c:v>3.338897515272778</c:v>
                      </c:pt>
                      <c:pt idx="10370">
                        <c:v>2.5108777383443677</c:v>
                      </c:pt>
                      <c:pt idx="10371">
                        <c:v>2.2077441845822223</c:v>
                      </c:pt>
                      <c:pt idx="10372">
                        <c:v>4.7499008707072772</c:v>
                      </c:pt>
                      <c:pt idx="10373">
                        <c:v>3.5887478047111436</c:v>
                      </c:pt>
                      <c:pt idx="10374">
                        <c:v>2.5485481570936623</c:v>
                      </c:pt>
                      <c:pt idx="10375">
                        <c:v>0.27763148496557682</c:v>
                      </c:pt>
                      <c:pt idx="10376">
                        <c:v>1.1404689352370108</c:v>
                      </c:pt>
                      <c:pt idx="10377">
                        <c:v>2.1404224865456198</c:v>
                      </c:pt>
                      <c:pt idx="10378">
                        <c:v>1.8163820965540713</c:v>
                      </c:pt>
                      <c:pt idx="10379">
                        <c:v>1.9180152347395478</c:v>
                      </c:pt>
                      <c:pt idx="10380">
                        <c:v>1.570817131143228</c:v>
                      </c:pt>
                      <c:pt idx="10381">
                        <c:v>3.4227517180560225</c:v>
                      </c:pt>
                      <c:pt idx="10382">
                        <c:v>2.232564256295765</c:v>
                      </c:pt>
                      <c:pt idx="10383">
                        <c:v>1.6695657188818269</c:v>
                      </c:pt>
                      <c:pt idx="10384">
                        <c:v>2.6866122717736309</c:v>
                      </c:pt>
                      <c:pt idx="10385">
                        <c:v>2.0852361392490941</c:v>
                      </c:pt>
                      <c:pt idx="10386">
                        <c:v>1.7385742915253368</c:v>
                      </c:pt>
                      <c:pt idx="10387">
                        <c:v>1.4992880050000739</c:v>
                      </c:pt>
                      <c:pt idx="10388">
                        <c:v>1.6231838012582556</c:v>
                      </c:pt>
                      <c:pt idx="10389">
                        <c:v>1.4989652448225219</c:v>
                      </c:pt>
                      <c:pt idx="10390">
                        <c:v>1.1302022331191997</c:v>
                      </c:pt>
                      <c:pt idx="10391">
                        <c:v>1.5649664948063424</c:v>
                      </c:pt>
                      <c:pt idx="10392">
                        <c:v>0.68485625411275819</c:v>
                      </c:pt>
                      <c:pt idx="10393">
                        <c:v>1.5806073360676418</c:v>
                      </c:pt>
                      <c:pt idx="10394">
                        <c:v>1.2852575305849743</c:v>
                      </c:pt>
                      <c:pt idx="10395">
                        <c:v>0.847196493436015</c:v>
                      </c:pt>
                      <c:pt idx="10396">
                        <c:v>0.75899020360845415</c:v>
                      </c:pt>
                      <c:pt idx="10397">
                        <c:v>0.54618843504684478</c:v>
                      </c:pt>
                      <c:pt idx="10398">
                        <c:v>0.47104895894307974</c:v>
                      </c:pt>
                      <c:pt idx="10399">
                        <c:v>0.78715602812520291</c:v>
                      </c:pt>
                      <c:pt idx="10400">
                        <c:v>1.3397601184554522</c:v>
                      </c:pt>
                      <c:pt idx="10401">
                        <c:v>1.5902651358581019</c:v>
                      </c:pt>
                      <c:pt idx="10402">
                        <c:v>3.0030420006022589</c:v>
                      </c:pt>
                      <c:pt idx="10403">
                        <c:v>3.4416716659554969</c:v>
                      </c:pt>
                      <c:pt idx="10404">
                        <c:v>2.7521637910848518</c:v>
                      </c:pt>
                      <c:pt idx="10405">
                        <c:v>1.4096078824954046</c:v>
                      </c:pt>
                      <c:pt idx="10406">
                        <c:v>2.3236844160510648</c:v>
                      </c:pt>
                      <c:pt idx="10407">
                        <c:v>2.8769854362117515</c:v>
                      </c:pt>
                      <c:pt idx="10408">
                        <c:v>3.4124174368428073</c:v>
                      </c:pt>
                      <c:pt idx="10409">
                        <c:v>4.3297079535895024</c:v>
                      </c:pt>
                      <c:pt idx="10410">
                        <c:v>1.2757922725458528</c:v>
                      </c:pt>
                      <c:pt idx="10411">
                        <c:v>3.4440548661009025</c:v>
                      </c:pt>
                      <c:pt idx="10412">
                        <c:v>1.785234610540982</c:v>
                      </c:pt>
                      <c:pt idx="10413">
                        <c:v>3.7266639297905715</c:v>
                      </c:pt>
                      <c:pt idx="10414">
                        <c:v>3.4383302348872746</c:v>
                      </c:pt>
                      <c:pt idx="10415">
                        <c:v>1.7486344650652013</c:v>
                      </c:pt>
                      <c:pt idx="10416">
                        <c:v>1.9724566277714941</c:v>
                      </c:pt>
                      <c:pt idx="10417">
                        <c:v>2.1465193717592808</c:v>
                      </c:pt>
                      <c:pt idx="10418">
                        <c:v>2.5012942444607744</c:v>
                      </c:pt>
                      <c:pt idx="10419">
                        <c:v>1.5226774445694278</c:v>
                      </c:pt>
                      <c:pt idx="10420">
                        <c:v>1.7032038578406721</c:v>
                      </c:pt>
                      <c:pt idx="10421">
                        <c:v>1.4486483549489977</c:v>
                      </c:pt>
                      <c:pt idx="10422">
                        <c:v>1.6209419328145414</c:v>
                      </c:pt>
                      <c:pt idx="10423">
                        <c:v>1.1496138883732685</c:v>
                      </c:pt>
                      <c:pt idx="10424">
                        <c:v>1.1730855995732745</c:v>
                      </c:pt>
                      <c:pt idx="10425">
                        <c:v>1.1455464033010316</c:v>
                      </c:pt>
                      <c:pt idx="10426">
                        <c:v>3.1363280665198636</c:v>
                      </c:pt>
                      <c:pt idx="10427">
                        <c:v>2.5159147993496926</c:v>
                      </c:pt>
                      <c:pt idx="10428">
                        <c:v>3.677761480833984</c:v>
                      </c:pt>
                      <c:pt idx="10429">
                        <c:v>1.9643961838294579</c:v>
                      </c:pt>
                      <c:pt idx="10430">
                        <c:v>3.2338703189259173</c:v>
                      </c:pt>
                      <c:pt idx="10431">
                        <c:v>3.7674585334928228</c:v>
                      </c:pt>
                      <c:pt idx="10432">
                        <c:v>2.9713283376548087</c:v>
                      </c:pt>
                      <c:pt idx="10433">
                        <c:v>2.5256621913790287</c:v>
                      </c:pt>
                      <c:pt idx="10434">
                        <c:v>2.1905844916231612</c:v>
                      </c:pt>
                      <c:pt idx="10435">
                        <c:v>2.0899545255821335</c:v>
                      </c:pt>
                      <c:pt idx="10436">
                        <c:v>1.9779591958408675</c:v>
                      </c:pt>
                      <c:pt idx="10437">
                        <c:v>2.1249538677065409</c:v>
                      </c:pt>
                      <c:pt idx="10438">
                        <c:v>3.0017255426101275</c:v>
                      </c:pt>
                      <c:pt idx="10439">
                        <c:v>1.6978892894540154</c:v>
                      </c:pt>
                      <c:pt idx="10440">
                        <c:v>2.1477864960604554</c:v>
                      </c:pt>
                      <c:pt idx="10441">
                        <c:v>0.87281328491821897</c:v>
                      </c:pt>
                      <c:pt idx="10442">
                        <c:v>0.92291982257088678</c:v>
                      </c:pt>
                      <c:pt idx="10443">
                        <c:v>0.82199073725390404</c:v>
                      </c:pt>
                      <c:pt idx="10444">
                        <c:v>1.8613736014848159</c:v>
                      </c:pt>
                      <c:pt idx="10445">
                        <c:v>1.1473742309455086</c:v>
                      </c:pt>
                      <c:pt idx="10446">
                        <c:v>1.6230356874812981</c:v>
                      </c:pt>
                      <c:pt idx="10447">
                        <c:v>1.0958923362944242</c:v>
                      </c:pt>
                      <c:pt idx="10448">
                        <c:v>0.85305876903995681</c:v>
                      </c:pt>
                      <c:pt idx="10449">
                        <c:v>1.2247266947010098</c:v>
                      </c:pt>
                      <c:pt idx="10450">
                        <c:v>1.5870501476326351</c:v>
                      </c:pt>
                      <c:pt idx="10451">
                        <c:v>2.2493926020325112</c:v>
                      </c:pt>
                      <c:pt idx="10452">
                        <c:v>2.7395269554400956</c:v>
                      </c:pt>
                      <c:pt idx="10453">
                        <c:v>1.5399103635004143</c:v>
                      </c:pt>
                      <c:pt idx="10454">
                        <c:v>2.6148675901649385</c:v>
                      </c:pt>
                      <c:pt idx="10455">
                        <c:v>3.3064026715008739</c:v>
                      </c:pt>
                      <c:pt idx="10456">
                        <c:v>3.3993599330385265</c:v>
                      </c:pt>
                      <c:pt idx="10457">
                        <c:v>3.5844014020912791</c:v>
                      </c:pt>
                      <c:pt idx="10458">
                        <c:v>3.9338731789231471</c:v>
                      </c:pt>
                      <c:pt idx="10459">
                        <c:v>3.090297693329608</c:v>
                      </c:pt>
                      <c:pt idx="10460">
                        <c:v>3.2130963302459827</c:v>
                      </c:pt>
                      <c:pt idx="10461">
                        <c:v>2.5704146240980648</c:v>
                      </c:pt>
                      <c:pt idx="10462">
                        <c:v>2.3186156897260948</c:v>
                      </c:pt>
                      <c:pt idx="10463">
                        <c:v>3.184357000249538</c:v>
                      </c:pt>
                      <c:pt idx="10464">
                        <c:v>2.453303933912399</c:v>
                      </c:pt>
                      <c:pt idx="10465">
                        <c:v>1.0945680399078428</c:v>
                      </c:pt>
                      <c:pt idx="10466">
                        <c:v>1.9547689762427822</c:v>
                      </c:pt>
                      <c:pt idx="10467">
                        <c:v>1.2649114551255289</c:v>
                      </c:pt>
                      <c:pt idx="10468">
                        <c:v>1.6320414628486268</c:v>
                      </c:pt>
                      <c:pt idx="10469">
                        <c:v>1.3809093189243908</c:v>
                      </c:pt>
                      <c:pt idx="10470">
                        <c:v>1.2368870826679945</c:v>
                      </c:pt>
                      <c:pt idx="10471">
                        <c:v>1.3007696354666007</c:v>
                      </c:pt>
                      <c:pt idx="10472">
                        <c:v>1.0054323033097909</c:v>
                      </c:pt>
                      <c:pt idx="10473">
                        <c:v>1.3449634077668267</c:v>
                      </c:pt>
                      <c:pt idx="10474">
                        <c:v>1.2124339537358291</c:v>
                      </c:pt>
                      <c:pt idx="10475">
                        <c:v>2.4850316680423821</c:v>
                      </c:pt>
                      <c:pt idx="10476">
                        <c:v>2.7682580713563896</c:v>
                      </c:pt>
                      <c:pt idx="10477">
                        <c:v>1.5450233570603586</c:v>
                      </c:pt>
                      <c:pt idx="10478">
                        <c:v>3.5356104719557853</c:v>
                      </c:pt>
                      <c:pt idx="10479">
                        <c:v>4.6381259397768311</c:v>
                      </c:pt>
                      <c:pt idx="10480">
                        <c:v>3.9625670267896704</c:v>
                      </c:pt>
                      <c:pt idx="10481">
                        <c:v>2.8665934544771168</c:v>
                      </c:pt>
                      <c:pt idx="10482">
                        <c:v>4.992278358420414</c:v>
                      </c:pt>
                      <c:pt idx="10483">
                        <c:v>3.6089266654418357</c:v>
                      </c:pt>
                      <c:pt idx="10484">
                        <c:v>3.1563351279212917</c:v>
                      </c:pt>
                      <c:pt idx="10485">
                        <c:v>3.0663640279661641</c:v>
                      </c:pt>
                      <c:pt idx="10486">
                        <c:v>3.1102414373028973</c:v>
                      </c:pt>
                      <c:pt idx="10487">
                        <c:v>1.2226448895149649</c:v>
                      </c:pt>
                      <c:pt idx="10488">
                        <c:v>3.0566036697752064</c:v>
                      </c:pt>
                      <c:pt idx="10489">
                        <c:v>1.5853644110344587</c:v>
                      </c:pt>
                      <c:pt idx="10490">
                        <c:v>2.968983056567517</c:v>
                      </c:pt>
                      <c:pt idx="10491">
                        <c:v>3.0668646713866234</c:v>
                      </c:pt>
                      <c:pt idx="10492">
                        <c:v>2.0978642334488873</c:v>
                      </c:pt>
                      <c:pt idx="10493">
                        <c:v>2.4135091678097775</c:v>
                      </c:pt>
                      <c:pt idx="10494">
                        <c:v>3.3505747166941742</c:v>
                      </c:pt>
                      <c:pt idx="10495">
                        <c:v>1.5723356905696673</c:v>
                      </c:pt>
                      <c:pt idx="10496">
                        <c:v>2.3289981771002797</c:v>
                      </c:pt>
                      <c:pt idx="10497">
                        <c:v>2.4873053752416641</c:v>
                      </c:pt>
                      <c:pt idx="10498">
                        <c:v>1.0341819034743767</c:v>
                      </c:pt>
                      <c:pt idx="10499">
                        <c:v>2.9939579663499942</c:v>
                      </c:pt>
                      <c:pt idx="10500">
                        <c:v>1.3604909865372752</c:v>
                      </c:pt>
                      <c:pt idx="10501">
                        <c:v>2.5196907200507579</c:v>
                      </c:pt>
                      <c:pt idx="10502">
                        <c:v>3.1671120793011447</c:v>
                      </c:pt>
                      <c:pt idx="10503">
                        <c:v>4.1477075164350792</c:v>
                      </c:pt>
                      <c:pt idx="10504">
                        <c:v>4.2608188416946549</c:v>
                      </c:pt>
                      <c:pt idx="10505">
                        <c:v>5.0160093588300603</c:v>
                      </c:pt>
                      <c:pt idx="10506">
                        <c:v>5.9912045942794494</c:v>
                      </c:pt>
                      <c:pt idx="10507">
                        <c:v>4.0221693054671599</c:v>
                      </c:pt>
                      <c:pt idx="10508">
                        <c:v>3.2076668018927115</c:v>
                      </c:pt>
                      <c:pt idx="10509">
                        <c:v>3.0874665118053461</c:v>
                      </c:pt>
                      <c:pt idx="10510">
                        <c:v>4.2079529024811011</c:v>
                      </c:pt>
                      <c:pt idx="10511">
                        <c:v>2.6493076520429746</c:v>
                      </c:pt>
                      <c:pt idx="10512">
                        <c:v>4.3282255235569123</c:v>
                      </c:pt>
                      <c:pt idx="10513">
                        <c:v>1.985250104756106</c:v>
                      </c:pt>
                      <c:pt idx="10514">
                        <c:v>2.65723536229194</c:v>
                      </c:pt>
                      <c:pt idx="10515">
                        <c:v>2.7522020165495564</c:v>
                      </c:pt>
                      <c:pt idx="10516">
                        <c:v>2.9265383985448121</c:v>
                      </c:pt>
                      <c:pt idx="10517">
                        <c:v>2.7939802239934597</c:v>
                      </c:pt>
                      <c:pt idx="10518">
                        <c:v>0.70668384766982573</c:v>
                      </c:pt>
                      <c:pt idx="10519">
                        <c:v>0.97283111223255303</c:v>
                      </c:pt>
                      <c:pt idx="10520">
                        <c:v>2.6767482042694519</c:v>
                      </c:pt>
                      <c:pt idx="10521">
                        <c:v>1.1082500862109423</c:v>
                      </c:pt>
                      <c:pt idx="10522">
                        <c:v>0.94228760376975407</c:v>
                      </c:pt>
                      <c:pt idx="10523">
                        <c:v>1.3201323926163877</c:v>
                      </c:pt>
                      <c:pt idx="10524">
                        <c:v>1.2558339962239089</c:v>
                      </c:pt>
                      <c:pt idx="10525">
                        <c:v>1.8351911056760455</c:v>
                      </c:pt>
                      <c:pt idx="10526">
                        <c:v>2.487396785807853</c:v>
                      </c:pt>
                      <c:pt idx="10527">
                        <c:v>3.8996909330959251</c:v>
                      </c:pt>
                      <c:pt idx="10528">
                        <c:v>4.1652511396968439</c:v>
                      </c:pt>
                      <c:pt idx="10529">
                        <c:v>4.0732749272049027</c:v>
                      </c:pt>
                      <c:pt idx="10530">
                        <c:v>1.7287079071792004</c:v>
                      </c:pt>
                      <c:pt idx="10531">
                        <c:v>3.5726212777733402</c:v>
                      </c:pt>
                      <c:pt idx="10532">
                        <c:v>3.3582963430801991</c:v>
                      </c:pt>
                      <c:pt idx="10533">
                        <c:v>2.3529255664252715</c:v>
                      </c:pt>
                      <c:pt idx="10534">
                        <c:v>1.4816697574725337</c:v>
                      </c:pt>
                      <c:pt idx="10535">
                        <c:v>3.2619291340585481</c:v>
                      </c:pt>
                      <c:pt idx="10536">
                        <c:v>3.6557120780987726</c:v>
                      </c:pt>
                      <c:pt idx="10537">
                        <c:v>3.1922011730090811</c:v>
                      </c:pt>
                      <c:pt idx="10538">
                        <c:v>3.2618209753828218</c:v>
                      </c:pt>
                      <c:pt idx="10539">
                        <c:v>2.7415582560772909</c:v>
                      </c:pt>
                      <c:pt idx="10540">
                        <c:v>2.4159544071768417</c:v>
                      </c:pt>
                      <c:pt idx="10541">
                        <c:v>1.9301281678203697</c:v>
                      </c:pt>
                      <c:pt idx="10542">
                        <c:v>1.2646330046586998</c:v>
                      </c:pt>
                      <c:pt idx="10543">
                        <c:v>0.82962722858962845</c:v>
                      </c:pt>
                      <c:pt idx="10544">
                        <c:v>1.7991063581692932</c:v>
                      </c:pt>
                      <c:pt idx="10545">
                        <c:v>0.38200101366262074</c:v>
                      </c:pt>
                      <c:pt idx="10546">
                        <c:v>1.7036016240776344</c:v>
                      </c:pt>
                      <c:pt idx="10547">
                        <c:v>1.5880861665570714</c:v>
                      </c:pt>
                      <c:pt idx="10548">
                        <c:v>0.61629117340719131</c:v>
                      </c:pt>
                      <c:pt idx="10549">
                        <c:v>1.2301850257689508</c:v>
                      </c:pt>
                      <c:pt idx="10550">
                        <c:v>1.117918120697635</c:v>
                      </c:pt>
                      <c:pt idx="10551">
                        <c:v>2.7463387489656466</c:v>
                      </c:pt>
                      <c:pt idx="10552">
                        <c:v>6.6290214148095474</c:v>
                      </c:pt>
                      <c:pt idx="10553">
                        <c:v>7.8946257633392349</c:v>
                      </c:pt>
                      <c:pt idx="10554">
                        <c:v>6.7894577214047978</c:v>
                      </c:pt>
                      <c:pt idx="10555">
                        <c:v>3.7465245154170135</c:v>
                      </c:pt>
                      <c:pt idx="10556">
                        <c:v>1.8471910519806189</c:v>
                      </c:pt>
                      <c:pt idx="10557">
                        <c:v>5.615199923499584</c:v>
                      </c:pt>
                      <c:pt idx="10558">
                        <c:v>1.6718401830136953</c:v>
                      </c:pt>
                      <c:pt idx="10559">
                        <c:v>5.569438663333929</c:v>
                      </c:pt>
                      <c:pt idx="10560">
                        <c:v>4.8377954452287817</c:v>
                      </c:pt>
                      <c:pt idx="10561">
                        <c:v>3.0350640030579976</c:v>
                      </c:pt>
                      <c:pt idx="10562">
                        <c:v>4.1996690640872254</c:v>
                      </c:pt>
                      <c:pt idx="10563">
                        <c:v>1.9766618969569785</c:v>
                      </c:pt>
                      <c:pt idx="10564">
                        <c:v>2.7180494272661151</c:v>
                      </c:pt>
                      <c:pt idx="10565">
                        <c:v>3.5815314384885335</c:v>
                      </c:pt>
                      <c:pt idx="10566">
                        <c:v>3.335100786343089</c:v>
                      </c:pt>
                      <c:pt idx="10567">
                        <c:v>1.1143383038376768</c:v>
                      </c:pt>
                      <c:pt idx="10568">
                        <c:v>3.1982954024069952</c:v>
                      </c:pt>
                      <c:pt idx="10569">
                        <c:v>1.549892049993171</c:v>
                      </c:pt>
                      <c:pt idx="10570">
                        <c:v>1.5649880484755605</c:v>
                      </c:pt>
                      <c:pt idx="10571">
                        <c:v>1.2990028405482832</c:v>
                      </c:pt>
                      <c:pt idx="10572">
                        <c:v>2.1213107566906997</c:v>
                      </c:pt>
                      <c:pt idx="10573">
                        <c:v>1.4829920365294591</c:v>
                      </c:pt>
                      <c:pt idx="10574">
                        <c:v>1.8566051287955676</c:v>
                      </c:pt>
                      <c:pt idx="10575">
                        <c:v>1.3644035985901721</c:v>
                      </c:pt>
                      <c:pt idx="10576">
                        <c:v>2.502629419397985</c:v>
                      </c:pt>
                      <c:pt idx="10577">
                        <c:v>2.7828119944959218</c:v>
                      </c:pt>
                      <c:pt idx="10578">
                        <c:v>2.9708221209626582</c:v>
                      </c:pt>
                      <c:pt idx="10579">
                        <c:v>3.3002618651254085</c:v>
                      </c:pt>
                      <c:pt idx="10580">
                        <c:v>2.3231952420952102</c:v>
                      </c:pt>
                      <c:pt idx="10581">
                        <c:v>3.3292680296927988</c:v>
                      </c:pt>
                      <c:pt idx="10582">
                        <c:v>3.9037899509921767</c:v>
                      </c:pt>
                      <c:pt idx="10583">
                        <c:v>3.2241443518510478</c:v>
                      </c:pt>
                      <c:pt idx="10584">
                        <c:v>2.811891036657693</c:v>
                      </c:pt>
                      <c:pt idx="10585">
                        <c:v>2.8263482677234948</c:v>
                      </c:pt>
                      <c:pt idx="10586">
                        <c:v>3.2559890922187722</c:v>
                      </c:pt>
                      <c:pt idx="10587">
                        <c:v>2.0353759748492073</c:v>
                      </c:pt>
                      <c:pt idx="10588">
                        <c:v>3.3683462641991158</c:v>
                      </c:pt>
                      <c:pt idx="10589">
                        <c:v>2.8962994168102476</c:v>
                      </c:pt>
                      <c:pt idx="10590">
                        <c:v>2.6973608103312841</c:v>
                      </c:pt>
                      <c:pt idx="10591">
                        <c:v>2.4565655663286354</c:v>
                      </c:pt>
                      <c:pt idx="10592">
                        <c:v>1.739566731090787</c:v>
                      </c:pt>
                      <c:pt idx="10593">
                        <c:v>1.8829713147322715</c:v>
                      </c:pt>
                      <c:pt idx="10594">
                        <c:v>1.9264628016955796</c:v>
                      </c:pt>
                      <c:pt idx="10595">
                        <c:v>1.4359727951682089</c:v>
                      </c:pt>
                      <c:pt idx="10596">
                        <c:v>0.83221361088731272</c:v>
                      </c:pt>
                      <c:pt idx="10597">
                        <c:v>1.0492383302939392</c:v>
                      </c:pt>
                      <c:pt idx="10598">
                        <c:v>2.2428058586937736</c:v>
                      </c:pt>
                      <c:pt idx="10599">
                        <c:v>2.0954704811029257</c:v>
                      </c:pt>
                      <c:pt idx="10600">
                        <c:v>1.208172383951944</c:v>
                      </c:pt>
                      <c:pt idx="10601">
                        <c:v>2.0554727575682654</c:v>
                      </c:pt>
                      <c:pt idx="10602">
                        <c:v>3.6459050463882456</c:v>
                      </c:pt>
                      <c:pt idx="10603">
                        <c:v>3.0017135211695245</c:v>
                      </c:pt>
                      <c:pt idx="10604">
                        <c:v>1.5462408605272773</c:v>
                      </c:pt>
                      <c:pt idx="10605">
                        <c:v>3.0589569748964562</c:v>
                      </c:pt>
                      <c:pt idx="10606">
                        <c:v>3.4196527350446893</c:v>
                      </c:pt>
                      <c:pt idx="10607">
                        <c:v>3.6530879671827328</c:v>
                      </c:pt>
                      <c:pt idx="10608">
                        <c:v>2.6460438298975997</c:v>
                      </c:pt>
                      <c:pt idx="10609">
                        <c:v>1.3500708383419191</c:v>
                      </c:pt>
                      <c:pt idx="10610">
                        <c:v>2.6176681959522807</c:v>
                      </c:pt>
                      <c:pt idx="10611">
                        <c:v>3.1902414953938951</c:v>
                      </c:pt>
                      <c:pt idx="10612">
                        <c:v>2.3458717902348019</c:v>
                      </c:pt>
                      <c:pt idx="10613">
                        <c:v>3.1295037102865395</c:v>
                      </c:pt>
                      <c:pt idx="10614">
                        <c:v>1.3851369688815998</c:v>
                      </c:pt>
                      <c:pt idx="10615">
                        <c:v>2.5466097725104131</c:v>
                      </c:pt>
                      <c:pt idx="10616">
                        <c:v>2.8855954018832599</c:v>
                      </c:pt>
                      <c:pt idx="10617">
                        <c:v>2.7825917352254619</c:v>
                      </c:pt>
                      <c:pt idx="10618">
                        <c:v>2.4746273977024367</c:v>
                      </c:pt>
                      <c:pt idx="10619">
                        <c:v>2.2916475289022391</c:v>
                      </c:pt>
                      <c:pt idx="10620">
                        <c:v>1.6503261957343922</c:v>
                      </c:pt>
                      <c:pt idx="10621">
                        <c:v>1.3803559315792548</c:v>
                      </c:pt>
                      <c:pt idx="10622">
                        <c:v>1.3085392614585003</c:v>
                      </c:pt>
                      <c:pt idx="10623">
                        <c:v>1.5397964138354578</c:v>
                      </c:pt>
                      <c:pt idx="10624">
                        <c:v>2.1052302026462404</c:v>
                      </c:pt>
                      <c:pt idx="10625">
                        <c:v>0.63382679220142935</c:v>
                      </c:pt>
                      <c:pt idx="10626">
                        <c:v>0.93780238576902553</c:v>
                      </c:pt>
                      <c:pt idx="10627">
                        <c:v>1.0339847219350109</c:v>
                      </c:pt>
                      <c:pt idx="10628">
                        <c:v>1.7764543954987133</c:v>
                      </c:pt>
                      <c:pt idx="10629">
                        <c:v>2.390645356156273</c:v>
                      </c:pt>
                      <c:pt idx="10630">
                        <c:v>1.874146054592801</c:v>
                      </c:pt>
                      <c:pt idx="10631">
                        <c:v>2.9083910937212667</c:v>
                      </c:pt>
                      <c:pt idx="10632">
                        <c:v>2.998353526283601</c:v>
                      </c:pt>
                      <c:pt idx="10633">
                        <c:v>1.7194123777080148</c:v>
                      </c:pt>
                      <c:pt idx="10634">
                        <c:v>1.0294444344175433</c:v>
                      </c:pt>
                      <c:pt idx="10635">
                        <c:v>2.6675973772400163</c:v>
                      </c:pt>
                      <c:pt idx="10636">
                        <c:v>1.8195551806128822</c:v>
                      </c:pt>
                      <c:pt idx="10637">
                        <c:v>2.0349401751063492</c:v>
                      </c:pt>
                      <c:pt idx="10638">
                        <c:v>1.0566046332775689</c:v>
                      </c:pt>
                      <c:pt idx="10639">
                        <c:v>1.7150664619095182</c:v>
                      </c:pt>
                      <c:pt idx="10640">
                        <c:v>0.87130565183548914</c:v>
                      </c:pt>
                      <c:pt idx="10641">
                        <c:v>1.3092920604564742</c:v>
                      </c:pt>
                      <c:pt idx="10642">
                        <c:v>0.92468350837916269</c:v>
                      </c:pt>
                      <c:pt idx="10643">
                        <c:v>1.3546753045593656</c:v>
                      </c:pt>
                      <c:pt idx="10644">
                        <c:v>0.92760478037479766</c:v>
                      </c:pt>
                      <c:pt idx="10645">
                        <c:v>1.4350025758415048</c:v>
                      </c:pt>
                      <c:pt idx="10646">
                        <c:v>1.0785347936850167</c:v>
                      </c:pt>
                      <c:pt idx="10647">
                        <c:v>0.68062680756849692</c:v>
                      </c:pt>
                      <c:pt idx="10648">
                        <c:v>0.50308887036649341</c:v>
                      </c:pt>
                      <c:pt idx="10649">
                        <c:v>0.96616791110224776</c:v>
                      </c:pt>
                      <c:pt idx="10650">
                        <c:v>3.0641671600360123</c:v>
                      </c:pt>
                      <c:pt idx="10651">
                        <c:v>2.887663435009669</c:v>
                      </c:pt>
                      <c:pt idx="10652">
                        <c:v>1.0846792009576463</c:v>
                      </c:pt>
                      <c:pt idx="10653">
                        <c:v>1.5343081842362607</c:v>
                      </c:pt>
                      <c:pt idx="10654">
                        <c:v>1.7242813375977253</c:v>
                      </c:pt>
                      <c:pt idx="10655">
                        <c:v>2.4931478229050748</c:v>
                      </c:pt>
                      <c:pt idx="10656">
                        <c:v>1.9774060242580687</c:v>
                      </c:pt>
                      <c:pt idx="10657">
                        <c:v>2.099880259909336</c:v>
                      </c:pt>
                      <c:pt idx="10658">
                        <c:v>1.7126852364974439</c:v>
                      </c:pt>
                      <c:pt idx="10659">
                        <c:v>2.0004282582959747</c:v>
                      </c:pt>
                      <c:pt idx="10660">
                        <c:v>1.4914271133969921</c:v>
                      </c:pt>
                      <c:pt idx="10661">
                        <c:v>1.7328813057975028</c:v>
                      </c:pt>
                      <c:pt idx="10662">
                        <c:v>1.5725551610793733</c:v>
                      </c:pt>
                      <c:pt idx="10663">
                        <c:v>1.6216299892189978</c:v>
                      </c:pt>
                      <c:pt idx="10664">
                        <c:v>2.1112485233489053</c:v>
                      </c:pt>
                      <c:pt idx="10665">
                        <c:v>1.8980306109269078</c:v>
                      </c:pt>
                      <c:pt idx="10666">
                        <c:v>2.1634289574846983</c:v>
                      </c:pt>
                      <c:pt idx="10667">
                        <c:v>1.5232568703150688</c:v>
                      </c:pt>
                      <c:pt idx="10668">
                        <c:v>2.2724289977903833</c:v>
                      </c:pt>
                      <c:pt idx="10669">
                        <c:v>1.8788416700972601</c:v>
                      </c:pt>
                      <c:pt idx="10670">
                        <c:v>2.0843628847501825</c:v>
                      </c:pt>
                      <c:pt idx="10671">
                        <c:v>1.9621281102523869</c:v>
                      </c:pt>
                      <c:pt idx="10672">
                        <c:v>1.6103141161679841</c:v>
                      </c:pt>
                      <c:pt idx="10673">
                        <c:v>1.9731277425674436</c:v>
                      </c:pt>
                      <c:pt idx="10674">
                        <c:v>1.7774439509213211</c:v>
                      </c:pt>
                      <c:pt idx="10675">
                        <c:v>0.66912594139016157</c:v>
                      </c:pt>
                      <c:pt idx="10676">
                        <c:v>1.130552580367441</c:v>
                      </c:pt>
                      <c:pt idx="10677">
                        <c:v>3.075628155903722</c:v>
                      </c:pt>
                      <c:pt idx="10678">
                        <c:v>2.3998578811370033</c:v>
                      </c:pt>
                      <c:pt idx="10679">
                        <c:v>2.5154223974346017</c:v>
                      </c:pt>
                      <c:pt idx="10680">
                        <c:v>3.1226702320915902</c:v>
                      </c:pt>
                      <c:pt idx="10681">
                        <c:v>3.6938341169904492</c:v>
                      </c:pt>
                      <c:pt idx="10682">
                        <c:v>1.5970830143904555</c:v>
                      </c:pt>
                      <c:pt idx="10683">
                        <c:v>2.279698339295952</c:v>
                      </c:pt>
                      <c:pt idx="10684">
                        <c:v>3.1205381011638007</c:v>
                      </c:pt>
                      <c:pt idx="10685">
                        <c:v>2.1114731984500281</c:v>
                      </c:pt>
                      <c:pt idx="10686">
                        <c:v>3.3748104570794868</c:v>
                      </c:pt>
                      <c:pt idx="10687">
                        <c:v>1.7062967444089447</c:v>
                      </c:pt>
                      <c:pt idx="10688">
                        <c:v>1.2909377206056234</c:v>
                      </c:pt>
                      <c:pt idx="10689">
                        <c:v>1.5742324661686231</c:v>
                      </c:pt>
                      <c:pt idx="10690">
                        <c:v>2.2459449441413368</c:v>
                      </c:pt>
                      <c:pt idx="10691">
                        <c:v>1.0302859032985157</c:v>
                      </c:pt>
                      <c:pt idx="10692">
                        <c:v>2.1380941631719703</c:v>
                      </c:pt>
                      <c:pt idx="10693">
                        <c:v>1.0930737901361929</c:v>
                      </c:pt>
                      <c:pt idx="10694">
                        <c:v>0.9631413230416882</c:v>
                      </c:pt>
                      <c:pt idx="10695">
                        <c:v>1.0223399611418957</c:v>
                      </c:pt>
                      <c:pt idx="10696">
                        <c:v>1.4919881653955034</c:v>
                      </c:pt>
                      <c:pt idx="10697">
                        <c:v>0.94483618394912849</c:v>
                      </c:pt>
                      <c:pt idx="10698">
                        <c:v>1.0280224166399785</c:v>
                      </c:pt>
                      <c:pt idx="10699">
                        <c:v>0.68180515129516051</c:v>
                      </c:pt>
                      <c:pt idx="10700">
                        <c:v>0.26633057229096602</c:v>
                      </c:pt>
                      <c:pt idx="10701">
                        <c:v>3.9283898245078093</c:v>
                      </c:pt>
                      <c:pt idx="10702">
                        <c:v>6.3994770140375463</c:v>
                      </c:pt>
                      <c:pt idx="10703">
                        <c:v>6.4259275071472253</c:v>
                      </c:pt>
                      <c:pt idx="10704">
                        <c:v>7.7344939742624375</c:v>
                      </c:pt>
                      <c:pt idx="10705">
                        <c:v>7.3851367676621953</c:v>
                      </c:pt>
                      <c:pt idx="10706">
                        <c:v>4.4085200257071033</c:v>
                      </c:pt>
                      <c:pt idx="10707">
                        <c:v>2.2625588519125719</c:v>
                      </c:pt>
                      <c:pt idx="10708">
                        <c:v>4.6621053186193002</c:v>
                      </c:pt>
                      <c:pt idx="10709">
                        <c:v>3.2389484817920922</c:v>
                      </c:pt>
                      <c:pt idx="10710">
                        <c:v>2.1498901129765824</c:v>
                      </c:pt>
                      <c:pt idx="10711">
                        <c:v>2.0931459254896385</c:v>
                      </c:pt>
                      <c:pt idx="10712">
                        <c:v>1.6295026981281024</c:v>
                      </c:pt>
                      <c:pt idx="10713">
                        <c:v>1.7108130010702947</c:v>
                      </c:pt>
                      <c:pt idx="10714">
                        <c:v>0.93650941084886774</c:v>
                      </c:pt>
                      <c:pt idx="10715">
                        <c:v>0.3776822631723134</c:v>
                      </c:pt>
                      <c:pt idx="10716">
                        <c:v>0.73989134745285279</c:v>
                      </c:pt>
                      <c:pt idx="10717">
                        <c:v>0.66149765769479763</c:v>
                      </c:pt>
                      <c:pt idx="10718">
                        <c:v>0.48334450019273201</c:v>
                      </c:pt>
                      <c:pt idx="10719">
                        <c:v>0.11916628494491614</c:v>
                      </c:pt>
                      <c:pt idx="10720">
                        <c:v>0.33955386324163939</c:v>
                      </c:pt>
                      <c:pt idx="10721">
                        <c:v>0.50622928834296654</c:v>
                      </c:pt>
                      <c:pt idx="10722">
                        <c:v>0.26360643095536501</c:v>
                      </c:pt>
                      <c:pt idx="10723">
                        <c:v>0.20483681746290905</c:v>
                      </c:pt>
                      <c:pt idx="10724">
                        <c:v>0.12552415449634705</c:v>
                      </c:pt>
                      <c:pt idx="10725">
                        <c:v>1.5025878370024399</c:v>
                      </c:pt>
                      <c:pt idx="10726">
                        <c:v>3.7919782726122579</c:v>
                      </c:pt>
                      <c:pt idx="10727">
                        <c:v>3.8570481367029825</c:v>
                      </c:pt>
                      <c:pt idx="10728">
                        <c:v>4.7673247945495394</c:v>
                      </c:pt>
                      <c:pt idx="10729">
                        <c:v>2.3963769229079999</c:v>
                      </c:pt>
                      <c:pt idx="10730">
                        <c:v>3.1126571567407511</c:v>
                      </c:pt>
                      <c:pt idx="10731">
                        <c:v>5.6734481431947446</c:v>
                      </c:pt>
                      <c:pt idx="10732">
                        <c:v>2.0419837142565047</c:v>
                      </c:pt>
                      <c:pt idx="10733">
                        <c:v>3.4160373333458924</c:v>
                      </c:pt>
                      <c:pt idx="10734">
                        <c:v>2.3908211265068728</c:v>
                      </c:pt>
                      <c:pt idx="10735">
                        <c:v>3.0292835680026826</c:v>
                      </c:pt>
                      <c:pt idx="10736">
                        <c:v>3.0213949966195632</c:v>
                      </c:pt>
                      <c:pt idx="10737">
                        <c:v>1.6919239950081693</c:v>
                      </c:pt>
                      <c:pt idx="10738">
                        <c:v>1.0000999822991037</c:v>
                      </c:pt>
                      <c:pt idx="10739">
                        <c:v>1.6298470963474962</c:v>
                      </c:pt>
                      <c:pt idx="10740">
                        <c:v>1.2545549385553534</c:v>
                      </c:pt>
                      <c:pt idx="10741">
                        <c:v>1.9620080527849462</c:v>
                      </c:pt>
                      <c:pt idx="10742">
                        <c:v>1.3542371782323073</c:v>
                      </c:pt>
                      <c:pt idx="10743">
                        <c:v>2.7551456955215805</c:v>
                      </c:pt>
                      <c:pt idx="10744">
                        <c:v>2.639695393462512</c:v>
                      </c:pt>
                      <c:pt idx="10745">
                        <c:v>1.867833451473184</c:v>
                      </c:pt>
                      <c:pt idx="10746">
                        <c:v>1.1680341707012698</c:v>
                      </c:pt>
                      <c:pt idx="10747">
                        <c:v>1.6110643629133259</c:v>
                      </c:pt>
                      <c:pt idx="10748">
                        <c:v>1.1846271870706546</c:v>
                      </c:pt>
                      <c:pt idx="10749">
                        <c:v>1.8117600427459228</c:v>
                      </c:pt>
                      <c:pt idx="10750">
                        <c:v>1.862600198981875</c:v>
                      </c:pt>
                      <c:pt idx="10751">
                        <c:v>1.648972018101988</c:v>
                      </c:pt>
                      <c:pt idx="10752">
                        <c:v>2.3883544902443883</c:v>
                      </c:pt>
                      <c:pt idx="10753">
                        <c:v>3.2812060885602485</c:v>
                      </c:pt>
                      <c:pt idx="10754">
                        <c:v>2.7352483538426227</c:v>
                      </c:pt>
                      <c:pt idx="10755">
                        <c:v>3.2626578766805236</c:v>
                      </c:pt>
                      <c:pt idx="10756">
                        <c:v>3.4866468752603041</c:v>
                      </c:pt>
                      <c:pt idx="10757">
                        <c:v>2.103303075095261</c:v>
                      </c:pt>
                      <c:pt idx="10758">
                        <c:v>4.1606839392216379</c:v>
                      </c:pt>
                      <c:pt idx="10759">
                        <c:v>3.7266658839826343</c:v>
                      </c:pt>
                      <c:pt idx="10760">
                        <c:v>2.2162437390873548</c:v>
                      </c:pt>
                      <c:pt idx="10761">
                        <c:v>4.3297144423388039</c:v>
                      </c:pt>
                      <c:pt idx="10762">
                        <c:v>2.6711125006419176</c:v>
                      </c:pt>
                      <c:pt idx="10763">
                        <c:v>2.3365567724148772</c:v>
                      </c:pt>
                      <c:pt idx="10764">
                        <c:v>3.2542058873037134</c:v>
                      </c:pt>
                      <c:pt idx="10765">
                        <c:v>2.2304262611950851</c:v>
                      </c:pt>
                      <c:pt idx="10766">
                        <c:v>2.1305655419490308</c:v>
                      </c:pt>
                      <c:pt idx="10767">
                        <c:v>2.4960749974387535</c:v>
                      </c:pt>
                      <c:pt idx="10768">
                        <c:v>2.0274244440322806</c:v>
                      </c:pt>
                      <c:pt idx="10769">
                        <c:v>2.8842196141143388</c:v>
                      </c:pt>
                      <c:pt idx="10770">
                        <c:v>1.9249849056563653</c:v>
                      </c:pt>
                      <c:pt idx="10771">
                        <c:v>2.1890075719330002</c:v>
                      </c:pt>
                      <c:pt idx="10772">
                        <c:v>3.0735536400980905</c:v>
                      </c:pt>
                      <c:pt idx="10773">
                        <c:v>2.3821027419586711</c:v>
                      </c:pt>
                      <c:pt idx="10774">
                        <c:v>2.1485311263148694</c:v>
                      </c:pt>
                      <c:pt idx="10775">
                        <c:v>1.4449573595992298</c:v>
                      </c:pt>
                      <c:pt idx="10776">
                        <c:v>1.9481421115018083</c:v>
                      </c:pt>
                      <c:pt idx="10777">
                        <c:v>1.2819566654572656</c:v>
                      </c:pt>
                      <c:pt idx="10778">
                        <c:v>2.5490180395453295</c:v>
                      </c:pt>
                      <c:pt idx="10779">
                        <c:v>2.9547727342111356</c:v>
                      </c:pt>
                      <c:pt idx="10780">
                        <c:v>3.2632401097457282</c:v>
                      </c:pt>
                      <c:pt idx="10781">
                        <c:v>2.8329936673498204</c:v>
                      </c:pt>
                      <c:pt idx="10782">
                        <c:v>4.0713204076896146</c:v>
                      </c:pt>
                      <c:pt idx="10783">
                        <c:v>0.74264149483061104</c:v>
                      </c:pt>
                      <c:pt idx="10784">
                        <c:v>1.8066940481124754</c:v>
                      </c:pt>
                      <c:pt idx="10785">
                        <c:v>1.8686303470008792</c:v>
                      </c:pt>
                      <c:pt idx="10786">
                        <c:v>1.4628584499642303</c:v>
                      </c:pt>
                      <c:pt idx="10787">
                        <c:v>1.3462644368506289</c:v>
                      </c:pt>
                      <c:pt idx="10788">
                        <c:v>1.4455104971404509</c:v>
                      </c:pt>
                      <c:pt idx="10789">
                        <c:v>1.7282881110816459</c:v>
                      </c:pt>
                      <c:pt idx="10790">
                        <c:v>2.254078762473938</c:v>
                      </c:pt>
                      <c:pt idx="10791">
                        <c:v>2.817599747391168</c:v>
                      </c:pt>
                      <c:pt idx="10792">
                        <c:v>2.1436734642956843</c:v>
                      </c:pt>
                      <c:pt idx="10793">
                        <c:v>2.2428966949241493</c:v>
                      </c:pt>
                      <c:pt idx="10794">
                        <c:v>1.3924020384886382</c:v>
                      </c:pt>
                      <c:pt idx="10795">
                        <c:v>1.2531074127183934</c:v>
                      </c:pt>
                      <c:pt idx="10796">
                        <c:v>1.4551117963934264</c:v>
                      </c:pt>
                      <c:pt idx="10797">
                        <c:v>0.90058262572536996</c:v>
                      </c:pt>
                      <c:pt idx="10798">
                        <c:v>1.7569500236405149</c:v>
                      </c:pt>
                      <c:pt idx="10799">
                        <c:v>2.555217624042089</c:v>
                      </c:pt>
                      <c:pt idx="10800">
                        <c:v>2.5246116770216873</c:v>
                      </c:pt>
                      <c:pt idx="10801">
                        <c:v>3.1342140336132842</c:v>
                      </c:pt>
                      <c:pt idx="10802">
                        <c:v>2.5304367721523238</c:v>
                      </c:pt>
                      <c:pt idx="10803">
                        <c:v>4.2410074966491633</c:v>
                      </c:pt>
                      <c:pt idx="10804">
                        <c:v>3.8672464962651283</c:v>
                      </c:pt>
                      <c:pt idx="10805">
                        <c:v>2.6569359018213992</c:v>
                      </c:pt>
                      <c:pt idx="10806">
                        <c:v>4.5271934395348428</c:v>
                      </c:pt>
                      <c:pt idx="10807">
                        <c:v>0.91035349538185384</c:v>
                      </c:pt>
                      <c:pt idx="10808">
                        <c:v>2.6917538955182447</c:v>
                      </c:pt>
                      <c:pt idx="10809">
                        <c:v>5.1370927922869649</c:v>
                      </c:pt>
                      <c:pt idx="10810">
                        <c:v>3.7018109345470283</c:v>
                      </c:pt>
                      <c:pt idx="10811">
                        <c:v>2.9154377261155138</c:v>
                      </c:pt>
                      <c:pt idx="10812">
                        <c:v>2.9612391500740309</c:v>
                      </c:pt>
                      <c:pt idx="10813">
                        <c:v>2.3941352120591337</c:v>
                      </c:pt>
                      <c:pt idx="10814">
                        <c:v>3.1307263333609794</c:v>
                      </c:pt>
                      <c:pt idx="10815">
                        <c:v>1.9868695118295772</c:v>
                      </c:pt>
                      <c:pt idx="10816">
                        <c:v>2.9913148373093397</c:v>
                      </c:pt>
                      <c:pt idx="10817">
                        <c:v>2.2474587545800992</c:v>
                      </c:pt>
                      <c:pt idx="10818">
                        <c:v>2.7645386137716486</c:v>
                      </c:pt>
                      <c:pt idx="10819">
                        <c:v>2.8157927921522274</c:v>
                      </c:pt>
                      <c:pt idx="10820">
                        <c:v>2.7413425474298845</c:v>
                      </c:pt>
                      <c:pt idx="10821">
                        <c:v>2.1785450526464558</c:v>
                      </c:pt>
                      <c:pt idx="10822">
                        <c:v>2.5234645671067146</c:v>
                      </c:pt>
                      <c:pt idx="10823">
                        <c:v>2.3196442825596386</c:v>
                      </c:pt>
                      <c:pt idx="10824">
                        <c:v>3.3271535940546983</c:v>
                      </c:pt>
                      <c:pt idx="10825">
                        <c:v>0.2443926553028328</c:v>
                      </c:pt>
                      <c:pt idx="10826">
                        <c:v>1.9813292803733031</c:v>
                      </c:pt>
                      <c:pt idx="10827">
                        <c:v>2.4446234768129211</c:v>
                      </c:pt>
                      <c:pt idx="10828">
                        <c:v>3.6818162199996967</c:v>
                      </c:pt>
                      <c:pt idx="10829">
                        <c:v>4.4710583473711498</c:v>
                      </c:pt>
                      <c:pt idx="10830">
                        <c:v>3.5107228857618198</c:v>
                      </c:pt>
                      <c:pt idx="10831">
                        <c:v>2.6950936847138647</c:v>
                      </c:pt>
                      <c:pt idx="10832">
                        <c:v>2.5397859068457156</c:v>
                      </c:pt>
                      <c:pt idx="10833">
                        <c:v>2.2733894064487674</c:v>
                      </c:pt>
                      <c:pt idx="10834">
                        <c:v>3.6075952790963721</c:v>
                      </c:pt>
                      <c:pt idx="10835">
                        <c:v>1.7924411085713292</c:v>
                      </c:pt>
                      <c:pt idx="10836">
                        <c:v>2.3122475430311367</c:v>
                      </c:pt>
                      <c:pt idx="10837">
                        <c:v>1.6147805713812458</c:v>
                      </c:pt>
                      <c:pt idx="10838">
                        <c:v>1.9851025978581027</c:v>
                      </c:pt>
                      <c:pt idx="10839">
                        <c:v>1.2294758335524296</c:v>
                      </c:pt>
                      <c:pt idx="10840">
                        <c:v>1.2708394090478938</c:v>
                      </c:pt>
                      <c:pt idx="10841">
                        <c:v>1.0193774064113506</c:v>
                      </c:pt>
                      <c:pt idx="10842">
                        <c:v>0.77463344926943334</c:v>
                      </c:pt>
                      <c:pt idx="10843">
                        <c:v>0.57836497171116408</c:v>
                      </c:pt>
                      <c:pt idx="10844">
                        <c:v>1.1205046547624038</c:v>
                      </c:pt>
                      <c:pt idx="10845">
                        <c:v>0.5643287189165862</c:v>
                      </c:pt>
                      <c:pt idx="10846">
                        <c:v>0.87169598438437246</c:v>
                      </c:pt>
                      <c:pt idx="10847">
                        <c:v>0.86858171839201925</c:v>
                      </c:pt>
                      <c:pt idx="10848">
                        <c:v>0.54977757408225103</c:v>
                      </c:pt>
                      <c:pt idx="10849">
                        <c:v>0.52139121501089225</c:v>
                      </c:pt>
                      <c:pt idx="10850">
                        <c:v>2.0249272012692234</c:v>
                      </c:pt>
                      <c:pt idx="10851">
                        <c:v>1.5049789315784856</c:v>
                      </c:pt>
                      <c:pt idx="10852">
                        <c:v>2.537619620731153</c:v>
                      </c:pt>
                      <c:pt idx="10853">
                        <c:v>2.8850614029293693</c:v>
                      </c:pt>
                      <c:pt idx="10854">
                        <c:v>2.3947886310816782</c:v>
                      </c:pt>
                      <c:pt idx="10855">
                        <c:v>3.6461482142410664</c:v>
                      </c:pt>
                      <c:pt idx="10856">
                        <c:v>4.0240983515570807</c:v>
                      </c:pt>
                      <c:pt idx="10857">
                        <c:v>2.8597359661205299</c:v>
                      </c:pt>
                      <c:pt idx="10858">
                        <c:v>2.776979372281386</c:v>
                      </c:pt>
                      <c:pt idx="10859">
                        <c:v>3.6569997763945472</c:v>
                      </c:pt>
                      <c:pt idx="10860">
                        <c:v>2.7706823443677142</c:v>
                      </c:pt>
                      <c:pt idx="10861">
                        <c:v>1.7990055882747349</c:v>
                      </c:pt>
                      <c:pt idx="10862">
                        <c:v>1.5602120400995703</c:v>
                      </c:pt>
                      <c:pt idx="10863">
                        <c:v>1.5765442448143325</c:v>
                      </c:pt>
                      <c:pt idx="10864">
                        <c:v>2.1943319048796774</c:v>
                      </c:pt>
                      <c:pt idx="10865">
                        <c:v>2.2794047014805972</c:v>
                      </c:pt>
                      <c:pt idx="10866">
                        <c:v>2.1237302087793819</c:v>
                      </c:pt>
                      <c:pt idx="10867">
                        <c:v>2.2416731215796837</c:v>
                      </c:pt>
                      <c:pt idx="10868">
                        <c:v>1.7037584165973727</c:v>
                      </c:pt>
                      <c:pt idx="10869">
                        <c:v>1.5955547116019888</c:v>
                      </c:pt>
                      <c:pt idx="10870">
                        <c:v>2.2834352854360453</c:v>
                      </c:pt>
                      <c:pt idx="10871">
                        <c:v>2.0084759483103483</c:v>
                      </c:pt>
                      <c:pt idx="10872">
                        <c:v>2.0539267248529738</c:v>
                      </c:pt>
                      <c:pt idx="10873">
                        <c:v>1.9067451532350745</c:v>
                      </c:pt>
                      <c:pt idx="10874">
                        <c:v>1.9516379194006295</c:v>
                      </c:pt>
                      <c:pt idx="10875">
                        <c:v>1.7484938796904437</c:v>
                      </c:pt>
                      <c:pt idx="10876">
                        <c:v>2.1011760637903212</c:v>
                      </c:pt>
                      <c:pt idx="10877">
                        <c:v>3.3198139052710762</c:v>
                      </c:pt>
                      <c:pt idx="10878">
                        <c:v>1.9693753462018109</c:v>
                      </c:pt>
                      <c:pt idx="10879">
                        <c:v>4.429736494701225</c:v>
                      </c:pt>
                      <c:pt idx="10880">
                        <c:v>3.5904150313145538</c:v>
                      </c:pt>
                      <c:pt idx="10881">
                        <c:v>3.9644615182538891</c:v>
                      </c:pt>
                      <c:pt idx="10882">
                        <c:v>4.6546585318607594</c:v>
                      </c:pt>
                      <c:pt idx="10883">
                        <c:v>3.5929636583408131</c:v>
                      </c:pt>
                      <c:pt idx="10884">
                        <c:v>5.5411694371513436</c:v>
                      </c:pt>
                      <c:pt idx="10885">
                        <c:v>2.1874499832581917</c:v>
                      </c:pt>
                      <c:pt idx="10886">
                        <c:v>2.86983963910395</c:v>
                      </c:pt>
                      <c:pt idx="10887">
                        <c:v>3.0451514467565621</c:v>
                      </c:pt>
                      <c:pt idx="10888">
                        <c:v>2.7283227350727479</c:v>
                      </c:pt>
                      <c:pt idx="10889">
                        <c:v>3.744325066687602</c:v>
                      </c:pt>
                      <c:pt idx="10890">
                        <c:v>2.0211153361861176</c:v>
                      </c:pt>
                      <c:pt idx="10891">
                        <c:v>2.8755100636898185</c:v>
                      </c:pt>
                      <c:pt idx="10892">
                        <c:v>0.53605765280019646</c:v>
                      </c:pt>
                      <c:pt idx="10893">
                        <c:v>2.9442811339194717</c:v>
                      </c:pt>
                      <c:pt idx="10894">
                        <c:v>1.9576132067638865</c:v>
                      </c:pt>
                      <c:pt idx="10895">
                        <c:v>2.2429414391305658</c:v>
                      </c:pt>
                      <c:pt idx="10896">
                        <c:v>2.044910266968607</c:v>
                      </c:pt>
                      <c:pt idx="10897">
                        <c:v>2.5248450277948478</c:v>
                      </c:pt>
                      <c:pt idx="10898">
                        <c:v>2.2557834483059502</c:v>
                      </c:pt>
                      <c:pt idx="10899">
                        <c:v>2.0925377917068868</c:v>
                      </c:pt>
                      <c:pt idx="10900">
                        <c:v>2.1402848828868311</c:v>
                      </c:pt>
                      <c:pt idx="10901">
                        <c:v>0.88500334742790765</c:v>
                      </c:pt>
                      <c:pt idx="10902">
                        <c:v>2.4324486875730527</c:v>
                      </c:pt>
                      <c:pt idx="10903">
                        <c:v>2.8054704760058971</c:v>
                      </c:pt>
                      <c:pt idx="10904">
                        <c:v>3.7741708085674683</c:v>
                      </c:pt>
                      <c:pt idx="10905">
                        <c:v>3.413383859384858</c:v>
                      </c:pt>
                      <c:pt idx="10906">
                        <c:v>2.9998436575682912</c:v>
                      </c:pt>
                      <c:pt idx="10907">
                        <c:v>3.1129651889742354</c:v>
                      </c:pt>
                      <c:pt idx="10908">
                        <c:v>3.419717833149678</c:v>
                      </c:pt>
                      <c:pt idx="10909">
                        <c:v>2.4436994567593859</c:v>
                      </c:pt>
                      <c:pt idx="10910">
                        <c:v>3.7677229823467657</c:v>
                      </c:pt>
                      <c:pt idx="10911">
                        <c:v>3.8735701319915976</c:v>
                      </c:pt>
                      <c:pt idx="10912">
                        <c:v>2.2334100861202915</c:v>
                      </c:pt>
                      <c:pt idx="10913">
                        <c:v>1.5579255071242601</c:v>
                      </c:pt>
                      <c:pt idx="10914">
                        <c:v>2.8451313264142706</c:v>
                      </c:pt>
                      <c:pt idx="10915">
                        <c:v>2.7216982000010788</c:v>
                      </c:pt>
                      <c:pt idx="10916">
                        <c:v>2.3080020938428203</c:v>
                      </c:pt>
                      <c:pt idx="10917">
                        <c:v>1.5828899824677241</c:v>
                      </c:pt>
                      <c:pt idx="10918">
                        <c:v>1.9401606448710453</c:v>
                      </c:pt>
                      <c:pt idx="10919">
                        <c:v>2.7892434012037834</c:v>
                      </c:pt>
                      <c:pt idx="10920">
                        <c:v>1.4451787290239426</c:v>
                      </c:pt>
                      <c:pt idx="10921">
                        <c:v>2.564437666711902</c:v>
                      </c:pt>
                      <c:pt idx="10922">
                        <c:v>2.1862687635262361</c:v>
                      </c:pt>
                      <c:pt idx="10923">
                        <c:v>2.1292408671545888</c:v>
                      </c:pt>
                      <c:pt idx="10924">
                        <c:v>1.6853396945807553</c:v>
                      </c:pt>
                      <c:pt idx="10925">
                        <c:v>0.43413845790287592</c:v>
                      </c:pt>
                      <c:pt idx="10926">
                        <c:v>3.7766160680141141</c:v>
                      </c:pt>
                      <c:pt idx="10927">
                        <c:v>2.8391602016475805</c:v>
                      </c:pt>
                      <c:pt idx="10928">
                        <c:v>3.9367194854219854</c:v>
                      </c:pt>
                      <c:pt idx="10929">
                        <c:v>8.0697996797449427</c:v>
                      </c:pt>
                      <c:pt idx="10930">
                        <c:v>6.0485487468393346</c:v>
                      </c:pt>
                      <c:pt idx="10931">
                        <c:v>4.3665786035142293</c:v>
                      </c:pt>
                      <c:pt idx="10932">
                        <c:v>6.2924180355778114</c:v>
                      </c:pt>
                      <c:pt idx="10933">
                        <c:v>4.2789404572668595</c:v>
                      </c:pt>
                      <c:pt idx="10934">
                        <c:v>1.2552684595791004</c:v>
                      </c:pt>
                      <c:pt idx="10935">
                        <c:v>1.9358736101732597</c:v>
                      </c:pt>
                      <c:pt idx="10936">
                        <c:v>2.7166914302505405</c:v>
                      </c:pt>
                      <c:pt idx="10937">
                        <c:v>1.3342355767841649</c:v>
                      </c:pt>
                      <c:pt idx="10938">
                        <c:v>2.079252617196107</c:v>
                      </c:pt>
                      <c:pt idx="10939">
                        <c:v>1.5088355281008368</c:v>
                      </c:pt>
                      <c:pt idx="10940">
                        <c:v>2.0935435074274316</c:v>
                      </c:pt>
                      <c:pt idx="10941">
                        <c:v>1.9463555965852202</c:v>
                      </c:pt>
                      <c:pt idx="10942">
                        <c:v>1.795583989152632</c:v>
                      </c:pt>
                      <c:pt idx="10943">
                        <c:v>0.53085596191495565</c:v>
                      </c:pt>
                      <c:pt idx="10944">
                        <c:v>1.4198173240345517</c:v>
                      </c:pt>
                      <c:pt idx="10945">
                        <c:v>1.134287281192621</c:v>
                      </c:pt>
                      <c:pt idx="10946">
                        <c:v>0.79152338760217966</c:v>
                      </c:pt>
                      <c:pt idx="10947">
                        <c:v>0.75651481539388521</c:v>
                      </c:pt>
                      <c:pt idx="10948">
                        <c:v>0.43141546418823479</c:v>
                      </c:pt>
                      <c:pt idx="10949">
                        <c:v>0.7363718646834585</c:v>
                      </c:pt>
                      <c:pt idx="10950">
                        <c:v>0.23378168867494353</c:v>
                      </c:pt>
                      <c:pt idx="10951">
                        <c:v>2.4901618413932058</c:v>
                      </c:pt>
                      <c:pt idx="10952">
                        <c:v>5.9886654565148474</c:v>
                      </c:pt>
                      <c:pt idx="10953">
                        <c:v>6.3926941991532997</c:v>
                      </c:pt>
                      <c:pt idx="10954">
                        <c:v>5.7976554841105052</c:v>
                      </c:pt>
                      <c:pt idx="10955">
                        <c:v>4.7475408912535126</c:v>
                      </c:pt>
                      <c:pt idx="10956">
                        <c:v>5.0830549827750175</c:v>
                      </c:pt>
                      <c:pt idx="10957">
                        <c:v>3.0605012089655714</c:v>
                      </c:pt>
                      <c:pt idx="10958">
                        <c:v>3.2193913643152214</c:v>
                      </c:pt>
                      <c:pt idx="10959">
                        <c:v>2.6006057223221877</c:v>
                      </c:pt>
                      <c:pt idx="10960">
                        <c:v>3.3375246587091221</c:v>
                      </c:pt>
                      <c:pt idx="10961">
                        <c:v>2.2506455037740523</c:v>
                      </c:pt>
                      <c:pt idx="10962">
                        <c:v>2.6814964500299543</c:v>
                      </c:pt>
                      <c:pt idx="10963">
                        <c:v>1.0422031677779493</c:v>
                      </c:pt>
                      <c:pt idx="10964">
                        <c:v>1.493805677383804</c:v>
                      </c:pt>
                      <c:pt idx="10965">
                        <c:v>1.3299241333862886</c:v>
                      </c:pt>
                      <c:pt idx="10966">
                        <c:v>0.80973291147583371</c:v>
                      </c:pt>
                      <c:pt idx="10967">
                        <c:v>0.46271968819791764</c:v>
                      </c:pt>
                      <c:pt idx="10968">
                        <c:v>0.74903686524738</c:v>
                      </c:pt>
                      <c:pt idx="10969">
                        <c:v>0.50696588579072455</c:v>
                      </c:pt>
                      <c:pt idx="10970">
                        <c:v>0.5239936151766621</c:v>
                      </c:pt>
                      <c:pt idx="10971">
                        <c:v>0.34337702906261097</c:v>
                      </c:pt>
                      <c:pt idx="10972">
                        <c:v>0.35294181792660523</c:v>
                      </c:pt>
                      <c:pt idx="10973">
                        <c:v>0.21671986972972437</c:v>
                      </c:pt>
                      <c:pt idx="10974">
                        <c:v>0.22366815445563251</c:v>
                      </c:pt>
                      <c:pt idx="10975">
                        <c:v>1.6185837516688455</c:v>
                      </c:pt>
                      <c:pt idx="10976">
                        <c:v>3.959831247461326</c:v>
                      </c:pt>
                      <c:pt idx="10977">
                        <c:v>2.4094539037192533</c:v>
                      </c:pt>
                      <c:pt idx="10978">
                        <c:v>5.3560031304930753</c:v>
                      </c:pt>
                      <c:pt idx="10979">
                        <c:v>4.7879056609376391</c:v>
                      </c:pt>
                      <c:pt idx="10980">
                        <c:v>2.9186323720392604</c:v>
                      </c:pt>
                      <c:pt idx="10981">
                        <c:v>2.5855034730191884</c:v>
                      </c:pt>
                      <c:pt idx="10982">
                        <c:v>4.5420061427115783</c:v>
                      </c:pt>
                      <c:pt idx="10983">
                        <c:v>2.0470679179266589</c:v>
                      </c:pt>
                      <c:pt idx="10984">
                        <c:v>3.0608706711877458</c:v>
                      </c:pt>
                      <c:pt idx="10985">
                        <c:v>3.5945063550782388</c:v>
                      </c:pt>
                      <c:pt idx="10986">
                        <c:v>3.2220679880798202</c:v>
                      </c:pt>
                      <c:pt idx="10987">
                        <c:v>2.6164893278594779</c:v>
                      </c:pt>
                      <c:pt idx="10988">
                        <c:v>3.0472750261823389</c:v>
                      </c:pt>
                      <c:pt idx="10989">
                        <c:v>2.2376555542713241</c:v>
                      </c:pt>
                      <c:pt idx="10990">
                        <c:v>2.3837346676292315</c:v>
                      </c:pt>
                      <c:pt idx="10991">
                        <c:v>2.4658617526759024</c:v>
                      </c:pt>
                      <c:pt idx="10992">
                        <c:v>2.8835791137180702</c:v>
                      </c:pt>
                      <c:pt idx="10993">
                        <c:v>1.9817031325007477</c:v>
                      </c:pt>
                      <c:pt idx="10994">
                        <c:v>2.9729850811874852</c:v>
                      </c:pt>
                      <c:pt idx="10995">
                        <c:v>1.577623782173216</c:v>
                      </c:pt>
                      <c:pt idx="10996">
                        <c:v>1.3387795693420936</c:v>
                      </c:pt>
                      <c:pt idx="10997">
                        <c:v>1.4193745143209582</c:v>
                      </c:pt>
                      <c:pt idx="10998">
                        <c:v>2.5012612318150751</c:v>
                      </c:pt>
                      <c:pt idx="10999">
                        <c:v>2.0841224281230173</c:v>
                      </c:pt>
                      <c:pt idx="11000">
                        <c:v>0.3390741262186856</c:v>
                      </c:pt>
                      <c:pt idx="11001">
                        <c:v>1.591722864821886</c:v>
                      </c:pt>
                      <c:pt idx="11002">
                        <c:v>1.8680666698727937</c:v>
                      </c:pt>
                      <c:pt idx="11003">
                        <c:v>3.53757940331147</c:v>
                      </c:pt>
                      <c:pt idx="11004">
                        <c:v>2.8439142265932942</c:v>
                      </c:pt>
                      <c:pt idx="11005">
                        <c:v>2.9394333936504982</c:v>
                      </c:pt>
                      <c:pt idx="11006">
                        <c:v>2.2612154597290539</c:v>
                      </c:pt>
                      <c:pt idx="11007">
                        <c:v>2.0947707872461763</c:v>
                      </c:pt>
                      <c:pt idx="11008">
                        <c:v>1.8528320449343045</c:v>
                      </c:pt>
                      <c:pt idx="11009">
                        <c:v>1.1542774674322698</c:v>
                      </c:pt>
                      <c:pt idx="11010">
                        <c:v>1.8280973947085584</c:v>
                      </c:pt>
                      <c:pt idx="11011">
                        <c:v>2.0496924539167254</c:v>
                      </c:pt>
                      <c:pt idx="11012">
                        <c:v>1.106953705185403</c:v>
                      </c:pt>
                      <c:pt idx="11013">
                        <c:v>1.4049839201325456</c:v>
                      </c:pt>
                      <c:pt idx="11014">
                        <c:v>1.3369898965038511</c:v>
                      </c:pt>
                      <c:pt idx="11015">
                        <c:v>1.4932827166372751</c:v>
                      </c:pt>
                      <c:pt idx="11016">
                        <c:v>1.0912444208546137</c:v>
                      </c:pt>
                      <c:pt idx="11017">
                        <c:v>0.43707175034626639</c:v>
                      </c:pt>
                      <c:pt idx="11018">
                        <c:v>0.73002544717209927</c:v>
                      </c:pt>
                      <c:pt idx="11019">
                        <c:v>0.41131513239367962</c:v>
                      </c:pt>
                      <c:pt idx="11020">
                        <c:v>0.56584033775330345</c:v>
                      </c:pt>
                      <c:pt idx="11021">
                        <c:v>0.61927500856480877</c:v>
                      </c:pt>
                      <c:pt idx="11022">
                        <c:v>0.51004197024868825</c:v>
                      </c:pt>
                      <c:pt idx="11023">
                        <c:v>0.82342943027184845</c:v>
                      </c:pt>
                      <c:pt idx="11024">
                        <c:v>0.6228322969072192</c:v>
                      </c:pt>
                      <c:pt idx="11025">
                        <c:v>1.2993518941477591</c:v>
                      </c:pt>
                      <c:pt idx="11026">
                        <c:v>3.5055316863282977</c:v>
                      </c:pt>
                      <c:pt idx="11027">
                        <c:v>4.4325314333735388</c:v>
                      </c:pt>
                      <c:pt idx="11028">
                        <c:v>4.1151020268482696</c:v>
                      </c:pt>
                      <c:pt idx="11029">
                        <c:v>2.0752285549526177</c:v>
                      </c:pt>
                      <c:pt idx="11030">
                        <c:v>3.2068551483912926</c:v>
                      </c:pt>
                      <c:pt idx="11031">
                        <c:v>4.2606210300925715</c:v>
                      </c:pt>
                      <c:pt idx="11032">
                        <c:v>4.0614393679088998</c:v>
                      </c:pt>
                      <c:pt idx="11033">
                        <c:v>4.8531176999725112</c:v>
                      </c:pt>
                      <c:pt idx="11034">
                        <c:v>2.5146861753567737</c:v>
                      </c:pt>
                      <c:pt idx="11035">
                        <c:v>4.0929978590813514</c:v>
                      </c:pt>
                      <c:pt idx="11036">
                        <c:v>4.5268219197727095</c:v>
                      </c:pt>
                      <c:pt idx="11037">
                        <c:v>2.5171736584853628</c:v>
                      </c:pt>
                      <c:pt idx="11038">
                        <c:v>4.0008001055531661</c:v>
                      </c:pt>
                      <c:pt idx="11039">
                        <c:v>2.3539556650602056</c:v>
                      </c:pt>
                      <c:pt idx="11040">
                        <c:v>2.6088572348407824</c:v>
                      </c:pt>
                      <c:pt idx="11041">
                        <c:v>1.1466786018295996</c:v>
                      </c:pt>
                      <c:pt idx="11042">
                        <c:v>2.8198061123007667</c:v>
                      </c:pt>
                      <c:pt idx="11043">
                        <c:v>1.0893416244353136</c:v>
                      </c:pt>
                      <c:pt idx="11044">
                        <c:v>1.1078023231373635</c:v>
                      </c:pt>
                      <c:pt idx="11045">
                        <c:v>2.0581015350935599</c:v>
                      </c:pt>
                      <c:pt idx="11046">
                        <c:v>1.1004763345998358</c:v>
                      </c:pt>
                      <c:pt idx="11047">
                        <c:v>1.6848028366683652</c:v>
                      </c:pt>
                      <c:pt idx="11048">
                        <c:v>0.52858107917589769</c:v>
                      </c:pt>
                      <c:pt idx="11049">
                        <c:v>1.0776460032571087</c:v>
                      </c:pt>
                      <c:pt idx="11050">
                        <c:v>2.5812594993733002</c:v>
                      </c:pt>
                      <c:pt idx="11051">
                        <c:v>2.5347904855587475</c:v>
                      </c:pt>
                      <c:pt idx="11052">
                        <c:v>3.4203334887428061</c:v>
                      </c:pt>
                      <c:pt idx="11053">
                        <c:v>3.5078902712364237</c:v>
                      </c:pt>
                      <c:pt idx="11054">
                        <c:v>3.3346378687850833</c:v>
                      </c:pt>
                      <c:pt idx="11055">
                        <c:v>2.3437599190753913</c:v>
                      </c:pt>
                      <c:pt idx="11056">
                        <c:v>3.5828919072727348</c:v>
                      </c:pt>
                      <c:pt idx="11057">
                        <c:v>3.387252512589876</c:v>
                      </c:pt>
                      <c:pt idx="11058">
                        <c:v>3.106429697412886</c:v>
                      </c:pt>
                      <c:pt idx="11059">
                        <c:v>2.9056794957260683</c:v>
                      </c:pt>
                      <c:pt idx="11060">
                        <c:v>3.731147799755512</c:v>
                      </c:pt>
                      <c:pt idx="11061">
                        <c:v>2.8830083320409661</c:v>
                      </c:pt>
                      <c:pt idx="11062">
                        <c:v>3.006762185771525</c:v>
                      </c:pt>
                      <c:pt idx="11063">
                        <c:v>3.0240329541349444</c:v>
                      </c:pt>
                      <c:pt idx="11064">
                        <c:v>2.7418279100532885</c:v>
                      </c:pt>
                      <c:pt idx="11065">
                        <c:v>1.6983215031686938</c:v>
                      </c:pt>
                      <c:pt idx="11066">
                        <c:v>2.2083396560396769</c:v>
                      </c:pt>
                      <c:pt idx="11067">
                        <c:v>3.0622702473050669</c:v>
                      </c:pt>
                      <c:pt idx="11068">
                        <c:v>3.2394950723615414</c:v>
                      </c:pt>
                      <c:pt idx="11069">
                        <c:v>1.9266727161676027</c:v>
                      </c:pt>
                      <c:pt idx="11070">
                        <c:v>2.8539343860628987</c:v>
                      </c:pt>
                      <c:pt idx="11071">
                        <c:v>3.45712545734489</c:v>
                      </c:pt>
                      <c:pt idx="11072">
                        <c:v>3.1457335490048828</c:v>
                      </c:pt>
                      <c:pt idx="11073">
                        <c:v>2.6744808263446931</c:v>
                      </c:pt>
                      <c:pt idx="11074">
                        <c:v>1.9905777101762199</c:v>
                      </c:pt>
                      <c:pt idx="11075">
                        <c:v>2.810330158446126</c:v>
                      </c:pt>
                      <c:pt idx="11076">
                        <c:v>2.7237752820516286</c:v>
                      </c:pt>
                      <c:pt idx="11077">
                        <c:v>3.2649835654435844</c:v>
                      </c:pt>
                      <c:pt idx="11078">
                        <c:v>3.0684000867097936</c:v>
                      </c:pt>
                      <c:pt idx="11079">
                        <c:v>3.590627001433436</c:v>
                      </c:pt>
                      <c:pt idx="11080">
                        <c:v>3.7075722537235078</c:v>
                      </c:pt>
                      <c:pt idx="11081">
                        <c:v>4.0321444520618579</c:v>
                      </c:pt>
                      <c:pt idx="11082">
                        <c:v>2.3670764122146593</c:v>
                      </c:pt>
                      <c:pt idx="11083">
                        <c:v>3.4288142185286099</c:v>
                      </c:pt>
                      <c:pt idx="11084">
                        <c:v>3.5383605299035885</c:v>
                      </c:pt>
                      <c:pt idx="11085">
                        <c:v>3.2290900095671127</c:v>
                      </c:pt>
                      <c:pt idx="11086">
                        <c:v>1.8468728141560686</c:v>
                      </c:pt>
                      <c:pt idx="11087">
                        <c:v>3.3268585666865143</c:v>
                      </c:pt>
                      <c:pt idx="11088">
                        <c:v>2.8742694344490629</c:v>
                      </c:pt>
                      <c:pt idx="11089">
                        <c:v>3.3236862693034031</c:v>
                      </c:pt>
                      <c:pt idx="11090">
                        <c:v>2.703657333243942</c:v>
                      </c:pt>
                      <c:pt idx="11091">
                        <c:v>3.0532253843873463</c:v>
                      </c:pt>
                      <c:pt idx="11092">
                        <c:v>3.5205279527681936</c:v>
                      </c:pt>
                      <c:pt idx="11093">
                        <c:v>3.7171479141430357</c:v>
                      </c:pt>
                      <c:pt idx="11094">
                        <c:v>3.7807260652347203</c:v>
                      </c:pt>
                      <c:pt idx="11095">
                        <c:v>3.2928732319768597</c:v>
                      </c:pt>
                      <c:pt idx="11096">
                        <c:v>2.0348497982031097</c:v>
                      </c:pt>
                      <c:pt idx="11097">
                        <c:v>1.3127307771877028</c:v>
                      </c:pt>
                      <c:pt idx="11098">
                        <c:v>3.4359420503060614</c:v>
                      </c:pt>
                      <c:pt idx="11099">
                        <c:v>3.6659050115711054</c:v>
                      </c:pt>
                      <c:pt idx="11100">
                        <c:v>4.2050596751885436</c:v>
                      </c:pt>
                      <c:pt idx="11101">
                        <c:v>4.5558435755026974</c:v>
                      </c:pt>
                      <c:pt idx="11102">
                        <c:v>4.1365540320648391</c:v>
                      </c:pt>
                      <c:pt idx="11103">
                        <c:v>4.1887798523652684</c:v>
                      </c:pt>
                      <c:pt idx="11104">
                        <c:v>5.5886147773993446</c:v>
                      </c:pt>
                      <c:pt idx="11105">
                        <c:v>6.7586369447714372</c:v>
                      </c:pt>
                      <c:pt idx="11106">
                        <c:v>6.030254356863332</c:v>
                      </c:pt>
                      <c:pt idx="11107">
                        <c:v>4.6238316632384704</c:v>
                      </c:pt>
                      <c:pt idx="11108">
                        <c:v>4.0823835423077144</c:v>
                      </c:pt>
                      <c:pt idx="11109">
                        <c:v>4.9741145291761839</c:v>
                      </c:pt>
                      <c:pt idx="11110">
                        <c:v>5.0152703701187633</c:v>
                      </c:pt>
                      <c:pt idx="11111">
                        <c:v>4.3518571091237801</c:v>
                      </c:pt>
                      <c:pt idx="11112">
                        <c:v>3.5550278221700622</c:v>
                      </c:pt>
                      <c:pt idx="11113">
                        <c:v>4.3248266519696834</c:v>
                      </c:pt>
                      <c:pt idx="11114">
                        <c:v>3.9916971593497896</c:v>
                      </c:pt>
                      <c:pt idx="11115">
                        <c:v>3.3813523064081421</c:v>
                      </c:pt>
                      <c:pt idx="11116">
                        <c:v>2.584807984913474</c:v>
                      </c:pt>
                      <c:pt idx="11117">
                        <c:v>5.3408470385702262</c:v>
                      </c:pt>
                      <c:pt idx="11118">
                        <c:v>2.0593910839889831</c:v>
                      </c:pt>
                      <c:pt idx="11119">
                        <c:v>4.23091131122154</c:v>
                      </c:pt>
                      <c:pt idx="11120">
                        <c:v>4.1370529379361063</c:v>
                      </c:pt>
                      <c:pt idx="11121">
                        <c:v>3.4931001268187369</c:v>
                      </c:pt>
                      <c:pt idx="11122">
                        <c:v>3.0100945691451848</c:v>
                      </c:pt>
                      <c:pt idx="11123">
                        <c:v>4.7144905475003878</c:v>
                      </c:pt>
                      <c:pt idx="11124">
                        <c:v>3.6250925579864379</c:v>
                      </c:pt>
                      <c:pt idx="11125">
                        <c:v>0.72130091025240961</c:v>
                      </c:pt>
                      <c:pt idx="11126">
                        <c:v>1.7231360291130542</c:v>
                      </c:pt>
                      <c:pt idx="11127">
                        <c:v>1.7382837529081203</c:v>
                      </c:pt>
                      <c:pt idx="11128">
                        <c:v>1.7781476724314356</c:v>
                      </c:pt>
                      <c:pt idx="11129">
                        <c:v>1.9835542319218016</c:v>
                      </c:pt>
                      <c:pt idx="11130">
                        <c:v>3.3080919482574584</c:v>
                      </c:pt>
                      <c:pt idx="11131">
                        <c:v>1.6429221533505767</c:v>
                      </c:pt>
                      <c:pt idx="11132">
                        <c:v>2.9357500766600193</c:v>
                      </c:pt>
                      <c:pt idx="11133">
                        <c:v>2.6216014204069631</c:v>
                      </c:pt>
                      <c:pt idx="11134">
                        <c:v>1.9318042136328737</c:v>
                      </c:pt>
                      <c:pt idx="11135">
                        <c:v>1.2904806587648869</c:v>
                      </c:pt>
                      <c:pt idx="11136">
                        <c:v>0.77494188996569213</c:v>
                      </c:pt>
                      <c:pt idx="11137">
                        <c:v>1.3462036378056774</c:v>
                      </c:pt>
                      <c:pt idx="11138">
                        <c:v>1.5544609527202657</c:v>
                      </c:pt>
                      <c:pt idx="11139">
                        <c:v>1.5570006576912407</c:v>
                      </c:pt>
                      <c:pt idx="11140">
                        <c:v>1.1396622236493905</c:v>
                      </c:pt>
                      <c:pt idx="11141">
                        <c:v>1.21083369726587</c:v>
                      </c:pt>
                      <c:pt idx="11142">
                        <c:v>1.3752369685956634</c:v>
                      </c:pt>
                      <c:pt idx="11143">
                        <c:v>1.6806084209654339</c:v>
                      </c:pt>
                      <c:pt idx="11144">
                        <c:v>1.2686540946634537</c:v>
                      </c:pt>
                      <c:pt idx="11145">
                        <c:v>1.0460514538017309</c:v>
                      </c:pt>
                      <c:pt idx="11146">
                        <c:v>1.1939224280554976</c:v>
                      </c:pt>
                      <c:pt idx="11147">
                        <c:v>0.94878286074539242</c:v>
                      </c:pt>
                      <c:pt idx="11148">
                        <c:v>0.87480276691326742</c:v>
                      </c:pt>
                      <c:pt idx="11149">
                        <c:v>1.3772563834041665</c:v>
                      </c:pt>
                      <c:pt idx="11150">
                        <c:v>0.69883697846163029</c:v>
                      </c:pt>
                      <c:pt idx="11151">
                        <c:v>2.8748040284697889</c:v>
                      </c:pt>
                      <c:pt idx="11152">
                        <c:v>2.3215130524391254</c:v>
                      </c:pt>
                      <c:pt idx="11153">
                        <c:v>3.9742182890040327</c:v>
                      </c:pt>
                      <c:pt idx="11154">
                        <c:v>2.9776386854939454</c:v>
                      </c:pt>
                      <c:pt idx="11155">
                        <c:v>3.0845542668593176</c:v>
                      </c:pt>
                      <c:pt idx="11156">
                        <c:v>3.2738308840373471</c:v>
                      </c:pt>
                      <c:pt idx="11157">
                        <c:v>4.1906794104614331</c:v>
                      </c:pt>
                      <c:pt idx="11158">
                        <c:v>5.2933209195990774</c:v>
                      </c:pt>
                      <c:pt idx="11159">
                        <c:v>3.0491719922632399</c:v>
                      </c:pt>
                      <c:pt idx="11160">
                        <c:v>2.5232501948518209</c:v>
                      </c:pt>
                      <c:pt idx="11161">
                        <c:v>2.6347148602454693</c:v>
                      </c:pt>
                      <c:pt idx="11162">
                        <c:v>2.3395791991428068</c:v>
                      </c:pt>
                      <c:pt idx="11163">
                        <c:v>1.9311457357599913</c:v>
                      </c:pt>
                      <c:pt idx="11164">
                        <c:v>2.1111293776071389</c:v>
                      </c:pt>
                      <c:pt idx="11165">
                        <c:v>2.2862231220471094</c:v>
                      </c:pt>
                      <c:pt idx="11166">
                        <c:v>1.4603545867388938</c:v>
                      </c:pt>
                      <c:pt idx="11167">
                        <c:v>1.8192486024852037</c:v>
                      </c:pt>
                      <c:pt idx="11168">
                        <c:v>1.6116024417421577</c:v>
                      </c:pt>
                      <c:pt idx="11169">
                        <c:v>1.0768427206934361</c:v>
                      </c:pt>
                      <c:pt idx="11170">
                        <c:v>2.1234299890898631</c:v>
                      </c:pt>
                      <c:pt idx="11171">
                        <c:v>1.2643432365123957</c:v>
                      </c:pt>
                      <c:pt idx="11172">
                        <c:v>0.93718866960730374</c:v>
                      </c:pt>
                      <c:pt idx="11173">
                        <c:v>1.2599983987872159</c:v>
                      </c:pt>
                      <c:pt idx="11174">
                        <c:v>1.0439671693214045</c:v>
                      </c:pt>
                      <c:pt idx="11175">
                        <c:v>1.4554160648738339</c:v>
                      </c:pt>
                      <c:pt idx="11176">
                        <c:v>2.2099113621316202</c:v>
                      </c:pt>
                      <c:pt idx="11177">
                        <c:v>4.4028541274393405</c:v>
                      </c:pt>
                      <c:pt idx="11178">
                        <c:v>3.5396587685958303</c:v>
                      </c:pt>
                      <c:pt idx="11179">
                        <c:v>4.0068903321984441</c:v>
                      </c:pt>
                      <c:pt idx="11180">
                        <c:v>3.5193161234745785</c:v>
                      </c:pt>
                      <c:pt idx="11181">
                        <c:v>4.0169942327000987</c:v>
                      </c:pt>
                      <c:pt idx="11182">
                        <c:v>3.4647953767758004</c:v>
                      </c:pt>
                      <c:pt idx="11183">
                        <c:v>1.5097264326525788</c:v>
                      </c:pt>
                      <c:pt idx="11184">
                        <c:v>3.0937849370533814</c:v>
                      </c:pt>
                      <c:pt idx="11185">
                        <c:v>3.1889338680502068</c:v>
                      </c:pt>
                      <c:pt idx="11186">
                        <c:v>2.0106388184313504</c:v>
                      </c:pt>
                      <c:pt idx="11187">
                        <c:v>2.6545664257833872</c:v>
                      </c:pt>
                      <c:pt idx="11188">
                        <c:v>2.317693518585338</c:v>
                      </c:pt>
                      <c:pt idx="11189">
                        <c:v>2.4189207255495151</c:v>
                      </c:pt>
                      <c:pt idx="11190">
                        <c:v>2.9948193592335488</c:v>
                      </c:pt>
                      <c:pt idx="11191">
                        <c:v>2.7058655194938983</c:v>
                      </c:pt>
                      <c:pt idx="11192">
                        <c:v>1.8601151974038523</c:v>
                      </c:pt>
                      <c:pt idx="11193">
                        <c:v>1.5783053677408152</c:v>
                      </c:pt>
                      <c:pt idx="11194">
                        <c:v>1.8105942836583677</c:v>
                      </c:pt>
                      <c:pt idx="11195">
                        <c:v>1.52025560743834</c:v>
                      </c:pt>
                      <c:pt idx="11196">
                        <c:v>2.469186082388287</c:v>
                      </c:pt>
                      <c:pt idx="11197">
                        <c:v>1.995419061825255</c:v>
                      </c:pt>
                      <c:pt idx="11198">
                        <c:v>1.8457205997816695</c:v>
                      </c:pt>
                      <c:pt idx="11199">
                        <c:v>3.2399140780978257</c:v>
                      </c:pt>
                      <c:pt idx="11200">
                        <c:v>2.0525449519396028</c:v>
                      </c:pt>
                      <c:pt idx="11201">
                        <c:v>2.2998036003069373</c:v>
                      </c:pt>
                      <c:pt idx="11202">
                        <c:v>3.0438731361974507</c:v>
                      </c:pt>
                      <c:pt idx="11203">
                        <c:v>2.5505649441777662</c:v>
                      </c:pt>
                      <c:pt idx="11204">
                        <c:v>3.3862856560956689</c:v>
                      </c:pt>
                      <c:pt idx="11205">
                        <c:v>3.9155665707581191</c:v>
                      </c:pt>
                      <c:pt idx="11206">
                        <c:v>1.5870158965737668</c:v>
                      </c:pt>
                      <c:pt idx="11207">
                        <c:v>3.6286798778194287</c:v>
                      </c:pt>
                      <c:pt idx="11208">
                        <c:v>2.8146348802859227</c:v>
                      </c:pt>
                      <c:pt idx="11209">
                        <c:v>1.2154152216097041</c:v>
                      </c:pt>
                      <c:pt idx="11210">
                        <c:v>4.2963319099554624</c:v>
                      </c:pt>
                      <c:pt idx="11211">
                        <c:v>3.0914431059699909</c:v>
                      </c:pt>
                      <c:pt idx="11212">
                        <c:v>2.7366131862706156</c:v>
                      </c:pt>
                      <c:pt idx="11213">
                        <c:v>3.3866425919137404</c:v>
                      </c:pt>
                      <c:pt idx="11214">
                        <c:v>2.5777300441516409</c:v>
                      </c:pt>
                      <c:pt idx="11215">
                        <c:v>1.8707733141588143</c:v>
                      </c:pt>
                      <c:pt idx="11216">
                        <c:v>1.2466149915702531</c:v>
                      </c:pt>
                      <c:pt idx="11217">
                        <c:v>2.3489304423096082</c:v>
                      </c:pt>
                      <c:pt idx="11218">
                        <c:v>1.801816340300662</c:v>
                      </c:pt>
                      <c:pt idx="11219">
                        <c:v>2.326300807443622</c:v>
                      </c:pt>
                      <c:pt idx="11220">
                        <c:v>1.0014101834014437</c:v>
                      </c:pt>
                      <c:pt idx="11221">
                        <c:v>2.0687538583840883</c:v>
                      </c:pt>
                      <c:pt idx="11222">
                        <c:v>1.8195478837907086</c:v>
                      </c:pt>
                      <c:pt idx="11223">
                        <c:v>1.7133318826626835</c:v>
                      </c:pt>
                      <c:pt idx="11224">
                        <c:v>2.1617814802166739</c:v>
                      </c:pt>
                      <c:pt idx="11225">
                        <c:v>0.38499520732866283</c:v>
                      </c:pt>
                      <c:pt idx="11226">
                        <c:v>3.4345238110061316</c:v>
                      </c:pt>
                      <c:pt idx="11227">
                        <c:v>5.3404298023400614</c:v>
                      </c:pt>
                      <c:pt idx="11228">
                        <c:v>2.9826044149453907</c:v>
                      </c:pt>
                      <c:pt idx="11229">
                        <c:v>4.5571534337914583</c:v>
                      </c:pt>
                      <c:pt idx="11230">
                        <c:v>4.7488570980824578</c:v>
                      </c:pt>
                      <c:pt idx="11231">
                        <c:v>7.3870501080446207</c:v>
                      </c:pt>
                      <c:pt idx="11232">
                        <c:v>5.7773754395960966</c:v>
                      </c:pt>
                      <c:pt idx="11233">
                        <c:v>4.8660394501008328</c:v>
                      </c:pt>
                      <c:pt idx="11234">
                        <c:v>3.4057653569322683</c:v>
                      </c:pt>
                      <c:pt idx="11235">
                        <c:v>1.4581404427021956</c:v>
                      </c:pt>
                      <c:pt idx="11236">
                        <c:v>3.58136330619765</c:v>
                      </c:pt>
                      <c:pt idx="11237">
                        <c:v>1.4679110279954417</c:v>
                      </c:pt>
                      <c:pt idx="11238">
                        <c:v>2.7166157340683146</c:v>
                      </c:pt>
                      <c:pt idx="11239">
                        <c:v>1.3220862882222932</c:v>
                      </c:pt>
                      <c:pt idx="11240">
                        <c:v>1.8294955371029813</c:v>
                      </c:pt>
                      <c:pt idx="11241">
                        <c:v>1.0506523766876426</c:v>
                      </c:pt>
                      <c:pt idx="11242">
                        <c:v>0.98392535874365361</c:v>
                      </c:pt>
                      <c:pt idx="11243">
                        <c:v>1.3813553457116248</c:v>
                      </c:pt>
                      <c:pt idx="11244">
                        <c:v>0.65892581949847595</c:v>
                      </c:pt>
                      <c:pt idx="11245">
                        <c:v>0.57294698018560974</c:v>
                      </c:pt>
                      <c:pt idx="11246">
                        <c:v>0.55316921085264459</c:v>
                      </c:pt>
                      <c:pt idx="11247">
                        <c:v>0.8126695945200747</c:v>
                      </c:pt>
                      <c:pt idx="11248">
                        <c:v>0.39036128743001669</c:v>
                      </c:pt>
                      <c:pt idx="11249">
                        <c:v>0.76685973149766296</c:v>
                      </c:pt>
                      <c:pt idx="11250">
                        <c:v>1.9401185184251601</c:v>
                      </c:pt>
                      <c:pt idx="11251">
                        <c:v>2.4771431869865164</c:v>
                      </c:pt>
                      <c:pt idx="11252">
                        <c:v>2.5091794514334742</c:v>
                      </c:pt>
                      <c:pt idx="11253">
                        <c:v>2.3985634870526105</c:v>
                      </c:pt>
                      <c:pt idx="11254">
                        <c:v>2.8460236092833</c:v>
                      </c:pt>
                      <c:pt idx="11255">
                        <c:v>1.9938976511790523</c:v>
                      </c:pt>
                      <c:pt idx="11256">
                        <c:v>3.5787949010762556</c:v>
                      </c:pt>
                      <c:pt idx="11257">
                        <c:v>0.69125136668783116</c:v>
                      </c:pt>
                      <c:pt idx="11258">
                        <c:v>2.6441868464428255</c:v>
                      </c:pt>
                      <c:pt idx="11259">
                        <c:v>1.4747259748768529</c:v>
                      </c:pt>
                      <c:pt idx="11260">
                        <c:v>2.8671451081722568</c:v>
                      </c:pt>
                      <c:pt idx="11261">
                        <c:v>2.4462996334182621</c:v>
                      </c:pt>
                      <c:pt idx="11262">
                        <c:v>0.64281767408647184</c:v>
                      </c:pt>
                      <c:pt idx="11263">
                        <c:v>3.0349539025085779</c:v>
                      </c:pt>
                      <c:pt idx="11264">
                        <c:v>2.2592475455799135</c:v>
                      </c:pt>
                      <c:pt idx="11265">
                        <c:v>2.8980447796568227</c:v>
                      </c:pt>
                      <c:pt idx="11266">
                        <c:v>2.0699091524366451</c:v>
                      </c:pt>
                      <c:pt idx="11267">
                        <c:v>2.0807041316804931</c:v>
                      </c:pt>
                      <c:pt idx="11268">
                        <c:v>1.2219810395912472</c:v>
                      </c:pt>
                      <c:pt idx="11269">
                        <c:v>1.9866145717558121</c:v>
                      </c:pt>
                      <c:pt idx="11270">
                        <c:v>1.6110148776125666</c:v>
                      </c:pt>
                      <c:pt idx="11271">
                        <c:v>2.0628721301573711</c:v>
                      </c:pt>
                      <c:pt idx="11272">
                        <c:v>1.9505855157570295</c:v>
                      </c:pt>
                      <c:pt idx="11273">
                        <c:v>2.7625964388765993</c:v>
                      </c:pt>
                      <c:pt idx="11274">
                        <c:v>1.6729530959769556</c:v>
                      </c:pt>
                      <c:pt idx="11275">
                        <c:v>1.1167321896320739</c:v>
                      </c:pt>
                      <c:pt idx="11276">
                        <c:v>2.2724281882377655</c:v>
                      </c:pt>
                      <c:pt idx="11277">
                        <c:v>3.1009595450791947</c:v>
                      </c:pt>
                      <c:pt idx="11278">
                        <c:v>4.1031114836093812</c:v>
                      </c:pt>
                      <c:pt idx="11279">
                        <c:v>3.7556746789528384</c:v>
                      </c:pt>
                      <c:pt idx="11280">
                        <c:v>3.3531333063812934</c:v>
                      </c:pt>
                      <c:pt idx="11281">
                        <c:v>2.3831634937216744</c:v>
                      </c:pt>
                      <c:pt idx="11282">
                        <c:v>1.7965011608187211</c:v>
                      </c:pt>
                      <c:pt idx="11283">
                        <c:v>2.7092968846138406</c:v>
                      </c:pt>
                      <c:pt idx="11284">
                        <c:v>2.396164181247904</c:v>
                      </c:pt>
                      <c:pt idx="11285">
                        <c:v>1.2531543872113089</c:v>
                      </c:pt>
                      <c:pt idx="11286">
                        <c:v>3.0353280585881226</c:v>
                      </c:pt>
                      <c:pt idx="11287">
                        <c:v>1.9284716412349763</c:v>
                      </c:pt>
                      <c:pt idx="11288">
                        <c:v>1.7002173287849323</c:v>
                      </c:pt>
                      <c:pt idx="11289">
                        <c:v>1.8882885475701132</c:v>
                      </c:pt>
                      <c:pt idx="11290">
                        <c:v>1.2338376810250753</c:v>
                      </c:pt>
                      <c:pt idx="11291">
                        <c:v>2.3237246061945611</c:v>
                      </c:pt>
                      <c:pt idx="11292">
                        <c:v>0.93174139098945685</c:v>
                      </c:pt>
                      <c:pt idx="11293">
                        <c:v>1.0972722741648124</c:v>
                      </c:pt>
                      <c:pt idx="11294">
                        <c:v>1.3692767069427816</c:v>
                      </c:pt>
                      <c:pt idx="11295">
                        <c:v>0.84413019188031968</c:v>
                      </c:pt>
                      <c:pt idx="11296">
                        <c:v>1.1204208061604555</c:v>
                      </c:pt>
                      <c:pt idx="11297">
                        <c:v>0.91694622377395474</c:v>
                      </c:pt>
                      <c:pt idx="11298">
                        <c:v>1.1038372077321008</c:v>
                      </c:pt>
                      <c:pt idx="11299">
                        <c:v>0.99530555561915879</c:v>
                      </c:pt>
                      <c:pt idx="11300">
                        <c:v>1.404079131464717</c:v>
                      </c:pt>
                      <c:pt idx="11301">
                        <c:v>1.7810806552533271</c:v>
                      </c:pt>
                      <c:pt idx="11302">
                        <c:v>3.9532242589899997</c:v>
                      </c:pt>
                      <c:pt idx="11303">
                        <c:v>3.2356295408762339</c:v>
                      </c:pt>
                      <c:pt idx="11304">
                        <c:v>2.1529447311669583</c:v>
                      </c:pt>
                      <c:pt idx="11305">
                        <c:v>2.3418579017008936</c:v>
                      </c:pt>
                      <c:pt idx="11306">
                        <c:v>3.481103391392443</c:v>
                      </c:pt>
                      <c:pt idx="11307">
                        <c:v>3.8306296554201085</c:v>
                      </c:pt>
                      <c:pt idx="11308">
                        <c:v>2.3458213647311505</c:v>
                      </c:pt>
                      <c:pt idx="11309">
                        <c:v>2.9678697728372589</c:v>
                      </c:pt>
                      <c:pt idx="11310">
                        <c:v>2.2299799060172911</c:v>
                      </c:pt>
                      <c:pt idx="11311">
                        <c:v>2.8664125841180454</c:v>
                      </c:pt>
                      <c:pt idx="11312">
                        <c:v>1.6160882487883912</c:v>
                      </c:pt>
                      <c:pt idx="11313">
                        <c:v>1.5521331816622335</c:v>
                      </c:pt>
                      <c:pt idx="11314">
                        <c:v>2.5617914504676382</c:v>
                      </c:pt>
                      <c:pt idx="11315">
                        <c:v>2.310481647140743</c:v>
                      </c:pt>
                      <c:pt idx="11316">
                        <c:v>1.9283649600977271</c:v>
                      </c:pt>
                      <c:pt idx="11317">
                        <c:v>1.8841405898573589</c:v>
                      </c:pt>
                      <c:pt idx="11318">
                        <c:v>1.7249019767779621</c:v>
                      </c:pt>
                      <c:pt idx="11319">
                        <c:v>1.1494528238710948</c:v>
                      </c:pt>
                      <c:pt idx="11320">
                        <c:v>1.6777340611784324</c:v>
                      </c:pt>
                      <c:pt idx="11321">
                        <c:v>1.0366557744659817</c:v>
                      </c:pt>
                      <c:pt idx="11322">
                        <c:v>1.1684738189627104</c:v>
                      </c:pt>
                      <c:pt idx="11323">
                        <c:v>1.0734553605807458</c:v>
                      </c:pt>
                      <c:pt idx="11324">
                        <c:v>1.0834259744140393</c:v>
                      </c:pt>
                      <c:pt idx="11325">
                        <c:v>1.7766320976465</c:v>
                      </c:pt>
                      <c:pt idx="11326">
                        <c:v>2.861216541416598</c:v>
                      </c:pt>
                      <c:pt idx="11327">
                        <c:v>1.9086538497298133</c:v>
                      </c:pt>
                      <c:pt idx="11328">
                        <c:v>3.3805980482324869</c:v>
                      </c:pt>
                      <c:pt idx="11329">
                        <c:v>4.1467871204464837</c:v>
                      </c:pt>
                      <c:pt idx="11330">
                        <c:v>2.2271731031718276</c:v>
                      </c:pt>
                      <c:pt idx="11331">
                        <c:v>3.0110042244642736</c:v>
                      </c:pt>
                      <c:pt idx="11332">
                        <c:v>4.045966699933647</c:v>
                      </c:pt>
                      <c:pt idx="11333">
                        <c:v>3.385638996018971</c:v>
                      </c:pt>
                      <c:pt idx="11334">
                        <c:v>3.1063927518315348</c:v>
                      </c:pt>
                      <c:pt idx="11335">
                        <c:v>3.4209328168266997</c:v>
                      </c:pt>
                      <c:pt idx="11336">
                        <c:v>2.1345024947022604</c:v>
                      </c:pt>
                      <c:pt idx="11337">
                        <c:v>2.9074134603035926</c:v>
                      </c:pt>
                      <c:pt idx="11338">
                        <c:v>1.9747436780493239</c:v>
                      </c:pt>
                      <c:pt idx="11339">
                        <c:v>3.5463314797777503</c:v>
                      </c:pt>
                      <c:pt idx="11340">
                        <c:v>2.6807611271455634</c:v>
                      </c:pt>
                      <c:pt idx="11341">
                        <c:v>2.201067560440249</c:v>
                      </c:pt>
                      <c:pt idx="11342">
                        <c:v>1.1928138340606431</c:v>
                      </c:pt>
                      <c:pt idx="11343">
                        <c:v>1.7431491603951337</c:v>
                      </c:pt>
                      <c:pt idx="11344">
                        <c:v>2.662473884199247</c:v>
                      </c:pt>
                      <c:pt idx="11345">
                        <c:v>2.0949988013787113</c:v>
                      </c:pt>
                      <c:pt idx="11346">
                        <c:v>2.4113288243160422</c:v>
                      </c:pt>
                      <c:pt idx="11347">
                        <c:v>2.0061223836457858</c:v>
                      </c:pt>
                      <c:pt idx="11348">
                        <c:v>1.7973186363771685</c:v>
                      </c:pt>
                      <c:pt idx="11349">
                        <c:v>1.1362244733026605</c:v>
                      </c:pt>
                      <c:pt idx="11350">
                        <c:v>1.3082147715515151</c:v>
                      </c:pt>
                      <c:pt idx="11351">
                        <c:v>1.4785247045795675</c:v>
                      </c:pt>
                      <c:pt idx="11352">
                        <c:v>2.8309980984762158</c:v>
                      </c:pt>
                      <c:pt idx="11353">
                        <c:v>2.9399198605928931</c:v>
                      </c:pt>
                      <c:pt idx="11354">
                        <c:v>4.3400694333232925</c:v>
                      </c:pt>
                      <c:pt idx="11355">
                        <c:v>3.5244870515195172</c:v>
                      </c:pt>
                      <c:pt idx="11356">
                        <c:v>2.9385500860716318</c:v>
                      </c:pt>
                      <c:pt idx="11357">
                        <c:v>2.3614146068349773</c:v>
                      </c:pt>
                      <c:pt idx="11358">
                        <c:v>2.8831895959176181</c:v>
                      </c:pt>
                      <c:pt idx="11359">
                        <c:v>1.842673817327199</c:v>
                      </c:pt>
                      <c:pt idx="11360">
                        <c:v>2.2400220933741628</c:v>
                      </c:pt>
                      <c:pt idx="11361">
                        <c:v>3.0690681058232054</c:v>
                      </c:pt>
                      <c:pt idx="11362">
                        <c:v>2.9500527692382161</c:v>
                      </c:pt>
                      <c:pt idx="11363">
                        <c:v>2.2644645832716068</c:v>
                      </c:pt>
                      <c:pt idx="11364">
                        <c:v>2.6823522795062438</c:v>
                      </c:pt>
                      <c:pt idx="11365">
                        <c:v>2.1247986479834551</c:v>
                      </c:pt>
                      <c:pt idx="11366">
                        <c:v>1.6675982121779627</c:v>
                      </c:pt>
                      <c:pt idx="11367">
                        <c:v>3.0919288017593867</c:v>
                      </c:pt>
                      <c:pt idx="11368">
                        <c:v>1.8558388518530342</c:v>
                      </c:pt>
                      <c:pt idx="11369">
                        <c:v>2.016353776214209</c:v>
                      </c:pt>
                      <c:pt idx="11370">
                        <c:v>2.3659860947342057</c:v>
                      </c:pt>
                      <c:pt idx="11371">
                        <c:v>2.2228944553618439</c:v>
                      </c:pt>
                      <c:pt idx="11372">
                        <c:v>2.0579837999356534</c:v>
                      </c:pt>
                      <c:pt idx="11373">
                        <c:v>2.3717127677482028</c:v>
                      </c:pt>
                      <c:pt idx="11374">
                        <c:v>1.9945746364920178</c:v>
                      </c:pt>
                      <c:pt idx="11375">
                        <c:v>0.87067268217261817</c:v>
                      </c:pt>
                      <c:pt idx="11376">
                        <c:v>1.043918518552394</c:v>
                      </c:pt>
                      <c:pt idx="11377">
                        <c:v>2.7557417921320146</c:v>
                      </c:pt>
                      <c:pt idx="11378">
                        <c:v>3.5581953981554455</c:v>
                      </c:pt>
                      <c:pt idx="11379">
                        <c:v>3.1014096409843019</c:v>
                      </c:pt>
                      <c:pt idx="11380">
                        <c:v>2.2786387393489096</c:v>
                      </c:pt>
                      <c:pt idx="11381">
                        <c:v>3.4956608432381233</c:v>
                      </c:pt>
                      <c:pt idx="11382">
                        <c:v>2.3545198241057821</c:v>
                      </c:pt>
                      <c:pt idx="11383">
                        <c:v>2.7214939833938177</c:v>
                      </c:pt>
                      <c:pt idx="11384">
                        <c:v>2.128585632444</c:v>
                      </c:pt>
                      <c:pt idx="11385">
                        <c:v>2.6059664919948324</c:v>
                      </c:pt>
                      <c:pt idx="11386">
                        <c:v>1.9396597527181234</c:v>
                      </c:pt>
                      <c:pt idx="11387">
                        <c:v>2.3904142982136944</c:v>
                      </c:pt>
                      <c:pt idx="11388">
                        <c:v>1.7751381012593284</c:v>
                      </c:pt>
                      <c:pt idx="11389">
                        <c:v>1.2822712304856008</c:v>
                      </c:pt>
                      <c:pt idx="11390">
                        <c:v>1.3635670481332882</c:v>
                      </c:pt>
                      <c:pt idx="11391">
                        <c:v>1.8182144179229951</c:v>
                      </c:pt>
                      <c:pt idx="11392">
                        <c:v>1.8255757684158602</c:v>
                      </c:pt>
                      <c:pt idx="11393">
                        <c:v>1.0218578857371814</c:v>
                      </c:pt>
                      <c:pt idx="11394">
                        <c:v>1.4898213832365981</c:v>
                      </c:pt>
                      <c:pt idx="11395">
                        <c:v>1.6296296235222354</c:v>
                      </c:pt>
                      <c:pt idx="11396">
                        <c:v>1.3800602138605791</c:v>
                      </c:pt>
                      <c:pt idx="11397">
                        <c:v>0.6632998688152254</c:v>
                      </c:pt>
                      <c:pt idx="11398">
                        <c:v>1.1491370739109734</c:v>
                      </c:pt>
                      <c:pt idx="11399">
                        <c:v>0.39216118146888634</c:v>
                      </c:pt>
                      <c:pt idx="11400">
                        <c:v>0.92822565854873862</c:v>
                      </c:pt>
                      <c:pt idx="11401">
                        <c:v>2.8152861255857431</c:v>
                      </c:pt>
                      <c:pt idx="11402">
                        <c:v>2.996985167197078</c:v>
                      </c:pt>
                      <c:pt idx="11403">
                        <c:v>2.504094614182812</c:v>
                      </c:pt>
                      <c:pt idx="11404">
                        <c:v>4.1278891939874507</c:v>
                      </c:pt>
                      <c:pt idx="11405">
                        <c:v>2.9300182245359494</c:v>
                      </c:pt>
                      <c:pt idx="11406">
                        <c:v>3.3571962841835399</c:v>
                      </c:pt>
                      <c:pt idx="11407">
                        <c:v>5.4218256058010867</c:v>
                      </c:pt>
                      <c:pt idx="11408">
                        <c:v>4.4298474764374038</c:v>
                      </c:pt>
                      <c:pt idx="11409">
                        <c:v>3.2122869300292383</c:v>
                      </c:pt>
                      <c:pt idx="11410">
                        <c:v>2.5666361700603142</c:v>
                      </c:pt>
                      <c:pt idx="11411">
                        <c:v>1.9457613959537006</c:v>
                      </c:pt>
                      <c:pt idx="11412">
                        <c:v>2.2953200207859021</c:v>
                      </c:pt>
                      <c:pt idx="11413">
                        <c:v>1.0142494293117645</c:v>
                      </c:pt>
                      <c:pt idx="11414">
                        <c:v>2.3473959277456324</c:v>
                      </c:pt>
                      <c:pt idx="11415">
                        <c:v>1.3327503967722785</c:v>
                      </c:pt>
                      <c:pt idx="11416">
                        <c:v>1.6550158466389642</c:v>
                      </c:pt>
                      <c:pt idx="11417">
                        <c:v>2.6972765551152103</c:v>
                      </c:pt>
                      <c:pt idx="11418">
                        <c:v>1.5194759141834828</c:v>
                      </c:pt>
                      <c:pt idx="11419">
                        <c:v>1.8568976706453322</c:v>
                      </c:pt>
                      <c:pt idx="11420">
                        <c:v>2.2119679753307624</c:v>
                      </c:pt>
                      <c:pt idx="11421">
                        <c:v>0.68525585152732471</c:v>
                      </c:pt>
                      <c:pt idx="11422">
                        <c:v>0.53578825254321305</c:v>
                      </c:pt>
                      <c:pt idx="11423">
                        <c:v>0.90341192090404532</c:v>
                      </c:pt>
                      <c:pt idx="11424">
                        <c:v>1.1737682451946958</c:v>
                      </c:pt>
                      <c:pt idx="11425">
                        <c:v>0.8624832664356713</c:v>
                      </c:pt>
                      <c:pt idx="11426">
                        <c:v>1.6421290299873474</c:v>
                      </c:pt>
                      <c:pt idx="11427">
                        <c:v>4.3883392314779313</c:v>
                      </c:pt>
                      <c:pt idx="11428">
                        <c:v>3.9757524069852819</c:v>
                      </c:pt>
                      <c:pt idx="11429">
                        <c:v>5.3683571248586937</c:v>
                      </c:pt>
                      <c:pt idx="11430">
                        <c:v>5.0713021191481804</c:v>
                      </c:pt>
                      <c:pt idx="11431">
                        <c:v>3.5289721646032537</c:v>
                      </c:pt>
                      <c:pt idx="11432">
                        <c:v>3.4809003921686066</c:v>
                      </c:pt>
                      <c:pt idx="11433">
                        <c:v>2.4427622766665582</c:v>
                      </c:pt>
                      <c:pt idx="11434">
                        <c:v>3.1796058123597128</c:v>
                      </c:pt>
                      <c:pt idx="11435">
                        <c:v>2.6612822271275856</c:v>
                      </c:pt>
                      <c:pt idx="11436">
                        <c:v>2.2598431778430932</c:v>
                      </c:pt>
                      <c:pt idx="11437">
                        <c:v>3.3400939614056178</c:v>
                      </c:pt>
                      <c:pt idx="11438">
                        <c:v>1.8243273955751687</c:v>
                      </c:pt>
                      <c:pt idx="11439">
                        <c:v>1.5850068505650659</c:v>
                      </c:pt>
                      <c:pt idx="11440">
                        <c:v>1.3449295769480105</c:v>
                      </c:pt>
                      <c:pt idx="11441">
                        <c:v>2.315436419675307</c:v>
                      </c:pt>
                      <c:pt idx="11442">
                        <c:v>1.3335607425663123</c:v>
                      </c:pt>
                      <c:pt idx="11443">
                        <c:v>2.1046417407986255</c:v>
                      </c:pt>
                      <c:pt idx="11444">
                        <c:v>1.019079803492513</c:v>
                      </c:pt>
                      <c:pt idx="11445">
                        <c:v>1.4212297788510566</c:v>
                      </c:pt>
                      <c:pt idx="11446">
                        <c:v>1.2134087258872548</c:v>
                      </c:pt>
                      <c:pt idx="11447">
                        <c:v>0.32154711776419348</c:v>
                      </c:pt>
                      <c:pt idx="11448">
                        <c:v>0.9555323276992681</c:v>
                      </c:pt>
                      <c:pt idx="11449">
                        <c:v>0.51531101693727477</c:v>
                      </c:pt>
                      <c:pt idx="11450">
                        <c:v>0.89576416924597391</c:v>
                      </c:pt>
                      <c:pt idx="11451">
                        <c:v>0.88518989776557877</c:v>
                      </c:pt>
                      <c:pt idx="11452">
                        <c:v>2.1403269169320214</c:v>
                      </c:pt>
                      <c:pt idx="11453">
                        <c:v>1.5982122252420317</c:v>
                      </c:pt>
                      <c:pt idx="11454">
                        <c:v>2.1838103979309662</c:v>
                      </c:pt>
                      <c:pt idx="11455">
                        <c:v>1.8380874659148467</c:v>
                      </c:pt>
                      <c:pt idx="11456">
                        <c:v>3.2398589381235183</c:v>
                      </c:pt>
                      <c:pt idx="11457">
                        <c:v>2.3629154255298634</c:v>
                      </c:pt>
                      <c:pt idx="11458">
                        <c:v>2.5424935332668817</c:v>
                      </c:pt>
                      <c:pt idx="11459">
                        <c:v>2.3139517675956589</c:v>
                      </c:pt>
                      <c:pt idx="11460">
                        <c:v>2.2193609936037566</c:v>
                      </c:pt>
                      <c:pt idx="11461">
                        <c:v>1.9948939329967581</c:v>
                      </c:pt>
                      <c:pt idx="11462">
                        <c:v>1.8996790271021975</c:v>
                      </c:pt>
                      <c:pt idx="11463">
                        <c:v>1.168505297355896</c:v>
                      </c:pt>
                      <c:pt idx="11464">
                        <c:v>1.9662591851552036</c:v>
                      </c:pt>
                      <c:pt idx="11465">
                        <c:v>1.0882072720539939</c:v>
                      </c:pt>
                      <c:pt idx="11466">
                        <c:v>1.6266991620802804</c:v>
                      </c:pt>
                      <c:pt idx="11467">
                        <c:v>2.1955899874203544</c:v>
                      </c:pt>
                      <c:pt idx="11468">
                        <c:v>1.2815012289749188</c:v>
                      </c:pt>
                      <c:pt idx="11469">
                        <c:v>1.5239929497664833</c:v>
                      </c:pt>
                      <c:pt idx="11470">
                        <c:v>1.1148891989717309</c:v>
                      </c:pt>
                      <c:pt idx="11471">
                        <c:v>1.1033434959100981</c:v>
                      </c:pt>
                      <c:pt idx="11472">
                        <c:v>1.0681010851861559</c:v>
                      </c:pt>
                      <c:pt idx="11473">
                        <c:v>0.59729835235476703</c:v>
                      </c:pt>
                      <c:pt idx="11474">
                        <c:v>1.0231410537799857</c:v>
                      </c:pt>
                      <c:pt idx="11475">
                        <c:v>0.73921324000493771</c:v>
                      </c:pt>
                      <c:pt idx="11476">
                        <c:v>2.4598104281953548</c:v>
                      </c:pt>
                      <c:pt idx="11477">
                        <c:v>1.9446826152202488</c:v>
                      </c:pt>
                      <c:pt idx="11478">
                        <c:v>3.6974213474045543</c:v>
                      </c:pt>
                      <c:pt idx="11479">
                        <c:v>3.5488463076782266</c:v>
                      </c:pt>
                      <c:pt idx="11480">
                        <c:v>3.534687936891999</c:v>
                      </c:pt>
                      <c:pt idx="11481">
                        <c:v>3.4105947329111919</c:v>
                      </c:pt>
                      <c:pt idx="11482">
                        <c:v>3.8317182467709801</c:v>
                      </c:pt>
                      <c:pt idx="11483">
                        <c:v>2.0146958150879479</c:v>
                      </c:pt>
                      <c:pt idx="11484">
                        <c:v>2.295632939754642</c:v>
                      </c:pt>
                      <c:pt idx="11485">
                        <c:v>2.3856381152236121</c:v>
                      </c:pt>
                      <c:pt idx="11486">
                        <c:v>3.0162678459198786</c:v>
                      </c:pt>
                      <c:pt idx="11487">
                        <c:v>2.4582304890790647</c:v>
                      </c:pt>
                      <c:pt idx="11488">
                        <c:v>0.9801106208248539</c:v>
                      </c:pt>
                      <c:pt idx="11489">
                        <c:v>2.0233564721387718</c:v>
                      </c:pt>
                      <c:pt idx="11490">
                        <c:v>1.7152775974162942</c:v>
                      </c:pt>
                      <c:pt idx="11491">
                        <c:v>1.4562647107766444</c:v>
                      </c:pt>
                      <c:pt idx="11492">
                        <c:v>1.5962112349830559</c:v>
                      </c:pt>
                      <c:pt idx="11493">
                        <c:v>1.1458122795484338</c:v>
                      </c:pt>
                      <c:pt idx="11494">
                        <c:v>1.1970805399306821</c:v>
                      </c:pt>
                      <c:pt idx="11495">
                        <c:v>1.2195372989295166</c:v>
                      </c:pt>
                      <c:pt idx="11496">
                        <c:v>0.76673738486889131</c:v>
                      </c:pt>
                      <c:pt idx="11497">
                        <c:v>0.69772536043862199</c:v>
                      </c:pt>
                      <c:pt idx="11498">
                        <c:v>0.39158476086896932</c:v>
                      </c:pt>
                      <c:pt idx="11499">
                        <c:v>0.36186922044427478</c:v>
                      </c:pt>
                      <c:pt idx="11500">
                        <c:v>2.4209738683451492</c:v>
                      </c:pt>
                      <c:pt idx="11501">
                        <c:v>1.4949844137079014</c:v>
                      </c:pt>
                      <c:pt idx="11502">
                        <c:v>3.0466069763779582</c:v>
                      </c:pt>
                      <c:pt idx="11503">
                        <c:v>2.0841218103084747</c:v>
                      </c:pt>
                      <c:pt idx="11504">
                        <c:v>3.6517321447640563</c:v>
                      </c:pt>
                      <c:pt idx="11505">
                        <c:v>4.4932467688600957</c:v>
                      </c:pt>
                      <c:pt idx="11506">
                        <c:v>2.3684682551035148</c:v>
                      </c:pt>
                      <c:pt idx="11507">
                        <c:v>4.0500526645132648</c:v>
                      </c:pt>
                      <c:pt idx="11508">
                        <c:v>3.4458438900971387</c:v>
                      </c:pt>
                      <c:pt idx="11509">
                        <c:v>3.0887549885590779</c:v>
                      </c:pt>
                      <c:pt idx="11510">
                        <c:v>3.3786610736287805</c:v>
                      </c:pt>
                      <c:pt idx="11511">
                        <c:v>3.1549086551403462</c:v>
                      </c:pt>
                      <c:pt idx="11512">
                        <c:v>3.0386085947889594</c:v>
                      </c:pt>
                      <c:pt idx="11513">
                        <c:v>2.9118510783617757</c:v>
                      </c:pt>
                      <c:pt idx="11514">
                        <c:v>2.4676283834133748</c:v>
                      </c:pt>
                      <c:pt idx="11515">
                        <c:v>2.3532251237114723</c:v>
                      </c:pt>
                      <c:pt idx="11516">
                        <c:v>3.6956634742624597</c:v>
                      </c:pt>
                      <c:pt idx="11517">
                        <c:v>2.9223482463922799</c:v>
                      </c:pt>
                      <c:pt idx="11518">
                        <c:v>2.1036004474640828</c:v>
                      </c:pt>
                      <c:pt idx="11519">
                        <c:v>3.0453297042717349</c:v>
                      </c:pt>
                      <c:pt idx="11520">
                        <c:v>3.9063930279340808</c:v>
                      </c:pt>
                      <c:pt idx="11521">
                        <c:v>1.675139682654347</c:v>
                      </c:pt>
                      <c:pt idx="11522">
                        <c:v>2.0633239121669305</c:v>
                      </c:pt>
                      <c:pt idx="11523">
                        <c:v>2.8592748810799842</c:v>
                      </c:pt>
                      <c:pt idx="11524">
                        <c:v>2.3053404030111202</c:v>
                      </c:pt>
                      <c:pt idx="11525">
                        <c:v>0.54515345075307964</c:v>
                      </c:pt>
                      <c:pt idx="11526">
                        <c:v>1.1755399220168021</c:v>
                      </c:pt>
                      <c:pt idx="11527">
                        <c:v>2.1084462230016441</c:v>
                      </c:pt>
                      <c:pt idx="11528">
                        <c:v>2.8486427131838612</c:v>
                      </c:pt>
                      <c:pt idx="11529">
                        <c:v>4.3291642556116514</c:v>
                      </c:pt>
                      <c:pt idx="11530">
                        <c:v>4.4849527227559802</c:v>
                      </c:pt>
                      <c:pt idx="11531">
                        <c:v>3.4610180277961566</c:v>
                      </c:pt>
                      <c:pt idx="11532">
                        <c:v>4.1144670303836701</c:v>
                      </c:pt>
                      <c:pt idx="11533">
                        <c:v>4.3706545393031808</c:v>
                      </c:pt>
                      <c:pt idx="11534">
                        <c:v>4.2497003082974594</c:v>
                      </c:pt>
                      <c:pt idx="11535">
                        <c:v>2.841572030924552</c:v>
                      </c:pt>
                      <c:pt idx="11536">
                        <c:v>2.260051732209245</c:v>
                      </c:pt>
                      <c:pt idx="11537">
                        <c:v>3.1565721949232586</c:v>
                      </c:pt>
                      <c:pt idx="11538">
                        <c:v>1.5622138315704364</c:v>
                      </c:pt>
                      <c:pt idx="11539">
                        <c:v>2.0358204868011844</c:v>
                      </c:pt>
                      <c:pt idx="11540">
                        <c:v>1.9537313335861786</c:v>
                      </c:pt>
                      <c:pt idx="11541">
                        <c:v>1.7865177671542485</c:v>
                      </c:pt>
                      <c:pt idx="11542">
                        <c:v>1.5373404001439186</c:v>
                      </c:pt>
                      <c:pt idx="11543">
                        <c:v>1.834627236884806</c:v>
                      </c:pt>
                      <c:pt idx="11544">
                        <c:v>1.4405952244163733</c:v>
                      </c:pt>
                      <c:pt idx="11545">
                        <c:v>1.9987197440668676</c:v>
                      </c:pt>
                      <c:pt idx="11546">
                        <c:v>0.99651201041159188</c:v>
                      </c:pt>
                      <c:pt idx="11547">
                        <c:v>0.58598912451022034</c:v>
                      </c:pt>
                      <c:pt idx="11548">
                        <c:v>0.62561278840516699</c:v>
                      </c:pt>
                      <c:pt idx="11549">
                        <c:v>0.62061216099998329</c:v>
                      </c:pt>
                      <c:pt idx="11550">
                        <c:v>1.8171800955866402</c:v>
                      </c:pt>
                      <c:pt idx="11551">
                        <c:v>1.1925976171045467</c:v>
                      </c:pt>
                      <c:pt idx="11552">
                        <c:v>2.0308890760604674</c:v>
                      </c:pt>
                      <c:pt idx="11553">
                        <c:v>3.2449581787773765</c:v>
                      </c:pt>
                      <c:pt idx="11554">
                        <c:v>1.749370896023805</c:v>
                      </c:pt>
                      <c:pt idx="11555">
                        <c:v>2.6006466363048197</c:v>
                      </c:pt>
                      <c:pt idx="11556">
                        <c:v>2.375746098149472</c:v>
                      </c:pt>
                      <c:pt idx="11557">
                        <c:v>1.7882677422557569</c:v>
                      </c:pt>
                      <c:pt idx="11558">
                        <c:v>2.6781140648064552</c:v>
                      </c:pt>
                      <c:pt idx="11559">
                        <c:v>1.5298893817995647</c:v>
                      </c:pt>
                      <c:pt idx="11560">
                        <c:v>3.1931960047373003</c:v>
                      </c:pt>
                      <c:pt idx="11561">
                        <c:v>2.5512542996421876</c:v>
                      </c:pt>
                      <c:pt idx="11562">
                        <c:v>3.053789299153213</c:v>
                      </c:pt>
                      <c:pt idx="11563">
                        <c:v>1.6583388993836865</c:v>
                      </c:pt>
                      <c:pt idx="11564">
                        <c:v>2.2715560285103091</c:v>
                      </c:pt>
                      <c:pt idx="11565">
                        <c:v>2.1249962428893929</c:v>
                      </c:pt>
                      <c:pt idx="11566">
                        <c:v>1.9316717214466543</c:v>
                      </c:pt>
                      <c:pt idx="11567">
                        <c:v>1.8230683295781156</c:v>
                      </c:pt>
                      <c:pt idx="11568">
                        <c:v>2.087845473160117</c:v>
                      </c:pt>
                      <c:pt idx="11569">
                        <c:v>2.6001906867039088</c:v>
                      </c:pt>
                      <c:pt idx="11570">
                        <c:v>2.0685945738324132</c:v>
                      </c:pt>
                      <c:pt idx="11571">
                        <c:v>1.534466011895812</c:v>
                      </c:pt>
                      <c:pt idx="11572">
                        <c:v>1.723411737668187</c:v>
                      </c:pt>
                      <c:pt idx="11573">
                        <c:v>1.1103575087540181</c:v>
                      </c:pt>
                      <c:pt idx="11574">
                        <c:v>1.4495853609668392</c:v>
                      </c:pt>
                      <c:pt idx="11575">
                        <c:v>1.8226631508144355</c:v>
                      </c:pt>
                      <c:pt idx="11576">
                        <c:v>1.9265564589185313</c:v>
                      </c:pt>
                      <c:pt idx="11577">
                        <c:v>1.1497939997785067</c:v>
                      </c:pt>
                      <c:pt idx="11578">
                        <c:v>2.5113858673839631</c:v>
                      </c:pt>
                      <c:pt idx="11579">
                        <c:v>2.8147766887354404</c:v>
                      </c:pt>
                      <c:pt idx="11580">
                        <c:v>2.7577872086632862</c:v>
                      </c:pt>
                      <c:pt idx="11581">
                        <c:v>2.9280730840206362</c:v>
                      </c:pt>
                      <c:pt idx="11582">
                        <c:v>3.4981495447822635</c:v>
                      </c:pt>
                      <c:pt idx="11583">
                        <c:v>2.4350421733369547</c:v>
                      </c:pt>
                      <c:pt idx="11584">
                        <c:v>1.9318954847244896</c:v>
                      </c:pt>
                      <c:pt idx="11585">
                        <c:v>1.2326264880128284</c:v>
                      </c:pt>
                      <c:pt idx="11586">
                        <c:v>2.6237420582387285</c:v>
                      </c:pt>
                      <c:pt idx="11587">
                        <c:v>2.2642742429066764</c:v>
                      </c:pt>
                      <c:pt idx="11588">
                        <c:v>2.328511200842514</c:v>
                      </c:pt>
                      <c:pt idx="11589">
                        <c:v>1.2346521851323622</c:v>
                      </c:pt>
                      <c:pt idx="11590">
                        <c:v>2.2884509788309106</c:v>
                      </c:pt>
                      <c:pt idx="11591">
                        <c:v>2.0161889281321885</c:v>
                      </c:pt>
                      <c:pt idx="11592">
                        <c:v>1.9192591475858767</c:v>
                      </c:pt>
                      <c:pt idx="11593">
                        <c:v>0.9010328142598435</c:v>
                      </c:pt>
                      <c:pt idx="11594">
                        <c:v>2.0922169476925618</c:v>
                      </c:pt>
                      <c:pt idx="11595">
                        <c:v>1.4276248265116089</c:v>
                      </c:pt>
                      <c:pt idx="11596">
                        <c:v>1.8334834010058554</c:v>
                      </c:pt>
                      <c:pt idx="11597">
                        <c:v>1.6043906457276491</c:v>
                      </c:pt>
                      <c:pt idx="11598">
                        <c:v>2.1921697313052486</c:v>
                      </c:pt>
                      <c:pt idx="11599">
                        <c:v>3.003223677584375</c:v>
                      </c:pt>
                      <c:pt idx="11600">
                        <c:v>0.49658470947464278</c:v>
                      </c:pt>
                      <c:pt idx="11601">
                        <c:v>2.2582162166186128</c:v>
                      </c:pt>
                      <c:pt idx="11602">
                        <c:v>3.6323222158710609</c:v>
                      </c:pt>
                      <c:pt idx="11603">
                        <c:v>4.2733116066255228</c:v>
                      </c:pt>
                      <c:pt idx="11604">
                        <c:v>3.1380011352008386</c:v>
                      </c:pt>
                      <c:pt idx="11605">
                        <c:v>4.5732768737936844</c:v>
                      </c:pt>
                      <c:pt idx="11606">
                        <c:v>3.1072961069924823</c:v>
                      </c:pt>
                      <c:pt idx="11607">
                        <c:v>2.2478179575838912</c:v>
                      </c:pt>
                      <c:pt idx="11608">
                        <c:v>3.7267388830150994</c:v>
                      </c:pt>
                      <c:pt idx="11609">
                        <c:v>2.0098960087137057</c:v>
                      </c:pt>
                      <c:pt idx="11610">
                        <c:v>2.2932489579661968</c:v>
                      </c:pt>
                      <c:pt idx="11611">
                        <c:v>2.7588013290163733</c:v>
                      </c:pt>
                      <c:pt idx="11612">
                        <c:v>2.0007260833883769</c:v>
                      </c:pt>
                      <c:pt idx="11613">
                        <c:v>1.3360348660989509</c:v>
                      </c:pt>
                      <c:pt idx="11614">
                        <c:v>1.6357473377583767</c:v>
                      </c:pt>
                      <c:pt idx="11615">
                        <c:v>1.1599930167341306</c:v>
                      </c:pt>
                      <c:pt idx="11616">
                        <c:v>0.90763849964790255</c:v>
                      </c:pt>
                      <c:pt idx="11617">
                        <c:v>0.66276010650183959</c:v>
                      </c:pt>
                      <c:pt idx="11618">
                        <c:v>1.19295975164271</c:v>
                      </c:pt>
                      <c:pt idx="11619">
                        <c:v>1.3827526613509464</c:v>
                      </c:pt>
                      <c:pt idx="11620">
                        <c:v>0.97458304155495312</c:v>
                      </c:pt>
                      <c:pt idx="11621">
                        <c:v>1.0722887384487712</c:v>
                      </c:pt>
                      <c:pt idx="11622">
                        <c:v>0.95133725983079409</c:v>
                      </c:pt>
                      <c:pt idx="11623">
                        <c:v>0.50101746991309648</c:v>
                      </c:pt>
                      <c:pt idx="11624">
                        <c:v>0.36226542143442303</c:v>
                      </c:pt>
                      <c:pt idx="11625">
                        <c:v>1.1753350435812735</c:v>
                      </c:pt>
                      <c:pt idx="11626">
                        <c:v>1.819661707497596</c:v>
                      </c:pt>
                      <c:pt idx="11627">
                        <c:v>1.2098500455852852</c:v>
                      </c:pt>
                      <c:pt idx="11628">
                        <c:v>4.1423305087834539</c:v>
                      </c:pt>
                      <c:pt idx="11629">
                        <c:v>3.5616456680114168</c:v>
                      </c:pt>
                      <c:pt idx="11630">
                        <c:v>3.2189518928041085</c:v>
                      </c:pt>
                      <c:pt idx="11631">
                        <c:v>2.876484138427458</c:v>
                      </c:pt>
                      <c:pt idx="11632">
                        <c:v>3.1027698826849068</c:v>
                      </c:pt>
                      <c:pt idx="11633">
                        <c:v>2.4444567306967624</c:v>
                      </c:pt>
                      <c:pt idx="11634">
                        <c:v>2.294640143580239</c:v>
                      </c:pt>
                      <c:pt idx="11635">
                        <c:v>3.8104272088080564</c:v>
                      </c:pt>
                      <c:pt idx="11636">
                        <c:v>2.3143010224169802</c:v>
                      </c:pt>
                      <c:pt idx="11637">
                        <c:v>1.583202774087632</c:v>
                      </c:pt>
                      <c:pt idx="11638">
                        <c:v>1.8966863188341336</c:v>
                      </c:pt>
                      <c:pt idx="11639">
                        <c:v>2.6564868434647915</c:v>
                      </c:pt>
                      <c:pt idx="11640">
                        <c:v>1.6978426511954481</c:v>
                      </c:pt>
                      <c:pt idx="11641">
                        <c:v>1.3398680570339416</c:v>
                      </c:pt>
                      <c:pt idx="11642">
                        <c:v>1.5283026679339387</c:v>
                      </c:pt>
                      <c:pt idx="11643">
                        <c:v>1.8123245315454835</c:v>
                      </c:pt>
                      <c:pt idx="11644">
                        <c:v>0.62014312648833114</c:v>
                      </c:pt>
                      <c:pt idx="11645">
                        <c:v>2.0484295220195046</c:v>
                      </c:pt>
                      <c:pt idx="11646">
                        <c:v>2.0030005827659818</c:v>
                      </c:pt>
                      <c:pt idx="11647">
                        <c:v>1.8264792067388278</c:v>
                      </c:pt>
                      <c:pt idx="11648">
                        <c:v>2.0455228695935541</c:v>
                      </c:pt>
                      <c:pt idx="11649">
                        <c:v>1.5993154793363438</c:v>
                      </c:pt>
                      <c:pt idx="11650">
                        <c:v>3.0614906822935102</c:v>
                      </c:pt>
                      <c:pt idx="11651">
                        <c:v>2.9372509843236183</c:v>
                      </c:pt>
                      <c:pt idx="11652">
                        <c:v>3.1109938408007625</c:v>
                      </c:pt>
                      <c:pt idx="11653">
                        <c:v>2.3499043316814903</c:v>
                      </c:pt>
                      <c:pt idx="11654">
                        <c:v>1.4309597930423801</c:v>
                      </c:pt>
                      <c:pt idx="11655">
                        <c:v>3.2470988277138786</c:v>
                      </c:pt>
                      <c:pt idx="11656">
                        <c:v>1.0652619865333091</c:v>
                      </c:pt>
                      <c:pt idx="11657">
                        <c:v>1.1945926061467611</c:v>
                      </c:pt>
                      <c:pt idx="11658">
                        <c:v>2.3815534776117739</c:v>
                      </c:pt>
                      <c:pt idx="11659">
                        <c:v>3.1274010196085218</c:v>
                      </c:pt>
                      <c:pt idx="11660">
                        <c:v>3.5492314140267078</c:v>
                      </c:pt>
                      <c:pt idx="11661">
                        <c:v>2.5024386730526658</c:v>
                      </c:pt>
                      <c:pt idx="11662">
                        <c:v>2.0161978277290777</c:v>
                      </c:pt>
                      <c:pt idx="11663">
                        <c:v>2.323716269274442</c:v>
                      </c:pt>
                      <c:pt idx="11664">
                        <c:v>3.1372834081980687</c:v>
                      </c:pt>
                      <c:pt idx="11665">
                        <c:v>1.3759517186913541</c:v>
                      </c:pt>
                      <c:pt idx="11666">
                        <c:v>2.0563043139419488</c:v>
                      </c:pt>
                      <c:pt idx="11667">
                        <c:v>2.3867066108166552</c:v>
                      </c:pt>
                      <c:pt idx="11668">
                        <c:v>1.0926202380377172</c:v>
                      </c:pt>
                      <c:pt idx="11669">
                        <c:v>3.4679678299300387</c:v>
                      </c:pt>
                      <c:pt idx="11670">
                        <c:v>2.0454286145059983</c:v>
                      </c:pt>
                      <c:pt idx="11671">
                        <c:v>2.2297039709357755</c:v>
                      </c:pt>
                      <c:pt idx="11672">
                        <c:v>1.6420553079061451</c:v>
                      </c:pt>
                      <c:pt idx="11673">
                        <c:v>1.9777189218670101</c:v>
                      </c:pt>
                      <c:pt idx="11674">
                        <c:v>3.1769670583926897</c:v>
                      </c:pt>
                      <c:pt idx="11675">
                        <c:v>1.7144896701732668</c:v>
                      </c:pt>
                      <c:pt idx="11676">
                        <c:v>2.3988794431675693</c:v>
                      </c:pt>
                      <c:pt idx="11677">
                        <c:v>2.9704170921017643</c:v>
                      </c:pt>
                      <c:pt idx="11678">
                        <c:v>2.8150639545089633</c:v>
                      </c:pt>
                      <c:pt idx="11679">
                        <c:v>2.7816548637408895</c:v>
                      </c:pt>
                      <c:pt idx="11680">
                        <c:v>2.6659565839868384</c:v>
                      </c:pt>
                      <c:pt idx="11681">
                        <c:v>2.7785141044934951</c:v>
                      </c:pt>
                      <c:pt idx="11682">
                        <c:v>1.1206688628236667</c:v>
                      </c:pt>
                      <c:pt idx="11683">
                        <c:v>2.8576285217210295</c:v>
                      </c:pt>
                      <c:pt idx="11684">
                        <c:v>1.4755856716608402</c:v>
                      </c:pt>
                      <c:pt idx="11685">
                        <c:v>2.7996658781014854</c:v>
                      </c:pt>
                      <c:pt idx="11686">
                        <c:v>1.4137372599963267</c:v>
                      </c:pt>
                      <c:pt idx="11687">
                        <c:v>1.8490445095710855</c:v>
                      </c:pt>
                      <c:pt idx="11688">
                        <c:v>4.9565411587401886</c:v>
                      </c:pt>
                      <c:pt idx="11689">
                        <c:v>1.6039604200644446</c:v>
                      </c:pt>
                      <c:pt idx="11690">
                        <c:v>1.9893553349060094</c:v>
                      </c:pt>
                      <c:pt idx="11691">
                        <c:v>2.4976470529417703</c:v>
                      </c:pt>
                      <c:pt idx="11692">
                        <c:v>2.3076114072740439</c:v>
                      </c:pt>
                      <c:pt idx="11693">
                        <c:v>2.8242093473433347</c:v>
                      </c:pt>
                      <c:pt idx="11694">
                        <c:v>1.5240733123781307</c:v>
                      </c:pt>
                      <c:pt idx="11695">
                        <c:v>1.9832559812384649</c:v>
                      </c:pt>
                      <c:pt idx="11696">
                        <c:v>2.2604297239052733</c:v>
                      </c:pt>
                      <c:pt idx="11697">
                        <c:v>1.6285346942837047</c:v>
                      </c:pt>
                      <c:pt idx="11698">
                        <c:v>1.2560750958878757</c:v>
                      </c:pt>
                      <c:pt idx="11699">
                        <c:v>2.1849198914533661</c:v>
                      </c:pt>
                      <c:pt idx="11700">
                        <c:v>1.2649773493827681</c:v>
                      </c:pt>
                      <c:pt idx="11701">
                        <c:v>2.1147741472766644</c:v>
                      </c:pt>
                      <c:pt idx="11702">
                        <c:v>2.3777030983157421</c:v>
                      </c:pt>
                      <c:pt idx="11703">
                        <c:v>1.5681800968021979</c:v>
                      </c:pt>
                      <c:pt idx="11704">
                        <c:v>2.7562476983691164</c:v>
                      </c:pt>
                      <c:pt idx="11705">
                        <c:v>3.5987620494814347</c:v>
                      </c:pt>
                      <c:pt idx="11706">
                        <c:v>2.9144571764857954</c:v>
                      </c:pt>
                      <c:pt idx="11707">
                        <c:v>3.6968338554165516</c:v>
                      </c:pt>
                      <c:pt idx="11708">
                        <c:v>2.1499204965238188</c:v>
                      </c:pt>
                      <c:pt idx="11709">
                        <c:v>0.62882138712421964</c:v>
                      </c:pt>
                      <c:pt idx="11710">
                        <c:v>1.1669597702359249</c:v>
                      </c:pt>
                      <c:pt idx="11711">
                        <c:v>2.4897600349610656</c:v>
                      </c:pt>
                      <c:pt idx="11712">
                        <c:v>1.7128100806693809</c:v>
                      </c:pt>
                      <c:pt idx="11713">
                        <c:v>1.2459789039113729</c:v>
                      </c:pt>
                      <c:pt idx="11714">
                        <c:v>2.1308076682535213</c:v>
                      </c:pt>
                      <c:pt idx="11715">
                        <c:v>1.8744898555343263</c:v>
                      </c:pt>
                      <c:pt idx="11716">
                        <c:v>1.1977493993470998</c:v>
                      </c:pt>
                      <c:pt idx="11717">
                        <c:v>2.3968001913829626</c:v>
                      </c:pt>
                      <c:pt idx="11718">
                        <c:v>1.1694829898844952</c:v>
                      </c:pt>
                      <c:pt idx="11719">
                        <c:v>1.2407519598572654</c:v>
                      </c:pt>
                      <c:pt idx="11720">
                        <c:v>1.7900902749325764</c:v>
                      </c:pt>
                      <c:pt idx="11721">
                        <c:v>0.99168360550083667</c:v>
                      </c:pt>
                      <c:pt idx="11722">
                        <c:v>1.4552556843183166</c:v>
                      </c:pt>
                      <c:pt idx="11723">
                        <c:v>1.0790944441385071</c:v>
                      </c:pt>
                      <c:pt idx="11724">
                        <c:v>0.95010334455348899</c:v>
                      </c:pt>
                      <c:pt idx="11725">
                        <c:v>0.9501156616714912</c:v>
                      </c:pt>
                      <c:pt idx="11726">
                        <c:v>2.968716156379565</c:v>
                      </c:pt>
                      <c:pt idx="11727">
                        <c:v>4.5126993579779482</c:v>
                      </c:pt>
                      <c:pt idx="11728">
                        <c:v>6.475675986223175</c:v>
                      </c:pt>
                      <c:pt idx="11729">
                        <c:v>5.4900072639225863</c:v>
                      </c:pt>
                      <c:pt idx="11730">
                        <c:v>4.1388955240473733</c:v>
                      </c:pt>
                      <c:pt idx="11731">
                        <c:v>3.836172607309849</c:v>
                      </c:pt>
                      <c:pt idx="11732">
                        <c:v>1.4178177616123866</c:v>
                      </c:pt>
                      <c:pt idx="11733">
                        <c:v>2.9206246307975623</c:v>
                      </c:pt>
                      <c:pt idx="11734">
                        <c:v>1.9738689739877167</c:v>
                      </c:pt>
                      <c:pt idx="11735">
                        <c:v>3.1893475617996248</c:v>
                      </c:pt>
                      <c:pt idx="11736">
                        <c:v>2.0911448698378146</c:v>
                      </c:pt>
                      <c:pt idx="11737">
                        <c:v>1.7879440452883784</c:v>
                      </c:pt>
                      <c:pt idx="11738">
                        <c:v>2.2612806492683135</c:v>
                      </c:pt>
                      <c:pt idx="11739">
                        <c:v>2.2922443662035485</c:v>
                      </c:pt>
                      <c:pt idx="11740">
                        <c:v>2.2294777983248419</c:v>
                      </c:pt>
                      <c:pt idx="11741">
                        <c:v>2.6896180330841681</c:v>
                      </c:pt>
                      <c:pt idx="11742">
                        <c:v>0.81066688775854967</c:v>
                      </c:pt>
                      <c:pt idx="11743">
                        <c:v>0.71647432779227271</c:v>
                      </c:pt>
                      <c:pt idx="11744">
                        <c:v>1.2624804878635711</c:v>
                      </c:pt>
                      <c:pt idx="11745">
                        <c:v>1.0434121332109914</c:v>
                      </c:pt>
                      <c:pt idx="11746">
                        <c:v>1.585650491096571</c:v>
                      </c:pt>
                      <c:pt idx="11747">
                        <c:v>1.3397450293804811</c:v>
                      </c:pt>
                      <c:pt idx="11748">
                        <c:v>0.88075214940272506</c:v>
                      </c:pt>
                      <c:pt idx="11749">
                        <c:v>1.0575272194628329</c:v>
                      </c:pt>
                      <c:pt idx="11750">
                        <c:v>1.1860744766356732</c:v>
                      </c:pt>
                      <c:pt idx="11751">
                        <c:v>1.8151542620659369</c:v>
                      </c:pt>
                      <c:pt idx="11752">
                        <c:v>1.3232374828435229</c:v>
                      </c:pt>
                      <c:pt idx="11753">
                        <c:v>2.9803553200955299</c:v>
                      </c:pt>
                      <c:pt idx="11754">
                        <c:v>2.3548630520266323</c:v>
                      </c:pt>
                      <c:pt idx="11755">
                        <c:v>2.6491961960185808</c:v>
                      </c:pt>
                      <c:pt idx="11756">
                        <c:v>3.5691543804602657</c:v>
                      </c:pt>
                      <c:pt idx="11757">
                        <c:v>1.7752942155083307</c:v>
                      </c:pt>
                      <c:pt idx="11758">
                        <c:v>2.0995252260365578</c:v>
                      </c:pt>
                      <c:pt idx="11759">
                        <c:v>2.7719283708642224</c:v>
                      </c:pt>
                      <c:pt idx="11760">
                        <c:v>1.8402579836812372</c:v>
                      </c:pt>
                      <c:pt idx="11761">
                        <c:v>1.594123404678331</c:v>
                      </c:pt>
                      <c:pt idx="11762">
                        <c:v>1.8749309998580075</c:v>
                      </c:pt>
                      <c:pt idx="11763">
                        <c:v>1.5337561384509641</c:v>
                      </c:pt>
                      <c:pt idx="11764">
                        <c:v>2.3339945347331521</c:v>
                      </c:pt>
                      <c:pt idx="11765">
                        <c:v>2.5413161306626471</c:v>
                      </c:pt>
                      <c:pt idx="11766">
                        <c:v>1.4664141892939497</c:v>
                      </c:pt>
                      <c:pt idx="11767">
                        <c:v>1.3794108293894412</c:v>
                      </c:pt>
                      <c:pt idx="11768">
                        <c:v>1.4511944863754964</c:v>
                      </c:pt>
                      <c:pt idx="11769">
                        <c:v>1.4172094967842159</c:v>
                      </c:pt>
                      <c:pt idx="11770">
                        <c:v>0.90700656647969347</c:v>
                      </c:pt>
                      <c:pt idx="11771">
                        <c:v>0.98085826461774217</c:v>
                      </c:pt>
                      <c:pt idx="11772">
                        <c:v>1.3111220717827645</c:v>
                      </c:pt>
                      <c:pt idx="11773">
                        <c:v>1.0452977082091921</c:v>
                      </c:pt>
                      <c:pt idx="11774">
                        <c:v>1.3164390327402282</c:v>
                      </c:pt>
                      <c:pt idx="11775">
                        <c:v>1.6233513674411313</c:v>
                      </c:pt>
                      <c:pt idx="11776">
                        <c:v>2.3379338113533494</c:v>
                      </c:pt>
                      <c:pt idx="11777">
                        <c:v>3.0655197332956319</c:v>
                      </c:pt>
                      <c:pt idx="11778">
                        <c:v>3.8891227881780739</c:v>
                      </c:pt>
                      <c:pt idx="11779">
                        <c:v>2.9562588672080516</c:v>
                      </c:pt>
                      <c:pt idx="11780">
                        <c:v>2.5169952064856496</c:v>
                      </c:pt>
                      <c:pt idx="11781">
                        <c:v>2.7708964528166389</c:v>
                      </c:pt>
                      <c:pt idx="11782">
                        <c:v>3.9400475890780222</c:v>
                      </c:pt>
                      <c:pt idx="11783">
                        <c:v>2.6679602501598523</c:v>
                      </c:pt>
                      <c:pt idx="11784">
                        <c:v>3.0983363578997642</c:v>
                      </c:pt>
                      <c:pt idx="11785">
                        <c:v>2.61617231533502</c:v>
                      </c:pt>
                      <c:pt idx="11786">
                        <c:v>2.7195905255150996</c:v>
                      </c:pt>
                      <c:pt idx="11787">
                        <c:v>2.051946937113311</c:v>
                      </c:pt>
                      <c:pt idx="11788">
                        <c:v>1.4909654225266926</c:v>
                      </c:pt>
                      <c:pt idx="11789">
                        <c:v>2.0874252922417385</c:v>
                      </c:pt>
                      <c:pt idx="11790">
                        <c:v>2.3511548363027113</c:v>
                      </c:pt>
                      <c:pt idx="11791">
                        <c:v>2.5924620491437125</c:v>
                      </c:pt>
                      <c:pt idx="11792">
                        <c:v>1.9311392049584608</c:v>
                      </c:pt>
                      <c:pt idx="11793">
                        <c:v>1.1710208147036898</c:v>
                      </c:pt>
                      <c:pt idx="11794">
                        <c:v>1.2508024146819978</c:v>
                      </c:pt>
                      <c:pt idx="11795">
                        <c:v>1.4938200357947902</c:v>
                      </c:pt>
                      <c:pt idx="11796">
                        <c:v>1.5782254269049436</c:v>
                      </c:pt>
                      <c:pt idx="11797">
                        <c:v>2.251220000277105</c:v>
                      </c:pt>
                      <c:pt idx="11798">
                        <c:v>1.3459629444576466</c:v>
                      </c:pt>
                      <c:pt idx="11799">
                        <c:v>1.1539193130294483</c:v>
                      </c:pt>
                      <c:pt idx="11800">
                        <c:v>3.0080950945433904</c:v>
                      </c:pt>
                      <c:pt idx="11801">
                        <c:v>2.6397848620045643</c:v>
                      </c:pt>
                      <c:pt idx="11802">
                        <c:v>2.0432880271679532</c:v>
                      </c:pt>
                      <c:pt idx="11803">
                        <c:v>2.7588998887004834</c:v>
                      </c:pt>
                      <c:pt idx="11804">
                        <c:v>2.5971057249783533</c:v>
                      </c:pt>
                      <c:pt idx="11805">
                        <c:v>3.1341901283523184</c:v>
                      </c:pt>
                      <c:pt idx="11806">
                        <c:v>3.1799298529942792</c:v>
                      </c:pt>
                      <c:pt idx="11807">
                        <c:v>2.89165877033403</c:v>
                      </c:pt>
                      <c:pt idx="11808">
                        <c:v>3.4912068541862853</c:v>
                      </c:pt>
                      <c:pt idx="11809">
                        <c:v>4.9585292283664169</c:v>
                      </c:pt>
                      <c:pt idx="11810">
                        <c:v>3.2630458944664715</c:v>
                      </c:pt>
                      <c:pt idx="11811">
                        <c:v>2.4462936283236281</c:v>
                      </c:pt>
                      <c:pt idx="11812">
                        <c:v>4.1578989003103466</c:v>
                      </c:pt>
                      <c:pt idx="11813">
                        <c:v>3.6569458430932644</c:v>
                      </c:pt>
                      <c:pt idx="11814">
                        <c:v>3.0781768542820851</c:v>
                      </c:pt>
                      <c:pt idx="11815">
                        <c:v>2.5631001030075047</c:v>
                      </c:pt>
                      <c:pt idx="11816">
                        <c:v>2.6317906864831651</c:v>
                      </c:pt>
                      <c:pt idx="11817">
                        <c:v>2.0383657453940511</c:v>
                      </c:pt>
                      <c:pt idx="11818">
                        <c:v>2.5885986505923189</c:v>
                      </c:pt>
                      <c:pt idx="11819">
                        <c:v>2.7117414045332646</c:v>
                      </c:pt>
                      <c:pt idx="11820">
                        <c:v>1.3515212431518255</c:v>
                      </c:pt>
                      <c:pt idx="11821">
                        <c:v>2.7618861611447043</c:v>
                      </c:pt>
                      <c:pt idx="11822">
                        <c:v>1.9243253257436339</c:v>
                      </c:pt>
                      <c:pt idx="11823">
                        <c:v>2.1561129204190985</c:v>
                      </c:pt>
                      <c:pt idx="11824">
                        <c:v>2.0646073349599923</c:v>
                      </c:pt>
                      <c:pt idx="11825">
                        <c:v>0.78112448662682865</c:v>
                      </c:pt>
                      <c:pt idx="11826">
                        <c:v>2.979382608811592</c:v>
                      </c:pt>
                      <c:pt idx="11827">
                        <c:v>3.9469000864822337</c:v>
                      </c:pt>
                      <c:pt idx="11828">
                        <c:v>2.1896331257676316</c:v>
                      </c:pt>
                      <c:pt idx="11829">
                        <c:v>4.0387998803546052</c:v>
                      </c:pt>
                      <c:pt idx="11830">
                        <c:v>3.8907245470231295</c:v>
                      </c:pt>
                      <c:pt idx="11831">
                        <c:v>3.6929508511697056</c:v>
                      </c:pt>
                      <c:pt idx="11832">
                        <c:v>4.602176543684628</c:v>
                      </c:pt>
                      <c:pt idx="11833">
                        <c:v>4.8209693949517085</c:v>
                      </c:pt>
                      <c:pt idx="11834">
                        <c:v>1.9725535600622797</c:v>
                      </c:pt>
                      <c:pt idx="11835">
                        <c:v>1.9203293583087229</c:v>
                      </c:pt>
                      <c:pt idx="11836">
                        <c:v>4.0661086794845049</c:v>
                      </c:pt>
                      <c:pt idx="11837">
                        <c:v>1.903463478097857</c:v>
                      </c:pt>
                      <c:pt idx="11838">
                        <c:v>3.3344200143973599</c:v>
                      </c:pt>
                      <c:pt idx="11839">
                        <c:v>1.4286642424266593</c:v>
                      </c:pt>
                      <c:pt idx="11840">
                        <c:v>1.5700497772265878</c:v>
                      </c:pt>
                      <c:pt idx="11841">
                        <c:v>2.4496089648043942</c:v>
                      </c:pt>
                      <c:pt idx="11842">
                        <c:v>2.7004173710932369</c:v>
                      </c:pt>
                      <c:pt idx="11843">
                        <c:v>0.84618979506467462</c:v>
                      </c:pt>
                      <c:pt idx="11844">
                        <c:v>1.7999644497443699</c:v>
                      </c:pt>
                      <c:pt idx="11845">
                        <c:v>1.196797184298265</c:v>
                      </c:pt>
                      <c:pt idx="11846">
                        <c:v>1.4813508597558651</c:v>
                      </c:pt>
                      <c:pt idx="11847">
                        <c:v>1.5861778579144423</c:v>
                      </c:pt>
                      <c:pt idx="11848">
                        <c:v>0.82587180977106278</c:v>
                      </c:pt>
                      <c:pt idx="11849">
                        <c:v>1.0494456257525182</c:v>
                      </c:pt>
                      <c:pt idx="11850">
                        <c:v>0.39976555796640256</c:v>
                      </c:pt>
                      <c:pt idx="11851">
                        <c:v>1.8979907304632397</c:v>
                      </c:pt>
                      <c:pt idx="11852">
                        <c:v>1.4216617911792369</c:v>
                      </c:pt>
                      <c:pt idx="11853">
                        <c:v>2.4412499371454262</c:v>
                      </c:pt>
                      <c:pt idx="11854">
                        <c:v>3.6317389478732234</c:v>
                      </c:pt>
                      <c:pt idx="11855">
                        <c:v>0.67725666794368367</c:v>
                      </c:pt>
                      <c:pt idx="11856">
                        <c:v>3.9514680195232996</c:v>
                      </c:pt>
                      <c:pt idx="11857">
                        <c:v>1.5864115289051812</c:v>
                      </c:pt>
                      <c:pt idx="11858">
                        <c:v>3.1378537679005691</c:v>
                      </c:pt>
                      <c:pt idx="11859">
                        <c:v>2.9629754940541626</c:v>
                      </c:pt>
                      <c:pt idx="11860">
                        <c:v>2.9325464528178848</c:v>
                      </c:pt>
                      <c:pt idx="11861">
                        <c:v>1.9517244787427275</c:v>
                      </c:pt>
                      <c:pt idx="11862">
                        <c:v>2.4714575088843955</c:v>
                      </c:pt>
                      <c:pt idx="11863">
                        <c:v>2.9145118329341062</c:v>
                      </c:pt>
                      <c:pt idx="11864">
                        <c:v>2.02970418533741</c:v>
                      </c:pt>
                      <c:pt idx="11865">
                        <c:v>1.7138130162901073</c:v>
                      </c:pt>
                      <c:pt idx="11866">
                        <c:v>1.0270963840335532</c:v>
                      </c:pt>
                      <c:pt idx="11867">
                        <c:v>1.5919322610218998</c:v>
                      </c:pt>
                      <c:pt idx="11868">
                        <c:v>0.99816277492201477</c:v>
                      </c:pt>
                      <c:pt idx="11869">
                        <c:v>0.73043234917729472</c:v>
                      </c:pt>
                      <c:pt idx="11870">
                        <c:v>1.3130065090449199</c:v>
                      </c:pt>
                      <c:pt idx="11871">
                        <c:v>0.95957166164952956</c:v>
                      </c:pt>
                      <c:pt idx="11872">
                        <c:v>0.50747576858680787</c:v>
                      </c:pt>
                      <c:pt idx="11873">
                        <c:v>0.93565442516654507</c:v>
                      </c:pt>
                      <c:pt idx="11874">
                        <c:v>0.46780782475942856</c:v>
                      </c:pt>
                      <c:pt idx="11875">
                        <c:v>1.9416100199317956</c:v>
                      </c:pt>
                      <c:pt idx="11876">
                        <c:v>2.6556312856987825</c:v>
                      </c:pt>
                      <c:pt idx="11877">
                        <c:v>3.2236549090542184</c:v>
                      </c:pt>
                      <c:pt idx="11878">
                        <c:v>2.601439556378851</c:v>
                      </c:pt>
                      <c:pt idx="11879">
                        <c:v>1.8179861180644081</c:v>
                      </c:pt>
                      <c:pt idx="11880">
                        <c:v>2.9271048093716185</c:v>
                      </c:pt>
                      <c:pt idx="11881">
                        <c:v>3.9655151549277114</c:v>
                      </c:pt>
                      <c:pt idx="11882">
                        <c:v>2.1835873566647077</c:v>
                      </c:pt>
                      <c:pt idx="11883">
                        <c:v>2.6576336394334561</c:v>
                      </c:pt>
                      <c:pt idx="11884">
                        <c:v>2.3817101201547679</c:v>
                      </c:pt>
                      <c:pt idx="11885">
                        <c:v>4.509534763485048</c:v>
                      </c:pt>
                      <c:pt idx="11886">
                        <c:v>2.2934624345293124</c:v>
                      </c:pt>
                      <c:pt idx="11887">
                        <c:v>3.1912477804963841</c:v>
                      </c:pt>
                      <c:pt idx="11888">
                        <c:v>2.3477785712825234</c:v>
                      </c:pt>
                      <c:pt idx="11889">
                        <c:v>2.1690064862140783</c:v>
                      </c:pt>
                      <c:pt idx="11890">
                        <c:v>2.3611109776957355</c:v>
                      </c:pt>
                      <c:pt idx="11891">
                        <c:v>2.5892293613724968</c:v>
                      </c:pt>
                      <c:pt idx="11892">
                        <c:v>1.1012710001445116</c:v>
                      </c:pt>
                      <c:pt idx="11893">
                        <c:v>0.87310733403725305</c:v>
                      </c:pt>
                      <c:pt idx="11894">
                        <c:v>1.5805512758497762</c:v>
                      </c:pt>
                      <c:pt idx="11895">
                        <c:v>2.1006090599913492</c:v>
                      </c:pt>
                      <c:pt idx="11896">
                        <c:v>2.2270569697273515</c:v>
                      </c:pt>
                      <c:pt idx="11897">
                        <c:v>1.5595995777588882</c:v>
                      </c:pt>
                      <c:pt idx="11898">
                        <c:v>1.4934466946059668</c:v>
                      </c:pt>
                      <c:pt idx="11899">
                        <c:v>1.1144749875322995</c:v>
                      </c:pt>
                      <c:pt idx="11900">
                        <c:v>1.4583544260217753</c:v>
                      </c:pt>
                      <c:pt idx="11901">
                        <c:v>2.1933707103258868</c:v>
                      </c:pt>
                      <c:pt idx="11902">
                        <c:v>3.4520148929866807</c:v>
                      </c:pt>
                      <c:pt idx="11903">
                        <c:v>3.9749459237999112</c:v>
                      </c:pt>
                      <c:pt idx="11904">
                        <c:v>2.0743632593231744</c:v>
                      </c:pt>
                      <c:pt idx="11905">
                        <c:v>2.9023459010479682</c:v>
                      </c:pt>
                      <c:pt idx="11906">
                        <c:v>1.2995325792608046</c:v>
                      </c:pt>
                      <c:pt idx="11907">
                        <c:v>2.8153720538232609</c:v>
                      </c:pt>
                      <c:pt idx="11908">
                        <c:v>2.8523356442338339</c:v>
                      </c:pt>
                      <c:pt idx="11909">
                        <c:v>3.0943670957588458</c:v>
                      </c:pt>
                      <c:pt idx="11910">
                        <c:v>2.6561876311237169</c:v>
                      </c:pt>
                      <c:pt idx="11911">
                        <c:v>2.7762711766324308</c:v>
                      </c:pt>
                      <c:pt idx="11912">
                        <c:v>2.119742574687304</c:v>
                      </c:pt>
                      <c:pt idx="11913">
                        <c:v>1.8271108648215024</c:v>
                      </c:pt>
                      <c:pt idx="11914">
                        <c:v>1.0679573688947424</c:v>
                      </c:pt>
                      <c:pt idx="11915">
                        <c:v>2.4688114357608351</c:v>
                      </c:pt>
                      <c:pt idx="11916">
                        <c:v>1.6143646852487554</c:v>
                      </c:pt>
                      <c:pt idx="11917">
                        <c:v>1.5940064918510486</c:v>
                      </c:pt>
                      <c:pt idx="11918">
                        <c:v>2.5111138207358277</c:v>
                      </c:pt>
                      <c:pt idx="11919">
                        <c:v>1.7511636535546247</c:v>
                      </c:pt>
                      <c:pt idx="11920">
                        <c:v>1.261510643488009</c:v>
                      </c:pt>
                      <c:pt idx="11921">
                        <c:v>2.4078110209076673</c:v>
                      </c:pt>
                      <c:pt idx="11922">
                        <c:v>1.3762223514627239</c:v>
                      </c:pt>
                      <c:pt idx="11923">
                        <c:v>1.7045676741823086</c:v>
                      </c:pt>
                      <c:pt idx="11924">
                        <c:v>0.91183351353868203</c:v>
                      </c:pt>
                      <c:pt idx="11925">
                        <c:v>1.7415566007278356</c:v>
                      </c:pt>
                      <c:pt idx="11926">
                        <c:v>1.6765372073072282</c:v>
                      </c:pt>
                      <c:pt idx="11927">
                        <c:v>2.6542057617514248</c:v>
                      </c:pt>
                      <c:pt idx="11928">
                        <c:v>2.5122871902674735</c:v>
                      </c:pt>
                      <c:pt idx="11929">
                        <c:v>2.6989105541978509</c:v>
                      </c:pt>
                      <c:pt idx="11930">
                        <c:v>2.5870166509343462</c:v>
                      </c:pt>
                      <c:pt idx="11931">
                        <c:v>1.6758486343373542</c:v>
                      </c:pt>
                      <c:pt idx="11932">
                        <c:v>1.2070676907897782</c:v>
                      </c:pt>
                      <c:pt idx="11933">
                        <c:v>1.8799349265234457</c:v>
                      </c:pt>
                      <c:pt idx="11934">
                        <c:v>1.9967092074980373</c:v>
                      </c:pt>
                      <c:pt idx="11935">
                        <c:v>2.3980971785933161</c:v>
                      </c:pt>
                      <c:pt idx="11936">
                        <c:v>1.3043446109840842</c:v>
                      </c:pt>
                      <c:pt idx="11937">
                        <c:v>2.1359169930341309</c:v>
                      </c:pt>
                      <c:pt idx="11938">
                        <c:v>2.341228104697727</c:v>
                      </c:pt>
                      <c:pt idx="11939">
                        <c:v>2.3867054485997219</c:v>
                      </c:pt>
                      <c:pt idx="11940">
                        <c:v>1.3476168895012295</c:v>
                      </c:pt>
                      <c:pt idx="11941">
                        <c:v>3.0299510143265693</c:v>
                      </c:pt>
                      <c:pt idx="11942">
                        <c:v>1.7615425683265604</c:v>
                      </c:pt>
                      <c:pt idx="11943">
                        <c:v>2.2317846627455133</c:v>
                      </c:pt>
                      <c:pt idx="11944">
                        <c:v>1.5960106287593288</c:v>
                      </c:pt>
                      <c:pt idx="11945">
                        <c:v>0.81040469956332739</c:v>
                      </c:pt>
                      <c:pt idx="11946">
                        <c:v>1.7842278603569688</c:v>
                      </c:pt>
                      <c:pt idx="11947">
                        <c:v>1.0824305617614989</c:v>
                      </c:pt>
                      <c:pt idx="11948">
                        <c:v>2.5634457951002383</c:v>
                      </c:pt>
                      <c:pt idx="11949">
                        <c:v>1.1068393176100133</c:v>
                      </c:pt>
                      <c:pt idx="11950">
                        <c:v>1.6226806537859699</c:v>
                      </c:pt>
                      <c:pt idx="11951">
                        <c:v>1.402475319352976</c:v>
                      </c:pt>
                      <c:pt idx="11952">
                        <c:v>2.3203871423659472</c:v>
                      </c:pt>
                      <c:pt idx="11953">
                        <c:v>1.876821294192796</c:v>
                      </c:pt>
                      <c:pt idx="11954">
                        <c:v>3.0787463953264105</c:v>
                      </c:pt>
                      <c:pt idx="11955">
                        <c:v>2.009620917434201</c:v>
                      </c:pt>
                      <c:pt idx="11956">
                        <c:v>1.7777920569070775</c:v>
                      </c:pt>
                      <c:pt idx="11957">
                        <c:v>1.7749422555357224</c:v>
                      </c:pt>
                      <c:pt idx="11958">
                        <c:v>2.3393311520618436</c:v>
                      </c:pt>
                      <c:pt idx="11959">
                        <c:v>3.1415141155323978</c:v>
                      </c:pt>
                      <c:pt idx="11960">
                        <c:v>1.9301934739457731</c:v>
                      </c:pt>
                      <c:pt idx="11961">
                        <c:v>2.2812820062656254</c:v>
                      </c:pt>
                      <c:pt idx="11962">
                        <c:v>1.9071799462709838</c:v>
                      </c:pt>
                      <c:pt idx="11963">
                        <c:v>2.6017559361071116</c:v>
                      </c:pt>
                      <c:pt idx="11964">
                        <c:v>1.2398617816675666</c:v>
                      </c:pt>
                      <c:pt idx="11965">
                        <c:v>0.38025608327341143</c:v>
                      </c:pt>
                      <c:pt idx="11966">
                        <c:v>1.410296203534344</c:v>
                      </c:pt>
                      <c:pt idx="11967">
                        <c:v>1.6526769975190154</c:v>
                      </c:pt>
                      <c:pt idx="11968">
                        <c:v>2.0048194232118948</c:v>
                      </c:pt>
                      <c:pt idx="11969">
                        <c:v>2.5423769040598723</c:v>
                      </c:pt>
                      <c:pt idx="11970">
                        <c:v>1.424855016805848</c:v>
                      </c:pt>
                      <c:pt idx="11971">
                        <c:v>2.0216250517637642</c:v>
                      </c:pt>
                      <c:pt idx="11972">
                        <c:v>0.73164663572267297</c:v>
                      </c:pt>
                      <c:pt idx="11973">
                        <c:v>1.9754151732070402</c:v>
                      </c:pt>
                      <c:pt idx="11974">
                        <c:v>1.6780613789798668</c:v>
                      </c:pt>
                      <c:pt idx="11975">
                        <c:v>1.0043466064014661</c:v>
                      </c:pt>
                      <c:pt idx="11976">
                        <c:v>2.7045589200715821</c:v>
                      </c:pt>
                      <c:pt idx="11977">
                        <c:v>1.3924810446006228</c:v>
                      </c:pt>
                      <c:pt idx="11978">
                        <c:v>4.9033829114502039</c:v>
                      </c:pt>
                      <c:pt idx="11979">
                        <c:v>4.0282927947213576</c:v>
                      </c:pt>
                      <c:pt idx="11980">
                        <c:v>5.3244763425643207</c:v>
                      </c:pt>
                      <c:pt idx="11981">
                        <c:v>4.7385696178541075</c:v>
                      </c:pt>
                      <c:pt idx="11982">
                        <c:v>3.9730293347014567</c:v>
                      </c:pt>
                      <c:pt idx="11983">
                        <c:v>3.6436713068726618</c:v>
                      </c:pt>
                      <c:pt idx="11984">
                        <c:v>4.1384686400821078</c:v>
                      </c:pt>
                      <c:pt idx="11985">
                        <c:v>1.998011803280624</c:v>
                      </c:pt>
                      <c:pt idx="11986">
                        <c:v>2.7820583406248804</c:v>
                      </c:pt>
                      <c:pt idx="11987">
                        <c:v>3.1786441110565753</c:v>
                      </c:pt>
                      <c:pt idx="11988">
                        <c:v>3.2073594166800357</c:v>
                      </c:pt>
                      <c:pt idx="11989">
                        <c:v>1.4067190250439052</c:v>
                      </c:pt>
                      <c:pt idx="11990">
                        <c:v>2.5109589476467153</c:v>
                      </c:pt>
                      <c:pt idx="11991">
                        <c:v>2.0640151073586632</c:v>
                      </c:pt>
                      <c:pt idx="11992">
                        <c:v>2.1574363160716801</c:v>
                      </c:pt>
                      <c:pt idx="11993">
                        <c:v>2.1699205059481459</c:v>
                      </c:pt>
                      <c:pt idx="11994">
                        <c:v>1.8715775002441639</c:v>
                      </c:pt>
                      <c:pt idx="11995">
                        <c:v>1.1417163163251229</c:v>
                      </c:pt>
                      <c:pt idx="11996">
                        <c:v>2.7771117304899318</c:v>
                      </c:pt>
                      <c:pt idx="11997">
                        <c:v>1.7354164326797639</c:v>
                      </c:pt>
                      <c:pt idx="11998">
                        <c:v>1.8865898302848445</c:v>
                      </c:pt>
                      <c:pt idx="11999">
                        <c:v>1.5182762112719099</c:v>
                      </c:pt>
                      <c:pt idx="12000">
                        <c:v>3.0620482723065865</c:v>
                      </c:pt>
                      <c:pt idx="12001">
                        <c:v>1.4023418570288773</c:v>
                      </c:pt>
                      <c:pt idx="12002">
                        <c:v>2.9532810397229423</c:v>
                      </c:pt>
                      <c:pt idx="12003">
                        <c:v>2.2983565753495805</c:v>
                      </c:pt>
                      <c:pt idx="12004">
                        <c:v>2.0615694195008469</c:v>
                      </c:pt>
                      <c:pt idx="12005">
                        <c:v>2.4660582383376766</c:v>
                      </c:pt>
                      <c:pt idx="12006">
                        <c:v>1.4510459327860405</c:v>
                      </c:pt>
                      <c:pt idx="12007">
                        <c:v>2.8256365719378205</c:v>
                      </c:pt>
                      <c:pt idx="12008">
                        <c:v>1.9562137657798897</c:v>
                      </c:pt>
                      <c:pt idx="12009">
                        <c:v>2.7330823356843803</c:v>
                      </c:pt>
                      <c:pt idx="12010">
                        <c:v>2.907563047187224</c:v>
                      </c:pt>
                      <c:pt idx="12011">
                        <c:v>2.8556971325777636</c:v>
                      </c:pt>
                      <c:pt idx="12012">
                        <c:v>1.7130652519394669</c:v>
                      </c:pt>
                      <c:pt idx="12013">
                        <c:v>1.9261520260969185</c:v>
                      </c:pt>
                      <c:pt idx="12014">
                        <c:v>2.5547739131135012</c:v>
                      </c:pt>
                      <c:pt idx="12015">
                        <c:v>2.4530286712887914</c:v>
                      </c:pt>
                      <c:pt idx="12016">
                        <c:v>1.6143481398250583</c:v>
                      </c:pt>
                      <c:pt idx="12017">
                        <c:v>3.158617072689637</c:v>
                      </c:pt>
                      <c:pt idx="12018">
                        <c:v>2.256134749769136</c:v>
                      </c:pt>
                      <c:pt idx="12019">
                        <c:v>1.8332030897019018</c:v>
                      </c:pt>
                      <c:pt idx="12020">
                        <c:v>2.3825788562304102</c:v>
                      </c:pt>
                      <c:pt idx="12021">
                        <c:v>1.5245722985451811</c:v>
                      </c:pt>
                      <c:pt idx="12022">
                        <c:v>1.993005769745319</c:v>
                      </c:pt>
                      <c:pt idx="12023">
                        <c:v>1.6689795319083807</c:v>
                      </c:pt>
                      <c:pt idx="12024">
                        <c:v>2.0747405888280959</c:v>
                      </c:pt>
                      <c:pt idx="12025">
                        <c:v>2.475778944521116</c:v>
                      </c:pt>
                      <c:pt idx="12026">
                        <c:v>2.52911060074632</c:v>
                      </c:pt>
                      <c:pt idx="12027">
                        <c:v>3.094858100058735</c:v>
                      </c:pt>
                      <c:pt idx="12028">
                        <c:v>4.1597145490634695</c:v>
                      </c:pt>
                      <c:pt idx="12029">
                        <c:v>5.3418402537600489</c:v>
                      </c:pt>
                      <c:pt idx="12030">
                        <c:v>2.8309616034608567</c:v>
                      </c:pt>
                      <c:pt idx="12031">
                        <c:v>1.992805375193311</c:v>
                      </c:pt>
                      <c:pt idx="12032">
                        <c:v>2.9838559436721495</c:v>
                      </c:pt>
                      <c:pt idx="12033">
                        <c:v>3.4960364522019103</c:v>
                      </c:pt>
                      <c:pt idx="12034">
                        <c:v>2.6265991084227385</c:v>
                      </c:pt>
                      <c:pt idx="12035">
                        <c:v>3.3501827414966021</c:v>
                      </c:pt>
                      <c:pt idx="12036">
                        <c:v>2.8420464902577871</c:v>
                      </c:pt>
                      <c:pt idx="12037">
                        <c:v>2.3019986931445389</c:v>
                      </c:pt>
                      <c:pt idx="12038">
                        <c:v>3.2457763575378156</c:v>
                      </c:pt>
                      <c:pt idx="12039">
                        <c:v>2.4272892535092638</c:v>
                      </c:pt>
                      <c:pt idx="12040">
                        <c:v>2.9789213294908619</c:v>
                      </c:pt>
                      <c:pt idx="12041">
                        <c:v>1.5395030307214388</c:v>
                      </c:pt>
                      <c:pt idx="12042">
                        <c:v>2.5662801402350159</c:v>
                      </c:pt>
                      <c:pt idx="12043">
                        <c:v>1.3423272347286981</c:v>
                      </c:pt>
                      <c:pt idx="12044">
                        <c:v>1.7304474486280088</c:v>
                      </c:pt>
                      <c:pt idx="12045">
                        <c:v>1.1771717009180858</c:v>
                      </c:pt>
                      <c:pt idx="12046">
                        <c:v>2.9214035521033801</c:v>
                      </c:pt>
                      <c:pt idx="12047">
                        <c:v>1.6081092054367059</c:v>
                      </c:pt>
                      <c:pt idx="12048">
                        <c:v>2.1877800879748803</c:v>
                      </c:pt>
                      <c:pt idx="12049">
                        <c:v>1.8094195802407487</c:v>
                      </c:pt>
                      <c:pt idx="12050">
                        <c:v>1.9928069460578977</c:v>
                      </c:pt>
                      <c:pt idx="12051">
                        <c:v>1.879768319905202</c:v>
                      </c:pt>
                      <c:pt idx="12052">
                        <c:v>2.3391448760558795</c:v>
                      </c:pt>
                      <c:pt idx="12053">
                        <c:v>2.7251553957954</c:v>
                      </c:pt>
                      <c:pt idx="12054">
                        <c:v>1.8288948958086926</c:v>
                      </c:pt>
                      <c:pt idx="12055">
                        <c:v>1.9899203778609256</c:v>
                      </c:pt>
                      <c:pt idx="12056">
                        <c:v>2.6164221906002116</c:v>
                      </c:pt>
                      <c:pt idx="12057">
                        <c:v>2.438614379219969</c:v>
                      </c:pt>
                      <c:pt idx="12058">
                        <c:v>1.2478202906049605</c:v>
                      </c:pt>
                      <c:pt idx="12059">
                        <c:v>1.9213255901324688</c:v>
                      </c:pt>
                      <c:pt idx="12060">
                        <c:v>1.4402406640096719</c:v>
                      </c:pt>
                      <c:pt idx="12061">
                        <c:v>2.1185844606153217</c:v>
                      </c:pt>
                      <c:pt idx="12062">
                        <c:v>2.1069480466203769</c:v>
                      </c:pt>
                      <c:pt idx="12063">
                        <c:v>2.1966276721792872</c:v>
                      </c:pt>
                      <c:pt idx="12064">
                        <c:v>2.5117593730197894</c:v>
                      </c:pt>
                      <c:pt idx="12065">
                        <c:v>1.5871455095847458</c:v>
                      </c:pt>
                      <c:pt idx="12066">
                        <c:v>1.956481872358923</c:v>
                      </c:pt>
                      <c:pt idx="12067">
                        <c:v>1.4028334809329688</c:v>
                      </c:pt>
                      <c:pt idx="12068">
                        <c:v>1.8946929697724109</c:v>
                      </c:pt>
                      <c:pt idx="12069">
                        <c:v>0.92243109502740173</c:v>
                      </c:pt>
                      <c:pt idx="12070">
                        <c:v>1.5860569431796121</c:v>
                      </c:pt>
                      <c:pt idx="12071">
                        <c:v>1.4043692825275955</c:v>
                      </c:pt>
                      <c:pt idx="12072">
                        <c:v>1.6375763929177782</c:v>
                      </c:pt>
                      <c:pt idx="12073">
                        <c:v>1.460599910083221</c:v>
                      </c:pt>
                      <c:pt idx="12074">
                        <c:v>1.3072247433085891</c:v>
                      </c:pt>
                      <c:pt idx="12075">
                        <c:v>1.0156662744504632</c:v>
                      </c:pt>
                      <c:pt idx="12076">
                        <c:v>2.2829215209521601</c:v>
                      </c:pt>
                      <c:pt idx="12077">
                        <c:v>1.3868616048362512</c:v>
                      </c:pt>
                      <c:pt idx="12078">
                        <c:v>3.4537777531922944</c:v>
                      </c:pt>
                      <c:pt idx="12079">
                        <c:v>3.806218507851999</c:v>
                      </c:pt>
                      <c:pt idx="12080">
                        <c:v>3.0367050842807122</c:v>
                      </c:pt>
                      <c:pt idx="12081">
                        <c:v>3.7991423085961986</c:v>
                      </c:pt>
                      <c:pt idx="12082">
                        <c:v>2.3850248639261658</c:v>
                      </c:pt>
                      <c:pt idx="12083">
                        <c:v>2.4540694784021322</c:v>
                      </c:pt>
                      <c:pt idx="12084">
                        <c:v>5.2133542406158959</c:v>
                      </c:pt>
                      <c:pt idx="12085">
                        <c:v>2.3302781668413255</c:v>
                      </c:pt>
                      <c:pt idx="12086">
                        <c:v>2.5466469594699497</c:v>
                      </c:pt>
                      <c:pt idx="12087">
                        <c:v>1.4359940811723733</c:v>
                      </c:pt>
                      <c:pt idx="12088">
                        <c:v>3.181858902918024</c:v>
                      </c:pt>
                      <c:pt idx="12089">
                        <c:v>2.5336807636228702</c:v>
                      </c:pt>
                      <c:pt idx="12090">
                        <c:v>3.5298458688646366</c:v>
                      </c:pt>
                      <c:pt idx="12091">
                        <c:v>2.3705356943045635</c:v>
                      </c:pt>
                      <c:pt idx="12092">
                        <c:v>1.4800644915242689</c:v>
                      </c:pt>
                      <c:pt idx="12093">
                        <c:v>2.4783266283627601</c:v>
                      </c:pt>
                      <c:pt idx="12094">
                        <c:v>1.8522447809689255</c:v>
                      </c:pt>
                      <c:pt idx="12095">
                        <c:v>3.046506979112547</c:v>
                      </c:pt>
                      <c:pt idx="12096">
                        <c:v>1.6514883359484134</c:v>
                      </c:pt>
                      <c:pt idx="12097">
                        <c:v>2.4229254614808147</c:v>
                      </c:pt>
                      <c:pt idx="12098">
                        <c:v>1.1803454808767264</c:v>
                      </c:pt>
                      <c:pt idx="12099">
                        <c:v>1.3206241299695229</c:v>
                      </c:pt>
                      <c:pt idx="12100">
                        <c:v>1.2987250573833269</c:v>
                      </c:pt>
                      <c:pt idx="12101">
                        <c:v>1.137940349286326</c:v>
                      </c:pt>
                      <c:pt idx="12102">
                        <c:v>2.7909781235433972</c:v>
                      </c:pt>
                      <c:pt idx="12103">
                        <c:v>1.4100341020699287</c:v>
                      </c:pt>
                      <c:pt idx="12104">
                        <c:v>2.8005698321084274</c:v>
                      </c:pt>
                      <c:pt idx="12105">
                        <c:v>3.0136936735767885</c:v>
                      </c:pt>
                      <c:pt idx="12106">
                        <c:v>4.0006007267644641</c:v>
                      </c:pt>
                      <c:pt idx="12107">
                        <c:v>2.7103146386819965</c:v>
                      </c:pt>
                      <c:pt idx="12108">
                        <c:v>2.7758666706132136</c:v>
                      </c:pt>
                      <c:pt idx="12109">
                        <c:v>2.1288903085671453</c:v>
                      </c:pt>
                      <c:pt idx="12110">
                        <c:v>2.0444788885828107</c:v>
                      </c:pt>
                      <c:pt idx="12111">
                        <c:v>1.9171604198482735</c:v>
                      </c:pt>
                      <c:pt idx="12112">
                        <c:v>2.4765734358948115</c:v>
                      </c:pt>
                      <c:pt idx="12113">
                        <c:v>3.0223543504152461</c:v>
                      </c:pt>
                      <c:pt idx="12114">
                        <c:v>1.9366783404565187</c:v>
                      </c:pt>
                      <c:pt idx="12115">
                        <c:v>1.2691114823032992</c:v>
                      </c:pt>
                      <c:pt idx="12116">
                        <c:v>2.1637668194430661</c:v>
                      </c:pt>
                      <c:pt idx="12117">
                        <c:v>1.7542354681224275</c:v>
                      </c:pt>
                      <c:pt idx="12118">
                        <c:v>1.3925214745925556</c:v>
                      </c:pt>
                      <c:pt idx="12119">
                        <c:v>1.8319924985124327</c:v>
                      </c:pt>
                      <c:pt idx="12120">
                        <c:v>1.4473722642151752</c:v>
                      </c:pt>
                      <c:pt idx="12121">
                        <c:v>2.2055169568786286</c:v>
                      </c:pt>
                      <c:pt idx="12122">
                        <c:v>1.2305828009511475</c:v>
                      </c:pt>
                      <c:pt idx="12123">
                        <c:v>1.7609327406969275</c:v>
                      </c:pt>
                      <c:pt idx="12124">
                        <c:v>2.2150716387787659</c:v>
                      </c:pt>
                      <c:pt idx="12125">
                        <c:v>1.260297436193581</c:v>
                      </c:pt>
                      <c:pt idx="12126">
                        <c:v>2.6897183132115781</c:v>
                      </c:pt>
                      <c:pt idx="12127">
                        <c:v>1.0337186961203435</c:v>
                      </c:pt>
                      <c:pt idx="12128">
                        <c:v>2.2105958315526459</c:v>
                      </c:pt>
                      <c:pt idx="12129">
                        <c:v>3.2757164590187942</c:v>
                      </c:pt>
                      <c:pt idx="12130">
                        <c:v>2.8487643149912252</c:v>
                      </c:pt>
                      <c:pt idx="12131">
                        <c:v>2.3517599277047645</c:v>
                      </c:pt>
                      <c:pt idx="12132">
                        <c:v>2.7290392271152171</c:v>
                      </c:pt>
                      <c:pt idx="12133">
                        <c:v>2.6864685611143289</c:v>
                      </c:pt>
                      <c:pt idx="12134">
                        <c:v>1.7668911972279218</c:v>
                      </c:pt>
                      <c:pt idx="12135">
                        <c:v>3.2771574586993086</c:v>
                      </c:pt>
                      <c:pt idx="12136">
                        <c:v>2.8159986002728101</c:v>
                      </c:pt>
                      <c:pt idx="12137">
                        <c:v>2.4435563069341488</c:v>
                      </c:pt>
                      <c:pt idx="12138">
                        <c:v>2.3025727691113302</c:v>
                      </c:pt>
                      <c:pt idx="12139">
                        <c:v>3.0119386210053931</c:v>
                      </c:pt>
                      <c:pt idx="12140">
                        <c:v>2.5016666164361769</c:v>
                      </c:pt>
                      <c:pt idx="12141">
                        <c:v>1.8917790475253182</c:v>
                      </c:pt>
                      <c:pt idx="12142">
                        <c:v>2.3139449261060685</c:v>
                      </c:pt>
                      <c:pt idx="12143">
                        <c:v>2.0094437356957444</c:v>
                      </c:pt>
                      <c:pt idx="12144">
                        <c:v>2.0083287720836522</c:v>
                      </c:pt>
                      <c:pt idx="12145">
                        <c:v>2.5522909935546076</c:v>
                      </c:pt>
                      <c:pt idx="12146">
                        <c:v>2.1486560774101982</c:v>
                      </c:pt>
                      <c:pt idx="12147">
                        <c:v>1.2287002628799737</c:v>
                      </c:pt>
                      <c:pt idx="12148">
                        <c:v>1.188036423618084</c:v>
                      </c:pt>
                      <c:pt idx="12149">
                        <c:v>1.7778940560466918</c:v>
                      </c:pt>
                      <c:pt idx="12150">
                        <c:v>1.1027945116228342</c:v>
                      </c:pt>
                      <c:pt idx="12151">
                        <c:v>1.7531148515334785</c:v>
                      </c:pt>
                      <c:pt idx="12152">
                        <c:v>1.5246322009843338</c:v>
                      </c:pt>
                      <c:pt idx="12153">
                        <c:v>2.5544323679348993</c:v>
                      </c:pt>
                      <c:pt idx="12154">
                        <c:v>3.3090569435847423</c:v>
                      </c:pt>
                      <c:pt idx="12155">
                        <c:v>3.3077680757251584</c:v>
                      </c:pt>
                      <c:pt idx="12156">
                        <c:v>4.4921389729525973</c:v>
                      </c:pt>
                      <c:pt idx="12157">
                        <c:v>2.1610184514444954</c:v>
                      </c:pt>
                      <c:pt idx="12158">
                        <c:v>2.3828911501199652</c:v>
                      </c:pt>
                      <c:pt idx="12159">
                        <c:v>2.0974582349344937</c:v>
                      </c:pt>
                      <c:pt idx="12160">
                        <c:v>2.3499970929480334</c:v>
                      </c:pt>
                      <c:pt idx="12161">
                        <c:v>2.3318589439233501</c:v>
                      </c:pt>
                      <c:pt idx="12162">
                        <c:v>2.7907788118415251</c:v>
                      </c:pt>
                      <c:pt idx="12163">
                        <c:v>1.9242727908810187</c:v>
                      </c:pt>
                      <c:pt idx="12164">
                        <c:v>1.9074921215401064</c:v>
                      </c:pt>
                      <c:pt idx="12165">
                        <c:v>1.7085914108643037</c:v>
                      </c:pt>
                      <c:pt idx="12166">
                        <c:v>2.6902706973178732</c:v>
                      </c:pt>
                      <c:pt idx="12167">
                        <c:v>0.98445897029980289</c:v>
                      </c:pt>
                      <c:pt idx="12168">
                        <c:v>1.3753110934278812</c:v>
                      </c:pt>
                      <c:pt idx="12169">
                        <c:v>1.2804756706652254</c:v>
                      </c:pt>
                      <c:pt idx="12170">
                        <c:v>1.8382249396418524</c:v>
                      </c:pt>
                      <c:pt idx="12171">
                        <c:v>1.4188462579890113</c:v>
                      </c:pt>
                      <c:pt idx="12172">
                        <c:v>1.2669969110263319</c:v>
                      </c:pt>
                      <c:pt idx="12173">
                        <c:v>1.8962827806229385</c:v>
                      </c:pt>
                      <c:pt idx="12174">
                        <c:v>1.9097474252272573</c:v>
                      </c:pt>
                      <c:pt idx="12175">
                        <c:v>2.1747802026283014</c:v>
                      </c:pt>
                      <c:pt idx="12176">
                        <c:v>2.5778423208090273</c:v>
                      </c:pt>
                      <c:pt idx="12177">
                        <c:v>2.0494933076644717</c:v>
                      </c:pt>
                      <c:pt idx="12178">
                        <c:v>1.3781494959633143</c:v>
                      </c:pt>
                      <c:pt idx="12179">
                        <c:v>2.2195266236608431</c:v>
                      </c:pt>
                      <c:pt idx="12180">
                        <c:v>3.0493258124567384</c:v>
                      </c:pt>
                      <c:pt idx="12181">
                        <c:v>3.6560151880977694</c:v>
                      </c:pt>
                      <c:pt idx="12182">
                        <c:v>2.4555165673498323</c:v>
                      </c:pt>
                      <c:pt idx="12183">
                        <c:v>3.8416598541643125</c:v>
                      </c:pt>
                      <c:pt idx="12184">
                        <c:v>1.4206504522407779</c:v>
                      </c:pt>
                      <c:pt idx="12185">
                        <c:v>1.837986108574295</c:v>
                      </c:pt>
                      <c:pt idx="12186">
                        <c:v>3.8151889604234013</c:v>
                      </c:pt>
                      <c:pt idx="12187">
                        <c:v>3.6955780393239586</c:v>
                      </c:pt>
                      <c:pt idx="12188">
                        <c:v>2.5897959027317348</c:v>
                      </c:pt>
                      <c:pt idx="12189">
                        <c:v>2.0234390143146266</c:v>
                      </c:pt>
                      <c:pt idx="12190">
                        <c:v>1.4189860770371583</c:v>
                      </c:pt>
                      <c:pt idx="12191">
                        <c:v>2.1928972470645047</c:v>
                      </c:pt>
                      <c:pt idx="12192">
                        <c:v>1.4103978780663342</c:v>
                      </c:pt>
                      <c:pt idx="12193">
                        <c:v>1.8749071587693031</c:v>
                      </c:pt>
                      <c:pt idx="12194">
                        <c:v>2.0725880942614898</c:v>
                      </c:pt>
                      <c:pt idx="12195">
                        <c:v>2.466013205257322</c:v>
                      </c:pt>
                      <c:pt idx="12196">
                        <c:v>2.5127168747107498</c:v>
                      </c:pt>
                      <c:pt idx="12197">
                        <c:v>1.2183825260013044</c:v>
                      </c:pt>
                      <c:pt idx="12198">
                        <c:v>3.0305275995036323</c:v>
                      </c:pt>
                      <c:pt idx="12199">
                        <c:v>1.6349728606178826</c:v>
                      </c:pt>
                      <c:pt idx="12200">
                        <c:v>1.8559696863827302</c:v>
                      </c:pt>
                      <c:pt idx="12201">
                        <c:v>2.7435282194764121</c:v>
                      </c:pt>
                      <c:pt idx="12202">
                        <c:v>1.6481104697618849</c:v>
                      </c:pt>
                      <c:pt idx="12203">
                        <c:v>2.464887625273688</c:v>
                      </c:pt>
                      <c:pt idx="12204">
                        <c:v>2.0759876031412228</c:v>
                      </c:pt>
                      <c:pt idx="12205">
                        <c:v>2.4291503307939588</c:v>
                      </c:pt>
                      <c:pt idx="12206">
                        <c:v>3.5242379797718315</c:v>
                      </c:pt>
                      <c:pt idx="12207">
                        <c:v>1.6810009323190129</c:v>
                      </c:pt>
                      <c:pt idx="12208">
                        <c:v>2.8518033734461405</c:v>
                      </c:pt>
                      <c:pt idx="12209">
                        <c:v>2.5419630751001581</c:v>
                      </c:pt>
                      <c:pt idx="12210">
                        <c:v>2.296097523722282</c:v>
                      </c:pt>
                      <c:pt idx="12211">
                        <c:v>1.9750572730806955</c:v>
                      </c:pt>
                      <c:pt idx="12212">
                        <c:v>2.1417866541532482</c:v>
                      </c:pt>
                      <c:pt idx="12213">
                        <c:v>2.159210231136437</c:v>
                      </c:pt>
                      <c:pt idx="12214">
                        <c:v>2.5317905981035524</c:v>
                      </c:pt>
                      <c:pt idx="12215">
                        <c:v>2.3259955990145329</c:v>
                      </c:pt>
                      <c:pt idx="12216">
                        <c:v>2.8118192902593404</c:v>
                      </c:pt>
                      <c:pt idx="12217">
                        <c:v>1.8473596164892629</c:v>
                      </c:pt>
                      <c:pt idx="12218">
                        <c:v>2.1406742714815272</c:v>
                      </c:pt>
                      <c:pt idx="12219">
                        <c:v>2.712085049471022</c:v>
                      </c:pt>
                      <c:pt idx="12220">
                        <c:v>2.5795511977941672</c:v>
                      </c:pt>
                      <c:pt idx="12221">
                        <c:v>1.4197749582612689</c:v>
                      </c:pt>
                      <c:pt idx="12222">
                        <c:v>1.0176407734260624</c:v>
                      </c:pt>
                      <c:pt idx="12223">
                        <c:v>1.9711576340922272</c:v>
                      </c:pt>
                      <c:pt idx="12224">
                        <c:v>1.9901086797895822</c:v>
                      </c:pt>
                      <c:pt idx="12225">
                        <c:v>1.3140085470436973</c:v>
                      </c:pt>
                      <c:pt idx="12226">
                        <c:v>3.1906500507805777</c:v>
                      </c:pt>
                      <c:pt idx="12227">
                        <c:v>2.7267210116040612</c:v>
                      </c:pt>
                      <c:pt idx="12228">
                        <c:v>2.1668271733818489</c:v>
                      </c:pt>
                      <c:pt idx="12229">
                        <c:v>2.5195638119759214</c:v>
                      </c:pt>
                      <c:pt idx="12230">
                        <c:v>2.5042484039322654</c:v>
                      </c:pt>
                      <c:pt idx="12231">
                        <c:v>2.779118932517505</c:v>
                      </c:pt>
                      <c:pt idx="12232">
                        <c:v>3.0697909340971994</c:v>
                      </c:pt>
                      <c:pt idx="12233">
                        <c:v>2.8249769418870994</c:v>
                      </c:pt>
                      <c:pt idx="12234">
                        <c:v>2.1988397750292026</c:v>
                      </c:pt>
                      <c:pt idx="12235">
                        <c:v>2.7846576837106873</c:v>
                      </c:pt>
                      <c:pt idx="12236">
                        <c:v>2.2623460558845436</c:v>
                      </c:pt>
                      <c:pt idx="12237">
                        <c:v>0.97241921565536682</c:v>
                      </c:pt>
                      <c:pt idx="12238">
                        <c:v>1.1469474137301054</c:v>
                      </c:pt>
                      <c:pt idx="12239">
                        <c:v>1.9479960100675473</c:v>
                      </c:pt>
                      <c:pt idx="12240">
                        <c:v>2.2881750203901561</c:v>
                      </c:pt>
                      <c:pt idx="12241">
                        <c:v>2.1475307151141667</c:v>
                      </c:pt>
                      <c:pt idx="12242">
                        <c:v>3.2190230848243564</c:v>
                      </c:pt>
                      <c:pt idx="12243">
                        <c:v>1.4650672399817226</c:v>
                      </c:pt>
                      <c:pt idx="12244">
                        <c:v>2.1811355249373903</c:v>
                      </c:pt>
                      <c:pt idx="12245">
                        <c:v>1.6731044720525277</c:v>
                      </c:pt>
                      <c:pt idx="12246">
                        <c:v>2.4442535726734191</c:v>
                      </c:pt>
                      <c:pt idx="12247">
                        <c:v>1.9724899911546194</c:v>
                      </c:pt>
                      <c:pt idx="12248">
                        <c:v>1.421561369476263</c:v>
                      </c:pt>
                      <c:pt idx="12249">
                        <c:v>1.8430866853834389</c:v>
                      </c:pt>
                      <c:pt idx="12250">
                        <c:v>1.2855309839845122</c:v>
                      </c:pt>
                      <c:pt idx="12251">
                        <c:v>1.8791650801988327</c:v>
                      </c:pt>
                      <c:pt idx="12252">
                        <c:v>1.630877322453808</c:v>
                      </c:pt>
                      <c:pt idx="12253">
                        <c:v>1.703808264037812</c:v>
                      </c:pt>
                      <c:pt idx="12254">
                        <c:v>3.4859401529534351</c:v>
                      </c:pt>
                      <c:pt idx="12255">
                        <c:v>1.7576135239849131</c:v>
                      </c:pt>
                      <c:pt idx="12256">
                        <c:v>2.9361103924802969</c:v>
                      </c:pt>
                      <c:pt idx="12257">
                        <c:v>2.1435242122305431</c:v>
                      </c:pt>
                      <c:pt idx="12258">
                        <c:v>2.7345857272604346</c:v>
                      </c:pt>
                      <c:pt idx="12259">
                        <c:v>2.7849663280589261</c:v>
                      </c:pt>
                      <c:pt idx="12260">
                        <c:v>2.7767949925531541</c:v>
                      </c:pt>
                      <c:pt idx="12261">
                        <c:v>1.4919700610687232</c:v>
                      </c:pt>
                      <c:pt idx="12262">
                        <c:v>1.8255735749735689</c:v>
                      </c:pt>
                      <c:pt idx="12263">
                        <c:v>2.8737327007051348</c:v>
                      </c:pt>
                      <c:pt idx="12264">
                        <c:v>1.6600385467671035</c:v>
                      </c:pt>
                      <c:pt idx="12265">
                        <c:v>2.2710776787516824</c:v>
                      </c:pt>
                      <c:pt idx="12266">
                        <c:v>2.1004968132159729</c:v>
                      </c:pt>
                      <c:pt idx="12267">
                        <c:v>1.4173074752943522</c:v>
                      </c:pt>
                      <c:pt idx="12268">
                        <c:v>1.6024193557297526</c:v>
                      </c:pt>
                      <c:pt idx="12269">
                        <c:v>1.7956868885999053</c:v>
                      </c:pt>
                      <c:pt idx="12270">
                        <c:v>1.8389616682091992</c:v>
                      </c:pt>
                      <c:pt idx="12271">
                        <c:v>2.2665289665399362</c:v>
                      </c:pt>
                      <c:pt idx="12272">
                        <c:v>1.1704847226296358</c:v>
                      </c:pt>
                      <c:pt idx="12273">
                        <c:v>0.85834207550627917</c:v>
                      </c:pt>
                      <c:pt idx="12274">
                        <c:v>1.3695648550548309</c:v>
                      </c:pt>
                      <c:pt idx="12275">
                        <c:v>0.69211281684479775</c:v>
                      </c:pt>
                      <c:pt idx="12276">
                        <c:v>1.1985490116885704</c:v>
                      </c:pt>
                      <c:pt idx="12277">
                        <c:v>1.6908670696330748</c:v>
                      </c:pt>
                      <c:pt idx="12278">
                        <c:v>3.463643952888007</c:v>
                      </c:pt>
                      <c:pt idx="12279">
                        <c:v>4.2560360932431287</c:v>
                      </c:pt>
                      <c:pt idx="12280">
                        <c:v>2.5948894097761181</c:v>
                      </c:pt>
                      <c:pt idx="12281">
                        <c:v>1.7784510697195424</c:v>
                      </c:pt>
                      <c:pt idx="12282">
                        <c:v>2.145037470179906</c:v>
                      </c:pt>
                      <c:pt idx="12283">
                        <c:v>3.1783991493797816</c:v>
                      </c:pt>
                      <c:pt idx="12284">
                        <c:v>2.930540018242195</c:v>
                      </c:pt>
                      <c:pt idx="12285">
                        <c:v>1.9607384304958184</c:v>
                      </c:pt>
                      <c:pt idx="12286">
                        <c:v>1.548677334828545</c:v>
                      </c:pt>
                      <c:pt idx="12287">
                        <c:v>1.9078725139136514</c:v>
                      </c:pt>
                      <c:pt idx="12288">
                        <c:v>1.493362938943843</c:v>
                      </c:pt>
                      <c:pt idx="12289">
                        <c:v>0.87705207794206297</c:v>
                      </c:pt>
                      <c:pt idx="12290">
                        <c:v>1.3308121237811341</c:v>
                      </c:pt>
                      <c:pt idx="12291">
                        <c:v>1.1043247328365324</c:v>
                      </c:pt>
                      <c:pt idx="12292">
                        <c:v>0.82350302906258299</c:v>
                      </c:pt>
                      <c:pt idx="12293">
                        <c:v>1.1534861193192174</c:v>
                      </c:pt>
                      <c:pt idx="12294">
                        <c:v>1.0107700784573013</c:v>
                      </c:pt>
                      <c:pt idx="12295">
                        <c:v>0.60492787918228108</c:v>
                      </c:pt>
                      <c:pt idx="12296">
                        <c:v>0.69466623424723006</c:v>
                      </c:pt>
                      <c:pt idx="12297">
                        <c:v>0.60035141771631328</c:v>
                      </c:pt>
                      <c:pt idx="12298">
                        <c:v>0.37643406568568788</c:v>
                      </c:pt>
                      <c:pt idx="12299">
                        <c:v>0.59702933844566763</c:v>
                      </c:pt>
                      <c:pt idx="12300">
                        <c:v>1.3146382076190606</c:v>
                      </c:pt>
                      <c:pt idx="12301">
                        <c:v>3.0361189055413673</c:v>
                      </c:pt>
                      <c:pt idx="12302">
                        <c:v>3.7755741378896834</c:v>
                      </c:pt>
                      <c:pt idx="12303">
                        <c:v>2.2552593199186703</c:v>
                      </c:pt>
                      <c:pt idx="12304">
                        <c:v>3.0363851858311688</c:v>
                      </c:pt>
                      <c:pt idx="12305">
                        <c:v>3.5644612462382037</c:v>
                      </c:pt>
                      <c:pt idx="12306">
                        <c:v>3.4370264920645854</c:v>
                      </c:pt>
                      <c:pt idx="12307">
                        <c:v>3.0009856246774644</c:v>
                      </c:pt>
                      <c:pt idx="12308">
                        <c:v>3.1036406145089188</c:v>
                      </c:pt>
                      <c:pt idx="12309">
                        <c:v>2.8589987042457672</c:v>
                      </c:pt>
                      <c:pt idx="12310">
                        <c:v>2.4521050348982198</c:v>
                      </c:pt>
                      <c:pt idx="12311">
                        <c:v>2.3644007926094024</c:v>
                      </c:pt>
                      <c:pt idx="12312">
                        <c:v>2.4038164161209914</c:v>
                      </c:pt>
                      <c:pt idx="12313">
                        <c:v>3.639911516671078</c:v>
                      </c:pt>
                      <c:pt idx="12314">
                        <c:v>2.1084364691571684</c:v>
                      </c:pt>
                      <c:pt idx="12315">
                        <c:v>2.4280127958752877</c:v>
                      </c:pt>
                      <c:pt idx="12316">
                        <c:v>1.3828849977341511</c:v>
                      </c:pt>
                      <c:pt idx="12317">
                        <c:v>1.2913625989541615</c:v>
                      </c:pt>
                      <c:pt idx="12318">
                        <c:v>1.9390309127219829</c:v>
                      </c:pt>
                      <c:pt idx="12319">
                        <c:v>1.7952335256561516</c:v>
                      </c:pt>
                      <c:pt idx="12320">
                        <c:v>1.6634998203747442</c:v>
                      </c:pt>
                      <c:pt idx="12321">
                        <c:v>1.2152162821770913</c:v>
                      </c:pt>
                      <c:pt idx="12322">
                        <c:v>1.7581479129292343</c:v>
                      </c:pt>
                      <c:pt idx="12323">
                        <c:v>1.9099848998356233</c:v>
                      </c:pt>
                      <c:pt idx="12324">
                        <c:v>0.72629710698735761</c:v>
                      </c:pt>
                      <c:pt idx="12325">
                        <c:v>1.8451692845811871</c:v>
                      </c:pt>
                      <c:pt idx="12326">
                        <c:v>2.2600327924666739</c:v>
                      </c:pt>
                      <c:pt idx="12327">
                        <c:v>2.0814683604935329</c:v>
                      </c:pt>
                      <c:pt idx="12328">
                        <c:v>3.0956144854625038</c:v>
                      </c:pt>
                      <c:pt idx="12329">
                        <c:v>3.646624404401396</c:v>
                      </c:pt>
                      <c:pt idx="12330">
                        <c:v>3.3372416997448173</c:v>
                      </c:pt>
                      <c:pt idx="12331">
                        <c:v>2.9003175809133337</c:v>
                      </c:pt>
                      <c:pt idx="12332">
                        <c:v>3.1767410763118842</c:v>
                      </c:pt>
                      <c:pt idx="12333">
                        <c:v>2.6384885881562998</c:v>
                      </c:pt>
                      <c:pt idx="12334">
                        <c:v>2.8257357549315745</c:v>
                      </c:pt>
                      <c:pt idx="12335">
                        <c:v>2.1677227979990734</c:v>
                      </c:pt>
                      <c:pt idx="12336">
                        <c:v>2.5583011172319536</c:v>
                      </c:pt>
                      <c:pt idx="12337">
                        <c:v>2.7137148263471489</c:v>
                      </c:pt>
                      <c:pt idx="12338">
                        <c:v>2.4333750640400784</c:v>
                      </c:pt>
                      <c:pt idx="12339">
                        <c:v>2.0102423355510015</c:v>
                      </c:pt>
                      <c:pt idx="12340">
                        <c:v>1.8422283300726661</c:v>
                      </c:pt>
                      <c:pt idx="12341">
                        <c:v>2.2466465146894494</c:v>
                      </c:pt>
                      <c:pt idx="12342">
                        <c:v>1.7804310284225389</c:v>
                      </c:pt>
                      <c:pt idx="12343">
                        <c:v>1.7439778284201988</c:v>
                      </c:pt>
                      <c:pt idx="12344">
                        <c:v>1.7136278926098945</c:v>
                      </c:pt>
                      <c:pt idx="12345">
                        <c:v>0.93871786669759139</c:v>
                      </c:pt>
                      <c:pt idx="12346">
                        <c:v>1.0709360572478273</c:v>
                      </c:pt>
                      <c:pt idx="12347">
                        <c:v>2.1070427820082411</c:v>
                      </c:pt>
                      <c:pt idx="12348">
                        <c:v>1.1033175262781725</c:v>
                      </c:pt>
                      <c:pt idx="12349">
                        <c:v>1.1416521591395901</c:v>
                      </c:pt>
                      <c:pt idx="12350">
                        <c:v>2.0380928448145457</c:v>
                      </c:pt>
                      <c:pt idx="12351">
                        <c:v>1.8232755096152706</c:v>
                      </c:pt>
                      <c:pt idx="12352">
                        <c:v>3.2063790825397689</c:v>
                      </c:pt>
                      <c:pt idx="12353">
                        <c:v>2.7172032807075852</c:v>
                      </c:pt>
                      <c:pt idx="12354">
                        <c:v>2.0042445746202211</c:v>
                      </c:pt>
                      <c:pt idx="12355">
                        <c:v>4.0619608944373073</c:v>
                      </c:pt>
                      <c:pt idx="12356">
                        <c:v>2.9487977483690413</c:v>
                      </c:pt>
                      <c:pt idx="12357">
                        <c:v>3.2288707738488549</c:v>
                      </c:pt>
                      <c:pt idx="12358">
                        <c:v>2.0286075711565883</c:v>
                      </c:pt>
                      <c:pt idx="12359">
                        <c:v>1.9323363241620062</c:v>
                      </c:pt>
                      <c:pt idx="12360">
                        <c:v>4.4959342576904966</c:v>
                      </c:pt>
                      <c:pt idx="12361">
                        <c:v>1.2553082076897857</c:v>
                      </c:pt>
                      <c:pt idx="12362">
                        <c:v>2.3810079766637644</c:v>
                      </c:pt>
                      <c:pt idx="12363">
                        <c:v>4.4693549388563163</c:v>
                      </c:pt>
                      <c:pt idx="12364">
                        <c:v>2.5343597096216519</c:v>
                      </c:pt>
                      <c:pt idx="12365">
                        <c:v>3.0749083677765916</c:v>
                      </c:pt>
                      <c:pt idx="12366">
                        <c:v>2.8806592471319665</c:v>
                      </c:pt>
                      <c:pt idx="12367">
                        <c:v>3.5019375666386159</c:v>
                      </c:pt>
                      <c:pt idx="12368">
                        <c:v>3.0714022191586832</c:v>
                      </c:pt>
                      <c:pt idx="12369">
                        <c:v>1.9815528080357097</c:v>
                      </c:pt>
                      <c:pt idx="12370">
                        <c:v>0.91866549268878417</c:v>
                      </c:pt>
                      <c:pt idx="12371">
                        <c:v>0.81968583685296792</c:v>
                      </c:pt>
                      <c:pt idx="12372">
                        <c:v>1.0600475378451917</c:v>
                      </c:pt>
                      <c:pt idx="12373">
                        <c:v>1.5917793004635488</c:v>
                      </c:pt>
                      <c:pt idx="12374">
                        <c:v>2.5348853741667416</c:v>
                      </c:pt>
                      <c:pt idx="12375">
                        <c:v>2.313641120469375</c:v>
                      </c:pt>
                      <c:pt idx="12376">
                        <c:v>2.0176856480521814</c:v>
                      </c:pt>
                      <c:pt idx="12377">
                        <c:v>1.2232420371458055</c:v>
                      </c:pt>
                      <c:pt idx="12378">
                        <c:v>2.2763713692968861</c:v>
                      </c:pt>
                      <c:pt idx="12379">
                        <c:v>2.3942433648081951</c:v>
                      </c:pt>
                      <c:pt idx="12380">
                        <c:v>2.39604513943579</c:v>
                      </c:pt>
                      <c:pt idx="12381">
                        <c:v>2.0399748705485368</c:v>
                      </c:pt>
                      <c:pt idx="12382">
                        <c:v>1.7931994660461625</c:v>
                      </c:pt>
                      <c:pt idx="12383">
                        <c:v>2.7298545752880874</c:v>
                      </c:pt>
                      <c:pt idx="12384">
                        <c:v>2.2592739527490528</c:v>
                      </c:pt>
                      <c:pt idx="12385">
                        <c:v>1.3472866874127858</c:v>
                      </c:pt>
                      <c:pt idx="12386">
                        <c:v>2.3584835434364364</c:v>
                      </c:pt>
                      <c:pt idx="12387">
                        <c:v>1.6167196586155799</c:v>
                      </c:pt>
                      <c:pt idx="12388">
                        <c:v>2.1484782561692879</c:v>
                      </c:pt>
                      <c:pt idx="12389">
                        <c:v>2.3530622992331844</c:v>
                      </c:pt>
                      <c:pt idx="12390">
                        <c:v>2.6456652840600636</c:v>
                      </c:pt>
                      <c:pt idx="12391">
                        <c:v>1.6469918363861031</c:v>
                      </c:pt>
                      <c:pt idx="12392">
                        <c:v>1.8794088857918048</c:v>
                      </c:pt>
                      <c:pt idx="12393">
                        <c:v>2.6464611433581289</c:v>
                      </c:pt>
                      <c:pt idx="12394">
                        <c:v>0.50440758162466859</c:v>
                      </c:pt>
                      <c:pt idx="12395">
                        <c:v>1.5257630527223958</c:v>
                      </c:pt>
                      <c:pt idx="12396">
                        <c:v>2.4575400092793664</c:v>
                      </c:pt>
                      <c:pt idx="12397">
                        <c:v>2.0903727540791817</c:v>
                      </c:pt>
                      <c:pt idx="12398">
                        <c:v>1.6801061318494714</c:v>
                      </c:pt>
                      <c:pt idx="12399">
                        <c:v>1.4909839554081641</c:v>
                      </c:pt>
                      <c:pt idx="12400">
                        <c:v>0.69652011611284392</c:v>
                      </c:pt>
                      <c:pt idx="12401">
                        <c:v>1.7878436136793003</c:v>
                      </c:pt>
                      <c:pt idx="12402">
                        <c:v>2.2541922993924217</c:v>
                      </c:pt>
                      <c:pt idx="12403">
                        <c:v>3.5187122835233278</c:v>
                      </c:pt>
                      <c:pt idx="12404">
                        <c:v>2.6382751636203574</c:v>
                      </c:pt>
                      <c:pt idx="12405">
                        <c:v>2.8141535580738228</c:v>
                      </c:pt>
                      <c:pt idx="12406">
                        <c:v>2.2740535558556649</c:v>
                      </c:pt>
                      <c:pt idx="12407">
                        <c:v>2.753062327243065</c:v>
                      </c:pt>
                      <c:pt idx="12408">
                        <c:v>1.3351989592209723</c:v>
                      </c:pt>
                      <c:pt idx="12409">
                        <c:v>2.0417666727858714</c:v>
                      </c:pt>
                      <c:pt idx="12410">
                        <c:v>1.9964740638218066</c:v>
                      </c:pt>
                      <c:pt idx="12411">
                        <c:v>1.7402305191047533</c:v>
                      </c:pt>
                      <c:pt idx="12412">
                        <c:v>1.4623081640472269</c:v>
                      </c:pt>
                      <c:pt idx="12413">
                        <c:v>1.2318106499055974</c:v>
                      </c:pt>
                      <c:pt idx="12414">
                        <c:v>1.5108834286882087</c:v>
                      </c:pt>
                      <c:pt idx="12415">
                        <c:v>0.74958647476464657</c:v>
                      </c:pt>
                      <c:pt idx="12416">
                        <c:v>0.87143691542178325</c:v>
                      </c:pt>
                      <c:pt idx="12417">
                        <c:v>0.79179089489794474</c:v>
                      </c:pt>
                      <c:pt idx="12418">
                        <c:v>1.0241458262976584</c:v>
                      </c:pt>
                      <c:pt idx="12419">
                        <c:v>1.4216802533183421</c:v>
                      </c:pt>
                      <c:pt idx="12420">
                        <c:v>1.2025811575250576</c:v>
                      </c:pt>
                      <c:pt idx="12421">
                        <c:v>0.91828723361202369</c:v>
                      </c:pt>
                      <c:pt idx="12422">
                        <c:v>0.71294924246954661</c:v>
                      </c:pt>
                      <c:pt idx="12423">
                        <c:v>0.53944967728004667</c:v>
                      </c:pt>
                      <c:pt idx="12424">
                        <c:v>0.94752366485801509</c:v>
                      </c:pt>
                      <c:pt idx="12425">
                        <c:v>1.1004504013515479</c:v>
                      </c:pt>
                      <c:pt idx="12426">
                        <c:v>3.1688038987377842</c:v>
                      </c:pt>
                      <c:pt idx="12427">
                        <c:v>2.4146815561447359</c:v>
                      </c:pt>
                      <c:pt idx="12428">
                        <c:v>3.1381433765982396</c:v>
                      </c:pt>
                      <c:pt idx="12429">
                        <c:v>3.8796435252828867</c:v>
                      </c:pt>
                      <c:pt idx="12430">
                        <c:v>3.4708250860318794</c:v>
                      </c:pt>
                      <c:pt idx="12431">
                        <c:v>5.9390867553253432</c:v>
                      </c:pt>
                      <c:pt idx="12432">
                        <c:v>2.3791800812693515</c:v>
                      </c:pt>
                      <c:pt idx="12433">
                        <c:v>3.7591302433087979</c:v>
                      </c:pt>
                      <c:pt idx="12434">
                        <c:v>2.9616633184032328</c:v>
                      </c:pt>
                      <c:pt idx="12435">
                        <c:v>2.2215045192167575</c:v>
                      </c:pt>
                      <c:pt idx="12436">
                        <c:v>2.7024098830705765</c:v>
                      </c:pt>
                      <c:pt idx="12437">
                        <c:v>2.9268113760975711</c:v>
                      </c:pt>
                      <c:pt idx="12438">
                        <c:v>2.1289386951843792</c:v>
                      </c:pt>
                      <c:pt idx="12439">
                        <c:v>2.6101833637359708</c:v>
                      </c:pt>
                      <c:pt idx="12440">
                        <c:v>3.6111768285306693</c:v>
                      </c:pt>
                      <c:pt idx="12441">
                        <c:v>1.7396467187877003</c:v>
                      </c:pt>
                      <c:pt idx="12442">
                        <c:v>1.8574839043632041</c:v>
                      </c:pt>
                      <c:pt idx="12443">
                        <c:v>2.0870170863736197</c:v>
                      </c:pt>
                      <c:pt idx="12444">
                        <c:v>2.5834412038389125</c:v>
                      </c:pt>
                      <c:pt idx="12445">
                        <c:v>1.4021289245774271</c:v>
                      </c:pt>
                      <c:pt idx="12446">
                        <c:v>1.2973739103975965</c:v>
                      </c:pt>
                      <c:pt idx="12447">
                        <c:v>1.2841357721991737</c:v>
                      </c:pt>
                      <c:pt idx="12448">
                        <c:v>1.1933206057128423</c:v>
                      </c:pt>
                      <c:pt idx="12449">
                        <c:v>1.1581798018145286</c:v>
                      </c:pt>
                      <c:pt idx="12450">
                        <c:v>1.8011107407763114</c:v>
                      </c:pt>
                      <c:pt idx="12451">
                        <c:v>0.97804902030857455</c:v>
                      </c:pt>
                      <c:pt idx="12452">
                        <c:v>3.2716751049831223</c:v>
                      </c:pt>
                      <c:pt idx="12453">
                        <c:v>3.6554578359053309</c:v>
                      </c:pt>
                      <c:pt idx="12454">
                        <c:v>3.1813827867286846</c:v>
                      </c:pt>
                      <c:pt idx="12455">
                        <c:v>2.9769634772607301</c:v>
                      </c:pt>
                      <c:pt idx="12456">
                        <c:v>2.4505505188274697</c:v>
                      </c:pt>
                      <c:pt idx="12457">
                        <c:v>3.0398331569270041</c:v>
                      </c:pt>
                      <c:pt idx="12458">
                        <c:v>1.5312139225004442</c:v>
                      </c:pt>
                      <c:pt idx="12459">
                        <c:v>4.2205332673432432</c:v>
                      </c:pt>
                      <c:pt idx="12460">
                        <c:v>2.7961640448506171</c:v>
                      </c:pt>
                      <c:pt idx="12461">
                        <c:v>3.8706028381401008</c:v>
                      </c:pt>
                      <c:pt idx="12462">
                        <c:v>2.8059383201651835</c:v>
                      </c:pt>
                      <c:pt idx="12463">
                        <c:v>2.0619468632121523</c:v>
                      </c:pt>
                      <c:pt idx="12464">
                        <c:v>0.83479166728295062</c:v>
                      </c:pt>
                      <c:pt idx="12465">
                        <c:v>1.8165045515040472</c:v>
                      </c:pt>
                      <c:pt idx="12466">
                        <c:v>2.6573556632941364</c:v>
                      </c:pt>
                      <c:pt idx="12467">
                        <c:v>2.3877150631593</c:v>
                      </c:pt>
                      <c:pt idx="12468">
                        <c:v>0.96778801380116464</c:v>
                      </c:pt>
                      <c:pt idx="12469">
                        <c:v>1.5134482514482799</c:v>
                      </c:pt>
                      <c:pt idx="12470">
                        <c:v>2.2278320247569243</c:v>
                      </c:pt>
                      <c:pt idx="12471">
                        <c:v>2.4806723579774128</c:v>
                      </c:pt>
                      <c:pt idx="12472">
                        <c:v>0.69029545209874588</c:v>
                      </c:pt>
                      <c:pt idx="12473">
                        <c:v>1.9076237805163692</c:v>
                      </c:pt>
                      <c:pt idx="12474">
                        <c:v>1.975197872154804</c:v>
                      </c:pt>
                      <c:pt idx="12475">
                        <c:v>1.8409794557535135</c:v>
                      </c:pt>
                      <c:pt idx="12476">
                        <c:v>2.5868100750869347</c:v>
                      </c:pt>
                      <c:pt idx="12477">
                        <c:v>3.07856451938166</c:v>
                      </c:pt>
                      <c:pt idx="12478">
                        <c:v>3.350040233565025</c:v>
                      </c:pt>
                      <c:pt idx="12479">
                        <c:v>4.599099500138351</c:v>
                      </c:pt>
                      <c:pt idx="12480">
                        <c:v>3.7037915821629923</c:v>
                      </c:pt>
                      <c:pt idx="12481">
                        <c:v>5.4362405658881841</c:v>
                      </c:pt>
                      <c:pt idx="12482">
                        <c:v>3.2925039014375241</c:v>
                      </c:pt>
                      <c:pt idx="12483">
                        <c:v>2.7237293462039482</c:v>
                      </c:pt>
                      <c:pt idx="12484">
                        <c:v>2.6134947414863436</c:v>
                      </c:pt>
                      <c:pt idx="12485">
                        <c:v>4.1308157000436143</c:v>
                      </c:pt>
                      <c:pt idx="12486">
                        <c:v>2.7547121118062758</c:v>
                      </c:pt>
                      <c:pt idx="12487">
                        <c:v>1.966364790901016</c:v>
                      </c:pt>
                      <c:pt idx="12488">
                        <c:v>4.2622174264858375</c:v>
                      </c:pt>
                      <c:pt idx="12489">
                        <c:v>2.4591399199325354</c:v>
                      </c:pt>
                      <c:pt idx="12490">
                        <c:v>2.2248714327101831</c:v>
                      </c:pt>
                      <c:pt idx="12491">
                        <c:v>1.5971609130656543</c:v>
                      </c:pt>
                      <c:pt idx="12492">
                        <c:v>1.6327836627992933</c:v>
                      </c:pt>
                      <c:pt idx="12493">
                        <c:v>1.8907690439840357</c:v>
                      </c:pt>
                      <c:pt idx="12494">
                        <c:v>1.270894763781707</c:v>
                      </c:pt>
                      <c:pt idx="12495">
                        <c:v>2.0324997552113073</c:v>
                      </c:pt>
                      <c:pt idx="12496">
                        <c:v>2.3251697668143687</c:v>
                      </c:pt>
                      <c:pt idx="12497">
                        <c:v>1.8020996738459087</c:v>
                      </c:pt>
                      <c:pt idx="12498">
                        <c:v>1.5175193328376784</c:v>
                      </c:pt>
                      <c:pt idx="12499">
                        <c:v>1.3561691484346408</c:v>
                      </c:pt>
                      <c:pt idx="12500">
                        <c:v>1.1752752505431581</c:v>
                      </c:pt>
                      <c:pt idx="12501">
                        <c:v>2.5194926453044144</c:v>
                      </c:pt>
                      <c:pt idx="12502">
                        <c:v>3.2005101237942197</c:v>
                      </c:pt>
                      <c:pt idx="12503">
                        <c:v>6.1586233052422612</c:v>
                      </c:pt>
                      <c:pt idx="12504">
                        <c:v>5.5159627279609778</c:v>
                      </c:pt>
                      <c:pt idx="12505">
                        <c:v>4.8222563122280526</c:v>
                      </c:pt>
                      <c:pt idx="12506">
                        <c:v>2.5832938108360382</c:v>
                      </c:pt>
                      <c:pt idx="12507">
                        <c:v>6.2997922871609129</c:v>
                      </c:pt>
                      <c:pt idx="12508">
                        <c:v>2.9116174835832731</c:v>
                      </c:pt>
                      <c:pt idx="12509">
                        <c:v>4.5322391142427865</c:v>
                      </c:pt>
                      <c:pt idx="12510">
                        <c:v>3.5333516279313062</c:v>
                      </c:pt>
                      <c:pt idx="12511">
                        <c:v>1.8055867362512759</c:v>
                      </c:pt>
                      <c:pt idx="12512">
                        <c:v>3.118169674466035</c:v>
                      </c:pt>
                      <c:pt idx="12513">
                        <c:v>3.6610493527346435</c:v>
                      </c:pt>
                      <c:pt idx="12514">
                        <c:v>2.1541617197052276</c:v>
                      </c:pt>
                      <c:pt idx="12515">
                        <c:v>2.2906782220857353</c:v>
                      </c:pt>
                      <c:pt idx="12516">
                        <c:v>2.4522183794635248</c:v>
                      </c:pt>
                      <c:pt idx="12517">
                        <c:v>1.6503080554835667</c:v>
                      </c:pt>
                      <c:pt idx="12518">
                        <c:v>2.1497109525552967</c:v>
                      </c:pt>
                      <c:pt idx="12519">
                        <c:v>2.2348595672442051</c:v>
                      </c:pt>
                      <c:pt idx="12520">
                        <c:v>0.93510335069522699</c:v>
                      </c:pt>
                      <c:pt idx="12521">
                        <c:v>1.8493546225058204</c:v>
                      </c:pt>
                      <c:pt idx="12522">
                        <c:v>0.74066388392970695</c:v>
                      </c:pt>
                      <c:pt idx="12523">
                        <c:v>1.6490904842812395</c:v>
                      </c:pt>
                      <c:pt idx="12524">
                        <c:v>1.5797080645256196</c:v>
                      </c:pt>
                      <c:pt idx="12525">
                        <c:v>1.4017584747920238</c:v>
                      </c:pt>
                      <c:pt idx="12526">
                        <c:v>2.088324827173345</c:v>
                      </c:pt>
                      <c:pt idx="12527">
                        <c:v>2.3755040247165833</c:v>
                      </c:pt>
                      <c:pt idx="12528">
                        <c:v>2.8495491555220989</c:v>
                      </c:pt>
                      <c:pt idx="12529">
                        <c:v>2.8990976819435241</c:v>
                      </c:pt>
                      <c:pt idx="12530">
                        <c:v>2.6812752931445742</c:v>
                      </c:pt>
                      <c:pt idx="12531">
                        <c:v>1.6414347642665585</c:v>
                      </c:pt>
                      <c:pt idx="12532">
                        <c:v>3.242632647339232</c:v>
                      </c:pt>
                      <c:pt idx="12533">
                        <c:v>2.6657099978662635</c:v>
                      </c:pt>
                      <c:pt idx="12534">
                        <c:v>3.1411815246372066</c:v>
                      </c:pt>
                      <c:pt idx="12535">
                        <c:v>1.877562541988383</c:v>
                      </c:pt>
                      <c:pt idx="12536">
                        <c:v>2.5272597149883982</c:v>
                      </c:pt>
                      <c:pt idx="12537">
                        <c:v>1.3452139409457211</c:v>
                      </c:pt>
                      <c:pt idx="12538">
                        <c:v>1.6734357031583218</c:v>
                      </c:pt>
                      <c:pt idx="12539">
                        <c:v>1.191725089972439</c:v>
                      </c:pt>
                      <c:pt idx="12540">
                        <c:v>2.4864567435725058</c:v>
                      </c:pt>
                      <c:pt idx="12541">
                        <c:v>3.2246397117020362</c:v>
                      </c:pt>
                      <c:pt idx="12542">
                        <c:v>2.411787716278766</c:v>
                      </c:pt>
                      <c:pt idx="12543">
                        <c:v>2.0043127353440502</c:v>
                      </c:pt>
                      <c:pt idx="12544">
                        <c:v>2.2068814309727229</c:v>
                      </c:pt>
                      <c:pt idx="12545">
                        <c:v>2.4369517553070854</c:v>
                      </c:pt>
                      <c:pt idx="12546">
                        <c:v>2.1286663650486326</c:v>
                      </c:pt>
                      <c:pt idx="12547">
                        <c:v>2.1885248612309227</c:v>
                      </c:pt>
                      <c:pt idx="12548">
                        <c:v>1.6731148865920655</c:v>
                      </c:pt>
                      <c:pt idx="12549">
                        <c:v>1.0334821291958876</c:v>
                      </c:pt>
                      <c:pt idx="12550">
                        <c:v>2.15517369192492</c:v>
                      </c:pt>
                      <c:pt idx="12551">
                        <c:v>3.4616525597166699</c:v>
                      </c:pt>
                      <c:pt idx="12552">
                        <c:v>2.420780676035641</c:v>
                      </c:pt>
                      <c:pt idx="12553">
                        <c:v>1.5129150891551866</c:v>
                      </c:pt>
                      <c:pt idx="12554">
                        <c:v>5.3475042306101459</c:v>
                      </c:pt>
                      <c:pt idx="12555">
                        <c:v>4.1002072544721253</c:v>
                      </c:pt>
                      <c:pt idx="12556">
                        <c:v>3.6901118753772684</c:v>
                      </c:pt>
                      <c:pt idx="12557">
                        <c:v>4.0568543245352728</c:v>
                      </c:pt>
                      <c:pt idx="12558">
                        <c:v>2.7947152653735263</c:v>
                      </c:pt>
                      <c:pt idx="12559">
                        <c:v>2.3018257852170154</c:v>
                      </c:pt>
                      <c:pt idx="12560">
                        <c:v>1.9346744309532959</c:v>
                      </c:pt>
                      <c:pt idx="12561">
                        <c:v>4.0047831025745957</c:v>
                      </c:pt>
                      <c:pt idx="12562">
                        <c:v>1.1607159514395502</c:v>
                      </c:pt>
                      <c:pt idx="12563">
                        <c:v>2.9606611066350705</c:v>
                      </c:pt>
                      <c:pt idx="12564">
                        <c:v>2.7898361176915878</c:v>
                      </c:pt>
                      <c:pt idx="12565">
                        <c:v>2.5938313694463071</c:v>
                      </c:pt>
                      <c:pt idx="12566">
                        <c:v>2.034342488076847</c:v>
                      </c:pt>
                      <c:pt idx="12567">
                        <c:v>0.8765145560477613</c:v>
                      </c:pt>
                      <c:pt idx="12568">
                        <c:v>2.3049826764851411</c:v>
                      </c:pt>
                      <c:pt idx="12569">
                        <c:v>1.1253030465226961</c:v>
                      </c:pt>
                      <c:pt idx="12570">
                        <c:v>0.85803380860267342</c:v>
                      </c:pt>
                      <c:pt idx="12571">
                        <c:v>2.2763833227180541</c:v>
                      </c:pt>
                      <c:pt idx="12572">
                        <c:v>0.62262954927894765</c:v>
                      </c:pt>
                      <c:pt idx="12573">
                        <c:v>1.7239977244418092</c:v>
                      </c:pt>
                      <c:pt idx="12574">
                        <c:v>0.71007080008974177</c:v>
                      </c:pt>
                      <c:pt idx="12575">
                        <c:v>3.7263006548776092</c:v>
                      </c:pt>
                      <c:pt idx="12576">
                        <c:v>3.5325268139027473</c:v>
                      </c:pt>
                      <c:pt idx="12577">
                        <c:v>4.2983877544946489</c:v>
                      </c:pt>
                      <c:pt idx="12578">
                        <c:v>5.0882727696567409</c:v>
                      </c:pt>
                      <c:pt idx="12579">
                        <c:v>1.9132737315588981</c:v>
                      </c:pt>
                      <c:pt idx="12580">
                        <c:v>6.0160583222107231</c:v>
                      </c:pt>
                      <c:pt idx="12581">
                        <c:v>4.8700935598931698</c:v>
                      </c:pt>
                      <c:pt idx="12582">
                        <c:v>5.587137115620969</c:v>
                      </c:pt>
                      <c:pt idx="12583">
                        <c:v>5.900289908561172</c:v>
                      </c:pt>
                      <c:pt idx="12584">
                        <c:v>3.8371709085300698</c:v>
                      </c:pt>
                      <c:pt idx="12585">
                        <c:v>6.5386882779436215</c:v>
                      </c:pt>
                      <c:pt idx="12586">
                        <c:v>3.6727523348020159</c:v>
                      </c:pt>
                      <c:pt idx="12587">
                        <c:v>6.3896839794049161</c:v>
                      </c:pt>
                      <c:pt idx="12588">
                        <c:v>5.9815556568780153</c:v>
                      </c:pt>
                      <c:pt idx="12589">
                        <c:v>1.4677821216184364</c:v>
                      </c:pt>
                      <c:pt idx="12590">
                        <c:v>2.94550700380303</c:v>
                      </c:pt>
                      <c:pt idx="12591">
                        <c:v>2.8543223893697793</c:v>
                      </c:pt>
                      <c:pt idx="12592">
                        <c:v>6.2830736066474708</c:v>
                      </c:pt>
                      <c:pt idx="12593">
                        <c:v>2.8025401601948454</c:v>
                      </c:pt>
                      <c:pt idx="12594">
                        <c:v>5.96616736610925</c:v>
                      </c:pt>
                      <c:pt idx="12595">
                        <c:v>2.9555618961039136</c:v>
                      </c:pt>
                      <c:pt idx="12596">
                        <c:v>3.169479017644067</c:v>
                      </c:pt>
                      <c:pt idx="12597">
                        <c:v>5.2646718360581177</c:v>
                      </c:pt>
                      <c:pt idx="12598">
                        <c:v>4.2053018101026822</c:v>
                      </c:pt>
                      <c:pt idx="12599">
                        <c:v>4.4794395217314982</c:v>
                      </c:pt>
                      <c:pt idx="12600">
                        <c:v>1.1001693332516658</c:v>
                      </c:pt>
                      <c:pt idx="12601">
                        <c:v>2.4222048120089528</c:v>
                      </c:pt>
                      <c:pt idx="12602">
                        <c:v>3.2044468282356791</c:v>
                      </c:pt>
                      <c:pt idx="12603">
                        <c:v>2.8653816426233503</c:v>
                      </c:pt>
                      <c:pt idx="12604">
                        <c:v>2.897787803920997</c:v>
                      </c:pt>
                      <c:pt idx="12605">
                        <c:v>2.4657360132267279</c:v>
                      </c:pt>
                      <c:pt idx="12606">
                        <c:v>1.6867349972025132</c:v>
                      </c:pt>
                      <c:pt idx="12607">
                        <c:v>3.0864250580737633</c:v>
                      </c:pt>
                      <c:pt idx="12608">
                        <c:v>2.1210991022442687</c:v>
                      </c:pt>
                      <c:pt idx="12609">
                        <c:v>2.1626269955857986</c:v>
                      </c:pt>
                      <c:pt idx="12610">
                        <c:v>3.7461452892431448</c:v>
                      </c:pt>
                      <c:pt idx="12611">
                        <c:v>0.92409438629914664</c:v>
                      </c:pt>
                      <c:pt idx="12612">
                        <c:v>3.6579952086093601</c:v>
                      </c:pt>
                      <c:pt idx="12613">
                        <c:v>2.7129798978910769</c:v>
                      </c:pt>
                      <c:pt idx="12614">
                        <c:v>2.3269945503649652</c:v>
                      </c:pt>
                      <c:pt idx="12615">
                        <c:v>3.0244638902656305</c:v>
                      </c:pt>
                      <c:pt idx="12616">
                        <c:v>3.1116366290788071</c:v>
                      </c:pt>
                      <c:pt idx="12617">
                        <c:v>1.4793340993606527</c:v>
                      </c:pt>
                      <c:pt idx="12618">
                        <c:v>2.6906137017139558</c:v>
                      </c:pt>
                      <c:pt idx="12619">
                        <c:v>1.7017753484286124</c:v>
                      </c:pt>
                      <c:pt idx="12620">
                        <c:v>3.1741725826566287</c:v>
                      </c:pt>
                      <c:pt idx="12621">
                        <c:v>1.3105399853389237</c:v>
                      </c:pt>
                      <c:pt idx="12622">
                        <c:v>1.7440314489701807</c:v>
                      </c:pt>
                      <c:pt idx="12623">
                        <c:v>2.0258367162612019</c:v>
                      </c:pt>
                      <c:pt idx="12624">
                        <c:v>0.96340995863852952</c:v>
                      </c:pt>
                      <c:pt idx="12625">
                        <c:v>2.9623344304654933</c:v>
                      </c:pt>
                      <c:pt idx="12626">
                        <c:v>2.2897112347431281</c:v>
                      </c:pt>
                      <c:pt idx="12627">
                        <c:v>2.4923810122667236</c:v>
                      </c:pt>
                      <c:pt idx="12628">
                        <c:v>3.4005031328539395</c:v>
                      </c:pt>
                      <c:pt idx="12629">
                        <c:v>2.7846606818009003</c:v>
                      </c:pt>
                      <c:pt idx="12630">
                        <c:v>2.3792186395454493</c:v>
                      </c:pt>
                      <c:pt idx="12631">
                        <c:v>1.2712419717675301</c:v>
                      </c:pt>
                      <c:pt idx="12632">
                        <c:v>2.8215315036477393</c:v>
                      </c:pt>
                      <c:pt idx="12633">
                        <c:v>1.9252368226226833</c:v>
                      </c:pt>
                      <c:pt idx="12634">
                        <c:v>2.2996480993332753</c:v>
                      </c:pt>
                      <c:pt idx="12635">
                        <c:v>2.8578995267219045</c:v>
                      </c:pt>
                      <c:pt idx="12636">
                        <c:v>2.1453642582691588</c:v>
                      </c:pt>
                      <c:pt idx="12637">
                        <c:v>3.0829626761314759</c:v>
                      </c:pt>
                      <c:pt idx="12638">
                        <c:v>2.2832838965929398</c:v>
                      </c:pt>
                      <c:pt idx="12639">
                        <c:v>3.4486290041823673</c:v>
                      </c:pt>
                      <c:pt idx="12640">
                        <c:v>1.7779801141284894</c:v>
                      </c:pt>
                      <c:pt idx="12641">
                        <c:v>3.2543166842495386</c:v>
                      </c:pt>
                      <c:pt idx="12642">
                        <c:v>2.8014845747854258</c:v>
                      </c:pt>
                      <c:pt idx="12643">
                        <c:v>2.7036587500791858</c:v>
                      </c:pt>
                      <c:pt idx="12644">
                        <c:v>1.7821599549577496</c:v>
                      </c:pt>
                      <c:pt idx="12645">
                        <c:v>2.5825574073486144</c:v>
                      </c:pt>
                      <c:pt idx="12646">
                        <c:v>2.7028165982973476</c:v>
                      </c:pt>
                      <c:pt idx="12647">
                        <c:v>2.2864228922377037</c:v>
                      </c:pt>
                      <c:pt idx="12648">
                        <c:v>1.1645307442575212</c:v>
                      </c:pt>
                      <c:pt idx="12649">
                        <c:v>1.800093426019695</c:v>
                      </c:pt>
                      <c:pt idx="12650">
                        <c:v>3.3636335906352848</c:v>
                      </c:pt>
                      <c:pt idx="12651">
                        <c:v>3.6442619200243342</c:v>
                      </c:pt>
                      <c:pt idx="12652">
                        <c:v>2.4337870455883555</c:v>
                      </c:pt>
                      <c:pt idx="12653">
                        <c:v>3.2741699490814389</c:v>
                      </c:pt>
                      <c:pt idx="12654">
                        <c:v>4.9695392776137464</c:v>
                      </c:pt>
                      <c:pt idx="12655">
                        <c:v>3.6638328920127248</c:v>
                      </c:pt>
                      <c:pt idx="12656">
                        <c:v>2.7224744863131511</c:v>
                      </c:pt>
                      <c:pt idx="12657">
                        <c:v>5.3673110117970619</c:v>
                      </c:pt>
                      <c:pt idx="12658">
                        <c:v>3.3563186133798126</c:v>
                      </c:pt>
                      <c:pt idx="12659">
                        <c:v>3.1475895577956408</c:v>
                      </c:pt>
                      <c:pt idx="12660">
                        <c:v>3.7953084727843756</c:v>
                      </c:pt>
                      <c:pt idx="12661">
                        <c:v>3.5877807752831012</c:v>
                      </c:pt>
                      <c:pt idx="12662">
                        <c:v>3.844371025853357</c:v>
                      </c:pt>
                      <c:pt idx="12663">
                        <c:v>1.6702341726298169</c:v>
                      </c:pt>
                      <c:pt idx="12664">
                        <c:v>3.8880671275946477</c:v>
                      </c:pt>
                      <c:pt idx="12665">
                        <c:v>3.1478579197801251</c:v>
                      </c:pt>
                      <c:pt idx="12666">
                        <c:v>3.7005482601645876</c:v>
                      </c:pt>
                      <c:pt idx="12667">
                        <c:v>2.5117891683542748</c:v>
                      </c:pt>
                      <c:pt idx="12668">
                        <c:v>3.5404049013416019</c:v>
                      </c:pt>
                      <c:pt idx="12669">
                        <c:v>2.6932504783069491</c:v>
                      </c:pt>
                      <c:pt idx="12670">
                        <c:v>2.7304912033380191</c:v>
                      </c:pt>
                      <c:pt idx="12671">
                        <c:v>1.606402649227779</c:v>
                      </c:pt>
                      <c:pt idx="12672">
                        <c:v>1.4281706309422479</c:v>
                      </c:pt>
                      <c:pt idx="12673">
                        <c:v>1.864868951213527</c:v>
                      </c:pt>
                      <c:pt idx="12674">
                        <c:v>1.6810965557211262</c:v>
                      </c:pt>
                      <c:pt idx="12675">
                        <c:v>0.19946312442940681</c:v>
                      </c:pt>
                      <c:pt idx="12676">
                        <c:v>3.1644922581439427</c:v>
                      </c:pt>
                      <c:pt idx="12677">
                        <c:v>4.2604964689237299</c:v>
                      </c:pt>
                      <c:pt idx="12678">
                        <c:v>2.8522791573468282</c:v>
                      </c:pt>
                      <c:pt idx="12679">
                        <c:v>3.2333382702606741</c:v>
                      </c:pt>
                      <c:pt idx="12680">
                        <c:v>3.475614499262933</c:v>
                      </c:pt>
                      <c:pt idx="12681">
                        <c:v>1.9723680226870204</c:v>
                      </c:pt>
                      <c:pt idx="12682">
                        <c:v>2.9292073915818619</c:v>
                      </c:pt>
                      <c:pt idx="12683">
                        <c:v>2.0781338536026945</c:v>
                      </c:pt>
                      <c:pt idx="12684">
                        <c:v>2.8966202458091281</c:v>
                      </c:pt>
                      <c:pt idx="12685">
                        <c:v>2.8666777776528591</c:v>
                      </c:pt>
                      <c:pt idx="12686">
                        <c:v>2.7562937302149386</c:v>
                      </c:pt>
                      <c:pt idx="12687">
                        <c:v>2.0614398471636579</c:v>
                      </c:pt>
                      <c:pt idx="12688">
                        <c:v>0.85869845020677815</c:v>
                      </c:pt>
                      <c:pt idx="12689">
                        <c:v>1.8827068881195068</c:v>
                      </c:pt>
                      <c:pt idx="12690">
                        <c:v>1.7659397744433025</c:v>
                      </c:pt>
                      <c:pt idx="12691">
                        <c:v>1.3716940222914491</c:v>
                      </c:pt>
                      <c:pt idx="12692">
                        <c:v>1.4680372697428632</c:v>
                      </c:pt>
                      <c:pt idx="12693">
                        <c:v>0.70773340806585172</c:v>
                      </c:pt>
                      <c:pt idx="12694">
                        <c:v>0.72776256162522368</c:v>
                      </c:pt>
                      <c:pt idx="12695">
                        <c:v>0.5419691054993987</c:v>
                      </c:pt>
                      <c:pt idx="12696">
                        <c:v>0.63281739137248894</c:v>
                      </c:pt>
                      <c:pt idx="12697">
                        <c:v>0.44366260708263727</c:v>
                      </c:pt>
                      <c:pt idx="12698">
                        <c:v>0.34748445860172905</c:v>
                      </c:pt>
                      <c:pt idx="12699">
                        <c:v>0.35750522521561606</c:v>
                      </c:pt>
                      <c:pt idx="12700">
                        <c:v>1.2854900789467156</c:v>
                      </c:pt>
                      <c:pt idx="12701">
                        <c:v>1.7998433703926928</c:v>
                      </c:pt>
                      <c:pt idx="12702">
                        <c:v>3.3836747595516909</c:v>
                      </c:pt>
                      <c:pt idx="12703">
                        <c:v>2.1776899879969767</c:v>
                      </c:pt>
                      <c:pt idx="12704">
                        <c:v>2.5600650085780283</c:v>
                      </c:pt>
                      <c:pt idx="12705">
                        <c:v>2.6514224041467358</c:v>
                      </c:pt>
                      <c:pt idx="12706">
                        <c:v>1.4184198540951944</c:v>
                      </c:pt>
                      <c:pt idx="12707">
                        <c:v>3.1151632448556752</c:v>
                      </c:pt>
                      <c:pt idx="12708">
                        <c:v>1.7835811516112487</c:v>
                      </c:pt>
                      <c:pt idx="12709">
                        <c:v>1.5291988509731256</c:v>
                      </c:pt>
                      <c:pt idx="12710">
                        <c:v>1.6068495188352432</c:v>
                      </c:pt>
                      <c:pt idx="12711">
                        <c:v>1.9361001083985321</c:v>
                      </c:pt>
                      <c:pt idx="12712">
                        <c:v>2.3764361252883925</c:v>
                      </c:pt>
                      <c:pt idx="12713">
                        <c:v>1.2354613571408659</c:v>
                      </c:pt>
                      <c:pt idx="12714">
                        <c:v>1.6305357796236124</c:v>
                      </c:pt>
                      <c:pt idx="12715">
                        <c:v>1.7998579501477343</c:v>
                      </c:pt>
                      <c:pt idx="12716">
                        <c:v>2.2061865005901957</c:v>
                      </c:pt>
                      <c:pt idx="12717">
                        <c:v>1.9175143681363578</c:v>
                      </c:pt>
                      <c:pt idx="12718">
                        <c:v>2.8426428278963427</c:v>
                      </c:pt>
                      <c:pt idx="12719">
                        <c:v>2.0359967414286091</c:v>
                      </c:pt>
                      <c:pt idx="12720">
                        <c:v>1.6441718509811452</c:v>
                      </c:pt>
                      <c:pt idx="12721">
                        <c:v>1.4401965904528251</c:v>
                      </c:pt>
                      <c:pt idx="12722">
                        <c:v>0.87898709272561937</c:v>
                      </c:pt>
                      <c:pt idx="12723">
                        <c:v>1.8164879913101226</c:v>
                      </c:pt>
                      <c:pt idx="12724">
                        <c:v>1.0204311508820638</c:v>
                      </c:pt>
                      <c:pt idx="12725">
                        <c:v>1.3350935210809944</c:v>
                      </c:pt>
                      <c:pt idx="12726">
                        <c:v>1.4014585553786509</c:v>
                      </c:pt>
                      <c:pt idx="12727">
                        <c:v>1.8847323072661146</c:v>
                      </c:pt>
                      <c:pt idx="12728">
                        <c:v>4.1437402869468265</c:v>
                      </c:pt>
                      <c:pt idx="12729">
                        <c:v>2.5944519690610539</c:v>
                      </c:pt>
                      <c:pt idx="12730">
                        <c:v>3.505100858694465</c:v>
                      </c:pt>
                      <c:pt idx="12731">
                        <c:v>3.9572104284483589</c:v>
                      </c:pt>
                      <c:pt idx="12732">
                        <c:v>1.9818989653263261</c:v>
                      </c:pt>
                      <c:pt idx="12733">
                        <c:v>3.7032938617456002</c:v>
                      </c:pt>
                      <c:pt idx="12734">
                        <c:v>2.4653696183894573</c:v>
                      </c:pt>
                      <c:pt idx="12735">
                        <c:v>2.3679265112653569</c:v>
                      </c:pt>
                      <c:pt idx="12736">
                        <c:v>2.7156985375884641</c:v>
                      </c:pt>
                      <c:pt idx="12737">
                        <c:v>1.1532016418273123</c:v>
                      </c:pt>
                      <c:pt idx="12738">
                        <c:v>2.4053011262753774</c:v>
                      </c:pt>
                      <c:pt idx="12739">
                        <c:v>1.5166597594774975</c:v>
                      </c:pt>
                      <c:pt idx="12740">
                        <c:v>1.9671869884459505</c:v>
                      </c:pt>
                      <c:pt idx="12741">
                        <c:v>2.2883010335629073</c:v>
                      </c:pt>
                      <c:pt idx="12742">
                        <c:v>1.4885670235385178</c:v>
                      </c:pt>
                      <c:pt idx="12743">
                        <c:v>1.3990351388440023</c:v>
                      </c:pt>
                      <c:pt idx="12744">
                        <c:v>1.884286782843186</c:v>
                      </c:pt>
                      <c:pt idx="12745">
                        <c:v>0.67084371299700407</c:v>
                      </c:pt>
                      <c:pt idx="12746">
                        <c:v>1.5140113395371504</c:v>
                      </c:pt>
                      <c:pt idx="12747">
                        <c:v>1.2461587987136089</c:v>
                      </c:pt>
                      <c:pt idx="12748">
                        <c:v>1.4408611487893264</c:v>
                      </c:pt>
                      <c:pt idx="12749">
                        <c:v>1.5730234511278998</c:v>
                      </c:pt>
                      <c:pt idx="12750">
                        <c:v>2.0445621493361323</c:v>
                      </c:pt>
                      <c:pt idx="12751">
                        <c:v>1.609079547553121</c:v>
                      </c:pt>
                      <c:pt idx="12752">
                        <c:v>2.1241470661680286</c:v>
                      </c:pt>
                      <c:pt idx="12753">
                        <c:v>1.3607592164371289</c:v>
                      </c:pt>
                      <c:pt idx="12754">
                        <c:v>3.4052024484624588</c:v>
                      </c:pt>
                      <c:pt idx="12755">
                        <c:v>1.7572782044287369</c:v>
                      </c:pt>
                      <c:pt idx="12756">
                        <c:v>2.5463411927634172</c:v>
                      </c:pt>
                      <c:pt idx="12757">
                        <c:v>2.0629439680093706</c:v>
                      </c:pt>
                      <c:pt idx="12758">
                        <c:v>1.8383396808894834</c:v>
                      </c:pt>
                      <c:pt idx="12759">
                        <c:v>4.4744057482118436</c:v>
                      </c:pt>
                      <c:pt idx="12760">
                        <c:v>2.167899085453362</c:v>
                      </c:pt>
                      <c:pt idx="12761">
                        <c:v>3.3318106702064885</c:v>
                      </c:pt>
                      <c:pt idx="12762">
                        <c:v>1.222557709390125</c:v>
                      </c:pt>
                      <c:pt idx="12763">
                        <c:v>2.3301864407605444</c:v>
                      </c:pt>
                      <c:pt idx="12764">
                        <c:v>2.1828129901622613</c:v>
                      </c:pt>
                      <c:pt idx="12765">
                        <c:v>2.9400877169044382</c:v>
                      </c:pt>
                      <c:pt idx="12766">
                        <c:v>1.4932034229442019</c:v>
                      </c:pt>
                      <c:pt idx="12767">
                        <c:v>1.8183628276259971</c:v>
                      </c:pt>
                      <c:pt idx="12768">
                        <c:v>2.7566738479940982</c:v>
                      </c:pt>
                      <c:pt idx="12769">
                        <c:v>2.8619259176394132</c:v>
                      </c:pt>
                      <c:pt idx="12770">
                        <c:v>2.4394078438412303</c:v>
                      </c:pt>
                      <c:pt idx="12771">
                        <c:v>2.2779882058939611</c:v>
                      </c:pt>
                      <c:pt idx="12772">
                        <c:v>1.0268551976728457</c:v>
                      </c:pt>
                      <c:pt idx="12773">
                        <c:v>0.86800565102625771</c:v>
                      </c:pt>
                      <c:pt idx="12774">
                        <c:v>1.1765341717677629</c:v>
                      </c:pt>
                      <c:pt idx="12775">
                        <c:v>0.49459794375605337</c:v>
                      </c:pt>
                      <c:pt idx="12776">
                        <c:v>2.2101352570470665</c:v>
                      </c:pt>
                      <c:pt idx="12777">
                        <c:v>3.3002810015767703</c:v>
                      </c:pt>
                      <c:pt idx="12778">
                        <c:v>3.8361510675549861</c:v>
                      </c:pt>
                      <c:pt idx="12779">
                        <c:v>2.9086613751670698</c:v>
                      </c:pt>
                      <c:pt idx="12780">
                        <c:v>5.8015373600208004</c:v>
                      </c:pt>
                      <c:pt idx="12781">
                        <c:v>5.0228314528324463</c:v>
                      </c:pt>
                      <c:pt idx="12782">
                        <c:v>3.5913437353023103</c:v>
                      </c:pt>
                      <c:pt idx="12783">
                        <c:v>2.3842401595117582</c:v>
                      </c:pt>
                      <c:pt idx="12784">
                        <c:v>2.0389550487158723</c:v>
                      </c:pt>
                      <c:pt idx="12785">
                        <c:v>2.5386785115080968</c:v>
                      </c:pt>
                      <c:pt idx="12786">
                        <c:v>1.6720126714294694</c:v>
                      </c:pt>
                      <c:pt idx="12787">
                        <c:v>2.2388281472315299</c:v>
                      </c:pt>
                      <c:pt idx="12788">
                        <c:v>0.88317430262688124</c:v>
                      </c:pt>
                      <c:pt idx="12789">
                        <c:v>1.8178020557595786</c:v>
                      </c:pt>
                      <c:pt idx="12790">
                        <c:v>0.9117961101221761</c:v>
                      </c:pt>
                      <c:pt idx="12791">
                        <c:v>1.0712094090480722</c:v>
                      </c:pt>
                      <c:pt idx="12792">
                        <c:v>1.2319384627607437</c:v>
                      </c:pt>
                      <c:pt idx="12793">
                        <c:v>1.4479516664805383</c:v>
                      </c:pt>
                      <c:pt idx="12794">
                        <c:v>0.87601727380412708</c:v>
                      </c:pt>
                      <c:pt idx="12795">
                        <c:v>0.67242761397160389</c:v>
                      </c:pt>
                      <c:pt idx="12796">
                        <c:v>0.75272753479587073</c:v>
                      </c:pt>
                      <c:pt idx="12797">
                        <c:v>0.71465341773042967</c:v>
                      </c:pt>
                      <c:pt idx="12798">
                        <c:v>0.73093782312472644</c:v>
                      </c:pt>
                      <c:pt idx="12799">
                        <c:v>0.5632458794416757</c:v>
                      </c:pt>
                      <c:pt idx="12800">
                        <c:v>0.84346457857580626</c:v>
                      </c:pt>
                      <c:pt idx="12801">
                        <c:v>0.82834765715596836</c:v>
                      </c:pt>
                      <c:pt idx="12802">
                        <c:v>1.9812765005950603</c:v>
                      </c:pt>
                      <c:pt idx="12803">
                        <c:v>2.0310771654307533</c:v>
                      </c:pt>
                      <c:pt idx="12804">
                        <c:v>1.2939776965741034</c:v>
                      </c:pt>
                      <c:pt idx="12805">
                        <c:v>2.6975533198843089</c:v>
                      </c:pt>
                      <c:pt idx="12806">
                        <c:v>1.3422747699624498</c:v>
                      </c:pt>
                      <c:pt idx="12807">
                        <c:v>1.5788906859145833</c:v>
                      </c:pt>
                      <c:pt idx="12808">
                        <c:v>1.7870200196667652</c:v>
                      </c:pt>
                      <c:pt idx="12809">
                        <c:v>1.5408460536013395</c:v>
                      </c:pt>
                      <c:pt idx="12810">
                        <c:v>1.0444345711796048</c:v>
                      </c:pt>
                      <c:pt idx="12811">
                        <c:v>1.7676261072528503</c:v>
                      </c:pt>
                      <c:pt idx="12812">
                        <c:v>1.8391223977322997</c:v>
                      </c:pt>
                      <c:pt idx="12813">
                        <c:v>2.0207282836480305</c:v>
                      </c:pt>
                      <c:pt idx="12814">
                        <c:v>1.3740656213092877</c:v>
                      </c:pt>
                      <c:pt idx="12815">
                        <c:v>1.4757457578760593</c:v>
                      </c:pt>
                      <c:pt idx="12816">
                        <c:v>0.723615950577016</c:v>
                      </c:pt>
                      <c:pt idx="12817">
                        <c:v>1.574665710027618</c:v>
                      </c:pt>
                      <c:pt idx="12818">
                        <c:v>1.1667098259116231</c:v>
                      </c:pt>
                      <c:pt idx="12819">
                        <c:v>1.3566324099785332</c:v>
                      </c:pt>
                      <c:pt idx="12820">
                        <c:v>1.1454862966395631</c:v>
                      </c:pt>
                      <c:pt idx="12821">
                        <c:v>1.2710507085383662</c:v>
                      </c:pt>
                      <c:pt idx="12822">
                        <c:v>1.2514304591161463</c:v>
                      </c:pt>
                      <c:pt idx="12823">
                        <c:v>1.1385958528884572</c:v>
                      </c:pt>
                      <c:pt idx="12824">
                        <c:v>1.3365232635581903</c:v>
                      </c:pt>
                      <c:pt idx="12825">
                        <c:v>0.12541380239045918</c:v>
                      </c:pt>
                      <c:pt idx="12826">
                        <c:v>4.3500059056740987</c:v>
                      </c:pt>
                      <c:pt idx="12827">
                        <c:v>2.5514006721630267</c:v>
                      </c:pt>
                      <c:pt idx="12828">
                        <c:v>5.2067930195824736</c:v>
                      </c:pt>
                      <c:pt idx="12829">
                        <c:v>3.7716524040481327</c:v>
                      </c:pt>
                      <c:pt idx="12830">
                        <c:v>2.2336650824256701</c:v>
                      </c:pt>
                      <c:pt idx="12831">
                        <c:v>4.4199424176054505</c:v>
                      </c:pt>
                      <c:pt idx="12832">
                        <c:v>2.5190445502873819</c:v>
                      </c:pt>
                      <c:pt idx="12833">
                        <c:v>0.77275943561788119</c:v>
                      </c:pt>
                      <c:pt idx="12834">
                        <c:v>1.9489004651040389</c:v>
                      </c:pt>
                      <c:pt idx="12835">
                        <c:v>2.2462200717468157</c:v>
                      </c:pt>
                      <c:pt idx="12836">
                        <c:v>2.915532348710927</c:v>
                      </c:pt>
                      <c:pt idx="12837">
                        <c:v>1.6831382691836352</c:v>
                      </c:pt>
                      <c:pt idx="12838">
                        <c:v>1.7317916917645142</c:v>
                      </c:pt>
                      <c:pt idx="12839">
                        <c:v>0.7590416747871217</c:v>
                      </c:pt>
                      <c:pt idx="12840">
                        <c:v>0.98434913764023524</c:v>
                      </c:pt>
                      <c:pt idx="12841">
                        <c:v>1.1533752656954803</c:v>
                      </c:pt>
                      <c:pt idx="12842">
                        <c:v>0.46538773470937556</c:v>
                      </c:pt>
                      <c:pt idx="12843">
                        <c:v>0.53136227225355082</c:v>
                      </c:pt>
                      <c:pt idx="12844">
                        <c:v>0.30679914442454437</c:v>
                      </c:pt>
                      <c:pt idx="12845">
                        <c:v>0.47194649746872896</c:v>
                      </c:pt>
                      <c:pt idx="12846">
                        <c:v>0.27870812485957452</c:v>
                      </c:pt>
                      <c:pt idx="12847">
                        <c:v>0.22882944218898907</c:v>
                      </c:pt>
                      <c:pt idx="12848">
                        <c:v>0.2587845694691957</c:v>
                      </c:pt>
                      <c:pt idx="12849">
                        <c:v>0.28993530503342779</c:v>
                      </c:pt>
                      <c:pt idx="12850">
                        <c:v>1.3257586821971012</c:v>
                      </c:pt>
                      <c:pt idx="12851">
                        <c:v>2.5662836024795022</c:v>
                      </c:pt>
                      <c:pt idx="12852">
                        <c:v>3.2097261691816237</c:v>
                      </c:pt>
                      <c:pt idx="12853">
                        <c:v>3.7624351198916339</c:v>
                      </c:pt>
                      <c:pt idx="12854">
                        <c:v>5.7050953555452928</c:v>
                      </c:pt>
                      <c:pt idx="12855">
                        <c:v>4.2656593680465829</c:v>
                      </c:pt>
                      <c:pt idx="12856">
                        <c:v>2.8949762588251997</c:v>
                      </c:pt>
                      <c:pt idx="12857">
                        <c:v>4.4037236219024249</c:v>
                      </c:pt>
                      <c:pt idx="12858">
                        <c:v>3.4127291254230276</c:v>
                      </c:pt>
                      <c:pt idx="12859">
                        <c:v>4.4997202298330672</c:v>
                      </c:pt>
                      <c:pt idx="12860">
                        <c:v>3.0660621398539614</c:v>
                      </c:pt>
                      <c:pt idx="12861">
                        <c:v>2.3434801533645913</c:v>
                      </c:pt>
                      <c:pt idx="12862">
                        <c:v>2.4251642059543519</c:v>
                      </c:pt>
                      <c:pt idx="12863">
                        <c:v>2.2604367135198089</c:v>
                      </c:pt>
                      <c:pt idx="12864">
                        <c:v>3.7376061501607576</c:v>
                      </c:pt>
                      <c:pt idx="12865">
                        <c:v>2.5837904941497274</c:v>
                      </c:pt>
                      <c:pt idx="12866">
                        <c:v>2.6812926337690568</c:v>
                      </c:pt>
                      <c:pt idx="12867">
                        <c:v>2.8647351618222627</c:v>
                      </c:pt>
                      <c:pt idx="12868">
                        <c:v>3.5145262051711144</c:v>
                      </c:pt>
                      <c:pt idx="12869">
                        <c:v>2.1949073152008389</c:v>
                      </c:pt>
                      <c:pt idx="12870">
                        <c:v>3.1783360045623961</c:v>
                      </c:pt>
                      <c:pt idx="12871">
                        <c:v>2.1288335133435718</c:v>
                      </c:pt>
                      <c:pt idx="12872">
                        <c:v>2.3277290754788504</c:v>
                      </c:pt>
                      <c:pt idx="12873">
                        <c:v>1.4876171773696267</c:v>
                      </c:pt>
                      <c:pt idx="12874">
                        <c:v>2.5424092504104268</c:v>
                      </c:pt>
                      <c:pt idx="12875">
                        <c:v>1.7722409306529248</c:v>
                      </c:pt>
                      <c:pt idx="12876">
                        <c:v>1.929662293003797</c:v>
                      </c:pt>
                      <c:pt idx="12877">
                        <c:v>2.3812955567524794</c:v>
                      </c:pt>
                      <c:pt idx="12878">
                        <c:v>2.8679013311513302</c:v>
                      </c:pt>
                      <c:pt idx="12879">
                        <c:v>2.8094904141246939</c:v>
                      </c:pt>
                      <c:pt idx="12880">
                        <c:v>2.2236440620612994</c:v>
                      </c:pt>
                      <c:pt idx="12881">
                        <c:v>3.8022741282047106</c:v>
                      </c:pt>
                      <c:pt idx="12882">
                        <c:v>2.3539878242786174</c:v>
                      </c:pt>
                      <c:pt idx="12883">
                        <c:v>1.9233320455838678</c:v>
                      </c:pt>
                      <c:pt idx="12884">
                        <c:v>1.2528886876101755</c:v>
                      </c:pt>
                      <c:pt idx="12885">
                        <c:v>2.0828840423685708</c:v>
                      </c:pt>
                      <c:pt idx="12886">
                        <c:v>3.0978046144273153</c:v>
                      </c:pt>
                      <c:pt idx="12887">
                        <c:v>2.6996220297349005</c:v>
                      </c:pt>
                      <c:pt idx="12888">
                        <c:v>1.5408561843760771</c:v>
                      </c:pt>
                      <c:pt idx="12889">
                        <c:v>1.2787672252966704</c:v>
                      </c:pt>
                      <c:pt idx="12890">
                        <c:v>1.6817183633542276</c:v>
                      </c:pt>
                      <c:pt idx="12891">
                        <c:v>1.9935302264886243</c:v>
                      </c:pt>
                      <c:pt idx="12892">
                        <c:v>2.326258988623767</c:v>
                      </c:pt>
                      <c:pt idx="12893">
                        <c:v>1.4896048055660216</c:v>
                      </c:pt>
                      <c:pt idx="12894">
                        <c:v>0.92206321709727912</c:v>
                      </c:pt>
                      <c:pt idx="12895">
                        <c:v>1.4310826265424803</c:v>
                      </c:pt>
                      <c:pt idx="12896">
                        <c:v>2.3946022956334141</c:v>
                      </c:pt>
                      <c:pt idx="12897">
                        <c:v>1.0454490892362251</c:v>
                      </c:pt>
                      <c:pt idx="12898">
                        <c:v>1.771767748419097</c:v>
                      </c:pt>
                      <c:pt idx="12899">
                        <c:v>1.8632561188734973</c:v>
                      </c:pt>
                      <c:pt idx="12900">
                        <c:v>1.2084281353883994</c:v>
                      </c:pt>
                      <c:pt idx="12901">
                        <c:v>1.8870175590741891</c:v>
                      </c:pt>
                      <c:pt idx="12902">
                        <c:v>3.1767357782487573</c:v>
                      </c:pt>
                      <c:pt idx="12903">
                        <c:v>3.1166768331561441</c:v>
                      </c:pt>
                      <c:pt idx="12904">
                        <c:v>2.6142151148868549</c:v>
                      </c:pt>
                      <c:pt idx="12905">
                        <c:v>3.1256712007617415</c:v>
                      </c:pt>
                      <c:pt idx="12906">
                        <c:v>2.0618779309150823</c:v>
                      </c:pt>
                      <c:pt idx="12907">
                        <c:v>2.2864381615757923</c:v>
                      </c:pt>
                      <c:pt idx="12908">
                        <c:v>2.490067084239592</c:v>
                      </c:pt>
                      <c:pt idx="12909">
                        <c:v>1.754820267651851</c:v>
                      </c:pt>
                      <c:pt idx="12910">
                        <c:v>3.5335376197585338</c:v>
                      </c:pt>
                      <c:pt idx="12911">
                        <c:v>3.3332978871439929</c:v>
                      </c:pt>
                      <c:pt idx="12912">
                        <c:v>3.0065674193921579</c:v>
                      </c:pt>
                      <c:pt idx="12913">
                        <c:v>2.4700691891239903</c:v>
                      </c:pt>
                      <c:pt idx="12914">
                        <c:v>3.5209162501271201</c:v>
                      </c:pt>
                      <c:pt idx="12915">
                        <c:v>1.6973273397443154</c:v>
                      </c:pt>
                      <c:pt idx="12916">
                        <c:v>1.1829292576035197</c:v>
                      </c:pt>
                      <c:pt idx="12917">
                        <c:v>1.0408676204407021</c:v>
                      </c:pt>
                      <c:pt idx="12918">
                        <c:v>0.791224179841162</c:v>
                      </c:pt>
                      <c:pt idx="12919">
                        <c:v>0.74702451689746008</c:v>
                      </c:pt>
                      <c:pt idx="12920">
                        <c:v>1.3124179331315315</c:v>
                      </c:pt>
                      <c:pt idx="12921">
                        <c:v>1.4885817281254925</c:v>
                      </c:pt>
                      <c:pt idx="12922">
                        <c:v>1.302138294165277</c:v>
                      </c:pt>
                      <c:pt idx="12923">
                        <c:v>0.8069006976673132</c:v>
                      </c:pt>
                      <c:pt idx="12924">
                        <c:v>1.0005223819541631</c:v>
                      </c:pt>
                      <c:pt idx="12925">
                        <c:v>0.61894317602072235</c:v>
                      </c:pt>
                      <c:pt idx="12926">
                        <c:v>3.2715664826402047</c:v>
                      </c:pt>
                      <c:pt idx="12927">
                        <c:v>3.094636492075983</c:v>
                      </c:pt>
                      <c:pt idx="12928">
                        <c:v>2.561113918874744</c:v>
                      </c:pt>
                      <c:pt idx="12929">
                        <c:v>4.1424664084431155</c:v>
                      </c:pt>
                      <c:pt idx="12930">
                        <c:v>3.889508413969966</c:v>
                      </c:pt>
                      <c:pt idx="12931">
                        <c:v>4.0253833242461159</c:v>
                      </c:pt>
                      <c:pt idx="12932">
                        <c:v>2.7853664542869021</c:v>
                      </c:pt>
                      <c:pt idx="12933">
                        <c:v>3.1049307605794803</c:v>
                      </c:pt>
                      <c:pt idx="12934">
                        <c:v>3.8431814763594514</c:v>
                      </c:pt>
                      <c:pt idx="12935">
                        <c:v>0.45902721424828929</c:v>
                      </c:pt>
                      <c:pt idx="12936">
                        <c:v>2.3038582983436493</c:v>
                      </c:pt>
                      <c:pt idx="12937">
                        <c:v>2.5593782254490525</c:v>
                      </c:pt>
                      <c:pt idx="12938">
                        <c:v>1.2797094179952364</c:v>
                      </c:pt>
                      <c:pt idx="12939">
                        <c:v>2.7071178838033716</c:v>
                      </c:pt>
                      <c:pt idx="12940">
                        <c:v>1.7025364398748128</c:v>
                      </c:pt>
                      <c:pt idx="12941">
                        <c:v>1.8485715689575013</c:v>
                      </c:pt>
                      <c:pt idx="12942">
                        <c:v>1.3695969061523101</c:v>
                      </c:pt>
                      <c:pt idx="12943">
                        <c:v>1.1420392490378557</c:v>
                      </c:pt>
                      <c:pt idx="12944">
                        <c:v>0.57474758685154936</c:v>
                      </c:pt>
                      <c:pt idx="12945">
                        <c:v>0.72330177313193955</c:v>
                      </c:pt>
                      <c:pt idx="12946">
                        <c:v>0.51030665179229018</c:v>
                      </c:pt>
                      <c:pt idx="12947">
                        <c:v>0.8935549549376326</c:v>
                      </c:pt>
                      <c:pt idx="12948">
                        <c:v>0.76083991084774671</c:v>
                      </c:pt>
                      <c:pt idx="12949">
                        <c:v>0.51371089943665715</c:v>
                      </c:pt>
                      <c:pt idx="12950">
                        <c:v>2.0399090296409121</c:v>
                      </c:pt>
                      <c:pt idx="12951">
                        <c:v>2.7350849764060379</c:v>
                      </c:pt>
                      <c:pt idx="12952">
                        <c:v>0.91020911492474887</c:v>
                      </c:pt>
                      <c:pt idx="12953">
                        <c:v>2.6933281940452649</c:v>
                      </c:pt>
                      <c:pt idx="12954">
                        <c:v>2.9689317461737761</c:v>
                      </c:pt>
                      <c:pt idx="12955">
                        <c:v>2.3691799380098808</c:v>
                      </c:pt>
                      <c:pt idx="12956">
                        <c:v>3.6373695418766316</c:v>
                      </c:pt>
                      <c:pt idx="12957">
                        <c:v>3.7284680301806699</c:v>
                      </c:pt>
                      <c:pt idx="12958">
                        <c:v>2.718033955768195</c:v>
                      </c:pt>
                      <c:pt idx="12959">
                        <c:v>3.9151148036304249</c:v>
                      </c:pt>
                      <c:pt idx="12960">
                        <c:v>2.268663720452929</c:v>
                      </c:pt>
                      <c:pt idx="12961">
                        <c:v>2.7896496125538737</c:v>
                      </c:pt>
                      <c:pt idx="12962">
                        <c:v>2.026203251009334</c:v>
                      </c:pt>
                      <c:pt idx="12963">
                        <c:v>2.2535910678160445</c:v>
                      </c:pt>
                      <c:pt idx="12964">
                        <c:v>1.8207918859530889</c:v>
                      </c:pt>
                      <c:pt idx="12965">
                        <c:v>1.6984760471062361</c:v>
                      </c:pt>
                      <c:pt idx="12966">
                        <c:v>3.2748532251156064</c:v>
                      </c:pt>
                      <c:pt idx="12967">
                        <c:v>1.4668948620362734</c:v>
                      </c:pt>
                      <c:pt idx="12968">
                        <c:v>3.0255809585826077</c:v>
                      </c:pt>
                      <c:pt idx="12969">
                        <c:v>2.2624477594867201</c:v>
                      </c:pt>
                      <c:pt idx="12970">
                        <c:v>2.665902343058058</c:v>
                      </c:pt>
                      <c:pt idx="12971">
                        <c:v>2.7333555431932255</c:v>
                      </c:pt>
                      <c:pt idx="12972">
                        <c:v>2.7331589900479494</c:v>
                      </c:pt>
                      <c:pt idx="12973">
                        <c:v>1.7182068723085855</c:v>
                      </c:pt>
                      <c:pt idx="12974">
                        <c:v>2.4328702242947662</c:v>
                      </c:pt>
                      <c:pt idx="12975">
                        <c:v>1.9164633076526265</c:v>
                      </c:pt>
                      <c:pt idx="12976">
                        <c:v>1.5500068638519597</c:v>
                      </c:pt>
                      <c:pt idx="12977">
                        <c:v>2.7407578779248318</c:v>
                      </c:pt>
                      <c:pt idx="12978">
                        <c:v>1.4434224710687706</c:v>
                      </c:pt>
                      <c:pt idx="12979">
                        <c:v>1.8785334173646329</c:v>
                      </c:pt>
                      <c:pt idx="12980">
                        <c:v>2.5538562603779513</c:v>
                      </c:pt>
                      <c:pt idx="12981">
                        <c:v>3.0115091740138191</c:v>
                      </c:pt>
                      <c:pt idx="12982">
                        <c:v>2.1269005937006007</c:v>
                      </c:pt>
                      <c:pt idx="12983">
                        <c:v>1.1362184707571912</c:v>
                      </c:pt>
                      <c:pt idx="12984">
                        <c:v>2.1640825502552596</c:v>
                      </c:pt>
                      <c:pt idx="12985">
                        <c:v>2.2759001457420736</c:v>
                      </c:pt>
                      <c:pt idx="12986">
                        <c:v>2.4616378429319634</c:v>
                      </c:pt>
                      <c:pt idx="12987">
                        <c:v>2.7383770275544337</c:v>
                      </c:pt>
                      <c:pt idx="12988">
                        <c:v>2.4178391702343873</c:v>
                      </c:pt>
                      <c:pt idx="12989">
                        <c:v>1.9862757058080722</c:v>
                      </c:pt>
                      <c:pt idx="12990">
                        <c:v>2.7686618346355822</c:v>
                      </c:pt>
                      <c:pt idx="12991">
                        <c:v>1.5880203408116105</c:v>
                      </c:pt>
                      <c:pt idx="12992">
                        <c:v>3.375271862106473</c:v>
                      </c:pt>
                      <c:pt idx="12993">
                        <c:v>2.0534481964195632</c:v>
                      </c:pt>
                      <c:pt idx="12994">
                        <c:v>2.3283431004304846</c:v>
                      </c:pt>
                      <c:pt idx="12995">
                        <c:v>2.1836626766277112</c:v>
                      </c:pt>
                      <c:pt idx="12996">
                        <c:v>1.6201189494695485</c:v>
                      </c:pt>
                      <c:pt idx="12997">
                        <c:v>1.8298008647400539</c:v>
                      </c:pt>
                      <c:pt idx="12998">
                        <c:v>1.6741877833162937</c:v>
                      </c:pt>
                      <c:pt idx="12999">
                        <c:v>1.5777509877335296</c:v>
                      </c:pt>
                      <c:pt idx="13000">
                        <c:v>3.031926964990626</c:v>
                      </c:pt>
                      <c:pt idx="13001">
                        <c:v>3.6890474395069961</c:v>
                      </c:pt>
                      <c:pt idx="13002">
                        <c:v>3.2504729591791919</c:v>
                      </c:pt>
                      <c:pt idx="13003">
                        <c:v>5.0276649141314991</c:v>
                      </c:pt>
                      <c:pt idx="13004">
                        <c:v>3.4955076209030014</c:v>
                      </c:pt>
                      <c:pt idx="13005">
                        <c:v>4.3197655022466153</c:v>
                      </c:pt>
                      <c:pt idx="13006">
                        <c:v>6.0285464066009045</c:v>
                      </c:pt>
                      <c:pt idx="13007">
                        <c:v>5.4881579037409516</c:v>
                      </c:pt>
                      <c:pt idx="13008">
                        <c:v>5.229520701954427</c:v>
                      </c:pt>
                      <c:pt idx="13009">
                        <c:v>4.9287906428015518</c:v>
                      </c:pt>
                      <c:pt idx="13010">
                        <c:v>5.7619400710488575</c:v>
                      </c:pt>
                      <c:pt idx="13011">
                        <c:v>3.3268179055730198</c:v>
                      </c:pt>
                      <c:pt idx="13012">
                        <c:v>5.0911393566888581</c:v>
                      </c:pt>
                      <c:pt idx="13013">
                        <c:v>3.9084937707133922</c:v>
                      </c:pt>
                      <c:pt idx="13014">
                        <c:v>4.8509626841237479</c:v>
                      </c:pt>
                      <c:pt idx="13015">
                        <c:v>4.5102117119940868</c:v>
                      </c:pt>
                      <c:pt idx="13016">
                        <c:v>3.2867992732749416</c:v>
                      </c:pt>
                      <c:pt idx="13017">
                        <c:v>4.5925615659433605</c:v>
                      </c:pt>
                      <c:pt idx="13018">
                        <c:v>2.9823050499657815</c:v>
                      </c:pt>
                      <c:pt idx="13019">
                        <c:v>6.1054623237524943</c:v>
                      </c:pt>
                      <c:pt idx="13020">
                        <c:v>3.5934824326074506</c:v>
                      </c:pt>
                      <c:pt idx="13021">
                        <c:v>5.2517477850155725</c:v>
                      </c:pt>
                      <c:pt idx="13022">
                        <c:v>2.2820785728404256</c:v>
                      </c:pt>
                      <c:pt idx="13023">
                        <c:v>4.2946538820566769</c:v>
                      </c:pt>
                      <c:pt idx="13024">
                        <c:v>2.8885758523040743</c:v>
                      </c:pt>
                      <c:pt idx="13025">
                        <c:v>2.6016314330474364</c:v>
                      </c:pt>
                      <c:pt idx="13026">
                        <c:v>2.1108086639845625</c:v>
                      </c:pt>
                      <c:pt idx="13027">
                        <c:v>3.2991048721320841</c:v>
                      </c:pt>
                      <c:pt idx="13028">
                        <c:v>4.1609917630358657</c:v>
                      </c:pt>
                      <c:pt idx="13029">
                        <c:v>3.131631254275526</c:v>
                      </c:pt>
                      <c:pt idx="13030">
                        <c:v>3.5620657111128899</c:v>
                      </c:pt>
                      <c:pt idx="13031">
                        <c:v>4.3697997138139817</c:v>
                      </c:pt>
                      <c:pt idx="13032">
                        <c:v>3.4426597127468859</c:v>
                      </c:pt>
                      <c:pt idx="13033">
                        <c:v>2.6242526045322214</c:v>
                      </c:pt>
                      <c:pt idx="13034">
                        <c:v>3.2157255402062965</c:v>
                      </c:pt>
                      <c:pt idx="13035">
                        <c:v>3.6902065234173169</c:v>
                      </c:pt>
                      <c:pt idx="13036">
                        <c:v>2.2571935512040513</c:v>
                      </c:pt>
                      <c:pt idx="13037">
                        <c:v>3.823304709548967</c:v>
                      </c:pt>
                      <c:pt idx="13038">
                        <c:v>3.1162243152623819</c:v>
                      </c:pt>
                      <c:pt idx="13039">
                        <c:v>2.6715102661335148</c:v>
                      </c:pt>
                      <c:pt idx="13040">
                        <c:v>4.4473292359432275</c:v>
                      </c:pt>
                      <c:pt idx="13041">
                        <c:v>4.241223220774974</c:v>
                      </c:pt>
                      <c:pt idx="13042">
                        <c:v>3.5603097939441972</c:v>
                      </c:pt>
                      <c:pt idx="13043">
                        <c:v>3.9642095128595702</c:v>
                      </c:pt>
                      <c:pt idx="13044">
                        <c:v>3.4872810008541526</c:v>
                      </c:pt>
                      <c:pt idx="13045">
                        <c:v>3.0677009627007981</c:v>
                      </c:pt>
                      <c:pt idx="13046">
                        <c:v>2.9074491910467084</c:v>
                      </c:pt>
                      <c:pt idx="13047">
                        <c:v>2.1988667724153457</c:v>
                      </c:pt>
                      <c:pt idx="13048">
                        <c:v>2.766918255008016</c:v>
                      </c:pt>
                      <c:pt idx="13049">
                        <c:v>3.4483379509609078</c:v>
                      </c:pt>
                      <c:pt idx="13050">
                        <c:v>0.62942738335527626</c:v>
                      </c:pt>
                      <c:pt idx="13051">
                        <c:v>2.3880249566259169</c:v>
                      </c:pt>
                      <c:pt idx="13052">
                        <c:v>2.84187557790389</c:v>
                      </c:pt>
                      <c:pt idx="13053">
                        <c:v>3.4900361136394933</c:v>
                      </c:pt>
                      <c:pt idx="13054">
                        <c:v>3.6066203955629366</c:v>
                      </c:pt>
                      <c:pt idx="13055">
                        <c:v>2.0308717837039989</c:v>
                      </c:pt>
                      <c:pt idx="13056">
                        <c:v>4.3014011098006604</c:v>
                      </c:pt>
                      <c:pt idx="13057">
                        <c:v>3.5159391324274263</c:v>
                      </c:pt>
                      <c:pt idx="13058">
                        <c:v>3.0145950708221787</c:v>
                      </c:pt>
                      <c:pt idx="13059">
                        <c:v>4.3321895182493932</c:v>
                      </c:pt>
                      <c:pt idx="13060">
                        <c:v>2.1254315884705326</c:v>
                      </c:pt>
                      <c:pt idx="13061">
                        <c:v>2.3758599191298226</c:v>
                      </c:pt>
                      <c:pt idx="13062">
                        <c:v>2.1840836787789324</c:v>
                      </c:pt>
                      <c:pt idx="13063">
                        <c:v>2.0513631181519929</c:v>
                      </c:pt>
                      <c:pt idx="13064">
                        <c:v>1.9020775148415556</c:v>
                      </c:pt>
                      <c:pt idx="13065">
                        <c:v>1.8591177043628118</c:v>
                      </c:pt>
                      <c:pt idx="13066">
                        <c:v>1.7501920680888823</c:v>
                      </c:pt>
                      <c:pt idx="13067">
                        <c:v>1.5226728120856159</c:v>
                      </c:pt>
                      <c:pt idx="13068">
                        <c:v>1.7034536347286364</c:v>
                      </c:pt>
                      <c:pt idx="13069">
                        <c:v>0.67116571813595949</c:v>
                      </c:pt>
                      <c:pt idx="13070">
                        <c:v>1.8702132428799523</c:v>
                      </c:pt>
                      <c:pt idx="13071">
                        <c:v>0.6142442502358948</c:v>
                      </c:pt>
                      <c:pt idx="13072">
                        <c:v>0.81189653022872998</c:v>
                      </c:pt>
                      <c:pt idx="13073">
                        <c:v>1.2410629063158731</c:v>
                      </c:pt>
                      <c:pt idx="13074">
                        <c:v>0.8829671322208521</c:v>
                      </c:pt>
                      <c:pt idx="13075">
                        <c:v>2.514378974982761</c:v>
                      </c:pt>
                      <c:pt idx="13076">
                        <c:v>2.6210666180982152</c:v>
                      </c:pt>
                      <c:pt idx="13077">
                        <c:v>1.3698202841996729</c:v>
                      </c:pt>
                      <c:pt idx="13078">
                        <c:v>4.1786389171274934</c:v>
                      </c:pt>
                      <c:pt idx="13079">
                        <c:v>3.9732385352154305</c:v>
                      </c:pt>
                      <c:pt idx="13080">
                        <c:v>3.4493179597478778</c:v>
                      </c:pt>
                      <c:pt idx="13081">
                        <c:v>5.2173042085971808</c:v>
                      </c:pt>
                      <c:pt idx="13082">
                        <c:v>2.9475125439964347</c:v>
                      </c:pt>
                      <c:pt idx="13083">
                        <c:v>3.1626923505183404</c:v>
                      </c:pt>
                      <c:pt idx="13084">
                        <c:v>3.6747130986061012</c:v>
                      </c:pt>
                      <c:pt idx="13085">
                        <c:v>2.6796426343583257</c:v>
                      </c:pt>
                      <c:pt idx="13086">
                        <c:v>3.4925806543305602</c:v>
                      </c:pt>
                      <c:pt idx="13087">
                        <c:v>2.7677155413119587</c:v>
                      </c:pt>
                      <c:pt idx="13088">
                        <c:v>2.7428816293480875</c:v>
                      </c:pt>
                      <c:pt idx="13089">
                        <c:v>4.5464058759957586</c:v>
                      </c:pt>
                      <c:pt idx="13090">
                        <c:v>3.2105963389955856</c:v>
                      </c:pt>
                      <c:pt idx="13091">
                        <c:v>3.1478072508021606</c:v>
                      </c:pt>
                      <c:pt idx="13092">
                        <c:v>2.7492393591781834</c:v>
                      </c:pt>
                      <c:pt idx="13093">
                        <c:v>2.3741376108764189</c:v>
                      </c:pt>
                      <c:pt idx="13094">
                        <c:v>1.6879111704659164</c:v>
                      </c:pt>
                      <c:pt idx="13095">
                        <c:v>1.7847907546862067</c:v>
                      </c:pt>
                      <c:pt idx="13096">
                        <c:v>2.3355848393723444</c:v>
                      </c:pt>
                      <c:pt idx="13097">
                        <c:v>2.7084503549012302</c:v>
                      </c:pt>
                      <c:pt idx="13098">
                        <c:v>1.7992445730495059</c:v>
                      </c:pt>
                      <c:pt idx="13099">
                        <c:v>2.566111268709641</c:v>
                      </c:pt>
                      <c:pt idx="13100">
                        <c:v>0.65386684830591779</c:v>
                      </c:pt>
                      <c:pt idx="13101">
                        <c:v>2.4107100953541769</c:v>
                      </c:pt>
                      <c:pt idx="13102">
                        <c:v>4.3561796470256322</c:v>
                      </c:pt>
                      <c:pt idx="13103">
                        <c:v>3.6814332799144887</c:v>
                      </c:pt>
                      <c:pt idx="13104">
                        <c:v>3.2412424426561226</c:v>
                      </c:pt>
                      <c:pt idx="13105">
                        <c:v>2.2038975574781707</c:v>
                      </c:pt>
                      <c:pt idx="13106">
                        <c:v>1.9679471324373345</c:v>
                      </c:pt>
                      <c:pt idx="13107">
                        <c:v>2.6057624186984394</c:v>
                      </c:pt>
                      <c:pt idx="13108">
                        <c:v>2.8248563050010844</c:v>
                      </c:pt>
                      <c:pt idx="13109">
                        <c:v>2.1889251565424805</c:v>
                      </c:pt>
                      <c:pt idx="13110">
                        <c:v>2.4177060332847407</c:v>
                      </c:pt>
                      <c:pt idx="13111">
                        <c:v>2.7585345219135196</c:v>
                      </c:pt>
                      <c:pt idx="13112">
                        <c:v>1.8777400859813054</c:v>
                      </c:pt>
                      <c:pt idx="13113">
                        <c:v>1.5117410177557933</c:v>
                      </c:pt>
                      <c:pt idx="13114">
                        <c:v>2.4189351367971805</c:v>
                      </c:pt>
                      <c:pt idx="13115">
                        <c:v>1.7273274150302278</c:v>
                      </c:pt>
                      <c:pt idx="13116">
                        <c:v>1.7026318469730772</c:v>
                      </c:pt>
                      <c:pt idx="13117">
                        <c:v>1.3471203934547018</c:v>
                      </c:pt>
                      <c:pt idx="13118">
                        <c:v>0.88023058066998494</c:v>
                      </c:pt>
                      <c:pt idx="13119">
                        <c:v>0.96991334459614142</c:v>
                      </c:pt>
                      <c:pt idx="13120">
                        <c:v>1.5066223286917491</c:v>
                      </c:pt>
                      <c:pt idx="13121">
                        <c:v>0.72275317632777514</c:v>
                      </c:pt>
                      <c:pt idx="13122">
                        <c:v>0.49777295823166601</c:v>
                      </c:pt>
                      <c:pt idx="13123">
                        <c:v>1.2165683785970152</c:v>
                      </c:pt>
                      <c:pt idx="13124">
                        <c:v>0.76279155754034567</c:v>
                      </c:pt>
                      <c:pt idx="13125">
                        <c:v>1.0903992642846816</c:v>
                      </c:pt>
                      <c:pt idx="13126">
                        <c:v>2.0519284629107548</c:v>
                      </c:pt>
                      <c:pt idx="13127">
                        <c:v>3.3475623147903373</c:v>
                      </c:pt>
                      <c:pt idx="13128">
                        <c:v>4.8523430613601066</c:v>
                      </c:pt>
                      <c:pt idx="13129">
                        <c:v>1.6781317156618241</c:v>
                      </c:pt>
                      <c:pt idx="13130">
                        <c:v>1.9135214374153429</c:v>
                      </c:pt>
                      <c:pt idx="13131">
                        <c:v>0.87142177732079174</c:v>
                      </c:pt>
                      <c:pt idx="13132">
                        <c:v>1.7322605774056685</c:v>
                      </c:pt>
                      <c:pt idx="13133">
                        <c:v>2.8134396259475483</c:v>
                      </c:pt>
                      <c:pt idx="13134">
                        <c:v>3.6833734233031405</c:v>
                      </c:pt>
                      <c:pt idx="13135">
                        <c:v>2.0556156685630445</c:v>
                      </c:pt>
                      <c:pt idx="13136">
                        <c:v>1.8749164369676721</c:v>
                      </c:pt>
                      <c:pt idx="13137">
                        <c:v>2.1296752231886349</c:v>
                      </c:pt>
                      <c:pt idx="13138">
                        <c:v>2.3467766444136733</c:v>
                      </c:pt>
                      <c:pt idx="13139">
                        <c:v>2.3999763083437653</c:v>
                      </c:pt>
                      <c:pt idx="13140">
                        <c:v>2.1292160838057881</c:v>
                      </c:pt>
                      <c:pt idx="13141">
                        <c:v>1.2175669651329921</c:v>
                      </c:pt>
                      <c:pt idx="13142">
                        <c:v>1.7583643436045138</c:v>
                      </c:pt>
                      <c:pt idx="13143">
                        <c:v>1.4558512754974899</c:v>
                      </c:pt>
                      <c:pt idx="13144">
                        <c:v>1.4020551065458822</c:v>
                      </c:pt>
                      <c:pt idx="13145">
                        <c:v>1.8516316193510653</c:v>
                      </c:pt>
                      <c:pt idx="13146">
                        <c:v>1.3056163112162069</c:v>
                      </c:pt>
                      <c:pt idx="13147">
                        <c:v>1.1301096957592227</c:v>
                      </c:pt>
                      <c:pt idx="13148">
                        <c:v>0.88550614496398772</c:v>
                      </c:pt>
                      <c:pt idx="13149">
                        <c:v>1.243977761151809</c:v>
                      </c:pt>
                      <c:pt idx="13150">
                        <c:v>0.99353616392692745</c:v>
                      </c:pt>
                      <c:pt idx="13151">
                        <c:v>2.3915676872149185</c:v>
                      </c:pt>
                      <c:pt idx="13152">
                        <c:v>2.9571344266286896</c:v>
                      </c:pt>
                      <c:pt idx="13153">
                        <c:v>2.6275515875674786</c:v>
                      </c:pt>
                      <c:pt idx="13154">
                        <c:v>2.1236196767050464</c:v>
                      </c:pt>
                      <c:pt idx="13155">
                        <c:v>1.9645299909778309</c:v>
                      </c:pt>
                      <c:pt idx="13156">
                        <c:v>2.9175454190332735</c:v>
                      </c:pt>
                      <c:pt idx="13157">
                        <c:v>2.3477254821409077</c:v>
                      </c:pt>
                      <c:pt idx="13158">
                        <c:v>2.7391664026355391</c:v>
                      </c:pt>
                      <c:pt idx="13159">
                        <c:v>2.0037617807385</c:v>
                      </c:pt>
                      <c:pt idx="13160">
                        <c:v>1.7511075654272803</c:v>
                      </c:pt>
                      <c:pt idx="13161">
                        <c:v>2.2744202648803129</c:v>
                      </c:pt>
                      <c:pt idx="13162">
                        <c:v>2.1997038123093815</c:v>
                      </c:pt>
                      <c:pt idx="13163">
                        <c:v>2.1276410103162329</c:v>
                      </c:pt>
                      <c:pt idx="13164">
                        <c:v>1.7304759633625584</c:v>
                      </c:pt>
                      <c:pt idx="13165">
                        <c:v>2.6004101490285976</c:v>
                      </c:pt>
                      <c:pt idx="13166">
                        <c:v>1.5986487571822638</c:v>
                      </c:pt>
                      <c:pt idx="13167">
                        <c:v>1.6082658064229078</c:v>
                      </c:pt>
                      <c:pt idx="13168">
                        <c:v>1.6445607620428213</c:v>
                      </c:pt>
                      <c:pt idx="13169">
                        <c:v>1.5303896252108053</c:v>
                      </c:pt>
                      <c:pt idx="13170">
                        <c:v>1.2797505585161846</c:v>
                      </c:pt>
                      <c:pt idx="13171">
                        <c:v>1.4313817194733576</c:v>
                      </c:pt>
                      <c:pt idx="13172">
                        <c:v>1.8296112263948257</c:v>
                      </c:pt>
                      <c:pt idx="13173">
                        <c:v>0.86561930459722147</c:v>
                      </c:pt>
                      <c:pt idx="13174">
                        <c:v>1.0793075093936013</c:v>
                      </c:pt>
                      <c:pt idx="13175">
                        <c:v>2.6511245305738105</c:v>
                      </c:pt>
                      <c:pt idx="13176">
                        <c:v>2.0557222246149331</c:v>
                      </c:pt>
                      <c:pt idx="13177">
                        <c:v>1.5364093347806542</c:v>
                      </c:pt>
                      <c:pt idx="13178">
                        <c:v>1.4188964013751082</c:v>
                      </c:pt>
                      <c:pt idx="13179">
                        <c:v>3.3036031329536168</c:v>
                      </c:pt>
                      <c:pt idx="13180">
                        <c:v>2.5071703180280309</c:v>
                      </c:pt>
                      <c:pt idx="13181">
                        <c:v>1.8465981575101122</c:v>
                      </c:pt>
                      <c:pt idx="13182">
                        <c:v>3.3443796834857826</c:v>
                      </c:pt>
                      <c:pt idx="13183">
                        <c:v>3.4146592989672562</c:v>
                      </c:pt>
                      <c:pt idx="13184">
                        <c:v>2.3430108868954944</c:v>
                      </c:pt>
                      <c:pt idx="13185">
                        <c:v>2.1886528525105029</c:v>
                      </c:pt>
                      <c:pt idx="13186">
                        <c:v>2.8584466375850432</c:v>
                      </c:pt>
                      <c:pt idx="13187">
                        <c:v>2.8941396137984983</c:v>
                      </c:pt>
                      <c:pt idx="13188">
                        <c:v>1.4229613188500059</c:v>
                      </c:pt>
                      <c:pt idx="13189">
                        <c:v>2.985649786848759</c:v>
                      </c:pt>
                      <c:pt idx="13190">
                        <c:v>2.767531647870928</c:v>
                      </c:pt>
                      <c:pt idx="13191">
                        <c:v>2.4463401495950343</c:v>
                      </c:pt>
                      <c:pt idx="13192">
                        <c:v>1.9975577010809187</c:v>
                      </c:pt>
                      <c:pt idx="13193">
                        <c:v>2.2116083822654726</c:v>
                      </c:pt>
                      <c:pt idx="13194">
                        <c:v>1.837642274845384</c:v>
                      </c:pt>
                      <c:pt idx="13195">
                        <c:v>2.9727400081104332</c:v>
                      </c:pt>
                      <c:pt idx="13196">
                        <c:v>2.5935191158868807</c:v>
                      </c:pt>
                      <c:pt idx="13197">
                        <c:v>1.7022395396078709</c:v>
                      </c:pt>
                      <c:pt idx="13198">
                        <c:v>1.4346266316868215</c:v>
                      </c:pt>
                      <c:pt idx="13199">
                        <c:v>2.7260550745894663</c:v>
                      </c:pt>
                      <c:pt idx="13200">
                        <c:v>1.8847348294913446</c:v>
                      </c:pt>
                      <c:pt idx="13201">
                        <c:v>1.7834631624704809</c:v>
                      </c:pt>
                      <c:pt idx="13202">
                        <c:v>2.1061268704499656</c:v>
                      </c:pt>
                      <c:pt idx="13203">
                        <c:v>3.1115204230258562</c:v>
                      </c:pt>
                      <c:pt idx="13204">
                        <c:v>2.3339712539596138</c:v>
                      </c:pt>
                      <c:pt idx="13205">
                        <c:v>2.6817146378061265</c:v>
                      </c:pt>
                      <c:pt idx="13206">
                        <c:v>4.5343711022874258</c:v>
                      </c:pt>
                      <c:pt idx="13207">
                        <c:v>3.6376349003767059</c:v>
                      </c:pt>
                      <c:pt idx="13208">
                        <c:v>1.8621267013845906</c:v>
                      </c:pt>
                      <c:pt idx="13209">
                        <c:v>2.0551278782681743</c:v>
                      </c:pt>
                      <c:pt idx="13210">
                        <c:v>3.7850048658505857</c:v>
                      </c:pt>
                      <c:pt idx="13211">
                        <c:v>4.100954211267319</c:v>
                      </c:pt>
                      <c:pt idx="13212">
                        <c:v>4.0408665263469077</c:v>
                      </c:pt>
                      <c:pt idx="13213">
                        <c:v>1.9958400220278396</c:v>
                      </c:pt>
                      <c:pt idx="13214">
                        <c:v>2.1507260664205088</c:v>
                      </c:pt>
                      <c:pt idx="13215">
                        <c:v>2.7530727673154396</c:v>
                      </c:pt>
                      <c:pt idx="13216">
                        <c:v>4.0210018329060251</c:v>
                      </c:pt>
                      <c:pt idx="13217">
                        <c:v>2.8202663416721361</c:v>
                      </c:pt>
                      <c:pt idx="13218">
                        <c:v>1.5070770922525651</c:v>
                      </c:pt>
                      <c:pt idx="13219">
                        <c:v>1.8235523417209138</c:v>
                      </c:pt>
                      <c:pt idx="13220">
                        <c:v>2.4276178593821487</c:v>
                      </c:pt>
                      <c:pt idx="13221">
                        <c:v>2.7866368083268065</c:v>
                      </c:pt>
                      <c:pt idx="13222">
                        <c:v>2.6180529882485306</c:v>
                      </c:pt>
                      <c:pt idx="13223">
                        <c:v>2.3402914126024132</c:v>
                      </c:pt>
                      <c:pt idx="13224">
                        <c:v>2.632247610850456</c:v>
                      </c:pt>
                      <c:pt idx="13225">
                        <c:v>0.2660349921425425</c:v>
                      </c:pt>
                      <c:pt idx="13226">
                        <c:v>4.3441783569313257</c:v>
                      </c:pt>
                      <c:pt idx="13227">
                        <c:v>4.9474182558215736</c:v>
                      </c:pt>
                      <c:pt idx="13228">
                        <c:v>3.0241494621026486</c:v>
                      </c:pt>
                      <c:pt idx="13229">
                        <c:v>4.8827634667348088</c:v>
                      </c:pt>
                      <c:pt idx="13230">
                        <c:v>4.8651050885236637</c:v>
                      </c:pt>
                      <c:pt idx="13231">
                        <c:v>4.7369205043444227</c:v>
                      </c:pt>
                      <c:pt idx="13232">
                        <c:v>2.4094166187219077</c:v>
                      </c:pt>
                      <c:pt idx="13233">
                        <c:v>4.1723215073941926</c:v>
                      </c:pt>
                      <c:pt idx="13234">
                        <c:v>4.7908693680338521</c:v>
                      </c:pt>
                      <c:pt idx="13235">
                        <c:v>2.2726662905118582</c:v>
                      </c:pt>
                      <c:pt idx="13236">
                        <c:v>2.5243200103647627</c:v>
                      </c:pt>
                      <c:pt idx="13237">
                        <c:v>2.0781307037242809</c:v>
                      </c:pt>
                      <c:pt idx="13238">
                        <c:v>1.96139889312301</c:v>
                      </c:pt>
                      <c:pt idx="13239">
                        <c:v>1.5144776092953511</c:v>
                      </c:pt>
                      <c:pt idx="13240">
                        <c:v>1.2690727820134802</c:v>
                      </c:pt>
                      <c:pt idx="13241">
                        <c:v>1.054907854565819</c:v>
                      </c:pt>
                      <c:pt idx="13242">
                        <c:v>0.40016939297312432</c:v>
                      </c:pt>
                      <c:pt idx="13243">
                        <c:v>0.78955939230198702</c:v>
                      </c:pt>
                      <c:pt idx="13244">
                        <c:v>0.38809570347839145</c:v>
                      </c:pt>
                      <c:pt idx="13245">
                        <c:v>0.27358807708174315</c:v>
                      </c:pt>
                      <c:pt idx="13246">
                        <c:v>0.52659257123617609</c:v>
                      </c:pt>
                      <c:pt idx="13247">
                        <c:v>0.24169575407526894</c:v>
                      </c:pt>
                      <c:pt idx="13248">
                        <c:v>0.24461750597858736</c:v>
                      </c:pt>
                      <c:pt idx="13249">
                        <c:v>0.1754175688515979</c:v>
                      </c:pt>
                      <c:pt idx="13250">
                        <c:v>2.0726605174689912</c:v>
                      </c:pt>
                      <c:pt idx="13251">
                        <c:v>3.1630613114256705</c:v>
                      </c:pt>
                      <c:pt idx="13252">
                        <c:v>3.4140647432513171</c:v>
                      </c:pt>
                      <c:pt idx="13253">
                        <c:v>4.1820717962578149</c:v>
                      </c:pt>
                      <c:pt idx="13254">
                        <c:v>3.630791332919673</c:v>
                      </c:pt>
                      <c:pt idx="13255">
                        <c:v>5.8507477649749786</c:v>
                      </c:pt>
                      <c:pt idx="13256">
                        <c:v>4.1435211392926963</c:v>
                      </c:pt>
                      <c:pt idx="13257">
                        <c:v>4.9070295800743127</c:v>
                      </c:pt>
                      <c:pt idx="13258">
                        <c:v>2.9039470102265303</c:v>
                      </c:pt>
                      <c:pt idx="13259">
                        <c:v>2.7754678711805609</c:v>
                      </c:pt>
                      <c:pt idx="13260">
                        <c:v>4.3511557671373104</c:v>
                      </c:pt>
                      <c:pt idx="13261">
                        <c:v>3.1528158646572977</c:v>
                      </c:pt>
                      <c:pt idx="13262">
                        <c:v>3.8812039749862253</c:v>
                      </c:pt>
                      <c:pt idx="13263">
                        <c:v>4.3342216853296893</c:v>
                      </c:pt>
                      <c:pt idx="13264">
                        <c:v>3.3213854819742328</c:v>
                      </c:pt>
                      <c:pt idx="13265">
                        <c:v>4.3149501446883045</c:v>
                      </c:pt>
                      <c:pt idx="13266">
                        <c:v>3.8616281917225881</c:v>
                      </c:pt>
                      <c:pt idx="13267">
                        <c:v>0.88840376673113364</c:v>
                      </c:pt>
                      <c:pt idx="13268">
                        <c:v>3.1224934503973381</c:v>
                      </c:pt>
                      <c:pt idx="13269">
                        <c:v>2.4162704930614454</c:v>
                      </c:pt>
                      <c:pt idx="13270">
                        <c:v>2.5267253932872005</c:v>
                      </c:pt>
                      <c:pt idx="13271">
                        <c:v>1.8852146483558412</c:v>
                      </c:pt>
                      <c:pt idx="13272">
                        <c:v>1.2513112711906453</c:v>
                      </c:pt>
                      <c:pt idx="13273">
                        <c:v>2.1997916498673007</c:v>
                      </c:pt>
                      <c:pt idx="13274">
                        <c:v>2.3841898855227104</c:v>
                      </c:pt>
                      <c:pt idx="13275">
                        <c:v>1.0234248406892914</c:v>
                      </c:pt>
                      <c:pt idx="13276">
                        <c:v>1.6391163777992972</c:v>
                      </c:pt>
                      <c:pt idx="13277">
                        <c:v>1.4650501763131563</c:v>
                      </c:pt>
                      <c:pt idx="13278">
                        <c:v>2.3742876008993505</c:v>
                      </c:pt>
                      <c:pt idx="13279">
                        <c:v>2.2957962559740777</c:v>
                      </c:pt>
                      <c:pt idx="13280">
                        <c:v>2.8800356368599291</c:v>
                      </c:pt>
                      <c:pt idx="13281">
                        <c:v>1.4563509695631349</c:v>
                      </c:pt>
                      <c:pt idx="13282">
                        <c:v>1.7346730015968217</c:v>
                      </c:pt>
                      <c:pt idx="13283">
                        <c:v>2.6091262395923245</c:v>
                      </c:pt>
                      <c:pt idx="13284">
                        <c:v>1.2438590935996137</c:v>
                      </c:pt>
                      <c:pt idx="13285">
                        <c:v>1.8953376415268817</c:v>
                      </c:pt>
                      <c:pt idx="13286">
                        <c:v>1.400708407266742</c:v>
                      </c:pt>
                      <c:pt idx="13287">
                        <c:v>0.99248957652433822</c:v>
                      </c:pt>
                      <c:pt idx="13288">
                        <c:v>1.5515710977325485</c:v>
                      </c:pt>
                      <c:pt idx="13289">
                        <c:v>2.0149343617785695</c:v>
                      </c:pt>
                      <c:pt idx="13290">
                        <c:v>1.7658543472337245</c:v>
                      </c:pt>
                      <c:pt idx="13291">
                        <c:v>1.1118347548590712</c:v>
                      </c:pt>
                      <c:pt idx="13292">
                        <c:v>1.139617497448008</c:v>
                      </c:pt>
                      <c:pt idx="13293">
                        <c:v>1.5447896399352417</c:v>
                      </c:pt>
                      <c:pt idx="13294">
                        <c:v>1.6285225660916725</c:v>
                      </c:pt>
                      <c:pt idx="13295">
                        <c:v>1.2957454787080096</c:v>
                      </c:pt>
                      <c:pt idx="13296">
                        <c:v>1.5306558244100263</c:v>
                      </c:pt>
                      <c:pt idx="13297">
                        <c:v>1.2016269852180199</c:v>
                      </c:pt>
                      <c:pt idx="13298">
                        <c:v>0.53817144275983453</c:v>
                      </c:pt>
                      <c:pt idx="13299">
                        <c:v>1.019710686245489</c:v>
                      </c:pt>
                      <c:pt idx="13300">
                        <c:v>2.081386504575323</c:v>
                      </c:pt>
                      <c:pt idx="13301">
                        <c:v>2.891535610760732</c:v>
                      </c:pt>
                      <c:pt idx="13302">
                        <c:v>2.8962533258680265</c:v>
                      </c:pt>
                      <c:pt idx="13303">
                        <c:v>2.8386079254958858</c:v>
                      </c:pt>
                      <c:pt idx="13304">
                        <c:v>3.040195736833105</c:v>
                      </c:pt>
                      <c:pt idx="13305">
                        <c:v>2.2009329675012004</c:v>
                      </c:pt>
                      <c:pt idx="13306">
                        <c:v>1.388662351407838</c:v>
                      </c:pt>
                      <c:pt idx="13307">
                        <c:v>2.9446438292289741</c:v>
                      </c:pt>
                      <c:pt idx="13308">
                        <c:v>1.680585082274225</c:v>
                      </c:pt>
                      <c:pt idx="13309">
                        <c:v>2.3045347886319694</c:v>
                      </c:pt>
                      <c:pt idx="13310">
                        <c:v>2.694182988022181</c:v>
                      </c:pt>
                      <c:pt idx="13311">
                        <c:v>2.5468545303817378</c:v>
                      </c:pt>
                      <c:pt idx="13312">
                        <c:v>2.4308224998365606</c:v>
                      </c:pt>
                      <c:pt idx="13313">
                        <c:v>2.1990158112219103</c:v>
                      </c:pt>
                      <c:pt idx="13314">
                        <c:v>1.2049402000423168</c:v>
                      </c:pt>
                      <c:pt idx="13315">
                        <c:v>2.5071584811880103</c:v>
                      </c:pt>
                      <c:pt idx="13316">
                        <c:v>2.3739610698513331</c:v>
                      </c:pt>
                      <c:pt idx="13317">
                        <c:v>1.9898592952158936</c:v>
                      </c:pt>
                      <c:pt idx="13318">
                        <c:v>2.2210344487052591</c:v>
                      </c:pt>
                      <c:pt idx="13319">
                        <c:v>1.5975065963770998</c:v>
                      </c:pt>
                      <c:pt idx="13320">
                        <c:v>1.0383356845221507</c:v>
                      </c:pt>
                      <c:pt idx="13321">
                        <c:v>1.841985934614349</c:v>
                      </c:pt>
                      <c:pt idx="13322">
                        <c:v>1.4384884789220658</c:v>
                      </c:pt>
                      <c:pt idx="13323">
                        <c:v>1.4389212800485291</c:v>
                      </c:pt>
                      <c:pt idx="13324">
                        <c:v>1.8707977765638819</c:v>
                      </c:pt>
                      <c:pt idx="13325">
                        <c:v>0.86840963943945582</c:v>
                      </c:pt>
                      <c:pt idx="13326">
                        <c:v>1.4833378532953858</c:v>
                      </c:pt>
                      <c:pt idx="13327">
                        <c:v>3.6359382255612438</c:v>
                      </c:pt>
                      <c:pt idx="13328">
                        <c:v>3.1011703771495611</c:v>
                      </c:pt>
                      <c:pt idx="13329">
                        <c:v>2.705899835322461</c:v>
                      </c:pt>
                      <c:pt idx="13330">
                        <c:v>2.8143596139390237</c:v>
                      </c:pt>
                      <c:pt idx="13331">
                        <c:v>3.5769548356129648</c:v>
                      </c:pt>
                      <c:pt idx="13332">
                        <c:v>4.6902579901022312</c:v>
                      </c:pt>
                      <c:pt idx="13333">
                        <c:v>2.03210486754308</c:v>
                      </c:pt>
                      <c:pt idx="13334">
                        <c:v>1.6658515842462285</c:v>
                      </c:pt>
                      <c:pt idx="13335">
                        <c:v>2.7629926945105616</c:v>
                      </c:pt>
                      <c:pt idx="13336">
                        <c:v>3.0708654345639856</c:v>
                      </c:pt>
                      <c:pt idx="13337">
                        <c:v>2.5919482341251308</c:v>
                      </c:pt>
                      <c:pt idx="13338">
                        <c:v>2.8376994156551736</c:v>
                      </c:pt>
                      <c:pt idx="13339">
                        <c:v>2.1751936961925766</c:v>
                      </c:pt>
                      <c:pt idx="13340">
                        <c:v>1.695098991935174</c:v>
                      </c:pt>
                      <c:pt idx="13341">
                        <c:v>1.4144579635874335</c:v>
                      </c:pt>
                      <c:pt idx="13342">
                        <c:v>2.059406118424413</c:v>
                      </c:pt>
                      <c:pt idx="13343">
                        <c:v>1.1376540716277008</c:v>
                      </c:pt>
                      <c:pt idx="13344">
                        <c:v>1.6901387161390389</c:v>
                      </c:pt>
                      <c:pt idx="13345">
                        <c:v>1.1471558195012461</c:v>
                      </c:pt>
                      <c:pt idx="13346">
                        <c:v>0.74316525787241272</c:v>
                      </c:pt>
                      <c:pt idx="13347">
                        <c:v>1.0563909038077304</c:v>
                      </c:pt>
                      <c:pt idx="13348">
                        <c:v>1.2142172950078516</c:v>
                      </c:pt>
                      <c:pt idx="13349">
                        <c:v>1.3508232545934113</c:v>
                      </c:pt>
                      <c:pt idx="13350">
                        <c:v>0.88707136752962834</c:v>
                      </c:pt>
                      <c:pt idx="13351">
                        <c:v>1.771440522532975</c:v>
                      </c:pt>
                      <c:pt idx="13352">
                        <c:v>3.4091746044714619</c:v>
                      </c:pt>
                      <c:pt idx="13353">
                        <c:v>4.773972105969861</c:v>
                      </c:pt>
                      <c:pt idx="13354">
                        <c:v>5.9874707770851865</c:v>
                      </c:pt>
                      <c:pt idx="13355">
                        <c:v>3.9782350644726128</c:v>
                      </c:pt>
                      <c:pt idx="13356">
                        <c:v>3.6757067134235459</c:v>
                      </c:pt>
                      <c:pt idx="13357">
                        <c:v>4.0376450954124028</c:v>
                      </c:pt>
                      <c:pt idx="13358">
                        <c:v>2.7460601627658563</c:v>
                      </c:pt>
                      <c:pt idx="13359">
                        <c:v>2.5284361905611998</c:v>
                      </c:pt>
                      <c:pt idx="13360">
                        <c:v>2.7601916876275987</c:v>
                      </c:pt>
                      <c:pt idx="13361">
                        <c:v>3.170502273124657</c:v>
                      </c:pt>
                      <c:pt idx="13362">
                        <c:v>3.3907271283758322</c:v>
                      </c:pt>
                      <c:pt idx="13363">
                        <c:v>2.4362236453825226</c:v>
                      </c:pt>
                      <c:pt idx="13364">
                        <c:v>2.3711362467774029</c:v>
                      </c:pt>
                      <c:pt idx="13365">
                        <c:v>1.6953868938329759</c:v>
                      </c:pt>
                      <c:pt idx="13366">
                        <c:v>2.2824466719310044</c:v>
                      </c:pt>
                      <c:pt idx="13367">
                        <c:v>1.3393632164466716</c:v>
                      </c:pt>
                      <c:pt idx="13368">
                        <c:v>2.0497010288132511</c:v>
                      </c:pt>
                      <c:pt idx="13369">
                        <c:v>1.1935624567846064</c:v>
                      </c:pt>
                      <c:pt idx="13370">
                        <c:v>1.1519447180931706</c:v>
                      </c:pt>
                      <c:pt idx="13371">
                        <c:v>1.883419692694474</c:v>
                      </c:pt>
                      <c:pt idx="13372">
                        <c:v>1.1107251764828026</c:v>
                      </c:pt>
                      <c:pt idx="13373">
                        <c:v>1.0598102596523926</c:v>
                      </c:pt>
                      <c:pt idx="13374">
                        <c:v>0.8761560634861657</c:v>
                      </c:pt>
                      <c:pt idx="13375">
                        <c:v>1.1826430968890225</c:v>
                      </c:pt>
                      <c:pt idx="13376">
                        <c:v>1.4521040069094668</c:v>
                      </c:pt>
                      <c:pt idx="13377">
                        <c:v>3.3031845118535106</c:v>
                      </c:pt>
                      <c:pt idx="13378">
                        <c:v>4.4499170536426895</c:v>
                      </c:pt>
                      <c:pt idx="13379">
                        <c:v>5.6520633512691276</c:v>
                      </c:pt>
                      <c:pt idx="13380">
                        <c:v>4.4542889913042787</c:v>
                      </c:pt>
                      <c:pt idx="13381">
                        <c:v>6.2360402270198687</c:v>
                      </c:pt>
                      <c:pt idx="13382">
                        <c:v>2.494838156266745</c:v>
                      </c:pt>
                      <c:pt idx="13383">
                        <c:v>5.6322871871678695</c:v>
                      </c:pt>
                      <c:pt idx="13384">
                        <c:v>2.2753384342282432</c:v>
                      </c:pt>
                      <c:pt idx="13385">
                        <c:v>4.8677660761775225</c:v>
                      </c:pt>
                      <c:pt idx="13386">
                        <c:v>3.9854759513478504</c:v>
                      </c:pt>
                      <c:pt idx="13387">
                        <c:v>3.0285393542120267</c:v>
                      </c:pt>
                      <c:pt idx="13388">
                        <c:v>3.1181522426590083</c:v>
                      </c:pt>
                      <c:pt idx="13389">
                        <c:v>2.530765231583719</c:v>
                      </c:pt>
                      <c:pt idx="13390">
                        <c:v>2.5946778281393952</c:v>
                      </c:pt>
                      <c:pt idx="13391">
                        <c:v>3.2559115270703685</c:v>
                      </c:pt>
                      <c:pt idx="13392">
                        <c:v>1.4960912825706736</c:v>
                      </c:pt>
                      <c:pt idx="13393">
                        <c:v>1.7736383064182626</c:v>
                      </c:pt>
                      <c:pt idx="13394">
                        <c:v>2.0131817037359401</c:v>
                      </c:pt>
                      <c:pt idx="13395">
                        <c:v>2.1511743253204831</c:v>
                      </c:pt>
                      <c:pt idx="13396">
                        <c:v>2.2714369495176729</c:v>
                      </c:pt>
                      <c:pt idx="13397">
                        <c:v>1.4414673009138064</c:v>
                      </c:pt>
                      <c:pt idx="13398">
                        <c:v>1.3993053820189343</c:v>
                      </c:pt>
                      <c:pt idx="13399">
                        <c:v>1.8817913881697814</c:v>
                      </c:pt>
                      <c:pt idx="13400">
                        <c:v>1.2841575643563004</c:v>
                      </c:pt>
                      <c:pt idx="13401">
                        <c:v>2.4007185722840227</c:v>
                      </c:pt>
                      <c:pt idx="13402">
                        <c:v>2.4682727054106195</c:v>
                      </c:pt>
                      <c:pt idx="13403">
                        <c:v>3.1746576944673253</c:v>
                      </c:pt>
                      <c:pt idx="13404">
                        <c:v>3.9177614302593171</c:v>
                      </c:pt>
                      <c:pt idx="13405">
                        <c:v>3.4285309175147902</c:v>
                      </c:pt>
                      <c:pt idx="13406">
                        <c:v>2.0341895827706025</c:v>
                      </c:pt>
                      <c:pt idx="13407">
                        <c:v>3.3935214058234706</c:v>
                      </c:pt>
                      <c:pt idx="13408">
                        <c:v>1.722133558294882</c:v>
                      </c:pt>
                      <c:pt idx="13409">
                        <c:v>2.8498726356701995</c:v>
                      </c:pt>
                      <c:pt idx="13410">
                        <c:v>3.2016165306855764</c:v>
                      </c:pt>
                      <c:pt idx="13411">
                        <c:v>1.9600733247750179</c:v>
                      </c:pt>
                      <c:pt idx="13412">
                        <c:v>2.624012230261771</c:v>
                      </c:pt>
                      <c:pt idx="13413">
                        <c:v>1.8957635585539943</c:v>
                      </c:pt>
                      <c:pt idx="13414">
                        <c:v>2.6290763696695234</c:v>
                      </c:pt>
                      <c:pt idx="13415">
                        <c:v>2.632419572272279</c:v>
                      </c:pt>
                      <c:pt idx="13416">
                        <c:v>2.48926545128541</c:v>
                      </c:pt>
                      <c:pt idx="13417">
                        <c:v>1.9025954478355791</c:v>
                      </c:pt>
                      <c:pt idx="13418">
                        <c:v>1.6449501804604529</c:v>
                      </c:pt>
                      <c:pt idx="13419">
                        <c:v>1.1303054705760598</c:v>
                      </c:pt>
                      <c:pt idx="13420">
                        <c:v>1.4421912325306914</c:v>
                      </c:pt>
                      <c:pt idx="13421">
                        <c:v>2.13316051926151</c:v>
                      </c:pt>
                      <c:pt idx="13422">
                        <c:v>1.3575176181796897</c:v>
                      </c:pt>
                      <c:pt idx="13423">
                        <c:v>1.1559939587367123</c:v>
                      </c:pt>
                      <c:pt idx="13424">
                        <c:v>1.2550453938917367</c:v>
                      </c:pt>
                      <c:pt idx="13425">
                        <c:v>1.9236940636164475</c:v>
                      </c:pt>
                      <c:pt idx="13426">
                        <c:v>1.8703348184605413</c:v>
                      </c:pt>
                      <c:pt idx="13427">
                        <c:v>2.0515104600825169</c:v>
                      </c:pt>
                      <c:pt idx="13428">
                        <c:v>1.8326004134614839</c:v>
                      </c:pt>
                      <c:pt idx="13429">
                        <c:v>3.0208890608176713</c:v>
                      </c:pt>
                      <c:pt idx="13430">
                        <c:v>2.9235384140556691</c:v>
                      </c:pt>
                      <c:pt idx="13431">
                        <c:v>1.8499694821789956</c:v>
                      </c:pt>
                      <c:pt idx="13432">
                        <c:v>1.3704368093194388</c:v>
                      </c:pt>
                      <c:pt idx="13433">
                        <c:v>2.4091067431661388</c:v>
                      </c:pt>
                      <c:pt idx="13434">
                        <c:v>1.5151163010907753</c:v>
                      </c:pt>
                      <c:pt idx="13435">
                        <c:v>2.1204619149566444</c:v>
                      </c:pt>
                      <c:pt idx="13436">
                        <c:v>2.1279544751271198</c:v>
                      </c:pt>
                      <c:pt idx="13437">
                        <c:v>2.1100228061330104</c:v>
                      </c:pt>
                      <c:pt idx="13438">
                        <c:v>1.6141550384956438</c:v>
                      </c:pt>
                      <c:pt idx="13439">
                        <c:v>1.9062128595238466</c:v>
                      </c:pt>
                      <c:pt idx="13440">
                        <c:v>2.0621588520684138</c:v>
                      </c:pt>
                      <c:pt idx="13441">
                        <c:v>1.5254720609885111</c:v>
                      </c:pt>
                      <c:pt idx="13442">
                        <c:v>1.7313507801843768</c:v>
                      </c:pt>
                      <c:pt idx="13443">
                        <c:v>1.2634365541821797</c:v>
                      </c:pt>
                      <c:pt idx="13444">
                        <c:v>1.2543971887693839</c:v>
                      </c:pt>
                      <c:pt idx="13445">
                        <c:v>1.5837274552160341</c:v>
                      </c:pt>
                      <c:pt idx="13446">
                        <c:v>1.3649520924768854</c:v>
                      </c:pt>
                      <c:pt idx="13447">
                        <c:v>1.5475702238576998</c:v>
                      </c:pt>
                      <c:pt idx="13448">
                        <c:v>1.4733542364516952</c:v>
                      </c:pt>
                      <c:pt idx="13449">
                        <c:v>1.6143854153845769</c:v>
                      </c:pt>
                      <c:pt idx="13450">
                        <c:v>1.6379341263199787</c:v>
                      </c:pt>
                      <c:pt idx="13451">
                        <c:v>3.1735776469432833</c:v>
                      </c:pt>
                      <c:pt idx="13452">
                        <c:v>3.7500959944675278</c:v>
                      </c:pt>
                      <c:pt idx="13453">
                        <c:v>4.0217176427835968</c:v>
                      </c:pt>
                      <c:pt idx="13454">
                        <c:v>2.3330736803897048</c:v>
                      </c:pt>
                      <c:pt idx="13455">
                        <c:v>3.2290865375643829</c:v>
                      </c:pt>
                      <c:pt idx="13456">
                        <c:v>4.5599778128527042</c:v>
                      </c:pt>
                      <c:pt idx="13457">
                        <c:v>3.2205590640921318</c:v>
                      </c:pt>
                      <c:pt idx="13458">
                        <c:v>5.6747802962584188</c:v>
                      </c:pt>
                      <c:pt idx="13459">
                        <c:v>3.5913983962251637</c:v>
                      </c:pt>
                      <c:pt idx="13460">
                        <c:v>4.5373015504075216</c:v>
                      </c:pt>
                      <c:pt idx="13461">
                        <c:v>3.5595547799501301</c:v>
                      </c:pt>
                      <c:pt idx="13462">
                        <c:v>2.4307507909538923</c:v>
                      </c:pt>
                      <c:pt idx="13463">
                        <c:v>2.8434076975994351</c:v>
                      </c:pt>
                      <c:pt idx="13464">
                        <c:v>3.3231930265833514</c:v>
                      </c:pt>
                      <c:pt idx="13465">
                        <c:v>3.14249975034615</c:v>
                      </c:pt>
                      <c:pt idx="13466">
                        <c:v>2.507415216287713</c:v>
                      </c:pt>
                      <c:pt idx="13467">
                        <c:v>2.5352859289256449</c:v>
                      </c:pt>
                      <c:pt idx="13468">
                        <c:v>1.5002323119174659</c:v>
                      </c:pt>
                      <c:pt idx="13469">
                        <c:v>2.2911658616690125</c:v>
                      </c:pt>
                      <c:pt idx="13470">
                        <c:v>2.1248796675991177</c:v>
                      </c:pt>
                      <c:pt idx="13471">
                        <c:v>1.7332853972360855</c:v>
                      </c:pt>
                      <c:pt idx="13472">
                        <c:v>2.438125956068284</c:v>
                      </c:pt>
                      <c:pt idx="13473">
                        <c:v>1.2120768714536423</c:v>
                      </c:pt>
                      <c:pt idx="13474">
                        <c:v>1.8599679126110373</c:v>
                      </c:pt>
                      <c:pt idx="13475">
                        <c:v>1.6493610490578505</c:v>
                      </c:pt>
                      <c:pt idx="13476">
                        <c:v>2.0300356820353942</c:v>
                      </c:pt>
                      <c:pt idx="13477">
                        <c:v>1.2378328356727601</c:v>
                      </c:pt>
                      <c:pt idx="13478">
                        <c:v>3.0802188954893248</c:v>
                      </c:pt>
                      <c:pt idx="13479">
                        <c:v>3.7524368812501181</c:v>
                      </c:pt>
                      <c:pt idx="13480">
                        <c:v>2.7356643188913909</c:v>
                      </c:pt>
                      <c:pt idx="13481">
                        <c:v>2.1363660240008642</c:v>
                      </c:pt>
                      <c:pt idx="13482">
                        <c:v>4.0955491921076455</c:v>
                      </c:pt>
                      <c:pt idx="13483">
                        <c:v>3.7776039011084688</c:v>
                      </c:pt>
                      <c:pt idx="13484">
                        <c:v>1.827255764949542</c:v>
                      </c:pt>
                      <c:pt idx="13485">
                        <c:v>2.3400766231493915</c:v>
                      </c:pt>
                      <c:pt idx="13486">
                        <c:v>2.3972236953576278</c:v>
                      </c:pt>
                      <c:pt idx="13487">
                        <c:v>2.8537196443641526</c:v>
                      </c:pt>
                      <c:pt idx="13488">
                        <c:v>1.6951778496316205</c:v>
                      </c:pt>
                      <c:pt idx="13489">
                        <c:v>3.2544804840099846</c:v>
                      </c:pt>
                      <c:pt idx="13490">
                        <c:v>2.4854895674738229</c:v>
                      </c:pt>
                      <c:pt idx="13491">
                        <c:v>2.7114677810257519</c:v>
                      </c:pt>
                      <c:pt idx="13492">
                        <c:v>1.4108808696732449</c:v>
                      </c:pt>
                      <c:pt idx="13493">
                        <c:v>1.121958967261619</c:v>
                      </c:pt>
                      <c:pt idx="13494">
                        <c:v>1.6203607399799911</c:v>
                      </c:pt>
                      <c:pt idx="13495">
                        <c:v>1.3449381719705749</c:v>
                      </c:pt>
                      <c:pt idx="13496">
                        <c:v>2.0177462820779626</c:v>
                      </c:pt>
                      <c:pt idx="13497">
                        <c:v>2.1063865220774791</c:v>
                      </c:pt>
                      <c:pt idx="13498">
                        <c:v>1.9152465952061812</c:v>
                      </c:pt>
                      <c:pt idx="13499">
                        <c:v>2.0590580267858472</c:v>
                      </c:pt>
                      <c:pt idx="13500">
                        <c:v>1.6890869176512031</c:v>
                      </c:pt>
                      <c:pt idx="13501">
                        <c:v>2.5886514689788331</c:v>
                      </c:pt>
                      <c:pt idx="13502">
                        <c:v>2.1780490570282742</c:v>
                      </c:pt>
                      <c:pt idx="13503">
                        <c:v>2.2678754769093508</c:v>
                      </c:pt>
                      <c:pt idx="13504">
                        <c:v>1.804561944947513</c:v>
                      </c:pt>
                      <c:pt idx="13505">
                        <c:v>2.2620302304766962</c:v>
                      </c:pt>
                      <c:pt idx="13506">
                        <c:v>1.822273998260467</c:v>
                      </c:pt>
                      <c:pt idx="13507">
                        <c:v>1.1937672586486157</c:v>
                      </c:pt>
                      <c:pt idx="13508">
                        <c:v>1.2045158366235198</c:v>
                      </c:pt>
                      <c:pt idx="13509">
                        <c:v>1.9708806775283838</c:v>
                      </c:pt>
                      <c:pt idx="13510">
                        <c:v>1.9966077170392476</c:v>
                      </c:pt>
                      <c:pt idx="13511">
                        <c:v>1.8422785621336848</c:v>
                      </c:pt>
                      <c:pt idx="13512">
                        <c:v>1.8935047482967184</c:v>
                      </c:pt>
                      <c:pt idx="13513">
                        <c:v>1.0520996532533695</c:v>
                      </c:pt>
                      <c:pt idx="13514">
                        <c:v>1.7854431081549527</c:v>
                      </c:pt>
                      <c:pt idx="13515">
                        <c:v>1.8972880890665305</c:v>
                      </c:pt>
                      <c:pt idx="13516">
                        <c:v>1.4290799932476332</c:v>
                      </c:pt>
                      <c:pt idx="13517">
                        <c:v>1.5432777503504158</c:v>
                      </c:pt>
                      <c:pt idx="13518">
                        <c:v>1.1623044324098875</c:v>
                      </c:pt>
                      <c:pt idx="13519">
                        <c:v>1.280467542957991</c:v>
                      </c:pt>
                      <c:pt idx="13520">
                        <c:v>1.7972188050794771</c:v>
                      </c:pt>
                      <c:pt idx="13521">
                        <c:v>1.6207583725862893</c:v>
                      </c:pt>
                      <c:pt idx="13522">
                        <c:v>1.8370454552386641</c:v>
                      </c:pt>
                      <c:pt idx="13523">
                        <c:v>1.2391110344256768</c:v>
                      </c:pt>
                      <c:pt idx="13524">
                        <c:v>1.1380268068755415</c:v>
                      </c:pt>
                      <c:pt idx="13525">
                        <c:v>1.1727910940080462</c:v>
                      </c:pt>
                      <c:pt idx="13526">
                        <c:v>2.0899651587074115</c:v>
                      </c:pt>
                      <c:pt idx="13527">
                        <c:v>2.4311931255204322</c:v>
                      </c:pt>
                      <c:pt idx="13528">
                        <c:v>2.4089291078422375</c:v>
                      </c:pt>
                      <c:pt idx="13529">
                        <c:v>2.1058217791164715</c:v>
                      </c:pt>
                      <c:pt idx="13530">
                        <c:v>2.7313667396974952</c:v>
                      </c:pt>
                      <c:pt idx="13531">
                        <c:v>1.3426661090440866</c:v>
                      </c:pt>
                      <c:pt idx="13532">
                        <c:v>2.3972306252005273</c:v>
                      </c:pt>
                      <c:pt idx="13533">
                        <c:v>2.4549110713785027</c:v>
                      </c:pt>
                      <c:pt idx="13534">
                        <c:v>2.8453879656821446</c:v>
                      </c:pt>
                      <c:pt idx="13535">
                        <c:v>2.4194591564761647</c:v>
                      </c:pt>
                      <c:pt idx="13536">
                        <c:v>2.4984022560951678</c:v>
                      </c:pt>
                      <c:pt idx="13537">
                        <c:v>1.875554162222723</c:v>
                      </c:pt>
                      <c:pt idx="13538">
                        <c:v>1.6683231235713882</c:v>
                      </c:pt>
                      <c:pt idx="13539">
                        <c:v>2.334131848905987</c:v>
                      </c:pt>
                      <c:pt idx="13540">
                        <c:v>2.5638780434727999</c:v>
                      </c:pt>
                      <c:pt idx="13541">
                        <c:v>1.5122516952396363</c:v>
                      </c:pt>
                      <c:pt idx="13542">
                        <c:v>2.6005688128463524</c:v>
                      </c:pt>
                      <c:pt idx="13543">
                        <c:v>3.369731506231521</c:v>
                      </c:pt>
                      <c:pt idx="13544">
                        <c:v>2.6521007093462949</c:v>
                      </c:pt>
                      <c:pt idx="13545">
                        <c:v>1.6236891279746</c:v>
                      </c:pt>
                      <c:pt idx="13546">
                        <c:v>1.5297895307575688</c:v>
                      </c:pt>
                      <c:pt idx="13547">
                        <c:v>2.107148379631155</c:v>
                      </c:pt>
                      <c:pt idx="13548">
                        <c:v>1.5604672468260949</c:v>
                      </c:pt>
                      <c:pt idx="13549">
                        <c:v>2.1846864997628841</c:v>
                      </c:pt>
                      <c:pt idx="13550">
                        <c:v>1.3425957023912567</c:v>
                      </c:pt>
                      <c:pt idx="13551">
                        <c:v>1.5631505379644983</c:v>
                      </c:pt>
                      <c:pt idx="13552">
                        <c:v>1.0238961232638994</c:v>
                      </c:pt>
                      <c:pt idx="13553">
                        <c:v>3.5715428143393271</c:v>
                      </c:pt>
                      <c:pt idx="13554">
                        <c:v>2.4426322031392904</c:v>
                      </c:pt>
                      <c:pt idx="13555">
                        <c:v>3.6191630613888228</c:v>
                      </c:pt>
                      <c:pt idx="13556">
                        <c:v>2.8631246091256739</c:v>
                      </c:pt>
                      <c:pt idx="13557">
                        <c:v>1.1205245733348705</c:v>
                      </c:pt>
                      <c:pt idx="13558">
                        <c:v>2.6296838162158416</c:v>
                      </c:pt>
                      <c:pt idx="13559">
                        <c:v>2.0723637003979025</c:v>
                      </c:pt>
                      <c:pt idx="13560">
                        <c:v>0.59435187782519106</c:v>
                      </c:pt>
                      <c:pt idx="13561">
                        <c:v>3.5713996496054161</c:v>
                      </c:pt>
                      <c:pt idx="13562">
                        <c:v>2.0759112854883459</c:v>
                      </c:pt>
                      <c:pt idx="13563">
                        <c:v>1.4501453123224641</c:v>
                      </c:pt>
                      <c:pt idx="13564">
                        <c:v>2.7045778363858264</c:v>
                      </c:pt>
                      <c:pt idx="13565">
                        <c:v>2.1329242410849947</c:v>
                      </c:pt>
                      <c:pt idx="13566">
                        <c:v>1.9384743820079018</c:v>
                      </c:pt>
                      <c:pt idx="13567">
                        <c:v>1.8838769741904435</c:v>
                      </c:pt>
                      <c:pt idx="13568">
                        <c:v>1.8913552442907484</c:v>
                      </c:pt>
                      <c:pt idx="13569">
                        <c:v>2.0533826146611296</c:v>
                      </c:pt>
                      <c:pt idx="13570">
                        <c:v>1.4119695066364957</c:v>
                      </c:pt>
                      <c:pt idx="13571">
                        <c:v>0.97751995470900743</c:v>
                      </c:pt>
                      <c:pt idx="13572">
                        <c:v>1.5013589594088559</c:v>
                      </c:pt>
                      <c:pt idx="13573">
                        <c:v>1.0074804059927192</c:v>
                      </c:pt>
                      <c:pt idx="13574">
                        <c:v>0.77694266107869481</c:v>
                      </c:pt>
                      <c:pt idx="13575">
                        <c:v>2.1799061431930076</c:v>
                      </c:pt>
                      <c:pt idx="13576">
                        <c:v>1.9889315270128558</c:v>
                      </c:pt>
                      <c:pt idx="13577">
                        <c:v>2.494953233534138</c:v>
                      </c:pt>
                      <c:pt idx="13578">
                        <c:v>2.3956307912133576</c:v>
                      </c:pt>
                      <c:pt idx="13579">
                        <c:v>2.0284311749963435</c:v>
                      </c:pt>
                      <c:pt idx="13580">
                        <c:v>2.9685855094213127</c:v>
                      </c:pt>
                      <c:pt idx="13581">
                        <c:v>3.5457048283677821</c:v>
                      </c:pt>
                      <c:pt idx="13582">
                        <c:v>3.6658439002398437</c:v>
                      </c:pt>
                      <c:pt idx="13583">
                        <c:v>3.9626983075836617</c:v>
                      </c:pt>
                      <c:pt idx="13584">
                        <c:v>1.3439275749200197</c:v>
                      </c:pt>
                      <c:pt idx="13585">
                        <c:v>1.8573492197640109</c:v>
                      </c:pt>
                      <c:pt idx="13586">
                        <c:v>1.5137516113589509</c:v>
                      </c:pt>
                      <c:pt idx="13587">
                        <c:v>1.3453272842249091</c:v>
                      </c:pt>
                      <c:pt idx="13588">
                        <c:v>3.4609872512792368</c:v>
                      </c:pt>
                      <c:pt idx="13589">
                        <c:v>2.9887852696344854</c:v>
                      </c:pt>
                      <c:pt idx="13590">
                        <c:v>2.0198732907931389</c:v>
                      </c:pt>
                      <c:pt idx="13591">
                        <c:v>1.8112502980911092</c:v>
                      </c:pt>
                      <c:pt idx="13592">
                        <c:v>2.9693393366864433</c:v>
                      </c:pt>
                      <c:pt idx="13593">
                        <c:v>1.7156094814795277</c:v>
                      </c:pt>
                      <c:pt idx="13594">
                        <c:v>2.3062891786270954</c:v>
                      </c:pt>
                      <c:pt idx="13595">
                        <c:v>2.5803178113241905</c:v>
                      </c:pt>
                      <c:pt idx="13596">
                        <c:v>1.1177896128908225</c:v>
                      </c:pt>
                      <c:pt idx="13597">
                        <c:v>1.5027024660734185</c:v>
                      </c:pt>
                      <c:pt idx="13598">
                        <c:v>1.6766804461071441</c:v>
                      </c:pt>
                      <c:pt idx="13599">
                        <c:v>1.2458726737517443</c:v>
                      </c:pt>
                      <c:pt idx="13600">
                        <c:v>1.520474558369715</c:v>
                      </c:pt>
                      <c:pt idx="13601">
                        <c:v>1.7674991460320053</c:v>
                      </c:pt>
                      <c:pt idx="13602">
                        <c:v>2.4967126755057683</c:v>
                      </c:pt>
                      <c:pt idx="13603">
                        <c:v>3.6262947356034254</c:v>
                      </c:pt>
                      <c:pt idx="13604">
                        <c:v>2.9798346075705098</c:v>
                      </c:pt>
                      <c:pt idx="13605">
                        <c:v>1.6328921134921563</c:v>
                      </c:pt>
                      <c:pt idx="13606">
                        <c:v>4.7980269103996864</c:v>
                      </c:pt>
                      <c:pt idx="13607">
                        <c:v>3.908426652882083</c:v>
                      </c:pt>
                      <c:pt idx="13608">
                        <c:v>3.9990100337504511</c:v>
                      </c:pt>
                      <c:pt idx="13609">
                        <c:v>2.8243805106286222</c:v>
                      </c:pt>
                      <c:pt idx="13610">
                        <c:v>3.6652904492001528</c:v>
                      </c:pt>
                      <c:pt idx="13611">
                        <c:v>3.8691435565771495</c:v>
                      </c:pt>
                      <c:pt idx="13612">
                        <c:v>2.5454818620689084</c:v>
                      </c:pt>
                      <c:pt idx="13613">
                        <c:v>2.959450897521767</c:v>
                      </c:pt>
                      <c:pt idx="13614">
                        <c:v>0.99558930029921933</c:v>
                      </c:pt>
                      <c:pt idx="13615">
                        <c:v>1.3468319292771866</c:v>
                      </c:pt>
                      <c:pt idx="13616">
                        <c:v>2.3667343066979023</c:v>
                      </c:pt>
                      <c:pt idx="13617">
                        <c:v>2.366095394838462</c:v>
                      </c:pt>
                      <c:pt idx="13618">
                        <c:v>2.0788008930817696</c:v>
                      </c:pt>
                      <c:pt idx="13619">
                        <c:v>1.7595416517226228</c:v>
                      </c:pt>
                      <c:pt idx="13620">
                        <c:v>1.6399648293772298</c:v>
                      </c:pt>
                      <c:pt idx="13621">
                        <c:v>0.46655445912401866</c:v>
                      </c:pt>
                      <c:pt idx="13622">
                        <c:v>1.5636371496936148</c:v>
                      </c:pt>
                      <c:pt idx="13623">
                        <c:v>1.7876783990635683</c:v>
                      </c:pt>
                      <c:pt idx="13624">
                        <c:v>1.2827688835977349</c:v>
                      </c:pt>
                      <c:pt idx="13625">
                        <c:v>1.9336644898623383</c:v>
                      </c:pt>
                      <c:pt idx="13626">
                        <c:v>1.9447100704399849</c:v>
                      </c:pt>
                      <c:pt idx="13627">
                        <c:v>2.6583084276150735</c:v>
                      </c:pt>
                      <c:pt idx="13628">
                        <c:v>2.7085157711179026</c:v>
                      </c:pt>
                      <c:pt idx="13629">
                        <c:v>1.4254495559382836</c:v>
                      </c:pt>
                      <c:pt idx="13630">
                        <c:v>2.643858976671456</c:v>
                      </c:pt>
                      <c:pt idx="13631">
                        <c:v>3.7660796035698705</c:v>
                      </c:pt>
                      <c:pt idx="13632">
                        <c:v>2.484051649314921</c:v>
                      </c:pt>
                      <c:pt idx="13633">
                        <c:v>2.9051627537480162</c:v>
                      </c:pt>
                      <c:pt idx="13634">
                        <c:v>2.6267474289016346</c:v>
                      </c:pt>
                      <c:pt idx="13635">
                        <c:v>3.4491312623907939</c:v>
                      </c:pt>
                      <c:pt idx="13636">
                        <c:v>2.9411521001178573</c:v>
                      </c:pt>
                      <c:pt idx="13637">
                        <c:v>2.5730338204302443</c:v>
                      </c:pt>
                      <c:pt idx="13638">
                        <c:v>2.9628162031235026</c:v>
                      </c:pt>
                      <c:pt idx="13639">
                        <c:v>2.8453545266451852</c:v>
                      </c:pt>
                      <c:pt idx="13640">
                        <c:v>3.1352095275306544</c:v>
                      </c:pt>
                      <c:pt idx="13641">
                        <c:v>2.4610867466680646</c:v>
                      </c:pt>
                      <c:pt idx="13642">
                        <c:v>2.5485901831606412</c:v>
                      </c:pt>
                      <c:pt idx="13643">
                        <c:v>2.8636071953570927</c:v>
                      </c:pt>
                      <c:pt idx="13644">
                        <c:v>3.3835249883368781</c:v>
                      </c:pt>
                      <c:pt idx="13645">
                        <c:v>2.1112719902730763</c:v>
                      </c:pt>
                      <c:pt idx="13646">
                        <c:v>2.5493304354835908</c:v>
                      </c:pt>
                      <c:pt idx="13647">
                        <c:v>2.8309842561016523</c:v>
                      </c:pt>
                      <c:pt idx="13648">
                        <c:v>1.7447477330393735</c:v>
                      </c:pt>
                      <c:pt idx="13649">
                        <c:v>2.3123849952458482</c:v>
                      </c:pt>
                      <c:pt idx="13650">
                        <c:v>1.2981757877307878</c:v>
                      </c:pt>
                      <c:pt idx="13651">
                        <c:v>2.0077218934477288</c:v>
                      </c:pt>
                      <c:pt idx="13652">
                        <c:v>2.9330675079584076</c:v>
                      </c:pt>
                      <c:pt idx="13653">
                        <c:v>2.8861986774655692</c:v>
                      </c:pt>
                      <c:pt idx="13654">
                        <c:v>3.0921535698142404</c:v>
                      </c:pt>
                      <c:pt idx="13655">
                        <c:v>2.2811448879517333</c:v>
                      </c:pt>
                      <c:pt idx="13656">
                        <c:v>3.1501147497896635</c:v>
                      </c:pt>
                      <c:pt idx="13657">
                        <c:v>2.7962520022422765</c:v>
                      </c:pt>
                      <c:pt idx="13658">
                        <c:v>2.9215867709821306</c:v>
                      </c:pt>
                      <c:pt idx="13659">
                        <c:v>3.3076975335335743</c:v>
                      </c:pt>
                      <c:pt idx="13660">
                        <c:v>2.4293644306388109</c:v>
                      </c:pt>
                      <c:pt idx="13661">
                        <c:v>2.9359044943000718</c:v>
                      </c:pt>
                      <c:pt idx="13662">
                        <c:v>2.6471319532961326</c:v>
                      </c:pt>
                      <c:pt idx="13663">
                        <c:v>3.3853136923987126</c:v>
                      </c:pt>
                      <c:pt idx="13664">
                        <c:v>2.3058570300700363</c:v>
                      </c:pt>
                      <c:pt idx="13665">
                        <c:v>0.74784910331744026</c:v>
                      </c:pt>
                      <c:pt idx="13666">
                        <c:v>1.697715630694028</c:v>
                      </c:pt>
                      <c:pt idx="13667">
                        <c:v>2.5928591218422574</c:v>
                      </c:pt>
                      <c:pt idx="13668">
                        <c:v>1.4438530507200715</c:v>
                      </c:pt>
                      <c:pt idx="13669">
                        <c:v>2.4518355428938285</c:v>
                      </c:pt>
                      <c:pt idx="13670">
                        <c:v>1.0696290355003117</c:v>
                      </c:pt>
                      <c:pt idx="13671">
                        <c:v>1.3922406647553645</c:v>
                      </c:pt>
                      <c:pt idx="13672">
                        <c:v>1.3944638224188999</c:v>
                      </c:pt>
                      <c:pt idx="13673">
                        <c:v>1.6781164451813271</c:v>
                      </c:pt>
                      <c:pt idx="13674">
                        <c:v>1.7946846274030261</c:v>
                      </c:pt>
                      <c:pt idx="13675">
                        <c:v>2.6298038281300431</c:v>
                      </c:pt>
                      <c:pt idx="13676">
                        <c:v>3.1106666372444653</c:v>
                      </c:pt>
                      <c:pt idx="13677">
                        <c:v>2.3709191636052718</c:v>
                      </c:pt>
                      <c:pt idx="13678">
                        <c:v>3.1758927497113523</c:v>
                      </c:pt>
                      <c:pt idx="13679">
                        <c:v>4.0722014372869184</c:v>
                      </c:pt>
                      <c:pt idx="13680">
                        <c:v>5.0283617618230521</c:v>
                      </c:pt>
                      <c:pt idx="13681">
                        <c:v>4.4573575036987503</c:v>
                      </c:pt>
                      <c:pt idx="13682">
                        <c:v>4.1565814950914159</c:v>
                      </c:pt>
                      <c:pt idx="13683">
                        <c:v>5.2355571555295013</c:v>
                      </c:pt>
                      <c:pt idx="13684">
                        <c:v>2.1153983974648249</c:v>
                      </c:pt>
                      <c:pt idx="13685">
                        <c:v>2.8551553859908467</c:v>
                      </c:pt>
                      <c:pt idx="13686">
                        <c:v>3.0657007470606552</c:v>
                      </c:pt>
                      <c:pt idx="13687">
                        <c:v>3.307163420342933</c:v>
                      </c:pt>
                      <c:pt idx="13688">
                        <c:v>3.3274254159584298</c:v>
                      </c:pt>
                      <c:pt idx="13689">
                        <c:v>2.292932899082528</c:v>
                      </c:pt>
                      <c:pt idx="13690">
                        <c:v>3.1962573116073991</c:v>
                      </c:pt>
                      <c:pt idx="13691">
                        <c:v>2.6452914942229455</c:v>
                      </c:pt>
                      <c:pt idx="13692">
                        <c:v>3.5516364653623693</c:v>
                      </c:pt>
                      <c:pt idx="13693">
                        <c:v>2.4999011825840891</c:v>
                      </c:pt>
                      <c:pt idx="13694">
                        <c:v>2.5900706833316969</c:v>
                      </c:pt>
                      <c:pt idx="13695">
                        <c:v>2.9492208831598328</c:v>
                      </c:pt>
                      <c:pt idx="13696">
                        <c:v>2.4434901367480442</c:v>
                      </c:pt>
                      <c:pt idx="13697">
                        <c:v>3.698004416276278</c:v>
                      </c:pt>
                      <c:pt idx="13698">
                        <c:v>2.385987074861184</c:v>
                      </c:pt>
                      <c:pt idx="13699">
                        <c:v>2.1562541967630882</c:v>
                      </c:pt>
                      <c:pt idx="13700">
                        <c:v>1.0801916641404272</c:v>
                      </c:pt>
                      <c:pt idx="13701">
                        <c:v>1.966649023816482</c:v>
                      </c:pt>
                      <c:pt idx="13702">
                        <c:v>2.5406787221658997</c:v>
                      </c:pt>
                      <c:pt idx="13703">
                        <c:v>3.3652441797308281</c:v>
                      </c:pt>
                      <c:pt idx="13704">
                        <c:v>4.240184685766244</c:v>
                      </c:pt>
                      <c:pt idx="13705">
                        <c:v>2.377643065901637</c:v>
                      </c:pt>
                      <c:pt idx="13706">
                        <c:v>2.5171380254660289</c:v>
                      </c:pt>
                      <c:pt idx="13707">
                        <c:v>2.9167674989444929</c:v>
                      </c:pt>
                      <c:pt idx="13708">
                        <c:v>2.7366528531907535</c:v>
                      </c:pt>
                      <c:pt idx="13709">
                        <c:v>1.8428625467067223</c:v>
                      </c:pt>
                      <c:pt idx="13710">
                        <c:v>2.7958274061064947</c:v>
                      </c:pt>
                      <c:pt idx="13711">
                        <c:v>4.1009931092428449</c:v>
                      </c:pt>
                      <c:pt idx="13712">
                        <c:v>2.2747670653015803</c:v>
                      </c:pt>
                      <c:pt idx="13713">
                        <c:v>3.279122960989572</c:v>
                      </c:pt>
                      <c:pt idx="13714">
                        <c:v>2.6278714833038976</c:v>
                      </c:pt>
                      <c:pt idx="13715">
                        <c:v>1.7505358464045162</c:v>
                      </c:pt>
                      <c:pt idx="13716">
                        <c:v>1.6086932149557702</c:v>
                      </c:pt>
                      <c:pt idx="13717">
                        <c:v>2.7291510097491409</c:v>
                      </c:pt>
                      <c:pt idx="13718">
                        <c:v>2.4628484669998016</c:v>
                      </c:pt>
                      <c:pt idx="13719">
                        <c:v>1.5249237553472599</c:v>
                      </c:pt>
                      <c:pt idx="13720">
                        <c:v>1.7712011666792857</c:v>
                      </c:pt>
                      <c:pt idx="13721">
                        <c:v>1.9486934054819449</c:v>
                      </c:pt>
                      <c:pt idx="13722">
                        <c:v>2.2853423776868511</c:v>
                      </c:pt>
                      <c:pt idx="13723">
                        <c:v>1.9315368903800683</c:v>
                      </c:pt>
                      <c:pt idx="13724">
                        <c:v>1.6723261030573771</c:v>
                      </c:pt>
                      <c:pt idx="13725">
                        <c:v>1.1638120455365792</c:v>
                      </c:pt>
                      <c:pt idx="13726">
                        <c:v>5.0782130641932746</c:v>
                      </c:pt>
                      <c:pt idx="13727">
                        <c:v>6.7170797433387781</c:v>
                      </c:pt>
                      <c:pt idx="13728">
                        <c:v>4.6629815241811565</c:v>
                      </c:pt>
                      <c:pt idx="13729">
                        <c:v>5.0008051194733758</c:v>
                      </c:pt>
                      <c:pt idx="13730">
                        <c:v>6.2220579064325268</c:v>
                      </c:pt>
                      <c:pt idx="13731">
                        <c:v>6.5705956000375947</c:v>
                      </c:pt>
                      <c:pt idx="13732">
                        <c:v>6.6347182780392702</c:v>
                      </c:pt>
                      <c:pt idx="13733">
                        <c:v>8.06853914134701</c:v>
                      </c:pt>
                      <c:pt idx="13734">
                        <c:v>5.3497190671639032</c:v>
                      </c:pt>
                      <c:pt idx="13735">
                        <c:v>6.0046916212226762</c:v>
                      </c:pt>
                      <c:pt idx="13736">
                        <c:v>4.8411134364866681</c:v>
                      </c:pt>
                      <c:pt idx="13737">
                        <c:v>3.3550040117190219</c:v>
                      </c:pt>
                      <c:pt idx="13738">
                        <c:v>3.526448988673371</c:v>
                      </c:pt>
                      <c:pt idx="13739">
                        <c:v>3.0450973364018834</c:v>
                      </c:pt>
                      <c:pt idx="13740">
                        <c:v>2.0653232514290125</c:v>
                      </c:pt>
                      <c:pt idx="13741">
                        <c:v>2.7320916862667386</c:v>
                      </c:pt>
                      <c:pt idx="13742">
                        <c:v>1.1104016456658503</c:v>
                      </c:pt>
                      <c:pt idx="13743">
                        <c:v>1.7377839989535213</c:v>
                      </c:pt>
                      <c:pt idx="13744">
                        <c:v>1.9208453913002814</c:v>
                      </c:pt>
                      <c:pt idx="13745">
                        <c:v>1.9153976460839943</c:v>
                      </c:pt>
                      <c:pt idx="13746">
                        <c:v>1.2636899575219152</c:v>
                      </c:pt>
                      <c:pt idx="13747">
                        <c:v>2.0118117082637288</c:v>
                      </c:pt>
                      <c:pt idx="13748">
                        <c:v>0.67713330828767171</c:v>
                      </c:pt>
                      <c:pt idx="13749">
                        <c:v>0.80637141952316516</c:v>
                      </c:pt>
                      <c:pt idx="13750">
                        <c:v>2.1479788223750491</c:v>
                      </c:pt>
                      <c:pt idx="13751">
                        <c:v>1.7780581221008593</c:v>
                      </c:pt>
                      <c:pt idx="13752">
                        <c:v>1.9303908373563659</c:v>
                      </c:pt>
                      <c:pt idx="13753">
                        <c:v>2.6692905285200861</c:v>
                      </c:pt>
                      <c:pt idx="13754">
                        <c:v>2.6867651292030996</c:v>
                      </c:pt>
                      <c:pt idx="13755">
                        <c:v>3.1406540125493967</c:v>
                      </c:pt>
                      <c:pt idx="13756">
                        <c:v>1.422279122414055</c:v>
                      </c:pt>
                      <c:pt idx="13757">
                        <c:v>3.0810411671610405</c:v>
                      </c:pt>
                      <c:pt idx="13758">
                        <c:v>2.9557540527849695</c:v>
                      </c:pt>
                      <c:pt idx="13759">
                        <c:v>1.7684425877462402</c:v>
                      </c:pt>
                      <c:pt idx="13760">
                        <c:v>1.7403460420028971</c:v>
                      </c:pt>
                      <c:pt idx="13761">
                        <c:v>1.6569746862825965</c:v>
                      </c:pt>
                      <c:pt idx="13762">
                        <c:v>2.6480506312776555</c:v>
                      </c:pt>
                      <c:pt idx="13763">
                        <c:v>1.1279795361172655</c:v>
                      </c:pt>
                      <c:pt idx="13764">
                        <c:v>1.4261956690525963</c:v>
                      </c:pt>
                      <c:pt idx="13765">
                        <c:v>2.8261420508437354</c:v>
                      </c:pt>
                      <c:pt idx="13766">
                        <c:v>2.2145857396422435</c:v>
                      </c:pt>
                      <c:pt idx="13767">
                        <c:v>2.0697187553047347</c:v>
                      </c:pt>
                      <c:pt idx="13768">
                        <c:v>1.2142115245041414</c:v>
                      </c:pt>
                      <c:pt idx="13769">
                        <c:v>1.3508208128969399</c:v>
                      </c:pt>
                      <c:pt idx="13770">
                        <c:v>0.8708229697340838</c:v>
                      </c:pt>
                      <c:pt idx="13771">
                        <c:v>2.604137277104039</c:v>
                      </c:pt>
                      <c:pt idx="13772">
                        <c:v>1.8780359295596907</c:v>
                      </c:pt>
                      <c:pt idx="13773">
                        <c:v>1.5998599908327231</c:v>
                      </c:pt>
                      <c:pt idx="13774">
                        <c:v>0.99115992827375821</c:v>
                      </c:pt>
                      <c:pt idx="13775">
                        <c:v>0.98496913876185344</c:v>
                      </c:pt>
                      <c:pt idx="13776">
                        <c:v>3.7868048100236922</c:v>
                      </c:pt>
                      <c:pt idx="13777">
                        <c:v>4.0210036559971805</c:v>
                      </c:pt>
                      <c:pt idx="13778">
                        <c:v>4.2151228566275787</c:v>
                      </c:pt>
                      <c:pt idx="13779">
                        <c:v>7.7374403745229294</c:v>
                      </c:pt>
                      <c:pt idx="13780">
                        <c:v>2.1486479787414323</c:v>
                      </c:pt>
                      <c:pt idx="13781">
                        <c:v>4.0802052624656469</c:v>
                      </c:pt>
                      <c:pt idx="13782">
                        <c:v>4.0485351651206054</c:v>
                      </c:pt>
                      <c:pt idx="13783">
                        <c:v>4.3490803476212845</c:v>
                      </c:pt>
                      <c:pt idx="13784">
                        <c:v>4.0104168478161668</c:v>
                      </c:pt>
                      <c:pt idx="13785">
                        <c:v>4.4532161983872482</c:v>
                      </c:pt>
                      <c:pt idx="13786">
                        <c:v>3.8994383412134135</c:v>
                      </c:pt>
                      <c:pt idx="13787">
                        <c:v>2.9500618587420107</c:v>
                      </c:pt>
                      <c:pt idx="13788">
                        <c:v>2.3320064597310126</c:v>
                      </c:pt>
                      <c:pt idx="13789">
                        <c:v>1.1344960858694515</c:v>
                      </c:pt>
                      <c:pt idx="13790">
                        <c:v>2.0191030010785225</c:v>
                      </c:pt>
                      <c:pt idx="13791">
                        <c:v>2.3732628012436479</c:v>
                      </c:pt>
                      <c:pt idx="13792">
                        <c:v>1.8266539983010304</c:v>
                      </c:pt>
                      <c:pt idx="13793">
                        <c:v>1.9350384780498444</c:v>
                      </c:pt>
                      <c:pt idx="13794">
                        <c:v>2.0790406761254077</c:v>
                      </c:pt>
                      <c:pt idx="13795">
                        <c:v>1.7468991708762343</c:v>
                      </c:pt>
                      <c:pt idx="13796">
                        <c:v>1.5760347556014436</c:v>
                      </c:pt>
                      <c:pt idx="13797">
                        <c:v>1.0109047495169179</c:v>
                      </c:pt>
                      <c:pt idx="13798">
                        <c:v>0.96850581678678427</c:v>
                      </c:pt>
                      <c:pt idx="13799">
                        <c:v>0.95293483246606547</c:v>
                      </c:pt>
                      <c:pt idx="13800">
                        <c:v>0.68336242802472713</c:v>
                      </c:pt>
                      <c:pt idx="13801">
                        <c:v>2.1220291596566221</c:v>
                      </c:pt>
                      <c:pt idx="13802">
                        <c:v>1.6441615266891594</c:v>
                      </c:pt>
                      <c:pt idx="13803">
                        <c:v>2.1058986264636923</c:v>
                      </c:pt>
                      <c:pt idx="13804">
                        <c:v>2.4270476676510135</c:v>
                      </c:pt>
                      <c:pt idx="13805">
                        <c:v>1.269158597553576</c:v>
                      </c:pt>
                      <c:pt idx="13806">
                        <c:v>2.3427139572698961</c:v>
                      </c:pt>
                      <c:pt idx="13807">
                        <c:v>4.1234861787238968</c:v>
                      </c:pt>
                      <c:pt idx="13808">
                        <c:v>2.2698167607195572</c:v>
                      </c:pt>
                      <c:pt idx="13809">
                        <c:v>1.860087899065769</c:v>
                      </c:pt>
                      <c:pt idx="13810">
                        <c:v>1.7099726040732379</c:v>
                      </c:pt>
                      <c:pt idx="13811">
                        <c:v>1.9665352085604602</c:v>
                      </c:pt>
                      <c:pt idx="13812">
                        <c:v>1.902479218076419</c:v>
                      </c:pt>
                      <c:pt idx="13813">
                        <c:v>2.2505688554148238</c:v>
                      </c:pt>
                      <c:pt idx="13814">
                        <c:v>2.6494351556960263</c:v>
                      </c:pt>
                      <c:pt idx="13815">
                        <c:v>1.5336889171902803</c:v>
                      </c:pt>
                      <c:pt idx="13816">
                        <c:v>2.1106317838072184</c:v>
                      </c:pt>
                      <c:pt idx="13817">
                        <c:v>1.4235709404259198</c:v>
                      </c:pt>
                      <c:pt idx="13818">
                        <c:v>2.1579076424983796</c:v>
                      </c:pt>
                      <c:pt idx="13819">
                        <c:v>1.2829370194618619</c:v>
                      </c:pt>
                      <c:pt idx="13820">
                        <c:v>1.3199587647987951</c:v>
                      </c:pt>
                      <c:pt idx="13821">
                        <c:v>1.6626760583889155</c:v>
                      </c:pt>
                      <c:pt idx="13822">
                        <c:v>1.9337530124091074</c:v>
                      </c:pt>
                      <c:pt idx="13823">
                        <c:v>1.3611967783756755</c:v>
                      </c:pt>
                      <c:pt idx="13824">
                        <c:v>1.1108534211114947</c:v>
                      </c:pt>
                      <c:pt idx="13825">
                        <c:v>3.2392568707193501</c:v>
                      </c:pt>
                      <c:pt idx="13826">
                        <c:v>1.6675445742937913</c:v>
                      </c:pt>
                      <c:pt idx="13827">
                        <c:v>2.7258458248851669</c:v>
                      </c:pt>
                      <c:pt idx="13828">
                        <c:v>4.158719041680409</c:v>
                      </c:pt>
                      <c:pt idx="13829">
                        <c:v>4.025425594850768</c:v>
                      </c:pt>
                      <c:pt idx="13830">
                        <c:v>3.4127433122678563</c:v>
                      </c:pt>
                      <c:pt idx="13831">
                        <c:v>3.61908189444173</c:v>
                      </c:pt>
                      <c:pt idx="13832">
                        <c:v>3.272623274991914</c:v>
                      </c:pt>
                      <c:pt idx="13833">
                        <c:v>4.3287270458557803</c:v>
                      </c:pt>
                      <c:pt idx="13834">
                        <c:v>2.0685843058113376</c:v>
                      </c:pt>
                      <c:pt idx="13835">
                        <c:v>3.4532972113682061</c:v>
                      </c:pt>
                      <c:pt idx="13836">
                        <c:v>3.3842554227125721</c:v>
                      </c:pt>
                      <c:pt idx="13837">
                        <c:v>2.7491779719109215</c:v>
                      </c:pt>
                      <c:pt idx="13838">
                        <c:v>2.9308392838915767</c:v>
                      </c:pt>
                      <c:pt idx="13839">
                        <c:v>3.996091431729476</c:v>
                      </c:pt>
                      <c:pt idx="13840">
                        <c:v>3.1586019434997428</c:v>
                      </c:pt>
                      <c:pt idx="13841">
                        <c:v>3.5737416674164955</c:v>
                      </c:pt>
                      <c:pt idx="13842">
                        <c:v>4.4485437466156128</c:v>
                      </c:pt>
                      <c:pt idx="13843">
                        <c:v>2.9025773615086896</c:v>
                      </c:pt>
                      <c:pt idx="13844">
                        <c:v>2.6518364979271767</c:v>
                      </c:pt>
                      <c:pt idx="13845">
                        <c:v>4.1512490481629305</c:v>
                      </c:pt>
                      <c:pt idx="13846">
                        <c:v>3.8138923132176394</c:v>
                      </c:pt>
                      <c:pt idx="13847">
                        <c:v>3.4866489033461057</c:v>
                      </c:pt>
                      <c:pt idx="13848">
                        <c:v>4.1293962153499955</c:v>
                      </c:pt>
                      <c:pt idx="13849">
                        <c:v>1.9231914301646611</c:v>
                      </c:pt>
                      <c:pt idx="13850">
                        <c:v>1.5511647960633537</c:v>
                      </c:pt>
                      <c:pt idx="13851">
                        <c:v>2.9637370701613217</c:v>
                      </c:pt>
                      <c:pt idx="13852">
                        <c:v>3.2028263291499468</c:v>
                      </c:pt>
                      <c:pt idx="13853">
                        <c:v>4.8802353238097433</c:v>
                      </c:pt>
                      <c:pt idx="13854">
                        <c:v>3.3338671268434963</c:v>
                      </c:pt>
                      <c:pt idx="13855">
                        <c:v>2.2814544503667844</c:v>
                      </c:pt>
                      <c:pt idx="13856">
                        <c:v>2.5611368974308895</c:v>
                      </c:pt>
                      <c:pt idx="13857">
                        <c:v>2.374367219920777</c:v>
                      </c:pt>
                      <c:pt idx="13858">
                        <c:v>2.5137979271804594</c:v>
                      </c:pt>
                      <c:pt idx="13859">
                        <c:v>2.47862259040429</c:v>
                      </c:pt>
                      <c:pt idx="13860">
                        <c:v>3.3357478890070822</c:v>
                      </c:pt>
                      <c:pt idx="13861">
                        <c:v>2.5681593725730352</c:v>
                      </c:pt>
                      <c:pt idx="13862">
                        <c:v>1.7756989792177593</c:v>
                      </c:pt>
                      <c:pt idx="13863">
                        <c:v>3.6628034405265182</c:v>
                      </c:pt>
                      <c:pt idx="13864">
                        <c:v>3.5529105289700174</c:v>
                      </c:pt>
                      <c:pt idx="13865">
                        <c:v>3.8403849062909674</c:v>
                      </c:pt>
                      <c:pt idx="13866">
                        <c:v>2.2070997077079362</c:v>
                      </c:pt>
                      <c:pt idx="13867">
                        <c:v>2.0882653544634158</c:v>
                      </c:pt>
                      <c:pt idx="13868">
                        <c:v>3.0585087815725029</c:v>
                      </c:pt>
                      <c:pt idx="13869">
                        <c:v>2.0471708923891514</c:v>
                      </c:pt>
                      <c:pt idx="13870">
                        <c:v>1.5989556120520605</c:v>
                      </c:pt>
                      <c:pt idx="13871">
                        <c:v>2.7727055089670669</c:v>
                      </c:pt>
                      <c:pt idx="13872">
                        <c:v>2.723819965335037</c:v>
                      </c:pt>
                      <c:pt idx="13873">
                        <c:v>2.5824789455700699</c:v>
                      </c:pt>
                      <c:pt idx="13874">
                        <c:v>2.0120951141427632</c:v>
                      </c:pt>
                      <c:pt idx="13875">
                        <c:v>1.0422122462244341</c:v>
                      </c:pt>
                      <c:pt idx="13876">
                        <c:v>1.861823340165599</c:v>
                      </c:pt>
                      <c:pt idx="13877">
                        <c:v>3.5500302807458031</c:v>
                      </c:pt>
                      <c:pt idx="13878">
                        <c:v>3.1525246764042953</c:v>
                      </c:pt>
                      <c:pt idx="13879">
                        <c:v>2.3809055025199672</c:v>
                      </c:pt>
                      <c:pt idx="13880">
                        <c:v>2.3727567136480534</c:v>
                      </c:pt>
                      <c:pt idx="13881">
                        <c:v>2.7213009721418411</c:v>
                      </c:pt>
                      <c:pt idx="13882">
                        <c:v>1.7491690997857137</c:v>
                      </c:pt>
                      <c:pt idx="13883">
                        <c:v>2.5302895495344395</c:v>
                      </c:pt>
                      <c:pt idx="13884">
                        <c:v>2.7336572251529643</c:v>
                      </c:pt>
                      <c:pt idx="13885">
                        <c:v>4.2948803259600883</c:v>
                      </c:pt>
                      <c:pt idx="13886">
                        <c:v>2.599453258258646</c:v>
                      </c:pt>
                      <c:pt idx="13887">
                        <c:v>3.1400405035407326</c:v>
                      </c:pt>
                      <c:pt idx="13888">
                        <c:v>1.9962034565052356</c:v>
                      </c:pt>
                      <c:pt idx="13889">
                        <c:v>1.8851017164826085</c:v>
                      </c:pt>
                      <c:pt idx="13890">
                        <c:v>2.0171183293718267</c:v>
                      </c:pt>
                      <c:pt idx="13891">
                        <c:v>1.751173115801647</c:v>
                      </c:pt>
                      <c:pt idx="13892">
                        <c:v>2.0657920758729604</c:v>
                      </c:pt>
                      <c:pt idx="13893">
                        <c:v>1.5489082151095346</c:v>
                      </c:pt>
                      <c:pt idx="13894">
                        <c:v>1.2656923835502194</c:v>
                      </c:pt>
                      <c:pt idx="13895">
                        <c:v>1.2098905835219682</c:v>
                      </c:pt>
                      <c:pt idx="13896">
                        <c:v>0.79437280189986248</c:v>
                      </c:pt>
                      <c:pt idx="13897">
                        <c:v>1.5646629768523086</c:v>
                      </c:pt>
                      <c:pt idx="13898">
                        <c:v>0.863258753766878</c:v>
                      </c:pt>
                      <c:pt idx="13899">
                        <c:v>0.96320352419827027</c:v>
                      </c:pt>
                      <c:pt idx="13900">
                        <c:v>2.4292098631487438</c:v>
                      </c:pt>
                      <c:pt idx="13901">
                        <c:v>3.0600839247000291</c:v>
                      </c:pt>
                      <c:pt idx="13902">
                        <c:v>6.3626070185723949</c:v>
                      </c:pt>
                      <c:pt idx="13903">
                        <c:v>4.1403133590949928</c:v>
                      </c:pt>
                      <c:pt idx="13904">
                        <c:v>3.2600730009675321</c:v>
                      </c:pt>
                      <c:pt idx="13905">
                        <c:v>5.5714496451011852</c:v>
                      </c:pt>
                      <c:pt idx="13906">
                        <c:v>3.6429823885612449</c:v>
                      </c:pt>
                      <c:pt idx="13907">
                        <c:v>4.5003537858333935</c:v>
                      </c:pt>
                      <c:pt idx="13908">
                        <c:v>6.3483858408106899</c:v>
                      </c:pt>
                      <c:pt idx="13909">
                        <c:v>3.7850948273627569</c:v>
                      </c:pt>
                      <c:pt idx="13910">
                        <c:v>2.4330977625432983</c:v>
                      </c:pt>
                      <c:pt idx="13911">
                        <c:v>5.9917477854054955</c:v>
                      </c:pt>
                      <c:pt idx="13912">
                        <c:v>4.8569858301652946</c:v>
                      </c:pt>
                      <c:pt idx="13913">
                        <c:v>4.3880118310153788</c:v>
                      </c:pt>
                      <c:pt idx="13914">
                        <c:v>4.0333095392869778</c:v>
                      </c:pt>
                      <c:pt idx="13915">
                        <c:v>3.79473904044423</c:v>
                      </c:pt>
                      <c:pt idx="13916">
                        <c:v>3.643080333165194</c:v>
                      </c:pt>
                      <c:pt idx="13917">
                        <c:v>3.1405080300454844</c:v>
                      </c:pt>
                      <c:pt idx="13918">
                        <c:v>2.5917377277135447</c:v>
                      </c:pt>
                      <c:pt idx="13919">
                        <c:v>1.6551913744111049</c:v>
                      </c:pt>
                      <c:pt idx="13920">
                        <c:v>3.2897106392393991</c:v>
                      </c:pt>
                      <c:pt idx="13921">
                        <c:v>2.5017456720859115</c:v>
                      </c:pt>
                      <c:pt idx="13922">
                        <c:v>3.4748262565618857</c:v>
                      </c:pt>
                      <c:pt idx="13923">
                        <c:v>1.3106139840746576</c:v>
                      </c:pt>
                      <c:pt idx="13924">
                        <c:v>0.94845024104520514</c:v>
                      </c:pt>
                      <c:pt idx="13925">
                        <c:v>1.734489971936078</c:v>
                      </c:pt>
                      <c:pt idx="13926">
                        <c:v>2.028533147174187</c:v>
                      </c:pt>
                      <c:pt idx="13927">
                        <c:v>2.2619487585993605</c:v>
                      </c:pt>
                      <c:pt idx="13928">
                        <c:v>2.4430543075146289</c:v>
                      </c:pt>
                      <c:pt idx="13929">
                        <c:v>2.2816549452884942</c:v>
                      </c:pt>
                      <c:pt idx="13930">
                        <c:v>2.1328625557833907</c:v>
                      </c:pt>
                      <c:pt idx="13931">
                        <c:v>2.7687834551288035</c:v>
                      </c:pt>
                      <c:pt idx="13932">
                        <c:v>2.5297871710208444</c:v>
                      </c:pt>
                      <c:pt idx="13933">
                        <c:v>2.8910056554800456</c:v>
                      </c:pt>
                      <c:pt idx="13934">
                        <c:v>1.7298818902670627</c:v>
                      </c:pt>
                      <c:pt idx="13935">
                        <c:v>2.2601073751489555</c:v>
                      </c:pt>
                      <c:pt idx="13936">
                        <c:v>3.759651880605305</c:v>
                      </c:pt>
                      <c:pt idx="13937">
                        <c:v>2.6239426551735394</c:v>
                      </c:pt>
                      <c:pt idx="13938">
                        <c:v>3.2556987338684205</c:v>
                      </c:pt>
                      <c:pt idx="13939">
                        <c:v>2.0600449972147348</c:v>
                      </c:pt>
                      <c:pt idx="13940">
                        <c:v>2.0045471940248154</c:v>
                      </c:pt>
                      <c:pt idx="13941">
                        <c:v>0.92747431391256008</c:v>
                      </c:pt>
                      <c:pt idx="13942">
                        <c:v>2.3582099021544218</c:v>
                      </c:pt>
                      <c:pt idx="13943">
                        <c:v>2.6968067388506451</c:v>
                      </c:pt>
                      <c:pt idx="13944">
                        <c:v>2.2649584896603949</c:v>
                      </c:pt>
                      <c:pt idx="13945">
                        <c:v>1.9486596361897637</c:v>
                      </c:pt>
                      <c:pt idx="13946">
                        <c:v>1.5846347173010442</c:v>
                      </c:pt>
                      <c:pt idx="13947">
                        <c:v>3.1744829792253917</c:v>
                      </c:pt>
                      <c:pt idx="13948">
                        <c:v>1.5755649865668637</c:v>
                      </c:pt>
                      <c:pt idx="13949">
                        <c:v>1.4229369486167875</c:v>
                      </c:pt>
                      <c:pt idx="13950">
                        <c:v>0.94643388243869009</c:v>
                      </c:pt>
                      <c:pt idx="13951">
                        <c:v>2.2081939502109726</c:v>
                      </c:pt>
                      <c:pt idx="13952">
                        <c:v>3.7728695582032015</c:v>
                      </c:pt>
                      <c:pt idx="13953">
                        <c:v>2.2183661104991055</c:v>
                      </c:pt>
                      <c:pt idx="13954">
                        <c:v>1.6211858159419978</c:v>
                      </c:pt>
                      <c:pt idx="13955">
                        <c:v>2.4392049086437066</c:v>
                      </c:pt>
                      <c:pt idx="13956">
                        <c:v>3.0635058625552611</c:v>
                      </c:pt>
                      <c:pt idx="13957">
                        <c:v>3.038390739601601</c:v>
                      </c:pt>
                      <c:pt idx="13958">
                        <c:v>3.2116743275685615</c:v>
                      </c:pt>
                      <c:pt idx="13959">
                        <c:v>3.8339937068541978</c:v>
                      </c:pt>
                      <c:pt idx="13960">
                        <c:v>3.0272723429121804</c:v>
                      </c:pt>
                      <c:pt idx="13961">
                        <c:v>2.6919484167739971</c:v>
                      </c:pt>
                      <c:pt idx="13962">
                        <c:v>2.7315256450305205</c:v>
                      </c:pt>
                      <c:pt idx="13963">
                        <c:v>2.4456422240716615</c:v>
                      </c:pt>
                      <c:pt idx="13964">
                        <c:v>3.2543562416036909</c:v>
                      </c:pt>
                      <c:pt idx="13965">
                        <c:v>2.9954904276528787</c:v>
                      </c:pt>
                      <c:pt idx="13966">
                        <c:v>3.893546845923618</c:v>
                      </c:pt>
                      <c:pt idx="13967">
                        <c:v>1.9133140889354769</c:v>
                      </c:pt>
                      <c:pt idx="13968">
                        <c:v>3.1172074617869376</c:v>
                      </c:pt>
                      <c:pt idx="13969">
                        <c:v>1.6563897449009435</c:v>
                      </c:pt>
                      <c:pt idx="13970">
                        <c:v>1.9458355585898488</c:v>
                      </c:pt>
                      <c:pt idx="13971">
                        <c:v>2.7347603893291828</c:v>
                      </c:pt>
                      <c:pt idx="13972">
                        <c:v>2.1750773947114763</c:v>
                      </c:pt>
                      <c:pt idx="13973">
                        <c:v>1.5767260384144746</c:v>
                      </c:pt>
                      <c:pt idx="13974">
                        <c:v>2.0808064569096434</c:v>
                      </c:pt>
                      <c:pt idx="13975">
                        <c:v>1.3573775400816939</c:v>
                      </c:pt>
                      <c:pt idx="13976">
                        <c:v>3.9290393763843516</c:v>
                      </c:pt>
                      <c:pt idx="13977">
                        <c:v>2.4788306535273499</c:v>
                      </c:pt>
                      <c:pt idx="13978">
                        <c:v>3.2988907062296726</c:v>
                      </c:pt>
                      <c:pt idx="13979">
                        <c:v>3.8888553644708166</c:v>
                      </c:pt>
                      <c:pt idx="13980">
                        <c:v>3.3432505601629119</c:v>
                      </c:pt>
                      <c:pt idx="13981">
                        <c:v>3.5626645850725494</c:v>
                      </c:pt>
                      <c:pt idx="13982">
                        <c:v>2.7378490781270046</c:v>
                      </c:pt>
                      <c:pt idx="13983">
                        <c:v>3.6479980960784006</c:v>
                      </c:pt>
                      <c:pt idx="13984">
                        <c:v>3.4403879822902064</c:v>
                      </c:pt>
                      <c:pt idx="13985">
                        <c:v>3.925514677812842</c:v>
                      </c:pt>
                      <c:pt idx="13986">
                        <c:v>4.6049268131707555</c:v>
                      </c:pt>
                      <c:pt idx="13987">
                        <c:v>2.608689128687308</c:v>
                      </c:pt>
                      <c:pt idx="13988">
                        <c:v>2.7085237211055833</c:v>
                      </c:pt>
                      <c:pt idx="13989">
                        <c:v>2.6957512016985765</c:v>
                      </c:pt>
                      <c:pt idx="13990">
                        <c:v>2.5815302722035409</c:v>
                      </c:pt>
                      <c:pt idx="13991">
                        <c:v>2.5090193192305406</c:v>
                      </c:pt>
                      <c:pt idx="13992">
                        <c:v>1.8479138951722902</c:v>
                      </c:pt>
                      <c:pt idx="13993">
                        <c:v>1.7687658595407394</c:v>
                      </c:pt>
                      <c:pt idx="13994">
                        <c:v>2.6532643753059904</c:v>
                      </c:pt>
                      <c:pt idx="13995">
                        <c:v>1.1755329951604994</c:v>
                      </c:pt>
                      <c:pt idx="13996">
                        <c:v>2.143241023988427</c:v>
                      </c:pt>
                      <c:pt idx="13997">
                        <c:v>1.2460970224367047</c:v>
                      </c:pt>
                      <c:pt idx="13998">
                        <c:v>2.4847081308079351</c:v>
                      </c:pt>
                      <c:pt idx="13999">
                        <c:v>1.9507851780803884</c:v>
                      </c:pt>
                      <c:pt idx="14000">
                        <c:v>1.0066425343375529</c:v>
                      </c:pt>
                      <c:pt idx="14001">
                        <c:v>2.0410255594047464</c:v>
                      </c:pt>
                      <c:pt idx="14002">
                        <c:v>2.4855273593735108</c:v>
                      </c:pt>
                      <c:pt idx="14003">
                        <c:v>2.6148181728410225</c:v>
                      </c:pt>
                      <c:pt idx="14004">
                        <c:v>3.5983158397107715</c:v>
                      </c:pt>
                      <c:pt idx="14005">
                        <c:v>2.9140675842093313</c:v>
                      </c:pt>
                      <c:pt idx="14006">
                        <c:v>2.590905367234861</c:v>
                      </c:pt>
                      <c:pt idx="14007">
                        <c:v>3.3164399430513187</c:v>
                      </c:pt>
                      <c:pt idx="14008">
                        <c:v>2.913026641639759</c:v>
                      </c:pt>
                      <c:pt idx="14009">
                        <c:v>1.7323111580644974</c:v>
                      </c:pt>
                      <c:pt idx="14010">
                        <c:v>4.1014096096173782</c:v>
                      </c:pt>
                      <c:pt idx="14011">
                        <c:v>2.165215296028185</c:v>
                      </c:pt>
                      <c:pt idx="14012">
                        <c:v>1.1226266490052395</c:v>
                      </c:pt>
                      <c:pt idx="14013">
                        <c:v>2.2768198748452471</c:v>
                      </c:pt>
                      <c:pt idx="14014">
                        <c:v>1.2953104296632596</c:v>
                      </c:pt>
                      <c:pt idx="14015">
                        <c:v>1.6109919161914186</c:v>
                      </c:pt>
                      <c:pt idx="14016">
                        <c:v>1.3041309501686971</c:v>
                      </c:pt>
                      <c:pt idx="14017">
                        <c:v>1.1915333754437187</c:v>
                      </c:pt>
                      <c:pt idx="14018">
                        <c:v>1.4609292253515895</c:v>
                      </c:pt>
                      <c:pt idx="14019">
                        <c:v>1.4941588152104359</c:v>
                      </c:pt>
                      <c:pt idx="14020">
                        <c:v>0.76082699927595776</c:v>
                      </c:pt>
                      <c:pt idx="14021">
                        <c:v>0.46551372636347377</c:v>
                      </c:pt>
                      <c:pt idx="14022">
                        <c:v>1.1784004130533172</c:v>
                      </c:pt>
                      <c:pt idx="14023">
                        <c:v>0.96039126291875132</c:v>
                      </c:pt>
                      <c:pt idx="14024">
                        <c:v>0.71219577710586446</c:v>
                      </c:pt>
                      <c:pt idx="14025">
                        <c:v>3.9499403733036833</c:v>
                      </c:pt>
                      <c:pt idx="14026">
                        <c:v>3.1914633078127062</c:v>
                      </c:pt>
                      <c:pt idx="14027">
                        <c:v>6.153481361269213</c:v>
                      </c:pt>
                      <c:pt idx="14028">
                        <c:v>4.6191320647782081</c:v>
                      </c:pt>
                      <c:pt idx="14029">
                        <c:v>4.5748467373379613</c:v>
                      </c:pt>
                      <c:pt idx="14030">
                        <c:v>4.4692548771078551</c:v>
                      </c:pt>
                      <c:pt idx="14031">
                        <c:v>3.3903464172644258</c:v>
                      </c:pt>
                      <c:pt idx="14032">
                        <c:v>5.1524567938868522</c:v>
                      </c:pt>
                      <c:pt idx="14033">
                        <c:v>5.201072766547151</c:v>
                      </c:pt>
                      <c:pt idx="14034">
                        <c:v>3.3052773675340883</c:v>
                      </c:pt>
                      <c:pt idx="14035">
                        <c:v>3.4439688060448006</c:v>
                      </c:pt>
                      <c:pt idx="14036">
                        <c:v>3.1765719059773274</c:v>
                      </c:pt>
                      <c:pt idx="14037">
                        <c:v>3.6646343484517634</c:v>
                      </c:pt>
                      <c:pt idx="14038">
                        <c:v>3.624301410607381</c:v>
                      </c:pt>
                      <c:pt idx="14039">
                        <c:v>3.5860759578933354</c:v>
                      </c:pt>
                      <c:pt idx="14040">
                        <c:v>3.1781342439516549</c:v>
                      </c:pt>
                      <c:pt idx="14041">
                        <c:v>3.1145630545788676</c:v>
                      </c:pt>
                      <c:pt idx="14042">
                        <c:v>2.4481661816840532</c:v>
                      </c:pt>
                      <c:pt idx="14043">
                        <c:v>2.7106185403951071</c:v>
                      </c:pt>
                      <c:pt idx="14044">
                        <c:v>3.5434670189883781</c:v>
                      </c:pt>
                      <c:pt idx="14045">
                        <c:v>3.6528458184584922</c:v>
                      </c:pt>
                      <c:pt idx="14046">
                        <c:v>2.7508655421473942</c:v>
                      </c:pt>
                      <c:pt idx="14047">
                        <c:v>3.6080034835442936</c:v>
                      </c:pt>
                      <c:pt idx="14048">
                        <c:v>3.4475630948147589</c:v>
                      </c:pt>
                      <c:pt idx="14049">
                        <c:v>2.8945619133171361</c:v>
                      </c:pt>
                      <c:pt idx="14050">
                        <c:v>1.6601621425363153</c:v>
                      </c:pt>
                      <c:pt idx="14051">
                        <c:v>1.7551734063270823</c:v>
                      </c:pt>
                      <c:pt idx="14052">
                        <c:v>1.8520165855915698</c:v>
                      </c:pt>
                      <c:pt idx="14053">
                        <c:v>1.8471378392969959</c:v>
                      </c:pt>
                      <c:pt idx="14054">
                        <c:v>1.5133575137358173</c:v>
                      </c:pt>
                      <c:pt idx="14055">
                        <c:v>1.0778253463273886</c:v>
                      </c:pt>
                      <c:pt idx="14056">
                        <c:v>2.7910451225656949</c:v>
                      </c:pt>
                      <c:pt idx="14057">
                        <c:v>1.7832811437219138</c:v>
                      </c:pt>
                      <c:pt idx="14058">
                        <c:v>2.3929683894347349</c:v>
                      </c:pt>
                      <c:pt idx="14059">
                        <c:v>1.6668344061462157</c:v>
                      </c:pt>
                      <c:pt idx="14060">
                        <c:v>1.7901879124772717</c:v>
                      </c:pt>
                      <c:pt idx="14061">
                        <c:v>1.7635056964333269</c:v>
                      </c:pt>
                      <c:pt idx="14062">
                        <c:v>1.1118107157157875</c:v>
                      </c:pt>
                      <c:pt idx="14063">
                        <c:v>2.4455388842527781</c:v>
                      </c:pt>
                      <c:pt idx="14064">
                        <c:v>1.092337854084549</c:v>
                      </c:pt>
                      <c:pt idx="14065">
                        <c:v>2.8559378762953211</c:v>
                      </c:pt>
                      <c:pt idx="14066">
                        <c:v>1.7683325054496135</c:v>
                      </c:pt>
                      <c:pt idx="14067">
                        <c:v>2.1547807572393669</c:v>
                      </c:pt>
                      <c:pt idx="14068">
                        <c:v>0.95136266277098702</c:v>
                      </c:pt>
                      <c:pt idx="14069">
                        <c:v>1.6870338471094515</c:v>
                      </c:pt>
                      <c:pt idx="14070">
                        <c:v>1.2708055601098753</c:v>
                      </c:pt>
                      <c:pt idx="14071">
                        <c:v>1.414727169686528</c:v>
                      </c:pt>
                      <c:pt idx="14072">
                        <c:v>1.7167473177651731</c:v>
                      </c:pt>
                      <c:pt idx="14073">
                        <c:v>1.9426138318316231</c:v>
                      </c:pt>
                      <c:pt idx="14074">
                        <c:v>1.6381079262613578</c:v>
                      </c:pt>
                      <c:pt idx="14075">
                        <c:v>1.2660193638512343</c:v>
                      </c:pt>
                      <c:pt idx="14076">
                        <c:v>1.7792195612657389</c:v>
                      </c:pt>
                      <c:pt idx="14077">
                        <c:v>3.3869915341306367</c:v>
                      </c:pt>
                      <c:pt idx="14078">
                        <c:v>1.9503452189493766</c:v>
                      </c:pt>
                      <c:pt idx="14079">
                        <c:v>2.2933311531423612</c:v>
                      </c:pt>
                      <c:pt idx="14080">
                        <c:v>2.8235704966473567</c:v>
                      </c:pt>
                      <c:pt idx="14081">
                        <c:v>2.9789864521789755</c:v>
                      </c:pt>
                      <c:pt idx="14082">
                        <c:v>2.2258535540175193</c:v>
                      </c:pt>
                      <c:pt idx="14083">
                        <c:v>1.5752792442431689</c:v>
                      </c:pt>
                      <c:pt idx="14084">
                        <c:v>2.701305652493164</c:v>
                      </c:pt>
                      <c:pt idx="14085">
                        <c:v>1.7134512959936317</c:v>
                      </c:pt>
                      <c:pt idx="14086">
                        <c:v>2.3207482553949816</c:v>
                      </c:pt>
                      <c:pt idx="14087">
                        <c:v>1.7239179447216368</c:v>
                      </c:pt>
                      <c:pt idx="14088">
                        <c:v>1.3256013527305648</c:v>
                      </c:pt>
                      <c:pt idx="14089">
                        <c:v>2.0969479272326925</c:v>
                      </c:pt>
                      <c:pt idx="14090">
                        <c:v>3.1951678496317388</c:v>
                      </c:pt>
                      <c:pt idx="14091">
                        <c:v>1.7423963361559238</c:v>
                      </c:pt>
                      <c:pt idx="14092">
                        <c:v>1.5791449583905506</c:v>
                      </c:pt>
                      <c:pt idx="14093">
                        <c:v>1.4248369803608021</c:v>
                      </c:pt>
                      <c:pt idx="14094">
                        <c:v>2.8102867982299857</c:v>
                      </c:pt>
                      <c:pt idx="14095">
                        <c:v>2.1982275964006774</c:v>
                      </c:pt>
                      <c:pt idx="14096">
                        <c:v>1.3180011083964154</c:v>
                      </c:pt>
                      <c:pt idx="14097">
                        <c:v>1.1617621180948952</c:v>
                      </c:pt>
                      <c:pt idx="14098">
                        <c:v>1.5681187532968413</c:v>
                      </c:pt>
                      <c:pt idx="14099">
                        <c:v>1.5404473694088681</c:v>
                      </c:pt>
                      <c:pt idx="14100">
                        <c:v>1.951585471662411</c:v>
                      </c:pt>
                      <c:pt idx="14101">
                        <c:v>2.5730942569927051</c:v>
                      </c:pt>
                      <c:pt idx="14102">
                        <c:v>2.0706110458784641</c:v>
                      </c:pt>
                      <c:pt idx="14103">
                        <c:v>2.6811142609443834</c:v>
                      </c:pt>
                      <c:pt idx="14104">
                        <c:v>2.954457495518628</c:v>
                      </c:pt>
                      <c:pt idx="14105">
                        <c:v>3.7550687766065227</c:v>
                      </c:pt>
                      <c:pt idx="14106">
                        <c:v>3.3695931521144078</c:v>
                      </c:pt>
                      <c:pt idx="14107">
                        <c:v>2.8953175896367904</c:v>
                      </c:pt>
                      <c:pt idx="14108">
                        <c:v>2.1524451562368587</c:v>
                      </c:pt>
                      <c:pt idx="14109">
                        <c:v>4.1632705732746613</c:v>
                      </c:pt>
                      <c:pt idx="14110">
                        <c:v>2.4108822001057835</c:v>
                      </c:pt>
                      <c:pt idx="14111">
                        <c:v>2.1254030431679158</c:v>
                      </c:pt>
                      <c:pt idx="14112">
                        <c:v>3.5745953090266975</c:v>
                      </c:pt>
                      <c:pt idx="14113">
                        <c:v>1.4288710144134567</c:v>
                      </c:pt>
                      <c:pt idx="14114">
                        <c:v>2.7074280819961181</c:v>
                      </c:pt>
                      <c:pt idx="14115">
                        <c:v>3.1800207407971848</c:v>
                      </c:pt>
                      <c:pt idx="14116">
                        <c:v>1.7919955036337798</c:v>
                      </c:pt>
                      <c:pt idx="14117">
                        <c:v>4.6282964073739148</c:v>
                      </c:pt>
                      <c:pt idx="14118">
                        <c:v>2.0460969520253345</c:v>
                      </c:pt>
                      <c:pt idx="14119">
                        <c:v>2.9075860243337246</c:v>
                      </c:pt>
                      <c:pt idx="14120">
                        <c:v>2.1843862718140952</c:v>
                      </c:pt>
                      <c:pt idx="14121">
                        <c:v>2.2971126799667343</c:v>
                      </c:pt>
                      <c:pt idx="14122">
                        <c:v>3.2364462312958144</c:v>
                      </c:pt>
                      <c:pt idx="14123">
                        <c:v>1.9039320727828724</c:v>
                      </c:pt>
                      <c:pt idx="14124">
                        <c:v>1.837024085303415</c:v>
                      </c:pt>
                      <c:pt idx="14125">
                        <c:v>1.5030974241591268</c:v>
                      </c:pt>
                      <c:pt idx="14126">
                        <c:v>1.9972459103998157</c:v>
                      </c:pt>
                      <c:pt idx="14127">
                        <c:v>2.0200403647433407</c:v>
                      </c:pt>
                      <c:pt idx="14128">
                        <c:v>2.315532413445422</c:v>
                      </c:pt>
                      <c:pt idx="14129">
                        <c:v>1.5719551464774419</c:v>
                      </c:pt>
                      <c:pt idx="14130">
                        <c:v>2.0763290576360776</c:v>
                      </c:pt>
                      <c:pt idx="14131">
                        <c:v>3.6056934057852392</c:v>
                      </c:pt>
                      <c:pt idx="14132">
                        <c:v>1.9502104274911465</c:v>
                      </c:pt>
                      <c:pt idx="14133">
                        <c:v>2.2377695944986109</c:v>
                      </c:pt>
                      <c:pt idx="14134">
                        <c:v>2.1044248854688812</c:v>
                      </c:pt>
                      <c:pt idx="14135">
                        <c:v>3.1995856023726397</c:v>
                      </c:pt>
                      <c:pt idx="14136">
                        <c:v>1.1024978151015519</c:v>
                      </c:pt>
                      <c:pt idx="14137">
                        <c:v>2.8163679106660062</c:v>
                      </c:pt>
                      <c:pt idx="14138">
                        <c:v>2.160769191807463</c:v>
                      </c:pt>
                      <c:pt idx="14139">
                        <c:v>1.5906241218167825</c:v>
                      </c:pt>
                      <c:pt idx="14140">
                        <c:v>1.5829693065467589</c:v>
                      </c:pt>
                      <c:pt idx="14141">
                        <c:v>1.2437066853977545</c:v>
                      </c:pt>
                      <c:pt idx="14142">
                        <c:v>2.0552120035341828</c:v>
                      </c:pt>
                      <c:pt idx="14143">
                        <c:v>2.0370845565944466</c:v>
                      </c:pt>
                      <c:pt idx="14144">
                        <c:v>1.9440724297635839</c:v>
                      </c:pt>
                      <c:pt idx="14145">
                        <c:v>1.3634162302668866</c:v>
                      </c:pt>
                      <c:pt idx="14146">
                        <c:v>2.248403730344211</c:v>
                      </c:pt>
                      <c:pt idx="14147">
                        <c:v>1.9774420814645117</c:v>
                      </c:pt>
                      <c:pt idx="14148">
                        <c:v>1.9454921894755757</c:v>
                      </c:pt>
                      <c:pt idx="14149">
                        <c:v>1.3831080710832919</c:v>
                      </c:pt>
                      <c:pt idx="14150">
                        <c:v>1.7984062847384252</c:v>
                      </c:pt>
                      <c:pt idx="14151">
                        <c:v>1.8665800461940061</c:v>
                      </c:pt>
                      <c:pt idx="14152">
                        <c:v>2.0794795298462687</c:v>
                      </c:pt>
                      <c:pt idx="14153">
                        <c:v>1.9651628417342715</c:v>
                      </c:pt>
                      <c:pt idx="14154">
                        <c:v>2.2881417490312197</c:v>
                      </c:pt>
                      <c:pt idx="14155">
                        <c:v>2.3807910732329982</c:v>
                      </c:pt>
                      <c:pt idx="14156">
                        <c:v>2.7052272076363866</c:v>
                      </c:pt>
                      <c:pt idx="14157">
                        <c:v>2.4650134417457186</c:v>
                      </c:pt>
                      <c:pt idx="14158">
                        <c:v>2.0262209753801073</c:v>
                      </c:pt>
                      <c:pt idx="14159">
                        <c:v>3.8137249803491255</c:v>
                      </c:pt>
                      <c:pt idx="14160">
                        <c:v>1.6281790722525824</c:v>
                      </c:pt>
                      <c:pt idx="14161">
                        <c:v>1.6226935271491389</c:v>
                      </c:pt>
                      <c:pt idx="14162">
                        <c:v>2.4976410242835265</c:v>
                      </c:pt>
                      <c:pt idx="14163">
                        <c:v>1.3460584966009586</c:v>
                      </c:pt>
                      <c:pt idx="14164">
                        <c:v>1.4599624496728378</c:v>
                      </c:pt>
                      <c:pt idx="14165">
                        <c:v>1.876826664974276</c:v>
                      </c:pt>
                      <c:pt idx="14166">
                        <c:v>2.2799564581724163</c:v>
                      </c:pt>
                      <c:pt idx="14167">
                        <c:v>1.3652964108296772</c:v>
                      </c:pt>
                      <c:pt idx="14168">
                        <c:v>1.5473486747078959</c:v>
                      </c:pt>
                      <c:pt idx="14169">
                        <c:v>1.7638322774243318</c:v>
                      </c:pt>
                      <c:pt idx="14170">
                        <c:v>2.1777478563079558</c:v>
                      </c:pt>
                      <c:pt idx="14171">
                        <c:v>1.0122528251938139</c:v>
                      </c:pt>
                      <c:pt idx="14172">
                        <c:v>2.3055275992734265</c:v>
                      </c:pt>
                      <c:pt idx="14173">
                        <c:v>1.083873564920693</c:v>
                      </c:pt>
                      <c:pt idx="14174">
                        <c:v>0.58103198322057148</c:v>
                      </c:pt>
                      <c:pt idx="14175">
                        <c:v>1.8945948176387397</c:v>
                      </c:pt>
                      <c:pt idx="14176">
                        <c:v>4.5108739778008875</c:v>
                      </c:pt>
                      <c:pt idx="14177">
                        <c:v>4.1289927570676355</c:v>
                      </c:pt>
                      <c:pt idx="14178">
                        <c:v>4.770242858490982</c:v>
                      </c:pt>
                      <c:pt idx="14179">
                        <c:v>4.5443572174709628</c:v>
                      </c:pt>
                      <c:pt idx="14180">
                        <c:v>6.1378386045359425</c:v>
                      </c:pt>
                      <c:pt idx="14181">
                        <c:v>5.4990838075510053</c:v>
                      </c:pt>
                      <c:pt idx="14182">
                        <c:v>3.5111965276160206</c:v>
                      </c:pt>
                      <c:pt idx="14183">
                        <c:v>3.0992353081239901</c:v>
                      </c:pt>
                      <c:pt idx="14184">
                        <c:v>2.7369788962723396</c:v>
                      </c:pt>
                      <c:pt idx="14185">
                        <c:v>2.882555125419878</c:v>
                      </c:pt>
                      <c:pt idx="14186">
                        <c:v>4.4384000717037448</c:v>
                      </c:pt>
                      <c:pt idx="14187">
                        <c:v>3.4284623552302311</c:v>
                      </c:pt>
                      <c:pt idx="14188">
                        <c:v>4.2318276132630253</c:v>
                      </c:pt>
                      <c:pt idx="14189">
                        <c:v>3.0719988927802682</c:v>
                      </c:pt>
                      <c:pt idx="14190">
                        <c:v>3.56249665228122</c:v>
                      </c:pt>
                      <c:pt idx="14191">
                        <c:v>4.5429258601003148</c:v>
                      </c:pt>
                      <c:pt idx="14192">
                        <c:v>2.4901244402781231</c:v>
                      </c:pt>
                      <c:pt idx="14193">
                        <c:v>1.9832342500983697</c:v>
                      </c:pt>
                      <c:pt idx="14194">
                        <c:v>1.8926038924180266</c:v>
                      </c:pt>
                      <c:pt idx="14195">
                        <c:v>0.87769763709205983</c:v>
                      </c:pt>
                      <c:pt idx="14196">
                        <c:v>2.884984680160021</c:v>
                      </c:pt>
                      <c:pt idx="14197">
                        <c:v>1.9518266157113586</c:v>
                      </c:pt>
                      <c:pt idx="14198">
                        <c:v>1.453353958106967</c:v>
                      </c:pt>
                      <c:pt idx="14199">
                        <c:v>1.6927221575057585</c:v>
                      </c:pt>
                      <c:pt idx="14200">
                        <c:v>2.7163397908631426</c:v>
                      </c:pt>
                      <c:pt idx="14201">
                        <c:v>3.0505316440778274</c:v>
                      </c:pt>
                      <c:pt idx="14202">
                        <c:v>1.6648433319658971</c:v>
                      </c:pt>
                      <c:pt idx="14203">
                        <c:v>2.3572331528981909</c:v>
                      </c:pt>
                      <c:pt idx="14204">
                        <c:v>3.1030338569448968</c:v>
                      </c:pt>
                      <c:pt idx="14205">
                        <c:v>3.8517339640175519</c:v>
                      </c:pt>
                      <c:pt idx="14206">
                        <c:v>4.3297288659439239</c:v>
                      </c:pt>
                      <c:pt idx="14207">
                        <c:v>3.6463261685341255</c:v>
                      </c:pt>
                      <c:pt idx="14208">
                        <c:v>3.0017768733486863</c:v>
                      </c:pt>
                      <c:pt idx="14209">
                        <c:v>4.1926594863025803</c:v>
                      </c:pt>
                      <c:pt idx="14210">
                        <c:v>2.7341388122266475</c:v>
                      </c:pt>
                      <c:pt idx="14211">
                        <c:v>4.5415632517452149</c:v>
                      </c:pt>
                      <c:pt idx="14212">
                        <c:v>3.0712342786956359</c:v>
                      </c:pt>
                      <c:pt idx="14213">
                        <c:v>3.5109061921085996</c:v>
                      </c:pt>
                      <c:pt idx="14214">
                        <c:v>2.3926930661145973</c:v>
                      </c:pt>
                      <c:pt idx="14215">
                        <c:v>2.9649858577576582</c:v>
                      </c:pt>
                      <c:pt idx="14216">
                        <c:v>3.487066847808884</c:v>
                      </c:pt>
                      <c:pt idx="14217">
                        <c:v>3.6066920198638344</c:v>
                      </c:pt>
                      <c:pt idx="14218">
                        <c:v>2.5355370874432976</c:v>
                      </c:pt>
                      <c:pt idx="14219">
                        <c:v>1.9742715211293913</c:v>
                      </c:pt>
                      <c:pt idx="14220">
                        <c:v>2.727392478434806</c:v>
                      </c:pt>
                      <c:pt idx="14221">
                        <c:v>2.2973311743768572</c:v>
                      </c:pt>
                      <c:pt idx="14222">
                        <c:v>1.8282479794799873</c:v>
                      </c:pt>
                      <c:pt idx="14223">
                        <c:v>1.8238672685573583</c:v>
                      </c:pt>
                      <c:pt idx="14224">
                        <c:v>1.7206992737965592</c:v>
                      </c:pt>
                      <c:pt idx="14225">
                        <c:v>1.5384946772155164</c:v>
                      </c:pt>
                      <c:pt idx="14226">
                        <c:v>3.0225157549319497</c:v>
                      </c:pt>
                      <c:pt idx="14227">
                        <c:v>3.2748436972622823</c:v>
                      </c:pt>
                      <c:pt idx="14228">
                        <c:v>3.2402468062995626</c:v>
                      </c:pt>
                      <c:pt idx="14229">
                        <c:v>2.9294363169299067</c:v>
                      </c:pt>
                      <c:pt idx="14230">
                        <c:v>2.7827537057808232</c:v>
                      </c:pt>
                      <c:pt idx="14231">
                        <c:v>2.1608402934043798</c:v>
                      </c:pt>
                      <c:pt idx="14232">
                        <c:v>2.1296501175620777</c:v>
                      </c:pt>
                      <c:pt idx="14233">
                        <c:v>3.2799204340667596</c:v>
                      </c:pt>
                      <c:pt idx="14234">
                        <c:v>1.6118937178922028</c:v>
                      </c:pt>
                      <c:pt idx="14235">
                        <c:v>2.3462922542427465</c:v>
                      </c:pt>
                      <c:pt idx="14236">
                        <c:v>1.8431029733118611</c:v>
                      </c:pt>
                      <c:pt idx="14237">
                        <c:v>2.2860346481728846</c:v>
                      </c:pt>
                      <c:pt idx="14238">
                        <c:v>2.854764647177825</c:v>
                      </c:pt>
                      <c:pt idx="14239">
                        <c:v>1.3604474523042918</c:v>
                      </c:pt>
                      <c:pt idx="14240">
                        <c:v>1.6169212490586691</c:v>
                      </c:pt>
                      <c:pt idx="14241">
                        <c:v>0.61575161521816968</c:v>
                      </c:pt>
                      <c:pt idx="14242">
                        <c:v>2.6345412844630554</c:v>
                      </c:pt>
                      <c:pt idx="14243">
                        <c:v>1.8921328332897218</c:v>
                      </c:pt>
                      <c:pt idx="14244">
                        <c:v>2.0176786073900894</c:v>
                      </c:pt>
                      <c:pt idx="14245">
                        <c:v>1.9657765999059906</c:v>
                      </c:pt>
                      <c:pt idx="14246">
                        <c:v>1.1904180132424591</c:v>
                      </c:pt>
                      <c:pt idx="14247">
                        <c:v>1.461320004683166</c:v>
                      </c:pt>
                      <c:pt idx="14248">
                        <c:v>1.2712954630738527</c:v>
                      </c:pt>
                      <c:pt idx="14249">
                        <c:v>1.5823695284740011</c:v>
                      </c:pt>
                      <c:pt idx="14250">
                        <c:v>1.1342739799064105</c:v>
                      </c:pt>
                      <c:pt idx="14251">
                        <c:v>1.1412061174240919</c:v>
                      </c:pt>
                      <c:pt idx="14252">
                        <c:v>2.4213417505622585</c:v>
                      </c:pt>
                      <c:pt idx="14253">
                        <c:v>1.1087487669367881</c:v>
                      </c:pt>
                      <c:pt idx="14254">
                        <c:v>1.6149195594896573</c:v>
                      </c:pt>
                      <c:pt idx="14255">
                        <c:v>3.4673662261035583</c:v>
                      </c:pt>
                      <c:pt idx="14256">
                        <c:v>1.5017923342530644</c:v>
                      </c:pt>
                      <c:pt idx="14257">
                        <c:v>3.5414792740942183</c:v>
                      </c:pt>
                      <c:pt idx="14258">
                        <c:v>3.0027163281939062</c:v>
                      </c:pt>
                      <c:pt idx="14259">
                        <c:v>2.1291512264362664</c:v>
                      </c:pt>
                      <c:pt idx="14260">
                        <c:v>1.7872452961641936</c:v>
                      </c:pt>
                      <c:pt idx="14261">
                        <c:v>1.9223968485837648</c:v>
                      </c:pt>
                      <c:pt idx="14262">
                        <c:v>1.5690721746821796</c:v>
                      </c:pt>
                      <c:pt idx="14263">
                        <c:v>2.87006392866141</c:v>
                      </c:pt>
                      <c:pt idx="14264">
                        <c:v>1.9605922759042664</c:v>
                      </c:pt>
                      <c:pt idx="14265">
                        <c:v>2.4684585956101079</c:v>
                      </c:pt>
                      <c:pt idx="14266">
                        <c:v>1.129379885913149</c:v>
                      </c:pt>
                      <c:pt idx="14267">
                        <c:v>2.1697742557990423</c:v>
                      </c:pt>
                      <c:pt idx="14268">
                        <c:v>1.4237462351132066</c:v>
                      </c:pt>
                      <c:pt idx="14269">
                        <c:v>1.1053657750889119</c:v>
                      </c:pt>
                      <c:pt idx="14270">
                        <c:v>1.252840816700906</c:v>
                      </c:pt>
                      <c:pt idx="14271">
                        <c:v>1.6816205386090333</c:v>
                      </c:pt>
                      <c:pt idx="14272">
                        <c:v>1.455052423233391</c:v>
                      </c:pt>
                      <c:pt idx="14273">
                        <c:v>1.1683913624045319</c:v>
                      </c:pt>
                      <c:pt idx="14274">
                        <c:v>1.2264358368060859</c:v>
                      </c:pt>
                      <c:pt idx="14275">
                        <c:v>1.2405849549464718</c:v>
                      </c:pt>
                      <c:pt idx="14276">
                        <c:v>3.1103782043323789</c:v>
                      </c:pt>
                      <c:pt idx="14277">
                        <c:v>2.8803101518299177</c:v>
                      </c:pt>
                      <c:pt idx="14278">
                        <c:v>3.2486647971936282</c:v>
                      </c:pt>
                      <c:pt idx="14279">
                        <c:v>3.5481575656767594</c:v>
                      </c:pt>
                      <c:pt idx="14280">
                        <c:v>2.3080583917464983</c:v>
                      </c:pt>
                      <c:pt idx="14281">
                        <c:v>2.6167154291141981</c:v>
                      </c:pt>
                      <c:pt idx="14282">
                        <c:v>4.1326342859810419</c:v>
                      </c:pt>
                      <c:pt idx="14283">
                        <c:v>2.6776043802518998</c:v>
                      </c:pt>
                      <c:pt idx="14284">
                        <c:v>1.2545247038451031</c:v>
                      </c:pt>
                      <c:pt idx="14285">
                        <c:v>3.2556648131471704</c:v>
                      </c:pt>
                      <c:pt idx="14286">
                        <c:v>2.9088507284423173</c:v>
                      </c:pt>
                      <c:pt idx="14287">
                        <c:v>3.1296379225063422</c:v>
                      </c:pt>
                      <c:pt idx="14288">
                        <c:v>2.3455554457954655</c:v>
                      </c:pt>
                      <c:pt idx="14289">
                        <c:v>1.4360797870705029</c:v>
                      </c:pt>
                      <c:pt idx="14290">
                        <c:v>0.95280713737572986</c:v>
                      </c:pt>
                      <c:pt idx="14291">
                        <c:v>1.076094903796307</c:v>
                      </c:pt>
                      <c:pt idx="14292">
                        <c:v>2.1653126439310508</c:v>
                      </c:pt>
                      <c:pt idx="14293">
                        <c:v>1.7143837706748644</c:v>
                      </c:pt>
                      <c:pt idx="14294">
                        <c:v>0.90849708134221485</c:v>
                      </c:pt>
                      <c:pt idx="14295">
                        <c:v>0.77341171931303188</c:v>
                      </c:pt>
                      <c:pt idx="14296">
                        <c:v>1.574018830119343</c:v>
                      </c:pt>
                      <c:pt idx="14297">
                        <c:v>0.99502896924925666</c:v>
                      </c:pt>
                      <c:pt idx="14298">
                        <c:v>1.3863427640672308</c:v>
                      </c:pt>
                      <c:pt idx="14299">
                        <c:v>0.71475297960929529</c:v>
                      </c:pt>
                      <c:pt idx="14300">
                        <c:v>0.56016644319325559</c:v>
                      </c:pt>
                      <c:pt idx="14301">
                        <c:v>2.8804283665445851</c:v>
                      </c:pt>
                      <c:pt idx="14302">
                        <c:v>2.8810059361024134</c:v>
                      </c:pt>
                      <c:pt idx="14303">
                        <c:v>3.2506003302610225</c:v>
                      </c:pt>
                      <c:pt idx="14304">
                        <c:v>2.9618958224793057</c:v>
                      </c:pt>
                      <c:pt idx="14305">
                        <c:v>1.2393319627285486</c:v>
                      </c:pt>
                      <c:pt idx="14306">
                        <c:v>2.5504325079425918</c:v>
                      </c:pt>
                      <c:pt idx="14307">
                        <c:v>3.9131255563998635</c:v>
                      </c:pt>
                      <c:pt idx="14308">
                        <c:v>1.9273159389925727</c:v>
                      </c:pt>
                      <c:pt idx="14309">
                        <c:v>2.5557234238059339</c:v>
                      </c:pt>
                      <c:pt idx="14310">
                        <c:v>2.6011528772359314</c:v>
                      </c:pt>
                      <c:pt idx="14311">
                        <c:v>2.8127440760658713</c:v>
                      </c:pt>
                      <c:pt idx="14312">
                        <c:v>1.1595290766002115</c:v>
                      </c:pt>
                      <c:pt idx="14313">
                        <c:v>2.6023264455029924</c:v>
                      </c:pt>
                      <c:pt idx="14314">
                        <c:v>1.557612315241548</c:v>
                      </c:pt>
                      <c:pt idx="14315">
                        <c:v>1.2487306140670262</c:v>
                      </c:pt>
                      <c:pt idx="14316">
                        <c:v>1.9563404712897374</c:v>
                      </c:pt>
                      <c:pt idx="14317">
                        <c:v>0.78376306739565194</c:v>
                      </c:pt>
                      <c:pt idx="14318">
                        <c:v>1.0966565225781848</c:v>
                      </c:pt>
                      <c:pt idx="14319">
                        <c:v>1.1316956561988794</c:v>
                      </c:pt>
                      <c:pt idx="14320">
                        <c:v>0.81947593701620114</c:v>
                      </c:pt>
                      <c:pt idx="14321">
                        <c:v>0.89105233430475095</c:v>
                      </c:pt>
                      <c:pt idx="14322">
                        <c:v>0.61327617531843082</c:v>
                      </c:pt>
                      <c:pt idx="14323">
                        <c:v>0.79319803095919394</c:v>
                      </c:pt>
                      <c:pt idx="14324">
                        <c:v>0.32786760693622025</c:v>
                      </c:pt>
                      <c:pt idx="14325">
                        <c:v>2.2703548386016172</c:v>
                      </c:pt>
                      <c:pt idx="14326">
                        <c:v>4.2525812693466927</c:v>
                      </c:pt>
                      <c:pt idx="14327">
                        <c:v>3.5046118961069999</c:v>
                      </c:pt>
                      <c:pt idx="14328">
                        <c:v>4.7808487983718875</c:v>
                      </c:pt>
                      <c:pt idx="14329">
                        <c:v>2.4111024488932618</c:v>
                      </c:pt>
                      <c:pt idx="14330">
                        <c:v>1.9445128912669496</c:v>
                      </c:pt>
                      <c:pt idx="14331">
                        <c:v>3.8261512496296279</c:v>
                      </c:pt>
                      <c:pt idx="14332">
                        <c:v>4.254527890998431</c:v>
                      </c:pt>
                      <c:pt idx="14333">
                        <c:v>3.2851649384594288</c:v>
                      </c:pt>
                      <c:pt idx="14334">
                        <c:v>1.0492217659191179</c:v>
                      </c:pt>
                      <c:pt idx="14335">
                        <c:v>2.1736435638473202</c:v>
                      </c:pt>
                      <c:pt idx="14336">
                        <c:v>2.5869547209012556</c:v>
                      </c:pt>
                      <c:pt idx="14337">
                        <c:v>3.6076411070853225</c:v>
                      </c:pt>
                      <c:pt idx="14338">
                        <c:v>2.6675730864566631</c:v>
                      </c:pt>
                      <c:pt idx="14339">
                        <c:v>2.9403132418313542</c:v>
                      </c:pt>
                      <c:pt idx="14340">
                        <c:v>2.8007142249337789</c:v>
                      </c:pt>
                      <c:pt idx="14341">
                        <c:v>3.6826278052717312</c:v>
                      </c:pt>
                      <c:pt idx="14342">
                        <c:v>2.9047580857212858</c:v>
                      </c:pt>
                      <c:pt idx="14343">
                        <c:v>3.1893396819180344</c:v>
                      </c:pt>
                      <c:pt idx="14344">
                        <c:v>3.1903330294368031</c:v>
                      </c:pt>
                      <c:pt idx="14345">
                        <c:v>2.8591307075968722</c:v>
                      </c:pt>
                      <c:pt idx="14346">
                        <c:v>3.6634095801904585</c:v>
                      </c:pt>
                      <c:pt idx="14347">
                        <c:v>1.6962984083117125</c:v>
                      </c:pt>
                      <c:pt idx="14348">
                        <c:v>1.7980979174372735</c:v>
                      </c:pt>
                      <c:pt idx="14349">
                        <c:v>2.865371534120766</c:v>
                      </c:pt>
                      <c:pt idx="14350">
                        <c:v>2.3267808556896132</c:v>
                      </c:pt>
                      <c:pt idx="14351">
                        <c:v>2.9678677953871397</c:v>
                      </c:pt>
                      <c:pt idx="14352">
                        <c:v>1.9616947330265122</c:v>
                      </c:pt>
                      <c:pt idx="14353">
                        <c:v>2.3326658797241673</c:v>
                      </c:pt>
                      <c:pt idx="14354">
                        <c:v>2.167378469581986</c:v>
                      </c:pt>
                      <c:pt idx="14355">
                        <c:v>3.0782663160760189</c:v>
                      </c:pt>
                      <c:pt idx="14356">
                        <c:v>1.6835267730264241</c:v>
                      </c:pt>
                      <c:pt idx="14357">
                        <c:v>1.6852407389903499</c:v>
                      </c:pt>
                      <c:pt idx="14358">
                        <c:v>1.960075378926686</c:v>
                      </c:pt>
                      <c:pt idx="14359">
                        <c:v>2.6520374822573243</c:v>
                      </c:pt>
                      <c:pt idx="14360">
                        <c:v>2.9858871558372031</c:v>
                      </c:pt>
                      <c:pt idx="14361">
                        <c:v>2.7869815885656108</c:v>
                      </c:pt>
                      <c:pt idx="14362">
                        <c:v>3.4081133160500667</c:v>
                      </c:pt>
                      <c:pt idx="14363">
                        <c:v>3.5153549879657651</c:v>
                      </c:pt>
                      <c:pt idx="14364">
                        <c:v>2.6443962707999087</c:v>
                      </c:pt>
                      <c:pt idx="14365">
                        <c:v>2.1250430775078053</c:v>
                      </c:pt>
                      <c:pt idx="14366">
                        <c:v>1.5193732326965845</c:v>
                      </c:pt>
                      <c:pt idx="14367">
                        <c:v>1.9352816170073219</c:v>
                      </c:pt>
                      <c:pt idx="14368">
                        <c:v>2.5223059303582165</c:v>
                      </c:pt>
                      <c:pt idx="14369">
                        <c:v>2.3075453430470194</c:v>
                      </c:pt>
                      <c:pt idx="14370">
                        <c:v>1.5877484330684251</c:v>
                      </c:pt>
                      <c:pt idx="14371">
                        <c:v>2.2199501244038524</c:v>
                      </c:pt>
                      <c:pt idx="14372">
                        <c:v>1.3656010926175715</c:v>
                      </c:pt>
                      <c:pt idx="14373">
                        <c:v>2.0590573357068243</c:v>
                      </c:pt>
                      <c:pt idx="14374">
                        <c:v>1.398104225066003</c:v>
                      </c:pt>
                      <c:pt idx="14375">
                        <c:v>1.3100034429738103</c:v>
                      </c:pt>
                      <c:pt idx="14376">
                        <c:v>1.9774317601737237</c:v>
                      </c:pt>
                      <c:pt idx="14377">
                        <c:v>1.5782973427576912</c:v>
                      </c:pt>
                      <c:pt idx="14378">
                        <c:v>1.788446117370069</c:v>
                      </c:pt>
                      <c:pt idx="14379">
                        <c:v>1.448622834181938</c:v>
                      </c:pt>
                      <c:pt idx="14380">
                        <c:v>2.3524174188226343</c:v>
                      </c:pt>
                      <c:pt idx="14381">
                        <c:v>3.0342151244511375</c:v>
                      </c:pt>
                      <c:pt idx="14382">
                        <c:v>1.5124521981168662</c:v>
                      </c:pt>
                      <c:pt idx="14383">
                        <c:v>1.5282186945103393</c:v>
                      </c:pt>
                      <c:pt idx="14384">
                        <c:v>2.1139205763147118</c:v>
                      </c:pt>
                      <c:pt idx="14385">
                        <c:v>1.4457122292389599</c:v>
                      </c:pt>
                      <c:pt idx="14386">
                        <c:v>2.1216970499417114</c:v>
                      </c:pt>
                      <c:pt idx="14387">
                        <c:v>0.83564676488017275</c:v>
                      </c:pt>
                      <c:pt idx="14388">
                        <c:v>0.819961731440213</c:v>
                      </c:pt>
                      <c:pt idx="14389">
                        <c:v>1.4874444453502351</c:v>
                      </c:pt>
                      <c:pt idx="14390">
                        <c:v>1.1826121591278531</c:v>
                      </c:pt>
                      <c:pt idx="14391">
                        <c:v>1.5383387697496045</c:v>
                      </c:pt>
                      <c:pt idx="14392">
                        <c:v>1.9133314615004393</c:v>
                      </c:pt>
                      <c:pt idx="14393">
                        <c:v>1.9457293529295101</c:v>
                      </c:pt>
                      <c:pt idx="14394">
                        <c:v>1.2804932746056576</c:v>
                      </c:pt>
                      <c:pt idx="14395">
                        <c:v>0.96661980436850914</c:v>
                      </c:pt>
                      <c:pt idx="14396">
                        <c:v>1.0423685874636641</c:v>
                      </c:pt>
                      <c:pt idx="14397">
                        <c:v>1.9026835449922277</c:v>
                      </c:pt>
                      <c:pt idx="14398">
                        <c:v>2.3399201404780374</c:v>
                      </c:pt>
                      <c:pt idx="14399">
                        <c:v>1.6651699033133531</c:v>
                      </c:pt>
                      <c:pt idx="14400">
                        <c:v>3.167842195817459</c:v>
                      </c:pt>
                      <c:pt idx="14401">
                        <c:v>5.1899141395886197</c:v>
                      </c:pt>
                      <c:pt idx="14402">
                        <c:v>4.7097480284728901</c:v>
                      </c:pt>
                      <c:pt idx="14403">
                        <c:v>4.2314056484876454</c:v>
                      </c:pt>
                      <c:pt idx="14404">
                        <c:v>3.8924425185288669</c:v>
                      </c:pt>
                      <c:pt idx="14405">
                        <c:v>3.4515381155614642</c:v>
                      </c:pt>
                      <c:pt idx="14406">
                        <c:v>5.4287491602734539</c:v>
                      </c:pt>
                      <c:pt idx="14407">
                        <c:v>3.9531112865147953</c:v>
                      </c:pt>
                      <c:pt idx="14408">
                        <c:v>5.684227494500746</c:v>
                      </c:pt>
                      <c:pt idx="14409">
                        <c:v>3.627820382340555</c:v>
                      </c:pt>
                      <c:pt idx="14410">
                        <c:v>1.7725740051597425</c:v>
                      </c:pt>
                      <c:pt idx="14411">
                        <c:v>5.7526858851462048</c:v>
                      </c:pt>
                      <c:pt idx="14412">
                        <c:v>3.3989299207905024</c:v>
                      </c:pt>
                      <c:pt idx="14413">
                        <c:v>4.4120617933568704</c:v>
                      </c:pt>
                      <c:pt idx="14414">
                        <c:v>2.9015921036394734</c:v>
                      </c:pt>
                      <c:pt idx="14415">
                        <c:v>4.6494439530119518</c:v>
                      </c:pt>
                      <c:pt idx="14416">
                        <c:v>4.4386074383635501</c:v>
                      </c:pt>
                      <c:pt idx="14417">
                        <c:v>3.8310428739730886</c:v>
                      </c:pt>
                      <c:pt idx="14418">
                        <c:v>5.1529874599377283</c:v>
                      </c:pt>
                      <c:pt idx="14419">
                        <c:v>2.5486513587157589</c:v>
                      </c:pt>
                      <c:pt idx="14420">
                        <c:v>2.115155318128076</c:v>
                      </c:pt>
                      <c:pt idx="14421">
                        <c:v>4.2444295422995539</c:v>
                      </c:pt>
                      <c:pt idx="14422">
                        <c:v>3.2214853262098444</c:v>
                      </c:pt>
                      <c:pt idx="14423">
                        <c:v>2.3775859972623516</c:v>
                      </c:pt>
                      <c:pt idx="14424">
                        <c:v>4.1330073680127049</c:v>
                      </c:pt>
                      <c:pt idx="14425">
                        <c:v>2.7700343542048231</c:v>
                      </c:pt>
                      <c:pt idx="14426">
                        <c:v>5.076329419348057</c:v>
                      </c:pt>
                      <c:pt idx="14427">
                        <c:v>3.8008943646769144</c:v>
                      </c:pt>
                      <c:pt idx="14428">
                        <c:v>3.7062045073870986</c:v>
                      </c:pt>
                      <c:pt idx="14429">
                        <c:v>3.7630915415648518</c:v>
                      </c:pt>
                      <c:pt idx="14430">
                        <c:v>6.7409265912773613</c:v>
                      </c:pt>
                      <c:pt idx="14431">
                        <c:v>5.8482139308634293</c:v>
                      </c:pt>
                      <c:pt idx="14432">
                        <c:v>4.3052342024512864</c:v>
                      </c:pt>
                      <c:pt idx="14433">
                        <c:v>3.6944327030086854</c:v>
                      </c:pt>
                      <c:pt idx="14434">
                        <c:v>4.5347848800819852</c:v>
                      </c:pt>
                      <c:pt idx="14435">
                        <c:v>2.9802719646615761</c:v>
                      </c:pt>
                      <c:pt idx="14436">
                        <c:v>3.2144581783376638</c:v>
                      </c:pt>
                      <c:pt idx="14437">
                        <c:v>2.6128726969189899</c:v>
                      </c:pt>
                      <c:pt idx="14438">
                        <c:v>4.7241323233457484</c:v>
                      </c:pt>
                      <c:pt idx="14439">
                        <c:v>4.008217435719212</c:v>
                      </c:pt>
                      <c:pt idx="14440">
                        <c:v>4.0949740002579222</c:v>
                      </c:pt>
                      <c:pt idx="14441">
                        <c:v>3.1481945556848392</c:v>
                      </c:pt>
                      <c:pt idx="14442">
                        <c:v>2.991205833882669</c:v>
                      </c:pt>
                      <c:pt idx="14443">
                        <c:v>3.0370043116639542</c:v>
                      </c:pt>
                      <c:pt idx="14444">
                        <c:v>3.0825291067613798</c:v>
                      </c:pt>
                      <c:pt idx="14445">
                        <c:v>1.0220343689861897</c:v>
                      </c:pt>
                      <c:pt idx="14446">
                        <c:v>3.793022904774098</c:v>
                      </c:pt>
                      <c:pt idx="14447">
                        <c:v>3.7058093836355992</c:v>
                      </c:pt>
                      <c:pt idx="14448">
                        <c:v>2.8216561145060344</c:v>
                      </c:pt>
                      <c:pt idx="14449">
                        <c:v>3.6266204682555365</c:v>
                      </c:pt>
                      <c:pt idx="14450">
                        <c:v>1.0788066605760491</c:v>
                      </c:pt>
                      <c:pt idx="14451">
                        <c:v>1.4484423641253514</c:v>
                      </c:pt>
                      <c:pt idx="14452">
                        <c:v>2.012844495460222</c:v>
                      </c:pt>
                      <c:pt idx="14453">
                        <c:v>2.5542262530643729</c:v>
                      </c:pt>
                      <c:pt idx="14454">
                        <c:v>3.9639253465789177</c:v>
                      </c:pt>
                      <c:pt idx="14455">
                        <c:v>2.349115778607775</c:v>
                      </c:pt>
                      <c:pt idx="14456">
                        <c:v>1.3244372602540759</c:v>
                      </c:pt>
                      <c:pt idx="14457">
                        <c:v>3.6236594232592547</c:v>
                      </c:pt>
                      <c:pt idx="14458">
                        <c:v>3.2681425296997162</c:v>
                      </c:pt>
                      <c:pt idx="14459">
                        <c:v>1.6409819070288947</c:v>
                      </c:pt>
                      <c:pt idx="14460">
                        <c:v>2.0157025750730306</c:v>
                      </c:pt>
                      <c:pt idx="14461">
                        <c:v>1.8503644670930892</c:v>
                      </c:pt>
                      <c:pt idx="14462">
                        <c:v>2.0728387105271611</c:v>
                      </c:pt>
                      <c:pt idx="14463">
                        <c:v>2.2682865458999704</c:v>
                      </c:pt>
                      <c:pt idx="14464">
                        <c:v>2.7147646600819262</c:v>
                      </c:pt>
                      <c:pt idx="14465">
                        <c:v>0.64097929451046098</c:v>
                      </c:pt>
                      <c:pt idx="14466">
                        <c:v>2.2925934612976846</c:v>
                      </c:pt>
                      <c:pt idx="14467">
                        <c:v>2.4980862199457716</c:v>
                      </c:pt>
                      <c:pt idx="14468">
                        <c:v>2.1681055771891287</c:v>
                      </c:pt>
                      <c:pt idx="14469">
                        <c:v>1.9240838124704593</c:v>
                      </c:pt>
                      <c:pt idx="14470">
                        <c:v>1.5147273922169404</c:v>
                      </c:pt>
                      <c:pt idx="14471">
                        <c:v>1.7431225164902628</c:v>
                      </c:pt>
                      <c:pt idx="14472">
                        <c:v>1.7379756678000027</c:v>
                      </c:pt>
                      <c:pt idx="14473">
                        <c:v>1.3718757348267243</c:v>
                      </c:pt>
                      <c:pt idx="14474">
                        <c:v>1.1157113597513453</c:v>
                      </c:pt>
                      <c:pt idx="14475">
                        <c:v>2.5214013833058466</c:v>
                      </c:pt>
                      <c:pt idx="14476">
                        <c:v>2.3001976436021256</c:v>
                      </c:pt>
                      <c:pt idx="14477">
                        <c:v>2.8163818521087571</c:v>
                      </c:pt>
                      <c:pt idx="14478">
                        <c:v>3.0182725619433737</c:v>
                      </c:pt>
                      <c:pt idx="14479">
                        <c:v>2.6258881766606681</c:v>
                      </c:pt>
                      <c:pt idx="14480">
                        <c:v>1.1944256618014084</c:v>
                      </c:pt>
                      <c:pt idx="14481">
                        <c:v>2.8440643780971024</c:v>
                      </c:pt>
                      <c:pt idx="14482">
                        <c:v>1.77211127351693</c:v>
                      </c:pt>
                      <c:pt idx="14483">
                        <c:v>2.5598688933306097</c:v>
                      </c:pt>
                      <c:pt idx="14484">
                        <c:v>3.4062438164636477</c:v>
                      </c:pt>
                      <c:pt idx="14485">
                        <c:v>2.2695421342139324</c:v>
                      </c:pt>
                      <c:pt idx="14486">
                        <c:v>2.5053859513812795</c:v>
                      </c:pt>
                      <c:pt idx="14487">
                        <c:v>3.1501051393198418</c:v>
                      </c:pt>
                      <c:pt idx="14488">
                        <c:v>2.4089288651703518</c:v>
                      </c:pt>
                      <c:pt idx="14489">
                        <c:v>0.95290477615298286</c:v>
                      </c:pt>
                      <c:pt idx="14490">
                        <c:v>3.3172791009508242</c:v>
                      </c:pt>
                      <c:pt idx="14491">
                        <c:v>2.1897943009666228</c:v>
                      </c:pt>
                      <c:pt idx="14492">
                        <c:v>1.8720889434693579</c:v>
                      </c:pt>
                      <c:pt idx="14493">
                        <c:v>1.7862322057844791</c:v>
                      </c:pt>
                      <c:pt idx="14494">
                        <c:v>2.615708151151122</c:v>
                      </c:pt>
                      <c:pt idx="14495">
                        <c:v>2.5096548478500225</c:v>
                      </c:pt>
                      <c:pt idx="14496">
                        <c:v>1.6435052152915604</c:v>
                      </c:pt>
                      <c:pt idx="14497">
                        <c:v>0.99652305608841807</c:v>
                      </c:pt>
                      <c:pt idx="14498">
                        <c:v>1.5825023115552452</c:v>
                      </c:pt>
                      <c:pt idx="14499">
                        <c:v>1.2593997545436657</c:v>
                      </c:pt>
                      <c:pt idx="14500">
                        <c:v>0.11962136251254299</c:v>
                      </c:pt>
                      <c:pt idx="14501">
                        <c:v>4.6534455239567736</c:v>
                      </c:pt>
                      <c:pt idx="14502">
                        <c:v>4.8351468584816821</c:v>
                      </c:pt>
                      <c:pt idx="14503">
                        <c:v>6.4393487834253529</c:v>
                      </c:pt>
                      <c:pt idx="14504">
                        <c:v>2.7538448908046358</c:v>
                      </c:pt>
                      <c:pt idx="14505">
                        <c:v>2.7119536165292311</c:v>
                      </c:pt>
                      <c:pt idx="14506">
                        <c:v>2.2516866325043274</c:v>
                      </c:pt>
                      <c:pt idx="14507">
                        <c:v>5.1208117848903365</c:v>
                      </c:pt>
                      <c:pt idx="14508">
                        <c:v>4.4191358477802778</c:v>
                      </c:pt>
                      <c:pt idx="14509">
                        <c:v>2.3661374211498463</c:v>
                      </c:pt>
                      <c:pt idx="14510">
                        <c:v>1.9251890490659467</c:v>
                      </c:pt>
                      <c:pt idx="14511">
                        <c:v>1.8169325493708597</c:v>
                      </c:pt>
                      <c:pt idx="14512">
                        <c:v>1.8692520785466447</c:v>
                      </c:pt>
                      <c:pt idx="14513">
                        <c:v>1.417634284158251</c:v>
                      </c:pt>
                      <c:pt idx="14514">
                        <c:v>0.70958579061509219</c:v>
                      </c:pt>
                      <c:pt idx="14515">
                        <c:v>0.77656949555987642</c:v>
                      </c:pt>
                      <c:pt idx="14516">
                        <c:v>0.41206812279815763</c:v>
                      </c:pt>
                      <c:pt idx="14517">
                        <c:v>0.10618897005118105</c:v>
                      </c:pt>
                      <c:pt idx="14518">
                        <c:v>0.46054314307392946</c:v>
                      </c:pt>
                      <c:pt idx="14519">
                        <c:v>0.37822558692449054</c:v>
                      </c:pt>
                      <c:pt idx="14520">
                        <c:v>0.15862750416656313</c:v>
                      </c:pt>
                      <c:pt idx="14521">
                        <c:v>0.28385421093487956</c:v>
                      </c:pt>
                      <c:pt idx="14522">
                        <c:v>0.13387890619325235</c:v>
                      </c:pt>
                      <c:pt idx="14523">
                        <c:v>9.3612046129547932E-2</c:v>
                      </c:pt>
                      <c:pt idx="14524">
                        <c:v>0.13601072755037941</c:v>
                      </c:pt>
                      <c:pt idx="14525">
                        <c:v>1.016398135030711</c:v>
                      </c:pt>
                      <c:pt idx="14526">
                        <c:v>2.3414651146624288</c:v>
                      </c:pt>
                      <c:pt idx="14527">
                        <c:v>2.1066281843869259</c:v>
                      </c:pt>
                      <c:pt idx="14528">
                        <c:v>2.4733391474386277</c:v>
                      </c:pt>
                      <c:pt idx="14529">
                        <c:v>2.5332963769717023</c:v>
                      </c:pt>
                      <c:pt idx="14530">
                        <c:v>1.8175626973125223</c:v>
                      </c:pt>
                      <c:pt idx="14531">
                        <c:v>1.8286297598646071</c:v>
                      </c:pt>
                      <c:pt idx="14532">
                        <c:v>2.1224867747757106</c:v>
                      </c:pt>
                      <c:pt idx="14533">
                        <c:v>3.1679080546710257</c:v>
                      </c:pt>
                      <c:pt idx="14534">
                        <c:v>3.4204163292204024</c:v>
                      </c:pt>
                      <c:pt idx="14535">
                        <c:v>1.8357932422698415</c:v>
                      </c:pt>
                      <c:pt idx="14536">
                        <c:v>3.0392450046936856</c:v>
                      </c:pt>
                      <c:pt idx="14537">
                        <c:v>2.5920512367194677</c:v>
                      </c:pt>
                      <c:pt idx="14538">
                        <c:v>1.7078268359914779</c:v>
                      </c:pt>
                      <c:pt idx="14539">
                        <c:v>2.0943988576681152</c:v>
                      </c:pt>
                      <c:pt idx="14540">
                        <c:v>2.0127326128977741</c:v>
                      </c:pt>
                      <c:pt idx="14541">
                        <c:v>1.760688164537811</c:v>
                      </c:pt>
                      <c:pt idx="14542">
                        <c:v>2.8368712039708872</c:v>
                      </c:pt>
                      <c:pt idx="14543">
                        <c:v>1.9409434245312063</c:v>
                      </c:pt>
                      <c:pt idx="14544">
                        <c:v>1.8714746463203618</c:v>
                      </c:pt>
                      <c:pt idx="14545">
                        <c:v>1.3171839596124988</c:v>
                      </c:pt>
                      <c:pt idx="14546">
                        <c:v>1.4024259100928531</c:v>
                      </c:pt>
                      <c:pt idx="14547">
                        <c:v>1.2716246368734239</c:v>
                      </c:pt>
                      <c:pt idx="14548">
                        <c:v>2.2530078472088411</c:v>
                      </c:pt>
                      <c:pt idx="14549">
                        <c:v>1.6962863692907004</c:v>
                      </c:pt>
                      <c:pt idx="14550">
                        <c:v>5.4273747077443785E-2</c:v>
                      </c:pt>
                      <c:pt idx="14551">
                        <c:v>3.2979510401044712</c:v>
                      </c:pt>
                      <c:pt idx="14552">
                        <c:v>9.141582156004068</c:v>
                      </c:pt>
                      <c:pt idx="14553">
                        <c:v>5.3858889359642586</c:v>
                      </c:pt>
                      <c:pt idx="14554">
                        <c:v>4.8700314871254244</c:v>
                      </c:pt>
                      <c:pt idx="14555">
                        <c:v>6.4596377420015587</c:v>
                      </c:pt>
                      <c:pt idx="14556">
                        <c:v>3.7913029630604727</c:v>
                      </c:pt>
                      <c:pt idx="14557">
                        <c:v>1.9241298694962419</c:v>
                      </c:pt>
                      <c:pt idx="14558">
                        <c:v>2.37822227758602</c:v>
                      </c:pt>
                      <c:pt idx="14559">
                        <c:v>2.8241242572970218</c:v>
                      </c:pt>
                      <c:pt idx="14560">
                        <c:v>2.3840031818530645</c:v>
                      </c:pt>
                      <c:pt idx="14561">
                        <c:v>1.2148256711487442</c:v>
                      </c:pt>
                      <c:pt idx="14562">
                        <c:v>1.6922133644310291</c:v>
                      </c:pt>
                      <c:pt idx="14563">
                        <c:v>0.56795474468811824</c:v>
                      </c:pt>
                      <c:pt idx="14564">
                        <c:v>0.61554419352656908</c:v>
                      </c:pt>
                      <c:pt idx="14565">
                        <c:v>0.445099208079279</c:v>
                      </c:pt>
                      <c:pt idx="14566">
                        <c:v>0.40674028426734482</c:v>
                      </c:pt>
                      <c:pt idx="14567">
                        <c:v>0.57062951930121941</c:v>
                      </c:pt>
                      <c:pt idx="14568">
                        <c:v>0.15732154369962725</c:v>
                      </c:pt>
                      <c:pt idx="14569">
                        <c:v>0.23633455590138039</c:v>
                      </c:pt>
                      <c:pt idx="14570">
                        <c:v>0.20977579864627063</c:v>
                      </c:pt>
                      <c:pt idx="14571">
                        <c:v>7.4710451728526125E-2</c:v>
                      </c:pt>
                      <c:pt idx="14572">
                        <c:v>9.888660138582199E-2</c:v>
                      </c:pt>
                      <c:pt idx="14573">
                        <c:v>6.5121169155842804E-2</c:v>
                      </c:pt>
                      <c:pt idx="14574">
                        <c:v>3.2524841389749745E-2</c:v>
                      </c:pt>
                      <c:pt idx="14575">
                        <c:v>0.82738938564787678</c:v>
                      </c:pt>
                      <c:pt idx="14576">
                        <c:v>0.71899189152997267</c:v>
                      </c:pt>
                      <c:pt idx="14577">
                        <c:v>1.5421351117549049</c:v>
                      </c:pt>
                      <c:pt idx="14578">
                        <c:v>2.6897140226644707</c:v>
                      </c:pt>
                      <c:pt idx="14579">
                        <c:v>2.0311214663657098</c:v>
                      </c:pt>
                      <c:pt idx="14580">
                        <c:v>3.112560977990622</c:v>
                      </c:pt>
                      <c:pt idx="14581">
                        <c:v>1.9021526406874365</c:v>
                      </c:pt>
                      <c:pt idx="14582">
                        <c:v>2.3859838902504102</c:v>
                      </c:pt>
                      <c:pt idx="14583">
                        <c:v>2.6659459174317539</c:v>
                      </c:pt>
                      <c:pt idx="14584">
                        <c:v>1.397176282390433</c:v>
                      </c:pt>
                      <c:pt idx="14585">
                        <c:v>2.5637742328949154</c:v>
                      </c:pt>
                      <c:pt idx="14586">
                        <c:v>1.8841824563412997</c:v>
                      </c:pt>
                      <c:pt idx="14587">
                        <c:v>1.5240901355584633</c:v>
                      </c:pt>
                      <c:pt idx="14588">
                        <c:v>1.8032821047272298</c:v>
                      </c:pt>
                      <c:pt idx="14589">
                        <c:v>1.8020124249242553</c:v>
                      </c:pt>
                      <c:pt idx="14590">
                        <c:v>2.5255254114830943</c:v>
                      </c:pt>
                      <c:pt idx="14591">
                        <c:v>0.28071944391875786</c:v>
                      </c:pt>
                      <c:pt idx="14592">
                        <c:v>0.9670521315983418</c:v>
                      </c:pt>
                      <c:pt idx="14593">
                        <c:v>1.1901957840537287</c:v>
                      </c:pt>
                      <c:pt idx="14594">
                        <c:v>1.3368775789293763</c:v>
                      </c:pt>
                      <c:pt idx="14595">
                        <c:v>0.88758999337402456</c:v>
                      </c:pt>
                      <c:pt idx="14596">
                        <c:v>1.1570124448417864</c:v>
                      </c:pt>
                      <c:pt idx="14597">
                        <c:v>0.93781251020466405</c:v>
                      </c:pt>
                      <c:pt idx="14598">
                        <c:v>0.67952613574576071</c:v>
                      </c:pt>
                      <c:pt idx="14599">
                        <c:v>1.00208152785497</c:v>
                      </c:pt>
                      <c:pt idx="14600">
                        <c:v>0.67657904337186248</c:v>
                      </c:pt>
                      <c:pt idx="14601">
                        <c:v>2.1334884694306857</c:v>
                      </c:pt>
                      <c:pt idx="14602">
                        <c:v>2.2146577511838137</c:v>
                      </c:pt>
                      <c:pt idx="14603">
                        <c:v>2.3902400427945465</c:v>
                      </c:pt>
                      <c:pt idx="14604">
                        <c:v>1.4395746575488002</c:v>
                      </c:pt>
                      <c:pt idx="14605">
                        <c:v>2.3007989116167704</c:v>
                      </c:pt>
                      <c:pt idx="14606">
                        <c:v>0.62670070607613215</c:v>
                      </c:pt>
                      <c:pt idx="14607">
                        <c:v>1.4930446685198648</c:v>
                      </c:pt>
                      <c:pt idx="14608">
                        <c:v>2.0412874188369465</c:v>
                      </c:pt>
                      <c:pt idx="14609">
                        <c:v>1.6343609896456268</c:v>
                      </c:pt>
                      <c:pt idx="14610">
                        <c:v>1.8588923200518543</c:v>
                      </c:pt>
                      <c:pt idx="14611">
                        <c:v>1.5935022470547788</c:v>
                      </c:pt>
                      <c:pt idx="14612">
                        <c:v>1.4391201740107464</c:v>
                      </c:pt>
                      <c:pt idx="14613">
                        <c:v>1.7714533411710689</c:v>
                      </c:pt>
                      <c:pt idx="14614">
                        <c:v>2.1636395933497075</c:v>
                      </c:pt>
                      <c:pt idx="14615">
                        <c:v>1.2935462449570474</c:v>
                      </c:pt>
                      <c:pt idx="14616">
                        <c:v>1.9562231277999402</c:v>
                      </c:pt>
                      <c:pt idx="14617">
                        <c:v>1.7196361380704039</c:v>
                      </c:pt>
                      <c:pt idx="14618">
                        <c:v>0.96178001928515355</c:v>
                      </c:pt>
                      <c:pt idx="14619">
                        <c:v>1.0715205927076998</c:v>
                      </c:pt>
                      <c:pt idx="14620">
                        <c:v>0.96967764010521884</c:v>
                      </c:pt>
                      <c:pt idx="14621">
                        <c:v>0.9855596422349413</c:v>
                      </c:pt>
                      <c:pt idx="14622">
                        <c:v>0.78276449314936125</c:v>
                      </c:pt>
                      <c:pt idx="14623">
                        <c:v>1.0630821772426182</c:v>
                      </c:pt>
                      <c:pt idx="14624">
                        <c:v>0.54875094692782045</c:v>
                      </c:pt>
                      <c:pt idx="14625">
                        <c:v>0.86645997812047826</c:v>
                      </c:pt>
                      <c:pt idx="14626">
                        <c:v>2.0173613923194114</c:v>
                      </c:pt>
                      <c:pt idx="14627">
                        <c:v>1.4763176443342509</c:v>
                      </c:pt>
                      <c:pt idx="14628">
                        <c:v>3.4701127521414867</c:v>
                      </c:pt>
                      <c:pt idx="14629">
                        <c:v>2.6655399318136088</c:v>
                      </c:pt>
                      <c:pt idx="14630">
                        <c:v>3.9060348400085392</c:v>
                      </c:pt>
                      <c:pt idx="14631">
                        <c:v>3.0382794171719212</c:v>
                      </c:pt>
                      <c:pt idx="14632">
                        <c:v>1.3405204596569498</c:v>
                      </c:pt>
                      <c:pt idx="14633">
                        <c:v>2.8031561431566994</c:v>
                      </c:pt>
                      <c:pt idx="14634">
                        <c:v>1.584855739066152</c:v>
                      </c:pt>
                      <c:pt idx="14635">
                        <c:v>1.5875280841186674</c:v>
                      </c:pt>
                      <c:pt idx="14636">
                        <c:v>2.4230027773372935</c:v>
                      </c:pt>
                      <c:pt idx="14637">
                        <c:v>1.5781642328489123</c:v>
                      </c:pt>
                      <c:pt idx="14638">
                        <c:v>1.6864363633279869</c:v>
                      </c:pt>
                      <c:pt idx="14639">
                        <c:v>1.740258600319986</c:v>
                      </c:pt>
                      <c:pt idx="14640">
                        <c:v>1.6037066489916298</c:v>
                      </c:pt>
                      <c:pt idx="14641">
                        <c:v>1.3905797595314042</c:v>
                      </c:pt>
                      <c:pt idx="14642">
                        <c:v>1.9341868571776937</c:v>
                      </c:pt>
                      <c:pt idx="14643">
                        <c:v>1.6800960341158213</c:v>
                      </c:pt>
                      <c:pt idx="14644">
                        <c:v>1.3700707916837795</c:v>
                      </c:pt>
                      <c:pt idx="14645">
                        <c:v>1.1121667653702418</c:v>
                      </c:pt>
                      <c:pt idx="14646">
                        <c:v>1.4646118550841198</c:v>
                      </c:pt>
                      <c:pt idx="14647">
                        <c:v>1.4031628583097913</c:v>
                      </c:pt>
                      <c:pt idx="14648">
                        <c:v>1.137582231332585</c:v>
                      </c:pt>
                      <c:pt idx="14649">
                        <c:v>1.8386667713748575</c:v>
                      </c:pt>
                      <c:pt idx="14650">
                        <c:v>1.5464739076577987</c:v>
                      </c:pt>
                      <c:pt idx="14651">
                        <c:v>3.3127771432684705</c:v>
                      </c:pt>
                      <c:pt idx="14652">
                        <c:v>2.1450795462267016</c:v>
                      </c:pt>
                      <c:pt idx="14653">
                        <c:v>2.4153845544268999</c:v>
                      </c:pt>
                      <c:pt idx="14654">
                        <c:v>3.9469853691006054</c:v>
                      </c:pt>
                      <c:pt idx="14655">
                        <c:v>4.932207823899903</c:v>
                      </c:pt>
                      <c:pt idx="14656">
                        <c:v>3.1469224022804747</c:v>
                      </c:pt>
                      <c:pt idx="14657">
                        <c:v>3.0783527220038724</c:v>
                      </c:pt>
                      <c:pt idx="14658">
                        <c:v>5.3179923662519641</c:v>
                      </c:pt>
                      <c:pt idx="14659">
                        <c:v>3.6324977949610866</c:v>
                      </c:pt>
                      <c:pt idx="14660">
                        <c:v>3.2785420533247369</c:v>
                      </c:pt>
                      <c:pt idx="14661">
                        <c:v>2.2815081307856135</c:v>
                      </c:pt>
                      <c:pt idx="14662">
                        <c:v>3.1720821581574392</c:v>
                      </c:pt>
                      <c:pt idx="14663">
                        <c:v>3.9140153133850508</c:v>
                      </c:pt>
                      <c:pt idx="14664">
                        <c:v>1.6136187349485012</c:v>
                      </c:pt>
                      <c:pt idx="14665">
                        <c:v>2.2528154024012812</c:v>
                      </c:pt>
                      <c:pt idx="14666">
                        <c:v>2.0193719413225777</c:v>
                      </c:pt>
                      <c:pt idx="14667">
                        <c:v>1.3583639755872885</c:v>
                      </c:pt>
                      <c:pt idx="14668">
                        <c:v>2.2782003061792913</c:v>
                      </c:pt>
                      <c:pt idx="14669">
                        <c:v>0.99756486736200012</c:v>
                      </c:pt>
                      <c:pt idx="14670">
                        <c:v>1.0637285145805768</c:v>
                      </c:pt>
                      <c:pt idx="14671">
                        <c:v>1.57364057825732</c:v>
                      </c:pt>
                      <c:pt idx="14672">
                        <c:v>1.3247581038291032</c:v>
                      </c:pt>
                      <c:pt idx="14673">
                        <c:v>1.2533601047095857</c:v>
                      </c:pt>
                      <c:pt idx="14674">
                        <c:v>1.1234500391692379</c:v>
                      </c:pt>
                      <c:pt idx="14675">
                        <c:v>1.325319185743802</c:v>
                      </c:pt>
                      <c:pt idx="14676">
                        <c:v>2.8692273646907021</c:v>
                      </c:pt>
                      <c:pt idx="14677">
                        <c:v>4.6349523816246379</c:v>
                      </c:pt>
                      <c:pt idx="14678">
                        <c:v>4.0636521910621006</c:v>
                      </c:pt>
                      <c:pt idx="14679">
                        <c:v>4.7303636460113658</c:v>
                      </c:pt>
                      <c:pt idx="14680">
                        <c:v>5.2530681832594706</c:v>
                      </c:pt>
                      <c:pt idx="14681">
                        <c:v>5.3260071955562465</c:v>
                      </c:pt>
                      <c:pt idx="14682">
                        <c:v>1.9196428571080011</c:v>
                      </c:pt>
                      <c:pt idx="14683">
                        <c:v>4.0643388103253644</c:v>
                      </c:pt>
                      <c:pt idx="14684">
                        <c:v>4.2155199378791366</c:v>
                      </c:pt>
                      <c:pt idx="14685">
                        <c:v>5.3995574906946482</c:v>
                      </c:pt>
                      <c:pt idx="14686">
                        <c:v>2.2784701633782753</c:v>
                      </c:pt>
                      <c:pt idx="14687">
                        <c:v>1.5520220333987145</c:v>
                      </c:pt>
                      <c:pt idx="14688">
                        <c:v>2.4798871617868903</c:v>
                      </c:pt>
                      <c:pt idx="14689">
                        <c:v>3.7735601791895794</c:v>
                      </c:pt>
                      <c:pt idx="14690">
                        <c:v>1.836642879691343</c:v>
                      </c:pt>
                      <c:pt idx="14691">
                        <c:v>2.0560772966136018</c:v>
                      </c:pt>
                      <c:pt idx="14692">
                        <c:v>1.7797157455651174</c:v>
                      </c:pt>
                      <c:pt idx="14693">
                        <c:v>2.1136106234832277</c:v>
                      </c:pt>
                      <c:pt idx="14694">
                        <c:v>1.3823150800233219</c:v>
                      </c:pt>
                      <c:pt idx="14695">
                        <c:v>2.09956374096517</c:v>
                      </c:pt>
                      <c:pt idx="14696">
                        <c:v>1.1790975113571511</c:v>
                      </c:pt>
                      <c:pt idx="14697">
                        <c:v>1.9861385754889265</c:v>
                      </c:pt>
                      <c:pt idx="14698">
                        <c:v>1.9239397679575936</c:v>
                      </c:pt>
                      <c:pt idx="14699">
                        <c:v>1.0557480821872867</c:v>
                      </c:pt>
                      <c:pt idx="14700">
                        <c:v>0.56212653427460035</c:v>
                      </c:pt>
                      <c:pt idx="14701">
                        <c:v>1.0279546503742303</c:v>
                      </c:pt>
                      <c:pt idx="14702">
                        <c:v>1.5842839903292354</c:v>
                      </c:pt>
                      <c:pt idx="14703">
                        <c:v>3.742589432717685</c:v>
                      </c:pt>
                      <c:pt idx="14704">
                        <c:v>3.7445851687803238</c:v>
                      </c:pt>
                      <c:pt idx="14705">
                        <c:v>2.3717330245880626</c:v>
                      </c:pt>
                      <c:pt idx="14706">
                        <c:v>3.4857597194783949</c:v>
                      </c:pt>
                      <c:pt idx="14707">
                        <c:v>3.1986501605012454</c:v>
                      </c:pt>
                      <c:pt idx="14708">
                        <c:v>2.0166634425796337</c:v>
                      </c:pt>
                      <c:pt idx="14709">
                        <c:v>2.0654762103474398</c:v>
                      </c:pt>
                      <c:pt idx="14710">
                        <c:v>1.8658383668107268</c:v>
                      </c:pt>
                      <c:pt idx="14711">
                        <c:v>2.2421921038527177</c:v>
                      </c:pt>
                      <c:pt idx="14712">
                        <c:v>1.2222434208873492</c:v>
                      </c:pt>
                      <c:pt idx="14713">
                        <c:v>1.9973669655896622</c:v>
                      </c:pt>
                      <c:pt idx="14714">
                        <c:v>1.9016589376684321</c:v>
                      </c:pt>
                      <c:pt idx="14715">
                        <c:v>1.034134365229926</c:v>
                      </c:pt>
                      <c:pt idx="14716">
                        <c:v>1.4783427709511454</c:v>
                      </c:pt>
                      <c:pt idx="14717">
                        <c:v>1.4821984428870822</c:v>
                      </c:pt>
                      <c:pt idx="14718">
                        <c:v>1.2719146657569269</c:v>
                      </c:pt>
                      <c:pt idx="14719">
                        <c:v>0.77776920460706012</c:v>
                      </c:pt>
                      <c:pt idx="14720">
                        <c:v>0.48144425335863233</c:v>
                      </c:pt>
                      <c:pt idx="14721">
                        <c:v>0.69360601767755414</c:v>
                      </c:pt>
                      <c:pt idx="14722">
                        <c:v>0.45163083177659619</c:v>
                      </c:pt>
                      <c:pt idx="14723">
                        <c:v>0.81432434073485715</c:v>
                      </c:pt>
                      <c:pt idx="14724">
                        <c:v>0.39415442826357777</c:v>
                      </c:pt>
                      <c:pt idx="14725">
                        <c:v>1.0337664066761798</c:v>
                      </c:pt>
                      <c:pt idx="14726">
                        <c:v>2.6619934517393067</c:v>
                      </c:pt>
                      <c:pt idx="14727">
                        <c:v>3.5621893040231414</c:v>
                      </c:pt>
                      <c:pt idx="14728">
                        <c:v>3.8248107773342936</c:v>
                      </c:pt>
                      <c:pt idx="14729">
                        <c:v>3.514558791657441</c:v>
                      </c:pt>
                      <c:pt idx="14730">
                        <c:v>2.779126506374447</c:v>
                      </c:pt>
                      <c:pt idx="14731">
                        <c:v>3.5561713267211581</c:v>
                      </c:pt>
                      <c:pt idx="14732">
                        <c:v>3.6264228267608152</c:v>
                      </c:pt>
                      <c:pt idx="14733">
                        <c:v>3.2438491609619926</c:v>
                      </c:pt>
                      <c:pt idx="14734">
                        <c:v>3.0254531830092515</c:v>
                      </c:pt>
                      <c:pt idx="14735">
                        <c:v>4.4535192138901598</c:v>
                      </c:pt>
                      <c:pt idx="14736">
                        <c:v>2.0337769991563897</c:v>
                      </c:pt>
                      <c:pt idx="14737">
                        <c:v>2.8731335825158282</c:v>
                      </c:pt>
                      <c:pt idx="14738">
                        <c:v>3.1612402275437685</c:v>
                      </c:pt>
                      <c:pt idx="14739">
                        <c:v>2.5677026715052671</c:v>
                      </c:pt>
                      <c:pt idx="14740">
                        <c:v>2.4838475384670375</c:v>
                      </c:pt>
                      <c:pt idx="14741">
                        <c:v>1.6613233189833043</c:v>
                      </c:pt>
                      <c:pt idx="14742">
                        <c:v>1.855346960565081</c:v>
                      </c:pt>
                      <c:pt idx="14743">
                        <c:v>1.6187231050288116</c:v>
                      </c:pt>
                      <c:pt idx="14744">
                        <c:v>2.505179977094695</c:v>
                      </c:pt>
                      <c:pt idx="14745">
                        <c:v>1.8851580166455297</c:v>
                      </c:pt>
                      <c:pt idx="14746">
                        <c:v>2.4072069024195497</c:v>
                      </c:pt>
                      <c:pt idx="14747">
                        <c:v>1.9412332391123164</c:v>
                      </c:pt>
                      <c:pt idx="14748">
                        <c:v>1.9923707306690135</c:v>
                      </c:pt>
                      <c:pt idx="14749">
                        <c:v>2.0143757217091856</c:v>
                      </c:pt>
                      <c:pt idx="14750">
                        <c:v>0.95611832225379567</c:v>
                      </c:pt>
                      <c:pt idx="14751">
                        <c:v>3.0442246148705498</c:v>
                      </c:pt>
                      <c:pt idx="14752">
                        <c:v>3.8160816365394767</c:v>
                      </c:pt>
                      <c:pt idx="14753">
                        <c:v>4.4030070062384024</c:v>
                      </c:pt>
                      <c:pt idx="14754">
                        <c:v>2.9610514903379745</c:v>
                      </c:pt>
                      <c:pt idx="14755">
                        <c:v>2.7079169569127379</c:v>
                      </c:pt>
                      <c:pt idx="14756">
                        <c:v>0.79676065750221492</c:v>
                      </c:pt>
                      <c:pt idx="14757">
                        <c:v>2.1942105056581847</c:v>
                      </c:pt>
                      <c:pt idx="14758">
                        <c:v>2.9729717673608214</c:v>
                      </c:pt>
                      <c:pt idx="14759">
                        <c:v>3.6095198977656522</c:v>
                      </c:pt>
                      <c:pt idx="14760">
                        <c:v>3.1351952982631963</c:v>
                      </c:pt>
                      <c:pt idx="14761">
                        <c:v>3.4625731732341287</c:v>
                      </c:pt>
                      <c:pt idx="14762">
                        <c:v>2.6115148189490109</c:v>
                      </c:pt>
                      <c:pt idx="14763">
                        <c:v>2.7254920841675463</c:v>
                      </c:pt>
                      <c:pt idx="14764">
                        <c:v>2.4579081112258652</c:v>
                      </c:pt>
                      <c:pt idx="14765">
                        <c:v>1.7652782777785521</c:v>
                      </c:pt>
                      <c:pt idx="14766">
                        <c:v>2.6912919467950038</c:v>
                      </c:pt>
                      <c:pt idx="14767">
                        <c:v>2.0051234363885464</c:v>
                      </c:pt>
                      <c:pt idx="14768">
                        <c:v>0.94010392899054285</c:v>
                      </c:pt>
                      <c:pt idx="14769">
                        <c:v>1.7472606022419876</c:v>
                      </c:pt>
                      <c:pt idx="14770">
                        <c:v>1.3086094983051257</c:v>
                      </c:pt>
                      <c:pt idx="14771">
                        <c:v>1.1154876145844934</c:v>
                      </c:pt>
                      <c:pt idx="14772">
                        <c:v>1.6029938719536216</c:v>
                      </c:pt>
                      <c:pt idx="14773">
                        <c:v>1.7334124884545479</c:v>
                      </c:pt>
                      <c:pt idx="14774">
                        <c:v>1.7044120916946481</c:v>
                      </c:pt>
                      <c:pt idx="14775">
                        <c:v>0.18251557103360078</c:v>
                      </c:pt>
                      <c:pt idx="14776">
                        <c:v>3.7547338483411239</c:v>
                      </c:pt>
                      <c:pt idx="14777">
                        <c:v>3.7928573842527782</c:v>
                      </c:pt>
                      <c:pt idx="14778">
                        <c:v>4.7465455899033255</c:v>
                      </c:pt>
                      <c:pt idx="14779">
                        <c:v>4.9405934987035351</c:v>
                      </c:pt>
                      <c:pt idx="14780">
                        <c:v>4.3243910708318669</c:v>
                      </c:pt>
                      <c:pt idx="14781">
                        <c:v>5.4846172635528179</c:v>
                      </c:pt>
                      <c:pt idx="14782">
                        <c:v>3.9604862434652612</c:v>
                      </c:pt>
                      <c:pt idx="14783">
                        <c:v>2.5631670887110003</c:v>
                      </c:pt>
                      <c:pt idx="14784">
                        <c:v>3.6090331201643497</c:v>
                      </c:pt>
                      <c:pt idx="14785">
                        <c:v>2.4221194961835848</c:v>
                      </c:pt>
                      <c:pt idx="14786">
                        <c:v>1.7969555955711241</c:v>
                      </c:pt>
                      <c:pt idx="14787">
                        <c:v>1.0846421004994982</c:v>
                      </c:pt>
                      <c:pt idx="14788">
                        <c:v>1.4990862804206266</c:v>
                      </c:pt>
                      <c:pt idx="14789">
                        <c:v>1.3137449617819927</c:v>
                      </c:pt>
                      <c:pt idx="14790">
                        <c:v>0.96915176000695102</c:v>
                      </c:pt>
                      <c:pt idx="14791">
                        <c:v>1.1426795232603109</c:v>
                      </c:pt>
                      <c:pt idx="14792">
                        <c:v>0.91170874783782707</c:v>
                      </c:pt>
                      <c:pt idx="14793">
                        <c:v>0.80029071743041547</c:v>
                      </c:pt>
                      <c:pt idx="14794">
                        <c:v>0.70030419517751552</c:v>
                      </c:pt>
                      <c:pt idx="14795">
                        <c:v>0.60630721843048341</c:v>
                      </c:pt>
                      <c:pt idx="14796">
                        <c:v>0.3203421881483991</c:v>
                      </c:pt>
                      <c:pt idx="14797">
                        <c:v>0.40280301310339184</c:v>
                      </c:pt>
                      <c:pt idx="14798">
                        <c:v>0.32427809157573778</c:v>
                      </c:pt>
                      <c:pt idx="14799">
                        <c:v>0.28119233086972889</c:v>
                      </c:pt>
                      <c:pt idx="14800">
                        <c:v>0.89749818694524375</c:v>
                      </c:pt>
                      <c:pt idx="14801">
                        <c:v>1.4750985074496576</c:v>
                      </c:pt>
                      <c:pt idx="14802">
                        <c:v>1.6581008729245745</c:v>
                      </c:pt>
                      <c:pt idx="14803">
                        <c:v>3.5523351419582014</c:v>
                      </c:pt>
                      <c:pt idx="14804">
                        <c:v>3.2759234808223532</c:v>
                      </c:pt>
                      <c:pt idx="14805">
                        <c:v>4.3749563436250591</c:v>
                      </c:pt>
                      <c:pt idx="14806">
                        <c:v>2.7728196048437579</c:v>
                      </c:pt>
                      <c:pt idx="14807">
                        <c:v>2.1437826181796034</c:v>
                      </c:pt>
                      <c:pt idx="14808">
                        <c:v>1.7909071011574027</c:v>
                      </c:pt>
                      <c:pt idx="14809">
                        <c:v>3.4014924545864806</c:v>
                      </c:pt>
                      <c:pt idx="14810">
                        <c:v>3.5677637524438222</c:v>
                      </c:pt>
                      <c:pt idx="14811">
                        <c:v>2.472777635338812</c:v>
                      </c:pt>
                      <c:pt idx="14812">
                        <c:v>2.0976831337872075</c:v>
                      </c:pt>
                      <c:pt idx="14813">
                        <c:v>1.2422557482668646</c:v>
                      </c:pt>
                      <c:pt idx="14814">
                        <c:v>2.184262892963404</c:v>
                      </c:pt>
                      <c:pt idx="14815">
                        <c:v>2.0573735600540304</c:v>
                      </c:pt>
                      <c:pt idx="14816">
                        <c:v>2.8725222483410344</c:v>
                      </c:pt>
                      <c:pt idx="14817">
                        <c:v>1.5927453596778256</c:v>
                      </c:pt>
                      <c:pt idx="14818">
                        <c:v>1.4869412926212608</c:v>
                      </c:pt>
                      <c:pt idx="14819">
                        <c:v>0.86482302906858455</c:v>
                      </c:pt>
                      <c:pt idx="14820">
                        <c:v>1.1856462879334735</c:v>
                      </c:pt>
                      <c:pt idx="14821">
                        <c:v>1.242048765400422</c:v>
                      </c:pt>
                      <c:pt idx="14822">
                        <c:v>1.0497369668677943</c:v>
                      </c:pt>
                      <c:pt idx="14823">
                        <c:v>0.62464546750390137</c:v>
                      </c:pt>
                      <c:pt idx="14824">
                        <c:v>2.2089486705922399</c:v>
                      </c:pt>
                      <c:pt idx="14825">
                        <c:v>2.389747288627619</c:v>
                      </c:pt>
                      <c:pt idx="14826">
                        <c:v>2.9220920048907715</c:v>
                      </c:pt>
                      <c:pt idx="14827">
                        <c:v>5.0146331574469958</c:v>
                      </c:pt>
                      <c:pt idx="14828">
                        <c:v>3.5966787664975786</c:v>
                      </c:pt>
                      <c:pt idx="14829">
                        <c:v>3.0771505440193567</c:v>
                      </c:pt>
                      <c:pt idx="14830">
                        <c:v>6.1263541068218696</c:v>
                      </c:pt>
                      <c:pt idx="14831">
                        <c:v>4.9287395935788147</c:v>
                      </c:pt>
                      <c:pt idx="14832">
                        <c:v>2.3631534776855219</c:v>
                      </c:pt>
                      <c:pt idx="14833">
                        <c:v>3.6169005564124843</c:v>
                      </c:pt>
                      <c:pt idx="14834">
                        <c:v>3.0986741668928284</c:v>
                      </c:pt>
                      <c:pt idx="14835">
                        <c:v>0.76622653474177627</c:v>
                      </c:pt>
                      <c:pt idx="14836">
                        <c:v>5.0580891833848467</c:v>
                      </c:pt>
                      <c:pt idx="14837">
                        <c:v>1.6855969395819024</c:v>
                      </c:pt>
                      <c:pt idx="14838">
                        <c:v>3.3790659504928438</c:v>
                      </c:pt>
                      <c:pt idx="14839">
                        <c:v>2.5588895142338606</c:v>
                      </c:pt>
                      <c:pt idx="14840">
                        <c:v>1.7708191228117254</c:v>
                      </c:pt>
                      <c:pt idx="14841">
                        <c:v>3.0404130531499733</c:v>
                      </c:pt>
                      <c:pt idx="14842">
                        <c:v>3.0961034119441604</c:v>
                      </c:pt>
                      <c:pt idx="14843">
                        <c:v>2.8301382023814732</c:v>
                      </c:pt>
                      <c:pt idx="14844">
                        <c:v>2.1151469817485058</c:v>
                      </c:pt>
                      <c:pt idx="14845">
                        <c:v>1.993533262523254</c:v>
                      </c:pt>
                      <c:pt idx="14846">
                        <c:v>1.678771421533146</c:v>
                      </c:pt>
                      <c:pt idx="14847">
                        <c:v>1.1903804555660378</c:v>
                      </c:pt>
                      <c:pt idx="14848">
                        <c:v>1.8383918838275464</c:v>
                      </c:pt>
                      <c:pt idx="14849">
                        <c:v>0.97306526020088502</c:v>
                      </c:pt>
                      <c:pt idx="14850">
                        <c:v>2.6219429351801571</c:v>
                      </c:pt>
                      <c:pt idx="14851">
                        <c:v>3.5015954853759284</c:v>
                      </c:pt>
                      <c:pt idx="14852">
                        <c:v>4.6296455685884235</c:v>
                      </c:pt>
                      <c:pt idx="14853">
                        <c:v>3.8746744414824983</c:v>
                      </c:pt>
                      <c:pt idx="14854">
                        <c:v>5.1892664430751081</c:v>
                      </c:pt>
                      <c:pt idx="14855">
                        <c:v>5.1743661901571549</c:v>
                      </c:pt>
                      <c:pt idx="14856">
                        <c:v>4.8274337191829924</c:v>
                      </c:pt>
                      <c:pt idx="14857">
                        <c:v>4.9166224340216775</c:v>
                      </c:pt>
                      <c:pt idx="14858">
                        <c:v>5.2239575271889436</c:v>
                      </c:pt>
                      <c:pt idx="14859">
                        <c:v>4.153378361118742</c:v>
                      </c:pt>
                      <c:pt idx="14860">
                        <c:v>3.5253890298890913</c:v>
                      </c:pt>
                      <c:pt idx="14861">
                        <c:v>3.5159551865151988</c:v>
                      </c:pt>
                      <c:pt idx="14862">
                        <c:v>3.4802856947281628</c:v>
                      </c:pt>
                      <c:pt idx="14863">
                        <c:v>4.2875670487454967</c:v>
                      </c:pt>
                      <c:pt idx="14864">
                        <c:v>3.4580502025631565</c:v>
                      </c:pt>
                      <c:pt idx="14865">
                        <c:v>2.8250601641361115</c:v>
                      </c:pt>
                      <c:pt idx="14866">
                        <c:v>3.3566065750453649</c:v>
                      </c:pt>
                      <c:pt idx="14867">
                        <c:v>3.6125037356606762</c:v>
                      </c:pt>
                      <c:pt idx="14868">
                        <c:v>2.6952912385621324</c:v>
                      </c:pt>
                      <c:pt idx="14869">
                        <c:v>2.9134416876019844</c:v>
                      </c:pt>
                      <c:pt idx="14870">
                        <c:v>2.7683080766992276</c:v>
                      </c:pt>
                      <c:pt idx="14871">
                        <c:v>1.6866313249273117</c:v>
                      </c:pt>
                      <c:pt idx="14872">
                        <c:v>1.6031975302187693</c:v>
                      </c:pt>
                      <c:pt idx="14873">
                        <c:v>2.4447622868687691</c:v>
                      </c:pt>
                      <c:pt idx="14874">
                        <c:v>2.547672136790434</c:v>
                      </c:pt>
                      <c:pt idx="14875">
                        <c:v>1.9906824750078784</c:v>
                      </c:pt>
                      <c:pt idx="14876">
                        <c:v>1.9800897022991766</c:v>
                      </c:pt>
                      <c:pt idx="14877">
                        <c:v>2.1889142824303529</c:v>
                      </c:pt>
                      <c:pt idx="14878">
                        <c:v>3.740484198340511</c:v>
                      </c:pt>
                      <c:pt idx="14879">
                        <c:v>3.0744497345524615</c:v>
                      </c:pt>
                      <c:pt idx="14880">
                        <c:v>4.2889688032421107</c:v>
                      </c:pt>
                      <c:pt idx="14881">
                        <c:v>3.2388618135897103</c:v>
                      </c:pt>
                      <c:pt idx="14882">
                        <c:v>2.5632465538119806</c:v>
                      </c:pt>
                      <c:pt idx="14883">
                        <c:v>4.1885083490253718</c:v>
                      </c:pt>
                      <c:pt idx="14884">
                        <c:v>1.9788684166759274</c:v>
                      </c:pt>
                      <c:pt idx="14885">
                        <c:v>2.1982871110409721</c:v>
                      </c:pt>
                      <c:pt idx="14886">
                        <c:v>2.4439273476874162</c:v>
                      </c:pt>
                      <c:pt idx="14887">
                        <c:v>2.679198947604053</c:v>
                      </c:pt>
                      <c:pt idx="14888">
                        <c:v>1.8284173001211876</c:v>
                      </c:pt>
                      <c:pt idx="14889">
                        <c:v>1.4484579794109316</c:v>
                      </c:pt>
                      <c:pt idx="14890">
                        <c:v>2.4806393629763837</c:v>
                      </c:pt>
                      <c:pt idx="14891">
                        <c:v>2.8802635275226498</c:v>
                      </c:pt>
                      <c:pt idx="14892">
                        <c:v>1.8072842108285161</c:v>
                      </c:pt>
                      <c:pt idx="14893">
                        <c:v>2.465917276721926</c:v>
                      </c:pt>
                      <c:pt idx="14894">
                        <c:v>1.6986633474227846</c:v>
                      </c:pt>
                      <c:pt idx="14895">
                        <c:v>1.6990485363784043</c:v>
                      </c:pt>
                      <c:pt idx="14896">
                        <c:v>1.1804887813199783</c:v>
                      </c:pt>
                      <c:pt idx="14897">
                        <c:v>2.1825269934483411</c:v>
                      </c:pt>
                      <c:pt idx="14898">
                        <c:v>0.71873276732369207</c:v>
                      </c:pt>
                      <c:pt idx="14899">
                        <c:v>1.327082625618849</c:v>
                      </c:pt>
                      <c:pt idx="14900">
                        <c:v>0.52658103606994622</c:v>
                      </c:pt>
                      <c:pt idx="14901">
                        <c:v>1.8046059426948711</c:v>
                      </c:pt>
                      <c:pt idx="14902">
                        <c:v>4.6658290161411653</c:v>
                      </c:pt>
                      <c:pt idx="14903">
                        <c:v>4.2609982421404906</c:v>
                      </c:pt>
                      <c:pt idx="14904">
                        <c:v>5.8913936366653177</c:v>
                      </c:pt>
                      <c:pt idx="14905">
                        <c:v>4.4920196570560611</c:v>
                      </c:pt>
                      <c:pt idx="14906">
                        <c:v>4.2552700029804544</c:v>
                      </c:pt>
                      <c:pt idx="14907">
                        <c:v>4.2086559947988782</c:v>
                      </c:pt>
                      <c:pt idx="14908">
                        <c:v>2.8808007069804282</c:v>
                      </c:pt>
                      <c:pt idx="14909">
                        <c:v>4.9749839523236128</c:v>
                      </c:pt>
                      <c:pt idx="14910">
                        <c:v>2.7224335782107336</c:v>
                      </c:pt>
                      <c:pt idx="14911">
                        <c:v>2.1612362636265492</c:v>
                      </c:pt>
                      <c:pt idx="14912">
                        <c:v>2.7711579870402736</c:v>
                      </c:pt>
                      <c:pt idx="14913">
                        <c:v>2.3267154807105142</c:v>
                      </c:pt>
                      <c:pt idx="14914">
                        <c:v>2.4332665086934244</c:v>
                      </c:pt>
                      <c:pt idx="14915">
                        <c:v>1.5133432249233763</c:v>
                      </c:pt>
                      <c:pt idx="14916">
                        <c:v>1.5668483339519808</c:v>
                      </c:pt>
                      <c:pt idx="14917">
                        <c:v>1.213328126324499</c:v>
                      </c:pt>
                      <c:pt idx="14918">
                        <c:v>1.1965601281519358</c:v>
                      </c:pt>
                      <c:pt idx="14919">
                        <c:v>0.94514317201006171</c:v>
                      </c:pt>
                      <c:pt idx="14920">
                        <c:v>0.83115455249102188</c:v>
                      </c:pt>
                      <c:pt idx="14921">
                        <c:v>0.56511269430298805</c:v>
                      </c:pt>
                      <c:pt idx="14922">
                        <c:v>1.1418599619874874</c:v>
                      </c:pt>
                      <c:pt idx="14923">
                        <c:v>0.63131278468443275</c:v>
                      </c:pt>
                      <c:pt idx="14924">
                        <c:v>0.66638317933195368</c:v>
                      </c:pt>
                      <c:pt idx="14925">
                        <c:v>1.2295560839051352</c:v>
                      </c:pt>
                      <c:pt idx="14926">
                        <c:v>1.8727692856932441</c:v>
                      </c:pt>
                      <c:pt idx="14927">
                        <c:v>2.5605997437491692</c:v>
                      </c:pt>
                      <c:pt idx="14928">
                        <c:v>2.5506161988253808</c:v>
                      </c:pt>
                      <c:pt idx="14929">
                        <c:v>2.0549480024340325</c:v>
                      </c:pt>
                      <c:pt idx="14930">
                        <c:v>2.3246574956776609</c:v>
                      </c:pt>
                      <c:pt idx="14931">
                        <c:v>2.1894692222644845</c:v>
                      </c:pt>
                      <c:pt idx="14932">
                        <c:v>2.6382195929657684</c:v>
                      </c:pt>
                      <c:pt idx="14933">
                        <c:v>1.6367910435714605</c:v>
                      </c:pt>
                      <c:pt idx="14934">
                        <c:v>2.3256901318131007</c:v>
                      </c:pt>
                      <c:pt idx="14935">
                        <c:v>3.9590510513730695</c:v>
                      </c:pt>
                      <c:pt idx="14936">
                        <c:v>3.1064410893180776</c:v>
                      </c:pt>
                      <c:pt idx="14937">
                        <c:v>2.262010562803686</c:v>
                      </c:pt>
                      <c:pt idx="14938">
                        <c:v>1.5561469526467704</c:v>
                      </c:pt>
                      <c:pt idx="14939">
                        <c:v>2.7273320312991816</c:v>
                      </c:pt>
                      <c:pt idx="14940">
                        <c:v>1.9483304778890282</c:v>
                      </c:pt>
                      <c:pt idx="14941">
                        <c:v>1.7545644917687697</c:v>
                      </c:pt>
                      <c:pt idx="14942">
                        <c:v>2.234662074226629</c:v>
                      </c:pt>
                      <c:pt idx="14943">
                        <c:v>1.9224717345042148</c:v>
                      </c:pt>
                      <c:pt idx="14944">
                        <c:v>2.2293583793876381</c:v>
                      </c:pt>
                      <c:pt idx="14945">
                        <c:v>1.8855634746368182</c:v>
                      </c:pt>
                      <c:pt idx="14946">
                        <c:v>1.6762231421854379</c:v>
                      </c:pt>
                      <c:pt idx="14947">
                        <c:v>1.1109033390415799</c:v>
                      </c:pt>
                      <c:pt idx="14948">
                        <c:v>0.11486133950649982</c:v>
                      </c:pt>
                      <c:pt idx="14949">
                        <c:v>1.3884835983819455</c:v>
                      </c:pt>
                      <c:pt idx="14950">
                        <c:v>0.54652503366164229</c:v>
                      </c:pt>
                      <c:pt idx="14951">
                        <c:v>3.2552111099382994</c:v>
                      </c:pt>
                      <c:pt idx="14952">
                        <c:v>4.1766670610297139</c:v>
                      </c:pt>
                      <c:pt idx="14953">
                        <c:v>5.3710273059196476</c:v>
                      </c:pt>
                      <c:pt idx="14954">
                        <c:v>4.7199428073871283</c:v>
                      </c:pt>
                      <c:pt idx="14955">
                        <c:v>2.4551103103309821</c:v>
                      </c:pt>
                      <c:pt idx="14956">
                        <c:v>2.2108087187650463</c:v>
                      </c:pt>
                      <c:pt idx="14957">
                        <c:v>4.5165858750094561</c:v>
                      </c:pt>
                      <c:pt idx="14958">
                        <c:v>3.9921800830697882</c:v>
                      </c:pt>
                      <c:pt idx="14959">
                        <c:v>2.4127257258441608</c:v>
                      </c:pt>
                      <c:pt idx="14960">
                        <c:v>3.2633275711385994</c:v>
                      </c:pt>
                      <c:pt idx="14961">
                        <c:v>2.6864248393814094</c:v>
                      </c:pt>
                      <c:pt idx="14962">
                        <c:v>3.0948325060173478</c:v>
                      </c:pt>
                      <c:pt idx="14963">
                        <c:v>2.7770094567985804</c:v>
                      </c:pt>
                      <c:pt idx="14964">
                        <c:v>2.4769780445402438</c:v>
                      </c:pt>
                      <c:pt idx="14965">
                        <c:v>1.4409133181163265</c:v>
                      </c:pt>
                      <c:pt idx="14966">
                        <c:v>1.4468957096182575</c:v>
                      </c:pt>
                      <c:pt idx="14967">
                        <c:v>1.548171701958714</c:v>
                      </c:pt>
                      <c:pt idx="14968">
                        <c:v>0.68870407844127968</c:v>
                      </c:pt>
                      <c:pt idx="14969">
                        <c:v>1.335144487424865</c:v>
                      </c:pt>
                      <c:pt idx="14970">
                        <c:v>1.0519401794783929</c:v>
                      </c:pt>
                      <c:pt idx="14971">
                        <c:v>0.53822619786072812</c:v>
                      </c:pt>
                      <c:pt idx="14972">
                        <c:v>1.2260772904067641</c:v>
                      </c:pt>
                      <c:pt idx="14973">
                        <c:v>0.79548356648526597</c:v>
                      </c:pt>
                      <c:pt idx="14974">
                        <c:v>0.94031067336130969</c:v>
                      </c:pt>
                      <c:pt idx="14975">
                        <c:v>4.2353542202261911</c:v>
                      </c:pt>
                      <c:pt idx="14976">
                        <c:v>3.6467072512369412</c:v>
                      </c:pt>
                      <c:pt idx="14977">
                        <c:v>2.6348276365720156</c:v>
                      </c:pt>
                      <c:pt idx="14978">
                        <c:v>4.4413312520315387</c:v>
                      </c:pt>
                      <c:pt idx="14979">
                        <c:v>3.7992983392404875</c:v>
                      </c:pt>
                      <c:pt idx="14980">
                        <c:v>4.8370767764459996</c:v>
                      </c:pt>
                      <c:pt idx="14981">
                        <c:v>3.6191533923089541</c:v>
                      </c:pt>
                      <c:pt idx="14982">
                        <c:v>3.8644565745122055</c:v>
                      </c:pt>
                      <c:pt idx="14983">
                        <c:v>3.9290475585607543</c:v>
                      </c:pt>
                      <c:pt idx="14984">
                        <c:v>4.2616005417416076</c:v>
                      </c:pt>
                      <c:pt idx="14985">
                        <c:v>2.1317380793988727</c:v>
                      </c:pt>
                      <c:pt idx="14986">
                        <c:v>3.1957945948392839</c:v>
                      </c:pt>
                      <c:pt idx="14987">
                        <c:v>3.3458524551267028</c:v>
                      </c:pt>
                      <c:pt idx="14988">
                        <c:v>6.8363113441219676</c:v>
                      </c:pt>
                      <c:pt idx="14989">
                        <c:v>2.1367867850042139</c:v>
                      </c:pt>
                      <c:pt idx="14990">
                        <c:v>3.9306499918597382</c:v>
                      </c:pt>
                      <c:pt idx="14991">
                        <c:v>3.9582426430340054</c:v>
                      </c:pt>
                      <c:pt idx="14992">
                        <c:v>4.1724855940360142</c:v>
                      </c:pt>
                      <c:pt idx="14993">
                        <c:v>3.4289797664516519</c:v>
                      </c:pt>
                      <c:pt idx="14994">
                        <c:v>1.3625150408672464</c:v>
                      </c:pt>
                      <c:pt idx="14995">
                        <c:v>2.0365201179996744</c:v>
                      </c:pt>
                      <c:pt idx="14996">
                        <c:v>4.5830443968998118</c:v>
                      </c:pt>
                      <c:pt idx="14997">
                        <c:v>5.401708510274136</c:v>
                      </c:pt>
                      <c:pt idx="14998">
                        <c:v>4.0330288452724288</c:v>
                      </c:pt>
                      <c:pt idx="14999">
                        <c:v>2.5561436878654402</c:v>
                      </c:pt>
                      <c:pt idx="15000">
                        <c:v>3.473138828440542</c:v>
                      </c:pt>
                      <c:pt idx="15001">
                        <c:v>2.4142221077108221</c:v>
                      </c:pt>
                      <c:pt idx="15002">
                        <c:v>3.95665435747543</c:v>
                      </c:pt>
                      <c:pt idx="15003">
                        <c:v>3.6824925985413439</c:v>
                      </c:pt>
                      <c:pt idx="15004">
                        <c:v>2.4124973785678132</c:v>
                      </c:pt>
                      <c:pt idx="15005">
                        <c:v>4.2118497643104327</c:v>
                      </c:pt>
                      <c:pt idx="15006">
                        <c:v>4.2870375888180208</c:v>
                      </c:pt>
                      <c:pt idx="15007">
                        <c:v>2.3743135115908691</c:v>
                      </c:pt>
                      <c:pt idx="15008">
                        <c:v>4.480029656734092</c:v>
                      </c:pt>
                      <c:pt idx="15009">
                        <c:v>3.892328820580385</c:v>
                      </c:pt>
                      <c:pt idx="15010">
                        <c:v>4.7382476628621673</c:v>
                      </c:pt>
                      <c:pt idx="15011">
                        <c:v>4.334104206170756</c:v>
                      </c:pt>
                      <c:pt idx="15012">
                        <c:v>2.2590306906997415</c:v>
                      </c:pt>
                      <c:pt idx="15013">
                        <c:v>3.2908037213537003</c:v>
                      </c:pt>
                      <c:pt idx="15014">
                        <c:v>2.9128469928376171</c:v>
                      </c:pt>
                      <c:pt idx="15015">
                        <c:v>3.522132458548028</c:v>
                      </c:pt>
                      <c:pt idx="15016">
                        <c:v>2.7228450833082012</c:v>
                      </c:pt>
                      <c:pt idx="15017">
                        <c:v>1.9190220505684215</c:v>
                      </c:pt>
                      <c:pt idx="15018">
                        <c:v>2.3441855915670184</c:v>
                      </c:pt>
                      <c:pt idx="15019">
                        <c:v>3.0258040168443809</c:v>
                      </c:pt>
                      <c:pt idx="15020">
                        <c:v>3.0399721196626537</c:v>
                      </c:pt>
                      <c:pt idx="15021">
                        <c:v>3.5384017465120885</c:v>
                      </c:pt>
                      <c:pt idx="15022">
                        <c:v>3.2979795308579045</c:v>
                      </c:pt>
                      <c:pt idx="15023">
                        <c:v>3.858546894944066</c:v>
                      </c:pt>
                      <c:pt idx="15024">
                        <c:v>2.9218998003970675</c:v>
                      </c:pt>
                      <c:pt idx="15025">
                        <c:v>0.95855370213705315</c:v>
                      </c:pt>
                      <c:pt idx="15026">
                        <c:v>2.9028580458387574</c:v>
                      </c:pt>
                      <c:pt idx="15027">
                        <c:v>2.3663484936723536</c:v>
                      </c:pt>
                      <c:pt idx="15028">
                        <c:v>4.2702058886966219</c:v>
                      </c:pt>
                      <c:pt idx="15029">
                        <c:v>3.7577114093319417</c:v>
                      </c:pt>
                      <c:pt idx="15030">
                        <c:v>4.375080930163481</c:v>
                      </c:pt>
                      <c:pt idx="15031">
                        <c:v>2.6137409283049498</c:v>
                      </c:pt>
                      <c:pt idx="15032">
                        <c:v>1.3206070856232357</c:v>
                      </c:pt>
                      <c:pt idx="15033">
                        <c:v>3.5370945174937938</c:v>
                      </c:pt>
                      <c:pt idx="15034">
                        <c:v>2.4737109958778332</c:v>
                      </c:pt>
                      <c:pt idx="15035">
                        <c:v>2.557346629724258</c:v>
                      </c:pt>
                      <c:pt idx="15036">
                        <c:v>3.438650531257283</c:v>
                      </c:pt>
                      <c:pt idx="15037">
                        <c:v>2.9143235722499909</c:v>
                      </c:pt>
                      <c:pt idx="15038">
                        <c:v>1.9261215049559695</c:v>
                      </c:pt>
                      <c:pt idx="15039">
                        <c:v>1.3353562192844646</c:v>
                      </c:pt>
                      <c:pt idx="15040">
                        <c:v>1.5855086703138919</c:v>
                      </c:pt>
                      <c:pt idx="15041">
                        <c:v>0.78075605212004873</c:v>
                      </c:pt>
                      <c:pt idx="15042">
                        <c:v>2.0694762456190126</c:v>
                      </c:pt>
                      <c:pt idx="15043">
                        <c:v>1.5189054541884197</c:v>
                      </c:pt>
                      <c:pt idx="15044">
                        <c:v>0.75621320918189794</c:v>
                      </c:pt>
                      <c:pt idx="15045">
                        <c:v>2.3503457910623493</c:v>
                      </c:pt>
                      <c:pt idx="15046">
                        <c:v>1.1705274685160134</c:v>
                      </c:pt>
                      <c:pt idx="15047">
                        <c:v>1.6162435278782972</c:v>
                      </c:pt>
                      <c:pt idx="15048">
                        <c:v>0.88984845511961419</c:v>
                      </c:pt>
                      <c:pt idx="15049">
                        <c:v>1.5191889282093332</c:v>
                      </c:pt>
                      <c:pt idx="15050">
                        <c:v>0.83130281677669415</c:v>
                      </c:pt>
                      <c:pt idx="15051">
                        <c:v>3.6472021657051927</c:v>
                      </c:pt>
                      <c:pt idx="15052">
                        <c:v>5.2837728367111447</c:v>
                      </c:pt>
                      <c:pt idx="15053">
                        <c:v>3.9527408118947673</c:v>
                      </c:pt>
                      <c:pt idx="15054">
                        <c:v>4.0095906184917798</c:v>
                      </c:pt>
                      <c:pt idx="15055">
                        <c:v>5.222275297811021</c:v>
                      </c:pt>
                      <c:pt idx="15056">
                        <c:v>1.6913599205998244</c:v>
                      </c:pt>
                      <c:pt idx="15057">
                        <c:v>5.4494683779114412</c:v>
                      </c:pt>
                      <c:pt idx="15058">
                        <c:v>3.5019618973036746</c:v>
                      </c:pt>
                      <c:pt idx="15059">
                        <c:v>1.1313856386678836</c:v>
                      </c:pt>
                      <c:pt idx="15060">
                        <c:v>2.5557963529913019</c:v>
                      </c:pt>
                      <c:pt idx="15061">
                        <c:v>2.5874626080155689</c:v>
                      </c:pt>
                      <c:pt idx="15062">
                        <c:v>2.6505263671396544</c:v>
                      </c:pt>
                      <c:pt idx="15063">
                        <c:v>3.5403068070346442</c:v>
                      </c:pt>
                      <c:pt idx="15064">
                        <c:v>1.7879567166108805</c:v>
                      </c:pt>
                      <c:pt idx="15065">
                        <c:v>2.6410500713052976</c:v>
                      </c:pt>
                      <c:pt idx="15066">
                        <c:v>2.1986081540476055</c:v>
                      </c:pt>
                      <c:pt idx="15067">
                        <c:v>1.6492000321503126</c:v>
                      </c:pt>
                      <c:pt idx="15068">
                        <c:v>1.9521872520478267</c:v>
                      </c:pt>
                      <c:pt idx="15069">
                        <c:v>1.8340166890545544</c:v>
                      </c:pt>
                      <c:pt idx="15070">
                        <c:v>1.2134727573480322</c:v>
                      </c:pt>
                      <c:pt idx="15071">
                        <c:v>1.507209592427573</c:v>
                      </c:pt>
                      <c:pt idx="15072">
                        <c:v>1.3007746619856853</c:v>
                      </c:pt>
                      <c:pt idx="15073">
                        <c:v>1.0128071712533215</c:v>
                      </c:pt>
                      <c:pt idx="15074">
                        <c:v>0.87968732618722012</c:v>
                      </c:pt>
                      <c:pt idx="15075">
                        <c:v>1.1495760094865357</c:v>
                      </c:pt>
                      <c:pt idx="15076">
                        <c:v>2.4640257576925184</c:v>
                      </c:pt>
                      <c:pt idx="15077">
                        <c:v>2.4464795593088895</c:v>
                      </c:pt>
                      <c:pt idx="15078">
                        <c:v>3.3374366738659682</c:v>
                      </c:pt>
                      <c:pt idx="15079">
                        <c:v>3.6127380899127073</c:v>
                      </c:pt>
                      <c:pt idx="15080">
                        <c:v>3.7574232823110276</c:v>
                      </c:pt>
                      <c:pt idx="15081">
                        <c:v>2.7853919511764267</c:v>
                      </c:pt>
                      <c:pt idx="15082">
                        <c:v>1.645108342798788</c:v>
                      </c:pt>
                      <c:pt idx="15083">
                        <c:v>3.1348632619921197</c:v>
                      </c:pt>
                      <c:pt idx="15084">
                        <c:v>2.2099410936076449</c:v>
                      </c:pt>
                      <c:pt idx="15085">
                        <c:v>2.667457977809029</c:v>
                      </c:pt>
                      <c:pt idx="15086">
                        <c:v>1.5824085913492654</c:v>
                      </c:pt>
                      <c:pt idx="15087">
                        <c:v>1.5131357179718585</c:v>
                      </c:pt>
                      <c:pt idx="15088">
                        <c:v>2.1807612417421263</c:v>
                      </c:pt>
                      <c:pt idx="15089">
                        <c:v>2.0875605027256223</c:v>
                      </c:pt>
                      <c:pt idx="15090">
                        <c:v>1.9882650624405929</c:v>
                      </c:pt>
                      <c:pt idx="15091">
                        <c:v>1.5563317402304575</c:v>
                      </c:pt>
                      <c:pt idx="15092">
                        <c:v>2.2874992416259139</c:v>
                      </c:pt>
                      <c:pt idx="15093">
                        <c:v>0.5641557074536202</c:v>
                      </c:pt>
                      <c:pt idx="15094">
                        <c:v>1.6856572320880838</c:v>
                      </c:pt>
                      <c:pt idx="15095">
                        <c:v>1.6761022715747671</c:v>
                      </c:pt>
                      <c:pt idx="15096">
                        <c:v>2.2986451818788569</c:v>
                      </c:pt>
                      <c:pt idx="15097">
                        <c:v>1.9080456155498979</c:v>
                      </c:pt>
                      <c:pt idx="15098">
                        <c:v>0.92213354037461248</c:v>
                      </c:pt>
                      <c:pt idx="15099">
                        <c:v>0.86825798425531642</c:v>
                      </c:pt>
                      <c:pt idx="15100">
                        <c:v>1.1252495133003537</c:v>
                      </c:pt>
                      <c:pt idx="15101">
                        <c:v>2.2295260586417567</c:v>
                      </c:pt>
                      <c:pt idx="15102">
                        <c:v>2.8850883690646376</c:v>
                      </c:pt>
                      <c:pt idx="15103">
                        <c:v>2.3544238227649341</c:v>
                      </c:pt>
                      <c:pt idx="15104">
                        <c:v>1.9719334389743142</c:v>
                      </c:pt>
                      <c:pt idx="15105">
                        <c:v>2.6297464738666454</c:v>
                      </c:pt>
                      <c:pt idx="15106">
                        <c:v>1.9240858933146585</c:v>
                      </c:pt>
                      <c:pt idx="15107">
                        <c:v>2.2119761702891227</c:v>
                      </c:pt>
                      <c:pt idx="15108">
                        <c:v>2.252400779679423</c:v>
                      </c:pt>
                      <c:pt idx="15109">
                        <c:v>1.9872683185500815</c:v>
                      </c:pt>
                      <c:pt idx="15110">
                        <c:v>3.851976296581352</c:v>
                      </c:pt>
                      <c:pt idx="15111">
                        <c:v>1.9290937852829555</c:v>
                      </c:pt>
                      <c:pt idx="15112">
                        <c:v>3.0872696355933851</c:v>
                      </c:pt>
                      <c:pt idx="15113">
                        <c:v>2.4571638524446944</c:v>
                      </c:pt>
                      <c:pt idx="15114">
                        <c:v>2.4210965046942543</c:v>
                      </c:pt>
                      <c:pt idx="15115">
                        <c:v>1.4135460280382162</c:v>
                      </c:pt>
                      <c:pt idx="15116">
                        <c:v>2.0368890121220251</c:v>
                      </c:pt>
                      <c:pt idx="15117">
                        <c:v>1.8832061844409815</c:v>
                      </c:pt>
                      <c:pt idx="15118">
                        <c:v>1.1181273547732566</c:v>
                      </c:pt>
                      <c:pt idx="15119">
                        <c:v>1.621850938435166</c:v>
                      </c:pt>
                      <c:pt idx="15120">
                        <c:v>1.8109472189086182</c:v>
                      </c:pt>
                      <c:pt idx="15121">
                        <c:v>0.75614280647274046</c:v>
                      </c:pt>
                      <c:pt idx="15122">
                        <c:v>0.76489880116517828</c:v>
                      </c:pt>
                      <c:pt idx="15123">
                        <c:v>1.2899493161765072</c:v>
                      </c:pt>
                      <c:pt idx="15124">
                        <c:v>0.49853008270777299</c:v>
                      </c:pt>
                      <c:pt idx="15125">
                        <c:v>1.1599382450997529</c:v>
                      </c:pt>
                      <c:pt idx="15126">
                        <c:v>2.5858709867887519</c:v>
                      </c:pt>
                      <c:pt idx="15127">
                        <c:v>2.2748578904752677</c:v>
                      </c:pt>
                      <c:pt idx="15128">
                        <c:v>1.7176997312954161</c:v>
                      </c:pt>
                      <c:pt idx="15129">
                        <c:v>2.5937740773703415</c:v>
                      </c:pt>
                      <c:pt idx="15130">
                        <c:v>1.3806438892888704</c:v>
                      </c:pt>
                      <c:pt idx="15131">
                        <c:v>2.4331470484021591</c:v>
                      </c:pt>
                      <c:pt idx="15132">
                        <c:v>2.1038888484691736</c:v>
                      </c:pt>
                      <c:pt idx="15133">
                        <c:v>2.3359956834516327</c:v>
                      </c:pt>
                      <c:pt idx="15134">
                        <c:v>2.1799307250799567</c:v>
                      </c:pt>
                      <c:pt idx="15135">
                        <c:v>1.6822115967245679</c:v>
                      </c:pt>
                      <c:pt idx="15136">
                        <c:v>3.1244212953298671</c:v>
                      </c:pt>
                      <c:pt idx="15137">
                        <c:v>2.2341321582729714</c:v>
                      </c:pt>
                      <c:pt idx="15138">
                        <c:v>2.0177336237777754</c:v>
                      </c:pt>
                      <c:pt idx="15139">
                        <c:v>1.420219876472224</c:v>
                      </c:pt>
                      <c:pt idx="15140">
                        <c:v>0.99334413307390712</c:v>
                      </c:pt>
                      <c:pt idx="15141">
                        <c:v>1.1145828624213694</c:v>
                      </c:pt>
                      <c:pt idx="15142">
                        <c:v>1.7887444076706842</c:v>
                      </c:pt>
                      <c:pt idx="15143">
                        <c:v>1.2597779908163367</c:v>
                      </c:pt>
                      <c:pt idx="15144">
                        <c:v>1.208371092148667</c:v>
                      </c:pt>
                      <c:pt idx="15145">
                        <c:v>2.0833810419807404</c:v>
                      </c:pt>
                      <c:pt idx="15146">
                        <c:v>1.1804339445106573</c:v>
                      </c:pt>
                      <c:pt idx="15147">
                        <c:v>1.5241809098278205</c:v>
                      </c:pt>
                      <c:pt idx="15148">
                        <c:v>1.1412586669806069</c:v>
                      </c:pt>
                      <c:pt idx="15149">
                        <c:v>0.9161800450390597</c:v>
                      </c:pt>
                      <c:pt idx="15150">
                        <c:v>3.3957032822533835</c:v>
                      </c:pt>
                      <c:pt idx="15151">
                        <c:v>4.7588245543771501</c:v>
                      </c:pt>
                      <c:pt idx="15152">
                        <c:v>3.8758619827080483</c:v>
                      </c:pt>
                      <c:pt idx="15153">
                        <c:v>4.3533243440356042</c:v>
                      </c:pt>
                      <c:pt idx="15154">
                        <c:v>6.173607581918608</c:v>
                      </c:pt>
                      <c:pt idx="15155">
                        <c:v>5.7754775447425697</c:v>
                      </c:pt>
                      <c:pt idx="15156">
                        <c:v>5.5121177048011845</c:v>
                      </c:pt>
                      <c:pt idx="15157">
                        <c:v>2.6027833178138589</c:v>
                      </c:pt>
                      <c:pt idx="15158">
                        <c:v>4.6134029221422432</c:v>
                      </c:pt>
                      <c:pt idx="15159">
                        <c:v>5.9799826542170313</c:v>
                      </c:pt>
                      <c:pt idx="15160">
                        <c:v>3.0501948637646499</c:v>
                      </c:pt>
                      <c:pt idx="15161">
                        <c:v>3.3317759840784884</c:v>
                      </c:pt>
                      <c:pt idx="15162">
                        <c:v>2.4801208015543654</c:v>
                      </c:pt>
                      <c:pt idx="15163">
                        <c:v>2.8980227101065648</c:v>
                      </c:pt>
                      <c:pt idx="15164">
                        <c:v>3.4195261930262597</c:v>
                      </c:pt>
                      <c:pt idx="15165">
                        <c:v>3.1330006907041885</c:v>
                      </c:pt>
                      <c:pt idx="15166">
                        <c:v>3.1185193526881605</c:v>
                      </c:pt>
                      <c:pt idx="15167">
                        <c:v>3.8847652272029003</c:v>
                      </c:pt>
                      <c:pt idx="15168">
                        <c:v>2.9587957405655869</c:v>
                      </c:pt>
                      <c:pt idx="15169">
                        <c:v>3.3215920808230308</c:v>
                      </c:pt>
                      <c:pt idx="15170">
                        <c:v>1.9487729282001209</c:v>
                      </c:pt>
                      <c:pt idx="15171">
                        <c:v>2.521099562105698</c:v>
                      </c:pt>
                      <c:pt idx="15172">
                        <c:v>4.6451856794642499</c:v>
                      </c:pt>
                      <c:pt idx="15173">
                        <c:v>2.4815319369406867</c:v>
                      </c:pt>
                      <c:pt idx="15174">
                        <c:v>3.2310124459152938</c:v>
                      </c:pt>
                      <c:pt idx="15175">
                        <c:v>1.1179466535245244</c:v>
                      </c:pt>
                      <c:pt idx="15176">
                        <c:v>1.8148404109292435</c:v>
                      </c:pt>
                      <c:pt idx="15177">
                        <c:v>4.024494995004626</c:v>
                      </c:pt>
                      <c:pt idx="15178">
                        <c:v>2.6981937319728155</c:v>
                      </c:pt>
                      <c:pt idx="15179">
                        <c:v>2.8883969196293666</c:v>
                      </c:pt>
                      <c:pt idx="15180">
                        <c:v>2.7886035084404233</c:v>
                      </c:pt>
                      <c:pt idx="15181">
                        <c:v>3.4824285432964741</c:v>
                      </c:pt>
                      <c:pt idx="15182">
                        <c:v>3.7469535889249541</c:v>
                      </c:pt>
                      <c:pt idx="15183">
                        <c:v>1.1210783390041235</c:v>
                      </c:pt>
                      <c:pt idx="15184">
                        <c:v>2.1447741116849293</c:v>
                      </c:pt>
                      <c:pt idx="15185">
                        <c:v>0.94297482357280538</c:v>
                      </c:pt>
                      <c:pt idx="15186">
                        <c:v>1.4108534530791894</c:v>
                      </c:pt>
                      <c:pt idx="15187">
                        <c:v>2.7483377043260555</c:v>
                      </c:pt>
                      <c:pt idx="15188">
                        <c:v>2.180893569830693</c:v>
                      </c:pt>
                      <c:pt idx="15189">
                        <c:v>2.1731383655347503</c:v>
                      </c:pt>
                      <c:pt idx="15190">
                        <c:v>1.7506666809718272</c:v>
                      </c:pt>
                      <c:pt idx="15191">
                        <c:v>0.64395501131306643</c:v>
                      </c:pt>
                      <c:pt idx="15192">
                        <c:v>2.5562758618724071</c:v>
                      </c:pt>
                      <c:pt idx="15193">
                        <c:v>1.8415145274453764</c:v>
                      </c:pt>
                      <c:pt idx="15194">
                        <c:v>1.4469891608839691</c:v>
                      </c:pt>
                      <c:pt idx="15195">
                        <c:v>0.60202635863339016</c:v>
                      </c:pt>
                      <c:pt idx="15196">
                        <c:v>1.1477375341792897</c:v>
                      </c:pt>
                      <c:pt idx="15197">
                        <c:v>1.1007096778758569</c:v>
                      </c:pt>
                      <c:pt idx="15198">
                        <c:v>1.2959112829703878</c:v>
                      </c:pt>
                      <c:pt idx="15199">
                        <c:v>0.72545844573128204</c:v>
                      </c:pt>
                      <c:pt idx="15200">
                        <c:v>1.7097461437559185</c:v>
                      </c:pt>
                      <c:pt idx="15201">
                        <c:v>2.9747236652217794</c:v>
                      </c:pt>
                      <c:pt idx="15202">
                        <c:v>4.2693599597950165</c:v>
                      </c:pt>
                      <c:pt idx="15203">
                        <c:v>2.2851998754055378</c:v>
                      </c:pt>
                      <c:pt idx="15204">
                        <c:v>2.7006352810063015</c:v>
                      </c:pt>
                      <c:pt idx="15205">
                        <c:v>3.9246888693835267</c:v>
                      </c:pt>
                      <c:pt idx="15206">
                        <c:v>2.461405977007828</c:v>
                      </c:pt>
                      <c:pt idx="15207">
                        <c:v>2.4604654029682917</c:v>
                      </c:pt>
                      <c:pt idx="15208">
                        <c:v>3.5881303263421271</c:v>
                      </c:pt>
                      <c:pt idx="15209">
                        <c:v>3.9126665896541422</c:v>
                      </c:pt>
                      <c:pt idx="15210">
                        <c:v>1.8605589129666908</c:v>
                      </c:pt>
                      <c:pt idx="15211">
                        <c:v>3.3373781317111764</c:v>
                      </c:pt>
                      <c:pt idx="15212">
                        <c:v>1.3523628994938997</c:v>
                      </c:pt>
                      <c:pt idx="15213">
                        <c:v>3.3667827507813408</c:v>
                      </c:pt>
                      <c:pt idx="15214">
                        <c:v>2.3291640447929245</c:v>
                      </c:pt>
                      <c:pt idx="15215">
                        <c:v>2.6084277220452257</c:v>
                      </c:pt>
                      <c:pt idx="15216">
                        <c:v>2.7832577978580995</c:v>
                      </c:pt>
                      <c:pt idx="15217">
                        <c:v>2.3106488828939424</c:v>
                      </c:pt>
                      <c:pt idx="15218">
                        <c:v>1.9875394499119123</c:v>
                      </c:pt>
                      <c:pt idx="15219">
                        <c:v>1.9161711407234125</c:v>
                      </c:pt>
                      <c:pt idx="15220">
                        <c:v>1.2237875046657161</c:v>
                      </c:pt>
                      <c:pt idx="15221">
                        <c:v>1.6837677054902547</c:v>
                      </c:pt>
                      <c:pt idx="15222">
                        <c:v>1.6282425999907211</c:v>
                      </c:pt>
                      <c:pt idx="15223">
                        <c:v>1.7537174083894254</c:v>
                      </c:pt>
                      <c:pt idx="15224">
                        <c:v>2.5008313242313149</c:v>
                      </c:pt>
                      <c:pt idx="15225">
                        <c:v>2.2085464710686424</c:v>
                      </c:pt>
                      <c:pt idx="15226">
                        <c:v>3.384065588603371</c:v>
                      </c:pt>
                      <c:pt idx="15227">
                        <c:v>6.0517226060982958</c:v>
                      </c:pt>
                      <c:pt idx="15228">
                        <c:v>3.9242224580945986</c:v>
                      </c:pt>
                      <c:pt idx="15229">
                        <c:v>3.3118399072368665</c:v>
                      </c:pt>
                      <c:pt idx="15230">
                        <c:v>4.2976032254925816</c:v>
                      </c:pt>
                      <c:pt idx="15231">
                        <c:v>4.4943320617506934</c:v>
                      </c:pt>
                      <c:pt idx="15232">
                        <c:v>3.637204998214961</c:v>
                      </c:pt>
                      <c:pt idx="15233">
                        <c:v>5.6660211812195689</c:v>
                      </c:pt>
                      <c:pt idx="15234">
                        <c:v>5.4838022523231471</c:v>
                      </c:pt>
                      <c:pt idx="15235">
                        <c:v>5.3320801703065186</c:v>
                      </c:pt>
                      <c:pt idx="15236">
                        <c:v>3.0244076821266184</c:v>
                      </c:pt>
                      <c:pt idx="15237">
                        <c:v>4.6119711597745052</c:v>
                      </c:pt>
                      <c:pt idx="15238">
                        <c:v>2.5512399362863727</c:v>
                      </c:pt>
                      <c:pt idx="15239">
                        <c:v>5.3374813384872271</c:v>
                      </c:pt>
                      <c:pt idx="15240">
                        <c:v>3.2445238456157215</c:v>
                      </c:pt>
                      <c:pt idx="15241">
                        <c:v>4.07056763030665</c:v>
                      </c:pt>
                      <c:pt idx="15242">
                        <c:v>2.7870585083258042</c:v>
                      </c:pt>
                      <c:pt idx="15243">
                        <c:v>5.2014022976773591</c:v>
                      </c:pt>
                      <c:pt idx="15244">
                        <c:v>2.9411855894217576</c:v>
                      </c:pt>
                      <c:pt idx="15245">
                        <c:v>1.9594037910874647</c:v>
                      </c:pt>
                      <c:pt idx="15246">
                        <c:v>4.3833180097774438</c:v>
                      </c:pt>
                      <c:pt idx="15247">
                        <c:v>3.0036105896049063</c:v>
                      </c:pt>
                      <c:pt idx="15248">
                        <c:v>3.2922786326835465</c:v>
                      </c:pt>
                      <c:pt idx="15249">
                        <c:v>1.8392134745673625</c:v>
                      </c:pt>
                      <c:pt idx="15250">
                        <c:v>0.77920753959631195</c:v>
                      </c:pt>
                      <c:pt idx="15251">
                        <c:v>0.72668530975758128</c:v>
                      </c:pt>
                      <c:pt idx="15252">
                        <c:v>3.7860329646806123</c:v>
                      </c:pt>
                      <c:pt idx="15253">
                        <c:v>4.4942889145833194</c:v>
                      </c:pt>
                      <c:pt idx="15254">
                        <c:v>5.1715549168388897</c:v>
                      </c:pt>
                      <c:pt idx="15255">
                        <c:v>4.5607120938151917</c:v>
                      </c:pt>
                      <c:pt idx="15256">
                        <c:v>4.1969984999295447</c:v>
                      </c:pt>
                      <c:pt idx="15257">
                        <c:v>2.6530777810563011</c:v>
                      </c:pt>
                      <c:pt idx="15258">
                        <c:v>3.1555639979128856</c:v>
                      </c:pt>
                      <c:pt idx="15259">
                        <c:v>2.6139795458786721</c:v>
                      </c:pt>
                      <c:pt idx="15260">
                        <c:v>2.7890620605557719</c:v>
                      </c:pt>
                      <c:pt idx="15261">
                        <c:v>1.8315212488887274</c:v>
                      </c:pt>
                      <c:pt idx="15262">
                        <c:v>2.1529155284259818</c:v>
                      </c:pt>
                      <c:pt idx="15263">
                        <c:v>1.914882331543647</c:v>
                      </c:pt>
                      <c:pt idx="15264">
                        <c:v>1.1936271035105481</c:v>
                      </c:pt>
                      <c:pt idx="15265">
                        <c:v>1.1985483085314739</c:v>
                      </c:pt>
                      <c:pt idx="15266">
                        <c:v>2.0391414459247685</c:v>
                      </c:pt>
                      <c:pt idx="15267">
                        <c:v>1.6704648214375426</c:v>
                      </c:pt>
                      <c:pt idx="15268">
                        <c:v>1.5700498320184109</c:v>
                      </c:pt>
                      <c:pt idx="15269">
                        <c:v>1.5324348616544026</c:v>
                      </c:pt>
                      <c:pt idx="15270">
                        <c:v>1.5023097847891393</c:v>
                      </c:pt>
                      <c:pt idx="15271">
                        <c:v>0.66323785417657999</c:v>
                      </c:pt>
                      <c:pt idx="15272">
                        <c:v>1.0088688987196492</c:v>
                      </c:pt>
                      <c:pt idx="15273">
                        <c:v>0.78811647380166949</c:v>
                      </c:pt>
                      <c:pt idx="15274">
                        <c:v>0.84639336372790763</c:v>
                      </c:pt>
                      <c:pt idx="15275">
                        <c:v>1.5154242825399229</c:v>
                      </c:pt>
                      <c:pt idx="15276">
                        <c:v>2.4494607115814451</c:v>
                      </c:pt>
                      <c:pt idx="15277">
                        <c:v>3.5128606037523848</c:v>
                      </c:pt>
                      <c:pt idx="15278">
                        <c:v>3.4994934716126149</c:v>
                      </c:pt>
                      <c:pt idx="15279">
                        <c:v>2.6481075119598745</c:v>
                      </c:pt>
                      <c:pt idx="15280">
                        <c:v>3.0110384077298074</c:v>
                      </c:pt>
                      <c:pt idx="15281">
                        <c:v>3.2687013186428713</c:v>
                      </c:pt>
                      <c:pt idx="15282">
                        <c:v>1.6013530524404955</c:v>
                      </c:pt>
                      <c:pt idx="15283">
                        <c:v>4.2616556421190754</c:v>
                      </c:pt>
                      <c:pt idx="15284">
                        <c:v>3.35613563664934</c:v>
                      </c:pt>
                      <c:pt idx="15285">
                        <c:v>3.2760337630211671</c:v>
                      </c:pt>
                      <c:pt idx="15286">
                        <c:v>2.9789033794122193</c:v>
                      </c:pt>
                      <c:pt idx="15287">
                        <c:v>1.9568569901901613</c:v>
                      </c:pt>
                      <c:pt idx="15288">
                        <c:v>2.1074140229514735</c:v>
                      </c:pt>
                      <c:pt idx="15289">
                        <c:v>2.9720644468276536</c:v>
                      </c:pt>
                      <c:pt idx="15290">
                        <c:v>2.3455671207940716</c:v>
                      </c:pt>
                      <c:pt idx="15291">
                        <c:v>2.4733087613480551</c:v>
                      </c:pt>
                      <c:pt idx="15292">
                        <c:v>2.5789133629585974</c:v>
                      </c:pt>
                      <c:pt idx="15293">
                        <c:v>2.1969200866024501</c:v>
                      </c:pt>
                      <c:pt idx="15294">
                        <c:v>2.1336245308645378</c:v>
                      </c:pt>
                      <c:pt idx="15295">
                        <c:v>1.6695011383339977</c:v>
                      </c:pt>
                      <c:pt idx="15296">
                        <c:v>1.5541664820095644</c:v>
                      </c:pt>
                      <c:pt idx="15297">
                        <c:v>1.9224135236925239</c:v>
                      </c:pt>
                      <c:pt idx="15298">
                        <c:v>2.3683642196769901</c:v>
                      </c:pt>
                      <c:pt idx="15299">
                        <c:v>1.3894694164618604</c:v>
                      </c:pt>
                      <c:pt idx="15300">
                        <c:v>0.79256863347621676</c:v>
                      </c:pt>
                      <c:pt idx="15301">
                        <c:v>2.2702041813963585</c:v>
                      </c:pt>
                      <c:pt idx="15302">
                        <c:v>1.7851830342054134</c:v>
                      </c:pt>
                      <c:pt idx="15303">
                        <c:v>3.2873136980397377</c:v>
                      </c:pt>
                      <c:pt idx="15304">
                        <c:v>3.3326089179707865</c:v>
                      </c:pt>
                      <c:pt idx="15305">
                        <c:v>2.8711612367141774</c:v>
                      </c:pt>
                      <c:pt idx="15306">
                        <c:v>3.3046226819667037</c:v>
                      </c:pt>
                      <c:pt idx="15307">
                        <c:v>1.0097139614019022</c:v>
                      </c:pt>
                      <c:pt idx="15308">
                        <c:v>3.5983315495732207</c:v>
                      </c:pt>
                      <c:pt idx="15309">
                        <c:v>3.4489852797524483</c:v>
                      </c:pt>
                      <c:pt idx="15310">
                        <c:v>2.5394304674283394</c:v>
                      </c:pt>
                      <c:pt idx="15311">
                        <c:v>1.80587120641382</c:v>
                      </c:pt>
                      <c:pt idx="15312">
                        <c:v>1.7834058966406068</c:v>
                      </c:pt>
                      <c:pt idx="15313">
                        <c:v>1.9914079296640634</c:v>
                      </c:pt>
                      <c:pt idx="15314">
                        <c:v>1.538407813412292</c:v>
                      </c:pt>
                      <c:pt idx="15315">
                        <c:v>1.7548013405033625</c:v>
                      </c:pt>
                      <c:pt idx="15316">
                        <c:v>1.3795896652222388</c:v>
                      </c:pt>
                      <c:pt idx="15317">
                        <c:v>1.7021487161991578</c:v>
                      </c:pt>
                      <c:pt idx="15318">
                        <c:v>0.86523243397852878</c:v>
                      </c:pt>
                      <c:pt idx="15319">
                        <c:v>1.0510775279898146</c:v>
                      </c:pt>
                      <c:pt idx="15320">
                        <c:v>0.77333388160124494</c:v>
                      </c:pt>
                      <c:pt idx="15321">
                        <c:v>1.5069078179499691</c:v>
                      </c:pt>
                      <c:pt idx="15322">
                        <c:v>0.81564107988154655</c:v>
                      </c:pt>
                      <c:pt idx="15323">
                        <c:v>1.3648707318727786</c:v>
                      </c:pt>
                      <c:pt idx="15324">
                        <c:v>1.4121730024112666</c:v>
                      </c:pt>
                      <c:pt idx="15325">
                        <c:v>1.9790934758059859</c:v>
                      </c:pt>
                      <c:pt idx="15326">
                        <c:v>1.7068649182505919</c:v>
                      </c:pt>
                      <c:pt idx="15327">
                        <c:v>3.9486963094812828</c:v>
                      </c:pt>
                      <c:pt idx="15328">
                        <c:v>3.2467543039317346</c:v>
                      </c:pt>
                      <c:pt idx="15329">
                        <c:v>1.544925935837606</c:v>
                      </c:pt>
                      <c:pt idx="15330">
                        <c:v>3.9498578734341163</c:v>
                      </c:pt>
                      <c:pt idx="15331">
                        <c:v>3.1375171696996222</c:v>
                      </c:pt>
                      <c:pt idx="15332">
                        <c:v>4.6653974231286179</c:v>
                      </c:pt>
                      <c:pt idx="15333">
                        <c:v>3.5789759620673061</c:v>
                      </c:pt>
                      <c:pt idx="15334">
                        <c:v>5.4952217637530376</c:v>
                      </c:pt>
                      <c:pt idx="15335">
                        <c:v>2.3699595307016152</c:v>
                      </c:pt>
                      <c:pt idx="15336">
                        <c:v>2.9862760699076505</c:v>
                      </c:pt>
                      <c:pt idx="15337">
                        <c:v>2.2987142087266363</c:v>
                      </c:pt>
                      <c:pt idx="15338">
                        <c:v>3.032558137426987</c:v>
                      </c:pt>
                      <c:pt idx="15339">
                        <c:v>2.408684687730728</c:v>
                      </c:pt>
                      <c:pt idx="15340">
                        <c:v>2.1704477829549687</c:v>
                      </c:pt>
                      <c:pt idx="15341">
                        <c:v>2.4335085777949912</c:v>
                      </c:pt>
                      <c:pt idx="15342">
                        <c:v>2.2584539266195724</c:v>
                      </c:pt>
                      <c:pt idx="15343">
                        <c:v>2.3627522960679816</c:v>
                      </c:pt>
                      <c:pt idx="15344">
                        <c:v>1.7790890598696509</c:v>
                      </c:pt>
                      <c:pt idx="15345">
                        <c:v>1.8759660568614898</c:v>
                      </c:pt>
                      <c:pt idx="15346">
                        <c:v>1.5681254171254044</c:v>
                      </c:pt>
                      <c:pt idx="15347">
                        <c:v>0.79037179861286333</c:v>
                      </c:pt>
                      <c:pt idx="15348">
                        <c:v>1.5528995163745218</c:v>
                      </c:pt>
                      <c:pt idx="15349">
                        <c:v>0.87297902660305182</c:v>
                      </c:pt>
                      <c:pt idx="15350">
                        <c:v>0.10735341593622605</c:v>
                      </c:pt>
                      <c:pt idx="15351">
                        <c:v>3.9855405868337872</c:v>
                      </c:pt>
                      <c:pt idx="15352">
                        <c:v>5.7878844826773603</c:v>
                      </c:pt>
                      <c:pt idx="15353">
                        <c:v>5.2812079417756639</c:v>
                      </c:pt>
                      <c:pt idx="15354">
                        <c:v>5.2815976231152373</c:v>
                      </c:pt>
                      <c:pt idx="15355">
                        <c:v>4.7905008297188756</c:v>
                      </c:pt>
                      <c:pt idx="15356">
                        <c:v>4.0085147633547331</c:v>
                      </c:pt>
                      <c:pt idx="15357">
                        <c:v>3.6270882364120762</c:v>
                      </c:pt>
                      <c:pt idx="15358">
                        <c:v>3.0956884587676212</c:v>
                      </c:pt>
                      <c:pt idx="15359">
                        <c:v>3.1879914167150694</c:v>
                      </c:pt>
                      <c:pt idx="15360">
                        <c:v>1.6806303338523578</c:v>
                      </c:pt>
                      <c:pt idx="15361">
                        <c:v>1.9444834400210553</c:v>
                      </c:pt>
                      <c:pt idx="15362">
                        <c:v>0.96145153766451119</c:v>
                      </c:pt>
                      <c:pt idx="15363">
                        <c:v>1.1333712392322983</c:v>
                      </c:pt>
                      <c:pt idx="15364">
                        <c:v>1.0138264745319037</c:v>
                      </c:pt>
                      <c:pt idx="15365">
                        <c:v>0.60126340303443093</c:v>
                      </c:pt>
                      <c:pt idx="15366">
                        <c:v>0.20495478350537741</c:v>
                      </c:pt>
                      <c:pt idx="15367">
                        <c:v>0.54219766831012262</c:v>
                      </c:pt>
                      <c:pt idx="15368">
                        <c:v>0.28873422797879877</c:v>
                      </c:pt>
                      <c:pt idx="15369">
                        <c:v>0.23637473827328309</c:v>
                      </c:pt>
                      <c:pt idx="15370">
                        <c:v>0.33542778155535208</c:v>
                      </c:pt>
                      <c:pt idx="15371">
                        <c:v>0.27110270634343264</c:v>
                      </c:pt>
                      <c:pt idx="15372">
                        <c:v>0.12760354298254403</c:v>
                      </c:pt>
                      <c:pt idx="15373">
                        <c:v>0.14066731080320338</c:v>
                      </c:pt>
                      <c:pt idx="15374">
                        <c:v>7.2132203427543576E-2</c:v>
                      </c:pt>
                      <c:pt idx="15375">
                        <c:v>0.48823104677581108</c:v>
                      </c:pt>
                      <c:pt idx="15376">
                        <c:v>2.3144561610677967</c:v>
                      </c:pt>
                      <c:pt idx="15377">
                        <c:v>3.7584239177959184</c:v>
                      </c:pt>
                      <c:pt idx="15378">
                        <c:v>1.7993620657469649</c:v>
                      </c:pt>
                      <c:pt idx="15379">
                        <c:v>4.4705181971464825</c:v>
                      </c:pt>
                      <c:pt idx="15380">
                        <c:v>3.2726593473225605</c:v>
                      </c:pt>
                      <c:pt idx="15381">
                        <c:v>3.3044138545516821</c:v>
                      </c:pt>
                      <c:pt idx="15382">
                        <c:v>5.243000421333381</c:v>
                      </c:pt>
                      <c:pt idx="15383">
                        <c:v>3.0758640173068024</c:v>
                      </c:pt>
                      <c:pt idx="15384">
                        <c:v>1.0874580398234603</c:v>
                      </c:pt>
                      <c:pt idx="15385">
                        <c:v>2.9123574383673954</c:v>
                      </c:pt>
                      <c:pt idx="15386">
                        <c:v>2.1809735579897169</c:v>
                      </c:pt>
                      <c:pt idx="15387">
                        <c:v>2.4299917184998687</c:v>
                      </c:pt>
                      <c:pt idx="15388">
                        <c:v>1.6561091069634586</c:v>
                      </c:pt>
                      <c:pt idx="15389">
                        <c:v>1.2673170168481784</c:v>
                      </c:pt>
                      <c:pt idx="15390">
                        <c:v>1.2284809334123854</c:v>
                      </c:pt>
                      <c:pt idx="15391">
                        <c:v>0.92941843624552067</c:v>
                      </c:pt>
                      <c:pt idx="15392">
                        <c:v>1.0735037038247637</c:v>
                      </c:pt>
                      <c:pt idx="15393">
                        <c:v>1.0170524149170901</c:v>
                      </c:pt>
                      <c:pt idx="15394">
                        <c:v>0.73689492260834499</c:v>
                      </c:pt>
                      <c:pt idx="15395">
                        <c:v>1.0556564274072247</c:v>
                      </c:pt>
                      <c:pt idx="15396">
                        <c:v>0.75922651310718559</c:v>
                      </c:pt>
                      <c:pt idx="15397">
                        <c:v>0.34626891752957767</c:v>
                      </c:pt>
                      <c:pt idx="15398">
                        <c:v>0.57287850267405005</c:v>
                      </c:pt>
                      <c:pt idx="15399">
                        <c:v>0.51040505949967374</c:v>
                      </c:pt>
                      <c:pt idx="15400">
                        <c:v>1.2005936020756198</c:v>
                      </c:pt>
                      <c:pt idx="15401">
                        <c:v>1.207250404378887</c:v>
                      </c:pt>
                      <c:pt idx="15402">
                        <c:v>2.5912289711064154</c:v>
                      </c:pt>
                      <c:pt idx="15403">
                        <c:v>1.8338744218522136</c:v>
                      </c:pt>
                      <c:pt idx="15404">
                        <c:v>1.9171845860888297</c:v>
                      </c:pt>
                      <c:pt idx="15405">
                        <c:v>1.1446225484632793</c:v>
                      </c:pt>
                      <c:pt idx="15406">
                        <c:v>2.2036258713610453</c:v>
                      </c:pt>
                      <c:pt idx="15407">
                        <c:v>2.0322626445951508</c:v>
                      </c:pt>
                      <c:pt idx="15408">
                        <c:v>1.3964424229865784</c:v>
                      </c:pt>
                      <c:pt idx="15409">
                        <c:v>2.8012142920474425</c:v>
                      </c:pt>
                      <c:pt idx="15410">
                        <c:v>1.7244377328619964</c:v>
                      </c:pt>
                      <c:pt idx="15411">
                        <c:v>2.2395898540440649</c:v>
                      </c:pt>
                      <c:pt idx="15412">
                        <c:v>0.97011198798935006</c:v>
                      </c:pt>
                      <c:pt idx="15413">
                        <c:v>1.3371196670060248</c:v>
                      </c:pt>
                      <c:pt idx="15414">
                        <c:v>1.6512805754744422</c:v>
                      </c:pt>
                      <c:pt idx="15415">
                        <c:v>1.437800694346443</c:v>
                      </c:pt>
                      <c:pt idx="15416">
                        <c:v>1.7990973925528499</c:v>
                      </c:pt>
                      <c:pt idx="15417">
                        <c:v>1.7971414987440364</c:v>
                      </c:pt>
                      <c:pt idx="15418">
                        <c:v>2.1721063847981443</c:v>
                      </c:pt>
                      <c:pt idx="15419">
                        <c:v>2.329567674924784</c:v>
                      </c:pt>
                      <c:pt idx="15420">
                        <c:v>2.3199142154130841</c:v>
                      </c:pt>
                      <c:pt idx="15421">
                        <c:v>1.6516712678255547</c:v>
                      </c:pt>
                      <c:pt idx="15422">
                        <c:v>2.1239207870756762</c:v>
                      </c:pt>
                      <c:pt idx="15423">
                        <c:v>1.8252309417516763</c:v>
                      </c:pt>
                      <c:pt idx="15424">
                        <c:v>1.8706745851836544</c:v>
                      </c:pt>
                      <c:pt idx="15425">
                        <c:v>1.4675595821207641</c:v>
                      </c:pt>
                      <c:pt idx="15426">
                        <c:v>3.8284663203618994</c:v>
                      </c:pt>
                      <c:pt idx="15427">
                        <c:v>4.323731874123216</c:v>
                      </c:pt>
                      <c:pt idx="15428">
                        <c:v>2.5009597539473978</c:v>
                      </c:pt>
                      <c:pt idx="15429">
                        <c:v>4.0451237527359041</c:v>
                      </c:pt>
                      <c:pt idx="15430">
                        <c:v>2.1280870322604275</c:v>
                      </c:pt>
                      <c:pt idx="15431">
                        <c:v>5.3741282612089289</c:v>
                      </c:pt>
                      <c:pt idx="15432">
                        <c:v>2.6004859269405816</c:v>
                      </c:pt>
                      <c:pt idx="15433">
                        <c:v>2.4849053996497648</c:v>
                      </c:pt>
                      <c:pt idx="15434">
                        <c:v>4.2994512200050652</c:v>
                      </c:pt>
                      <c:pt idx="15435">
                        <c:v>3.0893561869887778</c:v>
                      </c:pt>
                      <c:pt idx="15436">
                        <c:v>2.6500657660633493</c:v>
                      </c:pt>
                      <c:pt idx="15437">
                        <c:v>3.9352522902869613</c:v>
                      </c:pt>
                      <c:pt idx="15438">
                        <c:v>2.796314275516695</c:v>
                      </c:pt>
                      <c:pt idx="15439">
                        <c:v>2.4547790981133693</c:v>
                      </c:pt>
                      <c:pt idx="15440">
                        <c:v>1.7855326618221457</c:v>
                      </c:pt>
                      <c:pt idx="15441">
                        <c:v>2.1907004779468564</c:v>
                      </c:pt>
                      <c:pt idx="15442">
                        <c:v>1.4762218172307522</c:v>
                      </c:pt>
                      <c:pt idx="15443">
                        <c:v>1.9390091405531336</c:v>
                      </c:pt>
                      <c:pt idx="15444">
                        <c:v>2.3900462040567323</c:v>
                      </c:pt>
                      <c:pt idx="15445">
                        <c:v>2.589953920348226</c:v>
                      </c:pt>
                      <c:pt idx="15446">
                        <c:v>2.0579683343286241</c:v>
                      </c:pt>
                      <c:pt idx="15447">
                        <c:v>1.7793360284929265</c:v>
                      </c:pt>
                      <c:pt idx="15448">
                        <c:v>1.7600417757302302</c:v>
                      </c:pt>
                      <c:pt idx="15449">
                        <c:v>1.8018852643228753</c:v>
                      </c:pt>
                      <c:pt idx="15450">
                        <c:v>0.31042915724104581</c:v>
                      </c:pt>
                      <c:pt idx="15451">
                        <c:v>1.5233893928248017</c:v>
                      </c:pt>
                      <c:pt idx="15452">
                        <c:v>1.9852048912486937</c:v>
                      </c:pt>
                      <c:pt idx="15453">
                        <c:v>3.9052525785553072</c:v>
                      </c:pt>
                      <c:pt idx="15454">
                        <c:v>3.3370457170421828</c:v>
                      </c:pt>
                      <c:pt idx="15455">
                        <c:v>4.4796426347425342</c:v>
                      </c:pt>
                      <c:pt idx="15456">
                        <c:v>3.2147488276005496</c:v>
                      </c:pt>
                      <c:pt idx="15457">
                        <c:v>4.3101686634025151</c:v>
                      </c:pt>
                      <c:pt idx="15458">
                        <c:v>1.862863220007112</c:v>
                      </c:pt>
                      <c:pt idx="15459">
                        <c:v>2.9286442749261332</c:v>
                      </c:pt>
                      <c:pt idx="15460">
                        <c:v>1.8627988662312849</c:v>
                      </c:pt>
                      <c:pt idx="15461">
                        <c:v>1.9758136737205836</c:v>
                      </c:pt>
                      <c:pt idx="15462">
                        <c:v>2.2991192672249152</c:v>
                      </c:pt>
                      <c:pt idx="15463">
                        <c:v>1.4869018031923082</c:v>
                      </c:pt>
                      <c:pt idx="15464">
                        <c:v>1.8130070159102296</c:v>
                      </c:pt>
                      <c:pt idx="15465">
                        <c:v>1.0356316956459779</c:v>
                      </c:pt>
                      <c:pt idx="15466">
                        <c:v>1.1293694330605677</c:v>
                      </c:pt>
                      <c:pt idx="15467">
                        <c:v>0.84413437345386333</c:v>
                      </c:pt>
                      <c:pt idx="15468">
                        <c:v>0.5478112767147153</c:v>
                      </c:pt>
                      <c:pt idx="15469">
                        <c:v>0.70806127489764381</c:v>
                      </c:pt>
                      <c:pt idx="15470">
                        <c:v>0.54387812190451235</c:v>
                      </c:pt>
                      <c:pt idx="15471">
                        <c:v>0.40699760328731349</c:v>
                      </c:pt>
                      <c:pt idx="15472">
                        <c:v>0.35590990967309116</c:v>
                      </c:pt>
                      <c:pt idx="15473">
                        <c:v>0.34106966534508287</c:v>
                      </c:pt>
                      <c:pt idx="15474">
                        <c:v>0.29873954548843712</c:v>
                      </c:pt>
                      <c:pt idx="15475">
                        <c:v>0.4460925147927185</c:v>
                      </c:pt>
                      <c:pt idx="15476">
                        <c:v>3.9574676971619911</c:v>
                      </c:pt>
                      <c:pt idx="15477">
                        <c:v>3.5377063518795704</c:v>
                      </c:pt>
                      <c:pt idx="15478">
                        <c:v>6.0035042754492558</c:v>
                      </c:pt>
                      <c:pt idx="15479">
                        <c:v>5.6273943095807946</c:v>
                      </c:pt>
                      <c:pt idx="15480">
                        <c:v>4.802934320307485</c:v>
                      </c:pt>
                      <c:pt idx="15481">
                        <c:v>5.8920336046750759</c:v>
                      </c:pt>
                      <c:pt idx="15482">
                        <c:v>3.5307018064046507</c:v>
                      </c:pt>
                      <c:pt idx="15483">
                        <c:v>4.4566599459612801</c:v>
                      </c:pt>
                      <c:pt idx="15484">
                        <c:v>2.4128999791125416</c:v>
                      </c:pt>
                      <c:pt idx="15485">
                        <c:v>2.6869911213500348</c:v>
                      </c:pt>
                      <c:pt idx="15486">
                        <c:v>2.5675692341371033</c:v>
                      </c:pt>
                      <c:pt idx="15487">
                        <c:v>2.6908046597764192</c:v>
                      </c:pt>
                      <c:pt idx="15488">
                        <c:v>2.2224880937437748</c:v>
                      </c:pt>
                      <c:pt idx="15489">
                        <c:v>1.8717403052675843</c:v>
                      </c:pt>
                      <c:pt idx="15490">
                        <c:v>1.7481553773813787</c:v>
                      </c:pt>
                      <c:pt idx="15491">
                        <c:v>1.7517381966404082</c:v>
                      </c:pt>
                      <c:pt idx="15492">
                        <c:v>1.069300484274585</c:v>
                      </c:pt>
                      <c:pt idx="15493">
                        <c:v>0.95410493733028745</c:v>
                      </c:pt>
                      <c:pt idx="15494">
                        <c:v>0.9899719243568641</c:v>
                      </c:pt>
                      <c:pt idx="15495">
                        <c:v>0.54500299872720948</c:v>
                      </c:pt>
                      <c:pt idx="15496">
                        <c:v>0.42399990714175462</c:v>
                      </c:pt>
                      <c:pt idx="15497">
                        <c:v>0.82844920673436551</c:v>
                      </c:pt>
                      <c:pt idx="15498">
                        <c:v>0.49212757397359391</c:v>
                      </c:pt>
                      <c:pt idx="15499">
                        <c:v>0.53761659707872234</c:v>
                      </c:pt>
                      <c:pt idx="15500">
                        <c:v>1.0363416270582109</c:v>
                      </c:pt>
                      <c:pt idx="15501">
                        <c:v>2.6981223137586574</c:v>
                      </c:pt>
                      <c:pt idx="15502">
                        <c:v>3.3192492496113735</c:v>
                      </c:pt>
                      <c:pt idx="15503">
                        <c:v>3.8168605349334799</c:v>
                      </c:pt>
                      <c:pt idx="15504">
                        <c:v>6.2406379947298039</c:v>
                      </c:pt>
                      <c:pt idx="15505">
                        <c:v>3.8930201847369448</c:v>
                      </c:pt>
                      <c:pt idx="15506">
                        <c:v>5.2188105663540201</c:v>
                      </c:pt>
                      <c:pt idx="15507">
                        <c:v>3.1469016269683578</c:v>
                      </c:pt>
                      <c:pt idx="15508">
                        <c:v>2.9067451880161359</c:v>
                      </c:pt>
                      <c:pt idx="15509">
                        <c:v>3.7202303260122274</c:v>
                      </c:pt>
                      <c:pt idx="15510">
                        <c:v>3.7941139178682892</c:v>
                      </c:pt>
                      <c:pt idx="15511">
                        <c:v>2.0247890170845078</c:v>
                      </c:pt>
                      <c:pt idx="15512">
                        <c:v>2.5327828468265516</c:v>
                      </c:pt>
                      <c:pt idx="15513">
                        <c:v>2.3534418712071719</c:v>
                      </c:pt>
                      <c:pt idx="15514">
                        <c:v>1.9060074858637162</c:v>
                      </c:pt>
                      <c:pt idx="15515">
                        <c:v>1.4769922327013516</c:v>
                      </c:pt>
                      <c:pt idx="15516">
                        <c:v>1.4202001611982431</c:v>
                      </c:pt>
                      <c:pt idx="15517">
                        <c:v>1.267258982714689</c:v>
                      </c:pt>
                      <c:pt idx="15518">
                        <c:v>1.4099245344153584</c:v>
                      </c:pt>
                      <c:pt idx="15519">
                        <c:v>0.79579634761831564</c:v>
                      </c:pt>
                      <c:pt idx="15520">
                        <c:v>1.3546506268882852</c:v>
                      </c:pt>
                      <c:pt idx="15521">
                        <c:v>1.0205384804308251</c:v>
                      </c:pt>
                      <c:pt idx="15522">
                        <c:v>0.87915805717411166</c:v>
                      </c:pt>
                      <c:pt idx="15523">
                        <c:v>0.69596102443912089</c:v>
                      </c:pt>
                      <c:pt idx="15524">
                        <c:v>0.62024365267943438</c:v>
                      </c:pt>
                      <c:pt idx="15525">
                        <c:v>1.3322710412134944</c:v>
                      </c:pt>
                      <c:pt idx="15526">
                        <c:v>1.9047387109684166</c:v>
                      </c:pt>
                      <c:pt idx="15527">
                        <c:v>2.3747603311160987</c:v>
                      </c:pt>
                      <c:pt idx="15528">
                        <c:v>2.104372723140393</c:v>
                      </c:pt>
                      <c:pt idx="15529">
                        <c:v>2.766223558500907</c:v>
                      </c:pt>
                      <c:pt idx="15530">
                        <c:v>2.8208679891560133</c:v>
                      </c:pt>
                      <c:pt idx="15531">
                        <c:v>4.747101577094516</c:v>
                      </c:pt>
                      <c:pt idx="15532">
                        <c:v>3.450878759751371</c:v>
                      </c:pt>
                      <c:pt idx="15533">
                        <c:v>2.8951021400029795</c:v>
                      </c:pt>
                      <c:pt idx="15534">
                        <c:v>2.111340348273318</c:v>
                      </c:pt>
                      <c:pt idx="15535">
                        <c:v>1.8407286424134817</c:v>
                      </c:pt>
                      <c:pt idx="15536">
                        <c:v>0.68785518534596135</c:v>
                      </c:pt>
                      <c:pt idx="15537">
                        <c:v>1.4265884102916575</c:v>
                      </c:pt>
                      <c:pt idx="15538">
                        <c:v>2.6226962243763525</c:v>
                      </c:pt>
                      <c:pt idx="15539">
                        <c:v>1.2383245976473249</c:v>
                      </c:pt>
                      <c:pt idx="15540">
                        <c:v>1.8837065138399316</c:v>
                      </c:pt>
                      <c:pt idx="15541">
                        <c:v>2.8758876136051477</c:v>
                      </c:pt>
                      <c:pt idx="15542">
                        <c:v>1.6628884834577491</c:v>
                      </c:pt>
                      <c:pt idx="15543">
                        <c:v>2.2995937964662558</c:v>
                      </c:pt>
                      <c:pt idx="15544">
                        <c:v>1.7877252938864432</c:v>
                      </c:pt>
                      <c:pt idx="15545">
                        <c:v>1.230866454201347</c:v>
                      </c:pt>
                      <c:pt idx="15546">
                        <c:v>1.8345866115738554</c:v>
                      </c:pt>
                      <c:pt idx="15547">
                        <c:v>1.8322895512525943</c:v>
                      </c:pt>
                      <c:pt idx="15548">
                        <c:v>1.7057559543590417</c:v>
                      </c:pt>
                      <c:pt idx="15549">
                        <c:v>1.8397918532873119</c:v>
                      </c:pt>
                      <c:pt idx="15550">
                        <c:v>0.74904351016652448</c:v>
                      </c:pt>
                      <c:pt idx="15551">
                        <c:v>2.0286326334951341</c:v>
                      </c:pt>
                      <c:pt idx="15552">
                        <c:v>2.2505431126936011</c:v>
                      </c:pt>
                      <c:pt idx="15553">
                        <c:v>2.96263279106822</c:v>
                      </c:pt>
                      <c:pt idx="15554">
                        <c:v>2.2434416022125188</c:v>
                      </c:pt>
                      <c:pt idx="15555">
                        <c:v>2.2746992678748925</c:v>
                      </c:pt>
                      <c:pt idx="15556">
                        <c:v>2.0513814117522613</c:v>
                      </c:pt>
                      <c:pt idx="15557">
                        <c:v>2.1658186622675095</c:v>
                      </c:pt>
                      <c:pt idx="15558">
                        <c:v>2.5447552960208326</c:v>
                      </c:pt>
                      <c:pt idx="15559">
                        <c:v>1.6720586116619969</c:v>
                      </c:pt>
                      <c:pt idx="15560">
                        <c:v>3.2937997640851759</c:v>
                      </c:pt>
                      <c:pt idx="15561">
                        <c:v>1.7247026448540808</c:v>
                      </c:pt>
                      <c:pt idx="15562">
                        <c:v>1.4364205641122183</c:v>
                      </c:pt>
                      <c:pt idx="15563">
                        <c:v>1.1505720231861174</c:v>
                      </c:pt>
                      <c:pt idx="15564">
                        <c:v>2.7211007224082899</c:v>
                      </c:pt>
                      <c:pt idx="15565">
                        <c:v>2.4144961872147594</c:v>
                      </c:pt>
                      <c:pt idx="15566">
                        <c:v>3.3160833105245682</c:v>
                      </c:pt>
                      <c:pt idx="15567">
                        <c:v>2.1721495703094678</c:v>
                      </c:pt>
                      <c:pt idx="15568">
                        <c:v>2.5168261788917539</c:v>
                      </c:pt>
                      <c:pt idx="15569">
                        <c:v>2.3659782369221829</c:v>
                      </c:pt>
                      <c:pt idx="15570">
                        <c:v>1.6813287457928598</c:v>
                      </c:pt>
                      <c:pt idx="15571">
                        <c:v>1.5435151956809754</c:v>
                      </c:pt>
                      <c:pt idx="15572">
                        <c:v>0.85117252862901782</c:v>
                      </c:pt>
                      <c:pt idx="15573">
                        <c:v>1.0855970933360144</c:v>
                      </c:pt>
                      <c:pt idx="15574">
                        <c:v>1.3462117660785153</c:v>
                      </c:pt>
                      <c:pt idx="15575">
                        <c:v>1.5416808481609015</c:v>
                      </c:pt>
                      <c:pt idx="15576">
                        <c:v>3.463178458720737</c:v>
                      </c:pt>
                      <c:pt idx="15577">
                        <c:v>2.7045681521860296</c:v>
                      </c:pt>
                      <c:pt idx="15578">
                        <c:v>4.2150760125061373</c:v>
                      </c:pt>
                      <c:pt idx="15579">
                        <c:v>3.2925080594087919</c:v>
                      </c:pt>
                      <c:pt idx="15580">
                        <c:v>3.1505338016153503</c:v>
                      </c:pt>
                      <c:pt idx="15581">
                        <c:v>3.3713812069565283</c:v>
                      </c:pt>
                      <c:pt idx="15582">
                        <c:v>2.5278292256404562</c:v>
                      </c:pt>
                      <c:pt idx="15583">
                        <c:v>2.3609416239760797</c:v>
                      </c:pt>
                      <c:pt idx="15584">
                        <c:v>3.3520695051538878</c:v>
                      </c:pt>
                      <c:pt idx="15585">
                        <c:v>3.0513179358718929</c:v>
                      </c:pt>
                      <c:pt idx="15586">
                        <c:v>2.8449702127568779</c:v>
                      </c:pt>
                      <c:pt idx="15587">
                        <c:v>2.9480939356135392</c:v>
                      </c:pt>
                      <c:pt idx="15588">
                        <c:v>2.955282014683005</c:v>
                      </c:pt>
                      <c:pt idx="15589">
                        <c:v>3.2502039978399884</c:v>
                      </c:pt>
                      <c:pt idx="15590">
                        <c:v>1.3587702163464364</c:v>
                      </c:pt>
                      <c:pt idx="15591">
                        <c:v>2.0527058120338011</c:v>
                      </c:pt>
                      <c:pt idx="15592">
                        <c:v>1.4658667895588107</c:v>
                      </c:pt>
                      <c:pt idx="15593">
                        <c:v>2.0383249426092123</c:v>
                      </c:pt>
                      <c:pt idx="15594">
                        <c:v>1.7928281119296416</c:v>
                      </c:pt>
                      <c:pt idx="15595">
                        <c:v>1.2859938974172105</c:v>
                      </c:pt>
                      <c:pt idx="15596">
                        <c:v>2.0103042500246482</c:v>
                      </c:pt>
                      <c:pt idx="15597">
                        <c:v>1.2977079091135075</c:v>
                      </c:pt>
                      <c:pt idx="15598">
                        <c:v>1.4136939968632858</c:v>
                      </c:pt>
                      <c:pt idx="15599">
                        <c:v>1.6584290030823137</c:v>
                      </c:pt>
                      <c:pt idx="15600">
                        <c:v>1.8194682919389171</c:v>
                      </c:pt>
                      <c:pt idx="15601">
                        <c:v>1.9486907485946219</c:v>
                      </c:pt>
                      <c:pt idx="15602">
                        <c:v>2.9412649783105196</c:v>
                      </c:pt>
                      <c:pt idx="15603">
                        <c:v>2.2934656242401474</c:v>
                      </c:pt>
                      <c:pt idx="15604">
                        <c:v>3.260113048601506</c:v>
                      </c:pt>
                      <c:pt idx="15605">
                        <c:v>2.2664843445953191</c:v>
                      </c:pt>
                      <c:pt idx="15606">
                        <c:v>3.9865037183911789</c:v>
                      </c:pt>
                      <c:pt idx="15607">
                        <c:v>3.0395736458886455</c:v>
                      </c:pt>
                      <c:pt idx="15608">
                        <c:v>2.8171378413106316</c:v>
                      </c:pt>
                      <c:pt idx="15609">
                        <c:v>2.6921323033737408</c:v>
                      </c:pt>
                      <c:pt idx="15610">
                        <c:v>4.2979942406153171</c:v>
                      </c:pt>
                      <c:pt idx="15611">
                        <c:v>3.5515594443566045</c:v>
                      </c:pt>
                      <c:pt idx="15612">
                        <c:v>2.9951623404770338</c:v>
                      </c:pt>
                      <c:pt idx="15613">
                        <c:v>3.9948780462359323</c:v>
                      </c:pt>
                      <c:pt idx="15614">
                        <c:v>2.5744501090085734</c:v>
                      </c:pt>
                      <c:pt idx="15615">
                        <c:v>2.3636100115537966</c:v>
                      </c:pt>
                      <c:pt idx="15616">
                        <c:v>2.5961670353634538</c:v>
                      </c:pt>
                      <c:pt idx="15617">
                        <c:v>2.5472161422600283</c:v>
                      </c:pt>
                      <c:pt idx="15618">
                        <c:v>2.272445025812095</c:v>
                      </c:pt>
                      <c:pt idx="15619">
                        <c:v>1.259339531109972</c:v>
                      </c:pt>
                      <c:pt idx="15620">
                        <c:v>1.9522020379738036</c:v>
                      </c:pt>
                      <c:pt idx="15621">
                        <c:v>1.5451912748244547</c:v>
                      </c:pt>
                      <c:pt idx="15622">
                        <c:v>2.2721551972912408</c:v>
                      </c:pt>
                      <c:pt idx="15623">
                        <c:v>1.862034028602221</c:v>
                      </c:pt>
                      <c:pt idx="15624">
                        <c:v>1.3536388569420916</c:v>
                      </c:pt>
                      <c:pt idx="15625">
                        <c:v>1.4728198089859161</c:v>
                      </c:pt>
                      <c:pt idx="15626">
                        <c:v>2.4469144528161477</c:v>
                      </c:pt>
                      <c:pt idx="15627">
                        <c:v>2.1846275142039686</c:v>
                      </c:pt>
                      <c:pt idx="15628">
                        <c:v>3.2197330579208372</c:v>
                      </c:pt>
                      <c:pt idx="15629">
                        <c:v>3.5660417250879326</c:v>
                      </c:pt>
                      <c:pt idx="15630">
                        <c:v>2.4160651001269451</c:v>
                      </c:pt>
                      <c:pt idx="15631">
                        <c:v>3.1162581612467872</c:v>
                      </c:pt>
                      <c:pt idx="15632">
                        <c:v>2.5611338228040723</c:v>
                      </c:pt>
                      <c:pt idx="15633">
                        <c:v>4.1587724492018596</c:v>
                      </c:pt>
                      <c:pt idx="15634">
                        <c:v>2.5082093584369418</c:v>
                      </c:pt>
                      <c:pt idx="15635">
                        <c:v>1.9811367582901456</c:v>
                      </c:pt>
                      <c:pt idx="15636">
                        <c:v>1.6713511193526847</c:v>
                      </c:pt>
                      <c:pt idx="15637">
                        <c:v>1.9401414752129464</c:v>
                      </c:pt>
                      <c:pt idx="15638">
                        <c:v>2.6026286275690307</c:v>
                      </c:pt>
                      <c:pt idx="15639">
                        <c:v>1.5295540578208124</c:v>
                      </c:pt>
                      <c:pt idx="15640">
                        <c:v>2.288461110684711</c:v>
                      </c:pt>
                      <c:pt idx="15641">
                        <c:v>1.4668149939802932</c:v>
                      </c:pt>
                      <c:pt idx="15642">
                        <c:v>2.1484881720960192</c:v>
                      </c:pt>
                      <c:pt idx="15643">
                        <c:v>1.0011101585120248</c:v>
                      </c:pt>
                      <c:pt idx="15644">
                        <c:v>1.6540925655724044</c:v>
                      </c:pt>
                      <c:pt idx="15645">
                        <c:v>1.534523818528611</c:v>
                      </c:pt>
                      <c:pt idx="15646">
                        <c:v>1.3567550916913858</c:v>
                      </c:pt>
                      <c:pt idx="15647">
                        <c:v>1.1641748869802091</c:v>
                      </c:pt>
                      <c:pt idx="15648">
                        <c:v>1.0563695707167198</c:v>
                      </c:pt>
                      <c:pt idx="15649">
                        <c:v>0.98660873215193601</c:v>
                      </c:pt>
                      <c:pt idx="15650">
                        <c:v>1.6160977909337282</c:v>
                      </c:pt>
                      <c:pt idx="15651">
                        <c:v>1.0715950688321279</c:v>
                      </c:pt>
                      <c:pt idx="15652">
                        <c:v>2.4610187530670813</c:v>
                      </c:pt>
                      <c:pt idx="15653">
                        <c:v>1.2973993096130574</c:v>
                      </c:pt>
                      <c:pt idx="15654">
                        <c:v>1.7726433276814488</c:v>
                      </c:pt>
                      <c:pt idx="15655">
                        <c:v>2.2488877042744937</c:v>
                      </c:pt>
                      <c:pt idx="15656">
                        <c:v>2.9996000561872158</c:v>
                      </c:pt>
                      <c:pt idx="15657">
                        <c:v>2.1786025029657794</c:v>
                      </c:pt>
                      <c:pt idx="15658">
                        <c:v>2.0462631169367866</c:v>
                      </c:pt>
                      <c:pt idx="15659">
                        <c:v>1.1827326573728767</c:v>
                      </c:pt>
                      <c:pt idx="15660">
                        <c:v>2.2204788704355063</c:v>
                      </c:pt>
                      <c:pt idx="15661">
                        <c:v>1.9514860606580005</c:v>
                      </c:pt>
                      <c:pt idx="15662">
                        <c:v>2.0916879344698778</c:v>
                      </c:pt>
                      <c:pt idx="15663">
                        <c:v>1.6562742817434832</c:v>
                      </c:pt>
                      <c:pt idx="15664">
                        <c:v>1.4308744616858535</c:v>
                      </c:pt>
                      <c:pt idx="15665">
                        <c:v>1.3410473981427273</c:v>
                      </c:pt>
                      <c:pt idx="15666">
                        <c:v>1.4595067981817134</c:v>
                      </c:pt>
                      <c:pt idx="15667">
                        <c:v>0.77101351081340652</c:v>
                      </c:pt>
                      <c:pt idx="15668">
                        <c:v>2.288018552045505</c:v>
                      </c:pt>
                      <c:pt idx="15669">
                        <c:v>1.4194984946195019</c:v>
                      </c:pt>
                      <c:pt idx="15670">
                        <c:v>2.0150469314559785</c:v>
                      </c:pt>
                      <c:pt idx="15671">
                        <c:v>1.1741575569865423</c:v>
                      </c:pt>
                      <c:pt idx="15672">
                        <c:v>1.727893743707102</c:v>
                      </c:pt>
                      <c:pt idx="15673">
                        <c:v>2.3512506129865418</c:v>
                      </c:pt>
                      <c:pt idx="15674">
                        <c:v>1.4699988780367197</c:v>
                      </c:pt>
                      <c:pt idx="15675">
                        <c:v>0.50083878723931008</c:v>
                      </c:pt>
                      <c:pt idx="15676">
                        <c:v>1.8442563107606043</c:v>
                      </c:pt>
                      <c:pt idx="15677">
                        <c:v>2.5546595462152495</c:v>
                      </c:pt>
                      <c:pt idx="15678">
                        <c:v>3.2321380153197001</c:v>
                      </c:pt>
                      <c:pt idx="15679">
                        <c:v>2.4289427842971802</c:v>
                      </c:pt>
                      <c:pt idx="15680">
                        <c:v>2.8337113025918281</c:v>
                      </c:pt>
                      <c:pt idx="15681">
                        <c:v>2.6373914756045362</c:v>
                      </c:pt>
                      <c:pt idx="15682">
                        <c:v>3.792284209778034</c:v>
                      </c:pt>
                      <c:pt idx="15683">
                        <c:v>3.7945616470349326</c:v>
                      </c:pt>
                      <c:pt idx="15684">
                        <c:v>3.7065609671726287</c:v>
                      </c:pt>
                      <c:pt idx="15685">
                        <c:v>1.1454003065546892</c:v>
                      </c:pt>
                      <c:pt idx="15686">
                        <c:v>1.8006531757942437</c:v>
                      </c:pt>
                      <c:pt idx="15687">
                        <c:v>3.0507406272697954</c:v>
                      </c:pt>
                      <c:pt idx="15688">
                        <c:v>1.897136629473382</c:v>
                      </c:pt>
                      <c:pt idx="15689">
                        <c:v>1.3875602749175544</c:v>
                      </c:pt>
                      <c:pt idx="15690">
                        <c:v>1.4094748518972906</c:v>
                      </c:pt>
                      <c:pt idx="15691">
                        <c:v>1.2344432746076401</c:v>
                      </c:pt>
                      <c:pt idx="15692">
                        <c:v>1.2704571237273639</c:v>
                      </c:pt>
                      <c:pt idx="15693">
                        <c:v>1.0983570001208105</c:v>
                      </c:pt>
                      <c:pt idx="15694">
                        <c:v>0.71033444773673815</c:v>
                      </c:pt>
                      <c:pt idx="15695">
                        <c:v>0.84127538003906743</c:v>
                      </c:pt>
                      <c:pt idx="15696">
                        <c:v>0.93495799817019043</c:v>
                      </c:pt>
                      <c:pt idx="15697">
                        <c:v>0.77869038066540774</c:v>
                      </c:pt>
                      <c:pt idx="15698">
                        <c:v>0.6888468484966036</c:v>
                      </c:pt>
                      <c:pt idx="15699">
                        <c:v>0.73995356002963431</c:v>
                      </c:pt>
                      <c:pt idx="15700">
                        <c:v>0.98150707457599795</c:v>
                      </c:pt>
                      <c:pt idx="15701">
                        <c:v>1.897523766729849</c:v>
                      </c:pt>
                      <c:pt idx="15702">
                        <c:v>2.5466767535598982</c:v>
                      </c:pt>
                      <c:pt idx="15703">
                        <c:v>4.2236705939402563</c:v>
                      </c:pt>
                      <c:pt idx="15704">
                        <c:v>4.3247661722145363</c:v>
                      </c:pt>
                      <c:pt idx="15705">
                        <c:v>4.5310762671450169</c:v>
                      </c:pt>
                      <c:pt idx="15706">
                        <c:v>3.102202649746423</c:v>
                      </c:pt>
                      <c:pt idx="15707">
                        <c:v>2.7082415907817605</c:v>
                      </c:pt>
                      <c:pt idx="15708">
                        <c:v>4.0693975064225389</c:v>
                      </c:pt>
                      <c:pt idx="15709">
                        <c:v>3.7649260741694786</c:v>
                      </c:pt>
                      <c:pt idx="15710">
                        <c:v>4.0712170082467845</c:v>
                      </c:pt>
                      <c:pt idx="15711">
                        <c:v>4.5093961039043782</c:v>
                      </c:pt>
                      <c:pt idx="15712">
                        <c:v>3.8208991838513082</c:v>
                      </c:pt>
                      <c:pt idx="15713">
                        <c:v>3.0803683778279485</c:v>
                      </c:pt>
                      <c:pt idx="15714">
                        <c:v>2.9141094816894109</c:v>
                      </c:pt>
                      <c:pt idx="15715">
                        <c:v>3.151910248656308</c:v>
                      </c:pt>
                      <c:pt idx="15716">
                        <c:v>1.8000452411211716</c:v>
                      </c:pt>
                      <c:pt idx="15717">
                        <c:v>1.6174567852735537</c:v>
                      </c:pt>
                      <c:pt idx="15718">
                        <c:v>1.6808009652433744</c:v>
                      </c:pt>
                      <c:pt idx="15719">
                        <c:v>2.4042628649701681</c:v>
                      </c:pt>
                      <c:pt idx="15720">
                        <c:v>1.1231506694174476</c:v>
                      </c:pt>
                      <c:pt idx="15721">
                        <c:v>1.1577678089072776</c:v>
                      </c:pt>
                      <c:pt idx="15722">
                        <c:v>0.85875570491462194</c:v>
                      </c:pt>
                      <c:pt idx="15723">
                        <c:v>1.0426974864690342</c:v>
                      </c:pt>
                      <c:pt idx="15724">
                        <c:v>0.34627352601326261</c:v>
                      </c:pt>
                      <c:pt idx="15725">
                        <c:v>2.2380472034893679</c:v>
                      </c:pt>
                      <c:pt idx="15726">
                        <c:v>1.7970675033528021</c:v>
                      </c:pt>
                      <c:pt idx="15727">
                        <c:v>2.266931923205695</c:v>
                      </c:pt>
                      <c:pt idx="15728">
                        <c:v>1.9729985819479765</c:v>
                      </c:pt>
                      <c:pt idx="15729">
                        <c:v>4.7371860429249857</c:v>
                      </c:pt>
                      <c:pt idx="15730">
                        <c:v>3.8421598773366856</c:v>
                      </c:pt>
                      <c:pt idx="15731">
                        <c:v>3.1503899353324809</c:v>
                      </c:pt>
                      <c:pt idx="15732">
                        <c:v>3.2464485481263439</c:v>
                      </c:pt>
                      <c:pt idx="15733">
                        <c:v>2.6770734220331289</c:v>
                      </c:pt>
                      <c:pt idx="15734">
                        <c:v>4.3615140247912985</c:v>
                      </c:pt>
                      <c:pt idx="15735">
                        <c:v>2.4333963977441426</c:v>
                      </c:pt>
                      <c:pt idx="15736">
                        <c:v>1.1097735715405943</c:v>
                      </c:pt>
                      <c:pt idx="15737">
                        <c:v>2.4082845326750633</c:v>
                      </c:pt>
                      <c:pt idx="15738">
                        <c:v>2.9937192693646222</c:v>
                      </c:pt>
                      <c:pt idx="15739">
                        <c:v>1.2018997800352198</c:v>
                      </c:pt>
                      <c:pt idx="15740">
                        <c:v>1.8612213873464594</c:v>
                      </c:pt>
                      <c:pt idx="15741">
                        <c:v>2.8027789260875369</c:v>
                      </c:pt>
                      <c:pt idx="15742">
                        <c:v>1.3212857735124988</c:v>
                      </c:pt>
                      <c:pt idx="15743">
                        <c:v>1.9893438721975456</c:v>
                      </c:pt>
                      <c:pt idx="15744">
                        <c:v>1.240446902795211</c:v>
                      </c:pt>
                      <c:pt idx="15745">
                        <c:v>2.8983155700437364</c:v>
                      </c:pt>
                      <c:pt idx="15746">
                        <c:v>1.5406739734468367</c:v>
                      </c:pt>
                      <c:pt idx="15747">
                        <c:v>0.98924794364282209</c:v>
                      </c:pt>
                      <c:pt idx="15748">
                        <c:v>2.6073638035973152</c:v>
                      </c:pt>
                      <c:pt idx="15749">
                        <c:v>2.1305346134075891</c:v>
                      </c:pt>
                      <c:pt idx="15750">
                        <c:v>1.4430852655272579</c:v>
                      </c:pt>
                      <c:pt idx="15751">
                        <c:v>1.5988975965191037</c:v>
                      </c:pt>
                      <c:pt idx="15752">
                        <c:v>1.3693872325589203</c:v>
                      </c:pt>
                      <c:pt idx="15753">
                        <c:v>1.6553418127134232</c:v>
                      </c:pt>
                      <c:pt idx="15754">
                        <c:v>1.2685929303158208</c:v>
                      </c:pt>
                      <c:pt idx="15755">
                        <c:v>2.1465591207872863</c:v>
                      </c:pt>
                      <c:pt idx="15756">
                        <c:v>2.5935256527389736</c:v>
                      </c:pt>
                      <c:pt idx="15757">
                        <c:v>1.7840917673777918</c:v>
                      </c:pt>
                      <c:pt idx="15758">
                        <c:v>2.3825863916972452</c:v>
                      </c:pt>
                      <c:pt idx="15759">
                        <c:v>2.1091880352827275</c:v>
                      </c:pt>
                      <c:pt idx="15760">
                        <c:v>2.3039713598893838</c:v>
                      </c:pt>
                      <c:pt idx="15761">
                        <c:v>1.9473260118078717</c:v>
                      </c:pt>
                      <c:pt idx="15762">
                        <c:v>1.3427445936581921</c:v>
                      </c:pt>
                      <c:pt idx="15763">
                        <c:v>1.7041505011252729</c:v>
                      </c:pt>
                      <c:pt idx="15764">
                        <c:v>2.0406562252422025</c:v>
                      </c:pt>
                      <c:pt idx="15765">
                        <c:v>1.6527700724218348</c:v>
                      </c:pt>
                      <c:pt idx="15766">
                        <c:v>1.2615251924007138</c:v>
                      </c:pt>
                      <c:pt idx="15767">
                        <c:v>1.2706274865209677</c:v>
                      </c:pt>
                      <c:pt idx="15768">
                        <c:v>1.244690570126137</c:v>
                      </c:pt>
                      <c:pt idx="15769">
                        <c:v>1.201925207226759</c:v>
                      </c:pt>
                      <c:pt idx="15770">
                        <c:v>0.80586747005428128</c:v>
                      </c:pt>
                      <c:pt idx="15771">
                        <c:v>0.89855427734288873</c:v>
                      </c:pt>
                      <c:pt idx="15772">
                        <c:v>0.52296527783211688</c:v>
                      </c:pt>
                      <c:pt idx="15773">
                        <c:v>1.5900180418040224</c:v>
                      </c:pt>
                      <c:pt idx="15774">
                        <c:v>1.4397120618713468</c:v>
                      </c:pt>
                      <c:pt idx="15775">
                        <c:v>2.8490429583840036</c:v>
                      </c:pt>
                      <c:pt idx="15776">
                        <c:v>2.8590742896612396</c:v>
                      </c:pt>
                      <c:pt idx="15777">
                        <c:v>2.6584377865244662</c:v>
                      </c:pt>
                      <c:pt idx="15778">
                        <c:v>2.1000674708997344</c:v>
                      </c:pt>
                      <c:pt idx="15779">
                        <c:v>2.3923124027232037</c:v>
                      </c:pt>
                      <c:pt idx="15780">
                        <c:v>1.3029091679198328</c:v>
                      </c:pt>
                      <c:pt idx="15781">
                        <c:v>2.7223134547846661</c:v>
                      </c:pt>
                      <c:pt idx="15782">
                        <c:v>2.3598336674986959</c:v>
                      </c:pt>
                      <c:pt idx="15783">
                        <c:v>2.6071783755954341</c:v>
                      </c:pt>
                      <c:pt idx="15784">
                        <c:v>2.8647898501079774</c:v>
                      </c:pt>
                      <c:pt idx="15785">
                        <c:v>1.709989130438524</c:v>
                      </c:pt>
                      <c:pt idx="15786">
                        <c:v>2.8476539294601007</c:v>
                      </c:pt>
                      <c:pt idx="15787">
                        <c:v>1.7150041020394344</c:v>
                      </c:pt>
                      <c:pt idx="15788">
                        <c:v>3.2085810462133297</c:v>
                      </c:pt>
                      <c:pt idx="15789">
                        <c:v>3.2514526944593767</c:v>
                      </c:pt>
                      <c:pt idx="15790">
                        <c:v>1.4786777285583095</c:v>
                      </c:pt>
                      <c:pt idx="15791">
                        <c:v>2.8713532231319459</c:v>
                      </c:pt>
                      <c:pt idx="15792">
                        <c:v>1.8706549270244826</c:v>
                      </c:pt>
                      <c:pt idx="15793">
                        <c:v>3.18586829716812</c:v>
                      </c:pt>
                      <c:pt idx="15794">
                        <c:v>2.4114652019075891</c:v>
                      </c:pt>
                      <c:pt idx="15795">
                        <c:v>2.3118492607198489</c:v>
                      </c:pt>
                      <c:pt idx="15796">
                        <c:v>1.5275688406700278</c:v>
                      </c:pt>
                      <c:pt idx="15797">
                        <c:v>2.4222598925118239</c:v>
                      </c:pt>
                      <c:pt idx="15798">
                        <c:v>1.502778839069292</c:v>
                      </c:pt>
                      <c:pt idx="15799">
                        <c:v>2.3000176873774172</c:v>
                      </c:pt>
                      <c:pt idx="15800">
                        <c:v>1.7854854258606343</c:v>
                      </c:pt>
                      <c:pt idx="15801">
                        <c:v>2.5219167966439144</c:v>
                      </c:pt>
                      <c:pt idx="15802">
                        <c:v>2.707674721653917</c:v>
                      </c:pt>
                      <c:pt idx="15803">
                        <c:v>2.9325459509276928</c:v>
                      </c:pt>
                      <c:pt idx="15804">
                        <c:v>2.8146278496735206</c:v>
                      </c:pt>
                      <c:pt idx="15805">
                        <c:v>2.9233524144824035</c:v>
                      </c:pt>
                      <c:pt idx="15806">
                        <c:v>1.9198842156240377</c:v>
                      </c:pt>
                      <c:pt idx="15807">
                        <c:v>2.1034276245450312</c:v>
                      </c:pt>
                      <c:pt idx="15808">
                        <c:v>1.2648299196991188</c:v>
                      </c:pt>
                      <c:pt idx="15809">
                        <c:v>2.3416940883138748</c:v>
                      </c:pt>
                      <c:pt idx="15810">
                        <c:v>1.6336062312292783</c:v>
                      </c:pt>
                      <c:pt idx="15811">
                        <c:v>3.1720108913967335</c:v>
                      </c:pt>
                      <c:pt idx="15812">
                        <c:v>1.7165923057648949</c:v>
                      </c:pt>
                      <c:pt idx="15813">
                        <c:v>1.1620375395792364</c:v>
                      </c:pt>
                      <c:pt idx="15814">
                        <c:v>1.8699421735483817</c:v>
                      </c:pt>
                      <c:pt idx="15815">
                        <c:v>1.4810977940113688</c:v>
                      </c:pt>
                      <c:pt idx="15816">
                        <c:v>1.8030857931404189</c:v>
                      </c:pt>
                      <c:pt idx="15817">
                        <c:v>1.979097371084332</c:v>
                      </c:pt>
                      <c:pt idx="15818">
                        <c:v>1.0799456175020048</c:v>
                      </c:pt>
                      <c:pt idx="15819">
                        <c:v>1.2073059704834752</c:v>
                      </c:pt>
                      <c:pt idx="15820">
                        <c:v>1.5640910968713677</c:v>
                      </c:pt>
                      <c:pt idx="15821">
                        <c:v>1.7344454059664811</c:v>
                      </c:pt>
                      <c:pt idx="15822">
                        <c:v>1.6887838712221199</c:v>
                      </c:pt>
                      <c:pt idx="15823">
                        <c:v>0.76727775786757157</c:v>
                      </c:pt>
                      <c:pt idx="15824">
                        <c:v>1.1151760647049922</c:v>
                      </c:pt>
                      <c:pt idx="15825">
                        <c:v>1.6879435329110839</c:v>
                      </c:pt>
                      <c:pt idx="15826">
                        <c:v>1.0561860131039977</c:v>
                      </c:pt>
                      <c:pt idx="15827">
                        <c:v>2.2753895760736995</c:v>
                      </c:pt>
                      <c:pt idx="15828">
                        <c:v>3.0470989321209148</c:v>
                      </c:pt>
                      <c:pt idx="15829">
                        <c:v>2.9312529740737738</c:v>
                      </c:pt>
                      <c:pt idx="15830">
                        <c:v>1.701471914463669</c:v>
                      </c:pt>
                      <c:pt idx="15831">
                        <c:v>2.8103888953023937</c:v>
                      </c:pt>
                      <c:pt idx="15832">
                        <c:v>2.0206486529047019</c:v>
                      </c:pt>
                      <c:pt idx="15833">
                        <c:v>2.621428764789651</c:v>
                      </c:pt>
                      <c:pt idx="15834">
                        <c:v>1.5377792631791294</c:v>
                      </c:pt>
                      <c:pt idx="15835">
                        <c:v>1.5260230476197982</c:v>
                      </c:pt>
                      <c:pt idx="15836">
                        <c:v>3.1924337983554478</c:v>
                      </c:pt>
                      <c:pt idx="15837">
                        <c:v>2.5058470665296371</c:v>
                      </c:pt>
                      <c:pt idx="15838">
                        <c:v>2.7606451046769176</c:v>
                      </c:pt>
                      <c:pt idx="15839">
                        <c:v>1.9544613960872319</c:v>
                      </c:pt>
                      <c:pt idx="15840">
                        <c:v>3.5442091737001378</c:v>
                      </c:pt>
                      <c:pt idx="15841">
                        <c:v>3.1262552178524503</c:v>
                      </c:pt>
                      <c:pt idx="15842">
                        <c:v>1.8728597817910368</c:v>
                      </c:pt>
                      <c:pt idx="15843">
                        <c:v>1.3788560295307908</c:v>
                      </c:pt>
                      <c:pt idx="15844">
                        <c:v>1.4840612405881286</c:v>
                      </c:pt>
                      <c:pt idx="15845">
                        <c:v>2.4526702152562545</c:v>
                      </c:pt>
                      <c:pt idx="15846">
                        <c:v>1.341457105194902</c:v>
                      </c:pt>
                      <c:pt idx="15847">
                        <c:v>1.8587303706982503</c:v>
                      </c:pt>
                      <c:pt idx="15848">
                        <c:v>2.3516941691173092</c:v>
                      </c:pt>
                      <c:pt idx="15849">
                        <c:v>2.4250960637776462</c:v>
                      </c:pt>
                      <c:pt idx="15850">
                        <c:v>1.9088326147420116</c:v>
                      </c:pt>
                      <c:pt idx="15851">
                        <c:v>2.5626258571085838</c:v>
                      </c:pt>
                      <c:pt idx="15852">
                        <c:v>1.6997409386633842</c:v>
                      </c:pt>
                      <c:pt idx="15853">
                        <c:v>1.554697513335545</c:v>
                      </c:pt>
                      <c:pt idx="15854">
                        <c:v>1.9972406848646542</c:v>
                      </c:pt>
                      <c:pt idx="15855">
                        <c:v>1.6125693902209586</c:v>
                      </c:pt>
                      <c:pt idx="15856">
                        <c:v>2.8125985420027897</c:v>
                      </c:pt>
                      <c:pt idx="15857">
                        <c:v>2.0126980233386842</c:v>
                      </c:pt>
                      <c:pt idx="15858">
                        <c:v>2.7364002116542552</c:v>
                      </c:pt>
                      <c:pt idx="15859">
                        <c:v>2.0095307361623003</c:v>
                      </c:pt>
                      <c:pt idx="15860">
                        <c:v>1.8832067573885749</c:v>
                      </c:pt>
                      <c:pt idx="15861">
                        <c:v>1.4749996075734795</c:v>
                      </c:pt>
                      <c:pt idx="15862">
                        <c:v>0.87471526141715705</c:v>
                      </c:pt>
                      <c:pt idx="15863">
                        <c:v>0.97541044188722936</c:v>
                      </c:pt>
                      <c:pt idx="15864">
                        <c:v>2.1636681909079334</c:v>
                      </c:pt>
                      <c:pt idx="15865">
                        <c:v>1.77518915740307</c:v>
                      </c:pt>
                      <c:pt idx="15866">
                        <c:v>1.3929162874757235</c:v>
                      </c:pt>
                      <c:pt idx="15867">
                        <c:v>1.2255915367194687</c:v>
                      </c:pt>
                      <c:pt idx="15868">
                        <c:v>0.66217599254934711</c:v>
                      </c:pt>
                      <c:pt idx="15869">
                        <c:v>2.4188502624631498</c:v>
                      </c:pt>
                      <c:pt idx="15870">
                        <c:v>1.6216551637515162</c:v>
                      </c:pt>
                      <c:pt idx="15871">
                        <c:v>1.7846876412508916</c:v>
                      </c:pt>
                      <c:pt idx="15872">
                        <c:v>1.8052451137717127</c:v>
                      </c:pt>
                      <c:pt idx="15873">
                        <c:v>1.7751254277071606</c:v>
                      </c:pt>
                      <c:pt idx="15874">
                        <c:v>1.1810967667685361</c:v>
                      </c:pt>
                      <c:pt idx="15875">
                        <c:v>0.22931038745813234</c:v>
                      </c:pt>
                      <c:pt idx="15876">
                        <c:v>1.712614332109708</c:v>
                      </c:pt>
                      <c:pt idx="15877">
                        <c:v>2.2484006669775427</c:v>
                      </c:pt>
                      <c:pt idx="15878">
                        <c:v>2.26969078000409</c:v>
                      </c:pt>
                      <c:pt idx="15879">
                        <c:v>2.2067843910513658</c:v>
                      </c:pt>
                      <c:pt idx="15880">
                        <c:v>3.8897719880852759</c:v>
                      </c:pt>
                      <c:pt idx="15881">
                        <c:v>3.5390491810136222</c:v>
                      </c:pt>
                      <c:pt idx="15882">
                        <c:v>3.4507796241863313</c:v>
                      </c:pt>
                      <c:pt idx="15883">
                        <c:v>2.541388794629388</c:v>
                      </c:pt>
                      <c:pt idx="15884">
                        <c:v>2.9527830542164875</c:v>
                      </c:pt>
                      <c:pt idx="15885">
                        <c:v>2.7281620489667735</c:v>
                      </c:pt>
                      <c:pt idx="15886">
                        <c:v>1.0587557539909647</c:v>
                      </c:pt>
                      <c:pt idx="15887">
                        <c:v>2.4679385592293612</c:v>
                      </c:pt>
                      <c:pt idx="15888">
                        <c:v>1.3784616153996021</c:v>
                      </c:pt>
                      <c:pt idx="15889">
                        <c:v>1.6783680497602991</c:v>
                      </c:pt>
                      <c:pt idx="15890">
                        <c:v>1.3766854564666375</c:v>
                      </c:pt>
                      <c:pt idx="15891">
                        <c:v>1.6455967512368994</c:v>
                      </c:pt>
                      <c:pt idx="15892">
                        <c:v>1.2722509890581053</c:v>
                      </c:pt>
                      <c:pt idx="15893">
                        <c:v>1.193332790407482</c:v>
                      </c:pt>
                      <c:pt idx="15894">
                        <c:v>1.263085181210273</c:v>
                      </c:pt>
                      <c:pt idx="15895">
                        <c:v>1.0397701165106292</c:v>
                      </c:pt>
                      <c:pt idx="15896">
                        <c:v>0.72346459232901483</c:v>
                      </c:pt>
                      <c:pt idx="15897">
                        <c:v>0.75603240976414388</c:v>
                      </c:pt>
                      <c:pt idx="15898">
                        <c:v>0.75770942004232233</c:v>
                      </c:pt>
                      <c:pt idx="15899">
                        <c:v>0.43207158421434616</c:v>
                      </c:pt>
                      <c:pt idx="15900">
                        <c:v>1.3594621810728214</c:v>
                      </c:pt>
                      <c:pt idx="15901">
                        <c:v>3.1578816577933324</c:v>
                      </c:pt>
                      <c:pt idx="15902">
                        <c:v>2.9470988260074371</c:v>
                      </c:pt>
                      <c:pt idx="15903">
                        <c:v>2.8246619792880838</c:v>
                      </c:pt>
                      <c:pt idx="15904">
                        <c:v>3.7426519478975289</c:v>
                      </c:pt>
                      <c:pt idx="15905">
                        <c:v>2.5119509146866354</c:v>
                      </c:pt>
                      <c:pt idx="15906">
                        <c:v>3.1153183029795666</c:v>
                      </c:pt>
                      <c:pt idx="15907">
                        <c:v>3.0285179926861825</c:v>
                      </c:pt>
                      <c:pt idx="15908">
                        <c:v>2.0249241087736056</c:v>
                      </c:pt>
                      <c:pt idx="15909">
                        <c:v>3.1374353689411958</c:v>
                      </c:pt>
                      <c:pt idx="15910">
                        <c:v>2.2206026131592611</c:v>
                      </c:pt>
                      <c:pt idx="15911">
                        <c:v>2.5442987219927673</c:v>
                      </c:pt>
                      <c:pt idx="15912">
                        <c:v>2.0884812123689871</c:v>
                      </c:pt>
                      <c:pt idx="15913">
                        <c:v>1.5643964788232629</c:v>
                      </c:pt>
                      <c:pt idx="15914">
                        <c:v>2.2910435310873924</c:v>
                      </c:pt>
                      <c:pt idx="15915">
                        <c:v>1.1718886718114587</c:v>
                      </c:pt>
                      <c:pt idx="15916">
                        <c:v>1.9144518333119052</c:v>
                      </c:pt>
                      <c:pt idx="15917">
                        <c:v>2.4334661952642023</c:v>
                      </c:pt>
                      <c:pt idx="15918">
                        <c:v>1.5161292826836863</c:v>
                      </c:pt>
                      <c:pt idx="15919">
                        <c:v>1.8073580356281078</c:v>
                      </c:pt>
                      <c:pt idx="15920">
                        <c:v>1.2417898012845188</c:v>
                      </c:pt>
                      <c:pt idx="15921">
                        <c:v>1.6825103805209713</c:v>
                      </c:pt>
                      <c:pt idx="15922">
                        <c:v>1.7003525554442322</c:v>
                      </c:pt>
                      <c:pt idx="15923">
                        <c:v>1.2317100981657112</c:v>
                      </c:pt>
                      <c:pt idx="15924">
                        <c:v>1.2896370833245798</c:v>
                      </c:pt>
                      <c:pt idx="15925">
                        <c:v>0.1509903343698932</c:v>
                      </c:pt>
                      <c:pt idx="15926">
                        <c:v>2.5583227314014199</c:v>
                      </c:pt>
                      <c:pt idx="15927">
                        <c:v>3.2302185445749321</c:v>
                      </c:pt>
                      <c:pt idx="15928">
                        <c:v>3.9714941148571263</c:v>
                      </c:pt>
                      <c:pt idx="15929">
                        <c:v>2.2287423707299183</c:v>
                      </c:pt>
                      <c:pt idx="15930">
                        <c:v>4.8685154609407411</c:v>
                      </c:pt>
                      <c:pt idx="15931">
                        <c:v>1.8756751076244522</c:v>
                      </c:pt>
                      <c:pt idx="15932">
                        <c:v>2.0994644831799749</c:v>
                      </c:pt>
                      <c:pt idx="15933">
                        <c:v>2.1815228301735914</c:v>
                      </c:pt>
                      <c:pt idx="15934">
                        <c:v>2.7977378212817672</c:v>
                      </c:pt>
                      <c:pt idx="15935">
                        <c:v>1.516963733563669</c:v>
                      </c:pt>
                      <c:pt idx="15936">
                        <c:v>2.7894211924372549</c:v>
                      </c:pt>
                      <c:pt idx="15937">
                        <c:v>1.3388707160963689</c:v>
                      </c:pt>
                      <c:pt idx="15938">
                        <c:v>1.3603053507010221</c:v>
                      </c:pt>
                      <c:pt idx="15939">
                        <c:v>1.2643881956110186</c:v>
                      </c:pt>
                      <c:pt idx="15940">
                        <c:v>1.0984583210561047</c:v>
                      </c:pt>
                      <c:pt idx="15941">
                        <c:v>1.3175169733122987</c:v>
                      </c:pt>
                      <c:pt idx="15942">
                        <c:v>0.95193273785345123</c:v>
                      </c:pt>
                      <c:pt idx="15943">
                        <c:v>0.97407905396821404</c:v>
                      </c:pt>
                      <c:pt idx="15944">
                        <c:v>0.81685430783299906</c:v>
                      </c:pt>
                      <c:pt idx="15945">
                        <c:v>0.98440275246486275</c:v>
                      </c:pt>
                      <c:pt idx="15946">
                        <c:v>0.63892655048526825</c:v>
                      </c:pt>
                      <c:pt idx="15947">
                        <c:v>0.67409444448814293</c:v>
                      </c:pt>
                      <c:pt idx="15948">
                        <c:v>0.30848086496122651</c:v>
                      </c:pt>
                      <c:pt idx="15949">
                        <c:v>0.66306381728273411</c:v>
                      </c:pt>
                      <c:pt idx="15950">
                        <c:v>0.43654824409025356</c:v>
                      </c:pt>
                      <c:pt idx="15951">
                        <c:v>1.4332542132357307</c:v>
                      </c:pt>
                      <c:pt idx="15952">
                        <c:v>1.096692051643515</c:v>
                      </c:pt>
                      <c:pt idx="15953">
                        <c:v>3.2821983207350374</c:v>
                      </c:pt>
                      <c:pt idx="15954">
                        <c:v>2.3923595269271827</c:v>
                      </c:pt>
                      <c:pt idx="15955">
                        <c:v>2.7092373910092875</c:v>
                      </c:pt>
                      <c:pt idx="15956">
                        <c:v>1.5648165912312839</c:v>
                      </c:pt>
                      <c:pt idx="15957">
                        <c:v>1.7715475322090815</c:v>
                      </c:pt>
                      <c:pt idx="15958">
                        <c:v>1.7622596149667773</c:v>
                      </c:pt>
                      <c:pt idx="15959">
                        <c:v>1.5510768589425774</c:v>
                      </c:pt>
                      <c:pt idx="15960">
                        <c:v>1.8902598750888968</c:v>
                      </c:pt>
                      <c:pt idx="15961">
                        <c:v>2.134315128947621</c:v>
                      </c:pt>
                      <c:pt idx="15962">
                        <c:v>1.2640631493573535</c:v>
                      </c:pt>
                      <c:pt idx="15963">
                        <c:v>1.3084071113052267</c:v>
                      </c:pt>
                      <c:pt idx="15964">
                        <c:v>1.1622131541491341</c:v>
                      </c:pt>
                      <c:pt idx="15965">
                        <c:v>0.97094874819779509</c:v>
                      </c:pt>
                      <c:pt idx="15966">
                        <c:v>0.69876683208955104</c:v>
                      </c:pt>
                      <c:pt idx="15967">
                        <c:v>1.3843302414680585</c:v>
                      </c:pt>
                      <c:pt idx="15968">
                        <c:v>1.1728766646778119</c:v>
                      </c:pt>
                      <c:pt idx="15969">
                        <c:v>0.31091457929795763</c:v>
                      </c:pt>
                      <c:pt idx="15970">
                        <c:v>0.74355124353725965</c:v>
                      </c:pt>
                      <c:pt idx="15971">
                        <c:v>0.61740281307400979</c:v>
                      </c:pt>
                      <c:pt idx="15972">
                        <c:v>0.60536530380343745</c:v>
                      </c:pt>
                      <c:pt idx="15973">
                        <c:v>0.69164756529255944</c:v>
                      </c:pt>
                      <c:pt idx="15974">
                        <c:v>0.48372403379966378</c:v>
                      </c:pt>
                      <c:pt idx="15975">
                        <c:v>1.6716168697463536</c:v>
                      </c:pt>
                      <c:pt idx="15976">
                        <c:v>2.0808403077304098</c:v>
                      </c:pt>
                      <c:pt idx="15977">
                        <c:v>1.3596286662580523</c:v>
                      </c:pt>
                      <c:pt idx="15978">
                        <c:v>3.7307144577807265</c:v>
                      </c:pt>
                      <c:pt idx="15979">
                        <c:v>4.2306273529363043</c:v>
                      </c:pt>
                      <c:pt idx="15980">
                        <c:v>4.5772812351230954</c:v>
                      </c:pt>
                      <c:pt idx="15981">
                        <c:v>2.8428997512346235</c:v>
                      </c:pt>
                      <c:pt idx="15982">
                        <c:v>2.3568983648328481</c:v>
                      </c:pt>
                      <c:pt idx="15983">
                        <c:v>2.9235449023221358</c:v>
                      </c:pt>
                      <c:pt idx="15984">
                        <c:v>2.9870170985916209</c:v>
                      </c:pt>
                      <c:pt idx="15985">
                        <c:v>1.1182644026133379</c:v>
                      </c:pt>
                      <c:pt idx="15986">
                        <c:v>2.6861528816558167</c:v>
                      </c:pt>
                      <c:pt idx="15987">
                        <c:v>2.5549979003490186</c:v>
                      </c:pt>
                      <c:pt idx="15988">
                        <c:v>2.6959524525909075</c:v>
                      </c:pt>
                      <c:pt idx="15989">
                        <c:v>2.0812662848789887</c:v>
                      </c:pt>
                      <c:pt idx="15990">
                        <c:v>2.4349386316044797</c:v>
                      </c:pt>
                      <c:pt idx="15991">
                        <c:v>2.3091652603396917</c:v>
                      </c:pt>
                      <c:pt idx="15992">
                        <c:v>1.6935096093346833</c:v>
                      </c:pt>
                      <c:pt idx="15993">
                        <c:v>1.392887811063291</c:v>
                      </c:pt>
                      <c:pt idx="15994">
                        <c:v>1.5332170314736617</c:v>
                      </c:pt>
                      <c:pt idx="15995">
                        <c:v>2.4748784183309058</c:v>
                      </c:pt>
                      <c:pt idx="15996">
                        <c:v>1.4264361125951734</c:v>
                      </c:pt>
                      <c:pt idx="15997">
                        <c:v>0.99105381755131738</c:v>
                      </c:pt>
                      <c:pt idx="15998">
                        <c:v>1.321654534046637</c:v>
                      </c:pt>
                      <c:pt idx="15999">
                        <c:v>1.1137784882102086</c:v>
                      </c:pt>
                      <c:pt idx="16000">
                        <c:v>1.92419791955283</c:v>
                      </c:pt>
                      <c:pt idx="16001">
                        <c:v>2.8269643133122875</c:v>
                      </c:pt>
                      <c:pt idx="16002">
                        <c:v>4.6057071223326744</c:v>
                      </c:pt>
                      <c:pt idx="16003">
                        <c:v>2.6282243662968647</c:v>
                      </c:pt>
                      <c:pt idx="16004">
                        <c:v>3.0423895275764816</c:v>
                      </c:pt>
                      <c:pt idx="16005">
                        <c:v>3.2414556399687706</c:v>
                      </c:pt>
                      <c:pt idx="16006">
                        <c:v>2.842628760443993</c:v>
                      </c:pt>
                      <c:pt idx="16007">
                        <c:v>0.49755767643805077</c:v>
                      </c:pt>
                      <c:pt idx="16008">
                        <c:v>3.8756873814310064</c:v>
                      </c:pt>
                      <c:pt idx="16009">
                        <c:v>2.4839894958199622</c:v>
                      </c:pt>
                      <c:pt idx="16010">
                        <c:v>2.9215157919294565</c:v>
                      </c:pt>
                      <c:pt idx="16011">
                        <c:v>2.5692872426914697</c:v>
                      </c:pt>
                      <c:pt idx="16012">
                        <c:v>2.9150539172323868</c:v>
                      </c:pt>
                      <c:pt idx="16013">
                        <c:v>2.6386468364208033</c:v>
                      </c:pt>
                      <c:pt idx="16014">
                        <c:v>2.2050324986111765</c:v>
                      </c:pt>
                      <c:pt idx="16015">
                        <c:v>3.1717163169120584</c:v>
                      </c:pt>
                      <c:pt idx="16016">
                        <c:v>4.1050278766786947</c:v>
                      </c:pt>
                      <c:pt idx="16017">
                        <c:v>3.579839377916965</c:v>
                      </c:pt>
                      <c:pt idx="16018">
                        <c:v>2.4923578962521402</c:v>
                      </c:pt>
                      <c:pt idx="16019">
                        <c:v>2.304512873767075</c:v>
                      </c:pt>
                      <c:pt idx="16020">
                        <c:v>0.97041607806932706</c:v>
                      </c:pt>
                      <c:pt idx="16021">
                        <c:v>1.7203722781063602</c:v>
                      </c:pt>
                      <c:pt idx="16022">
                        <c:v>1.5859856201873326</c:v>
                      </c:pt>
                      <c:pt idx="16023">
                        <c:v>1.1279845786708487</c:v>
                      </c:pt>
                      <c:pt idx="16024">
                        <c:v>2.1524475092708633</c:v>
                      </c:pt>
                      <c:pt idx="16025">
                        <c:v>0.52913779243048731</c:v>
                      </c:pt>
                      <c:pt idx="16026">
                        <c:v>3.0612495938652167</c:v>
                      </c:pt>
                      <c:pt idx="16027">
                        <c:v>2.4524297726130122</c:v>
                      </c:pt>
                      <c:pt idx="16028">
                        <c:v>3.0896354419706684</c:v>
                      </c:pt>
                      <c:pt idx="16029">
                        <c:v>3.9250477128212831</c:v>
                      </c:pt>
                      <c:pt idx="16030">
                        <c:v>5.25067602455547</c:v>
                      </c:pt>
                      <c:pt idx="16031">
                        <c:v>3.2210126578425844</c:v>
                      </c:pt>
                      <c:pt idx="16032">
                        <c:v>3.9469011762767301</c:v>
                      </c:pt>
                      <c:pt idx="16033">
                        <c:v>1.9769236023746337</c:v>
                      </c:pt>
                      <c:pt idx="16034">
                        <c:v>2.8934254832320594</c:v>
                      </c:pt>
                      <c:pt idx="16035">
                        <c:v>4.4810120575825092</c:v>
                      </c:pt>
                      <c:pt idx="16036">
                        <c:v>2.5867291982165868</c:v>
                      </c:pt>
                      <c:pt idx="16037">
                        <c:v>1.8896634113783251</c:v>
                      </c:pt>
                      <c:pt idx="16038">
                        <c:v>2.6107308364363955</c:v>
                      </c:pt>
                      <c:pt idx="16039">
                        <c:v>1.7910575334489967</c:v>
                      </c:pt>
                      <c:pt idx="16040">
                        <c:v>0.97121783890340918</c:v>
                      </c:pt>
                      <c:pt idx="16041">
                        <c:v>1.6206386356050506</c:v>
                      </c:pt>
                      <c:pt idx="16042">
                        <c:v>0.98587762381860866</c:v>
                      </c:pt>
                      <c:pt idx="16043">
                        <c:v>1.1541444975817723</c:v>
                      </c:pt>
                      <c:pt idx="16044">
                        <c:v>1.1084013305781766</c:v>
                      </c:pt>
                      <c:pt idx="16045">
                        <c:v>1.0737498390033444</c:v>
                      </c:pt>
                      <c:pt idx="16046">
                        <c:v>0.60974950038588072</c:v>
                      </c:pt>
                      <c:pt idx="16047">
                        <c:v>1.0044289151332557</c:v>
                      </c:pt>
                      <c:pt idx="16048">
                        <c:v>0.50175118153713261</c:v>
                      </c:pt>
                      <c:pt idx="16049">
                        <c:v>0.62426755457172867</c:v>
                      </c:pt>
                      <c:pt idx="16050">
                        <c:v>1.7324617811141609</c:v>
                      </c:pt>
                      <c:pt idx="16051">
                        <c:v>2.1254542040403459</c:v>
                      </c:pt>
                      <c:pt idx="16052">
                        <c:v>2.5434551701774981</c:v>
                      </c:pt>
                      <c:pt idx="16053">
                        <c:v>3.5865886689058013</c:v>
                      </c:pt>
                      <c:pt idx="16054">
                        <c:v>2.1930359590843418</c:v>
                      </c:pt>
                      <c:pt idx="16055">
                        <c:v>3.3634855808534172</c:v>
                      </c:pt>
                      <c:pt idx="16056">
                        <c:v>3.7803993201914201</c:v>
                      </c:pt>
                      <c:pt idx="16057">
                        <c:v>1.8500133124557685</c:v>
                      </c:pt>
                      <c:pt idx="16058">
                        <c:v>3.6789091718693387</c:v>
                      </c:pt>
                      <c:pt idx="16059">
                        <c:v>1.798678976260605</c:v>
                      </c:pt>
                      <c:pt idx="16060">
                        <c:v>2.1509462288421566</c:v>
                      </c:pt>
                      <c:pt idx="16061">
                        <c:v>3.2937566808972698</c:v>
                      </c:pt>
                      <c:pt idx="16062">
                        <c:v>1.3355516407604147</c:v>
                      </c:pt>
                      <c:pt idx="16063">
                        <c:v>2.4955751874214007</c:v>
                      </c:pt>
                      <c:pt idx="16064">
                        <c:v>1.3323704339664717</c:v>
                      </c:pt>
                      <c:pt idx="16065">
                        <c:v>1.8042571681791177</c:v>
                      </c:pt>
                      <c:pt idx="16066">
                        <c:v>1.9863381939838973</c:v>
                      </c:pt>
                      <c:pt idx="16067">
                        <c:v>1.6923580243169207</c:v>
                      </c:pt>
                      <c:pt idx="16068">
                        <c:v>1.5907904943513724</c:v>
                      </c:pt>
                      <c:pt idx="16069">
                        <c:v>1.4995349373774693</c:v>
                      </c:pt>
                      <c:pt idx="16070">
                        <c:v>1.8038092537344521</c:v>
                      </c:pt>
                      <c:pt idx="16071">
                        <c:v>1.6674831354863784</c:v>
                      </c:pt>
                      <c:pt idx="16072">
                        <c:v>0.88506988178475332</c:v>
                      </c:pt>
                      <c:pt idx="16073">
                        <c:v>1.3408713445076068</c:v>
                      </c:pt>
                      <c:pt idx="16074">
                        <c:v>0.95925045711896662</c:v>
                      </c:pt>
                      <c:pt idx="16075">
                        <c:v>2.8711722426298762</c:v>
                      </c:pt>
                      <c:pt idx="16076">
                        <c:v>3.5670098214094312</c:v>
                      </c:pt>
                      <c:pt idx="16077">
                        <c:v>3.8068846507042031</c:v>
                      </c:pt>
                      <c:pt idx="16078">
                        <c:v>4.2073416638615573</c:v>
                      </c:pt>
                      <c:pt idx="16079">
                        <c:v>3.752692831899477</c:v>
                      </c:pt>
                      <c:pt idx="16080">
                        <c:v>3.2523716928100916</c:v>
                      </c:pt>
                      <c:pt idx="16081">
                        <c:v>5.1623126098990788</c:v>
                      </c:pt>
                      <c:pt idx="16082">
                        <c:v>5.4368668074701141</c:v>
                      </c:pt>
                      <c:pt idx="16083">
                        <c:v>3.6152577582611332</c:v>
                      </c:pt>
                      <c:pt idx="16084">
                        <c:v>3.4821778666920964</c:v>
                      </c:pt>
                      <c:pt idx="16085">
                        <c:v>3.9859269848028922</c:v>
                      </c:pt>
                      <c:pt idx="16086">
                        <c:v>3.7345543581555081</c:v>
                      </c:pt>
                      <c:pt idx="16087">
                        <c:v>2.8071524038851887</c:v>
                      </c:pt>
                      <c:pt idx="16088">
                        <c:v>3.1429372114426313</c:v>
                      </c:pt>
                      <c:pt idx="16089">
                        <c:v>2.8087429834197613</c:v>
                      </c:pt>
                      <c:pt idx="16090">
                        <c:v>3.5189534958297188</c:v>
                      </c:pt>
                      <c:pt idx="16091">
                        <c:v>4.2316218182273575</c:v>
                      </c:pt>
                      <c:pt idx="16092">
                        <c:v>4.0041859401926398</c:v>
                      </c:pt>
                      <c:pt idx="16093">
                        <c:v>2.7431740916279495</c:v>
                      </c:pt>
                      <c:pt idx="16094">
                        <c:v>3.3764963307867917</c:v>
                      </c:pt>
                      <c:pt idx="16095">
                        <c:v>2.9184767823260498</c:v>
                      </c:pt>
                      <c:pt idx="16096">
                        <c:v>2.3609836191352853</c:v>
                      </c:pt>
                      <c:pt idx="16097">
                        <c:v>4.0913244167725251</c:v>
                      </c:pt>
                      <c:pt idx="16098">
                        <c:v>3.1677995295594816</c:v>
                      </c:pt>
                      <c:pt idx="16099">
                        <c:v>2.2761472036093462</c:v>
                      </c:pt>
                      <c:pt idx="16100">
                        <c:v>1.9675539159966013</c:v>
                      </c:pt>
                      <c:pt idx="16101">
                        <c:v>1.9681839086519159</c:v>
                      </c:pt>
                      <c:pt idx="16102">
                        <c:v>2.4771129714974873</c:v>
                      </c:pt>
                      <c:pt idx="16103">
                        <c:v>3.2945520316897423</c:v>
                      </c:pt>
                      <c:pt idx="16104">
                        <c:v>2.6282684876710523</c:v>
                      </c:pt>
                      <c:pt idx="16105">
                        <c:v>2.4200440529547462</c:v>
                      </c:pt>
                      <c:pt idx="16106">
                        <c:v>1.9539845355985321</c:v>
                      </c:pt>
                      <c:pt idx="16107">
                        <c:v>2.0651009657220216</c:v>
                      </c:pt>
                      <c:pt idx="16108">
                        <c:v>0.54736861734820463</c:v>
                      </c:pt>
                      <c:pt idx="16109">
                        <c:v>2.0105819044753463</c:v>
                      </c:pt>
                      <c:pt idx="16110">
                        <c:v>2.2598084858699248</c:v>
                      </c:pt>
                      <c:pt idx="16111">
                        <c:v>1.601516340590919</c:v>
                      </c:pt>
                      <c:pt idx="16112">
                        <c:v>1.8056633877312052</c:v>
                      </c:pt>
                      <c:pt idx="16113">
                        <c:v>2.4481672713593357</c:v>
                      </c:pt>
                      <c:pt idx="16114">
                        <c:v>3.007916221096568</c:v>
                      </c:pt>
                      <c:pt idx="16115">
                        <c:v>2.8094045612244281</c:v>
                      </c:pt>
                      <c:pt idx="16116">
                        <c:v>2.2183703569600919</c:v>
                      </c:pt>
                      <c:pt idx="16117">
                        <c:v>1.5270620884927124</c:v>
                      </c:pt>
                      <c:pt idx="16118">
                        <c:v>1.4951901297050645</c:v>
                      </c:pt>
                      <c:pt idx="16119">
                        <c:v>1.9029231743744122</c:v>
                      </c:pt>
                      <c:pt idx="16120">
                        <c:v>1.5116108753458652</c:v>
                      </c:pt>
                      <c:pt idx="16121">
                        <c:v>2.394173855527062</c:v>
                      </c:pt>
                      <c:pt idx="16122">
                        <c:v>1.7328133810379522</c:v>
                      </c:pt>
                      <c:pt idx="16123">
                        <c:v>1.9930606998707756</c:v>
                      </c:pt>
                      <c:pt idx="16124">
                        <c:v>1.9222424871011579</c:v>
                      </c:pt>
                      <c:pt idx="16125">
                        <c:v>1.0614024874829453</c:v>
                      </c:pt>
                      <c:pt idx="16126">
                        <c:v>2.3352542203446922</c:v>
                      </c:pt>
                      <c:pt idx="16127">
                        <c:v>3.7952969790319235</c:v>
                      </c:pt>
                      <c:pt idx="16128">
                        <c:v>2.9458349143966682</c:v>
                      </c:pt>
                      <c:pt idx="16129">
                        <c:v>2.3800873159457558</c:v>
                      </c:pt>
                      <c:pt idx="16130">
                        <c:v>4.0107783759792675</c:v>
                      </c:pt>
                      <c:pt idx="16131">
                        <c:v>2.5537167645081857</c:v>
                      </c:pt>
                      <c:pt idx="16132">
                        <c:v>3.3999413462646397</c:v>
                      </c:pt>
                      <c:pt idx="16133">
                        <c:v>3.4773236631115001</c:v>
                      </c:pt>
                      <c:pt idx="16134">
                        <c:v>3.2063640592814715</c:v>
                      </c:pt>
                      <c:pt idx="16135">
                        <c:v>1.4746455847949649</c:v>
                      </c:pt>
                      <c:pt idx="16136">
                        <c:v>2.1325595437338318</c:v>
                      </c:pt>
                      <c:pt idx="16137">
                        <c:v>3.1652677440084389</c:v>
                      </c:pt>
                      <c:pt idx="16138">
                        <c:v>1.9622794855721273</c:v>
                      </c:pt>
                      <c:pt idx="16139">
                        <c:v>1.9570608010395845</c:v>
                      </c:pt>
                      <c:pt idx="16140">
                        <c:v>1.7805862314567409</c:v>
                      </c:pt>
                      <c:pt idx="16141">
                        <c:v>1.916050054232679</c:v>
                      </c:pt>
                      <c:pt idx="16142">
                        <c:v>1.8734626271867805</c:v>
                      </c:pt>
                      <c:pt idx="16143">
                        <c:v>1.7903494791048056</c:v>
                      </c:pt>
                      <c:pt idx="16144">
                        <c:v>1.2213273665455335</c:v>
                      </c:pt>
                      <c:pt idx="16145">
                        <c:v>0.65977910582598231</c:v>
                      </c:pt>
                      <c:pt idx="16146">
                        <c:v>1.7397156850688242</c:v>
                      </c:pt>
                      <c:pt idx="16147">
                        <c:v>1.6425981274803476</c:v>
                      </c:pt>
                      <c:pt idx="16148">
                        <c:v>1.2367822765137064</c:v>
                      </c:pt>
                      <c:pt idx="16149">
                        <c:v>1.3858640447231005</c:v>
                      </c:pt>
                      <c:pt idx="16150">
                        <c:v>2.7544987444215838</c:v>
                      </c:pt>
                      <c:pt idx="16151">
                        <c:v>2.0815467327300969</c:v>
                      </c:pt>
                      <c:pt idx="16152">
                        <c:v>4.1136464413287142</c:v>
                      </c:pt>
                      <c:pt idx="16153">
                        <c:v>5.6099526008333243</c:v>
                      </c:pt>
                      <c:pt idx="16154">
                        <c:v>5.3639368535500562</c:v>
                      </c:pt>
                      <c:pt idx="16155">
                        <c:v>5.3562949462017047</c:v>
                      </c:pt>
                      <c:pt idx="16156">
                        <c:v>3.4299960847786668</c:v>
                      </c:pt>
                      <c:pt idx="16157">
                        <c:v>5.5491698427344041</c:v>
                      </c:pt>
                      <c:pt idx="16158">
                        <c:v>4.2986037991696682</c:v>
                      </c:pt>
                      <c:pt idx="16159">
                        <c:v>3.7134828863526326</c:v>
                      </c:pt>
                      <c:pt idx="16160">
                        <c:v>3.8142918413345592</c:v>
                      </c:pt>
                      <c:pt idx="16161">
                        <c:v>4.7184529743733652</c:v>
                      </c:pt>
                      <c:pt idx="16162">
                        <c:v>4.8089213330237746</c:v>
                      </c:pt>
                      <c:pt idx="16163">
                        <c:v>2.8823363336822045</c:v>
                      </c:pt>
                      <c:pt idx="16164">
                        <c:v>3.3842975750270243</c:v>
                      </c:pt>
                      <c:pt idx="16165">
                        <c:v>2.3110721554263729</c:v>
                      </c:pt>
                      <c:pt idx="16166">
                        <c:v>4.2938562698947953</c:v>
                      </c:pt>
                      <c:pt idx="16167">
                        <c:v>2.5510192395785709</c:v>
                      </c:pt>
                      <c:pt idx="16168">
                        <c:v>3.1468098515141536</c:v>
                      </c:pt>
                      <c:pt idx="16169">
                        <c:v>3.6070701312321081</c:v>
                      </c:pt>
                      <c:pt idx="16170">
                        <c:v>2.2480871609871036</c:v>
                      </c:pt>
                      <c:pt idx="16171">
                        <c:v>2.7531182904872398</c:v>
                      </c:pt>
                      <c:pt idx="16172">
                        <c:v>1.8277671381724345</c:v>
                      </c:pt>
                      <c:pt idx="16173">
                        <c:v>2.2561794144430398</c:v>
                      </c:pt>
                      <c:pt idx="16174">
                        <c:v>2.3490420623367414</c:v>
                      </c:pt>
                      <c:pt idx="16175">
                        <c:v>2.5216286925572864</c:v>
                      </c:pt>
                      <c:pt idx="16176">
                        <c:v>2.2705922422210567</c:v>
                      </c:pt>
                      <c:pt idx="16177">
                        <c:v>4.0947292732542238</c:v>
                      </c:pt>
                      <c:pt idx="16178">
                        <c:v>6.4072474454530086</c:v>
                      </c:pt>
                      <c:pt idx="16179">
                        <c:v>4.073101222611176</c:v>
                      </c:pt>
                      <c:pt idx="16180">
                        <c:v>5.0216488232806213</c:v>
                      </c:pt>
                      <c:pt idx="16181">
                        <c:v>7.4798802480396906</c:v>
                      </c:pt>
                      <c:pt idx="16182">
                        <c:v>2.9378272191651882</c:v>
                      </c:pt>
                      <c:pt idx="16183">
                        <c:v>4.1447624302558657</c:v>
                      </c:pt>
                      <c:pt idx="16184">
                        <c:v>5.3469156021260478</c:v>
                      </c:pt>
                      <c:pt idx="16185">
                        <c:v>4.6040733759005539</c:v>
                      </c:pt>
                      <c:pt idx="16186">
                        <c:v>3.471019355214799</c:v>
                      </c:pt>
                      <c:pt idx="16187">
                        <c:v>4.7279307857545758</c:v>
                      </c:pt>
                      <c:pt idx="16188">
                        <c:v>4.7177810512196947</c:v>
                      </c:pt>
                      <c:pt idx="16189">
                        <c:v>3.1364020858154595</c:v>
                      </c:pt>
                      <c:pt idx="16190">
                        <c:v>2.2503050769917383</c:v>
                      </c:pt>
                      <c:pt idx="16191">
                        <c:v>3.1125475353413767</c:v>
                      </c:pt>
                      <c:pt idx="16192">
                        <c:v>2.7520131020224476</c:v>
                      </c:pt>
                      <c:pt idx="16193">
                        <c:v>3.1718959180249753</c:v>
                      </c:pt>
                      <c:pt idx="16194">
                        <c:v>2.3017629696228177</c:v>
                      </c:pt>
                      <c:pt idx="16195">
                        <c:v>2.7319368273291831</c:v>
                      </c:pt>
                      <c:pt idx="16196">
                        <c:v>3.3916117533509134</c:v>
                      </c:pt>
                      <c:pt idx="16197">
                        <c:v>2.2208094880188312</c:v>
                      </c:pt>
                      <c:pt idx="16198">
                        <c:v>2.1614294979881117</c:v>
                      </c:pt>
                      <c:pt idx="16199">
                        <c:v>2.0613634418297644</c:v>
                      </c:pt>
                      <c:pt idx="16200">
                        <c:v>1.5340630213713038</c:v>
                      </c:pt>
                      <c:pt idx="16201">
                        <c:v>1.9800155626635512</c:v>
                      </c:pt>
                      <c:pt idx="16202">
                        <c:v>2.469947815247107</c:v>
                      </c:pt>
                      <c:pt idx="16203">
                        <c:v>2.1341089840437872</c:v>
                      </c:pt>
                      <c:pt idx="16204">
                        <c:v>1.4176982911627309</c:v>
                      </c:pt>
                      <c:pt idx="16205">
                        <c:v>2.8287881253395981</c:v>
                      </c:pt>
                      <c:pt idx="16206">
                        <c:v>2.2694339899024416</c:v>
                      </c:pt>
                      <c:pt idx="16207">
                        <c:v>2.6298013527721613</c:v>
                      </c:pt>
                      <c:pt idx="16208">
                        <c:v>1.2828734294952144</c:v>
                      </c:pt>
                      <c:pt idx="16209">
                        <c:v>2.537063649561726</c:v>
                      </c:pt>
                      <c:pt idx="16210">
                        <c:v>2.4868606515898164</c:v>
                      </c:pt>
                      <c:pt idx="16211">
                        <c:v>3.4294744555851122</c:v>
                      </c:pt>
                      <c:pt idx="16212">
                        <c:v>2.6412888112569832</c:v>
                      </c:pt>
                      <c:pt idx="16213">
                        <c:v>1.0948242154380179</c:v>
                      </c:pt>
                      <c:pt idx="16214">
                        <c:v>1.2143122303723457</c:v>
                      </c:pt>
                      <c:pt idx="16215">
                        <c:v>2.2424376122343119</c:v>
                      </c:pt>
                      <c:pt idx="16216">
                        <c:v>2.2814304391224578</c:v>
                      </c:pt>
                      <c:pt idx="16217">
                        <c:v>0.32276663042868703</c:v>
                      </c:pt>
                      <c:pt idx="16218">
                        <c:v>1.261324973976258</c:v>
                      </c:pt>
                      <c:pt idx="16219">
                        <c:v>1.7644147486784254</c:v>
                      </c:pt>
                      <c:pt idx="16220">
                        <c:v>1.4886820938751417</c:v>
                      </c:pt>
                      <c:pt idx="16221">
                        <c:v>0.46729289950468472</c:v>
                      </c:pt>
                      <c:pt idx="16222">
                        <c:v>1.356322592930953</c:v>
                      </c:pt>
                      <c:pt idx="16223">
                        <c:v>0.89414138317083558</c:v>
                      </c:pt>
                      <c:pt idx="16224">
                        <c:v>1.1571852217838765</c:v>
                      </c:pt>
                      <c:pt idx="16225">
                        <c:v>2.457404617320647</c:v>
                      </c:pt>
                      <c:pt idx="16226">
                        <c:v>2.4326299156238798</c:v>
                      </c:pt>
                      <c:pt idx="16227">
                        <c:v>2.3291626607538118</c:v>
                      </c:pt>
                      <c:pt idx="16228">
                        <c:v>2.9095437320832276</c:v>
                      </c:pt>
                      <c:pt idx="16229">
                        <c:v>3.7588521403081887</c:v>
                      </c:pt>
                      <c:pt idx="16230">
                        <c:v>3.9761471474884211</c:v>
                      </c:pt>
                      <c:pt idx="16231">
                        <c:v>4.225261485000372</c:v>
                      </c:pt>
                      <c:pt idx="16232">
                        <c:v>4.8058472832834935</c:v>
                      </c:pt>
                      <c:pt idx="16233">
                        <c:v>3.9696653060164393</c:v>
                      </c:pt>
                      <c:pt idx="16234">
                        <c:v>3.0237668966382851</c:v>
                      </c:pt>
                      <c:pt idx="16235">
                        <c:v>3.1694584684042559</c:v>
                      </c:pt>
                      <c:pt idx="16236">
                        <c:v>3.0969865821456235</c:v>
                      </c:pt>
                      <c:pt idx="16237">
                        <c:v>2.4519130786725891</c:v>
                      </c:pt>
                      <c:pt idx="16238">
                        <c:v>2.9699459251812113</c:v>
                      </c:pt>
                      <c:pt idx="16239">
                        <c:v>2.2643409894784661</c:v>
                      </c:pt>
                      <c:pt idx="16240">
                        <c:v>4.1943843491027151</c:v>
                      </c:pt>
                      <c:pt idx="16241">
                        <c:v>2.9323450735507168</c:v>
                      </c:pt>
                      <c:pt idx="16242">
                        <c:v>3.7035414537052591</c:v>
                      </c:pt>
                      <c:pt idx="16243">
                        <c:v>2.3903062990672219</c:v>
                      </c:pt>
                      <c:pt idx="16244">
                        <c:v>1.5382016500077675</c:v>
                      </c:pt>
                      <c:pt idx="16245">
                        <c:v>2.2366620392104513</c:v>
                      </c:pt>
                      <c:pt idx="16246">
                        <c:v>2.0172602119720704</c:v>
                      </c:pt>
                      <c:pt idx="16247">
                        <c:v>1.7074519718868426</c:v>
                      </c:pt>
                      <c:pt idx="16248">
                        <c:v>1.5483179331746719</c:v>
                      </c:pt>
                      <c:pt idx="16249">
                        <c:v>1.6447325401296502</c:v>
                      </c:pt>
                      <c:pt idx="16250">
                        <c:v>1.4974956811420315</c:v>
                      </c:pt>
                      <c:pt idx="16251">
                        <c:v>1.7534111560203063</c:v>
                      </c:pt>
                      <c:pt idx="16252">
                        <c:v>2.8988682132119727</c:v>
                      </c:pt>
                      <c:pt idx="16253">
                        <c:v>4.4416940230476394</c:v>
                      </c:pt>
                      <c:pt idx="16254">
                        <c:v>2.7740500566192949</c:v>
                      </c:pt>
                      <c:pt idx="16255">
                        <c:v>4.3938138762349324</c:v>
                      </c:pt>
                      <c:pt idx="16256">
                        <c:v>3.3992482912123916</c:v>
                      </c:pt>
                      <c:pt idx="16257">
                        <c:v>4.8947667917793183</c:v>
                      </c:pt>
                      <c:pt idx="16258">
                        <c:v>2.7206009030660159</c:v>
                      </c:pt>
                      <c:pt idx="16259">
                        <c:v>2.97353087591654</c:v>
                      </c:pt>
                      <c:pt idx="16260">
                        <c:v>2.7012207289008145</c:v>
                      </c:pt>
                      <c:pt idx="16261">
                        <c:v>2.7531140200288529</c:v>
                      </c:pt>
                      <c:pt idx="16262">
                        <c:v>3.4263587460473572</c:v>
                      </c:pt>
                      <c:pt idx="16263">
                        <c:v>2.5101798539025739</c:v>
                      </c:pt>
                      <c:pt idx="16264">
                        <c:v>3.9906547855753414</c:v>
                      </c:pt>
                      <c:pt idx="16265">
                        <c:v>2.5126636393723283</c:v>
                      </c:pt>
                      <c:pt idx="16266">
                        <c:v>1.036172355119418</c:v>
                      </c:pt>
                      <c:pt idx="16267">
                        <c:v>2.3501427924024654</c:v>
                      </c:pt>
                      <c:pt idx="16268">
                        <c:v>3.7116510865279277</c:v>
                      </c:pt>
                      <c:pt idx="16269">
                        <c:v>3.2447029907471112</c:v>
                      </c:pt>
                      <c:pt idx="16270">
                        <c:v>3.5664816881424088</c:v>
                      </c:pt>
                      <c:pt idx="16271">
                        <c:v>1.9842635825935167</c:v>
                      </c:pt>
                      <c:pt idx="16272">
                        <c:v>3.19730823912231</c:v>
                      </c:pt>
                      <c:pt idx="16273">
                        <c:v>2.5082167008849248</c:v>
                      </c:pt>
                      <c:pt idx="16274">
                        <c:v>1.7997940183866645</c:v>
                      </c:pt>
                      <c:pt idx="16275">
                        <c:v>2.4927881397955738</c:v>
                      </c:pt>
                      <c:pt idx="16276">
                        <c:v>2.2280657580597953</c:v>
                      </c:pt>
                      <c:pt idx="16277">
                        <c:v>3.4010957457331576</c:v>
                      </c:pt>
                      <c:pt idx="16278">
                        <c:v>4.2176996750363847</c:v>
                      </c:pt>
                      <c:pt idx="16279">
                        <c:v>4.120340249523113</c:v>
                      </c:pt>
                      <c:pt idx="16280">
                        <c:v>5.3657834572279661</c:v>
                      </c:pt>
                      <c:pt idx="16281">
                        <c:v>3.4494215194923288</c:v>
                      </c:pt>
                      <c:pt idx="16282">
                        <c:v>4.0401349072406916</c:v>
                      </c:pt>
                      <c:pt idx="16283">
                        <c:v>3.1623029110897392</c:v>
                      </c:pt>
                      <c:pt idx="16284">
                        <c:v>2.4186247904280318</c:v>
                      </c:pt>
                      <c:pt idx="16285">
                        <c:v>3.2131336978893117</c:v>
                      </c:pt>
                      <c:pt idx="16286">
                        <c:v>2.3134853346225412</c:v>
                      </c:pt>
                      <c:pt idx="16287">
                        <c:v>2.4998078740950636</c:v>
                      </c:pt>
                      <c:pt idx="16288">
                        <c:v>3.1646624121381652</c:v>
                      </c:pt>
                      <c:pt idx="16289">
                        <c:v>2.105349419945044</c:v>
                      </c:pt>
                      <c:pt idx="16290">
                        <c:v>2.4169308956321909</c:v>
                      </c:pt>
                      <c:pt idx="16291">
                        <c:v>2.1714593110177667</c:v>
                      </c:pt>
                      <c:pt idx="16292">
                        <c:v>2.2577862009360978</c:v>
                      </c:pt>
                      <c:pt idx="16293">
                        <c:v>1.2410736104669513</c:v>
                      </c:pt>
                      <c:pt idx="16294">
                        <c:v>1.748706194415377</c:v>
                      </c:pt>
                      <c:pt idx="16295">
                        <c:v>2.2391818291330576</c:v>
                      </c:pt>
                      <c:pt idx="16296">
                        <c:v>2.6798341981756195</c:v>
                      </c:pt>
                      <c:pt idx="16297">
                        <c:v>1.7501221582701632</c:v>
                      </c:pt>
                      <c:pt idx="16298">
                        <c:v>2.1431654738662731</c:v>
                      </c:pt>
                      <c:pt idx="16299">
                        <c:v>1.2261473915237568</c:v>
                      </c:pt>
                      <c:pt idx="16300">
                        <c:v>0.31083693962978409</c:v>
                      </c:pt>
                      <c:pt idx="16301">
                        <c:v>3.0760697750765691</c:v>
                      </c:pt>
                      <c:pt idx="16302">
                        <c:v>3.0177693334104791</c:v>
                      </c:pt>
                      <c:pt idx="16303">
                        <c:v>3.2994653781614147</c:v>
                      </c:pt>
                      <c:pt idx="16304">
                        <c:v>1.5355200670590929</c:v>
                      </c:pt>
                      <c:pt idx="16305">
                        <c:v>4.2521632346231115</c:v>
                      </c:pt>
                      <c:pt idx="16306">
                        <c:v>1.2759995593333879</c:v>
                      </c:pt>
                      <c:pt idx="16307">
                        <c:v>3.7475754954419771</c:v>
                      </c:pt>
                      <c:pt idx="16308">
                        <c:v>3.2260371191799253</c:v>
                      </c:pt>
                      <c:pt idx="16309">
                        <c:v>2.7836486667819984</c:v>
                      </c:pt>
                      <c:pt idx="16310">
                        <c:v>2.9752060862776544</c:v>
                      </c:pt>
                      <c:pt idx="16311">
                        <c:v>2.0900561388176158</c:v>
                      </c:pt>
                      <c:pt idx="16312">
                        <c:v>1.2742718277522749</c:v>
                      </c:pt>
                      <c:pt idx="16313">
                        <c:v>1.4190313175865399</c:v>
                      </c:pt>
                      <c:pt idx="16314">
                        <c:v>1.8439468972772899</c:v>
                      </c:pt>
                      <c:pt idx="16315">
                        <c:v>1.334425208889704</c:v>
                      </c:pt>
                      <c:pt idx="16316">
                        <c:v>0.99556443108677772</c:v>
                      </c:pt>
                      <c:pt idx="16317">
                        <c:v>0.69601091876153831</c:v>
                      </c:pt>
                      <c:pt idx="16318">
                        <c:v>0.48303964594907067</c:v>
                      </c:pt>
                      <c:pt idx="16319">
                        <c:v>0.50551800526865653</c:v>
                      </c:pt>
                      <c:pt idx="16320">
                        <c:v>1.0420854880638182</c:v>
                      </c:pt>
                      <c:pt idx="16321">
                        <c:v>0.63934164140154526</c:v>
                      </c:pt>
                      <c:pt idx="16322">
                        <c:v>0.98719689652631726</c:v>
                      </c:pt>
                      <c:pt idx="16323">
                        <c:v>0.38863965186434724</c:v>
                      </c:pt>
                      <c:pt idx="16324">
                        <c:v>0.39197256021972432</c:v>
                      </c:pt>
                      <c:pt idx="16325">
                        <c:v>1.2020736252870008</c:v>
                      </c:pt>
                      <c:pt idx="16326">
                        <c:v>2.6073156342627661</c:v>
                      </c:pt>
                      <c:pt idx="16327">
                        <c:v>5.0356905030187624</c:v>
                      </c:pt>
                      <c:pt idx="16328">
                        <c:v>8.1344725479374365</c:v>
                      </c:pt>
                      <c:pt idx="16329">
                        <c:v>7.5215623816931902</c:v>
                      </c:pt>
                      <c:pt idx="16330">
                        <c:v>10.245528601903553</c:v>
                      </c:pt>
                      <c:pt idx="16331">
                        <c:v>2.1061611849609019</c:v>
                      </c:pt>
                      <c:pt idx="16332">
                        <c:v>5.2392012595302164</c:v>
                      </c:pt>
                      <c:pt idx="16333">
                        <c:v>6.9045118748029459</c:v>
                      </c:pt>
                      <c:pt idx="16334">
                        <c:v>7.3008943965358801</c:v>
                      </c:pt>
                      <c:pt idx="16335">
                        <c:v>4.4285420050633952</c:v>
                      </c:pt>
                      <c:pt idx="16336">
                        <c:v>3.6805577726824117</c:v>
                      </c:pt>
                      <c:pt idx="16337">
                        <c:v>5.4654530189101971</c:v>
                      </c:pt>
                      <c:pt idx="16338">
                        <c:v>3.5787738895927328</c:v>
                      </c:pt>
                      <c:pt idx="16339">
                        <c:v>2.6518216246608053</c:v>
                      </c:pt>
                      <c:pt idx="16340">
                        <c:v>2.6165637743478669</c:v>
                      </c:pt>
                      <c:pt idx="16341">
                        <c:v>3.0683149123208162</c:v>
                      </c:pt>
                      <c:pt idx="16342">
                        <c:v>3.7512147595727847</c:v>
                      </c:pt>
                      <c:pt idx="16343">
                        <c:v>3.4515384042414228</c:v>
                      </c:pt>
                      <c:pt idx="16344">
                        <c:v>3.5770599501576026</c:v>
                      </c:pt>
                      <c:pt idx="16345">
                        <c:v>4.0721203167605262</c:v>
                      </c:pt>
                      <c:pt idx="16346">
                        <c:v>1.2779666457468384</c:v>
                      </c:pt>
                      <c:pt idx="16347">
                        <c:v>2.7037902995335674</c:v>
                      </c:pt>
                      <c:pt idx="16348">
                        <c:v>1.8052470879201907</c:v>
                      </c:pt>
                      <c:pt idx="16349">
                        <c:v>1.6143375136805527</c:v>
                      </c:pt>
                      <c:pt idx="16350">
                        <c:v>0.88931981596953724</c:v>
                      </c:pt>
                      <c:pt idx="16351">
                        <c:v>3.3959185538616614</c:v>
                      </c:pt>
                      <c:pt idx="16352">
                        <c:v>2.8494944946858989</c:v>
                      </c:pt>
                      <c:pt idx="16353">
                        <c:v>3.5184346914847171</c:v>
                      </c:pt>
                      <c:pt idx="16354">
                        <c:v>3.4216197441359206</c:v>
                      </c:pt>
                      <c:pt idx="16355">
                        <c:v>5.8683479608874718</c:v>
                      </c:pt>
                      <c:pt idx="16356">
                        <c:v>2.7124985214623587</c:v>
                      </c:pt>
                      <c:pt idx="16357">
                        <c:v>4.4930173223703465</c:v>
                      </c:pt>
                      <c:pt idx="16358">
                        <c:v>5.0947537848108668</c:v>
                      </c:pt>
                      <c:pt idx="16359">
                        <c:v>2.4429332353886268</c:v>
                      </c:pt>
                      <c:pt idx="16360">
                        <c:v>3.8068661818620022</c:v>
                      </c:pt>
                      <c:pt idx="16361">
                        <c:v>2.2091153774343812</c:v>
                      </c:pt>
                      <c:pt idx="16362">
                        <c:v>3.1188464249333099</c:v>
                      </c:pt>
                      <c:pt idx="16363">
                        <c:v>1.07976108839522</c:v>
                      </c:pt>
                      <c:pt idx="16364">
                        <c:v>1.7178002453231849</c:v>
                      </c:pt>
                      <c:pt idx="16365">
                        <c:v>2.4068347398725765</c:v>
                      </c:pt>
                      <c:pt idx="16366">
                        <c:v>2.4058633241022855</c:v>
                      </c:pt>
                      <c:pt idx="16367">
                        <c:v>1.6109162253974969</c:v>
                      </c:pt>
                      <c:pt idx="16368">
                        <c:v>1.4624143330915151</c:v>
                      </c:pt>
                      <c:pt idx="16369">
                        <c:v>1.3495677590140016</c:v>
                      </c:pt>
                      <c:pt idx="16370">
                        <c:v>1.1658949974255994</c:v>
                      </c:pt>
                      <c:pt idx="16371">
                        <c:v>0.54280195975090639</c:v>
                      </c:pt>
                      <c:pt idx="16372">
                        <c:v>0.43171494338577937</c:v>
                      </c:pt>
                      <c:pt idx="16373">
                        <c:v>0.40471920657699595</c:v>
                      </c:pt>
                      <c:pt idx="16374">
                        <c:v>0.51124954962064728</c:v>
                      </c:pt>
                      <c:pt idx="16375">
                        <c:v>0.9187791749744969</c:v>
                      </c:pt>
                      <c:pt idx="16376">
                        <c:v>1.8249263890378016</c:v>
                      </c:pt>
                      <c:pt idx="16377">
                        <c:v>3.1723712563960391</c:v>
                      </c:pt>
                      <c:pt idx="16378">
                        <c:v>4.4729570861243673</c:v>
                      </c:pt>
                      <c:pt idx="16379">
                        <c:v>3.7042262712281686</c:v>
                      </c:pt>
                      <c:pt idx="16380">
                        <c:v>5.1210575776367433</c:v>
                      </c:pt>
                      <c:pt idx="16381">
                        <c:v>3.5039747251715219</c:v>
                      </c:pt>
                      <c:pt idx="16382">
                        <c:v>4.5312093138290548</c:v>
                      </c:pt>
                      <c:pt idx="16383">
                        <c:v>3.3293937231319619</c:v>
                      </c:pt>
                      <c:pt idx="16384">
                        <c:v>4.0734060256968094</c:v>
                      </c:pt>
                      <c:pt idx="16385">
                        <c:v>2.0705159930438226</c:v>
                      </c:pt>
                      <c:pt idx="16386">
                        <c:v>2.9773373981293392</c:v>
                      </c:pt>
                      <c:pt idx="16387">
                        <c:v>3.8735082011042743</c:v>
                      </c:pt>
                      <c:pt idx="16388">
                        <c:v>2.716841731559831</c:v>
                      </c:pt>
                      <c:pt idx="16389">
                        <c:v>2.3125861803776182</c:v>
                      </c:pt>
                      <c:pt idx="16390">
                        <c:v>2.0498964781865614</c:v>
                      </c:pt>
                      <c:pt idx="16391">
                        <c:v>1.98252537752441</c:v>
                      </c:pt>
                      <c:pt idx="16392">
                        <c:v>2.1060083380034111</c:v>
                      </c:pt>
                      <c:pt idx="16393">
                        <c:v>1.8053313609273947</c:v>
                      </c:pt>
                      <c:pt idx="16394">
                        <c:v>1.3758470828873341</c:v>
                      </c:pt>
                      <c:pt idx="16395">
                        <c:v>1.0028015114931879</c:v>
                      </c:pt>
                      <c:pt idx="16396">
                        <c:v>0.95030488030864446</c:v>
                      </c:pt>
                      <c:pt idx="16397">
                        <c:v>0.91067526719110348</c:v>
                      </c:pt>
                      <c:pt idx="16398">
                        <c:v>0.72556516310546659</c:v>
                      </c:pt>
                      <c:pt idx="16399">
                        <c:v>0.90866579260054881</c:v>
                      </c:pt>
                      <c:pt idx="16400">
                        <c:v>1.949925843531541</c:v>
                      </c:pt>
                      <c:pt idx="16401">
                        <c:v>1.9496048768806842</c:v>
                      </c:pt>
                      <c:pt idx="16402">
                        <c:v>4.8111519309907544</c:v>
                      </c:pt>
                      <c:pt idx="16403">
                        <c:v>4.4510260966485946</c:v>
                      </c:pt>
                      <c:pt idx="16404">
                        <c:v>5.0867827638761325</c:v>
                      </c:pt>
                      <c:pt idx="16405">
                        <c:v>1.6281164513462132</c:v>
                      </c:pt>
                      <c:pt idx="16406">
                        <c:v>4.3986621034327271</c:v>
                      </c:pt>
                      <c:pt idx="16407">
                        <c:v>3.9925581778185966</c:v>
                      </c:pt>
                      <c:pt idx="16408">
                        <c:v>5.8724288190842344</c:v>
                      </c:pt>
                      <c:pt idx="16409">
                        <c:v>2.9099207105380729</c:v>
                      </c:pt>
                      <c:pt idx="16410">
                        <c:v>4.6610308227245438</c:v>
                      </c:pt>
                      <c:pt idx="16411">
                        <c:v>3.1640657061419031</c:v>
                      </c:pt>
                      <c:pt idx="16412">
                        <c:v>3.0147136858296322</c:v>
                      </c:pt>
                      <c:pt idx="16413">
                        <c:v>4.1625277936530445</c:v>
                      </c:pt>
                      <c:pt idx="16414">
                        <c:v>2.7561610105296568</c:v>
                      </c:pt>
                      <c:pt idx="16415">
                        <c:v>3.0540523880365464</c:v>
                      </c:pt>
                      <c:pt idx="16416">
                        <c:v>3.6674360239001254</c:v>
                      </c:pt>
                      <c:pt idx="16417">
                        <c:v>3.468839062485551</c:v>
                      </c:pt>
                      <c:pt idx="16418">
                        <c:v>2.9040831719369264</c:v>
                      </c:pt>
                      <c:pt idx="16419">
                        <c:v>2.8668947092383346</c:v>
                      </c:pt>
                      <c:pt idx="16420">
                        <c:v>3.6386271137177646</c:v>
                      </c:pt>
                      <c:pt idx="16421">
                        <c:v>2.3021357217750529</c:v>
                      </c:pt>
                      <c:pt idx="16422">
                        <c:v>1.7047774156338367</c:v>
                      </c:pt>
                      <c:pt idx="16423">
                        <c:v>3.5602467288745818</c:v>
                      </c:pt>
                      <c:pt idx="16424">
                        <c:v>1.8062968054796975</c:v>
                      </c:pt>
                      <c:pt idx="16425">
                        <c:v>0.74781564970973513</c:v>
                      </c:pt>
                      <c:pt idx="16426">
                        <c:v>2.1508995731528282</c:v>
                      </c:pt>
                      <c:pt idx="16427">
                        <c:v>1.9087049154533862</c:v>
                      </c:pt>
                      <c:pt idx="16428">
                        <c:v>2.330477077411762</c:v>
                      </c:pt>
                      <c:pt idx="16429">
                        <c:v>2.1678387556513026</c:v>
                      </c:pt>
                      <c:pt idx="16430">
                        <c:v>0.87992186598148547</c:v>
                      </c:pt>
                      <c:pt idx="16431">
                        <c:v>3.0819406798696196</c:v>
                      </c:pt>
                      <c:pt idx="16432">
                        <c:v>3.1796349099155896</c:v>
                      </c:pt>
                      <c:pt idx="16433">
                        <c:v>1.5970567376166014</c:v>
                      </c:pt>
                      <c:pt idx="16434">
                        <c:v>2.4158673949171421</c:v>
                      </c:pt>
                      <c:pt idx="16435">
                        <c:v>1.7343642145830918</c:v>
                      </c:pt>
                      <c:pt idx="16436">
                        <c:v>1.4399022984295269</c:v>
                      </c:pt>
                      <c:pt idx="16437">
                        <c:v>2.1152060780487232</c:v>
                      </c:pt>
                      <c:pt idx="16438">
                        <c:v>1.3290388736728649</c:v>
                      </c:pt>
                      <c:pt idx="16439">
                        <c:v>1.455681691869565</c:v>
                      </c:pt>
                      <c:pt idx="16440">
                        <c:v>1.3376912727679302</c:v>
                      </c:pt>
                      <c:pt idx="16441">
                        <c:v>1.3534900872252942</c:v>
                      </c:pt>
                      <c:pt idx="16442">
                        <c:v>1.6383586203642466</c:v>
                      </c:pt>
                      <c:pt idx="16443">
                        <c:v>1.4823995675110913</c:v>
                      </c:pt>
                      <c:pt idx="16444">
                        <c:v>0.86183689998346946</c:v>
                      </c:pt>
                      <c:pt idx="16445">
                        <c:v>1.2539898701704084</c:v>
                      </c:pt>
                      <c:pt idx="16446">
                        <c:v>1.0729796875174562</c:v>
                      </c:pt>
                      <c:pt idx="16447">
                        <c:v>0.67857266386709891</c:v>
                      </c:pt>
                      <c:pt idx="16448">
                        <c:v>0.85182823059048984</c:v>
                      </c:pt>
                      <c:pt idx="16449">
                        <c:v>0.74312453243907362</c:v>
                      </c:pt>
                      <c:pt idx="16450">
                        <c:v>2.3518414023497591</c:v>
                      </c:pt>
                      <c:pt idx="16451">
                        <c:v>1.8559135518000953</c:v>
                      </c:pt>
                      <c:pt idx="16452">
                        <c:v>2.3072991752270786</c:v>
                      </c:pt>
                      <c:pt idx="16453">
                        <c:v>2.732437952161789</c:v>
                      </c:pt>
                      <c:pt idx="16454">
                        <c:v>3.284200447985103</c:v>
                      </c:pt>
                      <c:pt idx="16455">
                        <c:v>3.1570571959125129</c:v>
                      </c:pt>
                      <c:pt idx="16456">
                        <c:v>2.3336856175290963</c:v>
                      </c:pt>
                      <c:pt idx="16457">
                        <c:v>1.4577482492381999</c:v>
                      </c:pt>
                      <c:pt idx="16458">
                        <c:v>2.5106727281508681</c:v>
                      </c:pt>
                      <c:pt idx="16459">
                        <c:v>3.2301018824726206</c:v>
                      </c:pt>
                      <c:pt idx="16460">
                        <c:v>2.6891312595571772</c:v>
                      </c:pt>
                      <c:pt idx="16461">
                        <c:v>2.3478259310547775</c:v>
                      </c:pt>
                      <c:pt idx="16462">
                        <c:v>2.7186403328552271</c:v>
                      </c:pt>
                      <c:pt idx="16463">
                        <c:v>1.3057906827595962</c:v>
                      </c:pt>
                      <c:pt idx="16464">
                        <c:v>3.2214054739001061</c:v>
                      </c:pt>
                      <c:pt idx="16465">
                        <c:v>2.8226327759744714</c:v>
                      </c:pt>
                      <c:pt idx="16466">
                        <c:v>1.7968477165362886</c:v>
                      </c:pt>
                      <c:pt idx="16467">
                        <c:v>3.4816286167492581</c:v>
                      </c:pt>
                      <c:pt idx="16468">
                        <c:v>2.4560573687247045</c:v>
                      </c:pt>
                      <c:pt idx="16469">
                        <c:v>2.5837234686902701</c:v>
                      </c:pt>
                      <c:pt idx="16470">
                        <c:v>2.4919450139756538</c:v>
                      </c:pt>
                      <c:pt idx="16471">
                        <c:v>1.7355389972659803</c:v>
                      </c:pt>
                      <c:pt idx="16472">
                        <c:v>2.2257088388221282</c:v>
                      </c:pt>
                      <c:pt idx="16473">
                        <c:v>1.7609522819574968</c:v>
                      </c:pt>
                      <c:pt idx="16474">
                        <c:v>1.5252656208781383</c:v>
                      </c:pt>
                      <c:pt idx="16475">
                        <c:v>1.5801942547107031</c:v>
                      </c:pt>
                      <c:pt idx="16476">
                        <c:v>2.272849955762497</c:v>
                      </c:pt>
                      <c:pt idx="16477">
                        <c:v>1.8626534300979163</c:v>
                      </c:pt>
                      <c:pt idx="16478">
                        <c:v>2.1325908947378456</c:v>
                      </c:pt>
                      <c:pt idx="16479">
                        <c:v>4.0411095399351593</c:v>
                      </c:pt>
                      <c:pt idx="16480">
                        <c:v>4.3729423208030145</c:v>
                      </c:pt>
                      <c:pt idx="16481">
                        <c:v>4.7513382566587632</c:v>
                      </c:pt>
                      <c:pt idx="16482">
                        <c:v>3.7534783129709384</c:v>
                      </c:pt>
                      <c:pt idx="16483">
                        <c:v>3.6860695394102274</c:v>
                      </c:pt>
                      <c:pt idx="16484">
                        <c:v>2.753714427955714</c:v>
                      </c:pt>
                      <c:pt idx="16485">
                        <c:v>2.6623888836803022</c:v>
                      </c:pt>
                      <c:pt idx="16486">
                        <c:v>3.5648237713351754</c:v>
                      </c:pt>
                      <c:pt idx="16487">
                        <c:v>2.8557266214410664</c:v>
                      </c:pt>
                      <c:pt idx="16488">
                        <c:v>3.3595824776247425</c:v>
                      </c:pt>
                      <c:pt idx="16489">
                        <c:v>2.6024641910878907</c:v>
                      </c:pt>
                      <c:pt idx="16490">
                        <c:v>3.6213885532454815</c:v>
                      </c:pt>
                      <c:pt idx="16491">
                        <c:v>1.9313045934927906</c:v>
                      </c:pt>
                      <c:pt idx="16492">
                        <c:v>2.7131357007115633</c:v>
                      </c:pt>
                      <c:pt idx="16493">
                        <c:v>2.2760710278596203</c:v>
                      </c:pt>
                      <c:pt idx="16494">
                        <c:v>3.6929147885189959</c:v>
                      </c:pt>
                      <c:pt idx="16495">
                        <c:v>2.0891348841406292</c:v>
                      </c:pt>
                      <c:pt idx="16496">
                        <c:v>1.6759874540484183</c:v>
                      </c:pt>
                      <c:pt idx="16497">
                        <c:v>2.6663487493542988</c:v>
                      </c:pt>
                      <c:pt idx="16498">
                        <c:v>2.5997691320630092</c:v>
                      </c:pt>
                      <c:pt idx="16499">
                        <c:v>2.8098453846361906</c:v>
                      </c:pt>
                      <c:pt idx="16500">
                        <c:v>1.343857295287501</c:v>
                      </c:pt>
                      <c:pt idx="16501">
                        <c:v>1.808187800809864</c:v>
                      </c:pt>
                      <c:pt idx="16502">
                        <c:v>3.7886983132839318</c:v>
                      </c:pt>
                      <c:pt idx="16503">
                        <c:v>4.0296993148556277</c:v>
                      </c:pt>
                      <c:pt idx="16504">
                        <c:v>3.2477783059509369</c:v>
                      </c:pt>
                      <c:pt idx="16505">
                        <c:v>3.1318806147618683</c:v>
                      </c:pt>
                      <c:pt idx="16506">
                        <c:v>5.1839445475310351</c:v>
                      </c:pt>
                      <c:pt idx="16507">
                        <c:v>3.4981121985915058</c:v>
                      </c:pt>
                      <c:pt idx="16508">
                        <c:v>4.8711352242047736</c:v>
                      </c:pt>
                      <c:pt idx="16509">
                        <c:v>4.6192695916843567</c:v>
                      </c:pt>
                      <c:pt idx="16510">
                        <c:v>2.3259966870446469</c:v>
                      </c:pt>
                      <c:pt idx="16511">
                        <c:v>3.5477722746644136</c:v>
                      </c:pt>
                      <c:pt idx="16512">
                        <c:v>2.8337403243841237</c:v>
                      </c:pt>
                      <c:pt idx="16513">
                        <c:v>3.2832977210448937</c:v>
                      </c:pt>
                      <c:pt idx="16514">
                        <c:v>3.9239802264552992</c:v>
                      </c:pt>
                      <c:pt idx="16515">
                        <c:v>0.81432429782617211</c:v>
                      </c:pt>
                      <c:pt idx="16516">
                        <c:v>1.5082799415602421</c:v>
                      </c:pt>
                      <c:pt idx="16517">
                        <c:v>2.686511636732289</c:v>
                      </c:pt>
                      <c:pt idx="16518">
                        <c:v>2.2196579184746059</c:v>
                      </c:pt>
                      <c:pt idx="16519">
                        <c:v>1.9033270206343522</c:v>
                      </c:pt>
                      <c:pt idx="16520">
                        <c:v>1.5060552949845065</c:v>
                      </c:pt>
                      <c:pt idx="16521">
                        <c:v>1.5954137833025719</c:v>
                      </c:pt>
                      <c:pt idx="16522">
                        <c:v>1.4489875832018777</c:v>
                      </c:pt>
                      <c:pt idx="16523">
                        <c:v>1.4240185866798161</c:v>
                      </c:pt>
                      <c:pt idx="16524">
                        <c:v>1.7901157024393646</c:v>
                      </c:pt>
                      <c:pt idx="16525">
                        <c:v>0.18543356735626568</c:v>
                      </c:pt>
                      <c:pt idx="16526">
                        <c:v>3.1532302646202011</c:v>
                      </c:pt>
                      <c:pt idx="16527">
                        <c:v>2.7530261601644077</c:v>
                      </c:pt>
                      <c:pt idx="16528">
                        <c:v>4.6005777136977946</c:v>
                      </c:pt>
                      <c:pt idx="16529">
                        <c:v>1.6495063097128804</c:v>
                      </c:pt>
                      <c:pt idx="16530">
                        <c:v>3.728963793150327</c:v>
                      </c:pt>
                      <c:pt idx="16531">
                        <c:v>2.2002809275645689</c:v>
                      </c:pt>
                      <c:pt idx="16532">
                        <c:v>2.9800382355341766</c:v>
                      </c:pt>
                      <c:pt idx="16533">
                        <c:v>2.6121249665779693</c:v>
                      </c:pt>
                      <c:pt idx="16534">
                        <c:v>2.8861987217835745</c:v>
                      </c:pt>
                      <c:pt idx="16535">
                        <c:v>2.920877138396031</c:v>
                      </c:pt>
                      <c:pt idx="16536">
                        <c:v>1.7915297194204491</c:v>
                      </c:pt>
                      <c:pt idx="16537">
                        <c:v>1.206930715978481</c:v>
                      </c:pt>
                      <c:pt idx="16538">
                        <c:v>0.9793121124270987</c:v>
                      </c:pt>
                      <c:pt idx="16539">
                        <c:v>1.0578600565981022</c:v>
                      </c:pt>
                      <c:pt idx="16540">
                        <c:v>0.87891583290423037</c:v>
                      </c:pt>
                      <c:pt idx="16541">
                        <c:v>0.75477849437352496</c:v>
                      </c:pt>
                      <c:pt idx="16542">
                        <c:v>0.63701250589412406</c:v>
                      </c:pt>
                      <c:pt idx="16543">
                        <c:v>0.51445940981918703</c:v>
                      </c:pt>
                      <c:pt idx="16544">
                        <c:v>0.36913121789450104</c:v>
                      </c:pt>
                      <c:pt idx="16545">
                        <c:v>0.443743565611952</c:v>
                      </c:pt>
                      <c:pt idx="16546">
                        <c:v>0.33684231978768231</c:v>
                      </c:pt>
                      <c:pt idx="16547">
                        <c:v>0.21432556257370669</c:v>
                      </c:pt>
                      <c:pt idx="16548">
                        <c:v>0.17478633189966711</c:v>
                      </c:pt>
                      <c:pt idx="16549">
                        <c:v>0.17863076613977338</c:v>
                      </c:pt>
                      <c:pt idx="16550">
                        <c:v>0.57401199538173686</c:v>
                      </c:pt>
                      <c:pt idx="16551">
                        <c:v>2.0068804557788309</c:v>
                      </c:pt>
                      <c:pt idx="16552">
                        <c:v>1.5268244103452915</c:v>
                      </c:pt>
                      <c:pt idx="16553">
                        <c:v>1.9646058514977818</c:v>
                      </c:pt>
                      <c:pt idx="16554">
                        <c:v>2.5678965514284413</c:v>
                      </c:pt>
                      <c:pt idx="16555">
                        <c:v>4.0595034968671886</c:v>
                      </c:pt>
                      <c:pt idx="16556">
                        <c:v>1.67340979353312</c:v>
                      </c:pt>
                      <c:pt idx="16557">
                        <c:v>2.4807118420242702</c:v>
                      </c:pt>
                      <c:pt idx="16558">
                        <c:v>1.361343495983369</c:v>
                      </c:pt>
                      <c:pt idx="16559">
                        <c:v>2.2299065456442304</c:v>
                      </c:pt>
                      <c:pt idx="16560">
                        <c:v>2.4475433964069713</c:v>
                      </c:pt>
                      <c:pt idx="16561">
                        <c:v>2.1174928620085844</c:v>
                      </c:pt>
                      <c:pt idx="16562">
                        <c:v>2.5549209997623823</c:v>
                      </c:pt>
                      <c:pt idx="16563">
                        <c:v>2.4000797468089279</c:v>
                      </c:pt>
                      <c:pt idx="16564">
                        <c:v>1.1480588854530027</c:v>
                      </c:pt>
                      <c:pt idx="16565">
                        <c:v>1.2462734903371233</c:v>
                      </c:pt>
                      <c:pt idx="16566">
                        <c:v>1.1335549405252239</c:v>
                      </c:pt>
                      <c:pt idx="16567">
                        <c:v>1.0528023784427749</c:v>
                      </c:pt>
                      <c:pt idx="16568">
                        <c:v>1.3664900742105361</c:v>
                      </c:pt>
                      <c:pt idx="16569">
                        <c:v>1.0553609355594555</c:v>
                      </c:pt>
                      <c:pt idx="16570">
                        <c:v>1.1046051170629883</c:v>
                      </c:pt>
                      <c:pt idx="16571">
                        <c:v>0.34122851201743054</c:v>
                      </c:pt>
                      <c:pt idx="16572">
                        <c:v>1.0664413688068721</c:v>
                      </c:pt>
                      <c:pt idx="16573">
                        <c:v>0.81790316626647208</c:v>
                      </c:pt>
                      <c:pt idx="16574">
                        <c:v>0.54314363159010348</c:v>
                      </c:pt>
                      <c:pt idx="16575">
                        <c:v>1.9021820155488858</c:v>
                      </c:pt>
                      <c:pt idx="16576">
                        <c:v>2.9060949750781324</c:v>
                      </c:pt>
                      <c:pt idx="16577">
                        <c:v>1.9647549329718914</c:v>
                      </c:pt>
                      <c:pt idx="16578">
                        <c:v>2.3600704040313754</c:v>
                      </c:pt>
                      <c:pt idx="16579">
                        <c:v>4.8938862324024157</c:v>
                      </c:pt>
                      <c:pt idx="16580">
                        <c:v>3.6613317546541588</c:v>
                      </c:pt>
                      <c:pt idx="16581">
                        <c:v>4.9159952443176369</c:v>
                      </c:pt>
                      <c:pt idx="16582">
                        <c:v>3.8622531656682089</c:v>
                      </c:pt>
                      <c:pt idx="16583">
                        <c:v>3.2879692671021017</c:v>
                      </c:pt>
                      <c:pt idx="16584">
                        <c:v>2.2261836062372802</c:v>
                      </c:pt>
                      <c:pt idx="16585">
                        <c:v>2.9169321901770755</c:v>
                      </c:pt>
                      <c:pt idx="16586">
                        <c:v>4.0147902129907775</c:v>
                      </c:pt>
                      <c:pt idx="16587">
                        <c:v>3.1317554070214859</c:v>
                      </c:pt>
                      <c:pt idx="16588">
                        <c:v>2.9419563666167634</c:v>
                      </c:pt>
                      <c:pt idx="16589">
                        <c:v>2.0425796729917609</c:v>
                      </c:pt>
                      <c:pt idx="16590">
                        <c:v>2.0130335365166285</c:v>
                      </c:pt>
                      <c:pt idx="16591">
                        <c:v>2.2138532227800862</c:v>
                      </c:pt>
                      <c:pt idx="16592">
                        <c:v>2.8741677819822358</c:v>
                      </c:pt>
                      <c:pt idx="16593">
                        <c:v>1.4289147849055954</c:v>
                      </c:pt>
                      <c:pt idx="16594">
                        <c:v>1.1633472337545847</c:v>
                      </c:pt>
                      <c:pt idx="16595">
                        <c:v>1.4520235628087177</c:v>
                      </c:pt>
                      <c:pt idx="16596">
                        <c:v>2.1046877050295154</c:v>
                      </c:pt>
                      <c:pt idx="16597">
                        <c:v>1.6856756012310172</c:v>
                      </c:pt>
                      <c:pt idx="16598">
                        <c:v>1.3168760435352442</c:v>
                      </c:pt>
                      <c:pt idx="16599">
                        <c:v>0.74628274483441437</c:v>
                      </c:pt>
                      <c:pt idx="16600">
                        <c:v>1.7878882270020788</c:v>
                      </c:pt>
                      <c:pt idx="16601">
                        <c:v>2.4928552792871561</c:v>
                      </c:pt>
                      <c:pt idx="16602">
                        <c:v>2.4114536191192064</c:v>
                      </c:pt>
                      <c:pt idx="16603">
                        <c:v>3.3333749622769222</c:v>
                      </c:pt>
                      <c:pt idx="16604">
                        <c:v>2.4920901437086003</c:v>
                      </c:pt>
                      <c:pt idx="16605">
                        <c:v>2.6926192783337632</c:v>
                      </c:pt>
                      <c:pt idx="16606">
                        <c:v>3.5903004640666429</c:v>
                      </c:pt>
                      <c:pt idx="16607">
                        <c:v>3.2339960054109156</c:v>
                      </c:pt>
                      <c:pt idx="16608">
                        <c:v>1.939474031121895</c:v>
                      </c:pt>
                      <c:pt idx="16609">
                        <c:v>2.3420350889837627</c:v>
                      </c:pt>
                      <c:pt idx="16610">
                        <c:v>2.4119329611903146</c:v>
                      </c:pt>
                      <c:pt idx="16611">
                        <c:v>2.150923281570265</c:v>
                      </c:pt>
                      <c:pt idx="16612">
                        <c:v>2.7892723748144088</c:v>
                      </c:pt>
                      <c:pt idx="16613">
                        <c:v>3.4085660411820577</c:v>
                      </c:pt>
                      <c:pt idx="16614">
                        <c:v>3.1040397805172137</c:v>
                      </c:pt>
                      <c:pt idx="16615">
                        <c:v>1.9743258449100058</c:v>
                      </c:pt>
                      <c:pt idx="16616">
                        <c:v>1.8965592129388953</c:v>
                      </c:pt>
                      <c:pt idx="16617">
                        <c:v>3.2353971935646828</c:v>
                      </c:pt>
                      <c:pt idx="16618">
                        <c:v>1.758597738004239</c:v>
                      </c:pt>
                      <c:pt idx="16619">
                        <c:v>2.3313936130900719</c:v>
                      </c:pt>
                      <c:pt idx="16620">
                        <c:v>1.371117736263092</c:v>
                      </c:pt>
                      <c:pt idx="16621">
                        <c:v>1.9180099569703242</c:v>
                      </c:pt>
                      <c:pt idx="16622">
                        <c:v>1.731334387679103</c:v>
                      </c:pt>
                      <c:pt idx="16623">
                        <c:v>1.4970572094282488</c:v>
                      </c:pt>
                      <c:pt idx="16624">
                        <c:v>1.7876635646762646</c:v>
                      </c:pt>
                      <c:pt idx="16625">
                        <c:v>1.1172848480643844</c:v>
                      </c:pt>
                      <c:pt idx="16626">
                        <c:v>2.2056031889032575</c:v>
                      </c:pt>
                      <c:pt idx="16627">
                        <c:v>3.6253235458933406</c:v>
                      </c:pt>
                      <c:pt idx="16628">
                        <c:v>3.227847305028722</c:v>
                      </c:pt>
                      <c:pt idx="16629">
                        <c:v>3.6857378764104469</c:v>
                      </c:pt>
                      <c:pt idx="16630">
                        <c:v>3.8491888724593273</c:v>
                      </c:pt>
                      <c:pt idx="16631">
                        <c:v>2.0904442940237407</c:v>
                      </c:pt>
                      <c:pt idx="16632">
                        <c:v>2.7889781979507027</c:v>
                      </c:pt>
                      <c:pt idx="16633">
                        <c:v>3.570986304659622</c:v>
                      </c:pt>
                      <c:pt idx="16634">
                        <c:v>3.2796491056301837</c:v>
                      </c:pt>
                      <c:pt idx="16635">
                        <c:v>1.7599513086022278</c:v>
                      </c:pt>
                      <c:pt idx="16636">
                        <c:v>2.4231669827861069</c:v>
                      </c:pt>
                      <c:pt idx="16637">
                        <c:v>2.0660975972373032</c:v>
                      </c:pt>
                      <c:pt idx="16638">
                        <c:v>1.6578325046852576</c:v>
                      </c:pt>
                      <c:pt idx="16639">
                        <c:v>1.7915015339831359</c:v>
                      </c:pt>
                      <c:pt idx="16640">
                        <c:v>1.3044386828362105</c:v>
                      </c:pt>
                      <c:pt idx="16641">
                        <c:v>1.7536528296784919</c:v>
                      </c:pt>
                      <c:pt idx="16642">
                        <c:v>0.94190905344855547</c:v>
                      </c:pt>
                      <c:pt idx="16643">
                        <c:v>1.2401050298753866</c:v>
                      </c:pt>
                      <c:pt idx="16644">
                        <c:v>0.86738781993209957</c:v>
                      </c:pt>
                      <c:pt idx="16645">
                        <c:v>1.1513524354951106</c:v>
                      </c:pt>
                      <c:pt idx="16646">
                        <c:v>0.9979497886012425</c:v>
                      </c:pt>
                      <c:pt idx="16647">
                        <c:v>0.87992414655370255</c:v>
                      </c:pt>
                      <c:pt idx="16648">
                        <c:v>1.278168957789799</c:v>
                      </c:pt>
                      <c:pt idx="16649">
                        <c:v>1.2143739849781037</c:v>
                      </c:pt>
                      <c:pt idx="16650">
                        <c:v>1.4652127957325538</c:v>
                      </c:pt>
                      <c:pt idx="16651">
                        <c:v>2.769646667116362</c:v>
                      </c:pt>
                      <c:pt idx="16652">
                        <c:v>2.060161966966755</c:v>
                      </c:pt>
                      <c:pt idx="16653">
                        <c:v>3.6553419668817546</c:v>
                      </c:pt>
                      <c:pt idx="16654">
                        <c:v>2.6171921685029447</c:v>
                      </c:pt>
                      <c:pt idx="16655">
                        <c:v>2.7645104806487568</c:v>
                      </c:pt>
                      <c:pt idx="16656">
                        <c:v>3.6124092371578826</c:v>
                      </c:pt>
                      <c:pt idx="16657">
                        <c:v>3.1153199846477495</c:v>
                      </c:pt>
                      <c:pt idx="16658">
                        <c:v>2.4454665598619076</c:v>
                      </c:pt>
                      <c:pt idx="16659">
                        <c:v>2.0939393943873106</c:v>
                      </c:pt>
                      <c:pt idx="16660">
                        <c:v>2.0975937931705024</c:v>
                      </c:pt>
                      <c:pt idx="16661">
                        <c:v>3.9939422066036743</c:v>
                      </c:pt>
                      <c:pt idx="16662">
                        <c:v>2.1538112968769338</c:v>
                      </c:pt>
                      <c:pt idx="16663">
                        <c:v>3.6195282042135473</c:v>
                      </c:pt>
                      <c:pt idx="16664">
                        <c:v>3.4879209378234379</c:v>
                      </c:pt>
                      <c:pt idx="16665">
                        <c:v>2.9890443041411237</c:v>
                      </c:pt>
                      <c:pt idx="16666">
                        <c:v>3.8331738758215974</c:v>
                      </c:pt>
                      <c:pt idx="16667">
                        <c:v>1.7950738421903276</c:v>
                      </c:pt>
                      <c:pt idx="16668">
                        <c:v>3.9338338013480709</c:v>
                      </c:pt>
                      <c:pt idx="16669">
                        <c:v>4.2044489981668232</c:v>
                      </c:pt>
                      <c:pt idx="16670">
                        <c:v>2.0115059312014272</c:v>
                      </c:pt>
                      <c:pt idx="16671">
                        <c:v>3.0253839312989159</c:v>
                      </c:pt>
                      <c:pt idx="16672">
                        <c:v>2.8133064487726092</c:v>
                      </c:pt>
                      <c:pt idx="16673">
                        <c:v>3.3420374278118095</c:v>
                      </c:pt>
                      <c:pt idx="16674">
                        <c:v>2.1050428445202871</c:v>
                      </c:pt>
                      <c:pt idx="16675">
                        <c:v>0.75880630593743137</c:v>
                      </c:pt>
                      <c:pt idx="16676">
                        <c:v>1.5218437337531163</c:v>
                      </c:pt>
                      <c:pt idx="16677">
                        <c:v>5.6431712538389398</c:v>
                      </c:pt>
                      <c:pt idx="16678">
                        <c:v>5.4555133979787991</c:v>
                      </c:pt>
                      <c:pt idx="16679">
                        <c:v>2.7577899653385023</c:v>
                      </c:pt>
                      <c:pt idx="16680">
                        <c:v>5.3543792696372075</c:v>
                      </c:pt>
                      <c:pt idx="16681">
                        <c:v>3.0644861918081583</c:v>
                      </c:pt>
                      <c:pt idx="16682">
                        <c:v>3.1506455485864961</c:v>
                      </c:pt>
                      <c:pt idx="16683">
                        <c:v>2.1843204220966532</c:v>
                      </c:pt>
                      <c:pt idx="16684">
                        <c:v>2.3632675575339053</c:v>
                      </c:pt>
                      <c:pt idx="16685">
                        <c:v>2.7009141701638324</c:v>
                      </c:pt>
                      <c:pt idx="16686">
                        <c:v>3.1613640106591974</c:v>
                      </c:pt>
                      <c:pt idx="16687">
                        <c:v>2.5153461605133494</c:v>
                      </c:pt>
                      <c:pt idx="16688">
                        <c:v>2.3538206949035181</c:v>
                      </c:pt>
                      <c:pt idx="16689">
                        <c:v>1.5659130518102728</c:v>
                      </c:pt>
                      <c:pt idx="16690">
                        <c:v>2.6053933857012144</c:v>
                      </c:pt>
                      <c:pt idx="16691">
                        <c:v>2.3143473772990175</c:v>
                      </c:pt>
                      <c:pt idx="16692">
                        <c:v>2.0571788137552103</c:v>
                      </c:pt>
                      <c:pt idx="16693">
                        <c:v>1.4481253955489215</c:v>
                      </c:pt>
                      <c:pt idx="16694">
                        <c:v>0.40938336649153484</c:v>
                      </c:pt>
                      <c:pt idx="16695">
                        <c:v>1.0456308298771617</c:v>
                      </c:pt>
                      <c:pt idx="16696">
                        <c:v>1.0786866946513547</c:v>
                      </c:pt>
                      <c:pt idx="16697">
                        <c:v>1.0544709273004953</c:v>
                      </c:pt>
                      <c:pt idx="16698">
                        <c:v>0.99387557058012133</c:v>
                      </c:pt>
                      <c:pt idx="16699">
                        <c:v>1.6284620395626381</c:v>
                      </c:pt>
                      <c:pt idx="16700">
                        <c:v>0.78553661582307355</c:v>
                      </c:pt>
                      <c:pt idx="16701">
                        <c:v>2.1461618090778765</c:v>
                      </c:pt>
                      <c:pt idx="16702">
                        <c:v>2.7516314965047353</c:v>
                      </c:pt>
                      <c:pt idx="16703">
                        <c:v>2.6895766790681144</c:v>
                      </c:pt>
                      <c:pt idx="16704">
                        <c:v>3.5067319521654263</c:v>
                      </c:pt>
                      <c:pt idx="16705">
                        <c:v>4.4609802781576944</c:v>
                      </c:pt>
                      <c:pt idx="16706">
                        <c:v>2.7989577486349249</c:v>
                      </c:pt>
                      <c:pt idx="16707">
                        <c:v>3.0513821324482535</c:v>
                      </c:pt>
                      <c:pt idx="16708">
                        <c:v>4.4199489508835637</c:v>
                      </c:pt>
                      <c:pt idx="16709">
                        <c:v>2.8581641817333914</c:v>
                      </c:pt>
                      <c:pt idx="16710">
                        <c:v>1.1278018458524925</c:v>
                      </c:pt>
                      <c:pt idx="16711">
                        <c:v>1.6046933081178953</c:v>
                      </c:pt>
                      <c:pt idx="16712">
                        <c:v>1.702165099283605</c:v>
                      </c:pt>
                      <c:pt idx="16713">
                        <c:v>2.3275719861061566</c:v>
                      </c:pt>
                      <c:pt idx="16714">
                        <c:v>1.7074383087233314</c:v>
                      </c:pt>
                      <c:pt idx="16715">
                        <c:v>1.9110155969127909</c:v>
                      </c:pt>
                      <c:pt idx="16716">
                        <c:v>1.9866375096970146</c:v>
                      </c:pt>
                      <c:pt idx="16717">
                        <c:v>1.6645642047416775</c:v>
                      </c:pt>
                      <c:pt idx="16718">
                        <c:v>1.1012131260418363</c:v>
                      </c:pt>
                      <c:pt idx="16719">
                        <c:v>2.2911706072764639</c:v>
                      </c:pt>
                      <c:pt idx="16720">
                        <c:v>1.4206722437574846</c:v>
                      </c:pt>
                      <c:pt idx="16721">
                        <c:v>1.2160808607125155</c:v>
                      </c:pt>
                      <c:pt idx="16722">
                        <c:v>0.98184588199641398</c:v>
                      </c:pt>
                      <c:pt idx="16723">
                        <c:v>1.2275291710260725</c:v>
                      </c:pt>
                      <c:pt idx="16724">
                        <c:v>1.0194360446765534</c:v>
                      </c:pt>
                      <c:pt idx="16725">
                        <c:v>0.72629876219911271</c:v>
                      </c:pt>
                      <c:pt idx="16726">
                        <c:v>2.8569464766784214</c:v>
                      </c:pt>
                      <c:pt idx="16727">
                        <c:v>2.4343491936164461</c:v>
                      </c:pt>
                      <c:pt idx="16728">
                        <c:v>2.3937062412191179</c:v>
                      </c:pt>
                      <c:pt idx="16729">
                        <c:v>2.4450080003900521</c:v>
                      </c:pt>
                      <c:pt idx="16730">
                        <c:v>0.94589688322436272</c:v>
                      </c:pt>
                      <c:pt idx="16731">
                        <c:v>3.0496511631687331</c:v>
                      </c:pt>
                      <c:pt idx="16732">
                        <c:v>2.7261331540904754</c:v>
                      </c:pt>
                      <c:pt idx="16733">
                        <c:v>2.3461743071968093</c:v>
                      </c:pt>
                      <c:pt idx="16734">
                        <c:v>3.471199333593002</c:v>
                      </c:pt>
                      <c:pt idx="16735">
                        <c:v>3.1010807434784153</c:v>
                      </c:pt>
                      <c:pt idx="16736">
                        <c:v>1.7761516295964686</c:v>
                      </c:pt>
                      <c:pt idx="16737">
                        <c:v>2.6800646549849514</c:v>
                      </c:pt>
                      <c:pt idx="16738">
                        <c:v>2.4324988175796087</c:v>
                      </c:pt>
                      <c:pt idx="16739">
                        <c:v>3.0820387008000623</c:v>
                      </c:pt>
                      <c:pt idx="16740">
                        <c:v>2.1856639157690951</c:v>
                      </c:pt>
                      <c:pt idx="16741">
                        <c:v>2.7834080171386257</c:v>
                      </c:pt>
                      <c:pt idx="16742">
                        <c:v>2.2693388339458895</c:v>
                      </c:pt>
                      <c:pt idx="16743">
                        <c:v>1.192345181425962</c:v>
                      </c:pt>
                      <c:pt idx="16744">
                        <c:v>2.7947447364142715</c:v>
                      </c:pt>
                      <c:pt idx="16745">
                        <c:v>1.3260153307477831</c:v>
                      </c:pt>
                      <c:pt idx="16746">
                        <c:v>1.8481675022580852</c:v>
                      </c:pt>
                      <c:pt idx="16747">
                        <c:v>3.6262378217381244</c:v>
                      </c:pt>
                      <c:pt idx="16748">
                        <c:v>1.5788169191886743</c:v>
                      </c:pt>
                      <c:pt idx="16749">
                        <c:v>2.31059440638569</c:v>
                      </c:pt>
                      <c:pt idx="16750">
                        <c:v>2.3529061795776052</c:v>
                      </c:pt>
                      <c:pt idx="16751">
                        <c:v>2.8331857639511226</c:v>
                      </c:pt>
                      <c:pt idx="16752">
                        <c:v>1.7419333694091994</c:v>
                      </c:pt>
                      <c:pt idx="16753">
                        <c:v>2.1779933133260676</c:v>
                      </c:pt>
                      <c:pt idx="16754">
                        <c:v>3.5713926910316145</c:v>
                      </c:pt>
                      <c:pt idx="16755">
                        <c:v>3.485646667919291</c:v>
                      </c:pt>
                      <c:pt idx="16756">
                        <c:v>3.7393760402467042</c:v>
                      </c:pt>
                      <c:pt idx="16757">
                        <c:v>2.6227184140474851</c:v>
                      </c:pt>
                      <c:pt idx="16758">
                        <c:v>2.4957311865837286</c:v>
                      </c:pt>
                      <c:pt idx="16759">
                        <c:v>2.8005614244115598</c:v>
                      </c:pt>
                      <c:pt idx="16760">
                        <c:v>2.6175645932997713</c:v>
                      </c:pt>
                      <c:pt idx="16761">
                        <c:v>1.7733737802016309</c:v>
                      </c:pt>
                      <c:pt idx="16762">
                        <c:v>2.3457602968468891</c:v>
                      </c:pt>
                      <c:pt idx="16763">
                        <c:v>2.7862067421463586</c:v>
                      </c:pt>
                      <c:pt idx="16764">
                        <c:v>3.2252242329078475</c:v>
                      </c:pt>
                      <c:pt idx="16765">
                        <c:v>1.5149569526402378</c:v>
                      </c:pt>
                      <c:pt idx="16766">
                        <c:v>1.846258420464443</c:v>
                      </c:pt>
                      <c:pt idx="16767">
                        <c:v>3.0764039142183428</c:v>
                      </c:pt>
                      <c:pt idx="16768">
                        <c:v>1.7628995389347526</c:v>
                      </c:pt>
                      <c:pt idx="16769">
                        <c:v>1.1480602224405185</c:v>
                      </c:pt>
                      <c:pt idx="16770">
                        <c:v>1.5350692442735863</c:v>
                      </c:pt>
                      <c:pt idx="16771">
                        <c:v>1.8569556428517824</c:v>
                      </c:pt>
                      <c:pt idx="16772">
                        <c:v>3.6362294519158005</c:v>
                      </c:pt>
                      <c:pt idx="16773">
                        <c:v>1.1201240979782168</c:v>
                      </c:pt>
                      <c:pt idx="16774">
                        <c:v>1.8015777877419978</c:v>
                      </c:pt>
                      <c:pt idx="16775">
                        <c:v>2.3871747479234462</c:v>
                      </c:pt>
                      <c:pt idx="16776">
                        <c:v>4.0026102604537703</c:v>
                      </c:pt>
                      <c:pt idx="16777">
                        <c:v>2.7929126293242681</c:v>
                      </c:pt>
                      <c:pt idx="16778">
                        <c:v>3.3749949053298884</c:v>
                      </c:pt>
                      <c:pt idx="16779">
                        <c:v>3.3391644039330868</c:v>
                      </c:pt>
                      <c:pt idx="16780">
                        <c:v>2.6401257410963779</c:v>
                      </c:pt>
                      <c:pt idx="16781">
                        <c:v>2.8230358572257792</c:v>
                      </c:pt>
                      <c:pt idx="16782">
                        <c:v>4.0229209819518168</c:v>
                      </c:pt>
                      <c:pt idx="16783">
                        <c:v>2.8343587157620802</c:v>
                      </c:pt>
                      <c:pt idx="16784">
                        <c:v>2.5066731017566575</c:v>
                      </c:pt>
                      <c:pt idx="16785">
                        <c:v>3.4993645347321092</c:v>
                      </c:pt>
                      <c:pt idx="16786">
                        <c:v>2.0548915377633641</c:v>
                      </c:pt>
                      <c:pt idx="16787">
                        <c:v>3.612891663863981</c:v>
                      </c:pt>
                      <c:pt idx="16788">
                        <c:v>3.4786509429682702</c:v>
                      </c:pt>
                      <c:pt idx="16789">
                        <c:v>2.2768787524584675</c:v>
                      </c:pt>
                      <c:pt idx="16790">
                        <c:v>3.070472738125178</c:v>
                      </c:pt>
                      <c:pt idx="16791">
                        <c:v>2.1109867361065029</c:v>
                      </c:pt>
                      <c:pt idx="16792">
                        <c:v>2.8133068888960056</c:v>
                      </c:pt>
                      <c:pt idx="16793">
                        <c:v>2.089789768185863</c:v>
                      </c:pt>
                      <c:pt idx="16794">
                        <c:v>3.2122578841696128</c:v>
                      </c:pt>
                      <c:pt idx="16795">
                        <c:v>3.6667928027719561</c:v>
                      </c:pt>
                      <c:pt idx="16796">
                        <c:v>2.4188864008356998</c:v>
                      </c:pt>
                      <c:pt idx="16797">
                        <c:v>3.5656125273574415</c:v>
                      </c:pt>
                      <c:pt idx="16798">
                        <c:v>1.7424784287626187</c:v>
                      </c:pt>
                      <c:pt idx="16799">
                        <c:v>1.6304199043377492</c:v>
                      </c:pt>
                      <c:pt idx="16800">
                        <c:v>2.0166773886669223</c:v>
                      </c:pt>
                      <c:pt idx="16801">
                        <c:v>2.9300408849273198</c:v>
                      </c:pt>
                      <c:pt idx="16802">
                        <c:v>2.2027227873244852</c:v>
                      </c:pt>
                      <c:pt idx="16803">
                        <c:v>3.4089218612236927</c:v>
                      </c:pt>
                      <c:pt idx="16804">
                        <c:v>1.8770859658140435</c:v>
                      </c:pt>
                      <c:pt idx="16805">
                        <c:v>3.0078356893580351</c:v>
                      </c:pt>
                      <c:pt idx="16806">
                        <c:v>0.97230973612983329</c:v>
                      </c:pt>
                      <c:pt idx="16807">
                        <c:v>2.4244232089772217</c:v>
                      </c:pt>
                      <c:pt idx="16808">
                        <c:v>2.6357998812768129</c:v>
                      </c:pt>
                      <c:pt idx="16809">
                        <c:v>3.1446112032932594</c:v>
                      </c:pt>
                      <c:pt idx="16810">
                        <c:v>2.9217306008371478</c:v>
                      </c:pt>
                      <c:pt idx="16811">
                        <c:v>2.8963189239956111</c:v>
                      </c:pt>
                      <c:pt idx="16812">
                        <c:v>2.5108018896094633</c:v>
                      </c:pt>
                      <c:pt idx="16813">
                        <c:v>1.3770110068667059</c:v>
                      </c:pt>
                      <c:pt idx="16814">
                        <c:v>2.6235566333137101</c:v>
                      </c:pt>
                      <c:pt idx="16815">
                        <c:v>2.4925713366286359</c:v>
                      </c:pt>
                      <c:pt idx="16816">
                        <c:v>1.39816323266632</c:v>
                      </c:pt>
                      <c:pt idx="16817">
                        <c:v>2.4594262249809491</c:v>
                      </c:pt>
                      <c:pt idx="16818">
                        <c:v>1.5699598326622308</c:v>
                      </c:pt>
                      <c:pt idx="16819">
                        <c:v>2.0836729031350862</c:v>
                      </c:pt>
                      <c:pt idx="16820">
                        <c:v>2.0169977753242061</c:v>
                      </c:pt>
                      <c:pt idx="16821">
                        <c:v>2.0206484900402795</c:v>
                      </c:pt>
                      <c:pt idx="16822">
                        <c:v>1.5981729845727901</c:v>
                      </c:pt>
                      <c:pt idx="16823">
                        <c:v>2.4474737780780069</c:v>
                      </c:pt>
                      <c:pt idx="16824">
                        <c:v>1.8991672650538209</c:v>
                      </c:pt>
                      <c:pt idx="16825">
                        <c:v>2.5902623242919125</c:v>
                      </c:pt>
                      <c:pt idx="16826">
                        <c:v>2.6698224555363685</c:v>
                      </c:pt>
                      <c:pt idx="16827">
                        <c:v>3.1131666078120181</c:v>
                      </c:pt>
                      <c:pt idx="16828">
                        <c:v>1.6893792467429354</c:v>
                      </c:pt>
                      <c:pt idx="16829">
                        <c:v>2.8216947538131265</c:v>
                      </c:pt>
                      <c:pt idx="16830">
                        <c:v>3.196792094286145</c:v>
                      </c:pt>
                      <c:pt idx="16831">
                        <c:v>2.5449964582252314</c:v>
                      </c:pt>
                      <c:pt idx="16832">
                        <c:v>1.3834546956590652</c:v>
                      </c:pt>
                      <c:pt idx="16833">
                        <c:v>2.2729751556517668</c:v>
                      </c:pt>
                      <c:pt idx="16834">
                        <c:v>2.9948206576105809</c:v>
                      </c:pt>
                      <c:pt idx="16835">
                        <c:v>3.5967188968771651</c:v>
                      </c:pt>
                      <c:pt idx="16836">
                        <c:v>2.6376014622996138</c:v>
                      </c:pt>
                      <c:pt idx="16837">
                        <c:v>1.939613185779099</c:v>
                      </c:pt>
                      <c:pt idx="16838">
                        <c:v>2.686415062576148</c:v>
                      </c:pt>
                      <c:pt idx="16839">
                        <c:v>1.8022895628189313</c:v>
                      </c:pt>
                      <c:pt idx="16840">
                        <c:v>2.7556527338906984</c:v>
                      </c:pt>
                      <c:pt idx="16841">
                        <c:v>3.4859884470880833</c:v>
                      </c:pt>
                      <c:pt idx="16842">
                        <c:v>2.8274678741372186</c:v>
                      </c:pt>
                      <c:pt idx="16843">
                        <c:v>2.2813260565257325</c:v>
                      </c:pt>
                      <c:pt idx="16844">
                        <c:v>2.4624336623240382</c:v>
                      </c:pt>
                      <c:pt idx="16845">
                        <c:v>0.79489355075808898</c:v>
                      </c:pt>
                      <c:pt idx="16846">
                        <c:v>3.5343799396028643</c:v>
                      </c:pt>
                      <c:pt idx="16847">
                        <c:v>1.763075459983972</c:v>
                      </c:pt>
                      <c:pt idx="16848">
                        <c:v>2.2673299555395943</c:v>
                      </c:pt>
                      <c:pt idx="16849">
                        <c:v>1.6030374796904985</c:v>
                      </c:pt>
                      <c:pt idx="16850">
                        <c:v>0.58311076129154138</c:v>
                      </c:pt>
                      <c:pt idx="16851">
                        <c:v>3.5713470766365223</c:v>
                      </c:pt>
                      <c:pt idx="16852">
                        <c:v>7.1690451513933846</c:v>
                      </c:pt>
                      <c:pt idx="16853">
                        <c:v>4.1341714067985693</c:v>
                      </c:pt>
                      <c:pt idx="16854">
                        <c:v>5.0113145306875975</c:v>
                      </c:pt>
                      <c:pt idx="16855">
                        <c:v>5.7036654403085354</c:v>
                      </c:pt>
                      <c:pt idx="16856">
                        <c:v>7.1213551680943858</c:v>
                      </c:pt>
                      <c:pt idx="16857">
                        <c:v>5.0963582628009876</c:v>
                      </c:pt>
                      <c:pt idx="16858">
                        <c:v>5.9430064182520583</c:v>
                      </c:pt>
                      <c:pt idx="16859">
                        <c:v>1.0528914198797954</c:v>
                      </c:pt>
                      <c:pt idx="16860">
                        <c:v>1.2747971322863032</c:v>
                      </c:pt>
                      <c:pt idx="16861">
                        <c:v>4.7532097150163457</c:v>
                      </c:pt>
                      <c:pt idx="16862">
                        <c:v>2.5322841063899548</c:v>
                      </c:pt>
                      <c:pt idx="16863">
                        <c:v>0.95114222506049229</c:v>
                      </c:pt>
                      <c:pt idx="16864">
                        <c:v>3.0666925039453021</c:v>
                      </c:pt>
                      <c:pt idx="16865">
                        <c:v>2.6615637452743037</c:v>
                      </c:pt>
                      <c:pt idx="16866">
                        <c:v>0.87769734776814479</c:v>
                      </c:pt>
                      <c:pt idx="16867">
                        <c:v>1.398648098733795</c:v>
                      </c:pt>
                      <c:pt idx="16868">
                        <c:v>1.2890996392631844</c:v>
                      </c:pt>
                      <c:pt idx="16869">
                        <c:v>1.5495578824878886</c:v>
                      </c:pt>
                      <c:pt idx="16870">
                        <c:v>1.1140910372126327</c:v>
                      </c:pt>
                      <c:pt idx="16871">
                        <c:v>0.88079854129747026</c:v>
                      </c:pt>
                      <c:pt idx="16872">
                        <c:v>0.61106655002805232</c:v>
                      </c:pt>
                      <c:pt idx="16873">
                        <c:v>0.80690774919213093</c:v>
                      </c:pt>
                      <c:pt idx="16874">
                        <c:v>0.7722421901165043</c:v>
                      </c:pt>
                      <c:pt idx="16875">
                        <c:v>0.65035619541665246</c:v>
                      </c:pt>
                      <c:pt idx="16876">
                        <c:v>2.7171601005806059</c:v>
                      </c:pt>
                      <c:pt idx="16877">
                        <c:v>3.8130648166252552</c:v>
                      </c:pt>
                      <c:pt idx="16878">
                        <c:v>3.344387517516926</c:v>
                      </c:pt>
                      <c:pt idx="16879">
                        <c:v>4.1300671954736368</c:v>
                      </c:pt>
                      <c:pt idx="16880">
                        <c:v>4.1540950003550137</c:v>
                      </c:pt>
                      <c:pt idx="16881">
                        <c:v>4.6462636102129018</c:v>
                      </c:pt>
                      <c:pt idx="16882">
                        <c:v>5.1983602310974861</c:v>
                      </c:pt>
                      <c:pt idx="16883">
                        <c:v>2.4017234762938022</c:v>
                      </c:pt>
                      <c:pt idx="16884">
                        <c:v>4.4438573733731284</c:v>
                      </c:pt>
                      <c:pt idx="16885">
                        <c:v>3.7931178145673434</c:v>
                      </c:pt>
                      <c:pt idx="16886">
                        <c:v>3.6594549540119479</c:v>
                      </c:pt>
                      <c:pt idx="16887">
                        <c:v>1.6883430382343376</c:v>
                      </c:pt>
                      <c:pt idx="16888">
                        <c:v>2.5889508861106196</c:v>
                      </c:pt>
                      <c:pt idx="16889">
                        <c:v>1.4380672545451541</c:v>
                      </c:pt>
                      <c:pt idx="16890">
                        <c:v>2.0176005184666197</c:v>
                      </c:pt>
                      <c:pt idx="16891">
                        <c:v>0.86707300518763775</c:v>
                      </c:pt>
                      <c:pt idx="16892">
                        <c:v>1.648887273121254</c:v>
                      </c:pt>
                      <c:pt idx="16893">
                        <c:v>1.3734666906417392</c:v>
                      </c:pt>
                      <c:pt idx="16894">
                        <c:v>1.5147327993966249</c:v>
                      </c:pt>
                      <c:pt idx="16895">
                        <c:v>1.1818894574631855</c:v>
                      </c:pt>
                      <c:pt idx="16896">
                        <c:v>0.73151501440884359</c:v>
                      </c:pt>
                      <c:pt idx="16897">
                        <c:v>0.83534867679547098</c:v>
                      </c:pt>
                      <c:pt idx="16898">
                        <c:v>0.17998332360391586</c:v>
                      </c:pt>
                      <c:pt idx="16899">
                        <c:v>0.57119562299879922</c:v>
                      </c:pt>
                      <c:pt idx="16900">
                        <c:v>1.0480882705323937</c:v>
                      </c:pt>
                      <c:pt idx="16901">
                        <c:v>1.7775473078707771</c:v>
                      </c:pt>
                      <c:pt idx="16902">
                        <c:v>5.0497167116613184</c:v>
                      </c:pt>
                      <c:pt idx="16903">
                        <c:v>5.2877700469105822</c:v>
                      </c:pt>
                      <c:pt idx="16904">
                        <c:v>3.1179722289403222</c:v>
                      </c:pt>
                      <c:pt idx="16905">
                        <c:v>2.0898209768101985</c:v>
                      </c:pt>
                      <c:pt idx="16906">
                        <c:v>3.213318536859183</c:v>
                      </c:pt>
                      <c:pt idx="16907">
                        <c:v>4.3663284593801572</c:v>
                      </c:pt>
                      <c:pt idx="16908">
                        <c:v>3.0258471037988164</c:v>
                      </c:pt>
                      <c:pt idx="16909">
                        <c:v>2.7160743339115636</c:v>
                      </c:pt>
                      <c:pt idx="16910">
                        <c:v>2.8302930704412907</c:v>
                      </c:pt>
                      <c:pt idx="16911">
                        <c:v>2.3933708572889705</c:v>
                      </c:pt>
                      <c:pt idx="16912">
                        <c:v>2.1142789967623394</c:v>
                      </c:pt>
                      <c:pt idx="16913">
                        <c:v>2.5036361624561594</c:v>
                      </c:pt>
                      <c:pt idx="16914">
                        <c:v>1.5554272905522464</c:v>
                      </c:pt>
                      <c:pt idx="16915">
                        <c:v>1.6018356929332538</c:v>
                      </c:pt>
                      <c:pt idx="16916">
                        <c:v>1.8869480255713318</c:v>
                      </c:pt>
                      <c:pt idx="16917">
                        <c:v>1.8183597663065973</c:v>
                      </c:pt>
                      <c:pt idx="16918">
                        <c:v>1.5122548490404017</c:v>
                      </c:pt>
                      <c:pt idx="16919">
                        <c:v>0.98538413269337011</c:v>
                      </c:pt>
                      <c:pt idx="16920">
                        <c:v>0.79687341371820619</c:v>
                      </c:pt>
                      <c:pt idx="16921">
                        <c:v>0.90310433212018681</c:v>
                      </c:pt>
                      <c:pt idx="16922">
                        <c:v>0.62304266560346167</c:v>
                      </c:pt>
                      <c:pt idx="16923">
                        <c:v>0.69297861423957152</c:v>
                      </c:pt>
                      <c:pt idx="16924">
                        <c:v>0.81024011540283214</c:v>
                      </c:pt>
                      <c:pt idx="16925">
                        <c:v>2.1995984870085543</c:v>
                      </c:pt>
                      <c:pt idx="16926">
                        <c:v>2.6931263182028999</c:v>
                      </c:pt>
                      <c:pt idx="16927">
                        <c:v>3.4139012198900716</c:v>
                      </c:pt>
                      <c:pt idx="16928">
                        <c:v>3.6081638135476743</c:v>
                      </c:pt>
                      <c:pt idx="16929">
                        <c:v>4.1656212616667201</c:v>
                      </c:pt>
                      <c:pt idx="16930">
                        <c:v>4.1484870381640278</c:v>
                      </c:pt>
                      <c:pt idx="16931">
                        <c:v>3.5113499649284496</c:v>
                      </c:pt>
                      <c:pt idx="16932">
                        <c:v>3.3523350310059179</c:v>
                      </c:pt>
                      <c:pt idx="16933">
                        <c:v>3.4543998539971019</c:v>
                      </c:pt>
                      <c:pt idx="16934">
                        <c:v>3.2543094007092193</c:v>
                      </c:pt>
                      <c:pt idx="16935">
                        <c:v>2.926248984217009</c:v>
                      </c:pt>
                      <c:pt idx="16936">
                        <c:v>1.5537534169210738</c:v>
                      </c:pt>
                      <c:pt idx="16937">
                        <c:v>4.2620016511066714</c:v>
                      </c:pt>
                      <c:pt idx="16938">
                        <c:v>3.413545511154116</c:v>
                      </c:pt>
                      <c:pt idx="16939">
                        <c:v>1.4289384795561202</c:v>
                      </c:pt>
                      <c:pt idx="16940">
                        <c:v>2.7702482379809825</c:v>
                      </c:pt>
                      <c:pt idx="16941">
                        <c:v>2.9861508202036231</c:v>
                      </c:pt>
                      <c:pt idx="16942">
                        <c:v>2.5534752530560505</c:v>
                      </c:pt>
                      <c:pt idx="16943">
                        <c:v>2.4238577587825403</c:v>
                      </c:pt>
                      <c:pt idx="16944">
                        <c:v>3.0339493101987274</c:v>
                      </c:pt>
                      <c:pt idx="16945">
                        <c:v>2.6130710101182331</c:v>
                      </c:pt>
                      <c:pt idx="16946">
                        <c:v>2.078099468373265</c:v>
                      </c:pt>
                      <c:pt idx="16947">
                        <c:v>2.7340487595138065</c:v>
                      </c:pt>
                      <c:pt idx="16948">
                        <c:v>1.656396788792116</c:v>
                      </c:pt>
                      <c:pt idx="16949">
                        <c:v>2.2517059034713922</c:v>
                      </c:pt>
                      <c:pt idx="16950">
                        <c:v>1.5028875049097554</c:v>
                      </c:pt>
                      <c:pt idx="16951">
                        <c:v>2.2563400904219804</c:v>
                      </c:pt>
                      <c:pt idx="16952">
                        <c:v>1.8897301939955293</c:v>
                      </c:pt>
                      <c:pt idx="16953">
                        <c:v>0.34273822858256936</c:v>
                      </c:pt>
                      <c:pt idx="16954">
                        <c:v>2.4836876452739736</c:v>
                      </c:pt>
                      <c:pt idx="16955">
                        <c:v>1.7688957770289535</c:v>
                      </c:pt>
                      <c:pt idx="16956">
                        <c:v>2.5178543279440175</c:v>
                      </c:pt>
                      <c:pt idx="16957">
                        <c:v>2.2067240293774253</c:v>
                      </c:pt>
                      <c:pt idx="16958">
                        <c:v>2.2800567132298326</c:v>
                      </c:pt>
                      <c:pt idx="16959">
                        <c:v>2.8939549437753271</c:v>
                      </c:pt>
                      <c:pt idx="16960">
                        <c:v>2.2736928108898873</c:v>
                      </c:pt>
                      <c:pt idx="16961">
                        <c:v>2.7993348228693149</c:v>
                      </c:pt>
                      <c:pt idx="16962">
                        <c:v>2.2611496645712084</c:v>
                      </c:pt>
                      <c:pt idx="16963">
                        <c:v>2.0902577527767847</c:v>
                      </c:pt>
                      <c:pt idx="16964">
                        <c:v>2.207132436544855</c:v>
                      </c:pt>
                      <c:pt idx="16965">
                        <c:v>1.7798097356245728</c:v>
                      </c:pt>
                      <c:pt idx="16966">
                        <c:v>2.6720045096090752</c:v>
                      </c:pt>
                      <c:pt idx="16967">
                        <c:v>1.6554334560313815</c:v>
                      </c:pt>
                      <c:pt idx="16968">
                        <c:v>1.6092455394413825</c:v>
                      </c:pt>
                      <c:pt idx="16969">
                        <c:v>1.3579317408384186</c:v>
                      </c:pt>
                      <c:pt idx="16970">
                        <c:v>1.0859898080004102</c:v>
                      </c:pt>
                      <c:pt idx="16971">
                        <c:v>1.476755532419034</c:v>
                      </c:pt>
                      <c:pt idx="16972">
                        <c:v>1.4157241434526375</c:v>
                      </c:pt>
                      <c:pt idx="16973">
                        <c:v>2.017055610549495</c:v>
                      </c:pt>
                      <c:pt idx="16974">
                        <c:v>1.9965858921070692</c:v>
                      </c:pt>
                      <c:pt idx="16975">
                        <c:v>2.970672984878636</c:v>
                      </c:pt>
                      <c:pt idx="16976">
                        <c:v>7.5794123499540538</c:v>
                      </c:pt>
                      <c:pt idx="16977">
                        <c:v>4.2077243942962941</c:v>
                      </c:pt>
                      <c:pt idx="16978">
                        <c:v>4.7656247460592205</c:v>
                      </c:pt>
                      <c:pt idx="16979">
                        <c:v>5.2418837319392022</c:v>
                      </c:pt>
                      <c:pt idx="16980">
                        <c:v>3.6027126773139675</c:v>
                      </c:pt>
                      <c:pt idx="16981">
                        <c:v>2.9317734738783301</c:v>
                      </c:pt>
                      <c:pt idx="16982">
                        <c:v>4.9718754994101291</c:v>
                      </c:pt>
                      <c:pt idx="16983">
                        <c:v>4.8178873718848472</c:v>
                      </c:pt>
                      <c:pt idx="16984">
                        <c:v>4.7966807699919771</c:v>
                      </c:pt>
                      <c:pt idx="16985">
                        <c:v>4.6092113852300756</c:v>
                      </c:pt>
                      <c:pt idx="16986">
                        <c:v>5.1253065497359591</c:v>
                      </c:pt>
                      <c:pt idx="16987">
                        <c:v>4.023767881554722</c:v>
                      </c:pt>
                      <c:pt idx="16988">
                        <c:v>4.037913328099437</c:v>
                      </c:pt>
                      <c:pt idx="16989">
                        <c:v>1.5239101227887788</c:v>
                      </c:pt>
                      <c:pt idx="16990">
                        <c:v>5.6170362155136102</c:v>
                      </c:pt>
                      <c:pt idx="16991">
                        <c:v>3.1838983310886362</c:v>
                      </c:pt>
                      <c:pt idx="16992">
                        <c:v>3.2097978415596891</c:v>
                      </c:pt>
                      <c:pt idx="16993">
                        <c:v>5.2828037941172745</c:v>
                      </c:pt>
                      <c:pt idx="16994">
                        <c:v>4.8128862793167091</c:v>
                      </c:pt>
                      <c:pt idx="16995">
                        <c:v>4.2252788273160311</c:v>
                      </c:pt>
                      <c:pt idx="16996">
                        <c:v>3.9832615201749708</c:v>
                      </c:pt>
                      <c:pt idx="16997">
                        <c:v>2.2208075567334258</c:v>
                      </c:pt>
                      <c:pt idx="16998">
                        <c:v>1.9358557991021959</c:v>
                      </c:pt>
                      <c:pt idx="16999">
                        <c:v>3.5862486991188018</c:v>
                      </c:pt>
                      <c:pt idx="17000">
                        <c:v>1.3391702294658023</c:v>
                      </c:pt>
                      <c:pt idx="17001">
                        <c:v>2.6791316220205807</c:v>
                      </c:pt>
                      <c:pt idx="17002">
                        <c:v>3.0626249882752026</c:v>
                      </c:pt>
                      <c:pt idx="17003">
                        <c:v>4.3334384733845068</c:v>
                      </c:pt>
                      <c:pt idx="17004">
                        <c:v>2.7533824077552405</c:v>
                      </c:pt>
                      <c:pt idx="17005">
                        <c:v>2.5893070213540135</c:v>
                      </c:pt>
                      <c:pt idx="17006">
                        <c:v>2.8449182917296305</c:v>
                      </c:pt>
                      <c:pt idx="17007">
                        <c:v>3.0590074863495813</c:v>
                      </c:pt>
                      <c:pt idx="17008">
                        <c:v>4.305975218640179</c:v>
                      </c:pt>
                      <c:pt idx="17009">
                        <c:v>2.5199490356235543</c:v>
                      </c:pt>
                      <c:pt idx="17010">
                        <c:v>2.7291611199299832</c:v>
                      </c:pt>
                      <c:pt idx="17011">
                        <c:v>2.6598834923064114</c:v>
                      </c:pt>
                      <c:pt idx="17012">
                        <c:v>2.3747942452799342</c:v>
                      </c:pt>
                      <c:pt idx="17013">
                        <c:v>2.7628671650581409</c:v>
                      </c:pt>
                      <c:pt idx="17014">
                        <c:v>1.5322146456612999</c:v>
                      </c:pt>
                      <c:pt idx="17015">
                        <c:v>2.5125682673440246</c:v>
                      </c:pt>
                      <c:pt idx="17016">
                        <c:v>1.7417870194727252</c:v>
                      </c:pt>
                      <c:pt idx="17017">
                        <c:v>1.4199631479610066</c:v>
                      </c:pt>
                      <c:pt idx="17018">
                        <c:v>0.94128837173958524</c:v>
                      </c:pt>
                      <c:pt idx="17019">
                        <c:v>1.4751827373352782</c:v>
                      </c:pt>
                      <c:pt idx="17020">
                        <c:v>1.7885450446695894</c:v>
                      </c:pt>
                      <c:pt idx="17021">
                        <c:v>1.8147756235087078</c:v>
                      </c:pt>
                      <c:pt idx="17022">
                        <c:v>1.6551543706000167</c:v>
                      </c:pt>
                      <c:pt idx="17023">
                        <c:v>1.5692052235048395</c:v>
                      </c:pt>
                      <c:pt idx="17024">
                        <c:v>1.8751484076646792</c:v>
                      </c:pt>
                      <c:pt idx="17025">
                        <c:v>1.9765825533699155</c:v>
                      </c:pt>
                      <c:pt idx="17026">
                        <c:v>2.8611821842020619</c:v>
                      </c:pt>
                      <c:pt idx="17027">
                        <c:v>2.2266159803853185</c:v>
                      </c:pt>
                      <c:pt idx="17028">
                        <c:v>4.7050191738245681</c:v>
                      </c:pt>
                      <c:pt idx="17029">
                        <c:v>1.6404355279742284</c:v>
                      </c:pt>
                      <c:pt idx="17030">
                        <c:v>3.6092149274601533</c:v>
                      </c:pt>
                      <c:pt idx="17031">
                        <c:v>3.4420908314135916</c:v>
                      </c:pt>
                      <c:pt idx="17032">
                        <c:v>5.4532393978738956</c:v>
                      </c:pt>
                      <c:pt idx="17033">
                        <c:v>3.3442339868093054</c:v>
                      </c:pt>
                      <c:pt idx="17034">
                        <c:v>1.5593394147085866</c:v>
                      </c:pt>
                      <c:pt idx="17035">
                        <c:v>1.7800881993929654</c:v>
                      </c:pt>
                      <c:pt idx="17036">
                        <c:v>2.6226031948856261</c:v>
                      </c:pt>
                      <c:pt idx="17037">
                        <c:v>2.8895036113064685</c:v>
                      </c:pt>
                      <c:pt idx="17038">
                        <c:v>1.945037555578786</c:v>
                      </c:pt>
                      <c:pt idx="17039">
                        <c:v>1.7438852398599038</c:v>
                      </c:pt>
                      <c:pt idx="17040">
                        <c:v>2.7956564273641997</c:v>
                      </c:pt>
                      <c:pt idx="17041">
                        <c:v>1.5578442355804396</c:v>
                      </c:pt>
                      <c:pt idx="17042">
                        <c:v>1.7911180940190037</c:v>
                      </c:pt>
                      <c:pt idx="17043">
                        <c:v>1.7340173467587032</c:v>
                      </c:pt>
                      <c:pt idx="17044">
                        <c:v>1.6503085081324442</c:v>
                      </c:pt>
                      <c:pt idx="17045">
                        <c:v>2.4511649772877528</c:v>
                      </c:pt>
                      <c:pt idx="17046">
                        <c:v>1.5808279832252898</c:v>
                      </c:pt>
                      <c:pt idx="17047">
                        <c:v>1.6273312588425153</c:v>
                      </c:pt>
                      <c:pt idx="17048">
                        <c:v>0.88917140671605621</c:v>
                      </c:pt>
                      <c:pt idx="17049">
                        <c:v>1.2971666149943679</c:v>
                      </c:pt>
                      <c:pt idx="17050">
                        <c:v>1.4212056622192413</c:v>
                      </c:pt>
                      <c:pt idx="17051">
                        <c:v>1.7835782695124751</c:v>
                      </c:pt>
                      <c:pt idx="17052">
                        <c:v>1.3026665994122815</c:v>
                      </c:pt>
                      <c:pt idx="17053">
                        <c:v>2.2338569890145985</c:v>
                      </c:pt>
                      <c:pt idx="17054">
                        <c:v>0.93720321664934947</c:v>
                      </c:pt>
                      <c:pt idx="17055">
                        <c:v>1.6036591202994019</c:v>
                      </c:pt>
                      <c:pt idx="17056">
                        <c:v>1.4799196299799724</c:v>
                      </c:pt>
                      <c:pt idx="17057">
                        <c:v>2.1277226974371732</c:v>
                      </c:pt>
                      <c:pt idx="17058">
                        <c:v>2.096896831558773</c:v>
                      </c:pt>
                      <c:pt idx="17059">
                        <c:v>1.3609168400315264</c:v>
                      </c:pt>
                      <c:pt idx="17060">
                        <c:v>1.330747681795537</c:v>
                      </c:pt>
                      <c:pt idx="17061">
                        <c:v>2.1247673142538019</c:v>
                      </c:pt>
                      <c:pt idx="17062">
                        <c:v>1.8112183050069339</c:v>
                      </c:pt>
                      <c:pt idx="17063">
                        <c:v>1.2453477332173071</c:v>
                      </c:pt>
                      <c:pt idx="17064">
                        <c:v>1.6245294307996516</c:v>
                      </c:pt>
                      <c:pt idx="17065">
                        <c:v>1.834059673554679</c:v>
                      </c:pt>
                      <c:pt idx="17066">
                        <c:v>1.306163577994232</c:v>
                      </c:pt>
                      <c:pt idx="17067">
                        <c:v>2.1166388273007342</c:v>
                      </c:pt>
                      <c:pt idx="17068">
                        <c:v>2.0066047653631549</c:v>
                      </c:pt>
                      <c:pt idx="17069">
                        <c:v>0.87837322776724602</c:v>
                      </c:pt>
                      <c:pt idx="17070">
                        <c:v>1.8346896004775495</c:v>
                      </c:pt>
                      <c:pt idx="17071">
                        <c:v>1.5243329562572225</c:v>
                      </c:pt>
                      <c:pt idx="17072">
                        <c:v>1.4423678364795258</c:v>
                      </c:pt>
                      <c:pt idx="17073">
                        <c:v>1.5650723596751872</c:v>
                      </c:pt>
                      <c:pt idx="17074">
                        <c:v>0.77904324049895413</c:v>
                      </c:pt>
                      <c:pt idx="17075">
                        <c:v>0.57289400949845892</c:v>
                      </c:pt>
                      <c:pt idx="17076">
                        <c:v>2.3351299625631015</c:v>
                      </c:pt>
                      <c:pt idx="17077">
                        <c:v>5.1205467568934404</c:v>
                      </c:pt>
                      <c:pt idx="17078">
                        <c:v>3.4634110611918065</c:v>
                      </c:pt>
                      <c:pt idx="17079">
                        <c:v>4.5749322366986185</c:v>
                      </c:pt>
                      <c:pt idx="17080">
                        <c:v>2.1859059166341748</c:v>
                      </c:pt>
                      <c:pt idx="17081">
                        <c:v>1.2390793990460895</c:v>
                      </c:pt>
                      <c:pt idx="17082">
                        <c:v>3.8582341821419122</c:v>
                      </c:pt>
                      <c:pt idx="17083">
                        <c:v>3.925396277352363</c:v>
                      </c:pt>
                      <c:pt idx="17084">
                        <c:v>4.7089806862492471</c:v>
                      </c:pt>
                      <c:pt idx="17085">
                        <c:v>3.5141512119027603</c:v>
                      </c:pt>
                      <c:pt idx="17086">
                        <c:v>2.5479294921634819</c:v>
                      </c:pt>
                      <c:pt idx="17087">
                        <c:v>1.4434244262059457</c:v>
                      </c:pt>
                      <c:pt idx="17088">
                        <c:v>2.4553616078370459</c:v>
                      </c:pt>
                      <c:pt idx="17089">
                        <c:v>3.5717059419103498</c:v>
                      </c:pt>
                      <c:pt idx="17090">
                        <c:v>2.4754559443386808</c:v>
                      </c:pt>
                      <c:pt idx="17091">
                        <c:v>2.4689907809187956</c:v>
                      </c:pt>
                      <c:pt idx="17092">
                        <c:v>2.2879691283537831</c:v>
                      </c:pt>
                      <c:pt idx="17093">
                        <c:v>1.6609748912797277</c:v>
                      </c:pt>
                      <c:pt idx="17094">
                        <c:v>1.4689932995228563</c:v>
                      </c:pt>
                      <c:pt idx="17095">
                        <c:v>2.0291146248284253</c:v>
                      </c:pt>
                      <c:pt idx="17096">
                        <c:v>1.4359698883978376</c:v>
                      </c:pt>
                      <c:pt idx="17097">
                        <c:v>1.384732309111784</c:v>
                      </c:pt>
                      <c:pt idx="17098">
                        <c:v>1.2503555802064577</c:v>
                      </c:pt>
                      <c:pt idx="17099">
                        <c:v>1.0237955890805368</c:v>
                      </c:pt>
                      <c:pt idx="17100">
                        <c:v>0.51576875308917547</c:v>
                      </c:pt>
                      <c:pt idx="17101">
                        <c:v>0.67558860133710585</c:v>
                      </c:pt>
                      <c:pt idx="17102">
                        <c:v>3.0972383731991373</c:v>
                      </c:pt>
                      <c:pt idx="17103">
                        <c:v>2.1592126360415622</c:v>
                      </c:pt>
                      <c:pt idx="17104">
                        <c:v>3.9174660900720233</c:v>
                      </c:pt>
                      <c:pt idx="17105">
                        <c:v>3.0446082512875172</c:v>
                      </c:pt>
                      <c:pt idx="17106">
                        <c:v>1.9687492742516997</c:v>
                      </c:pt>
                      <c:pt idx="17107">
                        <c:v>3.9728810973492461</c:v>
                      </c:pt>
                      <c:pt idx="17108">
                        <c:v>3.2659906005343493</c:v>
                      </c:pt>
                      <c:pt idx="17109">
                        <c:v>1.7350995978274337</c:v>
                      </c:pt>
                      <c:pt idx="17110">
                        <c:v>2.4708252534901418</c:v>
                      </c:pt>
                      <c:pt idx="17111">
                        <c:v>2.4715846566026416</c:v>
                      </c:pt>
                      <c:pt idx="17112">
                        <c:v>1.8920000864347288</c:v>
                      </c:pt>
                      <c:pt idx="17113">
                        <c:v>1.6976666470421431</c:v>
                      </c:pt>
                      <c:pt idx="17114">
                        <c:v>1.4415419718347855</c:v>
                      </c:pt>
                      <c:pt idx="17115">
                        <c:v>1.7921768377448</c:v>
                      </c:pt>
                      <c:pt idx="17116">
                        <c:v>1.5527263057534075</c:v>
                      </c:pt>
                      <c:pt idx="17117">
                        <c:v>2.0988193267864048</c:v>
                      </c:pt>
                      <c:pt idx="17118">
                        <c:v>2.4963106860170141</c:v>
                      </c:pt>
                      <c:pt idx="17119">
                        <c:v>1.9135525958544852</c:v>
                      </c:pt>
                      <c:pt idx="17120">
                        <c:v>1.5767295936791386</c:v>
                      </c:pt>
                      <c:pt idx="17121">
                        <c:v>2.1235277305661144</c:v>
                      </c:pt>
                      <c:pt idx="17122">
                        <c:v>0.91143023439012427</c:v>
                      </c:pt>
                      <c:pt idx="17123">
                        <c:v>0.39972362629689678</c:v>
                      </c:pt>
                      <c:pt idx="17124">
                        <c:v>1.026125836606306</c:v>
                      </c:pt>
                      <c:pt idx="17125">
                        <c:v>1.73125077216517</c:v>
                      </c:pt>
                      <c:pt idx="17126">
                        <c:v>3.8225003869400656</c:v>
                      </c:pt>
                      <c:pt idx="17127">
                        <c:v>2.9129703443712156</c:v>
                      </c:pt>
                      <c:pt idx="17128">
                        <c:v>3.0466277760939096</c:v>
                      </c:pt>
                      <c:pt idx="17129">
                        <c:v>3.3949731587975576</c:v>
                      </c:pt>
                      <c:pt idx="17130">
                        <c:v>2.8368577042161451</c:v>
                      </c:pt>
                      <c:pt idx="17131">
                        <c:v>4.3161965069373798</c:v>
                      </c:pt>
                      <c:pt idx="17132">
                        <c:v>3.9284363079588003</c:v>
                      </c:pt>
                      <c:pt idx="17133">
                        <c:v>4.7082355214675671</c:v>
                      </c:pt>
                      <c:pt idx="17134">
                        <c:v>2.7474936930054947</c:v>
                      </c:pt>
                      <c:pt idx="17135">
                        <c:v>2.0877595936776712</c:v>
                      </c:pt>
                      <c:pt idx="17136">
                        <c:v>2.6719475867530731</c:v>
                      </c:pt>
                      <c:pt idx="17137">
                        <c:v>2.2521213034802527</c:v>
                      </c:pt>
                      <c:pt idx="17138">
                        <c:v>3.6616091831438426</c:v>
                      </c:pt>
                      <c:pt idx="17139">
                        <c:v>2.1088511414181244</c:v>
                      </c:pt>
                      <c:pt idx="17140">
                        <c:v>2.6675311373541528</c:v>
                      </c:pt>
                      <c:pt idx="17141">
                        <c:v>1.3895149941160438</c:v>
                      </c:pt>
                      <c:pt idx="17142">
                        <c:v>3.5849756261527865</c:v>
                      </c:pt>
                      <c:pt idx="17143">
                        <c:v>1.82686556551073</c:v>
                      </c:pt>
                      <c:pt idx="17144">
                        <c:v>2.5965289006831096</c:v>
                      </c:pt>
                      <c:pt idx="17145">
                        <c:v>2.5017465268617012</c:v>
                      </c:pt>
                      <c:pt idx="17146">
                        <c:v>2.7652800649858529</c:v>
                      </c:pt>
                      <c:pt idx="17147">
                        <c:v>1.4163428602009553</c:v>
                      </c:pt>
                      <c:pt idx="17148">
                        <c:v>2.2311609671375323</c:v>
                      </c:pt>
                      <c:pt idx="17149">
                        <c:v>1.6737307333186433</c:v>
                      </c:pt>
                      <c:pt idx="17150">
                        <c:v>2.1106103869930957</c:v>
                      </c:pt>
                      <c:pt idx="17151">
                        <c:v>2.3774420967757912</c:v>
                      </c:pt>
                      <c:pt idx="17152">
                        <c:v>2.2165031062060199</c:v>
                      </c:pt>
                      <c:pt idx="17153">
                        <c:v>2.1929257597182907</c:v>
                      </c:pt>
                      <c:pt idx="17154">
                        <c:v>2.2766223571133311</c:v>
                      </c:pt>
                      <c:pt idx="17155">
                        <c:v>2.1175763574820183</c:v>
                      </c:pt>
                      <c:pt idx="17156">
                        <c:v>1.6247042845173802</c:v>
                      </c:pt>
                      <c:pt idx="17157">
                        <c:v>2.6319650291121932</c:v>
                      </c:pt>
                      <c:pt idx="17158">
                        <c:v>1.8608182228805263</c:v>
                      </c:pt>
                      <c:pt idx="17159">
                        <c:v>2.2401894738304784</c:v>
                      </c:pt>
                      <c:pt idx="17160">
                        <c:v>0.28352814885185723</c:v>
                      </c:pt>
                      <c:pt idx="17161">
                        <c:v>1.6889897116732715</c:v>
                      </c:pt>
                      <c:pt idx="17162">
                        <c:v>2.5093762244158451</c:v>
                      </c:pt>
                      <c:pt idx="17163">
                        <c:v>1.9053995870679625</c:v>
                      </c:pt>
                      <c:pt idx="17164">
                        <c:v>1.8281997504678624</c:v>
                      </c:pt>
                      <c:pt idx="17165">
                        <c:v>1.5896377085805415</c:v>
                      </c:pt>
                      <c:pt idx="17166">
                        <c:v>2.7809326846268148</c:v>
                      </c:pt>
                      <c:pt idx="17167">
                        <c:v>2.3344588373063462</c:v>
                      </c:pt>
                      <c:pt idx="17168">
                        <c:v>2.1464094909989431</c:v>
                      </c:pt>
                      <c:pt idx="17169">
                        <c:v>1.4956318642642468</c:v>
                      </c:pt>
                      <c:pt idx="17170">
                        <c:v>1.8168983861224464</c:v>
                      </c:pt>
                      <c:pt idx="17171">
                        <c:v>0.62994160848052949</c:v>
                      </c:pt>
                      <c:pt idx="17172">
                        <c:v>0.94249443755052531</c:v>
                      </c:pt>
                      <c:pt idx="17173">
                        <c:v>1.030463265221399</c:v>
                      </c:pt>
                      <c:pt idx="17174">
                        <c:v>1.5199585208145148</c:v>
                      </c:pt>
                      <c:pt idx="17175">
                        <c:v>1.5387307175654887</c:v>
                      </c:pt>
                      <c:pt idx="17176">
                        <c:v>2.3431673289003916</c:v>
                      </c:pt>
                      <c:pt idx="17177">
                        <c:v>2.6355842707053458</c:v>
                      </c:pt>
                      <c:pt idx="17178">
                        <c:v>1.5782669207718429</c:v>
                      </c:pt>
                      <c:pt idx="17179">
                        <c:v>1.9499532503267394</c:v>
                      </c:pt>
                      <c:pt idx="17180">
                        <c:v>1.6972119245453616</c:v>
                      </c:pt>
                      <c:pt idx="17181">
                        <c:v>2.1844171778977985</c:v>
                      </c:pt>
                      <c:pt idx="17182">
                        <c:v>3.2988940683042269</c:v>
                      </c:pt>
                      <c:pt idx="17183">
                        <c:v>3.1949548586826788</c:v>
                      </c:pt>
                      <c:pt idx="17184">
                        <c:v>2.202554617263619</c:v>
                      </c:pt>
                      <c:pt idx="17185">
                        <c:v>1.7915866567640721</c:v>
                      </c:pt>
                      <c:pt idx="17186">
                        <c:v>2.641320088425759</c:v>
                      </c:pt>
                      <c:pt idx="17187">
                        <c:v>2.4770833426766852</c:v>
                      </c:pt>
                      <c:pt idx="17188">
                        <c:v>0.89636580965987722</c:v>
                      </c:pt>
                      <c:pt idx="17189">
                        <c:v>3.0767430942180405</c:v>
                      </c:pt>
                      <c:pt idx="17190">
                        <c:v>2.6878933435140602</c:v>
                      </c:pt>
                      <c:pt idx="17191">
                        <c:v>2.2345066157583697</c:v>
                      </c:pt>
                      <c:pt idx="17192">
                        <c:v>2.1174882462341662</c:v>
                      </c:pt>
                      <c:pt idx="17193">
                        <c:v>2.316756796415782</c:v>
                      </c:pt>
                      <c:pt idx="17194">
                        <c:v>1.3884935074174416</c:v>
                      </c:pt>
                      <c:pt idx="17195">
                        <c:v>1.3690764944403648</c:v>
                      </c:pt>
                      <c:pt idx="17196">
                        <c:v>1.8748422482744604</c:v>
                      </c:pt>
                      <c:pt idx="17197">
                        <c:v>1.5776758289538402</c:v>
                      </c:pt>
                      <c:pt idx="17198">
                        <c:v>1.8932676608927796</c:v>
                      </c:pt>
                      <c:pt idx="17199">
                        <c:v>2.3849185529084029</c:v>
                      </c:pt>
                      <c:pt idx="17200">
                        <c:v>0.654525288681432</c:v>
                      </c:pt>
                      <c:pt idx="17201">
                        <c:v>1.7966859967737274</c:v>
                      </c:pt>
                      <c:pt idx="17202">
                        <c:v>2.6600709763963435</c:v>
                      </c:pt>
                      <c:pt idx="17203">
                        <c:v>3.7658756650889296</c:v>
                      </c:pt>
                      <c:pt idx="17204">
                        <c:v>3.4274158480019423</c:v>
                      </c:pt>
                      <c:pt idx="17205">
                        <c:v>3.4512767565771965</c:v>
                      </c:pt>
                      <c:pt idx="17206">
                        <c:v>2.4223131967774578</c:v>
                      </c:pt>
                      <c:pt idx="17207">
                        <c:v>3.4824527577929962</c:v>
                      </c:pt>
                      <c:pt idx="17208">
                        <c:v>3.1454489125609468</c:v>
                      </c:pt>
                      <c:pt idx="17209">
                        <c:v>3.3156313067867185</c:v>
                      </c:pt>
                      <c:pt idx="17210">
                        <c:v>2.3508106786610887</c:v>
                      </c:pt>
                      <c:pt idx="17211">
                        <c:v>2.3272424675718462</c:v>
                      </c:pt>
                      <c:pt idx="17212">
                        <c:v>2.0854405839055334</c:v>
                      </c:pt>
                      <c:pt idx="17213">
                        <c:v>1.9884594215667402</c:v>
                      </c:pt>
                      <c:pt idx="17214">
                        <c:v>1.886618707018503</c:v>
                      </c:pt>
                      <c:pt idx="17215">
                        <c:v>1.2189224080668444</c:v>
                      </c:pt>
                      <c:pt idx="17216">
                        <c:v>1.1400786893013617</c:v>
                      </c:pt>
                      <c:pt idx="17217">
                        <c:v>1.043186424704474</c:v>
                      </c:pt>
                      <c:pt idx="17218">
                        <c:v>0.81816783572543439</c:v>
                      </c:pt>
                      <c:pt idx="17219">
                        <c:v>0.93155998545627627</c:v>
                      </c:pt>
                      <c:pt idx="17220">
                        <c:v>1.3280173716627757</c:v>
                      </c:pt>
                      <c:pt idx="17221">
                        <c:v>0.83131202612966093</c:v>
                      </c:pt>
                      <c:pt idx="17222">
                        <c:v>0.73196884874224433</c:v>
                      </c:pt>
                      <c:pt idx="17223">
                        <c:v>0.86749053083539329</c:v>
                      </c:pt>
                      <c:pt idx="17224">
                        <c:v>0.74802312719013608</c:v>
                      </c:pt>
                      <c:pt idx="17225">
                        <c:v>1.6681667592095222</c:v>
                      </c:pt>
                      <c:pt idx="17226">
                        <c:v>2.267422693047521</c:v>
                      </c:pt>
                      <c:pt idx="17227">
                        <c:v>3.4750720114122333</c:v>
                      </c:pt>
                      <c:pt idx="17228">
                        <c:v>3.5915535999200388</c:v>
                      </c:pt>
                      <c:pt idx="17229">
                        <c:v>4.6454813885563082</c:v>
                      </c:pt>
                      <c:pt idx="17230">
                        <c:v>1.4122958614234997</c:v>
                      </c:pt>
                      <c:pt idx="17231">
                        <c:v>3.1881560129176001</c:v>
                      </c:pt>
                      <c:pt idx="17232">
                        <c:v>3.0051370640310413</c:v>
                      </c:pt>
                      <c:pt idx="17233">
                        <c:v>3.836295734671904</c:v>
                      </c:pt>
                      <c:pt idx="17234">
                        <c:v>3.7874467636854088</c:v>
                      </c:pt>
                      <c:pt idx="17235">
                        <c:v>2.6437772215500677</c:v>
                      </c:pt>
                      <c:pt idx="17236">
                        <c:v>1.496909069627971</c:v>
                      </c:pt>
                      <c:pt idx="17237">
                        <c:v>2.5403377962277185</c:v>
                      </c:pt>
                      <c:pt idx="17238">
                        <c:v>3.2771723725802202</c:v>
                      </c:pt>
                      <c:pt idx="17239">
                        <c:v>2.1834829183944442</c:v>
                      </c:pt>
                      <c:pt idx="17240">
                        <c:v>3.3582395870384909</c:v>
                      </c:pt>
                      <c:pt idx="17241">
                        <c:v>2.3336929965091509</c:v>
                      </c:pt>
                      <c:pt idx="17242">
                        <c:v>1.8930757817261017</c:v>
                      </c:pt>
                      <c:pt idx="17243">
                        <c:v>1.0417777680785045</c:v>
                      </c:pt>
                      <c:pt idx="17244">
                        <c:v>2.337173135440763</c:v>
                      </c:pt>
                      <c:pt idx="17245">
                        <c:v>1.2425535382045703</c:v>
                      </c:pt>
                      <c:pt idx="17246">
                        <c:v>1.034895634719269</c:v>
                      </c:pt>
                      <c:pt idx="17247">
                        <c:v>1.1971673620554841</c:v>
                      </c:pt>
                      <c:pt idx="17248">
                        <c:v>1.5797276502734254</c:v>
                      </c:pt>
                      <c:pt idx="17249">
                        <c:v>1.4096994822293321</c:v>
                      </c:pt>
                      <c:pt idx="17250">
                        <c:v>1.4615986167368766</c:v>
                      </c:pt>
                      <c:pt idx="17251">
                        <c:v>3.6031236894981249</c:v>
                      </c:pt>
                      <c:pt idx="17252">
                        <c:v>1.9813781573890645</c:v>
                      </c:pt>
                      <c:pt idx="17253">
                        <c:v>2.5476119586233037</c:v>
                      </c:pt>
                      <c:pt idx="17254">
                        <c:v>4.4514589682977537</c:v>
                      </c:pt>
                      <c:pt idx="17255">
                        <c:v>2.2633014095772093</c:v>
                      </c:pt>
                      <c:pt idx="17256">
                        <c:v>3.259611748767604</c:v>
                      </c:pt>
                      <c:pt idx="17257">
                        <c:v>2.2428075838454538</c:v>
                      </c:pt>
                      <c:pt idx="17258">
                        <c:v>2.0209658664723298</c:v>
                      </c:pt>
                      <c:pt idx="17259">
                        <c:v>2.5313674528010441</c:v>
                      </c:pt>
                      <c:pt idx="17260">
                        <c:v>2.4653516807020748</c:v>
                      </c:pt>
                      <c:pt idx="17261">
                        <c:v>3.0318230529539769</c:v>
                      </c:pt>
                      <c:pt idx="17262">
                        <c:v>3.8029650524242378</c:v>
                      </c:pt>
                      <c:pt idx="17263">
                        <c:v>2.9553433523906296</c:v>
                      </c:pt>
                      <c:pt idx="17264">
                        <c:v>1.6709498150580024</c:v>
                      </c:pt>
                      <c:pt idx="17265">
                        <c:v>2.9877749352759428</c:v>
                      </c:pt>
                      <c:pt idx="17266">
                        <c:v>3.8989944810972359</c:v>
                      </c:pt>
                      <c:pt idx="17267">
                        <c:v>1.6756723293447477</c:v>
                      </c:pt>
                      <c:pt idx="17268">
                        <c:v>2.7793726059110675</c:v>
                      </c:pt>
                      <c:pt idx="17269">
                        <c:v>2.2074299001359488</c:v>
                      </c:pt>
                      <c:pt idx="17270">
                        <c:v>2.5182601112364384</c:v>
                      </c:pt>
                      <c:pt idx="17271">
                        <c:v>1.8627954822652029</c:v>
                      </c:pt>
                      <c:pt idx="17272">
                        <c:v>1.5070507087864196</c:v>
                      </c:pt>
                      <c:pt idx="17273">
                        <c:v>2.0653558893340156</c:v>
                      </c:pt>
                      <c:pt idx="17274">
                        <c:v>2.628014152528229</c:v>
                      </c:pt>
                      <c:pt idx="17275">
                        <c:v>0.96187457197999293</c:v>
                      </c:pt>
                      <c:pt idx="17276">
                        <c:v>2.3317160781145652</c:v>
                      </c:pt>
                      <c:pt idx="17277">
                        <c:v>1.6629909584318876</c:v>
                      </c:pt>
                      <c:pt idx="17278">
                        <c:v>3.9238699718001242</c:v>
                      </c:pt>
                      <c:pt idx="17279">
                        <c:v>3.2674104211186568</c:v>
                      </c:pt>
                      <c:pt idx="17280">
                        <c:v>3.0278731390708984</c:v>
                      </c:pt>
                      <c:pt idx="17281">
                        <c:v>4.7714277046804865</c:v>
                      </c:pt>
                      <c:pt idx="17282">
                        <c:v>4.2677279617268749</c:v>
                      </c:pt>
                      <c:pt idx="17283">
                        <c:v>0.41342431455989487</c:v>
                      </c:pt>
                      <c:pt idx="17284">
                        <c:v>3.8357425566503061</c:v>
                      </c:pt>
                      <c:pt idx="17285">
                        <c:v>3.2456969265683582</c:v>
                      </c:pt>
                      <c:pt idx="17286">
                        <c:v>2.5524737688503039</c:v>
                      </c:pt>
                      <c:pt idx="17287">
                        <c:v>2.1561522056056326</c:v>
                      </c:pt>
                      <c:pt idx="17288">
                        <c:v>2.5995099581444285</c:v>
                      </c:pt>
                      <c:pt idx="17289">
                        <c:v>1.7305793897638695</c:v>
                      </c:pt>
                      <c:pt idx="17290">
                        <c:v>1.9994134647251829</c:v>
                      </c:pt>
                      <c:pt idx="17291">
                        <c:v>1.0494474501427031</c:v>
                      </c:pt>
                      <c:pt idx="17292">
                        <c:v>0.97124519976910018</c:v>
                      </c:pt>
                      <c:pt idx="17293">
                        <c:v>1.6128900021458963</c:v>
                      </c:pt>
                      <c:pt idx="17294">
                        <c:v>1.0202585405347033</c:v>
                      </c:pt>
                      <c:pt idx="17295">
                        <c:v>0.64405137203681939</c:v>
                      </c:pt>
                      <c:pt idx="17296">
                        <c:v>1.6977707798304362</c:v>
                      </c:pt>
                      <c:pt idx="17297">
                        <c:v>1.2817166552683197</c:v>
                      </c:pt>
                      <c:pt idx="17298">
                        <c:v>0.8173177530736021</c:v>
                      </c:pt>
                      <c:pt idx="17299">
                        <c:v>1.0287439879807825</c:v>
                      </c:pt>
                      <c:pt idx="17300">
                        <c:v>1.2856116955597283</c:v>
                      </c:pt>
                      <c:pt idx="17301">
                        <c:v>2.7496170574698597</c:v>
                      </c:pt>
                      <c:pt idx="17302">
                        <c:v>3.0058641913778672</c:v>
                      </c:pt>
                      <c:pt idx="17303">
                        <c:v>3.7902833561968343</c:v>
                      </c:pt>
                      <c:pt idx="17304">
                        <c:v>2.8255111262399377</c:v>
                      </c:pt>
                      <c:pt idx="17305">
                        <c:v>5.2031133230704896</c:v>
                      </c:pt>
                      <c:pt idx="17306">
                        <c:v>2.5005894672908622</c:v>
                      </c:pt>
                      <c:pt idx="17307">
                        <c:v>2.6443104028331388</c:v>
                      </c:pt>
                      <c:pt idx="17308">
                        <c:v>3.2533652651437639</c:v>
                      </c:pt>
                      <c:pt idx="17309">
                        <c:v>1.6492807692962412</c:v>
                      </c:pt>
                      <c:pt idx="17310">
                        <c:v>3.1473151763707961</c:v>
                      </c:pt>
                      <c:pt idx="17311">
                        <c:v>2.3988736788852254</c:v>
                      </c:pt>
                      <c:pt idx="17312">
                        <c:v>3.0530492863553884</c:v>
                      </c:pt>
                      <c:pt idx="17313">
                        <c:v>1.9069355289215522</c:v>
                      </c:pt>
                      <c:pt idx="17314">
                        <c:v>0.8214428209806649</c:v>
                      </c:pt>
                      <c:pt idx="17315">
                        <c:v>1.7528429290907257</c:v>
                      </c:pt>
                      <c:pt idx="17316">
                        <c:v>2.0720167127212474</c:v>
                      </c:pt>
                      <c:pt idx="17317">
                        <c:v>2.2920304300640777</c:v>
                      </c:pt>
                      <c:pt idx="17318">
                        <c:v>2.4239235421996317</c:v>
                      </c:pt>
                      <c:pt idx="17319">
                        <c:v>1.9827850550199129</c:v>
                      </c:pt>
                      <c:pt idx="17320">
                        <c:v>1.6182054883834411</c:v>
                      </c:pt>
                      <c:pt idx="17321">
                        <c:v>1.9026441821102635</c:v>
                      </c:pt>
                      <c:pt idx="17322">
                        <c:v>2.7080076679448029</c:v>
                      </c:pt>
                      <c:pt idx="17323">
                        <c:v>1.6785899003934106</c:v>
                      </c:pt>
                      <c:pt idx="17324">
                        <c:v>1.3558360315263649</c:v>
                      </c:pt>
                      <c:pt idx="17325">
                        <c:v>1.378650873423759</c:v>
                      </c:pt>
                      <c:pt idx="17326">
                        <c:v>1.7533296928871231</c:v>
                      </c:pt>
                      <c:pt idx="17327">
                        <c:v>2.054223562468362</c:v>
                      </c:pt>
                      <c:pt idx="17328">
                        <c:v>2.7716276840867011</c:v>
                      </c:pt>
                      <c:pt idx="17329">
                        <c:v>1.9118722987140992</c:v>
                      </c:pt>
                      <c:pt idx="17330">
                        <c:v>1.2295388405119687</c:v>
                      </c:pt>
                      <c:pt idx="17331">
                        <c:v>2.9428592637849933</c:v>
                      </c:pt>
                      <c:pt idx="17332">
                        <c:v>2.6854382096085847</c:v>
                      </c:pt>
                      <c:pt idx="17333">
                        <c:v>2.4984125485693625</c:v>
                      </c:pt>
                      <c:pt idx="17334">
                        <c:v>2.9701445561111135</c:v>
                      </c:pt>
                      <c:pt idx="17335">
                        <c:v>2.1810749875672597</c:v>
                      </c:pt>
                      <c:pt idx="17336">
                        <c:v>1.5759026625203636</c:v>
                      </c:pt>
                      <c:pt idx="17337">
                        <c:v>1.3213570612765313</c:v>
                      </c:pt>
                      <c:pt idx="17338">
                        <c:v>1.6724002874486914</c:v>
                      </c:pt>
                      <c:pt idx="17339">
                        <c:v>1.2626722692377885</c:v>
                      </c:pt>
                      <c:pt idx="17340">
                        <c:v>2.0884540044974953</c:v>
                      </c:pt>
                      <c:pt idx="17341">
                        <c:v>0.74175887423998443</c:v>
                      </c:pt>
                      <c:pt idx="17342">
                        <c:v>1.0184433368805101</c:v>
                      </c:pt>
                      <c:pt idx="17343">
                        <c:v>1.3878786622816415</c:v>
                      </c:pt>
                      <c:pt idx="17344">
                        <c:v>0.94143121919742534</c:v>
                      </c:pt>
                      <c:pt idx="17345">
                        <c:v>2.3319658579933411</c:v>
                      </c:pt>
                      <c:pt idx="17346">
                        <c:v>0.86451313591850998</c:v>
                      </c:pt>
                      <c:pt idx="17347">
                        <c:v>1.9701497549771589</c:v>
                      </c:pt>
                      <c:pt idx="17348">
                        <c:v>0.957167176122105</c:v>
                      </c:pt>
                      <c:pt idx="17349">
                        <c:v>1.2950219065262685</c:v>
                      </c:pt>
                      <c:pt idx="17350">
                        <c:v>1.5082129699526237</c:v>
                      </c:pt>
                      <c:pt idx="17351">
                        <c:v>2.1521402460187633</c:v>
                      </c:pt>
                      <c:pt idx="17352">
                        <c:v>1.5118663340878591</c:v>
                      </c:pt>
                      <c:pt idx="17353">
                        <c:v>1.8189522873940185</c:v>
                      </c:pt>
                      <c:pt idx="17354">
                        <c:v>2.1641215152197177</c:v>
                      </c:pt>
                      <c:pt idx="17355">
                        <c:v>1.3167459222319793</c:v>
                      </c:pt>
                      <c:pt idx="17356">
                        <c:v>1.9687264284687056</c:v>
                      </c:pt>
                      <c:pt idx="17357">
                        <c:v>2.9841007222068812</c:v>
                      </c:pt>
                      <c:pt idx="17358">
                        <c:v>2.5291433372306602</c:v>
                      </c:pt>
                      <c:pt idx="17359">
                        <c:v>1.6184251802593841</c:v>
                      </c:pt>
                      <c:pt idx="17360">
                        <c:v>2.3411420544666628</c:v>
                      </c:pt>
                      <c:pt idx="17361">
                        <c:v>1.8954747677411308</c:v>
                      </c:pt>
                      <c:pt idx="17362">
                        <c:v>1.5702686280670204</c:v>
                      </c:pt>
                      <c:pt idx="17363">
                        <c:v>2.6325789985621579</c:v>
                      </c:pt>
                      <c:pt idx="17364">
                        <c:v>2.7371809917389029</c:v>
                      </c:pt>
                      <c:pt idx="17365">
                        <c:v>1.9533247975562829</c:v>
                      </c:pt>
                      <c:pt idx="17366">
                        <c:v>2.071819112178122</c:v>
                      </c:pt>
                      <c:pt idx="17367">
                        <c:v>1.0398791907685818</c:v>
                      </c:pt>
                      <c:pt idx="17368">
                        <c:v>2.80615317377011</c:v>
                      </c:pt>
                      <c:pt idx="17369">
                        <c:v>1.6529835375221416</c:v>
                      </c:pt>
                      <c:pt idx="17370">
                        <c:v>2.156475997513617</c:v>
                      </c:pt>
                      <c:pt idx="17371">
                        <c:v>0.77572443492596543</c:v>
                      </c:pt>
                      <c:pt idx="17372">
                        <c:v>1.8626883736688384</c:v>
                      </c:pt>
                      <c:pt idx="17373">
                        <c:v>1.9275546783879685</c:v>
                      </c:pt>
                      <c:pt idx="17374">
                        <c:v>1.7886644453708742</c:v>
                      </c:pt>
                      <c:pt idx="17375">
                        <c:v>2.0974317079616345</c:v>
                      </c:pt>
                      <c:pt idx="17376">
                        <c:v>1.8239312876377134</c:v>
                      </c:pt>
                      <c:pt idx="17377">
                        <c:v>2.1658705682609747</c:v>
                      </c:pt>
                      <c:pt idx="17378">
                        <c:v>1.8372115797441397</c:v>
                      </c:pt>
                      <c:pt idx="17379">
                        <c:v>3.4595918687089919</c:v>
                      </c:pt>
                      <c:pt idx="17380">
                        <c:v>3.1031677158749602</c:v>
                      </c:pt>
                      <c:pt idx="17381">
                        <c:v>0.67692221124685592</c:v>
                      </c:pt>
                      <c:pt idx="17382">
                        <c:v>1.6798577190445052</c:v>
                      </c:pt>
                      <c:pt idx="17383">
                        <c:v>2.6450643845663309</c:v>
                      </c:pt>
                      <c:pt idx="17384">
                        <c:v>1.5515755173193762</c:v>
                      </c:pt>
                      <c:pt idx="17385">
                        <c:v>2.2145658317259236</c:v>
                      </c:pt>
                      <c:pt idx="17386">
                        <c:v>3.1919892206918576</c:v>
                      </c:pt>
                      <c:pt idx="17387">
                        <c:v>1.7410448466250548</c:v>
                      </c:pt>
                      <c:pt idx="17388">
                        <c:v>1.9770447649589762</c:v>
                      </c:pt>
                      <c:pt idx="17389">
                        <c:v>1.9460818498614907</c:v>
                      </c:pt>
                      <c:pt idx="17390">
                        <c:v>1.1630876851515857</c:v>
                      </c:pt>
                      <c:pt idx="17391">
                        <c:v>2.6683459671539684</c:v>
                      </c:pt>
                      <c:pt idx="17392">
                        <c:v>1.2728798102339594</c:v>
                      </c:pt>
                      <c:pt idx="17393">
                        <c:v>1.5069798295965677</c:v>
                      </c:pt>
                      <c:pt idx="17394">
                        <c:v>2.5053117932284321</c:v>
                      </c:pt>
                      <c:pt idx="17395">
                        <c:v>1.4621928166688274</c:v>
                      </c:pt>
                      <c:pt idx="17396">
                        <c:v>2.5362494361069459</c:v>
                      </c:pt>
                      <c:pt idx="17397">
                        <c:v>1.980904298648632</c:v>
                      </c:pt>
                      <c:pt idx="17398">
                        <c:v>1.2778773656353746</c:v>
                      </c:pt>
                      <c:pt idx="17399">
                        <c:v>2.7525883308655632</c:v>
                      </c:pt>
                      <c:pt idx="17400">
                        <c:v>1.2065592703668691</c:v>
                      </c:pt>
                      <c:pt idx="17401">
                        <c:v>2.7392972114917491</c:v>
                      </c:pt>
                      <c:pt idx="17402">
                        <c:v>2.0923987958653476</c:v>
                      </c:pt>
                      <c:pt idx="17403">
                        <c:v>2.0354532761086506</c:v>
                      </c:pt>
                      <c:pt idx="17404">
                        <c:v>2.2156700203693527</c:v>
                      </c:pt>
                      <c:pt idx="17405">
                        <c:v>3.8755550888321131</c:v>
                      </c:pt>
                      <c:pt idx="17406">
                        <c:v>3.3276436549198691</c:v>
                      </c:pt>
                      <c:pt idx="17407">
                        <c:v>1.9971185598662236</c:v>
                      </c:pt>
                      <c:pt idx="17408">
                        <c:v>2.2235416996215345</c:v>
                      </c:pt>
                      <c:pt idx="17409">
                        <c:v>1.617263866092115</c:v>
                      </c:pt>
                      <c:pt idx="17410">
                        <c:v>2.4258715981562839</c:v>
                      </c:pt>
                      <c:pt idx="17411">
                        <c:v>2.4170059393736913</c:v>
                      </c:pt>
                      <c:pt idx="17412">
                        <c:v>2.3973538928579838</c:v>
                      </c:pt>
                      <c:pt idx="17413">
                        <c:v>1.2579974043107123</c:v>
                      </c:pt>
                      <c:pt idx="17414">
                        <c:v>2.2504029285943878</c:v>
                      </c:pt>
                      <c:pt idx="17415">
                        <c:v>0.64337382705181956</c:v>
                      </c:pt>
                      <c:pt idx="17416">
                        <c:v>1.5404253813692104</c:v>
                      </c:pt>
                      <c:pt idx="17417">
                        <c:v>2.3804793433703879</c:v>
                      </c:pt>
                      <c:pt idx="17418">
                        <c:v>2.3513856561116384</c:v>
                      </c:pt>
                      <c:pt idx="17419">
                        <c:v>1.9525859684407545</c:v>
                      </c:pt>
                      <c:pt idx="17420">
                        <c:v>1.3455786393664264</c:v>
                      </c:pt>
                      <c:pt idx="17421">
                        <c:v>1.5505885932862062</c:v>
                      </c:pt>
                      <c:pt idx="17422">
                        <c:v>1.5148541093081915</c:v>
                      </c:pt>
                      <c:pt idx="17423">
                        <c:v>1.8880234262205962</c:v>
                      </c:pt>
                      <c:pt idx="17424">
                        <c:v>1.2395984412819439</c:v>
                      </c:pt>
                      <c:pt idx="17425">
                        <c:v>1.5995097801374856</c:v>
                      </c:pt>
                      <c:pt idx="17426">
                        <c:v>2.0077568142656519</c:v>
                      </c:pt>
                      <c:pt idx="17427">
                        <c:v>2.5457209667611336</c:v>
                      </c:pt>
                      <c:pt idx="17428">
                        <c:v>2.1299822912483313</c:v>
                      </c:pt>
                      <c:pt idx="17429">
                        <c:v>1.5961826079360846</c:v>
                      </c:pt>
                      <c:pt idx="17430">
                        <c:v>2.1485802805648722</c:v>
                      </c:pt>
                      <c:pt idx="17431">
                        <c:v>2.5026518785348304</c:v>
                      </c:pt>
                      <c:pt idx="17432">
                        <c:v>1.9170476305519277</c:v>
                      </c:pt>
                      <c:pt idx="17433">
                        <c:v>1.6109232927928383</c:v>
                      </c:pt>
                      <c:pt idx="17434">
                        <c:v>2.3826696963258143</c:v>
                      </c:pt>
                      <c:pt idx="17435">
                        <c:v>2.4984074036993293</c:v>
                      </c:pt>
                      <c:pt idx="17436">
                        <c:v>2.1754461564564949</c:v>
                      </c:pt>
                      <c:pt idx="17437">
                        <c:v>2.3383438689753406</c:v>
                      </c:pt>
                      <c:pt idx="17438">
                        <c:v>2.2570223596380758</c:v>
                      </c:pt>
                      <c:pt idx="17439">
                        <c:v>3.2632802497087781</c:v>
                      </c:pt>
                      <c:pt idx="17440">
                        <c:v>1.3942351851082317</c:v>
                      </c:pt>
                      <c:pt idx="17441">
                        <c:v>1.0801137917341943</c:v>
                      </c:pt>
                      <c:pt idx="17442">
                        <c:v>1.8243669779707745</c:v>
                      </c:pt>
                      <c:pt idx="17443">
                        <c:v>2.2185658668750459</c:v>
                      </c:pt>
                      <c:pt idx="17444">
                        <c:v>0.99486984661073252</c:v>
                      </c:pt>
                      <c:pt idx="17445">
                        <c:v>2.4246840657914874</c:v>
                      </c:pt>
                      <c:pt idx="17446">
                        <c:v>2.1026900464742386</c:v>
                      </c:pt>
                      <c:pt idx="17447">
                        <c:v>1.6454159182409156</c:v>
                      </c:pt>
                      <c:pt idx="17448">
                        <c:v>1.7613389353668529</c:v>
                      </c:pt>
                      <c:pt idx="17449">
                        <c:v>1.8024517311099</c:v>
                      </c:pt>
                      <c:pt idx="17450">
                        <c:v>0.9347551557187268</c:v>
                      </c:pt>
                      <c:pt idx="17451">
                        <c:v>2.8432324736938841</c:v>
                      </c:pt>
                      <c:pt idx="17452">
                        <c:v>1.686262295896396</c:v>
                      </c:pt>
                      <c:pt idx="17453">
                        <c:v>3.2469588128373386</c:v>
                      </c:pt>
                      <c:pt idx="17454">
                        <c:v>3.178636500551967</c:v>
                      </c:pt>
                      <c:pt idx="17455">
                        <c:v>1.4438582317061974</c:v>
                      </c:pt>
                      <c:pt idx="17456">
                        <c:v>2.080250275255962</c:v>
                      </c:pt>
                      <c:pt idx="17457">
                        <c:v>3.4600435106322456</c:v>
                      </c:pt>
                      <c:pt idx="17458">
                        <c:v>3.2048733142230543</c:v>
                      </c:pt>
                      <c:pt idx="17459">
                        <c:v>2.4528295460591827</c:v>
                      </c:pt>
                      <c:pt idx="17460">
                        <c:v>2.2432121719119835</c:v>
                      </c:pt>
                      <c:pt idx="17461">
                        <c:v>2.265427827247366</c:v>
                      </c:pt>
                      <c:pt idx="17462">
                        <c:v>2.3054500415407482</c:v>
                      </c:pt>
                      <c:pt idx="17463">
                        <c:v>2.1172646216293445</c:v>
                      </c:pt>
                      <c:pt idx="17464">
                        <c:v>1.9312573740994388</c:v>
                      </c:pt>
                      <c:pt idx="17465">
                        <c:v>1.2785608213883453</c:v>
                      </c:pt>
                      <c:pt idx="17466">
                        <c:v>1.0759817658534401</c:v>
                      </c:pt>
                      <c:pt idx="17467">
                        <c:v>1.3863449766612834</c:v>
                      </c:pt>
                      <c:pt idx="17468">
                        <c:v>1.0398262176615627</c:v>
                      </c:pt>
                      <c:pt idx="17469">
                        <c:v>0.97230383380930085</c:v>
                      </c:pt>
                      <c:pt idx="17470">
                        <c:v>0.81455327213299544</c:v>
                      </c:pt>
                      <c:pt idx="17471">
                        <c:v>1.6218150816382662</c:v>
                      </c:pt>
                      <c:pt idx="17472">
                        <c:v>1.0147436507928003</c:v>
                      </c:pt>
                      <c:pt idx="17473">
                        <c:v>1.1106814346414418</c:v>
                      </c:pt>
                      <c:pt idx="17474">
                        <c:v>1.0293999017218536</c:v>
                      </c:pt>
                      <c:pt idx="17475">
                        <c:v>0.91995836954980759</c:v>
                      </c:pt>
                      <c:pt idx="17476">
                        <c:v>1.9514827612131813</c:v>
                      </c:pt>
                      <c:pt idx="17477">
                        <c:v>3.9358636393196549</c:v>
                      </c:pt>
                      <c:pt idx="17478">
                        <c:v>3.3982399180233038</c:v>
                      </c:pt>
                      <c:pt idx="17479">
                        <c:v>3.9317178107510453</c:v>
                      </c:pt>
                      <c:pt idx="17480">
                        <c:v>3.2532602660131955</c:v>
                      </c:pt>
                      <c:pt idx="17481">
                        <c:v>3.4678206425728177</c:v>
                      </c:pt>
                      <c:pt idx="17482">
                        <c:v>3.0866907701172952</c:v>
                      </c:pt>
                      <c:pt idx="17483">
                        <c:v>2.8478889785384007</c:v>
                      </c:pt>
                      <c:pt idx="17484">
                        <c:v>2.6191415539509286</c:v>
                      </c:pt>
                      <c:pt idx="17485">
                        <c:v>3.8318359784004219</c:v>
                      </c:pt>
                      <c:pt idx="17486">
                        <c:v>1.7046524799157521</c:v>
                      </c:pt>
                      <c:pt idx="17487">
                        <c:v>2.3015943194463033</c:v>
                      </c:pt>
                      <c:pt idx="17488">
                        <c:v>2.2501401876501039</c:v>
                      </c:pt>
                      <c:pt idx="17489">
                        <c:v>1.3066155537233513</c:v>
                      </c:pt>
                      <c:pt idx="17490">
                        <c:v>1.6381938878793989</c:v>
                      </c:pt>
                      <c:pt idx="17491">
                        <c:v>1.6881866346212504</c:v>
                      </c:pt>
                      <c:pt idx="17492">
                        <c:v>1.9677954365670747</c:v>
                      </c:pt>
                      <c:pt idx="17493">
                        <c:v>1.8923861991694491</c:v>
                      </c:pt>
                      <c:pt idx="17494">
                        <c:v>1.9179736895602919</c:v>
                      </c:pt>
                      <c:pt idx="17495">
                        <c:v>1.2223675987194287</c:v>
                      </c:pt>
                      <c:pt idx="17496">
                        <c:v>1.0546832432571125</c:v>
                      </c:pt>
                      <c:pt idx="17497">
                        <c:v>1.1218024975282348</c:v>
                      </c:pt>
                      <c:pt idx="17498">
                        <c:v>1.1163923571832999</c:v>
                      </c:pt>
                      <c:pt idx="17499">
                        <c:v>0.75157027093537421</c:v>
                      </c:pt>
                      <c:pt idx="17500">
                        <c:v>0.58277198301308064</c:v>
                      </c:pt>
                      <c:pt idx="17501">
                        <c:v>3.1108957061391345</c:v>
                      </c:pt>
                      <c:pt idx="17502">
                        <c:v>3.2237383848446584</c:v>
                      </c:pt>
                      <c:pt idx="17503">
                        <c:v>2.1004495943836043</c:v>
                      </c:pt>
                      <c:pt idx="17504">
                        <c:v>7.2332945939955096</c:v>
                      </c:pt>
                      <c:pt idx="17505">
                        <c:v>5.3972604794640757</c:v>
                      </c:pt>
                      <c:pt idx="17506">
                        <c:v>3.5437264706119138</c:v>
                      </c:pt>
                      <c:pt idx="17507">
                        <c:v>3.3896565772763365</c:v>
                      </c:pt>
                      <c:pt idx="17508">
                        <c:v>5.3512314126434708</c:v>
                      </c:pt>
                      <c:pt idx="17509">
                        <c:v>2.6926538712885306</c:v>
                      </c:pt>
                      <c:pt idx="17510">
                        <c:v>2.6455832999269524</c:v>
                      </c:pt>
                      <c:pt idx="17511">
                        <c:v>2.7198790723933484</c:v>
                      </c:pt>
                      <c:pt idx="17512">
                        <c:v>2.6009746103787394</c:v>
                      </c:pt>
                      <c:pt idx="17513">
                        <c:v>2.8749321693508452</c:v>
                      </c:pt>
                      <c:pt idx="17514">
                        <c:v>2.4987568711883563</c:v>
                      </c:pt>
                      <c:pt idx="17515">
                        <c:v>2.9404644219179303</c:v>
                      </c:pt>
                      <c:pt idx="17516">
                        <c:v>2.381938814528219</c:v>
                      </c:pt>
                      <c:pt idx="17517">
                        <c:v>3.0634142361028913</c:v>
                      </c:pt>
                      <c:pt idx="17518">
                        <c:v>2.2658966560785272</c:v>
                      </c:pt>
                      <c:pt idx="17519">
                        <c:v>1.4352064590786595</c:v>
                      </c:pt>
                      <c:pt idx="17520">
                        <c:v>1.5784202598670198</c:v>
                      </c:pt>
                      <c:pt idx="17521">
                        <c:v>1.6006476121985551</c:v>
                      </c:pt>
                      <c:pt idx="17522">
                        <c:v>2.6850798842392187</c:v>
                      </c:pt>
                      <c:pt idx="17523">
                        <c:v>2.0665008029556806</c:v>
                      </c:pt>
                      <c:pt idx="17524">
                        <c:v>1.5440263835050845</c:v>
                      </c:pt>
                      <c:pt idx="17525">
                        <c:v>1.6042932859597991</c:v>
                      </c:pt>
                      <c:pt idx="17526">
                        <c:v>3.4205137916821537</c:v>
                      </c:pt>
                      <c:pt idx="17527">
                        <c:v>4.7939235882921567</c:v>
                      </c:pt>
                      <c:pt idx="17528">
                        <c:v>3.5617839479792881</c:v>
                      </c:pt>
                      <c:pt idx="17529">
                        <c:v>2.6646348507487785</c:v>
                      </c:pt>
                      <c:pt idx="17530">
                        <c:v>5.5417017975836425</c:v>
                      </c:pt>
                      <c:pt idx="17531">
                        <c:v>4.7261527285267144</c:v>
                      </c:pt>
                      <c:pt idx="17532">
                        <c:v>4.2530166827831621</c:v>
                      </c:pt>
                      <c:pt idx="17533">
                        <c:v>5.0309958376465476</c:v>
                      </c:pt>
                      <c:pt idx="17534">
                        <c:v>5.5391904796468152</c:v>
                      </c:pt>
                      <c:pt idx="17535">
                        <c:v>3.8647244353647947</c:v>
                      </c:pt>
                      <c:pt idx="17536">
                        <c:v>1.9217074612433784</c:v>
                      </c:pt>
                      <c:pt idx="17537">
                        <c:v>3.0146897493122298</c:v>
                      </c:pt>
                      <c:pt idx="17538">
                        <c:v>4.5551314947792987</c:v>
                      </c:pt>
                      <c:pt idx="17539">
                        <c:v>2.0367147712976235</c:v>
                      </c:pt>
                      <c:pt idx="17540">
                        <c:v>2.4466490925552784</c:v>
                      </c:pt>
                      <c:pt idx="17541">
                        <c:v>2.4984048255154478</c:v>
                      </c:pt>
                      <c:pt idx="17542">
                        <c:v>1.9079528896120739</c:v>
                      </c:pt>
                      <c:pt idx="17543">
                        <c:v>0.83795242327483443</c:v>
                      </c:pt>
                      <c:pt idx="17544">
                        <c:v>2.789882595694702</c:v>
                      </c:pt>
                      <c:pt idx="17545">
                        <c:v>2.020992120693228</c:v>
                      </c:pt>
                      <c:pt idx="17546">
                        <c:v>1.5689076249293352</c:v>
                      </c:pt>
                      <c:pt idx="17547">
                        <c:v>1.5350637355820078</c:v>
                      </c:pt>
                      <c:pt idx="17548">
                        <c:v>2.0562062873328895</c:v>
                      </c:pt>
                      <c:pt idx="17549">
                        <c:v>1.4281182138019357</c:v>
                      </c:pt>
                      <c:pt idx="17550">
                        <c:v>1.6190961041806331</c:v>
                      </c:pt>
                      <c:pt idx="17551">
                        <c:v>1.6425218243096207</c:v>
                      </c:pt>
                      <c:pt idx="17552">
                        <c:v>2.481306589115849</c:v>
                      </c:pt>
                      <c:pt idx="17553">
                        <c:v>4.0845450789831066</c:v>
                      </c:pt>
                      <c:pt idx="17554">
                        <c:v>1.9118955048444064</c:v>
                      </c:pt>
                      <c:pt idx="17555">
                        <c:v>3.01008068956761</c:v>
                      </c:pt>
                      <c:pt idx="17556">
                        <c:v>2.7724455118976534</c:v>
                      </c:pt>
                      <c:pt idx="17557">
                        <c:v>3.481551034923994</c:v>
                      </c:pt>
                      <c:pt idx="17558">
                        <c:v>2.9991283162634574</c:v>
                      </c:pt>
                      <c:pt idx="17559">
                        <c:v>3.5172155866136308</c:v>
                      </c:pt>
                      <c:pt idx="17560">
                        <c:v>2.4383769710136236</c:v>
                      </c:pt>
                      <c:pt idx="17561">
                        <c:v>2.5643294209572907</c:v>
                      </c:pt>
                      <c:pt idx="17562">
                        <c:v>1.1574400735300929</c:v>
                      </c:pt>
                      <c:pt idx="17563">
                        <c:v>0.33637349068988504</c:v>
                      </c:pt>
                      <c:pt idx="17564">
                        <c:v>2.7786119032718508</c:v>
                      </c:pt>
                      <c:pt idx="17565">
                        <c:v>1.850006384839143</c:v>
                      </c:pt>
                      <c:pt idx="17566">
                        <c:v>2.02653239540567</c:v>
                      </c:pt>
                      <c:pt idx="17567">
                        <c:v>1.7179446806754126</c:v>
                      </c:pt>
                      <c:pt idx="17568">
                        <c:v>1.7308945656365762</c:v>
                      </c:pt>
                      <c:pt idx="17569">
                        <c:v>1.4961062399883811</c:v>
                      </c:pt>
                      <c:pt idx="17570">
                        <c:v>1.7774673298084738</c:v>
                      </c:pt>
                      <c:pt idx="17571">
                        <c:v>1.4293081438904729</c:v>
                      </c:pt>
                      <c:pt idx="17572">
                        <c:v>2.0882060656936656</c:v>
                      </c:pt>
                      <c:pt idx="17573">
                        <c:v>1.4275124683084934</c:v>
                      </c:pt>
                      <c:pt idx="17574">
                        <c:v>1.1373687190784603</c:v>
                      </c:pt>
                      <c:pt idx="17575">
                        <c:v>1.6003796286093326</c:v>
                      </c:pt>
                      <c:pt idx="17576">
                        <c:v>1.1636632163120999</c:v>
                      </c:pt>
                      <c:pt idx="17577">
                        <c:v>3.810039501540849</c:v>
                      </c:pt>
                      <c:pt idx="17578">
                        <c:v>2.6899644663287652</c:v>
                      </c:pt>
                      <c:pt idx="17579">
                        <c:v>4.0778473527859687</c:v>
                      </c:pt>
                      <c:pt idx="17580">
                        <c:v>4.0248099017936676</c:v>
                      </c:pt>
                      <c:pt idx="17581">
                        <c:v>2.4328333677558911</c:v>
                      </c:pt>
                      <c:pt idx="17582">
                        <c:v>1.8997651246683827</c:v>
                      </c:pt>
                      <c:pt idx="17583">
                        <c:v>2.9669621981982428</c:v>
                      </c:pt>
                      <c:pt idx="17584">
                        <c:v>3.1007108035589073</c:v>
                      </c:pt>
                      <c:pt idx="17585">
                        <c:v>4.6775173171673705</c:v>
                      </c:pt>
                      <c:pt idx="17586">
                        <c:v>2.9029104920810052</c:v>
                      </c:pt>
                      <c:pt idx="17587">
                        <c:v>2.5519600110930871</c:v>
                      </c:pt>
                      <c:pt idx="17588">
                        <c:v>2.2316642131408067</c:v>
                      </c:pt>
                      <c:pt idx="17589">
                        <c:v>3.2027479519795494</c:v>
                      </c:pt>
                      <c:pt idx="17590">
                        <c:v>1.6549181512110767</c:v>
                      </c:pt>
                      <c:pt idx="17591">
                        <c:v>1.9778794338350623</c:v>
                      </c:pt>
                      <c:pt idx="17592">
                        <c:v>1.7950882286240688</c:v>
                      </c:pt>
                      <c:pt idx="17593">
                        <c:v>2.1568439401260511</c:v>
                      </c:pt>
                      <c:pt idx="17594">
                        <c:v>1.5537089929787351</c:v>
                      </c:pt>
                      <c:pt idx="17595">
                        <c:v>0.95496968427499607</c:v>
                      </c:pt>
                      <c:pt idx="17596">
                        <c:v>1.3076320635729073</c:v>
                      </c:pt>
                      <c:pt idx="17597">
                        <c:v>0.63669388134999638</c:v>
                      </c:pt>
                      <c:pt idx="17598">
                        <c:v>1.2738243592864511</c:v>
                      </c:pt>
                      <c:pt idx="17599">
                        <c:v>1.0600931774755116</c:v>
                      </c:pt>
                      <c:pt idx="17600">
                        <c:v>2.3775094395258467</c:v>
                      </c:pt>
                      <c:pt idx="17601">
                        <c:v>3.3350333597046498</c:v>
                      </c:pt>
                      <c:pt idx="17602">
                        <c:v>2.345865269135988</c:v>
                      </c:pt>
                      <c:pt idx="17603">
                        <c:v>2.8578405025060736</c:v>
                      </c:pt>
                      <c:pt idx="17604">
                        <c:v>1.063530266637625</c:v>
                      </c:pt>
                      <c:pt idx="17605">
                        <c:v>4.6189016832058281</c:v>
                      </c:pt>
                      <c:pt idx="17606">
                        <c:v>4.3708353872364372</c:v>
                      </c:pt>
                      <c:pt idx="17607">
                        <c:v>2.189072051273107</c:v>
                      </c:pt>
                      <c:pt idx="17608">
                        <c:v>3.6654723734465335</c:v>
                      </c:pt>
                      <c:pt idx="17609">
                        <c:v>4.0963326571649263</c:v>
                      </c:pt>
                      <c:pt idx="17610">
                        <c:v>3.0496463312093347</c:v>
                      </c:pt>
                      <c:pt idx="17611">
                        <c:v>3.1591495813874579</c:v>
                      </c:pt>
                      <c:pt idx="17612">
                        <c:v>3.357390817493362</c:v>
                      </c:pt>
                      <c:pt idx="17613">
                        <c:v>1.616231230997965</c:v>
                      </c:pt>
                      <c:pt idx="17614">
                        <c:v>2.4436007406924554</c:v>
                      </c:pt>
                      <c:pt idx="17615">
                        <c:v>1.9055076485449445</c:v>
                      </c:pt>
                      <c:pt idx="17616">
                        <c:v>1.3877803277598393</c:v>
                      </c:pt>
                      <c:pt idx="17617">
                        <c:v>3.4164321270167175</c:v>
                      </c:pt>
                      <c:pt idx="17618">
                        <c:v>1.1324828996271947</c:v>
                      </c:pt>
                      <c:pt idx="17619">
                        <c:v>3.1518415230928154</c:v>
                      </c:pt>
                      <c:pt idx="17620">
                        <c:v>2.0047092077295869</c:v>
                      </c:pt>
                      <c:pt idx="17621">
                        <c:v>1.4948327975152045</c:v>
                      </c:pt>
                      <c:pt idx="17622">
                        <c:v>2.0149703603871068</c:v>
                      </c:pt>
                      <c:pt idx="17623">
                        <c:v>1.3855723345886815</c:v>
                      </c:pt>
                      <c:pt idx="17624">
                        <c:v>2.1672713979965827</c:v>
                      </c:pt>
                      <c:pt idx="17625">
                        <c:v>0.58117387823293576</c:v>
                      </c:pt>
                      <c:pt idx="17626">
                        <c:v>1.8974792818304071</c:v>
                      </c:pt>
                      <c:pt idx="17627">
                        <c:v>2.614039907244385</c:v>
                      </c:pt>
                      <c:pt idx="17628">
                        <c:v>4.4494585671621865</c:v>
                      </c:pt>
                      <c:pt idx="17629">
                        <c:v>3.9557900722946058</c:v>
                      </c:pt>
                      <c:pt idx="17630">
                        <c:v>2.034843630225573</c:v>
                      </c:pt>
                      <c:pt idx="17631">
                        <c:v>5.1466545345254557</c:v>
                      </c:pt>
                      <c:pt idx="17632">
                        <c:v>2.7778924501245932</c:v>
                      </c:pt>
                      <c:pt idx="17633">
                        <c:v>2.6586788701626065</c:v>
                      </c:pt>
                      <c:pt idx="17634">
                        <c:v>1.9415790466187088</c:v>
                      </c:pt>
                      <c:pt idx="17635">
                        <c:v>2.9539454314690294</c:v>
                      </c:pt>
                      <c:pt idx="17636">
                        <c:v>1.3677862221746961</c:v>
                      </c:pt>
                      <c:pt idx="17637">
                        <c:v>2.2127897615075747</c:v>
                      </c:pt>
                      <c:pt idx="17638">
                        <c:v>2.3161190100612679</c:v>
                      </c:pt>
                      <c:pt idx="17639">
                        <c:v>1.5988719822156816</c:v>
                      </c:pt>
                      <c:pt idx="17640">
                        <c:v>1.8824050621175519</c:v>
                      </c:pt>
                      <c:pt idx="17641">
                        <c:v>1.6358859330268651</c:v>
                      </c:pt>
                      <c:pt idx="17642">
                        <c:v>0.95976238133180569</c:v>
                      </c:pt>
                      <c:pt idx="17643">
                        <c:v>0.99290779887171854</c:v>
                      </c:pt>
                      <c:pt idx="17644">
                        <c:v>0.76246684805346732</c:v>
                      </c:pt>
                      <c:pt idx="17645">
                        <c:v>1.0579268835738864</c:v>
                      </c:pt>
                      <c:pt idx="17646">
                        <c:v>0.69503903511931908</c:v>
                      </c:pt>
                      <c:pt idx="17647">
                        <c:v>0.58106848395464172</c:v>
                      </c:pt>
                      <c:pt idx="17648">
                        <c:v>0.61437538358593324</c:v>
                      </c:pt>
                      <c:pt idx="17649">
                        <c:v>0.30333928981760749</c:v>
                      </c:pt>
                      <c:pt idx="17650">
                        <c:v>0.90558313794513257</c:v>
                      </c:pt>
                      <c:pt idx="17651">
                        <c:v>2.7186701782827623</c:v>
                      </c:pt>
                      <c:pt idx="17652">
                        <c:v>2.0633821006643296</c:v>
                      </c:pt>
                      <c:pt idx="17653">
                        <c:v>1.2837207207554984</c:v>
                      </c:pt>
                      <c:pt idx="17654">
                        <c:v>3.3661820118182417</c:v>
                      </c:pt>
                      <c:pt idx="17655">
                        <c:v>2.2248467065749158</c:v>
                      </c:pt>
                      <c:pt idx="17656">
                        <c:v>2.7921892610119659</c:v>
                      </c:pt>
                      <c:pt idx="17657">
                        <c:v>2.8951187584811753</c:v>
                      </c:pt>
                      <c:pt idx="17658">
                        <c:v>2.553466937073833</c:v>
                      </c:pt>
                      <c:pt idx="17659">
                        <c:v>1.8371407652760015</c:v>
                      </c:pt>
                      <c:pt idx="17660">
                        <c:v>2.0032665750400009</c:v>
                      </c:pt>
                      <c:pt idx="17661">
                        <c:v>1.5922408231790368</c:v>
                      </c:pt>
                      <c:pt idx="17662">
                        <c:v>1.8128993248348437</c:v>
                      </c:pt>
                      <c:pt idx="17663">
                        <c:v>2.5454379574492147</c:v>
                      </c:pt>
                      <c:pt idx="17664">
                        <c:v>0.86280423226208425</c:v>
                      </c:pt>
                      <c:pt idx="17665">
                        <c:v>1.503564369428227</c:v>
                      </c:pt>
                      <c:pt idx="17666">
                        <c:v>1.7268141846384708</c:v>
                      </c:pt>
                      <c:pt idx="17667">
                        <c:v>1.3282102154187405</c:v>
                      </c:pt>
                      <c:pt idx="17668">
                        <c:v>1.5659828279004615</c:v>
                      </c:pt>
                      <c:pt idx="17669">
                        <c:v>1.5811987316020897</c:v>
                      </c:pt>
                      <c:pt idx="17670">
                        <c:v>1.8544796506290357</c:v>
                      </c:pt>
                      <c:pt idx="17671">
                        <c:v>1.1462006710064152</c:v>
                      </c:pt>
                      <c:pt idx="17672">
                        <c:v>1.170792433046326</c:v>
                      </c:pt>
                      <c:pt idx="17673">
                        <c:v>0.72334587920437976</c:v>
                      </c:pt>
                      <c:pt idx="17674">
                        <c:v>1.2658648776664614</c:v>
                      </c:pt>
                      <c:pt idx="17675">
                        <c:v>3.0916578631480487</c:v>
                      </c:pt>
                      <c:pt idx="17676">
                        <c:v>3.0673365704355606</c:v>
                      </c:pt>
                      <c:pt idx="17677">
                        <c:v>2.5073224060466832</c:v>
                      </c:pt>
                      <c:pt idx="17678">
                        <c:v>3.3780831450519648</c:v>
                      </c:pt>
                      <c:pt idx="17679">
                        <c:v>4.0304708031985843</c:v>
                      </c:pt>
                      <c:pt idx="17680">
                        <c:v>4.4725377555599346</c:v>
                      </c:pt>
                      <c:pt idx="17681">
                        <c:v>3.1922082211580878</c:v>
                      </c:pt>
                      <c:pt idx="17682">
                        <c:v>2.8630458019108791</c:v>
                      </c:pt>
                      <c:pt idx="17683">
                        <c:v>2.4467010660733628</c:v>
                      </c:pt>
                      <c:pt idx="17684">
                        <c:v>2.5579151312435591</c:v>
                      </c:pt>
                      <c:pt idx="17685">
                        <c:v>2.8864566003608454</c:v>
                      </c:pt>
                      <c:pt idx="17686">
                        <c:v>2.2890846844031807</c:v>
                      </c:pt>
                      <c:pt idx="17687">
                        <c:v>3.3128457599496888</c:v>
                      </c:pt>
                      <c:pt idx="17688">
                        <c:v>3.3986887679775424</c:v>
                      </c:pt>
                      <c:pt idx="17689">
                        <c:v>1.6392302735835882</c:v>
                      </c:pt>
                      <c:pt idx="17690">
                        <c:v>3.6916577145487799</c:v>
                      </c:pt>
                      <c:pt idx="17691">
                        <c:v>2.9652115360682978</c:v>
                      </c:pt>
                      <c:pt idx="17692">
                        <c:v>3.2301508808989401</c:v>
                      </c:pt>
                      <c:pt idx="17693">
                        <c:v>2.4567922208189383</c:v>
                      </c:pt>
                      <c:pt idx="17694">
                        <c:v>2.7351021054384548</c:v>
                      </c:pt>
                      <c:pt idx="17695">
                        <c:v>2.4258846226972794</c:v>
                      </c:pt>
                      <c:pt idx="17696">
                        <c:v>2.6976587917114747</c:v>
                      </c:pt>
                      <c:pt idx="17697">
                        <c:v>3.3688716784310455</c:v>
                      </c:pt>
                      <c:pt idx="17698">
                        <c:v>2.904986484643159</c:v>
                      </c:pt>
                      <c:pt idx="17699">
                        <c:v>2.1631293969678742</c:v>
                      </c:pt>
                      <c:pt idx="17700">
                        <c:v>1.1803469345333257</c:v>
                      </c:pt>
                      <c:pt idx="17701">
                        <c:v>1.8811719931887445</c:v>
                      </c:pt>
                      <c:pt idx="17702">
                        <c:v>2.5819124884529741</c:v>
                      </c:pt>
                      <c:pt idx="17703">
                        <c:v>2.6445625806366713</c:v>
                      </c:pt>
                      <c:pt idx="17704">
                        <c:v>2.1259258342101184</c:v>
                      </c:pt>
                      <c:pt idx="17705">
                        <c:v>3.4449522906917234</c:v>
                      </c:pt>
                      <c:pt idx="17706">
                        <c:v>3.264219774270547</c:v>
                      </c:pt>
                      <c:pt idx="17707">
                        <c:v>1.3031403629202263</c:v>
                      </c:pt>
                      <c:pt idx="17708">
                        <c:v>2.0682853491881956</c:v>
                      </c:pt>
                      <c:pt idx="17709">
                        <c:v>1.7858936842002278</c:v>
                      </c:pt>
                      <c:pt idx="17710">
                        <c:v>2.9036183983011812</c:v>
                      </c:pt>
                      <c:pt idx="17711">
                        <c:v>2.8670410167918536</c:v>
                      </c:pt>
                      <c:pt idx="17712">
                        <c:v>1.5659118971140231</c:v>
                      </c:pt>
                      <c:pt idx="17713">
                        <c:v>2.229209674730336</c:v>
                      </c:pt>
                      <c:pt idx="17714">
                        <c:v>2.0944626158254893</c:v>
                      </c:pt>
                      <c:pt idx="17715">
                        <c:v>1.3183419811258625</c:v>
                      </c:pt>
                      <c:pt idx="17716">
                        <c:v>0.58579700167239779</c:v>
                      </c:pt>
                      <c:pt idx="17717">
                        <c:v>0.91022727071689224</c:v>
                      </c:pt>
                      <c:pt idx="17718">
                        <c:v>1.7964474943893185</c:v>
                      </c:pt>
                      <c:pt idx="17719">
                        <c:v>1.4048075574499321</c:v>
                      </c:pt>
                      <c:pt idx="17720">
                        <c:v>1.0026899450995761</c:v>
                      </c:pt>
                      <c:pt idx="17721">
                        <c:v>0.95500352277670386</c:v>
                      </c:pt>
                      <c:pt idx="17722">
                        <c:v>1.1830928982391171</c:v>
                      </c:pt>
                      <c:pt idx="17723">
                        <c:v>0.95381912214196996</c:v>
                      </c:pt>
                      <c:pt idx="17724">
                        <c:v>1.1366704649645525</c:v>
                      </c:pt>
                      <c:pt idx="17725">
                        <c:v>3.0661043297358344</c:v>
                      </c:pt>
                      <c:pt idx="17726">
                        <c:v>3.6775786995286097</c:v>
                      </c:pt>
                      <c:pt idx="17727">
                        <c:v>2.6983857116624939</c:v>
                      </c:pt>
                      <c:pt idx="17728">
                        <c:v>4.267965912263378</c:v>
                      </c:pt>
                      <c:pt idx="17729">
                        <c:v>2.4034634429668578</c:v>
                      </c:pt>
                      <c:pt idx="17730">
                        <c:v>3.3241139171958096</c:v>
                      </c:pt>
                      <c:pt idx="17731">
                        <c:v>2.825117011942901</c:v>
                      </c:pt>
                      <c:pt idx="17732">
                        <c:v>3.265260518751171</c:v>
                      </c:pt>
                      <c:pt idx="17733">
                        <c:v>4.7950042148887455</c:v>
                      </c:pt>
                      <c:pt idx="17734">
                        <c:v>3.3731309399299758</c:v>
                      </c:pt>
                      <c:pt idx="17735">
                        <c:v>4.4693919441437622</c:v>
                      </c:pt>
                      <c:pt idx="17736">
                        <c:v>2.0245212201479559</c:v>
                      </c:pt>
                      <c:pt idx="17737">
                        <c:v>2.6081899734884</c:v>
                      </c:pt>
                      <c:pt idx="17738">
                        <c:v>3.7072543427801237</c:v>
                      </c:pt>
                      <c:pt idx="17739">
                        <c:v>3.9334300040680019</c:v>
                      </c:pt>
                      <c:pt idx="17740">
                        <c:v>3.1576010537725425</c:v>
                      </c:pt>
                      <c:pt idx="17741">
                        <c:v>2.5205095623647709</c:v>
                      </c:pt>
                      <c:pt idx="17742">
                        <c:v>3.1915979685667968</c:v>
                      </c:pt>
                      <c:pt idx="17743">
                        <c:v>2.7382558505705963</c:v>
                      </c:pt>
                      <c:pt idx="17744">
                        <c:v>2.3193097515936834</c:v>
                      </c:pt>
                      <c:pt idx="17745">
                        <c:v>4.0482394572142963</c:v>
                      </c:pt>
                      <c:pt idx="17746">
                        <c:v>2.6703137941152932</c:v>
                      </c:pt>
                      <c:pt idx="17747">
                        <c:v>2.7737846538090323</c:v>
                      </c:pt>
                      <c:pt idx="17748">
                        <c:v>1.8336299407159888</c:v>
                      </c:pt>
                      <c:pt idx="17749">
                        <c:v>3.1634490796260635</c:v>
                      </c:pt>
                      <c:pt idx="17750">
                        <c:v>1.0291873893284968</c:v>
                      </c:pt>
                      <c:pt idx="17751">
                        <c:v>2.5711211377000733</c:v>
                      </c:pt>
                      <c:pt idx="17752">
                        <c:v>3.2997466284197969</c:v>
                      </c:pt>
                      <c:pt idx="17753">
                        <c:v>2.1761410247497368</c:v>
                      </c:pt>
                      <c:pt idx="17754">
                        <c:v>4.1224014373360118</c:v>
                      </c:pt>
                      <c:pt idx="17755">
                        <c:v>4.587654995836516</c:v>
                      </c:pt>
                      <c:pt idx="17756">
                        <c:v>3.3648495184236755</c:v>
                      </c:pt>
                      <c:pt idx="17757">
                        <c:v>2.7660725250666687</c:v>
                      </c:pt>
                      <c:pt idx="17758">
                        <c:v>4.6439084892798679</c:v>
                      </c:pt>
                      <c:pt idx="17759">
                        <c:v>3.3166681039450472</c:v>
                      </c:pt>
                      <c:pt idx="17760">
                        <c:v>3.4195986731509294</c:v>
                      </c:pt>
                      <c:pt idx="17761">
                        <c:v>2.6129246833473272</c:v>
                      </c:pt>
                      <c:pt idx="17762">
                        <c:v>1.3799362735497707</c:v>
                      </c:pt>
                      <c:pt idx="17763">
                        <c:v>2.580574596493947</c:v>
                      </c:pt>
                      <c:pt idx="17764">
                        <c:v>2.023717958711301</c:v>
                      </c:pt>
                      <c:pt idx="17765">
                        <c:v>2.2818043624325499</c:v>
                      </c:pt>
                      <c:pt idx="17766">
                        <c:v>1.5532670427379733</c:v>
                      </c:pt>
                      <c:pt idx="17767">
                        <c:v>1.8501915129780553</c:v>
                      </c:pt>
                      <c:pt idx="17768">
                        <c:v>0.80023234075066363</c:v>
                      </c:pt>
                      <c:pt idx="17769">
                        <c:v>1.6093618870616022</c:v>
                      </c:pt>
                      <c:pt idx="17770">
                        <c:v>1.4920202901198663</c:v>
                      </c:pt>
                      <c:pt idx="17771">
                        <c:v>1.2699163027340701</c:v>
                      </c:pt>
                      <c:pt idx="17772">
                        <c:v>1.4317312870434118</c:v>
                      </c:pt>
                      <c:pt idx="17773">
                        <c:v>0.87391837383526516</c:v>
                      </c:pt>
                      <c:pt idx="17774">
                        <c:v>0.94861477983567732</c:v>
                      </c:pt>
                      <c:pt idx="17775">
                        <c:v>0.87401006609267773</c:v>
                      </c:pt>
                      <c:pt idx="17776">
                        <c:v>2.4962183437348839</c:v>
                      </c:pt>
                      <c:pt idx="17777">
                        <c:v>2.0418587458329158</c:v>
                      </c:pt>
                      <c:pt idx="17778">
                        <c:v>2.6706580391003367</c:v>
                      </c:pt>
                      <c:pt idx="17779">
                        <c:v>2.8126119513674488</c:v>
                      </c:pt>
                      <c:pt idx="17780">
                        <c:v>1.4592145603261564</c:v>
                      </c:pt>
                      <c:pt idx="17781">
                        <c:v>2.1231524003171187</c:v>
                      </c:pt>
                      <c:pt idx="17782">
                        <c:v>2.1352755454466115</c:v>
                      </c:pt>
                      <c:pt idx="17783">
                        <c:v>2.1663908674414807</c:v>
                      </c:pt>
                      <c:pt idx="17784">
                        <c:v>1.7903099985207647</c:v>
                      </c:pt>
                      <c:pt idx="17785">
                        <c:v>2.0741758675070523</c:v>
                      </c:pt>
                      <c:pt idx="17786">
                        <c:v>2.2031615749799278</c:v>
                      </c:pt>
                      <c:pt idx="17787">
                        <c:v>2.4617242283941088</c:v>
                      </c:pt>
                      <c:pt idx="17788">
                        <c:v>2.0483704899182049</c:v>
                      </c:pt>
                      <c:pt idx="17789">
                        <c:v>1.8209908756570554</c:v>
                      </c:pt>
                      <c:pt idx="17790">
                        <c:v>1.7712820271655079</c:v>
                      </c:pt>
                      <c:pt idx="17791">
                        <c:v>1.5662892778526676</c:v>
                      </c:pt>
                      <c:pt idx="17792">
                        <c:v>1.2920881820824048</c:v>
                      </c:pt>
                      <c:pt idx="17793">
                        <c:v>1.1256311016080114</c:v>
                      </c:pt>
                      <c:pt idx="17794">
                        <c:v>1.4704564821226929</c:v>
                      </c:pt>
                      <c:pt idx="17795">
                        <c:v>1.0004601452571007</c:v>
                      </c:pt>
                      <c:pt idx="17796">
                        <c:v>1.1611798197478711</c:v>
                      </c:pt>
                      <c:pt idx="17797">
                        <c:v>1.3425742010843646</c:v>
                      </c:pt>
                      <c:pt idx="17798">
                        <c:v>1.2324083740381844</c:v>
                      </c:pt>
                      <c:pt idx="17799">
                        <c:v>0.32379071121835512</c:v>
                      </c:pt>
                      <c:pt idx="17800">
                        <c:v>1.5222659226787483</c:v>
                      </c:pt>
                      <c:pt idx="17801">
                        <c:v>1.9840519306957682</c:v>
                      </c:pt>
                      <c:pt idx="17802">
                        <c:v>1.3183382095830249</c:v>
                      </c:pt>
                      <c:pt idx="17803">
                        <c:v>1.6829346327277215</c:v>
                      </c:pt>
                      <c:pt idx="17804">
                        <c:v>3.1857749238110822</c:v>
                      </c:pt>
                      <c:pt idx="17805">
                        <c:v>2.1794074721541348</c:v>
                      </c:pt>
                      <c:pt idx="17806">
                        <c:v>2.5992581577813501</c:v>
                      </c:pt>
                      <c:pt idx="17807">
                        <c:v>1.4701714220779274</c:v>
                      </c:pt>
                      <c:pt idx="17808">
                        <c:v>1.8278558280572117</c:v>
                      </c:pt>
                      <c:pt idx="17809">
                        <c:v>2.0327236298684253</c:v>
                      </c:pt>
                      <c:pt idx="17810">
                        <c:v>2.0170122600831872</c:v>
                      </c:pt>
                      <c:pt idx="17811">
                        <c:v>1.2797893428375173</c:v>
                      </c:pt>
                      <c:pt idx="17812">
                        <c:v>1.4707418113599755</c:v>
                      </c:pt>
                      <c:pt idx="17813">
                        <c:v>1.6786389939976689</c:v>
                      </c:pt>
                      <c:pt idx="17814">
                        <c:v>1.5469931198186386</c:v>
                      </c:pt>
                      <c:pt idx="17815">
                        <c:v>1.1596459651421287</c:v>
                      </c:pt>
                      <c:pt idx="17816">
                        <c:v>1.3833333260739804</c:v>
                      </c:pt>
                      <c:pt idx="17817">
                        <c:v>1.8996036953190794</c:v>
                      </c:pt>
                      <c:pt idx="17818">
                        <c:v>2.1711353423375352</c:v>
                      </c:pt>
                      <c:pt idx="17819">
                        <c:v>1.0752920150928211</c:v>
                      </c:pt>
                      <c:pt idx="17820">
                        <c:v>0.94282384023791455</c:v>
                      </c:pt>
                      <c:pt idx="17821">
                        <c:v>1.2765209822736847</c:v>
                      </c:pt>
                      <c:pt idx="17822">
                        <c:v>1.1548430113891746</c:v>
                      </c:pt>
                      <c:pt idx="17823">
                        <c:v>0.66244954140001444</c:v>
                      </c:pt>
                      <c:pt idx="17824">
                        <c:v>0.94504341643165113</c:v>
                      </c:pt>
                      <c:pt idx="17825">
                        <c:v>1.4247194221711508</c:v>
                      </c:pt>
                      <c:pt idx="17826">
                        <c:v>2.8756089577519131</c:v>
                      </c:pt>
                      <c:pt idx="17827">
                        <c:v>3.3075710139330345</c:v>
                      </c:pt>
                      <c:pt idx="17828">
                        <c:v>2.5476892459842526</c:v>
                      </c:pt>
                      <c:pt idx="17829">
                        <c:v>5.6367815945596806</c:v>
                      </c:pt>
                      <c:pt idx="17830">
                        <c:v>4.0541096138261015</c:v>
                      </c:pt>
                      <c:pt idx="17831">
                        <c:v>4.3352543936428916</c:v>
                      </c:pt>
                      <c:pt idx="17832">
                        <c:v>4.371507344226071</c:v>
                      </c:pt>
                      <c:pt idx="17833">
                        <c:v>2.3924973558400837</c:v>
                      </c:pt>
                      <c:pt idx="17834">
                        <c:v>3.6806110931515423</c:v>
                      </c:pt>
                      <c:pt idx="17835">
                        <c:v>3.3437946156312783</c:v>
                      </c:pt>
                      <c:pt idx="17836">
                        <c:v>2.8798379578716728</c:v>
                      </c:pt>
                      <c:pt idx="17837">
                        <c:v>3.0572731859946618</c:v>
                      </c:pt>
                      <c:pt idx="17838">
                        <c:v>3.7250240484573389</c:v>
                      </c:pt>
                      <c:pt idx="17839">
                        <c:v>1.9092206305066439</c:v>
                      </c:pt>
                      <c:pt idx="17840">
                        <c:v>3.0781795469111599</c:v>
                      </c:pt>
                      <c:pt idx="17841">
                        <c:v>1.4440688999499003</c:v>
                      </c:pt>
                      <c:pt idx="17842">
                        <c:v>0.55030783759430435</c:v>
                      </c:pt>
                      <c:pt idx="17843">
                        <c:v>1.6532974751869005</c:v>
                      </c:pt>
                      <c:pt idx="17844">
                        <c:v>2.471029957432608</c:v>
                      </c:pt>
                      <c:pt idx="17845">
                        <c:v>2.080978927877517</c:v>
                      </c:pt>
                      <c:pt idx="17846">
                        <c:v>1.4390363902791439</c:v>
                      </c:pt>
                      <c:pt idx="17847">
                        <c:v>1.780441969101523</c:v>
                      </c:pt>
                      <c:pt idx="17848">
                        <c:v>1.6154462776527307</c:v>
                      </c:pt>
                      <c:pt idx="17849">
                        <c:v>1.2165995011292474</c:v>
                      </c:pt>
                      <c:pt idx="17850">
                        <c:v>1.4485582016378706</c:v>
                      </c:pt>
                      <c:pt idx="17851">
                        <c:v>2.4757060749808035</c:v>
                      </c:pt>
                      <c:pt idx="17852">
                        <c:v>2.5689164351470453</c:v>
                      </c:pt>
                      <c:pt idx="17853">
                        <c:v>2.586767146703056</c:v>
                      </c:pt>
                      <c:pt idx="17854">
                        <c:v>3.332472565517516</c:v>
                      </c:pt>
                      <c:pt idx="17855">
                        <c:v>2.6984131503770983</c:v>
                      </c:pt>
                      <c:pt idx="17856">
                        <c:v>2.1671341266085733</c:v>
                      </c:pt>
                      <c:pt idx="17857">
                        <c:v>2.4817974132616154</c:v>
                      </c:pt>
                      <c:pt idx="17858">
                        <c:v>4.8786181605119356</c:v>
                      </c:pt>
                      <c:pt idx="17859">
                        <c:v>3.6891476530732512</c:v>
                      </c:pt>
                      <c:pt idx="17860">
                        <c:v>2.698887961374044</c:v>
                      </c:pt>
                      <c:pt idx="17861">
                        <c:v>3.2308900345501907</c:v>
                      </c:pt>
                      <c:pt idx="17862">
                        <c:v>2.0491051390172581</c:v>
                      </c:pt>
                      <c:pt idx="17863">
                        <c:v>3.4715828737635275</c:v>
                      </c:pt>
                      <c:pt idx="17864">
                        <c:v>2.027188280970194</c:v>
                      </c:pt>
                      <c:pt idx="17865">
                        <c:v>2.1264431452836159</c:v>
                      </c:pt>
                      <c:pt idx="17866">
                        <c:v>2.6428381829831795</c:v>
                      </c:pt>
                      <c:pt idx="17867">
                        <c:v>2.3908346939617537</c:v>
                      </c:pt>
                      <c:pt idx="17868">
                        <c:v>1.8334500465155776</c:v>
                      </c:pt>
                      <c:pt idx="17869">
                        <c:v>1.6439352943301893</c:v>
                      </c:pt>
                      <c:pt idx="17870">
                        <c:v>1.6669172631221469</c:v>
                      </c:pt>
                      <c:pt idx="17871">
                        <c:v>0.8976946753752687</c:v>
                      </c:pt>
                      <c:pt idx="17872">
                        <c:v>0.78021234462851219</c:v>
                      </c:pt>
                      <c:pt idx="17873">
                        <c:v>0.69002636053002064</c:v>
                      </c:pt>
                      <c:pt idx="17874">
                        <c:v>1.2385656288610678</c:v>
                      </c:pt>
                      <c:pt idx="17875">
                        <c:v>0.9668022654272822</c:v>
                      </c:pt>
                      <c:pt idx="17876">
                        <c:v>2.1368294690494056</c:v>
                      </c:pt>
                      <c:pt idx="17877">
                        <c:v>2.1367613905679139</c:v>
                      </c:pt>
                      <c:pt idx="17878">
                        <c:v>2.0023749539405782</c:v>
                      </c:pt>
                      <c:pt idx="17879">
                        <c:v>2.4142293353408335</c:v>
                      </c:pt>
                      <c:pt idx="17880">
                        <c:v>2.3402377200138891</c:v>
                      </c:pt>
                      <c:pt idx="17881">
                        <c:v>2.7026300060882744</c:v>
                      </c:pt>
                      <c:pt idx="17882">
                        <c:v>1.5930292579801455</c:v>
                      </c:pt>
                      <c:pt idx="17883">
                        <c:v>1.9282079907310126</c:v>
                      </c:pt>
                      <c:pt idx="17884">
                        <c:v>2.044715659267569</c:v>
                      </c:pt>
                      <c:pt idx="17885">
                        <c:v>0.8274763237995526</c:v>
                      </c:pt>
                      <c:pt idx="17886">
                        <c:v>2.7052213107307619</c:v>
                      </c:pt>
                      <c:pt idx="17887">
                        <c:v>0.84518613246163454</c:v>
                      </c:pt>
                      <c:pt idx="17888">
                        <c:v>0.79598861275485633</c:v>
                      </c:pt>
                      <c:pt idx="17889">
                        <c:v>2.4835183310182227</c:v>
                      </c:pt>
                      <c:pt idx="17890">
                        <c:v>2.2015890729072836</c:v>
                      </c:pt>
                      <c:pt idx="17891">
                        <c:v>2.2462336602842048</c:v>
                      </c:pt>
                      <c:pt idx="17892">
                        <c:v>1.0048344605568826</c:v>
                      </c:pt>
                      <c:pt idx="17893">
                        <c:v>1.3103001666578107</c:v>
                      </c:pt>
                      <c:pt idx="17894">
                        <c:v>1.6149180924931397</c:v>
                      </c:pt>
                      <c:pt idx="17895">
                        <c:v>1.7690603721957943</c:v>
                      </c:pt>
                      <c:pt idx="17896">
                        <c:v>1.6906635088047945</c:v>
                      </c:pt>
                      <c:pt idx="17897">
                        <c:v>1.0273828744439584</c:v>
                      </c:pt>
                      <c:pt idx="17898">
                        <c:v>1.711547668834468</c:v>
                      </c:pt>
                      <c:pt idx="17899">
                        <c:v>1.1158778699390772</c:v>
                      </c:pt>
                      <c:pt idx="17900">
                        <c:v>1.3025705358491171</c:v>
                      </c:pt>
                      <c:pt idx="17901">
                        <c:v>1.9471252383784798</c:v>
                      </c:pt>
                      <c:pt idx="17902">
                        <c:v>1.6992403209256333</c:v>
                      </c:pt>
                      <c:pt idx="17903">
                        <c:v>2.6242061811929078</c:v>
                      </c:pt>
                      <c:pt idx="17904">
                        <c:v>2.5481124830448159</c:v>
                      </c:pt>
                      <c:pt idx="17905">
                        <c:v>2.2851920595960613</c:v>
                      </c:pt>
                      <c:pt idx="17906">
                        <c:v>1.9357177156545144</c:v>
                      </c:pt>
                      <c:pt idx="17907">
                        <c:v>3.176446213412909</c:v>
                      </c:pt>
                      <c:pt idx="17908">
                        <c:v>3.9529262102830267</c:v>
                      </c:pt>
                      <c:pt idx="17909">
                        <c:v>1.8131336275109657</c:v>
                      </c:pt>
                      <c:pt idx="17910">
                        <c:v>2.6299617903667505</c:v>
                      </c:pt>
                      <c:pt idx="17911">
                        <c:v>2.0813582925083831</c:v>
                      </c:pt>
                      <c:pt idx="17912">
                        <c:v>2.0471862231704008</c:v>
                      </c:pt>
                      <c:pt idx="17913">
                        <c:v>2.6564815875517884</c:v>
                      </c:pt>
                      <c:pt idx="17914">
                        <c:v>1.7807307794230289</c:v>
                      </c:pt>
                      <c:pt idx="17915">
                        <c:v>0.93320039708368052</c:v>
                      </c:pt>
                      <c:pt idx="17916">
                        <c:v>3.0175404888524633</c:v>
                      </c:pt>
                      <c:pt idx="17917">
                        <c:v>2.2752187130985546</c:v>
                      </c:pt>
                      <c:pt idx="17918">
                        <c:v>1.7610680024370851</c:v>
                      </c:pt>
                      <c:pt idx="17919">
                        <c:v>1.6685403928196818</c:v>
                      </c:pt>
                      <c:pt idx="17920">
                        <c:v>1.2116722425213575</c:v>
                      </c:pt>
                      <c:pt idx="17921">
                        <c:v>1.0383851003762963</c:v>
                      </c:pt>
                      <c:pt idx="17922">
                        <c:v>1.3308841254726584</c:v>
                      </c:pt>
                      <c:pt idx="17923">
                        <c:v>0.90549940755663438</c:v>
                      </c:pt>
                      <c:pt idx="17924">
                        <c:v>1.2253380456546887</c:v>
                      </c:pt>
                      <c:pt idx="17925">
                        <c:v>2.867049265539805</c:v>
                      </c:pt>
                      <c:pt idx="17926">
                        <c:v>0.84074978187436689</c:v>
                      </c:pt>
                      <c:pt idx="17927">
                        <c:v>0.79026104523874485</c:v>
                      </c:pt>
                      <c:pt idx="17928">
                        <c:v>2.5863824086865739</c:v>
                      </c:pt>
                      <c:pt idx="17929">
                        <c:v>1.9645280185673009</c:v>
                      </c:pt>
                      <c:pt idx="17930">
                        <c:v>2.5722649549905134</c:v>
                      </c:pt>
                      <c:pt idx="17931">
                        <c:v>2.2730736273202665</c:v>
                      </c:pt>
                      <c:pt idx="17932">
                        <c:v>2.0205973830045525</c:v>
                      </c:pt>
                      <c:pt idx="17933">
                        <c:v>2.080774080868502</c:v>
                      </c:pt>
                      <c:pt idx="17934">
                        <c:v>1.868518681552114</c:v>
                      </c:pt>
                      <c:pt idx="17935">
                        <c:v>2.7271803213623009</c:v>
                      </c:pt>
                      <c:pt idx="17936">
                        <c:v>1.4046614427988544</c:v>
                      </c:pt>
                      <c:pt idx="17937">
                        <c:v>1.8560049550090199</c:v>
                      </c:pt>
                      <c:pt idx="17938">
                        <c:v>1.3373317526375104</c:v>
                      </c:pt>
                      <c:pt idx="17939">
                        <c:v>3.1455657397099213</c:v>
                      </c:pt>
                      <c:pt idx="17940">
                        <c:v>1.1367878587589393</c:v>
                      </c:pt>
                      <c:pt idx="17941">
                        <c:v>2.0653095481429919</c:v>
                      </c:pt>
                      <c:pt idx="17942">
                        <c:v>0.82979396648864789</c:v>
                      </c:pt>
                      <c:pt idx="17943">
                        <c:v>1.5096961038465868</c:v>
                      </c:pt>
                      <c:pt idx="17944">
                        <c:v>1.5971959520387609</c:v>
                      </c:pt>
                      <c:pt idx="17945">
                        <c:v>2.780927366018779</c:v>
                      </c:pt>
                      <c:pt idx="17946">
                        <c:v>1.6561967210901376</c:v>
                      </c:pt>
                      <c:pt idx="17947">
                        <c:v>1.2987779336581899</c:v>
                      </c:pt>
                      <c:pt idx="17948">
                        <c:v>1.4743272720686509</c:v>
                      </c:pt>
                      <c:pt idx="17949">
                        <c:v>1.5167845608024371</c:v>
                      </c:pt>
                      <c:pt idx="17950">
                        <c:v>2.4186499846605241</c:v>
                      </c:pt>
                      <c:pt idx="17951">
                        <c:v>2.2007820456311245</c:v>
                      </c:pt>
                      <c:pt idx="17952">
                        <c:v>2.1806962495152153</c:v>
                      </c:pt>
                      <c:pt idx="17953">
                        <c:v>1.5292442555377723</c:v>
                      </c:pt>
                      <c:pt idx="17954">
                        <c:v>2.6350282493713624</c:v>
                      </c:pt>
                      <c:pt idx="17955">
                        <c:v>1.1165866979317571</c:v>
                      </c:pt>
                      <c:pt idx="17956">
                        <c:v>2.4903039735596662</c:v>
                      </c:pt>
                      <c:pt idx="17957">
                        <c:v>3.1236896683620325</c:v>
                      </c:pt>
                      <c:pt idx="17958">
                        <c:v>2.1608480126628815</c:v>
                      </c:pt>
                      <c:pt idx="17959">
                        <c:v>3.0865369178431101</c:v>
                      </c:pt>
                      <c:pt idx="17960">
                        <c:v>3.2918986927384033</c:v>
                      </c:pt>
                      <c:pt idx="17961">
                        <c:v>0.94916797558982413</c:v>
                      </c:pt>
                      <c:pt idx="17962">
                        <c:v>1.7750890220594258</c:v>
                      </c:pt>
                      <c:pt idx="17963">
                        <c:v>2.4636620850646191</c:v>
                      </c:pt>
                      <c:pt idx="17964">
                        <c:v>2.3325169506132668</c:v>
                      </c:pt>
                      <c:pt idx="17965">
                        <c:v>2.5998930551453951</c:v>
                      </c:pt>
                      <c:pt idx="17966">
                        <c:v>1.9501305275706475</c:v>
                      </c:pt>
                      <c:pt idx="17967">
                        <c:v>2.13025330640883</c:v>
                      </c:pt>
                      <c:pt idx="17968">
                        <c:v>2.3973065838541885</c:v>
                      </c:pt>
                      <c:pt idx="17969">
                        <c:v>1.3785881544924745</c:v>
                      </c:pt>
                      <c:pt idx="17970">
                        <c:v>1.7534365616957346</c:v>
                      </c:pt>
                      <c:pt idx="17971">
                        <c:v>1.1979508827680565</c:v>
                      </c:pt>
                      <c:pt idx="17972">
                        <c:v>1.6453659736556523</c:v>
                      </c:pt>
                      <c:pt idx="17973">
                        <c:v>1.6408905553822299</c:v>
                      </c:pt>
                      <c:pt idx="17974">
                        <c:v>1.0748312328586673</c:v>
                      </c:pt>
                      <c:pt idx="17975">
                        <c:v>0.80194926071609984</c:v>
                      </c:pt>
                      <c:pt idx="17976">
                        <c:v>1.7400597053498055</c:v>
                      </c:pt>
                      <c:pt idx="17977">
                        <c:v>3.2576417949252456</c:v>
                      </c:pt>
                      <c:pt idx="17978">
                        <c:v>3.7597118474535276</c:v>
                      </c:pt>
                      <c:pt idx="17979">
                        <c:v>3.3206264248406612</c:v>
                      </c:pt>
                      <c:pt idx="17980">
                        <c:v>4.9498609761167707</c:v>
                      </c:pt>
                      <c:pt idx="17981">
                        <c:v>3.7650905473355585</c:v>
                      </c:pt>
                      <c:pt idx="17982">
                        <c:v>4.4871076666356311</c:v>
                      </c:pt>
                      <c:pt idx="17983">
                        <c:v>3.2241033810103001</c:v>
                      </c:pt>
                      <c:pt idx="17984">
                        <c:v>3.8713933541960888</c:v>
                      </c:pt>
                      <c:pt idx="17985">
                        <c:v>2.2326643687614904</c:v>
                      </c:pt>
                      <c:pt idx="17986">
                        <c:v>4.2603909311738919</c:v>
                      </c:pt>
                      <c:pt idx="17987">
                        <c:v>2.0847525060897469</c:v>
                      </c:pt>
                      <c:pt idx="17988">
                        <c:v>2.0036499904398801</c:v>
                      </c:pt>
                      <c:pt idx="17989">
                        <c:v>2.4973865210986439</c:v>
                      </c:pt>
                      <c:pt idx="17990">
                        <c:v>1.806935239159148</c:v>
                      </c:pt>
                      <c:pt idx="17991">
                        <c:v>1.8015677383078448</c:v>
                      </c:pt>
                      <c:pt idx="17992">
                        <c:v>2.1467219079366706</c:v>
                      </c:pt>
                      <c:pt idx="17993">
                        <c:v>2.2157800203903517</c:v>
                      </c:pt>
                      <c:pt idx="17994">
                        <c:v>1.0974327107345554</c:v>
                      </c:pt>
                      <c:pt idx="17995">
                        <c:v>1.8493537406267904</c:v>
                      </c:pt>
                      <c:pt idx="17996">
                        <c:v>2.097360349664172</c:v>
                      </c:pt>
                      <c:pt idx="17997">
                        <c:v>1.616499461653232</c:v>
                      </c:pt>
                      <c:pt idx="17998">
                        <c:v>1.202596464599843</c:v>
                      </c:pt>
                      <c:pt idx="17999">
                        <c:v>0.87601789521030926</c:v>
                      </c:pt>
                      <c:pt idx="18000">
                        <c:v>1.3972159327893323</c:v>
                      </c:pt>
                      <c:pt idx="18001">
                        <c:v>2.201511015814833</c:v>
                      </c:pt>
                      <c:pt idx="18002">
                        <c:v>2.8511462102616356</c:v>
                      </c:pt>
                      <c:pt idx="18003">
                        <c:v>4.5213372970506907</c:v>
                      </c:pt>
                      <c:pt idx="18004">
                        <c:v>3.4062996978007178</c:v>
                      </c:pt>
                      <c:pt idx="18005">
                        <c:v>3.9688352011451564</c:v>
                      </c:pt>
                      <c:pt idx="18006">
                        <c:v>3.8494234331766943</c:v>
                      </c:pt>
                      <c:pt idx="18007">
                        <c:v>2.8724169971810642</c:v>
                      </c:pt>
                      <c:pt idx="18008">
                        <c:v>4.5033609911722277</c:v>
                      </c:pt>
                      <c:pt idx="18009">
                        <c:v>3.9045155413267492</c:v>
                      </c:pt>
                      <c:pt idx="18010">
                        <c:v>4.7441847004859223</c:v>
                      </c:pt>
                      <c:pt idx="18011">
                        <c:v>1.6123887272325093</c:v>
                      </c:pt>
                      <c:pt idx="18012">
                        <c:v>1.7181013847806539</c:v>
                      </c:pt>
                      <c:pt idx="18013">
                        <c:v>1.6692998369058067</c:v>
                      </c:pt>
                      <c:pt idx="18014">
                        <c:v>3.7052158447211174</c:v>
                      </c:pt>
                      <c:pt idx="18015">
                        <c:v>1.5248028221462371</c:v>
                      </c:pt>
                      <c:pt idx="18016">
                        <c:v>1.5131026013019615</c:v>
                      </c:pt>
                      <c:pt idx="18017">
                        <c:v>2.3409966421181294</c:v>
                      </c:pt>
                      <c:pt idx="18018">
                        <c:v>1.9424357194300583</c:v>
                      </c:pt>
                      <c:pt idx="18019">
                        <c:v>1.5436841083674975</c:v>
                      </c:pt>
                      <c:pt idx="18020">
                        <c:v>2.2527074166499794</c:v>
                      </c:pt>
                      <c:pt idx="18021">
                        <c:v>1.1124519790937772</c:v>
                      </c:pt>
                      <c:pt idx="18022">
                        <c:v>1.4866126475183719</c:v>
                      </c:pt>
                      <c:pt idx="18023">
                        <c:v>1.5023661685609659</c:v>
                      </c:pt>
                      <c:pt idx="18024">
                        <c:v>1.76243851327422</c:v>
                      </c:pt>
                      <c:pt idx="18025">
                        <c:v>0.29710748431480388</c:v>
                      </c:pt>
                      <c:pt idx="18026">
                        <c:v>1.6550511497384781</c:v>
                      </c:pt>
                      <c:pt idx="18027">
                        <c:v>1.9834038509775034</c:v>
                      </c:pt>
                      <c:pt idx="18028">
                        <c:v>3.0162887571589216</c:v>
                      </c:pt>
                      <c:pt idx="18029">
                        <c:v>1.7205237911062083</c:v>
                      </c:pt>
                      <c:pt idx="18030">
                        <c:v>1.560723386421671</c:v>
                      </c:pt>
                      <c:pt idx="18031">
                        <c:v>2.9937922146483302</c:v>
                      </c:pt>
                      <c:pt idx="18032">
                        <c:v>1.8453741511919701</c:v>
                      </c:pt>
                      <c:pt idx="18033">
                        <c:v>3.3276848803438153</c:v>
                      </c:pt>
                      <c:pt idx="18034">
                        <c:v>3.2019026524599927</c:v>
                      </c:pt>
                      <c:pt idx="18035">
                        <c:v>2.2351563917959099</c:v>
                      </c:pt>
                      <c:pt idx="18036">
                        <c:v>1.8534737364032872</c:v>
                      </c:pt>
                      <c:pt idx="18037">
                        <c:v>2.2929841719440076</c:v>
                      </c:pt>
                      <c:pt idx="18038">
                        <c:v>2.8202212443523038</c:v>
                      </c:pt>
                      <c:pt idx="18039">
                        <c:v>1.6018170228621527</c:v>
                      </c:pt>
                      <c:pt idx="18040">
                        <c:v>1.3471451663540028</c:v>
                      </c:pt>
                      <c:pt idx="18041">
                        <c:v>1.9277459545652644</c:v>
                      </c:pt>
                      <c:pt idx="18042">
                        <c:v>1.5987962629215835</c:v>
                      </c:pt>
                      <c:pt idx="18043">
                        <c:v>1.5629966005312745</c:v>
                      </c:pt>
                      <c:pt idx="18044">
                        <c:v>0.99312830615318937</c:v>
                      </c:pt>
                      <c:pt idx="18045">
                        <c:v>1.2840695809429841</c:v>
                      </c:pt>
                      <c:pt idx="18046">
                        <c:v>1.3114331964367201</c:v>
                      </c:pt>
                      <c:pt idx="18047">
                        <c:v>0.94093098952006438</c:v>
                      </c:pt>
                      <c:pt idx="18048">
                        <c:v>0.73312184179921225</c:v>
                      </c:pt>
                      <c:pt idx="18049">
                        <c:v>0.9467924574550558</c:v>
                      </c:pt>
                      <c:pt idx="18050">
                        <c:v>0.91169819753688885</c:v>
                      </c:pt>
                      <c:pt idx="18051">
                        <c:v>2.6895490100984469</c:v>
                      </c:pt>
                      <c:pt idx="18052">
                        <c:v>3.6728417644983113</c:v>
                      </c:pt>
                      <c:pt idx="18053">
                        <c:v>1.874233679664721</c:v>
                      </c:pt>
                      <c:pt idx="18054">
                        <c:v>3.5239602411645032</c:v>
                      </c:pt>
                      <c:pt idx="18055">
                        <c:v>3.3481050824357008</c:v>
                      </c:pt>
                      <c:pt idx="18056">
                        <c:v>2.6247336914788901</c:v>
                      </c:pt>
                      <c:pt idx="18057">
                        <c:v>4.2081653898592846</c:v>
                      </c:pt>
                      <c:pt idx="18058">
                        <c:v>0.75051392313759135</c:v>
                      </c:pt>
                      <c:pt idx="18059">
                        <c:v>3.1511445739229327</c:v>
                      </c:pt>
                      <c:pt idx="18060">
                        <c:v>1.3486145458118515</c:v>
                      </c:pt>
                      <c:pt idx="18061">
                        <c:v>2.5159519846879772</c:v>
                      </c:pt>
                      <c:pt idx="18062">
                        <c:v>3.09010031169315</c:v>
                      </c:pt>
                      <c:pt idx="18063">
                        <c:v>3.0552314143775994</c:v>
                      </c:pt>
                      <c:pt idx="18064">
                        <c:v>2.4083390584763404</c:v>
                      </c:pt>
                      <c:pt idx="18065">
                        <c:v>1.7891912869352726</c:v>
                      </c:pt>
                      <c:pt idx="18066">
                        <c:v>1.8402297117925777</c:v>
                      </c:pt>
                      <c:pt idx="18067">
                        <c:v>2.35324631044484</c:v>
                      </c:pt>
                      <c:pt idx="18068">
                        <c:v>2.1842536614217223</c:v>
                      </c:pt>
                      <c:pt idx="18069">
                        <c:v>2.0119915478397008</c:v>
                      </c:pt>
                      <c:pt idx="18070">
                        <c:v>1.0290453861152076</c:v>
                      </c:pt>
                      <c:pt idx="18071">
                        <c:v>1.7909244296132127</c:v>
                      </c:pt>
                      <c:pt idx="18072">
                        <c:v>1.2515387533244549</c:v>
                      </c:pt>
                      <c:pt idx="18073">
                        <c:v>1.0140799856169338</c:v>
                      </c:pt>
                      <c:pt idx="18074">
                        <c:v>0.71686652220972913</c:v>
                      </c:pt>
                      <c:pt idx="18075">
                        <c:v>0.85385532584264201</c:v>
                      </c:pt>
                      <c:pt idx="18076">
                        <c:v>2.4851571368808338</c:v>
                      </c:pt>
                      <c:pt idx="18077">
                        <c:v>1.7408588697389775</c:v>
                      </c:pt>
                      <c:pt idx="18078">
                        <c:v>1.7312582959334553</c:v>
                      </c:pt>
                      <c:pt idx="18079">
                        <c:v>2.6046500487554218</c:v>
                      </c:pt>
                      <c:pt idx="18080">
                        <c:v>1.7609129692932477</c:v>
                      </c:pt>
                      <c:pt idx="18081">
                        <c:v>2.6047130555540146</c:v>
                      </c:pt>
                      <c:pt idx="18082">
                        <c:v>2.1083803459534982</c:v>
                      </c:pt>
                      <c:pt idx="18083">
                        <c:v>2.5346307899535119</c:v>
                      </c:pt>
                      <c:pt idx="18084">
                        <c:v>1.4543027949709082</c:v>
                      </c:pt>
                      <c:pt idx="18085">
                        <c:v>1.4916508050014017</c:v>
                      </c:pt>
                      <c:pt idx="18086">
                        <c:v>2.4707838042756065</c:v>
                      </c:pt>
                      <c:pt idx="18087">
                        <c:v>2.3234625752825457</c:v>
                      </c:pt>
                      <c:pt idx="18088">
                        <c:v>1.8277418826430381</c:v>
                      </c:pt>
                      <c:pt idx="18089">
                        <c:v>1.5100777882916714</c:v>
                      </c:pt>
                      <c:pt idx="18090">
                        <c:v>1.3631733821659924</c:v>
                      </c:pt>
                      <c:pt idx="18091">
                        <c:v>1.0361490987715141</c:v>
                      </c:pt>
                      <c:pt idx="18092">
                        <c:v>1.5376757174131315</c:v>
                      </c:pt>
                      <c:pt idx="18093">
                        <c:v>1.3809493977222376</c:v>
                      </c:pt>
                      <c:pt idx="18094">
                        <c:v>1.1081757907241998</c:v>
                      </c:pt>
                      <c:pt idx="18095">
                        <c:v>1.7176191428897716</c:v>
                      </c:pt>
                      <c:pt idx="18096">
                        <c:v>1.5051512216480942</c:v>
                      </c:pt>
                      <c:pt idx="18097">
                        <c:v>1.4449547160547243</c:v>
                      </c:pt>
                      <c:pt idx="18098">
                        <c:v>1.6705088721874506</c:v>
                      </c:pt>
                      <c:pt idx="18099">
                        <c:v>0.95685584597367468</c:v>
                      </c:pt>
                      <c:pt idx="18100">
                        <c:v>0.53018259758494357</c:v>
                      </c:pt>
                      <c:pt idx="18101">
                        <c:v>2.0201664046387844</c:v>
                      </c:pt>
                      <c:pt idx="18102">
                        <c:v>2.8935332379853462</c:v>
                      </c:pt>
                      <c:pt idx="18103">
                        <c:v>2.9795708653581312</c:v>
                      </c:pt>
                      <c:pt idx="18104">
                        <c:v>2.2932488659764592</c:v>
                      </c:pt>
                      <c:pt idx="18105">
                        <c:v>2.3386869306715075</c:v>
                      </c:pt>
                      <c:pt idx="18106">
                        <c:v>2.079759829385456</c:v>
                      </c:pt>
                      <c:pt idx="18107">
                        <c:v>3.2213296885480216</c:v>
                      </c:pt>
                      <c:pt idx="18108">
                        <c:v>2.6014654741745882</c:v>
                      </c:pt>
                      <c:pt idx="18109">
                        <c:v>2.7281376630706333</c:v>
                      </c:pt>
                      <c:pt idx="18110">
                        <c:v>2.7710746581579464</c:v>
                      </c:pt>
                      <c:pt idx="18111">
                        <c:v>2.7725995482273875</c:v>
                      </c:pt>
                      <c:pt idx="18112">
                        <c:v>2.5489322756943142</c:v>
                      </c:pt>
                      <c:pt idx="18113">
                        <c:v>0.76642946766922837</c:v>
                      </c:pt>
                      <c:pt idx="18114">
                        <c:v>1.4897497625254934</c:v>
                      </c:pt>
                      <c:pt idx="18115">
                        <c:v>1.3978814137538138</c:v>
                      </c:pt>
                      <c:pt idx="18116">
                        <c:v>1.6215570887218571</c:v>
                      </c:pt>
                      <c:pt idx="18117">
                        <c:v>1.1831693974408064</c:v>
                      </c:pt>
                      <c:pt idx="18118">
                        <c:v>1.1992927270243214</c:v>
                      </c:pt>
                      <c:pt idx="18119">
                        <c:v>0.7316965515912921</c:v>
                      </c:pt>
                      <c:pt idx="18120">
                        <c:v>0.57013557378497437</c:v>
                      </c:pt>
                      <c:pt idx="18121">
                        <c:v>0.64201499120732231</c:v>
                      </c:pt>
                      <c:pt idx="18122">
                        <c:v>0.75577903064729646</c:v>
                      </c:pt>
                      <c:pt idx="18123">
                        <c:v>0.83306274632288513</c:v>
                      </c:pt>
                      <c:pt idx="18124">
                        <c:v>0.7690288444282265</c:v>
                      </c:pt>
                      <c:pt idx="18125">
                        <c:v>1.1487117051178886</c:v>
                      </c:pt>
                      <c:pt idx="18126">
                        <c:v>1.6940056984639045</c:v>
                      </c:pt>
                      <c:pt idx="18127">
                        <c:v>3.0953081279967867</c:v>
                      </c:pt>
                      <c:pt idx="18128">
                        <c:v>2.8461818600661286</c:v>
                      </c:pt>
                      <c:pt idx="18129">
                        <c:v>2.9591389086091264</c:v>
                      </c:pt>
                      <c:pt idx="18130">
                        <c:v>3.1760074203976125</c:v>
                      </c:pt>
                      <c:pt idx="18131">
                        <c:v>2.6218604424666356</c:v>
                      </c:pt>
                      <c:pt idx="18132">
                        <c:v>3.4673676205595547</c:v>
                      </c:pt>
                      <c:pt idx="18133">
                        <c:v>2.9820541844805866</c:v>
                      </c:pt>
                      <c:pt idx="18134">
                        <c:v>1.735792990756273</c:v>
                      </c:pt>
                      <c:pt idx="18135">
                        <c:v>2.3271124352608492</c:v>
                      </c:pt>
                      <c:pt idx="18136">
                        <c:v>2.2333351896732201</c:v>
                      </c:pt>
                      <c:pt idx="18137">
                        <c:v>3.2127745957321827</c:v>
                      </c:pt>
                      <c:pt idx="18138">
                        <c:v>1.2483367332541235</c:v>
                      </c:pt>
                      <c:pt idx="18139">
                        <c:v>2.9367983602748362</c:v>
                      </c:pt>
                      <c:pt idx="18140">
                        <c:v>1.750585588116752</c:v>
                      </c:pt>
                      <c:pt idx="18141">
                        <c:v>1.998701329594945</c:v>
                      </c:pt>
                      <c:pt idx="18142">
                        <c:v>1.2938381693396164</c:v>
                      </c:pt>
                      <c:pt idx="18143">
                        <c:v>2.538521340608126</c:v>
                      </c:pt>
                      <c:pt idx="18144">
                        <c:v>1.1864625047387809</c:v>
                      </c:pt>
                      <c:pt idx="18145">
                        <c:v>2.1361625057985894</c:v>
                      </c:pt>
                      <c:pt idx="18146">
                        <c:v>0.76849925683610443</c:v>
                      </c:pt>
                      <c:pt idx="18147">
                        <c:v>2.3281381775241381</c:v>
                      </c:pt>
                      <c:pt idx="18148">
                        <c:v>1.9845757945807168</c:v>
                      </c:pt>
                      <c:pt idx="18149">
                        <c:v>1.4697928030107663</c:v>
                      </c:pt>
                      <c:pt idx="18150">
                        <c:v>1.2112375923559651</c:v>
                      </c:pt>
                      <c:pt idx="18151">
                        <c:v>2.1526290031040074</c:v>
                      </c:pt>
                      <c:pt idx="18152">
                        <c:v>3.1926743373860789</c:v>
                      </c:pt>
                      <c:pt idx="18153">
                        <c:v>3.0754626690692297</c:v>
                      </c:pt>
                      <c:pt idx="18154">
                        <c:v>3.2516915238086721</c:v>
                      </c:pt>
                      <c:pt idx="18155">
                        <c:v>3.7560435598545423</c:v>
                      </c:pt>
                      <c:pt idx="18156">
                        <c:v>4.0068553295309206</c:v>
                      </c:pt>
                      <c:pt idx="18157">
                        <c:v>2.7949861073403319</c:v>
                      </c:pt>
                      <c:pt idx="18158">
                        <c:v>2.8776891619097165</c:v>
                      </c:pt>
                      <c:pt idx="18159">
                        <c:v>3.6302327437758959</c:v>
                      </c:pt>
                      <c:pt idx="18160">
                        <c:v>4.5821313369612051</c:v>
                      </c:pt>
                      <c:pt idx="18161">
                        <c:v>1.7324842036889472</c:v>
                      </c:pt>
                      <c:pt idx="18162">
                        <c:v>3.8246567233638569</c:v>
                      </c:pt>
                      <c:pt idx="18163">
                        <c:v>3.596570475041335</c:v>
                      </c:pt>
                      <c:pt idx="18164">
                        <c:v>2.188926332098073</c:v>
                      </c:pt>
                      <c:pt idx="18165">
                        <c:v>4.9561421541777229</c:v>
                      </c:pt>
                      <c:pt idx="18166">
                        <c:v>2.3895313667278399</c:v>
                      </c:pt>
                      <c:pt idx="18167">
                        <c:v>2.9874357353717893</c:v>
                      </c:pt>
                      <c:pt idx="18168">
                        <c:v>4.2733969482117136</c:v>
                      </c:pt>
                      <c:pt idx="18169">
                        <c:v>3.0961381675249804</c:v>
                      </c:pt>
                      <c:pt idx="18170">
                        <c:v>4.1155715287888111</c:v>
                      </c:pt>
                      <c:pt idx="18171">
                        <c:v>2.1395380683061158</c:v>
                      </c:pt>
                      <c:pt idx="18172">
                        <c:v>2.8985727518576745</c:v>
                      </c:pt>
                      <c:pt idx="18173">
                        <c:v>2.5280629141578865</c:v>
                      </c:pt>
                      <c:pt idx="18174">
                        <c:v>3.1677013985095108</c:v>
                      </c:pt>
                      <c:pt idx="18175">
                        <c:v>2.0801602697886095</c:v>
                      </c:pt>
                      <c:pt idx="18176">
                        <c:v>2.9392227667565152</c:v>
                      </c:pt>
                      <c:pt idx="18177">
                        <c:v>2.2708844425862709</c:v>
                      </c:pt>
                      <c:pt idx="18178">
                        <c:v>3.1842356105828875</c:v>
                      </c:pt>
                      <c:pt idx="18179">
                        <c:v>4.1163045010173338</c:v>
                      </c:pt>
                      <c:pt idx="18180">
                        <c:v>3.6091295161365866</c:v>
                      </c:pt>
                      <c:pt idx="18181">
                        <c:v>0.93760100595625462</c:v>
                      </c:pt>
                      <c:pt idx="18182">
                        <c:v>0.65522470622186446</c:v>
                      </c:pt>
                      <c:pt idx="18183">
                        <c:v>0.14363081058059998</c:v>
                      </c:pt>
                      <c:pt idx="18184">
                        <c:v>3.3355558474649296</c:v>
                      </c:pt>
                      <c:pt idx="18185">
                        <c:v>2.348615486693133</c:v>
                      </c:pt>
                      <c:pt idx="18186">
                        <c:v>2.7223215126922891</c:v>
                      </c:pt>
                      <c:pt idx="18187">
                        <c:v>2.634765370094696</c:v>
                      </c:pt>
                      <c:pt idx="18188">
                        <c:v>1.6938829831429041</c:v>
                      </c:pt>
                      <c:pt idx="18189">
                        <c:v>2.3917569986973808</c:v>
                      </c:pt>
                      <c:pt idx="18190">
                        <c:v>1.6314353531411538</c:v>
                      </c:pt>
                      <c:pt idx="18191">
                        <c:v>2.0708946547185825</c:v>
                      </c:pt>
                      <c:pt idx="18192">
                        <c:v>2.527750577095091</c:v>
                      </c:pt>
                      <c:pt idx="18193">
                        <c:v>1.9837653487254521</c:v>
                      </c:pt>
                      <c:pt idx="18194">
                        <c:v>1.8634430999826748</c:v>
                      </c:pt>
                      <c:pt idx="18195">
                        <c:v>2.3201544240153926</c:v>
                      </c:pt>
                      <c:pt idx="18196">
                        <c:v>1.9815568600254374</c:v>
                      </c:pt>
                      <c:pt idx="18197">
                        <c:v>1.5613271957471742</c:v>
                      </c:pt>
                      <c:pt idx="18198">
                        <c:v>2.0409435941894269</c:v>
                      </c:pt>
                      <c:pt idx="18199">
                        <c:v>1.0205667341898343</c:v>
                      </c:pt>
                      <c:pt idx="18200">
                        <c:v>1.2542049744467341</c:v>
                      </c:pt>
                      <c:pt idx="18201">
                        <c:v>3.1958720960397242</c:v>
                      </c:pt>
                      <c:pt idx="18202">
                        <c:v>2.0389143576229332</c:v>
                      </c:pt>
                      <c:pt idx="18203">
                        <c:v>3.398288214529964</c:v>
                      </c:pt>
                      <c:pt idx="18204">
                        <c:v>2.945396789371165</c:v>
                      </c:pt>
                      <c:pt idx="18205">
                        <c:v>4.2311221567322566</c:v>
                      </c:pt>
                      <c:pt idx="18206">
                        <c:v>4.3374278415912775</c:v>
                      </c:pt>
                      <c:pt idx="18207">
                        <c:v>3.9728095067165072</c:v>
                      </c:pt>
                      <c:pt idx="18208">
                        <c:v>4.6289269971107707</c:v>
                      </c:pt>
                      <c:pt idx="18209">
                        <c:v>3.9374940293215714</c:v>
                      </c:pt>
                      <c:pt idx="18210">
                        <c:v>2.4384421129153675</c:v>
                      </c:pt>
                      <c:pt idx="18211">
                        <c:v>3.513035788087659</c:v>
                      </c:pt>
                      <c:pt idx="18212">
                        <c:v>3.7964851157041983</c:v>
                      </c:pt>
                      <c:pt idx="18213">
                        <c:v>3.5514026231540363</c:v>
                      </c:pt>
                      <c:pt idx="18214">
                        <c:v>1.4287807062944919</c:v>
                      </c:pt>
                      <c:pt idx="18215">
                        <c:v>2.2345750459072846</c:v>
                      </c:pt>
                      <c:pt idx="18216">
                        <c:v>2.1621478405460426</c:v>
                      </c:pt>
                      <c:pt idx="18217">
                        <c:v>1.3387398890634339</c:v>
                      </c:pt>
                      <c:pt idx="18218">
                        <c:v>2.1063311519845183</c:v>
                      </c:pt>
                      <c:pt idx="18219">
                        <c:v>2.0586834964666378</c:v>
                      </c:pt>
                      <c:pt idx="18220">
                        <c:v>1.1413014742273886</c:v>
                      </c:pt>
                      <c:pt idx="18221">
                        <c:v>1.3688120154849444</c:v>
                      </c:pt>
                      <c:pt idx="18222">
                        <c:v>1.0619891788959255</c:v>
                      </c:pt>
                      <c:pt idx="18223">
                        <c:v>0.6911270774433228</c:v>
                      </c:pt>
                      <c:pt idx="18224">
                        <c:v>1.2559453574734563</c:v>
                      </c:pt>
                      <c:pt idx="18225">
                        <c:v>1.8301632239731445</c:v>
                      </c:pt>
                      <c:pt idx="18226">
                        <c:v>3.4302735455006768</c:v>
                      </c:pt>
                      <c:pt idx="18227">
                        <c:v>1.8945608182976041</c:v>
                      </c:pt>
                      <c:pt idx="18228">
                        <c:v>4.5845001224953394</c:v>
                      </c:pt>
                      <c:pt idx="18229">
                        <c:v>4.3744907437249063</c:v>
                      </c:pt>
                      <c:pt idx="18230">
                        <c:v>3.3596539813350486</c:v>
                      </c:pt>
                      <c:pt idx="18231">
                        <c:v>6.4283330337330087</c:v>
                      </c:pt>
                      <c:pt idx="18232">
                        <c:v>6.549771023116425</c:v>
                      </c:pt>
                      <c:pt idx="18233">
                        <c:v>4.474969818209841</c:v>
                      </c:pt>
                      <c:pt idx="18234">
                        <c:v>3.8749036144048197</c:v>
                      </c:pt>
                      <c:pt idx="18235">
                        <c:v>4.1525585538190732</c:v>
                      </c:pt>
                      <c:pt idx="18236">
                        <c:v>2.3923825349651331</c:v>
                      </c:pt>
                      <c:pt idx="18237">
                        <c:v>3.2211110959846758</c:v>
                      </c:pt>
                      <c:pt idx="18238">
                        <c:v>2.4790105217763605</c:v>
                      </c:pt>
                      <c:pt idx="18239">
                        <c:v>2.6215782029034691</c:v>
                      </c:pt>
                      <c:pt idx="18240">
                        <c:v>2.1107407575988937</c:v>
                      </c:pt>
                      <c:pt idx="18241">
                        <c:v>2.56093109492934</c:v>
                      </c:pt>
                      <c:pt idx="18242">
                        <c:v>1.5317180656906058</c:v>
                      </c:pt>
                      <c:pt idx="18243">
                        <c:v>1.6517766684893767</c:v>
                      </c:pt>
                      <c:pt idx="18244">
                        <c:v>2.3417508628403692</c:v>
                      </c:pt>
                      <c:pt idx="18245">
                        <c:v>0.99640947992726292</c:v>
                      </c:pt>
                      <c:pt idx="18246">
                        <c:v>0.56910929492029916</c:v>
                      </c:pt>
                      <c:pt idx="18247">
                        <c:v>1.0438129577484176</c:v>
                      </c:pt>
                      <c:pt idx="18248">
                        <c:v>1.1556486399246197</c:v>
                      </c:pt>
                      <c:pt idx="18249">
                        <c:v>1.0880870656563082</c:v>
                      </c:pt>
                      <c:pt idx="18250">
                        <c:v>1.3633530386528867</c:v>
                      </c:pt>
                      <c:pt idx="18251">
                        <c:v>1.719894607551347</c:v>
                      </c:pt>
                      <c:pt idx="18252">
                        <c:v>2.5240798181552635</c:v>
                      </c:pt>
                      <c:pt idx="18253">
                        <c:v>2.5723920421833513</c:v>
                      </c:pt>
                      <c:pt idx="18254">
                        <c:v>3.0721792297805512</c:v>
                      </c:pt>
                      <c:pt idx="18255">
                        <c:v>3.2447458662947812</c:v>
                      </c:pt>
                      <c:pt idx="18256">
                        <c:v>2.1057501931606013</c:v>
                      </c:pt>
                      <c:pt idx="18257">
                        <c:v>1.1690448169190719</c:v>
                      </c:pt>
                      <c:pt idx="18258">
                        <c:v>2.8283667573377183</c:v>
                      </c:pt>
                      <c:pt idx="18259">
                        <c:v>1.4264084303384927</c:v>
                      </c:pt>
                      <c:pt idx="18260">
                        <c:v>1.8765629342621206</c:v>
                      </c:pt>
                      <c:pt idx="18261">
                        <c:v>3.3109954723493638</c:v>
                      </c:pt>
                      <c:pt idx="18262">
                        <c:v>1.5451443117877945</c:v>
                      </c:pt>
                      <c:pt idx="18263">
                        <c:v>1.4042592279332382</c:v>
                      </c:pt>
                      <c:pt idx="18264">
                        <c:v>1.381881479748994</c:v>
                      </c:pt>
                      <c:pt idx="18265">
                        <c:v>1.5734149829634234</c:v>
                      </c:pt>
                      <c:pt idx="18266">
                        <c:v>1.6307171468049375</c:v>
                      </c:pt>
                      <c:pt idx="18267">
                        <c:v>2.1528965072044186</c:v>
                      </c:pt>
                      <c:pt idx="18268">
                        <c:v>0.4236971378369162</c:v>
                      </c:pt>
                      <c:pt idx="18269">
                        <c:v>1.0307806697398374</c:v>
                      </c:pt>
                      <c:pt idx="18270">
                        <c:v>1.2891957784413688</c:v>
                      </c:pt>
                      <c:pt idx="18271">
                        <c:v>1.2498176550419775</c:v>
                      </c:pt>
                      <c:pt idx="18272">
                        <c:v>1.9248350748022509</c:v>
                      </c:pt>
                      <c:pt idx="18273">
                        <c:v>0.99940985569276342</c:v>
                      </c:pt>
                      <c:pt idx="18274">
                        <c:v>1.2071175892372839</c:v>
                      </c:pt>
                      <c:pt idx="18275">
                        <c:v>2.1843097091973331</c:v>
                      </c:pt>
                      <c:pt idx="18276">
                        <c:v>2.9388433668973408</c:v>
                      </c:pt>
                      <c:pt idx="18277">
                        <c:v>1.5880740560437405</c:v>
                      </c:pt>
                      <c:pt idx="18278">
                        <c:v>2.1702331502460859</c:v>
                      </c:pt>
                      <c:pt idx="18279">
                        <c:v>2.6825762090121725</c:v>
                      </c:pt>
                      <c:pt idx="18280">
                        <c:v>2.6802484687823096</c:v>
                      </c:pt>
                      <c:pt idx="18281">
                        <c:v>1.8911682441780693</c:v>
                      </c:pt>
                      <c:pt idx="18282">
                        <c:v>1.0346260610279954</c:v>
                      </c:pt>
                      <c:pt idx="18283">
                        <c:v>2.17412823900876</c:v>
                      </c:pt>
                      <c:pt idx="18284">
                        <c:v>2.5184717868348514</c:v>
                      </c:pt>
                      <c:pt idx="18285">
                        <c:v>3.4941222371584044</c:v>
                      </c:pt>
                      <c:pt idx="18286">
                        <c:v>2.9730792874400613</c:v>
                      </c:pt>
                      <c:pt idx="18287">
                        <c:v>2.3473414778411348</c:v>
                      </c:pt>
                      <c:pt idx="18288">
                        <c:v>2.7655291731581921</c:v>
                      </c:pt>
                      <c:pt idx="18289">
                        <c:v>2.6682399613166576</c:v>
                      </c:pt>
                      <c:pt idx="18290">
                        <c:v>2.5900720700046076</c:v>
                      </c:pt>
                      <c:pt idx="18291">
                        <c:v>1.9627051861216747</c:v>
                      </c:pt>
                      <c:pt idx="18292">
                        <c:v>1.8507850183530949</c:v>
                      </c:pt>
                      <c:pt idx="18293">
                        <c:v>2.6561906778769417</c:v>
                      </c:pt>
                      <c:pt idx="18294">
                        <c:v>1.911722466738069</c:v>
                      </c:pt>
                      <c:pt idx="18295">
                        <c:v>2.2671517731843949</c:v>
                      </c:pt>
                      <c:pt idx="18296">
                        <c:v>1.6721522122832244</c:v>
                      </c:pt>
                      <c:pt idx="18297">
                        <c:v>1.4139786111907322</c:v>
                      </c:pt>
                      <c:pt idx="18298">
                        <c:v>2.7390431837921287</c:v>
                      </c:pt>
                      <c:pt idx="18299">
                        <c:v>1.4985754688742461</c:v>
                      </c:pt>
                      <c:pt idx="18300">
                        <c:v>1.7261973874537622</c:v>
                      </c:pt>
                      <c:pt idx="18301">
                        <c:v>2.0790154702275894</c:v>
                      </c:pt>
                      <c:pt idx="18302">
                        <c:v>3.8683968791889685</c:v>
                      </c:pt>
                      <c:pt idx="18303">
                        <c:v>3.5989732005492083</c:v>
                      </c:pt>
                      <c:pt idx="18304">
                        <c:v>5.0942011909570777</c:v>
                      </c:pt>
                      <c:pt idx="18305">
                        <c:v>4.9139873968954086</c:v>
                      </c:pt>
                      <c:pt idx="18306">
                        <c:v>4.0325923092293898</c:v>
                      </c:pt>
                      <c:pt idx="18307">
                        <c:v>6.4404420798738631</c:v>
                      </c:pt>
                      <c:pt idx="18308">
                        <c:v>4.2405710987241561</c:v>
                      </c:pt>
                      <c:pt idx="18309">
                        <c:v>5.6152693185680755</c:v>
                      </c:pt>
                      <c:pt idx="18310">
                        <c:v>5.0842147688000834</c:v>
                      </c:pt>
                      <c:pt idx="18311">
                        <c:v>6.619508730626575</c:v>
                      </c:pt>
                      <c:pt idx="18312">
                        <c:v>3.2854494810984871</c:v>
                      </c:pt>
                      <c:pt idx="18313">
                        <c:v>4.5529238381355333</c:v>
                      </c:pt>
                      <c:pt idx="18314">
                        <c:v>2.1771520962763269</c:v>
                      </c:pt>
                      <c:pt idx="18315">
                        <c:v>3.285565234405909</c:v>
                      </c:pt>
                      <c:pt idx="18316">
                        <c:v>3.3541202654258555</c:v>
                      </c:pt>
                      <c:pt idx="18317">
                        <c:v>3.5189127715041679</c:v>
                      </c:pt>
                      <c:pt idx="18318">
                        <c:v>2.7797831952161136</c:v>
                      </c:pt>
                      <c:pt idx="18319">
                        <c:v>2.7443080247305707</c:v>
                      </c:pt>
                      <c:pt idx="18320">
                        <c:v>2.8113161191742608</c:v>
                      </c:pt>
                      <c:pt idx="18321">
                        <c:v>3.0657140272185468</c:v>
                      </c:pt>
                      <c:pt idx="18322">
                        <c:v>1.2228674235057992</c:v>
                      </c:pt>
                      <c:pt idx="18323">
                        <c:v>2.867343004355972</c:v>
                      </c:pt>
                      <c:pt idx="18324">
                        <c:v>1.9836410232340715</c:v>
                      </c:pt>
                      <c:pt idx="18325">
                        <c:v>0.3513501406419951</c:v>
                      </c:pt>
                      <c:pt idx="18326">
                        <c:v>3.4609474052734521</c:v>
                      </c:pt>
                      <c:pt idx="18327">
                        <c:v>5.4353925264049883</c:v>
                      </c:pt>
                      <c:pt idx="18328">
                        <c:v>4.6943197432160435</c:v>
                      </c:pt>
                      <c:pt idx="18329">
                        <c:v>4.9815983229621468</c:v>
                      </c:pt>
                      <c:pt idx="18330">
                        <c:v>3.8423020087318895</c:v>
                      </c:pt>
                      <c:pt idx="18331">
                        <c:v>4.4077603484734009</c:v>
                      </c:pt>
                      <c:pt idx="18332">
                        <c:v>5.2990236333601848</c:v>
                      </c:pt>
                      <c:pt idx="18333">
                        <c:v>2.3800745646018471</c:v>
                      </c:pt>
                      <c:pt idx="18334">
                        <c:v>2.2206686927713428</c:v>
                      </c:pt>
                      <c:pt idx="18335">
                        <c:v>1.9002100545856255</c:v>
                      </c:pt>
                      <c:pt idx="18336">
                        <c:v>1.9547004415921911</c:v>
                      </c:pt>
                      <c:pt idx="18337">
                        <c:v>1.3545908317000004</c:v>
                      </c:pt>
                      <c:pt idx="18338">
                        <c:v>2.1290344060902684</c:v>
                      </c:pt>
                      <c:pt idx="18339">
                        <c:v>0.92563616868554444</c:v>
                      </c:pt>
                      <c:pt idx="18340">
                        <c:v>1.5777802477708518</c:v>
                      </c:pt>
                      <c:pt idx="18341">
                        <c:v>0.6567746913939283</c:v>
                      </c:pt>
                      <c:pt idx="18342">
                        <c:v>0.43271980791397124</c:v>
                      </c:pt>
                      <c:pt idx="18343">
                        <c:v>0.56462294720000605</c:v>
                      </c:pt>
                      <c:pt idx="18344">
                        <c:v>0.51185899721965966</c:v>
                      </c:pt>
                      <c:pt idx="18345">
                        <c:v>0.48850861438661308</c:v>
                      </c:pt>
                      <c:pt idx="18346">
                        <c:v>0.18377293045148835</c:v>
                      </c:pt>
                      <c:pt idx="18347">
                        <c:v>0.2422892192977239</c:v>
                      </c:pt>
                      <c:pt idx="18348">
                        <c:v>0.37045237180515894</c:v>
                      </c:pt>
                      <c:pt idx="18349">
                        <c:v>0.22747361585360831</c:v>
                      </c:pt>
                      <c:pt idx="18350">
                        <c:v>0.5239885129648354</c:v>
                      </c:pt>
                      <c:pt idx="18351">
                        <c:v>2.4293586120135382</c:v>
                      </c:pt>
                      <c:pt idx="18352">
                        <c:v>2.6307452349818448</c:v>
                      </c:pt>
                      <c:pt idx="18353">
                        <c:v>5.6983894044439447</c:v>
                      </c:pt>
                      <c:pt idx="18354">
                        <c:v>4.6686994564908</c:v>
                      </c:pt>
                      <c:pt idx="18355">
                        <c:v>3.6482014612192368</c:v>
                      </c:pt>
                      <c:pt idx="18356">
                        <c:v>3.125229890127565</c:v>
                      </c:pt>
                      <c:pt idx="18357">
                        <c:v>4.895842955144019</c:v>
                      </c:pt>
                      <c:pt idx="18358">
                        <c:v>3.6440566229946296</c:v>
                      </c:pt>
                      <c:pt idx="18359">
                        <c:v>2.8274675419156132</c:v>
                      </c:pt>
                      <c:pt idx="18360">
                        <c:v>2.630797138031169</c:v>
                      </c:pt>
                      <c:pt idx="18361">
                        <c:v>2.7923258629038177</c:v>
                      </c:pt>
                      <c:pt idx="18362">
                        <c:v>2.2388310876165662</c:v>
                      </c:pt>
                      <c:pt idx="18363">
                        <c:v>1.5999567178461147</c:v>
                      </c:pt>
                      <c:pt idx="18364">
                        <c:v>2.0541856435457624</c:v>
                      </c:pt>
                      <c:pt idx="18365">
                        <c:v>1.1202284796988069</c:v>
                      </c:pt>
                      <c:pt idx="18366">
                        <c:v>1.1273806727508735</c:v>
                      </c:pt>
                      <c:pt idx="18367">
                        <c:v>0.89147713823729668</c:v>
                      </c:pt>
                      <c:pt idx="18368">
                        <c:v>0.6315307793196151</c:v>
                      </c:pt>
                      <c:pt idx="18369">
                        <c:v>0.6316080777102917</c:v>
                      </c:pt>
                      <c:pt idx="18370">
                        <c:v>0.61590553617373733</c:v>
                      </c:pt>
                      <c:pt idx="18371">
                        <c:v>0.26799146295388215</c:v>
                      </c:pt>
                      <c:pt idx="18372">
                        <c:v>0.59267417952468315</c:v>
                      </c:pt>
                      <c:pt idx="18373">
                        <c:v>0.4933493965414924</c:v>
                      </c:pt>
                      <c:pt idx="18374">
                        <c:v>0.43068610262755186</c:v>
                      </c:pt>
                      <c:pt idx="18375">
                        <c:v>2.1719505850520555</c:v>
                      </c:pt>
                      <c:pt idx="18376">
                        <c:v>2.8300483639922933</c:v>
                      </c:pt>
                      <c:pt idx="18377">
                        <c:v>3.0133657286905242</c:v>
                      </c:pt>
                      <c:pt idx="18378">
                        <c:v>0.3159938154205566</c:v>
                      </c:pt>
                      <c:pt idx="18379">
                        <c:v>0.63376304671812433</c:v>
                      </c:pt>
                      <c:pt idx="18380">
                        <c:v>4.5067444680051345</c:v>
                      </c:pt>
                      <c:pt idx="18381">
                        <c:v>1.1247731126987242</c:v>
                      </c:pt>
                      <c:pt idx="18382">
                        <c:v>2.0985389566038792</c:v>
                      </c:pt>
                      <c:pt idx="18383">
                        <c:v>2.4263368480896226</c:v>
                      </c:pt>
                      <c:pt idx="18384">
                        <c:v>2.9039116960341858</c:v>
                      </c:pt>
                      <c:pt idx="18385">
                        <c:v>2.8143448726521965</c:v>
                      </c:pt>
                      <c:pt idx="18386">
                        <c:v>2.558316334923552</c:v>
                      </c:pt>
                      <c:pt idx="18387">
                        <c:v>3.0797357760922459</c:v>
                      </c:pt>
                      <c:pt idx="18388">
                        <c:v>2.8355438806232027</c:v>
                      </c:pt>
                      <c:pt idx="18389">
                        <c:v>2.4046565500452854</c:v>
                      </c:pt>
                      <c:pt idx="18390">
                        <c:v>2.8258794452346683</c:v>
                      </c:pt>
                      <c:pt idx="18391">
                        <c:v>2.3554760823485275</c:v>
                      </c:pt>
                      <c:pt idx="18392">
                        <c:v>1.8075396676395044</c:v>
                      </c:pt>
                      <c:pt idx="18393">
                        <c:v>3.585727748301565</c:v>
                      </c:pt>
                      <c:pt idx="18394">
                        <c:v>1.3679025371359723</c:v>
                      </c:pt>
                      <c:pt idx="18395">
                        <c:v>3.6585068052681127</c:v>
                      </c:pt>
                      <c:pt idx="18396">
                        <c:v>1.8580853254669722</c:v>
                      </c:pt>
                      <c:pt idx="18397">
                        <c:v>1.3399075599429175</c:v>
                      </c:pt>
                      <c:pt idx="18398">
                        <c:v>2.3324657665456803</c:v>
                      </c:pt>
                      <c:pt idx="18399">
                        <c:v>2.0897474843472885</c:v>
                      </c:pt>
                      <c:pt idx="18400">
                        <c:v>2.0437005738792817</c:v>
                      </c:pt>
                      <c:pt idx="18401">
                        <c:v>1.3659806575434521</c:v>
                      </c:pt>
                      <c:pt idx="18402">
                        <c:v>3.7010276067972701</c:v>
                      </c:pt>
                      <c:pt idx="18403">
                        <c:v>1.6803769136514326</c:v>
                      </c:pt>
                      <c:pt idx="18404">
                        <c:v>2.5801827191750339</c:v>
                      </c:pt>
                      <c:pt idx="18405">
                        <c:v>2.6211780217019136</c:v>
                      </c:pt>
                      <c:pt idx="18406">
                        <c:v>2.9182806504972532</c:v>
                      </c:pt>
                      <c:pt idx="18407">
                        <c:v>4.3431492015084912</c:v>
                      </c:pt>
                      <c:pt idx="18408">
                        <c:v>2.4880713882047258</c:v>
                      </c:pt>
                      <c:pt idx="18409">
                        <c:v>2.9538962714459287</c:v>
                      </c:pt>
                      <c:pt idx="18410">
                        <c:v>2.0579907804661519</c:v>
                      </c:pt>
                      <c:pt idx="18411">
                        <c:v>2.7906984427505366</c:v>
                      </c:pt>
                      <c:pt idx="18412">
                        <c:v>2.3005014455498087</c:v>
                      </c:pt>
                      <c:pt idx="18413">
                        <c:v>2.0765837228714119</c:v>
                      </c:pt>
                      <c:pt idx="18414">
                        <c:v>3.0870572147389606</c:v>
                      </c:pt>
                      <c:pt idx="18415">
                        <c:v>2.4311261216839117</c:v>
                      </c:pt>
                      <c:pt idx="18416">
                        <c:v>3.1294735577147734</c:v>
                      </c:pt>
                      <c:pt idx="18417">
                        <c:v>1.7835397714090613</c:v>
                      </c:pt>
                      <c:pt idx="18418">
                        <c:v>0.93162857764483875</c:v>
                      </c:pt>
                      <c:pt idx="18419">
                        <c:v>2.4372424736289311</c:v>
                      </c:pt>
                      <c:pt idx="18420">
                        <c:v>1.3132780550235108</c:v>
                      </c:pt>
                      <c:pt idx="18421">
                        <c:v>1.9937150186677479</c:v>
                      </c:pt>
                      <c:pt idx="18422">
                        <c:v>2.2621797388731086</c:v>
                      </c:pt>
                      <c:pt idx="18423">
                        <c:v>1.1796105641471117</c:v>
                      </c:pt>
                      <c:pt idx="18424">
                        <c:v>1.8775429628570173</c:v>
                      </c:pt>
                      <c:pt idx="18425">
                        <c:v>2.8672800916697625</c:v>
                      </c:pt>
                      <c:pt idx="18426">
                        <c:v>4.6967557200932255</c:v>
                      </c:pt>
                      <c:pt idx="18427">
                        <c:v>2.5978391694217735</c:v>
                      </c:pt>
                      <c:pt idx="18428">
                        <c:v>5.3483149259671441</c:v>
                      </c:pt>
                      <c:pt idx="18429">
                        <c:v>4.7215577118175309</c:v>
                      </c:pt>
                      <c:pt idx="18430">
                        <c:v>5.4043565216941332</c:v>
                      </c:pt>
                      <c:pt idx="18431">
                        <c:v>7.2063439034984453</c:v>
                      </c:pt>
                      <c:pt idx="18432">
                        <c:v>7.202143503255046</c:v>
                      </c:pt>
                      <c:pt idx="18433">
                        <c:v>6.2080475835120472</c:v>
                      </c:pt>
                      <c:pt idx="18434">
                        <c:v>4.7461702376005785</c:v>
                      </c:pt>
                      <c:pt idx="18435">
                        <c:v>5.4893624714338323</c:v>
                      </c:pt>
                      <c:pt idx="18436">
                        <c:v>6.2065228110223787</c:v>
                      </c:pt>
                      <c:pt idx="18437">
                        <c:v>4.9011924587404954</c:v>
                      </c:pt>
                      <c:pt idx="18438">
                        <c:v>5.4189147015316008</c:v>
                      </c:pt>
                      <c:pt idx="18439">
                        <c:v>3.4537900716684193</c:v>
                      </c:pt>
                      <c:pt idx="18440">
                        <c:v>5.2706080210634791</c:v>
                      </c:pt>
                      <c:pt idx="18441">
                        <c:v>3.2648796498244228</c:v>
                      </c:pt>
                      <c:pt idx="18442">
                        <c:v>4.0435160772827956</c:v>
                      </c:pt>
                      <c:pt idx="18443">
                        <c:v>2.9013914357796335</c:v>
                      </c:pt>
                      <c:pt idx="18444">
                        <c:v>2.7743320341483173</c:v>
                      </c:pt>
                      <c:pt idx="18445">
                        <c:v>4.3162965967152909</c:v>
                      </c:pt>
                      <c:pt idx="18446">
                        <c:v>3.0484579137207519</c:v>
                      </c:pt>
                      <c:pt idx="18447">
                        <c:v>4.0157620361496722</c:v>
                      </c:pt>
                      <c:pt idx="18448">
                        <c:v>3.8816755412075663</c:v>
                      </c:pt>
                      <c:pt idx="18449">
                        <c:v>1.3196408558154584</c:v>
                      </c:pt>
                      <c:pt idx="18450">
                        <c:v>1.919631760117031</c:v>
                      </c:pt>
                      <c:pt idx="18451">
                        <c:v>2.5257463320547235</c:v>
                      </c:pt>
                      <c:pt idx="18452">
                        <c:v>3.1204582968270835</c:v>
                      </c:pt>
                      <c:pt idx="18453">
                        <c:v>2.9822836435358622</c:v>
                      </c:pt>
                      <c:pt idx="18454">
                        <c:v>2.1441498532715975</c:v>
                      </c:pt>
                      <c:pt idx="18455">
                        <c:v>2.0516626667904085</c:v>
                      </c:pt>
                      <c:pt idx="18456">
                        <c:v>2.4177286886782063</c:v>
                      </c:pt>
                      <c:pt idx="18457">
                        <c:v>2.7540782813787787</c:v>
                      </c:pt>
                      <c:pt idx="18458">
                        <c:v>3.3201760927146506</c:v>
                      </c:pt>
                      <c:pt idx="18459">
                        <c:v>1.631895803205095</c:v>
                      </c:pt>
                      <c:pt idx="18460">
                        <c:v>2.115415090585786</c:v>
                      </c:pt>
                      <c:pt idx="18461">
                        <c:v>1.4360731998692571</c:v>
                      </c:pt>
                      <c:pt idx="18462">
                        <c:v>3.257531221158231</c:v>
                      </c:pt>
                      <c:pt idx="18463">
                        <c:v>2.4654246351840934</c:v>
                      </c:pt>
                      <c:pt idx="18464">
                        <c:v>3.1480979989599551</c:v>
                      </c:pt>
                      <c:pt idx="18465">
                        <c:v>3.7290562536312248</c:v>
                      </c:pt>
                      <c:pt idx="18466">
                        <c:v>2.3904829052139345</c:v>
                      </c:pt>
                      <c:pt idx="18467">
                        <c:v>2.7607855632154346</c:v>
                      </c:pt>
                      <c:pt idx="18468">
                        <c:v>1.6187766546172182</c:v>
                      </c:pt>
                      <c:pt idx="18469">
                        <c:v>2.7444613389089456</c:v>
                      </c:pt>
                      <c:pt idx="18470">
                        <c:v>2.6305368898889867</c:v>
                      </c:pt>
                      <c:pt idx="18471">
                        <c:v>2.7230568325406734</c:v>
                      </c:pt>
                      <c:pt idx="18472">
                        <c:v>2.2942992976484957</c:v>
                      </c:pt>
                      <c:pt idx="18473">
                        <c:v>2.0198400574205202</c:v>
                      </c:pt>
                      <c:pt idx="18474">
                        <c:v>2.4870506632047231</c:v>
                      </c:pt>
                      <c:pt idx="18475">
                        <c:v>2.7375029528009938</c:v>
                      </c:pt>
                      <c:pt idx="18476">
                        <c:v>2.3521464675746979</c:v>
                      </c:pt>
                      <c:pt idx="18477">
                        <c:v>3.8550977474290695</c:v>
                      </c:pt>
                      <c:pt idx="18478">
                        <c:v>4.3045141251906962</c:v>
                      </c:pt>
                      <c:pt idx="18479">
                        <c:v>3.5345854162432135</c:v>
                      </c:pt>
                      <c:pt idx="18480">
                        <c:v>3.5702607034535316</c:v>
                      </c:pt>
                      <c:pt idx="18481">
                        <c:v>3.036118283432383</c:v>
                      </c:pt>
                      <c:pt idx="18482">
                        <c:v>3.7207141427202184</c:v>
                      </c:pt>
                      <c:pt idx="18483">
                        <c:v>1.6627500115027085</c:v>
                      </c:pt>
                      <c:pt idx="18484">
                        <c:v>3.0944692834208878</c:v>
                      </c:pt>
                      <c:pt idx="18485">
                        <c:v>1.8859076282079317</c:v>
                      </c:pt>
                      <c:pt idx="18486">
                        <c:v>2.0719988711652393</c:v>
                      </c:pt>
                      <c:pt idx="18487">
                        <c:v>1.4296261413351063</c:v>
                      </c:pt>
                      <c:pt idx="18488">
                        <c:v>3.8349014913548882</c:v>
                      </c:pt>
                      <c:pt idx="18489">
                        <c:v>3.4124173092748604</c:v>
                      </c:pt>
                      <c:pt idx="18490">
                        <c:v>3.1270620886589326</c:v>
                      </c:pt>
                      <c:pt idx="18491">
                        <c:v>3.2042106499609702</c:v>
                      </c:pt>
                      <c:pt idx="18492">
                        <c:v>3.1672388578323916</c:v>
                      </c:pt>
                      <c:pt idx="18493">
                        <c:v>3.3024755029568293</c:v>
                      </c:pt>
                      <c:pt idx="18494">
                        <c:v>1.9827628636369816</c:v>
                      </c:pt>
                      <c:pt idx="18495">
                        <c:v>2.3293802888505875</c:v>
                      </c:pt>
                      <c:pt idx="18496">
                        <c:v>2.2455285700411753</c:v>
                      </c:pt>
                      <c:pt idx="18497">
                        <c:v>2.7415329581709749</c:v>
                      </c:pt>
                      <c:pt idx="18498">
                        <c:v>1.1105522542652118</c:v>
                      </c:pt>
                      <c:pt idx="18499">
                        <c:v>2.2793406122873709</c:v>
                      </c:pt>
                      <c:pt idx="18500">
                        <c:v>0.92575594529776972</c:v>
                      </c:pt>
                      <c:pt idx="18501">
                        <c:v>1.403324343310858</c:v>
                      </c:pt>
                      <c:pt idx="18502">
                        <c:v>2.331773974057028</c:v>
                      </c:pt>
                      <c:pt idx="18503">
                        <c:v>2.1244463463874195</c:v>
                      </c:pt>
                      <c:pt idx="18504">
                        <c:v>1.520882160746597</c:v>
                      </c:pt>
                      <c:pt idx="18505">
                        <c:v>3.6258094025086622</c:v>
                      </c:pt>
                      <c:pt idx="18506">
                        <c:v>2.1815815956610538</c:v>
                      </c:pt>
                      <c:pt idx="18507">
                        <c:v>2.3903738823399929</c:v>
                      </c:pt>
                      <c:pt idx="18508">
                        <c:v>2.4727900786704344</c:v>
                      </c:pt>
                      <c:pt idx="18509">
                        <c:v>2.2136753438714818</c:v>
                      </c:pt>
                      <c:pt idx="18510">
                        <c:v>2.0163580312450948</c:v>
                      </c:pt>
                      <c:pt idx="18511">
                        <c:v>1.7006612113397555</c:v>
                      </c:pt>
                      <c:pt idx="18512">
                        <c:v>2.0025480641311044</c:v>
                      </c:pt>
                      <c:pt idx="18513">
                        <c:v>1.4923836304733027</c:v>
                      </c:pt>
                      <c:pt idx="18514">
                        <c:v>2.2562688080451143</c:v>
                      </c:pt>
                      <c:pt idx="18515">
                        <c:v>1.6380989674495634</c:v>
                      </c:pt>
                      <c:pt idx="18516">
                        <c:v>0.60590376578359184</c:v>
                      </c:pt>
                      <c:pt idx="18517">
                        <c:v>1.044947776139483</c:v>
                      </c:pt>
                      <c:pt idx="18518">
                        <c:v>1.7165946074763379</c:v>
                      </c:pt>
                      <c:pt idx="18519">
                        <c:v>1.3016774102455739</c:v>
                      </c:pt>
                      <c:pt idx="18520">
                        <c:v>1.3247466610774064</c:v>
                      </c:pt>
                      <c:pt idx="18521">
                        <c:v>1.6582820214862002</c:v>
                      </c:pt>
                      <c:pt idx="18522">
                        <c:v>0.54584078833995608</c:v>
                      </c:pt>
                      <c:pt idx="18523">
                        <c:v>0.94201951839636378</c:v>
                      </c:pt>
                      <c:pt idx="18524">
                        <c:v>0.83303735568037574</c:v>
                      </c:pt>
                      <c:pt idx="18525">
                        <c:v>1.629054340289446</c:v>
                      </c:pt>
                      <c:pt idx="18526">
                        <c:v>1.4451066860059969</c:v>
                      </c:pt>
                      <c:pt idx="18527">
                        <c:v>2.1920608538452497</c:v>
                      </c:pt>
                      <c:pt idx="18528">
                        <c:v>2.0071290168316769</c:v>
                      </c:pt>
                      <c:pt idx="18529">
                        <c:v>1.9497304705394987</c:v>
                      </c:pt>
                      <c:pt idx="18530">
                        <c:v>1.7725153770033666</c:v>
                      </c:pt>
                      <c:pt idx="18531">
                        <c:v>2.44091894601919</c:v>
                      </c:pt>
                      <c:pt idx="18532">
                        <c:v>2.9407706349640454</c:v>
                      </c:pt>
                      <c:pt idx="18533">
                        <c:v>3.0558193304392129</c:v>
                      </c:pt>
                      <c:pt idx="18534">
                        <c:v>1.7898775096933022</c:v>
                      </c:pt>
                      <c:pt idx="18535">
                        <c:v>1.3986332394638823</c:v>
                      </c:pt>
                      <c:pt idx="18536">
                        <c:v>2.1499959905009836</c:v>
                      </c:pt>
                      <c:pt idx="18537">
                        <c:v>1.9748486687187439</c:v>
                      </c:pt>
                      <c:pt idx="18538">
                        <c:v>2.7894224102796175</c:v>
                      </c:pt>
                      <c:pt idx="18539">
                        <c:v>1.3404407036058557</c:v>
                      </c:pt>
                      <c:pt idx="18540">
                        <c:v>2.6931976459449447</c:v>
                      </c:pt>
                      <c:pt idx="18541">
                        <c:v>1.2233988945142216</c:v>
                      </c:pt>
                      <c:pt idx="18542">
                        <c:v>1.2837967864278084</c:v>
                      </c:pt>
                      <c:pt idx="18543">
                        <c:v>1.8468553862569355</c:v>
                      </c:pt>
                      <c:pt idx="18544">
                        <c:v>1.1598619200360629</c:v>
                      </c:pt>
                      <c:pt idx="18545">
                        <c:v>1.5333789517333869</c:v>
                      </c:pt>
                      <c:pt idx="18546">
                        <c:v>1.7315372934581408</c:v>
                      </c:pt>
                      <c:pt idx="18547">
                        <c:v>1.8320659148692457</c:v>
                      </c:pt>
                      <c:pt idx="18548">
                        <c:v>1.4507491960515817</c:v>
                      </c:pt>
                      <c:pt idx="18549">
                        <c:v>2.1697644023399003</c:v>
                      </c:pt>
                      <c:pt idx="18550">
                        <c:v>1.0376386247510463</c:v>
                      </c:pt>
                      <c:pt idx="18551">
                        <c:v>1.5898412571889518</c:v>
                      </c:pt>
                      <c:pt idx="18552">
                        <c:v>2.0852000186332353</c:v>
                      </c:pt>
                      <c:pt idx="18553">
                        <c:v>2.4019334463851219</c:v>
                      </c:pt>
                      <c:pt idx="18554">
                        <c:v>2.1831663587208618</c:v>
                      </c:pt>
                      <c:pt idx="18555">
                        <c:v>2.3191454624152206</c:v>
                      </c:pt>
                      <c:pt idx="18556">
                        <c:v>1.9112010452088073</c:v>
                      </c:pt>
                      <c:pt idx="18557">
                        <c:v>2.418434099689204</c:v>
                      </c:pt>
                      <c:pt idx="18558">
                        <c:v>2.0071135421811235</c:v>
                      </c:pt>
                      <c:pt idx="18559">
                        <c:v>2.6055136337196623</c:v>
                      </c:pt>
                      <c:pt idx="18560">
                        <c:v>2.0606485064468063</c:v>
                      </c:pt>
                      <c:pt idx="18561">
                        <c:v>2.7107986605539116</c:v>
                      </c:pt>
                      <c:pt idx="18562">
                        <c:v>1.1396016955296255</c:v>
                      </c:pt>
                      <c:pt idx="18563">
                        <c:v>1.4532719384414103</c:v>
                      </c:pt>
                      <c:pt idx="18564">
                        <c:v>0.8932132795481561</c:v>
                      </c:pt>
                      <c:pt idx="18565">
                        <c:v>1.3372352910549357</c:v>
                      </c:pt>
                      <c:pt idx="18566">
                        <c:v>0.91837304531967079</c:v>
                      </c:pt>
                      <c:pt idx="18567">
                        <c:v>1.860069157588619</c:v>
                      </c:pt>
                      <c:pt idx="18568">
                        <c:v>1.1196724607335862</c:v>
                      </c:pt>
                      <c:pt idx="18569">
                        <c:v>1.313792907812831</c:v>
                      </c:pt>
                      <c:pt idx="18570">
                        <c:v>0.83151578605047938</c:v>
                      </c:pt>
                      <c:pt idx="18571">
                        <c:v>1.4958661066566044</c:v>
                      </c:pt>
                      <c:pt idx="18572">
                        <c:v>0.72575429602382735</c:v>
                      </c:pt>
                      <c:pt idx="18573">
                        <c:v>0.56785906607623804</c:v>
                      </c:pt>
                      <c:pt idx="18574">
                        <c:v>0.6730979946209914</c:v>
                      </c:pt>
                      <c:pt idx="18575">
                        <c:v>2.624617908581182</c:v>
                      </c:pt>
                      <c:pt idx="18576">
                        <c:v>3.9613096222899782</c:v>
                      </c:pt>
                      <c:pt idx="18577">
                        <c:v>3.3986854928214569</c:v>
                      </c:pt>
                      <c:pt idx="18578">
                        <c:v>3.0951439135587759</c:v>
                      </c:pt>
                      <c:pt idx="18579">
                        <c:v>3.9703662804666879</c:v>
                      </c:pt>
                      <c:pt idx="18580">
                        <c:v>3.5369606315274762</c:v>
                      </c:pt>
                      <c:pt idx="18581">
                        <c:v>4.5338694966806532</c:v>
                      </c:pt>
                      <c:pt idx="18582">
                        <c:v>3.1799312415647285</c:v>
                      </c:pt>
                      <c:pt idx="18583">
                        <c:v>2.8418597969229817</c:v>
                      </c:pt>
                      <c:pt idx="18584">
                        <c:v>3.8163363597667206</c:v>
                      </c:pt>
                      <c:pt idx="18585">
                        <c:v>4.6893709148370926</c:v>
                      </c:pt>
                      <c:pt idx="18586">
                        <c:v>3.8424803602709936</c:v>
                      </c:pt>
                      <c:pt idx="18587">
                        <c:v>3.6590321157914896</c:v>
                      </c:pt>
                      <c:pt idx="18588">
                        <c:v>2.4455448972143858</c:v>
                      </c:pt>
                      <c:pt idx="18589">
                        <c:v>2.4051137247893903</c:v>
                      </c:pt>
                      <c:pt idx="18590">
                        <c:v>3.1655005398127818</c:v>
                      </c:pt>
                      <c:pt idx="18591">
                        <c:v>2.8829583563347603</c:v>
                      </c:pt>
                      <c:pt idx="18592">
                        <c:v>2.0295522013233414</c:v>
                      </c:pt>
                      <c:pt idx="18593">
                        <c:v>1.7255876788343951</c:v>
                      </c:pt>
                      <c:pt idx="18594">
                        <c:v>1.2434061568085308</c:v>
                      </c:pt>
                      <c:pt idx="18595">
                        <c:v>2.6197646596860538</c:v>
                      </c:pt>
                      <c:pt idx="18596">
                        <c:v>2.3706854747234476</c:v>
                      </c:pt>
                      <c:pt idx="18597">
                        <c:v>2.8111488656835588</c:v>
                      </c:pt>
                      <c:pt idx="18598">
                        <c:v>1.4634541150373948</c:v>
                      </c:pt>
                      <c:pt idx="18599">
                        <c:v>1.3159120484852849</c:v>
                      </c:pt>
                      <c:pt idx="18600">
                        <c:v>0.63623824644638283</c:v>
                      </c:pt>
                      <c:pt idx="18601">
                        <c:v>2.2522040819190834</c:v>
                      </c:pt>
                      <c:pt idx="18602">
                        <c:v>3.4984746141366574</c:v>
                      </c:pt>
                      <c:pt idx="18603">
                        <c:v>3.5036664886878994</c:v>
                      </c:pt>
                      <c:pt idx="18604">
                        <c:v>2.8584581462099785</c:v>
                      </c:pt>
                      <c:pt idx="18605">
                        <c:v>3.1492928151835309</c:v>
                      </c:pt>
                      <c:pt idx="18606">
                        <c:v>4.7351101272860099</c:v>
                      </c:pt>
                      <c:pt idx="18607">
                        <c:v>2.9310056732063985</c:v>
                      </c:pt>
                      <c:pt idx="18608">
                        <c:v>3.8935555753721274</c:v>
                      </c:pt>
                      <c:pt idx="18609">
                        <c:v>2.2031604419744495</c:v>
                      </c:pt>
                      <c:pt idx="18610">
                        <c:v>2.7498045299753144</c:v>
                      </c:pt>
                      <c:pt idx="18611">
                        <c:v>1.8745410277474377</c:v>
                      </c:pt>
                      <c:pt idx="18612">
                        <c:v>2.9896086567331279</c:v>
                      </c:pt>
                      <c:pt idx="18613">
                        <c:v>2.5880468308248235</c:v>
                      </c:pt>
                      <c:pt idx="18614">
                        <c:v>1.7789546785524344</c:v>
                      </c:pt>
                      <c:pt idx="18615">
                        <c:v>1.8522680588887896</c:v>
                      </c:pt>
                      <c:pt idx="18616">
                        <c:v>1.9403090104221699</c:v>
                      </c:pt>
                      <c:pt idx="18617">
                        <c:v>1.2135259575858759</c:v>
                      </c:pt>
                      <c:pt idx="18618">
                        <c:v>1.1182669765335083</c:v>
                      </c:pt>
                      <c:pt idx="18619">
                        <c:v>1.294042507720701</c:v>
                      </c:pt>
                      <c:pt idx="18620">
                        <c:v>1.1598158781378871</c:v>
                      </c:pt>
                      <c:pt idx="18621">
                        <c:v>0.66408761967803398</c:v>
                      </c:pt>
                      <c:pt idx="18622">
                        <c:v>0.96572597580716946</c:v>
                      </c:pt>
                      <c:pt idx="18623">
                        <c:v>0.96015183551144845</c:v>
                      </c:pt>
                      <c:pt idx="18624">
                        <c:v>1.188734027504283</c:v>
                      </c:pt>
                      <c:pt idx="18625">
                        <c:v>1.7831878715456821</c:v>
                      </c:pt>
                      <c:pt idx="18626">
                        <c:v>1.6175894818314451</c:v>
                      </c:pt>
                      <c:pt idx="18627">
                        <c:v>4.2502078463092294</c:v>
                      </c:pt>
                      <c:pt idx="18628">
                        <c:v>4.1490212641613935</c:v>
                      </c:pt>
                      <c:pt idx="18629">
                        <c:v>4.7633823569003697</c:v>
                      </c:pt>
                      <c:pt idx="18630">
                        <c:v>4.9619963991953222</c:v>
                      </c:pt>
                      <c:pt idx="18631">
                        <c:v>3.8819358527833181</c:v>
                      </c:pt>
                      <c:pt idx="18632">
                        <c:v>3.718211724408258</c:v>
                      </c:pt>
                      <c:pt idx="18633">
                        <c:v>2.8540865642988633</c:v>
                      </c:pt>
                      <c:pt idx="18634">
                        <c:v>4.150510758171599</c:v>
                      </c:pt>
                      <c:pt idx="18635">
                        <c:v>4.6272401341766125</c:v>
                      </c:pt>
                      <c:pt idx="18636">
                        <c:v>3.2140152536188484</c:v>
                      </c:pt>
                      <c:pt idx="18637">
                        <c:v>1.6631767889476381</c:v>
                      </c:pt>
                      <c:pt idx="18638">
                        <c:v>2.7379678020051372</c:v>
                      </c:pt>
                      <c:pt idx="18639">
                        <c:v>2.8236061230090637</c:v>
                      </c:pt>
                      <c:pt idx="18640">
                        <c:v>1.6304872488069817</c:v>
                      </c:pt>
                      <c:pt idx="18641">
                        <c:v>1.015512851528255</c:v>
                      </c:pt>
                      <c:pt idx="18642">
                        <c:v>2.6700576618441461</c:v>
                      </c:pt>
                      <c:pt idx="18643">
                        <c:v>1.4077220353873776</c:v>
                      </c:pt>
                      <c:pt idx="18644">
                        <c:v>1.4495837373265086</c:v>
                      </c:pt>
                      <c:pt idx="18645">
                        <c:v>2.4051042469351431</c:v>
                      </c:pt>
                      <c:pt idx="18646">
                        <c:v>1.1911075914807798</c:v>
                      </c:pt>
                      <c:pt idx="18647">
                        <c:v>1.9179728343672562</c:v>
                      </c:pt>
                      <c:pt idx="18648">
                        <c:v>0.73271932356725167</c:v>
                      </c:pt>
                      <c:pt idx="18649">
                        <c:v>0.46228705123986918</c:v>
                      </c:pt>
                      <c:pt idx="18650">
                        <c:v>0.43812298125412741</c:v>
                      </c:pt>
                      <c:pt idx="18651">
                        <c:v>2.7537500231096699</c:v>
                      </c:pt>
                      <c:pt idx="18652">
                        <c:v>3.7845496961364069</c:v>
                      </c:pt>
                      <c:pt idx="18653">
                        <c:v>5.5279038061409267</c:v>
                      </c:pt>
                      <c:pt idx="18654">
                        <c:v>4.4490532874900541</c:v>
                      </c:pt>
                      <c:pt idx="18655">
                        <c:v>2.2877911680014509</c:v>
                      </c:pt>
                      <c:pt idx="18656">
                        <c:v>4.483233498051086</c:v>
                      </c:pt>
                      <c:pt idx="18657">
                        <c:v>4.2285505403445409</c:v>
                      </c:pt>
                      <c:pt idx="18658">
                        <c:v>2.8435944002322691</c:v>
                      </c:pt>
                      <c:pt idx="18659">
                        <c:v>2.3566428216583404</c:v>
                      </c:pt>
                      <c:pt idx="18660">
                        <c:v>2.6146923717827999</c:v>
                      </c:pt>
                      <c:pt idx="18661">
                        <c:v>3.0144035074858007</c:v>
                      </c:pt>
                      <c:pt idx="18662">
                        <c:v>2.3893329765110813</c:v>
                      </c:pt>
                      <c:pt idx="18663">
                        <c:v>1.0162451571983804</c:v>
                      </c:pt>
                      <c:pt idx="18664">
                        <c:v>1.0755930102631495</c:v>
                      </c:pt>
                      <c:pt idx="18665">
                        <c:v>1.6548472957430629</c:v>
                      </c:pt>
                      <c:pt idx="18666">
                        <c:v>0.77700607464555582</c:v>
                      </c:pt>
                      <c:pt idx="18667">
                        <c:v>0.60757341334040937</c:v>
                      </c:pt>
                      <c:pt idx="18668">
                        <c:v>0.80887645984514955</c:v>
                      </c:pt>
                      <c:pt idx="18669">
                        <c:v>0.91313542784326995</c:v>
                      </c:pt>
                      <c:pt idx="18670">
                        <c:v>0.98326757807457543</c:v>
                      </c:pt>
                      <c:pt idx="18671">
                        <c:v>0.60328522702632548</c:v>
                      </c:pt>
                      <c:pt idx="18672">
                        <c:v>0.61511464534578553</c:v>
                      </c:pt>
                      <c:pt idx="18673">
                        <c:v>0.7736115564368895</c:v>
                      </c:pt>
                      <c:pt idx="18674">
                        <c:v>0.72511318326230578</c:v>
                      </c:pt>
                      <c:pt idx="18675">
                        <c:v>1.8392194674763802</c:v>
                      </c:pt>
                      <c:pt idx="18676">
                        <c:v>2.7150029512910772</c:v>
                      </c:pt>
                      <c:pt idx="18677">
                        <c:v>3.0085250326483171</c:v>
                      </c:pt>
                      <c:pt idx="18678">
                        <c:v>1.8392132887258805</c:v>
                      </c:pt>
                      <c:pt idx="18679">
                        <c:v>4.1073057737974521</c:v>
                      </c:pt>
                      <c:pt idx="18680">
                        <c:v>2.1057337037641717</c:v>
                      </c:pt>
                      <c:pt idx="18681">
                        <c:v>2.4270002545970977</c:v>
                      </c:pt>
                      <c:pt idx="18682">
                        <c:v>3.2524197905247632</c:v>
                      </c:pt>
                      <c:pt idx="18683">
                        <c:v>2.6432375753573809</c:v>
                      </c:pt>
                      <c:pt idx="18684">
                        <c:v>3.572234661825068</c:v>
                      </c:pt>
                      <c:pt idx="18685">
                        <c:v>2.6694420494504425</c:v>
                      </c:pt>
                      <c:pt idx="18686">
                        <c:v>3.0055490654242241</c:v>
                      </c:pt>
                      <c:pt idx="18687">
                        <c:v>3.4367579466168139</c:v>
                      </c:pt>
                      <c:pt idx="18688">
                        <c:v>2.5290042132171369</c:v>
                      </c:pt>
                      <c:pt idx="18689">
                        <c:v>3.1389586435390422</c:v>
                      </c:pt>
                      <c:pt idx="18690">
                        <c:v>1.43469427997387</c:v>
                      </c:pt>
                      <c:pt idx="18691">
                        <c:v>2.4763580547444546</c:v>
                      </c:pt>
                      <c:pt idx="18692">
                        <c:v>2.7243721688633968</c:v>
                      </c:pt>
                      <c:pt idx="18693">
                        <c:v>1.3345797545185869</c:v>
                      </c:pt>
                      <c:pt idx="18694">
                        <c:v>2.0419806505744909</c:v>
                      </c:pt>
                      <c:pt idx="18695">
                        <c:v>2.6934126010001966</c:v>
                      </c:pt>
                      <c:pt idx="18696">
                        <c:v>1.1303150274344542</c:v>
                      </c:pt>
                      <c:pt idx="18697">
                        <c:v>1.4402897350504507</c:v>
                      </c:pt>
                      <c:pt idx="18698">
                        <c:v>2.4025665213921039</c:v>
                      </c:pt>
                      <c:pt idx="18699">
                        <c:v>1.6385249821007117</c:v>
                      </c:pt>
                      <c:pt idx="18700">
                        <c:v>1.7376898756497698</c:v>
                      </c:pt>
                      <c:pt idx="18701">
                        <c:v>2.0748352218558672</c:v>
                      </c:pt>
                      <c:pt idx="18702">
                        <c:v>1.7699691958198391</c:v>
                      </c:pt>
                      <c:pt idx="18703">
                        <c:v>1.9845487274097595</c:v>
                      </c:pt>
                      <c:pt idx="18704">
                        <c:v>2.7486663280872472</c:v>
                      </c:pt>
                      <c:pt idx="18705">
                        <c:v>1.666496976105178</c:v>
                      </c:pt>
                      <c:pt idx="18706">
                        <c:v>3.6466106982635784</c:v>
                      </c:pt>
                      <c:pt idx="18707">
                        <c:v>2.7234757365848377</c:v>
                      </c:pt>
                      <c:pt idx="18708">
                        <c:v>3.4631825106833101</c:v>
                      </c:pt>
                      <c:pt idx="18709">
                        <c:v>3.6361028636102888</c:v>
                      </c:pt>
                      <c:pt idx="18710">
                        <c:v>2.9469537810279927</c:v>
                      </c:pt>
                      <c:pt idx="18711">
                        <c:v>2.8261713894343221</c:v>
                      </c:pt>
                      <c:pt idx="18712">
                        <c:v>1.2838512980549257</c:v>
                      </c:pt>
                      <c:pt idx="18713">
                        <c:v>2.0844305301465145</c:v>
                      </c:pt>
                      <c:pt idx="18714">
                        <c:v>2.7463360827122889</c:v>
                      </c:pt>
                      <c:pt idx="18715">
                        <c:v>1.9891163077753411</c:v>
                      </c:pt>
                      <c:pt idx="18716">
                        <c:v>2.3062901178468205</c:v>
                      </c:pt>
                      <c:pt idx="18717">
                        <c:v>2.2458596713566781</c:v>
                      </c:pt>
                      <c:pt idx="18718">
                        <c:v>1.8514738251308924</c:v>
                      </c:pt>
                      <c:pt idx="18719">
                        <c:v>1.5034861830326303</c:v>
                      </c:pt>
                      <c:pt idx="18720">
                        <c:v>1.5995721787970918</c:v>
                      </c:pt>
                      <c:pt idx="18721">
                        <c:v>1.828143545018454</c:v>
                      </c:pt>
                      <c:pt idx="18722">
                        <c:v>1.5846481897966367</c:v>
                      </c:pt>
                      <c:pt idx="18723">
                        <c:v>1.8826132620877705</c:v>
                      </c:pt>
                      <c:pt idx="18724">
                        <c:v>0.958212783091967</c:v>
                      </c:pt>
                      <c:pt idx="18725">
                        <c:v>1.8206810065809487</c:v>
                      </c:pt>
                      <c:pt idx="18726">
                        <c:v>2.3611863290099073</c:v>
                      </c:pt>
                      <c:pt idx="18727">
                        <c:v>2.6996553933427943</c:v>
                      </c:pt>
                      <c:pt idx="18728">
                        <c:v>3.3262319531368183</c:v>
                      </c:pt>
                      <c:pt idx="18729">
                        <c:v>3.7473050629151858</c:v>
                      </c:pt>
                      <c:pt idx="18730">
                        <c:v>4.1273031009560022</c:v>
                      </c:pt>
                      <c:pt idx="18731">
                        <c:v>2.7362660961653407</c:v>
                      </c:pt>
                      <c:pt idx="18732">
                        <c:v>3.5019512700080475</c:v>
                      </c:pt>
                      <c:pt idx="18733">
                        <c:v>5.4321799440974665</c:v>
                      </c:pt>
                      <c:pt idx="18734">
                        <c:v>3.6274521301559197</c:v>
                      </c:pt>
                      <c:pt idx="18735">
                        <c:v>3.7555066017664802</c:v>
                      </c:pt>
                      <c:pt idx="18736">
                        <c:v>3.5051406348702998</c:v>
                      </c:pt>
                      <c:pt idx="18737">
                        <c:v>1.3189023293422237</c:v>
                      </c:pt>
                      <c:pt idx="18738">
                        <c:v>1.9921416664855236</c:v>
                      </c:pt>
                      <c:pt idx="18739">
                        <c:v>2.0012678770470576</c:v>
                      </c:pt>
                      <c:pt idx="18740">
                        <c:v>0.58097491824913183</c:v>
                      </c:pt>
                      <c:pt idx="18741">
                        <c:v>2.7319604525913594</c:v>
                      </c:pt>
                      <c:pt idx="18742">
                        <c:v>3.8749783484090776</c:v>
                      </c:pt>
                      <c:pt idx="18743">
                        <c:v>2.566454829111799</c:v>
                      </c:pt>
                      <c:pt idx="18744">
                        <c:v>2.8560497824570126</c:v>
                      </c:pt>
                      <c:pt idx="18745">
                        <c:v>2.8322574262137152</c:v>
                      </c:pt>
                      <c:pt idx="18746">
                        <c:v>2.9996331252448072</c:v>
                      </c:pt>
                      <c:pt idx="18747">
                        <c:v>1.781582505159881</c:v>
                      </c:pt>
                      <c:pt idx="18748">
                        <c:v>2.2430378052733935</c:v>
                      </c:pt>
                      <c:pt idx="18749">
                        <c:v>1.6923969162279917</c:v>
                      </c:pt>
                      <c:pt idx="18750">
                        <c:v>1.2232152467149509</c:v>
                      </c:pt>
                      <c:pt idx="18751">
                        <c:v>1.0215809901224771</c:v>
                      </c:pt>
                      <c:pt idx="18752">
                        <c:v>2.735612683278025</c:v>
                      </c:pt>
                      <c:pt idx="18753">
                        <c:v>1.4142192387898589</c:v>
                      </c:pt>
                      <c:pt idx="18754">
                        <c:v>2.2172498584679294</c:v>
                      </c:pt>
                      <c:pt idx="18755">
                        <c:v>2.593199209947739</c:v>
                      </c:pt>
                      <c:pt idx="18756">
                        <c:v>2.1280809810986168</c:v>
                      </c:pt>
                      <c:pt idx="18757">
                        <c:v>1.265313594138977</c:v>
                      </c:pt>
                      <c:pt idx="18758">
                        <c:v>1.378365100468286</c:v>
                      </c:pt>
                      <c:pt idx="18759">
                        <c:v>2.6147584494494613</c:v>
                      </c:pt>
                      <c:pt idx="18760">
                        <c:v>2.4326991280894958</c:v>
                      </c:pt>
                      <c:pt idx="18761">
                        <c:v>1.8570285177558012</c:v>
                      </c:pt>
                      <c:pt idx="18762">
                        <c:v>1.4240035973128193</c:v>
                      </c:pt>
                      <c:pt idx="18763">
                        <c:v>1.4746122774927104</c:v>
                      </c:pt>
                      <c:pt idx="18764">
                        <c:v>2.2667648876692299</c:v>
                      </c:pt>
                      <c:pt idx="18765">
                        <c:v>1.9158192118738357</c:v>
                      </c:pt>
                      <c:pt idx="18766">
                        <c:v>1.6566235365271575</c:v>
                      </c:pt>
                      <c:pt idx="18767">
                        <c:v>1.6796326090030735</c:v>
                      </c:pt>
                      <c:pt idx="18768">
                        <c:v>1.4019875989071613</c:v>
                      </c:pt>
                      <c:pt idx="18769">
                        <c:v>2.0918964434606409</c:v>
                      </c:pt>
                      <c:pt idx="18770">
                        <c:v>1.5552744767969817</c:v>
                      </c:pt>
                      <c:pt idx="18771">
                        <c:v>2.0062645270164734</c:v>
                      </c:pt>
                      <c:pt idx="18772">
                        <c:v>1.3681543370956357</c:v>
                      </c:pt>
                      <c:pt idx="18773">
                        <c:v>2.0908367551849549</c:v>
                      </c:pt>
                      <c:pt idx="18774">
                        <c:v>0.98458043223695069</c:v>
                      </c:pt>
                      <c:pt idx="18775">
                        <c:v>0.26363248604334216</c:v>
                      </c:pt>
                      <c:pt idx="18776">
                        <c:v>2.4244056692573737</c:v>
                      </c:pt>
                      <c:pt idx="18777">
                        <c:v>2.2920234426078849</c:v>
                      </c:pt>
                      <c:pt idx="18778">
                        <c:v>3.3521916420873787</c:v>
                      </c:pt>
                      <c:pt idx="18779">
                        <c:v>2.3321839919708234</c:v>
                      </c:pt>
                      <c:pt idx="18780">
                        <c:v>3.1923681648143063</c:v>
                      </c:pt>
                      <c:pt idx="18781">
                        <c:v>3.455238107807856</c:v>
                      </c:pt>
                      <c:pt idx="18782">
                        <c:v>2.2735491501895599</c:v>
                      </c:pt>
                      <c:pt idx="18783">
                        <c:v>2.2823793553502987</c:v>
                      </c:pt>
                      <c:pt idx="18784">
                        <c:v>1.6966253881260642</c:v>
                      </c:pt>
                      <c:pt idx="18785">
                        <c:v>2.5308914979909436</c:v>
                      </c:pt>
                      <c:pt idx="18786">
                        <c:v>1.9836994285361058</c:v>
                      </c:pt>
                      <c:pt idx="18787">
                        <c:v>1.5540657036110588</c:v>
                      </c:pt>
                      <c:pt idx="18788">
                        <c:v>1.6377636766263894</c:v>
                      </c:pt>
                      <c:pt idx="18789">
                        <c:v>1.3404668759225109</c:v>
                      </c:pt>
                      <c:pt idx="18790">
                        <c:v>2.0527740938753505</c:v>
                      </c:pt>
                      <c:pt idx="18791">
                        <c:v>1.7274492534838972</c:v>
                      </c:pt>
                      <c:pt idx="18792">
                        <c:v>1.0216598453437649</c:v>
                      </c:pt>
                      <c:pt idx="18793">
                        <c:v>1.0982196228749765</c:v>
                      </c:pt>
                      <c:pt idx="18794">
                        <c:v>1.3114285902847551</c:v>
                      </c:pt>
                      <c:pt idx="18795">
                        <c:v>0.88665247233635947</c:v>
                      </c:pt>
                      <c:pt idx="18796">
                        <c:v>0.79903635002393691</c:v>
                      </c:pt>
                      <c:pt idx="18797">
                        <c:v>0.74624491228077694</c:v>
                      </c:pt>
                      <c:pt idx="18798">
                        <c:v>0.86254838171980253</c:v>
                      </c:pt>
                      <c:pt idx="18799">
                        <c:v>0.32703359402119264</c:v>
                      </c:pt>
                      <c:pt idx="18800">
                        <c:v>1.1295469381619618</c:v>
                      </c:pt>
                      <c:pt idx="18801">
                        <c:v>1.7014303581712471</c:v>
                      </c:pt>
                      <c:pt idx="18802">
                        <c:v>3.9302330790470403</c:v>
                      </c:pt>
                      <c:pt idx="18803">
                        <c:v>4.4190008819185209</c:v>
                      </c:pt>
                      <c:pt idx="18804">
                        <c:v>5.3940010019209215</c:v>
                      </c:pt>
                      <c:pt idx="18805">
                        <c:v>3.7982077915323718</c:v>
                      </c:pt>
                      <c:pt idx="18806">
                        <c:v>3.3530236606589945</c:v>
                      </c:pt>
                      <c:pt idx="18807">
                        <c:v>3.8516086927324809</c:v>
                      </c:pt>
                      <c:pt idx="18808">
                        <c:v>3.874876751215405</c:v>
                      </c:pt>
                      <c:pt idx="18809">
                        <c:v>4.1110296018620538</c:v>
                      </c:pt>
                      <c:pt idx="18810">
                        <c:v>4.0622909273420156</c:v>
                      </c:pt>
                      <c:pt idx="18811">
                        <c:v>1.894307893105927</c:v>
                      </c:pt>
                      <c:pt idx="18812">
                        <c:v>2.8508397215731591</c:v>
                      </c:pt>
                      <c:pt idx="18813">
                        <c:v>2.1036876430875164</c:v>
                      </c:pt>
                      <c:pt idx="18814">
                        <c:v>2.6350802301317753</c:v>
                      </c:pt>
                      <c:pt idx="18815">
                        <c:v>1.6521577204431825</c:v>
                      </c:pt>
                      <c:pt idx="18816">
                        <c:v>0.93853093081812233</c:v>
                      </c:pt>
                      <c:pt idx="18817">
                        <c:v>2.0312799386148157</c:v>
                      </c:pt>
                      <c:pt idx="18818">
                        <c:v>1.5774829566996864</c:v>
                      </c:pt>
                      <c:pt idx="18819">
                        <c:v>1.9350278688365354</c:v>
                      </c:pt>
                      <c:pt idx="18820">
                        <c:v>1.24032987588204</c:v>
                      </c:pt>
                      <c:pt idx="18821">
                        <c:v>1.3929768719350337</c:v>
                      </c:pt>
                      <c:pt idx="18822">
                        <c:v>0.98605655957440208</c:v>
                      </c:pt>
                      <c:pt idx="18823">
                        <c:v>0.84402448272597463</c:v>
                      </c:pt>
                      <c:pt idx="18824">
                        <c:v>1.049513386985599</c:v>
                      </c:pt>
                      <c:pt idx="18825">
                        <c:v>3.9598241587067045</c:v>
                      </c:pt>
                      <c:pt idx="18826">
                        <c:v>3.9763257654654032</c:v>
                      </c:pt>
                      <c:pt idx="18827">
                        <c:v>2.4729228953933902</c:v>
                      </c:pt>
                      <c:pt idx="18828">
                        <c:v>3.4569911782277649</c:v>
                      </c:pt>
                      <c:pt idx="18829">
                        <c:v>5.092307211753103</c:v>
                      </c:pt>
                      <c:pt idx="18830">
                        <c:v>4.8186743793993543</c:v>
                      </c:pt>
                      <c:pt idx="18831">
                        <c:v>2.1199216533503673</c:v>
                      </c:pt>
                      <c:pt idx="18832">
                        <c:v>4.9299276090082751</c:v>
                      </c:pt>
                      <c:pt idx="18833">
                        <c:v>4.7195585472583224</c:v>
                      </c:pt>
                      <c:pt idx="18834">
                        <c:v>2.9335386611586567</c:v>
                      </c:pt>
                      <c:pt idx="18835">
                        <c:v>3.9731176869790117</c:v>
                      </c:pt>
                      <c:pt idx="18836">
                        <c:v>3.3287113515963207</c:v>
                      </c:pt>
                      <c:pt idx="18837">
                        <c:v>3.1951787389979405</c:v>
                      </c:pt>
                      <c:pt idx="18838">
                        <c:v>4.3069520976780193</c:v>
                      </c:pt>
                      <c:pt idx="18839">
                        <c:v>4.9057086558586729</c:v>
                      </c:pt>
                      <c:pt idx="18840">
                        <c:v>4.2163715999649938</c:v>
                      </c:pt>
                      <c:pt idx="18841">
                        <c:v>2.5798537205226872</c:v>
                      </c:pt>
                      <c:pt idx="18842">
                        <c:v>2.8638816030732932</c:v>
                      </c:pt>
                      <c:pt idx="18843">
                        <c:v>3.0262344887555357</c:v>
                      </c:pt>
                      <c:pt idx="18844">
                        <c:v>4.0596073868044353</c:v>
                      </c:pt>
                      <c:pt idx="18845">
                        <c:v>3.3478026769460625</c:v>
                      </c:pt>
                      <c:pt idx="18846">
                        <c:v>3.1321187210451717</c:v>
                      </c:pt>
                      <c:pt idx="18847">
                        <c:v>3.7253896652218939</c:v>
                      </c:pt>
                      <c:pt idx="18848">
                        <c:v>3.0951659202954023</c:v>
                      </c:pt>
                      <c:pt idx="18849">
                        <c:v>3.1183992134672271</c:v>
                      </c:pt>
                      <c:pt idx="18850">
                        <c:v>3.555916087449162</c:v>
                      </c:pt>
                      <c:pt idx="18851">
                        <c:v>2.2430661315855205</c:v>
                      </c:pt>
                      <c:pt idx="18852">
                        <c:v>4.2785389669115004</c:v>
                      </c:pt>
                      <c:pt idx="18853">
                        <c:v>2.5120371930071226</c:v>
                      </c:pt>
                      <c:pt idx="18854">
                        <c:v>2.0218818353928718</c:v>
                      </c:pt>
                      <c:pt idx="18855">
                        <c:v>2.636084720801978</c:v>
                      </c:pt>
                      <c:pt idx="18856">
                        <c:v>1.7474632542150637</c:v>
                      </c:pt>
                      <c:pt idx="18857">
                        <c:v>4.1923885774432978</c:v>
                      </c:pt>
                      <c:pt idx="18858">
                        <c:v>4.6277937802392763</c:v>
                      </c:pt>
                      <c:pt idx="18859">
                        <c:v>4.9862467336851415</c:v>
                      </c:pt>
                      <c:pt idx="18860">
                        <c:v>2.7375985914850589</c:v>
                      </c:pt>
                      <c:pt idx="18861">
                        <c:v>4.6468635948300063</c:v>
                      </c:pt>
                      <c:pt idx="18862">
                        <c:v>3.1966034827574883</c:v>
                      </c:pt>
                      <c:pt idx="18863">
                        <c:v>3.6729362552046316</c:v>
                      </c:pt>
                      <c:pt idx="18864">
                        <c:v>2.8642806794618902</c:v>
                      </c:pt>
                      <c:pt idx="18865">
                        <c:v>2.7890568429334937</c:v>
                      </c:pt>
                      <c:pt idx="18866">
                        <c:v>3.444255768255593</c:v>
                      </c:pt>
                      <c:pt idx="18867">
                        <c:v>3.024098409742892</c:v>
                      </c:pt>
                      <c:pt idx="18868">
                        <c:v>3.1207981750348379</c:v>
                      </c:pt>
                      <c:pt idx="18869">
                        <c:v>3.4658448311798558</c:v>
                      </c:pt>
                      <c:pt idx="18870">
                        <c:v>2.6734819656996995</c:v>
                      </c:pt>
                      <c:pt idx="18871">
                        <c:v>2.5908373402028482</c:v>
                      </c:pt>
                      <c:pt idx="18872">
                        <c:v>2.3727068299851992</c:v>
                      </c:pt>
                      <c:pt idx="18873">
                        <c:v>3.7212591464510996</c:v>
                      </c:pt>
                      <c:pt idx="18874">
                        <c:v>1.9450620798639835</c:v>
                      </c:pt>
                      <c:pt idx="18875">
                        <c:v>3.8591942507585872</c:v>
                      </c:pt>
                      <c:pt idx="18876">
                        <c:v>4.5501532013939574</c:v>
                      </c:pt>
                      <c:pt idx="18877">
                        <c:v>3.2917969431951026</c:v>
                      </c:pt>
                      <c:pt idx="18878">
                        <c:v>7.4507757672180119</c:v>
                      </c:pt>
                      <c:pt idx="18879">
                        <c:v>5.9572113076248643</c:v>
                      </c:pt>
                      <c:pt idx="18880">
                        <c:v>4.1994932790395865</c:v>
                      </c:pt>
                      <c:pt idx="18881">
                        <c:v>3.4525807948954133</c:v>
                      </c:pt>
                      <c:pt idx="18882">
                        <c:v>4.6332888870385709</c:v>
                      </c:pt>
                      <c:pt idx="18883">
                        <c:v>5.0829551876021961</c:v>
                      </c:pt>
                      <c:pt idx="18884">
                        <c:v>3.022261398299142</c:v>
                      </c:pt>
                      <c:pt idx="18885">
                        <c:v>4.4997435613449976</c:v>
                      </c:pt>
                      <c:pt idx="18886">
                        <c:v>5.5064491507445297</c:v>
                      </c:pt>
                      <c:pt idx="18887">
                        <c:v>5.0568872913544505</c:v>
                      </c:pt>
                      <c:pt idx="18888">
                        <c:v>3.3289989977208765</c:v>
                      </c:pt>
                      <c:pt idx="18889">
                        <c:v>5.204010499432008</c:v>
                      </c:pt>
                      <c:pt idx="18890">
                        <c:v>5.1138345753122474</c:v>
                      </c:pt>
                      <c:pt idx="18891">
                        <c:v>4.3744240601119957</c:v>
                      </c:pt>
                      <c:pt idx="18892">
                        <c:v>4.2777685123119253</c:v>
                      </c:pt>
                      <c:pt idx="18893">
                        <c:v>3.8484726100786495</c:v>
                      </c:pt>
                      <c:pt idx="18894">
                        <c:v>3.7256093198227922</c:v>
                      </c:pt>
                      <c:pt idx="18895">
                        <c:v>5.763055353400663</c:v>
                      </c:pt>
                      <c:pt idx="18896">
                        <c:v>3.2763899185617036</c:v>
                      </c:pt>
                      <c:pt idx="18897">
                        <c:v>5.8617130841245944</c:v>
                      </c:pt>
                      <c:pt idx="18898">
                        <c:v>6.109490954240667</c:v>
                      </c:pt>
                      <c:pt idx="18899">
                        <c:v>4.6481316370973991</c:v>
                      </c:pt>
                      <c:pt idx="18900">
                        <c:v>2.1563178654292101</c:v>
                      </c:pt>
                      <c:pt idx="18901">
                        <c:v>1.7881790912824334</c:v>
                      </c:pt>
                      <c:pt idx="18902">
                        <c:v>2.9519212351309698</c:v>
                      </c:pt>
                      <c:pt idx="18903">
                        <c:v>3.2136071748586201</c:v>
                      </c:pt>
                      <c:pt idx="18904">
                        <c:v>4.0674953154958979</c:v>
                      </c:pt>
                      <c:pt idx="18905">
                        <c:v>5.2195047188071486</c:v>
                      </c:pt>
                      <c:pt idx="18906">
                        <c:v>3.0453201666169019</c:v>
                      </c:pt>
                      <c:pt idx="18907">
                        <c:v>4.1566865857079112</c:v>
                      </c:pt>
                      <c:pt idx="18908">
                        <c:v>2.2785486601624485</c:v>
                      </c:pt>
                      <c:pt idx="18909">
                        <c:v>4.5276132041146218</c:v>
                      </c:pt>
                      <c:pt idx="18910">
                        <c:v>1.4334994735440456</c:v>
                      </c:pt>
                      <c:pt idx="18911">
                        <c:v>2.4888545600523342</c:v>
                      </c:pt>
                      <c:pt idx="18912">
                        <c:v>2.4449463754291667</c:v>
                      </c:pt>
                      <c:pt idx="18913">
                        <c:v>1.1171761104333224</c:v>
                      </c:pt>
                      <c:pt idx="18914">
                        <c:v>2.4946372936560386</c:v>
                      </c:pt>
                      <c:pt idx="18915">
                        <c:v>2.5174433985833278</c:v>
                      </c:pt>
                      <c:pt idx="18916">
                        <c:v>2.4263165362205177</c:v>
                      </c:pt>
                      <c:pt idx="18917">
                        <c:v>1.6304587639116475</c:v>
                      </c:pt>
                      <c:pt idx="18918">
                        <c:v>2.9682410950569831</c:v>
                      </c:pt>
                      <c:pt idx="18919">
                        <c:v>2.1667578938817305</c:v>
                      </c:pt>
                      <c:pt idx="18920">
                        <c:v>3.0182541364624447</c:v>
                      </c:pt>
                      <c:pt idx="18921">
                        <c:v>2.4349619932818087</c:v>
                      </c:pt>
                      <c:pt idx="18922">
                        <c:v>1.3308053752816154</c:v>
                      </c:pt>
                      <c:pt idx="18923">
                        <c:v>1.3435387568399664</c:v>
                      </c:pt>
                      <c:pt idx="18924">
                        <c:v>1.7059334709100409</c:v>
                      </c:pt>
                      <c:pt idx="18925">
                        <c:v>1.1376787904013339</c:v>
                      </c:pt>
                      <c:pt idx="18926">
                        <c:v>0.97400983557745502</c:v>
                      </c:pt>
                      <c:pt idx="18927">
                        <c:v>3.4890010130403581</c:v>
                      </c:pt>
                      <c:pt idx="18928">
                        <c:v>2.9353383797765975</c:v>
                      </c:pt>
                      <c:pt idx="18929">
                        <c:v>4.7087318757374517</c:v>
                      </c:pt>
                      <c:pt idx="18930">
                        <c:v>3.1326348449413812</c:v>
                      </c:pt>
                      <c:pt idx="18931">
                        <c:v>4.4032346313606263</c:v>
                      </c:pt>
                      <c:pt idx="18932">
                        <c:v>2.5527976119475695</c:v>
                      </c:pt>
                      <c:pt idx="18933">
                        <c:v>3.1898744094002098</c:v>
                      </c:pt>
                      <c:pt idx="18934">
                        <c:v>2.4714425552111927</c:v>
                      </c:pt>
                      <c:pt idx="18935">
                        <c:v>1.6986251342041734</c:v>
                      </c:pt>
                      <c:pt idx="18936">
                        <c:v>2.8744691486368623</c:v>
                      </c:pt>
                      <c:pt idx="18937">
                        <c:v>0.90300145658992625</c:v>
                      </c:pt>
                      <c:pt idx="18938">
                        <c:v>2.5159798089592407</c:v>
                      </c:pt>
                      <c:pt idx="18939">
                        <c:v>1.7860105436920815</c:v>
                      </c:pt>
                      <c:pt idx="18940">
                        <c:v>1.6354141839402718</c:v>
                      </c:pt>
                      <c:pt idx="18941">
                        <c:v>2.1578343566030824</c:v>
                      </c:pt>
                      <c:pt idx="18942">
                        <c:v>1.320576996192999</c:v>
                      </c:pt>
                      <c:pt idx="18943">
                        <c:v>1.6761715198340215</c:v>
                      </c:pt>
                      <c:pt idx="18944">
                        <c:v>1.6267375266133981</c:v>
                      </c:pt>
                      <c:pt idx="18945">
                        <c:v>1.159273561870855</c:v>
                      </c:pt>
                      <c:pt idx="18946">
                        <c:v>0.98060349457661944</c:v>
                      </c:pt>
                      <c:pt idx="18947">
                        <c:v>1.2854407105620795</c:v>
                      </c:pt>
                      <c:pt idx="18948">
                        <c:v>1.0534113019134836</c:v>
                      </c:pt>
                      <c:pt idx="18949">
                        <c:v>0.72284615530375007</c:v>
                      </c:pt>
                      <c:pt idx="18950">
                        <c:v>0.42206184219380788</c:v>
                      </c:pt>
                      <c:pt idx="18951">
                        <c:v>2.8171919455932484</c:v>
                      </c:pt>
                      <c:pt idx="18952">
                        <c:v>2.3752416545610302</c:v>
                      </c:pt>
                      <c:pt idx="18953">
                        <c:v>2.5462561283819642</c:v>
                      </c:pt>
                      <c:pt idx="18954">
                        <c:v>2.9423473331093271</c:v>
                      </c:pt>
                      <c:pt idx="18955">
                        <c:v>3.1124547045866162</c:v>
                      </c:pt>
                      <c:pt idx="18956">
                        <c:v>2.6260529788775799</c:v>
                      </c:pt>
                      <c:pt idx="18957">
                        <c:v>2.3326632157865843</c:v>
                      </c:pt>
                      <c:pt idx="18958">
                        <c:v>2.1063771475399111</c:v>
                      </c:pt>
                      <c:pt idx="18959">
                        <c:v>2.0817798094065529</c:v>
                      </c:pt>
                      <c:pt idx="18960">
                        <c:v>2.490903808019993</c:v>
                      </c:pt>
                      <c:pt idx="18961">
                        <c:v>2.0543560774965788</c:v>
                      </c:pt>
                      <c:pt idx="18962">
                        <c:v>1.2193503751817951</c:v>
                      </c:pt>
                      <c:pt idx="18963">
                        <c:v>1.6662590155505717</c:v>
                      </c:pt>
                      <c:pt idx="18964">
                        <c:v>1.640128357458899</c:v>
                      </c:pt>
                      <c:pt idx="18965">
                        <c:v>1.6165762663041015</c:v>
                      </c:pt>
                      <c:pt idx="18966">
                        <c:v>0.82924024742209579</c:v>
                      </c:pt>
                      <c:pt idx="18967">
                        <c:v>1.1125843242759779</c:v>
                      </c:pt>
                      <c:pt idx="18968">
                        <c:v>1.0448832017923364</c:v>
                      </c:pt>
                      <c:pt idx="18969">
                        <c:v>0.58931523274795772</c:v>
                      </c:pt>
                      <c:pt idx="18970">
                        <c:v>1.08438593566672</c:v>
                      </c:pt>
                      <c:pt idx="18971">
                        <c:v>0.60489986388979478</c:v>
                      </c:pt>
                      <c:pt idx="18972">
                        <c:v>0.54972759879917488</c:v>
                      </c:pt>
                      <c:pt idx="18973">
                        <c:v>0.56952755092975116</c:v>
                      </c:pt>
                      <c:pt idx="18974">
                        <c:v>0.47215181838764247</c:v>
                      </c:pt>
                      <c:pt idx="18975">
                        <c:v>1.3012520697753409</c:v>
                      </c:pt>
                      <c:pt idx="18976">
                        <c:v>2.0017322979477163</c:v>
                      </c:pt>
                      <c:pt idx="18977">
                        <c:v>3.1993306391585064</c:v>
                      </c:pt>
                      <c:pt idx="18978">
                        <c:v>5.1630124159692885</c:v>
                      </c:pt>
                      <c:pt idx="18979">
                        <c:v>4.0448400207541848</c:v>
                      </c:pt>
                      <c:pt idx="18980">
                        <c:v>4.0023446881405711</c:v>
                      </c:pt>
                      <c:pt idx="18981">
                        <c:v>3.15334041596756</c:v>
                      </c:pt>
                      <c:pt idx="18982">
                        <c:v>3.3396752416447759</c:v>
                      </c:pt>
                      <c:pt idx="18983">
                        <c:v>4.7718386488760718</c:v>
                      </c:pt>
                      <c:pt idx="18984">
                        <c:v>2.1484649780438634</c:v>
                      </c:pt>
                      <c:pt idx="18985">
                        <c:v>2.7144252967536877</c:v>
                      </c:pt>
                      <c:pt idx="18986">
                        <c:v>2.8176027224110833</c:v>
                      </c:pt>
                      <c:pt idx="18987">
                        <c:v>1.619462374669405</c:v>
                      </c:pt>
                      <c:pt idx="18988">
                        <c:v>2.8705806795907689</c:v>
                      </c:pt>
                      <c:pt idx="18989">
                        <c:v>1.9210171293297773</c:v>
                      </c:pt>
                      <c:pt idx="18990">
                        <c:v>2.1653147504407846</c:v>
                      </c:pt>
                      <c:pt idx="18991">
                        <c:v>1.958505521771168</c:v>
                      </c:pt>
                      <c:pt idx="18992">
                        <c:v>1.2892192136421288</c:v>
                      </c:pt>
                      <c:pt idx="18993">
                        <c:v>1.2160617534645348</c:v>
                      </c:pt>
                      <c:pt idx="18994">
                        <c:v>1.2210484311056582</c:v>
                      </c:pt>
                      <c:pt idx="18995">
                        <c:v>1.1357050220771108</c:v>
                      </c:pt>
                      <c:pt idx="18996">
                        <c:v>1.201949348148647</c:v>
                      </c:pt>
                      <c:pt idx="18997">
                        <c:v>1.2312539867365306</c:v>
                      </c:pt>
                      <c:pt idx="18998">
                        <c:v>1.2509077060548348</c:v>
                      </c:pt>
                      <c:pt idx="18999">
                        <c:v>0.81264594272035184</c:v>
                      </c:pt>
                      <c:pt idx="19000">
                        <c:v>0.66620865325046053</c:v>
                      </c:pt>
                      <c:pt idx="19001">
                        <c:v>2.1626296827845137</c:v>
                      </c:pt>
                      <c:pt idx="19002">
                        <c:v>1.9717420821884379</c:v>
                      </c:pt>
                      <c:pt idx="19003">
                        <c:v>2.5474160610171022</c:v>
                      </c:pt>
                      <c:pt idx="19004">
                        <c:v>3.1968081551162126</c:v>
                      </c:pt>
                      <c:pt idx="19005">
                        <c:v>3.8372592730468504</c:v>
                      </c:pt>
                      <c:pt idx="19006">
                        <c:v>1.7877458848900853</c:v>
                      </c:pt>
                      <c:pt idx="19007">
                        <c:v>2.9409110118067803</c:v>
                      </c:pt>
                      <c:pt idx="19008">
                        <c:v>4.015591122861017</c:v>
                      </c:pt>
                      <c:pt idx="19009">
                        <c:v>3.9434390277472295</c:v>
                      </c:pt>
                      <c:pt idx="19010">
                        <c:v>2.4452724125270029</c:v>
                      </c:pt>
                      <c:pt idx="19011">
                        <c:v>1.1575239011427694</c:v>
                      </c:pt>
                      <c:pt idx="19012">
                        <c:v>1.7336623452057225</c:v>
                      </c:pt>
                      <c:pt idx="19013">
                        <c:v>1.8649291230583178</c:v>
                      </c:pt>
                      <c:pt idx="19014">
                        <c:v>1.5708818611480437</c:v>
                      </c:pt>
                      <c:pt idx="19015">
                        <c:v>1.6045464468608548</c:v>
                      </c:pt>
                      <c:pt idx="19016">
                        <c:v>1.3311585683187668</c:v>
                      </c:pt>
                      <c:pt idx="19017">
                        <c:v>1.5980833078176953</c:v>
                      </c:pt>
                      <c:pt idx="19018">
                        <c:v>0.80504701924862843</c:v>
                      </c:pt>
                      <c:pt idx="19019">
                        <c:v>1.051277325006224</c:v>
                      </c:pt>
                      <c:pt idx="19020">
                        <c:v>0.82647508365244393</c:v>
                      </c:pt>
                      <c:pt idx="19021">
                        <c:v>0.38483799197139218</c:v>
                      </c:pt>
                      <c:pt idx="19022">
                        <c:v>1.1307493603563965</c:v>
                      </c:pt>
                      <c:pt idx="19023">
                        <c:v>0.80420932740791218</c:v>
                      </c:pt>
                      <c:pt idx="19024">
                        <c:v>0.73753133114761737</c:v>
                      </c:pt>
                      <c:pt idx="19025">
                        <c:v>0.18502269901693191</c:v>
                      </c:pt>
                      <c:pt idx="19026">
                        <c:v>3.8595648181904796</c:v>
                      </c:pt>
                      <c:pt idx="19027">
                        <c:v>3.4401949811812189</c:v>
                      </c:pt>
                      <c:pt idx="19028">
                        <c:v>4.6687242074722342</c:v>
                      </c:pt>
                      <c:pt idx="19029">
                        <c:v>4.0706930100447867</c:v>
                      </c:pt>
                      <c:pt idx="19030">
                        <c:v>3.9250314919466787</c:v>
                      </c:pt>
                      <c:pt idx="19031">
                        <c:v>5.0187509854105707</c:v>
                      </c:pt>
                      <c:pt idx="19032">
                        <c:v>2.5965587811939361</c:v>
                      </c:pt>
                      <c:pt idx="19033">
                        <c:v>3.7247481215105935</c:v>
                      </c:pt>
                      <c:pt idx="19034">
                        <c:v>2.860704319466183</c:v>
                      </c:pt>
                      <c:pt idx="19035">
                        <c:v>2.8125274108917999</c:v>
                      </c:pt>
                      <c:pt idx="19036">
                        <c:v>1.8556431139382561</c:v>
                      </c:pt>
                      <c:pt idx="19037">
                        <c:v>1.7272281953895192</c:v>
                      </c:pt>
                      <c:pt idx="19038">
                        <c:v>2.0434089368817858</c:v>
                      </c:pt>
                      <c:pt idx="19039">
                        <c:v>0.95022901733137766</c:v>
                      </c:pt>
                      <c:pt idx="19040">
                        <c:v>1.2214278502468263</c:v>
                      </c:pt>
                      <c:pt idx="19041">
                        <c:v>1.1587217511893766</c:v>
                      </c:pt>
                      <c:pt idx="19042">
                        <c:v>0.86598372104593235</c:v>
                      </c:pt>
                      <c:pt idx="19043">
                        <c:v>0.52002406218677055</c:v>
                      </c:pt>
                      <c:pt idx="19044">
                        <c:v>0.86815154925870708</c:v>
                      </c:pt>
                      <c:pt idx="19045">
                        <c:v>0.56363310596693461</c:v>
                      </c:pt>
                      <c:pt idx="19046">
                        <c:v>0.53553731265046012</c:v>
                      </c:pt>
                      <c:pt idx="19047">
                        <c:v>0.65586582845890096</c:v>
                      </c:pt>
                      <c:pt idx="19048">
                        <c:v>0.2573824925800704</c:v>
                      </c:pt>
                      <c:pt idx="19049">
                        <c:v>0.34125004375739237</c:v>
                      </c:pt>
                      <c:pt idx="19050">
                        <c:v>2.3011233539278693</c:v>
                      </c:pt>
                      <c:pt idx="19051">
                        <c:v>1.7387393184965549</c:v>
                      </c:pt>
                      <c:pt idx="19052">
                        <c:v>1.6571540788472445</c:v>
                      </c:pt>
                      <c:pt idx="19053">
                        <c:v>3.3806094304137284</c:v>
                      </c:pt>
                      <c:pt idx="19054">
                        <c:v>2.9946238250985648</c:v>
                      </c:pt>
                      <c:pt idx="19055">
                        <c:v>2.6207148712671331</c:v>
                      </c:pt>
                      <c:pt idx="19056">
                        <c:v>1.5407248950097934</c:v>
                      </c:pt>
                      <c:pt idx="19057">
                        <c:v>2.3941307721115015</c:v>
                      </c:pt>
                      <c:pt idx="19058">
                        <c:v>2.398962039920105</c:v>
                      </c:pt>
                      <c:pt idx="19059">
                        <c:v>2.9640889479997141</c:v>
                      </c:pt>
                      <c:pt idx="19060">
                        <c:v>1.7774756805446297</c:v>
                      </c:pt>
                      <c:pt idx="19061">
                        <c:v>2.5475791800926348</c:v>
                      </c:pt>
                      <c:pt idx="19062">
                        <c:v>2.2287741986734217</c:v>
                      </c:pt>
                      <c:pt idx="19063">
                        <c:v>2.8100833044508491</c:v>
                      </c:pt>
                      <c:pt idx="19064">
                        <c:v>2.51904755988939</c:v>
                      </c:pt>
                      <c:pt idx="19065">
                        <c:v>3.4265425324484369</c:v>
                      </c:pt>
                      <c:pt idx="19066">
                        <c:v>2.0748470720205971</c:v>
                      </c:pt>
                      <c:pt idx="19067">
                        <c:v>1.8023788980802653</c:v>
                      </c:pt>
                      <c:pt idx="19068">
                        <c:v>1.5753373067400691</c:v>
                      </c:pt>
                      <c:pt idx="19069">
                        <c:v>1.5219332294787937</c:v>
                      </c:pt>
                      <c:pt idx="19070">
                        <c:v>1.8245523858961581</c:v>
                      </c:pt>
                      <c:pt idx="19071">
                        <c:v>1.7604793288113127</c:v>
                      </c:pt>
                      <c:pt idx="19072">
                        <c:v>2.7297764898964552</c:v>
                      </c:pt>
                      <c:pt idx="19073">
                        <c:v>3.1900295346904328</c:v>
                      </c:pt>
                      <c:pt idx="19074">
                        <c:v>1.7036114352917906</c:v>
                      </c:pt>
                      <c:pt idx="19075">
                        <c:v>0.85046148090696361</c:v>
                      </c:pt>
                      <c:pt idx="19076">
                        <c:v>2.5107459240185332</c:v>
                      </c:pt>
                      <c:pt idx="19077">
                        <c:v>3.7559768093329367</c:v>
                      </c:pt>
                      <c:pt idx="19078">
                        <c:v>3.6066829701894596</c:v>
                      </c:pt>
                      <c:pt idx="19079">
                        <c:v>5.3705952824728778</c:v>
                      </c:pt>
                      <c:pt idx="19080">
                        <c:v>5.3136709442142465</c:v>
                      </c:pt>
                      <c:pt idx="19081">
                        <c:v>4.2249675305577536</c:v>
                      </c:pt>
                      <c:pt idx="19082">
                        <c:v>2.5430349297579298</c:v>
                      </c:pt>
                      <c:pt idx="19083">
                        <c:v>3.9947390179953373</c:v>
                      </c:pt>
                      <c:pt idx="19084">
                        <c:v>3.3549946763390301</c:v>
                      </c:pt>
                      <c:pt idx="19085">
                        <c:v>3.3615167366487824</c:v>
                      </c:pt>
                      <c:pt idx="19086">
                        <c:v>2.7442675849694211</c:v>
                      </c:pt>
                      <c:pt idx="19087">
                        <c:v>1.5849855504215158</c:v>
                      </c:pt>
                      <c:pt idx="19088">
                        <c:v>1.8329931259964884</c:v>
                      </c:pt>
                      <c:pt idx="19089">
                        <c:v>2.0517977490018753</c:v>
                      </c:pt>
                      <c:pt idx="19090">
                        <c:v>2.1848800319135453</c:v>
                      </c:pt>
                      <c:pt idx="19091">
                        <c:v>1.8572951573345227</c:v>
                      </c:pt>
                      <c:pt idx="19092">
                        <c:v>0.79830793771086728</c:v>
                      </c:pt>
                      <c:pt idx="19093">
                        <c:v>1.4721577103508894</c:v>
                      </c:pt>
                      <c:pt idx="19094">
                        <c:v>0.72425322914939605</c:v>
                      </c:pt>
                      <c:pt idx="19095">
                        <c:v>1.6409749582349868</c:v>
                      </c:pt>
                      <c:pt idx="19096">
                        <c:v>1.4437396777350899</c:v>
                      </c:pt>
                      <c:pt idx="19097">
                        <c:v>0.91622503420895507</c:v>
                      </c:pt>
                      <c:pt idx="19098">
                        <c:v>1.2974746815007911</c:v>
                      </c:pt>
                      <c:pt idx="19099">
                        <c:v>0.8692220248549497</c:v>
                      </c:pt>
                      <c:pt idx="19100">
                        <c:v>0.34680750779957359</c:v>
                      </c:pt>
                      <c:pt idx="19101">
                        <c:v>3.5485179755052294</c:v>
                      </c:pt>
                      <c:pt idx="19102">
                        <c:v>3.7577144191779128</c:v>
                      </c:pt>
                      <c:pt idx="19103">
                        <c:v>4.4022548778497672</c:v>
                      </c:pt>
                      <c:pt idx="19104">
                        <c:v>3.0682014320296456</c:v>
                      </c:pt>
                      <c:pt idx="19105">
                        <c:v>3.1849546361060952</c:v>
                      </c:pt>
                      <c:pt idx="19106">
                        <c:v>2.4801147766890015</c:v>
                      </c:pt>
                      <c:pt idx="19107">
                        <c:v>3.8590289707670946</c:v>
                      </c:pt>
                      <c:pt idx="19108">
                        <c:v>4.1579020741580681</c:v>
                      </c:pt>
                      <c:pt idx="19109">
                        <c:v>2.0746083113772271</c:v>
                      </c:pt>
                      <c:pt idx="19110">
                        <c:v>3.1572334075790898</c:v>
                      </c:pt>
                      <c:pt idx="19111">
                        <c:v>2.2107883792252925</c:v>
                      </c:pt>
                      <c:pt idx="19112">
                        <c:v>2.3682572716317347</c:v>
                      </c:pt>
                      <c:pt idx="19113">
                        <c:v>1.95146768430817</c:v>
                      </c:pt>
                      <c:pt idx="19114">
                        <c:v>0.70442230780185633</c:v>
                      </c:pt>
                      <c:pt idx="19115">
                        <c:v>1.3768254568687885</c:v>
                      </c:pt>
                      <c:pt idx="19116">
                        <c:v>0.9105816158275013</c:v>
                      </c:pt>
                      <c:pt idx="19117">
                        <c:v>0.88326913086818004</c:v>
                      </c:pt>
                      <c:pt idx="19118">
                        <c:v>0.66053199464950652</c:v>
                      </c:pt>
                      <c:pt idx="19119">
                        <c:v>0.71597319751286859</c:v>
                      </c:pt>
                      <c:pt idx="19120">
                        <c:v>0.46021339098115732</c:v>
                      </c:pt>
                      <c:pt idx="19121">
                        <c:v>0.59880366640632188</c:v>
                      </c:pt>
                      <c:pt idx="19122">
                        <c:v>0.29231816511760306</c:v>
                      </c:pt>
                      <c:pt idx="19123">
                        <c:v>0.42193833450127477</c:v>
                      </c:pt>
                      <c:pt idx="19124">
                        <c:v>0.40782798032150974</c:v>
                      </c:pt>
                      <c:pt idx="19125">
                        <c:v>1.0825854031760829</c:v>
                      </c:pt>
                      <c:pt idx="19126">
                        <c:v>3.3258591579229035</c:v>
                      </c:pt>
                      <c:pt idx="19127">
                        <c:v>1.7451868364294447</c:v>
                      </c:pt>
                      <c:pt idx="19128">
                        <c:v>2.5150819016001695</c:v>
                      </c:pt>
                      <c:pt idx="19129">
                        <c:v>1.9671364511826015</c:v>
                      </c:pt>
                      <c:pt idx="19130">
                        <c:v>1.2569060458016059</c:v>
                      </c:pt>
                      <c:pt idx="19131">
                        <c:v>3.0421128532061199</c:v>
                      </c:pt>
                      <c:pt idx="19132">
                        <c:v>2.7292284958340924</c:v>
                      </c:pt>
                      <c:pt idx="19133">
                        <c:v>2.0999788524255196</c:v>
                      </c:pt>
                      <c:pt idx="19134">
                        <c:v>2.8479780145482101</c:v>
                      </c:pt>
                      <c:pt idx="19135">
                        <c:v>2.5397171424711238</c:v>
                      </c:pt>
                      <c:pt idx="19136">
                        <c:v>1.3598715786949294</c:v>
                      </c:pt>
                      <c:pt idx="19137">
                        <c:v>2.5365471125579444</c:v>
                      </c:pt>
                      <c:pt idx="19138">
                        <c:v>1.8580177037183021</c:v>
                      </c:pt>
                      <c:pt idx="19139">
                        <c:v>1.8974182710013134</c:v>
                      </c:pt>
                      <c:pt idx="19140">
                        <c:v>1.8779029973690424</c:v>
                      </c:pt>
                      <c:pt idx="19141">
                        <c:v>2.4048700773502505</c:v>
                      </c:pt>
                      <c:pt idx="19142">
                        <c:v>1.9641572910805953</c:v>
                      </c:pt>
                      <c:pt idx="19143">
                        <c:v>1.0381343999514037</c:v>
                      </c:pt>
                      <c:pt idx="19144">
                        <c:v>2.4263888486071772</c:v>
                      </c:pt>
                      <c:pt idx="19145">
                        <c:v>1.079007076897335</c:v>
                      </c:pt>
                      <c:pt idx="19146">
                        <c:v>2.0287509143673539</c:v>
                      </c:pt>
                      <c:pt idx="19147">
                        <c:v>1.7837390507352955</c:v>
                      </c:pt>
                      <c:pt idx="19148">
                        <c:v>1.7712190870168798</c:v>
                      </c:pt>
                      <c:pt idx="19149">
                        <c:v>2.0140321200247646</c:v>
                      </c:pt>
                      <c:pt idx="19150">
                        <c:v>0.16205552492881767</c:v>
                      </c:pt>
                      <c:pt idx="19151">
                        <c:v>4.1826084882569239</c:v>
                      </c:pt>
                      <c:pt idx="19152">
                        <c:v>5.3056433970674881</c:v>
                      </c:pt>
                      <c:pt idx="19153">
                        <c:v>4.0442692913674643</c:v>
                      </c:pt>
                      <c:pt idx="19154">
                        <c:v>5.3108199141465793</c:v>
                      </c:pt>
                      <c:pt idx="19155">
                        <c:v>3.7233149178783269</c:v>
                      </c:pt>
                      <c:pt idx="19156">
                        <c:v>4.8981483402387962</c:v>
                      </c:pt>
                      <c:pt idx="19157">
                        <c:v>2.1550435410841153</c:v>
                      </c:pt>
                      <c:pt idx="19158">
                        <c:v>4.2221363770138023</c:v>
                      </c:pt>
                      <c:pt idx="19159">
                        <c:v>3.1064791894450461</c:v>
                      </c:pt>
                      <c:pt idx="19160">
                        <c:v>2.7114489427518627</c:v>
                      </c:pt>
                      <c:pt idx="19161">
                        <c:v>2.6204475193032652</c:v>
                      </c:pt>
                      <c:pt idx="19162">
                        <c:v>0.6582679241343562</c:v>
                      </c:pt>
                      <c:pt idx="19163">
                        <c:v>1.5883268628811444</c:v>
                      </c:pt>
                      <c:pt idx="19164">
                        <c:v>0.69863889364158571</c:v>
                      </c:pt>
                      <c:pt idx="19165">
                        <c:v>0.72813652032315457</c:v>
                      </c:pt>
                      <c:pt idx="19166">
                        <c:v>0.93038225868163638</c:v>
                      </c:pt>
                      <c:pt idx="19167">
                        <c:v>0.65817542292709164</c:v>
                      </c:pt>
                      <c:pt idx="19168">
                        <c:v>0.53873477007595127</c:v>
                      </c:pt>
                      <c:pt idx="19169">
                        <c:v>0.48768948763465231</c:v>
                      </c:pt>
                      <c:pt idx="19170">
                        <c:v>0.30260634543288867</c:v>
                      </c:pt>
                      <c:pt idx="19171">
                        <c:v>0.41705692612019524</c:v>
                      </c:pt>
                      <c:pt idx="19172">
                        <c:v>0.21465780771992005</c:v>
                      </c:pt>
                      <c:pt idx="19173">
                        <c:v>0.14025470330643647</c:v>
                      </c:pt>
                      <c:pt idx="19174">
                        <c:v>0.24188243354761924</c:v>
                      </c:pt>
                      <c:pt idx="19175">
                        <c:v>2.0303951173535615</c:v>
                      </c:pt>
                      <c:pt idx="19176">
                        <c:v>3.6190795653528949</c:v>
                      </c:pt>
                      <c:pt idx="19177">
                        <c:v>3.8848467520843943</c:v>
                      </c:pt>
                      <c:pt idx="19178">
                        <c:v>2.8773795252439553</c:v>
                      </c:pt>
                      <c:pt idx="19179">
                        <c:v>4.2278624538306806</c:v>
                      </c:pt>
                      <c:pt idx="19180">
                        <c:v>4.1226578417008364</c:v>
                      </c:pt>
                      <c:pt idx="19181">
                        <c:v>3.3853866992635462</c:v>
                      </c:pt>
                      <c:pt idx="19182">
                        <c:v>3.9950659941526059</c:v>
                      </c:pt>
                      <c:pt idx="19183">
                        <c:v>2.4541812436894617</c:v>
                      </c:pt>
                      <c:pt idx="19184">
                        <c:v>4.4821859527675603</c:v>
                      </c:pt>
                      <c:pt idx="19185">
                        <c:v>3.221665318769384</c:v>
                      </c:pt>
                      <c:pt idx="19186">
                        <c:v>3.4209019889896113</c:v>
                      </c:pt>
                      <c:pt idx="19187">
                        <c:v>2.1817217681755912</c:v>
                      </c:pt>
                      <c:pt idx="19188">
                        <c:v>3.1266078271150883</c:v>
                      </c:pt>
                      <c:pt idx="19189">
                        <c:v>2.5163400795969388</c:v>
                      </c:pt>
                      <c:pt idx="19190">
                        <c:v>3.0295764286727755</c:v>
                      </c:pt>
                      <c:pt idx="19191">
                        <c:v>3.1734418695750195</c:v>
                      </c:pt>
                      <c:pt idx="19192">
                        <c:v>2.6943710725218644</c:v>
                      </c:pt>
                      <c:pt idx="19193">
                        <c:v>3.2217712435874226</c:v>
                      </c:pt>
                      <c:pt idx="19194">
                        <c:v>1.101141559008193</c:v>
                      </c:pt>
                      <c:pt idx="19195">
                        <c:v>3.9510545314044876</c:v>
                      </c:pt>
                      <c:pt idx="19196">
                        <c:v>1.9320638757317614</c:v>
                      </c:pt>
                      <c:pt idx="19197">
                        <c:v>2.4249604615737428</c:v>
                      </c:pt>
                      <c:pt idx="19198">
                        <c:v>2.0880312063186226</c:v>
                      </c:pt>
                      <c:pt idx="19199">
                        <c:v>2.3324426682864279</c:v>
                      </c:pt>
                      <c:pt idx="19200">
                        <c:v>0.76676288055361741</c:v>
                      </c:pt>
                      <c:pt idx="19201">
                        <c:v>2.3809217069438566</c:v>
                      </c:pt>
                      <c:pt idx="19202">
                        <c:v>2.6330973179458685</c:v>
                      </c:pt>
                      <c:pt idx="19203">
                        <c:v>5.6196599728985026</c:v>
                      </c:pt>
                      <c:pt idx="19204">
                        <c:v>2.8711135053418233</c:v>
                      </c:pt>
                      <c:pt idx="19205">
                        <c:v>2.4036678305877786</c:v>
                      </c:pt>
                      <c:pt idx="19206">
                        <c:v>4.9318137406231939</c:v>
                      </c:pt>
                      <c:pt idx="19207">
                        <c:v>2.9220928005968019</c:v>
                      </c:pt>
                      <c:pt idx="19208">
                        <c:v>3.4490849017866689</c:v>
                      </c:pt>
                      <c:pt idx="19209">
                        <c:v>2.2559782360271177</c:v>
                      </c:pt>
                      <c:pt idx="19210">
                        <c:v>4.3597599642020626</c:v>
                      </c:pt>
                      <c:pt idx="19211">
                        <c:v>4.3027083062652727</c:v>
                      </c:pt>
                      <c:pt idx="19212">
                        <c:v>2.0041578859322584</c:v>
                      </c:pt>
                      <c:pt idx="19213">
                        <c:v>1.8467955365192212</c:v>
                      </c:pt>
                      <c:pt idx="19214">
                        <c:v>2.3506487610926117</c:v>
                      </c:pt>
                      <c:pt idx="19215">
                        <c:v>1.5749644307008566</c:v>
                      </c:pt>
                      <c:pt idx="19216">
                        <c:v>1.5641108212805415</c:v>
                      </c:pt>
                      <c:pt idx="19217">
                        <c:v>1.5481466962585229</c:v>
                      </c:pt>
                      <c:pt idx="19218">
                        <c:v>0.41496566557330061</c:v>
                      </c:pt>
                      <c:pt idx="19219">
                        <c:v>1.3912808257650775</c:v>
                      </c:pt>
                      <c:pt idx="19220">
                        <c:v>0.94934273054765239</c:v>
                      </c:pt>
                      <c:pt idx="19221">
                        <c:v>0.95212277159488501</c:v>
                      </c:pt>
                      <c:pt idx="19222">
                        <c:v>0.86402243132670531</c:v>
                      </c:pt>
                      <c:pt idx="19223">
                        <c:v>1.0085851765413367</c:v>
                      </c:pt>
                      <c:pt idx="19224">
                        <c:v>0.65171947300421817</c:v>
                      </c:pt>
                      <c:pt idx="19225">
                        <c:v>1.5621916226418282</c:v>
                      </c:pt>
                      <c:pt idx="19226">
                        <c:v>1.450454547233639</c:v>
                      </c:pt>
                      <c:pt idx="19227">
                        <c:v>2.951238242873067</c:v>
                      </c:pt>
                      <c:pt idx="19228">
                        <c:v>2.1351233370515832</c:v>
                      </c:pt>
                      <c:pt idx="19229">
                        <c:v>2.8108498234912926</c:v>
                      </c:pt>
                      <c:pt idx="19230">
                        <c:v>3.2346989685299179</c:v>
                      </c:pt>
                      <c:pt idx="19231">
                        <c:v>1.9412752627215588</c:v>
                      </c:pt>
                      <c:pt idx="19232">
                        <c:v>3.3650993270628868</c:v>
                      </c:pt>
                      <c:pt idx="19233">
                        <c:v>1.8813726343449995</c:v>
                      </c:pt>
                      <c:pt idx="19234">
                        <c:v>1.7586237984207549</c:v>
                      </c:pt>
                      <c:pt idx="19235">
                        <c:v>3.2540614172078848</c:v>
                      </c:pt>
                      <c:pt idx="19236">
                        <c:v>1.8041284103068522</c:v>
                      </c:pt>
                      <c:pt idx="19237">
                        <c:v>1.9383802960924685</c:v>
                      </c:pt>
                      <c:pt idx="19238">
                        <c:v>2.7537078263490109</c:v>
                      </c:pt>
                      <c:pt idx="19239">
                        <c:v>1.1968936298819135</c:v>
                      </c:pt>
                      <c:pt idx="19240">
                        <c:v>1.0573472726877631</c:v>
                      </c:pt>
                      <c:pt idx="19241">
                        <c:v>1.8551575843972019</c:v>
                      </c:pt>
                      <c:pt idx="19242">
                        <c:v>2.3354692696238519</c:v>
                      </c:pt>
                      <c:pt idx="19243">
                        <c:v>1.8489208163187671</c:v>
                      </c:pt>
                      <c:pt idx="19244">
                        <c:v>1.6645733955724129</c:v>
                      </c:pt>
                      <c:pt idx="19245">
                        <c:v>0.90865765599153725</c:v>
                      </c:pt>
                      <c:pt idx="19246">
                        <c:v>1.1345908802246127</c:v>
                      </c:pt>
                      <c:pt idx="19247">
                        <c:v>1.3363311843022578</c:v>
                      </c:pt>
                      <c:pt idx="19248">
                        <c:v>1.1640687202665962</c:v>
                      </c:pt>
                      <c:pt idx="19249">
                        <c:v>1.6189384488230458</c:v>
                      </c:pt>
                      <c:pt idx="19250">
                        <c:v>0.15077957666820654</c:v>
                      </c:pt>
                      <c:pt idx="19251">
                        <c:v>3.3815283799542364</c:v>
                      </c:pt>
                      <c:pt idx="19252">
                        <c:v>5.1540380921658668</c:v>
                      </c:pt>
                      <c:pt idx="19253">
                        <c:v>4.7523622403763008</c:v>
                      </c:pt>
                      <c:pt idx="19254">
                        <c:v>4.5067740643419407</c:v>
                      </c:pt>
                      <c:pt idx="19255">
                        <c:v>4.2507371203951712</c:v>
                      </c:pt>
                      <c:pt idx="19256">
                        <c:v>4.2609481465652088</c:v>
                      </c:pt>
                      <c:pt idx="19257">
                        <c:v>4.2426704362677761</c:v>
                      </c:pt>
                      <c:pt idx="19258">
                        <c:v>3.9775111393574876</c:v>
                      </c:pt>
                      <c:pt idx="19259">
                        <c:v>4.9828312789959934</c:v>
                      </c:pt>
                      <c:pt idx="19260">
                        <c:v>3.4973509984910072</c:v>
                      </c:pt>
                      <c:pt idx="19261">
                        <c:v>2.4676089822735823</c:v>
                      </c:pt>
                      <c:pt idx="19262">
                        <c:v>1.2541219539090382</c:v>
                      </c:pt>
                      <c:pt idx="19263">
                        <c:v>2.2958696742986113</c:v>
                      </c:pt>
                      <c:pt idx="19264">
                        <c:v>1.3989476399272782</c:v>
                      </c:pt>
                      <c:pt idx="19265">
                        <c:v>0.98858172388020349</c:v>
                      </c:pt>
                      <c:pt idx="19266">
                        <c:v>0.89313786825367592</c:v>
                      </c:pt>
                      <c:pt idx="19267">
                        <c:v>0.77708555112938538</c:v>
                      </c:pt>
                      <c:pt idx="19268">
                        <c:v>0.41191745316139755</c:v>
                      </c:pt>
                      <c:pt idx="19269">
                        <c:v>0.7332797906094094</c:v>
                      </c:pt>
                      <c:pt idx="19270">
                        <c:v>0.56608701933411787</c:v>
                      </c:pt>
                      <c:pt idx="19271">
                        <c:v>0.48417145921314853</c:v>
                      </c:pt>
                      <c:pt idx="19272">
                        <c:v>0.26620296857751102</c:v>
                      </c:pt>
                      <c:pt idx="19273">
                        <c:v>0.22959668720311835</c:v>
                      </c:pt>
                      <c:pt idx="19274">
                        <c:v>0.19416066544300667</c:v>
                      </c:pt>
                      <c:pt idx="19275">
                        <c:v>0.77686047968676886</c:v>
                      </c:pt>
                      <c:pt idx="19276">
                        <c:v>1.2881715170317503</c:v>
                      </c:pt>
                      <c:pt idx="19277">
                        <c:v>2.8263778819633716</c:v>
                      </c:pt>
                      <c:pt idx="19278">
                        <c:v>3.6469659845638165</c:v>
                      </c:pt>
                      <c:pt idx="19279">
                        <c:v>3.340784321953191</c:v>
                      </c:pt>
                      <c:pt idx="19280">
                        <c:v>3.1066673196776757</c:v>
                      </c:pt>
                      <c:pt idx="19281">
                        <c:v>3.2581659856416634</c:v>
                      </c:pt>
                      <c:pt idx="19282">
                        <c:v>1.033410655339648</c:v>
                      </c:pt>
                      <c:pt idx="19283">
                        <c:v>1.7658658703484931</c:v>
                      </c:pt>
                      <c:pt idx="19284">
                        <c:v>3.0800610965442026</c:v>
                      </c:pt>
                      <c:pt idx="19285">
                        <c:v>2.9194701655105622</c:v>
                      </c:pt>
                      <c:pt idx="19286">
                        <c:v>2.6757876493725967</c:v>
                      </c:pt>
                      <c:pt idx="19287">
                        <c:v>1.5474606880692396</c:v>
                      </c:pt>
                      <c:pt idx="19288">
                        <c:v>2.0761294206171081</c:v>
                      </c:pt>
                      <c:pt idx="19289">
                        <c:v>1.4574796207415712</c:v>
                      </c:pt>
                      <c:pt idx="19290">
                        <c:v>1.8420931123828781</c:v>
                      </c:pt>
                      <c:pt idx="19291">
                        <c:v>2.13507397305289</c:v>
                      </c:pt>
                      <c:pt idx="19292">
                        <c:v>1.2867939406667539</c:v>
                      </c:pt>
                      <c:pt idx="19293">
                        <c:v>1.1330120486667343</c:v>
                      </c:pt>
                      <c:pt idx="19294">
                        <c:v>1.5285865548203483</c:v>
                      </c:pt>
                      <c:pt idx="19295">
                        <c:v>1.2980900460851907</c:v>
                      </c:pt>
                      <c:pt idx="19296">
                        <c:v>0.99378727908402642</c:v>
                      </c:pt>
                      <c:pt idx="19297">
                        <c:v>0.54798039214402161</c:v>
                      </c:pt>
                      <c:pt idx="19298">
                        <c:v>0.46772121434411407</c:v>
                      </c:pt>
                      <c:pt idx="19299">
                        <c:v>0.35408979240219873</c:v>
                      </c:pt>
                      <c:pt idx="19300">
                        <c:v>9.2004571149715525E-2</c:v>
                      </c:pt>
                      <c:pt idx="19301">
                        <c:v>1.6944115212041964</c:v>
                      </c:pt>
                      <c:pt idx="19302">
                        <c:v>1.6177906425549153</c:v>
                      </c:pt>
                      <c:pt idx="19303">
                        <c:v>2.9415006473332586</c:v>
                      </c:pt>
                      <c:pt idx="19304">
                        <c:v>4.9528951557975036</c:v>
                      </c:pt>
                      <c:pt idx="19305">
                        <c:v>3.263453903806282</c:v>
                      </c:pt>
                      <c:pt idx="19306">
                        <c:v>2.3179642927595498</c:v>
                      </c:pt>
                      <c:pt idx="19307">
                        <c:v>3.3430946744038779</c:v>
                      </c:pt>
                      <c:pt idx="19308">
                        <c:v>1.9851710030909551</c:v>
                      </c:pt>
                      <c:pt idx="19309">
                        <c:v>2.6321778673335081</c:v>
                      </c:pt>
                      <c:pt idx="19310">
                        <c:v>1.4023000608292706</c:v>
                      </c:pt>
                      <c:pt idx="19311">
                        <c:v>2.5018459563940012</c:v>
                      </c:pt>
                      <c:pt idx="19312">
                        <c:v>2.389750105991904</c:v>
                      </c:pt>
                      <c:pt idx="19313">
                        <c:v>1.2241889798092489</c:v>
                      </c:pt>
                      <c:pt idx="19314">
                        <c:v>2.0922486208519135</c:v>
                      </c:pt>
                      <c:pt idx="19315">
                        <c:v>0.57403161398021152</c:v>
                      </c:pt>
                      <c:pt idx="19316">
                        <c:v>1.0641872887646968</c:v>
                      </c:pt>
                      <c:pt idx="19317">
                        <c:v>1.2086334853350438</c:v>
                      </c:pt>
                      <c:pt idx="19318">
                        <c:v>1.0669606075833491</c:v>
                      </c:pt>
                      <c:pt idx="19319">
                        <c:v>0.92480375761864853</c:v>
                      </c:pt>
                      <c:pt idx="19320">
                        <c:v>1.0871300721909616</c:v>
                      </c:pt>
                      <c:pt idx="19321">
                        <c:v>0.53891849200344244</c:v>
                      </c:pt>
                      <c:pt idx="19322">
                        <c:v>0.58830840059821876</c:v>
                      </c:pt>
                      <c:pt idx="19323">
                        <c:v>0.46932925833557387</c:v>
                      </c:pt>
                      <c:pt idx="19324">
                        <c:v>0.39631414985873836</c:v>
                      </c:pt>
                      <c:pt idx="19325">
                        <c:v>1.2173732377918149</c:v>
                      </c:pt>
                      <c:pt idx="19326">
                        <c:v>2.7191170202318635</c:v>
                      </c:pt>
                      <c:pt idx="19327">
                        <c:v>3.2451284483438885</c:v>
                      </c:pt>
                      <c:pt idx="19328">
                        <c:v>3.3504275532723118</c:v>
                      </c:pt>
                      <c:pt idx="19329">
                        <c:v>4.1295477797477522</c:v>
                      </c:pt>
                      <c:pt idx="19330">
                        <c:v>2.8966956992294084</c:v>
                      </c:pt>
                      <c:pt idx="19331">
                        <c:v>2.587364677478488</c:v>
                      </c:pt>
                      <c:pt idx="19332">
                        <c:v>3.2824946448456216</c:v>
                      </c:pt>
                      <c:pt idx="19333">
                        <c:v>3.008456263417862</c:v>
                      </c:pt>
                      <c:pt idx="19334">
                        <c:v>3.0709113987819077</c:v>
                      </c:pt>
                      <c:pt idx="19335">
                        <c:v>4.047672814832378</c:v>
                      </c:pt>
                      <c:pt idx="19336">
                        <c:v>2.0772574231895904</c:v>
                      </c:pt>
                      <c:pt idx="19337">
                        <c:v>2.8632144841255949</c:v>
                      </c:pt>
                      <c:pt idx="19338">
                        <c:v>3.1617514291765407</c:v>
                      </c:pt>
                      <c:pt idx="19339">
                        <c:v>1.4468571318742069</c:v>
                      </c:pt>
                      <c:pt idx="19340">
                        <c:v>1.8067002116869879</c:v>
                      </c:pt>
                      <c:pt idx="19341">
                        <c:v>2.8252676421303993</c:v>
                      </c:pt>
                      <c:pt idx="19342">
                        <c:v>2.4398820360554621</c:v>
                      </c:pt>
                      <c:pt idx="19343">
                        <c:v>0.56410423745502392</c:v>
                      </c:pt>
                      <c:pt idx="19344">
                        <c:v>1.4431669923884134</c:v>
                      </c:pt>
                      <c:pt idx="19345">
                        <c:v>1.965250667402223</c:v>
                      </c:pt>
                      <c:pt idx="19346">
                        <c:v>2.2481113780707704</c:v>
                      </c:pt>
                      <c:pt idx="19347">
                        <c:v>1.819555431375363</c:v>
                      </c:pt>
                      <c:pt idx="19348">
                        <c:v>1.4251477838844631</c:v>
                      </c:pt>
                      <c:pt idx="19349">
                        <c:v>1.319978001384313</c:v>
                      </c:pt>
                      <c:pt idx="19350">
                        <c:v>1.2298247031809328</c:v>
                      </c:pt>
                      <c:pt idx="19351">
                        <c:v>1.4606495252259861</c:v>
                      </c:pt>
                      <c:pt idx="19352">
                        <c:v>0.65422820968175099</c:v>
                      </c:pt>
                      <c:pt idx="19353">
                        <c:v>2.1282311163722443</c:v>
                      </c:pt>
                      <c:pt idx="19354">
                        <c:v>2.5219961048819548</c:v>
                      </c:pt>
                      <c:pt idx="19355">
                        <c:v>1.8589595756491244</c:v>
                      </c:pt>
                      <c:pt idx="19356">
                        <c:v>2.3157343659042651</c:v>
                      </c:pt>
                      <c:pt idx="19357">
                        <c:v>2.2743854023115175</c:v>
                      </c:pt>
                      <c:pt idx="19358">
                        <c:v>1.459100937897901</c:v>
                      </c:pt>
                      <c:pt idx="19359">
                        <c:v>1.9715590812094035</c:v>
                      </c:pt>
                      <c:pt idx="19360">
                        <c:v>1.9810460251647406</c:v>
                      </c:pt>
                      <c:pt idx="19361">
                        <c:v>2.0022886528739559</c:v>
                      </c:pt>
                      <c:pt idx="19362">
                        <c:v>1.359668164905298</c:v>
                      </c:pt>
                      <c:pt idx="19363">
                        <c:v>1.7948245427417506</c:v>
                      </c:pt>
                      <c:pt idx="19364">
                        <c:v>2.2761119494261175</c:v>
                      </c:pt>
                      <c:pt idx="19365">
                        <c:v>2.9220596593343116</c:v>
                      </c:pt>
                      <c:pt idx="19366">
                        <c:v>1.9592134530956224</c:v>
                      </c:pt>
                      <c:pt idx="19367">
                        <c:v>1.601388055436034</c:v>
                      </c:pt>
                      <c:pt idx="19368">
                        <c:v>2.0178669788063273</c:v>
                      </c:pt>
                      <c:pt idx="19369">
                        <c:v>2.0789245834247954</c:v>
                      </c:pt>
                      <c:pt idx="19370">
                        <c:v>1.4327310813329828</c:v>
                      </c:pt>
                      <c:pt idx="19371">
                        <c:v>0.92841882294486799</c:v>
                      </c:pt>
                      <c:pt idx="19372">
                        <c:v>1.7779722672839802</c:v>
                      </c:pt>
                      <c:pt idx="19373">
                        <c:v>1.2255283291573458</c:v>
                      </c:pt>
                      <c:pt idx="19374">
                        <c:v>1.5205770758827875</c:v>
                      </c:pt>
                      <c:pt idx="19375">
                        <c:v>0.91801456350101551</c:v>
                      </c:pt>
                      <c:pt idx="19376">
                        <c:v>2.6936890854339435</c:v>
                      </c:pt>
                      <c:pt idx="19377">
                        <c:v>3.527234206403115</c:v>
                      </c:pt>
                      <c:pt idx="19378">
                        <c:v>2.988355760474148</c:v>
                      </c:pt>
                      <c:pt idx="19379">
                        <c:v>5.1926953730785614</c:v>
                      </c:pt>
                      <c:pt idx="19380">
                        <c:v>4.8355787515804511</c:v>
                      </c:pt>
                      <c:pt idx="19381">
                        <c:v>3.0044965059790707</c:v>
                      </c:pt>
                      <c:pt idx="19382">
                        <c:v>3.6645662482073074</c:v>
                      </c:pt>
                      <c:pt idx="19383">
                        <c:v>3.2401518831837119</c:v>
                      </c:pt>
                      <c:pt idx="19384">
                        <c:v>5.0645695180074419</c:v>
                      </c:pt>
                      <c:pt idx="19385">
                        <c:v>3.2450704454102386</c:v>
                      </c:pt>
                      <c:pt idx="19386">
                        <c:v>1.8412863918943152</c:v>
                      </c:pt>
                      <c:pt idx="19387">
                        <c:v>3.151228276621997</c:v>
                      </c:pt>
                      <c:pt idx="19388">
                        <c:v>1.7323135309840891</c:v>
                      </c:pt>
                      <c:pt idx="19389">
                        <c:v>2.6742873896880752</c:v>
                      </c:pt>
                      <c:pt idx="19390">
                        <c:v>0.96026642888116365</c:v>
                      </c:pt>
                      <c:pt idx="19391">
                        <c:v>1.8209587769685889</c:v>
                      </c:pt>
                      <c:pt idx="19392">
                        <c:v>1.6729191286987337</c:v>
                      </c:pt>
                      <c:pt idx="19393">
                        <c:v>2.0016937237345487</c:v>
                      </c:pt>
                      <c:pt idx="19394">
                        <c:v>2.0891854870341571</c:v>
                      </c:pt>
                      <c:pt idx="19395">
                        <c:v>1.2238144944132048</c:v>
                      </c:pt>
                      <c:pt idx="19396">
                        <c:v>1.2817823106268806</c:v>
                      </c:pt>
                      <c:pt idx="19397">
                        <c:v>1.6023355566496034</c:v>
                      </c:pt>
                      <c:pt idx="19398">
                        <c:v>0.89985798554039953</c:v>
                      </c:pt>
                      <c:pt idx="19399">
                        <c:v>1.3503288581715374</c:v>
                      </c:pt>
                      <c:pt idx="19400">
                        <c:v>1.0008819287191848</c:v>
                      </c:pt>
                      <c:pt idx="19401">
                        <c:v>1.7701989492851962</c:v>
                      </c:pt>
                      <c:pt idx="19402">
                        <c:v>3.1151159151564674</c:v>
                      </c:pt>
                      <c:pt idx="19403">
                        <c:v>2.0271681874444041</c:v>
                      </c:pt>
                      <c:pt idx="19404">
                        <c:v>3.9486683270362342</c:v>
                      </c:pt>
                      <c:pt idx="19405">
                        <c:v>2.6104050829712397</c:v>
                      </c:pt>
                      <c:pt idx="19406">
                        <c:v>4.1441031888308819</c:v>
                      </c:pt>
                      <c:pt idx="19407">
                        <c:v>3.0844192282251406</c:v>
                      </c:pt>
                      <c:pt idx="19408">
                        <c:v>3.228053430936507</c:v>
                      </c:pt>
                      <c:pt idx="19409">
                        <c:v>1.4649469492433542</c:v>
                      </c:pt>
                      <c:pt idx="19410">
                        <c:v>0.87243984725717183</c:v>
                      </c:pt>
                      <c:pt idx="19411">
                        <c:v>3.0140594828630745</c:v>
                      </c:pt>
                      <c:pt idx="19412">
                        <c:v>2.2653392768952298</c:v>
                      </c:pt>
                      <c:pt idx="19413">
                        <c:v>2.1154221701457554</c:v>
                      </c:pt>
                      <c:pt idx="19414">
                        <c:v>1.1433367097762879</c:v>
                      </c:pt>
                      <c:pt idx="19415">
                        <c:v>1.2342759789366706</c:v>
                      </c:pt>
                      <c:pt idx="19416">
                        <c:v>1.7667542511547949</c:v>
                      </c:pt>
                      <c:pt idx="19417">
                        <c:v>1.8236128685588247</c:v>
                      </c:pt>
                      <c:pt idx="19418">
                        <c:v>1.4680364447451286</c:v>
                      </c:pt>
                      <c:pt idx="19419">
                        <c:v>0.99741038470522914</c:v>
                      </c:pt>
                      <c:pt idx="19420">
                        <c:v>0.94859894155356128</c:v>
                      </c:pt>
                      <c:pt idx="19421">
                        <c:v>1.2861066060818311</c:v>
                      </c:pt>
                      <c:pt idx="19422">
                        <c:v>1.5624195941412355</c:v>
                      </c:pt>
                      <c:pt idx="19423">
                        <c:v>1.0442248240436269</c:v>
                      </c:pt>
                      <c:pt idx="19424">
                        <c:v>0.72528443426857359</c:v>
                      </c:pt>
                      <c:pt idx="19425">
                        <c:v>2.3354238144895647</c:v>
                      </c:pt>
                      <c:pt idx="19426">
                        <c:v>3.094854725297536</c:v>
                      </c:pt>
                      <c:pt idx="19427">
                        <c:v>2.8771814434821752</c:v>
                      </c:pt>
                      <c:pt idx="19428">
                        <c:v>4.4402670548029137</c:v>
                      </c:pt>
                      <c:pt idx="19429">
                        <c:v>4.3613230137161132</c:v>
                      </c:pt>
                      <c:pt idx="19430">
                        <c:v>4.7315919444348831</c:v>
                      </c:pt>
                      <c:pt idx="19431">
                        <c:v>3.0844099684672619</c:v>
                      </c:pt>
                      <c:pt idx="19432">
                        <c:v>3.7727770312329674</c:v>
                      </c:pt>
                      <c:pt idx="19433">
                        <c:v>3.9181434956288763</c:v>
                      </c:pt>
                      <c:pt idx="19434">
                        <c:v>3.4763310590215868</c:v>
                      </c:pt>
                      <c:pt idx="19435">
                        <c:v>1.387822242879684</c:v>
                      </c:pt>
                      <c:pt idx="19436">
                        <c:v>2.8484371355230738</c:v>
                      </c:pt>
                      <c:pt idx="19437">
                        <c:v>2.4313433516399581</c:v>
                      </c:pt>
                      <c:pt idx="19438">
                        <c:v>3.4795364585175816</c:v>
                      </c:pt>
                      <c:pt idx="19439">
                        <c:v>2.4562377504812822</c:v>
                      </c:pt>
                      <c:pt idx="19440">
                        <c:v>3.6460103844886791</c:v>
                      </c:pt>
                      <c:pt idx="19441">
                        <c:v>2.4594466278221954</c:v>
                      </c:pt>
                      <c:pt idx="19442">
                        <c:v>2.2490158979626322</c:v>
                      </c:pt>
                      <c:pt idx="19443">
                        <c:v>2.237118165973889</c:v>
                      </c:pt>
                      <c:pt idx="19444">
                        <c:v>2.2863833109236027</c:v>
                      </c:pt>
                      <c:pt idx="19445">
                        <c:v>2.326725292387569</c:v>
                      </c:pt>
                      <c:pt idx="19446">
                        <c:v>2.200812871047376</c:v>
                      </c:pt>
                      <c:pt idx="19447">
                        <c:v>1.9650299135465126</c:v>
                      </c:pt>
                      <c:pt idx="19448">
                        <c:v>1.1088542037577418</c:v>
                      </c:pt>
                      <c:pt idx="19449">
                        <c:v>1.6700342300592288</c:v>
                      </c:pt>
                      <c:pt idx="19450">
                        <c:v>0.89391285381259844</c:v>
                      </c:pt>
                      <c:pt idx="19451">
                        <c:v>1.091142629874243</c:v>
                      </c:pt>
                      <c:pt idx="19452">
                        <c:v>1.7599459714684305</c:v>
                      </c:pt>
                      <c:pt idx="19453">
                        <c:v>1.7669690113334298</c:v>
                      </c:pt>
                      <c:pt idx="19454">
                        <c:v>2.7941895746509711</c:v>
                      </c:pt>
                      <c:pt idx="19455">
                        <c:v>3.4992446181603465</c:v>
                      </c:pt>
                      <c:pt idx="19456">
                        <c:v>3.0547925982310367</c:v>
                      </c:pt>
                      <c:pt idx="19457">
                        <c:v>3.1916390019828875</c:v>
                      </c:pt>
                      <c:pt idx="19458">
                        <c:v>2.7316160908796303</c:v>
                      </c:pt>
                      <c:pt idx="19459">
                        <c:v>1.6423347996259843</c:v>
                      </c:pt>
                      <c:pt idx="19460">
                        <c:v>2.0530000001335793</c:v>
                      </c:pt>
                      <c:pt idx="19461">
                        <c:v>2.2149870749422962</c:v>
                      </c:pt>
                      <c:pt idx="19462">
                        <c:v>1.6709601813216195</c:v>
                      </c:pt>
                      <c:pt idx="19463">
                        <c:v>2.4587119802176982</c:v>
                      </c:pt>
                      <c:pt idx="19464">
                        <c:v>2.1374668400176247</c:v>
                      </c:pt>
                      <c:pt idx="19465">
                        <c:v>0.66460202206034114</c:v>
                      </c:pt>
                      <c:pt idx="19466">
                        <c:v>1.7710314498022803</c:v>
                      </c:pt>
                      <c:pt idx="19467">
                        <c:v>0.81688764117133328</c:v>
                      </c:pt>
                      <c:pt idx="19468">
                        <c:v>1.3821251447697991</c:v>
                      </c:pt>
                      <c:pt idx="19469">
                        <c:v>1.3192559276187585</c:v>
                      </c:pt>
                      <c:pt idx="19470">
                        <c:v>1.3596994362737134</c:v>
                      </c:pt>
                      <c:pt idx="19471">
                        <c:v>0.81549180363979878</c:v>
                      </c:pt>
                      <c:pt idx="19472">
                        <c:v>1.2271984073731415</c:v>
                      </c:pt>
                      <c:pt idx="19473">
                        <c:v>1.6584926953181478</c:v>
                      </c:pt>
                      <c:pt idx="19474">
                        <c:v>0.9883400911698641</c:v>
                      </c:pt>
                      <c:pt idx="19475">
                        <c:v>2.0627736135366423</c:v>
                      </c:pt>
                      <c:pt idx="19476">
                        <c:v>2.2977711767145026</c:v>
                      </c:pt>
                      <c:pt idx="19477">
                        <c:v>2.7372351195445574</c:v>
                      </c:pt>
                      <c:pt idx="19478">
                        <c:v>2.6622350227610738</c:v>
                      </c:pt>
                      <c:pt idx="19479">
                        <c:v>2.1828716022197372</c:v>
                      </c:pt>
                      <c:pt idx="19480">
                        <c:v>3.8829452229409314</c:v>
                      </c:pt>
                      <c:pt idx="19481">
                        <c:v>2.5112800888148152</c:v>
                      </c:pt>
                      <c:pt idx="19482">
                        <c:v>2.6796114337316701</c:v>
                      </c:pt>
                      <c:pt idx="19483">
                        <c:v>3.4347148497945952</c:v>
                      </c:pt>
                      <c:pt idx="19484">
                        <c:v>2.4249383382859753</c:v>
                      </c:pt>
                      <c:pt idx="19485">
                        <c:v>3.1352040466872575</c:v>
                      </c:pt>
                      <c:pt idx="19486">
                        <c:v>2.4158335316441306</c:v>
                      </c:pt>
                      <c:pt idx="19487">
                        <c:v>2.0800270207856508</c:v>
                      </c:pt>
                      <c:pt idx="19488">
                        <c:v>3.0471929967360909</c:v>
                      </c:pt>
                      <c:pt idx="19489">
                        <c:v>1.5927487019379845</c:v>
                      </c:pt>
                      <c:pt idx="19490">
                        <c:v>0.62698026609587054</c:v>
                      </c:pt>
                      <c:pt idx="19491">
                        <c:v>1.4514746210651155</c:v>
                      </c:pt>
                      <c:pt idx="19492">
                        <c:v>1.9461251667470891</c:v>
                      </c:pt>
                      <c:pt idx="19493">
                        <c:v>0.5342735188463007</c:v>
                      </c:pt>
                      <c:pt idx="19494">
                        <c:v>1.1412342010020802</c:v>
                      </c:pt>
                      <c:pt idx="19495">
                        <c:v>1.7836042920853874</c:v>
                      </c:pt>
                      <c:pt idx="19496">
                        <c:v>2.4192047548071414</c:v>
                      </c:pt>
                      <c:pt idx="19497">
                        <c:v>1.7143805918504826</c:v>
                      </c:pt>
                      <c:pt idx="19498">
                        <c:v>1.3470524148247975</c:v>
                      </c:pt>
                      <c:pt idx="19499">
                        <c:v>1.9783772226924607</c:v>
                      </c:pt>
                      <c:pt idx="19500">
                        <c:v>2.3948252286476839</c:v>
                      </c:pt>
                      <c:pt idx="19501">
                        <c:v>3.6798136296111075</c:v>
                      </c:pt>
                      <c:pt idx="19502">
                        <c:v>2.0100056386775549</c:v>
                      </c:pt>
                      <c:pt idx="19503">
                        <c:v>1.9850550678900916</c:v>
                      </c:pt>
                      <c:pt idx="19504">
                        <c:v>0.9347082588414044</c:v>
                      </c:pt>
                      <c:pt idx="19505">
                        <c:v>4.3408604214393485</c:v>
                      </c:pt>
                      <c:pt idx="19506">
                        <c:v>3.0418584893453531</c:v>
                      </c:pt>
                      <c:pt idx="19507">
                        <c:v>3.6421107149746144</c:v>
                      </c:pt>
                      <c:pt idx="19508">
                        <c:v>2.9350750463838917</c:v>
                      </c:pt>
                      <c:pt idx="19509">
                        <c:v>3.6123170939059239</c:v>
                      </c:pt>
                      <c:pt idx="19510">
                        <c:v>3.448654575980644</c:v>
                      </c:pt>
                      <c:pt idx="19511">
                        <c:v>3.1691670079295977</c:v>
                      </c:pt>
                      <c:pt idx="19512">
                        <c:v>2.3563154030444404</c:v>
                      </c:pt>
                      <c:pt idx="19513">
                        <c:v>2.5884200899715775</c:v>
                      </c:pt>
                      <c:pt idx="19514">
                        <c:v>2.3197136580916977</c:v>
                      </c:pt>
                      <c:pt idx="19515">
                        <c:v>2.1215233475506232</c:v>
                      </c:pt>
                      <c:pt idx="19516">
                        <c:v>2.5443297855865588</c:v>
                      </c:pt>
                      <c:pt idx="19517">
                        <c:v>2.8595479949162885</c:v>
                      </c:pt>
                      <c:pt idx="19518">
                        <c:v>2.5392293050455654</c:v>
                      </c:pt>
                      <c:pt idx="19519">
                        <c:v>1.6704949033373238</c:v>
                      </c:pt>
                      <c:pt idx="19520">
                        <c:v>2.6653354204931277</c:v>
                      </c:pt>
                      <c:pt idx="19521">
                        <c:v>1.5564016520155788</c:v>
                      </c:pt>
                      <c:pt idx="19522">
                        <c:v>2.9057687442733098</c:v>
                      </c:pt>
                      <c:pt idx="19523">
                        <c:v>3.2335712762166846</c:v>
                      </c:pt>
                      <c:pt idx="19524">
                        <c:v>2.3110779345031571</c:v>
                      </c:pt>
                      <c:pt idx="19525">
                        <c:v>2.7896758004015458</c:v>
                      </c:pt>
                      <c:pt idx="19526">
                        <c:v>3.7849157349615723</c:v>
                      </c:pt>
                      <c:pt idx="19527">
                        <c:v>2.4414568011819808</c:v>
                      </c:pt>
                      <c:pt idx="19528">
                        <c:v>4.8935094688385172</c:v>
                      </c:pt>
                      <c:pt idx="19529">
                        <c:v>3.4407279107256157</c:v>
                      </c:pt>
                      <c:pt idx="19530">
                        <c:v>3.2755382768593053</c:v>
                      </c:pt>
                      <c:pt idx="19531">
                        <c:v>4.2668962786695905</c:v>
                      </c:pt>
                      <c:pt idx="19532">
                        <c:v>2.1475533016006918</c:v>
                      </c:pt>
                      <c:pt idx="19533">
                        <c:v>2.8022003199547951</c:v>
                      </c:pt>
                      <c:pt idx="19534">
                        <c:v>1.273319610811309</c:v>
                      </c:pt>
                      <c:pt idx="19535">
                        <c:v>2.7721024744275962</c:v>
                      </c:pt>
                      <c:pt idx="19536">
                        <c:v>3.8657837556832111</c:v>
                      </c:pt>
                      <c:pt idx="19537">
                        <c:v>3.2513725561510269</c:v>
                      </c:pt>
                      <c:pt idx="19538">
                        <c:v>3.2205004325789583</c:v>
                      </c:pt>
                      <c:pt idx="19539">
                        <c:v>3.4609548614877474</c:v>
                      </c:pt>
                      <c:pt idx="19540">
                        <c:v>2.8717847747541874</c:v>
                      </c:pt>
                      <c:pt idx="19541">
                        <c:v>3.2089097893129899</c:v>
                      </c:pt>
                      <c:pt idx="19542">
                        <c:v>3.5615021576663786</c:v>
                      </c:pt>
                      <c:pt idx="19543">
                        <c:v>3.0723682885992787</c:v>
                      </c:pt>
                      <c:pt idx="19544">
                        <c:v>1.2094794218810379</c:v>
                      </c:pt>
                      <c:pt idx="19545">
                        <c:v>2.6742644644325431</c:v>
                      </c:pt>
                      <c:pt idx="19546">
                        <c:v>3.047240111318672</c:v>
                      </c:pt>
                      <c:pt idx="19547">
                        <c:v>2.5787900643982704</c:v>
                      </c:pt>
                      <c:pt idx="19548">
                        <c:v>2.5134186434543269</c:v>
                      </c:pt>
                      <c:pt idx="19549">
                        <c:v>2.0448797658619569</c:v>
                      </c:pt>
                      <c:pt idx="19550">
                        <c:v>1.3086094763814755</c:v>
                      </c:pt>
                      <c:pt idx="19551">
                        <c:v>1.6075350186785684</c:v>
                      </c:pt>
                      <c:pt idx="19552">
                        <c:v>3.4435593533194058</c:v>
                      </c:pt>
                      <c:pt idx="19553">
                        <c:v>3.865350870539018</c:v>
                      </c:pt>
                      <c:pt idx="19554">
                        <c:v>2.4630245982826087</c:v>
                      </c:pt>
                      <c:pt idx="19555">
                        <c:v>0.92556947316190896</c:v>
                      </c:pt>
                      <c:pt idx="19556">
                        <c:v>4.1214530456518537</c:v>
                      </c:pt>
                      <c:pt idx="19557">
                        <c:v>3.5455960507563806</c:v>
                      </c:pt>
                      <c:pt idx="19558">
                        <c:v>2.7366115292623459</c:v>
                      </c:pt>
                      <c:pt idx="19559">
                        <c:v>1.9126149864173727</c:v>
                      </c:pt>
                      <c:pt idx="19560">
                        <c:v>3.4055230757520318</c:v>
                      </c:pt>
                      <c:pt idx="19561">
                        <c:v>2.5376842047018546</c:v>
                      </c:pt>
                      <c:pt idx="19562">
                        <c:v>2.6537284919910573</c:v>
                      </c:pt>
                      <c:pt idx="19563">
                        <c:v>2.8769694308750107</c:v>
                      </c:pt>
                      <c:pt idx="19564">
                        <c:v>2.340067434921941</c:v>
                      </c:pt>
                      <c:pt idx="19565">
                        <c:v>2.3115916654325623</c:v>
                      </c:pt>
                      <c:pt idx="19566">
                        <c:v>2.9126788106054415</c:v>
                      </c:pt>
                      <c:pt idx="19567">
                        <c:v>2.9260890382857792</c:v>
                      </c:pt>
                      <c:pt idx="19568">
                        <c:v>1.4452125726649474</c:v>
                      </c:pt>
                      <c:pt idx="19569">
                        <c:v>1.8536450672183369</c:v>
                      </c:pt>
                      <c:pt idx="19570">
                        <c:v>0.91045254486081784</c:v>
                      </c:pt>
                      <c:pt idx="19571">
                        <c:v>1.7188458047948962</c:v>
                      </c:pt>
                      <c:pt idx="19572">
                        <c:v>1.3694728664529718</c:v>
                      </c:pt>
                      <c:pt idx="19573">
                        <c:v>1.4880191078041967</c:v>
                      </c:pt>
                      <c:pt idx="19574">
                        <c:v>1.7938805883695905</c:v>
                      </c:pt>
                      <c:pt idx="19575">
                        <c:v>1.321182398028059</c:v>
                      </c:pt>
                      <c:pt idx="19576">
                        <c:v>0.86566222971440099</c:v>
                      </c:pt>
                      <c:pt idx="19577">
                        <c:v>2.3619443945546674</c:v>
                      </c:pt>
                      <c:pt idx="19578">
                        <c:v>2.5320246681854939</c:v>
                      </c:pt>
                      <c:pt idx="19579">
                        <c:v>3.5025647984479189</c:v>
                      </c:pt>
                      <c:pt idx="19580">
                        <c:v>2.8397790112944721</c:v>
                      </c:pt>
                      <c:pt idx="19581">
                        <c:v>3.6957462123903726</c:v>
                      </c:pt>
                      <c:pt idx="19582">
                        <c:v>2.2111628117872781</c:v>
                      </c:pt>
                      <c:pt idx="19583">
                        <c:v>2.8685134591825543</c:v>
                      </c:pt>
                      <c:pt idx="19584">
                        <c:v>2.7314918842613456</c:v>
                      </c:pt>
                      <c:pt idx="19585">
                        <c:v>3.5369971322471776</c:v>
                      </c:pt>
                      <c:pt idx="19586">
                        <c:v>2.7301653251304376</c:v>
                      </c:pt>
                      <c:pt idx="19587">
                        <c:v>3.4278032849209215</c:v>
                      </c:pt>
                      <c:pt idx="19588">
                        <c:v>1.4833845464133515</c:v>
                      </c:pt>
                      <c:pt idx="19589">
                        <c:v>2.6866621234480501</c:v>
                      </c:pt>
                      <c:pt idx="19590">
                        <c:v>1.9210121138228375</c:v>
                      </c:pt>
                      <c:pt idx="19591">
                        <c:v>1.5593336756728553</c:v>
                      </c:pt>
                      <c:pt idx="19592">
                        <c:v>1.8208769746853959</c:v>
                      </c:pt>
                      <c:pt idx="19593">
                        <c:v>1.7357555687563582</c:v>
                      </c:pt>
                      <c:pt idx="19594">
                        <c:v>1.8586045862216429</c:v>
                      </c:pt>
                      <c:pt idx="19595">
                        <c:v>2.3070037115362427</c:v>
                      </c:pt>
                      <c:pt idx="19596">
                        <c:v>0.92847908333703622</c:v>
                      </c:pt>
                      <c:pt idx="19597">
                        <c:v>1.1268350037669292</c:v>
                      </c:pt>
                      <c:pt idx="19598">
                        <c:v>1.2617462896636378</c:v>
                      </c:pt>
                      <c:pt idx="19599">
                        <c:v>1.5562528164625475</c:v>
                      </c:pt>
                      <c:pt idx="19600">
                        <c:v>0.69659211567881585</c:v>
                      </c:pt>
                      <c:pt idx="19601">
                        <c:v>2.626709636203886</c:v>
                      </c:pt>
                      <c:pt idx="19602">
                        <c:v>4.8867349525899888</c:v>
                      </c:pt>
                      <c:pt idx="19603">
                        <c:v>7.7505942426341559</c:v>
                      </c:pt>
                      <c:pt idx="19604">
                        <c:v>5.5319777782119903</c:v>
                      </c:pt>
                      <c:pt idx="19605">
                        <c:v>3.080313711044997</c:v>
                      </c:pt>
                      <c:pt idx="19606">
                        <c:v>3.9038447278880253</c:v>
                      </c:pt>
                      <c:pt idx="19607">
                        <c:v>5.4406735935261876</c:v>
                      </c:pt>
                      <c:pt idx="19608">
                        <c:v>2.696212000691192</c:v>
                      </c:pt>
                      <c:pt idx="19609">
                        <c:v>3.6249049995625433</c:v>
                      </c:pt>
                      <c:pt idx="19610">
                        <c:v>3.4074966006602914</c:v>
                      </c:pt>
                      <c:pt idx="19611">
                        <c:v>3.0139923979347127</c:v>
                      </c:pt>
                      <c:pt idx="19612">
                        <c:v>3.4038683568805133</c:v>
                      </c:pt>
                      <c:pt idx="19613">
                        <c:v>2.0932597468819947</c:v>
                      </c:pt>
                      <c:pt idx="19614">
                        <c:v>1.1799062497862807</c:v>
                      </c:pt>
                      <c:pt idx="19615">
                        <c:v>0.93841590789275553</c:v>
                      </c:pt>
                      <c:pt idx="19616">
                        <c:v>1.259104511997944</c:v>
                      </c:pt>
                      <c:pt idx="19617">
                        <c:v>1.0703610541031392</c:v>
                      </c:pt>
                      <c:pt idx="19618">
                        <c:v>1.4823645790813931</c:v>
                      </c:pt>
                      <c:pt idx="19619">
                        <c:v>0.80013196635566186</c:v>
                      </c:pt>
                      <c:pt idx="19620">
                        <c:v>0.90156869340051971</c:v>
                      </c:pt>
                      <c:pt idx="19621">
                        <c:v>0.82695168911184858</c:v>
                      </c:pt>
                      <c:pt idx="19622">
                        <c:v>0.62577423102041885</c:v>
                      </c:pt>
                      <c:pt idx="19623">
                        <c:v>0.66244031309480389</c:v>
                      </c:pt>
                      <c:pt idx="19624">
                        <c:v>0.65319470586077966</c:v>
                      </c:pt>
                      <c:pt idx="19625">
                        <c:v>0.56724175417531753</c:v>
                      </c:pt>
                      <c:pt idx="19626">
                        <c:v>2.582083158536816</c:v>
                      </c:pt>
                      <c:pt idx="19627">
                        <c:v>4.9294081429030587</c:v>
                      </c:pt>
                      <c:pt idx="19628">
                        <c:v>2.9766477902190855</c:v>
                      </c:pt>
                      <c:pt idx="19629">
                        <c:v>2.7052806413398423</c:v>
                      </c:pt>
                      <c:pt idx="19630">
                        <c:v>2.4550207879900956</c:v>
                      </c:pt>
                      <c:pt idx="19631">
                        <c:v>4.403926186025747</c:v>
                      </c:pt>
                      <c:pt idx="19632">
                        <c:v>3.0915798624629236</c:v>
                      </c:pt>
                      <c:pt idx="19633">
                        <c:v>3.9109157462511996</c:v>
                      </c:pt>
                      <c:pt idx="19634">
                        <c:v>1.2246973686046567</c:v>
                      </c:pt>
                      <c:pt idx="19635">
                        <c:v>1.8818214741161363</c:v>
                      </c:pt>
                      <c:pt idx="19636">
                        <c:v>2.3017701034270166</c:v>
                      </c:pt>
                      <c:pt idx="19637">
                        <c:v>1.2070209107648506</c:v>
                      </c:pt>
                      <c:pt idx="19638">
                        <c:v>0.6819551416193036</c:v>
                      </c:pt>
                      <c:pt idx="19639">
                        <c:v>0.74389315923548172</c:v>
                      </c:pt>
                      <c:pt idx="19640">
                        <c:v>1.2302466552502682</c:v>
                      </c:pt>
                      <c:pt idx="19641">
                        <c:v>2.0634188807908589</c:v>
                      </c:pt>
                      <c:pt idx="19642">
                        <c:v>0.93192107677970437</c:v>
                      </c:pt>
                      <c:pt idx="19643">
                        <c:v>0.84593222948364188</c:v>
                      </c:pt>
                      <c:pt idx="19644">
                        <c:v>1.1317596314886589</c:v>
                      </c:pt>
                      <c:pt idx="19645">
                        <c:v>0.70311404400181687</c:v>
                      </c:pt>
                      <c:pt idx="19646">
                        <c:v>0.73976765382763088</c:v>
                      </c:pt>
                      <c:pt idx="19647">
                        <c:v>0.28324585187159679</c:v>
                      </c:pt>
                      <c:pt idx="19648">
                        <c:v>0.44521307823397921</c:v>
                      </c:pt>
                      <c:pt idx="19649">
                        <c:v>0.40551053445682056</c:v>
                      </c:pt>
                      <c:pt idx="19650">
                        <c:v>0.43955449719584161</c:v>
                      </c:pt>
                      <c:pt idx="19651">
                        <c:v>2.2908799572199885</c:v>
                      </c:pt>
                      <c:pt idx="19652">
                        <c:v>3.1455834437557724</c:v>
                      </c:pt>
                      <c:pt idx="19653">
                        <c:v>4.63751215413832</c:v>
                      </c:pt>
                      <c:pt idx="19654">
                        <c:v>5.3798371108590661</c:v>
                      </c:pt>
                      <c:pt idx="19655">
                        <c:v>6.4585901567046378</c:v>
                      </c:pt>
                      <c:pt idx="19656">
                        <c:v>3.5368695780820523</c:v>
                      </c:pt>
                      <c:pt idx="19657">
                        <c:v>4.3447523610254226</c:v>
                      </c:pt>
                      <c:pt idx="19658">
                        <c:v>2.5670161449921589</c:v>
                      </c:pt>
                      <c:pt idx="19659">
                        <c:v>2.9780551558849919</c:v>
                      </c:pt>
                      <c:pt idx="19660">
                        <c:v>3.0086417487072734</c:v>
                      </c:pt>
                      <c:pt idx="19661">
                        <c:v>2.1760992335307061</c:v>
                      </c:pt>
                      <c:pt idx="19662">
                        <c:v>3.1129051484017833</c:v>
                      </c:pt>
                      <c:pt idx="19663">
                        <c:v>1.9832887145759843</c:v>
                      </c:pt>
                      <c:pt idx="19664">
                        <c:v>1.8293379945898551</c:v>
                      </c:pt>
                      <c:pt idx="19665">
                        <c:v>1.4887734521881946</c:v>
                      </c:pt>
                      <c:pt idx="19666">
                        <c:v>0.28818045375960633</c:v>
                      </c:pt>
                      <c:pt idx="19667">
                        <c:v>1.5251806086545834</c:v>
                      </c:pt>
                      <c:pt idx="19668">
                        <c:v>1.1037741072551015</c:v>
                      </c:pt>
                      <c:pt idx="19669">
                        <c:v>0.38635647640108534</c:v>
                      </c:pt>
                      <c:pt idx="19670">
                        <c:v>0.7218370012773947</c:v>
                      </c:pt>
                      <c:pt idx="19671">
                        <c:v>1.2209741873670694</c:v>
                      </c:pt>
                      <c:pt idx="19672">
                        <c:v>0.8430850892420364</c:v>
                      </c:pt>
                      <c:pt idx="19673">
                        <c:v>0.78531140580094994</c:v>
                      </c:pt>
                      <c:pt idx="19674">
                        <c:v>0.55971064264574522</c:v>
                      </c:pt>
                      <c:pt idx="19675">
                        <c:v>0.85009281702835893</c:v>
                      </c:pt>
                      <c:pt idx="19676">
                        <c:v>2.1970708661967016</c:v>
                      </c:pt>
                      <c:pt idx="19677">
                        <c:v>2.2978137613180243</c:v>
                      </c:pt>
                      <c:pt idx="19678">
                        <c:v>2.8364300225914603</c:v>
                      </c:pt>
                      <c:pt idx="19679">
                        <c:v>2.7238501199245824</c:v>
                      </c:pt>
                      <c:pt idx="19680">
                        <c:v>2.6912281305984362</c:v>
                      </c:pt>
                      <c:pt idx="19681">
                        <c:v>2.6177222602065093</c:v>
                      </c:pt>
                      <c:pt idx="19682">
                        <c:v>3.3502413840699319</c:v>
                      </c:pt>
                      <c:pt idx="19683">
                        <c:v>3.6411363103641321</c:v>
                      </c:pt>
                      <c:pt idx="19684">
                        <c:v>1.9181507352468288</c:v>
                      </c:pt>
                      <c:pt idx="19685">
                        <c:v>1.8818401838439811</c:v>
                      </c:pt>
                      <c:pt idx="19686">
                        <c:v>2.711478481049193</c:v>
                      </c:pt>
                      <c:pt idx="19687">
                        <c:v>2.6034490312757659</c:v>
                      </c:pt>
                      <c:pt idx="19688">
                        <c:v>2.1028711994768172</c:v>
                      </c:pt>
                      <c:pt idx="19689">
                        <c:v>2.1887060756640455</c:v>
                      </c:pt>
                      <c:pt idx="19690">
                        <c:v>1.0861902230287692</c:v>
                      </c:pt>
                      <c:pt idx="19691">
                        <c:v>2.2092994030976407</c:v>
                      </c:pt>
                      <c:pt idx="19692">
                        <c:v>1.4656001863585635</c:v>
                      </c:pt>
                      <c:pt idx="19693">
                        <c:v>1.3006900755772486</c:v>
                      </c:pt>
                      <c:pt idx="19694">
                        <c:v>1.214791664584099</c:v>
                      </c:pt>
                      <c:pt idx="19695">
                        <c:v>1.2699364191315659</c:v>
                      </c:pt>
                      <c:pt idx="19696">
                        <c:v>1.26607860679317</c:v>
                      </c:pt>
                      <c:pt idx="19697">
                        <c:v>1.648413710456498</c:v>
                      </c:pt>
                      <c:pt idx="19698">
                        <c:v>1.4543686097533934</c:v>
                      </c:pt>
                      <c:pt idx="19699">
                        <c:v>1.3413047345897011</c:v>
                      </c:pt>
                      <c:pt idx="19700">
                        <c:v>0.62727256200956572</c:v>
                      </c:pt>
                      <c:pt idx="19701">
                        <c:v>2.1771779169027168</c:v>
                      </c:pt>
                      <c:pt idx="19702">
                        <c:v>2.6829918942197968</c:v>
                      </c:pt>
                      <c:pt idx="19703">
                        <c:v>3.2564721255009954</c:v>
                      </c:pt>
                      <c:pt idx="19704">
                        <c:v>3.644157802479203</c:v>
                      </c:pt>
                      <c:pt idx="19705">
                        <c:v>4.3206147292367945</c:v>
                      </c:pt>
                      <c:pt idx="19706">
                        <c:v>3.9742095243832867</c:v>
                      </c:pt>
                      <c:pt idx="19707">
                        <c:v>3.4414955564917391</c:v>
                      </c:pt>
                      <c:pt idx="19708">
                        <c:v>2.6804135185953299</c:v>
                      </c:pt>
                      <c:pt idx="19709">
                        <c:v>1.4705684399263712</c:v>
                      </c:pt>
                      <c:pt idx="19710">
                        <c:v>2.0017128707433831</c:v>
                      </c:pt>
                      <c:pt idx="19711">
                        <c:v>1.6261441376501826</c:v>
                      </c:pt>
                      <c:pt idx="19712">
                        <c:v>1.9734161169458071</c:v>
                      </c:pt>
                      <c:pt idx="19713">
                        <c:v>2.1436196187052912</c:v>
                      </c:pt>
                      <c:pt idx="19714">
                        <c:v>2.15596762778693</c:v>
                      </c:pt>
                      <c:pt idx="19715">
                        <c:v>1.5091181129576352</c:v>
                      </c:pt>
                      <c:pt idx="19716">
                        <c:v>1.4024641123568728</c:v>
                      </c:pt>
                      <c:pt idx="19717">
                        <c:v>1.6913996984171702</c:v>
                      </c:pt>
                      <c:pt idx="19718">
                        <c:v>1.3455706493006052</c:v>
                      </c:pt>
                      <c:pt idx="19719">
                        <c:v>1.4533342595433167</c:v>
                      </c:pt>
                      <c:pt idx="19720">
                        <c:v>0.56460915667115374</c:v>
                      </c:pt>
                      <c:pt idx="19721">
                        <c:v>1.2062573836848414</c:v>
                      </c:pt>
                      <c:pt idx="19722">
                        <c:v>0.91405706660378583</c:v>
                      </c:pt>
                      <c:pt idx="19723">
                        <c:v>0.93096233775264692</c:v>
                      </c:pt>
                      <c:pt idx="19724">
                        <c:v>1.125170507338894</c:v>
                      </c:pt>
                      <c:pt idx="19725">
                        <c:v>3.2211788065018845</c:v>
                      </c:pt>
                      <c:pt idx="19726">
                        <c:v>3.9091147799929398</c:v>
                      </c:pt>
                      <c:pt idx="19727">
                        <c:v>3.7987174195508437</c:v>
                      </c:pt>
                      <c:pt idx="19728">
                        <c:v>3.0788362577519193</c:v>
                      </c:pt>
                      <c:pt idx="19729">
                        <c:v>4.3945233841003954</c:v>
                      </c:pt>
                      <c:pt idx="19730">
                        <c:v>3.8057748538898184</c:v>
                      </c:pt>
                      <c:pt idx="19731">
                        <c:v>2.3552797634132836</c:v>
                      </c:pt>
                      <c:pt idx="19732">
                        <c:v>4.0102332147793174</c:v>
                      </c:pt>
                      <c:pt idx="19733">
                        <c:v>3.7831018841776518</c:v>
                      </c:pt>
                      <c:pt idx="19734">
                        <c:v>3.5069648136969587</c:v>
                      </c:pt>
                      <c:pt idx="19735">
                        <c:v>2.069236388052035</c:v>
                      </c:pt>
                      <c:pt idx="19736">
                        <c:v>3.3904648051379684</c:v>
                      </c:pt>
                      <c:pt idx="19737">
                        <c:v>1.4636276213386024</c:v>
                      </c:pt>
                      <c:pt idx="19738">
                        <c:v>1.8450269756475592</c:v>
                      </c:pt>
                      <c:pt idx="19739">
                        <c:v>3.0223321257553906</c:v>
                      </c:pt>
                      <c:pt idx="19740">
                        <c:v>4.0674071117289881</c:v>
                      </c:pt>
                      <c:pt idx="19741">
                        <c:v>2.4454261541700468</c:v>
                      </c:pt>
                      <c:pt idx="19742">
                        <c:v>3.1083326113023122</c:v>
                      </c:pt>
                      <c:pt idx="19743">
                        <c:v>2.5059451239645396</c:v>
                      </c:pt>
                      <c:pt idx="19744">
                        <c:v>2.5426807626741175</c:v>
                      </c:pt>
                      <c:pt idx="19745">
                        <c:v>2.7368881111425694</c:v>
                      </c:pt>
                      <c:pt idx="19746">
                        <c:v>2.4353707060505863</c:v>
                      </c:pt>
                      <c:pt idx="19747">
                        <c:v>2.3442268742679477</c:v>
                      </c:pt>
                      <c:pt idx="19748">
                        <c:v>2.3745771406069176</c:v>
                      </c:pt>
                      <c:pt idx="19749">
                        <c:v>2.014273475100878</c:v>
                      </c:pt>
                      <c:pt idx="19750">
                        <c:v>0.6626130007277049</c:v>
                      </c:pt>
                      <c:pt idx="19751">
                        <c:v>1.4677562187851148</c:v>
                      </c:pt>
                      <c:pt idx="19752">
                        <c:v>2.8252780229223688</c:v>
                      </c:pt>
                      <c:pt idx="19753">
                        <c:v>2.4435513213269884</c:v>
                      </c:pt>
                      <c:pt idx="19754">
                        <c:v>3.1276389495311148</c:v>
                      </c:pt>
                      <c:pt idx="19755">
                        <c:v>2.6741291164099832</c:v>
                      </c:pt>
                      <c:pt idx="19756">
                        <c:v>3.2631838468666872</c:v>
                      </c:pt>
                      <c:pt idx="19757">
                        <c:v>0.7308470524232471</c:v>
                      </c:pt>
                      <c:pt idx="19758">
                        <c:v>2.3281424015856107</c:v>
                      </c:pt>
                      <c:pt idx="19759">
                        <c:v>2.4332513508721516</c:v>
                      </c:pt>
                      <c:pt idx="19760">
                        <c:v>1.5938220172427662</c:v>
                      </c:pt>
                      <c:pt idx="19761">
                        <c:v>2.0316910120791607</c:v>
                      </c:pt>
                      <c:pt idx="19762">
                        <c:v>2.1193842576875359</c:v>
                      </c:pt>
                      <c:pt idx="19763">
                        <c:v>1.4066351887417805</c:v>
                      </c:pt>
                      <c:pt idx="19764">
                        <c:v>1.3611816516326962</c:v>
                      </c:pt>
                      <c:pt idx="19765">
                        <c:v>0.84151687720392221</c:v>
                      </c:pt>
                      <c:pt idx="19766">
                        <c:v>1.1579415622676819</c:v>
                      </c:pt>
                      <c:pt idx="19767">
                        <c:v>1.3588902765601554</c:v>
                      </c:pt>
                      <c:pt idx="19768">
                        <c:v>1.0602258525653068</c:v>
                      </c:pt>
                      <c:pt idx="19769">
                        <c:v>1.0478569099978323</c:v>
                      </c:pt>
                      <c:pt idx="19770">
                        <c:v>0.79370962582442395</c:v>
                      </c:pt>
                      <c:pt idx="19771">
                        <c:v>0.70895756078083794</c:v>
                      </c:pt>
                      <c:pt idx="19772">
                        <c:v>0.93814926100950702</c:v>
                      </c:pt>
                      <c:pt idx="19773">
                        <c:v>1.367929135472814</c:v>
                      </c:pt>
                      <c:pt idx="19774">
                        <c:v>0.82588707977189557</c:v>
                      </c:pt>
                      <c:pt idx="19775">
                        <c:v>1.2577079633293546</c:v>
                      </c:pt>
                      <c:pt idx="19776">
                        <c:v>2.3977132293485752</c:v>
                      </c:pt>
                      <c:pt idx="19777">
                        <c:v>3.1195680918680231</c:v>
                      </c:pt>
                      <c:pt idx="19778">
                        <c:v>4.9911754639523007</c:v>
                      </c:pt>
                      <c:pt idx="19779">
                        <c:v>3.9194867489312828</c:v>
                      </c:pt>
                      <c:pt idx="19780">
                        <c:v>4.7499767384243379</c:v>
                      </c:pt>
                      <c:pt idx="19781">
                        <c:v>3.8158619066681596</c:v>
                      </c:pt>
                      <c:pt idx="19782">
                        <c:v>5.8631311989847523</c:v>
                      </c:pt>
                      <c:pt idx="19783">
                        <c:v>1.9243359288476063</c:v>
                      </c:pt>
                      <c:pt idx="19784">
                        <c:v>4.1860678131413156</c:v>
                      </c:pt>
                      <c:pt idx="19785">
                        <c:v>4.5589453573537897</c:v>
                      </c:pt>
                      <c:pt idx="19786">
                        <c:v>4.4488112116709937</c:v>
                      </c:pt>
                      <c:pt idx="19787">
                        <c:v>4.303535803188745</c:v>
                      </c:pt>
                      <c:pt idx="19788">
                        <c:v>2.7980734786186758</c:v>
                      </c:pt>
                      <c:pt idx="19789">
                        <c:v>2.47146661629038</c:v>
                      </c:pt>
                      <c:pt idx="19790">
                        <c:v>3.0006998273801351</c:v>
                      </c:pt>
                      <c:pt idx="19791">
                        <c:v>3.937734137072098</c:v>
                      </c:pt>
                      <c:pt idx="19792">
                        <c:v>2.905128809711</c:v>
                      </c:pt>
                      <c:pt idx="19793">
                        <c:v>1.6925081982146579</c:v>
                      </c:pt>
                      <c:pt idx="19794">
                        <c:v>3.6491441937001872</c:v>
                      </c:pt>
                      <c:pt idx="19795">
                        <c:v>2.2999018616331699</c:v>
                      </c:pt>
                      <c:pt idx="19796">
                        <c:v>1.4158939545113658</c:v>
                      </c:pt>
                      <c:pt idx="19797">
                        <c:v>1.8843553945145275</c:v>
                      </c:pt>
                      <c:pt idx="19798">
                        <c:v>2.6183319510296901</c:v>
                      </c:pt>
                      <c:pt idx="19799">
                        <c:v>2.0244000176003505</c:v>
                      </c:pt>
                      <c:pt idx="19800">
                        <c:v>1.1511731875613669</c:v>
                      </c:pt>
                      <c:pt idx="19801">
                        <c:v>3.7149699314383122</c:v>
                      </c:pt>
                      <c:pt idx="19802">
                        <c:v>2.3364385447711826</c:v>
                      </c:pt>
                      <c:pt idx="19803">
                        <c:v>5.1925714579022388</c:v>
                      </c:pt>
                      <c:pt idx="19804">
                        <c:v>2.7722243779676741</c:v>
                      </c:pt>
                      <c:pt idx="19805">
                        <c:v>4.1786364678833756</c:v>
                      </c:pt>
                      <c:pt idx="19806">
                        <c:v>5.1632810557840196</c:v>
                      </c:pt>
                      <c:pt idx="19807">
                        <c:v>3.2480885631506444</c:v>
                      </c:pt>
                      <c:pt idx="19808">
                        <c:v>4.1408543118956498</c:v>
                      </c:pt>
                      <c:pt idx="19809">
                        <c:v>2.4714202193113559</c:v>
                      </c:pt>
                      <c:pt idx="19810">
                        <c:v>2.2112527116530538</c:v>
                      </c:pt>
                      <c:pt idx="19811">
                        <c:v>1.7039506587630802</c:v>
                      </c:pt>
                      <c:pt idx="19812">
                        <c:v>2.9178026160678967</c:v>
                      </c:pt>
                      <c:pt idx="19813">
                        <c:v>1.3070954107900028</c:v>
                      </c:pt>
                      <c:pt idx="19814">
                        <c:v>2.7792862999069858</c:v>
                      </c:pt>
                      <c:pt idx="19815">
                        <c:v>1.7255885863607721</c:v>
                      </c:pt>
                      <c:pt idx="19816">
                        <c:v>2.3946414141742944</c:v>
                      </c:pt>
                      <c:pt idx="19817">
                        <c:v>1.749661036693646</c:v>
                      </c:pt>
                      <c:pt idx="19818">
                        <c:v>1.1675172508317246</c:v>
                      </c:pt>
                      <c:pt idx="19819">
                        <c:v>1.4855784547045061</c:v>
                      </c:pt>
                      <c:pt idx="19820">
                        <c:v>0.83440502992417098</c:v>
                      </c:pt>
                      <c:pt idx="19821">
                        <c:v>1.5820831123941075</c:v>
                      </c:pt>
                      <c:pt idx="19822">
                        <c:v>0.66226159086835168</c:v>
                      </c:pt>
                      <c:pt idx="19823">
                        <c:v>1.6289804330115745</c:v>
                      </c:pt>
                      <c:pt idx="19824">
                        <c:v>1.6798122678063103</c:v>
                      </c:pt>
                      <c:pt idx="19825">
                        <c:v>9.2976951915925227E-2</c:v>
                      </c:pt>
                      <c:pt idx="19826">
                        <c:v>2.6888840369263654</c:v>
                      </c:pt>
                      <c:pt idx="19827">
                        <c:v>3.8106123916513082</c:v>
                      </c:pt>
                      <c:pt idx="19828">
                        <c:v>4.4125199813544436</c:v>
                      </c:pt>
                      <c:pt idx="19829">
                        <c:v>3.87821803239608</c:v>
                      </c:pt>
                      <c:pt idx="19830">
                        <c:v>3.128034545717266</c:v>
                      </c:pt>
                      <c:pt idx="19831">
                        <c:v>3.7675458802639801</c:v>
                      </c:pt>
                      <c:pt idx="19832">
                        <c:v>2.0358050888121428</c:v>
                      </c:pt>
                      <c:pt idx="19833">
                        <c:v>2.0818317249334841</c:v>
                      </c:pt>
                      <c:pt idx="19834">
                        <c:v>1.7879393711533575</c:v>
                      </c:pt>
                      <c:pt idx="19835">
                        <c:v>1.9008677103257607</c:v>
                      </c:pt>
                      <c:pt idx="19836">
                        <c:v>1.8193928552011456</c:v>
                      </c:pt>
                      <c:pt idx="19837">
                        <c:v>1.0563128022527257</c:v>
                      </c:pt>
                      <c:pt idx="19838">
                        <c:v>0.62909646813296716</c:v>
                      </c:pt>
                      <c:pt idx="19839">
                        <c:v>0.67822141576446815</c:v>
                      </c:pt>
                      <c:pt idx="19840">
                        <c:v>1.1194078498448528</c:v>
                      </c:pt>
                      <c:pt idx="19841">
                        <c:v>0.66831429170406687</c:v>
                      </c:pt>
                      <c:pt idx="19842">
                        <c:v>0.59374179583234388</c:v>
                      </c:pt>
                      <c:pt idx="19843">
                        <c:v>0.5854535698629052</c:v>
                      </c:pt>
                      <c:pt idx="19844">
                        <c:v>0.42391504780838557</c:v>
                      </c:pt>
                      <c:pt idx="19845">
                        <c:v>0.45377548390676148</c:v>
                      </c:pt>
                      <c:pt idx="19846">
                        <c:v>0.20833698675119464</c:v>
                      </c:pt>
                      <c:pt idx="19847">
                        <c:v>0.3227955545800526</c:v>
                      </c:pt>
                      <c:pt idx="19848">
                        <c:v>0.24636427496551075</c:v>
                      </c:pt>
                      <c:pt idx="19849">
                        <c:v>0.14225220077797479</c:v>
                      </c:pt>
                      <c:pt idx="19850">
                        <c:v>1.8448318382191071</c:v>
                      </c:pt>
                      <c:pt idx="19851">
                        <c:v>3.1624294285754426</c:v>
                      </c:pt>
                      <c:pt idx="19852">
                        <c:v>3.3213536801364065</c:v>
                      </c:pt>
                      <c:pt idx="19853">
                        <c:v>5.7040987000990135</c:v>
                      </c:pt>
                      <c:pt idx="19854">
                        <c:v>4.4865874144728757</c:v>
                      </c:pt>
                      <c:pt idx="19855">
                        <c:v>4.3002183292988301</c:v>
                      </c:pt>
                      <c:pt idx="19856">
                        <c:v>5.796382567502369</c:v>
                      </c:pt>
                      <c:pt idx="19857">
                        <c:v>4.741586149180856</c:v>
                      </c:pt>
                      <c:pt idx="19858">
                        <c:v>3.6885403992153387</c:v>
                      </c:pt>
                      <c:pt idx="19859">
                        <c:v>3.7615989580419682</c:v>
                      </c:pt>
                      <c:pt idx="19860">
                        <c:v>4.9003829972933808</c:v>
                      </c:pt>
                      <c:pt idx="19861">
                        <c:v>3.8576896475424531</c:v>
                      </c:pt>
                      <c:pt idx="19862">
                        <c:v>3.3360394420393509</c:v>
                      </c:pt>
                      <c:pt idx="19863">
                        <c:v>4.7214224575997994</c:v>
                      </c:pt>
                      <c:pt idx="19864">
                        <c:v>2.9503900257923665</c:v>
                      </c:pt>
                      <c:pt idx="19865">
                        <c:v>3.540327125194211</c:v>
                      </c:pt>
                      <c:pt idx="19866">
                        <c:v>3.5602866951169232</c:v>
                      </c:pt>
                      <c:pt idx="19867">
                        <c:v>2.9612930521926328</c:v>
                      </c:pt>
                      <c:pt idx="19868">
                        <c:v>2.6505828596214691</c:v>
                      </c:pt>
                      <c:pt idx="19869">
                        <c:v>2.4807530124900801</c:v>
                      </c:pt>
                      <c:pt idx="19870">
                        <c:v>2.1805962447430547</c:v>
                      </c:pt>
                      <c:pt idx="19871">
                        <c:v>2.1719683987531351</c:v>
                      </c:pt>
                      <c:pt idx="19872">
                        <c:v>2.1414593411954579</c:v>
                      </c:pt>
                      <c:pt idx="19873">
                        <c:v>1.7593607125420718</c:v>
                      </c:pt>
                      <c:pt idx="19874">
                        <c:v>1.0951000763403345</c:v>
                      </c:pt>
                      <c:pt idx="19875">
                        <c:v>0.27603986454010737</c:v>
                      </c:pt>
                      <c:pt idx="19876">
                        <c:v>2.1649050300359369</c:v>
                      </c:pt>
                      <c:pt idx="19877">
                        <c:v>2.439605320120692</c:v>
                      </c:pt>
                      <c:pt idx="19878">
                        <c:v>3.0096835846456274</c:v>
                      </c:pt>
                      <c:pt idx="19879">
                        <c:v>3.4453126834352075</c:v>
                      </c:pt>
                      <c:pt idx="19880">
                        <c:v>2.6149045001158795</c:v>
                      </c:pt>
                      <c:pt idx="19881">
                        <c:v>2.8154541844267862</c:v>
                      </c:pt>
                      <c:pt idx="19882">
                        <c:v>2.1289963055190682</c:v>
                      </c:pt>
                      <c:pt idx="19883">
                        <c:v>2.3169812109508734</c:v>
                      </c:pt>
                      <c:pt idx="19884">
                        <c:v>1.7011677275773314</c:v>
                      </c:pt>
                      <c:pt idx="19885">
                        <c:v>1.9008144841768735</c:v>
                      </c:pt>
                      <c:pt idx="19886">
                        <c:v>1.4529461477156393</c:v>
                      </c:pt>
                      <c:pt idx="19887">
                        <c:v>1.6023489521072047</c:v>
                      </c:pt>
                      <c:pt idx="19888">
                        <c:v>2.6242799017187828</c:v>
                      </c:pt>
                      <c:pt idx="19889">
                        <c:v>1.911656426258588</c:v>
                      </c:pt>
                      <c:pt idx="19890">
                        <c:v>1.5087073429981117</c:v>
                      </c:pt>
                      <c:pt idx="19891">
                        <c:v>1.6690817627738117</c:v>
                      </c:pt>
                      <c:pt idx="19892">
                        <c:v>1.1281792511211493</c:v>
                      </c:pt>
                      <c:pt idx="19893">
                        <c:v>1.4390720146056273</c:v>
                      </c:pt>
                      <c:pt idx="19894">
                        <c:v>1.0995529829562078</c:v>
                      </c:pt>
                      <c:pt idx="19895">
                        <c:v>1.6304350482592971</c:v>
                      </c:pt>
                      <c:pt idx="19896">
                        <c:v>1.3434314823671549</c:v>
                      </c:pt>
                      <c:pt idx="19897">
                        <c:v>0.8601591083486505</c:v>
                      </c:pt>
                      <c:pt idx="19898">
                        <c:v>1.0742243947913559</c:v>
                      </c:pt>
                      <c:pt idx="19899">
                        <c:v>0.8774851424821325</c:v>
                      </c:pt>
                      <c:pt idx="19900">
                        <c:v>1.9151025386663596</c:v>
                      </c:pt>
                      <c:pt idx="19901">
                        <c:v>1.7209035562553205</c:v>
                      </c:pt>
                      <c:pt idx="19902">
                        <c:v>2.8121712507882011</c:v>
                      </c:pt>
                      <c:pt idx="19903">
                        <c:v>2.6500782656049231</c:v>
                      </c:pt>
                      <c:pt idx="19904">
                        <c:v>3.1228733384734788</c:v>
                      </c:pt>
                      <c:pt idx="19905">
                        <c:v>2.3456474305527943</c:v>
                      </c:pt>
                      <c:pt idx="19906">
                        <c:v>0.93076331472318208</c:v>
                      </c:pt>
                      <c:pt idx="19907">
                        <c:v>2.6035615744394849</c:v>
                      </c:pt>
                      <c:pt idx="19908">
                        <c:v>3.6808936307134341</c:v>
                      </c:pt>
                      <c:pt idx="19909">
                        <c:v>1.9397777510373448</c:v>
                      </c:pt>
                      <c:pt idx="19910">
                        <c:v>2.2096454873065903</c:v>
                      </c:pt>
                      <c:pt idx="19911">
                        <c:v>2.3045214593509935</c:v>
                      </c:pt>
                      <c:pt idx="19912">
                        <c:v>1.5889320417452684</c:v>
                      </c:pt>
                      <c:pt idx="19913">
                        <c:v>0.90978272568372365</c:v>
                      </c:pt>
                      <c:pt idx="19914">
                        <c:v>2.3744330936374793</c:v>
                      </c:pt>
                      <c:pt idx="19915">
                        <c:v>1.714556385154534</c:v>
                      </c:pt>
                      <c:pt idx="19916">
                        <c:v>2.0108876748593274</c:v>
                      </c:pt>
                      <c:pt idx="19917">
                        <c:v>1.724092010933965</c:v>
                      </c:pt>
                      <c:pt idx="19918">
                        <c:v>1.4340746407817884</c:v>
                      </c:pt>
                      <c:pt idx="19919">
                        <c:v>2.5405362286586528</c:v>
                      </c:pt>
                      <c:pt idx="19920">
                        <c:v>1.7995146339057999</c:v>
                      </c:pt>
                      <c:pt idx="19921">
                        <c:v>0.92083656218426324</c:v>
                      </c:pt>
                      <c:pt idx="19922">
                        <c:v>1.6930003116098071</c:v>
                      </c:pt>
                      <c:pt idx="19923">
                        <c:v>1.4926379227241429</c:v>
                      </c:pt>
                      <c:pt idx="19924">
                        <c:v>1.7811741170987168</c:v>
                      </c:pt>
                      <c:pt idx="19925">
                        <c:v>1.0369297081427511</c:v>
                      </c:pt>
                      <c:pt idx="19926">
                        <c:v>1.7786221492607979</c:v>
                      </c:pt>
                      <c:pt idx="19927">
                        <c:v>5.0187496230182127</c:v>
                      </c:pt>
                      <c:pt idx="19928">
                        <c:v>2.9575418059820695</c:v>
                      </c:pt>
                      <c:pt idx="19929">
                        <c:v>2.8646757272607837</c:v>
                      </c:pt>
                      <c:pt idx="19930">
                        <c:v>2.3243546374658068</c:v>
                      </c:pt>
                      <c:pt idx="19931">
                        <c:v>3.594341247245985</c:v>
                      </c:pt>
                      <c:pt idx="19932">
                        <c:v>2.4198072742663905</c:v>
                      </c:pt>
                      <c:pt idx="19933">
                        <c:v>2.2478450845681288</c:v>
                      </c:pt>
                      <c:pt idx="19934">
                        <c:v>2.7120903927205529</c:v>
                      </c:pt>
                      <c:pt idx="19935">
                        <c:v>1.5050109064895356</c:v>
                      </c:pt>
                      <c:pt idx="19936">
                        <c:v>1.5956222502997486</c:v>
                      </c:pt>
                      <c:pt idx="19937">
                        <c:v>2.4995502272715577</c:v>
                      </c:pt>
                      <c:pt idx="19938">
                        <c:v>2.5985280232404433</c:v>
                      </c:pt>
                      <c:pt idx="19939">
                        <c:v>2.6301478022120941</c:v>
                      </c:pt>
                      <c:pt idx="19940">
                        <c:v>2.1165532264594722</c:v>
                      </c:pt>
                      <c:pt idx="19941">
                        <c:v>2.1609262421931512</c:v>
                      </c:pt>
                      <c:pt idx="19942">
                        <c:v>2.438194476297062</c:v>
                      </c:pt>
                      <c:pt idx="19943">
                        <c:v>2.4495792358146216</c:v>
                      </c:pt>
                      <c:pt idx="19944">
                        <c:v>2.2709225454503388</c:v>
                      </c:pt>
                      <c:pt idx="19945">
                        <c:v>2.4512476358488353</c:v>
                      </c:pt>
                      <c:pt idx="19946">
                        <c:v>2.5911949725212482</c:v>
                      </c:pt>
                      <c:pt idx="19947">
                        <c:v>1.8160685850275582</c:v>
                      </c:pt>
                      <c:pt idx="19948">
                        <c:v>2.3128052523215947</c:v>
                      </c:pt>
                      <c:pt idx="19949">
                        <c:v>2.1879329742968543</c:v>
                      </c:pt>
                      <c:pt idx="19950">
                        <c:v>1.1252718480237984</c:v>
                      </c:pt>
                      <c:pt idx="19951">
                        <c:v>1.8271097046093949</c:v>
                      </c:pt>
                      <c:pt idx="19952">
                        <c:v>2.6554709734125379</c:v>
                      </c:pt>
                      <c:pt idx="19953">
                        <c:v>3.4234940073367994</c:v>
                      </c:pt>
                      <c:pt idx="19954">
                        <c:v>3.9528902946514464</c:v>
                      </c:pt>
                      <c:pt idx="19955">
                        <c:v>2.3685429435552217</c:v>
                      </c:pt>
                      <c:pt idx="19956">
                        <c:v>3.5605309644946752</c:v>
                      </c:pt>
                      <c:pt idx="19957">
                        <c:v>2.5172943060845707</c:v>
                      </c:pt>
                      <c:pt idx="19958">
                        <c:v>2.3852045741722203</c:v>
                      </c:pt>
                      <c:pt idx="19959">
                        <c:v>1.7063776596387852</c:v>
                      </c:pt>
                      <c:pt idx="19960">
                        <c:v>2.4217879637011883</c:v>
                      </c:pt>
                      <c:pt idx="19961">
                        <c:v>2.4562522665128581</c:v>
                      </c:pt>
                      <c:pt idx="19962">
                        <c:v>2.4763597132128843</c:v>
                      </c:pt>
                      <c:pt idx="19963">
                        <c:v>1.2534567498299622</c:v>
                      </c:pt>
                      <c:pt idx="19964">
                        <c:v>1.2885696901137587</c:v>
                      </c:pt>
                      <c:pt idx="19965">
                        <c:v>1.697498677528801</c:v>
                      </c:pt>
                      <c:pt idx="19966">
                        <c:v>1.9920822757083194</c:v>
                      </c:pt>
                      <c:pt idx="19967">
                        <c:v>1.7789262456286059</c:v>
                      </c:pt>
                      <c:pt idx="19968">
                        <c:v>2.3139231472275577</c:v>
                      </c:pt>
                      <c:pt idx="19969">
                        <c:v>1.0063301986564885</c:v>
                      </c:pt>
                      <c:pt idx="19970">
                        <c:v>1.9911658095323155</c:v>
                      </c:pt>
                      <c:pt idx="19971">
                        <c:v>2.2053385027297394</c:v>
                      </c:pt>
                      <c:pt idx="19972">
                        <c:v>1.4020702255121333</c:v>
                      </c:pt>
                      <c:pt idx="19973">
                        <c:v>1.9940718148456915</c:v>
                      </c:pt>
                      <c:pt idx="19974">
                        <c:v>2.0697425109935619</c:v>
                      </c:pt>
                      <c:pt idx="19975">
                        <c:v>0.42595304199997852</c:v>
                      </c:pt>
                      <c:pt idx="19976">
                        <c:v>1.5131000440808267</c:v>
                      </c:pt>
                      <c:pt idx="19977">
                        <c:v>2.4660391082699813</c:v>
                      </c:pt>
                      <c:pt idx="19978">
                        <c:v>2.6994670887124306</c:v>
                      </c:pt>
                      <c:pt idx="19979">
                        <c:v>3.731589801421455</c:v>
                      </c:pt>
                      <c:pt idx="19980">
                        <c:v>3.0863210518574107</c:v>
                      </c:pt>
                      <c:pt idx="19981">
                        <c:v>2.6737255077789146</c:v>
                      </c:pt>
                      <c:pt idx="19982">
                        <c:v>2.5985016994683501</c:v>
                      </c:pt>
                      <c:pt idx="19983">
                        <c:v>1.8559457722681638</c:v>
                      </c:pt>
                      <c:pt idx="19984">
                        <c:v>2.3834747035054065</c:v>
                      </c:pt>
                      <c:pt idx="19985">
                        <c:v>1.5031792661751162</c:v>
                      </c:pt>
                      <c:pt idx="19986">
                        <c:v>1.7856111269413371</c:v>
                      </c:pt>
                      <c:pt idx="19987">
                        <c:v>1.6710494574780101</c:v>
                      </c:pt>
                      <c:pt idx="19988">
                        <c:v>1.7223792115326035</c:v>
                      </c:pt>
                      <c:pt idx="19989">
                        <c:v>1.3367574403974791</c:v>
                      </c:pt>
                      <c:pt idx="19990">
                        <c:v>1.3713947210922719</c:v>
                      </c:pt>
                      <c:pt idx="19991">
                        <c:v>0.9989942918964192</c:v>
                      </c:pt>
                      <c:pt idx="19992">
                        <c:v>0.96367948550623828</c:v>
                      </c:pt>
                      <c:pt idx="19993">
                        <c:v>1.0752943155097221</c:v>
                      </c:pt>
                      <c:pt idx="19994">
                        <c:v>1.1147626595424327</c:v>
                      </c:pt>
                      <c:pt idx="19995">
                        <c:v>1.0480576643090531</c:v>
                      </c:pt>
                      <c:pt idx="19996">
                        <c:v>0.88729659504416458</c:v>
                      </c:pt>
                      <c:pt idx="19997">
                        <c:v>1.2042706372393814</c:v>
                      </c:pt>
                      <c:pt idx="19998">
                        <c:v>0.53311794011178348</c:v>
                      </c:pt>
                      <c:pt idx="19999">
                        <c:v>0.51447650002789713</c:v>
                      </c:pt>
                      <c:pt idx="20000">
                        <c:v>1.0263722612453452</c:v>
                      </c:pt>
                      <c:pt idx="20001">
                        <c:v>2.0949965158558523</c:v>
                      </c:pt>
                      <c:pt idx="20002">
                        <c:v>2.8661178453175413</c:v>
                      </c:pt>
                      <c:pt idx="20003">
                        <c:v>3.7928127356983747</c:v>
                      </c:pt>
                      <c:pt idx="20004">
                        <c:v>2.6076312508823367</c:v>
                      </c:pt>
                      <c:pt idx="20005">
                        <c:v>2.7620355552041262</c:v>
                      </c:pt>
                      <c:pt idx="20006">
                        <c:v>2.0179184652704114</c:v>
                      </c:pt>
                      <c:pt idx="20007">
                        <c:v>2.5933563831472242</c:v>
                      </c:pt>
                      <c:pt idx="20008">
                        <c:v>3.2275918319552028</c:v>
                      </c:pt>
                      <c:pt idx="20009">
                        <c:v>2.3403929251579569</c:v>
                      </c:pt>
                      <c:pt idx="20010">
                        <c:v>2.3317283743173576</c:v>
                      </c:pt>
                      <c:pt idx="20011">
                        <c:v>2.9657795271254268</c:v>
                      </c:pt>
                      <c:pt idx="20012">
                        <c:v>1.9978340777055095</c:v>
                      </c:pt>
                      <c:pt idx="20013">
                        <c:v>1.7255942868561509</c:v>
                      </c:pt>
                      <c:pt idx="20014">
                        <c:v>1.480841258467867</c:v>
                      </c:pt>
                      <c:pt idx="20015">
                        <c:v>2.5876556445442485</c:v>
                      </c:pt>
                      <c:pt idx="20016">
                        <c:v>2.2347836230961309</c:v>
                      </c:pt>
                      <c:pt idx="20017">
                        <c:v>1.6176205139216004</c:v>
                      </c:pt>
                      <c:pt idx="20018">
                        <c:v>1.3942841160019062</c:v>
                      </c:pt>
                      <c:pt idx="20019">
                        <c:v>1.5872608863820803</c:v>
                      </c:pt>
                      <c:pt idx="20020">
                        <c:v>1.5109422700274302</c:v>
                      </c:pt>
                      <c:pt idx="20021">
                        <c:v>1.7800018070626944</c:v>
                      </c:pt>
                      <c:pt idx="20022">
                        <c:v>1.1443980333856834</c:v>
                      </c:pt>
                      <c:pt idx="20023">
                        <c:v>1.0833110397539463</c:v>
                      </c:pt>
                      <c:pt idx="20024">
                        <c:v>0.73358037650615748</c:v>
                      </c:pt>
                      <c:pt idx="20025">
                        <c:v>0.49580402364097059</c:v>
                      </c:pt>
                      <c:pt idx="20026">
                        <c:v>1.2934953050778115</c:v>
                      </c:pt>
                      <c:pt idx="20027">
                        <c:v>3.2752062690938279</c:v>
                      </c:pt>
                      <c:pt idx="20028">
                        <c:v>3.6091287614103931</c:v>
                      </c:pt>
                      <c:pt idx="20029">
                        <c:v>3.3944132022583853</c:v>
                      </c:pt>
                      <c:pt idx="20030">
                        <c:v>3.8766584924811491</c:v>
                      </c:pt>
                      <c:pt idx="20031">
                        <c:v>5.518100905852255</c:v>
                      </c:pt>
                      <c:pt idx="20032">
                        <c:v>3.17784072319315</c:v>
                      </c:pt>
                      <c:pt idx="20033">
                        <c:v>1.6515775653088174</c:v>
                      </c:pt>
                      <c:pt idx="20034">
                        <c:v>3.1188463914459059</c:v>
                      </c:pt>
                      <c:pt idx="20035">
                        <c:v>1.8920143617937677</c:v>
                      </c:pt>
                      <c:pt idx="20036">
                        <c:v>3.0658435459863429</c:v>
                      </c:pt>
                      <c:pt idx="20037">
                        <c:v>2.9868863731798818</c:v>
                      </c:pt>
                      <c:pt idx="20038">
                        <c:v>3.0407498846206575</c:v>
                      </c:pt>
                      <c:pt idx="20039">
                        <c:v>1.4740169502253231</c:v>
                      </c:pt>
                      <c:pt idx="20040">
                        <c:v>1.8847742204302418</c:v>
                      </c:pt>
                      <c:pt idx="20041">
                        <c:v>1.1876924269692244</c:v>
                      </c:pt>
                      <c:pt idx="20042">
                        <c:v>1.5039543837018701</c:v>
                      </c:pt>
                      <c:pt idx="20043">
                        <c:v>1.474324699395668</c:v>
                      </c:pt>
                      <c:pt idx="20044">
                        <c:v>1.96647150015387</c:v>
                      </c:pt>
                      <c:pt idx="20045">
                        <c:v>1.206167714858577</c:v>
                      </c:pt>
                      <c:pt idx="20046">
                        <c:v>1.2440065096355077</c:v>
                      </c:pt>
                      <c:pt idx="20047">
                        <c:v>0.95363947060365428</c:v>
                      </c:pt>
                      <c:pt idx="20048">
                        <c:v>0.62097726756919824</c:v>
                      </c:pt>
                      <c:pt idx="20049">
                        <c:v>0.54459927823304943</c:v>
                      </c:pt>
                      <c:pt idx="20050">
                        <c:v>0.78811332681616064</c:v>
                      </c:pt>
                      <c:pt idx="20051">
                        <c:v>2.5192247428540462</c:v>
                      </c:pt>
                      <c:pt idx="20052">
                        <c:v>3.5588787595554887</c:v>
                      </c:pt>
                      <c:pt idx="20053">
                        <c:v>5.1403139761449275</c:v>
                      </c:pt>
                      <c:pt idx="20054">
                        <c:v>5.3734009473541793</c:v>
                      </c:pt>
                      <c:pt idx="20055">
                        <c:v>5.6789111213846137</c:v>
                      </c:pt>
                      <c:pt idx="20056">
                        <c:v>5.2319684489332845</c:v>
                      </c:pt>
                      <c:pt idx="20057">
                        <c:v>2.8811360679004663</c:v>
                      </c:pt>
                      <c:pt idx="20058">
                        <c:v>3.5442839006397513</c:v>
                      </c:pt>
                      <c:pt idx="20059">
                        <c:v>3.7303581039939657</c:v>
                      </c:pt>
                      <c:pt idx="20060">
                        <c:v>3.9580938395067462</c:v>
                      </c:pt>
                      <c:pt idx="20061">
                        <c:v>1.5710621562707272</c:v>
                      </c:pt>
                      <c:pt idx="20062">
                        <c:v>1.195813329103347</c:v>
                      </c:pt>
                      <c:pt idx="20063">
                        <c:v>1.8856338012167597</c:v>
                      </c:pt>
                      <c:pt idx="20064">
                        <c:v>1.3981674757688201</c:v>
                      </c:pt>
                      <c:pt idx="20065">
                        <c:v>2.2759617376241321</c:v>
                      </c:pt>
                      <c:pt idx="20066">
                        <c:v>1.5883924000857055</c:v>
                      </c:pt>
                      <c:pt idx="20067">
                        <c:v>0.98033148824911542</c:v>
                      </c:pt>
                      <c:pt idx="20068">
                        <c:v>0.6990659076637703</c:v>
                      </c:pt>
                      <c:pt idx="20069">
                        <c:v>1.5973729686939799</c:v>
                      </c:pt>
                      <c:pt idx="20070">
                        <c:v>1.240859919894028</c:v>
                      </c:pt>
                      <c:pt idx="20071">
                        <c:v>0.86082716790015323</c:v>
                      </c:pt>
                      <c:pt idx="20072">
                        <c:v>0.76683601402169244</c:v>
                      </c:pt>
                      <c:pt idx="20073">
                        <c:v>0.50236007253035275</c:v>
                      </c:pt>
                      <c:pt idx="20074">
                        <c:v>0.67252280483263849</c:v>
                      </c:pt>
                      <c:pt idx="20075">
                        <c:v>1.246032861365111</c:v>
                      </c:pt>
                      <c:pt idx="20076">
                        <c:v>3.2968507053877643</c:v>
                      </c:pt>
                      <c:pt idx="20077">
                        <c:v>4.5155159710596413</c:v>
                      </c:pt>
                      <c:pt idx="20078">
                        <c:v>3.7629346533925792</c:v>
                      </c:pt>
                      <c:pt idx="20079">
                        <c:v>3.9678241425437371</c:v>
                      </c:pt>
                      <c:pt idx="20080">
                        <c:v>2.9863376046932331</c:v>
                      </c:pt>
                      <c:pt idx="20081">
                        <c:v>2.5882982882547712</c:v>
                      </c:pt>
                      <c:pt idx="20082">
                        <c:v>2.6251472649106113</c:v>
                      </c:pt>
                      <c:pt idx="20083">
                        <c:v>2.7067583813313671</c:v>
                      </c:pt>
                      <c:pt idx="20084">
                        <c:v>2.5034722277790586</c:v>
                      </c:pt>
                      <c:pt idx="20085">
                        <c:v>3.4478421062021667</c:v>
                      </c:pt>
                      <c:pt idx="20086">
                        <c:v>2.0904395538862368</c:v>
                      </c:pt>
                      <c:pt idx="20087">
                        <c:v>2.5548717482597803</c:v>
                      </c:pt>
                      <c:pt idx="20088">
                        <c:v>2.2442437718759107</c:v>
                      </c:pt>
                      <c:pt idx="20089">
                        <c:v>2.056282565099981</c:v>
                      </c:pt>
                      <c:pt idx="20090">
                        <c:v>2.2085677820325786</c:v>
                      </c:pt>
                      <c:pt idx="20091">
                        <c:v>1.4586355219818576</c:v>
                      </c:pt>
                      <c:pt idx="20092">
                        <c:v>1.8377094173472153</c:v>
                      </c:pt>
                      <c:pt idx="20093">
                        <c:v>2.7398725408520481</c:v>
                      </c:pt>
                      <c:pt idx="20094">
                        <c:v>1.5185752489566</c:v>
                      </c:pt>
                      <c:pt idx="20095">
                        <c:v>1.7970232236561368</c:v>
                      </c:pt>
                      <c:pt idx="20096">
                        <c:v>2.054924869412488</c:v>
                      </c:pt>
                      <c:pt idx="20097">
                        <c:v>1.3946686836262572</c:v>
                      </c:pt>
                      <c:pt idx="20098">
                        <c:v>0.86774231537094526</c:v>
                      </c:pt>
                      <c:pt idx="20099">
                        <c:v>1.3432886172538152</c:v>
                      </c:pt>
                      <c:pt idx="20100">
                        <c:v>1.1360851685678817</c:v>
                      </c:pt>
                      <c:pt idx="20101">
                        <c:v>2.136908189740363</c:v>
                      </c:pt>
                      <c:pt idx="20102">
                        <c:v>3.0908422578823282</c:v>
                      </c:pt>
                      <c:pt idx="20103">
                        <c:v>3.3760251259265823</c:v>
                      </c:pt>
                      <c:pt idx="20104">
                        <c:v>4.3323567880949874</c:v>
                      </c:pt>
                      <c:pt idx="20105">
                        <c:v>4.1164958419721902</c:v>
                      </c:pt>
                      <c:pt idx="20106">
                        <c:v>3.0090200890873255</c:v>
                      </c:pt>
                      <c:pt idx="20107">
                        <c:v>2.4688798003642058</c:v>
                      </c:pt>
                      <c:pt idx="20108">
                        <c:v>2.6962671876419413</c:v>
                      </c:pt>
                      <c:pt idx="20109">
                        <c:v>2.3607687700744195</c:v>
                      </c:pt>
                      <c:pt idx="20110">
                        <c:v>2.6614825457493239</c:v>
                      </c:pt>
                      <c:pt idx="20111">
                        <c:v>2.46892362228802</c:v>
                      </c:pt>
                      <c:pt idx="20112">
                        <c:v>1.6473612081111961</c:v>
                      </c:pt>
                      <c:pt idx="20113">
                        <c:v>0.8094412253261124</c:v>
                      </c:pt>
                      <c:pt idx="20114">
                        <c:v>1.6433336802525595</c:v>
                      </c:pt>
                      <c:pt idx="20115">
                        <c:v>1.9630041592875043</c:v>
                      </c:pt>
                      <c:pt idx="20116">
                        <c:v>1.6344077322643604</c:v>
                      </c:pt>
                      <c:pt idx="20117">
                        <c:v>1.553531537403567</c:v>
                      </c:pt>
                      <c:pt idx="20118">
                        <c:v>1.1500954055651329</c:v>
                      </c:pt>
                      <c:pt idx="20119">
                        <c:v>1.0583061482415443</c:v>
                      </c:pt>
                      <c:pt idx="20120">
                        <c:v>1.3111109092084259</c:v>
                      </c:pt>
                      <c:pt idx="20121">
                        <c:v>1.3748924944239052</c:v>
                      </c:pt>
                      <c:pt idx="20122">
                        <c:v>0.173116788058678</c:v>
                      </c:pt>
                      <c:pt idx="20123">
                        <c:v>0.69754898846988722</c:v>
                      </c:pt>
                      <c:pt idx="20124">
                        <c:v>0.91422642805240373</c:v>
                      </c:pt>
                      <c:pt idx="20125">
                        <c:v>0.49164706021105187</c:v>
                      </c:pt>
                      <c:pt idx="20126">
                        <c:v>1.3967774068599057</c:v>
                      </c:pt>
                      <c:pt idx="20127">
                        <c:v>3.3647851090973</c:v>
                      </c:pt>
                      <c:pt idx="20128">
                        <c:v>2.90166182281741</c:v>
                      </c:pt>
                      <c:pt idx="20129">
                        <c:v>5.175167994919323</c:v>
                      </c:pt>
                      <c:pt idx="20130">
                        <c:v>0.90660755507045643</c:v>
                      </c:pt>
                      <c:pt idx="20131">
                        <c:v>4.1137177016078166</c:v>
                      </c:pt>
                      <c:pt idx="20132">
                        <c:v>3.9782061022739987</c:v>
                      </c:pt>
                      <c:pt idx="20133">
                        <c:v>2.4962646002099138</c:v>
                      </c:pt>
                      <c:pt idx="20134">
                        <c:v>1.6915905310289636</c:v>
                      </c:pt>
                      <c:pt idx="20135">
                        <c:v>2.2422523963613199</c:v>
                      </c:pt>
                      <c:pt idx="20136">
                        <c:v>1.746455212085843</c:v>
                      </c:pt>
                      <c:pt idx="20137">
                        <c:v>1.6635271057690211</c:v>
                      </c:pt>
                      <c:pt idx="20138">
                        <c:v>0.69855609912062522</c:v>
                      </c:pt>
                      <c:pt idx="20139">
                        <c:v>1.3782689354025186</c:v>
                      </c:pt>
                      <c:pt idx="20140">
                        <c:v>1.0494567663000296</c:v>
                      </c:pt>
                      <c:pt idx="20141">
                        <c:v>1.2238211675477511</c:v>
                      </c:pt>
                      <c:pt idx="20142">
                        <c:v>0.97633483666738652</c:v>
                      </c:pt>
                      <c:pt idx="20143">
                        <c:v>0.84482227550643063</c:v>
                      </c:pt>
                      <c:pt idx="20144">
                        <c:v>1.0068926393899245</c:v>
                      </c:pt>
                      <c:pt idx="20145">
                        <c:v>0.94120777590832128</c:v>
                      </c:pt>
                      <c:pt idx="20146">
                        <c:v>0.58800261323335867</c:v>
                      </c:pt>
                      <c:pt idx="20147">
                        <c:v>0.39909049256852774</c:v>
                      </c:pt>
                      <c:pt idx="20148">
                        <c:v>0.49508039719742691</c:v>
                      </c:pt>
                      <c:pt idx="20149">
                        <c:v>0.56386558573686685</c:v>
                      </c:pt>
                      <c:pt idx="20150">
                        <c:v>2.4612085754649837</c:v>
                      </c:pt>
                      <c:pt idx="20151">
                        <c:v>2.031336516369358</c:v>
                      </c:pt>
                      <c:pt idx="20152">
                        <c:v>2.4767170453987206</c:v>
                      </c:pt>
                      <c:pt idx="20153">
                        <c:v>3.26549940316194</c:v>
                      </c:pt>
                      <c:pt idx="20154">
                        <c:v>2.4289472647371388</c:v>
                      </c:pt>
                      <c:pt idx="20155">
                        <c:v>2.4579946760939926</c:v>
                      </c:pt>
                      <c:pt idx="20156">
                        <c:v>2.3153594944776428</c:v>
                      </c:pt>
                      <c:pt idx="20157">
                        <c:v>2.6767716142152191</c:v>
                      </c:pt>
                      <c:pt idx="20158">
                        <c:v>1.7702521782865093</c:v>
                      </c:pt>
                      <c:pt idx="20159">
                        <c:v>3.547435780353513</c:v>
                      </c:pt>
                      <c:pt idx="20160">
                        <c:v>3.1062434371133425</c:v>
                      </c:pt>
                      <c:pt idx="20161">
                        <c:v>3.367805005969172</c:v>
                      </c:pt>
                      <c:pt idx="20162">
                        <c:v>2.962748028595751</c:v>
                      </c:pt>
                      <c:pt idx="20163">
                        <c:v>3.0560594637640439</c:v>
                      </c:pt>
                      <c:pt idx="20164">
                        <c:v>2.374182162942279</c:v>
                      </c:pt>
                      <c:pt idx="20165">
                        <c:v>2.5421367274060436</c:v>
                      </c:pt>
                      <c:pt idx="20166">
                        <c:v>3.1444303866698196</c:v>
                      </c:pt>
                      <c:pt idx="20167">
                        <c:v>2.0847962478290625</c:v>
                      </c:pt>
                      <c:pt idx="20168">
                        <c:v>3.5573485511536771</c:v>
                      </c:pt>
                      <c:pt idx="20169">
                        <c:v>2.0399773637242826</c:v>
                      </c:pt>
                      <c:pt idx="20170">
                        <c:v>2.0287625478381046</c:v>
                      </c:pt>
                      <c:pt idx="20171">
                        <c:v>2.7377463748604747</c:v>
                      </c:pt>
                      <c:pt idx="20172">
                        <c:v>2.750370582353511</c:v>
                      </c:pt>
                      <c:pt idx="20173">
                        <c:v>2.5664330971235145</c:v>
                      </c:pt>
                      <c:pt idx="20174">
                        <c:v>3.1989606798364574</c:v>
                      </c:pt>
                      <c:pt idx="20175">
                        <c:v>1.3109703645229553</c:v>
                      </c:pt>
                      <c:pt idx="20176">
                        <c:v>1.5470258399446004</c:v>
                      </c:pt>
                      <c:pt idx="20177">
                        <c:v>1.696371027031331</c:v>
                      </c:pt>
                      <c:pt idx="20178">
                        <c:v>3.0534651428355044</c:v>
                      </c:pt>
                      <c:pt idx="20179">
                        <c:v>2.1504210847724812</c:v>
                      </c:pt>
                      <c:pt idx="20180">
                        <c:v>0.95419444588230384</c:v>
                      </c:pt>
                      <c:pt idx="20181">
                        <c:v>2.7446001066734831</c:v>
                      </c:pt>
                      <c:pt idx="20182">
                        <c:v>3.6978398618319535</c:v>
                      </c:pt>
                      <c:pt idx="20183">
                        <c:v>2.0914693594218248</c:v>
                      </c:pt>
                      <c:pt idx="20184">
                        <c:v>2.1838810820638761</c:v>
                      </c:pt>
                      <c:pt idx="20185">
                        <c:v>1.6976840247358489</c:v>
                      </c:pt>
                      <c:pt idx="20186">
                        <c:v>1.7005184285226034</c:v>
                      </c:pt>
                      <c:pt idx="20187">
                        <c:v>2.9949515569661744</c:v>
                      </c:pt>
                      <c:pt idx="20188">
                        <c:v>1.535332619616169</c:v>
                      </c:pt>
                      <c:pt idx="20189">
                        <c:v>1.6540516773977916</c:v>
                      </c:pt>
                      <c:pt idx="20190">
                        <c:v>2.3056159943151764</c:v>
                      </c:pt>
                      <c:pt idx="20191">
                        <c:v>1.9209134668669392</c:v>
                      </c:pt>
                      <c:pt idx="20192">
                        <c:v>1.5223399600654355</c:v>
                      </c:pt>
                      <c:pt idx="20193">
                        <c:v>2.3459570605001412</c:v>
                      </c:pt>
                      <c:pt idx="20194">
                        <c:v>2.1738996794676528</c:v>
                      </c:pt>
                      <c:pt idx="20195">
                        <c:v>1.3005294939607852</c:v>
                      </c:pt>
                      <c:pt idx="20196">
                        <c:v>1.0954795127091108</c:v>
                      </c:pt>
                      <c:pt idx="20197">
                        <c:v>1.0498872793641032</c:v>
                      </c:pt>
                      <c:pt idx="20198">
                        <c:v>1.0351475083527437</c:v>
                      </c:pt>
                      <c:pt idx="20199">
                        <c:v>1.6484309760617912</c:v>
                      </c:pt>
                      <c:pt idx="20200">
                        <c:v>0.2725723643634429</c:v>
                      </c:pt>
                      <c:pt idx="20201">
                        <c:v>2.4580168957917445</c:v>
                      </c:pt>
                      <c:pt idx="20202">
                        <c:v>3.5660732191976314</c:v>
                      </c:pt>
                      <c:pt idx="20203">
                        <c:v>3.2922761555373588</c:v>
                      </c:pt>
                      <c:pt idx="20204">
                        <c:v>1.9532091277217398</c:v>
                      </c:pt>
                      <c:pt idx="20205">
                        <c:v>5.664709741304903</c:v>
                      </c:pt>
                      <c:pt idx="20206">
                        <c:v>3.4888735152853521</c:v>
                      </c:pt>
                      <c:pt idx="20207">
                        <c:v>4.8605378363387759</c:v>
                      </c:pt>
                      <c:pt idx="20208">
                        <c:v>1.9845978667683026</c:v>
                      </c:pt>
                      <c:pt idx="20209">
                        <c:v>1.8800913414079059</c:v>
                      </c:pt>
                      <c:pt idx="20210">
                        <c:v>2.5853487511603084</c:v>
                      </c:pt>
                      <c:pt idx="20211">
                        <c:v>2.5067703304885773</c:v>
                      </c:pt>
                      <c:pt idx="20212">
                        <c:v>1.1693853895149116</c:v>
                      </c:pt>
                      <c:pt idx="20213">
                        <c:v>1.8881813470020341</c:v>
                      </c:pt>
                      <c:pt idx="20214">
                        <c:v>0.61052109434625446</c:v>
                      </c:pt>
                      <c:pt idx="20215">
                        <c:v>1.5938382649802494</c:v>
                      </c:pt>
                      <c:pt idx="20216">
                        <c:v>0.64170171345461946</c:v>
                      </c:pt>
                      <c:pt idx="20217">
                        <c:v>1.2774529005917163</c:v>
                      </c:pt>
                      <c:pt idx="20218">
                        <c:v>0.64410265337895101</c:v>
                      </c:pt>
                      <c:pt idx="20219">
                        <c:v>0.87380862703588658</c:v>
                      </c:pt>
                      <c:pt idx="20220">
                        <c:v>0.7440057055717213</c:v>
                      </c:pt>
                      <c:pt idx="20221">
                        <c:v>0.49461108720541175</c:v>
                      </c:pt>
                      <c:pt idx="20222">
                        <c:v>0.56434625763165591</c:v>
                      </c:pt>
                      <c:pt idx="20223">
                        <c:v>0.29686492400458092</c:v>
                      </c:pt>
                      <c:pt idx="20224">
                        <c:v>0.30567022397257249</c:v>
                      </c:pt>
                      <c:pt idx="20225">
                        <c:v>1.428828168267555</c:v>
                      </c:pt>
                      <c:pt idx="20226">
                        <c:v>0.91348231005570746</c:v>
                      </c:pt>
                      <c:pt idx="20227">
                        <c:v>1.9495085250218862</c:v>
                      </c:pt>
                      <c:pt idx="20228">
                        <c:v>3.2953621127461763</c:v>
                      </c:pt>
                      <c:pt idx="20229">
                        <c:v>2.5442936023971745</c:v>
                      </c:pt>
                      <c:pt idx="20230">
                        <c:v>4.0910128768736929</c:v>
                      </c:pt>
                      <c:pt idx="20231">
                        <c:v>3.2110731825246877</c:v>
                      </c:pt>
                      <c:pt idx="20232">
                        <c:v>2.8351849715745545</c:v>
                      </c:pt>
                      <c:pt idx="20233">
                        <c:v>2.141163633921551</c:v>
                      </c:pt>
                      <c:pt idx="20234">
                        <c:v>2.7344747744452285</c:v>
                      </c:pt>
                      <c:pt idx="20235">
                        <c:v>2.6742852923800693</c:v>
                      </c:pt>
                      <c:pt idx="20236">
                        <c:v>2.5438668766993846</c:v>
                      </c:pt>
                      <c:pt idx="20237">
                        <c:v>1.9057286380460448</c:v>
                      </c:pt>
                      <c:pt idx="20238">
                        <c:v>2.1935966510323435</c:v>
                      </c:pt>
                      <c:pt idx="20239">
                        <c:v>1.945241854631198</c:v>
                      </c:pt>
                      <c:pt idx="20240">
                        <c:v>1.7059710566173185</c:v>
                      </c:pt>
                      <c:pt idx="20241">
                        <c:v>2.5658789252469414</c:v>
                      </c:pt>
                      <c:pt idx="20242">
                        <c:v>2.1637546177013895</c:v>
                      </c:pt>
                      <c:pt idx="20243">
                        <c:v>2.0694743948176106</c:v>
                      </c:pt>
                      <c:pt idx="20244">
                        <c:v>1.2383746399892204</c:v>
                      </c:pt>
                      <c:pt idx="20245">
                        <c:v>1.7113897504522957</c:v>
                      </c:pt>
                      <c:pt idx="20246">
                        <c:v>1.2084322912299281</c:v>
                      </c:pt>
                      <c:pt idx="20247">
                        <c:v>1.4819638094273546</c:v>
                      </c:pt>
                      <c:pt idx="20248">
                        <c:v>0.24797970708464645</c:v>
                      </c:pt>
                      <c:pt idx="20249">
                        <c:v>0.63070387435062214</c:v>
                      </c:pt>
                      <c:pt idx="20250">
                        <c:v>3.3655479273763844</c:v>
                      </c:pt>
                      <c:pt idx="20251">
                        <c:v>4.0472053541565609</c:v>
                      </c:pt>
                      <c:pt idx="20252">
                        <c:v>4.6223516710300636</c:v>
                      </c:pt>
                      <c:pt idx="20253">
                        <c:v>5.6368135794344081</c:v>
                      </c:pt>
                      <c:pt idx="20254">
                        <c:v>3.1844318340124143</c:v>
                      </c:pt>
                      <c:pt idx="20255">
                        <c:v>6.6838643996026281</c:v>
                      </c:pt>
                      <c:pt idx="20256">
                        <c:v>2.9784235700233648</c:v>
                      </c:pt>
                      <c:pt idx="20257">
                        <c:v>5.6123834008344362</c:v>
                      </c:pt>
                      <c:pt idx="20258">
                        <c:v>3.8533223587051184</c:v>
                      </c:pt>
                      <c:pt idx="20259">
                        <c:v>3.6094598376901632</c:v>
                      </c:pt>
                      <c:pt idx="20260">
                        <c:v>5.2593350578195421</c:v>
                      </c:pt>
                      <c:pt idx="20261">
                        <c:v>2.4026252149548655</c:v>
                      </c:pt>
                      <c:pt idx="20262">
                        <c:v>6.0523191274336225</c:v>
                      </c:pt>
                      <c:pt idx="20263">
                        <c:v>4.7540438704165577</c:v>
                      </c:pt>
                      <c:pt idx="20264">
                        <c:v>4.3076184215630304</c:v>
                      </c:pt>
                      <c:pt idx="20265">
                        <c:v>2.8428203684540958</c:v>
                      </c:pt>
                      <c:pt idx="20266">
                        <c:v>2.85793251180145</c:v>
                      </c:pt>
                      <c:pt idx="20267">
                        <c:v>4.2610869146371577</c:v>
                      </c:pt>
                      <c:pt idx="20268">
                        <c:v>2.6210813098900059</c:v>
                      </c:pt>
                      <c:pt idx="20269">
                        <c:v>4.2382774549590847</c:v>
                      </c:pt>
                      <c:pt idx="20270">
                        <c:v>3.0072799759221951</c:v>
                      </c:pt>
                      <c:pt idx="20271">
                        <c:v>2.1356183387532992</c:v>
                      </c:pt>
                      <c:pt idx="20272">
                        <c:v>2.0635099813205895</c:v>
                      </c:pt>
                      <c:pt idx="20273">
                        <c:v>5.2488376526212841</c:v>
                      </c:pt>
                      <c:pt idx="20274">
                        <c:v>3.9921515346679253</c:v>
                      </c:pt>
                      <c:pt idx="20275">
                        <c:v>0.66585010731751826</c:v>
                      </c:pt>
                      <c:pt idx="20276">
                        <c:v>2.4392501981930619</c:v>
                      </c:pt>
                      <c:pt idx="20277">
                        <c:v>2.2261544690304911</c:v>
                      </c:pt>
                      <c:pt idx="20278">
                        <c:v>2.6842587897024992</c:v>
                      </c:pt>
                      <c:pt idx="20279">
                        <c:v>3.3811427523684445</c:v>
                      </c:pt>
                      <c:pt idx="20280">
                        <c:v>1.6394031055779832</c:v>
                      </c:pt>
                      <c:pt idx="20281">
                        <c:v>2.935944392037686</c:v>
                      </c:pt>
                      <c:pt idx="20282">
                        <c:v>1.5487178650449196</c:v>
                      </c:pt>
                      <c:pt idx="20283">
                        <c:v>2.2327081963747912</c:v>
                      </c:pt>
                      <c:pt idx="20284">
                        <c:v>2.7959275511209074</c:v>
                      </c:pt>
                      <c:pt idx="20285">
                        <c:v>0.30320317185494161</c:v>
                      </c:pt>
                      <c:pt idx="20286">
                        <c:v>1.3455282081539648</c:v>
                      </c:pt>
                      <c:pt idx="20287">
                        <c:v>1.9371452886757983</c:v>
                      </c:pt>
                      <c:pt idx="20288">
                        <c:v>0.8752379702952201</c:v>
                      </c:pt>
                      <c:pt idx="20289">
                        <c:v>1.1725618077024738</c:v>
                      </c:pt>
                      <c:pt idx="20290">
                        <c:v>1.9559575974300849</c:v>
                      </c:pt>
                      <c:pt idx="20291">
                        <c:v>1.7427074175891699</c:v>
                      </c:pt>
                      <c:pt idx="20292">
                        <c:v>1.299475254410924</c:v>
                      </c:pt>
                      <c:pt idx="20293">
                        <c:v>1.6072968729515642</c:v>
                      </c:pt>
                      <c:pt idx="20294">
                        <c:v>1.3513577017177216</c:v>
                      </c:pt>
                      <c:pt idx="20295">
                        <c:v>1.1499105771862455</c:v>
                      </c:pt>
                      <c:pt idx="20296">
                        <c:v>0.86433305944261407</c:v>
                      </c:pt>
                      <c:pt idx="20297">
                        <c:v>0.82584120220350044</c:v>
                      </c:pt>
                      <c:pt idx="20298">
                        <c:v>0.57584240084396965</c:v>
                      </c:pt>
                      <c:pt idx="20299">
                        <c:v>0.95598648968661848</c:v>
                      </c:pt>
                      <c:pt idx="20300">
                        <c:v>1.9827258490541357</c:v>
                      </c:pt>
                      <c:pt idx="20301">
                        <c:v>3.1063363013026248</c:v>
                      </c:pt>
                      <c:pt idx="20302">
                        <c:v>1.5600601691699749</c:v>
                      </c:pt>
                      <c:pt idx="20303">
                        <c:v>3.3967043111696458</c:v>
                      </c:pt>
                      <c:pt idx="20304">
                        <c:v>5.9261960036784869</c:v>
                      </c:pt>
                      <c:pt idx="20305">
                        <c:v>3.1681394237373954</c:v>
                      </c:pt>
                      <c:pt idx="20306">
                        <c:v>3.2355914116901019</c:v>
                      </c:pt>
                      <c:pt idx="20307">
                        <c:v>2.8476696482897244</c:v>
                      </c:pt>
                      <c:pt idx="20308">
                        <c:v>3.0939249484410154</c:v>
                      </c:pt>
                      <c:pt idx="20309">
                        <c:v>3.8645588648760958</c:v>
                      </c:pt>
                      <c:pt idx="20310">
                        <c:v>3.0806176179533811</c:v>
                      </c:pt>
                      <c:pt idx="20311">
                        <c:v>2.6806466376949167</c:v>
                      </c:pt>
                      <c:pt idx="20312">
                        <c:v>2.3257671577759802</c:v>
                      </c:pt>
                      <c:pt idx="20313">
                        <c:v>2.4467376659197475</c:v>
                      </c:pt>
                      <c:pt idx="20314">
                        <c:v>1.8044710536991879</c:v>
                      </c:pt>
                      <c:pt idx="20315">
                        <c:v>1.8934922085018817</c:v>
                      </c:pt>
                      <c:pt idx="20316">
                        <c:v>0.26196140082022185</c:v>
                      </c:pt>
                      <c:pt idx="20317">
                        <c:v>2.5876734866568696</c:v>
                      </c:pt>
                      <c:pt idx="20318">
                        <c:v>2.1803851996728598</c:v>
                      </c:pt>
                      <c:pt idx="20319">
                        <c:v>1.7542916174172771</c:v>
                      </c:pt>
                      <c:pt idx="20320">
                        <c:v>1.4448137268466761</c:v>
                      </c:pt>
                      <c:pt idx="20321">
                        <c:v>1.3155729870079824</c:v>
                      </c:pt>
                      <c:pt idx="20322">
                        <c:v>2.265319842555479</c:v>
                      </c:pt>
                      <c:pt idx="20323">
                        <c:v>1.6302039426326089</c:v>
                      </c:pt>
                      <c:pt idx="20324">
                        <c:v>1.4202834231857788</c:v>
                      </c:pt>
                      <c:pt idx="20325">
                        <c:v>1.6221913320114496</c:v>
                      </c:pt>
                      <c:pt idx="20326">
                        <c:v>3.4063034967083698</c:v>
                      </c:pt>
                      <c:pt idx="20327">
                        <c:v>1.9362601238265271</c:v>
                      </c:pt>
                      <c:pt idx="20328">
                        <c:v>2.3388571215542568</c:v>
                      </c:pt>
                      <c:pt idx="20329">
                        <c:v>1.2987785983314746</c:v>
                      </c:pt>
                      <c:pt idx="20330">
                        <c:v>2.4753844855144109</c:v>
                      </c:pt>
                      <c:pt idx="20331">
                        <c:v>1.9591602449849774</c:v>
                      </c:pt>
                      <c:pt idx="20332">
                        <c:v>3.6321864240036432</c:v>
                      </c:pt>
                      <c:pt idx="20333">
                        <c:v>2.1779481723402094</c:v>
                      </c:pt>
                      <c:pt idx="20334">
                        <c:v>2.2611201868724784</c:v>
                      </c:pt>
                      <c:pt idx="20335">
                        <c:v>1.6855926403516246</c:v>
                      </c:pt>
                      <c:pt idx="20336">
                        <c:v>1.3025104534256491</c:v>
                      </c:pt>
                      <c:pt idx="20337">
                        <c:v>2.3894838351259051</c:v>
                      </c:pt>
                      <c:pt idx="20338">
                        <c:v>1.5972331251836436</c:v>
                      </c:pt>
                      <c:pt idx="20339">
                        <c:v>2.4443340544614744</c:v>
                      </c:pt>
                      <c:pt idx="20340">
                        <c:v>1.7759638466465297</c:v>
                      </c:pt>
                      <c:pt idx="20341">
                        <c:v>1.8525219645360442</c:v>
                      </c:pt>
                      <c:pt idx="20342">
                        <c:v>2.2784458970644659</c:v>
                      </c:pt>
                      <c:pt idx="20343">
                        <c:v>1.6690174725974152</c:v>
                      </c:pt>
                      <c:pt idx="20344">
                        <c:v>1.7811599518038825</c:v>
                      </c:pt>
                      <c:pt idx="20345">
                        <c:v>1.4255596464330211</c:v>
                      </c:pt>
                      <c:pt idx="20346">
                        <c:v>2.1117900922013324</c:v>
                      </c:pt>
                      <c:pt idx="20347">
                        <c:v>1.3278054217695352</c:v>
                      </c:pt>
                      <c:pt idx="20348">
                        <c:v>1.4175786969197315</c:v>
                      </c:pt>
                      <c:pt idx="20349">
                        <c:v>2.033410426828806</c:v>
                      </c:pt>
                      <c:pt idx="20350">
                        <c:v>1.0524738106806169</c:v>
                      </c:pt>
                      <c:pt idx="20351">
                        <c:v>1.3410614402438825</c:v>
                      </c:pt>
                      <c:pt idx="20352">
                        <c:v>2.4950732282542791</c:v>
                      </c:pt>
                      <c:pt idx="20353">
                        <c:v>0.97421805868424116</c:v>
                      </c:pt>
                      <c:pt idx="20354">
                        <c:v>2.5073075323424336</c:v>
                      </c:pt>
                      <c:pt idx="20355">
                        <c:v>3.0490338335406695</c:v>
                      </c:pt>
                      <c:pt idx="20356">
                        <c:v>3.0616980999802998</c:v>
                      </c:pt>
                      <c:pt idx="20357">
                        <c:v>1.7969137863215181</c:v>
                      </c:pt>
                      <c:pt idx="20358">
                        <c:v>2.4431684954270612</c:v>
                      </c:pt>
                      <c:pt idx="20359">
                        <c:v>1.5079979568431046</c:v>
                      </c:pt>
                      <c:pt idx="20360">
                        <c:v>2.1661616755083473</c:v>
                      </c:pt>
                      <c:pt idx="20361">
                        <c:v>2.7986492056180685</c:v>
                      </c:pt>
                      <c:pt idx="20362">
                        <c:v>3.0911753495044811</c:v>
                      </c:pt>
                      <c:pt idx="20363">
                        <c:v>3.5624397263830434</c:v>
                      </c:pt>
                      <c:pt idx="20364">
                        <c:v>1.8009968633647833</c:v>
                      </c:pt>
                      <c:pt idx="20365">
                        <c:v>2.1041195761539404</c:v>
                      </c:pt>
                      <c:pt idx="20366">
                        <c:v>2.1915468092227224</c:v>
                      </c:pt>
                      <c:pt idx="20367">
                        <c:v>2.9188947395783211</c:v>
                      </c:pt>
                      <c:pt idx="20368">
                        <c:v>1.7749764418204306</c:v>
                      </c:pt>
                      <c:pt idx="20369">
                        <c:v>0.9503267724669695</c:v>
                      </c:pt>
                      <c:pt idx="20370">
                        <c:v>1.3030188476852969</c:v>
                      </c:pt>
                      <c:pt idx="20371">
                        <c:v>1.3980559621715067</c:v>
                      </c:pt>
                      <c:pt idx="20372">
                        <c:v>0.79268330562122502</c:v>
                      </c:pt>
                      <c:pt idx="20373">
                        <c:v>1.6016454669563698</c:v>
                      </c:pt>
                      <c:pt idx="20374">
                        <c:v>3.1792705109780242</c:v>
                      </c:pt>
                      <c:pt idx="20375">
                        <c:v>2.7191472949573217</c:v>
                      </c:pt>
                      <c:pt idx="20376">
                        <c:v>3.084203241958785</c:v>
                      </c:pt>
                      <c:pt idx="20377">
                        <c:v>3.2614981225542095</c:v>
                      </c:pt>
                      <c:pt idx="20378">
                        <c:v>2.8240111506804766</c:v>
                      </c:pt>
                      <c:pt idx="20379">
                        <c:v>2.4215423198800021</c:v>
                      </c:pt>
                      <c:pt idx="20380">
                        <c:v>3.1822793371163161</c:v>
                      </c:pt>
                      <c:pt idx="20381">
                        <c:v>2.5583087128033881</c:v>
                      </c:pt>
                      <c:pt idx="20382">
                        <c:v>2.5822469733807836</c:v>
                      </c:pt>
                      <c:pt idx="20383">
                        <c:v>4.0415384250721047</c:v>
                      </c:pt>
                      <c:pt idx="20384">
                        <c:v>3.5258012365017875</c:v>
                      </c:pt>
                      <c:pt idx="20385">
                        <c:v>1.6266899403608375</c:v>
                      </c:pt>
                      <c:pt idx="20386">
                        <c:v>3.0559820499108445</c:v>
                      </c:pt>
                      <c:pt idx="20387">
                        <c:v>3.8838561136708396</c:v>
                      </c:pt>
                      <c:pt idx="20388">
                        <c:v>3.6133964331413009</c:v>
                      </c:pt>
                      <c:pt idx="20389">
                        <c:v>1.5608371467058848</c:v>
                      </c:pt>
                      <c:pt idx="20390">
                        <c:v>2.5803197955846278</c:v>
                      </c:pt>
                      <c:pt idx="20391">
                        <c:v>2.9483804827583349</c:v>
                      </c:pt>
                      <c:pt idx="20392">
                        <c:v>2.2391089347139732</c:v>
                      </c:pt>
                      <c:pt idx="20393">
                        <c:v>2.1266083967633547</c:v>
                      </c:pt>
                      <c:pt idx="20394">
                        <c:v>3.1560373894905283</c:v>
                      </c:pt>
                      <c:pt idx="20395">
                        <c:v>1.8474116219689725</c:v>
                      </c:pt>
                      <c:pt idx="20396">
                        <c:v>2.7399119923004882</c:v>
                      </c:pt>
                      <c:pt idx="20397">
                        <c:v>1.9111159009130034</c:v>
                      </c:pt>
                      <c:pt idx="20398">
                        <c:v>1.9706909190145248</c:v>
                      </c:pt>
                      <c:pt idx="20399">
                        <c:v>2.2486389640235336</c:v>
                      </c:pt>
                      <c:pt idx="20400">
                        <c:v>0.92104922334815764</c:v>
                      </c:pt>
                      <c:pt idx="20401">
                        <c:v>2.287733457800496</c:v>
                      </c:pt>
                      <c:pt idx="20402">
                        <c:v>2.1277371567319263</c:v>
                      </c:pt>
                      <c:pt idx="20403">
                        <c:v>3.67354897729059</c:v>
                      </c:pt>
                      <c:pt idx="20404">
                        <c:v>3.6442016774394164</c:v>
                      </c:pt>
                      <c:pt idx="20405">
                        <c:v>4.1041582676131778</c:v>
                      </c:pt>
                      <c:pt idx="20406">
                        <c:v>3.5558700293179655</c:v>
                      </c:pt>
                      <c:pt idx="20407">
                        <c:v>3.4203598893307574</c:v>
                      </c:pt>
                      <c:pt idx="20408">
                        <c:v>3.2249085647098386</c:v>
                      </c:pt>
                      <c:pt idx="20409">
                        <c:v>3.1596127207588407</c:v>
                      </c:pt>
                      <c:pt idx="20410">
                        <c:v>3.1361868292317032</c:v>
                      </c:pt>
                      <c:pt idx="20411">
                        <c:v>2.3128911974300115</c:v>
                      </c:pt>
                      <c:pt idx="20412">
                        <c:v>2.4942891423060591</c:v>
                      </c:pt>
                      <c:pt idx="20413">
                        <c:v>2.1016679039751827</c:v>
                      </c:pt>
                      <c:pt idx="20414">
                        <c:v>2.4910194846389464</c:v>
                      </c:pt>
                      <c:pt idx="20415">
                        <c:v>2.2115995887305995</c:v>
                      </c:pt>
                      <c:pt idx="20416">
                        <c:v>2.4134630570230051</c:v>
                      </c:pt>
                      <c:pt idx="20417">
                        <c:v>1.6555915779894932</c:v>
                      </c:pt>
                      <c:pt idx="20418">
                        <c:v>1.6776421527727754</c:v>
                      </c:pt>
                      <c:pt idx="20419">
                        <c:v>1.7933924324489585</c:v>
                      </c:pt>
                      <c:pt idx="20420">
                        <c:v>1.2449642122153497</c:v>
                      </c:pt>
                      <c:pt idx="20421">
                        <c:v>1.0534806394073737</c:v>
                      </c:pt>
                      <c:pt idx="20422">
                        <c:v>0.32007247182223297</c:v>
                      </c:pt>
                      <c:pt idx="20423">
                        <c:v>0.95145271286272337</c:v>
                      </c:pt>
                      <c:pt idx="20424">
                        <c:v>1.1668130749663204</c:v>
                      </c:pt>
                      <c:pt idx="20425">
                        <c:v>0.84363735486436786</c:v>
                      </c:pt>
                      <c:pt idx="20426">
                        <c:v>3.2266648468524299</c:v>
                      </c:pt>
                      <c:pt idx="20427">
                        <c:v>2.7747545522634449</c:v>
                      </c:pt>
                      <c:pt idx="20428">
                        <c:v>2.0265352616743364</c:v>
                      </c:pt>
                      <c:pt idx="20429">
                        <c:v>1.9164314938985469</c:v>
                      </c:pt>
                      <c:pt idx="20430">
                        <c:v>1.2745818965155205</c:v>
                      </c:pt>
                      <c:pt idx="20431">
                        <c:v>2.7068286646246729</c:v>
                      </c:pt>
                      <c:pt idx="20432">
                        <c:v>2.4952143626861858</c:v>
                      </c:pt>
                      <c:pt idx="20433">
                        <c:v>3.2887796361458981</c:v>
                      </c:pt>
                      <c:pt idx="20434">
                        <c:v>3.0202274116745644</c:v>
                      </c:pt>
                      <c:pt idx="20435">
                        <c:v>2.0904112064508058</c:v>
                      </c:pt>
                      <c:pt idx="20436">
                        <c:v>3.428715539276554</c:v>
                      </c:pt>
                      <c:pt idx="20437">
                        <c:v>1.4987129324732102</c:v>
                      </c:pt>
                      <c:pt idx="20438">
                        <c:v>2.211310838352885</c:v>
                      </c:pt>
                      <c:pt idx="20439">
                        <c:v>1.2103994433730381</c:v>
                      </c:pt>
                      <c:pt idx="20440">
                        <c:v>1.5888044406431061</c:v>
                      </c:pt>
                      <c:pt idx="20441">
                        <c:v>2.1474043116890713</c:v>
                      </c:pt>
                      <c:pt idx="20442">
                        <c:v>1.3391196713341942</c:v>
                      </c:pt>
                      <c:pt idx="20443">
                        <c:v>1.5283610670299324</c:v>
                      </c:pt>
                      <c:pt idx="20444">
                        <c:v>1.1547471794381179</c:v>
                      </c:pt>
                      <c:pt idx="20445">
                        <c:v>1.2156019246391834</c:v>
                      </c:pt>
                      <c:pt idx="20446">
                        <c:v>1.082740064722574</c:v>
                      </c:pt>
                      <c:pt idx="20447">
                        <c:v>1.3059106377340255</c:v>
                      </c:pt>
                      <c:pt idx="20448">
                        <c:v>1.5129481706332959</c:v>
                      </c:pt>
                      <c:pt idx="20449">
                        <c:v>1.1013820918118866</c:v>
                      </c:pt>
                      <c:pt idx="20450">
                        <c:v>2.6474470088606092</c:v>
                      </c:pt>
                      <c:pt idx="20451">
                        <c:v>3.6330942987777255</c:v>
                      </c:pt>
                      <c:pt idx="20452">
                        <c:v>3.1046712389646931</c:v>
                      </c:pt>
                      <c:pt idx="20453">
                        <c:v>2.9784637132186438</c:v>
                      </c:pt>
                      <c:pt idx="20454">
                        <c:v>3.0729298923343396</c:v>
                      </c:pt>
                      <c:pt idx="20455">
                        <c:v>4.6335409479712935</c:v>
                      </c:pt>
                      <c:pt idx="20456">
                        <c:v>2.357995940534499</c:v>
                      </c:pt>
                      <c:pt idx="20457">
                        <c:v>2.1593663139667036</c:v>
                      </c:pt>
                      <c:pt idx="20458">
                        <c:v>2.386236092418772</c:v>
                      </c:pt>
                      <c:pt idx="20459">
                        <c:v>3.2967559349557733</c:v>
                      </c:pt>
                      <c:pt idx="20460">
                        <c:v>3.2480516572870877</c:v>
                      </c:pt>
                      <c:pt idx="20461">
                        <c:v>2.7603557839427943</c:v>
                      </c:pt>
                      <c:pt idx="20462">
                        <c:v>1.3445456603453483</c:v>
                      </c:pt>
                      <c:pt idx="20463">
                        <c:v>2.5145725332156914</c:v>
                      </c:pt>
                      <c:pt idx="20464">
                        <c:v>1.9521629338991797</c:v>
                      </c:pt>
                      <c:pt idx="20465">
                        <c:v>3.5768251626848659</c:v>
                      </c:pt>
                      <c:pt idx="20466">
                        <c:v>4.5249593656264784</c:v>
                      </c:pt>
                      <c:pt idx="20467">
                        <c:v>2.250657421134588</c:v>
                      </c:pt>
                      <c:pt idx="20468">
                        <c:v>1.7568700170380582</c:v>
                      </c:pt>
                      <c:pt idx="20469">
                        <c:v>3.2572464765936675</c:v>
                      </c:pt>
                      <c:pt idx="20470">
                        <c:v>2.5247589689434173</c:v>
                      </c:pt>
                      <c:pt idx="20471">
                        <c:v>1.257249335544238</c:v>
                      </c:pt>
                      <c:pt idx="20472">
                        <c:v>2.7726298786914998</c:v>
                      </c:pt>
                      <c:pt idx="20473">
                        <c:v>2.0570808852855142</c:v>
                      </c:pt>
                      <c:pt idx="20474">
                        <c:v>1.7233180349522719</c:v>
                      </c:pt>
                      <c:pt idx="20475">
                        <c:v>1.8226520409454775E-2</c:v>
                      </c:pt>
                      <c:pt idx="20476">
                        <c:v>8.8501949086513445</c:v>
                      </c:pt>
                      <c:pt idx="20477">
                        <c:v>4.6861186702763895</c:v>
                      </c:pt>
                      <c:pt idx="20478">
                        <c:v>9.4301555769492236</c:v>
                      </c:pt>
                      <c:pt idx="20479">
                        <c:v>3.9109900481559268</c:v>
                      </c:pt>
                      <c:pt idx="20480">
                        <c:v>7.0929906239065295</c:v>
                      </c:pt>
                      <c:pt idx="20481">
                        <c:v>2.7276796562963579</c:v>
                      </c:pt>
                      <c:pt idx="20482">
                        <c:v>2.3815923836280413</c:v>
                      </c:pt>
                      <c:pt idx="20483">
                        <c:v>3.5352881960389957</c:v>
                      </c:pt>
                      <c:pt idx="20484">
                        <c:v>1.5921554771592132</c:v>
                      </c:pt>
                      <c:pt idx="20485">
                        <c:v>2.0043236482179783</c:v>
                      </c:pt>
                      <c:pt idx="20486">
                        <c:v>1.9182016401489081</c:v>
                      </c:pt>
                      <c:pt idx="20487">
                        <c:v>1.0897163081455814</c:v>
                      </c:pt>
                      <c:pt idx="20488">
                        <c:v>0.97487566089261046</c:v>
                      </c:pt>
                      <c:pt idx="20489">
                        <c:v>0.75456183733997706</c:v>
                      </c:pt>
                      <c:pt idx="20490">
                        <c:v>0.55414321085766183</c:v>
                      </c:pt>
                      <c:pt idx="20491">
                        <c:v>0.17124621759213929</c:v>
                      </c:pt>
                      <c:pt idx="20492">
                        <c:v>0.30909772171073657</c:v>
                      </c:pt>
                      <c:pt idx="20493">
                        <c:v>0.13545144764160552</c:v>
                      </c:pt>
                      <c:pt idx="20494">
                        <c:v>6.4447700123355101E-2</c:v>
                      </c:pt>
                      <c:pt idx="20495">
                        <c:v>8.5130207026244936E-2</c:v>
                      </c:pt>
                      <c:pt idx="20496">
                        <c:v>6.3548052789151488E-2</c:v>
                      </c:pt>
                      <c:pt idx="20497">
                        <c:v>3.0568185160750071E-2</c:v>
                      </c:pt>
                      <c:pt idx="20498">
                        <c:v>4.1844912175278047E-2</c:v>
                      </c:pt>
                      <c:pt idx="20499">
                        <c:v>1.8993047205177065E-2</c:v>
                      </c:pt>
                      <c:pt idx="20500">
                        <c:v>2.3345624962740708</c:v>
                      </c:pt>
                      <c:pt idx="20501">
                        <c:v>2.9051107944157146</c:v>
                      </c:pt>
                      <c:pt idx="20502">
                        <c:v>1.3929894770289464</c:v>
                      </c:pt>
                      <c:pt idx="20503">
                        <c:v>2.3498755310270467</c:v>
                      </c:pt>
                      <c:pt idx="20504">
                        <c:v>2.6542124109630536</c:v>
                      </c:pt>
                      <c:pt idx="20505">
                        <c:v>2.2935237767766989</c:v>
                      </c:pt>
                      <c:pt idx="20506">
                        <c:v>2.2773795980999436</c:v>
                      </c:pt>
                      <c:pt idx="20507">
                        <c:v>3.3695564454328943</c:v>
                      </c:pt>
                      <c:pt idx="20508">
                        <c:v>3.1020155270427758</c:v>
                      </c:pt>
                      <c:pt idx="20509">
                        <c:v>3.1639717725226912</c:v>
                      </c:pt>
                      <c:pt idx="20510">
                        <c:v>2.2021238842891626</c:v>
                      </c:pt>
                      <c:pt idx="20511">
                        <c:v>2.2113951163863748</c:v>
                      </c:pt>
                      <c:pt idx="20512">
                        <c:v>1.7339054024269691</c:v>
                      </c:pt>
                      <c:pt idx="20513">
                        <c:v>2.4146343022834085</c:v>
                      </c:pt>
                      <c:pt idx="20514">
                        <c:v>2.5655409385182946</c:v>
                      </c:pt>
                      <c:pt idx="20515">
                        <c:v>2.7136174647375997</c:v>
                      </c:pt>
                      <c:pt idx="20516">
                        <c:v>1.4418372912321455</c:v>
                      </c:pt>
                      <c:pt idx="20517">
                        <c:v>2.1385209394437048</c:v>
                      </c:pt>
                      <c:pt idx="20518">
                        <c:v>2.4481644531784301</c:v>
                      </c:pt>
                      <c:pt idx="20519">
                        <c:v>2.1037382131862947</c:v>
                      </c:pt>
                      <c:pt idx="20520">
                        <c:v>2.2059568442780622</c:v>
                      </c:pt>
                      <c:pt idx="20521">
                        <c:v>3.0493300814063899</c:v>
                      </c:pt>
                      <c:pt idx="20522">
                        <c:v>1.3590966837724527</c:v>
                      </c:pt>
                      <c:pt idx="20523">
                        <c:v>1.4657131134176411</c:v>
                      </c:pt>
                      <c:pt idx="20524">
                        <c:v>1.5848386576413238</c:v>
                      </c:pt>
                      <c:pt idx="20525">
                        <c:v>1.014134457866614</c:v>
                      </c:pt>
                      <c:pt idx="20526">
                        <c:v>2.7314658201126161</c:v>
                      </c:pt>
                      <c:pt idx="20527">
                        <c:v>1.6150912490626039</c:v>
                      </c:pt>
                      <c:pt idx="20528">
                        <c:v>3.934662861736951</c:v>
                      </c:pt>
                      <c:pt idx="20529">
                        <c:v>4.4624231870399305</c:v>
                      </c:pt>
                      <c:pt idx="20530">
                        <c:v>4.1280426130675476</c:v>
                      </c:pt>
                      <c:pt idx="20531">
                        <c:v>4.229504145479055</c:v>
                      </c:pt>
                      <c:pt idx="20532">
                        <c:v>4.5958065891998645</c:v>
                      </c:pt>
                      <c:pt idx="20533">
                        <c:v>3.9033875414839434</c:v>
                      </c:pt>
                      <c:pt idx="20534">
                        <c:v>3.361195128982875</c:v>
                      </c:pt>
                      <c:pt idx="20535">
                        <c:v>2.9157877953955911</c:v>
                      </c:pt>
                      <c:pt idx="20536">
                        <c:v>1.5222228723139459</c:v>
                      </c:pt>
                      <c:pt idx="20537">
                        <c:v>2.3115009123743802</c:v>
                      </c:pt>
                      <c:pt idx="20538">
                        <c:v>1.9287118527656588</c:v>
                      </c:pt>
                      <c:pt idx="20539">
                        <c:v>1.3068074667802907</c:v>
                      </c:pt>
                      <c:pt idx="20540">
                        <c:v>2.003699618007003</c:v>
                      </c:pt>
                      <c:pt idx="20541">
                        <c:v>2.3247020714869362</c:v>
                      </c:pt>
                      <c:pt idx="20542">
                        <c:v>1.1955464509882978</c:v>
                      </c:pt>
                      <c:pt idx="20543">
                        <c:v>1.1050144870879306</c:v>
                      </c:pt>
                      <c:pt idx="20544">
                        <c:v>1.1520832624556203</c:v>
                      </c:pt>
                      <c:pt idx="20545">
                        <c:v>1.6993146867123428</c:v>
                      </c:pt>
                      <c:pt idx="20546">
                        <c:v>1.6986990776240514</c:v>
                      </c:pt>
                      <c:pt idx="20547">
                        <c:v>1.3328675747445582</c:v>
                      </c:pt>
                      <c:pt idx="20548">
                        <c:v>0.55785660771188073</c:v>
                      </c:pt>
                      <c:pt idx="20549">
                        <c:v>1.1857999146133511</c:v>
                      </c:pt>
                      <c:pt idx="20550">
                        <c:v>1.4947054180257509</c:v>
                      </c:pt>
                      <c:pt idx="20551">
                        <c:v>1.8136694073601209</c:v>
                      </c:pt>
                      <c:pt idx="20552">
                        <c:v>1.5034752902365882</c:v>
                      </c:pt>
                      <c:pt idx="20553">
                        <c:v>2.3381213149442428</c:v>
                      </c:pt>
                      <c:pt idx="20554">
                        <c:v>3.3529783207276189</c:v>
                      </c:pt>
                      <c:pt idx="20555">
                        <c:v>2.4176745670933752</c:v>
                      </c:pt>
                      <c:pt idx="20556">
                        <c:v>3.1568000417394653</c:v>
                      </c:pt>
                      <c:pt idx="20557">
                        <c:v>2.2677251204963937</c:v>
                      </c:pt>
                      <c:pt idx="20558">
                        <c:v>2.9980583748095477</c:v>
                      </c:pt>
                      <c:pt idx="20559">
                        <c:v>2.6531313703837651</c:v>
                      </c:pt>
                      <c:pt idx="20560">
                        <c:v>2.1022977052356335</c:v>
                      </c:pt>
                      <c:pt idx="20561">
                        <c:v>1.9087565666817992</c:v>
                      </c:pt>
                      <c:pt idx="20562">
                        <c:v>2.530576788010559</c:v>
                      </c:pt>
                      <c:pt idx="20563">
                        <c:v>1.9117594019424915</c:v>
                      </c:pt>
                      <c:pt idx="20564">
                        <c:v>1.8446937555583027</c:v>
                      </c:pt>
                      <c:pt idx="20565">
                        <c:v>2.1667158992266322</c:v>
                      </c:pt>
                      <c:pt idx="20566">
                        <c:v>1.642786826551057</c:v>
                      </c:pt>
                      <c:pt idx="20567">
                        <c:v>1.6710911194839861</c:v>
                      </c:pt>
                      <c:pt idx="20568">
                        <c:v>2.2186312032211868</c:v>
                      </c:pt>
                      <c:pt idx="20569">
                        <c:v>1.9075018663525309</c:v>
                      </c:pt>
                      <c:pt idx="20570">
                        <c:v>2.2977532971105448</c:v>
                      </c:pt>
                      <c:pt idx="20571">
                        <c:v>1.3675645200543793</c:v>
                      </c:pt>
                      <c:pt idx="20572">
                        <c:v>1.3999407559915695</c:v>
                      </c:pt>
                      <c:pt idx="20573">
                        <c:v>1.7014603018789269</c:v>
                      </c:pt>
                      <c:pt idx="20574">
                        <c:v>1.4943325344208374</c:v>
                      </c:pt>
                      <c:pt idx="20575">
                        <c:v>1.0416312329753834</c:v>
                      </c:pt>
                      <c:pt idx="20576">
                        <c:v>2.4237045374357327</c:v>
                      </c:pt>
                      <c:pt idx="20577">
                        <c:v>2.8838260130325888</c:v>
                      </c:pt>
                      <c:pt idx="20578">
                        <c:v>2.6658119880078868</c:v>
                      </c:pt>
                      <c:pt idx="20579">
                        <c:v>2.8892401848381466</c:v>
                      </c:pt>
                      <c:pt idx="20580">
                        <c:v>2.1290140534896462</c:v>
                      </c:pt>
                      <c:pt idx="20581">
                        <c:v>3.9554302620616437</c:v>
                      </c:pt>
                      <c:pt idx="20582">
                        <c:v>3.6313162579959455</c:v>
                      </c:pt>
                      <c:pt idx="20583">
                        <c:v>2.3225912281494261</c:v>
                      </c:pt>
                      <c:pt idx="20584">
                        <c:v>2.3757112609558222</c:v>
                      </c:pt>
                      <c:pt idx="20585">
                        <c:v>2.9774983270791058</c:v>
                      </c:pt>
                      <c:pt idx="20586">
                        <c:v>2.4020763669348537</c:v>
                      </c:pt>
                      <c:pt idx="20587">
                        <c:v>2.5066050425359094</c:v>
                      </c:pt>
                      <c:pt idx="20588">
                        <c:v>2.0272053837129071</c:v>
                      </c:pt>
                      <c:pt idx="20589">
                        <c:v>1.671086459441828</c:v>
                      </c:pt>
                      <c:pt idx="20590">
                        <c:v>2.9151250978634269</c:v>
                      </c:pt>
                      <c:pt idx="20591">
                        <c:v>2.3897730694650714</c:v>
                      </c:pt>
                      <c:pt idx="20592">
                        <c:v>2.0354392182036016</c:v>
                      </c:pt>
                      <c:pt idx="20593">
                        <c:v>2.5020320402716578</c:v>
                      </c:pt>
                      <c:pt idx="20594">
                        <c:v>2.8716650547945504</c:v>
                      </c:pt>
                      <c:pt idx="20595">
                        <c:v>2.0005328214358449</c:v>
                      </c:pt>
                      <c:pt idx="20596">
                        <c:v>1.8065644612223926</c:v>
                      </c:pt>
                      <c:pt idx="20597">
                        <c:v>3.8232399105278581</c:v>
                      </c:pt>
                      <c:pt idx="20598">
                        <c:v>1.7893906867765557</c:v>
                      </c:pt>
                      <c:pt idx="20599">
                        <c:v>2.2625025329956614</c:v>
                      </c:pt>
                      <c:pt idx="20600">
                        <c:v>2.7944365335685117</c:v>
                      </c:pt>
                      <c:pt idx="20601">
                        <c:v>2.6867298199962781</c:v>
                      </c:pt>
                      <c:pt idx="20602">
                        <c:v>3.60043697446689</c:v>
                      </c:pt>
                      <c:pt idx="20603">
                        <c:v>1.6395423544760463</c:v>
                      </c:pt>
                      <c:pt idx="20604">
                        <c:v>4.8377935498702014</c:v>
                      </c:pt>
                      <c:pt idx="20605">
                        <c:v>2.4986835697714085</c:v>
                      </c:pt>
                      <c:pt idx="20606">
                        <c:v>3.0696327137263912</c:v>
                      </c:pt>
                      <c:pt idx="20607">
                        <c:v>3.5549869542527301</c:v>
                      </c:pt>
                      <c:pt idx="20608">
                        <c:v>4.1459265699969325</c:v>
                      </c:pt>
                      <c:pt idx="20609">
                        <c:v>6.2046203049704012</c:v>
                      </c:pt>
                      <c:pt idx="20610">
                        <c:v>3.1475562979544214</c:v>
                      </c:pt>
                      <c:pt idx="20611">
                        <c:v>4.2780025964633621</c:v>
                      </c:pt>
                      <c:pt idx="20612">
                        <c:v>3.2529172754670288</c:v>
                      </c:pt>
                      <c:pt idx="20613">
                        <c:v>2.9852500867188887</c:v>
                      </c:pt>
                      <c:pt idx="20614">
                        <c:v>4.1717629133726257</c:v>
                      </c:pt>
                      <c:pt idx="20615">
                        <c:v>3.6438164171042686</c:v>
                      </c:pt>
                      <c:pt idx="20616">
                        <c:v>3.2957816774371671</c:v>
                      </c:pt>
                      <c:pt idx="20617">
                        <c:v>2.4868373105222057</c:v>
                      </c:pt>
                      <c:pt idx="20618">
                        <c:v>2.037652358246334</c:v>
                      </c:pt>
                      <c:pt idx="20619">
                        <c:v>1.8438654028940453</c:v>
                      </c:pt>
                      <c:pt idx="20620">
                        <c:v>1.6414510009003191</c:v>
                      </c:pt>
                      <c:pt idx="20621">
                        <c:v>2.5270318914471148</c:v>
                      </c:pt>
                      <c:pt idx="20622">
                        <c:v>2.593307783723636</c:v>
                      </c:pt>
                      <c:pt idx="20623">
                        <c:v>3.189486385825504</c:v>
                      </c:pt>
                      <c:pt idx="20624">
                        <c:v>2.774424981347007</c:v>
                      </c:pt>
                      <c:pt idx="20625">
                        <c:v>1.0785476469889235</c:v>
                      </c:pt>
                      <c:pt idx="20626">
                        <c:v>2.0723494989728364</c:v>
                      </c:pt>
                      <c:pt idx="20627">
                        <c:v>2.9751619473382793</c:v>
                      </c:pt>
                      <c:pt idx="20628">
                        <c:v>2.5511139984709721</c:v>
                      </c:pt>
                      <c:pt idx="20629">
                        <c:v>3.5294051845624672</c:v>
                      </c:pt>
                      <c:pt idx="20630">
                        <c:v>3.4062255625462732</c:v>
                      </c:pt>
                      <c:pt idx="20631">
                        <c:v>3.7835123911394821</c:v>
                      </c:pt>
                      <c:pt idx="20632">
                        <c:v>4.2379997481647358</c:v>
                      </c:pt>
                      <c:pt idx="20633">
                        <c:v>2.9267170319924607</c:v>
                      </c:pt>
                      <c:pt idx="20634">
                        <c:v>3.5258620005378112</c:v>
                      </c:pt>
                      <c:pt idx="20635">
                        <c:v>3.2715737894271331</c:v>
                      </c:pt>
                      <c:pt idx="20636">
                        <c:v>3.1502700595974993</c:v>
                      </c:pt>
                      <c:pt idx="20637">
                        <c:v>3.0716404963047128</c:v>
                      </c:pt>
                      <c:pt idx="20638">
                        <c:v>2.5469810358452722</c:v>
                      </c:pt>
                      <c:pt idx="20639">
                        <c:v>2.4570439894264551</c:v>
                      </c:pt>
                      <c:pt idx="20640">
                        <c:v>1.983482482701137</c:v>
                      </c:pt>
                      <c:pt idx="20641">
                        <c:v>1.8590496658083109</c:v>
                      </c:pt>
                      <c:pt idx="20642">
                        <c:v>2.0376361331642272</c:v>
                      </c:pt>
                      <c:pt idx="20643">
                        <c:v>2.4528739915678792</c:v>
                      </c:pt>
                      <c:pt idx="20644">
                        <c:v>1.5311250395347689</c:v>
                      </c:pt>
                      <c:pt idx="20645">
                        <c:v>1.2350319682186848</c:v>
                      </c:pt>
                      <c:pt idx="20646">
                        <c:v>1.4530753021616207</c:v>
                      </c:pt>
                      <c:pt idx="20647">
                        <c:v>0.79962135329158324</c:v>
                      </c:pt>
                      <c:pt idx="20648">
                        <c:v>0.98099692810552919</c:v>
                      </c:pt>
                      <c:pt idx="20649">
                        <c:v>0.65707041561075485</c:v>
                      </c:pt>
                      <c:pt idx="20650">
                        <c:v>2.4478591395104226</c:v>
                      </c:pt>
                      <c:pt idx="20651">
                        <c:v>1.9688021016365489</c:v>
                      </c:pt>
                      <c:pt idx="20652">
                        <c:v>2.0446266284818644</c:v>
                      </c:pt>
                      <c:pt idx="20653">
                        <c:v>1.3302788970658481</c:v>
                      </c:pt>
                      <c:pt idx="20654">
                        <c:v>2.2746815165191818</c:v>
                      </c:pt>
                      <c:pt idx="20655">
                        <c:v>2.1587738146767852</c:v>
                      </c:pt>
                      <c:pt idx="20656">
                        <c:v>1.9625466171661432</c:v>
                      </c:pt>
                      <c:pt idx="20657">
                        <c:v>2.6290418847636903</c:v>
                      </c:pt>
                      <c:pt idx="20658">
                        <c:v>2.2693960980084213</c:v>
                      </c:pt>
                      <c:pt idx="20659">
                        <c:v>2.0958901932035503</c:v>
                      </c:pt>
                      <c:pt idx="20660">
                        <c:v>2.3192666952726837</c:v>
                      </c:pt>
                      <c:pt idx="20661">
                        <c:v>2.1817432080094639</c:v>
                      </c:pt>
                      <c:pt idx="20662">
                        <c:v>2.5017523970328499</c:v>
                      </c:pt>
                      <c:pt idx="20663">
                        <c:v>2.261396647111392</c:v>
                      </c:pt>
                      <c:pt idx="20664">
                        <c:v>1.5635303128885636</c:v>
                      </c:pt>
                      <c:pt idx="20665">
                        <c:v>2.8558897575994782</c:v>
                      </c:pt>
                      <c:pt idx="20666">
                        <c:v>2.1723779337790057</c:v>
                      </c:pt>
                      <c:pt idx="20667">
                        <c:v>1.784085638376524</c:v>
                      </c:pt>
                      <c:pt idx="20668">
                        <c:v>1.9544001311940002</c:v>
                      </c:pt>
                      <c:pt idx="20669">
                        <c:v>2.9607973818860325</c:v>
                      </c:pt>
                      <c:pt idx="20670">
                        <c:v>0.93418147701039933</c:v>
                      </c:pt>
                      <c:pt idx="20671">
                        <c:v>2.1929061546738815</c:v>
                      </c:pt>
                      <c:pt idx="20672">
                        <c:v>2.4609610218237012</c:v>
                      </c:pt>
                      <c:pt idx="20673">
                        <c:v>2.4966372946538273</c:v>
                      </c:pt>
                      <c:pt idx="20674">
                        <c:v>1.8240903794994925</c:v>
                      </c:pt>
                      <c:pt idx="20675">
                        <c:v>1.0943602380231228</c:v>
                      </c:pt>
                      <c:pt idx="20676">
                        <c:v>1.4886092130488551</c:v>
                      </c:pt>
                      <c:pt idx="20677">
                        <c:v>2.5140442630360109</c:v>
                      </c:pt>
                      <c:pt idx="20678">
                        <c:v>1.4045606416314436</c:v>
                      </c:pt>
                      <c:pt idx="20679">
                        <c:v>2.3255150275820893</c:v>
                      </c:pt>
                      <c:pt idx="20680">
                        <c:v>1.9736278401264022</c:v>
                      </c:pt>
                      <c:pt idx="20681">
                        <c:v>1.983046222973605</c:v>
                      </c:pt>
                      <c:pt idx="20682">
                        <c:v>2.5202524836198235</c:v>
                      </c:pt>
                      <c:pt idx="20683">
                        <c:v>1.4735187565492311</c:v>
                      </c:pt>
                      <c:pt idx="20684">
                        <c:v>2.4724859481984165</c:v>
                      </c:pt>
                      <c:pt idx="20685">
                        <c:v>2.2499502534707996</c:v>
                      </c:pt>
                      <c:pt idx="20686">
                        <c:v>1.8303780260803257</c:v>
                      </c:pt>
                      <c:pt idx="20687">
                        <c:v>1.7123805489015733</c:v>
                      </c:pt>
                      <c:pt idx="20688">
                        <c:v>1.0035365027510075</c:v>
                      </c:pt>
                      <c:pt idx="20689">
                        <c:v>2.3944990102864954</c:v>
                      </c:pt>
                      <c:pt idx="20690">
                        <c:v>1.5392871082375232</c:v>
                      </c:pt>
                      <c:pt idx="20691">
                        <c:v>1.5961710333313412</c:v>
                      </c:pt>
                      <c:pt idx="20692">
                        <c:v>1.9181867900714329</c:v>
                      </c:pt>
                      <c:pt idx="20693">
                        <c:v>1.3962210565873368</c:v>
                      </c:pt>
                      <c:pt idx="20694">
                        <c:v>1.446945075417742</c:v>
                      </c:pt>
                      <c:pt idx="20695">
                        <c:v>1.1810221213209371</c:v>
                      </c:pt>
                      <c:pt idx="20696">
                        <c:v>1.4605061038704277</c:v>
                      </c:pt>
                      <c:pt idx="20697">
                        <c:v>1.6082606657026894</c:v>
                      </c:pt>
                      <c:pt idx="20698">
                        <c:v>1.7084380892957507</c:v>
                      </c:pt>
                      <c:pt idx="20699">
                        <c:v>2.5098373971839703</c:v>
                      </c:pt>
                      <c:pt idx="20700">
                        <c:v>0.54219584082287908</c:v>
                      </c:pt>
                      <c:pt idx="20701">
                        <c:v>0.8648864472386153</c:v>
                      </c:pt>
                      <c:pt idx="20702">
                        <c:v>3.332095574454383</c:v>
                      </c:pt>
                      <c:pt idx="20703">
                        <c:v>5.407203741974091</c:v>
                      </c:pt>
                      <c:pt idx="20704">
                        <c:v>2.8375025629845361</c:v>
                      </c:pt>
                      <c:pt idx="20705">
                        <c:v>2.6197152065432991</c:v>
                      </c:pt>
                      <c:pt idx="20706">
                        <c:v>3.1117997920824774</c:v>
                      </c:pt>
                      <c:pt idx="20707">
                        <c:v>3.750777307965746</c:v>
                      </c:pt>
                      <c:pt idx="20708">
                        <c:v>1.763285659477023</c:v>
                      </c:pt>
                      <c:pt idx="20709">
                        <c:v>3.1184457553723224</c:v>
                      </c:pt>
                      <c:pt idx="20710">
                        <c:v>1.0415571073094065</c:v>
                      </c:pt>
                      <c:pt idx="20711">
                        <c:v>2.3633874046124914</c:v>
                      </c:pt>
                      <c:pt idx="20712">
                        <c:v>1.4136176305766637</c:v>
                      </c:pt>
                      <c:pt idx="20713">
                        <c:v>2.3227863835719345</c:v>
                      </c:pt>
                      <c:pt idx="20714">
                        <c:v>1.2544621318659506</c:v>
                      </c:pt>
                      <c:pt idx="20715">
                        <c:v>1.7077189878472492</c:v>
                      </c:pt>
                      <c:pt idx="20716">
                        <c:v>1.3518593852175298</c:v>
                      </c:pt>
                      <c:pt idx="20717">
                        <c:v>0.91143663861198765</c:v>
                      </c:pt>
                      <c:pt idx="20718">
                        <c:v>0.53457078125634139</c:v>
                      </c:pt>
                      <c:pt idx="20719">
                        <c:v>0.96900666903076726</c:v>
                      </c:pt>
                      <c:pt idx="20720">
                        <c:v>0.86241079652015884</c:v>
                      </c:pt>
                      <c:pt idx="20721">
                        <c:v>0.46898566163948746</c:v>
                      </c:pt>
                      <c:pt idx="20722">
                        <c:v>0.14737837717900065</c:v>
                      </c:pt>
                      <c:pt idx="20723">
                        <c:v>0.29607201800583688</c:v>
                      </c:pt>
                      <c:pt idx="20724">
                        <c:v>0.74111039197364403</c:v>
                      </c:pt>
                      <c:pt idx="20725">
                        <c:v>0.99439320098478123</c:v>
                      </c:pt>
                      <c:pt idx="20726">
                        <c:v>1.3515823111111369</c:v>
                      </c:pt>
                      <c:pt idx="20727">
                        <c:v>2.6774867841344858</c:v>
                      </c:pt>
                      <c:pt idx="20728">
                        <c:v>3.0067857509107512</c:v>
                      </c:pt>
                      <c:pt idx="20729">
                        <c:v>3.7711660055518332</c:v>
                      </c:pt>
                      <c:pt idx="20730">
                        <c:v>2.5784315809643035</c:v>
                      </c:pt>
                      <c:pt idx="20731">
                        <c:v>2.6130979173948612</c:v>
                      </c:pt>
                      <c:pt idx="20732">
                        <c:v>2.5050660365409856</c:v>
                      </c:pt>
                      <c:pt idx="20733">
                        <c:v>3.3657159429814305</c:v>
                      </c:pt>
                      <c:pt idx="20734">
                        <c:v>1.5064468005792497</c:v>
                      </c:pt>
                      <c:pt idx="20735">
                        <c:v>2.6358193597595614</c:v>
                      </c:pt>
                      <c:pt idx="20736">
                        <c:v>2.2958640830423112</c:v>
                      </c:pt>
                      <c:pt idx="20737">
                        <c:v>2.4163777514890987</c:v>
                      </c:pt>
                      <c:pt idx="20738">
                        <c:v>2.3206436375179487</c:v>
                      </c:pt>
                      <c:pt idx="20739">
                        <c:v>1.5919983309306629</c:v>
                      </c:pt>
                      <c:pt idx="20740">
                        <c:v>1.3161839267477931</c:v>
                      </c:pt>
                      <c:pt idx="20741">
                        <c:v>1.8360579063724745</c:v>
                      </c:pt>
                      <c:pt idx="20742">
                        <c:v>1.8269775356128042</c:v>
                      </c:pt>
                      <c:pt idx="20743">
                        <c:v>1.9785519351661005</c:v>
                      </c:pt>
                      <c:pt idx="20744">
                        <c:v>0.97439421239060553</c:v>
                      </c:pt>
                      <c:pt idx="20745">
                        <c:v>1.1779006998789079</c:v>
                      </c:pt>
                      <c:pt idx="20746">
                        <c:v>0.94724039843097663</c:v>
                      </c:pt>
                      <c:pt idx="20747">
                        <c:v>0.47934582438258255</c:v>
                      </c:pt>
                      <c:pt idx="20748">
                        <c:v>0.90222635014782848</c:v>
                      </c:pt>
                      <c:pt idx="20749">
                        <c:v>0.89920736526730338</c:v>
                      </c:pt>
                      <c:pt idx="20750">
                        <c:v>0.364125136653558</c:v>
                      </c:pt>
                      <c:pt idx="20751">
                        <c:v>2.2837203139780362</c:v>
                      </c:pt>
                      <c:pt idx="20752">
                        <c:v>3.0651511352077785</c:v>
                      </c:pt>
                      <c:pt idx="20753">
                        <c:v>4.5565193607766483</c:v>
                      </c:pt>
                      <c:pt idx="20754">
                        <c:v>3.8742649481416414</c:v>
                      </c:pt>
                      <c:pt idx="20755">
                        <c:v>4.8541899620804383</c:v>
                      </c:pt>
                      <c:pt idx="20756">
                        <c:v>4.0201235715340351</c:v>
                      </c:pt>
                      <c:pt idx="20757">
                        <c:v>3.1891880251573355</c:v>
                      </c:pt>
                      <c:pt idx="20758">
                        <c:v>2.8462448205467257</c:v>
                      </c:pt>
                      <c:pt idx="20759">
                        <c:v>2.5098294345326617</c:v>
                      </c:pt>
                      <c:pt idx="20760">
                        <c:v>1.8733967529892668</c:v>
                      </c:pt>
                      <c:pt idx="20761">
                        <c:v>2.2840594522016313</c:v>
                      </c:pt>
                      <c:pt idx="20762">
                        <c:v>1.5609596448215144</c:v>
                      </c:pt>
                      <c:pt idx="20763">
                        <c:v>1.783623686225738</c:v>
                      </c:pt>
                      <c:pt idx="20764">
                        <c:v>1.0666587166557853</c:v>
                      </c:pt>
                      <c:pt idx="20765">
                        <c:v>0.74519570755270448</c:v>
                      </c:pt>
                      <c:pt idx="20766">
                        <c:v>0.62219832324545998</c:v>
                      </c:pt>
                      <c:pt idx="20767">
                        <c:v>0.92068841584590866</c:v>
                      </c:pt>
                      <c:pt idx="20768">
                        <c:v>0.79631217134036358</c:v>
                      </c:pt>
                      <c:pt idx="20769">
                        <c:v>0.72225142108711737</c:v>
                      </c:pt>
                      <c:pt idx="20770">
                        <c:v>0.56726074892890666</c:v>
                      </c:pt>
                      <c:pt idx="20771">
                        <c:v>0.38766098452592812</c:v>
                      </c:pt>
                      <c:pt idx="20772">
                        <c:v>0.26510031729092687</c:v>
                      </c:pt>
                      <c:pt idx="20773">
                        <c:v>0.33254722027753447</c:v>
                      </c:pt>
                      <c:pt idx="20774">
                        <c:v>0.23308914425308586</c:v>
                      </c:pt>
                      <c:pt idx="20775">
                        <c:v>2.3734910573635557</c:v>
                      </c:pt>
                      <c:pt idx="20776">
                        <c:v>2.801980488936342</c:v>
                      </c:pt>
                      <c:pt idx="20777">
                        <c:v>3.4691165986310861</c:v>
                      </c:pt>
                      <c:pt idx="20778">
                        <c:v>2.3446973423600244</c:v>
                      </c:pt>
                      <c:pt idx="20779">
                        <c:v>2.4198852137653462</c:v>
                      </c:pt>
                      <c:pt idx="20780">
                        <c:v>3.3506043610654741</c:v>
                      </c:pt>
                      <c:pt idx="20781">
                        <c:v>2.8033989890932833</c:v>
                      </c:pt>
                      <c:pt idx="20782">
                        <c:v>3.6644537840463034</c:v>
                      </c:pt>
                      <c:pt idx="20783">
                        <c:v>4.153724147698461</c:v>
                      </c:pt>
                      <c:pt idx="20784">
                        <c:v>1.5944802212152385</c:v>
                      </c:pt>
                      <c:pt idx="20785">
                        <c:v>2.5542210016037892</c:v>
                      </c:pt>
                      <c:pt idx="20786">
                        <c:v>2.9959839551343177</c:v>
                      </c:pt>
                      <c:pt idx="20787">
                        <c:v>3.1313415230993598</c:v>
                      </c:pt>
                      <c:pt idx="20788">
                        <c:v>3.4034763024050516</c:v>
                      </c:pt>
                      <c:pt idx="20789">
                        <c:v>3.8183309441829474</c:v>
                      </c:pt>
                      <c:pt idx="20790">
                        <c:v>3.256619777259564</c:v>
                      </c:pt>
                      <c:pt idx="20791">
                        <c:v>3.1112437744013191</c:v>
                      </c:pt>
                      <c:pt idx="20792">
                        <c:v>1.5134561152120003</c:v>
                      </c:pt>
                      <c:pt idx="20793">
                        <c:v>1.7499722579550641</c:v>
                      </c:pt>
                      <c:pt idx="20794">
                        <c:v>2.8774499095658781</c:v>
                      </c:pt>
                      <c:pt idx="20795">
                        <c:v>2.0286136231621787</c:v>
                      </c:pt>
                      <c:pt idx="20796">
                        <c:v>2.4083317460485483</c:v>
                      </c:pt>
                      <c:pt idx="20797">
                        <c:v>3.2099657923614506</c:v>
                      </c:pt>
                      <c:pt idx="20798">
                        <c:v>2.3741296472534614</c:v>
                      </c:pt>
                      <c:pt idx="20799">
                        <c:v>2.223140249237106</c:v>
                      </c:pt>
                      <c:pt idx="20800">
                        <c:v>2.4965984326631627</c:v>
                      </c:pt>
                      <c:pt idx="20801">
                        <c:v>3.4281146257001409</c:v>
                      </c:pt>
                      <c:pt idx="20802">
                        <c:v>3.1122469221936795</c:v>
                      </c:pt>
                      <c:pt idx="20803">
                        <c:v>3.4029084374139491</c:v>
                      </c:pt>
                      <c:pt idx="20804">
                        <c:v>3.0712284589890699</c:v>
                      </c:pt>
                      <c:pt idx="20805">
                        <c:v>2.3612367420094742</c:v>
                      </c:pt>
                      <c:pt idx="20806">
                        <c:v>2.2423608541771189</c:v>
                      </c:pt>
                      <c:pt idx="20807">
                        <c:v>3.4338042877002226</c:v>
                      </c:pt>
                      <c:pt idx="20808">
                        <c:v>4.8296746974678255</c:v>
                      </c:pt>
                      <c:pt idx="20809">
                        <c:v>3.4595225599257455</c:v>
                      </c:pt>
                      <c:pt idx="20810">
                        <c:v>4.1307795616705691</c:v>
                      </c:pt>
                      <c:pt idx="20811">
                        <c:v>3.8572642725775705</c:v>
                      </c:pt>
                      <c:pt idx="20812">
                        <c:v>2.2962274291698779</c:v>
                      </c:pt>
                      <c:pt idx="20813">
                        <c:v>2.1857390738270235</c:v>
                      </c:pt>
                      <c:pt idx="20814">
                        <c:v>1.2493018105581344</c:v>
                      </c:pt>
                      <c:pt idx="20815">
                        <c:v>2.8588860601521238</c:v>
                      </c:pt>
                      <c:pt idx="20816">
                        <c:v>2.2503066675051806</c:v>
                      </c:pt>
                      <c:pt idx="20817">
                        <c:v>2.6619100952571122</c:v>
                      </c:pt>
                      <c:pt idx="20818">
                        <c:v>2.5699252744182961</c:v>
                      </c:pt>
                      <c:pt idx="20819">
                        <c:v>2.248178821014184</c:v>
                      </c:pt>
                      <c:pt idx="20820">
                        <c:v>3.8136564154333108</c:v>
                      </c:pt>
                      <c:pt idx="20821">
                        <c:v>1.4552923236248914</c:v>
                      </c:pt>
                      <c:pt idx="20822">
                        <c:v>2.7141324609478445</c:v>
                      </c:pt>
                      <c:pt idx="20823">
                        <c:v>2.0717385205685415</c:v>
                      </c:pt>
                      <c:pt idx="20824">
                        <c:v>1.5893445859141251</c:v>
                      </c:pt>
                      <c:pt idx="20825">
                        <c:v>2.5837301167331055</c:v>
                      </c:pt>
                      <c:pt idx="20826">
                        <c:v>3.8547233361282771</c:v>
                      </c:pt>
                      <c:pt idx="20827">
                        <c:v>4.9843279560212297</c:v>
                      </c:pt>
                      <c:pt idx="20828">
                        <c:v>5.6276384380303641</c:v>
                      </c:pt>
                      <c:pt idx="20829">
                        <c:v>4.8782710213598151</c:v>
                      </c:pt>
                      <c:pt idx="20830">
                        <c:v>5.1945517286151297</c:v>
                      </c:pt>
                      <c:pt idx="20831">
                        <c:v>4.5329969832473305</c:v>
                      </c:pt>
                      <c:pt idx="20832">
                        <c:v>4.5832658358060652</c:v>
                      </c:pt>
                      <c:pt idx="20833">
                        <c:v>5.5298441100442757</c:v>
                      </c:pt>
                      <c:pt idx="20834">
                        <c:v>2.4275064691846984</c:v>
                      </c:pt>
                      <c:pt idx="20835">
                        <c:v>2.5137160512000372</c:v>
                      </c:pt>
                      <c:pt idx="20836">
                        <c:v>2.1119021747401137</c:v>
                      </c:pt>
                      <c:pt idx="20837">
                        <c:v>1.8118714035360608</c:v>
                      </c:pt>
                      <c:pt idx="20838">
                        <c:v>4.1863360625366974</c:v>
                      </c:pt>
                      <c:pt idx="20839">
                        <c:v>4.1023695683908716</c:v>
                      </c:pt>
                      <c:pt idx="20840">
                        <c:v>2.975699027224322</c:v>
                      </c:pt>
                      <c:pt idx="20841">
                        <c:v>3.0887389873896227</c:v>
                      </c:pt>
                      <c:pt idx="20842">
                        <c:v>3.1463591493065528</c:v>
                      </c:pt>
                      <c:pt idx="20843">
                        <c:v>2.8450709372769367</c:v>
                      </c:pt>
                      <c:pt idx="20844">
                        <c:v>4.2223974212027064</c:v>
                      </c:pt>
                      <c:pt idx="20845">
                        <c:v>1.6783565487692194</c:v>
                      </c:pt>
                      <c:pt idx="20846">
                        <c:v>2.6337904936556709</c:v>
                      </c:pt>
                      <c:pt idx="20847">
                        <c:v>3.1905353930010842</c:v>
                      </c:pt>
                      <c:pt idx="20848">
                        <c:v>1.9267066654026426</c:v>
                      </c:pt>
                      <c:pt idx="20849">
                        <c:v>1.7344177984272151</c:v>
                      </c:pt>
                      <c:pt idx="20850">
                        <c:v>0.76268587422983614</c:v>
                      </c:pt>
                      <c:pt idx="20851">
                        <c:v>1.4214303439069529</c:v>
                      </c:pt>
                      <c:pt idx="20852">
                        <c:v>1.4079020275984311</c:v>
                      </c:pt>
                      <c:pt idx="20853">
                        <c:v>1.9810190071363478</c:v>
                      </c:pt>
                      <c:pt idx="20854">
                        <c:v>3.4042061673366026</c:v>
                      </c:pt>
                      <c:pt idx="20855">
                        <c:v>2.4801402285111016</c:v>
                      </c:pt>
                      <c:pt idx="20856">
                        <c:v>1.2007608357030823</c:v>
                      </c:pt>
                      <c:pt idx="20857">
                        <c:v>1.6929660077879862</c:v>
                      </c:pt>
                      <c:pt idx="20858">
                        <c:v>0.44858859305463189</c:v>
                      </c:pt>
                      <c:pt idx="20859">
                        <c:v>2.0079771468042686</c:v>
                      </c:pt>
                      <c:pt idx="20860">
                        <c:v>1.4971561022138211</c:v>
                      </c:pt>
                      <c:pt idx="20861">
                        <c:v>1.9379780196652163</c:v>
                      </c:pt>
                      <c:pt idx="20862">
                        <c:v>2.1126137394175877</c:v>
                      </c:pt>
                      <c:pt idx="20863">
                        <c:v>1.5651507368414976</c:v>
                      </c:pt>
                      <c:pt idx="20864">
                        <c:v>0.868358239132073</c:v>
                      </c:pt>
                      <c:pt idx="20865">
                        <c:v>1.50678380437905</c:v>
                      </c:pt>
                      <c:pt idx="20866">
                        <c:v>1.8341797493979342</c:v>
                      </c:pt>
                      <c:pt idx="20867">
                        <c:v>1.8055542397121225</c:v>
                      </c:pt>
                      <c:pt idx="20868">
                        <c:v>1.7089665215240486</c:v>
                      </c:pt>
                      <c:pt idx="20869">
                        <c:v>0.96073318688113318</c:v>
                      </c:pt>
                      <c:pt idx="20870">
                        <c:v>0.84171681236007012</c:v>
                      </c:pt>
                      <c:pt idx="20871">
                        <c:v>1.2129497194246142</c:v>
                      </c:pt>
                      <c:pt idx="20872">
                        <c:v>1.4431828254430545</c:v>
                      </c:pt>
                      <c:pt idx="20873">
                        <c:v>1.292059090375574</c:v>
                      </c:pt>
                      <c:pt idx="20874">
                        <c:v>1.0244227525782732</c:v>
                      </c:pt>
                      <c:pt idx="20875">
                        <c:v>3.0422037977001715</c:v>
                      </c:pt>
                      <c:pt idx="20876">
                        <c:v>2.2976121978177977</c:v>
                      </c:pt>
                      <c:pt idx="20877">
                        <c:v>3.8312795774547217</c:v>
                      </c:pt>
                      <c:pt idx="20878">
                        <c:v>2.1029660177804064</c:v>
                      </c:pt>
                      <c:pt idx="20879">
                        <c:v>3.9517493606207328</c:v>
                      </c:pt>
                      <c:pt idx="20880">
                        <c:v>4.2440992783540992</c:v>
                      </c:pt>
                      <c:pt idx="20881">
                        <c:v>3.0768085838961796</c:v>
                      </c:pt>
                      <c:pt idx="20882">
                        <c:v>3.3071299727709857</c:v>
                      </c:pt>
                      <c:pt idx="20883">
                        <c:v>2.6940588522267737</c:v>
                      </c:pt>
                      <c:pt idx="20884">
                        <c:v>2.8927093947650913</c:v>
                      </c:pt>
                      <c:pt idx="20885">
                        <c:v>4.0755698500237942</c:v>
                      </c:pt>
                      <c:pt idx="20886">
                        <c:v>2.3750576515862383</c:v>
                      </c:pt>
                      <c:pt idx="20887">
                        <c:v>2.0675565741631017</c:v>
                      </c:pt>
                      <c:pt idx="20888">
                        <c:v>2.2388689194449403</c:v>
                      </c:pt>
                      <c:pt idx="20889">
                        <c:v>2.7928862304752817</c:v>
                      </c:pt>
                      <c:pt idx="20890">
                        <c:v>2.9186816231508139</c:v>
                      </c:pt>
                      <c:pt idx="20891">
                        <c:v>1.8392964710547735</c:v>
                      </c:pt>
                      <c:pt idx="20892">
                        <c:v>2.7923313251495636</c:v>
                      </c:pt>
                      <c:pt idx="20893">
                        <c:v>3.2471266664173504</c:v>
                      </c:pt>
                      <c:pt idx="20894">
                        <c:v>2.9305196724706151</c:v>
                      </c:pt>
                      <c:pt idx="20895">
                        <c:v>2.6640605701315017</c:v>
                      </c:pt>
                      <c:pt idx="20896">
                        <c:v>3.6218450067707675</c:v>
                      </c:pt>
                      <c:pt idx="20897">
                        <c:v>2.5316176763131386</c:v>
                      </c:pt>
                      <c:pt idx="20898">
                        <c:v>2.6499817558494057</c:v>
                      </c:pt>
                      <c:pt idx="20899">
                        <c:v>1.6172909599652017</c:v>
                      </c:pt>
                      <c:pt idx="20900">
                        <c:v>3.8292511717156135</c:v>
                      </c:pt>
                      <c:pt idx="20901">
                        <c:v>2.5932987562575098</c:v>
                      </c:pt>
                      <c:pt idx="20902">
                        <c:v>4.0463943585590778</c:v>
                      </c:pt>
                      <c:pt idx="20903">
                        <c:v>4.7068753601192466</c:v>
                      </c:pt>
                      <c:pt idx="20904">
                        <c:v>3.1006689689846616</c:v>
                      </c:pt>
                      <c:pt idx="20905">
                        <c:v>4.7103713158630294</c:v>
                      </c:pt>
                      <c:pt idx="20906">
                        <c:v>6.5959015648548176</c:v>
                      </c:pt>
                      <c:pt idx="20907">
                        <c:v>3.1382944210488248</c:v>
                      </c:pt>
                      <c:pt idx="20908">
                        <c:v>3.4241457008400471</c:v>
                      </c:pt>
                      <c:pt idx="20909">
                        <c:v>2.0423272468807756</c:v>
                      </c:pt>
                      <c:pt idx="20910">
                        <c:v>2.4253865319622387</c:v>
                      </c:pt>
                      <c:pt idx="20911">
                        <c:v>2.5507787697080451</c:v>
                      </c:pt>
                      <c:pt idx="20912">
                        <c:v>4.159056789114298</c:v>
                      </c:pt>
                      <c:pt idx="20913">
                        <c:v>2.8345598770171678</c:v>
                      </c:pt>
                      <c:pt idx="20914">
                        <c:v>3.1362962449046079</c:v>
                      </c:pt>
                      <c:pt idx="20915">
                        <c:v>2.2656917293432617</c:v>
                      </c:pt>
                      <c:pt idx="20916">
                        <c:v>2.3578985496189233</c:v>
                      </c:pt>
                      <c:pt idx="20917">
                        <c:v>3.736559996737479</c:v>
                      </c:pt>
                      <c:pt idx="20918">
                        <c:v>2.9427648608486434</c:v>
                      </c:pt>
                      <c:pt idx="20919">
                        <c:v>3.2354125482432794</c:v>
                      </c:pt>
                      <c:pt idx="20920">
                        <c:v>2.7577846888403794</c:v>
                      </c:pt>
                      <c:pt idx="20921">
                        <c:v>1.2322494631995993</c:v>
                      </c:pt>
                      <c:pt idx="20922">
                        <c:v>2.3182024319656596</c:v>
                      </c:pt>
                      <c:pt idx="20923">
                        <c:v>2.6837479782809832</c:v>
                      </c:pt>
                      <c:pt idx="20924">
                        <c:v>2.1761928087888416</c:v>
                      </c:pt>
                      <c:pt idx="20925">
                        <c:v>2.5653222277369743</c:v>
                      </c:pt>
                      <c:pt idx="20926">
                        <c:v>3.0391013890237146</c:v>
                      </c:pt>
                      <c:pt idx="20927">
                        <c:v>2.945783921103577</c:v>
                      </c:pt>
                      <c:pt idx="20928">
                        <c:v>2.7439587659607936</c:v>
                      </c:pt>
                      <c:pt idx="20929">
                        <c:v>3.6841652040025243</c:v>
                      </c:pt>
                      <c:pt idx="20930">
                        <c:v>4.4801999500418939</c:v>
                      </c:pt>
                      <c:pt idx="20931">
                        <c:v>3.5119765484120782</c:v>
                      </c:pt>
                      <c:pt idx="20932">
                        <c:v>6.0750133841048344</c:v>
                      </c:pt>
                      <c:pt idx="20933">
                        <c:v>2.6014689028020035</c:v>
                      </c:pt>
                      <c:pt idx="20934">
                        <c:v>2.5669039714120143</c:v>
                      </c:pt>
                      <c:pt idx="20935">
                        <c:v>3.2420095102975433</c:v>
                      </c:pt>
                      <c:pt idx="20936">
                        <c:v>2.7862700928938975</c:v>
                      </c:pt>
                      <c:pt idx="20937">
                        <c:v>3.2864063251131514</c:v>
                      </c:pt>
                      <c:pt idx="20938">
                        <c:v>4.0031507863568443</c:v>
                      </c:pt>
                      <c:pt idx="20939">
                        <c:v>2.5925676870077243</c:v>
                      </c:pt>
                      <c:pt idx="20940">
                        <c:v>3.7061633594449801</c:v>
                      </c:pt>
                      <c:pt idx="20941">
                        <c:v>3.1256981468337575</c:v>
                      </c:pt>
                      <c:pt idx="20942">
                        <c:v>2.5230592981407121</c:v>
                      </c:pt>
                      <c:pt idx="20943">
                        <c:v>2.1967179471005607</c:v>
                      </c:pt>
                      <c:pt idx="20944">
                        <c:v>2.1259064197804554</c:v>
                      </c:pt>
                      <c:pt idx="20945">
                        <c:v>2.470420237359598</c:v>
                      </c:pt>
                      <c:pt idx="20946">
                        <c:v>2.6121837544807733</c:v>
                      </c:pt>
                      <c:pt idx="20947">
                        <c:v>2.571240053278276</c:v>
                      </c:pt>
                      <c:pt idx="20948">
                        <c:v>1.9004127601709486</c:v>
                      </c:pt>
                      <c:pt idx="20949">
                        <c:v>1.6458953485822598</c:v>
                      </c:pt>
                      <c:pt idx="20950">
                        <c:v>1.8788001307522251</c:v>
                      </c:pt>
                      <c:pt idx="20951">
                        <c:v>2.5310444273700341</c:v>
                      </c:pt>
                      <c:pt idx="20952">
                        <c:v>2.7940410058410166</c:v>
                      </c:pt>
                      <c:pt idx="20953">
                        <c:v>2.4756111721760683</c:v>
                      </c:pt>
                      <c:pt idx="20954">
                        <c:v>2.3359598875488401</c:v>
                      </c:pt>
                      <c:pt idx="20955">
                        <c:v>4.5439218741419634</c:v>
                      </c:pt>
                      <c:pt idx="20956">
                        <c:v>3.4709819755001479</c:v>
                      </c:pt>
                      <c:pt idx="20957">
                        <c:v>3.6994671268090369</c:v>
                      </c:pt>
                      <c:pt idx="20958">
                        <c:v>1.9037206329419807</c:v>
                      </c:pt>
                      <c:pt idx="20959">
                        <c:v>4.2758613185558358</c:v>
                      </c:pt>
                      <c:pt idx="20960">
                        <c:v>4.2872402137097181</c:v>
                      </c:pt>
                      <c:pt idx="20961">
                        <c:v>0.97449851322091452</c:v>
                      </c:pt>
                      <c:pt idx="20962">
                        <c:v>2.938290744976725</c:v>
                      </c:pt>
                      <c:pt idx="20963">
                        <c:v>2.8636794182051042</c:v>
                      </c:pt>
                      <c:pt idx="20964">
                        <c:v>1.8868158293936277</c:v>
                      </c:pt>
                      <c:pt idx="20965">
                        <c:v>2.586564169125412</c:v>
                      </c:pt>
                      <c:pt idx="20966">
                        <c:v>1.8659107731214288</c:v>
                      </c:pt>
                      <c:pt idx="20967">
                        <c:v>2.4643612859191406</c:v>
                      </c:pt>
                      <c:pt idx="20968">
                        <c:v>1.421143050282897</c:v>
                      </c:pt>
                      <c:pt idx="20969">
                        <c:v>2.0166860856638951</c:v>
                      </c:pt>
                      <c:pt idx="20970">
                        <c:v>1.7231955238451955</c:v>
                      </c:pt>
                      <c:pt idx="20971">
                        <c:v>1.7637995283244408</c:v>
                      </c:pt>
                      <c:pt idx="20972">
                        <c:v>0.72791992860313826</c:v>
                      </c:pt>
                      <c:pt idx="20973">
                        <c:v>1.3826719320677414</c:v>
                      </c:pt>
                      <c:pt idx="20974">
                        <c:v>1.4128197603017962</c:v>
                      </c:pt>
                      <c:pt idx="20975">
                        <c:v>1.6801010085460157</c:v>
                      </c:pt>
                      <c:pt idx="20976">
                        <c:v>2.3016076997037951</c:v>
                      </c:pt>
                      <c:pt idx="20977">
                        <c:v>2.6275531168860242</c:v>
                      </c:pt>
                      <c:pt idx="20978">
                        <c:v>2.3329931353025688</c:v>
                      </c:pt>
                      <c:pt idx="20979">
                        <c:v>2.7851937587727291</c:v>
                      </c:pt>
                      <c:pt idx="20980">
                        <c:v>2.3277025857331424</c:v>
                      </c:pt>
                      <c:pt idx="20981">
                        <c:v>1.8551360692030165</c:v>
                      </c:pt>
                      <c:pt idx="20982">
                        <c:v>2.1270798053327504</c:v>
                      </c:pt>
                      <c:pt idx="20983">
                        <c:v>1.8004786765621648</c:v>
                      </c:pt>
                      <c:pt idx="20984">
                        <c:v>1.6615685348735989</c:v>
                      </c:pt>
                      <c:pt idx="20985">
                        <c:v>1.3921300569948116</c:v>
                      </c:pt>
                      <c:pt idx="20986">
                        <c:v>1.853713016519503</c:v>
                      </c:pt>
                      <c:pt idx="20987">
                        <c:v>2.5077109503017447</c:v>
                      </c:pt>
                      <c:pt idx="20988">
                        <c:v>2.6085291699932536</c:v>
                      </c:pt>
                      <c:pt idx="20989">
                        <c:v>2.0015342953957602</c:v>
                      </c:pt>
                      <c:pt idx="20990">
                        <c:v>1.8765702455910995</c:v>
                      </c:pt>
                      <c:pt idx="20991">
                        <c:v>1.0196473482263879</c:v>
                      </c:pt>
                      <c:pt idx="20992">
                        <c:v>1.9429085342270003</c:v>
                      </c:pt>
                      <c:pt idx="20993">
                        <c:v>1.8818633131661409</c:v>
                      </c:pt>
                      <c:pt idx="20994">
                        <c:v>0.93642300455692629</c:v>
                      </c:pt>
                      <c:pt idx="20995">
                        <c:v>0.66087416479435979</c:v>
                      </c:pt>
                      <c:pt idx="20996">
                        <c:v>0.80504841219794065</c:v>
                      </c:pt>
                      <c:pt idx="20997">
                        <c:v>1.2137850410941773</c:v>
                      </c:pt>
                      <c:pt idx="20998">
                        <c:v>1.2664992405151827</c:v>
                      </c:pt>
                      <c:pt idx="20999">
                        <c:v>1.1598046764547889</c:v>
                      </c:pt>
                      <c:pt idx="21000">
                        <c:v>1.7898011636159876</c:v>
                      </c:pt>
                      <c:pt idx="21001">
                        <c:v>1.7793321279051877</c:v>
                      </c:pt>
                      <c:pt idx="21002">
                        <c:v>4.2534506149402214</c:v>
                      </c:pt>
                      <c:pt idx="21003">
                        <c:v>3.4505692352965172</c:v>
                      </c:pt>
                      <c:pt idx="21004">
                        <c:v>2.9327153322271298</c:v>
                      </c:pt>
                      <c:pt idx="21005">
                        <c:v>1.7991253353804069</c:v>
                      </c:pt>
                      <c:pt idx="21006">
                        <c:v>2.3666079913276659</c:v>
                      </c:pt>
                      <c:pt idx="21007">
                        <c:v>3.0150997309344949</c:v>
                      </c:pt>
                      <c:pt idx="21008">
                        <c:v>3.9961315697928033</c:v>
                      </c:pt>
                      <c:pt idx="21009">
                        <c:v>1.3024580800795935</c:v>
                      </c:pt>
                      <c:pt idx="21010">
                        <c:v>1.0840640430953308</c:v>
                      </c:pt>
                      <c:pt idx="21011">
                        <c:v>3.1044698999986315</c:v>
                      </c:pt>
                      <c:pt idx="21012">
                        <c:v>3.4478686917953438</c:v>
                      </c:pt>
                      <c:pt idx="21013">
                        <c:v>2.0586403020583113</c:v>
                      </c:pt>
                      <c:pt idx="21014">
                        <c:v>1.9406075671165002</c:v>
                      </c:pt>
                      <c:pt idx="21015">
                        <c:v>1.7627598024069873</c:v>
                      </c:pt>
                      <c:pt idx="21016">
                        <c:v>1.7873216080776462</c:v>
                      </c:pt>
                      <c:pt idx="21017">
                        <c:v>1.8264543500082235</c:v>
                      </c:pt>
                      <c:pt idx="21018">
                        <c:v>2.6696770872616331</c:v>
                      </c:pt>
                      <c:pt idx="21019">
                        <c:v>2.0206339635975703</c:v>
                      </c:pt>
                      <c:pt idx="21020">
                        <c:v>1.5585744613506896</c:v>
                      </c:pt>
                      <c:pt idx="21021">
                        <c:v>2.1600189182314007</c:v>
                      </c:pt>
                      <c:pt idx="21022">
                        <c:v>1.5248909730069529</c:v>
                      </c:pt>
                      <c:pt idx="21023">
                        <c:v>2.9783153960668067</c:v>
                      </c:pt>
                      <c:pt idx="21024">
                        <c:v>2.4659787738332368</c:v>
                      </c:pt>
                      <c:pt idx="21025">
                        <c:v>2.1647613259727869</c:v>
                      </c:pt>
                      <c:pt idx="21026">
                        <c:v>2.9098814001838749</c:v>
                      </c:pt>
                      <c:pt idx="21027">
                        <c:v>2.3667351295983128</c:v>
                      </c:pt>
                      <c:pt idx="21028">
                        <c:v>1.4100084043059828</c:v>
                      </c:pt>
                      <c:pt idx="21029">
                        <c:v>3.9083723803457642</c:v>
                      </c:pt>
                      <c:pt idx="21030">
                        <c:v>5.2287764126355505</c:v>
                      </c:pt>
                      <c:pt idx="21031">
                        <c:v>5.766043047956023</c:v>
                      </c:pt>
                      <c:pt idx="21032">
                        <c:v>3.8759147229405118</c:v>
                      </c:pt>
                      <c:pt idx="21033">
                        <c:v>3.4970524793470723</c:v>
                      </c:pt>
                      <c:pt idx="21034">
                        <c:v>3.3575922362918904</c:v>
                      </c:pt>
                      <c:pt idx="21035">
                        <c:v>4.3265374263973699</c:v>
                      </c:pt>
                      <c:pt idx="21036">
                        <c:v>2.2530040174786703</c:v>
                      </c:pt>
                      <c:pt idx="21037">
                        <c:v>3.040525111667431</c:v>
                      </c:pt>
                      <c:pt idx="21038">
                        <c:v>4.6557437568939992</c:v>
                      </c:pt>
                      <c:pt idx="21039">
                        <c:v>3.0521908456565594</c:v>
                      </c:pt>
                      <c:pt idx="21040">
                        <c:v>3.6173939296908668</c:v>
                      </c:pt>
                      <c:pt idx="21041">
                        <c:v>1.7548342356615674</c:v>
                      </c:pt>
                      <c:pt idx="21042">
                        <c:v>3.3335326402933778</c:v>
                      </c:pt>
                      <c:pt idx="21043">
                        <c:v>2.3682119591048054</c:v>
                      </c:pt>
                      <c:pt idx="21044">
                        <c:v>2.0876628670466402</c:v>
                      </c:pt>
                      <c:pt idx="21045">
                        <c:v>2.6109944205971423</c:v>
                      </c:pt>
                      <c:pt idx="21046">
                        <c:v>2.4653295348716973</c:v>
                      </c:pt>
                      <c:pt idx="21047">
                        <c:v>1.3462072089514696</c:v>
                      </c:pt>
                      <c:pt idx="21048">
                        <c:v>1.19203585018853</c:v>
                      </c:pt>
                      <c:pt idx="21049">
                        <c:v>2.373038032054811</c:v>
                      </c:pt>
                      <c:pt idx="21050">
                        <c:v>1.4509956431928965</c:v>
                      </c:pt>
                      <c:pt idx="21051">
                        <c:v>3.3700502320252697</c:v>
                      </c:pt>
                      <c:pt idx="21052">
                        <c:v>2.5507129764057739</c:v>
                      </c:pt>
                      <c:pt idx="21053">
                        <c:v>1.6408170392669128</c:v>
                      </c:pt>
                      <c:pt idx="21054">
                        <c:v>1.9958381725854697</c:v>
                      </c:pt>
                      <c:pt idx="21055">
                        <c:v>2.5485521420525741</c:v>
                      </c:pt>
                      <c:pt idx="21056">
                        <c:v>1.4078809752169545</c:v>
                      </c:pt>
                      <c:pt idx="21057">
                        <c:v>2.089077712476517</c:v>
                      </c:pt>
                      <c:pt idx="21058">
                        <c:v>2.7284643571666769</c:v>
                      </c:pt>
                      <c:pt idx="21059">
                        <c:v>2.2245756603305082</c:v>
                      </c:pt>
                      <c:pt idx="21060">
                        <c:v>2.0956041795373896</c:v>
                      </c:pt>
                      <c:pt idx="21061">
                        <c:v>1.918942664864882</c:v>
                      </c:pt>
                      <c:pt idx="21062">
                        <c:v>2.4184521845282552</c:v>
                      </c:pt>
                      <c:pt idx="21063">
                        <c:v>3.1332775279041436</c:v>
                      </c:pt>
                      <c:pt idx="21064">
                        <c:v>2.6913913144816837</c:v>
                      </c:pt>
                      <c:pt idx="21065">
                        <c:v>2.4126039390414773</c:v>
                      </c:pt>
                      <c:pt idx="21066">
                        <c:v>3.2155977885934308</c:v>
                      </c:pt>
                      <c:pt idx="21067">
                        <c:v>2.5515248404653512</c:v>
                      </c:pt>
                      <c:pt idx="21068">
                        <c:v>2.6711529417827786</c:v>
                      </c:pt>
                      <c:pt idx="21069">
                        <c:v>1.5715567705425779</c:v>
                      </c:pt>
                      <c:pt idx="21070">
                        <c:v>2.2164091308070408</c:v>
                      </c:pt>
                      <c:pt idx="21071">
                        <c:v>1.8344879760649775</c:v>
                      </c:pt>
                      <c:pt idx="21072">
                        <c:v>2.4607354320757255</c:v>
                      </c:pt>
                      <c:pt idx="21073">
                        <c:v>1.829237987377113</c:v>
                      </c:pt>
                      <c:pt idx="21074">
                        <c:v>1.3846434516973734</c:v>
                      </c:pt>
                      <c:pt idx="21075">
                        <c:v>1.3411741819459186</c:v>
                      </c:pt>
                      <c:pt idx="21076">
                        <c:v>3.1380237402533639</c:v>
                      </c:pt>
                      <c:pt idx="21077">
                        <c:v>4.0074404857616113</c:v>
                      </c:pt>
                      <c:pt idx="21078">
                        <c:v>4.6724734269776276</c:v>
                      </c:pt>
                      <c:pt idx="21079">
                        <c:v>3.7087609501404342</c:v>
                      </c:pt>
                      <c:pt idx="21080">
                        <c:v>6.465936866052945</c:v>
                      </c:pt>
                      <c:pt idx="21081">
                        <c:v>6.5941780349400387</c:v>
                      </c:pt>
                      <c:pt idx="21082">
                        <c:v>5.8869048540459792</c:v>
                      </c:pt>
                      <c:pt idx="21083">
                        <c:v>2.4676919774327528</c:v>
                      </c:pt>
                      <c:pt idx="21084">
                        <c:v>5.0843863336863588</c:v>
                      </c:pt>
                      <c:pt idx="21085">
                        <c:v>6.0726493957935226</c:v>
                      </c:pt>
                      <c:pt idx="21086">
                        <c:v>3.5806340311443736</c:v>
                      </c:pt>
                      <c:pt idx="21087">
                        <c:v>5.2352148885075831</c:v>
                      </c:pt>
                      <c:pt idx="21088">
                        <c:v>2.2298783332881826</c:v>
                      </c:pt>
                      <c:pt idx="21089">
                        <c:v>2.7979064725462379</c:v>
                      </c:pt>
                      <c:pt idx="21090">
                        <c:v>1.9249172291200178</c:v>
                      </c:pt>
                      <c:pt idx="21091">
                        <c:v>2.5236399521225774</c:v>
                      </c:pt>
                      <c:pt idx="21092">
                        <c:v>2.3465802233474085</c:v>
                      </c:pt>
                      <c:pt idx="21093">
                        <c:v>2.4961198453490501</c:v>
                      </c:pt>
                      <c:pt idx="21094">
                        <c:v>1.9338978455460716</c:v>
                      </c:pt>
                      <c:pt idx="21095">
                        <c:v>1.7798079728835399</c:v>
                      </c:pt>
                      <c:pt idx="21096">
                        <c:v>1.4652771644481575</c:v>
                      </c:pt>
                      <c:pt idx="21097">
                        <c:v>1.141354995343552</c:v>
                      </c:pt>
                      <c:pt idx="21098">
                        <c:v>1.7350086125126689</c:v>
                      </c:pt>
                      <c:pt idx="21099">
                        <c:v>0.64353300750419484</c:v>
                      </c:pt>
                      <c:pt idx="21100">
                        <c:v>2.0853246967654742</c:v>
                      </c:pt>
                      <c:pt idx="21101">
                        <c:v>1.614411260858446</c:v>
                      </c:pt>
                      <c:pt idx="21102">
                        <c:v>2.6483589255185827</c:v>
                      </c:pt>
                      <c:pt idx="21103">
                        <c:v>3.971430098481441</c:v>
                      </c:pt>
                      <c:pt idx="21104">
                        <c:v>2.7752821176489677</c:v>
                      </c:pt>
                      <c:pt idx="21105">
                        <c:v>1.8203486947459597</c:v>
                      </c:pt>
                      <c:pt idx="21106">
                        <c:v>1.916339350303329</c:v>
                      </c:pt>
                      <c:pt idx="21107">
                        <c:v>0.74820366746422629</c:v>
                      </c:pt>
                      <c:pt idx="21108">
                        <c:v>2.460949341098257</c:v>
                      </c:pt>
                      <c:pt idx="21109">
                        <c:v>1.4566180158563224</c:v>
                      </c:pt>
                      <c:pt idx="21110">
                        <c:v>1.6419472221562672</c:v>
                      </c:pt>
                      <c:pt idx="21111">
                        <c:v>1.9773589337072899</c:v>
                      </c:pt>
                      <c:pt idx="21112">
                        <c:v>1.8043062070272589</c:v>
                      </c:pt>
                      <c:pt idx="21113">
                        <c:v>3.0163630944470956</c:v>
                      </c:pt>
                      <c:pt idx="21114">
                        <c:v>2.4849477530457871</c:v>
                      </c:pt>
                      <c:pt idx="21115">
                        <c:v>1.5130709362538124</c:v>
                      </c:pt>
                      <c:pt idx="21116">
                        <c:v>2.5839253422036208</c:v>
                      </c:pt>
                      <c:pt idx="21117">
                        <c:v>2.7668626500358986</c:v>
                      </c:pt>
                      <c:pt idx="21118">
                        <c:v>1.8135542900853607</c:v>
                      </c:pt>
                      <c:pt idx="21119">
                        <c:v>1.2739814543524242</c:v>
                      </c:pt>
                      <c:pt idx="21120">
                        <c:v>1.1434422910425783</c:v>
                      </c:pt>
                      <c:pt idx="21121">
                        <c:v>1.3904584703593152</c:v>
                      </c:pt>
                      <c:pt idx="21122">
                        <c:v>2.2911701524879313</c:v>
                      </c:pt>
                      <c:pt idx="21123">
                        <c:v>0.77428719500177079</c:v>
                      </c:pt>
                      <c:pt idx="21124">
                        <c:v>0.91898423781442551</c:v>
                      </c:pt>
                      <c:pt idx="21125">
                        <c:v>2.3917520278240132</c:v>
                      </c:pt>
                      <c:pt idx="21126">
                        <c:v>2.0187082530388518</c:v>
                      </c:pt>
                      <c:pt idx="21127">
                        <c:v>3.1078323987831631</c:v>
                      </c:pt>
                      <c:pt idx="21128">
                        <c:v>1.9925172327776755</c:v>
                      </c:pt>
                      <c:pt idx="21129">
                        <c:v>2.3241984491156997</c:v>
                      </c:pt>
                      <c:pt idx="21130">
                        <c:v>2.0541666785099468</c:v>
                      </c:pt>
                      <c:pt idx="21131">
                        <c:v>1.8462674220450601</c:v>
                      </c:pt>
                      <c:pt idx="21132">
                        <c:v>2.8041968909643318</c:v>
                      </c:pt>
                      <c:pt idx="21133">
                        <c:v>2.170638789359403</c:v>
                      </c:pt>
                      <c:pt idx="21134">
                        <c:v>1.0669905879636041</c:v>
                      </c:pt>
                      <c:pt idx="21135">
                        <c:v>2.312093626683041</c:v>
                      </c:pt>
                      <c:pt idx="21136">
                        <c:v>2.2218629957563096</c:v>
                      </c:pt>
                      <c:pt idx="21137">
                        <c:v>2.7917886121591069</c:v>
                      </c:pt>
                      <c:pt idx="21138">
                        <c:v>1.7182143982425506</c:v>
                      </c:pt>
                      <c:pt idx="21139">
                        <c:v>3.3497376699675092</c:v>
                      </c:pt>
                      <c:pt idx="21140">
                        <c:v>1.6969680890724628</c:v>
                      </c:pt>
                      <c:pt idx="21141">
                        <c:v>2.5663143211530648</c:v>
                      </c:pt>
                      <c:pt idx="21142">
                        <c:v>2.4046573091865984</c:v>
                      </c:pt>
                      <c:pt idx="21143">
                        <c:v>2.5628410728453752</c:v>
                      </c:pt>
                      <c:pt idx="21144">
                        <c:v>2.0315482022749798</c:v>
                      </c:pt>
                      <c:pt idx="21145">
                        <c:v>1.7353291653959153</c:v>
                      </c:pt>
                      <c:pt idx="21146">
                        <c:v>1.8109109432041759</c:v>
                      </c:pt>
                      <c:pt idx="21147">
                        <c:v>2.8705233440019398</c:v>
                      </c:pt>
                      <c:pt idx="21148">
                        <c:v>1.9333938087037645</c:v>
                      </c:pt>
                      <c:pt idx="21149">
                        <c:v>2.553211527410757</c:v>
                      </c:pt>
                      <c:pt idx="21150">
                        <c:v>2.5138057690725941</c:v>
                      </c:pt>
                      <c:pt idx="21151">
                        <c:v>1.8244945429595767</c:v>
                      </c:pt>
                      <c:pt idx="21152">
                        <c:v>3.922684546675653</c:v>
                      </c:pt>
                      <c:pt idx="21153">
                        <c:v>5.0448689203044417</c:v>
                      </c:pt>
                      <c:pt idx="21154">
                        <c:v>2.4108406393152992</c:v>
                      </c:pt>
                      <c:pt idx="21155">
                        <c:v>3.1333618410911046</c:v>
                      </c:pt>
                      <c:pt idx="21156">
                        <c:v>2.7023324493833329</c:v>
                      </c:pt>
                      <c:pt idx="21157">
                        <c:v>0.83811345473924803</c:v>
                      </c:pt>
                      <c:pt idx="21158">
                        <c:v>3.741347855460762</c:v>
                      </c:pt>
                      <c:pt idx="21159">
                        <c:v>4.2305584015848208</c:v>
                      </c:pt>
                      <c:pt idx="21160">
                        <c:v>2.3893789663573739</c:v>
                      </c:pt>
                      <c:pt idx="21161">
                        <c:v>2.8473899904629416</c:v>
                      </c:pt>
                      <c:pt idx="21162">
                        <c:v>2.3454403428873354</c:v>
                      </c:pt>
                      <c:pt idx="21163">
                        <c:v>3.0408205833722497</c:v>
                      </c:pt>
                      <c:pt idx="21164">
                        <c:v>2.8283928325122285</c:v>
                      </c:pt>
                      <c:pt idx="21165">
                        <c:v>2.0221203515166959</c:v>
                      </c:pt>
                      <c:pt idx="21166">
                        <c:v>1.5855927874822742</c:v>
                      </c:pt>
                      <c:pt idx="21167">
                        <c:v>2.7052707365195747</c:v>
                      </c:pt>
                      <c:pt idx="21168">
                        <c:v>2.863241326727592</c:v>
                      </c:pt>
                      <c:pt idx="21169">
                        <c:v>1.9878841459735868</c:v>
                      </c:pt>
                      <c:pt idx="21170">
                        <c:v>1.5179382559043575</c:v>
                      </c:pt>
                      <c:pt idx="21171">
                        <c:v>0.95207305921986962</c:v>
                      </c:pt>
                      <c:pt idx="21172">
                        <c:v>2.1290082850052445</c:v>
                      </c:pt>
                      <c:pt idx="21173">
                        <c:v>2.8374001894158534</c:v>
                      </c:pt>
                      <c:pt idx="21174">
                        <c:v>1.681353249620531</c:v>
                      </c:pt>
                      <c:pt idx="21175">
                        <c:v>1.603630072384306</c:v>
                      </c:pt>
                      <c:pt idx="21176">
                        <c:v>1.827019051922395</c:v>
                      </c:pt>
                      <c:pt idx="21177">
                        <c:v>1.8785719949378705</c:v>
                      </c:pt>
                      <c:pt idx="21178">
                        <c:v>3.234859481589714</c:v>
                      </c:pt>
                      <c:pt idx="21179">
                        <c:v>3.9069625913067307</c:v>
                      </c:pt>
                      <c:pt idx="21180">
                        <c:v>4.118649807493953</c:v>
                      </c:pt>
                      <c:pt idx="21181">
                        <c:v>3.0592380682621068</c:v>
                      </c:pt>
                      <c:pt idx="21182">
                        <c:v>3.2164286166169802</c:v>
                      </c:pt>
                      <c:pt idx="21183">
                        <c:v>4.9084391826718496</c:v>
                      </c:pt>
                      <c:pt idx="21184">
                        <c:v>2.336607265477058</c:v>
                      </c:pt>
                      <c:pt idx="21185">
                        <c:v>3.7691640013107301</c:v>
                      </c:pt>
                      <c:pt idx="21186">
                        <c:v>4.1107516137948954</c:v>
                      </c:pt>
                      <c:pt idx="21187">
                        <c:v>1.5429084642838542</c:v>
                      </c:pt>
                      <c:pt idx="21188">
                        <c:v>2.4474242599614726</c:v>
                      </c:pt>
                      <c:pt idx="21189">
                        <c:v>2.0276248682157552</c:v>
                      </c:pt>
                      <c:pt idx="21190">
                        <c:v>1.8086493790503122</c:v>
                      </c:pt>
                      <c:pt idx="21191">
                        <c:v>2.5411711122159506</c:v>
                      </c:pt>
                      <c:pt idx="21192">
                        <c:v>1.7334770793464065</c:v>
                      </c:pt>
                      <c:pt idx="21193">
                        <c:v>2.3895496459548373</c:v>
                      </c:pt>
                      <c:pt idx="21194">
                        <c:v>1.1860608079834383</c:v>
                      </c:pt>
                      <c:pt idx="21195">
                        <c:v>1.1443990474233352</c:v>
                      </c:pt>
                      <c:pt idx="21196">
                        <c:v>1.2801750065413395</c:v>
                      </c:pt>
                      <c:pt idx="21197">
                        <c:v>2.2116581250669949</c:v>
                      </c:pt>
                      <c:pt idx="21198">
                        <c:v>2.0019328138578145</c:v>
                      </c:pt>
                      <c:pt idx="21199">
                        <c:v>2.3588826882315104</c:v>
                      </c:pt>
                      <c:pt idx="21200">
                        <c:v>1.4662411666236106</c:v>
                      </c:pt>
                      <c:pt idx="21201">
                        <c:v>2.3665322526458383</c:v>
                      </c:pt>
                      <c:pt idx="21202">
                        <c:v>3.048284812218307</c:v>
                      </c:pt>
                      <c:pt idx="21203">
                        <c:v>4.4621254778223554</c:v>
                      </c:pt>
                      <c:pt idx="21204">
                        <c:v>3.8057460549191355</c:v>
                      </c:pt>
                      <c:pt idx="21205">
                        <c:v>4.2876331094874507</c:v>
                      </c:pt>
                      <c:pt idx="21206">
                        <c:v>3.1760072669653652</c:v>
                      </c:pt>
                      <c:pt idx="21207">
                        <c:v>2.9684412747759219</c:v>
                      </c:pt>
                      <c:pt idx="21208">
                        <c:v>3.1440101000270269</c:v>
                      </c:pt>
                      <c:pt idx="21209">
                        <c:v>3.730072973128657</c:v>
                      </c:pt>
                      <c:pt idx="21210">
                        <c:v>3.383096688037329</c:v>
                      </c:pt>
                      <c:pt idx="21211">
                        <c:v>2.4609428558133715</c:v>
                      </c:pt>
                      <c:pt idx="21212">
                        <c:v>2.6093908321898414</c:v>
                      </c:pt>
                      <c:pt idx="21213">
                        <c:v>2.4728709223794074</c:v>
                      </c:pt>
                      <c:pt idx="21214">
                        <c:v>3.2803679202278073</c:v>
                      </c:pt>
                      <c:pt idx="21215">
                        <c:v>2.3783528368641775</c:v>
                      </c:pt>
                      <c:pt idx="21216">
                        <c:v>1.4955265393151735</c:v>
                      </c:pt>
                      <c:pt idx="21217">
                        <c:v>1.4932083114142447</c:v>
                      </c:pt>
                      <c:pt idx="21218">
                        <c:v>1.7037792646970649</c:v>
                      </c:pt>
                      <c:pt idx="21219">
                        <c:v>1.7188923880854168</c:v>
                      </c:pt>
                      <c:pt idx="21220">
                        <c:v>0.97007192718216517</c:v>
                      </c:pt>
                      <c:pt idx="21221">
                        <c:v>1.116058071826685</c:v>
                      </c:pt>
                      <c:pt idx="21222">
                        <c:v>1.1997799971160519</c:v>
                      </c:pt>
                      <c:pt idx="21223">
                        <c:v>0.81235943601121152</c:v>
                      </c:pt>
                      <c:pt idx="21224">
                        <c:v>0.72321128904311693</c:v>
                      </c:pt>
                      <c:pt idx="21225">
                        <c:v>1.0247621990182101</c:v>
                      </c:pt>
                      <c:pt idx="21226">
                        <c:v>2.0224235904739793</c:v>
                      </c:pt>
                      <c:pt idx="21227">
                        <c:v>2.5407189976827316</c:v>
                      </c:pt>
                      <c:pt idx="21228">
                        <c:v>2.129137262420985</c:v>
                      </c:pt>
                      <c:pt idx="21229">
                        <c:v>2.3034974603790679</c:v>
                      </c:pt>
                      <c:pt idx="21230">
                        <c:v>1.8444779214289813</c:v>
                      </c:pt>
                      <c:pt idx="21231">
                        <c:v>3.1962347172807908</c:v>
                      </c:pt>
                      <c:pt idx="21232">
                        <c:v>2.1629390101569559</c:v>
                      </c:pt>
                      <c:pt idx="21233">
                        <c:v>1.1390290921715207</c:v>
                      </c:pt>
                      <c:pt idx="21234">
                        <c:v>2.7938045001000669</c:v>
                      </c:pt>
                      <c:pt idx="21235">
                        <c:v>2.1675953481549524</c:v>
                      </c:pt>
                      <c:pt idx="21236">
                        <c:v>2.6973242478663817</c:v>
                      </c:pt>
                      <c:pt idx="21237">
                        <c:v>1.8547577495170224</c:v>
                      </c:pt>
                      <c:pt idx="21238">
                        <c:v>2.1072432676312869</c:v>
                      </c:pt>
                      <c:pt idx="21239">
                        <c:v>1.6238331072456162</c:v>
                      </c:pt>
                      <c:pt idx="21240">
                        <c:v>0.77422796976410468</c:v>
                      </c:pt>
                      <c:pt idx="21241">
                        <c:v>1.5328811882018079</c:v>
                      </c:pt>
                      <c:pt idx="21242">
                        <c:v>1.9416107784451142</c:v>
                      </c:pt>
                      <c:pt idx="21243">
                        <c:v>0.93666876630027673</c:v>
                      </c:pt>
                      <c:pt idx="21244">
                        <c:v>1.8480253867931931</c:v>
                      </c:pt>
                      <c:pt idx="21245">
                        <c:v>1.9297356711033569</c:v>
                      </c:pt>
                      <c:pt idx="21246">
                        <c:v>1.6430943074364621</c:v>
                      </c:pt>
                      <c:pt idx="21247">
                        <c:v>1.1811778228795951</c:v>
                      </c:pt>
                      <c:pt idx="21248">
                        <c:v>1.4298577053205419</c:v>
                      </c:pt>
                      <c:pt idx="21249">
                        <c:v>1.1862869075113922</c:v>
                      </c:pt>
                      <c:pt idx="21250">
                        <c:v>1.1144949462285525</c:v>
                      </c:pt>
                      <c:pt idx="21251">
                        <c:v>2.8547614545842528</c:v>
                      </c:pt>
                      <c:pt idx="21252">
                        <c:v>3.1634338854817625</c:v>
                      </c:pt>
                      <c:pt idx="21253">
                        <c:v>4.3654339555134447</c:v>
                      </c:pt>
                      <c:pt idx="21254">
                        <c:v>2.6079213475258105</c:v>
                      </c:pt>
                      <c:pt idx="21255">
                        <c:v>3.0219186392268456</c:v>
                      </c:pt>
                      <c:pt idx="21256">
                        <c:v>4.1809007382690275</c:v>
                      </c:pt>
                      <c:pt idx="21257">
                        <c:v>3.2703005039062076</c:v>
                      </c:pt>
                      <c:pt idx="21258">
                        <c:v>3.1198234471000608</c:v>
                      </c:pt>
                      <c:pt idx="21259">
                        <c:v>3.1370102152339689</c:v>
                      </c:pt>
                      <c:pt idx="21260">
                        <c:v>2.4610587905896648</c:v>
                      </c:pt>
                      <c:pt idx="21261">
                        <c:v>2.9526160835156845</c:v>
                      </c:pt>
                      <c:pt idx="21262">
                        <c:v>3.0161076374728992</c:v>
                      </c:pt>
                      <c:pt idx="21263">
                        <c:v>3.7674117899704824</c:v>
                      </c:pt>
                      <c:pt idx="21264">
                        <c:v>2.5982751121980336</c:v>
                      </c:pt>
                      <c:pt idx="21265">
                        <c:v>2.4635123113480555</c:v>
                      </c:pt>
                      <c:pt idx="21266">
                        <c:v>0.43367494937611484</c:v>
                      </c:pt>
                      <c:pt idx="21267">
                        <c:v>1.8755059897932342</c:v>
                      </c:pt>
                      <c:pt idx="21268">
                        <c:v>2.0764346734988499</c:v>
                      </c:pt>
                      <c:pt idx="21269">
                        <c:v>1.8647910816575297</c:v>
                      </c:pt>
                      <c:pt idx="21270">
                        <c:v>2.0173273939512146</c:v>
                      </c:pt>
                      <c:pt idx="21271">
                        <c:v>2.661393376517009</c:v>
                      </c:pt>
                      <c:pt idx="21272">
                        <c:v>2.5764285069556072</c:v>
                      </c:pt>
                      <c:pt idx="21273">
                        <c:v>1.772251047490677</c:v>
                      </c:pt>
                      <c:pt idx="21274">
                        <c:v>1.1975247156031832</c:v>
                      </c:pt>
                      <c:pt idx="21275">
                        <c:v>1.3932814307315171</c:v>
                      </c:pt>
                      <c:pt idx="21276">
                        <c:v>1.5063440944141255</c:v>
                      </c:pt>
                      <c:pt idx="21277">
                        <c:v>1.8893692028800755</c:v>
                      </c:pt>
                      <c:pt idx="21278">
                        <c:v>2.6907474221534606</c:v>
                      </c:pt>
                      <c:pt idx="21279">
                        <c:v>3.9108224345386886</c:v>
                      </c:pt>
                      <c:pt idx="21280">
                        <c:v>2.5055583891515147</c:v>
                      </c:pt>
                      <c:pt idx="21281">
                        <c:v>2.7159181708693643</c:v>
                      </c:pt>
                      <c:pt idx="21282">
                        <c:v>2.7120050621729153</c:v>
                      </c:pt>
                      <c:pt idx="21283">
                        <c:v>2.9375732975001032</c:v>
                      </c:pt>
                      <c:pt idx="21284">
                        <c:v>2.3518325111998508</c:v>
                      </c:pt>
                      <c:pt idx="21285">
                        <c:v>3.3726428345243731</c:v>
                      </c:pt>
                      <c:pt idx="21286">
                        <c:v>1.6932206301605097</c:v>
                      </c:pt>
                      <c:pt idx="21287">
                        <c:v>2.2252332003765032</c:v>
                      </c:pt>
                      <c:pt idx="21288">
                        <c:v>1.870109394542345</c:v>
                      </c:pt>
                      <c:pt idx="21289">
                        <c:v>0.75987609824868207</c:v>
                      </c:pt>
                      <c:pt idx="21290">
                        <c:v>2.0758221163236574</c:v>
                      </c:pt>
                      <c:pt idx="21291">
                        <c:v>2.5566326006466586</c:v>
                      </c:pt>
                      <c:pt idx="21292">
                        <c:v>2.4632082613025799</c:v>
                      </c:pt>
                      <c:pt idx="21293">
                        <c:v>1.8208750746943532</c:v>
                      </c:pt>
                      <c:pt idx="21294">
                        <c:v>1.7092322911131081</c:v>
                      </c:pt>
                      <c:pt idx="21295">
                        <c:v>2.1978042995730678</c:v>
                      </c:pt>
                      <c:pt idx="21296">
                        <c:v>0.83620598845613459</c:v>
                      </c:pt>
                      <c:pt idx="21297">
                        <c:v>1.2830879779099429</c:v>
                      </c:pt>
                      <c:pt idx="21298">
                        <c:v>1.6193416604989277</c:v>
                      </c:pt>
                      <c:pt idx="21299">
                        <c:v>1.0557977916630319</c:v>
                      </c:pt>
                      <c:pt idx="21300">
                        <c:v>0.89342781906788438</c:v>
                      </c:pt>
                      <c:pt idx="21301">
                        <c:v>1.1193876675807128</c:v>
                      </c:pt>
                      <c:pt idx="21302">
                        <c:v>2.6872711610424926</c:v>
                      </c:pt>
                      <c:pt idx="21303">
                        <c:v>4.1653520659138952</c:v>
                      </c:pt>
                      <c:pt idx="21304">
                        <c:v>2.0592894082902466</c:v>
                      </c:pt>
                      <c:pt idx="21305">
                        <c:v>2.8669984093344625</c:v>
                      </c:pt>
                      <c:pt idx="21306">
                        <c:v>4.1687368976839441</c:v>
                      </c:pt>
                      <c:pt idx="21307">
                        <c:v>2.7354536117096222</c:v>
                      </c:pt>
                      <c:pt idx="21308">
                        <c:v>2.0833850354570433</c:v>
                      </c:pt>
                      <c:pt idx="21309">
                        <c:v>3.0272098462400803</c:v>
                      </c:pt>
                      <c:pt idx="21310">
                        <c:v>2.5424214299192007</c:v>
                      </c:pt>
                      <c:pt idx="21311">
                        <c:v>2.5944122766060271</c:v>
                      </c:pt>
                      <c:pt idx="21312">
                        <c:v>2.7483694661250051</c:v>
                      </c:pt>
                      <c:pt idx="21313">
                        <c:v>1.7877613799161844</c:v>
                      </c:pt>
                      <c:pt idx="21314">
                        <c:v>2.095450331138982</c:v>
                      </c:pt>
                      <c:pt idx="21315">
                        <c:v>1.739033115443267</c:v>
                      </c:pt>
                      <c:pt idx="21316">
                        <c:v>1.247893952066339</c:v>
                      </c:pt>
                      <c:pt idx="21317">
                        <c:v>1.0925811078241214</c:v>
                      </c:pt>
                      <c:pt idx="21318">
                        <c:v>2.5078721606536458</c:v>
                      </c:pt>
                      <c:pt idx="21319">
                        <c:v>1.4634537531892096</c:v>
                      </c:pt>
                      <c:pt idx="21320">
                        <c:v>1.3036386561547892</c:v>
                      </c:pt>
                      <c:pt idx="21321">
                        <c:v>1.2132118767185665</c:v>
                      </c:pt>
                      <c:pt idx="21322">
                        <c:v>0.76718186965102808</c:v>
                      </c:pt>
                      <c:pt idx="21323">
                        <c:v>0.7614765159055622</c:v>
                      </c:pt>
                      <c:pt idx="21324">
                        <c:v>0.98290299882956766</c:v>
                      </c:pt>
                      <c:pt idx="21325">
                        <c:v>0.54102837375121471</c:v>
                      </c:pt>
                      <c:pt idx="21326">
                        <c:v>1.9579078405526236</c:v>
                      </c:pt>
                      <c:pt idx="21327">
                        <c:v>3.5162476241774696</c:v>
                      </c:pt>
                      <c:pt idx="21328">
                        <c:v>3.3893143770660337</c:v>
                      </c:pt>
                      <c:pt idx="21329">
                        <c:v>3.141420803933292</c:v>
                      </c:pt>
                      <c:pt idx="21330">
                        <c:v>2.4872868371518413</c:v>
                      </c:pt>
                      <c:pt idx="21331">
                        <c:v>3.819577889710474</c:v>
                      </c:pt>
                      <c:pt idx="21332">
                        <c:v>2.7160075995571984</c:v>
                      </c:pt>
                      <c:pt idx="21333">
                        <c:v>1.9069662274936279</c:v>
                      </c:pt>
                      <c:pt idx="21334">
                        <c:v>2.6695546914793109</c:v>
                      </c:pt>
                      <c:pt idx="21335">
                        <c:v>0.62666309940423148</c:v>
                      </c:pt>
                      <c:pt idx="21336">
                        <c:v>1.6629560079594587</c:v>
                      </c:pt>
                      <c:pt idx="21337">
                        <c:v>2.3903445111257624</c:v>
                      </c:pt>
                      <c:pt idx="21338">
                        <c:v>2.2831463908478637</c:v>
                      </c:pt>
                      <c:pt idx="21339">
                        <c:v>1.8554621439640975</c:v>
                      </c:pt>
                      <c:pt idx="21340">
                        <c:v>1.8022943594861356</c:v>
                      </c:pt>
                      <c:pt idx="21341">
                        <c:v>1.2086594406091944</c:v>
                      </c:pt>
                      <c:pt idx="21342">
                        <c:v>1.1825747028916014</c:v>
                      </c:pt>
                      <c:pt idx="21343">
                        <c:v>0.7825985726005541</c:v>
                      </c:pt>
                      <c:pt idx="21344">
                        <c:v>0.70451900864479045</c:v>
                      </c:pt>
                      <c:pt idx="21345">
                        <c:v>0.85690033553679046</c:v>
                      </c:pt>
                      <c:pt idx="21346">
                        <c:v>1.0559617526408143</c:v>
                      </c:pt>
                      <c:pt idx="21347">
                        <c:v>0.46816232512051315</c:v>
                      </c:pt>
                      <c:pt idx="21348">
                        <c:v>0.86519923950031152</c:v>
                      </c:pt>
                      <c:pt idx="21349">
                        <c:v>0.49097061825292854</c:v>
                      </c:pt>
                      <c:pt idx="21350">
                        <c:v>1.2349492587860009</c:v>
                      </c:pt>
                      <c:pt idx="21351">
                        <c:v>2.7291805692091362</c:v>
                      </c:pt>
                      <c:pt idx="21352">
                        <c:v>2.8047007915546858</c:v>
                      </c:pt>
                      <c:pt idx="21353">
                        <c:v>4.2792250132962382</c:v>
                      </c:pt>
                      <c:pt idx="21354">
                        <c:v>2.7818936933837719</c:v>
                      </c:pt>
                      <c:pt idx="21355">
                        <c:v>2.3237249704961997</c:v>
                      </c:pt>
                      <c:pt idx="21356">
                        <c:v>1.8406771329392007</c:v>
                      </c:pt>
                      <c:pt idx="21357">
                        <c:v>3.4865883169374308</c:v>
                      </c:pt>
                      <c:pt idx="21358">
                        <c:v>2.6140996412983482</c:v>
                      </c:pt>
                      <c:pt idx="21359">
                        <c:v>4.2315238260090586</c:v>
                      </c:pt>
                      <c:pt idx="21360">
                        <c:v>3.1548615253092169</c:v>
                      </c:pt>
                      <c:pt idx="21361">
                        <c:v>2.983451873047001</c:v>
                      </c:pt>
                      <c:pt idx="21362">
                        <c:v>3.4494977917232563</c:v>
                      </c:pt>
                      <c:pt idx="21363">
                        <c:v>3.5273514275524045</c:v>
                      </c:pt>
                      <c:pt idx="21364">
                        <c:v>3.1001078682624503</c:v>
                      </c:pt>
                      <c:pt idx="21365">
                        <c:v>2.7452581126459998</c:v>
                      </c:pt>
                      <c:pt idx="21366">
                        <c:v>2.118765907232071</c:v>
                      </c:pt>
                      <c:pt idx="21367">
                        <c:v>2.4361230960332092</c:v>
                      </c:pt>
                      <c:pt idx="21368">
                        <c:v>2.1812585333279704</c:v>
                      </c:pt>
                      <c:pt idx="21369">
                        <c:v>2.3675587650020518</c:v>
                      </c:pt>
                      <c:pt idx="21370">
                        <c:v>2.216943865556217</c:v>
                      </c:pt>
                      <c:pt idx="21371">
                        <c:v>2.0519941133791448</c:v>
                      </c:pt>
                      <c:pt idx="21372">
                        <c:v>2.433296638742938</c:v>
                      </c:pt>
                      <c:pt idx="21373">
                        <c:v>1.9600277940853865</c:v>
                      </c:pt>
                      <c:pt idx="21374">
                        <c:v>1.9098469630780528</c:v>
                      </c:pt>
                      <c:pt idx="21375">
                        <c:v>2.7427489856247567</c:v>
                      </c:pt>
                      <c:pt idx="21376">
                        <c:v>3.6371472104779494</c:v>
                      </c:pt>
                      <c:pt idx="21377">
                        <c:v>3.98280989065143</c:v>
                      </c:pt>
                      <c:pt idx="21378">
                        <c:v>4.758199051446339</c:v>
                      </c:pt>
                      <c:pt idx="21379">
                        <c:v>3.6950897125893705</c:v>
                      </c:pt>
                      <c:pt idx="21380">
                        <c:v>2.5751394440344333</c:v>
                      </c:pt>
                      <c:pt idx="21381">
                        <c:v>2.5486476443825259</c:v>
                      </c:pt>
                      <c:pt idx="21382">
                        <c:v>4.0806036852835188</c:v>
                      </c:pt>
                      <c:pt idx="21383">
                        <c:v>3.9018454819770767</c:v>
                      </c:pt>
                      <c:pt idx="21384">
                        <c:v>4.1702747968627918</c:v>
                      </c:pt>
                      <c:pt idx="21385">
                        <c:v>5.0783821545458911</c:v>
                      </c:pt>
                      <c:pt idx="21386">
                        <c:v>1.6516475865593316</c:v>
                      </c:pt>
                      <c:pt idx="21387">
                        <c:v>2.055318283836006</c:v>
                      </c:pt>
                      <c:pt idx="21388">
                        <c:v>3.0635759591130682</c:v>
                      </c:pt>
                      <c:pt idx="21389">
                        <c:v>1.9005402787770791</c:v>
                      </c:pt>
                      <c:pt idx="21390">
                        <c:v>2.7321967419999482</c:v>
                      </c:pt>
                      <c:pt idx="21391">
                        <c:v>4.4362526312171306</c:v>
                      </c:pt>
                      <c:pt idx="21392">
                        <c:v>2.8555324610817405</c:v>
                      </c:pt>
                      <c:pt idx="21393">
                        <c:v>2.8977028454568523</c:v>
                      </c:pt>
                      <c:pt idx="21394">
                        <c:v>2.626167052489313</c:v>
                      </c:pt>
                      <c:pt idx="21395">
                        <c:v>2.9604315233111023</c:v>
                      </c:pt>
                      <c:pt idx="21396">
                        <c:v>2.9574150831892001</c:v>
                      </c:pt>
                      <c:pt idx="21397">
                        <c:v>1.9700813256195138</c:v>
                      </c:pt>
                      <c:pt idx="21398">
                        <c:v>3.4752444382194736</c:v>
                      </c:pt>
                      <c:pt idx="21399">
                        <c:v>2.5066829249154012</c:v>
                      </c:pt>
                      <c:pt idx="21400">
                        <c:v>2.276627794901974</c:v>
                      </c:pt>
                      <c:pt idx="21401">
                        <c:v>1.2662932903755912</c:v>
                      </c:pt>
                      <c:pt idx="21402">
                        <c:v>2.1457859005670423</c:v>
                      </c:pt>
                      <c:pt idx="21403">
                        <c:v>2.405320357271937</c:v>
                      </c:pt>
                      <c:pt idx="21404">
                        <c:v>3.0421951346999041</c:v>
                      </c:pt>
                      <c:pt idx="21405">
                        <c:v>1.9456213642192381</c:v>
                      </c:pt>
                      <c:pt idx="21406">
                        <c:v>3.0523005500687335</c:v>
                      </c:pt>
                      <c:pt idx="21407">
                        <c:v>2.8617852640415875</c:v>
                      </c:pt>
                      <c:pt idx="21408">
                        <c:v>2.1681449419351106</c:v>
                      </c:pt>
                      <c:pt idx="21409">
                        <c:v>3.4192740285340029</c:v>
                      </c:pt>
                      <c:pt idx="21410">
                        <c:v>2.1773906859072776</c:v>
                      </c:pt>
                      <c:pt idx="21411">
                        <c:v>2.8674151132177306</c:v>
                      </c:pt>
                      <c:pt idx="21412">
                        <c:v>1.9310784321580585</c:v>
                      </c:pt>
                      <c:pt idx="21413">
                        <c:v>2.2929728343652989</c:v>
                      </c:pt>
                      <c:pt idx="21414">
                        <c:v>2.516943742781073</c:v>
                      </c:pt>
                      <c:pt idx="21415">
                        <c:v>1.9834137517921699</c:v>
                      </c:pt>
                      <c:pt idx="21416">
                        <c:v>1.7931414843371167</c:v>
                      </c:pt>
                      <c:pt idx="21417">
                        <c:v>1.353532309463072</c:v>
                      </c:pt>
                      <c:pt idx="21418">
                        <c:v>2.5279378706727051</c:v>
                      </c:pt>
                      <c:pt idx="21419">
                        <c:v>2.4072956124793832</c:v>
                      </c:pt>
                      <c:pt idx="21420">
                        <c:v>1.3918826660411729</c:v>
                      </c:pt>
                      <c:pt idx="21421">
                        <c:v>2.2975125111157535</c:v>
                      </c:pt>
                      <c:pt idx="21422">
                        <c:v>2.0218194571981765</c:v>
                      </c:pt>
                      <c:pt idx="21423">
                        <c:v>1.3334274635511165</c:v>
                      </c:pt>
                      <c:pt idx="21424">
                        <c:v>1.8224366610615397</c:v>
                      </c:pt>
                      <c:pt idx="21425">
                        <c:v>2.5039595987862433</c:v>
                      </c:pt>
                      <c:pt idx="21426">
                        <c:v>3.2404964916450707</c:v>
                      </c:pt>
                      <c:pt idx="21427">
                        <c:v>5.981880674701272</c:v>
                      </c:pt>
                      <c:pt idx="21428">
                        <c:v>6.1774484726781083</c:v>
                      </c:pt>
                      <c:pt idx="21429">
                        <c:v>5.7686755319981762</c:v>
                      </c:pt>
                      <c:pt idx="21430">
                        <c:v>3.5428583877395536</c:v>
                      </c:pt>
                      <c:pt idx="21431">
                        <c:v>3.9177771920654343</c:v>
                      </c:pt>
                      <c:pt idx="21432">
                        <c:v>5.2674298983817849</c:v>
                      </c:pt>
                      <c:pt idx="21433">
                        <c:v>3.0536343488835711</c:v>
                      </c:pt>
                      <c:pt idx="21434">
                        <c:v>5.1448264043560288</c:v>
                      </c:pt>
                      <c:pt idx="21435">
                        <c:v>3.7615857773699553</c:v>
                      </c:pt>
                      <c:pt idx="21436">
                        <c:v>3.6892138482684103</c:v>
                      </c:pt>
                      <c:pt idx="21437">
                        <c:v>3.6558230359675186</c:v>
                      </c:pt>
                      <c:pt idx="21438">
                        <c:v>4.7284379654472</c:v>
                      </c:pt>
                      <c:pt idx="21439">
                        <c:v>2.9602739383852592</c:v>
                      </c:pt>
                      <c:pt idx="21440">
                        <c:v>3.490111827639268</c:v>
                      </c:pt>
                      <c:pt idx="21441">
                        <c:v>3.0222836146053371</c:v>
                      </c:pt>
                      <c:pt idx="21442">
                        <c:v>3.0720548700076096</c:v>
                      </c:pt>
                      <c:pt idx="21443">
                        <c:v>2.8044671534227259</c:v>
                      </c:pt>
                      <c:pt idx="21444">
                        <c:v>2.6632223481256863</c:v>
                      </c:pt>
                      <c:pt idx="21445">
                        <c:v>3.5893207961615379</c:v>
                      </c:pt>
                      <c:pt idx="21446">
                        <c:v>1.049237592318476</c:v>
                      </c:pt>
                      <c:pt idx="21447">
                        <c:v>1.2050882179834066</c:v>
                      </c:pt>
                      <c:pt idx="21448">
                        <c:v>1.1597827025893188</c:v>
                      </c:pt>
                      <c:pt idx="21449">
                        <c:v>2.009388800645771</c:v>
                      </c:pt>
                      <c:pt idx="21450">
                        <c:v>3.0837731469498246</c:v>
                      </c:pt>
                      <c:pt idx="21451">
                        <c:v>3.7018287446215847</c:v>
                      </c:pt>
                      <c:pt idx="21452">
                        <c:v>4.9530077429441635</c:v>
                      </c:pt>
                      <c:pt idx="21453">
                        <c:v>2.3670453233135804</c:v>
                      </c:pt>
                      <c:pt idx="21454">
                        <c:v>4.2425252100054216</c:v>
                      </c:pt>
                      <c:pt idx="21455">
                        <c:v>4.4935494474986024</c:v>
                      </c:pt>
                      <c:pt idx="21456">
                        <c:v>3.5504585857285185</c:v>
                      </c:pt>
                      <c:pt idx="21457">
                        <c:v>6.2295082962233419</c:v>
                      </c:pt>
                      <c:pt idx="21458">
                        <c:v>6.1625590685197773</c:v>
                      </c:pt>
                      <c:pt idx="21459">
                        <c:v>2.5942921861279813</c:v>
                      </c:pt>
                      <c:pt idx="21460">
                        <c:v>4.6473211717174054</c:v>
                      </c:pt>
                      <c:pt idx="21461">
                        <c:v>6.1420800185794011</c:v>
                      </c:pt>
                      <c:pt idx="21462">
                        <c:v>4.7462313481290339</c:v>
                      </c:pt>
                      <c:pt idx="21463">
                        <c:v>3.7639572064799975</c:v>
                      </c:pt>
                      <c:pt idx="21464">
                        <c:v>4.0391857859364499</c:v>
                      </c:pt>
                      <c:pt idx="21465">
                        <c:v>3.429510707343348</c:v>
                      </c:pt>
                      <c:pt idx="21466">
                        <c:v>3.8501692974542472</c:v>
                      </c:pt>
                      <c:pt idx="21467">
                        <c:v>3.70198753251193</c:v>
                      </c:pt>
                      <c:pt idx="21468">
                        <c:v>4.7264462814421444</c:v>
                      </c:pt>
                      <c:pt idx="21469">
                        <c:v>4.1884414356009634</c:v>
                      </c:pt>
                      <c:pt idx="21470">
                        <c:v>3.0011605970148714</c:v>
                      </c:pt>
                      <c:pt idx="21471">
                        <c:v>3.251409850304487</c:v>
                      </c:pt>
                      <c:pt idx="21472">
                        <c:v>0.95460879620315353</c:v>
                      </c:pt>
                      <c:pt idx="21473">
                        <c:v>1.7814885799829367</c:v>
                      </c:pt>
                      <c:pt idx="21474">
                        <c:v>2.2936834520400096</c:v>
                      </c:pt>
                      <c:pt idx="21475">
                        <c:v>1.9886305470081496</c:v>
                      </c:pt>
                      <c:pt idx="21476">
                        <c:v>2.3398670715082051</c:v>
                      </c:pt>
                      <c:pt idx="21477">
                        <c:v>2.2077100020774445</c:v>
                      </c:pt>
                      <c:pt idx="21478">
                        <c:v>2.2334802304036554</c:v>
                      </c:pt>
                      <c:pt idx="21479">
                        <c:v>2.8506251409574048</c:v>
                      </c:pt>
                      <c:pt idx="21480">
                        <c:v>1.4977732654927782</c:v>
                      </c:pt>
                      <c:pt idx="21481">
                        <c:v>2.9139292853111383</c:v>
                      </c:pt>
                      <c:pt idx="21482">
                        <c:v>1.7132433551236688</c:v>
                      </c:pt>
                      <c:pt idx="21483">
                        <c:v>2.4968831768549955</c:v>
                      </c:pt>
                      <c:pt idx="21484">
                        <c:v>1.8679771235028124</c:v>
                      </c:pt>
                      <c:pt idx="21485">
                        <c:v>1.2079071538674482</c:v>
                      </c:pt>
                      <c:pt idx="21486">
                        <c:v>2.0602288766546923</c:v>
                      </c:pt>
                      <c:pt idx="21487">
                        <c:v>2.4529618661805248</c:v>
                      </c:pt>
                      <c:pt idx="21488">
                        <c:v>2.2810637628346151</c:v>
                      </c:pt>
                      <c:pt idx="21489">
                        <c:v>2.1657130599605918</c:v>
                      </c:pt>
                      <c:pt idx="21490">
                        <c:v>2.4770112474439481</c:v>
                      </c:pt>
                      <c:pt idx="21491">
                        <c:v>2.0149174690331044</c:v>
                      </c:pt>
                      <c:pt idx="21492">
                        <c:v>1.1191032148920863</c:v>
                      </c:pt>
                      <c:pt idx="21493">
                        <c:v>1.8113983170291419</c:v>
                      </c:pt>
                      <c:pt idx="21494">
                        <c:v>2.574625582362382</c:v>
                      </c:pt>
                      <c:pt idx="21495">
                        <c:v>2.3958080310013927</c:v>
                      </c:pt>
                      <c:pt idx="21496">
                        <c:v>2.1318346183552199</c:v>
                      </c:pt>
                      <c:pt idx="21497">
                        <c:v>1.9786695858647099</c:v>
                      </c:pt>
                      <c:pt idx="21498">
                        <c:v>1.4693336594913893</c:v>
                      </c:pt>
                      <c:pt idx="21499">
                        <c:v>2.0954400521142196</c:v>
                      </c:pt>
                      <c:pt idx="21500">
                        <c:v>0.8591681258132039</c:v>
                      </c:pt>
                      <c:pt idx="21501">
                        <c:v>1.8536401443875612</c:v>
                      </c:pt>
                      <c:pt idx="21502">
                        <c:v>1.9020789062044881</c:v>
                      </c:pt>
                      <c:pt idx="21503">
                        <c:v>2.3620878957356299</c:v>
                      </c:pt>
                      <c:pt idx="21504">
                        <c:v>1.3342798537629492</c:v>
                      </c:pt>
                      <c:pt idx="21505">
                        <c:v>2.480826805568999</c:v>
                      </c:pt>
                      <c:pt idx="21506">
                        <c:v>2.8530488834724164</c:v>
                      </c:pt>
                      <c:pt idx="21507">
                        <c:v>2.6250967684060615</c:v>
                      </c:pt>
                      <c:pt idx="21508">
                        <c:v>1.6141963784352777</c:v>
                      </c:pt>
                      <c:pt idx="21509">
                        <c:v>1.5864058025933159</c:v>
                      </c:pt>
                      <c:pt idx="21510">
                        <c:v>3.112069611328776</c:v>
                      </c:pt>
                      <c:pt idx="21511">
                        <c:v>2.7706013900508686</c:v>
                      </c:pt>
                      <c:pt idx="21512">
                        <c:v>1.9515087698080107</c:v>
                      </c:pt>
                      <c:pt idx="21513">
                        <c:v>1.5742872784101176</c:v>
                      </c:pt>
                      <c:pt idx="21514">
                        <c:v>2.1864994116650132</c:v>
                      </c:pt>
                      <c:pt idx="21515">
                        <c:v>1.9993541614034462</c:v>
                      </c:pt>
                      <c:pt idx="21516">
                        <c:v>2.5119141726140608</c:v>
                      </c:pt>
                      <c:pt idx="21517">
                        <c:v>2.1857843259742054</c:v>
                      </c:pt>
                      <c:pt idx="21518">
                        <c:v>2.5597507181833166</c:v>
                      </c:pt>
                      <c:pt idx="21519">
                        <c:v>1.9790138058676066</c:v>
                      </c:pt>
                      <c:pt idx="21520">
                        <c:v>3.2875369274866308</c:v>
                      </c:pt>
                      <c:pt idx="21521">
                        <c:v>2.2921809647817066</c:v>
                      </c:pt>
                      <c:pt idx="21522">
                        <c:v>2.2363688755964857</c:v>
                      </c:pt>
                      <c:pt idx="21523">
                        <c:v>1.4080442426738387</c:v>
                      </c:pt>
                      <c:pt idx="21524">
                        <c:v>3.1560993990176014</c:v>
                      </c:pt>
                      <c:pt idx="21525">
                        <c:v>1.4586571644043709</c:v>
                      </c:pt>
                      <c:pt idx="21526">
                        <c:v>3.3427991237370289</c:v>
                      </c:pt>
                      <c:pt idx="21527">
                        <c:v>1.8246268457976844</c:v>
                      </c:pt>
                      <c:pt idx="21528">
                        <c:v>3.9531873482571314</c:v>
                      </c:pt>
                      <c:pt idx="21529">
                        <c:v>4.3111943245123543</c:v>
                      </c:pt>
                      <c:pt idx="21530">
                        <c:v>3.9342993766142498</c:v>
                      </c:pt>
                      <c:pt idx="21531">
                        <c:v>2.8541947608047225</c:v>
                      </c:pt>
                      <c:pt idx="21532">
                        <c:v>3.5863012256499265</c:v>
                      </c:pt>
                      <c:pt idx="21533">
                        <c:v>2.6190723232159154</c:v>
                      </c:pt>
                      <c:pt idx="21534">
                        <c:v>3.4642041764298401</c:v>
                      </c:pt>
                      <c:pt idx="21535">
                        <c:v>3.8478594755110112</c:v>
                      </c:pt>
                      <c:pt idx="21536">
                        <c:v>3.494817192802643</c:v>
                      </c:pt>
                      <c:pt idx="21537">
                        <c:v>2.4770226038291034</c:v>
                      </c:pt>
                      <c:pt idx="21538">
                        <c:v>3.0975833727188551</c:v>
                      </c:pt>
                      <c:pt idx="21539">
                        <c:v>2.9949025959477078</c:v>
                      </c:pt>
                      <c:pt idx="21540">
                        <c:v>3.7872897905638472</c:v>
                      </c:pt>
                      <c:pt idx="21541">
                        <c:v>1.8772149969819754</c:v>
                      </c:pt>
                      <c:pt idx="21542">
                        <c:v>2.3731694201611599</c:v>
                      </c:pt>
                      <c:pt idx="21543">
                        <c:v>2.5122977799628501</c:v>
                      </c:pt>
                      <c:pt idx="21544">
                        <c:v>2.0099085563170873</c:v>
                      </c:pt>
                      <c:pt idx="21545">
                        <c:v>2.1486247080179424</c:v>
                      </c:pt>
                      <c:pt idx="21546">
                        <c:v>1.4375267989974394</c:v>
                      </c:pt>
                      <c:pt idx="21547">
                        <c:v>2.1065014819457475</c:v>
                      </c:pt>
                      <c:pt idx="21548">
                        <c:v>1.0171429217199743</c:v>
                      </c:pt>
                      <c:pt idx="21549">
                        <c:v>1.185024105986902</c:v>
                      </c:pt>
                      <c:pt idx="21550">
                        <c:v>1.9723168587845108</c:v>
                      </c:pt>
                      <c:pt idx="21551">
                        <c:v>1.8259293170088036</c:v>
                      </c:pt>
                      <c:pt idx="21552">
                        <c:v>3.3235025961316382</c:v>
                      </c:pt>
                      <c:pt idx="21553">
                        <c:v>1.7040510467019554</c:v>
                      </c:pt>
                      <c:pt idx="21554">
                        <c:v>2.4812615266690932</c:v>
                      </c:pt>
                      <c:pt idx="21555">
                        <c:v>2.0926458651298385</c:v>
                      </c:pt>
                      <c:pt idx="21556">
                        <c:v>3.114990911209226</c:v>
                      </c:pt>
                      <c:pt idx="21557">
                        <c:v>2.030362519229751</c:v>
                      </c:pt>
                      <c:pt idx="21558">
                        <c:v>4.1779605544094638</c:v>
                      </c:pt>
                      <c:pt idx="21559">
                        <c:v>3.3716472029437625</c:v>
                      </c:pt>
                      <c:pt idx="21560">
                        <c:v>1.656563141167136</c:v>
                      </c:pt>
                      <c:pt idx="21561">
                        <c:v>3.0265916936784683</c:v>
                      </c:pt>
                      <c:pt idx="21562">
                        <c:v>2.5978723514319766</c:v>
                      </c:pt>
                      <c:pt idx="21563">
                        <c:v>1.7988685805183757</c:v>
                      </c:pt>
                      <c:pt idx="21564">
                        <c:v>3.0200614633834943</c:v>
                      </c:pt>
                      <c:pt idx="21565">
                        <c:v>1.8530086808106778</c:v>
                      </c:pt>
                      <c:pt idx="21566">
                        <c:v>3.69160030873699</c:v>
                      </c:pt>
                      <c:pt idx="21567">
                        <c:v>1.9851575813227309</c:v>
                      </c:pt>
                      <c:pt idx="21568">
                        <c:v>3.9496933063684061</c:v>
                      </c:pt>
                      <c:pt idx="21569">
                        <c:v>2.3364107715181968</c:v>
                      </c:pt>
                      <c:pt idx="21570">
                        <c:v>1.4110309535067209</c:v>
                      </c:pt>
                      <c:pt idx="21571">
                        <c:v>2.0026823281531887</c:v>
                      </c:pt>
                      <c:pt idx="21572">
                        <c:v>2.2485708457186098</c:v>
                      </c:pt>
                      <c:pt idx="21573">
                        <c:v>2.11617110330325</c:v>
                      </c:pt>
                      <c:pt idx="21574">
                        <c:v>1.4839290856150542</c:v>
                      </c:pt>
                      <c:pt idx="21575">
                        <c:v>4.1106978965736092</c:v>
                      </c:pt>
                      <c:pt idx="21576">
                        <c:v>4.5012336324635847</c:v>
                      </c:pt>
                      <c:pt idx="21577">
                        <c:v>5.512659925408582</c:v>
                      </c:pt>
                      <c:pt idx="21578">
                        <c:v>5.6764176598989842</c:v>
                      </c:pt>
                      <c:pt idx="21579">
                        <c:v>4.9354637303017945</c:v>
                      </c:pt>
                      <c:pt idx="21580">
                        <c:v>7.2420608025670852</c:v>
                      </c:pt>
                      <c:pt idx="21581">
                        <c:v>6.6110020754864172</c:v>
                      </c:pt>
                      <c:pt idx="21582">
                        <c:v>7.5693202826138668</c:v>
                      </c:pt>
                      <c:pt idx="21583">
                        <c:v>4.5958866824017015</c:v>
                      </c:pt>
                      <c:pt idx="21584">
                        <c:v>4.0828432465496185</c:v>
                      </c:pt>
                      <c:pt idx="21585">
                        <c:v>4.0968977666786461</c:v>
                      </c:pt>
                      <c:pt idx="21586">
                        <c:v>3.0483567120693555</c:v>
                      </c:pt>
                      <c:pt idx="21587">
                        <c:v>3.8320842883074024</c:v>
                      </c:pt>
                      <c:pt idx="21588">
                        <c:v>4.5045699493920832</c:v>
                      </c:pt>
                      <c:pt idx="21589">
                        <c:v>5.5661540918838499</c:v>
                      </c:pt>
                      <c:pt idx="21590">
                        <c:v>6.6391579504114038</c:v>
                      </c:pt>
                      <c:pt idx="21591">
                        <c:v>3.3468909272931313</c:v>
                      </c:pt>
                      <c:pt idx="21592">
                        <c:v>5.2438950532379494</c:v>
                      </c:pt>
                      <c:pt idx="21593">
                        <c:v>5.365929942996523</c:v>
                      </c:pt>
                      <c:pt idx="21594">
                        <c:v>3.0687622106735732</c:v>
                      </c:pt>
                      <c:pt idx="21595">
                        <c:v>2.6913300665856981</c:v>
                      </c:pt>
                      <c:pt idx="21596">
                        <c:v>3.0419994459540147</c:v>
                      </c:pt>
                      <c:pt idx="21597">
                        <c:v>2.4968270275056854</c:v>
                      </c:pt>
                      <c:pt idx="21598">
                        <c:v>1.618824498238389</c:v>
                      </c:pt>
                      <c:pt idx="21599">
                        <c:v>2.6668502251070336</c:v>
                      </c:pt>
                      <c:pt idx="21600">
                        <c:v>2.7278002284457985</c:v>
                      </c:pt>
                      <c:pt idx="21601">
                        <c:v>4.0167942068176909</c:v>
                      </c:pt>
                      <c:pt idx="21602">
                        <c:v>2.4297343575691275</c:v>
                      </c:pt>
                      <c:pt idx="21603">
                        <c:v>3.5775027923017166</c:v>
                      </c:pt>
                      <c:pt idx="21604">
                        <c:v>4.4443361974249811</c:v>
                      </c:pt>
                      <c:pt idx="21605">
                        <c:v>2.9973748411181882</c:v>
                      </c:pt>
                      <c:pt idx="21606">
                        <c:v>3.6475293829500655</c:v>
                      </c:pt>
                      <c:pt idx="21607">
                        <c:v>5.2392094542578471</c:v>
                      </c:pt>
                      <c:pt idx="21608">
                        <c:v>2.851803979658925</c:v>
                      </c:pt>
                      <c:pt idx="21609">
                        <c:v>2.927004603472767</c:v>
                      </c:pt>
                      <c:pt idx="21610">
                        <c:v>3.6100613426860257</c:v>
                      </c:pt>
                      <c:pt idx="21611">
                        <c:v>3.574535599150197</c:v>
                      </c:pt>
                      <c:pt idx="21612">
                        <c:v>2.8709789838286945</c:v>
                      </c:pt>
                      <c:pt idx="21613">
                        <c:v>1.9041453392952383</c:v>
                      </c:pt>
                      <c:pt idx="21614">
                        <c:v>2.0193795021117094</c:v>
                      </c:pt>
                      <c:pt idx="21615">
                        <c:v>3.0595177361079862</c:v>
                      </c:pt>
                      <c:pt idx="21616">
                        <c:v>4.5628492468466373</c:v>
                      </c:pt>
                      <c:pt idx="21617">
                        <c:v>2.4788184909671065</c:v>
                      </c:pt>
                      <c:pt idx="21618">
                        <c:v>1.545275922658625</c:v>
                      </c:pt>
                      <c:pt idx="21619">
                        <c:v>3.315613394895415</c:v>
                      </c:pt>
                      <c:pt idx="21620">
                        <c:v>3.1299213309550504</c:v>
                      </c:pt>
                      <c:pt idx="21621">
                        <c:v>4.0213080456759727</c:v>
                      </c:pt>
                      <c:pt idx="21622">
                        <c:v>2.4277498447199606</c:v>
                      </c:pt>
                      <c:pt idx="21623">
                        <c:v>1.9747559489596345</c:v>
                      </c:pt>
                      <c:pt idx="21624">
                        <c:v>2.956724595665555</c:v>
                      </c:pt>
                      <c:pt idx="21625">
                        <c:v>1.6591939147062358</c:v>
                      </c:pt>
                      <c:pt idx="21626">
                        <c:v>3.2565313807102019</c:v>
                      </c:pt>
                      <c:pt idx="21627">
                        <c:v>3.7611563647213546</c:v>
                      </c:pt>
                      <c:pt idx="21628">
                        <c:v>2.7919936088737352</c:v>
                      </c:pt>
                      <c:pt idx="21629">
                        <c:v>4.2058024887962162</c:v>
                      </c:pt>
                      <c:pt idx="21630">
                        <c:v>3.4626021986656501</c:v>
                      </c:pt>
                      <c:pt idx="21631">
                        <c:v>3.3201103649893886</c:v>
                      </c:pt>
                      <c:pt idx="21632">
                        <c:v>4.4549593466638369</c:v>
                      </c:pt>
                      <c:pt idx="21633">
                        <c:v>3.1433520177629188</c:v>
                      </c:pt>
                      <c:pt idx="21634">
                        <c:v>2.4809290900948886</c:v>
                      </c:pt>
                      <c:pt idx="21635">
                        <c:v>3.7139557737004596</c:v>
                      </c:pt>
                      <c:pt idx="21636">
                        <c:v>4.0167121027037167</c:v>
                      </c:pt>
                      <c:pt idx="21637">
                        <c:v>1.818148251774947</c:v>
                      </c:pt>
                      <c:pt idx="21638">
                        <c:v>2.8465570449516124</c:v>
                      </c:pt>
                      <c:pt idx="21639">
                        <c:v>2.5026151506131074</c:v>
                      </c:pt>
                      <c:pt idx="21640">
                        <c:v>4.0932147740884917</c:v>
                      </c:pt>
                      <c:pt idx="21641">
                        <c:v>2.2245208052051861</c:v>
                      </c:pt>
                      <c:pt idx="21642">
                        <c:v>3.3510181081734514</c:v>
                      </c:pt>
                      <c:pt idx="21643">
                        <c:v>2.3306408730608346</c:v>
                      </c:pt>
                      <c:pt idx="21644">
                        <c:v>1.9129956869061646</c:v>
                      </c:pt>
                      <c:pt idx="21645">
                        <c:v>0.62333113199981427</c:v>
                      </c:pt>
                      <c:pt idx="21646">
                        <c:v>0.9820754423257072</c:v>
                      </c:pt>
                      <c:pt idx="21647">
                        <c:v>1.614624717458351</c:v>
                      </c:pt>
                      <c:pt idx="21648">
                        <c:v>1.1467158676246278</c:v>
                      </c:pt>
                      <c:pt idx="21649">
                        <c:v>2.1834602474890157</c:v>
                      </c:pt>
                      <c:pt idx="21650">
                        <c:v>0.81734695021787418</c:v>
                      </c:pt>
                      <c:pt idx="21651">
                        <c:v>2.080055149873131</c:v>
                      </c:pt>
                      <c:pt idx="21652">
                        <c:v>1.8017340350495419</c:v>
                      </c:pt>
                      <c:pt idx="21653">
                        <c:v>3.001103739796608</c:v>
                      </c:pt>
                      <c:pt idx="21654">
                        <c:v>2.3121235337621515</c:v>
                      </c:pt>
                      <c:pt idx="21655">
                        <c:v>5.5660844692278619</c:v>
                      </c:pt>
                      <c:pt idx="21656">
                        <c:v>4.7333986820427851</c:v>
                      </c:pt>
                      <c:pt idx="21657">
                        <c:v>3.3833407635727015</c:v>
                      </c:pt>
                      <c:pt idx="21658">
                        <c:v>2.3449516335047011</c:v>
                      </c:pt>
                      <c:pt idx="21659">
                        <c:v>2.168095507947926</c:v>
                      </c:pt>
                      <c:pt idx="21660">
                        <c:v>1.4402473438206369</c:v>
                      </c:pt>
                      <c:pt idx="21661">
                        <c:v>2.3685116169047609</c:v>
                      </c:pt>
                      <c:pt idx="21662">
                        <c:v>2.3472229435104635</c:v>
                      </c:pt>
                      <c:pt idx="21663">
                        <c:v>2.3353801283571651</c:v>
                      </c:pt>
                      <c:pt idx="21664">
                        <c:v>1.2568560277697063</c:v>
                      </c:pt>
                      <c:pt idx="21665">
                        <c:v>1.2194085794238123</c:v>
                      </c:pt>
                      <c:pt idx="21666">
                        <c:v>0.78790386610982466</c:v>
                      </c:pt>
                      <c:pt idx="21667">
                        <c:v>0.71881863074429853</c:v>
                      </c:pt>
                      <c:pt idx="21668">
                        <c:v>1.8925961335599788</c:v>
                      </c:pt>
                      <c:pt idx="21669">
                        <c:v>1.2138047141079975</c:v>
                      </c:pt>
                      <c:pt idx="21670">
                        <c:v>0.97454326093851729</c:v>
                      </c:pt>
                      <c:pt idx="21671">
                        <c:v>1.6830932458796837</c:v>
                      </c:pt>
                      <c:pt idx="21672">
                        <c:v>0.75979850662517123</c:v>
                      </c:pt>
                      <c:pt idx="21673">
                        <c:v>1.0084343997615994</c:v>
                      </c:pt>
                      <c:pt idx="21674">
                        <c:v>0.67808077221630136</c:v>
                      </c:pt>
                      <c:pt idx="21675">
                        <c:v>0.59947454070818373</c:v>
                      </c:pt>
                      <c:pt idx="21676">
                        <c:v>3.7774252405945399</c:v>
                      </c:pt>
                      <c:pt idx="21677">
                        <c:v>3.2007221554653507</c:v>
                      </c:pt>
                      <c:pt idx="21678">
                        <c:v>3.6271548595829119</c:v>
                      </c:pt>
                      <c:pt idx="21679">
                        <c:v>4.0865185193523903</c:v>
                      </c:pt>
                      <c:pt idx="21680">
                        <c:v>4.4213611052007709</c:v>
                      </c:pt>
                      <c:pt idx="21681">
                        <c:v>5.7917943356772748</c:v>
                      </c:pt>
                      <c:pt idx="21682">
                        <c:v>3.7392809627232624</c:v>
                      </c:pt>
                      <c:pt idx="21683">
                        <c:v>5.3143346124283761</c:v>
                      </c:pt>
                      <c:pt idx="21684">
                        <c:v>4.4835253947684492</c:v>
                      </c:pt>
                      <c:pt idx="21685">
                        <c:v>2.5979779379295387</c:v>
                      </c:pt>
                      <c:pt idx="21686">
                        <c:v>3.5001650964830477</c:v>
                      </c:pt>
                      <c:pt idx="21687">
                        <c:v>2.617585925103366</c:v>
                      </c:pt>
                      <c:pt idx="21688">
                        <c:v>1.9494004859081222</c:v>
                      </c:pt>
                      <c:pt idx="21689">
                        <c:v>1.4458642104855393</c:v>
                      </c:pt>
                      <c:pt idx="21690">
                        <c:v>1.3733765008688483</c:v>
                      </c:pt>
                      <c:pt idx="21691">
                        <c:v>1.9137431745909743</c:v>
                      </c:pt>
                      <c:pt idx="21692">
                        <c:v>1.4094261060389044</c:v>
                      </c:pt>
                      <c:pt idx="21693">
                        <c:v>1.7804825542896299</c:v>
                      </c:pt>
                      <c:pt idx="21694">
                        <c:v>1.4839230750960479</c:v>
                      </c:pt>
                      <c:pt idx="21695">
                        <c:v>1.2858948773073875</c:v>
                      </c:pt>
                      <c:pt idx="21696">
                        <c:v>1.2232712280884013</c:v>
                      </c:pt>
                      <c:pt idx="21697">
                        <c:v>1.1254380364845435</c:v>
                      </c:pt>
                      <c:pt idx="21698">
                        <c:v>0.43333124099480663</c:v>
                      </c:pt>
                      <c:pt idx="21699">
                        <c:v>0.66258519822536077</c:v>
                      </c:pt>
                      <c:pt idx="21700">
                        <c:v>2.0678809513769632</c:v>
                      </c:pt>
                      <c:pt idx="21701">
                        <c:v>2.3873346929096946</c:v>
                      </c:pt>
                      <c:pt idx="21702">
                        <c:v>3.4890022702338466</c:v>
                      </c:pt>
                      <c:pt idx="21703">
                        <c:v>3.893449175718418</c:v>
                      </c:pt>
                      <c:pt idx="21704">
                        <c:v>4.6599607368999632</c:v>
                      </c:pt>
                      <c:pt idx="21705">
                        <c:v>3.3969174652932748</c:v>
                      </c:pt>
                      <c:pt idx="21706">
                        <c:v>3.9523320716050812</c:v>
                      </c:pt>
                      <c:pt idx="21707">
                        <c:v>2.4780391062819707</c:v>
                      </c:pt>
                      <c:pt idx="21708">
                        <c:v>2.8700984927592272</c:v>
                      </c:pt>
                      <c:pt idx="21709">
                        <c:v>3.0495217055031243</c:v>
                      </c:pt>
                      <c:pt idx="21710">
                        <c:v>2.6487105485825091</c:v>
                      </c:pt>
                      <c:pt idx="21711">
                        <c:v>3.2136124548419311</c:v>
                      </c:pt>
                      <c:pt idx="21712">
                        <c:v>3.7031299365209627</c:v>
                      </c:pt>
                      <c:pt idx="21713">
                        <c:v>3.1500178799435248</c:v>
                      </c:pt>
                      <c:pt idx="21714">
                        <c:v>3.9234072090607648</c:v>
                      </c:pt>
                      <c:pt idx="21715">
                        <c:v>2.3865866866225769</c:v>
                      </c:pt>
                      <c:pt idx="21716">
                        <c:v>2.117636593448081</c:v>
                      </c:pt>
                      <c:pt idx="21717">
                        <c:v>3.0492975154511806</c:v>
                      </c:pt>
                      <c:pt idx="21718">
                        <c:v>2.8464726493010777</c:v>
                      </c:pt>
                      <c:pt idx="21719">
                        <c:v>2.542020385478323</c:v>
                      </c:pt>
                      <c:pt idx="21720">
                        <c:v>2.1285700581389229</c:v>
                      </c:pt>
                      <c:pt idx="21721">
                        <c:v>2.4741900922759967</c:v>
                      </c:pt>
                      <c:pt idx="21722">
                        <c:v>1.7267448991057224</c:v>
                      </c:pt>
                      <c:pt idx="21723">
                        <c:v>0.92471302980571912</c:v>
                      </c:pt>
                      <c:pt idx="21724">
                        <c:v>1.6464824742949407</c:v>
                      </c:pt>
                      <c:pt idx="21725">
                        <c:v>1.238823583790726</c:v>
                      </c:pt>
                      <c:pt idx="21726">
                        <c:v>2.5677038489245185</c:v>
                      </c:pt>
                      <c:pt idx="21727">
                        <c:v>2.982729194149051</c:v>
                      </c:pt>
                      <c:pt idx="21728">
                        <c:v>2.3076319032242516</c:v>
                      </c:pt>
                      <c:pt idx="21729">
                        <c:v>2.2353065211333556</c:v>
                      </c:pt>
                      <c:pt idx="21730">
                        <c:v>2.3943694138005638</c:v>
                      </c:pt>
                      <c:pt idx="21731">
                        <c:v>3.8084426123418473</c:v>
                      </c:pt>
                      <c:pt idx="21732">
                        <c:v>2.1265045342867026</c:v>
                      </c:pt>
                      <c:pt idx="21733">
                        <c:v>2.7510723815732927</c:v>
                      </c:pt>
                      <c:pt idx="21734">
                        <c:v>2.4626299243482257</c:v>
                      </c:pt>
                      <c:pt idx="21735">
                        <c:v>3.1443974938428507</c:v>
                      </c:pt>
                      <c:pt idx="21736">
                        <c:v>1.4785601192699078</c:v>
                      </c:pt>
                      <c:pt idx="21737">
                        <c:v>1.9204380319053611</c:v>
                      </c:pt>
                      <c:pt idx="21738">
                        <c:v>2.3259456365476932</c:v>
                      </c:pt>
                      <c:pt idx="21739">
                        <c:v>1.3152621052379965</c:v>
                      </c:pt>
                      <c:pt idx="21740">
                        <c:v>1.5284433277104279</c:v>
                      </c:pt>
                      <c:pt idx="21741">
                        <c:v>1.7436753132969061</c:v>
                      </c:pt>
                      <c:pt idx="21742">
                        <c:v>0.96993016762427298</c:v>
                      </c:pt>
                      <c:pt idx="21743">
                        <c:v>1.2864373319062301</c:v>
                      </c:pt>
                      <c:pt idx="21744">
                        <c:v>1.1483658623846082</c:v>
                      </c:pt>
                      <c:pt idx="21745">
                        <c:v>1.3623689773894947</c:v>
                      </c:pt>
                      <c:pt idx="21746">
                        <c:v>1.0341172373743865</c:v>
                      </c:pt>
                      <c:pt idx="21747">
                        <c:v>1.0924701920194042</c:v>
                      </c:pt>
                      <c:pt idx="21748">
                        <c:v>1.4367497971832759</c:v>
                      </c:pt>
                      <c:pt idx="21749">
                        <c:v>0.63574421286427851</c:v>
                      </c:pt>
                      <c:pt idx="21750">
                        <c:v>0.4121680668187972</c:v>
                      </c:pt>
                      <c:pt idx="21751">
                        <c:v>2.5408886918499238</c:v>
                      </c:pt>
                      <c:pt idx="21752">
                        <c:v>2.5803289497889201</c:v>
                      </c:pt>
                      <c:pt idx="21753">
                        <c:v>3.5973554892914943</c:v>
                      </c:pt>
                      <c:pt idx="21754">
                        <c:v>3.7948107101508888</c:v>
                      </c:pt>
                      <c:pt idx="21755">
                        <c:v>1.8876299758674697</c:v>
                      </c:pt>
                      <c:pt idx="21756">
                        <c:v>2.4870037633526998</c:v>
                      </c:pt>
                      <c:pt idx="21757">
                        <c:v>3.2738994695814898</c:v>
                      </c:pt>
                      <c:pt idx="21758">
                        <c:v>1.631016695913053</c:v>
                      </c:pt>
                      <c:pt idx="21759">
                        <c:v>2.3438653813760579</c:v>
                      </c:pt>
                      <c:pt idx="21760">
                        <c:v>3.3716587212026981</c:v>
                      </c:pt>
                      <c:pt idx="21761">
                        <c:v>1.1654149625678984</c:v>
                      </c:pt>
                      <c:pt idx="21762">
                        <c:v>0.48977121634491033</c:v>
                      </c:pt>
                      <c:pt idx="21763">
                        <c:v>2.3902883753644621</c:v>
                      </c:pt>
                      <c:pt idx="21764">
                        <c:v>1.916807327547744</c:v>
                      </c:pt>
                      <c:pt idx="21765">
                        <c:v>3.3942378122607919</c:v>
                      </c:pt>
                      <c:pt idx="21766">
                        <c:v>1.9508789877600288</c:v>
                      </c:pt>
                      <c:pt idx="21767">
                        <c:v>1.9254072997096117</c:v>
                      </c:pt>
                      <c:pt idx="21768">
                        <c:v>2.3932629109786223</c:v>
                      </c:pt>
                      <c:pt idx="21769">
                        <c:v>2.1766455379543044</c:v>
                      </c:pt>
                      <c:pt idx="21770">
                        <c:v>1.9653322866200142</c:v>
                      </c:pt>
                      <c:pt idx="21771">
                        <c:v>2.1862427055458697</c:v>
                      </c:pt>
                      <c:pt idx="21772">
                        <c:v>1.6834139816914011</c:v>
                      </c:pt>
                      <c:pt idx="21773">
                        <c:v>2.0057406203993722</c:v>
                      </c:pt>
                      <c:pt idx="21774">
                        <c:v>1.3750111008135459</c:v>
                      </c:pt>
                      <c:pt idx="21775">
                        <c:v>0.46847718422699924</c:v>
                      </c:pt>
                      <c:pt idx="21776">
                        <c:v>4.5583479596282546</c:v>
                      </c:pt>
                      <c:pt idx="21777">
                        <c:v>3.6750674995098409</c:v>
                      </c:pt>
                      <c:pt idx="21778">
                        <c:v>7.8414649999979806</c:v>
                      </c:pt>
                      <c:pt idx="21779">
                        <c:v>2.5300285072196838</c:v>
                      </c:pt>
                      <c:pt idx="21780">
                        <c:v>4.3588349840984213</c:v>
                      </c:pt>
                      <c:pt idx="21781">
                        <c:v>7.2962869721504457</c:v>
                      </c:pt>
                      <c:pt idx="21782">
                        <c:v>1.9325137807959469</c:v>
                      </c:pt>
                      <c:pt idx="21783">
                        <c:v>4.176369738213209</c:v>
                      </c:pt>
                      <c:pt idx="21784">
                        <c:v>3.6773306469017757</c:v>
                      </c:pt>
                      <c:pt idx="21785">
                        <c:v>5.8096597831658565</c:v>
                      </c:pt>
                      <c:pt idx="21786">
                        <c:v>2.3982792641001507</c:v>
                      </c:pt>
                      <c:pt idx="21787">
                        <c:v>2.4741585100536216</c:v>
                      </c:pt>
                      <c:pt idx="21788">
                        <c:v>1.5228303259674432</c:v>
                      </c:pt>
                      <c:pt idx="21789">
                        <c:v>1.5782977682575381</c:v>
                      </c:pt>
                      <c:pt idx="21790">
                        <c:v>2.1119779650695589</c:v>
                      </c:pt>
                      <c:pt idx="21791">
                        <c:v>1.345856896447527</c:v>
                      </c:pt>
                      <c:pt idx="21792">
                        <c:v>1.1177349284184717</c:v>
                      </c:pt>
                      <c:pt idx="21793">
                        <c:v>0.93594037585322998</c:v>
                      </c:pt>
                      <c:pt idx="21794">
                        <c:v>0.7464869594726069</c:v>
                      </c:pt>
                      <c:pt idx="21795">
                        <c:v>0.82880973258381985</c:v>
                      </c:pt>
                      <c:pt idx="21796">
                        <c:v>0.4233152646872696</c:v>
                      </c:pt>
                      <c:pt idx="21797">
                        <c:v>0.41117120282434455</c:v>
                      </c:pt>
                      <c:pt idx="21798">
                        <c:v>0.57751511651768583</c:v>
                      </c:pt>
                      <c:pt idx="21799">
                        <c:v>0.26218300781546827</c:v>
                      </c:pt>
                      <c:pt idx="21800">
                        <c:v>1.8291536058092346</c:v>
                      </c:pt>
                      <c:pt idx="21801">
                        <c:v>1.6117380531854926</c:v>
                      </c:pt>
                      <c:pt idx="21802">
                        <c:v>3.0069095995175181</c:v>
                      </c:pt>
                      <c:pt idx="21803">
                        <c:v>1.3792189021256027</c:v>
                      </c:pt>
                      <c:pt idx="21804">
                        <c:v>2.4866233509167111</c:v>
                      </c:pt>
                      <c:pt idx="21805">
                        <c:v>3.3003631437930192</c:v>
                      </c:pt>
                      <c:pt idx="21806">
                        <c:v>1.7432982049917281</c:v>
                      </c:pt>
                      <c:pt idx="21807">
                        <c:v>2.2818826588240264</c:v>
                      </c:pt>
                      <c:pt idx="21808">
                        <c:v>1.784328737679582</c:v>
                      </c:pt>
                      <c:pt idx="21809">
                        <c:v>2.0557617302703526</c:v>
                      </c:pt>
                      <c:pt idx="21810">
                        <c:v>2.5397117281736166</c:v>
                      </c:pt>
                      <c:pt idx="21811">
                        <c:v>1.8137624165831261</c:v>
                      </c:pt>
                      <c:pt idx="21812">
                        <c:v>2.3177315206603852</c:v>
                      </c:pt>
                      <c:pt idx="21813">
                        <c:v>3.756941740062786</c:v>
                      </c:pt>
                      <c:pt idx="21814">
                        <c:v>2.2826166341402789</c:v>
                      </c:pt>
                      <c:pt idx="21815">
                        <c:v>1.6944461476595045</c:v>
                      </c:pt>
                      <c:pt idx="21816">
                        <c:v>1.5248439044625708</c:v>
                      </c:pt>
                      <c:pt idx="21817">
                        <c:v>1.6577956167659602</c:v>
                      </c:pt>
                      <c:pt idx="21818">
                        <c:v>2.0830599944563644</c:v>
                      </c:pt>
                      <c:pt idx="21819">
                        <c:v>2.2858849366841905</c:v>
                      </c:pt>
                      <c:pt idx="21820">
                        <c:v>2.5933222382966683</c:v>
                      </c:pt>
                      <c:pt idx="21821">
                        <c:v>1.3100937937515884</c:v>
                      </c:pt>
                      <c:pt idx="21822">
                        <c:v>2.7613060820006869</c:v>
                      </c:pt>
                      <c:pt idx="21823">
                        <c:v>0.85456759988968689</c:v>
                      </c:pt>
                      <c:pt idx="21824">
                        <c:v>2.213626166635577</c:v>
                      </c:pt>
                      <c:pt idx="21825">
                        <c:v>1.8262715668485501</c:v>
                      </c:pt>
                      <c:pt idx="21826">
                        <c:v>2.3383680205611368</c:v>
                      </c:pt>
                      <c:pt idx="21827">
                        <c:v>3.7839711108130567</c:v>
                      </c:pt>
                      <c:pt idx="21828">
                        <c:v>2.3703322693866555</c:v>
                      </c:pt>
                      <c:pt idx="21829">
                        <c:v>1.2741501006201941</c:v>
                      </c:pt>
                      <c:pt idx="21830">
                        <c:v>3.5279528606233086</c:v>
                      </c:pt>
                      <c:pt idx="21831">
                        <c:v>2.732146981699159</c:v>
                      </c:pt>
                      <c:pt idx="21832">
                        <c:v>3.2428766105286937</c:v>
                      </c:pt>
                      <c:pt idx="21833">
                        <c:v>3.4726986191799831</c:v>
                      </c:pt>
                      <c:pt idx="21834">
                        <c:v>2.0216022094544059</c:v>
                      </c:pt>
                      <c:pt idx="21835">
                        <c:v>5.8259039385089428</c:v>
                      </c:pt>
                      <c:pt idx="21836">
                        <c:v>2.5155829069088949</c:v>
                      </c:pt>
                      <c:pt idx="21837">
                        <c:v>2.5853803560200177</c:v>
                      </c:pt>
                      <c:pt idx="21838">
                        <c:v>3.1137030473081015</c:v>
                      </c:pt>
                      <c:pt idx="21839">
                        <c:v>2.7089744604053476</c:v>
                      </c:pt>
                      <c:pt idx="21840">
                        <c:v>1.9691590181995011</c:v>
                      </c:pt>
                      <c:pt idx="21841">
                        <c:v>2.1903472341751824</c:v>
                      </c:pt>
                      <c:pt idx="21842">
                        <c:v>2.376725436039139</c:v>
                      </c:pt>
                      <c:pt idx="21843">
                        <c:v>2.461051468317649</c:v>
                      </c:pt>
                      <c:pt idx="21844">
                        <c:v>1.454943266541568</c:v>
                      </c:pt>
                      <c:pt idx="21845">
                        <c:v>1.2596912888659175</c:v>
                      </c:pt>
                      <c:pt idx="21846">
                        <c:v>1.2966238513044688</c:v>
                      </c:pt>
                      <c:pt idx="21847">
                        <c:v>2.2379764047096353</c:v>
                      </c:pt>
                      <c:pt idx="21848">
                        <c:v>1.6472999707725966</c:v>
                      </c:pt>
                      <c:pt idx="21849">
                        <c:v>2.1888490010472466</c:v>
                      </c:pt>
                      <c:pt idx="21850">
                        <c:v>1.7816320681848949</c:v>
                      </c:pt>
                      <c:pt idx="21851">
                        <c:v>1.2689947533102892</c:v>
                      </c:pt>
                      <c:pt idx="21852">
                        <c:v>3.5810415922440866</c:v>
                      </c:pt>
                      <c:pt idx="21853">
                        <c:v>1.1724188786699188</c:v>
                      </c:pt>
                      <c:pt idx="21854">
                        <c:v>3.8959344301411249</c:v>
                      </c:pt>
                      <c:pt idx="21855">
                        <c:v>1.8038733908220534</c:v>
                      </c:pt>
                      <c:pt idx="21856">
                        <c:v>3.4825307622134916</c:v>
                      </c:pt>
                      <c:pt idx="21857">
                        <c:v>3.7526805346156293</c:v>
                      </c:pt>
                      <c:pt idx="21858">
                        <c:v>2.2879983471127474</c:v>
                      </c:pt>
                      <c:pt idx="21859">
                        <c:v>2.5289303134180439</c:v>
                      </c:pt>
                      <c:pt idx="21860">
                        <c:v>3.121136541043473</c:v>
                      </c:pt>
                      <c:pt idx="21861">
                        <c:v>2.1555060861362447</c:v>
                      </c:pt>
                      <c:pt idx="21862">
                        <c:v>1.689360637785174</c:v>
                      </c:pt>
                      <c:pt idx="21863">
                        <c:v>2.7275116423915335</c:v>
                      </c:pt>
                      <c:pt idx="21864">
                        <c:v>2.1408235740152741</c:v>
                      </c:pt>
                      <c:pt idx="21865">
                        <c:v>3.4262183721895547</c:v>
                      </c:pt>
                      <c:pt idx="21866">
                        <c:v>2.0304194246884597</c:v>
                      </c:pt>
                      <c:pt idx="21867">
                        <c:v>0.59444061445707852</c:v>
                      </c:pt>
                      <c:pt idx="21868">
                        <c:v>1.4846563560305055</c:v>
                      </c:pt>
                      <c:pt idx="21869">
                        <c:v>2.4890627485795314</c:v>
                      </c:pt>
                      <c:pt idx="21870">
                        <c:v>1.7960477509346866</c:v>
                      </c:pt>
                      <c:pt idx="21871">
                        <c:v>1.416780765051102</c:v>
                      </c:pt>
                      <c:pt idx="21872">
                        <c:v>2.4169287265436132</c:v>
                      </c:pt>
                      <c:pt idx="21873">
                        <c:v>1.9058165558053599</c:v>
                      </c:pt>
                      <c:pt idx="21874">
                        <c:v>2.3808931352877334</c:v>
                      </c:pt>
                      <c:pt idx="21875">
                        <c:v>2.8004565942105315</c:v>
                      </c:pt>
                      <c:pt idx="21876">
                        <c:v>2.7120897384753979</c:v>
                      </c:pt>
                      <c:pt idx="21877">
                        <c:v>4.7343457120340027</c:v>
                      </c:pt>
                      <c:pt idx="21878">
                        <c:v>2.9803700717775032</c:v>
                      </c:pt>
                      <c:pt idx="21879">
                        <c:v>2.3770845582651248</c:v>
                      </c:pt>
                      <c:pt idx="21880">
                        <c:v>2.0673351944870237</c:v>
                      </c:pt>
                      <c:pt idx="21881">
                        <c:v>2.1969927434340137</c:v>
                      </c:pt>
                      <c:pt idx="21882">
                        <c:v>4.3938450837738356</c:v>
                      </c:pt>
                      <c:pt idx="21883">
                        <c:v>2.5349294171055972</c:v>
                      </c:pt>
                      <c:pt idx="21884">
                        <c:v>3.498931327494045</c:v>
                      </c:pt>
                      <c:pt idx="21885">
                        <c:v>3.6150825027979412</c:v>
                      </c:pt>
                      <c:pt idx="21886">
                        <c:v>2.6571746249595178</c:v>
                      </c:pt>
                      <c:pt idx="21887">
                        <c:v>3.1297626183152345</c:v>
                      </c:pt>
                      <c:pt idx="21888">
                        <c:v>2.5306486376109461</c:v>
                      </c:pt>
                      <c:pt idx="21889">
                        <c:v>2.7801771862607323</c:v>
                      </c:pt>
                      <c:pt idx="21890">
                        <c:v>2.1009615486962208</c:v>
                      </c:pt>
                      <c:pt idx="21891">
                        <c:v>1.7875270835189625</c:v>
                      </c:pt>
                      <c:pt idx="21892">
                        <c:v>2.2816802425380915</c:v>
                      </c:pt>
                      <c:pt idx="21893">
                        <c:v>2.9299058776549192</c:v>
                      </c:pt>
                      <c:pt idx="21894">
                        <c:v>2.1875981521584666</c:v>
                      </c:pt>
                      <c:pt idx="21895">
                        <c:v>2.5179350566849217</c:v>
                      </c:pt>
                      <c:pt idx="21896">
                        <c:v>2.0468927078810299</c:v>
                      </c:pt>
                      <c:pt idx="21897">
                        <c:v>2.6209525400814346</c:v>
                      </c:pt>
                      <c:pt idx="21898">
                        <c:v>3.4040959864180635</c:v>
                      </c:pt>
                      <c:pt idx="21899">
                        <c:v>2.2412648492893501</c:v>
                      </c:pt>
                      <c:pt idx="21900">
                        <c:v>0.12068051284766595</c:v>
                      </c:pt>
                      <c:pt idx="21901">
                        <c:v>2.3271844689469634</c:v>
                      </c:pt>
                      <c:pt idx="21902">
                        <c:v>3.2189677858427674</c:v>
                      </c:pt>
                      <c:pt idx="21903">
                        <c:v>5.0320896811298246</c:v>
                      </c:pt>
                      <c:pt idx="21904">
                        <c:v>3.8764800267360182</c:v>
                      </c:pt>
                      <c:pt idx="21905">
                        <c:v>4.7617435050644286</c:v>
                      </c:pt>
                      <c:pt idx="21906">
                        <c:v>1.9910336891445393</c:v>
                      </c:pt>
                      <c:pt idx="21907">
                        <c:v>3.4471177362430039</c:v>
                      </c:pt>
                      <c:pt idx="21908">
                        <c:v>2.3981385207838199</c:v>
                      </c:pt>
                      <c:pt idx="21909">
                        <c:v>2.487164140079722</c:v>
                      </c:pt>
                      <c:pt idx="21910">
                        <c:v>1.7733159564818333</c:v>
                      </c:pt>
                      <c:pt idx="21911">
                        <c:v>1.8317128764090078</c:v>
                      </c:pt>
                      <c:pt idx="21912">
                        <c:v>1.1781249717420583</c:v>
                      </c:pt>
                      <c:pt idx="21913">
                        <c:v>1.1111639355978977</c:v>
                      </c:pt>
                      <c:pt idx="21914">
                        <c:v>0.96721015256481768</c:v>
                      </c:pt>
                      <c:pt idx="21915">
                        <c:v>1.0016735718887715</c:v>
                      </c:pt>
                      <c:pt idx="21916">
                        <c:v>0.76003731875635472</c:v>
                      </c:pt>
                      <c:pt idx="21917">
                        <c:v>0.43067273981473053</c:v>
                      </c:pt>
                      <c:pt idx="21918">
                        <c:v>0.29913932255604875</c:v>
                      </c:pt>
                      <c:pt idx="21919">
                        <c:v>0.43119403043337601</c:v>
                      </c:pt>
                      <c:pt idx="21920">
                        <c:v>0.28256794810334618</c:v>
                      </c:pt>
                      <c:pt idx="21921">
                        <c:v>0.31922454676078676</c:v>
                      </c:pt>
                      <c:pt idx="21922">
                        <c:v>0.17017950150602679</c:v>
                      </c:pt>
                      <c:pt idx="21923">
                        <c:v>0.14188916109707148</c:v>
                      </c:pt>
                      <c:pt idx="21924">
                        <c:v>0.11129838295453647</c:v>
                      </c:pt>
                      <c:pt idx="21925">
                        <c:v>0.92059873452938346</c:v>
                      </c:pt>
                      <c:pt idx="21926">
                        <c:v>2.9983779749960262</c:v>
                      </c:pt>
                      <c:pt idx="21927">
                        <c:v>1.2221441826815933</c:v>
                      </c:pt>
                      <c:pt idx="21928">
                        <c:v>2.3429650124034085</c:v>
                      </c:pt>
                      <c:pt idx="21929">
                        <c:v>2.2591370460777678</c:v>
                      </c:pt>
                      <c:pt idx="21930">
                        <c:v>4.2952660038237136</c:v>
                      </c:pt>
                      <c:pt idx="21931">
                        <c:v>2.612168541518423</c:v>
                      </c:pt>
                      <c:pt idx="21932">
                        <c:v>3.7911538616643616</c:v>
                      </c:pt>
                      <c:pt idx="21933">
                        <c:v>0.88833121577462748</c:v>
                      </c:pt>
                      <c:pt idx="21934">
                        <c:v>2.4090873446916126</c:v>
                      </c:pt>
                      <c:pt idx="21935">
                        <c:v>2.2350112207983766</c:v>
                      </c:pt>
                      <c:pt idx="21936">
                        <c:v>3.8163398963062849</c:v>
                      </c:pt>
                      <c:pt idx="21937">
                        <c:v>1.8812697410444579</c:v>
                      </c:pt>
                      <c:pt idx="21938">
                        <c:v>2.9005563252977264</c:v>
                      </c:pt>
                      <c:pt idx="21939">
                        <c:v>3.0774499271919153</c:v>
                      </c:pt>
                      <c:pt idx="21940">
                        <c:v>1.9595262219144651</c:v>
                      </c:pt>
                      <c:pt idx="21941">
                        <c:v>1.6833412054189003</c:v>
                      </c:pt>
                      <c:pt idx="21942">
                        <c:v>1.3307088096577504</c:v>
                      </c:pt>
                      <c:pt idx="21943">
                        <c:v>2.691166846015121</c:v>
                      </c:pt>
                      <c:pt idx="21944">
                        <c:v>1.8193692264617221</c:v>
                      </c:pt>
                      <c:pt idx="21945">
                        <c:v>0.69779972846963201</c:v>
                      </c:pt>
                      <c:pt idx="21946">
                        <c:v>1.4282228959060728</c:v>
                      </c:pt>
                      <c:pt idx="21947">
                        <c:v>1.1093350268435</c:v>
                      </c:pt>
                      <c:pt idx="21948">
                        <c:v>1.1209532963585509</c:v>
                      </c:pt>
                      <c:pt idx="21949">
                        <c:v>0.88695485477734148</c:v>
                      </c:pt>
                      <c:pt idx="21950">
                        <c:v>2.3785378102439307</c:v>
                      </c:pt>
                      <c:pt idx="21951">
                        <c:v>2.5886827163916024</c:v>
                      </c:pt>
                      <c:pt idx="21952">
                        <c:v>1.9136830450945204</c:v>
                      </c:pt>
                      <c:pt idx="21953">
                        <c:v>2.30802469629583</c:v>
                      </c:pt>
                      <c:pt idx="21954">
                        <c:v>1.2941916411390573</c:v>
                      </c:pt>
                      <c:pt idx="21955">
                        <c:v>4.5181654450069848</c:v>
                      </c:pt>
                      <c:pt idx="21956">
                        <c:v>2.4457286069604525</c:v>
                      </c:pt>
                      <c:pt idx="21957">
                        <c:v>2.8137129279670448</c:v>
                      </c:pt>
                      <c:pt idx="21958">
                        <c:v>2.4898680887676061</c:v>
                      </c:pt>
                      <c:pt idx="21959">
                        <c:v>3.6106100197758471</c:v>
                      </c:pt>
                      <c:pt idx="21960">
                        <c:v>3.3451851041772622</c:v>
                      </c:pt>
                      <c:pt idx="21961">
                        <c:v>2.516376158281755</c:v>
                      </c:pt>
                      <c:pt idx="21962">
                        <c:v>2.3173576806027918</c:v>
                      </c:pt>
                      <c:pt idx="21963">
                        <c:v>2.7518592553746073</c:v>
                      </c:pt>
                      <c:pt idx="21964">
                        <c:v>2.3176670763354905</c:v>
                      </c:pt>
                      <c:pt idx="21965">
                        <c:v>1.8366856573856465</c:v>
                      </c:pt>
                      <c:pt idx="21966">
                        <c:v>2.8479664435535628</c:v>
                      </c:pt>
                      <c:pt idx="21967">
                        <c:v>2.7988916712738683</c:v>
                      </c:pt>
                      <c:pt idx="21968">
                        <c:v>1.5395224980057525</c:v>
                      </c:pt>
                      <c:pt idx="21969">
                        <c:v>1.2843803193845982</c:v>
                      </c:pt>
                      <c:pt idx="21970">
                        <c:v>2.4478420904202043</c:v>
                      </c:pt>
                      <c:pt idx="21971">
                        <c:v>2.6788877911103359</c:v>
                      </c:pt>
                      <c:pt idx="21972">
                        <c:v>2.6448222396240189</c:v>
                      </c:pt>
                      <c:pt idx="21973">
                        <c:v>1.9589153718750583</c:v>
                      </c:pt>
                      <c:pt idx="21974">
                        <c:v>2.569856968942525</c:v>
                      </c:pt>
                      <c:pt idx="21975">
                        <c:v>0.81947819979927883</c:v>
                      </c:pt>
                      <c:pt idx="21976">
                        <c:v>2.4237710917970481</c:v>
                      </c:pt>
                      <c:pt idx="21977">
                        <c:v>2.307366101363177</c:v>
                      </c:pt>
                      <c:pt idx="21978">
                        <c:v>3.0298951557780631</c:v>
                      </c:pt>
                      <c:pt idx="21979">
                        <c:v>2.9644843772350553</c:v>
                      </c:pt>
                      <c:pt idx="21980">
                        <c:v>2.2505843702215493</c:v>
                      </c:pt>
                      <c:pt idx="21981">
                        <c:v>3.3468793448725043</c:v>
                      </c:pt>
                      <c:pt idx="21982">
                        <c:v>5.1215026188197834</c:v>
                      </c:pt>
                      <c:pt idx="21983">
                        <c:v>1.9175909944034639</c:v>
                      </c:pt>
                      <c:pt idx="21984">
                        <c:v>1.973783892558181</c:v>
                      </c:pt>
                      <c:pt idx="21985">
                        <c:v>3.6743615459302124</c:v>
                      </c:pt>
                      <c:pt idx="21986">
                        <c:v>1.762927130184218</c:v>
                      </c:pt>
                      <c:pt idx="21987">
                        <c:v>1.7145207009604695</c:v>
                      </c:pt>
                      <c:pt idx="21988">
                        <c:v>2.1255286033776453</c:v>
                      </c:pt>
                      <c:pt idx="21989">
                        <c:v>1.8341682243695776</c:v>
                      </c:pt>
                      <c:pt idx="21990">
                        <c:v>1.7687523689704412</c:v>
                      </c:pt>
                      <c:pt idx="21991">
                        <c:v>1.4838890669492459</c:v>
                      </c:pt>
                      <c:pt idx="21992">
                        <c:v>1.1622100725236195</c:v>
                      </c:pt>
                      <c:pt idx="21993">
                        <c:v>2.2651803749983497</c:v>
                      </c:pt>
                      <c:pt idx="21994">
                        <c:v>1.401369496696051</c:v>
                      </c:pt>
                      <c:pt idx="21995">
                        <c:v>0.97063444354161543</c:v>
                      </c:pt>
                      <c:pt idx="21996">
                        <c:v>1.35580382697323</c:v>
                      </c:pt>
                      <c:pt idx="21997">
                        <c:v>1.0906102858501043</c:v>
                      </c:pt>
                      <c:pt idx="21998">
                        <c:v>0.64998173076547883</c:v>
                      </c:pt>
                      <c:pt idx="21999">
                        <c:v>1.2783599242974788</c:v>
                      </c:pt>
                      <c:pt idx="22000">
                        <c:v>1.6132960132434289</c:v>
                      </c:pt>
                      <c:pt idx="22001">
                        <c:v>1.54363879735461</c:v>
                      </c:pt>
                      <c:pt idx="22002">
                        <c:v>2.3018910946061371</c:v>
                      </c:pt>
                      <c:pt idx="22003">
                        <c:v>2.5030941441163446</c:v>
                      </c:pt>
                      <c:pt idx="22004">
                        <c:v>2.4595194755702474</c:v>
                      </c:pt>
                      <c:pt idx="22005">
                        <c:v>2.2848790295419232</c:v>
                      </c:pt>
                      <c:pt idx="22006">
                        <c:v>3.2826520439305469</c:v>
                      </c:pt>
                      <c:pt idx="22007">
                        <c:v>2.7616854734942402</c:v>
                      </c:pt>
                      <c:pt idx="22008">
                        <c:v>2.0380463830444837</c:v>
                      </c:pt>
                      <c:pt idx="22009">
                        <c:v>1.4047848002604253</c:v>
                      </c:pt>
                      <c:pt idx="22010">
                        <c:v>2.4628336985277319</c:v>
                      </c:pt>
                      <c:pt idx="22011">
                        <c:v>1.1894696397248956</c:v>
                      </c:pt>
                      <c:pt idx="22012">
                        <c:v>1.4026399924150066</c:v>
                      </c:pt>
                      <c:pt idx="22013">
                        <c:v>2.1226531188715874</c:v>
                      </c:pt>
                      <c:pt idx="22014">
                        <c:v>1.7018277336814909</c:v>
                      </c:pt>
                      <c:pt idx="22015">
                        <c:v>1.3860039713301755</c:v>
                      </c:pt>
                      <c:pt idx="22016">
                        <c:v>1.5594458465647292</c:v>
                      </c:pt>
                      <c:pt idx="22017">
                        <c:v>2.8670998377692944</c:v>
                      </c:pt>
                      <c:pt idx="22018">
                        <c:v>2.404058566536746</c:v>
                      </c:pt>
                      <c:pt idx="22019">
                        <c:v>1.7499549947661752</c:v>
                      </c:pt>
                      <c:pt idx="22020">
                        <c:v>1.2918932590314067</c:v>
                      </c:pt>
                      <c:pt idx="22021">
                        <c:v>1.6690111093498663</c:v>
                      </c:pt>
                      <c:pt idx="22022">
                        <c:v>1.8130693006602108</c:v>
                      </c:pt>
                      <c:pt idx="22023">
                        <c:v>1.2835239269788159</c:v>
                      </c:pt>
                      <c:pt idx="22024">
                        <c:v>0.91814922888540929</c:v>
                      </c:pt>
                      <c:pt idx="22025">
                        <c:v>2.2137055180760541</c:v>
                      </c:pt>
                      <c:pt idx="22026">
                        <c:v>2.1988622895827339</c:v>
                      </c:pt>
                      <c:pt idx="22027">
                        <c:v>2.3804847307074155</c:v>
                      </c:pt>
                      <c:pt idx="22028">
                        <c:v>1.8903621606054521</c:v>
                      </c:pt>
                      <c:pt idx="22029">
                        <c:v>3.2931103475820218</c:v>
                      </c:pt>
                      <c:pt idx="22030">
                        <c:v>3.8991251127405757</c:v>
                      </c:pt>
                      <c:pt idx="22031">
                        <c:v>3.1905075132251914</c:v>
                      </c:pt>
                      <c:pt idx="22032">
                        <c:v>2.0677350930860094</c:v>
                      </c:pt>
                      <c:pt idx="22033">
                        <c:v>1.6724167850287324</c:v>
                      </c:pt>
                      <c:pt idx="22034">
                        <c:v>3.1447471785262318</c:v>
                      </c:pt>
                      <c:pt idx="22035">
                        <c:v>3.8633048268910093</c:v>
                      </c:pt>
                      <c:pt idx="22036">
                        <c:v>1.8693924160696935</c:v>
                      </c:pt>
                      <c:pt idx="22037">
                        <c:v>1.8826053160346521</c:v>
                      </c:pt>
                      <c:pt idx="22038">
                        <c:v>1.3421912398524336</c:v>
                      </c:pt>
                      <c:pt idx="22039">
                        <c:v>1.8276906260273273</c:v>
                      </c:pt>
                      <c:pt idx="22040">
                        <c:v>1.8056023289619845</c:v>
                      </c:pt>
                      <c:pt idx="22041">
                        <c:v>1.4581288044182916</c:v>
                      </c:pt>
                      <c:pt idx="22042">
                        <c:v>1.2166905907456227</c:v>
                      </c:pt>
                      <c:pt idx="22043">
                        <c:v>1.7122198278062022</c:v>
                      </c:pt>
                      <c:pt idx="22044">
                        <c:v>0.39813515704463542</c:v>
                      </c:pt>
                      <c:pt idx="22045">
                        <c:v>1.8784764869366275</c:v>
                      </c:pt>
                      <c:pt idx="22046">
                        <c:v>1.755557213173095</c:v>
                      </c:pt>
                      <c:pt idx="22047">
                        <c:v>2.4407066486415321</c:v>
                      </c:pt>
                      <c:pt idx="22048">
                        <c:v>1.7185556552243091</c:v>
                      </c:pt>
                      <c:pt idx="22049">
                        <c:v>2.0694698941924936</c:v>
                      </c:pt>
                      <c:pt idx="22050">
                        <c:v>2.2277550589184734</c:v>
                      </c:pt>
                      <c:pt idx="22051">
                        <c:v>3.3094688021444503</c:v>
                      </c:pt>
                      <c:pt idx="22052">
                        <c:v>5.996758215679062</c:v>
                      </c:pt>
                      <c:pt idx="22053">
                        <c:v>4.6783962305916322</c:v>
                      </c:pt>
                      <c:pt idx="22054">
                        <c:v>4.9350693485165689</c:v>
                      </c:pt>
                      <c:pt idx="22055">
                        <c:v>4.7904218939948109</c:v>
                      </c:pt>
                      <c:pt idx="22056">
                        <c:v>3.8357686080687952</c:v>
                      </c:pt>
                      <c:pt idx="22057">
                        <c:v>4.2419165570770119</c:v>
                      </c:pt>
                      <c:pt idx="22058">
                        <c:v>3.9035433039550806</c:v>
                      </c:pt>
                      <c:pt idx="22059">
                        <c:v>5.4199755237623428</c:v>
                      </c:pt>
                      <c:pt idx="22060">
                        <c:v>2.2137435804979915</c:v>
                      </c:pt>
                      <c:pt idx="22061">
                        <c:v>3.9783629638912164</c:v>
                      </c:pt>
                      <c:pt idx="22062">
                        <c:v>4.8353044125275559</c:v>
                      </c:pt>
                      <c:pt idx="22063">
                        <c:v>2.6907624749017729</c:v>
                      </c:pt>
                      <c:pt idx="22064">
                        <c:v>4.5394488098091097</c:v>
                      </c:pt>
                      <c:pt idx="22065">
                        <c:v>4.0024902106759299</c:v>
                      </c:pt>
                      <c:pt idx="22066">
                        <c:v>2.716709012152982</c:v>
                      </c:pt>
                      <c:pt idx="22067">
                        <c:v>2.3397305421547294</c:v>
                      </c:pt>
                      <c:pt idx="22068">
                        <c:v>1.5760500258320767</c:v>
                      </c:pt>
                      <c:pt idx="22069">
                        <c:v>2.6349147557801524</c:v>
                      </c:pt>
                      <c:pt idx="22070">
                        <c:v>3.4800762757165122</c:v>
                      </c:pt>
                      <c:pt idx="22071">
                        <c:v>3.2212513379434067</c:v>
                      </c:pt>
                      <c:pt idx="22072">
                        <c:v>1.7803078595589796</c:v>
                      </c:pt>
                      <c:pt idx="22073">
                        <c:v>2.431810079616922</c:v>
                      </c:pt>
                      <c:pt idx="22074">
                        <c:v>2.2350447840400514</c:v>
                      </c:pt>
                      <c:pt idx="22075">
                        <c:v>2.1235265601594322</c:v>
                      </c:pt>
                      <c:pt idx="22076">
                        <c:v>1.3869659775830239</c:v>
                      </c:pt>
                      <c:pt idx="22077">
                        <c:v>1.7208006574344423</c:v>
                      </c:pt>
                      <c:pt idx="22078">
                        <c:v>2.0093003778361913</c:v>
                      </c:pt>
                      <c:pt idx="22079">
                        <c:v>2.4552452403218745</c:v>
                      </c:pt>
                      <c:pt idx="22080">
                        <c:v>4.1276971001100007</c:v>
                      </c:pt>
                      <c:pt idx="22081">
                        <c:v>3.3167004044986439</c:v>
                      </c:pt>
                      <c:pt idx="22082">
                        <c:v>1.7310463484523189</c:v>
                      </c:pt>
                      <c:pt idx="22083">
                        <c:v>0.52536653445159931</c:v>
                      </c:pt>
                      <c:pt idx="22084">
                        <c:v>1.9358471956538008</c:v>
                      </c:pt>
                      <c:pt idx="22085">
                        <c:v>3.938565728737708</c:v>
                      </c:pt>
                      <c:pt idx="22086">
                        <c:v>2.3890353588899487</c:v>
                      </c:pt>
                      <c:pt idx="22087">
                        <c:v>3.2954902592670514</c:v>
                      </c:pt>
                      <c:pt idx="22088">
                        <c:v>1.9343529588486155</c:v>
                      </c:pt>
                      <c:pt idx="22089">
                        <c:v>2.0762970813110271</c:v>
                      </c:pt>
                      <c:pt idx="22090">
                        <c:v>2.5674116136552052</c:v>
                      </c:pt>
                      <c:pt idx="22091">
                        <c:v>1.7223526021115396</c:v>
                      </c:pt>
                      <c:pt idx="22092">
                        <c:v>3.0482232574523795</c:v>
                      </c:pt>
                      <c:pt idx="22093">
                        <c:v>1.4452757550497757</c:v>
                      </c:pt>
                      <c:pt idx="22094">
                        <c:v>2.5067490008043909</c:v>
                      </c:pt>
                      <c:pt idx="22095">
                        <c:v>2.0901769556197527</c:v>
                      </c:pt>
                      <c:pt idx="22096">
                        <c:v>2.260019324483868</c:v>
                      </c:pt>
                      <c:pt idx="22097">
                        <c:v>2.6498746038917078</c:v>
                      </c:pt>
                      <c:pt idx="22098">
                        <c:v>2.0167629735593269</c:v>
                      </c:pt>
                      <c:pt idx="22099">
                        <c:v>1.2398578399525422</c:v>
                      </c:pt>
                      <c:pt idx="22100">
                        <c:v>0.90431344386131263</c:v>
                      </c:pt>
                      <c:pt idx="22101">
                        <c:v>1.4854845937142749</c:v>
                      </c:pt>
                      <c:pt idx="22102">
                        <c:v>2.338589572488897</c:v>
                      </c:pt>
                      <c:pt idx="22103">
                        <c:v>4.0376454383146161</c:v>
                      </c:pt>
                      <c:pt idx="22104">
                        <c:v>5.4548276366048318</c:v>
                      </c:pt>
                      <c:pt idx="22105">
                        <c:v>4.4882574941639426</c:v>
                      </c:pt>
                      <c:pt idx="22106">
                        <c:v>2.8983879093825968</c:v>
                      </c:pt>
                      <c:pt idx="22107">
                        <c:v>3.6450163612982385</c:v>
                      </c:pt>
                      <c:pt idx="22108">
                        <c:v>4.1376641128927094</c:v>
                      </c:pt>
                      <c:pt idx="22109">
                        <c:v>2.0125818558170065</c:v>
                      </c:pt>
                      <c:pt idx="22110">
                        <c:v>2.0173554992622784</c:v>
                      </c:pt>
                      <c:pt idx="22111">
                        <c:v>3.1804504250621926</c:v>
                      </c:pt>
                      <c:pt idx="22112">
                        <c:v>2.1412796072040421</c:v>
                      </c:pt>
                      <c:pt idx="22113">
                        <c:v>1.815627280724053</c:v>
                      </c:pt>
                      <c:pt idx="22114">
                        <c:v>2.7927746364622781</c:v>
                      </c:pt>
                      <c:pt idx="22115">
                        <c:v>1.397370359532893</c:v>
                      </c:pt>
                      <c:pt idx="22116">
                        <c:v>1.5334046724313124</c:v>
                      </c:pt>
                      <c:pt idx="22117">
                        <c:v>2.0619522834245148</c:v>
                      </c:pt>
                      <c:pt idx="22118">
                        <c:v>1.390413792332962</c:v>
                      </c:pt>
                      <c:pt idx="22119">
                        <c:v>1.5732009516459948</c:v>
                      </c:pt>
                      <c:pt idx="22120">
                        <c:v>1.1673132085965565</c:v>
                      </c:pt>
                      <c:pt idx="22121">
                        <c:v>1.0973474043444491</c:v>
                      </c:pt>
                      <c:pt idx="22122">
                        <c:v>0.81210687761970479</c:v>
                      </c:pt>
                      <c:pt idx="22123">
                        <c:v>1.1787427895466618</c:v>
                      </c:pt>
                      <c:pt idx="22124">
                        <c:v>0.6045085659479057</c:v>
                      </c:pt>
                      <c:pt idx="22125">
                        <c:v>1.6289640550191764</c:v>
                      </c:pt>
                      <c:pt idx="22126">
                        <c:v>1.2019451048863343</c:v>
                      </c:pt>
                      <c:pt idx="22127">
                        <c:v>2.1419033872625364</c:v>
                      </c:pt>
                      <c:pt idx="22128">
                        <c:v>1.9065753580287155</c:v>
                      </c:pt>
                      <c:pt idx="22129">
                        <c:v>2.0641771462986354</c:v>
                      </c:pt>
                      <c:pt idx="22130">
                        <c:v>2.1530656394935477</c:v>
                      </c:pt>
                      <c:pt idx="22131">
                        <c:v>0.61335857173860098</c:v>
                      </c:pt>
                      <c:pt idx="22132">
                        <c:v>1.4311883887748413</c:v>
                      </c:pt>
                      <c:pt idx="22133">
                        <c:v>2.3892691575508551</c:v>
                      </c:pt>
                      <c:pt idx="22134">
                        <c:v>1.8712151168631932</c:v>
                      </c:pt>
                      <c:pt idx="22135">
                        <c:v>1.9648871940487589</c:v>
                      </c:pt>
                      <c:pt idx="22136">
                        <c:v>1.8382248938095231</c:v>
                      </c:pt>
                      <c:pt idx="22137">
                        <c:v>2.3069820401219179</c:v>
                      </c:pt>
                      <c:pt idx="22138">
                        <c:v>1.5438628793327458</c:v>
                      </c:pt>
                      <c:pt idx="22139">
                        <c:v>1.7524401569463093</c:v>
                      </c:pt>
                      <c:pt idx="22140">
                        <c:v>1.8198088402734252</c:v>
                      </c:pt>
                      <c:pt idx="22141">
                        <c:v>1.2621133024266551</c:v>
                      </c:pt>
                      <c:pt idx="22142">
                        <c:v>2.0829467660090413</c:v>
                      </c:pt>
                      <c:pt idx="22143">
                        <c:v>2.0434184110431222</c:v>
                      </c:pt>
                      <c:pt idx="22144">
                        <c:v>1.5814401412558035</c:v>
                      </c:pt>
                      <c:pt idx="22145">
                        <c:v>1.222266636075293</c:v>
                      </c:pt>
                      <c:pt idx="22146">
                        <c:v>2.2276087585929361</c:v>
                      </c:pt>
                      <c:pt idx="22147">
                        <c:v>1.5808406302047817</c:v>
                      </c:pt>
                      <c:pt idx="22148">
                        <c:v>1.5632350527961305</c:v>
                      </c:pt>
                      <c:pt idx="22149">
                        <c:v>1.0069174742476086</c:v>
                      </c:pt>
                      <c:pt idx="22150">
                        <c:v>1.7323494797571508</c:v>
                      </c:pt>
                      <c:pt idx="22151">
                        <c:v>2.2620486563191915</c:v>
                      </c:pt>
                      <c:pt idx="22152">
                        <c:v>3.9506481951613091</c:v>
                      </c:pt>
                      <c:pt idx="22153">
                        <c:v>2.3171003678087927</c:v>
                      </c:pt>
                      <c:pt idx="22154">
                        <c:v>2.6235964031999583</c:v>
                      </c:pt>
                      <c:pt idx="22155">
                        <c:v>2.8366232004962906</c:v>
                      </c:pt>
                      <c:pt idx="22156">
                        <c:v>2.0559484748022112</c:v>
                      </c:pt>
                      <c:pt idx="22157">
                        <c:v>3.4739315393816725</c:v>
                      </c:pt>
                      <c:pt idx="22158">
                        <c:v>3.7029800734052207</c:v>
                      </c:pt>
                      <c:pt idx="22159">
                        <c:v>3.327800592791025</c:v>
                      </c:pt>
                      <c:pt idx="22160">
                        <c:v>4.2211075564806597</c:v>
                      </c:pt>
                      <c:pt idx="22161">
                        <c:v>3.7982194422781488</c:v>
                      </c:pt>
                      <c:pt idx="22162">
                        <c:v>2.5965666148646642</c:v>
                      </c:pt>
                      <c:pt idx="22163">
                        <c:v>3.0397446849695915</c:v>
                      </c:pt>
                      <c:pt idx="22164">
                        <c:v>2.0772909882016393</c:v>
                      </c:pt>
                      <c:pt idx="22165">
                        <c:v>2.1713478716628858</c:v>
                      </c:pt>
                      <c:pt idx="22166">
                        <c:v>2.4464074682505186</c:v>
                      </c:pt>
                      <c:pt idx="22167">
                        <c:v>2.8565815320096593</c:v>
                      </c:pt>
                      <c:pt idx="22168">
                        <c:v>2.8657035235176385</c:v>
                      </c:pt>
                      <c:pt idx="22169">
                        <c:v>1.6717250143947218</c:v>
                      </c:pt>
                      <c:pt idx="22170">
                        <c:v>3.4673422949219934</c:v>
                      </c:pt>
                      <c:pt idx="22171">
                        <c:v>0.9172905402960877</c:v>
                      </c:pt>
                      <c:pt idx="22172">
                        <c:v>2.9133525032478702</c:v>
                      </c:pt>
                      <c:pt idx="22173">
                        <c:v>1.7766288648787083</c:v>
                      </c:pt>
                      <c:pt idx="22174">
                        <c:v>0.96255554506964691</c:v>
                      </c:pt>
                      <c:pt idx="22175">
                        <c:v>1.6577771932656968</c:v>
                      </c:pt>
                      <c:pt idx="22176">
                        <c:v>1.7935761420554905</c:v>
                      </c:pt>
                      <c:pt idx="22177">
                        <c:v>1.5091010228798658</c:v>
                      </c:pt>
                      <c:pt idx="22178">
                        <c:v>2.114079535512861</c:v>
                      </c:pt>
                      <c:pt idx="22179">
                        <c:v>1.0661686988089416</c:v>
                      </c:pt>
                      <c:pt idx="22180">
                        <c:v>2.5333285111033859</c:v>
                      </c:pt>
                      <c:pt idx="22181">
                        <c:v>2.5911885549275464</c:v>
                      </c:pt>
                      <c:pt idx="22182">
                        <c:v>2.0702219226197762</c:v>
                      </c:pt>
                      <c:pt idx="22183">
                        <c:v>1.9337018839337548</c:v>
                      </c:pt>
                      <c:pt idx="22184">
                        <c:v>1.6711502510046687</c:v>
                      </c:pt>
                      <c:pt idx="22185">
                        <c:v>2.2013855542094318</c:v>
                      </c:pt>
                      <c:pt idx="22186">
                        <c:v>2.3226285740212327</c:v>
                      </c:pt>
                      <c:pt idx="22187">
                        <c:v>0.74444467160917183</c:v>
                      </c:pt>
                      <c:pt idx="22188">
                        <c:v>1.2956329014156265</c:v>
                      </c:pt>
                      <c:pt idx="22189">
                        <c:v>0.26821051284515135</c:v>
                      </c:pt>
                      <c:pt idx="22190">
                        <c:v>2.3687100902917559</c:v>
                      </c:pt>
                      <c:pt idx="22191">
                        <c:v>1.3023736180782692</c:v>
                      </c:pt>
                      <c:pt idx="22192">
                        <c:v>0.94433315932509787</c:v>
                      </c:pt>
                      <c:pt idx="22193">
                        <c:v>1.1190451706986739</c:v>
                      </c:pt>
                      <c:pt idx="22194">
                        <c:v>1.00338608054742</c:v>
                      </c:pt>
                      <c:pt idx="22195">
                        <c:v>1.0177512100064923</c:v>
                      </c:pt>
                      <c:pt idx="22196">
                        <c:v>0.70917447154026125</c:v>
                      </c:pt>
                      <c:pt idx="22197">
                        <c:v>1.2492875955633473</c:v>
                      </c:pt>
                      <c:pt idx="22198">
                        <c:v>1.5103106362673029</c:v>
                      </c:pt>
                      <c:pt idx="22199">
                        <c:v>1.7858083304086148</c:v>
                      </c:pt>
                      <c:pt idx="22200">
                        <c:v>2.0374206159152228</c:v>
                      </c:pt>
                      <c:pt idx="22201">
                        <c:v>3.3174987660644946</c:v>
                      </c:pt>
                      <c:pt idx="22202">
                        <c:v>1.9902542362072539</c:v>
                      </c:pt>
                      <c:pt idx="22203">
                        <c:v>2.8513817749360935</c:v>
                      </c:pt>
                      <c:pt idx="22204">
                        <c:v>3.2008063475584771</c:v>
                      </c:pt>
                      <c:pt idx="22205">
                        <c:v>3.4594525167983967</c:v>
                      </c:pt>
                      <c:pt idx="22206">
                        <c:v>2.2326114214831261</c:v>
                      </c:pt>
                      <c:pt idx="22207">
                        <c:v>2.5928164449104214</c:v>
                      </c:pt>
                      <c:pt idx="22208">
                        <c:v>1.9131629974378814</c:v>
                      </c:pt>
                      <c:pt idx="22209">
                        <c:v>2.2356668143226037</c:v>
                      </c:pt>
                      <c:pt idx="22210">
                        <c:v>2.7960287889301263</c:v>
                      </c:pt>
                      <c:pt idx="22211">
                        <c:v>3.0351483605352212</c:v>
                      </c:pt>
                      <c:pt idx="22212">
                        <c:v>3.1350065737659891</c:v>
                      </c:pt>
                      <c:pt idx="22213">
                        <c:v>2.2366016042277468</c:v>
                      </c:pt>
                      <c:pt idx="22214">
                        <c:v>3.3112982464097613</c:v>
                      </c:pt>
                      <c:pt idx="22215">
                        <c:v>2.1006459404313049</c:v>
                      </c:pt>
                      <c:pt idx="22216">
                        <c:v>2.8728162549846621</c:v>
                      </c:pt>
                      <c:pt idx="22217">
                        <c:v>2.0901632028933892</c:v>
                      </c:pt>
                      <c:pt idx="22218">
                        <c:v>1.6001252008148823</c:v>
                      </c:pt>
                      <c:pt idx="22219">
                        <c:v>2.6938963290491489</c:v>
                      </c:pt>
                      <c:pt idx="22220">
                        <c:v>2.7989695150693654</c:v>
                      </c:pt>
                      <c:pt idx="22221">
                        <c:v>1.5341985956584716</c:v>
                      </c:pt>
                      <c:pt idx="22222">
                        <c:v>2.5329729679224826</c:v>
                      </c:pt>
                      <c:pt idx="22223">
                        <c:v>2.7615114378704897</c:v>
                      </c:pt>
                      <c:pt idx="22224">
                        <c:v>3.0806924970506167</c:v>
                      </c:pt>
                      <c:pt idx="22225">
                        <c:v>1.997674355852501</c:v>
                      </c:pt>
                      <c:pt idx="22226">
                        <c:v>1.3536508805074003</c:v>
                      </c:pt>
                      <c:pt idx="22227">
                        <c:v>2.1205116671389903</c:v>
                      </c:pt>
                      <c:pt idx="22228">
                        <c:v>1.885050492680046</c:v>
                      </c:pt>
                      <c:pt idx="22229">
                        <c:v>3.2101151136485715</c:v>
                      </c:pt>
                      <c:pt idx="22230">
                        <c:v>3.3079632145755942</c:v>
                      </c:pt>
                      <c:pt idx="22231">
                        <c:v>2.3634216869763356</c:v>
                      </c:pt>
                      <c:pt idx="22232">
                        <c:v>2.6442757511195274</c:v>
                      </c:pt>
                      <c:pt idx="22233">
                        <c:v>2.4927509753814978</c:v>
                      </c:pt>
                      <c:pt idx="22234">
                        <c:v>2.2601524251608409</c:v>
                      </c:pt>
                      <c:pt idx="22235">
                        <c:v>0.85161384539002227</c:v>
                      </c:pt>
                      <c:pt idx="22236">
                        <c:v>1.5437815225939704</c:v>
                      </c:pt>
                      <c:pt idx="22237">
                        <c:v>1.418153066181</c:v>
                      </c:pt>
                      <c:pt idx="22238">
                        <c:v>2.0127213780025581</c:v>
                      </c:pt>
                      <c:pt idx="22239">
                        <c:v>1.5472354360468881</c:v>
                      </c:pt>
                      <c:pt idx="22240">
                        <c:v>1.923328552594977</c:v>
                      </c:pt>
                      <c:pt idx="22241">
                        <c:v>3.0489927998928907</c:v>
                      </c:pt>
                      <c:pt idx="22242">
                        <c:v>2.0176808819363794</c:v>
                      </c:pt>
                      <c:pt idx="22243">
                        <c:v>1.7918012071774809</c:v>
                      </c:pt>
                      <c:pt idx="22244">
                        <c:v>1.684917593970658</c:v>
                      </c:pt>
                      <c:pt idx="22245">
                        <c:v>2.1074432290209786</c:v>
                      </c:pt>
                      <c:pt idx="22246">
                        <c:v>1.2387372947994284</c:v>
                      </c:pt>
                      <c:pt idx="22247">
                        <c:v>0.47540605419890036</c:v>
                      </c:pt>
                      <c:pt idx="22248">
                        <c:v>1.2179958109116715</c:v>
                      </c:pt>
                      <c:pt idx="22249">
                        <c:v>1.4748145486989697</c:v>
                      </c:pt>
                      <c:pt idx="22250">
                        <c:v>0.39117031804863761</c:v>
                      </c:pt>
                      <c:pt idx="22251">
                        <c:v>3.0297739674954673</c:v>
                      </c:pt>
                      <c:pt idx="22252">
                        <c:v>3.0803635260394642</c:v>
                      </c:pt>
                      <c:pt idx="22253">
                        <c:v>4.1586793491124769</c:v>
                      </c:pt>
                      <c:pt idx="22254">
                        <c:v>3.9632865461709836</c:v>
                      </c:pt>
                      <c:pt idx="22255">
                        <c:v>3.1418316068224734</c:v>
                      </c:pt>
                      <c:pt idx="22256">
                        <c:v>3.0295977547659785</c:v>
                      </c:pt>
                      <c:pt idx="22257">
                        <c:v>2.6286112168122768</c:v>
                      </c:pt>
                      <c:pt idx="22258">
                        <c:v>2.9817970382444319</c:v>
                      </c:pt>
                      <c:pt idx="22259">
                        <c:v>3.4474941695238304</c:v>
                      </c:pt>
                      <c:pt idx="22260">
                        <c:v>1.3120600391679098</c:v>
                      </c:pt>
                      <c:pt idx="22261">
                        <c:v>2.2440166650968614</c:v>
                      </c:pt>
                      <c:pt idx="22262">
                        <c:v>2.3171396486918994</c:v>
                      </c:pt>
                      <c:pt idx="22263">
                        <c:v>1.3586244744816858</c:v>
                      </c:pt>
                      <c:pt idx="22264">
                        <c:v>1.1591476771198224</c:v>
                      </c:pt>
                      <c:pt idx="22265">
                        <c:v>1.0316505867106966</c:v>
                      </c:pt>
                      <c:pt idx="22266">
                        <c:v>1.2594647915131143</c:v>
                      </c:pt>
                      <c:pt idx="22267">
                        <c:v>1.043208229514786</c:v>
                      </c:pt>
                      <c:pt idx="22268">
                        <c:v>0.55814272043225011</c:v>
                      </c:pt>
                      <c:pt idx="22269">
                        <c:v>0.82249529480146333</c:v>
                      </c:pt>
                      <c:pt idx="22270">
                        <c:v>1.0119946765492611</c:v>
                      </c:pt>
                      <c:pt idx="22271">
                        <c:v>0.7211567678857983</c:v>
                      </c:pt>
                      <c:pt idx="22272">
                        <c:v>0.39787658800203163</c:v>
                      </c:pt>
                      <c:pt idx="22273">
                        <c:v>0.43438199976443598</c:v>
                      </c:pt>
                      <c:pt idx="22274">
                        <c:v>0.39992372925730346</c:v>
                      </c:pt>
                      <c:pt idx="22275">
                        <c:v>1.4762015855505408</c:v>
                      </c:pt>
                      <c:pt idx="22276">
                        <c:v>2.6454277008577338</c:v>
                      </c:pt>
                      <c:pt idx="22277">
                        <c:v>2.8158593254042961</c:v>
                      </c:pt>
                      <c:pt idx="22278">
                        <c:v>3.4576342829933133</c:v>
                      </c:pt>
                      <c:pt idx="22279">
                        <c:v>2.5694950208428877</c:v>
                      </c:pt>
                      <c:pt idx="22280">
                        <c:v>2.5650161193657883</c:v>
                      </c:pt>
                      <c:pt idx="22281">
                        <c:v>2.1460139267054927</c:v>
                      </c:pt>
                      <c:pt idx="22282">
                        <c:v>3.1511922341403475</c:v>
                      </c:pt>
                      <c:pt idx="22283">
                        <c:v>3.2702674806937635</c:v>
                      </c:pt>
                      <c:pt idx="22284">
                        <c:v>2.0090066405950266</c:v>
                      </c:pt>
                      <c:pt idx="22285">
                        <c:v>1.8540306351367737</c:v>
                      </c:pt>
                      <c:pt idx="22286">
                        <c:v>1.5213716607928056</c:v>
                      </c:pt>
                      <c:pt idx="22287">
                        <c:v>2.4153955886436416</c:v>
                      </c:pt>
                      <c:pt idx="22288">
                        <c:v>1.3704606209301951</c:v>
                      </c:pt>
                      <c:pt idx="22289">
                        <c:v>2.0117014559070006</c:v>
                      </c:pt>
                      <c:pt idx="22290">
                        <c:v>1.7629117045925295</c:v>
                      </c:pt>
                      <c:pt idx="22291">
                        <c:v>0.84476696671458018</c:v>
                      </c:pt>
                      <c:pt idx="22292">
                        <c:v>2.9814540751112508</c:v>
                      </c:pt>
                      <c:pt idx="22293">
                        <c:v>1.4539869077278067</c:v>
                      </c:pt>
                      <c:pt idx="22294">
                        <c:v>0.76340126158888122</c:v>
                      </c:pt>
                      <c:pt idx="22295">
                        <c:v>1.4961664297575308</c:v>
                      </c:pt>
                      <c:pt idx="22296">
                        <c:v>1.08400369103822</c:v>
                      </c:pt>
                      <c:pt idx="22297">
                        <c:v>1.2444647762254424</c:v>
                      </c:pt>
                      <c:pt idx="22298">
                        <c:v>0.54922982137860421</c:v>
                      </c:pt>
                      <c:pt idx="22299">
                        <c:v>1.705174155012082</c:v>
                      </c:pt>
                      <c:pt idx="22300">
                        <c:v>2.1748552218246471</c:v>
                      </c:pt>
                      <c:pt idx="22301">
                        <c:v>2.6470452292022335</c:v>
                      </c:pt>
                      <c:pt idx="22302">
                        <c:v>5.1655012838597516</c:v>
                      </c:pt>
                      <c:pt idx="22303">
                        <c:v>4.3074507468986853</c:v>
                      </c:pt>
                      <c:pt idx="22304">
                        <c:v>4.6159894644636257</c:v>
                      </c:pt>
                      <c:pt idx="22305">
                        <c:v>6.916969295008693</c:v>
                      </c:pt>
                      <c:pt idx="22306">
                        <c:v>4.9482222200244221</c:v>
                      </c:pt>
                      <c:pt idx="22307">
                        <c:v>6.0197941890700113</c:v>
                      </c:pt>
                      <c:pt idx="22308">
                        <c:v>5.6960830751599341</c:v>
                      </c:pt>
                      <c:pt idx="22309">
                        <c:v>3.6080240050352494</c:v>
                      </c:pt>
                      <c:pt idx="22310">
                        <c:v>6.062523988750959</c:v>
                      </c:pt>
                      <c:pt idx="22311">
                        <c:v>5.9836386184338846</c:v>
                      </c:pt>
                      <c:pt idx="22312">
                        <c:v>4.7063644340782336</c:v>
                      </c:pt>
                      <c:pt idx="22313">
                        <c:v>2.9979443020127752</c:v>
                      </c:pt>
                      <c:pt idx="22314">
                        <c:v>4.2868729830814747</c:v>
                      </c:pt>
                      <c:pt idx="22315">
                        <c:v>4.1167009357858362</c:v>
                      </c:pt>
                      <c:pt idx="22316">
                        <c:v>4.7402084122810079E-2</c:v>
                      </c:pt>
                      <c:pt idx="22317">
                        <c:v>5.0260642575401375</c:v>
                      </c:pt>
                      <c:pt idx="22318">
                        <c:v>2.9122723210275487</c:v>
                      </c:pt>
                      <c:pt idx="22319">
                        <c:v>2.1050199140844947</c:v>
                      </c:pt>
                      <c:pt idx="22320">
                        <c:v>3.0926278977229429</c:v>
                      </c:pt>
                      <c:pt idx="22321">
                        <c:v>5.5244121382573184</c:v>
                      </c:pt>
                      <c:pt idx="22322">
                        <c:v>4.8250456545656881</c:v>
                      </c:pt>
                      <c:pt idx="22323">
                        <c:v>3.2449681841924276</c:v>
                      </c:pt>
                      <c:pt idx="22324">
                        <c:v>3.0922139104086224</c:v>
                      </c:pt>
                      <c:pt idx="22325">
                        <c:v>2.1117335179939283</c:v>
                      </c:pt>
                      <c:pt idx="22326">
                        <c:v>2.0947580784094701</c:v>
                      </c:pt>
                      <c:pt idx="22327">
                        <c:v>4.2497700614466698</c:v>
                      </c:pt>
                      <c:pt idx="22328">
                        <c:v>2.7946262045619816</c:v>
                      </c:pt>
                      <c:pt idx="22329">
                        <c:v>5.2030711060833035</c:v>
                      </c:pt>
                      <c:pt idx="22330">
                        <c:v>4.0844306566717457</c:v>
                      </c:pt>
                      <c:pt idx="22331">
                        <c:v>3.0025328608136999</c:v>
                      </c:pt>
                      <c:pt idx="22332">
                        <c:v>3.6756904517141122</c:v>
                      </c:pt>
                      <c:pt idx="22333">
                        <c:v>3.1504535204807675</c:v>
                      </c:pt>
                      <c:pt idx="22334">
                        <c:v>5.0677491417262592</c:v>
                      </c:pt>
                      <c:pt idx="22335">
                        <c:v>3.7329089827080644</c:v>
                      </c:pt>
                      <c:pt idx="22336">
                        <c:v>3.5602854109359199</c:v>
                      </c:pt>
                      <c:pt idx="22337">
                        <c:v>3.1868629344832575</c:v>
                      </c:pt>
                      <c:pt idx="22338">
                        <c:v>2.9413538099544372</c:v>
                      </c:pt>
                      <c:pt idx="22339">
                        <c:v>2.3487266917307363</c:v>
                      </c:pt>
                      <c:pt idx="22340">
                        <c:v>1.7220650010861509</c:v>
                      </c:pt>
                      <c:pt idx="22341">
                        <c:v>2.7599654548674115</c:v>
                      </c:pt>
                      <c:pt idx="22342">
                        <c:v>2.3421482322504521</c:v>
                      </c:pt>
                      <c:pt idx="22343">
                        <c:v>0.93430768685534205</c:v>
                      </c:pt>
                      <c:pt idx="22344">
                        <c:v>1.7075783988372206</c:v>
                      </c:pt>
                      <c:pt idx="22345">
                        <c:v>1.6600470104251897</c:v>
                      </c:pt>
                      <c:pt idx="22346">
                        <c:v>2.0502741999517515</c:v>
                      </c:pt>
                      <c:pt idx="22347">
                        <c:v>1.0621144669794182</c:v>
                      </c:pt>
                      <c:pt idx="22348">
                        <c:v>2.4744063250193271</c:v>
                      </c:pt>
                      <c:pt idx="22349">
                        <c:v>1.2286123287470949</c:v>
                      </c:pt>
                      <c:pt idx="22350">
                        <c:v>0.80785766761101374</c:v>
                      </c:pt>
                      <c:pt idx="22351">
                        <c:v>1.4203201632799776</c:v>
                      </c:pt>
                      <c:pt idx="22352">
                        <c:v>2.1026459079974784</c:v>
                      </c:pt>
                      <c:pt idx="22353">
                        <c:v>2.7613084614485737</c:v>
                      </c:pt>
                      <c:pt idx="22354">
                        <c:v>1.7469251711799159</c:v>
                      </c:pt>
                      <c:pt idx="22355">
                        <c:v>2.2987931909127997</c:v>
                      </c:pt>
                      <c:pt idx="22356">
                        <c:v>2.4354761146186625</c:v>
                      </c:pt>
                      <c:pt idx="22357">
                        <c:v>2.371238925544406</c:v>
                      </c:pt>
                      <c:pt idx="22358">
                        <c:v>1.0761897438163086</c:v>
                      </c:pt>
                      <c:pt idx="22359">
                        <c:v>2.2431631705546162</c:v>
                      </c:pt>
                      <c:pt idx="22360">
                        <c:v>1.7639241965527306</c:v>
                      </c:pt>
                      <c:pt idx="22361">
                        <c:v>1.7752019489766573</c:v>
                      </c:pt>
                      <c:pt idx="22362">
                        <c:v>2.2467884677941039</c:v>
                      </c:pt>
                      <c:pt idx="22363">
                        <c:v>1.6719499060903984</c:v>
                      </c:pt>
                      <c:pt idx="22364">
                        <c:v>2.6092894071745669</c:v>
                      </c:pt>
                      <c:pt idx="22365">
                        <c:v>1.3042860882105247</c:v>
                      </c:pt>
                      <c:pt idx="22366">
                        <c:v>1.6406198967226187</c:v>
                      </c:pt>
                      <c:pt idx="22367">
                        <c:v>1.0886666546503543</c:v>
                      </c:pt>
                      <c:pt idx="22368">
                        <c:v>1.1533614021861567</c:v>
                      </c:pt>
                      <c:pt idx="22369">
                        <c:v>0.70238084076605134</c:v>
                      </c:pt>
                      <c:pt idx="22370">
                        <c:v>0.84406501290491154</c:v>
                      </c:pt>
                      <c:pt idx="22371">
                        <c:v>0.45649921888912298</c:v>
                      </c:pt>
                      <c:pt idx="22372">
                        <c:v>1.1534429327638527</c:v>
                      </c:pt>
                      <c:pt idx="22373">
                        <c:v>0.67093674253764968</c:v>
                      </c:pt>
                      <c:pt idx="22374">
                        <c:v>1.0075777713348797</c:v>
                      </c:pt>
                      <c:pt idx="22375">
                        <c:v>0.56580316917043094</c:v>
                      </c:pt>
                      <c:pt idx="22376">
                        <c:v>2.0154598603844471</c:v>
                      </c:pt>
                      <c:pt idx="22377">
                        <c:v>3.6852974123698266</c:v>
                      </c:pt>
                      <c:pt idx="22378">
                        <c:v>2.1863356344725111</c:v>
                      </c:pt>
                      <c:pt idx="22379">
                        <c:v>2.4103710667862503</c:v>
                      </c:pt>
                      <c:pt idx="22380">
                        <c:v>2.813216622069572</c:v>
                      </c:pt>
                      <c:pt idx="22381">
                        <c:v>4.3384522608906337</c:v>
                      </c:pt>
                      <c:pt idx="22382">
                        <c:v>2.2403519947785955</c:v>
                      </c:pt>
                      <c:pt idx="22383">
                        <c:v>3.5072741307030681</c:v>
                      </c:pt>
                      <c:pt idx="22384">
                        <c:v>2.257062705444282</c:v>
                      </c:pt>
                      <c:pt idx="22385">
                        <c:v>2.641417746048051</c:v>
                      </c:pt>
                      <c:pt idx="22386">
                        <c:v>2.5024896890246637</c:v>
                      </c:pt>
                      <c:pt idx="22387">
                        <c:v>1.6148593151306267</c:v>
                      </c:pt>
                      <c:pt idx="22388">
                        <c:v>1.85271709570259</c:v>
                      </c:pt>
                      <c:pt idx="22389">
                        <c:v>1.2065795112320115</c:v>
                      </c:pt>
                      <c:pt idx="22390">
                        <c:v>1.2374605565246328</c:v>
                      </c:pt>
                      <c:pt idx="22391">
                        <c:v>0.98214598560091115</c:v>
                      </c:pt>
                      <c:pt idx="22392">
                        <c:v>1.7369795604424205</c:v>
                      </c:pt>
                      <c:pt idx="22393">
                        <c:v>1.24974225072552</c:v>
                      </c:pt>
                      <c:pt idx="22394">
                        <c:v>1.5070287873263448</c:v>
                      </c:pt>
                      <c:pt idx="22395">
                        <c:v>0.94700303207482051</c:v>
                      </c:pt>
                      <c:pt idx="22396">
                        <c:v>1.2106543536990761</c:v>
                      </c:pt>
                      <c:pt idx="22397">
                        <c:v>1.1933353173996339</c:v>
                      </c:pt>
                      <c:pt idx="22398">
                        <c:v>1.0416688347662266</c:v>
                      </c:pt>
                      <c:pt idx="22399">
                        <c:v>1.1165477645823865</c:v>
                      </c:pt>
                      <c:pt idx="22400">
                        <c:v>1.746755955123336</c:v>
                      </c:pt>
                      <c:pt idx="22401">
                        <c:v>2.6717109437831001</c:v>
                      </c:pt>
                      <c:pt idx="22402">
                        <c:v>2.8727957140516738</c:v>
                      </c:pt>
                      <c:pt idx="22403">
                        <c:v>2.8730910819662006</c:v>
                      </c:pt>
                      <c:pt idx="22404">
                        <c:v>4.2320793553139264</c:v>
                      </c:pt>
                      <c:pt idx="22405">
                        <c:v>3.0277188465406102</c:v>
                      </c:pt>
                      <c:pt idx="22406">
                        <c:v>4.6138721181487421</c:v>
                      </c:pt>
                      <c:pt idx="22407">
                        <c:v>2.3355488218544509</c:v>
                      </c:pt>
                      <c:pt idx="22408">
                        <c:v>2.6238681001960922</c:v>
                      </c:pt>
                      <c:pt idx="22409">
                        <c:v>3.1767036433435334</c:v>
                      </c:pt>
                      <c:pt idx="22410">
                        <c:v>3.2823643715030721</c:v>
                      </c:pt>
                      <c:pt idx="22411">
                        <c:v>3.0640255774369409</c:v>
                      </c:pt>
                      <c:pt idx="22412">
                        <c:v>3.9228180171797904</c:v>
                      </c:pt>
                      <c:pt idx="22413">
                        <c:v>1.553869447399459</c:v>
                      </c:pt>
                      <c:pt idx="22414">
                        <c:v>2.9415962114348884</c:v>
                      </c:pt>
                      <c:pt idx="22415">
                        <c:v>2.5120938273677376</c:v>
                      </c:pt>
                      <c:pt idx="22416">
                        <c:v>4.9980290459593482</c:v>
                      </c:pt>
                      <c:pt idx="22417">
                        <c:v>2.516839926708621</c:v>
                      </c:pt>
                      <c:pt idx="22418">
                        <c:v>1.8926514649197497</c:v>
                      </c:pt>
                      <c:pt idx="22419">
                        <c:v>2.7514997058181025</c:v>
                      </c:pt>
                      <c:pt idx="22420">
                        <c:v>3.114932411534693</c:v>
                      </c:pt>
                      <c:pt idx="22421">
                        <c:v>2.5829295940069779</c:v>
                      </c:pt>
                      <c:pt idx="22422">
                        <c:v>1.8817149500018113</c:v>
                      </c:pt>
                      <c:pt idx="22423">
                        <c:v>2.9755199110532642</c:v>
                      </c:pt>
                      <c:pt idx="22424">
                        <c:v>3.2378139864403295</c:v>
                      </c:pt>
                      <c:pt idx="22425">
                        <c:v>0.8176145927304509</c:v>
                      </c:pt>
                      <c:pt idx="22426">
                        <c:v>1.4976834851758778</c:v>
                      </c:pt>
                      <c:pt idx="22427">
                        <c:v>2.4427307848793922</c:v>
                      </c:pt>
                      <c:pt idx="22428">
                        <c:v>1.0296450377513191</c:v>
                      </c:pt>
                      <c:pt idx="22429">
                        <c:v>2.0333174894011865</c:v>
                      </c:pt>
                      <c:pt idx="22430">
                        <c:v>1.9873138088949569</c:v>
                      </c:pt>
                      <c:pt idx="22431">
                        <c:v>2.331325482991462</c:v>
                      </c:pt>
                      <c:pt idx="22432">
                        <c:v>3.6337929799697917</c:v>
                      </c:pt>
                      <c:pt idx="22433">
                        <c:v>2.844662730032498</c:v>
                      </c:pt>
                      <c:pt idx="22434">
                        <c:v>1.5625191105131064</c:v>
                      </c:pt>
                      <c:pt idx="22435">
                        <c:v>2.1033138647830842</c:v>
                      </c:pt>
                      <c:pt idx="22436">
                        <c:v>2.1502449550780502</c:v>
                      </c:pt>
                      <c:pt idx="22437">
                        <c:v>2.5135123295040205</c:v>
                      </c:pt>
                      <c:pt idx="22438">
                        <c:v>2.062971150499016</c:v>
                      </c:pt>
                      <c:pt idx="22439">
                        <c:v>0.91792953878349637</c:v>
                      </c:pt>
                      <c:pt idx="22440">
                        <c:v>1.1640625268708944</c:v>
                      </c:pt>
                      <c:pt idx="22441">
                        <c:v>0.75897952222051457</c:v>
                      </c:pt>
                      <c:pt idx="22442">
                        <c:v>1.378589258481399</c:v>
                      </c:pt>
                      <c:pt idx="22443">
                        <c:v>0.93852606113873305</c:v>
                      </c:pt>
                      <c:pt idx="22444">
                        <c:v>1.1588150266384005</c:v>
                      </c:pt>
                      <c:pt idx="22445">
                        <c:v>0.73335959111520488</c:v>
                      </c:pt>
                      <c:pt idx="22446">
                        <c:v>1.1141071578971407</c:v>
                      </c:pt>
                      <c:pt idx="22447">
                        <c:v>1.0941348247046756</c:v>
                      </c:pt>
                      <c:pt idx="22448">
                        <c:v>0.85402433461473737</c:v>
                      </c:pt>
                      <c:pt idx="22449">
                        <c:v>0.69170191053193675</c:v>
                      </c:pt>
                      <c:pt idx="22450">
                        <c:v>3.1152525579203676</c:v>
                      </c:pt>
                      <c:pt idx="22451">
                        <c:v>2.1201889826477589</c:v>
                      </c:pt>
                      <c:pt idx="22452">
                        <c:v>2.1184094026890472</c:v>
                      </c:pt>
                      <c:pt idx="22453">
                        <c:v>3.4574840974225509</c:v>
                      </c:pt>
                      <c:pt idx="22454">
                        <c:v>3.3554268293829472</c:v>
                      </c:pt>
                      <c:pt idx="22455">
                        <c:v>1.355015267837633</c:v>
                      </c:pt>
                      <c:pt idx="22456">
                        <c:v>3.7150189431518426</c:v>
                      </c:pt>
                      <c:pt idx="22457">
                        <c:v>3.1048567646463821</c:v>
                      </c:pt>
                      <c:pt idx="22458">
                        <c:v>4.7082799230419594</c:v>
                      </c:pt>
                      <c:pt idx="22459">
                        <c:v>2.7483495772154072</c:v>
                      </c:pt>
                      <c:pt idx="22460">
                        <c:v>2.5227979343707099</c:v>
                      </c:pt>
                      <c:pt idx="22461">
                        <c:v>3.0505391465820555</c:v>
                      </c:pt>
                      <c:pt idx="22462">
                        <c:v>2.0276972273673501</c:v>
                      </c:pt>
                      <c:pt idx="22463">
                        <c:v>1.9877960606546514</c:v>
                      </c:pt>
                      <c:pt idx="22464">
                        <c:v>2.8550022754424003</c:v>
                      </c:pt>
                      <c:pt idx="22465">
                        <c:v>3.1086818934999374</c:v>
                      </c:pt>
                      <c:pt idx="22466">
                        <c:v>3.4498961017946495</c:v>
                      </c:pt>
                      <c:pt idx="22467">
                        <c:v>2.6756336378618362</c:v>
                      </c:pt>
                      <c:pt idx="22468">
                        <c:v>1.5263855570611671</c:v>
                      </c:pt>
                      <c:pt idx="22469">
                        <c:v>3.2172992567929621</c:v>
                      </c:pt>
                      <c:pt idx="22470">
                        <c:v>2.0067627686175187</c:v>
                      </c:pt>
                      <c:pt idx="22471">
                        <c:v>1.2726354180450059</c:v>
                      </c:pt>
                      <c:pt idx="22472">
                        <c:v>2.5877234437382119</c:v>
                      </c:pt>
                      <c:pt idx="22473">
                        <c:v>1.5412449197366107</c:v>
                      </c:pt>
                      <c:pt idx="22474">
                        <c:v>3.5712400734755323</c:v>
                      </c:pt>
                      <c:pt idx="22475">
                        <c:v>2.4903487244056142</c:v>
                      </c:pt>
                      <c:pt idx="22476">
                        <c:v>3.3805513762886155</c:v>
                      </c:pt>
                      <c:pt idx="22477">
                        <c:v>3.3703312594931267</c:v>
                      </c:pt>
                      <c:pt idx="22478">
                        <c:v>6.0111922680134722</c:v>
                      </c:pt>
                      <c:pt idx="22479">
                        <c:v>4.9556350848897095</c:v>
                      </c:pt>
                      <c:pt idx="22480">
                        <c:v>3.5731214516759331</c:v>
                      </c:pt>
                      <c:pt idx="22481">
                        <c:v>3.1190481645075407</c:v>
                      </c:pt>
                      <c:pt idx="22482">
                        <c:v>3.3407665598216432</c:v>
                      </c:pt>
                      <c:pt idx="22483">
                        <c:v>7.2091753113669812</c:v>
                      </c:pt>
                      <c:pt idx="22484">
                        <c:v>3.8034989394071133</c:v>
                      </c:pt>
                      <c:pt idx="22485">
                        <c:v>5.8140604840807528</c:v>
                      </c:pt>
                      <c:pt idx="22486">
                        <c:v>4.968624460873726</c:v>
                      </c:pt>
                      <c:pt idx="22487">
                        <c:v>4.9386106064462556</c:v>
                      </c:pt>
                      <c:pt idx="22488">
                        <c:v>4.5140659200055513</c:v>
                      </c:pt>
                      <c:pt idx="22489">
                        <c:v>5.0619128152302402</c:v>
                      </c:pt>
                      <c:pt idx="22490">
                        <c:v>4.3622551725079388</c:v>
                      </c:pt>
                      <c:pt idx="22491">
                        <c:v>3.3508965073278461</c:v>
                      </c:pt>
                      <c:pt idx="22492">
                        <c:v>3.4225569047741478</c:v>
                      </c:pt>
                      <c:pt idx="22493">
                        <c:v>5.7250373304206539</c:v>
                      </c:pt>
                      <c:pt idx="22494">
                        <c:v>2.7664074464900898</c:v>
                      </c:pt>
                      <c:pt idx="22495">
                        <c:v>2.1733139990702433</c:v>
                      </c:pt>
                      <c:pt idx="22496">
                        <c:v>2.6595282529194648</c:v>
                      </c:pt>
                      <c:pt idx="22497">
                        <c:v>3.1538604645998363</c:v>
                      </c:pt>
                      <c:pt idx="22498">
                        <c:v>3.420380343282786</c:v>
                      </c:pt>
                      <c:pt idx="22499">
                        <c:v>3.725445937750838</c:v>
                      </c:pt>
                      <c:pt idx="22500">
                        <c:v>1.101737028771018</c:v>
                      </c:pt>
                      <c:pt idx="22501">
                        <c:v>4.1957049060171157</c:v>
                      </c:pt>
                      <c:pt idx="22502">
                        <c:v>4.8820343050160933</c:v>
                      </c:pt>
                      <c:pt idx="22503">
                        <c:v>2.1702266793137572</c:v>
                      </c:pt>
                      <c:pt idx="22504">
                        <c:v>3.6952229696610512</c:v>
                      </c:pt>
                      <c:pt idx="22505">
                        <c:v>5.8664090136377061</c:v>
                      </c:pt>
                      <c:pt idx="22506">
                        <c:v>4.2042347964082127</c:v>
                      </c:pt>
                      <c:pt idx="22507">
                        <c:v>6.9112841157025136</c:v>
                      </c:pt>
                      <c:pt idx="22508">
                        <c:v>3.1316032480414941</c:v>
                      </c:pt>
                      <c:pt idx="22509">
                        <c:v>4.9365308823126011</c:v>
                      </c:pt>
                      <c:pt idx="22510">
                        <c:v>3.028674479169053</c:v>
                      </c:pt>
                      <c:pt idx="22511">
                        <c:v>3.199166112037473</c:v>
                      </c:pt>
                      <c:pt idx="22512">
                        <c:v>3.2523043501835907</c:v>
                      </c:pt>
                      <c:pt idx="22513">
                        <c:v>3.393264606819359</c:v>
                      </c:pt>
                      <c:pt idx="22514">
                        <c:v>4.4911590402067825</c:v>
                      </c:pt>
                      <c:pt idx="22515">
                        <c:v>1.6406884511908779</c:v>
                      </c:pt>
                      <c:pt idx="22516">
                        <c:v>2.0427572798939302</c:v>
                      </c:pt>
                      <c:pt idx="22517">
                        <c:v>2.0981981409517951</c:v>
                      </c:pt>
                      <c:pt idx="22518">
                        <c:v>2.2663895159777865</c:v>
                      </c:pt>
                      <c:pt idx="22519">
                        <c:v>0.79256525345176554</c:v>
                      </c:pt>
                      <c:pt idx="22520">
                        <c:v>1.074669328802633</c:v>
                      </c:pt>
                      <c:pt idx="22521">
                        <c:v>1.5784752989383004</c:v>
                      </c:pt>
                      <c:pt idx="22522">
                        <c:v>1.9671952270318191</c:v>
                      </c:pt>
                      <c:pt idx="22523">
                        <c:v>1.7460164683052422</c:v>
                      </c:pt>
                      <c:pt idx="22524">
                        <c:v>1.3220430840958632</c:v>
                      </c:pt>
                      <c:pt idx="22525">
                        <c:v>1.0028837510229573</c:v>
                      </c:pt>
                      <c:pt idx="22526">
                        <c:v>3.312850864091188</c:v>
                      </c:pt>
                      <c:pt idx="22527">
                        <c:v>2.1296193531471164</c:v>
                      </c:pt>
                      <c:pt idx="22528">
                        <c:v>3.469105283761118</c:v>
                      </c:pt>
                      <c:pt idx="22529">
                        <c:v>2.7683996420400843</c:v>
                      </c:pt>
                      <c:pt idx="22530">
                        <c:v>3.7036943176980657</c:v>
                      </c:pt>
                      <c:pt idx="22531">
                        <c:v>3.8363883118818678</c:v>
                      </c:pt>
                      <c:pt idx="22532">
                        <c:v>2.7717321538755568</c:v>
                      </c:pt>
                      <c:pt idx="22533">
                        <c:v>3.4729933129247028</c:v>
                      </c:pt>
                      <c:pt idx="22534">
                        <c:v>1.4827407919624684</c:v>
                      </c:pt>
                      <c:pt idx="22535">
                        <c:v>1.5155114755072807</c:v>
                      </c:pt>
                      <c:pt idx="22536">
                        <c:v>3.2984092865513581</c:v>
                      </c:pt>
                      <c:pt idx="22537">
                        <c:v>2.3128137018703732</c:v>
                      </c:pt>
                      <c:pt idx="22538">
                        <c:v>1.6177829659537579</c:v>
                      </c:pt>
                      <c:pt idx="22539">
                        <c:v>2.5267614351495662</c:v>
                      </c:pt>
                      <c:pt idx="22540">
                        <c:v>1.9766582592801545</c:v>
                      </c:pt>
                      <c:pt idx="22541">
                        <c:v>2.1605398792746691</c:v>
                      </c:pt>
                      <c:pt idx="22542">
                        <c:v>1.705152471304556</c:v>
                      </c:pt>
                      <c:pt idx="22543">
                        <c:v>1.3002306667147747</c:v>
                      </c:pt>
                      <c:pt idx="22544">
                        <c:v>1.2893851504752085</c:v>
                      </c:pt>
                      <c:pt idx="22545">
                        <c:v>1.0634935875670233</c:v>
                      </c:pt>
                      <c:pt idx="22546">
                        <c:v>1.140090023736275</c:v>
                      </c:pt>
                      <c:pt idx="22547">
                        <c:v>0.7082191303180313</c:v>
                      </c:pt>
                      <c:pt idx="22548">
                        <c:v>0.94364440118737503</c:v>
                      </c:pt>
                      <c:pt idx="22549">
                        <c:v>0.25604694177027876</c:v>
                      </c:pt>
                      <c:pt idx="22550">
                        <c:v>12.143089279423176</c:v>
                      </c:pt>
                      <c:pt idx="22551">
                        <c:v>12.653662173569861</c:v>
                      </c:pt>
                      <c:pt idx="22552">
                        <c:v>15.95899006963575</c:v>
                      </c:pt>
                      <c:pt idx="22553">
                        <c:v>9.3738711422846848</c:v>
                      </c:pt>
                      <c:pt idx="22554">
                        <c:v>6.5299656581325873</c:v>
                      </c:pt>
                      <c:pt idx="22555">
                        <c:v>13.224319105469831</c:v>
                      </c:pt>
                      <c:pt idx="22556">
                        <c:v>10.672988931457377</c:v>
                      </c:pt>
                      <c:pt idx="22557">
                        <c:v>12.918894773097808</c:v>
                      </c:pt>
                      <c:pt idx="22558">
                        <c:v>5.0234446021747656</c:v>
                      </c:pt>
                      <c:pt idx="22559">
                        <c:v>9.9015218687352444</c:v>
                      </c:pt>
                      <c:pt idx="22560">
                        <c:v>10.741722980222296</c:v>
                      </c:pt>
                      <c:pt idx="22561">
                        <c:v>8.6631169510492434</c:v>
                      </c:pt>
                      <c:pt idx="22562">
                        <c:v>14.257607377880642</c:v>
                      </c:pt>
                      <c:pt idx="22563">
                        <c:v>13.294379277613407</c:v>
                      </c:pt>
                      <c:pt idx="22564">
                        <c:v>6.2329568144207732</c:v>
                      </c:pt>
                      <c:pt idx="22565">
                        <c:v>7.7777704410965667</c:v>
                      </c:pt>
                      <c:pt idx="22566">
                        <c:v>11.206643038006163</c:v>
                      </c:pt>
                      <c:pt idx="22567">
                        <c:v>7.4652874832464979</c:v>
                      </c:pt>
                      <c:pt idx="22568">
                        <c:v>10.370353591430682</c:v>
                      </c:pt>
                      <c:pt idx="22569">
                        <c:v>9.865071212658961</c:v>
                      </c:pt>
                      <c:pt idx="22570">
                        <c:v>9.7593250526529971</c:v>
                      </c:pt>
                      <c:pt idx="22571">
                        <c:v>9.7536665835330005</c:v>
                      </c:pt>
                      <c:pt idx="22572">
                        <c:v>7.0551390568377688</c:v>
                      </c:pt>
                      <c:pt idx="22573">
                        <c:v>6.4017217293607098</c:v>
                      </c:pt>
                      <c:pt idx="22574">
                        <c:v>11.489094742334368</c:v>
                      </c:pt>
                      <c:pt idx="22575">
                        <c:v>1.0960617150502407</c:v>
                      </c:pt>
                      <c:pt idx="22576">
                        <c:v>2.9191578536854159</c:v>
                      </c:pt>
                      <c:pt idx="22577">
                        <c:v>5.958059564532098</c:v>
                      </c:pt>
                      <c:pt idx="22578">
                        <c:v>4.0208040604584792</c:v>
                      </c:pt>
                      <c:pt idx="22579">
                        <c:v>7.8529866049676862</c:v>
                      </c:pt>
                      <c:pt idx="22580">
                        <c:v>6.9422752108743886</c:v>
                      </c:pt>
                      <c:pt idx="22581">
                        <c:v>7.2005669512084589</c:v>
                      </c:pt>
                      <c:pt idx="22582">
                        <c:v>5.6062260623920146</c:v>
                      </c:pt>
                      <c:pt idx="22583">
                        <c:v>4.4398034147040422</c:v>
                      </c:pt>
                      <c:pt idx="22584">
                        <c:v>4.4390183046601415</c:v>
                      </c:pt>
                      <c:pt idx="22585">
                        <c:v>3.7457669282854416</c:v>
                      </c:pt>
                      <c:pt idx="22586">
                        <c:v>2.3014320470637708</c:v>
                      </c:pt>
                      <c:pt idx="22587">
                        <c:v>3.696290837767322</c:v>
                      </c:pt>
                      <c:pt idx="22588">
                        <c:v>3.0730014663194165</c:v>
                      </c:pt>
                      <c:pt idx="22589">
                        <c:v>4.0101438931342601</c:v>
                      </c:pt>
                      <c:pt idx="22590">
                        <c:v>1.6953634584426207</c:v>
                      </c:pt>
                      <c:pt idx="22591">
                        <c:v>3.2009645701668421</c:v>
                      </c:pt>
                      <c:pt idx="22592">
                        <c:v>1.1422208070300273</c:v>
                      </c:pt>
                      <c:pt idx="22593">
                        <c:v>2.5350979403804885</c:v>
                      </c:pt>
                      <c:pt idx="22594">
                        <c:v>1.9518864038909667</c:v>
                      </c:pt>
                      <c:pt idx="22595">
                        <c:v>1.8277434889607704</c:v>
                      </c:pt>
                      <c:pt idx="22596">
                        <c:v>1.652422468775909</c:v>
                      </c:pt>
                      <c:pt idx="22597">
                        <c:v>0.72003046328932152</c:v>
                      </c:pt>
                      <c:pt idx="22598">
                        <c:v>0.98166235061942231</c:v>
                      </c:pt>
                      <c:pt idx="22599">
                        <c:v>0.93329296108154558</c:v>
                      </c:pt>
                      <c:pt idx="22600">
                        <c:v>1.0957707293890229</c:v>
                      </c:pt>
                      <c:pt idx="22601">
                        <c:v>0.67637108868137896</c:v>
                      </c:pt>
                      <c:pt idx="22602">
                        <c:v>2.5874657211705836</c:v>
                      </c:pt>
                      <c:pt idx="22603">
                        <c:v>2.7481140038250107</c:v>
                      </c:pt>
                      <c:pt idx="22604">
                        <c:v>1.9069725585675681</c:v>
                      </c:pt>
                      <c:pt idx="22605">
                        <c:v>2.6074550195555308</c:v>
                      </c:pt>
                      <c:pt idx="22606">
                        <c:v>2.3650921050427587</c:v>
                      </c:pt>
                      <c:pt idx="22607">
                        <c:v>2.0071610009614678</c:v>
                      </c:pt>
                      <c:pt idx="22608">
                        <c:v>2.3006292559761583</c:v>
                      </c:pt>
                      <c:pt idx="22609">
                        <c:v>2.515110370218181</c:v>
                      </c:pt>
                      <c:pt idx="22610">
                        <c:v>2.9086604106219838</c:v>
                      </c:pt>
                      <c:pt idx="22611">
                        <c:v>2.1806860610789678</c:v>
                      </c:pt>
                      <c:pt idx="22612">
                        <c:v>2.8838126871669201</c:v>
                      </c:pt>
                      <c:pt idx="22613">
                        <c:v>1.7330859284594078</c:v>
                      </c:pt>
                      <c:pt idx="22614">
                        <c:v>2.9559818738168899</c:v>
                      </c:pt>
                      <c:pt idx="22615">
                        <c:v>1.8690610433610226</c:v>
                      </c:pt>
                      <c:pt idx="22616">
                        <c:v>1.3264346312714919</c:v>
                      </c:pt>
                      <c:pt idx="22617">
                        <c:v>1.8383233607031189</c:v>
                      </c:pt>
                      <c:pt idx="22618">
                        <c:v>2.331705286803925</c:v>
                      </c:pt>
                      <c:pt idx="22619">
                        <c:v>1.5391525838242357</c:v>
                      </c:pt>
                      <c:pt idx="22620">
                        <c:v>1.7149088120163369</c:v>
                      </c:pt>
                      <c:pt idx="22621">
                        <c:v>2.2923705996983244</c:v>
                      </c:pt>
                      <c:pt idx="22622">
                        <c:v>2.0738352901242876</c:v>
                      </c:pt>
                      <c:pt idx="22623">
                        <c:v>1.7425287836965744</c:v>
                      </c:pt>
                      <c:pt idx="22624">
                        <c:v>0.62325756962026269</c:v>
                      </c:pt>
                      <c:pt idx="22625">
                        <c:v>1.4233664145014047</c:v>
                      </c:pt>
                      <c:pt idx="22626">
                        <c:v>1.3191520696036381</c:v>
                      </c:pt>
                      <c:pt idx="22627">
                        <c:v>3.1510180366390932</c:v>
                      </c:pt>
                      <c:pt idx="22628">
                        <c:v>2.8653949213593015</c:v>
                      </c:pt>
                      <c:pt idx="22629">
                        <c:v>1.5636767305691255</c:v>
                      </c:pt>
                      <c:pt idx="22630">
                        <c:v>2.7559806038105723</c:v>
                      </c:pt>
                      <c:pt idx="22631">
                        <c:v>2.9134728828444652</c:v>
                      </c:pt>
                      <c:pt idx="22632">
                        <c:v>2.4020256739888359</c:v>
                      </c:pt>
                      <c:pt idx="22633">
                        <c:v>1.9771272700146554</c:v>
                      </c:pt>
                      <c:pt idx="22634">
                        <c:v>1.8173461000552478</c:v>
                      </c:pt>
                      <c:pt idx="22635">
                        <c:v>1.6290753491929408</c:v>
                      </c:pt>
                      <c:pt idx="22636">
                        <c:v>2.8016724931386654</c:v>
                      </c:pt>
                      <c:pt idx="22637">
                        <c:v>1.7997609963612708</c:v>
                      </c:pt>
                      <c:pt idx="22638">
                        <c:v>2.3246797196124125</c:v>
                      </c:pt>
                      <c:pt idx="22639">
                        <c:v>2.7361293721148101</c:v>
                      </c:pt>
                      <c:pt idx="22640">
                        <c:v>2.4333769687795863</c:v>
                      </c:pt>
                      <c:pt idx="22641">
                        <c:v>1.6247772235405136</c:v>
                      </c:pt>
                      <c:pt idx="22642">
                        <c:v>1.8340967305439215</c:v>
                      </c:pt>
                      <c:pt idx="22643">
                        <c:v>1.8015835843484311</c:v>
                      </c:pt>
                      <c:pt idx="22644">
                        <c:v>1.7848070406395364</c:v>
                      </c:pt>
                      <c:pt idx="22645">
                        <c:v>1.3842876421256383</c:v>
                      </c:pt>
                      <c:pt idx="22646">
                        <c:v>2.1718174435457303</c:v>
                      </c:pt>
                      <c:pt idx="22647">
                        <c:v>0.71450098601093481</c:v>
                      </c:pt>
                      <c:pt idx="22648">
                        <c:v>1.045218856965842</c:v>
                      </c:pt>
                      <c:pt idx="22649">
                        <c:v>2.2571816656987247</c:v>
                      </c:pt>
                      <c:pt idx="22650">
                        <c:v>1.9400419528652313</c:v>
                      </c:pt>
                      <c:pt idx="22651">
                        <c:v>2.639485057373208</c:v>
                      </c:pt>
                      <c:pt idx="22652">
                        <c:v>1.1127931968484399</c:v>
                      </c:pt>
                      <c:pt idx="22653">
                        <c:v>2.8472939313867087</c:v>
                      </c:pt>
                      <c:pt idx="22654">
                        <c:v>3.7593747452810695</c:v>
                      </c:pt>
                      <c:pt idx="22655">
                        <c:v>3.2474234003174005</c:v>
                      </c:pt>
                      <c:pt idx="22656">
                        <c:v>2.5754484755887281</c:v>
                      </c:pt>
                      <c:pt idx="22657">
                        <c:v>4.3883393450059414</c:v>
                      </c:pt>
                      <c:pt idx="22658">
                        <c:v>2.5069642460412278</c:v>
                      </c:pt>
                      <c:pt idx="22659">
                        <c:v>4.1391802394311377</c:v>
                      </c:pt>
                      <c:pt idx="22660">
                        <c:v>2.9390902379970933</c:v>
                      </c:pt>
                      <c:pt idx="22661">
                        <c:v>1.8007553372154403</c:v>
                      </c:pt>
                      <c:pt idx="22662">
                        <c:v>2.5369851058977213</c:v>
                      </c:pt>
                      <c:pt idx="22663">
                        <c:v>2.3195652969740688</c:v>
                      </c:pt>
                      <c:pt idx="22664">
                        <c:v>2.7935544584416405</c:v>
                      </c:pt>
                      <c:pt idx="22665">
                        <c:v>2.8446183699292242</c:v>
                      </c:pt>
                      <c:pt idx="22666">
                        <c:v>3.7920194291047529</c:v>
                      </c:pt>
                      <c:pt idx="22667">
                        <c:v>1.9138073419135477</c:v>
                      </c:pt>
                      <c:pt idx="22668">
                        <c:v>3.0396648813374729</c:v>
                      </c:pt>
                      <c:pt idx="22669">
                        <c:v>2.8318183504447045</c:v>
                      </c:pt>
                      <c:pt idx="22670">
                        <c:v>2.7021628089563263</c:v>
                      </c:pt>
                      <c:pt idx="22671">
                        <c:v>3.4250792810228492</c:v>
                      </c:pt>
                      <c:pt idx="22672">
                        <c:v>2.4481235908983017</c:v>
                      </c:pt>
                      <c:pt idx="22673">
                        <c:v>2.095634914477567</c:v>
                      </c:pt>
                      <c:pt idx="22674">
                        <c:v>2.3505687805854469</c:v>
                      </c:pt>
                      <c:pt idx="22675">
                        <c:v>2.1848921016768315</c:v>
                      </c:pt>
                      <c:pt idx="22676">
                        <c:v>1.7705017723291465</c:v>
                      </c:pt>
                      <c:pt idx="22677">
                        <c:v>2.7711388529635252</c:v>
                      </c:pt>
                      <c:pt idx="22678">
                        <c:v>4.4673144855611664</c:v>
                      </c:pt>
                      <c:pt idx="22679">
                        <c:v>2.5868307251195142</c:v>
                      </c:pt>
                      <c:pt idx="22680">
                        <c:v>2.2920451773340091</c:v>
                      </c:pt>
                      <c:pt idx="22681">
                        <c:v>2.174773861337103</c:v>
                      </c:pt>
                      <c:pt idx="22682">
                        <c:v>1.3964979387028864</c:v>
                      </c:pt>
                      <c:pt idx="22683">
                        <c:v>1.1446525621520467</c:v>
                      </c:pt>
                      <c:pt idx="22684">
                        <c:v>2.6740986456020419</c:v>
                      </c:pt>
                      <c:pt idx="22685">
                        <c:v>2.6960152766879206</c:v>
                      </c:pt>
                      <c:pt idx="22686">
                        <c:v>3.3716762327476548</c:v>
                      </c:pt>
                      <c:pt idx="22687">
                        <c:v>1.285993752188674</c:v>
                      </c:pt>
                      <c:pt idx="22688">
                        <c:v>3.6038447337057136</c:v>
                      </c:pt>
                      <c:pt idx="22689">
                        <c:v>1.0879831455324573</c:v>
                      </c:pt>
                      <c:pt idx="22690">
                        <c:v>2.3617872518386567</c:v>
                      </c:pt>
                      <c:pt idx="22691">
                        <c:v>1.9955911794141539</c:v>
                      </c:pt>
                      <c:pt idx="22692">
                        <c:v>2.3179992340094402</c:v>
                      </c:pt>
                      <c:pt idx="22693">
                        <c:v>2.8076350122196474</c:v>
                      </c:pt>
                      <c:pt idx="22694">
                        <c:v>1.5859253097092814</c:v>
                      </c:pt>
                      <c:pt idx="22695">
                        <c:v>1.3714132067483964</c:v>
                      </c:pt>
                      <c:pt idx="22696">
                        <c:v>1.8134303512788443</c:v>
                      </c:pt>
                      <c:pt idx="22697">
                        <c:v>1.8972498788419889</c:v>
                      </c:pt>
                      <c:pt idx="22698">
                        <c:v>2.4393318646979738</c:v>
                      </c:pt>
                      <c:pt idx="22699">
                        <c:v>1.3482759210562769</c:v>
                      </c:pt>
                      <c:pt idx="22700">
                        <c:v>0.94471726659273692</c:v>
                      </c:pt>
                      <c:pt idx="22701">
                        <c:v>2.0399646810221936</c:v>
                      </c:pt>
                      <c:pt idx="22702">
                        <c:v>1.6873713981964078</c:v>
                      </c:pt>
                      <c:pt idx="22703">
                        <c:v>2.4936556811101362</c:v>
                      </c:pt>
                      <c:pt idx="22704">
                        <c:v>3.3310249688184963</c:v>
                      </c:pt>
                      <c:pt idx="22705">
                        <c:v>2.1720067448658362</c:v>
                      </c:pt>
                      <c:pt idx="22706">
                        <c:v>2.5356905535392338</c:v>
                      </c:pt>
                      <c:pt idx="22707">
                        <c:v>2.8601697343743822</c:v>
                      </c:pt>
                      <c:pt idx="22708">
                        <c:v>2.137890489550101</c:v>
                      </c:pt>
                      <c:pt idx="22709">
                        <c:v>1.7838870078370301</c:v>
                      </c:pt>
                      <c:pt idx="22710">
                        <c:v>3.7164690054172307</c:v>
                      </c:pt>
                      <c:pt idx="22711">
                        <c:v>2.2243315430601198</c:v>
                      </c:pt>
                      <c:pt idx="22712">
                        <c:v>2.0615603258100172</c:v>
                      </c:pt>
                      <c:pt idx="22713">
                        <c:v>1.9483447558768587</c:v>
                      </c:pt>
                      <c:pt idx="22714">
                        <c:v>2.4262797268756273</c:v>
                      </c:pt>
                      <c:pt idx="22715">
                        <c:v>1.0323666038923567</c:v>
                      </c:pt>
                      <c:pt idx="22716">
                        <c:v>1.4636763424764716</c:v>
                      </c:pt>
                      <c:pt idx="22717">
                        <c:v>1.8812946703469562</c:v>
                      </c:pt>
                      <c:pt idx="22718">
                        <c:v>1.4362824260787792</c:v>
                      </c:pt>
                      <c:pt idx="22719">
                        <c:v>1.5639624489621808</c:v>
                      </c:pt>
                      <c:pt idx="22720">
                        <c:v>1.4609046803769208</c:v>
                      </c:pt>
                      <c:pt idx="22721">
                        <c:v>1.4027001712674805</c:v>
                      </c:pt>
                      <c:pt idx="22722">
                        <c:v>1.3943173484258282</c:v>
                      </c:pt>
                      <c:pt idx="22723">
                        <c:v>1.0957797051684601</c:v>
                      </c:pt>
                      <c:pt idx="22724">
                        <c:v>0.65181532810208909</c:v>
                      </c:pt>
                      <c:pt idx="22725">
                        <c:v>0.60829656402303944</c:v>
                      </c:pt>
                      <c:pt idx="22726">
                        <c:v>2.0499602685228626</c:v>
                      </c:pt>
                      <c:pt idx="22727">
                        <c:v>1.682563996317457</c:v>
                      </c:pt>
                      <c:pt idx="22728">
                        <c:v>3.0320320610034623</c:v>
                      </c:pt>
                      <c:pt idx="22729">
                        <c:v>3.809912356048879</c:v>
                      </c:pt>
                      <c:pt idx="22730">
                        <c:v>4.7593109646381953</c:v>
                      </c:pt>
                      <c:pt idx="22731">
                        <c:v>2.7722532687634311</c:v>
                      </c:pt>
                      <c:pt idx="22732">
                        <c:v>2.0082386496453335</c:v>
                      </c:pt>
                      <c:pt idx="22733">
                        <c:v>2.5658606381140165</c:v>
                      </c:pt>
                      <c:pt idx="22734">
                        <c:v>2.3620157676180766</c:v>
                      </c:pt>
                      <c:pt idx="22735">
                        <c:v>1.6777474962793704</c:v>
                      </c:pt>
                      <c:pt idx="22736">
                        <c:v>3.2357008193457029</c:v>
                      </c:pt>
                      <c:pt idx="22737">
                        <c:v>2.4497109016563057</c:v>
                      </c:pt>
                      <c:pt idx="22738">
                        <c:v>2.3286710521954377</c:v>
                      </c:pt>
                      <c:pt idx="22739">
                        <c:v>1.9242870526994635</c:v>
                      </c:pt>
                      <c:pt idx="22740">
                        <c:v>1.1487779881028752</c:v>
                      </c:pt>
                      <c:pt idx="22741">
                        <c:v>1.6487848690750613</c:v>
                      </c:pt>
                      <c:pt idx="22742">
                        <c:v>1.3872083107029123</c:v>
                      </c:pt>
                      <c:pt idx="22743">
                        <c:v>1.2502737203505321</c:v>
                      </c:pt>
                      <c:pt idx="22744">
                        <c:v>1.4642188414538939</c:v>
                      </c:pt>
                      <c:pt idx="22745">
                        <c:v>0.79453586701600931</c:v>
                      </c:pt>
                      <c:pt idx="22746">
                        <c:v>0.72446035202914072</c:v>
                      </c:pt>
                      <c:pt idx="22747">
                        <c:v>0.84799423899517345</c:v>
                      </c:pt>
                      <c:pt idx="22748">
                        <c:v>0.36397668091227453</c:v>
                      </c:pt>
                      <c:pt idx="22749">
                        <c:v>0.53182909457306371</c:v>
                      </c:pt>
                      <c:pt idx="22750">
                        <c:v>0.85955029718389819</c:v>
                      </c:pt>
                      <c:pt idx="22751">
                        <c:v>2.9697953975075579</c:v>
                      </c:pt>
                      <c:pt idx="22752">
                        <c:v>3.3070547500430401</c:v>
                      </c:pt>
                      <c:pt idx="22753">
                        <c:v>3.4771762399768145</c:v>
                      </c:pt>
                      <c:pt idx="22754">
                        <c:v>3.3707454633189213</c:v>
                      </c:pt>
                      <c:pt idx="22755">
                        <c:v>3.0061582842220926</c:v>
                      </c:pt>
                      <c:pt idx="22756">
                        <c:v>3.7327910465322613</c:v>
                      </c:pt>
                      <c:pt idx="22757">
                        <c:v>3.7643162659933274</c:v>
                      </c:pt>
                      <c:pt idx="22758">
                        <c:v>2.685037082942181</c:v>
                      </c:pt>
                      <c:pt idx="22759">
                        <c:v>2.6145063756171765</c:v>
                      </c:pt>
                      <c:pt idx="22760">
                        <c:v>2.3011897284663072</c:v>
                      </c:pt>
                      <c:pt idx="22761">
                        <c:v>1.9552617609141314</c:v>
                      </c:pt>
                      <c:pt idx="22762">
                        <c:v>2.3940195192221512</c:v>
                      </c:pt>
                      <c:pt idx="22763">
                        <c:v>2.4759614273034729</c:v>
                      </c:pt>
                      <c:pt idx="22764">
                        <c:v>1.699797598818015</c:v>
                      </c:pt>
                      <c:pt idx="22765">
                        <c:v>1.5234635283760471</c:v>
                      </c:pt>
                      <c:pt idx="22766">
                        <c:v>1.570048930825946</c:v>
                      </c:pt>
                      <c:pt idx="22767">
                        <c:v>1.3793457664943305</c:v>
                      </c:pt>
                      <c:pt idx="22768">
                        <c:v>1.1241540902595917</c:v>
                      </c:pt>
                      <c:pt idx="22769">
                        <c:v>1.3265800972741479</c:v>
                      </c:pt>
                      <c:pt idx="22770">
                        <c:v>0.79178419271879985</c:v>
                      </c:pt>
                      <c:pt idx="22771">
                        <c:v>1.0190998797623168</c:v>
                      </c:pt>
                      <c:pt idx="22772">
                        <c:v>0.77460102215501603</c:v>
                      </c:pt>
                      <c:pt idx="22773">
                        <c:v>1.1536767029891537</c:v>
                      </c:pt>
                      <c:pt idx="22774">
                        <c:v>0.60227333424840346</c:v>
                      </c:pt>
                      <c:pt idx="22775">
                        <c:v>1.2179574936635627</c:v>
                      </c:pt>
                      <c:pt idx="22776">
                        <c:v>3.0848298506878145</c:v>
                      </c:pt>
                      <c:pt idx="22777">
                        <c:v>2.2043676473787586</c:v>
                      </c:pt>
                      <c:pt idx="22778">
                        <c:v>3.4958057672517229</c:v>
                      </c:pt>
                      <c:pt idx="22779">
                        <c:v>2.1794585206487729</c:v>
                      </c:pt>
                      <c:pt idx="22780">
                        <c:v>3.3666320925402395</c:v>
                      </c:pt>
                      <c:pt idx="22781">
                        <c:v>1.7861816120538538</c:v>
                      </c:pt>
                      <c:pt idx="22782">
                        <c:v>2.46083885194777</c:v>
                      </c:pt>
                      <c:pt idx="22783">
                        <c:v>2.4772589160681813</c:v>
                      </c:pt>
                      <c:pt idx="22784">
                        <c:v>2.6199748014091724</c:v>
                      </c:pt>
                      <c:pt idx="22785">
                        <c:v>2.6725574295751184</c:v>
                      </c:pt>
                      <c:pt idx="22786">
                        <c:v>2.4442856341051908</c:v>
                      </c:pt>
                      <c:pt idx="22787">
                        <c:v>3.6280762799190955</c:v>
                      </c:pt>
                      <c:pt idx="22788">
                        <c:v>2.5041887875735029</c:v>
                      </c:pt>
                      <c:pt idx="22789">
                        <c:v>2.1964728966945213</c:v>
                      </c:pt>
                      <c:pt idx="22790">
                        <c:v>1.3342131769890722</c:v>
                      </c:pt>
                      <c:pt idx="22791">
                        <c:v>3.3645396532076153</c:v>
                      </c:pt>
                      <c:pt idx="22792">
                        <c:v>1.9708165423246677</c:v>
                      </c:pt>
                      <c:pt idx="22793">
                        <c:v>2.6385716113537034</c:v>
                      </c:pt>
                      <c:pt idx="22794">
                        <c:v>2.4930656758399414</c:v>
                      </c:pt>
                      <c:pt idx="22795">
                        <c:v>1.9802268389821758</c:v>
                      </c:pt>
                      <c:pt idx="22796">
                        <c:v>1.7542937612516885</c:v>
                      </c:pt>
                      <c:pt idx="22797">
                        <c:v>2.2784946459363384</c:v>
                      </c:pt>
                      <c:pt idx="22798">
                        <c:v>2.0977230860168827</c:v>
                      </c:pt>
                      <c:pt idx="22799">
                        <c:v>2.9950512076460649</c:v>
                      </c:pt>
                      <c:pt idx="22800">
                        <c:v>1.8019655119440479</c:v>
                      </c:pt>
                      <c:pt idx="22801">
                        <c:v>2.8222198427384173</c:v>
                      </c:pt>
                      <c:pt idx="22802">
                        <c:v>2.6863898499213326</c:v>
                      </c:pt>
                      <c:pt idx="22803">
                        <c:v>2.721073441959629</c:v>
                      </c:pt>
                      <c:pt idx="22804">
                        <c:v>3.9747165638036384</c:v>
                      </c:pt>
                      <c:pt idx="22805">
                        <c:v>3.0322029154208003</c:v>
                      </c:pt>
                      <c:pt idx="22806">
                        <c:v>3.3618290404741042</c:v>
                      </c:pt>
                      <c:pt idx="22807">
                        <c:v>3.314906372364351</c:v>
                      </c:pt>
                      <c:pt idx="22808">
                        <c:v>3.8319330151194477</c:v>
                      </c:pt>
                      <c:pt idx="22809">
                        <c:v>2.6692337231374701</c:v>
                      </c:pt>
                      <c:pt idx="22810">
                        <c:v>2.4380824403280794</c:v>
                      </c:pt>
                      <c:pt idx="22811">
                        <c:v>2.5768813437750011</c:v>
                      </c:pt>
                      <c:pt idx="22812">
                        <c:v>1.9075605915664346</c:v>
                      </c:pt>
                      <c:pt idx="22813">
                        <c:v>2.9720077335764348</c:v>
                      </c:pt>
                      <c:pt idx="22814">
                        <c:v>3.3197606277107643</c:v>
                      </c:pt>
                      <c:pt idx="22815">
                        <c:v>2.2793632296757322</c:v>
                      </c:pt>
                      <c:pt idx="22816">
                        <c:v>2.0119350909026816</c:v>
                      </c:pt>
                      <c:pt idx="22817">
                        <c:v>1.6501582592404769</c:v>
                      </c:pt>
                      <c:pt idx="22818">
                        <c:v>1.3647710090164096</c:v>
                      </c:pt>
                      <c:pt idx="22819">
                        <c:v>1.4035528416198708</c:v>
                      </c:pt>
                      <c:pt idx="22820">
                        <c:v>1.7765747111357186</c:v>
                      </c:pt>
                      <c:pt idx="22821">
                        <c:v>3.0561558270634066</c:v>
                      </c:pt>
                      <c:pt idx="22822">
                        <c:v>1.9025938226376555</c:v>
                      </c:pt>
                      <c:pt idx="22823">
                        <c:v>2.5605583909666292</c:v>
                      </c:pt>
                      <c:pt idx="22824">
                        <c:v>2.0894427815627754</c:v>
                      </c:pt>
                      <c:pt idx="22825">
                        <c:v>3.2408046771667816</c:v>
                      </c:pt>
                      <c:pt idx="22826">
                        <c:v>4.1426770309855456</c:v>
                      </c:pt>
                      <c:pt idx="22827">
                        <c:v>3.196478567393378</c:v>
                      </c:pt>
                      <c:pt idx="22828">
                        <c:v>5.0205967976191985</c:v>
                      </c:pt>
                      <c:pt idx="22829">
                        <c:v>5.2089337063479384</c:v>
                      </c:pt>
                      <c:pt idx="22830">
                        <c:v>5.9737739577432096</c:v>
                      </c:pt>
                      <c:pt idx="22831">
                        <c:v>2.9056525187826461</c:v>
                      </c:pt>
                      <c:pt idx="22832">
                        <c:v>4.6466521526449593</c:v>
                      </c:pt>
                      <c:pt idx="22833">
                        <c:v>4.5592245659937412</c:v>
                      </c:pt>
                      <c:pt idx="22834">
                        <c:v>5.7353675903583623</c:v>
                      </c:pt>
                      <c:pt idx="22835">
                        <c:v>2.2126782886509515</c:v>
                      </c:pt>
                      <c:pt idx="22836">
                        <c:v>3.9653026365725981</c:v>
                      </c:pt>
                      <c:pt idx="22837">
                        <c:v>3.4722674017797286</c:v>
                      </c:pt>
                      <c:pt idx="22838">
                        <c:v>3.8457870366494409</c:v>
                      </c:pt>
                      <c:pt idx="22839">
                        <c:v>5.1554220177494763</c:v>
                      </c:pt>
                      <c:pt idx="22840">
                        <c:v>3.4033429134398943</c:v>
                      </c:pt>
                      <c:pt idx="22841">
                        <c:v>3.4529966943260066</c:v>
                      </c:pt>
                      <c:pt idx="22842">
                        <c:v>3.3088034304132852</c:v>
                      </c:pt>
                      <c:pt idx="22843">
                        <c:v>2.6428081486211146</c:v>
                      </c:pt>
                      <c:pt idx="22844">
                        <c:v>2.896328311932221</c:v>
                      </c:pt>
                      <c:pt idx="22845">
                        <c:v>3.0143319836914273</c:v>
                      </c:pt>
                      <c:pt idx="22846">
                        <c:v>2.943955949252302</c:v>
                      </c:pt>
                      <c:pt idx="22847">
                        <c:v>3.37573208422645</c:v>
                      </c:pt>
                      <c:pt idx="22848">
                        <c:v>3.2614083111192707</c:v>
                      </c:pt>
                      <c:pt idx="22849">
                        <c:v>2.5408783197765294</c:v>
                      </c:pt>
                      <c:pt idx="22850">
                        <c:v>1.5889273396521693</c:v>
                      </c:pt>
                      <c:pt idx="22851">
                        <c:v>1.7673921218013944</c:v>
                      </c:pt>
                      <c:pt idx="22852">
                        <c:v>1.8442168015419476</c:v>
                      </c:pt>
                      <c:pt idx="22853">
                        <c:v>1.900301328112719</c:v>
                      </c:pt>
                      <c:pt idx="22854">
                        <c:v>1.6754297769778039</c:v>
                      </c:pt>
                      <c:pt idx="22855">
                        <c:v>1.9386281133017975</c:v>
                      </c:pt>
                      <c:pt idx="22856">
                        <c:v>1.7563874495091245</c:v>
                      </c:pt>
                      <c:pt idx="22857">
                        <c:v>3.1219700751403288</c:v>
                      </c:pt>
                      <c:pt idx="22858">
                        <c:v>2.695106138649622</c:v>
                      </c:pt>
                      <c:pt idx="22859">
                        <c:v>2.404664306103574</c:v>
                      </c:pt>
                      <c:pt idx="22860">
                        <c:v>2.6185909358457433</c:v>
                      </c:pt>
                      <c:pt idx="22861">
                        <c:v>2.8414555024690165</c:v>
                      </c:pt>
                      <c:pt idx="22862">
                        <c:v>2.4393765693114724</c:v>
                      </c:pt>
                      <c:pt idx="22863">
                        <c:v>2.5671017788748274</c:v>
                      </c:pt>
                      <c:pt idx="22864">
                        <c:v>1.9290736325249351</c:v>
                      </c:pt>
                      <c:pt idx="22865">
                        <c:v>1.8896208851165432</c:v>
                      </c:pt>
                      <c:pt idx="22866">
                        <c:v>2.3328811642157667</c:v>
                      </c:pt>
                      <c:pt idx="22867">
                        <c:v>0.94890817510794923</c:v>
                      </c:pt>
                      <c:pt idx="22868">
                        <c:v>1.9745160785236036</c:v>
                      </c:pt>
                      <c:pt idx="22869">
                        <c:v>1.6160724666292019</c:v>
                      </c:pt>
                      <c:pt idx="22870">
                        <c:v>1.9720296339904626</c:v>
                      </c:pt>
                      <c:pt idx="22871">
                        <c:v>1.3057097449914339</c:v>
                      </c:pt>
                      <c:pt idx="22872">
                        <c:v>2.0277745052884431</c:v>
                      </c:pt>
                      <c:pt idx="22873">
                        <c:v>1.2021935215688235</c:v>
                      </c:pt>
                      <c:pt idx="22874">
                        <c:v>2.0070371524782518</c:v>
                      </c:pt>
                      <c:pt idx="22875">
                        <c:v>1.153435487033037</c:v>
                      </c:pt>
                      <c:pt idx="22876">
                        <c:v>1.1908346733363493</c:v>
                      </c:pt>
                      <c:pt idx="22877">
                        <c:v>2.0605128951467764</c:v>
                      </c:pt>
                      <c:pt idx="22878">
                        <c:v>1.7068256853533319</c:v>
                      </c:pt>
                      <c:pt idx="22879">
                        <c:v>2.6948041478040188</c:v>
                      </c:pt>
                      <c:pt idx="22880">
                        <c:v>1.5033302171891187</c:v>
                      </c:pt>
                      <c:pt idx="22881">
                        <c:v>1.3460709912830862</c:v>
                      </c:pt>
                      <c:pt idx="22882">
                        <c:v>2.3890618529386085</c:v>
                      </c:pt>
                      <c:pt idx="22883">
                        <c:v>2.9731345691746309</c:v>
                      </c:pt>
                      <c:pt idx="22884">
                        <c:v>2.2726521171548315</c:v>
                      </c:pt>
                      <c:pt idx="22885">
                        <c:v>2.3632604335802059</c:v>
                      </c:pt>
                      <c:pt idx="22886">
                        <c:v>2.1309062600041209</c:v>
                      </c:pt>
                      <c:pt idx="22887">
                        <c:v>2.2593521266777365</c:v>
                      </c:pt>
                      <c:pt idx="22888">
                        <c:v>1.8808618258294481</c:v>
                      </c:pt>
                      <c:pt idx="22889">
                        <c:v>1.8608200516404805</c:v>
                      </c:pt>
                      <c:pt idx="22890">
                        <c:v>1.5724140832540721</c:v>
                      </c:pt>
                      <c:pt idx="22891">
                        <c:v>1.802550566102503</c:v>
                      </c:pt>
                      <c:pt idx="22892">
                        <c:v>1.6249261440321054</c:v>
                      </c:pt>
                      <c:pt idx="22893">
                        <c:v>1.8558977006895518</c:v>
                      </c:pt>
                      <c:pt idx="22894">
                        <c:v>1.4247107487605588</c:v>
                      </c:pt>
                      <c:pt idx="22895">
                        <c:v>1.6360339076130301</c:v>
                      </c:pt>
                      <c:pt idx="22896">
                        <c:v>1.5865719929968838</c:v>
                      </c:pt>
                      <c:pt idx="22897">
                        <c:v>1.152134282226182</c:v>
                      </c:pt>
                      <c:pt idx="22898">
                        <c:v>1.6564980102387308</c:v>
                      </c:pt>
                      <c:pt idx="22899">
                        <c:v>1.4557029830449595</c:v>
                      </c:pt>
                      <c:pt idx="22900">
                        <c:v>0.48545516438571218</c:v>
                      </c:pt>
                      <c:pt idx="22901">
                        <c:v>1.3263036703122033</c:v>
                      </c:pt>
                      <c:pt idx="22902">
                        <c:v>3.3305294190310604</c:v>
                      </c:pt>
                      <c:pt idx="22903">
                        <c:v>3.3787676202114918</c:v>
                      </c:pt>
                      <c:pt idx="22904">
                        <c:v>4.0019198712875106</c:v>
                      </c:pt>
                      <c:pt idx="22905">
                        <c:v>3.8542138888022985</c:v>
                      </c:pt>
                      <c:pt idx="22906">
                        <c:v>2.6830942908440747</c:v>
                      </c:pt>
                      <c:pt idx="22907">
                        <c:v>3.5746385844334458</c:v>
                      </c:pt>
                      <c:pt idx="22908">
                        <c:v>3.5523391047971069</c:v>
                      </c:pt>
                      <c:pt idx="22909">
                        <c:v>2.929357730308066</c:v>
                      </c:pt>
                      <c:pt idx="22910">
                        <c:v>2.6120459026221461</c:v>
                      </c:pt>
                      <c:pt idx="22911">
                        <c:v>2.1112661817317306</c:v>
                      </c:pt>
                      <c:pt idx="22912">
                        <c:v>1.0644986285170435</c:v>
                      </c:pt>
                      <c:pt idx="22913">
                        <c:v>0.77256453493639288</c:v>
                      </c:pt>
                      <c:pt idx="22914">
                        <c:v>2.9027176054100781</c:v>
                      </c:pt>
                      <c:pt idx="22915">
                        <c:v>1.7986080375234497</c:v>
                      </c:pt>
                      <c:pt idx="22916">
                        <c:v>1.0767213044737032</c:v>
                      </c:pt>
                      <c:pt idx="22917">
                        <c:v>1.3463192493198448</c:v>
                      </c:pt>
                      <c:pt idx="22918">
                        <c:v>1.5009466847519148</c:v>
                      </c:pt>
                      <c:pt idx="22919">
                        <c:v>1.3485754930696574</c:v>
                      </c:pt>
                      <c:pt idx="22920">
                        <c:v>0.55404422337179382</c:v>
                      </c:pt>
                      <c:pt idx="22921">
                        <c:v>1.0669626028367094</c:v>
                      </c:pt>
                      <c:pt idx="22922">
                        <c:v>0.73725367176898082</c:v>
                      </c:pt>
                      <c:pt idx="22923">
                        <c:v>0.65995001050386148</c:v>
                      </c:pt>
                      <c:pt idx="22924">
                        <c:v>0.38886157372615865</c:v>
                      </c:pt>
                      <c:pt idx="22925">
                        <c:v>0.86305384165629961</c:v>
                      </c:pt>
                      <c:pt idx="22926">
                        <c:v>1.8554659420114852</c:v>
                      </c:pt>
                      <c:pt idx="22927">
                        <c:v>2.5934781876850117</c:v>
                      </c:pt>
                      <c:pt idx="22928">
                        <c:v>3.8220210838249824</c:v>
                      </c:pt>
                      <c:pt idx="22929">
                        <c:v>5.4538273376100799</c:v>
                      </c:pt>
                      <c:pt idx="22930">
                        <c:v>3.8228237479361034</c:v>
                      </c:pt>
                      <c:pt idx="22931">
                        <c:v>4.4708695066779978</c:v>
                      </c:pt>
                      <c:pt idx="22932">
                        <c:v>2.5987194345365681</c:v>
                      </c:pt>
                      <c:pt idx="22933">
                        <c:v>2.4897258428093836</c:v>
                      </c:pt>
                      <c:pt idx="22934">
                        <c:v>2.7743383198983618</c:v>
                      </c:pt>
                      <c:pt idx="22935">
                        <c:v>2.0599681830093575</c:v>
                      </c:pt>
                      <c:pt idx="22936">
                        <c:v>2.3361629910038557</c:v>
                      </c:pt>
                      <c:pt idx="22937">
                        <c:v>2.2974813478350731</c:v>
                      </c:pt>
                      <c:pt idx="22938">
                        <c:v>2.2742632454889415</c:v>
                      </c:pt>
                      <c:pt idx="22939">
                        <c:v>2.2476536181674738</c:v>
                      </c:pt>
                      <c:pt idx="22940">
                        <c:v>1.3349899604974074</c:v>
                      </c:pt>
                      <c:pt idx="22941">
                        <c:v>0.8493534807311911</c:v>
                      </c:pt>
                      <c:pt idx="22942">
                        <c:v>1.8120079178743538</c:v>
                      </c:pt>
                      <c:pt idx="22943">
                        <c:v>1.1435792686526707</c:v>
                      </c:pt>
                      <c:pt idx="22944">
                        <c:v>1.0795225793643737</c:v>
                      </c:pt>
                      <c:pt idx="22945">
                        <c:v>1.1097272368535571</c:v>
                      </c:pt>
                      <c:pt idx="22946">
                        <c:v>0.95200413856631982</c:v>
                      </c:pt>
                      <c:pt idx="22947">
                        <c:v>0.57945785898366231</c:v>
                      </c:pt>
                      <c:pt idx="22948">
                        <c:v>0.57351224315521654</c:v>
                      </c:pt>
                      <c:pt idx="22949">
                        <c:v>0.719318752780019</c:v>
                      </c:pt>
                      <c:pt idx="22950">
                        <c:v>1.6009169040752405</c:v>
                      </c:pt>
                      <c:pt idx="22951">
                        <c:v>2.2808218821603132</c:v>
                      </c:pt>
                      <c:pt idx="22952">
                        <c:v>2.5762077800096779</c:v>
                      </c:pt>
                      <c:pt idx="22953">
                        <c:v>3.5025072321469728</c:v>
                      </c:pt>
                      <c:pt idx="22954">
                        <c:v>1.8862733896278578</c:v>
                      </c:pt>
                      <c:pt idx="22955">
                        <c:v>3.1531026286627486</c:v>
                      </c:pt>
                      <c:pt idx="22956">
                        <c:v>3.0655333161338318</c:v>
                      </c:pt>
                      <c:pt idx="22957">
                        <c:v>2.2269282699929831</c:v>
                      </c:pt>
                      <c:pt idx="22958">
                        <c:v>3.5878801743384581</c:v>
                      </c:pt>
                      <c:pt idx="22959">
                        <c:v>3.2170477753479241</c:v>
                      </c:pt>
                      <c:pt idx="22960">
                        <c:v>2.4384434135031845</c:v>
                      </c:pt>
                      <c:pt idx="22961">
                        <c:v>2.4696997096458704</c:v>
                      </c:pt>
                      <c:pt idx="22962">
                        <c:v>2.5345536399820969</c:v>
                      </c:pt>
                      <c:pt idx="22963">
                        <c:v>3.9494948883902601</c:v>
                      </c:pt>
                      <c:pt idx="22964">
                        <c:v>1.3925656758614895</c:v>
                      </c:pt>
                      <c:pt idx="22965">
                        <c:v>1.6960634179569443</c:v>
                      </c:pt>
                      <c:pt idx="22966">
                        <c:v>1.0413398258684456</c:v>
                      </c:pt>
                      <c:pt idx="22967">
                        <c:v>2.0095804154889154</c:v>
                      </c:pt>
                      <c:pt idx="22968">
                        <c:v>1.4794144245453846</c:v>
                      </c:pt>
                      <c:pt idx="22969">
                        <c:v>1.7007708071770036</c:v>
                      </c:pt>
                      <c:pt idx="22970">
                        <c:v>2.8510462222892072</c:v>
                      </c:pt>
                      <c:pt idx="22971">
                        <c:v>1.3629042174721713</c:v>
                      </c:pt>
                      <c:pt idx="22972">
                        <c:v>1.9548842278990757</c:v>
                      </c:pt>
                      <c:pt idx="22973">
                        <c:v>1.183303857279808</c:v>
                      </c:pt>
                      <c:pt idx="22974">
                        <c:v>1.4048541563358574</c:v>
                      </c:pt>
                      <c:pt idx="22975">
                        <c:v>1.5098617547302577</c:v>
                      </c:pt>
                      <c:pt idx="22976">
                        <c:v>2.4284529321244674</c:v>
                      </c:pt>
                      <c:pt idx="22977">
                        <c:v>2.3776386906974465</c:v>
                      </c:pt>
                      <c:pt idx="22978">
                        <c:v>3.1173450556845621</c:v>
                      </c:pt>
                      <c:pt idx="22979">
                        <c:v>3.7600159107901407</c:v>
                      </c:pt>
                      <c:pt idx="22980">
                        <c:v>4.762223608289375</c:v>
                      </c:pt>
                      <c:pt idx="22981">
                        <c:v>2.1574908794865637</c:v>
                      </c:pt>
                      <c:pt idx="22982">
                        <c:v>4.1079364469280106</c:v>
                      </c:pt>
                      <c:pt idx="22983">
                        <c:v>3.3351396581719515</c:v>
                      </c:pt>
                      <c:pt idx="22984">
                        <c:v>3.4271413397987325</c:v>
                      </c:pt>
                      <c:pt idx="22985">
                        <c:v>3.3499061434914537</c:v>
                      </c:pt>
                      <c:pt idx="22986">
                        <c:v>2.1674833672693077</c:v>
                      </c:pt>
                      <c:pt idx="22987">
                        <c:v>2.4457006106437307</c:v>
                      </c:pt>
                      <c:pt idx="22988">
                        <c:v>2.4898482019004504</c:v>
                      </c:pt>
                      <c:pt idx="22989">
                        <c:v>1.0713151485506227</c:v>
                      </c:pt>
                      <c:pt idx="22990">
                        <c:v>2.7495078568512765</c:v>
                      </c:pt>
                      <c:pt idx="22991">
                        <c:v>2.9517161821565145</c:v>
                      </c:pt>
                      <c:pt idx="22992">
                        <c:v>2.2331355803120898</c:v>
                      </c:pt>
                      <c:pt idx="22993">
                        <c:v>3.7784346029029918</c:v>
                      </c:pt>
                      <c:pt idx="22994">
                        <c:v>1.7701049283930845</c:v>
                      </c:pt>
                      <c:pt idx="22995">
                        <c:v>2.3104065781257859</c:v>
                      </c:pt>
                      <c:pt idx="22996">
                        <c:v>2.8875939447033931</c:v>
                      </c:pt>
                      <c:pt idx="22997">
                        <c:v>1.4787528286418528</c:v>
                      </c:pt>
                      <c:pt idx="22998">
                        <c:v>1.5758199426464237</c:v>
                      </c:pt>
                      <c:pt idx="22999">
                        <c:v>2.1335311395641523</c:v>
                      </c:pt>
                      <c:pt idx="23000">
                        <c:v>0.36143531537501339</c:v>
                      </c:pt>
                      <c:pt idx="23001">
                        <c:v>2.885183348500671</c:v>
                      </c:pt>
                      <c:pt idx="23002">
                        <c:v>5.1891175855703597</c:v>
                      </c:pt>
                      <c:pt idx="23003">
                        <c:v>6.3761576191661771</c:v>
                      </c:pt>
                      <c:pt idx="23004">
                        <c:v>6.5706253504693084</c:v>
                      </c:pt>
                      <c:pt idx="23005">
                        <c:v>4.4045900155623494</c:v>
                      </c:pt>
                      <c:pt idx="23006">
                        <c:v>2.8925922563150852</c:v>
                      </c:pt>
                      <c:pt idx="23007">
                        <c:v>3.8115655826948553</c:v>
                      </c:pt>
                      <c:pt idx="23008">
                        <c:v>3.4648859694649685</c:v>
                      </c:pt>
                      <c:pt idx="23009">
                        <c:v>5.3849037009819707</c:v>
                      </c:pt>
                      <c:pt idx="23010">
                        <c:v>3.2863132678819467</c:v>
                      </c:pt>
                      <c:pt idx="23011">
                        <c:v>2.8818744179216922</c:v>
                      </c:pt>
                      <c:pt idx="23012">
                        <c:v>2.655362808821653</c:v>
                      </c:pt>
                      <c:pt idx="23013">
                        <c:v>1.3582607137328979</c:v>
                      </c:pt>
                      <c:pt idx="23014">
                        <c:v>1.6771073316912612</c:v>
                      </c:pt>
                      <c:pt idx="23015">
                        <c:v>0.72308188432523157</c:v>
                      </c:pt>
                      <c:pt idx="23016">
                        <c:v>0.94712558818570058</c:v>
                      </c:pt>
                      <c:pt idx="23017">
                        <c:v>0.89521423000113942</c:v>
                      </c:pt>
                      <c:pt idx="23018">
                        <c:v>0.95759609838555382</c:v>
                      </c:pt>
                      <c:pt idx="23019">
                        <c:v>0.3757126959650206</c:v>
                      </c:pt>
                      <c:pt idx="23020">
                        <c:v>0.60988783183161932</c:v>
                      </c:pt>
                      <c:pt idx="23021">
                        <c:v>0.64640568930478437</c:v>
                      </c:pt>
                      <c:pt idx="23022">
                        <c:v>0.59042727754665969</c:v>
                      </c:pt>
                      <c:pt idx="23023">
                        <c:v>0.23315108661625228</c:v>
                      </c:pt>
                      <c:pt idx="23024">
                        <c:v>0.26840055935073975</c:v>
                      </c:pt>
                      <c:pt idx="23025">
                        <c:v>1.7048152469253843</c:v>
                      </c:pt>
                      <c:pt idx="23026">
                        <c:v>3.1077728169241219</c:v>
                      </c:pt>
                      <c:pt idx="23027">
                        <c:v>3.5510964710761268</c:v>
                      </c:pt>
                      <c:pt idx="23028">
                        <c:v>4.4287107616831971</c:v>
                      </c:pt>
                      <c:pt idx="23029">
                        <c:v>5.0019045907212565</c:v>
                      </c:pt>
                      <c:pt idx="23030">
                        <c:v>3.6919927250694213</c:v>
                      </c:pt>
                      <c:pt idx="23031">
                        <c:v>3.3673182921415958</c:v>
                      </c:pt>
                      <c:pt idx="23032">
                        <c:v>3.8307625178414009</c:v>
                      </c:pt>
                      <c:pt idx="23033">
                        <c:v>2.619637596788809</c:v>
                      </c:pt>
                      <c:pt idx="23034">
                        <c:v>2.2533272883485713</c:v>
                      </c:pt>
                      <c:pt idx="23035">
                        <c:v>2.6906102408338231</c:v>
                      </c:pt>
                      <c:pt idx="23036">
                        <c:v>2.7425704144377323</c:v>
                      </c:pt>
                      <c:pt idx="23037">
                        <c:v>2.8469473689497264</c:v>
                      </c:pt>
                      <c:pt idx="23038">
                        <c:v>1.7582444024742927</c:v>
                      </c:pt>
                      <c:pt idx="23039">
                        <c:v>2.2209899030283959</c:v>
                      </c:pt>
                      <c:pt idx="23040">
                        <c:v>3.0786278798223705</c:v>
                      </c:pt>
                      <c:pt idx="23041">
                        <c:v>1.7889235830147199</c:v>
                      </c:pt>
                      <c:pt idx="23042">
                        <c:v>2.7199596612737236</c:v>
                      </c:pt>
                      <c:pt idx="23043">
                        <c:v>1.5029635954681853</c:v>
                      </c:pt>
                      <c:pt idx="23044">
                        <c:v>1.7899738503603766</c:v>
                      </c:pt>
                      <c:pt idx="23045">
                        <c:v>1.9841088644026754</c:v>
                      </c:pt>
                      <c:pt idx="23046">
                        <c:v>2.3778322449349525</c:v>
                      </c:pt>
                      <c:pt idx="23047">
                        <c:v>1.1152406831055643</c:v>
                      </c:pt>
                      <c:pt idx="23048">
                        <c:v>1.7421174893783857</c:v>
                      </c:pt>
                      <c:pt idx="23049">
                        <c:v>0.24319849750831932</c:v>
                      </c:pt>
                      <c:pt idx="23050">
                        <c:v>1.6356253976557455</c:v>
                      </c:pt>
                      <c:pt idx="23051">
                        <c:v>2.2582427313464812</c:v>
                      </c:pt>
                      <c:pt idx="23052">
                        <c:v>1.903273286602728</c:v>
                      </c:pt>
                      <c:pt idx="23053">
                        <c:v>2.9796857335608888</c:v>
                      </c:pt>
                      <c:pt idx="23054">
                        <c:v>0.7262943628573667</c:v>
                      </c:pt>
                      <c:pt idx="23055">
                        <c:v>2.3060401775353454</c:v>
                      </c:pt>
                      <c:pt idx="23056">
                        <c:v>3.2828655414221837</c:v>
                      </c:pt>
                      <c:pt idx="23057">
                        <c:v>2.3512600766609935</c:v>
                      </c:pt>
                      <c:pt idx="23058">
                        <c:v>3.2117981405730758</c:v>
                      </c:pt>
                      <c:pt idx="23059">
                        <c:v>2.5713454039811117</c:v>
                      </c:pt>
                      <c:pt idx="23060">
                        <c:v>3.1270066798784288</c:v>
                      </c:pt>
                      <c:pt idx="23061">
                        <c:v>2.3892912398100634</c:v>
                      </c:pt>
                      <c:pt idx="23062">
                        <c:v>1.7498012214377823</c:v>
                      </c:pt>
                      <c:pt idx="23063">
                        <c:v>2.4811981748489917</c:v>
                      </c:pt>
                      <c:pt idx="23064">
                        <c:v>2.4402012377659004</c:v>
                      </c:pt>
                      <c:pt idx="23065">
                        <c:v>1.837381484055902</c:v>
                      </c:pt>
                      <c:pt idx="23066">
                        <c:v>2.2343031916350715</c:v>
                      </c:pt>
                      <c:pt idx="23067">
                        <c:v>2.0553586381103992</c:v>
                      </c:pt>
                      <c:pt idx="23068">
                        <c:v>1.0532291781858547</c:v>
                      </c:pt>
                      <c:pt idx="23069">
                        <c:v>2.2961215098182333</c:v>
                      </c:pt>
                      <c:pt idx="23070">
                        <c:v>1.1241917065559366</c:v>
                      </c:pt>
                      <c:pt idx="23071">
                        <c:v>1.3524944739496561</c:v>
                      </c:pt>
                      <c:pt idx="23072">
                        <c:v>1.8080472671273766</c:v>
                      </c:pt>
                      <c:pt idx="23073">
                        <c:v>1.695172704525294</c:v>
                      </c:pt>
                      <c:pt idx="23074">
                        <c:v>2.2273726705453156</c:v>
                      </c:pt>
                      <c:pt idx="23075">
                        <c:v>0.69103611947725041</c:v>
                      </c:pt>
                      <c:pt idx="23076">
                        <c:v>1.4100958306348448</c:v>
                      </c:pt>
                      <c:pt idx="23077">
                        <c:v>2.201280918569843</c:v>
                      </c:pt>
                      <c:pt idx="23078">
                        <c:v>1.5641808672336155</c:v>
                      </c:pt>
                      <c:pt idx="23079">
                        <c:v>3.6397920354272286</c:v>
                      </c:pt>
                      <c:pt idx="23080">
                        <c:v>3.1809835005951737</c:v>
                      </c:pt>
                      <c:pt idx="23081">
                        <c:v>1.9959982762244521</c:v>
                      </c:pt>
                      <c:pt idx="23082">
                        <c:v>1.1727866218227907</c:v>
                      </c:pt>
                      <c:pt idx="23083">
                        <c:v>2.2134811841332667</c:v>
                      </c:pt>
                      <c:pt idx="23084">
                        <c:v>1.9505117475669496</c:v>
                      </c:pt>
                      <c:pt idx="23085">
                        <c:v>1.8338159679398398</c:v>
                      </c:pt>
                      <c:pt idx="23086">
                        <c:v>1.5121382602489422</c:v>
                      </c:pt>
                      <c:pt idx="23087">
                        <c:v>1.5970712810769501</c:v>
                      </c:pt>
                      <c:pt idx="23088">
                        <c:v>1.5362716553995415</c:v>
                      </c:pt>
                      <c:pt idx="23089">
                        <c:v>2.2906698799791525</c:v>
                      </c:pt>
                      <c:pt idx="23090">
                        <c:v>1.2422152209900632</c:v>
                      </c:pt>
                      <c:pt idx="23091">
                        <c:v>1.3047240487481655</c:v>
                      </c:pt>
                      <c:pt idx="23092">
                        <c:v>0.84279998647510712</c:v>
                      </c:pt>
                      <c:pt idx="23093">
                        <c:v>1.3108728821343247</c:v>
                      </c:pt>
                      <c:pt idx="23094">
                        <c:v>1.0810578873903882</c:v>
                      </c:pt>
                      <c:pt idx="23095">
                        <c:v>1.4298434010500327</c:v>
                      </c:pt>
                      <c:pt idx="23096">
                        <c:v>0.97853789519873302</c:v>
                      </c:pt>
                      <c:pt idx="23097">
                        <c:v>1.0226713790480217</c:v>
                      </c:pt>
                      <c:pt idx="23098">
                        <c:v>0.56760872478617719</c:v>
                      </c:pt>
                      <c:pt idx="23099">
                        <c:v>0.81851435945794104</c:v>
                      </c:pt>
                      <c:pt idx="23100">
                        <c:v>1.5688100135432419</c:v>
                      </c:pt>
                      <c:pt idx="23101">
                        <c:v>1.956670100778549</c:v>
                      </c:pt>
                      <c:pt idx="23102">
                        <c:v>2.4312206846657705</c:v>
                      </c:pt>
                      <c:pt idx="23103">
                        <c:v>2.8805036490820859</c:v>
                      </c:pt>
                      <c:pt idx="23104">
                        <c:v>2.0092576753646236</c:v>
                      </c:pt>
                      <c:pt idx="23105">
                        <c:v>3.1386754333469806</c:v>
                      </c:pt>
                      <c:pt idx="23106">
                        <c:v>3.3818700941939097</c:v>
                      </c:pt>
                      <c:pt idx="23107">
                        <c:v>3.3345527110709057</c:v>
                      </c:pt>
                      <c:pt idx="23108">
                        <c:v>2.3241761551700564</c:v>
                      </c:pt>
                      <c:pt idx="23109">
                        <c:v>3.6400701186730493</c:v>
                      </c:pt>
                      <c:pt idx="23110">
                        <c:v>2.7792159757044597</c:v>
                      </c:pt>
                      <c:pt idx="23111">
                        <c:v>1.7885338851131187</c:v>
                      </c:pt>
                      <c:pt idx="23112">
                        <c:v>1.3007586071336359</c:v>
                      </c:pt>
                      <c:pt idx="23113">
                        <c:v>1.997112867934826</c:v>
                      </c:pt>
                      <c:pt idx="23114">
                        <c:v>2.4316383333200227</c:v>
                      </c:pt>
                      <c:pt idx="23115">
                        <c:v>2.9270510372259375</c:v>
                      </c:pt>
                      <c:pt idx="23116">
                        <c:v>1.6119417032544261</c:v>
                      </c:pt>
                      <c:pt idx="23117">
                        <c:v>1.5741101725216644</c:v>
                      </c:pt>
                      <c:pt idx="23118">
                        <c:v>1.3797551733757509</c:v>
                      </c:pt>
                      <c:pt idx="23119">
                        <c:v>0.74451855200901873</c:v>
                      </c:pt>
                      <c:pt idx="23120">
                        <c:v>2.0552067807855163</c:v>
                      </c:pt>
                      <c:pt idx="23121">
                        <c:v>1.6974907056712258</c:v>
                      </c:pt>
                      <c:pt idx="23122">
                        <c:v>1.2017041486458084</c:v>
                      </c:pt>
                      <c:pt idx="23123">
                        <c:v>1.7025726744283951</c:v>
                      </c:pt>
                      <c:pt idx="23124">
                        <c:v>2.2508512773370919</c:v>
                      </c:pt>
                      <c:pt idx="23125">
                        <c:v>0.84128422433558658</c:v>
                      </c:pt>
                      <c:pt idx="23126">
                        <c:v>1.4113883160588867</c:v>
                      </c:pt>
                      <c:pt idx="23127">
                        <c:v>1.9698654013700987</c:v>
                      </c:pt>
                      <c:pt idx="23128">
                        <c:v>2.1168396702063057</c:v>
                      </c:pt>
                      <c:pt idx="23129">
                        <c:v>3.2088869700680527</c:v>
                      </c:pt>
                      <c:pt idx="23130">
                        <c:v>3.3981635694262469</c:v>
                      </c:pt>
                      <c:pt idx="23131">
                        <c:v>2.1287408263763696</c:v>
                      </c:pt>
                      <c:pt idx="23132">
                        <c:v>1.6830926380373532</c:v>
                      </c:pt>
                      <c:pt idx="23133">
                        <c:v>2.3585965300296454</c:v>
                      </c:pt>
                      <c:pt idx="23134">
                        <c:v>1.3549662989536164</c:v>
                      </c:pt>
                      <c:pt idx="23135">
                        <c:v>2.8036303452907005</c:v>
                      </c:pt>
                      <c:pt idx="23136">
                        <c:v>2.5976024733515466</c:v>
                      </c:pt>
                      <c:pt idx="23137">
                        <c:v>1.7486794615698966</c:v>
                      </c:pt>
                      <c:pt idx="23138">
                        <c:v>2.7093579003262618</c:v>
                      </c:pt>
                      <c:pt idx="23139">
                        <c:v>0.9160598432206738</c:v>
                      </c:pt>
                      <c:pt idx="23140">
                        <c:v>1.6695077242778842</c:v>
                      </c:pt>
                      <c:pt idx="23141">
                        <c:v>1.342666449365076</c:v>
                      </c:pt>
                      <c:pt idx="23142">
                        <c:v>1.8280680408178809</c:v>
                      </c:pt>
                      <c:pt idx="23143">
                        <c:v>1.2429637945412728</c:v>
                      </c:pt>
                      <c:pt idx="23144">
                        <c:v>1.8735892204015281</c:v>
                      </c:pt>
                      <c:pt idx="23145">
                        <c:v>2.2988202339657158</c:v>
                      </c:pt>
                      <c:pt idx="23146">
                        <c:v>1.8955122839781251</c:v>
                      </c:pt>
                      <c:pt idx="23147">
                        <c:v>1.8541516540866281</c:v>
                      </c:pt>
                      <c:pt idx="23148">
                        <c:v>1.5472517809587565</c:v>
                      </c:pt>
                      <c:pt idx="23149">
                        <c:v>1.4556791600638601</c:v>
                      </c:pt>
                      <c:pt idx="23150">
                        <c:v>2.9503945887868164</c:v>
                      </c:pt>
                      <c:pt idx="23151">
                        <c:v>3.577719035052807</c:v>
                      </c:pt>
                      <c:pt idx="23152">
                        <c:v>3.6308506650527086</c:v>
                      </c:pt>
                      <c:pt idx="23153">
                        <c:v>6.6514493334614295</c:v>
                      </c:pt>
                      <c:pt idx="23154">
                        <c:v>1.4415944529706353</c:v>
                      </c:pt>
                      <c:pt idx="23155">
                        <c:v>3.8968929040099374</c:v>
                      </c:pt>
                      <c:pt idx="23156">
                        <c:v>6.6728128235350814</c:v>
                      </c:pt>
                      <c:pt idx="23157">
                        <c:v>4.8194500058650638</c:v>
                      </c:pt>
                      <c:pt idx="23158">
                        <c:v>5.8190226913494962</c:v>
                      </c:pt>
                      <c:pt idx="23159">
                        <c:v>5.7004528919097863</c:v>
                      </c:pt>
                      <c:pt idx="23160">
                        <c:v>5.3182578343458653</c:v>
                      </c:pt>
                      <c:pt idx="23161">
                        <c:v>5.4574204540566544</c:v>
                      </c:pt>
                      <c:pt idx="23162">
                        <c:v>2.050614006518765</c:v>
                      </c:pt>
                      <c:pt idx="23163">
                        <c:v>1.5823694279940261</c:v>
                      </c:pt>
                      <c:pt idx="23164">
                        <c:v>3.6713620766142707</c:v>
                      </c:pt>
                      <c:pt idx="23165">
                        <c:v>3.8935000421117154</c:v>
                      </c:pt>
                      <c:pt idx="23166">
                        <c:v>3.2592221016867531</c:v>
                      </c:pt>
                      <c:pt idx="23167">
                        <c:v>4.0080533571770625</c:v>
                      </c:pt>
                      <c:pt idx="23168">
                        <c:v>2.4601428170766662</c:v>
                      </c:pt>
                      <c:pt idx="23169">
                        <c:v>2.9901962977095815</c:v>
                      </c:pt>
                      <c:pt idx="23170">
                        <c:v>2.4019024387323968</c:v>
                      </c:pt>
                      <c:pt idx="23171">
                        <c:v>2.8737082363358954</c:v>
                      </c:pt>
                      <c:pt idx="23172">
                        <c:v>2.7928164912962017</c:v>
                      </c:pt>
                      <c:pt idx="23173">
                        <c:v>3.2753667193651106</c:v>
                      </c:pt>
                      <c:pt idx="23174">
                        <c:v>2.0126382584560196</c:v>
                      </c:pt>
                      <c:pt idx="23175">
                        <c:v>2.2215136442476626</c:v>
                      </c:pt>
                      <c:pt idx="23176">
                        <c:v>2.2288781155386159</c:v>
                      </c:pt>
                      <c:pt idx="23177">
                        <c:v>1.4373618335696057</c:v>
                      </c:pt>
                      <c:pt idx="23178">
                        <c:v>2.1703463156239398</c:v>
                      </c:pt>
                      <c:pt idx="23179">
                        <c:v>2.5638552862494204</c:v>
                      </c:pt>
                      <c:pt idx="23180">
                        <c:v>2.8712837739524293</c:v>
                      </c:pt>
                      <c:pt idx="23181">
                        <c:v>3.3764988948687402</c:v>
                      </c:pt>
                      <c:pt idx="23182">
                        <c:v>2.3954473278286716</c:v>
                      </c:pt>
                      <c:pt idx="23183">
                        <c:v>2.9537081242685082</c:v>
                      </c:pt>
                      <c:pt idx="23184">
                        <c:v>2.4721587349025969</c:v>
                      </c:pt>
                      <c:pt idx="23185">
                        <c:v>3.8155294022590871</c:v>
                      </c:pt>
                      <c:pt idx="23186">
                        <c:v>2.5011623999653518</c:v>
                      </c:pt>
                      <c:pt idx="23187">
                        <c:v>1.9163920608096066</c:v>
                      </c:pt>
                      <c:pt idx="23188">
                        <c:v>1.9761840058977462</c:v>
                      </c:pt>
                      <c:pt idx="23189">
                        <c:v>2.9515304540093688</c:v>
                      </c:pt>
                      <c:pt idx="23190">
                        <c:v>1.7213629598594373</c:v>
                      </c:pt>
                      <c:pt idx="23191">
                        <c:v>2.2643507994834078</c:v>
                      </c:pt>
                      <c:pt idx="23192">
                        <c:v>0.76355585449888475</c:v>
                      </c:pt>
                      <c:pt idx="23193">
                        <c:v>1.5026286307408321</c:v>
                      </c:pt>
                      <c:pt idx="23194">
                        <c:v>2.3292501538450785</c:v>
                      </c:pt>
                      <c:pt idx="23195">
                        <c:v>1.7249884894285084</c:v>
                      </c:pt>
                      <c:pt idx="23196">
                        <c:v>1.7080396303965575</c:v>
                      </c:pt>
                      <c:pt idx="23197">
                        <c:v>2.2536827242686455</c:v>
                      </c:pt>
                      <c:pt idx="23198">
                        <c:v>1.6121171019991725</c:v>
                      </c:pt>
                      <c:pt idx="23199">
                        <c:v>1.9663444093071558</c:v>
                      </c:pt>
                      <c:pt idx="23200">
                        <c:v>1.5171667507462561</c:v>
                      </c:pt>
                      <c:pt idx="23201">
                        <c:v>3.4342108471438126</c:v>
                      </c:pt>
                      <c:pt idx="23202">
                        <c:v>2.71773007920851</c:v>
                      </c:pt>
                      <c:pt idx="23203">
                        <c:v>6.4933733577580934</c:v>
                      </c:pt>
                      <c:pt idx="23204">
                        <c:v>4.4710523512994245</c:v>
                      </c:pt>
                      <c:pt idx="23205">
                        <c:v>5.4511158857281767</c:v>
                      </c:pt>
                      <c:pt idx="23206">
                        <c:v>4.3245019200171075</c:v>
                      </c:pt>
                      <c:pt idx="23207">
                        <c:v>3.025704281411739</c:v>
                      </c:pt>
                      <c:pt idx="23208">
                        <c:v>4.1698226050891991</c:v>
                      </c:pt>
                      <c:pt idx="23209">
                        <c:v>2.3850090868368188</c:v>
                      </c:pt>
                      <c:pt idx="23210">
                        <c:v>3.6276619438638495</c:v>
                      </c:pt>
                      <c:pt idx="23211">
                        <c:v>3.7152279634221825</c:v>
                      </c:pt>
                      <c:pt idx="23212">
                        <c:v>4.4204178949006581</c:v>
                      </c:pt>
                      <c:pt idx="23213">
                        <c:v>1.0939616085884749</c:v>
                      </c:pt>
                      <c:pt idx="23214">
                        <c:v>4.0557679381389065</c:v>
                      </c:pt>
                      <c:pt idx="23215">
                        <c:v>3.6494488363616466</c:v>
                      </c:pt>
                      <c:pt idx="23216">
                        <c:v>2.5589055230021884</c:v>
                      </c:pt>
                      <c:pt idx="23217">
                        <c:v>1.5328997185823998</c:v>
                      </c:pt>
                      <c:pt idx="23218">
                        <c:v>1.8406444125041563</c:v>
                      </c:pt>
                      <c:pt idx="23219">
                        <c:v>2.0215798080858365</c:v>
                      </c:pt>
                      <c:pt idx="23220">
                        <c:v>2.1422930208014588</c:v>
                      </c:pt>
                      <c:pt idx="23221">
                        <c:v>2.4355720280664328</c:v>
                      </c:pt>
                      <c:pt idx="23222">
                        <c:v>2.5703944830037755</c:v>
                      </c:pt>
                      <c:pt idx="23223">
                        <c:v>1.7270931370508671</c:v>
                      </c:pt>
                      <c:pt idx="23224">
                        <c:v>1.8667260979660065</c:v>
                      </c:pt>
                      <c:pt idx="23225">
                        <c:v>2.7714109206557902</c:v>
                      </c:pt>
                      <c:pt idx="23226">
                        <c:v>1.5092252911674318</c:v>
                      </c:pt>
                      <c:pt idx="23227">
                        <c:v>2.9220372856857537</c:v>
                      </c:pt>
                      <c:pt idx="23228">
                        <c:v>1.2213700448439753</c:v>
                      </c:pt>
                      <c:pt idx="23229">
                        <c:v>2.6911139750144693</c:v>
                      </c:pt>
                      <c:pt idx="23230">
                        <c:v>2.2502680011564413</c:v>
                      </c:pt>
                      <c:pt idx="23231">
                        <c:v>2.2038052375523232</c:v>
                      </c:pt>
                      <c:pt idx="23232">
                        <c:v>2.3262799570076735</c:v>
                      </c:pt>
                      <c:pt idx="23233">
                        <c:v>1.3275147920443631</c:v>
                      </c:pt>
                      <c:pt idx="23234">
                        <c:v>2.6376877761942445</c:v>
                      </c:pt>
                      <c:pt idx="23235">
                        <c:v>2.8714845428113152</c:v>
                      </c:pt>
                      <c:pt idx="23236">
                        <c:v>2.3362480708034972</c:v>
                      </c:pt>
                      <c:pt idx="23237">
                        <c:v>2.7286528358789059</c:v>
                      </c:pt>
                      <c:pt idx="23238">
                        <c:v>2.9706905830160801</c:v>
                      </c:pt>
                      <c:pt idx="23239">
                        <c:v>1.7885262034460361</c:v>
                      </c:pt>
                      <c:pt idx="23240">
                        <c:v>2.2744818560928137</c:v>
                      </c:pt>
                      <c:pt idx="23241">
                        <c:v>1.7316700985035121</c:v>
                      </c:pt>
                      <c:pt idx="23242">
                        <c:v>1.9967407088515963</c:v>
                      </c:pt>
                      <c:pt idx="23243">
                        <c:v>2.183299406010093</c:v>
                      </c:pt>
                      <c:pt idx="23244">
                        <c:v>2.252941086293653</c:v>
                      </c:pt>
                      <c:pt idx="23245">
                        <c:v>2.2977097975594494</c:v>
                      </c:pt>
                      <c:pt idx="23246">
                        <c:v>2.5406769609424891</c:v>
                      </c:pt>
                      <c:pt idx="23247">
                        <c:v>2.5443933382692716</c:v>
                      </c:pt>
                      <c:pt idx="23248">
                        <c:v>1.2239815227320747</c:v>
                      </c:pt>
                      <c:pt idx="23249">
                        <c:v>1.8985373190231749</c:v>
                      </c:pt>
                      <c:pt idx="23250">
                        <c:v>0.80416815039542133</c:v>
                      </c:pt>
                      <c:pt idx="23251">
                        <c:v>1.4967413458667556</c:v>
                      </c:pt>
                      <c:pt idx="23252">
                        <c:v>1.5874354142982474</c:v>
                      </c:pt>
                      <c:pt idx="23253">
                        <c:v>1.9213809131564543</c:v>
                      </c:pt>
                      <c:pt idx="23254">
                        <c:v>2.7319783985560138</c:v>
                      </c:pt>
                      <c:pt idx="23255">
                        <c:v>2.975673173442229</c:v>
                      </c:pt>
                      <c:pt idx="23256">
                        <c:v>0.95202433243711804</c:v>
                      </c:pt>
                      <c:pt idx="23257">
                        <c:v>2.4712406214849132</c:v>
                      </c:pt>
                      <c:pt idx="23258">
                        <c:v>2.1347116871522736</c:v>
                      </c:pt>
                      <c:pt idx="23259">
                        <c:v>3.0926373198004873</c:v>
                      </c:pt>
                      <c:pt idx="23260">
                        <c:v>3.253809411941524</c:v>
                      </c:pt>
                      <c:pt idx="23261">
                        <c:v>2.774876811971478</c:v>
                      </c:pt>
                      <c:pt idx="23262">
                        <c:v>1.3606989170409571</c:v>
                      </c:pt>
                      <c:pt idx="23263">
                        <c:v>2.5578061995013246</c:v>
                      </c:pt>
                      <c:pt idx="23264">
                        <c:v>2.5054119344798824</c:v>
                      </c:pt>
                      <c:pt idx="23265">
                        <c:v>2.4538467270869493</c:v>
                      </c:pt>
                      <c:pt idx="23266">
                        <c:v>2.2313225235599301</c:v>
                      </c:pt>
                      <c:pt idx="23267">
                        <c:v>1.6231623315437089</c:v>
                      </c:pt>
                      <c:pt idx="23268">
                        <c:v>2.3120107373581962</c:v>
                      </c:pt>
                      <c:pt idx="23269">
                        <c:v>1.5312634835712591</c:v>
                      </c:pt>
                      <c:pt idx="23270">
                        <c:v>0.89696595712765315</c:v>
                      </c:pt>
                      <c:pt idx="23271">
                        <c:v>0.89314798621761271</c:v>
                      </c:pt>
                      <c:pt idx="23272">
                        <c:v>1.3660009878739947</c:v>
                      </c:pt>
                      <c:pt idx="23273">
                        <c:v>1.6595847864301683</c:v>
                      </c:pt>
                      <c:pt idx="23274">
                        <c:v>1.0753075385730684</c:v>
                      </c:pt>
                      <c:pt idx="23275">
                        <c:v>0.51288433058180372</c:v>
                      </c:pt>
                      <c:pt idx="23276">
                        <c:v>2.4766419640032469</c:v>
                      </c:pt>
                      <c:pt idx="23277">
                        <c:v>4.8320357369629114</c:v>
                      </c:pt>
                      <c:pt idx="23278">
                        <c:v>6.0688343929429509</c:v>
                      </c:pt>
                      <c:pt idx="23279">
                        <c:v>5.3652011366202421</c:v>
                      </c:pt>
                      <c:pt idx="23280">
                        <c:v>3.4064502103982615</c:v>
                      </c:pt>
                      <c:pt idx="23281">
                        <c:v>4.2893774609866515</c:v>
                      </c:pt>
                      <c:pt idx="23282">
                        <c:v>2.9850774047373343</c:v>
                      </c:pt>
                      <c:pt idx="23283">
                        <c:v>2.5469847475391827</c:v>
                      </c:pt>
                      <c:pt idx="23284">
                        <c:v>2.5727486773468153</c:v>
                      </c:pt>
                      <c:pt idx="23285">
                        <c:v>3.0872711116092693</c:v>
                      </c:pt>
                      <c:pt idx="23286">
                        <c:v>1.1221019344714167</c:v>
                      </c:pt>
                      <c:pt idx="23287">
                        <c:v>1.5599664113412528</c:v>
                      </c:pt>
                      <c:pt idx="23288">
                        <c:v>1.771795354937471</c:v>
                      </c:pt>
                      <c:pt idx="23289">
                        <c:v>1.1048451624918882</c:v>
                      </c:pt>
                      <c:pt idx="23290">
                        <c:v>1.3467056186337085</c:v>
                      </c:pt>
                      <c:pt idx="23291">
                        <c:v>0.83160986913961488</c:v>
                      </c:pt>
                      <c:pt idx="23292">
                        <c:v>0.9340152427631796</c:v>
                      </c:pt>
                      <c:pt idx="23293">
                        <c:v>0.74836997744074585</c:v>
                      </c:pt>
                      <c:pt idx="23294">
                        <c:v>0.59723990321629672</c:v>
                      </c:pt>
                      <c:pt idx="23295">
                        <c:v>0.51979835212619907</c:v>
                      </c:pt>
                      <c:pt idx="23296">
                        <c:v>0.66599274704355604</c:v>
                      </c:pt>
                      <c:pt idx="23297">
                        <c:v>0.44138509284200911</c:v>
                      </c:pt>
                      <c:pt idx="23298">
                        <c:v>0.19020139254044774</c:v>
                      </c:pt>
                      <c:pt idx="23299">
                        <c:v>0.3484518697277777</c:v>
                      </c:pt>
                      <c:pt idx="23300">
                        <c:v>1.5057541875658595</c:v>
                      </c:pt>
                      <c:pt idx="23301">
                        <c:v>3.682347640551483</c:v>
                      </c:pt>
                      <c:pt idx="23302">
                        <c:v>4.2035652498089986</c:v>
                      </c:pt>
                      <c:pt idx="23303">
                        <c:v>4.5073223445506025</c:v>
                      </c:pt>
                      <c:pt idx="23304">
                        <c:v>3.3756430818025098</c:v>
                      </c:pt>
                      <c:pt idx="23305">
                        <c:v>2.8208862229908305</c:v>
                      </c:pt>
                      <c:pt idx="23306">
                        <c:v>3.2411834571533293</c:v>
                      </c:pt>
                      <c:pt idx="23307">
                        <c:v>3.4023677975669084</c:v>
                      </c:pt>
                      <c:pt idx="23308">
                        <c:v>3.5501069852995544</c:v>
                      </c:pt>
                      <c:pt idx="23309">
                        <c:v>1.9531872186099817</c:v>
                      </c:pt>
                      <c:pt idx="23310">
                        <c:v>4.0089571101423793</c:v>
                      </c:pt>
                      <c:pt idx="23311">
                        <c:v>3.5118785011519753</c:v>
                      </c:pt>
                      <c:pt idx="23312">
                        <c:v>3.9172887900544135</c:v>
                      </c:pt>
                      <c:pt idx="23313">
                        <c:v>3.2794451777597313</c:v>
                      </c:pt>
                      <c:pt idx="23314">
                        <c:v>5.0115183841133559</c:v>
                      </c:pt>
                      <c:pt idx="23315">
                        <c:v>4.0671089954572208</c:v>
                      </c:pt>
                      <c:pt idx="23316">
                        <c:v>2.9891691246550511</c:v>
                      </c:pt>
                      <c:pt idx="23317">
                        <c:v>2.2809770536305569</c:v>
                      </c:pt>
                      <c:pt idx="23318">
                        <c:v>2.7249926470981993</c:v>
                      </c:pt>
                      <c:pt idx="23319">
                        <c:v>1.4624934906176028</c:v>
                      </c:pt>
                      <c:pt idx="23320">
                        <c:v>2.2421713626567121</c:v>
                      </c:pt>
                      <c:pt idx="23321">
                        <c:v>1.6592380580817214</c:v>
                      </c:pt>
                      <c:pt idx="23322">
                        <c:v>1.3090791696587241</c:v>
                      </c:pt>
                      <c:pt idx="23323">
                        <c:v>1.5459266195490751</c:v>
                      </c:pt>
                      <c:pt idx="23324">
                        <c:v>1.3847935453060536</c:v>
                      </c:pt>
                      <c:pt idx="23325">
                        <c:v>0.90701149787487356</c:v>
                      </c:pt>
                      <c:pt idx="23326">
                        <c:v>2.5073906989178507</c:v>
                      </c:pt>
                      <c:pt idx="23327">
                        <c:v>3.2227163573080406</c:v>
                      </c:pt>
                      <c:pt idx="23328">
                        <c:v>2.4001121074830487</c:v>
                      </c:pt>
                      <c:pt idx="23329">
                        <c:v>2.3523205133107834</c:v>
                      </c:pt>
                      <c:pt idx="23330">
                        <c:v>2.5314333047066291</c:v>
                      </c:pt>
                      <c:pt idx="23331">
                        <c:v>3.5619922079572732</c:v>
                      </c:pt>
                      <c:pt idx="23332">
                        <c:v>4.1492952566675179</c:v>
                      </c:pt>
                      <c:pt idx="23333">
                        <c:v>2.9131585896019403</c:v>
                      </c:pt>
                      <c:pt idx="23334">
                        <c:v>2.8861786280762405</c:v>
                      </c:pt>
                      <c:pt idx="23335">
                        <c:v>2.0863739783163044</c:v>
                      </c:pt>
                      <c:pt idx="23336">
                        <c:v>3.2076619371047954</c:v>
                      </c:pt>
                      <c:pt idx="23337">
                        <c:v>2.3467187340453268</c:v>
                      </c:pt>
                      <c:pt idx="23338">
                        <c:v>2.3107009530763847</c:v>
                      </c:pt>
                      <c:pt idx="23339">
                        <c:v>1.7426484643047069</c:v>
                      </c:pt>
                      <c:pt idx="23340">
                        <c:v>1.8386843480706041</c:v>
                      </c:pt>
                      <c:pt idx="23341">
                        <c:v>1.6651402995326368</c:v>
                      </c:pt>
                      <c:pt idx="23342">
                        <c:v>3.7835907143343399</c:v>
                      </c:pt>
                      <c:pt idx="23343">
                        <c:v>1.8008011434007949</c:v>
                      </c:pt>
                      <c:pt idx="23344">
                        <c:v>2.2095425663866357</c:v>
                      </c:pt>
                      <c:pt idx="23345">
                        <c:v>2.2769386264739118</c:v>
                      </c:pt>
                      <c:pt idx="23346">
                        <c:v>1.5450794354424058</c:v>
                      </c:pt>
                      <c:pt idx="23347">
                        <c:v>2.3327514895284107</c:v>
                      </c:pt>
                      <c:pt idx="23348">
                        <c:v>1.6207586722351468</c:v>
                      </c:pt>
                      <c:pt idx="23349">
                        <c:v>1.7623518359691785</c:v>
                      </c:pt>
                      <c:pt idx="23350">
                        <c:v>1.0624615533196471</c:v>
                      </c:pt>
                      <c:pt idx="23351">
                        <c:v>1.3947251671029661</c:v>
                      </c:pt>
                      <c:pt idx="23352">
                        <c:v>2.2660236991256717</c:v>
                      </c:pt>
                      <c:pt idx="23353">
                        <c:v>2.9436659555661762</c:v>
                      </c:pt>
                      <c:pt idx="23354">
                        <c:v>2.9600170500325071</c:v>
                      </c:pt>
                      <c:pt idx="23355">
                        <c:v>2.3223810940223375</c:v>
                      </c:pt>
                      <c:pt idx="23356">
                        <c:v>1.9507656799218269</c:v>
                      </c:pt>
                      <c:pt idx="23357">
                        <c:v>2.1623624831089669</c:v>
                      </c:pt>
                      <c:pt idx="23358">
                        <c:v>2.5008037010518476</c:v>
                      </c:pt>
                      <c:pt idx="23359">
                        <c:v>1.5799420214960262</c:v>
                      </c:pt>
                      <c:pt idx="23360">
                        <c:v>3.3061567173374988</c:v>
                      </c:pt>
                      <c:pt idx="23361">
                        <c:v>1.5620113405569478</c:v>
                      </c:pt>
                      <c:pt idx="23362">
                        <c:v>2.2821828256603234</c:v>
                      </c:pt>
                      <c:pt idx="23363">
                        <c:v>1.7124582517155194</c:v>
                      </c:pt>
                      <c:pt idx="23364">
                        <c:v>1.4453773618616272</c:v>
                      </c:pt>
                      <c:pt idx="23365">
                        <c:v>1.5722740851986385</c:v>
                      </c:pt>
                      <c:pt idx="23366">
                        <c:v>1.2613284686833865</c:v>
                      </c:pt>
                      <c:pt idx="23367">
                        <c:v>1.6118702270834824</c:v>
                      </c:pt>
                      <c:pt idx="23368">
                        <c:v>0.7901136028174286</c:v>
                      </c:pt>
                      <c:pt idx="23369">
                        <c:v>0.78038890758045576</c:v>
                      </c:pt>
                      <c:pt idx="23370">
                        <c:v>0.92022548795225401</c:v>
                      </c:pt>
                      <c:pt idx="23371">
                        <c:v>0.83285363679963931</c:v>
                      </c:pt>
                      <c:pt idx="23372">
                        <c:v>1.0948553700598744</c:v>
                      </c:pt>
                      <c:pt idx="23373">
                        <c:v>0.86089174019729586</c:v>
                      </c:pt>
                      <c:pt idx="23374">
                        <c:v>1.0282603161032944</c:v>
                      </c:pt>
                      <c:pt idx="23375">
                        <c:v>1.6119790033980361</c:v>
                      </c:pt>
                      <c:pt idx="23376">
                        <c:v>3.4018748660409543</c:v>
                      </c:pt>
                      <c:pt idx="23377">
                        <c:v>2.4559951071016517</c:v>
                      </c:pt>
                      <c:pt idx="23378">
                        <c:v>2.5918783783311197</c:v>
                      </c:pt>
                      <c:pt idx="23379">
                        <c:v>2.8642539970037517</c:v>
                      </c:pt>
                      <c:pt idx="23380">
                        <c:v>2.0957355607082957</c:v>
                      </c:pt>
                      <c:pt idx="23381">
                        <c:v>2.685938262753488</c:v>
                      </c:pt>
                      <c:pt idx="23382">
                        <c:v>2.7732100658867975</c:v>
                      </c:pt>
                      <c:pt idx="23383">
                        <c:v>3.1283313619486735</c:v>
                      </c:pt>
                      <c:pt idx="23384">
                        <c:v>3.6532964029515265</c:v>
                      </c:pt>
                      <c:pt idx="23385">
                        <c:v>2.460312725578059</c:v>
                      </c:pt>
                      <c:pt idx="23386">
                        <c:v>1.7844398583412222</c:v>
                      </c:pt>
                      <c:pt idx="23387">
                        <c:v>2.6975057188337885</c:v>
                      </c:pt>
                      <c:pt idx="23388">
                        <c:v>2.1456620232361376</c:v>
                      </c:pt>
                      <c:pt idx="23389">
                        <c:v>2.4737671734800477</c:v>
                      </c:pt>
                      <c:pt idx="23390">
                        <c:v>1.9223530009500196</c:v>
                      </c:pt>
                      <c:pt idx="23391">
                        <c:v>2.5172608793355282</c:v>
                      </c:pt>
                      <c:pt idx="23392">
                        <c:v>3.0757542892851397</c:v>
                      </c:pt>
                      <c:pt idx="23393">
                        <c:v>3.0538825528312192</c:v>
                      </c:pt>
                      <c:pt idx="23394">
                        <c:v>2.5838951791320706</c:v>
                      </c:pt>
                      <c:pt idx="23395">
                        <c:v>1.6374369950961036</c:v>
                      </c:pt>
                      <c:pt idx="23396">
                        <c:v>2.5502649162215354</c:v>
                      </c:pt>
                      <c:pt idx="23397">
                        <c:v>1.7389160260505863</c:v>
                      </c:pt>
                      <c:pt idx="23398">
                        <c:v>1.8240912845622346</c:v>
                      </c:pt>
                      <c:pt idx="23399">
                        <c:v>2.6514446717460807</c:v>
                      </c:pt>
                      <c:pt idx="23400">
                        <c:v>1.9425357207946901</c:v>
                      </c:pt>
                      <c:pt idx="23401">
                        <c:v>1.577147838226397</c:v>
                      </c:pt>
                      <c:pt idx="23402">
                        <c:v>2.0065989640810526</c:v>
                      </c:pt>
                      <c:pt idx="23403">
                        <c:v>2.5120986637238891</c:v>
                      </c:pt>
                      <c:pt idx="23404">
                        <c:v>3.5323388540771221</c:v>
                      </c:pt>
                      <c:pt idx="23405">
                        <c:v>2.6411916508725146</c:v>
                      </c:pt>
                      <c:pt idx="23406">
                        <c:v>2.3677470424442557</c:v>
                      </c:pt>
                      <c:pt idx="23407">
                        <c:v>1.2357156924104613</c:v>
                      </c:pt>
                      <c:pt idx="23408">
                        <c:v>2.1222389034418492</c:v>
                      </c:pt>
                      <c:pt idx="23409">
                        <c:v>3.5197921829732515</c:v>
                      </c:pt>
                      <c:pt idx="23410">
                        <c:v>2.7280032090438104</c:v>
                      </c:pt>
                      <c:pt idx="23411">
                        <c:v>2.7025489357832293</c:v>
                      </c:pt>
                      <c:pt idx="23412">
                        <c:v>1.8856175129330466</c:v>
                      </c:pt>
                      <c:pt idx="23413">
                        <c:v>2.6061602274058182</c:v>
                      </c:pt>
                      <c:pt idx="23414">
                        <c:v>1.6033851203752656</c:v>
                      </c:pt>
                      <c:pt idx="23415">
                        <c:v>2.463104543305251</c:v>
                      </c:pt>
                      <c:pt idx="23416">
                        <c:v>1.5479465209602508</c:v>
                      </c:pt>
                      <c:pt idx="23417">
                        <c:v>1.6375329306007418</c:v>
                      </c:pt>
                      <c:pt idx="23418">
                        <c:v>1.1478231806798438</c:v>
                      </c:pt>
                      <c:pt idx="23419">
                        <c:v>1.1604266102107252</c:v>
                      </c:pt>
                      <c:pt idx="23420">
                        <c:v>1.9637307760877678</c:v>
                      </c:pt>
                      <c:pt idx="23421">
                        <c:v>0.8995439320708104</c:v>
                      </c:pt>
                      <c:pt idx="23422">
                        <c:v>2.1107319087544045</c:v>
                      </c:pt>
                      <c:pt idx="23423">
                        <c:v>1.0924135652721956</c:v>
                      </c:pt>
                      <c:pt idx="23424">
                        <c:v>2.2259969201112666</c:v>
                      </c:pt>
                      <c:pt idx="23425">
                        <c:v>1.8742284694322435</c:v>
                      </c:pt>
                      <c:pt idx="23426">
                        <c:v>1.7131599435579603</c:v>
                      </c:pt>
                      <c:pt idx="23427">
                        <c:v>2.3374350113284406</c:v>
                      </c:pt>
                      <c:pt idx="23428">
                        <c:v>2.8371953155630649</c:v>
                      </c:pt>
                      <c:pt idx="23429">
                        <c:v>3.0143914540370744</c:v>
                      </c:pt>
                      <c:pt idx="23430">
                        <c:v>2.5153233475796046</c:v>
                      </c:pt>
                      <c:pt idx="23431">
                        <c:v>1.1296957784647643</c:v>
                      </c:pt>
                      <c:pt idx="23432">
                        <c:v>1.327805295465083</c:v>
                      </c:pt>
                      <c:pt idx="23433">
                        <c:v>1.8973236758225709</c:v>
                      </c:pt>
                      <c:pt idx="23434">
                        <c:v>1.9418643822027746</c:v>
                      </c:pt>
                      <c:pt idx="23435">
                        <c:v>1.3765618827772423</c:v>
                      </c:pt>
                      <c:pt idx="23436">
                        <c:v>2.3957110070111236</c:v>
                      </c:pt>
                      <c:pt idx="23437">
                        <c:v>1.9089602913774899</c:v>
                      </c:pt>
                      <c:pt idx="23438">
                        <c:v>3.0624764209444373</c:v>
                      </c:pt>
                      <c:pt idx="23439">
                        <c:v>3.1226277983069224</c:v>
                      </c:pt>
                      <c:pt idx="23440">
                        <c:v>2.6385714283197266</c:v>
                      </c:pt>
                      <c:pt idx="23441">
                        <c:v>2.0835722011675233</c:v>
                      </c:pt>
                      <c:pt idx="23442">
                        <c:v>1.1559360448520049</c:v>
                      </c:pt>
                      <c:pt idx="23443">
                        <c:v>2.3873323031743259</c:v>
                      </c:pt>
                      <c:pt idx="23444">
                        <c:v>1.144249304958511</c:v>
                      </c:pt>
                      <c:pt idx="23445">
                        <c:v>1.2675365938054246</c:v>
                      </c:pt>
                      <c:pt idx="23446">
                        <c:v>2.3074548941966651</c:v>
                      </c:pt>
                      <c:pt idx="23447">
                        <c:v>1.5115946224241021</c:v>
                      </c:pt>
                      <c:pt idx="23448">
                        <c:v>1.8338506153519842</c:v>
                      </c:pt>
                      <c:pt idx="23449">
                        <c:v>2.0400704023073213</c:v>
                      </c:pt>
                      <c:pt idx="23450">
                        <c:v>3.2621948072139118</c:v>
                      </c:pt>
                      <c:pt idx="23451">
                        <c:v>2.6356123707252683</c:v>
                      </c:pt>
                      <c:pt idx="23452">
                        <c:v>3.3985442607871428</c:v>
                      </c:pt>
                      <c:pt idx="23453">
                        <c:v>3.5235056995797089</c:v>
                      </c:pt>
                      <c:pt idx="23454">
                        <c:v>2.2101308932222041</c:v>
                      </c:pt>
                      <c:pt idx="23455">
                        <c:v>3.5743354197969714</c:v>
                      </c:pt>
                      <c:pt idx="23456">
                        <c:v>5.3688237855611938</c:v>
                      </c:pt>
                      <c:pt idx="23457">
                        <c:v>2.3431878589481507</c:v>
                      </c:pt>
                      <c:pt idx="23458">
                        <c:v>2.9064629471492647</c:v>
                      </c:pt>
                      <c:pt idx="23459">
                        <c:v>4.1850155876491133</c:v>
                      </c:pt>
                      <c:pt idx="23460">
                        <c:v>3.3028774767917515</c:v>
                      </c:pt>
                      <c:pt idx="23461">
                        <c:v>3.7473522902471412</c:v>
                      </c:pt>
                      <c:pt idx="23462">
                        <c:v>2.9421666043141625</c:v>
                      </c:pt>
                      <c:pt idx="23463">
                        <c:v>2.1732672639174546</c:v>
                      </c:pt>
                      <c:pt idx="23464">
                        <c:v>3.2878824808818092</c:v>
                      </c:pt>
                      <c:pt idx="23465">
                        <c:v>2.5693650687636054</c:v>
                      </c:pt>
                      <c:pt idx="23466">
                        <c:v>1.3771682316939569</c:v>
                      </c:pt>
                      <c:pt idx="23467">
                        <c:v>2.2229396565470112</c:v>
                      </c:pt>
                      <c:pt idx="23468">
                        <c:v>2.8600696258020997</c:v>
                      </c:pt>
                      <c:pt idx="23469">
                        <c:v>1.2173442397467065</c:v>
                      </c:pt>
                      <c:pt idx="23470">
                        <c:v>2.6167438528129114</c:v>
                      </c:pt>
                      <c:pt idx="23471">
                        <c:v>3.687508134782151</c:v>
                      </c:pt>
                      <c:pt idx="23472">
                        <c:v>1.9654999465357523</c:v>
                      </c:pt>
                      <c:pt idx="23473">
                        <c:v>2.1184553415636214</c:v>
                      </c:pt>
                      <c:pt idx="23474">
                        <c:v>2.9361071000524643</c:v>
                      </c:pt>
                      <c:pt idx="23475">
                        <c:v>2.9187527427911588</c:v>
                      </c:pt>
                      <c:pt idx="23476">
                        <c:v>3.8918844507909967</c:v>
                      </c:pt>
                      <c:pt idx="23477">
                        <c:v>2.7187301391893195</c:v>
                      </c:pt>
                      <c:pt idx="23478">
                        <c:v>4.2778812538788138</c:v>
                      </c:pt>
                      <c:pt idx="23479">
                        <c:v>2.1403543144727326</c:v>
                      </c:pt>
                      <c:pt idx="23480">
                        <c:v>3.4612709116198945</c:v>
                      </c:pt>
                      <c:pt idx="23481">
                        <c:v>3.9416295844630622</c:v>
                      </c:pt>
                      <c:pt idx="23482">
                        <c:v>3.4742223111387251</c:v>
                      </c:pt>
                      <c:pt idx="23483">
                        <c:v>1.5282990658759996</c:v>
                      </c:pt>
                      <c:pt idx="23484">
                        <c:v>4.007755849944159</c:v>
                      </c:pt>
                      <c:pt idx="23485">
                        <c:v>2.7047147874618882</c:v>
                      </c:pt>
                      <c:pt idx="23486">
                        <c:v>3.9347566848664997</c:v>
                      </c:pt>
                      <c:pt idx="23487">
                        <c:v>2.6850897021006226</c:v>
                      </c:pt>
                      <c:pt idx="23488">
                        <c:v>4.5938047951025096</c:v>
                      </c:pt>
                      <c:pt idx="23489">
                        <c:v>2.5501087987843754</c:v>
                      </c:pt>
                      <c:pt idx="23490">
                        <c:v>2.6403934013564805</c:v>
                      </c:pt>
                      <c:pt idx="23491">
                        <c:v>3.8044070967498378</c:v>
                      </c:pt>
                      <c:pt idx="23492">
                        <c:v>3.155534093599567</c:v>
                      </c:pt>
                      <c:pt idx="23493">
                        <c:v>1.5337220954197437</c:v>
                      </c:pt>
                      <c:pt idx="23494">
                        <c:v>2.9902518085080541</c:v>
                      </c:pt>
                      <c:pt idx="23495">
                        <c:v>1.9202197339092999</c:v>
                      </c:pt>
                      <c:pt idx="23496">
                        <c:v>2.2593220216640995</c:v>
                      </c:pt>
                      <c:pt idx="23497">
                        <c:v>2.7239068765265038</c:v>
                      </c:pt>
                      <c:pt idx="23498">
                        <c:v>2.6271455366159779</c:v>
                      </c:pt>
                      <c:pt idx="23499">
                        <c:v>1.9607421323709207</c:v>
                      </c:pt>
                      <c:pt idx="23500">
                        <c:v>2.6640615476004168</c:v>
                      </c:pt>
                      <c:pt idx="23501">
                        <c:v>4.9142868745931132</c:v>
                      </c:pt>
                      <c:pt idx="23502">
                        <c:v>5.8762542976861161</c:v>
                      </c:pt>
                      <c:pt idx="23503">
                        <c:v>9.3385381959478515</c:v>
                      </c:pt>
                      <c:pt idx="23504">
                        <c:v>5.6866772880039997</c:v>
                      </c:pt>
                      <c:pt idx="23505">
                        <c:v>6.400148693141519</c:v>
                      </c:pt>
                      <c:pt idx="23506">
                        <c:v>6.6940869422754767</c:v>
                      </c:pt>
                      <c:pt idx="23507">
                        <c:v>4.1738628464898868</c:v>
                      </c:pt>
                      <c:pt idx="23508">
                        <c:v>4.8754264984349698</c:v>
                      </c:pt>
                      <c:pt idx="23509">
                        <c:v>3.6260641227938675</c:v>
                      </c:pt>
                      <c:pt idx="23510">
                        <c:v>3.412830220120334</c:v>
                      </c:pt>
                      <c:pt idx="23511">
                        <c:v>4.9040338671371684</c:v>
                      </c:pt>
                      <c:pt idx="23512">
                        <c:v>3.5603257854350066</c:v>
                      </c:pt>
                      <c:pt idx="23513">
                        <c:v>5.4175129992818043</c:v>
                      </c:pt>
                      <c:pt idx="23514">
                        <c:v>3.654786833270081</c:v>
                      </c:pt>
                      <c:pt idx="23515">
                        <c:v>4.6622455506437692</c:v>
                      </c:pt>
                      <c:pt idx="23516">
                        <c:v>3.7491725438980517</c:v>
                      </c:pt>
                      <c:pt idx="23517">
                        <c:v>4.3210408237455367</c:v>
                      </c:pt>
                      <c:pt idx="23518">
                        <c:v>3.9789109706134451</c:v>
                      </c:pt>
                      <c:pt idx="23519">
                        <c:v>2.5713664337608697</c:v>
                      </c:pt>
                      <c:pt idx="23520">
                        <c:v>4.4675850637651386</c:v>
                      </c:pt>
                      <c:pt idx="23521">
                        <c:v>2.9205852108907955</c:v>
                      </c:pt>
                      <c:pt idx="23522">
                        <c:v>3.4233665460664566</c:v>
                      </c:pt>
                      <c:pt idx="23523">
                        <c:v>2.3822006682987031</c:v>
                      </c:pt>
                      <c:pt idx="23524">
                        <c:v>3.6828032899450927</c:v>
                      </c:pt>
                      <c:pt idx="23525">
                        <c:v>1.2761026835466325</c:v>
                      </c:pt>
                      <c:pt idx="23526">
                        <c:v>2.5821844536772072</c:v>
                      </c:pt>
                      <c:pt idx="23527">
                        <c:v>3.8376359187222122</c:v>
                      </c:pt>
                      <c:pt idx="23528">
                        <c:v>4.881772871748236</c:v>
                      </c:pt>
                      <c:pt idx="23529">
                        <c:v>2.7438336846622411</c:v>
                      </c:pt>
                      <c:pt idx="23530">
                        <c:v>6.0939258906982685</c:v>
                      </c:pt>
                      <c:pt idx="23531">
                        <c:v>4.4415531290431822</c:v>
                      </c:pt>
                      <c:pt idx="23532">
                        <c:v>3.6890255000172583</c:v>
                      </c:pt>
                      <c:pt idx="23533">
                        <c:v>5.3551373494506134</c:v>
                      </c:pt>
                      <c:pt idx="23534">
                        <c:v>3.1617891681381112</c:v>
                      </c:pt>
                      <c:pt idx="23535">
                        <c:v>2.9185171611181864</c:v>
                      </c:pt>
                      <c:pt idx="23536">
                        <c:v>3.4520207497744413</c:v>
                      </c:pt>
                      <c:pt idx="23537">
                        <c:v>4.2132000752391763</c:v>
                      </c:pt>
                      <c:pt idx="23538">
                        <c:v>2.6264702244714164</c:v>
                      </c:pt>
                      <c:pt idx="23539">
                        <c:v>3.3730652540813075</c:v>
                      </c:pt>
                      <c:pt idx="23540">
                        <c:v>2.8300761641628798</c:v>
                      </c:pt>
                      <c:pt idx="23541">
                        <c:v>2.2356101454351847</c:v>
                      </c:pt>
                      <c:pt idx="23542">
                        <c:v>1.9561484025668618</c:v>
                      </c:pt>
                      <c:pt idx="23543">
                        <c:v>1.8695824605677018</c:v>
                      </c:pt>
                      <c:pt idx="23544">
                        <c:v>1.9798824440275726</c:v>
                      </c:pt>
                      <c:pt idx="23545">
                        <c:v>1.1910824822838642</c:v>
                      </c:pt>
                      <c:pt idx="23546">
                        <c:v>1.39427690786907</c:v>
                      </c:pt>
                      <c:pt idx="23547">
                        <c:v>1.6554474910984944</c:v>
                      </c:pt>
                      <c:pt idx="23548">
                        <c:v>1.8340411612438212</c:v>
                      </c:pt>
                      <c:pt idx="23549">
                        <c:v>1.2721318558547849</c:v>
                      </c:pt>
                      <c:pt idx="23550">
                        <c:v>2.6600288757529329</c:v>
                      </c:pt>
                      <c:pt idx="23551">
                        <c:v>1.4249916499224462</c:v>
                      </c:pt>
                      <c:pt idx="23552">
                        <c:v>2.2494781170731737</c:v>
                      </c:pt>
                      <c:pt idx="23553">
                        <c:v>2.0571442353933853</c:v>
                      </c:pt>
                      <c:pt idx="23554">
                        <c:v>3.2534854798328543</c:v>
                      </c:pt>
                      <c:pt idx="23555">
                        <c:v>1.7259404290977312</c:v>
                      </c:pt>
                      <c:pt idx="23556">
                        <c:v>3.3494150459864525</c:v>
                      </c:pt>
                      <c:pt idx="23557">
                        <c:v>2.8822344999055978</c:v>
                      </c:pt>
                      <c:pt idx="23558">
                        <c:v>2.5430384670075594</c:v>
                      </c:pt>
                      <c:pt idx="23559">
                        <c:v>2.8023059012269012</c:v>
                      </c:pt>
                      <c:pt idx="23560">
                        <c:v>3.0910306879897504</c:v>
                      </c:pt>
                      <c:pt idx="23561">
                        <c:v>2.0130475673832526</c:v>
                      </c:pt>
                      <c:pt idx="23562">
                        <c:v>1.9413229383421939</c:v>
                      </c:pt>
                      <c:pt idx="23563">
                        <c:v>2.6561917484729043</c:v>
                      </c:pt>
                      <c:pt idx="23564">
                        <c:v>3.1820529913544782</c:v>
                      </c:pt>
                      <c:pt idx="23565">
                        <c:v>2.3038569829669937</c:v>
                      </c:pt>
                      <c:pt idx="23566">
                        <c:v>2.9554952687537295</c:v>
                      </c:pt>
                      <c:pt idx="23567">
                        <c:v>2.4635654079201212</c:v>
                      </c:pt>
                      <c:pt idx="23568">
                        <c:v>1.8349631390279477</c:v>
                      </c:pt>
                      <c:pt idx="23569">
                        <c:v>1.8321308485414709</c:v>
                      </c:pt>
                      <c:pt idx="23570">
                        <c:v>2.4488739160469311</c:v>
                      </c:pt>
                      <c:pt idx="23571">
                        <c:v>1.8730387932014951</c:v>
                      </c:pt>
                      <c:pt idx="23572">
                        <c:v>1.7182443484781451</c:v>
                      </c:pt>
                      <c:pt idx="23573">
                        <c:v>2.7533340015769303</c:v>
                      </c:pt>
                      <c:pt idx="23574">
                        <c:v>1.3018796596793289</c:v>
                      </c:pt>
                      <c:pt idx="23575">
                        <c:v>2.257749725307487</c:v>
                      </c:pt>
                      <c:pt idx="23576">
                        <c:v>2.2908834123646202</c:v>
                      </c:pt>
                      <c:pt idx="23577">
                        <c:v>1.8479374617464623</c:v>
                      </c:pt>
                      <c:pt idx="23578">
                        <c:v>3.3576022796848584</c:v>
                      </c:pt>
                      <c:pt idx="23579">
                        <c:v>3.108349403948512</c:v>
                      </c:pt>
                      <c:pt idx="23580">
                        <c:v>3.2685720884592402</c:v>
                      </c:pt>
                      <c:pt idx="23581">
                        <c:v>3.0649701508863654</c:v>
                      </c:pt>
                      <c:pt idx="23582">
                        <c:v>3.2420458035501323</c:v>
                      </c:pt>
                      <c:pt idx="23583">
                        <c:v>2.2890280220805437</c:v>
                      </c:pt>
                      <c:pt idx="23584">
                        <c:v>2.8792495443831805</c:v>
                      </c:pt>
                      <c:pt idx="23585">
                        <c:v>2.6101822002916797</c:v>
                      </c:pt>
                      <c:pt idx="23586">
                        <c:v>2.389164301675363</c:v>
                      </c:pt>
                      <c:pt idx="23587">
                        <c:v>2.0776879600492659</c:v>
                      </c:pt>
                      <c:pt idx="23588">
                        <c:v>2.3453871230912053</c:v>
                      </c:pt>
                      <c:pt idx="23589">
                        <c:v>2.2732192490389811</c:v>
                      </c:pt>
                      <c:pt idx="23590">
                        <c:v>1.1515147836345692</c:v>
                      </c:pt>
                      <c:pt idx="23591">
                        <c:v>3.0717136091688739</c:v>
                      </c:pt>
                      <c:pt idx="23592">
                        <c:v>3.261047726819879</c:v>
                      </c:pt>
                      <c:pt idx="23593">
                        <c:v>2.3759091442264775</c:v>
                      </c:pt>
                      <c:pt idx="23594">
                        <c:v>1.3168831765461559</c:v>
                      </c:pt>
                      <c:pt idx="23595">
                        <c:v>2.1112325051797001</c:v>
                      </c:pt>
                      <c:pt idx="23596">
                        <c:v>1.9700187899307811</c:v>
                      </c:pt>
                      <c:pt idx="23597">
                        <c:v>1.6653695870422236</c:v>
                      </c:pt>
                      <c:pt idx="23598">
                        <c:v>1.35069653880093</c:v>
                      </c:pt>
                      <c:pt idx="23599">
                        <c:v>1.5334578117320428</c:v>
                      </c:pt>
                      <c:pt idx="23600">
                        <c:v>3.6995920027142866</c:v>
                      </c:pt>
                      <c:pt idx="23601">
                        <c:v>2.9353932420652278</c:v>
                      </c:pt>
                      <c:pt idx="23602">
                        <c:v>2.5381469209181846</c:v>
                      </c:pt>
                      <c:pt idx="23603">
                        <c:v>4.3001319423034303</c:v>
                      </c:pt>
                      <c:pt idx="23604">
                        <c:v>5.1255177493266553</c:v>
                      </c:pt>
                      <c:pt idx="23605">
                        <c:v>4.3164520101505959</c:v>
                      </c:pt>
                      <c:pt idx="23606">
                        <c:v>3.0709753405114406</c:v>
                      </c:pt>
                      <c:pt idx="23607">
                        <c:v>6.1819478221478068</c:v>
                      </c:pt>
                      <c:pt idx="23608">
                        <c:v>5.6042596424422069</c:v>
                      </c:pt>
                      <c:pt idx="23609">
                        <c:v>2.2734668625184042</c:v>
                      </c:pt>
                      <c:pt idx="23610">
                        <c:v>5.1373851720563275</c:v>
                      </c:pt>
                      <c:pt idx="23611">
                        <c:v>2.6556157469014754</c:v>
                      </c:pt>
                      <c:pt idx="23612">
                        <c:v>3.1278863461644102</c:v>
                      </c:pt>
                      <c:pt idx="23613">
                        <c:v>4.9105489043179356</c:v>
                      </c:pt>
                      <c:pt idx="23614">
                        <c:v>3.7620177422000149</c:v>
                      </c:pt>
                      <c:pt idx="23615">
                        <c:v>4.2438584755500193</c:v>
                      </c:pt>
                      <c:pt idx="23616">
                        <c:v>3.3505384139529375</c:v>
                      </c:pt>
                      <c:pt idx="23617">
                        <c:v>3.1848365016939439</c:v>
                      </c:pt>
                      <c:pt idx="23618">
                        <c:v>3.6004740730296154</c:v>
                      </c:pt>
                      <c:pt idx="23619">
                        <c:v>2.7294034684335293</c:v>
                      </c:pt>
                      <c:pt idx="23620">
                        <c:v>1.2050638185965512</c:v>
                      </c:pt>
                      <c:pt idx="23621">
                        <c:v>3.8305669856676379</c:v>
                      </c:pt>
                      <c:pt idx="23622">
                        <c:v>3.7650918678626466</c:v>
                      </c:pt>
                      <c:pt idx="23623">
                        <c:v>2.8842945589434734</c:v>
                      </c:pt>
                      <c:pt idx="23624">
                        <c:v>1.7487299697869252</c:v>
                      </c:pt>
                      <c:pt idx="23625">
                        <c:v>2.1553687317069707</c:v>
                      </c:pt>
                      <c:pt idx="23626">
                        <c:v>2.5276354461441546</c:v>
                      </c:pt>
                      <c:pt idx="23627">
                        <c:v>3.1374591639008957</c:v>
                      </c:pt>
                      <c:pt idx="23628">
                        <c:v>2.8361190732983794</c:v>
                      </c:pt>
                      <c:pt idx="23629">
                        <c:v>1.9731507528702381</c:v>
                      </c:pt>
                      <c:pt idx="23630">
                        <c:v>3.4092434319386182</c:v>
                      </c:pt>
                      <c:pt idx="23631">
                        <c:v>2.1536489018621356</c:v>
                      </c:pt>
                      <c:pt idx="23632">
                        <c:v>2.8082523922737255</c:v>
                      </c:pt>
                      <c:pt idx="23633">
                        <c:v>3.3020855157839306</c:v>
                      </c:pt>
                      <c:pt idx="23634">
                        <c:v>2.5863718012182191</c:v>
                      </c:pt>
                      <c:pt idx="23635">
                        <c:v>2.8368893983081058</c:v>
                      </c:pt>
                      <c:pt idx="23636">
                        <c:v>2.1771030339736961</c:v>
                      </c:pt>
                      <c:pt idx="23637">
                        <c:v>3.0764272079864541</c:v>
                      </c:pt>
                      <c:pt idx="23638">
                        <c:v>1.1129409915664046</c:v>
                      </c:pt>
                      <c:pt idx="23639">
                        <c:v>2.6484642576379018</c:v>
                      </c:pt>
                      <c:pt idx="23640">
                        <c:v>2.52800214807346</c:v>
                      </c:pt>
                      <c:pt idx="23641">
                        <c:v>1.5801782977714138</c:v>
                      </c:pt>
                      <c:pt idx="23642">
                        <c:v>2.3857918293531757</c:v>
                      </c:pt>
                      <c:pt idx="23643">
                        <c:v>2.4287862676204317</c:v>
                      </c:pt>
                      <c:pt idx="23644">
                        <c:v>2.8584679242843802</c:v>
                      </c:pt>
                      <c:pt idx="23645">
                        <c:v>2.8459775866721833</c:v>
                      </c:pt>
                      <c:pt idx="23646">
                        <c:v>2.7271052100563393</c:v>
                      </c:pt>
                      <c:pt idx="23647">
                        <c:v>1.7558573932874149</c:v>
                      </c:pt>
                      <c:pt idx="23648">
                        <c:v>2.0947607405825921</c:v>
                      </c:pt>
                      <c:pt idx="23649">
                        <c:v>0.53192034874907279</c:v>
                      </c:pt>
                      <c:pt idx="23650">
                        <c:v>1.5549782697335719</c:v>
                      </c:pt>
                      <c:pt idx="23651">
                        <c:v>2.4092539216387996</c:v>
                      </c:pt>
                      <c:pt idx="23652">
                        <c:v>4.071213077362974</c:v>
                      </c:pt>
                      <c:pt idx="23653">
                        <c:v>1.6372167264782509</c:v>
                      </c:pt>
                      <c:pt idx="23654">
                        <c:v>4.7558039537308749</c:v>
                      </c:pt>
                      <c:pt idx="23655">
                        <c:v>4.0769515343200382</c:v>
                      </c:pt>
                      <c:pt idx="23656">
                        <c:v>4.4683070212235139</c:v>
                      </c:pt>
                      <c:pt idx="23657">
                        <c:v>2.9217402100293368</c:v>
                      </c:pt>
                      <c:pt idx="23658">
                        <c:v>4.5144141826738444</c:v>
                      </c:pt>
                      <c:pt idx="23659">
                        <c:v>3.7070098437536583</c:v>
                      </c:pt>
                      <c:pt idx="23660">
                        <c:v>2.8704236419471947</c:v>
                      </c:pt>
                      <c:pt idx="23661">
                        <c:v>3.291775237614202</c:v>
                      </c:pt>
                      <c:pt idx="23662">
                        <c:v>2.6456781881895228</c:v>
                      </c:pt>
                      <c:pt idx="23663">
                        <c:v>2.4964909152096828</c:v>
                      </c:pt>
                      <c:pt idx="23664">
                        <c:v>3.3788191728540355</c:v>
                      </c:pt>
                      <c:pt idx="23665">
                        <c:v>2.3993002416812845</c:v>
                      </c:pt>
                      <c:pt idx="23666">
                        <c:v>1.6315630764591649</c:v>
                      </c:pt>
                      <c:pt idx="23667">
                        <c:v>2.1338065083544029</c:v>
                      </c:pt>
                      <c:pt idx="23668">
                        <c:v>2.2235275758733803</c:v>
                      </c:pt>
                      <c:pt idx="23669">
                        <c:v>2.6101276319439566</c:v>
                      </c:pt>
                      <c:pt idx="23670">
                        <c:v>2.104621869331972</c:v>
                      </c:pt>
                      <c:pt idx="23671">
                        <c:v>1.0323558728761921</c:v>
                      </c:pt>
                      <c:pt idx="23672">
                        <c:v>2.2598599057311062</c:v>
                      </c:pt>
                      <c:pt idx="23673">
                        <c:v>2.2525586180920429</c:v>
                      </c:pt>
                      <c:pt idx="23674">
                        <c:v>1.6209471906805064</c:v>
                      </c:pt>
                      <c:pt idx="23675">
                        <c:v>1.6683385721037396</c:v>
                      </c:pt>
                      <c:pt idx="23676">
                        <c:v>1.3748745143679024</c:v>
                      </c:pt>
                      <c:pt idx="23677">
                        <c:v>2.9036121285838603</c:v>
                      </c:pt>
                      <c:pt idx="23678">
                        <c:v>3.1405584445210408</c:v>
                      </c:pt>
                      <c:pt idx="23679">
                        <c:v>2.4774792676455699</c:v>
                      </c:pt>
                      <c:pt idx="23680">
                        <c:v>2.2123142030943233</c:v>
                      </c:pt>
                      <c:pt idx="23681">
                        <c:v>3.8411807068374371</c:v>
                      </c:pt>
                      <c:pt idx="23682">
                        <c:v>3.5227697745611461</c:v>
                      </c:pt>
                      <c:pt idx="23683">
                        <c:v>2.7824723857559559</c:v>
                      </c:pt>
                      <c:pt idx="23684">
                        <c:v>2.9432712075037082</c:v>
                      </c:pt>
                      <c:pt idx="23685">
                        <c:v>2.4393225575643034</c:v>
                      </c:pt>
                      <c:pt idx="23686">
                        <c:v>2.7610362087287292</c:v>
                      </c:pt>
                      <c:pt idx="23687">
                        <c:v>2.5200495728852919</c:v>
                      </c:pt>
                      <c:pt idx="23688">
                        <c:v>2.3740276976728683</c:v>
                      </c:pt>
                      <c:pt idx="23689">
                        <c:v>1.8515421183019212</c:v>
                      </c:pt>
                      <c:pt idx="23690">
                        <c:v>1.7475211836991866</c:v>
                      </c:pt>
                      <c:pt idx="23691">
                        <c:v>1.4660734413052736</c:v>
                      </c:pt>
                      <c:pt idx="23692">
                        <c:v>2.0719933177396599</c:v>
                      </c:pt>
                      <c:pt idx="23693">
                        <c:v>2.3028456750284358</c:v>
                      </c:pt>
                      <c:pt idx="23694">
                        <c:v>2.0337220042688733</c:v>
                      </c:pt>
                      <c:pt idx="23695">
                        <c:v>2.2438251832653848</c:v>
                      </c:pt>
                      <c:pt idx="23696">
                        <c:v>1.5803767251402339</c:v>
                      </c:pt>
                      <c:pt idx="23697">
                        <c:v>1.3427224576560306</c:v>
                      </c:pt>
                      <c:pt idx="23698">
                        <c:v>0.99828884684187802</c:v>
                      </c:pt>
                      <c:pt idx="23699">
                        <c:v>0.98998147823780569</c:v>
                      </c:pt>
                      <c:pt idx="23700">
                        <c:v>0.82661434050255045</c:v>
                      </c:pt>
                      <c:pt idx="23701">
                        <c:v>3.1248524786387497</c:v>
                      </c:pt>
                      <c:pt idx="23702">
                        <c:v>1.4016685096841768</c:v>
                      </c:pt>
                      <c:pt idx="23703">
                        <c:v>1.9792485755447362</c:v>
                      </c:pt>
                      <c:pt idx="23704">
                        <c:v>3.9415620508545794</c:v>
                      </c:pt>
                      <c:pt idx="23705">
                        <c:v>4.4461607677280703</c:v>
                      </c:pt>
                      <c:pt idx="23706">
                        <c:v>5.1015843176831304</c:v>
                      </c:pt>
                      <c:pt idx="23707">
                        <c:v>4.4544109026025094</c:v>
                      </c:pt>
                      <c:pt idx="23708">
                        <c:v>2.1970840867220511</c:v>
                      </c:pt>
                      <c:pt idx="23709">
                        <c:v>3.1271390298795576</c:v>
                      </c:pt>
                      <c:pt idx="23710">
                        <c:v>2.1136119394052173</c:v>
                      </c:pt>
                      <c:pt idx="23711">
                        <c:v>2.2953217027323127</c:v>
                      </c:pt>
                      <c:pt idx="23712">
                        <c:v>1.0362028632361482</c:v>
                      </c:pt>
                      <c:pt idx="23713">
                        <c:v>1.3236770725499434</c:v>
                      </c:pt>
                      <c:pt idx="23714">
                        <c:v>1.5117917207041534</c:v>
                      </c:pt>
                      <c:pt idx="23715">
                        <c:v>2.2293419913635866</c:v>
                      </c:pt>
                      <c:pt idx="23716">
                        <c:v>1.4933498168668338</c:v>
                      </c:pt>
                      <c:pt idx="23717">
                        <c:v>1.4165793195102185</c:v>
                      </c:pt>
                      <c:pt idx="23718">
                        <c:v>1.1457107763556096</c:v>
                      </c:pt>
                      <c:pt idx="23719">
                        <c:v>1.200869103077667</c:v>
                      </c:pt>
                      <c:pt idx="23720">
                        <c:v>1.3499335071559369</c:v>
                      </c:pt>
                      <c:pt idx="23721">
                        <c:v>1.0434295965114451</c:v>
                      </c:pt>
                      <c:pt idx="23722">
                        <c:v>1.0898513561712366</c:v>
                      </c:pt>
                      <c:pt idx="23723">
                        <c:v>0.80268091721826373</c:v>
                      </c:pt>
                      <c:pt idx="23724">
                        <c:v>0.74309978697111345</c:v>
                      </c:pt>
                      <c:pt idx="23725">
                        <c:v>1.7602950419667087</c:v>
                      </c:pt>
                      <c:pt idx="23726">
                        <c:v>2.2234265771399779</c:v>
                      </c:pt>
                      <c:pt idx="23727">
                        <c:v>3.3120662039113511</c:v>
                      </c:pt>
                      <c:pt idx="23728">
                        <c:v>2.6154169417220836</c:v>
                      </c:pt>
                      <c:pt idx="23729">
                        <c:v>3.7551533588289003</c:v>
                      </c:pt>
                      <c:pt idx="23730">
                        <c:v>3.4627308010127509</c:v>
                      </c:pt>
                      <c:pt idx="23731">
                        <c:v>3.2029204050516111</c:v>
                      </c:pt>
                      <c:pt idx="23732">
                        <c:v>5.182396099946188</c:v>
                      </c:pt>
                      <c:pt idx="23733">
                        <c:v>2.7088349189430412</c:v>
                      </c:pt>
                      <c:pt idx="23734">
                        <c:v>2.9059159393123948</c:v>
                      </c:pt>
                      <c:pt idx="23735">
                        <c:v>3.8870535928785737</c:v>
                      </c:pt>
                      <c:pt idx="23736">
                        <c:v>1.7076183900148041</c:v>
                      </c:pt>
                      <c:pt idx="23737">
                        <c:v>2.1855469865279353</c:v>
                      </c:pt>
                      <c:pt idx="23738">
                        <c:v>3.8292233283224393</c:v>
                      </c:pt>
                      <c:pt idx="23739">
                        <c:v>3.3738217496804426</c:v>
                      </c:pt>
                      <c:pt idx="23740">
                        <c:v>3.0799749802923526</c:v>
                      </c:pt>
                      <c:pt idx="23741">
                        <c:v>1.8315547270633386</c:v>
                      </c:pt>
                      <c:pt idx="23742">
                        <c:v>2.8587020157739849</c:v>
                      </c:pt>
                      <c:pt idx="23743">
                        <c:v>1.8422515940771866</c:v>
                      </c:pt>
                      <c:pt idx="23744">
                        <c:v>1.5083293635595414</c:v>
                      </c:pt>
                      <c:pt idx="23745">
                        <c:v>1.6013551008347087</c:v>
                      </c:pt>
                      <c:pt idx="23746">
                        <c:v>3.2719311074236801</c:v>
                      </c:pt>
                      <c:pt idx="23747">
                        <c:v>1.7858396118750801</c:v>
                      </c:pt>
                      <c:pt idx="23748">
                        <c:v>3.041009852700514</c:v>
                      </c:pt>
                      <c:pt idx="23749">
                        <c:v>1.5460291233514194</c:v>
                      </c:pt>
                      <c:pt idx="23750">
                        <c:v>2.9113147690961552</c:v>
                      </c:pt>
                      <c:pt idx="23751">
                        <c:v>3.4155107987953586</c:v>
                      </c:pt>
                      <c:pt idx="23752">
                        <c:v>3.4614770567605646</c:v>
                      </c:pt>
                      <c:pt idx="23753">
                        <c:v>3.3095763247212853</c:v>
                      </c:pt>
                      <c:pt idx="23754">
                        <c:v>3.3922203201184633</c:v>
                      </c:pt>
                      <c:pt idx="23755">
                        <c:v>6.2814860779227937</c:v>
                      </c:pt>
                      <c:pt idx="23756">
                        <c:v>2.7729470048947671</c:v>
                      </c:pt>
                      <c:pt idx="23757">
                        <c:v>4.1901685886891498</c:v>
                      </c:pt>
                      <c:pt idx="23758">
                        <c:v>4.4173587243875252</c:v>
                      </c:pt>
                      <c:pt idx="23759">
                        <c:v>4.7671191958359103</c:v>
                      </c:pt>
                      <c:pt idx="23760">
                        <c:v>2.907496523075372</c:v>
                      </c:pt>
                      <c:pt idx="23761">
                        <c:v>2.2526277619625494</c:v>
                      </c:pt>
                      <c:pt idx="23762">
                        <c:v>4.5957426567095094</c:v>
                      </c:pt>
                      <c:pt idx="23763">
                        <c:v>2.2810243256940774</c:v>
                      </c:pt>
                      <c:pt idx="23764">
                        <c:v>2.5210596995691756</c:v>
                      </c:pt>
                      <c:pt idx="23765">
                        <c:v>3.466545237963913</c:v>
                      </c:pt>
                      <c:pt idx="23766">
                        <c:v>2.8473374198383588</c:v>
                      </c:pt>
                      <c:pt idx="23767">
                        <c:v>2.8325158252150708</c:v>
                      </c:pt>
                      <c:pt idx="23768">
                        <c:v>2.5229069205071069</c:v>
                      </c:pt>
                      <c:pt idx="23769">
                        <c:v>3.478257202180846</c:v>
                      </c:pt>
                      <c:pt idx="23770">
                        <c:v>2.1881659917722462</c:v>
                      </c:pt>
                      <c:pt idx="23771">
                        <c:v>3.4661921828635882</c:v>
                      </c:pt>
                      <c:pt idx="23772">
                        <c:v>4.1978046050821609</c:v>
                      </c:pt>
                      <c:pt idx="23773">
                        <c:v>2.606578590742564</c:v>
                      </c:pt>
                      <c:pt idx="23774">
                        <c:v>2.2225750172830816</c:v>
                      </c:pt>
                      <c:pt idx="23775">
                        <c:v>0.54022062256370884</c:v>
                      </c:pt>
                      <c:pt idx="23776">
                        <c:v>2.4208518072357106</c:v>
                      </c:pt>
                      <c:pt idx="23777">
                        <c:v>2.7613629998233526</c:v>
                      </c:pt>
                      <c:pt idx="23778">
                        <c:v>6.1792226543881821</c:v>
                      </c:pt>
                      <c:pt idx="23779">
                        <c:v>7.2016025682616345</c:v>
                      </c:pt>
                      <c:pt idx="23780">
                        <c:v>4.2096340632448177</c:v>
                      </c:pt>
                      <c:pt idx="23781">
                        <c:v>2.8221457217537314</c:v>
                      </c:pt>
                      <c:pt idx="23782">
                        <c:v>3.9329238531556658</c:v>
                      </c:pt>
                      <c:pt idx="23783">
                        <c:v>2.5733710264969991</c:v>
                      </c:pt>
                      <c:pt idx="23784">
                        <c:v>4.2906557358254469</c:v>
                      </c:pt>
                      <c:pt idx="23785">
                        <c:v>2.6695935882621638</c:v>
                      </c:pt>
                      <c:pt idx="23786">
                        <c:v>3.1248553498766496</c:v>
                      </c:pt>
                      <c:pt idx="23787">
                        <c:v>2.7401007982822345</c:v>
                      </c:pt>
                      <c:pt idx="23788">
                        <c:v>2.3642396490577258</c:v>
                      </c:pt>
                      <c:pt idx="23789">
                        <c:v>1.4792915285527866</c:v>
                      </c:pt>
                      <c:pt idx="23790">
                        <c:v>2.9924164588182638</c:v>
                      </c:pt>
                      <c:pt idx="23791">
                        <c:v>1.7453126090795608</c:v>
                      </c:pt>
                      <c:pt idx="23792">
                        <c:v>1.3428582821540713</c:v>
                      </c:pt>
                      <c:pt idx="23793">
                        <c:v>1.4502902615209006</c:v>
                      </c:pt>
                      <c:pt idx="23794">
                        <c:v>0.62443324033216996</c:v>
                      </c:pt>
                      <c:pt idx="23795">
                        <c:v>1.0401330340318893</c:v>
                      </c:pt>
                      <c:pt idx="23796">
                        <c:v>1.1017935846478022</c:v>
                      </c:pt>
                      <c:pt idx="23797">
                        <c:v>1.0015383265061337</c:v>
                      </c:pt>
                      <c:pt idx="23798">
                        <c:v>0.79708960837350618</c:v>
                      </c:pt>
                      <c:pt idx="23799">
                        <c:v>0.85252728286313506</c:v>
                      </c:pt>
                      <c:pt idx="23800">
                        <c:v>0.56535627249838849</c:v>
                      </c:pt>
                      <c:pt idx="23801">
                        <c:v>2.9225850961553994</c:v>
                      </c:pt>
                      <c:pt idx="23802">
                        <c:v>1.3659413506187297</c:v>
                      </c:pt>
                      <c:pt idx="23803">
                        <c:v>3.2243088625189831</c:v>
                      </c:pt>
                      <c:pt idx="23804">
                        <c:v>2.9684832090132454</c:v>
                      </c:pt>
                      <c:pt idx="23805">
                        <c:v>3.4166178140849985</c:v>
                      </c:pt>
                      <c:pt idx="23806">
                        <c:v>4.071940867002442</c:v>
                      </c:pt>
                      <c:pt idx="23807">
                        <c:v>3.1237505524488234</c:v>
                      </c:pt>
                      <c:pt idx="23808">
                        <c:v>2.3554483229258478</c:v>
                      </c:pt>
                      <c:pt idx="23809">
                        <c:v>2.1717981589556681</c:v>
                      </c:pt>
                      <c:pt idx="23810">
                        <c:v>1.6656596215161248</c:v>
                      </c:pt>
                      <c:pt idx="23811">
                        <c:v>2.2365172747938584</c:v>
                      </c:pt>
                      <c:pt idx="23812">
                        <c:v>1.2205633440301249</c:v>
                      </c:pt>
                      <c:pt idx="23813">
                        <c:v>1.1140009051818032</c:v>
                      </c:pt>
                      <c:pt idx="23814">
                        <c:v>0.82058205180476407</c:v>
                      </c:pt>
                      <c:pt idx="23815">
                        <c:v>1.7875442873428062</c:v>
                      </c:pt>
                      <c:pt idx="23816">
                        <c:v>1.0903620628797781</c:v>
                      </c:pt>
                      <c:pt idx="23817">
                        <c:v>0.9903294680379281</c:v>
                      </c:pt>
                      <c:pt idx="23818">
                        <c:v>0.92691003224851287</c:v>
                      </c:pt>
                      <c:pt idx="23819">
                        <c:v>0.98523019385040311</c:v>
                      </c:pt>
                      <c:pt idx="23820">
                        <c:v>0.93907198213279131</c:v>
                      </c:pt>
                      <c:pt idx="23821">
                        <c:v>0.58190612130491148</c:v>
                      </c:pt>
                      <c:pt idx="23822">
                        <c:v>0.65890389150218642</c:v>
                      </c:pt>
                      <c:pt idx="23823">
                        <c:v>0.66821035006560014</c:v>
                      </c:pt>
                      <c:pt idx="23824">
                        <c:v>0.49059312195081112</c:v>
                      </c:pt>
                      <c:pt idx="23825">
                        <c:v>0.52740719120876267</c:v>
                      </c:pt>
                      <c:pt idx="23826">
                        <c:v>1.3485434088132831</c:v>
                      </c:pt>
                      <c:pt idx="23827">
                        <c:v>3.5386693022801561</c:v>
                      </c:pt>
                      <c:pt idx="23828">
                        <c:v>3.2949652339672828</c:v>
                      </c:pt>
                      <c:pt idx="23829">
                        <c:v>2.2462935019487182</c:v>
                      </c:pt>
                      <c:pt idx="23830">
                        <c:v>2.7980152902952242</c:v>
                      </c:pt>
                      <c:pt idx="23831">
                        <c:v>3.9760441450826658</c:v>
                      </c:pt>
                      <c:pt idx="23832">
                        <c:v>2.4700581474356316</c:v>
                      </c:pt>
                      <c:pt idx="23833">
                        <c:v>3.736267028856084</c:v>
                      </c:pt>
                      <c:pt idx="23834">
                        <c:v>2.3180703192775041</c:v>
                      </c:pt>
                      <c:pt idx="23835">
                        <c:v>2.0878793076579392</c:v>
                      </c:pt>
                      <c:pt idx="23836">
                        <c:v>1.7444280740210887</c:v>
                      </c:pt>
                      <c:pt idx="23837">
                        <c:v>1.4789997678432945</c:v>
                      </c:pt>
                      <c:pt idx="23838">
                        <c:v>0.96413582400833009</c:v>
                      </c:pt>
                      <c:pt idx="23839">
                        <c:v>1.4832517234775187</c:v>
                      </c:pt>
                      <c:pt idx="23840">
                        <c:v>1.2003368410941884</c:v>
                      </c:pt>
                      <c:pt idx="23841">
                        <c:v>0.85747625086609958</c:v>
                      </c:pt>
                      <c:pt idx="23842">
                        <c:v>0.71420067680855093</c:v>
                      </c:pt>
                      <c:pt idx="23843">
                        <c:v>1.2218687546957254</c:v>
                      </c:pt>
                      <c:pt idx="23844">
                        <c:v>1.0194664701496969</c:v>
                      </c:pt>
                      <c:pt idx="23845">
                        <c:v>0.23010517281230028</c:v>
                      </c:pt>
                      <c:pt idx="23846">
                        <c:v>0.65860659876991434</c:v>
                      </c:pt>
                      <c:pt idx="23847">
                        <c:v>0.91905261576559583</c:v>
                      </c:pt>
                      <c:pt idx="23848">
                        <c:v>0.39271790425339148</c:v>
                      </c:pt>
                      <c:pt idx="23849">
                        <c:v>0.70795698676196739</c:v>
                      </c:pt>
                      <c:pt idx="23850">
                        <c:v>0.4252266797346953</c:v>
                      </c:pt>
                      <c:pt idx="23851">
                        <c:v>2.6033843005590427</c:v>
                      </c:pt>
                      <c:pt idx="23852">
                        <c:v>1.8876189546309619</c:v>
                      </c:pt>
                      <c:pt idx="23853">
                        <c:v>4.4985332620500849</c:v>
                      </c:pt>
                      <c:pt idx="23854">
                        <c:v>4.8362277893375989</c:v>
                      </c:pt>
                      <c:pt idx="23855">
                        <c:v>2.2735225433229642</c:v>
                      </c:pt>
                      <c:pt idx="23856">
                        <c:v>2.3501739978479264</c:v>
                      </c:pt>
                      <c:pt idx="23857">
                        <c:v>1.0411396118991014</c:v>
                      </c:pt>
                      <c:pt idx="23858">
                        <c:v>2.8265120121641907</c:v>
                      </c:pt>
                      <c:pt idx="23859">
                        <c:v>1.8769135045993153</c:v>
                      </c:pt>
                      <c:pt idx="23860">
                        <c:v>2.6476999254724514</c:v>
                      </c:pt>
                      <c:pt idx="23861">
                        <c:v>2.8716183455369397</c:v>
                      </c:pt>
                      <c:pt idx="23862">
                        <c:v>2.1889993595266639</c:v>
                      </c:pt>
                      <c:pt idx="23863">
                        <c:v>2.191855402324995</c:v>
                      </c:pt>
                      <c:pt idx="23864">
                        <c:v>0.67632927169323376</c:v>
                      </c:pt>
                      <c:pt idx="23865">
                        <c:v>0.80456486480980549</c:v>
                      </c:pt>
                      <c:pt idx="23866">
                        <c:v>1.3076750863450177</c:v>
                      </c:pt>
                      <c:pt idx="23867">
                        <c:v>0.67980944779646624</c:v>
                      </c:pt>
                      <c:pt idx="23868">
                        <c:v>0.6775707938434008</c:v>
                      </c:pt>
                      <c:pt idx="23869">
                        <c:v>0.57060172104051388</c:v>
                      </c:pt>
                      <c:pt idx="23870">
                        <c:v>0.59022886339884029</c:v>
                      </c:pt>
                      <c:pt idx="23871">
                        <c:v>0.69414722066624834</c:v>
                      </c:pt>
                      <c:pt idx="23872">
                        <c:v>0.3408236841281333</c:v>
                      </c:pt>
                      <c:pt idx="23873">
                        <c:v>0.46855917399095198</c:v>
                      </c:pt>
                      <c:pt idx="23874">
                        <c:v>0.40288543674073779</c:v>
                      </c:pt>
                      <c:pt idx="23875">
                        <c:v>1.5110052462308037</c:v>
                      </c:pt>
                      <c:pt idx="23876">
                        <c:v>2.0016080120186874</c:v>
                      </c:pt>
                      <c:pt idx="23877">
                        <c:v>2.7852631959159155</c:v>
                      </c:pt>
                      <c:pt idx="23878">
                        <c:v>4.3977893188006645</c:v>
                      </c:pt>
                      <c:pt idx="23879">
                        <c:v>2.7859888108628521</c:v>
                      </c:pt>
                      <c:pt idx="23880">
                        <c:v>1.7449522131788897</c:v>
                      </c:pt>
                      <c:pt idx="23881">
                        <c:v>2.257453214599729</c:v>
                      </c:pt>
                      <c:pt idx="23882">
                        <c:v>2.3614482057166182</c:v>
                      </c:pt>
                      <c:pt idx="23883">
                        <c:v>1.6886896317028803</c:v>
                      </c:pt>
                      <c:pt idx="23884">
                        <c:v>1.7605347666030802</c:v>
                      </c:pt>
                      <c:pt idx="23885">
                        <c:v>2.1690792729419606</c:v>
                      </c:pt>
                      <c:pt idx="23886">
                        <c:v>2.5116273293817861</c:v>
                      </c:pt>
                      <c:pt idx="23887">
                        <c:v>1.2082378604465263</c:v>
                      </c:pt>
                      <c:pt idx="23888">
                        <c:v>2.1509048903689552</c:v>
                      </c:pt>
                      <c:pt idx="23889">
                        <c:v>1.8298458331426262</c:v>
                      </c:pt>
                      <c:pt idx="23890">
                        <c:v>0.85013316705340014</c:v>
                      </c:pt>
                      <c:pt idx="23891">
                        <c:v>1.7124189107221082</c:v>
                      </c:pt>
                      <c:pt idx="23892">
                        <c:v>0.93594998584027356</c:v>
                      </c:pt>
                      <c:pt idx="23893">
                        <c:v>1.5224807987637281</c:v>
                      </c:pt>
                      <c:pt idx="23894">
                        <c:v>1.0261469749623138</c:v>
                      </c:pt>
                      <c:pt idx="23895">
                        <c:v>1.3935329360519193</c:v>
                      </c:pt>
                      <c:pt idx="23896">
                        <c:v>0.87374768908281863</c:v>
                      </c:pt>
                      <c:pt idx="23897">
                        <c:v>1.0994570625023468</c:v>
                      </c:pt>
                      <c:pt idx="23898">
                        <c:v>0.62548874839516855</c:v>
                      </c:pt>
                      <c:pt idx="23899">
                        <c:v>0.61729626205587029</c:v>
                      </c:pt>
                      <c:pt idx="23900">
                        <c:v>1.956528858097996</c:v>
                      </c:pt>
                      <c:pt idx="23901">
                        <c:v>2.0657805511764997</c:v>
                      </c:pt>
                      <c:pt idx="23902">
                        <c:v>3.2160653195683264</c:v>
                      </c:pt>
                      <c:pt idx="23903">
                        <c:v>3.216493865248121</c:v>
                      </c:pt>
                      <c:pt idx="23904">
                        <c:v>3.1784107093786207</c:v>
                      </c:pt>
                      <c:pt idx="23905">
                        <c:v>2.794099863486712</c:v>
                      </c:pt>
                      <c:pt idx="23906">
                        <c:v>2.413236590465567</c:v>
                      </c:pt>
                      <c:pt idx="23907">
                        <c:v>3.1196971477176878</c:v>
                      </c:pt>
                      <c:pt idx="23908">
                        <c:v>3.4460957621001049</c:v>
                      </c:pt>
                      <c:pt idx="23909">
                        <c:v>2.6245236802232212</c:v>
                      </c:pt>
                      <c:pt idx="23910">
                        <c:v>2.5168334188191097</c:v>
                      </c:pt>
                      <c:pt idx="23911">
                        <c:v>1.8422145648820711</c:v>
                      </c:pt>
                      <c:pt idx="23912">
                        <c:v>1.4415087539251001</c:v>
                      </c:pt>
                      <c:pt idx="23913">
                        <c:v>2.4563654904902363</c:v>
                      </c:pt>
                      <c:pt idx="23914">
                        <c:v>2.6824201204158937</c:v>
                      </c:pt>
                      <c:pt idx="23915">
                        <c:v>2.4875784270812562</c:v>
                      </c:pt>
                      <c:pt idx="23916">
                        <c:v>1.8578837321909498</c:v>
                      </c:pt>
                      <c:pt idx="23917">
                        <c:v>1.3256946042097166</c:v>
                      </c:pt>
                      <c:pt idx="23918">
                        <c:v>2.6748647543477366</c:v>
                      </c:pt>
                      <c:pt idx="23919">
                        <c:v>2.1424389495916958</c:v>
                      </c:pt>
                      <c:pt idx="23920">
                        <c:v>2.6865251866844457</c:v>
                      </c:pt>
                      <c:pt idx="23921">
                        <c:v>1.6914561831094499</c:v>
                      </c:pt>
                      <c:pt idx="23922">
                        <c:v>1.2656575826765388</c:v>
                      </c:pt>
                      <c:pt idx="23923">
                        <c:v>0.65116770017430314</c:v>
                      </c:pt>
                      <c:pt idx="23924">
                        <c:v>1.5600147113088958</c:v>
                      </c:pt>
                      <c:pt idx="23925">
                        <c:v>2.3568431529503897</c:v>
                      </c:pt>
                      <c:pt idx="23926">
                        <c:v>3.8803493959745534</c:v>
                      </c:pt>
                      <c:pt idx="23927">
                        <c:v>4.6321115581595649</c:v>
                      </c:pt>
                      <c:pt idx="23928">
                        <c:v>2.5014606710348146</c:v>
                      </c:pt>
                      <c:pt idx="23929">
                        <c:v>7.4410422339747342</c:v>
                      </c:pt>
                      <c:pt idx="23930">
                        <c:v>5.1019152469907105</c:v>
                      </c:pt>
                      <c:pt idx="23931">
                        <c:v>7.9779104418422628</c:v>
                      </c:pt>
                      <c:pt idx="23932">
                        <c:v>5.6205778562686959</c:v>
                      </c:pt>
                      <c:pt idx="23933">
                        <c:v>4.2819933538563983</c:v>
                      </c:pt>
                      <c:pt idx="23934">
                        <c:v>5.3749853980000353</c:v>
                      </c:pt>
                      <c:pt idx="23935">
                        <c:v>3.4223718569542121</c:v>
                      </c:pt>
                      <c:pt idx="23936">
                        <c:v>5.7007435699749838</c:v>
                      </c:pt>
                      <c:pt idx="23937">
                        <c:v>4.6369066136287707</c:v>
                      </c:pt>
                      <c:pt idx="23938">
                        <c:v>6.3065220805051281</c:v>
                      </c:pt>
                      <c:pt idx="23939">
                        <c:v>3.9196316775526956</c:v>
                      </c:pt>
                      <c:pt idx="23940">
                        <c:v>3.0709656133886445</c:v>
                      </c:pt>
                      <c:pt idx="23941">
                        <c:v>4.1262336540296962</c:v>
                      </c:pt>
                      <c:pt idx="23942">
                        <c:v>3.8080600802895459</c:v>
                      </c:pt>
                      <c:pt idx="23943">
                        <c:v>3.1564565496392483</c:v>
                      </c:pt>
                      <c:pt idx="23944">
                        <c:v>1.8269563425235102</c:v>
                      </c:pt>
                      <c:pt idx="23945">
                        <c:v>2.64663313759264</c:v>
                      </c:pt>
                      <c:pt idx="23946">
                        <c:v>2.8371978753853275</c:v>
                      </c:pt>
                      <c:pt idx="23947">
                        <c:v>3.6346832199561767</c:v>
                      </c:pt>
                      <c:pt idx="23948">
                        <c:v>4.11841819252954</c:v>
                      </c:pt>
                      <c:pt idx="23949">
                        <c:v>2.8151639761095781</c:v>
                      </c:pt>
                      <c:pt idx="23950">
                        <c:v>2.0499314088873031</c:v>
                      </c:pt>
                      <c:pt idx="23951">
                        <c:v>2.1664394277018459</c:v>
                      </c:pt>
                      <c:pt idx="23952">
                        <c:v>2.5255050774730767</c:v>
                      </c:pt>
                      <c:pt idx="23953">
                        <c:v>2.6063282795117821</c:v>
                      </c:pt>
                      <c:pt idx="23954">
                        <c:v>3.0381658739347022</c:v>
                      </c:pt>
                      <c:pt idx="23955">
                        <c:v>2.7266989816398879</c:v>
                      </c:pt>
                      <c:pt idx="23956">
                        <c:v>2.8737160023530732</c:v>
                      </c:pt>
                      <c:pt idx="23957">
                        <c:v>2.4463709355504606</c:v>
                      </c:pt>
                      <c:pt idx="23958">
                        <c:v>1.9210839841315177</c:v>
                      </c:pt>
                      <c:pt idx="23959">
                        <c:v>1.9861814925879291</c:v>
                      </c:pt>
                      <c:pt idx="23960">
                        <c:v>1.7482623677820632</c:v>
                      </c:pt>
                      <c:pt idx="23961">
                        <c:v>1.71466444480512</c:v>
                      </c:pt>
                      <c:pt idx="23962">
                        <c:v>1.8213393658670867</c:v>
                      </c:pt>
                      <c:pt idx="23963">
                        <c:v>1.4513297990573217</c:v>
                      </c:pt>
                      <c:pt idx="23964">
                        <c:v>1.1715338945526872</c:v>
                      </c:pt>
                      <c:pt idx="23965">
                        <c:v>1.201218596995999</c:v>
                      </c:pt>
                      <c:pt idx="23966">
                        <c:v>2.5443151588356949</c:v>
                      </c:pt>
                      <c:pt idx="23967">
                        <c:v>1.4290994293896415</c:v>
                      </c:pt>
                      <c:pt idx="23968">
                        <c:v>1.8436469342154431</c:v>
                      </c:pt>
                      <c:pt idx="23969">
                        <c:v>1.7266574700662447</c:v>
                      </c:pt>
                      <c:pt idx="23970">
                        <c:v>2.0655729065068384</c:v>
                      </c:pt>
                      <c:pt idx="23971">
                        <c:v>2.532059115194861</c:v>
                      </c:pt>
                      <c:pt idx="23972">
                        <c:v>1.0149714995120365</c:v>
                      </c:pt>
                      <c:pt idx="23973">
                        <c:v>2.0889396497528683</c:v>
                      </c:pt>
                      <c:pt idx="23974">
                        <c:v>0.9239391160904219</c:v>
                      </c:pt>
                      <c:pt idx="23975">
                        <c:v>0.72081345389197793</c:v>
                      </c:pt>
                      <c:pt idx="23976">
                        <c:v>2.828356522716601</c:v>
                      </c:pt>
                      <c:pt idx="23977">
                        <c:v>2.9241031979048535</c:v>
                      </c:pt>
                      <c:pt idx="23978">
                        <c:v>2.9362181425527414</c:v>
                      </c:pt>
                      <c:pt idx="23979">
                        <c:v>2.0710147181320044</c:v>
                      </c:pt>
                      <c:pt idx="23980">
                        <c:v>3.0361612158459996</c:v>
                      </c:pt>
                      <c:pt idx="23981">
                        <c:v>3.235359627336639</c:v>
                      </c:pt>
                      <c:pt idx="23982">
                        <c:v>2.9335394699006936</c:v>
                      </c:pt>
                      <c:pt idx="23983">
                        <c:v>2.4427522640202941</c:v>
                      </c:pt>
                      <c:pt idx="23984">
                        <c:v>0.79940306735860578</c:v>
                      </c:pt>
                      <c:pt idx="23985">
                        <c:v>3.0410428282202764</c:v>
                      </c:pt>
                      <c:pt idx="23986">
                        <c:v>2.0336600961016447</c:v>
                      </c:pt>
                      <c:pt idx="23987">
                        <c:v>1.7412499407448949</c:v>
                      </c:pt>
                      <c:pt idx="23988">
                        <c:v>2.5489613027956386</c:v>
                      </c:pt>
                      <c:pt idx="23989">
                        <c:v>1.3917982561815765</c:v>
                      </c:pt>
                      <c:pt idx="23990">
                        <c:v>1.0830286582298894</c:v>
                      </c:pt>
                      <c:pt idx="23991">
                        <c:v>0.89804787339751813</c:v>
                      </c:pt>
                      <c:pt idx="23992">
                        <c:v>1.8421462076249449</c:v>
                      </c:pt>
                      <c:pt idx="23993">
                        <c:v>1.7520314196030726</c:v>
                      </c:pt>
                      <c:pt idx="23994">
                        <c:v>1.3976143198031867</c:v>
                      </c:pt>
                      <c:pt idx="23995">
                        <c:v>0.98935809669234664</c:v>
                      </c:pt>
                      <c:pt idx="23996">
                        <c:v>1.8677064045535787</c:v>
                      </c:pt>
                      <c:pt idx="23997">
                        <c:v>0.89651469031110964</c:v>
                      </c:pt>
                      <c:pt idx="23998">
                        <c:v>1.5059253185460157</c:v>
                      </c:pt>
                      <c:pt idx="23999">
                        <c:v>1.2672136487560621</c:v>
                      </c:pt>
                      <c:pt idx="24000">
                        <c:v>2.0953450173103945</c:v>
                      </c:pt>
                      <c:pt idx="24001">
                        <c:v>2.1364227357815335</c:v>
                      </c:pt>
                      <c:pt idx="24002">
                        <c:v>1.4858647152957676</c:v>
                      </c:pt>
                      <c:pt idx="24003">
                        <c:v>3.0754843838369954</c:v>
                      </c:pt>
                      <c:pt idx="24004">
                        <c:v>3.6304552709500131</c:v>
                      </c:pt>
                      <c:pt idx="24005">
                        <c:v>4.1220817103146272</c:v>
                      </c:pt>
                      <c:pt idx="24006">
                        <c:v>2.9139306434616388</c:v>
                      </c:pt>
                      <c:pt idx="24007">
                        <c:v>2.7233314639880306</c:v>
                      </c:pt>
                      <c:pt idx="24008">
                        <c:v>3.0721658987520937</c:v>
                      </c:pt>
                      <c:pt idx="24009">
                        <c:v>4.0743791103304332</c:v>
                      </c:pt>
                      <c:pt idx="24010">
                        <c:v>1.9378348522771969</c:v>
                      </c:pt>
                      <c:pt idx="24011">
                        <c:v>1.6076463162087253</c:v>
                      </c:pt>
                      <c:pt idx="24012">
                        <c:v>2.4026702553355741</c:v>
                      </c:pt>
                      <c:pt idx="24013">
                        <c:v>1.4570825483611884</c:v>
                      </c:pt>
                      <c:pt idx="24014">
                        <c:v>2.2951882781418296</c:v>
                      </c:pt>
                      <c:pt idx="24015">
                        <c:v>2.7041231227849796</c:v>
                      </c:pt>
                      <c:pt idx="24016">
                        <c:v>2.6253475056363373</c:v>
                      </c:pt>
                      <c:pt idx="24017">
                        <c:v>1.3995036849549316</c:v>
                      </c:pt>
                      <c:pt idx="24018">
                        <c:v>2.7239412402297223</c:v>
                      </c:pt>
                      <c:pt idx="24019">
                        <c:v>1.6688686224641982</c:v>
                      </c:pt>
                      <c:pt idx="24020">
                        <c:v>2.8810100045717935</c:v>
                      </c:pt>
                      <c:pt idx="24021">
                        <c:v>2.8895379238365577</c:v>
                      </c:pt>
                      <c:pt idx="24022">
                        <c:v>2.1202005460672511</c:v>
                      </c:pt>
                      <c:pt idx="24023">
                        <c:v>2.2521242925129736</c:v>
                      </c:pt>
                      <c:pt idx="24024">
                        <c:v>1.8224226662440242</c:v>
                      </c:pt>
                      <c:pt idx="24025">
                        <c:v>2.802987965992243</c:v>
                      </c:pt>
                      <c:pt idx="24026">
                        <c:v>2.2454142838451836</c:v>
                      </c:pt>
                      <c:pt idx="24027">
                        <c:v>3.0361507765707043</c:v>
                      </c:pt>
                      <c:pt idx="24028">
                        <c:v>3.7564159303867757</c:v>
                      </c:pt>
                      <c:pt idx="24029">
                        <c:v>3.0803732932099295</c:v>
                      </c:pt>
                      <c:pt idx="24030">
                        <c:v>2.880130777102619</c:v>
                      </c:pt>
                      <c:pt idx="24031">
                        <c:v>1.8567247460484422</c:v>
                      </c:pt>
                      <c:pt idx="24032">
                        <c:v>2.0519049726750942</c:v>
                      </c:pt>
                      <c:pt idx="24033">
                        <c:v>2.5568589667557791</c:v>
                      </c:pt>
                      <c:pt idx="24034">
                        <c:v>3.392528761877192</c:v>
                      </c:pt>
                      <c:pt idx="24035">
                        <c:v>3.3827734467055666</c:v>
                      </c:pt>
                      <c:pt idx="24036">
                        <c:v>2.9688807688778351</c:v>
                      </c:pt>
                      <c:pt idx="24037">
                        <c:v>2.5211033099440661</c:v>
                      </c:pt>
                      <c:pt idx="24038">
                        <c:v>2.3682567081090782</c:v>
                      </c:pt>
                      <c:pt idx="24039">
                        <c:v>1.6709261855773574</c:v>
                      </c:pt>
                      <c:pt idx="24040">
                        <c:v>3.4413173117240206</c:v>
                      </c:pt>
                      <c:pt idx="24041">
                        <c:v>2.308990098632306</c:v>
                      </c:pt>
                      <c:pt idx="24042">
                        <c:v>2.352333401529203</c:v>
                      </c:pt>
                      <c:pt idx="24043">
                        <c:v>1.8360866124158517</c:v>
                      </c:pt>
                      <c:pt idx="24044">
                        <c:v>3.3982895979797014</c:v>
                      </c:pt>
                      <c:pt idx="24045">
                        <c:v>2.5039845247519938</c:v>
                      </c:pt>
                      <c:pt idx="24046">
                        <c:v>1.4660746113419807</c:v>
                      </c:pt>
                      <c:pt idx="24047">
                        <c:v>2.4782198458349516</c:v>
                      </c:pt>
                      <c:pt idx="24048">
                        <c:v>2.4409199059310747</c:v>
                      </c:pt>
                      <c:pt idx="24049">
                        <c:v>2.5485006864101152</c:v>
                      </c:pt>
                      <c:pt idx="24050">
                        <c:v>1.2298490379452776</c:v>
                      </c:pt>
                      <c:pt idx="24051">
                        <c:v>1.3342046065562285</c:v>
                      </c:pt>
                      <c:pt idx="24052">
                        <c:v>2.235270582012133</c:v>
                      </c:pt>
                      <c:pt idx="24053">
                        <c:v>2.8095451936198637</c:v>
                      </c:pt>
                      <c:pt idx="24054">
                        <c:v>2.7436953302913212</c:v>
                      </c:pt>
                      <c:pt idx="24055">
                        <c:v>2.6237971118325167</c:v>
                      </c:pt>
                      <c:pt idx="24056">
                        <c:v>2.372830156868488</c:v>
                      </c:pt>
                      <c:pt idx="24057">
                        <c:v>2.9749857687701264</c:v>
                      </c:pt>
                      <c:pt idx="24058">
                        <c:v>3.4334382865509343</c:v>
                      </c:pt>
                      <c:pt idx="24059">
                        <c:v>1.449330362302353</c:v>
                      </c:pt>
                      <c:pt idx="24060">
                        <c:v>1.7839822643747967</c:v>
                      </c:pt>
                      <c:pt idx="24061">
                        <c:v>0.51749793157304269</c:v>
                      </c:pt>
                      <c:pt idx="24062">
                        <c:v>1.7525031315520239</c:v>
                      </c:pt>
                      <c:pt idx="24063">
                        <c:v>0.90471838421166728</c:v>
                      </c:pt>
                      <c:pt idx="24064">
                        <c:v>2.5501523850922676</c:v>
                      </c:pt>
                      <c:pt idx="24065">
                        <c:v>2.6756048016683129</c:v>
                      </c:pt>
                      <c:pt idx="24066">
                        <c:v>1.4285955622113573</c:v>
                      </c:pt>
                      <c:pt idx="24067">
                        <c:v>1.44069210076115</c:v>
                      </c:pt>
                      <c:pt idx="24068">
                        <c:v>1.2275860290823604</c:v>
                      </c:pt>
                      <c:pt idx="24069">
                        <c:v>1.3888615745692179</c:v>
                      </c:pt>
                      <c:pt idx="24070">
                        <c:v>1.5975804958316686</c:v>
                      </c:pt>
                      <c:pt idx="24071">
                        <c:v>1.3928206192489838</c:v>
                      </c:pt>
                      <c:pt idx="24072">
                        <c:v>1.8407419522616566</c:v>
                      </c:pt>
                      <c:pt idx="24073">
                        <c:v>1.2149204769999378</c:v>
                      </c:pt>
                      <c:pt idx="24074">
                        <c:v>1.432510703116308</c:v>
                      </c:pt>
                      <c:pt idx="24075">
                        <c:v>0.41921418162395824</c:v>
                      </c:pt>
                      <c:pt idx="24076">
                        <c:v>2.4802384108126594</c:v>
                      </c:pt>
                      <c:pt idx="24077">
                        <c:v>1.6207768243940981</c:v>
                      </c:pt>
                      <c:pt idx="24078">
                        <c:v>2.9455383083245312</c:v>
                      </c:pt>
                      <c:pt idx="24079">
                        <c:v>2.9360633468295605</c:v>
                      </c:pt>
                      <c:pt idx="24080">
                        <c:v>4.2655372367405775</c:v>
                      </c:pt>
                      <c:pt idx="24081">
                        <c:v>1.4623173851432643</c:v>
                      </c:pt>
                      <c:pt idx="24082">
                        <c:v>2.4630161144083296</c:v>
                      </c:pt>
                      <c:pt idx="24083">
                        <c:v>3.0580342633826127</c:v>
                      </c:pt>
                      <c:pt idx="24084">
                        <c:v>3.5761569666371757</c:v>
                      </c:pt>
                      <c:pt idx="24085">
                        <c:v>1.8333642645868253</c:v>
                      </c:pt>
                      <c:pt idx="24086">
                        <c:v>2.6940887366588679</c:v>
                      </c:pt>
                      <c:pt idx="24087">
                        <c:v>2.0551855151654874</c:v>
                      </c:pt>
                      <c:pt idx="24088">
                        <c:v>1.9003462775798294</c:v>
                      </c:pt>
                      <c:pt idx="24089">
                        <c:v>2.392113479253974</c:v>
                      </c:pt>
                      <c:pt idx="24090">
                        <c:v>1.776693403884315</c:v>
                      </c:pt>
                      <c:pt idx="24091">
                        <c:v>2.5974252843862016</c:v>
                      </c:pt>
                      <c:pt idx="24092">
                        <c:v>1.4251080177116928</c:v>
                      </c:pt>
                      <c:pt idx="24093">
                        <c:v>1.1386236231145779</c:v>
                      </c:pt>
                      <c:pt idx="24094">
                        <c:v>1.7817771902763397</c:v>
                      </c:pt>
                      <c:pt idx="24095">
                        <c:v>1.4030492221302699</c:v>
                      </c:pt>
                      <c:pt idx="24096">
                        <c:v>1.3402998275641351</c:v>
                      </c:pt>
                      <c:pt idx="24097">
                        <c:v>0.92449925555118273</c:v>
                      </c:pt>
                      <c:pt idx="24098">
                        <c:v>0.98966919577687462</c:v>
                      </c:pt>
                      <c:pt idx="24099">
                        <c:v>0.89345122083716166</c:v>
                      </c:pt>
                      <c:pt idx="24100">
                        <c:v>1.4650932732444988</c:v>
                      </c:pt>
                      <c:pt idx="24101">
                        <c:v>1.9661969016334717</c:v>
                      </c:pt>
                      <c:pt idx="24102">
                        <c:v>3.0894813040871973</c:v>
                      </c:pt>
                      <c:pt idx="24103">
                        <c:v>2.6516537719877098</c:v>
                      </c:pt>
                      <c:pt idx="24104">
                        <c:v>2.7715980861993068</c:v>
                      </c:pt>
                      <c:pt idx="24105">
                        <c:v>5.3192974161513611</c:v>
                      </c:pt>
                      <c:pt idx="24106">
                        <c:v>3.9086247752179584</c:v>
                      </c:pt>
                      <c:pt idx="24107">
                        <c:v>2.0778369565499952</c:v>
                      </c:pt>
                      <c:pt idx="24108">
                        <c:v>3.8548561067591773</c:v>
                      </c:pt>
                      <c:pt idx="24109">
                        <c:v>2.2212166009230461</c:v>
                      </c:pt>
                      <c:pt idx="24110">
                        <c:v>3.2476495501080747</c:v>
                      </c:pt>
                      <c:pt idx="24111">
                        <c:v>2.9119947446301357</c:v>
                      </c:pt>
                      <c:pt idx="24112">
                        <c:v>1.3138408729036046</c:v>
                      </c:pt>
                      <c:pt idx="24113">
                        <c:v>1.971852767674914</c:v>
                      </c:pt>
                      <c:pt idx="24114">
                        <c:v>2.1444463841432673</c:v>
                      </c:pt>
                      <c:pt idx="24115">
                        <c:v>2.7975370268234672</c:v>
                      </c:pt>
                      <c:pt idx="24116">
                        <c:v>1.8987368379385314</c:v>
                      </c:pt>
                      <c:pt idx="24117">
                        <c:v>1.190460156867704</c:v>
                      </c:pt>
                      <c:pt idx="24118">
                        <c:v>1.5879577858496075</c:v>
                      </c:pt>
                      <c:pt idx="24119">
                        <c:v>1.3766537793668325</c:v>
                      </c:pt>
                      <c:pt idx="24120">
                        <c:v>1.2536907760991047</c:v>
                      </c:pt>
                      <c:pt idx="24121">
                        <c:v>1.081033257015191</c:v>
                      </c:pt>
                      <c:pt idx="24122">
                        <c:v>0.56819451522838793</c:v>
                      </c:pt>
                      <c:pt idx="24123">
                        <c:v>1.7464149016626198</c:v>
                      </c:pt>
                      <c:pt idx="24124">
                        <c:v>1.4525067296187608</c:v>
                      </c:pt>
                      <c:pt idx="24125">
                        <c:v>1.6754690889155672</c:v>
                      </c:pt>
                      <c:pt idx="24126">
                        <c:v>2.5450596660591986</c:v>
                      </c:pt>
                      <c:pt idx="24127">
                        <c:v>3.4820205573241747</c:v>
                      </c:pt>
                      <c:pt idx="24128">
                        <c:v>2.3402468310781379</c:v>
                      </c:pt>
                      <c:pt idx="24129">
                        <c:v>2.6813315675828187</c:v>
                      </c:pt>
                      <c:pt idx="24130">
                        <c:v>2.6680509451801031</c:v>
                      </c:pt>
                      <c:pt idx="24131">
                        <c:v>3.0095760311911484</c:v>
                      </c:pt>
                      <c:pt idx="24132">
                        <c:v>2.5773158334242323</c:v>
                      </c:pt>
                      <c:pt idx="24133">
                        <c:v>1.5639045838268646</c:v>
                      </c:pt>
                      <c:pt idx="24134">
                        <c:v>1.4770925208061472</c:v>
                      </c:pt>
                      <c:pt idx="24135">
                        <c:v>2.3216512519970212</c:v>
                      </c:pt>
                      <c:pt idx="24136">
                        <c:v>1.190781748256234</c:v>
                      </c:pt>
                      <c:pt idx="24137">
                        <c:v>2.0762627614901792</c:v>
                      </c:pt>
                      <c:pt idx="24138">
                        <c:v>0.92436037680430405</c:v>
                      </c:pt>
                      <c:pt idx="24139">
                        <c:v>2.4478944219624892</c:v>
                      </c:pt>
                      <c:pt idx="24140">
                        <c:v>2.2941250241269322</c:v>
                      </c:pt>
                      <c:pt idx="24141">
                        <c:v>1.8984477625637686</c:v>
                      </c:pt>
                      <c:pt idx="24142">
                        <c:v>2.1447098518120562</c:v>
                      </c:pt>
                      <c:pt idx="24143">
                        <c:v>1.6665537851698993</c:v>
                      </c:pt>
                      <c:pt idx="24144">
                        <c:v>1.1657667576281094</c:v>
                      </c:pt>
                      <c:pt idx="24145">
                        <c:v>1.5228969407683863</c:v>
                      </c:pt>
                      <c:pt idx="24146">
                        <c:v>0.99940070254984004</c:v>
                      </c:pt>
                      <c:pt idx="24147">
                        <c:v>1.4423806015105334</c:v>
                      </c:pt>
                      <c:pt idx="24148">
                        <c:v>1.2847450677316965</c:v>
                      </c:pt>
                      <c:pt idx="24149">
                        <c:v>0.96862373175513361</c:v>
                      </c:pt>
                      <c:pt idx="24150">
                        <c:v>1.1230246963260369</c:v>
                      </c:pt>
                      <c:pt idx="24151">
                        <c:v>1.5913348646954113</c:v>
                      </c:pt>
                      <c:pt idx="24152">
                        <c:v>3.4169215705716498</c:v>
                      </c:pt>
                      <c:pt idx="24153">
                        <c:v>1.9512749972177932</c:v>
                      </c:pt>
                      <c:pt idx="24154">
                        <c:v>3.245199435580342</c:v>
                      </c:pt>
                      <c:pt idx="24155">
                        <c:v>2.1941062419901396</c:v>
                      </c:pt>
                      <c:pt idx="24156">
                        <c:v>2.8775465898971531</c:v>
                      </c:pt>
                      <c:pt idx="24157">
                        <c:v>1.6483033312222302</c:v>
                      </c:pt>
                      <c:pt idx="24158">
                        <c:v>1.9218890102745168</c:v>
                      </c:pt>
                      <c:pt idx="24159">
                        <c:v>1.528372284477397</c:v>
                      </c:pt>
                      <c:pt idx="24160">
                        <c:v>2.1206699437202738</c:v>
                      </c:pt>
                      <c:pt idx="24161">
                        <c:v>2.1904080857020114</c:v>
                      </c:pt>
                      <c:pt idx="24162">
                        <c:v>1.387586435876212</c:v>
                      </c:pt>
                      <c:pt idx="24163">
                        <c:v>1.3404554926203731</c:v>
                      </c:pt>
                      <c:pt idx="24164">
                        <c:v>1.9687877117010946</c:v>
                      </c:pt>
                      <c:pt idx="24165">
                        <c:v>2.0741703533741767</c:v>
                      </c:pt>
                      <c:pt idx="24166">
                        <c:v>2.4094148510050997</c:v>
                      </c:pt>
                      <c:pt idx="24167">
                        <c:v>2.0711804061377994</c:v>
                      </c:pt>
                      <c:pt idx="24168">
                        <c:v>1.2278561010329714</c:v>
                      </c:pt>
                      <c:pt idx="24169">
                        <c:v>1.6751300504470592</c:v>
                      </c:pt>
                      <c:pt idx="24170">
                        <c:v>1.5708054206080511</c:v>
                      </c:pt>
                      <c:pt idx="24171">
                        <c:v>0.87764751838202515</c:v>
                      </c:pt>
                      <c:pt idx="24172">
                        <c:v>1.1826374432720985</c:v>
                      </c:pt>
                      <c:pt idx="24173">
                        <c:v>1.3590082059941999</c:v>
                      </c:pt>
                      <c:pt idx="24174">
                        <c:v>1.3099423987052683</c:v>
                      </c:pt>
                      <c:pt idx="24175">
                        <c:v>0.39628929634953136</c:v>
                      </c:pt>
                      <c:pt idx="24176">
                        <c:v>2.2416690793995429</c:v>
                      </c:pt>
                      <c:pt idx="24177">
                        <c:v>3.7380421154004093</c:v>
                      </c:pt>
                      <c:pt idx="24178">
                        <c:v>4.4058040997225296</c:v>
                      </c:pt>
                      <c:pt idx="24179">
                        <c:v>4.3991911783265421</c:v>
                      </c:pt>
                      <c:pt idx="24180">
                        <c:v>0.1536240966059621</c:v>
                      </c:pt>
                      <c:pt idx="24181">
                        <c:v>3.7615190219413162</c:v>
                      </c:pt>
                      <c:pt idx="24182">
                        <c:v>3.2432998938091395</c:v>
                      </c:pt>
                      <c:pt idx="24183">
                        <c:v>2.7841943344966285</c:v>
                      </c:pt>
                      <c:pt idx="24184">
                        <c:v>2.4603115210222666</c:v>
                      </c:pt>
                      <c:pt idx="24185">
                        <c:v>1.7960526705792939</c:v>
                      </c:pt>
                      <c:pt idx="24186">
                        <c:v>1.07326113980144</c:v>
                      </c:pt>
                      <c:pt idx="24187">
                        <c:v>2.152715906774199</c:v>
                      </c:pt>
                      <c:pt idx="24188">
                        <c:v>1.7697442437765558</c:v>
                      </c:pt>
                      <c:pt idx="24189">
                        <c:v>1.2516496410698752</c:v>
                      </c:pt>
                      <c:pt idx="24190">
                        <c:v>1.0415015720062808</c:v>
                      </c:pt>
                      <c:pt idx="24191">
                        <c:v>0.46026068586382546</c:v>
                      </c:pt>
                      <c:pt idx="24192">
                        <c:v>0.66951744437165905</c:v>
                      </c:pt>
                      <c:pt idx="24193">
                        <c:v>0.28355092856270198</c:v>
                      </c:pt>
                      <c:pt idx="24194">
                        <c:v>0.89537444227805785</c:v>
                      </c:pt>
                      <c:pt idx="24195">
                        <c:v>0.71166742030636887</c:v>
                      </c:pt>
                      <c:pt idx="24196">
                        <c:v>0.62701010813805336</c:v>
                      </c:pt>
                      <c:pt idx="24197">
                        <c:v>0.57066134443357586</c:v>
                      </c:pt>
                      <c:pt idx="24198">
                        <c:v>0.44145885561128395</c:v>
                      </c:pt>
                      <c:pt idx="24199">
                        <c:v>0.40348288955241385</c:v>
                      </c:pt>
                      <c:pt idx="24200">
                        <c:v>1.877794191301366</c:v>
                      </c:pt>
                      <c:pt idx="24201">
                        <c:v>1.9332473751351775</c:v>
                      </c:pt>
                      <c:pt idx="24202">
                        <c:v>3.0573721806857472</c:v>
                      </c:pt>
                      <c:pt idx="24203">
                        <c:v>1.7502404719504439</c:v>
                      </c:pt>
                      <c:pt idx="24204">
                        <c:v>2.9527058742203138</c:v>
                      </c:pt>
                      <c:pt idx="24205">
                        <c:v>2.9138581551856588</c:v>
                      </c:pt>
                      <c:pt idx="24206">
                        <c:v>2.8718503960013417</c:v>
                      </c:pt>
                      <c:pt idx="24207">
                        <c:v>2.3869655474945661</c:v>
                      </c:pt>
                      <c:pt idx="24208">
                        <c:v>2.6627024810041298</c:v>
                      </c:pt>
                      <c:pt idx="24209">
                        <c:v>2.6008772702381897</c:v>
                      </c:pt>
                      <c:pt idx="24210">
                        <c:v>1.9836960870276925</c:v>
                      </c:pt>
                      <c:pt idx="24211">
                        <c:v>2.1896042452622289</c:v>
                      </c:pt>
                      <c:pt idx="24212">
                        <c:v>2.986021353194944</c:v>
                      </c:pt>
                      <c:pt idx="24213">
                        <c:v>3.0944760135332618</c:v>
                      </c:pt>
                      <c:pt idx="24214">
                        <c:v>2.1694903255566729</c:v>
                      </c:pt>
                      <c:pt idx="24215">
                        <c:v>3.0813119848518671</c:v>
                      </c:pt>
                      <c:pt idx="24216">
                        <c:v>2.4703458416401824</c:v>
                      </c:pt>
                      <c:pt idx="24217">
                        <c:v>2.1433799949727512</c:v>
                      </c:pt>
                      <c:pt idx="24218">
                        <c:v>2.5909492292847283</c:v>
                      </c:pt>
                      <c:pt idx="24219">
                        <c:v>2.8030570869579265</c:v>
                      </c:pt>
                      <c:pt idx="24220">
                        <c:v>1.4694193397450512</c:v>
                      </c:pt>
                      <c:pt idx="24221">
                        <c:v>2.0558922631750387</c:v>
                      </c:pt>
                      <c:pt idx="24222">
                        <c:v>2.5049487091620497</c:v>
                      </c:pt>
                      <c:pt idx="24223">
                        <c:v>2.1599866669769607</c:v>
                      </c:pt>
                      <c:pt idx="24224">
                        <c:v>1.9671470058669247</c:v>
                      </c:pt>
                      <c:pt idx="24225">
                        <c:v>2.8768234434978965</c:v>
                      </c:pt>
                      <c:pt idx="24226">
                        <c:v>1.2788667779795591</c:v>
                      </c:pt>
                      <c:pt idx="24227">
                        <c:v>2.5306694194507724</c:v>
                      </c:pt>
                      <c:pt idx="24228">
                        <c:v>3.6782847776755205</c:v>
                      </c:pt>
                      <c:pt idx="24229">
                        <c:v>1.9936027559600762</c:v>
                      </c:pt>
                      <c:pt idx="24230">
                        <c:v>4.391944720120204</c:v>
                      </c:pt>
                      <c:pt idx="24231">
                        <c:v>2.6795633979178226</c:v>
                      </c:pt>
                      <c:pt idx="24232">
                        <c:v>2.2815503143695146</c:v>
                      </c:pt>
                      <c:pt idx="24233">
                        <c:v>4.4237762885024718</c:v>
                      </c:pt>
                      <c:pt idx="24234">
                        <c:v>3.5812663734451218</c:v>
                      </c:pt>
                      <c:pt idx="24235">
                        <c:v>3.4972132240688691</c:v>
                      </c:pt>
                      <c:pt idx="24236">
                        <c:v>4.9560494847039118</c:v>
                      </c:pt>
                      <c:pt idx="24237">
                        <c:v>2.9258208655358326</c:v>
                      </c:pt>
                      <c:pt idx="24238">
                        <c:v>2.7342298605977877</c:v>
                      </c:pt>
                      <c:pt idx="24239">
                        <c:v>4.4379002248749915</c:v>
                      </c:pt>
                      <c:pt idx="24240">
                        <c:v>2.6367956061000943</c:v>
                      </c:pt>
                      <c:pt idx="24241">
                        <c:v>2.9218172768666126</c:v>
                      </c:pt>
                      <c:pt idx="24242">
                        <c:v>3.7339109578488787</c:v>
                      </c:pt>
                      <c:pt idx="24243">
                        <c:v>1.2497672623371274</c:v>
                      </c:pt>
                      <c:pt idx="24244">
                        <c:v>3.1373959253251491</c:v>
                      </c:pt>
                      <c:pt idx="24245">
                        <c:v>3.6481240767721057</c:v>
                      </c:pt>
                      <c:pt idx="24246">
                        <c:v>3.3516521798364804</c:v>
                      </c:pt>
                      <c:pt idx="24247">
                        <c:v>3.2305255933424917</c:v>
                      </c:pt>
                      <c:pt idx="24248">
                        <c:v>2.9959937531521428</c:v>
                      </c:pt>
                      <c:pt idx="24249">
                        <c:v>2.5813660052066858</c:v>
                      </c:pt>
                      <c:pt idx="24250">
                        <c:v>0.76862650066714178</c:v>
                      </c:pt>
                      <c:pt idx="24251">
                        <c:v>1.958497556718527</c:v>
                      </c:pt>
                      <c:pt idx="24252">
                        <c:v>3.6160094915842982</c:v>
                      </c:pt>
                      <c:pt idx="24253">
                        <c:v>4.1414488771818254</c:v>
                      </c:pt>
                      <c:pt idx="24254">
                        <c:v>4.494351345415601</c:v>
                      </c:pt>
                      <c:pt idx="24255">
                        <c:v>3.7344127622432328</c:v>
                      </c:pt>
                      <c:pt idx="24256">
                        <c:v>5.1353638498429115</c:v>
                      </c:pt>
                      <c:pt idx="24257">
                        <c:v>0.20316189204565396</c:v>
                      </c:pt>
                      <c:pt idx="24258">
                        <c:v>4.4225049174311541</c:v>
                      </c:pt>
                      <c:pt idx="24259">
                        <c:v>5.1705006111703868</c:v>
                      </c:pt>
                      <c:pt idx="24260">
                        <c:v>2.8179063605859662</c:v>
                      </c:pt>
                      <c:pt idx="24261">
                        <c:v>2.5437888440981866</c:v>
                      </c:pt>
                      <c:pt idx="24262">
                        <c:v>1.595462673776628</c:v>
                      </c:pt>
                      <c:pt idx="24263">
                        <c:v>2.2418574237325006</c:v>
                      </c:pt>
                      <c:pt idx="24264">
                        <c:v>2.3612692389419454</c:v>
                      </c:pt>
                      <c:pt idx="24265">
                        <c:v>1.8913261558643411</c:v>
                      </c:pt>
                      <c:pt idx="24266">
                        <c:v>2.955708580213865</c:v>
                      </c:pt>
                      <c:pt idx="24267">
                        <c:v>1.9692266060102661</c:v>
                      </c:pt>
                      <c:pt idx="24268">
                        <c:v>1.9308435941731217</c:v>
                      </c:pt>
                      <c:pt idx="24269">
                        <c:v>1.5000572874414844</c:v>
                      </c:pt>
                      <c:pt idx="24270">
                        <c:v>1.1632372771954251</c:v>
                      </c:pt>
                      <c:pt idx="24271">
                        <c:v>0.9784467746737362</c:v>
                      </c:pt>
                      <c:pt idx="24272">
                        <c:v>1.1384822330102686</c:v>
                      </c:pt>
                      <c:pt idx="24273">
                        <c:v>0.99807323925908642</c:v>
                      </c:pt>
                      <c:pt idx="24274">
                        <c:v>0.80237003731265788</c:v>
                      </c:pt>
                      <c:pt idx="24275">
                        <c:v>1.6803573984194609</c:v>
                      </c:pt>
                      <c:pt idx="24276">
                        <c:v>1.8807435925884579</c:v>
                      </c:pt>
                      <c:pt idx="24277">
                        <c:v>3.0088866100850584</c:v>
                      </c:pt>
                      <c:pt idx="24278">
                        <c:v>2.6229696496124486</c:v>
                      </c:pt>
                      <c:pt idx="24279">
                        <c:v>2.1310371118211529</c:v>
                      </c:pt>
                      <c:pt idx="24280">
                        <c:v>2.5933982419319976</c:v>
                      </c:pt>
                      <c:pt idx="24281">
                        <c:v>2.9048054989798606</c:v>
                      </c:pt>
                      <c:pt idx="24282">
                        <c:v>2.4399883779012921</c:v>
                      </c:pt>
                      <c:pt idx="24283">
                        <c:v>1.3521777429743127</c:v>
                      </c:pt>
                      <c:pt idx="24284">
                        <c:v>1.2651806151803786</c:v>
                      </c:pt>
                      <c:pt idx="24285">
                        <c:v>3.0589497531593262</c:v>
                      </c:pt>
                      <c:pt idx="24286">
                        <c:v>1.3122245625565905</c:v>
                      </c:pt>
                      <c:pt idx="24287">
                        <c:v>2.7177524865523686</c:v>
                      </c:pt>
                      <c:pt idx="24288">
                        <c:v>2.2845012076578737</c:v>
                      </c:pt>
                      <c:pt idx="24289">
                        <c:v>1.3335770981477633</c:v>
                      </c:pt>
                      <c:pt idx="24290">
                        <c:v>1.8959024888173321</c:v>
                      </c:pt>
                      <c:pt idx="24291">
                        <c:v>2.4015545225814385</c:v>
                      </c:pt>
                      <c:pt idx="24292">
                        <c:v>2.3714081118476007</c:v>
                      </c:pt>
                      <c:pt idx="24293">
                        <c:v>1.9589952165536793</c:v>
                      </c:pt>
                      <c:pt idx="24294">
                        <c:v>1.5883543031413558</c:v>
                      </c:pt>
                      <c:pt idx="24295">
                        <c:v>1.8536437775436776</c:v>
                      </c:pt>
                      <c:pt idx="24296">
                        <c:v>1.115631467031966</c:v>
                      </c:pt>
                      <c:pt idx="24297">
                        <c:v>1.8814695924983731</c:v>
                      </c:pt>
                      <c:pt idx="24298">
                        <c:v>1.7909303259728853</c:v>
                      </c:pt>
                      <c:pt idx="24299">
                        <c:v>1.7488510501167576</c:v>
                      </c:pt>
                      <c:pt idx="24300">
                        <c:v>1.7037960277570328</c:v>
                      </c:pt>
                      <c:pt idx="24301">
                        <c:v>1.7346664572151786</c:v>
                      </c:pt>
                      <c:pt idx="24302">
                        <c:v>2.5797118509598218</c:v>
                      </c:pt>
                      <c:pt idx="24303">
                        <c:v>2.7094875165483221</c:v>
                      </c:pt>
                      <c:pt idx="24304">
                        <c:v>2.5875408845439662</c:v>
                      </c:pt>
                      <c:pt idx="24305">
                        <c:v>2.326060874043502</c:v>
                      </c:pt>
                      <c:pt idx="24306">
                        <c:v>2.3628253476847405</c:v>
                      </c:pt>
                      <c:pt idx="24307">
                        <c:v>3.5427593941909743</c:v>
                      </c:pt>
                      <c:pt idx="24308">
                        <c:v>4.3623452676810466</c:v>
                      </c:pt>
                      <c:pt idx="24309">
                        <c:v>2.2311886127278888</c:v>
                      </c:pt>
                      <c:pt idx="24310">
                        <c:v>2.5011491247033693</c:v>
                      </c:pt>
                      <c:pt idx="24311">
                        <c:v>2.4732620295081036</c:v>
                      </c:pt>
                      <c:pt idx="24312">
                        <c:v>2.0033266088137607</c:v>
                      </c:pt>
                      <c:pt idx="24313">
                        <c:v>2.1820396813530194</c:v>
                      </c:pt>
                      <c:pt idx="24314">
                        <c:v>3.1528666058509116</c:v>
                      </c:pt>
                      <c:pt idx="24315">
                        <c:v>1.545898189554374</c:v>
                      </c:pt>
                      <c:pt idx="24316">
                        <c:v>1.6862802050657453</c:v>
                      </c:pt>
                      <c:pt idx="24317">
                        <c:v>2.0554671545109278</c:v>
                      </c:pt>
                      <c:pt idx="24318">
                        <c:v>0.38858290151760344</c:v>
                      </c:pt>
                      <c:pt idx="24319">
                        <c:v>1.4385050409997682</c:v>
                      </c:pt>
                      <c:pt idx="24320">
                        <c:v>2.274878958010691</c:v>
                      </c:pt>
                      <c:pt idx="24321">
                        <c:v>2.4924046634090544</c:v>
                      </c:pt>
                      <c:pt idx="24322">
                        <c:v>2.161181738703962</c:v>
                      </c:pt>
                      <c:pt idx="24323">
                        <c:v>2.2609803905537222</c:v>
                      </c:pt>
                      <c:pt idx="24324">
                        <c:v>2.317191341532872</c:v>
                      </c:pt>
                      <c:pt idx="24325">
                        <c:v>1.861702595925147</c:v>
                      </c:pt>
                      <c:pt idx="24326">
                        <c:v>3.574232454975967</c:v>
                      </c:pt>
                      <c:pt idx="24327">
                        <c:v>2.2871012738663916</c:v>
                      </c:pt>
                      <c:pt idx="24328">
                        <c:v>2.6048529794201913</c:v>
                      </c:pt>
                      <c:pt idx="24329">
                        <c:v>2.416849348333963</c:v>
                      </c:pt>
                      <c:pt idx="24330">
                        <c:v>4.4236535402657804</c:v>
                      </c:pt>
                      <c:pt idx="24331">
                        <c:v>1.7192637750463329</c:v>
                      </c:pt>
                      <c:pt idx="24332">
                        <c:v>3.7978271730360675</c:v>
                      </c:pt>
                      <c:pt idx="24333">
                        <c:v>1.934939199468684</c:v>
                      </c:pt>
                      <c:pt idx="24334">
                        <c:v>3.1044622725291369</c:v>
                      </c:pt>
                      <c:pt idx="24335">
                        <c:v>3.5462397533265828</c:v>
                      </c:pt>
                      <c:pt idx="24336">
                        <c:v>3.4828585392557416</c:v>
                      </c:pt>
                      <c:pt idx="24337">
                        <c:v>1.5165872202052624</c:v>
                      </c:pt>
                      <c:pt idx="24338">
                        <c:v>3.6372943629711205</c:v>
                      </c:pt>
                      <c:pt idx="24339">
                        <c:v>2.0014380710941686</c:v>
                      </c:pt>
                      <c:pt idx="24340">
                        <c:v>3.127695070144318</c:v>
                      </c:pt>
                      <c:pt idx="24341">
                        <c:v>3.2543095098795565</c:v>
                      </c:pt>
                      <c:pt idx="24342">
                        <c:v>3.0209267622719476</c:v>
                      </c:pt>
                      <c:pt idx="24343">
                        <c:v>1.5346338932306511</c:v>
                      </c:pt>
                      <c:pt idx="24344">
                        <c:v>2.1934346581766428</c:v>
                      </c:pt>
                      <c:pt idx="24345">
                        <c:v>2.5918266984041103</c:v>
                      </c:pt>
                      <c:pt idx="24346">
                        <c:v>2.5510114578726526</c:v>
                      </c:pt>
                      <c:pt idx="24347">
                        <c:v>1.0527841989877558</c:v>
                      </c:pt>
                      <c:pt idx="24348">
                        <c:v>2.6820884829500802</c:v>
                      </c:pt>
                      <c:pt idx="24349">
                        <c:v>2.1782336565277847</c:v>
                      </c:pt>
                      <c:pt idx="24350">
                        <c:v>1.344219822211159</c:v>
                      </c:pt>
                      <c:pt idx="24351">
                        <c:v>3.046049265875697</c:v>
                      </c:pt>
                      <c:pt idx="24352">
                        <c:v>2.9705097664567846</c:v>
                      </c:pt>
                      <c:pt idx="24353">
                        <c:v>3.9020322721589924</c:v>
                      </c:pt>
                      <c:pt idx="24354">
                        <c:v>2.9067545762736855</c:v>
                      </c:pt>
                      <c:pt idx="24355">
                        <c:v>2.0669901761006075</c:v>
                      </c:pt>
                      <c:pt idx="24356">
                        <c:v>2.9761381824548616</c:v>
                      </c:pt>
                      <c:pt idx="24357">
                        <c:v>2.4112214823696969</c:v>
                      </c:pt>
                      <c:pt idx="24358">
                        <c:v>3.2989071063946938</c:v>
                      </c:pt>
                      <c:pt idx="24359">
                        <c:v>4.0153532923050967</c:v>
                      </c:pt>
                      <c:pt idx="24360">
                        <c:v>2.7819684150204265</c:v>
                      </c:pt>
                      <c:pt idx="24361">
                        <c:v>1.6719263355466047</c:v>
                      </c:pt>
                      <c:pt idx="24362">
                        <c:v>3.505638732183546</c:v>
                      </c:pt>
                      <c:pt idx="24363">
                        <c:v>2.2887692330621672</c:v>
                      </c:pt>
                      <c:pt idx="24364">
                        <c:v>3.7354872590521908</c:v>
                      </c:pt>
                      <c:pt idx="24365">
                        <c:v>3.9446991234026951</c:v>
                      </c:pt>
                      <c:pt idx="24366">
                        <c:v>1.6942005411534944</c:v>
                      </c:pt>
                      <c:pt idx="24367">
                        <c:v>1.3422261856509625</c:v>
                      </c:pt>
                      <c:pt idx="24368">
                        <c:v>2.8624781305151417</c:v>
                      </c:pt>
                      <c:pt idx="24369">
                        <c:v>4.3930532623025016</c:v>
                      </c:pt>
                      <c:pt idx="24370">
                        <c:v>1.6461188240041444</c:v>
                      </c:pt>
                      <c:pt idx="24371">
                        <c:v>3.1865104859260938</c:v>
                      </c:pt>
                      <c:pt idx="24372">
                        <c:v>3.8622407789086766</c:v>
                      </c:pt>
                      <c:pt idx="24373">
                        <c:v>4.0780824194476457</c:v>
                      </c:pt>
                      <c:pt idx="24374">
                        <c:v>3.3888273950147632</c:v>
                      </c:pt>
                      <c:pt idx="24375">
                        <c:v>0.98637092376639379</c:v>
                      </c:pt>
                      <c:pt idx="24376">
                        <c:v>2.7975067034667127</c:v>
                      </c:pt>
                      <c:pt idx="24377">
                        <c:v>2.8866102188360432</c:v>
                      </c:pt>
                      <c:pt idx="24378">
                        <c:v>4.1211181568788211</c:v>
                      </c:pt>
                      <c:pt idx="24379">
                        <c:v>3.1845531137928598</c:v>
                      </c:pt>
                      <c:pt idx="24380">
                        <c:v>4.1999562226396057</c:v>
                      </c:pt>
                      <c:pt idx="24381">
                        <c:v>5.8349062906817748</c:v>
                      </c:pt>
                      <c:pt idx="24382">
                        <c:v>5.2015668068385645</c:v>
                      </c:pt>
                      <c:pt idx="24383">
                        <c:v>5.282907226042</c:v>
                      </c:pt>
                      <c:pt idx="24384">
                        <c:v>3.4731079644543854</c:v>
                      </c:pt>
                      <c:pt idx="24385">
                        <c:v>2.2103531490595039</c:v>
                      </c:pt>
                      <c:pt idx="24386">
                        <c:v>2.4907701065181787</c:v>
                      </c:pt>
                      <c:pt idx="24387">
                        <c:v>3.359140686431644</c:v>
                      </c:pt>
                      <c:pt idx="24388">
                        <c:v>2.769387143085499</c:v>
                      </c:pt>
                      <c:pt idx="24389">
                        <c:v>2.0939317961269448</c:v>
                      </c:pt>
                      <c:pt idx="24390">
                        <c:v>1.5351474779713474</c:v>
                      </c:pt>
                      <c:pt idx="24391">
                        <c:v>1.6343254060756389</c:v>
                      </c:pt>
                      <c:pt idx="24392">
                        <c:v>1.0666164286923667</c:v>
                      </c:pt>
                      <c:pt idx="24393">
                        <c:v>0.95860277667102745</c:v>
                      </c:pt>
                      <c:pt idx="24394">
                        <c:v>1.8709519129274448</c:v>
                      </c:pt>
                      <c:pt idx="24395">
                        <c:v>1.0386921767290531</c:v>
                      </c:pt>
                      <c:pt idx="24396">
                        <c:v>0.28103451376171651</c:v>
                      </c:pt>
                      <c:pt idx="24397">
                        <c:v>0.85464254330315903</c:v>
                      </c:pt>
                      <c:pt idx="24398">
                        <c:v>0.87198169832040129</c:v>
                      </c:pt>
                      <c:pt idx="24399">
                        <c:v>0.586824909791962</c:v>
                      </c:pt>
                      <c:pt idx="24400">
                        <c:v>2.0004286108985618</c:v>
                      </c:pt>
                      <c:pt idx="24401">
                        <c:v>2.7796786656778418</c:v>
                      </c:pt>
                      <c:pt idx="24402">
                        <c:v>2.1910465840581637</c:v>
                      </c:pt>
                      <c:pt idx="24403">
                        <c:v>5.8366054306236324</c:v>
                      </c:pt>
                      <c:pt idx="24404">
                        <c:v>1.6146217231593907</c:v>
                      </c:pt>
                      <c:pt idx="24405">
                        <c:v>4.5208069500199572</c:v>
                      </c:pt>
                      <c:pt idx="24406">
                        <c:v>3.9754958267165574</c:v>
                      </c:pt>
                      <c:pt idx="24407">
                        <c:v>2.5882192329155016</c:v>
                      </c:pt>
                      <c:pt idx="24408">
                        <c:v>4.2658793594820343</c:v>
                      </c:pt>
                      <c:pt idx="24409">
                        <c:v>4.2230427212027699</c:v>
                      </c:pt>
                      <c:pt idx="24410">
                        <c:v>4.0048469766968928</c:v>
                      </c:pt>
                      <c:pt idx="24411">
                        <c:v>5.8424570920485106</c:v>
                      </c:pt>
                      <c:pt idx="24412">
                        <c:v>5.6160007930147051</c:v>
                      </c:pt>
                      <c:pt idx="24413">
                        <c:v>1.5270628016419066</c:v>
                      </c:pt>
                      <c:pt idx="24414">
                        <c:v>1.0451470112091801</c:v>
                      </c:pt>
                      <c:pt idx="24415">
                        <c:v>2.4188635962056346</c:v>
                      </c:pt>
                      <c:pt idx="24416">
                        <c:v>3.1424571188833541</c:v>
                      </c:pt>
                      <c:pt idx="24417">
                        <c:v>5.3580470373772879</c:v>
                      </c:pt>
                      <c:pt idx="24418">
                        <c:v>2.6929584282898955</c:v>
                      </c:pt>
                      <c:pt idx="24419">
                        <c:v>2.7060153327555385</c:v>
                      </c:pt>
                      <c:pt idx="24420">
                        <c:v>1.4162065300611077</c:v>
                      </c:pt>
                      <c:pt idx="24421">
                        <c:v>2.5483950391442116</c:v>
                      </c:pt>
                      <c:pt idx="24422">
                        <c:v>1.8441409261514483</c:v>
                      </c:pt>
                      <c:pt idx="24423">
                        <c:v>2.740653244461829</c:v>
                      </c:pt>
                      <c:pt idx="24424">
                        <c:v>1.9281536457905999</c:v>
                      </c:pt>
                      <c:pt idx="24425">
                        <c:v>2.4493881095048389</c:v>
                      </c:pt>
                      <c:pt idx="24426">
                        <c:v>3.1203668561393387</c:v>
                      </c:pt>
                      <c:pt idx="24427">
                        <c:v>2.0392139628404173</c:v>
                      </c:pt>
                      <c:pt idx="24428">
                        <c:v>3.8018970818054068</c:v>
                      </c:pt>
                      <c:pt idx="24429">
                        <c:v>3.1470128937687587</c:v>
                      </c:pt>
                      <c:pt idx="24430">
                        <c:v>4.3732838155760545</c:v>
                      </c:pt>
                      <c:pt idx="24431">
                        <c:v>3.2476274962392857</c:v>
                      </c:pt>
                      <c:pt idx="24432">
                        <c:v>3.4118574496889673</c:v>
                      </c:pt>
                      <c:pt idx="24433">
                        <c:v>3.2768694424655092</c:v>
                      </c:pt>
                      <c:pt idx="24434">
                        <c:v>1.8647353118869014</c:v>
                      </c:pt>
                      <c:pt idx="24435">
                        <c:v>3.2027461087294942</c:v>
                      </c:pt>
                      <c:pt idx="24436">
                        <c:v>2.8293482060328858</c:v>
                      </c:pt>
                      <c:pt idx="24437">
                        <c:v>3.3334679360653414</c:v>
                      </c:pt>
                      <c:pt idx="24438">
                        <c:v>2.7945104989471066</c:v>
                      </c:pt>
                      <c:pt idx="24439">
                        <c:v>3.2065555758192925</c:v>
                      </c:pt>
                      <c:pt idx="24440">
                        <c:v>3.7763783903323036</c:v>
                      </c:pt>
                      <c:pt idx="24441">
                        <c:v>2.5239458838765949</c:v>
                      </c:pt>
                      <c:pt idx="24442">
                        <c:v>2.7835452792679467</c:v>
                      </c:pt>
                      <c:pt idx="24443">
                        <c:v>1.8740390397247069</c:v>
                      </c:pt>
                      <c:pt idx="24444">
                        <c:v>3.3145975719904879</c:v>
                      </c:pt>
                      <c:pt idx="24445">
                        <c:v>2.4436922689911915</c:v>
                      </c:pt>
                      <c:pt idx="24446">
                        <c:v>1.8648359652597044</c:v>
                      </c:pt>
                      <c:pt idx="24447">
                        <c:v>2.3950963317209646</c:v>
                      </c:pt>
                      <c:pt idx="24448">
                        <c:v>3.0095728972708491</c:v>
                      </c:pt>
                      <c:pt idx="24449">
                        <c:v>2.4659612598914689</c:v>
                      </c:pt>
                      <c:pt idx="24450">
                        <c:v>1.2747980299266248</c:v>
                      </c:pt>
                      <c:pt idx="24451">
                        <c:v>3.2085690797656472</c:v>
                      </c:pt>
                      <c:pt idx="24452">
                        <c:v>3.7079624110235812</c:v>
                      </c:pt>
                      <c:pt idx="24453">
                        <c:v>2.9394978189396226</c:v>
                      </c:pt>
                      <c:pt idx="24454">
                        <c:v>2.8056286411656686</c:v>
                      </c:pt>
                      <c:pt idx="24455">
                        <c:v>2.275834865914379</c:v>
                      </c:pt>
                      <c:pt idx="24456">
                        <c:v>2.1166512568704832</c:v>
                      </c:pt>
                      <c:pt idx="24457">
                        <c:v>2.3473503879510509</c:v>
                      </c:pt>
                      <c:pt idx="24458">
                        <c:v>2.23125892726762</c:v>
                      </c:pt>
                      <c:pt idx="24459">
                        <c:v>3.891094128535884</c:v>
                      </c:pt>
                      <c:pt idx="24460">
                        <c:v>2.5945781314128644</c:v>
                      </c:pt>
                      <c:pt idx="24461">
                        <c:v>2.9715714781259468</c:v>
                      </c:pt>
                      <c:pt idx="24462">
                        <c:v>2.5152458997700387</c:v>
                      </c:pt>
                      <c:pt idx="24463">
                        <c:v>2.8227171773875406</c:v>
                      </c:pt>
                      <c:pt idx="24464">
                        <c:v>2.6710967310861342</c:v>
                      </c:pt>
                      <c:pt idx="24465">
                        <c:v>2.5195221574396807</c:v>
                      </c:pt>
                      <c:pt idx="24466">
                        <c:v>1.5830211588901659</c:v>
                      </c:pt>
                      <c:pt idx="24467">
                        <c:v>0.89370306943352795</c:v>
                      </c:pt>
                      <c:pt idx="24468">
                        <c:v>1.970301050785231</c:v>
                      </c:pt>
                      <c:pt idx="24469">
                        <c:v>2.341684408005297</c:v>
                      </c:pt>
                      <c:pt idx="24470">
                        <c:v>1.6400293995611193</c:v>
                      </c:pt>
                      <c:pt idx="24471">
                        <c:v>2.0438066220141602</c:v>
                      </c:pt>
                      <c:pt idx="24472">
                        <c:v>1.0874123882373588</c:v>
                      </c:pt>
                      <c:pt idx="24473">
                        <c:v>1.7587671650820682</c:v>
                      </c:pt>
                      <c:pt idx="24474">
                        <c:v>1.3865737940768432</c:v>
                      </c:pt>
                      <c:pt idx="24475">
                        <c:v>1.3961599081890039</c:v>
                      </c:pt>
                      <c:pt idx="24476">
                        <c:v>2.7330555320795078</c:v>
                      </c:pt>
                      <c:pt idx="24477">
                        <c:v>2.7728992564506139</c:v>
                      </c:pt>
                      <c:pt idx="24478">
                        <c:v>2.8521282751285821</c:v>
                      </c:pt>
                      <c:pt idx="24479">
                        <c:v>2.358115924522131</c:v>
                      </c:pt>
                      <c:pt idx="24480">
                        <c:v>2.9295950721950996</c:v>
                      </c:pt>
                      <c:pt idx="24481">
                        <c:v>4.1035090391292117</c:v>
                      </c:pt>
                      <c:pt idx="24482">
                        <c:v>4.3870580775864543</c:v>
                      </c:pt>
                      <c:pt idx="24483">
                        <c:v>3.0984079775181415</c:v>
                      </c:pt>
                      <c:pt idx="24484">
                        <c:v>3.6595264231269904</c:v>
                      </c:pt>
                      <c:pt idx="24485">
                        <c:v>4.096129392269714</c:v>
                      </c:pt>
                      <c:pt idx="24486">
                        <c:v>2.5438213485300785</c:v>
                      </c:pt>
                      <c:pt idx="24487">
                        <c:v>2.8359383088414405</c:v>
                      </c:pt>
                      <c:pt idx="24488">
                        <c:v>2.2617832619764355</c:v>
                      </c:pt>
                      <c:pt idx="24489">
                        <c:v>3.3366196765373677</c:v>
                      </c:pt>
                      <c:pt idx="24490">
                        <c:v>2.6666027779180106</c:v>
                      </c:pt>
                      <c:pt idx="24491">
                        <c:v>2.193680494921435</c:v>
                      </c:pt>
                      <c:pt idx="24492">
                        <c:v>2.4623777510987681</c:v>
                      </c:pt>
                      <c:pt idx="24493">
                        <c:v>1.4018196290788221</c:v>
                      </c:pt>
                      <c:pt idx="24494">
                        <c:v>1.7524940920386392</c:v>
                      </c:pt>
                      <c:pt idx="24495">
                        <c:v>1.4712751123967123</c:v>
                      </c:pt>
                      <c:pt idx="24496">
                        <c:v>2.6856711115234297</c:v>
                      </c:pt>
                      <c:pt idx="24497">
                        <c:v>1.5109109712459465</c:v>
                      </c:pt>
                      <c:pt idx="24498">
                        <c:v>1.9262603916138383</c:v>
                      </c:pt>
                      <c:pt idx="24499">
                        <c:v>2.1880746696156761</c:v>
                      </c:pt>
                      <c:pt idx="24500">
                        <c:v>2.6772268603745792</c:v>
                      </c:pt>
                      <c:pt idx="24501">
                        <c:v>3.2585479789072735</c:v>
                      </c:pt>
                      <c:pt idx="24502">
                        <c:v>3.7775969020273261</c:v>
                      </c:pt>
                      <c:pt idx="24503">
                        <c:v>2.3893170395332102</c:v>
                      </c:pt>
                      <c:pt idx="24504">
                        <c:v>1.9385718305517237</c:v>
                      </c:pt>
                      <c:pt idx="24505">
                        <c:v>3.2166838643260238</c:v>
                      </c:pt>
                      <c:pt idx="24506">
                        <c:v>2.0188439576223547</c:v>
                      </c:pt>
                      <c:pt idx="24507">
                        <c:v>3.1167964889498583</c:v>
                      </c:pt>
                      <c:pt idx="24508">
                        <c:v>2.2411368193290517</c:v>
                      </c:pt>
                      <c:pt idx="24509">
                        <c:v>0.9753638618699475</c:v>
                      </c:pt>
                      <c:pt idx="24510">
                        <c:v>2.875916311578671</c:v>
                      </c:pt>
                      <c:pt idx="24511">
                        <c:v>2.9286536848708336</c:v>
                      </c:pt>
                      <c:pt idx="24512">
                        <c:v>2.5491484246300908</c:v>
                      </c:pt>
                      <c:pt idx="24513">
                        <c:v>1.7136872754290908</c:v>
                      </c:pt>
                      <c:pt idx="24514">
                        <c:v>1.9281181981436546</c:v>
                      </c:pt>
                      <c:pt idx="24515">
                        <c:v>2.4166209829010326</c:v>
                      </c:pt>
                      <c:pt idx="24516">
                        <c:v>2.9077814013055567</c:v>
                      </c:pt>
                      <c:pt idx="24517">
                        <c:v>2.4077746024988178</c:v>
                      </c:pt>
                      <c:pt idx="24518">
                        <c:v>2.5259241240202308</c:v>
                      </c:pt>
                      <c:pt idx="24519">
                        <c:v>2.7823856649325793</c:v>
                      </c:pt>
                      <c:pt idx="24520">
                        <c:v>2.5293981699887729</c:v>
                      </c:pt>
                      <c:pt idx="24521">
                        <c:v>2.8462568241416104</c:v>
                      </c:pt>
                      <c:pt idx="24522">
                        <c:v>3.4187912826672062</c:v>
                      </c:pt>
                      <c:pt idx="24523">
                        <c:v>3.1739054336870618</c:v>
                      </c:pt>
                      <c:pt idx="24524">
                        <c:v>2.1676360612907741</c:v>
                      </c:pt>
                      <c:pt idx="24525">
                        <c:v>2.1926430485976045</c:v>
                      </c:pt>
                      <c:pt idx="24526">
                        <c:v>3.4893327008567678</c:v>
                      </c:pt>
                      <c:pt idx="24527">
                        <c:v>3.7532959546069482</c:v>
                      </c:pt>
                      <c:pt idx="24528">
                        <c:v>5.2607523233255264</c:v>
                      </c:pt>
                      <c:pt idx="24529">
                        <c:v>3.2440942727177298</c:v>
                      </c:pt>
                      <c:pt idx="24530">
                        <c:v>3.5681778019761978</c:v>
                      </c:pt>
                      <c:pt idx="24531">
                        <c:v>3.8025123443211424</c:v>
                      </c:pt>
                      <c:pt idx="24532">
                        <c:v>3.785127911486637</c:v>
                      </c:pt>
                      <c:pt idx="24533">
                        <c:v>3.7288269271989156</c:v>
                      </c:pt>
                      <c:pt idx="24534">
                        <c:v>4.0146619852816263</c:v>
                      </c:pt>
                      <c:pt idx="24535">
                        <c:v>3.1252900525664722</c:v>
                      </c:pt>
                      <c:pt idx="24536">
                        <c:v>4.4963580082243864</c:v>
                      </c:pt>
                      <c:pt idx="24537">
                        <c:v>4.0032217736707532</c:v>
                      </c:pt>
                      <c:pt idx="24538">
                        <c:v>1.3374401691321893</c:v>
                      </c:pt>
                      <c:pt idx="24539">
                        <c:v>1.7840113278861987</c:v>
                      </c:pt>
                      <c:pt idx="24540">
                        <c:v>3.064731220056605</c:v>
                      </c:pt>
                      <c:pt idx="24541">
                        <c:v>2.8824622888626594</c:v>
                      </c:pt>
                      <c:pt idx="24542">
                        <c:v>1.5245260820320623</c:v>
                      </c:pt>
                      <c:pt idx="24543">
                        <c:v>2.6643701062253005</c:v>
                      </c:pt>
                      <c:pt idx="24544">
                        <c:v>2.975648970611692</c:v>
                      </c:pt>
                      <c:pt idx="24545">
                        <c:v>2.3085891777789196</c:v>
                      </c:pt>
                      <c:pt idx="24546">
                        <c:v>2.9230680952231061</c:v>
                      </c:pt>
                      <c:pt idx="24547">
                        <c:v>3.1424483924526116</c:v>
                      </c:pt>
                      <c:pt idx="24548">
                        <c:v>2.7759316205775701</c:v>
                      </c:pt>
                      <c:pt idx="24549">
                        <c:v>2.0099499651426922</c:v>
                      </c:pt>
                      <c:pt idx="24550">
                        <c:v>0.14481583661655545</c:v>
                      </c:pt>
                      <c:pt idx="24551">
                        <c:v>1.3760336897262659</c:v>
                      </c:pt>
                      <c:pt idx="24552">
                        <c:v>2.5250266448340875</c:v>
                      </c:pt>
                      <c:pt idx="24553">
                        <c:v>3.5897600275556334</c:v>
                      </c:pt>
                      <c:pt idx="24554">
                        <c:v>3.7872917802414205</c:v>
                      </c:pt>
                      <c:pt idx="24555">
                        <c:v>2.7830342117711502</c:v>
                      </c:pt>
                      <c:pt idx="24556">
                        <c:v>3.7220530913703147</c:v>
                      </c:pt>
                      <c:pt idx="24557">
                        <c:v>2.2212447879614294</c:v>
                      </c:pt>
                      <c:pt idx="24558">
                        <c:v>2.9003211797479431</c:v>
                      </c:pt>
                      <c:pt idx="24559">
                        <c:v>2.3523364752176499</c:v>
                      </c:pt>
                      <c:pt idx="24560">
                        <c:v>2.9940776122631498</c:v>
                      </c:pt>
                      <c:pt idx="24561">
                        <c:v>1.9937768493899277</c:v>
                      </c:pt>
                      <c:pt idx="24562">
                        <c:v>2.9413034367952218</c:v>
                      </c:pt>
                      <c:pt idx="24563">
                        <c:v>2.1458991230829705</c:v>
                      </c:pt>
                      <c:pt idx="24564">
                        <c:v>1.3945802088720434</c:v>
                      </c:pt>
                      <c:pt idx="24565">
                        <c:v>1.7166298565462719</c:v>
                      </c:pt>
                      <c:pt idx="24566">
                        <c:v>1.2219507098590039</c:v>
                      </c:pt>
                      <c:pt idx="24567">
                        <c:v>1.798306295375093</c:v>
                      </c:pt>
                      <c:pt idx="24568">
                        <c:v>0.90080390401774568</c:v>
                      </c:pt>
                      <c:pt idx="24569">
                        <c:v>0.71614614517909125</c:v>
                      </c:pt>
                      <c:pt idx="24570">
                        <c:v>0.59299543938672139</c:v>
                      </c:pt>
                      <c:pt idx="24571">
                        <c:v>1.0006085437434795</c:v>
                      </c:pt>
                      <c:pt idx="24572">
                        <c:v>0.75461646576621155</c:v>
                      </c:pt>
                      <c:pt idx="24573">
                        <c:v>0.57003608116163929</c:v>
                      </c:pt>
                      <c:pt idx="24574">
                        <c:v>0.39205553707271801</c:v>
                      </c:pt>
                      <c:pt idx="24575">
                        <c:v>0.80230571768749293</c:v>
                      </c:pt>
                      <c:pt idx="24576">
                        <c:v>2.051858070028266</c:v>
                      </c:pt>
                      <c:pt idx="24577">
                        <c:v>2.7879503785037367</c:v>
                      </c:pt>
                      <c:pt idx="24578">
                        <c:v>2.4529038484340848</c:v>
                      </c:pt>
                      <c:pt idx="24579">
                        <c:v>3.8743100402211792</c:v>
                      </c:pt>
                      <c:pt idx="24580">
                        <c:v>3.4618684096546142</c:v>
                      </c:pt>
                      <c:pt idx="24581">
                        <c:v>3.8906887463937978</c:v>
                      </c:pt>
                      <c:pt idx="24582">
                        <c:v>2.1550109349862354</c:v>
                      </c:pt>
                      <c:pt idx="24583">
                        <c:v>2.8435903637734103</c:v>
                      </c:pt>
                      <c:pt idx="24584">
                        <c:v>3.8744624081632368</c:v>
                      </c:pt>
                      <c:pt idx="24585">
                        <c:v>1.9682966021422719</c:v>
                      </c:pt>
                      <c:pt idx="24586">
                        <c:v>2.4455034555436734</c:v>
                      </c:pt>
                      <c:pt idx="24587">
                        <c:v>2.6085756722212112</c:v>
                      </c:pt>
                      <c:pt idx="24588">
                        <c:v>1.9675464024599354</c:v>
                      </c:pt>
                      <c:pt idx="24589">
                        <c:v>1.8379333531831774</c:v>
                      </c:pt>
                      <c:pt idx="24590">
                        <c:v>1.6060612286469835</c:v>
                      </c:pt>
                      <c:pt idx="24591">
                        <c:v>1.29893753221561</c:v>
                      </c:pt>
                      <c:pt idx="24592">
                        <c:v>1.4180993187379423</c:v>
                      </c:pt>
                      <c:pt idx="24593">
                        <c:v>1.5272601093616844</c:v>
                      </c:pt>
                      <c:pt idx="24594">
                        <c:v>1.0554303936705622</c:v>
                      </c:pt>
                      <c:pt idx="24595">
                        <c:v>1.7631220890356594</c:v>
                      </c:pt>
                      <c:pt idx="24596">
                        <c:v>1.0878555246299841</c:v>
                      </c:pt>
                      <c:pt idx="24597">
                        <c:v>0.75910159744669392</c:v>
                      </c:pt>
                      <c:pt idx="24598">
                        <c:v>1.1476175417627115</c:v>
                      </c:pt>
                      <c:pt idx="24599">
                        <c:v>0.65868544908517179</c:v>
                      </c:pt>
                      <c:pt idx="24600">
                        <c:v>1.0910734754751867</c:v>
                      </c:pt>
                      <c:pt idx="24601">
                        <c:v>1.3702200181895787</c:v>
                      </c:pt>
                      <c:pt idx="24602">
                        <c:v>2.3522837409887538</c:v>
                      </c:pt>
                      <c:pt idx="24603">
                        <c:v>2.4678071148721901</c:v>
                      </c:pt>
                      <c:pt idx="24604">
                        <c:v>1.4277789208629967</c:v>
                      </c:pt>
                      <c:pt idx="24605">
                        <c:v>2.5278044766494037</c:v>
                      </c:pt>
                      <c:pt idx="24606">
                        <c:v>2.4458393403256418</c:v>
                      </c:pt>
                      <c:pt idx="24607">
                        <c:v>2.0118532343342568</c:v>
                      </c:pt>
                      <c:pt idx="24608">
                        <c:v>2.882351128209045</c:v>
                      </c:pt>
                      <c:pt idx="24609">
                        <c:v>2.9847699908413774</c:v>
                      </c:pt>
                      <c:pt idx="24610">
                        <c:v>1.3864244484743697</c:v>
                      </c:pt>
                      <c:pt idx="24611">
                        <c:v>2.8086819883405729</c:v>
                      </c:pt>
                      <c:pt idx="24612">
                        <c:v>1.0849532064664724</c:v>
                      </c:pt>
                      <c:pt idx="24613">
                        <c:v>2.6753623690789614</c:v>
                      </c:pt>
                      <c:pt idx="24614">
                        <c:v>2.0590263122422487</c:v>
                      </c:pt>
                      <c:pt idx="24615">
                        <c:v>2.4164158301410685</c:v>
                      </c:pt>
                      <c:pt idx="24616">
                        <c:v>1.8755221040125651</c:v>
                      </c:pt>
                      <c:pt idx="24617">
                        <c:v>1.0739776451006169</c:v>
                      </c:pt>
                      <c:pt idx="24618">
                        <c:v>2.3186897080801718</c:v>
                      </c:pt>
                      <c:pt idx="24619">
                        <c:v>2.192046390690416</c:v>
                      </c:pt>
                      <c:pt idx="24620">
                        <c:v>1.103781443838092</c:v>
                      </c:pt>
                      <c:pt idx="24621">
                        <c:v>1.8891829419426533</c:v>
                      </c:pt>
                      <c:pt idx="24622">
                        <c:v>1.8021586388826569</c:v>
                      </c:pt>
                      <c:pt idx="24623">
                        <c:v>1.1439481937209928</c:v>
                      </c:pt>
                      <c:pt idx="24624">
                        <c:v>1.332468246188631</c:v>
                      </c:pt>
                      <c:pt idx="24625">
                        <c:v>1.8625501852306787</c:v>
                      </c:pt>
                      <c:pt idx="24626">
                        <c:v>2.9021666633117964</c:v>
                      </c:pt>
                      <c:pt idx="24627">
                        <c:v>3.7682242931091019</c:v>
                      </c:pt>
                      <c:pt idx="24628">
                        <c:v>2.7963066342868088</c:v>
                      </c:pt>
                      <c:pt idx="24629">
                        <c:v>3.9549498207160272</c:v>
                      </c:pt>
                      <c:pt idx="24630">
                        <c:v>2.5514565996397747</c:v>
                      </c:pt>
                      <c:pt idx="24631">
                        <c:v>5.1577165476531457</c:v>
                      </c:pt>
                      <c:pt idx="24632">
                        <c:v>4.2403510900362527</c:v>
                      </c:pt>
                      <c:pt idx="24633">
                        <c:v>2.2695082947750618</c:v>
                      </c:pt>
                      <c:pt idx="24634">
                        <c:v>4.5966013176499798</c:v>
                      </c:pt>
                      <c:pt idx="24635">
                        <c:v>5.2274269867867362</c:v>
                      </c:pt>
                      <c:pt idx="24636">
                        <c:v>2.9621163851944763</c:v>
                      </c:pt>
                      <c:pt idx="24637">
                        <c:v>5.1969375197763021</c:v>
                      </c:pt>
                      <c:pt idx="24638">
                        <c:v>1.8754227991756816</c:v>
                      </c:pt>
                      <c:pt idx="24639">
                        <c:v>3.7341197203001726</c:v>
                      </c:pt>
                      <c:pt idx="24640">
                        <c:v>4.3911493284598091</c:v>
                      </c:pt>
                      <c:pt idx="24641">
                        <c:v>4.9902852308004633</c:v>
                      </c:pt>
                      <c:pt idx="24642">
                        <c:v>3.1879875640154927</c:v>
                      </c:pt>
                      <c:pt idx="24643">
                        <c:v>4.0736455732094043</c:v>
                      </c:pt>
                      <c:pt idx="24644">
                        <c:v>2.9969037289306821</c:v>
                      </c:pt>
                      <c:pt idx="24645">
                        <c:v>2.8959353596483819</c:v>
                      </c:pt>
                      <c:pt idx="24646">
                        <c:v>2.2169870398470519</c:v>
                      </c:pt>
                      <c:pt idx="24647">
                        <c:v>2.6924273427599519</c:v>
                      </c:pt>
                      <c:pt idx="24648">
                        <c:v>2.0569327945214404</c:v>
                      </c:pt>
                      <c:pt idx="24649">
                        <c:v>2.7157848221058618</c:v>
                      </c:pt>
                      <c:pt idx="24650">
                        <c:v>0.37196456612579482</c:v>
                      </c:pt>
                      <c:pt idx="24651">
                        <c:v>3.7299896598467974</c:v>
                      </c:pt>
                      <c:pt idx="24652">
                        <c:v>4.9877233371903085</c:v>
                      </c:pt>
                      <c:pt idx="24653">
                        <c:v>5.1067986843495028</c:v>
                      </c:pt>
                      <c:pt idx="24654">
                        <c:v>7.1404866282916553</c:v>
                      </c:pt>
                      <c:pt idx="24655">
                        <c:v>6.5891054948281003</c:v>
                      </c:pt>
                      <c:pt idx="24656">
                        <c:v>3.9515326323958795</c:v>
                      </c:pt>
                      <c:pt idx="24657">
                        <c:v>5.4138018382602739</c:v>
                      </c:pt>
                      <c:pt idx="24658">
                        <c:v>5.2520377874691508</c:v>
                      </c:pt>
                      <c:pt idx="24659">
                        <c:v>3.6394306003546131</c:v>
                      </c:pt>
                      <c:pt idx="24660">
                        <c:v>2.7648932876907262</c:v>
                      </c:pt>
                      <c:pt idx="24661">
                        <c:v>4.2181461110082159</c:v>
                      </c:pt>
                      <c:pt idx="24662">
                        <c:v>3.1508748421473896</c:v>
                      </c:pt>
                      <c:pt idx="24663">
                        <c:v>2.4107921273781656</c:v>
                      </c:pt>
                      <c:pt idx="24664">
                        <c:v>2.423620398414883</c:v>
                      </c:pt>
                      <c:pt idx="24665">
                        <c:v>1.6167288150591015</c:v>
                      </c:pt>
                      <c:pt idx="24666">
                        <c:v>2.3096926952776893</c:v>
                      </c:pt>
                      <c:pt idx="24667">
                        <c:v>1.5421764589785776</c:v>
                      </c:pt>
                      <c:pt idx="24668">
                        <c:v>1.7265967726976257</c:v>
                      </c:pt>
                      <c:pt idx="24669">
                        <c:v>1.0455724565425157</c:v>
                      </c:pt>
                      <c:pt idx="24670">
                        <c:v>0.96062513919633252</c:v>
                      </c:pt>
                      <c:pt idx="24671">
                        <c:v>0.92106340940430276</c:v>
                      </c:pt>
                      <c:pt idx="24672">
                        <c:v>0.93951088518609394</c:v>
                      </c:pt>
                      <c:pt idx="24673">
                        <c:v>1.2458130763587436</c:v>
                      </c:pt>
                      <c:pt idx="24674">
                        <c:v>0.86302788040169809</c:v>
                      </c:pt>
                      <c:pt idx="24675">
                        <c:v>1.1767806377727217</c:v>
                      </c:pt>
                      <c:pt idx="24676">
                        <c:v>1.9072188683158338</c:v>
                      </c:pt>
                      <c:pt idx="24677">
                        <c:v>2.0302815362156132</c:v>
                      </c:pt>
                      <c:pt idx="24678">
                        <c:v>2.6644091137183534</c:v>
                      </c:pt>
                      <c:pt idx="24679">
                        <c:v>2.0163152649355967</c:v>
                      </c:pt>
                      <c:pt idx="24680">
                        <c:v>2.9825399776114461</c:v>
                      </c:pt>
                      <c:pt idx="24681">
                        <c:v>3.3854333159076213</c:v>
                      </c:pt>
                      <c:pt idx="24682">
                        <c:v>3.8807840542294589</c:v>
                      </c:pt>
                      <c:pt idx="24683">
                        <c:v>3.0958890892723425</c:v>
                      </c:pt>
                      <c:pt idx="24684">
                        <c:v>2.3637348661082389</c:v>
                      </c:pt>
                      <c:pt idx="24685">
                        <c:v>2.3797119676076712</c:v>
                      </c:pt>
                      <c:pt idx="24686">
                        <c:v>2.4143341055823959</c:v>
                      </c:pt>
                      <c:pt idx="24687">
                        <c:v>1.726743973043559</c:v>
                      </c:pt>
                      <c:pt idx="24688">
                        <c:v>1.7099970068693533</c:v>
                      </c:pt>
                      <c:pt idx="24689">
                        <c:v>2.8109276771963598</c:v>
                      </c:pt>
                      <c:pt idx="24690">
                        <c:v>0.68976143246624988</c:v>
                      </c:pt>
                      <c:pt idx="24691">
                        <c:v>2.0770626313448535</c:v>
                      </c:pt>
                      <c:pt idx="24692">
                        <c:v>2.2387288382703008</c:v>
                      </c:pt>
                      <c:pt idx="24693">
                        <c:v>1.9201644409390777</c:v>
                      </c:pt>
                      <c:pt idx="24694">
                        <c:v>1.6321162624118357</c:v>
                      </c:pt>
                      <c:pt idx="24695">
                        <c:v>1.5848245571026607</c:v>
                      </c:pt>
                      <c:pt idx="24696">
                        <c:v>1.687836613756013</c:v>
                      </c:pt>
                      <c:pt idx="24697">
                        <c:v>1.9245974786128226</c:v>
                      </c:pt>
                      <c:pt idx="24698">
                        <c:v>1.5743850012676832</c:v>
                      </c:pt>
                      <c:pt idx="24699">
                        <c:v>1.2122245556414688</c:v>
                      </c:pt>
                      <c:pt idx="24700">
                        <c:v>0.49712291858085017</c:v>
                      </c:pt>
                      <c:pt idx="24701">
                        <c:v>2.5770933766297608</c:v>
                      </c:pt>
                      <c:pt idx="24702">
                        <c:v>2.3988996669798222</c:v>
                      </c:pt>
                      <c:pt idx="24703">
                        <c:v>1.6011776111871669</c:v>
                      </c:pt>
                      <c:pt idx="24704">
                        <c:v>2.0595216429531646</c:v>
                      </c:pt>
                      <c:pt idx="24705">
                        <c:v>4.0002799019019628</c:v>
                      </c:pt>
                      <c:pt idx="24706">
                        <c:v>2.3932786496739618</c:v>
                      </c:pt>
                      <c:pt idx="24707">
                        <c:v>1.8936807202405537</c:v>
                      </c:pt>
                      <c:pt idx="24708">
                        <c:v>2.8681989387250861</c:v>
                      </c:pt>
                      <c:pt idx="24709">
                        <c:v>2.8952266474563544</c:v>
                      </c:pt>
                      <c:pt idx="24710">
                        <c:v>1.1783983411318586</c:v>
                      </c:pt>
                      <c:pt idx="24711">
                        <c:v>0.87937183988790135</c:v>
                      </c:pt>
                      <c:pt idx="24712">
                        <c:v>1.8055522581927748</c:v>
                      </c:pt>
                      <c:pt idx="24713">
                        <c:v>0.97934293363953095</c:v>
                      </c:pt>
                      <c:pt idx="24714">
                        <c:v>1.6409782361733074</c:v>
                      </c:pt>
                      <c:pt idx="24715">
                        <c:v>1.0752603675002268</c:v>
                      </c:pt>
                      <c:pt idx="24716">
                        <c:v>1.1958509283680385</c:v>
                      </c:pt>
                      <c:pt idx="24717">
                        <c:v>0.6557168468172957</c:v>
                      </c:pt>
                      <c:pt idx="24718">
                        <c:v>1.2976075896873898</c:v>
                      </c:pt>
                      <c:pt idx="24719">
                        <c:v>0.46888530640908133</c:v>
                      </c:pt>
                      <c:pt idx="24720">
                        <c:v>0.79044204953319297</c:v>
                      </c:pt>
                      <c:pt idx="24721">
                        <c:v>0.67183423101280049</c:v>
                      </c:pt>
                      <c:pt idx="24722">
                        <c:v>0.81486219809603511</c:v>
                      </c:pt>
                      <c:pt idx="24723">
                        <c:v>0.72282139303893933</c:v>
                      </c:pt>
                      <c:pt idx="24724">
                        <c:v>0.3481211780443102</c:v>
                      </c:pt>
                      <c:pt idx="24725">
                        <c:v>1.6676846148759301</c:v>
                      </c:pt>
                      <c:pt idx="24726">
                        <c:v>1.9181807484559825</c:v>
                      </c:pt>
                      <c:pt idx="24727">
                        <c:v>1.1528318845459895</c:v>
                      </c:pt>
                      <c:pt idx="24728">
                        <c:v>2.8628123640640157</c:v>
                      </c:pt>
                      <c:pt idx="24729">
                        <c:v>3.6734821150961068</c:v>
                      </c:pt>
                      <c:pt idx="24730">
                        <c:v>2.1200104612519985</c:v>
                      </c:pt>
                      <c:pt idx="24731">
                        <c:v>2.0497035270283699</c:v>
                      </c:pt>
                      <c:pt idx="24732">
                        <c:v>2.0409675781534884</c:v>
                      </c:pt>
                      <c:pt idx="24733">
                        <c:v>2.1341452391515428</c:v>
                      </c:pt>
                      <c:pt idx="24734">
                        <c:v>1.1177860522779961</c:v>
                      </c:pt>
                      <c:pt idx="24735">
                        <c:v>2.1213842979396813</c:v>
                      </c:pt>
                      <c:pt idx="24736">
                        <c:v>2.185675754934119</c:v>
                      </c:pt>
                      <c:pt idx="24737">
                        <c:v>2.3346827177146019</c:v>
                      </c:pt>
                      <c:pt idx="24738">
                        <c:v>1.9480734623027105</c:v>
                      </c:pt>
                      <c:pt idx="24739">
                        <c:v>2.5516684671374277</c:v>
                      </c:pt>
                      <c:pt idx="24740">
                        <c:v>2.3171254704740853</c:v>
                      </c:pt>
                      <c:pt idx="24741">
                        <c:v>1.9317532889809403</c:v>
                      </c:pt>
                      <c:pt idx="24742">
                        <c:v>2.3449130133934011</c:v>
                      </c:pt>
                      <c:pt idx="24743">
                        <c:v>1.3435812623779348</c:v>
                      </c:pt>
                      <c:pt idx="24744">
                        <c:v>1.8167954831951982</c:v>
                      </c:pt>
                      <c:pt idx="24745">
                        <c:v>2.3244404055633323</c:v>
                      </c:pt>
                      <c:pt idx="24746">
                        <c:v>2.2086218545226841</c:v>
                      </c:pt>
                      <c:pt idx="24747">
                        <c:v>2.2036680403179538</c:v>
                      </c:pt>
                      <c:pt idx="24748">
                        <c:v>1.6833286204598272</c:v>
                      </c:pt>
                      <c:pt idx="24749">
                        <c:v>1.0759519203195855</c:v>
                      </c:pt>
                      <c:pt idx="24750">
                        <c:v>1.4419324364118342</c:v>
                      </c:pt>
                      <c:pt idx="24751">
                        <c:v>1.9031277141577807</c:v>
                      </c:pt>
                      <c:pt idx="24752">
                        <c:v>1.9781940190646548</c:v>
                      </c:pt>
                      <c:pt idx="24753">
                        <c:v>3.3622516821324022</c:v>
                      </c:pt>
                      <c:pt idx="24754">
                        <c:v>2.4833675272012452</c:v>
                      </c:pt>
                      <c:pt idx="24755">
                        <c:v>3.8242141745332847</c:v>
                      </c:pt>
                      <c:pt idx="24756">
                        <c:v>4.5583838673658281</c:v>
                      </c:pt>
                      <c:pt idx="24757">
                        <c:v>3.7505747205384665</c:v>
                      </c:pt>
                      <c:pt idx="24758">
                        <c:v>2.2983919329322564</c:v>
                      </c:pt>
                      <c:pt idx="24759">
                        <c:v>2.7551919159200686</c:v>
                      </c:pt>
                      <c:pt idx="24760">
                        <c:v>3.4779874636054173</c:v>
                      </c:pt>
                      <c:pt idx="24761">
                        <c:v>1.7935358887575263</c:v>
                      </c:pt>
                      <c:pt idx="24762">
                        <c:v>1.844457714426885</c:v>
                      </c:pt>
                      <c:pt idx="24763">
                        <c:v>2.8483986429433883</c:v>
                      </c:pt>
                      <c:pt idx="24764">
                        <c:v>1.8761589855108531</c:v>
                      </c:pt>
                      <c:pt idx="24765">
                        <c:v>2.3555331541103968</c:v>
                      </c:pt>
                      <c:pt idx="24766">
                        <c:v>1.1276100241362097</c:v>
                      </c:pt>
                      <c:pt idx="24767">
                        <c:v>2.3375433468450879</c:v>
                      </c:pt>
                      <c:pt idx="24768">
                        <c:v>1.9431763004306541</c:v>
                      </c:pt>
                      <c:pt idx="24769">
                        <c:v>1.8851829345763551</c:v>
                      </c:pt>
                      <c:pt idx="24770">
                        <c:v>1.2707492993420693</c:v>
                      </c:pt>
                      <c:pt idx="24771">
                        <c:v>0.83791627915663669</c:v>
                      </c:pt>
                      <c:pt idx="24772">
                        <c:v>1.9550824971246654</c:v>
                      </c:pt>
                      <c:pt idx="24773">
                        <c:v>1.2167153535827315</c:v>
                      </c:pt>
                      <c:pt idx="24774">
                        <c:v>0.60419911193079834</c:v>
                      </c:pt>
                      <c:pt idx="24775">
                        <c:v>1.6893021945378426</c:v>
                      </c:pt>
                      <c:pt idx="24776">
                        <c:v>2.2581197421717061</c:v>
                      </c:pt>
                      <c:pt idx="24777">
                        <c:v>1.6101278728980193</c:v>
                      </c:pt>
                      <c:pt idx="24778">
                        <c:v>1.4041471586079837</c:v>
                      </c:pt>
                      <c:pt idx="24779">
                        <c:v>2.5815189784208354</c:v>
                      </c:pt>
                      <c:pt idx="24780">
                        <c:v>2.1437830907482134</c:v>
                      </c:pt>
                      <c:pt idx="24781">
                        <c:v>1.72310071883814</c:v>
                      </c:pt>
                      <c:pt idx="24782">
                        <c:v>2.0562924655561035</c:v>
                      </c:pt>
                      <c:pt idx="24783">
                        <c:v>2.9289116529345858</c:v>
                      </c:pt>
                      <c:pt idx="24784">
                        <c:v>2.8112925968950795</c:v>
                      </c:pt>
                      <c:pt idx="24785">
                        <c:v>2.3739783288470386</c:v>
                      </c:pt>
                      <c:pt idx="24786">
                        <c:v>1.7463238729474717</c:v>
                      </c:pt>
                      <c:pt idx="24787">
                        <c:v>2.7257505371161241</c:v>
                      </c:pt>
                      <c:pt idx="24788">
                        <c:v>2.1216768195527256</c:v>
                      </c:pt>
                      <c:pt idx="24789">
                        <c:v>3.0158146543021407</c:v>
                      </c:pt>
                      <c:pt idx="24790">
                        <c:v>2.1066792803606167</c:v>
                      </c:pt>
                      <c:pt idx="24791">
                        <c:v>2.2052890105046155</c:v>
                      </c:pt>
                      <c:pt idx="24792">
                        <c:v>1.2986024713639672</c:v>
                      </c:pt>
                      <c:pt idx="24793">
                        <c:v>2.1565390041708525</c:v>
                      </c:pt>
                      <c:pt idx="24794">
                        <c:v>1.9401794975187696</c:v>
                      </c:pt>
                      <c:pt idx="24795">
                        <c:v>1.9888263953234251</c:v>
                      </c:pt>
                      <c:pt idx="24796">
                        <c:v>1.3861261816166581</c:v>
                      </c:pt>
                      <c:pt idx="24797">
                        <c:v>1.2908654651778237</c:v>
                      </c:pt>
                      <c:pt idx="24798">
                        <c:v>1.631152002502581</c:v>
                      </c:pt>
                      <c:pt idx="24799">
                        <c:v>2.0956699562989538</c:v>
                      </c:pt>
                      <c:pt idx="24800">
                        <c:v>0.71251920735857555</c:v>
                      </c:pt>
                      <c:pt idx="24801">
                        <c:v>3.2051557482828859</c:v>
                      </c:pt>
                      <c:pt idx="24802">
                        <c:v>2.9290363592460951</c:v>
                      </c:pt>
                      <c:pt idx="24803">
                        <c:v>4.14855515013436</c:v>
                      </c:pt>
                      <c:pt idx="24804">
                        <c:v>2.6658417569031543</c:v>
                      </c:pt>
                      <c:pt idx="24805">
                        <c:v>3.824649443407345</c:v>
                      </c:pt>
                      <c:pt idx="24806">
                        <c:v>3.7235059095278564</c:v>
                      </c:pt>
                      <c:pt idx="24807">
                        <c:v>1.8680599721955118</c:v>
                      </c:pt>
                      <c:pt idx="24808">
                        <c:v>2.9640539934123695</c:v>
                      </c:pt>
                      <c:pt idx="24809">
                        <c:v>3.0087567886044067</c:v>
                      </c:pt>
                      <c:pt idx="24810">
                        <c:v>3.5828771680796807</c:v>
                      </c:pt>
                      <c:pt idx="24811">
                        <c:v>2.8527800187082302</c:v>
                      </c:pt>
                      <c:pt idx="24812">
                        <c:v>3.4033932370232294</c:v>
                      </c:pt>
                      <c:pt idx="24813">
                        <c:v>1.8809149668238299</c:v>
                      </c:pt>
                      <c:pt idx="24814">
                        <c:v>2.7478792002279318</c:v>
                      </c:pt>
                      <c:pt idx="24815">
                        <c:v>3.0064081375793177</c:v>
                      </c:pt>
                      <c:pt idx="24816">
                        <c:v>2.2524715839285521</c:v>
                      </c:pt>
                      <c:pt idx="24817">
                        <c:v>2.5034709230624097</c:v>
                      </c:pt>
                      <c:pt idx="24818">
                        <c:v>1.4096616902831256</c:v>
                      </c:pt>
                      <c:pt idx="24819">
                        <c:v>1.9460242723742414</c:v>
                      </c:pt>
                      <c:pt idx="24820">
                        <c:v>1.4807432597028893</c:v>
                      </c:pt>
                      <c:pt idx="24821">
                        <c:v>1.9199121382870692</c:v>
                      </c:pt>
                      <c:pt idx="24822">
                        <c:v>1.0183798058049904</c:v>
                      </c:pt>
                      <c:pt idx="24823">
                        <c:v>1.5402943441556325</c:v>
                      </c:pt>
                      <c:pt idx="24824">
                        <c:v>1.0600504642516031</c:v>
                      </c:pt>
                      <c:pt idx="24825">
                        <c:v>2.2852658190602346</c:v>
                      </c:pt>
                      <c:pt idx="24826">
                        <c:v>2.2139489931861105</c:v>
                      </c:pt>
                      <c:pt idx="24827">
                        <c:v>1.7593469886440005</c:v>
                      </c:pt>
                      <c:pt idx="24828">
                        <c:v>2.2131595019058481</c:v>
                      </c:pt>
                      <c:pt idx="24829">
                        <c:v>2.5729361367180701</c:v>
                      </c:pt>
                      <c:pt idx="24830">
                        <c:v>3.1714036556131537</c:v>
                      </c:pt>
                      <c:pt idx="24831">
                        <c:v>1.9397180049326697</c:v>
                      </c:pt>
                      <c:pt idx="24832">
                        <c:v>2.6592958260216846</c:v>
                      </c:pt>
                      <c:pt idx="24833">
                        <c:v>2.4953545946005935</c:v>
                      </c:pt>
                      <c:pt idx="24834">
                        <c:v>1.8742492834118774</c:v>
                      </c:pt>
                      <c:pt idx="24835">
                        <c:v>2.7125509166532256</c:v>
                      </c:pt>
                      <c:pt idx="24836">
                        <c:v>3.421767940915192</c:v>
                      </c:pt>
                      <c:pt idx="24837">
                        <c:v>1.3616097246763601</c:v>
                      </c:pt>
                      <c:pt idx="24838">
                        <c:v>2.0175917502811429</c:v>
                      </c:pt>
                      <c:pt idx="24839">
                        <c:v>3.5418652011533962</c:v>
                      </c:pt>
                      <c:pt idx="24840">
                        <c:v>2.2797487101743492</c:v>
                      </c:pt>
                      <c:pt idx="24841">
                        <c:v>1.2183537807989508</c:v>
                      </c:pt>
                      <c:pt idx="24842">
                        <c:v>1.5857765517021627</c:v>
                      </c:pt>
                      <c:pt idx="24843">
                        <c:v>2.8482671330387412</c:v>
                      </c:pt>
                      <c:pt idx="24844">
                        <c:v>1.5203017870189623</c:v>
                      </c:pt>
                      <c:pt idx="24845">
                        <c:v>2.6201986161307307</c:v>
                      </c:pt>
                      <c:pt idx="24846">
                        <c:v>1.8145367842167002</c:v>
                      </c:pt>
                      <c:pt idx="24847">
                        <c:v>1.7440213531990107</c:v>
                      </c:pt>
                      <c:pt idx="24848">
                        <c:v>1.6981825527473693</c:v>
                      </c:pt>
                      <c:pt idx="24849">
                        <c:v>1.7588956792687407</c:v>
                      </c:pt>
                      <c:pt idx="24850">
                        <c:v>1.2578032607034413</c:v>
                      </c:pt>
                      <c:pt idx="24851">
                        <c:v>3.9427033229972905</c:v>
                      </c:pt>
                      <c:pt idx="24852">
                        <c:v>5.2283375027814154</c:v>
                      </c:pt>
                      <c:pt idx="24853">
                        <c:v>3.5184791151164942</c:v>
                      </c:pt>
                      <c:pt idx="24854">
                        <c:v>4.9127695096117758</c:v>
                      </c:pt>
                      <c:pt idx="24855">
                        <c:v>4.9551458831469199</c:v>
                      </c:pt>
                      <c:pt idx="24856">
                        <c:v>3.7616386410083154</c:v>
                      </c:pt>
                      <c:pt idx="24857">
                        <c:v>5.864204371392522</c:v>
                      </c:pt>
                      <c:pt idx="24858">
                        <c:v>1.2116365391288209</c:v>
                      </c:pt>
                      <c:pt idx="24859">
                        <c:v>5.4733635338606916</c:v>
                      </c:pt>
                      <c:pt idx="24860">
                        <c:v>5.1967208069992967</c:v>
                      </c:pt>
                      <c:pt idx="24861">
                        <c:v>2.7291794622988639</c:v>
                      </c:pt>
                      <c:pt idx="24862">
                        <c:v>3.7165613513237332</c:v>
                      </c:pt>
                      <c:pt idx="24863">
                        <c:v>4.8357182601629809</c:v>
                      </c:pt>
                      <c:pt idx="24864">
                        <c:v>3.7332090698314393</c:v>
                      </c:pt>
                      <c:pt idx="24865">
                        <c:v>2.8364569230006782</c:v>
                      </c:pt>
                      <c:pt idx="24866">
                        <c:v>2.6281630975890531</c:v>
                      </c:pt>
                      <c:pt idx="24867">
                        <c:v>3.2310089856246123</c:v>
                      </c:pt>
                      <c:pt idx="24868">
                        <c:v>2.2883652020880505</c:v>
                      </c:pt>
                      <c:pt idx="24869">
                        <c:v>2.0356222521548091</c:v>
                      </c:pt>
                      <c:pt idx="24870">
                        <c:v>2.2800098737542585</c:v>
                      </c:pt>
                      <c:pt idx="24871">
                        <c:v>1.625766719137818</c:v>
                      </c:pt>
                      <c:pt idx="24872">
                        <c:v>2.440939142683189</c:v>
                      </c:pt>
                      <c:pt idx="24873">
                        <c:v>1.1322869021167639</c:v>
                      </c:pt>
                      <c:pt idx="24874">
                        <c:v>1.4174246294595703</c:v>
                      </c:pt>
                      <c:pt idx="24875">
                        <c:v>0.5158323889447588</c:v>
                      </c:pt>
                      <c:pt idx="24876">
                        <c:v>2.5044306896922448</c:v>
                      </c:pt>
                      <c:pt idx="24877">
                        <c:v>4.3471285112013343</c:v>
                      </c:pt>
                      <c:pt idx="24878">
                        <c:v>4.7847810529666104</c:v>
                      </c:pt>
                      <c:pt idx="24879">
                        <c:v>2.9418999812367801</c:v>
                      </c:pt>
                      <c:pt idx="24880">
                        <c:v>4.980149076077022</c:v>
                      </c:pt>
                      <c:pt idx="24881">
                        <c:v>3.8744143002140961</c:v>
                      </c:pt>
                      <c:pt idx="24882">
                        <c:v>2.510438010322404</c:v>
                      </c:pt>
                      <c:pt idx="24883">
                        <c:v>2.8827626468160967</c:v>
                      </c:pt>
                      <c:pt idx="24884">
                        <c:v>1.9961754574678741</c:v>
                      </c:pt>
                      <c:pt idx="24885">
                        <c:v>2.9639930669346168</c:v>
                      </c:pt>
                      <c:pt idx="24886">
                        <c:v>1.9525000975847597</c:v>
                      </c:pt>
                      <c:pt idx="24887">
                        <c:v>1.5303049603324439</c:v>
                      </c:pt>
                      <c:pt idx="24888">
                        <c:v>2.4450873075559096</c:v>
                      </c:pt>
                      <c:pt idx="24889">
                        <c:v>2.5454921430201511</c:v>
                      </c:pt>
                      <c:pt idx="24890">
                        <c:v>1.4525497157595098</c:v>
                      </c:pt>
                      <c:pt idx="24891">
                        <c:v>1.2720574094811652</c:v>
                      </c:pt>
                      <c:pt idx="24892">
                        <c:v>1.2504756886226862</c:v>
                      </c:pt>
                      <c:pt idx="24893">
                        <c:v>0.97460300866673688</c:v>
                      </c:pt>
                      <c:pt idx="24894">
                        <c:v>1.2237879899912372</c:v>
                      </c:pt>
                      <c:pt idx="24895">
                        <c:v>0.78503982535074079</c:v>
                      </c:pt>
                      <c:pt idx="24896">
                        <c:v>1.1242977862571046</c:v>
                      </c:pt>
                      <c:pt idx="24897">
                        <c:v>0.6896693304869681</c:v>
                      </c:pt>
                      <c:pt idx="24898">
                        <c:v>0.68873120562412504</c:v>
                      </c:pt>
                      <c:pt idx="24899">
                        <c:v>0.11491398700596424</c:v>
                      </c:pt>
                      <c:pt idx="24900">
                        <c:v>0.69720129544955689</c:v>
                      </c:pt>
                      <c:pt idx="24901">
                        <c:v>1.7232516276838348</c:v>
                      </c:pt>
                      <c:pt idx="24902">
                        <c:v>1.6439172711713799</c:v>
                      </c:pt>
                      <c:pt idx="24903">
                        <c:v>3.696509538402637</c:v>
                      </c:pt>
                      <c:pt idx="24904">
                        <c:v>2.5494668875877222</c:v>
                      </c:pt>
                      <c:pt idx="24905">
                        <c:v>4.1285362288229077</c:v>
                      </c:pt>
                      <c:pt idx="24906">
                        <c:v>2.4278634574341567</c:v>
                      </c:pt>
                      <c:pt idx="24907">
                        <c:v>0.83538212136125412</c:v>
                      </c:pt>
                      <c:pt idx="24908">
                        <c:v>4.1090363563005718</c:v>
                      </c:pt>
                      <c:pt idx="24909">
                        <c:v>2.2966517219813878</c:v>
                      </c:pt>
                      <c:pt idx="24910">
                        <c:v>1.5983810338441284</c:v>
                      </c:pt>
                      <c:pt idx="24911">
                        <c:v>2.9427620769086609</c:v>
                      </c:pt>
                      <c:pt idx="24912">
                        <c:v>2.0516979544649376</c:v>
                      </c:pt>
                      <c:pt idx="24913">
                        <c:v>1.0032286486904776</c:v>
                      </c:pt>
                      <c:pt idx="24914">
                        <c:v>2.4918810598341405</c:v>
                      </c:pt>
                      <c:pt idx="24915">
                        <c:v>2.2091815550173317</c:v>
                      </c:pt>
                      <c:pt idx="24916">
                        <c:v>3.1676781704316817</c:v>
                      </c:pt>
                      <c:pt idx="24917">
                        <c:v>1.8107115865910191</c:v>
                      </c:pt>
                      <c:pt idx="24918">
                        <c:v>1.495991745774983</c:v>
                      </c:pt>
                      <c:pt idx="24919">
                        <c:v>2.0169438139649456</c:v>
                      </c:pt>
                      <c:pt idx="24920">
                        <c:v>1.1099179603133433</c:v>
                      </c:pt>
                      <c:pt idx="24921">
                        <c:v>1.5893945068592765</c:v>
                      </c:pt>
                      <c:pt idx="24922">
                        <c:v>1.8012801129668836</c:v>
                      </c:pt>
                      <c:pt idx="24923">
                        <c:v>0.96663531358471655</c:v>
                      </c:pt>
                      <c:pt idx="24924">
                        <c:v>1.267173452794357</c:v>
                      </c:pt>
                      <c:pt idx="24925">
                        <c:v>1.244443132941953</c:v>
                      </c:pt>
                      <c:pt idx="24926">
                        <c:v>2.0691404132757212</c:v>
                      </c:pt>
                      <c:pt idx="24927">
                        <c:v>0.97754653689014781</c:v>
                      </c:pt>
                      <c:pt idx="24928">
                        <c:v>2.4113002036377891</c:v>
                      </c:pt>
                      <c:pt idx="24929">
                        <c:v>1.8981994651009575</c:v>
                      </c:pt>
                      <c:pt idx="24930">
                        <c:v>1.9416154543316912</c:v>
                      </c:pt>
                      <c:pt idx="24931">
                        <c:v>2.7804673273857827</c:v>
                      </c:pt>
                      <c:pt idx="24932">
                        <c:v>1.9539191979047008</c:v>
                      </c:pt>
                      <c:pt idx="24933">
                        <c:v>2.2535080462437445</c:v>
                      </c:pt>
                      <c:pt idx="24934">
                        <c:v>2.245504094604664</c:v>
                      </c:pt>
                      <c:pt idx="24935">
                        <c:v>2.5568662486235558</c:v>
                      </c:pt>
                      <c:pt idx="24936">
                        <c:v>2.4472702820602898</c:v>
                      </c:pt>
                      <c:pt idx="24937">
                        <c:v>2.3062033274454627</c:v>
                      </c:pt>
                      <c:pt idx="24938">
                        <c:v>1.5701323698121212</c:v>
                      </c:pt>
                      <c:pt idx="24939">
                        <c:v>2.3921498122851892</c:v>
                      </c:pt>
                      <c:pt idx="24940">
                        <c:v>1.4147066945935896</c:v>
                      </c:pt>
                      <c:pt idx="24941">
                        <c:v>1.785188171560308</c:v>
                      </c:pt>
                      <c:pt idx="24942">
                        <c:v>1.5680007708487114</c:v>
                      </c:pt>
                      <c:pt idx="24943">
                        <c:v>1.7542958941559637</c:v>
                      </c:pt>
                      <c:pt idx="24944">
                        <c:v>1.2784082003240362</c:v>
                      </c:pt>
                      <c:pt idx="24945">
                        <c:v>1.5085619323113697</c:v>
                      </c:pt>
                      <c:pt idx="24946">
                        <c:v>1.495510668178248</c:v>
                      </c:pt>
                      <c:pt idx="24947">
                        <c:v>1.314343075981723</c:v>
                      </c:pt>
                      <c:pt idx="24948">
                        <c:v>1.3996286522051422</c:v>
                      </c:pt>
                      <c:pt idx="24949">
                        <c:v>1.7037461826244695</c:v>
                      </c:pt>
                      <c:pt idx="24950">
                        <c:v>1.8789410396195225</c:v>
                      </c:pt>
                      <c:pt idx="24951">
                        <c:v>1.6836957339397702</c:v>
                      </c:pt>
                      <c:pt idx="24952">
                        <c:v>3.8063065341173097</c:v>
                      </c:pt>
                      <c:pt idx="24953">
                        <c:v>3.7819358283787512</c:v>
                      </c:pt>
                      <c:pt idx="24954">
                        <c:v>2.7459373906823275</c:v>
                      </c:pt>
                      <c:pt idx="24955">
                        <c:v>3.7929099979581817</c:v>
                      </c:pt>
                      <c:pt idx="24956">
                        <c:v>2.2798630270082842</c:v>
                      </c:pt>
                      <c:pt idx="24957">
                        <c:v>3.2683197392431507</c:v>
                      </c:pt>
                      <c:pt idx="24958">
                        <c:v>2.6165415420837141</c:v>
                      </c:pt>
                      <c:pt idx="24959">
                        <c:v>2.5833560158756801</c:v>
                      </c:pt>
                      <c:pt idx="24960">
                        <c:v>1.3178042592356658</c:v>
                      </c:pt>
                      <c:pt idx="24961">
                        <c:v>2.8151767671318439</c:v>
                      </c:pt>
                      <c:pt idx="24962">
                        <c:v>1.9289218864690807</c:v>
                      </c:pt>
                      <c:pt idx="24963">
                        <c:v>2.507169754362673</c:v>
                      </c:pt>
                      <c:pt idx="24964">
                        <c:v>2.3183250086499312</c:v>
                      </c:pt>
                      <c:pt idx="24965">
                        <c:v>1.2680297307341419</c:v>
                      </c:pt>
                      <c:pt idx="24966">
                        <c:v>2.173124162352793</c:v>
                      </c:pt>
                      <c:pt idx="24967">
                        <c:v>1.4404087965579211</c:v>
                      </c:pt>
                      <c:pt idx="24968">
                        <c:v>1.4422803747674617</c:v>
                      </c:pt>
                      <c:pt idx="24969">
                        <c:v>2.4252513127854987</c:v>
                      </c:pt>
                      <c:pt idx="24970">
                        <c:v>1.5775982424062871</c:v>
                      </c:pt>
                      <c:pt idx="24971">
                        <c:v>1.2733006994703759</c:v>
                      </c:pt>
                      <c:pt idx="24972">
                        <c:v>0.68883311227557054</c:v>
                      </c:pt>
                      <c:pt idx="24973">
                        <c:v>1.4465553362242787</c:v>
                      </c:pt>
                      <c:pt idx="24974">
                        <c:v>1.3941838659312551</c:v>
                      </c:pt>
                      <c:pt idx="24975">
                        <c:v>1.2373706605807595</c:v>
                      </c:pt>
                      <c:pt idx="24976">
                        <c:v>2.8882542572222327</c:v>
                      </c:pt>
                      <c:pt idx="24977">
                        <c:v>2.7558261515159161</c:v>
                      </c:pt>
                      <c:pt idx="24978">
                        <c:v>1.8592344356620902</c:v>
                      </c:pt>
                      <c:pt idx="24979">
                        <c:v>3.1576151543184241</c:v>
                      </c:pt>
                      <c:pt idx="24980">
                        <c:v>2.6641426065985843</c:v>
                      </c:pt>
                      <c:pt idx="24981">
                        <c:v>4.2222874965181267</c:v>
                      </c:pt>
                      <c:pt idx="24982">
                        <c:v>1.9300266972751512</c:v>
                      </c:pt>
                      <c:pt idx="24983">
                        <c:v>2.8618856674374458</c:v>
                      </c:pt>
                      <c:pt idx="24984">
                        <c:v>1.6378210498122536</c:v>
                      </c:pt>
                      <c:pt idx="24985">
                        <c:v>0.81110700704779715</c:v>
                      </c:pt>
                      <c:pt idx="24986">
                        <c:v>1.6153782907784613</c:v>
                      </c:pt>
                      <c:pt idx="24987">
                        <c:v>2.7395825265170473</c:v>
                      </c:pt>
                      <c:pt idx="24988">
                        <c:v>1.4821149135157285</c:v>
                      </c:pt>
                      <c:pt idx="24989">
                        <c:v>2.0744523025034955</c:v>
                      </c:pt>
                      <c:pt idx="24990">
                        <c:v>1.6386624426460605</c:v>
                      </c:pt>
                      <c:pt idx="24991">
                        <c:v>1.8391343853768305</c:v>
                      </c:pt>
                      <c:pt idx="24992">
                        <c:v>3.2116495046086184</c:v>
                      </c:pt>
                      <c:pt idx="24993">
                        <c:v>2.3325874643931339</c:v>
                      </c:pt>
                      <c:pt idx="24994">
                        <c:v>1.8276812792165644</c:v>
                      </c:pt>
                      <c:pt idx="24995">
                        <c:v>1.2497817484820255</c:v>
                      </c:pt>
                      <c:pt idx="24996">
                        <c:v>1.6024573239261783</c:v>
                      </c:pt>
                      <c:pt idx="24997">
                        <c:v>1.9588285963158145</c:v>
                      </c:pt>
                      <c:pt idx="24998">
                        <c:v>0.9533166651692252</c:v>
                      </c:pt>
                      <c:pt idx="24999">
                        <c:v>1.1139434775675641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522A-4937-BE6D-CCDCABA1142D}"/>
                  </c:ext>
                </c:extLst>
              </c15:ser>
            </c15:filteredScatterSeries>
          </c:ext>
        </c:extLst>
      </c:scatterChart>
      <c:valAx>
        <c:axId val="345971160"/>
        <c:scaling>
          <c:orientation val="minMax"/>
          <c:max val="2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HK"/>
                  <a:t>Time after last dose (hours)</a:t>
                </a:r>
                <a:endParaRPr lang="zh-HK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5967632"/>
        <c:crosses val="autoZero"/>
        <c:crossBetween val="midCat"/>
      </c:valAx>
      <c:valAx>
        <c:axId val="345967632"/>
        <c:scaling>
          <c:orientation val="minMax"/>
          <c:max val="8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altLang="zh-HK"/>
                  <a:t>Cp</a:t>
                </a:r>
                <a:r>
                  <a:rPr lang="en-US" altLang="zh-HK" baseline="0"/>
                  <a:t> (mg/L)</a:t>
                </a:r>
                <a:endParaRPr lang="zh-HK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5971160"/>
        <c:crosses val="autoZero"/>
        <c:crossBetween val="midCat"/>
      </c:valAx>
      <c:spPr>
        <a:ln w="15875"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11"/>
        <c:delete val="1"/>
      </c:legendEntry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68036</xdr:colOff>
      <xdr:row>0</xdr:row>
      <xdr:rowOff>59532</xdr:rowOff>
    </xdr:from>
    <xdr:to>
      <xdr:col>18</xdr:col>
      <xdr:colOff>607218</xdr:colOff>
      <xdr:row>26</xdr:row>
      <xdr:rowOff>166688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32</xdr:row>
          <xdr:rowOff>209550</xdr:rowOff>
        </xdr:from>
        <xdr:to>
          <xdr:col>14</xdr:col>
          <xdr:colOff>133350</xdr:colOff>
          <xdr:row>36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Single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333375</xdr:colOff>
          <xdr:row>32</xdr:row>
          <xdr:rowOff>200025</xdr:rowOff>
        </xdr:from>
        <xdr:to>
          <xdr:col>18</xdr:col>
          <xdr:colOff>438150</xdr:colOff>
          <xdr:row>36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100 simulations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D112"/>
  <sheetViews>
    <sheetView tabSelected="1" zoomScale="60" zoomScaleNormal="60" workbookViewId="0">
      <selection activeCell="D3" sqref="D3"/>
    </sheetView>
  </sheetViews>
  <sheetFormatPr defaultRowHeight="16.5" x14ac:dyDescent="0.25"/>
  <cols>
    <col min="1" max="1" width="25.625" style="30" bestFit="1" customWidth="1"/>
    <col min="2" max="2" width="6.75" style="30" customWidth="1"/>
    <col min="3" max="3" width="14" style="30" customWidth="1"/>
    <col min="4" max="4" width="14.5" style="30" bestFit="1" customWidth="1"/>
    <col min="5" max="29" width="9" style="30"/>
    <col min="30" max="30" width="8" style="30" bestFit="1" customWidth="1"/>
    <col min="31" max="16384" width="9" style="30"/>
  </cols>
  <sheetData>
    <row r="1" spans="1:30" ht="16.5" customHeight="1" x14ac:dyDescent="0.25">
      <c r="A1" s="122" t="s">
        <v>21</v>
      </c>
      <c r="B1" s="37"/>
      <c r="C1" s="37"/>
      <c r="D1" s="38"/>
      <c r="E1" s="85"/>
      <c r="F1" s="161" t="s">
        <v>53</v>
      </c>
      <c r="G1" s="162"/>
      <c r="H1" s="163"/>
      <c r="I1" s="85"/>
      <c r="J1" s="85"/>
      <c r="K1" s="85"/>
      <c r="L1" s="85"/>
      <c r="M1" s="85"/>
      <c r="N1" s="85"/>
      <c r="O1" s="85"/>
      <c r="P1" s="85"/>
      <c r="Q1" s="85"/>
      <c r="R1" s="86"/>
      <c r="S1" s="149"/>
      <c r="U1" s="97"/>
      <c r="V1" s="116" t="s">
        <v>132</v>
      </c>
      <c r="W1" s="117"/>
      <c r="X1" s="117"/>
      <c r="Y1" s="117"/>
      <c r="Z1" s="117"/>
      <c r="AA1" s="117"/>
      <c r="AB1" s="117"/>
      <c r="AC1" s="117"/>
      <c r="AD1" s="118"/>
    </row>
    <row r="2" spans="1:30" ht="17.25" customHeight="1" thickBot="1" x14ac:dyDescent="0.3">
      <c r="A2" s="123"/>
      <c r="B2" s="39"/>
      <c r="C2" s="39"/>
      <c r="D2" s="40"/>
      <c r="E2" s="85"/>
      <c r="F2" s="164"/>
      <c r="G2" s="165"/>
      <c r="H2" s="166"/>
      <c r="I2" s="85"/>
      <c r="J2" s="85">
        <v>0</v>
      </c>
      <c r="K2" s="85">
        <f ca="1">LARGE(H3:H31,2)</f>
        <v>4.5</v>
      </c>
      <c r="L2" s="85"/>
      <c r="M2" s="85"/>
      <c r="N2" s="85"/>
      <c r="O2" s="85"/>
      <c r="P2" s="85"/>
      <c r="Q2" s="85"/>
      <c r="R2" s="86"/>
      <c r="S2" s="149"/>
      <c r="U2" s="97"/>
      <c r="V2" s="119"/>
      <c r="W2" s="120"/>
      <c r="X2" s="120"/>
      <c r="Y2" s="120"/>
      <c r="Z2" s="120"/>
      <c r="AA2" s="120"/>
      <c r="AB2" s="120"/>
      <c r="AC2" s="120"/>
      <c r="AD2" s="121"/>
    </row>
    <row r="3" spans="1:30" ht="16.5" customHeight="1" x14ac:dyDescent="0.25">
      <c r="A3" s="41" t="s">
        <v>20</v>
      </c>
      <c r="B3" s="42"/>
      <c r="C3" s="43"/>
      <c r="D3" s="31">
        <v>550</v>
      </c>
      <c r="E3" s="85"/>
      <c r="F3" s="13" t="s">
        <v>22</v>
      </c>
      <c r="G3" s="14">
        <f ca="1">MIN(DATA!$AC$2:$AC$1001)</f>
        <v>0.18776593460758492</v>
      </c>
      <c r="H3" s="15">
        <f ca="1">IF(G3&gt;=1,0,0)</f>
        <v>0</v>
      </c>
      <c r="I3" s="85"/>
      <c r="J3" s="85">
        <v>1</v>
      </c>
      <c r="K3" s="85">
        <f ca="1">MAX(H3:H31)</f>
        <v>95.7</v>
      </c>
      <c r="L3" s="85"/>
      <c r="M3" s="85"/>
      <c r="N3" s="85"/>
      <c r="O3" s="85"/>
      <c r="P3" s="85"/>
      <c r="Q3" s="85"/>
      <c r="R3" s="87"/>
      <c r="S3" s="87"/>
      <c r="U3" s="98"/>
      <c r="V3" s="119"/>
      <c r="W3" s="120"/>
      <c r="X3" s="120"/>
      <c r="Y3" s="120"/>
      <c r="Z3" s="120"/>
      <c r="AA3" s="120"/>
      <c r="AB3" s="120"/>
      <c r="AC3" s="120"/>
      <c r="AD3" s="121"/>
    </row>
    <row r="4" spans="1:30" x14ac:dyDescent="0.25">
      <c r="A4" s="44" t="s">
        <v>19</v>
      </c>
      <c r="B4" s="45"/>
      <c r="C4" s="46"/>
      <c r="D4" s="180">
        <v>24</v>
      </c>
      <c r="E4" s="85"/>
      <c r="F4" s="16">
        <v>0.01</v>
      </c>
      <c r="G4" s="17">
        <f ca="1">_xlfn.PERCENTILE.INC(DATA!$AC$2:$AC$1001,0.01)</f>
        <v>0.6980923890937889</v>
      </c>
      <c r="H4" s="18">
        <f ca="1">IFERROR(IF(AND(_xlfn.PERCENTRANK.INC(DATA!$AC$2:$AC$1001,1)&gt;=0.001,_xlfn.PERCENTRANK.INC(DATA!$AC$2:$AC$1001,1)&lt;=0.01),_xlfn.PERCENTRANK.INC(DATA!$AC$2:$AC$1001,1)*100,IF(AND(_xlfn.PERCENTRANK.INC(DATA!$AC$2:$AC$1001,4)&gt;=0.01,_xlfn.PERCENTRANK.INC(DATA!$AC$2:$AC$1001,4)&lt;0.02),_xlfn.PERCENTRANK.INC(DATA!$AC$2:$AC$1001,4)*100,0)),IFERROR(IF(AND(_xlfn.PERCENTRANK.INC(DATA!$AC$2:$AC$1001,1)&gt;=0.001,_xlfn.PERCENTRANK.INC(DATA!$AC$2:$AC$1001,1)&lt;=0.01),_xlfn.PERCENTRANK.INC(DATA!$AC$2:$AC$1001,1)*100,0),IF(AND(_xlfn.PERCENTRANK.INC(DATA!$AC$2:$AC$1001,4)&gt;=0.01,_xlfn.PERCENTRANK.INC(DATA!$AC$2:$AC$1001,4)&lt;0.02),_xlfn.PERCENTRANK.INC(DATA!$AC$2:$AC$1001,4)*100,0)))</f>
        <v>0</v>
      </c>
      <c r="I4" s="85"/>
      <c r="J4" s="85">
        <v>2</v>
      </c>
      <c r="K4" s="85">
        <f ca="1">MAX(H3:H31)-LARGE(H3:H31,2)</f>
        <v>91.2</v>
      </c>
      <c r="L4" s="85"/>
      <c r="M4" s="85"/>
      <c r="N4" s="85"/>
      <c r="O4" s="85"/>
      <c r="P4" s="85"/>
      <c r="Q4" s="85"/>
      <c r="R4" s="87"/>
      <c r="S4" s="87"/>
      <c r="U4" s="98"/>
      <c r="V4" s="119"/>
      <c r="W4" s="120"/>
      <c r="X4" s="120"/>
      <c r="Y4" s="120"/>
      <c r="Z4" s="120"/>
      <c r="AA4" s="120"/>
      <c r="AB4" s="120"/>
      <c r="AC4" s="120"/>
      <c r="AD4" s="121"/>
    </row>
    <row r="5" spans="1:30" x14ac:dyDescent="0.25">
      <c r="A5" s="47" t="s">
        <v>118</v>
      </c>
      <c r="B5" s="48"/>
      <c r="C5" s="48"/>
      <c r="D5" s="109">
        <v>2</v>
      </c>
      <c r="E5" s="85"/>
      <c r="F5" s="16">
        <v>0.02</v>
      </c>
      <c r="G5" s="17">
        <f ca="1">_xlfn.PERCENTILE.INC(DATA!$AC$2:$AC$1001,0.02)</f>
        <v>0.75985940977945088</v>
      </c>
      <c r="H5" s="18">
        <f ca="1">IFERROR(IF(AND(_xlfn.PERCENTRANK.INC(DATA!$AC$2:$AC$1001,1)&gt;0.01,_xlfn.PERCENTRANK.INC(DATA!$AC$2:$AC$1001,1)&lt;=0.02),_xlfn.PERCENTRANK.INC(DATA!$AC$2:$AC$1001,1)*100,IF(AND(_xlfn.PERCENTRANK.INC(DATA!$AC$2:$AC$1001,4)&gt;=0.02,_xlfn.PERCENTRANK.INC(DATA!$AC$2:$AC$1001,4)&lt;0.03),_xlfn.PERCENTRANK.INC(DATA!$AC$2:$AC$1001,4)*100,0)),IFERROR(IF(AND(_xlfn.PERCENTRANK.INC(DATA!$AC$2:$AC$1001,1)&gt;0.01,_xlfn.PERCENTRANK.INC(DATA!$AC$2:$AC$1001,1)&lt;=0.02),_xlfn.PERCENTRANK.INC(DATA!$AC$2:$AC$1001,1)*100,0),IF(AND(_xlfn.PERCENTRANK.INC(DATA!$AC$2:$AC$1001,4)&gt;=0.02,_xlfn.PERCENTRANK.INC(DATA!$AC$2:$AC$1001,4)&lt;0.03),_xlfn.PERCENTRANK.INC(DATA!$AC$2:$AC$1001,4)*100,0)))</f>
        <v>0</v>
      </c>
      <c r="I5" s="85"/>
      <c r="J5" s="108" t="s">
        <v>135</v>
      </c>
      <c r="K5" s="85"/>
      <c r="L5" s="85"/>
      <c r="M5" s="85"/>
      <c r="N5" s="85"/>
      <c r="O5" s="85"/>
      <c r="P5" s="85"/>
      <c r="Q5" s="85"/>
      <c r="R5" s="88"/>
      <c r="S5" s="87"/>
      <c r="U5" s="98"/>
      <c r="V5" s="136" t="s">
        <v>41</v>
      </c>
      <c r="W5" s="137"/>
      <c r="X5" s="137"/>
      <c r="Y5" s="148" t="s">
        <v>45</v>
      </c>
      <c r="Z5" s="148"/>
      <c r="AA5" s="148"/>
      <c r="AB5" s="146" t="s">
        <v>48</v>
      </c>
      <c r="AC5" s="146"/>
      <c r="AD5" s="147"/>
    </row>
    <row r="6" spans="1:30" x14ac:dyDescent="0.25">
      <c r="A6" s="49" t="s">
        <v>136</v>
      </c>
      <c r="B6" s="45"/>
      <c r="C6" s="46"/>
      <c r="D6" s="33">
        <v>0.43</v>
      </c>
      <c r="E6" s="85"/>
      <c r="F6" s="16">
        <v>0.03</v>
      </c>
      <c r="G6" s="17">
        <f ca="1">_xlfn.PERCENTILE.INC(DATA!$AC$2:$AC$1001,0.03)</f>
        <v>0.87020314551192235</v>
      </c>
      <c r="H6" s="18">
        <f ca="1">IFERROR(IF(AND(_xlfn.PERCENTRANK.INC(DATA!$AC$2:$AC$1001,1)&gt;0.02,_xlfn.PERCENTRANK.INC(DATA!$AC$2:$AC$1001,1)&lt;=0.03),_xlfn.PERCENTRANK.INC(DATA!$AC$2:$AC$1001,1)*100,IF(AND(_xlfn.PERCENTRANK.INC(DATA!$AC$2:$AC$1001,4)&gt;=0.03,_xlfn.PERCENTRANK.INC(DATA!$AC$2:$AC$1001,4)&lt;0.04),_xlfn.PERCENTRANK.INC(DATA!$AC$2:$AC$1001,4)*100,0)),IFERROR(IF(AND(_xlfn.PERCENTRANK.INC(DATA!$AC$2:$AC$1001,1)&gt;0.02,_xlfn.PERCENTRANK.INC(DATA!$AC$2:$AC$1001,1)&lt;=0.03),_xlfn.PERCENTRANK.INC(DATA!$AC$2:$AC$1001,1)*100,0),IF(AND(_xlfn.PERCENTRANK.INC(DATA!$AC$2:$AC$1001,4)&gt;=0.03,_xlfn.PERCENTRANK.INC(DATA!$AC$2:$AC$1001,4)&lt;0.04),_xlfn.PERCENTRANK.INC(DATA!$AC$2:$AC$1001,4)*100,0)))</f>
        <v>0</v>
      </c>
      <c r="I6" s="85"/>
      <c r="J6" s="85"/>
      <c r="K6" s="85"/>
      <c r="L6" s="85"/>
      <c r="M6" s="85"/>
      <c r="N6" s="85"/>
      <c r="O6" s="85"/>
      <c r="P6" s="85"/>
      <c r="Q6" s="85"/>
      <c r="R6" s="89"/>
      <c r="S6" s="87"/>
      <c r="U6" s="98"/>
      <c r="V6" s="99" t="s">
        <v>42</v>
      </c>
      <c r="W6" s="100" t="s">
        <v>43</v>
      </c>
      <c r="X6" s="100" t="s">
        <v>44</v>
      </c>
      <c r="Y6" s="101" t="s">
        <v>46</v>
      </c>
      <c r="Z6" s="101" t="s">
        <v>43</v>
      </c>
      <c r="AA6" s="101" t="s">
        <v>44</v>
      </c>
      <c r="AB6" s="102" t="s">
        <v>46</v>
      </c>
      <c r="AC6" s="102" t="s">
        <v>43</v>
      </c>
      <c r="AD6" s="103" t="s">
        <v>44</v>
      </c>
    </row>
    <row r="7" spans="1:30" x14ac:dyDescent="0.25">
      <c r="A7" s="50" t="s">
        <v>18</v>
      </c>
      <c r="B7" s="51"/>
      <c r="C7" s="52" t="s">
        <v>2</v>
      </c>
      <c r="D7" s="32">
        <v>60</v>
      </c>
      <c r="E7" s="85"/>
      <c r="F7" s="16">
        <v>0.04</v>
      </c>
      <c r="G7" s="17">
        <f ca="1">_xlfn.PERCENTILE.INC(DATA!$AC$2:$AC$1001,0.04)</f>
        <v>0.95286148691588479</v>
      </c>
      <c r="H7" s="18">
        <f ca="1">IFERROR(IF(AND(_xlfn.PERCENTRANK.INC(DATA!$AC$2:$AC$1001,1)&gt;0.03,_xlfn.PERCENTRANK.INC(DATA!$AC$2:$AC$1001,1)&lt;=0.04),_xlfn.PERCENTRANK.INC(DATA!$AC$2:$AC$1001,1)*100,IF(AND(_xlfn.PERCENTRANK.INC(DATA!$AC$2:$AC$1001,4)&gt;=0.04,_xlfn.PERCENTRANK.INC(DATA!$AC$2:$AC$1001,4)&lt;0.05),_xlfn.PERCENTRANK.INC(DATA!$AC$2:$AC$1001,4)*100,0)),IFERROR(IF(AND(_xlfn.PERCENTRANK.INC(DATA!$AC$2:$AC$1001,1)&gt;0.03,_xlfn.PERCENTRANK.INC(DATA!$AC$2:$AC$1001,1)&lt;=0.04),_xlfn.PERCENTRANK.INC(DATA!$AC$2:$AC$1001,1)*100,0),IF(AND(_xlfn.PERCENTRANK.INC(DATA!$AC$2:$AC$1001,4)&gt;=0.04,_xlfn.PERCENTRANK.INC(DATA!$AC$2:$AC$1001,4)&lt;0.05),_xlfn.PERCENTRANK.INC(DATA!$AC$2:$AC$1001,4)*100,0)))</f>
        <v>0</v>
      </c>
      <c r="I7" s="85"/>
      <c r="J7" s="85"/>
      <c r="K7" s="85"/>
      <c r="L7" s="85"/>
      <c r="M7" s="85"/>
      <c r="N7" s="85"/>
      <c r="O7" s="85"/>
      <c r="P7" s="85"/>
      <c r="Q7" s="85"/>
      <c r="R7" s="89"/>
      <c r="S7" s="87"/>
      <c r="U7" s="98"/>
      <c r="V7" s="173">
        <f>MIN($V$13:$V$112)</f>
        <v>3.1</v>
      </c>
      <c r="W7" s="169">
        <f>MAX($V$13:$V$112)</f>
        <v>6.6000000000000005</v>
      </c>
      <c r="X7" s="169">
        <f>AVERAGE($V$13:$V$112)</f>
        <v>4.9820000000000002</v>
      </c>
      <c r="Y7" s="175">
        <f>MIN($Y$13:$Y$112)</f>
        <v>95</v>
      </c>
      <c r="Z7" s="169">
        <f>MAX($Y$13:$Y$112)</f>
        <v>98.1</v>
      </c>
      <c r="AA7" s="167">
        <f>AVERAGE($Y$13:$Y$112)</f>
        <v>96.711999999999989</v>
      </c>
      <c r="AB7" s="169">
        <f>MIN($AB$13:$AB$112)</f>
        <v>88.4</v>
      </c>
      <c r="AC7" s="169">
        <f>MAX($AB$13:$AB$112)</f>
        <v>94.1</v>
      </c>
      <c r="AD7" s="171">
        <f>AVERAGE($AB$13:$AB$112)</f>
        <v>91.729999999999976</v>
      </c>
    </row>
    <row r="8" spans="1:30" ht="17.25" thickBot="1" x14ac:dyDescent="0.3">
      <c r="A8" s="53"/>
      <c r="B8" s="54"/>
      <c r="C8" s="55" t="s">
        <v>3</v>
      </c>
      <c r="D8" s="34">
        <v>6</v>
      </c>
      <c r="E8" s="85"/>
      <c r="F8" s="16">
        <v>0.05</v>
      </c>
      <c r="G8" s="17">
        <f ca="1">_xlfn.PERCENTILE.INC(DATA!$AC$2:$AC$1001,0.05)</f>
        <v>1.0280033136653164</v>
      </c>
      <c r="H8" s="18">
        <f ca="1">IFERROR(IF(AND(_xlfn.PERCENTRANK.INC(DATA!$AC$2:$AC$1001,1)&gt;0.04,_xlfn.PERCENTRANK.INC(DATA!$AC$2:$AC$1001,1)&lt;=0.05),_xlfn.PERCENTRANK.INC(DATA!$AC$2:$AC$1001,1)*100,IF(AND(_xlfn.PERCENTRANK.INC(DATA!$AC$2:$AC$1001,4)&gt;=0.05,_xlfn.PERCENTRANK.INC(DATA!$AC$2:$AC$1001,4)&lt;0.1),_xlfn.PERCENTRANK.INC(DATA!$AC$2:$AC$1001,4)*100,0)),IFERROR(IF(AND(_xlfn.PERCENTRANK.INC(DATA!$AC$2:$AC$1001,1)&gt;0.04,_xlfn.PERCENTRANK.INC(DATA!$AC$2:$AC$1001,1)&lt;=0.05),_xlfn.PERCENTRANK.INC(DATA!$AC$2:$AC$1001,1)*100,0),IF(AND(_xlfn.PERCENTRANK.INC(DATA!$AC$2:$AC$1001,4)&gt;=0.05,_xlfn.PERCENTRANK.INC(DATA!$AC$2:$AC$1001,4)&lt;0.1),_xlfn.PERCENTRANK.INC(DATA!$AC$2:$AC$1001,4)*100,0)))</f>
        <v>4.5</v>
      </c>
      <c r="I8" s="85"/>
      <c r="J8" s="85"/>
      <c r="K8" s="85"/>
      <c r="L8" s="85"/>
      <c r="M8" s="85"/>
      <c r="N8" s="85"/>
      <c r="O8" s="85"/>
      <c r="P8" s="85"/>
      <c r="Q8" s="85"/>
      <c r="R8" s="89"/>
      <c r="S8" s="87"/>
      <c r="U8" s="104"/>
      <c r="V8" s="174"/>
      <c r="W8" s="170"/>
      <c r="X8" s="170"/>
      <c r="Y8" s="176"/>
      <c r="Z8" s="170"/>
      <c r="AA8" s="168"/>
      <c r="AB8" s="170"/>
      <c r="AC8" s="170"/>
      <c r="AD8" s="172"/>
    </row>
    <row r="9" spans="1:30" ht="17.25" customHeight="1" thickBot="1" x14ac:dyDescent="0.3">
      <c r="A9" s="56"/>
      <c r="B9" s="57"/>
      <c r="C9" s="57"/>
      <c r="D9" s="58"/>
      <c r="E9" s="85"/>
      <c r="F9" s="19">
        <v>0.1</v>
      </c>
      <c r="G9" s="20">
        <f ca="1">_xlfn.PERCENTILE.INC(DATA!$AC$2:$AC$1001,0.1)</f>
        <v>1.2486594477578126</v>
      </c>
      <c r="H9" s="21">
        <f ca="1">IFERROR(IF(AND(_xlfn.PERCENTRANK.INC(DATA!$AC$2:$AC$1001,1)&gt;0.05,_xlfn.PERCENTRANK.INC(DATA!$AC$2:$AC$1001,1)&lt;=0.1),_xlfn.PERCENTRANK.INC(DATA!$AC$2:$AC$1001,1)*100,IF(AND(_xlfn.PERCENTRANK.INC(DATA!$AC$2:$AC$1001,4)&gt;=0.1,_xlfn.PERCENTRANK.INC(DATA!$AC$2:$AC$1001,4)&lt;0.15),_xlfn.PERCENTRANK.INC(DATA!$AC$2:$AC$1001,4)*100,0)),IFERROR(IF(AND(_xlfn.PERCENTRANK.INC(DATA!$AC$2:$AC$1001,1)&gt;0.05,_xlfn.PERCENTRANK.INC(DATA!$AC$2:$AC$1001,1)&lt;=0.1),_xlfn.PERCENTRANK.INC(DATA!$AC$2:$AC$1001,1)*100,0),IF(AND(_xlfn.PERCENTRANK.INC(DATA!$AC$2:$AC$1001,4)&gt;=0.1,_xlfn.PERCENTRANK.INC(DATA!$AC$2:$AC$1001,4)&lt;0.15),_xlfn.PERCENTRANK.INC(DATA!$AC$2:$AC$1001,4)*100,0)))</f>
        <v>0</v>
      </c>
      <c r="I9" s="85"/>
      <c r="J9" s="85"/>
      <c r="K9" s="85"/>
      <c r="L9" s="85"/>
      <c r="M9" s="85"/>
      <c r="N9" s="85"/>
      <c r="O9" s="85"/>
      <c r="P9" s="85"/>
      <c r="Q9" s="85"/>
      <c r="R9" s="89"/>
      <c r="S9" s="87"/>
      <c r="U9" s="158" t="s">
        <v>49</v>
      </c>
      <c r="V9" s="159"/>
      <c r="W9" s="159"/>
      <c r="X9" s="159"/>
      <c r="Y9" s="159"/>
      <c r="Z9" s="159"/>
      <c r="AA9" s="159"/>
      <c r="AB9" s="159"/>
      <c r="AC9" s="159"/>
      <c r="AD9" s="160"/>
    </row>
    <row r="10" spans="1:30" ht="16.5" customHeight="1" thickBot="1" x14ac:dyDescent="0.3">
      <c r="A10" s="59" t="s">
        <v>133</v>
      </c>
      <c r="B10" s="60"/>
      <c r="C10" s="60"/>
      <c r="D10" s="61"/>
      <c r="E10" s="85"/>
      <c r="F10" s="16">
        <v>0.15</v>
      </c>
      <c r="G10" s="17">
        <f ca="1">_xlfn.PERCENTILE.INC(DATA!$AC$2:$AC$1001,0.15)</f>
        <v>1.3982189062163939</v>
      </c>
      <c r="H10" s="18">
        <f ca="1">IFERROR(IF(AND(_xlfn.PERCENTRANK.INC(DATA!$AC$2:$AC$1001,1)&gt;0.1,_xlfn.PERCENTRANK.INC(DATA!$AC$2:$AC$1001,1)&lt;=0.15),_xlfn.PERCENTRANK.INC(DATA!$AC$2:$AC$1001,1)*100,IF(AND(_xlfn.PERCENTRANK.INC(DATA!$AC$2:$AC$1001,4)&gt;=0.15,_xlfn.PERCENTRANK.INC(DATA!$AC$2:$AC$1001,4)&lt;0.2),_xlfn.PERCENTRANK.INC(DATA!$AC$2:$AC$1001,4)*100,0)),IFERROR(IF(AND(_xlfn.PERCENTRANK.INC(DATA!$AC$2:$AC$1001,1)&gt;0.1,_xlfn.PERCENTRANK.INC(DATA!$AC$2:$AC$1001,1)&lt;=0.15),_xlfn.PERCENTRANK.INC(DATA!$AC$2:$AC$1001,1)*100,0),IF(AND(_xlfn.PERCENTRANK.INC(DATA!$AC$2:$AC$1001,4)&gt;=0.15,_xlfn.PERCENTRANK.INC(DATA!$AC$2:$AC$1001,4)&lt;0.2),_xlfn.PERCENTRANK.INC(DATA!$AC$2:$AC$1001,4)*100,0)))</f>
        <v>0</v>
      </c>
      <c r="I10" s="85"/>
      <c r="J10" s="85"/>
      <c r="K10" s="85"/>
      <c r="L10" s="85"/>
      <c r="M10" s="85"/>
      <c r="N10" s="85"/>
      <c r="O10" s="85"/>
      <c r="P10" s="85"/>
      <c r="Q10" s="85"/>
      <c r="R10" s="89"/>
      <c r="S10" s="87"/>
      <c r="U10" s="157" t="s">
        <v>50</v>
      </c>
      <c r="V10" s="151" t="s">
        <v>47</v>
      </c>
      <c r="W10" s="152"/>
      <c r="X10" s="152"/>
      <c r="Y10" s="152"/>
      <c r="Z10" s="152"/>
      <c r="AA10" s="152"/>
      <c r="AB10" s="152"/>
      <c r="AC10" s="152"/>
      <c r="AD10" s="153"/>
    </row>
    <row r="11" spans="1:30" ht="21" x14ac:dyDescent="0.25">
      <c r="A11" s="62" t="s">
        <v>120</v>
      </c>
      <c r="B11" s="63"/>
      <c r="C11" s="64" t="s">
        <v>119</v>
      </c>
      <c r="D11" s="65">
        <v>2.3817900000000001</v>
      </c>
      <c r="E11" s="85"/>
      <c r="F11" s="16">
        <v>0.2</v>
      </c>
      <c r="G11" s="17">
        <f ca="1">_xlfn.PERCENTILE.INC(DATA!$AC$2:$AC$1001,0.2)</f>
        <v>1.5102685562720495</v>
      </c>
      <c r="H11" s="18">
        <f ca="1">IFERROR(IF(AND(_xlfn.PERCENTRANK.INC(DATA!$AC$2:$AC$1001,1)&gt;0.15,_xlfn.PERCENTRANK.INC(DATA!$AC$2:$AC$1001,1)&lt;=0.2),_xlfn.PERCENTRANK.INC(DATA!$AC$2:$AC$1001,1)*100,IF(AND(_xlfn.PERCENTRANK.INC(DATA!$AC$2:$AC$1001,4)&gt;=0.2,_xlfn.PERCENTRANK.INC(DATA!$AC$2:$AC$1001,4)&lt;0.25),_xlfn.PERCENTRANK.INC(DATA!$AC$2:$AC$1001,4)*100,0)),IFERROR(IF(AND(_xlfn.PERCENTRANK.INC(DATA!$AC$2:$AC$1001,1)&gt;0.15,_xlfn.PERCENTRANK.INC(DATA!$AC$2:$AC$1001,1)&lt;=0.2),_xlfn.PERCENTRANK.INC(DATA!$AC$2:$AC$1001,1)*100,0),IF(AND(_xlfn.PERCENTRANK.INC(DATA!$AC$2:$AC$1001,4)&gt;=0.2,_xlfn.PERCENTRANK.INC(DATA!$AC$2:$AC$1001,4)&lt;0.25),_xlfn.PERCENTRANK.INC(DATA!$AC$2:$AC$1001,4)*100,0)))</f>
        <v>0</v>
      </c>
      <c r="I11" s="85"/>
      <c r="J11" s="85"/>
      <c r="K11" s="85"/>
      <c r="L11" s="85"/>
      <c r="M11" s="85"/>
      <c r="N11" s="85"/>
      <c r="O11" s="85"/>
      <c r="P11" s="85"/>
      <c r="Q11" s="85"/>
      <c r="R11" s="88"/>
      <c r="S11" s="87"/>
      <c r="U11" s="157"/>
      <c r="V11" s="154" t="s">
        <v>41</v>
      </c>
      <c r="W11" s="155"/>
      <c r="X11" s="155"/>
      <c r="Y11" s="155" t="s">
        <v>45</v>
      </c>
      <c r="Z11" s="155"/>
      <c r="AA11" s="155"/>
      <c r="AB11" s="155" t="s">
        <v>48</v>
      </c>
      <c r="AC11" s="155"/>
      <c r="AD11" s="156"/>
    </row>
    <row r="12" spans="1:30" ht="21" x14ac:dyDescent="0.25">
      <c r="A12" s="66" t="s">
        <v>121</v>
      </c>
      <c r="B12" s="67"/>
      <c r="C12" s="68" t="s">
        <v>129</v>
      </c>
      <c r="D12" s="69">
        <v>3.0024000000000002</v>
      </c>
      <c r="E12" s="85"/>
      <c r="F12" s="16">
        <v>0.25</v>
      </c>
      <c r="G12" s="17">
        <f ca="1">_xlfn.PERCENTILE.INC(DATA!$AC$2:$AC$1001,0.25)</f>
        <v>1.6243553499111427</v>
      </c>
      <c r="H12" s="22">
        <f ca="1">IFERROR(IF(AND(_xlfn.PERCENTRANK.INC(DATA!$AC$2:$AC$1001,1)&gt;0.2,_xlfn.PERCENTRANK.INC(DATA!$AC$2:$AC$1001,1)&lt;=0.25),_xlfn.PERCENTRANK.INC(DATA!$AC$2:$AC$1001,1)*100,IF(AND(_xlfn.PERCENTRANK.INC(DATA!$AC$2:$AC$1001,4)&gt;=0.25,_xlfn.PERCENTRANK.INC(DATA!$AC$2:$AC$1001,4)&lt;0.3),_xlfn.PERCENTRANK.INC(DATA!$AC$2:$AC$1001,4)*100,0)),IFERROR(IF(AND(_xlfn.PERCENTRANK.INC(DATA!$AC$2:$AC$1001,1)&gt;0.2,_xlfn.PERCENTRANK.INC(DATA!$AC$2:$AC$1001,1)&lt;=0.25),_xlfn.PERCENTRANK.INC(DATA!$AC$2:$AC$1001,1)*100,0),IF(AND(_xlfn.PERCENTRANK.INC(DATA!$AC$2:$AC$1001,4)&gt;=0.25,_xlfn.PERCENTRANK.INC(DATA!$AC$2:$AC$1001,4)&lt;0.3),_xlfn.PERCENTRANK.INC(DATA!$AC$2:$AC$1001,4)*100,0)))</f>
        <v>0</v>
      </c>
      <c r="I12" s="85"/>
      <c r="J12" s="85"/>
      <c r="K12" s="85"/>
      <c r="L12" s="85"/>
      <c r="M12" s="85"/>
      <c r="N12" s="85"/>
      <c r="O12" s="85"/>
      <c r="P12" s="85"/>
      <c r="Q12" s="85"/>
      <c r="R12" s="88"/>
      <c r="S12" s="87"/>
      <c r="U12" s="105" t="s">
        <v>51</v>
      </c>
      <c r="V12" s="179">
        <f ca="1">LARGE(H3:H31,2)</f>
        <v>4.5</v>
      </c>
      <c r="W12" s="177"/>
      <c r="X12" s="177"/>
      <c r="Y12" s="177">
        <f ca="1">MAX(H3:H31)</f>
        <v>95.7</v>
      </c>
      <c r="Z12" s="177"/>
      <c r="AA12" s="177"/>
      <c r="AB12" s="177">
        <f ca="1">MAX(H3:H31)-LARGE(H3:H31,2)</f>
        <v>91.2</v>
      </c>
      <c r="AC12" s="177"/>
      <c r="AD12" s="178"/>
    </row>
    <row r="13" spans="1:30" ht="21" x14ac:dyDescent="0.25">
      <c r="A13" s="66" t="s">
        <v>122</v>
      </c>
      <c r="B13" s="67"/>
      <c r="C13" s="68" t="s">
        <v>129</v>
      </c>
      <c r="D13" s="70">
        <v>0.46059699999999998</v>
      </c>
      <c r="E13" s="85"/>
      <c r="F13" s="16">
        <v>0.3</v>
      </c>
      <c r="G13" s="17">
        <f ca="1">_xlfn.PERCENTILE.INC(DATA!$AC$2:$AC$1001,0.3)</f>
        <v>1.7498736818203875</v>
      </c>
      <c r="H13" s="22">
        <f ca="1">IFERROR(IF(AND(_xlfn.PERCENTRANK.INC(DATA!$AC$2:$AC$1001,1)&gt;0.25,_xlfn.PERCENTRANK.INC(DATA!$AC$2:$AC$1001,1)&lt;=0.3),_xlfn.PERCENTRANK.INC(DATA!$AC$2:$AC$1001,1)*100,IF(AND(_xlfn.PERCENTRANK.INC(DATA!$AC$2:$AC$1001,4)&gt;=0.3,_xlfn.PERCENTRANK.INC(DATA!$AC$2:$AC$1001,4)&lt;0.35),_xlfn.PERCENTRANK.INC(DATA!$AC$2:$AC$1001,4)*100,0)),IFERROR(IF(AND(_xlfn.PERCENTRANK.INC(DATA!$AC$2:$AC$1001,1)&gt;0.25,_xlfn.PERCENTRANK.INC(DATA!$AC$2:$AC$1001,1)&lt;=0.3),_xlfn.PERCENTRANK.INC(DATA!$AC$2:$AC$1001,1)*100,0),IF(AND(_xlfn.PERCENTRANK.INC(DATA!$AC$2:$AC$1001,4)&gt;=0.3,_xlfn.PERCENTRANK.INC(DATA!$AC$2:$AC$1001,4)&lt;0.35),_xlfn.PERCENTRANK.INC(DATA!$AC$2:$AC$1001,4)*100,0)))</f>
        <v>0</v>
      </c>
      <c r="I13" s="85"/>
      <c r="J13" s="85"/>
      <c r="K13" s="85"/>
      <c r="L13" s="85"/>
      <c r="M13" s="85"/>
      <c r="N13" s="85"/>
      <c r="O13" s="85"/>
      <c r="P13" s="85"/>
      <c r="Q13" s="85"/>
      <c r="R13" s="88"/>
      <c r="S13" s="87"/>
      <c r="U13" s="106">
        <v>1</v>
      </c>
      <c r="V13" s="110">
        <v>4.3999999999999995</v>
      </c>
      <c r="W13" s="111"/>
      <c r="X13" s="111"/>
      <c r="Y13" s="111">
        <v>97.2</v>
      </c>
      <c r="Z13" s="111"/>
      <c r="AA13" s="111"/>
      <c r="AB13" s="111">
        <v>92.8</v>
      </c>
      <c r="AC13" s="111"/>
      <c r="AD13" s="112"/>
    </row>
    <row r="14" spans="1:30" ht="23.25" x14ac:dyDescent="0.25">
      <c r="A14" s="66" t="s">
        <v>123</v>
      </c>
      <c r="B14" s="67"/>
      <c r="C14" s="68" t="s">
        <v>129</v>
      </c>
      <c r="D14" s="69">
        <v>3.9167800000000003E-2</v>
      </c>
      <c r="E14" s="85"/>
      <c r="F14" s="16">
        <v>0.35</v>
      </c>
      <c r="G14" s="17">
        <f ca="1">_xlfn.PERCENTILE.INC(DATA!$AC$2:$AC$1001,0.35)</f>
        <v>1.8715627175750109</v>
      </c>
      <c r="H14" s="22">
        <f ca="1">IFERROR(IF(AND(_xlfn.PERCENTRANK.INC(DATA!$AC$2:$AC$1001,1)&gt;0.3,_xlfn.PERCENTRANK.INC(DATA!$AC$2:$AC$1001,1)&lt;=0.35),_xlfn.PERCENTRANK.INC(DATA!$AC$2:$AC$1001,1)*100,IF(AND(_xlfn.PERCENTRANK.INC(DATA!$AC$2:$AC$1001,4)&gt;=0.35,_xlfn.PERCENTRANK.INC(DATA!$AC$2:$AC$1001,4)&lt;0.4),_xlfn.PERCENTRANK.INC(DATA!$AC$2:$AC$1001,4)*100,0)),IFERROR(IF(AND(_xlfn.PERCENTRANK.INC(DATA!$AC$2:$AC$1001,1)&gt;0.3,_xlfn.PERCENTRANK.INC(DATA!$AC$2:$AC$1001,1)&lt;=0.35),_xlfn.PERCENTRANK.INC(DATA!$AC$2:$AC$1001,1)*100,0),IF(AND(_xlfn.PERCENTRANK.INC(DATA!$AC$2:$AC$1001,4)&gt;=0.35,_xlfn.PERCENTRANK.INC(DATA!$AC$2:$AC$1001,4)&lt;0.4),_xlfn.PERCENTRANK.INC(DATA!$AC$2:$AC$1001,4)*100,0)))</f>
        <v>0</v>
      </c>
      <c r="I14" s="85"/>
      <c r="J14" s="85"/>
      <c r="K14" s="85"/>
      <c r="L14" s="85"/>
      <c r="M14" s="85"/>
      <c r="N14" s="85"/>
      <c r="O14" s="85"/>
      <c r="P14" s="85"/>
      <c r="Q14" s="85"/>
      <c r="R14" s="88"/>
      <c r="S14" s="87"/>
      <c r="U14" s="106">
        <v>2</v>
      </c>
      <c r="V14" s="110">
        <v>5.6000000000000005</v>
      </c>
      <c r="W14" s="111"/>
      <c r="X14" s="111"/>
      <c r="Y14" s="111">
        <v>96.2</v>
      </c>
      <c r="Z14" s="111"/>
      <c r="AA14" s="111"/>
      <c r="AB14" s="111">
        <v>90.600000000000009</v>
      </c>
      <c r="AC14" s="111"/>
      <c r="AD14" s="112"/>
    </row>
    <row r="15" spans="1:30" ht="19.5" x14ac:dyDescent="0.25">
      <c r="A15" s="66" t="s">
        <v>54</v>
      </c>
      <c r="B15" s="67"/>
      <c r="C15" s="68" t="s">
        <v>127</v>
      </c>
      <c r="D15" s="69">
        <v>220.756</v>
      </c>
      <c r="E15" s="85"/>
      <c r="F15" s="16">
        <v>0.4</v>
      </c>
      <c r="G15" s="17">
        <f ca="1">_xlfn.PERCENTILE.INC(DATA!$AC$2:$AC$1001,0.4)</f>
        <v>1.9746228630193674</v>
      </c>
      <c r="H15" s="22">
        <f ca="1">IFERROR(IF(AND(_xlfn.PERCENTRANK.INC(DATA!$AC$2:$AC$1001,1)&gt;0.35,_xlfn.PERCENTRANK.INC(DATA!$AC$2:$AC$1001,1)&lt;=0.4),_xlfn.PERCENTRANK.INC(DATA!$AC$2:$AC$1001,1)*100,IF(AND(_xlfn.PERCENTRANK.INC(DATA!$AC$2:$AC$1001,4)&gt;=0.4,_xlfn.PERCENTRANK.INC(DATA!$AC$2:$AC$1001,4)&lt;0.45),_xlfn.PERCENTRANK.INC(DATA!$AC$2:$AC$1001,4)*100,0)),IFERROR(IF(AND(_xlfn.PERCENTRANK.INC(DATA!$AC$2:$AC$1001,1)&gt;0.35,_xlfn.PERCENTRANK.INC(DATA!$AC$2:$AC$1001,1)&lt;=0.4),_xlfn.PERCENTRANK.INC(DATA!$AC$2:$AC$1001,1)*100,0),IF(AND(_xlfn.PERCENTRANK.INC(DATA!$AC$2:$AC$1001,4)&gt;=0.4,_xlfn.PERCENTRANK.INC(DATA!$AC$2:$AC$1001,4)&lt;0.45),_xlfn.PERCENTRANK.INC(DATA!$AC$2:$AC$1001,4)*100,0)))</f>
        <v>0</v>
      </c>
      <c r="I15" s="85"/>
      <c r="J15" s="85"/>
      <c r="K15" s="85"/>
      <c r="L15" s="85"/>
      <c r="M15" s="85"/>
      <c r="N15" s="85"/>
      <c r="O15" s="85"/>
      <c r="P15" s="85"/>
      <c r="Q15" s="85"/>
      <c r="R15" s="88"/>
      <c r="S15" s="87"/>
      <c r="U15" s="106">
        <v>3</v>
      </c>
      <c r="V15" s="110">
        <v>5.5</v>
      </c>
      <c r="W15" s="111"/>
      <c r="X15" s="111"/>
      <c r="Y15" s="111">
        <v>96.2</v>
      </c>
      <c r="Z15" s="111"/>
      <c r="AA15" s="111"/>
      <c r="AB15" s="111">
        <v>90.7</v>
      </c>
      <c r="AC15" s="111"/>
      <c r="AD15" s="112"/>
    </row>
    <row r="16" spans="1:30" ht="23.25" x14ac:dyDescent="0.25">
      <c r="A16" s="66" t="s">
        <v>124</v>
      </c>
      <c r="B16" s="67"/>
      <c r="C16" s="68" t="s">
        <v>129</v>
      </c>
      <c r="D16" s="69">
        <v>0.48651699999999998</v>
      </c>
      <c r="E16" s="85"/>
      <c r="F16" s="16">
        <v>0.45</v>
      </c>
      <c r="G16" s="17">
        <f ca="1">_xlfn.PERCENTILE.INC(DATA!$AC$2:$AC$1001,0.45)</f>
        <v>2.0886929271477466</v>
      </c>
      <c r="H16" s="22">
        <f ca="1">IFERROR(IF(AND(_xlfn.PERCENTRANK.INC(DATA!$AC$2:$AC$1001,1)&gt;0.4,_xlfn.PERCENTRANK.INC(DATA!$AC$2:$AC$1001,1)&lt;=0.45),_xlfn.PERCENTRANK.INC(DATA!$AC$2:$AC$1001,1)*100,IF(AND(_xlfn.PERCENTRANK.INC(DATA!$AC$2:$AC$1001,4)&gt;=0.45,_xlfn.PERCENTRANK.INC(DATA!$AC$2:$AC$1001,4)&lt;0.5),_xlfn.PERCENTRANK.INC(DATA!$AC$2:$AC$1001,4)*100,0)),IFERROR(IF(AND(_xlfn.PERCENTRANK.INC(DATA!$AC$2:$AC$1001,1)&gt;0.4,_xlfn.PERCENTRANK.INC(DATA!$AC$2:$AC$1001,1)&lt;=0.45),_xlfn.PERCENTRANK.INC(DATA!$AC$2:$AC$1001,1)*100,0),IF(AND(_xlfn.PERCENTRANK.INC(DATA!$AC$2:$AC$1001,4)&gt;=0.45,_xlfn.PERCENTRANK.INC(DATA!$AC$2:$AC$1001,4)&lt;0.5),_xlfn.PERCENTRANK.INC(DATA!$AC$2:$AC$1001,4)*100,0)))</f>
        <v>0</v>
      </c>
      <c r="I16" s="85"/>
      <c r="J16" s="85"/>
      <c r="K16" s="85"/>
      <c r="L16" s="85"/>
      <c r="M16" s="85"/>
      <c r="N16" s="85"/>
      <c r="O16" s="85"/>
      <c r="P16" s="85"/>
      <c r="Q16" s="85"/>
      <c r="R16" s="88"/>
      <c r="S16" s="87"/>
      <c r="U16" s="106">
        <v>4</v>
      </c>
      <c r="V16" s="110">
        <v>4.5999999999999996</v>
      </c>
      <c r="W16" s="111"/>
      <c r="X16" s="111"/>
      <c r="Y16" s="111">
        <v>96.2</v>
      </c>
      <c r="Z16" s="111"/>
      <c r="AA16" s="111"/>
      <c r="AB16" s="111">
        <v>91.600000000000009</v>
      </c>
      <c r="AC16" s="111"/>
      <c r="AD16" s="112"/>
    </row>
    <row r="17" spans="1:30" ht="21" x14ac:dyDescent="0.25">
      <c r="A17" s="66" t="s">
        <v>125</v>
      </c>
      <c r="B17" s="67"/>
      <c r="C17" s="68" t="s">
        <v>128</v>
      </c>
      <c r="D17" s="69">
        <v>0.44500000000000001</v>
      </c>
      <c r="E17" s="85"/>
      <c r="F17" s="16">
        <v>0.5</v>
      </c>
      <c r="G17" s="17">
        <f ca="1">_xlfn.PERCENTILE.INC(DATA!$AC$2:$AC$1001,0.5)</f>
        <v>2.1838729056789239</v>
      </c>
      <c r="H17" s="22">
        <f ca="1">IFERROR(IF(AND(_xlfn.PERCENTRANK.INC(DATA!$AC$2:$AC$1001,1)&gt;0.45,_xlfn.PERCENTRANK.INC(DATA!$AC$2:$AC$1001,1)&lt;=0.5),_xlfn.PERCENTRANK.INC(DATA!$AC$2:$AC$1001,1)*100,IF(AND(_xlfn.PERCENTRANK.INC(DATA!$AC$2:$AC$1001,4)&gt;=0.5,_xlfn.PERCENTRANK.INC(DATA!$AC$2:$AC$1001,4)&lt;0.55),_xlfn.PERCENTRANK.INC(DATA!$AC$2:$AC$1001,4)*100,0)),IFERROR(IF(AND(_xlfn.PERCENTRANK.INC(DATA!$AC$2:$AC$1001,1)&gt;0.45,_xlfn.PERCENTRANK.INC(DATA!$AC$2:$AC$1001,1)&lt;=0.5),_xlfn.PERCENTRANK.INC(DATA!$AC$2:$AC$1001,1)*100,0),IF(AND(_xlfn.PERCENTRANK.INC(DATA!$AC$2:$AC$1001,4)&gt;=0.5,_xlfn.PERCENTRANK.INC(DATA!$AC$2:$AC$1001,4)&lt;0.55),_xlfn.PERCENTRANK.INC(DATA!$AC$2:$AC$1001,4)*100,0)))</f>
        <v>0</v>
      </c>
      <c r="I17" s="85"/>
      <c r="J17" s="85"/>
      <c r="K17" s="85"/>
      <c r="L17" s="85"/>
      <c r="M17" s="85"/>
      <c r="N17" s="85"/>
      <c r="O17" s="85"/>
      <c r="P17" s="85"/>
      <c r="Q17" s="85"/>
      <c r="R17" s="90"/>
      <c r="S17" s="90"/>
      <c r="U17" s="106">
        <v>5</v>
      </c>
      <c r="V17" s="110">
        <v>5.8000000000000007</v>
      </c>
      <c r="W17" s="111"/>
      <c r="X17" s="111"/>
      <c r="Y17" s="111">
        <v>96.5</v>
      </c>
      <c r="Z17" s="111"/>
      <c r="AA17" s="111"/>
      <c r="AB17" s="111">
        <v>90.7</v>
      </c>
      <c r="AC17" s="111"/>
      <c r="AD17" s="112"/>
    </row>
    <row r="18" spans="1:30" ht="24" thickBot="1" x14ac:dyDescent="0.3">
      <c r="A18" s="71" t="s">
        <v>126</v>
      </c>
      <c r="B18" s="72"/>
      <c r="C18" s="73" t="s">
        <v>129</v>
      </c>
      <c r="D18" s="74">
        <v>7.5930200000000003E-2</v>
      </c>
      <c r="E18" s="85"/>
      <c r="F18" s="16">
        <v>0.55000000000000004</v>
      </c>
      <c r="G18" s="17">
        <f ca="1">_xlfn.PERCENTILE.INC(DATA!$AC$2:$AC$1001,0.55)</f>
        <v>2.2925542059990893</v>
      </c>
      <c r="H18" s="22">
        <f ca="1">IFERROR(IF(AND(_xlfn.PERCENTRANK.INC(DATA!$AC$2:$AC$1001,1)&gt;0.5,_xlfn.PERCENTRANK.INC(DATA!$AC$2:$AC$1001,1)&lt;=0.55),_xlfn.PERCENTRANK.INC(DATA!$AC$2:$AC$1001,1)*100,IF(AND(_xlfn.PERCENTRANK.INC(DATA!$AC$2:$AC$1001,4)&gt;=0.55,_xlfn.PERCENTRANK.INC(DATA!$AC$2:$AC$1001,4)&lt;0.6),_xlfn.PERCENTRANK.INC(DATA!$AC$2:$AC$1001,4)*100,0)),IFERROR(IF(AND(_xlfn.PERCENTRANK.INC(DATA!$AC$2:$AC$1001,1)&gt;0.5,_xlfn.PERCENTRANK.INC(DATA!$AC$2:$AC$1001,1)&lt;=0.55),_xlfn.PERCENTRANK.INC(DATA!$AC$2:$AC$1001,1)*100,0),IF(AND(_xlfn.PERCENTRANK.INC(DATA!$AC$2:$AC$1001,4)&gt;=0.55,_xlfn.PERCENTRANK.INC(DATA!$AC$2:$AC$1001,4)&lt;0.6),_xlfn.PERCENTRANK.INC(DATA!$AC$2:$AC$1001,4)*100,0)))</f>
        <v>0</v>
      </c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U18" s="106">
        <v>6</v>
      </c>
      <c r="V18" s="110">
        <v>4.9000000000000004</v>
      </c>
      <c r="W18" s="111"/>
      <c r="X18" s="111"/>
      <c r="Y18" s="111">
        <v>97</v>
      </c>
      <c r="Z18" s="111"/>
      <c r="AA18" s="111"/>
      <c r="AB18" s="111">
        <v>92.1</v>
      </c>
      <c r="AC18" s="111"/>
      <c r="AD18" s="112"/>
    </row>
    <row r="19" spans="1:30" ht="17.25" thickBot="1" x14ac:dyDescent="0.3">
      <c r="A19" s="56"/>
      <c r="B19" s="56"/>
      <c r="C19" s="56"/>
      <c r="D19" s="56"/>
      <c r="E19" s="85"/>
      <c r="F19" s="16">
        <v>0.6</v>
      </c>
      <c r="G19" s="17">
        <f ca="1">_xlfn.PERCENTILE.INC(DATA!$AC$2:$AC$1001,0.6)</f>
        <v>2.404462479324482</v>
      </c>
      <c r="H19" s="22">
        <f ca="1">IFERROR(IF(AND(_xlfn.PERCENTRANK.INC(DATA!$AC$2:$AC$1001,1)&gt;0.55,_xlfn.PERCENTRANK.INC(DATA!$AC$2:$AC$1001,1)&lt;=0.6),_xlfn.PERCENTRANK.INC(DATA!$AC$2:$AC$1001,1)*100,IF(AND(_xlfn.PERCENTRANK.INC(DATA!$AC$2:$AC$1001,4)&gt;=0.6,_xlfn.PERCENTRANK.INC(DATA!$AC$2:$AC$1001,4)&lt;0.65),_xlfn.PERCENTRANK.INC(DATA!$AC$2:$AC$1001,4)*100,0)),IFERROR(IF(AND(_xlfn.PERCENTRANK.INC(DATA!$AC$2:$AC$1001,1)&gt;0.55,_xlfn.PERCENTRANK.INC(DATA!$AC$2:$AC$1001,1)&lt;=0.6),_xlfn.PERCENTRANK.INC(DATA!$AC$2:$AC$1001,1)*100,0),IF(AND(_xlfn.PERCENTRANK.INC(DATA!$AC$2:$AC$1001,4)&gt;=0.6,_xlfn.PERCENTRANK.INC(DATA!$AC$2:$AC$1001,4)&lt;0.65),_xlfn.PERCENTRANK.INC(DATA!$AC$2:$AC$1001,4)*100,0)))</f>
        <v>0</v>
      </c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U19" s="106">
        <v>7</v>
      </c>
      <c r="V19" s="110">
        <v>6.4</v>
      </c>
      <c r="W19" s="111"/>
      <c r="X19" s="111"/>
      <c r="Y19" s="111">
        <v>96.8</v>
      </c>
      <c r="Z19" s="111"/>
      <c r="AA19" s="111"/>
      <c r="AB19" s="111">
        <v>90.399999999999991</v>
      </c>
      <c r="AC19" s="111"/>
      <c r="AD19" s="112"/>
    </row>
    <row r="20" spans="1:30" ht="17.25" customHeight="1" x14ac:dyDescent="0.25">
      <c r="A20" s="124" t="s">
        <v>107</v>
      </c>
      <c r="B20" s="75"/>
      <c r="C20" s="75"/>
      <c r="D20" s="76"/>
      <c r="E20" s="85"/>
      <c r="F20" s="16">
        <v>0.65</v>
      </c>
      <c r="G20" s="17">
        <f ca="1">_xlfn.PERCENTILE.INC(DATA!$AC$2:$AC$1001,0.65)</f>
        <v>2.4918898531479856</v>
      </c>
      <c r="H20" s="22">
        <f ca="1">IFERROR(IF(AND(_xlfn.PERCENTRANK.INC(DATA!$AC$2:$AC$1001,1)&gt;0.6,_xlfn.PERCENTRANK.INC(DATA!$AC$2:$AC$1001,1)&lt;=0.65),_xlfn.PERCENTRANK.INC(DATA!$AC$2:$AC$1001,1)*100,IF(AND(_xlfn.PERCENTRANK.INC(DATA!$AC$2:$AC$1001,4)&gt;=0.65,_xlfn.PERCENTRANK.INC(DATA!$AC$2:$AC$1001,4)&lt;0.7),_xlfn.PERCENTRANK.INC(DATA!$AC$2:$AC$1001,4)*100,0)),IFERROR(IF(AND(_xlfn.PERCENTRANK.INC(DATA!$AC$2:$AC$1001,1)&gt;0.6,_xlfn.PERCENTRANK.INC(DATA!$AC$2:$AC$1001,1)&lt;=0.65),_xlfn.PERCENTRANK.INC(DATA!$AC$2:$AC$1001,1)*100,0),IF(AND(_xlfn.PERCENTRANK.INC(DATA!$AC$2:$AC$1001,4)&gt;=0.65,_xlfn.PERCENTRANK.INC(DATA!$AC$2:$AC$1001,4)&lt;0.7),_xlfn.PERCENTRANK.INC(DATA!$AC$2:$AC$1001,4)*100,0)))</f>
        <v>0</v>
      </c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U20" s="106">
        <v>8</v>
      </c>
      <c r="V20" s="110">
        <v>5.6000000000000005</v>
      </c>
      <c r="W20" s="111"/>
      <c r="X20" s="111"/>
      <c r="Y20" s="111">
        <v>97.6</v>
      </c>
      <c r="Z20" s="111"/>
      <c r="AA20" s="111"/>
      <c r="AB20" s="111">
        <v>92</v>
      </c>
      <c r="AC20" s="111"/>
      <c r="AD20" s="112"/>
    </row>
    <row r="21" spans="1:30" ht="17.25" customHeight="1" thickBot="1" x14ac:dyDescent="0.3">
      <c r="A21" s="125"/>
      <c r="B21" s="77"/>
      <c r="C21" s="77"/>
      <c r="D21" s="78"/>
      <c r="E21" s="85"/>
      <c r="F21" s="16">
        <v>0.7</v>
      </c>
      <c r="G21" s="17">
        <f ca="1">_xlfn.PERCENTILE.INC(DATA!$AC$2:$AC$1001,0.7)</f>
        <v>2.5800354481690251</v>
      </c>
      <c r="H21" s="22">
        <f ca="1">IFERROR(IF(AND(_xlfn.PERCENTRANK.INC(DATA!$AC$2:$AC$1001,1)&gt;0.65,_xlfn.PERCENTRANK.INC(DATA!$AC$2:$AC$1001,1)&lt;=0.7),_xlfn.PERCENTRANK.INC(DATA!$AC$2:$AC$1001,1)*100,IF(AND(_xlfn.PERCENTRANK.INC(DATA!$AC$2:$AC$1001,4)&gt;=0.7,_xlfn.PERCENTRANK.INC(DATA!$AC$2:$AC$1001,4)&lt;0.75),_xlfn.PERCENTRANK.INC(DATA!$AC$2:$AC$1001,4)*100,0)),IFERROR(IF(AND(_xlfn.PERCENTRANK.INC(DATA!$AC$2:$AC$1001,1)&gt;0.65,_xlfn.PERCENTRANK.INC(DATA!$AC$2:$AC$1001,1)&lt;=0.7),_xlfn.PERCENTRANK.INC(DATA!$AC$2:$AC$1001,1)*100,0),IF(AND(_xlfn.PERCENTRANK.INC(DATA!$AC$2:$AC$1001,4)&gt;=0.7,_xlfn.PERCENTRANK.INC(DATA!$AC$2:$AC$1001,4)&lt;0.75),_xlfn.PERCENTRANK.INC(DATA!$AC$2:$AC$1001,4)*100,0)))</f>
        <v>0</v>
      </c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U21" s="106">
        <v>9</v>
      </c>
      <c r="V21" s="110">
        <v>4.5</v>
      </c>
      <c r="W21" s="111"/>
      <c r="X21" s="111"/>
      <c r="Y21" s="111">
        <v>96.899999999999991</v>
      </c>
      <c r="Z21" s="111"/>
      <c r="AA21" s="111"/>
      <c r="AB21" s="111">
        <v>92.399999999999991</v>
      </c>
      <c r="AC21" s="111"/>
      <c r="AD21" s="112"/>
    </row>
    <row r="22" spans="1:30" ht="16.5" customHeight="1" x14ac:dyDescent="0.25">
      <c r="A22" s="126" t="s">
        <v>8</v>
      </c>
      <c r="B22" s="127"/>
      <c r="C22" s="79" t="s">
        <v>9</v>
      </c>
      <c r="D22" s="80">
        <f ca="1">AVERAGE(DATA!$B:$B)</f>
        <v>59.927800365800614</v>
      </c>
      <c r="E22" s="85"/>
      <c r="F22" s="16">
        <v>0.75</v>
      </c>
      <c r="G22" s="17">
        <f ca="1">_xlfn.PERCENTILE.INC(DATA!$AC$2:$AC$1001,0.75)</f>
        <v>2.7150881406686245</v>
      </c>
      <c r="H22" s="22">
        <f ca="1">IFERROR(IF(AND(_xlfn.PERCENTRANK.INC(DATA!$AC$2:$AC$1001,1)&gt;0.7,_xlfn.PERCENTRANK.INC(DATA!$AC$2:$AC$1001,1)&lt;=0.75),_xlfn.PERCENTRANK.INC(DATA!$AC$2:$AC$1001,1)*100,IF(AND(_xlfn.PERCENTRANK.INC(DATA!$AC$2:$AC$1001,4)&gt;=0.75,_xlfn.PERCENTRANK.INC(DATA!$AC$2:$AC$1001,4)&lt;0.8),_xlfn.PERCENTRANK.INC(DATA!$AC$2:$AC$1001,4)*100,0)),IFERROR(IF(AND(_xlfn.PERCENTRANK.INC(DATA!$AC$2:$AC$1001,1)&gt;0.7,_xlfn.PERCENTRANK.INC(DATA!$AC$2:$AC$1001,1)&lt;=0.75),_xlfn.PERCENTRANK.INC(DATA!$AC$2:$AC$1001,1)*100,0),IF(AND(_xlfn.PERCENTRANK.INC(DATA!$AC$2:$AC$1001,4)&gt;=0.75,_xlfn.PERCENTRANK.INC(DATA!$AC$2:$AC$1001,4)&lt;0.8),_xlfn.PERCENTRANK.INC(DATA!$AC$2:$AC$1001,4)*100,0)))</f>
        <v>0</v>
      </c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U22" s="106">
        <v>10</v>
      </c>
      <c r="V22" s="110">
        <v>5.2</v>
      </c>
      <c r="W22" s="111"/>
      <c r="X22" s="111"/>
      <c r="Y22" s="111">
        <v>96.5</v>
      </c>
      <c r="Z22" s="111"/>
      <c r="AA22" s="111"/>
      <c r="AB22" s="111">
        <v>91.3</v>
      </c>
      <c r="AC22" s="111"/>
      <c r="AD22" s="112"/>
    </row>
    <row r="23" spans="1:30" x14ac:dyDescent="0.25">
      <c r="A23" s="128"/>
      <c r="B23" s="129"/>
      <c r="C23" s="81" t="s">
        <v>10</v>
      </c>
      <c r="D23" s="82">
        <f ca="1">_xlfn.STDEV.S(DATA!$B:$B)</f>
        <v>6.0392696188856645</v>
      </c>
      <c r="E23" s="85"/>
      <c r="F23" s="16">
        <v>0.8</v>
      </c>
      <c r="G23" s="17">
        <f ca="1">_xlfn.PERCENTILE.INC(DATA!$AC$2:$AC$1001,0.8)</f>
        <v>2.8999105917539367</v>
      </c>
      <c r="H23" s="23">
        <f ca="1">IFERROR(IF(AND(_xlfn.PERCENTRANK.INC(DATA!$AC$2:$AC$1001,1)&gt;0.75,_xlfn.PERCENTRANK.INC(DATA!$AC$2:$AC$1001,1)&lt;=0.8),_xlfn.PERCENTRANK.INC(DATA!$AC$2:$AC$1001,1)*100,IF(AND(_xlfn.PERCENTRANK.INC(DATA!$AC$2:$AC$1001,4)&gt;=0.8,_xlfn.PERCENTRANK.INC(DATA!$AC$2:$AC$1001,4)&lt;0.85),_xlfn.PERCENTRANK.INC(DATA!$AC$2:$AC$1001,4)*100,0)),IFERROR(IF(AND(_xlfn.PERCENTRANK.INC(DATA!$AC$2:$AC$1001,1)&gt;0.75,_xlfn.PERCENTRANK.INC(DATA!$AC$2:$AC$1001,1)&lt;=0.8),_xlfn.PERCENTRANK.INC(DATA!$AC$2:$AC$1001,1)*100,0),IF(AND(_xlfn.PERCENTRANK.INC(DATA!$AC$2:$AC$1001,4)&gt;=0.8,_xlfn.PERCENTRANK.INC(DATA!$AC$2:$AC$1001,4)&lt;0.85),_xlfn.PERCENTRANK.INC(DATA!$AC$2:$AC$1001,4)*100,0)))</f>
        <v>0</v>
      </c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U23" s="106">
        <v>11</v>
      </c>
      <c r="V23" s="110">
        <v>6.1</v>
      </c>
      <c r="W23" s="111"/>
      <c r="X23" s="111"/>
      <c r="Y23" s="111">
        <v>97</v>
      </c>
      <c r="Z23" s="111"/>
      <c r="AA23" s="111"/>
      <c r="AB23" s="111">
        <v>90.9</v>
      </c>
      <c r="AC23" s="111"/>
      <c r="AD23" s="112"/>
    </row>
    <row r="24" spans="1:30" x14ac:dyDescent="0.25">
      <c r="A24" s="128"/>
      <c r="B24" s="129"/>
      <c r="C24" s="81" t="s">
        <v>11</v>
      </c>
      <c r="D24" s="82">
        <f ca="1">MAX(DATA!$B:$B)</f>
        <v>77.675836900427953</v>
      </c>
      <c r="E24" s="85"/>
      <c r="F24" s="16">
        <v>0.85</v>
      </c>
      <c r="G24" s="17">
        <f ca="1">_xlfn.PERCENTILE.INC(DATA!$AC$2:$AC$1001,0.85)</f>
        <v>3.1067467221609646</v>
      </c>
      <c r="H24" s="18">
        <f ca="1">IFERROR(IF(AND(_xlfn.PERCENTRANK.INC(DATA!$AC$2:$AC$1001,1)&gt;0.8,_xlfn.PERCENTRANK.INC(DATA!$AC$2:$AC$1001,1)&lt;=0.85),_xlfn.PERCENTRANK.INC(DATA!$AC$2:$AC$1001,1)*100,IF(AND(_xlfn.PERCENTRANK.INC(DATA!$AC$2:$AC$1001,4)&gt;=0.85,_xlfn.PERCENTRANK.INC(DATA!$AC$2:$AC$1001,4)&lt;0.9),_xlfn.PERCENTRANK.INC(DATA!$AC$2:$AC$1001,4)*100,0)),IFERROR(IF(AND(_xlfn.PERCENTRANK.INC(DATA!$AC$2:$AC$1001,1)&gt;0.8,_xlfn.PERCENTRANK.INC(DATA!$AC$2:$AC$1001,1)&lt;=0.85),_xlfn.PERCENTRANK.INC(DATA!$AC$2:$AC$1001,1)*100,0),IF(AND(_xlfn.PERCENTRANK.INC(DATA!$AC$2:$AC$1001,4)&gt;=0.85,_xlfn.PERCENTRANK.INC(DATA!$AC$2:$AC$1001,4)&lt;0.9),_xlfn.PERCENTRANK.INC(DATA!$AC$2:$AC$1001,4)*100,0)))</f>
        <v>0</v>
      </c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U24" s="106">
        <v>12</v>
      </c>
      <c r="V24" s="110">
        <v>6.2</v>
      </c>
      <c r="W24" s="111"/>
      <c r="X24" s="111"/>
      <c r="Y24" s="111">
        <v>95.3</v>
      </c>
      <c r="Z24" s="111"/>
      <c r="AA24" s="111"/>
      <c r="AB24" s="111">
        <v>89.1</v>
      </c>
      <c r="AC24" s="111"/>
      <c r="AD24" s="112"/>
    </row>
    <row r="25" spans="1:30" x14ac:dyDescent="0.25">
      <c r="A25" s="130"/>
      <c r="B25" s="131"/>
      <c r="C25" s="81" t="s">
        <v>12</v>
      </c>
      <c r="D25" s="82">
        <f ca="1">MIN(DATA!$B:$B)</f>
        <v>39.013762841217087</v>
      </c>
      <c r="E25" s="85"/>
      <c r="F25" s="24">
        <v>0.9</v>
      </c>
      <c r="G25" s="25">
        <f ca="1">_xlfn.PERCENTILE.INC(DATA!$AC$2:$AC$1001,0.9)</f>
        <v>3.3873776024275739</v>
      </c>
      <c r="H25" s="26">
        <f ca="1">IFERROR(IF(AND(_xlfn.PERCENTRANK.INC(DATA!$AC$2:$AC$1001,1)&gt;0.85,_xlfn.PERCENTRANK.INC(DATA!$AC$2:$AC$1001,1)&lt;=0.9),_xlfn.PERCENTRANK.INC(DATA!$AC$2:$AC$1001,1)*100,IF(AND(_xlfn.PERCENTRANK.INC(DATA!$AC$2:$AC$1001,4)&gt;=0.9,_xlfn.PERCENTRANK.INC(DATA!$AC$2:$AC$1001,4)&lt;0.95),_xlfn.PERCENTRANK.INC(DATA!$AC$2:$AC$1001,4)*100,0)),IFERROR(IF(AND(_xlfn.PERCENTRANK.INC(DATA!$AC$2:$AC$1001,1)&gt;0.85,_xlfn.PERCENTRANK.INC(DATA!$AC$2:$AC$1001,1)&lt;=0.9),_xlfn.PERCENTRANK.INC(DATA!$AC$2:$AC$1001,1)*100,0),IF(AND(_xlfn.PERCENTRANK.INC(DATA!$AC$2:$AC$1001,4)&gt;=0.9,_xlfn.PERCENTRANK.INC(DATA!$AC$2:$AC$1001,4)&lt;0.95),_xlfn.PERCENTRANK.INC(DATA!$AC$2:$AC$1001,4)*100,0)))</f>
        <v>0</v>
      </c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U25" s="106">
        <v>13</v>
      </c>
      <c r="V25" s="110">
        <v>4.3999999999999995</v>
      </c>
      <c r="W25" s="111"/>
      <c r="X25" s="111"/>
      <c r="Y25" s="111">
        <v>96</v>
      </c>
      <c r="Z25" s="111"/>
      <c r="AA25" s="111"/>
      <c r="AB25" s="111">
        <v>91.6</v>
      </c>
      <c r="AC25" s="111"/>
      <c r="AD25" s="112"/>
    </row>
    <row r="26" spans="1:30" x14ac:dyDescent="0.25">
      <c r="A26" s="132" t="s">
        <v>117</v>
      </c>
      <c r="B26" s="133"/>
      <c r="C26" s="81" t="s">
        <v>13</v>
      </c>
      <c r="D26" s="82">
        <f ca="1">_xlfn.STDEV.S(DATA!$F:$F)</f>
        <v>2.0433344180493918</v>
      </c>
      <c r="E26" s="85"/>
      <c r="F26" s="16">
        <v>0.95</v>
      </c>
      <c r="G26" s="17">
        <f ca="1">_xlfn.PERCENTILE.INC(DATA!$AC$2:$AC$1001,0.95)</f>
        <v>3.9198204541280988</v>
      </c>
      <c r="H26" s="18">
        <f ca="1">IFERROR(IF(AND(_xlfn.PERCENTRANK.INC(DATA!$AC$2:$AC$1001,1)&gt;0.9,_xlfn.PERCENTRANK.INC(DATA!$AC$2:$AC$1001,1)&lt;=0.95),_xlfn.PERCENTRANK.INC(DATA!$AC$2:$AC$1001,1)*100,IF(AND(_xlfn.PERCENTRANK.INC(DATA!$AC$2:$AC$1001,4)&gt;=0.95,_xlfn.PERCENTRANK.INC(DATA!$AC$2:$AC$1001,4)&lt;0.96),_xlfn.PERCENTRANK.INC(DATA!$AC$2:$AC$1001,4)*100,0)),IFERROR(IF(AND(_xlfn.PERCENTRANK.INC(DATA!$AC$2:$AC$1001,1)&gt;0.9,_xlfn.PERCENTRANK.INC(DATA!$AC$2:$AC$1001,1)&lt;=0.95),_xlfn.PERCENTRANK.INC(DATA!$AC$2:$AC$1001,1)*100,0),IF(AND(_xlfn.PERCENTRANK.INC(DATA!$AC$2:$AC$1001,4)&gt;=0.95,_xlfn.PERCENTRANK.INC(DATA!$AC$2:$AC$1001,4)&lt;0.96),_xlfn.PERCENTRANK.INC(DATA!$AC$2:$AC$1001,4)*100,0)))</f>
        <v>95.7</v>
      </c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U26" s="106">
        <v>14</v>
      </c>
      <c r="V26" s="110">
        <v>4.1000000000000005</v>
      </c>
      <c r="W26" s="111"/>
      <c r="X26" s="111"/>
      <c r="Y26" s="111">
        <v>96.6</v>
      </c>
      <c r="Z26" s="111"/>
      <c r="AA26" s="111"/>
      <c r="AB26" s="111">
        <v>92.5</v>
      </c>
      <c r="AC26" s="111"/>
      <c r="AD26" s="112"/>
    </row>
    <row r="27" spans="1:30" x14ac:dyDescent="0.25">
      <c r="A27" s="128"/>
      <c r="B27" s="129"/>
      <c r="C27" s="81" t="s">
        <v>14</v>
      </c>
      <c r="D27" s="82">
        <f ca="1">MAX(DATA!$F:$F)</f>
        <v>17.185583300871635</v>
      </c>
      <c r="E27" s="85"/>
      <c r="F27" s="16">
        <v>0.96</v>
      </c>
      <c r="G27" s="17">
        <f ca="1">_xlfn.PERCENTILE.INC(DATA!$AC$2:$AC$1001,0.96)</f>
        <v>4.0243768732888956</v>
      </c>
      <c r="H27" s="18">
        <f ca="1">IFERROR(IF(AND(_xlfn.PERCENTRANK.INC(DATA!$AC$2:$AC$1001,1)&gt;0.95,_xlfn.PERCENTRANK.INC(DATA!$AC$2:$AC$1001,1)&lt;=0.96),_xlfn.PERCENTRANK.INC(DATA!$AC$2:$AC$1001,1)*100,IF(AND(_xlfn.PERCENTRANK.INC(DATA!$AC$2:$AC$1001,4)&gt;=0.96,_xlfn.PERCENTRANK.INC(DATA!$AC$2:$AC$1001,4)&lt;0.97),_xlfn.PERCENTRANK.INC(DATA!$AC$2:$AC$1001,4)*100,0)),IFERROR(IF(AND(_xlfn.PERCENTRANK.INC(DATA!$AC$2:$AC$1001,1)&gt;0.95,_xlfn.PERCENTRANK.INC(DATA!$AC$2:$AC$1001,1)&lt;=0.96),_xlfn.PERCENTRANK.INC(DATA!$AC$2:$AC$1001,1)*100,0),IF(AND(_xlfn.PERCENTRANK.INC(DATA!$AC$2:$AC$1001,4)&gt;=0.96,_xlfn.PERCENTRANK.INC(DATA!$AC$2:$AC$1001,4)&lt;0.97),_xlfn.PERCENTRANK.INC(DATA!$AC$2:$AC$1001,4)*100,0)))</f>
        <v>0</v>
      </c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U27" s="106">
        <v>15</v>
      </c>
      <c r="V27" s="110">
        <v>4</v>
      </c>
      <c r="W27" s="111"/>
      <c r="X27" s="111"/>
      <c r="Y27" s="111">
        <v>96.899999999999991</v>
      </c>
      <c r="Z27" s="111"/>
      <c r="AA27" s="111"/>
      <c r="AB27" s="111">
        <v>92.899999999999991</v>
      </c>
      <c r="AC27" s="111"/>
      <c r="AD27" s="112"/>
    </row>
    <row r="28" spans="1:30" x14ac:dyDescent="0.25">
      <c r="A28" s="130"/>
      <c r="B28" s="131"/>
      <c r="C28" s="81" t="s">
        <v>15</v>
      </c>
      <c r="D28" s="82">
        <f ca="1">MIN(DATA!$F:$F)</f>
        <v>2.2589199075170421</v>
      </c>
      <c r="E28" s="85"/>
      <c r="F28" s="16">
        <v>0.97</v>
      </c>
      <c r="G28" s="17">
        <f ca="1">_xlfn.PERCENTILE.INC(DATA!$AC$2:$AC$1001,0.97)</f>
        <v>4.1872266256994974</v>
      </c>
      <c r="H28" s="18">
        <f ca="1">IFERROR(IF(AND(_xlfn.PERCENTRANK.INC(DATA!$AC$2:$AC$1001,1)&gt;0.96,_xlfn.PERCENTRANK.INC(DATA!$AC$2:$AC$1001,1)&lt;=0.97),_xlfn.PERCENTRANK.INC(DATA!$AC$2:$AC$1001,1)*100,IF(AND(_xlfn.PERCENTRANK.INC(DATA!$AC$2:$AC$1001,4)&gt;=0.97,_xlfn.PERCENTRANK.INC(DATA!$AC$2:$AC$1001,4)&lt;0.98),_xlfn.PERCENTRANK.INC(DATA!$AC$2:$AC$1001,4)*100,0)),IFERROR(IF(AND(_xlfn.PERCENTRANK.INC(DATA!$AC$2:$AC$1001,1)&gt;0.96,_xlfn.PERCENTRANK.INC(DATA!$AC$2:$AC$1001,1)&lt;=0.97),_xlfn.PERCENTRANK.INC(DATA!$AC$2:$AC$1001,1)*100,0),IF(AND(_xlfn.PERCENTRANK.INC(DATA!$AC$2:$AC$1001,4)&gt;=0.97,_xlfn.PERCENTRANK.INC(DATA!$AC$2:$AC$1001,4)&lt;0.98),_xlfn.PERCENTRANK.INC(DATA!$AC$2:$AC$1001,4)*100,0)))</f>
        <v>0</v>
      </c>
      <c r="I28" s="91"/>
      <c r="J28" s="150" t="s">
        <v>25</v>
      </c>
      <c r="K28" s="150"/>
      <c r="L28" s="150"/>
      <c r="M28" s="150"/>
      <c r="N28" s="150"/>
      <c r="O28" s="150"/>
      <c r="P28" s="150"/>
      <c r="Q28" s="150"/>
      <c r="R28" s="141">
        <f ca="1">J31</f>
        <v>91.2</v>
      </c>
      <c r="S28" s="142" t="s">
        <v>26</v>
      </c>
      <c r="U28" s="106">
        <v>16</v>
      </c>
      <c r="V28" s="110">
        <v>4.9000000000000004</v>
      </c>
      <c r="W28" s="111"/>
      <c r="X28" s="111"/>
      <c r="Y28" s="111">
        <v>96.5</v>
      </c>
      <c r="Z28" s="111"/>
      <c r="AA28" s="111"/>
      <c r="AB28" s="111">
        <v>91.6</v>
      </c>
      <c r="AC28" s="111"/>
      <c r="AD28" s="112"/>
    </row>
    <row r="29" spans="1:30" ht="16.5" customHeight="1" x14ac:dyDescent="0.25">
      <c r="A29" s="132" t="s">
        <v>116</v>
      </c>
      <c r="B29" s="133"/>
      <c r="C29" s="81" t="s">
        <v>16</v>
      </c>
      <c r="D29" s="82">
        <f ca="1">_xlfn.STDEV.S(DATA!$M:$M)</f>
        <v>1.1934831634615115</v>
      </c>
      <c r="E29" s="85"/>
      <c r="F29" s="16">
        <v>0.98</v>
      </c>
      <c r="G29" s="17">
        <f ca="1">_xlfn.PERCENTILE.INC(DATA!$AC$2:$AC$1001,0.98)</f>
        <v>4.4918273795265993</v>
      </c>
      <c r="H29" s="18">
        <f ca="1">IFERROR(IF(AND(_xlfn.PERCENTRANK.INC(DATA!$AC$2:$AC$1001,1)&gt;0.97,_xlfn.PERCENTRANK.INC(DATA!$AC$2:$AC$1001,1)&lt;=0.98),_xlfn.PERCENTRANK.INC(DATA!$AC$2:$AC$1001,1)*100,IF(AND(_xlfn.PERCENTRANK.INC(DATA!$AC$2:$AC$1001,4)&gt;=0.98,_xlfn.PERCENTRANK.INC(DATA!$AC$2:$AC$1001,4)&lt;0.99),_xlfn.PERCENTRANK.INC(DATA!$AC$2:$AC$1001,4)*100,0)),IFERROR(IF(AND(_xlfn.PERCENTRANK.INC(DATA!$AC$2:$AC$1001,1)&gt;0.97,_xlfn.PERCENTRANK.INC(DATA!$AC$2:$AC$1001,1)&lt;=0.98),_xlfn.PERCENTRANK.INC(DATA!$AC$2:$AC$1001,1)*100,0),IF(AND(_xlfn.PERCENTRANK.INC(DATA!$AC$2:$AC$1001,4)&gt;=0.98,_xlfn.PERCENTRANK.INC(DATA!$AC$2:$AC$1001,4)&lt;0.99),_xlfn.PERCENTRANK.INC(DATA!$AC$2:$AC$1001,4)*100,0)))</f>
        <v>0</v>
      </c>
      <c r="I29" s="91"/>
      <c r="J29" s="150"/>
      <c r="K29" s="150"/>
      <c r="L29" s="150"/>
      <c r="M29" s="150"/>
      <c r="N29" s="150"/>
      <c r="O29" s="150"/>
      <c r="P29" s="150"/>
      <c r="Q29" s="150"/>
      <c r="R29" s="141"/>
      <c r="S29" s="142"/>
      <c r="U29" s="106">
        <v>17</v>
      </c>
      <c r="V29" s="110">
        <v>5.3</v>
      </c>
      <c r="W29" s="111"/>
      <c r="X29" s="111"/>
      <c r="Y29" s="111">
        <v>97.1</v>
      </c>
      <c r="Z29" s="111"/>
      <c r="AA29" s="111"/>
      <c r="AB29" s="111">
        <v>91.8</v>
      </c>
      <c r="AC29" s="111"/>
      <c r="AD29" s="112"/>
    </row>
    <row r="30" spans="1:30" x14ac:dyDescent="0.25">
      <c r="A30" s="128"/>
      <c r="B30" s="129"/>
      <c r="C30" s="81" t="s">
        <v>17</v>
      </c>
      <c r="D30" s="82">
        <f ca="1">MAX(DATA!$M:$M)</f>
        <v>15.95899006963575</v>
      </c>
      <c r="E30" s="85"/>
      <c r="F30" s="16">
        <v>0.99</v>
      </c>
      <c r="G30" s="17">
        <f ca="1">_xlfn.PERCENTILE.INC(DATA!$AC$2:$AC$1001,0.99)</f>
        <v>5.1557370095636603</v>
      </c>
      <c r="H30" s="18">
        <f ca="1">IFERROR(IF(AND(_xlfn.PERCENTRANK.INC(DATA!$AC$2:$AC$1001,1)&gt;0.98,_xlfn.PERCENTRANK.INC(DATA!$AC$2:$AC$1001,1)&lt;=0.99),_xlfn.PERCENTRANK.INC(DATA!$AC$2:$AC$1001,1)*100,IF(AND(_xlfn.PERCENTRANK.INC(DATA!$AC$2:$AC$1001,4)&gt;=0.99,_xlfn.PERCENTRANK.INC(DATA!$AC$2:$AC$1001,4)&lt;=0.999),_xlfn.PERCENTRANK.INC(DATA!$AC$2:$AC$1001,4)*100,0)),IFERROR(IF(AND(_xlfn.PERCENTRANK.INC(DATA!$AC$2:$AC$1001,1)&gt;0.98,_xlfn.PERCENTRANK.INC(DATA!$AC$2:$AC$1001,1)&lt;=0.99),_xlfn.PERCENTRANK.INC(DATA!$AC$2:$AC$1001,1)*100,0),IF(AND(_xlfn.PERCENTRANK.INC(DATA!$AC$2:$AC$1001,4)&gt;=0.99,_xlfn.PERCENTRANK.INC(DATA!$AC$2:$AC$1001,4)&lt;=0.999),_xlfn.PERCENTRANK.INC(DATA!$AC$2:$AC$1001,4)*100,0)))</f>
        <v>0</v>
      </c>
      <c r="I30" s="143" t="s">
        <v>108</v>
      </c>
      <c r="J30" s="92" t="s">
        <v>27</v>
      </c>
      <c r="K30" s="92" t="s">
        <v>28</v>
      </c>
      <c r="L30" s="92" t="s">
        <v>29</v>
      </c>
      <c r="M30" s="92" t="s">
        <v>30</v>
      </c>
      <c r="N30" s="92" t="s">
        <v>31</v>
      </c>
      <c r="O30" s="92" t="s">
        <v>32</v>
      </c>
      <c r="P30" s="92" t="s">
        <v>33</v>
      </c>
      <c r="Q30" s="92" t="s">
        <v>34</v>
      </c>
      <c r="R30" s="92" t="s">
        <v>35</v>
      </c>
      <c r="S30" s="92" t="s">
        <v>36</v>
      </c>
      <c r="U30" s="106">
        <v>18</v>
      </c>
      <c r="V30" s="110">
        <v>3.5000000000000004</v>
      </c>
      <c r="W30" s="111"/>
      <c r="X30" s="111"/>
      <c r="Y30" s="111">
        <v>96.7</v>
      </c>
      <c r="Z30" s="111"/>
      <c r="AA30" s="111"/>
      <c r="AB30" s="111">
        <v>93.2</v>
      </c>
      <c r="AC30" s="111"/>
      <c r="AD30" s="112"/>
    </row>
    <row r="31" spans="1:30" ht="17.25" thickBot="1" x14ac:dyDescent="0.3">
      <c r="A31" s="134"/>
      <c r="B31" s="135"/>
      <c r="C31" s="83" t="s">
        <v>15</v>
      </c>
      <c r="D31" s="84">
        <f ca="1">MIN(DATA!$M:$M)</f>
        <v>1.3589739778774876E-2</v>
      </c>
      <c r="E31" s="85"/>
      <c r="F31" s="27" t="s">
        <v>23</v>
      </c>
      <c r="G31" s="28">
        <f ca="1">MAX(DATA!$AC$2:$AC$1001)</f>
        <v>6.5955255399482526</v>
      </c>
      <c r="H31" s="29">
        <f ca="1">IF(G31&lt;=4,100,0)</f>
        <v>0</v>
      </c>
      <c r="I31" s="144"/>
      <c r="J31" s="145">
        <f ca="1">MAX(H3:H31)-LARGE(H3:H31,2)</f>
        <v>91.2</v>
      </c>
      <c r="K31" s="145"/>
      <c r="L31" s="145"/>
      <c r="M31" s="145"/>
      <c r="N31" s="145"/>
      <c r="O31" s="145"/>
      <c r="P31" s="145"/>
      <c r="Q31" s="145"/>
      <c r="R31" s="145"/>
      <c r="S31" s="145"/>
      <c r="U31" s="106">
        <v>19</v>
      </c>
      <c r="V31" s="110">
        <v>5.4</v>
      </c>
      <c r="W31" s="111"/>
      <c r="X31" s="111"/>
      <c r="Y31" s="111">
        <v>97.3</v>
      </c>
      <c r="Z31" s="111"/>
      <c r="AA31" s="111"/>
      <c r="AB31" s="111">
        <v>91.899999999999991</v>
      </c>
      <c r="AC31" s="111"/>
      <c r="AD31" s="112"/>
    </row>
    <row r="32" spans="1:30" ht="16.5" customHeight="1" x14ac:dyDescent="0.25">
      <c r="R32" s="35"/>
      <c r="S32" s="35"/>
      <c r="U32" s="106">
        <v>20</v>
      </c>
      <c r="V32" s="110">
        <v>3.9</v>
      </c>
      <c r="W32" s="111"/>
      <c r="X32" s="111"/>
      <c r="Y32" s="111">
        <v>95.3</v>
      </c>
      <c r="Z32" s="111"/>
      <c r="AA32" s="111"/>
      <c r="AB32" s="111">
        <v>91.399999999999991</v>
      </c>
      <c r="AC32" s="111"/>
      <c r="AD32" s="112"/>
    </row>
    <row r="33" spans="1:30" ht="17.25" customHeight="1" x14ac:dyDescent="0.25">
      <c r="A33" s="113" t="s">
        <v>130</v>
      </c>
      <c r="B33" s="114" t="s">
        <v>131</v>
      </c>
      <c r="C33" s="115"/>
      <c r="D33" s="115"/>
      <c r="E33" s="115"/>
      <c r="F33" s="115"/>
      <c r="G33" s="115"/>
      <c r="H33" s="115"/>
      <c r="I33" s="115"/>
      <c r="J33" s="93"/>
      <c r="K33" s="93"/>
      <c r="L33" s="93"/>
      <c r="M33" s="93"/>
      <c r="N33" s="93"/>
      <c r="O33" s="93"/>
      <c r="P33" s="93"/>
      <c r="Q33" s="93"/>
      <c r="R33" s="94"/>
      <c r="S33" s="95"/>
      <c r="U33" s="106">
        <v>21</v>
      </c>
      <c r="V33" s="110">
        <v>4.8</v>
      </c>
      <c r="W33" s="111"/>
      <c r="X33" s="111"/>
      <c r="Y33" s="111">
        <v>97.1</v>
      </c>
      <c r="Z33" s="111"/>
      <c r="AA33" s="111"/>
      <c r="AB33" s="111">
        <v>92.3</v>
      </c>
      <c r="AC33" s="111"/>
      <c r="AD33" s="112"/>
    </row>
    <row r="34" spans="1:30" ht="16.5" customHeight="1" x14ac:dyDescent="0.25">
      <c r="A34" s="113"/>
      <c r="B34" s="115"/>
      <c r="C34" s="115"/>
      <c r="D34" s="115"/>
      <c r="E34" s="115"/>
      <c r="F34" s="115"/>
      <c r="G34" s="115"/>
      <c r="H34" s="115"/>
      <c r="I34" s="115"/>
      <c r="J34" s="93"/>
      <c r="K34" s="93"/>
      <c r="L34" s="93"/>
      <c r="M34" s="93"/>
      <c r="N34" s="93"/>
      <c r="O34" s="93"/>
      <c r="P34" s="93"/>
      <c r="Q34" s="93"/>
      <c r="R34" s="94"/>
      <c r="S34" s="95"/>
      <c r="U34" s="106">
        <v>22</v>
      </c>
      <c r="V34" s="110">
        <v>5.0999999999999996</v>
      </c>
      <c r="W34" s="111"/>
      <c r="X34" s="111"/>
      <c r="Y34" s="111">
        <v>97.6</v>
      </c>
      <c r="Z34" s="111"/>
      <c r="AA34" s="111"/>
      <c r="AB34" s="111">
        <v>92.5</v>
      </c>
      <c r="AC34" s="111"/>
      <c r="AD34" s="112"/>
    </row>
    <row r="35" spans="1:30" ht="16.5" customHeight="1" x14ac:dyDescent="0.25">
      <c r="A35" s="113"/>
      <c r="B35" s="115"/>
      <c r="C35" s="115"/>
      <c r="D35" s="115"/>
      <c r="E35" s="115"/>
      <c r="F35" s="115"/>
      <c r="G35" s="115"/>
      <c r="H35" s="115"/>
      <c r="I35" s="115"/>
      <c r="J35" s="93"/>
      <c r="K35" s="93"/>
      <c r="L35" s="93"/>
      <c r="M35" s="93"/>
      <c r="N35" s="93"/>
      <c r="O35" s="93"/>
      <c r="P35" s="93"/>
      <c r="Q35" s="93"/>
      <c r="R35" s="96"/>
      <c r="S35" s="95"/>
      <c r="U35" s="106">
        <v>23</v>
      </c>
      <c r="V35" s="110">
        <v>4.1000000000000005</v>
      </c>
      <c r="W35" s="111"/>
      <c r="X35" s="111"/>
      <c r="Y35" s="111">
        <v>97.3</v>
      </c>
      <c r="Z35" s="111"/>
      <c r="AA35" s="111"/>
      <c r="AB35" s="111">
        <v>93.2</v>
      </c>
      <c r="AC35" s="111"/>
      <c r="AD35" s="112"/>
    </row>
    <row r="36" spans="1:30" ht="16.5" customHeight="1" x14ac:dyDescent="0.25">
      <c r="A36" s="113"/>
      <c r="B36" s="115"/>
      <c r="C36" s="115"/>
      <c r="D36" s="115"/>
      <c r="E36" s="115"/>
      <c r="F36" s="115"/>
      <c r="G36" s="115"/>
      <c r="H36" s="115"/>
      <c r="I36" s="115"/>
      <c r="J36" s="93"/>
      <c r="K36" s="93"/>
      <c r="L36" s="93"/>
      <c r="M36" s="93"/>
      <c r="N36" s="93"/>
      <c r="O36" s="93"/>
      <c r="P36" s="93"/>
      <c r="Q36" s="93"/>
      <c r="R36" s="96"/>
      <c r="S36" s="95"/>
      <c r="U36" s="106">
        <v>24</v>
      </c>
      <c r="V36" s="110">
        <v>4.8</v>
      </c>
      <c r="W36" s="111"/>
      <c r="X36" s="111"/>
      <c r="Y36" s="111">
        <v>97</v>
      </c>
      <c r="Z36" s="111"/>
      <c r="AA36" s="111"/>
      <c r="AB36" s="111">
        <v>92.2</v>
      </c>
      <c r="AC36" s="111"/>
      <c r="AD36" s="112"/>
    </row>
    <row r="37" spans="1:30" ht="25.5" customHeight="1" x14ac:dyDescent="0.25">
      <c r="A37" s="113"/>
      <c r="B37" s="115"/>
      <c r="C37" s="115"/>
      <c r="D37" s="115"/>
      <c r="E37" s="115"/>
      <c r="F37" s="115"/>
      <c r="G37" s="115"/>
      <c r="H37" s="115"/>
      <c r="I37" s="115"/>
      <c r="J37" s="93"/>
      <c r="K37" s="93"/>
      <c r="L37" s="93"/>
      <c r="M37" s="93"/>
      <c r="N37" s="93"/>
      <c r="O37" s="93"/>
      <c r="P37" s="93"/>
      <c r="Q37" s="93"/>
      <c r="R37" s="96"/>
      <c r="S37" s="95"/>
      <c r="U37" s="106">
        <v>25</v>
      </c>
      <c r="V37" s="110">
        <v>5.3</v>
      </c>
      <c r="W37" s="111"/>
      <c r="X37" s="111"/>
      <c r="Y37" s="111">
        <v>97.2</v>
      </c>
      <c r="Z37" s="111"/>
      <c r="AA37" s="111"/>
      <c r="AB37" s="111">
        <v>91.9</v>
      </c>
      <c r="AC37" s="111"/>
      <c r="AD37" s="112"/>
    </row>
    <row r="38" spans="1:30" x14ac:dyDescent="0.25">
      <c r="R38" s="35" t="s">
        <v>52</v>
      </c>
      <c r="S38" s="36"/>
      <c r="U38" s="106">
        <v>26</v>
      </c>
      <c r="V38" s="110">
        <v>4.5999999999999996</v>
      </c>
      <c r="W38" s="111"/>
      <c r="X38" s="111"/>
      <c r="Y38" s="111">
        <v>96.899999999999991</v>
      </c>
      <c r="Z38" s="111"/>
      <c r="AA38" s="111"/>
      <c r="AB38" s="111">
        <v>92.3</v>
      </c>
      <c r="AC38" s="111"/>
      <c r="AD38" s="112"/>
    </row>
    <row r="39" spans="1:30" x14ac:dyDescent="0.25">
      <c r="R39" s="35"/>
      <c r="S39" s="36"/>
      <c r="U39" s="106">
        <v>27</v>
      </c>
      <c r="V39" s="110">
        <v>4</v>
      </c>
      <c r="W39" s="111"/>
      <c r="X39" s="111"/>
      <c r="Y39" s="111">
        <v>96</v>
      </c>
      <c r="Z39" s="111"/>
      <c r="AA39" s="111"/>
      <c r="AB39" s="111">
        <v>92</v>
      </c>
      <c r="AC39" s="111"/>
      <c r="AD39" s="112"/>
    </row>
    <row r="40" spans="1:30" x14ac:dyDescent="0.25">
      <c r="R40" s="35"/>
      <c r="S40" s="36"/>
      <c r="U40" s="106">
        <v>28</v>
      </c>
      <c r="V40" s="110">
        <v>5.2</v>
      </c>
      <c r="W40" s="111"/>
      <c r="X40" s="111"/>
      <c r="Y40" s="111">
        <v>96.2</v>
      </c>
      <c r="Z40" s="111"/>
      <c r="AA40" s="111"/>
      <c r="AB40" s="111">
        <v>91</v>
      </c>
      <c r="AC40" s="111"/>
      <c r="AD40" s="112"/>
    </row>
    <row r="41" spans="1:30" x14ac:dyDescent="0.25">
      <c r="R41" s="35"/>
      <c r="S41" s="36"/>
      <c r="U41" s="106">
        <v>29</v>
      </c>
      <c r="V41" s="110">
        <v>5.8000000000000007</v>
      </c>
      <c r="W41" s="111"/>
      <c r="X41" s="111"/>
      <c r="Y41" s="111">
        <v>97.3</v>
      </c>
      <c r="Z41" s="111"/>
      <c r="AA41" s="111"/>
      <c r="AB41" s="111">
        <v>91.5</v>
      </c>
      <c r="AC41" s="111"/>
      <c r="AD41" s="112"/>
    </row>
    <row r="42" spans="1:30" x14ac:dyDescent="0.25">
      <c r="R42" s="35"/>
      <c r="S42" s="36"/>
      <c r="U42" s="106">
        <v>30</v>
      </c>
      <c r="V42" s="110">
        <v>6.4</v>
      </c>
      <c r="W42" s="111"/>
      <c r="X42" s="111"/>
      <c r="Y42" s="111">
        <v>96.899999999999991</v>
      </c>
      <c r="Z42" s="111"/>
      <c r="AA42" s="111"/>
      <c r="AB42" s="111">
        <v>90.499999999999986</v>
      </c>
      <c r="AC42" s="111"/>
      <c r="AD42" s="112"/>
    </row>
    <row r="43" spans="1:30" x14ac:dyDescent="0.25">
      <c r="R43" s="35"/>
      <c r="S43" s="36"/>
      <c r="U43" s="106">
        <v>31</v>
      </c>
      <c r="V43" s="110">
        <v>6.2</v>
      </c>
      <c r="W43" s="111"/>
      <c r="X43" s="111"/>
      <c r="Y43" s="111">
        <v>97.2</v>
      </c>
      <c r="Z43" s="111"/>
      <c r="AA43" s="111"/>
      <c r="AB43" s="111">
        <v>91</v>
      </c>
      <c r="AC43" s="111"/>
      <c r="AD43" s="112"/>
    </row>
    <row r="44" spans="1:30" x14ac:dyDescent="0.25">
      <c r="R44" s="35"/>
      <c r="S44" s="36"/>
      <c r="U44" s="106">
        <v>32</v>
      </c>
      <c r="V44" s="110">
        <v>5</v>
      </c>
      <c r="W44" s="111"/>
      <c r="X44" s="111"/>
      <c r="Y44" s="111">
        <v>96.899999999999991</v>
      </c>
      <c r="Z44" s="111"/>
      <c r="AA44" s="111"/>
      <c r="AB44" s="111">
        <v>91.899999999999991</v>
      </c>
      <c r="AC44" s="111"/>
      <c r="AD44" s="112"/>
    </row>
    <row r="45" spans="1:30" x14ac:dyDescent="0.25">
      <c r="R45" s="35"/>
      <c r="S45" s="36"/>
      <c r="U45" s="106">
        <v>33</v>
      </c>
      <c r="V45" s="110">
        <v>5.0999999999999996</v>
      </c>
      <c r="W45" s="111"/>
      <c r="X45" s="111"/>
      <c r="Y45" s="111">
        <v>96.6</v>
      </c>
      <c r="Z45" s="111"/>
      <c r="AA45" s="111"/>
      <c r="AB45" s="111">
        <v>91.5</v>
      </c>
      <c r="AC45" s="111"/>
      <c r="AD45" s="112"/>
    </row>
    <row r="46" spans="1:30" x14ac:dyDescent="0.25">
      <c r="S46" s="36"/>
      <c r="U46" s="106">
        <v>34</v>
      </c>
      <c r="V46" s="110">
        <v>5.4</v>
      </c>
      <c r="W46" s="111"/>
      <c r="X46" s="111"/>
      <c r="Y46" s="111">
        <v>97.1</v>
      </c>
      <c r="Z46" s="111"/>
      <c r="AA46" s="111"/>
      <c r="AB46" s="111">
        <v>91.699999999999989</v>
      </c>
      <c r="AC46" s="111"/>
      <c r="AD46" s="112"/>
    </row>
    <row r="47" spans="1:30" x14ac:dyDescent="0.25">
      <c r="U47" s="106">
        <v>35</v>
      </c>
      <c r="V47" s="110">
        <v>5.2</v>
      </c>
      <c r="W47" s="111"/>
      <c r="X47" s="111"/>
      <c r="Y47" s="111">
        <v>96.5</v>
      </c>
      <c r="Z47" s="111"/>
      <c r="AA47" s="111"/>
      <c r="AB47" s="111">
        <v>91.3</v>
      </c>
      <c r="AC47" s="111"/>
      <c r="AD47" s="112"/>
    </row>
    <row r="48" spans="1:30" x14ac:dyDescent="0.25">
      <c r="U48" s="106">
        <v>36</v>
      </c>
      <c r="V48" s="110">
        <v>5.6000000000000005</v>
      </c>
      <c r="W48" s="111"/>
      <c r="X48" s="111"/>
      <c r="Y48" s="111">
        <v>95.8</v>
      </c>
      <c r="Z48" s="111"/>
      <c r="AA48" s="111"/>
      <c r="AB48" s="111">
        <v>90.2</v>
      </c>
      <c r="AC48" s="111"/>
      <c r="AD48" s="112"/>
    </row>
    <row r="49" spans="21:30" x14ac:dyDescent="0.25">
      <c r="U49" s="106">
        <v>37</v>
      </c>
      <c r="V49" s="110">
        <v>5.2</v>
      </c>
      <c r="W49" s="111"/>
      <c r="X49" s="111"/>
      <c r="Y49" s="111">
        <v>96.899999999999991</v>
      </c>
      <c r="Z49" s="111"/>
      <c r="AA49" s="111"/>
      <c r="AB49" s="111">
        <v>91.699999999999989</v>
      </c>
      <c r="AC49" s="111"/>
      <c r="AD49" s="112"/>
    </row>
    <row r="50" spans="21:30" x14ac:dyDescent="0.25">
      <c r="U50" s="106">
        <v>38</v>
      </c>
      <c r="V50" s="110">
        <v>5.5</v>
      </c>
      <c r="W50" s="111"/>
      <c r="X50" s="111"/>
      <c r="Y50" s="111">
        <v>95.5</v>
      </c>
      <c r="Z50" s="111"/>
      <c r="AA50" s="111"/>
      <c r="AB50" s="111">
        <v>90</v>
      </c>
      <c r="AC50" s="111"/>
      <c r="AD50" s="112"/>
    </row>
    <row r="51" spans="21:30" x14ac:dyDescent="0.25">
      <c r="U51" s="106">
        <v>39</v>
      </c>
      <c r="V51" s="110">
        <v>5.5</v>
      </c>
      <c r="W51" s="111"/>
      <c r="X51" s="111"/>
      <c r="Y51" s="111">
        <v>96</v>
      </c>
      <c r="Z51" s="111"/>
      <c r="AA51" s="111"/>
      <c r="AB51" s="111">
        <v>90.5</v>
      </c>
      <c r="AC51" s="111"/>
      <c r="AD51" s="112"/>
    </row>
    <row r="52" spans="21:30" x14ac:dyDescent="0.25">
      <c r="U52" s="106">
        <v>40</v>
      </c>
      <c r="V52" s="110">
        <v>5.7</v>
      </c>
      <c r="W52" s="111"/>
      <c r="X52" s="111"/>
      <c r="Y52" s="111">
        <v>97.5</v>
      </c>
      <c r="Z52" s="111"/>
      <c r="AA52" s="111"/>
      <c r="AB52" s="111">
        <v>91.8</v>
      </c>
      <c r="AC52" s="111"/>
      <c r="AD52" s="112"/>
    </row>
    <row r="53" spans="21:30" x14ac:dyDescent="0.25">
      <c r="U53" s="106">
        <v>41</v>
      </c>
      <c r="V53" s="110">
        <v>5.2</v>
      </c>
      <c r="W53" s="111"/>
      <c r="X53" s="111"/>
      <c r="Y53" s="111">
        <v>96.3</v>
      </c>
      <c r="Z53" s="111"/>
      <c r="AA53" s="111"/>
      <c r="AB53" s="111">
        <v>91.1</v>
      </c>
      <c r="AC53" s="111"/>
      <c r="AD53" s="112"/>
    </row>
    <row r="54" spans="21:30" x14ac:dyDescent="0.25">
      <c r="U54" s="106">
        <v>42</v>
      </c>
      <c r="V54" s="110">
        <v>4.2</v>
      </c>
      <c r="W54" s="111"/>
      <c r="X54" s="111"/>
      <c r="Y54" s="111">
        <v>96.3</v>
      </c>
      <c r="Z54" s="111"/>
      <c r="AA54" s="111"/>
      <c r="AB54" s="111">
        <v>92.1</v>
      </c>
      <c r="AC54" s="111"/>
      <c r="AD54" s="112"/>
    </row>
    <row r="55" spans="21:30" x14ac:dyDescent="0.25">
      <c r="U55" s="106">
        <v>43</v>
      </c>
      <c r="V55" s="110">
        <v>3.2</v>
      </c>
      <c r="W55" s="111"/>
      <c r="X55" s="111"/>
      <c r="Y55" s="111">
        <v>97.3</v>
      </c>
      <c r="Z55" s="111"/>
      <c r="AA55" s="111"/>
      <c r="AB55" s="111">
        <v>94.1</v>
      </c>
      <c r="AC55" s="111"/>
      <c r="AD55" s="112"/>
    </row>
    <row r="56" spans="21:30" x14ac:dyDescent="0.25">
      <c r="U56" s="106">
        <v>44</v>
      </c>
      <c r="V56" s="110">
        <v>5.3</v>
      </c>
      <c r="W56" s="111"/>
      <c r="X56" s="111"/>
      <c r="Y56" s="111">
        <v>95.6</v>
      </c>
      <c r="Z56" s="111"/>
      <c r="AA56" s="111"/>
      <c r="AB56" s="111">
        <v>90.3</v>
      </c>
      <c r="AC56" s="111"/>
      <c r="AD56" s="112"/>
    </row>
    <row r="57" spans="21:30" x14ac:dyDescent="0.25">
      <c r="U57" s="106">
        <v>45</v>
      </c>
      <c r="V57" s="110">
        <v>6.1</v>
      </c>
      <c r="W57" s="111"/>
      <c r="X57" s="111"/>
      <c r="Y57" s="111">
        <v>98.1</v>
      </c>
      <c r="Z57" s="111"/>
      <c r="AA57" s="111"/>
      <c r="AB57" s="111">
        <v>92</v>
      </c>
      <c r="AC57" s="111"/>
      <c r="AD57" s="112"/>
    </row>
    <row r="58" spans="21:30" x14ac:dyDescent="0.25">
      <c r="U58" s="106">
        <v>46</v>
      </c>
      <c r="V58" s="110">
        <v>5.0999999999999996</v>
      </c>
      <c r="W58" s="111"/>
      <c r="X58" s="111"/>
      <c r="Y58" s="111">
        <v>96</v>
      </c>
      <c r="Z58" s="111"/>
      <c r="AA58" s="111"/>
      <c r="AB58" s="111">
        <v>90.9</v>
      </c>
      <c r="AC58" s="111"/>
      <c r="AD58" s="112"/>
    </row>
    <row r="59" spans="21:30" x14ac:dyDescent="0.25">
      <c r="U59" s="106">
        <v>47</v>
      </c>
      <c r="V59" s="110">
        <v>5.2</v>
      </c>
      <c r="W59" s="111"/>
      <c r="X59" s="111"/>
      <c r="Y59" s="111">
        <v>97.7</v>
      </c>
      <c r="Z59" s="111"/>
      <c r="AA59" s="111"/>
      <c r="AB59" s="111">
        <v>92.5</v>
      </c>
      <c r="AC59" s="111"/>
      <c r="AD59" s="112"/>
    </row>
    <row r="60" spans="21:30" x14ac:dyDescent="0.25">
      <c r="U60" s="106">
        <v>48</v>
      </c>
      <c r="V60" s="110">
        <v>4.9000000000000004</v>
      </c>
      <c r="W60" s="111"/>
      <c r="X60" s="111"/>
      <c r="Y60" s="111">
        <v>96.7</v>
      </c>
      <c r="Z60" s="111"/>
      <c r="AA60" s="111"/>
      <c r="AB60" s="111">
        <v>91.8</v>
      </c>
      <c r="AC60" s="111"/>
      <c r="AD60" s="112"/>
    </row>
    <row r="61" spans="21:30" x14ac:dyDescent="0.25">
      <c r="U61" s="106">
        <v>49</v>
      </c>
      <c r="V61" s="110">
        <v>5</v>
      </c>
      <c r="W61" s="111"/>
      <c r="X61" s="111"/>
      <c r="Y61" s="111">
        <v>96.899999999999991</v>
      </c>
      <c r="Z61" s="111"/>
      <c r="AA61" s="111"/>
      <c r="AB61" s="111">
        <v>91.899999999999991</v>
      </c>
      <c r="AC61" s="111"/>
      <c r="AD61" s="112"/>
    </row>
    <row r="62" spans="21:30" x14ac:dyDescent="0.25">
      <c r="U62" s="106">
        <v>50</v>
      </c>
      <c r="V62" s="110">
        <v>4.9000000000000004</v>
      </c>
      <c r="W62" s="111"/>
      <c r="X62" s="111"/>
      <c r="Y62" s="111">
        <v>97.6</v>
      </c>
      <c r="Z62" s="111"/>
      <c r="AA62" s="111"/>
      <c r="AB62" s="111">
        <v>92.699999999999989</v>
      </c>
      <c r="AC62" s="111"/>
      <c r="AD62" s="112"/>
    </row>
    <row r="63" spans="21:30" x14ac:dyDescent="0.25">
      <c r="U63" s="106">
        <v>51</v>
      </c>
      <c r="V63" s="110">
        <v>4.5999999999999996</v>
      </c>
      <c r="W63" s="111"/>
      <c r="X63" s="111"/>
      <c r="Y63" s="111">
        <v>97</v>
      </c>
      <c r="Z63" s="111"/>
      <c r="AA63" s="111"/>
      <c r="AB63" s="111">
        <v>92.4</v>
      </c>
      <c r="AC63" s="111"/>
      <c r="AD63" s="112"/>
    </row>
    <row r="64" spans="21:30" x14ac:dyDescent="0.25">
      <c r="U64" s="106">
        <v>52</v>
      </c>
      <c r="V64" s="110">
        <v>3.3000000000000003</v>
      </c>
      <c r="W64" s="111"/>
      <c r="X64" s="111"/>
      <c r="Y64" s="111">
        <v>96.399999999999991</v>
      </c>
      <c r="Z64" s="111"/>
      <c r="AA64" s="111"/>
      <c r="AB64" s="111">
        <v>93.1</v>
      </c>
      <c r="AC64" s="111"/>
      <c r="AD64" s="112"/>
    </row>
    <row r="65" spans="21:30" x14ac:dyDescent="0.25">
      <c r="U65" s="106">
        <v>53</v>
      </c>
      <c r="V65" s="110">
        <v>6.4</v>
      </c>
      <c r="W65" s="111"/>
      <c r="X65" s="111"/>
      <c r="Y65" s="111">
        <v>96.6</v>
      </c>
      <c r="Z65" s="111"/>
      <c r="AA65" s="111"/>
      <c r="AB65" s="111">
        <v>90.199999999999989</v>
      </c>
      <c r="AC65" s="111"/>
      <c r="AD65" s="112"/>
    </row>
    <row r="66" spans="21:30" x14ac:dyDescent="0.25">
      <c r="U66" s="106">
        <v>54</v>
      </c>
      <c r="V66" s="110">
        <v>4.2</v>
      </c>
      <c r="W66" s="111"/>
      <c r="X66" s="111"/>
      <c r="Y66" s="111">
        <v>97.7</v>
      </c>
      <c r="Z66" s="111"/>
      <c r="AA66" s="111"/>
      <c r="AB66" s="111">
        <v>93.5</v>
      </c>
      <c r="AC66" s="111"/>
      <c r="AD66" s="112"/>
    </row>
    <row r="67" spans="21:30" x14ac:dyDescent="0.25">
      <c r="U67" s="106">
        <v>55</v>
      </c>
      <c r="V67" s="110">
        <v>5.7</v>
      </c>
      <c r="W67" s="111"/>
      <c r="X67" s="111"/>
      <c r="Y67" s="111">
        <v>97.399999999999991</v>
      </c>
      <c r="Z67" s="111"/>
      <c r="AA67" s="111"/>
      <c r="AB67" s="111">
        <v>91.699999999999989</v>
      </c>
      <c r="AC67" s="111"/>
      <c r="AD67" s="112"/>
    </row>
    <row r="68" spans="21:30" x14ac:dyDescent="0.25">
      <c r="U68" s="106">
        <v>56</v>
      </c>
      <c r="V68" s="110">
        <v>6.1</v>
      </c>
      <c r="W68" s="111"/>
      <c r="X68" s="111"/>
      <c r="Y68" s="111">
        <v>96.8</v>
      </c>
      <c r="Z68" s="111"/>
      <c r="AA68" s="111"/>
      <c r="AB68" s="111">
        <v>90.7</v>
      </c>
      <c r="AC68" s="111"/>
      <c r="AD68" s="112"/>
    </row>
    <row r="69" spans="21:30" x14ac:dyDescent="0.25">
      <c r="U69" s="106">
        <v>57</v>
      </c>
      <c r="V69" s="110">
        <v>5.7</v>
      </c>
      <c r="W69" s="111"/>
      <c r="X69" s="111"/>
      <c r="Y69" s="111">
        <v>96.899999999999991</v>
      </c>
      <c r="Z69" s="111"/>
      <c r="AA69" s="111"/>
      <c r="AB69" s="111">
        <v>91.199999999999989</v>
      </c>
      <c r="AC69" s="111"/>
      <c r="AD69" s="112"/>
    </row>
    <row r="70" spans="21:30" x14ac:dyDescent="0.25">
      <c r="U70" s="106">
        <v>58</v>
      </c>
      <c r="V70" s="110">
        <v>4.3999999999999995</v>
      </c>
      <c r="W70" s="111"/>
      <c r="X70" s="111"/>
      <c r="Y70" s="111">
        <v>96</v>
      </c>
      <c r="Z70" s="111"/>
      <c r="AA70" s="111"/>
      <c r="AB70" s="111">
        <v>91.6</v>
      </c>
      <c r="AC70" s="111"/>
      <c r="AD70" s="112"/>
    </row>
    <row r="71" spans="21:30" x14ac:dyDescent="0.25">
      <c r="U71" s="106">
        <v>59</v>
      </c>
      <c r="V71" s="110">
        <v>4.9000000000000004</v>
      </c>
      <c r="W71" s="111"/>
      <c r="X71" s="111"/>
      <c r="Y71" s="111">
        <v>96.5</v>
      </c>
      <c r="Z71" s="111"/>
      <c r="AA71" s="111"/>
      <c r="AB71" s="111">
        <v>91.6</v>
      </c>
      <c r="AC71" s="111"/>
      <c r="AD71" s="112"/>
    </row>
    <row r="72" spans="21:30" x14ac:dyDescent="0.25">
      <c r="U72" s="106">
        <v>60</v>
      </c>
      <c r="V72" s="110">
        <v>4.3</v>
      </c>
      <c r="W72" s="111"/>
      <c r="X72" s="111"/>
      <c r="Y72" s="111">
        <v>96.7</v>
      </c>
      <c r="Z72" s="111"/>
      <c r="AA72" s="111"/>
      <c r="AB72" s="111">
        <v>92.4</v>
      </c>
      <c r="AC72" s="111"/>
      <c r="AD72" s="112"/>
    </row>
    <row r="73" spans="21:30" x14ac:dyDescent="0.25">
      <c r="U73" s="106">
        <v>61</v>
      </c>
      <c r="V73" s="110">
        <v>5.0999999999999996</v>
      </c>
      <c r="W73" s="111"/>
      <c r="X73" s="111"/>
      <c r="Y73" s="111">
        <v>96.6</v>
      </c>
      <c r="Z73" s="111"/>
      <c r="AA73" s="111"/>
      <c r="AB73" s="111">
        <v>91.5</v>
      </c>
      <c r="AC73" s="111"/>
      <c r="AD73" s="112"/>
    </row>
    <row r="74" spans="21:30" x14ac:dyDescent="0.25">
      <c r="U74" s="106">
        <v>62</v>
      </c>
      <c r="V74" s="110">
        <v>3.6999999999999997</v>
      </c>
      <c r="W74" s="111"/>
      <c r="X74" s="111"/>
      <c r="Y74" s="111">
        <v>96.899999999999991</v>
      </c>
      <c r="Z74" s="111"/>
      <c r="AA74" s="111"/>
      <c r="AB74" s="111">
        <v>93.199999999999989</v>
      </c>
      <c r="AC74" s="111"/>
      <c r="AD74" s="112"/>
    </row>
    <row r="75" spans="21:30" x14ac:dyDescent="0.25">
      <c r="U75" s="106">
        <v>63</v>
      </c>
      <c r="V75" s="110">
        <v>4.3</v>
      </c>
      <c r="W75" s="111"/>
      <c r="X75" s="111"/>
      <c r="Y75" s="111">
        <v>96.399999999999991</v>
      </c>
      <c r="Z75" s="111"/>
      <c r="AA75" s="111"/>
      <c r="AB75" s="111">
        <v>92.1</v>
      </c>
      <c r="AC75" s="111"/>
      <c r="AD75" s="112"/>
    </row>
    <row r="76" spans="21:30" x14ac:dyDescent="0.25">
      <c r="U76" s="106">
        <v>64</v>
      </c>
      <c r="V76" s="110">
        <v>4.5</v>
      </c>
      <c r="W76" s="111"/>
      <c r="X76" s="111"/>
      <c r="Y76" s="111">
        <v>96.7</v>
      </c>
      <c r="Z76" s="111"/>
      <c r="AA76" s="111"/>
      <c r="AB76" s="111">
        <v>92.2</v>
      </c>
      <c r="AC76" s="111"/>
      <c r="AD76" s="112"/>
    </row>
    <row r="77" spans="21:30" x14ac:dyDescent="0.25">
      <c r="U77" s="106">
        <v>65</v>
      </c>
      <c r="V77" s="110">
        <v>4</v>
      </c>
      <c r="W77" s="111"/>
      <c r="X77" s="111"/>
      <c r="Y77" s="111">
        <v>95.8</v>
      </c>
      <c r="Z77" s="111"/>
      <c r="AA77" s="111"/>
      <c r="AB77" s="111">
        <v>91.8</v>
      </c>
      <c r="AC77" s="111"/>
      <c r="AD77" s="112"/>
    </row>
    <row r="78" spans="21:30" x14ac:dyDescent="0.25">
      <c r="U78" s="106">
        <v>66</v>
      </c>
      <c r="V78" s="110">
        <v>3.5999999999999996</v>
      </c>
      <c r="W78" s="111"/>
      <c r="X78" s="111"/>
      <c r="Y78" s="111">
        <v>97</v>
      </c>
      <c r="Z78" s="111"/>
      <c r="AA78" s="111"/>
      <c r="AB78" s="111">
        <v>93.4</v>
      </c>
      <c r="AC78" s="111"/>
      <c r="AD78" s="112"/>
    </row>
    <row r="79" spans="21:30" x14ac:dyDescent="0.25">
      <c r="U79" s="106">
        <v>67</v>
      </c>
      <c r="V79" s="110">
        <v>6.2</v>
      </c>
      <c r="W79" s="111"/>
      <c r="X79" s="111"/>
      <c r="Y79" s="111">
        <v>96.7</v>
      </c>
      <c r="Z79" s="111"/>
      <c r="AA79" s="111"/>
      <c r="AB79" s="111">
        <v>90.5</v>
      </c>
      <c r="AC79" s="111"/>
      <c r="AD79" s="112"/>
    </row>
    <row r="80" spans="21:30" x14ac:dyDescent="0.25">
      <c r="U80" s="106">
        <v>68</v>
      </c>
      <c r="V80" s="110">
        <v>4.8</v>
      </c>
      <c r="W80" s="111"/>
      <c r="X80" s="111"/>
      <c r="Y80" s="111">
        <v>97.6</v>
      </c>
      <c r="Z80" s="111"/>
      <c r="AA80" s="111"/>
      <c r="AB80" s="111">
        <v>92.8</v>
      </c>
      <c r="AC80" s="111"/>
      <c r="AD80" s="112"/>
    </row>
    <row r="81" spans="21:30" x14ac:dyDescent="0.25">
      <c r="U81" s="106">
        <v>69</v>
      </c>
      <c r="V81" s="110">
        <v>4.1000000000000005</v>
      </c>
      <c r="W81" s="111"/>
      <c r="X81" s="111"/>
      <c r="Y81" s="111">
        <v>97.399999999999991</v>
      </c>
      <c r="Z81" s="111"/>
      <c r="AA81" s="111"/>
      <c r="AB81" s="111">
        <v>93.3</v>
      </c>
      <c r="AC81" s="111"/>
      <c r="AD81" s="112"/>
    </row>
    <row r="82" spans="21:30" x14ac:dyDescent="0.25">
      <c r="U82" s="106">
        <v>70</v>
      </c>
      <c r="V82" s="110">
        <v>5.0999999999999996</v>
      </c>
      <c r="W82" s="111"/>
      <c r="X82" s="111"/>
      <c r="Y82" s="111">
        <v>97.8</v>
      </c>
      <c r="Z82" s="111"/>
      <c r="AA82" s="111"/>
      <c r="AB82" s="111">
        <v>92.7</v>
      </c>
      <c r="AC82" s="111"/>
      <c r="AD82" s="112"/>
    </row>
    <row r="83" spans="21:30" x14ac:dyDescent="0.25">
      <c r="U83" s="106">
        <v>71</v>
      </c>
      <c r="V83" s="110">
        <v>5.0999999999999996</v>
      </c>
      <c r="W83" s="111"/>
      <c r="X83" s="111"/>
      <c r="Y83" s="111">
        <v>96.7</v>
      </c>
      <c r="Z83" s="111"/>
      <c r="AA83" s="111"/>
      <c r="AB83" s="111">
        <v>91.600000000000009</v>
      </c>
      <c r="AC83" s="111"/>
      <c r="AD83" s="112"/>
    </row>
    <row r="84" spans="21:30" x14ac:dyDescent="0.25">
      <c r="U84" s="106">
        <v>72</v>
      </c>
      <c r="V84" s="110">
        <v>3.8</v>
      </c>
      <c r="W84" s="111"/>
      <c r="X84" s="111"/>
      <c r="Y84" s="111">
        <v>96.899999999999991</v>
      </c>
      <c r="Z84" s="111"/>
      <c r="AA84" s="111"/>
      <c r="AB84" s="111">
        <v>93.1</v>
      </c>
      <c r="AC84" s="111"/>
      <c r="AD84" s="112"/>
    </row>
    <row r="85" spans="21:30" x14ac:dyDescent="0.25">
      <c r="U85" s="106">
        <v>73</v>
      </c>
      <c r="V85" s="110">
        <v>4.7</v>
      </c>
      <c r="W85" s="111"/>
      <c r="X85" s="111"/>
      <c r="Y85" s="111">
        <v>96.899999999999991</v>
      </c>
      <c r="Z85" s="111"/>
      <c r="AA85" s="111"/>
      <c r="AB85" s="111">
        <v>92.199999999999989</v>
      </c>
      <c r="AC85" s="111"/>
      <c r="AD85" s="112"/>
    </row>
    <row r="86" spans="21:30" x14ac:dyDescent="0.25">
      <c r="U86" s="106">
        <v>74</v>
      </c>
      <c r="V86" s="110">
        <v>4.8</v>
      </c>
      <c r="W86" s="111"/>
      <c r="X86" s="111"/>
      <c r="Y86" s="111">
        <v>96.2</v>
      </c>
      <c r="Z86" s="111"/>
      <c r="AA86" s="111"/>
      <c r="AB86" s="111">
        <v>91.4</v>
      </c>
      <c r="AC86" s="111"/>
      <c r="AD86" s="112"/>
    </row>
    <row r="87" spans="21:30" x14ac:dyDescent="0.25">
      <c r="U87" s="106">
        <v>75</v>
      </c>
      <c r="V87" s="110">
        <v>4.3</v>
      </c>
      <c r="W87" s="111"/>
      <c r="X87" s="111"/>
      <c r="Y87" s="111">
        <v>97.3</v>
      </c>
      <c r="Z87" s="111"/>
      <c r="AA87" s="111"/>
      <c r="AB87" s="111">
        <v>93</v>
      </c>
      <c r="AC87" s="111"/>
      <c r="AD87" s="112"/>
    </row>
    <row r="88" spans="21:30" x14ac:dyDescent="0.25">
      <c r="U88" s="106">
        <v>76</v>
      </c>
      <c r="V88" s="110">
        <v>6</v>
      </c>
      <c r="W88" s="111"/>
      <c r="X88" s="111"/>
      <c r="Y88" s="111">
        <v>97.3</v>
      </c>
      <c r="Z88" s="111"/>
      <c r="AA88" s="111"/>
      <c r="AB88" s="111">
        <v>91.3</v>
      </c>
      <c r="AC88" s="111"/>
      <c r="AD88" s="112"/>
    </row>
    <row r="89" spans="21:30" x14ac:dyDescent="0.25">
      <c r="U89" s="106">
        <v>77</v>
      </c>
      <c r="V89" s="110">
        <v>3.5000000000000004</v>
      </c>
      <c r="W89" s="111"/>
      <c r="X89" s="111"/>
      <c r="Y89" s="111">
        <v>97.1</v>
      </c>
      <c r="Z89" s="111"/>
      <c r="AA89" s="111"/>
      <c r="AB89" s="111">
        <v>93.6</v>
      </c>
      <c r="AC89" s="111"/>
      <c r="AD89" s="112"/>
    </row>
    <row r="90" spans="21:30" x14ac:dyDescent="0.25">
      <c r="U90" s="106">
        <v>78</v>
      </c>
      <c r="V90" s="110">
        <v>6</v>
      </c>
      <c r="W90" s="111"/>
      <c r="X90" s="111"/>
      <c r="Y90" s="111">
        <v>96.899999999999991</v>
      </c>
      <c r="Z90" s="111"/>
      <c r="AA90" s="111"/>
      <c r="AB90" s="111">
        <v>90.899999999999991</v>
      </c>
      <c r="AC90" s="111"/>
      <c r="AD90" s="112"/>
    </row>
    <row r="91" spans="21:30" x14ac:dyDescent="0.25">
      <c r="U91" s="106">
        <v>79</v>
      </c>
      <c r="V91" s="110">
        <v>5</v>
      </c>
      <c r="W91" s="111"/>
      <c r="X91" s="111"/>
      <c r="Y91" s="111">
        <v>95.5</v>
      </c>
      <c r="Z91" s="111"/>
      <c r="AA91" s="111"/>
      <c r="AB91" s="111">
        <v>90.5</v>
      </c>
      <c r="AC91" s="111"/>
      <c r="AD91" s="112"/>
    </row>
    <row r="92" spans="21:30" x14ac:dyDescent="0.25">
      <c r="U92" s="106">
        <v>80</v>
      </c>
      <c r="V92" s="110">
        <v>5.3</v>
      </c>
      <c r="W92" s="111"/>
      <c r="X92" s="111"/>
      <c r="Y92" s="111">
        <v>97.1</v>
      </c>
      <c r="Z92" s="111"/>
      <c r="AA92" s="111"/>
      <c r="AB92" s="111">
        <v>91.8</v>
      </c>
      <c r="AC92" s="111"/>
      <c r="AD92" s="112"/>
    </row>
    <row r="93" spans="21:30" x14ac:dyDescent="0.25">
      <c r="U93" s="106">
        <v>81</v>
      </c>
      <c r="V93" s="110">
        <v>6</v>
      </c>
      <c r="W93" s="111"/>
      <c r="X93" s="111"/>
      <c r="Y93" s="111">
        <v>96.899999999999991</v>
      </c>
      <c r="Z93" s="111"/>
      <c r="AA93" s="111"/>
      <c r="AB93" s="111">
        <v>90.899999999999991</v>
      </c>
      <c r="AC93" s="111"/>
      <c r="AD93" s="112"/>
    </row>
    <row r="94" spans="21:30" x14ac:dyDescent="0.25">
      <c r="U94" s="106">
        <v>82</v>
      </c>
      <c r="V94" s="110">
        <v>4</v>
      </c>
      <c r="W94" s="111"/>
      <c r="X94" s="111"/>
      <c r="Y94" s="111">
        <v>97.3</v>
      </c>
      <c r="Z94" s="111"/>
      <c r="AA94" s="111"/>
      <c r="AB94" s="111">
        <v>93.3</v>
      </c>
      <c r="AC94" s="111"/>
      <c r="AD94" s="112"/>
    </row>
    <row r="95" spans="21:30" x14ac:dyDescent="0.25">
      <c r="U95" s="106">
        <v>83</v>
      </c>
      <c r="V95" s="110">
        <v>6</v>
      </c>
      <c r="W95" s="111"/>
      <c r="X95" s="111"/>
      <c r="Y95" s="111">
        <v>97.6</v>
      </c>
      <c r="Z95" s="111"/>
      <c r="AA95" s="111"/>
      <c r="AB95" s="111">
        <v>91.6</v>
      </c>
      <c r="AC95" s="111"/>
      <c r="AD95" s="112"/>
    </row>
    <row r="96" spans="21:30" x14ac:dyDescent="0.25">
      <c r="U96" s="106">
        <v>84</v>
      </c>
      <c r="V96" s="110">
        <v>3.1</v>
      </c>
      <c r="W96" s="111"/>
      <c r="X96" s="111"/>
      <c r="Y96" s="111">
        <v>96</v>
      </c>
      <c r="Z96" s="111"/>
      <c r="AA96" s="111"/>
      <c r="AB96" s="111">
        <v>92.9</v>
      </c>
      <c r="AC96" s="111"/>
      <c r="AD96" s="112"/>
    </row>
    <row r="97" spans="21:30" x14ac:dyDescent="0.25">
      <c r="U97" s="106">
        <v>85</v>
      </c>
      <c r="V97" s="110">
        <v>6.5</v>
      </c>
      <c r="W97" s="111"/>
      <c r="X97" s="111"/>
      <c r="Y97" s="111">
        <v>95.8</v>
      </c>
      <c r="Z97" s="111"/>
      <c r="AA97" s="111"/>
      <c r="AB97" s="111">
        <v>89.3</v>
      </c>
      <c r="AC97" s="111"/>
      <c r="AD97" s="112"/>
    </row>
    <row r="98" spans="21:30" x14ac:dyDescent="0.25">
      <c r="U98" s="106">
        <v>86</v>
      </c>
      <c r="V98" s="110">
        <v>4.8</v>
      </c>
      <c r="W98" s="111"/>
      <c r="X98" s="111"/>
      <c r="Y98" s="111">
        <v>96.1</v>
      </c>
      <c r="Z98" s="111"/>
      <c r="AA98" s="111"/>
      <c r="AB98" s="111">
        <v>91.3</v>
      </c>
      <c r="AC98" s="111"/>
      <c r="AD98" s="112"/>
    </row>
    <row r="99" spans="21:30" x14ac:dyDescent="0.25">
      <c r="U99" s="106">
        <v>87</v>
      </c>
      <c r="V99" s="110">
        <v>5</v>
      </c>
      <c r="W99" s="111"/>
      <c r="X99" s="111"/>
      <c r="Y99" s="111">
        <v>96.3</v>
      </c>
      <c r="Z99" s="111"/>
      <c r="AA99" s="111"/>
      <c r="AB99" s="111">
        <v>91.3</v>
      </c>
      <c r="AC99" s="111"/>
      <c r="AD99" s="112"/>
    </row>
    <row r="100" spans="21:30" x14ac:dyDescent="0.25">
      <c r="U100" s="106">
        <v>88</v>
      </c>
      <c r="V100" s="110">
        <v>4.8</v>
      </c>
      <c r="W100" s="111"/>
      <c r="X100" s="111"/>
      <c r="Y100" s="111">
        <v>96.6</v>
      </c>
      <c r="Z100" s="111"/>
      <c r="AA100" s="111"/>
      <c r="AB100" s="111">
        <v>91.8</v>
      </c>
      <c r="AC100" s="111"/>
      <c r="AD100" s="112"/>
    </row>
    <row r="101" spans="21:30" x14ac:dyDescent="0.25">
      <c r="U101" s="106">
        <v>89</v>
      </c>
      <c r="V101" s="110">
        <v>5.0999999999999996</v>
      </c>
      <c r="W101" s="111"/>
      <c r="X101" s="111"/>
      <c r="Y101" s="111">
        <v>96.1</v>
      </c>
      <c r="Z101" s="111"/>
      <c r="AA101" s="111"/>
      <c r="AB101" s="111">
        <v>91</v>
      </c>
      <c r="AC101" s="111"/>
      <c r="AD101" s="112"/>
    </row>
    <row r="102" spans="21:30" x14ac:dyDescent="0.25">
      <c r="U102" s="106">
        <v>90</v>
      </c>
      <c r="V102" s="110">
        <v>5.4</v>
      </c>
      <c r="W102" s="111"/>
      <c r="X102" s="111"/>
      <c r="Y102" s="111">
        <v>96.8</v>
      </c>
      <c r="Z102" s="111"/>
      <c r="AA102" s="111"/>
      <c r="AB102" s="111">
        <v>91.399999999999991</v>
      </c>
      <c r="AC102" s="111"/>
      <c r="AD102" s="112"/>
    </row>
    <row r="103" spans="21:30" x14ac:dyDescent="0.25">
      <c r="U103" s="106">
        <v>91</v>
      </c>
      <c r="V103" s="110">
        <v>4.9000000000000004</v>
      </c>
      <c r="W103" s="111"/>
      <c r="X103" s="111"/>
      <c r="Y103" s="111">
        <v>97.3</v>
      </c>
      <c r="Z103" s="111"/>
      <c r="AA103" s="111"/>
      <c r="AB103" s="111">
        <v>92.399999999999991</v>
      </c>
      <c r="AC103" s="111"/>
      <c r="AD103" s="112"/>
    </row>
    <row r="104" spans="21:30" x14ac:dyDescent="0.25">
      <c r="U104" s="106">
        <v>92</v>
      </c>
      <c r="V104" s="110">
        <v>4.1000000000000005</v>
      </c>
      <c r="W104" s="111"/>
      <c r="X104" s="111"/>
      <c r="Y104" s="111">
        <v>96.7</v>
      </c>
      <c r="Z104" s="111"/>
      <c r="AA104" s="111"/>
      <c r="AB104" s="111">
        <v>92.600000000000009</v>
      </c>
      <c r="AC104" s="111"/>
      <c r="AD104" s="112"/>
    </row>
    <row r="105" spans="21:30" x14ac:dyDescent="0.25">
      <c r="U105" s="106">
        <v>93</v>
      </c>
      <c r="V105" s="110">
        <v>4.8</v>
      </c>
      <c r="W105" s="111"/>
      <c r="X105" s="111"/>
      <c r="Y105" s="111">
        <v>97.1</v>
      </c>
      <c r="Z105" s="111"/>
      <c r="AA105" s="111"/>
      <c r="AB105" s="111">
        <v>92.3</v>
      </c>
      <c r="AC105" s="111"/>
      <c r="AD105" s="112"/>
    </row>
    <row r="106" spans="21:30" x14ac:dyDescent="0.25">
      <c r="U106" s="106">
        <v>94</v>
      </c>
      <c r="V106" s="110">
        <v>4</v>
      </c>
      <c r="W106" s="111"/>
      <c r="X106" s="111"/>
      <c r="Y106" s="111">
        <v>97</v>
      </c>
      <c r="Z106" s="111"/>
      <c r="AA106" s="111"/>
      <c r="AB106" s="111">
        <v>93</v>
      </c>
      <c r="AC106" s="111"/>
      <c r="AD106" s="112"/>
    </row>
    <row r="107" spans="21:30" x14ac:dyDescent="0.25">
      <c r="U107" s="106">
        <v>95</v>
      </c>
      <c r="V107" s="110">
        <v>4.3999999999999995</v>
      </c>
      <c r="W107" s="111"/>
      <c r="X107" s="111"/>
      <c r="Y107" s="111">
        <v>96.1</v>
      </c>
      <c r="Z107" s="111"/>
      <c r="AA107" s="111"/>
      <c r="AB107" s="111">
        <v>91.699999999999989</v>
      </c>
      <c r="AC107" s="111"/>
      <c r="AD107" s="112"/>
    </row>
    <row r="108" spans="21:30" x14ac:dyDescent="0.25">
      <c r="U108" s="106">
        <v>96</v>
      </c>
      <c r="V108" s="110">
        <v>5.4</v>
      </c>
      <c r="W108" s="111"/>
      <c r="X108" s="111"/>
      <c r="Y108" s="111">
        <v>97.2</v>
      </c>
      <c r="Z108" s="111"/>
      <c r="AA108" s="111"/>
      <c r="AB108" s="111">
        <v>91.8</v>
      </c>
      <c r="AC108" s="111"/>
      <c r="AD108" s="112"/>
    </row>
    <row r="109" spans="21:30" x14ac:dyDescent="0.25">
      <c r="U109" s="106">
        <v>97</v>
      </c>
      <c r="V109" s="110">
        <v>5.8000000000000007</v>
      </c>
      <c r="W109" s="111"/>
      <c r="X109" s="111"/>
      <c r="Y109" s="111">
        <v>96.899999999999991</v>
      </c>
      <c r="Z109" s="111"/>
      <c r="AA109" s="111"/>
      <c r="AB109" s="111">
        <v>91.1</v>
      </c>
      <c r="AC109" s="111"/>
      <c r="AD109" s="112"/>
    </row>
    <row r="110" spans="21:30" x14ac:dyDescent="0.25">
      <c r="U110" s="106">
        <v>98</v>
      </c>
      <c r="V110" s="110">
        <v>6.6000000000000005</v>
      </c>
      <c r="W110" s="111"/>
      <c r="X110" s="111"/>
      <c r="Y110" s="111">
        <v>95</v>
      </c>
      <c r="Z110" s="111"/>
      <c r="AA110" s="111"/>
      <c r="AB110" s="111">
        <v>88.4</v>
      </c>
      <c r="AC110" s="111"/>
      <c r="AD110" s="112"/>
    </row>
    <row r="111" spans="21:30" x14ac:dyDescent="0.25">
      <c r="U111" s="106">
        <v>99</v>
      </c>
      <c r="V111" s="110">
        <v>4.7</v>
      </c>
      <c r="W111" s="111"/>
      <c r="X111" s="111"/>
      <c r="Y111" s="111">
        <v>96</v>
      </c>
      <c r="Z111" s="111"/>
      <c r="AA111" s="111"/>
      <c r="AB111" s="111">
        <v>91.3</v>
      </c>
      <c r="AC111" s="111"/>
      <c r="AD111" s="112"/>
    </row>
    <row r="112" spans="21:30" ht="17.25" thickBot="1" x14ac:dyDescent="0.3">
      <c r="U112" s="107">
        <v>100</v>
      </c>
      <c r="V112" s="138">
        <v>5.4</v>
      </c>
      <c r="W112" s="139"/>
      <c r="X112" s="139"/>
      <c r="Y112" s="139">
        <v>95.8</v>
      </c>
      <c r="Z112" s="139"/>
      <c r="AA112" s="139"/>
      <c r="AB112" s="139">
        <v>90.399999999999991</v>
      </c>
      <c r="AC112" s="139"/>
      <c r="AD112" s="140"/>
    </row>
  </sheetData>
  <sheetProtection algorithmName="SHA-512" hashValue="LOwNrk2XH7zm0M0Z9Oo6tJZfLNLc+9P5fPVaFnupWyZawtWH6AEHBcVCAWZBhB7S/EovPt7bQcAgs0LWdoxRHw==" saltValue="C/LGv7ANWYjdjl4/xnkyYA==" spinCount="100000" sheet="1" objects="1" scenarios="1"/>
  <mergeCells count="336">
    <mergeCell ref="Y11:AA11"/>
    <mergeCell ref="AB11:AD11"/>
    <mergeCell ref="V13:X13"/>
    <mergeCell ref="V16:X16"/>
    <mergeCell ref="Y16:AA16"/>
    <mergeCell ref="AB16:AD16"/>
    <mergeCell ref="U10:U11"/>
    <mergeCell ref="U9:AD9"/>
    <mergeCell ref="F1:H2"/>
    <mergeCell ref="AA7:AA8"/>
    <mergeCell ref="AB7:AB8"/>
    <mergeCell ref="AC7:AC8"/>
    <mergeCell ref="AD7:AD8"/>
    <mergeCell ref="V7:V8"/>
    <mergeCell ref="W7:W8"/>
    <mergeCell ref="X7:X8"/>
    <mergeCell ref="Y7:Y8"/>
    <mergeCell ref="Z7:Z8"/>
    <mergeCell ref="AB12:AD12"/>
    <mergeCell ref="V12:X12"/>
    <mergeCell ref="Y12:AA12"/>
    <mergeCell ref="R28:R29"/>
    <mergeCell ref="S28:S29"/>
    <mergeCell ref="I30:I31"/>
    <mergeCell ref="J31:S31"/>
    <mergeCell ref="AB5:AD5"/>
    <mergeCell ref="Y5:AA5"/>
    <mergeCell ref="Y13:AA13"/>
    <mergeCell ref="AB13:AD13"/>
    <mergeCell ref="S1:S2"/>
    <mergeCell ref="J28:Q29"/>
    <mergeCell ref="V15:X15"/>
    <mergeCell ref="Y15:AA15"/>
    <mergeCell ref="AB15:AD15"/>
    <mergeCell ref="V14:X14"/>
    <mergeCell ref="Y14:AA14"/>
    <mergeCell ref="AB14:AD14"/>
    <mergeCell ref="V10:AD10"/>
    <mergeCell ref="V11:X11"/>
    <mergeCell ref="V19:X19"/>
    <mergeCell ref="Y19:AA19"/>
    <mergeCell ref="AB19:AD19"/>
    <mergeCell ref="V18:X18"/>
    <mergeCell ref="Y18:AA18"/>
    <mergeCell ref="AB18:AD18"/>
    <mergeCell ref="V17:X17"/>
    <mergeCell ref="Y17:AA17"/>
    <mergeCell ref="AB17:AD17"/>
    <mergeCell ref="V22:X22"/>
    <mergeCell ref="Y22:AA22"/>
    <mergeCell ref="AB22:AD22"/>
    <mergeCell ref="V21:X21"/>
    <mergeCell ref="Y21:AA21"/>
    <mergeCell ref="AB21:AD21"/>
    <mergeCell ref="V20:X20"/>
    <mergeCell ref="Y20:AA20"/>
    <mergeCell ref="AB20:AD20"/>
    <mergeCell ref="V25:X25"/>
    <mergeCell ref="Y25:AA25"/>
    <mergeCell ref="AB25:AD25"/>
    <mergeCell ref="V24:X24"/>
    <mergeCell ref="Y24:AA24"/>
    <mergeCell ref="AB24:AD24"/>
    <mergeCell ref="V23:X23"/>
    <mergeCell ref="Y23:AA23"/>
    <mergeCell ref="AB23:AD23"/>
    <mergeCell ref="V28:X28"/>
    <mergeCell ref="Y28:AA28"/>
    <mergeCell ref="AB28:AD28"/>
    <mergeCell ref="V27:X27"/>
    <mergeCell ref="Y27:AA27"/>
    <mergeCell ref="AB27:AD27"/>
    <mergeCell ref="V26:X26"/>
    <mergeCell ref="Y26:AA26"/>
    <mergeCell ref="AB26:AD26"/>
    <mergeCell ref="V36:X36"/>
    <mergeCell ref="Y36:AA36"/>
    <mergeCell ref="AB36:AD36"/>
    <mergeCell ref="Y31:AA31"/>
    <mergeCell ref="AB31:AD31"/>
    <mergeCell ref="V30:X30"/>
    <mergeCell ref="Y30:AA30"/>
    <mergeCell ref="AB30:AD30"/>
    <mergeCell ref="V29:X29"/>
    <mergeCell ref="Y29:AA29"/>
    <mergeCell ref="AB29:AD29"/>
    <mergeCell ref="Y32:AA32"/>
    <mergeCell ref="AB32:AD32"/>
    <mergeCell ref="V31:X31"/>
    <mergeCell ref="V39:X39"/>
    <mergeCell ref="Y39:AA39"/>
    <mergeCell ref="AB39:AD39"/>
    <mergeCell ref="V38:X38"/>
    <mergeCell ref="Y38:AA38"/>
    <mergeCell ref="AB38:AD38"/>
    <mergeCell ref="V37:X37"/>
    <mergeCell ref="Y37:AA37"/>
    <mergeCell ref="AB37:AD37"/>
    <mergeCell ref="V42:X42"/>
    <mergeCell ref="Y42:AA42"/>
    <mergeCell ref="AB42:AD42"/>
    <mergeCell ref="V41:X41"/>
    <mergeCell ref="Y41:AA41"/>
    <mergeCell ref="AB41:AD41"/>
    <mergeCell ref="V40:X40"/>
    <mergeCell ref="Y40:AA40"/>
    <mergeCell ref="AB40:AD40"/>
    <mergeCell ref="V45:X45"/>
    <mergeCell ref="Y45:AA45"/>
    <mergeCell ref="AB45:AD45"/>
    <mergeCell ref="V44:X44"/>
    <mergeCell ref="Y44:AA44"/>
    <mergeCell ref="AB44:AD44"/>
    <mergeCell ref="V43:X43"/>
    <mergeCell ref="Y43:AA43"/>
    <mergeCell ref="AB43:AD43"/>
    <mergeCell ref="V48:X48"/>
    <mergeCell ref="Y48:AA48"/>
    <mergeCell ref="AB48:AD48"/>
    <mergeCell ref="V47:X47"/>
    <mergeCell ref="Y47:AA47"/>
    <mergeCell ref="AB47:AD47"/>
    <mergeCell ref="V46:X46"/>
    <mergeCell ref="Y46:AA46"/>
    <mergeCell ref="AB46:AD46"/>
    <mergeCell ref="V51:X51"/>
    <mergeCell ref="Y51:AA51"/>
    <mergeCell ref="AB51:AD51"/>
    <mergeCell ref="V50:X50"/>
    <mergeCell ref="Y50:AA50"/>
    <mergeCell ref="AB50:AD50"/>
    <mergeCell ref="V49:X49"/>
    <mergeCell ref="Y49:AA49"/>
    <mergeCell ref="AB49:AD49"/>
    <mergeCell ref="V54:X54"/>
    <mergeCell ref="Y54:AA54"/>
    <mergeCell ref="AB54:AD54"/>
    <mergeCell ref="V53:X53"/>
    <mergeCell ref="Y53:AA53"/>
    <mergeCell ref="AB53:AD53"/>
    <mergeCell ref="V52:X52"/>
    <mergeCell ref="Y52:AA52"/>
    <mergeCell ref="AB52:AD52"/>
    <mergeCell ref="V57:X57"/>
    <mergeCell ref="Y57:AA57"/>
    <mergeCell ref="AB57:AD57"/>
    <mergeCell ref="V56:X56"/>
    <mergeCell ref="Y56:AA56"/>
    <mergeCell ref="AB56:AD56"/>
    <mergeCell ref="V55:X55"/>
    <mergeCell ref="Y55:AA55"/>
    <mergeCell ref="AB55:AD55"/>
    <mergeCell ref="V60:X60"/>
    <mergeCell ref="Y60:AA60"/>
    <mergeCell ref="AB60:AD60"/>
    <mergeCell ref="V59:X59"/>
    <mergeCell ref="Y59:AA59"/>
    <mergeCell ref="AB59:AD59"/>
    <mergeCell ref="V58:X58"/>
    <mergeCell ref="Y58:AA58"/>
    <mergeCell ref="AB58:AD58"/>
    <mergeCell ref="V63:X63"/>
    <mergeCell ref="Y63:AA63"/>
    <mergeCell ref="AB63:AD63"/>
    <mergeCell ref="V62:X62"/>
    <mergeCell ref="Y62:AA62"/>
    <mergeCell ref="AB62:AD62"/>
    <mergeCell ref="V61:X61"/>
    <mergeCell ref="Y61:AA61"/>
    <mergeCell ref="AB61:AD61"/>
    <mergeCell ref="V66:X66"/>
    <mergeCell ref="Y66:AA66"/>
    <mergeCell ref="AB66:AD66"/>
    <mergeCell ref="V65:X65"/>
    <mergeCell ref="Y65:AA65"/>
    <mergeCell ref="AB65:AD65"/>
    <mergeCell ref="V64:X64"/>
    <mergeCell ref="Y64:AA64"/>
    <mergeCell ref="AB64:AD64"/>
    <mergeCell ref="V69:X69"/>
    <mergeCell ref="Y69:AA69"/>
    <mergeCell ref="AB69:AD69"/>
    <mergeCell ref="V68:X68"/>
    <mergeCell ref="Y68:AA68"/>
    <mergeCell ref="AB68:AD68"/>
    <mergeCell ref="V67:X67"/>
    <mergeCell ref="Y67:AA67"/>
    <mergeCell ref="AB67:AD67"/>
    <mergeCell ref="V72:X72"/>
    <mergeCell ref="Y72:AA72"/>
    <mergeCell ref="AB72:AD72"/>
    <mergeCell ref="V71:X71"/>
    <mergeCell ref="Y71:AA71"/>
    <mergeCell ref="AB71:AD71"/>
    <mergeCell ref="V70:X70"/>
    <mergeCell ref="Y70:AA70"/>
    <mergeCell ref="AB70:AD70"/>
    <mergeCell ref="V75:X75"/>
    <mergeCell ref="Y75:AA75"/>
    <mergeCell ref="AB75:AD75"/>
    <mergeCell ref="V74:X74"/>
    <mergeCell ref="Y74:AA74"/>
    <mergeCell ref="AB74:AD74"/>
    <mergeCell ref="V73:X73"/>
    <mergeCell ref="Y73:AA73"/>
    <mergeCell ref="AB73:AD73"/>
    <mergeCell ref="V78:X78"/>
    <mergeCell ref="Y78:AA78"/>
    <mergeCell ref="AB78:AD78"/>
    <mergeCell ref="V77:X77"/>
    <mergeCell ref="Y77:AA77"/>
    <mergeCell ref="AB77:AD77"/>
    <mergeCell ref="V76:X76"/>
    <mergeCell ref="Y76:AA76"/>
    <mergeCell ref="AB76:AD76"/>
    <mergeCell ref="V81:X81"/>
    <mergeCell ref="Y81:AA81"/>
    <mergeCell ref="AB81:AD81"/>
    <mergeCell ref="V80:X80"/>
    <mergeCell ref="Y80:AA80"/>
    <mergeCell ref="AB80:AD80"/>
    <mergeCell ref="V79:X79"/>
    <mergeCell ref="Y79:AA79"/>
    <mergeCell ref="AB79:AD79"/>
    <mergeCell ref="V84:X84"/>
    <mergeCell ref="Y84:AA84"/>
    <mergeCell ref="AB84:AD84"/>
    <mergeCell ref="V83:X83"/>
    <mergeCell ref="Y83:AA83"/>
    <mergeCell ref="AB83:AD83"/>
    <mergeCell ref="V82:X82"/>
    <mergeCell ref="Y82:AA82"/>
    <mergeCell ref="AB82:AD82"/>
    <mergeCell ref="V87:X87"/>
    <mergeCell ref="Y87:AA87"/>
    <mergeCell ref="AB87:AD87"/>
    <mergeCell ref="V86:X86"/>
    <mergeCell ref="Y86:AA86"/>
    <mergeCell ref="AB86:AD86"/>
    <mergeCell ref="V85:X85"/>
    <mergeCell ref="Y85:AA85"/>
    <mergeCell ref="AB85:AD85"/>
    <mergeCell ref="V90:X90"/>
    <mergeCell ref="Y90:AA90"/>
    <mergeCell ref="AB90:AD90"/>
    <mergeCell ref="V89:X89"/>
    <mergeCell ref="Y89:AA89"/>
    <mergeCell ref="AB89:AD89"/>
    <mergeCell ref="V88:X88"/>
    <mergeCell ref="Y88:AA88"/>
    <mergeCell ref="AB88:AD88"/>
    <mergeCell ref="V93:X93"/>
    <mergeCell ref="Y93:AA93"/>
    <mergeCell ref="AB93:AD93"/>
    <mergeCell ref="V92:X92"/>
    <mergeCell ref="Y92:AA92"/>
    <mergeCell ref="AB92:AD92"/>
    <mergeCell ref="V91:X91"/>
    <mergeCell ref="Y91:AA91"/>
    <mergeCell ref="AB91:AD91"/>
    <mergeCell ref="AB97:AD97"/>
    <mergeCell ref="V96:X96"/>
    <mergeCell ref="Y96:AA96"/>
    <mergeCell ref="AB96:AD96"/>
    <mergeCell ref="V95:X95"/>
    <mergeCell ref="Y95:AA95"/>
    <mergeCell ref="AB95:AD95"/>
    <mergeCell ref="V94:X94"/>
    <mergeCell ref="Y94:AA94"/>
    <mergeCell ref="AB94:AD94"/>
    <mergeCell ref="V112:X112"/>
    <mergeCell ref="Y112:AA112"/>
    <mergeCell ref="AB112:AD112"/>
    <mergeCell ref="V111:X111"/>
    <mergeCell ref="Y111:AA111"/>
    <mergeCell ref="AB111:AD111"/>
    <mergeCell ref="V105:X105"/>
    <mergeCell ref="Y105:AA105"/>
    <mergeCell ref="AB105:AD105"/>
    <mergeCell ref="V108:X108"/>
    <mergeCell ref="Y108:AA108"/>
    <mergeCell ref="AB108:AD108"/>
    <mergeCell ref="V109:X109"/>
    <mergeCell ref="Y109:AA109"/>
    <mergeCell ref="AB109:AD109"/>
    <mergeCell ref="V107:X107"/>
    <mergeCell ref="Y107:AA107"/>
    <mergeCell ref="AB107:AD107"/>
    <mergeCell ref="V106:X106"/>
    <mergeCell ref="Y106:AA106"/>
    <mergeCell ref="AB106:AD106"/>
    <mergeCell ref="V110:X110"/>
    <mergeCell ref="Y110:AA110"/>
    <mergeCell ref="AB110:AD110"/>
    <mergeCell ref="V104:X104"/>
    <mergeCell ref="Y104:AA104"/>
    <mergeCell ref="AB104:AD104"/>
    <mergeCell ref="V103:X103"/>
    <mergeCell ref="Y103:AA103"/>
    <mergeCell ref="AB103:AD103"/>
    <mergeCell ref="V102:X102"/>
    <mergeCell ref="Y102:AA102"/>
    <mergeCell ref="AB102:AD102"/>
    <mergeCell ref="V101:X101"/>
    <mergeCell ref="Y101:AA101"/>
    <mergeCell ref="AB101:AD101"/>
    <mergeCell ref="V100:X100"/>
    <mergeCell ref="Y100:AA100"/>
    <mergeCell ref="AB100:AD100"/>
    <mergeCell ref="V99:X99"/>
    <mergeCell ref="Y99:AA99"/>
    <mergeCell ref="AB99:AD99"/>
    <mergeCell ref="V98:X98"/>
    <mergeCell ref="Y98:AA98"/>
    <mergeCell ref="AB98:AD98"/>
    <mergeCell ref="V97:X97"/>
    <mergeCell ref="Y97:AA97"/>
    <mergeCell ref="A33:A37"/>
    <mergeCell ref="B33:I37"/>
    <mergeCell ref="V1:AD4"/>
    <mergeCell ref="A1:A2"/>
    <mergeCell ref="A20:A21"/>
    <mergeCell ref="A22:B25"/>
    <mergeCell ref="A26:B28"/>
    <mergeCell ref="A29:B31"/>
    <mergeCell ref="V5:X5"/>
    <mergeCell ref="V35:X35"/>
    <mergeCell ref="Y35:AA35"/>
    <mergeCell ref="AB35:AD35"/>
    <mergeCell ref="V34:X34"/>
    <mergeCell ref="Y34:AA34"/>
    <mergeCell ref="AB34:AD34"/>
    <mergeCell ref="V33:X33"/>
    <mergeCell ref="Y33:AA33"/>
    <mergeCell ref="AB33:AD33"/>
    <mergeCell ref="V32:X32"/>
  </mergeCells>
  <phoneticPr fontId="1" type="noConversion"/>
  <conditionalFormatting sqref="G3:G31">
    <cfRule type="cellIs" dxfId="4" priority="8" operator="between">
      <formula>1</formula>
      <formula>4</formula>
    </cfRule>
  </conditionalFormatting>
  <conditionalFormatting sqref="H3:H31">
    <cfRule type="cellIs" dxfId="3" priority="6" operator="greaterThan">
      <formula>0</formula>
    </cfRule>
    <cfRule type="cellIs" dxfId="2" priority="7" operator="equal">
      <formula>0</formula>
    </cfRule>
  </conditionalFormatting>
  <conditionalFormatting sqref="F3:F31">
    <cfRule type="colorScale" priority="5">
      <colorScale>
        <cfvo type="min"/>
        <cfvo type="max"/>
        <color rgb="FFFFEF9C"/>
        <color rgb="FF63BE7B"/>
      </colorScale>
    </cfRule>
  </conditionalFormatting>
  <conditionalFormatting sqref="J31:S31">
    <cfRule type="dataBar" priority="4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{688678FF-75C2-4820-B79E-38DF2FCAC400}</x14:id>
        </ext>
      </extLst>
    </cfRule>
  </conditionalFormatting>
  <conditionalFormatting sqref="D6">
    <cfRule type="expression" dxfId="1" priority="3">
      <formula>IF($D$5&lt;&gt;"Mixed",TRUE,FALSE)</formula>
    </cfRule>
  </conditionalFormatting>
  <conditionalFormatting sqref="A6">
    <cfRule type="expression" dxfId="0" priority="2">
      <formula>IF($D$5&lt;&gt;"Mixed",TRUE,FALSE)</formula>
    </cfRule>
  </conditionalFormatting>
  <dataValidations count="5">
    <dataValidation type="list" allowBlank="1" showInputMessage="1" showErrorMessage="1" sqref="D5" xr:uid="{FD7FB220-BEBC-4CBF-BACD-7E6B4DC75997}">
      <formula1>CYP2B6</formula1>
    </dataValidation>
    <dataValidation type="decimal" operator="greaterThan" allowBlank="1" showInputMessage="1" showErrorMessage="1" errorTitle="Invalid input" error="The dose must be a positive number (in mg)." sqref="D3" xr:uid="{9C8E9E54-904D-465F-8D5E-2575BD29A73E}">
      <formula1>0</formula1>
    </dataValidation>
    <dataValidation type="decimal" allowBlank="1" showInputMessage="1" showErrorMessage="1" errorTitle="Invalid input" error="The allelic frequency must be set between 0% and 100%." sqref="D6" xr:uid="{2478AD15-CB48-4A94-BBD4-745ABA442F8A}">
      <formula1>0</formula1>
      <formula2>1</formula2>
    </dataValidation>
    <dataValidation type="decimal" operator="greaterThan" allowBlank="1" showInputMessage="1" showErrorMessage="1" errorTitle="Invalid input" error="The mean of weight distribution must be a positive number (in kg)." sqref="D7" xr:uid="{599333A6-D59C-4DD8-AC60-C599783E9ADF}">
      <formula1>0</formula1>
    </dataValidation>
    <dataValidation type="decimal" operator="greaterThan" allowBlank="1" showInputMessage="1" showErrorMessage="1" errorTitle="Invalid input" error="The SD of weight distribution must be a positive number (in kg)." sqref="D8" xr:uid="{B5E80770-CD71-4EAE-84DA-7B8BC97A9A44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ngle_Sim">
                <anchor moveWithCells="1" sizeWithCells="1">
                  <from>
                    <xdr:col>10</xdr:col>
                    <xdr:colOff>28575</xdr:colOff>
                    <xdr:row>32</xdr:row>
                    <xdr:rowOff>209550</xdr:rowOff>
                  </from>
                  <to>
                    <xdr:col>14</xdr:col>
                    <xdr:colOff>133350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Hundred_Simulations">
                <anchor moveWithCells="1" sizeWithCells="1">
                  <from>
                    <xdr:col>14</xdr:col>
                    <xdr:colOff>333375</xdr:colOff>
                    <xdr:row>32</xdr:row>
                    <xdr:rowOff>200025</xdr:rowOff>
                  </from>
                  <to>
                    <xdr:col>18</xdr:col>
                    <xdr:colOff>438150</xdr:colOff>
                    <xdr:row>36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8678FF-75C2-4820-B79E-38DF2FCAC400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J31:S31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W25001"/>
  <sheetViews>
    <sheetView workbookViewId="0">
      <selection activeCell="D27" sqref="D27"/>
    </sheetView>
  </sheetViews>
  <sheetFormatPr defaultRowHeight="16.5" x14ac:dyDescent="0.25"/>
  <cols>
    <col min="1" max="9" width="9" style="2"/>
    <col min="14" max="14" width="9" style="6"/>
  </cols>
  <sheetData>
    <row r="1" spans="1:75" x14ac:dyDescent="0.25">
      <c r="A1" s="2" t="s">
        <v>0</v>
      </c>
      <c r="B1" s="2" t="s">
        <v>1</v>
      </c>
      <c r="C1" s="2" t="s">
        <v>134</v>
      </c>
      <c r="D1" s="2" t="s">
        <v>109</v>
      </c>
      <c r="E1" s="2" t="s">
        <v>110</v>
      </c>
      <c r="F1" s="2" t="s">
        <v>111</v>
      </c>
      <c r="G1" s="2" t="s">
        <v>112</v>
      </c>
      <c r="H1" s="2" t="s">
        <v>114</v>
      </c>
      <c r="I1" s="2" t="s">
        <v>113</v>
      </c>
      <c r="J1" t="s">
        <v>4</v>
      </c>
      <c r="K1" t="s">
        <v>5</v>
      </c>
      <c r="L1" t="s">
        <v>115</v>
      </c>
      <c r="M1" t="s">
        <v>6</v>
      </c>
      <c r="N1" s="11" t="s">
        <v>24</v>
      </c>
      <c r="O1" s="5">
        <v>0</v>
      </c>
      <c r="P1" s="5">
        <v>1</v>
      </c>
      <c r="Q1" s="5">
        <v>2</v>
      </c>
      <c r="R1" s="7">
        <v>3</v>
      </c>
      <c r="S1" s="5">
        <v>4</v>
      </c>
      <c r="T1" s="5">
        <v>5</v>
      </c>
      <c r="U1" s="5">
        <v>6</v>
      </c>
      <c r="V1" s="5">
        <v>7</v>
      </c>
      <c r="W1" s="5">
        <v>8</v>
      </c>
      <c r="X1" s="5">
        <v>9</v>
      </c>
      <c r="Y1" s="5">
        <v>10</v>
      </c>
      <c r="Z1" s="5">
        <v>11</v>
      </c>
      <c r="AA1" s="5">
        <v>12</v>
      </c>
      <c r="AB1" s="5">
        <v>13</v>
      </c>
      <c r="AC1" s="5">
        <v>14</v>
      </c>
      <c r="AD1" s="5">
        <v>15</v>
      </c>
      <c r="AE1" s="5">
        <v>16</v>
      </c>
      <c r="AF1" s="5">
        <v>17</v>
      </c>
      <c r="AG1" s="5">
        <v>18</v>
      </c>
      <c r="AH1" s="5">
        <v>19</v>
      </c>
      <c r="AI1" s="5">
        <v>20</v>
      </c>
      <c r="AJ1" s="5">
        <v>21</v>
      </c>
      <c r="AK1" s="5">
        <v>22</v>
      </c>
      <c r="AL1" s="5">
        <v>23</v>
      </c>
      <c r="AM1" s="5">
        <v>24</v>
      </c>
      <c r="AO1" t="s">
        <v>37</v>
      </c>
      <c r="AS1" t="s">
        <v>38</v>
      </c>
      <c r="AT1" t="s">
        <v>39</v>
      </c>
      <c r="AU1" s="1" t="s">
        <v>40</v>
      </c>
      <c r="AV1" s="1">
        <v>0.01</v>
      </c>
      <c r="AW1" s="1">
        <v>0.02</v>
      </c>
      <c r="AX1" s="1">
        <v>0.03</v>
      </c>
      <c r="AY1" s="1">
        <v>0.04</v>
      </c>
      <c r="AZ1" s="1">
        <v>0.05</v>
      </c>
      <c r="BA1" s="1">
        <v>0.1</v>
      </c>
      <c r="BB1" s="1">
        <v>0.15</v>
      </c>
      <c r="BC1" s="1">
        <v>0.2</v>
      </c>
      <c r="BD1" s="1">
        <v>0.25</v>
      </c>
      <c r="BE1" s="1">
        <v>0.3</v>
      </c>
      <c r="BF1" s="1">
        <v>0.35</v>
      </c>
      <c r="BG1" s="1">
        <v>0.4</v>
      </c>
      <c r="BH1" s="1">
        <v>0.45</v>
      </c>
      <c r="BI1" s="1">
        <v>0.5</v>
      </c>
      <c r="BJ1" s="1">
        <v>0.55000000000000004</v>
      </c>
      <c r="BK1" s="1">
        <v>0.6</v>
      </c>
      <c r="BL1" s="1">
        <v>0.65</v>
      </c>
      <c r="BM1" s="1">
        <v>0.7</v>
      </c>
      <c r="BN1" s="1">
        <v>0.75</v>
      </c>
      <c r="BO1" s="1">
        <v>0.8</v>
      </c>
      <c r="BP1" s="1">
        <v>0.85</v>
      </c>
      <c r="BQ1" s="1">
        <v>0.9</v>
      </c>
      <c r="BR1" s="1">
        <v>0.95</v>
      </c>
      <c r="BS1" s="1">
        <v>0.96</v>
      </c>
      <c r="BT1" s="1">
        <v>0.97</v>
      </c>
      <c r="BU1" s="1">
        <v>0.98</v>
      </c>
      <c r="BV1" s="1">
        <v>0.99</v>
      </c>
      <c r="BW1" s="1" t="s">
        <v>7</v>
      </c>
    </row>
    <row r="2" spans="1:75" x14ac:dyDescent="0.25">
      <c r="A2" s="9">
        <v>1</v>
      </c>
      <c r="B2" s="2">
        <f ca="1">NORMINV(RAND(),SIMULATION!D7,SIMULATION!D8)</f>
        <v>54.693243631898277</v>
      </c>
      <c r="C2" s="2">
        <v>2</v>
      </c>
      <c r="D2" s="2">
        <f ca="1">SIMULATION!$D$11*(1+(SIMULATION!$D$12*LN(1+$C2)))*(1+(SIMULATION!$D$13*(($B2/63.5)-1)))</f>
        <v>9.5840562550975719</v>
      </c>
      <c r="E2" s="2">
        <v>0.28069634679921923</v>
      </c>
      <c r="F2" s="2">
        <f ca="1">D2*(1+E2)</f>
        <v>12.274265833421666</v>
      </c>
      <c r="G2" s="2">
        <v>-4.6967803696390869E-3</v>
      </c>
      <c r="H2" s="9">
        <f>SIMULATION!$D$15*EXP($G$2)</f>
        <v>219.72158865573812</v>
      </c>
      <c r="I2" s="2">
        <f ca="1">$F2/$H2</f>
        <v>5.5862812154763283E-2</v>
      </c>
      <c r="J2">
        <v>0</v>
      </c>
      <c r="K2">
        <f ca="1">SIMULATION!$D$3*SIMULATION!$D$17/$H2/(SIMULATION!$D$17-$I2)*(((EXP(-$I2*$J2))/(1-EXP(-SIMULATION!$D$4*$I2)))-(EXP(-SIMULATION!$D$17*$J2)/(1-EXP(-SIMULATION!$D$4*SIMULATION!$D$17))))</f>
        <v>1.0143809066371232</v>
      </c>
      <c r="L2">
        <v>0.11553474110567888</v>
      </c>
      <c r="M2">
        <f ca="1">$K2*(1+$L2)</f>
        <v>1.131577142067987</v>
      </c>
      <c r="N2" s="6">
        <v>1</v>
      </c>
      <c r="O2">
        <f ca="1">$M$2</f>
        <v>1.131577142067987</v>
      </c>
      <c r="P2">
        <f ca="1">$M$3</f>
        <v>2.1469025782167024</v>
      </c>
      <c r="Q2">
        <f ca="1">$M$4</f>
        <v>2.4156977628684952</v>
      </c>
      <c r="R2">
        <f ca="1">$M$5</f>
        <v>1.4396677403388318</v>
      </c>
      <c r="S2">
        <f ca="1">$M$6</f>
        <v>0.9457183641713508</v>
      </c>
      <c r="T2">
        <f ca="1">$M$7</f>
        <v>2.9199040674820793</v>
      </c>
      <c r="U2">
        <f ca="1">$M$8</f>
        <v>1.8192520358235145</v>
      </c>
      <c r="V2">
        <f ca="1">$M$9</f>
        <v>2.6401482059277934</v>
      </c>
      <c r="W2">
        <f ca="1">$M$10</f>
        <v>1.1019421140341461</v>
      </c>
      <c r="X2">
        <f ca="1">$M$11</f>
        <v>1.4972854748003177</v>
      </c>
      <c r="Y2">
        <f ca="1">$M$12</f>
        <v>2.3280317854904937</v>
      </c>
      <c r="Z2">
        <f ca="1">$M$13</f>
        <v>1.424234486538823</v>
      </c>
      <c r="AA2">
        <f ca="1">$M$14</f>
        <v>2.8792345590087258</v>
      </c>
      <c r="AB2">
        <f ca="1">$M$15</f>
        <v>2.4967409782216685</v>
      </c>
      <c r="AC2">
        <f ca="1">$M$16</f>
        <v>2.1368284449278212</v>
      </c>
      <c r="AD2">
        <f ca="1">$M$17</f>
        <v>1.3159433623158729</v>
      </c>
      <c r="AE2">
        <f ca="1">$M$18</f>
        <v>0.71396903381555366</v>
      </c>
      <c r="AF2">
        <f ca="1">$M$19</f>
        <v>2.0158588416850893</v>
      </c>
      <c r="AG2">
        <f ca="1">$M$20</f>
        <v>1.2822585838288094</v>
      </c>
      <c r="AH2">
        <f ca="1">$M$21</f>
        <v>1.7892425095398745</v>
      </c>
      <c r="AI2">
        <f ca="1">$M$22</f>
        <v>1.8794731673306151</v>
      </c>
      <c r="AJ2">
        <f ca="1">$M$23</f>
        <v>1.2048190356024353</v>
      </c>
      <c r="AK2">
        <f ca="1">$M$24</f>
        <v>1.1444425533809204</v>
      </c>
      <c r="AL2">
        <f ca="1">$M$25</f>
        <v>1.2640603510370179</v>
      </c>
      <c r="AM2">
        <f ca="1">$M$26</f>
        <v>1.2041569404953032</v>
      </c>
      <c r="AP2">
        <v>-1</v>
      </c>
      <c r="AQ2">
        <v>4</v>
      </c>
      <c r="AT2">
        <v>0</v>
      </c>
      <c r="AU2">
        <f ca="1">MIN($O$2:$O$1001)</f>
        <v>1.8226520409454775E-2</v>
      </c>
      <c r="AV2">
        <f ca="1">_xlfn.PERCENTILE.INC($O$2:$O$1001,0.01)</f>
        <v>0.12066992134431473</v>
      </c>
      <c r="AW2">
        <f ca="1">_xlfn.PERCENTILE.INC($O$2:$O$1001,0.02)</f>
        <v>0.18500169379070039</v>
      </c>
      <c r="AX2">
        <f ca="1">_xlfn.PERCENTILE.INC($O$2:$O$1001,0.03)</f>
        <v>0.2336630347819342</v>
      </c>
      <c r="AY2">
        <f ca="1">_xlfn.PERCENTILE.INC($O$2:$O$1001,0.04)</f>
        <v>0.27670243466082522</v>
      </c>
      <c r="AZ2">
        <f ca="1">_xlfn.PERCENTILE.INC($O$2:$O$1001,0.05)</f>
        <v>0.33897771766230123</v>
      </c>
      <c r="BA2">
        <f ca="1">_xlfn.PERCENTILE.INC($O$2:$O$1001,0.1)</f>
        <v>0.49568341565247886</v>
      </c>
      <c r="BB2">
        <f ca="1">_xlfn.PERCENTILE.INC($O$2:$O$1001,0.15)</f>
        <v>0.63428294222278681</v>
      </c>
      <c r="BC2">
        <f ca="1">_xlfn.PERCENTILE.INC($O$2:$O$1001,0.2)</f>
        <v>0.76846612980175499</v>
      </c>
      <c r="BD2">
        <f ca="1">_xlfn.PERCENTILE.INC($O$2:$O$1001,0.25)</f>
        <v>0.86291119785114256</v>
      </c>
      <c r="BE2">
        <f ca="1">_xlfn.PERCENTILE.INC($O$2:$O$1001,0.3)</f>
        <v>0.97751784332913805</v>
      </c>
      <c r="BF2">
        <f ca="1">_xlfn.PERCENTILE.INC($O$2:$O$1001,0.35)</f>
        <v>1.0775724684480104</v>
      </c>
      <c r="BG2">
        <f ca="1">_xlfn.PERCENTILE.INC($O$2:$O$1001,0.4)</f>
        <v>1.1600138839512135</v>
      </c>
      <c r="BH2">
        <f ca="1">_xlfn.PERCENTILE.INC($O$2:$O$1001,0.45)</f>
        <v>1.2601140887654039</v>
      </c>
      <c r="BI2">
        <f ca="1">_xlfn.PERCENTILE.INC($O$2:$O$1001,0.5)</f>
        <v>1.3420546012462451</v>
      </c>
      <c r="BJ2">
        <f ca="1">_xlfn.PERCENTILE.INC($O$2:$O$1001,0.55)</f>
        <v>1.4648073143666505</v>
      </c>
      <c r="BK2">
        <f ca="1">_xlfn.PERCENTILE.INC($O$2:$O$1001,0.6)</f>
        <v>1.5643308131078391</v>
      </c>
      <c r="BL2">
        <f ca="1">_xlfn.PERCENTILE.INC($O$2:$O$1001,0.65)</f>
        <v>1.6779717347260927</v>
      </c>
      <c r="BM2">
        <f ca="1">_xlfn.PERCENTILE.INC($O$2:$O$1001,0.7)</f>
        <v>1.8037071340328985</v>
      </c>
      <c r="BN2">
        <f ca="1">_xlfn.PERCENTILE.INC($O$2:$O$1001,0.75)</f>
        <v>1.934739990047861</v>
      </c>
      <c r="BO2">
        <f ca="1">_xlfn.PERCENTILE.INC($O$2:$O$1001,0.8)</f>
        <v>2.0804055167459521</v>
      </c>
      <c r="BP2">
        <f ca="1">_xlfn.PERCENTILE.INC($O$2:$O$1001,0.85)</f>
        <v>2.3346916940063949</v>
      </c>
      <c r="BQ2">
        <f ca="1">_xlfn.PERCENTILE.INC($O$2:$O$1001,0.9)</f>
        <v>2.5813267845044017</v>
      </c>
      <c r="BR2">
        <f ca="1">_xlfn.PERCENTILE.INC($O$2:$O$1001,0.95)</f>
        <v>2.9725440903618718</v>
      </c>
      <c r="BS2">
        <f ca="1">_xlfn.PERCENTILE.INC($O$2:$O$1001,0.96)</f>
        <v>3.0746993911339167</v>
      </c>
      <c r="BT2">
        <f ca="1">_xlfn.PERCENTILE.INC($O$2:$O$1001,0.97)</f>
        <v>3.2393033049127729</v>
      </c>
      <c r="BU2">
        <f ca="1">_xlfn.PERCENTILE.INC($O$2:$O$1001,0.98)</f>
        <v>3.5585676615615585</v>
      </c>
      <c r="BV2">
        <f ca="1">_xlfn.PERCENTILE.INC($O$2:$O$1001,0.99)</f>
        <v>4.111641514359758</v>
      </c>
      <c r="BW2">
        <f ca="1">MAX($O$2:$O$1001)</f>
        <v>12.143089279423176</v>
      </c>
    </row>
    <row r="3" spans="1:75" x14ac:dyDescent="0.25">
      <c r="A3" s="9"/>
      <c r="H3" s="9"/>
      <c r="J3">
        <v>1</v>
      </c>
      <c r="K3">
        <f ca="1">SIMULATION!$D$3*SIMULATION!$D$17/$H2/(SIMULATION!$D$17-$I2)*(((EXP(-$I2*$J3))/(1-EXP(-SIMULATION!$D$4*$I2)))-(EXP(-SIMULATION!$D$17*$J3)/(1-EXP(-SIMULATION!$D$4*SIMULATION!$D$17))))</f>
        <v>1.8319096265050749</v>
      </c>
      <c r="L3">
        <v>0.17194786639806695</v>
      </c>
      <c r="M3">
        <f t="shared" ref="M3:M66" ca="1" si="0">$K3*(1+$L3)</f>
        <v>2.1469025782167024</v>
      </c>
      <c r="N3" s="6">
        <v>2</v>
      </c>
      <c r="O3">
        <f ca="1">$M$27</f>
        <v>1.1517538904515823</v>
      </c>
      <c r="P3">
        <f ca="1">$M$28</f>
        <v>2.2221862303082949</v>
      </c>
      <c r="Q3">
        <f ca="1">$M$29</f>
        <v>1.8932109410470062</v>
      </c>
      <c r="R3">
        <f ca="1">$M$30</f>
        <v>2.67469006900722</v>
      </c>
      <c r="S3">
        <f ca="1">$M$31</f>
        <v>1.6376725661316742</v>
      </c>
      <c r="T3">
        <f ca="1">$M$32</f>
        <v>1.3948813678868814</v>
      </c>
      <c r="U3">
        <f ca="1">$M$33</f>
        <v>2.5483119052308987</v>
      </c>
      <c r="V3">
        <f ca="1">$M$34</f>
        <v>2.4246488885133441</v>
      </c>
      <c r="W3">
        <f ca="1">$M$35</f>
        <v>4.2953037255687283</v>
      </c>
      <c r="X3">
        <f ca="1">$M$36</f>
        <v>2.1008468754885476</v>
      </c>
      <c r="Y3">
        <f ca="1">$M$37</f>
        <v>2.7733127199731449</v>
      </c>
      <c r="Z3">
        <f ca="1">$M$38</f>
        <v>1.5280694090313482</v>
      </c>
      <c r="AA3">
        <f ca="1">$M$39</f>
        <v>2.9523821844197076</v>
      </c>
      <c r="AB3">
        <f ca="1">$M$40</f>
        <v>1.4889315187779759</v>
      </c>
      <c r="AC3">
        <f ca="1">$M$41</f>
        <v>2.3911235889393043</v>
      </c>
      <c r="AD3">
        <f ca="1">$M$42</f>
        <v>1.5660422591589698</v>
      </c>
      <c r="AE3">
        <f ca="1">$M$43</f>
        <v>1.6774192203620228</v>
      </c>
      <c r="AF3">
        <f ca="1">$M$44</f>
        <v>1.4915915809614957</v>
      </c>
      <c r="AG3">
        <f ca="1">$M$45</f>
        <v>2.4266952193414575</v>
      </c>
      <c r="AH3">
        <f ca="1">$M$46</f>
        <v>1.547876462593841</v>
      </c>
      <c r="AI3">
        <f ca="1">$M$47</f>
        <v>1.4049051466979834</v>
      </c>
      <c r="AJ3">
        <f ca="1">$M$48</f>
        <v>1.1954860907109399</v>
      </c>
      <c r="AK3">
        <f ca="1">$M$49</f>
        <v>2.1380593267145946</v>
      </c>
      <c r="AL3">
        <f ca="1">$M$50</f>
        <v>1.1767942364389514</v>
      </c>
      <c r="AM3">
        <f ca="1">$M$51</f>
        <v>1.2908514824859534</v>
      </c>
      <c r="AP3">
        <v>52</v>
      </c>
      <c r="AQ3">
        <v>4</v>
      </c>
      <c r="AT3">
        <v>1</v>
      </c>
      <c r="AU3">
        <f ca="1">MIN($P$2:$P$1001)</f>
        <v>0.14793467358899123</v>
      </c>
      <c r="AV3">
        <f ca="1">_xlfn.PERCENTILE.INC($P$2:$P$1001,0.01)</f>
        <v>0.84062576062718286</v>
      </c>
      <c r="AW3">
        <f ca="1">_xlfn.PERCENTILE.INC($P$2:$P$1001,0.02)</f>
        <v>0.97032970192983581</v>
      </c>
      <c r="AX3">
        <f ca="1">_xlfn.PERCENTILE.INC($P$2:$P$1001,0.03)</f>
        <v>1.053197234914091</v>
      </c>
      <c r="AY3">
        <f ca="1">_xlfn.PERCENTILE.INC($P$2:$P$1001,0.04)</f>
        <v>1.1404532555167424</v>
      </c>
      <c r="AZ3">
        <f ca="1">_xlfn.PERCENTILE.INC($P$2:$P$1001,0.05)</f>
        <v>1.1984895327716407</v>
      </c>
      <c r="BA3">
        <f ca="1">_xlfn.PERCENTILE.INC($P$2:$P$1001,0.1)</f>
        <v>1.4112590675164824</v>
      </c>
      <c r="BB3">
        <f ca="1">_xlfn.PERCENTILE.INC($P$2:$P$1001,0.15)</f>
        <v>1.5902015540577294</v>
      </c>
      <c r="BC3">
        <f ca="1">_xlfn.PERCENTILE.INC($P$2:$P$1001,0.2)</f>
        <v>1.7313507800433094</v>
      </c>
      <c r="BD3">
        <f ca="1">_xlfn.PERCENTILE.INC($P$2:$P$1001,0.25)</f>
        <v>1.827087041437645</v>
      </c>
      <c r="BE3">
        <f ca="1">_xlfn.PERCENTILE.INC($P$2:$P$1001,0.3)</f>
        <v>1.9464006879969313</v>
      </c>
      <c r="BF3">
        <f ca="1">_xlfn.PERCENTILE.INC($P$2:$P$1001,0.35)</f>
        <v>2.0285978132828024</v>
      </c>
      <c r="BG3">
        <f ca="1">_xlfn.PERCENTILE.INC($P$2:$P$1001,0.4)</f>
        <v>2.1240841862868565</v>
      </c>
      <c r="BH3">
        <f ca="1">_xlfn.PERCENTILE.INC($P$2:$P$1001,0.45)</f>
        <v>2.2281239659428751</v>
      </c>
      <c r="BI3">
        <f ca="1">_xlfn.PERCENTILE.INC($P$2:$P$1001,0.5)</f>
        <v>2.3381509159572431</v>
      </c>
      <c r="BJ3">
        <f ca="1">_xlfn.PERCENTILE.INC($P$2:$P$1001,0.55)</f>
        <v>2.4674412822939935</v>
      </c>
      <c r="BK3">
        <f ca="1">_xlfn.PERCENTILE.INC($P$2:$P$1001,0.6)</f>
        <v>2.5583752046752539</v>
      </c>
      <c r="BL3">
        <f ca="1">_xlfn.PERCENTILE.INC($P$2:$P$1001,0.65)</f>
        <v>2.6826976613014759</v>
      </c>
      <c r="BM3">
        <f ca="1">_xlfn.PERCENTILE.INC($P$2:$P$1001,0.7)</f>
        <v>2.8152516868390083</v>
      </c>
      <c r="BN3">
        <f ca="1">_xlfn.PERCENTILE.INC($P$2:$P$1001,0.75)</f>
        <v>2.9334048362198839</v>
      </c>
      <c r="BO3">
        <f ca="1">_xlfn.PERCENTILE.INC($P$2:$P$1001,0.8)</f>
        <v>3.1131832250713689</v>
      </c>
      <c r="BP3">
        <f ca="1">_xlfn.PERCENTILE.INC($P$2:$P$1001,0.85)</f>
        <v>3.2996787044104678</v>
      </c>
      <c r="BQ3">
        <f ca="1">_xlfn.PERCENTILE.INC($P$2:$P$1001,0.9)</f>
        <v>3.5839361648463681</v>
      </c>
      <c r="BR3">
        <f ca="1">_xlfn.PERCENTILE.INC($P$2:$P$1001,0.95)</f>
        <v>3.9767865065338222</v>
      </c>
      <c r="BS3">
        <f ca="1">_xlfn.PERCENTILE.INC($P$2:$P$1001,0.96)</f>
        <v>4.0822752572310401</v>
      </c>
      <c r="BT3">
        <f ca="1">_xlfn.PERCENTILE.INC($P$2:$P$1001,0.97)</f>
        <v>4.3522571526736984</v>
      </c>
      <c r="BU3">
        <f ca="1">_xlfn.PERCENTILE.INC($P$2:$P$1001,0.98)</f>
        <v>4.6543117278795014</v>
      </c>
      <c r="BV3">
        <f ca="1">_xlfn.PERCENTILE.INC($P$2:$P$1001,0.99)</f>
        <v>5.1916570585845623</v>
      </c>
      <c r="BW3">
        <f ca="1">MAX($P$2:$P$1001)</f>
        <v>12.653662173569861</v>
      </c>
    </row>
    <row r="4" spans="1:75" x14ac:dyDescent="0.25">
      <c r="A4" s="9"/>
      <c r="H4" s="9"/>
      <c r="J4">
        <v>2</v>
      </c>
      <c r="K4">
        <f ca="1">SIMULATION!$D$3*SIMULATION!$D$17/$H2/(SIMULATION!$D$17-$I2)*(((EXP(-$I2*$J4))/(1-EXP(-SIMULATION!$D$4*$I2)))-(EXP(-SIMULATION!$D$17*$J4)/(1-EXP(-SIMULATION!$D$4*SIMULATION!$D$17))))</f>
        <v>2.291589549022536</v>
      </c>
      <c r="L4">
        <v>5.4158133989962179E-2</v>
      </c>
      <c r="M4">
        <f t="shared" ca="1" si="0"/>
        <v>2.4156977628684952</v>
      </c>
      <c r="N4" s="6">
        <v>3</v>
      </c>
      <c r="O4">
        <f ca="1">$M$52</f>
        <v>0.57078296033930032</v>
      </c>
      <c r="P4">
        <f ca="1">$M$53</f>
        <v>2.8501247210679872</v>
      </c>
      <c r="Q4">
        <f ca="1">$M$54</f>
        <v>2.1805023073555208</v>
      </c>
      <c r="R4">
        <f ca="1">$M$55</f>
        <v>3.7929236872267782</v>
      </c>
      <c r="S4">
        <f ca="1">$M$56</f>
        <v>4.5617431773006256</v>
      </c>
      <c r="T4">
        <f ca="1">$M$57</f>
        <v>3.0396089022814783</v>
      </c>
      <c r="U4">
        <f ca="1">$M$58</f>
        <v>3.6539595957499849</v>
      </c>
      <c r="V4">
        <f ca="1">$M$59</f>
        <v>4.993087480283525</v>
      </c>
      <c r="W4">
        <f ca="1">$M$60</f>
        <v>3.6863254841041759</v>
      </c>
      <c r="X4">
        <f ca="1">$M$61</f>
        <v>1.7315785320251589</v>
      </c>
      <c r="Y4">
        <f ca="1">$M$62</f>
        <v>2.6617755564688239</v>
      </c>
      <c r="Z4">
        <f ca="1">$M$63</f>
        <v>2.1360420626213394</v>
      </c>
      <c r="AA4">
        <f ca="1">$M$64</f>
        <v>2.2325952623686862</v>
      </c>
      <c r="AB4">
        <f ca="1">$M$65</f>
        <v>3.1916117076216448</v>
      </c>
      <c r="AC4">
        <f ca="1">$M$66</f>
        <v>2.3524831731474198</v>
      </c>
      <c r="AD4">
        <f ca="1">$M$67</f>
        <v>2.6275028233301416</v>
      </c>
      <c r="AE4">
        <f ca="1">$M$68</f>
        <v>1.2297793557010113</v>
      </c>
      <c r="AF4">
        <f ca="1">$M$69</f>
        <v>1.4087858479910118</v>
      </c>
      <c r="AG4">
        <f ca="1">$M$70</f>
        <v>1.2103592473501426</v>
      </c>
      <c r="AH4">
        <f ca="1">$M$71</f>
        <v>1.2983186565993075</v>
      </c>
      <c r="AI4">
        <f ca="1">$M$72</f>
        <v>1.1911297024770566</v>
      </c>
      <c r="AJ4">
        <f ca="1">$M$73</f>
        <v>0.89215572217354533</v>
      </c>
      <c r="AK4">
        <f ca="1">$M$74</f>
        <v>0.680919364028435</v>
      </c>
      <c r="AL4">
        <f ca="1">$M$75</f>
        <v>0.79171645664476165</v>
      </c>
      <c r="AM4">
        <f ca="1">$M$76</f>
        <v>0.60611131711026944</v>
      </c>
      <c r="AP4">
        <v>-1</v>
      </c>
      <c r="AQ4">
        <v>1</v>
      </c>
      <c r="AT4">
        <v>2</v>
      </c>
      <c r="AU4">
        <f ca="1">MIN($Q$2:$Q$1001)</f>
        <v>0.53911285191747316</v>
      </c>
      <c r="AV4">
        <f ca="1">_xlfn.PERCENTILE.INC($Q$2:$Q$1001,0.01)</f>
        <v>1.0339820616768642</v>
      </c>
      <c r="AW4">
        <f ca="1">_xlfn.PERCENTILE.INC($Q$2:$Q$1001,0.02)</f>
        <v>1.209161272034426</v>
      </c>
      <c r="AX4">
        <f ca="1">_xlfn.PERCENTILE.INC($Q$2:$Q$1001,0.03)</f>
        <v>1.3182421578586334</v>
      </c>
      <c r="AY4">
        <f ca="1">_xlfn.PERCENTILE.INC($Q$2:$Q$1001,0.04)</f>
        <v>1.3698029621340428</v>
      </c>
      <c r="AZ4">
        <f ca="1">_xlfn.PERCENTILE.INC($Q$2:$Q$1001,0.05)</f>
        <v>1.417512394794556</v>
      </c>
      <c r="BA4">
        <f ca="1">_xlfn.PERCENTILE.INC($Q$2:$Q$1001,0.1)</f>
        <v>1.6807919298823011</v>
      </c>
      <c r="BB4">
        <f ca="1">_xlfn.PERCENTILE.INC($Q$2:$Q$1001,0.15)</f>
        <v>1.8954889608213759</v>
      </c>
      <c r="BC4">
        <f ca="1">_xlfn.PERCENTILE.INC($Q$2:$Q$1001,0.2)</f>
        <v>2.0482046762238615</v>
      </c>
      <c r="BD4">
        <f ca="1">_xlfn.PERCENTILE.INC($Q$2:$Q$1001,0.25)</f>
        <v>2.1798889947737092</v>
      </c>
      <c r="BE4">
        <f ca="1">_xlfn.PERCENTILE.INC($Q$2:$Q$1001,0.3)</f>
        <v>2.3073460235223475</v>
      </c>
      <c r="BF4">
        <f ca="1">_xlfn.PERCENTILE.INC($Q$2:$Q$1001,0.35)</f>
        <v>2.4189472952163174</v>
      </c>
      <c r="BG4">
        <f ca="1">_xlfn.PERCENTILE.INC($Q$2:$Q$1001,0.4)</f>
        <v>2.5217459662969368</v>
      </c>
      <c r="BH4">
        <f ca="1">_xlfn.PERCENTILE.INC($Q$2:$Q$1001,0.45)</f>
        <v>2.6570315732239327</v>
      </c>
      <c r="BI4">
        <f ca="1">_xlfn.PERCENTILE.INC($Q$2:$Q$1001,0.5)</f>
        <v>2.7773639800701426</v>
      </c>
      <c r="BJ4">
        <f ca="1">_xlfn.PERCENTILE.INC($Q$2:$Q$1001,0.55)</f>
        <v>2.9296475049618058</v>
      </c>
      <c r="BK4">
        <f ca="1">_xlfn.PERCENTILE.INC($Q$2:$Q$1001,0.6)</f>
        <v>3.0662826094222884</v>
      </c>
      <c r="BL4">
        <f ca="1">_xlfn.PERCENTILE.INC($Q$2:$Q$1001,0.65)</f>
        <v>3.2230448504192029</v>
      </c>
      <c r="BM4">
        <f ca="1">_xlfn.PERCENTILE.INC($Q$2:$Q$1001,0.7)</f>
        <v>3.3922120913298328</v>
      </c>
      <c r="BN4">
        <f ca="1">_xlfn.PERCENTILE.INC($Q$2:$Q$1001,0.75)</f>
        <v>3.5597063956724018</v>
      </c>
      <c r="BO4">
        <f ca="1">_xlfn.PERCENTILE.INC($Q$2:$Q$1001,0.8)</f>
        <v>3.7759786907172121</v>
      </c>
      <c r="BP4">
        <f ca="1">_xlfn.PERCENTILE.INC($Q$2:$Q$1001,0.85)</f>
        <v>3.98335554001395</v>
      </c>
      <c r="BQ4">
        <f ca="1">_xlfn.PERCENTILE.INC($Q$2:$Q$1001,0.9)</f>
        <v>4.3479441670572729</v>
      </c>
      <c r="BR4">
        <f ca="1">_xlfn.PERCENTILE.INC($Q$2:$Q$1001,0.95)</f>
        <v>5.1185689007456938</v>
      </c>
      <c r="BS4">
        <f ca="1">_xlfn.PERCENTILE.INC($Q$2:$Q$1001,0.96)</f>
        <v>5.2295684046987168</v>
      </c>
      <c r="BT4">
        <f ca="1">_xlfn.PERCENTILE.INC($Q$2:$Q$1001,0.97)</f>
        <v>5.4822897434775726</v>
      </c>
      <c r="BU4">
        <f ca="1">_xlfn.PERCENTILE.INC($Q$2:$Q$1001,0.98)</f>
        <v>5.9978575034874453</v>
      </c>
      <c r="BV4">
        <f ca="1">_xlfn.PERCENTILE.INC($Q$2:$Q$1001,0.99)</f>
        <v>6.6678554072272691</v>
      </c>
      <c r="BW4">
        <f ca="1">MAX($Q$2:$Q$1001)</f>
        <v>15.95899006963575</v>
      </c>
    </row>
    <row r="5" spans="1:75" x14ac:dyDescent="0.25">
      <c r="A5" s="9"/>
      <c r="H5" s="9"/>
      <c r="J5">
        <v>3</v>
      </c>
      <c r="K5">
        <f ca="1">SIMULATION!$D$3*SIMULATION!$D$17/$H2/(SIMULATION!$D$17-$I2)*(((EXP(-$I2*$J5))/(1-EXP(-SIMULATION!$D$4*$I2)))-(EXP(-SIMULATION!$D$17*$J5)/(1-EXP(-SIMULATION!$D$4*SIMULATION!$D$17))))</f>
        <v>2.5254400039242157</v>
      </c>
      <c r="L5">
        <v>-0.42993389741915494</v>
      </c>
      <c r="M5">
        <f t="shared" ca="1" si="0"/>
        <v>1.4396677403388318</v>
      </c>
      <c r="N5" s="6">
        <v>4</v>
      </c>
      <c r="O5">
        <f ca="1">$M$77</f>
        <v>3.935556064344869</v>
      </c>
      <c r="P5">
        <f ca="1">$M$78</f>
        <v>2.1028742993961904</v>
      </c>
      <c r="Q5">
        <f ca="1">$M$79</f>
        <v>4.3021075379812679</v>
      </c>
      <c r="R5">
        <f ca="1">$M$80</f>
        <v>2.9463578029088007</v>
      </c>
      <c r="S5">
        <f ca="1">$M$81</f>
        <v>3.3457365371674697</v>
      </c>
      <c r="T5">
        <f ca="1">$M$82</f>
        <v>4.801356499861833</v>
      </c>
      <c r="U5">
        <f ca="1">$M$83</f>
        <v>3.6128940213650056</v>
      </c>
      <c r="V5">
        <f ca="1">$M$84</f>
        <v>3.2497970345376661</v>
      </c>
      <c r="W5">
        <f ca="1">$M$85</f>
        <v>4.6461570597515278</v>
      </c>
      <c r="X5">
        <f ca="1">$M$86</f>
        <v>3.5224311524338097</v>
      </c>
      <c r="Y5">
        <f ca="1">$M$87</f>
        <v>4.8946209941441889</v>
      </c>
      <c r="Z5">
        <f ca="1">$M$88</f>
        <v>3.7471968889064065</v>
      </c>
      <c r="AA5">
        <f ca="1">$M$89</f>
        <v>4.1231545297873202</v>
      </c>
      <c r="AB5">
        <f ca="1">$M$90</f>
        <v>2.6740769584405175</v>
      </c>
      <c r="AC5">
        <f ca="1">$M$91</f>
        <v>3.9531227905890232</v>
      </c>
      <c r="AD5">
        <f ca="1">$M$92</f>
        <v>3.2584469743871995</v>
      </c>
      <c r="AE5">
        <f ca="1">$M$93</f>
        <v>3.8888178806750555</v>
      </c>
      <c r="AF5">
        <f ca="1">$M$94</f>
        <v>4.6264839441810075</v>
      </c>
      <c r="AG5">
        <f ca="1">$M$95</f>
        <v>4.4074604727633684</v>
      </c>
      <c r="AH5">
        <f ca="1">$M$96</f>
        <v>2.2507754560182405</v>
      </c>
      <c r="AI5">
        <f ca="1">$M$97</f>
        <v>2.3290886329703495</v>
      </c>
      <c r="AJ5">
        <f ca="1">$M$98</f>
        <v>2.6293823229304345</v>
      </c>
      <c r="AK5">
        <f ca="1">$M$99</f>
        <v>2.0751473580126163</v>
      </c>
      <c r="AL5">
        <f ca="1">$M$100</f>
        <v>1.5031456371462217</v>
      </c>
      <c r="AM5">
        <f ca="1">$M$101</f>
        <v>1.4282207676577914</v>
      </c>
      <c r="AP5">
        <v>52</v>
      </c>
      <c r="AQ5">
        <v>1</v>
      </c>
      <c r="AT5">
        <v>3</v>
      </c>
      <c r="AU5">
        <f ca="1">MIN($R$2:$R$1001)</f>
        <v>0.3159938154205566</v>
      </c>
      <c r="AV5">
        <f ca="1">_xlfn.PERCENTILE.INC($R$2:$R$1001,0.01)</f>
        <v>1.1722448259567169</v>
      </c>
      <c r="AW5">
        <f ca="1">_xlfn.PERCENTILE.INC($R$2:$R$1001,0.02)</f>
        <v>1.3791975140023569</v>
      </c>
      <c r="AX5">
        <f ca="1">_xlfn.PERCENTILE.INC($R$2:$R$1001,0.03)</f>
        <v>1.4969552605018208</v>
      </c>
      <c r="AY5">
        <f ca="1">_xlfn.PERCENTILE.INC($R$2:$R$1001,0.04)</f>
        <v>1.5816492731260468</v>
      </c>
      <c r="AZ5">
        <f ca="1">_xlfn.PERCENTILE.INC($R$2:$R$1001,0.05)</f>
        <v>1.6762253749490903</v>
      </c>
      <c r="BA5">
        <f ca="1">_xlfn.PERCENTILE.INC($R$2:$R$1001,0.1)</f>
        <v>1.8957192545199752</v>
      </c>
      <c r="BB5">
        <f ca="1">_xlfn.PERCENTILE.INC($R$2:$R$1001,0.15)</f>
        <v>2.1027471690972148</v>
      </c>
      <c r="BC5">
        <f ca="1">_xlfn.PERCENTILE.INC($R$2:$R$1001,0.2)</f>
        <v>2.2918124744732258</v>
      </c>
      <c r="BD5">
        <f ca="1">_xlfn.PERCENTILE.INC($R$2:$R$1001,0.25)</f>
        <v>2.4107808829129991</v>
      </c>
      <c r="BE5">
        <f ca="1">_xlfn.PERCENTILE.INC($R$2:$R$1001,0.3)</f>
        <v>2.5543705334737412</v>
      </c>
      <c r="BF5">
        <f ca="1">_xlfn.PERCENTILE.INC($R$2:$R$1001,0.35)</f>
        <v>2.679678662592806</v>
      </c>
      <c r="BG5">
        <f ca="1">_xlfn.PERCENTILE.INC($R$2:$R$1001,0.4)</f>
        <v>2.8363056428742279</v>
      </c>
      <c r="BH5">
        <f ca="1">_xlfn.PERCENTILE.INC($R$2:$R$1001,0.45)</f>
        <v>2.9442939067626805</v>
      </c>
      <c r="BI5">
        <f ca="1">_xlfn.PERCENTILE.INC($R$2:$R$1001,0.5)</f>
        <v>3.0923237437745152</v>
      </c>
      <c r="BJ5">
        <f ca="1">_xlfn.PERCENTILE.INC($R$2:$R$1001,0.55)</f>
        <v>3.2816525930389036</v>
      </c>
      <c r="BK5">
        <f ca="1">_xlfn.PERCENTILE.INC($R$2:$R$1001,0.6)</f>
        <v>3.400620490023647</v>
      </c>
      <c r="BL5">
        <f ca="1">_xlfn.PERCENTILE.INC($R$2:$R$1001,0.65)</f>
        <v>3.5589251841418172</v>
      </c>
      <c r="BM5">
        <f ca="1">_xlfn.PERCENTILE.INC($R$2:$R$1001,0.7)</f>
        <v>3.7411157686536631</v>
      </c>
      <c r="BN5">
        <f ca="1">_xlfn.PERCENTILE.INC($R$2:$R$1001,0.75)</f>
        <v>3.9530638034255201</v>
      </c>
      <c r="BO5">
        <f ca="1">_xlfn.PERCENTILE.INC($R$2:$R$1001,0.8)</f>
        <v>4.1793254929535575</v>
      </c>
      <c r="BP5">
        <f ca="1">_xlfn.PERCENTILE.INC($R$2:$R$1001,0.85)</f>
        <v>4.4514473947549984</v>
      </c>
      <c r="BQ5">
        <f ca="1">_xlfn.PERCENTILE.INC($R$2:$R$1001,0.9)</f>
        <v>4.8818069586519393</v>
      </c>
      <c r="BR5">
        <f ca="1">_xlfn.PERCENTILE.INC($R$2:$R$1001,0.95)</f>
        <v>5.6104379694365827</v>
      </c>
      <c r="BS5">
        <f ca="1">_xlfn.PERCENTILE.INC($R$2:$R$1001,0.96)</f>
        <v>5.841711169325067</v>
      </c>
      <c r="BT5">
        <f ca="1">_xlfn.PERCENTILE.INC($R$2:$R$1001,0.97)</f>
        <v>6.1591880602653362</v>
      </c>
      <c r="BU5">
        <f ca="1">_xlfn.PERCENTILE.INC($R$2:$R$1001,0.98)</f>
        <v>6.440075327481309</v>
      </c>
      <c r="BV5">
        <f ca="1">_xlfn.PERCENTILE.INC($R$2:$R$1001,0.99)</f>
        <v>7.3742779496922681</v>
      </c>
      <c r="BW5">
        <f ca="1">MAX($R$2:$R$1001)</f>
        <v>9.4301555769492236</v>
      </c>
    </row>
    <row r="6" spans="1:75" x14ac:dyDescent="0.25">
      <c r="A6" s="9"/>
      <c r="H6" s="9"/>
      <c r="J6">
        <v>4</v>
      </c>
      <c r="K6">
        <f ca="1">SIMULATION!$D$3*SIMULATION!$D$17/$H2/(SIMULATION!$D$17-$I2)*(((EXP(-$I2*$J6))/(1-EXP(-SIMULATION!$D$4*$I2)))-(EXP(-SIMULATION!$D$17*$J6)/(1-EXP(-SIMULATION!$D$4*SIMULATION!$D$17))))</f>
        <v>2.6178726359970961</v>
      </c>
      <c r="L6">
        <v>-0.63874546409659638</v>
      </c>
      <c r="M6">
        <f t="shared" ca="1" si="0"/>
        <v>0.9457183641713508</v>
      </c>
      <c r="N6" s="6">
        <v>5</v>
      </c>
      <c r="O6">
        <f ca="1">$M$102</f>
        <v>0.69727560304057501</v>
      </c>
      <c r="P6">
        <f ca="1">$M$103</f>
        <v>1.2534762274771956</v>
      </c>
      <c r="Q6">
        <f ca="1">$M$104</f>
        <v>2.2712800618284623</v>
      </c>
      <c r="R6">
        <f ca="1">$M$105</f>
        <v>4.1230146733164652</v>
      </c>
      <c r="S6">
        <f ca="1">$M$106</f>
        <v>3.4196375375125347</v>
      </c>
      <c r="T6">
        <f ca="1">$M$107</f>
        <v>2.631954622819733</v>
      </c>
      <c r="U6">
        <f ca="1">$M$108</f>
        <v>3.5669616846426559</v>
      </c>
      <c r="V6">
        <f ca="1">$M$109</f>
        <v>2.6911610615346109</v>
      </c>
      <c r="W6">
        <f ca="1">$M$110</f>
        <v>3.5385185966424229</v>
      </c>
      <c r="X6">
        <f ca="1">$M$111</f>
        <v>4.337636751080483</v>
      </c>
      <c r="Y6">
        <f ca="1">$M$112</f>
        <v>1.393248718718844</v>
      </c>
      <c r="Z6">
        <f ca="1">$M$113</f>
        <v>2.4493533728171637</v>
      </c>
      <c r="AA6">
        <f ca="1">$M$114</f>
        <v>1.7112190590207934</v>
      </c>
      <c r="AB6">
        <f ca="1">$M$115</f>
        <v>1.7386586218159927</v>
      </c>
      <c r="AC6">
        <f ca="1">$M$116</f>
        <v>1.1084764965304974</v>
      </c>
      <c r="AD6">
        <f ca="1">$M$117</f>
        <v>2.7278722176808885</v>
      </c>
      <c r="AE6">
        <f ca="1">$M$118</f>
        <v>1.1110810860911526</v>
      </c>
      <c r="AF6">
        <f ca="1">$M$119</f>
        <v>1.8706790386435783</v>
      </c>
      <c r="AG6">
        <f ca="1">$M$120</f>
        <v>1.4278182864055053</v>
      </c>
      <c r="AH6">
        <f ca="1">$M$121</f>
        <v>1.346141219159253</v>
      </c>
      <c r="AI6">
        <f ca="1">$M$122</f>
        <v>1.2651125886236003</v>
      </c>
      <c r="AJ6">
        <f ca="1">$M$123</f>
        <v>0.5493104050592591</v>
      </c>
      <c r="AK6">
        <f ca="1">$M$124</f>
        <v>1.3086238319396772</v>
      </c>
      <c r="AL6">
        <f ca="1">$M$125</f>
        <v>1.3614124228267339</v>
      </c>
      <c r="AM6">
        <f ca="1">$M$126</f>
        <v>0.42096632032862191</v>
      </c>
      <c r="AP6">
        <v>8</v>
      </c>
      <c r="AQ6">
        <v>-1</v>
      </c>
      <c r="AT6">
        <v>4</v>
      </c>
      <c r="AU6">
        <f ca="1">MIN($S$2:$S$1001)</f>
        <v>0.27559081352274206</v>
      </c>
      <c r="AV6">
        <f ca="1">_xlfn.PERCENTILE.INC($S$2:$S$1001,0.01)</f>
        <v>1.0631974544638498</v>
      </c>
      <c r="AW6">
        <f ca="1">_xlfn.PERCENTILE.INC($S$2:$S$1001,0.02)</f>
        <v>1.2986868591876262</v>
      </c>
      <c r="AX6">
        <f ca="1">_xlfn.PERCENTILE.INC($S$2:$S$1001,0.03)</f>
        <v>1.4277090399152554</v>
      </c>
      <c r="AY6">
        <f ca="1">_xlfn.PERCENTILE.INC($S$2:$S$1001,0.04)</f>
        <v>1.5205811748661657</v>
      </c>
      <c r="AZ6">
        <f ca="1">_xlfn.PERCENTILE.INC($S$2:$S$1001,0.05)</f>
        <v>1.6136997673982254</v>
      </c>
      <c r="BA6">
        <f ca="1">_xlfn.PERCENTILE.INC($S$2:$S$1001,0.1)</f>
        <v>1.9641309362858013</v>
      </c>
      <c r="BB6">
        <f ca="1">_xlfn.PERCENTILE.INC($S$2:$S$1001,0.15)</f>
        <v>2.1525961157453457</v>
      </c>
      <c r="BC6">
        <f ca="1">_xlfn.PERCENTILE.INC($S$2:$S$1001,0.2)</f>
        <v>2.3251668056906891</v>
      </c>
      <c r="BD6">
        <f ca="1">_xlfn.PERCENTILE.INC($S$2:$S$1001,0.25)</f>
        <v>2.4444140510773615</v>
      </c>
      <c r="BE6">
        <f ca="1">_xlfn.PERCENTILE.INC($S$2:$S$1001,0.3)</f>
        <v>2.5690154800185536</v>
      </c>
      <c r="BF6">
        <f ca="1">_xlfn.PERCENTILE.INC($S$2:$S$1001,0.35)</f>
        <v>2.6998585939720079</v>
      </c>
      <c r="BG6">
        <f ca="1">_xlfn.PERCENTILE.INC($S$2:$S$1001,0.4)</f>
        <v>2.8189275277820522</v>
      </c>
      <c r="BH6">
        <f ca="1">_xlfn.PERCENTILE.INC($S$2:$S$1001,0.45)</f>
        <v>2.9555901073594395</v>
      </c>
      <c r="BI6">
        <f ca="1">_xlfn.PERCENTILE.INC($S$2:$S$1001,0.5)</f>
        <v>3.0820511987072283</v>
      </c>
      <c r="BJ6">
        <f ca="1">_xlfn.PERCENTILE.INC($S$2:$S$1001,0.55)</f>
        <v>3.2445915960059053</v>
      </c>
      <c r="BK6">
        <f ca="1">_xlfn.PERCENTILE.INC($S$2:$S$1001,0.6)</f>
        <v>3.3930974729744321</v>
      </c>
      <c r="BL6">
        <f ca="1">_xlfn.PERCENTILE.INC($S$2:$S$1001,0.65)</f>
        <v>3.600765422091849</v>
      </c>
      <c r="BM6">
        <f ca="1">_xlfn.PERCENTILE.INC($S$2:$S$1001,0.7)</f>
        <v>3.771311925100723</v>
      </c>
      <c r="BN6">
        <f ca="1">_xlfn.PERCENTILE.INC($S$2:$S$1001,0.75)</f>
        <v>3.9710843441538737</v>
      </c>
      <c r="BO6">
        <f ca="1">_xlfn.PERCENTILE.INC($S$2:$S$1001,0.8)</f>
        <v>4.1658777520949792</v>
      </c>
      <c r="BP6">
        <f ca="1">_xlfn.PERCENTILE.INC($S$2:$S$1001,0.85)</f>
        <v>4.4947412270980927</v>
      </c>
      <c r="BQ6">
        <f ca="1">_xlfn.PERCENTILE.INC($S$2:$S$1001,0.9)</f>
        <v>4.9149994935022558</v>
      </c>
      <c r="BR6">
        <f ca="1">_xlfn.PERCENTILE.INC($S$2:$S$1001,0.95)</f>
        <v>5.4913050371245049</v>
      </c>
      <c r="BS6">
        <f ca="1">_xlfn.PERCENTILE.INC($S$2:$S$1001,0.96)</f>
        <v>5.7050606753588715</v>
      </c>
      <c r="BT6">
        <f ca="1">_xlfn.PERCENTILE.INC($S$2:$S$1001,0.97)</f>
        <v>5.891653279729625</v>
      </c>
      <c r="BU6">
        <f ca="1">_xlfn.PERCENTILE.INC($S$2:$S$1001,0.98)</f>
        <v>6.1749481901748311</v>
      </c>
      <c r="BV6">
        <f ca="1">_xlfn.PERCENTILE.INC($S$2:$S$1001,0.99)</f>
        <v>7.2016463004553009</v>
      </c>
      <c r="BW6">
        <f ca="1">MAX($S$2:$S$1001)</f>
        <v>8.1593399697721711</v>
      </c>
    </row>
    <row r="7" spans="1:75" x14ac:dyDescent="0.25">
      <c r="A7" s="9"/>
      <c r="H7" s="9"/>
      <c r="J7">
        <v>5</v>
      </c>
      <c r="K7">
        <f ca="1">SIMULATION!$D$3*SIMULATION!$D$17/$H2/(SIMULATION!$D$17-$I2)*(((EXP(-$I2*$J7))/(1-EXP(-SIMULATION!$D$4*$I2)))-(EXP(-SIMULATION!$D$17*$J7)/(1-EXP(-SIMULATION!$D$4*SIMULATION!$D$17))))</f>
        <v>2.6228012280712569</v>
      </c>
      <c r="L7">
        <v>0.11327691791165745</v>
      </c>
      <c r="M7">
        <f t="shared" ca="1" si="0"/>
        <v>2.9199040674820793</v>
      </c>
      <c r="N7" s="6">
        <v>6</v>
      </c>
      <c r="O7">
        <f ca="1">$M$127</f>
        <v>1.0547232824398449</v>
      </c>
      <c r="P7">
        <f ca="1">$M$128</f>
        <v>1.4556199876287295</v>
      </c>
      <c r="Q7">
        <f ca="1">$M$129</f>
        <v>1.9055581345679391</v>
      </c>
      <c r="R7">
        <f ca="1">$M$130</f>
        <v>2.1328956575060967</v>
      </c>
      <c r="S7">
        <f ca="1">$M$131</f>
        <v>3.3463489055730027</v>
      </c>
      <c r="T7">
        <f ca="1">$M$132</f>
        <v>2.659851425137564</v>
      </c>
      <c r="U7">
        <f ca="1">$M$133</f>
        <v>3.3098286578427847</v>
      </c>
      <c r="V7">
        <f ca="1">$M$134</f>
        <v>1.657918281512361</v>
      </c>
      <c r="W7">
        <f ca="1">$M$135</f>
        <v>2.9671799829785912</v>
      </c>
      <c r="X7">
        <f ca="1">$M$136</f>
        <v>3.3568157913359169</v>
      </c>
      <c r="Y7">
        <f ca="1">$M$137</f>
        <v>1.4703483159147932</v>
      </c>
      <c r="Z7">
        <f ca="1">$M$138</f>
        <v>2.6406429432754348</v>
      </c>
      <c r="AA7">
        <f ca="1">$M$139</f>
        <v>2.2498575762816442</v>
      </c>
      <c r="AB7">
        <f ca="1">$M$140</f>
        <v>0.87654123533599193</v>
      </c>
      <c r="AC7">
        <f ca="1">$M$141</f>
        <v>1.5509190936386539</v>
      </c>
      <c r="AD7">
        <f ca="1">$M$142</f>
        <v>2.0227070946897463</v>
      </c>
      <c r="AE7">
        <f ca="1">$M$143</f>
        <v>2.1450805838219194</v>
      </c>
      <c r="AF7">
        <f ca="1">$M$144</f>
        <v>2.1604245324425015</v>
      </c>
      <c r="AG7">
        <f ca="1">$M$145</f>
        <v>1.6447256556054459</v>
      </c>
      <c r="AH7">
        <f ca="1">$M$146</f>
        <v>1.7720189029415621</v>
      </c>
      <c r="AI7">
        <f ca="1">$M$147</f>
        <v>1.0837759469821107</v>
      </c>
      <c r="AJ7">
        <f ca="1">$M$148</f>
        <v>0.97279089968156729</v>
      </c>
      <c r="AK7">
        <f ca="1">$M$149</f>
        <v>1.2373745282759103</v>
      </c>
      <c r="AL7">
        <f ca="1">$M$150</f>
        <v>0.59630065035789637</v>
      </c>
      <c r="AM7">
        <f ca="1">$M$151</f>
        <v>1.3684004659151476</v>
      </c>
      <c r="AP7">
        <v>8</v>
      </c>
      <c r="AQ7">
        <v>20</v>
      </c>
      <c r="AT7">
        <v>5</v>
      </c>
      <c r="AU7">
        <f ca="1">MIN($T$2:$T$1001)</f>
        <v>0.1536240966059621</v>
      </c>
      <c r="AV7">
        <f ca="1">_xlfn.PERCENTILE.INC($T$2:$T$1001,0.01)</f>
        <v>1.0131318135051373</v>
      </c>
      <c r="AW7">
        <f ca="1">_xlfn.PERCENTILE.INC($T$2:$T$1001,0.02)</f>
        <v>1.2391361002842169</v>
      </c>
      <c r="AX7">
        <f ca="1">_xlfn.PERCENTILE.INC($T$2:$T$1001,0.03)</f>
        <v>1.377180002640582</v>
      </c>
      <c r="AY7">
        <f ca="1">_xlfn.PERCENTILE.INC($T$2:$T$1001,0.04)</f>
        <v>1.4975800026063273</v>
      </c>
      <c r="AZ7">
        <f ca="1">_xlfn.PERCENTILE.INC($T$2:$T$1001,0.05)</f>
        <v>1.6326533303848592</v>
      </c>
      <c r="BA7">
        <f ca="1">_xlfn.PERCENTILE.INC($T$2:$T$1001,0.1)</f>
        <v>1.9871963578782164</v>
      </c>
      <c r="BB7">
        <f ca="1">_xlfn.PERCENTILE.INC($T$2:$T$1001,0.15)</f>
        <v>2.1731107733206412</v>
      </c>
      <c r="BC7">
        <f ca="1">_xlfn.PERCENTILE.INC($T$2:$T$1001,0.2)</f>
        <v>2.323619024816002</v>
      </c>
      <c r="BD7">
        <f ca="1">_xlfn.PERCENTILE.INC($T$2:$T$1001,0.25)</f>
        <v>2.4659776820599393</v>
      </c>
      <c r="BE7">
        <f ca="1">_xlfn.PERCENTILE.INC($T$2:$T$1001,0.3)</f>
        <v>2.595778654631625</v>
      </c>
      <c r="BF7">
        <f ca="1">_xlfn.PERCENTILE.INC($T$2:$T$1001,0.35)</f>
        <v>2.7110029375972506</v>
      </c>
      <c r="BG7">
        <f ca="1">_xlfn.PERCENTILE.INC($T$2:$T$1001,0.4)</f>
        <v>2.8694961057622916</v>
      </c>
      <c r="BH7">
        <f ca="1">_xlfn.PERCENTILE.INC($T$2:$T$1001,0.45)</f>
        <v>3.0182758210367586</v>
      </c>
      <c r="BI7">
        <f ca="1">_xlfn.PERCENTILE.INC($T$2:$T$1001,0.5)</f>
        <v>3.1412428096859353</v>
      </c>
      <c r="BJ7">
        <f ca="1">_xlfn.PERCENTILE.INC($T$2:$T$1001,0.55)</f>
        <v>3.2608503612600264</v>
      </c>
      <c r="BK7">
        <f ca="1">_xlfn.PERCENTILE.INC($T$2:$T$1001,0.6)</f>
        <v>3.4228818229618514</v>
      </c>
      <c r="BL7">
        <f ca="1">_xlfn.PERCENTILE.INC($T$2:$T$1001,0.65)</f>
        <v>3.6001447692228212</v>
      </c>
      <c r="BM7">
        <f ca="1">_xlfn.PERCENTILE.INC($T$2:$T$1001,0.7)</f>
        <v>3.8193316173347287</v>
      </c>
      <c r="BN7">
        <f ca="1">_xlfn.PERCENTILE.INC($T$2:$T$1001,0.75)</f>
        <v>4.0235570837236621</v>
      </c>
      <c r="BO7">
        <f ca="1">_xlfn.PERCENTILE.INC($T$2:$T$1001,0.8)</f>
        <v>4.2603017408362911</v>
      </c>
      <c r="BP7">
        <f ca="1">_xlfn.PERCENTILE.INC($T$2:$T$1001,0.85)</f>
        <v>4.4922037238266661</v>
      </c>
      <c r="BQ7">
        <f ca="1">_xlfn.PERCENTILE.INC($T$2:$T$1001,0.9)</f>
        <v>4.8468628265224485</v>
      </c>
      <c r="BR7">
        <f ca="1">_xlfn.PERCENTILE.INC($T$2:$T$1001,0.95)</f>
        <v>5.5371882035600741</v>
      </c>
      <c r="BS7">
        <f ca="1">_xlfn.PERCENTILE.INC($T$2:$T$1001,0.96)</f>
        <v>5.8035057762189659</v>
      </c>
      <c r="BT7">
        <f ca="1">_xlfn.PERCENTILE.INC($T$2:$T$1001,0.97)</f>
        <v>6.119448858550709</v>
      </c>
      <c r="BU7">
        <f ca="1">_xlfn.PERCENTILE.INC($T$2:$T$1001,0.98)</f>
        <v>6.4237556027677485</v>
      </c>
      <c r="BV7">
        <f ca="1">_xlfn.PERCENTILE.INC($T$2:$T$1001,0.99)</f>
        <v>6.760220268273808</v>
      </c>
      <c r="BW7">
        <f ca="1">MAX($T$2:$T$1001)</f>
        <v>13.224319105469831</v>
      </c>
    </row>
    <row r="8" spans="1:75" x14ac:dyDescent="0.25">
      <c r="A8" s="9"/>
      <c r="H8" s="9"/>
      <c r="J8">
        <v>6</v>
      </c>
      <c r="K8">
        <f ca="1">SIMULATION!$D$3*SIMULATION!$D$17/$H2/(SIMULATION!$D$17-$I2)*(((EXP(-$I2*$J8))/(1-EXP(-SIMULATION!$D$4*$I2)))-(EXP(-SIMULATION!$D$17*$J8)/(1-EXP(-SIMULATION!$D$4*SIMULATION!$D$17))))</f>
        <v>2.5746055314335567</v>
      </c>
      <c r="L8">
        <v>-0.29338610765333695</v>
      </c>
      <c r="M8">
        <f t="shared" ca="1" si="0"/>
        <v>1.8192520358235145</v>
      </c>
      <c r="N8" s="6">
        <v>7</v>
      </c>
      <c r="O8">
        <f ca="1">$M$152</f>
        <v>0.2193368199807321</v>
      </c>
      <c r="P8">
        <f ca="1">$M$153</f>
        <v>3.1736295423413101</v>
      </c>
      <c r="Q8">
        <f ca="1">$M$154</f>
        <v>5.644446192532552</v>
      </c>
      <c r="R8">
        <f ca="1">$M$155</f>
        <v>3.9894239725883209</v>
      </c>
      <c r="S8">
        <f ca="1">$M$156</f>
        <v>4.3268071900503582</v>
      </c>
      <c r="T8">
        <f ca="1">$M$157</f>
        <v>3.4334988192246554</v>
      </c>
      <c r="U8">
        <f ca="1">$M$158</f>
        <v>4.8360623341455815</v>
      </c>
      <c r="V8">
        <f ca="1">$M$159</f>
        <v>3.9868983957458033</v>
      </c>
      <c r="W8">
        <f ca="1">$M$160</f>
        <v>1.0352072025797687</v>
      </c>
      <c r="X8">
        <f ca="1">$M$161</f>
        <v>2.2567135821426252</v>
      </c>
      <c r="Y8">
        <f ca="1">$M$162</f>
        <v>1.8683867541320978</v>
      </c>
      <c r="Z8">
        <f ca="1">$M$163</f>
        <v>1.6796443350288928</v>
      </c>
      <c r="AA8">
        <f ca="1">$M$164</f>
        <v>1.291881611354482</v>
      </c>
      <c r="AB8">
        <f ca="1">$M$165</f>
        <v>1.346433375133075</v>
      </c>
      <c r="AC8">
        <f ca="1">$M$166</f>
        <v>1.0090244572302649</v>
      </c>
      <c r="AD8">
        <f ca="1">$M$167</f>
        <v>1.0797178935208902</v>
      </c>
      <c r="AE8">
        <f ca="1">$M$168</f>
        <v>1.4086615889016147</v>
      </c>
      <c r="AF8">
        <f ca="1">$M$169</f>
        <v>0.54915934081559659</v>
      </c>
      <c r="AG8">
        <f ca="1">$M$170</f>
        <v>0.4984961112840347</v>
      </c>
      <c r="AH8">
        <f ca="1">$M$171</f>
        <v>0.37726947449050069</v>
      </c>
      <c r="AI8">
        <f ca="1">$M$172</f>
        <v>0.21184086000976371</v>
      </c>
      <c r="AJ8">
        <f ca="1">$M$173</f>
        <v>0.28018301543753293</v>
      </c>
      <c r="AK8">
        <f ca="1">$M$174</f>
        <v>0.40658442507784065</v>
      </c>
      <c r="AL8">
        <f ca="1">$M$175</f>
        <v>0.22965295576059733</v>
      </c>
      <c r="AM8">
        <f ca="1">$M$176</f>
        <v>0.15787215928486006</v>
      </c>
      <c r="AP8">
        <v>16</v>
      </c>
      <c r="AQ8">
        <v>-1</v>
      </c>
      <c r="AT8">
        <v>6</v>
      </c>
      <c r="AU8">
        <f ca="1">MIN($U$2:$U$1001)</f>
        <v>0.61335857173860098</v>
      </c>
      <c r="AV8">
        <f ca="1">_xlfn.PERCENTILE.INC($U$2:$U$1001,0.01)</f>
        <v>0.9677476400548316</v>
      </c>
      <c r="AW8">
        <f ca="1">_xlfn.PERCENTILE.INC($U$2:$U$1001,0.02)</f>
        <v>1.1513727280448673</v>
      </c>
      <c r="AX8">
        <f ca="1">_xlfn.PERCENTILE.INC($U$2:$U$1001,0.03)</f>
        <v>1.3459688448159162</v>
      </c>
      <c r="AY8">
        <f ca="1">_xlfn.PERCENTILE.INC($U$2:$U$1001,0.04)</f>
        <v>1.4506387261893077</v>
      </c>
      <c r="AZ8">
        <f ca="1">_xlfn.PERCENTILE.INC($U$2:$U$1001,0.05)</f>
        <v>1.5290676799659124</v>
      </c>
      <c r="BA8">
        <f ca="1">_xlfn.PERCENTILE.INC($U$2:$U$1001,0.1)</f>
        <v>1.8710691170557545</v>
      </c>
      <c r="BB8">
        <f ca="1">_xlfn.PERCENTILE.INC($U$2:$U$1001,0.15)</f>
        <v>2.053041113039213</v>
      </c>
      <c r="BC8">
        <f ca="1">_xlfn.PERCENTILE.INC($U$2:$U$1001,0.2)</f>
        <v>2.2409146493218932</v>
      </c>
      <c r="BD8">
        <f ca="1">_xlfn.PERCENTILE.INC($U$2:$U$1001,0.25)</f>
        <v>2.4258284901421878</v>
      </c>
      <c r="BE8">
        <f ca="1">_xlfn.PERCENTILE.INC($U$2:$U$1001,0.3)</f>
        <v>2.5928245233955454</v>
      </c>
      <c r="BF8">
        <f ca="1">_xlfn.PERCENTILE.INC($U$2:$U$1001,0.35)</f>
        <v>2.7231133598742221</v>
      </c>
      <c r="BG8">
        <f ca="1">_xlfn.PERCENTILE.INC($U$2:$U$1001,0.4)</f>
        <v>2.8427913549183712</v>
      </c>
      <c r="BH8">
        <f ca="1">_xlfn.PERCENTILE.INC($U$2:$U$1001,0.45)</f>
        <v>2.9694632708859228</v>
      </c>
      <c r="BI8">
        <f ca="1">_xlfn.PERCENTILE.INC($U$2:$U$1001,0.5)</f>
        <v>3.109067103309731</v>
      </c>
      <c r="BJ8">
        <f ca="1">_xlfn.PERCENTILE.INC($U$2:$U$1001,0.55)</f>
        <v>3.2636500141984239</v>
      </c>
      <c r="BK8">
        <f ca="1">_xlfn.PERCENTILE.INC($U$2:$U$1001,0.6)</f>
        <v>3.4094514460982488</v>
      </c>
      <c r="BL8">
        <f ca="1">_xlfn.PERCENTILE.INC($U$2:$U$1001,0.65)</f>
        <v>3.5540119573927536</v>
      </c>
      <c r="BM8">
        <f ca="1">_xlfn.PERCENTILE.INC($U$2:$U$1001,0.7)</f>
        <v>3.7026268782744935</v>
      </c>
      <c r="BN8">
        <f ca="1">_xlfn.PERCENTILE.INC($U$2:$U$1001,0.75)</f>
        <v>3.897033850637841</v>
      </c>
      <c r="BO8">
        <f ca="1">_xlfn.PERCENTILE.INC($U$2:$U$1001,0.8)</f>
        <v>4.1127471016310873</v>
      </c>
      <c r="BP8">
        <f ca="1">_xlfn.PERCENTILE.INC($U$2:$U$1001,0.85)</f>
        <v>4.3719494307735181</v>
      </c>
      <c r="BQ8">
        <f ca="1">_xlfn.PERCENTILE.INC($U$2:$U$1001,0.9)</f>
        <v>4.7452388235981244</v>
      </c>
      <c r="BR8">
        <f ca="1">_xlfn.PERCENTILE.INC($U$2:$U$1001,0.95)</f>
        <v>5.4436316830672986</v>
      </c>
      <c r="BS8">
        <f ca="1">_xlfn.PERCENTILE.INC($U$2:$U$1001,0.96)</f>
        <v>5.7303546585044147</v>
      </c>
      <c r="BT8">
        <f ca="1">_xlfn.PERCENTILE.INC($U$2:$U$1001,0.97)</f>
        <v>5.9546939044527454</v>
      </c>
      <c r="BU8">
        <f ca="1">_xlfn.PERCENTILE.INC($U$2:$U$1001,0.98)</f>
        <v>6.4311782850590982</v>
      </c>
      <c r="BV8">
        <f ca="1">_xlfn.PERCENTILE.INC($U$2:$U$1001,0.99)</f>
        <v>7.1214741253044309</v>
      </c>
      <c r="BW8">
        <f ca="1">MAX($U$2:$U$1001)</f>
        <v>10.672988931457377</v>
      </c>
    </row>
    <row r="9" spans="1:75" x14ac:dyDescent="0.25">
      <c r="A9" s="9"/>
      <c r="H9" s="9"/>
      <c r="J9">
        <v>7</v>
      </c>
      <c r="K9">
        <f ca="1">SIMULATION!$D$3*SIMULATION!$D$17/$H2/(SIMULATION!$D$17-$I2)*(((EXP(-$I2*$J9))/(1-EXP(-SIMULATION!$D$4*$I2)))-(EXP(-SIMULATION!$D$17*$J9)/(1-EXP(-SIMULATION!$D$4*SIMULATION!$D$17))))</f>
        <v>2.4951566253967834</v>
      </c>
      <c r="L9">
        <v>5.8109210081332387E-2</v>
      </c>
      <c r="M9">
        <f t="shared" ca="1" si="0"/>
        <v>2.6401482059277934</v>
      </c>
      <c r="N9" s="6">
        <v>8</v>
      </c>
      <c r="O9">
        <f ca="1">$M$177</f>
        <v>0.5321655096563046</v>
      </c>
      <c r="P9">
        <f ca="1">$M$178</f>
        <v>2.1185007640577118</v>
      </c>
      <c r="Q9">
        <f ca="1">$M$179</f>
        <v>1.8176724347867652</v>
      </c>
      <c r="R9">
        <f ca="1">$M$180</f>
        <v>4.3281313005555342</v>
      </c>
      <c r="S9">
        <f ca="1">$M$181</f>
        <v>4.2001147377835748</v>
      </c>
      <c r="T9">
        <f ca="1">$M$182</f>
        <v>3.006829891075387</v>
      </c>
      <c r="U9">
        <f ca="1">$M$183</f>
        <v>2.9035428154870382</v>
      </c>
      <c r="V9">
        <f ca="1">$M$184</f>
        <v>2.8776909452728283</v>
      </c>
      <c r="W9">
        <f ca="1">$M$185</f>
        <v>2.4938227527300385</v>
      </c>
      <c r="X9">
        <f ca="1">$M$186</f>
        <v>3.7274997466701261</v>
      </c>
      <c r="Y9">
        <f ca="1">$M$187</f>
        <v>3.8289773885537612</v>
      </c>
      <c r="Z9">
        <f ca="1">$M$188</f>
        <v>1.8409305637994979</v>
      </c>
      <c r="AA9">
        <f ca="1">$M$189</f>
        <v>2.0378718026074973</v>
      </c>
      <c r="AB9">
        <f ca="1">$M$190</f>
        <v>1.7424624848313504</v>
      </c>
      <c r="AC9">
        <f ca="1">$M$191</f>
        <v>2.2560691499603531</v>
      </c>
      <c r="AD9">
        <f ca="1">$M$192</f>
        <v>2.1287937908603483</v>
      </c>
      <c r="AE9">
        <f ca="1">$M$193</f>
        <v>1.709255343447122</v>
      </c>
      <c r="AF9">
        <f ca="1">$M$194</f>
        <v>2.3656142226182078</v>
      </c>
      <c r="AG9">
        <f ca="1">$M$195</f>
        <v>1.1241237791279914</v>
      </c>
      <c r="AH9">
        <f ca="1">$M$196</f>
        <v>1.0193432394896575</v>
      </c>
      <c r="AI9">
        <f ca="1">$M$197</f>
        <v>1.4584036959833229</v>
      </c>
      <c r="AJ9">
        <f ca="1">$M$198</f>
        <v>1.5279882970288403</v>
      </c>
      <c r="AK9">
        <f ca="1">$M$199</f>
        <v>1.1831211459241717</v>
      </c>
      <c r="AL9">
        <f ca="1">$M$200</f>
        <v>1.0666673288851947</v>
      </c>
      <c r="AM9">
        <f ca="1">$M$201</f>
        <v>0.82570543554779785</v>
      </c>
      <c r="AP9">
        <v>16</v>
      </c>
      <c r="AQ9">
        <v>20</v>
      </c>
      <c r="AT9">
        <v>7</v>
      </c>
      <c r="AU9">
        <f ca="1">MIN($V$2:$V$1001)</f>
        <v>0.20316189204565396</v>
      </c>
      <c r="AV9">
        <f ca="1">_xlfn.PERCENTILE.INC($V$2:$V$1001,0.01)</f>
        <v>1.0087203567417018</v>
      </c>
      <c r="AW9">
        <f ca="1">_xlfn.PERCENTILE.INC($V$2:$V$1001,0.02)</f>
        <v>1.1719525686516163</v>
      </c>
      <c r="AX9">
        <f ca="1">_xlfn.PERCENTILE.INC($V$2:$V$1001,0.03)</f>
        <v>1.3022248275517763</v>
      </c>
      <c r="AY9">
        <f ca="1">_xlfn.PERCENTILE.INC($V$2:$V$1001,0.04)</f>
        <v>1.4161990155768076</v>
      </c>
      <c r="AZ9">
        <f ca="1">_xlfn.PERCENTILE.INC($V$2:$V$1001,0.05)</f>
        <v>1.5051599487354608</v>
      </c>
      <c r="BA9">
        <f ca="1">_xlfn.PERCENTILE.INC($V$2:$V$1001,0.1)</f>
        <v>1.78191126994163</v>
      </c>
      <c r="BB9">
        <f ca="1">_xlfn.PERCENTILE.INC($V$2:$V$1001,0.15)</f>
        <v>2.0113110466309183</v>
      </c>
      <c r="BC9">
        <f ca="1">_xlfn.PERCENTILE.INC($V$2:$V$1001,0.2)</f>
        <v>2.1352650931134942</v>
      </c>
      <c r="BD9">
        <f ca="1">_xlfn.PERCENTILE.INC($V$2:$V$1001,0.25)</f>
        <v>2.295193081715809</v>
      </c>
      <c r="BE9">
        <f ca="1">_xlfn.PERCENTILE.INC($V$2:$V$1001,0.3)</f>
        <v>2.4155898768831801</v>
      </c>
      <c r="BF9">
        <f ca="1">_xlfn.PERCENTILE.INC($V$2:$V$1001,0.35)</f>
        <v>2.5692294363998758</v>
      </c>
      <c r="BG9">
        <f ca="1">_xlfn.PERCENTILE.INC($V$2:$V$1001,0.4)</f>
        <v>2.7096701174125171</v>
      </c>
      <c r="BH9">
        <f ca="1">_xlfn.PERCENTILE.INC($V$2:$V$1001,0.45)</f>
        <v>2.8569996956604067</v>
      </c>
      <c r="BI9">
        <f ca="1">_xlfn.PERCENTILE.INC($V$2:$V$1001,0.5)</f>
        <v>2.980738102840895</v>
      </c>
      <c r="BJ9">
        <f ca="1">_xlfn.PERCENTILE.INC($V$2:$V$1001,0.55)</f>
        <v>3.1480271811846201</v>
      </c>
      <c r="BK9">
        <f ca="1">_xlfn.PERCENTILE.INC($V$2:$V$1001,0.6)</f>
        <v>3.2918681369986849</v>
      </c>
      <c r="BL9">
        <f ca="1">_xlfn.PERCENTILE.INC($V$2:$V$1001,0.65)</f>
        <v>3.4193270157172444</v>
      </c>
      <c r="BM9">
        <f ca="1">_xlfn.PERCENTILE.INC($V$2:$V$1001,0.7)</f>
        <v>3.5761807961130136</v>
      </c>
      <c r="BN9">
        <f ca="1">_xlfn.PERCENTILE.INC($V$2:$V$1001,0.75)</f>
        <v>3.7506253673952865</v>
      </c>
      <c r="BO9">
        <f ca="1">_xlfn.PERCENTILE.INC($V$2:$V$1001,0.8)</f>
        <v>3.9629508961155109</v>
      </c>
      <c r="BP9">
        <f ca="1">_xlfn.PERCENTILE.INC($V$2:$V$1001,0.85)</f>
        <v>4.1909357855087128</v>
      </c>
      <c r="BQ9">
        <f ca="1">_xlfn.PERCENTILE.INC($V$2:$V$1001,0.9)</f>
        <v>4.6139923531430043</v>
      </c>
      <c r="BR9">
        <f ca="1">_xlfn.PERCENTILE.INC($V$2:$V$1001,0.95)</f>
        <v>5.2439817469676964</v>
      </c>
      <c r="BS9">
        <f ca="1">_xlfn.PERCENTILE.INC($V$2:$V$1001,0.96)</f>
        <v>5.4410253849015975</v>
      </c>
      <c r="BT9">
        <f ca="1">_xlfn.PERCENTILE.INC($V$2:$V$1001,0.97)</f>
        <v>5.6577377100350592</v>
      </c>
      <c r="BU9">
        <f ca="1">_xlfn.PERCENTILE.INC($V$2:$V$1001,0.98)</f>
        <v>6.0198617978878115</v>
      </c>
      <c r="BV9">
        <f ca="1">_xlfn.PERCENTILE.INC($V$2:$V$1001,0.99)</f>
        <v>6.4415353693062878</v>
      </c>
      <c r="BW9">
        <f ca="1">MAX($V$2:$V$1001)</f>
        <v>12.918894773097808</v>
      </c>
    </row>
    <row r="10" spans="1:75" x14ac:dyDescent="0.25">
      <c r="A10" s="9"/>
      <c r="H10" s="9"/>
      <c r="J10">
        <v>8</v>
      </c>
      <c r="K10">
        <f ca="1">SIMULATION!$D$3*SIMULATION!$D$17/$H2/(SIMULATION!$D$17-$I2)*(((EXP(-$I2*$J10))/(1-EXP(-SIMULATION!$D$4*$I2)))-(EXP(-SIMULATION!$D$17*$J10)/(1-EXP(-SIMULATION!$D$4*SIMULATION!$D$17))))</f>
        <v>2.3983184378887787</v>
      </c>
      <c r="L10">
        <v>-0.5405355282994958</v>
      </c>
      <c r="M10">
        <f t="shared" ca="1" si="0"/>
        <v>1.1019421140341461</v>
      </c>
      <c r="N10" s="6">
        <v>9</v>
      </c>
      <c r="O10">
        <f ca="1">$M$202</f>
        <v>0.83609254014794421</v>
      </c>
      <c r="P10">
        <f ca="1">$M$203</f>
        <v>2.2404651375621776</v>
      </c>
      <c r="Q10">
        <f ca="1">$M$204</f>
        <v>3.6697211860890913</v>
      </c>
      <c r="R10">
        <f ca="1">$M$205</f>
        <v>5.2689634035850981</v>
      </c>
      <c r="S10">
        <f ca="1">$M$206</f>
        <v>3.5710065041127583</v>
      </c>
      <c r="T10">
        <f ca="1">$M$207</f>
        <v>4.1221383060156169</v>
      </c>
      <c r="U10">
        <f ca="1">$M$208</f>
        <v>2.8159749114980901</v>
      </c>
      <c r="V10">
        <f ca="1">$M$209</f>
        <v>4.067202153451082</v>
      </c>
      <c r="W10">
        <f ca="1">$M$210</f>
        <v>3.2044103169018539</v>
      </c>
      <c r="X10">
        <f ca="1">$M$211</f>
        <v>3.9427602086400642</v>
      </c>
      <c r="Y10">
        <f ca="1">$M$212</f>
        <v>2.9236086502674805</v>
      </c>
      <c r="Z10">
        <f ca="1">$M$213</f>
        <v>3.363700231825284</v>
      </c>
      <c r="AA10">
        <f ca="1">$M$214</f>
        <v>1.3267678365767628</v>
      </c>
      <c r="AB10">
        <f ca="1">$M$215</f>
        <v>2.9539128463371709</v>
      </c>
      <c r="AC10">
        <f ca="1">$M$216</f>
        <v>1.0236470785399392</v>
      </c>
      <c r="AD10">
        <f ca="1">$M$217</f>
        <v>1.9937252279304492</v>
      </c>
      <c r="AE10">
        <f ca="1">$M$218</f>
        <v>1.036276863166512</v>
      </c>
      <c r="AF10">
        <f ca="1">$M$219</f>
        <v>1.3322617803721295</v>
      </c>
      <c r="AG10">
        <f ca="1">$M$220</f>
        <v>1.9051532843846382</v>
      </c>
      <c r="AH10">
        <f ca="1">$M$221</f>
        <v>0.80856099711845664</v>
      </c>
      <c r="AI10">
        <f ca="1">$M$222</f>
        <v>1.1338160663893166</v>
      </c>
      <c r="AJ10">
        <f ca="1">$M$223</f>
        <v>1.2524927327445721</v>
      </c>
      <c r="AK10">
        <f ca="1">$M$224</f>
        <v>1.2522410550382497</v>
      </c>
      <c r="AL10">
        <f ca="1">$M$225</f>
        <v>0.67890999400279861</v>
      </c>
      <c r="AM10">
        <f ca="1">$M$226</f>
        <v>0.91509565260217163</v>
      </c>
      <c r="AP10">
        <v>14</v>
      </c>
      <c r="AQ10">
        <v>-1</v>
      </c>
      <c r="AT10">
        <v>8</v>
      </c>
      <c r="AU10">
        <f ca="1">MIN($W$2:$W$1001)</f>
        <v>0.14363081058059998</v>
      </c>
      <c r="AV10">
        <f ca="1">_xlfn.PERCENTILE.INC($W$2:$W$1001,0.01)</f>
        <v>0.77253698049307828</v>
      </c>
      <c r="AW10">
        <f ca="1">_xlfn.PERCENTILE.INC($W$2:$W$1001,0.02)</f>
        <v>1.120695614504724</v>
      </c>
      <c r="AX10">
        <f ca="1">_xlfn.PERCENTILE.INC($W$2:$W$1001,0.03)</f>
        <v>1.2828332325743801</v>
      </c>
      <c r="AY10">
        <f ca="1">_xlfn.PERCENTILE.INC($W$2:$W$1001,0.04)</f>
        <v>1.3778242497397224</v>
      </c>
      <c r="AZ10">
        <f ca="1">_xlfn.PERCENTILE.INC($W$2:$W$1001,0.05)</f>
        <v>1.5079160488474115</v>
      </c>
      <c r="BA10">
        <f ca="1">_xlfn.PERCENTILE.INC($W$2:$W$1001,0.1)</f>
        <v>1.790518393008339</v>
      </c>
      <c r="BB10">
        <f ca="1">_xlfn.PERCENTILE.INC($W$2:$W$1001,0.15)</f>
        <v>2.0065905609375831</v>
      </c>
      <c r="BC10">
        <f ca="1">_xlfn.PERCENTILE.INC($W$2:$W$1001,0.2)</f>
        <v>2.1496929744484721</v>
      </c>
      <c r="BD10">
        <f ca="1">_xlfn.PERCENTILE.INC($W$2:$W$1001,0.25)</f>
        <v>2.3000699252151828</v>
      </c>
      <c r="BE10">
        <f ca="1">_xlfn.PERCENTILE.INC($W$2:$W$1001,0.3)</f>
        <v>2.426520207728776</v>
      </c>
      <c r="BF10">
        <f ca="1">_xlfn.PERCENTILE.INC($W$2:$W$1001,0.35)</f>
        <v>2.5331113558068363</v>
      </c>
      <c r="BG10">
        <f ca="1">_xlfn.PERCENTILE.INC($W$2:$W$1001,0.4)</f>
        <v>2.6438071380086479</v>
      </c>
      <c r="BH10">
        <f ca="1">_xlfn.PERCENTILE.INC($W$2:$W$1001,0.45)</f>
        <v>2.7358795124040416</v>
      </c>
      <c r="BI10">
        <f ca="1">_xlfn.PERCENTILE.INC($W$2:$W$1001,0.5)</f>
        <v>2.8601479235058447</v>
      </c>
      <c r="BJ10">
        <f ca="1">_xlfn.PERCENTILE.INC($W$2:$W$1001,0.55)</f>
        <v>2.9646032045380113</v>
      </c>
      <c r="BK10">
        <f ca="1">_xlfn.PERCENTILE.INC($W$2:$W$1001,0.6)</f>
        <v>3.1274248331715619</v>
      </c>
      <c r="BL10">
        <f ca="1">_xlfn.PERCENTILE.INC($W$2:$W$1001,0.65)</f>
        <v>3.2662833108939746</v>
      </c>
      <c r="BM10">
        <f ca="1">_xlfn.PERCENTILE.INC($W$2:$W$1001,0.7)</f>
        <v>3.4241676138464583</v>
      </c>
      <c r="BN10">
        <f ca="1">_xlfn.PERCENTILE.INC($W$2:$W$1001,0.75)</f>
        <v>3.6097111163011966</v>
      </c>
      <c r="BO10">
        <f ca="1">_xlfn.PERCENTILE.INC($W$2:$W$1001,0.8)</f>
        <v>3.8124064198833776</v>
      </c>
      <c r="BP10">
        <f ca="1">_xlfn.PERCENTILE.INC($W$2:$W$1001,0.85)</f>
        <v>4.116094644723951</v>
      </c>
      <c r="BQ10">
        <f ca="1">_xlfn.PERCENTILE.INC($W$2:$W$1001,0.9)</f>
        <v>4.4403217983008414</v>
      </c>
      <c r="BR10">
        <f ca="1">_xlfn.PERCENTILE.INC($W$2:$W$1001,0.95)</f>
        <v>5.0835451174626289</v>
      </c>
      <c r="BS10">
        <f ca="1">_xlfn.PERCENTILE.INC($W$2:$W$1001,0.96)</f>
        <v>5.2121827400575542</v>
      </c>
      <c r="BT10">
        <f ca="1">_xlfn.PERCENTILE.INC($W$2:$W$1001,0.97)</f>
        <v>5.3513485907476852</v>
      </c>
      <c r="BU10">
        <f ca="1">_xlfn.PERCENTILE.INC($W$2:$W$1001,0.98)</f>
        <v>5.6329618670489028</v>
      </c>
      <c r="BV10">
        <f ca="1">_xlfn.PERCENTILE.INC($W$2:$W$1001,0.99)</f>
        <v>5.945201944754734</v>
      </c>
      <c r="BW10">
        <f ca="1">MAX($W$2:$W$1001)</f>
        <v>8.06853914134701</v>
      </c>
    </row>
    <row r="11" spans="1:75" x14ac:dyDescent="0.25">
      <c r="A11" s="9"/>
      <c r="H11" s="9"/>
      <c r="J11">
        <v>9</v>
      </c>
      <c r="K11">
        <f ca="1">SIMULATION!$D$3*SIMULATION!$D$17/$H2/(SIMULATION!$D$17-$I2)*(((EXP(-$I2*$J11))/(1-EXP(-SIMULATION!$D$4*$I2)))-(EXP(-SIMULATION!$D$17*$J11)/(1-EXP(-SIMULATION!$D$4*SIMULATION!$D$17))))</f>
        <v>2.2928319559400729</v>
      </c>
      <c r="L11">
        <v>-0.34697112410646647</v>
      </c>
      <c r="M11">
        <f t="shared" ca="1" si="0"/>
        <v>1.4972854748003177</v>
      </c>
      <c r="N11" s="6">
        <v>10</v>
      </c>
      <c r="O11">
        <f ca="1">$M$227</f>
        <v>3.2493566097010893</v>
      </c>
      <c r="P11">
        <f ca="1">$M$228</f>
        <v>2.2294288315809889</v>
      </c>
      <c r="Q11">
        <f ca="1">$M$229</f>
        <v>2.9990442401644741</v>
      </c>
      <c r="R11">
        <f ca="1">$M$230</f>
        <v>4.6903088166337303</v>
      </c>
      <c r="S11">
        <f ca="1">$M$231</f>
        <v>1.1066731991817358</v>
      </c>
      <c r="T11">
        <f ca="1">$M$232</f>
        <v>3.392598000184551</v>
      </c>
      <c r="U11">
        <f ca="1">$M$233</f>
        <v>1.8790597925734072</v>
      </c>
      <c r="V11">
        <f ca="1">$M$234</f>
        <v>3.4150972802687223</v>
      </c>
      <c r="W11">
        <f ca="1">$M$235</f>
        <v>3.0731108778540075</v>
      </c>
      <c r="X11">
        <f ca="1">$M$236</f>
        <v>2.9694185340493036</v>
      </c>
      <c r="Y11">
        <f ca="1">$M$237</f>
        <v>3.8544637134645225</v>
      </c>
      <c r="Z11">
        <f ca="1">$M$238</f>
        <v>1.0626465628398873</v>
      </c>
      <c r="AA11">
        <f ca="1">$M$239</f>
        <v>1.8044249711935758</v>
      </c>
      <c r="AB11">
        <f ca="1">$M$240</f>
        <v>1.5278172475905665</v>
      </c>
      <c r="AC11">
        <f ca="1">$M$241</f>
        <v>3.1881540264815031</v>
      </c>
      <c r="AD11">
        <f ca="1">$M$242</f>
        <v>2.3638282594821494</v>
      </c>
      <c r="AE11">
        <f ca="1">$M$243</f>
        <v>1.5994506249641032</v>
      </c>
      <c r="AF11">
        <f ca="1">$M$244</f>
        <v>1.7003485590440368</v>
      </c>
      <c r="AG11">
        <f ca="1">$M$245</f>
        <v>2.4632993744064988</v>
      </c>
      <c r="AH11">
        <f ca="1">$M$246</f>
        <v>1.638106378172177</v>
      </c>
      <c r="AI11">
        <f ca="1">$M$247</f>
        <v>2.2867462459692387</v>
      </c>
      <c r="AJ11">
        <f ca="1">$M$248</f>
        <v>2.6774944587561786</v>
      </c>
      <c r="AK11">
        <f ca="1">$M$249</f>
        <v>3.1055968265576377</v>
      </c>
      <c r="AL11">
        <f ca="1">$M$250</f>
        <v>3.2540163126184303</v>
      </c>
      <c r="AM11">
        <f ca="1">$M$251</f>
        <v>1.0137159571673022</v>
      </c>
      <c r="AP11">
        <v>14</v>
      </c>
      <c r="AQ11">
        <v>20</v>
      </c>
      <c r="AT11">
        <v>9</v>
      </c>
      <c r="AU11">
        <f ca="1">MIN($X$2:$X$1001)</f>
        <v>0.49867957497988658</v>
      </c>
      <c r="AV11">
        <f ca="1">_xlfn.PERCENTILE.INC($X$2:$X$1001,0.01)</f>
        <v>1.0492047183290265</v>
      </c>
      <c r="AW11">
        <f ca="1">_xlfn.PERCENTILE.INC($X$2:$X$1001,0.02)</f>
        <v>1.1538691263426228</v>
      </c>
      <c r="AX11">
        <f ca="1">_xlfn.PERCENTILE.INC($X$2:$X$1001,0.03)</f>
        <v>1.2544756233580552</v>
      </c>
      <c r="AY11">
        <f ca="1">_xlfn.PERCENTILE.INC($X$2:$X$1001,0.04)</f>
        <v>1.3428519849731273</v>
      </c>
      <c r="AZ11">
        <f ca="1">_xlfn.PERCENTILE.INC($X$2:$X$1001,0.05)</f>
        <v>1.426120531433607</v>
      </c>
      <c r="BA11">
        <f ca="1">_xlfn.PERCENTILE.INC($X$2:$X$1001,0.1)</f>
        <v>1.6341144710015736</v>
      </c>
      <c r="BB11">
        <f ca="1">_xlfn.PERCENTILE.INC($X$2:$X$1001,0.15)</f>
        <v>1.8074733647871637</v>
      </c>
      <c r="BC11">
        <f ca="1">_xlfn.PERCENTILE.INC($X$2:$X$1001,0.2)</f>
        <v>1.9769751894171419</v>
      </c>
      <c r="BD11">
        <f ca="1">_xlfn.PERCENTILE.INC($X$2:$X$1001,0.25)</f>
        <v>2.1009301776045617</v>
      </c>
      <c r="BE11">
        <f ca="1">_xlfn.PERCENTILE.INC($X$2:$X$1001,0.3)</f>
        <v>2.2281334344316037</v>
      </c>
      <c r="BF11">
        <f ca="1">_xlfn.PERCENTILE.INC($X$2:$X$1001,0.35)</f>
        <v>2.3521600878114204</v>
      </c>
      <c r="BG11">
        <f ca="1">_xlfn.PERCENTILE.INC($X$2:$X$1001,0.4)</f>
        <v>2.4603065998948108</v>
      </c>
      <c r="BH11">
        <f ca="1">_xlfn.PERCENTILE.INC($X$2:$X$1001,0.45)</f>
        <v>2.5721172043322489</v>
      </c>
      <c r="BI11">
        <f ca="1">_xlfn.PERCENTILE.INC($X$2:$X$1001,0.5)</f>
        <v>2.7178459028278361</v>
      </c>
      <c r="BJ11">
        <f ca="1">_xlfn.PERCENTILE.INC($X$2:$X$1001,0.55)</f>
        <v>2.8488305940531053</v>
      </c>
      <c r="BK11">
        <f ca="1">_xlfn.PERCENTILE.INC($X$2:$X$1001,0.6)</f>
        <v>2.953228341108264</v>
      </c>
      <c r="BL11">
        <f ca="1">_xlfn.PERCENTILE.INC($X$2:$X$1001,0.65)</f>
        <v>3.093988692600294</v>
      </c>
      <c r="BM11">
        <f ca="1">_xlfn.PERCENTILE.INC($X$2:$X$1001,0.7)</f>
        <v>3.2291740058478613</v>
      </c>
      <c r="BN11">
        <f ca="1">_xlfn.PERCENTILE.INC($X$2:$X$1001,0.75)</f>
        <v>3.422097581864985</v>
      </c>
      <c r="BO11">
        <f ca="1">_xlfn.PERCENTILE.INC($X$2:$X$1001,0.8)</f>
        <v>3.6251368242088082</v>
      </c>
      <c r="BP11">
        <f ca="1">_xlfn.PERCENTILE.INC($X$2:$X$1001,0.85)</f>
        <v>3.8696102197398137</v>
      </c>
      <c r="BQ11">
        <f ca="1">_xlfn.PERCENTILE.INC($X$2:$X$1001,0.9)</f>
        <v>4.2207842127291961</v>
      </c>
      <c r="BR11">
        <f ca="1">_xlfn.PERCENTILE.INC($X$2:$X$1001,0.95)</f>
        <v>4.8679242281108408</v>
      </c>
      <c r="BS11">
        <f ca="1">_xlfn.PERCENTILE.INC($X$2:$X$1001,0.96)</f>
        <v>5.0646967029561942</v>
      </c>
      <c r="BT11">
        <f ca="1">_xlfn.PERCENTILE.INC($X$2:$X$1001,0.97)</f>
        <v>5.3469997060771837</v>
      </c>
      <c r="BU11">
        <f ca="1">_xlfn.PERCENTILE.INC($X$2:$X$1001,0.98)</f>
        <v>5.5667430228787778</v>
      </c>
      <c r="BV11">
        <f ca="1">_xlfn.PERCENTILE.INC($X$2:$X$1001,0.99)</f>
        <v>5.9805322308154878</v>
      </c>
      <c r="BW11">
        <f ca="1">MAX($X$2:$X$1001)</f>
        <v>9.9015218687352444</v>
      </c>
    </row>
    <row r="12" spans="1:75" x14ac:dyDescent="0.25">
      <c r="A12" s="9"/>
      <c r="H12" s="9"/>
      <c r="J12">
        <v>10</v>
      </c>
      <c r="K12">
        <f ca="1">SIMULATION!$D$3*SIMULATION!$D$17/$H2/(SIMULATION!$D$17-$I2)*(((EXP(-$I2*$J12))/(1-EXP(-SIMULATION!$D$4*$I2)))-(EXP(-SIMULATION!$D$17*$J12)/(1-EXP(-SIMULATION!$D$4*SIMULATION!$D$17))))</f>
        <v>2.1841630503052909</v>
      </c>
      <c r="L12">
        <v>6.5869045429137504E-2</v>
      </c>
      <c r="M12">
        <f t="shared" ca="1" si="0"/>
        <v>2.3280317854904937</v>
      </c>
      <c r="N12" s="6">
        <v>11</v>
      </c>
      <c r="O12">
        <f ca="1">$M$252</f>
        <v>1.6066414909648505</v>
      </c>
      <c r="P12">
        <f ca="1">$M$253</f>
        <v>3.2720189936186488</v>
      </c>
      <c r="Q12">
        <f ca="1">$M$254</f>
        <v>2.452526812040865</v>
      </c>
      <c r="R12">
        <f ca="1">$M$255</f>
        <v>2.8753315913990871</v>
      </c>
      <c r="S12">
        <f ca="1">$M$256</f>
        <v>2.5518001529887742</v>
      </c>
      <c r="T12">
        <f ca="1">$M$257</f>
        <v>2.3481264751382094</v>
      </c>
      <c r="U12">
        <f ca="1">$M$258</f>
        <v>2.1938839559349326</v>
      </c>
      <c r="V12">
        <f ca="1">$M$259</f>
        <v>2.9431094350619249</v>
      </c>
      <c r="W12">
        <f ca="1">$M$260</f>
        <v>1.3648438322541987</v>
      </c>
      <c r="X12">
        <f ca="1">$M$261</f>
        <v>1.4110197303895495</v>
      </c>
      <c r="Y12">
        <f ca="1">$M$262</f>
        <v>2.0176014555190909</v>
      </c>
      <c r="Z12">
        <f ca="1">$M$263</f>
        <v>1.6859756212301134</v>
      </c>
      <c r="AA12">
        <f ca="1">$M$264</f>
        <v>2.264509081894643</v>
      </c>
      <c r="AB12">
        <f ca="1">$M$265</f>
        <v>1.0564104660313425</v>
      </c>
      <c r="AC12">
        <f ca="1">$M$266</f>
        <v>1.8881554500152511</v>
      </c>
      <c r="AD12">
        <f ca="1">$M$267</f>
        <v>2.9606277893675625</v>
      </c>
      <c r="AE12">
        <f ca="1">$M$268</f>
        <v>1.8426823612135659</v>
      </c>
      <c r="AF12">
        <f ca="1">$M$269</f>
        <v>2.3719713485512783</v>
      </c>
      <c r="AG12">
        <f ca="1">$M$270</f>
        <v>2.9962729078352175</v>
      </c>
      <c r="AH12">
        <f ca="1">$M$271</f>
        <v>2.8238519742302177</v>
      </c>
      <c r="AI12">
        <f ca="1">$M$272</f>
        <v>1.3182094124272969</v>
      </c>
      <c r="AJ12">
        <f ca="1">$M$273</f>
        <v>1.6922797348433878</v>
      </c>
      <c r="AK12">
        <f ca="1">$M$274</f>
        <v>2.1062049362330115</v>
      </c>
      <c r="AL12">
        <f ca="1">$M$275</f>
        <v>1.3263714843477765</v>
      </c>
      <c r="AM12">
        <f ca="1">$M$276</f>
        <v>1.5500770551599787</v>
      </c>
      <c r="AT12">
        <v>10</v>
      </c>
      <c r="AU12">
        <f ca="1">MIN($Y$2:$Y$1001)</f>
        <v>0.21185849355070868</v>
      </c>
      <c r="AV12">
        <f ca="1">_xlfn.PERCENTILE.INC($Y$2:$Y$1001,0.01)</f>
        <v>0.74412490942630038</v>
      </c>
      <c r="AW12">
        <f ca="1">_xlfn.PERCENTILE.INC($Y$2:$Y$1001,0.02)</f>
        <v>0.93064241641737999</v>
      </c>
      <c r="AX12">
        <f ca="1">_xlfn.PERCENTILE.INC($Y$2:$Y$1001,0.03)</f>
        <v>1.1188939102810793</v>
      </c>
      <c r="AY12">
        <f ca="1">_xlfn.PERCENTILE.INC($Y$2:$Y$1001,0.04)</f>
        <v>1.2757524669354707</v>
      </c>
      <c r="AZ12">
        <f ca="1">_xlfn.PERCENTILE.INC($Y$2:$Y$1001,0.05)</f>
        <v>1.3343315092453145</v>
      </c>
      <c r="BA12">
        <f ca="1">_xlfn.PERCENTILE.INC($Y$2:$Y$1001,0.1)</f>
        <v>1.613605202072288</v>
      </c>
      <c r="BB12">
        <f ca="1">_xlfn.PERCENTILE.INC($Y$2:$Y$1001,0.15)</f>
        <v>1.7868290986365671</v>
      </c>
      <c r="BC12">
        <f ca="1">_xlfn.PERCENTILE.INC($Y$2:$Y$1001,0.2)</f>
        <v>1.9356337743292669</v>
      </c>
      <c r="BD12">
        <f ca="1">_xlfn.PERCENTILE.INC($Y$2:$Y$1001,0.25)</f>
        <v>2.059473832373556</v>
      </c>
      <c r="BE12">
        <f ca="1">_xlfn.PERCENTILE.INC($Y$2:$Y$1001,0.3)</f>
        <v>2.1671764685474653</v>
      </c>
      <c r="BF12">
        <f ca="1">_xlfn.PERCENTILE.INC($Y$2:$Y$1001,0.35)</f>
        <v>2.2545495214779949</v>
      </c>
      <c r="BG12">
        <f ca="1">_xlfn.PERCENTILE.INC($Y$2:$Y$1001,0.4)</f>
        <v>2.3710363282042346</v>
      </c>
      <c r="BH12">
        <f ca="1">_xlfn.PERCENTILE.INC($Y$2:$Y$1001,0.45)</f>
        <v>2.4578556681016077</v>
      </c>
      <c r="BI12">
        <f ca="1">_xlfn.PERCENTILE.INC($Y$2:$Y$1001,0.5)</f>
        <v>2.6080743461432561</v>
      </c>
      <c r="BJ12">
        <f ca="1">_xlfn.PERCENTILE.INC($Y$2:$Y$1001,0.55)</f>
        <v>2.7042189810721387</v>
      </c>
      <c r="BK12">
        <f ca="1">_xlfn.PERCENTILE.INC($Y$2:$Y$1001,0.6)</f>
        <v>2.8212831234409776</v>
      </c>
      <c r="BL12">
        <f ca="1">_xlfn.PERCENTILE.INC($Y$2:$Y$1001,0.65)</f>
        <v>2.9348367776306081</v>
      </c>
      <c r="BM12">
        <f ca="1">_xlfn.PERCENTILE.INC($Y$2:$Y$1001,0.7)</f>
        <v>3.1026295515688931</v>
      </c>
      <c r="BN12">
        <f ca="1">_xlfn.PERCENTILE.INC($Y$2:$Y$1001,0.75)</f>
        <v>3.2566157289460964</v>
      </c>
      <c r="BO12">
        <f ca="1">_xlfn.PERCENTILE.INC($Y$2:$Y$1001,0.8)</f>
        <v>3.4448555846808451</v>
      </c>
      <c r="BP12">
        <f ca="1">_xlfn.PERCENTILE.INC($Y$2:$Y$1001,0.85)</f>
        <v>3.6919471850867733</v>
      </c>
      <c r="BQ12">
        <f ca="1">_xlfn.PERCENTILE.INC($Y$2:$Y$1001,0.9)</f>
        <v>4.0491346260833421</v>
      </c>
      <c r="BR12">
        <f ca="1">_xlfn.PERCENTILE.INC($Y$2:$Y$1001,0.95)</f>
        <v>4.5016377693107623</v>
      </c>
      <c r="BS12">
        <f ca="1">_xlfn.PERCENTILE.INC($Y$2:$Y$1001,0.96)</f>
        <v>4.6280433756782431</v>
      </c>
      <c r="BT12">
        <f ca="1">_xlfn.PERCENTILE.INC($Y$2:$Y$1001,0.97)</f>
        <v>4.8527369454567788</v>
      </c>
      <c r="BU12">
        <f ca="1">_xlfn.PERCENTILE.INC($Y$2:$Y$1001,0.98)</f>
        <v>5.1358357813391313</v>
      </c>
      <c r="BV12">
        <f ca="1">_xlfn.PERCENTILE.INC($Y$2:$Y$1001,0.99)</f>
        <v>5.7210929471264009</v>
      </c>
      <c r="BW12">
        <f ca="1">MAX($Y$2:$Y$1001)</f>
        <v>10.741722980222296</v>
      </c>
    </row>
    <row r="13" spans="1:75" x14ac:dyDescent="0.25">
      <c r="A13" s="9"/>
      <c r="H13" s="9"/>
      <c r="J13">
        <v>11</v>
      </c>
      <c r="K13">
        <f ca="1">SIMULATION!$D$3*SIMULATION!$D$17/$H2/(SIMULATION!$D$17-$I2)*(((EXP(-$I2*$J13))/(1-EXP(-SIMULATION!$D$4*$I2)))-(EXP(-SIMULATION!$D$17*$J13)/(1-EXP(-SIMULATION!$D$4*SIMULATION!$D$17))))</f>
        <v>2.0756861831740352</v>
      </c>
      <c r="L13">
        <v>-0.31384883799681368</v>
      </c>
      <c r="M13">
        <f t="shared" ca="1" si="0"/>
        <v>1.424234486538823</v>
      </c>
      <c r="N13" s="6">
        <v>12</v>
      </c>
      <c r="O13">
        <f ca="1">$M$277</f>
        <v>1.4289927513776912</v>
      </c>
      <c r="P13">
        <f ca="1">$M$278</f>
        <v>2.2281715905744854</v>
      </c>
      <c r="Q13">
        <f ca="1">$M$279</f>
        <v>1.2942677293932658</v>
      </c>
      <c r="R13">
        <f ca="1">$M$280</f>
        <v>3.6018589978703703</v>
      </c>
      <c r="S13">
        <f ca="1">$M$281</f>
        <v>1.9714976664736139</v>
      </c>
      <c r="T13">
        <f ca="1">$M$282</f>
        <v>1.5457311536967502</v>
      </c>
      <c r="U13">
        <f ca="1">$M$283</f>
        <v>2.0770050609550994</v>
      </c>
      <c r="V13">
        <f ca="1">$M$284</f>
        <v>2.12794983526774</v>
      </c>
      <c r="W13">
        <f ca="1">$M$285</f>
        <v>2.7156777445057658</v>
      </c>
      <c r="X13">
        <f ca="1">$M$286</f>
        <v>2.4735854994359996</v>
      </c>
      <c r="Y13">
        <f ca="1">$M$287</f>
        <v>2.4625713860951461</v>
      </c>
      <c r="Z13">
        <f ca="1">$M$288</f>
        <v>1.7283331021712511</v>
      </c>
      <c r="AA13">
        <f ca="1">$M$289</f>
        <v>2.0010393117492273</v>
      </c>
      <c r="AB13">
        <f ca="1">$M$290</f>
        <v>1.6490668381923805</v>
      </c>
      <c r="AC13">
        <f ca="1">$M$291</f>
        <v>1.6922821726188242</v>
      </c>
      <c r="AD13">
        <f ca="1">$M$292</f>
        <v>1.8462779013999795</v>
      </c>
      <c r="AE13">
        <f ca="1">$M$293</f>
        <v>1.596329156702655</v>
      </c>
      <c r="AF13">
        <f ca="1">$M$294</f>
        <v>1.4934052332957373</v>
      </c>
      <c r="AG13">
        <f ca="1">$M$295</f>
        <v>1.5307576038285178</v>
      </c>
      <c r="AH13">
        <f ca="1">$M$296</f>
        <v>1.2825493267830743</v>
      </c>
      <c r="AI13">
        <f ca="1">$M$297</f>
        <v>1.7812406863304542</v>
      </c>
      <c r="AJ13">
        <f ca="1">$M$298</f>
        <v>1.7819118843078043</v>
      </c>
      <c r="AK13">
        <f ca="1">$M$299</f>
        <v>1.2472814699573638</v>
      </c>
      <c r="AL13">
        <f ca="1">$M$300</f>
        <v>1.1536137929245627</v>
      </c>
      <c r="AM13">
        <f ca="1">$M$301</f>
        <v>1.2859387154779554</v>
      </c>
      <c r="AT13">
        <v>11</v>
      </c>
      <c r="AU13">
        <f ca="1">MIN($Z$2:$Z$1001)</f>
        <v>0.27058027372498905</v>
      </c>
      <c r="AV13">
        <f ca="1">_xlfn.PERCENTILE.INC($Z$2:$Z$1001,0.01)</f>
        <v>0.92364716083503418</v>
      </c>
      <c r="AW13">
        <f ca="1">_xlfn.PERCENTILE.INC($Z$2:$Z$1001,0.02)</f>
        <v>1.0179298624506961</v>
      </c>
      <c r="AX13">
        <f ca="1">_xlfn.PERCENTILE.INC($Z$2:$Z$1001,0.03)</f>
        <v>1.1020722596148269</v>
      </c>
      <c r="AY13">
        <f ca="1">_xlfn.PERCENTILE.INC($Z$2:$Z$1001,0.04)</f>
        <v>1.1804413988032729</v>
      </c>
      <c r="AZ13">
        <f ca="1">_xlfn.PERCENTILE.INC($Z$2:$Z$1001,0.05)</f>
        <v>1.2731180694636266</v>
      </c>
      <c r="BA13">
        <f ca="1">_xlfn.PERCENTILE.INC($Z$2:$Z$1001,0.1)</f>
        <v>1.5757983596005292</v>
      </c>
      <c r="BB13">
        <f ca="1">_xlfn.PERCENTILE.INC($Z$2:$Z$1001,0.15)</f>
        <v>1.7234821772614324</v>
      </c>
      <c r="BC13">
        <f ca="1">_xlfn.PERCENTILE.INC($Z$2:$Z$1001,0.2)</f>
        <v>1.8412152262753518</v>
      </c>
      <c r="BD13">
        <f ca="1">_xlfn.PERCENTILE.INC($Z$2:$Z$1001,0.25)</f>
        <v>1.9469348578443288</v>
      </c>
      <c r="BE13">
        <f ca="1">_xlfn.PERCENTILE.INC($Z$2:$Z$1001,0.3)</f>
        <v>2.0827637781579056</v>
      </c>
      <c r="BF13">
        <f ca="1">_xlfn.PERCENTILE.INC($Z$2:$Z$1001,0.35)</f>
        <v>2.1844939344208902</v>
      </c>
      <c r="BG13">
        <f ca="1">_xlfn.PERCENTILE.INC($Z$2:$Z$1001,0.4)</f>
        <v>2.2913007511231722</v>
      </c>
      <c r="BH13">
        <f ca="1">_xlfn.PERCENTILE.INC($Z$2:$Z$1001,0.45)</f>
        <v>2.3978042581660155</v>
      </c>
      <c r="BI13">
        <f ca="1">_xlfn.PERCENTILE.INC($Z$2:$Z$1001,0.5)</f>
        <v>2.5136051181453407</v>
      </c>
      <c r="BJ13">
        <f ca="1">_xlfn.PERCENTILE.INC($Z$2:$Z$1001,0.55)</f>
        <v>2.6201229179389181</v>
      </c>
      <c r="BK13">
        <f ca="1">_xlfn.PERCENTILE.INC($Z$2:$Z$1001,0.6)</f>
        <v>2.7328808643119129</v>
      </c>
      <c r="BL13">
        <f ca="1">_xlfn.PERCENTILE.INC($Z$2:$Z$1001,0.65)</f>
        <v>2.8301441212126059</v>
      </c>
      <c r="BM13">
        <f ca="1">_xlfn.PERCENTILE.INC($Z$2:$Z$1001,0.7)</f>
        <v>2.9493648559439558</v>
      </c>
      <c r="BN13">
        <f ca="1">_xlfn.PERCENTILE.INC($Z$2:$Z$1001,0.75)</f>
        <v>3.0961090253070367</v>
      </c>
      <c r="BO13">
        <f ca="1">_xlfn.PERCENTILE.INC($Z$2:$Z$1001,0.8)</f>
        <v>3.2643184506145588</v>
      </c>
      <c r="BP13">
        <f ca="1">_xlfn.PERCENTILE.INC($Z$2:$Z$1001,0.85)</f>
        <v>3.4638401005312289</v>
      </c>
      <c r="BQ13">
        <f ca="1">_xlfn.PERCENTILE.INC($Z$2:$Z$1001,0.9)</f>
        <v>3.7837449775226752</v>
      </c>
      <c r="BR13">
        <f ca="1">_xlfn.PERCENTILE.INC($Z$2:$Z$1001,0.95)</f>
        <v>4.304058613068948</v>
      </c>
      <c r="BS13">
        <f ca="1">_xlfn.PERCENTILE.INC($Z$2:$Z$1001,0.96)</f>
        <v>4.460923007510285</v>
      </c>
      <c r="BT13">
        <f ca="1">_xlfn.PERCENTILE.INC($Z$2:$Z$1001,0.97)</f>
        <v>4.7194956765926532</v>
      </c>
      <c r="BU13">
        <f ca="1">_xlfn.PERCENTILE.INC($Z$2:$Z$1001,0.98)</f>
        <v>5.2229981127188996</v>
      </c>
      <c r="BV13">
        <f ca="1">_xlfn.PERCENTILE.INC($Z$2:$Z$1001,0.99)</f>
        <v>5.8580631642726368</v>
      </c>
      <c r="BW13">
        <f ca="1">MAX($Z$2:$Z$1001)</f>
        <v>8.6631169510492434</v>
      </c>
    </row>
    <row r="14" spans="1:75" x14ac:dyDescent="0.25">
      <c r="A14" s="9"/>
      <c r="H14" s="9"/>
      <c r="J14">
        <v>12</v>
      </c>
      <c r="K14">
        <f ca="1">SIMULATION!$D$3*SIMULATION!$D$17/$H2/(SIMULATION!$D$17-$I2)*(((EXP(-$I2*$J14))/(1-EXP(-SIMULATION!$D$4*$I2)))-(EXP(-SIMULATION!$D$17*$J14)/(1-EXP(-SIMULATION!$D$4*SIMULATION!$D$17))))</f>
        <v>1.9694425566343832</v>
      </c>
      <c r="L14">
        <v>0.46195406883514445</v>
      </c>
      <c r="M14">
        <f t="shared" ca="1" si="0"/>
        <v>2.8792345590087258</v>
      </c>
      <c r="N14" s="6">
        <v>13</v>
      </c>
      <c r="O14">
        <f ca="1">$M$302</f>
        <v>2.1008160003056648</v>
      </c>
      <c r="P14">
        <f ca="1">$M$303</f>
        <v>1.6972834367133769</v>
      </c>
      <c r="Q14">
        <f ca="1">$M$304</f>
        <v>3.4218630683387889</v>
      </c>
      <c r="R14">
        <f ca="1">$M$305</f>
        <v>3.6387402917089662</v>
      </c>
      <c r="S14">
        <f ca="1">$M$306</f>
        <v>1.8712974471611732</v>
      </c>
      <c r="T14">
        <f ca="1">$M$307</f>
        <v>3.1419333155129694</v>
      </c>
      <c r="U14">
        <f ca="1">$M$308</f>
        <v>5.1483412186267241</v>
      </c>
      <c r="V14">
        <f ca="1">$M$309</f>
        <v>2.675293248438682</v>
      </c>
      <c r="W14">
        <f ca="1">$M$310</f>
        <v>3.3136126252863645</v>
      </c>
      <c r="X14">
        <f ca="1">$M$311</f>
        <v>2.8665965218705929</v>
      </c>
      <c r="Y14">
        <f ca="1">$M$312</f>
        <v>3.6466206500212563</v>
      </c>
      <c r="Z14">
        <f ca="1">$M$313</f>
        <v>3.168295341111095</v>
      </c>
      <c r="AA14">
        <f ca="1">$M$314</f>
        <v>3.9955280791153123</v>
      </c>
      <c r="AB14">
        <f ca="1">$M$315</f>
        <v>2.7781154485654111</v>
      </c>
      <c r="AC14">
        <f ca="1">$M$316</f>
        <v>2.74266559584151</v>
      </c>
      <c r="AD14">
        <f ca="1">$M$317</f>
        <v>3.3954623479494144</v>
      </c>
      <c r="AE14">
        <f ca="1">$M$318</f>
        <v>2.318032919184323</v>
      </c>
      <c r="AF14">
        <f ca="1">$M$319</f>
        <v>1.4755440155847663</v>
      </c>
      <c r="AG14">
        <f ca="1">$M$320</f>
        <v>3.6302049397817124</v>
      </c>
      <c r="AH14">
        <f ca="1">$M$321</f>
        <v>1.6506850107736464</v>
      </c>
      <c r="AI14">
        <f ca="1">$M$322</f>
        <v>3.1607481423333463</v>
      </c>
      <c r="AJ14">
        <f ca="1">$M$323</f>
        <v>2.9078666029635398</v>
      </c>
      <c r="AK14">
        <f ca="1">$M$324</f>
        <v>1.5405582579312702</v>
      </c>
      <c r="AL14">
        <f ca="1">$M$325</f>
        <v>2.9508380517331361</v>
      </c>
      <c r="AM14">
        <f ca="1">$M$326</f>
        <v>2.6799970340317807</v>
      </c>
      <c r="AT14">
        <v>12</v>
      </c>
      <c r="AU14">
        <f ca="1">MIN($AA$2:$AA$1001)</f>
        <v>0.20390570754311668</v>
      </c>
      <c r="AV14">
        <f ca="1">_xlfn.PERCENTILE.INC($AA$2:$AA$1001,0.01)</f>
        <v>0.88184337835616611</v>
      </c>
      <c r="AW14">
        <f ca="1">_xlfn.PERCENTILE.INC($AA$2:$AA$1001,0.02)</f>
        <v>0.99238258637171406</v>
      </c>
      <c r="AX14">
        <f ca="1">_xlfn.PERCENTILE.INC($AA$2:$AA$1001,0.03)</f>
        <v>1.0915555432172428</v>
      </c>
      <c r="AY14">
        <f ca="1">_xlfn.PERCENTILE.INC($AA$2:$AA$1001,0.04)</f>
        <v>1.1526576439754048</v>
      </c>
      <c r="AZ14">
        <f ca="1">_xlfn.PERCENTILE.INC($AA$2:$AA$1001,0.05)</f>
        <v>1.2065697629756467</v>
      </c>
      <c r="BA14">
        <f ca="1">_xlfn.PERCENTILE.INC($AA$2:$AA$1001,0.1)</f>
        <v>1.4263299289937736</v>
      </c>
      <c r="BB14">
        <f ca="1">_xlfn.PERCENTILE.INC($AA$2:$AA$1001,0.15)</f>
        <v>1.5970173683555933</v>
      </c>
      <c r="BC14">
        <f ca="1">_xlfn.PERCENTILE.INC($AA$2:$AA$1001,0.2)</f>
        <v>1.7264914753151395</v>
      </c>
      <c r="BD14">
        <f ca="1">_xlfn.PERCENTILE.INC($AA$2:$AA$1001,0.25)</f>
        <v>1.8499070238211996</v>
      </c>
      <c r="BE14">
        <f ca="1">_xlfn.PERCENTILE.INC($AA$2:$AA$1001,0.3)</f>
        <v>1.93924331887311</v>
      </c>
      <c r="BF14">
        <f ca="1">_xlfn.PERCENTILE.INC($AA$2:$AA$1001,0.35)</f>
        <v>2.0540612474227746</v>
      </c>
      <c r="BG14">
        <f ca="1">_xlfn.PERCENTILE.INC($AA$2:$AA$1001,0.4)</f>
        <v>2.1659014864205264</v>
      </c>
      <c r="BH14">
        <f ca="1">_xlfn.PERCENTILE.INC($AA$2:$AA$1001,0.45)</f>
        <v>2.2675650600524699</v>
      </c>
      <c r="BI14">
        <f ca="1">_xlfn.PERCENTILE.INC($AA$2:$AA$1001,0.5)</f>
        <v>2.3581411949372724</v>
      </c>
      <c r="BJ14">
        <f ca="1">_xlfn.PERCENTILE.INC($AA$2:$AA$1001,0.55)</f>
        <v>2.4598026717708348</v>
      </c>
      <c r="BK14">
        <f ca="1">_xlfn.PERCENTILE.INC($AA$2:$AA$1001,0.6)</f>
        <v>2.5436125619884651</v>
      </c>
      <c r="BL14">
        <f ca="1">_xlfn.PERCENTILE.INC($AA$2:$AA$1001,0.65)</f>
        <v>2.6462348082751892</v>
      </c>
      <c r="BM14">
        <f ca="1">_xlfn.PERCENTILE.INC($AA$2:$AA$1001,0.7)</f>
        <v>2.7687482750304531</v>
      </c>
      <c r="BN14">
        <f ca="1">_xlfn.PERCENTILE.INC($AA$2:$AA$1001,0.75)</f>
        <v>2.9414161888091259</v>
      </c>
      <c r="BO14">
        <f ca="1">_xlfn.PERCENTILE.INC($AA$2:$AA$1001,0.8)</f>
        <v>3.0725978386410611</v>
      </c>
      <c r="BP14">
        <f ca="1">_xlfn.PERCENTILE.INC($AA$2:$AA$1001,0.85)</f>
        <v>3.2969479196195519</v>
      </c>
      <c r="BQ14">
        <f ca="1">_xlfn.PERCENTILE.INC($AA$2:$AA$1001,0.9)</f>
        <v>3.6505164396737082</v>
      </c>
      <c r="BR14">
        <f ca="1">_xlfn.PERCENTILE.INC($AA$2:$AA$1001,0.95)</f>
        <v>4.2049525446594549</v>
      </c>
      <c r="BS14">
        <f ca="1">_xlfn.PERCENTILE.INC($AA$2:$AA$1001,0.96)</f>
        <v>4.4505653741341646</v>
      </c>
      <c r="BT14">
        <f ca="1">_xlfn.PERCENTILE.INC($AA$2:$AA$1001,0.97)</f>
        <v>4.7070114246285231</v>
      </c>
      <c r="BU14">
        <f ca="1">_xlfn.PERCENTILE.INC($AA$2:$AA$1001,0.98)</f>
        <v>5.0575723326611381</v>
      </c>
      <c r="BV14">
        <f ca="1">_xlfn.PERCENTILE.INC($AA$2:$AA$1001,0.99)</f>
        <v>5.5706726534914512</v>
      </c>
      <c r="BW14">
        <f ca="1">MAX($AA$2:$AA$1001)</f>
        <v>14.257607377880642</v>
      </c>
    </row>
    <row r="15" spans="1:75" x14ac:dyDescent="0.25">
      <c r="A15" s="9"/>
      <c r="H15" s="9"/>
      <c r="J15">
        <v>13</v>
      </c>
      <c r="K15">
        <f ca="1">SIMULATION!$D$3*SIMULATION!$D$17/$H2/(SIMULATION!$D$17-$I2)*(((EXP(-$I2*$J15))/(1-EXP(-SIMULATION!$D$4*$I2)))-(EXP(-SIMULATION!$D$17*$J15)/(1-EXP(-SIMULATION!$D$4*SIMULATION!$D$17))))</f>
        <v>1.8666255741816464</v>
      </c>
      <c r="L15">
        <v>0.33756925478548278</v>
      </c>
      <c r="M15">
        <f t="shared" ca="1" si="0"/>
        <v>2.4967409782216685</v>
      </c>
      <c r="N15" s="6">
        <v>14</v>
      </c>
      <c r="O15">
        <f ca="1">$M$327</f>
        <v>2.5819323506843164</v>
      </c>
      <c r="P15">
        <f ca="1">$M$328</f>
        <v>3.8299055177188466</v>
      </c>
      <c r="Q15">
        <f ca="1">$M$329</f>
        <v>5.0318191005997344</v>
      </c>
      <c r="R15">
        <f ca="1">$M$330</f>
        <v>5.4004185493586974</v>
      </c>
      <c r="S15">
        <f ca="1">$M$331</f>
        <v>4.4156754096549387</v>
      </c>
      <c r="T15">
        <f ca="1">$M$332</f>
        <v>4.2595979382258635</v>
      </c>
      <c r="U15">
        <f ca="1">$M$333</f>
        <v>2.9153185800631323</v>
      </c>
      <c r="V15">
        <f ca="1">$M$334</f>
        <v>5.4322680818263827</v>
      </c>
      <c r="W15">
        <f ca="1">$M$335</f>
        <v>3.3978173957782229</v>
      </c>
      <c r="X15">
        <f ca="1">$M$336</f>
        <v>2.4388734566358705</v>
      </c>
      <c r="Y15">
        <f ca="1">$M$337</f>
        <v>2.2512131140552167</v>
      </c>
      <c r="Z15">
        <f ca="1">$M$338</f>
        <v>5.4973996219153571</v>
      </c>
      <c r="AA15">
        <f ca="1">$M$339</f>
        <v>3.8648694195775453</v>
      </c>
      <c r="AB15">
        <f ca="1">$M$340</f>
        <v>4.7722917021923221</v>
      </c>
      <c r="AC15">
        <f ca="1">$M$341</f>
        <v>4.3728678311631155</v>
      </c>
      <c r="AD15">
        <f ca="1">$M$342</f>
        <v>2.4183783678324744</v>
      </c>
      <c r="AE15">
        <f ca="1">$M$343</f>
        <v>3.7743414172346998</v>
      </c>
      <c r="AF15">
        <f ca="1">$M$344</f>
        <v>3.8539428329382104</v>
      </c>
      <c r="AG15">
        <f ca="1">$M$345</f>
        <v>3.1472704010538384</v>
      </c>
      <c r="AH15">
        <f ca="1">$M$346</f>
        <v>1.8122425950090539</v>
      </c>
      <c r="AI15">
        <f ca="1">$M$347</f>
        <v>2.0362035290157472</v>
      </c>
      <c r="AJ15">
        <f ca="1">$M$348</f>
        <v>3.8214348184425919</v>
      </c>
      <c r="AK15">
        <f ca="1">$M$349</f>
        <v>1.7023410179243545</v>
      </c>
      <c r="AL15">
        <f ca="1">$M$350</f>
        <v>4.4927603754917724</v>
      </c>
      <c r="AM15">
        <f ca="1">$M$351</f>
        <v>2.2433239213049503</v>
      </c>
      <c r="AT15">
        <v>13</v>
      </c>
      <c r="AU15">
        <f ca="1">MIN($AB$2:$AB$1001)</f>
        <v>0.33637349068988504</v>
      </c>
      <c r="AV15">
        <f ca="1">_xlfn.PERCENTILE.INC($AB$2:$AB$1001,0.01)</f>
        <v>0.76617355740240589</v>
      </c>
      <c r="AW15">
        <f ca="1">_xlfn.PERCENTILE.INC($AB$2:$AB$1001,0.02)</f>
        <v>0.88135409541787724</v>
      </c>
      <c r="AX15">
        <f ca="1">_xlfn.PERCENTILE.INC($AB$2:$AB$1001,0.03)</f>
        <v>0.95033876961280661</v>
      </c>
      <c r="AY15">
        <f ca="1">_xlfn.PERCENTILE.INC($AB$2:$AB$1001,0.04)</f>
        <v>1.0031035020348227</v>
      </c>
      <c r="AZ15">
        <f ca="1">_xlfn.PERCENTILE.INC($AB$2:$AB$1001,0.05)</f>
        <v>1.0555325437816037</v>
      </c>
      <c r="BA15">
        <f ca="1">_xlfn.PERCENTILE.INC($AB$2:$AB$1001,0.1)</f>
        <v>1.3258651862769304</v>
      </c>
      <c r="BB15">
        <f ca="1">_xlfn.PERCENTILE.INC($AB$2:$AB$1001,0.15)</f>
        <v>1.4888863356971433</v>
      </c>
      <c r="BC15">
        <f ca="1">_xlfn.PERCENTILE.INC($AB$2:$AB$1001,0.2)</f>
        <v>1.6054140106337931</v>
      </c>
      <c r="BD15">
        <f ca="1">_xlfn.PERCENTILE.INC($AB$2:$AB$1001,0.25)</f>
        <v>1.7120469390542132</v>
      </c>
      <c r="BE15">
        <f ca="1">_xlfn.PERCENTILE.INC($AB$2:$AB$1001,0.3)</f>
        <v>1.8282146748777428</v>
      </c>
      <c r="BF15">
        <f ca="1">_xlfn.PERCENTILE.INC($AB$2:$AB$1001,0.35)</f>
        <v>1.9461685494453487</v>
      </c>
      <c r="BG15">
        <f ca="1">_xlfn.PERCENTILE.INC($AB$2:$AB$1001,0.4)</f>
        <v>2.0630219868328497</v>
      </c>
      <c r="BH15">
        <f ca="1">_xlfn.PERCENTILE.INC($AB$2:$AB$1001,0.45)</f>
        <v>2.1496244143723988</v>
      </c>
      <c r="BI15">
        <f ca="1">_xlfn.PERCENTILE.INC($AB$2:$AB$1001,0.5)</f>
        <v>2.263123922624021</v>
      </c>
      <c r="BJ15">
        <f ca="1">_xlfn.PERCENTILE.INC($AB$2:$AB$1001,0.55)</f>
        <v>2.3441202416807108</v>
      </c>
      <c r="BK15">
        <f ca="1">_xlfn.PERCENTILE.INC($AB$2:$AB$1001,0.6)</f>
        <v>2.4470123035364377</v>
      </c>
      <c r="BL15">
        <f ca="1">_xlfn.PERCENTILE.INC($AB$2:$AB$1001,0.65)</f>
        <v>2.5712851486721222</v>
      </c>
      <c r="BM15">
        <f ca="1">_xlfn.PERCENTILE.INC($AB$2:$AB$1001,0.7)</f>
        <v>2.7147952756118539</v>
      </c>
      <c r="BN15">
        <f ca="1">_xlfn.PERCENTILE.INC($AB$2:$AB$1001,0.75)</f>
        <v>2.8497430181342294</v>
      </c>
      <c r="BO15">
        <f ca="1">_xlfn.PERCENTILE.INC($AB$2:$AB$1001,0.8)</f>
        <v>3.0088252788304186</v>
      </c>
      <c r="BP15">
        <f ca="1">_xlfn.PERCENTILE.INC($AB$2:$AB$1001,0.85)</f>
        <v>3.2231302109879509</v>
      </c>
      <c r="BQ15">
        <f ca="1">_xlfn.PERCENTILE.INC($AB$2:$AB$1001,0.9)</f>
        <v>3.5525063334769373</v>
      </c>
      <c r="BR15">
        <f ca="1">_xlfn.PERCENTILE.INC($AB$2:$AB$1001,0.95)</f>
        <v>4.1051184781833987</v>
      </c>
      <c r="BS15">
        <f ca="1">_xlfn.PERCENTILE.INC($AB$2:$AB$1001,0.96)</f>
        <v>4.3185779776788262</v>
      </c>
      <c r="BT15">
        <f ca="1">_xlfn.PERCENTILE.INC($AB$2:$AB$1001,0.97)</f>
        <v>4.5152316575494496</v>
      </c>
      <c r="BU15">
        <f ca="1">_xlfn.PERCENTILE.INC($AB$2:$AB$1001,0.98)</f>
        <v>4.7289500835465867</v>
      </c>
      <c r="BV15">
        <f ca="1">_xlfn.PERCENTILE.INC($AB$2:$AB$1001,0.99)</f>
        <v>5.2544801948254678</v>
      </c>
      <c r="BW15">
        <f ca="1">MAX($AB$2:$AB$1001)</f>
        <v>13.294379277613407</v>
      </c>
    </row>
    <row r="16" spans="1:75" x14ac:dyDescent="0.25">
      <c r="A16" s="9"/>
      <c r="H16" s="9"/>
      <c r="J16">
        <v>14</v>
      </c>
      <c r="K16">
        <f ca="1">SIMULATION!$D$3*SIMULATION!$D$17/$H2/(SIMULATION!$D$17-$I2)*(((EXP(-$I2*$J16))/(1-EXP(-SIMULATION!$D$4*$I2)))-(EXP(-SIMULATION!$D$17*$J16)/(1-EXP(-SIMULATION!$D$4*SIMULATION!$D$17))))</f>
        <v>1.7678915783673879</v>
      </c>
      <c r="L16">
        <v>0.20868749592728938</v>
      </c>
      <c r="M16">
        <f t="shared" ca="1" si="0"/>
        <v>2.1368284449278212</v>
      </c>
      <c r="N16" s="6">
        <v>15</v>
      </c>
      <c r="O16">
        <f ca="1">$M$352</f>
        <v>1.0350089333452321</v>
      </c>
      <c r="P16">
        <f ca="1">$M$353</f>
        <v>4.0455699204511033</v>
      </c>
      <c r="Q16">
        <f ca="1">$M$354</f>
        <v>3.9280490064674543</v>
      </c>
      <c r="R16">
        <f ca="1">$M$355</f>
        <v>3.6552072652152936</v>
      </c>
      <c r="S16">
        <f ca="1">$M$356</f>
        <v>5.0054604107752478</v>
      </c>
      <c r="T16">
        <f ca="1">$M$357</f>
        <v>2.3655071461844148</v>
      </c>
      <c r="U16">
        <f ca="1">$M$358</f>
        <v>3.7907722837995701</v>
      </c>
      <c r="V16">
        <f ca="1">$M$359</f>
        <v>4.8311984378926702</v>
      </c>
      <c r="W16">
        <f ca="1">$M$360</f>
        <v>2.7352431022093362</v>
      </c>
      <c r="X16">
        <f ca="1">$M$361</f>
        <v>2.5011462179149087</v>
      </c>
      <c r="Y16">
        <f ca="1">$M$362</f>
        <v>4.496658107749024</v>
      </c>
      <c r="Z16">
        <f ca="1">$M$363</f>
        <v>4.5135562603814776</v>
      </c>
      <c r="AA16">
        <f ca="1">$M$364</f>
        <v>3.721020194443029</v>
      </c>
      <c r="AB16">
        <f ca="1">$M$365</f>
        <v>1.1382734452035537</v>
      </c>
      <c r="AC16">
        <f ca="1">$M$366</f>
        <v>6.5955255399482526</v>
      </c>
      <c r="AD16">
        <f ca="1">$M$367</f>
        <v>3.8580704772377583</v>
      </c>
      <c r="AE16">
        <f ca="1">$M$368</f>
        <v>3.3975285632887107</v>
      </c>
      <c r="AF16">
        <f ca="1">$M$369</f>
        <v>3.1205526988019621</v>
      </c>
      <c r="AG16">
        <f ca="1">$M$370</f>
        <v>4.3087576743219298</v>
      </c>
      <c r="AH16">
        <f ca="1">$M$371</f>
        <v>3.5686631133546629</v>
      </c>
      <c r="AI16">
        <f ca="1">$M$372</f>
        <v>3.6403611748588212</v>
      </c>
      <c r="AJ16">
        <f ca="1">$M$373</f>
        <v>2.9346279437040752</v>
      </c>
      <c r="AK16">
        <f ca="1">$M$374</f>
        <v>2.026829668161636</v>
      </c>
      <c r="AL16">
        <f ca="1">$M$375</f>
        <v>2.6941971979454205</v>
      </c>
      <c r="AM16">
        <f ca="1">$M$376</f>
        <v>3.3000189588818927</v>
      </c>
      <c r="AT16">
        <v>14</v>
      </c>
      <c r="AU16">
        <f ca="1">MIN($AC$2:$AC$1001)</f>
        <v>0.18776593460758492</v>
      </c>
      <c r="AV16">
        <f ca="1">_xlfn.PERCENTILE.INC($AC$2:$AC$1001,0.01)</f>
        <v>0.6980923890937889</v>
      </c>
      <c r="AW16">
        <f ca="1">_xlfn.PERCENTILE.INC($AC$2:$AC$1001,0.02)</f>
        <v>0.75985940977945088</v>
      </c>
      <c r="AX16">
        <f ca="1">_xlfn.PERCENTILE.INC($AC$2:$AC$1001,0.03)</f>
        <v>0.87020314551192235</v>
      </c>
      <c r="AY16">
        <f ca="1">_xlfn.PERCENTILE.INC($AC$2:$AC$1001,0.04)</f>
        <v>0.95286148691588479</v>
      </c>
      <c r="AZ16">
        <f ca="1">_xlfn.PERCENTILE.INC($AC$2:$AC$1001,0.05)</f>
        <v>1.0280033136653164</v>
      </c>
      <c r="BA16">
        <f ca="1">_xlfn.PERCENTILE.INC($AC$2:$AC$1001,0.1)</f>
        <v>1.2486594477578126</v>
      </c>
      <c r="BB16">
        <f ca="1">_xlfn.PERCENTILE.INC($AC$2:$AC$1001,0.15)</f>
        <v>1.3982189062163939</v>
      </c>
      <c r="BC16">
        <f ca="1">_xlfn.PERCENTILE.INC($AC$2:$AC$1001,0.2)</f>
        <v>1.5102685562720495</v>
      </c>
      <c r="BD16">
        <f ca="1">_xlfn.PERCENTILE.INC($AC$2:$AC$1001,0.25)</f>
        <v>1.6243553499111427</v>
      </c>
      <c r="BE16">
        <f ca="1">_xlfn.PERCENTILE.INC($AC$2:$AC$1001,0.3)</f>
        <v>1.7498736818203875</v>
      </c>
      <c r="BF16">
        <f ca="1">_xlfn.PERCENTILE.INC($AC$2:$AC$1001,0.35)</f>
        <v>1.8715627175750109</v>
      </c>
      <c r="BG16">
        <f ca="1">_xlfn.PERCENTILE.INC($AC$2:$AC$1001,0.4)</f>
        <v>1.9746228630193674</v>
      </c>
      <c r="BH16">
        <f ca="1">_xlfn.PERCENTILE.INC($AC$2:$AC$1001,0.45)</f>
        <v>2.0886929271477466</v>
      </c>
      <c r="BI16">
        <f ca="1">_xlfn.PERCENTILE.INC($AC$2:$AC$1001,0.5)</f>
        <v>2.1838729056789239</v>
      </c>
      <c r="BJ16">
        <f ca="1">_xlfn.PERCENTILE.INC($AC$2:$AC$1001,0.55)</f>
        <v>2.2925542059990893</v>
      </c>
      <c r="BK16">
        <f ca="1">_xlfn.PERCENTILE.INC($AC$2:$AC$1001,0.6)</f>
        <v>2.404462479324482</v>
      </c>
      <c r="BL16">
        <f ca="1">_xlfn.PERCENTILE.INC($AC$2:$AC$1001,0.65)</f>
        <v>2.4918898531479856</v>
      </c>
      <c r="BM16">
        <f ca="1">_xlfn.PERCENTILE.INC($AC$2:$AC$1001,0.7)</f>
        <v>2.5800354481690251</v>
      </c>
      <c r="BN16">
        <f ca="1">_xlfn.PERCENTILE.INC($AC$2:$AC$1001,0.75)</f>
        <v>2.7150881406686245</v>
      </c>
      <c r="BO16">
        <f ca="1">_xlfn.PERCENTILE.INC($AC$2:$AC$1001,0.8)</f>
        <v>2.8999105917539367</v>
      </c>
      <c r="BP16">
        <f ca="1">_xlfn.PERCENTILE.INC($AC$2:$AC$1001,0.85)</f>
        <v>3.1067467221609646</v>
      </c>
      <c r="BQ16">
        <f ca="1">_xlfn.PERCENTILE.INC($AC$2:$AC$1001,0.9)</f>
        <v>3.3873776024275739</v>
      </c>
      <c r="BR16">
        <f ca="1">_xlfn.PERCENTILE.INC($AC$2:$AC$1001,0.95)</f>
        <v>3.9198204541280988</v>
      </c>
      <c r="BS16">
        <f ca="1">_xlfn.PERCENTILE.INC($AC$2:$AC$1001,0.96)</f>
        <v>4.0243768732888956</v>
      </c>
      <c r="BT16">
        <f ca="1">_xlfn.PERCENTILE.INC($AC$2:$AC$1001,0.97)</f>
        <v>4.1872266256994974</v>
      </c>
      <c r="BU16">
        <f ca="1">_xlfn.PERCENTILE.INC($AC$2:$AC$1001,0.98)</f>
        <v>4.4918273795265993</v>
      </c>
      <c r="BV16">
        <f ca="1">_xlfn.PERCENTILE.INC($AC$2:$AC$1001,0.99)</f>
        <v>5.1557370095636603</v>
      </c>
      <c r="BW16">
        <f ca="1">MAX($AC$2:$AC$1001)</f>
        <v>6.5955255399482526</v>
      </c>
    </row>
    <row r="17" spans="1:75" x14ac:dyDescent="0.25">
      <c r="A17" s="9"/>
      <c r="H17" s="9"/>
      <c r="J17">
        <v>15</v>
      </c>
      <c r="K17">
        <f ca="1">SIMULATION!$D$3*SIMULATION!$D$17/$H2/(SIMULATION!$D$17-$I2)*(((EXP(-$I2*$J17))/(1-EXP(-SIMULATION!$D$4*$I2)))-(EXP(-SIMULATION!$D$17*$J17)/(1-EXP(-SIMULATION!$D$4*SIMULATION!$D$17))))</f>
        <v>1.6735586406010488</v>
      </c>
      <c r="L17">
        <v>-0.21368553787678474</v>
      </c>
      <c r="M17">
        <f t="shared" ca="1" si="0"/>
        <v>1.3159433623158729</v>
      </c>
      <c r="N17" s="6">
        <v>16</v>
      </c>
      <c r="O17">
        <f ca="1">$M$377</f>
        <v>1.4558762747144114</v>
      </c>
      <c r="P17">
        <f ca="1">$M$378</f>
        <v>2.8400797764790666</v>
      </c>
      <c r="Q17">
        <f ca="1">$M$379</f>
        <v>2.0453403961922936</v>
      </c>
      <c r="R17">
        <f ca="1">$M$380</f>
        <v>2.5020337302493387</v>
      </c>
      <c r="S17">
        <f ca="1">$M$381</f>
        <v>1.3301600949772339</v>
      </c>
      <c r="T17">
        <f ca="1">$M$382</f>
        <v>2.1197039495344416</v>
      </c>
      <c r="U17">
        <f ca="1">$M$383</f>
        <v>2.5806832787166707</v>
      </c>
      <c r="V17">
        <f ca="1">$M$384</f>
        <v>2.7999061651713126</v>
      </c>
      <c r="W17">
        <f ca="1">$M$385</f>
        <v>2.3272215547666737</v>
      </c>
      <c r="X17">
        <f ca="1">$M$386</f>
        <v>1.76660801158947</v>
      </c>
      <c r="Y17">
        <f ca="1">$M$387</f>
        <v>4.0222554885761648</v>
      </c>
      <c r="Z17">
        <f ca="1">$M$388</f>
        <v>2.0509615268458097</v>
      </c>
      <c r="AA17">
        <f ca="1">$M$389</f>
        <v>2.5694364961211478</v>
      </c>
      <c r="AB17">
        <f ca="1">$M$390</f>
        <v>1.0338908704625616</v>
      </c>
      <c r="AC17">
        <f ca="1">$M$391</f>
        <v>1.1876964231271148</v>
      </c>
      <c r="AD17">
        <f ca="1">$M$392</f>
        <v>1.6474585868247893</v>
      </c>
      <c r="AE17">
        <f ca="1">$M$393</f>
        <v>2.0084132742584186</v>
      </c>
      <c r="AF17">
        <f ca="1">$M$394</f>
        <v>2.3310070709739357</v>
      </c>
      <c r="AG17">
        <f ca="1">$M$395</f>
        <v>1.8533511251136534</v>
      </c>
      <c r="AH17">
        <f ca="1">$M$396</f>
        <v>1.5238637577935239</v>
      </c>
      <c r="AI17">
        <f ca="1">$M$397</f>
        <v>1.5450527254389828</v>
      </c>
      <c r="AJ17">
        <f ca="1">$M$398</f>
        <v>0.2787361395147151</v>
      </c>
      <c r="AK17">
        <f ca="1">$M$399</f>
        <v>1.2671671175898396</v>
      </c>
      <c r="AL17">
        <f ca="1">$M$400</f>
        <v>0.6372065729444335</v>
      </c>
      <c r="AM17">
        <f ca="1">$M$401</f>
        <v>1.3087853965015896</v>
      </c>
      <c r="AT17">
        <v>15</v>
      </c>
      <c r="AU17">
        <f ca="1">MIN($AD$2:$AD$1001)</f>
        <v>0.189649428983591</v>
      </c>
      <c r="AV17">
        <f ca="1">_xlfn.PERCENTILE.INC($AD$2:$AD$1001,0.01)</f>
        <v>0.55408863592700319</v>
      </c>
      <c r="AW17">
        <f ca="1">_xlfn.PERCENTILE.INC($AD$2:$AD$1001,0.02)</f>
        <v>0.65688366780449992</v>
      </c>
      <c r="AX17">
        <f ca="1">_xlfn.PERCENTILE.INC($AD$2:$AD$1001,0.03)</f>
        <v>0.74328224707742985</v>
      </c>
      <c r="AY17">
        <f ca="1">_xlfn.PERCENTILE.INC($AD$2:$AD$1001,0.04)</f>
        <v>0.80739265188201004</v>
      </c>
      <c r="AZ17">
        <f ca="1">_xlfn.PERCENTILE.INC($AD$2:$AD$1001,0.05)</f>
        <v>0.8497023525609263</v>
      </c>
      <c r="BA17">
        <f ca="1">_xlfn.PERCENTILE.INC($AD$2:$AD$1001,0.1)</f>
        <v>1.1256279874659156</v>
      </c>
      <c r="BB17">
        <f ca="1">_xlfn.PERCENTILE.INC($AD$2:$AD$1001,0.15)</f>
        <v>1.2493293961571728</v>
      </c>
      <c r="BC17">
        <f ca="1">_xlfn.PERCENTILE.INC($AD$2:$AD$1001,0.2)</f>
        <v>1.372980144913533</v>
      </c>
      <c r="BD17">
        <f ca="1">_xlfn.PERCENTILE.INC($AD$2:$AD$1001,0.25)</f>
        <v>1.5275608100117597</v>
      </c>
      <c r="BE17">
        <f ca="1">_xlfn.PERCENTILE.INC($AD$2:$AD$1001,0.3)</f>
        <v>1.6407937107084749</v>
      </c>
      <c r="BF17">
        <f ca="1">_xlfn.PERCENTILE.INC($AD$2:$AD$1001,0.35)</f>
        <v>1.7298628915636274</v>
      </c>
      <c r="BG17">
        <f ca="1">_xlfn.PERCENTILE.INC($AD$2:$AD$1001,0.4)</f>
        <v>1.8174728502730249</v>
      </c>
      <c r="BH17">
        <f ca="1">_xlfn.PERCENTILE.INC($AD$2:$AD$1001,0.45)</f>
        <v>1.9217115070562372</v>
      </c>
      <c r="BI17">
        <f ca="1">_xlfn.PERCENTILE.INC($AD$2:$AD$1001,0.5)</f>
        <v>2.019136712429014</v>
      </c>
      <c r="BJ17">
        <f ca="1">_xlfn.PERCENTILE.INC($AD$2:$AD$1001,0.55)</f>
        <v>2.1275009357931456</v>
      </c>
      <c r="BK17">
        <f ca="1">_xlfn.PERCENTILE.INC($AD$2:$AD$1001,0.6)</f>
        <v>2.2537688362942623</v>
      </c>
      <c r="BL17">
        <f ca="1">_xlfn.PERCENTILE.INC($AD$2:$AD$1001,0.65)</f>
        <v>2.3802364776319465</v>
      </c>
      <c r="BM17">
        <f ca="1">_xlfn.PERCENTILE.INC($AD$2:$AD$1001,0.7)</f>
        <v>2.5112994115630221</v>
      </c>
      <c r="BN17">
        <f ca="1">_xlfn.PERCENTILE.INC($AD$2:$AD$1001,0.75)</f>
        <v>2.6371537222003556</v>
      </c>
      <c r="BO17">
        <f ca="1">_xlfn.PERCENTILE.INC($AD$2:$AD$1001,0.8)</f>
        <v>2.8122448451176734</v>
      </c>
      <c r="BP17">
        <f ca="1">_xlfn.PERCENTILE.INC($AD$2:$AD$1001,0.85)</f>
        <v>2.9958401737162195</v>
      </c>
      <c r="BQ17">
        <f ca="1">_xlfn.PERCENTILE.INC($AD$2:$AD$1001,0.9)</f>
        <v>3.2168655371794306</v>
      </c>
      <c r="BR17">
        <f ca="1">_xlfn.PERCENTILE.INC($AD$2:$AD$1001,0.95)</f>
        <v>3.7876622530578659</v>
      </c>
      <c r="BS17">
        <f ca="1">_xlfn.PERCENTILE.INC($AD$2:$AD$1001,0.96)</f>
        <v>3.9070106440008234</v>
      </c>
      <c r="BT17">
        <f ca="1">_xlfn.PERCENTILE.INC($AD$2:$AD$1001,0.97)</f>
        <v>4.095298428767097</v>
      </c>
      <c r="BU17">
        <f ca="1">_xlfn.PERCENTILE.INC($AD$2:$AD$1001,0.98)</f>
        <v>4.3922729266094764</v>
      </c>
      <c r="BV17">
        <f ca="1">_xlfn.PERCENTILE.INC($AD$2:$AD$1001,0.99)</f>
        <v>4.9565810878368177</v>
      </c>
      <c r="BW17">
        <f ca="1">MAX($AD$2:$AD$1001)</f>
        <v>7.7777704410965667</v>
      </c>
    </row>
    <row r="18" spans="1:75" x14ac:dyDescent="0.25">
      <c r="A18" s="9"/>
      <c r="H18" s="9"/>
      <c r="J18">
        <v>16</v>
      </c>
      <c r="K18">
        <f ca="1">SIMULATION!$D$3*SIMULATION!$D$17/$H2/(SIMULATION!$D$17-$I2)*(((EXP(-$I2*$J18))/(1-EXP(-SIMULATION!$D$4*$I2)))-(EXP(-SIMULATION!$D$17*$J18)/(1-EXP(-SIMULATION!$D$4*SIMULATION!$D$17))))</f>
        <v>1.5837336304404568</v>
      </c>
      <c r="L18">
        <v>-0.5491861635741172</v>
      </c>
      <c r="M18">
        <f t="shared" ca="1" si="0"/>
        <v>0.71396903381555366</v>
      </c>
      <c r="N18" s="6">
        <v>17</v>
      </c>
      <c r="O18">
        <f ca="1">$M$402</f>
        <v>0.5395766685602853</v>
      </c>
      <c r="P18">
        <f ca="1">$M$403</f>
        <v>1.8620348869841765</v>
      </c>
      <c r="Q18">
        <f ca="1">$M$404</f>
        <v>1.3811781792368498</v>
      </c>
      <c r="R18">
        <f ca="1">$M$405</f>
        <v>3.4862275566583705</v>
      </c>
      <c r="S18">
        <f ca="1">$M$406</f>
        <v>3.8130162543934438</v>
      </c>
      <c r="T18">
        <f ca="1">$M$407</f>
        <v>2.7575102387415935</v>
      </c>
      <c r="U18">
        <f ca="1">$M$408</f>
        <v>2.8371297137695803</v>
      </c>
      <c r="V18">
        <f ca="1">$M$409</f>
        <v>2.3383020051150329</v>
      </c>
      <c r="W18">
        <f ca="1">$M$410</f>
        <v>1.7997175319496492</v>
      </c>
      <c r="X18">
        <f ca="1">$M$411</f>
        <v>2.1538731698912192</v>
      </c>
      <c r="Y18">
        <f ca="1">$M$412</f>
        <v>2.317505528243001</v>
      </c>
      <c r="Z18">
        <f ca="1">$M$413</f>
        <v>2.7147550919268686</v>
      </c>
      <c r="AA18">
        <f ca="1">$M$414</f>
        <v>2.1894781389335094</v>
      </c>
      <c r="AB18">
        <f ca="1">$M$415</f>
        <v>1.8997401457873953</v>
      </c>
      <c r="AC18">
        <f ca="1">$M$416</f>
        <v>1.8558692126028606</v>
      </c>
      <c r="AD18">
        <f ca="1">$M$417</f>
        <v>1.2250285868089348</v>
      </c>
      <c r="AE18">
        <f ca="1">$M$418</f>
        <v>1.5746791950562096</v>
      </c>
      <c r="AF18">
        <f ca="1">$M$419</f>
        <v>1.5834335921389631</v>
      </c>
      <c r="AG18">
        <f ca="1">$M$420</f>
        <v>0.78746974880811027</v>
      </c>
      <c r="AH18">
        <f ca="1">$M$421</f>
        <v>1.2952114430824533</v>
      </c>
      <c r="AI18">
        <f ca="1">$M$422</f>
        <v>1.131881881974186</v>
      </c>
      <c r="AJ18">
        <f ca="1">$M$423</f>
        <v>0.96943655096441617</v>
      </c>
      <c r="AK18">
        <f ca="1">$M$424</f>
        <v>0.98349331080914226</v>
      </c>
      <c r="AL18">
        <f ca="1">$M$425</f>
        <v>0.55483678067104703</v>
      </c>
      <c r="AM18">
        <f ca="1">$M$426</f>
        <v>0.60260023729219581</v>
      </c>
      <c r="AT18">
        <v>16</v>
      </c>
      <c r="AU18">
        <f ca="1">MIN($AE$2:$AE$1001)</f>
        <v>4.7402084122810079E-2</v>
      </c>
      <c r="AV18">
        <f ca="1">_xlfn.PERCENTILE.INC($AE$2:$AE$1001,0.01)</f>
        <v>0.43345888111033526</v>
      </c>
      <c r="AW18">
        <f ca="1">_xlfn.PERCENTILE.INC($AE$2:$AE$1001,0.02)</f>
        <v>0.61563769859041939</v>
      </c>
      <c r="AX18">
        <f ca="1">_xlfn.PERCENTILE.INC($AE$2:$AE$1001,0.03)</f>
        <v>0.69832968197991485</v>
      </c>
      <c r="AY18">
        <f ca="1">_xlfn.PERCENTILE.INC($AE$2:$AE$1001,0.04)</f>
        <v>0.75999500689492117</v>
      </c>
      <c r="AZ18">
        <f ca="1">_xlfn.PERCENTILE.INC($AE$2:$AE$1001,0.05)</f>
        <v>0.82910430864737239</v>
      </c>
      <c r="BA18">
        <f ca="1">_xlfn.PERCENTILE.INC($AE$2:$AE$1001,0.1)</f>
        <v>1.044061086349299</v>
      </c>
      <c r="BB18">
        <f ca="1">_xlfn.PERCENTILE.INC($AE$2:$AE$1001,0.15)</f>
        <v>1.1904271422264254</v>
      </c>
      <c r="BC18">
        <f ca="1">_xlfn.PERCENTILE.INC($AE$2:$AE$1001,0.2)</f>
        <v>1.3246510996796532</v>
      </c>
      <c r="BD18">
        <f ca="1">_xlfn.PERCENTILE.INC($AE$2:$AE$1001,0.25)</f>
        <v>1.4464631330292004</v>
      </c>
      <c r="BE18">
        <f ca="1">_xlfn.PERCENTILE.INC($AE$2:$AE$1001,0.3)</f>
        <v>1.5526206243780365</v>
      </c>
      <c r="BF18">
        <f ca="1">_xlfn.PERCENTILE.INC($AE$2:$AE$1001,0.35)</f>
        <v>1.6285743489284916</v>
      </c>
      <c r="BG18">
        <f ca="1">_xlfn.PERCENTILE.INC($AE$2:$AE$1001,0.4)</f>
        <v>1.7448297403019737</v>
      </c>
      <c r="BH18">
        <f ca="1">_xlfn.PERCENTILE.INC($AE$2:$AE$1001,0.45)</f>
        <v>1.8277793959899296</v>
      </c>
      <c r="BI18">
        <f ca="1">_xlfn.PERCENTILE.INC($AE$2:$AE$1001,0.5)</f>
        <v>1.9261430918827234</v>
      </c>
      <c r="BJ18">
        <f ca="1">_xlfn.PERCENTILE.INC($AE$2:$AE$1001,0.55)</f>
        <v>2.0113590120788367</v>
      </c>
      <c r="BK18">
        <f ca="1">_xlfn.PERCENTILE.INC($AE$2:$AE$1001,0.6)</f>
        <v>2.1366488355887689</v>
      </c>
      <c r="BL18">
        <f ca="1">_xlfn.PERCENTILE.INC($AE$2:$AE$1001,0.65)</f>
        <v>2.2323657573862299</v>
      </c>
      <c r="BM18">
        <f ca="1">_xlfn.PERCENTILE.INC($AE$2:$AE$1001,0.7)</f>
        <v>2.3790052728645863</v>
      </c>
      <c r="BN18">
        <f ca="1">_xlfn.PERCENTILE.INC($AE$2:$AE$1001,0.75)</f>
        <v>2.5237164350610817</v>
      </c>
      <c r="BO18">
        <f ca="1">_xlfn.PERCENTILE.INC($AE$2:$AE$1001,0.8)</f>
        <v>2.7125160272511981</v>
      </c>
      <c r="BP18">
        <f ca="1">_xlfn.PERCENTILE.INC($AE$2:$AE$1001,0.85)</f>
        <v>2.9315805509197101</v>
      </c>
      <c r="BQ18">
        <f ca="1">_xlfn.PERCENTILE.INC($AE$2:$AE$1001,0.9)</f>
        <v>3.1609942688179329</v>
      </c>
      <c r="BR18">
        <f ca="1">_xlfn.PERCENTILE.INC($AE$2:$AE$1001,0.95)</f>
        <v>3.6830764304449937</v>
      </c>
      <c r="BS18">
        <f ca="1">_xlfn.PERCENTILE.INC($AE$2:$AE$1001,0.96)</f>
        <v>3.8047297442995331</v>
      </c>
      <c r="BT18">
        <f ca="1">_xlfn.PERCENTILE.INC($AE$2:$AE$1001,0.97)</f>
        <v>3.8992533325299497</v>
      </c>
      <c r="BU18">
        <f ca="1">_xlfn.PERCENTILE.INC($AE$2:$AE$1001,0.98)</f>
        <v>4.1052085078665712</v>
      </c>
      <c r="BV18">
        <f ca="1">_xlfn.PERCENTILE.INC($AE$2:$AE$1001,0.99)</f>
        <v>4.4393528992522651</v>
      </c>
      <c r="BW18">
        <f ca="1">MAX($AE$2:$AE$1001)</f>
        <v>11.206643038006163</v>
      </c>
    </row>
    <row r="19" spans="1:75" x14ac:dyDescent="0.25">
      <c r="A19" s="9"/>
      <c r="H19" s="9"/>
      <c r="J19">
        <v>17</v>
      </c>
      <c r="K19">
        <f ca="1">SIMULATION!$D$3*SIMULATION!$D$17/$H2/(SIMULATION!$D$17-$I2)*(((EXP(-$I2*$J19))/(1-EXP(-SIMULATION!$D$4*$I2)))-(EXP(-SIMULATION!$D$17*$J19)/(1-EXP(-SIMULATION!$D$4*SIMULATION!$D$17))))</f>
        <v>1.4983933420258753</v>
      </c>
      <c r="L19">
        <v>0.34534690267615864</v>
      </c>
      <c r="M19">
        <f t="shared" ca="1" si="0"/>
        <v>2.0158588416850893</v>
      </c>
      <c r="N19" s="6">
        <v>18</v>
      </c>
      <c r="O19">
        <f ca="1">$M$427</f>
        <v>1.6952062732281967</v>
      </c>
      <c r="P19">
        <f ca="1">$M$428</f>
        <v>1.5222322611487813</v>
      </c>
      <c r="Q19">
        <f ca="1">$M$429</f>
        <v>2.6788126990363734</v>
      </c>
      <c r="R19">
        <f ca="1">$M$430</f>
        <v>2.3146001415905486</v>
      </c>
      <c r="S19">
        <f ca="1">$M$431</f>
        <v>3.6614900876703649</v>
      </c>
      <c r="T19">
        <f ca="1">$M$432</f>
        <v>5.0778467560745773</v>
      </c>
      <c r="U19">
        <f ca="1">$M$433</f>
        <v>1.7967067475821705</v>
      </c>
      <c r="V19">
        <f ca="1">$M$434</f>
        <v>3.7658280142306086</v>
      </c>
      <c r="W19">
        <f ca="1">$M$435</f>
        <v>3.2429993856941293</v>
      </c>
      <c r="X19">
        <f ca="1">$M$436</f>
        <v>2.1009579449765665</v>
      </c>
      <c r="Y19">
        <f ca="1">$M$437</f>
        <v>3.51498905484583</v>
      </c>
      <c r="Z19">
        <f ca="1">$M$438</f>
        <v>2.849468254554743</v>
      </c>
      <c r="AA19">
        <f ca="1">$M$439</f>
        <v>3.0263478487819557</v>
      </c>
      <c r="AB19">
        <f ca="1">$M$440</f>
        <v>1.3891355355694914</v>
      </c>
      <c r="AC19">
        <f ca="1">$M$441</f>
        <v>2.1537056506875127</v>
      </c>
      <c r="AD19">
        <f ca="1">$M$442</f>
        <v>1.9854158199196847</v>
      </c>
      <c r="AE19">
        <f ca="1">$M$443</f>
        <v>1.851063164508697</v>
      </c>
      <c r="AF19">
        <f ca="1">$M$444</f>
        <v>1.2697789457702233</v>
      </c>
      <c r="AG19">
        <f ca="1">$M$445</f>
        <v>1.611293121150329</v>
      </c>
      <c r="AH19">
        <f ca="1">$M$446</f>
        <v>0.94400596973449835</v>
      </c>
      <c r="AI19">
        <f ca="1">$M$447</f>
        <v>1.9445612579682068</v>
      </c>
      <c r="AJ19">
        <f ca="1">$M$448</f>
        <v>1.401885346784441</v>
      </c>
      <c r="AK19">
        <f ca="1">$M$449</f>
        <v>1.1625490868050496</v>
      </c>
      <c r="AL19">
        <f ca="1">$M$450</f>
        <v>0.9572209397121102</v>
      </c>
      <c r="AM19">
        <f ca="1">$M$451</f>
        <v>1.5744852987978593</v>
      </c>
      <c r="AT19">
        <v>17</v>
      </c>
      <c r="AU19">
        <f ca="1">MIN($AF$2:$AF$1001)</f>
        <v>0.10618897005118105</v>
      </c>
      <c r="AV19">
        <f ca="1">_xlfn.PERCENTILE.INC($AF$2:$AF$1001,0.01)</f>
        <v>0.43703039897428081</v>
      </c>
      <c r="AW19">
        <f ca="1">_xlfn.PERCENTILE.INC($AF$2:$AF$1001,0.02)</f>
        <v>0.59347471643639449</v>
      </c>
      <c r="AX19">
        <f ca="1">_xlfn.PERCENTILE.INC($AF$2:$AF$1001,0.03)</f>
        <v>0.65770875852551391</v>
      </c>
      <c r="AY19">
        <f ca="1">_xlfn.PERCENTILE.INC($AF$2:$AF$1001,0.04)</f>
        <v>0.71402894280716611</v>
      </c>
      <c r="AZ19">
        <f ca="1">_xlfn.PERCENTILE.INC($AF$2:$AF$1001,0.05)</f>
        <v>0.76290920000109264</v>
      </c>
      <c r="BA19">
        <f ca="1">_xlfn.PERCENTILE.INC($AF$2:$AF$1001,0.1)</f>
        <v>0.94684536751647108</v>
      </c>
      <c r="BB19">
        <f ca="1">_xlfn.PERCENTILE.INC($AF$2:$AF$1001,0.15)</f>
        <v>1.1093305476962689</v>
      </c>
      <c r="BC19">
        <f ca="1">_xlfn.PERCENTILE.INC($AF$2:$AF$1001,0.2)</f>
        <v>1.273206567091911</v>
      </c>
      <c r="BD19">
        <f ca="1">_xlfn.PERCENTILE.INC($AF$2:$AF$1001,0.25)</f>
        <v>1.3759766839889664</v>
      </c>
      <c r="BE19">
        <f ca="1">_xlfn.PERCENTILE.INC($AF$2:$AF$1001,0.3)</f>
        <v>1.4739129298302145</v>
      </c>
      <c r="BF19">
        <f ca="1">_xlfn.PERCENTILE.INC($AF$2:$AF$1001,0.35)</f>
        <v>1.5826627311463615</v>
      </c>
      <c r="BG19">
        <f ca="1">_xlfn.PERCENTILE.INC($AF$2:$AF$1001,0.4)</f>
        <v>1.6653065276415604</v>
      </c>
      <c r="BH19">
        <f ca="1">_xlfn.PERCENTILE.INC($AF$2:$AF$1001,0.45)</f>
        <v>1.7838399982411657</v>
      </c>
      <c r="BI19">
        <f ca="1">_xlfn.PERCENTILE.INC($AF$2:$AF$1001,0.5)</f>
        <v>1.8497660360053925</v>
      </c>
      <c r="BJ19">
        <f ca="1">_xlfn.PERCENTILE.INC($AF$2:$AF$1001,0.55)</f>
        <v>1.9346794991010265</v>
      </c>
      <c r="BK19">
        <f ca="1">_xlfn.PERCENTILE.INC($AF$2:$AF$1001,0.6)</f>
        <v>2.0475954650668435</v>
      </c>
      <c r="BL19">
        <f ca="1">_xlfn.PERCENTILE.INC($AF$2:$AF$1001,0.65)</f>
        <v>2.1615900622831123</v>
      </c>
      <c r="BM19">
        <f ca="1">_xlfn.PERCENTILE.INC($AF$2:$AF$1001,0.7)</f>
        <v>2.3217766610716191</v>
      </c>
      <c r="BN19">
        <f ca="1">_xlfn.PERCENTILE.INC($AF$2:$AF$1001,0.75)</f>
        <v>2.4341304204564542</v>
      </c>
      <c r="BO19">
        <f ca="1">_xlfn.PERCENTILE.INC($AF$2:$AF$1001,0.8)</f>
        <v>2.5937030359910405</v>
      </c>
      <c r="BP19">
        <f ca="1">_xlfn.PERCENTILE.INC($AF$2:$AF$1001,0.85)</f>
        <v>2.8018025048607731</v>
      </c>
      <c r="BQ19">
        <f ca="1">_xlfn.PERCENTILE.INC($AF$2:$AF$1001,0.9)</f>
        <v>3.0758192517784599</v>
      </c>
      <c r="BR19">
        <f ca="1">_xlfn.PERCENTILE.INC($AF$2:$AF$1001,0.95)</f>
        <v>3.6067123029344832</v>
      </c>
      <c r="BS19">
        <f ca="1">_xlfn.PERCENTILE.INC($AF$2:$AF$1001,0.96)</f>
        <v>3.7547181797519693</v>
      </c>
      <c r="BT19">
        <f ca="1">_xlfn.PERCENTILE.INC($AF$2:$AF$1001,0.97)</f>
        <v>3.8860063293510052</v>
      </c>
      <c r="BU19">
        <f ca="1">_xlfn.PERCENTILE.INC($AF$2:$AF$1001,0.98)</f>
        <v>4.1928927542482635</v>
      </c>
      <c r="BV19">
        <f ca="1">_xlfn.PERCENTILE.INC($AF$2:$AF$1001,0.99)</f>
        <v>4.6302071657096597</v>
      </c>
      <c r="BW19">
        <f ca="1">MAX($AF$2:$AF$1001)</f>
        <v>7.4652874832464979</v>
      </c>
    </row>
    <row r="20" spans="1:75" x14ac:dyDescent="0.25">
      <c r="A20" s="9"/>
      <c r="H20" s="9"/>
      <c r="J20">
        <v>18</v>
      </c>
      <c r="K20">
        <f ca="1">SIMULATION!$D$3*SIMULATION!$D$17/$H2/(SIMULATION!$D$17-$I2)*(((EXP(-$I2*$J20))/(1-EXP(-SIMULATION!$D$4*$I2)))-(EXP(-SIMULATION!$D$17*$J20)/(1-EXP(-SIMULATION!$D$4*SIMULATION!$D$17))))</f>
        <v>1.417436195659745</v>
      </c>
      <c r="L20">
        <v>-9.5367687268644405E-2</v>
      </c>
      <c r="M20">
        <f t="shared" ca="1" si="0"/>
        <v>1.2822585838288094</v>
      </c>
      <c r="N20" s="6">
        <v>19</v>
      </c>
      <c r="O20">
        <f ca="1">$M$452</f>
        <v>0.95515057484867882</v>
      </c>
      <c r="P20">
        <f ca="1">$M$453</f>
        <v>3.5818042176628389</v>
      </c>
      <c r="Q20">
        <f ca="1">$M$454</f>
        <v>8.1175887020029496</v>
      </c>
      <c r="R20">
        <f ca="1">$M$455</f>
        <v>4.8684679698091147</v>
      </c>
      <c r="S20">
        <f ca="1">$M$456</f>
        <v>6.7313899887593127</v>
      </c>
      <c r="T20">
        <f ca="1">$M$457</f>
        <v>7.9101037497086706</v>
      </c>
      <c r="U20">
        <f ca="1">$M$458</f>
        <v>6.7627021620066472</v>
      </c>
      <c r="V20">
        <f ca="1">$M$459</f>
        <v>5.9035441328489036</v>
      </c>
      <c r="W20">
        <f ca="1">$M$460</f>
        <v>5.7406907014559199</v>
      </c>
      <c r="X20">
        <f ca="1">$M$461</f>
        <v>6.0349403140627675</v>
      </c>
      <c r="Y20">
        <f ca="1">$M$462</f>
        <v>3.0518255260001856</v>
      </c>
      <c r="Z20">
        <f ca="1">$M$463</f>
        <v>1.4462237412543495</v>
      </c>
      <c r="AA20">
        <f ca="1">$M$464</f>
        <v>3.582170439535767</v>
      </c>
      <c r="AB20">
        <f ca="1">$M$465</f>
        <v>2.9875655484174053</v>
      </c>
      <c r="AC20">
        <f ca="1">$M$466</f>
        <v>3.2753924169208641</v>
      </c>
      <c r="AD20">
        <f ca="1">$M$467</f>
        <v>2.1814025992420736</v>
      </c>
      <c r="AE20">
        <f ca="1">$M$468</f>
        <v>2.6004899642480965</v>
      </c>
      <c r="AF20">
        <f ca="1">$M$469</f>
        <v>2.5809590617658844</v>
      </c>
      <c r="AG20">
        <f ca="1">$M$470</f>
        <v>2.8268142070233084</v>
      </c>
      <c r="AH20">
        <f ca="1">$M$471</f>
        <v>1.7309316010338873</v>
      </c>
      <c r="AI20">
        <f ca="1">$M$472</f>
        <v>2.0166844226414828</v>
      </c>
      <c r="AJ20">
        <f ca="1">$M$473</f>
        <v>2.7492751402213882</v>
      </c>
      <c r="AK20">
        <f ca="1">$M$474</f>
        <v>1.7010985093417168</v>
      </c>
      <c r="AL20">
        <f ca="1">$M$475</f>
        <v>1.4354845125554723</v>
      </c>
      <c r="AM20">
        <f ca="1">$M$476</f>
        <v>1.1957925681936812</v>
      </c>
      <c r="AT20">
        <v>18</v>
      </c>
      <c r="AU20">
        <f ca="1">MIN($AG$2:$AG$1001)</f>
        <v>9.8956339618109207E-2</v>
      </c>
      <c r="AV20">
        <f ca="1">_xlfn.PERCENTILE.INC($AG$2:$AG$1001,0.01)</f>
        <v>0.41493518344918157</v>
      </c>
      <c r="AW20">
        <f ca="1">_xlfn.PERCENTILE.INC($AG$2:$AG$1001,0.02)</f>
        <v>0.5007539837587055</v>
      </c>
      <c r="AX20">
        <f ca="1">_xlfn.PERCENTILE.INC($AG$2:$AG$1001,0.03)</f>
        <v>0.54776872464815618</v>
      </c>
      <c r="AY20">
        <f ca="1">_xlfn.PERCENTILE.INC($AG$2:$AG$1001,0.04)</f>
        <v>0.5939163839448609</v>
      </c>
      <c r="AZ20">
        <f ca="1">_xlfn.PERCENTILE.INC($AG$2:$AG$1001,0.05)</f>
        <v>0.67680105377869815</v>
      </c>
      <c r="BA20">
        <f ca="1">_xlfn.PERCENTILE.INC($AG$2:$AG$1001,0.1)</f>
        <v>0.87267841410067049</v>
      </c>
      <c r="BB20">
        <f ca="1">_xlfn.PERCENTILE.INC($AG$2:$AG$1001,0.15)</f>
        <v>1.0540170545678809</v>
      </c>
      <c r="BC20">
        <f ca="1">_xlfn.PERCENTILE.INC($AG$2:$AG$1001,0.2)</f>
        <v>1.1459017246032059</v>
      </c>
      <c r="BD20">
        <f ca="1">_xlfn.PERCENTILE.INC($AG$2:$AG$1001,0.25)</f>
        <v>1.2424912485226924</v>
      </c>
      <c r="BE20">
        <f ca="1">_xlfn.PERCENTILE.INC($AG$2:$AG$1001,0.3)</f>
        <v>1.364133009766187</v>
      </c>
      <c r="BF20">
        <f ca="1">_xlfn.PERCENTILE.INC($AG$2:$AG$1001,0.35)</f>
        <v>1.4530095602544981</v>
      </c>
      <c r="BG20">
        <f ca="1">_xlfn.PERCENTILE.INC($AG$2:$AG$1001,0.4)</f>
        <v>1.5450814095692718</v>
      </c>
      <c r="BH20">
        <f ca="1">_xlfn.PERCENTILE.INC($AG$2:$AG$1001,0.45)</f>
        <v>1.6498951611921175</v>
      </c>
      <c r="BI20">
        <f ca="1">_xlfn.PERCENTILE.INC($AG$2:$AG$1001,0.5)</f>
        <v>1.7378984798694179</v>
      </c>
      <c r="BJ20">
        <f ca="1">_xlfn.PERCENTILE.INC($AG$2:$AG$1001,0.55)</f>
        <v>1.8418462074296911</v>
      </c>
      <c r="BK20">
        <f ca="1">_xlfn.PERCENTILE.INC($AG$2:$AG$1001,0.6)</f>
        <v>1.9391589283430866</v>
      </c>
      <c r="BL20">
        <f ca="1">_xlfn.PERCENTILE.INC($AG$2:$AG$1001,0.65)</f>
        <v>2.0473583789011052</v>
      </c>
      <c r="BM20">
        <f ca="1">_xlfn.PERCENTILE.INC($AG$2:$AG$1001,0.7)</f>
        <v>2.2156772051257017</v>
      </c>
      <c r="BN20">
        <f ca="1">_xlfn.PERCENTILE.INC($AG$2:$AG$1001,0.75)</f>
        <v>2.3641172118271876</v>
      </c>
      <c r="BO20">
        <f ca="1">_xlfn.PERCENTILE.INC($AG$2:$AG$1001,0.8)</f>
        <v>2.5028146570102345</v>
      </c>
      <c r="BP20">
        <f ca="1">_xlfn.PERCENTILE.INC($AG$2:$AG$1001,0.85)</f>
        <v>2.6914355833563373</v>
      </c>
      <c r="BQ20">
        <f ca="1">_xlfn.PERCENTILE.INC($AG$2:$AG$1001,0.9)</f>
        <v>2.9027279425515133</v>
      </c>
      <c r="BR20">
        <f ca="1">_xlfn.PERCENTILE.INC($AG$2:$AG$1001,0.95)</f>
        <v>3.2899979199539171</v>
      </c>
      <c r="BS20">
        <f ca="1">_xlfn.PERCENTILE.INC($AG$2:$AG$1001,0.96)</f>
        <v>3.5339823286899348</v>
      </c>
      <c r="BT20">
        <f ca="1">_xlfn.PERCENTILE.INC($AG$2:$AG$1001,0.97)</f>
        <v>3.7009407029101884</v>
      </c>
      <c r="BU20">
        <f ca="1">_xlfn.PERCENTILE.INC($AG$2:$AG$1001,0.98)</f>
        <v>4.0090016274348503</v>
      </c>
      <c r="BV20">
        <f ca="1">_xlfn.PERCENTILE.INC($AG$2:$AG$1001,0.99)</f>
        <v>4.6538625940781797</v>
      </c>
      <c r="BW20">
        <f ca="1">MAX($AG$2:$AG$1001)</f>
        <v>10.370353591430682</v>
      </c>
    </row>
    <row r="21" spans="1:75" x14ac:dyDescent="0.25">
      <c r="A21" s="9"/>
      <c r="H21" s="9"/>
      <c r="J21">
        <v>19</v>
      </c>
      <c r="K21">
        <f ca="1">SIMULATION!$D$3*SIMULATION!$D$17/$H2/(SIMULATION!$D$17-$I2)*(((EXP(-$I2*$J21))/(1-EXP(-SIMULATION!$D$4*$I2)))-(EXP(-SIMULATION!$D$17*$J21)/(1-EXP(-SIMULATION!$D$4*SIMULATION!$D$17))))</f>
        <v>1.340715098775517</v>
      </c>
      <c r="L21">
        <v>0.33454341729574039</v>
      </c>
      <c r="M21">
        <f t="shared" ca="1" si="0"/>
        <v>1.7892425095398745</v>
      </c>
      <c r="N21" s="6">
        <v>20</v>
      </c>
      <c r="O21">
        <f ca="1">$M$477</f>
        <v>2.2350637547624346</v>
      </c>
      <c r="P21">
        <f ca="1">$M$478</f>
        <v>2.4846056218969528</v>
      </c>
      <c r="Q21">
        <f ca="1">$M$479</f>
        <v>2.1920368025732619</v>
      </c>
      <c r="R21">
        <f ca="1">$M$480</f>
        <v>2.6815604084051232</v>
      </c>
      <c r="S21">
        <f ca="1">$M$481</f>
        <v>2.7286648983151203</v>
      </c>
      <c r="T21">
        <f ca="1">$M$482</f>
        <v>2.6635726846731296</v>
      </c>
      <c r="U21">
        <f ca="1">$M$483</f>
        <v>3.1569593787775578</v>
      </c>
      <c r="V21">
        <f ca="1">$M$484</f>
        <v>3.2027497798509521</v>
      </c>
      <c r="W21">
        <f ca="1">$M$485</f>
        <v>2.9892725107673015</v>
      </c>
      <c r="X21">
        <f ca="1">$M$486</f>
        <v>2.6307024006447937</v>
      </c>
      <c r="Y21">
        <f ca="1">$M$487</f>
        <v>1.7573475293819989</v>
      </c>
      <c r="Z21">
        <f ca="1">$M$488</f>
        <v>1.5097037310963735</v>
      </c>
      <c r="AA21">
        <f ca="1">$M$489</f>
        <v>2.0077874106465963</v>
      </c>
      <c r="AB21">
        <f ca="1">$M$490</f>
        <v>2.1563784937039179</v>
      </c>
      <c r="AC21">
        <f ca="1">$M$491</f>
        <v>1.525475899460297</v>
      </c>
      <c r="AD21">
        <f ca="1">$M$492</f>
        <v>3.0997131676156409</v>
      </c>
      <c r="AE21">
        <f ca="1">$M$493</f>
        <v>2.8327253126045289</v>
      </c>
      <c r="AF21">
        <f ca="1">$M$494</f>
        <v>2.7252286269623429</v>
      </c>
      <c r="AG21">
        <f ca="1">$M$495</f>
        <v>2.1654210342091744</v>
      </c>
      <c r="AH21">
        <f ca="1">$M$496</f>
        <v>2.360170310964496</v>
      </c>
      <c r="AI21">
        <f ca="1">$M$497</f>
        <v>2.5943654546484471</v>
      </c>
      <c r="AJ21">
        <f ca="1">$M$498</f>
        <v>1.3266317424970293</v>
      </c>
      <c r="AK21">
        <f ca="1">$M$499</f>
        <v>2.7078907108288282</v>
      </c>
      <c r="AL21">
        <f ca="1">$M$500</f>
        <v>2.2440958232998458</v>
      </c>
      <c r="AM21">
        <f ca="1">$M$501</f>
        <v>1.1005368506213429</v>
      </c>
      <c r="AT21">
        <v>19</v>
      </c>
      <c r="AU21">
        <f ca="1">MIN($AH$2:$AH$1001)</f>
        <v>6.4447700123355101E-2</v>
      </c>
      <c r="AV21">
        <f ca="1">_xlfn.PERCENTILE.INC($AH$2:$AH$1001,0.01)</f>
        <v>0.23637433644956407</v>
      </c>
      <c r="AW21">
        <f ca="1">_xlfn.PERCENTILE.INC($AH$2:$AH$1001,0.02)</f>
        <v>0.38619385861155342</v>
      </c>
      <c r="AX21">
        <f ca="1">_xlfn.PERCENTILE.INC($AH$2:$AH$1001,0.03)</f>
        <v>0.43548239633617947</v>
      </c>
      <c r="AY21">
        <f ca="1">_xlfn.PERCENTILE.INC($AH$2:$AH$1001,0.04)</f>
        <v>0.50547628082816254</v>
      </c>
      <c r="AZ21">
        <f ca="1">_xlfn.PERCENTILE.INC($AH$2:$AH$1001,0.05)</f>
        <v>0.58223057520422061</v>
      </c>
      <c r="BA21">
        <f ca="1">_xlfn.PERCENTILE.INC($AH$2:$AH$1001,0.1)</f>
        <v>0.79238683604549964</v>
      </c>
      <c r="BB21">
        <f ca="1">_xlfn.PERCENTILE.INC($AH$2:$AH$1001,0.15)</f>
        <v>0.96145801491985239</v>
      </c>
      <c r="BC21">
        <f ca="1">_xlfn.PERCENTILE.INC($AH$2:$AH$1001,0.2)</f>
        <v>1.0745377306157968</v>
      </c>
      <c r="BD21">
        <f ca="1">_xlfn.PERCENTILE.INC($AH$2:$AH$1001,0.25)</f>
        <v>1.1963603152432833</v>
      </c>
      <c r="BE21">
        <f ca="1">_xlfn.PERCENTILE.INC($AH$2:$AH$1001,0.3)</f>
        <v>1.2828207116582255</v>
      </c>
      <c r="BF21">
        <f ca="1">_xlfn.PERCENTILE.INC($AH$2:$AH$1001,0.35)</f>
        <v>1.3698515262732132</v>
      </c>
      <c r="BG21">
        <f ca="1">_xlfn.PERCENTILE.INC($AH$2:$AH$1001,0.4)</f>
        <v>1.4670835162952713</v>
      </c>
      <c r="BH21">
        <f ca="1">_xlfn.PERCENTILE.INC($AH$2:$AH$1001,0.45)</f>
        <v>1.5459899031919866</v>
      </c>
      <c r="BI21">
        <f ca="1">_xlfn.PERCENTILE.INC($AH$2:$AH$1001,0.5)</f>
        <v>1.6604815702366782</v>
      </c>
      <c r="BJ21">
        <f ca="1">_xlfn.PERCENTILE.INC($AH$2:$AH$1001,0.55)</f>
        <v>1.768183052435832</v>
      </c>
      <c r="BK21">
        <f ca="1">_xlfn.PERCENTILE.INC($AH$2:$AH$1001,0.6)</f>
        <v>1.8663032767279715</v>
      </c>
      <c r="BL21">
        <f ca="1">_xlfn.PERCENTILE.INC($AH$2:$AH$1001,0.65)</f>
        <v>1.967488429377114</v>
      </c>
      <c r="BM21">
        <f ca="1">_xlfn.PERCENTILE.INC($AH$2:$AH$1001,0.7)</f>
        <v>2.074489041010481</v>
      </c>
      <c r="BN21">
        <f ca="1">_xlfn.PERCENTILE.INC($AH$2:$AH$1001,0.75)</f>
        <v>2.2424460452737098</v>
      </c>
      <c r="BO21">
        <f ca="1">_xlfn.PERCENTILE.INC($AH$2:$AH$1001,0.8)</f>
        <v>2.4254788199498343</v>
      </c>
      <c r="BP21">
        <f ca="1">_xlfn.PERCENTILE.INC($AH$2:$AH$1001,0.85)</f>
        <v>2.6522752592402492</v>
      </c>
      <c r="BQ21">
        <f ca="1">_xlfn.PERCENTILE.INC($AH$2:$AH$1001,0.9)</f>
        <v>2.8996732078380045</v>
      </c>
      <c r="BR21">
        <f ca="1">_xlfn.PERCENTILE.INC($AH$2:$AH$1001,0.95)</f>
        <v>3.3217403547305215</v>
      </c>
      <c r="BS21">
        <f ca="1">_xlfn.PERCENTILE.INC($AH$2:$AH$1001,0.96)</f>
        <v>3.4680603492278625</v>
      </c>
      <c r="BT21">
        <f ca="1">_xlfn.PERCENTILE.INC($AH$2:$AH$1001,0.97)</f>
        <v>3.6071436148887073</v>
      </c>
      <c r="BU21">
        <f ca="1">_xlfn.PERCENTILE.INC($AH$2:$AH$1001,0.98)</f>
        <v>4.052850936739504</v>
      </c>
      <c r="BV21">
        <f ca="1">_xlfn.PERCENTILE.INC($AH$2:$AH$1001,0.99)</f>
        <v>4.3953107744976787</v>
      </c>
      <c r="BW21">
        <f ca="1">MAX($AH$2:$AH$1001)</f>
        <v>9.865071212658961</v>
      </c>
    </row>
    <row r="22" spans="1:75" x14ac:dyDescent="0.25">
      <c r="A22" s="9"/>
      <c r="H22" s="9"/>
      <c r="J22">
        <v>20</v>
      </c>
      <c r="K22">
        <f ca="1">SIMULATION!$D$3*SIMULATION!$D$17/$H2/(SIMULATION!$D$17-$I2)*(((EXP(-$I2*$J22))/(1-EXP(-SIMULATION!$D$4*$I2)))-(EXP(-SIMULATION!$D$17*$J22)/(1-EXP(-SIMULATION!$D$4*SIMULATION!$D$17))))</f>
        <v>1.2680582480908202</v>
      </c>
      <c r="L22">
        <v>0.48216627285090163</v>
      </c>
      <c r="M22">
        <f t="shared" ca="1" si="0"/>
        <v>1.8794731673306151</v>
      </c>
      <c r="N22" s="6">
        <v>21</v>
      </c>
      <c r="O22">
        <f ca="1">$M$502</f>
        <v>1.300393333331066</v>
      </c>
      <c r="P22">
        <f ca="1">$M$503</f>
        <v>2.0305219524389817</v>
      </c>
      <c r="Q22">
        <f ca="1">$M$504</f>
        <v>2.7846953084570916</v>
      </c>
      <c r="R22">
        <f ca="1">$M$505</f>
        <v>3.4264146854831372</v>
      </c>
      <c r="S22">
        <f ca="1">$M$506</f>
        <v>3.2622205659676085</v>
      </c>
      <c r="T22">
        <f ca="1">$M$507</f>
        <v>4.0234430327933364</v>
      </c>
      <c r="U22">
        <f ca="1">$M$508</f>
        <v>2.3779650834314361</v>
      </c>
      <c r="V22">
        <f ca="1">$M$509</f>
        <v>2.6806890862948873</v>
      </c>
      <c r="W22">
        <f ca="1">$M$510</f>
        <v>2.8562730031441426</v>
      </c>
      <c r="X22">
        <f ca="1">$M$511</f>
        <v>3.7053430656205086</v>
      </c>
      <c r="Y22">
        <f ca="1">$M$512</f>
        <v>2.917162532180368</v>
      </c>
      <c r="Z22">
        <f ca="1">$M$513</f>
        <v>3.3886087890107186</v>
      </c>
      <c r="AA22">
        <f ca="1">$M$514</f>
        <v>2.1229668607109939</v>
      </c>
      <c r="AB22">
        <f ca="1">$M$515</f>
        <v>3.0794532184706722</v>
      </c>
      <c r="AC22">
        <f ca="1">$M$516</f>
        <v>2.4374062688816784</v>
      </c>
      <c r="AD22">
        <f ca="1">$M$517</f>
        <v>2.4032316546436348</v>
      </c>
      <c r="AE22">
        <f ca="1">$M$518</f>
        <v>1.804660836485658</v>
      </c>
      <c r="AF22">
        <f ca="1">$M$519</f>
        <v>2.0205066329216872</v>
      </c>
      <c r="AG22">
        <f ca="1">$M$520</f>
        <v>1.3381550217718396</v>
      </c>
      <c r="AH22">
        <f ca="1">$M$521</f>
        <v>2.2740646342238273</v>
      </c>
      <c r="AI22">
        <f ca="1">$M$522</f>
        <v>1.8224664495382608</v>
      </c>
      <c r="AJ22">
        <f ca="1">$M$523</f>
        <v>2.1892116327249944</v>
      </c>
      <c r="AK22">
        <f ca="1">$M$524</f>
        <v>1.3461625532733694</v>
      </c>
      <c r="AL22">
        <f ca="1">$M$525</f>
        <v>1.3013547757805264</v>
      </c>
      <c r="AM22">
        <f ca="1">$M$526</f>
        <v>0.7547916033200025</v>
      </c>
      <c r="AT22">
        <v>20</v>
      </c>
      <c r="AU22">
        <f ca="1">MIN($AI$2:$AI$1001)</f>
        <v>3.9772858430702114E-2</v>
      </c>
      <c r="AV22">
        <f ca="1">_xlfn.PERCENTILE.INC($AI$2:$AI$1001,0.01)</f>
        <v>0.27350912928460913</v>
      </c>
      <c r="AW22">
        <f ca="1">_xlfn.PERCENTILE.INC($AI$2:$AI$1001,0.02)</f>
        <v>0.39449097129053884</v>
      </c>
      <c r="AX22">
        <f ca="1">_xlfn.PERCENTILE.INC($AI$2:$AI$1001,0.03)</f>
        <v>0.47192287898682694</v>
      </c>
      <c r="AY22">
        <f ca="1">_xlfn.PERCENTILE.INC($AI$2:$AI$1001,0.04)</f>
        <v>0.54380682973560046</v>
      </c>
      <c r="AZ22">
        <f ca="1">_xlfn.PERCENTILE.INC($AI$2:$AI$1001,0.05)</f>
        <v>0.56720206244916727</v>
      </c>
      <c r="BA22">
        <f ca="1">_xlfn.PERCENTILE.INC($AI$2:$AI$1001,0.1)</f>
        <v>0.79057469391037161</v>
      </c>
      <c r="BB22">
        <f ca="1">_xlfn.PERCENTILE.INC($AI$2:$AI$1001,0.15)</f>
        <v>0.90840999256476063</v>
      </c>
      <c r="BC22">
        <f ca="1">_xlfn.PERCENTILE.INC($AI$2:$AI$1001,0.2)</f>
        <v>1.0075256000686845</v>
      </c>
      <c r="BD22">
        <f ca="1">_xlfn.PERCENTILE.INC($AI$2:$AI$1001,0.25)</f>
        <v>1.0990185198073656</v>
      </c>
      <c r="BE22">
        <f ca="1">_xlfn.PERCENTILE.INC($AI$2:$AI$1001,0.3)</f>
        <v>1.1766800891908098</v>
      </c>
      <c r="BF22">
        <f ca="1">_xlfn.PERCENTILE.INC($AI$2:$AI$1001,0.35)</f>
        <v>1.2599357297544476</v>
      </c>
      <c r="BG22">
        <f ca="1">_xlfn.PERCENTILE.INC($AI$2:$AI$1001,0.4)</f>
        <v>1.3630072323054012</v>
      </c>
      <c r="BH22">
        <f ca="1">_xlfn.PERCENTILE.INC($AI$2:$AI$1001,0.45)</f>
        <v>1.4616131553374694</v>
      </c>
      <c r="BI22">
        <f ca="1">_xlfn.PERCENTILE.INC($AI$2:$AI$1001,0.5)</f>
        <v>1.5765277090192913</v>
      </c>
      <c r="BJ22">
        <f ca="1">_xlfn.PERCENTILE.INC($AI$2:$AI$1001,0.55)</f>
        <v>1.6650376696110756</v>
      </c>
      <c r="BK22">
        <f ca="1">_xlfn.PERCENTILE.INC($AI$2:$AI$1001,0.6)</f>
        <v>1.7984742491623025</v>
      </c>
      <c r="BL22">
        <f ca="1">_xlfn.PERCENTILE.INC($AI$2:$AI$1001,0.65)</f>
        <v>1.9486992883933887</v>
      </c>
      <c r="BM22">
        <f ca="1">_xlfn.PERCENTILE.INC($AI$2:$AI$1001,0.7)</f>
        <v>2.0762728629415732</v>
      </c>
      <c r="BN22">
        <f ca="1">_xlfn.PERCENTILE.INC($AI$2:$AI$1001,0.75)</f>
        <v>2.2017378951700031</v>
      </c>
      <c r="BO22">
        <f ca="1">_xlfn.PERCENTILE.INC($AI$2:$AI$1001,0.8)</f>
        <v>2.334995097743223</v>
      </c>
      <c r="BP22">
        <f ca="1">_xlfn.PERCENTILE.INC($AI$2:$AI$1001,0.85)</f>
        <v>2.5248364930160454</v>
      </c>
      <c r="BQ22">
        <f ca="1">_xlfn.PERCENTILE.INC($AI$2:$AI$1001,0.9)</f>
        <v>2.7306357657371354</v>
      </c>
      <c r="BR22">
        <f ca="1">_xlfn.PERCENTILE.INC($AI$2:$AI$1001,0.95)</f>
        <v>3.1743807537519171</v>
      </c>
      <c r="BS22">
        <f ca="1">_xlfn.PERCENTILE.INC($AI$2:$AI$1001,0.96)</f>
        <v>3.4678516541537738</v>
      </c>
      <c r="BT22">
        <f ca="1">_xlfn.PERCENTILE.INC($AI$2:$AI$1001,0.97)</f>
        <v>3.6386791355519961</v>
      </c>
      <c r="BU22">
        <f ca="1">_xlfn.PERCENTILE.INC($AI$2:$AI$1001,0.98)</f>
        <v>3.8155111476833246</v>
      </c>
      <c r="BV22">
        <f ca="1">_xlfn.PERCENTILE.INC($AI$2:$AI$1001,0.99)</f>
        <v>4.2354615740845878</v>
      </c>
      <c r="BW22">
        <f ca="1">MAX($AI$2:$AI$1001)</f>
        <v>9.7593250526529971</v>
      </c>
    </row>
    <row r="23" spans="1:75" x14ac:dyDescent="0.25">
      <c r="A23" s="9"/>
      <c r="H23" s="9"/>
      <c r="J23">
        <v>21</v>
      </c>
      <c r="K23">
        <f ca="1">SIMULATION!$D$3*SIMULATION!$D$17/$H2/(SIMULATION!$D$17-$I2)*(((EXP(-$I2*$J23))/(1-EXP(-SIMULATION!$D$4*$I2)))-(EXP(-SIMULATION!$D$17*$J23)/(1-EXP(-SIMULATION!$D$4*SIMULATION!$D$17))))</f>
        <v>1.1992822180850553</v>
      </c>
      <c r="L23">
        <v>4.6167761298261979E-3</v>
      </c>
      <c r="M23">
        <f t="shared" ca="1" si="0"/>
        <v>1.2048190356024353</v>
      </c>
      <c r="N23" s="6">
        <v>22</v>
      </c>
      <c r="O23">
        <f ca="1">$M$527</f>
        <v>0.41856923202233454</v>
      </c>
      <c r="P23">
        <f ca="1">$M$528</f>
        <v>2.4240827260484319</v>
      </c>
      <c r="Q23">
        <f ca="1">$M$529</f>
        <v>0.91695157531325955</v>
      </c>
      <c r="R23">
        <f ca="1">$M$530</f>
        <v>3.9530226218149829</v>
      </c>
      <c r="S23">
        <f ca="1">$M$531</f>
        <v>3.516921640037423</v>
      </c>
      <c r="T23">
        <f ca="1">$M$532</f>
        <v>3.2508860937620634</v>
      </c>
      <c r="U23">
        <f ca="1">$M$533</f>
        <v>2.3898327152989154</v>
      </c>
      <c r="V23">
        <f ca="1">$M$534</f>
        <v>1.9818888797324956</v>
      </c>
      <c r="W23">
        <f ca="1">$M$535</f>
        <v>3.4182068904819394</v>
      </c>
      <c r="X23">
        <f ca="1">$M$536</f>
        <v>2.0921297101537188</v>
      </c>
      <c r="Y23">
        <f ca="1">$M$537</f>
        <v>2.1566256101947063</v>
      </c>
      <c r="Z23">
        <f ca="1">$M$538</f>
        <v>2.8117308281702256</v>
      </c>
      <c r="AA23">
        <f ca="1">$M$539</f>
        <v>1.8195096627138616</v>
      </c>
      <c r="AB23">
        <f ca="1">$M$540</f>
        <v>2.1206197805378268</v>
      </c>
      <c r="AC23">
        <f ca="1">$M$541</f>
        <v>1.683489193538789</v>
      </c>
      <c r="AD23">
        <f ca="1">$M$542</f>
        <v>0.76889239175991653</v>
      </c>
      <c r="AE23">
        <f ca="1">$M$543</f>
        <v>0.94772796974430173</v>
      </c>
      <c r="AF23">
        <f ca="1">$M$544</f>
        <v>0.88644788785471407</v>
      </c>
      <c r="AG23">
        <f ca="1">$M$545</f>
        <v>0.87660713641606647</v>
      </c>
      <c r="AH23">
        <f ca="1">$M$546</f>
        <v>0.96158592575021462</v>
      </c>
      <c r="AI23">
        <f ca="1">$M$547</f>
        <v>0.75577472747816932</v>
      </c>
      <c r="AJ23">
        <f ca="1">$M$548</f>
        <v>0.41567864598889515</v>
      </c>
      <c r="AK23">
        <f ca="1">$M$549</f>
        <v>0.39951258963392994</v>
      </c>
      <c r="AL23">
        <f ca="1">$M$550</f>
        <v>0.36214481398906923</v>
      </c>
      <c r="AM23">
        <f ca="1">$M$551</f>
        <v>0.46748862238112099</v>
      </c>
      <c r="AT23">
        <v>21</v>
      </c>
      <c r="AU23">
        <f ca="1">MIN($AJ$2:$AJ$1001)</f>
        <v>2.6231119226080124E-2</v>
      </c>
      <c r="AV23">
        <f ca="1">_xlfn.PERCENTILE.INC($AJ$2:$AJ$1001,0.01)</f>
        <v>0.21629923866734985</v>
      </c>
      <c r="AW23">
        <f ca="1">_xlfn.PERCENTILE.INC($AJ$2:$AJ$1001,0.02)</f>
        <v>0.28379781699141632</v>
      </c>
      <c r="AX23">
        <f ca="1">_xlfn.PERCENTILE.INC($AJ$2:$AJ$1001,0.03)</f>
        <v>0.3726813924411837</v>
      </c>
      <c r="AY23">
        <f ca="1">_xlfn.PERCENTILE.INC($AJ$2:$AJ$1001,0.04)</f>
        <v>0.40849855967890719</v>
      </c>
      <c r="AZ23">
        <f ca="1">_xlfn.PERCENTILE.INC($AJ$2:$AJ$1001,0.05)</f>
        <v>0.46650242248599144</v>
      </c>
      <c r="BA23">
        <f ca="1">_xlfn.PERCENTILE.INC($AJ$2:$AJ$1001,0.1)</f>
        <v>0.65536619112629113</v>
      </c>
      <c r="BB23">
        <f ca="1">_xlfn.PERCENTILE.INC($AJ$2:$AJ$1001,0.15)</f>
        <v>0.80736283759484051</v>
      </c>
      <c r="BC23">
        <f ca="1">_xlfn.PERCENTILE.INC($AJ$2:$AJ$1001,0.2)</f>
        <v>0.93465418623246743</v>
      </c>
      <c r="BD23">
        <f ca="1">_xlfn.PERCENTILE.INC($AJ$2:$AJ$1001,0.25)</f>
        <v>1.0362157395293035</v>
      </c>
      <c r="BE23">
        <f ca="1">_xlfn.PERCENTILE.INC($AJ$2:$AJ$1001,0.3)</f>
        <v>1.129927982330011</v>
      </c>
      <c r="BF23">
        <f ca="1">_xlfn.PERCENTILE.INC($AJ$2:$AJ$1001,0.35)</f>
        <v>1.2248757398426244</v>
      </c>
      <c r="BG23">
        <f ca="1">_xlfn.PERCENTILE.INC($AJ$2:$AJ$1001,0.4)</f>
        <v>1.3389001860690308</v>
      </c>
      <c r="BH23">
        <f ca="1">_xlfn.PERCENTILE.INC($AJ$2:$AJ$1001,0.45)</f>
        <v>1.4368261892276186</v>
      </c>
      <c r="BI23">
        <f ca="1">_xlfn.PERCENTILE.INC($AJ$2:$AJ$1001,0.5)</f>
        <v>1.5339429304041192</v>
      </c>
      <c r="BJ23">
        <f ca="1">_xlfn.PERCENTILE.INC($AJ$2:$AJ$1001,0.55)</f>
        <v>1.6239585543293209</v>
      </c>
      <c r="BK23">
        <f ca="1">_xlfn.PERCENTILE.INC($AJ$2:$AJ$1001,0.6)</f>
        <v>1.7248382842470722</v>
      </c>
      <c r="BL23">
        <f ca="1">_xlfn.PERCENTILE.INC($AJ$2:$AJ$1001,0.65)</f>
        <v>1.8485829943447927</v>
      </c>
      <c r="BM23">
        <f ca="1">_xlfn.PERCENTILE.INC($AJ$2:$AJ$1001,0.7)</f>
        <v>2.0039797660411289</v>
      </c>
      <c r="BN23">
        <f ca="1">_xlfn.PERCENTILE.INC($AJ$2:$AJ$1001,0.75)</f>
        <v>2.1573979865967541</v>
      </c>
      <c r="BO23">
        <f ca="1">_xlfn.PERCENTILE.INC($AJ$2:$AJ$1001,0.8)</f>
        <v>2.2993432898580961</v>
      </c>
      <c r="BP23">
        <f ca="1">_xlfn.PERCENTILE.INC($AJ$2:$AJ$1001,0.85)</f>
        <v>2.4807006595197998</v>
      </c>
      <c r="BQ23">
        <f ca="1">_xlfn.PERCENTILE.INC($AJ$2:$AJ$1001,0.9)</f>
        <v>2.7408483070925782</v>
      </c>
      <c r="BR23">
        <f ca="1">_xlfn.PERCENTILE.INC($AJ$2:$AJ$1001,0.95)</f>
        <v>3.1339867358751148</v>
      </c>
      <c r="BS23">
        <f ca="1">_xlfn.PERCENTILE.INC($AJ$2:$AJ$1001,0.96)</f>
        <v>3.2976383463940038</v>
      </c>
      <c r="BT23">
        <f ca="1">_xlfn.PERCENTILE.INC($AJ$2:$AJ$1001,0.97)</f>
        <v>3.4939776390830031</v>
      </c>
      <c r="BU23">
        <f ca="1">_xlfn.PERCENTILE.INC($AJ$2:$AJ$1001,0.98)</f>
        <v>3.7333165559024488</v>
      </c>
      <c r="BV23">
        <f ca="1">_xlfn.PERCENTILE.INC($AJ$2:$AJ$1001,0.99)</f>
        <v>4.2458184269743313</v>
      </c>
      <c r="BW23">
        <f ca="1">MAX($AJ$2:$AJ$1001)</f>
        <v>9.7536665835330005</v>
      </c>
    </row>
    <row r="24" spans="1:75" x14ac:dyDescent="0.25">
      <c r="A24" s="9"/>
      <c r="H24" s="9"/>
      <c r="J24">
        <v>22</v>
      </c>
      <c r="K24">
        <f ca="1">SIMULATION!$D$3*SIMULATION!$D$17/$H2/(SIMULATION!$D$17-$I2)*(((EXP(-$I2*$J24))/(1-EXP(-SIMULATION!$D$4*$I2)))-(EXP(-SIMULATION!$D$17*$J24)/(1-EXP(-SIMULATION!$D$4*SIMULATION!$D$17))))</f>
        <v>1.1342001195171161</v>
      </c>
      <c r="L24">
        <v>9.0305349889796306E-3</v>
      </c>
      <c r="M24">
        <f t="shared" ca="1" si="0"/>
        <v>1.1444425533809204</v>
      </c>
      <c r="N24" s="6">
        <v>23</v>
      </c>
      <c r="O24">
        <f ca="1">$M$552</f>
        <v>0.3994721610824854</v>
      </c>
      <c r="P24">
        <f ca="1">$M$553</f>
        <v>1.0021612093587469</v>
      </c>
      <c r="Q24">
        <f ca="1">$M$554</f>
        <v>2.4979189183185411</v>
      </c>
      <c r="R24">
        <f ca="1">$M$555</f>
        <v>2.6664601339131089</v>
      </c>
      <c r="S24">
        <f ca="1">$M$556</f>
        <v>2.447840211082196</v>
      </c>
      <c r="T24">
        <f ca="1">$M$557</f>
        <v>2.1554734273172693</v>
      </c>
      <c r="U24">
        <f ca="1">$M$558</f>
        <v>2.7512768277188435</v>
      </c>
      <c r="V24">
        <f ca="1">$M$559</f>
        <v>1.6061568783236682</v>
      </c>
      <c r="W24">
        <f ca="1">$M$560</f>
        <v>2.4475051515397732</v>
      </c>
      <c r="X24">
        <f ca="1">$M$561</f>
        <v>1.9178370393036854</v>
      </c>
      <c r="Y24">
        <f ca="1">$M$562</f>
        <v>2.5163131916396542</v>
      </c>
      <c r="Z24">
        <f ca="1">$M$563</f>
        <v>2.2973244460532829</v>
      </c>
      <c r="AA24">
        <f ca="1">$M$564</f>
        <v>1.5619404941806081</v>
      </c>
      <c r="AB24">
        <f ca="1">$M$565</f>
        <v>0.69983630234823213</v>
      </c>
      <c r="AC24">
        <f ca="1">$M$566</f>
        <v>2.2517856916674521</v>
      </c>
      <c r="AD24">
        <f ca="1">$M$567</f>
        <v>1.3519742295899086</v>
      </c>
      <c r="AE24">
        <f ca="1">$M$568</f>
        <v>1.5860676770057183</v>
      </c>
      <c r="AF24">
        <f ca="1">$M$569</f>
        <v>1.2931633376640774</v>
      </c>
      <c r="AG24">
        <f ca="1">$M$570</f>
        <v>1.4983481804102565</v>
      </c>
      <c r="AH24">
        <f ca="1">$M$571</f>
        <v>1.6813066789890345</v>
      </c>
      <c r="AI24">
        <f ca="1">$M$572</f>
        <v>1.052190419550965</v>
      </c>
      <c r="AJ24">
        <f ca="1">$M$573</f>
        <v>1.0147593872662237</v>
      </c>
      <c r="AK24">
        <f ca="1">$M$574</f>
        <v>1.2566190376522521</v>
      </c>
      <c r="AL24">
        <f ca="1">$M$575</f>
        <v>0.78010163186449177</v>
      </c>
      <c r="AM24">
        <f ca="1">$M$576</f>
        <v>0.8054784945306831</v>
      </c>
      <c r="AT24">
        <v>22</v>
      </c>
      <c r="AU24">
        <f ca="1">MIN($AK$2:$AK$1001)</f>
        <v>3.0568185160750071E-2</v>
      </c>
      <c r="AV24">
        <f ca="1">_xlfn.PERCENTILE.INC($AK$2:$AK$1001,0.01)</f>
        <v>0.17377487100649594</v>
      </c>
      <c r="AW24">
        <f ca="1">_xlfn.PERCENTILE.INC($AK$2:$AK$1001,0.02)</f>
        <v>0.24035265955347945</v>
      </c>
      <c r="AX24">
        <f ca="1">_xlfn.PERCENTILE.INC($AK$2:$AK$1001,0.03)</f>
        <v>0.28305833016663406</v>
      </c>
      <c r="AY24">
        <f ca="1">_xlfn.PERCENTILE.INC($AK$2:$AK$1001,0.04)</f>
        <v>0.35254144554782924</v>
      </c>
      <c r="AZ24">
        <f ca="1">_xlfn.PERCENTILE.INC($AK$2:$AK$1001,0.05)</f>
        <v>0.40263849192991874</v>
      </c>
      <c r="BA24">
        <f ca="1">_xlfn.PERCENTILE.INC($AK$2:$AK$1001,0.1)</f>
        <v>0.59660189027882948</v>
      </c>
      <c r="BB24">
        <f ca="1">_xlfn.PERCENTILE.INC($AK$2:$AK$1001,0.15)</f>
        <v>0.75426179030322626</v>
      </c>
      <c r="BC24">
        <f ca="1">_xlfn.PERCENTILE.INC($AK$2:$AK$1001,0.2)</f>
        <v>0.87977092867778439</v>
      </c>
      <c r="BD24">
        <f ca="1">_xlfn.PERCENTILE.INC($AK$2:$AK$1001,0.25)</f>
        <v>0.98061963294941434</v>
      </c>
      <c r="BE24">
        <f ca="1">_xlfn.PERCENTILE.INC($AK$2:$AK$1001,0.3)</f>
        <v>1.0676031702723707</v>
      </c>
      <c r="BF24">
        <f ca="1">_xlfn.PERCENTILE.INC($AK$2:$AK$1001,0.35)</f>
        <v>1.1744526514710838</v>
      </c>
      <c r="BG24">
        <f ca="1">_xlfn.PERCENTILE.INC($AK$2:$AK$1001,0.4)</f>
        <v>1.2558571447770055</v>
      </c>
      <c r="BH24">
        <f ca="1">_xlfn.PERCENTILE.INC($AK$2:$AK$1001,0.45)</f>
        <v>1.3547234277192279</v>
      </c>
      <c r="BI24">
        <f ca="1">_xlfn.PERCENTILE.INC($AK$2:$AK$1001,0.5)</f>
        <v>1.4388891552746934</v>
      </c>
      <c r="BJ24">
        <f ca="1">_xlfn.PERCENTILE.INC($AK$2:$AK$1001,0.55)</f>
        <v>1.5445606779206327</v>
      </c>
      <c r="BK24">
        <f ca="1">_xlfn.PERCENTILE.INC($AK$2:$AK$1001,0.6)</f>
        <v>1.6552716187994079</v>
      </c>
      <c r="BL24">
        <f ca="1">_xlfn.PERCENTILE.INC($AK$2:$AK$1001,0.65)</f>
        <v>1.7808411567219484</v>
      </c>
      <c r="BM24">
        <f ca="1">_xlfn.PERCENTILE.INC($AK$2:$AK$1001,0.7)</f>
        <v>1.9042921661595285</v>
      </c>
      <c r="BN24">
        <f ca="1">_xlfn.PERCENTILE.INC($AK$2:$AK$1001,0.75)</f>
        <v>2.0398665896942947</v>
      </c>
      <c r="BO24">
        <f ca="1">_xlfn.PERCENTILE.INC($AK$2:$AK$1001,0.8)</f>
        <v>2.2129468445279894</v>
      </c>
      <c r="BP24">
        <f ca="1">_xlfn.PERCENTILE.INC($AK$2:$AK$1001,0.85)</f>
        <v>2.3941695124313536</v>
      </c>
      <c r="BQ24">
        <f ca="1">_xlfn.PERCENTILE.INC($AK$2:$AK$1001,0.9)</f>
        <v>2.6851504686383043</v>
      </c>
      <c r="BR24">
        <f ca="1">_xlfn.PERCENTILE.INC($AK$2:$AK$1001,0.95)</f>
        <v>3.1979411167842664</v>
      </c>
      <c r="BS24">
        <f ca="1">_xlfn.PERCENTILE.INC($AK$2:$AK$1001,0.96)</f>
        <v>3.3688719001698293</v>
      </c>
      <c r="BT24">
        <f ca="1">_xlfn.PERCENTILE.INC($AK$2:$AK$1001,0.97)</f>
        <v>3.5668842560430458</v>
      </c>
      <c r="BU24">
        <f ca="1">_xlfn.PERCENTILE.INC($AK$2:$AK$1001,0.98)</f>
        <v>3.7654501338458823</v>
      </c>
      <c r="BV24">
        <f ca="1">_xlfn.PERCENTILE.INC($AK$2:$AK$1001,0.99)</f>
        <v>4.2015133990687632</v>
      </c>
      <c r="BW24">
        <f ca="1">MAX($AK$2:$AK$1001)</f>
        <v>7.0551390568377688</v>
      </c>
    </row>
    <row r="25" spans="1:75" x14ac:dyDescent="0.25">
      <c r="A25" s="9"/>
      <c r="H25" s="9"/>
      <c r="J25">
        <v>23</v>
      </c>
      <c r="K25">
        <f ca="1">SIMULATION!$D$3*SIMULATION!$D$17/$H2/(SIMULATION!$D$17-$I2)*(((EXP(-$I2*$J25))/(1-EXP(-SIMULATION!$D$4*$I2)))-(EXP(-SIMULATION!$D$17*$J25)/(1-EXP(-SIMULATION!$D$4*SIMULATION!$D$17))))</f>
        <v>1.0726266111413556</v>
      </c>
      <c r="L25">
        <v>0.1784719285418086</v>
      </c>
      <c r="M25">
        <f t="shared" ca="1" si="0"/>
        <v>1.2640603510370179</v>
      </c>
      <c r="N25" s="6">
        <v>24</v>
      </c>
      <c r="O25">
        <f ca="1">$M$577</f>
        <v>1.01350821649034</v>
      </c>
      <c r="P25">
        <f ca="1">$M$578</f>
        <v>2.6619819354938894</v>
      </c>
      <c r="Q25">
        <f ca="1">$M$579</f>
        <v>1.8887977885772071</v>
      </c>
      <c r="R25">
        <f ca="1">$M$580</f>
        <v>2.816306329194755</v>
      </c>
      <c r="S25">
        <f ca="1">$M$581</f>
        <v>3.6247060013073322</v>
      </c>
      <c r="T25">
        <f ca="1">$M$582</f>
        <v>2.5797723295702744</v>
      </c>
      <c r="U25">
        <f ca="1">$M$583</f>
        <v>4.6141463079010068</v>
      </c>
      <c r="V25">
        <f ca="1">$M$584</f>
        <v>4.6786893175595345</v>
      </c>
      <c r="W25">
        <f ca="1">$M$585</f>
        <v>3.5964857084352007</v>
      </c>
      <c r="X25">
        <f ca="1">$M$586</f>
        <v>3.1627583986662406</v>
      </c>
      <c r="Y25">
        <f ca="1">$M$587</f>
        <v>3.1183145252649611</v>
      </c>
      <c r="Z25">
        <f ca="1">$M$588</f>
        <v>2.694981620698699</v>
      </c>
      <c r="AA25">
        <f ca="1">$M$589</f>
        <v>1.7888958566754261</v>
      </c>
      <c r="AB25">
        <f ca="1">$M$590</f>
        <v>3.5676350605495317</v>
      </c>
      <c r="AC25">
        <f ca="1">$M$591</f>
        <v>3.182600263082823</v>
      </c>
      <c r="AD25">
        <f ca="1">$M$592</f>
        <v>3.0260038537826608</v>
      </c>
      <c r="AE25">
        <f ca="1">$M$593</f>
        <v>2.2531713513569969</v>
      </c>
      <c r="AF25">
        <f ca="1">$M$594</f>
        <v>2.7539136370711907</v>
      </c>
      <c r="AG25">
        <f ca="1">$M$595</f>
        <v>1.9410230044849355</v>
      </c>
      <c r="AH25">
        <f ca="1">$M$596</f>
        <v>1.0966912964493947</v>
      </c>
      <c r="AI25">
        <f ca="1">$M$597</f>
        <v>1.7155830274768606</v>
      </c>
      <c r="AJ25">
        <f ca="1">$M$598</f>
        <v>1.8215406454171388</v>
      </c>
      <c r="AK25">
        <f ca="1">$M$599</f>
        <v>0.97396211684669276</v>
      </c>
      <c r="AL25">
        <f ca="1">$M$600</f>
        <v>1.4362683423617697</v>
      </c>
      <c r="AM25">
        <f ca="1">$M$601</f>
        <v>1.8521809673093301</v>
      </c>
      <c r="AT25">
        <v>23</v>
      </c>
      <c r="AU25">
        <f ca="1">MIN($AL$2:$AL$1001)</f>
        <v>2.7883470871479514E-2</v>
      </c>
      <c r="AV25">
        <f ca="1">_xlfn.PERCENTILE.INC($AL$2:$AL$1001,0.01)</f>
        <v>0.1418769425941328</v>
      </c>
      <c r="AW25">
        <f ca="1">_xlfn.PERCENTILE.INC($AL$2:$AL$1001,0.02)</f>
        <v>0.22950999510080133</v>
      </c>
      <c r="AX25">
        <f ca="1">_xlfn.PERCENTILE.INC($AL$2:$AL$1001,0.03)</f>
        <v>0.26113483213735178</v>
      </c>
      <c r="AY25">
        <f ca="1">_xlfn.PERCENTILE.INC($AL$2:$AL$1001,0.04)</f>
        <v>0.34098040958826026</v>
      </c>
      <c r="AZ25">
        <f ca="1">_xlfn.PERCENTILE.INC($AL$2:$AL$1001,0.05)</f>
        <v>0.37505180604082167</v>
      </c>
      <c r="BA25">
        <f ca="1">_xlfn.PERCENTILE.INC($AL$2:$AL$1001,0.1)</f>
        <v>0.53932185382802544</v>
      </c>
      <c r="BB25">
        <f ca="1">_xlfn.PERCENTILE.INC($AL$2:$AL$1001,0.15)</f>
        <v>0.67052778366684218</v>
      </c>
      <c r="BC25">
        <f ca="1">_xlfn.PERCENTILE.INC($AL$2:$AL$1001,0.2)</f>
        <v>0.80007094509312737</v>
      </c>
      <c r="BD25">
        <f ca="1">_xlfn.PERCENTILE.INC($AL$2:$AL$1001,0.25)</f>
        <v>0.89892037033209204</v>
      </c>
      <c r="BE25">
        <f ca="1">_xlfn.PERCENTILE.INC($AL$2:$AL$1001,0.3)</f>
        <v>1.0081482016309353</v>
      </c>
      <c r="BF25">
        <f ca="1">_xlfn.PERCENTILE.INC($AL$2:$AL$1001,0.35)</f>
        <v>1.1071839055321142</v>
      </c>
      <c r="BG25">
        <f ca="1">_xlfn.PERCENTILE.INC($AL$2:$AL$1001,0.4)</f>
        <v>1.1845480372879713</v>
      </c>
      <c r="BH25">
        <f ca="1">_xlfn.PERCENTILE.INC($AL$2:$AL$1001,0.45)</f>
        <v>1.2827674176648813</v>
      </c>
      <c r="BI25">
        <f ca="1">_xlfn.PERCENTILE.INC($AL$2:$AL$1001,0.5)</f>
        <v>1.3979086392543141</v>
      </c>
      <c r="BJ25">
        <f ca="1">_xlfn.PERCENTILE.INC($AL$2:$AL$1001,0.55)</f>
        <v>1.4857642834758245</v>
      </c>
      <c r="BK25">
        <f ca="1">_xlfn.PERCENTILE.INC($AL$2:$AL$1001,0.6)</f>
        <v>1.5829249609671201</v>
      </c>
      <c r="BL25">
        <f ca="1">_xlfn.PERCENTILE.INC($AL$2:$AL$1001,0.65)</f>
        <v>1.6990195880783998</v>
      </c>
      <c r="BM25">
        <f ca="1">_xlfn.PERCENTILE.INC($AL$2:$AL$1001,0.7)</f>
        <v>1.7778544704016896</v>
      </c>
      <c r="BN25">
        <f ca="1">_xlfn.PERCENTILE.INC($AL$2:$AL$1001,0.75)</f>
        <v>1.9338664992513754</v>
      </c>
      <c r="BO25">
        <f ca="1">_xlfn.PERCENTILE.INC($AL$2:$AL$1001,0.8)</f>
        <v>2.0821234275091491</v>
      </c>
      <c r="BP25">
        <f ca="1">_xlfn.PERCENTILE.INC($AL$2:$AL$1001,0.85)</f>
        <v>2.3171720929190371</v>
      </c>
      <c r="BQ25">
        <f ca="1">_xlfn.PERCENTILE.INC($AL$2:$AL$1001,0.9)</f>
        <v>2.5680376819681703</v>
      </c>
      <c r="BR25">
        <f ca="1">_xlfn.PERCENTILE.INC($AL$2:$AL$1001,0.95)</f>
        <v>3.1681048247658605</v>
      </c>
      <c r="BS25">
        <f ca="1">_xlfn.PERCENTILE.INC($AL$2:$AL$1001,0.96)</f>
        <v>3.2760431958978473</v>
      </c>
      <c r="BT25">
        <f ca="1">_xlfn.PERCENTILE.INC($AL$2:$AL$1001,0.97)</f>
        <v>3.5133808954535346</v>
      </c>
      <c r="BU25">
        <f ca="1">_xlfn.PERCENTILE.INC($AL$2:$AL$1001,0.98)</f>
        <v>3.8504028680188722</v>
      </c>
      <c r="BV25">
        <f ca="1">_xlfn.PERCENTILE.INC($AL$2:$AL$1001,0.99)</f>
        <v>4.294907299968985</v>
      </c>
      <c r="BW25">
        <f ca="1">MAX($AL$2:$AL$1001)</f>
        <v>6.4017217293607098</v>
      </c>
    </row>
    <row r="26" spans="1:75" x14ac:dyDescent="0.25">
      <c r="A26" s="9"/>
      <c r="H26" s="9"/>
      <c r="J26">
        <v>24</v>
      </c>
      <c r="K26">
        <f ca="1">SIMULATION!$D$3*SIMULATION!$D$17/$H2/(SIMULATION!$D$17-$I2)*(((EXP(-$I2*$J26))/(1-EXP(-SIMULATION!$D$4*$I2)))-(EXP(-SIMULATION!$D$17*$J26)/(1-EXP(-SIMULATION!$D$4*SIMULATION!$D$17))))</f>
        <v>1.0143809066371228</v>
      </c>
      <c r="L26">
        <v>0.18708557368979487</v>
      </c>
      <c r="M26">
        <f t="shared" ca="1" si="0"/>
        <v>1.2041569404953032</v>
      </c>
      <c r="N26" s="6">
        <v>25</v>
      </c>
      <c r="O26">
        <f ca="1">$M$602</f>
        <v>1.7928281530285175</v>
      </c>
      <c r="P26">
        <f ca="1">$M$603</f>
        <v>2.6863658179245289</v>
      </c>
      <c r="Q26">
        <f ca="1">$M$604</f>
        <v>2.1471527897308134</v>
      </c>
      <c r="R26">
        <f ca="1">$M$605</f>
        <v>2.0230373127312329</v>
      </c>
      <c r="S26">
        <f ca="1">$M$606</f>
        <v>2.4562331859571946</v>
      </c>
      <c r="T26">
        <f ca="1">$M$607</f>
        <v>3.4929138924300327</v>
      </c>
      <c r="U26">
        <f ca="1">$M$608</f>
        <v>2.7748202375322966</v>
      </c>
      <c r="V26">
        <f ca="1">$M$609</f>
        <v>2.7798644663959857</v>
      </c>
      <c r="W26">
        <f ca="1">$M$610</f>
        <v>1.3970241146492921</v>
      </c>
      <c r="X26">
        <f ca="1">$M$611</f>
        <v>3.5252165088275835</v>
      </c>
      <c r="Y26">
        <f ca="1">$M$612</f>
        <v>2.6866068833605428</v>
      </c>
      <c r="Z26">
        <f ca="1">$M$613</f>
        <v>2.7935136325017775</v>
      </c>
      <c r="AA26">
        <f ca="1">$M$614</f>
        <v>1.565564250085606</v>
      </c>
      <c r="AB26">
        <f ca="1">$M$615</f>
        <v>2.5192808787820686</v>
      </c>
      <c r="AC26">
        <f ca="1">$M$616</f>
        <v>3.6864950090989899</v>
      </c>
      <c r="AD26">
        <f ca="1">$M$617</f>
        <v>4.1057882838970841</v>
      </c>
      <c r="AE26">
        <f ca="1">$M$618</f>
        <v>1.5487796815746675</v>
      </c>
      <c r="AF26">
        <f ca="1">$M$619</f>
        <v>1.4574591230350153</v>
      </c>
      <c r="AG26">
        <f ca="1">$M$620</f>
        <v>2.4686400914038575</v>
      </c>
      <c r="AH26">
        <f ca="1">$M$621</f>
        <v>2.4017732915704393</v>
      </c>
      <c r="AI26">
        <f ca="1">$M$622</f>
        <v>2.2727975350301404</v>
      </c>
      <c r="AJ26">
        <f ca="1">$M$623</f>
        <v>3.5537863022453298</v>
      </c>
      <c r="AK26">
        <f ca="1">$M$624</f>
        <v>2.2508700572494109</v>
      </c>
      <c r="AL26">
        <f ca="1">$M$625</f>
        <v>1.6624693313449932</v>
      </c>
      <c r="AM26">
        <f ca="1">$M$626</f>
        <v>2.0656204308037438</v>
      </c>
      <c r="AT26">
        <v>24</v>
      </c>
      <c r="AU26">
        <f ca="1">MIN($AM$2:$AM$1001)</f>
        <v>1.3589739778774876E-2</v>
      </c>
      <c r="AV26">
        <f ca="1">_xlfn.PERCENTILE.INC($AM$2:$AM$1001,0.01)</f>
        <v>0.12546526519948625</v>
      </c>
      <c r="AW26">
        <f ca="1">_xlfn.PERCENTILE.INC($AM$2:$AM$1001,0.02)</f>
        <v>0.18374589043661452</v>
      </c>
      <c r="AX26">
        <f ca="1">_xlfn.PERCENTILE.INC($AM$2:$AM$1001,0.03)</f>
        <v>0.25566148844241998</v>
      </c>
      <c r="AY26">
        <f ca="1">_xlfn.PERCENTILE.INC($AM$2:$AM$1001,0.04)</f>
        <v>0.30001597303253486</v>
      </c>
      <c r="AZ26">
        <f ca="1">_xlfn.PERCENTILE.INC($AM$2:$AM$1001,0.05)</f>
        <v>0.33113730064827512</v>
      </c>
      <c r="BA26">
        <f ca="1">_xlfn.PERCENTILE.INC($AM$2:$AM$1001,0.1)</f>
        <v>0.49789579638931958</v>
      </c>
      <c r="BB26">
        <f ca="1">_xlfn.PERCENTILE.INC($AM$2:$AM$1001,0.15)</f>
        <v>0.64567888108362514</v>
      </c>
      <c r="BC26">
        <f ca="1">_xlfn.PERCENTILE.INC($AM$2:$AM$1001,0.2)</f>
        <v>0.75086084218632665</v>
      </c>
      <c r="BD26">
        <f ca="1">_xlfn.PERCENTILE.INC($AM$2:$AM$1001,0.25)</f>
        <v>0.87612152141720157</v>
      </c>
      <c r="BE26">
        <f ca="1">_xlfn.PERCENTILE.INC($AM$2:$AM$1001,0.3)</f>
        <v>0.9677222879170827</v>
      </c>
      <c r="BF26">
        <f ca="1">_xlfn.PERCENTILE.INC($AM$2:$AM$1001,0.35)</f>
        <v>1.0569219197329025</v>
      </c>
      <c r="BG26">
        <f ca="1">_xlfn.PERCENTILE.INC($AM$2:$AM$1001,0.4)</f>
        <v>1.1560091765519345</v>
      </c>
      <c r="BH26">
        <f ca="1">_xlfn.PERCENTILE.INC($AM$2:$AM$1001,0.45)</f>
        <v>1.2360103687722752</v>
      </c>
      <c r="BI26">
        <f ca="1">_xlfn.PERCENTILE.INC($AM$2:$AM$1001,0.5)</f>
        <v>1.3417782267368192</v>
      </c>
      <c r="BJ26">
        <f ca="1">_xlfn.PERCENTILE.INC($AM$2:$AM$1001,0.55)</f>
        <v>1.4326537521705114</v>
      </c>
      <c r="BK26">
        <f ca="1">_xlfn.PERCENTILE.INC($AM$2:$AM$1001,0.6)</f>
        <v>1.5577575744010868</v>
      </c>
      <c r="BL26">
        <f ca="1">_xlfn.PERCENTILE.INC($AM$2:$AM$1001,0.65)</f>
        <v>1.6506526476446191</v>
      </c>
      <c r="BM26">
        <f ca="1">_xlfn.PERCENTILE.INC($AM$2:$AM$1001,0.7)</f>
        <v>1.7863649006889097</v>
      </c>
      <c r="BN26">
        <f ca="1">_xlfn.PERCENTILE.INC($AM$2:$AM$1001,0.75)</f>
        <v>1.9244319840711457</v>
      </c>
      <c r="BO26">
        <f ca="1">_xlfn.PERCENTILE.INC($AM$2:$AM$1001,0.8)</f>
        <v>2.0638430312762455</v>
      </c>
      <c r="BP26">
        <f ca="1">_xlfn.PERCENTILE.INC($AM$2:$AM$1001,0.85)</f>
        <v>2.2226598020761852</v>
      </c>
      <c r="BQ26">
        <f ca="1">_xlfn.PERCENTILE.INC($AM$2:$AM$1001,0.9)</f>
        <v>2.5014164842997237</v>
      </c>
      <c r="BR26">
        <f ca="1">_xlfn.PERCENTILE.INC($AM$2:$AM$1001,0.95)</f>
        <v>2.9585862641997753</v>
      </c>
      <c r="BS26">
        <f ca="1">_xlfn.PERCENTILE.INC($AM$2:$AM$1001,0.96)</f>
        <v>3.1191352239033416</v>
      </c>
      <c r="BT26">
        <f ca="1">_xlfn.PERCENTILE.INC($AM$2:$AM$1001,0.97)</f>
        <v>3.2378769891900543</v>
      </c>
      <c r="BU26">
        <f ca="1">_xlfn.PERCENTILE.INC($AM$2:$AM$1001,0.98)</f>
        <v>3.587025576296154</v>
      </c>
      <c r="BV26">
        <f ca="1">_xlfn.PERCENTILE.INC($AM$2:$AM$1001,0.99)</f>
        <v>3.8340885752975016</v>
      </c>
      <c r="BW26">
        <f ca="1">MAX($AM$2:$AM$1001)</f>
        <v>11.489094742334368</v>
      </c>
    </row>
    <row r="27" spans="1:75" x14ac:dyDescent="0.25">
      <c r="A27" s="9">
        <v>2</v>
      </c>
      <c r="B27" s="2">
        <f ca="1">NORMINV(RAND(),SIMULATION!D7,SIMULATION!D8)</f>
        <v>71.121794741452845</v>
      </c>
      <c r="C27" s="2">
        <v>2</v>
      </c>
      <c r="D27" s="2">
        <f ca="1">SIMULATION!$D$11*(1+(SIMULATION!$D$12*LN(1+$C27)))*(1+(SIMULATION!$D$13*(($B27/63.5)-1)))</f>
        <v>10.804069000212651</v>
      </c>
      <c r="E27" s="2">
        <v>8.2200272745819883E-2</v>
      </c>
      <c r="F27" s="2">
        <f ca="1">D27*(1+E27)</f>
        <v>11.692166418794789</v>
      </c>
      <c r="G27" s="2">
        <v>0.34158744576606409</v>
      </c>
      <c r="H27" s="9">
        <f>SIMULATION!$D$15*EXP($G$27)</f>
        <v>310.64334856978729</v>
      </c>
      <c r="I27" s="2">
        <f ca="1">$F27/$H27</f>
        <v>3.7638553899917472E-2</v>
      </c>
      <c r="J27">
        <v>0</v>
      </c>
      <c r="K27">
        <f ca="1">SIMULATION!$D$3*SIMULATION!$D$17/$H27/(SIMULATION!$D$17-$I27)*(((EXP(-$I27*$J27))/(1-EXP(-SIMULATION!$D$4*$I27)))-(EXP(-SIMULATION!$D$17*$J27)/(1-EXP(-SIMULATION!$D$4*SIMULATION!$D$17))))</f>
        <v>1.317651212152259</v>
      </c>
      <c r="L27">
        <v>-0.12590382050322643</v>
      </c>
      <c r="M27">
        <f t="shared" ca="1" si="0"/>
        <v>1.1517538904515823</v>
      </c>
      <c r="N27" s="6">
        <v>26</v>
      </c>
      <c r="O27">
        <f ca="1">$M$627</f>
        <v>1.4929132623426893</v>
      </c>
      <c r="P27">
        <f ca="1">$M$628</f>
        <v>1.7177770826733678</v>
      </c>
      <c r="Q27">
        <f ca="1">$M$629</f>
        <v>3.4052859248017926</v>
      </c>
      <c r="R27">
        <f ca="1">$M$630</f>
        <v>2.5097660232789556</v>
      </c>
      <c r="S27">
        <f ca="1">$M$631</f>
        <v>2.3596935263290093</v>
      </c>
      <c r="T27">
        <f ca="1">$M$632</f>
        <v>2.1635131823673288</v>
      </c>
      <c r="U27">
        <f ca="1">$M$633</f>
        <v>2.5951200319492811</v>
      </c>
      <c r="V27">
        <f ca="1">$M$634</f>
        <v>2.8781102385901267</v>
      </c>
      <c r="W27">
        <f ca="1">$M$635</f>
        <v>2.1487828861470861</v>
      </c>
      <c r="X27">
        <f ca="1">$M$636</f>
        <v>1.6772351674227322</v>
      </c>
      <c r="Y27">
        <f ca="1">$M$637</f>
        <v>1.5424226868888415</v>
      </c>
      <c r="Z27">
        <f ca="1">$M$638</f>
        <v>2.5248487345050554</v>
      </c>
      <c r="AA27">
        <f ca="1">$M$639</f>
        <v>1.9938035090424695</v>
      </c>
      <c r="AB27">
        <f ca="1">$M$640</f>
        <v>1.4018971173197536</v>
      </c>
      <c r="AC27">
        <f ca="1">$M$641</f>
        <v>2.6712413210109824</v>
      </c>
      <c r="AD27">
        <f ca="1">$M$642</f>
        <v>1.9237645346292056</v>
      </c>
      <c r="AE27">
        <f ca="1">$M$643</f>
        <v>2.3123586208594431</v>
      </c>
      <c r="AF27">
        <f ca="1">$M$644</f>
        <v>1.9204813476320288</v>
      </c>
      <c r="AG27">
        <f ca="1">$M$645</f>
        <v>1.6823308589745412</v>
      </c>
      <c r="AH27">
        <f ca="1">$M$646</f>
        <v>2.1585339220862316</v>
      </c>
      <c r="AI27">
        <f ca="1">$M$647</f>
        <v>1.8371239249671012</v>
      </c>
      <c r="AJ27">
        <f ca="1">$M$648</f>
        <v>1.2975292166506844</v>
      </c>
      <c r="AK27">
        <f ca="1">$M$649</f>
        <v>1.6530040154711108</v>
      </c>
      <c r="AL27">
        <f ca="1">$M$650</f>
        <v>1.9352845708942086</v>
      </c>
      <c r="AM27">
        <f ca="1">$M$651</f>
        <v>0.5493966667143948</v>
      </c>
    </row>
    <row r="28" spans="1:75" x14ac:dyDescent="0.25">
      <c r="A28" s="9"/>
      <c r="H28" s="9"/>
      <c r="J28">
        <v>1</v>
      </c>
      <c r="K28">
        <f ca="1">SIMULATION!$D$3*SIMULATION!$D$17/$H27/(SIMULATION!$D$17-$I27)*(((EXP(-$I27*$J28))/(1-EXP(-SIMULATION!$D$4*$I27)))-(EXP(-SIMULATION!$D$17*$J28)/(1-EXP(-SIMULATION!$D$4*SIMULATION!$D$17))))</f>
        <v>1.8922333607490325</v>
      </c>
      <c r="L28">
        <v>0.17437218706927984</v>
      </c>
      <c r="M28">
        <f t="shared" ca="1" si="0"/>
        <v>2.2221862303082949</v>
      </c>
      <c r="N28" s="6">
        <v>27</v>
      </c>
      <c r="O28">
        <f ca="1">$M$652</f>
        <v>1.4813802683872328</v>
      </c>
      <c r="P28">
        <f ca="1">$M$653</f>
        <v>2.1260221377639463</v>
      </c>
      <c r="Q28">
        <f ca="1">$M$654</f>
        <v>1.5571617970714857</v>
      </c>
      <c r="R28">
        <f ca="1">$M$655</f>
        <v>2.7867119788338655</v>
      </c>
      <c r="S28">
        <f ca="1">$M$656</f>
        <v>2.4866532674624748</v>
      </c>
      <c r="T28">
        <f ca="1">$M$657</f>
        <v>2.6667054942625468</v>
      </c>
      <c r="U28">
        <f ca="1">$M$658</f>
        <v>2.6277990968676876</v>
      </c>
      <c r="V28">
        <f ca="1">$M$659</f>
        <v>2.9814379701476135</v>
      </c>
      <c r="W28">
        <f ca="1">$M$660</f>
        <v>2.9601646828006674</v>
      </c>
      <c r="X28">
        <f ca="1">$M$661</f>
        <v>1.7361819179393145</v>
      </c>
      <c r="Y28">
        <f ca="1">$M$662</f>
        <v>1.550977973483439</v>
      </c>
      <c r="Z28">
        <f ca="1">$M$663</f>
        <v>2.2919105091606773</v>
      </c>
      <c r="AA28">
        <f ca="1">$M$664</f>
        <v>2.9453097253024207</v>
      </c>
      <c r="AB28">
        <f ca="1">$M$665</f>
        <v>2.5637462756093155</v>
      </c>
      <c r="AC28">
        <f ca="1">$M$666</f>
        <v>2.4760321348086767</v>
      </c>
      <c r="AD28">
        <f ca="1">$M$667</f>
        <v>2.9966985697963344</v>
      </c>
      <c r="AE28">
        <f ca="1">$M$668</f>
        <v>2.3800285407256387</v>
      </c>
      <c r="AF28">
        <f ca="1">$M$669</f>
        <v>1.6049071680405962</v>
      </c>
      <c r="AG28">
        <f ca="1">$M$670</f>
        <v>2.2057858299675388</v>
      </c>
      <c r="AH28">
        <f ca="1">$M$671</f>
        <v>1.4328639627512436</v>
      </c>
      <c r="AI28">
        <f ca="1">$M$672</f>
        <v>1.4948740903698023</v>
      </c>
      <c r="AJ28">
        <f ca="1">$M$673</f>
        <v>2.2594140559500695</v>
      </c>
      <c r="AK28">
        <f ca="1">$M$674</f>
        <v>1.5942829739299371</v>
      </c>
      <c r="AL28">
        <f ca="1">$M$675</f>
        <v>1.8657331156820667</v>
      </c>
      <c r="AM28">
        <f ca="1">$M$676</f>
        <v>1.2001276404668006</v>
      </c>
    </row>
    <row r="29" spans="1:75" x14ac:dyDescent="0.25">
      <c r="A29" s="9"/>
      <c r="H29" s="9"/>
      <c r="J29">
        <v>2</v>
      </c>
      <c r="K29">
        <f ca="1">SIMULATION!$D$3*SIMULATION!$D$17/$H27/(SIMULATION!$D$17-$I27)*(((EXP(-$I27*$J29))/(1-EXP(-SIMULATION!$D$4*$I27)))-(EXP(-SIMULATION!$D$17*$J29)/(1-EXP(-SIMULATION!$D$4*SIMULATION!$D$17))))</f>
        <v>2.2217329727001029</v>
      </c>
      <c r="L29">
        <v>-0.14786746908375736</v>
      </c>
      <c r="M29">
        <f t="shared" ca="1" si="0"/>
        <v>1.8932109410470062</v>
      </c>
      <c r="N29" s="6">
        <v>28</v>
      </c>
      <c r="O29">
        <f ca="1">$M$677</f>
        <v>0.82049921458210762</v>
      </c>
      <c r="P29">
        <f ca="1">$M$678</f>
        <v>1.8919266925662639</v>
      </c>
      <c r="Q29">
        <f ca="1">$M$679</f>
        <v>3.3277481354855625</v>
      </c>
      <c r="R29">
        <f ca="1">$M$680</f>
        <v>1.7528869209612028</v>
      </c>
      <c r="S29">
        <f ca="1">$M$681</f>
        <v>2.1979615567012796</v>
      </c>
      <c r="T29">
        <f ca="1">$M$682</f>
        <v>2.6308499863106891</v>
      </c>
      <c r="U29">
        <f ca="1">$M$683</f>
        <v>2.164986271476244</v>
      </c>
      <c r="V29">
        <f ca="1">$M$684</f>
        <v>3.3947989286019418</v>
      </c>
      <c r="W29">
        <f ca="1">$M$685</f>
        <v>2.0837791873388434</v>
      </c>
      <c r="X29">
        <f ca="1">$M$686</f>
        <v>3.3751097676521149</v>
      </c>
      <c r="Y29">
        <f ca="1">$M$687</f>
        <v>1.600108014222331</v>
      </c>
      <c r="Z29">
        <f ca="1">$M$688</f>
        <v>0.60682311817219792</v>
      </c>
      <c r="AA29">
        <f ca="1">$M$689</f>
        <v>1.6351664261398633</v>
      </c>
      <c r="AB29">
        <f ca="1">$M$690</f>
        <v>2.4071794566833753</v>
      </c>
      <c r="AC29">
        <f ca="1">$M$691</f>
        <v>1.9919698785517446</v>
      </c>
      <c r="AD29">
        <f ca="1">$M$692</f>
        <v>2.4114899171421906</v>
      </c>
      <c r="AE29">
        <f ca="1">$M$693</f>
        <v>1.2048175503068805</v>
      </c>
      <c r="AF29">
        <f ca="1">$M$694</f>
        <v>1.4858406148502914</v>
      </c>
      <c r="AG29">
        <f ca="1">$M$695</f>
        <v>1.603549552899513</v>
      </c>
      <c r="AH29">
        <f ca="1">$M$696</f>
        <v>1.3824213710624902</v>
      </c>
      <c r="AI29">
        <f ca="1">$M$697</f>
        <v>2.4128980688475559</v>
      </c>
      <c r="AJ29">
        <f ca="1">$M$698</f>
        <v>1.3309085609399243</v>
      </c>
      <c r="AK29">
        <f ca="1">$M$699</f>
        <v>0.9015261635432571</v>
      </c>
      <c r="AL29">
        <f ca="1">$M$700</f>
        <v>1.2732149744670818</v>
      </c>
      <c r="AM29">
        <f ca="1">$M$701</f>
        <v>1.1627711670320318</v>
      </c>
    </row>
    <row r="30" spans="1:75" x14ac:dyDescent="0.25">
      <c r="A30" s="9"/>
      <c r="H30" s="9"/>
      <c r="J30">
        <v>3</v>
      </c>
      <c r="K30">
        <f ca="1">SIMULATION!$D$3*SIMULATION!$D$17/$H27/(SIMULATION!$D$17-$I27)*(((EXP(-$I27*$J30))/(1-EXP(-SIMULATION!$D$4*$I27)))-(EXP(-SIMULATION!$D$17*$J30)/(1-EXP(-SIMULATION!$D$4*SIMULATION!$D$17))))</f>
        <v>2.3956075288609315</v>
      </c>
      <c r="L30">
        <v>0.11649760521456824</v>
      </c>
      <c r="M30">
        <f t="shared" ca="1" si="0"/>
        <v>2.67469006900722</v>
      </c>
      <c r="N30" s="6">
        <v>29</v>
      </c>
      <c r="O30">
        <f ca="1">$M$702</f>
        <v>1.6798051459330134</v>
      </c>
      <c r="P30">
        <f ca="1">$M$703</f>
        <v>2.4413729440935703</v>
      </c>
      <c r="Q30">
        <f ca="1">$M$704</f>
        <v>1.8148826936259257</v>
      </c>
      <c r="R30">
        <f ca="1">$M$705</f>
        <v>4.1404621405999009</v>
      </c>
      <c r="S30">
        <f ca="1">$M$706</f>
        <v>2.1488443447112311</v>
      </c>
      <c r="T30">
        <f ca="1">$M$707</f>
        <v>2.4163081530609594</v>
      </c>
      <c r="U30">
        <f ca="1">$M$708</f>
        <v>3.874071213934458</v>
      </c>
      <c r="V30">
        <f ca="1">$M$709</f>
        <v>3.3988262477425395</v>
      </c>
      <c r="W30">
        <f ca="1">$M$710</f>
        <v>3.1837122178577966</v>
      </c>
      <c r="X30">
        <f ca="1">$M$711</f>
        <v>2.3218638917697745</v>
      </c>
      <c r="Y30">
        <f ca="1">$M$712</f>
        <v>2.7497025858033028</v>
      </c>
      <c r="Z30">
        <f ca="1">$M$713</f>
        <v>1.8593127126311007</v>
      </c>
      <c r="AA30">
        <f ca="1">$M$714</f>
        <v>3.8413959094202865</v>
      </c>
      <c r="AB30">
        <f ca="1">$M$715</f>
        <v>2.4125735080051847</v>
      </c>
      <c r="AC30">
        <f ca="1">$M$716</f>
        <v>2.3319840112026582</v>
      </c>
      <c r="AD30">
        <f ca="1">$M$717</f>
        <v>2.7997453167847675</v>
      </c>
      <c r="AE30">
        <f ca="1">$M$718</f>
        <v>2.8024451645571515</v>
      </c>
      <c r="AF30">
        <f ca="1">$M$719</f>
        <v>2.8407975800222918</v>
      </c>
      <c r="AG30">
        <f ca="1">$M$720</f>
        <v>2.0909550296589705</v>
      </c>
      <c r="AH30">
        <f ca="1">$M$721</f>
        <v>2.7556038888499237</v>
      </c>
      <c r="AI30">
        <f ca="1">$M$722</f>
        <v>2.3048295968339625</v>
      </c>
      <c r="AJ30">
        <f ca="1">$M$723</f>
        <v>1.0904887629740956</v>
      </c>
      <c r="AK30">
        <f ca="1">$M$724</f>
        <v>2.1065083308262018</v>
      </c>
      <c r="AL30">
        <f ca="1">$M$725</f>
        <v>0.94888177827523834</v>
      </c>
      <c r="AM30">
        <f ca="1">$M$726</f>
        <v>1.7098391309234102</v>
      </c>
    </row>
    <row r="31" spans="1:75" x14ac:dyDescent="0.25">
      <c r="A31" s="9"/>
      <c r="H31" s="9"/>
      <c r="J31">
        <v>4</v>
      </c>
      <c r="K31">
        <f ca="1">SIMULATION!$D$3*SIMULATION!$D$17/$H27/(SIMULATION!$D$17-$I27)*(((EXP(-$I27*$J31))/(1-EXP(-SIMULATION!$D$4*$I27)))-(EXP(-SIMULATION!$D$17*$J31)/(1-EXP(-SIMULATION!$D$4*SIMULATION!$D$17))))</f>
        <v>2.4711307398310471</v>
      </c>
      <c r="L31">
        <v>-0.33727805666662419</v>
      </c>
      <c r="M31">
        <f t="shared" ca="1" si="0"/>
        <v>1.6376725661316742</v>
      </c>
      <c r="N31" s="6">
        <v>30</v>
      </c>
      <c r="O31">
        <f ca="1">$M$727</f>
        <v>0.74809865932785946</v>
      </c>
      <c r="P31">
        <f ca="1">$M$728</f>
        <v>1.5950954623888105</v>
      </c>
      <c r="Q31">
        <f ca="1">$M$729</f>
        <v>3.4026315572569765</v>
      </c>
      <c r="R31">
        <f ca="1">$M$730</f>
        <v>2.8523774198518042</v>
      </c>
      <c r="S31">
        <f ca="1">$M$731</f>
        <v>3.2841749913340474</v>
      </c>
      <c r="T31">
        <f ca="1">$M$732</f>
        <v>2.7556476527720619</v>
      </c>
      <c r="U31">
        <f ca="1">$M$733</f>
        <v>2.0123256830936445</v>
      </c>
      <c r="V31">
        <f ca="1">$M$734</f>
        <v>2.3102670649313977</v>
      </c>
      <c r="W31">
        <f ca="1">$M$735</f>
        <v>2.6910666724868491</v>
      </c>
      <c r="X31">
        <f ca="1">$M$736</f>
        <v>3.0476731995834743</v>
      </c>
      <c r="Y31">
        <f ca="1">$M$737</f>
        <v>2.6954422781199217</v>
      </c>
      <c r="Z31">
        <f ca="1">$M$738</f>
        <v>1.7032676953532588</v>
      </c>
      <c r="AA31">
        <f ca="1">$M$739</f>
        <v>1.91731276144756</v>
      </c>
      <c r="AB31">
        <f ca="1">$M$740</f>
        <v>1.9179983888587078</v>
      </c>
      <c r="AC31">
        <f ca="1">$M$741</f>
        <v>1.5680779617827449</v>
      </c>
      <c r="AD31">
        <f ca="1">$M$742</f>
        <v>1.9612367429332023</v>
      </c>
      <c r="AE31">
        <f ca="1">$M$743</f>
        <v>1.3589040730060209</v>
      </c>
      <c r="AF31">
        <f ca="1">$M$744</f>
        <v>2.0892544711587706</v>
      </c>
      <c r="AG31">
        <f ca="1">$M$745</f>
        <v>2.9370712193303841</v>
      </c>
      <c r="AH31">
        <f ca="1">$M$746</f>
        <v>0.49546359985096994</v>
      </c>
      <c r="AI31">
        <f ca="1">$M$747</f>
        <v>1.5515537097036702</v>
      </c>
      <c r="AJ31">
        <f ca="1">$M$748</f>
        <v>1.941915440070469</v>
      </c>
      <c r="AK31">
        <f ca="1">$M$749</f>
        <v>2.189376853540927</v>
      </c>
      <c r="AL31">
        <f ca="1">$M$750</f>
        <v>1.4481689258847796</v>
      </c>
      <c r="AM31">
        <f ca="1">$M$751</f>
        <v>1.8642635115725259</v>
      </c>
    </row>
    <row r="32" spans="1:75" x14ac:dyDescent="0.25">
      <c r="A32" s="9"/>
      <c r="H32" s="9"/>
      <c r="J32">
        <v>5</v>
      </c>
      <c r="K32">
        <f ca="1">SIMULATION!$D$3*SIMULATION!$D$17/$H27/(SIMULATION!$D$17-$I27)*(((EXP(-$I27*$J32))/(1-EXP(-SIMULATION!$D$4*$I27)))-(EXP(-SIMULATION!$D$17*$J32)/(1-EXP(-SIMULATION!$D$4*SIMULATION!$D$17))))</f>
        <v>2.4849541258632737</v>
      </c>
      <c r="L32">
        <v>-0.4386691676240505</v>
      </c>
      <c r="M32">
        <f t="shared" ca="1" si="0"/>
        <v>1.3948813678868814</v>
      </c>
      <c r="N32" s="6">
        <v>31</v>
      </c>
      <c r="O32">
        <f ca="1">$M$752</f>
        <v>2.4705712165300513</v>
      </c>
      <c r="P32">
        <f ca="1">$M$753</f>
        <v>3.1038346088025111</v>
      </c>
      <c r="Q32">
        <f ca="1">$M$754</f>
        <v>2.3506828088256944</v>
      </c>
      <c r="R32">
        <f ca="1">$M$755</f>
        <v>3.5372105051936873</v>
      </c>
      <c r="S32">
        <f ca="1">$M$756</f>
        <v>2.2626272619651049</v>
      </c>
      <c r="T32">
        <f ca="1">$M$757</f>
        <v>3.3542702992553703</v>
      </c>
      <c r="U32">
        <f ca="1">$M$758</f>
        <v>3.2644615584088861</v>
      </c>
      <c r="V32">
        <f ca="1">$M$759</f>
        <v>1.9276127065249244</v>
      </c>
      <c r="W32">
        <f ca="1">$M$760</f>
        <v>2.431247983522502</v>
      </c>
      <c r="X32">
        <f ca="1">$M$761</f>
        <v>1.6514606021328728</v>
      </c>
      <c r="Y32">
        <f ca="1">$M$762</f>
        <v>2.5690707082263469</v>
      </c>
      <c r="Z32">
        <f ca="1">$M$763</f>
        <v>2.8722224219320545</v>
      </c>
      <c r="AA32">
        <f ca="1">$M$764</f>
        <v>1.7900121164955365</v>
      </c>
      <c r="AB32">
        <f ca="1">$M$765</f>
        <v>1.6067783338307124</v>
      </c>
      <c r="AC32">
        <f ca="1">$M$766</f>
        <v>3.0975510890232725</v>
      </c>
      <c r="AD32">
        <f ca="1">$M$767</f>
        <v>2.9912513946129642</v>
      </c>
      <c r="AE32">
        <f ca="1">$M$768</f>
        <v>2.4903490448453587</v>
      </c>
      <c r="AF32">
        <f ca="1">$M$769</f>
        <v>2.6471126642873979</v>
      </c>
      <c r="AG32">
        <f ca="1">$M$770</f>
        <v>3.0173111355844044</v>
      </c>
      <c r="AH32">
        <f ca="1">$M$771</f>
        <v>2.5685389271374075</v>
      </c>
      <c r="AI32">
        <f ca="1">$M$772</f>
        <v>1.9627762076548583</v>
      </c>
      <c r="AJ32">
        <f ca="1">$M$773</f>
        <v>2.3593502902410308</v>
      </c>
      <c r="AK32">
        <f ca="1">$M$774</f>
        <v>2.8082075940377025</v>
      </c>
      <c r="AL32">
        <f ca="1">$M$775</f>
        <v>2.6988480601121445</v>
      </c>
      <c r="AM32">
        <f ca="1">$M$776</f>
        <v>2.7656016427412982</v>
      </c>
    </row>
    <row r="33" spans="1:39" x14ac:dyDescent="0.25">
      <c r="A33" s="9"/>
      <c r="H33" s="9"/>
      <c r="J33">
        <v>6</v>
      </c>
      <c r="K33">
        <f ca="1">SIMULATION!$D$3*SIMULATION!$D$17/$H27/(SIMULATION!$D$17-$I27)*(((EXP(-$I27*$J33))/(1-EXP(-SIMULATION!$D$4*$I27)))-(EXP(-SIMULATION!$D$17*$J33)/(1-EXP(-SIMULATION!$D$4*SIMULATION!$D$17))))</f>
        <v>2.4605158858734812</v>
      </c>
      <c r="L33">
        <v>3.5681955910741837E-2</v>
      </c>
      <c r="M33">
        <f t="shared" ca="1" si="0"/>
        <v>2.5483119052308987</v>
      </c>
      <c r="N33" s="6">
        <v>32</v>
      </c>
      <c r="O33">
        <f ca="1">$M$777</f>
        <v>1.5217382789972049</v>
      </c>
      <c r="P33">
        <f ca="1">$M$778</f>
        <v>2.9938820433622704</v>
      </c>
      <c r="Q33">
        <f ca="1">$M$779</f>
        <v>1.3897075559044358</v>
      </c>
      <c r="R33">
        <f ca="1">$M$780</f>
        <v>2.8026962105588926</v>
      </c>
      <c r="S33">
        <f ca="1">$M$781</f>
        <v>0.80877054969222695</v>
      </c>
      <c r="T33">
        <f ca="1">$M$782</f>
        <v>1.754594442297468</v>
      </c>
      <c r="U33">
        <f ca="1">$M$783</f>
        <v>2.8751960850993425</v>
      </c>
      <c r="V33">
        <f ca="1">$M$784</f>
        <v>1.7123801387794728</v>
      </c>
      <c r="W33">
        <f ca="1">$M$785</f>
        <v>3.1268204806534876</v>
      </c>
      <c r="X33">
        <f ca="1">$M$786</f>
        <v>2.433448436533177</v>
      </c>
      <c r="Y33">
        <f ca="1">$M$787</f>
        <v>3.1604797886635541</v>
      </c>
      <c r="Z33">
        <f ca="1">$M$788</f>
        <v>2.846016612918842</v>
      </c>
      <c r="AA33">
        <f ca="1">$M$789</f>
        <v>2.2980981146760842</v>
      </c>
      <c r="AB33">
        <f ca="1">$M$790</f>
        <v>2.5101295570153277</v>
      </c>
      <c r="AC33">
        <f ca="1">$M$791</f>
        <v>1.6072732237634706</v>
      </c>
      <c r="AD33">
        <f ca="1">$M$792</f>
        <v>1.1238313324862235</v>
      </c>
      <c r="AE33">
        <f ca="1">$M$793</f>
        <v>3.0229612197252531</v>
      </c>
      <c r="AF33">
        <f ca="1">$M$794</f>
        <v>1.8852927141960725</v>
      </c>
      <c r="AG33">
        <f ca="1">$M$795</f>
        <v>2.0032401169754626</v>
      </c>
      <c r="AH33">
        <f ca="1">$M$796</f>
        <v>0.96620781595459315</v>
      </c>
      <c r="AI33">
        <f ca="1">$M$797</f>
        <v>1.6568245467082416</v>
      </c>
      <c r="AJ33">
        <f ca="1">$M$798</f>
        <v>1.9991506446614709</v>
      </c>
      <c r="AK33">
        <f ca="1">$M$799</f>
        <v>1.6458409827660849</v>
      </c>
      <c r="AL33">
        <f ca="1">$M$800</f>
        <v>1.7690241554458579</v>
      </c>
      <c r="AM33">
        <f ca="1">$M$801</f>
        <v>1.6008989303254468</v>
      </c>
    </row>
    <row r="34" spans="1:39" x14ac:dyDescent="0.25">
      <c r="A34" s="9"/>
      <c r="H34" s="9"/>
      <c r="J34">
        <v>7</v>
      </c>
      <c r="K34">
        <f ca="1">SIMULATION!$D$3*SIMULATION!$D$17/$H27/(SIMULATION!$D$17-$I27)*(((EXP(-$I27*$J34))/(1-EXP(-SIMULATION!$D$4*$I27)))-(EXP(-SIMULATION!$D$17*$J34)/(1-EXP(-SIMULATION!$D$4*SIMULATION!$D$17))))</f>
        <v>2.4127886111566359</v>
      </c>
      <c r="L34">
        <v>4.9155890830496988E-3</v>
      </c>
      <c r="M34">
        <f t="shared" ca="1" si="0"/>
        <v>2.4246488885133441</v>
      </c>
      <c r="N34" s="6">
        <v>33</v>
      </c>
      <c r="O34">
        <f ca="1">$M$802</f>
        <v>1.6700723144554028</v>
      </c>
      <c r="P34">
        <f ca="1">$M$803</f>
        <v>1.136873274890438</v>
      </c>
      <c r="Q34">
        <f ca="1">$M$804</f>
        <v>2.0296577947527275</v>
      </c>
      <c r="R34">
        <f ca="1">$M$805</f>
        <v>3.308062651974109</v>
      </c>
      <c r="S34">
        <f ca="1">$M$806</f>
        <v>2.5868610332376587</v>
      </c>
      <c r="T34">
        <f ca="1">$M$807</f>
        <v>2.5205253249903699</v>
      </c>
      <c r="U34">
        <f ca="1">$M$808</f>
        <v>1.5223620975727095</v>
      </c>
      <c r="V34">
        <f ca="1">$M$809</f>
        <v>2.5982818630811813</v>
      </c>
      <c r="W34">
        <f ca="1">$M$810</f>
        <v>1.7427522815511129</v>
      </c>
      <c r="X34">
        <f ca="1">$M$811</f>
        <v>1.3567696646678606</v>
      </c>
      <c r="Y34">
        <f ca="1">$M$812</f>
        <v>2.736060045326957</v>
      </c>
      <c r="Z34">
        <f ca="1">$M$813</f>
        <v>2.970426870678847</v>
      </c>
      <c r="AA34">
        <f ca="1">$M$814</f>
        <v>2.1979363673111934</v>
      </c>
      <c r="AB34">
        <f ca="1">$M$815</f>
        <v>2.1982250131925816</v>
      </c>
      <c r="AC34">
        <f ca="1">$M$816</f>
        <v>2.5638777725558977</v>
      </c>
      <c r="AD34">
        <f ca="1">$M$817</f>
        <v>1.8058347400395611</v>
      </c>
      <c r="AE34">
        <f ca="1">$M$818</f>
        <v>1.9009560812338264</v>
      </c>
      <c r="AF34">
        <f ca="1">$M$819</f>
        <v>2.4472643422155236</v>
      </c>
      <c r="AG34">
        <f ca="1">$M$820</f>
        <v>2.2156331414408514</v>
      </c>
      <c r="AH34">
        <f ca="1">$M$821</f>
        <v>1.4178757886748632</v>
      </c>
      <c r="AI34">
        <f ca="1">$M$822</f>
        <v>2.5884948607277813</v>
      </c>
      <c r="AJ34">
        <f ca="1">$M$823</f>
        <v>1.566127042206938</v>
      </c>
      <c r="AK34">
        <f ca="1">$M$824</f>
        <v>1.4958987033859035</v>
      </c>
      <c r="AL34">
        <f ca="1">$M$825</f>
        <v>0.92885744681011284</v>
      </c>
      <c r="AM34">
        <f ca="1">$M$826</f>
        <v>1.9122711259562881</v>
      </c>
    </row>
    <row r="35" spans="1:39" x14ac:dyDescent="0.25">
      <c r="A35" s="9"/>
      <c r="H35" s="9"/>
      <c r="J35">
        <v>8</v>
      </c>
      <c r="K35">
        <f ca="1">SIMULATION!$D$3*SIMULATION!$D$17/$H27/(SIMULATION!$D$17-$I27)*(((EXP(-$I27*$J35))/(1-EXP(-SIMULATION!$D$4*$I27)))-(EXP(-SIMULATION!$D$17*$J35)/(1-EXP(-SIMULATION!$D$4*SIMULATION!$D$17))))</f>
        <v>2.3513216687520511</v>
      </c>
      <c r="L35">
        <v>0.82676142641446115</v>
      </c>
      <c r="M35">
        <f t="shared" ca="1" si="0"/>
        <v>4.2953037255687283</v>
      </c>
      <c r="N35" s="6">
        <v>34</v>
      </c>
      <c r="O35">
        <f ca="1">$M$827</f>
        <v>0.30971278479180031</v>
      </c>
      <c r="P35">
        <f ca="1">$M$828</f>
        <v>2.6791953907145918</v>
      </c>
      <c r="Q35">
        <f ca="1">$M$829</f>
        <v>3.6898361234221047</v>
      </c>
      <c r="R35">
        <f ca="1">$M$830</f>
        <v>3.2893643747933643</v>
      </c>
      <c r="S35">
        <f ca="1">$M$831</f>
        <v>3.3281591488787079</v>
      </c>
      <c r="T35">
        <f ca="1">$M$832</f>
        <v>3.6572138778479375</v>
      </c>
      <c r="U35">
        <f ca="1">$M$833</f>
        <v>2.609075329126044</v>
      </c>
      <c r="V35">
        <f ca="1">$M$834</f>
        <v>3.5199527385150327</v>
      </c>
      <c r="W35">
        <f ca="1">$M$835</f>
        <v>2.1697213169212932</v>
      </c>
      <c r="X35">
        <f ca="1">$M$836</f>
        <v>1.6850429111157808</v>
      </c>
      <c r="Y35">
        <f ca="1">$M$837</f>
        <v>1.7045844811481201</v>
      </c>
      <c r="Z35">
        <f ca="1">$M$838</f>
        <v>2.0923295694564503</v>
      </c>
      <c r="AA35">
        <f ca="1">$M$839</f>
        <v>1.844113988645633</v>
      </c>
      <c r="AB35">
        <f ca="1">$M$840</f>
        <v>1.6412374118921724</v>
      </c>
      <c r="AC35">
        <f ca="1">$M$841</f>
        <v>1.3386648290801868</v>
      </c>
      <c r="AD35">
        <f ca="1">$M$842</f>
        <v>0.80751047634335194</v>
      </c>
      <c r="AE35">
        <f ca="1">$M$843</f>
        <v>0.88878038393104508</v>
      </c>
      <c r="AF35">
        <f ca="1">$M$844</f>
        <v>1.1047167685042625</v>
      </c>
      <c r="AG35">
        <f ca="1">$M$845</f>
        <v>1.014927150856642</v>
      </c>
      <c r="AH35">
        <f ca="1">$M$846</f>
        <v>0.86085491019906824</v>
      </c>
      <c r="AI35">
        <f ca="1">$M$847</f>
        <v>0.83544780304340283</v>
      </c>
      <c r="AJ35">
        <f ca="1">$M$848</f>
        <v>0.90517805136495832</v>
      </c>
      <c r="AK35">
        <f ca="1">$M$849</f>
        <v>0.80003958480670057</v>
      </c>
      <c r="AL35">
        <f ca="1">$M$850</f>
        <v>0.5631395401547632</v>
      </c>
      <c r="AM35">
        <f ca="1">$M$851</f>
        <v>0.49218721952323852</v>
      </c>
    </row>
    <row r="36" spans="1:39" x14ac:dyDescent="0.25">
      <c r="A36" s="9"/>
      <c r="H36" s="9"/>
      <c r="J36">
        <v>9</v>
      </c>
      <c r="K36">
        <f ca="1">SIMULATION!$D$3*SIMULATION!$D$17/$H27/(SIMULATION!$D$17-$I27)*(((EXP(-$I27*$J36))/(1-EXP(-SIMULATION!$D$4*$I27)))-(EXP(-SIMULATION!$D$17*$J36)/(1-EXP(-SIMULATION!$D$4*SIMULATION!$D$17))))</f>
        <v>2.2821907701901747</v>
      </c>
      <c r="L36">
        <v>-7.9460445231103724E-2</v>
      </c>
      <c r="M36">
        <f t="shared" ca="1" si="0"/>
        <v>2.1008468754885476</v>
      </c>
      <c r="N36" s="6">
        <v>35</v>
      </c>
      <c r="O36">
        <f ca="1">$M$852</f>
        <v>1.1146669095367927</v>
      </c>
      <c r="P36">
        <f ca="1">$M$853</f>
        <v>2.5391784654051048</v>
      </c>
      <c r="Q36">
        <f ca="1">$M$854</f>
        <v>2.3561333233525672</v>
      </c>
      <c r="R36">
        <f ca="1">$M$855</f>
        <v>1.6399400958188119</v>
      </c>
      <c r="S36">
        <f ca="1">$M$856</f>
        <v>2.7777673964583292</v>
      </c>
      <c r="T36">
        <f ca="1">$M$857</f>
        <v>4.0487420777667866</v>
      </c>
      <c r="U36">
        <f ca="1">$M$858</f>
        <v>1.7221593767604957</v>
      </c>
      <c r="V36">
        <f ca="1">$M$859</f>
        <v>2.0552348131585112</v>
      </c>
      <c r="W36">
        <f ca="1">$M$860</f>
        <v>2.2207203896506309</v>
      </c>
      <c r="X36">
        <f ca="1">$M$861</f>
        <v>2.8972067843437572</v>
      </c>
      <c r="Y36">
        <f ca="1">$M$862</f>
        <v>2.3987175034743848</v>
      </c>
      <c r="Z36">
        <f ca="1">$M$863</f>
        <v>2.2723522072089275</v>
      </c>
      <c r="AA36">
        <f ca="1">$M$864</f>
        <v>1.8501945285712376</v>
      </c>
      <c r="AB36">
        <f ca="1">$M$865</f>
        <v>0.97168889502884914</v>
      </c>
      <c r="AC36">
        <f ca="1">$M$866</f>
        <v>2.3452286203765005</v>
      </c>
      <c r="AD36">
        <f ca="1">$M$867</f>
        <v>1.0500992146455645</v>
      </c>
      <c r="AE36">
        <f ca="1">$M$868</f>
        <v>1.3500019381363599</v>
      </c>
      <c r="AF36">
        <f ca="1">$M$869</f>
        <v>1.4594638939010927</v>
      </c>
      <c r="AG36">
        <f ca="1">$M$870</f>
        <v>1.6974753763672195</v>
      </c>
      <c r="AH36">
        <f ca="1">$M$871</f>
        <v>0.98649736041967384</v>
      </c>
      <c r="AI36">
        <f ca="1">$M$872</f>
        <v>1.0976465981934076</v>
      </c>
      <c r="AJ36">
        <f ca="1">$M$873</f>
        <v>0.90784935683703283</v>
      </c>
      <c r="AK36">
        <f ca="1">$M$874</f>
        <v>0.6920189295696233</v>
      </c>
      <c r="AL36">
        <f ca="1">$M$875</f>
        <v>0.80081627927303267</v>
      </c>
      <c r="AM36">
        <f ca="1">$M$876</f>
        <v>1.1911169962286472</v>
      </c>
    </row>
    <row r="37" spans="1:39" x14ac:dyDescent="0.25">
      <c r="A37" s="9"/>
      <c r="H37" s="9"/>
      <c r="J37">
        <v>10</v>
      </c>
      <c r="K37">
        <f ca="1">SIMULATION!$D$3*SIMULATION!$D$17/$H27/(SIMULATION!$D$17-$I27)*(((EXP(-$I27*$J37))/(1-EXP(-SIMULATION!$D$4*$I27)))-(EXP(-SIMULATION!$D$17*$J37)/(1-EXP(-SIMULATION!$D$4*SIMULATION!$D$17))))</f>
        <v>2.2092472404804595</v>
      </c>
      <c r="L37">
        <v>0.25532021457680498</v>
      </c>
      <c r="M37">
        <f t="shared" ca="1" si="0"/>
        <v>2.7733127199731449</v>
      </c>
      <c r="N37" s="6">
        <v>36</v>
      </c>
      <c r="O37">
        <f ca="1">$M$877</f>
        <v>1.2598899974642983</v>
      </c>
      <c r="P37">
        <f ca="1">$M$878</f>
        <v>1.2411741591000029</v>
      </c>
      <c r="Q37">
        <f ca="1">$M$879</f>
        <v>1.684311632079831</v>
      </c>
      <c r="R37">
        <f ca="1">$M$880</f>
        <v>2.0485377946101511</v>
      </c>
      <c r="S37">
        <f ca="1">$M$881</f>
        <v>3.0501569071844306</v>
      </c>
      <c r="T37">
        <f ca="1">$M$882</f>
        <v>1.6577278317234181</v>
      </c>
      <c r="U37">
        <f ca="1">$M$883</f>
        <v>2.3314346021261669</v>
      </c>
      <c r="V37">
        <f ca="1">$M$884</f>
        <v>2.1352232837810243</v>
      </c>
      <c r="W37">
        <f ca="1">$M$885</f>
        <v>2.1579966844436673</v>
      </c>
      <c r="X37">
        <f ca="1">$M$886</f>
        <v>1.4449167894785631</v>
      </c>
      <c r="Y37">
        <f ca="1">$M$887</f>
        <v>1.9683277167294255</v>
      </c>
      <c r="Z37">
        <f ca="1">$M$888</f>
        <v>2.0877113276446639</v>
      </c>
      <c r="AA37">
        <f ca="1">$M$889</f>
        <v>1.3664899895369234</v>
      </c>
      <c r="AB37">
        <f ca="1">$M$890</f>
        <v>2.109568024458667</v>
      </c>
      <c r="AC37">
        <f ca="1">$M$891</f>
        <v>2.0432504545911701</v>
      </c>
      <c r="AD37">
        <f ca="1">$M$892</f>
        <v>1.1925424683925094</v>
      </c>
      <c r="AE37">
        <f ca="1">$M$893</f>
        <v>1.2651021608514723</v>
      </c>
      <c r="AF37">
        <f ca="1">$M$894</f>
        <v>1.9746753150435881</v>
      </c>
      <c r="AG37">
        <f ca="1">$M$895</f>
        <v>2.4011767567930717</v>
      </c>
      <c r="AH37">
        <f ca="1">$M$896</f>
        <v>2.0132359576758079</v>
      </c>
      <c r="AI37">
        <f ca="1">$M$897</f>
        <v>1.0500890816591526</v>
      </c>
      <c r="AJ37">
        <f ca="1">$M$898</f>
        <v>1.3389805972203224</v>
      </c>
      <c r="AK37">
        <f ca="1">$M$899</f>
        <v>1.3661074084453166</v>
      </c>
      <c r="AL37">
        <f ca="1">$M$900</f>
        <v>1.6638695541999433</v>
      </c>
      <c r="AM37">
        <f ca="1">$M$901</f>
        <v>2.0609432665687004</v>
      </c>
    </row>
    <row r="38" spans="1:39" x14ac:dyDescent="0.25">
      <c r="A38" s="9"/>
      <c r="H38" s="9"/>
      <c r="J38">
        <v>11</v>
      </c>
      <c r="K38">
        <f ca="1">SIMULATION!$D$3*SIMULATION!$D$17/$H27/(SIMULATION!$D$17-$I27)*(((EXP(-$I27*$J38))/(1-EXP(-SIMULATION!$D$4*$I27)))-(EXP(-SIMULATION!$D$17*$J38)/(1-EXP(-SIMULATION!$D$4*SIMULATION!$D$17))))</f>
        <v>2.1349185203031715</v>
      </c>
      <c r="L38">
        <v>-0.28424930764366918</v>
      </c>
      <c r="M38">
        <f t="shared" ca="1" si="0"/>
        <v>1.5280694090313482</v>
      </c>
      <c r="N38" s="6">
        <v>37</v>
      </c>
      <c r="O38">
        <f ca="1">$M$902</f>
        <v>1.4980506724549674</v>
      </c>
      <c r="P38">
        <f ca="1">$M$903</f>
        <v>2.7707113163044541</v>
      </c>
      <c r="Q38">
        <f ca="1">$M$904</f>
        <v>3.1578118096547589</v>
      </c>
      <c r="R38">
        <f ca="1">$M$905</f>
        <v>2.9768994307590635</v>
      </c>
      <c r="S38">
        <f ca="1">$M$906</f>
        <v>2.9389531806423124</v>
      </c>
      <c r="T38">
        <f ca="1">$M$907</f>
        <v>1.532968651644903</v>
      </c>
      <c r="U38">
        <f ca="1">$M$908</f>
        <v>2.2040072108851998</v>
      </c>
      <c r="V38">
        <f ca="1">$M$909</f>
        <v>3.347784790091723</v>
      </c>
      <c r="W38">
        <f ca="1">$M$910</f>
        <v>1.9976176755239521</v>
      </c>
      <c r="X38">
        <f ca="1">$M$911</f>
        <v>3.2804461097198967</v>
      </c>
      <c r="Y38">
        <f ca="1">$M$912</f>
        <v>3.4698682743120335</v>
      </c>
      <c r="Z38">
        <f ca="1">$M$913</f>
        <v>1.7165661942364245</v>
      </c>
      <c r="AA38">
        <f ca="1">$M$914</f>
        <v>3.3833056744209928</v>
      </c>
      <c r="AB38">
        <f ca="1">$M$915</f>
        <v>1.7589180974222476</v>
      </c>
      <c r="AC38">
        <f ca="1">$M$916</f>
        <v>2.810879793964292</v>
      </c>
      <c r="AD38">
        <f ca="1">$M$917</f>
        <v>2.1330597548039059</v>
      </c>
      <c r="AE38">
        <f ca="1">$M$918</f>
        <v>3.1648820679680894</v>
      </c>
      <c r="AF38">
        <f ca="1">$M$919</f>
        <v>0.93670035990447909</v>
      </c>
      <c r="AG38">
        <f ca="1">$M$920</f>
        <v>2.9555561672273654</v>
      </c>
      <c r="AH38">
        <f ca="1">$M$921</f>
        <v>1.6766384050746541</v>
      </c>
      <c r="AI38">
        <f ca="1">$M$922</f>
        <v>1.0510745344485632</v>
      </c>
      <c r="AJ38">
        <f ca="1">$M$923</f>
        <v>1.6707506812341677</v>
      </c>
      <c r="AK38">
        <f ca="1">$M$924</f>
        <v>2.5025853826948503</v>
      </c>
      <c r="AL38">
        <f ca="1">$M$925</f>
        <v>2.9062046231415954</v>
      </c>
      <c r="AM38">
        <f ca="1">$M$926</f>
        <v>2.2627440420878648</v>
      </c>
    </row>
    <row r="39" spans="1:39" x14ac:dyDescent="0.25">
      <c r="A39" s="9"/>
      <c r="H39" s="9"/>
      <c r="J39">
        <v>12</v>
      </c>
      <c r="K39">
        <f ca="1">SIMULATION!$D$3*SIMULATION!$D$17/$H27/(SIMULATION!$D$17-$I27)*(((EXP(-$I27*$J39))/(1-EXP(-SIMULATION!$D$4*$I27)))-(EXP(-SIMULATION!$D$17*$J39)/(1-EXP(-SIMULATION!$D$4*SIMULATION!$D$17))))</f>
        <v>2.060721089749372</v>
      </c>
      <c r="L39">
        <v>0.43269372993061417</v>
      </c>
      <c r="M39">
        <f t="shared" ca="1" si="0"/>
        <v>2.9523821844197076</v>
      </c>
      <c r="N39" s="6">
        <v>38</v>
      </c>
      <c r="O39">
        <f ca="1">$M$927</f>
        <v>1.7570006026333731</v>
      </c>
      <c r="P39">
        <f ca="1">$M$928</f>
        <v>3.5441111018242859</v>
      </c>
      <c r="Q39">
        <f ca="1">$M$929</f>
        <v>1.0998754852384169</v>
      </c>
      <c r="R39">
        <f ca="1">$M$930</f>
        <v>2.8798367844491857</v>
      </c>
      <c r="S39">
        <f ca="1">$M$931</f>
        <v>3.8691461282595339</v>
      </c>
      <c r="T39">
        <f ca="1">$M$932</f>
        <v>3.6180544349824184</v>
      </c>
      <c r="U39">
        <f ca="1">$M$933</f>
        <v>2.9441942986346823</v>
      </c>
      <c r="V39">
        <f ca="1">$M$934</f>
        <v>3.4038437809547579</v>
      </c>
      <c r="W39">
        <f ca="1">$M$935</f>
        <v>3.1487218291985211</v>
      </c>
      <c r="X39">
        <f ca="1">$M$936</f>
        <v>4.6753336784481201</v>
      </c>
      <c r="Y39">
        <f ca="1">$M$937</f>
        <v>2.363673436553499</v>
      </c>
      <c r="Z39">
        <f ca="1">$M$938</f>
        <v>1.8788694605134211</v>
      </c>
      <c r="AA39">
        <f ca="1">$M$939</f>
        <v>2.3425004773205083</v>
      </c>
      <c r="AB39">
        <f ca="1">$M$940</f>
        <v>2.3937265528380443</v>
      </c>
      <c r="AC39">
        <f ca="1">$M$941</f>
        <v>2.1858008336539405</v>
      </c>
      <c r="AD39">
        <f ca="1">$M$942</f>
        <v>2.5223009797591769</v>
      </c>
      <c r="AE39">
        <f ca="1">$M$943</f>
        <v>2.1721778822155873</v>
      </c>
      <c r="AF39">
        <f ca="1">$M$944</f>
        <v>1.5278621655776441</v>
      </c>
      <c r="AG39">
        <f ca="1">$M$945</f>
        <v>2.7675677044279561</v>
      </c>
      <c r="AH39">
        <f ca="1">$M$946</f>
        <v>3.1644140117501158</v>
      </c>
      <c r="AI39">
        <f ca="1">$M$947</f>
        <v>2.0755046919842015</v>
      </c>
      <c r="AJ39">
        <f ca="1">$M$948</f>
        <v>2.6231119226080124E-2</v>
      </c>
      <c r="AK39">
        <f ca="1">$M$949</f>
        <v>1.3644056342974364</v>
      </c>
      <c r="AL39">
        <f ca="1">$M$950</f>
        <v>1.757760016982949</v>
      </c>
      <c r="AM39">
        <f ca="1">$M$951</f>
        <v>1.8869711877507807</v>
      </c>
    </row>
    <row r="40" spans="1:39" x14ac:dyDescent="0.25">
      <c r="A40" s="9"/>
      <c r="H40" s="9"/>
      <c r="J40">
        <v>13</v>
      </c>
      <c r="K40">
        <f ca="1">SIMULATION!$D$3*SIMULATION!$D$17/$H27/(SIMULATION!$D$17-$I27)*(((EXP(-$I27*$J40))/(1-EXP(-SIMULATION!$D$4*$I27)))-(EXP(-SIMULATION!$D$17*$J40)/(1-EXP(-SIMULATION!$D$4*SIMULATION!$D$17))))</f>
        <v>1.9875891069316132</v>
      </c>
      <c r="L40">
        <v>-0.25088565157385651</v>
      </c>
      <c r="M40">
        <f t="shared" ca="1" si="0"/>
        <v>1.4889315187779759</v>
      </c>
      <c r="N40" s="6">
        <v>39</v>
      </c>
      <c r="O40">
        <f ca="1">$M$952</f>
        <v>1.0295488800442203</v>
      </c>
      <c r="P40">
        <f ca="1">$M$953</f>
        <v>2.2272301270679855</v>
      </c>
      <c r="Q40">
        <f ca="1">$M$954</f>
        <v>2.5190614479969344</v>
      </c>
      <c r="R40">
        <f ca="1">$M$955</f>
        <v>3.2199883967326834</v>
      </c>
      <c r="S40">
        <f ca="1">$M$956</f>
        <v>1.8628653137378617</v>
      </c>
      <c r="T40">
        <f ca="1">$M$957</f>
        <v>2.312169745633283</v>
      </c>
      <c r="U40">
        <f ca="1">$M$958</f>
        <v>2.9952365564242527</v>
      </c>
      <c r="V40">
        <f ca="1">$M$959</f>
        <v>2.3391332205463304</v>
      </c>
      <c r="W40">
        <f ca="1">$M$960</f>
        <v>1.5882926929476442</v>
      </c>
      <c r="X40">
        <f ca="1">$M$961</f>
        <v>2.175443970079205</v>
      </c>
      <c r="Y40">
        <f ca="1">$M$962</f>
        <v>2.433987127406533</v>
      </c>
      <c r="Z40">
        <f ca="1">$M$963</f>
        <v>1.3799407074407233</v>
      </c>
      <c r="AA40">
        <f ca="1">$M$964</f>
        <v>3.7561548954927386</v>
      </c>
      <c r="AB40">
        <f ca="1">$M$965</f>
        <v>2.7413423507531336</v>
      </c>
      <c r="AC40">
        <f ca="1">$M$966</f>
        <v>2.5928012369955522</v>
      </c>
      <c r="AD40">
        <f ca="1">$M$967</f>
        <v>2.0929539010490323</v>
      </c>
      <c r="AE40">
        <f ca="1">$M$968</f>
        <v>2.7443008690602411</v>
      </c>
      <c r="AF40">
        <f ca="1">$M$969</f>
        <v>1.5542751468990936</v>
      </c>
      <c r="AG40">
        <f ca="1">$M$970</f>
        <v>2.0765911777255552</v>
      </c>
      <c r="AH40">
        <f ca="1">$M$971</f>
        <v>1.9408947737809144</v>
      </c>
      <c r="AI40">
        <f ca="1">$M$972</f>
        <v>0.43210365737304912</v>
      </c>
      <c r="AJ40">
        <f ca="1">$M$973</f>
        <v>1.6935219199777318</v>
      </c>
      <c r="AK40">
        <f ca="1">$M$974</f>
        <v>1.0763537363176947</v>
      </c>
      <c r="AL40">
        <f ca="1">$M$975</f>
        <v>1.1502217036075808</v>
      </c>
      <c r="AM40">
        <f ca="1">$M$976</f>
        <v>1.0198375300425906</v>
      </c>
    </row>
    <row r="41" spans="1:39" x14ac:dyDescent="0.25">
      <c r="A41" s="9"/>
      <c r="H41" s="9"/>
      <c r="J41">
        <v>14</v>
      </c>
      <c r="K41">
        <f ca="1">SIMULATION!$D$3*SIMULATION!$D$17/$H27/(SIMULATION!$D$17-$I27)*(((EXP(-$I27*$J41))/(1-EXP(-SIMULATION!$D$4*$I27)))-(EXP(-SIMULATION!$D$17*$J41)/(1-EXP(-SIMULATION!$D$4*SIMULATION!$D$17))))</f>
        <v>1.9160849542555194</v>
      </c>
      <c r="L41">
        <v>0.24792148888218679</v>
      </c>
      <c r="M41">
        <f t="shared" ca="1" si="0"/>
        <v>2.3911235889393043</v>
      </c>
      <c r="N41" s="6">
        <v>40</v>
      </c>
      <c r="O41">
        <f ca="1">$M$977</f>
        <v>1.1945838511171507</v>
      </c>
      <c r="P41">
        <f ca="1">$M$978</f>
        <v>3.1114333486814325</v>
      </c>
      <c r="Q41">
        <f ca="1">$M$979</f>
        <v>1.9325879978989915</v>
      </c>
      <c r="R41">
        <f ca="1">$M$980</f>
        <v>5.1254222562663116</v>
      </c>
      <c r="S41">
        <f ca="1">$M$981</f>
        <v>3.0339471874634074</v>
      </c>
      <c r="T41">
        <f ca="1">$M$982</f>
        <v>3.1021101295665154</v>
      </c>
      <c r="U41">
        <f ca="1">$M$983</f>
        <v>2.8468684462174476</v>
      </c>
      <c r="V41">
        <f ca="1">$M$984</f>
        <v>3.3032877278701815</v>
      </c>
      <c r="W41">
        <f ca="1">$M$985</f>
        <v>5.1569488981252247</v>
      </c>
      <c r="X41">
        <f ca="1">$M$986</f>
        <v>2.9150180229700635</v>
      </c>
      <c r="Y41">
        <f ca="1">$M$987</f>
        <v>3.4801626606550515</v>
      </c>
      <c r="Z41">
        <f ca="1">$M$988</f>
        <v>2.8278202163949024</v>
      </c>
      <c r="AA41">
        <f ca="1">$M$989</f>
        <v>4.2045184641026276</v>
      </c>
      <c r="AB41">
        <f ca="1">$M$990</f>
        <v>1.5629111484093068</v>
      </c>
      <c r="AC41">
        <f ca="1">$M$991</f>
        <v>2.7484101832516057</v>
      </c>
      <c r="AD41">
        <f ca="1">$M$992</f>
        <v>1.6326406362545263</v>
      </c>
      <c r="AE41">
        <f ca="1">$M$993</f>
        <v>1.7759531616859343</v>
      </c>
      <c r="AF41">
        <f ca="1">$M$994</f>
        <v>1.2301301410662668</v>
      </c>
      <c r="AG41">
        <f ca="1">$M$995</f>
        <v>1.1006572537587769</v>
      </c>
      <c r="AH41">
        <f ca="1">$M$996</f>
        <v>1.2973763743704976</v>
      </c>
      <c r="AI41">
        <f ca="1">$M$997</f>
        <v>1.3488028974649144</v>
      </c>
      <c r="AJ41">
        <f ca="1">$M$998</f>
        <v>0.63884775394432569</v>
      </c>
      <c r="AK41">
        <f ca="1">$M$999</f>
        <v>1.2037561228216522</v>
      </c>
      <c r="AL41">
        <f ca="1">$M$1000</f>
        <v>0.42991038569787526</v>
      </c>
      <c r="AM41">
        <f ca="1">$M$1001</f>
        <v>1.1542451087040213</v>
      </c>
    </row>
    <row r="42" spans="1:39" x14ac:dyDescent="0.25">
      <c r="A42" s="9"/>
      <c r="H42" s="9"/>
      <c r="J42">
        <v>15</v>
      </c>
      <c r="K42">
        <f ca="1">SIMULATION!$D$3*SIMULATION!$D$17/$H27/(SIMULATION!$D$17-$I27)*(((EXP(-$I27*$J42))/(1-EXP(-SIMULATION!$D$4*$I27)))-(EXP(-SIMULATION!$D$17*$J42)/(1-EXP(-SIMULATION!$D$4*SIMULATION!$D$17))))</f>
        <v>1.8465341102235409</v>
      </c>
      <c r="L42">
        <v>-0.15190179781223473</v>
      </c>
      <c r="M42">
        <f t="shared" ca="1" si="0"/>
        <v>1.5660422591589698</v>
      </c>
      <c r="N42" s="6">
        <v>41</v>
      </c>
      <c r="O42">
        <f ca="1">$M$1002</f>
        <v>1.0128367475349678</v>
      </c>
      <c r="P42">
        <f ca="1">$M$1003</f>
        <v>2.1264696178520652</v>
      </c>
      <c r="Q42">
        <f ca="1">$M$1004</f>
        <v>2.9734894930738904</v>
      </c>
      <c r="R42">
        <f ca="1">$M$1005</f>
        <v>2.8079861394841035</v>
      </c>
      <c r="S42">
        <f ca="1">$M$1006</f>
        <v>2.5415522762563261</v>
      </c>
      <c r="T42">
        <f ca="1">$M$1007</f>
        <v>2.5301632515910395</v>
      </c>
      <c r="U42">
        <f ca="1">$M$1008</f>
        <v>4.1386950182144142</v>
      </c>
      <c r="V42">
        <f ca="1">$M$1009</f>
        <v>2.843885416465838</v>
      </c>
      <c r="W42">
        <f ca="1">$M$1010</f>
        <v>3.9305072182200496</v>
      </c>
      <c r="X42">
        <f ca="1">$M$1011</f>
        <v>1.6071938701177453</v>
      </c>
      <c r="Y42">
        <f ca="1">$M$1012</f>
        <v>2.0236294772857155</v>
      </c>
      <c r="Z42">
        <f ca="1">$M$1013</f>
        <v>2.1852827189767248</v>
      </c>
      <c r="AA42">
        <f ca="1">$M$1014</f>
        <v>2.5294604478116014</v>
      </c>
      <c r="AB42">
        <f ca="1">$M$1015</f>
        <v>2.1276437156494126</v>
      </c>
      <c r="AC42">
        <f ca="1">$M$1016</f>
        <v>1.1415294407743701</v>
      </c>
      <c r="AD42">
        <f ca="1">$M$1017</f>
        <v>2.22468530469432</v>
      </c>
      <c r="AE42">
        <f ca="1">$M$1018</f>
        <v>1.5862239682287411</v>
      </c>
      <c r="AF42">
        <f ca="1">$M$1019</f>
        <v>1.5014753901536111</v>
      </c>
      <c r="AG42">
        <f ca="1">$M$1020</f>
        <v>0.89376281283195691</v>
      </c>
      <c r="AH42">
        <f ca="1">$M$1021</f>
        <v>1.2504253814282646</v>
      </c>
      <c r="AI42">
        <f ca="1">$M$1022</f>
        <v>1.225374422673726</v>
      </c>
      <c r="AJ42">
        <f ca="1">$M$1023</f>
        <v>1.6026466998399831</v>
      </c>
      <c r="AK42">
        <f ca="1">$M$1024</f>
        <v>1.4885067249160187</v>
      </c>
      <c r="AL42">
        <f ca="1">$M$1025</f>
        <v>0.83750246130520956</v>
      </c>
      <c r="AM42">
        <f ca="1">$M$1026</f>
        <v>1.2848479366085088</v>
      </c>
    </row>
    <row r="43" spans="1:39" x14ac:dyDescent="0.25">
      <c r="A43" s="9"/>
      <c r="H43" s="9"/>
      <c r="J43">
        <v>16</v>
      </c>
      <c r="K43">
        <f ca="1">SIMULATION!$D$3*SIMULATION!$D$17/$H27/(SIMULATION!$D$17-$I27)*(((EXP(-$I27*$J43))/(1-EXP(-SIMULATION!$D$4*$I27)))-(EXP(-SIMULATION!$D$17*$J43)/(1-EXP(-SIMULATION!$D$4*SIMULATION!$D$17))))</f>
        <v>1.7791115290997812</v>
      </c>
      <c r="L43">
        <v>-5.7159040945124986E-2</v>
      </c>
      <c r="M43">
        <f t="shared" ca="1" si="0"/>
        <v>1.6774192203620228</v>
      </c>
      <c r="N43" s="6">
        <v>42</v>
      </c>
      <c r="O43">
        <f ca="1">$M$1027</f>
        <v>0.15153241878177295</v>
      </c>
      <c r="P43">
        <f ca="1">$M$1028</f>
        <v>2.8878541213506423</v>
      </c>
      <c r="Q43">
        <f ca="1">$M$1029</f>
        <v>3.9094724756266404</v>
      </c>
      <c r="R43">
        <f ca="1">$M$1030</f>
        <v>6.3847489908922048</v>
      </c>
      <c r="S43">
        <f ca="1">$M$1031</f>
        <v>4.7278965135820323</v>
      </c>
      <c r="T43">
        <f ca="1">$M$1032</f>
        <v>3.2335748999335872</v>
      </c>
      <c r="U43">
        <f ca="1">$M$1033</f>
        <v>4.8045010284541707</v>
      </c>
      <c r="V43">
        <f ca="1">$M$1034</f>
        <v>1.9275554107486237</v>
      </c>
      <c r="W43">
        <f ca="1">$M$1035</f>
        <v>4.1570539430409115</v>
      </c>
      <c r="X43">
        <f ca="1">$M$1036</f>
        <v>1.2073628742437519</v>
      </c>
      <c r="Y43">
        <f ca="1">$M$1037</f>
        <v>0.77204432136535028</v>
      </c>
      <c r="Z43">
        <f ca="1">$M$1038</f>
        <v>1.3209775952731839</v>
      </c>
      <c r="AA43">
        <f ca="1">$M$1039</f>
        <v>1.96203924307864</v>
      </c>
      <c r="AB43">
        <f ca="1">$M$1040</f>
        <v>1.2833212822551159</v>
      </c>
      <c r="AC43">
        <f ca="1">$M$1041</f>
        <v>0.77587271951193393</v>
      </c>
      <c r="AD43">
        <f ca="1">$M$1042</f>
        <v>0.81135469039016606</v>
      </c>
      <c r="AE43">
        <f ca="1">$M$1043</f>
        <v>0.61005578383065295</v>
      </c>
      <c r="AF43">
        <f ca="1">$M$1044</f>
        <v>0.52965464597653711</v>
      </c>
      <c r="AG43">
        <f ca="1">$M$1045</f>
        <v>0.480229446299688</v>
      </c>
      <c r="AH43">
        <f ca="1">$M$1046</f>
        <v>0.41534052936243687</v>
      </c>
      <c r="AI43">
        <f ca="1">$M$1047</f>
        <v>0.42495362939108683</v>
      </c>
      <c r="AJ43">
        <f ca="1">$M$1048</f>
        <v>0.21637966545438173</v>
      </c>
      <c r="AK43">
        <f ca="1">$M$1049</f>
        <v>0.18771150190588179</v>
      </c>
      <c r="AL43">
        <f ca="1">$M$1050</f>
        <v>0.16540984539092471</v>
      </c>
      <c r="AM43">
        <f ca="1">$M$1051</f>
        <v>9.2121822327061481E-2</v>
      </c>
    </row>
    <row r="44" spans="1:39" x14ac:dyDescent="0.25">
      <c r="A44" s="9"/>
      <c r="H44" s="9"/>
      <c r="J44">
        <v>17</v>
      </c>
      <c r="K44">
        <f ca="1">SIMULATION!$D$3*SIMULATION!$D$17/$H27/(SIMULATION!$D$17-$I27)*(((EXP(-$I27*$J44))/(1-EXP(-SIMULATION!$D$4*$I27)))-(EXP(-SIMULATION!$D$17*$J44)/(1-EXP(-SIMULATION!$D$4*SIMULATION!$D$17))))</f>
        <v>1.7138969474620411</v>
      </c>
      <c r="L44">
        <v>-0.12970754561978651</v>
      </c>
      <c r="M44">
        <f t="shared" ca="1" si="0"/>
        <v>1.4915915809614957</v>
      </c>
      <c r="N44" s="6">
        <v>43</v>
      </c>
      <c r="O44">
        <f ca="1">$M$1052</f>
        <v>1.0041993623383358</v>
      </c>
      <c r="P44">
        <f ca="1">$M$1053</f>
        <v>1.5925677664689015</v>
      </c>
      <c r="Q44">
        <f ca="1">$M$1054</f>
        <v>1.5644969330285019</v>
      </c>
      <c r="R44">
        <f ca="1">$M$1055</f>
        <v>2.1948537556703323</v>
      </c>
      <c r="S44">
        <f ca="1">$M$1056</f>
        <v>2.9127213422398399</v>
      </c>
      <c r="T44">
        <f ca="1">$M$1057</f>
        <v>3.113840019710933</v>
      </c>
      <c r="U44">
        <f ca="1">$M$1058</f>
        <v>2.8100652407621265</v>
      </c>
      <c r="V44">
        <f ca="1">$M$1059</f>
        <v>2.8184302303865385</v>
      </c>
      <c r="W44">
        <f ca="1">$M$1060</f>
        <v>3.8317132126704836</v>
      </c>
      <c r="X44">
        <f ca="1">$M$1061</f>
        <v>2.3938798772620977</v>
      </c>
      <c r="Y44">
        <f ca="1">$M$1062</f>
        <v>2.329894309121789</v>
      </c>
      <c r="Z44">
        <f ca="1">$M$1063</f>
        <v>3.0619145043991023</v>
      </c>
      <c r="AA44">
        <f ca="1">$M$1064</f>
        <v>2.7663773049433895</v>
      </c>
      <c r="AB44">
        <f ca="1">$M$1065</f>
        <v>1.6891195376215875</v>
      </c>
      <c r="AC44">
        <f ca="1">$M$1066</f>
        <v>1.8227867505106219</v>
      </c>
      <c r="AD44">
        <f ca="1">$M$1067</f>
        <v>1.1784651695336121</v>
      </c>
      <c r="AE44">
        <f ca="1">$M$1068</f>
        <v>2.6078494318961303</v>
      </c>
      <c r="AF44">
        <f ca="1">$M$1069</f>
        <v>2.3169633057775942</v>
      </c>
      <c r="AG44">
        <f ca="1">$M$1070</f>
        <v>1.6543342548730895</v>
      </c>
      <c r="AH44">
        <f ca="1">$M$1071</f>
        <v>2.6649748217142823</v>
      </c>
      <c r="AI44">
        <f ca="1">$M$1072</f>
        <v>1.0382319447996726</v>
      </c>
      <c r="AJ44">
        <f ca="1">$M$1073</f>
        <v>2.4610992982739655</v>
      </c>
      <c r="AK44">
        <f ca="1">$M$1074</f>
        <v>1.6137340356653882</v>
      </c>
      <c r="AL44">
        <f ca="1">$M$1075</f>
        <v>1.1425225744989069</v>
      </c>
      <c r="AM44">
        <f ca="1">$M$1076</f>
        <v>1.8491191629375672</v>
      </c>
    </row>
    <row r="45" spans="1:39" x14ac:dyDescent="0.25">
      <c r="A45" s="9"/>
      <c r="H45" s="9"/>
      <c r="J45">
        <v>18</v>
      </c>
      <c r="K45">
        <f ca="1">SIMULATION!$D$3*SIMULATION!$D$17/$H27/(SIMULATION!$D$17-$I27)*(((EXP(-$I27*$J45))/(1-EXP(-SIMULATION!$D$4*$I27)))-(EXP(-SIMULATION!$D$17*$J45)/(1-EXP(-SIMULATION!$D$4*SIMULATION!$D$17))))</f>
        <v>1.6509102801084263</v>
      </c>
      <c r="L45">
        <v>0.46991344628496712</v>
      </c>
      <c r="M45">
        <f t="shared" ca="1" si="0"/>
        <v>2.4266952193414575</v>
      </c>
      <c r="N45" s="6">
        <v>44</v>
      </c>
      <c r="O45">
        <f ca="1">$M$1077</f>
        <v>1.3008847121284548</v>
      </c>
      <c r="P45">
        <f ca="1">$M$1078</f>
        <v>1.7255427059823858</v>
      </c>
      <c r="Q45">
        <f ca="1">$M$1079</f>
        <v>2.3824776443673499</v>
      </c>
      <c r="R45">
        <f ca="1">$M$1080</f>
        <v>2.1500741650762811</v>
      </c>
      <c r="S45">
        <f ca="1">$M$1081</f>
        <v>2.2527690901679511</v>
      </c>
      <c r="T45">
        <f ca="1">$M$1082</f>
        <v>2.0506554369164287</v>
      </c>
      <c r="U45">
        <f ca="1">$M$1083</f>
        <v>2.9088990957005127</v>
      </c>
      <c r="V45">
        <f ca="1">$M$1084</f>
        <v>1.5768163746356152</v>
      </c>
      <c r="W45">
        <f ca="1">$M$1085</f>
        <v>2.0861292769989412</v>
      </c>
      <c r="X45">
        <f ca="1">$M$1086</f>
        <v>1.6346358601046811</v>
      </c>
      <c r="Y45">
        <f ca="1">$M$1087</f>
        <v>2.2322132858669068</v>
      </c>
      <c r="Z45">
        <f ca="1">$M$1088</f>
        <v>1.4446173424391064</v>
      </c>
      <c r="AA45">
        <f ca="1">$M$1089</f>
        <v>2.6083660701281666</v>
      </c>
      <c r="AB45">
        <f ca="1">$M$1090</f>
        <v>1.5117531669980171</v>
      </c>
      <c r="AC45">
        <f ca="1">$M$1091</f>
        <v>1.9924566196938791</v>
      </c>
      <c r="AD45">
        <f ca="1">$M$1092</f>
        <v>1.6793014342915045</v>
      </c>
      <c r="AE45">
        <f ca="1">$M$1093</f>
        <v>2.0927746555440914</v>
      </c>
      <c r="AF45">
        <f ca="1">$M$1094</f>
        <v>1.7969539205647072</v>
      </c>
      <c r="AG45">
        <f ca="1">$M$1095</f>
        <v>1.9713015092219837</v>
      </c>
      <c r="AH45">
        <f ca="1">$M$1096</f>
        <v>2.1153721797227187</v>
      </c>
      <c r="AI45">
        <f ca="1">$M$1097</f>
        <v>1.3634526805085301</v>
      </c>
      <c r="AJ45">
        <f ca="1">$M$1098</f>
        <v>1.5464565058802051</v>
      </c>
      <c r="AK45">
        <f ca="1">$M$1099</f>
        <v>1.6484860885812402</v>
      </c>
      <c r="AL45">
        <f ca="1">$M$1100</f>
        <v>1.7513773857104165</v>
      </c>
      <c r="AM45">
        <f ca="1">$M$1101</f>
        <v>1.5516482106166554</v>
      </c>
    </row>
    <row r="46" spans="1:39" x14ac:dyDescent="0.25">
      <c r="A46" s="9"/>
      <c r="H46" s="9"/>
      <c r="J46">
        <v>19</v>
      </c>
      <c r="K46">
        <f ca="1">SIMULATION!$D$3*SIMULATION!$D$17/$H27/(SIMULATION!$D$17-$I27)*(((EXP(-$I27*$J46))/(1-EXP(-SIMULATION!$D$4*$I27)))-(EXP(-SIMULATION!$D$17*$J46)/(1-EXP(-SIMULATION!$D$4*SIMULATION!$D$17))))</f>
        <v>1.5901342584335654</v>
      </c>
      <c r="L46">
        <v>-2.6574986115544947E-2</v>
      </c>
      <c r="M46">
        <f t="shared" ca="1" si="0"/>
        <v>1.547876462593841</v>
      </c>
      <c r="N46" s="6">
        <v>45</v>
      </c>
      <c r="O46">
        <f ca="1">$M$1102</f>
        <v>1.0618517164419881</v>
      </c>
      <c r="P46">
        <f ca="1">$M$1103</f>
        <v>2.1835858920324154</v>
      </c>
      <c r="Q46">
        <f ca="1">$M$1104</f>
        <v>1.3359361844158024</v>
      </c>
      <c r="R46">
        <f ca="1">$M$1105</f>
        <v>3.6980283524672792</v>
      </c>
      <c r="S46">
        <f ca="1">$M$1106</f>
        <v>3.2248204649415224</v>
      </c>
      <c r="T46">
        <f ca="1">$M$1107</f>
        <v>3.7116070874321569</v>
      </c>
      <c r="U46">
        <f ca="1">$M$1108</f>
        <v>4.5024094914748254</v>
      </c>
      <c r="V46">
        <f ca="1">$M$1109</f>
        <v>1.7397432702189231</v>
      </c>
      <c r="W46">
        <f ca="1">$M$1110</f>
        <v>3.5301193170380958</v>
      </c>
      <c r="X46">
        <f ca="1">$M$1111</f>
        <v>2.9314150077458803</v>
      </c>
      <c r="Y46">
        <f ca="1">$M$1112</f>
        <v>1.6143558335430708</v>
      </c>
      <c r="Z46">
        <f ca="1">$M$1113</f>
        <v>1.3436488243851117</v>
      </c>
      <c r="AA46">
        <f ca="1">$M$1114</f>
        <v>3.0824492958154095</v>
      </c>
      <c r="AB46">
        <f ca="1">$M$1115</f>
        <v>2.5783359010759641</v>
      </c>
      <c r="AC46">
        <f ca="1">$M$1116</f>
        <v>2.1164533978134195</v>
      </c>
      <c r="AD46">
        <f ca="1">$M$1117</f>
        <v>2.6767561384161245</v>
      </c>
      <c r="AE46">
        <f ca="1">$M$1118</f>
        <v>2.8966006736405867</v>
      </c>
      <c r="AF46">
        <f ca="1">$M$1119</f>
        <v>1.851033182220633</v>
      </c>
      <c r="AG46">
        <f ca="1">$M$1120</f>
        <v>1.8813042805881766</v>
      </c>
      <c r="AH46">
        <f ca="1">$M$1121</f>
        <v>1.2664846941387804</v>
      </c>
      <c r="AI46">
        <f ca="1">$M$1122</f>
        <v>0.90097389301019892</v>
      </c>
      <c r="AJ46">
        <f ca="1">$M$1123</f>
        <v>1.7023903119818302</v>
      </c>
      <c r="AK46">
        <f ca="1">$M$1124</f>
        <v>1.6629240603393602</v>
      </c>
      <c r="AL46">
        <f ca="1">$M$1125</f>
        <v>1.3231216118998892</v>
      </c>
      <c r="AM46">
        <f ca="1">$M$1126</f>
        <v>0.9922443787781593</v>
      </c>
    </row>
    <row r="47" spans="1:39" x14ac:dyDescent="0.25">
      <c r="A47" s="9"/>
      <c r="H47" s="9"/>
      <c r="J47">
        <v>20</v>
      </c>
      <c r="K47">
        <f ca="1">SIMULATION!$D$3*SIMULATION!$D$17/$H27/(SIMULATION!$D$17-$I27)*(((EXP(-$I27*$J47))/(1-EXP(-SIMULATION!$D$4*$I27)))-(EXP(-SIMULATION!$D$17*$J47)/(1-EXP(-SIMULATION!$D$4*SIMULATION!$D$17))))</f>
        <v>1.5315288951016182</v>
      </c>
      <c r="L47">
        <v>-8.2678001576479046E-2</v>
      </c>
      <c r="M47">
        <f t="shared" ca="1" si="0"/>
        <v>1.4049051466979834</v>
      </c>
      <c r="N47" s="6">
        <v>46</v>
      </c>
      <c r="O47">
        <f ca="1">$M$1127</f>
        <v>2.05421549498468</v>
      </c>
      <c r="P47">
        <f ca="1">$M$1128</f>
        <v>2.7624066061119197</v>
      </c>
      <c r="Q47">
        <f ca="1">$M$1129</f>
        <v>3.317824879335912</v>
      </c>
      <c r="R47">
        <f ca="1">$M$1130</f>
        <v>4.4871564235680941</v>
      </c>
      <c r="S47">
        <f ca="1">$M$1131</f>
        <v>2.49694052923331</v>
      </c>
      <c r="T47">
        <f ca="1">$M$1132</f>
        <v>2.3949117318312947</v>
      </c>
      <c r="U47">
        <f ca="1">$M$1133</f>
        <v>3.0806805850509047</v>
      </c>
      <c r="V47">
        <f ca="1">$M$1134</f>
        <v>4.360762055279559</v>
      </c>
      <c r="W47">
        <f ca="1">$M$1135</f>
        <v>3.5879631622891268</v>
      </c>
      <c r="X47">
        <f ca="1">$M$1136</f>
        <v>3.9057449826637742</v>
      </c>
      <c r="Y47">
        <f ca="1">$M$1137</f>
        <v>2.7843615375252853</v>
      </c>
      <c r="Z47">
        <f ca="1">$M$1138</f>
        <v>2.8507419565400549</v>
      </c>
      <c r="AA47">
        <f ca="1">$M$1139</f>
        <v>5.1463255265472663</v>
      </c>
      <c r="AB47">
        <f ca="1">$M$1140</f>
        <v>2.3046863790212777</v>
      </c>
      <c r="AC47">
        <f ca="1">$M$1141</f>
        <v>1.8679021115113612</v>
      </c>
      <c r="AD47">
        <f ca="1">$M$1142</f>
        <v>2.3838444596318324</v>
      </c>
      <c r="AE47">
        <f ca="1">$M$1143</f>
        <v>1.7849777060710079</v>
      </c>
      <c r="AF47">
        <f ca="1">$M$1144</f>
        <v>2.8218385913046169</v>
      </c>
      <c r="AG47">
        <f ca="1">$M$1145</f>
        <v>3.2993139387750015</v>
      </c>
      <c r="AH47">
        <f ca="1">$M$1146</f>
        <v>2.3813543076089836</v>
      </c>
      <c r="AI47">
        <f ca="1">$M$1147</f>
        <v>2.7924910303341282</v>
      </c>
      <c r="AJ47">
        <f ca="1">$M$1148</f>
        <v>3.6150770175965641</v>
      </c>
      <c r="AK47">
        <f ca="1">$M$1149</f>
        <v>2.3013951853550014</v>
      </c>
      <c r="AL47">
        <f ca="1">$M$1150</f>
        <v>2.593926703648632</v>
      </c>
      <c r="AM47">
        <f ca="1">$M$1151</f>
        <v>2.0299745888748717</v>
      </c>
    </row>
    <row r="48" spans="1:39" x14ac:dyDescent="0.25">
      <c r="A48" s="9"/>
      <c r="H48" s="9"/>
      <c r="J48">
        <v>21</v>
      </c>
      <c r="K48">
        <f ca="1">SIMULATION!$D$3*SIMULATION!$D$17/$H27/(SIMULATION!$D$17-$I27)*(((EXP(-$I27*$J48))/(1-EXP(-SIMULATION!$D$4*$I27)))-(EXP(-SIMULATION!$D$17*$J48)/(1-EXP(-SIMULATION!$D$4*SIMULATION!$D$17))))</f>
        <v>1.4750407123835281</v>
      </c>
      <c r="L48">
        <v>-0.18952332591610582</v>
      </c>
      <c r="M48">
        <f t="shared" ca="1" si="0"/>
        <v>1.1954860907109399</v>
      </c>
      <c r="N48" s="6">
        <v>47</v>
      </c>
      <c r="O48">
        <f ca="1">$M$1152</f>
        <v>2.6591317704125093</v>
      </c>
      <c r="P48">
        <f ca="1">$M$1153</f>
        <v>3.8180503435240762</v>
      </c>
      <c r="Q48">
        <f ca="1">$M$1154</f>
        <v>2.7039569986344305</v>
      </c>
      <c r="R48">
        <f ca="1">$M$1155</f>
        <v>1.5694867906919201</v>
      </c>
      <c r="S48">
        <f ca="1">$M$1156</f>
        <v>1.3856981836862554</v>
      </c>
      <c r="T48">
        <f ca="1">$M$1157</f>
        <v>2.4319455129347904</v>
      </c>
      <c r="U48">
        <f ca="1">$M$1158</f>
        <v>1.8362249107100643</v>
      </c>
      <c r="V48">
        <f ca="1">$M$1159</f>
        <v>2.8030234885466014</v>
      </c>
      <c r="W48">
        <f ca="1">$M$1160</f>
        <v>1.6191056606675991</v>
      </c>
      <c r="X48">
        <f ca="1">$M$1161</f>
        <v>4.0199768024148455</v>
      </c>
      <c r="Y48">
        <f ca="1">$M$1162</f>
        <v>2.3717541932059811</v>
      </c>
      <c r="Z48">
        <f ca="1">$M$1163</f>
        <v>3.8470536461344698</v>
      </c>
      <c r="AA48">
        <f ca="1">$M$1164</f>
        <v>1.5283362341601407</v>
      </c>
      <c r="AB48">
        <f ca="1">$M$1165</f>
        <v>3.0240205601104257</v>
      </c>
      <c r="AC48">
        <f ca="1">$M$1166</f>
        <v>2.5854147242095893</v>
      </c>
      <c r="AD48">
        <f ca="1">$M$1167</f>
        <v>1.6148396684240347</v>
      </c>
      <c r="AE48">
        <f ca="1">$M$1168</f>
        <v>2.9990718455789129</v>
      </c>
      <c r="AF48">
        <f ca="1">$M$1169</f>
        <v>2.5245825409374953</v>
      </c>
      <c r="AG48">
        <f ca="1">$M$1170</f>
        <v>3.0218355201648905</v>
      </c>
      <c r="AH48">
        <f ca="1">$M$1171</f>
        <v>3.5129116010840291</v>
      </c>
      <c r="AI48">
        <f ca="1">$M$1172</f>
        <v>2.1009996949129062</v>
      </c>
      <c r="AJ48">
        <f ca="1">$M$1173</f>
        <v>2.6109843414296101</v>
      </c>
      <c r="AK48">
        <f ca="1">$M$1174</f>
        <v>2.1654788678326335</v>
      </c>
      <c r="AL48">
        <f ca="1">$M$1175</f>
        <v>1.3048982108758049</v>
      </c>
      <c r="AM48">
        <f ca="1">$M$1176</f>
        <v>2.6792318767635286</v>
      </c>
    </row>
    <row r="49" spans="1:39" x14ac:dyDescent="0.25">
      <c r="A49" s="9"/>
      <c r="H49" s="9"/>
      <c r="J49">
        <v>22</v>
      </c>
      <c r="K49">
        <f ca="1">SIMULATION!$D$3*SIMULATION!$D$17/$H27/(SIMULATION!$D$17-$I27)*(((EXP(-$I27*$J49))/(1-EXP(-SIMULATION!$D$4*$I27)))-(EXP(-SIMULATION!$D$17*$J49)/(1-EXP(-SIMULATION!$D$4*SIMULATION!$D$17))))</f>
        <v>1.4206086164368299</v>
      </c>
      <c r="L49">
        <v>0.5050305214093902</v>
      </c>
      <c r="M49">
        <f t="shared" ca="1" si="0"/>
        <v>2.1380593267145946</v>
      </c>
      <c r="N49" s="6">
        <v>48</v>
      </c>
      <c r="O49">
        <f ca="1">$M$1177</f>
        <v>2.4158346333464613</v>
      </c>
      <c r="P49">
        <f ca="1">$M$1178</f>
        <v>1.5395646259667279</v>
      </c>
      <c r="Q49">
        <f ca="1">$M$1179</f>
        <v>1.9346106763900865</v>
      </c>
      <c r="R49">
        <f ca="1">$M$1180</f>
        <v>2.9448076850143656</v>
      </c>
      <c r="S49">
        <f ca="1">$M$1181</f>
        <v>4.0934094225350011</v>
      </c>
      <c r="T49">
        <f ca="1">$M$1182</f>
        <v>2.9528602134093345</v>
      </c>
      <c r="U49">
        <f ca="1">$M$1183</f>
        <v>1.9245058074141221</v>
      </c>
      <c r="V49">
        <f ca="1">$M$1184</f>
        <v>2.9685805094583806</v>
      </c>
      <c r="W49">
        <f ca="1">$M$1185</f>
        <v>2.8633088061571632</v>
      </c>
      <c r="X49">
        <f ca="1">$M$1186</f>
        <v>2.4865945134635354</v>
      </c>
      <c r="Y49">
        <f ca="1">$M$1187</f>
        <v>3.4759128325489361</v>
      </c>
      <c r="Z49">
        <f ca="1">$M$1188</f>
        <v>2.2407626782785468</v>
      </c>
      <c r="AA49">
        <f ca="1">$M$1189</f>
        <v>2.0484328939236289</v>
      </c>
      <c r="AB49">
        <f ca="1">$M$1190</f>
        <v>1.8573900335851863</v>
      </c>
      <c r="AC49">
        <f ca="1">$M$1191</f>
        <v>2.4001772219095936</v>
      </c>
      <c r="AD49">
        <f ca="1">$M$1192</f>
        <v>2.2156897907754596</v>
      </c>
      <c r="AE49">
        <f ca="1">$M$1193</f>
        <v>2.0142458900813978</v>
      </c>
      <c r="AF49">
        <f ca="1">$M$1194</f>
        <v>2.3296287160163947</v>
      </c>
      <c r="AG49">
        <f ca="1">$M$1195</f>
        <v>1.5931854822916998</v>
      </c>
      <c r="AH49">
        <f ca="1">$M$1196</f>
        <v>2.9231679147171672</v>
      </c>
      <c r="AI49">
        <f ca="1">$M$1197</f>
        <v>2.6060676812889061</v>
      </c>
      <c r="AJ49">
        <f ca="1">$M$1198</f>
        <v>1.8747076487602512</v>
      </c>
      <c r="AK49">
        <f ca="1">$M$1199</f>
        <v>2.4789279910728252</v>
      </c>
      <c r="AL49">
        <f ca="1">$M$1200</f>
        <v>1.9205540287503924</v>
      </c>
      <c r="AM49">
        <f ca="1">$M$1201</f>
        <v>1.523061427656524</v>
      </c>
    </row>
    <row r="50" spans="1:39" x14ac:dyDescent="0.25">
      <c r="A50" s="9"/>
      <c r="H50" s="9"/>
      <c r="J50">
        <v>23</v>
      </c>
      <c r="K50">
        <f ca="1">SIMULATION!$D$3*SIMULATION!$D$17/$H27/(SIMULATION!$D$17-$I27)*(((EXP(-$I27*$J50))/(1-EXP(-SIMULATION!$D$4*$I27)))-(EXP(-SIMULATION!$D$17*$J50)/(1-EXP(-SIMULATION!$D$4*SIMULATION!$D$17))))</f>
        <v>1.3681676236817384</v>
      </c>
      <c r="L50">
        <v>-0.13987568769373548</v>
      </c>
      <c r="M50">
        <f t="shared" ca="1" si="0"/>
        <v>1.1767942364389514</v>
      </c>
      <c r="N50" s="6">
        <v>49</v>
      </c>
      <c r="O50">
        <f ca="1">$M$1202</f>
        <v>1.244556053487279</v>
      </c>
      <c r="P50">
        <f ca="1">$M$1203</f>
        <v>0.98483060427269709</v>
      </c>
      <c r="Q50">
        <f ca="1">$M$1204</f>
        <v>2.3064501321437212</v>
      </c>
      <c r="R50">
        <f ca="1">$M$1205</f>
        <v>1.9578004588391682</v>
      </c>
      <c r="S50">
        <f ca="1">$M$1206</f>
        <v>2.5085831853695391</v>
      </c>
      <c r="T50">
        <f ca="1">$M$1207</f>
        <v>2.6484236506483767</v>
      </c>
      <c r="U50">
        <f ca="1">$M$1208</f>
        <v>1.7225137220424616</v>
      </c>
      <c r="V50">
        <f ca="1">$M$1209</f>
        <v>2.297842980844385</v>
      </c>
      <c r="W50">
        <f ca="1">$M$1210</f>
        <v>1.8307213662568398</v>
      </c>
      <c r="X50">
        <f ca="1">$M$1211</f>
        <v>3.2872211364014832</v>
      </c>
      <c r="Y50">
        <f ca="1">$M$1212</f>
        <v>2.1539110213946815</v>
      </c>
      <c r="Z50">
        <f ca="1">$M$1213</f>
        <v>1.6204728309656884</v>
      </c>
      <c r="AA50">
        <f ca="1">$M$1214</f>
        <v>2.691561241034008</v>
      </c>
      <c r="AB50">
        <f ca="1">$M$1215</f>
        <v>0.74037944461848049</v>
      </c>
      <c r="AC50">
        <f ca="1">$M$1216</f>
        <v>1.4074736626087589</v>
      </c>
      <c r="AD50">
        <f ca="1">$M$1217</f>
        <v>1.4761757178747239</v>
      </c>
      <c r="AE50">
        <f ca="1">$M$1218</f>
        <v>1.2114272548279885</v>
      </c>
      <c r="AF50">
        <f ca="1">$M$1219</f>
        <v>1.0505208173405769</v>
      </c>
      <c r="AG50">
        <f ca="1">$M$1220</f>
        <v>1.6138682763644419</v>
      </c>
      <c r="AH50">
        <f ca="1">$M$1221</f>
        <v>2.0340370008667672</v>
      </c>
      <c r="AI50">
        <f ca="1">$M$1222</f>
        <v>1.6263502595950994</v>
      </c>
      <c r="AJ50">
        <f ca="1">$M$1223</f>
        <v>1.5305307300415816</v>
      </c>
      <c r="AK50">
        <f ca="1">$M$1224</f>
        <v>0.86324428935684439</v>
      </c>
      <c r="AL50">
        <f ca="1">$M$1225</f>
        <v>1.674075910899425</v>
      </c>
      <c r="AM50">
        <f ca="1">$M$1226</f>
        <v>1.3669789179007434</v>
      </c>
    </row>
    <row r="51" spans="1:39" x14ac:dyDescent="0.25">
      <c r="A51" s="9"/>
      <c r="H51" s="9"/>
      <c r="J51">
        <v>24</v>
      </c>
      <c r="K51">
        <f ca="1">SIMULATION!$D$3*SIMULATION!$D$17/$H27/(SIMULATION!$D$17-$I27)*(((EXP(-$I27*$J51))/(1-EXP(-SIMULATION!$D$4*$I27)))-(EXP(-SIMULATION!$D$17*$J51)/(1-EXP(-SIMULATION!$D$4*SIMULATION!$D$17))))</f>
        <v>1.3176512121522592</v>
      </c>
      <c r="L51">
        <v>-2.0339016440117656E-2</v>
      </c>
      <c r="M51">
        <f t="shared" ca="1" si="0"/>
        <v>1.2908514824859534</v>
      </c>
      <c r="N51" s="6">
        <v>50</v>
      </c>
      <c r="O51">
        <f ca="1">$M$1227</f>
        <v>2.0226839616571195</v>
      </c>
      <c r="P51">
        <f ca="1">$M$1228</f>
        <v>3.9598091706773331</v>
      </c>
      <c r="Q51">
        <f ca="1">$M$1229</f>
        <v>4.0666262578150194</v>
      </c>
      <c r="R51">
        <f ca="1">$M$1230</f>
        <v>7.5514258641621428</v>
      </c>
      <c r="S51">
        <f ca="1">$M$1231</f>
        <v>3.7288753147992599</v>
      </c>
      <c r="T51">
        <f ca="1">$M$1232</f>
        <v>5.216661918366114</v>
      </c>
      <c r="U51">
        <f ca="1">$M$1233</f>
        <v>4.6530791960917535</v>
      </c>
      <c r="V51">
        <f ca="1">$M$1234</f>
        <v>4.3188720318168219</v>
      </c>
      <c r="W51">
        <f ca="1">$M$1235</f>
        <v>3.9946792408660903</v>
      </c>
      <c r="X51">
        <f ca="1">$M$1236</f>
        <v>5.3362667020922894</v>
      </c>
      <c r="Y51">
        <f ca="1">$M$1237</f>
        <v>3.8246108315218992</v>
      </c>
      <c r="Z51">
        <f ca="1">$M$1238</f>
        <v>5.220006870814875</v>
      </c>
      <c r="AA51">
        <f ca="1">$M$1239</f>
        <v>5.5702147934962669</v>
      </c>
      <c r="AB51">
        <f ca="1">$M$1240</f>
        <v>3.6465140253968671</v>
      </c>
      <c r="AC51">
        <f ca="1">$M$1241</f>
        <v>2.6552497526809882</v>
      </c>
      <c r="AD51">
        <f ca="1">$M$1242</f>
        <v>1.1344395120029425</v>
      </c>
      <c r="AE51">
        <f ca="1">$M$1243</f>
        <v>3.9250810212052079</v>
      </c>
      <c r="AF51">
        <f ca="1">$M$1244</f>
        <v>4.022084483369369</v>
      </c>
      <c r="AG51">
        <f ca="1">$M$1245</f>
        <v>2.5073407509937802</v>
      </c>
      <c r="AH51">
        <f ca="1">$M$1246</f>
        <v>5.1273727729599887</v>
      </c>
      <c r="AI51">
        <f ca="1">$M$1247</f>
        <v>2.3540276759887115</v>
      </c>
      <c r="AJ51">
        <f ca="1">$M$1248</f>
        <v>4.8184951994679492</v>
      </c>
      <c r="AK51">
        <f ca="1">$M$1249</f>
        <v>4.5931482443527774</v>
      </c>
      <c r="AL51">
        <f ca="1">$M$1250</f>
        <v>3.2534536721151244</v>
      </c>
      <c r="AM51">
        <f ca="1">$M$1251</f>
        <v>2.5242339741761359</v>
      </c>
    </row>
    <row r="52" spans="1:39" x14ac:dyDescent="0.25">
      <c r="A52" s="9">
        <v>3</v>
      </c>
      <c r="B52" s="2">
        <f ca="1">NORMINV(RAND(),SIMULATION!D7,SIMULATION!D8)</f>
        <v>64.917590393366282</v>
      </c>
      <c r="C52" s="2">
        <v>2</v>
      </c>
      <c r="D52" s="2">
        <f ca="1">SIMULATION!$D$11*(1+(SIMULATION!$D$12*LN(1+$C52)))*(1+(SIMULATION!$D$13*(($B52/63.5)-1)))</f>
        <v>10.343334007364627</v>
      </c>
      <c r="E52" s="2">
        <v>-4.476279580849697E-3</v>
      </c>
      <c r="F52" s="2">
        <f ca="1">D52*(1+E52)</f>
        <v>10.297034352549552</v>
      </c>
      <c r="G52" s="2">
        <v>-0.82445969112902673</v>
      </c>
      <c r="H52" s="9">
        <f>SIMULATION!$D$15*EXP($G$52)</f>
        <v>96.795289223670324</v>
      </c>
      <c r="I52" s="2">
        <f ca="1">$F52/$H52</f>
        <v>0.10637949878692562</v>
      </c>
      <c r="J52">
        <v>0</v>
      </c>
      <c r="K52">
        <f ca="1">SIMULATION!$D$3*SIMULATION!$D$17/$H52/(SIMULATION!$D$17-$I52)*(((EXP(-$I52*$J52))/(1-EXP(-SIMULATION!$D$4*$I52)))-(EXP(-SIMULATION!$D$17*$J52)/(1-EXP(-SIMULATION!$D$4*SIMULATION!$D$17))))</f>
        <v>0.63012917992566453</v>
      </c>
      <c r="L52">
        <v>-9.4181036963508338E-2</v>
      </c>
      <c r="M52">
        <f t="shared" ca="1" si="0"/>
        <v>0.57078296033930032</v>
      </c>
      <c r="N52" s="6">
        <v>51</v>
      </c>
      <c r="O52">
        <f ca="1">$M$1252</f>
        <v>0.17733952591278151</v>
      </c>
      <c r="P52">
        <f ca="1">$M$1253</f>
        <v>2.7163010222250357</v>
      </c>
      <c r="Q52">
        <f ca="1">$M$1254</f>
        <v>2.0503609776284306</v>
      </c>
      <c r="R52">
        <f ca="1">$M$1255</f>
        <v>3.7992074001855585</v>
      </c>
      <c r="S52">
        <f ca="1">$M$1256</f>
        <v>5.1496477513224006</v>
      </c>
      <c r="T52">
        <f ca="1">$M$1257</f>
        <v>3.8178349899341399</v>
      </c>
      <c r="U52">
        <f ca="1">$M$1258</f>
        <v>3.2131278611666696</v>
      </c>
      <c r="V52">
        <f ca="1">$M$1259</f>
        <v>2.2165632854968105</v>
      </c>
      <c r="W52">
        <f ca="1">$M$1260</f>
        <v>2.0876245654144236</v>
      </c>
      <c r="X52">
        <f ca="1">$M$1261</f>
        <v>1.5462048396515136</v>
      </c>
      <c r="Y52">
        <f ca="1">$M$1262</f>
        <v>0.74727197690896074</v>
      </c>
      <c r="Z52">
        <f ca="1">$M$1263</f>
        <v>1.4902457345677016</v>
      </c>
      <c r="AA52">
        <f ca="1">$M$1264</f>
        <v>0.9782306165383241</v>
      </c>
      <c r="AB52">
        <f ca="1">$M$1265</f>
        <v>1.1283976600457581</v>
      </c>
      <c r="AC52">
        <f ca="1">$M$1266</f>
        <v>1.0043196610232623</v>
      </c>
      <c r="AD52">
        <f ca="1">$M$1267</f>
        <v>0.69479797439041202</v>
      </c>
      <c r="AE52">
        <f ca="1">$M$1268</f>
        <v>0.63421204040390933</v>
      </c>
      <c r="AF52">
        <f ca="1">$M$1269</f>
        <v>0.61327079969926424</v>
      </c>
      <c r="AG52">
        <f ca="1">$M$1270</f>
        <v>0.27501699129517337</v>
      </c>
      <c r="AH52">
        <f ca="1">$M$1271</f>
        <v>0.3068318124431122</v>
      </c>
      <c r="AI52">
        <f ca="1">$M$1272</f>
        <v>0.26569329736833935</v>
      </c>
      <c r="AJ52">
        <f ca="1">$M$1273</f>
        <v>0.24395215933303094</v>
      </c>
      <c r="AK52">
        <f ca="1">$M$1274</f>
        <v>7.148644440047934E-2</v>
      </c>
      <c r="AL52">
        <f ca="1">$M$1275</f>
        <v>0.20405091364214489</v>
      </c>
      <c r="AM52">
        <f ca="1">$M$1276</f>
        <v>0.18382005729536155</v>
      </c>
    </row>
    <row r="53" spans="1:39" x14ac:dyDescent="0.25">
      <c r="A53" s="9"/>
      <c r="H53" s="9"/>
      <c r="J53">
        <v>1</v>
      </c>
      <c r="K53">
        <f ca="1">SIMULATION!$D$3*SIMULATION!$D$17/$H52/(SIMULATION!$D$17-$I52)*(((EXP(-$I52*$J53))/(1-EXP(-SIMULATION!$D$4*$I52)))-(EXP(-SIMULATION!$D$17*$J53)/(1-EXP(-SIMULATION!$D$4*SIMULATION!$D$17))))</f>
        <v>2.4950440918703665</v>
      </c>
      <c r="L53">
        <v>0.14231437045725334</v>
      </c>
      <c r="M53">
        <f t="shared" ca="1" si="0"/>
        <v>2.8501247210679872</v>
      </c>
      <c r="N53" s="6">
        <v>52</v>
      </c>
      <c r="O53">
        <f ca="1">$M$1277</f>
        <v>1.5262551412446188</v>
      </c>
      <c r="P53">
        <f ca="1">$M$1278</f>
        <v>2.7800393703967665</v>
      </c>
      <c r="Q53">
        <f ca="1">$M$1279</f>
        <v>3.1085704476276139</v>
      </c>
      <c r="R53">
        <f ca="1">$M$1280</f>
        <v>2.1015070265591289</v>
      </c>
      <c r="S53">
        <f ca="1">$M$1281</f>
        <v>2.3605577311204584</v>
      </c>
      <c r="T53">
        <f ca="1">$M$1282</f>
        <v>4.2149078393167425</v>
      </c>
      <c r="U53">
        <f ca="1">$M$1283</f>
        <v>1.796062371209302</v>
      </c>
      <c r="V53">
        <f ca="1">$M$1284</f>
        <v>1.864013738479031</v>
      </c>
      <c r="W53">
        <f ca="1">$M$1285</f>
        <v>1.8022524611839625</v>
      </c>
      <c r="X53">
        <f ca="1">$M$1286</f>
        <v>2.6714746915788585</v>
      </c>
      <c r="Y53">
        <f ca="1">$M$1287</f>
        <v>3.2173139489759626</v>
      </c>
      <c r="Z53">
        <f ca="1">$M$1288</f>
        <v>1.9106580736936032</v>
      </c>
      <c r="AA53">
        <f ca="1">$M$1289</f>
        <v>2.3123840133738871</v>
      </c>
      <c r="AB53">
        <f ca="1">$M$1290</f>
        <v>3.4742681834666147</v>
      </c>
      <c r="AC53">
        <f ca="1">$M$1291</f>
        <v>2.1340856095524514</v>
      </c>
      <c r="AD53">
        <f ca="1">$M$1292</f>
        <v>1.5632376932742729</v>
      </c>
      <c r="AE53">
        <f ca="1">$M$1293</f>
        <v>1.630866020128964</v>
      </c>
      <c r="AF53">
        <f ca="1">$M$1294</f>
        <v>1.6083831948994951</v>
      </c>
      <c r="AG53">
        <f ca="1">$M$1295</f>
        <v>1.1490230064037177</v>
      </c>
      <c r="AH53">
        <f ca="1">$M$1296</f>
        <v>1.5150007174560132</v>
      </c>
      <c r="AI53">
        <f ca="1">$M$1297</f>
        <v>1.2830893648772654</v>
      </c>
      <c r="AJ53">
        <f ca="1">$M$1298</f>
        <v>2.129912988268035</v>
      </c>
      <c r="AK53">
        <f ca="1">$M$1299</f>
        <v>1.1171280385378561</v>
      </c>
      <c r="AL53">
        <f ca="1">$M$1300</f>
        <v>1.4651535012682897</v>
      </c>
      <c r="AM53">
        <f ca="1">$M$1301</f>
        <v>1.399672559688887</v>
      </c>
    </row>
    <row r="54" spans="1:39" x14ac:dyDescent="0.25">
      <c r="A54" s="9"/>
      <c r="H54" s="9"/>
      <c r="J54">
        <v>2</v>
      </c>
      <c r="K54">
        <f ca="1">SIMULATION!$D$3*SIMULATION!$D$17/$H52/(SIMULATION!$D$17-$I52)*(((EXP(-$I52*$J54))/(1-EXP(-SIMULATION!$D$4*$I52)))-(EXP(-SIMULATION!$D$17*$J54)/(1-EXP(-SIMULATION!$D$4*SIMULATION!$D$17))))</f>
        <v>3.4790857690399819</v>
      </c>
      <c r="L54">
        <v>-0.3732542247852636</v>
      </c>
      <c r="M54">
        <f t="shared" ca="1" si="0"/>
        <v>2.1805023073555208</v>
      </c>
      <c r="N54" s="6">
        <v>53</v>
      </c>
      <c r="O54">
        <f ca="1">$M$1302</f>
        <v>1.0278963402690788</v>
      </c>
      <c r="P54">
        <f ca="1">$M$1303</f>
        <v>1.6107796586563674</v>
      </c>
      <c r="Q54">
        <f ca="1">$M$1304</f>
        <v>2.4861972293600698</v>
      </c>
      <c r="R54">
        <f ca="1">$M$1305</f>
        <v>2.0052177462561729</v>
      </c>
      <c r="S54">
        <f ca="1">$M$1306</f>
        <v>3.164125926830931</v>
      </c>
      <c r="T54">
        <f ca="1">$M$1307</f>
        <v>3.0245446616498444</v>
      </c>
      <c r="U54">
        <f ca="1">$M$1308</f>
        <v>4.5009071996173242</v>
      </c>
      <c r="V54">
        <f ca="1">$M$1309</f>
        <v>2.5724509885625886</v>
      </c>
      <c r="W54">
        <f ca="1">$M$1310</f>
        <v>2.9871957260525845</v>
      </c>
      <c r="X54">
        <f ca="1">$M$1311</f>
        <v>2.2156648427039212</v>
      </c>
      <c r="Y54">
        <f ca="1">$M$1312</f>
        <v>1.6429812767340297</v>
      </c>
      <c r="Z54">
        <f ca="1">$M$1313</f>
        <v>2.9102321746015534</v>
      </c>
      <c r="AA54">
        <f ca="1">$M$1314</f>
        <v>0.20390570754311668</v>
      </c>
      <c r="AB54">
        <f ca="1">$M$1315</f>
        <v>2.1058721682967727</v>
      </c>
      <c r="AC54">
        <f ca="1">$M$1316</f>
        <v>3.3855163645968491</v>
      </c>
      <c r="AD54">
        <f ca="1">$M$1317</f>
        <v>2.5023675812226731</v>
      </c>
      <c r="AE54">
        <f ca="1">$M$1318</f>
        <v>2.3793392643259264</v>
      </c>
      <c r="AF54">
        <f ca="1">$M$1319</f>
        <v>1.8732775097197052</v>
      </c>
      <c r="AG54">
        <f ca="1">$M$1320</f>
        <v>1.0773750047484982</v>
      </c>
      <c r="AH54">
        <f ca="1">$M$1321</f>
        <v>1.9158876470551869</v>
      </c>
      <c r="AI54">
        <f ca="1">$M$1322</f>
        <v>1.0040694709196383</v>
      </c>
      <c r="AJ54">
        <f ca="1">$M$1323</f>
        <v>1.5494427841556262</v>
      </c>
      <c r="AK54">
        <f ca="1">$M$1324</f>
        <v>1.4804160391385017</v>
      </c>
      <c r="AL54">
        <f ca="1">$M$1325</f>
        <v>1.4579401306695594</v>
      </c>
      <c r="AM54">
        <f ca="1">$M$1326</f>
        <v>0.5140945861126871</v>
      </c>
    </row>
    <row r="55" spans="1:39" x14ac:dyDescent="0.25">
      <c r="A55" s="9"/>
      <c r="H55" s="9"/>
      <c r="J55">
        <v>3</v>
      </c>
      <c r="K55">
        <f ca="1">SIMULATION!$D$3*SIMULATION!$D$17/$H52/(SIMULATION!$D$17-$I52)*(((EXP(-$I52*$J55))/(1-EXP(-SIMULATION!$D$4*$I52)))-(EXP(-SIMULATION!$D$17*$J55)/(1-EXP(-SIMULATION!$D$4*SIMULATION!$D$17))))</f>
        <v>3.9199400443596466</v>
      </c>
      <c r="L55">
        <v>-3.2402627513558761E-2</v>
      </c>
      <c r="M55">
        <f t="shared" ca="1" si="0"/>
        <v>3.7929236872267782</v>
      </c>
      <c r="N55" s="6">
        <v>54</v>
      </c>
      <c r="O55">
        <f ca="1">$M$1327</f>
        <v>1.3866299563654054</v>
      </c>
      <c r="P55">
        <f ca="1">$M$1328</f>
        <v>2.012115888909964</v>
      </c>
      <c r="Q55">
        <f ca="1">$M$1329</f>
        <v>3.4449753797893141</v>
      </c>
      <c r="R55">
        <f ca="1">$M$1330</f>
        <v>2.3661591133832571</v>
      </c>
      <c r="S55">
        <f ca="1">$M$1331</f>
        <v>2.5377574562659735</v>
      </c>
      <c r="T55">
        <f ca="1">$M$1332</f>
        <v>3.0095213025050729</v>
      </c>
      <c r="U55">
        <f ca="1">$M$1333</f>
        <v>1.6969072705316537</v>
      </c>
      <c r="V55">
        <f ca="1">$M$1334</f>
        <v>2.539194827989312</v>
      </c>
      <c r="W55">
        <f ca="1">$M$1335</f>
        <v>2.9898529616769483</v>
      </c>
      <c r="X55">
        <f ca="1">$M$1336</f>
        <v>2.7116342269601912</v>
      </c>
      <c r="Y55">
        <f ca="1">$M$1337</f>
        <v>2.392684931350999</v>
      </c>
      <c r="Z55">
        <f ca="1">$M$1338</f>
        <v>1.7664601902532004</v>
      </c>
      <c r="AA55">
        <f ca="1">$M$1339</f>
        <v>2.3521274862613764</v>
      </c>
      <c r="AB55">
        <f ca="1">$M$1340</f>
        <v>2.3102660428304325</v>
      </c>
      <c r="AC55">
        <f ca="1">$M$1341</f>
        <v>2.6395886894714473</v>
      </c>
      <c r="AD55">
        <f ca="1">$M$1342</f>
        <v>1.4584274270677231</v>
      </c>
      <c r="AE55">
        <f ca="1">$M$1343</f>
        <v>3.3000439573539024</v>
      </c>
      <c r="AF55">
        <f ca="1">$M$1344</f>
        <v>2.7514454031368656</v>
      </c>
      <c r="AG55">
        <f ca="1">$M$1345</f>
        <v>1.4769278885598325</v>
      </c>
      <c r="AH55">
        <f ca="1">$M$1346</f>
        <v>0.94977730801758409</v>
      </c>
      <c r="AI55">
        <f ca="1">$M$1347</f>
        <v>1.6447635806998304</v>
      </c>
      <c r="AJ55">
        <f ca="1">$M$1348</f>
        <v>1.3254709990257443</v>
      </c>
      <c r="AK55">
        <f ca="1">$M$1349</f>
        <v>1.3635403556560541</v>
      </c>
      <c r="AL55">
        <f ca="1">$M$1350</f>
        <v>1.0612983580401274</v>
      </c>
      <c r="AM55">
        <f ca="1">$M$1351</f>
        <v>1.5948817648835953</v>
      </c>
    </row>
    <row r="56" spans="1:39" x14ac:dyDescent="0.25">
      <c r="A56" s="9"/>
      <c r="H56" s="9"/>
      <c r="J56">
        <v>4</v>
      </c>
      <c r="K56">
        <f ca="1">SIMULATION!$D$3*SIMULATION!$D$17/$H52/(SIMULATION!$D$17-$I52)*(((EXP(-$I52*$J56))/(1-EXP(-SIMULATION!$D$4*$I52)))-(EXP(-SIMULATION!$D$17*$J56)/(1-EXP(-SIMULATION!$D$4*SIMULATION!$D$17))))</f>
        <v>4.0318549204169738</v>
      </c>
      <c r="L56">
        <v>0.13142542758677708</v>
      </c>
      <c r="M56">
        <f t="shared" ca="1" si="0"/>
        <v>4.5617431773006256</v>
      </c>
      <c r="N56" s="6">
        <v>55</v>
      </c>
      <c r="O56">
        <f ca="1">$M$1352</f>
        <v>1.9265593259738409</v>
      </c>
      <c r="P56">
        <f ca="1">$M$1353</f>
        <v>1.9688419529089622</v>
      </c>
      <c r="Q56">
        <f ca="1">$M$1354</f>
        <v>3.1852787428021285</v>
      </c>
      <c r="R56">
        <f ca="1">$M$1355</f>
        <v>3.5602805009736502</v>
      </c>
      <c r="S56">
        <f ca="1">$M$1356</f>
        <v>3.6998271711230557</v>
      </c>
      <c r="T56">
        <f ca="1">$M$1357</f>
        <v>3.9114249480754864</v>
      </c>
      <c r="U56">
        <f ca="1">$M$1358</f>
        <v>4.3520172669234878</v>
      </c>
      <c r="V56">
        <f ca="1">$M$1359</f>
        <v>1.8713642170764044</v>
      </c>
      <c r="W56">
        <f ca="1">$M$1360</f>
        <v>2.8020345092240242</v>
      </c>
      <c r="X56">
        <f ca="1">$M$1361</f>
        <v>2.1921930772578788</v>
      </c>
      <c r="Y56">
        <f ca="1">$M$1362</f>
        <v>3.339899705632821</v>
      </c>
      <c r="Z56">
        <f ca="1">$M$1363</f>
        <v>1.0236897813374921</v>
      </c>
      <c r="AA56">
        <f ca="1">$M$1364</f>
        <v>2.6352705647662185</v>
      </c>
      <c r="AB56">
        <f ca="1">$M$1365</f>
        <v>1.1270079674142417</v>
      </c>
      <c r="AC56">
        <f ca="1">$M$1366</f>
        <v>2.472558398794658</v>
      </c>
      <c r="AD56">
        <f ca="1">$M$1367</f>
        <v>2.1961349740924221</v>
      </c>
      <c r="AE56">
        <f ca="1">$M$1368</f>
        <v>1.892317740884927</v>
      </c>
      <c r="AF56">
        <f ca="1">$M$1369</f>
        <v>1.6908118864348718</v>
      </c>
      <c r="AG56">
        <f ca="1">$M$1370</f>
        <v>1.6180013503058674</v>
      </c>
      <c r="AH56">
        <f ca="1">$M$1371</f>
        <v>2.1974601829494098</v>
      </c>
      <c r="AI56">
        <f ca="1">$M$1372</f>
        <v>1.5887274456713139</v>
      </c>
      <c r="AJ56">
        <f ca="1">$M$1373</f>
        <v>0.99898933392504918</v>
      </c>
      <c r="AK56">
        <f ca="1">$M$1374</f>
        <v>1.3614619178371263</v>
      </c>
      <c r="AL56">
        <f ca="1">$M$1375</f>
        <v>1.0139635302706089</v>
      </c>
      <c r="AM56">
        <f ca="1">$M$1376</f>
        <v>1.7804040487166592</v>
      </c>
    </row>
    <row r="57" spans="1:39" x14ac:dyDescent="0.25">
      <c r="A57" s="9"/>
      <c r="H57" s="9"/>
      <c r="J57">
        <v>5</v>
      </c>
      <c r="K57">
        <f ca="1">SIMULATION!$D$3*SIMULATION!$D$17/$H52/(SIMULATION!$D$17-$I52)*(((EXP(-$I52*$J57))/(1-EXP(-SIMULATION!$D$4*$I52)))-(EXP(-SIMULATION!$D$17*$J57)/(1-EXP(-SIMULATION!$D$4*SIMULATION!$D$17))))</f>
        <v>3.9501933392860802</v>
      </c>
      <c r="L57">
        <v>-0.23051642256304647</v>
      </c>
      <c r="M57">
        <f t="shared" ca="1" si="0"/>
        <v>3.0396089022814783</v>
      </c>
      <c r="N57" s="6">
        <v>56</v>
      </c>
      <c r="O57">
        <f ca="1">$M$1377</f>
        <v>1.2712526020590127</v>
      </c>
      <c r="P57">
        <f ca="1">$M$1378</f>
        <v>2.5165735002465</v>
      </c>
      <c r="Q57">
        <f ca="1">$M$1379</f>
        <v>2.5736984369210436</v>
      </c>
      <c r="R57">
        <f ca="1">$M$1380</f>
        <v>2.9568757654492694</v>
      </c>
      <c r="S57">
        <f ca="1">$M$1381</f>
        <v>5.8192119427418083</v>
      </c>
      <c r="T57">
        <f ca="1">$M$1382</f>
        <v>5.7127815483502822</v>
      </c>
      <c r="U57">
        <f ca="1">$M$1383</f>
        <v>2.6142172548526168</v>
      </c>
      <c r="V57">
        <f ca="1">$M$1384</f>
        <v>3.1454928107454081</v>
      </c>
      <c r="W57">
        <f ca="1">$M$1385</f>
        <v>2.1106398100215098</v>
      </c>
      <c r="X57">
        <f ca="1">$M$1386</f>
        <v>3.2877323709104154</v>
      </c>
      <c r="Y57">
        <f ca="1">$M$1387</f>
        <v>3.8126156868441075</v>
      </c>
      <c r="Z57">
        <f ca="1">$M$1388</f>
        <v>2.4977427970742743</v>
      </c>
      <c r="AA57">
        <f ca="1">$M$1389</f>
        <v>3.4674225329936088</v>
      </c>
      <c r="AB57">
        <f ca="1">$M$1390</f>
        <v>2.7341527046434031</v>
      </c>
      <c r="AC57">
        <f ca="1">$M$1391</f>
        <v>3.3676636388422696</v>
      </c>
      <c r="AD57">
        <f ca="1">$M$1392</f>
        <v>1.6655969276739022</v>
      </c>
      <c r="AE57">
        <f ca="1">$M$1393</f>
        <v>1.7475294176926588</v>
      </c>
      <c r="AF57">
        <f ca="1">$M$1394</f>
        <v>2.3845640512242166</v>
      </c>
      <c r="AG57">
        <f ca="1">$M$1395</f>
        <v>1.6519880122110746</v>
      </c>
      <c r="AH57">
        <f ca="1">$M$1396</f>
        <v>1.3046761530359443</v>
      </c>
      <c r="AI57">
        <f ca="1">$M$1397</f>
        <v>1.3623937353631732</v>
      </c>
      <c r="AJ57">
        <f ca="1">$M$1398</f>
        <v>0.50925444263827702</v>
      </c>
      <c r="AK57">
        <f ca="1">$M$1399</f>
        <v>0.88671936554116504</v>
      </c>
      <c r="AL57">
        <f ca="1">$M$1400</f>
        <v>0.94145214013795464</v>
      </c>
      <c r="AM57">
        <f ca="1">$M$1401</f>
        <v>1.1589096877065646</v>
      </c>
    </row>
    <row r="58" spans="1:39" x14ac:dyDescent="0.25">
      <c r="A58" s="9"/>
      <c r="H58" s="9"/>
      <c r="J58">
        <v>6</v>
      </c>
      <c r="K58">
        <f ca="1">SIMULATION!$D$3*SIMULATION!$D$17/$H52/(SIMULATION!$D$17-$I52)*(((EXP(-$I52*$J58))/(1-EXP(-SIMULATION!$D$4*$I52)))-(EXP(-SIMULATION!$D$17*$J58)/(1-EXP(-SIMULATION!$D$4*SIMULATION!$D$17))))</f>
        <v>3.759961790408211</v>
      </c>
      <c r="L58">
        <v>-2.8192359541695779E-2</v>
      </c>
      <c r="M58">
        <f t="shared" ca="1" si="0"/>
        <v>3.6539595957499849</v>
      </c>
      <c r="N58" s="6">
        <v>57</v>
      </c>
      <c r="O58">
        <f ca="1">$M$1402</f>
        <v>3.8080047056266006</v>
      </c>
      <c r="P58">
        <f ca="1">$M$1403</f>
        <v>2.8297170629008286</v>
      </c>
      <c r="Q58">
        <f ca="1">$M$1404</f>
        <v>3.7047044070999084</v>
      </c>
      <c r="R58">
        <f ca="1">$M$1405</f>
        <v>2.6621857023904072</v>
      </c>
      <c r="S58">
        <f ca="1">$M$1406</f>
        <v>4.1916237357191601</v>
      </c>
      <c r="T58">
        <f ca="1">$M$1407</f>
        <v>4.5010965312786047</v>
      </c>
      <c r="U58">
        <f ca="1">$M$1408</f>
        <v>3.5309324057739042</v>
      </c>
      <c r="V58">
        <f ca="1">$M$1409</f>
        <v>2.7453676204143198</v>
      </c>
      <c r="W58">
        <f ca="1">$M$1410</f>
        <v>3.6371311071901284</v>
      </c>
      <c r="X58">
        <f ca="1">$M$1411</f>
        <v>4.6753502115533747</v>
      </c>
      <c r="Y58">
        <f ca="1">$M$1412</f>
        <v>3.9580601253671261</v>
      </c>
      <c r="Z58">
        <f ca="1">$M$1413</f>
        <v>2.5834273396670238</v>
      </c>
      <c r="AA58">
        <f ca="1">$M$1414</f>
        <v>2.8911405664749963</v>
      </c>
      <c r="AB58">
        <f ca="1">$M$1415</f>
        <v>2.5175064333432293</v>
      </c>
      <c r="AC58">
        <f ca="1">$M$1416</f>
        <v>3.8189951736589931</v>
      </c>
      <c r="AD58">
        <f ca="1">$M$1417</f>
        <v>1.3953563197579768</v>
      </c>
      <c r="AE58">
        <f ca="1">$M$1418</f>
        <v>2.7381703479309039</v>
      </c>
      <c r="AF58">
        <f ca="1">$M$1419</f>
        <v>2.2512126718140384</v>
      </c>
      <c r="AG58">
        <f ca="1">$M$1420</f>
        <v>2.9975798507143327</v>
      </c>
      <c r="AH58">
        <f ca="1">$M$1421</f>
        <v>2.609243387686131</v>
      </c>
      <c r="AI58">
        <f ca="1">$M$1422</f>
        <v>2.4667382715352089</v>
      </c>
      <c r="AJ58">
        <f ca="1">$M$1423</f>
        <v>1.9088649781225429</v>
      </c>
      <c r="AK58">
        <f ca="1">$M$1424</f>
        <v>2.1892499458159316</v>
      </c>
      <c r="AL58">
        <f ca="1">$M$1425</f>
        <v>1.7096686779191523</v>
      </c>
      <c r="AM58">
        <f ca="1">$M$1426</f>
        <v>2.4683388046029875</v>
      </c>
    </row>
    <row r="59" spans="1:39" x14ac:dyDescent="0.25">
      <c r="A59" s="9"/>
      <c r="H59" s="9"/>
      <c r="J59">
        <v>7</v>
      </c>
      <c r="K59">
        <f ca="1">SIMULATION!$D$3*SIMULATION!$D$17/$H52/(SIMULATION!$D$17-$I52)*(((EXP(-$I52*$J59))/(1-EXP(-SIMULATION!$D$4*$I52)))-(EXP(-SIMULATION!$D$17*$J59)/(1-EXP(-SIMULATION!$D$4*SIMULATION!$D$17))))</f>
        <v>3.5140724554181677</v>
      </c>
      <c r="L59">
        <v>0.42088347455242131</v>
      </c>
      <c r="M59">
        <f t="shared" ca="1" si="0"/>
        <v>4.993087480283525</v>
      </c>
      <c r="N59" s="6">
        <v>58</v>
      </c>
      <c r="O59">
        <f ca="1">$M$1427</f>
        <v>1.2320256938173311</v>
      </c>
      <c r="P59">
        <f ca="1">$M$1428</f>
        <v>1.199248066543944</v>
      </c>
      <c r="Q59">
        <f ca="1">$M$1429</f>
        <v>2.4805409145014132</v>
      </c>
      <c r="R59">
        <f ca="1">$M$1430</f>
        <v>2.0795033231759414</v>
      </c>
      <c r="S59">
        <f ca="1">$M$1431</f>
        <v>3.0478975280122991</v>
      </c>
      <c r="T59">
        <f ca="1">$M$1432</f>
        <v>4.3987796750860531</v>
      </c>
      <c r="U59">
        <f ca="1">$M$1433</f>
        <v>2.9300465114777139</v>
      </c>
      <c r="V59">
        <f ca="1">$M$1434</f>
        <v>1.0319769085437847</v>
      </c>
      <c r="W59">
        <f ca="1">$M$1435</f>
        <v>4.2961072445826263</v>
      </c>
      <c r="X59">
        <f ca="1">$M$1436</f>
        <v>2.8562009381306517</v>
      </c>
      <c r="Y59">
        <f ca="1">$M$1437</f>
        <v>2.202718207183386</v>
      </c>
      <c r="Z59">
        <f ca="1">$M$1438</f>
        <v>2.8692749814608884</v>
      </c>
      <c r="AA59">
        <f ca="1">$M$1439</f>
        <v>2.4082284564210408</v>
      </c>
      <c r="AB59">
        <f ca="1">$M$1440</f>
        <v>2.4253704544655763</v>
      </c>
      <c r="AC59">
        <f ca="1">$M$1441</f>
        <v>1.0621403986172104</v>
      </c>
      <c r="AD59">
        <f ca="1">$M$1442</f>
        <v>0.74330063839265548</v>
      </c>
      <c r="AE59">
        <f ca="1">$M$1443</f>
        <v>1.5780773733553579</v>
      </c>
      <c r="AF59">
        <f ca="1">$M$1444</f>
        <v>1.7784239342960775</v>
      </c>
      <c r="AG59">
        <f ca="1">$M$1445</f>
        <v>1.0992325470159543</v>
      </c>
      <c r="AH59">
        <f ca="1">$M$1446</f>
        <v>1.3543027325775985</v>
      </c>
      <c r="AI59">
        <f ca="1">$M$1447</f>
        <v>0.92680038288938205</v>
      </c>
      <c r="AJ59">
        <f ca="1">$M$1448</f>
        <v>1.4024344403094193</v>
      </c>
      <c r="AK59">
        <f ca="1">$M$1449</f>
        <v>1.2603192445803648</v>
      </c>
      <c r="AL59">
        <f ca="1">$M$1450</f>
        <v>1.467974496198948</v>
      </c>
      <c r="AM59">
        <f ca="1">$M$1451</f>
        <v>1.2117500011282365</v>
      </c>
    </row>
    <row r="60" spans="1:39" x14ac:dyDescent="0.25">
      <c r="A60" s="9"/>
      <c r="H60" s="9"/>
      <c r="J60">
        <v>8</v>
      </c>
      <c r="K60">
        <f ca="1">SIMULATION!$D$3*SIMULATION!$D$17/$H52/(SIMULATION!$D$17-$I52)*(((EXP(-$I52*$J60))/(1-EXP(-SIMULATION!$D$4*$I52)))-(EXP(-SIMULATION!$D$17*$J60)/(1-EXP(-SIMULATION!$D$4*SIMULATION!$D$17))))</f>
        <v>3.2450283402218059</v>
      </c>
      <c r="L60">
        <v>0.13599176882757397</v>
      </c>
      <c r="M60">
        <f t="shared" ca="1" si="0"/>
        <v>3.6863254841041759</v>
      </c>
      <c r="N60" s="6">
        <v>59</v>
      </c>
      <c r="O60">
        <f ca="1">$M$1452</f>
        <v>1.7072077161894343</v>
      </c>
      <c r="P60">
        <f ca="1">$M$1453</f>
        <v>3.4321105191833854</v>
      </c>
      <c r="Q60">
        <f ca="1">$M$1454</f>
        <v>2.7867564936982174</v>
      </c>
      <c r="R60">
        <f ca="1">$M$1455</f>
        <v>2.5979338563294894</v>
      </c>
      <c r="S60">
        <f ca="1">$M$1456</f>
        <v>5.9099327124317158</v>
      </c>
      <c r="T60">
        <f ca="1">$M$1457</f>
        <v>2.7725981608968899</v>
      </c>
      <c r="U60">
        <f ca="1">$M$1458</f>
        <v>3.4864873373419134</v>
      </c>
      <c r="V60">
        <f ca="1">$M$1459</f>
        <v>4.4018017834847321</v>
      </c>
      <c r="W60">
        <f ca="1">$M$1460</f>
        <v>3.7357196812124438</v>
      </c>
      <c r="X60">
        <f ca="1">$M$1461</f>
        <v>6.4822567022281339</v>
      </c>
      <c r="Y60">
        <f ca="1">$M$1462</f>
        <v>4.4733920557548483</v>
      </c>
      <c r="Z60">
        <f ca="1">$M$1463</f>
        <v>4.048674849402035</v>
      </c>
      <c r="AA60">
        <f ca="1">$M$1464</f>
        <v>3.2218956340110751</v>
      </c>
      <c r="AB60">
        <f ca="1">$M$1465</f>
        <v>2.4762797895020547</v>
      </c>
      <c r="AC60">
        <f ca="1">$M$1466</f>
        <v>3.4619549809912602</v>
      </c>
      <c r="AD60">
        <f ca="1">$M$1467</f>
        <v>3.8638813134312162</v>
      </c>
      <c r="AE60">
        <f ca="1">$M$1468</f>
        <v>3.1635834092925976</v>
      </c>
      <c r="AF60">
        <f ca="1">$M$1469</f>
        <v>2.6433523666140206</v>
      </c>
      <c r="AG60">
        <f ca="1">$M$1470</f>
        <v>1.8599224281510252</v>
      </c>
      <c r="AH60">
        <f ca="1">$M$1471</f>
        <v>2.8216850791819326</v>
      </c>
      <c r="AI60">
        <f ca="1">$M$1472</f>
        <v>2.2003315788006499</v>
      </c>
      <c r="AJ60">
        <f ca="1">$M$1473</f>
        <v>2.6639647719081978</v>
      </c>
      <c r="AK60">
        <f ca="1">$M$1474</f>
        <v>3.9831394210658422</v>
      </c>
      <c r="AL60">
        <f ca="1">$M$1475</f>
        <v>1.7543318493996596</v>
      </c>
      <c r="AM60">
        <f ca="1">$M$1476</f>
        <v>1.7966993132093514</v>
      </c>
    </row>
    <row r="61" spans="1:39" x14ac:dyDescent="0.25">
      <c r="A61" s="9"/>
      <c r="H61" s="9"/>
      <c r="J61">
        <v>9</v>
      </c>
      <c r="K61">
        <f ca="1">SIMULATION!$D$3*SIMULATION!$D$17/$H52/(SIMULATION!$D$17-$I52)*(((EXP(-$I52*$J61))/(1-EXP(-SIMULATION!$D$4*$I52)))-(EXP(-SIMULATION!$D$17*$J61)/(1-EXP(-SIMULATION!$D$4*SIMULATION!$D$17))))</f>
        <v>2.972395483224564</v>
      </c>
      <c r="L61">
        <v>-0.41744678936644097</v>
      </c>
      <c r="M61">
        <f t="shared" ca="1" si="0"/>
        <v>1.7315785320251589</v>
      </c>
      <c r="N61" s="6">
        <v>60</v>
      </c>
      <c r="O61">
        <f ca="1">$M$1477</f>
        <v>1.2873556739707677</v>
      </c>
      <c r="P61">
        <f ca="1">$M$1478</f>
        <v>2.5922918001824042</v>
      </c>
      <c r="Q61">
        <f ca="1">$M$1479</f>
        <v>3.4889696577511247</v>
      </c>
      <c r="R61">
        <f ca="1">$M$1480</f>
        <v>3.3790267754784509</v>
      </c>
      <c r="S61">
        <f ca="1">$M$1481</f>
        <v>2.3892432915641146</v>
      </c>
      <c r="T61">
        <f ca="1">$M$1482</f>
        <v>1.8334798106790522</v>
      </c>
      <c r="U61">
        <f ca="1">$M$1483</f>
        <v>4.0566614060729309</v>
      </c>
      <c r="V61">
        <f ca="1">$M$1484</f>
        <v>3.4461684680953759</v>
      </c>
      <c r="W61">
        <f ca="1">$M$1485</f>
        <v>2.0193872001667033</v>
      </c>
      <c r="X61">
        <f ca="1">$M$1486</f>
        <v>2.6793922184998613</v>
      </c>
      <c r="Y61">
        <f ca="1">$M$1487</f>
        <v>3.0557053115174067</v>
      </c>
      <c r="Z61">
        <f ca="1">$M$1488</f>
        <v>3.4323966652761282</v>
      </c>
      <c r="AA61">
        <f ca="1">$M$1489</f>
        <v>2.3930016194312729</v>
      </c>
      <c r="AB61">
        <f ca="1">$M$1490</f>
        <v>1.5246895190087075</v>
      </c>
      <c r="AC61">
        <f ca="1">$M$1491</f>
        <v>2.2914127966858451</v>
      </c>
      <c r="AD61">
        <f ca="1">$M$1492</f>
        <v>2.575587379179896</v>
      </c>
      <c r="AE61">
        <f ca="1">$M$1493</f>
        <v>1.312161410451413</v>
      </c>
      <c r="AF61">
        <f ca="1">$M$1494</f>
        <v>1.9729522701818862</v>
      </c>
      <c r="AG61">
        <f ca="1">$M$1495</f>
        <v>2.2917996599459785</v>
      </c>
      <c r="AH61">
        <f ca="1">$M$1496</f>
        <v>1.8736223746789287</v>
      </c>
      <c r="AI61">
        <f ca="1">$M$1497</f>
        <v>1.2044363217447278</v>
      </c>
      <c r="AJ61">
        <f ca="1">$M$1498</f>
        <v>1.1670672822176427</v>
      </c>
      <c r="AK61">
        <f ca="1">$M$1499</f>
        <v>1.7197547931488077</v>
      </c>
      <c r="AL61">
        <f ca="1">$M$1500</f>
        <v>1.1336436391508113</v>
      </c>
      <c r="AM61">
        <f ca="1">$M$1501</f>
        <v>1.199893626926531</v>
      </c>
    </row>
    <row r="62" spans="1:39" x14ac:dyDescent="0.25">
      <c r="A62" s="9"/>
      <c r="H62" s="9"/>
      <c r="J62">
        <v>10</v>
      </c>
      <c r="K62">
        <f ca="1">SIMULATION!$D$3*SIMULATION!$D$17/$H52/(SIMULATION!$D$17-$I52)*(((EXP(-$I52*$J62))/(1-EXP(-SIMULATION!$D$4*$I52)))-(EXP(-SIMULATION!$D$17*$J62)/(1-EXP(-SIMULATION!$D$4*SIMULATION!$D$17))))</f>
        <v>2.7075770250736326</v>
      </c>
      <c r="L62">
        <v>-1.6916035326294519E-2</v>
      </c>
      <c r="M62">
        <f t="shared" ca="1" si="0"/>
        <v>2.6617755564688239</v>
      </c>
      <c r="N62" s="6">
        <v>61</v>
      </c>
      <c r="O62">
        <f ca="1">$M$1502</f>
        <v>0.61269655958518077</v>
      </c>
      <c r="P62">
        <f ca="1">$M$1503</f>
        <v>1.6766398222659264</v>
      </c>
      <c r="Q62">
        <f ca="1">$M$1504</f>
        <v>3.1035343212176283</v>
      </c>
      <c r="R62">
        <f ca="1">$M$1505</f>
        <v>4.0063236340467423</v>
      </c>
      <c r="S62">
        <f ca="1">$M$1506</f>
        <v>5.1819760761453129</v>
      </c>
      <c r="T62">
        <f ca="1">$M$1507</f>
        <v>3.025449465111028</v>
      </c>
      <c r="U62">
        <f ca="1">$M$1508</f>
        <v>3.3135937248235181</v>
      </c>
      <c r="V62">
        <f ca="1">$M$1509</f>
        <v>3.5037520732320058</v>
      </c>
      <c r="W62">
        <f ca="1">$M$1510</f>
        <v>2.8981774801638855</v>
      </c>
      <c r="X62">
        <f ca="1">$M$1511</f>
        <v>4.0884689741613949</v>
      </c>
      <c r="Y62">
        <f ca="1">$M$1512</f>
        <v>2.2311114615373469</v>
      </c>
      <c r="Z62">
        <f ca="1">$M$1513</f>
        <v>2.2741121414711372</v>
      </c>
      <c r="AA62">
        <f ca="1">$M$1514</f>
        <v>1.8901881054964182</v>
      </c>
      <c r="AB62">
        <f ca="1">$M$1515</f>
        <v>1.9437586594152065</v>
      </c>
      <c r="AC62">
        <f ca="1">$M$1516</f>
        <v>2.4043330988439462</v>
      </c>
      <c r="AD62">
        <f ca="1">$M$1517</f>
        <v>1.1858101726076589</v>
      </c>
      <c r="AE62">
        <f ca="1">$M$1518</f>
        <v>1.4757633278037245</v>
      </c>
      <c r="AF62">
        <f ca="1">$M$1519</f>
        <v>1.376023591357578</v>
      </c>
      <c r="AG62">
        <f ca="1">$M$1520</f>
        <v>1.1438845396980117</v>
      </c>
      <c r="AH62">
        <f ca="1">$M$1521</f>
        <v>0.84347564843199196</v>
      </c>
      <c r="AI62">
        <f ca="1">$M$1522</f>
        <v>1.0023068657746936</v>
      </c>
      <c r="AJ62">
        <f ca="1">$M$1523</f>
        <v>0.4085610995285569</v>
      </c>
      <c r="AK62">
        <f ca="1">$M$1524</f>
        <v>0.56974663066669973</v>
      </c>
      <c r="AL62">
        <f ca="1">$M$1525</f>
        <v>0.29128771523155433</v>
      </c>
      <c r="AM62">
        <f ca="1">$M$1526</f>
        <v>0.2808529373207474</v>
      </c>
    </row>
    <row r="63" spans="1:39" x14ac:dyDescent="0.25">
      <c r="A63" s="9"/>
      <c r="H63" s="9"/>
      <c r="J63">
        <v>11</v>
      </c>
      <c r="K63">
        <f ca="1">SIMULATION!$D$3*SIMULATION!$D$17/$H52/(SIMULATION!$D$17-$I52)*(((EXP(-$I52*$J63))/(1-EXP(-SIMULATION!$D$4*$I52)))-(EXP(-SIMULATION!$D$17*$J63)/(1-EXP(-SIMULATION!$D$4*SIMULATION!$D$17))))</f>
        <v>2.4568596891367083</v>
      </c>
      <c r="L63">
        <v>-0.13058036156232347</v>
      </c>
      <c r="M63">
        <f t="shared" ca="1" si="0"/>
        <v>2.1360420626213394</v>
      </c>
      <c r="N63" s="6">
        <v>62</v>
      </c>
      <c r="O63">
        <f ca="1">$M$1527</f>
        <v>1.8802902052176482</v>
      </c>
      <c r="P63">
        <f ca="1">$M$1528</f>
        <v>1.9989816497223896</v>
      </c>
      <c r="Q63">
        <f ca="1">$M$1529</f>
        <v>2.2592948588661543</v>
      </c>
      <c r="R63">
        <f ca="1">$M$1530</f>
        <v>2.5505354855466242</v>
      </c>
      <c r="S63">
        <f ca="1">$M$1531</f>
        <v>3.6988693780469788</v>
      </c>
      <c r="T63">
        <f ca="1">$M$1532</f>
        <v>2.9236867158738216</v>
      </c>
      <c r="U63">
        <f ca="1">$M$1533</f>
        <v>3.1846498863496464</v>
      </c>
      <c r="V63">
        <f ca="1">$M$1534</f>
        <v>2.6383887860912578</v>
      </c>
      <c r="W63">
        <f ca="1">$M$1535</f>
        <v>3.0665963622351815</v>
      </c>
      <c r="X63">
        <f ca="1">$M$1536</f>
        <v>3.0019394565456787</v>
      </c>
      <c r="Y63">
        <f ca="1">$M$1537</f>
        <v>3.4516823962814591</v>
      </c>
      <c r="Z63">
        <f ca="1">$M$1538</f>
        <v>2.300409791228204</v>
      </c>
      <c r="AA63">
        <f ca="1">$M$1539</f>
        <v>2.605276248822801</v>
      </c>
      <c r="AB63">
        <f ca="1">$M$1540</f>
        <v>1.5203979125959</v>
      </c>
      <c r="AC63">
        <f ca="1">$M$1541</f>
        <v>2.5065146586770961</v>
      </c>
      <c r="AD63">
        <f ca="1">$M$1542</f>
        <v>2.5292672407283585</v>
      </c>
      <c r="AE63">
        <f ca="1">$M$1543</f>
        <v>2.2922610108945745</v>
      </c>
      <c r="AF63">
        <f ca="1">$M$1544</f>
        <v>2.8890079172727878</v>
      </c>
      <c r="AG63">
        <f ca="1">$M$1545</f>
        <v>1.7487756917307247</v>
      </c>
      <c r="AH63">
        <f ca="1">$M$1546</f>
        <v>2.2471032626922276</v>
      </c>
      <c r="AI63">
        <f ca="1">$M$1547</f>
        <v>2.6090997463517516</v>
      </c>
      <c r="AJ63">
        <f ca="1">$M$1548</f>
        <v>1.6971583374352608</v>
      </c>
      <c r="AK63">
        <f ca="1">$M$1549</f>
        <v>0.74512163398940767</v>
      </c>
      <c r="AL63">
        <f ca="1">$M$1550</f>
        <v>1.8611139768871716</v>
      </c>
      <c r="AM63">
        <f ca="1">$M$1551</f>
        <v>1.4557566248283293</v>
      </c>
    </row>
    <row r="64" spans="1:39" x14ac:dyDescent="0.25">
      <c r="A64" s="9"/>
      <c r="H64" s="9"/>
      <c r="J64">
        <v>12</v>
      </c>
      <c r="K64">
        <f ca="1">SIMULATION!$D$3*SIMULATION!$D$17/$H52/(SIMULATION!$D$17-$I52)*(((EXP(-$I52*$J64))/(1-EXP(-SIMULATION!$D$4*$I52)))-(EXP(-SIMULATION!$D$17*$J64)/(1-EXP(-SIMULATION!$D$4*SIMULATION!$D$17))))</f>
        <v>2.2233544785595436</v>
      </c>
      <c r="L64">
        <v>4.1562350485513707E-3</v>
      </c>
      <c r="M64">
        <f t="shared" ca="1" si="0"/>
        <v>2.2325952623686862</v>
      </c>
      <c r="N64" s="6">
        <v>63</v>
      </c>
      <c r="O64">
        <f ca="1">$M$1552</f>
        <v>0.75119973745726454</v>
      </c>
      <c r="P64">
        <f ca="1">$M$1553</f>
        <v>2.5043119562434186</v>
      </c>
      <c r="Q64">
        <f ca="1">$M$1554</f>
        <v>2.5083738981087396</v>
      </c>
      <c r="R64">
        <f ca="1">$M$1555</f>
        <v>2.2006109268419398</v>
      </c>
      <c r="S64">
        <f ca="1">$M$1556</f>
        <v>2.2490254411965962</v>
      </c>
      <c r="T64">
        <f ca="1">$M$1557</f>
        <v>2.8618167017005338</v>
      </c>
      <c r="U64">
        <f ca="1">$M$1558</f>
        <v>2.7153037722004583</v>
      </c>
      <c r="V64">
        <f ca="1">$M$1559</f>
        <v>3.5550959911657563</v>
      </c>
      <c r="W64">
        <f ca="1">$M$1560</f>
        <v>1.6259079271205703</v>
      </c>
      <c r="X64">
        <f ca="1">$M$1561</f>
        <v>2.9800896290334906</v>
      </c>
      <c r="Y64">
        <f ca="1">$M$1562</f>
        <v>1.9560675990415284</v>
      </c>
      <c r="Z64">
        <f ca="1">$M$1563</f>
        <v>2.1928813884035296</v>
      </c>
      <c r="AA64">
        <f ca="1">$M$1564</f>
        <v>2.3362760346296563</v>
      </c>
      <c r="AB64">
        <f ca="1">$M$1565</f>
        <v>2.4631573762645482</v>
      </c>
      <c r="AC64">
        <f ca="1">$M$1566</f>
        <v>1.3107236984809782</v>
      </c>
      <c r="AD64">
        <f ca="1">$M$1567</f>
        <v>1.2377006255558534</v>
      </c>
      <c r="AE64">
        <f ca="1">$M$1568</f>
        <v>1.6295840649236824</v>
      </c>
      <c r="AF64">
        <f ca="1">$M$1569</f>
        <v>1.299983918413687</v>
      </c>
      <c r="AG64">
        <f ca="1">$M$1570</f>
        <v>1.3722536013976807</v>
      </c>
      <c r="AH64">
        <f ca="1">$M$1571</f>
        <v>1.2487584089553259</v>
      </c>
      <c r="AI64">
        <f ca="1">$M$1572</f>
        <v>1.0452239991393819</v>
      </c>
      <c r="AJ64">
        <f ca="1">$M$1573</f>
        <v>0.72543111985736231</v>
      </c>
      <c r="AK64">
        <f ca="1">$M$1574</f>
        <v>1.251122083158275</v>
      </c>
      <c r="AL64">
        <f ca="1">$M$1575</f>
        <v>1.3201541973410238</v>
      </c>
      <c r="AM64">
        <f ca="1">$M$1576</f>
        <v>0.57251479256793136</v>
      </c>
    </row>
    <row r="65" spans="1:39" x14ac:dyDescent="0.25">
      <c r="A65" s="9"/>
      <c r="H65" s="9"/>
      <c r="J65">
        <v>13</v>
      </c>
      <c r="K65">
        <f ca="1">SIMULATION!$D$3*SIMULATION!$D$17/$H52/(SIMULATION!$D$17-$I52)*(((EXP(-$I52*$J65))/(1-EXP(-SIMULATION!$D$4*$I52)))-(EXP(-SIMULATION!$D$17*$J65)/(1-EXP(-SIMULATION!$D$4*SIMULATION!$D$17))))</f>
        <v>2.0082299272196926</v>
      </c>
      <c r="L65">
        <v>0.58926608171818895</v>
      </c>
      <c r="M65">
        <f t="shared" ca="1" si="0"/>
        <v>3.1916117076216448</v>
      </c>
      <c r="N65" s="6">
        <v>64</v>
      </c>
      <c r="O65">
        <f ca="1">$M$1577</f>
        <v>0.49330622986571465</v>
      </c>
      <c r="P65">
        <f ca="1">$M$1578</f>
        <v>2.7915576256033541</v>
      </c>
      <c r="Q65">
        <f ca="1">$M$1579</f>
        <v>2.2390765754785535</v>
      </c>
      <c r="R65">
        <f ca="1">$M$1580</f>
        <v>3.8371231861264063</v>
      </c>
      <c r="S65">
        <f ca="1">$M$1581</f>
        <v>3.063878360973201</v>
      </c>
      <c r="T65">
        <f ca="1">$M$1582</f>
        <v>4.4261800486470282</v>
      </c>
      <c r="U65">
        <f ca="1">$M$1583</f>
        <v>3.2795385305010529</v>
      </c>
      <c r="V65">
        <f ca="1">$M$1584</f>
        <v>4.4286112309087535</v>
      </c>
      <c r="W65">
        <f ca="1">$M$1585</f>
        <v>3.1160706000296452</v>
      </c>
      <c r="X65">
        <f ca="1">$M$1586</f>
        <v>3.3581430928080431</v>
      </c>
      <c r="Y65">
        <f ca="1">$M$1587</f>
        <v>1.7395005534512837</v>
      </c>
      <c r="Z65">
        <f ca="1">$M$1588</f>
        <v>1.8909910403997947</v>
      </c>
      <c r="AA65">
        <f ca="1">$M$1589</f>
        <v>2.3422931048165863</v>
      </c>
      <c r="AB65">
        <f ca="1">$M$1590</f>
        <v>1.1092424146873303</v>
      </c>
      <c r="AC65">
        <f ca="1">$M$1591</f>
        <v>1.1162721904118633</v>
      </c>
      <c r="AD65">
        <f ca="1">$M$1592</f>
        <v>1.1399779307925779</v>
      </c>
      <c r="AE65">
        <f ca="1">$M$1593</f>
        <v>1.0742817045271573</v>
      </c>
      <c r="AF65">
        <f ca="1">$M$1594</f>
        <v>1.0825196574533866</v>
      </c>
      <c r="AG65">
        <f ca="1">$M$1595</f>
        <v>1.182957094920936</v>
      </c>
      <c r="AH65">
        <f ca="1">$M$1596</f>
        <v>0.96445013755527054</v>
      </c>
      <c r="AI65">
        <f ca="1">$M$1597</f>
        <v>0.57901135592386321</v>
      </c>
      <c r="AJ65">
        <f ca="1">$M$1598</f>
        <v>0.92128854334789456</v>
      </c>
      <c r="AK65">
        <f ca="1">$M$1599</f>
        <v>0.40419827353034882</v>
      </c>
      <c r="AL65">
        <f ca="1">$M$1600</f>
        <v>0.58625674191238686</v>
      </c>
      <c r="AM65">
        <f ca="1">$M$1601</f>
        <v>0.67752964398502347</v>
      </c>
    </row>
    <row r="66" spans="1:39" x14ac:dyDescent="0.25">
      <c r="A66" s="9"/>
      <c r="H66" s="9"/>
      <c r="J66">
        <v>14</v>
      </c>
      <c r="K66">
        <f ca="1">SIMULATION!$D$3*SIMULATION!$D$17/$H52/(SIMULATION!$D$17-$I52)*(((EXP(-$I52*$J66))/(1-EXP(-SIMULATION!$D$4*$I52)))-(EXP(-SIMULATION!$D$17*$J66)/(1-EXP(-SIMULATION!$D$4*SIMULATION!$D$17))))</f>
        <v>1.8114930510543505</v>
      </c>
      <c r="L66">
        <v>0.29864322238398566</v>
      </c>
      <c r="M66">
        <f t="shared" ca="1" si="0"/>
        <v>2.3524831731474198</v>
      </c>
      <c r="N66" s="6">
        <v>65</v>
      </c>
      <c r="O66">
        <f ca="1">$M$1602</f>
        <v>0.10807478159364026</v>
      </c>
      <c r="P66">
        <f ca="1">$M$1603</f>
        <v>1.6853476165825332</v>
      </c>
      <c r="Q66">
        <f ca="1">$M$1604</f>
        <v>2.9369762869210292</v>
      </c>
      <c r="R66">
        <f ca="1">$M$1605</f>
        <v>3.8051128808246046</v>
      </c>
      <c r="S66">
        <f ca="1">$M$1606</f>
        <v>2.4456171055578655</v>
      </c>
      <c r="T66">
        <f ca="1">$M$1607</f>
        <v>3.6805329999343135</v>
      </c>
      <c r="U66">
        <f ca="1">$M$1608</f>
        <v>3.1310136660709369</v>
      </c>
      <c r="V66">
        <f ca="1">$M$1609</f>
        <v>2.4653317938819548</v>
      </c>
      <c r="W66">
        <f ca="1">$M$1610</f>
        <v>2.5955478982224909</v>
      </c>
      <c r="X66">
        <f ca="1">$M$1611</f>
        <v>2.0788484876601876</v>
      </c>
      <c r="Y66">
        <f ca="1">$M$1612</f>
        <v>1.9452631730560737</v>
      </c>
      <c r="Z66">
        <f ca="1">$M$1613</f>
        <v>1.2738447769941368</v>
      </c>
      <c r="AA66">
        <f ca="1">$M$1614</f>
        <v>1.5159549943299184</v>
      </c>
      <c r="AB66">
        <f ca="1">$M$1615</f>
        <v>1.4894602558841432</v>
      </c>
      <c r="AC66">
        <f ca="1">$M$1616</f>
        <v>1.2893224137926218</v>
      </c>
      <c r="AD66">
        <f ca="1">$M$1617</f>
        <v>0.64469861870797129</v>
      </c>
      <c r="AE66">
        <f ca="1">$M$1618</f>
        <v>0.46199017626791128</v>
      </c>
      <c r="AF66">
        <f ca="1">$M$1619</f>
        <v>0.7173760258854458</v>
      </c>
      <c r="AG66">
        <f ca="1">$M$1620</f>
        <v>0.50080006278880085</v>
      </c>
      <c r="AH66">
        <f ca="1">$M$1621</f>
        <v>0.61893886136004628</v>
      </c>
      <c r="AI66">
        <f ca="1">$M$1622</f>
        <v>0.48248161448495336</v>
      </c>
      <c r="AJ66">
        <f ca="1">$M$1623</f>
        <v>0.39873353588933558</v>
      </c>
      <c r="AK66">
        <f ca="1">$M$1624</f>
        <v>0.17695391739291264</v>
      </c>
      <c r="AL66">
        <f ca="1">$M$1625</f>
        <v>0.24120010326508892</v>
      </c>
      <c r="AM66">
        <f ca="1">$M$1626</f>
        <v>0.19856731993278048</v>
      </c>
    </row>
    <row r="67" spans="1:39" x14ac:dyDescent="0.25">
      <c r="A67" s="9"/>
      <c r="H67" s="9"/>
      <c r="J67">
        <v>15</v>
      </c>
      <c r="K67">
        <f ca="1">SIMULATION!$D$3*SIMULATION!$D$17/$H52/(SIMULATION!$D$17-$I52)*(((EXP(-$I52*$J67))/(1-EXP(-SIMULATION!$D$4*$I52)))-(EXP(-SIMULATION!$D$17*$J67)/(1-EXP(-SIMULATION!$D$4*SIMULATION!$D$17))))</f>
        <v>1.6324813979565971</v>
      </c>
      <c r="L67">
        <v>0.60951470970452015</v>
      </c>
      <c r="M67">
        <f t="shared" ref="M67:M130" ca="1" si="1">$K67*(1+$L67)</f>
        <v>2.6275028233301416</v>
      </c>
      <c r="N67" s="6">
        <v>66</v>
      </c>
      <c r="O67">
        <f ca="1">$M$1627</f>
        <v>1.1327395767943178</v>
      </c>
      <c r="P67">
        <f ca="1">$M$1628</f>
        <v>1.2471658783501689</v>
      </c>
      <c r="Q67">
        <f ca="1">$M$1629</f>
        <v>3.5716159308757449</v>
      </c>
      <c r="R67">
        <f ca="1">$M$1630</f>
        <v>3.5876385485627762</v>
      </c>
      <c r="S67">
        <f ca="1">$M$1631</f>
        <v>4.2938577928794057</v>
      </c>
      <c r="T67">
        <f ca="1">$M$1632</f>
        <v>5.5369506459798865</v>
      </c>
      <c r="U67">
        <f ca="1">$M$1633</f>
        <v>1.8315286164759383</v>
      </c>
      <c r="V67">
        <f ca="1">$M$1634</f>
        <v>2.2595781983149075</v>
      </c>
      <c r="W67">
        <f ca="1">$M$1635</f>
        <v>0.97270236113073916</v>
      </c>
      <c r="X67">
        <f ca="1">$M$1636</f>
        <v>2.3987751182625594</v>
      </c>
      <c r="Y67">
        <f ca="1">$M$1637</f>
        <v>2.7483590737707932</v>
      </c>
      <c r="Z67">
        <f ca="1">$M$1638</f>
        <v>2.3080576504504879</v>
      </c>
      <c r="AA67">
        <f ca="1">$M$1639</f>
        <v>2.1420879570218214</v>
      </c>
      <c r="AB67">
        <f ca="1">$M$1640</f>
        <v>2.8328889925250578</v>
      </c>
      <c r="AC67">
        <f ca="1">$M$1641</f>
        <v>2.5099707199802155</v>
      </c>
      <c r="AD67">
        <f ca="1">$M$1642</f>
        <v>2.805652427979529</v>
      </c>
      <c r="AE67">
        <f ca="1">$M$1643</f>
        <v>1.4305214245088889</v>
      </c>
      <c r="AF67">
        <f ca="1">$M$1644</f>
        <v>1.7897422388560096</v>
      </c>
      <c r="AG67">
        <f ca="1">$M$1645</f>
        <v>2.0386113252053653</v>
      </c>
      <c r="AH67">
        <f ca="1">$M$1646</f>
        <v>1.6500465431926694</v>
      </c>
      <c r="AI67">
        <f ca="1">$M$1647</f>
        <v>1.2420502360899686</v>
      </c>
      <c r="AJ67">
        <f ca="1">$M$1648</f>
        <v>1.8337983413763281</v>
      </c>
      <c r="AK67">
        <f ca="1">$M$1649</f>
        <v>1.9652374498874174</v>
      </c>
      <c r="AL67">
        <f ca="1">$M$1650</f>
        <v>1.4274626187687769</v>
      </c>
      <c r="AM67">
        <f ca="1">$M$1651</f>
        <v>0.94436570611590576</v>
      </c>
    </row>
    <row r="68" spans="1:39" x14ac:dyDescent="0.25">
      <c r="A68" s="9"/>
      <c r="H68" s="9"/>
      <c r="J68">
        <v>16</v>
      </c>
      <c r="K68">
        <f ca="1">SIMULATION!$D$3*SIMULATION!$D$17/$H52/(SIMULATION!$D$17-$I52)*(((EXP(-$I52*$J68))/(1-EXP(-SIMULATION!$D$4*$I52)))-(EXP(-SIMULATION!$D$17*$J68)/(1-EXP(-SIMULATION!$D$4*SIMULATION!$D$17))))</f>
        <v>1.4701708105902394</v>
      </c>
      <c r="L68">
        <v>-0.16351260218036612</v>
      </c>
      <c r="M68">
        <f t="shared" ca="1" si="1"/>
        <v>1.2297793557010113</v>
      </c>
      <c r="N68" s="6">
        <v>67</v>
      </c>
      <c r="O68">
        <f ca="1">$M$1652</f>
        <v>2.4153976584060275</v>
      </c>
      <c r="P68">
        <f ca="1">$M$1653</f>
        <v>2.3864131727391658</v>
      </c>
      <c r="Q68">
        <f ca="1">$M$1654</f>
        <v>1.8230752400504222</v>
      </c>
      <c r="R68">
        <f ca="1">$M$1655</f>
        <v>2.6813035289540146</v>
      </c>
      <c r="S68">
        <f ca="1">$M$1656</f>
        <v>2.5349404349554914</v>
      </c>
      <c r="T68">
        <f ca="1">$M$1657</f>
        <v>2.5004376453715502</v>
      </c>
      <c r="U68">
        <f ca="1">$M$1658</f>
        <v>2.0549906746146109</v>
      </c>
      <c r="V68">
        <f ca="1">$M$1659</f>
        <v>3.5475834118542351</v>
      </c>
      <c r="W68">
        <f ca="1">$M$1660</f>
        <v>2.2014413442912169</v>
      </c>
      <c r="X68">
        <f ca="1">$M$1661</f>
        <v>1.9651355845170144</v>
      </c>
      <c r="Y68">
        <f ca="1">$M$1662</f>
        <v>3.0684534303939528</v>
      </c>
      <c r="Z68">
        <f ca="1">$M$1663</f>
        <v>1.9385903408922041</v>
      </c>
      <c r="AA68">
        <f ca="1">$M$1664</f>
        <v>2.5511563195152167</v>
      </c>
      <c r="AB68">
        <f ca="1">$M$1665</f>
        <v>1.7431076751958572</v>
      </c>
      <c r="AC68">
        <f ca="1">$M$1666</f>
        <v>1.7649757492582296</v>
      </c>
      <c r="AD68">
        <f ca="1">$M$1667</f>
        <v>1.2617754544644038</v>
      </c>
      <c r="AE68">
        <f ca="1">$M$1668</f>
        <v>3.5647494348880202</v>
      </c>
      <c r="AF68">
        <f ca="1">$M$1669</f>
        <v>1.6699232394030659</v>
      </c>
      <c r="AG68">
        <f ca="1">$M$1670</f>
        <v>1.8920181192527048</v>
      </c>
      <c r="AH68">
        <f ca="1">$M$1671</f>
        <v>2.5214230621344318</v>
      </c>
      <c r="AI68">
        <f ca="1">$M$1672</f>
        <v>1.9215013163118098</v>
      </c>
      <c r="AJ68">
        <f ca="1">$M$1673</f>
        <v>1.8454926440811068</v>
      </c>
      <c r="AK68">
        <f ca="1">$M$1674</f>
        <v>2.1703152350754897</v>
      </c>
      <c r="AL68">
        <f ca="1">$M$1675</f>
        <v>1.990249813348991</v>
      </c>
      <c r="AM68">
        <f ca="1">$M$1676</f>
        <v>1.6492392910653197</v>
      </c>
    </row>
    <row r="69" spans="1:39" x14ac:dyDescent="0.25">
      <c r="A69" s="9"/>
      <c r="H69" s="9"/>
      <c r="J69">
        <v>17</v>
      </c>
      <c r="K69">
        <f ca="1">SIMULATION!$D$3*SIMULATION!$D$17/$H52/(SIMULATION!$D$17-$I52)*(((EXP(-$I52*$J69))/(1-EXP(-SIMULATION!$D$4*$I52)))-(EXP(-SIMULATION!$D$17*$J69)/(1-EXP(-SIMULATION!$D$4*SIMULATION!$D$17))))</f>
        <v>1.32336585596427</v>
      </c>
      <c r="L69">
        <v>6.4547526023709223E-2</v>
      </c>
      <c r="M69">
        <f t="shared" ca="1" si="1"/>
        <v>1.4087858479910118</v>
      </c>
      <c r="N69" s="6">
        <v>68</v>
      </c>
      <c r="O69">
        <f ca="1">$M$1677</f>
        <v>5.9298210855724625</v>
      </c>
      <c r="P69">
        <f ca="1">$M$1678</f>
        <v>5.9156686223840795</v>
      </c>
      <c r="Q69">
        <f ca="1">$M$1679</f>
        <v>5.1229162258144143</v>
      </c>
      <c r="R69">
        <f ca="1">$M$1680</f>
        <v>5.3415795491507208</v>
      </c>
      <c r="S69">
        <f ca="1">$M$1681</f>
        <v>6.4661107480946711</v>
      </c>
      <c r="T69">
        <f ca="1">$M$1682</f>
        <v>8.1900505032871393</v>
      </c>
      <c r="U69">
        <f ca="1">$M$1683</f>
        <v>8.0308354680801859</v>
      </c>
      <c r="V69">
        <f ca="1">$M$1684</f>
        <v>5.3164339294876308</v>
      </c>
      <c r="W69">
        <f ca="1">$M$1685</f>
        <v>4.5472493661767439</v>
      </c>
      <c r="X69">
        <f ca="1">$M$1686</f>
        <v>6.200799360764778</v>
      </c>
      <c r="Y69">
        <f ca="1">$M$1687</f>
        <v>5.7206803499150638</v>
      </c>
      <c r="Z69">
        <f ca="1">$M$1688</f>
        <v>8.3180660128851187</v>
      </c>
      <c r="AA69">
        <f ca="1">$M$1689</f>
        <v>4.6463485088059118</v>
      </c>
      <c r="AB69">
        <f ca="1">$M$1690</f>
        <v>6.2513310040554053</v>
      </c>
      <c r="AC69">
        <f ca="1">$M$1691</f>
        <v>5.1869211991679371</v>
      </c>
      <c r="AD69">
        <f ca="1">$M$1692</f>
        <v>5.0813664131328915</v>
      </c>
      <c r="AE69">
        <f ca="1">$M$1693</f>
        <v>2.9100575827031392</v>
      </c>
      <c r="AF69">
        <f ca="1">$M$1694</f>
        <v>6.9111018066040915</v>
      </c>
      <c r="AG69">
        <f ca="1">$M$1695</f>
        <v>2.540367741205444</v>
      </c>
      <c r="AH69">
        <f ca="1">$M$1696</f>
        <v>6.5191183259646799</v>
      </c>
      <c r="AI69">
        <f ca="1">$M$1697</f>
        <v>7.0977377655098106</v>
      </c>
      <c r="AJ69">
        <f ca="1">$M$1698</f>
        <v>5.7893790947867014</v>
      </c>
      <c r="AK69">
        <f ca="1">$M$1699</f>
        <v>2.2627976350928041</v>
      </c>
      <c r="AL69">
        <f ca="1">$M$1700</f>
        <v>3.8502366633877458</v>
      </c>
      <c r="AM69">
        <f ca="1">$M$1701</f>
        <v>5.7512694564382265</v>
      </c>
    </row>
    <row r="70" spans="1:39" x14ac:dyDescent="0.25">
      <c r="A70" s="9"/>
      <c r="H70" s="9"/>
      <c r="J70">
        <v>18</v>
      </c>
      <c r="K70">
        <f ca="1">SIMULATION!$D$3*SIMULATION!$D$17/$H52/(SIMULATION!$D$17-$I52)*(((EXP(-$I52*$J70))/(1-EXP(-SIMULATION!$D$4*$I52)))-(EXP(-SIMULATION!$D$17*$J70)/(1-EXP(-SIMULATION!$D$4*SIMULATION!$D$17))))</f>
        <v>1.1908157504753152</v>
      </c>
      <c r="L70">
        <v>1.641185621455438E-2</v>
      </c>
      <c r="M70">
        <f t="shared" ca="1" si="1"/>
        <v>1.2103592473501426</v>
      </c>
      <c r="N70" s="6">
        <v>69</v>
      </c>
      <c r="O70">
        <f ca="1">$M$1702</f>
        <v>0.53976191796042339</v>
      </c>
      <c r="P70">
        <f ca="1">$M$1703</f>
        <v>1.3094701375399178</v>
      </c>
      <c r="Q70">
        <f ca="1">$M$1704</f>
        <v>2.5152071565147294</v>
      </c>
      <c r="R70">
        <f ca="1">$M$1705</f>
        <v>3.8356357273471766</v>
      </c>
      <c r="S70">
        <f ca="1">$M$1706</f>
        <v>4.0730712417174146</v>
      </c>
      <c r="T70">
        <f ca="1">$M$1707</f>
        <v>4.5319054652964965</v>
      </c>
      <c r="U70">
        <f ca="1">$M$1708</f>
        <v>3.0504725743936789</v>
      </c>
      <c r="V70">
        <f ca="1">$M$1709</f>
        <v>3.2307210820247731</v>
      </c>
      <c r="W70">
        <f ca="1">$M$1710</f>
        <v>3.7258147699358544</v>
      </c>
      <c r="X70">
        <f ca="1">$M$1711</f>
        <v>2.0989914675924553</v>
      </c>
      <c r="Y70">
        <f ca="1">$M$1712</f>
        <v>2.2537210744146821</v>
      </c>
      <c r="Z70">
        <f ca="1">$M$1713</f>
        <v>2.183122246220361</v>
      </c>
      <c r="AA70">
        <f ca="1">$M$1714</f>
        <v>1.6454049932501462</v>
      </c>
      <c r="AB70">
        <f ca="1">$M$1715</f>
        <v>1.5923480874194447</v>
      </c>
      <c r="AC70">
        <f ca="1">$M$1716</f>
        <v>1.9011257926485925</v>
      </c>
      <c r="AD70">
        <f ca="1">$M$1717</f>
        <v>1.6725222480413082</v>
      </c>
      <c r="AE70">
        <f ca="1">$M$1718</f>
        <v>1.5372037552175339</v>
      </c>
      <c r="AF70">
        <f ca="1">$M$1719</f>
        <v>1.1396163454269357</v>
      </c>
      <c r="AG70">
        <f ca="1">$M$1720</f>
        <v>1.1140194550593667</v>
      </c>
      <c r="AH70">
        <f ca="1">$M$1721</f>
        <v>0.69229646781960752</v>
      </c>
      <c r="AI70">
        <f ca="1">$M$1722</f>
        <v>1.411185499861729</v>
      </c>
      <c r="AJ70">
        <f ca="1">$M$1723</f>
        <v>0.97801813033571094</v>
      </c>
      <c r="AK70">
        <f ca="1">$M$1724</f>
        <v>1.0953322052604679</v>
      </c>
      <c r="AL70">
        <f ca="1">$M$1725</f>
        <v>0.49035666377350573</v>
      </c>
      <c r="AM70">
        <f ca="1">$M$1726</f>
        <v>0.76255481474220488</v>
      </c>
    </row>
    <row r="71" spans="1:39" x14ac:dyDescent="0.25">
      <c r="A71" s="9"/>
      <c r="H71" s="9"/>
      <c r="J71">
        <v>19</v>
      </c>
      <c r="K71">
        <f ca="1">SIMULATION!$D$3*SIMULATION!$D$17/$H52/(SIMULATION!$D$17-$I52)*(((EXP(-$I52*$J71))/(1-EXP(-SIMULATION!$D$4*$I52)))-(EXP(-SIMULATION!$D$17*$J71)/(1-EXP(-SIMULATION!$D$4*SIMULATION!$D$17))))</f>
        <v>1.071283156920114</v>
      </c>
      <c r="L71">
        <v>0.21192856268916743</v>
      </c>
      <c r="M71">
        <f t="shared" ca="1" si="1"/>
        <v>1.2983186565993075</v>
      </c>
      <c r="N71" s="6">
        <v>70</v>
      </c>
      <c r="O71">
        <f ca="1">$M$1727</f>
        <v>0.75667740410009943</v>
      </c>
      <c r="P71">
        <f ca="1">$M$1728</f>
        <v>2.7941518651953805</v>
      </c>
      <c r="Q71">
        <f ca="1">$M$1729</f>
        <v>3.9107014160759985</v>
      </c>
      <c r="R71">
        <f ca="1">$M$1730</f>
        <v>2.4400104063886388</v>
      </c>
      <c r="S71">
        <f ca="1">$M$1731</f>
        <v>4.1592779948119665</v>
      </c>
      <c r="T71">
        <f ca="1">$M$1732</f>
        <v>3.9705033839945711</v>
      </c>
      <c r="U71">
        <f ca="1">$M$1733</f>
        <v>2.9440112843615851</v>
      </c>
      <c r="V71">
        <f ca="1">$M$1734</f>
        <v>3.6159443242773555</v>
      </c>
      <c r="W71">
        <f ca="1">$M$1735</f>
        <v>3.6457441461883304</v>
      </c>
      <c r="X71">
        <f ca="1">$M$1736</f>
        <v>2.2839194299370229</v>
      </c>
      <c r="Y71">
        <f ca="1">$M$1737</f>
        <v>3.5035530143732676</v>
      </c>
      <c r="Z71">
        <f ca="1">$M$1738</f>
        <v>2.2519511698319734</v>
      </c>
      <c r="AA71">
        <f ca="1">$M$1739</f>
        <v>2.3888898475668836</v>
      </c>
      <c r="AB71">
        <f ca="1">$M$1740</f>
        <v>1.4696585943292706</v>
      </c>
      <c r="AC71">
        <f ca="1">$M$1741</f>
        <v>1.8143997718598135</v>
      </c>
      <c r="AD71">
        <f ca="1">$M$1742</f>
        <v>1.5498328805994892</v>
      </c>
      <c r="AE71">
        <f ca="1">$M$1743</f>
        <v>1.635146183351194</v>
      </c>
      <c r="AF71">
        <f ca="1">$M$1744</f>
        <v>1.4927521262333503</v>
      </c>
      <c r="AG71">
        <f ca="1">$M$1745</f>
        <v>1.3768018352856828</v>
      </c>
      <c r="AH71">
        <f ca="1">$M$1746</f>
        <v>1.0642071205253898</v>
      </c>
      <c r="AI71">
        <f ca="1">$M$1747</f>
        <v>1.124197040280726</v>
      </c>
      <c r="AJ71">
        <f ca="1">$M$1748</f>
        <v>1.1219698751004872</v>
      </c>
      <c r="AK71">
        <f ca="1">$M$1749</f>
        <v>1.3805353094456672</v>
      </c>
      <c r="AL71">
        <f ca="1">$M$1750</f>
        <v>0.78620913687400773</v>
      </c>
      <c r="AM71">
        <f ca="1">$M$1751</f>
        <v>0.86490042266759815</v>
      </c>
    </row>
    <row r="72" spans="1:39" x14ac:dyDescent="0.25">
      <c r="A72" s="9"/>
      <c r="H72" s="9"/>
      <c r="J72">
        <v>20</v>
      </c>
      <c r="K72">
        <f ca="1">SIMULATION!$D$3*SIMULATION!$D$17/$H52/(SIMULATION!$D$17-$I52)*(((EXP(-$I52*$J72))/(1-EXP(-SIMULATION!$D$4*$I52)))-(EXP(-SIMULATION!$D$17*$J72)/(1-EXP(-SIMULATION!$D$4*SIMULATION!$D$17))))</f>
        <v>0.96358333481195801</v>
      </c>
      <c r="L72">
        <v>0.23614601814331307</v>
      </c>
      <c r="M72">
        <f t="shared" ca="1" si="1"/>
        <v>1.1911297024770566</v>
      </c>
      <c r="N72" s="6">
        <v>71</v>
      </c>
      <c r="O72">
        <f ca="1">$M$1752</f>
        <v>2.3569458038121645</v>
      </c>
      <c r="P72">
        <f ca="1">$M$1753</f>
        <v>2.5256269394751696</v>
      </c>
      <c r="Q72">
        <f ca="1">$M$1754</f>
        <v>2.6885436044025495</v>
      </c>
      <c r="R72">
        <f ca="1">$M$1755</f>
        <v>5.2814740961023405</v>
      </c>
      <c r="S72">
        <f ca="1">$M$1756</f>
        <v>2.2663765669630203</v>
      </c>
      <c r="T72">
        <f ca="1">$M$1757</f>
        <v>2.8972639453718814</v>
      </c>
      <c r="U72">
        <f ca="1">$M$1758</f>
        <v>3.3428385970856351</v>
      </c>
      <c r="V72">
        <f ca="1">$M$1759</f>
        <v>2.9508579047694892</v>
      </c>
      <c r="W72">
        <f ca="1">$M$1760</f>
        <v>3.1817226348236178</v>
      </c>
      <c r="X72">
        <f ca="1">$M$1761</f>
        <v>2.7028999251924959</v>
      </c>
      <c r="Y72">
        <f ca="1">$M$1762</f>
        <v>3.466393192349845</v>
      </c>
      <c r="Z72">
        <f ca="1">$M$1763</f>
        <v>3.6087248494553612</v>
      </c>
      <c r="AA72">
        <f ca="1">$M$1764</f>
        <v>3.3451172732787433</v>
      </c>
      <c r="AB72">
        <f ca="1">$M$1765</f>
        <v>2.8129589787459417</v>
      </c>
      <c r="AC72">
        <f ca="1">$M$1766</f>
        <v>2.8217514350687778</v>
      </c>
      <c r="AD72">
        <f ca="1">$M$1767</f>
        <v>2.9586499479642252</v>
      </c>
      <c r="AE72">
        <f ca="1">$M$1768</f>
        <v>2.6121083187073064</v>
      </c>
      <c r="AF72">
        <f ca="1">$M$1769</f>
        <v>2.5218925557532454</v>
      </c>
      <c r="AG72">
        <f ca="1">$M$1770</f>
        <v>1.71393137730557</v>
      </c>
      <c r="AH72">
        <f ca="1">$M$1771</f>
        <v>2.7156715156881268</v>
      </c>
      <c r="AI72">
        <f ca="1">$M$1772</f>
        <v>1.843822591975053</v>
      </c>
      <c r="AJ72">
        <f ca="1">$M$1773</f>
        <v>2.1807600278396473</v>
      </c>
      <c r="AK72">
        <f ca="1">$M$1774</f>
        <v>1.7973456868906499</v>
      </c>
      <c r="AL72">
        <f ca="1">$M$1775</f>
        <v>0.88926057923058721</v>
      </c>
      <c r="AM72">
        <f ca="1">$M$1776</f>
        <v>1.3890639136890279</v>
      </c>
    </row>
    <row r="73" spans="1:39" x14ac:dyDescent="0.25">
      <c r="A73" s="9"/>
      <c r="H73" s="9"/>
      <c r="J73">
        <v>21</v>
      </c>
      <c r="K73">
        <f ca="1">SIMULATION!$D$3*SIMULATION!$D$17/$H52/(SIMULATION!$D$17-$I52)*(((EXP(-$I52*$J73))/(1-EXP(-SIMULATION!$D$4*$I52)))-(EXP(-SIMULATION!$D$17*$J73)/(1-EXP(-SIMULATION!$D$4*SIMULATION!$D$17))))</f>
        <v>0.86660479054739659</v>
      </c>
      <c r="L73">
        <v>2.9483949205968772E-2</v>
      </c>
      <c r="M73">
        <f t="shared" ca="1" si="1"/>
        <v>0.89215572217354533</v>
      </c>
      <c r="N73" s="6">
        <v>72</v>
      </c>
      <c r="O73">
        <f ca="1">$M$1777</f>
        <v>1.7274018535160935</v>
      </c>
      <c r="P73">
        <f ca="1">$M$1778</f>
        <v>1.841806313122754</v>
      </c>
      <c r="Q73">
        <f ca="1">$M$1779</f>
        <v>4.0019465165478678</v>
      </c>
      <c r="R73">
        <f ca="1">$M$1780</f>
        <v>3.3238569672151486</v>
      </c>
      <c r="S73">
        <f ca="1">$M$1781</f>
        <v>2.2729084436700444</v>
      </c>
      <c r="T73">
        <f ca="1">$M$1782</f>
        <v>3.5368945136796279</v>
      </c>
      <c r="U73">
        <f ca="1">$M$1783</f>
        <v>3.0513310246924927</v>
      </c>
      <c r="V73">
        <f ca="1">$M$1784</f>
        <v>4.8104897453159472</v>
      </c>
      <c r="W73">
        <f ca="1">$M$1785</f>
        <v>2.6348719329255577</v>
      </c>
      <c r="X73">
        <f ca="1">$M$1786</f>
        <v>3.3092064148974414</v>
      </c>
      <c r="Y73">
        <f ca="1">$M$1787</f>
        <v>3.3892267884322638</v>
      </c>
      <c r="Z73">
        <f ca="1">$M$1788</f>
        <v>2.0340974218360683</v>
      </c>
      <c r="AA73">
        <f ca="1">$M$1789</f>
        <v>3.6093403272933342</v>
      </c>
      <c r="AB73">
        <f ca="1">$M$1790</f>
        <v>1.0450892239552374</v>
      </c>
      <c r="AC73">
        <f ca="1">$M$1791</f>
        <v>2.5314577264379818</v>
      </c>
      <c r="AD73">
        <f ca="1">$M$1792</f>
        <v>2.0614243550761784</v>
      </c>
      <c r="AE73">
        <f ca="1">$M$1793</f>
        <v>1.4817351046059173</v>
      </c>
      <c r="AF73">
        <f ca="1">$M$1794</f>
        <v>1.2971233098785651</v>
      </c>
      <c r="AG73">
        <f ca="1">$M$1795</f>
        <v>1.6934079932709731</v>
      </c>
      <c r="AH73">
        <f ca="1">$M$1796</f>
        <v>1.8171484221214593</v>
      </c>
      <c r="AI73">
        <f ca="1">$M$1797</f>
        <v>2.5736934711326538</v>
      </c>
      <c r="AJ73">
        <f ca="1">$M$1798</f>
        <v>1.4459120044947309</v>
      </c>
      <c r="AK73">
        <f ca="1">$M$1799</f>
        <v>1.8410914071601052</v>
      </c>
      <c r="AL73">
        <f ca="1">$M$1800</f>
        <v>1.1473725728619837</v>
      </c>
      <c r="AM73">
        <f ca="1">$M$1801</f>
        <v>0.92581071024816242</v>
      </c>
    </row>
    <row r="74" spans="1:39" x14ac:dyDescent="0.25">
      <c r="A74" s="9"/>
      <c r="H74" s="9"/>
      <c r="J74">
        <v>22</v>
      </c>
      <c r="K74">
        <f ca="1">SIMULATION!$D$3*SIMULATION!$D$17/$H52/(SIMULATION!$D$17-$I52)*(((EXP(-$I52*$J74))/(1-EXP(-SIMULATION!$D$4*$I52)))-(EXP(-SIMULATION!$D$17*$J74)/(1-EXP(-SIMULATION!$D$4*SIMULATION!$D$17))))</f>
        <v>0.77931852012676206</v>
      </c>
      <c r="L74">
        <v>-0.1262630792892252</v>
      </c>
      <c r="M74">
        <f t="shared" ca="1" si="1"/>
        <v>0.680919364028435</v>
      </c>
      <c r="N74" s="6">
        <v>73</v>
      </c>
      <c r="O74">
        <f ca="1">$M$1802</f>
        <v>1.0385964310914617</v>
      </c>
      <c r="P74">
        <f ca="1">$M$1803</f>
        <v>3.5174837342469454</v>
      </c>
      <c r="Q74">
        <f ca="1">$M$1804</f>
        <v>2.8106755180943712</v>
      </c>
      <c r="R74">
        <f ca="1">$M$1805</f>
        <v>1.1315852892538172</v>
      </c>
      <c r="S74">
        <f ca="1">$M$1806</f>
        <v>4.1669037138080176</v>
      </c>
      <c r="T74">
        <f ca="1">$M$1807</f>
        <v>3.251637087493588</v>
      </c>
      <c r="U74">
        <f ca="1">$M$1808</f>
        <v>3.1666783482722529</v>
      </c>
      <c r="V74">
        <f ca="1">$M$1809</f>
        <v>2.1294439787923336</v>
      </c>
      <c r="W74">
        <f ca="1">$M$1810</f>
        <v>3.2672662163586805</v>
      </c>
      <c r="X74">
        <f ca="1">$M$1811</f>
        <v>3.1623404832644111</v>
      </c>
      <c r="Y74">
        <f ca="1">$M$1812</f>
        <v>2.3409792512182683</v>
      </c>
      <c r="Z74">
        <f ca="1">$M$1813</f>
        <v>2.3741001347852291</v>
      </c>
      <c r="AA74">
        <f ca="1">$M$1814</f>
        <v>2.0854801721499232</v>
      </c>
      <c r="AB74">
        <f ca="1">$M$1815</f>
        <v>1.6288221130528397</v>
      </c>
      <c r="AC74">
        <f ca="1">$M$1816</f>
        <v>2.4336466463254136</v>
      </c>
      <c r="AD74">
        <f ca="1">$M$1817</f>
        <v>2.7154038216092422</v>
      </c>
      <c r="AE74">
        <f ca="1">$M$1818</f>
        <v>3.0950981639282644</v>
      </c>
      <c r="AF74">
        <f ca="1">$M$1819</f>
        <v>2.0434715412861277</v>
      </c>
      <c r="AG74">
        <f ca="1">$M$1820</f>
        <v>2.1103633116913367</v>
      </c>
      <c r="AH74">
        <f ca="1">$M$1821</f>
        <v>2.441002973566667</v>
      </c>
      <c r="AI74">
        <f ca="1">$M$1822</f>
        <v>2.3546723186389595</v>
      </c>
      <c r="AJ74">
        <f ca="1">$M$1823</f>
        <v>1.1411755664645813</v>
      </c>
      <c r="AK74">
        <f ca="1">$M$1824</f>
        <v>1.5427561368417535</v>
      </c>
      <c r="AL74">
        <f ca="1">$M$1825</f>
        <v>1.7892605481025727</v>
      </c>
      <c r="AM74">
        <f ca="1">$M$1826</f>
        <v>1.552263160859821</v>
      </c>
    </row>
    <row r="75" spans="1:39" x14ac:dyDescent="0.25">
      <c r="A75" s="9"/>
      <c r="H75" s="9"/>
      <c r="J75">
        <v>23</v>
      </c>
      <c r="K75">
        <f ca="1">SIMULATION!$D$3*SIMULATION!$D$17/$H52/(SIMULATION!$D$17-$I52)*(((EXP(-$I52*$J75))/(1-EXP(-SIMULATION!$D$4*$I52)))-(EXP(-SIMULATION!$D$17*$J75)/(1-EXP(-SIMULATION!$D$4*SIMULATION!$D$17))))</f>
        <v>0.70078034440469217</v>
      </c>
      <c r="L75">
        <v>0.12976407367321227</v>
      </c>
      <c r="M75">
        <f t="shared" ca="1" si="1"/>
        <v>0.79171645664476165</v>
      </c>
      <c r="N75" s="6">
        <v>74</v>
      </c>
      <c r="O75">
        <f ca="1">$M$1827</f>
        <v>1.6808375167222012</v>
      </c>
      <c r="P75">
        <f ca="1">$M$1828</f>
        <v>1.8813883274129575</v>
      </c>
      <c r="Q75">
        <f ca="1">$M$1829</f>
        <v>2.3329887596476167</v>
      </c>
      <c r="R75">
        <f ca="1">$M$1830</f>
        <v>2.8800083051083925</v>
      </c>
      <c r="S75">
        <f ca="1">$M$1831</f>
        <v>3.8914845949116725</v>
      </c>
      <c r="T75">
        <f ca="1">$M$1832</f>
        <v>4.126263814603484</v>
      </c>
      <c r="U75">
        <f ca="1">$M$1833</f>
        <v>3.2907340120071811</v>
      </c>
      <c r="V75">
        <f ca="1">$M$1834</f>
        <v>2.5977229146187097</v>
      </c>
      <c r="W75">
        <f ca="1">$M$1835</f>
        <v>2.5688065388927348</v>
      </c>
      <c r="X75">
        <f ca="1">$M$1836</f>
        <v>2.6624178521480064</v>
      </c>
      <c r="Y75">
        <f ca="1">$M$1837</f>
        <v>1.6181016542286664</v>
      </c>
      <c r="Z75">
        <f ca="1">$M$1838</f>
        <v>2.9595388136787069</v>
      </c>
      <c r="AA75">
        <f ca="1">$M$1839</f>
        <v>2.9356621243882781</v>
      </c>
      <c r="AB75">
        <f ca="1">$M$1840</f>
        <v>2.651831099339494</v>
      </c>
      <c r="AC75">
        <f ca="1">$M$1841</f>
        <v>3.1009082948376259</v>
      </c>
      <c r="AD75">
        <f ca="1">$M$1842</f>
        <v>2.2721128245476665</v>
      </c>
      <c r="AE75">
        <f ca="1">$M$1843</f>
        <v>0.94997375184798238</v>
      </c>
      <c r="AF75">
        <f ca="1">$M$1844</f>
        <v>1.7807682403568905</v>
      </c>
      <c r="AG75">
        <f ca="1">$M$1845</f>
        <v>1.6829447424915889</v>
      </c>
      <c r="AH75">
        <f ca="1">$M$1846</f>
        <v>1.3685730107484522</v>
      </c>
      <c r="AI75">
        <f ca="1">$M$1847</f>
        <v>0.69683086912280612</v>
      </c>
      <c r="AJ75">
        <f ca="1">$M$1848</f>
        <v>1.6841939613343595</v>
      </c>
      <c r="AK75">
        <f ca="1">$M$1849</f>
        <v>1.3022648406949946</v>
      </c>
      <c r="AL75">
        <f ca="1">$M$1850</f>
        <v>1.607850394219243</v>
      </c>
      <c r="AM75">
        <f ca="1">$M$1851</f>
        <v>1.7110863484846963</v>
      </c>
    </row>
    <row r="76" spans="1:39" x14ac:dyDescent="0.25">
      <c r="A76" s="9"/>
      <c r="H76" s="9"/>
      <c r="J76">
        <v>24</v>
      </c>
      <c r="K76">
        <f ca="1">SIMULATION!$D$3*SIMULATION!$D$17/$H52/(SIMULATION!$D$17-$I52)*(((EXP(-$I52*$J76))/(1-EXP(-SIMULATION!$D$4*$I52)))-(EXP(-SIMULATION!$D$17*$J76)/(1-EXP(-SIMULATION!$D$4*SIMULATION!$D$17))))</f>
        <v>0.63012917992566486</v>
      </c>
      <c r="L76">
        <v>-3.8115776225802936E-2</v>
      </c>
      <c r="M76">
        <f t="shared" ca="1" si="1"/>
        <v>0.60611131711026944</v>
      </c>
      <c r="N76" s="6">
        <v>75</v>
      </c>
      <c r="O76">
        <f ca="1">$M$1852</f>
        <v>1.8132250134123495</v>
      </c>
      <c r="P76">
        <f ca="1">$M$1853</f>
        <v>3.0186027868926555</v>
      </c>
      <c r="Q76">
        <f ca="1">$M$1854</f>
        <v>2.3982268402816143</v>
      </c>
      <c r="R76">
        <f ca="1">$M$1855</f>
        <v>1.712070670922494</v>
      </c>
      <c r="S76">
        <f ca="1">$M$1856</f>
        <v>2.3728142797562892</v>
      </c>
      <c r="T76">
        <f ca="1">$M$1857</f>
        <v>1.9208289831815077</v>
      </c>
      <c r="U76">
        <f ca="1">$M$1858</f>
        <v>1.8678547110814405</v>
      </c>
      <c r="V76">
        <f ca="1">$M$1859</f>
        <v>1.4380429161081918</v>
      </c>
      <c r="W76">
        <f ca="1">$M$1860</f>
        <v>2.3979062685346872</v>
      </c>
      <c r="X76">
        <f ca="1">$M$1861</f>
        <v>1.9570971010476512</v>
      </c>
      <c r="Y76">
        <f ca="1">$M$1862</f>
        <v>2.1611055870599469</v>
      </c>
      <c r="Z76">
        <f ca="1">$M$1863</f>
        <v>2.8041817238518334</v>
      </c>
      <c r="AA76">
        <f ca="1">$M$1864</f>
        <v>1.9924780358728771</v>
      </c>
      <c r="AB76">
        <f ca="1">$M$1865</f>
        <v>1.6186486548263253</v>
      </c>
      <c r="AC76">
        <f ca="1">$M$1866</f>
        <v>0.80729428630176558</v>
      </c>
      <c r="AD76">
        <f ca="1">$M$1867</f>
        <v>2.1325329894262133</v>
      </c>
      <c r="AE76">
        <f ca="1">$M$1868</f>
        <v>1.1401938035670856</v>
      </c>
      <c r="AF76">
        <f ca="1">$M$1869</f>
        <v>2.606779269726589</v>
      </c>
      <c r="AG76">
        <f ca="1">$M$1870</f>
        <v>1.1803707284673473</v>
      </c>
      <c r="AH76">
        <f ca="1">$M$1871</f>
        <v>1.3509536320298345</v>
      </c>
      <c r="AI76">
        <f ca="1">$M$1872</f>
        <v>1.3158707005808283</v>
      </c>
      <c r="AJ76">
        <f ca="1">$M$1873</f>
        <v>1.8040676793777153</v>
      </c>
      <c r="AK76">
        <f ca="1">$M$1874</f>
        <v>1.8526164786053887</v>
      </c>
      <c r="AL76">
        <f ca="1">$M$1875</f>
        <v>1.3032806649792068</v>
      </c>
      <c r="AM76">
        <f ca="1">$M$1876</f>
        <v>1.5675338126638545</v>
      </c>
    </row>
    <row r="77" spans="1:39" x14ac:dyDescent="0.25">
      <c r="A77" s="9">
        <v>4</v>
      </c>
      <c r="B77" s="2">
        <f ca="1">NORMINV(RAND(),SIMULATION!D7,SIMULATION!D8)</f>
        <v>54.213506694266606</v>
      </c>
      <c r="C77" s="2">
        <v>2</v>
      </c>
      <c r="D77" s="2">
        <f ca="1">SIMULATION!$D$11*(1+(SIMULATION!$D$12*LN(1+$C77)))*(1+(SIMULATION!$D$13*(($B77/63.5)-1)))</f>
        <v>9.5484301567088519</v>
      </c>
      <c r="E77" s="2">
        <v>-0.30428510587854835</v>
      </c>
      <c r="F77" s="2">
        <f ca="1">D77*(1+E77)</f>
        <v>6.6429850755007758</v>
      </c>
      <c r="G77" s="2">
        <v>1.0848694839369948</v>
      </c>
      <c r="H77" s="9">
        <f>SIMULATION!$D$15*EXP($G$77)</f>
        <v>653.22883420603648</v>
      </c>
      <c r="I77" s="2">
        <f ca="1">$F77/$H77</f>
        <v>1.0169460880542661E-2</v>
      </c>
      <c r="J77">
        <v>0</v>
      </c>
      <c r="K77">
        <f ca="1">SIMULATION!$D$3*SIMULATION!$D$17/$H77/(SIMULATION!$D$17-$I77)*(((EXP(-$I77*$J77))/(1-EXP(-SIMULATION!$D$4*$I77)))-(EXP(-SIMULATION!$D$17*$J77)/(1-EXP(-SIMULATION!$D$4*SIMULATION!$D$17))))</f>
        <v>3.1170911083097845</v>
      </c>
      <c r="L77">
        <v>0.26257331839071268</v>
      </c>
      <c r="M77">
        <f t="shared" ca="1" si="1"/>
        <v>3.935556064344869</v>
      </c>
      <c r="N77" s="6">
        <v>76</v>
      </c>
      <c r="O77">
        <f ca="1">$M$1877</f>
        <v>0.3650319688493523</v>
      </c>
      <c r="P77">
        <f ca="1">$M$1878</f>
        <v>2.1634518410473094</v>
      </c>
      <c r="Q77">
        <f ca="1">$M$1879</f>
        <v>2.9949413867402028</v>
      </c>
      <c r="R77">
        <f ca="1">$M$1880</f>
        <v>3.6069417694373431</v>
      </c>
      <c r="S77">
        <f ca="1">$M$1881</f>
        <v>4.2087219346656211</v>
      </c>
      <c r="T77">
        <f ca="1">$M$1882</f>
        <v>3.0985647459376047</v>
      </c>
      <c r="U77">
        <f ca="1">$M$1883</f>
        <v>4.0402319529796484</v>
      </c>
      <c r="V77">
        <f ca="1">$M$1884</f>
        <v>3.4523640197945094</v>
      </c>
      <c r="W77">
        <f ca="1">$M$1885</f>
        <v>2.9094367748268724</v>
      </c>
      <c r="X77">
        <f ca="1">$M$1886</f>
        <v>3.11329499004604</v>
      </c>
      <c r="Y77">
        <f ca="1">$M$1887</f>
        <v>1.9159481894328088</v>
      </c>
      <c r="Z77">
        <f ca="1">$M$1888</f>
        <v>1.8517324315823263</v>
      </c>
      <c r="AA77">
        <f ca="1">$M$1889</f>
        <v>2.2421672209493781</v>
      </c>
      <c r="AB77">
        <f ca="1">$M$1890</f>
        <v>0.74083844098697504</v>
      </c>
      <c r="AC77">
        <f ca="1">$M$1891</f>
        <v>0.72374900747933057</v>
      </c>
      <c r="AD77">
        <f ca="1">$M$1892</f>
        <v>1.2669986306825383</v>
      </c>
      <c r="AE77">
        <f ca="1">$M$1893</f>
        <v>1.1684131808750537</v>
      </c>
      <c r="AF77">
        <f ca="1">$M$1894</f>
        <v>0.58038782603487327</v>
      </c>
      <c r="AG77">
        <f ca="1">$M$1895</f>
        <v>1.0220760940674207</v>
      </c>
      <c r="AH77">
        <f ca="1">$M$1896</f>
        <v>0.8356796356525994</v>
      </c>
      <c r="AI77">
        <f ca="1">$M$1897</f>
        <v>0.48063424515567793</v>
      </c>
      <c r="AJ77">
        <f ca="1">$M$1898</f>
        <v>0.79164926256589274</v>
      </c>
      <c r="AK77">
        <f ca="1">$M$1899</f>
        <v>0.35255125993748104</v>
      </c>
      <c r="AL77">
        <f ca="1">$M$1900</f>
        <v>0.37918723728628495</v>
      </c>
      <c r="AM77">
        <f ca="1">$M$1901</f>
        <v>0.45910931096115776</v>
      </c>
    </row>
    <row r="78" spans="1:39" x14ac:dyDescent="0.25">
      <c r="A78" s="9"/>
      <c r="H78" s="9"/>
      <c r="J78">
        <v>1</v>
      </c>
      <c r="K78">
        <f ca="1">SIMULATION!$D$3*SIMULATION!$D$17/$H77/(SIMULATION!$D$17-$I77)*(((EXP(-$I77*$J78))/(1-EXP(-SIMULATION!$D$4*$I77)))-(EXP(-SIMULATION!$D$17*$J78)/(1-EXP(-SIMULATION!$D$4*SIMULATION!$D$17))))</f>
        <v>3.3863296262813649</v>
      </c>
      <c r="L78">
        <v>-0.37901074866553303</v>
      </c>
      <c r="M78">
        <f t="shared" ca="1" si="1"/>
        <v>2.1028742993961904</v>
      </c>
      <c r="N78" s="6">
        <v>77</v>
      </c>
      <c r="O78">
        <f ca="1">$M$1902</f>
        <v>1.3912863752951281</v>
      </c>
      <c r="P78">
        <f ca="1">$M$1903</f>
        <v>2.2863911891252773</v>
      </c>
      <c r="Q78">
        <f ca="1">$M$1904</f>
        <v>2.8149632204898474</v>
      </c>
      <c r="R78">
        <f ca="1">$M$1905</f>
        <v>1.7115203328958923</v>
      </c>
      <c r="S78">
        <f ca="1">$M$1906</f>
        <v>3.3674728386121129</v>
      </c>
      <c r="T78">
        <f ca="1">$M$1907</f>
        <v>1.9704695717235794</v>
      </c>
      <c r="U78">
        <f ca="1">$M$1908</f>
        <v>3.314616843057876</v>
      </c>
      <c r="V78">
        <f ca="1">$M$1909</f>
        <v>3.2845181171891866</v>
      </c>
      <c r="W78">
        <f ca="1">$M$1910</f>
        <v>4.2361925548140533</v>
      </c>
      <c r="X78">
        <f ca="1">$M$1911</f>
        <v>3.2031414634023134</v>
      </c>
      <c r="Y78">
        <f ca="1">$M$1912</f>
        <v>2.8411445314050776</v>
      </c>
      <c r="Z78">
        <f ca="1">$M$1913</f>
        <v>2.747859512570002</v>
      </c>
      <c r="AA78">
        <f ca="1">$M$1914</f>
        <v>2.3865939697003959</v>
      </c>
      <c r="AB78">
        <f ca="1">$M$1915</f>
        <v>1.7349467514346297</v>
      </c>
      <c r="AC78">
        <f ca="1">$M$1916</f>
        <v>3.4255767274194531</v>
      </c>
      <c r="AD78">
        <f ca="1">$M$1917</f>
        <v>2.6110336089672548</v>
      </c>
      <c r="AE78">
        <f ca="1">$M$1918</f>
        <v>3.2956439253140615</v>
      </c>
      <c r="AF78">
        <f ca="1">$M$1919</f>
        <v>2.4202228144148688</v>
      </c>
      <c r="AG78">
        <f ca="1">$M$1920</f>
        <v>2.8209021475140927</v>
      </c>
      <c r="AH78">
        <f ca="1">$M$1921</f>
        <v>2.4037763695033614</v>
      </c>
      <c r="AI78">
        <f ca="1">$M$1922</f>
        <v>1.0465743121871049</v>
      </c>
      <c r="AJ78">
        <f ca="1">$M$1923</f>
        <v>1.7684357413228082</v>
      </c>
      <c r="AK78">
        <f ca="1">$M$1924</f>
        <v>1.9450647490639448</v>
      </c>
      <c r="AL78">
        <f ca="1">$M$1925</f>
        <v>2.5480101917846265</v>
      </c>
      <c r="AM78">
        <f ca="1">$M$1926</f>
        <v>2.0013240204633158</v>
      </c>
    </row>
    <row r="79" spans="1:39" x14ac:dyDescent="0.25">
      <c r="A79" s="9"/>
      <c r="H79" s="9"/>
      <c r="J79">
        <v>2</v>
      </c>
      <c r="K79">
        <f ca="1">SIMULATION!$D$3*SIMULATION!$D$17/$H77/(SIMULATION!$D$17-$I77)*(((EXP(-$I77*$J79))/(1-EXP(-SIMULATION!$D$4*$I77)))-(EXP(-SIMULATION!$D$17*$J79)/(1-EXP(-SIMULATION!$D$4*SIMULATION!$D$17))))</f>
        <v>3.5448122056405014</v>
      </c>
      <c r="L79">
        <v>0.21363482419061824</v>
      </c>
      <c r="M79">
        <f t="shared" ca="1" si="1"/>
        <v>4.3021075379812679</v>
      </c>
      <c r="N79" s="6">
        <v>78</v>
      </c>
      <c r="O79">
        <f ca="1">$M$1927</f>
        <v>1.7576033659494577</v>
      </c>
      <c r="P79">
        <f ca="1">$M$1928</f>
        <v>2.4249133441338002</v>
      </c>
      <c r="Q79">
        <f ca="1">$M$1929</f>
        <v>3.3287666751222034</v>
      </c>
      <c r="R79">
        <f ca="1">$M$1930</f>
        <v>2.9091225145763646</v>
      </c>
      <c r="S79">
        <f ca="1">$M$1931</f>
        <v>2.8256111057419844</v>
      </c>
      <c r="T79">
        <f ca="1">$M$1932</f>
        <v>3.7369365518427422</v>
      </c>
      <c r="U79">
        <f ca="1">$M$1933</f>
        <v>3.316901169737319</v>
      </c>
      <c r="V79">
        <f ca="1">$M$1934</f>
        <v>3.9933135246905365</v>
      </c>
      <c r="W79">
        <f ca="1">$M$1935</f>
        <v>2.8818709312381912</v>
      </c>
      <c r="X79">
        <f ca="1">$M$1936</f>
        <v>2.8286303709361804</v>
      </c>
      <c r="Y79">
        <f ca="1">$M$1937</f>
        <v>2.94890794983553</v>
      </c>
      <c r="Z79">
        <f ca="1">$M$1938</f>
        <v>2.5716363074917421</v>
      </c>
      <c r="AA79">
        <f ca="1">$M$1939</f>
        <v>1.9128956320371451</v>
      </c>
      <c r="AB79">
        <f ca="1">$M$1940</f>
        <v>3.6296372463672459</v>
      </c>
      <c r="AC79">
        <f ca="1">$M$1941</f>
        <v>2.9729119835547273</v>
      </c>
      <c r="AD79">
        <f ca="1">$M$1942</f>
        <v>2.2881177433552331</v>
      </c>
      <c r="AE79">
        <f ca="1">$M$1943</f>
        <v>2.8855678831921461</v>
      </c>
      <c r="AF79">
        <f ca="1">$M$1944</f>
        <v>2.2993120149355231</v>
      </c>
      <c r="AG79">
        <f ca="1">$M$1945</f>
        <v>1.2565628080604534</v>
      </c>
      <c r="AH79">
        <f ca="1">$M$1946</f>
        <v>1.0966220665759303</v>
      </c>
      <c r="AI79">
        <f ca="1">$M$1947</f>
        <v>1.9819594699898577</v>
      </c>
      <c r="AJ79">
        <f ca="1">$M$1948</f>
        <v>0.98664002611382906</v>
      </c>
      <c r="AK79">
        <f ca="1">$M$1949</f>
        <v>1.0569411211238053</v>
      </c>
      <c r="AL79">
        <f ca="1">$M$1950</f>
        <v>2.4942153478337601</v>
      </c>
      <c r="AM79">
        <f ca="1">$M$1951</f>
        <v>1.4968786330605242</v>
      </c>
    </row>
    <row r="80" spans="1:39" x14ac:dyDescent="0.25">
      <c r="A80" s="9"/>
      <c r="H80" s="9"/>
      <c r="J80">
        <v>3</v>
      </c>
      <c r="K80">
        <f ca="1">SIMULATION!$D$3*SIMULATION!$D$17/$H77/(SIMULATION!$D$17-$I77)*(((EXP(-$I77*$J80))/(1-EXP(-SIMULATION!$D$4*$I77)))-(EXP(-SIMULATION!$D$17*$J80)/(1-EXP(-SIMULATION!$D$4*SIMULATION!$D$17))))</f>
        <v>3.6324618679186504</v>
      </c>
      <c r="L80">
        <v>-0.18888128491297212</v>
      </c>
      <c r="M80">
        <f t="shared" ca="1" si="1"/>
        <v>2.9463578029088007</v>
      </c>
      <c r="N80" s="6">
        <v>79</v>
      </c>
      <c r="O80">
        <f ca="1">$M$1952</f>
        <v>2.487041670946827</v>
      </c>
      <c r="P80">
        <f ca="1">$M$1953</f>
        <v>4.425047472327492</v>
      </c>
      <c r="Q80">
        <f ca="1">$M$1954</f>
        <v>6.1761826865851583</v>
      </c>
      <c r="R80">
        <f ca="1">$M$1955</f>
        <v>7.205234670407008</v>
      </c>
      <c r="S80">
        <f ca="1">$M$1956</f>
        <v>4.5563475295669145</v>
      </c>
      <c r="T80">
        <f ca="1">$M$1957</f>
        <v>4.7786691649131905</v>
      </c>
      <c r="U80">
        <f ca="1">$M$1958</f>
        <v>5.0147889793865525</v>
      </c>
      <c r="V80">
        <f ca="1">$M$1959</f>
        <v>5.8155078744472544</v>
      </c>
      <c r="W80">
        <f ca="1">$M$1960</f>
        <v>7.6138462845297594</v>
      </c>
      <c r="X80">
        <f ca="1">$M$1961</f>
        <v>4.4236449414262697</v>
      </c>
      <c r="Y80">
        <f ca="1">$M$1962</f>
        <v>6.0813804120762178</v>
      </c>
      <c r="Z80">
        <f ca="1">$M$1963</f>
        <v>7.231522321645758</v>
      </c>
      <c r="AA80">
        <f ca="1">$M$1964</f>
        <v>6.0850693918173828</v>
      </c>
      <c r="AB80">
        <f ca="1">$M$1965</f>
        <v>3.7856489265996371</v>
      </c>
      <c r="AC80">
        <f ca="1">$M$1966</f>
        <v>5.7555396777269445</v>
      </c>
      <c r="AD80">
        <f ca="1">$M$1967</f>
        <v>4.7445934094771909</v>
      </c>
      <c r="AE80">
        <f ca="1">$M$1968</f>
        <v>3.6515351181150537</v>
      </c>
      <c r="AF80">
        <f ca="1">$M$1969</f>
        <v>4.8193722409485638</v>
      </c>
      <c r="AG80">
        <f ca="1">$M$1970</f>
        <v>4.68423486596655</v>
      </c>
      <c r="AH80">
        <f ca="1">$M$1971</f>
        <v>3.6306247245196341</v>
      </c>
      <c r="AI80">
        <f ca="1">$M$1972</f>
        <v>3.8082768258249176</v>
      </c>
      <c r="AJ80">
        <f ca="1">$M$1973</f>
        <v>2.0432182026885148</v>
      </c>
      <c r="AK80">
        <f ca="1">$M$1974</f>
        <v>5.698384525024168</v>
      </c>
      <c r="AL80">
        <f ca="1">$M$1975</f>
        <v>3.5765357897201318</v>
      </c>
      <c r="AM80">
        <f ca="1">$M$1976</f>
        <v>5.5105790354655593</v>
      </c>
    </row>
    <row r="81" spans="1:39" x14ac:dyDescent="0.25">
      <c r="A81" s="9"/>
      <c r="H81" s="9"/>
      <c r="J81">
        <v>4</v>
      </c>
      <c r="K81">
        <f ca="1">SIMULATION!$D$3*SIMULATION!$D$17/$H77/(SIMULATION!$D$17-$I77)*(((EXP(-$I77*$J81))/(1-EXP(-SIMULATION!$D$4*$I77)))-(EXP(-SIMULATION!$D$17*$J81)/(1-EXP(-SIMULATION!$D$4*SIMULATION!$D$17))))</f>
        <v>3.6748608159482776</v>
      </c>
      <c r="L81">
        <v>-8.9561018842527013E-2</v>
      </c>
      <c r="M81">
        <f t="shared" ca="1" si="1"/>
        <v>3.3457365371674697</v>
      </c>
      <c r="N81" s="6">
        <v>80</v>
      </c>
      <c r="O81">
        <f ca="1">$M$1977</f>
        <v>0.60492817709872293</v>
      </c>
      <c r="P81">
        <f ca="1">$M$1978</f>
        <v>2.4730465474874279</v>
      </c>
      <c r="Q81">
        <f ca="1">$M$1979</f>
        <v>2.850774159191797</v>
      </c>
      <c r="R81">
        <f ca="1">$M$1980</f>
        <v>2.9792439299903317</v>
      </c>
      <c r="S81">
        <f ca="1">$M$1981</f>
        <v>0.27559081352274206</v>
      </c>
      <c r="T81">
        <f ca="1">$M$1982</f>
        <v>3.1549048376209958</v>
      </c>
      <c r="U81">
        <f ca="1">$M$1983</f>
        <v>3.4404979966526916</v>
      </c>
      <c r="V81">
        <f ca="1">$M$1984</f>
        <v>2.0796529374564332</v>
      </c>
      <c r="W81">
        <f ca="1">$M$1985</f>
        <v>2.3685372506027531</v>
      </c>
      <c r="X81">
        <f ca="1">$M$1986</f>
        <v>2.3711897428983844</v>
      </c>
      <c r="Y81">
        <f ca="1">$M$1987</f>
        <v>1.9366559215837398</v>
      </c>
      <c r="Z81">
        <f ca="1">$M$1988</f>
        <v>1.8472974982812806</v>
      </c>
      <c r="AA81">
        <f ca="1">$M$1989</f>
        <v>2.4076246194300244</v>
      </c>
      <c r="AB81">
        <f ca="1">$M$1990</f>
        <v>2.681812662166148</v>
      </c>
      <c r="AC81">
        <f ca="1">$M$1991</f>
        <v>2.9600273168067557</v>
      </c>
      <c r="AD81">
        <f ca="1">$M$1992</f>
        <v>1.4429657986749536</v>
      </c>
      <c r="AE81">
        <f ca="1">$M$1993</f>
        <v>1.6846400394663512</v>
      </c>
      <c r="AF81">
        <f ca="1">$M$1994</f>
        <v>1.4788956589260467</v>
      </c>
      <c r="AG81">
        <f ca="1">$M$1995</f>
        <v>1.9654268340272789</v>
      </c>
      <c r="AH81">
        <f ca="1">$M$1996</f>
        <v>1.248387820252058</v>
      </c>
      <c r="AI81">
        <f ca="1">$M$1997</f>
        <v>1.8610942409169176</v>
      </c>
      <c r="AJ81">
        <f ca="1">$M$1998</f>
        <v>2.0584801800002781</v>
      </c>
      <c r="AK81">
        <f ca="1">$M$1999</f>
        <v>0.49684481319859036</v>
      </c>
      <c r="AL81">
        <f ca="1">$M$2000</f>
        <v>0.72210657731176386</v>
      </c>
      <c r="AM81">
        <f ca="1">$M$2001</f>
        <v>1.4592605850276099</v>
      </c>
    </row>
    <row r="82" spans="1:39" x14ac:dyDescent="0.25">
      <c r="A82" s="9"/>
      <c r="H82" s="9"/>
      <c r="J82">
        <v>5</v>
      </c>
      <c r="K82">
        <f ca="1">SIMULATION!$D$3*SIMULATION!$D$17/$H77/(SIMULATION!$D$17-$I77)*(((EXP(-$I77*$J82))/(1-EXP(-SIMULATION!$D$4*$I77)))-(EXP(-SIMULATION!$D$17*$J82)/(1-EXP(-SIMULATION!$D$4*SIMULATION!$D$17))))</f>
        <v>3.6884013223563787</v>
      </c>
      <c r="L82">
        <v>0.30174459887527361</v>
      </c>
      <c r="M82">
        <f t="shared" ca="1" si="1"/>
        <v>4.801356499861833</v>
      </c>
      <c r="N82" s="6">
        <v>81</v>
      </c>
      <c r="O82">
        <f ca="1">$M$2002</f>
        <v>2.0554345823628832</v>
      </c>
      <c r="P82">
        <f ca="1">$M$2003</f>
        <v>2.1763677006144029</v>
      </c>
      <c r="Q82">
        <f ca="1">$M$2004</f>
        <v>3.060308288500587</v>
      </c>
      <c r="R82">
        <f ca="1">$M$2005</f>
        <v>3.1637775564684119</v>
      </c>
      <c r="S82">
        <f ca="1">$M$2006</f>
        <v>2.9226765045027436</v>
      </c>
      <c r="T82">
        <f ca="1">$M$2007</f>
        <v>3.4039502953906391</v>
      </c>
      <c r="U82">
        <f ca="1">$M$2008</f>
        <v>4.0501170371259834</v>
      </c>
      <c r="V82">
        <f ca="1">$M$2009</f>
        <v>4.6138995222051928</v>
      </c>
      <c r="W82">
        <f ca="1">$M$2010</f>
        <v>2.6259837259736822</v>
      </c>
      <c r="X82">
        <f ca="1">$M$2011</f>
        <v>3.9035974348901563</v>
      </c>
      <c r="Y82">
        <f ca="1">$M$2012</f>
        <v>3.6737186551094205</v>
      </c>
      <c r="Z82">
        <f ca="1">$M$2013</f>
        <v>2.8749337023506896</v>
      </c>
      <c r="AA82">
        <f ca="1">$M$2014</f>
        <v>2.664331398169173</v>
      </c>
      <c r="AB82">
        <f ca="1">$M$2015</f>
        <v>2.7829915225411659</v>
      </c>
      <c r="AC82">
        <f ca="1">$M$2016</f>
        <v>2.8886651751109462</v>
      </c>
      <c r="AD82">
        <f ca="1">$M$2017</f>
        <v>2.6122992964701459</v>
      </c>
      <c r="AE82">
        <f ca="1">$M$2018</f>
        <v>3.2685828048817109</v>
      </c>
      <c r="AF82">
        <f ca="1">$M$2019</f>
        <v>2.5000940063508659</v>
      </c>
      <c r="AG82">
        <f ca="1">$M$2020</f>
        <v>2.2718076145802435</v>
      </c>
      <c r="AH82">
        <f ca="1">$M$2021</f>
        <v>2.0601221049525864</v>
      </c>
      <c r="AI82">
        <f ca="1">$M$2022</f>
        <v>1.9503236701117235</v>
      </c>
      <c r="AJ82">
        <f ca="1">$M$2023</f>
        <v>1.5400422455008671</v>
      </c>
      <c r="AK82">
        <f ca="1">$M$2024</f>
        <v>2.2360837053808149</v>
      </c>
      <c r="AL82">
        <f ca="1">$M$2025</f>
        <v>2.7071153118397882</v>
      </c>
      <c r="AM82">
        <f ca="1">$M$2026</f>
        <v>2.3568633305913504</v>
      </c>
    </row>
    <row r="83" spans="1:39" x14ac:dyDescent="0.25">
      <c r="A83" s="9"/>
      <c r="H83" s="9"/>
      <c r="J83">
        <v>6</v>
      </c>
      <c r="K83">
        <f ca="1">SIMULATION!$D$3*SIMULATION!$D$17/$H77/(SIMULATION!$D$17-$I77)*(((EXP(-$I77*$J83))/(1-EXP(-SIMULATION!$D$4*$I77)))-(EXP(-SIMULATION!$D$17*$J83)/(1-EXP(-SIMULATION!$D$4*SIMULATION!$D$17))))</f>
        <v>3.6835865438069888</v>
      </c>
      <c r="L83">
        <v>-1.9191220730468465E-2</v>
      </c>
      <c r="M83">
        <f t="shared" ca="1" si="1"/>
        <v>3.6128940213650056</v>
      </c>
      <c r="N83" s="6">
        <v>82</v>
      </c>
      <c r="O83">
        <f ca="1">$M$2027</f>
        <v>1.9856239919150975</v>
      </c>
      <c r="P83">
        <f ca="1">$M$2028</f>
        <v>2.5297668400950069</v>
      </c>
      <c r="Q83">
        <f ca="1">$M$2029</f>
        <v>2.1914596527251367</v>
      </c>
      <c r="R83">
        <f ca="1">$M$2030</f>
        <v>2.0030802065851581</v>
      </c>
      <c r="S83">
        <f ca="1">$M$2031</f>
        <v>1.7481929906557052</v>
      </c>
      <c r="T83">
        <f ca="1">$M$2032</f>
        <v>1.4675596824895629</v>
      </c>
      <c r="U83">
        <f ca="1">$M$2033</f>
        <v>2.5707705063652022</v>
      </c>
      <c r="V83">
        <f ca="1">$M$2034</f>
        <v>2.6798314095244589</v>
      </c>
      <c r="W83">
        <f ca="1">$M$2035</f>
        <v>2.8086550610638068</v>
      </c>
      <c r="X83">
        <f ca="1">$M$2036</f>
        <v>3.4171077133343197</v>
      </c>
      <c r="Y83">
        <f ca="1">$M$2037</f>
        <v>3.4361627638060241</v>
      </c>
      <c r="Z83">
        <f ca="1">$M$2038</f>
        <v>2.0234423115829228</v>
      </c>
      <c r="AA83">
        <f ca="1">$M$2039</f>
        <v>2.0385625359294259</v>
      </c>
      <c r="AB83">
        <f ca="1">$M$2040</f>
        <v>1.4886302982390927</v>
      </c>
      <c r="AC83">
        <f ca="1">$M$2041</f>
        <v>1.5593783101588363</v>
      </c>
      <c r="AD83">
        <f ca="1">$M$2042</f>
        <v>1.9592392681664366</v>
      </c>
      <c r="AE83">
        <f ca="1">$M$2043</f>
        <v>1.4606784546425502</v>
      </c>
      <c r="AF83">
        <f ca="1">$M$2044</f>
        <v>2.0197400955942726</v>
      </c>
      <c r="AG83">
        <f ca="1">$M$2045</f>
        <v>1.6998255977911327</v>
      </c>
      <c r="AH83">
        <f ca="1">$M$2046</f>
        <v>1.9026431144254226</v>
      </c>
      <c r="AI83">
        <f ca="1">$M$2047</f>
        <v>1.603286062201476</v>
      </c>
      <c r="AJ83">
        <f ca="1">$M$2048</f>
        <v>1.2252494170445345</v>
      </c>
      <c r="AK83">
        <f ca="1">$M$2049</f>
        <v>2.353704458518572</v>
      </c>
      <c r="AL83">
        <f ca="1">$M$2050</f>
        <v>0.93313005735276866</v>
      </c>
      <c r="AM83">
        <f ca="1">$M$2051</f>
        <v>1.2802914264765399</v>
      </c>
    </row>
    <row r="84" spans="1:39" x14ac:dyDescent="0.25">
      <c r="A84" s="9"/>
      <c r="H84" s="9"/>
      <c r="J84">
        <v>7</v>
      </c>
      <c r="K84">
        <f ca="1">SIMULATION!$D$3*SIMULATION!$D$17/$H77/(SIMULATION!$D$17-$I77)*(((EXP(-$I77*$J84))/(1-EXP(-SIMULATION!$D$4*$I77)))-(EXP(-SIMULATION!$D$17*$J84)/(1-EXP(-SIMULATION!$D$4*SIMULATION!$D$17))))</f>
        <v>3.6671457627526829</v>
      </c>
      <c r="L84">
        <v>-0.11380751004065373</v>
      </c>
      <c r="M84">
        <f t="shared" ca="1" si="1"/>
        <v>3.2497970345376661</v>
      </c>
      <c r="N84" s="6">
        <v>83</v>
      </c>
      <c r="O84">
        <f ca="1">$M$2052</f>
        <v>0.18397243770535587</v>
      </c>
      <c r="P84">
        <f ca="1">$M$2053</f>
        <v>2.4437984958222247</v>
      </c>
      <c r="Q84">
        <f ca="1">$M$2054</f>
        <v>5.1562310989258195</v>
      </c>
      <c r="R84">
        <f ca="1">$M$2055</f>
        <v>5.1267164798374303</v>
      </c>
      <c r="S84">
        <f ca="1">$M$2056</f>
        <v>3.9965387335925335</v>
      </c>
      <c r="T84">
        <f ca="1">$M$2057</f>
        <v>9.8292777175911841</v>
      </c>
      <c r="U84">
        <f ca="1">$M$2058</f>
        <v>4.1861128483987891</v>
      </c>
      <c r="V84">
        <f ca="1">$M$2059</f>
        <v>4.6148278315833098</v>
      </c>
      <c r="W84">
        <f ca="1">$M$2060</f>
        <v>2.9045290352662931</v>
      </c>
      <c r="X84">
        <f ca="1">$M$2061</f>
        <v>2.812385263137843</v>
      </c>
      <c r="Y84">
        <f ca="1">$M$2062</f>
        <v>3.6715321130373426</v>
      </c>
      <c r="Z84">
        <f ca="1">$M$2063</f>
        <v>2.1483046216214632</v>
      </c>
      <c r="AA84">
        <f ca="1">$M$2064</f>
        <v>1.9510902219595043</v>
      </c>
      <c r="AB84">
        <f ca="1">$M$2065</f>
        <v>2.0844260288340122</v>
      </c>
      <c r="AC84">
        <f ca="1">$M$2066</f>
        <v>1.4872647239844883</v>
      </c>
      <c r="AD84">
        <f ca="1">$M$2067</f>
        <v>1.5200090144177087</v>
      </c>
      <c r="AE84">
        <f ca="1">$M$2068</f>
        <v>0.97882405431450636</v>
      </c>
      <c r="AF84">
        <f ca="1">$M$2069</f>
        <v>0.95188538170046455</v>
      </c>
      <c r="AG84">
        <f ca="1">$M$2070</f>
        <v>0.5965027824483109</v>
      </c>
      <c r="AH84">
        <f ca="1">$M$2071</f>
        <v>0.64301173683234936</v>
      </c>
      <c r="AI84">
        <f ca="1">$M$2072</f>
        <v>0.42900832205810174</v>
      </c>
      <c r="AJ84">
        <f ca="1">$M$2073</f>
        <v>0.40051459300212022</v>
      </c>
      <c r="AK84">
        <f ca="1">$M$2074</f>
        <v>0.24040510229661127</v>
      </c>
      <c r="AL84">
        <f ca="1">$M$2075</f>
        <v>0.3555478990941735</v>
      </c>
      <c r="AM84">
        <f ca="1">$M$2076</f>
        <v>0.13879117567501773</v>
      </c>
    </row>
    <row r="85" spans="1:39" x14ac:dyDescent="0.25">
      <c r="A85" s="9"/>
      <c r="H85" s="9"/>
      <c r="J85">
        <v>8</v>
      </c>
      <c r="K85">
        <f ca="1">SIMULATION!$D$3*SIMULATION!$D$17/$H77/(SIMULATION!$D$17-$I77)*(((EXP(-$I77*$J85))/(1-EXP(-SIMULATION!$D$4*$I77)))-(EXP(-SIMULATION!$D$17*$J85)/(1-EXP(-SIMULATION!$D$4*SIMULATION!$D$17))))</f>
        <v>3.6433898855543139</v>
      </c>
      <c r="L85">
        <v>0.27522917000266373</v>
      </c>
      <c r="M85">
        <f t="shared" ca="1" si="1"/>
        <v>4.6461570597515278</v>
      </c>
      <c r="N85" s="6">
        <v>84</v>
      </c>
      <c r="O85">
        <f ca="1">$M$2077</f>
        <v>2.3974896818108169</v>
      </c>
      <c r="P85">
        <f ca="1">$M$2078</f>
        <v>2.6792841891787815</v>
      </c>
      <c r="Q85">
        <f ca="1">$M$2079</f>
        <v>4.9772939835988286</v>
      </c>
      <c r="R85">
        <f ca="1">$M$2080</f>
        <v>2.871210774640355</v>
      </c>
      <c r="S85">
        <f ca="1">$M$2081</f>
        <v>3.7617022696652374</v>
      </c>
      <c r="T85">
        <f ca="1">$M$2082</f>
        <v>4.4715625248233248</v>
      </c>
      <c r="U85">
        <f ca="1">$M$2083</f>
        <v>3.3300816944678666</v>
      </c>
      <c r="V85">
        <f ca="1">$M$2084</f>
        <v>3.6908302133515596</v>
      </c>
      <c r="W85">
        <f ca="1">$M$2085</f>
        <v>2.3890362679028927</v>
      </c>
      <c r="X85">
        <f ca="1">$M$2086</f>
        <v>3.0593831394192956</v>
      </c>
      <c r="Y85">
        <f ca="1">$M$2087</f>
        <v>4.4213529664515923</v>
      </c>
      <c r="Z85">
        <f ca="1">$M$2088</f>
        <v>1.0740321857281774</v>
      </c>
      <c r="AA85">
        <f ca="1">$M$2089</f>
        <v>2.8167209952235699</v>
      </c>
      <c r="AB85">
        <f ca="1">$M$2090</f>
        <v>2.7694186591663712</v>
      </c>
      <c r="AC85">
        <f ca="1">$M$2091</f>
        <v>1.4351929409739788</v>
      </c>
      <c r="AD85">
        <f ca="1">$M$2092</f>
        <v>3.7971940323055766</v>
      </c>
      <c r="AE85">
        <f ca="1">$M$2093</f>
        <v>1.8661085797811519</v>
      </c>
      <c r="AF85">
        <f ca="1">$M$2094</f>
        <v>2.25043163490631</v>
      </c>
      <c r="AG85">
        <f ca="1">$M$2095</f>
        <v>2.8578237472872434</v>
      </c>
      <c r="AH85">
        <f ca="1">$M$2096</f>
        <v>1.9846807786966199</v>
      </c>
      <c r="AI85">
        <f ca="1">$M$2097</f>
        <v>2.3300849736656324</v>
      </c>
      <c r="AJ85">
        <f ca="1">$M$2098</f>
        <v>1.864646782123879</v>
      </c>
      <c r="AK85">
        <f ca="1">$M$2099</f>
        <v>1.0947209975768073</v>
      </c>
      <c r="AL85">
        <f ca="1">$M$2100</f>
        <v>1.9973119990475146</v>
      </c>
      <c r="AM85">
        <f ca="1">$M$2101</f>
        <v>1.8613222064344694</v>
      </c>
    </row>
    <row r="86" spans="1:39" x14ac:dyDescent="0.25">
      <c r="A86" s="9"/>
      <c r="H86" s="9"/>
      <c r="J86">
        <v>9</v>
      </c>
      <c r="K86">
        <f ca="1">SIMULATION!$D$3*SIMULATION!$D$17/$H77/(SIMULATION!$D$17-$I77)*(((EXP(-$I77*$J86))/(1-EXP(-SIMULATION!$D$4*$I77)))-(EXP(-SIMULATION!$D$17*$J86)/(1-EXP(-SIMULATION!$D$4*SIMULATION!$D$17))))</f>
        <v>3.6150800784394068</v>
      </c>
      <c r="L86">
        <v>-2.5628457460226638E-2</v>
      </c>
      <c r="M86">
        <f t="shared" ca="1" si="1"/>
        <v>3.5224311524338097</v>
      </c>
      <c r="N86" s="6">
        <v>85</v>
      </c>
      <c r="O86">
        <f ca="1">$M$2102</f>
        <v>1.9750648534146955</v>
      </c>
      <c r="P86">
        <f ca="1">$M$2103</f>
        <v>1.5436861462385376</v>
      </c>
      <c r="Q86">
        <f ca="1">$M$2104</f>
        <v>1.8526198585267966</v>
      </c>
      <c r="R86">
        <f ca="1">$M$2105</f>
        <v>1.6764377280641072</v>
      </c>
      <c r="S86">
        <f ca="1">$M$2106</f>
        <v>2.0402978117315436</v>
      </c>
      <c r="T86">
        <f ca="1">$M$2107</f>
        <v>2.0060192106627506</v>
      </c>
      <c r="U86">
        <f ca="1">$M$2108</f>
        <v>2.3356646949234969</v>
      </c>
      <c r="V86">
        <f ca="1">$M$2109</f>
        <v>1.2550984459302308</v>
      </c>
      <c r="W86">
        <f ca="1">$M$2110</f>
        <v>2.0931031673841738</v>
      </c>
      <c r="X86">
        <f ca="1">$M$2111</f>
        <v>1.6691317313341731</v>
      </c>
      <c r="Y86">
        <f ca="1">$M$2112</f>
        <v>2.2304965283028242</v>
      </c>
      <c r="Z86">
        <f ca="1">$M$2113</f>
        <v>1.603222330593147</v>
      </c>
      <c r="AA86">
        <f ca="1">$M$2114</f>
        <v>2.4015781766212374</v>
      </c>
      <c r="AB86">
        <f ca="1">$M$2115</f>
        <v>1.6373528063947067</v>
      </c>
      <c r="AC86">
        <f ca="1">$M$2116</f>
        <v>1.8954743526895508</v>
      </c>
      <c r="AD86">
        <f ca="1">$M$2117</f>
        <v>1.5284124009054187</v>
      </c>
      <c r="AE86">
        <f ca="1">$M$2118</f>
        <v>1.942879786945851</v>
      </c>
      <c r="AF86">
        <f ca="1">$M$2119</f>
        <v>2.398036825668119</v>
      </c>
      <c r="AG86">
        <f ca="1">$M$2120</f>
        <v>1.5916784226436367</v>
      </c>
      <c r="AH86">
        <f ca="1">$M$2121</f>
        <v>1.6684585472243127</v>
      </c>
      <c r="AI86">
        <f ca="1">$M$2122</f>
        <v>1.603142317865309</v>
      </c>
      <c r="AJ86">
        <f ca="1">$M$2123</f>
        <v>2.1922557247911696</v>
      </c>
      <c r="AK86">
        <f ca="1">$M$2124</f>
        <v>1.8928567832019743</v>
      </c>
      <c r="AL86">
        <f ca="1">$M$2125</f>
        <v>1.0968339988382676</v>
      </c>
      <c r="AM86">
        <f ca="1">$M$2126</f>
        <v>2.018190542115212</v>
      </c>
    </row>
    <row r="87" spans="1:39" x14ac:dyDescent="0.25">
      <c r="A87" s="9"/>
      <c r="H87" s="9"/>
      <c r="J87">
        <v>10</v>
      </c>
      <c r="K87">
        <f ca="1">SIMULATION!$D$3*SIMULATION!$D$17/$H77/(SIMULATION!$D$17-$I77)*(((EXP(-$I77*$J87))/(1-EXP(-SIMULATION!$D$4*$I77)))-(EXP(-SIMULATION!$D$17*$J87)/(1-EXP(-SIMULATION!$D$4*SIMULATION!$D$17))))</f>
        <v>3.5839844103699496</v>
      </c>
      <c r="L87">
        <v>0.36569260178197899</v>
      </c>
      <c r="M87">
        <f t="shared" ca="1" si="1"/>
        <v>4.8946209941441889</v>
      </c>
      <c r="N87" s="6">
        <v>86</v>
      </c>
      <c r="O87">
        <f ca="1">$M$2127</f>
        <v>9.1843048055092413E-2</v>
      </c>
      <c r="P87">
        <f ca="1">$M$2128</f>
        <v>5.3793400833682998</v>
      </c>
      <c r="Q87">
        <f ca="1">$M$2129</f>
        <v>6.8357752506872105</v>
      </c>
      <c r="R87">
        <f ca="1">$M$2130</f>
        <v>6.7049448406498486</v>
      </c>
      <c r="S87">
        <f ca="1">$M$2131</f>
        <v>4.5113155757941978</v>
      </c>
      <c r="T87">
        <f ca="1">$M$2132</f>
        <v>4.02389923651464</v>
      </c>
      <c r="U87">
        <f ca="1">$M$2133</f>
        <v>5.7677392018114091</v>
      </c>
      <c r="V87">
        <f ca="1">$M$2134</f>
        <v>4.3527950463632807</v>
      </c>
      <c r="W87">
        <f ca="1">$M$2135</f>
        <v>3.3583845639773502</v>
      </c>
      <c r="X87">
        <f ca="1">$M$2136</f>
        <v>2.7193689721240153</v>
      </c>
      <c r="Y87">
        <f ca="1">$M$2137</f>
        <v>1.3583836839296719</v>
      </c>
      <c r="Z87">
        <f ca="1">$M$2138</f>
        <v>0.96270696020265356</v>
      </c>
      <c r="AA87">
        <f ca="1">$M$2139</f>
        <v>1.9110096907281031</v>
      </c>
      <c r="AB87">
        <f ca="1">$M$2140</f>
        <v>0.8605020715732985</v>
      </c>
      <c r="AC87">
        <f ca="1">$M$2141</f>
        <v>1.0729007814281024</v>
      </c>
      <c r="AD87">
        <f ca="1">$M$2142</f>
        <v>0.48684215563882316</v>
      </c>
      <c r="AE87">
        <f ca="1">$M$2143</f>
        <v>0.68376171357202453</v>
      </c>
      <c r="AF87">
        <f ca="1">$M$2144</f>
        <v>0.19221892199913004</v>
      </c>
      <c r="AG87">
        <f ca="1">$M$2145</f>
        <v>0.26424108574634608</v>
      </c>
      <c r="AH87">
        <f ca="1">$M$2146</f>
        <v>0.2012924409565115</v>
      </c>
      <c r="AI87">
        <f ca="1">$M$2147</f>
        <v>0.16934103231552206</v>
      </c>
      <c r="AJ87">
        <f ca="1">$M$2148</f>
        <v>0.1429397576587737</v>
      </c>
      <c r="AK87">
        <f ca="1">$M$2149</f>
        <v>0.14646794381616193</v>
      </c>
      <c r="AL87">
        <f ca="1">$M$2150</f>
        <v>9.2815417071037173E-2</v>
      </c>
      <c r="AM87">
        <f ca="1">$M$2151</f>
        <v>9.7614431239010313E-2</v>
      </c>
    </row>
    <row r="88" spans="1:39" x14ac:dyDescent="0.25">
      <c r="A88" s="9"/>
      <c r="H88" s="9"/>
      <c r="J88">
        <v>11</v>
      </c>
      <c r="K88">
        <f ca="1">SIMULATION!$D$3*SIMULATION!$D$17/$H77/(SIMULATION!$D$17-$I77)*(((EXP(-$I77*$J88))/(1-EXP(-SIMULATION!$D$4*$I77)))-(EXP(-SIMULATION!$D$17*$J88)/(1-EXP(-SIMULATION!$D$4*SIMULATION!$D$17))))</f>
        <v>3.551234563165178</v>
      </c>
      <c r="L88">
        <v>5.5181464996378486E-2</v>
      </c>
      <c r="M88">
        <f t="shared" ca="1" si="1"/>
        <v>3.7471968889064065</v>
      </c>
      <c r="N88" s="6">
        <v>87</v>
      </c>
      <c r="O88">
        <f ca="1">$M$2152</f>
        <v>1.5127689210809088</v>
      </c>
      <c r="P88">
        <f ca="1">$M$2153</f>
        <v>3.1449811434596699</v>
      </c>
      <c r="Q88">
        <f ca="1">$M$2154</f>
        <v>3.5324122958340656</v>
      </c>
      <c r="R88">
        <f ca="1">$M$2155</f>
        <v>4.0921865975853544</v>
      </c>
      <c r="S88">
        <f ca="1">$M$2156</f>
        <v>2.3254088948344367</v>
      </c>
      <c r="T88">
        <f ca="1">$M$2157</f>
        <v>2.5084292717842991</v>
      </c>
      <c r="U88">
        <f ca="1">$M$2158</f>
        <v>1.6671208645096847</v>
      </c>
      <c r="V88">
        <f ca="1">$M$2159</f>
        <v>3.1939614003385453</v>
      </c>
      <c r="W88">
        <f ca="1">$M$2160</f>
        <v>2.5653606136096534</v>
      </c>
      <c r="X88">
        <f ca="1">$M$2161</f>
        <v>3.5261800471691087</v>
      </c>
      <c r="Y88">
        <f ca="1">$M$2162</f>
        <v>3.525247244816335</v>
      </c>
      <c r="Z88">
        <f ca="1">$M$2163</f>
        <v>2.0395607019053297</v>
      </c>
      <c r="AA88">
        <f ca="1">$M$2164</f>
        <v>3.1610342499682922</v>
      </c>
      <c r="AB88">
        <f ca="1">$M$2165</f>
        <v>2.3024817298598474</v>
      </c>
      <c r="AC88">
        <f ca="1">$M$2166</f>
        <v>1.7195204691205632</v>
      </c>
      <c r="AD88">
        <f ca="1">$M$2167</f>
        <v>0.84042360276658312</v>
      </c>
      <c r="AE88">
        <f ca="1">$M$2168</f>
        <v>1.1499756825852048</v>
      </c>
      <c r="AF88">
        <f ca="1">$M$2169</f>
        <v>2.1659399666484629</v>
      </c>
      <c r="AG88">
        <f ca="1">$M$2170</f>
        <v>1.5094331993183778</v>
      </c>
      <c r="AH88">
        <f ca="1">$M$2171</f>
        <v>3.0984566343998372</v>
      </c>
      <c r="AI88">
        <f ca="1">$M$2172</f>
        <v>1.6876383282771026</v>
      </c>
      <c r="AJ88">
        <f ca="1">$M$2173</f>
        <v>1.5684290678075852</v>
      </c>
      <c r="AK88">
        <f ca="1">$M$2174</f>
        <v>0.81338945474232427</v>
      </c>
      <c r="AL88">
        <f ca="1">$M$2175</f>
        <v>2.3167358241589309</v>
      </c>
      <c r="AM88">
        <f ca="1">$M$2176</f>
        <v>1.302165802363084</v>
      </c>
    </row>
    <row r="89" spans="1:39" x14ac:dyDescent="0.25">
      <c r="A89" s="9"/>
      <c r="H89" s="9"/>
      <c r="J89">
        <v>12</v>
      </c>
      <c r="K89">
        <f ca="1">SIMULATION!$D$3*SIMULATION!$D$17/$H77/(SIMULATION!$D$17-$I77)*(((EXP(-$I77*$J89))/(1-EXP(-SIMULATION!$D$4*$I77)))-(EXP(-SIMULATION!$D$17*$J89)/(1-EXP(-SIMULATION!$D$4*SIMULATION!$D$17))))</f>
        <v>3.5175544198692141</v>
      </c>
      <c r="L89">
        <v>0.17216510041673289</v>
      </c>
      <c r="M89">
        <f t="shared" ca="1" si="1"/>
        <v>4.1231545297873202</v>
      </c>
      <c r="N89" s="6">
        <v>88</v>
      </c>
      <c r="O89">
        <f ca="1">$M$2177</f>
        <v>2.4058796633719282</v>
      </c>
      <c r="P89">
        <f ca="1">$M$2178</f>
        <v>1.6281761350237436</v>
      </c>
      <c r="Q89">
        <f ca="1">$M$2179</f>
        <v>3.3520482019331439</v>
      </c>
      <c r="R89">
        <f ca="1">$M$2180</f>
        <v>2.6423339073636272</v>
      </c>
      <c r="S89">
        <f ca="1">$M$2181</f>
        <v>2.6857411307486472</v>
      </c>
      <c r="T89">
        <f ca="1">$M$2182</f>
        <v>2.9097331199600474</v>
      </c>
      <c r="U89">
        <f ca="1">$M$2183</f>
        <v>3.7975281663397031</v>
      </c>
      <c r="V89">
        <f ca="1">$M$2184</f>
        <v>2.0838036458456726</v>
      </c>
      <c r="W89">
        <f ca="1">$M$2185</f>
        <v>1.6987941021147883</v>
      </c>
      <c r="X89">
        <f ca="1">$M$2186</f>
        <v>3.7377249705392557</v>
      </c>
      <c r="Y89">
        <f ca="1">$M$2187</f>
        <v>3.2779417324193707</v>
      </c>
      <c r="Z89">
        <f ca="1">$M$2188</f>
        <v>3.970852245908099</v>
      </c>
      <c r="AA89">
        <f ca="1">$M$2189</f>
        <v>2.4291822440415198</v>
      </c>
      <c r="AB89">
        <f ca="1">$M$2190</f>
        <v>3.9106405803456648</v>
      </c>
      <c r="AC89">
        <f ca="1">$M$2191</f>
        <v>2.1899337909100027</v>
      </c>
      <c r="AD89">
        <f ca="1">$M$2192</f>
        <v>2.5165633074087412</v>
      </c>
      <c r="AE89">
        <f ca="1">$M$2193</f>
        <v>1.2150919519131913</v>
      </c>
      <c r="AF89">
        <f ca="1">$M$2194</f>
        <v>1.5926735956332612</v>
      </c>
      <c r="AG89">
        <f ca="1">$M$2195</f>
        <v>2.4118007171476954</v>
      </c>
      <c r="AH89">
        <f ca="1">$M$2196</f>
        <v>3.0599971541937534</v>
      </c>
      <c r="AI89">
        <f ca="1">$M$2197</f>
        <v>1.5347808229043582</v>
      </c>
      <c r="AJ89">
        <f ca="1">$M$2198</f>
        <v>2.6545322331715258</v>
      </c>
      <c r="AK89">
        <f ca="1">$M$2199</f>
        <v>2.2526855888012918</v>
      </c>
      <c r="AL89">
        <f ca="1">$M$2200</f>
        <v>2.5040976704729618</v>
      </c>
      <c r="AM89">
        <f ca="1">$M$2201</f>
        <v>3.0374870857756613</v>
      </c>
    </row>
    <row r="90" spans="1:39" x14ac:dyDescent="0.25">
      <c r="A90" s="9"/>
      <c r="H90" s="9"/>
      <c r="J90">
        <v>13</v>
      </c>
      <c r="K90">
        <f ca="1">SIMULATION!$D$3*SIMULATION!$D$17/$H77/(SIMULATION!$D$17-$I77)*(((EXP(-$I77*$J90))/(1-EXP(-SIMULATION!$D$4*$I77)))-(EXP(-SIMULATION!$D$17*$J90)/(1-EXP(-SIMULATION!$D$4*SIMULATION!$D$17))))</f>
        <v>3.4834065495891253</v>
      </c>
      <c r="L90">
        <v>-0.23233853976765065</v>
      </c>
      <c r="M90">
        <f t="shared" ca="1" si="1"/>
        <v>2.6740769584405175</v>
      </c>
      <c r="N90" s="6">
        <v>89</v>
      </c>
      <c r="O90">
        <f ca="1">$M$2202</f>
        <v>1.4681043329829448</v>
      </c>
      <c r="P90">
        <f ca="1">$M$2203</f>
        <v>2.0785144584916275</v>
      </c>
      <c r="Q90">
        <f ca="1">$M$2204</f>
        <v>2.7167175432336546</v>
      </c>
      <c r="R90">
        <f ca="1">$M$2205</f>
        <v>2.5589521355277345</v>
      </c>
      <c r="S90">
        <f ca="1">$M$2206</f>
        <v>1.4835347138461918</v>
      </c>
      <c r="T90">
        <f ca="1">$M$2207</f>
        <v>3.1245897800259086</v>
      </c>
      <c r="U90">
        <f ca="1">$M$2208</f>
        <v>2.7456603241050677</v>
      </c>
      <c r="V90">
        <f ca="1">$M$2209</f>
        <v>2.6473500101725289</v>
      </c>
      <c r="W90">
        <f ca="1">$M$2210</f>
        <v>0.65437744533187692</v>
      </c>
      <c r="X90">
        <f ca="1">$M$2211</f>
        <v>3.6514604617466704</v>
      </c>
      <c r="Y90">
        <f ca="1">$M$2212</f>
        <v>2.8368063692409091</v>
      </c>
      <c r="Z90">
        <f ca="1">$M$2213</f>
        <v>2.7068407946246071</v>
      </c>
      <c r="AA90">
        <f ca="1">$M$2214</f>
        <v>1.4896952369260326</v>
      </c>
      <c r="AB90">
        <f ca="1">$M$2215</f>
        <v>2.3579670446047039</v>
      </c>
      <c r="AC90">
        <f ca="1">$M$2216</f>
        <v>0.69829310599610528</v>
      </c>
      <c r="AD90">
        <f ca="1">$M$2217</f>
        <v>2.6590226698718529</v>
      </c>
      <c r="AE90">
        <f ca="1">$M$2218</f>
        <v>1.8720239888977876</v>
      </c>
      <c r="AF90">
        <f ca="1">$M$2219</f>
        <v>2.3322866283672967</v>
      </c>
      <c r="AG90">
        <f ca="1">$M$2220</f>
        <v>2.7138107332616985</v>
      </c>
      <c r="AH90">
        <f ca="1">$M$2221</f>
        <v>3.1893710873777006</v>
      </c>
      <c r="AI90">
        <f ca="1">$M$2222</f>
        <v>2.1498402071572107</v>
      </c>
      <c r="AJ90">
        <f ca="1">$M$2223</f>
        <v>2.1962888050691434</v>
      </c>
      <c r="AK90">
        <f ca="1">$M$2224</f>
        <v>1.2062119023457327</v>
      </c>
      <c r="AL90">
        <f ca="1">$M$2225</f>
        <v>1.4616014952750125</v>
      </c>
      <c r="AM90">
        <f ca="1">$M$2226</f>
        <v>1.2982920328305785</v>
      </c>
    </row>
    <row r="91" spans="1:39" x14ac:dyDescent="0.25">
      <c r="A91" s="9"/>
      <c r="H91" s="9"/>
      <c r="J91">
        <v>14</v>
      </c>
      <c r="K91">
        <f ca="1">SIMULATION!$D$3*SIMULATION!$D$17/$H77/(SIMULATION!$D$17-$I77)*(((EXP(-$I77*$J91))/(1-EXP(-SIMULATION!$D$4*$I77)))-(EXP(-SIMULATION!$D$17*$J91)/(1-EXP(-SIMULATION!$D$4*SIMULATION!$D$17))))</f>
        <v>3.4490860783994601</v>
      </c>
      <c r="L91">
        <v>0.14613630994778187</v>
      </c>
      <c r="M91">
        <f t="shared" ca="1" si="1"/>
        <v>3.9531227905890232</v>
      </c>
      <c r="N91" s="6">
        <v>90</v>
      </c>
      <c r="O91">
        <f ca="1">$M$2227</f>
        <v>2.0544299691872285</v>
      </c>
      <c r="P91">
        <f ca="1">$M$2228</f>
        <v>2.6807225000429087</v>
      </c>
      <c r="Q91">
        <f ca="1">$M$2229</f>
        <v>2.7652013593347653</v>
      </c>
      <c r="R91">
        <f ca="1">$M$2230</f>
        <v>4.1959822964400662</v>
      </c>
      <c r="S91">
        <f ca="1">$M$2231</f>
        <v>4.6544409041441375</v>
      </c>
      <c r="T91">
        <f ca="1">$M$2232</f>
        <v>2.568567046099588</v>
      </c>
      <c r="U91">
        <f ca="1">$M$2233</f>
        <v>2.1862673928404091</v>
      </c>
      <c r="V91">
        <f ca="1">$M$2234</f>
        <v>3.849718982633263</v>
      </c>
      <c r="W91">
        <f ca="1">$M$2235</f>
        <v>4.477089623459328</v>
      </c>
      <c r="X91">
        <f ca="1">$M$2236</f>
        <v>3.7561118396886846</v>
      </c>
      <c r="Y91">
        <f ca="1">$M$2237</f>
        <v>2.7027901546189099</v>
      </c>
      <c r="Z91">
        <f ca="1">$M$2238</f>
        <v>2.2504861422522184</v>
      </c>
      <c r="AA91">
        <f ca="1">$M$2239</f>
        <v>2.9660358944818017</v>
      </c>
      <c r="AB91">
        <f ca="1">$M$2240</f>
        <v>4.2766495589155085</v>
      </c>
      <c r="AC91">
        <f ca="1">$M$2241</f>
        <v>3.4041287429040925</v>
      </c>
      <c r="AD91">
        <f ca="1">$M$2242</f>
        <v>2.2073740173558343</v>
      </c>
      <c r="AE91">
        <f ca="1">$M$2243</f>
        <v>1.9456247201257908</v>
      </c>
      <c r="AF91">
        <f ca="1">$M$2244</f>
        <v>2.4381500207014399</v>
      </c>
      <c r="AG91">
        <f ca="1">$M$2245</f>
        <v>1.2444487812678331</v>
      </c>
      <c r="AH91">
        <f ca="1">$M$2246</f>
        <v>2.8987940060051467</v>
      </c>
      <c r="AI91">
        <f ca="1">$M$2247</f>
        <v>2.7681714286507884</v>
      </c>
      <c r="AJ91">
        <f ca="1">$M$2248</f>
        <v>3.2623793509253525</v>
      </c>
      <c r="AK91">
        <f ca="1">$M$2249</f>
        <v>1.7475369505405058</v>
      </c>
      <c r="AL91">
        <f ca="1">$M$2250</f>
        <v>1.6025108144038007</v>
      </c>
      <c r="AM91">
        <f ca="1">$M$2251</f>
        <v>2.7264884012456165</v>
      </c>
    </row>
    <row r="92" spans="1:39" x14ac:dyDescent="0.25">
      <c r="A92" s="9"/>
      <c r="H92" s="9"/>
      <c r="J92">
        <v>15</v>
      </c>
      <c r="K92">
        <f ca="1">SIMULATION!$D$3*SIMULATION!$D$17/$H77/(SIMULATION!$D$17-$I77)*(((EXP(-$I77*$J92))/(1-EXP(-SIMULATION!$D$4*$I77)))-(EXP(-SIMULATION!$D$17*$J92)/(1-EXP(-SIMULATION!$D$4*SIMULATION!$D$17))))</f>
        <v>3.4147808439622955</v>
      </c>
      <c r="L92">
        <v>-4.5781523535107956E-2</v>
      </c>
      <c r="M92">
        <f t="shared" ca="1" si="1"/>
        <v>3.2584469743871995</v>
      </c>
      <c r="N92" s="6">
        <v>91</v>
      </c>
      <c r="O92">
        <f ca="1">$M$2252</f>
        <v>2.1807233873150378</v>
      </c>
      <c r="P92">
        <f ca="1">$M$2253</f>
        <v>3.6051843877610685</v>
      </c>
      <c r="Q92">
        <f ca="1">$M$2254</f>
        <v>3.9864475530682308</v>
      </c>
      <c r="R92">
        <f ca="1">$M$2255</f>
        <v>3.8294877931640618</v>
      </c>
      <c r="S92">
        <f ca="1">$M$2256</f>
        <v>4.8781211151794412</v>
      </c>
      <c r="T92">
        <f ca="1">$M$2257</f>
        <v>4.5993473986718918</v>
      </c>
      <c r="U92">
        <f ca="1">$M$2258</f>
        <v>2.8458846656593866</v>
      </c>
      <c r="V92">
        <f ca="1">$M$2259</f>
        <v>3.278380765304227</v>
      </c>
      <c r="W92">
        <f ca="1">$M$2260</f>
        <v>4.8254523465996115</v>
      </c>
      <c r="X92">
        <f ca="1">$M$2261</f>
        <v>4.5398308845326998</v>
      </c>
      <c r="Y92">
        <f ca="1">$M$2262</f>
        <v>4.6079128870567461</v>
      </c>
      <c r="Z92">
        <f ca="1">$M$2263</f>
        <v>4.9725498158272838</v>
      </c>
      <c r="AA92">
        <f ca="1">$M$2264</f>
        <v>2.5577833140702091</v>
      </c>
      <c r="AB92">
        <f ca="1">$M$2265</f>
        <v>2.9649928107737362</v>
      </c>
      <c r="AC92">
        <f ca="1">$M$2266</f>
        <v>4.161507007029968</v>
      </c>
      <c r="AD92">
        <f ca="1">$M$2267</f>
        <v>2.6964597111309287</v>
      </c>
      <c r="AE92">
        <f ca="1">$M$2268</f>
        <v>2.5304340344559053</v>
      </c>
      <c r="AF92">
        <f ca="1">$M$2269</f>
        <v>3.926135298806436</v>
      </c>
      <c r="AG92">
        <f ca="1">$M$2270</f>
        <v>2.3210985361428289</v>
      </c>
      <c r="AH92">
        <f ca="1">$M$2271</f>
        <v>2.8683867866207096</v>
      </c>
      <c r="AI92">
        <f ca="1">$M$2272</f>
        <v>3.2965574453774162</v>
      </c>
      <c r="AJ92">
        <f ca="1">$M$2273</f>
        <v>1.9915348193834692</v>
      </c>
      <c r="AK92">
        <f ca="1">$M$2274</f>
        <v>1.9395262825121793</v>
      </c>
      <c r="AL92">
        <f ca="1">$M$2275</f>
        <v>2.3036049064001269</v>
      </c>
      <c r="AM92">
        <f ca="1">$M$2276</f>
        <v>2.3270812380960404</v>
      </c>
    </row>
    <row r="93" spans="1:39" x14ac:dyDescent="0.25">
      <c r="A93" s="9"/>
      <c r="H93" s="9"/>
      <c r="J93">
        <v>16</v>
      </c>
      <c r="K93">
        <f ca="1">SIMULATION!$D$3*SIMULATION!$D$17/$H77/(SIMULATION!$D$17-$I77)*(((EXP(-$I77*$J93))/(1-EXP(-SIMULATION!$D$4*$I77)))-(EXP(-SIMULATION!$D$17*$J93)/(1-EXP(-SIMULATION!$D$4*SIMULATION!$D$17))))</f>
        <v>3.3806099439350659</v>
      </c>
      <c r="L93">
        <v>0.15033024962011157</v>
      </c>
      <c r="M93">
        <f t="shared" ca="1" si="1"/>
        <v>3.8888178806750555</v>
      </c>
      <c r="N93" s="6">
        <v>92</v>
      </c>
      <c r="O93">
        <f ca="1">$M$2277</f>
        <v>0.74276197625401386</v>
      </c>
      <c r="P93">
        <f ca="1">$M$2278</f>
        <v>3.5469025804173717</v>
      </c>
      <c r="Q93">
        <f ca="1">$M$2279</f>
        <v>7.2539497824730885</v>
      </c>
      <c r="R93">
        <f ca="1">$M$2280</f>
        <v>3.8323499043661107</v>
      </c>
      <c r="S93">
        <f ca="1">$M$2281</f>
        <v>3.973326441072774</v>
      </c>
      <c r="T93">
        <f ca="1">$M$2282</f>
        <v>2.5961597595696992</v>
      </c>
      <c r="U93">
        <f ca="1">$M$2283</f>
        <v>5.0132436000023644</v>
      </c>
      <c r="V93">
        <f ca="1">$M$2284</f>
        <v>3.6548393465129134</v>
      </c>
      <c r="W93">
        <f ca="1">$M$2285</f>
        <v>5.1155163399610579</v>
      </c>
      <c r="X93">
        <f ca="1">$M$2286</f>
        <v>3.1238516644602647</v>
      </c>
      <c r="Y93">
        <f ca="1">$M$2287</f>
        <v>3.1935225288910787</v>
      </c>
      <c r="Z93">
        <f ca="1">$M$2288</f>
        <v>0.95297284715461728</v>
      </c>
      <c r="AA93">
        <f ca="1">$M$2289</f>
        <v>2.2025025361601904</v>
      </c>
      <c r="AB93">
        <f ca="1">$M$2290</f>
        <v>2.7468143480251892</v>
      </c>
      <c r="AC93">
        <f ca="1">$M$2291</f>
        <v>1.2100865499321245</v>
      </c>
      <c r="AD93">
        <f ca="1">$M$2292</f>
        <v>2.5643413599917486</v>
      </c>
      <c r="AE93">
        <f ca="1">$M$2293</f>
        <v>1.9212851617701181</v>
      </c>
      <c r="AF93">
        <f ca="1">$M$2294</f>
        <v>2.1197088672020499</v>
      </c>
      <c r="AG93">
        <f ca="1">$M$2295</f>
        <v>0.88433316311695365</v>
      </c>
      <c r="AH93">
        <f ca="1">$M$2296</f>
        <v>0.63543794179271784</v>
      </c>
      <c r="AI93">
        <f ca="1">$M$2297</f>
        <v>0.83223662794608244</v>
      </c>
      <c r="AJ93">
        <f ca="1">$M$2298</f>
        <v>0.68502569189247142</v>
      </c>
      <c r="AK93">
        <f ca="1">$M$2299</f>
        <v>0.70994643351167797</v>
      </c>
      <c r="AL93">
        <f ca="1">$M$2300</f>
        <v>8.7761347619513611E-2</v>
      </c>
      <c r="AM93">
        <f ca="1">$M$2301</f>
        <v>0.47088955060571491</v>
      </c>
    </row>
    <row r="94" spans="1:39" x14ac:dyDescent="0.25">
      <c r="A94" s="9"/>
      <c r="H94" s="9"/>
      <c r="J94">
        <v>17</v>
      </c>
      <c r="K94">
        <f ca="1">SIMULATION!$D$3*SIMULATION!$D$17/$H77/(SIMULATION!$D$17-$I77)*(((EXP(-$I77*$J94))/(1-EXP(-SIMULATION!$D$4*$I77)))-(EXP(-SIMULATION!$D$17*$J94)/(1-EXP(-SIMULATION!$D$4*SIMULATION!$D$17))))</f>
        <v>3.3466484385944062</v>
      </c>
      <c r="L94">
        <v>0.38242305072358679</v>
      </c>
      <c r="M94">
        <f t="shared" ca="1" si="1"/>
        <v>4.6264839441810075</v>
      </c>
      <c r="N94" s="6">
        <v>93</v>
      </c>
      <c r="O94">
        <f ca="1">$M$2302</f>
        <v>2.2177271857927461</v>
      </c>
      <c r="P94">
        <f ca="1">$M$2303</f>
        <v>2.3368821412692906</v>
      </c>
      <c r="Q94">
        <f ca="1">$M$2304</f>
        <v>2.15843485511569</v>
      </c>
      <c r="R94">
        <f ca="1">$M$2305</f>
        <v>3.0456424975443821</v>
      </c>
      <c r="S94">
        <f ca="1">$M$2306</f>
        <v>3.0349436559667877</v>
      </c>
      <c r="T94">
        <f ca="1">$M$2307</f>
        <v>3.1983217408834967</v>
      </c>
      <c r="U94">
        <f ca="1">$M$2308</f>
        <v>3.2929296934815153</v>
      </c>
      <c r="V94">
        <f ca="1">$M$2309</f>
        <v>2.3234717195377237</v>
      </c>
      <c r="W94">
        <f ca="1">$M$2310</f>
        <v>2.4850902950415867</v>
      </c>
      <c r="X94">
        <f ca="1">$M$2311</f>
        <v>3.2398933782083672</v>
      </c>
      <c r="Y94">
        <f ca="1">$M$2312</f>
        <v>3.9769357987985714</v>
      </c>
      <c r="Z94">
        <f ca="1">$M$2313</f>
        <v>5.2027555519265745</v>
      </c>
      <c r="AA94">
        <f ca="1">$M$2314</f>
        <v>2.8219804191337823</v>
      </c>
      <c r="AB94">
        <f ca="1">$M$2315</f>
        <v>1.5138357127274462</v>
      </c>
      <c r="AC94">
        <f ca="1">$M$2316</f>
        <v>5.1258034312479825</v>
      </c>
      <c r="AD94">
        <f ca="1">$M$2317</f>
        <v>5.0000355200872528</v>
      </c>
      <c r="AE94">
        <f ca="1">$M$2318</f>
        <v>2.0052187822375762</v>
      </c>
      <c r="AF94">
        <f ca="1">$M$2319</f>
        <v>2.9003206613363912</v>
      </c>
      <c r="AG94">
        <f ca="1">$M$2320</f>
        <v>3.7903071607742618</v>
      </c>
      <c r="AH94">
        <f ca="1">$M$2321</f>
        <v>2.2190025199758336</v>
      </c>
      <c r="AI94">
        <f ca="1">$M$2322</f>
        <v>1.1296644124506245</v>
      </c>
      <c r="AJ94">
        <f ca="1">$M$2323</f>
        <v>2.9300270268590047</v>
      </c>
      <c r="AK94">
        <f ca="1">$M$2324</f>
        <v>2.3175988701966674</v>
      </c>
      <c r="AL94">
        <f ca="1">$M$2325</f>
        <v>1.6047444843529777</v>
      </c>
      <c r="AM94">
        <f ca="1">$M$2326</f>
        <v>5.2086558209477829</v>
      </c>
    </row>
    <row r="95" spans="1:39" x14ac:dyDescent="0.25">
      <c r="A95" s="9"/>
      <c r="H95" s="9"/>
      <c r="J95">
        <v>18</v>
      </c>
      <c r="K95">
        <f ca="1">SIMULATION!$D$3*SIMULATION!$D$17/$H77/(SIMULATION!$D$17-$I77)*(((EXP(-$I77*$J95))/(1-EXP(-SIMULATION!$D$4*$I77)))-(EXP(-SIMULATION!$D$17*$J95)/(1-EXP(-SIMULATION!$D$4*SIMULATION!$D$17))))</f>
        <v>3.3129431807468541</v>
      </c>
      <c r="L95">
        <v>0.33037611341398604</v>
      </c>
      <c r="M95">
        <f t="shared" ca="1" si="1"/>
        <v>4.4074604727633684</v>
      </c>
      <c r="N95" s="6">
        <v>94</v>
      </c>
      <c r="O95">
        <f ca="1">$M$2327</f>
        <v>1.6919132721488452</v>
      </c>
      <c r="P95">
        <f ca="1">$M$2328</f>
        <v>3.1964763315964095</v>
      </c>
      <c r="Q95">
        <f ca="1">$M$2329</f>
        <v>2.5790167181255454</v>
      </c>
      <c r="R95">
        <f ca="1">$M$2330</f>
        <v>2.2411078587724487</v>
      </c>
      <c r="S95">
        <f ca="1">$M$2331</f>
        <v>1.4393001827288487</v>
      </c>
      <c r="T95">
        <f ca="1">$M$2332</f>
        <v>3.1055285013437421</v>
      </c>
      <c r="U95">
        <f ca="1">$M$2333</f>
        <v>2.882419414814485</v>
      </c>
      <c r="V95">
        <f ca="1">$M$2334</f>
        <v>4.4291413764728294</v>
      </c>
      <c r="W95">
        <f ca="1">$M$2335</f>
        <v>3.1391357188192588</v>
      </c>
      <c r="X95">
        <f ca="1">$M$2336</f>
        <v>1.7584467933840782</v>
      </c>
      <c r="Y95">
        <f ca="1">$M$2337</f>
        <v>2.9505690156710807</v>
      </c>
      <c r="Z95">
        <f ca="1">$M$2338</f>
        <v>3.9726650472198615</v>
      </c>
      <c r="AA95">
        <f ca="1">$M$2339</f>
        <v>3.203884383810379</v>
      </c>
      <c r="AB95">
        <f ca="1">$M$2340</f>
        <v>3.4615221950648332</v>
      </c>
      <c r="AC95">
        <f ca="1">$M$2341</f>
        <v>2.7287963753409707</v>
      </c>
      <c r="AD95">
        <f ca="1">$M$2342</f>
        <v>2.5218254702659926</v>
      </c>
      <c r="AE95">
        <f ca="1">$M$2343</f>
        <v>1.9536220445861681</v>
      </c>
      <c r="AF95">
        <f ca="1">$M$2344</f>
        <v>2.6750556680618094</v>
      </c>
      <c r="AG95">
        <f ca="1">$M$2345</f>
        <v>1.6304520848627735</v>
      </c>
      <c r="AH95">
        <f ca="1">$M$2346</f>
        <v>1.5655322437725634</v>
      </c>
      <c r="AI95">
        <f ca="1">$M$2347</f>
        <v>1.7546150201578994</v>
      </c>
      <c r="AJ95">
        <f ca="1">$M$2348</f>
        <v>1.5614448622617503</v>
      </c>
      <c r="AK95">
        <f ca="1">$M$2349</f>
        <v>1.6789489765855676</v>
      </c>
      <c r="AL95">
        <f ca="1">$M$2350</f>
        <v>1.1844293126139465</v>
      </c>
      <c r="AM95">
        <f ca="1">$M$2351</f>
        <v>2.0099121111379232</v>
      </c>
    </row>
    <row r="96" spans="1:39" x14ac:dyDescent="0.25">
      <c r="A96" s="9"/>
      <c r="H96" s="9"/>
      <c r="J96">
        <v>19</v>
      </c>
      <c r="K96">
        <f ca="1">SIMULATION!$D$3*SIMULATION!$D$17/$H77/(SIMULATION!$D$17-$I77)*(((EXP(-$I77*$J96))/(1-EXP(-SIMULATION!$D$4*$I77)))-(EXP(-SIMULATION!$D$17*$J96)/(1-EXP(-SIMULATION!$D$4*SIMULATION!$D$17))))</f>
        <v>3.2795229597908833</v>
      </c>
      <c r="L96">
        <v>-0.31368815415710344</v>
      </c>
      <c r="M96">
        <f t="shared" ca="1" si="1"/>
        <v>2.2507754560182405</v>
      </c>
      <c r="N96" s="6">
        <v>95</v>
      </c>
      <c r="O96">
        <f ca="1">$M$2352</f>
        <v>2.0939038641329688</v>
      </c>
      <c r="P96">
        <f ca="1">$M$2353</f>
        <v>1.6406205790516086</v>
      </c>
      <c r="Q96">
        <f ca="1">$M$2354</f>
        <v>2.9799057055544211</v>
      </c>
      <c r="R96">
        <f ca="1">$M$2355</f>
        <v>2.4314806787693248</v>
      </c>
      <c r="S96">
        <f ca="1">$M$2356</f>
        <v>2.7456647292811303</v>
      </c>
      <c r="T96">
        <f ca="1">$M$2357</f>
        <v>3.6650777756676702</v>
      </c>
      <c r="U96">
        <f ca="1">$M$2358</f>
        <v>3.814180198846802</v>
      </c>
      <c r="V96">
        <f ca="1">$M$2359</f>
        <v>1.5057975950625972</v>
      </c>
      <c r="W96">
        <f ca="1">$M$2360</f>
        <v>0.69834254897538406</v>
      </c>
      <c r="X96">
        <f ca="1">$M$2361</f>
        <v>2.541045358535285</v>
      </c>
      <c r="Y96">
        <f ca="1">$M$2362</f>
        <v>2.0678476831012338</v>
      </c>
      <c r="Z96">
        <f ca="1">$M$2363</f>
        <v>3.6833333711502658</v>
      </c>
      <c r="AA96">
        <f ca="1">$M$2364</f>
        <v>2.8437359252631431</v>
      </c>
      <c r="AB96">
        <f ca="1">$M$2365</f>
        <v>2.7146845971250433</v>
      </c>
      <c r="AC96">
        <f ca="1">$M$2366</f>
        <v>2.5579579705485611</v>
      </c>
      <c r="AD96">
        <f ca="1">$M$2367</f>
        <v>2.2825396792766406</v>
      </c>
      <c r="AE96">
        <f ca="1">$M$2368</f>
        <v>3.7332042916637422</v>
      </c>
      <c r="AF96">
        <f ca="1">$M$2369</f>
        <v>3.2115774921135256</v>
      </c>
      <c r="AG96">
        <f ca="1">$M$2370</f>
        <v>2.816833479207943</v>
      </c>
      <c r="AH96">
        <f ca="1">$M$2371</f>
        <v>3.0113797229665682</v>
      </c>
      <c r="AI96">
        <f ca="1">$M$2372</f>
        <v>3.0877765705322231</v>
      </c>
      <c r="AJ96">
        <f ca="1">$M$2373</f>
        <v>3.9084643077042895</v>
      </c>
      <c r="AK96">
        <f ca="1">$M$2374</f>
        <v>1.8193849137117506</v>
      </c>
      <c r="AL96">
        <f ca="1">$M$2375</f>
        <v>2.1391025516403146</v>
      </c>
      <c r="AM96">
        <f ca="1">$M$2376</f>
        <v>3.1367994743701044</v>
      </c>
    </row>
    <row r="97" spans="1:39" x14ac:dyDescent="0.25">
      <c r="A97" s="9"/>
      <c r="H97" s="9"/>
      <c r="J97">
        <v>20</v>
      </c>
      <c r="K97">
        <f ca="1">SIMULATION!$D$3*SIMULATION!$D$17/$H77/(SIMULATION!$D$17-$I77)*(((EXP(-$I77*$J97))/(1-EXP(-SIMULATION!$D$4*$I77)))-(EXP(-SIMULATION!$D$17*$J97)/(1-EXP(-SIMULATION!$D$4*SIMULATION!$D$17))))</f>
        <v>3.2464050021503859</v>
      </c>
      <c r="L97">
        <v>-0.28256374930805472</v>
      </c>
      <c r="M97">
        <f t="shared" ca="1" si="1"/>
        <v>2.3290886329703495</v>
      </c>
      <c r="N97" s="6">
        <v>96</v>
      </c>
      <c r="O97">
        <f ca="1">$M$2377</f>
        <v>1.3157994323726498</v>
      </c>
      <c r="P97">
        <f ca="1">$M$2378</f>
        <v>2.086708706329373</v>
      </c>
      <c r="Q97">
        <f ca="1">$M$2379</f>
        <v>2.8117805580498114</v>
      </c>
      <c r="R97">
        <f ca="1">$M$2380</f>
        <v>2.0228785401856531</v>
      </c>
      <c r="S97">
        <f ca="1">$M$2381</f>
        <v>2.9662174823857343</v>
      </c>
      <c r="T97">
        <f ca="1">$M$2382</f>
        <v>2.8170520225949902</v>
      </c>
      <c r="U97">
        <f ca="1">$M$2383</f>
        <v>2.2327626255004769</v>
      </c>
      <c r="V97">
        <f ca="1">$M$2384</f>
        <v>3.1705116192096283</v>
      </c>
      <c r="W97">
        <f ca="1">$M$2385</f>
        <v>2.653602619206969</v>
      </c>
      <c r="X97">
        <f ca="1">$M$2386</f>
        <v>3.4999123729763899</v>
      </c>
      <c r="Y97">
        <f ca="1">$M$2387</f>
        <v>2.1924729793041653</v>
      </c>
      <c r="Z97">
        <f ca="1">$M$2388</f>
        <v>1.9199532716154661</v>
      </c>
      <c r="AA97">
        <f ca="1">$M$2389</f>
        <v>1.5710320969585145</v>
      </c>
      <c r="AB97">
        <f ca="1">$M$2390</f>
        <v>2.1189836398728814</v>
      </c>
      <c r="AC97">
        <f ca="1">$M$2391</f>
        <v>1.6955965323680282</v>
      </c>
      <c r="AD97">
        <f ca="1">$M$2392</f>
        <v>1.6852988568645018</v>
      </c>
      <c r="AE97">
        <f ca="1">$M$2393</f>
        <v>1.8493170378740984</v>
      </c>
      <c r="AF97">
        <f ca="1">$M$2394</f>
        <v>1.7283802076935808</v>
      </c>
      <c r="AG97">
        <f ca="1">$M$2395</f>
        <v>1.9551211752761168</v>
      </c>
      <c r="AH97">
        <f ca="1">$M$2396</f>
        <v>1.7353411777438219</v>
      </c>
      <c r="AI97">
        <f ca="1">$M$2397</f>
        <v>1.3764736596051477</v>
      </c>
      <c r="AJ97">
        <f ca="1">$M$2398</f>
        <v>1.3782018974619406</v>
      </c>
      <c r="AK97">
        <f ca="1">$M$2399</f>
        <v>1.1764235383151844</v>
      </c>
      <c r="AL97">
        <f ca="1">$M$2400</f>
        <v>1.4607437967940715</v>
      </c>
      <c r="AM97">
        <f ca="1">$M$2401</f>
        <v>0.92061982175386015</v>
      </c>
    </row>
    <row r="98" spans="1:39" x14ac:dyDescent="0.25">
      <c r="A98" s="9"/>
      <c r="H98" s="9"/>
      <c r="J98">
        <v>21</v>
      </c>
      <c r="K98">
        <f ca="1">SIMULATION!$D$3*SIMULATION!$D$17/$H77/(SIMULATION!$D$17-$I77)*(((EXP(-$I77*$J98))/(1-EXP(-SIMULATION!$D$4*$I77)))-(EXP(-SIMULATION!$D$17*$J98)/(1-EXP(-SIMULATION!$D$4*SIMULATION!$D$17))))</f>
        <v>3.2135991367838224</v>
      </c>
      <c r="L98">
        <v>-0.1817951738803594</v>
      </c>
      <c r="M98">
        <f t="shared" ca="1" si="1"/>
        <v>2.6293823229304345</v>
      </c>
      <c r="N98" s="6">
        <v>97</v>
      </c>
      <c r="O98">
        <f ca="1">$M$2402</f>
        <v>1.5935188682811143</v>
      </c>
      <c r="P98">
        <f ca="1">$M$2403</f>
        <v>2.5640548313373985</v>
      </c>
      <c r="Q98">
        <f ca="1">$M$2404</f>
        <v>2.7125987653249171</v>
      </c>
      <c r="R98">
        <f ca="1">$M$2405</f>
        <v>3.214447281267045</v>
      </c>
      <c r="S98">
        <f ca="1">$M$2406</f>
        <v>2.5315723536029298</v>
      </c>
      <c r="T98">
        <f ca="1">$M$2407</f>
        <v>2.6054380461993625</v>
      </c>
      <c r="U98">
        <f ca="1">$M$2408</f>
        <v>3.3786000016766451</v>
      </c>
      <c r="V98">
        <f ca="1">$M$2409</f>
        <v>3.0951520937212638</v>
      </c>
      <c r="W98">
        <f ca="1">$M$2410</f>
        <v>2.6501018000825076</v>
      </c>
      <c r="X98">
        <f ca="1">$M$2411</f>
        <v>2.3079932123509455</v>
      </c>
      <c r="Y98">
        <f ca="1">$M$2412</f>
        <v>3.4441089543005146</v>
      </c>
      <c r="Z98">
        <f ca="1">$M$2413</f>
        <v>3.9282283867491894</v>
      </c>
      <c r="AA98">
        <f ca="1">$M$2414</f>
        <v>3.1113440636015199</v>
      </c>
      <c r="AB98">
        <f ca="1">$M$2415</f>
        <v>2.4948809481629164</v>
      </c>
      <c r="AC98">
        <f ca="1">$M$2416</f>
        <v>1.7922428296835611</v>
      </c>
      <c r="AD98">
        <f ca="1">$M$2417</f>
        <v>1.1986084114610089</v>
      </c>
      <c r="AE98">
        <f ca="1">$M$2418</f>
        <v>1.7416360678295859</v>
      </c>
      <c r="AF98">
        <f ca="1">$M$2419</f>
        <v>1.8898584599783195</v>
      </c>
      <c r="AG98">
        <f ca="1">$M$2420</f>
        <v>1.6685889705037324</v>
      </c>
      <c r="AH98">
        <f ca="1">$M$2421</f>
        <v>0.42204836687961528</v>
      </c>
      <c r="AI98">
        <f ca="1">$M$2422</f>
        <v>2.2294080506447314</v>
      </c>
      <c r="AJ98">
        <f ca="1">$M$2423</f>
        <v>2.0933109658139246</v>
      </c>
      <c r="AK98">
        <f ca="1">$M$2424</f>
        <v>1.2349949734404231</v>
      </c>
      <c r="AL98">
        <f ca="1">$M$2425</f>
        <v>1.5743061251615569</v>
      </c>
      <c r="AM98">
        <f ca="1">$M$2426</f>
        <v>1.663368302448667</v>
      </c>
    </row>
    <row r="99" spans="1:39" x14ac:dyDescent="0.25">
      <c r="A99" s="9"/>
      <c r="H99" s="9"/>
      <c r="J99">
        <v>22</v>
      </c>
      <c r="K99">
        <f ca="1">SIMULATION!$D$3*SIMULATION!$D$17/$H77/(SIMULATION!$D$17-$I77)*(((EXP(-$I77*$J99))/(1-EXP(-SIMULATION!$D$4*$I77)))-(EXP(-SIMULATION!$D$17*$J99)/(1-EXP(-SIMULATION!$D$4*SIMULATION!$D$17))))</f>
        <v>3.1811104644184556</v>
      </c>
      <c r="L99">
        <v>-0.34766573458429784</v>
      </c>
      <c r="M99">
        <f t="shared" ca="1" si="1"/>
        <v>2.0751473580126163</v>
      </c>
      <c r="N99" s="6">
        <v>98</v>
      </c>
      <c r="O99">
        <f ca="1">$M$2427</f>
        <v>1.3051901703986981</v>
      </c>
      <c r="P99">
        <f ca="1">$M$2428</f>
        <v>3.0579965875564725</v>
      </c>
      <c r="Q99">
        <f ca="1">$M$2429</f>
        <v>3.0994974699096689</v>
      </c>
      <c r="R99">
        <f ca="1">$M$2430</f>
        <v>2.7918202216224737</v>
      </c>
      <c r="S99">
        <f ca="1">$M$2431</f>
        <v>3.0117331211836262</v>
      </c>
      <c r="T99">
        <f ca="1">$M$2432</f>
        <v>4.8942142669613169</v>
      </c>
      <c r="U99">
        <f ca="1">$M$2433</f>
        <v>3.9777579263325853</v>
      </c>
      <c r="V99">
        <f ca="1">$M$2434</f>
        <v>3.9226589780329486</v>
      </c>
      <c r="W99">
        <f ca="1">$M$2435</f>
        <v>3.984868357762775</v>
      </c>
      <c r="X99">
        <f ca="1">$M$2436</f>
        <v>4.541737582617392</v>
      </c>
      <c r="Y99">
        <f ca="1">$M$2437</f>
        <v>4.5052761014809803</v>
      </c>
      <c r="Z99">
        <f ca="1">$M$2438</f>
        <v>1.6592749313233284</v>
      </c>
      <c r="AA99">
        <f ca="1">$M$2439</f>
        <v>3.3675022944032049</v>
      </c>
      <c r="AB99">
        <f ca="1">$M$2440</f>
        <v>2.9218352782893993</v>
      </c>
      <c r="AC99">
        <f ca="1">$M$2441</f>
        <v>2.7285801848842879</v>
      </c>
      <c r="AD99">
        <f ca="1">$M$2442</f>
        <v>2.0224891815899166</v>
      </c>
      <c r="AE99">
        <f ca="1">$M$2443</f>
        <v>1.4930701928067818</v>
      </c>
      <c r="AF99">
        <f ca="1">$M$2444</f>
        <v>1.5755812576239758</v>
      </c>
      <c r="AG99">
        <f ca="1">$M$2445</f>
        <v>2.3622399890534886</v>
      </c>
      <c r="AH99">
        <f ca="1">$M$2446</f>
        <v>1.3615885602390747</v>
      </c>
      <c r="AI99">
        <f ca="1">$M$2447</f>
        <v>1.5096248627376316</v>
      </c>
      <c r="AJ99">
        <f ca="1">$M$2448</f>
        <v>2.4688517723025916</v>
      </c>
      <c r="AK99">
        <f ca="1">$M$2449</f>
        <v>1.0592038433092827</v>
      </c>
      <c r="AL99">
        <f ca="1">$M$2450</f>
        <v>1.0296609821572014</v>
      </c>
      <c r="AM99">
        <f ca="1">$M$2451</f>
        <v>1.1278105363839521</v>
      </c>
    </row>
    <row r="100" spans="1:39" x14ac:dyDescent="0.25">
      <c r="A100" s="9"/>
      <c r="H100" s="9"/>
      <c r="J100">
        <v>23</v>
      </c>
      <c r="K100">
        <f ca="1">SIMULATION!$D$3*SIMULATION!$D$17/$H77/(SIMULATION!$D$17-$I77)*(((EXP(-$I77*$J100))/(1-EXP(-SIMULATION!$D$4*$I77)))-(EXP(-SIMULATION!$D$17*$J100)/(1-EXP(-SIMULATION!$D$4*SIMULATION!$D$17))))</f>
        <v>3.1489410679365584</v>
      </c>
      <c r="L100">
        <v>-0.52265043876124218</v>
      </c>
      <c r="M100">
        <f t="shared" ca="1" si="1"/>
        <v>1.5031456371462217</v>
      </c>
      <c r="N100" s="6">
        <v>99</v>
      </c>
      <c r="O100">
        <f ca="1">$M$2452</f>
        <v>0.57238629818008846</v>
      </c>
      <c r="P100">
        <f ca="1">$M$2453</f>
        <v>2.5174827975722338</v>
      </c>
      <c r="Q100">
        <f ca="1">$M$2454</f>
        <v>4.5959792687809777</v>
      </c>
      <c r="R100">
        <f ca="1">$M$2455</f>
        <v>6.1203801821612132</v>
      </c>
      <c r="S100">
        <f ca="1">$M$2456</f>
        <v>5.1361793543533043</v>
      </c>
      <c r="T100">
        <f ca="1">$M$2457</f>
        <v>6.423154921552789</v>
      </c>
      <c r="U100">
        <f ca="1">$M$2458</f>
        <v>2.9010278969605432</v>
      </c>
      <c r="V100">
        <f ca="1">$M$2459</f>
        <v>5.0505453930184423</v>
      </c>
      <c r="W100">
        <f ca="1">$M$2460</f>
        <v>0.93832036213380965</v>
      </c>
      <c r="X100">
        <f ca="1">$M$2461</f>
        <v>2.0369044477584821</v>
      </c>
      <c r="Y100">
        <f ca="1">$M$2462</f>
        <v>2.0945200200871383</v>
      </c>
      <c r="Z100">
        <f ca="1">$M$2463</f>
        <v>3.6022234792932397</v>
      </c>
      <c r="AA100">
        <f ca="1">$M$2464</f>
        <v>0.79972622733801879</v>
      </c>
      <c r="AB100">
        <f ca="1">$M$2465</f>
        <v>1.251991595987278</v>
      </c>
      <c r="AC100">
        <f ca="1">$M$2466</f>
        <v>1.9567046053609036</v>
      </c>
      <c r="AD100">
        <f ca="1">$M$2467</f>
        <v>1.2499392891791083</v>
      </c>
      <c r="AE100">
        <f ca="1">$M$2468</f>
        <v>1.4384629996741263</v>
      </c>
      <c r="AF100">
        <f ca="1">$M$2469</f>
        <v>1.6106657958951867</v>
      </c>
      <c r="AG100">
        <f ca="1">$M$2470</f>
        <v>1.0791599066776969</v>
      </c>
      <c r="AH100">
        <f ca="1">$M$2471</f>
        <v>1.3731255009688972</v>
      </c>
      <c r="AI100">
        <f ca="1">$M$2472</f>
        <v>1.16929511434372</v>
      </c>
      <c r="AJ100">
        <f ca="1">$M$2473</f>
        <v>0.70590820012021971</v>
      </c>
      <c r="AK100">
        <f ca="1">$M$2474</f>
        <v>0.85050009660188475</v>
      </c>
      <c r="AL100">
        <f ca="1">$M$2475</f>
        <v>1.0111590669930928</v>
      </c>
      <c r="AM100">
        <f ca="1">$M$2476</f>
        <v>0.77581494421154018</v>
      </c>
    </row>
    <row r="101" spans="1:39" x14ac:dyDescent="0.25">
      <c r="A101" s="9"/>
      <c r="H101" s="9"/>
      <c r="J101">
        <v>24</v>
      </c>
      <c r="K101">
        <f ca="1">SIMULATION!$D$3*SIMULATION!$D$17/$H77/(SIMULATION!$D$17-$I77)*(((EXP(-$I77*$J101))/(1-EXP(-SIMULATION!$D$4*$I77)))-(EXP(-SIMULATION!$D$17*$J101)/(1-EXP(-SIMULATION!$D$4*SIMULATION!$D$17))))</f>
        <v>3.1170911083097845</v>
      </c>
      <c r="L101">
        <v>-0.54180974567912721</v>
      </c>
      <c r="M101">
        <f t="shared" ca="1" si="1"/>
        <v>1.4282207676577914</v>
      </c>
      <c r="N101" s="6">
        <v>100</v>
      </c>
      <c r="O101">
        <f ca="1">$M$2477</f>
        <v>1.1422626362320709</v>
      </c>
      <c r="P101">
        <f ca="1">$M$2478</f>
        <v>2.1329427469160271</v>
      </c>
      <c r="Q101">
        <f ca="1">$M$2479</f>
        <v>2.9348881559007896</v>
      </c>
      <c r="R101">
        <f ca="1">$M$2480</f>
        <v>1.6552075096728478</v>
      </c>
      <c r="S101">
        <f ca="1">$M$2481</f>
        <v>2.4935431475622671</v>
      </c>
      <c r="T101">
        <f ca="1">$M$2482</f>
        <v>4.0262020661299145</v>
      </c>
      <c r="U101">
        <f ca="1">$M$2483</f>
        <v>3.2952700225732858</v>
      </c>
      <c r="V101">
        <f ca="1">$M$2484</f>
        <v>3.5237387241993066</v>
      </c>
      <c r="W101">
        <f ca="1">$M$2485</f>
        <v>2.4449843608310435</v>
      </c>
      <c r="X101">
        <f ca="1">$M$2486</f>
        <v>1.8674936408708396</v>
      </c>
      <c r="Y101">
        <f ca="1">$M$2487</f>
        <v>3.2651671985334647</v>
      </c>
      <c r="Z101">
        <f ca="1">$M$2488</f>
        <v>0.98917489492717614</v>
      </c>
      <c r="AA101">
        <f ca="1">$M$2489</f>
        <v>1.9027019718336766</v>
      </c>
      <c r="AB101">
        <f ca="1">$M$2490</f>
        <v>1.7826274098109052</v>
      </c>
      <c r="AC101">
        <f ca="1">$M$2491</f>
        <v>2.5510818879803003</v>
      </c>
      <c r="AD101">
        <f ca="1">$M$2492</f>
        <v>2.2510521810676956</v>
      </c>
      <c r="AE101">
        <f ca="1">$M$2493</f>
        <v>2.944740870227406</v>
      </c>
      <c r="AF101">
        <f ca="1">$M$2494</f>
        <v>2.2370184637766393</v>
      </c>
      <c r="AG101">
        <f ca="1">$M$2495</f>
        <v>3.0706270238939743</v>
      </c>
      <c r="AH101">
        <f ca="1">$M$2496</f>
        <v>2.498666452670022</v>
      </c>
      <c r="AI101">
        <f ca="1">$M$2497</f>
        <v>2.1539269256499503</v>
      </c>
      <c r="AJ101">
        <f ca="1">$M$2498</f>
        <v>1.4507146590828417</v>
      </c>
      <c r="AK101">
        <f ca="1">$M$2499</f>
        <v>1.467414271862838</v>
      </c>
      <c r="AL101">
        <f ca="1">$M$2500</f>
        <v>2.458921008778292</v>
      </c>
      <c r="AM101">
        <f ca="1">$M$2501</f>
        <v>1.3481666719360086</v>
      </c>
    </row>
    <row r="102" spans="1:39" x14ac:dyDescent="0.25">
      <c r="A102" s="9">
        <v>5</v>
      </c>
      <c r="B102" s="2">
        <f ca="1">NORMINV(RAND(),SIMULATION!D7,SIMULATION!D8)</f>
        <v>67.342388956365681</v>
      </c>
      <c r="C102" s="2">
        <v>2</v>
      </c>
      <c r="D102" s="2">
        <f ca="1">SIMULATION!$D$11*(1+(SIMULATION!$D$12*LN(1+$C102)))*(1+(SIMULATION!$D$13*(($B102/63.5)-1)))</f>
        <v>10.523403761019015</v>
      </c>
      <c r="E102" s="2">
        <v>5.9580655070109574E-2</v>
      </c>
      <c r="F102" s="2">
        <f ca="1">D102*(1+E102)</f>
        <v>11.150395050667784</v>
      </c>
      <c r="G102" s="2">
        <v>-0.29820454191453621</v>
      </c>
      <c r="H102" s="9">
        <f>SIMULATION!$D$15*EXP($G$102)</f>
        <v>163.8339602180439</v>
      </c>
      <c r="I102" s="2">
        <f ca="1">$F102/$H102</f>
        <v>6.8059119341483953E-2</v>
      </c>
      <c r="J102">
        <v>0</v>
      </c>
      <c r="K102">
        <f ca="1">SIMULATION!$D$3*SIMULATION!$D$17/$H102/(SIMULATION!$D$17-$I102)*(((EXP(-$I102*$J102))/(1-EXP(-SIMULATION!$D$4*$I102)))-(EXP(-SIMULATION!$D$17*$J102)/(1-EXP(-SIMULATION!$D$4*SIMULATION!$D$17))))</f>
        <v>0.96153353671300712</v>
      </c>
      <c r="L102">
        <v>-0.27482965864695186</v>
      </c>
      <c r="M102">
        <f t="shared" ca="1" si="1"/>
        <v>0.69727560304057501</v>
      </c>
      <c r="N102" s="6">
        <v>101</v>
      </c>
      <c r="O102">
        <f ca="1">$M$2502</f>
        <v>0.77432408950043186</v>
      </c>
      <c r="P102">
        <f ca="1">$M$2503</f>
        <v>2.9214344740147027</v>
      </c>
      <c r="Q102">
        <f ca="1">$M$2504</f>
        <v>1.9936021059387559</v>
      </c>
      <c r="R102">
        <f ca="1">$M$2505</f>
        <v>4.0598454600436593</v>
      </c>
      <c r="S102">
        <f ca="1">$M$2506</f>
        <v>3.1041196995519407</v>
      </c>
      <c r="T102">
        <f ca="1">$M$2507</f>
        <v>2.7648269414273146</v>
      </c>
      <c r="U102">
        <f ca="1">$M$2508</f>
        <v>2.2517295704715639</v>
      </c>
      <c r="V102">
        <f ca="1">$M$2509</f>
        <v>3.4138523238072254</v>
      </c>
      <c r="W102">
        <f ca="1">$M$2510</f>
        <v>2.4133221038083588</v>
      </c>
      <c r="X102">
        <f ca="1">$M$2511</f>
        <v>3.984402845034567</v>
      </c>
      <c r="Y102">
        <f ca="1">$M$2512</f>
        <v>2.9756862040432193</v>
      </c>
      <c r="Z102">
        <f ca="1">$M$2513</f>
        <v>2.0457187638570491</v>
      </c>
      <c r="AA102">
        <f ca="1">$M$2514</f>
        <v>1.114608900725651</v>
      </c>
      <c r="AB102">
        <f ca="1">$M$2515</f>
        <v>2.5001998501030016</v>
      </c>
      <c r="AC102">
        <f ca="1">$M$2516</f>
        <v>2.5242765182300229</v>
      </c>
      <c r="AD102">
        <f ca="1">$M$2517</f>
        <v>3.8732091172882659</v>
      </c>
      <c r="AE102">
        <f ca="1">$M$2518</f>
        <v>3.0733139112236647</v>
      </c>
      <c r="AF102">
        <f ca="1">$M$2519</f>
        <v>2.8036041086210761</v>
      </c>
      <c r="AG102">
        <f ca="1">$M$2520</f>
        <v>1.7525517585155133</v>
      </c>
      <c r="AH102">
        <f ca="1">$M$2521</f>
        <v>2.7179869754747417</v>
      </c>
      <c r="AI102">
        <f ca="1">$M$2522</f>
        <v>1.6299536878549186</v>
      </c>
      <c r="AJ102">
        <f ca="1">$M$2523</f>
        <v>2.0295380314255427</v>
      </c>
      <c r="AK102">
        <f ca="1">$M$2524</f>
        <v>2.2040775930676224</v>
      </c>
      <c r="AL102">
        <f ca="1">$M$2525</f>
        <v>2.1151694422197904</v>
      </c>
      <c r="AM102">
        <f ca="1">$M$2526</f>
        <v>1.2056926062105515</v>
      </c>
    </row>
    <row r="103" spans="1:39" x14ac:dyDescent="0.25">
      <c r="A103" s="9"/>
      <c r="H103" s="9"/>
      <c r="J103">
        <v>1</v>
      </c>
      <c r="K103">
        <f ca="1">SIMULATION!$D$3*SIMULATION!$D$17/$H102/(SIMULATION!$D$17-$I102)*(((EXP(-$I102*$J103))/(1-EXP(-SIMULATION!$D$4*$I102)))-(EXP(-SIMULATION!$D$17*$J103)/(1-EXP(-SIMULATION!$D$4*SIMULATION!$D$17))))</f>
        <v>2.061022631658505</v>
      </c>
      <c r="L103">
        <v>-0.39181830988991956</v>
      </c>
      <c r="M103">
        <f t="shared" ca="1" si="1"/>
        <v>1.2534762274771956</v>
      </c>
      <c r="N103" s="6">
        <v>102</v>
      </c>
      <c r="O103">
        <f ca="1">$M$2527</f>
        <v>2.0680685276414041</v>
      </c>
      <c r="P103">
        <f ca="1">$M$2528</f>
        <v>1.3428010907786774</v>
      </c>
      <c r="Q103">
        <f ca="1">$M$2529</f>
        <v>2.2946492967693839</v>
      </c>
      <c r="R103">
        <f ca="1">$M$2530</f>
        <v>2.9570168600924789</v>
      </c>
      <c r="S103">
        <f ca="1">$M$2531</f>
        <v>2.3400639507992556</v>
      </c>
      <c r="T103">
        <f ca="1">$M$2532</f>
        <v>3.0414572717664625</v>
      </c>
      <c r="U103">
        <f ca="1">$M$2533</f>
        <v>1.914208951561005</v>
      </c>
      <c r="V103">
        <f ca="1">$M$2534</f>
        <v>1.3715805829294914</v>
      </c>
      <c r="W103">
        <f ca="1">$M$2535</f>
        <v>1.6506409883467292</v>
      </c>
      <c r="X103">
        <f ca="1">$M$2536</f>
        <v>1.9576449838284624</v>
      </c>
      <c r="Y103">
        <f ca="1">$M$2537</f>
        <v>2.2492878996171171</v>
      </c>
      <c r="Z103">
        <f ca="1">$M$2538</f>
        <v>1.2211247333828001</v>
      </c>
      <c r="AA103">
        <f ca="1">$M$2539</f>
        <v>2.6457517301869888</v>
      </c>
      <c r="AB103">
        <f ca="1">$M$2540</f>
        <v>2.0741872917973603</v>
      </c>
      <c r="AC103">
        <f ca="1">$M$2541</f>
        <v>1.5609561676887387</v>
      </c>
      <c r="AD103">
        <f ca="1">$M$2542</f>
        <v>1.1706622758555236</v>
      </c>
      <c r="AE103">
        <f ca="1">$M$2543</f>
        <v>2.1390111293925878</v>
      </c>
      <c r="AF103">
        <f ca="1">$M$2544</f>
        <v>1.1997916323692532</v>
      </c>
      <c r="AG103">
        <f ca="1">$M$2545</f>
        <v>1.8988592639439941</v>
      </c>
      <c r="AH103">
        <f ca="1">$M$2546</f>
        <v>2.6995334910067865</v>
      </c>
      <c r="AI103">
        <f ca="1">$M$2547</f>
        <v>2.1079347774956432</v>
      </c>
      <c r="AJ103">
        <f ca="1">$M$2548</f>
        <v>1.6424037625757923</v>
      </c>
      <c r="AK103">
        <f ca="1">$M$2549</f>
        <v>1.735939583817969</v>
      </c>
      <c r="AL103">
        <f ca="1">$M$2550</f>
        <v>3.0327003153087819</v>
      </c>
      <c r="AM103">
        <f ca="1">$M$2551</f>
        <v>1.6168213605847512</v>
      </c>
    </row>
    <row r="104" spans="1:39" x14ac:dyDescent="0.25">
      <c r="A104" s="9"/>
      <c r="H104" s="9"/>
      <c r="J104">
        <v>2</v>
      </c>
      <c r="K104">
        <f ca="1">SIMULATION!$D$3*SIMULATION!$D$17/$H102/(SIMULATION!$D$17-$I102)*(((EXP(-$I102*$J104))/(1-EXP(-SIMULATION!$D$4*$I102)))-(EXP(-SIMULATION!$D$17*$J104)/(1-EXP(-SIMULATION!$D$4*SIMULATION!$D$17))))</f>
        <v>2.6705384715068008</v>
      </c>
      <c r="L104">
        <v>-0.14950483355256242</v>
      </c>
      <c r="M104">
        <f t="shared" ca="1" si="1"/>
        <v>2.2712800618284623</v>
      </c>
      <c r="N104" s="6">
        <v>103</v>
      </c>
      <c r="O104">
        <f ca="1">$M$2552</f>
        <v>2.2042411222924412</v>
      </c>
      <c r="P104">
        <f ca="1">$M$2553</f>
        <v>2.812519820030281</v>
      </c>
      <c r="Q104">
        <f ca="1">$M$2554</f>
        <v>3.9518997751141818</v>
      </c>
      <c r="R104">
        <f ca="1">$M$2555</f>
        <v>3.2920693068225213</v>
      </c>
      <c r="S104">
        <f ca="1">$M$2556</f>
        <v>3.1471966149263211</v>
      </c>
      <c r="T104">
        <f ca="1">$M$2557</f>
        <v>3.665198245364139</v>
      </c>
      <c r="U104">
        <f ca="1">$M$2558</f>
        <v>4.7664813747934014</v>
      </c>
      <c r="V104">
        <f ca="1">$M$2559</f>
        <v>5.0034855749874083</v>
      </c>
      <c r="W104">
        <f ca="1">$M$2560</f>
        <v>2.696163840804751</v>
      </c>
      <c r="X104">
        <f ca="1">$M$2561</f>
        <v>2.9674791608815565</v>
      </c>
      <c r="Y104">
        <f ca="1">$M$2562</f>
        <v>4.2194142187929078</v>
      </c>
      <c r="Z104">
        <f ca="1">$M$2563</f>
        <v>3.7336128879803625</v>
      </c>
      <c r="AA104">
        <f ca="1">$M$2564</f>
        <v>4.5365049610476467</v>
      </c>
      <c r="AB104">
        <f ca="1">$M$2565</f>
        <v>4.3183176162500407</v>
      </c>
      <c r="AC104">
        <f ca="1">$M$2566</f>
        <v>2.6322021748642577</v>
      </c>
      <c r="AD104">
        <f ca="1">$M$2567</f>
        <v>3.9803283131061522</v>
      </c>
      <c r="AE104">
        <f ca="1">$M$2568</f>
        <v>3.9115159011578546</v>
      </c>
      <c r="AF104">
        <f ca="1">$M$2569</f>
        <v>1.2161324309311858</v>
      </c>
      <c r="AG104">
        <f ca="1">$M$2570</f>
        <v>1.0417593237166929</v>
      </c>
      <c r="AH104">
        <f ca="1">$M$2571</f>
        <v>1.7675701348752799</v>
      </c>
      <c r="AI104">
        <f ca="1">$M$2572</f>
        <v>2.6501542514473355</v>
      </c>
      <c r="AJ104">
        <f ca="1">$M$2573</f>
        <v>3.3981625459811506</v>
      </c>
      <c r="AK104">
        <f ca="1">$M$2574</f>
        <v>1.9202902946455014</v>
      </c>
      <c r="AL104">
        <f ca="1">$M$2575</f>
        <v>1.9013263559559821</v>
      </c>
      <c r="AM104">
        <f ca="1">$M$2576</f>
        <v>1.6382369717395828</v>
      </c>
    </row>
    <row r="105" spans="1:39" x14ac:dyDescent="0.25">
      <c r="A105" s="9"/>
      <c r="H105" s="9"/>
      <c r="J105">
        <v>3</v>
      </c>
      <c r="K105">
        <f ca="1">SIMULATION!$D$3*SIMULATION!$D$17/$H102/(SIMULATION!$D$17-$I102)*(((EXP(-$I102*$J105))/(1-EXP(-SIMULATION!$D$4*$I102)))-(EXP(-SIMULATION!$D$17*$J105)/(1-EXP(-SIMULATION!$D$4*SIMULATION!$D$17))))</f>
        <v>2.9723222324200811</v>
      </c>
      <c r="L105">
        <v>0.3871358321602581</v>
      </c>
      <c r="M105">
        <f t="shared" ca="1" si="1"/>
        <v>4.1230146733164652</v>
      </c>
      <c r="N105" s="6">
        <v>104</v>
      </c>
      <c r="O105">
        <f ca="1">$M$2577</f>
        <v>1.5525357072191048</v>
      </c>
      <c r="P105">
        <f ca="1">$M$2578</f>
        <v>3.3708492120612035</v>
      </c>
      <c r="Q105">
        <f ca="1">$M$2579</f>
        <v>2.6157045964291221</v>
      </c>
      <c r="R105">
        <f ca="1">$M$2580</f>
        <v>2.803285634604924</v>
      </c>
      <c r="S105">
        <f ca="1">$M$2581</f>
        <v>2.5170010659343012</v>
      </c>
      <c r="T105">
        <f ca="1">$M$2582</f>
        <v>2.4767982504685957</v>
      </c>
      <c r="U105">
        <f ca="1">$M$2583</f>
        <v>2.680198601635631</v>
      </c>
      <c r="V105">
        <f ca="1">$M$2584</f>
        <v>2.4150376134288911</v>
      </c>
      <c r="W105">
        <f ca="1">$M$2585</f>
        <v>3.2039631703512632</v>
      </c>
      <c r="X105">
        <f ca="1">$M$2586</f>
        <v>1.4862992611248125</v>
      </c>
      <c r="Y105">
        <f ca="1">$M$2587</f>
        <v>4.3570050823687403</v>
      </c>
      <c r="Z105">
        <f ca="1">$M$2588</f>
        <v>4.3895932818678158</v>
      </c>
      <c r="AA105">
        <f ca="1">$M$2589</f>
        <v>2.6695818971268945</v>
      </c>
      <c r="AB105">
        <f ca="1">$M$2590</f>
        <v>3.267690873818621</v>
      </c>
      <c r="AC105">
        <f ca="1">$M$2591</f>
        <v>2.8055734876481324</v>
      </c>
      <c r="AD105">
        <f ca="1">$M$2592</f>
        <v>2.302985075594953</v>
      </c>
      <c r="AE105">
        <f ca="1">$M$2593</f>
        <v>3.16070658654297</v>
      </c>
      <c r="AF105">
        <f ca="1">$M$2594</f>
        <v>3.2268129037836419</v>
      </c>
      <c r="AG105">
        <f ca="1">$M$2595</f>
        <v>3.3975069873579473</v>
      </c>
      <c r="AH105">
        <f ca="1">$M$2596</f>
        <v>4.0527130500034856</v>
      </c>
      <c r="AI105">
        <f ca="1">$M$2597</f>
        <v>2.5252757960942702</v>
      </c>
      <c r="AJ105">
        <f ca="1">$M$2598</f>
        <v>3.3317279045002297</v>
      </c>
      <c r="AK105">
        <f ca="1">$M$2599</f>
        <v>2.7983097597421951</v>
      </c>
      <c r="AL105">
        <f ca="1">$M$2600</f>
        <v>2.6570130127626141</v>
      </c>
      <c r="AM105">
        <f ca="1">$M$2601</f>
        <v>2.4849372150087987</v>
      </c>
    </row>
    <row r="106" spans="1:39" x14ac:dyDescent="0.25">
      <c r="A106" s="9"/>
      <c r="H106" s="9"/>
      <c r="J106">
        <v>4</v>
      </c>
      <c r="K106">
        <f ca="1">SIMULATION!$D$3*SIMULATION!$D$17/$H102/(SIMULATION!$D$17-$I102)*(((EXP(-$I102*$J106))/(1-EXP(-SIMULATION!$D$4*$I102)))-(EXP(-SIMULATION!$D$17*$J106)/(1-EXP(-SIMULATION!$D$4*SIMULATION!$D$17))))</f>
        <v>3.0827469591829515</v>
      </c>
      <c r="L106">
        <v>0.10928259204864244</v>
      </c>
      <c r="M106">
        <f t="shared" ca="1" si="1"/>
        <v>3.4196375375125347</v>
      </c>
      <c r="N106" s="6">
        <v>105</v>
      </c>
      <c r="O106">
        <f ca="1">$M$2602</f>
        <v>0.59326332481241228</v>
      </c>
      <c r="P106">
        <f ca="1">$M$2603</f>
        <v>2.5531220189034141</v>
      </c>
      <c r="Q106">
        <f ca="1">$M$2604</f>
        <v>3.4217292833039648</v>
      </c>
      <c r="R106">
        <f ca="1">$M$2605</f>
        <v>2.7170360645284246</v>
      </c>
      <c r="S106">
        <f ca="1">$M$2606</f>
        <v>1.7786538200019952</v>
      </c>
      <c r="T106">
        <f ca="1">$M$2607</f>
        <v>5.095786973712686</v>
      </c>
      <c r="U106">
        <f ca="1">$M$2608</f>
        <v>2.8103501668664781</v>
      </c>
      <c r="V106">
        <f ca="1">$M$2609</f>
        <v>1.731138556795893</v>
      </c>
      <c r="W106">
        <f ca="1">$M$2610</f>
        <v>1.8018708696328236</v>
      </c>
      <c r="X106">
        <f ca="1">$M$2611</f>
        <v>3.2780635736677155</v>
      </c>
      <c r="Y106">
        <f ca="1">$M$2612</f>
        <v>2.7822037662084114</v>
      </c>
      <c r="Z106">
        <f ca="1">$M$2613</f>
        <v>3.187116922768189</v>
      </c>
      <c r="AA106">
        <f ca="1">$M$2614</f>
        <v>2.3610402318725563</v>
      </c>
      <c r="AB106">
        <f ca="1">$M$2615</f>
        <v>1.7686809923888978</v>
      </c>
      <c r="AC106">
        <f ca="1">$M$2616</f>
        <v>1.5613111916350353</v>
      </c>
      <c r="AD106">
        <f ca="1">$M$2617</f>
        <v>2.0191704237795056</v>
      </c>
      <c r="AE106">
        <f ca="1">$M$2618</f>
        <v>1.9790343460028532</v>
      </c>
      <c r="AF106">
        <f ca="1">$M$2619</f>
        <v>2.9543374041717123</v>
      </c>
      <c r="AG106">
        <f ca="1">$M$2620</f>
        <v>1.4280994149209534</v>
      </c>
      <c r="AH106">
        <f ca="1">$M$2621</f>
        <v>1.3105743826570135</v>
      </c>
      <c r="AI106">
        <f ca="1">$M$2622</f>
        <v>1.2874892316073188</v>
      </c>
      <c r="AJ106">
        <f ca="1">$M$2623</f>
        <v>1.177066382805332</v>
      </c>
      <c r="AK106">
        <f ca="1">$M$2624</f>
        <v>1.1373108081444876</v>
      </c>
      <c r="AL106">
        <f ca="1">$M$2625</f>
        <v>1.7318830587520118</v>
      </c>
      <c r="AM106">
        <f ca="1">$M$2626</f>
        <v>1.3606777995442731</v>
      </c>
    </row>
    <row r="107" spans="1:39" x14ac:dyDescent="0.25">
      <c r="A107" s="9"/>
      <c r="H107" s="9"/>
      <c r="J107">
        <v>5</v>
      </c>
      <c r="K107">
        <f ca="1">SIMULATION!$D$3*SIMULATION!$D$17/$H102/(SIMULATION!$D$17-$I102)*(((EXP(-$I102*$J107))/(1-EXP(-SIMULATION!$D$4*$I102)))-(EXP(-SIMULATION!$D$17*$J107)/(1-EXP(-SIMULATION!$D$4*SIMULATION!$D$17))))</f>
        <v>3.0760028751635442</v>
      </c>
      <c r="L107">
        <v>-0.14435885477519333</v>
      </c>
      <c r="M107">
        <f t="shared" ca="1" si="1"/>
        <v>2.631954622819733</v>
      </c>
      <c r="N107" s="6">
        <v>106</v>
      </c>
      <c r="O107">
        <f ca="1">$M$2627</f>
        <v>1.2770101958284721</v>
      </c>
      <c r="P107">
        <f ca="1">$M$2628</f>
        <v>1.7804523652201301</v>
      </c>
      <c r="Q107">
        <f ca="1">$M$2629</f>
        <v>2.1285668411238974</v>
      </c>
      <c r="R107">
        <f ca="1">$M$2630</f>
        <v>1.8178446593070858</v>
      </c>
      <c r="S107">
        <f ca="1">$M$2631</f>
        <v>1.803082351455966</v>
      </c>
      <c r="T107">
        <f ca="1">$M$2632</f>
        <v>3.8025984821486398</v>
      </c>
      <c r="U107">
        <f ca="1">$M$2633</f>
        <v>0.96790646134389946</v>
      </c>
      <c r="V107">
        <f ca="1">$M$2634</f>
        <v>2.2962303528285108</v>
      </c>
      <c r="W107">
        <f ca="1">$M$2635</f>
        <v>1.8258298033839169</v>
      </c>
      <c r="X107">
        <f ca="1">$M$2636</f>
        <v>2.2876632795389815</v>
      </c>
      <c r="Y107">
        <f ca="1">$M$2637</f>
        <v>1.9859984482616166</v>
      </c>
      <c r="Z107">
        <f ca="1">$M$2638</f>
        <v>1.6477723985200234</v>
      </c>
      <c r="AA107">
        <f ca="1">$M$2639</f>
        <v>2.2740929879278702</v>
      </c>
      <c r="AB107">
        <f ca="1">$M$2640</f>
        <v>2.2693426837542137</v>
      </c>
      <c r="AC107">
        <f ca="1">$M$2641</f>
        <v>2.4300548825226347</v>
      </c>
      <c r="AD107">
        <f ca="1">$M$2642</f>
        <v>1.7458213465121486</v>
      </c>
      <c r="AE107">
        <f ca="1">$M$2643</f>
        <v>2.12549883533269</v>
      </c>
      <c r="AF107">
        <f ca="1">$M$2644</f>
        <v>2.0478966079981293</v>
      </c>
      <c r="AG107">
        <f ca="1">$M$2645</f>
        <v>1.4022377532722408</v>
      </c>
      <c r="AH107">
        <f ca="1">$M$2646</f>
        <v>2.1473354149886545</v>
      </c>
      <c r="AI107">
        <f ca="1">$M$2647</f>
        <v>1.5275818605267093</v>
      </c>
      <c r="AJ107">
        <f ca="1">$M$2648</f>
        <v>1.8390305816991608</v>
      </c>
      <c r="AK107">
        <f ca="1">$M$2649</f>
        <v>1.0229502648207032</v>
      </c>
      <c r="AL107">
        <f ca="1">$M$2650</f>
        <v>1.7995676994169831</v>
      </c>
      <c r="AM107">
        <f ca="1">$M$2651</f>
        <v>1.2654448606329145</v>
      </c>
    </row>
    <row r="108" spans="1:39" x14ac:dyDescent="0.25">
      <c r="A108" s="9"/>
      <c r="H108" s="9"/>
      <c r="J108">
        <v>6</v>
      </c>
      <c r="K108">
        <f ca="1">SIMULATION!$D$3*SIMULATION!$D$17/$H102/(SIMULATION!$D$17-$I102)*(((EXP(-$I102*$J108))/(1-EXP(-SIMULATION!$D$4*$I102)))-(EXP(-SIMULATION!$D$17*$J108)/(1-EXP(-SIMULATION!$D$4*SIMULATION!$D$17))))</f>
        <v>2.9992737224507802</v>
      </c>
      <c r="L108">
        <v>0.18927514282624538</v>
      </c>
      <c r="M108">
        <f t="shared" ca="1" si="1"/>
        <v>3.5669616846426559</v>
      </c>
      <c r="N108" s="6">
        <v>107</v>
      </c>
      <c r="O108">
        <f ca="1">$M$2652</f>
        <v>0.49980771010719832</v>
      </c>
      <c r="P108">
        <f ca="1">$M$2653</f>
        <v>1.9351573552643628</v>
      </c>
      <c r="Q108">
        <f ca="1">$M$2654</f>
        <v>3.8151474455959016</v>
      </c>
      <c r="R108">
        <f ca="1">$M$2655</f>
        <v>4.0158328781587276</v>
      </c>
      <c r="S108">
        <f ca="1">$M$2656</f>
        <v>3.5980020395339998</v>
      </c>
      <c r="T108">
        <f ca="1">$M$2657</f>
        <v>3.9383782280922834</v>
      </c>
      <c r="U108">
        <f ca="1">$M$2658</f>
        <v>2.9396114671017548</v>
      </c>
      <c r="V108">
        <f ca="1">$M$2659</f>
        <v>2.7496990171560598</v>
      </c>
      <c r="W108">
        <f ca="1">$M$2660</f>
        <v>1.8820932580467171</v>
      </c>
      <c r="X108">
        <f ca="1">$M$2661</f>
        <v>2.5197178660804815</v>
      </c>
      <c r="Y108">
        <f ca="1">$M$2662</f>
        <v>2.8041065718997196</v>
      </c>
      <c r="Z108">
        <f ca="1">$M$2663</f>
        <v>1.9099816611986458</v>
      </c>
      <c r="AA108">
        <f ca="1">$M$2664</f>
        <v>2.4064081382163254</v>
      </c>
      <c r="AB108">
        <f ca="1">$M$2665</f>
        <v>1.922561680239141</v>
      </c>
      <c r="AC108">
        <f ca="1">$M$2666</f>
        <v>2.3455208864368173</v>
      </c>
      <c r="AD108">
        <f ca="1">$M$2667</f>
        <v>1.6462020508119817</v>
      </c>
      <c r="AE108">
        <f ca="1">$M$2668</f>
        <v>1.5988687658681455</v>
      </c>
      <c r="AF108">
        <f ca="1">$M$2669</f>
        <v>0.91129271634162001</v>
      </c>
      <c r="AG108">
        <f ca="1">$M$2670</f>
        <v>1.575966061408312</v>
      </c>
      <c r="AH108">
        <f ca="1">$M$2671</f>
        <v>1.4350861834927398</v>
      </c>
      <c r="AI108">
        <f ca="1">$M$2672</f>
        <v>1.0635477534573563</v>
      </c>
      <c r="AJ108">
        <f ca="1">$M$2673</f>
        <v>1.5336872651497666</v>
      </c>
      <c r="AK108">
        <f ca="1">$M$2674</f>
        <v>0.63889230329416835</v>
      </c>
      <c r="AL108">
        <f ca="1">$M$2675</f>
        <v>1.5019719237396931</v>
      </c>
      <c r="AM108">
        <f ca="1">$M$2676</f>
        <v>0.78270758806533569</v>
      </c>
    </row>
    <row r="109" spans="1:39" x14ac:dyDescent="0.25">
      <c r="A109" s="9"/>
      <c r="H109" s="9"/>
      <c r="J109">
        <v>7</v>
      </c>
      <c r="K109">
        <f ca="1">SIMULATION!$D$3*SIMULATION!$D$17/$H102/(SIMULATION!$D$17-$I102)*(((EXP(-$I102*$J109))/(1-EXP(-SIMULATION!$D$4*$I102)))-(EXP(-SIMULATION!$D$17*$J109)/(1-EXP(-SIMULATION!$D$4*SIMULATION!$D$17))))</f>
        <v>2.8824604647759364</v>
      </c>
      <c r="L109">
        <v>-6.6366704965785533E-2</v>
      </c>
      <c r="M109">
        <f t="shared" ca="1" si="1"/>
        <v>2.6911610615346109</v>
      </c>
      <c r="N109" s="6">
        <v>108</v>
      </c>
      <c r="O109">
        <f ca="1">$M$2677</f>
        <v>1.0176054223564619</v>
      </c>
      <c r="P109">
        <f ca="1">$M$2678</f>
        <v>1.468875332126222</v>
      </c>
      <c r="Q109">
        <f ca="1">$M$2679</f>
        <v>1.9803018753808947</v>
      </c>
      <c r="R109">
        <f ca="1">$M$2680</f>
        <v>1.8166598178640687</v>
      </c>
      <c r="S109">
        <f ca="1">$M$2681</f>
        <v>3.7356458786427638</v>
      </c>
      <c r="T109">
        <f ca="1">$M$2682</f>
        <v>1.9861392987275512</v>
      </c>
      <c r="U109">
        <f ca="1">$M$2683</f>
        <v>3.7480264682309503</v>
      </c>
      <c r="V109">
        <f ca="1">$M$2684</f>
        <v>3.7237497400966717</v>
      </c>
      <c r="W109">
        <f ca="1">$M$2685</f>
        <v>3.0494309953476852</v>
      </c>
      <c r="X109">
        <f ca="1">$M$2686</f>
        <v>2.1604673921237691</v>
      </c>
      <c r="Y109">
        <f ca="1">$M$2687</f>
        <v>2.2475117409042</v>
      </c>
      <c r="Z109">
        <f ca="1">$M$2688</f>
        <v>2.1688510847817457</v>
      </c>
      <c r="AA109">
        <f ca="1">$M$2689</f>
        <v>2.5801189616217299</v>
      </c>
      <c r="AB109">
        <f ca="1">$M$2690</f>
        <v>1.4796653976517464</v>
      </c>
      <c r="AC109">
        <f ca="1">$M$2691</f>
        <v>2.0070257602335766</v>
      </c>
      <c r="AD109">
        <f ca="1">$M$2692</f>
        <v>1.9716364261528883</v>
      </c>
      <c r="AE109">
        <f ca="1">$M$2693</f>
        <v>1.2182176045650333</v>
      </c>
      <c r="AF109">
        <f ca="1">$M$2694</f>
        <v>2.6966430363216021</v>
      </c>
      <c r="AG109">
        <f ca="1">$M$2695</f>
        <v>2.2984473907148768</v>
      </c>
      <c r="AH109">
        <f ca="1">$M$2696</f>
        <v>1.5855093814794057</v>
      </c>
      <c r="AI109">
        <f ca="1">$M$2697</f>
        <v>1.0367641308594235</v>
      </c>
      <c r="AJ109">
        <f ca="1">$M$2698</f>
        <v>1.1916774771309433</v>
      </c>
      <c r="AK109">
        <f ca="1">$M$2699</f>
        <v>0.74892454267994357</v>
      </c>
      <c r="AL109">
        <f ca="1">$M$2700</f>
        <v>0.95237145371464094</v>
      </c>
      <c r="AM109">
        <f ca="1">$M$2701</f>
        <v>0.99882047140021646</v>
      </c>
    </row>
    <row r="110" spans="1:39" x14ac:dyDescent="0.25">
      <c r="A110" s="9"/>
      <c r="H110" s="9"/>
      <c r="J110">
        <v>8</v>
      </c>
      <c r="K110">
        <f ca="1">SIMULATION!$D$3*SIMULATION!$D$17/$H102/(SIMULATION!$D$17-$I102)*(((EXP(-$I102*$J110))/(1-EXP(-SIMULATION!$D$4*$I102)))-(EXP(-SIMULATION!$D$17*$J110)/(1-EXP(-SIMULATION!$D$4*SIMULATION!$D$17))))</f>
        <v>2.7444109176375688</v>
      </c>
      <c r="L110">
        <v>0.28935451098133447</v>
      </c>
      <c r="M110">
        <f t="shared" ca="1" si="1"/>
        <v>3.5385185966424229</v>
      </c>
      <c r="N110" s="6">
        <v>109</v>
      </c>
      <c r="O110">
        <f ca="1">$M$2702</f>
        <v>1.1661627103143288</v>
      </c>
      <c r="P110">
        <f ca="1">$M$2703</f>
        <v>1.5970965876111611</v>
      </c>
      <c r="Q110">
        <f ca="1">$M$2704</f>
        <v>2.2472718573449599</v>
      </c>
      <c r="R110">
        <f ca="1">$M$2705</f>
        <v>3.1865200773089675</v>
      </c>
      <c r="S110">
        <f ca="1">$M$2706</f>
        <v>2.5428867891244358</v>
      </c>
      <c r="T110">
        <f ca="1">$M$2707</f>
        <v>2.088622159398748</v>
      </c>
      <c r="U110">
        <f ca="1">$M$2708</f>
        <v>1.773649535459354</v>
      </c>
      <c r="V110">
        <f ca="1">$M$2709</f>
        <v>2.4086230897467611</v>
      </c>
      <c r="W110">
        <f ca="1">$M$2710</f>
        <v>1.8984972401039779</v>
      </c>
      <c r="X110">
        <f ca="1">$M$2711</f>
        <v>2.6202806439862742</v>
      </c>
      <c r="Y110">
        <f ca="1">$M$2712</f>
        <v>1.8706098735123085</v>
      </c>
      <c r="Z110">
        <f ca="1">$M$2713</f>
        <v>1.0179530513549611</v>
      </c>
      <c r="AA110">
        <f ca="1">$M$2714</f>
        <v>2.6450624494190631</v>
      </c>
      <c r="AB110">
        <f ca="1">$M$2715</f>
        <v>1.3310221694141438</v>
      </c>
      <c r="AC110">
        <f ca="1">$M$2716</f>
        <v>1.6568803503774427</v>
      </c>
      <c r="AD110">
        <f ca="1">$M$2717</f>
        <v>1.1759339127757598</v>
      </c>
      <c r="AE110">
        <f ca="1">$M$2718</f>
        <v>1.4708707476654688</v>
      </c>
      <c r="AF110">
        <f ca="1">$M$2719</f>
        <v>1.1107914314144407</v>
      </c>
      <c r="AG110">
        <f ca="1">$M$2720</f>
        <v>1.8082394515892721</v>
      </c>
      <c r="AH110">
        <f ca="1">$M$2721</f>
        <v>1.2746264774502234</v>
      </c>
      <c r="AI110">
        <f ca="1">$M$2722</f>
        <v>1.2876909651623019</v>
      </c>
      <c r="AJ110">
        <f ca="1">$M$2723</f>
        <v>1.5226656717075948</v>
      </c>
      <c r="AK110">
        <f ca="1">$M$2724</f>
        <v>1.4156904940993615</v>
      </c>
      <c r="AL110">
        <f ca="1">$M$2725</f>
        <v>1.4670476003080246</v>
      </c>
      <c r="AM110">
        <f ca="1">$M$2726</f>
        <v>0.75220731732781276</v>
      </c>
    </row>
    <row r="111" spans="1:39" x14ac:dyDescent="0.25">
      <c r="A111" s="9"/>
      <c r="H111" s="9"/>
      <c r="J111">
        <v>9</v>
      </c>
      <c r="K111">
        <f ca="1">SIMULATION!$D$3*SIMULATION!$D$17/$H102/(SIMULATION!$D$17-$I102)*(((EXP(-$I102*$J111))/(1-EXP(-SIMULATION!$D$4*$I102)))-(EXP(-SIMULATION!$D$17*$J111)/(1-EXP(-SIMULATION!$D$4*SIMULATION!$D$17))))</f>
        <v>2.5969103940511893</v>
      </c>
      <c r="L111">
        <v>0.67030666942410533</v>
      </c>
      <c r="M111">
        <f t="shared" ca="1" si="1"/>
        <v>4.337636751080483</v>
      </c>
      <c r="N111" s="6">
        <v>110</v>
      </c>
      <c r="O111">
        <f ca="1">$M$2727</f>
        <v>1.3056216638376734</v>
      </c>
      <c r="P111">
        <f ca="1">$M$2728</f>
        <v>1.259702015598914</v>
      </c>
      <c r="Q111">
        <f ca="1">$M$2729</f>
        <v>2.961704063545322</v>
      </c>
      <c r="R111">
        <f ca="1">$M$2730</f>
        <v>2.9012143080524999</v>
      </c>
      <c r="S111">
        <f ca="1">$M$2731</f>
        <v>4.3327744205700744</v>
      </c>
      <c r="T111">
        <f ca="1">$M$2732</f>
        <v>2.8858339154104735</v>
      </c>
      <c r="U111">
        <f ca="1">$M$2733</f>
        <v>2.6445573177127883</v>
      </c>
      <c r="V111">
        <f ca="1">$M$2734</f>
        <v>2.0644536926435677</v>
      </c>
      <c r="W111">
        <f ca="1">$M$2735</f>
        <v>2.9652744625804623</v>
      </c>
      <c r="X111">
        <f ca="1">$M$2736</f>
        <v>1.913580416031269</v>
      </c>
      <c r="Y111">
        <f ca="1">$M$2737</f>
        <v>1.641988263582145</v>
      </c>
      <c r="Z111">
        <f ca="1">$M$2738</f>
        <v>1.190161032409798</v>
      </c>
      <c r="AA111">
        <f ca="1">$M$2739</f>
        <v>1.8655467965622468</v>
      </c>
      <c r="AB111">
        <f ca="1">$M$2740</f>
        <v>2.3368147238849231</v>
      </c>
      <c r="AC111">
        <f ca="1">$M$2741</f>
        <v>1.6604914240338531</v>
      </c>
      <c r="AD111">
        <f ca="1">$M$2742</f>
        <v>0.9258172914383892</v>
      </c>
      <c r="AE111">
        <f ca="1">$M$2743</f>
        <v>1.4514139974343887</v>
      </c>
      <c r="AF111">
        <f ca="1">$M$2744</f>
        <v>1.7052830355190249</v>
      </c>
      <c r="AG111">
        <f ca="1">$M$2745</f>
        <v>1.5000615764787508</v>
      </c>
      <c r="AH111">
        <f ca="1">$M$2746</f>
        <v>1.4997764094420634</v>
      </c>
      <c r="AI111">
        <f ca="1">$M$2747</f>
        <v>0.8201839333887625</v>
      </c>
      <c r="AJ111">
        <f ca="1">$M$2748</f>
        <v>0.97305240950320482</v>
      </c>
      <c r="AK111">
        <f ca="1">$M$2749</f>
        <v>1.6224854178708485</v>
      </c>
      <c r="AL111">
        <f ca="1">$M$2750</f>
        <v>1.7017511470373179</v>
      </c>
      <c r="AM111">
        <f ca="1">$M$2751</f>
        <v>1.1129355469779432</v>
      </c>
    </row>
    <row r="112" spans="1:39" x14ac:dyDescent="0.25">
      <c r="A112" s="9"/>
      <c r="H112" s="9"/>
      <c r="J112">
        <v>10</v>
      </c>
      <c r="K112">
        <f ca="1">SIMULATION!$D$3*SIMULATION!$D$17/$H102/(SIMULATION!$D$17-$I102)*(((EXP(-$I102*$J112))/(1-EXP(-SIMULATION!$D$4*$I102)))-(EXP(-SIMULATION!$D$17*$J112)/(1-EXP(-SIMULATION!$D$4*SIMULATION!$D$17))))</f>
        <v>2.4472376503222089</v>
      </c>
      <c r="L112">
        <v>-0.43068515698285142</v>
      </c>
      <c r="M112">
        <f t="shared" ca="1" si="1"/>
        <v>1.393248718718844</v>
      </c>
      <c r="N112" s="6">
        <v>111</v>
      </c>
      <c r="O112">
        <f ca="1">$M$2752</f>
        <v>1.1770829594183461</v>
      </c>
      <c r="P112">
        <f ca="1">$M$2753</f>
        <v>2.0946334180243626</v>
      </c>
      <c r="Q112">
        <f ca="1">$M$2754</f>
        <v>1.5151018512800907</v>
      </c>
      <c r="R112">
        <f ca="1">$M$2755</f>
        <v>1.6878110092061933</v>
      </c>
      <c r="S112">
        <f ca="1">$M$2756</f>
        <v>2.0949408882977436</v>
      </c>
      <c r="T112">
        <f ca="1">$M$2757</f>
        <v>1.1560202363697276</v>
      </c>
      <c r="U112">
        <f ca="1">$M$2758</f>
        <v>2.3890503076700154</v>
      </c>
      <c r="V112">
        <f ca="1">$M$2759</f>
        <v>1.768587689245644</v>
      </c>
      <c r="W112">
        <f ca="1">$M$2760</f>
        <v>1.3207040296821411</v>
      </c>
      <c r="X112">
        <f ca="1">$M$2761</f>
        <v>2.2136220195057037</v>
      </c>
      <c r="Y112">
        <f ca="1">$M$2762</f>
        <v>0.55177394525635381</v>
      </c>
      <c r="Z112">
        <f ca="1">$M$2763</f>
        <v>2.259224512136226</v>
      </c>
      <c r="AA112">
        <f ca="1">$M$2764</f>
        <v>1.0085041345584387</v>
      </c>
      <c r="AB112">
        <f ca="1">$M$2765</f>
        <v>1.3242883476076017</v>
      </c>
      <c r="AC112">
        <f ca="1">$M$2766</f>
        <v>0.94541059967314289</v>
      </c>
      <c r="AD112">
        <f ca="1">$M$2767</f>
        <v>1.3177729642934242</v>
      </c>
      <c r="AE112">
        <f ca="1">$M$2768</f>
        <v>1.6573235962882922</v>
      </c>
      <c r="AF112">
        <f ca="1">$M$2769</f>
        <v>1.1880439811663579</v>
      </c>
      <c r="AG112">
        <f ca="1">$M$2770</f>
        <v>0.92137024395595302</v>
      </c>
      <c r="AH112">
        <f ca="1">$M$2771</f>
        <v>0.45550904857374208</v>
      </c>
      <c r="AI112">
        <f ca="1">$M$2772</f>
        <v>1.4261939380975084</v>
      </c>
      <c r="AJ112">
        <f ca="1">$M$2773</f>
        <v>0.4676475787669358</v>
      </c>
      <c r="AK112">
        <f ca="1">$M$2774</f>
        <v>1.1107967211157934</v>
      </c>
      <c r="AL112">
        <f ca="1">$M$2775</f>
        <v>0.82165832135377936</v>
      </c>
      <c r="AM112">
        <f ca="1">$M$2776</f>
        <v>1.5306981966289124</v>
      </c>
    </row>
    <row r="113" spans="1:39" x14ac:dyDescent="0.25">
      <c r="A113" s="9"/>
      <c r="H113" s="9"/>
      <c r="J113">
        <v>11</v>
      </c>
      <c r="K113">
        <f ca="1">SIMULATION!$D$3*SIMULATION!$D$17/$H102/(SIMULATION!$D$17-$I102)*(((EXP(-$I102*$J113))/(1-EXP(-SIMULATION!$D$4*$I102)))-(EXP(-SIMULATION!$D$17*$J113)/(1-EXP(-SIMULATION!$D$4*SIMULATION!$D$17))))</f>
        <v>2.2998015305219184</v>
      </c>
      <c r="L113">
        <v>6.5028151477621671E-2</v>
      </c>
      <c r="M113">
        <f t="shared" ca="1" si="1"/>
        <v>2.4493533728171637</v>
      </c>
      <c r="N113" s="6">
        <v>112</v>
      </c>
      <c r="O113">
        <f ca="1">$M$2777</f>
        <v>1.6588326124074375</v>
      </c>
      <c r="P113">
        <f ca="1">$M$2778</f>
        <v>1.7171158556859238</v>
      </c>
      <c r="Q113">
        <f ca="1">$M$2779</f>
        <v>1.8785818527209948</v>
      </c>
      <c r="R113">
        <f ca="1">$M$2780</f>
        <v>2.962579048571059</v>
      </c>
      <c r="S113">
        <f ca="1">$M$2781</f>
        <v>2.408454779184444</v>
      </c>
      <c r="T113">
        <f ca="1">$M$2782</f>
        <v>3.199721414097993</v>
      </c>
      <c r="U113">
        <f ca="1">$M$2783</f>
        <v>1.9942674089333636</v>
      </c>
      <c r="V113">
        <f ca="1">$M$2784</f>
        <v>2.1098453977931602</v>
      </c>
      <c r="W113">
        <f ca="1">$M$2785</f>
        <v>1.7356369711146642</v>
      </c>
      <c r="X113">
        <f ca="1">$M$2786</f>
        <v>2.2262746496392323</v>
      </c>
      <c r="Y113">
        <f ca="1">$M$2787</f>
        <v>2.2600465309961164</v>
      </c>
      <c r="Z113">
        <f ca="1">$M$2788</f>
        <v>2.0666071558916044</v>
      </c>
      <c r="AA113">
        <f ca="1">$M$2789</f>
        <v>1.7965914226142738</v>
      </c>
      <c r="AB113">
        <f ca="1">$M$2790</f>
        <v>1.4904821565757806</v>
      </c>
      <c r="AC113">
        <f ca="1">$M$2791</f>
        <v>2.3525822995834438</v>
      </c>
      <c r="AD113">
        <f ca="1">$M$2792</f>
        <v>0.70155494937431351</v>
      </c>
      <c r="AE113">
        <f ca="1">$M$2793</f>
        <v>2.2821788517389097</v>
      </c>
      <c r="AF113">
        <f ca="1">$M$2794</f>
        <v>2.3540349430272967</v>
      </c>
      <c r="AG113">
        <f ca="1">$M$2795</f>
        <v>2.0510070287558051</v>
      </c>
      <c r="AH113">
        <f ca="1">$M$2796</f>
        <v>1.7104039450158424</v>
      </c>
      <c r="AI113">
        <f ca="1">$M$2797</f>
        <v>2.4112637596380369</v>
      </c>
      <c r="AJ113">
        <f ca="1">$M$2798</f>
        <v>2.402804570825595</v>
      </c>
      <c r="AK113">
        <f ca="1">$M$2799</f>
        <v>1.7124180178212451</v>
      </c>
      <c r="AL113">
        <f ca="1">$M$2800</f>
        <v>1.3965118964896939</v>
      </c>
      <c r="AM113">
        <f ca="1">$M$2801</f>
        <v>2.5874095887374691</v>
      </c>
    </row>
    <row r="114" spans="1:39" x14ac:dyDescent="0.25">
      <c r="A114" s="9"/>
      <c r="H114" s="9"/>
      <c r="J114">
        <v>12</v>
      </c>
      <c r="K114">
        <f ca="1">SIMULATION!$D$3*SIMULATION!$D$17/$H102/(SIMULATION!$D$17-$I102)*(((EXP(-$I102*$J114))/(1-EXP(-SIMULATION!$D$4*$I102)))-(EXP(-SIMULATION!$D$17*$J114)/(1-EXP(-SIMULATION!$D$4*SIMULATION!$D$17))))</f>
        <v>2.1571885837783595</v>
      </c>
      <c r="L114">
        <v>-0.20673645693805845</v>
      </c>
      <c r="M114">
        <f t="shared" ca="1" si="1"/>
        <v>1.7112190590207934</v>
      </c>
      <c r="N114" s="6">
        <v>113</v>
      </c>
      <c r="O114">
        <f ca="1">$M$2802</f>
        <v>1.1652851112467695</v>
      </c>
      <c r="P114">
        <f ca="1">$M$2803</f>
        <v>1.5105018315328387</v>
      </c>
      <c r="Q114">
        <f ca="1">$M$2804</f>
        <v>4.2609467468817277</v>
      </c>
      <c r="R114">
        <f ca="1">$M$2805</f>
        <v>3.8157252340571932</v>
      </c>
      <c r="S114">
        <f ca="1">$M$2806</f>
        <v>3.5251267897726017</v>
      </c>
      <c r="T114">
        <f ca="1">$M$2807</f>
        <v>4.2971099144550511</v>
      </c>
      <c r="U114">
        <f ca="1">$M$2808</f>
        <v>4.2072775601590848</v>
      </c>
      <c r="V114">
        <f ca="1">$M$2809</f>
        <v>3.8407975204513636</v>
      </c>
      <c r="W114">
        <f ca="1">$M$2810</f>
        <v>4.7639414171387191</v>
      </c>
      <c r="X114">
        <f ca="1">$M$2811</f>
        <v>4.7953630435964332</v>
      </c>
      <c r="Y114">
        <f ca="1">$M$2812</f>
        <v>2.8782922281707815</v>
      </c>
      <c r="Z114">
        <f ca="1">$M$2813</f>
        <v>4.1506336836709075</v>
      </c>
      <c r="AA114">
        <f ca="1">$M$2814</f>
        <v>2.694372578404777</v>
      </c>
      <c r="AB114">
        <f ca="1">$M$2815</f>
        <v>2.7860285480314029</v>
      </c>
      <c r="AC114">
        <f ca="1">$M$2816</f>
        <v>2.3338631870833098</v>
      </c>
      <c r="AD114">
        <f ca="1">$M$2817</f>
        <v>2.9993549869069387</v>
      </c>
      <c r="AE114">
        <f ca="1">$M$2818</f>
        <v>2.3788621336668689</v>
      </c>
      <c r="AF114">
        <f ca="1">$M$2819</f>
        <v>1.6606137092304598</v>
      </c>
      <c r="AG114">
        <f ca="1">$M$2820</f>
        <v>2.6897592660192045</v>
      </c>
      <c r="AH114">
        <f ca="1">$M$2821</f>
        <v>2.0453643055758954</v>
      </c>
      <c r="AI114">
        <f ca="1">$M$2822</f>
        <v>0.91270226151484357</v>
      </c>
      <c r="AJ114">
        <f ca="1">$M$2823</f>
        <v>2.3399464318581686</v>
      </c>
      <c r="AK114">
        <f ca="1">$M$2824</f>
        <v>2.0372871673683282</v>
      </c>
      <c r="AL114">
        <f ca="1">$M$2825</f>
        <v>1.1400131947978545</v>
      </c>
      <c r="AM114">
        <f ca="1">$M$2826</f>
        <v>1.525792917690876</v>
      </c>
    </row>
    <row r="115" spans="1:39" x14ac:dyDescent="0.25">
      <c r="A115" s="9"/>
      <c r="H115" s="9"/>
      <c r="J115">
        <v>13</v>
      </c>
      <c r="K115">
        <f ca="1">SIMULATION!$D$3*SIMULATION!$D$17/$H102/(SIMULATION!$D$17-$I102)*(((EXP(-$I102*$J115))/(1-EXP(-SIMULATION!$D$4*$I102)))-(EXP(-SIMULATION!$D$17*$J115)/(1-EXP(-SIMULATION!$D$4*SIMULATION!$D$17))))</f>
        <v>2.0208332965632416</v>
      </c>
      <c r="L115">
        <v>-0.13963283128159712</v>
      </c>
      <c r="M115">
        <f t="shared" ca="1" si="1"/>
        <v>1.7386586218159927</v>
      </c>
      <c r="N115" s="6">
        <v>114</v>
      </c>
      <c r="O115">
        <f ca="1">$M$2827</f>
        <v>3.1687652121187471</v>
      </c>
      <c r="P115">
        <f ca="1">$M$2828</f>
        <v>1.9940822298677872</v>
      </c>
      <c r="Q115">
        <f ca="1">$M$2829</f>
        <v>2.4136030011129042</v>
      </c>
      <c r="R115">
        <f ca="1">$M$2830</f>
        <v>3.1644765398865577</v>
      </c>
      <c r="S115">
        <f ca="1">$M$2831</f>
        <v>2.5239930157091619</v>
      </c>
      <c r="T115">
        <f ca="1">$M$2832</f>
        <v>3.9143952118259175</v>
      </c>
      <c r="U115">
        <f ca="1">$M$2833</f>
        <v>3.2864895723738079</v>
      </c>
      <c r="V115">
        <f ca="1">$M$2834</f>
        <v>3.4268303584310491</v>
      </c>
      <c r="W115">
        <f ca="1">$M$2835</f>
        <v>2.6034723178642718</v>
      </c>
      <c r="X115">
        <f ca="1">$M$2836</f>
        <v>3.7682544843973815</v>
      </c>
      <c r="Y115">
        <f ca="1">$M$2837</f>
        <v>2.2261548056171425</v>
      </c>
      <c r="Z115">
        <f ca="1">$M$2838</f>
        <v>3.8919518098897816</v>
      </c>
      <c r="AA115">
        <f ca="1">$M$2839</f>
        <v>2.2376555201696906</v>
      </c>
      <c r="AB115">
        <f ca="1">$M$2840</f>
        <v>1.4371963836355404</v>
      </c>
      <c r="AC115">
        <f ca="1">$M$2841</f>
        <v>2.8751336483714716</v>
      </c>
      <c r="AD115">
        <f ca="1">$M$2842</f>
        <v>2.8388418738531338</v>
      </c>
      <c r="AE115">
        <f ca="1">$M$2843</f>
        <v>2.5714426059825568</v>
      </c>
      <c r="AF115">
        <f ca="1">$M$2844</f>
        <v>1.8987456712288875</v>
      </c>
      <c r="AG115">
        <f ca="1">$M$2845</f>
        <v>2.409109308491586</v>
      </c>
      <c r="AH115">
        <f ca="1">$M$2846</f>
        <v>1.8977109511234562</v>
      </c>
      <c r="AI115">
        <f ca="1">$M$2847</f>
        <v>1.3733200588043863</v>
      </c>
      <c r="AJ115">
        <f ca="1">$M$2848</f>
        <v>2.178757389356726</v>
      </c>
      <c r="AK115">
        <f ca="1">$M$2849</f>
        <v>1.3727968148701266</v>
      </c>
      <c r="AL115">
        <f ca="1">$M$2850</f>
        <v>2.2695183603975098</v>
      </c>
      <c r="AM115">
        <f ca="1">$M$2851</f>
        <v>2.5768800800767599</v>
      </c>
    </row>
    <row r="116" spans="1:39" x14ac:dyDescent="0.25">
      <c r="A116" s="9"/>
      <c r="H116" s="9"/>
      <c r="J116">
        <v>14</v>
      </c>
      <c r="K116">
        <f ca="1">SIMULATION!$D$3*SIMULATION!$D$17/$H102/(SIMULATION!$D$17-$I102)*(((EXP(-$I102*$J116))/(1-EXP(-SIMULATION!$D$4*$I102)))-(EXP(-SIMULATION!$D$17*$J116)/(1-EXP(-SIMULATION!$D$4*SIMULATION!$D$17))))</f>
        <v>1.8914465602959973</v>
      </c>
      <c r="L116">
        <v>-0.41395304535750188</v>
      </c>
      <c r="M116">
        <f t="shared" ca="1" si="1"/>
        <v>1.1084764965304974</v>
      </c>
      <c r="N116" s="6">
        <v>115</v>
      </c>
      <c r="O116">
        <f ca="1">$M$2852</f>
        <v>0.79701701698114891</v>
      </c>
      <c r="P116">
        <f ca="1">$M$2853</f>
        <v>3.3238876673672193</v>
      </c>
      <c r="Q116">
        <f ca="1">$M$2854</f>
        <v>3.2489792008427187</v>
      </c>
      <c r="R116">
        <f ca="1">$M$2855</f>
        <v>2.3230740431936381</v>
      </c>
      <c r="S116">
        <f ca="1">$M$2856</f>
        <v>5.001529626626037</v>
      </c>
      <c r="T116">
        <f ca="1">$M$2857</f>
        <v>4.5504837662740805</v>
      </c>
      <c r="U116">
        <f ca="1">$M$2858</f>
        <v>4.3233774821750268</v>
      </c>
      <c r="V116">
        <f ca="1">$M$2859</f>
        <v>4.5139786827986628</v>
      </c>
      <c r="W116">
        <f ca="1">$M$2860</f>
        <v>2.547302616308984</v>
      </c>
      <c r="X116">
        <f ca="1">$M$2861</f>
        <v>3.4443693305637511</v>
      </c>
      <c r="Y116">
        <f ca="1">$M$2862</f>
        <v>4.4877856276588579</v>
      </c>
      <c r="Z116">
        <f ca="1">$M$2863</f>
        <v>0.95502046654623685</v>
      </c>
      <c r="AA116">
        <f ca="1">$M$2864</f>
        <v>2.9555984641109116</v>
      </c>
      <c r="AB116">
        <f ca="1">$M$2865</f>
        <v>2.7403101477980774</v>
      </c>
      <c r="AC116">
        <f ca="1">$M$2866</f>
        <v>2.8844390878887762</v>
      </c>
      <c r="AD116">
        <f ca="1">$M$2867</f>
        <v>2.021634388315777</v>
      </c>
      <c r="AE116">
        <f ca="1">$M$2868</f>
        <v>1.3928049197312302</v>
      </c>
      <c r="AF116">
        <f ca="1">$M$2869</f>
        <v>2.017785221600612</v>
      </c>
      <c r="AG116">
        <f ca="1">$M$2870</f>
        <v>1.8107759954412816</v>
      </c>
      <c r="AH116">
        <f ca="1">$M$2871</f>
        <v>1.9705770560970384</v>
      </c>
      <c r="AI116">
        <f ca="1">$M$2872</f>
        <v>0.41651826144714577</v>
      </c>
      <c r="AJ116">
        <f ca="1">$M$2873</f>
        <v>1.4913916653951342</v>
      </c>
      <c r="AK116">
        <f ca="1">$M$2874</f>
        <v>1.3547102040198318</v>
      </c>
      <c r="AL116">
        <f ca="1">$M$2875</f>
        <v>1.2551428786052616</v>
      </c>
      <c r="AM116">
        <f ca="1">$M$2876</f>
        <v>1.3196716201245935</v>
      </c>
    </row>
    <row r="117" spans="1:39" x14ac:dyDescent="0.25">
      <c r="A117" s="9"/>
      <c r="H117" s="9"/>
      <c r="J117">
        <v>15</v>
      </c>
      <c r="K117">
        <f ca="1">SIMULATION!$D$3*SIMULATION!$D$17/$H102/(SIMULATION!$D$17-$I102)*(((EXP(-$I102*$J117))/(1-EXP(-SIMULATION!$D$4*$I102)))-(EXP(-SIMULATION!$D$17*$J117)/(1-EXP(-SIMULATION!$D$4*SIMULATION!$D$17))))</f>
        <v>1.7692892782698979</v>
      </c>
      <c r="L117">
        <v>0.54178983119614144</v>
      </c>
      <c r="M117">
        <f t="shared" ca="1" si="1"/>
        <v>2.7278722176808885</v>
      </c>
      <c r="N117" s="6">
        <v>116</v>
      </c>
      <c r="O117">
        <f ca="1">$M$2877</f>
        <v>1.8928991260586441</v>
      </c>
      <c r="P117">
        <f ca="1">$M$2878</f>
        <v>2.295739290673978</v>
      </c>
      <c r="Q117">
        <f ca="1">$M$2879</f>
        <v>2.6775518934416906</v>
      </c>
      <c r="R117">
        <f ca="1">$M$2880</f>
        <v>4.6521926575153572</v>
      </c>
      <c r="S117">
        <f ca="1">$M$2881</f>
        <v>4.138068818224502</v>
      </c>
      <c r="T117">
        <f ca="1">$M$2882</f>
        <v>2.0798915406144971</v>
      </c>
      <c r="U117">
        <f ca="1">$M$2883</f>
        <v>2.9701508256850748</v>
      </c>
      <c r="V117">
        <f ca="1">$M$2884</f>
        <v>3.7023086836434085</v>
      </c>
      <c r="W117">
        <f ca="1">$M$2885</f>
        <v>4.7618827445712641</v>
      </c>
      <c r="X117">
        <f ca="1">$M$2886</f>
        <v>4.4694276838570959</v>
      </c>
      <c r="Y117">
        <f ca="1">$M$2887</f>
        <v>3.5545200339417096</v>
      </c>
      <c r="Z117">
        <f ca="1">$M$2888</f>
        <v>3.9861240322317752</v>
      </c>
      <c r="AA117">
        <f ca="1">$M$2889</f>
        <v>3.0443873105670556</v>
      </c>
      <c r="AB117">
        <f ca="1">$M$2890</f>
        <v>2.3964425392093771</v>
      </c>
      <c r="AC117">
        <f ca="1">$M$2891</f>
        <v>3.0111137719014494</v>
      </c>
      <c r="AD117">
        <f ca="1">$M$2892</f>
        <v>3.7009358620167823</v>
      </c>
      <c r="AE117">
        <f ca="1">$M$2893</f>
        <v>2.8824918013928134</v>
      </c>
      <c r="AF117">
        <f ca="1">$M$2894</f>
        <v>4.011295091686323</v>
      </c>
      <c r="AG117">
        <f ca="1">$M$2895</f>
        <v>1.5367226181328184</v>
      </c>
      <c r="AH117">
        <f ca="1">$M$2896</f>
        <v>3.1769171855310123</v>
      </c>
      <c r="AI117">
        <f ca="1">$M$2897</f>
        <v>2.8252899597041252</v>
      </c>
      <c r="AJ117">
        <f ca="1">$M$2898</f>
        <v>1.7575466577990018</v>
      </c>
      <c r="AK117">
        <f ca="1">$M$2899</f>
        <v>1.9564469311215573</v>
      </c>
      <c r="AL117">
        <f ca="1">$M$2900</f>
        <v>2.3054525014988254</v>
      </c>
      <c r="AM117">
        <f ca="1">$M$2901</f>
        <v>1.6334847055412134</v>
      </c>
    </row>
    <row r="118" spans="1:39" x14ac:dyDescent="0.25">
      <c r="A118" s="9"/>
      <c r="H118" s="9"/>
      <c r="J118">
        <v>16</v>
      </c>
      <c r="K118">
        <f ca="1">SIMULATION!$D$3*SIMULATION!$D$17/$H102/(SIMULATION!$D$17-$I102)*(((EXP(-$I102*$J118))/(1-EXP(-SIMULATION!$D$4*$I102)))-(EXP(-SIMULATION!$D$17*$J118)/(1-EXP(-SIMULATION!$D$4*SIMULATION!$D$17))))</f>
        <v>1.6543467976222366</v>
      </c>
      <c r="L118">
        <v>-0.32838683661243823</v>
      </c>
      <c r="M118">
        <f t="shared" ca="1" si="1"/>
        <v>1.1110810860911526</v>
      </c>
      <c r="N118" s="6">
        <v>117</v>
      </c>
      <c r="O118">
        <f ca="1">$M$2902</f>
        <v>1.0652682523119565</v>
      </c>
      <c r="P118">
        <f ca="1">$M$2903</f>
        <v>1.0534842055232156</v>
      </c>
      <c r="Q118">
        <f ca="1">$M$2904</f>
        <v>3.432573989545848</v>
      </c>
      <c r="R118">
        <f ca="1">$M$2905</f>
        <v>3.7115444943017852</v>
      </c>
      <c r="S118">
        <f ca="1">$M$2906</f>
        <v>4.129442607357257</v>
      </c>
      <c r="T118">
        <f ca="1">$M$2907</f>
        <v>3.5159709579901044</v>
      </c>
      <c r="U118">
        <f ca="1">$M$2908</f>
        <v>2.6780503150002293</v>
      </c>
      <c r="V118">
        <f ca="1">$M$2909</f>
        <v>3.2787908867192885</v>
      </c>
      <c r="W118">
        <f ca="1">$M$2910</f>
        <v>2.4225134148261938</v>
      </c>
      <c r="X118">
        <f ca="1">$M$2911</f>
        <v>2.2096235382639193</v>
      </c>
      <c r="Y118">
        <f ca="1">$M$2912</f>
        <v>2.8345500638997518</v>
      </c>
      <c r="Z118">
        <f ca="1">$M$2913</f>
        <v>3.269628270820419</v>
      </c>
      <c r="AA118">
        <f ca="1">$M$2914</f>
        <v>2.0519733216148794</v>
      </c>
      <c r="AB118">
        <f ca="1">$M$2915</f>
        <v>1.6478642399685581</v>
      </c>
      <c r="AC118">
        <f ca="1">$M$2916</f>
        <v>1.1327071492155538</v>
      </c>
      <c r="AD118">
        <f ca="1">$M$2917</f>
        <v>0.60268735608219814</v>
      </c>
      <c r="AE118">
        <f ca="1">$M$2918</f>
        <v>1.7441054371355931</v>
      </c>
      <c r="AF118">
        <f ca="1">$M$2919</f>
        <v>1.705924185261309</v>
      </c>
      <c r="AG118">
        <f ca="1">$M$2920</f>
        <v>1.1834667077978336</v>
      </c>
      <c r="AH118">
        <f ca="1">$M$2921</f>
        <v>1.1941996411810869</v>
      </c>
      <c r="AI118">
        <f ca="1">$M$2922</f>
        <v>2.1521275544024507</v>
      </c>
      <c r="AJ118">
        <f ca="1">$M$2923</f>
        <v>0.96104079277194498</v>
      </c>
      <c r="AK118">
        <f ca="1">$M$2924</f>
        <v>0.421674437719952</v>
      </c>
      <c r="AL118">
        <f ca="1">$M$2925</f>
        <v>1.0015480519714122</v>
      </c>
      <c r="AM118">
        <f ca="1">$M$2926</f>
        <v>0.96838844940915492</v>
      </c>
    </row>
    <row r="119" spans="1:39" x14ac:dyDescent="0.25">
      <c r="A119" s="9"/>
      <c r="H119" s="9"/>
      <c r="J119">
        <v>17</v>
      </c>
      <c r="K119">
        <f ca="1">SIMULATION!$D$3*SIMULATION!$D$17/$H102/(SIMULATION!$D$17-$I102)*(((EXP(-$I102*$J119))/(1-EXP(-SIMULATION!$D$4*$I102)))-(EXP(-SIMULATION!$D$17*$J119)/(1-EXP(-SIMULATION!$D$4*SIMULATION!$D$17))))</f>
        <v>1.5464398469314062</v>
      </c>
      <c r="L119">
        <v>0.20966815641459205</v>
      </c>
      <c r="M119">
        <f t="shared" ca="1" si="1"/>
        <v>1.8706790386435783</v>
      </c>
      <c r="N119" s="6">
        <v>118</v>
      </c>
      <c r="O119">
        <f ca="1">$M$2927</f>
        <v>2.0230969570121782</v>
      </c>
      <c r="P119">
        <f ca="1">$M$2928</f>
        <v>2.475591436862878</v>
      </c>
      <c r="Q119">
        <f ca="1">$M$2929</f>
        <v>2.3670422919195562</v>
      </c>
      <c r="R119">
        <f ca="1">$M$2930</f>
        <v>1.8958829011404461</v>
      </c>
      <c r="S119">
        <f ca="1">$M$2931</f>
        <v>3.2042610886374905</v>
      </c>
      <c r="T119">
        <f ca="1">$M$2932</f>
        <v>3.368107423436717</v>
      </c>
      <c r="U119">
        <f ca="1">$M$2933</f>
        <v>3.3377478402201279</v>
      </c>
      <c r="V119">
        <f ca="1">$M$2934</f>
        <v>3.8038638407982073</v>
      </c>
      <c r="W119">
        <f ca="1">$M$2935</f>
        <v>3.8484290332578404</v>
      </c>
      <c r="X119">
        <f ca="1">$M$2936</f>
        <v>2.7737494289622684</v>
      </c>
      <c r="Y119">
        <f ca="1">$M$2937</f>
        <v>1.3345201317426711</v>
      </c>
      <c r="Z119">
        <f ca="1">$M$2938</f>
        <v>1.9886932076273387</v>
      </c>
      <c r="AA119">
        <f ca="1">$M$2939</f>
        <v>3.0124666728155125</v>
      </c>
      <c r="AB119">
        <f ca="1">$M$2940</f>
        <v>3.459755455851679</v>
      </c>
      <c r="AC119">
        <f ca="1">$M$2941</f>
        <v>2.0198621205146257</v>
      </c>
      <c r="AD119">
        <f ca="1">$M$2942</f>
        <v>2.1153374393737781</v>
      </c>
      <c r="AE119">
        <f ca="1">$M$2943</f>
        <v>2.2470467608610947</v>
      </c>
      <c r="AF119">
        <f ca="1">$M$2944</f>
        <v>1.6139063851661473</v>
      </c>
      <c r="AG119">
        <f ca="1">$M$2945</f>
        <v>2.1793044291531487</v>
      </c>
      <c r="AH119">
        <f ca="1">$M$2946</f>
        <v>1.095546512316693</v>
      </c>
      <c r="AI119">
        <f ca="1">$M$2947</f>
        <v>2.2168137779704349</v>
      </c>
      <c r="AJ119">
        <f ca="1">$M$2948</f>
        <v>2.2623516185192711</v>
      </c>
      <c r="AK119">
        <f ca="1">$M$2949</f>
        <v>1.4466085357891842</v>
      </c>
      <c r="AL119">
        <f ca="1">$M$2950</f>
        <v>1.7682304460256935</v>
      </c>
      <c r="AM119">
        <f ca="1">$M$2951</f>
        <v>1.984765656671464</v>
      </c>
    </row>
    <row r="120" spans="1:39" x14ac:dyDescent="0.25">
      <c r="A120" s="9"/>
      <c r="H120" s="9"/>
      <c r="J120">
        <v>18</v>
      </c>
      <c r="K120">
        <f ca="1">SIMULATION!$D$3*SIMULATION!$D$17/$H102/(SIMULATION!$D$17-$I102)*(((EXP(-$I102*$J120))/(1-EXP(-SIMULATION!$D$4*$I102)))-(EXP(-SIMULATION!$D$17*$J120)/(1-EXP(-SIMULATION!$D$4*SIMULATION!$D$17))))</f>
        <v>1.4452948405198474</v>
      </c>
      <c r="L120">
        <v>-1.20920338358477E-2</v>
      </c>
      <c r="M120">
        <f t="shared" ca="1" si="1"/>
        <v>1.4278182864055053</v>
      </c>
      <c r="N120" s="6">
        <v>119</v>
      </c>
      <c r="O120">
        <f ca="1">$M$2952</f>
        <v>0.67964260909813912</v>
      </c>
      <c r="P120">
        <f ca="1">$M$2953</f>
        <v>2.9327420342714356</v>
      </c>
      <c r="Q120">
        <f ca="1">$M$2954</f>
        <v>2.5990698102231931</v>
      </c>
      <c r="R120">
        <f ca="1">$M$2955</f>
        <v>4.0723183671429366</v>
      </c>
      <c r="S120">
        <f ca="1">$M$2956</f>
        <v>2.9960220267968114</v>
      </c>
      <c r="T120">
        <f ca="1">$M$2957</f>
        <v>3.2514717729824691</v>
      </c>
      <c r="U120">
        <f ca="1">$M$2958</f>
        <v>3.6946890860240909</v>
      </c>
      <c r="V120">
        <f ca="1">$M$2959</f>
        <v>2.2948597853913961</v>
      </c>
      <c r="W120">
        <f ca="1">$M$2960</f>
        <v>2.0498951564775187</v>
      </c>
      <c r="X120">
        <f ca="1">$M$2961</f>
        <v>1.9065281845922055</v>
      </c>
      <c r="Y120">
        <f ca="1">$M$2962</f>
        <v>1.5251960784304301</v>
      </c>
      <c r="Z120">
        <f ca="1">$M$2963</f>
        <v>2.1389378441723177</v>
      </c>
      <c r="AA120">
        <f ca="1">$M$2964</f>
        <v>1.9115789259617453</v>
      </c>
      <c r="AB120">
        <f ca="1">$M$2965</f>
        <v>1.8031107055069533</v>
      </c>
      <c r="AC120">
        <f ca="1">$M$2966</f>
        <v>1.3902378988089992</v>
      </c>
      <c r="AD120">
        <f ca="1">$M$2967</f>
        <v>2.2265635691966752</v>
      </c>
      <c r="AE120">
        <f ca="1">$M$2968</f>
        <v>1.5139269172078469</v>
      </c>
      <c r="AF120">
        <f ca="1">$M$2969</f>
        <v>1.0499770083070084</v>
      </c>
      <c r="AG120">
        <f ca="1">$M$2970</f>
        <v>1.1267989584214329</v>
      </c>
      <c r="AH120">
        <f ca="1">$M$2971</f>
        <v>0.66305162066432499</v>
      </c>
      <c r="AI120">
        <f ca="1">$M$2972</f>
        <v>1.1172071365864937</v>
      </c>
      <c r="AJ120">
        <f ca="1">$M$2973</f>
        <v>0.95750490928877308</v>
      </c>
      <c r="AK120">
        <f ca="1">$M$2974</f>
        <v>0.87269092124307723</v>
      </c>
      <c r="AL120">
        <f ca="1">$M$2975</f>
        <v>0.69657967095298323</v>
      </c>
      <c r="AM120">
        <f ca="1">$M$2976</f>
        <v>0.7652817179584418</v>
      </c>
    </row>
    <row r="121" spans="1:39" x14ac:dyDescent="0.25">
      <c r="A121" s="9"/>
      <c r="H121" s="9"/>
      <c r="J121">
        <v>19</v>
      </c>
      <c r="K121">
        <f ca="1">SIMULATION!$D$3*SIMULATION!$D$17/$H102/(SIMULATION!$D$17-$I102)*(((EXP(-$I102*$J121))/(1-EXP(-SIMULATION!$D$4*$I102)))-(EXP(-SIMULATION!$D$17*$J121)/(1-EXP(-SIMULATION!$D$4*SIMULATION!$D$17))))</f>
        <v>1.3505881957494952</v>
      </c>
      <c r="L121">
        <v>-3.2926221362199787E-3</v>
      </c>
      <c r="M121">
        <f t="shared" ca="1" si="1"/>
        <v>1.346141219159253</v>
      </c>
      <c r="N121" s="6">
        <v>120</v>
      </c>
      <c r="O121">
        <f ca="1">$M$2977</f>
        <v>0.7817624171960087</v>
      </c>
      <c r="P121">
        <f ca="1">$M$2978</f>
        <v>1.9027314665002866</v>
      </c>
      <c r="Q121">
        <f ca="1">$M$2979</f>
        <v>2.0003248125953186</v>
      </c>
      <c r="R121">
        <f ca="1">$M$2980</f>
        <v>1.7612502223942539</v>
      </c>
      <c r="S121">
        <f ca="1">$M$2981</f>
        <v>2.6289917650380747</v>
      </c>
      <c r="T121">
        <f ca="1">$M$2982</f>
        <v>2.4147414378063501</v>
      </c>
      <c r="U121">
        <f ca="1">$M$2983</f>
        <v>3.4453537899291153</v>
      </c>
      <c r="V121">
        <f ca="1">$M$2984</f>
        <v>1.7308196358424233</v>
      </c>
      <c r="W121">
        <f ca="1">$M$2985</f>
        <v>2.5624110898302117</v>
      </c>
      <c r="X121">
        <f ca="1">$M$2986</f>
        <v>2.5457502859250476</v>
      </c>
      <c r="Y121">
        <f ca="1">$M$2987</f>
        <v>2.8634585576459397</v>
      </c>
      <c r="Z121">
        <f ca="1">$M$2988</f>
        <v>2.07663446757123</v>
      </c>
      <c r="AA121">
        <f ca="1">$M$2989</f>
        <v>1.8635003515805926</v>
      </c>
      <c r="AB121">
        <f ca="1">$M$2990</f>
        <v>1.404501227994339</v>
      </c>
      <c r="AC121">
        <f ca="1">$M$2991</f>
        <v>2.4961162929928737</v>
      </c>
      <c r="AD121">
        <f ca="1">$M$2992</f>
        <v>2.0589116863519843</v>
      </c>
      <c r="AE121">
        <f ca="1">$M$2993</f>
        <v>1.9549043962654624</v>
      </c>
      <c r="AF121">
        <f ca="1">$M$2994</f>
        <v>1.7679175653818355</v>
      </c>
      <c r="AG121">
        <f ca="1">$M$2995</f>
        <v>1.1627477538776252</v>
      </c>
      <c r="AH121">
        <f ca="1">$M$2996</f>
        <v>2.5527376439825828</v>
      </c>
      <c r="AI121">
        <f ca="1">$M$2997</f>
        <v>0.92790792116489651</v>
      </c>
      <c r="AJ121">
        <f ca="1">$M$2998</f>
        <v>1.5711332816224322</v>
      </c>
      <c r="AK121">
        <f ca="1">$M$2999</f>
        <v>1.0998781140367986</v>
      </c>
      <c r="AL121">
        <f ca="1">$M$3000</f>
        <v>1.7010964658901824</v>
      </c>
      <c r="AM121">
        <f ca="1">$M$3001</f>
        <v>1.6644246324584671</v>
      </c>
    </row>
    <row r="122" spans="1:39" x14ac:dyDescent="0.25">
      <c r="A122" s="9"/>
      <c r="H122" s="9"/>
      <c r="J122">
        <v>20</v>
      </c>
      <c r="K122">
        <f ca="1">SIMULATION!$D$3*SIMULATION!$D$17/$H102/(SIMULATION!$D$17-$I102)*(((EXP(-$I102*$J122))/(1-EXP(-SIMULATION!$D$4*$I102)))-(EXP(-SIMULATION!$D$17*$J122)/(1-EXP(-SIMULATION!$D$4*SIMULATION!$D$17))))</f>
        <v>1.2619740455979909</v>
      </c>
      <c r="L122">
        <v>2.4870107563283155E-3</v>
      </c>
      <c r="M122">
        <f t="shared" ca="1" si="1"/>
        <v>1.2651125886236003</v>
      </c>
      <c r="N122" s="6">
        <v>121</v>
      </c>
      <c r="O122">
        <f ca="1">$M$3002</f>
        <v>1.1600643098521872</v>
      </c>
      <c r="P122">
        <f ca="1">$M$3003</f>
        <v>1.4528028196262188</v>
      </c>
      <c r="Q122">
        <f ca="1">$M$3004</f>
        <v>2.6374168617322242</v>
      </c>
      <c r="R122">
        <f ca="1">$M$3005</f>
        <v>1.1873455524156646</v>
      </c>
      <c r="S122">
        <f ca="1">$M$3006</f>
        <v>2.1871193852166231</v>
      </c>
      <c r="T122">
        <f ca="1">$M$3007</f>
        <v>3.1526569309064905</v>
      </c>
      <c r="U122">
        <f ca="1">$M$3008</f>
        <v>3.0445260784352479</v>
      </c>
      <c r="V122">
        <f ca="1">$M$3009</f>
        <v>3.4646073944103031</v>
      </c>
      <c r="W122">
        <f ca="1">$M$3010</f>
        <v>3.0198440778537399</v>
      </c>
      <c r="X122">
        <f ca="1">$M$3011</f>
        <v>2.9234439086841073</v>
      </c>
      <c r="Y122">
        <f ca="1">$M$3012</f>
        <v>2.9876526041519775</v>
      </c>
      <c r="Z122">
        <f ca="1">$M$3013</f>
        <v>2.7390174314382558</v>
      </c>
      <c r="AA122">
        <f ca="1">$M$3014</f>
        <v>1.5259805147917482</v>
      </c>
      <c r="AB122">
        <f ca="1">$M$3015</f>
        <v>1.9504264112670853</v>
      </c>
      <c r="AC122">
        <f ca="1">$M$3016</f>
        <v>2.2123752733710189</v>
      </c>
      <c r="AD122">
        <f ca="1">$M$3017</f>
        <v>2.1312503537197967</v>
      </c>
      <c r="AE122">
        <f ca="1">$M$3018</f>
        <v>1.0443634486249493</v>
      </c>
      <c r="AF122">
        <f ca="1">$M$3019</f>
        <v>0.60321995630048175</v>
      </c>
      <c r="AG122">
        <f ca="1">$M$3020</f>
        <v>1.900010257174775</v>
      </c>
      <c r="AH122">
        <f ca="1">$M$3021</f>
        <v>0.9581157020153398</v>
      </c>
      <c r="AI122">
        <f ca="1">$M$3022</f>
        <v>1.7558569045858972</v>
      </c>
      <c r="AJ122">
        <f ca="1">$M$3023</f>
        <v>1.560453774682153</v>
      </c>
      <c r="AK122">
        <f ca="1">$M$3024</f>
        <v>1.7901652459826116</v>
      </c>
      <c r="AL122">
        <f ca="1">$M$3025</f>
        <v>0.36797375193589382</v>
      </c>
      <c r="AM122">
        <f ca="1">$M$3026</f>
        <v>1.1706244103253103</v>
      </c>
    </row>
    <row r="123" spans="1:39" x14ac:dyDescent="0.25">
      <c r="A123" s="9"/>
      <c r="H123" s="9"/>
      <c r="J123">
        <v>21</v>
      </c>
      <c r="K123">
        <f ca="1">SIMULATION!$D$3*SIMULATION!$D$17/$H102/(SIMULATION!$D$17-$I102)*(((EXP(-$I102*$J123))/(1-EXP(-SIMULATION!$D$4*$I102)))-(EXP(-SIMULATION!$D$17*$J123)/(1-EXP(-SIMULATION!$D$4*SIMULATION!$D$17))))</f>
        <v>1.179101355730185</v>
      </c>
      <c r="L123">
        <v>-0.53412791666320636</v>
      </c>
      <c r="M123">
        <f t="shared" ca="1" si="1"/>
        <v>0.5493104050592591</v>
      </c>
      <c r="N123" s="6">
        <v>122</v>
      </c>
      <c r="O123">
        <f ca="1">$M$3027</f>
        <v>1.1533893374548834</v>
      </c>
      <c r="P123">
        <f ca="1">$M$3028</f>
        <v>1.4440747582117108</v>
      </c>
      <c r="Q123">
        <f ca="1">$M$3029</f>
        <v>2.7623789224925037</v>
      </c>
      <c r="R123">
        <f ca="1">$M$3030</f>
        <v>2.4336365183668618</v>
      </c>
      <c r="S123">
        <f ca="1">$M$3031</f>
        <v>4.0280659792969704</v>
      </c>
      <c r="T123">
        <f ca="1">$M$3032</f>
        <v>2.0603393131037659</v>
      </c>
      <c r="U123">
        <f ca="1">$M$3033</f>
        <v>1.50945245748016</v>
      </c>
      <c r="V123">
        <f ca="1">$M$3034</f>
        <v>1.9084543116750312</v>
      </c>
      <c r="W123">
        <f ca="1">$M$3035</f>
        <v>0.98913760252666183</v>
      </c>
      <c r="X123">
        <f ca="1">$M$3036</f>
        <v>1.459842756584907</v>
      </c>
      <c r="Y123">
        <f ca="1">$M$3037</f>
        <v>1.4102799978130192</v>
      </c>
      <c r="Z123">
        <f ca="1">$M$3038</f>
        <v>2.562558408212078</v>
      </c>
      <c r="AA123">
        <f ca="1">$M$3039</f>
        <v>1.6345198518892228</v>
      </c>
      <c r="AB123">
        <f ca="1">$M$3040</f>
        <v>1.1912225195635897</v>
      </c>
      <c r="AC123">
        <f ca="1">$M$3041</f>
        <v>1.9449248782513213</v>
      </c>
      <c r="AD123">
        <f ca="1">$M$3042</f>
        <v>1.9122597053624923</v>
      </c>
      <c r="AE123">
        <f ca="1">$M$3043</f>
        <v>1.0283930046266603</v>
      </c>
      <c r="AF123">
        <f ca="1">$M$3044</f>
        <v>1.6658014095748157</v>
      </c>
      <c r="AG123">
        <f ca="1">$M$3045</f>
        <v>1.2516219999180975</v>
      </c>
      <c r="AH123">
        <f ca="1">$M$3046</f>
        <v>1.6898886184458053</v>
      </c>
      <c r="AI123">
        <f ca="1">$M$3047</f>
        <v>1.68586514103311</v>
      </c>
      <c r="AJ123">
        <f ca="1">$M$3048</f>
        <v>1.1363593145437325</v>
      </c>
      <c r="AK123">
        <f ca="1">$M$3049</f>
        <v>0.88752887865448526</v>
      </c>
      <c r="AL123">
        <f ca="1">$M$3050</f>
        <v>0.97864416160467071</v>
      </c>
      <c r="AM123">
        <f ca="1">$M$3051</f>
        <v>0.9045076499049397</v>
      </c>
    </row>
    <row r="124" spans="1:39" x14ac:dyDescent="0.25">
      <c r="A124" s="9"/>
      <c r="H124" s="9"/>
      <c r="J124">
        <v>22</v>
      </c>
      <c r="K124">
        <f ca="1">SIMULATION!$D$3*SIMULATION!$D$17/$H102/(SIMULATION!$D$17-$I102)*(((EXP(-$I102*$J124))/(1-EXP(-SIMULATION!$D$4*$I102)))-(EXP(-SIMULATION!$D$17*$J124)/(1-EXP(-SIMULATION!$D$4*SIMULATION!$D$17))))</f>
        <v>1.1016242939414136</v>
      </c>
      <c r="L124">
        <v>0.18790393343419884</v>
      </c>
      <c r="M124">
        <f t="shared" ca="1" si="1"/>
        <v>1.3086238319396772</v>
      </c>
      <c r="N124" s="6">
        <v>123</v>
      </c>
      <c r="O124">
        <f ca="1">$M$3052</f>
        <v>1.4309652967210855</v>
      </c>
      <c r="P124">
        <f ca="1">$M$3053</f>
        <v>3.0331261461259471</v>
      </c>
      <c r="Q124">
        <f ca="1">$M$3054</f>
        <v>2.6293409097022917</v>
      </c>
      <c r="R124">
        <f ca="1">$M$3055</f>
        <v>2.2141622329035155</v>
      </c>
      <c r="S124">
        <f ca="1">$M$3056</f>
        <v>2.4687222440576471</v>
      </c>
      <c r="T124">
        <f ca="1">$M$3057</f>
        <v>1.8477169636886803</v>
      </c>
      <c r="U124">
        <f ca="1">$M$3058</f>
        <v>3.1580903748852425</v>
      </c>
      <c r="V124">
        <f ca="1">$M$3059</f>
        <v>3.120884341284063</v>
      </c>
      <c r="W124">
        <f ca="1">$M$3060</f>
        <v>3.5642687864765161</v>
      </c>
      <c r="X124">
        <f ca="1">$M$3061</f>
        <v>2.8924849021015953</v>
      </c>
      <c r="Y124">
        <f ca="1">$M$3062</f>
        <v>2.2227746882368735</v>
      </c>
      <c r="Z124">
        <f ca="1">$M$3063</f>
        <v>2.5642388001338472</v>
      </c>
      <c r="AA124">
        <f ca="1">$M$3064</f>
        <v>2.1998651793472681</v>
      </c>
      <c r="AB124">
        <f ca="1">$M$3065</f>
        <v>3.0157440551136401</v>
      </c>
      <c r="AC124">
        <f ca="1">$M$3066</f>
        <v>2.90541369508396</v>
      </c>
      <c r="AD124">
        <f ca="1">$M$3067</f>
        <v>1.683484225429976</v>
      </c>
      <c r="AE124">
        <f ca="1">$M$3068</f>
        <v>1.8764022511121223</v>
      </c>
      <c r="AF124">
        <f ca="1">$M$3069</f>
        <v>2.2746795175621108</v>
      </c>
      <c r="AG124">
        <f ca="1">$M$3070</f>
        <v>1.19279440750174</v>
      </c>
      <c r="AH124">
        <f ca="1">$M$3071</f>
        <v>1.3980401038469759</v>
      </c>
      <c r="AI124">
        <f ca="1">$M$3072</f>
        <v>2.0952173040597546</v>
      </c>
      <c r="AJ124">
        <f ca="1">$M$3073</f>
        <v>2.4467398985004243</v>
      </c>
      <c r="AK124">
        <f ca="1">$M$3074</f>
        <v>1.7903364878975458</v>
      </c>
      <c r="AL124">
        <f ca="1">$M$3075</f>
        <v>2.2990800039894936</v>
      </c>
      <c r="AM124">
        <f ca="1">$M$3076</f>
        <v>1.2187835087403414</v>
      </c>
    </row>
    <row r="125" spans="1:39" x14ac:dyDescent="0.25">
      <c r="A125" s="9"/>
      <c r="H125" s="9"/>
      <c r="J125">
        <v>23</v>
      </c>
      <c r="K125">
        <f ca="1">SIMULATION!$D$3*SIMULATION!$D$17/$H102/(SIMULATION!$D$17-$I102)*(((EXP(-$I102*$J125))/(1-EXP(-SIMULATION!$D$4*$I102)))-(EXP(-SIMULATION!$D$17*$J125)/(1-EXP(-SIMULATION!$D$4*SIMULATION!$D$17))))</f>
        <v>1.0292083150067839</v>
      </c>
      <c r="L125">
        <v>0.32277635438435076</v>
      </c>
      <c r="M125">
        <f t="shared" ca="1" si="1"/>
        <v>1.3614124228267339</v>
      </c>
      <c r="N125" s="6">
        <v>124</v>
      </c>
      <c r="O125">
        <f ca="1">$M$3077</f>
        <v>0.33714595509099804</v>
      </c>
      <c r="P125">
        <f ca="1">$M$3078</f>
        <v>1.52220704643355</v>
      </c>
      <c r="Q125">
        <f ca="1">$M$3079</f>
        <v>2.1755258690641455</v>
      </c>
      <c r="R125">
        <f ca="1">$M$3080</f>
        <v>2.39497018395629</v>
      </c>
      <c r="S125">
        <f ca="1">$M$3081</f>
        <v>2.6501566625282731</v>
      </c>
      <c r="T125">
        <f ca="1">$M$3082</f>
        <v>3.5390660865671624</v>
      </c>
      <c r="U125">
        <f ca="1">$M$3083</f>
        <v>2.7825242846682476</v>
      </c>
      <c r="V125">
        <f ca="1">$M$3084</f>
        <v>2.8930883993886867</v>
      </c>
      <c r="W125">
        <f ca="1">$M$3085</f>
        <v>3.3269866881782368</v>
      </c>
      <c r="X125">
        <f ca="1">$M$3086</f>
        <v>2.783852134775167</v>
      </c>
      <c r="Y125">
        <f ca="1">$M$3087</f>
        <v>1.2999986490267539</v>
      </c>
      <c r="Z125">
        <f ca="1">$M$3088</f>
        <v>1.9838127567043751</v>
      </c>
      <c r="AA125">
        <f ca="1">$M$3089</f>
        <v>1.9581562957498488</v>
      </c>
      <c r="AB125">
        <f ca="1">$M$3090</f>
        <v>2.1180656525885291</v>
      </c>
      <c r="AC125">
        <f ca="1">$M$3091</f>
        <v>1.53050289599112</v>
      </c>
      <c r="AD125">
        <f ca="1">$M$3092</f>
        <v>1.6051722616450399</v>
      </c>
      <c r="AE125">
        <f ca="1">$M$3093</f>
        <v>2.0988042864183307</v>
      </c>
      <c r="AF125">
        <f ca="1">$M$3094</f>
        <v>0.78583633459826674</v>
      </c>
      <c r="AG125">
        <f ca="1">$M$3095</f>
        <v>1.1951718459670189</v>
      </c>
      <c r="AH125">
        <f ca="1">$M$3096</f>
        <v>1.0293646463300508</v>
      </c>
      <c r="AI125">
        <f ca="1">$M$3097</f>
        <v>1.0995306288174935</v>
      </c>
      <c r="AJ125">
        <f ca="1">$M$3098</f>
        <v>1.2241817678962204</v>
      </c>
      <c r="AK125">
        <f ca="1">$M$3099</f>
        <v>0.93269331556272672</v>
      </c>
      <c r="AL125">
        <f ca="1">$M$3100</f>
        <v>0.62176227657652661</v>
      </c>
      <c r="AM125">
        <f ca="1">$M$3101</f>
        <v>0.97915489261703859</v>
      </c>
    </row>
    <row r="126" spans="1:39" x14ac:dyDescent="0.25">
      <c r="A126" s="9"/>
      <c r="H126" s="9"/>
      <c r="J126">
        <v>24</v>
      </c>
      <c r="K126">
        <f ca="1">SIMULATION!$D$3*SIMULATION!$D$17/$H102/(SIMULATION!$D$17-$I102)*(((EXP(-$I102*$J126))/(1-EXP(-SIMULATION!$D$4*$I102)))-(EXP(-SIMULATION!$D$17*$J126)/(1-EXP(-SIMULATION!$D$4*SIMULATION!$D$17))))</f>
        <v>0.96153353671300679</v>
      </c>
      <c r="L126">
        <v>-0.56219278448914922</v>
      </c>
      <c r="M126">
        <f t="shared" ca="1" si="1"/>
        <v>0.42096632032862191</v>
      </c>
      <c r="N126" s="6">
        <v>125</v>
      </c>
      <c r="O126">
        <f ca="1">$M$3102</f>
        <v>0.48190635362153589</v>
      </c>
      <c r="P126">
        <f ca="1">$M$3103</f>
        <v>2.3961418229769138</v>
      </c>
      <c r="Q126">
        <f ca="1">$M$3104</f>
        <v>3.728889066071019</v>
      </c>
      <c r="R126">
        <f ca="1">$M$3105</f>
        <v>2.3970590793903477</v>
      </c>
      <c r="S126">
        <f ca="1">$M$3106</f>
        <v>4.0889818222306378</v>
      </c>
      <c r="T126">
        <f ca="1">$M$3107</f>
        <v>1.736224383531968</v>
      </c>
      <c r="U126">
        <f ca="1">$M$3108</f>
        <v>1.6484717122511983</v>
      </c>
      <c r="V126">
        <f ca="1">$M$3109</f>
        <v>3.9972604702719394</v>
      </c>
      <c r="W126">
        <f ca="1">$M$3110</f>
        <v>2.2365682693752151</v>
      </c>
      <c r="X126">
        <f ca="1">$M$3111</f>
        <v>1.0553201492712756</v>
      </c>
      <c r="Y126">
        <f ca="1">$M$3112</f>
        <v>2.0575289950093243</v>
      </c>
      <c r="Z126">
        <f ca="1">$M$3113</f>
        <v>2.1963584409390005</v>
      </c>
      <c r="AA126">
        <f ca="1">$M$3114</f>
        <v>1.9540229369919146</v>
      </c>
      <c r="AB126">
        <f ca="1">$M$3115</f>
        <v>1.214667317420802</v>
      </c>
      <c r="AC126">
        <f ca="1">$M$3116</f>
        <v>1.0982084454325993</v>
      </c>
      <c r="AD126">
        <f ca="1">$M$3117</f>
        <v>1.5276890159290086</v>
      </c>
      <c r="AE126">
        <f ca="1">$M$3118</f>
        <v>1.2259256666225151</v>
      </c>
      <c r="AF126">
        <f ca="1">$M$3119</f>
        <v>1.3743569489499674</v>
      </c>
      <c r="AG126">
        <f ca="1">$M$3120</f>
        <v>1.1661898692660244</v>
      </c>
      <c r="AH126">
        <f ca="1">$M$3121</f>
        <v>0.82221550447250502</v>
      </c>
      <c r="AI126">
        <f ca="1">$M$3122</f>
        <v>0.752028843902663</v>
      </c>
      <c r="AJ126">
        <f ca="1">$M$3123</f>
        <v>0.4575541315744977</v>
      </c>
      <c r="AK126">
        <f ca="1">$M$3124</f>
        <v>0.29427818391713023</v>
      </c>
      <c r="AL126">
        <f ca="1">$M$3125</f>
        <v>0.37350515261699768</v>
      </c>
      <c r="AM126">
        <f ca="1">$M$3126</f>
        <v>0.32124410265268721</v>
      </c>
    </row>
    <row r="127" spans="1:39" x14ac:dyDescent="0.25">
      <c r="A127" s="9">
        <v>6</v>
      </c>
      <c r="B127" s="2">
        <f ca="1">NORMINV(RAND(),SIMULATION!D7,SIMULATION!D8)</f>
        <v>58.7337155037185</v>
      </c>
      <c r="C127" s="2">
        <v>2</v>
      </c>
      <c r="D127" s="2">
        <f ca="1">SIMULATION!$D$11*(1+(SIMULATION!$D$12*LN(1+$C127)))*(1+(SIMULATION!$D$13*(($B127/63.5)-1)))</f>
        <v>9.8841087154166534</v>
      </c>
      <c r="E127" s="2">
        <v>0.22357497270264329</v>
      </c>
      <c r="F127" s="2">
        <f ca="1">D127*(1+E127)</f>
        <v>12.093948051655889</v>
      </c>
      <c r="G127" s="2">
        <v>-0.1851399787785398</v>
      </c>
      <c r="H127" s="9">
        <f>SIMULATION!$D$15*EXP($G$127)</f>
        <v>183.4455770009572</v>
      </c>
      <c r="I127" s="2">
        <f ca="1">$F127/$H127</f>
        <v>6.5926626574336997E-2</v>
      </c>
      <c r="J127">
        <v>0</v>
      </c>
      <c r="K127">
        <f ca="1">SIMULATION!$D$3*SIMULATION!$D$17/$H127/(SIMULATION!$D$17-$I127)*(((EXP(-$I127*$J127))/(1-EXP(-SIMULATION!$D$4*$I127)))-(EXP(-SIMULATION!$D$17*$J127)/(1-EXP(-SIMULATION!$D$4*SIMULATION!$D$17))))</f>
        <v>0.91035306594647358</v>
      </c>
      <c r="L127">
        <v>0.15858706022291771</v>
      </c>
      <c r="M127">
        <f t="shared" ca="1" si="1"/>
        <v>1.0547232824398449</v>
      </c>
      <c r="N127" s="6">
        <v>126</v>
      </c>
      <c r="O127">
        <f ca="1">$M$3127</f>
        <v>1.1471042154391837</v>
      </c>
      <c r="P127">
        <f ca="1">$M$3128</f>
        <v>2.0035941510655881</v>
      </c>
      <c r="Q127">
        <f ca="1">$M$3129</f>
        <v>1.7776803508579799</v>
      </c>
      <c r="R127">
        <f ca="1">$M$3130</f>
        <v>3.6097936759922709</v>
      </c>
      <c r="S127">
        <f ca="1">$M$3131</f>
        <v>2.7407451885661969</v>
      </c>
      <c r="T127">
        <f ca="1">$M$3132</f>
        <v>3.0691400734035064</v>
      </c>
      <c r="U127">
        <f ca="1">$M$3133</f>
        <v>3.7147522541431726</v>
      </c>
      <c r="V127">
        <f ca="1">$M$3134</f>
        <v>1.9140475537929387</v>
      </c>
      <c r="W127">
        <f ca="1">$M$3135</f>
        <v>1.6539969591182127</v>
      </c>
      <c r="X127">
        <f ca="1">$M$3136</f>
        <v>2.4668408833115505</v>
      </c>
      <c r="Y127">
        <f ca="1">$M$3137</f>
        <v>3.0780713219939995</v>
      </c>
      <c r="Z127">
        <f ca="1">$M$3138</f>
        <v>2.3891804670376264</v>
      </c>
      <c r="AA127">
        <f ca="1">$M$3139</f>
        <v>1.5994600325241015</v>
      </c>
      <c r="AB127">
        <f ca="1">$M$3140</f>
        <v>2.4774010737056322</v>
      </c>
      <c r="AC127">
        <f ca="1">$M$3141</f>
        <v>0.87026020447212382</v>
      </c>
      <c r="AD127">
        <f ca="1">$M$3142</f>
        <v>2.1317715019807157</v>
      </c>
      <c r="AE127">
        <f ca="1">$M$3143</f>
        <v>1.2371910844249261</v>
      </c>
      <c r="AF127">
        <f ca="1">$M$3144</f>
        <v>0.94712450175995699</v>
      </c>
      <c r="AG127">
        <f ca="1">$M$3145</f>
        <v>1.5923415389870577</v>
      </c>
      <c r="AH127">
        <f ca="1">$M$3146</f>
        <v>1.2080794241055026</v>
      </c>
      <c r="AI127">
        <f ca="1">$M$3147</f>
        <v>0.95983693608258924</v>
      </c>
      <c r="AJ127">
        <f ca="1">$M$3148</f>
        <v>0.18754026012415059</v>
      </c>
      <c r="AK127">
        <f ca="1">$M$3149</f>
        <v>0.24327874434520269</v>
      </c>
      <c r="AL127">
        <f ca="1">$M$3150</f>
        <v>0.87724680420281909</v>
      </c>
      <c r="AM127">
        <f ca="1">$M$3151</f>
        <v>0.65311423429126492</v>
      </c>
    </row>
    <row r="128" spans="1:39" x14ac:dyDescent="0.25">
      <c r="A128" s="9"/>
      <c r="H128" s="9"/>
      <c r="J128">
        <v>1</v>
      </c>
      <c r="K128">
        <f ca="1">SIMULATION!$D$3*SIMULATION!$D$17/$H127/(SIMULATION!$D$17-$I127)*(((EXP(-$I127*$J128))/(1-EXP(-SIMULATION!$D$4*$I127)))-(EXP(-SIMULATION!$D$17*$J128)/(1-EXP(-SIMULATION!$D$4*SIMULATION!$D$17))))</f>
        <v>1.8918961601768203</v>
      </c>
      <c r="L128">
        <v>-0.23060259951440235</v>
      </c>
      <c r="M128">
        <f t="shared" ca="1" si="1"/>
        <v>1.4556199876287295</v>
      </c>
      <c r="N128" s="6">
        <v>127</v>
      </c>
      <c r="O128">
        <f ca="1">$M$3152</f>
        <v>0.84021487342118406</v>
      </c>
      <c r="P128">
        <f ca="1">$M$3153</f>
        <v>1.2372867943310228</v>
      </c>
      <c r="Q128">
        <f ca="1">$M$3154</f>
        <v>1.4023210222788938</v>
      </c>
      <c r="R128">
        <f ca="1">$M$3155</f>
        <v>1.1550136073497319</v>
      </c>
      <c r="S128">
        <f ca="1">$M$3156</f>
        <v>2.4230987858703203</v>
      </c>
      <c r="T128">
        <f ca="1">$M$3157</f>
        <v>3.0100401354519</v>
      </c>
      <c r="U128">
        <f ca="1">$M$3158</f>
        <v>1.102926237723646</v>
      </c>
      <c r="V128">
        <f ca="1">$M$3159</f>
        <v>1.1257754602031711</v>
      </c>
      <c r="W128">
        <f ca="1">$M$3160</f>
        <v>1.8489659484047922</v>
      </c>
      <c r="X128">
        <f ca="1">$M$3161</f>
        <v>1.8076108912591675</v>
      </c>
      <c r="Y128">
        <f ca="1">$M$3162</f>
        <v>2.0010110797566325</v>
      </c>
      <c r="Z128">
        <f ca="1">$M$3163</f>
        <v>1.9149928318806184</v>
      </c>
      <c r="AA128">
        <f ca="1">$M$3164</f>
        <v>1.6701403218117288</v>
      </c>
      <c r="AB128">
        <f ca="1">$M$3165</f>
        <v>1.3439710704283994</v>
      </c>
      <c r="AC128">
        <f ca="1">$M$3166</f>
        <v>1.9359355669548732</v>
      </c>
      <c r="AD128">
        <f ca="1">$M$3167</f>
        <v>1.8091622769742886</v>
      </c>
      <c r="AE128">
        <f ca="1">$M$3168</f>
        <v>2.0707437665586221</v>
      </c>
      <c r="AF128">
        <f ca="1">$M$3169</f>
        <v>1.7396568094992391</v>
      </c>
      <c r="AG128">
        <f ca="1">$M$3170</f>
        <v>1.7380129607853148</v>
      </c>
      <c r="AH128">
        <f ca="1">$M$3171</f>
        <v>1.2988980739110603</v>
      </c>
      <c r="AI128">
        <f ca="1">$M$3172</f>
        <v>1.4097720500905955</v>
      </c>
      <c r="AJ128">
        <f ca="1">$M$3173</f>
        <v>1.3806290026220778</v>
      </c>
      <c r="AK128">
        <f ca="1">$M$3174</f>
        <v>2.3469508822684872</v>
      </c>
      <c r="AL128">
        <f ca="1">$M$3175</f>
        <v>1.3993717317169883</v>
      </c>
      <c r="AM128">
        <f ca="1">$M$3176</f>
        <v>1.3781996729846826</v>
      </c>
    </row>
    <row r="129" spans="1:39" x14ac:dyDescent="0.25">
      <c r="A129" s="9"/>
      <c r="H129" s="9"/>
      <c r="J129">
        <v>2</v>
      </c>
      <c r="K129">
        <f ca="1">SIMULATION!$D$3*SIMULATION!$D$17/$H127/(SIMULATION!$D$17-$I127)*(((EXP(-$I127*$J129))/(1-EXP(-SIMULATION!$D$4*$I127)))-(EXP(-SIMULATION!$D$17*$J129)/(1-EXP(-SIMULATION!$D$4*SIMULATION!$D$17))))</f>
        <v>2.4374086550077592</v>
      </c>
      <c r="L129">
        <v>-0.21820326244723498</v>
      </c>
      <c r="M129">
        <f t="shared" ca="1" si="1"/>
        <v>1.9055581345679391</v>
      </c>
      <c r="N129" s="6">
        <v>128</v>
      </c>
      <c r="O129">
        <f ca="1">$M$3177</f>
        <v>0.85073382157805588</v>
      </c>
      <c r="P129">
        <f ca="1">$M$3178</f>
        <v>3.2223328898076469</v>
      </c>
      <c r="Q129">
        <f ca="1">$M$3179</f>
        <v>3.7896666400079955</v>
      </c>
      <c r="R129">
        <f ca="1">$M$3180</f>
        <v>3.195576717412755</v>
      </c>
      <c r="S129">
        <f ca="1">$M$3181</f>
        <v>2.9183844389770917</v>
      </c>
      <c r="T129">
        <f ca="1">$M$3182</f>
        <v>3.3653846342939771</v>
      </c>
      <c r="U129">
        <f ca="1">$M$3183</f>
        <v>3.7634341198749373</v>
      </c>
      <c r="V129">
        <f ca="1">$M$3184</f>
        <v>1.1909437887117924</v>
      </c>
      <c r="W129">
        <f ca="1">$M$3185</f>
        <v>2.8904011811215811</v>
      </c>
      <c r="X129">
        <f ca="1">$M$3186</f>
        <v>2.7706533971665652</v>
      </c>
      <c r="Y129">
        <f ca="1">$M$3187</f>
        <v>2.9159413394503626</v>
      </c>
      <c r="Z129">
        <f ca="1">$M$3188</f>
        <v>2.592380258006429</v>
      </c>
      <c r="AA129">
        <f ca="1">$M$3189</f>
        <v>3.0898425875161162</v>
      </c>
      <c r="AB129">
        <f ca="1">$M$3190</f>
        <v>1.6830392008891764</v>
      </c>
      <c r="AC129">
        <f ca="1">$M$3191</f>
        <v>1.4504694610147197</v>
      </c>
      <c r="AD129">
        <f ca="1">$M$3192</f>
        <v>2.1386256897417169</v>
      </c>
      <c r="AE129">
        <f ca="1">$M$3193</f>
        <v>1.5984428296136006</v>
      </c>
      <c r="AF129">
        <f ca="1">$M$3194</f>
        <v>1.0557083666582789</v>
      </c>
      <c r="AG129">
        <f ca="1">$M$3195</f>
        <v>1.4714928631922444</v>
      </c>
      <c r="AH129">
        <f ca="1">$M$3196</f>
        <v>1.9693770122202814</v>
      </c>
      <c r="AI129">
        <f ca="1">$M$3197</f>
        <v>1.1145137545035193</v>
      </c>
      <c r="AJ129">
        <f ca="1">$M$3198</f>
        <v>1.2474259688066716</v>
      </c>
      <c r="AK129">
        <f ca="1">$M$3199</f>
        <v>1.2182938795710998</v>
      </c>
      <c r="AL129">
        <f ca="1">$M$3200</f>
        <v>0.68775202630001731</v>
      </c>
      <c r="AM129">
        <f ca="1">$M$3201</f>
        <v>1.434059850731024</v>
      </c>
    </row>
    <row r="130" spans="1:39" x14ac:dyDescent="0.25">
      <c r="A130" s="9"/>
      <c r="H130" s="9"/>
      <c r="J130">
        <v>3</v>
      </c>
      <c r="K130">
        <f ca="1">SIMULATION!$D$3*SIMULATION!$D$17/$H127/(SIMULATION!$D$17-$I127)*(((EXP(-$I127*$J130))/(1-EXP(-SIMULATION!$D$4*$I127)))-(EXP(-SIMULATION!$D$17*$J130)/(1-EXP(-SIMULATION!$D$4*SIMULATION!$D$17))))</f>
        <v>2.7088284825271129</v>
      </c>
      <c r="L130">
        <v>-0.21261324913555188</v>
      </c>
      <c r="M130">
        <f t="shared" ca="1" si="1"/>
        <v>2.1328956575060967</v>
      </c>
      <c r="N130" s="6">
        <v>129</v>
      </c>
      <c r="O130">
        <f ca="1">$M$3202</f>
        <v>1.6404650798887455</v>
      </c>
      <c r="P130">
        <f ca="1">$M$3203</f>
        <v>5.1197478651177635</v>
      </c>
      <c r="Q130">
        <f ca="1">$M$3204</f>
        <v>2.8780715097753804</v>
      </c>
      <c r="R130">
        <f ca="1">$M$3205</f>
        <v>2.389052694644108</v>
      </c>
      <c r="S130">
        <f ca="1">$M$3206</f>
        <v>3.7174585403529332</v>
      </c>
      <c r="T130">
        <f ca="1">$M$3207</f>
        <v>4.891663109843968</v>
      </c>
      <c r="U130">
        <f ca="1">$M$3208</f>
        <v>4.3043787253907704</v>
      </c>
      <c r="V130">
        <f ca="1">$M$3209</f>
        <v>4.1384275722207668</v>
      </c>
      <c r="W130">
        <f ca="1">$M$3210</f>
        <v>5.470384476586009</v>
      </c>
      <c r="X130">
        <f ca="1">$M$3211</f>
        <v>2.5463239969868812</v>
      </c>
      <c r="Y130">
        <f ca="1">$M$3212</f>
        <v>2.6259414556030061</v>
      </c>
      <c r="Z130">
        <f ca="1">$M$3213</f>
        <v>3.8860267088365994</v>
      </c>
      <c r="AA130">
        <f ca="1">$M$3214</f>
        <v>4.4034441241083968</v>
      </c>
      <c r="AB130">
        <f ca="1">$M$3215</f>
        <v>5.0264898527554855</v>
      </c>
      <c r="AC130">
        <f ca="1">$M$3216</f>
        <v>4.1856838827279255</v>
      </c>
      <c r="AD130">
        <f ca="1">$M$3217</f>
        <v>4.5865621524215454</v>
      </c>
      <c r="AE130">
        <f ca="1">$M$3218</f>
        <v>3.8689580487363169</v>
      </c>
      <c r="AF130">
        <f ca="1">$M$3219</f>
        <v>3.0668992405076998</v>
      </c>
      <c r="AG130">
        <f ca="1">$M$3220</f>
        <v>3.5699597560892653</v>
      </c>
      <c r="AH130">
        <f ca="1">$M$3221</f>
        <v>1.5377758817446019</v>
      </c>
      <c r="AI130">
        <f ca="1">$M$3222</f>
        <v>2.7239969205502677</v>
      </c>
      <c r="AJ130">
        <f ca="1">$M$3223</f>
        <v>2.3840584013126445</v>
      </c>
      <c r="AK130">
        <f ca="1">$M$3224</f>
        <v>1.9231206769131246</v>
      </c>
      <c r="AL130">
        <f ca="1">$M$3225</f>
        <v>2.0165133618054623</v>
      </c>
      <c r="AM130">
        <f ca="1">$M$3226</f>
        <v>2.1611766057105188</v>
      </c>
    </row>
    <row r="131" spans="1:39" x14ac:dyDescent="0.25">
      <c r="A131" s="9"/>
      <c r="H131" s="9"/>
      <c r="J131">
        <v>4</v>
      </c>
      <c r="K131">
        <f ca="1">SIMULATION!$D$3*SIMULATION!$D$17/$H127/(SIMULATION!$D$17-$I127)*(((EXP(-$I127*$J131))/(1-EXP(-SIMULATION!$D$4*$I127)))-(EXP(-SIMULATION!$D$17*$J131)/(1-EXP(-SIMULATION!$D$4*SIMULATION!$D$17))))</f>
        <v>2.8095895788604488</v>
      </c>
      <c r="L131">
        <v>0.19104545758254837</v>
      </c>
      <c r="M131">
        <f t="shared" ref="M131:M194" ca="1" si="2">$K131*(1+$L131)</f>
        <v>3.3463489055730027</v>
      </c>
      <c r="N131" s="6">
        <v>130</v>
      </c>
      <c r="O131">
        <f ca="1">$M$3227</f>
        <v>0.8949951785015422</v>
      </c>
      <c r="P131">
        <f ca="1">$M$3228</f>
        <v>2.4668021882458899</v>
      </c>
      <c r="Q131">
        <f ca="1">$M$3229</f>
        <v>1.950119165056091</v>
      </c>
      <c r="R131">
        <f ca="1">$M$3230</f>
        <v>3.6464694738069756</v>
      </c>
      <c r="S131">
        <f ca="1">$M$3231</f>
        <v>3.2383981803014423</v>
      </c>
      <c r="T131">
        <f ca="1">$M$3232</f>
        <v>3.3690534442914499</v>
      </c>
      <c r="U131">
        <f ca="1">$M$3233</f>
        <v>3.1642659621043507</v>
      </c>
      <c r="V131">
        <f ca="1">$M$3234</f>
        <v>3.7030439242804003</v>
      </c>
      <c r="W131">
        <f ca="1">$M$3235</f>
        <v>2.0481668463373164</v>
      </c>
      <c r="X131">
        <f ca="1">$M$3236</f>
        <v>1.6445539898683543</v>
      </c>
      <c r="Y131">
        <f ca="1">$M$3237</f>
        <v>1.6311868716052988</v>
      </c>
      <c r="Z131">
        <f ca="1">$M$3238</f>
        <v>1.6964678266915307</v>
      </c>
      <c r="AA131">
        <f ca="1">$M$3239</f>
        <v>2.3063918068962446</v>
      </c>
      <c r="AB131">
        <f ca="1">$M$3240</f>
        <v>2.4309425002225491</v>
      </c>
      <c r="AC131">
        <f ca="1">$M$3241</f>
        <v>1.5359261599655458</v>
      </c>
      <c r="AD131">
        <f ca="1">$M$3242</f>
        <v>1.2350245411970144</v>
      </c>
      <c r="AE131">
        <f ca="1">$M$3243</f>
        <v>1.2339461284542397</v>
      </c>
      <c r="AF131">
        <f ca="1">$M$3244</f>
        <v>2.1669880068161738</v>
      </c>
      <c r="AG131">
        <f ca="1">$M$3245</f>
        <v>1.1857304054351938</v>
      </c>
      <c r="AH131">
        <f ca="1">$M$3246</f>
        <v>1.8726760201241062</v>
      </c>
      <c r="AI131">
        <f ca="1">$M$3247</f>
        <v>1.2702750694230736</v>
      </c>
      <c r="AJ131">
        <f ca="1">$M$3248</f>
        <v>1.466687717118643</v>
      </c>
      <c r="AK131">
        <f ca="1">$M$3249</f>
        <v>0.88117898606726119</v>
      </c>
      <c r="AL131">
        <f ca="1">$M$3250</f>
        <v>0.39261235774215297</v>
      </c>
      <c r="AM131">
        <f ca="1">$M$3251</f>
        <v>0.44194952628019502</v>
      </c>
    </row>
    <row r="132" spans="1:39" x14ac:dyDescent="0.25">
      <c r="A132" s="9"/>
      <c r="H132" s="9"/>
      <c r="J132">
        <v>5</v>
      </c>
      <c r="K132">
        <f ca="1">SIMULATION!$D$3*SIMULATION!$D$17/$H127/(SIMULATION!$D$17-$I127)*(((EXP(-$I127*$J132))/(1-EXP(-SIMULATION!$D$4*$I127)))-(EXP(-SIMULATION!$D$17*$J132)/(1-EXP(-SIMULATION!$D$4*SIMULATION!$D$17))))</f>
        <v>2.8056567800688885</v>
      </c>
      <c r="L132">
        <v>-5.1968350500713981E-2</v>
      </c>
      <c r="M132">
        <f t="shared" ca="1" si="2"/>
        <v>2.659851425137564</v>
      </c>
      <c r="N132" s="6">
        <v>131</v>
      </c>
      <c r="O132">
        <f ca="1">$M$3252</f>
        <v>2.5136232011287021</v>
      </c>
      <c r="P132">
        <f ca="1">$M$3253</f>
        <v>2.8042215768755256</v>
      </c>
      <c r="Q132">
        <f ca="1">$M$3254</f>
        <v>2.4109224576084936</v>
      </c>
      <c r="R132">
        <f ca="1">$M$3255</f>
        <v>2.6770125513684477</v>
      </c>
      <c r="S132">
        <f ca="1">$M$3256</f>
        <v>2.665807349455231</v>
      </c>
      <c r="T132">
        <f ca="1">$M$3257</f>
        <v>1.3772410466121381</v>
      </c>
      <c r="U132">
        <f ca="1">$M$3258</f>
        <v>2.4885388602049612</v>
      </c>
      <c r="V132">
        <f ca="1">$M$3259</f>
        <v>1.5603971689169558</v>
      </c>
      <c r="W132">
        <f ca="1">$M$3260</f>
        <v>2.0036270005575205</v>
      </c>
      <c r="X132">
        <f ca="1">$M$3261</f>
        <v>2.9409135025463393</v>
      </c>
      <c r="Y132">
        <f ca="1">$M$3262</f>
        <v>3.0873327389866132</v>
      </c>
      <c r="Z132">
        <f ca="1">$M$3263</f>
        <v>1.8249671500005553</v>
      </c>
      <c r="AA132">
        <f ca="1">$M$3264</f>
        <v>3.9683090412154045</v>
      </c>
      <c r="AB132">
        <f ca="1">$M$3265</f>
        <v>2.5919717178055359</v>
      </c>
      <c r="AC132">
        <f ca="1">$M$3266</f>
        <v>2.706365482682656</v>
      </c>
      <c r="AD132">
        <f ca="1">$M$3267</f>
        <v>2.5163502056061282</v>
      </c>
      <c r="AE132">
        <f ca="1">$M$3268</f>
        <v>2.5915365137695421</v>
      </c>
      <c r="AF132">
        <f ca="1">$M$3269</f>
        <v>2.4489816078530868</v>
      </c>
      <c r="AG132">
        <f ca="1">$M$3270</f>
        <v>1.2647806333612743</v>
      </c>
      <c r="AH132">
        <f ca="1">$M$3271</f>
        <v>0.9827410289800349</v>
      </c>
      <c r="AI132">
        <f ca="1">$M$3272</f>
        <v>3.9615174189632687</v>
      </c>
      <c r="AJ132">
        <f ca="1">$M$3273</f>
        <v>2.9977848581290982</v>
      </c>
      <c r="AK132">
        <f ca="1">$M$3274</f>
        <v>3.4049502974179093</v>
      </c>
      <c r="AL132">
        <f ca="1">$M$3275</f>
        <v>3.0087746598820821</v>
      </c>
      <c r="AM132">
        <f ca="1">$M$3276</f>
        <v>2.254396977646699</v>
      </c>
    </row>
    <row r="133" spans="1:39" x14ac:dyDescent="0.25">
      <c r="A133" s="9"/>
      <c r="H133" s="9"/>
      <c r="J133">
        <v>6</v>
      </c>
      <c r="K133">
        <f ca="1">SIMULATION!$D$3*SIMULATION!$D$17/$H127/(SIMULATION!$D$17-$I127)*(((EXP(-$I127*$J133))/(1-EXP(-SIMULATION!$D$4*$I127)))-(EXP(-SIMULATION!$D$17*$J133)/(1-EXP(-SIMULATION!$D$4*SIMULATION!$D$17))))</f>
        <v>2.7390041108399648</v>
      </c>
      <c r="L133">
        <v>0.20840587450880696</v>
      </c>
      <c r="M133">
        <f t="shared" ca="1" si="2"/>
        <v>3.3098286578427847</v>
      </c>
      <c r="N133" s="6">
        <v>132</v>
      </c>
      <c r="O133">
        <f ca="1">$M$3277</f>
        <v>0.78057536385011816</v>
      </c>
      <c r="P133">
        <f ca="1">$M$3278</f>
        <v>2.4797186266238209</v>
      </c>
      <c r="Q133">
        <f ca="1">$M$3279</f>
        <v>1.7572401702615135</v>
      </c>
      <c r="R133">
        <f ca="1">$M$3280</f>
        <v>2.8317540558350589</v>
      </c>
      <c r="S133">
        <f ca="1">$M$3281</f>
        <v>2.919544298091473</v>
      </c>
      <c r="T133">
        <f ca="1">$M$3282</f>
        <v>2.7052100855419918</v>
      </c>
      <c r="U133">
        <f ca="1">$M$3283</f>
        <v>3.5406117341994192</v>
      </c>
      <c r="V133">
        <f ca="1">$M$3284</f>
        <v>2.5468542124293641</v>
      </c>
      <c r="W133">
        <f ca="1">$M$3285</f>
        <v>3.221264747362464</v>
      </c>
      <c r="X133">
        <f ca="1">$M$3286</f>
        <v>2.1858581222108562</v>
      </c>
      <c r="Y133">
        <f ca="1">$M$3287</f>
        <v>2.2463731253381409</v>
      </c>
      <c r="Z133">
        <f ca="1">$M$3288</f>
        <v>2.1686334396381661</v>
      </c>
      <c r="AA133">
        <f ca="1">$M$3289</f>
        <v>3.0289443569358165</v>
      </c>
      <c r="AB133">
        <f ca="1">$M$3290</f>
        <v>3.1528448067199504</v>
      </c>
      <c r="AC133">
        <f ca="1">$M$3291</f>
        <v>1.8273250665350327</v>
      </c>
      <c r="AD133">
        <f ca="1">$M$3292</f>
        <v>1.4625056739401388</v>
      </c>
      <c r="AE133">
        <f ca="1">$M$3293</f>
        <v>2.3376715510772383</v>
      </c>
      <c r="AF133">
        <f ca="1">$M$3294</f>
        <v>2.0037048570556206</v>
      </c>
      <c r="AG133">
        <f ca="1">$M$3295</f>
        <v>1.1274585660129741</v>
      </c>
      <c r="AH133">
        <f ca="1">$M$3296</f>
        <v>1.8260608052114675</v>
      </c>
      <c r="AI133">
        <f ca="1">$M$3297</f>
        <v>1.512347455901053</v>
      </c>
      <c r="AJ133">
        <f ca="1">$M$3298</f>
        <v>0.85739514460257027</v>
      </c>
      <c r="AK133">
        <f ca="1">$M$3299</f>
        <v>1.36682818443069</v>
      </c>
      <c r="AL133">
        <f ca="1">$M$3300</f>
        <v>0.84430940406447941</v>
      </c>
      <c r="AM133">
        <f ca="1">$M$3301</f>
        <v>0.73152111299438827</v>
      </c>
    </row>
    <row r="134" spans="1:39" x14ac:dyDescent="0.25">
      <c r="A134" s="9"/>
      <c r="H134" s="9"/>
      <c r="J134">
        <v>7</v>
      </c>
      <c r="K134">
        <f ca="1">SIMULATION!$D$3*SIMULATION!$D$17/$H127/(SIMULATION!$D$17-$I127)*(((EXP(-$I127*$J134))/(1-EXP(-SIMULATION!$D$4*$I127)))-(EXP(-SIMULATION!$D$17*$J134)/(1-EXP(-SIMULATION!$D$4*SIMULATION!$D$17))))</f>
        <v>2.6362507040874306</v>
      </c>
      <c r="L134">
        <v>-0.37110750546531618</v>
      </c>
      <c r="M134">
        <f t="shared" ca="1" si="2"/>
        <v>1.657918281512361</v>
      </c>
      <c r="N134" s="6">
        <v>133</v>
      </c>
      <c r="O134">
        <f ca="1">$M$3302</f>
        <v>0.67917539678682093</v>
      </c>
      <c r="P134">
        <f ca="1">$M$3303</f>
        <v>2.1894659042224318</v>
      </c>
      <c r="Q134">
        <f ca="1">$M$3304</f>
        <v>2.5325609630311856</v>
      </c>
      <c r="R134">
        <f ca="1">$M$3305</f>
        <v>3.1961301082318241</v>
      </c>
      <c r="S134">
        <f ca="1">$M$3306</f>
        <v>3.1454338981688812</v>
      </c>
      <c r="T134">
        <f ca="1">$M$3307</f>
        <v>3.2618923641336748</v>
      </c>
      <c r="U134">
        <f ca="1">$M$3308</f>
        <v>2.1326896747955311</v>
      </c>
      <c r="V134">
        <f ca="1">$M$3309</f>
        <v>2.5408346342169112</v>
      </c>
      <c r="W134">
        <f ca="1">$M$3310</f>
        <v>2.9503200327328414</v>
      </c>
      <c r="X134">
        <f ca="1">$M$3311</f>
        <v>2.3754330907272663</v>
      </c>
      <c r="Y134">
        <f ca="1">$M$3312</f>
        <v>0.90075714032224519</v>
      </c>
      <c r="Z134">
        <f ca="1">$M$3313</f>
        <v>1.0538436061265812</v>
      </c>
      <c r="AA134">
        <f ca="1">$M$3314</f>
        <v>3.0377199838928188</v>
      </c>
      <c r="AB134">
        <f ca="1">$M$3315</f>
        <v>3.1728388966203367</v>
      </c>
      <c r="AC134">
        <f ca="1">$M$3316</f>
        <v>2.2182012902788095</v>
      </c>
      <c r="AD134">
        <f ca="1">$M$3317</f>
        <v>2.9197287735211117</v>
      </c>
      <c r="AE134">
        <f ca="1">$M$3318</f>
        <v>1.1093181299370711</v>
      </c>
      <c r="AF134">
        <f ca="1">$M$3319</f>
        <v>1.5704627358145959</v>
      </c>
      <c r="AG134">
        <f ca="1">$M$3320</f>
        <v>3.2895076031738606</v>
      </c>
      <c r="AH134">
        <f ca="1">$M$3321</f>
        <v>1.7393005675791198</v>
      </c>
      <c r="AI134">
        <f ca="1">$M$3322</f>
        <v>2.2253920355406169</v>
      </c>
      <c r="AJ134">
        <f ca="1">$M$3323</f>
        <v>1.6339376736999141</v>
      </c>
      <c r="AK134">
        <f ca="1">$M$3324</f>
        <v>1.677309636019322</v>
      </c>
      <c r="AL134">
        <f ca="1">$M$3325</f>
        <v>2.4802421563955903</v>
      </c>
      <c r="AM134">
        <f ca="1">$M$3326</f>
        <v>2.0636519553553088</v>
      </c>
    </row>
    <row r="135" spans="1:39" x14ac:dyDescent="0.25">
      <c r="A135" s="9"/>
      <c r="H135" s="9"/>
      <c r="J135">
        <v>8</v>
      </c>
      <c r="K135">
        <f ca="1">SIMULATION!$D$3*SIMULATION!$D$17/$H127/(SIMULATION!$D$17-$I127)*(((EXP(-$I127*$J135))/(1-EXP(-SIMULATION!$D$4*$I127)))-(EXP(-SIMULATION!$D$17*$J135)/(1-EXP(-SIMULATION!$D$4*SIMULATION!$D$17))))</f>
        <v>2.5141936955051181</v>
      </c>
      <c r="L135">
        <v>0.18017159468792063</v>
      </c>
      <c r="M135">
        <f t="shared" ca="1" si="2"/>
        <v>2.9671799829785912</v>
      </c>
      <c r="N135" s="6">
        <v>134</v>
      </c>
      <c r="O135">
        <f ca="1">$M$3327</f>
        <v>5.0273624491690487</v>
      </c>
      <c r="P135">
        <f ca="1">$M$3328</f>
        <v>3.4955395484349601</v>
      </c>
      <c r="Q135">
        <f ca="1">$M$3329</f>
        <v>4.7830351587228614</v>
      </c>
      <c r="R135">
        <f ca="1">$M$3330</f>
        <v>5.9468069620277859</v>
      </c>
      <c r="S135">
        <f ca="1">$M$3331</f>
        <v>5.7840334982651163</v>
      </c>
      <c r="T135">
        <f ca="1">$M$3332</f>
        <v>6.1192352941711885</v>
      </c>
      <c r="U135">
        <f ca="1">$M$3333</f>
        <v>3.9652642767735244</v>
      </c>
      <c r="V135">
        <f ca="1">$M$3334</f>
        <v>7.1221195485047781</v>
      </c>
      <c r="W135">
        <f ca="1">$M$3335</f>
        <v>3.3213987965290532</v>
      </c>
      <c r="X135">
        <f ca="1">$M$3336</f>
        <v>4.1808654160150693</v>
      </c>
      <c r="Y135">
        <f ca="1">$M$3337</f>
        <v>4.8522721269808802</v>
      </c>
      <c r="Z135">
        <f ca="1">$M$3338</f>
        <v>5.4714826117118927</v>
      </c>
      <c r="AA135">
        <f ca="1">$M$3339</f>
        <v>5.0503698664272783</v>
      </c>
      <c r="AB135">
        <f ca="1">$M$3340</f>
        <v>6.4063903433992326</v>
      </c>
      <c r="AC135">
        <f ca="1">$M$3341</f>
        <v>5.5464926386374831</v>
      </c>
      <c r="AD135">
        <f ca="1">$M$3342</f>
        <v>2.0073898689409515</v>
      </c>
      <c r="AE135">
        <f ca="1">$M$3343</f>
        <v>5.6543223413205324</v>
      </c>
      <c r="AF135">
        <f ca="1">$M$3344</f>
        <v>3.822905922682994</v>
      </c>
      <c r="AG135">
        <f ca="1">$M$3345</f>
        <v>3.4288435049248731</v>
      </c>
      <c r="AH135">
        <f ca="1">$M$3346</f>
        <v>3.6067128626937275</v>
      </c>
      <c r="AI135">
        <f ca="1">$M$3347</f>
        <v>5.7093654629181749</v>
      </c>
      <c r="AJ135">
        <f ca="1">$M$3348</f>
        <v>6.21874071829847</v>
      </c>
      <c r="AK135">
        <f ca="1">$M$3349</f>
        <v>4.4994613257141207</v>
      </c>
      <c r="AL135">
        <f ca="1">$M$3350</f>
        <v>5.2746985312395012</v>
      </c>
      <c r="AM135">
        <f ca="1">$M$3351</f>
        <v>4.1356608263179551</v>
      </c>
    </row>
    <row r="136" spans="1:39" x14ac:dyDescent="0.25">
      <c r="A136" s="9"/>
      <c r="H136" s="9"/>
      <c r="J136">
        <v>9</v>
      </c>
      <c r="K136">
        <f ca="1">SIMULATION!$D$3*SIMULATION!$D$17/$H127/(SIMULATION!$D$17-$I127)*(((EXP(-$I127*$J136))/(1-EXP(-SIMULATION!$D$4*$I127)))-(EXP(-SIMULATION!$D$17*$J136)/(1-EXP(-SIMULATION!$D$4*SIMULATION!$D$17))))</f>
        <v>2.383352701692075</v>
      </c>
      <c r="L136">
        <v>0.40844273235460549</v>
      </c>
      <c r="M136">
        <f t="shared" ca="1" si="2"/>
        <v>3.3568157913359169</v>
      </c>
      <c r="N136" s="6">
        <v>135</v>
      </c>
      <c r="O136">
        <f ca="1">$M$3352</f>
        <v>3.0962920869378099</v>
      </c>
      <c r="P136">
        <f ca="1">$M$3353</f>
        <v>1.6056871240108934</v>
      </c>
      <c r="Q136">
        <f ca="1">$M$3354</f>
        <v>2.1595102511570707</v>
      </c>
      <c r="R136">
        <f ca="1">$M$3355</f>
        <v>4.6963101510847407</v>
      </c>
      <c r="S136">
        <f ca="1">$M$3356</f>
        <v>3.645916401528067</v>
      </c>
      <c r="T136">
        <f ca="1">$M$3357</f>
        <v>4.9111175824258346</v>
      </c>
      <c r="U136">
        <f ca="1">$M$3358</f>
        <v>4.0945516346021034</v>
      </c>
      <c r="V136">
        <f ca="1">$M$3359</f>
        <v>3.2994663316794379</v>
      </c>
      <c r="W136">
        <f ca="1">$M$3360</f>
        <v>3.4242187441947518</v>
      </c>
      <c r="X136">
        <f ca="1">$M$3361</f>
        <v>4.6674389978555242</v>
      </c>
      <c r="Y136">
        <f ca="1">$M$3362</f>
        <v>2.9236025962056487</v>
      </c>
      <c r="Z136">
        <f ca="1">$M$3363</f>
        <v>3.6548083315635855</v>
      </c>
      <c r="AA136">
        <f ca="1">$M$3364</f>
        <v>2.6917735421959068</v>
      </c>
      <c r="AB136">
        <f ca="1">$M$3365</f>
        <v>5.139579923107509</v>
      </c>
      <c r="AC136">
        <f ca="1">$M$3366</f>
        <v>4.4181309291564776</v>
      </c>
      <c r="AD136">
        <f ca="1">$M$3367</f>
        <v>3.2384545322186171</v>
      </c>
      <c r="AE136">
        <f ca="1">$M$3368</f>
        <v>4.7172948870205413</v>
      </c>
      <c r="AF136">
        <f ca="1">$M$3369</f>
        <v>1.6425656408694387</v>
      </c>
      <c r="AG136">
        <f ca="1">$M$3370</f>
        <v>3.7006094539323207</v>
      </c>
      <c r="AH136">
        <f ca="1">$M$3371</f>
        <v>3.2286874945719441</v>
      </c>
      <c r="AI136">
        <f ca="1">$M$3372</f>
        <v>2.6821874838832396</v>
      </c>
      <c r="AJ136">
        <f ca="1">$M$3373</f>
        <v>3.20077218251028</v>
      </c>
      <c r="AK136">
        <f ca="1">$M$3374</f>
        <v>3.1861917485928979</v>
      </c>
      <c r="AL136">
        <f ca="1">$M$3375</f>
        <v>3.755543350656561</v>
      </c>
      <c r="AM136">
        <f ca="1">$M$3376</f>
        <v>2.6372718725306941</v>
      </c>
    </row>
    <row r="137" spans="1:39" x14ac:dyDescent="0.25">
      <c r="A137" s="9"/>
      <c r="H137" s="9"/>
      <c r="J137">
        <v>10</v>
      </c>
      <c r="K137">
        <f ca="1">SIMULATION!$D$3*SIMULATION!$D$17/$H127/(SIMULATION!$D$17-$I127)*(((EXP(-$I127*$J137))/(1-EXP(-SIMULATION!$D$4*$I127)))-(EXP(-SIMULATION!$D$17*$J137)/(1-EXP(-SIMULATION!$D$4*SIMULATION!$D$17))))</f>
        <v>2.2502401451741889</v>
      </c>
      <c r="L137">
        <v>-0.34658159971589392</v>
      </c>
      <c r="M137">
        <f t="shared" ca="1" si="2"/>
        <v>1.4703483159147932</v>
      </c>
      <c r="N137" s="6">
        <v>136</v>
      </c>
      <c r="O137">
        <f ca="1">$M$3377</f>
        <v>1.0112534818404082</v>
      </c>
      <c r="P137">
        <f ca="1">$M$3378</f>
        <v>1.3824412449999317</v>
      </c>
      <c r="Q137">
        <f ca="1">$M$3379</f>
        <v>2.8762880762390912</v>
      </c>
      <c r="R137">
        <f ca="1">$M$3380</f>
        <v>3.3257679900216885</v>
      </c>
      <c r="S137">
        <f ca="1">$M$3381</f>
        <v>4.7224785769866067</v>
      </c>
      <c r="T137">
        <f ca="1">$M$3382</f>
        <v>3.6799555464294142</v>
      </c>
      <c r="U137">
        <f ca="1">$M$3383</f>
        <v>3.6734824158108164</v>
      </c>
      <c r="V137">
        <f ca="1">$M$3384</f>
        <v>3.5801933015861325</v>
      </c>
      <c r="W137">
        <f ca="1">$M$3385</f>
        <v>3.2098295309501674</v>
      </c>
      <c r="X137">
        <f ca="1">$M$3386</f>
        <v>2.8806170676388079</v>
      </c>
      <c r="Y137">
        <f ca="1">$M$3387</f>
        <v>2.8446928688167983</v>
      </c>
      <c r="Z137">
        <f ca="1">$M$3388</f>
        <v>3.4226286992401498</v>
      </c>
      <c r="AA137">
        <f ca="1">$M$3389</f>
        <v>2.5150744433743473</v>
      </c>
      <c r="AB137">
        <f ca="1">$M$3390</f>
        <v>1.0557132222304582</v>
      </c>
      <c r="AC137">
        <f ca="1">$M$3391</f>
        <v>2.9268969645728951</v>
      </c>
      <c r="AD137">
        <f ca="1">$M$3392</f>
        <v>1.6271019840161358</v>
      </c>
      <c r="AE137">
        <f ca="1">$M$3393</f>
        <v>2.1516765925446597</v>
      </c>
      <c r="AF137">
        <f ca="1">$M$3394</f>
        <v>1.7449114603728673</v>
      </c>
      <c r="AG137">
        <f ca="1">$M$3395</f>
        <v>1.5765147474454206</v>
      </c>
      <c r="AH137">
        <f ca="1">$M$3396</f>
        <v>1.7285424231567628</v>
      </c>
      <c r="AI137">
        <f ca="1">$M$3397</f>
        <v>0.75649247708887257</v>
      </c>
      <c r="AJ137">
        <f ca="1">$M$3398</f>
        <v>1.3176034317018941</v>
      </c>
      <c r="AK137">
        <f ca="1">$M$3399</f>
        <v>1.2520539703257856</v>
      </c>
      <c r="AL137">
        <f ca="1">$M$3400</f>
        <v>0.87020597406577349</v>
      </c>
      <c r="AM137">
        <f ca="1">$M$3401</f>
        <v>0.99685408773661055</v>
      </c>
    </row>
    <row r="138" spans="1:39" x14ac:dyDescent="0.25">
      <c r="A138" s="9"/>
      <c r="H138" s="9"/>
      <c r="J138">
        <v>11</v>
      </c>
      <c r="K138">
        <f ca="1">SIMULATION!$D$3*SIMULATION!$D$17/$H127/(SIMULATION!$D$17-$I127)*(((EXP(-$I127*$J138))/(1-EXP(-SIMULATION!$D$4*$I127)))-(EXP(-SIMULATION!$D$17*$J138)/(1-EXP(-SIMULATION!$D$4*SIMULATION!$D$17))))</f>
        <v>2.1188151389805028</v>
      </c>
      <c r="L138">
        <v>0.24628283737203066</v>
      </c>
      <c r="M138">
        <f t="shared" ca="1" si="2"/>
        <v>2.6406429432754348</v>
      </c>
      <c r="N138" s="6">
        <v>137</v>
      </c>
      <c r="O138">
        <f ca="1">$M$3402</f>
        <v>1.8420561198659651</v>
      </c>
      <c r="P138">
        <f ca="1">$M$3403</f>
        <v>1.2847817625702256</v>
      </c>
      <c r="Q138">
        <f ca="1">$M$3404</f>
        <v>1.2892588380675378</v>
      </c>
      <c r="R138">
        <f ca="1">$M$3405</f>
        <v>3.0450742615034003</v>
      </c>
      <c r="S138">
        <f ca="1">$M$3406</f>
        <v>2.4974385606897607</v>
      </c>
      <c r="T138">
        <f ca="1">$M$3407</f>
        <v>2.9359788314882409</v>
      </c>
      <c r="U138">
        <f ca="1">$M$3408</f>
        <v>2.4880872104091192</v>
      </c>
      <c r="V138">
        <f ca="1">$M$3409</f>
        <v>1.9542742353361402</v>
      </c>
      <c r="W138">
        <f ca="1">$M$3410</f>
        <v>2.422496781611589</v>
      </c>
      <c r="X138">
        <f ca="1">$M$3411</f>
        <v>1.2414212476031763</v>
      </c>
      <c r="Y138">
        <f ca="1">$M$3412</f>
        <v>2.1899091165239324</v>
      </c>
      <c r="Z138">
        <f ca="1">$M$3413</f>
        <v>2.3199074163311919</v>
      </c>
      <c r="AA138">
        <f ca="1">$M$3414</f>
        <v>2.9789912560390515</v>
      </c>
      <c r="AB138">
        <f ca="1">$M$3415</f>
        <v>2.1414235188379935</v>
      </c>
      <c r="AC138">
        <f ca="1">$M$3416</f>
        <v>2.4011937218631041</v>
      </c>
      <c r="AD138">
        <f ca="1">$M$3417</f>
        <v>1.5365065947757179</v>
      </c>
      <c r="AE138">
        <f ca="1">$M$3418</f>
        <v>1.393065726464475</v>
      </c>
      <c r="AF138">
        <f ca="1">$M$3419</f>
        <v>1.4701070630695934</v>
      </c>
      <c r="AG138">
        <f ca="1">$M$3420</f>
        <v>1.6519492069339885</v>
      </c>
      <c r="AH138">
        <f ca="1">$M$3421</f>
        <v>1.1167981613767055</v>
      </c>
      <c r="AI138">
        <f ca="1">$M$3422</f>
        <v>1.0772843943799082</v>
      </c>
      <c r="AJ138">
        <f ca="1">$M$3423</f>
        <v>2.2404810456820399</v>
      </c>
      <c r="AK138">
        <f ca="1">$M$3424</f>
        <v>1.0553627915594148</v>
      </c>
      <c r="AL138">
        <f ca="1">$M$3425</f>
        <v>1.9966717438728079</v>
      </c>
      <c r="AM138">
        <f ca="1">$M$3426</f>
        <v>1.0428647303431948</v>
      </c>
    </row>
    <row r="139" spans="1:39" x14ac:dyDescent="0.25">
      <c r="A139" s="9"/>
      <c r="H139" s="9"/>
      <c r="J139">
        <v>12</v>
      </c>
      <c r="K139">
        <f ca="1">SIMULATION!$D$3*SIMULATION!$D$17/$H127/(SIMULATION!$D$17-$I127)*(((EXP(-$I127*$J139))/(1-EXP(-SIMULATION!$D$4*$I127)))-(EXP(-SIMULATION!$D$17*$J139)/(1-EXP(-SIMULATION!$D$4*SIMULATION!$D$17))))</f>
        <v>1.9914142398316905</v>
      </c>
      <c r="L139">
        <v>0.12977879302088183</v>
      </c>
      <c r="M139">
        <f t="shared" ca="1" si="2"/>
        <v>2.2498575762816442</v>
      </c>
      <c r="N139" s="6">
        <v>138</v>
      </c>
      <c r="O139">
        <f ca="1">$M$3427</f>
        <v>1.6351039724220873</v>
      </c>
      <c r="P139">
        <f ca="1">$M$3428</f>
        <v>1.5920101502587023</v>
      </c>
      <c r="Q139">
        <f ca="1">$M$3429</f>
        <v>2.8510715730305276</v>
      </c>
      <c r="R139">
        <f ca="1">$M$3430</f>
        <v>3.8135394320869378</v>
      </c>
      <c r="S139">
        <f ca="1">$M$3431</f>
        <v>3.4768940161647772</v>
      </c>
      <c r="T139">
        <f ca="1">$M$3432</f>
        <v>2.6251398640639447</v>
      </c>
      <c r="U139">
        <f ca="1">$M$3433</f>
        <v>2.649830654851995</v>
      </c>
      <c r="V139">
        <f ca="1">$M$3434</f>
        <v>3.020928990240535</v>
      </c>
      <c r="W139">
        <f ca="1">$M$3435</f>
        <v>1.5248776324420417</v>
      </c>
      <c r="X139">
        <f ca="1">$M$3436</f>
        <v>3.0300899989170178</v>
      </c>
      <c r="Y139">
        <f ca="1">$M$3437</f>
        <v>2.2905396886940572</v>
      </c>
      <c r="Z139">
        <f ca="1">$M$3438</f>
        <v>2.182348018545571</v>
      </c>
      <c r="AA139">
        <f ca="1">$M$3439</f>
        <v>2.5011036025031643</v>
      </c>
      <c r="AB139">
        <f ca="1">$M$3440</f>
        <v>2.3896375687917994</v>
      </c>
      <c r="AC139">
        <f ca="1">$M$3441</f>
        <v>0.95182254522553034</v>
      </c>
      <c r="AD139">
        <f ca="1">$M$3442</f>
        <v>0.74958829909690572</v>
      </c>
      <c r="AE139">
        <f ca="1">$M$3443</f>
        <v>2.4344271136159699</v>
      </c>
      <c r="AF139">
        <f ca="1">$M$3444</f>
        <v>2.3198556635492706</v>
      </c>
      <c r="AG139">
        <f ca="1">$M$3445</f>
        <v>2.4350017791334473</v>
      </c>
      <c r="AH139">
        <f ca="1">$M$3446</f>
        <v>0.50447489425630665</v>
      </c>
      <c r="AI139">
        <f ca="1">$M$3447</f>
        <v>2.2677994049431605</v>
      </c>
      <c r="AJ139">
        <f ca="1">$M$3448</f>
        <v>1.6896984542001159</v>
      </c>
      <c r="AK139">
        <f ca="1">$M$3449</f>
        <v>2.0660139295037889</v>
      </c>
      <c r="AL139">
        <f ca="1">$M$3450</f>
        <v>1.9391447392775134</v>
      </c>
      <c r="AM139">
        <f ca="1">$M$3451</f>
        <v>2.0170375135818719</v>
      </c>
    </row>
    <row r="140" spans="1:39" x14ac:dyDescent="0.25">
      <c r="A140" s="9"/>
      <c r="H140" s="9"/>
      <c r="J140">
        <v>13</v>
      </c>
      <c r="K140">
        <f ca="1">SIMULATION!$D$3*SIMULATION!$D$17/$H127/(SIMULATION!$D$17-$I127)*(((EXP(-$I127*$J140))/(1-EXP(-SIMULATION!$D$4*$I127)))-(EXP(-SIMULATION!$D$17*$J140)/(1-EXP(-SIMULATION!$D$4*SIMULATION!$D$17))))</f>
        <v>1.8693470254557092</v>
      </c>
      <c r="L140">
        <v>-0.5310976381593413</v>
      </c>
      <c r="M140">
        <f t="shared" ca="1" si="2"/>
        <v>0.87654123533599193</v>
      </c>
      <c r="N140" s="6">
        <v>139</v>
      </c>
      <c r="O140">
        <f ca="1">$M$3452</f>
        <v>1.5185132374904509</v>
      </c>
      <c r="P140">
        <f ca="1">$M$3453</f>
        <v>2.7993812014742159</v>
      </c>
      <c r="Q140">
        <f ca="1">$M$3454</f>
        <v>3.8598391987933658</v>
      </c>
      <c r="R140">
        <f ca="1">$M$3455</f>
        <v>4.2055017308126379</v>
      </c>
      <c r="S140">
        <f ca="1">$M$3456</f>
        <v>2.8756551292183405</v>
      </c>
      <c r="T140">
        <f ca="1">$M$3457</f>
        <v>5.5511396795201495</v>
      </c>
      <c r="U140">
        <f ca="1">$M$3458</f>
        <v>4.1010973881151251</v>
      </c>
      <c r="V140">
        <f ca="1">$M$3459</f>
        <v>3.6555528287814982</v>
      </c>
      <c r="W140">
        <f ca="1">$M$3460</f>
        <v>2.5046889189627035</v>
      </c>
      <c r="X140">
        <f ca="1">$M$3461</f>
        <v>4.0059787671530547</v>
      </c>
      <c r="Y140">
        <f ca="1">$M$3462</f>
        <v>4.2416645516314206</v>
      </c>
      <c r="Z140">
        <f ca="1">$M$3463</f>
        <v>2.7020172538569334</v>
      </c>
      <c r="AA140">
        <f ca="1">$M$3464</f>
        <v>2.9038225749170383</v>
      </c>
      <c r="AB140">
        <f ca="1">$M$3465</f>
        <v>2.4337280754002171</v>
      </c>
      <c r="AC140">
        <f ca="1">$M$3466</f>
        <v>2.1599521074253345</v>
      </c>
      <c r="AD140">
        <f ca="1">$M$3467</f>
        <v>1.7535864381440356</v>
      </c>
      <c r="AE140">
        <f ca="1">$M$3468</f>
        <v>3.074154503634106</v>
      </c>
      <c r="AF140">
        <f ca="1">$M$3469</f>
        <v>1.7116984397923964</v>
      </c>
      <c r="AG140">
        <f ca="1">$M$3470</f>
        <v>1.3284523221971718</v>
      </c>
      <c r="AH140">
        <f ca="1">$M$3471</f>
        <v>2.047686267227256</v>
      </c>
      <c r="AI140">
        <f ca="1">$M$3472</f>
        <v>2.0331913267841939</v>
      </c>
      <c r="AJ140">
        <f ca="1">$M$3473</f>
        <v>1.4003462081864766</v>
      </c>
      <c r="AK140">
        <f ca="1">$M$3474</f>
        <v>0.54020344918037966</v>
      </c>
      <c r="AL140">
        <f ca="1">$M$3475</f>
        <v>0.99349496351069844</v>
      </c>
      <c r="AM140">
        <f ca="1">$M$3476</f>
        <v>1.6080101090921382</v>
      </c>
    </row>
    <row r="141" spans="1:39" x14ac:dyDescent="0.25">
      <c r="A141" s="9"/>
      <c r="H141" s="9"/>
      <c r="J141">
        <v>14</v>
      </c>
      <c r="K141">
        <f ca="1">SIMULATION!$D$3*SIMULATION!$D$17/$H127/(SIMULATION!$D$17-$I127)*(((EXP(-$I127*$J141))/(1-EXP(-SIMULATION!$D$4*$I127)))-(EXP(-SIMULATION!$D$17*$J141)/(1-EXP(-SIMULATION!$D$4*SIMULATION!$D$17))))</f>
        <v>1.7532769386964728</v>
      </c>
      <c r="L141">
        <v>-0.11541693191280322</v>
      </c>
      <c r="M141">
        <f t="shared" ca="1" si="2"/>
        <v>1.5509190936386539</v>
      </c>
      <c r="N141" s="6">
        <v>140</v>
      </c>
      <c r="O141">
        <f ca="1">$M$3477</f>
        <v>1.7272546070542327</v>
      </c>
      <c r="P141">
        <f ca="1">$M$3478</f>
        <v>2.049063016927485</v>
      </c>
      <c r="Q141">
        <f ca="1">$M$3479</f>
        <v>2.1619543924366837</v>
      </c>
      <c r="R141">
        <f ca="1">$M$3480</f>
        <v>2.4815461999966213</v>
      </c>
      <c r="S141">
        <f ca="1">$M$3481</f>
        <v>2.4044286167108586</v>
      </c>
      <c r="T141">
        <f ca="1">$M$3482</f>
        <v>2.1785200260744531</v>
      </c>
      <c r="U141">
        <f ca="1">$M$3483</f>
        <v>1.0604306762713476</v>
      </c>
      <c r="V141">
        <f ca="1">$M$3484</f>
        <v>2.2695406295950518</v>
      </c>
      <c r="W141">
        <f ca="1">$M$3485</f>
        <v>1.2815335321340715</v>
      </c>
      <c r="X141">
        <f ca="1">$M$3486</f>
        <v>2.4421487264911113</v>
      </c>
      <c r="Y141">
        <f ca="1">$M$3487</f>
        <v>1.9187750926833933</v>
      </c>
      <c r="Z141">
        <f ca="1">$M$3488</f>
        <v>2.0216463733931365</v>
      </c>
      <c r="AA141">
        <f ca="1">$M$3489</f>
        <v>1.7241761807169844</v>
      </c>
      <c r="AB141">
        <f ca="1">$M$3490</f>
        <v>1.6364007000417249</v>
      </c>
      <c r="AC141">
        <f ca="1">$M$3491</f>
        <v>1.4151556003406194</v>
      </c>
      <c r="AD141">
        <f ca="1">$M$3492</f>
        <v>1.7311192017612911</v>
      </c>
      <c r="AE141">
        <f ca="1">$M$3493</f>
        <v>1.8665066886035253</v>
      </c>
      <c r="AF141">
        <f ca="1">$M$3494</f>
        <v>1.7304613158642266</v>
      </c>
      <c r="AG141">
        <f ca="1">$M$3495</f>
        <v>2.0414786777138052</v>
      </c>
      <c r="AH141">
        <f ca="1">$M$3496</f>
        <v>0.93042849470385147</v>
      </c>
      <c r="AI141">
        <f ca="1">$M$3497</f>
        <v>1.0768374304459596</v>
      </c>
      <c r="AJ141">
        <f ca="1">$M$3498</f>
        <v>1.7189765423743337</v>
      </c>
      <c r="AK141">
        <f ca="1">$M$3499</f>
        <v>1.5078220089286773</v>
      </c>
      <c r="AL141">
        <f ca="1">$M$3500</f>
        <v>1.589030988453237</v>
      </c>
      <c r="AM141">
        <f ca="1">$M$3501</f>
        <v>1.9035637246627977</v>
      </c>
    </row>
    <row r="142" spans="1:39" x14ac:dyDescent="0.25">
      <c r="A142" s="9"/>
      <c r="H142" s="9"/>
      <c r="J142">
        <v>15</v>
      </c>
      <c r="K142">
        <f ca="1">SIMULATION!$D$3*SIMULATION!$D$17/$H127/(SIMULATION!$D$17-$I127)*(((EXP(-$I127*$J142))/(1-EXP(-SIMULATION!$D$4*$I127)))-(EXP(-SIMULATION!$D$17*$J142)/(1-EXP(-SIMULATION!$D$4*SIMULATION!$D$17))))</f>
        <v>1.6434645774504895</v>
      </c>
      <c r="L142">
        <v>0.23075795027330406</v>
      </c>
      <c r="M142">
        <f t="shared" ca="1" si="2"/>
        <v>2.0227070946897463</v>
      </c>
      <c r="N142" s="6">
        <v>141</v>
      </c>
      <c r="O142">
        <f ca="1">$M$3502</f>
        <v>3.0593773427892406</v>
      </c>
      <c r="P142">
        <f ca="1">$M$3503</f>
        <v>2.8949388598147792</v>
      </c>
      <c r="Q142">
        <f ca="1">$M$3504</f>
        <v>2.9609360867718304</v>
      </c>
      <c r="R142">
        <f ca="1">$M$3505</f>
        <v>4.2269665082527608</v>
      </c>
      <c r="S142">
        <f ca="1">$M$3506</f>
        <v>4.2794174173830593</v>
      </c>
      <c r="T142">
        <f ca="1">$M$3507</f>
        <v>2.4741001633144193</v>
      </c>
      <c r="U142">
        <f ca="1">$M$3508</f>
        <v>3.3211474945832418</v>
      </c>
      <c r="V142">
        <f ca="1">$M$3509</f>
        <v>1.4473370535012724</v>
      </c>
      <c r="W142">
        <f ca="1">$M$3510</f>
        <v>3.7318873160402299</v>
      </c>
      <c r="X142">
        <f ca="1">$M$3511</f>
        <v>2.4382248276742211</v>
      </c>
      <c r="Y142">
        <f ca="1">$M$3512</f>
        <v>3.8760975604551602</v>
      </c>
      <c r="Z142">
        <f ca="1">$M$3513</f>
        <v>2.862489268210914</v>
      </c>
      <c r="AA142">
        <f ca="1">$M$3514</f>
        <v>4.1126331573998254</v>
      </c>
      <c r="AB142">
        <f ca="1">$M$3515</f>
        <v>3.055818379961742</v>
      </c>
      <c r="AC142">
        <f ca="1">$M$3516</f>
        <v>2.8044875722232696</v>
      </c>
      <c r="AD142">
        <f ca="1">$M$3517</f>
        <v>2.7574293550233016</v>
      </c>
      <c r="AE142">
        <f ca="1">$M$3518</f>
        <v>1.7961928364395916</v>
      </c>
      <c r="AF142">
        <f ca="1">$M$3519</f>
        <v>2.5041324234624724</v>
      </c>
      <c r="AG142">
        <f ca="1">$M$3520</f>
        <v>2.2606416999057881</v>
      </c>
      <c r="AH142">
        <f ca="1">$M$3521</f>
        <v>2.7325101618902492</v>
      </c>
      <c r="AI142">
        <f ca="1">$M$3522</f>
        <v>2.5836998924176466</v>
      </c>
      <c r="AJ142">
        <f ca="1">$M$3523</f>
        <v>2.0867324111052867</v>
      </c>
      <c r="AK142">
        <f ca="1">$M$3524</f>
        <v>2.4537088086709558</v>
      </c>
      <c r="AL142">
        <f ca="1">$M$3525</f>
        <v>3.1029550703678241</v>
      </c>
      <c r="AM142">
        <f ca="1">$M$3526</f>
        <v>2.1859044147788396</v>
      </c>
    </row>
    <row r="143" spans="1:39" x14ac:dyDescent="0.25">
      <c r="A143" s="9"/>
      <c r="H143" s="9"/>
      <c r="J143">
        <v>16</v>
      </c>
      <c r="K143">
        <f ca="1">SIMULATION!$D$3*SIMULATION!$D$17/$H127/(SIMULATION!$D$17-$I127)*(((EXP(-$I127*$J143))/(1-EXP(-SIMULATION!$D$4*$I127)))-(EXP(-SIMULATION!$D$17*$J143)/(1-EXP(-SIMULATION!$D$4*SIMULATION!$D$17))))</f>
        <v>1.5399228853079714</v>
      </c>
      <c r="L143">
        <v>0.39297922271797525</v>
      </c>
      <c r="M143">
        <f t="shared" ca="1" si="2"/>
        <v>2.1450805838219194</v>
      </c>
      <c r="N143" s="6">
        <v>142</v>
      </c>
      <c r="O143">
        <f ca="1">$M$3527</f>
        <v>1.2618725650244482</v>
      </c>
      <c r="P143">
        <f ca="1">$M$3528</f>
        <v>2.9152561091013927</v>
      </c>
      <c r="Q143">
        <f ca="1">$M$3529</f>
        <v>4.034496323738912</v>
      </c>
      <c r="R143">
        <f ca="1">$M$3530</f>
        <v>3.4965111954200152</v>
      </c>
      <c r="S143">
        <f ca="1">$M$3531</f>
        <v>3.0818236664362852</v>
      </c>
      <c r="T143">
        <f ca="1">$M$3532</f>
        <v>4.8363657905877355</v>
      </c>
      <c r="U143">
        <f ca="1">$M$3533</f>
        <v>3.8499900465983363</v>
      </c>
      <c r="V143">
        <f ca="1">$M$3534</f>
        <v>2.8822384838891413</v>
      </c>
      <c r="W143">
        <f ca="1">$M$3535</f>
        <v>2.6428298844110039</v>
      </c>
      <c r="X143">
        <f ca="1">$M$3536</f>
        <v>3.2536207910787707</v>
      </c>
      <c r="Y143">
        <f ca="1">$M$3537</f>
        <v>1.5716427537945767</v>
      </c>
      <c r="Z143">
        <f ca="1">$M$3538</f>
        <v>1.6032617165688878</v>
      </c>
      <c r="AA143">
        <f ca="1">$M$3539</f>
        <v>2.3838691976086359</v>
      </c>
      <c r="AB143">
        <f ca="1">$M$3540</f>
        <v>2.0773087138238249</v>
      </c>
      <c r="AC143">
        <f ca="1">$M$3541</f>
        <v>1.0282325891982309</v>
      </c>
      <c r="AD143">
        <f ca="1">$M$3542</f>
        <v>1.4826142018579329</v>
      </c>
      <c r="AE143">
        <f ca="1">$M$3543</f>
        <v>2.3915015474100163</v>
      </c>
      <c r="AF143">
        <f ca="1">$M$3544</f>
        <v>2.0200924441025032</v>
      </c>
      <c r="AG143">
        <f ca="1">$M$3545</f>
        <v>1.4919957098757699</v>
      </c>
      <c r="AH143">
        <f ca="1">$M$3546</f>
        <v>1.126352809964565</v>
      </c>
      <c r="AI143">
        <f ca="1">$M$3547</f>
        <v>1.0208651213939641</v>
      </c>
      <c r="AJ143">
        <f ca="1">$M$3548</f>
        <v>0.75166115773479603</v>
      </c>
      <c r="AK143">
        <f ca="1">$M$3549</f>
        <v>1.3762326500011453</v>
      </c>
      <c r="AL143">
        <f ca="1">$M$3550</f>
        <v>1.0127142731194105</v>
      </c>
      <c r="AM143">
        <f ca="1">$M$3551</f>
        <v>1.2139891685803339</v>
      </c>
    </row>
    <row r="144" spans="1:39" x14ac:dyDescent="0.25">
      <c r="A144" s="9"/>
      <c r="H144" s="9"/>
      <c r="J144">
        <v>17</v>
      </c>
      <c r="K144">
        <f ca="1">SIMULATION!$D$3*SIMULATION!$D$17/$H127/(SIMULATION!$D$17-$I127)*(((EXP(-$I127*$J144))/(1-EXP(-SIMULATION!$D$4*$I127)))-(EXP(-SIMULATION!$D$17*$J144)/(1-EXP(-SIMULATION!$D$4*SIMULATION!$D$17))))</f>
        <v>1.4425159316730958</v>
      </c>
      <c r="L144">
        <v>0.49767810878646074</v>
      </c>
      <c r="M144">
        <f t="shared" ca="1" si="2"/>
        <v>2.1604245324425015</v>
      </c>
      <c r="N144" s="6">
        <v>143</v>
      </c>
      <c r="O144">
        <f ca="1">$M$3552</f>
        <v>1.1873432841013689</v>
      </c>
      <c r="P144">
        <f ca="1">$M$3553</f>
        <v>2.1042352333436192</v>
      </c>
      <c r="Q144">
        <f ca="1">$M$3554</f>
        <v>4.0680278153416252</v>
      </c>
      <c r="R144">
        <f ca="1">$M$3555</f>
        <v>4.0572052398027054</v>
      </c>
      <c r="S144">
        <f ca="1">$M$3556</f>
        <v>2.8405814547530226</v>
      </c>
      <c r="T144">
        <f ca="1">$M$3557</f>
        <v>4.8460487003493382</v>
      </c>
      <c r="U144">
        <f ca="1">$M$3558</f>
        <v>4.2393454607573426</v>
      </c>
      <c r="V144">
        <f ca="1">$M$3559</f>
        <v>3.497684459155479</v>
      </c>
      <c r="W144">
        <f ca="1">$M$3560</f>
        <v>2.5283023687181192</v>
      </c>
      <c r="X144">
        <f ca="1">$M$3561</f>
        <v>2.7923513044063104</v>
      </c>
      <c r="Y144">
        <f ca="1">$M$3562</f>
        <v>3.4990476148176146</v>
      </c>
      <c r="Z144">
        <f ca="1">$M$3563</f>
        <v>3.4144033985605278</v>
      </c>
      <c r="AA144">
        <f ca="1">$M$3564</f>
        <v>3.5902340288332795</v>
      </c>
      <c r="AB144">
        <f ca="1">$M$3565</f>
        <v>1.6601249889608676</v>
      </c>
      <c r="AC144">
        <f ca="1">$M$3566</f>
        <v>2.2410446984939618</v>
      </c>
      <c r="AD144">
        <f ca="1">$M$3567</f>
        <v>1.6530508769276664</v>
      </c>
      <c r="AE144">
        <f ca="1">$M$3568</f>
        <v>2.0328226542826688</v>
      </c>
      <c r="AF144">
        <f ca="1">$M$3569</f>
        <v>1.6415635628936167</v>
      </c>
      <c r="AG144">
        <f ca="1">$M$3570</f>
        <v>0.69170207746934775</v>
      </c>
      <c r="AH144">
        <f ca="1">$M$3571</f>
        <v>0.98788042240003671</v>
      </c>
      <c r="AI144">
        <f ca="1">$M$3572</f>
        <v>1.199770359598306</v>
      </c>
      <c r="AJ144">
        <f ca="1">$M$3573</f>
        <v>1.4970230516477585</v>
      </c>
      <c r="AK144">
        <f ca="1">$M$3574</f>
        <v>0.76792546617178392</v>
      </c>
      <c r="AL144">
        <f ca="1">$M$3575</f>
        <v>0.65334090079815421</v>
      </c>
      <c r="AM144">
        <f ca="1">$M$3576</f>
        <v>0.60325870994284547</v>
      </c>
    </row>
    <row r="145" spans="1:39" x14ac:dyDescent="0.25">
      <c r="A145" s="9"/>
      <c r="H145" s="9"/>
      <c r="J145">
        <v>18</v>
      </c>
      <c r="K145">
        <f ca="1">SIMULATION!$D$3*SIMULATION!$D$17/$H127/(SIMULATION!$D$17-$I127)*(((EXP(-$I127*$J145))/(1-EXP(-SIMULATION!$D$4*$I127)))-(EXP(-SIMULATION!$D$17*$J145)/(1-EXP(-SIMULATION!$D$4*SIMULATION!$D$17))))</f>
        <v>1.351021585387266</v>
      </c>
      <c r="L145">
        <v>0.21739406194164582</v>
      </c>
      <c r="M145">
        <f t="shared" ca="1" si="2"/>
        <v>1.6447256556054459</v>
      </c>
      <c r="N145" s="6">
        <v>144</v>
      </c>
      <c r="O145">
        <f ca="1">$M$3577</f>
        <v>0.96068631137128857</v>
      </c>
      <c r="P145">
        <f ca="1">$M$3578</f>
        <v>1.4284337689368691</v>
      </c>
      <c r="Q145">
        <f ca="1">$M$3579</f>
        <v>1.2537215627110783</v>
      </c>
      <c r="R145">
        <f ca="1">$M$3580</f>
        <v>1.9988764256168259</v>
      </c>
      <c r="S145">
        <f ca="1">$M$3581</f>
        <v>2.5195541266819492</v>
      </c>
      <c r="T145">
        <f ca="1">$M$3582</f>
        <v>2.5654365990640273</v>
      </c>
      <c r="U145">
        <f ca="1">$M$3583</f>
        <v>2.2985648009586095</v>
      </c>
      <c r="V145">
        <f ca="1">$M$3584</f>
        <v>3.3720238203573678</v>
      </c>
      <c r="W145">
        <f ca="1">$M$3585</f>
        <v>3.2509125401469423</v>
      </c>
      <c r="X145">
        <f ca="1">$M$3586</f>
        <v>2.1750175441066566</v>
      </c>
      <c r="Y145">
        <f ca="1">$M$3587</f>
        <v>3.7375322499490116</v>
      </c>
      <c r="Z145">
        <f ca="1">$M$3588</f>
        <v>0.84689153893028846</v>
      </c>
      <c r="AA145">
        <f ca="1">$M$3589</f>
        <v>1.8134125489545747</v>
      </c>
      <c r="AB145">
        <f ca="1">$M$3590</f>
        <v>1.3816236876460286</v>
      </c>
      <c r="AC145">
        <f ca="1">$M$3591</f>
        <v>1.6207294033292861</v>
      </c>
      <c r="AD145">
        <f ca="1">$M$3592</f>
        <v>1.1577295555875342</v>
      </c>
      <c r="AE145">
        <f ca="1">$M$3593</f>
        <v>0.5058000253300512</v>
      </c>
      <c r="AF145">
        <f ca="1">$M$3594</f>
        <v>1.4119434944049718</v>
      </c>
      <c r="AG145">
        <f ca="1">$M$3595</f>
        <v>1.3453596627930033</v>
      </c>
      <c r="AH145">
        <f ca="1">$M$3596</f>
        <v>0.84748038050527386</v>
      </c>
      <c r="AI145">
        <f ca="1">$M$3597</f>
        <v>0.74063485449418853</v>
      </c>
      <c r="AJ145">
        <f ca="1">$M$3598</f>
        <v>0.84213334993236089</v>
      </c>
      <c r="AK145">
        <f ca="1">$M$3599</f>
        <v>1.0053129520826083</v>
      </c>
      <c r="AL145">
        <f ca="1">$M$3600</f>
        <v>0.76535143787448978</v>
      </c>
      <c r="AM145">
        <f ca="1">$M$3601</f>
        <v>0.77608579583197379</v>
      </c>
    </row>
    <row r="146" spans="1:39" x14ac:dyDescent="0.25">
      <c r="A146" s="9"/>
      <c r="H146" s="9"/>
      <c r="J146">
        <v>19</v>
      </c>
      <c r="K146">
        <f ca="1">SIMULATION!$D$3*SIMULATION!$D$17/$H127/(SIMULATION!$D$17-$I127)*(((EXP(-$I127*$J146))/(1-EXP(-SIMULATION!$D$4*$I127)))-(EXP(-SIMULATION!$D$17*$J146)/(1-EXP(-SIMULATION!$D$4*SIMULATION!$D$17))))</f>
        <v>1.2651710904402802</v>
      </c>
      <c r="L146">
        <v>0.40061602445002015</v>
      </c>
      <c r="M146">
        <f t="shared" ca="1" si="2"/>
        <v>1.7720189029415621</v>
      </c>
      <c r="N146" s="6">
        <v>145</v>
      </c>
      <c r="O146">
        <f ca="1">$M$3602</f>
        <v>0.51998130865397119</v>
      </c>
      <c r="P146">
        <f ca="1">$M$3603</f>
        <v>2.487839058258841</v>
      </c>
      <c r="Q146">
        <f ca="1">$M$3604</f>
        <v>3.5243364408987312</v>
      </c>
      <c r="R146">
        <f ca="1">$M$3605</f>
        <v>2.259505024414052</v>
      </c>
      <c r="S146">
        <f ca="1">$M$3606</f>
        <v>2.4034799163886498</v>
      </c>
      <c r="T146">
        <f ca="1">$M$3607</f>
        <v>4.7463959681520489</v>
      </c>
      <c r="U146">
        <f ca="1">$M$3608</f>
        <v>3.5794045843641267</v>
      </c>
      <c r="V146">
        <f ca="1">$M$3609</f>
        <v>3.1357902122680099</v>
      </c>
      <c r="W146">
        <f ca="1">$M$3610</f>
        <v>4.7038312214981355</v>
      </c>
      <c r="X146">
        <f ca="1">$M$3611</f>
        <v>3.0088299017269984</v>
      </c>
      <c r="Y146">
        <f ca="1">$M$3612</f>
        <v>2.4934295563741902</v>
      </c>
      <c r="Z146">
        <f ca="1">$M$3613</f>
        <v>3.8915897756896096</v>
      </c>
      <c r="AA146">
        <f ca="1">$M$3614</f>
        <v>1.9696050079565082</v>
      </c>
      <c r="AB146">
        <f ca="1">$M$3615</f>
        <v>2.888393861441954</v>
      </c>
      <c r="AC146">
        <f ca="1">$M$3616</f>
        <v>3.7355045497629145</v>
      </c>
      <c r="AD146">
        <f ca="1">$M$3617</f>
        <v>0.82855433635184983</v>
      </c>
      <c r="AE146">
        <f ca="1">$M$3618</f>
        <v>2.6382281399718481</v>
      </c>
      <c r="AF146">
        <f ca="1">$M$3619</f>
        <v>1.249870587815455</v>
      </c>
      <c r="AG146">
        <f ca="1">$M$3620</f>
        <v>1.8425525490595989</v>
      </c>
      <c r="AH146">
        <f ca="1">$M$3621</f>
        <v>1.8389975421258307</v>
      </c>
      <c r="AI146">
        <f ca="1">$M$3622</f>
        <v>1.8959661533335312</v>
      </c>
      <c r="AJ146">
        <f ca="1">$M$3623</f>
        <v>1.1232295284968714</v>
      </c>
      <c r="AK146">
        <f ca="1">$M$3624</f>
        <v>0.66082402954224839</v>
      </c>
      <c r="AL146">
        <f ca="1">$M$3625</f>
        <v>1.0211952532726174</v>
      </c>
      <c r="AM146">
        <f ca="1">$M$3626</f>
        <v>1.0215458624788163</v>
      </c>
    </row>
    <row r="147" spans="1:39" x14ac:dyDescent="0.25">
      <c r="A147" s="9"/>
      <c r="H147" s="9"/>
      <c r="J147">
        <v>20</v>
      </c>
      <c r="K147">
        <f ca="1">SIMULATION!$D$3*SIMULATION!$D$17/$H127/(SIMULATION!$D$17-$I127)*(((EXP(-$I127*$J147))/(1-EXP(-SIMULATION!$D$4*$I127)))-(EXP(-SIMULATION!$D$17*$J147)/(1-EXP(-SIMULATION!$D$4*SIMULATION!$D$17))))</f>
        <v>1.1846738774339187</v>
      </c>
      <c r="L147">
        <v>-8.5169372241379646E-2</v>
      </c>
      <c r="M147">
        <f t="shared" ca="1" si="2"/>
        <v>1.0837759469821107</v>
      </c>
      <c r="N147" s="6">
        <v>146</v>
      </c>
      <c r="O147">
        <f ca="1">$M$3627</f>
        <v>1.3415135001012335</v>
      </c>
      <c r="P147">
        <f ca="1">$M$3628</f>
        <v>2.2231851216573233</v>
      </c>
      <c r="Q147">
        <f ca="1">$M$3629</f>
        <v>3.8196219247499612</v>
      </c>
      <c r="R147">
        <f ca="1">$M$3630</f>
        <v>3.8278454983180588</v>
      </c>
      <c r="S147">
        <f ca="1">$M$3631</f>
        <v>4.574946104923252</v>
      </c>
      <c r="T147">
        <f ca="1">$M$3632</f>
        <v>2.4271943198023762</v>
      </c>
      <c r="U147">
        <f ca="1">$M$3633</f>
        <v>4.4099203070832953</v>
      </c>
      <c r="V147">
        <f ca="1">$M$3634</f>
        <v>3.7564215593135795</v>
      </c>
      <c r="W147">
        <f ca="1">$M$3635</f>
        <v>3.7109597763320763</v>
      </c>
      <c r="X147">
        <f ca="1">$M$3636</f>
        <v>2.178859572585115</v>
      </c>
      <c r="Y147">
        <f ca="1">$M$3637</f>
        <v>2.2226192772439721</v>
      </c>
      <c r="Z147">
        <f ca="1">$M$3638</f>
        <v>2.190365494742712</v>
      </c>
      <c r="AA147">
        <f ca="1">$M$3639</f>
        <v>2.7970475160587847</v>
      </c>
      <c r="AB147">
        <f ca="1">$M$3640</f>
        <v>2.2006749330000495</v>
      </c>
      <c r="AC147">
        <f ca="1">$M$3641</f>
        <v>3.5483295617728139</v>
      </c>
      <c r="AD147">
        <f ca="1">$M$3642</f>
        <v>3.0134324330729294</v>
      </c>
      <c r="AE147">
        <f ca="1">$M$3643</f>
        <v>1.9545032367554571</v>
      </c>
      <c r="AF147">
        <f ca="1">$M$3644</f>
        <v>1.3877914818169774</v>
      </c>
      <c r="AG147">
        <f ca="1">$M$3645</f>
        <v>1.9529049122989453</v>
      </c>
      <c r="AH147">
        <f ca="1">$M$3646</f>
        <v>2.5458174996505214</v>
      </c>
      <c r="AI147">
        <f ca="1">$M$3647</f>
        <v>1.8310773104791935</v>
      </c>
      <c r="AJ147">
        <f ca="1">$M$3648</f>
        <v>1.1264879120106868</v>
      </c>
      <c r="AK147">
        <f ca="1">$M$3649</f>
        <v>0.9854334923986241</v>
      </c>
      <c r="AL147">
        <f ca="1">$M$3650</f>
        <v>1.4663301794974193</v>
      </c>
      <c r="AM147">
        <f ca="1">$M$3651</f>
        <v>1.7055928831238318</v>
      </c>
    </row>
    <row r="148" spans="1:39" x14ac:dyDescent="0.25">
      <c r="A148" s="9"/>
      <c r="H148" s="9"/>
      <c r="J148">
        <v>21</v>
      </c>
      <c r="K148">
        <f ca="1">SIMULATION!$D$3*SIMULATION!$D$17/$H127/(SIMULATION!$D$17-$I127)*(((EXP(-$I127*$J148))/(1-EXP(-SIMULATION!$D$4*$I127)))-(EXP(-SIMULATION!$D$17*$J148)/(1-EXP(-SIMULATION!$D$4*SIMULATION!$D$17))))</f>
        <v>1.1092329488228054</v>
      </c>
      <c r="L148">
        <v>-0.12300576653987773</v>
      </c>
      <c r="M148">
        <f t="shared" ca="1" si="2"/>
        <v>0.97279089968156729</v>
      </c>
      <c r="N148" s="6">
        <v>147</v>
      </c>
      <c r="O148">
        <f ca="1">$M$3652</f>
        <v>3.0743213179749209</v>
      </c>
      <c r="P148">
        <f ca="1">$M$3653</f>
        <v>3.8403306313952283</v>
      </c>
      <c r="Q148">
        <f ca="1">$M$3654</f>
        <v>3.6351980339307182</v>
      </c>
      <c r="R148">
        <f ca="1">$M$3655</f>
        <v>2.8458946577296671</v>
      </c>
      <c r="S148">
        <f ca="1">$M$3656</f>
        <v>4.8472087232815282</v>
      </c>
      <c r="T148">
        <f ca="1">$M$3657</f>
        <v>2.211807171681921</v>
      </c>
      <c r="U148">
        <f ca="1">$M$3658</f>
        <v>4.6861077956023429</v>
      </c>
      <c r="V148">
        <f ca="1">$M$3659</f>
        <v>3.4187708530022758</v>
      </c>
      <c r="W148">
        <f ca="1">$M$3660</f>
        <v>6.5428656268416034</v>
      </c>
      <c r="X148">
        <f ca="1">$M$3661</f>
        <v>4.666789186921168</v>
      </c>
      <c r="Y148">
        <f ca="1">$M$3662</f>
        <v>2.6656247666485471</v>
      </c>
      <c r="Z148">
        <f ca="1">$M$3663</f>
        <v>4.60516638079116</v>
      </c>
      <c r="AA148">
        <f ca="1">$M$3664</f>
        <v>5.746544040082731</v>
      </c>
      <c r="AB148">
        <f ca="1">$M$3665</f>
        <v>3.8239542686344952</v>
      </c>
      <c r="AC148">
        <f ca="1">$M$3666</f>
        <v>1.5846171620321365</v>
      </c>
      <c r="AD148">
        <f ca="1">$M$3667</f>
        <v>2.231985477284824</v>
      </c>
      <c r="AE148">
        <f ca="1">$M$3668</f>
        <v>2.6857020304330605</v>
      </c>
      <c r="AF148">
        <f ca="1">$M$3669</f>
        <v>4.3899146708085777</v>
      </c>
      <c r="AG148">
        <f ca="1">$M$3670</f>
        <v>2.2564676244471862</v>
      </c>
      <c r="AH148">
        <f ca="1">$M$3671</f>
        <v>2.5423765321627902</v>
      </c>
      <c r="AI148">
        <f ca="1">$M$3672</f>
        <v>2.8832767686697518</v>
      </c>
      <c r="AJ148">
        <f ca="1">$M$3673</f>
        <v>1.5203443903228133</v>
      </c>
      <c r="AK148">
        <f ca="1">$M$3674</f>
        <v>2.3514012352975149</v>
      </c>
      <c r="AL148">
        <f ca="1">$M$3675</f>
        <v>2.4873772952065587</v>
      </c>
      <c r="AM148">
        <f ca="1">$M$3676</f>
        <v>1.9718670040122657</v>
      </c>
    </row>
    <row r="149" spans="1:39" x14ac:dyDescent="0.25">
      <c r="A149" s="9"/>
      <c r="H149" s="9"/>
      <c r="J149">
        <v>22</v>
      </c>
      <c r="K149">
        <f ca="1">SIMULATION!$D$3*SIMULATION!$D$17/$H127/(SIMULATION!$D$17-$I127)*(((EXP(-$I127*$J149))/(1-EXP(-SIMULATION!$D$4*$I127)))-(EXP(-SIMULATION!$D$17*$J149)/(1-EXP(-SIMULATION!$D$4*SIMULATION!$D$17))))</f>
        <v>1.0385542564312622</v>
      </c>
      <c r="L149">
        <v>0.19143946559695918</v>
      </c>
      <c r="M149">
        <f t="shared" ca="1" si="2"/>
        <v>1.2373745282759103</v>
      </c>
      <c r="N149" s="6">
        <v>148</v>
      </c>
      <c r="O149">
        <f ca="1">$M$3677</f>
        <v>0.61333050726458316</v>
      </c>
      <c r="P149">
        <f ca="1">$M$3678</f>
        <v>1.865782521685881</v>
      </c>
      <c r="Q149">
        <f ca="1">$M$3679</f>
        <v>1.9007821407494785</v>
      </c>
      <c r="R149">
        <f ca="1">$M$3680</f>
        <v>2.8705485573686893</v>
      </c>
      <c r="S149">
        <f ca="1">$M$3681</f>
        <v>3.4147332948664699</v>
      </c>
      <c r="T149">
        <f ca="1">$M$3682</f>
        <v>4.2480727186810068</v>
      </c>
      <c r="U149">
        <f ca="1">$M$3683</f>
        <v>1.0794431072480641</v>
      </c>
      <c r="V149">
        <f ca="1">$M$3684</f>
        <v>2.1567677399400251</v>
      </c>
      <c r="W149">
        <f ca="1">$M$3685</f>
        <v>2.7974985157759584</v>
      </c>
      <c r="X149">
        <f ca="1">$M$3686</f>
        <v>2.0309393944371514</v>
      </c>
      <c r="Y149">
        <f ca="1">$M$3687</f>
        <v>2.1545115221104791</v>
      </c>
      <c r="Z149">
        <f ca="1">$M$3688</f>
        <v>2.6433406843158394</v>
      </c>
      <c r="AA149">
        <f ca="1">$M$3689</f>
        <v>1.8655304767322445</v>
      </c>
      <c r="AB149">
        <f ca="1">$M$3690</f>
        <v>1.0297778717294785</v>
      </c>
      <c r="AC149">
        <f ca="1">$M$3691</f>
        <v>0.18776593460758492</v>
      </c>
      <c r="AD149">
        <f ca="1">$M$3692</f>
        <v>1.8894856277293379</v>
      </c>
      <c r="AE149">
        <f ca="1">$M$3693</f>
        <v>1.570253844851871</v>
      </c>
      <c r="AF149">
        <f ca="1">$M$3694</f>
        <v>0.97006185582685189</v>
      </c>
      <c r="AG149">
        <f ca="1">$M$3695</f>
        <v>1.0580178341329511</v>
      </c>
      <c r="AH149">
        <f ca="1">$M$3696</f>
        <v>0.80634335382500733</v>
      </c>
      <c r="AI149">
        <f ca="1">$M$3697</f>
        <v>0.73194046476188956</v>
      </c>
      <c r="AJ149">
        <f ca="1">$M$3698</f>
        <v>1.1201639421327767</v>
      </c>
      <c r="AK149">
        <f ca="1">$M$3699</f>
        <v>0.42453718482655461</v>
      </c>
      <c r="AL149">
        <f ca="1">$M$3700</f>
        <v>0.61502077199755134</v>
      </c>
      <c r="AM149">
        <f ca="1">$M$3701</f>
        <v>0.72870555813722671</v>
      </c>
    </row>
    <row r="150" spans="1:39" x14ac:dyDescent="0.25">
      <c r="A150" s="9"/>
      <c r="H150" s="9"/>
      <c r="J150">
        <v>23</v>
      </c>
      <c r="K150">
        <f ca="1">SIMULATION!$D$3*SIMULATION!$D$17/$H127/(SIMULATION!$D$17-$I127)*(((EXP(-$I127*$J150))/(1-EXP(-SIMULATION!$D$4*$I127)))-(EXP(-SIMULATION!$D$17*$J150)/(1-EXP(-SIMULATION!$D$4*SIMULATION!$D$17))))</f>
        <v>0.97235225980867013</v>
      </c>
      <c r="L150">
        <v>-0.3867442129715104</v>
      </c>
      <c r="M150">
        <f t="shared" ca="1" si="2"/>
        <v>0.59630065035789637</v>
      </c>
      <c r="N150" s="6">
        <v>149</v>
      </c>
      <c r="O150">
        <f ca="1">$M$3702</f>
        <v>1.403385343169208</v>
      </c>
      <c r="P150">
        <f ca="1">$M$3703</f>
        <v>3.289506389275223</v>
      </c>
      <c r="Q150">
        <f ca="1">$M$3704</f>
        <v>3.5007898927804266</v>
      </c>
      <c r="R150">
        <f ca="1">$M$3705</f>
        <v>2.4631136282523816</v>
      </c>
      <c r="S150">
        <f ca="1">$M$3706</f>
        <v>2.2182585274258213</v>
      </c>
      <c r="T150">
        <f ca="1">$M$3707</f>
        <v>4.2631169512780014</v>
      </c>
      <c r="U150">
        <f ca="1">$M$3708</f>
        <v>3.169858081076641</v>
      </c>
      <c r="V150">
        <f ca="1">$M$3709</f>
        <v>2.4778538217881083</v>
      </c>
      <c r="W150">
        <f ca="1">$M$3710</f>
        <v>3.9500856794558428</v>
      </c>
      <c r="X150">
        <f ca="1">$M$3711</f>
        <v>3.2272675216216045</v>
      </c>
      <c r="Y150">
        <f ca="1">$M$3712</f>
        <v>2.5096950022179736</v>
      </c>
      <c r="Z150">
        <f ca="1">$M$3713</f>
        <v>2.6394876031040426</v>
      </c>
      <c r="AA150">
        <f ca="1">$M$3714</f>
        <v>2.2343704368764516</v>
      </c>
      <c r="AB150">
        <f ca="1">$M$3715</f>
        <v>2.013624468737917</v>
      </c>
      <c r="AC150">
        <f ca="1">$M$3716</f>
        <v>2.293184985081544</v>
      </c>
      <c r="AD150">
        <f ca="1">$M$3717</f>
        <v>2.0177546603318786</v>
      </c>
      <c r="AE150">
        <f ca="1">$M$3718</f>
        <v>3.0516626787096608</v>
      </c>
      <c r="AF150">
        <f ca="1">$M$3719</f>
        <v>2.0491099278214024</v>
      </c>
      <c r="AG150">
        <f ca="1">$M$3720</f>
        <v>1.5645215088345625</v>
      </c>
      <c r="AH150">
        <f ca="1">$M$3721</f>
        <v>1.7302469509347969</v>
      </c>
      <c r="AI150">
        <f ca="1">$M$3722</f>
        <v>1.9384908891130508</v>
      </c>
      <c r="AJ150">
        <f ca="1">$M$3723</f>
        <v>0.49398671577577419</v>
      </c>
      <c r="AK150">
        <f ca="1">$M$3724</f>
        <v>1.8847603827195551</v>
      </c>
      <c r="AL150">
        <f ca="1">$M$3725</f>
        <v>1.4029714631482941</v>
      </c>
      <c r="AM150">
        <f ca="1">$M$3726</f>
        <v>1.5433353601311424</v>
      </c>
    </row>
    <row r="151" spans="1:39" x14ac:dyDescent="0.25">
      <c r="A151" s="9"/>
      <c r="H151" s="9"/>
      <c r="J151">
        <v>24</v>
      </c>
      <c r="K151">
        <f ca="1">SIMULATION!$D$3*SIMULATION!$D$17/$H127/(SIMULATION!$D$17-$I127)*(((EXP(-$I127*$J151))/(1-EXP(-SIMULATION!$D$4*$I127)))-(EXP(-SIMULATION!$D$17*$J151)/(1-EXP(-SIMULATION!$D$4*SIMULATION!$D$17))))</f>
        <v>0.91035306594647403</v>
      </c>
      <c r="L151">
        <v>0.50315357535754757</v>
      </c>
      <c r="M151">
        <f t="shared" ca="1" si="2"/>
        <v>1.3684004659151476</v>
      </c>
      <c r="N151" s="6">
        <v>150</v>
      </c>
      <c r="O151">
        <f ca="1">$M$3727</f>
        <v>1.0757614225863148</v>
      </c>
      <c r="P151">
        <f ca="1">$M$3728</f>
        <v>2.9125371940403708</v>
      </c>
      <c r="Q151">
        <f ca="1">$M$3729</f>
        <v>2.5771454038024721</v>
      </c>
      <c r="R151">
        <f ca="1">$M$3730</f>
        <v>2.7868335239968007</v>
      </c>
      <c r="S151">
        <f ca="1">$M$3731</f>
        <v>4.3100058769773772</v>
      </c>
      <c r="T151">
        <f ca="1">$M$3732</f>
        <v>2.5071193689288491</v>
      </c>
      <c r="U151">
        <f ca="1">$M$3733</f>
        <v>0.79420662307026946</v>
      </c>
      <c r="V151">
        <f ca="1">$M$3734</f>
        <v>2.1722040544582613</v>
      </c>
      <c r="W151">
        <f ca="1">$M$3735</f>
        <v>2.0963541863782673</v>
      </c>
      <c r="X151">
        <f ca="1">$M$3736</f>
        <v>3.529997360334252</v>
      </c>
      <c r="Y151">
        <f ca="1">$M$3737</f>
        <v>1.4922215415585964</v>
      </c>
      <c r="Z151">
        <f ca="1">$M$3738</f>
        <v>2.0540484701183757</v>
      </c>
      <c r="AA151">
        <f ca="1">$M$3739</f>
        <v>1.3948696859384779</v>
      </c>
      <c r="AB151">
        <f ca="1">$M$3740</f>
        <v>2.1264918530767165</v>
      </c>
      <c r="AC151">
        <f ca="1">$M$3741</f>
        <v>1.8712329118602318</v>
      </c>
      <c r="AD151">
        <f ca="1">$M$3742</f>
        <v>2.7203188309233033</v>
      </c>
      <c r="AE151">
        <f ca="1">$M$3743</f>
        <v>1.7031697508849963</v>
      </c>
      <c r="AF151">
        <f ca="1">$M$3744</f>
        <v>1.9876410630838395</v>
      </c>
      <c r="AG151">
        <f ca="1">$M$3745</f>
        <v>2.0092355875994423</v>
      </c>
      <c r="AH151">
        <f ca="1">$M$3746</f>
        <v>1.0516206761447491</v>
      </c>
      <c r="AI151">
        <f ca="1">$M$3747</f>
        <v>1.3307846201270208</v>
      </c>
      <c r="AJ151">
        <f ca="1">$M$3748</f>
        <v>0.89451920647014893</v>
      </c>
      <c r="AK151">
        <f ca="1">$M$3749</f>
        <v>1.5104382836722285</v>
      </c>
      <c r="AL151">
        <f ca="1">$M$3750</f>
        <v>0.95386903142422186</v>
      </c>
      <c r="AM151">
        <f ca="1">$M$3751</f>
        <v>0.94524027919773079</v>
      </c>
    </row>
    <row r="152" spans="1:39" x14ac:dyDescent="0.25">
      <c r="A152" s="9">
        <v>7</v>
      </c>
      <c r="B152" s="2">
        <f ca="1">NORMINV(RAND(),SIMULATION!D7,SIMULATION!D8)</f>
        <v>56.299292052095467</v>
      </c>
      <c r="C152" s="2">
        <v>2</v>
      </c>
      <c r="D152" s="2">
        <f ca="1">SIMULATION!$D$11*(1+(SIMULATION!$D$12*LN(1+$C152)))*(1+(SIMULATION!$D$13*(($B152/63.5)-1)))</f>
        <v>9.7033242008126965</v>
      </c>
      <c r="E152" s="2">
        <v>0.21308709971530013</v>
      </c>
      <c r="F152" s="2">
        <f ca="1">D152*(1+E152)</f>
        <v>11.770977412361155</v>
      </c>
      <c r="G152" s="2">
        <v>-1.2068776023761785</v>
      </c>
      <c r="H152" s="9">
        <f>SIMULATION!$D$15*EXP($G$152)</f>
        <v>66.034703656102167</v>
      </c>
      <c r="I152" s="2">
        <f ca="1">$F152/$H152</f>
        <v>0.17825441412840226</v>
      </c>
      <c r="J152">
        <v>0</v>
      </c>
      <c r="K152">
        <f ca="1">SIMULATION!$D$3*SIMULATION!$D$17/$H152/(SIMULATION!$D$17-$I152)*(((EXP(-$I152*$J152))/(1-EXP(-SIMULATION!$D$4*$I152)))-(EXP(-SIMULATION!$D$17*$J152)/(1-EXP(-SIMULATION!$D$4*SIMULATION!$D$17))))</f>
        <v>0.19509669933186399</v>
      </c>
      <c r="L152">
        <v>0.12424669782667683</v>
      </c>
      <c r="M152">
        <f t="shared" ca="1" si="2"/>
        <v>0.2193368199807321</v>
      </c>
      <c r="N152" s="6">
        <v>151</v>
      </c>
      <c r="O152">
        <f ca="1">$M$3752</f>
        <v>2.8379145353175694</v>
      </c>
      <c r="P152">
        <f ca="1">$M$3753</f>
        <v>0.63849092657998185</v>
      </c>
      <c r="Q152">
        <f ca="1">$M$3754</f>
        <v>3.0917358887031634</v>
      </c>
      <c r="R152">
        <f ca="1">$M$3755</f>
        <v>2.3597166295796677</v>
      </c>
      <c r="S152">
        <f ca="1">$M$3756</f>
        <v>3.927473428134117</v>
      </c>
      <c r="T152">
        <f ca="1">$M$3757</f>
        <v>3.0054258265015457</v>
      </c>
      <c r="U152">
        <f ca="1">$M$3758</f>
        <v>3.5867615837401678</v>
      </c>
      <c r="V152">
        <f ca="1">$M$3759</f>
        <v>2.8131579552818669</v>
      </c>
      <c r="W152">
        <f ca="1">$M$3760</f>
        <v>2.2521738643249627</v>
      </c>
      <c r="X152">
        <f ca="1">$M$3761</f>
        <v>4.8391059040660922</v>
      </c>
      <c r="Y152">
        <f ca="1">$M$3762</f>
        <v>1.5907918781950685</v>
      </c>
      <c r="Z152">
        <f ca="1">$M$3763</f>
        <v>2.8316222494035141</v>
      </c>
      <c r="AA152">
        <f ca="1">$M$3764</f>
        <v>4.5908395310087657</v>
      </c>
      <c r="AB152">
        <f ca="1">$M$3765</f>
        <v>2.0665039080538739</v>
      </c>
      <c r="AC152">
        <f ca="1">$M$3766</f>
        <v>2.868932307024632</v>
      </c>
      <c r="AD152">
        <f ca="1">$M$3767</f>
        <v>2.3387814372253852</v>
      </c>
      <c r="AE152">
        <f ca="1">$M$3768</f>
        <v>3.2386410098331577</v>
      </c>
      <c r="AF152">
        <f ca="1">$M$3769</f>
        <v>3.4884014357195303</v>
      </c>
      <c r="AG152">
        <f ca="1">$M$3770</f>
        <v>1.8594871446622927</v>
      </c>
      <c r="AH152">
        <f ca="1">$M$3771</f>
        <v>2.7778674940322938</v>
      </c>
      <c r="AI152">
        <f ca="1">$M$3772</f>
        <v>2.4407002923511198</v>
      </c>
      <c r="AJ152">
        <f ca="1">$M$3773</f>
        <v>2.3603132073670743</v>
      </c>
      <c r="AK152">
        <f ca="1">$M$3774</f>
        <v>2.0164834225395687</v>
      </c>
      <c r="AL152">
        <f ca="1">$M$3775</f>
        <v>2.1296012375595499</v>
      </c>
      <c r="AM152">
        <f ca="1">$M$3776</f>
        <v>2.2886520649932951</v>
      </c>
    </row>
    <row r="153" spans="1:39" x14ac:dyDescent="0.25">
      <c r="A153" s="9"/>
      <c r="H153" s="9"/>
      <c r="J153">
        <v>1</v>
      </c>
      <c r="K153">
        <f ca="1">SIMULATION!$D$3*SIMULATION!$D$17/$H152/(SIMULATION!$D$17-$I152)*(((EXP(-$I152*$J153))/(1-EXP(-SIMULATION!$D$4*$I152)))-(EXP(-SIMULATION!$D$17*$J153)/(1-EXP(-SIMULATION!$D$4*SIMULATION!$D$17))))</f>
        <v>2.8853757731808085</v>
      </c>
      <c r="L153">
        <v>9.9901639100107034E-2</v>
      </c>
      <c r="M153">
        <f t="shared" ca="1" si="2"/>
        <v>3.1736295423413101</v>
      </c>
      <c r="N153" s="6">
        <v>152</v>
      </c>
      <c r="O153">
        <f ca="1">$M$3777</f>
        <v>1.3280062196608207</v>
      </c>
      <c r="P153">
        <f ca="1">$M$3778</f>
        <v>2.5006719233958989</v>
      </c>
      <c r="Q153">
        <f ca="1">$M$3779</f>
        <v>2.0140886591783831</v>
      </c>
      <c r="R153">
        <f ca="1">$M$3780</f>
        <v>3.3895045081008606</v>
      </c>
      <c r="S153">
        <f ca="1">$M$3781</f>
        <v>1.6853837777102429</v>
      </c>
      <c r="T153">
        <f ca="1">$M$3782</f>
        <v>2.1487946677876524</v>
      </c>
      <c r="U153">
        <f ca="1">$M$3783</f>
        <v>2.3330911700031649</v>
      </c>
      <c r="V153">
        <f ca="1">$M$3784</f>
        <v>2.2396190926038164</v>
      </c>
      <c r="W153">
        <f ca="1">$M$3785</f>
        <v>1.3471562038404776</v>
      </c>
      <c r="X153">
        <f ca="1">$M$3786</f>
        <v>3.2311654771431759</v>
      </c>
      <c r="Y153">
        <f ca="1">$M$3787</f>
        <v>2.3574230063478794</v>
      </c>
      <c r="Z153">
        <f ca="1">$M$3788</f>
        <v>1.9349311785188368</v>
      </c>
      <c r="AA153">
        <f ca="1">$M$3789</f>
        <v>2.1546452921607044</v>
      </c>
      <c r="AB153">
        <f ca="1">$M$3790</f>
        <v>1.4967929815723739</v>
      </c>
      <c r="AC153">
        <f ca="1">$M$3791</f>
        <v>2.1370469128253076</v>
      </c>
      <c r="AD153">
        <f ca="1">$M$3792</f>
        <v>1.743865826827927</v>
      </c>
      <c r="AE153">
        <f ca="1">$M$3793</f>
        <v>1.9175142240395451</v>
      </c>
      <c r="AF153">
        <f ca="1">$M$3794</f>
        <v>1.6164057005169734</v>
      </c>
      <c r="AG153">
        <f ca="1">$M$3795</f>
        <v>2.4110663799818779</v>
      </c>
      <c r="AH153">
        <f ca="1">$M$3796</f>
        <v>1.4121864176666648</v>
      </c>
      <c r="AI153">
        <f ca="1">$M$3797</f>
        <v>1.5914323407639788</v>
      </c>
      <c r="AJ153">
        <f ca="1">$M$3798</f>
        <v>2.3847611801938071</v>
      </c>
      <c r="AK153">
        <f ca="1">$M$3799</f>
        <v>1.1266506296032062</v>
      </c>
      <c r="AL153">
        <f ca="1">$M$3800</f>
        <v>1.1911216772704827</v>
      </c>
      <c r="AM153">
        <f ca="1">$M$3801</f>
        <v>1.5896066556440633</v>
      </c>
    </row>
    <row r="154" spans="1:39" x14ac:dyDescent="0.25">
      <c r="A154" s="9"/>
      <c r="H154" s="9"/>
      <c r="J154">
        <v>2</v>
      </c>
      <c r="K154">
        <f ca="1">SIMULATION!$D$3*SIMULATION!$D$17/$H152/(SIMULATION!$D$17-$I152)*(((EXP(-$I152*$J154))/(1-EXP(-SIMULATION!$D$4*$I152)))-(EXP(-SIMULATION!$D$17*$J154)/(1-EXP(-SIMULATION!$D$4*SIMULATION!$D$17))))</f>
        <v>4.1586877436014849</v>
      </c>
      <c r="L154">
        <v>0.35726617157468477</v>
      </c>
      <c r="M154">
        <f t="shared" ca="1" si="2"/>
        <v>5.644446192532552</v>
      </c>
      <c r="N154" s="6">
        <v>153</v>
      </c>
      <c r="O154">
        <f ca="1">$M$3802</f>
        <v>0.43619871031511737</v>
      </c>
      <c r="P154">
        <f ca="1">$M$3803</f>
        <v>1.160576264873648</v>
      </c>
      <c r="Q154">
        <f ca="1">$M$3804</f>
        <v>0.82233938080950042</v>
      </c>
      <c r="R154">
        <f ca="1">$M$3805</f>
        <v>2.6949313802966843</v>
      </c>
      <c r="S154">
        <f ca="1">$M$3806</f>
        <v>3.4406118283016811</v>
      </c>
      <c r="T154">
        <f ca="1">$M$3807</f>
        <v>3.509319856905329</v>
      </c>
      <c r="U154">
        <f ca="1">$M$3808</f>
        <v>3.378369765544659</v>
      </c>
      <c r="V154">
        <f ca="1">$M$3809</f>
        <v>2.550882213293912</v>
      </c>
      <c r="W154">
        <f ca="1">$M$3810</f>
        <v>2.8293859812678654</v>
      </c>
      <c r="X154">
        <f ca="1">$M$3811</f>
        <v>2.5378974343018097</v>
      </c>
      <c r="Y154">
        <f ca="1">$M$3812</f>
        <v>2.0030415709071314</v>
      </c>
      <c r="Z154">
        <f ca="1">$M$3813</f>
        <v>1.5675023866278122</v>
      </c>
      <c r="AA154">
        <f ca="1">$M$3814</f>
        <v>2.196623684451446</v>
      </c>
      <c r="AB154">
        <f ca="1">$M$3815</f>
        <v>2.1470257148561109</v>
      </c>
      <c r="AC154">
        <f ca="1">$M$3816</f>
        <v>1.3255330780211831</v>
      </c>
      <c r="AD154">
        <f ca="1">$M$3817</f>
        <v>0.53738484502035855</v>
      </c>
      <c r="AE154">
        <f ca="1">$M$3818</f>
        <v>1.1101292023385856</v>
      </c>
      <c r="AF154">
        <f ca="1">$M$3819</f>
        <v>0.99858125140271281</v>
      </c>
      <c r="AG154">
        <f ca="1">$M$3820</f>
        <v>0.85897028606883041</v>
      </c>
      <c r="AH154">
        <f ca="1">$M$3821</f>
        <v>0.57717103286773264</v>
      </c>
      <c r="AI154">
        <f ca="1">$M$3822</f>
        <v>0.63124676346594255</v>
      </c>
      <c r="AJ154">
        <f ca="1">$M$3823</f>
        <v>0.36839086235773738</v>
      </c>
      <c r="AK154">
        <f ca="1">$M$3824</f>
        <v>0.46862375516328297</v>
      </c>
      <c r="AL154">
        <f ca="1">$M$3825</f>
        <v>0.42874502145863247</v>
      </c>
      <c r="AM154">
        <f ca="1">$M$3826</f>
        <v>0.41154702873350546</v>
      </c>
    </row>
    <row r="155" spans="1:39" x14ac:dyDescent="0.25">
      <c r="A155" s="9"/>
      <c r="H155" s="9"/>
      <c r="J155">
        <v>3</v>
      </c>
      <c r="K155">
        <f ca="1">SIMULATION!$D$3*SIMULATION!$D$17/$H152/(SIMULATION!$D$17-$I152)*(((EXP(-$I152*$J155))/(1-EXP(-SIMULATION!$D$4*$I152)))-(EXP(-SIMULATION!$D$17*$J155)/(1-EXP(-SIMULATION!$D$4*SIMULATION!$D$17))))</f>
        <v>4.597556216204663</v>
      </c>
      <c r="L155">
        <v>-0.13227293262296688</v>
      </c>
      <c r="M155">
        <f t="shared" ca="1" si="2"/>
        <v>3.9894239725883209</v>
      </c>
      <c r="N155" s="6">
        <v>154</v>
      </c>
      <c r="O155">
        <f ca="1">$M$3827</f>
        <v>0.93511814169448071</v>
      </c>
      <c r="P155">
        <f ca="1">$M$3828</f>
        <v>1.6656226956431797</v>
      </c>
      <c r="Q155">
        <f ca="1">$M$3829</f>
        <v>1.8535617202179264</v>
      </c>
      <c r="R155">
        <f ca="1">$M$3830</f>
        <v>2.4404391208636285</v>
      </c>
      <c r="S155">
        <f ca="1">$M$3831</f>
        <v>2.1163634615359603</v>
      </c>
      <c r="T155">
        <f ca="1">$M$3832</f>
        <v>2.7593136360574237</v>
      </c>
      <c r="U155">
        <f ca="1">$M$3833</f>
        <v>1.9031419334100041</v>
      </c>
      <c r="V155">
        <f ca="1">$M$3834</f>
        <v>2.2030934005197724</v>
      </c>
      <c r="W155">
        <f ca="1">$M$3835</f>
        <v>2.0454533727775628</v>
      </c>
      <c r="X155">
        <f ca="1">$M$3836</f>
        <v>2.7430490460521408</v>
      </c>
      <c r="Y155">
        <f ca="1">$M$3837</f>
        <v>1.5058755046226255</v>
      </c>
      <c r="Z155">
        <f ca="1">$M$3838</f>
        <v>1.2593106263839313</v>
      </c>
      <c r="AA155">
        <f ca="1">$M$3839</f>
        <v>2.170114816356906</v>
      </c>
      <c r="AB155">
        <f ca="1">$M$3840</f>
        <v>1.8462438566443451</v>
      </c>
      <c r="AC155">
        <f ca="1">$M$3841</f>
        <v>1.8598462937177427</v>
      </c>
      <c r="AD155">
        <f ca="1">$M$3842</f>
        <v>1.2464931258880907</v>
      </c>
      <c r="AE155">
        <f ca="1">$M$3843</f>
        <v>1.2360481730096859</v>
      </c>
      <c r="AF155">
        <f ca="1">$M$3844</f>
        <v>1.3429864538274414</v>
      </c>
      <c r="AG155">
        <f ca="1">$M$3845</f>
        <v>1.2004406780653172</v>
      </c>
      <c r="AH155">
        <f ca="1">$M$3846</f>
        <v>0.14671222627377734</v>
      </c>
      <c r="AI155">
        <f ca="1">$M$3847</f>
        <v>0.96179195300350329</v>
      </c>
      <c r="AJ155">
        <f ca="1">$M$3848</f>
        <v>1.1678406340448029</v>
      </c>
      <c r="AK155">
        <f ca="1">$M$3849</f>
        <v>0.98575505912491079</v>
      </c>
      <c r="AL155">
        <f ca="1">$M$3850</f>
        <v>0.72438919937597324</v>
      </c>
      <c r="AM155">
        <f ca="1">$M$3851</f>
        <v>0.77316382072089218</v>
      </c>
    </row>
    <row r="156" spans="1:39" x14ac:dyDescent="0.25">
      <c r="A156" s="9"/>
      <c r="H156" s="9"/>
      <c r="J156">
        <v>4</v>
      </c>
      <c r="K156">
        <f ca="1">SIMULATION!$D$3*SIMULATION!$D$17/$H152/(SIMULATION!$D$17-$I152)*(((EXP(-$I152*$J156))/(1-EXP(-SIMULATION!$D$4*$I152)))-(EXP(-SIMULATION!$D$17*$J156)/(1-EXP(-SIMULATION!$D$4*SIMULATION!$D$17))))</f>
        <v>4.5632624585029129</v>
      </c>
      <c r="L156">
        <v>-5.1817152881916184E-2</v>
      </c>
      <c r="M156">
        <f t="shared" ca="1" si="2"/>
        <v>4.3268071900503582</v>
      </c>
      <c r="N156" s="6">
        <v>155</v>
      </c>
      <c r="O156">
        <f ca="1">$M$3852</f>
        <v>1.1688301957846798</v>
      </c>
      <c r="P156">
        <f ca="1">$M$3853</f>
        <v>2.9458322196319862</v>
      </c>
      <c r="Q156">
        <f ca="1">$M$3854</f>
        <v>3.2827220051355517</v>
      </c>
      <c r="R156">
        <f ca="1">$M$3855</f>
        <v>3.0345981114270377</v>
      </c>
      <c r="S156">
        <f ca="1">$M$3856</f>
        <v>3.5005330359080244</v>
      </c>
      <c r="T156">
        <f ca="1">$M$3857</f>
        <v>2.9097417003039143</v>
      </c>
      <c r="U156">
        <f ca="1">$M$3858</f>
        <v>1.8190096942469709</v>
      </c>
      <c r="V156">
        <f ca="1">$M$3859</f>
        <v>2.9947842552699777</v>
      </c>
      <c r="W156">
        <f ca="1">$M$3860</f>
        <v>3.6532537298509378</v>
      </c>
      <c r="X156">
        <f ca="1">$M$3861</f>
        <v>2.8280655163756316</v>
      </c>
      <c r="Y156">
        <f ca="1">$M$3862</f>
        <v>3.8348898976491217</v>
      </c>
      <c r="Z156">
        <f ca="1">$M$3863</f>
        <v>3.0329773202057866</v>
      </c>
      <c r="AA156">
        <f ca="1">$M$3864</f>
        <v>3.6569399062202987</v>
      </c>
      <c r="AB156">
        <f ca="1">$M$3865</f>
        <v>3.0665190408254892</v>
      </c>
      <c r="AC156">
        <f ca="1">$M$3866</f>
        <v>2.5356371957523685</v>
      </c>
      <c r="AD156">
        <f ca="1">$M$3867</f>
        <v>2.9564733262189145</v>
      </c>
      <c r="AE156">
        <f ca="1">$M$3868</f>
        <v>1.5021914390955797</v>
      </c>
      <c r="AF156">
        <f ca="1">$M$3869</f>
        <v>1.9302564082008127</v>
      </c>
      <c r="AG156">
        <f ca="1">$M$3870</f>
        <v>2.6583933468164003</v>
      </c>
      <c r="AH156">
        <f ca="1">$M$3871</f>
        <v>1.5563426328986869</v>
      </c>
      <c r="AI156">
        <f ca="1">$M$3872</f>
        <v>2.1113742490382821</v>
      </c>
      <c r="AJ156">
        <f ca="1">$M$3873</f>
        <v>2.0317926403903042</v>
      </c>
      <c r="AK156">
        <f ca="1">$M$3874</f>
        <v>2.1512280049489996</v>
      </c>
      <c r="AL156">
        <f ca="1">$M$3875</f>
        <v>0.67705971089315253</v>
      </c>
      <c r="AM156">
        <f ca="1">$M$3876</f>
        <v>1.5109305830261412</v>
      </c>
    </row>
    <row r="157" spans="1:39" x14ac:dyDescent="0.25">
      <c r="A157" s="9"/>
      <c r="H157" s="9"/>
      <c r="J157">
        <v>5</v>
      </c>
      <c r="K157">
        <f ca="1">SIMULATION!$D$3*SIMULATION!$D$17/$H152/(SIMULATION!$D$17-$I152)*(((EXP(-$I152*$J157))/(1-EXP(-SIMULATION!$D$4*$I152)))-(EXP(-SIMULATION!$D$17*$J157)/(1-EXP(-SIMULATION!$D$4*SIMULATION!$D$17))))</f>
        <v>4.2772718084618946</v>
      </c>
      <c r="L157">
        <v>-0.19726896653328649</v>
      </c>
      <c r="M157">
        <f t="shared" ca="1" si="2"/>
        <v>3.4334988192246554</v>
      </c>
      <c r="N157" s="6">
        <v>156</v>
      </c>
      <c r="O157">
        <f ca="1">$M$3877</f>
        <v>0.81141953751770712</v>
      </c>
      <c r="P157">
        <f ca="1">$M$3878</f>
        <v>1.6049686009995643</v>
      </c>
      <c r="Q157">
        <f ca="1">$M$3879</f>
        <v>2.3110486980433267</v>
      </c>
      <c r="R157">
        <f ca="1">$M$3880</f>
        <v>2.8129572179543021</v>
      </c>
      <c r="S157">
        <f ca="1">$M$3881</f>
        <v>3.0697214069346286</v>
      </c>
      <c r="T157">
        <f ca="1">$M$3882</f>
        <v>1.3217488942883218</v>
      </c>
      <c r="U157">
        <f ca="1">$M$3883</f>
        <v>2.0189982263031463</v>
      </c>
      <c r="V157">
        <f ca="1">$M$3884</f>
        <v>1.6265942584219093</v>
      </c>
      <c r="W157">
        <f ca="1">$M$3885</f>
        <v>1.4649069784919579</v>
      </c>
      <c r="X157">
        <f ca="1">$M$3886</f>
        <v>2.0009420653186809</v>
      </c>
      <c r="Y157">
        <f ca="1">$M$3887</f>
        <v>2.0522824866054727</v>
      </c>
      <c r="Z157">
        <f ca="1">$M$3888</f>
        <v>2.3794504612109129</v>
      </c>
      <c r="AA157">
        <f ca="1">$M$3889</f>
        <v>1.8557451762468378</v>
      </c>
      <c r="AB157">
        <f ca="1">$M$3890</f>
        <v>1.4525050073983448</v>
      </c>
      <c r="AC157">
        <f ca="1">$M$3891</f>
        <v>0.98246703531358259</v>
      </c>
      <c r="AD157">
        <f ca="1">$M$3892</f>
        <v>1.1210834934175771</v>
      </c>
      <c r="AE157">
        <f ca="1">$M$3893</f>
        <v>1.1505494836440384</v>
      </c>
      <c r="AF157">
        <f ca="1">$M$3894</f>
        <v>1.167608795521802</v>
      </c>
      <c r="AG157">
        <f ca="1">$M$3895</f>
        <v>0.44710474094868713</v>
      </c>
      <c r="AH157">
        <f ca="1">$M$3896</f>
        <v>1.2670033769471267</v>
      </c>
      <c r="AI157">
        <f ca="1">$M$3897</f>
        <v>1.0496698810087974</v>
      </c>
      <c r="AJ157">
        <f ca="1">$M$3898</f>
        <v>0.68179500275336491</v>
      </c>
      <c r="AK157">
        <f ca="1">$M$3899</f>
        <v>0.35421981961717791</v>
      </c>
      <c r="AL157">
        <f ca="1">$M$3900</f>
        <v>0.75698755564609299</v>
      </c>
      <c r="AM157">
        <f ca="1">$M$3901</f>
        <v>1.2825203062279349</v>
      </c>
    </row>
    <row r="158" spans="1:39" x14ac:dyDescent="0.25">
      <c r="A158" s="9"/>
      <c r="H158" s="9"/>
      <c r="J158">
        <v>6</v>
      </c>
      <c r="K158">
        <f ca="1">SIMULATION!$D$3*SIMULATION!$D$17/$H152/(SIMULATION!$D$17-$I152)*(((EXP(-$I152*$J158))/(1-EXP(-SIMULATION!$D$4*$I152)))-(EXP(-SIMULATION!$D$17*$J158)/(1-EXP(-SIMULATION!$D$4*SIMULATION!$D$17))))</f>
        <v>3.8730934336066847</v>
      </c>
      <c r="L158">
        <v>0.24863043379827918</v>
      </c>
      <c r="M158">
        <f t="shared" ca="1" si="2"/>
        <v>4.8360623341455815</v>
      </c>
      <c r="N158" s="6">
        <v>157</v>
      </c>
      <c r="O158">
        <f ca="1">$M$3902</f>
        <v>0.77978534724177373</v>
      </c>
      <c r="P158">
        <f ca="1">$M$3903</f>
        <v>1.9854533524276499</v>
      </c>
      <c r="Q158">
        <f ca="1">$M$3904</f>
        <v>2.365258398305055</v>
      </c>
      <c r="R158">
        <f ca="1">$M$3905</f>
        <v>2.2760843517597578</v>
      </c>
      <c r="S158">
        <f ca="1">$M$3906</f>
        <v>1.7243757268102815</v>
      </c>
      <c r="T158">
        <f ca="1">$M$3907</f>
        <v>3.444258331473157</v>
      </c>
      <c r="U158">
        <f ca="1">$M$3908</f>
        <v>3.2180792076647253</v>
      </c>
      <c r="V158">
        <f ca="1">$M$3909</f>
        <v>3.0923786064480656</v>
      </c>
      <c r="W158">
        <f ca="1">$M$3910</f>
        <v>2.3746043114614275</v>
      </c>
      <c r="X158">
        <f ca="1">$M$3911</f>
        <v>2.3678535943946493</v>
      </c>
      <c r="Y158">
        <f ca="1">$M$3912</f>
        <v>1.8611565524023002</v>
      </c>
      <c r="Z158">
        <f ca="1">$M$3913</f>
        <v>2.5951102356294964</v>
      </c>
      <c r="AA158">
        <f ca="1">$M$3914</f>
        <v>2.0985668798161421</v>
      </c>
      <c r="AB158">
        <f ca="1">$M$3915</f>
        <v>1.7701456056138309</v>
      </c>
      <c r="AC158">
        <f ca="1">$M$3916</f>
        <v>2.0019238631488498</v>
      </c>
      <c r="AD158">
        <f ca="1">$M$3917</f>
        <v>1.2964356329983708</v>
      </c>
      <c r="AE158">
        <f ca="1">$M$3918</f>
        <v>0.66734335421079016</v>
      </c>
      <c r="AF158">
        <f ca="1">$M$3919</f>
        <v>0.82356968863657976</v>
      </c>
      <c r="AG158">
        <f ca="1">$M$3920</f>
        <v>1.1830742865023758</v>
      </c>
      <c r="AH158">
        <f ca="1">$M$3921</f>
        <v>0.40617424339697533</v>
      </c>
      <c r="AI158">
        <f ca="1">$M$3922</f>
        <v>1.1232654942581701</v>
      </c>
      <c r="AJ158">
        <f ca="1">$M$3923</f>
        <v>0.82192559506180496</v>
      </c>
      <c r="AK158">
        <f ca="1">$M$3924</f>
        <v>0.90180562859542079</v>
      </c>
      <c r="AL158">
        <f ca="1">$M$3925</f>
        <v>0.50851296359638054</v>
      </c>
      <c r="AM158">
        <f ca="1">$M$3926</f>
        <v>0.43815004494452864</v>
      </c>
    </row>
    <row r="159" spans="1:39" x14ac:dyDescent="0.25">
      <c r="A159" s="9"/>
      <c r="H159" s="9"/>
      <c r="J159">
        <v>7</v>
      </c>
      <c r="K159">
        <f ca="1">SIMULATION!$D$3*SIMULATION!$D$17/$H152/(SIMULATION!$D$17-$I152)*(((EXP(-$I152*$J159))/(1-EXP(-SIMULATION!$D$4*$I152)))-(EXP(-SIMULATION!$D$17*$J159)/(1-EXP(-SIMULATION!$D$4*SIMULATION!$D$17))))</f>
        <v>3.4292453524397533</v>
      </c>
      <c r="L159">
        <v>0.16261684014802405</v>
      </c>
      <c r="M159">
        <f t="shared" ca="1" si="2"/>
        <v>3.9868983957458033</v>
      </c>
      <c r="N159" s="6">
        <v>158</v>
      </c>
      <c r="O159">
        <f ca="1">$M$3927</f>
        <v>0.75861948545285729</v>
      </c>
      <c r="P159">
        <f ca="1">$M$3928</f>
        <v>2.0556847295947773</v>
      </c>
      <c r="Q159">
        <f ca="1">$M$3929</f>
        <v>1.5256297610566769</v>
      </c>
      <c r="R159">
        <f ca="1">$M$3930</f>
        <v>3.9895630062813972</v>
      </c>
      <c r="S159">
        <f ca="1">$M$3931</f>
        <v>4.4265237778203694</v>
      </c>
      <c r="T159">
        <f ca="1">$M$3932</f>
        <v>2.6569002720845045</v>
      </c>
      <c r="U159">
        <f ca="1">$M$3933</f>
        <v>4.9471044831853144</v>
      </c>
      <c r="V159">
        <f ca="1">$M$3934</f>
        <v>0.6682083925182577</v>
      </c>
      <c r="W159">
        <f ca="1">$M$3935</f>
        <v>2.9730708970627866</v>
      </c>
      <c r="X159">
        <f ca="1">$M$3936</f>
        <v>2.0930265901192628</v>
      </c>
      <c r="Y159">
        <f ca="1">$M$3937</f>
        <v>2.046282676032809</v>
      </c>
      <c r="Z159">
        <f ca="1">$M$3938</f>
        <v>1.0868111870544155</v>
      </c>
      <c r="AA159">
        <f ca="1">$M$3939</f>
        <v>2.3599669868301043</v>
      </c>
      <c r="AB159">
        <f ca="1">$M$3940</f>
        <v>2.3282582051076592</v>
      </c>
      <c r="AC159">
        <f ca="1">$M$3941</f>
        <v>1.8297164509194757</v>
      </c>
      <c r="AD159">
        <f ca="1">$M$3942</f>
        <v>1.3241832691363113</v>
      </c>
      <c r="AE159">
        <f ca="1">$M$3943</f>
        <v>1.6088806451661406</v>
      </c>
      <c r="AF159">
        <f ca="1">$M$3944</f>
        <v>0.7099073267739292</v>
      </c>
      <c r="AG159">
        <f ca="1">$M$3945</f>
        <v>1.3245770386347977</v>
      </c>
      <c r="AH159">
        <f ca="1">$M$3946</f>
        <v>0.8509000973600408</v>
      </c>
      <c r="AI159">
        <f ca="1">$M$3947</f>
        <v>0.97768828006874753</v>
      </c>
      <c r="AJ159">
        <f ca="1">$M$3948</f>
        <v>1.1617035554815169</v>
      </c>
      <c r="AK159">
        <f ca="1">$M$3949</f>
        <v>0.71195541553223984</v>
      </c>
      <c r="AL159">
        <f ca="1">$M$3950</f>
        <v>0.45946437838382248</v>
      </c>
      <c r="AM159">
        <f ca="1">$M$3951</f>
        <v>0.46112956524448023</v>
      </c>
    </row>
    <row r="160" spans="1:39" x14ac:dyDescent="0.25">
      <c r="A160" s="9"/>
      <c r="H160" s="9"/>
      <c r="J160">
        <v>8</v>
      </c>
      <c r="K160">
        <f ca="1">SIMULATION!$D$3*SIMULATION!$D$17/$H152/(SIMULATION!$D$17-$I152)*(((EXP(-$I152*$J160))/(1-EXP(-SIMULATION!$D$4*$I152)))-(EXP(-SIMULATION!$D$17*$J160)/(1-EXP(-SIMULATION!$D$4*SIMULATION!$D$17))))</f>
        <v>2.9901550010398377</v>
      </c>
      <c r="L160">
        <v>-0.65379480253706868</v>
      </c>
      <c r="M160">
        <f t="shared" ca="1" si="2"/>
        <v>1.0352072025797687</v>
      </c>
      <c r="N160" s="6">
        <v>159</v>
      </c>
      <c r="O160">
        <f ca="1">$M$3952</f>
        <v>1.3351281112829929</v>
      </c>
      <c r="P160">
        <f ca="1">$M$3953</f>
        <v>5.3642060391830784</v>
      </c>
      <c r="Q160">
        <f ca="1">$M$3954</f>
        <v>5.8160759668413391</v>
      </c>
      <c r="R160">
        <f ca="1">$M$3955</f>
        <v>4.4538347506912883</v>
      </c>
      <c r="S160">
        <f ca="1">$M$3956</f>
        <v>3.4247367896464547</v>
      </c>
      <c r="T160">
        <f ca="1">$M$3957</f>
        <v>3.347486958973509</v>
      </c>
      <c r="U160">
        <f ca="1">$M$3958</f>
        <v>3.1650366006283566</v>
      </c>
      <c r="V160">
        <f ca="1">$M$3959</f>
        <v>4.3474187073010935</v>
      </c>
      <c r="W160">
        <f ca="1">$M$3960</f>
        <v>5.7049144517058608</v>
      </c>
      <c r="X160">
        <f ca="1">$M$3961</f>
        <v>5.3333751828360425</v>
      </c>
      <c r="Y160">
        <f ca="1">$M$3962</f>
        <v>3.6132614068691566</v>
      </c>
      <c r="Z160">
        <f ca="1">$M$3963</f>
        <v>4.5667717656129829</v>
      </c>
      <c r="AA160">
        <f ca="1">$M$3964</f>
        <v>3.0785860550371087</v>
      </c>
      <c r="AB160">
        <f ca="1">$M$3965</f>
        <v>3.0849130059748675</v>
      </c>
      <c r="AC160">
        <f ca="1">$M$3966</f>
        <v>2.4426732463728817</v>
      </c>
      <c r="AD160">
        <f ca="1">$M$3967</f>
        <v>4.0319512814936838</v>
      </c>
      <c r="AE160">
        <f ca="1">$M$3968</f>
        <v>4.1140594360725427</v>
      </c>
      <c r="AF160">
        <f ca="1">$M$3969</f>
        <v>3.7535151574777048</v>
      </c>
      <c r="AG160">
        <f ca="1">$M$3970</f>
        <v>2.81727121726365</v>
      </c>
      <c r="AH160">
        <f ca="1">$M$3971</f>
        <v>2.4793200527538986</v>
      </c>
      <c r="AI160">
        <f ca="1">$M$3972</f>
        <v>2.270073496615109</v>
      </c>
      <c r="AJ160">
        <f ca="1">$M$3973</f>
        <v>3.5223505356276288</v>
      </c>
      <c r="AK160">
        <f ca="1">$M$3974</f>
        <v>2.8497975291665116</v>
      </c>
      <c r="AL160">
        <f ca="1">$M$3975</f>
        <v>4.4539232324467601</v>
      </c>
      <c r="AM160">
        <f ca="1">$M$3976</f>
        <v>2.6933784201018267</v>
      </c>
    </row>
    <row r="161" spans="1:39" x14ac:dyDescent="0.25">
      <c r="A161" s="9"/>
      <c r="H161" s="9"/>
      <c r="J161">
        <v>9</v>
      </c>
      <c r="K161">
        <f ca="1">SIMULATION!$D$3*SIMULATION!$D$17/$H152/(SIMULATION!$D$17-$I152)*(((EXP(-$I152*$J161))/(1-EXP(-SIMULATION!$D$4*$I152)))-(EXP(-SIMULATION!$D$17*$J161)/(1-EXP(-SIMULATION!$D$4*SIMULATION!$D$17))))</f>
        <v>2.579365212542208</v>
      </c>
      <c r="L161">
        <v>-0.12508954871170766</v>
      </c>
      <c r="M161">
        <f t="shared" ca="1" si="2"/>
        <v>2.2567135821426252</v>
      </c>
      <c r="N161" s="6">
        <v>160</v>
      </c>
      <c r="O161">
        <f ca="1">$M$3977</f>
        <v>1.2187222975446774</v>
      </c>
      <c r="P161">
        <f ca="1">$M$3978</f>
        <v>2.0470492032658654</v>
      </c>
      <c r="Q161">
        <f ca="1">$M$3979</f>
        <v>2.4054752986292556</v>
      </c>
      <c r="R161">
        <f ca="1">$M$3980</f>
        <v>1.9637603326362045</v>
      </c>
      <c r="S161">
        <f ca="1">$M$3981</f>
        <v>2.8217910405394022</v>
      </c>
      <c r="T161">
        <f ca="1">$M$3982</f>
        <v>3.2011569493141705</v>
      </c>
      <c r="U161">
        <f ca="1">$M$3983</f>
        <v>2.0234994586383133</v>
      </c>
      <c r="V161">
        <f ca="1">$M$3984</f>
        <v>1.7412934345945197</v>
      </c>
      <c r="W161">
        <f ca="1">$M$3985</f>
        <v>0.17222765572404086</v>
      </c>
      <c r="X161">
        <f ca="1">$M$3986</f>
        <v>1.0475170069099884</v>
      </c>
      <c r="Y161">
        <f ca="1">$M$3987</f>
        <v>3.033745971009346</v>
      </c>
      <c r="Z161">
        <f ca="1">$M$3988</f>
        <v>3.6114248342402404</v>
      </c>
      <c r="AA161">
        <f ca="1">$M$3989</f>
        <v>1.7314584918191451</v>
      </c>
      <c r="AB161">
        <f ca="1">$M$3990</f>
        <v>1.6245411681821549</v>
      </c>
      <c r="AC161">
        <f ca="1">$M$3991</f>
        <v>1.5360385046534699</v>
      </c>
      <c r="AD161">
        <f ca="1">$M$3992</f>
        <v>2.1489784046052516</v>
      </c>
      <c r="AE161">
        <f ca="1">$M$3993</f>
        <v>1.9353345665934005</v>
      </c>
      <c r="AF161">
        <f ca="1">$M$3994</f>
        <v>2.3005458353118367</v>
      </c>
      <c r="AG161">
        <f ca="1">$M$3995</f>
        <v>2.2256529308835598</v>
      </c>
      <c r="AH161">
        <f ca="1">$M$3996</f>
        <v>1.3945435350244944</v>
      </c>
      <c r="AI161">
        <f ca="1">$M$3997</f>
        <v>0.86534562064959286</v>
      </c>
      <c r="AJ161">
        <f ca="1">$M$3998</f>
        <v>1.1151084019632582</v>
      </c>
      <c r="AK161">
        <f ca="1">$M$3999</f>
        <v>1.4035182628121503</v>
      </c>
      <c r="AL161">
        <f ca="1">$M$4000</f>
        <v>0.98776097920940054</v>
      </c>
      <c r="AM161">
        <f ca="1">$M$4001</f>
        <v>1.9696774647242705</v>
      </c>
    </row>
    <row r="162" spans="1:39" x14ac:dyDescent="0.25">
      <c r="A162" s="9"/>
      <c r="H162" s="9"/>
      <c r="J162">
        <v>10</v>
      </c>
      <c r="K162">
        <f ca="1">SIMULATION!$D$3*SIMULATION!$D$17/$H152/(SIMULATION!$D$17-$I152)*(((EXP(-$I152*$J162))/(1-EXP(-SIMULATION!$D$4*$I152)))-(EXP(-SIMULATION!$D$17*$J162)/(1-EXP(-SIMULATION!$D$4*SIMULATION!$D$17))))</f>
        <v>2.2078399497338115</v>
      </c>
      <c r="L162">
        <v>-0.15374900505928424</v>
      </c>
      <c r="M162">
        <f t="shared" ca="1" si="2"/>
        <v>1.8683867541320978</v>
      </c>
      <c r="N162" s="6">
        <v>161</v>
      </c>
      <c r="O162">
        <f ca="1">$M$4002</f>
        <v>0.22982655890796641</v>
      </c>
      <c r="P162">
        <f ca="1">$M$4003</f>
        <v>3.6593249571120889</v>
      </c>
      <c r="Q162">
        <f ca="1">$M$4004</f>
        <v>3.1204057262439386</v>
      </c>
      <c r="R162">
        <f ca="1">$M$4005</f>
        <v>5.8505789385690079</v>
      </c>
      <c r="S162">
        <f ca="1">$M$4006</f>
        <v>4.6439507928269608</v>
      </c>
      <c r="T162">
        <f ca="1">$M$4007</f>
        <v>3.7992826103520176</v>
      </c>
      <c r="U162">
        <f ca="1">$M$4008</f>
        <v>3.9011411101844997</v>
      </c>
      <c r="V162">
        <f ca="1">$M$4009</f>
        <v>5.8007956472760576</v>
      </c>
      <c r="W162">
        <f ca="1">$M$4010</f>
        <v>3.2526932290017578</v>
      </c>
      <c r="X162">
        <f ca="1">$M$4011</f>
        <v>3.3427219301581674</v>
      </c>
      <c r="Y162">
        <f ca="1">$M$4012</f>
        <v>1.7156141002236931</v>
      </c>
      <c r="Z162">
        <f ca="1">$M$4013</f>
        <v>2.1246899164916351</v>
      </c>
      <c r="AA162">
        <f ca="1">$M$4014</f>
        <v>1.990445607860104</v>
      </c>
      <c r="AB162">
        <f ca="1">$M$4015</f>
        <v>1.2226987571263015</v>
      </c>
      <c r="AC162">
        <f ca="1">$M$4016</f>
        <v>0.75772112550471138</v>
      </c>
      <c r="AD162">
        <f ca="1">$M$4017</f>
        <v>1.2300895398683738</v>
      </c>
      <c r="AE162">
        <f ca="1">$M$4018</f>
        <v>0.94170983646247908</v>
      </c>
      <c r="AF162">
        <f ca="1">$M$4019</f>
        <v>0.59726639700835682</v>
      </c>
      <c r="AG162">
        <f ca="1">$M$4020</f>
        <v>0.86027179568716283</v>
      </c>
      <c r="AH162">
        <f ca="1">$M$4021</f>
        <v>0.52150035573620668</v>
      </c>
      <c r="AI162">
        <f ca="1">$M$4022</f>
        <v>0.3937745233416679</v>
      </c>
      <c r="AJ162">
        <f ca="1">$M$4023</f>
        <v>0.32107666898004666</v>
      </c>
      <c r="AK162">
        <f ca="1">$M$4024</f>
        <v>0.41234020121448584</v>
      </c>
      <c r="AL162">
        <f ca="1">$M$4025</f>
        <v>0.33816609704813344</v>
      </c>
      <c r="AM162">
        <f ca="1">$M$4026</f>
        <v>0.2608166707343223</v>
      </c>
    </row>
    <row r="163" spans="1:39" x14ac:dyDescent="0.25">
      <c r="A163" s="9"/>
      <c r="H163" s="9"/>
      <c r="J163">
        <v>11</v>
      </c>
      <c r="K163">
        <f ca="1">SIMULATION!$D$3*SIMULATION!$D$17/$H152/(SIMULATION!$D$17-$I152)*(((EXP(-$I152*$J163))/(1-EXP(-SIMULATION!$D$4*$I152)))-(EXP(-SIMULATION!$D$17*$J163)/(1-EXP(-SIMULATION!$D$4*SIMULATION!$D$17))))</f>
        <v>1.8791554706276909</v>
      </c>
      <c r="L163">
        <v>-0.10617063820278569</v>
      </c>
      <c r="M163">
        <f t="shared" ca="1" si="2"/>
        <v>1.6796443350288928</v>
      </c>
      <c r="N163" s="6">
        <v>162</v>
      </c>
      <c r="O163">
        <f ca="1">$M$4027</f>
        <v>4.5098792516101147</v>
      </c>
      <c r="P163">
        <f ca="1">$M$4028</f>
        <v>5.7067696241409047</v>
      </c>
      <c r="Q163">
        <f ca="1">$M$4029</f>
        <v>4.0775602474138424</v>
      </c>
      <c r="R163">
        <f ca="1">$M$4030</f>
        <v>1.8259446795284746</v>
      </c>
      <c r="S163">
        <f ca="1">$M$4031</f>
        <v>6.7993554393971438</v>
      </c>
      <c r="T163">
        <f ca="1">$M$4032</f>
        <v>4.9613767917318308</v>
      </c>
      <c r="U163">
        <f ca="1">$M$4033</f>
        <v>5.4435074996547179</v>
      </c>
      <c r="V163">
        <f ca="1">$M$4034</f>
        <v>4.4541109221658797</v>
      </c>
      <c r="W163">
        <f ca="1">$M$4035</f>
        <v>5.2116921239270804</v>
      </c>
      <c r="X163">
        <f ca="1">$M$4036</f>
        <v>5.6390265191107636</v>
      </c>
      <c r="Y163">
        <f ca="1">$M$4037</f>
        <v>3.6662963830777771</v>
      </c>
      <c r="Z163">
        <f ca="1">$M$4038</f>
        <v>5.3695689660162591</v>
      </c>
      <c r="AA163">
        <f ca="1">$M$4039</f>
        <v>3.8320491364439455</v>
      </c>
      <c r="AB163">
        <f ca="1">$M$4040</f>
        <v>4.5673710580127516</v>
      </c>
      <c r="AC163">
        <f ca="1">$M$4041</f>
        <v>3.7990232908556973</v>
      </c>
      <c r="AD163">
        <f ca="1">$M$4042</f>
        <v>2.3035425626567116</v>
      </c>
      <c r="AE163">
        <f ca="1">$M$4043</f>
        <v>4.0649110706748353</v>
      </c>
      <c r="AF163">
        <f ca="1">$M$4044</f>
        <v>4.3963608525642455</v>
      </c>
      <c r="AG163">
        <f ca="1">$M$4045</f>
        <v>4.3174597539710673</v>
      </c>
      <c r="AH163">
        <f ca="1">$M$4046</f>
        <v>5.6965537771147909</v>
      </c>
      <c r="AI163">
        <f ca="1">$M$4047</f>
        <v>4.5257325648428548</v>
      </c>
      <c r="AJ163">
        <f ca="1">$M$4048</f>
        <v>2.1565243427185385</v>
      </c>
      <c r="AK163">
        <f ca="1">$M$4049</f>
        <v>3.6098639250334479</v>
      </c>
      <c r="AL163">
        <f ca="1">$M$4050</f>
        <v>4.3199956732875009</v>
      </c>
      <c r="AM163">
        <f ca="1">$M$4051</f>
        <v>3.1708932401511412</v>
      </c>
    </row>
    <row r="164" spans="1:39" x14ac:dyDescent="0.25">
      <c r="A164" s="9"/>
      <c r="H164" s="9"/>
      <c r="J164">
        <v>12</v>
      </c>
      <c r="K164">
        <f ca="1">SIMULATION!$D$3*SIMULATION!$D$17/$H152/(SIMULATION!$D$17-$I152)*(((EXP(-$I152*$J164))/(1-EXP(-SIMULATION!$D$4*$I152)))-(EXP(-SIMULATION!$D$17*$J164)/(1-EXP(-SIMULATION!$D$4*SIMULATION!$D$17))))</f>
        <v>1.5927170493774903</v>
      </c>
      <c r="L164">
        <v>-0.18888190977838104</v>
      </c>
      <c r="M164">
        <f t="shared" ca="1" si="2"/>
        <v>1.291881611354482</v>
      </c>
      <c r="N164" s="6">
        <v>163</v>
      </c>
      <c r="O164">
        <f ca="1">$M$4052</f>
        <v>1.9538246536914716</v>
      </c>
      <c r="P164">
        <f ca="1">$M$4053</f>
        <v>2.6469323101226925</v>
      </c>
      <c r="Q164">
        <f ca="1">$M$4054</f>
        <v>1.7292403535577647</v>
      </c>
      <c r="R164">
        <f ca="1">$M$4055</f>
        <v>3.3880283533707067</v>
      </c>
      <c r="S164">
        <f ca="1">$M$4056</f>
        <v>1.848182801047715</v>
      </c>
      <c r="T164">
        <f ca="1">$M$4057</f>
        <v>2.9665095985421011</v>
      </c>
      <c r="U164">
        <f ca="1">$M$4058</f>
        <v>3.0000219100157239</v>
      </c>
      <c r="V164">
        <f ca="1">$M$4059</f>
        <v>2.8972319566894646</v>
      </c>
      <c r="W164">
        <f ca="1">$M$4060</f>
        <v>3.3915412303004833</v>
      </c>
      <c r="X164">
        <f ca="1">$M$4061</f>
        <v>1.676263465120386</v>
      </c>
      <c r="Y164">
        <f ca="1">$M$4062</f>
        <v>3.0018261834491424</v>
      </c>
      <c r="Z164">
        <f ca="1">$M$4063</f>
        <v>2.5954795856712702</v>
      </c>
      <c r="AA164">
        <f ca="1">$M$4064</f>
        <v>3.6502613032357871</v>
      </c>
      <c r="AB164">
        <f ca="1">$M$4065</f>
        <v>1.9752772709337469</v>
      </c>
      <c r="AC164">
        <f ca="1">$M$4066</f>
        <v>3.571097093445462</v>
      </c>
      <c r="AD164">
        <f ca="1">$M$4067</f>
        <v>3.8695892424029776</v>
      </c>
      <c r="AE164">
        <f ca="1">$M$4068</f>
        <v>1.983254495139988</v>
      </c>
      <c r="AF164">
        <f ca="1">$M$4069</f>
        <v>2.7215283835376702</v>
      </c>
      <c r="AG164">
        <f ca="1">$M$4070</f>
        <v>2.6681469060950449</v>
      </c>
      <c r="AH164">
        <f ca="1">$M$4071</f>
        <v>3.234925788236878</v>
      </c>
      <c r="AI164">
        <f ca="1">$M$4072</f>
        <v>2.4031954913116049</v>
      </c>
      <c r="AJ164">
        <f ca="1">$M$4073</f>
        <v>2.8639442191732649</v>
      </c>
      <c r="AK164">
        <f ca="1">$M$4074</f>
        <v>1.7983591177138116</v>
      </c>
      <c r="AL164">
        <f ca="1">$M$4075</f>
        <v>1.5128671949465751</v>
      </c>
      <c r="AM164">
        <f ca="1">$M$4076</f>
        <v>1.3459981614673642</v>
      </c>
    </row>
    <row r="165" spans="1:39" x14ac:dyDescent="0.25">
      <c r="A165" s="9"/>
      <c r="H165" s="9"/>
      <c r="J165">
        <v>13</v>
      </c>
      <c r="K165">
        <f ca="1">SIMULATION!$D$3*SIMULATION!$D$17/$H152/(SIMULATION!$D$17-$I152)*(((EXP(-$I152*$J165))/(1-EXP(-SIMULATION!$D$4*$I152)))-(EXP(-SIMULATION!$D$17*$J165)/(1-EXP(-SIMULATION!$D$4*SIMULATION!$D$17))))</f>
        <v>1.345728369202025</v>
      </c>
      <c r="L165">
        <v>5.2388427500271858E-4</v>
      </c>
      <c r="M165">
        <f t="shared" ca="1" si="2"/>
        <v>1.346433375133075</v>
      </c>
      <c r="N165" s="6">
        <v>164</v>
      </c>
      <c r="O165">
        <f ca="1">$M$4077</f>
        <v>1.8871353495481249</v>
      </c>
      <c r="P165">
        <f ca="1">$M$4078</f>
        <v>1.8775742407468174</v>
      </c>
      <c r="Q165">
        <f ca="1">$M$4079</f>
        <v>2.9916843732362208</v>
      </c>
      <c r="R165">
        <f ca="1">$M$4080</f>
        <v>1.8942464349357384</v>
      </c>
      <c r="S165">
        <f ca="1">$M$4081</f>
        <v>3.4288801455227591</v>
      </c>
      <c r="T165">
        <f ca="1">$M$4082</f>
        <v>1.9098827360923079</v>
      </c>
      <c r="U165">
        <f ca="1">$M$4083</f>
        <v>1.7252960774512822</v>
      </c>
      <c r="V165">
        <f ca="1">$M$4084</f>
        <v>1.8614316282521777</v>
      </c>
      <c r="W165">
        <f ca="1">$M$4085</f>
        <v>3.3100660913913633</v>
      </c>
      <c r="X165">
        <f ca="1">$M$4086</f>
        <v>2.7894766815411831</v>
      </c>
      <c r="Y165">
        <f ca="1">$M$4087</f>
        <v>1.7901691050226209</v>
      </c>
      <c r="Z165">
        <f ca="1">$M$4088</f>
        <v>1.6213370011670003</v>
      </c>
      <c r="AA165">
        <f ca="1">$M$4089</f>
        <v>3.0284109456301587</v>
      </c>
      <c r="AB165">
        <f ca="1">$M$4090</f>
        <v>2.3081496092278733</v>
      </c>
      <c r="AC165">
        <f ca="1">$M$4091</f>
        <v>2.2949410173760776</v>
      </c>
      <c r="AD165">
        <f ca="1">$M$4092</f>
        <v>2.1060982922107163</v>
      </c>
      <c r="AE165">
        <f ca="1">$M$4093</f>
        <v>1.8522167726077852</v>
      </c>
      <c r="AF165">
        <f ca="1">$M$4094</f>
        <v>2.5586246864231832</v>
      </c>
      <c r="AG165">
        <f ca="1">$M$4095</f>
        <v>1.6388916376009468</v>
      </c>
      <c r="AH165">
        <f ca="1">$M$4096</f>
        <v>2.0616533660708787</v>
      </c>
      <c r="AI165">
        <f ca="1">$M$4097</f>
        <v>1.4388696124092828</v>
      </c>
      <c r="AJ165">
        <f ca="1">$M$4098</f>
        <v>1.6955095915346909</v>
      </c>
      <c r="AK165">
        <f ca="1">$M$4099</f>
        <v>2.394005956086128</v>
      </c>
      <c r="AL165">
        <f ca="1">$M$4100</f>
        <v>1.6591730585448448</v>
      </c>
      <c r="AM165">
        <f ca="1">$M$4101</f>
        <v>1.369304026154031</v>
      </c>
    </row>
    <row r="166" spans="1:39" x14ac:dyDescent="0.25">
      <c r="A166" s="9"/>
      <c r="H166" s="9"/>
      <c r="J166">
        <v>14</v>
      </c>
      <c r="K166">
        <f ca="1">SIMULATION!$D$3*SIMULATION!$D$17/$H152/(SIMULATION!$D$17-$I152)*(((EXP(-$I152*$J166))/(1-EXP(-SIMULATION!$D$4*$I152)))-(EXP(-SIMULATION!$D$17*$J166)/(1-EXP(-SIMULATION!$D$4*SIMULATION!$D$17))))</f>
        <v>1.1343766115950527</v>
      </c>
      <c r="L166">
        <v>-0.1105031195843586</v>
      </c>
      <c r="M166">
        <f t="shared" ca="1" si="2"/>
        <v>1.0090244572302649</v>
      </c>
      <c r="N166" s="6">
        <v>165</v>
      </c>
      <c r="O166">
        <f ca="1">$M$4102</f>
        <v>0.93279798974844919</v>
      </c>
      <c r="P166">
        <f ca="1">$M$4103</f>
        <v>2.522040896317967</v>
      </c>
      <c r="Q166">
        <f ca="1">$M$4104</f>
        <v>3.6593843805060677</v>
      </c>
      <c r="R166">
        <f ca="1">$M$4105</f>
        <v>5.5077165241272992</v>
      </c>
      <c r="S166">
        <f ca="1">$M$4106</f>
        <v>3.7665764227387415</v>
      </c>
      <c r="T166">
        <f ca="1">$M$4107</f>
        <v>4.0439282906354004</v>
      </c>
      <c r="U166">
        <f ca="1">$M$4108</f>
        <v>3.0865351816136362</v>
      </c>
      <c r="V166">
        <f ca="1">$M$4109</f>
        <v>3.9847494509838706</v>
      </c>
      <c r="W166">
        <f ca="1">$M$4110</f>
        <v>4.44498725067203</v>
      </c>
      <c r="X166">
        <f ca="1">$M$4111</f>
        <v>1.1260098504957268</v>
      </c>
      <c r="Y166">
        <f ca="1">$M$4112</f>
        <v>3.5166973691183001</v>
      </c>
      <c r="Z166">
        <f ca="1">$M$4113</f>
        <v>3.0096035040654927</v>
      </c>
      <c r="AA166">
        <f ca="1">$M$4114</f>
        <v>2.2207332622108349</v>
      </c>
      <c r="AB166">
        <f ca="1">$M$4115</f>
        <v>2.1808816491296077</v>
      </c>
      <c r="AC166">
        <f ca="1">$M$4116</f>
        <v>1.5324853193195325</v>
      </c>
      <c r="AD166">
        <f ca="1">$M$4117</f>
        <v>2.088421321441674</v>
      </c>
      <c r="AE166">
        <f ca="1">$M$4118</f>
        <v>1.3813359447811169</v>
      </c>
      <c r="AF166">
        <f ca="1">$M$4119</f>
        <v>2.3367252588809087</v>
      </c>
      <c r="AG166">
        <f ca="1">$M$4120</f>
        <v>2.6840638458029629</v>
      </c>
      <c r="AH166">
        <f ca="1">$M$4121</f>
        <v>1.3222627416669033</v>
      </c>
      <c r="AI166">
        <f ca="1">$M$4122</f>
        <v>2.5851013882322795</v>
      </c>
      <c r="AJ166">
        <f ca="1">$M$4123</f>
        <v>2.0679528536431286</v>
      </c>
      <c r="AK166">
        <f ca="1">$M$4124</f>
        <v>1.6484888423792945</v>
      </c>
      <c r="AL166">
        <f ca="1">$M$4125</f>
        <v>0.9591409986067595</v>
      </c>
      <c r="AM166">
        <f ca="1">$M$4126</f>
        <v>1.2117533879090092</v>
      </c>
    </row>
    <row r="167" spans="1:39" x14ac:dyDescent="0.25">
      <c r="A167" s="9"/>
      <c r="H167" s="9"/>
      <c r="J167">
        <v>15</v>
      </c>
      <c r="K167">
        <f ca="1">SIMULATION!$D$3*SIMULATION!$D$17/$H152/(SIMULATION!$D$17-$I152)*(((EXP(-$I152*$J167))/(1-EXP(-SIMULATION!$D$4*$I152)))-(EXP(-SIMULATION!$D$17*$J167)/(1-EXP(-SIMULATION!$D$4*SIMULATION!$D$17))))</f>
        <v>0.95452750761741179</v>
      </c>
      <c r="L167">
        <v>0.13115429875453785</v>
      </c>
      <c r="M167">
        <f t="shared" ca="1" si="2"/>
        <v>1.0797178935208902</v>
      </c>
      <c r="N167" s="6">
        <v>166</v>
      </c>
      <c r="O167">
        <f ca="1">$M$4127</f>
        <v>1.2680399108943556</v>
      </c>
      <c r="P167">
        <f ca="1">$M$4128</f>
        <v>2.2320424122283185</v>
      </c>
      <c r="Q167">
        <f ca="1">$M$4129</f>
        <v>1.8070710271293384</v>
      </c>
      <c r="R167">
        <f ca="1">$M$4130</f>
        <v>1.9424686541181411</v>
      </c>
      <c r="S167">
        <f ca="1">$M$4131</f>
        <v>1.7157349433883711</v>
      </c>
      <c r="T167">
        <f ca="1">$M$4132</f>
        <v>3.9319607035044428</v>
      </c>
      <c r="U167">
        <f ca="1">$M$4133</f>
        <v>1.0963657819601735</v>
      </c>
      <c r="V167">
        <f ca="1">$M$4134</f>
        <v>2.7449513009045976</v>
      </c>
      <c r="W167">
        <f ca="1">$M$4135</f>
        <v>2.42659879043127</v>
      </c>
      <c r="X167">
        <f ca="1">$M$4136</f>
        <v>1.81652094884084</v>
      </c>
      <c r="Y167">
        <f ca="1">$M$4137</f>
        <v>2.0953061781746807</v>
      </c>
      <c r="Z167">
        <f ca="1">$M$4138</f>
        <v>1.9348829669346264</v>
      </c>
      <c r="AA167">
        <f ca="1">$M$4139</f>
        <v>2.4311318556521213</v>
      </c>
      <c r="AB167">
        <f ca="1">$M$4140</f>
        <v>2.6417537345705271</v>
      </c>
      <c r="AC167">
        <f ca="1">$M$4141</f>
        <v>2.4050168556748344</v>
      </c>
      <c r="AD167">
        <f ca="1">$M$4142</f>
        <v>1.6477716003332141</v>
      </c>
      <c r="AE167">
        <f ca="1">$M$4143</f>
        <v>1.5243539612415</v>
      </c>
      <c r="AF167">
        <f ca="1">$M$4144</f>
        <v>1.9237497400929402</v>
      </c>
      <c r="AG167">
        <f ca="1">$M$4145</f>
        <v>0.89314645824034988</v>
      </c>
      <c r="AH167">
        <f ca="1">$M$4146</f>
        <v>1.3273045167795101</v>
      </c>
      <c r="AI167">
        <f ca="1">$M$4147</f>
        <v>1.6141665137852945</v>
      </c>
      <c r="AJ167">
        <f ca="1">$M$4148</f>
        <v>1.4629822490804716</v>
      </c>
      <c r="AK167">
        <f ca="1">$M$4149</f>
        <v>1.0064567665876374</v>
      </c>
      <c r="AL167">
        <f ca="1">$M$4150</f>
        <v>0.77071725652677159</v>
      </c>
      <c r="AM167">
        <f ca="1">$M$4151</f>
        <v>1.5021445682094712</v>
      </c>
    </row>
    <row r="168" spans="1:39" x14ac:dyDescent="0.25">
      <c r="A168" s="9"/>
      <c r="H168" s="9"/>
      <c r="J168">
        <v>16</v>
      </c>
      <c r="K168">
        <f ca="1">SIMULATION!$D$3*SIMULATION!$D$17/$H152/(SIMULATION!$D$17-$I152)*(((EXP(-$I152*$J168))/(1-EXP(-SIMULATION!$D$4*$I152)))-(EXP(-SIMULATION!$D$17*$J168)/(1-EXP(-SIMULATION!$D$4*SIMULATION!$D$17))))</f>
        <v>0.80211687278031829</v>
      </c>
      <c r="L168">
        <v>0.75617997414625571</v>
      </c>
      <c r="M168">
        <f t="shared" ca="1" si="2"/>
        <v>1.4086615889016147</v>
      </c>
      <c r="N168" s="6">
        <v>167</v>
      </c>
      <c r="O168">
        <f ca="1">$M$4152</f>
        <v>1.193441150488278</v>
      </c>
      <c r="P168">
        <f ca="1">$M$4153</f>
        <v>1.6042502668658403</v>
      </c>
      <c r="Q168">
        <f ca="1">$M$4154</f>
        <v>2.0916864050619877</v>
      </c>
      <c r="R168">
        <f ca="1">$M$4155</f>
        <v>2.9027425382486656</v>
      </c>
      <c r="S168">
        <f ca="1">$M$4156</f>
        <v>3.2068358609434395</v>
      </c>
      <c r="T168">
        <f ca="1">$M$4157</f>
        <v>3.9436204364912393</v>
      </c>
      <c r="U168">
        <f ca="1">$M$4158</f>
        <v>4.3703754106216284</v>
      </c>
      <c r="V168">
        <f ca="1">$M$4159</f>
        <v>2.070239978217947</v>
      </c>
      <c r="W168">
        <f ca="1">$M$4160</f>
        <v>2.9395675523501654</v>
      </c>
      <c r="X168">
        <f ca="1">$M$4161</f>
        <v>3.3019270151882587</v>
      </c>
      <c r="Y168">
        <f ca="1">$M$4162</f>
        <v>3.087465315773239</v>
      </c>
      <c r="Z168">
        <f ca="1">$M$4163</f>
        <v>2.3367793702840798</v>
      </c>
      <c r="AA168">
        <f ca="1">$M$4164</f>
        <v>2.3724375902520554</v>
      </c>
      <c r="AB168">
        <f ca="1">$M$4165</f>
        <v>1.1827700301936621</v>
      </c>
      <c r="AC168">
        <f ca="1">$M$4166</f>
        <v>2.0157146656201301</v>
      </c>
      <c r="AD168">
        <f ca="1">$M$4167</f>
        <v>3.8337324464344729</v>
      </c>
      <c r="AE168">
        <f ca="1">$M$4168</f>
        <v>1.39250266843969</v>
      </c>
      <c r="AF168">
        <f ca="1">$M$4169</f>
        <v>1.7752617164119509</v>
      </c>
      <c r="AG168">
        <f ca="1">$M$4170</f>
        <v>1.1195944356830632</v>
      </c>
      <c r="AH168">
        <f ca="1">$M$4171</f>
        <v>1.2300062808742209</v>
      </c>
      <c r="AI168">
        <f ca="1">$M$4172</f>
        <v>1.4150916095919592</v>
      </c>
      <c r="AJ168">
        <f ca="1">$M$4173</f>
        <v>0.89781391429026225</v>
      </c>
      <c r="AK168">
        <f ca="1">$M$4174</f>
        <v>1.5156652764531922</v>
      </c>
      <c r="AL168">
        <f ca="1">$M$4175</f>
        <v>0.93564838964170172</v>
      </c>
      <c r="AM168">
        <f ca="1">$M$4176</f>
        <v>1.0119968569106077</v>
      </c>
    </row>
    <row r="169" spans="1:39" x14ac:dyDescent="0.25">
      <c r="A169" s="9"/>
      <c r="H169" s="9"/>
      <c r="J169">
        <v>17</v>
      </c>
      <c r="K169">
        <f ca="1">SIMULATION!$D$3*SIMULATION!$D$17/$H152/(SIMULATION!$D$17-$I152)*(((EXP(-$I152*$J169))/(1-EXP(-SIMULATION!$D$4*$I152)))-(EXP(-SIMULATION!$D$17*$J169)/(1-EXP(-SIMULATION!$D$4*SIMULATION!$D$17))))</f>
        <v>0.67335643676647872</v>
      </c>
      <c r="L169">
        <v>-0.18444480392478055</v>
      </c>
      <c r="M169">
        <f t="shared" ca="1" si="2"/>
        <v>0.54915934081559659</v>
      </c>
      <c r="N169" s="6">
        <v>168</v>
      </c>
      <c r="O169">
        <f ca="1">$M$4177</f>
        <v>1.8020690417491991</v>
      </c>
      <c r="P169">
        <f ca="1">$M$4178</f>
        <v>3.4146712427677</v>
      </c>
      <c r="Q169">
        <f ca="1">$M$4179</f>
        <v>2.0540617337681262</v>
      </c>
      <c r="R169">
        <f ca="1">$M$4180</f>
        <v>3.4115712204377759</v>
      </c>
      <c r="S169">
        <f ca="1">$M$4181</f>
        <v>2.77829710891185</v>
      </c>
      <c r="T169">
        <f ca="1">$M$4182</f>
        <v>3.4675452321822577</v>
      </c>
      <c r="U169">
        <f ca="1">$M$4183</f>
        <v>3.7116237087284252</v>
      </c>
      <c r="V169">
        <f ca="1">$M$4184</f>
        <v>3.1829620153915732</v>
      </c>
      <c r="W169">
        <f ca="1">$M$4185</f>
        <v>1.5320354797413902</v>
      </c>
      <c r="X169">
        <f ca="1">$M$4186</f>
        <v>2.7698551452546454</v>
      </c>
      <c r="Y169">
        <f ca="1">$M$4187</f>
        <v>2.7379927822755321</v>
      </c>
      <c r="Z169">
        <f ca="1">$M$4188</f>
        <v>3.3620527902435025</v>
      </c>
      <c r="AA169">
        <f ca="1">$M$4189</f>
        <v>3.1627636886989561</v>
      </c>
      <c r="AB169">
        <f ca="1">$M$4190</f>
        <v>2.3896890628851635</v>
      </c>
      <c r="AC169">
        <f ca="1">$M$4191</f>
        <v>2.5464148305199283</v>
      </c>
      <c r="AD169">
        <f ca="1">$M$4192</f>
        <v>3.0283981044707926</v>
      </c>
      <c r="AE169">
        <f ca="1">$M$4193</f>
        <v>1.7499426577914403</v>
      </c>
      <c r="AF169">
        <f ca="1">$M$4194</f>
        <v>1.8174143273190972</v>
      </c>
      <c r="AG169">
        <f ca="1">$M$4195</f>
        <v>2.0128616252017801</v>
      </c>
      <c r="AH169">
        <f ca="1">$M$4196</f>
        <v>2.1513867536410727</v>
      </c>
      <c r="AI169">
        <f ca="1">$M$4197</f>
        <v>1.5707162779425772</v>
      </c>
      <c r="AJ169">
        <f ca="1">$M$4198</f>
        <v>2.0791888106634659</v>
      </c>
      <c r="AK169">
        <f ca="1">$M$4199</f>
        <v>1.5017864252367781</v>
      </c>
      <c r="AL169">
        <f ca="1">$M$4200</f>
        <v>2.0165574588506447</v>
      </c>
      <c r="AM169">
        <f ca="1">$M$4201</f>
        <v>0.87795386266175268</v>
      </c>
    </row>
    <row r="170" spans="1:39" x14ac:dyDescent="0.25">
      <c r="A170" s="9"/>
      <c r="H170" s="9"/>
      <c r="J170">
        <v>18</v>
      </c>
      <c r="K170">
        <f ca="1">SIMULATION!$D$3*SIMULATION!$D$17/$H152/(SIMULATION!$D$17-$I152)*(((EXP(-$I152*$J170))/(1-EXP(-SIMULATION!$D$4*$I152)))-(EXP(-SIMULATION!$D$17*$J170)/(1-EXP(-SIMULATION!$D$4*SIMULATION!$D$17))))</f>
        <v>0.56482802824697564</v>
      </c>
      <c r="L170">
        <v>-0.11743736791676487</v>
      </c>
      <c r="M170">
        <f t="shared" ca="1" si="2"/>
        <v>0.4984961112840347</v>
      </c>
      <c r="N170" s="6">
        <v>169</v>
      </c>
      <c r="O170">
        <f ca="1">$M$4202</f>
        <v>2.1633706364824308</v>
      </c>
      <c r="P170">
        <f ca="1">$M$4203</f>
        <v>0.14793467358899123</v>
      </c>
      <c r="Q170">
        <f ca="1">$M$4204</f>
        <v>5.2774736251150474</v>
      </c>
      <c r="R170">
        <f ca="1">$M$4205</f>
        <v>4.2786992948353229</v>
      </c>
      <c r="S170">
        <f ca="1">$M$4206</f>
        <v>2.6541972628886992</v>
      </c>
      <c r="T170">
        <f ca="1">$M$4207</f>
        <v>1.6096834894962724</v>
      </c>
      <c r="U170">
        <f ca="1">$M$4208</f>
        <v>6.6418145026658388</v>
      </c>
      <c r="V170">
        <f ca="1">$M$4209</f>
        <v>3.5519138555882726</v>
      </c>
      <c r="W170">
        <f ca="1">$M$4210</f>
        <v>3.5056077998111186</v>
      </c>
      <c r="X170">
        <f ca="1">$M$4211</f>
        <v>3.3418665182379055</v>
      </c>
      <c r="Y170">
        <f ca="1">$M$4212</f>
        <v>3.9938430450885472</v>
      </c>
      <c r="Z170">
        <f ca="1">$M$4213</f>
        <v>4.0599058975764333</v>
      </c>
      <c r="AA170">
        <f ca="1">$M$4214</f>
        <v>3.6528126676149988</v>
      </c>
      <c r="AB170">
        <f ca="1">$M$4215</f>
        <v>3.6181839924628227</v>
      </c>
      <c r="AC170">
        <f ca="1">$M$4216</f>
        <v>3.6149437399916913</v>
      </c>
      <c r="AD170">
        <f ca="1">$M$4217</f>
        <v>3.3174946630432895</v>
      </c>
      <c r="AE170">
        <f ca="1">$M$4218</f>
        <v>2.7398292634056354</v>
      </c>
      <c r="AF170">
        <f ca="1">$M$4219</f>
        <v>2.4072966482040088</v>
      </c>
      <c r="AG170">
        <f ca="1">$M$4220</f>
        <v>3.6811094460700966</v>
      </c>
      <c r="AH170">
        <f ca="1">$M$4221</f>
        <v>3.0765517001884541</v>
      </c>
      <c r="AI170">
        <f ca="1">$M$4222</f>
        <v>2.5122316800226154</v>
      </c>
      <c r="AJ170">
        <f ca="1">$M$4223</f>
        <v>2.976673958806515</v>
      </c>
      <c r="AK170">
        <f ca="1">$M$4224</f>
        <v>2.1733822400556324</v>
      </c>
      <c r="AL170">
        <f ca="1">$M$4225</f>
        <v>2.3821126826298418</v>
      </c>
      <c r="AM170">
        <f ca="1">$M$4226</f>
        <v>2.5789440536806016</v>
      </c>
    </row>
    <row r="171" spans="1:39" x14ac:dyDescent="0.25">
      <c r="A171" s="9"/>
      <c r="H171" s="9"/>
      <c r="J171">
        <v>19</v>
      </c>
      <c r="K171">
        <f ca="1">SIMULATION!$D$3*SIMULATION!$D$17/$H152/(SIMULATION!$D$17-$I152)*(((EXP(-$I152*$J171))/(1-EXP(-SIMULATION!$D$4*$I152)))-(EXP(-SIMULATION!$D$17*$J171)/(1-EXP(-SIMULATION!$D$4*SIMULATION!$D$17))))</f>
        <v>0.47351237282061015</v>
      </c>
      <c r="L171">
        <v>-0.20325318588152505</v>
      </c>
      <c r="M171">
        <f t="shared" ca="1" si="2"/>
        <v>0.37726947449050069</v>
      </c>
      <c r="N171" s="6">
        <v>170</v>
      </c>
      <c r="O171">
        <f ca="1">$M$4227</f>
        <v>0.6527537437692531</v>
      </c>
      <c r="P171">
        <f ca="1">$M$4228</f>
        <v>2.0066771312028981</v>
      </c>
      <c r="Q171">
        <f ca="1">$M$4229</f>
        <v>4.741737694971242</v>
      </c>
      <c r="R171">
        <f ca="1">$M$4230</f>
        <v>3.8067974079936104</v>
      </c>
      <c r="S171">
        <f ca="1">$M$4231</f>
        <v>5.6365830227055538</v>
      </c>
      <c r="T171">
        <f ca="1">$M$4232</f>
        <v>3.4204247343243339</v>
      </c>
      <c r="U171">
        <f ca="1">$M$4233</f>
        <v>3.4316597702759384</v>
      </c>
      <c r="V171">
        <f ca="1">$M$4234</f>
        <v>2.7400583934001452</v>
      </c>
      <c r="W171">
        <f ca="1">$M$4235</f>
        <v>3.682114969526598</v>
      </c>
      <c r="X171">
        <f ca="1">$M$4236</f>
        <v>3.2872178888168526</v>
      </c>
      <c r="Y171">
        <f ca="1">$M$4237</f>
        <v>2.0451101772175675</v>
      </c>
      <c r="Z171">
        <f ca="1">$M$4238</f>
        <v>1.4049990919236255</v>
      </c>
      <c r="AA171">
        <f ca="1">$M$4239</f>
        <v>2.9029308474147268</v>
      </c>
      <c r="AB171">
        <f ca="1">$M$4240</f>
        <v>2.0407822516404859</v>
      </c>
      <c r="AC171">
        <f ca="1">$M$4241</f>
        <v>1.3982279821777304</v>
      </c>
      <c r="AD171">
        <f ca="1">$M$4242</f>
        <v>2.4123259122764296</v>
      </c>
      <c r="AE171">
        <f ca="1">$M$4243</f>
        <v>2.3302753368531164</v>
      </c>
      <c r="AF171">
        <f ca="1">$M$4244</f>
        <v>0.96990397720613564</v>
      </c>
      <c r="AG171">
        <f ca="1">$M$4245</f>
        <v>1.0541560915764736</v>
      </c>
      <c r="AH171">
        <f ca="1">$M$4246</f>
        <v>1.3840166154615214</v>
      </c>
      <c r="AI171">
        <f ca="1">$M$4247</f>
        <v>1.1779405483565009</v>
      </c>
      <c r="AJ171">
        <f ca="1">$M$4248</f>
        <v>0.32799883476151975</v>
      </c>
      <c r="AK171">
        <f ca="1">$M$4249</f>
        <v>0.49184793886139483</v>
      </c>
      <c r="AL171">
        <f ca="1">$M$4250</f>
        <v>0.53654198411409415</v>
      </c>
      <c r="AM171">
        <f ca="1">$M$4251</f>
        <v>0.6130546616975121</v>
      </c>
    </row>
    <row r="172" spans="1:39" x14ac:dyDescent="0.25">
      <c r="A172" s="9"/>
      <c r="H172" s="9"/>
      <c r="J172">
        <v>20</v>
      </c>
      <c r="K172">
        <f ca="1">SIMULATION!$D$3*SIMULATION!$D$17/$H152/(SIMULATION!$D$17-$I152)*(((EXP(-$I152*$J172))/(1-EXP(-SIMULATION!$D$4*$I152)))-(EXP(-SIMULATION!$D$17*$J172)/(1-EXP(-SIMULATION!$D$4*SIMULATION!$D$17))))</f>
        <v>0.39678114194093811</v>
      </c>
      <c r="L172">
        <v>-0.46610149118100785</v>
      </c>
      <c r="M172">
        <f t="shared" ca="1" si="2"/>
        <v>0.21184086000976371</v>
      </c>
      <c r="N172" s="6">
        <v>171</v>
      </c>
      <c r="O172">
        <f ca="1">$M$4252</f>
        <v>0.38083806995042113</v>
      </c>
      <c r="P172">
        <f ca="1">$M$4253</f>
        <v>1.1973594333499775</v>
      </c>
      <c r="Q172">
        <f ca="1">$M$4254</f>
        <v>3.7090016292833541</v>
      </c>
      <c r="R172">
        <f ca="1">$M$4255</f>
        <v>3.9739227615056296</v>
      </c>
      <c r="S172">
        <f ca="1">$M$4256</f>
        <v>5.0103110192988227</v>
      </c>
      <c r="T172">
        <f ca="1">$M$4257</f>
        <v>4.6487240447104536</v>
      </c>
      <c r="U172">
        <f ca="1">$M$4258</f>
        <v>4.4193953064623619</v>
      </c>
      <c r="V172">
        <f ca="1">$M$4259</f>
        <v>3.7696276892833738</v>
      </c>
      <c r="W172">
        <f ca="1">$M$4260</f>
        <v>3.7620201714437878</v>
      </c>
      <c r="X172">
        <f ca="1">$M$4261</f>
        <v>3.5146393937841101</v>
      </c>
      <c r="Y172">
        <f ca="1">$M$4262</f>
        <v>2.3468979927771447</v>
      </c>
      <c r="Z172">
        <f ca="1">$M$4263</f>
        <v>2.8619816090944794</v>
      </c>
      <c r="AA172">
        <f ca="1">$M$4264</f>
        <v>2.1469512588533575</v>
      </c>
      <c r="AB172">
        <f ca="1">$M$4265</f>
        <v>0.89706581168199662</v>
      </c>
      <c r="AC172">
        <f ca="1">$M$4266</f>
        <v>1.1289261919027256</v>
      </c>
      <c r="AD172">
        <f ca="1">$M$4267</f>
        <v>0.7426875945518</v>
      </c>
      <c r="AE172">
        <f ca="1">$M$4268</f>
        <v>0.87506820990236189</v>
      </c>
      <c r="AF172">
        <f ca="1">$M$4269</f>
        <v>1.3135578064164555</v>
      </c>
      <c r="AG172">
        <f ca="1">$M$4270</f>
        <v>0.7808470768079312</v>
      </c>
      <c r="AH172">
        <f ca="1">$M$4271</f>
        <v>0.21908767017669178</v>
      </c>
      <c r="AI172">
        <f ca="1">$M$4272</f>
        <v>0.2913632743909913</v>
      </c>
      <c r="AJ172">
        <f ca="1">$M$4273</f>
        <v>0.59069842945085638</v>
      </c>
      <c r="AK172">
        <f ca="1">$M$4274</f>
        <v>0.27699512837283918</v>
      </c>
      <c r="AL172">
        <f ca="1">$M$4275</f>
        <v>0.45967393616550989</v>
      </c>
      <c r="AM172">
        <f ca="1">$M$4276</f>
        <v>0.43721499309903</v>
      </c>
    </row>
    <row r="173" spans="1:39" x14ac:dyDescent="0.25">
      <c r="A173" s="9"/>
      <c r="H173" s="9"/>
      <c r="J173">
        <v>21</v>
      </c>
      <c r="K173">
        <f ca="1">SIMULATION!$D$3*SIMULATION!$D$17/$H152/(SIMULATION!$D$17-$I152)*(((EXP(-$I152*$J173))/(1-EXP(-SIMULATION!$D$4*$I152)))-(EXP(-SIMULATION!$D$17*$J173)/(1-EXP(-SIMULATION!$D$4*SIMULATION!$D$17))))</f>
        <v>0.33236976342136876</v>
      </c>
      <c r="L173">
        <v>-0.15701412621482957</v>
      </c>
      <c r="M173">
        <f t="shared" ca="1" si="2"/>
        <v>0.28018301543753293</v>
      </c>
      <c r="N173" s="6">
        <v>172</v>
      </c>
      <c r="O173">
        <f ca="1">$M$4277</f>
        <v>0.51881114081858437</v>
      </c>
      <c r="P173">
        <f ca="1">$M$4278</f>
        <v>1.8004808975771385</v>
      </c>
      <c r="Q173">
        <f ca="1">$M$4279</f>
        <v>2.8714050517355747</v>
      </c>
      <c r="R173">
        <f ca="1">$M$4280</f>
        <v>5.8416975543801941</v>
      </c>
      <c r="S173">
        <f ca="1">$M$4281</f>
        <v>3.1121936999659154</v>
      </c>
      <c r="T173">
        <f ca="1">$M$4282</f>
        <v>3.2848650296503741</v>
      </c>
      <c r="U173">
        <f ca="1">$M$4283</f>
        <v>3.6405880628016858</v>
      </c>
      <c r="V173">
        <f ca="1">$M$4284</f>
        <v>4.6397878841504339</v>
      </c>
      <c r="W173">
        <f ca="1">$M$4285</f>
        <v>2.4214111407262249</v>
      </c>
      <c r="X173">
        <f ca="1">$M$4286</f>
        <v>2.8893671322043035</v>
      </c>
      <c r="Y173">
        <f ca="1">$M$4287</f>
        <v>1.4651514908313255</v>
      </c>
      <c r="Z173">
        <f ca="1">$M$4288</f>
        <v>1.9531987409707328</v>
      </c>
      <c r="AA173">
        <f ca="1">$M$4289</f>
        <v>2.1621173462754681</v>
      </c>
      <c r="AB173">
        <f ca="1">$M$4290</f>
        <v>1.3885326751674243</v>
      </c>
      <c r="AC173">
        <f ca="1">$M$4291</f>
        <v>0.70203704117648591</v>
      </c>
      <c r="AD173">
        <f ca="1">$M$4292</f>
        <v>2.2217334025398294</v>
      </c>
      <c r="AE173">
        <f ca="1">$M$4293</f>
        <v>0.97726834928869089</v>
      </c>
      <c r="AF173">
        <f ca="1">$M$4294</f>
        <v>1.4650572467279581</v>
      </c>
      <c r="AG173">
        <f ca="1">$M$4295</f>
        <v>1.3094521500779066</v>
      </c>
      <c r="AH173">
        <f ca="1">$M$4296</f>
        <v>0.95708553264556107</v>
      </c>
      <c r="AI173">
        <f ca="1">$M$4297</f>
        <v>1.0994758270120182</v>
      </c>
      <c r="AJ173">
        <f ca="1">$M$4298</f>
        <v>1.3193314392483511</v>
      </c>
      <c r="AK173">
        <f ca="1">$M$4299</f>
        <v>0.46122308640208776</v>
      </c>
      <c r="AL173">
        <f ca="1">$M$4300</f>
        <v>0.88588203924649522</v>
      </c>
      <c r="AM173">
        <f ca="1">$M$4301</f>
        <v>0.32915040926135403</v>
      </c>
    </row>
    <row r="174" spans="1:39" x14ac:dyDescent="0.25">
      <c r="A174" s="9"/>
      <c r="H174" s="9"/>
      <c r="J174">
        <v>22</v>
      </c>
      <c r="K174">
        <f ca="1">SIMULATION!$D$3*SIMULATION!$D$17/$H152/(SIMULATION!$D$17-$I152)*(((EXP(-$I152*$J174))/(1-EXP(-SIMULATION!$D$4*$I152)))-(EXP(-SIMULATION!$D$17*$J174)/(1-EXP(-SIMULATION!$D$4*SIMULATION!$D$17))))</f>
        <v>0.27834151083195374</v>
      </c>
      <c r="L174">
        <v>0.46073944868148836</v>
      </c>
      <c r="M174">
        <f t="shared" ca="1" si="2"/>
        <v>0.40658442507784065</v>
      </c>
      <c r="N174" s="6">
        <v>173</v>
      </c>
      <c r="O174">
        <f ca="1">$M$4302</f>
        <v>1.3449574728443283</v>
      </c>
      <c r="P174">
        <f ca="1">$M$4303</f>
        <v>2.4639395117820682</v>
      </c>
      <c r="Q174">
        <f ca="1">$M$4304</f>
        <v>3.3667304738822921</v>
      </c>
      <c r="R174">
        <f ca="1">$M$4305</f>
        <v>1.0096265756846059</v>
      </c>
      <c r="S174">
        <f ca="1">$M$4306</f>
        <v>2.6178792419541526</v>
      </c>
      <c r="T174">
        <f ca="1">$M$4307</f>
        <v>1.1644721970847045</v>
      </c>
      <c r="U174">
        <f ca="1">$M$4308</f>
        <v>3.2806690678287742</v>
      </c>
      <c r="V174">
        <f ca="1">$M$4309</f>
        <v>2.6359280223059782</v>
      </c>
      <c r="W174">
        <f ca="1">$M$4310</f>
        <v>2.956011313962092</v>
      </c>
      <c r="X174">
        <f ca="1">$M$4311</f>
        <v>2.9817521396426252</v>
      </c>
      <c r="Y174">
        <f ca="1">$M$4312</f>
        <v>2.506592588055641</v>
      </c>
      <c r="Z174">
        <f ca="1">$M$4313</f>
        <v>2.2838674667610848</v>
      </c>
      <c r="AA174">
        <f ca="1">$M$4314</f>
        <v>1.7296325859868291</v>
      </c>
      <c r="AB174">
        <f ca="1">$M$4315</f>
        <v>2.1499494228250766</v>
      </c>
      <c r="AC174">
        <f ca="1">$M$4316</f>
        <v>1.717837513601844</v>
      </c>
      <c r="AD174">
        <f ca="1">$M$4317</f>
        <v>1.2183397497767081</v>
      </c>
      <c r="AE174">
        <f ca="1">$M$4318</f>
        <v>1.7919756188159006</v>
      </c>
      <c r="AF174">
        <f ca="1">$M$4319</f>
        <v>0.97219844216895934</v>
      </c>
      <c r="AG174">
        <f ca="1">$M$4320</f>
        <v>1.1653214726230752</v>
      </c>
      <c r="AH174">
        <f ca="1">$M$4321</f>
        <v>1.4406092730834983</v>
      </c>
      <c r="AI174">
        <f ca="1">$M$4322</f>
        <v>1.2425636582754629</v>
      </c>
      <c r="AJ174">
        <f ca="1">$M$4323</f>
        <v>1.2537046096475133</v>
      </c>
      <c r="AK174">
        <f ca="1">$M$4324</f>
        <v>1.0844704163055614</v>
      </c>
      <c r="AL174">
        <f ca="1">$M$4325</f>
        <v>1.4155934676589275</v>
      </c>
      <c r="AM174">
        <f ca="1">$M$4326</f>
        <v>1.4474926695827157</v>
      </c>
    </row>
    <row r="175" spans="1:39" x14ac:dyDescent="0.25">
      <c r="A175" s="9"/>
      <c r="H175" s="9"/>
      <c r="J175">
        <v>23</v>
      </c>
      <c r="K175">
        <f ca="1">SIMULATION!$D$3*SIMULATION!$D$17/$H152/(SIMULATION!$D$17-$I152)*(((EXP(-$I152*$J175))/(1-EXP(-SIMULATION!$D$4*$I152)))-(EXP(-SIMULATION!$D$17*$J175)/(1-EXP(-SIMULATION!$D$4*SIMULATION!$D$17))))</f>
        <v>0.23304902256570048</v>
      </c>
      <c r="L175">
        <v>-1.4572328035170159E-2</v>
      </c>
      <c r="M175">
        <f t="shared" ca="1" si="2"/>
        <v>0.22965295576059733</v>
      </c>
      <c r="N175" s="6">
        <v>174</v>
      </c>
      <c r="O175">
        <f ca="1">$M$4327</f>
        <v>1.5764015702727168</v>
      </c>
      <c r="P175">
        <f ca="1">$M$4328</f>
        <v>1.7328027985585404</v>
      </c>
      <c r="Q175">
        <f ca="1">$M$4329</f>
        <v>3.1134588370146909</v>
      </c>
      <c r="R175">
        <f ca="1">$M$4330</f>
        <v>3.2315136031214173</v>
      </c>
      <c r="S175">
        <f ca="1">$M$4331</f>
        <v>2.7190545638574228</v>
      </c>
      <c r="T175">
        <f ca="1">$M$4332</f>
        <v>3.1131913169632526</v>
      </c>
      <c r="U175">
        <f ca="1">$M$4333</f>
        <v>2.8064147509166726</v>
      </c>
      <c r="V175">
        <f ca="1">$M$4334</f>
        <v>2.6772405998775795</v>
      </c>
      <c r="W175">
        <f ca="1">$M$4335</f>
        <v>3.3010235924450178</v>
      </c>
      <c r="X175">
        <f ca="1">$M$4336</f>
        <v>2.4370688548470651</v>
      </c>
      <c r="Y175">
        <f ca="1">$M$4337</f>
        <v>1.7023149187191253</v>
      </c>
      <c r="Z175">
        <f ca="1">$M$4338</f>
        <v>2.213572028559343</v>
      </c>
      <c r="AA175">
        <f ca="1">$M$4339</f>
        <v>4.2321215703711514</v>
      </c>
      <c r="AB175">
        <f ca="1">$M$4340</f>
        <v>2.1492271818191258</v>
      </c>
      <c r="AC175">
        <f ca="1">$M$4341</f>
        <v>2.1407651659105897</v>
      </c>
      <c r="AD175">
        <f ca="1">$M$4342</f>
        <v>2.276637437061098</v>
      </c>
      <c r="AE175">
        <f ca="1">$M$4343</f>
        <v>2.3698642368840455</v>
      </c>
      <c r="AF175">
        <f ca="1">$M$4344</f>
        <v>1.7124673314184891</v>
      </c>
      <c r="AG175">
        <f ca="1">$M$4345</f>
        <v>2.4389759672287084</v>
      </c>
      <c r="AH175">
        <f ca="1">$M$4346</f>
        <v>2.1004012020366303</v>
      </c>
      <c r="AI175">
        <f ca="1">$M$4347</f>
        <v>2.0852985103493169</v>
      </c>
      <c r="AJ175">
        <f ca="1">$M$4348</f>
        <v>0.82322687846232379</v>
      </c>
      <c r="AK175">
        <f ca="1">$M$4349</f>
        <v>2.5784216626244021</v>
      </c>
      <c r="AL175">
        <f ca="1">$M$4350</f>
        <v>2.0569318331565376</v>
      </c>
      <c r="AM175">
        <f ca="1">$M$4351</f>
        <v>2.141629125648302</v>
      </c>
    </row>
    <row r="176" spans="1:39" x14ac:dyDescent="0.25">
      <c r="A176" s="9"/>
      <c r="H176" s="9"/>
      <c r="J176">
        <v>24</v>
      </c>
      <c r="K176">
        <f ca="1">SIMULATION!$D$3*SIMULATION!$D$17/$H152/(SIMULATION!$D$17-$I152)*(((EXP(-$I152*$J176))/(1-EXP(-SIMULATION!$D$4*$I152)))-(EXP(-SIMULATION!$D$17*$J176)/(1-EXP(-SIMULATION!$D$4*SIMULATION!$D$17))))</f>
        <v>0.1950966993318653</v>
      </c>
      <c r="L176">
        <v>-0.19080046035881504</v>
      </c>
      <c r="M176">
        <f t="shared" ca="1" si="2"/>
        <v>0.15787215928486006</v>
      </c>
      <c r="N176" s="6">
        <v>175</v>
      </c>
      <c r="O176">
        <f ca="1">$M$4352</f>
        <v>2.5291657268386456</v>
      </c>
      <c r="P176">
        <f ca="1">$M$4353</f>
        <v>2.0809983595642807</v>
      </c>
      <c r="Q176">
        <f ca="1">$M$4354</f>
        <v>3.4740969263640173</v>
      </c>
      <c r="R176">
        <f ca="1">$M$4355</f>
        <v>3.3481262030767414</v>
      </c>
      <c r="S176">
        <f ca="1">$M$4356</f>
        <v>3.5626137209169597</v>
      </c>
      <c r="T176">
        <f ca="1">$M$4357</f>
        <v>4.0065025232933849</v>
      </c>
      <c r="U176">
        <f ca="1">$M$4358</f>
        <v>1.9214087439657743</v>
      </c>
      <c r="V176">
        <f ca="1">$M$4359</f>
        <v>2.4399157565710157</v>
      </c>
      <c r="W176">
        <f ca="1">$M$4360</f>
        <v>2.8324840537832445</v>
      </c>
      <c r="X176">
        <f ca="1">$M$4361</f>
        <v>3.1791049583193129</v>
      </c>
      <c r="Y176">
        <f ca="1">$M$4362</f>
        <v>3.2017331932460338</v>
      </c>
      <c r="Z176">
        <f ca="1">$M$4363</f>
        <v>3.2629909955630936</v>
      </c>
      <c r="AA176">
        <f ca="1">$M$4364</f>
        <v>2.1690123852741467</v>
      </c>
      <c r="AB176">
        <f ca="1">$M$4365</f>
        <v>4.3314946796231082</v>
      </c>
      <c r="AC176">
        <f ca="1">$M$4366</f>
        <v>2.160579487573917</v>
      </c>
      <c r="AD176">
        <f ca="1">$M$4367</f>
        <v>2.9454132407000553</v>
      </c>
      <c r="AE176">
        <f ca="1">$M$4368</f>
        <v>1.98862471775453</v>
      </c>
      <c r="AF176">
        <f ca="1">$M$4369</f>
        <v>2.7562737588636144</v>
      </c>
      <c r="AG176">
        <f ca="1">$M$4370</f>
        <v>3.2566964749435732</v>
      </c>
      <c r="AH176">
        <f ca="1">$M$4371</f>
        <v>2.6627235569679342</v>
      </c>
      <c r="AI176">
        <f ca="1">$M$4372</f>
        <v>3.6292984736721356</v>
      </c>
      <c r="AJ176">
        <f ca="1">$M$4373</f>
        <v>2.3059977310200694</v>
      </c>
      <c r="AK176">
        <f ca="1">$M$4374</f>
        <v>3.3688772219006373</v>
      </c>
      <c r="AL176">
        <f ca="1">$M$4375</f>
        <v>2.3572001512978886</v>
      </c>
      <c r="AM176">
        <f ca="1">$M$4376</f>
        <v>2.5705395265728765</v>
      </c>
    </row>
    <row r="177" spans="1:39" x14ac:dyDescent="0.25">
      <c r="A177" s="9">
        <v>8</v>
      </c>
      <c r="B177" s="2">
        <f ca="1">NORMINV(RAND(),SIMULATION!D7,SIMULATION!D8)</f>
        <v>61.157640227854017</v>
      </c>
      <c r="C177" s="2">
        <v>2</v>
      </c>
      <c r="D177" s="2">
        <f ca="1">SIMULATION!$D$11*(1+(SIMULATION!$D$12*LN(1+$C177)))*(1+(SIMULATION!$D$13*(($B177/63.5)-1)))</f>
        <v>10.064113576278974</v>
      </c>
      <c r="E177" s="2">
        <v>0.10895343125802072</v>
      </c>
      <c r="F177" s="2">
        <f ca="1">D177*(1+E177)</f>
        <v>11.160633282984998</v>
      </c>
      <c r="G177" s="2">
        <v>-0.47100606350819541</v>
      </c>
      <c r="H177" s="9">
        <f>SIMULATION!$D$15*EXP($G$177)</f>
        <v>137.83426093808487</v>
      </c>
      <c r="I177" s="2">
        <f ca="1">$F177/$H177</f>
        <v>8.0971401500809392E-2</v>
      </c>
      <c r="J177">
        <v>0</v>
      </c>
      <c r="K177">
        <f ca="1">SIMULATION!$D$3*SIMULATION!$D$17/$H177/(SIMULATION!$D$17-$I177)*(((EXP(-$I177*$J177))/(1-EXP(-SIMULATION!$D$4*$I177)))-(EXP(-SIMULATION!$D$17*$J177)/(1-EXP(-SIMULATION!$D$4*SIMULATION!$D$17))))</f>
        <v>0.81533274554425295</v>
      </c>
      <c r="L177">
        <v>-0.34730266561160611</v>
      </c>
      <c r="M177">
        <f t="shared" ca="1" si="2"/>
        <v>0.5321655096563046</v>
      </c>
      <c r="N177" s="6">
        <v>176</v>
      </c>
      <c r="O177">
        <f ca="1">$M$4377</f>
        <v>0.81233798485860931</v>
      </c>
      <c r="P177">
        <f ca="1">$M$4378</f>
        <v>2.2366509795093616</v>
      </c>
      <c r="Q177">
        <f ca="1">$M$4379</f>
        <v>5.1427460025241567</v>
      </c>
      <c r="R177">
        <f ca="1">$M$4380</f>
        <v>4.672666143882422</v>
      </c>
      <c r="S177">
        <f ca="1">$M$4381</f>
        <v>4.5034972214024345</v>
      </c>
      <c r="T177">
        <f ca="1">$M$4382</f>
        <v>4.3196745742385128</v>
      </c>
      <c r="U177">
        <f ca="1">$M$4383</f>
        <v>3.1717981454385522</v>
      </c>
      <c r="V177">
        <f ca="1">$M$4384</f>
        <v>5.262626934019714</v>
      </c>
      <c r="W177">
        <f ca="1">$M$4385</f>
        <v>2.7657131275826035</v>
      </c>
      <c r="X177">
        <f ca="1">$M$4386</f>
        <v>3.9916312273519079</v>
      </c>
      <c r="Y177">
        <f ca="1">$M$4387</f>
        <v>2.8491067133211607</v>
      </c>
      <c r="Z177">
        <f ca="1">$M$4388</f>
        <v>3.1398133850693615</v>
      </c>
      <c r="AA177">
        <f ca="1">$M$4389</f>
        <v>2.2845479371609962</v>
      </c>
      <c r="AB177">
        <f ca="1">$M$4390</f>
        <v>1.755547824877127</v>
      </c>
      <c r="AC177">
        <f ca="1">$M$4391</f>
        <v>2.3407506963021776</v>
      </c>
      <c r="AD177">
        <f ca="1">$M$4392</f>
        <v>1.4366218396507275</v>
      </c>
      <c r="AE177">
        <f ca="1">$M$4393</f>
        <v>0.36625932113513665</v>
      </c>
      <c r="AF177">
        <f ca="1">$M$4394</f>
        <v>1.3556184606296227</v>
      </c>
      <c r="AG177">
        <f ca="1">$M$4395</f>
        <v>1.6904575921513514</v>
      </c>
      <c r="AH177">
        <f ca="1">$M$4396</f>
        <v>1.1615560801029607</v>
      </c>
      <c r="AI177">
        <f ca="1">$M$4397</f>
        <v>1.4215049969396556</v>
      </c>
      <c r="AJ177">
        <f ca="1">$M$4398</f>
        <v>0.81372291232833938</v>
      </c>
      <c r="AK177">
        <f ca="1">$M$4399</f>
        <v>0.54274183952677546</v>
      </c>
      <c r="AL177">
        <f ca="1">$M$4400</f>
        <v>0.91707478955623778</v>
      </c>
      <c r="AM177">
        <f ca="1">$M$4401</f>
        <v>0.40736354536753783</v>
      </c>
    </row>
    <row r="178" spans="1:39" x14ac:dyDescent="0.25">
      <c r="A178" s="9"/>
      <c r="H178" s="9"/>
      <c r="J178">
        <v>1</v>
      </c>
      <c r="K178">
        <f ca="1">SIMULATION!$D$3*SIMULATION!$D$17/$H177/(SIMULATION!$D$17-$I177)*(((EXP(-$I177*$J178))/(1-EXP(-SIMULATION!$D$4*$I177)))-(EXP(-SIMULATION!$D$17*$J178)/(1-EXP(-SIMULATION!$D$4*SIMULATION!$D$17))))</f>
        <v>2.124559213249924</v>
      </c>
      <c r="L178">
        <v>-2.8516264241675426E-3</v>
      </c>
      <c r="M178">
        <f t="shared" ca="1" si="2"/>
        <v>2.1185007640577118</v>
      </c>
      <c r="N178" s="6">
        <v>177</v>
      </c>
      <c r="O178">
        <f ca="1">$M$4402</f>
        <v>1.1601766813867007</v>
      </c>
      <c r="P178">
        <f ca="1">$M$4403</f>
        <v>2.1761752149279285</v>
      </c>
      <c r="Q178">
        <f ca="1">$M$4404</f>
        <v>2.6796665530307862</v>
      </c>
      <c r="R178">
        <f ca="1">$M$4405</f>
        <v>1.7146123702726739</v>
      </c>
      <c r="S178">
        <f ca="1">$M$4406</f>
        <v>2.5944407555388675</v>
      </c>
      <c r="T178">
        <f ca="1">$M$4407</f>
        <v>2.4458377193439067</v>
      </c>
      <c r="U178">
        <f ca="1">$M$4408</f>
        <v>2.5984904625168026</v>
      </c>
      <c r="V178">
        <f ca="1">$M$4409</f>
        <v>3.4854595785590066</v>
      </c>
      <c r="W178">
        <f ca="1">$M$4410</f>
        <v>3.5642440461684841</v>
      </c>
      <c r="X178">
        <f ca="1">$M$4411</f>
        <v>2.1932031837630035</v>
      </c>
      <c r="Y178">
        <f ca="1">$M$4412</f>
        <v>2.1251746858201623</v>
      </c>
      <c r="Z178">
        <f ca="1">$M$4413</f>
        <v>2.6415232133768098</v>
      </c>
      <c r="AA178">
        <f ca="1">$M$4414</f>
        <v>2.6755138296577776</v>
      </c>
      <c r="AB178">
        <f ca="1">$M$4415</f>
        <v>2.3058522065011129</v>
      </c>
      <c r="AC178">
        <f ca="1">$M$4416</f>
        <v>2.2748678025120297</v>
      </c>
      <c r="AD178">
        <f ca="1">$M$4417</f>
        <v>2.2535622188411453</v>
      </c>
      <c r="AE178">
        <f ca="1">$M$4418</f>
        <v>1.7750430185837565</v>
      </c>
      <c r="AF178">
        <f ca="1">$M$4419</f>
        <v>1.4646398757711605</v>
      </c>
      <c r="AG178">
        <f ca="1">$M$4420</f>
        <v>1.9046457219818176</v>
      </c>
      <c r="AH178">
        <f ca="1">$M$4421</f>
        <v>1.2264133690160006</v>
      </c>
      <c r="AI178">
        <f ca="1">$M$4422</f>
        <v>0.89189855530704198</v>
      </c>
      <c r="AJ178">
        <f ca="1">$M$4423</f>
        <v>0.65636180243979181</v>
      </c>
      <c r="AK178">
        <f ca="1">$M$4424</f>
        <v>1.4018493439317519</v>
      </c>
      <c r="AL178">
        <f ca="1">$M$4425</f>
        <v>1.0180114080006559</v>
      </c>
      <c r="AM178">
        <f ca="1">$M$4426</f>
        <v>0.94733396332611364</v>
      </c>
    </row>
    <row r="179" spans="1:39" x14ac:dyDescent="0.25">
      <c r="A179" s="9"/>
      <c r="H179" s="9"/>
      <c r="J179">
        <v>2</v>
      </c>
      <c r="K179">
        <f ca="1">SIMULATION!$D$3*SIMULATION!$D$17/$H177/(SIMULATION!$D$17-$I177)*(((EXP(-$I177*$J179))/(1-EXP(-SIMULATION!$D$4*$I177)))-(EXP(-SIMULATION!$D$17*$J179)/(1-EXP(-SIMULATION!$D$4*SIMULATION!$D$17))))</f>
        <v>2.8389340899667266</v>
      </c>
      <c r="L179">
        <v>-0.35973418995152895</v>
      </c>
      <c r="M179">
        <f t="shared" ca="1" si="2"/>
        <v>1.8176724347867652</v>
      </c>
      <c r="N179" s="6">
        <v>178</v>
      </c>
      <c r="O179">
        <f ca="1">$M$4427</f>
        <v>2.242718359116799</v>
      </c>
      <c r="P179">
        <f ca="1">$M$4428</f>
        <v>1.7924441665960016</v>
      </c>
      <c r="Q179">
        <f ca="1">$M$4429</f>
        <v>2.2133254044710089</v>
      </c>
      <c r="R179">
        <f ca="1">$M$4430</f>
        <v>3.2359953004409361</v>
      </c>
      <c r="S179">
        <f ca="1">$M$4431</f>
        <v>2.7442390885399677</v>
      </c>
      <c r="T179">
        <f ca="1">$M$4432</f>
        <v>2.8348470747034988</v>
      </c>
      <c r="U179">
        <f ca="1">$M$4433</f>
        <v>2.0536480563039672</v>
      </c>
      <c r="V179">
        <f ca="1">$M$4434</f>
        <v>2.4950535606963906</v>
      </c>
      <c r="W179">
        <f ca="1">$M$4435</f>
        <v>4.0524675657354079</v>
      </c>
      <c r="X179">
        <f ca="1">$M$4436</f>
        <v>3.5222210406498484</v>
      </c>
      <c r="Y179">
        <f ca="1">$M$4437</f>
        <v>2.149807518008195</v>
      </c>
      <c r="Z179">
        <f ca="1">$M$4438</f>
        <v>2.7369541730841265</v>
      </c>
      <c r="AA179">
        <f ca="1">$M$4439</f>
        <v>1.2151331266364673</v>
      </c>
      <c r="AB179">
        <f ca="1">$M$4440</f>
        <v>2.3768009127202645</v>
      </c>
      <c r="AC179">
        <f ca="1">$M$4441</f>
        <v>1.7024854739569364</v>
      </c>
      <c r="AD179">
        <f ca="1">$M$4442</f>
        <v>1.3410958488686608</v>
      </c>
      <c r="AE179">
        <f ca="1">$M$4443</f>
        <v>3.4497829279119849</v>
      </c>
      <c r="AF179">
        <f ca="1">$M$4444</f>
        <v>2.1317592561731771</v>
      </c>
      <c r="AG179">
        <f ca="1">$M$4445</f>
        <v>1.0314209710889521</v>
      </c>
      <c r="AH179">
        <f ca="1">$M$4446</f>
        <v>3.1409543928721821</v>
      </c>
      <c r="AI179">
        <f ca="1">$M$4447</f>
        <v>2.5153934540515777</v>
      </c>
      <c r="AJ179">
        <f ca="1">$M$4448</f>
        <v>2.4638093724018271</v>
      </c>
      <c r="AK179">
        <f ca="1">$M$4449</f>
        <v>2.584098907463924</v>
      </c>
      <c r="AL179">
        <f ca="1">$M$4450</f>
        <v>2.7399101844501548</v>
      </c>
      <c r="AM179">
        <f ca="1">$M$4451</f>
        <v>2.0482931222700871</v>
      </c>
    </row>
    <row r="180" spans="1:39" x14ac:dyDescent="0.25">
      <c r="A180" s="9"/>
      <c r="H180" s="9"/>
      <c r="J180">
        <v>3</v>
      </c>
      <c r="K180">
        <f ca="1">SIMULATION!$D$3*SIMULATION!$D$17/$H177/(SIMULATION!$D$17-$I177)*(((EXP(-$I177*$J180))/(1-EXP(-SIMULATION!$D$4*$I177)))-(EXP(-SIMULATION!$D$17*$J180)/(1-EXP(-SIMULATION!$D$4*SIMULATION!$D$17))))</f>
        <v>3.1818057240656872</v>
      </c>
      <c r="L180">
        <v>0.36027516319415032</v>
      </c>
      <c r="M180">
        <f t="shared" ca="1" si="2"/>
        <v>4.3281313005555342</v>
      </c>
      <c r="N180" s="6">
        <v>179</v>
      </c>
      <c r="O180">
        <f ca="1">$M$4452</f>
        <v>0.4590521505956906</v>
      </c>
      <c r="P180">
        <f ca="1">$M$4453</f>
        <v>2.1416769409660303</v>
      </c>
      <c r="Q180">
        <f ca="1">$M$4454</f>
        <v>2.2927364183740653</v>
      </c>
      <c r="R180">
        <f ca="1">$M$4455</f>
        <v>2.0377657102171711</v>
      </c>
      <c r="S180">
        <f ca="1">$M$4456</f>
        <v>1.8046507217749421</v>
      </c>
      <c r="T180">
        <f ca="1">$M$4457</f>
        <v>2.0328426004644435</v>
      </c>
      <c r="U180">
        <f ca="1">$M$4458</f>
        <v>1.1899909644128521</v>
      </c>
      <c r="V180">
        <f ca="1">$M$4459</f>
        <v>1.1443200859927063</v>
      </c>
      <c r="W180">
        <f ca="1">$M$4460</f>
        <v>2.3978307429364869</v>
      </c>
      <c r="X180">
        <f ca="1">$M$4461</f>
        <v>2.9142254275071471</v>
      </c>
      <c r="Y180">
        <f ca="1">$M$4462</f>
        <v>0.98687542901157776</v>
      </c>
      <c r="Z180">
        <f ca="1">$M$4463</f>
        <v>2.1261556436678584</v>
      </c>
      <c r="AA180">
        <f ca="1">$M$4464</f>
        <v>1.0642376823474788</v>
      </c>
      <c r="AB180">
        <f ca="1">$M$4465</f>
        <v>1.3364546864299365</v>
      </c>
      <c r="AC180">
        <f ca="1">$M$4466</f>
        <v>2.3556393188750659</v>
      </c>
      <c r="AD180">
        <f ca="1">$M$4467</f>
        <v>1.2290248672060062</v>
      </c>
      <c r="AE180">
        <f ca="1">$M$4468</f>
        <v>1.2766146662584528</v>
      </c>
      <c r="AF180">
        <f ca="1">$M$4469</f>
        <v>1.9258463709381495</v>
      </c>
      <c r="AG180">
        <f ca="1">$M$4470</f>
        <v>1.2762678469518103</v>
      </c>
      <c r="AH180">
        <f ca="1">$M$4471</f>
        <v>0.56429698235014536</v>
      </c>
      <c r="AI180">
        <f ca="1">$M$4472</f>
        <v>1.7695763236419997</v>
      </c>
      <c r="AJ180">
        <f ca="1">$M$4473</f>
        <v>0.98920295377672762</v>
      </c>
      <c r="AK180">
        <f ca="1">$M$4474</f>
        <v>0.35230590019618618</v>
      </c>
      <c r="AL180">
        <f ca="1">$M$4475</f>
        <v>1.0736829217517276</v>
      </c>
      <c r="AM180">
        <f ca="1">$M$4476</f>
        <v>0.87916600195680183</v>
      </c>
    </row>
    <row r="181" spans="1:39" x14ac:dyDescent="0.25">
      <c r="A181" s="9"/>
      <c r="H181" s="9"/>
      <c r="J181">
        <v>4</v>
      </c>
      <c r="K181">
        <f ca="1">SIMULATION!$D$3*SIMULATION!$D$17/$H177/(SIMULATION!$D$17-$I177)*(((EXP(-$I177*$J181))/(1-EXP(-SIMULATION!$D$4*$I177)))-(EXP(-SIMULATION!$D$17*$J181)/(1-EXP(-SIMULATION!$D$4*SIMULATION!$D$17))))</f>
        <v>3.2955473084809497</v>
      </c>
      <c r="L181">
        <v>0.27448170049774728</v>
      </c>
      <c r="M181">
        <f t="shared" ca="1" si="2"/>
        <v>4.2001147377835748</v>
      </c>
      <c r="N181" s="6">
        <v>180</v>
      </c>
      <c r="O181">
        <f ca="1">$M$4477</f>
        <v>0.41761561463977698</v>
      </c>
      <c r="P181">
        <f ca="1">$M$4478</f>
        <v>2.5483906926062088</v>
      </c>
      <c r="Q181">
        <f ca="1">$M$4479</f>
        <v>3.3908276731974567</v>
      </c>
      <c r="R181">
        <f ca="1">$M$4480</f>
        <v>5.1077746009532561</v>
      </c>
      <c r="S181">
        <f ca="1">$M$4481</f>
        <v>4.4629131348789812</v>
      </c>
      <c r="T181">
        <f ca="1">$M$4482</f>
        <v>1.7647568715512438</v>
      </c>
      <c r="U181">
        <f ca="1">$M$4483</f>
        <v>4.1834729015863079</v>
      </c>
      <c r="V181">
        <f ca="1">$M$4484</f>
        <v>3.9540118690251242</v>
      </c>
      <c r="W181">
        <f ca="1">$M$4485</f>
        <v>4.5555236269519668</v>
      </c>
      <c r="X181">
        <f ca="1">$M$4486</f>
        <v>1.5169186039456166</v>
      </c>
      <c r="Y181">
        <f ca="1">$M$4487</f>
        <v>2.3069653683672828</v>
      </c>
      <c r="Z181">
        <f ca="1">$M$4488</f>
        <v>2.9879943780144878</v>
      </c>
      <c r="AA181">
        <f ca="1">$M$4489</f>
        <v>2.1201526135930111</v>
      </c>
      <c r="AB181">
        <f ca="1">$M$4490</f>
        <v>2.1296257564651975</v>
      </c>
      <c r="AC181">
        <f ca="1">$M$4491</f>
        <v>1.759502308744241</v>
      </c>
      <c r="AD181">
        <f ca="1">$M$4492</f>
        <v>2.2678138655483413</v>
      </c>
      <c r="AE181">
        <f ca="1">$M$4493</f>
        <v>0.88684549083791353</v>
      </c>
      <c r="AF181">
        <f ca="1">$M$4494</f>
        <v>1.0991377405477374</v>
      </c>
      <c r="AG181">
        <f ca="1">$M$4495</f>
        <v>1.0089920542031021</v>
      </c>
      <c r="AH181">
        <f ca="1">$M$4496</f>
        <v>1.3738059322876237</v>
      </c>
      <c r="AI181">
        <f ca="1">$M$4497</f>
        <v>1.1625471890958836</v>
      </c>
      <c r="AJ181">
        <f ca="1">$M$4498</f>
        <v>0.4749713620014146</v>
      </c>
      <c r="AK181">
        <f ca="1">$M$4499</f>
        <v>0.57446443785095591</v>
      </c>
      <c r="AL181">
        <f ca="1">$M$4500</f>
        <v>0.67219771745323975</v>
      </c>
      <c r="AM181">
        <f ca="1">$M$4501</f>
        <v>0.35465086683380348</v>
      </c>
    </row>
    <row r="182" spans="1:39" x14ac:dyDescent="0.25">
      <c r="A182" s="9"/>
      <c r="H182" s="9"/>
      <c r="J182">
        <v>5</v>
      </c>
      <c r="K182">
        <f ca="1">SIMULATION!$D$3*SIMULATION!$D$17/$H177/(SIMULATION!$D$17-$I177)*(((EXP(-$I177*$J182))/(1-EXP(-SIMULATION!$D$4*$I177)))-(EXP(-SIMULATION!$D$17*$J182)/(1-EXP(-SIMULATION!$D$4*SIMULATION!$D$17))))</f>
        <v>3.2706998252465933</v>
      </c>
      <c r="L182">
        <v>-8.0676903497651858E-2</v>
      </c>
      <c r="M182">
        <f t="shared" ca="1" si="2"/>
        <v>3.006829891075387</v>
      </c>
      <c r="N182" s="6">
        <v>181</v>
      </c>
      <c r="O182">
        <f ca="1">$M$4502</f>
        <v>0.77203756285591785</v>
      </c>
      <c r="P182">
        <f ca="1">$M$4503</f>
        <v>2.7244287727768857</v>
      </c>
      <c r="Q182">
        <f ca="1">$M$4504</f>
        <v>1.8956527506785121</v>
      </c>
      <c r="R182">
        <f ca="1">$M$4505</f>
        <v>4.6466543565408145</v>
      </c>
      <c r="S182">
        <f ca="1">$M$4506</f>
        <v>3.1573309989156093</v>
      </c>
      <c r="T182">
        <f ca="1">$M$4507</f>
        <v>3.9964340413803656</v>
      </c>
      <c r="U182">
        <f ca="1">$M$4508</f>
        <v>3.891220833103338</v>
      </c>
      <c r="V182">
        <f ca="1">$M$4509</f>
        <v>3.2262852527767802</v>
      </c>
      <c r="W182">
        <f ca="1">$M$4510</f>
        <v>3.6610768245258036</v>
      </c>
      <c r="X182">
        <f ca="1">$M$4511</f>
        <v>2.3729465157821967</v>
      </c>
      <c r="Y182">
        <f ca="1">$M$4512</f>
        <v>2.3995258354604307</v>
      </c>
      <c r="Z182">
        <f ca="1">$M$4513</f>
        <v>3.2954613761820624</v>
      </c>
      <c r="AA182">
        <f ca="1">$M$4514</f>
        <v>1.9947540290356909</v>
      </c>
      <c r="AB182">
        <f ca="1">$M$4515</f>
        <v>2.0147588969590915</v>
      </c>
      <c r="AC182">
        <f ca="1">$M$4516</f>
        <v>2.078658250298056</v>
      </c>
      <c r="AD182">
        <f ca="1">$M$4517</f>
        <v>1.7938234458512992</v>
      </c>
      <c r="AE182">
        <f ca="1">$M$4518</f>
        <v>1.9128814256033415</v>
      </c>
      <c r="AF182">
        <f ca="1">$M$4519</f>
        <v>1.8036972000920619</v>
      </c>
      <c r="AG182">
        <f ca="1">$M$4520</f>
        <v>1.3139366299233841</v>
      </c>
      <c r="AH182">
        <f ca="1">$M$4521</f>
        <v>0.85175127927191585</v>
      </c>
      <c r="AI182">
        <f ca="1">$M$4522</f>
        <v>1.1579588389608233</v>
      </c>
      <c r="AJ182">
        <f ca="1">$M$4523</f>
        <v>0.54635187396316964</v>
      </c>
      <c r="AK182">
        <f ca="1">$M$4524</f>
        <v>0.75225196267964323</v>
      </c>
      <c r="AL182">
        <f ca="1">$M$4525</f>
        <v>0.81579983055197014</v>
      </c>
      <c r="AM182">
        <f ca="1">$M$4526</f>
        <v>0.67671476733754943</v>
      </c>
    </row>
    <row r="183" spans="1:39" x14ac:dyDescent="0.25">
      <c r="A183" s="9"/>
      <c r="H183" s="9"/>
      <c r="J183">
        <v>6</v>
      </c>
      <c r="K183">
        <f ca="1">SIMULATION!$D$3*SIMULATION!$D$17/$H177/(SIMULATION!$D$17-$I177)*(((EXP(-$I177*$J183))/(1-EXP(-SIMULATION!$D$4*$I177)))-(EXP(-SIMULATION!$D$17*$J183)/(1-EXP(-SIMULATION!$D$4*SIMULATION!$D$17))))</f>
        <v>3.1646429912464589</v>
      </c>
      <c r="L183">
        <v>-8.2505412611038775E-2</v>
      </c>
      <c r="M183">
        <f t="shared" ca="1" si="2"/>
        <v>2.9035428154870382</v>
      </c>
      <c r="N183" s="6">
        <v>182</v>
      </c>
      <c r="O183">
        <f ca="1">$M$4527</f>
        <v>0.45669024882626585</v>
      </c>
      <c r="P183">
        <f ca="1">$M$4528</f>
        <v>2.0053392729831239</v>
      </c>
      <c r="Q183">
        <f ca="1">$M$4529</f>
        <v>4.361826108665281</v>
      </c>
      <c r="R183">
        <f ca="1">$M$4530</f>
        <v>2.8714860784010288</v>
      </c>
      <c r="S183">
        <f ca="1">$M$4531</f>
        <v>6.0039258686774497</v>
      </c>
      <c r="T183">
        <f ca="1">$M$4532</f>
        <v>4.357418111492553</v>
      </c>
      <c r="U183">
        <f ca="1">$M$4533</f>
        <v>5.3887984242873843</v>
      </c>
      <c r="V183">
        <f ca="1">$M$4534</f>
        <v>3.9905708821214456</v>
      </c>
      <c r="W183">
        <f ca="1">$M$4535</f>
        <v>4.3154906788160501</v>
      </c>
      <c r="X183">
        <f ca="1">$M$4536</f>
        <v>4.2669123113231491</v>
      </c>
      <c r="Y183">
        <f ca="1">$M$4537</f>
        <v>3.9827490302637165</v>
      </c>
      <c r="Z183">
        <f ca="1">$M$4538</f>
        <v>3.3169281477357724</v>
      </c>
      <c r="AA183">
        <f ca="1">$M$4539</f>
        <v>2.5719424089766822</v>
      </c>
      <c r="AB183">
        <f ca="1">$M$4540</f>
        <v>2.1570704347947092</v>
      </c>
      <c r="AC183">
        <f ca="1">$M$4541</f>
        <v>1.4255735425329352</v>
      </c>
      <c r="AD183">
        <f ca="1">$M$4542</f>
        <v>2.0210698129754032</v>
      </c>
      <c r="AE183">
        <f ca="1">$M$4543</f>
        <v>0.85152646779105867</v>
      </c>
      <c r="AF183">
        <f ca="1">$M$4544</f>
        <v>0.73089520375811501</v>
      </c>
      <c r="AG183">
        <f ca="1">$M$4545</f>
        <v>1.2091566782303442</v>
      </c>
      <c r="AH183">
        <f ca="1">$M$4546</f>
        <v>0.58743081769198457</v>
      </c>
      <c r="AI183">
        <f ca="1">$M$4547</f>
        <v>0.75436544873744382</v>
      </c>
      <c r="AJ183">
        <f ca="1">$M$4548</f>
        <v>0.57651126229937555</v>
      </c>
      <c r="AK183">
        <f ca="1">$M$4549</f>
        <v>0.65645336989253356</v>
      </c>
      <c r="AL183">
        <f ca="1">$M$4550</f>
        <v>0.2407854757237306</v>
      </c>
      <c r="AM183">
        <f ca="1">$M$4551</f>
        <v>0.35745381617107336</v>
      </c>
    </row>
    <row r="184" spans="1:39" x14ac:dyDescent="0.25">
      <c r="A184" s="9"/>
      <c r="H184" s="9"/>
      <c r="J184">
        <v>7</v>
      </c>
      <c r="K184">
        <f ca="1">SIMULATION!$D$3*SIMULATION!$D$17/$H177/(SIMULATION!$D$17-$I177)*(((EXP(-$I177*$J184))/(1-EXP(-SIMULATION!$D$4*$I177)))-(EXP(-SIMULATION!$D$17*$J184)/(1-EXP(-SIMULATION!$D$4*SIMULATION!$D$17))))</f>
        <v>3.0135558476446556</v>
      </c>
      <c r="L184">
        <v>-4.508458088739823E-2</v>
      </c>
      <c r="M184">
        <f t="shared" ca="1" si="2"/>
        <v>2.8776909452728283</v>
      </c>
      <c r="N184" s="6">
        <v>183</v>
      </c>
      <c r="O184">
        <f ca="1">$M$4552</f>
        <v>1.0959837463312954</v>
      </c>
      <c r="P184">
        <f ca="1">$M$4553</f>
        <v>1.1400769422303019</v>
      </c>
      <c r="Q184">
        <f ca="1">$M$4554</f>
        <v>3.1568184341723833</v>
      </c>
      <c r="R184">
        <f ca="1">$M$4555</f>
        <v>2.9669876638869748</v>
      </c>
      <c r="S184">
        <f ca="1">$M$4556</f>
        <v>4.2173062258675058</v>
      </c>
      <c r="T184">
        <f ca="1">$M$4557</f>
        <v>4.1425035964236114</v>
      </c>
      <c r="U184">
        <f ca="1">$M$4558</f>
        <v>3.4694218012086879</v>
      </c>
      <c r="V184">
        <f ca="1">$M$4559</f>
        <v>4.4071198048477873</v>
      </c>
      <c r="W184">
        <f ca="1">$M$4560</f>
        <v>4.4003295816400012</v>
      </c>
      <c r="X184">
        <f ca="1">$M$4561</f>
        <v>1.9836929785837938</v>
      </c>
      <c r="Y184">
        <f ca="1">$M$4562</f>
        <v>2.5133422526259586</v>
      </c>
      <c r="Z184">
        <f ca="1">$M$4563</f>
        <v>3.2865391717344106</v>
      </c>
      <c r="AA184">
        <f ca="1">$M$4564</f>
        <v>2.5702310364673933</v>
      </c>
      <c r="AB184">
        <f ca="1">$M$4565</f>
        <v>1.8936236924902021</v>
      </c>
      <c r="AC184">
        <f ca="1">$M$4566</f>
        <v>2.8079730674419312</v>
      </c>
      <c r="AD184">
        <f ca="1">$M$4567</f>
        <v>1.6226940889480472</v>
      </c>
      <c r="AE184">
        <f ca="1">$M$4568</f>
        <v>2.1449178174080683</v>
      </c>
      <c r="AF184">
        <f ca="1">$M$4569</f>
        <v>1.8037973142659038</v>
      </c>
      <c r="AG184">
        <f ca="1">$M$4570</f>
        <v>1.7614151569705303</v>
      </c>
      <c r="AH184">
        <f ca="1">$M$4571</f>
        <v>1.3163646187236366</v>
      </c>
      <c r="AI184">
        <f ca="1">$M$4572</f>
        <v>1.7072011468373038</v>
      </c>
      <c r="AJ184">
        <f ca="1">$M$4573</f>
        <v>1.1732324802600047</v>
      </c>
      <c r="AK184">
        <f ca="1">$M$4574</f>
        <v>1.1358506902727066</v>
      </c>
      <c r="AL184">
        <f ca="1">$M$4575</f>
        <v>1.1369464289183948</v>
      </c>
      <c r="AM184">
        <f ca="1">$M$4576</f>
        <v>1.0171378517848602</v>
      </c>
    </row>
    <row r="185" spans="1:39" x14ac:dyDescent="0.25">
      <c r="A185" s="9"/>
      <c r="H185" s="9"/>
      <c r="J185">
        <v>8</v>
      </c>
      <c r="K185">
        <f ca="1">SIMULATION!$D$3*SIMULATION!$D$17/$H177/(SIMULATION!$D$17-$I177)*(((EXP(-$I177*$J185))/(1-EXP(-SIMULATION!$D$4*$I177)))-(EXP(-SIMULATION!$D$17*$J185)/(1-EXP(-SIMULATION!$D$4*SIMULATION!$D$17))))</f>
        <v>2.8400775172175159</v>
      </c>
      <c r="L185">
        <v>-0.1219173640114973</v>
      </c>
      <c r="M185">
        <f t="shared" ca="1" si="2"/>
        <v>2.4938227527300385</v>
      </c>
      <c r="N185" s="6">
        <v>184</v>
      </c>
      <c r="O185">
        <f ca="1">$M$4577</f>
        <v>1.4729791775721608</v>
      </c>
      <c r="P185">
        <f ca="1">$M$4578</f>
        <v>1.5097846866226641</v>
      </c>
      <c r="Q185">
        <f ca="1">$M$4579</f>
        <v>1.9809059920799654</v>
      </c>
      <c r="R185">
        <f ca="1">$M$4580</f>
        <v>4.0786103188476792</v>
      </c>
      <c r="S185">
        <f ca="1">$M$4581</f>
        <v>3.9391969645677141</v>
      </c>
      <c r="T185">
        <f ca="1">$M$4582</f>
        <v>3.6327816750905413</v>
      </c>
      <c r="U185">
        <f ca="1">$M$4583</f>
        <v>2.1852181345918451</v>
      </c>
      <c r="V185">
        <f ca="1">$M$4584</f>
        <v>3.0343318304071274</v>
      </c>
      <c r="W185">
        <f ca="1">$M$4585</f>
        <v>3.2722625667388856</v>
      </c>
      <c r="X185">
        <f ca="1">$M$4586</f>
        <v>3.5785938310949512</v>
      </c>
      <c r="Y185">
        <f ca="1">$M$4587</f>
        <v>2.3292477784889369</v>
      </c>
      <c r="Z185">
        <f ca="1">$M$4588</f>
        <v>3.439802136462164</v>
      </c>
      <c r="AA185">
        <f ca="1">$M$4589</f>
        <v>2.5594117827060119</v>
      </c>
      <c r="AB185">
        <f ca="1">$M$4590</f>
        <v>2.1804844024160905</v>
      </c>
      <c r="AC185">
        <f ca="1">$M$4591</f>
        <v>2.1992844994798011</v>
      </c>
      <c r="AD185">
        <f ca="1">$M$4592</f>
        <v>2.2759845566948314</v>
      </c>
      <c r="AE185">
        <f ca="1">$M$4593</f>
        <v>2.7759996235847426</v>
      </c>
      <c r="AF185">
        <f ca="1">$M$4594</f>
        <v>2.1801170805757017</v>
      </c>
      <c r="AG185">
        <f ca="1">$M$4595</f>
        <v>0.69504771685987787</v>
      </c>
      <c r="AH185">
        <f ca="1">$M$4596</f>
        <v>2.263175803886623</v>
      </c>
      <c r="AI185">
        <f ca="1">$M$4597</f>
        <v>1.8517227437855048</v>
      </c>
      <c r="AJ185">
        <f ca="1">$M$4598</f>
        <v>1.8422455412871648</v>
      </c>
      <c r="AK185">
        <f ca="1">$M$4599</f>
        <v>1.312549643077692</v>
      </c>
      <c r="AL185">
        <f ca="1">$M$4600</f>
        <v>2.0922303542420035</v>
      </c>
      <c r="AM185">
        <f ca="1">$M$4601</f>
        <v>1.4616278486108059</v>
      </c>
    </row>
    <row r="186" spans="1:39" x14ac:dyDescent="0.25">
      <c r="A186" s="9"/>
      <c r="H186" s="9"/>
      <c r="J186">
        <v>9</v>
      </c>
      <c r="K186">
        <f ca="1">SIMULATION!$D$3*SIMULATION!$D$17/$H177/(SIMULATION!$D$17-$I177)*(((EXP(-$I177*$J186))/(1-EXP(-SIMULATION!$D$4*$I177)))-(EXP(-SIMULATION!$D$17*$J186)/(1-EXP(-SIMULATION!$D$4*SIMULATION!$D$17))))</f>
        <v>2.6582128265813805</v>
      </c>
      <c r="L186">
        <v>0.40225782879240402</v>
      </c>
      <c r="M186">
        <f t="shared" ca="1" si="2"/>
        <v>3.7274997466701261</v>
      </c>
      <c r="N186" s="6">
        <v>185</v>
      </c>
      <c r="O186">
        <f ca="1">$M$4602</f>
        <v>0.87820080186378224</v>
      </c>
      <c r="P186">
        <f ca="1">$M$4603</f>
        <v>0.56468117810033347</v>
      </c>
      <c r="Q186">
        <f ca="1">$M$4604</f>
        <v>2.111599547747768</v>
      </c>
      <c r="R186">
        <f ca="1">$M$4605</f>
        <v>2.5742051080165433</v>
      </c>
      <c r="S186">
        <f ca="1">$M$4606</f>
        <v>2.0535917672723318</v>
      </c>
      <c r="T186">
        <f ca="1">$M$4607</f>
        <v>1.1537858583732801</v>
      </c>
      <c r="U186">
        <f ca="1">$M$4608</f>
        <v>3.1291456632994912</v>
      </c>
      <c r="V186">
        <f ca="1">$M$4609</f>
        <v>2.8983386918624001</v>
      </c>
      <c r="W186">
        <f ca="1">$M$4610</f>
        <v>2.1326139324258544</v>
      </c>
      <c r="X186">
        <f ca="1">$M$4611</f>
        <v>2.441393232380539</v>
      </c>
      <c r="Y186">
        <f ca="1">$M$4612</f>
        <v>2.065763997425675</v>
      </c>
      <c r="Z186">
        <f ca="1">$M$4613</f>
        <v>1.9035454461108732</v>
      </c>
      <c r="AA186">
        <f ca="1">$M$4614</f>
        <v>2.077208760682685</v>
      </c>
      <c r="AB186">
        <f ca="1">$M$4615</f>
        <v>1.9961824012268821</v>
      </c>
      <c r="AC186">
        <f ca="1">$M$4616</f>
        <v>2.5642308234207745</v>
      </c>
      <c r="AD186">
        <f ca="1">$M$4617</f>
        <v>1.7615948071984904</v>
      </c>
      <c r="AE186">
        <f ca="1">$M$4618</f>
        <v>2.0979812989862014</v>
      </c>
      <c r="AF186">
        <f ca="1">$M$4619</f>
        <v>1.980978535134349</v>
      </c>
      <c r="AG186">
        <f ca="1">$M$4620</f>
        <v>3.1931862228405206</v>
      </c>
      <c r="AH186">
        <f ca="1">$M$4621</f>
        <v>2.17750587838594</v>
      </c>
      <c r="AI186">
        <f ca="1">$M$4622</f>
        <v>2.1161521539051593</v>
      </c>
      <c r="AJ186">
        <f ca="1">$M$4623</f>
        <v>1.5417314139023057</v>
      </c>
      <c r="AK186">
        <f ca="1">$M$4624</f>
        <v>2.3467605954414146</v>
      </c>
      <c r="AL186">
        <f ca="1">$M$4625</f>
        <v>1.3248539290914381</v>
      </c>
      <c r="AM186">
        <f ca="1">$M$4626</f>
        <v>2.142941418573308</v>
      </c>
    </row>
    <row r="187" spans="1:39" x14ac:dyDescent="0.25">
      <c r="A187" s="9"/>
      <c r="H187" s="9"/>
      <c r="J187">
        <v>10</v>
      </c>
      <c r="K187">
        <f ca="1">SIMULATION!$D$3*SIMULATION!$D$17/$H177/(SIMULATION!$D$17-$I177)*(((EXP(-$I177*$J187))/(1-EXP(-SIMULATION!$D$4*$I177)))-(EXP(-SIMULATION!$D$17*$J187)/(1-EXP(-SIMULATION!$D$4*SIMULATION!$D$17))))</f>
        <v>2.4764726491840592</v>
      </c>
      <c r="L187">
        <v>0.54614160177190796</v>
      </c>
      <c r="M187">
        <f t="shared" ca="1" si="2"/>
        <v>3.8289773885537612</v>
      </c>
      <c r="N187" s="6">
        <v>186</v>
      </c>
      <c r="O187">
        <f ca="1">$M$4627</f>
        <v>0.8782091798333117</v>
      </c>
      <c r="P187">
        <f ca="1">$M$4628</f>
        <v>1.6811384397223392</v>
      </c>
      <c r="Q187">
        <f ca="1">$M$4629</f>
        <v>1.9084125015609037</v>
      </c>
      <c r="R187">
        <f ca="1">$M$4630</f>
        <v>2.0700461513327229</v>
      </c>
      <c r="S187">
        <f ca="1">$M$4631</f>
        <v>2.8943962451616092</v>
      </c>
      <c r="T187">
        <f ca="1">$M$4632</f>
        <v>1.37520624756027</v>
      </c>
      <c r="U187">
        <f ca="1">$M$4633</f>
        <v>2.5808532921277925</v>
      </c>
      <c r="V187">
        <f ca="1">$M$4634</f>
        <v>1.703662064526831</v>
      </c>
      <c r="W187">
        <f ca="1">$M$4635</f>
        <v>2.1174396024025981</v>
      </c>
      <c r="X187">
        <f ca="1">$M$4636</f>
        <v>3.6544130249823112</v>
      </c>
      <c r="Y187">
        <f ca="1">$M$4637</f>
        <v>3.1352985193153016</v>
      </c>
      <c r="Z187">
        <f ca="1">$M$4638</f>
        <v>1.5700006947536196</v>
      </c>
      <c r="AA187">
        <f ca="1">$M$4639</f>
        <v>2.3468259410170971</v>
      </c>
      <c r="AB187">
        <f ca="1">$M$4640</f>
        <v>1.2259063571100024</v>
      </c>
      <c r="AC187">
        <f ca="1">$M$4641</f>
        <v>2.5973956275496524</v>
      </c>
      <c r="AD187">
        <f ca="1">$M$4642</f>
        <v>2.2190362388603644</v>
      </c>
      <c r="AE187">
        <f ca="1">$M$4643</f>
        <v>2.8037600203512238</v>
      </c>
      <c r="AF187">
        <f ca="1">$M$4644</f>
        <v>2.5622499893490782</v>
      </c>
      <c r="AG187">
        <f ca="1">$M$4645</f>
        <v>2.1690239465825205</v>
      </c>
      <c r="AH187">
        <f ca="1">$M$4646</f>
        <v>1.8369064794842835</v>
      </c>
      <c r="AI187">
        <f ca="1">$M$4647</f>
        <v>1.9219038366028605</v>
      </c>
      <c r="AJ187">
        <f ca="1">$M$4648</f>
        <v>2.7233675319214217</v>
      </c>
      <c r="AK187">
        <f ca="1">$M$4649</f>
        <v>2.2382540123174799</v>
      </c>
      <c r="AL187">
        <f ca="1">$M$4650</f>
        <v>1.5835589350849326</v>
      </c>
      <c r="AM187">
        <f ca="1">$M$4651</f>
        <v>2.1932622386345226</v>
      </c>
    </row>
    <row r="188" spans="1:39" x14ac:dyDescent="0.25">
      <c r="A188" s="9"/>
      <c r="H188" s="9"/>
      <c r="J188">
        <v>11</v>
      </c>
      <c r="K188">
        <f ca="1">SIMULATION!$D$3*SIMULATION!$D$17/$H177/(SIMULATION!$D$17-$I177)*(((EXP(-$I177*$J188))/(1-EXP(-SIMULATION!$D$4*$I177)))-(EXP(-SIMULATION!$D$17*$J188)/(1-EXP(-SIMULATION!$D$4*SIMULATION!$D$17))))</f>
        <v>2.2998832710897896</v>
      </c>
      <c r="L188">
        <v>-0.19955478308810809</v>
      </c>
      <c r="M188">
        <f t="shared" ca="1" si="2"/>
        <v>1.8409305637994979</v>
      </c>
      <c r="N188" s="6">
        <v>187</v>
      </c>
      <c r="O188">
        <f ca="1">$M$4652</f>
        <v>0.28998706340642438</v>
      </c>
      <c r="P188">
        <f ca="1">$M$4653</f>
        <v>1.5101827844564168</v>
      </c>
      <c r="Q188">
        <f ca="1">$M$4654</f>
        <v>2.0866992673435161</v>
      </c>
      <c r="R188">
        <f ca="1">$M$4655</f>
        <v>3.3229520213641934</v>
      </c>
      <c r="S188">
        <f ca="1">$M$4656</f>
        <v>1.5353583155876811</v>
      </c>
      <c r="T188">
        <f ca="1">$M$4657</f>
        <v>3.114306368988204</v>
      </c>
      <c r="U188">
        <f ca="1">$M$4658</f>
        <v>2.2635624817483535</v>
      </c>
      <c r="V188">
        <f ca="1">$M$4659</f>
        <v>2.8775270347883537</v>
      </c>
      <c r="W188">
        <f ca="1">$M$4660</f>
        <v>3.0086880651375458</v>
      </c>
      <c r="X188">
        <f ca="1">$M$4661</f>
        <v>2.4369231967226326</v>
      </c>
      <c r="Y188">
        <f ca="1">$M$4662</f>
        <v>1.2916049830823637</v>
      </c>
      <c r="Z188">
        <f ca="1">$M$4663</f>
        <v>1.1830670394609928</v>
      </c>
      <c r="AA188">
        <f ca="1">$M$4664</f>
        <v>1.853905103076618</v>
      </c>
      <c r="AB188">
        <f ca="1">$M$4665</f>
        <v>1.6202035840559093</v>
      </c>
      <c r="AC188">
        <f ca="1">$M$4666</f>
        <v>1.3011763152269231</v>
      </c>
      <c r="AD188">
        <f ca="1">$M$4667</f>
        <v>0.70799421882316316</v>
      </c>
      <c r="AE188">
        <f ca="1">$M$4668</f>
        <v>0.88785187330896898</v>
      </c>
      <c r="AF188">
        <f ca="1">$M$4669</f>
        <v>0.71826655480091439</v>
      </c>
      <c r="AG188">
        <f ca="1">$M$4670</f>
        <v>1.1825347156095896</v>
      </c>
      <c r="AH188">
        <f ca="1">$M$4671</f>
        <v>0.73830793517025362</v>
      </c>
      <c r="AI188">
        <f ca="1">$M$4672</f>
        <v>0.6476967944133023</v>
      </c>
      <c r="AJ188">
        <f ca="1">$M$4673</f>
        <v>0.73869775994959574</v>
      </c>
      <c r="AK188">
        <f ca="1">$M$4674</f>
        <v>0.78819703495649851</v>
      </c>
      <c r="AL188">
        <f ca="1">$M$4675</f>
        <v>0.64851860067565903</v>
      </c>
      <c r="AM188">
        <f ca="1">$M$4676</f>
        <v>0.57400570186838451</v>
      </c>
    </row>
    <row r="189" spans="1:39" x14ac:dyDescent="0.25">
      <c r="A189" s="9"/>
      <c r="H189" s="9"/>
      <c r="J189">
        <v>12</v>
      </c>
      <c r="K189">
        <f ca="1">SIMULATION!$D$3*SIMULATION!$D$17/$H177/(SIMULATION!$D$17-$I177)*(((EXP(-$I177*$J189))/(1-EXP(-SIMULATION!$D$4*$I177)))-(EXP(-SIMULATION!$D$17*$J189)/(1-EXP(-SIMULATION!$D$4*SIMULATION!$D$17))))</f>
        <v>2.1312712357397761</v>
      </c>
      <c r="L189">
        <v>-4.3823344286753482E-2</v>
      </c>
      <c r="M189">
        <f t="shared" ca="1" si="2"/>
        <v>2.0378718026074973</v>
      </c>
      <c r="N189" s="6">
        <v>188</v>
      </c>
      <c r="O189">
        <f ca="1">$M$4677</f>
        <v>1.8573805684840465</v>
      </c>
      <c r="P189">
        <f ca="1">$M$4678</f>
        <v>1.7930068356389719</v>
      </c>
      <c r="Q189">
        <f ca="1">$M$4679</f>
        <v>2.2413607880224942</v>
      </c>
      <c r="R189">
        <f ca="1">$M$4680</f>
        <v>1.3200733262329201</v>
      </c>
      <c r="S189">
        <f ca="1">$M$4681</f>
        <v>2.0935302856956244</v>
      </c>
      <c r="T189">
        <f ca="1">$M$4682</f>
        <v>2.2514114335387387</v>
      </c>
      <c r="U189">
        <f ca="1">$M$4683</f>
        <v>3.1423702748111699</v>
      </c>
      <c r="V189">
        <f ca="1">$M$4684</f>
        <v>2.5414425378306178</v>
      </c>
      <c r="W189">
        <f ca="1">$M$4685</f>
        <v>2.524671248793644</v>
      </c>
      <c r="X189">
        <f ca="1">$M$4686</f>
        <v>2.2286867164853303</v>
      </c>
      <c r="Y189">
        <f ca="1">$M$4687</f>
        <v>2.1179237828992372</v>
      </c>
      <c r="Z189">
        <f ca="1">$M$4688</f>
        <v>2.1988043766462333</v>
      </c>
      <c r="AA189">
        <f ca="1">$M$4689</f>
        <v>1.215411468738838</v>
      </c>
      <c r="AB189">
        <f ca="1">$M$4690</f>
        <v>2.9096153618700646</v>
      </c>
      <c r="AC189">
        <f ca="1">$M$4691</f>
        <v>2.8694345333665496</v>
      </c>
      <c r="AD189">
        <f ca="1">$M$4692</f>
        <v>1.9094736943576507</v>
      </c>
      <c r="AE189">
        <f ca="1">$M$4693</f>
        <v>2.953552069268008</v>
      </c>
      <c r="AF189">
        <f ca="1">$M$4694</f>
        <v>3.1089394524065836</v>
      </c>
      <c r="AG189">
        <f ca="1">$M$4695</f>
        <v>2.3983326096367885</v>
      </c>
      <c r="AH189">
        <f ca="1">$M$4696</f>
        <v>2.7118831505739975</v>
      </c>
      <c r="AI189">
        <f ca="1">$M$4697</f>
        <v>1.6502661814379986</v>
      </c>
      <c r="AJ189">
        <f ca="1">$M$4698</f>
        <v>1.8221504097625543</v>
      </c>
      <c r="AK189">
        <f ca="1">$M$4699</f>
        <v>1.3198588450507402</v>
      </c>
      <c r="AL189">
        <f ca="1">$M$4700</f>
        <v>2.4461171673570563</v>
      </c>
      <c r="AM189">
        <f ca="1">$M$4701</f>
        <v>1.9298686940063834</v>
      </c>
    </row>
    <row r="190" spans="1:39" x14ac:dyDescent="0.25">
      <c r="A190" s="9"/>
      <c r="H190" s="9"/>
      <c r="J190">
        <v>13</v>
      </c>
      <c r="K190">
        <f ca="1">SIMULATION!$D$3*SIMULATION!$D$17/$H177/(SIMULATION!$D$17-$I177)*(((EXP(-$I177*$J190))/(1-EXP(-SIMULATION!$D$4*$I177)))-(EXP(-SIMULATION!$D$17*$J190)/(1-EXP(-SIMULATION!$D$4*SIMULATION!$D$17))))</f>
        <v>1.9720841162722493</v>
      </c>
      <c r="L190">
        <v>-0.11643602295978289</v>
      </c>
      <c r="M190">
        <f t="shared" ca="1" si="2"/>
        <v>1.7424624848313504</v>
      </c>
      <c r="N190" s="6">
        <v>189</v>
      </c>
      <c r="O190">
        <f ca="1">$M$4702</f>
        <v>1.3371583906546745</v>
      </c>
      <c r="P190">
        <f ca="1">$M$4703</f>
        <v>3.3696213447522387</v>
      </c>
      <c r="Q190">
        <f ca="1">$M$4704</f>
        <v>4.0221512814028788</v>
      </c>
      <c r="R190">
        <f ca="1">$M$4705</f>
        <v>1.8837913960428283</v>
      </c>
      <c r="S190">
        <f ca="1">$M$4706</f>
        <v>4.6355537725036529</v>
      </c>
      <c r="T190">
        <f ca="1">$M$4707</f>
        <v>5.1320949137453251</v>
      </c>
      <c r="U190">
        <f ca="1">$M$4708</f>
        <v>4.3013291486619911</v>
      </c>
      <c r="V190">
        <f ca="1">$M$4709</f>
        <v>2.9907502993772268</v>
      </c>
      <c r="W190">
        <f ca="1">$M$4710</f>
        <v>2.9340675330984154</v>
      </c>
      <c r="X190">
        <f ca="1">$M$4711</f>
        <v>1.9207631500961311</v>
      </c>
      <c r="Y190">
        <f ca="1">$M$4712</f>
        <v>2.8919207480467697</v>
      </c>
      <c r="Z190">
        <f ca="1">$M$4713</f>
        <v>4.0370017722344143</v>
      </c>
      <c r="AA190">
        <f ca="1">$M$4714</f>
        <v>2.970987884286552</v>
      </c>
      <c r="AB190">
        <f ca="1">$M$4715</f>
        <v>3.3017245333675995</v>
      </c>
      <c r="AC190">
        <f ca="1">$M$4716</f>
        <v>2.5236229918939008</v>
      </c>
      <c r="AD190">
        <f ca="1">$M$4717</f>
        <v>2.6877680639397101</v>
      </c>
      <c r="AE190">
        <f ca="1">$M$4718</f>
        <v>0.79969678796830568</v>
      </c>
      <c r="AF190">
        <f ca="1">$M$4719</f>
        <v>1.9734731786159609</v>
      </c>
      <c r="AG190">
        <f ca="1">$M$4720</f>
        <v>1.7148570668985619</v>
      </c>
      <c r="AH190">
        <f ca="1">$M$4721</f>
        <v>2.1715506529676327</v>
      </c>
      <c r="AI190">
        <f ca="1">$M$4722</f>
        <v>2.2570683657388195</v>
      </c>
      <c r="AJ190">
        <f ca="1">$M$4723</f>
        <v>1.4804208052460699</v>
      </c>
      <c r="AK190">
        <f ca="1">$M$4724</f>
        <v>1.4654850569455107</v>
      </c>
      <c r="AL190">
        <f ca="1">$M$4725</f>
        <v>2.2206112118297869</v>
      </c>
      <c r="AM190">
        <f ca="1">$M$4726</f>
        <v>1.6532774527204601</v>
      </c>
    </row>
    <row r="191" spans="1:39" x14ac:dyDescent="0.25">
      <c r="A191" s="9"/>
      <c r="H191" s="9"/>
      <c r="J191">
        <v>14</v>
      </c>
      <c r="K191">
        <f ca="1">SIMULATION!$D$3*SIMULATION!$D$17/$H177/(SIMULATION!$D$17-$I177)*(((EXP(-$I177*$J191))/(1-EXP(-SIMULATION!$D$4*$I177)))-(EXP(-SIMULATION!$D$17*$J191)/(1-EXP(-SIMULATION!$D$4*SIMULATION!$D$17))))</f>
        <v>1.8229141002041269</v>
      </c>
      <c r="L191">
        <v>0.23761681897557455</v>
      </c>
      <c r="M191">
        <f t="shared" ca="1" si="2"/>
        <v>2.2560691499603531</v>
      </c>
      <c r="N191" s="6">
        <v>190</v>
      </c>
      <c r="O191">
        <f ca="1">$M$4727</f>
        <v>1.5675395988068554</v>
      </c>
      <c r="P191">
        <f ca="1">$M$4728</f>
        <v>2.5872766101651363</v>
      </c>
      <c r="Q191">
        <f ca="1">$M$4729</f>
        <v>1.1754113680423257</v>
      </c>
      <c r="R191">
        <f ca="1">$M$4730</f>
        <v>2.6930134457438388</v>
      </c>
      <c r="S191">
        <f ca="1">$M$4731</f>
        <v>2.3930001479505898</v>
      </c>
      <c r="T191">
        <f ca="1">$M$4732</f>
        <v>2.9278339289005983</v>
      </c>
      <c r="U191">
        <f ca="1">$M$4733</f>
        <v>2.0321681379344487</v>
      </c>
      <c r="V191">
        <f ca="1">$M$4734</f>
        <v>3.354159923071812</v>
      </c>
      <c r="W191">
        <f ca="1">$M$4735</f>
        <v>2.2401991965040886</v>
      </c>
      <c r="X191">
        <f ca="1">$M$4736</f>
        <v>2.7387156650605489</v>
      </c>
      <c r="Y191">
        <f ca="1">$M$4737</f>
        <v>2.4380196560274148</v>
      </c>
      <c r="Z191">
        <f ca="1">$M$4738</f>
        <v>2.7128026465448452</v>
      </c>
      <c r="AA191">
        <f ca="1">$M$4739</f>
        <v>1.7182955014397314</v>
      </c>
      <c r="AB191">
        <f ca="1">$M$4740</f>
        <v>2.1243425664157387</v>
      </c>
      <c r="AC191">
        <f ca="1">$M$4741</f>
        <v>2.3509022844822254</v>
      </c>
      <c r="AD191">
        <f ca="1">$M$4742</f>
        <v>1.2003361841066427</v>
      </c>
      <c r="AE191">
        <f ca="1">$M$4743</f>
        <v>1.3357767478265758</v>
      </c>
      <c r="AF191">
        <f ca="1">$M$4744</f>
        <v>0.63859614811753995</v>
      </c>
      <c r="AG191">
        <f ca="1">$M$4745</f>
        <v>1.7817039616860757</v>
      </c>
      <c r="AH191">
        <f ca="1">$M$4746</f>
        <v>2.032054736023436</v>
      </c>
      <c r="AI191">
        <f ca="1">$M$4747</f>
        <v>0.99256106106223096</v>
      </c>
      <c r="AJ191">
        <f ca="1">$M$4748</f>
        <v>0.97823583253236912</v>
      </c>
      <c r="AK191">
        <f ca="1">$M$4749</f>
        <v>1.101053561881014</v>
      </c>
      <c r="AL191">
        <f ca="1">$M$4750</f>
        <v>1.3289939685008889</v>
      </c>
      <c r="AM191">
        <f ca="1">$M$4751</f>
        <v>1.6075730836682904</v>
      </c>
    </row>
    <row r="192" spans="1:39" x14ac:dyDescent="0.25">
      <c r="A192" s="9"/>
      <c r="H192" s="9"/>
      <c r="J192">
        <v>15</v>
      </c>
      <c r="K192">
        <f ca="1">SIMULATION!$D$3*SIMULATION!$D$17/$H177/(SIMULATION!$D$17-$I177)*(((EXP(-$I177*$J192))/(1-EXP(-SIMULATION!$D$4*$I177)))-(EXP(-SIMULATION!$D$17*$J192)/(1-EXP(-SIMULATION!$D$4*SIMULATION!$D$17))))</f>
        <v>1.6838313146537351</v>
      </c>
      <c r="L192">
        <v>0.26425596930896583</v>
      </c>
      <c r="M192">
        <f t="shared" ca="1" si="2"/>
        <v>2.1287937908603483</v>
      </c>
      <c r="N192" s="6">
        <v>191</v>
      </c>
      <c r="O192">
        <f ca="1">$M$4752</f>
        <v>1.8399531227552339</v>
      </c>
      <c r="P192">
        <f ca="1">$M$4753</f>
        <v>1.5410006062311232</v>
      </c>
      <c r="Q192">
        <f ca="1">$M$4754</f>
        <v>2.0867170677912914</v>
      </c>
      <c r="R192">
        <f ca="1">$M$4755</f>
        <v>2.6528534021175707</v>
      </c>
      <c r="S192">
        <f ca="1">$M$4756</f>
        <v>2.2599596878877208</v>
      </c>
      <c r="T192">
        <f ca="1">$M$4757</f>
        <v>2.6532099462995289</v>
      </c>
      <c r="U192">
        <f ca="1">$M$4758</f>
        <v>1.9395771339639327</v>
      </c>
      <c r="V192">
        <f ca="1">$M$4759</f>
        <v>2.946756608221512</v>
      </c>
      <c r="W192">
        <f ca="1">$M$4760</f>
        <v>2.4550486904051252</v>
      </c>
      <c r="X192">
        <f ca="1">$M$4761</f>
        <v>1.8906754169453637</v>
      </c>
      <c r="Y192">
        <f ca="1">$M$4762</f>
        <v>3.5568159641926673</v>
      </c>
      <c r="Z192">
        <f ca="1">$M$4763</f>
        <v>1.7556226993911248</v>
      </c>
      <c r="AA192">
        <f ca="1">$M$4764</f>
        <v>2.7969982140290734</v>
      </c>
      <c r="AB192">
        <f ca="1">$M$4765</f>
        <v>2.9235179089222916</v>
      </c>
      <c r="AC192">
        <f ca="1">$M$4766</f>
        <v>2.5696456102788265</v>
      </c>
      <c r="AD192">
        <f ca="1">$M$4767</f>
        <v>0.8158191178346591</v>
      </c>
      <c r="AE192">
        <f ca="1">$M$4768</f>
        <v>1.1957686972413111</v>
      </c>
      <c r="AF192">
        <f ca="1">$M$4769</f>
        <v>2.153457851628958</v>
      </c>
      <c r="AG192">
        <f ca="1">$M$4770</f>
        <v>1.4986701002798142</v>
      </c>
      <c r="AH192">
        <f ca="1">$M$4771</f>
        <v>1.9022975008466489</v>
      </c>
      <c r="AI192">
        <f ca="1">$M$4772</f>
        <v>2.6425770717672608</v>
      </c>
      <c r="AJ192">
        <f ca="1">$M$4773</f>
        <v>1.3565594928728588</v>
      </c>
      <c r="AK192">
        <f ca="1">$M$4774</f>
        <v>2.0799057099296325</v>
      </c>
      <c r="AL192">
        <f ca="1">$M$4775</f>
        <v>1.5285919034934594</v>
      </c>
      <c r="AM192">
        <f ca="1">$M$4776</f>
        <v>1.1432226672203083</v>
      </c>
    </row>
    <row r="193" spans="1:39" x14ac:dyDescent="0.25">
      <c r="A193" s="9"/>
      <c r="H193" s="9"/>
      <c r="J193">
        <v>16</v>
      </c>
      <c r="K193">
        <f ca="1">SIMULATION!$D$3*SIMULATION!$D$17/$H177/(SIMULATION!$D$17-$I177)*(((EXP(-$I177*$J193))/(1-EXP(-SIMULATION!$D$4*$I177)))-(EXP(-SIMULATION!$D$17*$J193)/(1-EXP(-SIMULATION!$D$4*SIMULATION!$D$17))))</f>
        <v>1.5545953998422835</v>
      </c>
      <c r="L193">
        <v>9.9485656281067744E-2</v>
      </c>
      <c r="M193">
        <f t="shared" ca="1" si="2"/>
        <v>1.709255343447122</v>
      </c>
      <c r="N193" s="6">
        <v>192</v>
      </c>
      <c r="O193">
        <f ca="1">$M$4777</f>
        <v>1.645350752191878</v>
      </c>
      <c r="P193">
        <f ca="1">$M$4778</f>
        <v>3.0606952554280857</v>
      </c>
      <c r="Q193">
        <f ca="1">$M$4779</f>
        <v>2.735266501555961</v>
      </c>
      <c r="R193">
        <f ca="1">$M$4780</f>
        <v>2.2177781731249016</v>
      </c>
      <c r="S193">
        <f ca="1">$M$4781</f>
        <v>2.9293298042563354</v>
      </c>
      <c r="T193">
        <f ca="1">$M$4782</f>
        <v>2.5664566308781249</v>
      </c>
      <c r="U193">
        <f ca="1">$M$4783</f>
        <v>2.250199177085757</v>
      </c>
      <c r="V193">
        <f ca="1">$M$4784</f>
        <v>2.3457815436436342</v>
      </c>
      <c r="W193">
        <f ca="1">$M$4785</f>
        <v>1.5200027144155779</v>
      </c>
      <c r="X193">
        <f ca="1">$M$4786</f>
        <v>2.0662100781705255</v>
      </c>
      <c r="Y193">
        <f ca="1">$M$4787</f>
        <v>1.4922005580405351</v>
      </c>
      <c r="Z193">
        <f ca="1">$M$4788</f>
        <v>2.312166962154905</v>
      </c>
      <c r="AA193">
        <f ca="1">$M$4789</f>
        <v>2.1571855574226202</v>
      </c>
      <c r="AB193">
        <f ca="1">$M$4790</f>
        <v>2.4538804362333959</v>
      </c>
      <c r="AC193">
        <f ca="1">$M$4791</f>
        <v>3.0479523090040113</v>
      </c>
      <c r="AD193">
        <f ca="1">$M$4792</f>
        <v>2.2115805306943339</v>
      </c>
      <c r="AE193">
        <f ca="1">$M$4793</f>
        <v>2.5209177754084156</v>
      </c>
      <c r="AF193">
        <f ca="1">$M$4794</f>
        <v>1.8258180393620125</v>
      </c>
      <c r="AG193">
        <f ca="1">$M$4795</f>
        <v>2.7725587506803127</v>
      </c>
      <c r="AH193">
        <f ca="1">$M$4796</f>
        <v>2.0686127161812764</v>
      </c>
      <c r="AI193">
        <f ca="1">$M$4797</f>
        <v>2.7630992788989355</v>
      </c>
      <c r="AJ193">
        <f ca="1">$M$4798</f>
        <v>1.8012936068487038</v>
      </c>
      <c r="AK193">
        <f ca="1">$M$4799</f>
        <v>1.4367872824686871</v>
      </c>
      <c r="AL193">
        <f ca="1">$M$4800</f>
        <v>1.3750868026071874</v>
      </c>
      <c r="AM193">
        <f ca="1">$M$4801</f>
        <v>2.4106639885080661</v>
      </c>
    </row>
    <row r="194" spans="1:39" x14ac:dyDescent="0.25">
      <c r="A194" s="9"/>
      <c r="H194" s="9"/>
      <c r="J194">
        <v>17</v>
      </c>
      <c r="K194">
        <f ca="1">SIMULATION!$D$3*SIMULATION!$D$17/$H177/(SIMULATION!$D$17-$I177)*(((EXP(-$I177*$J194))/(1-EXP(-SIMULATION!$D$4*$I177)))-(EXP(-SIMULATION!$D$17*$J194)/(1-EXP(-SIMULATION!$D$4*SIMULATION!$D$17))))</f>
        <v>1.4347892189827676</v>
      </c>
      <c r="L194">
        <v>0.64875383179654345</v>
      </c>
      <c r="M194">
        <f t="shared" ca="1" si="2"/>
        <v>2.3656142226182078</v>
      </c>
      <c r="N194" s="6">
        <v>193</v>
      </c>
      <c r="O194">
        <f ca="1">$M$4802</f>
        <v>1.19270751672203</v>
      </c>
      <c r="P194">
        <f ca="1">$M$4803</f>
        <v>1.8317451811863261</v>
      </c>
      <c r="Q194">
        <f ca="1">$M$4804</f>
        <v>2.070728054621263</v>
      </c>
      <c r="R194">
        <f ca="1">$M$4805</f>
        <v>2.2088679343932034</v>
      </c>
      <c r="S194">
        <f ca="1">$M$4806</f>
        <v>4.177156261259074</v>
      </c>
      <c r="T194">
        <f ca="1">$M$4807</f>
        <v>2.6385678017374636</v>
      </c>
      <c r="U194">
        <f ca="1">$M$4808</f>
        <v>3.0235803890912853</v>
      </c>
      <c r="V194">
        <f ca="1">$M$4809</f>
        <v>2.4158265612207326</v>
      </c>
      <c r="W194">
        <f ca="1">$M$4810</f>
        <v>1.2878847067188748</v>
      </c>
      <c r="X194">
        <f ca="1">$M$4811</f>
        <v>2.0630036621123748</v>
      </c>
      <c r="Y194">
        <f ca="1">$M$4812</f>
        <v>2.5793303442331492</v>
      </c>
      <c r="Z194">
        <f ca="1">$M$4813</f>
        <v>2.7856396818489459</v>
      </c>
      <c r="AA194">
        <f ca="1">$M$4814</f>
        <v>1.8952239505265109</v>
      </c>
      <c r="AB194">
        <f ca="1">$M$4815</f>
        <v>2.8593289803601976</v>
      </c>
      <c r="AC194">
        <f ca="1">$M$4816</f>
        <v>1.2428781825549169</v>
      </c>
      <c r="AD194">
        <f ca="1">$M$4817</f>
        <v>2.2692889400956151</v>
      </c>
      <c r="AE194">
        <f ca="1">$M$4818</f>
        <v>1.909115672932014</v>
      </c>
      <c r="AF194">
        <f ca="1">$M$4819</f>
        <v>2.5167343530024695</v>
      </c>
      <c r="AG194">
        <f ca="1">$M$4820</f>
        <v>2.2497149543979473</v>
      </c>
      <c r="AH194">
        <f ca="1">$M$4821</f>
        <v>0.31758304454462788</v>
      </c>
      <c r="AI194">
        <f ca="1">$M$4822</f>
        <v>1.5446915915090389</v>
      </c>
      <c r="AJ194">
        <f ca="1">$M$4823</f>
        <v>1.1751288604057537</v>
      </c>
      <c r="AK194">
        <f ca="1">$M$4824</f>
        <v>1.439289831627321</v>
      </c>
      <c r="AL194">
        <f ca="1">$M$4825</f>
        <v>1.694300866567398</v>
      </c>
      <c r="AM194">
        <f ca="1">$M$4826</f>
        <v>0.60687352745106216</v>
      </c>
    </row>
    <row r="195" spans="1:39" x14ac:dyDescent="0.25">
      <c r="A195" s="9"/>
      <c r="H195" s="9"/>
      <c r="J195">
        <v>18</v>
      </c>
      <c r="K195">
        <f ca="1">SIMULATION!$D$3*SIMULATION!$D$17/$H177/(SIMULATION!$D$17-$I177)*(((EXP(-$I177*$J195))/(1-EXP(-SIMULATION!$D$4*$I177)))-(EXP(-SIMULATION!$D$17*$J195)/(1-EXP(-SIMULATION!$D$4*SIMULATION!$D$17))))</f>
        <v>1.3239028168445308</v>
      </c>
      <c r="L195">
        <v>-0.15090158822435676</v>
      </c>
      <c r="M195">
        <f t="shared" ref="M195:M258" ca="1" si="3">$K195*(1+$L195)</f>
        <v>1.1241237791279914</v>
      </c>
      <c r="N195" s="6">
        <v>194</v>
      </c>
      <c r="O195">
        <f ca="1">$M$4827</f>
        <v>2.3833455495543223</v>
      </c>
      <c r="P195">
        <f ca="1">$M$4828</f>
        <v>1.9660952288070295</v>
      </c>
      <c r="Q195">
        <f ca="1">$M$4829</f>
        <v>2.1631946504098005</v>
      </c>
      <c r="R195">
        <f ca="1">$M$4830</f>
        <v>3.1562319861273331</v>
      </c>
      <c r="S195">
        <f ca="1">$M$4831</f>
        <v>2.5160127594975981</v>
      </c>
      <c r="T195">
        <f ca="1">$M$4832</f>
        <v>2.4168001723102015</v>
      </c>
      <c r="U195">
        <f ca="1">$M$4833</f>
        <v>3.9297887789080694</v>
      </c>
      <c r="V195">
        <f ca="1">$M$4834</f>
        <v>1.7027006895073917</v>
      </c>
      <c r="W195">
        <f ca="1">$M$4835</f>
        <v>4.5988351599526407</v>
      </c>
      <c r="X195">
        <f ca="1">$M$4836</f>
        <v>3.1952174994441433</v>
      </c>
      <c r="Y195">
        <f ca="1">$M$4837</f>
        <v>2.7094049037895775</v>
      </c>
      <c r="Z195">
        <f ca="1">$M$4838</f>
        <v>3.335655930938985</v>
      </c>
      <c r="AA195">
        <f ca="1">$M$4839</f>
        <v>2.2693861553629389</v>
      </c>
      <c r="AB195">
        <f ca="1">$M$4840</f>
        <v>2.0025171307771701</v>
      </c>
      <c r="AC195">
        <f ca="1">$M$4841</f>
        <v>2.3021596566605709</v>
      </c>
      <c r="AD195">
        <f ca="1">$M$4842</f>
        <v>2.3445667795202865</v>
      </c>
      <c r="AE195">
        <f ca="1">$M$4843</f>
        <v>2.5871827692885137</v>
      </c>
      <c r="AF195">
        <f ca="1">$M$4844</f>
        <v>2.9426104751206634</v>
      </c>
      <c r="AG195">
        <f ca="1">$M$4845</f>
        <v>2.3030387458827764</v>
      </c>
      <c r="AH195">
        <f ca="1">$M$4846</f>
        <v>1.450299362052526</v>
      </c>
      <c r="AI195">
        <f ca="1">$M$4847</f>
        <v>2.7023812062607679</v>
      </c>
      <c r="AJ195">
        <f ca="1">$M$4848</f>
        <v>1.9028713186097477</v>
      </c>
      <c r="AK195">
        <f ca="1">$M$4849</f>
        <v>0.89833102264786246</v>
      </c>
      <c r="AL195">
        <f ca="1">$M$4850</f>
        <v>0.6558411805517752</v>
      </c>
      <c r="AM195">
        <f ca="1">$M$4851</f>
        <v>1.1372639337632924</v>
      </c>
    </row>
    <row r="196" spans="1:39" x14ac:dyDescent="0.25">
      <c r="A196" s="9"/>
      <c r="H196" s="9"/>
      <c r="J196">
        <v>19</v>
      </c>
      <c r="K196">
        <f ca="1">SIMULATION!$D$3*SIMULATION!$D$17/$H177/(SIMULATION!$D$17-$I177)*(((EXP(-$I177*$J196))/(1-EXP(-SIMULATION!$D$4*$I177)))-(EXP(-SIMULATION!$D$17*$J196)/(1-EXP(-SIMULATION!$D$4*SIMULATION!$D$17))))</f>
        <v>1.2213856307078832</v>
      </c>
      <c r="L196">
        <v>-0.16542063877166052</v>
      </c>
      <c r="M196">
        <f t="shared" ca="1" si="3"/>
        <v>1.0193432394896575</v>
      </c>
      <c r="N196" s="6">
        <v>195</v>
      </c>
      <c r="O196">
        <f ca="1">$M$4852</f>
        <v>0.81002361161288561</v>
      </c>
      <c r="P196">
        <f ca="1">$M$4853</f>
        <v>2.6698599129943088</v>
      </c>
      <c r="Q196">
        <f ca="1">$M$4854</f>
        <v>2.6840770046235938</v>
      </c>
      <c r="R196">
        <f ca="1">$M$4855</f>
        <v>3.8025504035218889</v>
      </c>
      <c r="S196">
        <f ca="1">$M$4856</f>
        <v>2.8396803287630812</v>
      </c>
      <c r="T196">
        <f ca="1">$M$4857</f>
        <v>3.3972403794190762</v>
      </c>
      <c r="U196">
        <f ca="1">$M$4858</f>
        <v>3.8409108414369739</v>
      </c>
      <c r="V196">
        <f ca="1">$M$4859</f>
        <v>3.204897015185892</v>
      </c>
      <c r="W196">
        <f ca="1">$M$4860</f>
        <v>4.1127997101020037</v>
      </c>
      <c r="X196">
        <f ca="1">$M$4861</f>
        <v>4.0646938556672447</v>
      </c>
      <c r="Y196">
        <f ca="1">$M$4862</f>
        <v>1.843336551245524</v>
      </c>
      <c r="Z196">
        <f ca="1">$M$4863</f>
        <v>2.5077593156651066</v>
      </c>
      <c r="AA196">
        <f ca="1">$M$4864</f>
        <v>2.0373454024470163</v>
      </c>
      <c r="AB196">
        <f ca="1">$M$4865</f>
        <v>3.4937871866728791</v>
      </c>
      <c r="AC196">
        <f ca="1">$M$4866</f>
        <v>1.7692606396891117</v>
      </c>
      <c r="AD196">
        <f ca="1">$M$4867</f>
        <v>2.2687761283108698</v>
      </c>
      <c r="AE196">
        <f ca="1">$M$4868</f>
        <v>1.6674860139626178</v>
      </c>
      <c r="AF196">
        <f ca="1">$M$4869</f>
        <v>1.6604378904454393</v>
      </c>
      <c r="AG196">
        <f ca="1">$M$4870</f>
        <v>1.1469185330679228</v>
      </c>
      <c r="AH196">
        <f ca="1">$M$4871</f>
        <v>1.924010308743016</v>
      </c>
      <c r="AI196">
        <f ca="1">$M$4872</f>
        <v>1.3856850012961128</v>
      </c>
      <c r="AJ196">
        <f ca="1">$M$4873</f>
        <v>0.20652414076266531</v>
      </c>
      <c r="AK196">
        <f ca="1">$M$4874</f>
        <v>0.632876895211262</v>
      </c>
      <c r="AL196">
        <f ca="1">$M$4875</f>
        <v>1.1574256805519785</v>
      </c>
      <c r="AM196">
        <f ca="1">$M$4876</f>
        <v>0.89800515549798665</v>
      </c>
    </row>
    <row r="197" spans="1:39" x14ac:dyDescent="0.25">
      <c r="A197" s="9"/>
      <c r="H197" s="9"/>
      <c r="J197">
        <v>20</v>
      </c>
      <c r="K197">
        <f ca="1">SIMULATION!$D$3*SIMULATION!$D$17/$H177/(SIMULATION!$D$17-$I177)*(((EXP(-$I177*$J197))/(1-EXP(-SIMULATION!$D$4*$I177)))-(EXP(-SIMULATION!$D$17*$J197)/(1-EXP(-SIMULATION!$D$4*SIMULATION!$D$17))))</f>
        <v>1.1266784804843639</v>
      </c>
      <c r="L197">
        <v>0.29442757738334446</v>
      </c>
      <c r="M197">
        <f t="shared" ca="1" si="3"/>
        <v>1.4584036959833229</v>
      </c>
      <c r="N197" s="6">
        <v>196</v>
      </c>
      <c r="O197">
        <f ca="1">$M$4877</f>
        <v>0.46652410489260537</v>
      </c>
      <c r="P197">
        <f ca="1">$M$4878</f>
        <v>3.1853635405482637</v>
      </c>
      <c r="Q197">
        <f ca="1">$M$4879</f>
        <v>3.8446064504755002</v>
      </c>
      <c r="R197">
        <f ca="1">$M$4880</f>
        <v>3.5735675716842299</v>
      </c>
      <c r="S197">
        <f ca="1">$M$4881</f>
        <v>3.0280388168977836</v>
      </c>
      <c r="T197">
        <f ca="1">$M$4882</f>
        <v>4.2745331460958145</v>
      </c>
      <c r="U197">
        <f ca="1">$M$4883</f>
        <v>3.8956647641222881</v>
      </c>
      <c r="V197">
        <f ca="1">$M$4884</f>
        <v>3.9977657136819262</v>
      </c>
      <c r="W197">
        <f ca="1">$M$4885</f>
        <v>3.7178731581011704</v>
      </c>
      <c r="X197">
        <f ca="1">$M$4886</f>
        <v>1.66294323342457</v>
      </c>
      <c r="Y197">
        <f ca="1">$M$4887</f>
        <v>1.9901573352918449</v>
      </c>
      <c r="Z197">
        <f ca="1">$M$4888</f>
        <v>1.0883126322107197</v>
      </c>
      <c r="AA197">
        <f ca="1">$M$4889</f>
        <v>1.5313189331233807</v>
      </c>
      <c r="AB197">
        <f ca="1">$M$4890</f>
        <v>2.150874586255898</v>
      </c>
      <c r="AC197">
        <f ca="1">$M$4891</f>
        <v>1.5173279759904104</v>
      </c>
      <c r="AD197">
        <f ca="1">$M$4892</f>
        <v>1.2077096310032396</v>
      </c>
      <c r="AE197">
        <f ca="1">$M$4893</f>
        <v>1.3267265862542208</v>
      </c>
      <c r="AF197">
        <f ca="1">$M$4894</f>
        <v>1.3962016104506756</v>
      </c>
      <c r="AG197">
        <f ca="1">$M$4895</f>
        <v>1.1621949470000426</v>
      </c>
      <c r="AH197">
        <f ca="1">$M$4896</f>
        <v>0.79078107938910658</v>
      </c>
      <c r="AI197">
        <f ca="1">$M$4897</f>
        <v>0.92684977347658848</v>
      </c>
      <c r="AJ197">
        <f ca="1">$M$4898</f>
        <v>0.68154145346320016</v>
      </c>
      <c r="AK197">
        <f ca="1">$M$4899</f>
        <v>0.59703830258484569</v>
      </c>
      <c r="AL197">
        <f ca="1">$M$4900</f>
        <v>0.41865001312079048</v>
      </c>
      <c r="AM197">
        <f ca="1">$M$4901</f>
        <v>0.4744368178251045</v>
      </c>
    </row>
    <row r="198" spans="1:39" x14ac:dyDescent="0.25">
      <c r="A198" s="9"/>
      <c r="H198" s="9"/>
      <c r="J198">
        <v>21</v>
      </c>
      <c r="K198">
        <f ca="1">SIMULATION!$D$3*SIMULATION!$D$17/$H177/(SIMULATION!$D$17-$I177)*(((EXP(-$I177*$J198))/(1-EXP(-SIMULATION!$D$4*$I177)))-(EXP(-SIMULATION!$D$17*$J198)/(1-EXP(-SIMULATION!$D$4*SIMULATION!$D$17))))</f>
        <v>1.0392327150107177</v>
      </c>
      <c r="L198">
        <v>0.47030426867680164</v>
      </c>
      <c r="M198">
        <f t="shared" ca="1" si="3"/>
        <v>1.5279882970288403</v>
      </c>
      <c r="N198" s="6">
        <v>197</v>
      </c>
      <c r="O198">
        <f ca="1">$M$4902</f>
        <v>2.129665430892087</v>
      </c>
      <c r="P198">
        <f ca="1">$M$4903</f>
        <v>2.1623816415106893</v>
      </c>
      <c r="Q198">
        <f ca="1">$M$4904</f>
        <v>1.9289425779387883</v>
      </c>
      <c r="R198">
        <f ca="1">$M$4905</f>
        <v>2.5851611924735711</v>
      </c>
      <c r="S198">
        <f ca="1">$M$4906</f>
        <v>3.5581568102850385</v>
      </c>
      <c r="T198">
        <f ca="1">$M$4907</f>
        <v>2.2543802881579005</v>
      </c>
      <c r="U198">
        <f ca="1">$M$4908</f>
        <v>2.6764899556323978</v>
      </c>
      <c r="V198">
        <f ca="1">$M$4909</f>
        <v>1.4181993711313943</v>
      </c>
      <c r="W198">
        <f ca="1">$M$4910</f>
        <v>2.2475164565409629</v>
      </c>
      <c r="X198">
        <f ca="1">$M$4911</f>
        <v>2.4396812590449684</v>
      </c>
      <c r="Y198">
        <f ca="1">$M$4912</f>
        <v>2.2549956083582403</v>
      </c>
      <c r="Z198">
        <f ca="1">$M$4913</f>
        <v>3.1094481150787954</v>
      </c>
      <c r="AA198">
        <f ca="1">$M$4914</f>
        <v>1.6496852332432173</v>
      </c>
      <c r="AB198">
        <f ca="1">$M$4915</f>
        <v>0.91056984154952159</v>
      </c>
      <c r="AC198">
        <f ca="1">$M$4916</f>
        <v>2.1393949234229384</v>
      </c>
      <c r="AD198">
        <f ca="1">$M$4917</f>
        <v>1.4718208498988703</v>
      </c>
      <c r="AE198">
        <f ca="1">$M$4918</f>
        <v>1.7584015061977856</v>
      </c>
      <c r="AF198">
        <f ca="1">$M$4919</f>
        <v>1.6937920214502462</v>
      </c>
      <c r="AG198">
        <f ca="1">$M$4920</f>
        <v>1.9453825946993248</v>
      </c>
      <c r="AH198">
        <f ca="1">$M$4921</f>
        <v>1.69101408167878</v>
      </c>
      <c r="AI198">
        <f ca="1">$M$4922</f>
        <v>1.9296549337550104</v>
      </c>
      <c r="AJ198">
        <f ca="1">$M$4923</f>
        <v>1.5452125508551218</v>
      </c>
      <c r="AK198">
        <f ca="1">$M$4924</f>
        <v>2.3107728409425752</v>
      </c>
      <c r="AL198">
        <f ca="1">$M$4925</f>
        <v>1.8543250406409943</v>
      </c>
      <c r="AM198">
        <f ca="1">$M$4926</f>
        <v>1.7837649716249178</v>
      </c>
    </row>
    <row r="199" spans="1:39" x14ac:dyDescent="0.25">
      <c r="A199" s="9"/>
      <c r="H199" s="9"/>
      <c r="J199">
        <v>22</v>
      </c>
      <c r="K199">
        <f ca="1">SIMULATION!$D$3*SIMULATION!$D$17/$H177/(SIMULATION!$D$17-$I177)*(((EXP(-$I177*$J199))/(1-EXP(-SIMULATION!$D$4*$I177)))-(EXP(-SIMULATION!$D$17*$J199)/(1-EXP(-SIMULATION!$D$4*SIMULATION!$D$17))))</f>
        <v>0.95852123300191916</v>
      </c>
      <c r="L199">
        <v>0.23431918374812127</v>
      </c>
      <c r="M199">
        <f t="shared" ca="1" si="3"/>
        <v>1.1831211459241717</v>
      </c>
      <c r="N199" s="6">
        <v>198</v>
      </c>
      <c r="O199">
        <f ca="1">$M$4927</f>
        <v>3.1955554403202808</v>
      </c>
      <c r="P199">
        <f ca="1">$M$4928</f>
        <v>4.0853498998010975</v>
      </c>
      <c r="Q199">
        <f ca="1">$M$4929</f>
        <v>4.3975482685652807</v>
      </c>
      <c r="R199">
        <f ca="1">$M$4930</f>
        <v>2.8424283297767827</v>
      </c>
      <c r="S199">
        <f ca="1">$M$4931</f>
        <v>2.4272678728020991</v>
      </c>
      <c r="T199">
        <f ca="1">$M$4932</f>
        <v>4.3173476788361986</v>
      </c>
      <c r="U199">
        <f ca="1">$M$4933</f>
        <v>3.4627818399234571</v>
      </c>
      <c r="V199">
        <f ca="1">$M$4934</f>
        <v>1.7531605096927854</v>
      </c>
      <c r="W199">
        <f ca="1">$M$4935</f>
        <v>3.4205738161458799</v>
      </c>
      <c r="X199">
        <f ca="1">$M$4936</f>
        <v>4.9751111632147893</v>
      </c>
      <c r="Y199">
        <f ca="1">$M$4937</f>
        <v>3.0921314563903475</v>
      </c>
      <c r="Z199">
        <f ca="1">$M$4938</f>
        <v>2.7679955222422339</v>
      </c>
      <c r="AA199">
        <f ca="1">$M$4939</f>
        <v>3.853258534707078</v>
      </c>
      <c r="AB199">
        <f ca="1">$M$4940</f>
        <v>1.8804508489464558</v>
      </c>
      <c r="AC199">
        <f ca="1">$M$4941</f>
        <v>2.8994902137825522</v>
      </c>
      <c r="AD199">
        <f ca="1">$M$4942</f>
        <v>2.6771548855758818</v>
      </c>
      <c r="AE199">
        <f ca="1">$M$4943</f>
        <v>2.8192490652854589</v>
      </c>
      <c r="AF199">
        <f ca="1">$M$4944</f>
        <v>3.372440214171494</v>
      </c>
      <c r="AG199">
        <f ca="1">$M$4945</f>
        <v>2.8827734470455262</v>
      </c>
      <c r="AH199">
        <f ca="1">$M$4946</f>
        <v>3.3245575589728444</v>
      </c>
      <c r="AI199">
        <f ca="1">$M$4947</f>
        <v>1.7059378910829799</v>
      </c>
      <c r="AJ199">
        <f ca="1">$M$4948</f>
        <v>2.3360830033054101</v>
      </c>
      <c r="AK199">
        <f ca="1">$M$4949</f>
        <v>2.5529465881965869</v>
      </c>
      <c r="AL199">
        <f ca="1">$M$4950</f>
        <v>3.5120971907487992</v>
      </c>
      <c r="AM199">
        <f ca="1">$M$4951</f>
        <v>3.8340628792697977</v>
      </c>
    </row>
    <row r="200" spans="1:39" x14ac:dyDescent="0.25">
      <c r="A200" s="9"/>
      <c r="H200" s="9"/>
      <c r="J200">
        <v>23</v>
      </c>
      <c r="K200">
        <f ca="1">SIMULATION!$D$3*SIMULATION!$D$17/$H177/(SIMULATION!$D$17-$I177)*(((EXP(-$I177*$J200))/(1-EXP(-SIMULATION!$D$4*$I177)))-(EXP(-SIMULATION!$D$17*$J200)/(1-EXP(-SIMULATION!$D$4*SIMULATION!$D$17))))</f>
        <v>0.88404439419335257</v>
      </c>
      <c r="L200">
        <v>0.20657665598171313</v>
      </c>
      <c r="M200">
        <f t="shared" ca="1" si="3"/>
        <v>1.0666673288851947</v>
      </c>
      <c r="N200" s="6">
        <v>199</v>
      </c>
      <c r="O200">
        <f ca="1">$M$4952</f>
        <v>0.70701072391378172</v>
      </c>
      <c r="P200">
        <f ca="1">$M$4953</f>
        <v>1.951255493491749</v>
      </c>
      <c r="Q200">
        <f ca="1">$M$4954</f>
        <v>2.4239871601965146</v>
      </c>
      <c r="R200">
        <f ca="1">$M$4955</f>
        <v>1.1421508933065285</v>
      </c>
      <c r="S200">
        <f ca="1">$M$4956</f>
        <v>2.0662044523513368</v>
      </c>
      <c r="T200">
        <f ca="1">$M$4957</f>
        <v>2.5056775265021818</v>
      </c>
      <c r="U200">
        <f ca="1">$M$4958</f>
        <v>3.7975271016319798</v>
      </c>
      <c r="V200">
        <f ca="1">$M$4959</f>
        <v>3.3257376521305217</v>
      </c>
      <c r="W200">
        <f ca="1">$M$4960</f>
        <v>3.3781686929727557</v>
      </c>
      <c r="X200">
        <f ca="1">$M$4961</f>
        <v>2.8626045289552611</v>
      </c>
      <c r="Y200">
        <f ca="1">$M$4962</f>
        <v>3.0307809939194801</v>
      </c>
      <c r="Z200">
        <f ca="1">$M$4963</f>
        <v>1.9543772352331139</v>
      </c>
      <c r="AA200">
        <f ca="1">$M$4964</f>
        <v>2.511835607031017</v>
      </c>
      <c r="AB200">
        <f ca="1">$M$4965</f>
        <v>1.9278614435338457</v>
      </c>
      <c r="AC200">
        <f ca="1">$M$4966</f>
        <v>1.6232689670232363</v>
      </c>
      <c r="AD200">
        <f ca="1">$M$4967</f>
        <v>1.0959041279147812</v>
      </c>
      <c r="AE200">
        <f ca="1">$M$4968</f>
        <v>1.1404872376656618</v>
      </c>
      <c r="AF200">
        <f ca="1">$M$4969</f>
        <v>1.5672956134658917</v>
      </c>
      <c r="AG200">
        <f ca="1">$M$4970</f>
        <v>2.0541313926494835</v>
      </c>
      <c r="AH200">
        <f ca="1">$M$4971</f>
        <v>1.2454749168175505</v>
      </c>
      <c r="AI200">
        <f ca="1">$M$4972</f>
        <v>1.0096828865684151</v>
      </c>
      <c r="AJ200">
        <f ca="1">$M$4973</f>
        <v>1.6079435481920321</v>
      </c>
      <c r="AK200">
        <f ca="1">$M$4974</f>
        <v>2.1764190048457901</v>
      </c>
      <c r="AL200">
        <f ca="1">$M$4975</f>
        <v>0.65325115324345817</v>
      </c>
      <c r="AM200">
        <f ca="1">$M$4976</f>
        <v>1.346810980663905</v>
      </c>
    </row>
    <row r="201" spans="1:39" x14ac:dyDescent="0.25">
      <c r="A201" s="9"/>
      <c r="H201" s="9"/>
      <c r="J201">
        <v>24</v>
      </c>
      <c r="K201">
        <f ca="1">SIMULATION!$D$3*SIMULATION!$D$17/$H177/(SIMULATION!$D$17-$I177)*(((EXP(-$I177*$J201))/(1-EXP(-SIMULATION!$D$4*$I177)))-(EXP(-SIMULATION!$D$17*$J201)/(1-EXP(-SIMULATION!$D$4*SIMULATION!$D$17))))</f>
        <v>0.81533274554425283</v>
      </c>
      <c r="L201">
        <v>1.2722032888083016E-2</v>
      </c>
      <c r="M201">
        <f t="shared" ca="1" si="3"/>
        <v>0.82570543554779785</v>
      </c>
      <c r="N201" s="6">
        <v>200</v>
      </c>
      <c r="O201">
        <f ca="1">$M$4977</f>
        <v>2.6373582782759524</v>
      </c>
      <c r="P201">
        <f ca="1">$M$4978</f>
        <v>0.94378146372376215</v>
      </c>
      <c r="Q201">
        <f ca="1">$M$4979</f>
        <v>3.0355160959163463</v>
      </c>
      <c r="R201">
        <f ca="1">$M$4980</f>
        <v>3.892549083917356</v>
      </c>
      <c r="S201">
        <f ca="1">$M$4981</f>
        <v>3.7722278002937384</v>
      </c>
      <c r="T201">
        <f ca="1">$M$4982</f>
        <v>3.1699851142598061</v>
      </c>
      <c r="U201">
        <f ca="1">$M$4983</f>
        <v>2.5201006318056502</v>
      </c>
      <c r="V201">
        <f ca="1">$M$4984</f>
        <v>2.7876394988988711</v>
      </c>
      <c r="W201">
        <f ca="1">$M$4985</f>
        <v>3.8343354644829968</v>
      </c>
      <c r="X201">
        <f ca="1">$M$4986</f>
        <v>3.2158906113597396</v>
      </c>
      <c r="Y201">
        <f ca="1">$M$4987</f>
        <v>3.6282540425639249</v>
      </c>
      <c r="Z201">
        <f ca="1">$M$4988</f>
        <v>3.2219298965554941</v>
      </c>
      <c r="AA201">
        <f ca="1">$M$4989</f>
        <v>2.5551359753146432</v>
      </c>
      <c r="AB201">
        <f ca="1">$M$4990</f>
        <v>1.587461866981684</v>
      </c>
      <c r="AC201">
        <f ca="1">$M$4991</f>
        <v>1.6396743644394423</v>
      </c>
      <c r="AD201">
        <f ca="1">$M$4992</f>
        <v>2.6266390627864884</v>
      </c>
      <c r="AE201">
        <f ca="1">$M$4993</f>
        <v>0.88087022323371988</v>
      </c>
      <c r="AF201">
        <f ca="1">$M$4994</f>
        <v>3.0010830624730009</v>
      </c>
      <c r="AG201">
        <f ca="1">$M$4995</f>
        <v>0.42264437115382458</v>
      </c>
      <c r="AH201">
        <f ca="1">$M$4996</f>
        <v>2.9868497236954674</v>
      </c>
      <c r="AI201">
        <f ca="1">$M$4997</f>
        <v>2.2871242757108408</v>
      </c>
      <c r="AJ201">
        <f ca="1">$M$4998</f>
        <v>2.5859601026582237</v>
      </c>
      <c r="AK201">
        <f ca="1">$M$4999</f>
        <v>2.2834256879476511</v>
      </c>
      <c r="AL201">
        <f ca="1">$M$5000</f>
        <v>2.7257631759942234</v>
      </c>
      <c r="AM201">
        <f ca="1">$M$5001</f>
        <v>1.0591705974499663</v>
      </c>
    </row>
    <row r="202" spans="1:39" x14ac:dyDescent="0.25">
      <c r="A202" s="9">
        <v>9</v>
      </c>
      <c r="B202" s="2">
        <f ca="1">NORMINV(RAND(),SIMULATION!D7,SIMULATION!D8)</f>
        <v>65.321328497821611</v>
      </c>
      <c r="C202" s="2">
        <v>2</v>
      </c>
      <c r="D202" s="2">
        <f ca="1">SIMULATION!$D$11*(1+(SIMULATION!$D$12*LN(1+$C202)))*(1+(SIMULATION!$D$13*(($B202/63.5)-1)))</f>
        <v>10.373316300376313</v>
      </c>
      <c r="E202" s="2">
        <v>-3.0983695161887249E-2</v>
      </c>
      <c r="F202" s="2">
        <f ca="1">D202*(1+E202)</f>
        <v>10.051912630307617</v>
      </c>
      <c r="G202" s="2">
        <v>-0.78423017331133649</v>
      </c>
      <c r="H202" s="9">
        <f>SIMULATION!$D$15*EXP($G$202)</f>
        <v>100.76870547447092</v>
      </c>
      <c r="I202" s="2">
        <f ca="1">$F202/$H202</f>
        <v>9.9752324722025956E-2</v>
      </c>
      <c r="J202">
        <v>0</v>
      </c>
      <c r="K202">
        <f ca="1">SIMULATION!$D$3*SIMULATION!$D$17/$H202/(SIMULATION!$D$17-$I202)*(((EXP(-$I202*$J202))/(1-EXP(-SIMULATION!$D$4*$I202)))-(EXP(-SIMULATION!$D$17*$J202)/(1-EXP(-SIMULATION!$D$4*SIMULATION!$D$17))))</f>
        <v>0.7063197335959831</v>
      </c>
      <c r="L202">
        <v>0.1837309654244936</v>
      </c>
      <c r="M202">
        <f t="shared" ca="1" si="3"/>
        <v>0.83609254014794421</v>
      </c>
      <c r="N202" s="6">
        <v>201</v>
      </c>
      <c r="O202">
        <f ca="1">$M$5002</f>
        <v>0.46265825741613187</v>
      </c>
      <c r="P202">
        <f ca="1">$M$5003</f>
        <v>2.678370364174</v>
      </c>
      <c r="Q202">
        <f ca="1">$M$5004</f>
        <v>3.4278107509514415</v>
      </c>
      <c r="R202">
        <f ca="1">$M$5005</f>
        <v>6.6725563424921104</v>
      </c>
      <c r="S202">
        <f ca="1">$M$5006</f>
        <v>2.7696623078672418</v>
      </c>
      <c r="T202">
        <f ca="1">$M$5007</f>
        <v>4.1360055514130778</v>
      </c>
      <c r="U202">
        <f ca="1">$M$5008</f>
        <v>3.4788861960855733</v>
      </c>
      <c r="V202">
        <f ca="1">$M$5009</f>
        <v>2.4122057262850296</v>
      </c>
      <c r="W202">
        <f ca="1">$M$5010</f>
        <v>2.4821854217590875</v>
      </c>
      <c r="X202">
        <f ca="1">$M$5011</f>
        <v>2.9004718322461547</v>
      </c>
      <c r="Y202">
        <f ca="1">$M$5012</f>
        <v>3.2610973495849436</v>
      </c>
      <c r="Z202">
        <f ca="1">$M$5013</f>
        <v>1.8562832695093356</v>
      </c>
      <c r="AA202">
        <f ca="1">$M$5014</f>
        <v>1.7925352362640303</v>
      </c>
      <c r="AB202">
        <f ca="1">$M$5015</f>
        <v>1.8930636209640144</v>
      </c>
      <c r="AC202">
        <f ca="1">$M$5016</f>
        <v>0.62453298606082219</v>
      </c>
      <c r="AD202">
        <f ca="1">$M$5017</f>
        <v>0.82166329394491711</v>
      </c>
      <c r="AE202">
        <f ca="1">$M$5018</f>
        <v>1.1097048304535593</v>
      </c>
      <c r="AF202">
        <f ca="1">$M$5019</f>
        <v>1.1700268746835234</v>
      </c>
      <c r="AG202">
        <f ca="1">$M$5020</f>
        <v>0.6313780656056206</v>
      </c>
      <c r="AH202">
        <f ca="1">$M$5021</f>
        <v>0.91961923642228105</v>
      </c>
      <c r="AI202">
        <f ca="1">$M$5022</f>
        <v>0.39450559267725049</v>
      </c>
      <c r="AJ202">
        <f ca="1">$M$5023</f>
        <v>0.61410620610293276</v>
      </c>
      <c r="AK202">
        <f ca="1">$M$5024</f>
        <v>0.17495809993568193</v>
      </c>
      <c r="AL202">
        <f ca="1">$M$5025</f>
        <v>0.22526208208726695</v>
      </c>
      <c r="AM202">
        <f ca="1">$M$5026</f>
        <v>0.30006915751353891</v>
      </c>
    </row>
    <row r="203" spans="1:39" x14ac:dyDescent="0.25">
      <c r="A203" s="9"/>
      <c r="H203" s="9"/>
      <c r="J203">
        <v>1</v>
      </c>
      <c r="K203">
        <f ca="1">SIMULATION!$D$3*SIMULATION!$D$17/$H202/(SIMULATION!$D$17-$I202)*(((EXP(-$I202*$J203))/(1-EXP(-SIMULATION!$D$4*$I202)))-(EXP(-SIMULATION!$D$17*$J203)/(1-EXP(-SIMULATION!$D$4*SIMULATION!$D$17))))</f>
        <v>2.4982240545826935</v>
      </c>
      <c r="L203">
        <v>-0.10317686139787491</v>
      </c>
      <c r="M203">
        <f t="shared" ca="1" si="3"/>
        <v>2.2404651375621776</v>
      </c>
      <c r="N203" s="6">
        <v>202</v>
      </c>
      <c r="O203">
        <f ca="1">$M$5027</f>
        <v>2.518412701857383</v>
      </c>
      <c r="P203">
        <f ca="1">$M$5028</f>
        <v>3.0299633332610814</v>
      </c>
      <c r="Q203">
        <f ca="1">$M$5029</f>
        <v>3.4305882303542972</v>
      </c>
      <c r="R203">
        <f ca="1">$M$5030</f>
        <v>2.3157342102949343</v>
      </c>
      <c r="S203">
        <f ca="1">$M$5031</f>
        <v>2.6781479727084117</v>
      </c>
      <c r="T203">
        <f ca="1">$M$5032</f>
        <v>2.8736324747184243</v>
      </c>
      <c r="U203">
        <f ca="1">$M$5033</f>
        <v>4.1801860703800813</v>
      </c>
      <c r="V203">
        <f ca="1">$M$5034</f>
        <v>4.9785704640691417</v>
      </c>
      <c r="W203">
        <f ca="1">$M$5035</f>
        <v>2.455433736131766</v>
      </c>
      <c r="X203">
        <f ca="1">$M$5036</f>
        <v>2.7187527613932891</v>
      </c>
      <c r="Y203">
        <f ca="1">$M$5037</f>
        <v>2.3138621151765273</v>
      </c>
      <c r="Z203">
        <f ca="1">$M$5038</f>
        <v>3.2475608492793362</v>
      </c>
      <c r="AA203">
        <f ca="1">$M$5039</f>
        <v>0.90126268939383947</v>
      </c>
      <c r="AB203">
        <f ca="1">$M$5040</f>
        <v>3.8408359668947849</v>
      </c>
      <c r="AC203">
        <f ca="1">$M$5041</f>
        <v>1.6504681306645992</v>
      </c>
      <c r="AD203">
        <f ca="1">$M$5042</f>
        <v>3.4271165243163328</v>
      </c>
      <c r="AE203">
        <f ca="1">$M$5043</f>
        <v>2.6349868928551738</v>
      </c>
      <c r="AF203">
        <f ca="1">$M$5044</f>
        <v>3.4594964469482901</v>
      </c>
      <c r="AG203">
        <f ca="1">$M$5045</f>
        <v>3.1537988569520716</v>
      </c>
      <c r="AH203">
        <f ca="1">$M$5046</f>
        <v>1.8685715693336344</v>
      </c>
      <c r="AI203">
        <f ca="1">$M$5047</f>
        <v>2.2341654481743602</v>
      </c>
      <c r="AJ203">
        <f ca="1">$M$5048</f>
        <v>2.9108693749988568</v>
      </c>
      <c r="AK203">
        <f ca="1">$M$5049</f>
        <v>2.5027977391890937</v>
      </c>
      <c r="AL203">
        <f ca="1">$M$5050</f>
        <v>2.1968703414505057</v>
      </c>
      <c r="AM203">
        <f ca="1">$M$5051</f>
        <v>2.3456552454795845</v>
      </c>
    </row>
    <row r="204" spans="1:39" x14ac:dyDescent="0.25">
      <c r="A204" s="9"/>
      <c r="H204" s="9"/>
      <c r="J204">
        <v>2</v>
      </c>
      <c r="K204">
        <f ca="1">SIMULATION!$D$3*SIMULATION!$D$17/$H202/(SIMULATION!$D$17-$I202)*(((EXP(-$I202*$J204))/(1-EXP(-SIMULATION!$D$4*$I202)))-(EXP(-SIMULATION!$D$17*$J204)/(1-EXP(-SIMULATION!$D$4*SIMULATION!$D$17))))</f>
        <v>3.4523140175304219</v>
      </c>
      <c r="L204">
        <v>6.2974331840818146E-2</v>
      </c>
      <c r="M204">
        <f t="shared" ca="1" si="3"/>
        <v>3.6697211860890913</v>
      </c>
      <c r="N204" s="6">
        <v>203</v>
      </c>
      <c r="O204">
        <f ca="1">$M$5052</f>
        <v>1.5469470830590046</v>
      </c>
      <c r="P204">
        <f ca="1">$M$5053</f>
        <v>2.5765952431149395</v>
      </c>
      <c r="Q204">
        <f ca="1">$M$5054</f>
        <v>3.6416423238485138</v>
      </c>
      <c r="R204">
        <f ca="1">$M$5055</f>
        <v>1.8491856085058809</v>
      </c>
      <c r="S204">
        <f ca="1">$M$5056</f>
        <v>2.1607324168778823</v>
      </c>
      <c r="T204">
        <f ca="1">$M$5057</f>
        <v>2.3491908942289879</v>
      </c>
      <c r="U204">
        <f ca="1">$M$5058</f>
        <v>1.5113762938522832</v>
      </c>
      <c r="V204">
        <f ca="1">$M$5059</f>
        <v>2.3890482790587733</v>
      </c>
      <c r="W204">
        <f ca="1">$M$5060</f>
        <v>2.7471287797290587</v>
      </c>
      <c r="X204">
        <f ca="1">$M$5061</f>
        <v>2.7435684218357479</v>
      </c>
      <c r="Y204">
        <f ca="1">$M$5062</f>
        <v>2.1463890575713593</v>
      </c>
      <c r="Z204">
        <f ca="1">$M$5063</f>
        <v>1.840540875849954</v>
      </c>
      <c r="AA204">
        <f ca="1">$M$5064</f>
        <v>2.18469447874884</v>
      </c>
      <c r="AB204">
        <f ca="1">$M$5065</f>
        <v>1.3258945011154155</v>
      </c>
      <c r="AC204">
        <f ca="1">$M$5066</f>
        <v>1.7088086945637191</v>
      </c>
      <c r="AD204">
        <f ca="1">$M$5067</f>
        <v>1.387598453970601</v>
      </c>
      <c r="AE204">
        <f ca="1">$M$5068</f>
        <v>2.182859630791576</v>
      </c>
      <c r="AF204">
        <f ca="1">$M$5069</f>
        <v>1.7445131913717491</v>
      </c>
      <c r="AG204">
        <f ca="1">$M$5070</f>
        <v>1.6851545573363234</v>
      </c>
      <c r="AH204">
        <f ca="1">$M$5071</f>
        <v>2.835807576174151</v>
      </c>
      <c r="AI204">
        <f ca="1">$M$5072</f>
        <v>1.812127341437672</v>
      </c>
      <c r="AJ204">
        <f ca="1">$M$5073</f>
        <v>1.3535246809209558</v>
      </c>
      <c r="AK204">
        <f ca="1">$M$5074</f>
        <v>1.4434547477488358</v>
      </c>
      <c r="AL204">
        <f ca="1">$M$5075</f>
        <v>1.5092773388959557</v>
      </c>
      <c r="AM204">
        <f ca="1">$M$5076</f>
        <v>1.9390951001192913</v>
      </c>
    </row>
    <row r="205" spans="1:39" x14ac:dyDescent="0.25">
      <c r="A205" s="9"/>
      <c r="H205" s="9"/>
      <c r="J205">
        <v>3</v>
      </c>
      <c r="K205">
        <f ca="1">SIMULATION!$D$3*SIMULATION!$D$17/$H202/(SIMULATION!$D$17-$I202)*(((EXP(-$I202*$J205))/(1-EXP(-SIMULATION!$D$4*$I202)))-(EXP(-SIMULATION!$D$17*$J205)/(1-EXP(-SIMULATION!$D$4*SIMULATION!$D$17))))</f>
        <v>3.8879498008447273</v>
      </c>
      <c r="L205">
        <v>0.35520355803984932</v>
      </c>
      <c r="M205">
        <f t="shared" ca="1" si="3"/>
        <v>5.2689634035850981</v>
      </c>
      <c r="N205" s="6">
        <v>204</v>
      </c>
      <c r="O205">
        <f ca="1">$M$5077</f>
        <v>0.64962079962938679</v>
      </c>
      <c r="P205">
        <f ca="1">$M$5078</f>
        <v>2.8516731868508693</v>
      </c>
      <c r="Q205">
        <f ca="1">$M$5079</f>
        <v>3.6045381345580694</v>
      </c>
      <c r="R205">
        <f ca="1">$M$5080</f>
        <v>2.3844927231813284</v>
      </c>
      <c r="S205">
        <f ca="1">$M$5081</f>
        <v>2.701219986536779</v>
      </c>
      <c r="T205">
        <f ca="1">$M$5082</f>
        <v>2.0514432712566379</v>
      </c>
      <c r="U205">
        <f ca="1">$M$5083</f>
        <v>2.647626122481797</v>
      </c>
      <c r="V205">
        <f ca="1">$M$5084</f>
        <v>3.39431286912271</v>
      </c>
      <c r="W205">
        <f ca="1">$M$5085</f>
        <v>2.3966948041630252</v>
      </c>
      <c r="X205">
        <f ca="1">$M$5086</f>
        <v>2.872825745476594</v>
      </c>
      <c r="Y205">
        <f ca="1">$M$5087</f>
        <v>2.9587885746953893</v>
      </c>
      <c r="Z205">
        <f ca="1">$M$5088</f>
        <v>3.1710773573448359</v>
      </c>
      <c r="AA205">
        <f ca="1">$M$5089</f>
        <v>2.7734845063293632</v>
      </c>
      <c r="AB205">
        <f ca="1">$M$5090</f>
        <v>1.6257623332871067</v>
      </c>
      <c r="AC205">
        <f ca="1">$M$5091</f>
        <v>0.99265694998187493</v>
      </c>
      <c r="AD205">
        <f ca="1">$M$5092</f>
        <v>2.4282568960617974</v>
      </c>
      <c r="AE205">
        <f ca="1">$M$5093</f>
        <v>0.99121874587285663</v>
      </c>
      <c r="AF205">
        <f ca="1">$M$5094</f>
        <v>1.4196866494617444</v>
      </c>
      <c r="AG205">
        <f ca="1">$M$5095</f>
        <v>0.81101120925577397</v>
      </c>
      <c r="AH205">
        <f ca="1">$M$5096</f>
        <v>1.3581654837133088</v>
      </c>
      <c r="AI205">
        <f ca="1">$M$5097</f>
        <v>1.0433194014394469</v>
      </c>
      <c r="AJ205">
        <f ca="1">$M$5098</f>
        <v>0.75601282839889461</v>
      </c>
      <c r="AK205">
        <f ca="1">$M$5099</f>
        <v>0.56388563989620211</v>
      </c>
      <c r="AL205">
        <f ca="1">$M$5100</f>
        <v>0.38756716971941679</v>
      </c>
      <c r="AM205">
        <f ca="1">$M$5101</f>
        <v>0.6682497330299364</v>
      </c>
    </row>
    <row r="206" spans="1:39" x14ac:dyDescent="0.25">
      <c r="A206" s="9"/>
      <c r="H206" s="9"/>
      <c r="J206">
        <v>4</v>
      </c>
      <c r="K206">
        <f ca="1">SIMULATION!$D$3*SIMULATION!$D$17/$H202/(SIMULATION!$D$17-$I202)*(((EXP(-$I202*$J206))/(1-EXP(-SIMULATION!$D$4*$I202)))-(EXP(-SIMULATION!$D$17*$J206)/(1-EXP(-SIMULATION!$D$4*SIMULATION!$D$17))))</f>
        <v>4.0080347225289836</v>
      </c>
      <c r="L206">
        <v>-0.10903803202095758</v>
      </c>
      <c r="M206">
        <f t="shared" ca="1" si="3"/>
        <v>3.5710065041127583</v>
      </c>
      <c r="N206" s="6">
        <v>205</v>
      </c>
      <c r="O206">
        <f ca="1">$M$5102</f>
        <v>1.1590266027613743</v>
      </c>
      <c r="P206">
        <f ca="1">$M$5103</f>
        <v>1.942438040833538</v>
      </c>
      <c r="Q206">
        <f ca="1">$M$5104</f>
        <v>1.5347355135379888</v>
      </c>
      <c r="R206">
        <f ca="1">$M$5105</f>
        <v>3.0495591788122809</v>
      </c>
      <c r="S206">
        <f ca="1">$M$5106</f>
        <v>2.7899846907606181</v>
      </c>
      <c r="T206">
        <f ca="1">$M$5107</f>
        <v>2.5254856358005822</v>
      </c>
      <c r="U206">
        <f ca="1">$M$5108</f>
        <v>2.5553445457753621</v>
      </c>
      <c r="V206">
        <f ca="1">$M$5109</f>
        <v>1.8381772015179159</v>
      </c>
      <c r="W206">
        <f ca="1">$M$5110</f>
        <v>1.8424627784156165</v>
      </c>
      <c r="X206">
        <f ca="1">$M$5111</f>
        <v>3.0778991673252265</v>
      </c>
      <c r="Y206">
        <f ca="1">$M$5112</f>
        <v>0.93125232001115821</v>
      </c>
      <c r="Z206">
        <f ca="1">$M$5113</f>
        <v>1.3982156701967907</v>
      </c>
      <c r="AA206">
        <f ca="1">$M$5114</f>
        <v>1.9852615818897643</v>
      </c>
      <c r="AB206">
        <f ca="1">$M$5115</f>
        <v>1.4776374930725316</v>
      </c>
      <c r="AC206">
        <f ca="1">$M$5116</f>
        <v>2.3857223593336183</v>
      </c>
      <c r="AD206">
        <f ca="1">$M$5117</f>
        <v>1.4472261352486304</v>
      </c>
      <c r="AE206">
        <f ca="1">$M$5118</f>
        <v>2.2722979298599228</v>
      </c>
      <c r="AF206">
        <f ca="1">$M$5119</f>
        <v>1.8493405590327296</v>
      </c>
      <c r="AG206">
        <f ca="1">$M$5120</f>
        <v>1.9393509517747423</v>
      </c>
      <c r="AH206">
        <f ca="1">$M$5121</f>
        <v>1.8859126877113392</v>
      </c>
      <c r="AI206">
        <f ca="1">$M$5122</f>
        <v>1.5118519701895112</v>
      </c>
      <c r="AJ206">
        <f ca="1">$M$5123</f>
        <v>0.95256064640928129</v>
      </c>
      <c r="AK206">
        <f ca="1">$M$5124</f>
        <v>1.9845639252042058</v>
      </c>
      <c r="AL206">
        <f ca="1">$M$5125</f>
        <v>1.6311668075929686</v>
      </c>
      <c r="AM206">
        <f ca="1">$M$5126</f>
        <v>1.501444430739175</v>
      </c>
    </row>
    <row r="207" spans="1:39" x14ac:dyDescent="0.25">
      <c r="A207" s="9"/>
      <c r="H207" s="9"/>
      <c r="J207">
        <v>5</v>
      </c>
      <c r="K207">
        <f ca="1">SIMULATION!$D$3*SIMULATION!$D$17/$H202/(SIMULATION!$D$17-$I202)*(((EXP(-$I202*$J207))/(1-EXP(-SIMULATION!$D$4*$I202)))-(EXP(-SIMULATION!$D$17*$J207)/(1-EXP(-SIMULATION!$D$4*SIMULATION!$D$17))))</f>
        <v>3.9410099011141577</v>
      </c>
      <c r="L207">
        <v>4.5959895926740303E-2</v>
      </c>
      <c r="M207">
        <f t="shared" ca="1" si="3"/>
        <v>4.1221383060156169</v>
      </c>
      <c r="N207" s="6">
        <v>206</v>
      </c>
      <c r="O207">
        <f ca="1">$M$5127</f>
        <v>1.0847677351684761</v>
      </c>
      <c r="P207">
        <f ca="1">$M$5128</f>
        <v>1.984613935215696</v>
      </c>
      <c r="Q207">
        <f ca="1">$M$5129</f>
        <v>3.952520579301503</v>
      </c>
      <c r="R207">
        <f ca="1">$M$5130</f>
        <v>3.4838895105082845</v>
      </c>
      <c r="S207">
        <f ca="1">$M$5131</f>
        <v>0.96968481874204937</v>
      </c>
      <c r="T207">
        <f ca="1">$M$5132</f>
        <v>2.7687670926642443</v>
      </c>
      <c r="U207">
        <f ca="1">$M$5133</f>
        <v>4.0637311135331506</v>
      </c>
      <c r="V207">
        <f ca="1">$M$5134</f>
        <v>2.647317354992015</v>
      </c>
      <c r="W207">
        <f ca="1">$M$5135</f>
        <v>2.2468348661091215</v>
      </c>
      <c r="X207">
        <f ca="1">$M$5136</f>
        <v>2.26855956503953</v>
      </c>
      <c r="Y207">
        <f ca="1">$M$5137</f>
        <v>3.4068122511393599</v>
      </c>
      <c r="Z207">
        <f ca="1">$M$5138</f>
        <v>1.1624901503333689</v>
      </c>
      <c r="AA207">
        <f ca="1">$M$5139</f>
        <v>2.0458697381584736</v>
      </c>
      <c r="AB207">
        <f ca="1">$M$5140</f>
        <v>2.3122555933243976</v>
      </c>
      <c r="AC207">
        <f ca="1">$M$5141</f>
        <v>1.3833484403156358</v>
      </c>
      <c r="AD207">
        <f ca="1">$M$5142</f>
        <v>1.452091568427764</v>
      </c>
      <c r="AE207">
        <f ca="1">$M$5143</f>
        <v>1.1909097390365198</v>
      </c>
      <c r="AF207">
        <f ca="1">$M$5144</f>
        <v>1.3988185429197715</v>
      </c>
      <c r="AG207">
        <f ca="1">$M$5145</f>
        <v>0.55898391394183211</v>
      </c>
      <c r="AH207">
        <f ca="1">$M$5146</f>
        <v>0.86485284800948725</v>
      </c>
      <c r="AI207">
        <f ca="1">$M$5147</f>
        <v>0.85741266722107434</v>
      </c>
      <c r="AJ207">
        <f ca="1">$M$5148</f>
        <v>0.90170150220506762</v>
      </c>
      <c r="AK207">
        <f ca="1">$M$5149</f>
        <v>0.8981888270914048</v>
      </c>
      <c r="AL207">
        <f ca="1">$M$5150</f>
        <v>0.74482578196988192</v>
      </c>
      <c r="AM207">
        <f ca="1">$M$5151</f>
        <v>0.31841302792295534</v>
      </c>
    </row>
    <row r="208" spans="1:39" x14ac:dyDescent="0.25">
      <c r="A208" s="9"/>
      <c r="H208" s="9"/>
      <c r="J208">
        <v>6</v>
      </c>
      <c r="K208">
        <f ca="1">SIMULATION!$D$3*SIMULATION!$D$17/$H202/(SIMULATION!$D$17-$I202)*(((EXP(-$I202*$J208))/(1-EXP(-SIMULATION!$D$4*$I202)))-(EXP(-SIMULATION!$D$17*$J208)/(1-EXP(-SIMULATION!$D$4*SIMULATION!$D$17))))</f>
        <v>3.767749676615773</v>
      </c>
      <c r="L208">
        <v>-0.25261093406093149</v>
      </c>
      <c r="M208">
        <f t="shared" ca="1" si="3"/>
        <v>2.8159749114980901</v>
      </c>
      <c r="N208" s="6">
        <v>207</v>
      </c>
      <c r="O208">
        <f ca="1">$M$5152</f>
        <v>1.9283043176470653</v>
      </c>
      <c r="P208">
        <f ca="1">$M$5153</f>
        <v>1.6919523503548479</v>
      </c>
      <c r="Q208">
        <f ca="1">$M$5154</f>
        <v>2.4010511854040359</v>
      </c>
      <c r="R208">
        <f ca="1">$M$5155</f>
        <v>1.817031907892664</v>
      </c>
      <c r="S208">
        <f ca="1">$M$5156</f>
        <v>1.3203626073652575</v>
      </c>
      <c r="T208">
        <f ca="1">$M$5157</f>
        <v>1.8123101371585115</v>
      </c>
      <c r="U208">
        <f ca="1">$M$5158</f>
        <v>1.3932456790464824</v>
      </c>
      <c r="V208">
        <f ca="1">$M$5159</f>
        <v>1.4591318558809523</v>
      </c>
      <c r="W208">
        <f ca="1">$M$5160</f>
        <v>1.4397860192500509</v>
      </c>
      <c r="X208">
        <f ca="1">$M$5161</f>
        <v>1.6401678415885099</v>
      </c>
      <c r="Y208">
        <f ca="1">$M$5162</f>
        <v>1.4814778587259549</v>
      </c>
      <c r="Z208">
        <f ca="1">$M$5163</f>
        <v>1.8363365674004983</v>
      </c>
      <c r="AA208">
        <f ca="1">$M$5164</f>
        <v>2.1812934922437082</v>
      </c>
      <c r="AB208">
        <f ca="1">$M$5165</f>
        <v>1.1291495401570535</v>
      </c>
      <c r="AC208">
        <f ca="1">$M$5166</f>
        <v>1.4948260823210631</v>
      </c>
      <c r="AD208">
        <f ca="1">$M$5167</f>
        <v>0.91862430182991062</v>
      </c>
      <c r="AE208">
        <f ca="1">$M$5168</f>
        <v>2.2025599366858453</v>
      </c>
      <c r="AF208">
        <f ca="1">$M$5169</f>
        <v>1.7981681570867609</v>
      </c>
      <c r="AG208">
        <f ca="1">$M$5170</f>
        <v>1.342452060660646</v>
      </c>
      <c r="AH208">
        <f ca="1">$M$5171</f>
        <v>1.5719960698480278</v>
      </c>
      <c r="AI208">
        <f ca="1">$M$5172</f>
        <v>1.6366320480123897</v>
      </c>
      <c r="AJ208">
        <f ca="1">$M$5173</f>
        <v>1.4546723258220369</v>
      </c>
      <c r="AK208">
        <f ca="1">$M$5174</f>
        <v>1.0747778642148338</v>
      </c>
      <c r="AL208">
        <f ca="1">$M$5175</f>
        <v>0.95523673296598588</v>
      </c>
      <c r="AM208">
        <f ca="1">$M$5176</f>
        <v>1.1211924892206266</v>
      </c>
    </row>
    <row r="209" spans="1:39" x14ac:dyDescent="0.25">
      <c r="A209" s="9"/>
      <c r="H209" s="9"/>
      <c r="J209">
        <v>7</v>
      </c>
      <c r="K209">
        <f ca="1">SIMULATION!$D$3*SIMULATION!$D$17/$H202/(SIMULATION!$D$17-$I202)*(((EXP(-$I202*$J209))/(1-EXP(-SIMULATION!$D$4*$I202)))-(EXP(-SIMULATION!$D$17*$J209)/(1-EXP(-SIMULATION!$D$4*SIMULATION!$D$17))))</f>
        <v>3.5387825698324593</v>
      </c>
      <c r="L209">
        <v>0.14932242181910599</v>
      </c>
      <c r="M209">
        <f t="shared" ca="1" si="3"/>
        <v>4.067202153451082</v>
      </c>
      <c r="N209" s="6">
        <v>208</v>
      </c>
      <c r="O209">
        <f ca="1">$M$5177</f>
        <v>1.8430957453903767</v>
      </c>
      <c r="P209">
        <f ca="1">$M$5178</f>
        <v>4.0821471471239548</v>
      </c>
      <c r="Q209">
        <f ca="1">$M$5179</f>
        <v>4.3361663712279768</v>
      </c>
      <c r="R209">
        <f ca="1">$M$5180</f>
        <v>4.7662618095237823</v>
      </c>
      <c r="S209">
        <f ca="1">$M$5181</f>
        <v>6.1270597986808086</v>
      </c>
      <c r="T209">
        <f ca="1">$M$5182</f>
        <v>6.0899188897613072</v>
      </c>
      <c r="U209">
        <f ca="1">$M$5183</f>
        <v>4.1125264720050954</v>
      </c>
      <c r="V209">
        <f ca="1">$M$5184</f>
        <v>5.001007714527077</v>
      </c>
      <c r="W209">
        <f ca="1">$M$5185</f>
        <v>5.1873877069916956</v>
      </c>
      <c r="X209">
        <f ca="1">$M$5186</f>
        <v>0.78646745533182361</v>
      </c>
      <c r="Y209">
        <f ca="1">$M$5187</f>
        <v>4.7638205714555317</v>
      </c>
      <c r="Z209">
        <f ca="1">$M$5188</f>
        <v>3.328695648175791</v>
      </c>
      <c r="AA209">
        <f ca="1">$M$5189</f>
        <v>3.0280749567705536</v>
      </c>
      <c r="AB209">
        <f ca="1">$M$5190</f>
        <v>2.7706812826828835</v>
      </c>
      <c r="AC209">
        <f ca="1">$M$5191</f>
        <v>4.4670914784947913</v>
      </c>
      <c r="AD209">
        <f ca="1">$M$5192</f>
        <v>3.0405404240690834</v>
      </c>
      <c r="AE209">
        <f ca="1">$M$5193</f>
        <v>2.9442850643078007</v>
      </c>
      <c r="AF209">
        <f ca="1">$M$5194</f>
        <v>3.6999267236391931</v>
      </c>
      <c r="AG209">
        <f ca="1">$M$5195</f>
        <v>2.3786776618942262</v>
      </c>
      <c r="AH209">
        <f ca="1">$M$5196</f>
        <v>2.2547414324994564</v>
      </c>
      <c r="AI209">
        <f ca="1">$M$5197</f>
        <v>2.422420858221785</v>
      </c>
      <c r="AJ209">
        <f ca="1">$M$5198</f>
        <v>1.8104509172676471</v>
      </c>
      <c r="AK209">
        <f ca="1">$M$5199</f>
        <v>2.031956744195929</v>
      </c>
      <c r="AL209">
        <f ca="1">$M$5200</f>
        <v>1.4079951912962159</v>
      </c>
      <c r="AM209">
        <f ca="1">$M$5201</f>
        <v>2.1230408817995161</v>
      </c>
    </row>
    <row r="210" spans="1:39" x14ac:dyDescent="0.25">
      <c r="A210" s="9"/>
      <c r="H210" s="9"/>
      <c r="J210">
        <v>8</v>
      </c>
      <c r="K210">
        <f ca="1">SIMULATION!$D$3*SIMULATION!$D$17/$H202/(SIMULATION!$D$17-$I202)*(((EXP(-$I202*$J210))/(1-EXP(-SIMULATION!$D$4*$I202)))-(EXP(-SIMULATION!$D$17*$J210)/(1-EXP(-SIMULATION!$D$4*SIMULATION!$D$17))))</f>
        <v>3.2853139674169678</v>
      </c>
      <c r="L210">
        <v>-2.4625850471978867E-2</v>
      </c>
      <c r="M210">
        <f t="shared" ca="1" si="3"/>
        <v>3.2044103169018539</v>
      </c>
      <c r="N210" s="6">
        <v>209</v>
      </c>
      <c r="O210">
        <f ca="1">$M$5202</f>
        <v>1.0995984537260015</v>
      </c>
      <c r="P210">
        <f ca="1">$M$5203</f>
        <v>2.3289386606300151</v>
      </c>
      <c r="Q210">
        <f ca="1">$M$5204</f>
        <v>3.7123740974981665</v>
      </c>
      <c r="R210">
        <f ca="1">$M$5205</f>
        <v>4.8821137407852699</v>
      </c>
      <c r="S210">
        <f ca="1">$M$5206</f>
        <v>3.4892016020721535</v>
      </c>
      <c r="T210">
        <f ca="1">$M$5207</f>
        <v>4.0450583043799186</v>
      </c>
      <c r="U210">
        <f ca="1">$M$5208</f>
        <v>4.6087547782519707</v>
      </c>
      <c r="V210">
        <f ca="1">$M$5209</f>
        <v>4.3914883651005461</v>
      </c>
      <c r="W210">
        <f ca="1">$M$5210</f>
        <v>3.1177810406334872</v>
      </c>
      <c r="X210">
        <f ca="1">$M$5211</f>
        <v>3.1288086704459466</v>
      </c>
      <c r="Y210">
        <f ca="1">$M$5212</f>
        <v>2.6443836873892019</v>
      </c>
      <c r="Z210">
        <f ca="1">$M$5213</f>
        <v>2.7297354682747721</v>
      </c>
      <c r="AA210">
        <f ca="1">$M$5214</f>
        <v>2.2417037940949971</v>
      </c>
      <c r="AB210">
        <f ca="1">$M$5215</f>
        <v>2.7336836061107359</v>
      </c>
      <c r="AC210">
        <f ca="1">$M$5216</f>
        <v>1.4807161521793755</v>
      </c>
      <c r="AD210">
        <f ca="1">$M$5217</f>
        <v>1.1998831162413492</v>
      </c>
      <c r="AE210">
        <f ca="1">$M$5218</f>
        <v>1.3321674360465778</v>
      </c>
      <c r="AF210">
        <f ca="1">$M$5219</f>
        <v>0.80424083235109267</v>
      </c>
      <c r="AG210">
        <f ca="1">$M$5220</f>
        <v>1.0896804856061837</v>
      </c>
      <c r="AH210">
        <f ca="1">$M$5221</f>
        <v>1.2112883263908707</v>
      </c>
      <c r="AI210">
        <f ca="1">$M$5222</f>
        <v>1.4119562410962814</v>
      </c>
      <c r="AJ210">
        <f ca="1">$M$5223</f>
        <v>1.0367696948021863</v>
      </c>
      <c r="AK210">
        <f ca="1">$M$5224</f>
        <v>0.90177537327072887</v>
      </c>
      <c r="AL210">
        <f ca="1">$M$5225</f>
        <v>0.45657642947176463</v>
      </c>
      <c r="AM210">
        <f ca="1">$M$5226</f>
        <v>1.0697558551610311</v>
      </c>
    </row>
    <row r="211" spans="1:39" x14ac:dyDescent="0.25">
      <c r="A211" s="9"/>
      <c r="H211" s="9"/>
      <c r="J211">
        <v>9</v>
      </c>
      <c r="K211">
        <f ca="1">SIMULATION!$D$3*SIMULATION!$D$17/$H202/(SIMULATION!$D$17-$I202)*(((EXP(-$I202*$J211))/(1-EXP(-SIMULATION!$D$4*$I202)))-(EXP(-SIMULATION!$D$17*$J211)/(1-EXP(-SIMULATION!$D$4*SIMULATION!$D$17))))</f>
        <v>3.026278029309112</v>
      </c>
      <c r="L211">
        <v>0.3028413683260231</v>
      </c>
      <c r="M211">
        <f t="shared" ca="1" si="3"/>
        <v>3.9427602086400642</v>
      </c>
      <c r="N211" s="6">
        <v>210</v>
      </c>
      <c r="O211">
        <f ca="1">$M$5227</f>
        <v>0.80798082966235418</v>
      </c>
      <c r="P211">
        <f ca="1">$M$5228</f>
        <v>1.9905499741352164</v>
      </c>
      <c r="Q211">
        <f ca="1">$M$5229</f>
        <v>1.5655763057367795</v>
      </c>
      <c r="R211">
        <f ca="1">$M$5230</f>
        <v>4.21776312626237</v>
      </c>
      <c r="S211">
        <f ca="1">$M$5231</f>
        <v>2.8802574804669234</v>
      </c>
      <c r="T211">
        <f ca="1">$M$5232</f>
        <v>2.0438208000285769</v>
      </c>
      <c r="U211">
        <f ca="1">$M$5233</f>
        <v>2.492234051410398</v>
      </c>
      <c r="V211">
        <f ca="1">$M$5234</f>
        <v>2.3809622200628571</v>
      </c>
      <c r="W211">
        <f ca="1">$M$5235</f>
        <v>1.8609183082886482</v>
      </c>
      <c r="X211">
        <f ca="1">$M$5236</f>
        <v>2.8203347273507697</v>
      </c>
      <c r="Y211">
        <f ca="1">$M$5237</f>
        <v>2.2967927800377521</v>
      </c>
      <c r="Z211">
        <f ca="1">$M$5238</f>
        <v>1.1636498197861267</v>
      </c>
      <c r="AA211">
        <f ca="1">$M$5239</f>
        <v>1.3881748780197394</v>
      </c>
      <c r="AB211">
        <f ca="1">$M$5240</f>
        <v>2.0416550350562996</v>
      </c>
      <c r="AC211">
        <f ca="1">$M$5241</f>
        <v>2.1533959850080229</v>
      </c>
      <c r="AD211">
        <f ca="1">$M$5242</f>
        <v>1.8024776171242392</v>
      </c>
      <c r="AE211">
        <f ca="1">$M$5243</f>
        <v>1.0895153509736599</v>
      </c>
      <c r="AF211">
        <f ca="1">$M$5244</f>
        <v>1.7850690556605424</v>
      </c>
      <c r="AG211">
        <f ca="1">$M$5245</f>
        <v>0.76547546611655137</v>
      </c>
      <c r="AH211">
        <f ca="1">$M$5246</f>
        <v>1.063268245454787</v>
      </c>
      <c r="AI211">
        <f ca="1">$M$5247</f>
        <v>1.3987017674617017</v>
      </c>
      <c r="AJ211">
        <f ca="1">$M$5248</f>
        <v>1.1245380229722846</v>
      </c>
      <c r="AK211">
        <f ca="1">$M$5249</f>
        <v>0.50946393244488053</v>
      </c>
      <c r="AL211">
        <f ca="1">$M$5250</f>
        <v>0.5832587904764619</v>
      </c>
      <c r="AM211">
        <f ca="1">$M$5251</f>
        <v>1.2466498829035177</v>
      </c>
    </row>
    <row r="212" spans="1:39" x14ac:dyDescent="0.25">
      <c r="A212" s="9"/>
      <c r="H212" s="9"/>
      <c r="J212">
        <v>10</v>
      </c>
      <c r="K212">
        <f ca="1">SIMULATION!$D$3*SIMULATION!$D$17/$H202/(SIMULATION!$D$17-$I202)*(((EXP(-$I202*$J212))/(1-EXP(-SIMULATION!$D$4*$I202)))-(EXP(-SIMULATION!$D$17*$J212)/(1-EXP(-SIMULATION!$D$4*SIMULATION!$D$17))))</f>
        <v>2.7728461359345471</v>
      </c>
      <c r="L212">
        <v>5.4371035009528508E-2</v>
      </c>
      <c r="M212">
        <f t="shared" ca="1" si="3"/>
        <v>2.9236086502674805</v>
      </c>
      <c r="N212" s="6">
        <v>211</v>
      </c>
      <c r="O212">
        <f ca="1">$M$5252</f>
        <v>2.1359923993194321</v>
      </c>
      <c r="P212">
        <f ca="1">$M$5253</f>
        <v>0.8212200850439052</v>
      </c>
      <c r="Q212">
        <f ca="1">$M$5254</f>
        <v>3.4638245132186145</v>
      </c>
      <c r="R212">
        <f ca="1">$M$5255</f>
        <v>2.5496435174141641</v>
      </c>
      <c r="S212">
        <f ca="1">$M$5256</f>
        <v>2.4710456122302804</v>
      </c>
      <c r="T212">
        <f ca="1">$M$5257</f>
        <v>2.8157035931137693</v>
      </c>
      <c r="U212">
        <f ca="1">$M$5258</f>
        <v>3.4914217663878135</v>
      </c>
      <c r="V212">
        <f ca="1">$M$5259</f>
        <v>2.909434467909048</v>
      </c>
      <c r="W212">
        <f ca="1">$M$5260</f>
        <v>2.5759252584497681</v>
      </c>
      <c r="X212">
        <f ca="1">$M$5261</f>
        <v>3.8692955489534122</v>
      </c>
      <c r="Y212">
        <f ca="1">$M$5262</f>
        <v>2.763674616560194</v>
      </c>
      <c r="Z212">
        <f ca="1">$M$5263</f>
        <v>3.8392025143802209</v>
      </c>
      <c r="AA212">
        <f ca="1">$M$5264</f>
        <v>2.2252385484270047</v>
      </c>
      <c r="AB212">
        <f ca="1">$M$5265</f>
        <v>2.8668496553843603</v>
      </c>
      <c r="AC212">
        <f ca="1">$M$5266</f>
        <v>1.9648442870665526</v>
      </c>
      <c r="AD212">
        <f ca="1">$M$5267</f>
        <v>2.5600311800928872</v>
      </c>
      <c r="AE212">
        <f ca="1">$M$5268</f>
        <v>2.6770888343035431</v>
      </c>
      <c r="AF212">
        <f ca="1">$M$5269</f>
        <v>2.7561159139990501</v>
      </c>
      <c r="AG212">
        <f ca="1">$M$5270</f>
        <v>1.2921171351850083</v>
      </c>
      <c r="AH212">
        <f ca="1">$M$5271</f>
        <v>0.20068388016253491</v>
      </c>
      <c r="AI212">
        <f ca="1">$M$5272</f>
        <v>3.5872615818862008</v>
      </c>
      <c r="AJ212">
        <f ca="1">$M$5273</f>
        <v>3.4338233167480223</v>
      </c>
      <c r="AK212">
        <f ca="1">$M$5274</f>
        <v>3.1899338369449626</v>
      </c>
      <c r="AL212">
        <f ca="1">$M$5275</f>
        <v>1.4842482793808949</v>
      </c>
      <c r="AM212">
        <f ca="1">$M$5276</f>
        <v>2.0994317900057329</v>
      </c>
    </row>
    <row r="213" spans="1:39" x14ac:dyDescent="0.25">
      <c r="A213" s="9"/>
      <c r="H213" s="9"/>
      <c r="J213">
        <v>11</v>
      </c>
      <c r="K213">
        <f ca="1">SIMULATION!$D$3*SIMULATION!$D$17/$H202/(SIMULATION!$D$17-$I202)*(((EXP(-$I202*$J213))/(1-EXP(-SIMULATION!$D$4*$I202)))-(EXP(-SIMULATION!$D$17*$J213)/(1-EXP(-SIMULATION!$D$4*SIMULATION!$D$17))))</f>
        <v>2.5313064293850625</v>
      </c>
      <c r="L213">
        <v>0.32883960344636637</v>
      </c>
      <c r="M213">
        <f t="shared" ca="1" si="3"/>
        <v>3.363700231825284</v>
      </c>
      <c r="N213" s="6">
        <v>212</v>
      </c>
      <c r="O213">
        <f ca="1">$M$5277</f>
        <v>0.2226977609424507</v>
      </c>
      <c r="P213">
        <f ca="1">$M$5278</f>
        <v>2.4441968555110178</v>
      </c>
      <c r="Q213">
        <f ca="1">$M$5279</f>
        <v>3.8313756337762257</v>
      </c>
      <c r="R213">
        <f ca="1">$M$5280</f>
        <v>2.6514992204374277</v>
      </c>
      <c r="S213">
        <f ca="1">$M$5281</f>
        <v>2.3915216412887252</v>
      </c>
      <c r="T213">
        <f ca="1">$M$5282</f>
        <v>5.2334652644758686</v>
      </c>
      <c r="U213">
        <f ca="1">$M$5283</f>
        <v>3.1518929468840713</v>
      </c>
      <c r="V213">
        <f ca="1">$M$5284</f>
        <v>3.8356692138708999</v>
      </c>
      <c r="W213">
        <f ca="1">$M$5285</f>
        <v>3.7970705548273056</v>
      </c>
      <c r="X213">
        <f ca="1">$M$5286</f>
        <v>1.2868287621409986</v>
      </c>
      <c r="Y213">
        <f ca="1">$M$5287</f>
        <v>2.3406906959820302</v>
      </c>
      <c r="Z213">
        <f ca="1">$M$5288</f>
        <v>0.73452707411257123</v>
      </c>
      <c r="AA213">
        <f ca="1">$M$5289</f>
        <v>1.1873504874129899</v>
      </c>
      <c r="AB213">
        <f ca="1">$M$5290</f>
        <v>1.7188421222794024</v>
      </c>
      <c r="AC213">
        <f ca="1">$M$5291</f>
        <v>1.0605894317833604</v>
      </c>
      <c r="AD213">
        <f ca="1">$M$5292</f>
        <v>0.189649428983591</v>
      </c>
      <c r="AE213">
        <f ca="1">$M$5293</f>
        <v>1.2714115143725604</v>
      </c>
      <c r="AF213">
        <f ca="1">$M$5294</f>
        <v>0.87248522654789962</v>
      </c>
      <c r="AG213">
        <f ca="1">$M$5295</f>
        <v>0.76170980718584613</v>
      </c>
      <c r="AH213">
        <f ca="1">$M$5296</f>
        <v>0.58730855059003784</v>
      </c>
      <c r="AI213">
        <f ca="1">$M$5297</f>
        <v>0.57716903067538206</v>
      </c>
      <c r="AJ213">
        <f ca="1">$M$5298</f>
        <v>0.47952625150505296</v>
      </c>
      <c r="AK213">
        <f ca="1">$M$5299</f>
        <v>0.23778296514002009</v>
      </c>
      <c r="AL213">
        <f ca="1">$M$5300</f>
        <v>0.37513320885260187</v>
      </c>
      <c r="AM213">
        <f ca="1">$M$5301</f>
        <v>0.14441638943017357</v>
      </c>
    </row>
    <row r="214" spans="1:39" x14ac:dyDescent="0.25">
      <c r="A214" s="9"/>
      <c r="H214" s="9"/>
      <c r="J214">
        <v>12</v>
      </c>
      <c r="K214">
        <f ca="1">SIMULATION!$D$3*SIMULATION!$D$17/$H202/(SIMULATION!$D$17-$I202)*(((EXP(-$I202*$J214))/(1-EXP(-SIMULATION!$D$4*$I202)))-(EXP(-SIMULATION!$D$17*$J214)/(1-EXP(-SIMULATION!$D$4*SIMULATION!$D$17))))</f>
        <v>2.3049004217061468</v>
      </c>
      <c r="L214">
        <v>-0.4243708647531701</v>
      </c>
      <c r="M214">
        <f t="shared" ca="1" si="3"/>
        <v>1.3267678365767628</v>
      </c>
      <c r="N214" s="6">
        <v>213</v>
      </c>
      <c r="O214">
        <f ca="1">$M$5302</f>
        <v>0.91874908648652742</v>
      </c>
      <c r="P214">
        <f ca="1">$M$5303</f>
        <v>2.8378051082185558</v>
      </c>
      <c r="Q214">
        <f ca="1">$M$5304</f>
        <v>4.9317923536933028</v>
      </c>
      <c r="R214">
        <f ca="1">$M$5305</f>
        <v>5.2371197426296963</v>
      </c>
      <c r="S214">
        <f ca="1">$M$5306</f>
        <v>4.8244211240650534</v>
      </c>
      <c r="T214">
        <f ca="1">$M$5307</f>
        <v>3.5784221840949</v>
      </c>
      <c r="U214">
        <f ca="1">$M$5308</f>
        <v>6.1395045294786295</v>
      </c>
      <c r="V214">
        <f ca="1">$M$5309</f>
        <v>2.1536678652624333</v>
      </c>
      <c r="W214">
        <f ca="1">$M$5310</f>
        <v>4.1691970570920995</v>
      </c>
      <c r="X214">
        <f ca="1">$M$5311</f>
        <v>3.0439150815889997</v>
      </c>
      <c r="Y214">
        <f ca="1">$M$5312</f>
        <v>4.2353781952723972</v>
      </c>
      <c r="Z214">
        <f ca="1">$M$5313</f>
        <v>3.7785282776849409</v>
      </c>
      <c r="AA214">
        <f ca="1">$M$5314</f>
        <v>4.5448836308365061</v>
      </c>
      <c r="AB214">
        <f ca="1">$M$5315</f>
        <v>3.5234861864031508</v>
      </c>
      <c r="AC214">
        <f ca="1">$M$5316</f>
        <v>2.6347544017521267</v>
      </c>
      <c r="AD214">
        <f ca="1">$M$5317</f>
        <v>0.94987518135399829</v>
      </c>
      <c r="AE214">
        <f ca="1">$M$5318</f>
        <v>2.1050644219512167</v>
      </c>
      <c r="AF214">
        <f ca="1">$M$5319</f>
        <v>1.9155142247749177</v>
      </c>
      <c r="AG214">
        <f ca="1">$M$5320</f>
        <v>2.4608496018081869</v>
      </c>
      <c r="AH214">
        <f ca="1">$M$5321</f>
        <v>2.0001423678188339</v>
      </c>
      <c r="AI214">
        <f ca="1">$M$5322</f>
        <v>1.2444709902994857</v>
      </c>
      <c r="AJ214">
        <f ca="1">$M$5323</f>
        <v>1.4965569734167377</v>
      </c>
      <c r="AK214">
        <f ca="1">$M$5324</f>
        <v>1.1867305973903819</v>
      </c>
      <c r="AL214">
        <f ca="1">$M$5325</f>
        <v>0.74811091196669255</v>
      </c>
      <c r="AM214">
        <f ca="1">$M$5326</f>
        <v>0.84618428555464142</v>
      </c>
    </row>
    <row r="215" spans="1:39" x14ac:dyDescent="0.25">
      <c r="A215" s="9"/>
      <c r="H215" s="9"/>
      <c r="J215">
        <v>13</v>
      </c>
      <c r="K215">
        <f ca="1">SIMULATION!$D$3*SIMULATION!$D$17/$H202/(SIMULATION!$D$17-$I202)*(((EXP(-$I202*$J215))/(1-EXP(-SIMULATION!$D$4*$I202)))-(EXP(-SIMULATION!$D$17*$J215)/(1-EXP(-SIMULATION!$D$4*SIMULATION!$D$17))))</f>
        <v>2.094992089737294</v>
      </c>
      <c r="L215">
        <v>0.40998758936010266</v>
      </c>
      <c r="M215">
        <f t="shared" ca="1" si="3"/>
        <v>2.9539128463371709</v>
      </c>
      <c r="N215" s="6">
        <v>214</v>
      </c>
      <c r="O215">
        <f ca="1">$M$5327</f>
        <v>0.99359631996465381</v>
      </c>
      <c r="P215">
        <f ca="1">$M$5328</f>
        <v>3.1201827306311123</v>
      </c>
      <c r="Q215">
        <f ca="1">$M$5329</f>
        <v>1.5063414056529927</v>
      </c>
      <c r="R215">
        <f ca="1">$M$5330</f>
        <v>6.11467890592355</v>
      </c>
      <c r="S215">
        <f ca="1">$M$5331</f>
        <v>4.4969505566322141</v>
      </c>
      <c r="T215">
        <f ca="1">$M$5332</f>
        <v>4.1628187370095846</v>
      </c>
      <c r="U215">
        <f ca="1">$M$5333</f>
        <v>4.3369329362387337</v>
      </c>
      <c r="V215">
        <f ca="1">$M$5334</f>
        <v>3.5797792900320062</v>
      </c>
      <c r="W215">
        <f ca="1">$M$5335</f>
        <v>3.4534383544778118</v>
      </c>
      <c r="X215">
        <f ca="1">$M$5336</f>
        <v>2.3710763944453008</v>
      </c>
      <c r="Y215">
        <f ca="1">$M$5337</f>
        <v>2.8009656984781293</v>
      </c>
      <c r="Z215">
        <f ca="1">$M$5338</f>
        <v>3.2090398889229164</v>
      </c>
      <c r="AA215">
        <f ca="1">$M$5339</f>
        <v>1.6627087254398771</v>
      </c>
      <c r="AB215">
        <f ca="1">$M$5340</f>
        <v>2.5703907333532285</v>
      </c>
      <c r="AC215">
        <f ca="1">$M$5341</f>
        <v>2.0489103113508293</v>
      </c>
      <c r="AD215">
        <f ca="1">$M$5342</f>
        <v>1.875465113907556</v>
      </c>
      <c r="AE215">
        <f ca="1">$M$5343</f>
        <v>1.2459671908164176</v>
      </c>
      <c r="AF215">
        <f ca="1">$M$5344</f>
        <v>1.7348036738613628</v>
      </c>
      <c r="AG215">
        <f ca="1">$M$5345</f>
        <v>1.3120416707961551</v>
      </c>
      <c r="AH215">
        <f ca="1">$M$5346</f>
        <v>1.4831146823962442</v>
      </c>
      <c r="AI215">
        <f ca="1">$M$5347</f>
        <v>0.95726685128234112</v>
      </c>
      <c r="AJ215">
        <f ca="1">$M$5348</f>
        <v>1.0799291174069454</v>
      </c>
      <c r="AK215">
        <f ca="1">$M$5349</f>
        <v>0.9437610358039108</v>
      </c>
      <c r="AL215">
        <f ca="1">$M$5350</f>
        <v>1.1489574524305746</v>
      </c>
      <c r="AM215">
        <f ca="1">$M$5351</f>
        <v>0.6460575646564658</v>
      </c>
    </row>
    <row r="216" spans="1:39" x14ac:dyDescent="0.25">
      <c r="A216" s="9"/>
      <c r="H216" s="9"/>
      <c r="J216">
        <v>14</v>
      </c>
      <c r="K216">
        <f ca="1">SIMULATION!$D$3*SIMULATION!$D$17/$H202/(SIMULATION!$D$17-$I202)*(((EXP(-$I202*$J216))/(1-EXP(-SIMULATION!$D$4*$I202)))-(EXP(-SIMULATION!$D$17*$J216)/(1-EXP(-SIMULATION!$D$4*SIMULATION!$D$17))))</f>
        <v>1.9018099562395694</v>
      </c>
      <c r="L216">
        <v>-0.46175112019920916</v>
      </c>
      <c r="M216">
        <f t="shared" ca="1" si="3"/>
        <v>1.0236470785399392</v>
      </c>
      <c r="N216" s="6">
        <v>215</v>
      </c>
      <c r="O216">
        <f ca="1">$M$5352</f>
        <v>0.21333634472577698</v>
      </c>
      <c r="P216">
        <f ca="1">$M$5353</f>
        <v>2.6795956401906968</v>
      </c>
      <c r="Q216">
        <f ca="1">$M$5354</f>
        <v>3.72751610131253</v>
      </c>
      <c r="R216">
        <f ca="1">$M$5355</f>
        <v>2.576450486584025</v>
      </c>
      <c r="S216">
        <f ca="1">$M$5356</f>
        <v>1.4573038999453001</v>
      </c>
      <c r="T216">
        <f ca="1">$M$5357</f>
        <v>3.7113207476899155</v>
      </c>
      <c r="U216">
        <f ca="1">$M$5358</f>
        <v>2.7257899420338747</v>
      </c>
      <c r="V216">
        <f ca="1">$M$5359</f>
        <v>2.2265483722228225</v>
      </c>
      <c r="W216">
        <f ca="1">$M$5360</f>
        <v>3.429107136212274</v>
      </c>
      <c r="X216">
        <f ca="1">$M$5361</f>
        <v>2.3576380900230851</v>
      </c>
      <c r="Y216">
        <f ca="1">$M$5362</f>
        <v>3.1072498714729688</v>
      </c>
      <c r="Z216">
        <f ca="1">$M$5363</f>
        <v>1.8261151096247235</v>
      </c>
      <c r="AA216">
        <f ca="1">$M$5364</f>
        <v>1.6152775135947859</v>
      </c>
      <c r="AB216">
        <f ca="1">$M$5365</f>
        <v>2.3796536467467102</v>
      </c>
      <c r="AC216">
        <f ca="1">$M$5366</f>
        <v>2.2678755915644842</v>
      </c>
      <c r="AD216">
        <f ca="1">$M$5367</f>
        <v>0.54868571779180031</v>
      </c>
      <c r="AE216">
        <f ca="1">$M$5368</f>
        <v>1.2765796201257846</v>
      </c>
      <c r="AF216">
        <f ca="1">$M$5369</f>
        <v>0.73960133302428022</v>
      </c>
      <c r="AG216">
        <f ca="1">$M$5370</f>
        <v>0.88777646076341032</v>
      </c>
      <c r="AH216">
        <f ca="1">$M$5371</f>
        <v>1.095333026293821</v>
      </c>
      <c r="AI216">
        <f ca="1">$M$5372</f>
        <v>1.0182825163784965</v>
      </c>
      <c r="AJ216">
        <f ca="1">$M$5373</f>
        <v>0.24287901560821154</v>
      </c>
      <c r="AK216">
        <f ca="1">$M$5374</f>
        <v>0.6549995330482048</v>
      </c>
      <c r="AL216">
        <f ca="1">$M$5375</f>
        <v>0.66268906326427479</v>
      </c>
      <c r="AM216">
        <f ca="1">$M$5376</f>
        <v>0.41862575959403925</v>
      </c>
    </row>
    <row r="217" spans="1:39" x14ac:dyDescent="0.25">
      <c r="A217" s="9"/>
      <c r="H217" s="9"/>
      <c r="J217">
        <v>15</v>
      </c>
      <c r="K217">
        <f ca="1">SIMULATION!$D$3*SIMULATION!$D$17/$H202/(SIMULATION!$D$17-$I202)*(((EXP(-$I202*$J217))/(1-EXP(-SIMULATION!$D$4*$I202)))-(EXP(-SIMULATION!$D$17*$J217)/(1-EXP(-SIMULATION!$D$4*SIMULATION!$D$17))))</f>
        <v>1.724916204639209</v>
      </c>
      <c r="L217">
        <v>0.15583888803889201</v>
      </c>
      <c r="M217">
        <f t="shared" ca="1" si="3"/>
        <v>1.9937252279304492</v>
      </c>
      <c r="N217" s="6">
        <v>216</v>
      </c>
      <c r="O217">
        <f ca="1">$M$5377</f>
        <v>1.2785954164378641</v>
      </c>
      <c r="P217">
        <f ca="1">$M$5378</f>
        <v>3.8323112276727689</v>
      </c>
      <c r="Q217">
        <f ca="1">$M$5379</f>
        <v>3.4561503071256943</v>
      </c>
      <c r="R217">
        <f ca="1">$M$5380</f>
        <v>3.730774492905331</v>
      </c>
      <c r="S217">
        <f ca="1">$M$5381</f>
        <v>3.4466685827529511</v>
      </c>
      <c r="T217">
        <f ca="1">$M$5382</f>
        <v>3.1119461131116806</v>
      </c>
      <c r="U217">
        <f ca="1">$M$5383</f>
        <v>3.281467826634652</v>
      </c>
      <c r="V217">
        <f ca="1">$M$5384</f>
        <v>3.4952692946698551</v>
      </c>
      <c r="W217">
        <f ca="1">$M$5385</f>
        <v>3.8362949354675768</v>
      </c>
      <c r="X217">
        <f ca="1">$M$5386</f>
        <v>3.5524690848090197</v>
      </c>
      <c r="Y217">
        <f ca="1">$M$5387</f>
        <v>4.1265623757947907</v>
      </c>
      <c r="Z217">
        <f ca="1">$M$5388</f>
        <v>3.5319728528606853</v>
      </c>
      <c r="AA217">
        <f ca="1">$M$5389</f>
        <v>2.7901051124418799</v>
      </c>
      <c r="AB217">
        <f ca="1">$M$5390</f>
        <v>3.4276486626258325</v>
      </c>
      <c r="AC217">
        <f ca="1">$M$5391</f>
        <v>3.3191802036280711</v>
      </c>
      <c r="AD217">
        <f ca="1">$M$5392</f>
        <v>2.4769451922038197</v>
      </c>
      <c r="AE217">
        <f ca="1">$M$5393</f>
        <v>2.22710111984635</v>
      </c>
      <c r="AF217">
        <f ca="1">$M$5394</f>
        <v>3.2381266087342362</v>
      </c>
      <c r="AG217">
        <f ca="1">$M$5395</f>
        <v>2.9925113749373433</v>
      </c>
      <c r="AH217">
        <f ca="1">$M$5396</f>
        <v>2.2408936394675374</v>
      </c>
      <c r="AI217">
        <f ca="1">$M$5397</f>
        <v>2.891914282583627</v>
      </c>
      <c r="AJ217">
        <f ca="1">$M$5398</f>
        <v>2.3942778395741797</v>
      </c>
      <c r="AK217">
        <f ca="1">$M$5399</f>
        <v>3.460081133773599</v>
      </c>
      <c r="AL217">
        <f ca="1">$M$5400</f>
        <v>3.9558829445844559</v>
      </c>
      <c r="AM217">
        <f ca="1">$M$5401</f>
        <v>3.7811674288441566</v>
      </c>
    </row>
    <row r="218" spans="1:39" x14ac:dyDescent="0.25">
      <c r="A218" s="9"/>
      <c r="H218" s="9"/>
      <c r="J218">
        <v>16</v>
      </c>
      <c r="K218">
        <f ca="1">SIMULATION!$D$3*SIMULATION!$D$17/$H202/(SIMULATION!$D$17-$I202)*(((EXP(-$I202*$J218))/(1-EXP(-SIMULATION!$D$4*$I202)))-(EXP(-SIMULATION!$D$17*$J218)/(1-EXP(-SIMULATION!$D$4*SIMULATION!$D$17))))</f>
        <v>1.5635014806316174</v>
      </c>
      <c r="L218">
        <v>-0.33720762275972987</v>
      </c>
      <c r="M218">
        <f t="shared" ca="1" si="3"/>
        <v>1.036276863166512</v>
      </c>
      <c r="N218" s="6">
        <v>217</v>
      </c>
      <c r="O218">
        <f ca="1">$M$5402</f>
        <v>0.72373332000934565</v>
      </c>
      <c r="P218">
        <f ca="1">$M$5403</f>
        <v>0.98486919643824755</v>
      </c>
      <c r="Q218">
        <f ca="1">$M$5404</f>
        <v>4.041569418105043</v>
      </c>
      <c r="R218">
        <f ca="1">$M$5405</f>
        <v>2.9028979004442776</v>
      </c>
      <c r="S218">
        <f ca="1">$M$5406</f>
        <v>3.65744846631415</v>
      </c>
      <c r="T218">
        <f ca="1">$M$5407</f>
        <v>3.0803235724203888</v>
      </c>
      <c r="U218">
        <f ca="1">$M$5408</f>
        <v>3.770142542077231</v>
      </c>
      <c r="V218">
        <f ca="1">$M$5409</f>
        <v>4.0957578739401148</v>
      </c>
      <c r="W218">
        <f ca="1">$M$5410</f>
        <v>3.0285788592213163</v>
      </c>
      <c r="X218">
        <f ca="1">$M$5411</f>
        <v>2.8926102679813868</v>
      </c>
      <c r="Y218">
        <f ca="1">$M$5412</f>
        <v>2.4567914322647555</v>
      </c>
      <c r="Z218">
        <f ca="1">$M$5413</f>
        <v>0.96613743369240823</v>
      </c>
      <c r="AA218">
        <f ca="1">$M$5414</f>
        <v>2.7895077703684867</v>
      </c>
      <c r="AB218">
        <f ca="1">$M$5415</f>
        <v>1.6239178674256356</v>
      </c>
      <c r="AC218">
        <f ca="1">$M$5416</f>
        <v>2.2335727895098803</v>
      </c>
      <c r="AD218">
        <f ca="1">$M$5417</f>
        <v>1.3291278391967609</v>
      </c>
      <c r="AE218">
        <f ca="1">$M$5418</f>
        <v>1.372302232567242</v>
      </c>
      <c r="AF218">
        <f ca="1">$M$5419</f>
        <v>1.3294049150064238</v>
      </c>
      <c r="AG218">
        <f ca="1">$M$5420</f>
        <v>1.8788810459314538</v>
      </c>
      <c r="AH218">
        <f ca="1">$M$5421</f>
        <v>1.1292510216943403</v>
      </c>
      <c r="AI218">
        <f ca="1">$M$5422</f>
        <v>0.90635927831829266</v>
      </c>
      <c r="AJ218">
        <f ca="1">$M$5423</f>
        <v>1.0132652582759578</v>
      </c>
      <c r="AK218">
        <f ca="1">$M$5424</f>
        <v>0.86123416427357768</v>
      </c>
      <c r="AL218">
        <f ca="1">$M$5425</f>
        <v>1.2157698768198175</v>
      </c>
      <c r="AM218">
        <f ca="1">$M$5426</f>
        <v>0.78993973820716157</v>
      </c>
    </row>
    <row r="219" spans="1:39" x14ac:dyDescent="0.25">
      <c r="A219" s="9"/>
      <c r="H219" s="9"/>
      <c r="J219">
        <v>17</v>
      </c>
      <c r="K219">
        <f ca="1">SIMULATION!$D$3*SIMULATION!$D$17/$H202/(SIMULATION!$D$17-$I202)*(((EXP(-$I202*$J219))/(1-EXP(-SIMULATION!$D$4*$I202)))-(EXP(-SIMULATION!$D$17*$J219)/(1-EXP(-SIMULATION!$D$4*SIMULATION!$D$17))))</f>
        <v>1.4165685420943592</v>
      </c>
      <c r="L219">
        <v>-5.9514777588936474E-2</v>
      </c>
      <c r="M219">
        <f t="shared" ca="1" si="3"/>
        <v>1.3322617803721295</v>
      </c>
      <c r="N219" s="6">
        <v>218</v>
      </c>
      <c r="O219">
        <f ca="1">$M$5427</f>
        <v>2.5899773493324512</v>
      </c>
      <c r="P219">
        <f ca="1">$M$5428</f>
        <v>2.0652171256805962</v>
      </c>
      <c r="Q219">
        <f ca="1">$M$5429</f>
        <v>4.454337566400695</v>
      </c>
      <c r="R219">
        <f ca="1">$M$5430</f>
        <v>4.3154397947788929</v>
      </c>
      <c r="S219">
        <f ca="1">$M$5431</f>
        <v>3.8208733103725669</v>
      </c>
      <c r="T219">
        <f ca="1">$M$5432</f>
        <v>4.3971677422515949</v>
      </c>
      <c r="U219">
        <f ca="1">$M$5433</f>
        <v>4.3782623441503103</v>
      </c>
      <c r="V219">
        <f ca="1">$M$5434</f>
        <v>4.9568264436295939</v>
      </c>
      <c r="W219">
        <f ca="1">$M$5435</f>
        <v>4.243665242412761</v>
      </c>
      <c r="X219">
        <f ca="1">$M$5436</f>
        <v>3.0851030989433132</v>
      </c>
      <c r="Y219">
        <f ca="1">$M$5437</f>
        <v>3.5345360322362613</v>
      </c>
      <c r="Z219">
        <f ca="1">$M$5438</f>
        <v>5.923735139541531</v>
      </c>
      <c r="AA219">
        <f ca="1">$M$5439</f>
        <v>5.2457853018351992</v>
      </c>
      <c r="AB219">
        <f ca="1">$M$5440</f>
        <v>4.4076617440022687</v>
      </c>
      <c r="AC219">
        <f ca="1">$M$5441</f>
        <v>3.3206544806590008</v>
      </c>
      <c r="AD219">
        <f ca="1">$M$5442</f>
        <v>6.5787828963526502</v>
      </c>
      <c r="AE219">
        <f ca="1">$M$5443</f>
        <v>4.3205434612769098</v>
      </c>
      <c r="AF219">
        <f ca="1">$M$5444</f>
        <v>3.2619750696366356</v>
      </c>
      <c r="AG219">
        <f ca="1">$M$5445</f>
        <v>5.3420057903600906</v>
      </c>
      <c r="AH219">
        <f ca="1">$M$5446</f>
        <v>6.6789581297491161</v>
      </c>
      <c r="AI219">
        <f ca="1">$M$5447</f>
        <v>4.4417924214892839</v>
      </c>
      <c r="AJ219">
        <f ca="1">$M$5448</f>
        <v>4.0157389724726542</v>
      </c>
      <c r="AK219">
        <f ca="1">$M$5449</f>
        <v>4.0365872376371605</v>
      </c>
      <c r="AL219">
        <f ca="1">$M$5450</f>
        <v>2.7947893874040548</v>
      </c>
      <c r="AM219">
        <f ca="1">$M$5451</f>
        <v>3.7572354633443599</v>
      </c>
    </row>
    <row r="220" spans="1:39" x14ac:dyDescent="0.25">
      <c r="A220" s="9"/>
      <c r="H220" s="9"/>
      <c r="J220">
        <v>18</v>
      </c>
      <c r="K220">
        <f ca="1">SIMULATION!$D$3*SIMULATION!$D$17/$H202/(SIMULATION!$D$17-$I202)*(((EXP(-$I202*$J220))/(1-EXP(-SIMULATION!$D$4*$I202)))-(EXP(-SIMULATION!$D$17*$J220)/(1-EXP(-SIMULATION!$D$4*SIMULATION!$D$17))))</f>
        <v>1.2830451802546952</v>
      </c>
      <c r="L220">
        <v>0.48486843152822523</v>
      </c>
      <c r="M220">
        <f t="shared" ca="1" si="3"/>
        <v>1.9051532843846382</v>
      </c>
      <c r="N220" s="6">
        <v>219</v>
      </c>
      <c r="O220">
        <f ca="1">$M$5452</f>
        <v>2.5478002491555038</v>
      </c>
      <c r="P220">
        <f ca="1">$M$5453</f>
        <v>3.9553253807489814</v>
      </c>
      <c r="Q220">
        <f ca="1">$M$5454</f>
        <v>1.9507922938533602</v>
      </c>
      <c r="R220">
        <f ca="1">$M$5455</f>
        <v>2.6030072997535947</v>
      </c>
      <c r="S220">
        <f ca="1">$M$5456</f>
        <v>3.2645072655676528</v>
      </c>
      <c r="T220">
        <f ca="1">$M$5457</f>
        <v>2.5442861583590579</v>
      </c>
      <c r="U220">
        <f ca="1">$M$5458</f>
        <v>2.663516185795598</v>
      </c>
      <c r="V220">
        <f ca="1">$M$5459</f>
        <v>1.7826464982119965</v>
      </c>
      <c r="W220">
        <f ca="1">$M$5460</f>
        <v>2.8489991373420667</v>
      </c>
      <c r="X220">
        <f ca="1">$M$5461</f>
        <v>1.9523459767529876</v>
      </c>
      <c r="Y220">
        <f ca="1">$M$5462</f>
        <v>2.6691447534094324</v>
      </c>
      <c r="Z220">
        <f ca="1">$M$5463</f>
        <v>3.3783405126155888</v>
      </c>
      <c r="AA220">
        <f ca="1">$M$5464</f>
        <v>2.4033656561180763</v>
      </c>
      <c r="AB220">
        <f ca="1">$M$5465</f>
        <v>2.3311300301927735</v>
      </c>
      <c r="AC220">
        <f ca="1">$M$5466</f>
        <v>2.0485339636947031</v>
      </c>
      <c r="AD220">
        <f ca="1">$M$5467</f>
        <v>3.7121820505935323</v>
      </c>
      <c r="AE220">
        <f ca="1">$M$5468</f>
        <v>2.9314456351612974</v>
      </c>
      <c r="AF220">
        <f ca="1">$M$5469</f>
        <v>2.0113773629064502</v>
      </c>
      <c r="AG220">
        <f ca="1">$M$5470</f>
        <v>1.3029756278316265</v>
      </c>
      <c r="AH220">
        <f ca="1">$M$5471</f>
        <v>3.2777252025223169</v>
      </c>
      <c r="AI220">
        <f ca="1">$M$5472</f>
        <v>2.8442921757027362</v>
      </c>
      <c r="AJ220">
        <f ca="1">$M$5473</f>
        <v>1.3727652716273917</v>
      </c>
      <c r="AK220">
        <f ca="1">$M$5474</f>
        <v>3.5569029089858026</v>
      </c>
      <c r="AL220">
        <f ca="1">$M$5475</f>
        <v>3.5548873475733447</v>
      </c>
      <c r="AM220">
        <f ca="1">$M$5476</f>
        <v>1.6921137581306194</v>
      </c>
    </row>
    <row r="221" spans="1:39" x14ac:dyDescent="0.25">
      <c r="A221" s="9"/>
      <c r="H221" s="9"/>
      <c r="J221">
        <v>19</v>
      </c>
      <c r="K221">
        <f ca="1">SIMULATION!$D$3*SIMULATION!$D$17/$H202/(SIMULATION!$D$17-$I202)*(((EXP(-$I202*$J221))/(1-EXP(-SIMULATION!$D$4*$I202)))-(EXP(-SIMULATION!$D$17*$J221)/(1-EXP(-SIMULATION!$D$4*SIMULATION!$D$17))))</f>
        <v>1.1618522686513721</v>
      </c>
      <c r="L221">
        <v>-0.30407589765521631</v>
      </c>
      <c r="M221">
        <f t="shared" ca="1" si="3"/>
        <v>0.80856099711845664</v>
      </c>
      <c r="N221" s="6">
        <v>220</v>
      </c>
      <c r="O221">
        <f ca="1">$M$5477</f>
        <v>2.3643145915656483</v>
      </c>
      <c r="P221">
        <f ca="1">$M$5478</f>
        <v>3.9417462887827428</v>
      </c>
      <c r="Q221">
        <f ca="1">$M$5479</f>
        <v>3.0219612693207449</v>
      </c>
      <c r="R221">
        <f ca="1">$M$5480</f>
        <v>3.1496283218692946</v>
      </c>
      <c r="S221">
        <f ca="1">$M$5481</f>
        <v>3.8148195087613299</v>
      </c>
      <c r="T221">
        <f ca="1">$M$5482</f>
        <v>3.8529471178907144</v>
      </c>
      <c r="U221">
        <f ca="1">$M$5483</f>
        <v>2.7897509623058876</v>
      </c>
      <c r="V221">
        <f ca="1">$M$5484</f>
        <v>1.9988981720833703</v>
      </c>
      <c r="W221">
        <f ca="1">$M$5485</f>
        <v>4.0554211616466436</v>
      </c>
      <c r="X221">
        <f ca="1">$M$5486</f>
        <v>0.92518022748109308</v>
      </c>
      <c r="Y221">
        <f ca="1">$M$5487</f>
        <v>2.2808590751433324</v>
      </c>
      <c r="Z221">
        <f ca="1">$M$5488</f>
        <v>4.0268206325133127</v>
      </c>
      <c r="AA221">
        <f ca="1">$M$5489</f>
        <v>3.4579750884939857</v>
      </c>
      <c r="AB221">
        <f ca="1">$M$5490</f>
        <v>2.1123289378798198</v>
      </c>
      <c r="AC221">
        <f ca="1">$M$5491</f>
        <v>4.4195190297765885</v>
      </c>
      <c r="AD221">
        <f ca="1">$M$5492</f>
        <v>1.9913188091322609</v>
      </c>
      <c r="AE221">
        <f ca="1">$M$5493</f>
        <v>2.2124133840889844</v>
      </c>
      <c r="AF221">
        <f ca="1">$M$5494</f>
        <v>4.8799834406429099</v>
      </c>
      <c r="AG221">
        <f ca="1">$M$5495</f>
        <v>2.7612816783868182</v>
      </c>
      <c r="AH221">
        <f ca="1">$M$5496</f>
        <v>3.0088730513979849</v>
      </c>
      <c r="AI221">
        <f ca="1">$M$5497</f>
        <v>3.7640014963879422</v>
      </c>
      <c r="AJ221">
        <f ca="1">$M$5498</f>
        <v>2.7282880979314799</v>
      </c>
      <c r="AK221">
        <f ca="1">$M$5499</f>
        <v>2.0378974457310579</v>
      </c>
      <c r="AL221">
        <f ca="1">$M$5500</f>
        <v>3.5039237799161098</v>
      </c>
      <c r="AM221">
        <f ca="1">$M$5501</f>
        <v>1.2005146178923909</v>
      </c>
    </row>
    <row r="222" spans="1:39" x14ac:dyDescent="0.25">
      <c r="A222" s="9"/>
      <c r="H222" s="9"/>
      <c r="J222">
        <v>20</v>
      </c>
      <c r="K222">
        <f ca="1">SIMULATION!$D$3*SIMULATION!$D$17/$H202/(SIMULATION!$D$17-$I202)*(((EXP(-$I202*$J222))/(1-EXP(-SIMULATION!$D$4*$I202)))-(EXP(-SIMULATION!$D$17*$J222)/(1-EXP(-SIMULATION!$D$4*SIMULATION!$D$17))))</f>
        <v>1.0519434664301841</v>
      </c>
      <c r="L222">
        <v>7.7829847869078608E-2</v>
      </c>
      <c r="M222">
        <f t="shared" ca="1" si="3"/>
        <v>1.1338160663893166</v>
      </c>
      <c r="N222" s="6">
        <v>221</v>
      </c>
      <c r="O222">
        <f ca="1">$M$5502</f>
        <v>2.7798984397963324</v>
      </c>
      <c r="P222">
        <f ca="1">$M$5503</f>
        <v>3.1541095496452272</v>
      </c>
      <c r="Q222">
        <f ca="1">$M$5504</f>
        <v>4.3398241287867503</v>
      </c>
      <c r="R222">
        <f ca="1">$M$5505</f>
        <v>4.0405890478750432</v>
      </c>
      <c r="S222">
        <f ca="1">$M$5506</f>
        <v>4.1391843816116616</v>
      </c>
      <c r="T222">
        <f ca="1">$M$5507</f>
        <v>2.5213781392869201</v>
      </c>
      <c r="U222">
        <f ca="1">$M$5508</f>
        <v>3.8029567478267321</v>
      </c>
      <c r="V222">
        <f ca="1">$M$5509</f>
        <v>3.2914442940394584</v>
      </c>
      <c r="W222">
        <f ca="1">$M$5510</f>
        <v>3.4265504263345683</v>
      </c>
      <c r="X222">
        <f ca="1">$M$5511</f>
        <v>3.6675328007674111</v>
      </c>
      <c r="Y222">
        <f ca="1">$M$5512</f>
        <v>3.1074539448711072</v>
      </c>
      <c r="Z222">
        <f ca="1">$M$5513</f>
        <v>4.4066197403660858</v>
      </c>
      <c r="AA222">
        <f ca="1">$M$5514</f>
        <v>2.7525596855609984</v>
      </c>
      <c r="AB222">
        <f ca="1">$M$5515</f>
        <v>2.4112957193156559</v>
      </c>
      <c r="AC222">
        <f ca="1">$M$5516</f>
        <v>2.5323692671506048</v>
      </c>
      <c r="AD222">
        <f ca="1">$M$5517</f>
        <v>2.1843251364981087</v>
      </c>
      <c r="AE222">
        <f ca="1">$M$5518</f>
        <v>3.9076228621876958</v>
      </c>
      <c r="AF222">
        <f ca="1">$M$5519</f>
        <v>2.5794357597144075</v>
      </c>
      <c r="AG222">
        <f ca="1">$M$5520</f>
        <v>2.4710539623657164</v>
      </c>
      <c r="AH222">
        <f ca="1">$M$5521</f>
        <v>3.1262185642681595</v>
      </c>
      <c r="AI222">
        <f ca="1">$M$5522</f>
        <v>2.5791672260280225</v>
      </c>
      <c r="AJ222">
        <f ca="1">$M$5523</f>
        <v>2.9358112967513392</v>
      </c>
      <c r="AK222">
        <f ca="1">$M$5524</f>
        <v>2.9589882526062432</v>
      </c>
      <c r="AL222">
        <f ca="1">$M$5525</f>
        <v>3.2432617023947512</v>
      </c>
      <c r="AM222">
        <f ca="1">$M$5526</f>
        <v>1.8237184843844243</v>
      </c>
    </row>
    <row r="223" spans="1:39" x14ac:dyDescent="0.25">
      <c r="A223" s="9"/>
      <c r="H223" s="9"/>
      <c r="J223">
        <v>21</v>
      </c>
      <c r="K223">
        <f ca="1">SIMULATION!$D$3*SIMULATION!$D$17/$H202/(SIMULATION!$D$17-$I202)*(((EXP(-$I202*$J223))/(1-EXP(-SIMULATION!$D$4*$I202)))-(EXP(-SIMULATION!$D$17*$J223)/(1-EXP(-SIMULATION!$D$4*SIMULATION!$D$17))))</f>
        <v>0.95232712770064809</v>
      </c>
      <c r="L223">
        <v>0.31519169864315477</v>
      </c>
      <c r="M223">
        <f t="shared" ca="1" si="3"/>
        <v>1.2524927327445721</v>
      </c>
      <c r="N223" s="6">
        <v>222</v>
      </c>
      <c r="O223">
        <f ca="1">$M$5527</f>
        <v>1.5453914171802481</v>
      </c>
      <c r="P223">
        <f ca="1">$M$5528</f>
        <v>2.3193893454658769</v>
      </c>
      <c r="Q223">
        <f ca="1">$M$5529</f>
        <v>3.6337454585185194</v>
      </c>
      <c r="R223">
        <f ca="1">$M$5530</f>
        <v>1.6903465040322785</v>
      </c>
      <c r="S223">
        <f ca="1">$M$5531</f>
        <v>1.9309626891222824</v>
      </c>
      <c r="T223">
        <f ca="1">$M$5532</f>
        <v>3.2620546966451314</v>
      </c>
      <c r="U223">
        <f ca="1">$M$5533</f>
        <v>3.7743945095544533</v>
      </c>
      <c r="V223">
        <f ca="1">$M$5534</f>
        <v>3.3980436280527799</v>
      </c>
      <c r="W223">
        <f ca="1">$M$5535</f>
        <v>2.2210155936930418</v>
      </c>
      <c r="X223">
        <f ca="1">$M$5536</f>
        <v>2.3615391049767709</v>
      </c>
      <c r="Y223">
        <f ca="1">$M$5537</f>
        <v>2.8458667229732826</v>
      </c>
      <c r="Z223">
        <f ca="1">$M$5538</f>
        <v>2.6412403300450449</v>
      </c>
      <c r="AA223">
        <f ca="1">$M$5539</f>
        <v>3.6614558640386687</v>
      </c>
      <c r="AB223">
        <f ca="1">$M$5540</f>
        <v>1.643741368267166</v>
      </c>
      <c r="AC223">
        <f ca="1">$M$5541</f>
        <v>2.956523607237767</v>
      </c>
      <c r="AD223">
        <f ca="1">$M$5542</f>
        <v>2.0219470006803131</v>
      </c>
      <c r="AE223">
        <f ca="1">$M$5543</f>
        <v>1.6880364825260206</v>
      </c>
      <c r="AF223">
        <f ca="1">$M$5544</f>
        <v>1.782419871668965</v>
      </c>
      <c r="AG223">
        <f ca="1">$M$5545</f>
        <v>1.8896575676222742</v>
      </c>
      <c r="AH223">
        <f ca="1">$M$5546</f>
        <v>1.3024369757771592</v>
      </c>
      <c r="AI223">
        <f ca="1">$M$5547</f>
        <v>0.820565904817526</v>
      </c>
      <c r="AJ223">
        <f ca="1">$M$5548</f>
        <v>1.6920366739273545</v>
      </c>
      <c r="AK223">
        <f ca="1">$M$5549</f>
        <v>1.9973382193865228</v>
      </c>
      <c r="AL223">
        <f ca="1">$M$5550</f>
        <v>1.4663480376049862</v>
      </c>
      <c r="AM223">
        <f ca="1">$M$5551</f>
        <v>0.86082421497366279</v>
      </c>
    </row>
    <row r="224" spans="1:39" x14ac:dyDescent="0.25">
      <c r="A224" s="9"/>
      <c r="H224" s="9"/>
      <c r="J224">
        <v>22</v>
      </c>
      <c r="K224">
        <f ca="1">SIMULATION!$D$3*SIMULATION!$D$17/$H202/(SIMULATION!$D$17-$I202)*(((EXP(-$I202*$J224))/(1-EXP(-SIMULATION!$D$4*$I202)))-(EXP(-SIMULATION!$D$17*$J224)/(1-EXP(-SIMULATION!$D$4*SIMULATION!$D$17))))</f>
        <v>0.86207714356768095</v>
      </c>
      <c r="L224">
        <v>0.45258584383282319</v>
      </c>
      <c r="M224">
        <f t="shared" ca="1" si="3"/>
        <v>1.2522410550382497</v>
      </c>
      <c r="N224" s="6">
        <v>223</v>
      </c>
      <c r="O224">
        <f ca="1">$M$5552</f>
        <v>1.0021070486543247</v>
      </c>
      <c r="P224">
        <f ca="1">$M$5553</f>
        <v>2.6241462149224226</v>
      </c>
      <c r="Q224">
        <f ca="1">$M$5554</f>
        <v>2.7795217398739478</v>
      </c>
      <c r="R224">
        <f ca="1">$M$5555</f>
        <v>3.7339198400175082</v>
      </c>
      <c r="S224">
        <f ca="1">$M$5556</f>
        <v>3.605314646513849</v>
      </c>
      <c r="T224">
        <f ca="1">$M$5557</f>
        <v>1.704620548960734</v>
      </c>
      <c r="U224">
        <f ca="1">$M$5558</f>
        <v>3.6437683149440554</v>
      </c>
      <c r="V224">
        <f ca="1">$M$5559</f>
        <v>3.5462049428001579</v>
      </c>
      <c r="W224">
        <f ca="1">$M$5560</f>
        <v>2.4216357048298573</v>
      </c>
      <c r="X224">
        <f ca="1">$M$5561</f>
        <v>3.2033387907308377</v>
      </c>
      <c r="Y224">
        <f ca="1">$M$5562</f>
        <v>2.0832051209885241</v>
      </c>
      <c r="Z224">
        <f ca="1">$M$5563</f>
        <v>2.289415465563287</v>
      </c>
      <c r="AA224">
        <f ca="1">$M$5564</f>
        <v>2.2026154101137343</v>
      </c>
      <c r="AB224">
        <f ca="1">$M$5565</f>
        <v>2.4427026763703386</v>
      </c>
      <c r="AC224">
        <f ca="1">$M$5566</f>
        <v>1.3665711044811668</v>
      </c>
      <c r="AD224">
        <f ca="1">$M$5567</f>
        <v>1.5644442415828721</v>
      </c>
      <c r="AE224">
        <f ca="1">$M$5568</f>
        <v>1.6732673162388285</v>
      </c>
      <c r="AF224">
        <f ca="1">$M$5569</f>
        <v>1.9425518538212061</v>
      </c>
      <c r="AG224">
        <f ca="1">$M$5570</f>
        <v>1.1969628579489604</v>
      </c>
      <c r="AH224">
        <f ca="1">$M$5571</f>
        <v>1.551361838551262</v>
      </c>
      <c r="AI224">
        <f ca="1">$M$5572</f>
        <v>1.9729686305705949</v>
      </c>
      <c r="AJ224">
        <f ca="1">$M$5573</f>
        <v>0.98303981307478028</v>
      </c>
      <c r="AK224">
        <f ca="1">$M$5574</f>
        <v>2.3187991571183026</v>
      </c>
      <c r="AL224">
        <f ca="1">$M$5575</f>
        <v>0.62332306073220045</v>
      </c>
      <c r="AM224">
        <f ca="1">$M$5576</f>
        <v>1.983343544425167</v>
      </c>
    </row>
    <row r="225" spans="1:39" x14ac:dyDescent="0.25">
      <c r="A225" s="9"/>
      <c r="H225" s="9"/>
      <c r="J225">
        <v>23</v>
      </c>
      <c r="K225">
        <f ca="1">SIMULATION!$D$3*SIMULATION!$D$17/$H202/(SIMULATION!$D$17-$I202)*(((EXP(-$I202*$J225))/(1-EXP(-SIMULATION!$D$4*$I202)))-(EXP(-SIMULATION!$D$17*$J225)/(1-EXP(-SIMULATION!$D$4*SIMULATION!$D$17))))</f>
        <v>0.78033699556741931</v>
      </c>
      <c r="L225">
        <v>-0.1299784607685662</v>
      </c>
      <c r="M225">
        <f t="shared" ca="1" si="3"/>
        <v>0.67890999400279861</v>
      </c>
      <c r="N225" s="6">
        <v>224</v>
      </c>
      <c r="O225">
        <f ca="1">$M$5577</f>
        <v>0.96515050253804302</v>
      </c>
      <c r="P225">
        <f ca="1">$M$5578</f>
        <v>3.2667055123496365</v>
      </c>
      <c r="Q225">
        <f ca="1">$M$5579</f>
        <v>3.2702752528144359</v>
      </c>
      <c r="R225">
        <f ca="1">$M$5580</f>
        <v>4.8922243957212528</v>
      </c>
      <c r="S225">
        <f ca="1">$M$5581</f>
        <v>2.4368953461895231</v>
      </c>
      <c r="T225">
        <f ca="1">$M$5582</f>
        <v>2.0298860256294695</v>
      </c>
      <c r="U225">
        <f ca="1">$M$5583</f>
        <v>3.9749060871619775</v>
      </c>
      <c r="V225">
        <f ca="1">$M$5584</f>
        <v>3.0333711405469379</v>
      </c>
      <c r="W225">
        <f ca="1">$M$5585</f>
        <v>2.9155863642745343</v>
      </c>
      <c r="X225">
        <f ca="1">$M$5586</f>
        <v>1.4334561681825795</v>
      </c>
      <c r="Y225">
        <f ca="1">$M$5587</f>
        <v>2.539009303437616</v>
      </c>
      <c r="Z225">
        <f ca="1">$M$5588</f>
        <v>1.6199237338403132</v>
      </c>
      <c r="AA225">
        <f ca="1">$M$5589</f>
        <v>3.1735394783088537</v>
      </c>
      <c r="AB225">
        <f ca="1">$M$5590</f>
        <v>2.7424352040103908</v>
      </c>
      <c r="AC225">
        <f ca="1">$M$5591</f>
        <v>3.1220860581422216</v>
      </c>
      <c r="AD225">
        <f ca="1">$M$5592</f>
        <v>0.49411996203045494</v>
      </c>
      <c r="AE225">
        <f ca="1">$M$5593</f>
        <v>0.57813440250086312</v>
      </c>
      <c r="AF225">
        <f ca="1">$M$5594</f>
        <v>1.5548696681306575</v>
      </c>
      <c r="AG225">
        <f ca="1">$M$5595</f>
        <v>1.9034615020941204</v>
      </c>
      <c r="AH225">
        <f ca="1">$M$5596</f>
        <v>1.9314435440269384</v>
      </c>
      <c r="AI225">
        <f ca="1">$M$5597</f>
        <v>1.1608027880988889</v>
      </c>
      <c r="AJ225">
        <f ca="1">$M$5598</f>
        <v>1.4019227005736208</v>
      </c>
      <c r="AK225">
        <f ca="1">$M$5599</f>
        <v>1.2777577371291649</v>
      </c>
      <c r="AL225">
        <f ca="1">$M$5600</f>
        <v>1.3091801023324945</v>
      </c>
      <c r="AM225">
        <f ca="1">$M$5601</f>
        <v>1.1623166188256777</v>
      </c>
    </row>
    <row r="226" spans="1:39" x14ac:dyDescent="0.25">
      <c r="A226" s="9"/>
      <c r="H226" s="9"/>
      <c r="J226">
        <v>24</v>
      </c>
      <c r="K226">
        <f ca="1">SIMULATION!$D$3*SIMULATION!$D$17/$H202/(SIMULATION!$D$17-$I202)*(((EXP(-$I202*$J226))/(1-EXP(-SIMULATION!$D$4*$I202)))-(EXP(-SIMULATION!$D$17*$J226)/(1-EXP(-SIMULATION!$D$4*SIMULATION!$D$17))))</f>
        <v>0.7063197335959831</v>
      </c>
      <c r="L226">
        <v>0.29558273551735287</v>
      </c>
      <c r="M226">
        <f t="shared" ca="1" si="3"/>
        <v>0.91509565260217163</v>
      </c>
      <c r="N226" s="6">
        <v>225</v>
      </c>
      <c r="O226">
        <f ca="1">$M$5602</f>
        <v>1.39868021865332</v>
      </c>
      <c r="P226">
        <f ca="1">$M$5603</f>
        <v>2.8434592179470033</v>
      </c>
      <c r="Q226">
        <f ca="1">$M$5604</f>
        <v>3.196437821211989</v>
      </c>
      <c r="R226">
        <f ca="1">$M$5605</f>
        <v>3.9727234536594658</v>
      </c>
      <c r="S226">
        <f ca="1">$M$5606</f>
        <v>3.742322217692386</v>
      </c>
      <c r="T226">
        <f ca="1">$M$5607</f>
        <v>4.8431592095422333</v>
      </c>
      <c r="U226">
        <f ca="1">$M$5608</f>
        <v>4.0065675966329017</v>
      </c>
      <c r="V226">
        <f ca="1">$M$5609</f>
        <v>4.9465188359559846</v>
      </c>
      <c r="W226">
        <f ca="1">$M$5610</f>
        <v>4.2075493395888373</v>
      </c>
      <c r="X226">
        <f ca="1">$M$5611</f>
        <v>3.6957595682601179</v>
      </c>
      <c r="Y226">
        <f ca="1">$M$5612</f>
        <v>3.5266262687994576</v>
      </c>
      <c r="Z226">
        <f ca="1">$M$5613</f>
        <v>3.6236240909403366</v>
      </c>
      <c r="AA226">
        <f ca="1">$M$5614</f>
        <v>2.0160717933616725</v>
      </c>
      <c r="AB226">
        <f ca="1">$M$5615</f>
        <v>2.5781722045701607</v>
      </c>
      <c r="AC226">
        <f ca="1">$M$5616</f>
        <v>2.1874436663625025</v>
      </c>
      <c r="AD226">
        <f ca="1">$M$5617</f>
        <v>1.9271906295961414</v>
      </c>
      <c r="AE226">
        <f ca="1">$M$5618</f>
        <v>1.5422686211025856</v>
      </c>
      <c r="AF226">
        <f ca="1">$M$5619</f>
        <v>1.3587542916607251</v>
      </c>
      <c r="AG226">
        <f ca="1">$M$5620</f>
        <v>1.5121508077271484</v>
      </c>
      <c r="AH226">
        <f ca="1">$M$5621</f>
        <v>1.5947469723451901</v>
      </c>
      <c r="AI226">
        <f ca="1">$M$5622</f>
        <v>1.1530150257646743</v>
      </c>
      <c r="AJ226">
        <f ca="1">$M$5623</f>
        <v>1.5622610649204249</v>
      </c>
      <c r="AK226">
        <f ca="1">$M$5624</f>
        <v>1.7822011035907634</v>
      </c>
      <c r="AL226">
        <f ca="1">$M$5625</f>
        <v>1.0670713458117336</v>
      </c>
      <c r="AM226">
        <f ca="1">$M$5626</f>
        <v>0.74109324777870367</v>
      </c>
    </row>
    <row r="227" spans="1:39" x14ac:dyDescent="0.25">
      <c r="A227" s="9">
        <v>10</v>
      </c>
      <c r="B227" s="2">
        <f ca="1">NORMINV(RAND(),SIMULATION!D7,SIMULATION!D8)</f>
        <v>59.217291123079811</v>
      </c>
      <c r="C227" s="2">
        <v>2</v>
      </c>
      <c r="D227" s="2">
        <f ca="1">SIMULATION!$D$11*(1+(SIMULATION!$D$12*LN(1+$C227)))*(1+(SIMULATION!$D$13*(($B227/63.5)-1)))</f>
        <v>9.9200198809791846</v>
      </c>
      <c r="E227" s="2">
        <v>-0.15302713373378643</v>
      </c>
      <c r="F227" s="2">
        <f ca="1">D227*(1+E227)</f>
        <v>8.4019876720107636</v>
      </c>
      <c r="G227" s="2">
        <v>0.2460998940781973</v>
      </c>
      <c r="H227" s="9">
        <f>SIMULATION!$D$15*EXP($G$227)</f>
        <v>282.35295823654053</v>
      </c>
      <c r="I227" s="2">
        <f ca="1">$F227/$H227</f>
        <v>2.975703787375239E-2</v>
      </c>
      <c r="J227">
        <v>0</v>
      </c>
      <c r="K227">
        <f ca="1">SIMULATION!$D$3*SIMULATION!$D$17/$H227/(SIMULATION!$D$17-$I227)*(((EXP(-$I227*$J227))/(1-EXP(-SIMULATION!$D$4*$I227)))-(EXP(-SIMULATION!$D$17*$J227)/(1-EXP(-SIMULATION!$D$4*SIMULATION!$D$17))))</f>
        <v>2.002379537032982</v>
      </c>
      <c r="L227">
        <v>0.6227476108329647</v>
      </c>
      <c r="M227">
        <f t="shared" ca="1" si="3"/>
        <v>3.2493566097010893</v>
      </c>
      <c r="N227" s="6">
        <v>226</v>
      </c>
      <c r="O227">
        <f ca="1">$M$5627</f>
        <v>0.8860663676069106</v>
      </c>
      <c r="P227">
        <f ca="1">$M$5628</f>
        <v>3.156749013391841</v>
      </c>
      <c r="Q227">
        <f ca="1">$M$5629</f>
        <v>2.1807373940774761</v>
      </c>
      <c r="R227">
        <f ca="1">$M$5630</f>
        <v>3.4150109284398207</v>
      </c>
      <c r="S227">
        <f ca="1">$M$5631</f>
        <v>5.727808345790101</v>
      </c>
      <c r="T227">
        <f ca="1">$M$5632</f>
        <v>2.3971436290385184</v>
      </c>
      <c r="U227">
        <f ca="1">$M$5633</f>
        <v>5.0488412066857906</v>
      </c>
      <c r="V227">
        <f ca="1">$M$5634</f>
        <v>3.5407439448129332</v>
      </c>
      <c r="W227">
        <f ca="1">$M$5635</f>
        <v>3.0589031368703612</v>
      </c>
      <c r="X227">
        <f ca="1">$M$5636</f>
        <v>4.4676254759264582</v>
      </c>
      <c r="Y227">
        <f ca="1">$M$5637</f>
        <v>2.5752446128254567</v>
      </c>
      <c r="Z227">
        <f ca="1">$M$5638</f>
        <v>3.3828927056219409</v>
      </c>
      <c r="AA227">
        <f ca="1">$M$5639</f>
        <v>2.4943603286602882</v>
      </c>
      <c r="AB227">
        <f ca="1">$M$5640</f>
        <v>2.4217614396059521</v>
      </c>
      <c r="AC227">
        <f ca="1">$M$5641</f>
        <v>2.648694311558303</v>
      </c>
      <c r="AD227">
        <f ca="1">$M$5642</f>
        <v>2.2153865124129206</v>
      </c>
      <c r="AE227">
        <f ca="1">$M$5643</f>
        <v>1.8545785675114661</v>
      </c>
      <c r="AF227">
        <f ca="1">$M$5644</f>
        <v>0.7207337049578556</v>
      </c>
      <c r="AG227">
        <f ca="1">$M$5645</f>
        <v>1.4208218536122406</v>
      </c>
      <c r="AH227">
        <f ca="1">$M$5646</f>
        <v>0.89130990805733246</v>
      </c>
      <c r="AI227">
        <f ca="1">$M$5647</f>
        <v>0.41815374889749268</v>
      </c>
      <c r="AJ227">
        <f ca="1">$M$5648</f>
        <v>1.2789474835893064</v>
      </c>
      <c r="AK227">
        <f ca="1">$M$5649</f>
        <v>0.56975154652855686</v>
      </c>
      <c r="AL227">
        <f ca="1">$M$5650</f>
        <v>1.2182860921033909</v>
      </c>
      <c r="AM227">
        <f ca="1">$M$5651</f>
        <v>1.3783025388148396</v>
      </c>
    </row>
    <row r="228" spans="1:39" x14ac:dyDescent="0.25">
      <c r="A228" s="9"/>
      <c r="H228" s="9"/>
      <c r="J228">
        <v>1</v>
      </c>
      <c r="K228">
        <f ca="1">SIMULATION!$D$3*SIMULATION!$D$17/$H227/(SIMULATION!$D$17-$I227)*(((EXP(-$I227*$J228))/(1-EXP(-SIMULATION!$D$4*$I227)))-(EXP(-SIMULATION!$D$17*$J228)/(1-EXP(-SIMULATION!$D$4*SIMULATION!$D$17))))</f>
        <v>2.6322674530998453</v>
      </c>
      <c r="L228">
        <v>-0.15303863634542925</v>
      </c>
      <c r="M228">
        <f t="shared" ca="1" si="3"/>
        <v>2.2294288315809889</v>
      </c>
      <c r="N228" s="6">
        <v>227</v>
      </c>
      <c r="O228">
        <f ca="1">$M$5652</f>
        <v>2.5415045358257253</v>
      </c>
      <c r="P228">
        <f ca="1">$M$5653</f>
        <v>2.0165306453939191</v>
      </c>
      <c r="Q228">
        <f ca="1">$M$5654</f>
        <v>2.3592916338331826</v>
      </c>
      <c r="R228">
        <f ca="1">$M$5655</f>
        <v>2.6649259166286448</v>
      </c>
      <c r="S228">
        <f ca="1">$M$5656</f>
        <v>2.9612103192872006</v>
      </c>
      <c r="T228">
        <f ca="1">$M$5657</f>
        <v>3.0557850301231051</v>
      </c>
      <c r="U228">
        <f ca="1">$M$5658</f>
        <v>2.342910165969978</v>
      </c>
      <c r="V228">
        <f ca="1">$M$5659</f>
        <v>1.9986942294778181</v>
      </c>
      <c r="W228">
        <f ca="1">$M$5660</f>
        <v>2.8445008730731054</v>
      </c>
      <c r="X228">
        <f ca="1">$M$5661</f>
        <v>3.5259308439568291</v>
      </c>
      <c r="Y228">
        <f ca="1">$M$5662</f>
        <v>1.7011945968062672</v>
      </c>
      <c r="Z228">
        <f ca="1">$M$5663</f>
        <v>1.9447302127322208</v>
      </c>
      <c r="AA228">
        <f ca="1">$M$5664</f>
        <v>1.7962220604454504</v>
      </c>
      <c r="AB228">
        <f ca="1">$M$5665</f>
        <v>2.1306527855936803</v>
      </c>
      <c r="AC228">
        <f ca="1">$M$5666</f>
        <v>1.6141898165725237</v>
      </c>
      <c r="AD228">
        <f ca="1">$M$5667</f>
        <v>2.2497864906927054</v>
      </c>
      <c r="AE228">
        <f ca="1">$M$5668</f>
        <v>0.88324444579848504</v>
      </c>
      <c r="AF228">
        <f ca="1">$M$5669</f>
        <v>1.7763151954316263</v>
      </c>
      <c r="AG228">
        <f ca="1">$M$5670</f>
        <v>3.0312790786016754</v>
      </c>
      <c r="AH228">
        <f ca="1">$M$5671</f>
        <v>1.9800860279291248</v>
      </c>
      <c r="AI228">
        <f ca="1">$M$5672</f>
        <v>2.9130023551213746</v>
      </c>
      <c r="AJ228">
        <f ca="1">$M$5673</f>
        <v>1.2516991996206877</v>
      </c>
      <c r="AK228">
        <f ca="1">$M$5674</f>
        <v>1.2547143054641356</v>
      </c>
      <c r="AL228">
        <f ca="1">$M$5675</f>
        <v>0.90552230812801637</v>
      </c>
      <c r="AM228">
        <f ca="1">$M$5676</f>
        <v>0.77102785185454004</v>
      </c>
    </row>
    <row r="229" spans="1:39" x14ac:dyDescent="0.25">
      <c r="A229" s="9"/>
      <c r="H229" s="9"/>
      <c r="J229">
        <v>2</v>
      </c>
      <c r="K229">
        <f ca="1">SIMULATION!$D$3*SIMULATION!$D$17/$H227/(SIMULATION!$D$17-$I227)*(((EXP(-$I227*$J229))/(1-EXP(-SIMULATION!$D$4*$I227)))-(EXP(-SIMULATION!$D$17*$J229)/(1-EXP(-SIMULATION!$D$4*SIMULATION!$D$17))))</f>
        <v>2.9963612965443014</v>
      </c>
      <c r="L229">
        <v>8.9540057244336373E-4</v>
      </c>
      <c r="M229">
        <f t="shared" ca="1" si="3"/>
        <v>2.9990442401644741</v>
      </c>
      <c r="N229" s="6">
        <v>228</v>
      </c>
      <c r="O229">
        <f ca="1">$M$5677</f>
        <v>0.64753760583103304</v>
      </c>
      <c r="P229">
        <f ca="1">$M$5678</f>
        <v>2.4228258667693185</v>
      </c>
      <c r="Q229">
        <f ca="1">$M$5679</f>
        <v>2.3935238464047384</v>
      </c>
      <c r="R229">
        <f ca="1">$M$5680</f>
        <v>3.4624094103559342</v>
      </c>
      <c r="S229">
        <f ca="1">$M$5681</f>
        <v>5.8326794637958725</v>
      </c>
      <c r="T229">
        <f ca="1">$M$5682</f>
        <v>3.6804835012264072</v>
      </c>
      <c r="U229">
        <f ca="1">$M$5683</f>
        <v>2.5751604445329082</v>
      </c>
      <c r="V229">
        <f ca="1">$M$5684</f>
        <v>5.1463781028809503</v>
      </c>
      <c r="W229">
        <f ca="1">$M$5685</f>
        <v>3.658491882763439</v>
      </c>
      <c r="X229">
        <f ca="1">$M$5686</f>
        <v>2.8251554567583792</v>
      </c>
      <c r="Y229">
        <f ca="1">$M$5687</f>
        <v>4.3240539599701755</v>
      </c>
      <c r="Z229">
        <f ca="1">$M$5688</f>
        <v>2.4996177494504335</v>
      </c>
      <c r="AA229">
        <f ca="1">$M$5689</f>
        <v>2.7120225365808253</v>
      </c>
      <c r="AB229">
        <f ca="1">$M$5690</f>
        <v>1.9467775461427288</v>
      </c>
      <c r="AC229">
        <f ca="1">$M$5691</f>
        <v>3.3339899436152187</v>
      </c>
      <c r="AD229">
        <f ca="1">$M$5692</f>
        <v>2.0855158320352238</v>
      </c>
      <c r="AE229">
        <f ca="1">$M$5693</f>
        <v>2.6602764294622201</v>
      </c>
      <c r="AF229">
        <f ca="1">$M$5694</f>
        <v>2.638459190266619</v>
      </c>
      <c r="AG229">
        <f ca="1">$M$5695</f>
        <v>1.20843833571072</v>
      </c>
      <c r="AH229">
        <f ca="1">$M$5696</f>
        <v>1.5414696057526456</v>
      </c>
      <c r="AI229">
        <f ca="1">$M$5697</f>
        <v>1.0861363467740874</v>
      </c>
      <c r="AJ229">
        <f ca="1">$M$5698</f>
        <v>0.93500588649765792</v>
      </c>
      <c r="AK229">
        <f ca="1">$M$5699</f>
        <v>1.2139777098522067</v>
      </c>
      <c r="AL229">
        <f ca="1">$M$5700</f>
        <v>1.0414733863745627</v>
      </c>
      <c r="AM229">
        <f ca="1">$M$5701</f>
        <v>0.81069694122122182</v>
      </c>
    </row>
    <row r="230" spans="1:39" x14ac:dyDescent="0.25">
      <c r="A230" s="9"/>
      <c r="H230" s="9"/>
      <c r="J230">
        <v>3</v>
      </c>
      <c r="K230">
        <f ca="1">SIMULATION!$D$3*SIMULATION!$D$17/$H227/(SIMULATION!$D$17-$I227)*(((EXP(-$I227*$J230))/(1-EXP(-SIMULATION!$D$4*$I227)))-(EXP(-SIMULATION!$D$17*$J230)/(1-EXP(-SIMULATION!$D$4*SIMULATION!$D$17))))</f>
        <v>3.1912875049444156</v>
      </c>
      <c r="L230">
        <v>0.4697230535847392</v>
      </c>
      <c r="M230">
        <f t="shared" ca="1" si="3"/>
        <v>4.6903088166337303</v>
      </c>
      <c r="N230" s="6">
        <v>229</v>
      </c>
      <c r="O230">
        <f ca="1">$M$5702</f>
        <v>0.39991252102224167</v>
      </c>
      <c r="P230">
        <f ca="1">$M$5703</f>
        <v>1.8929063683678744</v>
      </c>
      <c r="Q230">
        <f ca="1">$M$5704</f>
        <v>4.084789363570537</v>
      </c>
      <c r="R230">
        <f ca="1">$M$5705</f>
        <v>6.9080922342789677</v>
      </c>
      <c r="S230">
        <f ca="1">$M$5706</f>
        <v>4.2537319600639405</v>
      </c>
      <c r="T230">
        <f ca="1">$M$5707</f>
        <v>4.9915178548183405</v>
      </c>
      <c r="U230">
        <f ca="1">$M$5708</f>
        <v>4.62549932229172</v>
      </c>
      <c r="V230">
        <f ca="1">$M$5709</f>
        <v>4.5015652667324941</v>
      </c>
      <c r="W230">
        <f ca="1">$M$5710</f>
        <v>1.7211588159517488</v>
      </c>
      <c r="X230">
        <f ca="1">$M$5711</f>
        <v>2.5169350913024671</v>
      </c>
      <c r="Y230">
        <f ca="1">$M$5712</f>
        <v>2.4569089871565155</v>
      </c>
      <c r="Z230">
        <f ca="1">$M$5713</f>
        <v>2.6162928035173256</v>
      </c>
      <c r="AA230">
        <f ca="1">$M$5714</f>
        <v>1.1331668866467737</v>
      </c>
      <c r="AB230">
        <f ca="1">$M$5715</f>
        <v>2.611278073471512</v>
      </c>
      <c r="AC230">
        <f ca="1">$M$5716</f>
        <v>1.8806648994852799</v>
      </c>
      <c r="AD230">
        <f ca="1">$M$5717</f>
        <v>1.1320691404807501</v>
      </c>
      <c r="AE230">
        <f ca="1">$M$5718</f>
        <v>1.8556334878041709</v>
      </c>
      <c r="AF230">
        <f ca="1">$M$5719</f>
        <v>1.0445828769079737</v>
      </c>
      <c r="AG230">
        <f ca="1">$M$5720</f>
        <v>0.96350688370791882</v>
      </c>
      <c r="AH230">
        <f ca="1">$M$5721</f>
        <v>1.1125340743444281</v>
      </c>
      <c r="AI230">
        <f ca="1">$M$5722</f>
        <v>0.88906234384021654</v>
      </c>
      <c r="AJ230">
        <f ca="1">$M$5723</f>
        <v>0.97560233781807992</v>
      </c>
      <c r="AK230">
        <f ca="1">$M$5724</f>
        <v>0.70344105343752072</v>
      </c>
      <c r="AL230">
        <f ca="1">$M$5725</f>
        <v>0.29856326448084752</v>
      </c>
      <c r="AM230">
        <f ca="1">$M$5726</f>
        <v>0.52195095013254866</v>
      </c>
    </row>
    <row r="231" spans="1:39" x14ac:dyDescent="0.25">
      <c r="A231" s="9"/>
      <c r="H231" s="9"/>
      <c r="J231">
        <v>4</v>
      </c>
      <c r="K231">
        <f ca="1">SIMULATION!$D$3*SIMULATION!$D$17/$H227/(SIMULATION!$D$17-$I227)*(((EXP(-$I227*$J231))/(1-EXP(-SIMULATION!$D$4*$I227)))-(EXP(-SIMULATION!$D$17*$J231)/(1-EXP(-SIMULATION!$D$4*SIMULATION!$D$17))))</f>
        <v>3.278932645559645</v>
      </c>
      <c r="L231">
        <v>-0.66248980421101333</v>
      </c>
      <c r="M231">
        <f t="shared" ca="1" si="3"/>
        <v>1.1066731991817358</v>
      </c>
      <c r="N231" s="6">
        <v>230</v>
      </c>
      <c r="O231">
        <f ca="1">$M$5727</f>
        <v>4.527022316833464</v>
      </c>
      <c r="P231">
        <f ca="1">$M$5728</f>
        <v>3.1853986455363583</v>
      </c>
      <c r="Q231">
        <f ca="1">$M$5729</f>
        <v>4.2936525244853918</v>
      </c>
      <c r="R231">
        <f ca="1">$M$5730</f>
        <v>5.4232278521289397</v>
      </c>
      <c r="S231">
        <f ca="1">$M$5731</f>
        <v>1.9607066587954749</v>
      </c>
      <c r="T231">
        <f ca="1">$M$5732</f>
        <v>3.9200003392627298</v>
      </c>
      <c r="U231">
        <f ca="1">$M$5733</f>
        <v>2.4466027339845873</v>
      </c>
      <c r="V231">
        <f ca="1">$M$5734</f>
        <v>4.1723224718443541</v>
      </c>
      <c r="W231">
        <f ca="1">$M$5735</f>
        <v>5.4149087073766866</v>
      </c>
      <c r="X231">
        <f ca="1">$M$5736</f>
        <v>2.8907349377573799</v>
      </c>
      <c r="Y231">
        <f ca="1">$M$5737</f>
        <v>4.2344115836025127</v>
      </c>
      <c r="Z231">
        <f ca="1">$M$5738</f>
        <v>3.692252753800068</v>
      </c>
      <c r="AA231">
        <f ca="1">$M$5739</f>
        <v>5.4831439221122764</v>
      </c>
      <c r="AB231">
        <f ca="1">$M$5740</f>
        <v>3.8225232832074094</v>
      </c>
      <c r="AC231">
        <f ca="1">$M$5741</f>
        <v>5.4040744853187066</v>
      </c>
      <c r="AD231">
        <f ca="1">$M$5742</f>
        <v>2.0485533725970044</v>
      </c>
      <c r="AE231">
        <f ca="1">$M$5743</f>
        <v>4.5131535272351009</v>
      </c>
      <c r="AF231">
        <f ca="1">$M$5744</f>
        <v>4.5165391801649308</v>
      </c>
      <c r="AG231">
        <f ca="1">$M$5745</f>
        <v>4.0122171918941598</v>
      </c>
      <c r="AH231">
        <f ca="1">$M$5746</f>
        <v>2.5918137276861208</v>
      </c>
      <c r="AI231">
        <f ca="1">$M$5747</f>
        <v>5.4201759774768163</v>
      </c>
      <c r="AJ231">
        <f ca="1">$M$5748</f>
        <v>4.9054349505146586</v>
      </c>
      <c r="AK231">
        <f ca="1">$M$5749</f>
        <v>4.1985038240521462</v>
      </c>
      <c r="AL231">
        <f ca="1">$M$5750</f>
        <v>3.7525858108249488</v>
      </c>
      <c r="AM231">
        <f ca="1">$M$5751</f>
        <v>3.0463164992308065</v>
      </c>
    </row>
    <row r="232" spans="1:39" x14ac:dyDescent="0.25">
      <c r="A232" s="9"/>
      <c r="H232" s="9"/>
      <c r="J232">
        <v>5</v>
      </c>
      <c r="K232">
        <f ca="1">SIMULATION!$D$3*SIMULATION!$D$17/$H227/(SIMULATION!$D$17-$I227)*(((EXP(-$I227*$J232))/(1-EXP(-SIMULATION!$D$4*$I227)))-(EXP(-SIMULATION!$D$17*$J232)/(1-EXP(-SIMULATION!$D$4*SIMULATION!$D$17))))</f>
        <v>3.2989221302270351</v>
      </c>
      <c r="L232">
        <v>2.8395902133970401E-2</v>
      </c>
      <c r="M232">
        <f t="shared" ca="1" si="3"/>
        <v>3.392598000184551</v>
      </c>
      <c r="N232" s="6">
        <v>231</v>
      </c>
      <c r="O232">
        <f ca="1">$M$5752</f>
        <v>2.7324291391373241</v>
      </c>
      <c r="P232">
        <f ca="1">$M$5753</f>
        <v>2.008556959442489</v>
      </c>
      <c r="Q232">
        <f ca="1">$M$5754</f>
        <v>2.4637981207598112</v>
      </c>
      <c r="R232">
        <f ca="1">$M$5755</f>
        <v>6.305980560553599</v>
      </c>
      <c r="S232">
        <f ca="1">$M$5756</f>
        <v>5.6980442236369155</v>
      </c>
      <c r="T232">
        <f ca="1">$M$5757</f>
        <v>4.0567526041107485</v>
      </c>
      <c r="U232">
        <f ca="1">$M$5758</f>
        <v>7.1530817927842376</v>
      </c>
      <c r="V232">
        <f ca="1">$M$5759</f>
        <v>3.447349335175363</v>
      </c>
      <c r="W232">
        <f ca="1">$M$5760</f>
        <v>3.3991392765460455</v>
      </c>
      <c r="X232">
        <f ca="1">$M$5761</f>
        <v>5.909813274077413</v>
      </c>
      <c r="Y232">
        <f ca="1">$M$5762</f>
        <v>4.5014462781439093</v>
      </c>
      <c r="Z232">
        <f ca="1">$M$5763</f>
        <v>4.4594465491471986</v>
      </c>
      <c r="AA232">
        <f ca="1">$M$5764</f>
        <v>6.5654271011947865</v>
      </c>
      <c r="AB232">
        <f ca="1">$M$5765</f>
        <v>4.4719556786743766</v>
      </c>
      <c r="AC232">
        <f ca="1">$M$5766</f>
        <v>4.5245760061976661</v>
      </c>
      <c r="AD232">
        <f ca="1">$M$5767</f>
        <v>3.4091941812201276</v>
      </c>
      <c r="AE232">
        <f ca="1">$M$5768</f>
        <v>2.537900328781272</v>
      </c>
      <c r="AF232">
        <f ca="1">$M$5769</f>
        <v>3.8649365242068101</v>
      </c>
      <c r="AG232">
        <f ca="1">$M$5770</f>
        <v>4.3610505651302258</v>
      </c>
      <c r="AH232">
        <f ca="1">$M$5771</f>
        <v>4.3398384859723871</v>
      </c>
      <c r="AI232">
        <f ca="1">$M$5772</f>
        <v>1.7790387510643459</v>
      </c>
      <c r="AJ232">
        <f ca="1">$M$5773</f>
        <v>4.6491855694349464</v>
      </c>
      <c r="AK232">
        <f ca="1">$M$5774</f>
        <v>3.2535659400110402</v>
      </c>
      <c r="AL232">
        <f ca="1">$M$5775</f>
        <v>4.4112711655425763</v>
      </c>
      <c r="AM232">
        <f ca="1">$M$5776</f>
        <v>3.8366324820401791</v>
      </c>
    </row>
    <row r="233" spans="1:39" x14ac:dyDescent="0.25">
      <c r="A233" s="9"/>
      <c r="H233" s="9"/>
      <c r="J233">
        <v>6</v>
      </c>
      <c r="K233">
        <f ca="1">SIMULATION!$D$3*SIMULATION!$D$17/$H227/(SIMULATION!$D$17-$I227)*(((EXP(-$I227*$J233))/(1-EXP(-SIMULATION!$D$4*$I227)))-(EXP(-SIMULATION!$D$17*$J233)/(1-EXP(-SIMULATION!$D$4*SIMULATION!$D$17))))</f>
        <v>3.2766168495748471</v>
      </c>
      <c r="L233">
        <v>-0.42652440647211415</v>
      </c>
      <c r="M233">
        <f t="shared" ca="1" si="3"/>
        <v>1.8790597925734072</v>
      </c>
      <c r="N233" s="6">
        <v>232</v>
      </c>
      <c r="O233">
        <f ca="1">$M$5777</f>
        <v>1.4631929705603128</v>
      </c>
      <c r="P233">
        <f ca="1">$M$5778</f>
        <v>3.0162448284184338</v>
      </c>
      <c r="Q233">
        <f ca="1">$M$5779</f>
        <v>3.8426707146538512</v>
      </c>
      <c r="R233">
        <f ca="1">$M$5780</f>
        <v>1.9300235993172876</v>
      </c>
      <c r="S233">
        <f ca="1">$M$5781</f>
        <v>3.4523531095190845</v>
      </c>
      <c r="T233">
        <f ca="1">$M$5782</f>
        <v>3.3644952631291969</v>
      </c>
      <c r="U233">
        <f ca="1">$M$5783</f>
        <v>3.6925120526840551</v>
      </c>
      <c r="V233">
        <f ca="1">$M$5784</f>
        <v>3.3142379287076724</v>
      </c>
      <c r="W233">
        <f ca="1">$M$5785</f>
        <v>3.5337506036191595</v>
      </c>
      <c r="X233">
        <f ca="1">$M$5786</f>
        <v>3.7151512597616669</v>
      </c>
      <c r="Y233">
        <f ca="1">$M$5787</f>
        <v>3.010265375114229</v>
      </c>
      <c r="Z233">
        <f ca="1">$M$5788</f>
        <v>2.6023922158204487</v>
      </c>
      <c r="AA233">
        <f ca="1">$M$5789</f>
        <v>2.8450215859763373</v>
      </c>
      <c r="AB233">
        <f ca="1">$M$5790</f>
        <v>0.96606797715784887</v>
      </c>
      <c r="AC233">
        <f ca="1">$M$5791</f>
        <v>2.9138858590114403</v>
      </c>
      <c r="AD233">
        <f ca="1">$M$5792</f>
        <v>2.4684065701786007</v>
      </c>
      <c r="AE233">
        <f ca="1">$M$5793</f>
        <v>2.5634811595681457</v>
      </c>
      <c r="AF233">
        <f ca="1">$M$5794</f>
        <v>2.175967257792137</v>
      </c>
      <c r="AG233">
        <f ca="1">$M$5795</f>
        <v>2.6521543342078155</v>
      </c>
      <c r="AH233">
        <f ca="1">$M$5796</f>
        <v>0.58206590774089784</v>
      </c>
      <c r="AI233">
        <f ca="1">$M$5797</f>
        <v>2.3853693726682907</v>
      </c>
      <c r="AJ233">
        <f ca="1">$M$5798</f>
        <v>1.7661340036637105</v>
      </c>
      <c r="AK233">
        <f ca="1">$M$5799</f>
        <v>1.8790670778570258</v>
      </c>
      <c r="AL233">
        <f ca="1">$M$5800</f>
        <v>1.7604934839052928</v>
      </c>
      <c r="AM233">
        <f ca="1">$M$5801</f>
        <v>1.1705843013276012</v>
      </c>
    </row>
    <row r="234" spans="1:39" x14ac:dyDescent="0.25">
      <c r="A234" s="9"/>
      <c r="H234" s="9"/>
      <c r="J234">
        <v>7</v>
      </c>
      <c r="K234">
        <f ca="1">SIMULATION!$D$3*SIMULATION!$D$17/$H227/(SIMULATION!$D$17-$I227)*(((EXP(-$I227*$J234))/(1-EXP(-SIMULATION!$D$4*$I227)))-(EXP(-SIMULATION!$D$17*$J234)/(1-EXP(-SIMULATION!$D$4*SIMULATION!$D$17))))</f>
        <v>3.2282375819845206</v>
      </c>
      <c r="L234">
        <v>5.7882883009289371E-2</v>
      </c>
      <c r="M234">
        <f t="shared" ca="1" si="3"/>
        <v>3.4150972802687223</v>
      </c>
      <c r="N234" s="6">
        <v>233</v>
      </c>
      <c r="O234">
        <f ca="1">$M$5802</f>
        <v>1.7824639948674055</v>
      </c>
      <c r="P234">
        <f ca="1">$M$5803</f>
        <v>2.4901592601339853</v>
      </c>
      <c r="Q234">
        <f ca="1">$M$5804</f>
        <v>2.0488731961335138</v>
      </c>
      <c r="R234">
        <f ca="1">$M$5805</f>
        <v>2.4919473212825878</v>
      </c>
      <c r="S234">
        <f ca="1">$M$5806</f>
        <v>3.2994982001877502</v>
      </c>
      <c r="T234">
        <f ca="1">$M$5807</f>
        <v>3.2571527811750149</v>
      </c>
      <c r="U234">
        <f ca="1">$M$5808</f>
        <v>4.4117683014721072</v>
      </c>
      <c r="V234">
        <f ca="1">$M$5809</f>
        <v>2.8958797606589695</v>
      </c>
      <c r="W234">
        <f ca="1">$M$5810</f>
        <v>3.797609845099668</v>
      </c>
      <c r="X234">
        <f ca="1">$M$5811</f>
        <v>3.7351367186643354</v>
      </c>
      <c r="Y234">
        <f ca="1">$M$5812</f>
        <v>2.4400363936679765</v>
      </c>
      <c r="Z234">
        <f ca="1">$M$5813</f>
        <v>3.7609781460503524</v>
      </c>
      <c r="AA234">
        <f ca="1">$M$5814</f>
        <v>3.5013367226326952</v>
      </c>
      <c r="AB234">
        <f ca="1">$M$5815</f>
        <v>2.8537761437067521</v>
      </c>
      <c r="AC234">
        <f ca="1">$M$5816</f>
        <v>2.4880684727538394</v>
      </c>
      <c r="AD234">
        <f ca="1">$M$5817</f>
        <v>3.1942258383819642</v>
      </c>
      <c r="AE234">
        <f ca="1">$M$5818</f>
        <v>2.6930016975134485</v>
      </c>
      <c r="AF234">
        <f ca="1">$M$5819</f>
        <v>1.8449151797715093</v>
      </c>
      <c r="AG234">
        <f ca="1">$M$5820</f>
        <v>2.5663553793712635</v>
      </c>
      <c r="AH234">
        <f ca="1">$M$5821</f>
        <v>2.0100868285898184</v>
      </c>
      <c r="AI234">
        <f ca="1">$M$5822</f>
        <v>2.2672744093477486</v>
      </c>
      <c r="AJ234">
        <f ca="1">$M$5823</f>
        <v>1.023659318584013</v>
      </c>
      <c r="AK234">
        <f ca="1">$M$5824</f>
        <v>2.5151197551998687</v>
      </c>
      <c r="AL234">
        <f ca="1">$M$5825</f>
        <v>2.2974948911383746</v>
      </c>
      <c r="AM234">
        <f ca="1">$M$5826</f>
        <v>1.7825592287489178</v>
      </c>
    </row>
    <row r="235" spans="1:39" x14ac:dyDescent="0.25">
      <c r="A235" s="9"/>
      <c r="H235" s="9"/>
      <c r="J235">
        <v>8</v>
      </c>
      <c r="K235">
        <f ca="1">SIMULATION!$D$3*SIMULATION!$D$17/$H227/(SIMULATION!$D$17-$I227)*(((EXP(-$I227*$J235))/(1-EXP(-SIMULATION!$D$4*$I227)))-(EXP(-SIMULATION!$D$17*$J235)/(1-EXP(-SIMULATION!$D$4*SIMULATION!$D$17))))</f>
        <v>3.1641488117168595</v>
      </c>
      <c r="L235">
        <v>-2.8771697944716793E-2</v>
      </c>
      <c r="M235">
        <f t="shared" ca="1" si="3"/>
        <v>3.0731108778540075</v>
      </c>
      <c r="N235" s="6">
        <v>234</v>
      </c>
      <c r="O235">
        <f ca="1">$M$5827</f>
        <v>0.36571755866190997</v>
      </c>
      <c r="P235">
        <f ca="1">$M$5828</f>
        <v>1.7796957530493291</v>
      </c>
      <c r="Q235">
        <f ca="1">$M$5829</f>
        <v>4.8460303536291756</v>
      </c>
      <c r="R235">
        <f ca="1">$M$5830</f>
        <v>5.4853375979945209</v>
      </c>
      <c r="S235">
        <f ca="1">$M$5831</f>
        <v>2.1621062795735262</v>
      </c>
      <c r="T235">
        <f ca="1">$M$5832</f>
        <v>3.6566336326675479</v>
      </c>
      <c r="U235">
        <f ca="1">$M$5833</f>
        <v>2.7137990438741819</v>
      </c>
      <c r="V235">
        <f ca="1">$M$5834</f>
        <v>2.9227193172002028</v>
      </c>
      <c r="W235">
        <f ca="1">$M$5835</f>
        <v>2.7057457950017243</v>
      </c>
      <c r="X235">
        <f ca="1">$M$5836</f>
        <v>2.3355136220012533</v>
      </c>
      <c r="Y235">
        <f ca="1">$M$5837</f>
        <v>2.1668915353344396</v>
      </c>
      <c r="Z235">
        <f ca="1">$M$5838</f>
        <v>2.9040076024469137</v>
      </c>
      <c r="AA235">
        <f ca="1">$M$5839</f>
        <v>1.7049094844749944</v>
      </c>
      <c r="AB235">
        <f ca="1">$M$5840</f>
        <v>1.0109865866533696</v>
      </c>
      <c r="AC235">
        <f ca="1">$M$5841</f>
        <v>1.1607627199769028</v>
      </c>
      <c r="AD235">
        <f ca="1">$M$5842</f>
        <v>0.8925232568433239</v>
      </c>
      <c r="AE235">
        <f ca="1">$M$5843</f>
        <v>0.76300323278058568</v>
      </c>
      <c r="AF235">
        <f ca="1">$M$5844</f>
        <v>1.0501159444757271</v>
      </c>
      <c r="AG235">
        <f ca="1">$M$5845</f>
        <v>0.83252856646167206</v>
      </c>
      <c r="AH235">
        <f ca="1">$M$5846</f>
        <v>0.58223924191281651</v>
      </c>
      <c r="AI235">
        <f ca="1">$M$5847</f>
        <v>0.56181390580417001</v>
      </c>
      <c r="AJ235">
        <f ca="1">$M$5848</f>
        <v>0.37281408924788823</v>
      </c>
      <c r="AK235">
        <f ca="1">$M$5849</f>
        <v>0.35130171957723449</v>
      </c>
      <c r="AL235">
        <f ca="1">$M$5850</f>
        <v>0.35151918925853765</v>
      </c>
      <c r="AM235">
        <f ca="1">$M$5851</f>
        <v>0.18428006385970347</v>
      </c>
    </row>
    <row r="236" spans="1:39" x14ac:dyDescent="0.25">
      <c r="A236" s="9"/>
      <c r="H236" s="9"/>
      <c r="J236">
        <v>9</v>
      </c>
      <c r="K236">
        <f ca="1">SIMULATION!$D$3*SIMULATION!$D$17/$H227/(SIMULATION!$D$17-$I227)*(((EXP(-$I227*$J236))/(1-EXP(-SIMULATION!$D$4*$I227)))-(EXP(-SIMULATION!$D$17*$J236)/(1-EXP(-SIMULATION!$D$4*SIMULATION!$D$17))))</f>
        <v>3.0909630525557565</v>
      </c>
      <c r="L236">
        <v>-3.9322540075642169E-2</v>
      </c>
      <c r="M236">
        <f t="shared" ca="1" si="3"/>
        <v>2.9694185340493036</v>
      </c>
      <c r="N236" s="6">
        <v>235</v>
      </c>
      <c r="O236">
        <f ca="1">$M$5852</f>
        <v>1.7815112030164448</v>
      </c>
      <c r="P236">
        <f ca="1">$M$5853</f>
        <v>2.4904260253401147</v>
      </c>
      <c r="Q236">
        <f ca="1">$M$5854</f>
        <v>4.2681277286728294</v>
      </c>
      <c r="R236">
        <f ca="1">$M$5855</f>
        <v>1.8916098321521015</v>
      </c>
      <c r="S236">
        <f ca="1">$M$5856</f>
        <v>5.7929980151530458</v>
      </c>
      <c r="T236">
        <f ca="1">$M$5857</f>
        <v>4.1366494296301841</v>
      </c>
      <c r="U236">
        <f ca="1">$M$5858</f>
        <v>4.4646811797446846</v>
      </c>
      <c r="V236">
        <f ca="1">$M$5859</f>
        <v>3.9359017386581314</v>
      </c>
      <c r="W236">
        <f ca="1">$M$5860</f>
        <v>2.6641888690219484</v>
      </c>
      <c r="X236">
        <f ca="1">$M$5861</f>
        <v>5.281674077160897</v>
      </c>
      <c r="Y236">
        <f ca="1">$M$5862</f>
        <v>1.9737991251335425</v>
      </c>
      <c r="Z236">
        <f ca="1">$M$5863</f>
        <v>1.8643101030066009</v>
      </c>
      <c r="AA236">
        <f ca="1">$M$5864</f>
        <v>2.5423663619348362</v>
      </c>
      <c r="AB236">
        <f ca="1">$M$5865</f>
        <v>2.3512466225505886</v>
      </c>
      <c r="AC236">
        <f ca="1">$M$5866</f>
        <v>3.5581224402354743</v>
      </c>
      <c r="AD236">
        <f ca="1">$M$5867</f>
        <v>2.0711674030554401</v>
      </c>
      <c r="AE236">
        <f ca="1">$M$5868</f>
        <v>2.4745285125121921</v>
      </c>
      <c r="AF236">
        <f ca="1">$M$5869</f>
        <v>2.3366701465251287</v>
      </c>
      <c r="AG236">
        <f ca="1">$M$5870</f>
        <v>1.7164880777244982</v>
      </c>
      <c r="AH236">
        <f ca="1">$M$5871</f>
        <v>1.2853863935384782</v>
      </c>
      <c r="AI236">
        <f ca="1">$M$5872</f>
        <v>1.5816776812807745</v>
      </c>
      <c r="AJ236">
        <f ca="1">$M$5873</f>
        <v>2.6907311018729341</v>
      </c>
      <c r="AK236">
        <f ca="1">$M$5874</f>
        <v>1.9009904858830062</v>
      </c>
      <c r="AL236">
        <f ca="1">$M$5875</f>
        <v>1.1085736053883208</v>
      </c>
      <c r="AM236">
        <f ca="1">$M$5876</f>
        <v>1.5109876194639844</v>
      </c>
    </row>
    <row r="237" spans="1:39" x14ac:dyDescent="0.25">
      <c r="A237" s="9"/>
      <c r="H237" s="9"/>
      <c r="J237">
        <v>10</v>
      </c>
      <c r="K237">
        <f ca="1">SIMULATION!$D$3*SIMULATION!$D$17/$H227/(SIMULATION!$D$17-$I227)*(((EXP(-$I227*$J237))/(1-EXP(-SIMULATION!$D$4*$I227)))-(EXP(-SIMULATION!$D$17*$J237)/(1-EXP(-SIMULATION!$D$4*SIMULATION!$D$17))))</f>
        <v>3.0128893235377965</v>
      </c>
      <c r="L237">
        <v>0.27932469452231073</v>
      </c>
      <c r="M237">
        <f t="shared" ca="1" si="3"/>
        <v>3.8544637134645225</v>
      </c>
      <c r="N237" s="6">
        <v>236</v>
      </c>
      <c r="O237">
        <f ca="1">$M$5877</f>
        <v>2.8702875777306525</v>
      </c>
      <c r="P237">
        <f ca="1">$M$5878</f>
        <v>4.6000021244319411</v>
      </c>
      <c r="Q237">
        <f ca="1">$M$5879</f>
        <v>4.2174464584135265</v>
      </c>
      <c r="R237">
        <f ca="1">$M$5880</f>
        <v>5.0061408464849713</v>
      </c>
      <c r="S237">
        <f ca="1">$M$5881</f>
        <v>4.2302154594377512</v>
      </c>
      <c r="T237">
        <f ca="1">$M$5882</f>
        <v>4.6413846961342093</v>
      </c>
      <c r="U237">
        <f ca="1">$M$5883</f>
        <v>3.8642789830858528</v>
      </c>
      <c r="V237">
        <f ca="1">$M$5884</f>
        <v>5.1497328343043147</v>
      </c>
      <c r="W237">
        <f ca="1">$M$5885</f>
        <v>4.634930028016135</v>
      </c>
      <c r="X237">
        <f ca="1">$M$5886</f>
        <v>3.5279852203125026</v>
      </c>
      <c r="Y237">
        <f ca="1">$M$5887</f>
        <v>2.6640829324978452</v>
      </c>
      <c r="Z237">
        <f ca="1">$M$5888</f>
        <v>1.4049806041003239</v>
      </c>
      <c r="AA237">
        <f ca="1">$M$5889</f>
        <v>3.6267570236680058</v>
      </c>
      <c r="AB237">
        <f ca="1">$M$5890</f>
        <v>3.7094485191366098</v>
      </c>
      <c r="AC237">
        <f ca="1">$M$5891</f>
        <v>3.2532013746374737</v>
      </c>
      <c r="AD237">
        <f ca="1">$M$5892</f>
        <v>3.6282846742342976</v>
      </c>
      <c r="AE237">
        <f ca="1">$M$5893</f>
        <v>4.5890094771386964</v>
      </c>
      <c r="AF237">
        <f ca="1">$M$5894</f>
        <v>3.6467541894233584</v>
      </c>
      <c r="AG237">
        <f ca="1">$M$5895</f>
        <v>4.0089360036703745</v>
      </c>
      <c r="AH237">
        <f ca="1">$M$5896</f>
        <v>1.6184203368541774</v>
      </c>
      <c r="AI237">
        <f ca="1">$M$5897</f>
        <v>3.5336209459162959</v>
      </c>
      <c r="AJ237">
        <f ca="1">$M$5898</f>
        <v>2.2692448128620972</v>
      </c>
      <c r="AK237">
        <f ca="1">$M$5899</f>
        <v>2.9823299142302662</v>
      </c>
      <c r="AL237">
        <f ca="1">$M$5900</f>
        <v>2.0806464828067806</v>
      </c>
      <c r="AM237">
        <f ca="1">$M$5901</f>
        <v>2.4669328264356873</v>
      </c>
    </row>
    <row r="238" spans="1:39" x14ac:dyDescent="0.25">
      <c r="A238" s="9"/>
      <c r="H238" s="9"/>
      <c r="J238">
        <v>11</v>
      </c>
      <c r="K238">
        <f ca="1">SIMULATION!$D$3*SIMULATION!$D$17/$H227/(SIMULATION!$D$17-$I227)*(((EXP(-$I227*$J238))/(1-EXP(-SIMULATION!$D$4*$I227)))-(EXP(-SIMULATION!$D$17*$J238)/(1-EXP(-SIMULATION!$D$4*SIMULATION!$D$17))))</f>
        <v>2.9325972597501884</v>
      </c>
      <c r="L238">
        <v>-0.63764319859918017</v>
      </c>
      <c r="M238">
        <f t="shared" ca="1" si="3"/>
        <v>1.0626465628398873</v>
      </c>
      <c r="N238" s="6">
        <v>237</v>
      </c>
      <c r="O238">
        <f ca="1">$M$5902</f>
        <v>0.4558099117206893</v>
      </c>
      <c r="P238">
        <f ca="1">$M$5903</f>
        <v>2.1311187913438565</v>
      </c>
      <c r="Q238">
        <f ca="1">$M$5904</f>
        <v>3.7362551713754679</v>
      </c>
      <c r="R238">
        <f ca="1">$M$5905</f>
        <v>3.6799600864822106</v>
      </c>
      <c r="S238">
        <f ca="1">$M$5906</f>
        <v>4.2651987831080689</v>
      </c>
      <c r="T238">
        <f ca="1">$M$5907</f>
        <v>3.0062902738711337</v>
      </c>
      <c r="U238">
        <f ca="1">$M$5908</f>
        <v>2.6624142527456884</v>
      </c>
      <c r="V238">
        <f ca="1">$M$5909</f>
        <v>3.3654980714523997</v>
      </c>
      <c r="W238">
        <f ca="1">$M$5910</f>
        <v>3.1440587060549356</v>
      </c>
      <c r="X238">
        <f ca="1">$M$5911</f>
        <v>1.9876011107319804</v>
      </c>
      <c r="Y238">
        <f ca="1">$M$5912</f>
        <v>2.3032471361065263</v>
      </c>
      <c r="Z238">
        <f ca="1">$M$5913</f>
        <v>3.0582926642204105</v>
      </c>
      <c r="AA238">
        <f ca="1">$M$5914</f>
        <v>1.6795878977413554</v>
      </c>
      <c r="AB238">
        <f ca="1">$M$5915</f>
        <v>1.573187959060129</v>
      </c>
      <c r="AC238">
        <f ca="1">$M$5916</f>
        <v>1.9056830571161518</v>
      </c>
      <c r="AD238">
        <f ca="1">$M$5917</f>
        <v>0.88020799157870544</v>
      </c>
      <c r="AE238">
        <f ca="1">$M$5918</f>
        <v>0.68419516176834405</v>
      </c>
      <c r="AF238">
        <f ca="1">$M$5919</f>
        <v>1.1031492183775811</v>
      </c>
      <c r="AG238">
        <f ca="1">$M$5920</f>
        <v>0.79752039880893499</v>
      </c>
      <c r="AH238">
        <f ca="1">$M$5921</f>
        <v>0.43561502620946208</v>
      </c>
      <c r="AI238">
        <f ca="1">$M$5922</f>
        <v>0.69974837464217321</v>
      </c>
      <c r="AJ238">
        <f ca="1">$M$5923</f>
        <v>0.54896651653999851</v>
      </c>
      <c r="AK238">
        <f ca="1">$M$5924</f>
        <v>0.36141353935424653</v>
      </c>
      <c r="AL238">
        <f ca="1">$M$5925</f>
        <v>0.65345572726314127</v>
      </c>
      <c r="AM238">
        <f ca="1">$M$5926</f>
        <v>0.53430874509244419</v>
      </c>
    </row>
    <row r="239" spans="1:39" x14ac:dyDescent="0.25">
      <c r="A239" s="9"/>
      <c r="H239" s="9"/>
      <c r="J239">
        <v>12</v>
      </c>
      <c r="K239">
        <f ca="1">SIMULATION!$D$3*SIMULATION!$D$17/$H227/(SIMULATION!$D$17-$I227)*(((EXP(-$I227*$J239))/(1-EXP(-SIMULATION!$D$4*$I227)))-(EXP(-SIMULATION!$D$17*$J239)/(1-EXP(-SIMULATION!$D$4*SIMULATION!$D$17))))</f>
        <v>2.8517708310604317</v>
      </c>
      <c r="L239">
        <v>-0.36726157952790339</v>
      </c>
      <c r="M239">
        <f t="shared" ca="1" si="3"/>
        <v>1.8044249711935758</v>
      </c>
      <c r="N239" s="6">
        <v>238</v>
      </c>
      <c r="O239">
        <f ca="1">$M$5927</f>
        <v>2.3843829029518364</v>
      </c>
      <c r="P239">
        <f ca="1">$M$5928</f>
        <v>3.020035639655295</v>
      </c>
      <c r="Q239">
        <f ca="1">$M$5929</f>
        <v>2.0563946198822252</v>
      </c>
      <c r="R239">
        <f ca="1">$M$5930</f>
        <v>3.3723454638624513</v>
      </c>
      <c r="S239">
        <f ca="1">$M$5931</f>
        <v>2.3832250461305637</v>
      </c>
      <c r="T239">
        <f ca="1">$M$5932</f>
        <v>1.0137271404508224</v>
      </c>
      <c r="U239">
        <f ca="1">$M$5933</f>
        <v>1.9621295962828673</v>
      </c>
      <c r="V239">
        <f ca="1">$M$5934</f>
        <v>2.3056914353868225</v>
      </c>
      <c r="W239">
        <f ca="1">$M$5935</f>
        <v>2.5855247972273507</v>
      </c>
      <c r="X239">
        <f ca="1">$M$5936</f>
        <v>1.8084848717947886</v>
      </c>
      <c r="Y239">
        <f ca="1">$M$5937</f>
        <v>2.2564440659925658</v>
      </c>
      <c r="Z239">
        <f ca="1">$M$5938</f>
        <v>1.896152460683177</v>
      </c>
      <c r="AA239">
        <f ca="1">$M$5939</f>
        <v>1.8010039448297477</v>
      </c>
      <c r="AB239">
        <f ca="1">$M$5940</f>
        <v>1.5601811447900449</v>
      </c>
      <c r="AC239">
        <f ca="1">$M$5941</f>
        <v>1.9687492464002632</v>
      </c>
      <c r="AD239">
        <f ca="1">$M$5942</f>
        <v>2.4972438587991452</v>
      </c>
      <c r="AE239">
        <f ca="1">$M$5943</f>
        <v>0.78045028436968089</v>
      </c>
      <c r="AF239">
        <f ca="1">$M$5944</f>
        <v>2.8738469138031442</v>
      </c>
      <c r="AG239">
        <f ca="1">$M$5945</f>
        <v>2.613175554023115</v>
      </c>
      <c r="AH239">
        <f ca="1">$M$5946</f>
        <v>2.3871942392260408</v>
      </c>
      <c r="AI239">
        <f ca="1">$M$5947</f>
        <v>1.6925600051774263</v>
      </c>
      <c r="AJ239">
        <f ca="1">$M$5948</f>
        <v>2.8384080037494788</v>
      </c>
      <c r="AK239">
        <f ca="1">$M$5949</f>
        <v>3.2785452423380619</v>
      </c>
      <c r="AL239">
        <f ca="1">$M$5950</f>
        <v>1.1890426402834593</v>
      </c>
      <c r="AM239">
        <f ca="1">$M$5951</f>
        <v>2.2106710380163599</v>
      </c>
    </row>
    <row r="240" spans="1:39" x14ac:dyDescent="0.25">
      <c r="A240" s="9"/>
      <c r="H240" s="9"/>
      <c r="J240">
        <v>13</v>
      </c>
      <c r="K240">
        <f ca="1">SIMULATION!$D$3*SIMULATION!$D$17/$H227/(SIMULATION!$D$17-$I227)*(((EXP(-$I227*$J240))/(1-EXP(-SIMULATION!$D$4*$I227)))-(EXP(-SIMULATION!$D$17*$J240)/(1-EXP(-SIMULATION!$D$4*SIMULATION!$D$17))))</f>
        <v>2.771463154790291</v>
      </c>
      <c r="L240">
        <v>-0.4487326144134966</v>
      </c>
      <c r="M240">
        <f t="shared" ca="1" si="3"/>
        <v>1.5278172475905665</v>
      </c>
      <c r="N240" s="6">
        <v>239</v>
      </c>
      <c r="O240">
        <f ca="1">$M$5952</f>
        <v>2.1702765325249982</v>
      </c>
      <c r="P240">
        <f ca="1">$M$5953</f>
        <v>3.00190532613408</v>
      </c>
      <c r="Q240">
        <f ca="1">$M$5954</f>
        <v>2.8870635099851905</v>
      </c>
      <c r="R240">
        <f ca="1">$M$5955</f>
        <v>3.9654477956401335</v>
      </c>
      <c r="S240">
        <f ca="1">$M$5956</f>
        <v>2.3222330264601574</v>
      </c>
      <c r="T240">
        <f ca="1">$M$5957</f>
        <v>2.9784187992972733</v>
      </c>
      <c r="U240">
        <f ca="1">$M$5958</f>
        <v>1.1518151147709919</v>
      </c>
      <c r="V240">
        <f ca="1">$M$5959</f>
        <v>3.3906321047035424</v>
      </c>
      <c r="W240">
        <f ca="1">$M$5960</f>
        <v>3.6236916790863445</v>
      </c>
      <c r="X240">
        <f ca="1">$M$5961</f>
        <v>2.1182011836702728</v>
      </c>
      <c r="Y240">
        <f ca="1">$M$5962</f>
        <v>1.9506658975257902</v>
      </c>
      <c r="Z240">
        <f ca="1">$M$5963</f>
        <v>2.0548572610281144</v>
      </c>
      <c r="AA240">
        <f ca="1">$M$5964</f>
        <v>2.4264004122239369</v>
      </c>
      <c r="AB240">
        <f ca="1">$M$5965</f>
        <v>2.7150535254144117</v>
      </c>
      <c r="AC240">
        <f ca="1">$M$5966</f>
        <v>3.1775397457945571</v>
      </c>
      <c r="AD240">
        <f ca="1">$M$5967</f>
        <v>1.1113853867556278</v>
      </c>
      <c r="AE240">
        <f ca="1">$M$5968</f>
        <v>1.3432641771830125</v>
      </c>
      <c r="AF240">
        <f ca="1">$M$5969</f>
        <v>1.8206351952291</v>
      </c>
      <c r="AG240">
        <f ca="1">$M$5970</f>
        <v>3.0851661632756322</v>
      </c>
      <c r="AH240">
        <f ca="1">$M$5971</f>
        <v>2.5086360276486745</v>
      </c>
      <c r="AI240">
        <f ca="1">$M$5972</f>
        <v>1.2767710453929448</v>
      </c>
      <c r="AJ240">
        <f ca="1">$M$5973</f>
        <v>0.92104862393683706</v>
      </c>
      <c r="AK240">
        <f ca="1">$M$5974</f>
        <v>2.4729111442100007</v>
      </c>
      <c r="AL240">
        <f ca="1">$M$5975</f>
        <v>1.5234997952243532</v>
      </c>
      <c r="AM240">
        <f ca="1">$M$5976</f>
        <v>1.0478810824233511</v>
      </c>
    </row>
    <row r="241" spans="1:39" x14ac:dyDescent="0.25">
      <c r="A241" s="9"/>
      <c r="H241" s="9"/>
      <c r="J241">
        <v>14</v>
      </c>
      <c r="K241">
        <f ca="1">SIMULATION!$D$3*SIMULATION!$D$17/$H227/(SIMULATION!$D$17-$I227)*(((EXP(-$I227*$J241))/(1-EXP(-SIMULATION!$D$4*$I227)))-(EXP(-SIMULATION!$D$17*$J241)/(1-EXP(-SIMULATION!$D$4*SIMULATION!$D$17))))</f>
        <v>2.692323845256376</v>
      </c>
      <c r="L241">
        <v>0.18416439095866347</v>
      </c>
      <c r="M241">
        <f t="shared" ca="1" si="3"/>
        <v>3.1881540264815031</v>
      </c>
      <c r="N241" s="6">
        <v>240</v>
      </c>
      <c r="O241">
        <f ca="1">$M$5977</f>
        <v>0.66551687620136069</v>
      </c>
      <c r="P241">
        <f ca="1">$M$5978</f>
        <v>2.9727638954707984</v>
      </c>
      <c r="Q241">
        <f ca="1">$M$5979</f>
        <v>3.4288042139792063</v>
      </c>
      <c r="R241">
        <f ca="1">$M$5980</f>
        <v>3.7995000512167381</v>
      </c>
      <c r="S241">
        <f ca="1">$M$5981</f>
        <v>2.9853102267592457</v>
      </c>
      <c r="T241">
        <f ca="1">$M$5982</f>
        <v>2.7091244066749436</v>
      </c>
      <c r="U241">
        <f ca="1">$M$5983</f>
        <v>3.7210929519333891</v>
      </c>
      <c r="V241">
        <f ca="1">$M$5984</f>
        <v>4.6739159353711583</v>
      </c>
      <c r="W241">
        <f ca="1">$M$5985</f>
        <v>3.367375803059705</v>
      </c>
      <c r="X241">
        <f ca="1">$M$5986</f>
        <v>1.317037826247708</v>
      </c>
      <c r="Y241">
        <f ca="1">$M$5987</f>
        <v>2.3234466138661078</v>
      </c>
      <c r="Z241">
        <f ca="1">$M$5988</f>
        <v>1.1366582191186247</v>
      </c>
      <c r="AA241">
        <f ca="1">$M$5989</f>
        <v>2.3858518791378738</v>
      </c>
      <c r="AB241">
        <f ca="1">$M$5990</f>
        <v>2.1466897670183784</v>
      </c>
      <c r="AC241">
        <f ca="1">$M$5991</f>
        <v>2.1209578641309239</v>
      </c>
      <c r="AD241">
        <f ca="1">$M$5992</f>
        <v>1.6257523376240679</v>
      </c>
      <c r="AE241">
        <f ca="1">$M$5993</f>
        <v>1.4209893173506509</v>
      </c>
      <c r="AF241">
        <f ca="1">$M$5994</f>
        <v>1.6392228024679838</v>
      </c>
      <c r="AG241">
        <f ca="1">$M$5995</f>
        <v>0.93977387686306368</v>
      </c>
      <c r="AH241">
        <f ca="1">$M$5996</f>
        <v>1.2781205891141776</v>
      </c>
      <c r="AI241">
        <f ca="1">$M$5997</f>
        <v>0.88302189273751219</v>
      </c>
      <c r="AJ241">
        <f ca="1">$M$5998</f>
        <v>0.61637669881402413</v>
      </c>
      <c r="AK241">
        <f ca="1">$M$5999</f>
        <v>0.58446491244522147</v>
      </c>
      <c r="AL241">
        <f ca="1">$M$6000</f>
        <v>0.8961075247071697</v>
      </c>
      <c r="AM241">
        <f ca="1">$M$6001</f>
        <v>1.013858209711868</v>
      </c>
    </row>
    <row r="242" spans="1:39" x14ac:dyDescent="0.25">
      <c r="A242" s="9"/>
      <c r="H242" s="9"/>
      <c r="J242">
        <v>15</v>
      </c>
      <c r="K242">
        <f ca="1">SIMULATION!$D$3*SIMULATION!$D$17/$H227/(SIMULATION!$D$17-$I227)*(((EXP(-$I227*$J242))/(1-EXP(-SIMULATION!$D$4*$I227)))-(EXP(-SIMULATION!$D$17*$J242)/(1-EXP(-SIMULATION!$D$4*SIMULATION!$D$17))))</f>
        <v>2.6147446825158669</v>
      </c>
      <c r="L242">
        <v>-9.5962112366661259E-2</v>
      </c>
      <c r="M242">
        <f t="shared" ca="1" si="3"/>
        <v>2.3638282594821494</v>
      </c>
      <c r="N242" s="6">
        <v>241</v>
      </c>
      <c r="O242">
        <f ca="1">$M$6002</f>
        <v>1.1266649010227869</v>
      </c>
      <c r="P242">
        <f ca="1">$M$6003</f>
        <v>0.97082151755899615</v>
      </c>
      <c r="Q242">
        <f ca="1">$M$6004</f>
        <v>2.7098723918419489</v>
      </c>
      <c r="R242">
        <f ca="1">$M$6005</f>
        <v>2.7462654320075979</v>
      </c>
      <c r="S242">
        <f ca="1">$M$6006</f>
        <v>2.0972396205259458</v>
      </c>
      <c r="T242">
        <f ca="1">$M$6007</f>
        <v>2.1326984762802965</v>
      </c>
      <c r="U242">
        <f ca="1">$M$6008</f>
        <v>1.9490583350151283</v>
      </c>
      <c r="V242">
        <f ca="1">$M$6009</f>
        <v>1.746259975210223</v>
      </c>
      <c r="W242">
        <f ca="1">$M$6010</f>
        <v>1.9412247705981203</v>
      </c>
      <c r="X242">
        <f ca="1">$M$6011</f>
        <v>1.8219594665615215</v>
      </c>
      <c r="Y242">
        <f ca="1">$M$6012</f>
        <v>2.1274932374495403</v>
      </c>
      <c r="Z242">
        <f ca="1">$M$6013</f>
        <v>2.7023047937416012</v>
      </c>
      <c r="AA242">
        <f ca="1">$M$6014</f>
        <v>1.6377328255986652</v>
      </c>
      <c r="AB242">
        <f ca="1">$M$6015</f>
        <v>2.2254457758250523</v>
      </c>
      <c r="AC242">
        <f ca="1">$M$6016</f>
        <v>1.9785129638982155</v>
      </c>
      <c r="AD242">
        <f ca="1">$M$6017</f>
        <v>1.8772618368757215</v>
      </c>
      <c r="AE242">
        <f ca="1">$M$6018</f>
        <v>1.7592623809913124</v>
      </c>
      <c r="AF242">
        <f ca="1">$M$6019</f>
        <v>0.86945632823728392</v>
      </c>
      <c r="AG242">
        <f ca="1">$M$6020</f>
        <v>1.9003122044951672</v>
      </c>
      <c r="AH242">
        <f ca="1">$M$6021</f>
        <v>1.537517008337226</v>
      </c>
      <c r="AI242">
        <f ca="1">$M$6022</f>
        <v>1.1309005386780007</v>
      </c>
      <c r="AJ242">
        <f ca="1">$M$6023</f>
        <v>1.278427946895504</v>
      </c>
      <c r="AK242">
        <f ca="1">$M$6024</f>
        <v>1.3149492088647718</v>
      </c>
      <c r="AL242">
        <f ca="1">$M$6025</f>
        <v>2.1666044561502416</v>
      </c>
      <c r="AM242">
        <f ca="1">$M$6026</f>
        <v>1.4142393628201484</v>
      </c>
    </row>
    <row r="243" spans="1:39" x14ac:dyDescent="0.25">
      <c r="A243" s="9"/>
      <c r="H243" s="9"/>
      <c r="J243">
        <v>16</v>
      </c>
      <c r="K243">
        <f ca="1">SIMULATION!$D$3*SIMULATION!$D$17/$H227/(SIMULATION!$D$17-$I227)*(((EXP(-$I227*$J243))/(1-EXP(-SIMULATION!$D$4*$I227)))-(EXP(-SIMULATION!$D$17*$J243)/(1-EXP(-SIMULATION!$D$4*SIMULATION!$D$17))))</f>
        <v>2.5389529387315641</v>
      </c>
      <c r="L243">
        <v>-0.37003533993695331</v>
      </c>
      <c r="M243">
        <f t="shared" ca="1" si="3"/>
        <v>1.5994506249641032</v>
      </c>
      <c r="N243" s="6">
        <v>242</v>
      </c>
      <c r="O243">
        <f ca="1">$M$6027</f>
        <v>1.2751810818927169</v>
      </c>
      <c r="P243">
        <f ca="1">$M$6028</f>
        <v>2.0942916916786203</v>
      </c>
      <c r="Q243">
        <f ca="1">$M$6029</f>
        <v>2.4206970434036066</v>
      </c>
      <c r="R243">
        <f ca="1">$M$6030</f>
        <v>2.7473440216642331</v>
      </c>
      <c r="S243">
        <f ca="1">$M$6031</f>
        <v>4.1153134012200692</v>
      </c>
      <c r="T243">
        <f ca="1">$M$6032</f>
        <v>3.1657690467979904</v>
      </c>
      <c r="U243">
        <f ca="1">$M$6033</f>
        <v>2.4805406667285776</v>
      </c>
      <c r="V243">
        <f ca="1">$M$6034</f>
        <v>2.7087033355082974</v>
      </c>
      <c r="W243">
        <f ca="1">$M$6035</f>
        <v>2.3812878780740863</v>
      </c>
      <c r="X243">
        <f ca="1">$M$6036</f>
        <v>1.1338604129499177</v>
      </c>
      <c r="Y243">
        <f ca="1">$M$6037</f>
        <v>2.4211947095853352</v>
      </c>
      <c r="Z243">
        <f ca="1">$M$6038</f>
        <v>2.9902148188969284</v>
      </c>
      <c r="AA243">
        <f ca="1">$M$6039</f>
        <v>2.0264245610458458</v>
      </c>
      <c r="AB243">
        <f ca="1">$M$6040</f>
        <v>2.1312755444654488</v>
      </c>
      <c r="AC243">
        <f ca="1">$M$6041</f>
        <v>2.7480270932566557</v>
      </c>
      <c r="AD243">
        <f ca="1">$M$6042</f>
        <v>1.8383683092407967</v>
      </c>
      <c r="AE243">
        <f ca="1">$M$6043</f>
        <v>1.1378160462753848</v>
      </c>
      <c r="AF243">
        <f ca="1">$M$6044</f>
        <v>1.5415982797367525</v>
      </c>
      <c r="AG243">
        <f ca="1">$M$6045</f>
        <v>0.64977737724970186</v>
      </c>
      <c r="AH243">
        <f ca="1">$M$6046</f>
        <v>1.2688157673427116</v>
      </c>
      <c r="AI243">
        <f ca="1">$M$6047</f>
        <v>1.2963846092043174</v>
      </c>
      <c r="AJ243">
        <f ca="1">$M$6048</f>
        <v>0.93343893848157522</v>
      </c>
      <c r="AK243">
        <f ca="1">$M$6049</f>
        <v>1.205681284464343</v>
      </c>
      <c r="AL243">
        <f ca="1">$M$6050</f>
        <v>1.4455851363659804</v>
      </c>
      <c r="AM243">
        <f ca="1">$M$6051</f>
        <v>1.6307803050252405</v>
      </c>
    </row>
    <row r="244" spans="1:39" x14ac:dyDescent="0.25">
      <c r="A244" s="9"/>
      <c r="H244" s="9"/>
      <c r="J244">
        <v>17</v>
      </c>
      <c r="K244">
        <f ca="1">SIMULATION!$D$3*SIMULATION!$D$17/$H227/(SIMULATION!$D$17-$I227)*(((EXP(-$I227*$J244))/(1-EXP(-SIMULATION!$D$4*$I227)))-(EXP(-SIMULATION!$D$17*$J244)/(1-EXP(-SIMULATION!$D$4*SIMULATION!$D$17))))</f>
        <v>2.4650711629050375</v>
      </c>
      <c r="L244">
        <v>-0.31022333771483912</v>
      </c>
      <c r="M244">
        <f t="shared" ca="1" si="3"/>
        <v>1.7003485590440368</v>
      </c>
      <c r="N244" s="6">
        <v>243</v>
      </c>
      <c r="O244">
        <f ca="1">$M$6052</f>
        <v>0.68224676104813919</v>
      </c>
      <c r="P244">
        <f ca="1">$M$6053</f>
        <v>3.4996673257196362</v>
      </c>
      <c r="Q244">
        <f ca="1">$M$6054</f>
        <v>6.3125681853830082</v>
      </c>
      <c r="R244">
        <f ca="1">$M$6055</f>
        <v>4.2892999410577284</v>
      </c>
      <c r="S244">
        <f ca="1">$M$6056</f>
        <v>4.1373094958414001</v>
      </c>
      <c r="T244">
        <f ca="1">$M$6057</f>
        <v>6.385516578439022</v>
      </c>
      <c r="U244">
        <f ca="1">$M$6058</f>
        <v>5.2397787284545299</v>
      </c>
      <c r="V244">
        <f ca="1">$M$6059</f>
        <v>5.6545354588893417</v>
      </c>
      <c r="W244">
        <f ca="1">$M$6060</f>
        <v>4.720299697207329</v>
      </c>
      <c r="X244">
        <f ca="1">$M$6061</f>
        <v>6.2163311028595416</v>
      </c>
      <c r="Y244">
        <f ca="1">$M$6062</f>
        <v>4.115969794886416</v>
      </c>
      <c r="Z244">
        <f ca="1">$M$6063</f>
        <v>1.1810675003130802</v>
      </c>
      <c r="AA244">
        <f ca="1">$M$6064</f>
        <v>4.1956550614101671</v>
      </c>
      <c r="AB244">
        <f ca="1">$M$6065</f>
        <v>3.1831807402483174</v>
      </c>
      <c r="AC244">
        <f ca="1">$M$6066</f>
        <v>2.2790558790531175</v>
      </c>
      <c r="AD244">
        <f ca="1">$M$6067</f>
        <v>1.2494350635848457</v>
      </c>
      <c r="AE244">
        <f ca="1">$M$6068</f>
        <v>1.6071711903230375</v>
      </c>
      <c r="AF244">
        <f ca="1">$M$6069</f>
        <v>1.9138326195230484</v>
      </c>
      <c r="AG244">
        <f ca="1">$M$6070</f>
        <v>1.5719185396849038</v>
      </c>
      <c r="AH244">
        <f ca="1">$M$6071</f>
        <v>2.1954892198655069</v>
      </c>
      <c r="AI244">
        <f ca="1">$M$6072</f>
        <v>1.1381961777129326</v>
      </c>
      <c r="AJ244">
        <f ca="1">$M$6073</f>
        <v>0.74348358363289024</v>
      </c>
      <c r="AK244">
        <f ca="1">$M$6074</f>
        <v>1.5382223493931932</v>
      </c>
      <c r="AL244">
        <f ca="1">$M$6075</f>
        <v>1.1902445650399986</v>
      </c>
      <c r="AM244">
        <f ca="1">$M$6076</f>
        <v>1.3542384091346094</v>
      </c>
    </row>
    <row r="245" spans="1:39" x14ac:dyDescent="0.25">
      <c r="A245" s="9"/>
      <c r="H245" s="9"/>
      <c r="J245">
        <v>18</v>
      </c>
      <c r="K245">
        <f ca="1">SIMULATION!$D$3*SIMULATION!$D$17/$H227/(SIMULATION!$D$17-$I227)*(((EXP(-$I227*$J245))/(1-EXP(-SIMULATION!$D$4*$I227)))-(EXP(-SIMULATION!$D$17*$J245)/(1-EXP(-SIMULATION!$D$4*SIMULATION!$D$17))))</f>
        <v>2.3931554719354615</v>
      </c>
      <c r="L245">
        <v>2.9310215443005973E-2</v>
      </c>
      <c r="M245">
        <f t="shared" ca="1" si="3"/>
        <v>2.4632993744064988</v>
      </c>
      <c r="N245" s="6">
        <v>244</v>
      </c>
      <c r="O245">
        <f ca="1">$M$6077</f>
        <v>1.5470018229239557</v>
      </c>
      <c r="P245">
        <f ca="1">$M$6078</f>
        <v>1.8613949777549572</v>
      </c>
      <c r="Q245">
        <f ca="1">$M$6079</f>
        <v>3.7723564182657192</v>
      </c>
      <c r="R245">
        <f ca="1">$M$6080</f>
        <v>3.4178682071024169</v>
      </c>
      <c r="S245">
        <f ca="1">$M$6081</f>
        <v>3.7369685058753368</v>
      </c>
      <c r="T245">
        <f ca="1">$M$6082</f>
        <v>2.2419861343801721</v>
      </c>
      <c r="U245">
        <f ca="1">$M$6083</f>
        <v>3.9997329412814211</v>
      </c>
      <c r="V245">
        <f ca="1">$M$6084</f>
        <v>2.0357026036461807</v>
      </c>
      <c r="W245">
        <f ca="1">$M$6085</f>
        <v>3.3336306016340105</v>
      </c>
      <c r="X245">
        <f ca="1">$M$6086</f>
        <v>2.8602646971888559</v>
      </c>
      <c r="Y245">
        <f ca="1">$M$6087</f>
        <v>2.8976257225192739</v>
      </c>
      <c r="Z245">
        <f ca="1">$M$6088</f>
        <v>3.2518346464111425</v>
      </c>
      <c r="AA245">
        <f ca="1">$M$6089</f>
        <v>1.7312540575362401</v>
      </c>
      <c r="AB245">
        <f ca="1">$M$6090</f>
        <v>2.8234234554272564</v>
      </c>
      <c r="AC245">
        <f ca="1">$M$6091</f>
        <v>1.2590094596041255</v>
      </c>
      <c r="AD245">
        <f ca="1">$M$6092</f>
        <v>2.9603765620484883</v>
      </c>
      <c r="AE245">
        <f ca="1">$M$6093</f>
        <v>1.8231651024557629</v>
      </c>
      <c r="AF245">
        <f ca="1">$M$6094</f>
        <v>2.77209553574958</v>
      </c>
      <c r="AG245">
        <f ca="1">$M$6095</f>
        <v>1.8341267787793993</v>
      </c>
      <c r="AH245">
        <f ca="1">$M$6096</f>
        <v>0.9995718671182996</v>
      </c>
      <c r="AI245">
        <f ca="1">$M$6097</f>
        <v>1.1425361342150842</v>
      </c>
      <c r="AJ245">
        <f ca="1">$M$6098</f>
        <v>2.3247108774985974</v>
      </c>
      <c r="AK245">
        <f ca="1">$M$6099</f>
        <v>1.5176639656400956</v>
      </c>
      <c r="AL245">
        <f ca="1">$M$6100</f>
        <v>1.0934793087027075</v>
      </c>
      <c r="AM245">
        <f ca="1">$M$6101</f>
        <v>1.5998618522754728</v>
      </c>
    </row>
    <row r="246" spans="1:39" x14ac:dyDescent="0.25">
      <c r="A246" s="9"/>
      <c r="H246" s="9"/>
      <c r="J246">
        <v>19</v>
      </c>
      <c r="K246">
        <f ca="1">SIMULATION!$D$3*SIMULATION!$D$17/$H227/(SIMULATION!$D$17-$I227)*(((EXP(-$I227*$J246))/(1-EXP(-SIMULATION!$D$4*$I227)))-(EXP(-SIMULATION!$D$17*$J246)/(1-EXP(-SIMULATION!$D$4*SIMULATION!$D$17))))</f>
        <v>2.3232200686097322</v>
      </c>
      <c r="L246">
        <v>-0.29489831794004034</v>
      </c>
      <c r="M246">
        <f t="shared" ca="1" si="3"/>
        <v>1.638106378172177</v>
      </c>
      <c r="N246" s="6">
        <v>245</v>
      </c>
      <c r="O246">
        <f ca="1">$M$6102</f>
        <v>2.6100591663433947</v>
      </c>
      <c r="P246">
        <f ca="1">$M$6103</f>
        <v>0.86416168265334281</v>
      </c>
      <c r="Q246">
        <f ca="1">$M$6104</f>
        <v>2.4691935011882524</v>
      </c>
      <c r="R246">
        <f ca="1">$M$6105</f>
        <v>1.8634818472906702</v>
      </c>
      <c r="S246">
        <f ca="1">$M$6106</f>
        <v>3.5516198044740603</v>
      </c>
      <c r="T246">
        <f ca="1">$M$6107</f>
        <v>2.168009410979963</v>
      </c>
      <c r="U246">
        <f ca="1">$M$6108</f>
        <v>3.2805693713463944</v>
      </c>
      <c r="V246">
        <f ca="1">$M$6109</f>
        <v>3.1494028585600513</v>
      </c>
      <c r="W246">
        <f ca="1">$M$6110</f>
        <v>3.4463116512875347</v>
      </c>
      <c r="X246">
        <f ca="1">$M$6111</f>
        <v>2.3983450414030538</v>
      </c>
      <c r="Y246">
        <f ca="1">$M$6112</f>
        <v>2.0353250515350938</v>
      </c>
      <c r="Z246">
        <f ca="1">$M$6113</f>
        <v>3.3456825274899415</v>
      </c>
      <c r="AA246">
        <f ca="1">$M$6114</f>
        <v>3.7688641578220636</v>
      </c>
      <c r="AB246">
        <f ca="1">$M$6115</f>
        <v>2.3237710996073435</v>
      </c>
      <c r="AC246">
        <f ca="1">$M$6116</f>
        <v>4.1134939613857124</v>
      </c>
      <c r="AD246">
        <f ca="1">$M$6117</f>
        <v>3.2163715800203452</v>
      </c>
      <c r="AE246">
        <f ca="1">$M$6118</f>
        <v>3.2025616051444477</v>
      </c>
      <c r="AF246">
        <f ca="1">$M$6119</f>
        <v>2.4848986475126154</v>
      </c>
      <c r="AG246">
        <f ca="1">$M$6120</f>
        <v>2.111758065152185</v>
      </c>
      <c r="AH246">
        <f ca="1">$M$6121</f>
        <v>2.4784452434494844</v>
      </c>
      <c r="AI246">
        <f ca="1">$M$6122</f>
        <v>2.3732135761625779</v>
      </c>
      <c r="AJ246">
        <f ca="1">$M$6123</f>
        <v>1.9916610972374393</v>
      </c>
      <c r="AK246">
        <f ca="1">$M$6124</f>
        <v>1.7085804752474842</v>
      </c>
      <c r="AL246">
        <f ca="1">$M$6125</f>
        <v>2.2597606689661367</v>
      </c>
      <c r="AM246">
        <f ca="1">$M$6126</f>
        <v>1.7820047180075329</v>
      </c>
    </row>
    <row r="247" spans="1:39" x14ac:dyDescent="0.25">
      <c r="A247" s="9"/>
      <c r="H247" s="9"/>
      <c r="J247">
        <v>20</v>
      </c>
      <c r="K247">
        <f ca="1">SIMULATION!$D$3*SIMULATION!$D$17/$H227/(SIMULATION!$D$17-$I227)*(((EXP(-$I227*$J247))/(1-EXP(-SIMULATION!$D$4*$I227)))-(EXP(-SIMULATION!$D$17*$J247)/(1-EXP(-SIMULATION!$D$4*SIMULATION!$D$17))))</f>
        <v>2.2552529340577427</v>
      </c>
      <c r="L247">
        <v>1.3964425646409344E-2</v>
      </c>
      <c r="M247">
        <f t="shared" ca="1" si="3"/>
        <v>2.2867462459692387</v>
      </c>
      <c r="N247" s="6">
        <v>246</v>
      </c>
      <c r="O247">
        <f ca="1">$M$6127</f>
        <v>2.4198855400487518</v>
      </c>
      <c r="P247">
        <f ca="1">$M$6128</f>
        <v>2.4648073318185433</v>
      </c>
      <c r="Q247">
        <f ca="1">$M$6129</f>
        <v>2.1460770170645662</v>
      </c>
      <c r="R247">
        <f ca="1">$M$6130</f>
        <v>3.4007965257782082</v>
      </c>
      <c r="S247">
        <f ca="1">$M$6131</f>
        <v>2.9925141842617333</v>
      </c>
      <c r="T247">
        <f ca="1">$M$6132</f>
        <v>2.9861922787981761</v>
      </c>
      <c r="U247">
        <f ca="1">$M$6133</f>
        <v>4.0690679488008703</v>
      </c>
      <c r="V247">
        <f ca="1">$M$6134</f>
        <v>1.840916793087747</v>
      </c>
      <c r="W247">
        <f ca="1">$M$6135</f>
        <v>4.3011157844411763</v>
      </c>
      <c r="X247">
        <f ca="1">$M$6136</f>
        <v>2.1042965032125269</v>
      </c>
      <c r="Y247">
        <f ca="1">$M$6137</f>
        <v>3.1680405858063376</v>
      </c>
      <c r="Z247">
        <f ca="1">$M$6138</f>
        <v>3.2721412649378907</v>
      </c>
      <c r="AA247">
        <f ca="1">$M$6139</f>
        <v>1.4020363211635287</v>
      </c>
      <c r="AB247">
        <f ca="1">$M$6140</f>
        <v>2.6449093331235698</v>
      </c>
      <c r="AC247">
        <f ca="1">$M$6141</f>
        <v>2.4438280275575006</v>
      </c>
      <c r="AD247">
        <f ca="1">$M$6142</f>
        <v>1.7261974253698309</v>
      </c>
      <c r="AE247">
        <f ca="1">$M$6143</f>
        <v>1.972513759305645</v>
      </c>
      <c r="AF247">
        <f ca="1">$M$6144</f>
        <v>1.4962293820962991</v>
      </c>
      <c r="AG247">
        <f ca="1">$M$6145</f>
        <v>2.5292026808516557</v>
      </c>
      <c r="AH247">
        <f ca="1">$M$6146</f>
        <v>2.937814498170694</v>
      </c>
      <c r="AI247">
        <f ca="1">$M$6147</f>
        <v>2.5602322075320108</v>
      </c>
      <c r="AJ247">
        <f ca="1">$M$6148</f>
        <v>2.6034225614581294</v>
      </c>
      <c r="AK247">
        <f ca="1">$M$6149</f>
        <v>2.1199277783195192</v>
      </c>
      <c r="AL247">
        <f ca="1">$M$6150</f>
        <v>1.5149333955008593</v>
      </c>
      <c r="AM247">
        <f ca="1">$M$6151</f>
        <v>2.7160310954073692</v>
      </c>
    </row>
    <row r="248" spans="1:39" x14ac:dyDescent="0.25">
      <c r="A248" s="9"/>
      <c r="H248" s="9"/>
      <c r="J248">
        <v>21</v>
      </c>
      <c r="K248">
        <f ca="1">SIMULATION!$D$3*SIMULATION!$D$17/$H227/(SIMULATION!$D$17-$I227)*(((EXP(-$I227*$J248))/(1-EXP(-SIMULATION!$D$4*$I227)))-(EXP(-SIMULATION!$D$17*$J248)/(1-EXP(-SIMULATION!$D$4*SIMULATION!$D$17))))</f>
        <v>2.1892258651556249</v>
      </c>
      <c r="L248">
        <v>0.22303253463792072</v>
      </c>
      <c r="M248">
        <f t="shared" ca="1" si="3"/>
        <v>2.6774944587561786</v>
      </c>
      <c r="N248" s="6">
        <v>247</v>
      </c>
      <c r="O248">
        <f ca="1">$M$6152</f>
        <v>1.5462125798240773</v>
      </c>
      <c r="P248">
        <f ca="1">$M$6153</f>
        <v>3.814473545143807</v>
      </c>
      <c r="Q248">
        <f ca="1">$M$6154</f>
        <v>3.5311363751547176</v>
      </c>
      <c r="R248">
        <f ca="1">$M$6155</f>
        <v>3.5839223773371955</v>
      </c>
      <c r="S248">
        <f ca="1">$M$6156</f>
        <v>3.0795299847232913</v>
      </c>
      <c r="T248">
        <f ca="1">$M$6157</f>
        <v>2.0477439339986661</v>
      </c>
      <c r="U248">
        <f ca="1">$M$6158</f>
        <v>4.5328009626585022</v>
      </c>
      <c r="V248">
        <f ca="1">$M$6159</f>
        <v>3.5991276230536644</v>
      </c>
      <c r="W248">
        <f ca="1">$M$6160</f>
        <v>1.6527911150068177</v>
      </c>
      <c r="X248">
        <f ca="1">$M$6161</f>
        <v>3.0150839349815244</v>
      </c>
      <c r="Y248">
        <f ca="1">$M$6162</f>
        <v>1.287596742449771</v>
      </c>
      <c r="Z248">
        <f ca="1">$M$6163</f>
        <v>3.8875887337295523</v>
      </c>
      <c r="AA248">
        <f ca="1">$M$6164</f>
        <v>3.3915375874930356</v>
      </c>
      <c r="AB248">
        <f ca="1">$M$6165</f>
        <v>2.3027092829659228</v>
      </c>
      <c r="AC248">
        <f ca="1">$M$6166</f>
        <v>4.0240046788723092</v>
      </c>
      <c r="AD248">
        <f ca="1">$M$6167</f>
        <v>1.0893363310490352</v>
      </c>
      <c r="AE248">
        <f ca="1">$M$6168</f>
        <v>2.7036298614338228</v>
      </c>
      <c r="AF248">
        <f ca="1">$M$6169</f>
        <v>1.2613102090142454</v>
      </c>
      <c r="AG248">
        <f ca="1">$M$6170</f>
        <v>2.9885193271368093</v>
      </c>
      <c r="AH248">
        <f ca="1">$M$6171</f>
        <v>1.4094159154254744</v>
      </c>
      <c r="AI248">
        <f ca="1">$M$6172</f>
        <v>2.4129760525863264</v>
      </c>
      <c r="AJ248">
        <f ca="1">$M$6173</f>
        <v>2.17649404386201</v>
      </c>
      <c r="AK248">
        <f ca="1">$M$6174</f>
        <v>2.7671274223277873</v>
      </c>
      <c r="AL248">
        <f ca="1">$M$6175</f>
        <v>2.11807841810788</v>
      </c>
      <c r="AM248">
        <f ca="1">$M$6176</f>
        <v>1.6994419917205368</v>
      </c>
    </row>
    <row r="249" spans="1:39" x14ac:dyDescent="0.25">
      <c r="A249" s="9"/>
      <c r="H249" s="9"/>
      <c r="J249">
        <v>22</v>
      </c>
      <c r="K249">
        <f ca="1">SIMULATION!$D$3*SIMULATION!$D$17/$H227/(SIMULATION!$D$17-$I227)*(((EXP(-$I227*$J249))/(1-EXP(-SIMULATION!$D$4*$I227)))-(EXP(-SIMULATION!$D$17*$J249)/(1-EXP(-SIMULATION!$D$4*SIMULATION!$D$17))))</f>
        <v>2.1251008885826885</v>
      </c>
      <c r="L249">
        <v>0.46138794785826837</v>
      </c>
      <c r="M249">
        <f t="shared" ca="1" si="3"/>
        <v>3.1055968265576377</v>
      </c>
      <c r="N249" s="6">
        <v>248</v>
      </c>
      <c r="O249">
        <f ca="1">$M$6177</f>
        <v>0.83936175659662948</v>
      </c>
      <c r="P249">
        <f ca="1">$M$6178</f>
        <v>2.8853641655916955</v>
      </c>
      <c r="Q249">
        <f ca="1">$M$6179</f>
        <v>4.122381480828107</v>
      </c>
      <c r="R249">
        <f ca="1">$M$6180</f>
        <v>3.1194631314397907</v>
      </c>
      <c r="S249">
        <f ca="1">$M$6181</f>
        <v>4.6283193913892191</v>
      </c>
      <c r="T249">
        <f ca="1">$M$6182</f>
        <v>4.4589694536682201</v>
      </c>
      <c r="U249">
        <f ca="1">$M$6183</f>
        <v>2.1219100841056502</v>
      </c>
      <c r="V249">
        <f ca="1">$M$6184</f>
        <v>2.8602150943712448</v>
      </c>
      <c r="W249">
        <f ca="1">$M$6185</f>
        <v>2.9027400514275206</v>
      </c>
      <c r="X249">
        <f ca="1">$M$6186</f>
        <v>2.5553412252327985</v>
      </c>
      <c r="Y249">
        <f ca="1">$M$6187</f>
        <v>2.757663719247287</v>
      </c>
      <c r="Z249">
        <f ca="1">$M$6188</f>
        <v>3.5873698701834824</v>
      </c>
      <c r="AA249">
        <f ca="1">$M$6189</f>
        <v>2.7352361925698756</v>
      </c>
      <c r="AB249">
        <f ca="1">$M$6190</f>
        <v>2.4002750663413859</v>
      </c>
      <c r="AC249">
        <f ca="1">$M$6191</f>
        <v>3.5545976644728259</v>
      </c>
      <c r="AD249">
        <f ca="1">$M$6192</f>
        <v>1.7972999317234859</v>
      </c>
      <c r="AE249">
        <f ca="1">$M$6193</f>
        <v>2.1602488815378695</v>
      </c>
      <c r="AF249">
        <f ca="1">$M$6194</f>
        <v>1.9730774467616543</v>
      </c>
      <c r="AG249">
        <f ca="1">$M$6195</f>
        <v>2.0259689947750146</v>
      </c>
      <c r="AH249">
        <f ca="1">$M$6196</f>
        <v>2.2948111872198806</v>
      </c>
      <c r="AI249">
        <f ca="1">$M$6197</f>
        <v>2.4983372736709617</v>
      </c>
      <c r="AJ249">
        <f ca="1">$M$6198</f>
        <v>1.7610644938806417</v>
      </c>
      <c r="AK249">
        <f ca="1">$M$6199</f>
        <v>1.7989975526080797</v>
      </c>
      <c r="AL249">
        <f ca="1">$M$6200</f>
        <v>2.6785567258241452</v>
      </c>
      <c r="AM249">
        <f ca="1">$M$6201</f>
        <v>2.5339350986702027</v>
      </c>
    </row>
    <row r="250" spans="1:39" x14ac:dyDescent="0.25">
      <c r="A250" s="9"/>
      <c r="H250" s="9"/>
      <c r="J250">
        <v>23</v>
      </c>
      <c r="K250">
        <f ca="1">SIMULATION!$D$3*SIMULATION!$D$17/$H227/(SIMULATION!$D$17-$I227)*(((EXP(-$I227*$J250))/(1-EXP(-SIMULATION!$D$4*$I227)))-(EXP(-SIMULATION!$D$17*$J250)/(1-EXP(-SIMULATION!$D$4*SIMULATION!$D$17))))</f>
        <v>2.0628343534823776</v>
      </c>
      <c r="L250">
        <v>0.57744915733304369</v>
      </c>
      <c r="M250">
        <f t="shared" ca="1" si="3"/>
        <v>3.2540163126184303</v>
      </c>
      <c r="N250" s="6">
        <v>249</v>
      </c>
      <c r="O250">
        <f ca="1">$M$6202</f>
        <v>2.5145368013290752</v>
      </c>
      <c r="P250">
        <f ca="1">$M$6203</f>
        <v>1.6724363159475462</v>
      </c>
      <c r="Q250">
        <f ca="1">$M$6204</f>
        <v>1.5001791259781487</v>
      </c>
      <c r="R250">
        <f ca="1">$M$6205</f>
        <v>2.2503964978933952</v>
      </c>
      <c r="S250">
        <f ca="1">$M$6206</f>
        <v>1.8508005360359654</v>
      </c>
      <c r="T250">
        <f ca="1">$M$6207</f>
        <v>3.5332424887743765</v>
      </c>
      <c r="U250">
        <f ca="1">$M$6208</f>
        <v>1.9715536895651307</v>
      </c>
      <c r="V250">
        <f ca="1">$M$6209</f>
        <v>1.7926436339382672</v>
      </c>
      <c r="W250">
        <f ca="1">$M$6210</f>
        <v>2.678091515356019</v>
      </c>
      <c r="X250">
        <f ca="1">$M$6211</f>
        <v>2.4612888078773629</v>
      </c>
      <c r="Y250">
        <f ca="1">$M$6212</f>
        <v>2.4529040444040788</v>
      </c>
      <c r="Z250">
        <f ca="1">$M$6213</f>
        <v>3.0958995536583385</v>
      </c>
      <c r="AA250">
        <f ca="1">$M$6214</f>
        <v>2.1264443622152953</v>
      </c>
      <c r="AB250">
        <f ca="1">$M$6215</f>
        <v>1.5703083265797744</v>
      </c>
      <c r="AC250">
        <f ca="1">$M$6216</f>
        <v>1.2296638388185668</v>
      </c>
      <c r="AD250">
        <f ca="1">$M$6217</f>
        <v>2.7529940209706409</v>
      </c>
      <c r="AE250">
        <f ca="1">$M$6218</f>
        <v>3.1361286369512547</v>
      </c>
      <c r="AF250">
        <f ca="1">$M$6219</f>
        <v>2.6703257634914856</v>
      </c>
      <c r="AG250">
        <f ca="1">$M$6220</f>
        <v>2.1754097677798159</v>
      </c>
      <c r="AH250">
        <f ca="1">$M$6221</f>
        <v>1.685480183012678</v>
      </c>
      <c r="AI250">
        <f ca="1">$M$6222</f>
        <v>2.9723529262849642</v>
      </c>
      <c r="AJ250">
        <f ca="1">$M$6223</f>
        <v>2.7636333528564476</v>
      </c>
      <c r="AK250">
        <f ca="1">$M$6224</f>
        <v>1.0981743976109588</v>
      </c>
      <c r="AL250">
        <f ca="1">$M$6225</f>
        <v>2.5575229047752992</v>
      </c>
      <c r="AM250">
        <f ca="1">$M$6226</f>
        <v>1.6131169793999833</v>
      </c>
    </row>
    <row r="251" spans="1:39" x14ac:dyDescent="0.25">
      <c r="A251" s="9"/>
      <c r="H251" s="9"/>
      <c r="J251">
        <v>24</v>
      </c>
      <c r="K251">
        <f ca="1">SIMULATION!$D$3*SIMULATION!$D$17/$H227/(SIMULATION!$D$17-$I227)*(((EXP(-$I227*$J251))/(1-EXP(-SIMULATION!$D$4*$I227)))-(EXP(-SIMULATION!$D$17*$J251)/(1-EXP(-SIMULATION!$D$4*SIMULATION!$D$17))))</f>
        <v>2.0023795370329824</v>
      </c>
      <c r="L251">
        <v>-0.49374434845185661</v>
      </c>
      <c r="M251">
        <f t="shared" ca="1" si="3"/>
        <v>1.0137159571673022</v>
      </c>
      <c r="N251" s="6">
        <v>250</v>
      </c>
      <c r="O251">
        <f ca="1">$M$6227</f>
        <v>0.6343634392853793</v>
      </c>
      <c r="P251">
        <f ca="1">$M$6228</f>
        <v>1.1731221130488108</v>
      </c>
      <c r="Q251">
        <f ca="1">$M$6229</f>
        <v>3.4047340138697351</v>
      </c>
      <c r="R251">
        <f ca="1">$M$6230</f>
        <v>3.125820867301476</v>
      </c>
      <c r="S251">
        <f ca="1">$M$6231</f>
        <v>4.1201464342473582</v>
      </c>
      <c r="T251">
        <f ca="1">$M$6232</f>
        <v>3.1949767496301171</v>
      </c>
      <c r="U251">
        <f ca="1">$M$6233</f>
        <v>4.7933889687161804</v>
      </c>
      <c r="V251">
        <f ca="1">$M$6234</f>
        <v>3.8780751044900792</v>
      </c>
      <c r="W251">
        <f ca="1">$M$6235</f>
        <v>5.4999549970265065</v>
      </c>
      <c r="X251">
        <f ca="1">$M$6236</f>
        <v>2.6128250913228981</v>
      </c>
      <c r="Y251">
        <f ca="1">$M$6237</f>
        <v>3.1775733790810623</v>
      </c>
      <c r="Z251">
        <f ca="1">$M$6238</f>
        <v>3.0126175894557115</v>
      </c>
      <c r="AA251">
        <f ca="1">$M$6239</f>
        <v>2.1684242465172314</v>
      </c>
      <c r="AB251">
        <f ca="1">$M$6240</f>
        <v>2.6939055443466886</v>
      </c>
      <c r="AC251">
        <f ca="1">$M$6241</f>
        <v>1.7157587316261667</v>
      </c>
      <c r="AD251">
        <f ca="1">$M$6242</f>
        <v>1.9171707301730931</v>
      </c>
      <c r="AE251">
        <f ca="1">$M$6243</f>
        <v>2.2786798827032348</v>
      </c>
      <c r="AF251">
        <f ca="1">$M$6244</f>
        <v>0.98648005787492077</v>
      </c>
      <c r="AG251">
        <f ca="1">$M$6245</f>
        <v>2.2566422891960891</v>
      </c>
      <c r="AH251">
        <f ca="1">$M$6246</f>
        <v>1.0823480243170898</v>
      </c>
      <c r="AI251">
        <f ca="1">$M$6247</f>
        <v>2.0438175545581379</v>
      </c>
      <c r="AJ251">
        <f ca="1">$M$6248</f>
        <v>1.1719897288933963</v>
      </c>
      <c r="AK251">
        <f ca="1">$M$6249</f>
        <v>1.040928391339895</v>
      </c>
      <c r="AL251">
        <f ca="1">$M$6250</f>
        <v>1.4352104046627847</v>
      </c>
      <c r="AM251">
        <f ca="1">$M$6251</f>
        <v>0.74179688613039851</v>
      </c>
    </row>
    <row r="252" spans="1:39" x14ac:dyDescent="0.25">
      <c r="A252" s="9">
        <v>11</v>
      </c>
      <c r="B252" s="2">
        <f ca="1">NORMINV(RAND(),SIMULATION!D7,SIMULATION!D8)</f>
        <v>55.657152216949584</v>
      </c>
      <c r="C252" s="2">
        <v>2</v>
      </c>
      <c r="D252" s="2">
        <f ca="1">SIMULATION!$D$11*(1+(SIMULATION!$D$12*LN(1+$C252)))*(1+(SIMULATION!$D$13*(($B252/63.5)-1)))</f>
        <v>9.6556377811278544</v>
      </c>
      <c r="E252" s="2">
        <v>0.14162443138690178</v>
      </c>
      <c r="F252" s="2">
        <f ca="1">D252*(1+E252)</f>
        <v>11.023111991557972</v>
      </c>
      <c r="G252" s="2">
        <v>1.0654085084438385</v>
      </c>
      <c r="H252" s="9">
        <f>SIMULATION!$D$15*EXP($G$252)</f>
        <v>640.63926386642311</v>
      </c>
      <c r="I252" s="2">
        <f ca="1">$F252/$H252</f>
        <v>1.7206425851938344E-2</v>
      </c>
      <c r="J252">
        <v>0</v>
      </c>
      <c r="K252">
        <f ca="1">SIMULATION!$D$3*SIMULATION!$D$17/$H252/(SIMULATION!$D$17-$I252)*(((EXP(-$I252*$J252))/(1-EXP(-SIMULATION!$D$4*$I252)))-(EXP(-SIMULATION!$D$17*$J252)/(1-EXP(-SIMULATION!$D$4*SIMULATION!$D$17))))</f>
        <v>1.7466846920278767</v>
      </c>
      <c r="L252">
        <v>-8.0176577777433797E-2</v>
      </c>
      <c r="M252">
        <f t="shared" ca="1" si="3"/>
        <v>1.6066414909648505</v>
      </c>
      <c r="N252" s="6">
        <v>251</v>
      </c>
      <c r="O252">
        <f ca="1">$M$6252</f>
        <v>0.96685679670652303</v>
      </c>
      <c r="P252">
        <f ca="1">$M$6253</f>
        <v>2.1617283883860074</v>
      </c>
      <c r="Q252">
        <f ca="1">$M$6254</f>
        <v>1.351256896112689</v>
      </c>
      <c r="R252">
        <f ca="1">$M$6255</f>
        <v>2.0997389402513651</v>
      </c>
      <c r="S252">
        <f ca="1">$M$6256</f>
        <v>2.4723436261573828</v>
      </c>
      <c r="T252">
        <f ca="1">$M$6257</f>
        <v>2.8174650027748473</v>
      </c>
      <c r="U252">
        <f ca="1">$M$6258</f>
        <v>2.70171211929582</v>
      </c>
      <c r="V252">
        <f ca="1">$M$6259</f>
        <v>1.9477381055505945</v>
      </c>
      <c r="W252">
        <f ca="1">$M$6260</f>
        <v>1.7948099513228681</v>
      </c>
      <c r="X252">
        <f ca="1">$M$6261</f>
        <v>2.5377169532103157</v>
      </c>
      <c r="Y252">
        <f ca="1">$M$6262</f>
        <v>2.4150278553144626</v>
      </c>
      <c r="Z252">
        <f ca="1">$M$6263</f>
        <v>1.0167936061417098</v>
      </c>
      <c r="AA252">
        <f ca="1">$M$6264</f>
        <v>1.1275779150865013</v>
      </c>
      <c r="AB252">
        <f ca="1">$M$6265</f>
        <v>1.5667013520664461</v>
      </c>
      <c r="AC252">
        <f ca="1">$M$6266</f>
        <v>1.413909027809344</v>
      </c>
      <c r="AD252">
        <f ca="1">$M$6267</f>
        <v>1.3394799502044954</v>
      </c>
      <c r="AE252">
        <f ca="1">$M$6268</f>
        <v>1.0666638297678619</v>
      </c>
      <c r="AF252">
        <f ca="1">$M$6269</f>
        <v>1.6102927871287982</v>
      </c>
      <c r="AG252">
        <f ca="1">$M$6270</f>
        <v>1.3159890694298821</v>
      </c>
      <c r="AH252">
        <f ca="1">$M$6271</f>
        <v>0.98025713566952133</v>
      </c>
      <c r="AI252">
        <f ca="1">$M$6272</f>
        <v>0.88331558948769506</v>
      </c>
      <c r="AJ252">
        <f ca="1">$M$6273</f>
        <v>1.499612007990726</v>
      </c>
      <c r="AK252">
        <f ca="1">$M$6274</f>
        <v>1.3305557144074918</v>
      </c>
      <c r="AL252">
        <f ca="1">$M$6275</f>
        <v>1.1344760565525096</v>
      </c>
      <c r="AM252">
        <f ca="1">$M$6276</f>
        <v>1.3657515047548499</v>
      </c>
    </row>
    <row r="253" spans="1:39" x14ac:dyDescent="0.25">
      <c r="A253" s="9"/>
      <c r="H253" s="9"/>
      <c r="J253">
        <v>1</v>
      </c>
      <c r="K253">
        <f ca="1">SIMULATION!$D$3*SIMULATION!$D$17/$H252/(SIMULATION!$D$17-$I252)*(((EXP(-$I252*$J253))/(1-EXP(-SIMULATION!$D$4*$I252)))-(EXP(-SIMULATION!$D$17*$J253)/(1-EXP(-SIMULATION!$D$4*SIMULATION!$D$17))))</f>
        <v>2.0224211086497959</v>
      </c>
      <c r="L253">
        <v>0.61787225203711738</v>
      </c>
      <c r="M253">
        <f t="shared" ca="1" si="3"/>
        <v>3.2720189936186488</v>
      </c>
      <c r="N253" s="6">
        <v>252</v>
      </c>
      <c r="O253">
        <f ca="1">$M$6277</f>
        <v>1.1759046282459822</v>
      </c>
      <c r="P253">
        <f ca="1">$M$6278</f>
        <v>1.8374482728391139</v>
      </c>
      <c r="Q253">
        <f ca="1">$M$6279</f>
        <v>3.4934169678667075</v>
      </c>
      <c r="R253">
        <f ca="1">$M$6280</f>
        <v>2.5393513950518281</v>
      </c>
      <c r="S253">
        <f ca="1">$M$6281</f>
        <v>3.0703373686280373</v>
      </c>
      <c r="T253">
        <f ca="1">$M$6282</f>
        <v>2.7077661193458202</v>
      </c>
      <c r="U253">
        <f ca="1">$M$6283</f>
        <v>2.7234573687147985</v>
      </c>
      <c r="V253">
        <f ca="1">$M$6284</f>
        <v>2.2164894050163451</v>
      </c>
      <c r="W253">
        <f ca="1">$M$6285</f>
        <v>3.3349984115248148</v>
      </c>
      <c r="X253">
        <f ca="1">$M$6286</f>
        <v>1.6753117138400255</v>
      </c>
      <c r="Y253">
        <f ca="1">$M$6287</f>
        <v>1.9583535516949298</v>
      </c>
      <c r="Z253">
        <f ca="1">$M$6288</f>
        <v>1.9550844072754481</v>
      </c>
      <c r="AA253">
        <f ca="1">$M$6289</f>
        <v>1.8600385809515985</v>
      </c>
      <c r="AB253">
        <f ca="1">$M$6290</f>
        <v>2.4107695579789601</v>
      </c>
      <c r="AC253">
        <f ca="1">$M$6291</f>
        <v>1.6939183398629982</v>
      </c>
      <c r="AD253">
        <f ca="1">$M$6292</f>
        <v>1.6694050948414816</v>
      </c>
      <c r="AE253">
        <f ca="1">$M$6293</f>
        <v>1.634181784818584</v>
      </c>
      <c r="AF253">
        <f ca="1">$M$6294</f>
        <v>1.930078989599235</v>
      </c>
      <c r="AG253">
        <f ca="1">$M$6295</f>
        <v>1.8556700854194916</v>
      </c>
      <c r="AH253">
        <f ca="1">$M$6296</f>
        <v>1.2486160554320878</v>
      </c>
      <c r="AI253">
        <f ca="1">$M$6297</f>
        <v>1.0833528782257438</v>
      </c>
      <c r="AJ253">
        <f ca="1">$M$6298</f>
        <v>0.58015677237007002</v>
      </c>
      <c r="AK253">
        <f ca="1">$M$6299</f>
        <v>1.1228616144702981</v>
      </c>
      <c r="AL253">
        <f ca="1">$M$6300</f>
        <v>1.1406860575083728</v>
      </c>
      <c r="AM253">
        <f ca="1">$M$6301</f>
        <v>1.4366425630246324</v>
      </c>
    </row>
    <row r="254" spans="1:39" x14ac:dyDescent="0.25">
      <c r="A254" s="9"/>
      <c r="H254" s="9"/>
      <c r="J254">
        <v>2</v>
      </c>
      <c r="K254">
        <f ca="1">SIMULATION!$D$3*SIMULATION!$D$17/$H252/(SIMULATION!$D$17-$I252)*(((EXP(-$I252*$J254))/(1-EXP(-SIMULATION!$D$4*$I252)))-(EXP(-SIMULATION!$D$17*$J254)/(1-EXP(-SIMULATION!$D$4*SIMULATION!$D$17))))</f>
        <v>2.1837134441087143</v>
      </c>
      <c r="L254">
        <v>0.12309919539001944</v>
      </c>
      <c r="M254">
        <f t="shared" ca="1" si="3"/>
        <v>2.452526812040865</v>
      </c>
      <c r="N254" s="6">
        <v>253</v>
      </c>
      <c r="O254">
        <f ca="1">$M$6302</f>
        <v>1.5118448090892589</v>
      </c>
      <c r="P254">
        <f ca="1">$M$6303</f>
        <v>3.1273152607423449</v>
      </c>
      <c r="Q254">
        <f ca="1">$M$6304</f>
        <v>2.9405210929269785</v>
      </c>
      <c r="R254">
        <f ca="1">$M$6305</f>
        <v>3.1129285640753905</v>
      </c>
      <c r="S254">
        <f ca="1">$M$6306</f>
        <v>2.3214143959433726</v>
      </c>
      <c r="T254">
        <f ca="1">$M$6307</f>
        <v>2.1903177176368156</v>
      </c>
      <c r="U254">
        <f ca="1">$M$6308</f>
        <v>3.5406906458217438</v>
      </c>
      <c r="V254">
        <f ca="1">$M$6309</f>
        <v>1.6016611170679451</v>
      </c>
      <c r="W254">
        <f ca="1">$M$6310</f>
        <v>3.266826915847564</v>
      </c>
      <c r="X254">
        <f ca="1">$M$6311</f>
        <v>2.2282488476587869</v>
      </c>
      <c r="Y254">
        <f ca="1">$M$6312</f>
        <v>2.3879598172882077</v>
      </c>
      <c r="Z254">
        <f ca="1">$M$6313</f>
        <v>2.1652397299093789</v>
      </c>
      <c r="AA254">
        <f ca="1">$M$6314</f>
        <v>1.9183412838834559</v>
      </c>
      <c r="AB254">
        <f ca="1">$M$6315</f>
        <v>2.3019330402177607</v>
      </c>
      <c r="AC254">
        <f ca="1">$M$6316</f>
        <v>2.7160585824287189</v>
      </c>
      <c r="AD254">
        <f ca="1">$M$6317</f>
        <v>3.4082777576088135</v>
      </c>
      <c r="AE254">
        <f ca="1">$M$6318</f>
        <v>2.1590082864394127</v>
      </c>
      <c r="AF254">
        <f ca="1">$M$6319</f>
        <v>1.6497763048057856</v>
      </c>
      <c r="AG254">
        <f ca="1">$M$6320</f>
        <v>0.83954978860690865</v>
      </c>
      <c r="AH254">
        <f ca="1">$M$6321</f>
        <v>1.7368918053723932</v>
      </c>
      <c r="AI254">
        <f ca="1">$M$6322</f>
        <v>1.2125966092113933</v>
      </c>
      <c r="AJ254">
        <f ca="1">$M$6323</f>
        <v>1.4634510078567191</v>
      </c>
      <c r="AK254">
        <f ca="1">$M$6324</f>
        <v>1.5018903067164895</v>
      </c>
      <c r="AL254">
        <f ca="1">$M$6325</f>
        <v>0.9232263407203023</v>
      </c>
      <c r="AM254">
        <f ca="1">$M$6326</f>
        <v>1.3970706019928789</v>
      </c>
    </row>
    <row r="255" spans="1:39" x14ac:dyDescent="0.25">
      <c r="A255" s="9"/>
      <c r="H255" s="9"/>
      <c r="J255">
        <v>3</v>
      </c>
      <c r="K255">
        <f ca="1">SIMULATION!$D$3*SIMULATION!$D$17/$H252/(SIMULATION!$D$17-$I252)*(((EXP(-$I252*$J255))/(1-EXP(-SIMULATION!$D$4*$I252)))-(EXP(-SIMULATION!$D$17*$J255)/(1-EXP(-SIMULATION!$D$4*SIMULATION!$D$17))))</f>
        <v>2.2719300531070084</v>
      </c>
      <c r="L255">
        <v>0.26558983955817173</v>
      </c>
      <c r="M255">
        <f t="shared" ca="1" si="3"/>
        <v>2.8753315913990871</v>
      </c>
      <c r="N255" s="6">
        <v>254</v>
      </c>
      <c r="O255">
        <f ca="1">$M$6327</f>
        <v>1.0717861984180823</v>
      </c>
      <c r="P255">
        <f ca="1">$M$6328</f>
        <v>2.366054837547543</v>
      </c>
      <c r="Q255">
        <f ca="1">$M$6329</f>
        <v>2.2845687794387728</v>
      </c>
      <c r="R255">
        <f ca="1">$M$6330</f>
        <v>4.1877829021428585</v>
      </c>
      <c r="S255">
        <f ca="1">$M$6331</f>
        <v>1.9617437083928919</v>
      </c>
      <c r="T255">
        <f ca="1">$M$6332</f>
        <v>1.9790972877973489</v>
      </c>
      <c r="U255">
        <f ca="1">$M$6333</f>
        <v>1.8938391432502739</v>
      </c>
      <c r="V255">
        <f ca="1">$M$6334</f>
        <v>3.3579912414906903</v>
      </c>
      <c r="W255">
        <f ca="1">$M$6335</f>
        <v>2.8427629317032772</v>
      </c>
      <c r="X255">
        <f ca="1">$M$6336</f>
        <v>2.4695951034059753</v>
      </c>
      <c r="Y255">
        <f ca="1">$M$6337</f>
        <v>1.7462397713985796</v>
      </c>
      <c r="Z255">
        <f ca="1">$M$6338</f>
        <v>1.1605009322065611</v>
      </c>
      <c r="AA255">
        <f ca="1">$M$6339</f>
        <v>2.6746097650115779</v>
      </c>
      <c r="AB255">
        <f ca="1">$M$6340</f>
        <v>1.7713470407684309</v>
      </c>
      <c r="AC255">
        <f ca="1">$M$6341</f>
        <v>1.3181908673035998</v>
      </c>
      <c r="AD255">
        <f ca="1">$M$6342</f>
        <v>1.6798069537120282</v>
      </c>
      <c r="AE255">
        <f ca="1">$M$6343</f>
        <v>1.5587026617115116</v>
      </c>
      <c r="AF255">
        <f ca="1">$M$6344</f>
        <v>1.6660706989469123</v>
      </c>
      <c r="AG255">
        <f ca="1">$M$6345</f>
        <v>0.82153786904195636</v>
      </c>
      <c r="AH255">
        <f ca="1">$M$6346</f>
        <v>1.506795202913338</v>
      </c>
      <c r="AI255">
        <f ca="1">$M$6347</f>
        <v>1.0082189844066758</v>
      </c>
      <c r="AJ255">
        <f ca="1">$M$6348</f>
        <v>0.83778366701495266</v>
      </c>
      <c r="AK255">
        <f ca="1">$M$6349</f>
        <v>0.95145957123415037</v>
      </c>
      <c r="AL255">
        <f ca="1">$M$6350</f>
        <v>1.2606189190643629</v>
      </c>
      <c r="AM255">
        <f ca="1">$M$6351</f>
        <v>0.69004160295270922</v>
      </c>
    </row>
    <row r="256" spans="1:39" x14ac:dyDescent="0.25">
      <c r="A256" s="9"/>
      <c r="H256" s="9"/>
      <c r="J256">
        <v>4</v>
      </c>
      <c r="K256">
        <f ca="1">SIMULATION!$D$3*SIMULATION!$D$17/$H252/(SIMULATION!$D$17-$I252)*(((EXP(-$I252*$J256))/(1-EXP(-SIMULATION!$D$4*$I252)))-(EXP(-SIMULATION!$D$17*$J256)/(1-EXP(-SIMULATION!$D$4*SIMULATION!$D$17))))</f>
        <v>2.3135762981049481</v>
      </c>
      <c r="L256">
        <v>0.10296779711953116</v>
      </c>
      <c r="M256">
        <f t="shared" ca="1" si="3"/>
        <v>2.5518001529887742</v>
      </c>
      <c r="N256" s="6">
        <v>255</v>
      </c>
      <c r="O256">
        <f ca="1">$M$6352</f>
        <v>0.85205547325073627</v>
      </c>
      <c r="P256">
        <f ca="1">$M$6353</f>
        <v>1.9356519238878458</v>
      </c>
      <c r="Q256">
        <f ca="1">$M$6354</f>
        <v>3.2829162546388755</v>
      </c>
      <c r="R256">
        <f ca="1">$M$6355</f>
        <v>3.4897846117675146</v>
      </c>
      <c r="S256">
        <f ca="1">$M$6356</f>
        <v>3.6880514898121821</v>
      </c>
      <c r="T256">
        <f ca="1">$M$6357</f>
        <v>2.5675257800755213</v>
      </c>
      <c r="U256">
        <f ca="1">$M$6358</f>
        <v>3.4086892548896199</v>
      </c>
      <c r="V256">
        <f ca="1">$M$6359</f>
        <v>3.4207899392722187</v>
      </c>
      <c r="W256">
        <f ca="1">$M$6360</f>
        <v>1.9018291027792185</v>
      </c>
      <c r="X256">
        <f ca="1">$M$6361</f>
        <v>3.4555648759599293</v>
      </c>
      <c r="Y256">
        <f ca="1">$M$6362</f>
        <v>3.0943758123920913</v>
      </c>
      <c r="Z256">
        <f ca="1">$M$6363</f>
        <v>3.8695536823028172</v>
      </c>
      <c r="AA256">
        <f ca="1">$M$6364</f>
        <v>2.497146792162547</v>
      </c>
      <c r="AB256">
        <f ca="1">$M$6365</f>
        <v>2.1956357150387587</v>
      </c>
      <c r="AC256">
        <f ca="1">$M$6366</f>
        <v>3.2613741108687146</v>
      </c>
      <c r="AD256">
        <f ca="1">$M$6367</f>
        <v>2.4185734771988119</v>
      </c>
      <c r="AE256">
        <f ca="1">$M$6368</f>
        <v>2.3083462096242928</v>
      </c>
      <c r="AF256">
        <f ca="1">$M$6369</f>
        <v>2.4972593403141037</v>
      </c>
      <c r="AG256">
        <f ca="1">$M$6370</f>
        <v>2.0003434454385296</v>
      </c>
      <c r="AH256">
        <f ca="1">$M$6371</f>
        <v>1.874104953612622</v>
      </c>
      <c r="AI256">
        <f ca="1">$M$6372</f>
        <v>1.4164003641949114</v>
      </c>
      <c r="AJ256">
        <f ca="1">$M$6373</f>
        <v>1.9110429839672869</v>
      </c>
      <c r="AK256">
        <f ca="1">$M$6374</f>
        <v>1.3668736952986971</v>
      </c>
      <c r="AL256">
        <f ca="1">$M$6375</f>
        <v>1.723097851312446</v>
      </c>
      <c r="AM256">
        <f ca="1">$M$6376</f>
        <v>1.1068571080360723</v>
      </c>
    </row>
    <row r="257" spans="1:39" x14ac:dyDescent="0.25">
      <c r="A257" s="9"/>
      <c r="H257" s="9"/>
      <c r="J257">
        <v>5</v>
      </c>
      <c r="K257">
        <f ca="1">SIMULATION!$D$3*SIMULATION!$D$17/$H252/(SIMULATION!$D$17-$I252)*(((EXP(-$I252*$J257))/(1-EXP(-SIMULATION!$D$4*$I252)))-(EXP(-SIMULATION!$D$17*$J257)/(1-EXP(-SIMULATION!$D$4*SIMULATION!$D$17))))</f>
        <v>2.3256330518045645</v>
      </c>
      <c r="L257">
        <v>9.6719571972850096E-3</v>
      </c>
      <c r="M257">
        <f t="shared" ca="1" si="3"/>
        <v>2.3481264751382094</v>
      </c>
      <c r="N257" s="6">
        <v>256</v>
      </c>
      <c r="O257">
        <f ca="1">$M$6377</f>
        <v>0.3807535181582915</v>
      </c>
      <c r="P257">
        <f ca="1">$M$6378</f>
        <v>2.0754004622212063</v>
      </c>
      <c r="Q257">
        <f ca="1">$M$6379</f>
        <v>3.3712616452572783</v>
      </c>
      <c r="R257">
        <f ca="1">$M$6380</f>
        <v>5.7324840339187295</v>
      </c>
      <c r="S257">
        <f ca="1">$M$6381</f>
        <v>2.1506206283562084</v>
      </c>
      <c r="T257">
        <f ca="1">$M$6382</f>
        <v>4.3788529677586547</v>
      </c>
      <c r="U257">
        <f ca="1">$M$6383</f>
        <v>6.0105335506154693</v>
      </c>
      <c r="V257">
        <f ca="1">$M$6384</f>
        <v>4.0557045049659761</v>
      </c>
      <c r="W257">
        <f ca="1">$M$6385</f>
        <v>5.0620889797589079</v>
      </c>
      <c r="X257">
        <f ca="1">$M$6386</f>
        <v>4.0163751257214839</v>
      </c>
      <c r="Y257">
        <f ca="1">$M$6387</f>
        <v>3.994178191602642</v>
      </c>
      <c r="Z257">
        <f ca="1">$M$6388</f>
        <v>2.8162848031946237</v>
      </c>
      <c r="AA257">
        <f ca="1">$M$6389</f>
        <v>2.9787948451228066</v>
      </c>
      <c r="AB257">
        <f ca="1">$M$6390</f>
        <v>2.5713909972016809</v>
      </c>
      <c r="AC257">
        <f ca="1">$M$6391</f>
        <v>2.290414403425804</v>
      </c>
      <c r="AD257">
        <f ca="1">$M$6392</f>
        <v>1.3545242743725161</v>
      </c>
      <c r="AE257">
        <f ca="1">$M$6393</f>
        <v>1.9811377690587042</v>
      </c>
      <c r="AF257">
        <f ca="1">$M$6394</f>
        <v>1.3895625792154855</v>
      </c>
      <c r="AG257">
        <f ca="1">$M$6395</f>
        <v>1.1277157000130644</v>
      </c>
      <c r="AH257">
        <f ca="1">$M$6396</f>
        <v>0.47036877898726193</v>
      </c>
      <c r="AI257">
        <f ca="1">$M$6397</f>
        <v>0.83815171301947178</v>
      </c>
      <c r="AJ257">
        <f ca="1">$M$6398</f>
        <v>1.1167656388551859</v>
      </c>
      <c r="AK257">
        <f ca="1">$M$6399</f>
        <v>0.52417276334316376</v>
      </c>
      <c r="AL257">
        <f ca="1">$M$6400</f>
        <v>0.49388426505002053</v>
      </c>
      <c r="AM257">
        <f ca="1">$M$6401</f>
        <v>0.34554655652458116</v>
      </c>
    </row>
    <row r="258" spans="1:39" x14ac:dyDescent="0.25">
      <c r="A258" s="9"/>
      <c r="H258" s="9"/>
      <c r="J258">
        <v>6</v>
      </c>
      <c r="K258">
        <f ca="1">SIMULATION!$D$3*SIMULATION!$D$17/$H252/(SIMULATION!$D$17-$I252)*(((EXP(-$I252*$J258))/(1-EXP(-SIMULATION!$D$4*$I252)))-(EXP(-SIMULATION!$D$17*$J258)/(1-EXP(-SIMULATION!$D$4*SIMULATION!$D$17))))</f>
        <v>2.3189777378341869</v>
      </c>
      <c r="L258">
        <v>-5.3943502716022503E-2</v>
      </c>
      <c r="M258">
        <f t="shared" ca="1" si="3"/>
        <v>2.1938839559349326</v>
      </c>
      <c r="N258" s="6">
        <v>257</v>
      </c>
      <c r="O258">
        <f ca="1">$M$6402</f>
        <v>1.0152252891446087</v>
      </c>
      <c r="P258">
        <f ca="1">$M$6403</f>
        <v>2.6435162563160115</v>
      </c>
      <c r="Q258">
        <f ca="1">$M$6404</f>
        <v>3.6788388627752711</v>
      </c>
      <c r="R258">
        <f ca="1">$M$6405</f>
        <v>2.6077070552174568</v>
      </c>
      <c r="S258">
        <f ca="1">$M$6406</f>
        <v>1.0302490492601182</v>
      </c>
      <c r="T258">
        <f ca="1">$M$6407</f>
        <v>1.2598837889271768</v>
      </c>
      <c r="U258">
        <f ca="1">$M$6408</f>
        <v>1.4737809116550351</v>
      </c>
      <c r="V258">
        <f ca="1">$M$6409</f>
        <v>1.8498793997680385</v>
      </c>
      <c r="W258">
        <f ca="1">$M$6410</f>
        <v>3.4695845694913952</v>
      </c>
      <c r="X258">
        <f ca="1">$M$6411</f>
        <v>2.029816170081971</v>
      </c>
      <c r="Y258">
        <f ca="1">$M$6412</f>
        <v>2.1240995824333067</v>
      </c>
      <c r="Z258">
        <f ca="1">$M$6413</f>
        <v>3.3911822358771921</v>
      </c>
      <c r="AA258">
        <f ca="1">$M$6414</f>
        <v>1.8915040071149352</v>
      </c>
      <c r="AB258">
        <f ca="1">$M$6415</f>
        <v>2.6821673269869377</v>
      </c>
      <c r="AC258">
        <f ca="1">$M$6416</f>
        <v>2.0821962145886728</v>
      </c>
      <c r="AD258">
        <f ca="1">$M$6417</f>
        <v>0.79829132563800187</v>
      </c>
      <c r="AE258">
        <f ca="1">$M$6418</f>
        <v>2.0551253225763069</v>
      </c>
      <c r="AF258">
        <f ca="1">$M$6419</f>
        <v>2.0402919650430387</v>
      </c>
      <c r="AG258">
        <f ca="1">$M$6420</f>
        <v>1.9364052914756968</v>
      </c>
      <c r="AH258">
        <f ca="1">$M$6421</f>
        <v>2.0639603424325457</v>
      </c>
      <c r="AI258">
        <f ca="1">$M$6422</f>
        <v>2.078065261842108</v>
      </c>
      <c r="AJ258">
        <f ca="1">$M$6423</f>
        <v>1.3145023323131462</v>
      </c>
      <c r="AK258">
        <f ca="1">$M$6424</f>
        <v>1.3802662722399577</v>
      </c>
      <c r="AL258">
        <f ca="1">$M$6425</f>
        <v>1.1118892025276175</v>
      </c>
      <c r="AM258">
        <f ca="1">$M$6426</f>
        <v>0.92435725334574315</v>
      </c>
    </row>
    <row r="259" spans="1:39" x14ac:dyDescent="0.25">
      <c r="A259" s="9"/>
      <c r="H259" s="9"/>
      <c r="J259">
        <v>7</v>
      </c>
      <c r="K259">
        <f ca="1">SIMULATION!$D$3*SIMULATION!$D$17/$H252/(SIMULATION!$D$17-$I252)*(((EXP(-$I252*$J259))/(1-EXP(-SIMULATION!$D$4*$I252)))-(EXP(-SIMULATION!$D$17*$J259)/(1-EXP(-SIMULATION!$D$4*SIMULATION!$D$17))))</f>
        <v>2.3005766153858791</v>
      </c>
      <c r="L259">
        <v>0.27929207633377306</v>
      </c>
      <c r="M259">
        <f t="shared" ref="M259:M322" ca="1" si="4">$K259*(1+$L259)</f>
        <v>2.9431094350619249</v>
      </c>
      <c r="N259" s="6">
        <v>258</v>
      </c>
      <c r="O259">
        <f ca="1">$M$6427</f>
        <v>0.3093830681353551</v>
      </c>
      <c r="P259">
        <f ca="1">$M$6428</f>
        <v>2.0988998348832086</v>
      </c>
      <c r="Q259">
        <f ca="1">$M$6429</f>
        <v>2.8278876260007779</v>
      </c>
      <c r="R259">
        <f ca="1">$M$6430</f>
        <v>4.4121825286429663</v>
      </c>
      <c r="S259">
        <f ca="1">$M$6431</f>
        <v>4.0634202909584065</v>
      </c>
      <c r="T259">
        <f ca="1">$M$6432</f>
        <v>3.7226192123692483</v>
      </c>
      <c r="U259">
        <f ca="1">$M$6433</f>
        <v>3.6591320091269868</v>
      </c>
      <c r="V259">
        <f ca="1">$M$6434</f>
        <v>2.8787146027302315</v>
      </c>
      <c r="W259">
        <f ca="1">$M$6435</f>
        <v>3.5089732936524278</v>
      </c>
      <c r="X259">
        <f ca="1">$M$6436</f>
        <v>2.1691489098870136</v>
      </c>
      <c r="Y259">
        <f ca="1">$M$6437</f>
        <v>2.9773648321125346</v>
      </c>
      <c r="Z259">
        <f ca="1">$M$6438</f>
        <v>2.1040069491286331</v>
      </c>
      <c r="AA259">
        <f ca="1">$M$6439</f>
        <v>2.6442359080787288</v>
      </c>
      <c r="AB259">
        <f ca="1">$M$6440</f>
        <v>1.4912268584095993</v>
      </c>
      <c r="AC259">
        <f ca="1">$M$6441</f>
        <v>1.4216262003589637</v>
      </c>
      <c r="AD259">
        <f ca="1">$M$6442</f>
        <v>1.1097187043595149</v>
      </c>
      <c r="AE259">
        <f ca="1">$M$6443</f>
        <v>0.75356033297532077</v>
      </c>
      <c r="AF259">
        <f ca="1">$M$6444</f>
        <v>0.90621989662373625</v>
      </c>
      <c r="AG259">
        <f ca="1">$M$6445</f>
        <v>0.59056978632584078</v>
      </c>
      <c r="AH259">
        <f ca="1">$M$6446</f>
        <v>0.62859327200168713</v>
      </c>
      <c r="AI259">
        <f ca="1">$M$6447</f>
        <v>0.47115921473866212</v>
      </c>
      <c r="AJ259">
        <f ca="1">$M$6448</f>
        <v>0.4348954356363548</v>
      </c>
      <c r="AK259">
        <f ca="1">$M$6449</f>
        <v>0.26842157574032954</v>
      </c>
      <c r="AL259">
        <f ca="1">$M$6450</f>
        <v>0.44794666579180553</v>
      </c>
      <c r="AM259">
        <f ca="1">$M$6451</f>
        <v>0.48859070672364285</v>
      </c>
    </row>
    <row r="260" spans="1:39" x14ac:dyDescent="0.25">
      <c r="A260" s="9"/>
      <c r="H260" s="9"/>
      <c r="J260">
        <v>8</v>
      </c>
      <c r="K260">
        <f ca="1">SIMULATION!$D$3*SIMULATION!$D$17/$H252/(SIMULATION!$D$17-$I252)*(((EXP(-$I252*$J260))/(1-EXP(-SIMULATION!$D$4*$I252)))-(EXP(-SIMULATION!$D$17*$J260)/(1-EXP(-SIMULATION!$D$4*SIMULATION!$D$17))))</f>
        <v>2.2748896471704332</v>
      </c>
      <c r="L260">
        <v>-0.40003954303813066</v>
      </c>
      <c r="M260">
        <f t="shared" ca="1" si="4"/>
        <v>1.3648438322541987</v>
      </c>
      <c r="N260" s="6">
        <v>259</v>
      </c>
      <c r="O260">
        <f ca="1">$M$6452</f>
        <v>2.1506784206643119</v>
      </c>
      <c r="P260">
        <f ca="1">$M$6453</f>
        <v>2.4722789236438723</v>
      </c>
      <c r="Q260">
        <f ca="1">$M$6454</f>
        <v>4.3451204447916494</v>
      </c>
      <c r="R260">
        <f ca="1">$M$6455</f>
        <v>3.8826965708005239</v>
      </c>
      <c r="S260">
        <f ca="1">$M$6456</f>
        <v>4.7287012928677683</v>
      </c>
      <c r="T260">
        <f ca="1">$M$6457</f>
        <v>3.4033804157343903</v>
      </c>
      <c r="U260">
        <f ca="1">$M$6458</f>
        <v>4.2567577444596925</v>
      </c>
      <c r="V260">
        <f ca="1">$M$6459</f>
        <v>4.6110654312090427</v>
      </c>
      <c r="W260">
        <f ca="1">$M$6460</f>
        <v>2.6835948127454312</v>
      </c>
      <c r="X260">
        <f ca="1">$M$6461</f>
        <v>0.87261583653853936</v>
      </c>
      <c r="Y260">
        <f ca="1">$M$6462</f>
        <v>2.7724182631025656</v>
      </c>
      <c r="Z260">
        <f ca="1">$M$6463</f>
        <v>2.3739330366366103</v>
      </c>
      <c r="AA260">
        <f ca="1">$M$6464</f>
        <v>3.4877923530834467</v>
      </c>
      <c r="AB260">
        <f ca="1">$M$6465</f>
        <v>4.1020969352639467</v>
      </c>
      <c r="AC260">
        <f ca="1">$M$6466</f>
        <v>3.085010838273949</v>
      </c>
      <c r="AD260">
        <f ca="1">$M$6467</f>
        <v>1.848946372789229</v>
      </c>
      <c r="AE260">
        <f ca="1">$M$6468</f>
        <v>3.8844030948837505</v>
      </c>
      <c r="AF260">
        <f ca="1">$M$6469</f>
        <v>2.9852669500432869</v>
      </c>
      <c r="AG260">
        <f ca="1">$M$6470</f>
        <v>1.5791298868038735</v>
      </c>
      <c r="AH260">
        <f ca="1">$M$6471</f>
        <v>2.7722091987817694</v>
      </c>
      <c r="AI260">
        <f ca="1">$M$6472</f>
        <v>2.6514310738070996</v>
      </c>
      <c r="AJ260">
        <f ca="1">$M$6473</f>
        <v>1.6250865026991264</v>
      </c>
      <c r="AK260">
        <f ca="1">$M$6474</f>
        <v>1.7141456900745558</v>
      </c>
      <c r="AL260">
        <f ca="1">$M$6475</f>
        <v>2.3573080457463162</v>
      </c>
      <c r="AM260">
        <f ca="1">$M$6476</f>
        <v>1.3422517188839374</v>
      </c>
    </row>
    <row r="261" spans="1:39" x14ac:dyDescent="0.25">
      <c r="A261" s="9"/>
      <c r="H261" s="9"/>
      <c r="J261">
        <v>9</v>
      </c>
      <c r="K261">
        <f ca="1">SIMULATION!$D$3*SIMULATION!$D$17/$H252/(SIMULATION!$D$17-$I252)*(((EXP(-$I252*$J261))/(1-EXP(-SIMULATION!$D$4*$I252)))-(EXP(-SIMULATION!$D$17*$J261)/(1-EXP(-SIMULATION!$D$4*SIMULATION!$D$17))))</f>
        <v>2.2447707716684269</v>
      </c>
      <c r="L261">
        <v>-0.37141923433865431</v>
      </c>
      <c r="M261">
        <f t="shared" ca="1" si="4"/>
        <v>1.4110197303895495</v>
      </c>
      <c r="N261" s="6">
        <v>260</v>
      </c>
      <c r="O261">
        <f ca="1">$M$6477</f>
        <v>0.95658452797168636</v>
      </c>
      <c r="P261">
        <f ca="1">$M$6478</f>
        <v>2.9486706376243621</v>
      </c>
      <c r="Q261">
        <f ca="1">$M$6479</f>
        <v>3.3063188541342616</v>
      </c>
      <c r="R261">
        <f ca="1">$M$6480</f>
        <v>2.4004609845644218</v>
      </c>
      <c r="S261">
        <f ca="1">$M$6481</f>
        <v>4.3217802142048907</v>
      </c>
      <c r="T261">
        <f ca="1">$M$6482</f>
        <v>4.093579344733083</v>
      </c>
      <c r="U261">
        <f ca="1">$M$6483</f>
        <v>3.4339029678263944</v>
      </c>
      <c r="V261">
        <f ca="1">$M$6484</f>
        <v>2.9549580835831479</v>
      </c>
      <c r="W261">
        <f ca="1">$M$6485</f>
        <v>2.554204892868678</v>
      </c>
      <c r="X261">
        <f ca="1">$M$6486</f>
        <v>2.8670207672122641</v>
      </c>
      <c r="Y261">
        <f ca="1">$M$6487</f>
        <v>3.0503317084825068</v>
      </c>
      <c r="Z261">
        <f ca="1">$M$6488</f>
        <v>2.2903861140669148</v>
      </c>
      <c r="AA261">
        <f ca="1">$M$6489</f>
        <v>2.4619580623265649</v>
      </c>
      <c r="AB261">
        <f ca="1">$M$6490</f>
        <v>2.0632555833492208</v>
      </c>
      <c r="AC261">
        <f ca="1">$M$6491</f>
        <v>1.1866283303895782</v>
      </c>
      <c r="AD261">
        <f ca="1">$M$6492</f>
        <v>1.0471026824118845</v>
      </c>
      <c r="AE261">
        <f ca="1">$M$6493</f>
        <v>1.6083068091106469</v>
      </c>
      <c r="AF261">
        <f ca="1">$M$6494</f>
        <v>1.2422879305664523</v>
      </c>
      <c r="AG261">
        <f ca="1">$M$6495</f>
        <v>0.86881813467142732</v>
      </c>
      <c r="AH261">
        <f ca="1">$M$6496</f>
        <v>1.3624355982852103</v>
      </c>
      <c r="AI261">
        <f ca="1">$M$6497</f>
        <v>1.0189161868209571</v>
      </c>
      <c r="AJ261">
        <f ca="1">$M$6498</f>
        <v>0.69892290048254058</v>
      </c>
      <c r="AK261">
        <f ca="1">$M$6499</f>
        <v>0.85329768926477045</v>
      </c>
      <c r="AL261">
        <f ca="1">$M$6500</f>
        <v>0.76541108951105108</v>
      </c>
      <c r="AM261">
        <f ca="1">$M$6501</f>
        <v>0.45562015221198809</v>
      </c>
    </row>
    <row r="262" spans="1:39" x14ac:dyDescent="0.25">
      <c r="A262" s="9"/>
      <c r="H262" s="9"/>
      <c r="J262">
        <v>10</v>
      </c>
      <c r="K262">
        <f ca="1">SIMULATION!$D$3*SIMULATION!$D$17/$H252/(SIMULATION!$D$17-$I252)*(((EXP(-$I252*$J262))/(1-EXP(-SIMULATION!$D$4*$I252)))-(EXP(-SIMULATION!$D$17*$J262)/(1-EXP(-SIMULATION!$D$4*SIMULATION!$D$17))))</f>
        <v>2.212044818225738</v>
      </c>
      <c r="L262">
        <v>-8.7902090004943242E-2</v>
      </c>
      <c r="M262">
        <f t="shared" ca="1" si="4"/>
        <v>2.0176014555190909</v>
      </c>
      <c r="N262" s="6">
        <v>261</v>
      </c>
      <c r="O262">
        <f ca="1">$M$6502</f>
        <v>1.7499173765178293</v>
      </c>
      <c r="P262">
        <f ca="1">$M$6503</f>
        <v>2.7656948355462587</v>
      </c>
      <c r="Q262">
        <f ca="1">$M$6504</f>
        <v>3.6000992550203459</v>
      </c>
      <c r="R262">
        <f ca="1">$M$6505</f>
        <v>2.317008576366741</v>
      </c>
      <c r="S262">
        <f ca="1">$M$6506</f>
        <v>3.1809132104122826</v>
      </c>
      <c r="T262">
        <f ca="1">$M$6507</f>
        <v>3.4858511683113855</v>
      </c>
      <c r="U262">
        <f ca="1">$M$6508</f>
        <v>3.1107118465397967</v>
      </c>
      <c r="V262">
        <f ca="1">$M$6509</f>
        <v>4.0584793114090472</v>
      </c>
      <c r="W262">
        <f ca="1">$M$6510</f>
        <v>2.1662664970169518</v>
      </c>
      <c r="X262">
        <f ca="1">$M$6511</f>
        <v>3.4629465875249332</v>
      </c>
      <c r="Y262">
        <f ca="1">$M$6512</f>
        <v>3.6217641934457094</v>
      </c>
      <c r="Z262">
        <f ca="1">$M$6513</f>
        <v>2.4402069846277188</v>
      </c>
      <c r="AA262">
        <f ca="1">$M$6514</f>
        <v>2.7396522749356413</v>
      </c>
      <c r="AB262">
        <f ca="1">$M$6515</f>
        <v>3.740949910549292</v>
      </c>
      <c r="AC262">
        <f ca="1">$M$6516</f>
        <v>1.9395295418846843</v>
      </c>
      <c r="AD262">
        <f ca="1">$M$6517</f>
        <v>2.9483984597995336</v>
      </c>
      <c r="AE262">
        <f ca="1">$M$6518</f>
        <v>3.1661927687784535</v>
      </c>
      <c r="AF262">
        <f ca="1">$M$6519</f>
        <v>1.7583830201260069</v>
      </c>
      <c r="AG262">
        <f ca="1">$M$6520</f>
        <v>2.4650028214523085</v>
      </c>
      <c r="AH262">
        <f ca="1">$M$6521</f>
        <v>2.9530163686355193</v>
      </c>
      <c r="AI262">
        <f ca="1">$M$6522</f>
        <v>1.8701587921924849</v>
      </c>
      <c r="AJ262">
        <f ca="1">$M$6523</f>
        <v>1.7998688019995748</v>
      </c>
      <c r="AK262">
        <f ca="1">$M$6524</f>
        <v>2.6857857282300732</v>
      </c>
      <c r="AL262">
        <f ca="1">$M$6525</f>
        <v>1.387279934322148</v>
      </c>
      <c r="AM262">
        <f ca="1">$M$6526</f>
        <v>3.7880683379839737</v>
      </c>
    </row>
    <row r="263" spans="1:39" x14ac:dyDescent="0.25">
      <c r="A263" s="9"/>
      <c r="H263" s="9"/>
      <c r="J263">
        <v>11</v>
      </c>
      <c r="K263">
        <f ca="1">SIMULATION!$D$3*SIMULATION!$D$17/$H252/(SIMULATION!$D$17-$I252)*(((EXP(-$I252*$J263))/(1-EXP(-SIMULATION!$D$4*$I252)))-(EXP(-SIMULATION!$D$17*$J263)/(1-EXP(-SIMULATION!$D$4*SIMULATION!$D$17))))</f>
        <v>2.1778772070547454</v>
      </c>
      <c r="L263">
        <v>-0.22586286510149742</v>
      </c>
      <c r="M263">
        <f t="shared" ca="1" si="4"/>
        <v>1.6859756212301134</v>
      </c>
      <c r="N263" s="6">
        <v>262</v>
      </c>
      <c r="O263">
        <f ca="1">$M$6527</f>
        <v>1.2063577654085726</v>
      </c>
      <c r="P263">
        <f ca="1">$M$6528</f>
        <v>0.79084901862957102</v>
      </c>
      <c r="Q263">
        <f ca="1">$M$6529</f>
        <v>3.064353985377676</v>
      </c>
      <c r="R263">
        <f ca="1">$M$6530</f>
        <v>2.6185715026577716</v>
      </c>
      <c r="S263">
        <f ca="1">$M$6531</f>
        <v>3.2270096382347875</v>
      </c>
      <c r="T263">
        <f ca="1">$M$6532</f>
        <v>2.8035804593090461</v>
      </c>
      <c r="U263">
        <f ca="1">$M$6533</f>
        <v>4.3984692616911456</v>
      </c>
      <c r="V263">
        <f ca="1">$M$6534</f>
        <v>1.3301197992413047</v>
      </c>
      <c r="W263">
        <f ca="1">$M$6535</f>
        <v>3.8075797216865999</v>
      </c>
      <c r="X263">
        <f ca="1">$M$6536</f>
        <v>1.4474415615785448</v>
      </c>
      <c r="Y263">
        <f ca="1">$M$6537</f>
        <v>2.0832330915251958</v>
      </c>
      <c r="Z263">
        <f ca="1">$M$6538</f>
        <v>1.2794979031834088</v>
      </c>
      <c r="AA263">
        <f ca="1">$M$6539</f>
        <v>0.8819153795373682</v>
      </c>
      <c r="AB263">
        <f ca="1">$M$6540</f>
        <v>2.1738035877633024</v>
      </c>
      <c r="AC263">
        <f ca="1">$M$6541</f>
        <v>1.6482375719259514</v>
      </c>
      <c r="AD263">
        <f ca="1">$M$6542</f>
        <v>1.7275297440536805</v>
      </c>
      <c r="AE263">
        <f ca="1">$M$6543</f>
        <v>1.5219924638004874</v>
      </c>
      <c r="AF263">
        <f ca="1">$M$6544</f>
        <v>1.9900171176321875</v>
      </c>
      <c r="AG263">
        <f ca="1">$M$6545</f>
        <v>1.5251528469121669</v>
      </c>
      <c r="AH263">
        <f ca="1">$M$6546</f>
        <v>2.0428140387506812</v>
      </c>
      <c r="AI263">
        <f ca="1">$M$6547</f>
        <v>0.97133808138293531</v>
      </c>
      <c r="AJ263">
        <f ca="1">$M$6548</f>
        <v>1.6994438679310124</v>
      </c>
      <c r="AK263">
        <f ca="1">$M$6549</f>
        <v>1.3547342471096431</v>
      </c>
      <c r="AL263">
        <f ca="1">$M$6550</f>
        <v>1.2572812117184122</v>
      </c>
      <c r="AM263">
        <f ca="1">$M$6551</f>
        <v>0.69493283859774224</v>
      </c>
    </row>
    <row r="264" spans="1:39" x14ac:dyDescent="0.25">
      <c r="A264" s="9"/>
      <c r="H264" s="9"/>
      <c r="J264">
        <v>12</v>
      </c>
      <c r="K264">
        <f ca="1">SIMULATION!$D$3*SIMULATION!$D$17/$H252/(SIMULATION!$D$17-$I252)*(((EXP(-$I252*$J264))/(1-EXP(-SIMULATION!$D$4*$I252)))-(EXP(-SIMULATION!$D$17*$J264)/(1-EXP(-SIMULATION!$D$4*SIMULATION!$D$17))))</f>
        <v>2.1430108607931575</v>
      </c>
      <c r="L264">
        <v>5.6695102822072088E-2</v>
      </c>
      <c r="M264">
        <f t="shared" ca="1" si="4"/>
        <v>2.264509081894643</v>
      </c>
      <c r="N264" s="6">
        <v>263</v>
      </c>
      <c r="O264">
        <f ca="1">$M$6552</f>
        <v>0.96820963708646535</v>
      </c>
      <c r="P264">
        <f ca="1">$M$6553</f>
        <v>2.121324401766215</v>
      </c>
      <c r="Q264">
        <f ca="1">$M$6554</f>
        <v>2.3233548239331623</v>
      </c>
      <c r="R264">
        <f ca="1">$M$6555</f>
        <v>5.5269108581279518</v>
      </c>
      <c r="S264">
        <f ca="1">$M$6556</f>
        <v>4.9934198613549592</v>
      </c>
      <c r="T264">
        <f ca="1">$M$6557</f>
        <v>3.6151455670417634</v>
      </c>
      <c r="U264">
        <f ca="1">$M$6558</f>
        <v>1.8838993874195973</v>
      </c>
      <c r="V264">
        <f ca="1">$M$6559</f>
        <v>3.2236380736145138</v>
      </c>
      <c r="W264">
        <f ca="1">$M$6560</f>
        <v>3.2756151121247856</v>
      </c>
      <c r="X264">
        <f ca="1">$M$6561</f>
        <v>3.2287763444372501</v>
      </c>
      <c r="Y264">
        <f ca="1">$M$6562</f>
        <v>1.7348402867847967</v>
      </c>
      <c r="Z264">
        <f ca="1">$M$6563</f>
        <v>3.0829449998407616</v>
      </c>
      <c r="AA264">
        <f ca="1">$M$6564</f>
        <v>3.3329504306074269</v>
      </c>
      <c r="AB264">
        <f ca="1">$M$6565</f>
        <v>2.2349658537708108</v>
      </c>
      <c r="AC264">
        <f ca="1">$M$6566</f>
        <v>1.9107299183517332</v>
      </c>
      <c r="AD264">
        <f ca="1">$M$6567</f>
        <v>3.0070656223766732</v>
      </c>
      <c r="AE264">
        <f ca="1">$M$6568</f>
        <v>1.8621446117631517</v>
      </c>
      <c r="AF264">
        <f ca="1">$M$6569</f>
        <v>1.3467243345437951</v>
      </c>
      <c r="AG264">
        <f ca="1">$M$6570</f>
        <v>2.2162037043884868</v>
      </c>
      <c r="AH264">
        <f ca="1">$M$6571</f>
        <v>1.230112629352156</v>
      </c>
      <c r="AI264">
        <f ca="1">$M$6572</f>
        <v>0.91136455894999058</v>
      </c>
      <c r="AJ264">
        <f ca="1">$M$6573</f>
        <v>1.1926065422064303</v>
      </c>
      <c r="AK264">
        <f ca="1">$M$6574</f>
        <v>1.5360274163889642</v>
      </c>
      <c r="AL264">
        <f ca="1">$M$6575</f>
        <v>1.3594886448358632</v>
      </c>
      <c r="AM264">
        <f ca="1">$M$6576</f>
        <v>0.91794231418748784</v>
      </c>
    </row>
    <row r="265" spans="1:39" x14ac:dyDescent="0.25">
      <c r="A265" s="9"/>
      <c r="H265" s="9"/>
      <c r="J265">
        <v>13</v>
      </c>
      <c r="K265">
        <f ca="1">SIMULATION!$D$3*SIMULATION!$D$17/$H252/(SIMULATION!$D$17-$I252)*(((EXP(-$I252*$J265))/(1-EXP(-SIMULATION!$D$4*$I252)))-(EXP(-SIMULATION!$D$17*$J265)/(1-EXP(-SIMULATION!$D$4*SIMULATION!$D$17))))</f>
        <v>2.1079180220254599</v>
      </c>
      <c r="L265">
        <v>-0.49883702544738567</v>
      </c>
      <c r="M265">
        <f t="shared" ca="1" si="4"/>
        <v>1.0564104660313425</v>
      </c>
      <c r="N265" s="6">
        <v>264</v>
      </c>
      <c r="O265">
        <f ca="1">$M$6577</f>
        <v>0.71027568859377577</v>
      </c>
      <c r="P265">
        <f ca="1">$M$6578</f>
        <v>2.2197264789880466</v>
      </c>
      <c r="Q265">
        <f ca="1">$M$6579</f>
        <v>1.8750275721267</v>
      </c>
      <c r="R265">
        <f ca="1">$M$6580</f>
        <v>2.9448601753811765</v>
      </c>
      <c r="S265">
        <f ca="1">$M$6581</f>
        <v>3.5853015085989912</v>
      </c>
      <c r="T265">
        <f ca="1">$M$6582</f>
        <v>2.8317101058359624</v>
      </c>
      <c r="U265">
        <f ca="1">$M$6583</f>
        <v>5.3618763358007735</v>
      </c>
      <c r="V265">
        <f ca="1">$M$6584</f>
        <v>4.8801850925156165</v>
      </c>
      <c r="W265">
        <f ca="1">$M$6585</f>
        <v>4.0966379932887778</v>
      </c>
      <c r="X265">
        <f ca="1">$M$6586</f>
        <v>3.9030376212890925</v>
      </c>
      <c r="Y265">
        <f ca="1">$M$6587</f>
        <v>2.1329670527466602</v>
      </c>
      <c r="Z265">
        <f ca="1">$M$6588</f>
        <v>2.217134082224983</v>
      </c>
      <c r="AA265">
        <f ca="1">$M$6589</f>
        <v>4.3048897955215484</v>
      </c>
      <c r="AB265">
        <f ca="1">$M$6590</f>
        <v>2.6057513024978749</v>
      </c>
      <c r="AC265">
        <f ca="1">$M$6591</f>
        <v>2.4174035020809805</v>
      </c>
      <c r="AD265">
        <f ca="1">$M$6592</f>
        <v>2.6014946169016109</v>
      </c>
      <c r="AE265">
        <f ca="1">$M$6593</f>
        <v>1.9451286862669919</v>
      </c>
      <c r="AF265">
        <f ca="1">$M$6594</f>
        <v>1.7855272703641685</v>
      </c>
      <c r="AG265">
        <f ca="1">$M$6595</f>
        <v>1.5291761115225999</v>
      </c>
      <c r="AH265">
        <f ca="1">$M$6596</f>
        <v>1.326068906375107</v>
      </c>
      <c r="AI265">
        <f ca="1">$M$6597</f>
        <v>1.9679713042191964</v>
      </c>
      <c r="AJ265">
        <f ca="1">$M$6598</f>
        <v>1.1024137026003304</v>
      </c>
      <c r="AK265">
        <f ca="1">$M$6599</f>
        <v>2.3647591970962893</v>
      </c>
      <c r="AL265">
        <f ca="1">$M$6600</f>
        <v>1.3523487230307856</v>
      </c>
      <c r="AM265">
        <f ca="1">$M$6601</f>
        <v>1.0291868595459814</v>
      </c>
    </row>
    <row r="266" spans="1:39" x14ac:dyDescent="0.25">
      <c r="A266" s="9"/>
      <c r="H266" s="9"/>
      <c r="J266">
        <v>14</v>
      </c>
      <c r="K266">
        <f ca="1">SIMULATION!$D$3*SIMULATION!$D$17/$H252/(SIMULATION!$D$17-$I252)*(((EXP(-$I252*$J266))/(1-EXP(-SIMULATION!$D$4*$I252)))-(EXP(-SIMULATION!$D$17*$J266)/(1-EXP(-SIMULATION!$D$4*SIMULATION!$D$17))))</f>
        <v>2.0728975404992069</v>
      </c>
      <c r="L266">
        <v>-8.9122634802039108E-2</v>
      </c>
      <c r="M266">
        <f t="shared" ca="1" si="4"/>
        <v>1.8881554500152511</v>
      </c>
      <c r="N266" s="6">
        <v>265</v>
      </c>
      <c r="O266">
        <f ca="1">$M$6602</f>
        <v>1.4606838868315177</v>
      </c>
      <c r="P266">
        <f ca="1">$M$6603</f>
        <v>1.7781615350377431</v>
      </c>
      <c r="Q266">
        <f ca="1">$M$6604</f>
        <v>2.4439139236877074</v>
      </c>
      <c r="R266">
        <f ca="1">$M$6605</f>
        <v>3.5250177547270454</v>
      </c>
      <c r="S266">
        <f ca="1">$M$6606</f>
        <v>3.7717819289278656</v>
      </c>
      <c r="T266">
        <f ca="1">$M$6607</f>
        <v>4.0908531676619884</v>
      </c>
      <c r="U266">
        <f ca="1">$M$6608</f>
        <v>2.3192661956702216</v>
      </c>
      <c r="V266">
        <f ca="1">$M$6609</f>
        <v>1.5945075245889038</v>
      </c>
      <c r="W266">
        <f ca="1">$M$6610</f>
        <v>3.7477050267007934</v>
      </c>
      <c r="X266">
        <f ca="1">$M$6611</f>
        <v>2.2196698402286756</v>
      </c>
      <c r="Y266">
        <f ca="1">$M$6612</f>
        <v>3.1838144753632438</v>
      </c>
      <c r="Z266">
        <f ca="1">$M$6613</f>
        <v>2.9324324306855902</v>
      </c>
      <c r="AA266">
        <f ca="1">$M$6614</f>
        <v>3.7869675281171915</v>
      </c>
      <c r="AB266">
        <f ca="1">$M$6615</f>
        <v>3.006727025306859</v>
      </c>
      <c r="AC266">
        <f ca="1">$M$6616</f>
        <v>2.1048877635741192</v>
      </c>
      <c r="AD266">
        <f ca="1">$M$6617</f>
        <v>2.2164686718992952</v>
      </c>
      <c r="AE266">
        <f ca="1">$M$6618</f>
        <v>1.7868828539153063</v>
      </c>
      <c r="AF266">
        <f ca="1">$M$6619</f>
        <v>1.8355882038689426</v>
      </c>
      <c r="AG266">
        <f ca="1">$M$6620</f>
        <v>1.3312109082693051</v>
      </c>
      <c r="AH266">
        <f ca="1">$M$6621</f>
        <v>1.6424289367449365</v>
      </c>
      <c r="AI266">
        <f ca="1">$M$6622</f>
        <v>0.93232907878466109</v>
      </c>
      <c r="AJ266">
        <f ca="1">$M$6623</f>
        <v>2.1340847923012078</v>
      </c>
      <c r="AK266">
        <f ca="1">$M$6624</f>
        <v>1.1817198639659461</v>
      </c>
      <c r="AL266">
        <f ca="1">$M$6625</f>
        <v>1.2880078477050543</v>
      </c>
      <c r="AM266">
        <f ca="1">$M$6626</f>
        <v>1.3045343704698944</v>
      </c>
    </row>
    <row r="267" spans="1:39" x14ac:dyDescent="0.25">
      <c r="A267" s="9"/>
      <c r="H267" s="9"/>
      <c r="J267">
        <v>15</v>
      </c>
      <c r="K267">
        <f ca="1">SIMULATION!$D$3*SIMULATION!$D$17/$H252/(SIMULATION!$D$17-$I252)*(((EXP(-$I252*$J267))/(1-EXP(-SIMULATION!$D$4*$I252)))-(EXP(-SIMULATION!$D$17*$J267)/(1-EXP(-SIMULATION!$D$4*SIMULATION!$D$17))))</f>
        <v>2.0381372160173776</v>
      </c>
      <c r="L267">
        <v>0.45261455710660037</v>
      </c>
      <c r="M267">
        <f t="shared" ca="1" si="4"/>
        <v>2.9606277893675625</v>
      </c>
      <c r="N267" s="6">
        <v>266</v>
      </c>
      <c r="O267">
        <f ca="1">$M$6627</f>
        <v>0.19630524189450016</v>
      </c>
      <c r="P267">
        <f ca="1">$M$6628</f>
        <v>3.9075809466198446</v>
      </c>
      <c r="Q267">
        <f ca="1">$M$6629</f>
        <v>3.5709296481423016</v>
      </c>
      <c r="R267">
        <f ca="1">$M$6630</f>
        <v>3.4004823597272993</v>
      </c>
      <c r="S267">
        <f ca="1">$M$6631</f>
        <v>2.9984632831605453</v>
      </c>
      <c r="T267">
        <f ca="1">$M$6632</f>
        <v>4.5687574909630007</v>
      </c>
      <c r="U267">
        <f ca="1">$M$6633</f>
        <v>4.4839736171608129</v>
      </c>
      <c r="V267">
        <f ca="1">$M$6634</f>
        <v>3.2562554011327851</v>
      </c>
      <c r="W267">
        <f ca="1">$M$6635</f>
        <v>3.6286579563077868</v>
      </c>
      <c r="X267">
        <f ca="1">$M$6636</f>
        <v>2.0099576849981249</v>
      </c>
      <c r="Y267">
        <f ca="1">$M$6637</f>
        <v>2.4842639456082565</v>
      </c>
      <c r="Z267">
        <f ca="1">$M$6638</f>
        <v>1.8287119753206613</v>
      </c>
      <c r="AA267">
        <f ca="1">$M$6639</f>
        <v>1.2294954452025131</v>
      </c>
      <c r="AB267">
        <f ca="1">$M$6640</f>
        <v>1.5748192110801564</v>
      </c>
      <c r="AC267">
        <f ca="1">$M$6641</f>
        <v>0.86351708655698145</v>
      </c>
      <c r="AD267">
        <f ca="1">$M$6642</f>
        <v>0.65713234227585759</v>
      </c>
      <c r="AE267">
        <f ca="1">$M$6643</f>
        <v>0.75546086515592792</v>
      </c>
      <c r="AF267">
        <f ca="1">$M$6644</f>
        <v>0.43293661314770882</v>
      </c>
      <c r="AG267">
        <f ca="1">$M$6645</f>
        <v>0.54639287449607776</v>
      </c>
      <c r="AH267">
        <f ca="1">$M$6646</f>
        <v>0.22985277629177184</v>
      </c>
      <c r="AI267">
        <f ca="1">$M$6647</f>
        <v>0.24042031974278932</v>
      </c>
      <c r="AJ267">
        <f ca="1">$M$6648</f>
        <v>0.1451384152448601</v>
      </c>
      <c r="AK267">
        <f ca="1">$M$6649</f>
        <v>0.19937612624536874</v>
      </c>
      <c r="AL267">
        <f ca="1">$M$6650</f>
        <v>0.17100563635085783</v>
      </c>
      <c r="AM267">
        <f ca="1">$M$6651</f>
        <v>0.17752098269031608</v>
      </c>
    </row>
    <row r="268" spans="1:39" x14ac:dyDescent="0.25">
      <c r="A268" s="9"/>
      <c r="H268" s="9"/>
      <c r="J268">
        <v>16</v>
      </c>
      <c r="K268">
        <f ca="1">SIMULATION!$D$3*SIMULATION!$D$17/$H252/(SIMULATION!$D$17-$I252)*(((EXP(-$I252*$J268))/(1-EXP(-SIMULATION!$D$4*$I252)))-(EXP(-SIMULATION!$D$17*$J268)/(1-EXP(-SIMULATION!$D$4*SIMULATION!$D$17))))</f>
        <v>2.0037537481787111</v>
      </c>
      <c r="L268">
        <v>-8.0384821294307837E-2</v>
      </c>
      <c r="M268">
        <f t="shared" ca="1" si="4"/>
        <v>1.8426823612135659</v>
      </c>
      <c r="N268" s="6">
        <v>267</v>
      </c>
      <c r="O268">
        <f ca="1">$M$6652</f>
        <v>0.42227433160132571</v>
      </c>
      <c r="P268">
        <f ca="1">$M$6653</f>
        <v>3.7576058777495325</v>
      </c>
      <c r="Q268">
        <f ca="1">$M$6654</f>
        <v>5.1803143907618114</v>
      </c>
      <c r="R268">
        <f ca="1">$M$6655</f>
        <v>3.461273003401355</v>
      </c>
      <c r="S268">
        <f ca="1">$M$6656</f>
        <v>5.0066334043991887</v>
      </c>
      <c r="T268">
        <f ca="1">$M$6657</f>
        <v>3.9446166652898698</v>
      </c>
      <c r="U268">
        <f ca="1">$M$6658</f>
        <v>6.1291599473000185</v>
      </c>
      <c r="V268">
        <f ca="1">$M$6659</f>
        <v>3.8049077688685964</v>
      </c>
      <c r="W268">
        <f ca="1">$M$6660</f>
        <v>4.2270071016418393</v>
      </c>
      <c r="X268">
        <f ca="1">$M$6661</f>
        <v>3.3950667700565291</v>
      </c>
      <c r="Y268">
        <f ca="1">$M$6662</f>
        <v>2.6596932148869028</v>
      </c>
      <c r="Z268">
        <f ca="1">$M$6663</f>
        <v>2.9797360342001458</v>
      </c>
      <c r="AA268">
        <f ca="1">$M$6664</f>
        <v>2.1709716337588145</v>
      </c>
      <c r="AB268">
        <f ca="1">$M$6665</f>
        <v>1.827433138406346</v>
      </c>
      <c r="AC268">
        <f ca="1">$M$6666</f>
        <v>2.2696929352783668</v>
      </c>
      <c r="AD268">
        <f ca="1">$M$6667</f>
        <v>1.5977224244347752</v>
      </c>
      <c r="AE268">
        <f ca="1">$M$6668</f>
        <v>1.068588397612193</v>
      </c>
      <c r="AF268">
        <f ca="1">$M$6669</f>
        <v>0.83286348803427124</v>
      </c>
      <c r="AG268">
        <f ca="1">$M$6670</f>
        <v>1.1676110435159135</v>
      </c>
      <c r="AH268">
        <f ca="1">$M$6671</f>
        <v>0.47608581764858598</v>
      </c>
      <c r="AI268">
        <f ca="1">$M$6672</f>
        <v>0.5913102621873102</v>
      </c>
      <c r="AJ268">
        <f ca="1">$M$6673</f>
        <v>0.46214227938053754</v>
      </c>
      <c r="AK268">
        <f ca="1">$M$6674</f>
        <v>0.58168572582916378</v>
      </c>
      <c r="AL268">
        <f ca="1">$M$6675</f>
        <v>0.57263025575606663</v>
      </c>
      <c r="AM268">
        <f ca="1">$M$6676</f>
        <v>0.23032985166620329</v>
      </c>
    </row>
    <row r="269" spans="1:39" x14ac:dyDescent="0.25">
      <c r="A269" s="9"/>
      <c r="H269" s="9"/>
      <c r="J269">
        <v>17</v>
      </c>
      <c r="K269">
        <f ca="1">SIMULATION!$D$3*SIMULATION!$D$17/$H252/(SIMULATION!$D$17-$I252)*(((EXP(-$I252*$J269))/(1-EXP(-SIMULATION!$D$4*$I252)))-(EXP(-SIMULATION!$D$17*$J269)/(1-EXP(-SIMULATION!$D$4*SIMULATION!$D$17))))</f>
        <v>1.9698183360613544</v>
      </c>
      <c r="L269">
        <v>0.20415741143623814</v>
      </c>
      <c r="M269">
        <f t="shared" ca="1" si="4"/>
        <v>2.3719713485512783</v>
      </c>
      <c r="N269" s="6">
        <v>268</v>
      </c>
      <c r="O269">
        <f ca="1">$M$6677</f>
        <v>1.4215708346677725</v>
      </c>
      <c r="P269">
        <f ca="1">$M$6678</f>
        <v>1.910879424675771</v>
      </c>
      <c r="Q269">
        <f ca="1">$M$6679</f>
        <v>1.5334904719544167</v>
      </c>
      <c r="R269">
        <f ca="1">$M$6680</f>
        <v>3.5273983570161436</v>
      </c>
      <c r="S269">
        <f ca="1">$M$6681</f>
        <v>2.6414583691744253</v>
      </c>
      <c r="T269">
        <f ca="1">$M$6682</f>
        <v>2.0215732815762277</v>
      </c>
      <c r="U269">
        <f ca="1">$M$6683</f>
        <v>2.8874285652252438</v>
      </c>
      <c r="V269">
        <f ca="1">$M$6684</f>
        <v>4.1168934604752776</v>
      </c>
      <c r="W269">
        <f ca="1">$M$6685</f>
        <v>2.3402620940091876</v>
      </c>
      <c r="X269">
        <f ca="1">$M$6686</f>
        <v>2.7027407425255534</v>
      </c>
      <c r="Y269">
        <f ca="1">$M$6687</f>
        <v>2.5894824479327867</v>
      </c>
      <c r="Z269">
        <f ca="1">$M$6688</f>
        <v>3.1996195967722652</v>
      </c>
      <c r="AA269">
        <f ca="1">$M$6689</f>
        <v>2.8563485475766162</v>
      </c>
      <c r="AB269">
        <f ca="1">$M$6690</f>
        <v>2.0055390300333871</v>
      </c>
      <c r="AC269">
        <f ca="1">$M$6691</f>
        <v>3.2129203486012909</v>
      </c>
      <c r="AD269">
        <f ca="1">$M$6692</f>
        <v>2.2842358089709909</v>
      </c>
      <c r="AE269">
        <f ca="1">$M$6693</f>
        <v>2.4707700431810649</v>
      </c>
      <c r="AF269">
        <f ca="1">$M$6694</f>
        <v>2.8597674065921646</v>
      </c>
      <c r="AG269">
        <f ca="1">$M$6695</f>
        <v>1.7564943629634895</v>
      </c>
      <c r="AH269">
        <f ca="1">$M$6696</f>
        <v>1.7689321738987289</v>
      </c>
      <c r="AI269">
        <f ca="1">$M$6697</f>
        <v>3.2018217677360061</v>
      </c>
      <c r="AJ269">
        <f ca="1">$M$6698</f>
        <v>1.8643451336321681</v>
      </c>
      <c r="AK269">
        <f ca="1">$M$6699</f>
        <v>2.0919483907490561</v>
      </c>
      <c r="AL269">
        <f ca="1">$M$6700</f>
        <v>1.5162963126878963</v>
      </c>
      <c r="AM269">
        <f ca="1">$M$6701</f>
        <v>1.4756940744866509</v>
      </c>
    </row>
    <row r="270" spans="1:39" x14ac:dyDescent="0.25">
      <c r="A270" s="9"/>
      <c r="H270" s="9"/>
      <c r="J270">
        <v>18</v>
      </c>
      <c r="K270">
        <f ca="1">SIMULATION!$D$3*SIMULATION!$D$17/$H252/(SIMULATION!$D$17-$I252)*(((EXP(-$I252*$J270))/(1-EXP(-SIMULATION!$D$4*$I252)))-(EXP(-SIMULATION!$D$17*$J270)/(1-EXP(-SIMULATION!$D$4*SIMULATION!$D$17))))</f>
        <v>1.9363730820602354</v>
      </c>
      <c r="L270">
        <v>0.54736343713644509</v>
      </c>
      <c r="M270">
        <f t="shared" ca="1" si="4"/>
        <v>2.9962729078352175</v>
      </c>
      <c r="N270" s="6">
        <v>269</v>
      </c>
      <c r="O270">
        <f ca="1">$M$6702</f>
        <v>1.7303407049321251</v>
      </c>
      <c r="P270">
        <f ca="1">$M$6703</f>
        <v>2.5990075634749359</v>
      </c>
      <c r="Q270">
        <f ca="1">$M$6704</f>
        <v>3.2603471859015998</v>
      </c>
      <c r="R270">
        <f ca="1">$M$6705</f>
        <v>2.6852547906761273</v>
      </c>
      <c r="S270">
        <f ca="1">$M$6706</f>
        <v>3.2282038918440601</v>
      </c>
      <c r="T270">
        <f ca="1">$M$6707</f>
        <v>3.5882802374931568</v>
      </c>
      <c r="U270">
        <f ca="1">$M$6708</f>
        <v>2.1710252369933429</v>
      </c>
      <c r="V270">
        <f ca="1">$M$6709</f>
        <v>3.1847555488801826</v>
      </c>
      <c r="W270">
        <f ca="1">$M$6710</f>
        <v>3.4011541176877649</v>
      </c>
      <c r="X270">
        <f ca="1">$M$6711</f>
        <v>4.5816354572457501</v>
      </c>
      <c r="Y270">
        <f ca="1">$M$6712</f>
        <v>2.1614582813445704</v>
      </c>
      <c r="Z270">
        <f ca="1">$M$6713</f>
        <v>3.1304970201250493</v>
      </c>
      <c r="AA270">
        <f ca="1">$M$6714</f>
        <v>2.2176793804534891</v>
      </c>
      <c r="AB270">
        <f ca="1">$M$6715</f>
        <v>1.7226817875135381</v>
      </c>
      <c r="AC270">
        <f ca="1">$M$6716</f>
        <v>1.7076035951846791</v>
      </c>
      <c r="AD270">
        <f ca="1">$M$6717</f>
        <v>0.82573821162321537</v>
      </c>
      <c r="AE270">
        <f ca="1">$M$6718</f>
        <v>2.0199198687053106</v>
      </c>
      <c r="AF270">
        <f ca="1">$M$6719</f>
        <v>1.9522160477374837</v>
      </c>
      <c r="AG270">
        <f ca="1">$M$6720</f>
        <v>1.7161261985514007</v>
      </c>
      <c r="AH270">
        <f ca="1">$M$6721</f>
        <v>1.6352551407800082</v>
      </c>
      <c r="AI270">
        <f ca="1">$M$6722</f>
        <v>2.6505155190121541</v>
      </c>
      <c r="AJ270">
        <f ca="1">$M$6723</f>
        <v>3.0393993756768767</v>
      </c>
      <c r="AK270">
        <f ca="1">$M$6724</f>
        <v>2.2577654676230154</v>
      </c>
      <c r="AL270">
        <f ca="1">$M$6725</f>
        <v>1.7179397673232994</v>
      </c>
      <c r="AM270">
        <f ca="1">$M$6726</f>
        <v>1.5336613001275148</v>
      </c>
    </row>
    <row r="271" spans="1:39" x14ac:dyDescent="0.25">
      <c r="A271" s="9"/>
      <c r="H271" s="9"/>
      <c r="J271">
        <v>19</v>
      </c>
      <c r="K271">
        <f ca="1">SIMULATION!$D$3*SIMULATION!$D$17/$H252/(SIMULATION!$D$17-$I252)*(((EXP(-$I252*$J271))/(1-EXP(-SIMULATION!$D$4*$I252)))-(EXP(-SIMULATION!$D$17*$J271)/(1-EXP(-SIMULATION!$D$4*SIMULATION!$D$17))))</f>
        <v>1.9034415028210199</v>
      </c>
      <c r="L271">
        <v>0.48355070016341001</v>
      </c>
      <c r="M271">
        <f t="shared" ca="1" si="4"/>
        <v>2.8238519742302177</v>
      </c>
      <c r="N271" s="6">
        <v>270</v>
      </c>
      <c r="O271">
        <f ca="1">$M$6727</f>
        <v>0.98839462805428147</v>
      </c>
      <c r="P271">
        <f ca="1">$M$6728</f>
        <v>1.3061242136821141</v>
      </c>
      <c r="Q271">
        <f ca="1">$M$6729</f>
        <v>2.931622076670223</v>
      </c>
      <c r="R271">
        <f ca="1">$M$6730</f>
        <v>2.6673140914688855</v>
      </c>
      <c r="S271">
        <f ca="1">$M$6731</f>
        <v>2.9891465589943431</v>
      </c>
      <c r="T271">
        <f ca="1">$M$6732</f>
        <v>3.4307867150949827</v>
      </c>
      <c r="U271">
        <f ca="1">$M$6733</f>
        <v>4.0522504146681948</v>
      </c>
      <c r="V271">
        <f ca="1">$M$6734</f>
        <v>3.1725161407258433</v>
      </c>
      <c r="W271">
        <f ca="1">$M$6735</f>
        <v>1.9398856126963211</v>
      </c>
      <c r="X271">
        <f ca="1">$M$6736</f>
        <v>2.009916035563275</v>
      </c>
      <c r="Y271">
        <f ca="1">$M$6737</f>
        <v>1.7763704476299427</v>
      </c>
      <c r="Z271">
        <f ca="1">$M$6738</f>
        <v>1.8554347030027871</v>
      </c>
      <c r="AA271">
        <f ca="1">$M$6739</f>
        <v>1.106834480653081</v>
      </c>
      <c r="AB271">
        <f ca="1">$M$6740</f>
        <v>0.92393854533405151</v>
      </c>
      <c r="AC271">
        <f ca="1">$M$6741</f>
        <v>1.7260907613147851</v>
      </c>
      <c r="AD271">
        <f ca="1">$M$6742</f>
        <v>0.89266539768339404</v>
      </c>
      <c r="AE271">
        <f ca="1">$M$6743</f>
        <v>0.88425502291602176</v>
      </c>
      <c r="AF271">
        <f ca="1">$M$6744</f>
        <v>0.75062276454304111</v>
      </c>
      <c r="AG271">
        <f ca="1">$M$6745</f>
        <v>1.1378346329959395</v>
      </c>
      <c r="AH271">
        <f ca="1">$M$6746</f>
        <v>0.59870606944136517</v>
      </c>
      <c r="AI271">
        <f ca="1">$M$6747</f>
        <v>1.3639595504950464</v>
      </c>
      <c r="AJ271">
        <f ca="1">$M$6748</f>
        <v>1.0420174488831917</v>
      </c>
      <c r="AK271">
        <f ca="1">$M$6749</f>
        <v>1.0229475841738562</v>
      </c>
      <c r="AL271">
        <f ca="1">$M$6750</f>
        <v>1.2818427951700724</v>
      </c>
      <c r="AM271">
        <f ca="1">$M$6751</f>
        <v>0.93254818238526171</v>
      </c>
    </row>
    <row r="272" spans="1:39" x14ac:dyDescent="0.25">
      <c r="A272" s="9"/>
      <c r="H272" s="9"/>
      <c r="J272">
        <v>20</v>
      </c>
      <c r="K272">
        <f ca="1">SIMULATION!$D$3*SIMULATION!$D$17/$H252/(SIMULATION!$D$17-$I252)*(((EXP(-$I252*$J272))/(1-EXP(-SIMULATION!$D$4*$I252)))-(EXP(-SIMULATION!$D$17*$J272)/(1-EXP(-SIMULATION!$D$4*SIMULATION!$D$17))))</f>
        <v>1.8710352638762893</v>
      </c>
      <c r="L272">
        <v>-0.2954652229823202</v>
      </c>
      <c r="M272">
        <f t="shared" ca="1" si="4"/>
        <v>1.3182094124272969</v>
      </c>
      <c r="N272" s="6">
        <v>271</v>
      </c>
      <c r="O272">
        <f ca="1">$M$6752</f>
        <v>1.8853205350539399</v>
      </c>
      <c r="P272">
        <f ca="1">$M$6753</f>
        <v>1.6903129581827714</v>
      </c>
      <c r="Q272">
        <f ca="1">$M$6754</f>
        <v>1.6876166895419777</v>
      </c>
      <c r="R272">
        <f ca="1">$M$6755</f>
        <v>2.3572199545521517</v>
      </c>
      <c r="S272">
        <f ca="1">$M$6756</f>
        <v>2.2346306981745498</v>
      </c>
      <c r="T272">
        <f ca="1">$M$6757</f>
        <v>1.7133035937487904</v>
      </c>
      <c r="U272">
        <f ca="1">$M$6758</f>
        <v>3.4984545352946408</v>
      </c>
      <c r="V272">
        <f ca="1">$M$6759</f>
        <v>3.3173924739635621</v>
      </c>
      <c r="W272">
        <f ca="1">$M$6760</f>
        <v>1.6450708417946915</v>
      </c>
      <c r="X272">
        <f ca="1">$M$6761</f>
        <v>2.1714452454707449</v>
      </c>
      <c r="Y272">
        <f ca="1">$M$6762</f>
        <v>2.0528320566856402</v>
      </c>
      <c r="Z272">
        <f ca="1">$M$6763</f>
        <v>1.6960208991642951</v>
      </c>
      <c r="AA272">
        <f ca="1">$M$6764</f>
        <v>2.1976276987843524</v>
      </c>
      <c r="AB272">
        <f ca="1">$M$6765</f>
        <v>1.7924909417090578</v>
      </c>
      <c r="AC272">
        <f ca="1">$M$6766</f>
        <v>1.7438071386859226</v>
      </c>
      <c r="AD272">
        <f ca="1">$M$6767</f>
        <v>1.3666678798873146</v>
      </c>
      <c r="AE272">
        <f ca="1">$M$6768</f>
        <v>1.5409997843108743</v>
      </c>
      <c r="AF272">
        <f ca="1">$M$6769</f>
        <v>1.8247533884490084</v>
      </c>
      <c r="AG272">
        <f ca="1">$M$6770</f>
        <v>1.8660418162590759</v>
      </c>
      <c r="AH272">
        <f ca="1">$M$6771</f>
        <v>1.9337011103660871</v>
      </c>
      <c r="AI272">
        <f ca="1">$M$6772</f>
        <v>1.5616064174917714</v>
      </c>
      <c r="AJ272">
        <f ca="1">$M$6773</f>
        <v>1.5248287591847811</v>
      </c>
      <c r="AK272">
        <f ca="1">$M$6774</f>
        <v>1.3643869703638938</v>
      </c>
      <c r="AL272">
        <f ca="1">$M$6775</f>
        <v>1.6857214429705552</v>
      </c>
      <c r="AM272">
        <f ca="1">$M$6776</f>
        <v>1.5543281267003657</v>
      </c>
    </row>
    <row r="273" spans="1:39" x14ac:dyDescent="0.25">
      <c r="A273" s="9"/>
      <c r="H273" s="9"/>
      <c r="J273">
        <v>21</v>
      </c>
      <c r="K273">
        <f ca="1">SIMULATION!$D$3*SIMULATION!$D$17/$H252/(SIMULATION!$D$17-$I252)*(((EXP(-$I252*$J273))/(1-EXP(-SIMULATION!$D$4*$I252)))-(EXP(-SIMULATION!$D$17*$J273)/(1-EXP(-SIMULATION!$D$4*SIMULATION!$D$17))))</f>
        <v>1.839158494355934</v>
      </c>
      <c r="L273">
        <v>-7.9861936838664119E-2</v>
      </c>
      <c r="M273">
        <f t="shared" ca="1" si="4"/>
        <v>1.6922797348433878</v>
      </c>
      <c r="N273" s="6">
        <v>272</v>
      </c>
      <c r="O273">
        <f ca="1">$M$6777</f>
        <v>0.88296519248921834</v>
      </c>
      <c r="P273">
        <f ca="1">$M$6778</f>
        <v>3.8620009394995782</v>
      </c>
      <c r="Q273">
        <f ca="1">$M$6779</f>
        <v>4.781006763677901</v>
      </c>
      <c r="R273">
        <f ca="1">$M$6780</f>
        <v>3.6496848802822917</v>
      </c>
      <c r="S273">
        <f ca="1">$M$6781</f>
        <v>5.2613645471962336</v>
      </c>
      <c r="T273">
        <f ca="1">$M$6782</f>
        <v>4.1791987442908907</v>
      </c>
      <c r="U273">
        <f ca="1">$M$6783</f>
        <v>3.6747938113742697</v>
      </c>
      <c r="V273">
        <f ca="1">$M$6784</f>
        <v>5.8325074055433532</v>
      </c>
      <c r="W273">
        <f ca="1">$M$6785</f>
        <v>3.6266768028976122</v>
      </c>
      <c r="X273">
        <f ca="1">$M$6786</f>
        <v>3.4786091393728111</v>
      </c>
      <c r="Y273">
        <f ca="1">$M$6787</f>
        <v>5.0765660789912195</v>
      </c>
      <c r="Z273">
        <f ca="1">$M$6788</f>
        <v>3.3195115752484474</v>
      </c>
      <c r="AA273">
        <f ca="1">$M$6789</f>
        <v>2.8658769043353498</v>
      </c>
      <c r="AB273">
        <f ca="1">$M$6790</f>
        <v>2.1601512896870831</v>
      </c>
      <c r="AC273">
        <f ca="1">$M$6791</f>
        <v>2.4286745964571983</v>
      </c>
      <c r="AD273">
        <f ca="1">$M$6792</f>
        <v>2.0769013914411065</v>
      </c>
      <c r="AE273">
        <f ca="1">$M$6793</f>
        <v>1.7460308770966575</v>
      </c>
      <c r="AF273">
        <f ca="1">$M$6794</f>
        <v>1.8560973560692366</v>
      </c>
      <c r="AG273">
        <f ca="1">$M$6795</f>
        <v>1.4253234016508842</v>
      </c>
      <c r="AH273">
        <f ca="1">$M$6796</f>
        <v>1.0310148303266942</v>
      </c>
      <c r="AI273">
        <f ca="1">$M$6797</f>
        <v>1.2853624758687381</v>
      </c>
      <c r="AJ273">
        <f ca="1">$M$6798</f>
        <v>0.70990918365776412</v>
      </c>
      <c r="AK273">
        <f ca="1">$M$6799</f>
        <v>1.3794718141544802</v>
      </c>
      <c r="AL273">
        <f ca="1">$M$6800</f>
        <v>1.2785710138596866</v>
      </c>
      <c r="AM273">
        <f ca="1">$M$6801</f>
        <v>1.1245714158571543</v>
      </c>
    </row>
    <row r="274" spans="1:39" x14ac:dyDescent="0.25">
      <c r="A274" s="9"/>
      <c r="H274" s="9"/>
      <c r="J274">
        <v>22</v>
      </c>
      <c r="K274">
        <f ca="1">SIMULATION!$D$3*SIMULATION!$D$17/$H252/(SIMULATION!$D$17-$I252)*(((EXP(-$I252*$J274))/(1-EXP(-SIMULATION!$D$4*$I252)))-(EXP(-SIMULATION!$D$17*$J274)/(1-EXP(-SIMULATION!$D$4*SIMULATION!$D$17))))</f>
        <v>1.807810550967538</v>
      </c>
      <c r="L274">
        <v>0.16505843773606324</v>
      </c>
      <c r="M274">
        <f t="shared" ca="1" si="4"/>
        <v>2.1062049362330115</v>
      </c>
      <c r="N274" s="6">
        <v>273</v>
      </c>
      <c r="O274">
        <f ca="1">$M$6802</f>
        <v>1.3814596297592499</v>
      </c>
      <c r="P274">
        <f ca="1">$M$6803</f>
        <v>2.0478299581066213</v>
      </c>
      <c r="Q274">
        <f ca="1">$M$6804</f>
        <v>0.53911285191747316</v>
      </c>
      <c r="R274">
        <f ca="1">$M$6805</f>
        <v>2.0472876304856755</v>
      </c>
      <c r="S274">
        <f ca="1">$M$6806</f>
        <v>3.0741570295372473</v>
      </c>
      <c r="T274">
        <f ca="1">$M$6807</f>
        <v>2.1943772913436477</v>
      </c>
      <c r="U274">
        <f ca="1">$M$6808</f>
        <v>2.1653353736989298</v>
      </c>
      <c r="V274">
        <f ca="1">$M$6809</f>
        <v>3.3651263084813134</v>
      </c>
      <c r="W274">
        <f ca="1">$M$6810</f>
        <v>2.0374255952084757</v>
      </c>
      <c r="X274">
        <f ca="1">$M$6811</f>
        <v>2.7169390442623831</v>
      </c>
      <c r="Y274">
        <f ca="1">$M$6812</f>
        <v>2.6592815423446461</v>
      </c>
      <c r="Z274">
        <f ca="1">$M$6813</f>
        <v>3.1256579885856919</v>
      </c>
      <c r="AA274">
        <f ca="1">$M$6814</f>
        <v>2.3007846515846122</v>
      </c>
      <c r="AB274">
        <f ca="1">$M$6815</f>
        <v>3.2180687338753731</v>
      </c>
      <c r="AC274">
        <f ca="1">$M$6816</f>
        <v>2.1825469752173694</v>
      </c>
      <c r="AD274">
        <f ca="1">$M$6817</f>
        <v>1.289108952625752</v>
      </c>
      <c r="AE274">
        <f ca="1">$M$6818</f>
        <v>1.3727949778919684</v>
      </c>
      <c r="AF274">
        <f ca="1">$M$6819</f>
        <v>1.8258545230846324</v>
      </c>
      <c r="AG274">
        <f ca="1">$M$6820</f>
        <v>1.5746291636078842</v>
      </c>
      <c r="AH274">
        <f ca="1">$M$6821</f>
        <v>1.9352686166568769</v>
      </c>
      <c r="AI274">
        <f ca="1">$M$6822</f>
        <v>1.4713906371222538</v>
      </c>
      <c r="AJ274">
        <f ca="1">$M$6823</f>
        <v>0.61553898521939987</v>
      </c>
      <c r="AK274">
        <f ca="1">$M$6824</f>
        <v>0.97694088580841554</v>
      </c>
      <c r="AL274">
        <f ca="1">$M$6825</f>
        <v>0.77510452667830387</v>
      </c>
      <c r="AM274">
        <f ca="1">$M$6826</f>
        <v>1.0844168636689011</v>
      </c>
    </row>
    <row r="275" spans="1:39" x14ac:dyDescent="0.25">
      <c r="A275" s="9"/>
      <c r="H275" s="9"/>
      <c r="J275">
        <v>23</v>
      </c>
      <c r="K275">
        <f ca="1">SIMULATION!$D$3*SIMULATION!$D$17/$H252/(SIMULATION!$D$17-$I252)*(((EXP(-$I252*$J275))/(1-EXP(-SIMULATION!$D$4*$I252)))-(EXP(-SIMULATION!$D$17*$J275)/(1-EXP(-SIMULATION!$D$4*SIMULATION!$D$17))))</f>
        <v>1.7769877882482465</v>
      </c>
      <c r="L275">
        <v>-0.25358435599869111</v>
      </c>
      <c r="M275">
        <f t="shared" ca="1" si="4"/>
        <v>1.3263714843477765</v>
      </c>
      <c r="N275" s="6">
        <v>274</v>
      </c>
      <c r="O275">
        <f ca="1">$M$6827</f>
        <v>1.4759374167674013</v>
      </c>
      <c r="P275">
        <f ca="1">$M$6828</f>
        <v>1.7466423429345159</v>
      </c>
      <c r="Q275">
        <f ca="1">$M$6829</f>
        <v>1.3829348409789433</v>
      </c>
      <c r="R275">
        <f ca="1">$M$6830</f>
        <v>4.1631992604722541</v>
      </c>
      <c r="S275">
        <f ca="1">$M$6831</f>
        <v>1.3886760150475335</v>
      </c>
      <c r="T275">
        <f ca="1">$M$6832</f>
        <v>3.6264024680656637</v>
      </c>
      <c r="U275">
        <f ca="1">$M$6833</f>
        <v>1.6405180844440177</v>
      </c>
      <c r="V275">
        <f ca="1">$M$6834</f>
        <v>3.335253526018267</v>
      </c>
      <c r="W275">
        <f ca="1">$M$6835</f>
        <v>3.8964704704853528</v>
      </c>
      <c r="X275">
        <f ca="1">$M$6836</f>
        <v>2.5740777045454286</v>
      </c>
      <c r="Y275">
        <f ca="1">$M$6837</f>
        <v>2.9852928800064813</v>
      </c>
      <c r="Z275">
        <f ca="1">$M$6838</f>
        <v>2.3130423177702699</v>
      </c>
      <c r="AA275">
        <f ca="1">$M$6839</f>
        <v>2.7412741630592703</v>
      </c>
      <c r="AB275">
        <f ca="1">$M$6840</f>
        <v>2.6844892996625003</v>
      </c>
      <c r="AC275">
        <f ca="1">$M$6841</f>
        <v>1.7814703185030942</v>
      </c>
      <c r="AD275">
        <f ca="1">$M$6842</f>
        <v>1.8622129038942872</v>
      </c>
      <c r="AE275">
        <f ca="1">$M$6843</f>
        <v>2.6103391779939185</v>
      </c>
      <c r="AF275">
        <f ca="1">$M$6844</f>
        <v>1.2812721343983593</v>
      </c>
      <c r="AG275">
        <f ca="1">$M$6845</f>
        <v>1.3267966335027077</v>
      </c>
      <c r="AH275">
        <f ca="1">$M$6846</f>
        <v>1.0453643200589158</v>
      </c>
      <c r="AI275">
        <f ca="1">$M$6847</f>
        <v>1.1000528437117372</v>
      </c>
      <c r="AJ275">
        <f ca="1">$M$6848</f>
        <v>1.971050098061768</v>
      </c>
      <c r="AK275">
        <f ca="1">$M$6849</f>
        <v>2.1590811160634402</v>
      </c>
      <c r="AL275">
        <f ca="1">$M$6850</f>
        <v>1.6963424480959892</v>
      </c>
      <c r="AM275">
        <f ca="1">$M$6851</f>
        <v>1.5604157995945409</v>
      </c>
    </row>
    <row r="276" spans="1:39" x14ac:dyDescent="0.25">
      <c r="A276" s="9"/>
      <c r="H276" s="9"/>
      <c r="J276">
        <v>24</v>
      </c>
      <c r="K276">
        <f ca="1">SIMULATION!$D$3*SIMULATION!$D$17/$H252/(SIMULATION!$D$17-$I252)*(((EXP(-$I252*$J276))/(1-EXP(-SIMULATION!$D$4*$I252)))-(EXP(-SIMULATION!$D$17*$J276)/(1-EXP(-SIMULATION!$D$4*SIMULATION!$D$17))))</f>
        <v>1.7466846920278767</v>
      </c>
      <c r="L276">
        <v>-0.11256046255242497</v>
      </c>
      <c r="M276">
        <f t="shared" ca="1" si="4"/>
        <v>1.5500770551599787</v>
      </c>
      <c r="N276" s="6">
        <v>275</v>
      </c>
      <c r="O276">
        <f ca="1">$M$6852</f>
        <v>0.80948102545283218</v>
      </c>
      <c r="P276">
        <f ca="1">$M$6853</f>
        <v>1.9234604646871214</v>
      </c>
      <c r="Q276">
        <f ca="1">$M$6854</f>
        <v>1.418018203594352</v>
      </c>
      <c r="R276">
        <f ca="1">$M$6855</f>
        <v>2.587084442805391</v>
      </c>
      <c r="S276">
        <f ca="1">$M$6856</f>
        <v>2.1659204756658568</v>
      </c>
      <c r="T276">
        <f ca="1">$M$6857</f>
        <v>1.760677121989257</v>
      </c>
      <c r="U276">
        <f ca="1">$M$6858</f>
        <v>1.4408657678677166</v>
      </c>
      <c r="V276">
        <f ca="1">$M$6859</f>
        <v>2.8571570545779288</v>
      </c>
      <c r="W276">
        <f ca="1">$M$6860</f>
        <v>2.0208157723957787</v>
      </c>
      <c r="X276">
        <f ca="1">$M$6861</f>
        <v>2.0143041123064558</v>
      </c>
      <c r="Y276">
        <f ca="1">$M$6862</f>
        <v>2.3744596557507678</v>
      </c>
      <c r="Z276">
        <f ca="1">$M$6863</f>
        <v>1.9414019644002121</v>
      </c>
      <c r="AA276">
        <f ca="1">$M$6864</f>
        <v>1.7862232133596068</v>
      </c>
      <c r="AB276">
        <f ca="1">$M$6865</f>
        <v>1.5863126108299308</v>
      </c>
      <c r="AC276">
        <f ca="1">$M$6866</f>
        <v>1.3422094282128134</v>
      </c>
      <c r="AD276">
        <f ca="1">$M$6867</f>
        <v>2.3033350404385744</v>
      </c>
      <c r="AE276">
        <f ca="1">$M$6868</f>
        <v>1.1106115213158481</v>
      </c>
      <c r="AF276">
        <f ca="1">$M$6869</f>
        <v>2.3681050928456888</v>
      </c>
      <c r="AG276">
        <f ca="1">$M$6870</f>
        <v>1.710471280322136</v>
      </c>
      <c r="AH276">
        <f ca="1">$M$6871</f>
        <v>1.2877733121930983</v>
      </c>
      <c r="AI276">
        <f ca="1">$M$6872</f>
        <v>1.1601642766967879</v>
      </c>
      <c r="AJ276">
        <f ca="1">$M$6873</f>
        <v>1.1225658709071116</v>
      </c>
      <c r="AK276">
        <f ca="1">$M$6874</f>
        <v>1.3451082139435131</v>
      </c>
      <c r="AL276">
        <f ca="1">$M$6875</f>
        <v>1.1694609741894859</v>
      </c>
      <c r="AM276">
        <f ca="1">$M$6876</f>
        <v>1.2062898334428671</v>
      </c>
    </row>
    <row r="277" spans="1:39" x14ac:dyDescent="0.25">
      <c r="A277" s="9">
        <v>12</v>
      </c>
      <c r="B277" s="2">
        <f ca="1">NORMINV(RAND(),SIMULATION!D7,SIMULATION!D8)</f>
        <v>59.774046390888394</v>
      </c>
      <c r="C277" s="2">
        <v>2</v>
      </c>
      <c r="D277" s="2">
        <f ca="1">SIMULATION!$D$11*(1+(SIMULATION!$D$12*LN(1+$C277)))*(1+(SIMULATION!$D$13*(($B277/63.5)-1)))</f>
        <v>9.9613654943632763</v>
      </c>
      <c r="E277" s="2">
        <v>0.10749888387044432</v>
      </c>
      <c r="F277" s="2">
        <f ca="1">D277*(1+E277)</f>
        <v>11.032201166832884</v>
      </c>
      <c r="G277" s="2">
        <v>0.38790687434237286</v>
      </c>
      <c r="H277" s="9">
        <f>SIMULATION!$D$15*EXP($G$277)</f>
        <v>325.37061729669074</v>
      </c>
      <c r="I277" s="2">
        <f ca="1">$F277/$H277</f>
        <v>3.3906568633925292E-2</v>
      </c>
      <c r="J277">
        <v>0</v>
      </c>
      <c r="K277">
        <f ca="1">SIMULATION!$D$3*SIMULATION!$D$17/$H277/(SIMULATION!$D$17-$I277)*(((EXP(-$I277*$J277))/(1-EXP(-SIMULATION!$D$4*$I277)))-(EXP(-SIMULATION!$D$17*$J277)/(1-EXP(-SIMULATION!$D$4*SIMULATION!$D$17))))</f>
        <v>1.4563758685939892</v>
      </c>
      <c r="L277">
        <v>-1.880223217563616E-2</v>
      </c>
      <c r="M277">
        <f t="shared" ca="1" si="4"/>
        <v>1.4289927513776912</v>
      </c>
      <c r="N277" s="6">
        <v>276</v>
      </c>
      <c r="O277">
        <f ca="1">$M$6877</f>
        <v>1.5243524532813644</v>
      </c>
      <c r="P277">
        <f ca="1">$M$6878</f>
        <v>1.6258785277853915</v>
      </c>
      <c r="Q277">
        <f ca="1">$M$6879</f>
        <v>1.5185109222713364</v>
      </c>
      <c r="R277">
        <f ca="1">$M$6880</f>
        <v>3.9234023624175749</v>
      </c>
      <c r="S277">
        <f ca="1">$M$6881</f>
        <v>2.8259197002686411</v>
      </c>
      <c r="T277">
        <f ca="1">$M$6882</f>
        <v>3.0138234876933185</v>
      </c>
      <c r="U277">
        <f ca="1">$M$6883</f>
        <v>2.565085867817217</v>
      </c>
      <c r="V277">
        <f ca="1">$M$6884</f>
        <v>3.7592767206518953</v>
      </c>
      <c r="W277">
        <f ca="1">$M$6885</f>
        <v>3.1365210988910781</v>
      </c>
      <c r="X277">
        <f ca="1">$M$6886</f>
        <v>2.7519023414922175</v>
      </c>
      <c r="Y277">
        <f ca="1">$M$6887</f>
        <v>0.65248247833863182</v>
      </c>
      <c r="Z277">
        <f ca="1">$M$6888</f>
        <v>2.6041042177066953</v>
      </c>
      <c r="AA277">
        <f ca="1">$M$6889</f>
        <v>2.0261154316417533</v>
      </c>
      <c r="AB277">
        <f ca="1">$M$6890</f>
        <v>2.1589400999675794</v>
      </c>
      <c r="AC277">
        <f ca="1">$M$6891</f>
        <v>0.86667474986415771</v>
      </c>
      <c r="AD277">
        <f ca="1">$M$6892</f>
        <v>2.0858766616384918</v>
      </c>
      <c r="AE277">
        <f ca="1">$M$6893</f>
        <v>2.2554809454627067</v>
      </c>
      <c r="AF277">
        <f ca="1">$M$6894</f>
        <v>1.9909287791818278</v>
      </c>
      <c r="AG277">
        <f ca="1">$M$6895</f>
        <v>1.7858397715414187</v>
      </c>
      <c r="AH277">
        <f ca="1">$M$6896</f>
        <v>1.3491753391264316</v>
      </c>
      <c r="AI277">
        <f ca="1">$M$6897</f>
        <v>1.1673011579812453</v>
      </c>
      <c r="AJ277">
        <f ca="1">$M$6898</f>
        <v>1.9288698881570581</v>
      </c>
      <c r="AK277">
        <f ca="1">$M$6899</f>
        <v>1.3563442128614098</v>
      </c>
      <c r="AL277">
        <f ca="1">$M$6900</f>
        <v>0.8799960347450867</v>
      </c>
      <c r="AM277">
        <f ca="1">$M$6901</f>
        <v>1.076529268845615</v>
      </c>
    </row>
    <row r="278" spans="1:39" x14ac:dyDescent="0.25">
      <c r="A278" s="9"/>
      <c r="H278" s="9"/>
      <c r="J278">
        <v>1</v>
      </c>
      <c r="K278">
        <f ca="1">SIMULATION!$D$3*SIMULATION!$D$17/$H277/(SIMULATION!$D$17-$I277)*(((EXP(-$I277*$J278))/(1-EXP(-SIMULATION!$D$4*$I277)))-(EXP(-SIMULATION!$D$17*$J278)/(1-EXP(-SIMULATION!$D$4*SIMULATION!$D$17))))</f>
        <v>2.0040544754214236</v>
      </c>
      <c r="L278">
        <v>0.11183184783733657</v>
      </c>
      <c r="M278">
        <f t="shared" ca="1" si="4"/>
        <v>2.2281715905744854</v>
      </c>
      <c r="N278" s="6">
        <v>277</v>
      </c>
      <c r="O278">
        <f ca="1">$M$6902</f>
        <v>1.668872100367218</v>
      </c>
      <c r="P278">
        <f ca="1">$M$6903</f>
        <v>2.8501762952988519</v>
      </c>
      <c r="Q278">
        <f ca="1">$M$6904</f>
        <v>2.3517361039047771</v>
      </c>
      <c r="R278">
        <f ca="1">$M$6905</f>
        <v>3.1810181744287926</v>
      </c>
      <c r="S278">
        <f ca="1">$M$6906</f>
        <v>3.4492222950901108</v>
      </c>
      <c r="T278">
        <f ca="1">$M$6907</f>
        <v>2.8172758427269851</v>
      </c>
      <c r="U278">
        <f ca="1">$M$6908</f>
        <v>3.8562686541258842</v>
      </c>
      <c r="V278">
        <f ca="1">$M$6909</f>
        <v>2.8465391849380097</v>
      </c>
      <c r="W278">
        <f ca="1">$M$6910</f>
        <v>2.9267539394150974</v>
      </c>
      <c r="X278">
        <f ca="1">$M$6911</f>
        <v>1.6215093622452879</v>
      </c>
      <c r="Y278">
        <f ca="1">$M$6912</f>
        <v>1.2978530720538142</v>
      </c>
      <c r="Z278">
        <f ca="1">$M$6913</f>
        <v>1.4983399268276145</v>
      </c>
      <c r="AA278">
        <f ca="1">$M$6914</f>
        <v>3.3052079949503894</v>
      </c>
      <c r="AB278">
        <f ca="1">$M$6915</f>
        <v>1.731470508362964</v>
      </c>
      <c r="AC278">
        <f ca="1">$M$6916</f>
        <v>3.0596695459885126</v>
      </c>
      <c r="AD278">
        <f ca="1">$M$6917</f>
        <v>1.993506188726843</v>
      </c>
      <c r="AE278">
        <f ca="1">$M$6918</f>
        <v>1.7513730374564369</v>
      </c>
      <c r="AF278">
        <f ca="1">$M$6919</f>
        <v>0.74130843528486801</v>
      </c>
      <c r="AG278">
        <f ca="1">$M$6920</f>
        <v>1.888886366369134</v>
      </c>
      <c r="AH278">
        <f ca="1">$M$6921</f>
        <v>2.123764871912905</v>
      </c>
      <c r="AI278">
        <f ca="1">$M$6922</f>
        <v>1.7796726665638614</v>
      </c>
      <c r="AJ278">
        <f ca="1">$M$6923</f>
        <v>1.7886544719404696</v>
      </c>
      <c r="AK278">
        <f ca="1">$M$6924</f>
        <v>0.95094512254425689</v>
      </c>
      <c r="AL278">
        <f ca="1">$M$6925</f>
        <v>1.6573224179232726</v>
      </c>
      <c r="AM278">
        <f ca="1">$M$6926</f>
        <v>1.121303120795907</v>
      </c>
    </row>
    <row r="279" spans="1:39" x14ac:dyDescent="0.25">
      <c r="A279" s="9"/>
      <c r="H279" s="9"/>
      <c r="J279">
        <v>2</v>
      </c>
      <c r="K279">
        <f ca="1">SIMULATION!$D$3*SIMULATION!$D$17/$H277/(SIMULATION!$D$17-$I277)*(((EXP(-$I277*$J279))/(1-EXP(-SIMULATION!$D$4*$I277)))-(EXP(-SIMULATION!$D$17*$J279)/(1-EXP(-SIMULATION!$D$4*SIMULATION!$D$17))))</f>
        <v>2.319322580401507</v>
      </c>
      <c r="L279">
        <v>-0.44196303682379101</v>
      </c>
      <c r="M279">
        <f t="shared" ca="1" si="4"/>
        <v>1.2942677293932658</v>
      </c>
      <c r="N279" s="6">
        <v>278</v>
      </c>
      <c r="O279">
        <f ca="1">$M$6927</f>
        <v>0.70535131221669878</v>
      </c>
      <c r="P279">
        <f ca="1">$M$6928</f>
        <v>1.12644717790121</v>
      </c>
      <c r="Q279">
        <f ca="1">$M$6929</f>
        <v>3.1486533122432974</v>
      </c>
      <c r="R279">
        <f ca="1">$M$6930</f>
        <v>3.1313197437601064</v>
      </c>
      <c r="S279">
        <f ca="1">$M$6931</f>
        <v>1.3360292990288067</v>
      </c>
      <c r="T279">
        <f ca="1">$M$6932</f>
        <v>3.2599978134543135</v>
      </c>
      <c r="U279">
        <f ca="1">$M$6933</f>
        <v>2.5383195095509166</v>
      </c>
      <c r="V279">
        <f ca="1">$M$6934</f>
        <v>2.0979326540749019</v>
      </c>
      <c r="W279">
        <f ca="1">$M$6935</f>
        <v>2.059896636436974</v>
      </c>
      <c r="X279">
        <f ca="1">$M$6936</f>
        <v>1.1103451994015441</v>
      </c>
      <c r="Y279">
        <f ca="1">$M$6937</f>
        <v>2.8063094224628893</v>
      </c>
      <c r="Z279">
        <f ca="1">$M$6938</f>
        <v>0.97909821803987507</v>
      </c>
      <c r="AA279">
        <f ca="1">$M$6939</f>
        <v>1.8851754388134236</v>
      </c>
      <c r="AB279">
        <f ca="1">$M$6940</f>
        <v>1.7963888051215404</v>
      </c>
      <c r="AC279">
        <f ca="1">$M$6941</f>
        <v>2.0896194562203934</v>
      </c>
      <c r="AD279">
        <f ca="1">$M$6942</f>
        <v>1.590625448282156</v>
      </c>
      <c r="AE279">
        <f ca="1">$M$6943</f>
        <v>1.5032576561679818</v>
      </c>
      <c r="AF279">
        <f ca="1">$M$6944</f>
        <v>1.283005331769272</v>
      </c>
      <c r="AG279">
        <f ca="1">$M$6945</f>
        <v>1.342228068642076</v>
      </c>
      <c r="AH279">
        <f ca="1">$M$6946</f>
        <v>1.240607296303381</v>
      </c>
      <c r="AI279">
        <f ca="1">$M$6947</f>
        <v>0.94303605961597758</v>
      </c>
      <c r="AJ279">
        <f ca="1">$M$6948</f>
        <v>0.80922495760982105</v>
      </c>
      <c r="AK279">
        <f ca="1">$M$6949</f>
        <v>0.90964141661110731</v>
      </c>
      <c r="AL279">
        <f ca="1">$M$6950</f>
        <v>1.0876958238620622</v>
      </c>
      <c r="AM279">
        <f ca="1">$M$6951</f>
        <v>0.56124360393777528</v>
      </c>
    </row>
    <row r="280" spans="1:39" x14ac:dyDescent="0.25">
      <c r="A280" s="9"/>
      <c r="H280" s="9"/>
      <c r="J280">
        <v>3</v>
      </c>
      <c r="K280">
        <f ca="1">SIMULATION!$D$3*SIMULATION!$D$17/$H277/(SIMULATION!$D$17-$I277)*(((EXP(-$I277*$J280))/(1-EXP(-SIMULATION!$D$4*$I277)))-(EXP(-SIMULATION!$D$17*$J280)/(1-EXP(-SIMULATION!$D$4*SIMULATION!$D$17))))</f>
        <v>2.4868464883075947</v>
      </c>
      <c r="L280">
        <v>0.44836402842122747</v>
      </c>
      <c r="M280">
        <f t="shared" ca="1" si="4"/>
        <v>3.6018589978703703</v>
      </c>
      <c r="N280" s="6">
        <v>279</v>
      </c>
      <c r="O280">
        <f ca="1">$M$6952</f>
        <v>1.3371209421691519</v>
      </c>
      <c r="P280">
        <f ca="1">$M$6953</f>
        <v>1.3970238669976904</v>
      </c>
      <c r="Q280">
        <f ca="1">$M$6954</f>
        <v>1.3542344115898521</v>
      </c>
      <c r="R280">
        <f ca="1">$M$6955</f>
        <v>2.4193693900086624</v>
      </c>
      <c r="S280">
        <f ca="1">$M$6956</f>
        <v>2.4376611809223658</v>
      </c>
      <c r="T280">
        <f ca="1">$M$6957</f>
        <v>2.1341570994937027</v>
      </c>
      <c r="U280">
        <f ca="1">$M$6958</f>
        <v>2.2344125041802823</v>
      </c>
      <c r="V280">
        <f ca="1">$M$6959</f>
        <v>2.5859694423988158</v>
      </c>
      <c r="W280">
        <f ca="1">$M$6960</f>
        <v>1.4059125117885829</v>
      </c>
      <c r="X280">
        <f ca="1">$M$6961</f>
        <v>1.2808026084411028</v>
      </c>
      <c r="Y280">
        <f ca="1">$M$6962</f>
        <v>1.7844706459800179</v>
      </c>
      <c r="Z280">
        <f ca="1">$M$6963</f>
        <v>1.8309082335201761</v>
      </c>
      <c r="AA280">
        <f ca="1">$M$6964</f>
        <v>2.3150896549017346</v>
      </c>
      <c r="AB280">
        <f ca="1">$M$6965</f>
        <v>1.7650617681205443</v>
      </c>
      <c r="AC280">
        <f ca="1">$M$6966</f>
        <v>0.97950127650765662</v>
      </c>
      <c r="AD280">
        <f ca="1">$M$6967</f>
        <v>1.9895313083127235</v>
      </c>
      <c r="AE280">
        <f ca="1">$M$6968</f>
        <v>1.2160085346522358</v>
      </c>
      <c r="AF280">
        <f ca="1">$M$6969</f>
        <v>1.092160250957021</v>
      </c>
      <c r="AG280">
        <f ca="1">$M$6970</f>
        <v>1.5794932376652451</v>
      </c>
      <c r="AH280">
        <f ca="1">$M$6971</f>
        <v>0.975963652257129</v>
      </c>
      <c r="AI280">
        <f ca="1">$M$6972</f>
        <v>0.54855026341554736</v>
      </c>
      <c r="AJ280">
        <f ca="1">$M$6973</f>
        <v>1.0871137523035919</v>
      </c>
      <c r="AK280">
        <f ca="1">$M$6974</f>
        <v>1.1860956814270525</v>
      </c>
      <c r="AL280">
        <f ca="1">$M$6975</f>
        <v>1.1778019626190306</v>
      </c>
      <c r="AM280">
        <f ca="1">$M$6976</f>
        <v>0.53667403415299919</v>
      </c>
    </row>
    <row r="281" spans="1:39" x14ac:dyDescent="0.25">
      <c r="A281" s="9"/>
      <c r="H281" s="9"/>
      <c r="J281">
        <v>4</v>
      </c>
      <c r="K281">
        <f ca="1">SIMULATION!$D$3*SIMULATION!$D$17/$H277/(SIMULATION!$D$17-$I277)*(((EXP(-$I277*$J281))/(1-EXP(-SIMULATION!$D$4*$I277)))-(EXP(-SIMULATION!$D$17*$J281)/(1-EXP(-SIMULATION!$D$4*SIMULATION!$D$17))))</f>
        <v>2.5608427470116304</v>
      </c>
      <c r="L281">
        <v>-0.23013716138007748</v>
      </c>
      <c r="M281">
        <f t="shared" ca="1" si="4"/>
        <v>1.9714976664736139</v>
      </c>
      <c r="N281" s="6">
        <v>280</v>
      </c>
      <c r="O281">
        <f ca="1">$M$6977</f>
        <v>0.70486461123044863</v>
      </c>
      <c r="P281">
        <f ca="1">$M$6978</f>
        <v>1.8942761850713341</v>
      </c>
      <c r="Q281">
        <f ca="1">$M$6979</f>
        <v>1.4348180109913087</v>
      </c>
      <c r="R281">
        <f ca="1">$M$6980</f>
        <v>1.8725659393119753</v>
      </c>
      <c r="S281">
        <f ca="1">$M$6981</f>
        <v>1.9266824601992492</v>
      </c>
      <c r="T281">
        <f ca="1">$M$6982</f>
        <v>2.2809082083499108</v>
      </c>
      <c r="U281">
        <f ca="1">$M$6983</f>
        <v>2.6949925341445189</v>
      </c>
      <c r="V281">
        <f ca="1">$M$6984</f>
        <v>1.9310787868014054</v>
      </c>
      <c r="W281">
        <f ca="1">$M$6985</f>
        <v>2.3725610645744037</v>
      </c>
      <c r="X281">
        <f ca="1">$M$6986</f>
        <v>2.2391983102736863</v>
      </c>
      <c r="Y281">
        <f ca="1">$M$6987</f>
        <v>1.4098853391520816</v>
      </c>
      <c r="Z281">
        <f ca="1">$M$6988</f>
        <v>1.8373713901304605</v>
      </c>
      <c r="AA281">
        <f ca="1">$M$6989</f>
        <v>1.7763978995917338</v>
      </c>
      <c r="AB281">
        <f ca="1">$M$6990</f>
        <v>2.2581375229590308</v>
      </c>
      <c r="AC281">
        <f ca="1">$M$6991</f>
        <v>2.2826140518439622</v>
      </c>
      <c r="AD281">
        <f ca="1">$M$6992</f>
        <v>1.8645043236742487</v>
      </c>
      <c r="AE281">
        <f ca="1">$M$6993</f>
        <v>1.431026831911735</v>
      </c>
      <c r="AF281">
        <f ca="1">$M$6994</f>
        <v>1.3538348749500502</v>
      </c>
      <c r="AG281">
        <f ca="1">$M$6995</f>
        <v>1.7938734653529571</v>
      </c>
      <c r="AH281">
        <f ca="1">$M$6996</f>
        <v>0.88440235132217015</v>
      </c>
      <c r="AI281">
        <f ca="1">$M$6997</f>
        <v>1.4760497438374511</v>
      </c>
      <c r="AJ281">
        <f ca="1">$M$6998</f>
        <v>0.80777126560605816</v>
      </c>
      <c r="AK281">
        <f ca="1">$M$6999</f>
        <v>1.4701900512031143</v>
      </c>
      <c r="AL281">
        <f ca="1">$M$7000</f>
        <v>0.87174557924119322</v>
      </c>
      <c r="AM281">
        <f ca="1">$M$7001</f>
        <v>0.81126497426128752</v>
      </c>
    </row>
    <row r="282" spans="1:39" x14ac:dyDescent="0.25">
      <c r="A282" s="9"/>
      <c r="H282" s="9"/>
      <c r="J282">
        <v>5</v>
      </c>
      <c r="K282">
        <f ca="1">SIMULATION!$D$3*SIMULATION!$D$17/$H277/(SIMULATION!$D$17-$I277)*(((EXP(-$I277*$J282))/(1-EXP(-SIMULATION!$D$4*$I277)))-(EXP(-SIMULATION!$D$17*$J282)/(1-EXP(-SIMULATION!$D$4*SIMULATION!$D$17))))</f>
        <v>2.576016283675894</v>
      </c>
      <c r="L282">
        <v>-0.39995287937736146</v>
      </c>
      <c r="M282">
        <f t="shared" ca="1" si="4"/>
        <v>1.5457311536967502</v>
      </c>
      <c r="N282" s="6">
        <v>281</v>
      </c>
      <c r="O282">
        <f ca="1">$M$7002</f>
        <v>1.6522830310935144</v>
      </c>
      <c r="P282">
        <f ca="1">$M$7003</f>
        <v>2.3446659679319892</v>
      </c>
      <c r="Q282">
        <f ca="1">$M$7004</f>
        <v>2.0764618785045346</v>
      </c>
      <c r="R282">
        <f ca="1">$M$7005</f>
        <v>2.4979983503400431</v>
      </c>
      <c r="S282">
        <f ca="1">$M$7006</f>
        <v>3.3666020754193924</v>
      </c>
      <c r="T282">
        <f ca="1">$M$7007</f>
        <v>3.1330320867588557</v>
      </c>
      <c r="U282">
        <f ca="1">$M$7008</f>
        <v>2.2927354285039954</v>
      </c>
      <c r="V282">
        <f ca="1">$M$7009</f>
        <v>3.4179414775270232</v>
      </c>
      <c r="W282">
        <f ca="1">$M$7010</f>
        <v>2.768359938633477</v>
      </c>
      <c r="X282">
        <f ca="1">$M$7011</f>
        <v>2.9290230286163519</v>
      </c>
      <c r="Y282">
        <f ca="1">$M$7012</f>
        <v>2.8605192115195992</v>
      </c>
      <c r="Z282">
        <f ca="1">$M$7013</f>
        <v>3.924714517508582</v>
      </c>
      <c r="AA282">
        <f ca="1">$M$7014</f>
        <v>1.4218774478434635</v>
      </c>
      <c r="AB282">
        <f ca="1">$M$7015</f>
        <v>2.6203916279075203</v>
      </c>
      <c r="AC282">
        <f ca="1">$M$7016</f>
        <v>3.7556585519120365</v>
      </c>
      <c r="AD282">
        <f ca="1">$M$7017</f>
        <v>2.4994224990355463</v>
      </c>
      <c r="AE282">
        <f ca="1">$M$7018</f>
        <v>2.832345396084786</v>
      </c>
      <c r="AF282">
        <f ca="1">$M$7019</f>
        <v>1.9330053775247988</v>
      </c>
      <c r="AG282">
        <f ca="1">$M$7020</f>
        <v>1.8835590474665538</v>
      </c>
      <c r="AH282">
        <f ca="1">$M$7021</f>
        <v>3.3953579420405418</v>
      </c>
      <c r="AI282">
        <f ca="1">$M$7022</f>
        <v>2.0025492177585194</v>
      </c>
      <c r="AJ282">
        <f ca="1">$M$7023</f>
        <v>1.910461699708023</v>
      </c>
      <c r="AK282">
        <f ca="1">$M$7024</f>
        <v>2.3901850303611858</v>
      </c>
      <c r="AL282">
        <f ca="1">$M$7025</f>
        <v>1.518365738825092</v>
      </c>
      <c r="AM282">
        <f ca="1">$M$7026</f>
        <v>2.5288070740353565</v>
      </c>
    </row>
    <row r="283" spans="1:39" x14ac:dyDescent="0.25">
      <c r="A283" s="9"/>
      <c r="H283" s="9"/>
      <c r="J283">
        <v>6</v>
      </c>
      <c r="K283">
        <f ca="1">SIMULATION!$D$3*SIMULATION!$D$17/$H277/(SIMULATION!$D$17-$I277)*(((EXP(-$I277*$J283))/(1-EXP(-SIMULATION!$D$4*$I277)))-(EXP(-SIMULATION!$D$17*$J283)/(1-EXP(-SIMULATION!$D$4*SIMULATION!$D$17))))</f>
        <v>2.5545697838623989</v>
      </c>
      <c r="L283">
        <v>-0.18694526410049447</v>
      </c>
      <c r="M283">
        <f t="shared" ca="1" si="4"/>
        <v>2.0770050609550994</v>
      </c>
      <c r="N283" s="6">
        <v>282</v>
      </c>
      <c r="O283">
        <f ca="1">$M$7027</f>
        <v>2.4839849595184309</v>
      </c>
      <c r="P283">
        <f ca="1">$M$7028</f>
        <v>1.5813147644314944</v>
      </c>
      <c r="Q283">
        <f ca="1">$M$7029</f>
        <v>0.9591846251373366</v>
      </c>
      <c r="R283">
        <f ca="1">$M$7030</f>
        <v>2.5777866974740777</v>
      </c>
      <c r="S283">
        <f ca="1">$M$7031</f>
        <v>3.3289768463838771</v>
      </c>
      <c r="T283">
        <f ca="1">$M$7032</f>
        <v>2.637928017934704</v>
      </c>
      <c r="U283">
        <f ca="1">$M$7033</f>
        <v>3.4481866256708664</v>
      </c>
      <c r="V283">
        <f ca="1">$M$7034</f>
        <v>2.2546261506318874</v>
      </c>
      <c r="W283">
        <f ca="1">$M$7035</f>
        <v>4.5099629953885136</v>
      </c>
      <c r="X283">
        <f ca="1">$M$7036</f>
        <v>2.9423847601270214</v>
      </c>
      <c r="Y283">
        <f ca="1">$M$7037</f>
        <v>2.9218343045234767</v>
      </c>
      <c r="Z283">
        <f ca="1">$M$7038</f>
        <v>3.2142995240414982</v>
      </c>
      <c r="AA283">
        <f ca="1">$M$7039</f>
        <v>2.9824575819497974</v>
      </c>
      <c r="AB283">
        <f ca="1">$M$7040</f>
        <v>3.8788796701073132</v>
      </c>
      <c r="AC283">
        <f ca="1">$M$7041</f>
        <v>2.5090993157689532</v>
      </c>
      <c r="AD283">
        <f ca="1">$M$7042</f>
        <v>2.6603233657287122</v>
      </c>
      <c r="AE283">
        <f ca="1">$M$7043</f>
        <v>2.2130791811539794</v>
      </c>
      <c r="AF283">
        <f ca="1">$M$7044</f>
        <v>3.6070976812768096</v>
      </c>
      <c r="AG283">
        <f ca="1">$M$7045</f>
        <v>2.9540110575533882</v>
      </c>
      <c r="AH283">
        <f ca="1">$M$7046</f>
        <v>3.4702808123756363</v>
      </c>
      <c r="AI283">
        <f ca="1">$M$7047</f>
        <v>2.224142798273042</v>
      </c>
      <c r="AJ283">
        <f ca="1">$M$7048</f>
        <v>1.9937303700187974</v>
      </c>
      <c r="AK283">
        <f ca="1">$M$7049</f>
        <v>1.7417184193281352</v>
      </c>
      <c r="AL283">
        <f ca="1">$M$7050</f>
        <v>2.387180850573368</v>
      </c>
      <c r="AM283">
        <f ca="1">$M$7051</f>
        <v>1.6271797027843768</v>
      </c>
    </row>
    <row r="284" spans="1:39" x14ac:dyDescent="0.25">
      <c r="A284" s="9"/>
      <c r="H284" s="9"/>
      <c r="J284">
        <v>7</v>
      </c>
      <c r="K284">
        <f ca="1">SIMULATION!$D$3*SIMULATION!$D$17/$H277/(SIMULATION!$D$17-$I277)*(((EXP(-$I277*$J284))/(1-EXP(-SIMULATION!$D$4*$I277)))-(EXP(-SIMULATION!$D$17*$J284)/(1-EXP(-SIMULATION!$D$4*SIMULATION!$D$17))))</f>
        <v>2.510695429199405</v>
      </c>
      <c r="L284">
        <v>-0.15244604721079708</v>
      </c>
      <c r="M284">
        <f t="shared" ca="1" si="4"/>
        <v>2.12794983526774</v>
      </c>
      <c r="N284" s="6">
        <v>283</v>
      </c>
      <c r="O284">
        <f ca="1">$M$7052</f>
        <v>1.0753214467923315</v>
      </c>
      <c r="P284">
        <f ca="1">$M$7053</f>
        <v>2.1219017206073341</v>
      </c>
      <c r="Q284">
        <f ca="1">$M$7054</f>
        <v>2.6114065860366096</v>
      </c>
      <c r="R284">
        <f ca="1">$M$7055</f>
        <v>3.3815824435477722</v>
      </c>
      <c r="S284">
        <f ca="1">$M$7056</f>
        <v>3.0193779451169331</v>
      </c>
      <c r="T284">
        <f ca="1">$M$7057</f>
        <v>1.959669989401954</v>
      </c>
      <c r="U284">
        <f ca="1">$M$7058</f>
        <v>2.5957578215485775</v>
      </c>
      <c r="V284">
        <f ca="1">$M$7059</f>
        <v>3.2954957320992508</v>
      </c>
      <c r="W284">
        <f ca="1">$M$7060</f>
        <v>2.5822194400784335</v>
      </c>
      <c r="X284">
        <f ca="1">$M$7061</f>
        <v>2.1467235585299558</v>
      </c>
      <c r="Y284">
        <f ca="1">$M$7062</f>
        <v>2.8287987275354278</v>
      </c>
      <c r="Z284">
        <f ca="1">$M$7063</f>
        <v>2.4991824898160671</v>
      </c>
      <c r="AA284">
        <f ca="1">$M$7064</f>
        <v>2.3727472911421712</v>
      </c>
      <c r="AB284">
        <f ca="1">$M$7065</f>
        <v>1.2725272271323247</v>
      </c>
      <c r="AC284">
        <f ca="1">$M$7066</f>
        <v>2.6327405186932609</v>
      </c>
      <c r="AD284">
        <f ca="1">$M$7067</f>
        <v>2.1498498787839866</v>
      </c>
      <c r="AE284">
        <f ca="1">$M$7068</f>
        <v>2.7197822474313553</v>
      </c>
      <c r="AF284">
        <f ca="1">$M$7069</f>
        <v>1.6010474476929852</v>
      </c>
      <c r="AG284">
        <f ca="1">$M$7070</f>
        <v>2.0742830126283311</v>
      </c>
      <c r="AH284">
        <f ca="1">$M$7071</f>
        <v>1.3772629489791079</v>
      </c>
      <c r="AI284">
        <f ca="1">$M$7072</f>
        <v>1.5419011759428849</v>
      </c>
      <c r="AJ284">
        <f ca="1">$M$7073</f>
        <v>0.93616368033938735</v>
      </c>
      <c r="AK284">
        <f ca="1">$M$7074</f>
        <v>1.287831990747192</v>
      </c>
      <c r="AL284">
        <f ca="1">$M$7075</f>
        <v>1.139831522445574</v>
      </c>
      <c r="AM284">
        <f ca="1">$M$7076</f>
        <v>0.82683796695472023</v>
      </c>
    </row>
    <row r="285" spans="1:39" x14ac:dyDescent="0.25">
      <c r="A285" s="9"/>
      <c r="H285" s="9"/>
      <c r="J285">
        <v>8</v>
      </c>
      <c r="K285">
        <f ca="1">SIMULATION!$D$3*SIMULATION!$D$17/$H277/(SIMULATION!$D$17-$I277)*(((EXP(-$I277*$J285))/(1-EXP(-SIMULATION!$D$4*$I277)))-(EXP(-SIMULATION!$D$17*$J285)/(1-EXP(-SIMULATION!$D$4*SIMULATION!$D$17))))</f>
        <v>2.453453270714077</v>
      </c>
      <c r="L285">
        <v>0.10687975064443278</v>
      </c>
      <c r="M285">
        <f t="shared" ca="1" si="4"/>
        <v>2.7156777445057658</v>
      </c>
      <c r="N285" s="6">
        <v>284</v>
      </c>
      <c r="O285">
        <f ca="1">$M$7077</f>
        <v>0.82307136416056714</v>
      </c>
      <c r="P285">
        <f ca="1">$M$7078</f>
        <v>2.7901584419203069</v>
      </c>
      <c r="Q285">
        <f ca="1">$M$7079</f>
        <v>2.894600521779974</v>
      </c>
      <c r="R285">
        <f ca="1">$M$7080</f>
        <v>2.9109588793880996</v>
      </c>
      <c r="S285">
        <f ca="1">$M$7081</f>
        <v>5.1867511683389198</v>
      </c>
      <c r="T285">
        <f ca="1">$M$7082</f>
        <v>2.9290275352393453</v>
      </c>
      <c r="U285">
        <f ca="1">$M$7083</f>
        <v>3.2952752072813114</v>
      </c>
      <c r="V285">
        <f ca="1">$M$7084</f>
        <v>2.1972927560789013</v>
      </c>
      <c r="W285">
        <f ca="1">$M$7085</f>
        <v>1.4678167791545975</v>
      </c>
      <c r="X285">
        <f ca="1">$M$7086</f>
        <v>0.91018191088453793</v>
      </c>
      <c r="Y285">
        <f ca="1">$M$7087</f>
        <v>1.9935085729132671</v>
      </c>
      <c r="Z285">
        <f ca="1">$M$7088</f>
        <v>1.7501418179035573</v>
      </c>
      <c r="AA285">
        <f ca="1">$M$7089</f>
        <v>2.2433416420443884</v>
      </c>
      <c r="AB285">
        <f ca="1">$M$7090</f>
        <v>1.4883269205344465</v>
      </c>
      <c r="AC285">
        <f ca="1">$M$7091</f>
        <v>2.2800167558196187</v>
      </c>
      <c r="AD285">
        <f ca="1">$M$7092</f>
        <v>2.0165689716563233</v>
      </c>
      <c r="AE285">
        <f ca="1">$M$7093</f>
        <v>1.5686145144582393</v>
      </c>
      <c r="AF285">
        <f ca="1">$M$7094</f>
        <v>2.0802738380552381</v>
      </c>
      <c r="AG285">
        <f ca="1">$M$7095</f>
        <v>1.4410262609854234</v>
      </c>
      <c r="AH285">
        <f ca="1">$M$7096</f>
        <v>0.62202471910887713</v>
      </c>
      <c r="AI285">
        <f ca="1">$M$7097</f>
        <v>1.193702775066295</v>
      </c>
      <c r="AJ285">
        <f ca="1">$M$7098</f>
        <v>0.99801828298094764</v>
      </c>
      <c r="AK285">
        <f ca="1">$M$7099</f>
        <v>0.66748370644212651</v>
      </c>
      <c r="AL285">
        <f ca="1">$M$7100</f>
        <v>1.0753274562653443</v>
      </c>
      <c r="AM285">
        <f ca="1">$M$7101</f>
        <v>0.78166679330891431</v>
      </c>
    </row>
    <row r="286" spans="1:39" x14ac:dyDescent="0.25">
      <c r="A286" s="9"/>
      <c r="H286" s="9"/>
      <c r="J286">
        <v>9</v>
      </c>
      <c r="K286">
        <f ca="1">SIMULATION!$D$3*SIMULATION!$D$17/$H277/(SIMULATION!$D$17-$I277)*(((EXP(-$I277*$J286))/(1-EXP(-SIMULATION!$D$4*$I277)))-(EXP(-SIMULATION!$D$17*$J286)/(1-EXP(-SIMULATION!$D$4*SIMULATION!$D$17))))</f>
        <v>2.3886157205076421</v>
      </c>
      <c r="L286">
        <v>3.55728124029508E-2</v>
      </c>
      <c r="M286">
        <f t="shared" ca="1" si="4"/>
        <v>2.4735854994359996</v>
      </c>
      <c r="N286" s="6">
        <v>285</v>
      </c>
      <c r="O286">
        <f ca="1">$M$7102</f>
        <v>1.4819768471631249</v>
      </c>
      <c r="P286">
        <f ca="1">$M$7103</f>
        <v>2.8179982272747615</v>
      </c>
      <c r="Q286">
        <f ca="1">$M$7104</f>
        <v>1.8846101288574788</v>
      </c>
      <c r="R286">
        <f ca="1">$M$7105</f>
        <v>2.3244261980374339</v>
      </c>
      <c r="S286">
        <f ca="1">$M$7106</f>
        <v>3.2090450413020322</v>
      </c>
      <c r="T286">
        <f ca="1">$M$7107</f>
        <v>2.980924500098181</v>
      </c>
      <c r="U286">
        <f ca="1">$M$7108</f>
        <v>3.8062109987393211</v>
      </c>
      <c r="V286">
        <f ca="1">$M$7109</f>
        <v>3.8669604698130224</v>
      </c>
      <c r="W286">
        <f ca="1">$M$7110</f>
        <v>3.7018839149927101</v>
      </c>
      <c r="X286">
        <f ca="1">$M$7111</f>
        <v>1.7938632480313359</v>
      </c>
      <c r="Y286">
        <f ca="1">$M$7112</f>
        <v>2.4289389598796514</v>
      </c>
      <c r="Z286">
        <f ca="1">$M$7113</f>
        <v>2.5288951957161916</v>
      </c>
      <c r="AA286">
        <f ca="1">$M$7114</f>
        <v>2.4370869542530476</v>
      </c>
      <c r="AB286">
        <f ca="1">$M$7115</f>
        <v>1.9250144864847305</v>
      </c>
      <c r="AC286">
        <f ca="1">$M$7116</f>
        <v>2.1558870888970008</v>
      </c>
      <c r="AD286">
        <f ca="1">$M$7117</f>
        <v>2.2302294713354716</v>
      </c>
      <c r="AE286">
        <f ca="1">$M$7118</f>
        <v>2.4703632412466585</v>
      </c>
      <c r="AF286">
        <f ca="1">$M$7119</f>
        <v>1.4142619662658842</v>
      </c>
      <c r="AG286">
        <f ca="1">$M$7120</f>
        <v>2.5322551363662491</v>
      </c>
      <c r="AH286">
        <f ca="1">$M$7121</f>
        <v>1.4797368539695119</v>
      </c>
      <c r="AI286">
        <f ca="1">$M$7122</f>
        <v>2.1722871581315633</v>
      </c>
      <c r="AJ286">
        <f ca="1">$M$7123</f>
        <v>1.9953436711154162</v>
      </c>
      <c r="AK286">
        <f ca="1">$M$7124</f>
        <v>2.1135749021951371</v>
      </c>
      <c r="AL286">
        <f ca="1">$M$7125</f>
        <v>0.86070884048781582</v>
      </c>
      <c r="AM286">
        <f ca="1">$M$7126</f>
        <v>0.91327445412114128</v>
      </c>
    </row>
    <row r="287" spans="1:39" x14ac:dyDescent="0.25">
      <c r="A287" s="9"/>
      <c r="H287" s="9"/>
      <c r="J287">
        <v>10</v>
      </c>
      <c r="K287">
        <f ca="1">SIMULATION!$D$3*SIMULATION!$D$17/$H277/(SIMULATION!$D$17-$I277)*(((EXP(-$I277*$J287))/(1-EXP(-SIMULATION!$D$4*$I277)))-(EXP(-SIMULATION!$D$17*$J287)/(1-EXP(-SIMULATION!$D$4*SIMULATION!$D$17))))</f>
        <v>2.3198495082938022</v>
      </c>
      <c r="L287">
        <v>6.1522041533768411E-2</v>
      </c>
      <c r="M287">
        <f t="shared" ca="1" si="4"/>
        <v>2.4625713860951461</v>
      </c>
      <c r="N287" s="6">
        <v>286</v>
      </c>
      <c r="O287">
        <f ca="1">$M$7127</f>
        <v>1.4485148936016583</v>
      </c>
      <c r="P287">
        <f ca="1">$M$7128</f>
        <v>3.4894421958368431</v>
      </c>
      <c r="Q287">
        <f ca="1">$M$7129</f>
        <v>2.3373631062596529</v>
      </c>
      <c r="R287">
        <f ca="1">$M$7130</f>
        <v>3.895381250569891</v>
      </c>
      <c r="S287">
        <f ca="1">$M$7131</f>
        <v>2.9331384061552659</v>
      </c>
      <c r="T287">
        <f ca="1">$M$7132</f>
        <v>2.0757654080462706</v>
      </c>
      <c r="U287">
        <f ca="1">$M$7133</f>
        <v>2.8057956903656169</v>
      </c>
      <c r="V287">
        <f ca="1">$M$7134</f>
        <v>2.5945271009309598</v>
      </c>
      <c r="W287">
        <f ca="1">$M$7135</f>
        <v>2.2044805617239183</v>
      </c>
      <c r="X287">
        <f ca="1">$M$7136</f>
        <v>3.2567439752548144</v>
      </c>
      <c r="Y287">
        <f ca="1">$M$7137</f>
        <v>1.6349242784303823</v>
      </c>
      <c r="Z287">
        <f ca="1">$M$7138</f>
        <v>3.3395660500564004</v>
      </c>
      <c r="AA287">
        <f ca="1">$M$7139</f>
        <v>0.88360365848242306</v>
      </c>
      <c r="AB287">
        <f ca="1">$M$7140</f>
        <v>1.9300883872459598</v>
      </c>
      <c r="AC287">
        <f ca="1">$M$7141</f>
        <v>3.0822932286373028</v>
      </c>
      <c r="AD287">
        <f ca="1">$M$7142</f>
        <v>2.0500577708841701</v>
      </c>
      <c r="AE287">
        <f ca="1">$M$7143</f>
        <v>1.8638136789495643</v>
      </c>
      <c r="AF287">
        <f ca="1">$M$7144</f>
        <v>1.5957015142322197</v>
      </c>
      <c r="AG287">
        <f ca="1">$M$7145</f>
        <v>0.52109554573413719</v>
      </c>
      <c r="AH287">
        <f ca="1">$M$7146</f>
        <v>1.4478078020793841</v>
      </c>
      <c r="AI287">
        <f ca="1">$M$7147</f>
        <v>2.5053816696892692</v>
      </c>
      <c r="AJ287">
        <f ca="1">$M$7148</f>
        <v>1.927805089217735</v>
      </c>
      <c r="AK287">
        <f ca="1">$M$7149</f>
        <v>0.91032027927865766</v>
      </c>
      <c r="AL287">
        <f ca="1">$M$7150</f>
        <v>1.7473819545072944</v>
      </c>
      <c r="AM287">
        <f ca="1">$M$7151</f>
        <v>1.7036483115003189</v>
      </c>
    </row>
    <row r="288" spans="1:39" x14ac:dyDescent="0.25">
      <c r="A288" s="9"/>
      <c r="H288" s="9"/>
      <c r="J288">
        <v>11</v>
      </c>
      <c r="K288">
        <f ca="1">SIMULATION!$D$3*SIMULATION!$D$17/$H277/(SIMULATION!$D$17-$I277)*(((EXP(-$I277*$J288))/(1-EXP(-SIMULATION!$D$4*$I277)))-(EXP(-SIMULATION!$D$17*$J288)/(1-EXP(-SIMULATION!$D$4*SIMULATION!$D$17))))</f>
        <v>2.249473070621451</v>
      </c>
      <c r="L288">
        <v>-0.23167201921925071</v>
      </c>
      <c r="M288">
        <f t="shared" ca="1" si="4"/>
        <v>1.7283331021712511</v>
      </c>
      <c r="N288" s="6">
        <v>287</v>
      </c>
      <c r="O288">
        <f ca="1">$M$7152</f>
        <v>0.49709463378098101</v>
      </c>
      <c r="P288">
        <f ca="1">$M$7153</f>
        <v>2.561161676149772</v>
      </c>
      <c r="Q288">
        <f ca="1">$M$7154</f>
        <v>3.9250764847809734</v>
      </c>
      <c r="R288">
        <f ca="1">$M$7155</f>
        <v>3.6282669778161964</v>
      </c>
      <c r="S288">
        <f ca="1">$M$7156</f>
        <v>3.5796943244653083</v>
      </c>
      <c r="T288">
        <f ca="1">$M$7157</f>
        <v>4.2125234237933009</v>
      </c>
      <c r="U288">
        <f ca="1">$M$7158</f>
        <v>2.2031048513941873</v>
      </c>
      <c r="V288">
        <f ca="1">$M$7159</f>
        <v>2.2983058888509924</v>
      </c>
      <c r="W288">
        <f ca="1">$M$7160</f>
        <v>2.8584101795742436</v>
      </c>
      <c r="X288">
        <f ca="1">$M$7161</f>
        <v>2.22786413690151</v>
      </c>
      <c r="Y288">
        <f ca="1">$M$7162</f>
        <v>1.4085268956918988</v>
      </c>
      <c r="Z288">
        <f ca="1">$M$7163</f>
        <v>1.359909775197889</v>
      </c>
      <c r="AA288">
        <f ca="1">$M$7164</f>
        <v>1.43908592911616</v>
      </c>
      <c r="AB288">
        <f ca="1">$M$7165</f>
        <v>1.8181627117786774</v>
      </c>
      <c r="AC288">
        <f ca="1">$M$7166</f>
        <v>1.5045435148996984</v>
      </c>
      <c r="AD288">
        <f ca="1">$M$7167</f>
        <v>2.0284773848388391</v>
      </c>
      <c r="AE288">
        <f ca="1">$M$7168</f>
        <v>1.2286652435629544</v>
      </c>
      <c r="AF288">
        <f ca="1">$M$7169</f>
        <v>0.95357540232439841</v>
      </c>
      <c r="AG288">
        <f ca="1">$M$7170</f>
        <v>0.69475862320873183</v>
      </c>
      <c r="AH288">
        <f ca="1">$M$7171</f>
        <v>0.60128772448077616</v>
      </c>
      <c r="AI288">
        <f ca="1">$M$7172</f>
        <v>0.68420356211588462</v>
      </c>
      <c r="AJ288">
        <f ca="1">$M$7173</f>
        <v>0.47748940456297001</v>
      </c>
      <c r="AK288">
        <f ca="1">$M$7174</f>
        <v>0.67802775296780005</v>
      </c>
      <c r="AL288">
        <f ca="1">$M$7175</f>
        <v>0.51549265586793225</v>
      </c>
      <c r="AM288">
        <f ca="1">$M$7176</f>
        <v>0.36733448062737578</v>
      </c>
    </row>
    <row r="289" spans="1:39" x14ac:dyDescent="0.25">
      <c r="A289" s="9"/>
      <c r="H289" s="9"/>
      <c r="J289">
        <v>12</v>
      </c>
      <c r="K289">
        <f ca="1">SIMULATION!$D$3*SIMULATION!$D$17/$H277/(SIMULATION!$D$17-$I277)*(((EXP(-$I277*$J289))/(1-EXP(-SIMULATION!$D$4*$I277)))-(EXP(-SIMULATION!$D$17*$J289)/(1-EXP(-SIMULATION!$D$4*SIMULATION!$D$17))))</f>
        <v>2.1789418682955337</v>
      </c>
      <c r="L289">
        <v>-8.1646306923033929E-2</v>
      </c>
      <c r="M289">
        <f t="shared" ca="1" si="4"/>
        <v>2.0010393117492273</v>
      </c>
      <c r="N289" s="6">
        <v>288</v>
      </c>
      <c r="O289">
        <f ca="1">$M$7177</f>
        <v>1.6106671415357974</v>
      </c>
      <c r="P289">
        <f ca="1">$M$7178</f>
        <v>2.0592729402331909</v>
      </c>
      <c r="Q289">
        <f ca="1">$M$7179</f>
        <v>3.2294102103397018</v>
      </c>
      <c r="R289">
        <f ca="1">$M$7180</f>
        <v>4.2258586683349311</v>
      </c>
      <c r="S289">
        <f ca="1">$M$7181</f>
        <v>3.8986408659063008</v>
      </c>
      <c r="T289">
        <f ca="1">$M$7182</f>
        <v>4.3127531760511317</v>
      </c>
      <c r="U289">
        <f ca="1">$M$7183</f>
        <v>3.0568389355671046</v>
      </c>
      <c r="V289">
        <f ca="1">$M$7184</f>
        <v>1.8933189913772608</v>
      </c>
      <c r="W289">
        <f ca="1">$M$7185</f>
        <v>2.6527753956299143</v>
      </c>
      <c r="X289">
        <f ca="1">$M$7186</f>
        <v>2.6567837855568768</v>
      </c>
      <c r="Y289">
        <f ca="1">$M$7187</f>
        <v>3.1611917142345809</v>
      </c>
      <c r="Z289">
        <f ca="1">$M$7188</f>
        <v>4.2929319198970877</v>
      </c>
      <c r="AA289">
        <f ca="1">$M$7189</f>
        <v>3.0022001393897786</v>
      </c>
      <c r="AB289">
        <f ca="1">$M$7190</f>
        <v>3.3675269534315402</v>
      </c>
      <c r="AC289">
        <f ca="1">$M$7191</f>
        <v>4.2371086484470251</v>
      </c>
      <c r="AD289">
        <f ca="1">$M$7192</f>
        <v>3.2213111516111992</v>
      </c>
      <c r="AE289">
        <f ca="1">$M$7193</f>
        <v>2.1650060498880781</v>
      </c>
      <c r="AF289">
        <f ca="1">$M$7194</f>
        <v>2.6622677391997471</v>
      </c>
      <c r="AG289">
        <f ca="1">$M$7195</f>
        <v>0.95124243085371152</v>
      </c>
      <c r="AH289">
        <f ca="1">$M$7196</f>
        <v>3.0535045880794387</v>
      </c>
      <c r="AI289">
        <f ca="1">$M$7197</f>
        <v>2.2508249516422896</v>
      </c>
      <c r="AJ289">
        <f ca="1">$M$7198</f>
        <v>1.9459117736956268</v>
      </c>
      <c r="AK289">
        <f ca="1">$M$7199</f>
        <v>1.8544383341667185</v>
      </c>
      <c r="AL289">
        <f ca="1">$M$7200</f>
        <v>0.49154798330637461</v>
      </c>
      <c r="AM289">
        <f ca="1">$M$7201</f>
        <v>2.3790697023930059</v>
      </c>
    </row>
    <row r="290" spans="1:39" x14ac:dyDescent="0.25">
      <c r="A290" s="9"/>
      <c r="H290" s="9"/>
      <c r="J290">
        <v>13</v>
      </c>
      <c r="K290">
        <f ca="1">SIMULATION!$D$3*SIMULATION!$D$17/$H277/(SIMULATION!$D$17-$I277)*(((EXP(-$I277*$J290))/(1-EXP(-SIMULATION!$D$4*$I277)))-(EXP(-SIMULATION!$D$17*$J290)/(1-EXP(-SIMULATION!$D$4*SIMULATION!$D$17))))</f>
        <v>2.1091593547819518</v>
      </c>
      <c r="L290">
        <v>-0.21814023466099669</v>
      </c>
      <c r="M290">
        <f t="shared" ca="1" si="4"/>
        <v>1.6490668381923805</v>
      </c>
      <c r="N290" s="6">
        <v>289</v>
      </c>
      <c r="O290">
        <f ca="1">$M$7202</f>
        <v>2.3544572874550522</v>
      </c>
      <c r="P290">
        <f ca="1">$M$7203</f>
        <v>2.7789949064097703</v>
      </c>
      <c r="Q290">
        <f ca="1">$M$7204</f>
        <v>2.0297313070128506</v>
      </c>
      <c r="R290">
        <f ca="1">$M$7205</f>
        <v>3.6151409012833189</v>
      </c>
      <c r="S290">
        <f ca="1">$M$7206</f>
        <v>4.5243911598988049</v>
      </c>
      <c r="T290">
        <f ca="1">$M$7207</f>
        <v>2.6529244754217705</v>
      </c>
      <c r="U290">
        <f ca="1">$M$7208</f>
        <v>3.9385597441071258</v>
      </c>
      <c r="V290">
        <f ca="1">$M$7209</f>
        <v>3.8203929020354623</v>
      </c>
      <c r="W290">
        <f ca="1">$M$7210</f>
        <v>3.2917507545497471</v>
      </c>
      <c r="X290">
        <f ca="1">$M$7211</f>
        <v>3.2359311444120644</v>
      </c>
      <c r="Y290">
        <f ca="1">$M$7212</f>
        <v>2.2029399718924152</v>
      </c>
      <c r="Z290">
        <f ca="1">$M$7213</f>
        <v>2.2494851645934832</v>
      </c>
      <c r="AA290">
        <f ca="1">$M$7214</f>
        <v>3.1988164370639209</v>
      </c>
      <c r="AB290">
        <f ca="1">$M$7215</f>
        <v>1.657152357091118</v>
      </c>
      <c r="AC290">
        <f ca="1">$M$7216</f>
        <v>2.9045241248631242</v>
      </c>
      <c r="AD290">
        <f ca="1">$M$7217</f>
        <v>2.3317149310839653</v>
      </c>
      <c r="AE290">
        <f ca="1">$M$7218</f>
        <v>2.62556906830073</v>
      </c>
      <c r="AF290">
        <f ca="1">$M$7219</f>
        <v>2.4555044057576749</v>
      </c>
      <c r="AG290">
        <f ca="1">$M$7220</f>
        <v>1.3453643552385359</v>
      </c>
      <c r="AH290">
        <f ca="1">$M$7221</f>
        <v>2.0513659270715121</v>
      </c>
      <c r="AI290">
        <f ca="1">$M$7222</f>
        <v>3.5848675329067956</v>
      </c>
      <c r="AJ290">
        <f ca="1">$M$7223</f>
        <v>1.4697411714702486</v>
      </c>
      <c r="AK290">
        <f ca="1">$M$7224</f>
        <v>2.9328851995345517</v>
      </c>
      <c r="AL290">
        <f ca="1">$M$7225</f>
        <v>2.0693356471245923</v>
      </c>
      <c r="AM290">
        <f ca="1">$M$7226</f>
        <v>2.2833634701479282</v>
      </c>
    </row>
    <row r="291" spans="1:39" x14ac:dyDescent="0.25">
      <c r="A291" s="9"/>
      <c r="H291" s="9"/>
      <c r="J291">
        <v>14</v>
      </c>
      <c r="K291">
        <f ca="1">SIMULATION!$D$3*SIMULATION!$D$17/$H277/(SIMULATION!$D$17-$I277)*(((EXP(-$I277*$J291))/(1-EXP(-SIMULATION!$D$4*$I277)))-(EXP(-SIMULATION!$D$17*$J291)/(1-EXP(-SIMULATION!$D$4*SIMULATION!$D$17))))</f>
        <v>2.0406762186900336</v>
      </c>
      <c r="L291">
        <v>-0.17072480331782033</v>
      </c>
      <c r="M291">
        <f t="shared" ca="1" si="4"/>
        <v>1.6922821726188242</v>
      </c>
      <c r="N291" s="6">
        <v>290</v>
      </c>
      <c r="O291">
        <f ca="1">$M$7227</f>
        <v>1.8075293493615314</v>
      </c>
      <c r="P291">
        <f ca="1">$M$7228</f>
        <v>3.0263989094874555</v>
      </c>
      <c r="Q291">
        <f ca="1">$M$7229</f>
        <v>1.0502371486750961</v>
      </c>
      <c r="R291">
        <f ca="1">$M$7230</f>
        <v>3.8936811233321924</v>
      </c>
      <c r="S291">
        <f ca="1">$M$7231</f>
        <v>4.0701573999843195</v>
      </c>
      <c r="T291">
        <f ca="1">$M$7232</f>
        <v>5.0901162479982585</v>
      </c>
      <c r="U291">
        <f ca="1">$M$7233</f>
        <v>4.1136296201350566</v>
      </c>
      <c r="V291">
        <f ca="1">$M$7234</f>
        <v>3.0879776897350699</v>
      </c>
      <c r="W291">
        <f ca="1">$M$7235</f>
        <v>2.9380315728064366</v>
      </c>
      <c r="X291">
        <f ca="1">$M$7236</f>
        <v>3.8830597871516752</v>
      </c>
      <c r="Y291">
        <f ca="1">$M$7237</f>
        <v>3.0946949737394043</v>
      </c>
      <c r="Z291">
        <f ca="1">$M$7238</f>
        <v>3.0083088643790643</v>
      </c>
      <c r="AA291">
        <f ca="1">$M$7239</f>
        <v>2.6905220418301496</v>
      </c>
      <c r="AB291">
        <f ca="1">$M$7240</f>
        <v>3.1540098706946429</v>
      </c>
      <c r="AC291">
        <f ca="1">$M$7241</f>
        <v>1.6933369837738752</v>
      </c>
      <c r="AD291">
        <f ca="1">$M$7242</f>
        <v>1.5271761922600129</v>
      </c>
      <c r="AE291">
        <f ca="1">$M$7243</f>
        <v>1.7723513845399752</v>
      </c>
      <c r="AF291">
        <f ca="1">$M$7244</f>
        <v>2.3037781452012998</v>
      </c>
      <c r="AG291">
        <f ca="1">$M$7245</f>
        <v>1.0834195942132636</v>
      </c>
      <c r="AH291">
        <f ca="1">$M$7246</f>
        <v>2.1058793622455743</v>
      </c>
      <c r="AI291">
        <f ca="1">$M$7247</f>
        <v>1.5890568414514283</v>
      </c>
      <c r="AJ291">
        <f ca="1">$M$7248</f>
        <v>1.1673517087380585</v>
      </c>
      <c r="AK291">
        <f ca="1">$M$7249</f>
        <v>0.95228369766660315</v>
      </c>
      <c r="AL291">
        <f ca="1">$M$7250</f>
        <v>1.547629029366514</v>
      </c>
      <c r="AM291">
        <f ca="1">$M$7251</f>
        <v>1.7296327078183205</v>
      </c>
    </row>
    <row r="292" spans="1:39" x14ac:dyDescent="0.25">
      <c r="A292" s="9"/>
      <c r="H292" s="9"/>
      <c r="J292">
        <v>15</v>
      </c>
      <c r="K292">
        <f ca="1">SIMULATION!$D$3*SIMULATION!$D$17/$H277/(SIMULATION!$D$17-$I277)*(((EXP(-$I277*$J292))/(1-EXP(-SIMULATION!$D$4*$I277)))-(EXP(-SIMULATION!$D$17*$J292)/(1-EXP(-SIMULATION!$D$4*SIMULATION!$D$17))))</f>
        <v>1.9738180306924968</v>
      </c>
      <c r="L292">
        <v>-6.4615951070104954E-2</v>
      </c>
      <c r="M292">
        <f t="shared" ca="1" si="4"/>
        <v>1.8462779013999795</v>
      </c>
      <c r="N292" s="6">
        <v>291</v>
      </c>
      <c r="O292">
        <f ca="1">$M$7252</f>
        <v>2.0524572526330327</v>
      </c>
      <c r="P292">
        <f ca="1">$M$7253</f>
        <v>2.7849079101753165</v>
      </c>
      <c r="Q292">
        <f ca="1">$M$7254</f>
        <v>2.8628816590133952</v>
      </c>
      <c r="R292">
        <f ca="1">$M$7255</f>
        <v>1.9553182043056352</v>
      </c>
      <c r="S292">
        <f ca="1">$M$7256</f>
        <v>2.108579683385019</v>
      </c>
      <c r="T292">
        <f ca="1">$M$7257</f>
        <v>2.1733056018714891</v>
      </c>
      <c r="U292">
        <f ca="1">$M$7258</f>
        <v>2.3092766721400713</v>
      </c>
      <c r="V292">
        <f ca="1">$M$7259</f>
        <v>2.7721396085515786</v>
      </c>
      <c r="W292">
        <f ca="1">$M$7260</f>
        <v>2.5767420650972488</v>
      </c>
      <c r="X292">
        <f ca="1">$M$7261</f>
        <v>1.5884800327480726</v>
      </c>
      <c r="Y292">
        <f ca="1">$M$7262</f>
        <v>2.0405923023376147</v>
      </c>
      <c r="Z292">
        <f ca="1">$M$7263</f>
        <v>1.6421629797671591</v>
      </c>
      <c r="AA292">
        <f ca="1">$M$7264</f>
        <v>2.4961300642108961</v>
      </c>
      <c r="AB292">
        <f ca="1">$M$7265</f>
        <v>2.5277632074863359</v>
      </c>
      <c r="AC292">
        <f ca="1">$M$7266</f>
        <v>3.0883661928787882</v>
      </c>
      <c r="AD292">
        <f ca="1">$M$7267</f>
        <v>2.7781669799356461</v>
      </c>
      <c r="AE292">
        <f ca="1">$M$7268</f>
        <v>1.4451654032620289</v>
      </c>
      <c r="AF292">
        <f ca="1">$M$7269</f>
        <v>2.2961131208985894</v>
      </c>
      <c r="AG292">
        <f ca="1">$M$7270</f>
        <v>2.4291254486466758</v>
      </c>
      <c r="AH292">
        <f ca="1">$M$7271</f>
        <v>2.2168900112961478</v>
      </c>
      <c r="AI292">
        <f ca="1">$M$7272</f>
        <v>1.9661004317406323</v>
      </c>
      <c r="AJ292">
        <f ca="1">$M$7273</f>
        <v>2.3888973125085262</v>
      </c>
      <c r="AK292">
        <f ca="1">$M$7274</f>
        <v>2.7569556646238329</v>
      </c>
      <c r="AL292">
        <f ca="1">$M$7275</f>
        <v>1.1046030343705882</v>
      </c>
      <c r="AM292">
        <f ca="1">$M$7276</f>
        <v>2.6474024444819335</v>
      </c>
    </row>
    <row r="293" spans="1:39" x14ac:dyDescent="0.25">
      <c r="A293" s="9"/>
      <c r="H293" s="9"/>
      <c r="J293">
        <v>16</v>
      </c>
      <c r="K293">
        <f ca="1">SIMULATION!$D$3*SIMULATION!$D$17/$H277/(SIMULATION!$D$17-$I277)*(((EXP(-$I277*$J293))/(1-EXP(-SIMULATION!$D$4*$I277)))-(EXP(-SIMULATION!$D$17*$J293)/(1-EXP(-SIMULATION!$D$4*SIMULATION!$D$17))))</f>
        <v>1.9087670113543782</v>
      </c>
      <c r="L293">
        <v>-0.16368569489789683</v>
      </c>
      <c r="M293">
        <f t="shared" ca="1" si="4"/>
        <v>1.596329156702655</v>
      </c>
      <c r="N293" s="6">
        <v>292</v>
      </c>
      <c r="O293">
        <f ca="1">$M$7277</f>
        <v>2.0616321334502614</v>
      </c>
      <c r="P293">
        <f ca="1">$M$7278</f>
        <v>2.1805065012975033</v>
      </c>
      <c r="Q293">
        <f ca="1">$M$7279</f>
        <v>2.7708439556869418</v>
      </c>
      <c r="R293">
        <f ca="1">$M$7280</f>
        <v>2.6300992452496654</v>
      </c>
      <c r="S293">
        <f ca="1">$M$7281</f>
        <v>2.9094778242898025</v>
      </c>
      <c r="T293">
        <f ca="1">$M$7282</f>
        <v>2.8288683521137052</v>
      </c>
      <c r="U293">
        <f ca="1">$M$7283</f>
        <v>3.6601782091322606</v>
      </c>
      <c r="V293">
        <f ca="1">$M$7284</f>
        <v>1.8973466477003196</v>
      </c>
      <c r="W293">
        <f ca="1">$M$7285</f>
        <v>2.4916396980302067</v>
      </c>
      <c r="X293">
        <f ca="1">$M$7286</f>
        <v>3.7018578778996196</v>
      </c>
      <c r="Y293">
        <f ca="1">$M$7287</f>
        <v>1.9418897390760985</v>
      </c>
      <c r="Z293">
        <f ca="1">$M$7288</f>
        <v>2.8978415950235266</v>
      </c>
      <c r="AA293">
        <f ca="1">$M$7289</f>
        <v>2.0898832435671357</v>
      </c>
      <c r="AB293">
        <f ca="1">$M$7290</f>
        <v>1.9949097125889521</v>
      </c>
      <c r="AC293">
        <f ca="1">$M$7291</f>
        <v>2.8877627013080884</v>
      </c>
      <c r="AD293">
        <f ca="1">$M$7292</f>
        <v>2.5325809800320385</v>
      </c>
      <c r="AE293">
        <f ca="1">$M$7293</f>
        <v>2.4534704614598137</v>
      </c>
      <c r="AF293">
        <f ca="1">$M$7294</f>
        <v>1.3374289453318395</v>
      </c>
      <c r="AG293">
        <f ca="1">$M$7295</f>
        <v>0.88507354721799059</v>
      </c>
      <c r="AH293">
        <f ca="1">$M$7296</f>
        <v>1.1670983099732897</v>
      </c>
      <c r="AI293">
        <f ca="1">$M$7297</f>
        <v>1.0715944424132118</v>
      </c>
      <c r="AJ293">
        <f ca="1">$M$7298</f>
        <v>2.420053686995371</v>
      </c>
      <c r="AK293">
        <f ca="1">$M$7299</f>
        <v>1.9892553134566369</v>
      </c>
      <c r="AL293">
        <f ca="1">$M$7300</f>
        <v>1.5916671136687992</v>
      </c>
      <c r="AM293">
        <f ca="1">$M$7301</f>
        <v>1.8150274230373544</v>
      </c>
    </row>
    <row r="294" spans="1:39" x14ac:dyDescent="0.25">
      <c r="A294" s="9"/>
      <c r="H294" s="9"/>
      <c r="J294">
        <v>17</v>
      </c>
      <c r="K294">
        <f ca="1">SIMULATION!$D$3*SIMULATION!$D$17/$H277/(SIMULATION!$D$17-$I277)*(((EXP(-$I277*$J294))/(1-EXP(-SIMULATION!$D$4*$I277)))-(EXP(-SIMULATION!$D$17*$J294)/(1-EXP(-SIMULATION!$D$4*SIMULATION!$D$17))))</f>
        <v>1.845614399574024</v>
      </c>
      <c r="L294">
        <v>-0.19083572731095841</v>
      </c>
      <c r="M294">
        <f t="shared" ca="1" si="4"/>
        <v>1.4934052332957373</v>
      </c>
      <c r="N294" s="6">
        <v>293</v>
      </c>
      <c r="O294">
        <f ca="1">$M$7302</f>
        <v>1.1033645962179028</v>
      </c>
      <c r="P294">
        <f ca="1">$M$7303</f>
        <v>3.2348389754368876</v>
      </c>
      <c r="Q294">
        <f ca="1">$M$7304</f>
        <v>4.2167459283982067</v>
      </c>
      <c r="R294">
        <f ca="1">$M$7305</f>
        <v>2.6734355086556643</v>
      </c>
      <c r="S294">
        <f ca="1">$M$7306</f>
        <v>3.6181839736710697</v>
      </c>
      <c r="T294">
        <f ca="1">$M$7307</f>
        <v>4.4849802693388314</v>
      </c>
      <c r="U294">
        <f ca="1">$M$7308</f>
        <v>3.531476196995214</v>
      </c>
      <c r="V294">
        <f ca="1">$M$7309</f>
        <v>2.1204334590247251</v>
      </c>
      <c r="W294">
        <f ca="1">$M$7310</f>
        <v>1.5593014535449761</v>
      </c>
      <c r="X294">
        <f ca="1">$M$7311</f>
        <v>4.1195723595493385</v>
      </c>
      <c r="Y294">
        <f ca="1">$M$7312</f>
        <v>3.2577776811091552</v>
      </c>
      <c r="Z294">
        <f ca="1">$M$7313</f>
        <v>2.2967852042293591</v>
      </c>
      <c r="AA294">
        <f ca="1">$M$7314</f>
        <v>2.6903468706075042</v>
      </c>
      <c r="AB294">
        <f ca="1">$M$7315</f>
        <v>2.2747101051667902</v>
      </c>
      <c r="AC294">
        <f ca="1">$M$7316</f>
        <v>2.0827648440037514</v>
      </c>
      <c r="AD294">
        <f ca="1">$M$7317</f>
        <v>1.9222837378835642</v>
      </c>
      <c r="AE294">
        <f ca="1">$M$7318</f>
        <v>2.1502390154102455</v>
      </c>
      <c r="AF294">
        <f ca="1">$M$7319</f>
        <v>2.1219039685498213</v>
      </c>
      <c r="AG294">
        <f ca="1">$M$7320</f>
        <v>2.2678857698397157</v>
      </c>
      <c r="AH294">
        <f ca="1">$M$7321</f>
        <v>1.9894420402664978</v>
      </c>
      <c r="AI294">
        <f ca="1">$M$7322</f>
        <v>1.6221703140621002</v>
      </c>
      <c r="AJ294">
        <f ca="1">$M$7323</f>
        <v>1.797382386872318</v>
      </c>
      <c r="AK294">
        <f ca="1">$M$7324</f>
        <v>1.4205032974967842</v>
      </c>
      <c r="AL294">
        <f ca="1">$M$7325</f>
        <v>1.3309358241440696</v>
      </c>
      <c r="AM294">
        <f ca="1">$M$7326</f>
        <v>1.1781387247878949</v>
      </c>
    </row>
    <row r="295" spans="1:39" x14ac:dyDescent="0.25">
      <c r="A295" s="9"/>
      <c r="H295" s="9"/>
      <c r="J295">
        <v>18</v>
      </c>
      <c r="K295">
        <f ca="1">SIMULATION!$D$3*SIMULATION!$D$17/$H277/(SIMULATION!$D$17-$I277)*(((EXP(-$I277*$J295))/(1-EXP(-SIMULATION!$D$4*$I277)))-(EXP(-SIMULATION!$D$17*$J295)/(1-EXP(-SIMULATION!$D$4*SIMULATION!$D$17))))</f>
        <v>1.7843939821950259</v>
      </c>
      <c r="L295">
        <v>-0.14214146701756064</v>
      </c>
      <c r="M295">
        <f t="shared" ca="1" si="4"/>
        <v>1.5307576038285178</v>
      </c>
      <c r="N295" s="6">
        <v>294</v>
      </c>
      <c r="O295">
        <f ca="1">$M$7327</f>
        <v>1.0288179153734227</v>
      </c>
      <c r="P295">
        <f ca="1">$M$7328</f>
        <v>2.1328517553279327</v>
      </c>
      <c r="Q295">
        <f ca="1">$M$7329</f>
        <v>2.6620785506272964</v>
      </c>
      <c r="R295">
        <f ca="1">$M$7330</f>
        <v>0.92552913818098737</v>
      </c>
      <c r="S295">
        <f ca="1">$M$7331</f>
        <v>2.5618595442643635</v>
      </c>
      <c r="T295">
        <f ca="1">$M$7332</f>
        <v>2.3037941969940547</v>
      </c>
      <c r="U295">
        <f ca="1">$M$7333</f>
        <v>2.7289226595208964</v>
      </c>
      <c r="V295">
        <f ca="1">$M$7334</f>
        <v>3.4671844189059073</v>
      </c>
      <c r="W295">
        <f ca="1">$M$7335</f>
        <v>2.3423401219888809</v>
      </c>
      <c r="X295">
        <f ca="1">$M$7336</f>
        <v>1.8758474473921021</v>
      </c>
      <c r="Y295">
        <f ca="1">$M$7337</f>
        <v>3.4409481374906181</v>
      </c>
      <c r="Z295">
        <f ca="1">$M$7338</f>
        <v>1.5927988404825904</v>
      </c>
      <c r="AA295">
        <f ca="1">$M$7339</f>
        <v>1.5967118629345709</v>
      </c>
      <c r="AB295">
        <f ca="1">$M$7340</f>
        <v>0.92152927317068256</v>
      </c>
      <c r="AC295">
        <f ca="1">$M$7341</f>
        <v>1.5531441996787725</v>
      </c>
      <c r="AD295">
        <f ca="1">$M$7342</f>
        <v>1.113273125766538</v>
      </c>
      <c r="AE295">
        <f ca="1">$M$7343</f>
        <v>1.4580678978632482</v>
      </c>
      <c r="AF295">
        <f ca="1">$M$7344</f>
        <v>1.8976951456610835</v>
      </c>
      <c r="AG295">
        <f ca="1">$M$7345</f>
        <v>1.6429206889979717</v>
      </c>
      <c r="AH295">
        <f ca="1">$M$7346</f>
        <v>0.79729120608536375</v>
      </c>
      <c r="AI295">
        <f ca="1">$M$7347</f>
        <v>0.74014759633749005</v>
      </c>
      <c r="AJ295">
        <f ca="1">$M$7348</f>
        <v>1.2723403765262189</v>
      </c>
      <c r="AK295">
        <f ca="1">$M$7349</f>
        <v>0.99079152090361577</v>
      </c>
      <c r="AL295">
        <f ca="1">$M$7350</f>
        <v>0.68927814612931004</v>
      </c>
      <c r="AM295">
        <f ca="1">$M$7351</f>
        <v>0.79889808557844599</v>
      </c>
    </row>
    <row r="296" spans="1:39" x14ac:dyDescent="0.25">
      <c r="A296" s="9"/>
      <c r="H296" s="9"/>
      <c r="J296">
        <v>19</v>
      </c>
      <c r="K296">
        <f ca="1">SIMULATION!$D$3*SIMULATION!$D$17/$H277/(SIMULATION!$D$17-$I277)*(((EXP(-$I277*$J296))/(1-EXP(-SIMULATION!$D$4*$I277)))-(EXP(-SIMULATION!$D$17*$J296)/(1-EXP(-SIMULATION!$D$4*SIMULATION!$D$17))))</f>
        <v>1.7251035522178582</v>
      </c>
      <c r="L296">
        <v>-0.25653777413293211</v>
      </c>
      <c r="M296">
        <f t="shared" ca="1" si="4"/>
        <v>1.2825493267830743</v>
      </c>
      <c r="N296" s="6">
        <v>295</v>
      </c>
      <c r="O296">
        <f ca="1">$M$7352</f>
        <v>0.39882838252009567</v>
      </c>
      <c r="P296">
        <f ca="1">$M$7353</f>
        <v>2.0883092545174251</v>
      </c>
      <c r="Q296">
        <f ca="1">$M$7354</f>
        <v>3.6838813900979988</v>
      </c>
      <c r="R296">
        <f ca="1">$M$7355</f>
        <v>3.2015686474446872</v>
      </c>
      <c r="S296">
        <f ca="1">$M$7356</f>
        <v>4.1226850350858379</v>
      </c>
      <c r="T296">
        <f ca="1">$M$7357</f>
        <v>3.626351729245092</v>
      </c>
      <c r="U296">
        <f ca="1">$M$7358</f>
        <v>3.2170062530996795</v>
      </c>
      <c r="V296">
        <f ca="1">$M$7359</f>
        <v>2.951124601931979</v>
      </c>
      <c r="W296">
        <f ca="1">$M$7360</f>
        <v>3.2007438653011562</v>
      </c>
      <c r="X296">
        <f ca="1">$M$7361</f>
        <v>4.0503470632046357</v>
      </c>
      <c r="Y296">
        <f ca="1">$M$7362</f>
        <v>2.3779695556126819</v>
      </c>
      <c r="Z296">
        <f ca="1">$M$7363</f>
        <v>1.7934939548995992</v>
      </c>
      <c r="AA296">
        <f ca="1">$M$7364</f>
        <v>2.2075554935185213</v>
      </c>
      <c r="AB296">
        <f ca="1">$M$7365</f>
        <v>2.0630558777220718</v>
      </c>
      <c r="AC296">
        <f ca="1">$M$7366</f>
        <v>2.25199433847312</v>
      </c>
      <c r="AD296">
        <f ca="1">$M$7367</f>
        <v>2.0185896169619815</v>
      </c>
      <c r="AE296">
        <f ca="1">$M$7368</f>
        <v>1.7367042523972649</v>
      </c>
      <c r="AF296">
        <f ca="1">$M$7369</f>
        <v>1.459953487793626</v>
      </c>
      <c r="AG296">
        <f ca="1">$M$7370</f>
        <v>1.1916607569186692</v>
      </c>
      <c r="AH296">
        <f ca="1">$M$7371</f>
        <v>0.89031765110876204</v>
      </c>
      <c r="AI296">
        <f ca="1">$M$7372</f>
        <v>0.79827331313617367</v>
      </c>
      <c r="AJ296">
        <f ca="1">$M$7373</f>
        <v>1.2025232525317373</v>
      </c>
      <c r="AK296">
        <f ca="1">$M$7374</f>
        <v>0.94631685637197249</v>
      </c>
      <c r="AL296">
        <f ca="1">$M$7375</f>
        <v>0.8249252293227316</v>
      </c>
      <c r="AM296">
        <f ca="1">$M$7376</f>
        <v>0.63229050866644587</v>
      </c>
    </row>
    <row r="297" spans="1:39" x14ac:dyDescent="0.25">
      <c r="A297" s="9"/>
      <c r="H297" s="9"/>
      <c r="J297">
        <v>20</v>
      </c>
      <c r="K297">
        <f ca="1">SIMULATION!$D$3*SIMULATION!$D$17/$H277/(SIMULATION!$D$17-$I277)*(((EXP(-$I277*$J297))/(1-EXP(-SIMULATION!$D$4*$I277)))-(EXP(-SIMULATION!$D$17*$J297)/(1-EXP(-SIMULATION!$D$4*SIMULATION!$D$17))))</f>
        <v>1.6677186323112152</v>
      </c>
      <c r="L297">
        <v>6.8070267861620057E-2</v>
      </c>
      <c r="M297">
        <f t="shared" ca="1" si="4"/>
        <v>1.7812406863304542</v>
      </c>
      <c r="N297" s="6">
        <v>296</v>
      </c>
      <c r="O297">
        <f ca="1">$M$7377</f>
        <v>2.6933509891663738</v>
      </c>
      <c r="P297">
        <f ca="1">$M$7378</f>
        <v>3.1435347767565531</v>
      </c>
      <c r="Q297">
        <f ca="1">$M$7379</f>
        <v>4.3035642356470296</v>
      </c>
      <c r="R297">
        <f ca="1">$M$7380</f>
        <v>1.9939889928776471</v>
      </c>
      <c r="S297">
        <f ca="1">$M$7381</f>
        <v>1.2461806887902631</v>
      </c>
      <c r="T297">
        <f ca="1">$M$7382</f>
        <v>0.47117398378621289</v>
      </c>
      <c r="U297">
        <f ca="1">$M$7383</f>
        <v>1.3768648192858843</v>
      </c>
      <c r="V297">
        <f ca="1">$M$7384</f>
        <v>2.3023724498137113</v>
      </c>
      <c r="W297">
        <f ca="1">$M$7385</f>
        <v>2.477932965294642</v>
      </c>
      <c r="X297">
        <f ca="1">$M$7386</f>
        <v>3.5177534794208163</v>
      </c>
      <c r="Y297">
        <f ca="1">$M$7387</f>
        <v>0.82578406890202283</v>
      </c>
      <c r="Z297">
        <f ca="1">$M$7388</f>
        <v>2.6567818833665613</v>
      </c>
      <c r="AA297">
        <f ca="1">$M$7389</f>
        <v>2.5071395113779515</v>
      </c>
      <c r="AB297">
        <f ca="1">$M$7390</f>
        <v>2.6554850563055115</v>
      </c>
      <c r="AC297">
        <f ca="1">$M$7391</f>
        <v>2.2368448597720731</v>
      </c>
      <c r="AD297">
        <f ca="1">$M$7392</f>
        <v>3.00414446593755</v>
      </c>
      <c r="AE297">
        <f ca="1">$M$7393</f>
        <v>2.2294091555673834</v>
      </c>
      <c r="AF297">
        <f ca="1">$M$7394</f>
        <v>2.5020974346112292</v>
      </c>
      <c r="AG297">
        <f ca="1">$M$7395</f>
        <v>3.3785929845014602</v>
      </c>
      <c r="AH297">
        <f ca="1">$M$7396</f>
        <v>1.3344718684112447</v>
      </c>
      <c r="AI297">
        <f ca="1">$M$7397</f>
        <v>3.7811974850910439</v>
      </c>
      <c r="AJ297">
        <f ca="1">$M$7398</f>
        <v>2.9847247622240345</v>
      </c>
      <c r="AK297">
        <f ca="1">$M$7399</f>
        <v>1.7150052587654998</v>
      </c>
      <c r="AL297">
        <f ca="1">$M$7400</f>
        <v>2.3156894116837874</v>
      </c>
      <c r="AM297">
        <f ca="1">$M$7401</f>
        <v>2.6517518987721496</v>
      </c>
    </row>
    <row r="298" spans="1:39" x14ac:dyDescent="0.25">
      <c r="A298" s="9"/>
      <c r="H298" s="9"/>
      <c r="J298">
        <v>21</v>
      </c>
      <c r="K298">
        <f ca="1">SIMULATION!$D$3*SIMULATION!$D$17/$H277/(SIMULATION!$D$17-$I277)*(((EXP(-$I277*$J298))/(1-EXP(-SIMULATION!$D$4*$I277)))-(EXP(-SIMULATION!$D$17*$J298)/(1-EXP(-SIMULATION!$D$4*SIMULATION!$D$17))))</f>
        <v>1.6122012426541477</v>
      </c>
      <c r="L298">
        <v>0.10526641287924081</v>
      </c>
      <c r="M298">
        <f t="shared" ca="1" si="4"/>
        <v>1.7819118843078043</v>
      </c>
      <c r="N298" s="6">
        <v>297</v>
      </c>
      <c r="O298">
        <f ca="1">$M$7402</f>
        <v>3.5119975442480422</v>
      </c>
      <c r="P298">
        <f ca="1">$M$7403</f>
        <v>3.410966378489154</v>
      </c>
      <c r="Q298">
        <f ca="1">$M$7404</f>
        <v>4.3231670496515209</v>
      </c>
      <c r="R298">
        <f ca="1">$M$7405</f>
        <v>4.1400688093746139</v>
      </c>
      <c r="S298">
        <f ca="1">$M$7406</f>
        <v>4.6472765143230799</v>
      </c>
      <c r="T298">
        <f ca="1">$M$7407</f>
        <v>5.1393685552964552</v>
      </c>
      <c r="U298">
        <f ca="1">$M$7408</f>
        <v>3.65664788258491</v>
      </c>
      <c r="V298">
        <f ca="1">$M$7409</f>
        <v>4.1565179909073802</v>
      </c>
      <c r="W298">
        <f ca="1">$M$7410</f>
        <v>5.1376847440559024</v>
      </c>
      <c r="X298">
        <f ca="1">$M$7411</f>
        <v>4.119044441976297</v>
      </c>
      <c r="Y298">
        <f ca="1">$M$7412</f>
        <v>2.4847935796017269</v>
      </c>
      <c r="Z298">
        <f ca="1">$M$7413</f>
        <v>5.9697155130092119</v>
      </c>
      <c r="AA298">
        <f ca="1">$M$7414</f>
        <v>4.5295017904898831</v>
      </c>
      <c r="AB298">
        <f ca="1">$M$7415</f>
        <v>4.2945714854078609</v>
      </c>
      <c r="AC298">
        <f ca="1">$M$7416</f>
        <v>2.5032827328730072</v>
      </c>
      <c r="AD298">
        <f ca="1">$M$7417</f>
        <v>4.6215458449071711</v>
      </c>
      <c r="AE298">
        <f ca="1">$M$7418</f>
        <v>2.0469219412280681</v>
      </c>
      <c r="AF298">
        <f ca="1">$M$7419</f>
        <v>2.9005733138606713</v>
      </c>
      <c r="AG298">
        <f ca="1">$M$7420</f>
        <v>2.8997766641903313</v>
      </c>
      <c r="AH298">
        <f ca="1">$M$7421</f>
        <v>1.9510462040337482</v>
      </c>
      <c r="AI298">
        <f ca="1">$M$7422</f>
        <v>3.0118259430567687</v>
      </c>
      <c r="AJ298">
        <f ca="1">$M$7423</f>
        <v>3.7320980589867019</v>
      </c>
      <c r="AK298">
        <f ca="1">$M$7424</f>
        <v>2.742698184446994</v>
      </c>
      <c r="AL298">
        <f ca="1">$M$7425</f>
        <v>2.7184971701976335</v>
      </c>
      <c r="AM298">
        <f ca="1">$M$7426</f>
        <v>3.4832642141035213</v>
      </c>
    </row>
    <row r="299" spans="1:39" x14ac:dyDescent="0.25">
      <c r="A299" s="9"/>
      <c r="H299" s="9"/>
      <c r="J299">
        <v>22</v>
      </c>
      <c r="K299">
        <f ca="1">SIMULATION!$D$3*SIMULATION!$D$17/$H277/(SIMULATION!$D$17-$I277)*(((EXP(-$I277*$J299))/(1-EXP(-SIMULATION!$D$4*$I277)))-(EXP(-SIMULATION!$D$17*$J299)/(1-EXP(-SIMULATION!$D$4*SIMULATION!$D$17))))</f>
        <v>1.5585054939491034</v>
      </c>
      <c r="L299">
        <v>-0.19969388956283227</v>
      </c>
      <c r="M299">
        <f t="shared" ca="1" si="4"/>
        <v>1.2472814699573638</v>
      </c>
      <c r="N299" s="6">
        <v>298</v>
      </c>
      <c r="O299">
        <f ca="1">$M$7427</f>
        <v>2.2634242012786503</v>
      </c>
      <c r="P299">
        <f ca="1">$M$7428</f>
        <v>3.0664976646753561</v>
      </c>
      <c r="Q299">
        <f ca="1">$M$7429</f>
        <v>4.223888757667031</v>
      </c>
      <c r="R299">
        <f ca="1">$M$7430</f>
        <v>4.6858643746753312</v>
      </c>
      <c r="S299">
        <f ca="1">$M$7431</f>
        <v>4.6236682255589256</v>
      </c>
      <c r="T299">
        <f ca="1">$M$7432</f>
        <v>4.5059612199994099</v>
      </c>
      <c r="U299">
        <f ca="1">$M$7433</f>
        <v>4.7450318509874139</v>
      </c>
      <c r="V299">
        <f ca="1">$M$7434</f>
        <v>3.6020542173967467</v>
      </c>
      <c r="W299">
        <f ca="1">$M$7435</f>
        <v>6.2352176086350735</v>
      </c>
      <c r="X299">
        <f ca="1">$M$7436</f>
        <v>3.2204151723960739</v>
      </c>
      <c r="Y299">
        <f ca="1">$M$7437</f>
        <v>4.4292310877409324</v>
      </c>
      <c r="Z299">
        <f ca="1">$M$7438</f>
        <v>2.8331189909358034</v>
      </c>
      <c r="AA299">
        <f ca="1">$M$7439</f>
        <v>2.9746318204087698</v>
      </c>
      <c r="AB299">
        <f ca="1">$M$7440</f>
        <v>2.3063507164069241</v>
      </c>
      <c r="AC299">
        <f ca="1">$M$7441</f>
        <v>2.0607895795642892</v>
      </c>
      <c r="AD299">
        <f ca="1">$M$7442</f>
        <v>4.6007594991484755</v>
      </c>
      <c r="AE299">
        <f ca="1">$M$7443</f>
        <v>2.1593107518558252</v>
      </c>
      <c r="AF299">
        <f ca="1">$M$7444</f>
        <v>2.7946084553477619</v>
      </c>
      <c r="AG299">
        <f ca="1">$M$7445</f>
        <v>2.6426640641985952</v>
      </c>
      <c r="AH299">
        <f ca="1">$M$7446</f>
        <v>3.2172574132908318</v>
      </c>
      <c r="AI299">
        <f ca="1">$M$7447</f>
        <v>1.7262460442330489</v>
      </c>
      <c r="AJ299">
        <f ca="1">$M$7448</f>
        <v>1.9676027435714509</v>
      </c>
      <c r="AK299">
        <f ca="1">$M$7449</f>
        <v>3.1426011771221476</v>
      </c>
      <c r="AL299">
        <f ca="1">$M$7450</f>
        <v>4.0391788087080966</v>
      </c>
      <c r="AM299">
        <f ca="1">$M$7451</f>
        <v>1.9752740210109008</v>
      </c>
    </row>
    <row r="300" spans="1:39" x14ac:dyDescent="0.25">
      <c r="A300" s="9"/>
      <c r="H300" s="9"/>
      <c r="J300">
        <v>23</v>
      </c>
      <c r="K300">
        <f ca="1">SIMULATION!$D$3*SIMULATION!$D$17/$H277/(SIMULATION!$D$17-$I277)*(((EXP(-$I277*$J300))/(1-EXP(-SIMULATION!$D$4*$I277)))-(EXP(-SIMULATION!$D$17*$J300)/(1-EXP(-SIMULATION!$D$4*SIMULATION!$D$17))))</f>
        <v>1.506581146781973</v>
      </c>
      <c r="L300">
        <v>-0.23428366577621226</v>
      </c>
      <c r="M300">
        <f t="shared" ca="1" si="4"/>
        <v>1.1536137929245627</v>
      </c>
      <c r="N300" s="6">
        <v>299</v>
      </c>
      <c r="O300">
        <f ca="1">$M$7452</f>
        <v>1.0162080062971162</v>
      </c>
      <c r="P300">
        <f ca="1">$M$7453</f>
        <v>2.010892397527174</v>
      </c>
      <c r="Q300">
        <f ca="1">$M$7454</f>
        <v>1.8558390231749413</v>
      </c>
      <c r="R300">
        <f ca="1">$M$7455</f>
        <v>1.8037353509225207</v>
      </c>
      <c r="S300">
        <f ca="1">$M$7456</f>
        <v>2.8589306066547744</v>
      </c>
      <c r="T300">
        <f ca="1">$M$7457</f>
        <v>2.7943211861937831</v>
      </c>
      <c r="U300">
        <f ca="1">$M$7458</f>
        <v>2.6095932582638666</v>
      </c>
      <c r="V300">
        <f ca="1">$M$7459</f>
        <v>2.2548014914286347</v>
      </c>
      <c r="W300">
        <f ca="1">$M$7460</f>
        <v>2.3688692669388889</v>
      </c>
      <c r="X300">
        <f ca="1">$M$7461</f>
        <v>1.3169609175255956</v>
      </c>
      <c r="Y300">
        <f ca="1">$M$7462</f>
        <v>2.5609029482350407</v>
      </c>
      <c r="Z300">
        <f ca="1">$M$7463</f>
        <v>3.5441623371209179</v>
      </c>
      <c r="AA300">
        <f ca="1">$M$7464</f>
        <v>2.1236891851284598</v>
      </c>
      <c r="AB300">
        <f ca="1">$M$7465</f>
        <v>1.8024948171819659</v>
      </c>
      <c r="AC300">
        <f ca="1">$M$7466</f>
        <v>2.6902617229381529</v>
      </c>
      <c r="AD300">
        <f ca="1">$M$7467</f>
        <v>1.5136007345255424</v>
      </c>
      <c r="AE300">
        <f ca="1">$M$7468</f>
        <v>1.8324702349431428</v>
      </c>
      <c r="AF300">
        <f ca="1">$M$7469</f>
        <v>1.4520067860892336</v>
      </c>
      <c r="AG300">
        <f ca="1">$M$7470</f>
        <v>2.418929563757271</v>
      </c>
      <c r="AH300">
        <f ca="1">$M$7471</f>
        <v>1.3484906092440851</v>
      </c>
      <c r="AI300">
        <f ca="1">$M$7472</f>
        <v>1.576325824359444</v>
      </c>
      <c r="AJ300">
        <f ca="1">$M$7473</f>
        <v>1.4720839736115183</v>
      </c>
      <c r="AK300">
        <f ca="1">$M$7474</f>
        <v>1.1770602936501764</v>
      </c>
      <c r="AL300">
        <f ca="1">$M$7475</f>
        <v>0.63270152206371455</v>
      </c>
      <c r="AM300">
        <f ca="1">$M$7476</f>
        <v>1.5103585401721065</v>
      </c>
    </row>
    <row r="301" spans="1:39" x14ac:dyDescent="0.25">
      <c r="A301" s="9"/>
      <c r="H301" s="9"/>
      <c r="J301">
        <v>24</v>
      </c>
      <c r="K301">
        <f ca="1">SIMULATION!$D$3*SIMULATION!$D$17/$H277/(SIMULATION!$D$17-$I277)*(((EXP(-$I277*$J301))/(1-EXP(-SIMULATION!$D$4*$I277)))-(EXP(-SIMULATION!$D$17*$J301)/(1-EXP(-SIMULATION!$D$4*SIMULATION!$D$17))))</f>
        <v>1.4563758685939892</v>
      </c>
      <c r="L301">
        <v>-0.1170282732579034</v>
      </c>
      <c r="M301">
        <f t="shared" ca="1" si="4"/>
        <v>1.2859387154779554</v>
      </c>
      <c r="N301" s="6">
        <v>300</v>
      </c>
      <c r="O301">
        <f ca="1">$M$7477</f>
        <v>1.5507806946803555</v>
      </c>
      <c r="P301">
        <f ca="1">$M$7478</f>
        <v>2.0092409342222228</v>
      </c>
      <c r="Q301">
        <f ca="1">$M$7479</f>
        <v>1.1619422929653354</v>
      </c>
      <c r="R301">
        <f ca="1">$M$7480</f>
        <v>2.1218770564770586</v>
      </c>
      <c r="S301">
        <f ca="1">$M$7481</f>
        <v>2.29747464316582</v>
      </c>
      <c r="T301">
        <f ca="1">$M$7482</f>
        <v>3.2243672250648987</v>
      </c>
      <c r="U301">
        <f ca="1">$M$7483</f>
        <v>2.2351298299009907</v>
      </c>
      <c r="V301">
        <f ca="1">$M$7484</f>
        <v>2.310804572120035</v>
      </c>
      <c r="W301">
        <f ca="1">$M$7485</f>
        <v>4.3856057386316873</v>
      </c>
      <c r="X301">
        <f ca="1">$M$7486</f>
        <v>2.9663135771877118</v>
      </c>
      <c r="Y301">
        <f ca="1">$M$7487</f>
        <v>2.7468532355903914</v>
      </c>
      <c r="Z301">
        <f ca="1">$M$7488</f>
        <v>3.4257746708639716</v>
      </c>
      <c r="AA301">
        <f ca="1">$M$7489</f>
        <v>2.7885023292407327</v>
      </c>
      <c r="AB301">
        <f ca="1">$M$7490</f>
        <v>2.1697589058213254</v>
      </c>
      <c r="AC301">
        <f ca="1">$M$7491</f>
        <v>2.7553066552663128</v>
      </c>
      <c r="AD301">
        <f ca="1">$M$7492</f>
        <v>2.8117838407000026</v>
      </c>
      <c r="AE301">
        <f ca="1">$M$7493</f>
        <v>2.6334388337916375</v>
      </c>
      <c r="AF301">
        <f ca="1">$M$7494</f>
        <v>2.0163051319896352</v>
      </c>
      <c r="AG301">
        <f ca="1">$M$7495</f>
        <v>0.73455874363136608</v>
      </c>
      <c r="AH301">
        <f ca="1">$M$7496</f>
        <v>1.3698973685877218</v>
      </c>
      <c r="AI301">
        <f ca="1">$M$7497</f>
        <v>2.898961702845865</v>
      </c>
      <c r="AJ301">
        <f ca="1">$M$7498</f>
        <v>2.0662191965244792</v>
      </c>
      <c r="AK301">
        <f ca="1">$M$7499</f>
        <v>1.4438807183705717</v>
      </c>
      <c r="AL301">
        <f ca="1">$M$7500</f>
        <v>0.93295418991323598</v>
      </c>
      <c r="AM301">
        <f ca="1">$M$7501</f>
        <v>1.2077044203981184</v>
      </c>
    </row>
    <row r="302" spans="1:39" x14ac:dyDescent="0.25">
      <c r="A302" s="9">
        <v>13</v>
      </c>
      <c r="B302" s="2">
        <f ca="1">NORMINV(RAND(),SIMULATION!D7,SIMULATION!D8)</f>
        <v>57.139657093525223</v>
      </c>
      <c r="C302" s="2">
        <v>2</v>
      </c>
      <c r="D302" s="2">
        <f ca="1">SIMULATION!$D$11*(1+(SIMULATION!$D$12*LN(1+$C302)))*(1+(SIMULATION!$D$13*(($B302/63.5)-1)))</f>
        <v>9.7657311686734953</v>
      </c>
      <c r="E302" s="2">
        <v>-0.17128122253859596</v>
      </c>
      <c r="F302" s="2">
        <f ca="1">D302*(1+E302)</f>
        <v>8.0930447951198268</v>
      </c>
      <c r="G302" s="2">
        <v>1.1221234902110382</v>
      </c>
      <c r="H302" s="9">
        <f>SIMULATION!$D$15*EXP($G$302)</f>
        <v>678.02320254234121</v>
      </c>
      <c r="I302" s="2">
        <f ca="1">$F302/$H302</f>
        <v>1.1936235758265856E-2</v>
      </c>
      <c r="J302">
        <v>0</v>
      </c>
      <c r="K302">
        <f ca="1">SIMULATION!$D$3*SIMULATION!$D$17/$H302/(SIMULATION!$D$17-$I302)*(((EXP(-$I302*$J302))/(1-EXP(-SIMULATION!$D$4*$I302)))-(EXP(-SIMULATION!$D$17*$J302)/(1-EXP(-SIMULATION!$D$4*SIMULATION!$D$17))))</f>
        <v>2.5127788011827907</v>
      </c>
      <c r="L302">
        <v>-0.16394710138560969</v>
      </c>
      <c r="M302">
        <f t="shared" ca="1" si="4"/>
        <v>2.1008160003056648</v>
      </c>
      <c r="N302" s="6">
        <v>301</v>
      </c>
      <c r="O302">
        <f ca="1">$M$7502</f>
        <v>2.1867738931116025</v>
      </c>
      <c r="P302">
        <f ca="1">$M$7503</f>
        <v>4.8169870608734815</v>
      </c>
      <c r="Q302">
        <f ca="1">$M$7504</f>
        <v>4.2169072333243829</v>
      </c>
      <c r="R302">
        <f ca="1">$M$7505</f>
        <v>3.3593486627593734</v>
      </c>
      <c r="S302">
        <f ca="1">$M$7506</f>
        <v>2.9666940979116165</v>
      </c>
      <c r="T302">
        <f ca="1">$M$7507</f>
        <v>2.4981207294294911</v>
      </c>
      <c r="U302">
        <f ca="1">$M$7508</f>
        <v>3.698771093794238</v>
      </c>
      <c r="V302">
        <f ca="1">$M$7509</f>
        <v>4.0812968384239809</v>
      </c>
      <c r="W302">
        <f ca="1">$M$7510</f>
        <v>4.6465059762134393</v>
      </c>
      <c r="X302">
        <f ca="1">$M$7511</f>
        <v>4.9657727540552266</v>
      </c>
      <c r="Y302">
        <f ca="1">$M$7512</f>
        <v>4.1293050577750217</v>
      </c>
      <c r="Z302">
        <f ca="1">$M$7513</f>
        <v>2.7510748638528004</v>
      </c>
      <c r="AA302">
        <f ca="1">$M$7514</f>
        <v>2.2266017928680588</v>
      </c>
      <c r="AB302">
        <f ca="1">$M$7515</f>
        <v>3.0070955847596128</v>
      </c>
      <c r="AC302">
        <f ca="1">$M$7516</f>
        <v>3.4498627732744009</v>
      </c>
      <c r="AD302">
        <f ca="1">$M$7517</f>
        <v>2.1805889886300163</v>
      </c>
      <c r="AE302">
        <f ca="1">$M$7518</f>
        <v>3.704195246273617</v>
      </c>
      <c r="AF302">
        <f ca="1">$M$7519</f>
        <v>2.790633755165647</v>
      </c>
      <c r="AG302">
        <f ca="1">$M$7520</f>
        <v>1.6508626960965249</v>
      </c>
      <c r="AH302">
        <f ca="1">$M$7521</f>
        <v>1.6548915775869171</v>
      </c>
      <c r="AI302">
        <f ca="1">$M$7522</f>
        <v>2.4116681117597478</v>
      </c>
      <c r="AJ302">
        <f ca="1">$M$7523</f>
        <v>1.7879890462857944</v>
      </c>
      <c r="AK302">
        <f ca="1">$M$7524</f>
        <v>1.2576205340033648</v>
      </c>
      <c r="AL302">
        <f ca="1">$M$7525</f>
        <v>1.1609286610597134</v>
      </c>
      <c r="AM302">
        <f ca="1">$M$7526</f>
        <v>2.3833120413042983</v>
      </c>
    </row>
    <row r="303" spans="1:39" x14ac:dyDescent="0.25">
      <c r="A303" s="9"/>
      <c r="H303" s="9"/>
      <c r="J303">
        <v>1</v>
      </c>
      <c r="K303">
        <f ca="1">SIMULATION!$D$3*SIMULATION!$D$17/$H302/(SIMULATION!$D$17-$I302)*(((EXP(-$I302*$J303))/(1-EXP(-SIMULATION!$D$4*$I302)))-(EXP(-SIMULATION!$D$17*$J303)/(1-EXP(-SIMULATION!$D$4*SIMULATION!$D$17))))</f>
        <v>2.7724676798435435</v>
      </c>
      <c r="L303">
        <v>-0.38780767434982022</v>
      </c>
      <c r="M303">
        <f t="shared" ca="1" si="4"/>
        <v>1.6972834367133769</v>
      </c>
      <c r="N303" s="6">
        <v>302</v>
      </c>
      <c r="O303">
        <f ca="1">$M$7527</f>
        <v>0.66700592873449138</v>
      </c>
      <c r="P303">
        <f ca="1">$M$7528</f>
        <v>1.8407149834819263</v>
      </c>
      <c r="Q303">
        <f ca="1">$M$7529</f>
        <v>1.3151364854366405</v>
      </c>
      <c r="R303">
        <f ca="1">$M$7530</f>
        <v>3.1851663821054057</v>
      </c>
      <c r="S303">
        <f ca="1">$M$7531</f>
        <v>2.6038324366196726</v>
      </c>
      <c r="T303">
        <f ca="1">$M$7532</f>
        <v>2.4538676411461315</v>
      </c>
      <c r="U303">
        <f ca="1">$M$7533</f>
        <v>2.1443564912475654</v>
      </c>
      <c r="V303">
        <f ca="1">$M$7534</f>
        <v>2.6967480621101125</v>
      </c>
      <c r="W303">
        <f ca="1">$M$7535</f>
        <v>2.7477446501062177</v>
      </c>
      <c r="X303">
        <f ca="1">$M$7536</f>
        <v>1.6440025907354079</v>
      </c>
      <c r="Y303">
        <f ca="1">$M$7537</f>
        <v>1.8600156371317416</v>
      </c>
      <c r="Z303">
        <f ca="1">$M$7538</f>
        <v>1.6394304170985521</v>
      </c>
      <c r="AA303">
        <f ca="1">$M$7539</f>
        <v>1.4329931376012841</v>
      </c>
      <c r="AB303">
        <f ca="1">$M$7540</f>
        <v>1.8172081578162247</v>
      </c>
      <c r="AC303">
        <f ca="1">$M$7541</f>
        <v>1.7607524351218591</v>
      </c>
      <c r="AD303">
        <f ca="1">$M$7542</f>
        <v>2.5383053728627485</v>
      </c>
      <c r="AE303">
        <f ca="1">$M$7543</f>
        <v>1.0141599934914869</v>
      </c>
      <c r="AF303">
        <f ca="1">$M$7544</f>
        <v>1.717395267417428</v>
      </c>
      <c r="AG303">
        <f ca="1">$M$7545</f>
        <v>0.65603991508248116</v>
      </c>
      <c r="AH303">
        <f ca="1">$M$7546</f>
        <v>1.0453060331891082</v>
      </c>
      <c r="AI303">
        <f ca="1">$M$7547</f>
        <v>1.2261458223683783</v>
      </c>
      <c r="AJ303">
        <f ca="1">$M$7548</f>
        <v>1.661604874583988</v>
      </c>
      <c r="AK303">
        <f ca="1">$M$7549</f>
        <v>1.0042112337402966</v>
      </c>
      <c r="AL303">
        <f ca="1">$M$7550</f>
        <v>1.0640660208548405</v>
      </c>
      <c r="AM303">
        <f ca="1">$M$7551</f>
        <v>0.84699711901805752</v>
      </c>
    </row>
    <row r="304" spans="1:39" x14ac:dyDescent="0.25">
      <c r="A304" s="9"/>
      <c r="H304" s="9"/>
      <c r="J304">
        <v>2</v>
      </c>
      <c r="K304">
        <f ca="1">SIMULATION!$D$3*SIMULATION!$D$17/$H302/(SIMULATION!$D$17-$I302)*(((EXP(-$I302*$J304))/(1-EXP(-SIMULATION!$D$4*$I302)))-(EXP(-SIMULATION!$D$17*$J304)/(1-EXP(-SIMULATION!$D$4*SIMULATION!$D$17))))</f>
        <v>2.9250925735053608</v>
      </c>
      <c r="L304">
        <v>0.16983069162768782</v>
      </c>
      <c r="M304">
        <f t="shared" ca="1" si="4"/>
        <v>3.4218630683387889</v>
      </c>
      <c r="N304" s="6">
        <v>303</v>
      </c>
      <c r="O304">
        <f ca="1">$M$7552</f>
        <v>1.6438204930088491</v>
      </c>
      <c r="P304">
        <f ca="1">$M$7553</f>
        <v>1.9392809046049748</v>
      </c>
      <c r="Q304">
        <f ca="1">$M$7554</f>
        <v>2.7154691830071434</v>
      </c>
      <c r="R304">
        <f ca="1">$M$7555</f>
        <v>2.9538476442757484</v>
      </c>
      <c r="S304">
        <f ca="1">$M$7556</f>
        <v>3.5236777743712251</v>
      </c>
      <c r="T304">
        <f ca="1">$M$7557</f>
        <v>3.5516657051563607</v>
      </c>
      <c r="U304">
        <f ca="1">$M$7558</f>
        <v>3.6515946348312234</v>
      </c>
      <c r="V304">
        <f ca="1">$M$7559</f>
        <v>2.9232372082873432</v>
      </c>
      <c r="W304">
        <f ca="1">$M$7560</f>
        <v>1.5848344391536795</v>
      </c>
      <c r="X304">
        <f ca="1">$M$7561</f>
        <v>2.0719101680465148</v>
      </c>
      <c r="Y304">
        <f ca="1">$M$7562</f>
        <v>1.758620802631732</v>
      </c>
      <c r="Z304">
        <f ca="1">$M$7563</f>
        <v>1.625851989729554</v>
      </c>
      <c r="AA304">
        <f ca="1">$M$7564</f>
        <v>2.3260503519702658</v>
      </c>
      <c r="AB304">
        <f ca="1">$M$7565</f>
        <v>3.3052429841365893</v>
      </c>
      <c r="AC304">
        <f ca="1">$M$7566</f>
        <v>2.2707018553942668</v>
      </c>
      <c r="AD304">
        <f ca="1">$M$7567</f>
        <v>2.8276535127281375</v>
      </c>
      <c r="AE304">
        <f ca="1">$M$7568</f>
        <v>2.4976450982399583</v>
      </c>
      <c r="AF304">
        <f ca="1">$M$7569</f>
        <v>2.7394091583870299</v>
      </c>
      <c r="AG304">
        <f ca="1">$M$7570</f>
        <v>2.4481504691292315</v>
      </c>
      <c r="AH304">
        <f ca="1">$M$7571</f>
        <v>1.1429525321371712</v>
      </c>
      <c r="AI304">
        <f ca="1">$M$7572</f>
        <v>1.8567694895319491</v>
      </c>
      <c r="AJ304">
        <f ca="1">$M$7573</f>
        <v>0.93738903554840558</v>
      </c>
      <c r="AK304">
        <f ca="1">$M$7574</f>
        <v>1.9932345638893605</v>
      </c>
      <c r="AL304">
        <f ca="1">$M$7575</f>
        <v>2.1865789778862834</v>
      </c>
      <c r="AM304">
        <f ca="1">$M$7576</f>
        <v>1.5381305805947347</v>
      </c>
    </row>
    <row r="305" spans="1:39" x14ac:dyDescent="0.25">
      <c r="A305" s="9"/>
      <c r="H305" s="9"/>
      <c r="J305">
        <v>3</v>
      </c>
      <c r="K305">
        <f ca="1">SIMULATION!$D$3*SIMULATION!$D$17/$H302/(SIMULATION!$D$17-$I302)*(((EXP(-$I302*$J305))/(1-EXP(-SIMULATION!$D$4*$I302)))-(EXP(-SIMULATION!$D$17*$J305)/(1-EXP(-SIMULATION!$D$4*SIMULATION!$D$17))))</f>
        <v>3.0092718892448569</v>
      </c>
      <c r="L305">
        <v>0.20917631428181377</v>
      </c>
      <c r="M305">
        <f t="shared" ca="1" si="4"/>
        <v>3.6387402917089662</v>
      </c>
      <c r="N305" s="6">
        <v>304</v>
      </c>
      <c r="O305">
        <f ca="1">$M$7577</f>
        <v>0.46559060040963429</v>
      </c>
      <c r="P305">
        <f ca="1">$M$7578</f>
        <v>1.9919509141401088</v>
      </c>
      <c r="Q305">
        <f ca="1">$M$7579</f>
        <v>1.7640079981904706</v>
      </c>
      <c r="R305">
        <f ca="1">$M$7580</f>
        <v>2.8986965537274907</v>
      </c>
      <c r="S305">
        <f ca="1">$M$7581</f>
        <v>2.9790644692353219</v>
      </c>
      <c r="T305">
        <f ca="1">$M$7582</f>
        <v>3.2006824127014952</v>
      </c>
      <c r="U305">
        <f ca="1">$M$7583</f>
        <v>4.5887500098714424</v>
      </c>
      <c r="V305">
        <f ca="1">$M$7584</f>
        <v>1.661794933936724</v>
      </c>
      <c r="W305">
        <f ca="1">$M$7585</f>
        <v>3.4001068153898912</v>
      </c>
      <c r="X305">
        <f ca="1">$M$7586</f>
        <v>3.033913793225564</v>
      </c>
      <c r="Y305">
        <f ca="1">$M$7587</f>
        <v>2.6358584180435778</v>
      </c>
      <c r="Z305">
        <f ca="1">$M$7588</f>
        <v>2.7866431635677453</v>
      </c>
      <c r="AA305">
        <f ca="1">$M$7589</f>
        <v>1.582578878308597</v>
      </c>
      <c r="AB305">
        <f ca="1">$M$7590</f>
        <v>1.7321976517991613</v>
      </c>
      <c r="AC305">
        <f ca="1">$M$7591</f>
        <v>2.1584890560978227</v>
      </c>
      <c r="AD305">
        <f ca="1">$M$7592</f>
        <v>1.8618828847618889</v>
      </c>
      <c r="AE305">
        <f ca="1">$M$7593</f>
        <v>0.82652147192762759</v>
      </c>
      <c r="AF305">
        <f ca="1">$M$7594</f>
        <v>1.6611902203440641</v>
      </c>
      <c r="AG305">
        <f ca="1">$M$7595</f>
        <v>1.3534807050094395</v>
      </c>
      <c r="AH305">
        <f ca="1">$M$7596</f>
        <v>1.3546776120095543</v>
      </c>
      <c r="AI305">
        <f ca="1">$M$7597</f>
        <v>0.54209581768171522</v>
      </c>
      <c r="AJ305">
        <f ca="1">$M$7598</f>
        <v>0.7867341806567737</v>
      </c>
      <c r="AK305">
        <f ca="1">$M$7599</f>
        <v>0.9324255710539795</v>
      </c>
      <c r="AL305">
        <f ca="1">$M$7600</f>
        <v>0.92396903080008841</v>
      </c>
      <c r="AM305">
        <f ca="1">$M$7601</f>
        <v>0.7694467054952554</v>
      </c>
    </row>
    <row r="306" spans="1:39" x14ac:dyDescent="0.25">
      <c r="A306" s="9"/>
      <c r="H306" s="9"/>
      <c r="J306">
        <v>4</v>
      </c>
      <c r="K306">
        <f ca="1">SIMULATION!$D$3*SIMULATION!$D$17/$H302/(SIMULATION!$D$17-$I302)*(((EXP(-$I302*$J306))/(1-EXP(-SIMULATION!$D$4*$I302)))-(EXP(-SIMULATION!$D$17*$J306)/(1-EXP(-SIMULATION!$D$4*SIMULATION!$D$17))))</f>
        <v>3.0497512983883936</v>
      </c>
      <c r="L306">
        <v>-0.38640982031877852</v>
      </c>
      <c r="M306">
        <f t="shared" ca="1" si="4"/>
        <v>1.8712974471611732</v>
      </c>
      <c r="N306" s="6">
        <v>305</v>
      </c>
      <c r="O306">
        <f ca="1">$M$7602</f>
        <v>1.4674690827423706</v>
      </c>
      <c r="P306">
        <f ca="1">$M$7603</f>
        <v>2.7222746838647436</v>
      </c>
      <c r="Q306">
        <f ca="1">$M$7604</f>
        <v>5.0984905582315578</v>
      </c>
      <c r="R306">
        <f ca="1">$M$7605</f>
        <v>2.21696192376863</v>
      </c>
      <c r="S306">
        <f ca="1">$M$7606</f>
        <v>4.5218425279682188</v>
      </c>
      <c r="T306">
        <f ca="1">$M$7607</f>
        <v>3.2418937886435404</v>
      </c>
      <c r="U306">
        <f ca="1">$M$7608</f>
        <v>4.2577914221420974</v>
      </c>
      <c r="V306">
        <f ca="1">$M$7609</f>
        <v>1.5722013472139547</v>
      </c>
      <c r="W306">
        <f ca="1">$M$7610</f>
        <v>3.4366227855144027</v>
      </c>
      <c r="X306">
        <f ca="1">$M$7611</f>
        <v>2.2379392698843525</v>
      </c>
      <c r="Y306">
        <f ca="1">$M$7612</f>
        <v>2.5098846369428784</v>
      </c>
      <c r="Z306">
        <f ca="1">$M$7613</f>
        <v>3.3145914489333586</v>
      </c>
      <c r="AA306">
        <f ca="1">$M$7614</f>
        <v>1.532622380814981</v>
      </c>
      <c r="AB306">
        <f ca="1">$M$7615</f>
        <v>3.8075860717149204</v>
      </c>
      <c r="AC306">
        <f ca="1">$M$7616</f>
        <v>1.9858472690995039</v>
      </c>
      <c r="AD306">
        <f ca="1">$M$7617</f>
        <v>2.2890443543557315</v>
      </c>
      <c r="AE306">
        <f ca="1">$M$7618</f>
        <v>2.7542306567122021</v>
      </c>
      <c r="AF306">
        <f ca="1">$M$7619</f>
        <v>2.0300343891503232</v>
      </c>
      <c r="AG306">
        <f ca="1">$M$7620</f>
        <v>2.8782356987739335</v>
      </c>
      <c r="AH306">
        <f ca="1">$M$7621</f>
        <v>1.845502634927048</v>
      </c>
      <c r="AI306">
        <f ca="1">$M$7622</f>
        <v>2.1018727723588628</v>
      </c>
      <c r="AJ306">
        <f ca="1">$M$7623</f>
        <v>1.1290248770863101</v>
      </c>
      <c r="AK306">
        <f ca="1">$M$7624</f>
        <v>2.6676710491607207</v>
      </c>
      <c r="AL306">
        <f ca="1">$M$7625</f>
        <v>0.77733519330909351</v>
      </c>
      <c r="AM306">
        <f ca="1">$M$7626</f>
        <v>1.6781464014722345</v>
      </c>
    </row>
    <row r="307" spans="1:39" x14ac:dyDescent="0.25">
      <c r="A307" s="9"/>
      <c r="H307" s="9"/>
      <c r="J307">
        <v>5</v>
      </c>
      <c r="K307">
        <f ca="1">SIMULATION!$D$3*SIMULATION!$D$17/$H302/(SIMULATION!$D$17-$I302)*(((EXP(-$I302*$J307))/(1-EXP(-SIMULATION!$D$4*$I302)))-(EXP(-SIMULATION!$D$17*$J307)/(1-EXP(-SIMULATION!$D$4*SIMULATION!$D$17))))</f>
        <v>3.0623865094542033</v>
      </c>
      <c r="L307">
        <v>2.5975429885544733E-2</v>
      </c>
      <c r="M307">
        <f t="shared" ca="1" si="4"/>
        <v>3.1419333155129694</v>
      </c>
      <c r="N307" s="6">
        <v>306</v>
      </c>
      <c r="O307">
        <f ca="1">$M$7627</f>
        <v>0.80514870376238412</v>
      </c>
      <c r="P307">
        <f ca="1">$M$7628</f>
        <v>1.2453858586177671</v>
      </c>
      <c r="Q307">
        <f ca="1">$M$7629</f>
        <v>3.8497190930438578</v>
      </c>
      <c r="R307">
        <f ca="1">$M$7630</f>
        <v>4.779195153027084</v>
      </c>
      <c r="S307">
        <f ca="1">$M$7631</f>
        <v>3.2759864491106154</v>
      </c>
      <c r="T307">
        <f ca="1">$M$7632</f>
        <v>3.0993051946158228</v>
      </c>
      <c r="U307">
        <f ca="1">$M$7633</f>
        <v>5.2151222170544802</v>
      </c>
      <c r="V307">
        <f ca="1">$M$7634</f>
        <v>5.7612771637467013</v>
      </c>
      <c r="W307">
        <f ca="1">$M$7635</f>
        <v>3.1466207701899735</v>
      </c>
      <c r="X307">
        <f ca="1">$M$7636</f>
        <v>4.0383897039819709</v>
      </c>
      <c r="Y307">
        <f ca="1">$M$7637</f>
        <v>4.083555695559693</v>
      </c>
      <c r="Z307">
        <f ca="1">$M$7638</f>
        <v>2.9323691212877501</v>
      </c>
      <c r="AA307">
        <f ca="1">$M$7639</f>
        <v>4.9700433389428786</v>
      </c>
      <c r="AB307">
        <f ca="1">$M$7640</f>
        <v>1.8472749225694394</v>
      </c>
      <c r="AC307">
        <f ca="1">$M$7641</f>
        <v>2.4919061835879837</v>
      </c>
      <c r="AD307">
        <f ca="1">$M$7642</f>
        <v>2.5811348184133895</v>
      </c>
      <c r="AE307">
        <f ca="1">$M$7643</f>
        <v>2.0661447331111296</v>
      </c>
      <c r="AF307">
        <f ca="1">$M$7644</f>
        <v>2.5970786925861709</v>
      </c>
      <c r="AG307">
        <f ca="1">$M$7645</f>
        <v>2.5583228768816557</v>
      </c>
      <c r="AH307">
        <f ca="1">$M$7646</f>
        <v>2.355936579208576</v>
      </c>
      <c r="AI307">
        <f ca="1">$M$7647</f>
        <v>1.771547664162052</v>
      </c>
      <c r="AJ307">
        <f ca="1">$M$7648</f>
        <v>2.4293427534172851</v>
      </c>
      <c r="AK307">
        <f ca="1">$M$7649</f>
        <v>1.299725120356926</v>
      </c>
      <c r="AL307">
        <f ca="1">$M$7650</f>
        <v>1.5962195860119055</v>
      </c>
      <c r="AM307">
        <f ca="1">$M$7651</f>
        <v>0.76361240888779103</v>
      </c>
    </row>
    <row r="308" spans="1:39" x14ac:dyDescent="0.25">
      <c r="A308" s="9"/>
      <c r="H308" s="9"/>
      <c r="J308">
        <v>6</v>
      </c>
      <c r="K308">
        <f ca="1">SIMULATION!$D$3*SIMULATION!$D$17/$H302/(SIMULATION!$D$17-$I302)*(((EXP(-$I302*$J308))/(1-EXP(-SIMULATION!$D$4*$I302)))-(EXP(-SIMULATION!$D$17*$J308)/(1-EXP(-SIMULATION!$D$4*SIMULATION!$D$17))))</f>
        <v>3.0573363497423349</v>
      </c>
      <c r="L308">
        <v>0.68393026794733081</v>
      </c>
      <c r="M308">
        <f t="shared" ca="1" si="4"/>
        <v>5.1483412186267241</v>
      </c>
      <c r="N308" s="6">
        <v>307</v>
      </c>
      <c r="O308">
        <f ca="1">$M$7652</f>
        <v>1.3606182555293203</v>
      </c>
      <c r="P308">
        <f ca="1">$M$7653</f>
        <v>2.5727677251078576</v>
      </c>
      <c r="Q308">
        <f ca="1">$M$7654</f>
        <v>2.5235356451636051</v>
      </c>
      <c r="R308">
        <f ca="1">$M$7655</f>
        <v>2.0798891822067715</v>
      </c>
      <c r="S308">
        <f ca="1">$M$7656</f>
        <v>2.1857295652647646</v>
      </c>
      <c r="T308">
        <f ca="1">$M$7657</f>
        <v>2.3925441519785324</v>
      </c>
      <c r="U308">
        <f ca="1">$M$7658</f>
        <v>1.51058641509185</v>
      </c>
      <c r="V308">
        <f ca="1">$M$7659</f>
        <v>3.0759775647880674</v>
      </c>
      <c r="W308">
        <f ca="1">$M$7660</f>
        <v>2.6790050778763734</v>
      </c>
      <c r="X308">
        <f ca="1">$M$7661</f>
        <v>2.4792811804478929</v>
      </c>
      <c r="Y308">
        <f ca="1">$M$7662</f>
        <v>0.60222733283570729</v>
      </c>
      <c r="Z308">
        <f ca="1">$M$7663</f>
        <v>1.2503352597329775</v>
      </c>
      <c r="AA308">
        <f ca="1">$M$7664</f>
        <v>1.8564924738244228</v>
      </c>
      <c r="AB308">
        <f ca="1">$M$7665</f>
        <v>1.8179920324949734</v>
      </c>
      <c r="AC308">
        <f ca="1">$M$7666</f>
        <v>1.8395791759439646</v>
      </c>
      <c r="AD308">
        <f ca="1">$M$7667</f>
        <v>1.5043494235787236</v>
      </c>
      <c r="AE308">
        <f ca="1">$M$7668</f>
        <v>1.5877490916952874</v>
      </c>
      <c r="AF308">
        <f ca="1">$M$7669</f>
        <v>1.2383857652689987</v>
      </c>
      <c r="AG308">
        <f ca="1">$M$7670</f>
        <v>1.4368245992218753</v>
      </c>
      <c r="AH308">
        <f ca="1">$M$7671</f>
        <v>3.6095195864520799</v>
      </c>
      <c r="AI308">
        <f ca="1">$M$7672</f>
        <v>1.8375675287652669</v>
      </c>
      <c r="AJ308">
        <f ca="1">$M$7673</f>
        <v>1.9537037215892419</v>
      </c>
      <c r="AK308">
        <f ca="1">$M$7674</f>
        <v>2.311412116093662</v>
      </c>
      <c r="AL308">
        <f ca="1">$M$7675</f>
        <v>1.5655100546053888</v>
      </c>
      <c r="AM308">
        <f ca="1">$M$7676</f>
        <v>1.6719092480876601</v>
      </c>
    </row>
    <row r="309" spans="1:39" x14ac:dyDescent="0.25">
      <c r="A309" s="9"/>
      <c r="H309" s="9"/>
      <c r="J309">
        <v>7</v>
      </c>
      <c r="K309">
        <f ca="1">SIMULATION!$D$3*SIMULATION!$D$17/$H302/(SIMULATION!$D$17-$I302)*(((EXP(-$I302*$J309))/(1-EXP(-SIMULATION!$D$4*$I302)))-(EXP(-SIMULATION!$D$17*$J309)/(1-EXP(-SIMULATION!$D$4*SIMULATION!$D$17))))</f>
        <v>3.0411089692627615</v>
      </c>
      <c r="L309">
        <v>-0.12029023771310707</v>
      </c>
      <c r="M309">
        <f t="shared" ca="1" si="4"/>
        <v>2.675293248438682</v>
      </c>
      <c r="N309" s="6">
        <v>308</v>
      </c>
      <c r="O309">
        <f ca="1">$M$7677</f>
        <v>2.071710232449536</v>
      </c>
      <c r="P309">
        <f ca="1">$M$7678</f>
        <v>2.4622280079099794</v>
      </c>
      <c r="Q309">
        <f ca="1">$M$7679</f>
        <v>3.3831375798847709</v>
      </c>
      <c r="R309">
        <f ca="1">$M$7680</f>
        <v>2.9253097244259338</v>
      </c>
      <c r="S309">
        <f ca="1">$M$7681</f>
        <v>5.0685485521318778</v>
      </c>
      <c r="T309">
        <f ca="1">$M$7682</f>
        <v>3.8081159067322985</v>
      </c>
      <c r="U309">
        <f ca="1">$M$7683</f>
        <v>4.2986268796215183</v>
      </c>
      <c r="V309">
        <f ca="1">$M$7684</f>
        <v>4.4492613366184823</v>
      </c>
      <c r="W309">
        <f ca="1">$M$7685</f>
        <v>2.4821756039640994</v>
      </c>
      <c r="X309">
        <f ca="1">$M$7686</f>
        <v>2.8638373577233995</v>
      </c>
      <c r="Y309">
        <f ca="1">$M$7687</f>
        <v>2.8317486441914919</v>
      </c>
      <c r="Z309">
        <f ca="1">$M$7688</f>
        <v>3.6284088803802375</v>
      </c>
      <c r="AA309">
        <f ca="1">$M$7689</f>
        <v>2.7308786219265238</v>
      </c>
      <c r="AB309">
        <f ca="1">$M$7690</f>
        <v>2.7378317036101514</v>
      </c>
      <c r="AC309">
        <f ca="1">$M$7691</f>
        <v>1.9192049612067041</v>
      </c>
      <c r="AD309">
        <f ca="1">$M$7692</f>
        <v>3.158400381139054</v>
      </c>
      <c r="AE309">
        <f ca="1">$M$7693</f>
        <v>2.1691470296390527</v>
      </c>
      <c r="AF309">
        <f ca="1">$M$7694</f>
        <v>2.7849838420854978</v>
      </c>
      <c r="AG309">
        <f ca="1">$M$7695</f>
        <v>1.9568653389154964</v>
      </c>
      <c r="AH309">
        <f ca="1">$M$7696</f>
        <v>1.9108091142805692</v>
      </c>
      <c r="AI309">
        <f ca="1">$M$7697</f>
        <v>2.0677967472440488</v>
      </c>
      <c r="AJ309">
        <f ca="1">$M$7698</f>
        <v>2.7524925795033903</v>
      </c>
      <c r="AK309">
        <f ca="1">$M$7699</f>
        <v>0.85393427097446584</v>
      </c>
      <c r="AL309">
        <f ca="1">$M$7700</f>
        <v>1.5494114620845778</v>
      </c>
      <c r="AM309">
        <f ca="1">$M$7701</f>
        <v>1.1152147237827432</v>
      </c>
    </row>
    <row r="310" spans="1:39" x14ac:dyDescent="0.25">
      <c r="A310" s="9"/>
      <c r="H310" s="9"/>
      <c r="J310">
        <v>8</v>
      </c>
      <c r="K310">
        <f ca="1">SIMULATION!$D$3*SIMULATION!$D$17/$H302/(SIMULATION!$D$17-$I302)*(((EXP(-$I302*$J310))/(1-EXP(-SIMULATION!$D$4*$I302)))-(EXP(-SIMULATION!$D$17*$J310)/(1-EXP(-SIMULATION!$D$4*SIMULATION!$D$17))))</f>
        <v>3.0178730976193466</v>
      </c>
      <c r="L310">
        <v>9.7996011793972354E-2</v>
      </c>
      <c r="M310">
        <f t="shared" ca="1" si="4"/>
        <v>3.3136126252863645</v>
      </c>
      <c r="N310" s="6">
        <v>309</v>
      </c>
      <c r="O310">
        <f ca="1">$M$7702</f>
        <v>1.2224916795632621</v>
      </c>
      <c r="P310">
        <f ca="1">$M$7703</f>
        <v>2.5563207183188661</v>
      </c>
      <c r="Q310">
        <f ca="1">$M$7704</f>
        <v>2.1377478491022375</v>
      </c>
      <c r="R310">
        <f ca="1">$M$7705</f>
        <v>2.7037974238925124</v>
      </c>
      <c r="S310">
        <f ca="1">$M$7706</f>
        <v>2.0287407689325394</v>
      </c>
      <c r="T310">
        <f ca="1">$M$7707</f>
        <v>2.3310955667817082</v>
      </c>
      <c r="U310">
        <f ca="1">$M$7708</f>
        <v>2.7319436347478483</v>
      </c>
      <c r="V310">
        <f ca="1">$M$7709</f>
        <v>1.361298167241477</v>
      </c>
      <c r="W310">
        <f ca="1">$M$7710</f>
        <v>2.3072092498972201</v>
      </c>
      <c r="X310">
        <f ca="1">$M$7711</f>
        <v>0.49867957497988658</v>
      </c>
      <c r="Y310">
        <f ca="1">$M$7712</f>
        <v>3.0189074247667556</v>
      </c>
      <c r="Z310">
        <f ca="1">$M$7713</f>
        <v>1.9919705067493885</v>
      </c>
      <c r="AA310">
        <f ca="1">$M$7714</f>
        <v>2.682480335563127</v>
      </c>
      <c r="AB310">
        <f ca="1">$M$7715</f>
        <v>2.1614108431126597</v>
      </c>
      <c r="AC310">
        <f ca="1">$M$7716</f>
        <v>2.0363104485594778</v>
      </c>
      <c r="AD310">
        <f ca="1">$M$7717</f>
        <v>1.6448601804918481</v>
      </c>
      <c r="AE310">
        <f ca="1">$M$7718</f>
        <v>1.268451710981525</v>
      </c>
      <c r="AF310">
        <f ca="1">$M$7719</f>
        <v>1.3993547856673654</v>
      </c>
      <c r="AG310">
        <f ca="1">$M$7720</f>
        <v>2.7771886170575395</v>
      </c>
      <c r="AH310">
        <f ca="1">$M$7721</f>
        <v>0.77235870688659303</v>
      </c>
      <c r="AI310">
        <f ca="1">$M$7722</f>
        <v>2.6596121807143684</v>
      </c>
      <c r="AJ310">
        <f ca="1">$M$7723</f>
        <v>1.7719176629516951</v>
      </c>
      <c r="AK310">
        <f ca="1">$M$7724</f>
        <v>1.987988783569882</v>
      </c>
      <c r="AL310">
        <f ca="1">$M$7725</f>
        <v>1.7325452266458898</v>
      </c>
      <c r="AM310">
        <f ca="1">$M$7726</f>
        <v>1.0036833200683202</v>
      </c>
    </row>
    <row r="311" spans="1:39" x14ac:dyDescent="0.25">
      <c r="A311" s="9"/>
      <c r="H311" s="9"/>
      <c r="J311">
        <v>9</v>
      </c>
      <c r="K311">
        <f ca="1">SIMULATION!$D$3*SIMULATION!$D$17/$H302/(SIMULATION!$D$17-$I302)*(((EXP(-$I302*$J311))/(1-EXP(-SIMULATION!$D$4*$I302)))-(EXP(-SIMULATION!$D$17*$J311)/(1-EXP(-SIMULATION!$D$4*SIMULATION!$D$17))))</f>
        <v>2.990298328989498</v>
      </c>
      <c r="L311">
        <v>-4.1367714358020974E-2</v>
      </c>
      <c r="M311">
        <f t="shared" ca="1" si="4"/>
        <v>2.8665965218705929</v>
      </c>
      <c r="N311" s="6">
        <v>310</v>
      </c>
      <c r="O311">
        <f ca="1">$M$7727</f>
        <v>0.47968664342464074</v>
      </c>
      <c r="P311">
        <f ca="1">$M$7728</f>
        <v>2.1419713440544408</v>
      </c>
      <c r="Q311">
        <f ca="1">$M$7729</f>
        <v>1.4870337867721524</v>
      </c>
      <c r="R311">
        <f ca="1">$M$7730</f>
        <v>1.6721906657637706</v>
      </c>
      <c r="S311">
        <f ca="1">$M$7731</f>
        <v>3.7790250471463049</v>
      </c>
      <c r="T311">
        <f ca="1">$M$7732</f>
        <v>3.9353377450301887</v>
      </c>
      <c r="U311">
        <f ca="1">$M$7733</f>
        <v>4.3957479837911047</v>
      </c>
      <c r="V311">
        <f ca="1">$M$7734</f>
        <v>2.8568073680945467</v>
      </c>
      <c r="W311">
        <f ca="1">$M$7735</f>
        <v>2.4689401686236812</v>
      </c>
      <c r="X311">
        <f ca="1">$M$7736</f>
        <v>2.3383611348945212</v>
      </c>
      <c r="Y311">
        <f ca="1">$M$7737</f>
        <v>1.69309185333825</v>
      </c>
      <c r="Z311">
        <f ca="1">$M$7738</f>
        <v>2.3116417177407698</v>
      </c>
      <c r="AA311">
        <f ca="1">$M$7739</f>
        <v>1.9955265370272988</v>
      </c>
      <c r="AB311">
        <f ca="1">$M$7740</f>
        <v>2.7504605896944758</v>
      </c>
      <c r="AC311">
        <f ca="1">$M$7741</f>
        <v>1.3589166787908142</v>
      </c>
      <c r="AD311">
        <f ca="1">$M$7742</f>
        <v>0.48789087824093214</v>
      </c>
      <c r="AE311">
        <f ca="1">$M$7743</f>
        <v>1.5139530610632919</v>
      </c>
      <c r="AF311">
        <f ca="1">$M$7744</f>
        <v>0.7900014581022089</v>
      </c>
      <c r="AG311">
        <f ca="1">$M$7745</f>
        <v>0.98608367097287797</v>
      </c>
      <c r="AH311">
        <f ca="1">$M$7746</f>
        <v>1.1536696301051372</v>
      </c>
      <c r="AI311">
        <f ca="1">$M$7747</f>
        <v>0.81101597643180467</v>
      </c>
      <c r="AJ311">
        <f ca="1">$M$7748</f>
        <v>0.62734281849945916</v>
      </c>
      <c r="AK311">
        <f ca="1">$M$7749</f>
        <v>0.87226144307765585</v>
      </c>
      <c r="AL311">
        <f ca="1">$M$7750</f>
        <v>0.72935056477638494</v>
      </c>
      <c r="AM311">
        <f ca="1">$M$7751</f>
        <v>0.74332373147860598</v>
      </c>
    </row>
    <row r="312" spans="1:39" x14ac:dyDescent="0.25">
      <c r="A312" s="9"/>
      <c r="H312" s="9"/>
      <c r="J312">
        <v>10</v>
      </c>
      <c r="K312">
        <f ca="1">SIMULATION!$D$3*SIMULATION!$D$17/$H302/(SIMULATION!$D$17-$I302)*(((EXP(-$I302*$J312))/(1-EXP(-SIMULATION!$D$4*$I302)))-(EXP(-SIMULATION!$D$17*$J312)/(1-EXP(-SIMULATION!$D$4*SIMULATION!$D$17))))</f>
        <v>2.9600935968773312</v>
      </c>
      <c r="L312">
        <v>0.23192748157293319</v>
      </c>
      <c r="M312">
        <f t="shared" ca="1" si="4"/>
        <v>3.6466206500212563</v>
      </c>
      <c r="N312" s="6">
        <v>311</v>
      </c>
      <c r="O312">
        <f ca="1">$M$7752</f>
        <v>0.45927607750270028</v>
      </c>
      <c r="P312">
        <f ca="1">$M$7753</f>
        <v>3.2391207521069521</v>
      </c>
      <c r="Q312">
        <f ca="1">$M$7754</f>
        <v>4.4469995393437722</v>
      </c>
      <c r="R312">
        <f ca="1">$M$7755</f>
        <v>4.8288342390146193</v>
      </c>
      <c r="S312">
        <f ca="1">$M$7756</f>
        <v>3.2164856292156419</v>
      </c>
      <c r="T312">
        <f ca="1">$M$7757</f>
        <v>3.9296045931867147</v>
      </c>
      <c r="U312">
        <f ca="1">$M$7758</f>
        <v>4.7630859008406405</v>
      </c>
      <c r="V312">
        <f ca="1">$M$7759</f>
        <v>3.5818724665007662</v>
      </c>
      <c r="W312">
        <f ca="1">$M$7760</f>
        <v>3.6120644688792791</v>
      </c>
      <c r="X312">
        <f ca="1">$M$7761</f>
        <v>2.5359897891572007</v>
      </c>
      <c r="Y312">
        <f ca="1">$M$7762</f>
        <v>1.3064270754483946</v>
      </c>
      <c r="Z312">
        <f ca="1">$M$7763</f>
        <v>2.6727081457764679</v>
      </c>
      <c r="AA312">
        <f ca="1">$M$7764</f>
        <v>2.8405682830731949</v>
      </c>
      <c r="AB312">
        <f ca="1">$M$7765</f>
        <v>1.9388866219197027</v>
      </c>
      <c r="AC312">
        <f ca="1">$M$7766</f>
        <v>2.0026469122423456</v>
      </c>
      <c r="AD312">
        <f ca="1">$M$7767</f>
        <v>1.2784860560504019</v>
      </c>
      <c r="AE312">
        <f ca="1">$M$7768</f>
        <v>0.74400087499487821</v>
      </c>
      <c r="AF312">
        <f ca="1">$M$7769</f>
        <v>1.4351982265804022</v>
      </c>
      <c r="AG312">
        <f ca="1">$M$7770</f>
        <v>1.6169367967945634</v>
      </c>
      <c r="AH312">
        <f ca="1">$M$7771</f>
        <v>0.92470787806383237</v>
      </c>
      <c r="AI312">
        <f ca="1">$M$7772</f>
        <v>1.7052587604093492</v>
      </c>
      <c r="AJ312">
        <f ca="1">$M$7773</f>
        <v>1.2208358996373379</v>
      </c>
      <c r="AK312">
        <f ca="1">$M$7774</f>
        <v>1.0326144663682053</v>
      </c>
      <c r="AL312">
        <f ca="1">$M$7775</f>
        <v>0.67684801569638575</v>
      </c>
      <c r="AM312">
        <f ca="1">$M$7776</f>
        <v>0.99339389819437496</v>
      </c>
    </row>
    <row r="313" spans="1:39" x14ac:dyDescent="0.25">
      <c r="A313" s="9"/>
      <c r="H313" s="9"/>
      <c r="J313">
        <v>11</v>
      </c>
      <c r="K313">
        <f ca="1">SIMULATION!$D$3*SIMULATION!$D$17/$H302/(SIMULATION!$D$17-$I302)*(((EXP(-$I302*$J313))/(1-EXP(-SIMULATION!$D$4*$I302)))-(EXP(-SIMULATION!$D$17*$J313)/(1-EXP(-SIMULATION!$D$4*SIMULATION!$D$17))))</f>
        <v>2.9283522415500389</v>
      </c>
      <c r="L313">
        <v>8.1937922684481898E-2</v>
      </c>
      <c r="M313">
        <f t="shared" ca="1" si="4"/>
        <v>3.168295341111095</v>
      </c>
      <c r="N313" s="6">
        <v>312</v>
      </c>
      <c r="O313">
        <f ca="1">$M$7777</f>
        <v>1.8218729246025145</v>
      </c>
      <c r="P313">
        <f ca="1">$M$7778</f>
        <v>2.9184736999337524</v>
      </c>
      <c r="Q313">
        <f ca="1">$M$7779</f>
        <v>1.3689686848423457</v>
      </c>
      <c r="R313">
        <f ca="1">$M$7780</f>
        <v>2.8096451429101714</v>
      </c>
      <c r="S313">
        <f ca="1">$M$7781</f>
        <v>2.708028142457064</v>
      </c>
      <c r="T313">
        <f ca="1">$M$7782</f>
        <v>3.0842139773908199</v>
      </c>
      <c r="U313">
        <f ca="1">$M$7783</f>
        <v>2.0533340015016162</v>
      </c>
      <c r="V313">
        <f ca="1">$M$7784</f>
        <v>2.5809943502537775</v>
      </c>
      <c r="W313">
        <f ca="1">$M$7785</f>
        <v>2.7916455082102685</v>
      </c>
      <c r="X313">
        <f ca="1">$M$7786</f>
        <v>2.9823249046659943</v>
      </c>
      <c r="Y313">
        <f ca="1">$M$7787</f>
        <v>3.2822642010723655</v>
      </c>
      <c r="Z313">
        <f ca="1">$M$7788</f>
        <v>3.6663585219568859</v>
      </c>
      <c r="AA313">
        <f ca="1">$M$7789</f>
        <v>4.1803844881178911</v>
      </c>
      <c r="AB313">
        <f ca="1">$M$7790</f>
        <v>3.3373730055694542</v>
      </c>
      <c r="AC313">
        <f ca="1">$M$7791</f>
        <v>3.4155095774997801</v>
      </c>
      <c r="AD313">
        <f ca="1">$M$7792</f>
        <v>1.6642625128737443</v>
      </c>
      <c r="AE313">
        <f ca="1">$M$7793</f>
        <v>3.0312879756692488</v>
      </c>
      <c r="AF313">
        <f ca="1">$M$7794</f>
        <v>2.1954307515203699</v>
      </c>
      <c r="AG313">
        <f ca="1">$M$7795</f>
        <v>2.8823649305526096</v>
      </c>
      <c r="AH313">
        <f ca="1">$M$7796</f>
        <v>2.1019831708926309</v>
      </c>
      <c r="AI313">
        <f ca="1">$M$7797</f>
        <v>2.4716262520827166</v>
      </c>
      <c r="AJ313">
        <f ca="1">$M$7798</f>
        <v>2.3589119459704442</v>
      </c>
      <c r="AK313">
        <f ca="1">$M$7799</f>
        <v>2.218101722371967</v>
      </c>
      <c r="AL313">
        <f ca="1">$M$7800</f>
        <v>2.0929436729571718</v>
      </c>
      <c r="AM313">
        <f ca="1">$M$7801</f>
        <v>2.5956090889892689</v>
      </c>
    </row>
    <row r="314" spans="1:39" x14ac:dyDescent="0.25">
      <c r="A314" s="9"/>
      <c r="H314" s="9"/>
      <c r="J314">
        <v>12</v>
      </c>
      <c r="K314">
        <f ca="1">SIMULATION!$D$3*SIMULATION!$D$17/$H302/(SIMULATION!$D$17-$I302)*(((EXP(-$I302*$J314))/(1-EXP(-SIMULATION!$D$4*$I302)))-(EXP(-SIMULATION!$D$17*$J314)/(1-EXP(-SIMULATION!$D$4*SIMULATION!$D$17))))</f>
        <v>2.8957731373735527</v>
      </c>
      <c r="L314">
        <v>0.37977938518320187</v>
      </c>
      <c r="M314">
        <f t="shared" ca="1" si="4"/>
        <v>3.9955280791153123</v>
      </c>
      <c r="N314" s="6">
        <v>313</v>
      </c>
      <c r="O314">
        <f ca="1">$M$7802</f>
        <v>1.9024498018477813</v>
      </c>
      <c r="P314">
        <f ca="1">$M$7803</f>
        <v>2.8152369273761222</v>
      </c>
      <c r="Q314">
        <f ca="1">$M$7804</f>
        <v>3.9905468875860683</v>
      </c>
      <c r="R314">
        <f ca="1">$M$7805</f>
        <v>2.4614299752819897</v>
      </c>
      <c r="S314">
        <f ca="1">$M$7806</f>
        <v>1.3526696959415392</v>
      </c>
      <c r="T314">
        <f ca="1">$M$7807</f>
        <v>3.1708613522122442</v>
      </c>
      <c r="U314">
        <f ca="1">$M$7808</f>
        <v>4.045822272817003</v>
      </c>
      <c r="V314">
        <f ca="1">$M$7809</f>
        <v>2.0858014174223141</v>
      </c>
      <c r="W314">
        <f ca="1">$M$7810</f>
        <v>2.9458984050406594</v>
      </c>
      <c r="X314">
        <f ca="1">$M$7811</f>
        <v>2.9936838934122623</v>
      </c>
      <c r="Y314">
        <f ca="1">$M$7812</f>
        <v>2.4238739689686559</v>
      </c>
      <c r="Z314">
        <f ca="1">$M$7813</f>
        <v>2.7439433330319498</v>
      </c>
      <c r="AA314">
        <f ca="1">$M$7814</f>
        <v>1.7254814844014617</v>
      </c>
      <c r="AB314">
        <f ca="1">$M$7815</f>
        <v>3.4450041805044922</v>
      </c>
      <c r="AC314">
        <f ca="1">$M$7816</f>
        <v>3.0056846786838434</v>
      </c>
      <c r="AD314">
        <f ca="1">$M$7817</f>
        <v>1.9164156499471847</v>
      </c>
      <c r="AE314">
        <f ca="1">$M$7818</f>
        <v>2.0568942847304972</v>
      </c>
      <c r="AF314">
        <f ca="1">$M$7819</f>
        <v>1.3397442667073405</v>
      </c>
      <c r="AG314">
        <f ca="1">$M$7820</f>
        <v>1.6695625115803796</v>
      </c>
      <c r="AH314">
        <f ca="1">$M$7821</f>
        <v>1.2193703961282374</v>
      </c>
      <c r="AI314">
        <f ca="1">$M$7822</f>
        <v>0.97047124414504138</v>
      </c>
      <c r="AJ314">
        <f ca="1">$M$7823</f>
        <v>2.0003563159923385</v>
      </c>
      <c r="AK314">
        <f ca="1">$M$7824</f>
        <v>0.88920402524948594</v>
      </c>
      <c r="AL314">
        <f ca="1">$M$7825</f>
        <v>1.0102310528484195</v>
      </c>
      <c r="AM314">
        <f ca="1">$M$7826</f>
        <v>1.2745579822722948</v>
      </c>
    </row>
    <row r="315" spans="1:39" x14ac:dyDescent="0.25">
      <c r="A315" s="9"/>
      <c r="H315" s="9"/>
      <c r="J315">
        <v>13</v>
      </c>
      <c r="K315">
        <f ca="1">SIMULATION!$D$3*SIMULATION!$D$17/$H302/(SIMULATION!$D$17-$I302)*(((EXP(-$I302*$J315))/(1-EXP(-SIMULATION!$D$4*$I302)))-(EXP(-SIMULATION!$D$17*$J315)/(1-EXP(-SIMULATION!$D$4*SIMULATION!$D$17))))</f>
        <v>2.8628023963259115</v>
      </c>
      <c r="L315">
        <v>-2.9581834872426615E-2</v>
      </c>
      <c r="M315">
        <f t="shared" ca="1" si="4"/>
        <v>2.7781154485654111</v>
      </c>
      <c r="N315" s="6">
        <v>314</v>
      </c>
      <c r="O315">
        <f ca="1">$M$7827</f>
        <v>0.77135473623533013</v>
      </c>
      <c r="P315">
        <f ca="1">$M$7828</f>
        <v>1.229775700178001</v>
      </c>
      <c r="Q315">
        <f ca="1">$M$7829</f>
        <v>2.4476950183173156</v>
      </c>
      <c r="R315">
        <f ca="1">$M$7830</f>
        <v>2.2076565005111672</v>
      </c>
      <c r="S315">
        <f ca="1">$M$7831</f>
        <v>2.6076771918813391</v>
      </c>
      <c r="T315">
        <f ca="1">$M$7832</f>
        <v>2.8149280545381594</v>
      </c>
      <c r="U315">
        <f ca="1">$M$7833</f>
        <v>2.7610989086867677</v>
      </c>
      <c r="V315">
        <f ca="1">$M$7834</f>
        <v>2.5055339004839525</v>
      </c>
      <c r="W315">
        <f ca="1">$M$7835</f>
        <v>2.2066363480244422</v>
      </c>
      <c r="X315">
        <f ca="1">$M$7836</f>
        <v>2.5390471212748174</v>
      </c>
      <c r="Y315">
        <f ca="1">$M$7837</f>
        <v>1.4282093430970857</v>
      </c>
      <c r="Z315">
        <f ca="1">$M$7838</f>
        <v>1.3540375769082595</v>
      </c>
      <c r="AA315">
        <f ca="1">$M$7839</f>
        <v>1.708119220744253</v>
      </c>
      <c r="AB315">
        <f ca="1">$M$7840</f>
        <v>2.1324722094530908</v>
      </c>
      <c r="AC315">
        <f ca="1">$M$7841</f>
        <v>2.21000293754232</v>
      </c>
      <c r="AD315">
        <f ca="1">$M$7842</f>
        <v>2.8324090881743436</v>
      </c>
      <c r="AE315">
        <f ca="1">$M$7843</f>
        <v>1.5704192185026964</v>
      </c>
      <c r="AF315">
        <f ca="1">$M$7844</f>
        <v>2.4233096236914298</v>
      </c>
      <c r="AG315">
        <f ca="1">$M$7845</f>
        <v>2.1809998685704732</v>
      </c>
      <c r="AH315">
        <f ca="1">$M$7846</f>
        <v>1.7872610809223306</v>
      </c>
      <c r="AI315">
        <f ca="1">$M$7847</f>
        <v>1.9828230658617139</v>
      </c>
      <c r="AJ315">
        <f ca="1">$M$7848</f>
        <v>2.5972789871538526</v>
      </c>
      <c r="AK315">
        <f ca="1">$M$7849</f>
        <v>1.270154063974871</v>
      </c>
      <c r="AL315">
        <f ca="1">$M$7850</f>
        <v>1.2670680244316852</v>
      </c>
      <c r="AM315">
        <f ca="1">$M$7851</f>
        <v>1.8705867625240868</v>
      </c>
    </row>
    <row r="316" spans="1:39" x14ac:dyDescent="0.25">
      <c r="A316" s="9"/>
      <c r="H316" s="9"/>
      <c r="J316">
        <v>14</v>
      </c>
      <c r="K316">
        <f ca="1">SIMULATION!$D$3*SIMULATION!$D$17/$H302/(SIMULATION!$D$17-$I302)*(((EXP(-$I302*$J316))/(1-EXP(-SIMULATION!$D$4*$I302)))-(EXP(-SIMULATION!$D$17*$J316)/(1-EXP(-SIMULATION!$D$4*SIMULATION!$D$17))))</f>
        <v>2.8297241748001984</v>
      </c>
      <c r="L316">
        <v>-3.0765747324060403E-2</v>
      </c>
      <c r="M316">
        <f t="shared" ca="1" si="4"/>
        <v>2.74266559584151</v>
      </c>
      <c r="N316" s="6">
        <v>315</v>
      </c>
      <c r="O316">
        <f ca="1">$M$7852</f>
        <v>1.3394174909981489</v>
      </c>
      <c r="P316">
        <f ca="1">$M$7853</f>
        <v>0.94623073610098107</v>
      </c>
      <c r="Q316">
        <f ca="1">$M$7854</f>
        <v>2.0052928042090383</v>
      </c>
      <c r="R316">
        <f ca="1">$M$7855</f>
        <v>2.5787820037223868</v>
      </c>
      <c r="S316">
        <f ca="1">$M$7856</f>
        <v>2.5773443331066814</v>
      </c>
      <c r="T316">
        <f ca="1">$M$7857</f>
        <v>3.0882102703253889</v>
      </c>
      <c r="U316">
        <f ca="1">$M$7858</f>
        <v>2.5155479948814139</v>
      </c>
      <c r="V316">
        <f ca="1">$M$7859</f>
        <v>1.5500949979228784</v>
      </c>
      <c r="W316">
        <f ca="1">$M$7860</f>
        <v>2.4348805797486004</v>
      </c>
      <c r="X316">
        <f ca="1">$M$7861</f>
        <v>2.2756161492011557</v>
      </c>
      <c r="Y316">
        <f ca="1">$M$7862</f>
        <v>0.99369507793816636</v>
      </c>
      <c r="Z316">
        <f ca="1">$M$7863</f>
        <v>2.6152851215194644</v>
      </c>
      <c r="AA316">
        <f ca="1">$M$7864</f>
        <v>1.199711655921796</v>
      </c>
      <c r="AB316">
        <f ca="1">$M$7865</f>
        <v>2.3516618685296398</v>
      </c>
      <c r="AC316">
        <f ca="1">$M$7866</f>
        <v>1.2812380270102168</v>
      </c>
      <c r="AD316">
        <f ca="1">$M$7867</f>
        <v>1.9892418853308658</v>
      </c>
      <c r="AE316">
        <f ca="1">$M$7868</f>
        <v>2.0400877404544402</v>
      </c>
      <c r="AF316">
        <f ca="1">$M$7869</f>
        <v>1.1101447440242702</v>
      </c>
      <c r="AG316">
        <f ca="1">$M$7870</f>
        <v>1.944617477431942</v>
      </c>
      <c r="AH316">
        <f ca="1">$M$7871</f>
        <v>1.4974469335953511</v>
      </c>
      <c r="AI316">
        <f ca="1">$M$7872</f>
        <v>2.1392136306701413</v>
      </c>
      <c r="AJ316">
        <f ca="1">$M$7873</f>
        <v>1.2731923784030479</v>
      </c>
      <c r="AK316">
        <f ca="1">$M$7874</f>
        <v>1.0384774745272685</v>
      </c>
      <c r="AL316">
        <f ca="1">$M$7875</f>
        <v>1.4914350516596167</v>
      </c>
      <c r="AM316">
        <f ca="1">$M$7876</f>
        <v>1.3391342944598579</v>
      </c>
    </row>
    <row r="317" spans="1:39" x14ac:dyDescent="0.25">
      <c r="A317" s="9"/>
      <c r="H317" s="9"/>
      <c r="J317">
        <v>15</v>
      </c>
      <c r="K317">
        <f ca="1">SIMULATION!$D$3*SIMULATION!$D$17/$H302/(SIMULATION!$D$17-$I302)*(((EXP(-$I302*$J317))/(1-EXP(-SIMULATION!$D$4*$I302)))-(EXP(-SIMULATION!$D$17*$J317)/(1-EXP(-SIMULATION!$D$4*SIMULATION!$D$17))))</f>
        <v>2.7967188645628052</v>
      </c>
      <c r="L317">
        <v>0.21408783377309798</v>
      </c>
      <c r="M317">
        <f t="shared" ca="1" si="4"/>
        <v>3.3954623479494144</v>
      </c>
      <c r="N317" s="6">
        <v>316</v>
      </c>
      <c r="O317">
        <f ca="1">$M$7877</f>
        <v>1.249487814263506</v>
      </c>
      <c r="P317">
        <f ca="1">$M$7878</f>
        <v>3.3250727774329802</v>
      </c>
      <c r="Q317">
        <f ca="1">$M$7879</f>
        <v>4.8862441541000035</v>
      </c>
      <c r="R317">
        <f ca="1">$M$7880</f>
        <v>5.2512312341056928</v>
      </c>
      <c r="S317">
        <f ca="1">$M$7881</f>
        <v>4.6892167284373611</v>
      </c>
      <c r="T317">
        <f ca="1">$M$7882</f>
        <v>0.66008455448741288</v>
      </c>
      <c r="U317">
        <f ca="1">$M$7883</f>
        <v>4.6416548171400356</v>
      </c>
      <c r="V317">
        <f ca="1">$M$7884</f>
        <v>4.9149598872260007</v>
      </c>
      <c r="W317">
        <f ca="1">$M$7885</f>
        <v>4.6111181316740826</v>
      </c>
      <c r="X317">
        <f ca="1">$M$7886</f>
        <v>4.8647207326008068</v>
      </c>
      <c r="Y317">
        <f ca="1">$M$7887</f>
        <v>4.1246316985373568</v>
      </c>
      <c r="Z317">
        <f ca="1">$M$7888</f>
        <v>1.7928712465203254</v>
      </c>
      <c r="AA317">
        <f ca="1">$M$7889</f>
        <v>3.0619333193079732</v>
      </c>
      <c r="AB317">
        <f ca="1">$M$7890</f>
        <v>2.5712281533100518</v>
      </c>
      <c r="AC317">
        <f ca="1">$M$7891</f>
        <v>3.1531590693738134</v>
      </c>
      <c r="AD317">
        <f ca="1">$M$7892</f>
        <v>2.5669388400145374</v>
      </c>
      <c r="AE317">
        <f ca="1">$M$7893</f>
        <v>1.9135015358208858</v>
      </c>
      <c r="AF317">
        <f ca="1">$M$7894</f>
        <v>1.6021563331742494</v>
      </c>
      <c r="AG317">
        <f ca="1">$M$7895</f>
        <v>1.6616790966261954</v>
      </c>
      <c r="AH317">
        <f ca="1">$M$7896</f>
        <v>1.7578476813622612</v>
      </c>
      <c r="AI317">
        <f ca="1">$M$7897</f>
        <v>1.501595389336428</v>
      </c>
      <c r="AJ317">
        <f ca="1">$M$7898</f>
        <v>1.9313820036945923</v>
      </c>
      <c r="AK317">
        <f ca="1">$M$7899</f>
        <v>1.010378321889817</v>
      </c>
      <c r="AL317">
        <f ca="1">$M$7900</f>
        <v>1.3547502297596627</v>
      </c>
      <c r="AM317">
        <f ca="1">$M$7901</f>
        <v>0.93786201816757164</v>
      </c>
    </row>
    <row r="318" spans="1:39" x14ac:dyDescent="0.25">
      <c r="A318" s="9"/>
      <c r="H318" s="9"/>
      <c r="J318">
        <v>16</v>
      </c>
      <c r="K318">
        <f ca="1">SIMULATION!$D$3*SIMULATION!$D$17/$H302/(SIMULATION!$D$17-$I302)*(((EXP(-$I302*$J318))/(1-EXP(-SIMULATION!$D$4*$I302)))-(EXP(-SIMULATION!$D$17*$J318)/(1-EXP(-SIMULATION!$D$4*SIMULATION!$D$17))))</f>
        <v>2.7639003826895645</v>
      </c>
      <c r="L318">
        <v>-0.16131821041660185</v>
      </c>
      <c r="M318">
        <f t="shared" ca="1" si="4"/>
        <v>2.318032919184323</v>
      </c>
      <c r="N318" s="6">
        <v>317</v>
      </c>
      <c r="O318">
        <f ca="1">$M$7902</f>
        <v>0.87106378883024083</v>
      </c>
      <c r="P318">
        <f ca="1">$M$7903</f>
        <v>2.2860248374831729</v>
      </c>
      <c r="Q318">
        <f ca="1">$M$7904</f>
        <v>2.3944990304648246</v>
      </c>
      <c r="R318">
        <f ca="1">$M$7905</f>
        <v>4.2226641947386652</v>
      </c>
      <c r="S318">
        <f ca="1">$M$7906</f>
        <v>4.4033942607798799</v>
      </c>
      <c r="T318">
        <f ca="1">$M$7907</f>
        <v>3.6200129346518155</v>
      </c>
      <c r="U318">
        <f ca="1">$M$7908</f>
        <v>4.8335003898747892</v>
      </c>
      <c r="V318">
        <f ca="1">$M$7909</f>
        <v>3.9369973134393361</v>
      </c>
      <c r="W318">
        <f ca="1">$M$7910</f>
        <v>2.7129878058080665</v>
      </c>
      <c r="X318">
        <f ca="1">$M$7911</f>
        <v>2.3238486246741088</v>
      </c>
      <c r="Y318">
        <f ca="1">$M$7912</f>
        <v>1.8104674597050829</v>
      </c>
      <c r="Z318">
        <f ca="1">$M$7913</f>
        <v>2.678177003061712</v>
      </c>
      <c r="AA318">
        <f ca="1">$M$7914</f>
        <v>1.8402126935567502</v>
      </c>
      <c r="AB318">
        <f ca="1">$M$7915</f>
        <v>3.330007677860384</v>
      </c>
      <c r="AC318">
        <f ca="1">$M$7916</f>
        <v>2.161676536215126</v>
      </c>
      <c r="AD318">
        <f ca="1">$M$7917</f>
        <v>0.97076557583149281</v>
      </c>
      <c r="AE318">
        <f ca="1">$M$7918</f>
        <v>1.1347215358852663</v>
      </c>
      <c r="AF318">
        <f ca="1">$M$7919</f>
        <v>1.0234657681633694</v>
      </c>
      <c r="AG318">
        <f ca="1">$M$7920</f>
        <v>1.1414938158215902</v>
      </c>
      <c r="AH318">
        <f ca="1">$M$7921</f>
        <v>1.2057375045997663</v>
      </c>
      <c r="AI318">
        <f ca="1">$M$7922</f>
        <v>0.69334269112823266</v>
      </c>
      <c r="AJ318">
        <f ca="1">$M$7923</f>
        <v>1.2127501561216802</v>
      </c>
      <c r="AK318">
        <f ca="1">$M$7924</f>
        <v>0.99959181651059859</v>
      </c>
      <c r="AL318">
        <f ca="1">$M$7925</f>
        <v>0.39634570840174099</v>
      </c>
      <c r="AM318">
        <f ca="1">$M$7926</f>
        <v>0.3312418738791657</v>
      </c>
    </row>
    <row r="319" spans="1:39" x14ac:dyDescent="0.25">
      <c r="A319" s="9"/>
      <c r="H319" s="9"/>
      <c r="J319">
        <v>17</v>
      </c>
      <c r="K319">
        <f ca="1">SIMULATION!$D$3*SIMULATION!$D$17/$H302/(SIMULATION!$D$17-$I302)*(((EXP(-$I302*$J319))/(1-EXP(-SIMULATION!$D$4*$I302)))-(EXP(-SIMULATION!$D$17*$J319)/(1-EXP(-SIMULATION!$D$4*SIMULATION!$D$17))))</f>
        <v>2.73134006762238</v>
      </c>
      <c r="L319">
        <v>-0.45977286641233905</v>
      </c>
      <c r="M319">
        <f t="shared" ca="1" si="4"/>
        <v>1.4755440155847663</v>
      </c>
      <c r="N319" s="6">
        <v>318</v>
      </c>
      <c r="O319">
        <f ca="1">$M$7927</f>
        <v>0.34815920431184089</v>
      </c>
      <c r="P319">
        <f ca="1">$M$7928</f>
        <v>3.125601440367237</v>
      </c>
      <c r="Q319">
        <f ca="1">$M$7929</f>
        <v>4.2543025748734093</v>
      </c>
      <c r="R319">
        <f ca="1">$M$7930</f>
        <v>4.7584378667881255</v>
      </c>
      <c r="S319">
        <f ca="1">$M$7931</f>
        <v>2.8366355095370683</v>
      </c>
      <c r="T319">
        <f ca="1">$M$7932</f>
        <v>4.6057892984492685</v>
      </c>
      <c r="U319">
        <f ca="1">$M$7933</f>
        <v>5.9535647078601679</v>
      </c>
      <c r="V319">
        <f ca="1">$M$7934</f>
        <v>3.6257918317878182</v>
      </c>
      <c r="W319">
        <f ca="1">$M$7935</f>
        <v>3.1830089019714158</v>
      </c>
      <c r="X319">
        <f ca="1">$M$7936</f>
        <v>2.7427536622274911</v>
      </c>
      <c r="Y319">
        <f ca="1">$M$7937</f>
        <v>1.4633894165961132</v>
      </c>
      <c r="Z319">
        <f ca="1">$M$7938</f>
        <v>2.6700124327193415</v>
      </c>
      <c r="AA319">
        <f ca="1">$M$7939</f>
        <v>1.8759153529031616</v>
      </c>
      <c r="AB319">
        <f ca="1">$M$7940</f>
        <v>1.8977955854345707</v>
      </c>
      <c r="AC319">
        <f ca="1">$M$7941</f>
        <v>1.3992466728163946</v>
      </c>
      <c r="AD319">
        <f ca="1">$M$7942</f>
        <v>1.1854106775644535</v>
      </c>
      <c r="AE319">
        <f ca="1">$M$7943</f>
        <v>1.0596601644806973</v>
      </c>
      <c r="AF319">
        <f ca="1">$M$7944</f>
        <v>0.94266209318207472</v>
      </c>
      <c r="AG319">
        <f ca="1">$M$7945</f>
        <v>0.58799280605346727</v>
      </c>
      <c r="AH319">
        <f ca="1">$M$7946</f>
        <v>0.62512449717047003</v>
      </c>
      <c r="AI319">
        <f ca="1">$M$7947</f>
        <v>0.34864658401473325</v>
      </c>
      <c r="AJ319">
        <f ca="1">$M$7948</f>
        <v>0.40298395414022115</v>
      </c>
      <c r="AK319">
        <f ca="1">$M$7949</f>
        <v>0.36352546978553973</v>
      </c>
      <c r="AL319">
        <f ca="1">$M$7950</f>
        <v>0.33883827142451733</v>
      </c>
      <c r="AM319">
        <f ca="1">$M$7951</f>
        <v>0.28699152067694644</v>
      </c>
    </row>
    <row r="320" spans="1:39" x14ac:dyDescent="0.25">
      <c r="A320" s="9"/>
      <c r="H320" s="9"/>
      <c r="J320">
        <v>18</v>
      </c>
      <c r="K320">
        <f ca="1">SIMULATION!$D$3*SIMULATION!$D$17/$H302/(SIMULATION!$D$17-$I302)*(((EXP(-$I302*$J320))/(1-EXP(-SIMULATION!$D$4*$I302)))-(EXP(-SIMULATION!$D$17*$J320)/(1-EXP(-SIMULATION!$D$4*SIMULATION!$D$17))))</f>
        <v>2.6990819921055684</v>
      </c>
      <c r="L320">
        <v>0.34497764439892775</v>
      </c>
      <c r="M320">
        <f t="shared" ca="1" si="4"/>
        <v>3.6302049397817124</v>
      </c>
      <c r="N320" s="6">
        <v>319</v>
      </c>
      <c r="O320">
        <f ca="1">$M$7952</f>
        <v>1.2072829723349265</v>
      </c>
      <c r="P320">
        <f ca="1">$M$7953</f>
        <v>1.8505442819271896</v>
      </c>
      <c r="Q320">
        <f ca="1">$M$7954</f>
        <v>1.6334329510061345</v>
      </c>
      <c r="R320">
        <f ca="1">$M$7955</f>
        <v>1.4936161456872634</v>
      </c>
      <c r="S320">
        <f ca="1">$M$7956</f>
        <v>2.6838419578953361</v>
      </c>
      <c r="T320">
        <f ca="1">$M$7957</f>
        <v>2.6859689044142931</v>
      </c>
      <c r="U320">
        <f ca="1">$M$7958</f>
        <v>1.9255687384831826</v>
      </c>
      <c r="V320">
        <f ca="1">$M$7959</f>
        <v>2.6348551621022098</v>
      </c>
      <c r="W320">
        <f ca="1">$M$7960</f>
        <v>3.0116206417841171</v>
      </c>
      <c r="X320">
        <f ca="1">$M$7961</f>
        <v>1.207991513814757</v>
      </c>
      <c r="Y320">
        <f ca="1">$M$7962</f>
        <v>0.74464405756614171</v>
      </c>
      <c r="Z320">
        <f ca="1">$M$7963</f>
        <v>2.4820944724119709</v>
      </c>
      <c r="AA320">
        <f ca="1">$M$7964</f>
        <v>1.7745524157340831</v>
      </c>
      <c r="AB320">
        <f ca="1">$M$7965</f>
        <v>2.0889484477708247</v>
      </c>
      <c r="AC320">
        <f ca="1">$M$7966</f>
        <v>1.2622779917911118</v>
      </c>
      <c r="AD320">
        <f ca="1">$M$7967</f>
        <v>1.8627368857173416</v>
      </c>
      <c r="AE320">
        <f ca="1">$M$7968</f>
        <v>1.7615175131068177</v>
      </c>
      <c r="AF320">
        <f ca="1">$M$7969</f>
        <v>1.1712041895609604</v>
      </c>
      <c r="AG320">
        <f ca="1">$M$7970</f>
        <v>1.7535654625029662</v>
      </c>
      <c r="AH320">
        <f ca="1">$M$7971</f>
        <v>1.2718624890187238</v>
      </c>
      <c r="AI320">
        <f ca="1">$M$7972</f>
        <v>1.2353581329779166</v>
      </c>
      <c r="AJ320">
        <f ca="1">$M$7973</f>
        <v>0.77930541268888776</v>
      </c>
      <c r="AK320">
        <f ca="1">$M$7974</f>
        <v>1.4952071962840794</v>
      </c>
      <c r="AL320">
        <f ca="1">$M$7975</f>
        <v>1.2110950919144705</v>
      </c>
      <c r="AM320">
        <f ca="1">$M$7976</f>
        <v>1.4141107965133084</v>
      </c>
    </row>
    <row r="321" spans="1:39" x14ac:dyDescent="0.25">
      <c r="A321" s="9"/>
      <c r="H321" s="9"/>
      <c r="J321">
        <v>19</v>
      </c>
      <c r="K321">
        <f ca="1">SIMULATION!$D$3*SIMULATION!$D$17/$H302/(SIMULATION!$D$17-$I302)*(((EXP(-$I302*$J321))/(1-EXP(-SIMULATION!$D$4*$I302)))-(EXP(-SIMULATION!$D$17*$J321)/(1-EXP(-SIMULATION!$D$4*SIMULATION!$D$17))))</f>
        <v>2.6671527758531646</v>
      </c>
      <c r="L321">
        <v>-0.38110593974294255</v>
      </c>
      <c r="M321">
        <f t="shared" ca="1" si="4"/>
        <v>1.6506850107736464</v>
      </c>
      <c r="N321" s="6">
        <v>320</v>
      </c>
      <c r="O321">
        <f ca="1">$M$7977</f>
        <v>1.9721620472423891</v>
      </c>
      <c r="P321">
        <f ca="1">$M$7978</f>
        <v>2.5665641821372631</v>
      </c>
      <c r="Q321">
        <f ca="1">$M$7979</f>
        <v>2.465263197420493</v>
      </c>
      <c r="R321">
        <f ca="1">$M$7980</f>
        <v>3.3785848545925266</v>
      </c>
      <c r="S321">
        <f ca="1">$M$7981</f>
        <v>2.2429276607826645</v>
      </c>
      <c r="T321">
        <f ca="1">$M$7982</f>
        <v>2.2311510356843081</v>
      </c>
      <c r="U321">
        <f ca="1">$M$7983</f>
        <v>2.6525660041587713</v>
      </c>
      <c r="V321">
        <f ca="1">$M$7984</f>
        <v>2.5395813397185631</v>
      </c>
      <c r="W321">
        <f ca="1">$M$7985</f>
        <v>1.8271822881163688</v>
      </c>
      <c r="X321">
        <f ca="1">$M$7986</f>
        <v>1.4563032590326999</v>
      </c>
      <c r="Y321">
        <f ca="1">$M$7987</f>
        <v>2.0356435979058656</v>
      </c>
      <c r="Z321">
        <f ca="1">$M$7988</f>
        <v>3.9890339849736796</v>
      </c>
      <c r="AA321">
        <f ca="1">$M$7989</f>
        <v>1.9143670172519771</v>
      </c>
      <c r="AB321">
        <f ca="1">$M$7990</f>
        <v>2.8632166163855231</v>
      </c>
      <c r="AC321">
        <f ca="1">$M$7991</f>
        <v>0.62751988068854869</v>
      </c>
      <c r="AD321">
        <f ca="1">$M$7992</f>
        <v>3.310161101908438</v>
      </c>
      <c r="AE321">
        <f ca="1">$M$7993</f>
        <v>3.0382454362867453</v>
      </c>
      <c r="AF321">
        <f ca="1">$M$7994</f>
        <v>1.297366487645808</v>
      </c>
      <c r="AG321">
        <f ca="1">$M$7995</f>
        <v>1.86081790685494</v>
      </c>
      <c r="AH321">
        <f ca="1">$M$7996</f>
        <v>1.8353122206379804</v>
      </c>
      <c r="AI321">
        <f ca="1">$M$7997</f>
        <v>2.8445544991861684</v>
      </c>
      <c r="AJ321">
        <f ca="1">$M$7998</f>
        <v>1.4308103007853417</v>
      </c>
      <c r="AK321">
        <f ca="1">$M$7999</f>
        <v>2.1428595157103105</v>
      </c>
      <c r="AL321">
        <f ca="1">$M$8000</f>
        <v>1.7005740822645994</v>
      </c>
      <c r="AM321">
        <f ca="1">$M$8001</f>
        <v>1.9833929701915316</v>
      </c>
    </row>
    <row r="322" spans="1:39" x14ac:dyDescent="0.25">
      <c r="A322" s="9"/>
      <c r="H322" s="9"/>
      <c r="J322">
        <v>20</v>
      </c>
      <c r="K322">
        <f ca="1">SIMULATION!$D$3*SIMULATION!$D$17/$H302/(SIMULATION!$D$17-$I302)*(((EXP(-$I302*$J322))/(1-EXP(-SIMULATION!$D$4*$I302)))-(EXP(-SIMULATION!$D$17*$J322)/(1-EXP(-SIMULATION!$D$4*SIMULATION!$D$17))))</f>
        <v>2.6355678735130859</v>
      </c>
      <c r="L322">
        <v>0.19926645566529105</v>
      </c>
      <c r="M322">
        <f t="shared" ca="1" si="4"/>
        <v>3.1607481423333463</v>
      </c>
      <c r="N322" s="6">
        <v>321</v>
      </c>
      <c r="O322">
        <f ca="1">$M$8002</f>
        <v>1.8147794680067755</v>
      </c>
      <c r="P322">
        <f ca="1">$M$8003</f>
        <v>2.4947995493812098</v>
      </c>
      <c r="Q322">
        <f ca="1">$M$8004</f>
        <v>2.3343444273228937</v>
      </c>
      <c r="R322">
        <f ca="1">$M$8005</f>
        <v>4.2691691112197834</v>
      </c>
      <c r="S322">
        <f ca="1">$M$8006</f>
        <v>4.1265153472445055</v>
      </c>
      <c r="T322">
        <f ca="1">$M$8007</f>
        <v>3.1454668981395431</v>
      </c>
      <c r="U322">
        <f ca="1">$M$8008</f>
        <v>3.8557041988433718</v>
      </c>
      <c r="V322">
        <f ca="1">$M$8009</f>
        <v>4.2241642727879034</v>
      </c>
      <c r="W322">
        <f ca="1">$M$8010</f>
        <v>4.2758120196741025</v>
      </c>
      <c r="X322">
        <f ca="1">$M$8011</f>
        <v>2.1431285599991643</v>
      </c>
      <c r="Y322">
        <f ca="1">$M$8012</f>
        <v>2.7006491064301268</v>
      </c>
      <c r="Z322">
        <f ca="1">$M$8013</f>
        <v>2.2453142175200957</v>
      </c>
      <c r="AA322">
        <f ca="1">$M$8014</f>
        <v>3.7514030808454168</v>
      </c>
      <c r="AB322">
        <f ca="1">$M$8015</f>
        <v>3.982641693309259</v>
      </c>
      <c r="AC322">
        <f ca="1">$M$8016</f>
        <v>2.7387369848003038</v>
      </c>
      <c r="AD322">
        <f ca="1">$M$8017</f>
        <v>2.9427201857185366</v>
      </c>
      <c r="AE322">
        <f ca="1">$M$8018</f>
        <v>1.5808398397139496</v>
      </c>
      <c r="AF322">
        <f ca="1">$M$8019</f>
        <v>1.7038201489762821</v>
      </c>
      <c r="AG322">
        <f ca="1">$M$8020</f>
        <v>2.1364748935923772</v>
      </c>
      <c r="AH322">
        <f ca="1">$M$8021</f>
        <v>2.8062241081555674</v>
      </c>
      <c r="AI322">
        <f ca="1">$M$8022</f>
        <v>2.3471120567427475</v>
      </c>
      <c r="AJ322">
        <f ca="1">$M$8023</f>
        <v>2.4808610349266602</v>
      </c>
      <c r="AK322">
        <f ca="1">$M$8024</f>
        <v>2.5539778728763056</v>
      </c>
      <c r="AL322">
        <f ca="1">$M$8025</f>
        <v>2.0375061202187759</v>
      </c>
      <c r="AM322">
        <f ca="1">$M$8026</f>
        <v>1.0869406069282768</v>
      </c>
    </row>
    <row r="323" spans="1:39" x14ac:dyDescent="0.25">
      <c r="A323" s="9"/>
      <c r="H323" s="9"/>
      <c r="J323">
        <v>21</v>
      </c>
      <c r="K323">
        <f ca="1">SIMULATION!$D$3*SIMULATION!$D$17/$H302/(SIMULATION!$D$17-$I302)*(((EXP(-$I302*$J323))/(1-EXP(-SIMULATION!$D$4*$I302)))-(EXP(-SIMULATION!$D$17*$J323)/(1-EXP(-SIMULATION!$D$4*SIMULATION!$D$17))))</f>
        <v>2.60433560391869</v>
      </c>
      <c r="L323">
        <v>0.11654834292021857</v>
      </c>
      <c r="M323">
        <f t="shared" ref="M323:M386" ca="1" si="5">$K323*(1+$L323)</f>
        <v>2.9078666029635398</v>
      </c>
      <c r="N323" s="6">
        <v>322</v>
      </c>
      <c r="O323">
        <f ca="1">$M$8027</f>
        <v>0.35144928455051944</v>
      </c>
      <c r="P323">
        <f ca="1">$M$8028</f>
        <v>0.97563159694386981</v>
      </c>
      <c r="Q323">
        <f ca="1">$M$8029</f>
        <v>3.9528425028454843</v>
      </c>
      <c r="R323">
        <f ca="1">$M$8030</f>
        <v>3.7697533180591511</v>
      </c>
      <c r="S323">
        <f ca="1">$M$8031</f>
        <v>4.9420971157570905</v>
      </c>
      <c r="T323">
        <f ca="1">$M$8032</f>
        <v>4.6636867564050553</v>
      </c>
      <c r="U323">
        <f ca="1">$M$8033</f>
        <v>6.1684644948368952</v>
      </c>
      <c r="V323">
        <f ca="1">$M$8034</f>
        <v>1.5293599188870677</v>
      </c>
      <c r="W323">
        <f ca="1">$M$8035</f>
        <v>4.5678007964263996</v>
      </c>
      <c r="X323">
        <f ca="1">$M$8036</f>
        <v>2.2632300031368109</v>
      </c>
      <c r="Y323">
        <f ca="1">$M$8037</f>
        <v>2.5391735227449255</v>
      </c>
      <c r="Z323">
        <f ca="1">$M$8038</f>
        <v>2.6375010336844107</v>
      </c>
      <c r="AA323">
        <f ca="1">$M$8039</f>
        <v>2.018738111482389</v>
      </c>
      <c r="AB323">
        <f ca="1">$M$8040</f>
        <v>1.9755463038375709</v>
      </c>
      <c r="AC323">
        <f ca="1">$M$8041</f>
        <v>2.0533760392056761</v>
      </c>
      <c r="AD323">
        <f ca="1">$M$8042</f>
        <v>0.71953673607991253</v>
      </c>
      <c r="AE323">
        <f ca="1">$M$8043</f>
        <v>1.2055932250495214</v>
      </c>
      <c r="AF323">
        <f ca="1">$M$8044</f>
        <v>0.74379229362841759</v>
      </c>
      <c r="AG323">
        <f ca="1">$M$8045</f>
        <v>1.2499887475230111</v>
      </c>
      <c r="AH323">
        <f ca="1">$M$8046</f>
        <v>0.19922204878245464</v>
      </c>
      <c r="AI323">
        <f ca="1">$M$8047</f>
        <v>0.89670265421995399</v>
      </c>
      <c r="AJ323">
        <f ca="1">$M$8048</f>
        <v>0.39750460132711007</v>
      </c>
      <c r="AK323">
        <f ca="1">$M$8049</f>
        <v>0.57565315232617376</v>
      </c>
      <c r="AL323">
        <f ca="1">$M$8050</f>
        <v>0.46753840736885455</v>
      </c>
      <c r="AM323">
        <f ca="1">$M$8051</f>
        <v>0.36197586917106583</v>
      </c>
    </row>
    <row r="324" spans="1:39" x14ac:dyDescent="0.25">
      <c r="A324" s="9"/>
      <c r="H324" s="9"/>
      <c r="J324">
        <v>22</v>
      </c>
      <c r="K324">
        <f ca="1">SIMULATION!$D$3*SIMULATION!$D$17/$H302/(SIMULATION!$D$17-$I302)*(((EXP(-$I302*$J324))/(1-EXP(-SIMULATION!$D$4*$I302)))-(EXP(-SIMULATION!$D$17*$J324)/(1-EXP(-SIMULATION!$D$4*SIMULATION!$D$17))))</f>
        <v>2.5734597319051886</v>
      </c>
      <c r="L324">
        <v>-0.40136686856539183</v>
      </c>
      <c r="M324">
        <f t="shared" ca="1" si="5"/>
        <v>1.5405582579312702</v>
      </c>
      <c r="N324" s="6">
        <v>323</v>
      </c>
      <c r="O324">
        <f ca="1">$M$8052</f>
        <v>1.0852969803397257</v>
      </c>
      <c r="P324">
        <f ca="1">$M$8053</f>
        <v>1.5116338054207146</v>
      </c>
      <c r="Q324">
        <f ca="1">$M$8054</f>
        <v>2.0455305965852513</v>
      </c>
      <c r="R324">
        <f ca="1">$M$8055</f>
        <v>1.7498997585422427</v>
      </c>
      <c r="S324">
        <f ca="1">$M$8056</f>
        <v>2.4359018966318531</v>
      </c>
      <c r="T324">
        <f ca="1">$M$8057</f>
        <v>2.2315133960992739</v>
      </c>
      <c r="U324">
        <f ca="1">$M$8058</f>
        <v>1.8714262732751228</v>
      </c>
      <c r="V324">
        <f ca="1">$M$8059</f>
        <v>2.7826907626492003</v>
      </c>
      <c r="W324">
        <f ca="1">$M$8060</f>
        <v>2.6187080356098456</v>
      </c>
      <c r="X324">
        <f ca="1">$M$8061</f>
        <v>1.9777517432744982</v>
      </c>
      <c r="Y324">
        <f ca="1">$M$8062</f>
        <v>1.8135558274379018</v>
      </c>
      <c r="Z324">
        <f ca="1">$M$8063</f>
        <v>2.260925301593002</v>
      </c>
      <c r="AA324">
        <f ca="1">$M$8064</f>
        <v>1.7438832977887424</v>
      </c>
      <c r="AB324">
        <f ca="1">$M$8065</f>
        <v>1.7169546948128038</v>
      </c>
      <c r="AC324">
        <f ca="1">$M$8066</f>
        <v>1.9874969489371968</v>
      </c>
      <c r="AD324">
        <f ca="1">$M$8067</f>
        <v>2.0135415179534801</v>
      </c>
      <c r="AE324">
        <f ca="1">$M$8068</f>
        <v>1.3383248888555694</v>
      </c>
      <c r="AF324">
        <f ca="1">$M$8069</f>
        <v>1.2035188304551894</v>
      </c>
      <c r="AG324">
        <f ca="1">$M$8070</f>
        <v>1.9475735697401839</v>
      </c>
      <c r="AH324">
        <f ca="1">$M$8071</f>
        <v>1.5123929213496095</v>
      </c>
      <c r="AI324">
        <f ca="1">$M$8072</f>
        <v>1.1725295224404957</v>
      </c>
      <c r="AJ324">
        <f ca="1">$M$8073</f>
        <v>1.3141528930466744</v>
      </c>
      <c r="AK324">
        <f ca="1">$M$8074</f>
        <v>1.3865149454865064</v>
      </c>
      <c r="AL324">
        <f ca="1">$M$8075</f>
        <v>1.4696859033681324</v>
      </c>
      <c r="AM324">
        <f ca="1">$M$8076</f>
        <v>0.83154432452478877</v>
      </c>
    </row>
    <row r="325" spans="1:39" x14ac:dyDescent="0.25">
      <c r="A325" s="9"/>
      <c r="H325" s="9"/>
      <c r="J325">
        <v>23</v>
      </c>
      <c r="K325">
        <f ca="1">SIMULATION!$D$3*SIMULATION!$D$17/$H302/(SIMULATION!$D$17-$I302)*(((EXP(-$I302*$J325))/(1-EXP(-SIMULATION!$D$4*$I302)))-(EXP(-SIMULATION!$D$17*$J325)/(1-EXP(-SIMULATION!$D$4*SIMULATION!$D$17))))</f>
        <v>2.5429411225771488</v>
      </c>
      <c r="L325">
        <v>0.16040360727762465</v>
      </c>
      <c r="M325">
        <f t="shared" ca="1" si="5"/>
        <v>2.9508380517331361</v>
      </c>
      <c r="N325" s="6">
        <v>324</v>
      </c>
      <c r="O325">
        <f ca="1">$M$8077</f>
        <v>0.76782464634020764</v>
      </c>
      <c r="P325">
        <f ca="1">$M$8078</f>
        <v>1.8571325403854424</v>
      </c>
      <c r="Q325">
        <f ca="1">$M$8079</f>
        <v>2.7938337971923923</v>
      </c>
      <c r="R325">
        <f ca="1">$M$8080</f>
        <v>2.6054729910232286</v>
      </c>
      <c r="S325">
        <f ca="1">$M$8081</f>
        <v>4.2636932105455809</v>
      </c>
      <c r="T325">
        <f ca="1">$M$8082</f>
        <v>2.263522997441699</v>
      </c>
      <c r="U325">
        <f ca="1">$M$8083</f>
        <v>1.9802381701176539</v>
      </c>
      <c r="V325">
        <f ca="1">$M$8084</f>
        <v>1.5362770700685713</v>
      </c>
      <c r="W325">
        <f ca="1">$M$8085</f>
        <v>1.552581738061636</v>
      </c>
      <c r="X325">
        <f ca="1">$M$8086</f>
        <v>2.4602992182036272</v>
      </c>
      <c r="Y325">
        <f ca="1">$M$8087</f>
        <v>2.6739651318165398</v>
      </c>
      <c r="Z325">
        <f ca="1">$M$8088</f>
        <v>2.1852325357596372</v>
      </c>
      <c r="AA325">
        <f ca="1">$M$8089</f>
        <v>1.6352377079939253</v>
      </c>
      <c r="AB325">
        <f ca="1">$M$8090</f>
        <v>1.4569937913124413</v>
      </c>
      <c r="AC325">
        <f ca="1">$M$8091</f>
        <v>1.4183807302854869</v>
      </c>
      <c r="AD325">
        <f ca="1">$M$8092</f>
        <v>1.5656485004057419</v>
      </c>
      <c r="AE325">
        <f ca="1">$M$8093</f>
        <v>2.1967005080084783</v>
      </c>
      <c r="AF325">
        <f ca="1">$M$8094</f>
        <v>1.2116164065513322</v>
      </c>
      <c r="AG325">
        <f ca="1">$M$8095</f>
        <v>1.0617856496634499</v>
      </c>
      <c r="AH325">
        <f ca="1">$M$8096</f>
        <v>0.75847970532174402</v>
      </c>
      <c r="AI325">
        <f ca="1">$M$8097</f>
        <v>1.8125608501868673</v>
      </c>
      <c r="AJ325">
        <f ca="1">$M$8098</f>
        <v>0.75132784127697561</v>
      </c>
      <c r="AK325">
        <f ca="1">$M$8099</f>
        <v>1.3184248587529492</v>
      </c>
      <c r="AL325">
        <f ca="1">$M$8100</f>
        <v>0.59616867427567011</v>
      </c>
      <c r="AM325">
        <f ca="1">$M$8101</f>
        <v>0.48070346218442211</v>
      </c>
    </row>
    <row r="326" spans="1:39" x14ac:dyDescent="0.25">
      <c r="A326" s="9"/>
      <c r="H326" s="9"/>
      <c r="J326">
        <v>24</v>
      </c>
      <c r="K326">
        <f ca="1">SIMULATION!$D$3*SIMULATION!$D$17/$H302/(SIMULATION!$D$17-$I302)*(((EXP(-$I302*$J326))/(1-EXP(-SIMULATION!$D$4*$I302)))-(EXP(-SIMULATION!$D$17*$J326)/(1-EXP(-SIMULATION!$D$4*SIMULATION!$D$17))))</f>
        <v>2.5127788011827907</v>
      </c>
      <c r="L326">
        <v>6.6547136091039558E-2</v>
      </c>
      <c r="M326">
        <f t="shared" ca="1" si="5"/>
        <v>2.6799970340317807</v>
      </c>
      <c r="N326" s="6">
        <v>325</v>
      </c>
      <c r="O326">
        <f ca="1">$M$8102</f>
        <v>0.96676393751853507</v>
      </c>
      <c r="P326">
        <f ca="1">$M$8103</f>
        <v>1.1436570501334862</v>
      </c>
      <c r="Q326">
        <f ca="1">$M$8104</f>
        <v>2.9504128584429372</v>
      </c>
      <c r="R326">
        <f ca="1">$M$8105</f>
        <v>2.5313156780594617</v>
      </c>
      <c r="S326">
        <f ca="1">$M$8106</f>
        <v>2.5210673619744624</v>
      </c>
      <c r="T326">
        <f ca="1">$M$8107</f>
        <v>2.9320949541055503</v>
      </c>
      <c r="U326">
        <f ca="1">$M$8108</f>
        <v>4.6604405809586265</v>
      </c>
      <c r="V326">
        <f ca="1">$M$8109</f>
        <v>2.3409423651134382</v>
      </c>
      <c r="W326">
        <f ca="1">$M$8110</f>
        <v>2.7233179198636583</v>
      </c>
      <c r="X326">
        <f ca="1">$M$8111</f>
        <v>2.9408136974432963</v>
      </c>
      <c r="Y326">
        <f ca="1">$M$8112</f>
        <v>2.8477001129867268</v>
      </c>
      <c r="Z326">
        <f ca="1">$M$8113</f>
        <v>2.8054994964603459</v>
      </c>
      <c r="AA326">
        <f ca="1">$M$8114</f>
        <v>1.892290236468698</v>
      </c>
      <c r="AB326">
        <f ca="1">$M$8115</f>
        <v>3.0804437263533275</v>
      </c>
      <c r="AC326">
        <f ca="1">$M$8116</f>
        <v>2.3199699168281902</v>
      </c>
      <c r="AD326">
        <f ca="1">$M$8117</f>
        <v>2.6150497780982103</v>
      </c>
      <c r="AE326">
        <f ca="1">$M$8118</f>
        <v>2.2281547840166693</v>
      </c>
      <c r="AF326">
        <f ca="1">$M$8119</f>
        <v>2.205468854472854</v>
      </c>
      <c r="AG326">
        <f ca="1">$M$8120</f>
        <v>0.8380155833586983</v>
      </c>
      <c r="AH326">
        <f ca="1">$M$8121</f>
        <v>1.8293022395126353</v>
      </c>
      <c r="AI326">
        <f ca="1">$M$8122</f>
        <v>1.6153269427023564</v>
      </c>
      <c r="AJ326">
        <f ca="1">$M$8123</f>
        <v>1.9894968823246362</v>
      </c>
      <c r="AK326">
        <f ca="1">$M$8124</f>
        <v>0.9535639371351724</v>
      </c>
      <c r="AL326">
        <f ca="1">$M$8125</f>
        <v>1.9767882608821763</v>
      </c>
      <c r="AM326">
        <f ca="1">$M$8126</f>
        <v>1.3248062869991399</v>
      </c>
    </row>
    <row r="327" spans="1:39" x14ac:dyDescent="0.25">
      <c r="A327" s="9">
        <v>14</v>
      </c>
      <c r="B327" s="2">
        <f ca="1">NORMINV(RAND(),SIMULATION!D7,SIMULATION!D8)</f>
        <v>64.873701896046327</v>
      </c>
      <c r="C327" s="2">
        <v>2</v>
      </c>
      <c r="D327" s="2">
        <f ca="1">SIMULATION!$D$11*(1+(SIMULATION!$D$12*LN(1+$C327)))*(1+(SIMULATION!$D$13*(($B327/63.5)-1)))</f>
        <v>10.340074771310443</v>
      </c>
      <c r="E327" s="2">
        <v>-0.38806908510271138</v>
      </c>
      <c r="F327" s="2">
        <f ca="1">D327*(1+E327)</f>
        <v>6.3274114149143719</v>
      </c>
      <c r="G327" s="2">
        <v>1.2621035174774107</v>
      </c>
      <c r="H327" s="9">
        <f>SIMULATION!$D$15*EXP($G$327)</f>
        <v>779.89674807616052</v>
      </c>
      <c r="I327" s="2">
        <f ca="1">$F327/$H327</f>
        <v>8.1131398874565771E-3</v>
      </c>
      <c r="J327">
        <v>0</v>
      </c>
      <c r="K327">
        <f ca="1">SIMULATION!$D$3*SIMULATION!$D$17/$H327/(SIMULATION!$D$17-$I327)*(((EXP(-$I327*$J327))/(1-EXP(-SIMULATION!$D$4*$I327)))-(EXP(-SIMULATION!$D$17*$J327)/(1-EXP(-SIMULATION!$D$4*SIMULATION!$D$17))))</f>
        <v>3.3415386659154183</v>
      </c>
      <c r="L327">
        <v>-0.22732231800256808</v>
      </c>
      <c r="M327">
        <f t="shared" ca="1" si="5"/>
        <v>2.5819323506843164</v>
      </c>
      <c r="N327" s="6">
        <v>326</v>
      </c>
      <c r="O327">
        <f ca="1">$M$8127</f>
        <v>1.3204449386423089</v>
      </c>
      <c r="P327">
        <f ca="1">$M$8128</f>
        <v>3.21547495372447</v>
      </c>
      <c r="Q327">
        <f ca="1">$M$8129</f>
        <v>4.3552850697607228</v>
      </c>
      <c r="R327">
        <f ca="1">$M$8130</f>
        <v>5.4303036565395475</v>
      </c>
      <c r="S327">
        <f ca="1">$M$8131</f>
        <v>2.2798405551750882</v>
      </c>
      <c r="T327">
        <f ca="1">$M$8132</f>
        <v>4.0013866601672499</v>
      </c>
      <c r="U327">
        <f ca="1">$M$8133</f>
        <v>2.4649598488819184</v>
      </c>
      <c r="V327">
        <f ca="1">$M$8134</f>
        <v>3.0312677468678144</v>
      </c>
      <c r="W327">
        <f ca="1">$M$8135</f>
        <v>4.4528236496899893</v>
      </c>
      <c r="X327">
        <f ca="1">$M$8136</f>
        <v>1.8214867565666677</v>
      </c>
      <c r="Y327">
        <f ca="1">$M$8137</f>
        <v>4.3543200438110565</v>
      </c>
      <c r="Z327">
        <f ca="1">$M$8138</f>
        <v>2.6198573350044518</v>
      </c>
      <c r="AA327">
        <f ca="1">$M$8139</f>
        <v>2.9242214474270609</v>
      </c>
      <c r="AB327">
        <f ca="1">$M$8140</f>
        <v>1.8497538926178037</v>
      </c>
      <c r="AC327">
        <f ca="1">$M$8141</f>
        <v>1.0531742667656467</v>
      </c>
      <c r="AD327">
        <f ca="1">$M$8142</f>
        <v>2.7768686754386254</v>
      </c>
      <c r="AE327">
        <f ca="1">$M$8143</f>
        <v>1.3687586234928844</v>
      </c>
      <c r="AF327">
        <f ca="1">$M$8144</f>
        <v>0.93117858530617414</v>
      </c>
      <c r="AG327">
        <f ca="1">$M$8145</f>
        <v>1.9590896185239284</v>
      </c>
      <c r="AH327">
        <f ca="1">$M$8146</f>
        <v>0.98899050584214465</v>
      </c>
      <c r="AI327">
        <f ca="1">$M$8147</f>
        <v>1.4384316615722215</v>
      </c>
      <c r="AJ327">
        <f ca="1">$M$8148</f>
        <v>2.2510221516751954</v>
      </c>
      <c r="AK327">
        <f ca="1">$M$8149</f>
        <v>1.4416305186504039</v>
      </c>
      <c r="AL327">
        <f ca="1">$M$8150</f>
        <v>1.2338627334930816</v>
      </c>
      <c r="AM327">
        <f ca="1">$M$8151</f>
        <v>0.85014928936018253</v>
      </c>
    </row>
    <row r="328" spans="1:39" x14ac:dyDescent="0.25">
      <c r="A328" s="9"/>
      <c r="H328" s="9"/>
      <c r="J328">
        <v>1</v>
      </c>
      <c r="K328">
        <f ca="1">SIMULATION!$D$3*SIMULATION!$D$17/$H327/(SIMULATION!$D$17-$I327)*(((EXP(-$I327*$J328))/(1-EXP(-SIMULATION!$D$4*$I327)))-(EXP(-SIMULATION!$D$17*$J328)/(1-EXP(-SIMULATION!$D$4*SIMULATION!$D$17))))</f>
        <v>3.5667418426914028</v>
      </c>
      <c r="L328">
        <v>7.3782652805863019E-2</v>
      </c>
      <c r="M328">
        <f t="shared" ca="1" si="5"/>
        <v>3.8299055177188466</v>
      </c>
      <c r="N328" s="6">
        <v>327</v>
      </c>
      <c r="O328">
        <f ca="1">$M$8152</f>
        <v>1.9666827552963972</v>
      </c>
      <c r="P328">
        <f ca="1">$M$8153</f>
        <v>2.5584539145860052</v>
      </c>
      <c r="Q328">
        <f ca="1">$M$8154</f>
        <v>1.7921577240634983</v>
      </c>
      <c r="R328">
        <f ca="1">$M$8155</f>
        <v>3.6998261562969428</v>
      </c>
      <c r="S328">
        <f ca="1">$M$8156</f>
        <v>3.238540541828856</v>
      </c>
      <c r="T328">
        <f ca="1">$M$8157</f>
        <v>2.4338898424128375</v>
      </c>
      <c r="U328">
        <f ca="1">$M$8158</f>
        <v>1.6045875799817533</v>
      </c>
      <c r="V328">
        <f ca="1">$M$8159</f>
        <v>2.2953041804906134</v>
      </c>
      <c r="W328">
        <f ca="1">$M$8160</f>
        <v>2.6785851756591961</v>
      </c>
      <c r="X328">
        <f ca="1">$M$8161</f>
        <v>2.6665187288624694</v>
      </c>
      <c r="Y328">
        <f ca="1">$M$8162</f>
        <v>1.1188953991601269</v>
      </c>
      <c r="Z328">
        <f ca="1">$M$8163</f>
        <v>3.1607890282346491</v>
      </c>
      <c r="AA328">
        <f ca="1">$M$8164</f>
        <v>2.8647560549775486</v>
      </c>
      <c r="AB328">
        <f ca="1">$M$8165</f>
        <v>1.707531596777101</v>
      </c>
      <c r="AC328">
        <f ca="1">$M$8166</f>
        <v>1.7289573900054223</v>
      </c>
      <c r="AD328">
        <f ca="1">$M$8167</f>
        <v>1.9527128340657189</v>
      </c>
      <c r="AE328">
        <f ca="1">$M$8168</f>
        <v>1.8386155692821526</v>
      </c>
      <c r="AF328">
        <f ca="1">$M$8169</f>
        <v>2.1398992328439492</v>
      </c>
      <c r="AG328">
        <f ca="1">$M$8170</f>
        <v>1.2269751166198519</v>
      </c>
      <c r="AH328">
        <f ca="1">$M$8171</f>
        <v>2.2351611012166201</v>
      </c>
      <c r="AI328">
        <f ca="1">$M$8172</f>
        <v>1.7977806593333043</v>
      </c>
      <c r="AJ328">
        <f ca="1">$M$8173</f>
        <v>2.0687971667450245</v>
      </c>
      <c r="AK328">
        <f ca="1">$M$8174</f>
        <v>1.5467662281281511</v>
      </c>
      <c r="AL328">
        <f ca="1">$M$8175</f>
        <v>1.3117348910954358</v>
      </c>
      <c r="AM328">
        <f ca="1">$M$8176</f>
        <v>1.635674905734096</v>
      </c>
    </row>
    <row r="329" spans="1:39" x14ac:dyDescent="0.25">
      <c r="A329" s="9"/>
      <c r="H329" s="9"/>
      <c r="J329">
        <v>2</v>
      </c>
      <c r="K329">
        <f ca="1">SIMULATION!$D$3*SIMULATION!$D$17/$H327/(SIMULATION!$D$17-$I327)*(((EXP(-$I327*$J329))/(1-EXP(-SIMULATION!$D$4*$I327)))-(EXP(-SIMULATION!$D$17*$J329)/(1-EXP(-SIMULATION!$D$4*SIMULATION!$D$17))))</f>
        <v>3.6995397990913172</v>
      </c>
      <c r="L329">
        <v>0.36012027815882725</v>
      </c>
      <c r="M329">
        <f t="shared" ca="1" si="5"/>
        <v>5.0318191005997344</v>
      </c>
      <c r="N329" s="6">
        <v>328</v>
      </c>
      <c r="O329">
        <f ca="1">$M$8177</f>
        <v>1.2748886193474043</v>
      </c>
      <c r="P329">
        <f ca="1">$M$8178</f>
        <v>1.3725914773158576</v>
      </c>
      <c r="Q329">
        <f ca="1">$M$8179</f>
        <v>2.9539173795753029</v>
      </c>
      <c r="R329">
        <f ca="1">$M$8180</f>
        <v>3.028828642545621</v>
      </c>
      <c r="S329">
        <f ca="1">$M$8181</f>
        <v>3.4708843402763678</v>
      </c>
      <c r="T329">
        <f ca="1">$M$8182</f>
        <v>2.5621120001557536</v>
      </c>
      <c r="U329">
        <f ca="1">$M$8183</f>
        <v>3.0638228744361244</v>
      </c>
      <c r="V329">
        <f ca="1">$M$8184</f>
        <v>1.8274877116736303</v>
      </c>
      <c r="W329">
        <f ca="1">$M$8185</f>
        <v>2.2196332005477082</v>
      </c>
      <c r="X329">
        <f ca="1">$M$8186</f>
        <v>3.0022276803535504</v>
      </c>
      <c r="Y329">
        <f ca="1">$M$8187</f>
        <v>2.3612665290177959</v>
      </c>
      <c r="Z329">
        <f ca="1">$M$8188</f>
        <v>2.0168136538551962</v>
      </c>
      <c r="AA329">
        <f ca="1">$M$8189</f>
        <v>1.9280655596459957</v>
      </c>
      <c r="AB329">
        <f ca="1">$M$8190</f>
        <v>1.9267611378294462</v>
      </c>
      <c r="AC329">
        <f ca="1">$M$8191</f>
        <v>1.1885297286417726</v>
      </c>
      <c r="AD329">
        <f ca="1">$M$8192</f>
        <v>2.0240465859578505</v>
      </c>
      <c r="AE329">
        <f ca="1">$M$8193</f>
        <v>2.2517039563210632</v>
      </c>
      <c r="AF329">
        <f ca="1">$M$8194</f>
        <v>0.91197978670243862</v>
      </c>
      <c r="AG329">
        <f ca="1">$M$8195</f>
        <v>1.3251653471353608</v>
      </c>
      <c r="AH329">
        <f ca="1">$M$8196</f>
        <v>2.0198536386338697</v>
      </c>
      <c r="AI329">
        <f ca="1">$M$8197</f>
        <v>1.5485576886746673</v>
      </c>
      <c r="AJ329">
        <f ca="1">$M$8198</f>
        <v>2.1239222489308087</v>
      </c>
      <c r="AK329">
        <f ca="1">$M$8199</f>
        <v>2.0498668235240682</v>
      </c>
      <c r="AL329">
        <f ca="1">$M$8200</f>
        <v>1.7481829501004664</v>
      </c>
      <c r="AM329">
        <f ca="1">$M$8201</f>
        <v>1.9091596930200887</v>
      </c>
    </row>
    <row r="330" spans="1:39" x14ac:dyDescent="0.25">
      <c r="A330" s="9"/>
      <c r="H330" s="9"/>
      <c r="J330">
        <v>3</v>
      </c>
      <c r="K330">
        <f ca="1">SIMULATION!$D$3*SIMULATION!$D$17/$H327/(SIMULATION!$D$17-$I327)*(((EXP(-$I327*$J330))/(1-EXP(-SIMULATION!$D$4*$I327)))-(EXP(-SIMULATION!$D$17*$J330)/(1-EXP(-SIMULATION!$D$4*SIMULATION!$D$17))))</f>
        <v>3.7732153137625115</v>
      </c>
      <c r="L330">
        <v>0.43125109496431008</v>
      </c>
      <c r="M330">
        <f t="shared" ca="1" si="5"/>
        <v>5.4004185493586974</v>
      </c>
      <c r="N330" s="6">
        <v>329</v>
      </c>
      <c r="O330">
        <f ca="1">$M$8202</f>
        <v>2.0879565795092907E-2</v>
      </c>
      <c r="P330">
        <f ca="1">$M$8203</f>
        <v>4.2973026468861404</v>
      </c>
      <c r="Q330">
        <f ca="1">$M$8204</f>
        <v>5.1184648030537074</v>
      </c>
      <c r="R330">
        <f ca="1">$M$8205</f>
        <v>5.1585506247939019</v>
      </c>
      <c r="S330">
        <f ca="1">$M$8206</f>
        <v>6.5425627820497789</v>
      </c>
      <c r="T330">
        <f ca="1">$M$8207</f>
        <v>3.3238075658279915</v>
      </c>
      <c r="U330">
        <f ca="1">$M$8208</f>
        <v>2.8954027985052107</v>
      </c>
      <c r="V330">
        <f ca="1">$M$8209</f>
        <v>2.1567373663081524</v>
      </c>
      <c r="W330">
        <f ca="1">$M$8210</f>
        <v>2.4127090043664037</v>
      </c>
      <c r="X330">
        <f ca="1">$M$8211</f>
        <v>1.4466643172097859</v>
      </c>
      <c r="Y330">
        <f ca="1">$M$8212</f>
        <v>1.0881152299210204</v>
      </c>
      <c r="Z330">
        <f ca="1">$M$8213</f>
        <v>0.45209923483448894</v>
      </c>
      <c r="AA330">
        <f ca="1">$M$8214</f>
        <v>0.82059876723946035</v>
      </c>
      <c r="AB330">
        <f ca="1">$M$8215</f>
        <v>0.37722468861341768</v>
      </c>
      <c r="AC330">
        <f ca="1">$M$8216</f>
        <v>0.29223470260322593</v>
      </c>
      <c r="AD330">
        <f ca="1">$M$8217</f>
        <v>0.33495471808740213</v>
      </c>
      <c r="AE330">
        <f ca="1">$M$8218</f>
        <v>0.22266560140778852</v>
      </c>
      <c r="AF330">
        <f ca="1">$M$8219</f>
        <v>0.11101304718032989</v>
      </c>
      <c r="AG330">
        <f ca="1">$M$8220</f>
        <v>9.8956339618109207E-2</v>
      </c>
      <c r="AH330">
        <f ca="1">$M$8221</f>
        <v>9.5616867324657559E-2</v>
      </c>
      <c r="AI330">
        <f ca="1">$M$8222</f>
        <v>3.9772858430702114E-2</v>
      </c>
      <c r="AJ330">
        <f ca="1">$M$8223</f>
        <v>3.8226817396217125E-2</v>
      </c>
      <c r="AK330">
        <f ca="1">$M$8224</f>
        <v>4.0503737660612923E-2</v>
      </c>
      <c r="AL330">
        <f ca="1">$M$8225</f>
        <v>2.7883470871479514E-2</v>
      </c>
      <c r="AM330">
        <f ca="1">$M$8226</f>
        <v>1.3589739778774876E-2</v>
      </c>
    </row>
    <row r="331" spans="1:39" x14ac:dyDescent="0.25">
      <c r="A331" s="9"/>
      <c r="H331" s="9"/>
      <c r="J331">
        <v>4</v>
      </c>
      <c r="K331">
        <f ca="1">SIMULATION!$D$3*SIMULATION!$D$17/$H327/(SIMULATION!$D$17-$I327)*(((EXP(-$I327*$J331))/(1-EXP(-SIMULATION!$D$4*$I327)))-(EXP(-SIMULATION!$D$17*$J331)/(1-EXP(-SIMULATION!$D$4*SIMULATION!$D$17))))</f>
        <v>3.8090960472274005</v>
      </c>
      <c r="L331">
        <v>0.1592449638724811</v>
      </c>
      <c r="M331">
        <f t="shared" ca="1" si="5"/>
        <v>4.4156754096549387</v>
      </c>
      <c r="N331" s="6">
        <v>330</v>
      </c>
      <c r="O331">
        <f ca="1">$M$8227</f>
        <v>1.3310925817345556</v>
      </c>
      <c r="P331">
        <f ca="1">$M$8228</f>
        <v>1.7727887555013575</v>
      </c>
      <c r="Q331">
        <f ca="1">$M$8229</f>
        <v>5.1603585080069783</v>
      </c>
      <c r="R331">
        <f ca="1">$M$8230</f>
        <v>3.5479423592732258</v>
      </c>
      <c r="S331">
        <f ca="1">$M$8231</f>
        <v>5.39591297302269</v>
      </c>
      <c r="T331">
        <f ca="1">$M$8232</f>
        <v>4.7284384543631344</v>
      </c>
      <c r="U331">
        <f ca="1">$M$8233</f>
        <v>4.3235407141156763</v>
      </c>
      <c r="V331">
        <f ca="1">$M$8234</f>
        <v>3.5061057981021011</v>
      </c>
      <c r="W331">
        <f ca="1">$M$8235</f>
        <v>2.9230119177495157</v>
      </c>
      <c r="X331">
        <f ca="1">$M$8236</f>
        <v>4.6657944397270299</v>
      </c>
      <c r="Y331">
        <f ca="1">$M$8237</f>
        <v>2.7997661302219536</v>
      </c>
      <c r="Z331">
        <f ca="1">$M$8238</f>
        <v>3.0232278176984733</v>
      </c>
      <c r="AA331">
        <f ca="1">$M$8239</f>
        <v>2.9417544448508375</v>
      </c>
      <c r="AB331">
        <f ca="1">$M$8240</f>
        <v>2.8933908263643047</v>
      </c>
      <c r="AC331">
        <f ca="1">$M$8241</f>
        <v>3.1383962270533794</v>
      </c>
      <c r="AD331">
        <f ca="1">$M$8242</f>
        <v>2.0501681791764561</v>
      </c>
      <c r="AE331">
        <f ca="1">$M$8243</f>
        <v>1.5782081115106252</v>
      </c>
      <c r="AF331">
        <f ca="1">$M$8244</f>
        <v>2.2582882238485165</v>
      </c>
      <c r="AG331">
        <f ca="1">$M$8245</f>
        <v>1.7425427089726173</v>
      </c>
      <c r="AH331">
        <f ca="1">$M$8246</f>
        <v>1.998062848515324</v>
      </c>
      <c r="AI331">
        <f ca="1">$M$8247</f>
        <v>1.1050261472471212</v>
      </c>
      <c r="AJ331">
        <f ca="1">$M$8248</f>
        <v>1.1229308247958392</v>
      </c>
      <c r="AK331">
        <f ca="1">$M$8249</f>
        <v>1.5994645310414097</v>
      </c>
      <c r="AL331">
        <f ca="1">$M$8250</f>
        <v>1.0442183021328566</v>
      </c>
      <c r="AM331">
        <f ca="1">$M$8251</f>
        <v>1.6114366433033094</v>
      </c>
    </row>
    <row r="332" spans="1:39" x14ac:dyDescent="0.25">
      <c r="A332" s="9"/>
      <c r="H332" s="9"/>
      <c r="J332">
        <v>5</v>
      </c>
      <c r="K332">
        <f ca="1">SIMULATION!$D$3*SIMULATION!$D$17/$H327/(SIMULATION!$D$17-$I327)*(((EXP(-$I327*$J332))/(1-EXP(-SIMULATION!$D$4*$I327)))-(EXP(-SIMULATION!$D$17*$J332)/(1-EXP(-SIMULATION!$D$4*SIMULATION!$D$17))))</f>
        <v>3.8208485361675688</v>
      </c>
      <c r="L332">
        <v>0.11483035715892946</v>
      </c>
      <c r="M332">
        <f t="shared" ca="1" si="5"/>
        <v>4.2595979382258635</v>
      </c>
      <c r="N332" s="6">
        <v>331</v>
      </c>
      <c r="O332">
        <f ca="1">$M$8252</f>
        <v>1.7360686592051167</v>
      </c>
      <c r="P332">
        <f ca="1">$M$8253</f>
        <v>3.2041702031801997</v>
      </c>
      <c r="Q332">
        <f ca="1">$M$8254</f>
        <v>2.5329601192788842</v>
      </c>
      <c r="R332">
        <f ca="1">$M$8255</f>
        <v>3.314277257385045</v>
      </c>
      <c r="S332">
        <f ca="1">$M$8256</f>
        <v>4.1675024755581243</v>
      </c>
      <c r="T332">
        <f ca="1">$M$8257</f>
        <v>3.1300888775231952</v>
      </c>
      <c r="U332">
        <f ca="1">$M$8258</f>
        <v>2.7984775096335457</v>
      </c>
      <c r="V332">
        <f ca="1">$M$8259</f>
        <v>2.924058859645652</v>
      </c>
      <c r="W332">
        <f ca="1">$M$8260</f>
        <v>2.6576314312700386</v>
      </c>
      <c r="X332">
        <f ca="1">$M$8261</f>
        <v>2.8656244784999521</v>
      </c>
      <c r="Y332">
        <f ca="1">$M$8262</f>
        <v>1.8812874987450829</v>
      </c>
      <c r="Z332">
        <f ca="1">$M$8263</f>
        <v>1.9383805436559773</v>
      </c>
      <c r="AA332">
        <f ca="1">$M$8264</f>
        <v>3.193970655998541</v>
      </c>
      <c r="AB332">
        <f ca="1">$M$8265</f>
        <v>2.9923705629419706</v>
      </c>
      <c r="AC332">
        <f ca="1">$M$8266</f>
        <v>2.4374777148445701</v>
      </c>
      <c r="AD332">
        <f ca="1">$M$8267</f>
        <v>1.4721373565453895</v>
      </c>
      <c r="AE332">
        <f ca="1">$M$8268</f>
        <v>1.7494870103209763</v>
      </c>
      <c r="AF332">
        <f ca="1">$M$8269</f>
        <v>1.5329715648806974</v>
      </c>
      <c r="AG332">
        <f ca="1">$M$8270</f>
        <v>2.6202636914629309</v>
      </c>
      <c r="AH332">
        <f ca="1">$M$8271</f>
        <v>1.6138902134501285</v>
      </c>
      <c r="AI332">
        <f ca="1">$M$8272</f>
        <v>1.8532224493724516</v>
      </c>
      <c r="AJ332">
        <f ca="1">$M$8273</f>
        <v>1.9282583039365337</v>
      </c>
      <c r="AK332">
        <f ca="1">$M$8274</f>
        <v>1.5216139474465848</v>
      </c>
      <c r="AL332">
        <f ca="1">$M$8275</f>
        <v>2.3510674968264409</v>
      </c>
      <c r="AM332">
        <f ca="1">$M$8276</f>
        <v>1.4113093352677084</v>
      </c>
    </row>
    <row r="333" spans="1:39" x14ac:dyDescent="0.25">
      <c r="A333" s="9"/>
      <c r="H333" s="9"/>
      <c r="J333">
        <v>6</v>
      </c>
      <c r="K333">
        <f ca="1">SIMULATION!$D$3*SIMULATION!$D$17/$H327/(SIMULATION!$D$17-$I327)*(((EXP(-$I327*$J333))/(1-EXP(-SIMULATION!$D$4*$I327)))-(EXP(-SIMULATION!$D$17*$J333)/(1-EXP(-SIMULATION!$D$4*SIMULATION!$D$17))))</f>
        <v>3.8172298891530771</v>
      </c>
      <c r="L333">
        <v>-0.23627377320207729</v>
      </c>
      <c r="M333">
        <f t="shared" ca="1" si="5"/>
        <v>2.9153185800631323</v>
      </c>
      <c r="N333" s="6">
        <v>332</v>
      </c>
      <c r="O333">
        <f ca="1">$M$8277</f>
        <v>1.9191301073220652</v>
      </c>
      <c r="P333">
        <f ca="1">$M$8278</f>
        <v>2.5748216104541903</v>
      </c>
      <c r="Q333">
        <f ca="1">$M$8279</f>
        <v>4.2125917342733201</v>
      </c>
      <c r="R333">
        <f ca="1">$M$8280</f>
        <v>2.9354955101822546</v>
      </c>
      <c r="S333">
        <f ca="1">$M$8281</f>
        <v>4.4298822607641029</v>
      </c>
      <c r="T333">
        <f ca="1">$M$8282</f>
        <v>2.5009717365540385</v>
      </c>
      <c r="U333">
        <f ca="1">$M$8283</f>
        <v>3.4167521583282712</v>
      </c>
      <c r="V333">
        <f ca="1">$M$8284</f>
        <v>4.8455733715459486</v>
      </c>
      <c r="W333">
        <f ca="1">$M$8285</f>
        <v>3.7802242424401094</v>
      </c>
      <c r="X333">
        <f ca="1">$M$8286</f>
        <v>1.8016610649204197</v>
      </c>
      <c r="Y333">
        <f ca="1">$M$8287</f>
        <v>2.2216919275920985</v>
      </c>
      <c r="Z333">
        <f ca="1">$M$8288</f>
        <v>3.5319901597482453</v>
      </c>
      <c r="AA333">
        <f ca="1">$M$8289</f>
        <v>2.5859308860838586</v>
      </c>
      <c r="AB333">
        <f ca="1">$M$8290</f>
        <v>3.2963294710386095</v>
      </c>
      <c r="AC333">
        <f ca="1">$M$8291</f>
        <v>1.803765569570204</v>
      </c>
      <c r="AD333">
        <f ca="1">$M$8292</f>
        <v>2.8140888627883549</v>
      </c>
      <c r="AE333">
        <f ca="1">$M$8293</f>
        <v>2.9984521758811553</v>
      </c>
      <c r="AF333">
        <f ca="1">$M$8294</f>
        <v>2.9428564285271666</v>
      </c>
      <c r="AG333">
        <f ca="1">$M$8295</f>
        <v>2.8747627443444235</v>
      </c>
      <c r="AH333">
        <f ca="1">$M$8296</f>
        <v>3.5212617851147936</v>
      </c>
      <c r="AI333">
        <f ca="1">$M$8297</f>
        <v>2.7695161820833047</v>
      </c>
      <c r="AJ333">
        <f ca="1">$M$8298</f>
        <v>2.3614917293407101</v>
      </c>
      <c r="AK333">
        <f ca="1">$M$8299</f>
        <v>2.2005426204453351</v>
      </c>
      <c r="AL333">
        <f ca="1">$M$8300</f>
        <v>2.536555840778342</v>
      </c>
      <c r="AM333">
        <f ca="1">$M$8301</f>
        <v>2.2253694510212902</v>
      </c>
    </row>
    <row r="334" spans="1:39" x14ac:dyDescent="0.25">
      <c r="A334" s="9"/>
      <c r="H334" s="9"/>
      <c r="J334">
        <v>7</v>
      </c>
      <c r="K334">
        <f ca="1">SIMULATION!$D$3*SIMULATION!$D$17/$H327/(SIMULATION!$D$17-$I327)*(((EXP(-$I327*$J334))/(1-EXP(-SIMULATION!$D$4*$I327)))-(EXP(-SIMULATION!$D$17*$J334)/(1-EXP(-SIMULATION!$D$4*SIMULATION!$D$17))))</f>
        <v>3.8038511400173554</v>
      </c>
      <c r="L334">
        <v>0.42809691595912391</v>
      </c>
      <c r="M334">
        <f t="shared" ca="1" si="5"/>
        <v>5.4322680818263827</v>
      </c>
      <c r="N334" s="6">
        <v>333</v>
      </c>
      <c r="O334">
        <f ca="1">$M$8302</f>
        <v>1.5070453172786373</v>
      </c>
      <c r="P334">
        <f ca="1">$M$8303</f>
        <v>3.4522511813161652</v>
      </c>
      <c r="Q334">
        <f ca="1">$M$8304</f>
        <v>2.2591061110327142</v>
      </c>
      <c r="R334">
        <f ca="1">$M$8305</f>
        <v>2.3761699074935012</v>
      </c>
      <c r="S334">
        <f ca="1">$M$8306</f>
        <v>2.2969682666630411</v>
      </c>
      <c r="T334">
        <f ca="1">$M$8307</f>
        <v>2.6630758088114317</v>
      </c>
      <c r="U334">
        <f ca="1">$M$8308</f>
        <v>1.8425967780475252</v>
      </c>
      <c r="V334">
        <f ca="1">$M$8309</f>
        <v>1.7977710441898826</v>
      </c>
      <c r="W334">
        <f ca="1">$M$8310</f>
        <v>2.0806857976125035</v>
      </c>
      <c r="X334">
        <f ca="1">$M$8311</f>
        <v>2.7136089193233448</v>
      </c>
      <c r="Y334">
        <f ca="1">$M$8312</f>
        <v>2.8088403227126113</v>
      </c>
      <c r="Z334">
        <f ca="1">$M$8313</f>
        <v>2.4609945980715562</v>
      </c>
      <c r="AA334">
        <f ca="1">$M$8314</f>
        <v>2.5359506847552633</v>
      </c>
      <c r="AB334">
        <f ca="1">$M$8315</f>
        <v>2.6516912127667092</v>
      </c>
      <c r="AC334">
        <f ca="1">$M$8316</f>
        <v>2.6637112816501758</v>
      </c>
      <c r="AD334">
        <f ca="1">$M$8317</f>
        <v>1.5368593061467344</v>
      </c>
      <c r="AE334">
        <f ca="1">$M$8318</f>
        <v>3.2893172396396984</v>
      </c>
      <c r="AF334">
        <f ca="1">$M$8319</f>
        <v>0.88895451132985515</v>
      </c>
      <c r="AG334">
        <f ca="1">$M$8320</f>
        <v>1.8393325765829831</v>
      </c>
      <c r="AH334">
        <f ca="1">$M$8321</f>
        <v>2.2198139600330076</v>
      </c>
      <c r="AI334">
        <f ca="1">$M$8322</f>
        <v>1.8290948975310535</v>
      </c>
      <c r="AJ334">
        <f ca="1">$M$8323</f>
        <v>1.7510679647522078</v>
      </c>
      <c r="AK334">
        <f ca="1">$M$8324</f>
        <v>2.3850794784810261</v>
      </c>
      <c r="AL334">
        <f ca="1">$M$8325</f>
        <v>2.4104320705506082</v>
      </c>
      <c r="AM334">
        <f ca="1">$M$8326</f>
        <v>1.5970027884224318</v>
      </c>
    </row>
    <row r="335" spans="1:39" x14ac:dyDescent="0.25">
      <c r="A335" s="9"/>
      <c r="H335" s="9"/>
      <c r="J335">
        <v>8</v>
      </c>
      <c r="K335">
        <f ca="1">SIMULATION!$D$3*SIMULATION!$D$17/$H327/(SIMULATION!$D$17-$I327)*(((EXP(-$I327*$J335))/(1-EXP(-SIMULATION!$D$4*$I327)))-(EXP(-SIMULATION!$D$17*$J335)/(1-EXP(-SIMULATION!$D$4*SIMULATION!$D$17))))</f>
        <v>3.784307247458738</v>
      </c>
      <c r="L335">
        <v>-0.10212961749869889</v>
      </c>
      <c r="M335">
        <f t="shared" ca="1" si="5"/>
        <v>3.3978173957782229</v>
      </c>
      <c r="N335" s="6">
        <v>334</v>
      </c>
      <c r="O335">
        <f ca="1">$M$8327</f>
        <v>1.5144262312037313</v>
      </c>
      <c r="P335">
        <f ca="1">$M$8328</f>
        <v>1.6287597835439578</v>
      </c>
      <c r="Q335">
        <f ca="1">$M$8329</f>
        <v>2.7609362498438408</v>
      </c>
      <c r="R335">
        <f ca="1">$M$8330</f>
        <v>2.3899391647795385</v>
      </c>
      <c r="S335">
        <f ca="1">$M$8331</f>
        <v>1.8379994615537254</v>
      </c>
      <c r="T335">
        <f ca="1">$M$8332</f>
        <v>2.9192341898859362</v>
      </c>
      <c r="U335">
        <f ca="1">$M$8333</f>
        <v>2.1398438632309551</v>
      </c>
      <c r="V335">
        <f ca="1">$M$8334</f>
        <v>1.5250425423327261</v>
      </c>
      <c r="W335">
        <f ca="1">$M$8335</f>
        <v>2.2332283438424518</v>
      </c>
      <c r="X335">
        <f ca="1">$M$8336</f>
        <v>1.3099392556640519</v>
      </c>
      <c r="Y335">
        <f ca="1">$M$8337</f>
        <v>1.714500737995873</v>
      </c>
      <c r="Z335">
        <f ca="1">$M$8338</f>
        <v>1.7251498927472528</v>
      </c>
      <c r="AA335">
        <f ca="1">$M$8339</f>
        <v>1.8101534541606694</v>
      </c>
      <c r="AB335">
        <f ca="1">$M$8340</f>
        <v>1.6208330093060523</v>
      </c>
      <c r="AC335">
        <f ca="1">$M$8341</f>
        <v>1.4728351536370592</v>
      </c>
      <c r="AD335">
        <f ca="1">$M$8342</f>
        <v>1.5065353837869433</v>
      </c>
      <c r="AE335">
        <f ca="1">$M$8343</f>
        <v>1.5523740345021708</v>
      </c>
      <c r="AF335">
        <f ca="1">$M$8344</f>
        <v>1.273288256306399</v>
      </c>
      <c r="AG335">
        <f ca="1">$M$8345</f>
        <v>1.0347004897090089</v>
      </c>
      <c r="AH335">
        <f ca="1">$M$8346</f>
        <v>1.7659843292305264</v>
      </c>
      <c r="AI335">
        <f ca="1">$M$8347</f>
        <v>0.86246043708033471</v>
      </c>
      <c r="AJ335">
        <f ca="1">$M$8348</f>
        <v>1.2703370411215467</v>
      </c>
      <c r="AK335">
        <f ca="1">$M$8349</f>
        <v>0.89485137886641164</v>
      </c>
      <c r="AL335">
        <f ca="1">$M$8350</f>
        <v>0.43036476947653907</v>
      </c>
      <c r="AM335">
        <f ca="1">$M$8351</f>
        <v>1.1469079015338228</v>
      </c>
    </row>
    <row r="336" spans="1:39" x14ac:dyDescent="0.25">
      <c r="A336" s="9"/>
      <c r="H336" s="9"/>
      <c r="J336">
        <v>9</v>
      </c>
      <c r="K336">
        <f ca="1">SIMULATION!$D$3*SIMULATION!$D$17/$H327/(SIMULATION!$D$17-$I327)*(((EXP(-$I327*$J336))/(1-EXP(-SIMULATION!$D$4*$I327)))-(EXP(-SIMULATION!$D$17*$J336)/(1-EXP(-SIMULATION!$D$4*SIMULATION!$D$17))))</f>
        <v>3.7609012261691261</v>
      </c>
      <c r="L336">
        <v>-0.35151887540526561</v>
      </c>
      <c r="M336">
        <f t="shared" ca="1" si="5"/>
        <v>2.4388734566358705</v>
      </c>
      <c r="N336" s="6">
        <v>335</v>
      </c>
      <c r="O336">
        <f ca="1">$M$8352</f>
        <v>2.7827758467762713</v>
      </c>
      <c r="P336">
        <f ca="1">$M$8353</f>
        <v>3.992058176995148</v>
      </c>
      <c r="Q336">
        <f ca="1">$M$8354</f>
        <v>5.1166866786763938</v>
      </c>
      <c r="R336">
        <f ca="1">$M$8355</f>
        <v>5.1105169957294363</v>
      </c>
      <c r="S336">
        <f ca="1">$M$8356</f>
        <v>1.2488905651061539</v>
      </c>
      <c r="T336">
        <f ca="1">$M$8357</f>
        <v>3.3862825881484557</v>
      </c>
      <c r="U336">
        <f ca="1">$M$8358</f>
        <v>3.0810030143144593</v>
      </c>
      <c r="V336">
        <f ca="1">$M$8359</f>
        <v>4.7080764396814416</v>
      </c>
      <c r="W336">
        <f ca="1">$M$8360</f>
        <v>3.0094768199938602</v>
      </c>
      <c r="X336">
        <f ca="1">$M$8361</f>
        <v>4.308483032370531</v>
      </c>
      <c r="Y336">
        <f ca="1">$M$8362</f>
        <v>3.0535410105750351</v>
      </c>
      <c r="Z336">
        <f ca="1">$M$8363</f>
        <v>2.3840701833225371</v>
      </c>
      <c r="AA336">
        <f ca="1">$M$8364</f>
        <v>2.9937697506484162</v>
      </c>
      <c r="AB336">
        <f ca="1">$M$8365</f>
        <v>1.1372570789191747</v>
      </c>
      <c r="AC336">
        <f ca="1">$M$8366</f>
        <v>3.5788203527657698</v>
      </c>
      <c r="AD336">
        <f ca="1">$M$8367</f>
        <v>3.367925313469847</v>
      </c>
      <c r="AE336">
        <f ca="1">$M$8368</f>
        <v>0.91686689777565467</v>
      </c>
      <c r="AF336">
        <f ca="1">$M$8369</f>
        <v>2.1568137797764759</v>
      </c>
      <c r="AG336">
        <f ca="1">$M$8370</f>
        <v>1.9804703122702663</v>
      </c>
      <c r="AH336">
        <f ca="1">$M$8371</f>
        <v>3.6411126126379125</v>
      </c>
      <c r="AI336">
        <f ca="1">$M$8372</f>
        <v>1.5570715714807746</v>
      </c>
      <c r="AJ336">
        <f ca="1">$M$8373</f>
        <v>0.96827564761005502</v>
      </c>
      <c r="AK336">
        <f ca="1">$M$8374</f>
        <v>3.1733537704455257</v>
      </c>
      <c r="AL336">
        <f ca="1">$M$8375</f>
        <v>1.4750134742501768</v>
      </c>
      <c r="AM336">
        <f ca="1">$M$8376</f>
        <v>2.0881152447886291</v>
      </c>
    </row>
    <row r="337" spans="1:39" x14ac:dyDescent="0.25">
      <c r="A337" s="9"/>
      <c r="H337" s="9"/>
      <c r="J337">
        <v>10</v>
      </c>
      <c r="K337">
        <f ca="1">SIMULATION!$D$3*SIMULATION!$D$17/$H327/(SIMULATION!$D$17-$I327)*(((EXP(-$I327*$J337))/(1-EXP(-SIMULATION!$D$4*$I327)))-(EXP(-SIMULATION!$D$17*$J337)/(1-EXP(-SIMULATION!$D$4*SIMULATION!$D$17))))</f>
        <v>3.7351081875927261</v>
      </c>
      <c r="L337">
        <v>-0.39728302341193455</v>
      </c>
      <c r="M337">
        <f t="shared" ca="1" si="5"/>
        <v>2.2512131140552167</v>
      </c>
      <c r="N337" s="6">
        <v>336</v>
      </c>
      <c r="O337">
        <f ca="1">$M$8377</f>
        <v>0.50605820531364398</v>
      </c>
      <c r="P337">
        <f ca="1">$M$8378</f>
        <v>4.0463209557413622</v>
      </c>
      <c r="Q337">
        <f ca="1">$M$8379</f>
        <v>6.3239497384177765</v>
      </c>
      <c r="R337">
        <f ca="1">$M$8380</f>
        <v>5.3752640508691671</v>
      </c>
      <c r="S337">
        <f ca="1">$M$8381</f>
        <v>3.3137630253896884</v>
      </c>
      <c r="T337">
        <f ca="1">$M$8382</f>
        <v>4.1855427827823855</v>
      </c>
      <c r="U337">
        <f ca="1">$M$8383</f>
        <v>4.4486855437919628</v>
      </c>
      <c r="V337">
        <f ca="1">$M$8384</f>
        <v>6.1389825217288783</v>
      </c>
      <c r="W337">
        <f ca="1">$M$8385</f>
        <v>6.1749833878019009</v>
      </c>
      <c r="X337">
        <f ca="1">$M$8386</f>
        <v>5.8451129505005381</v>
      </c>
      <c r="Y337">
        <f ca="1">$M$8387</f>
        <v>4.0724716911539325</v>
      </c>
      <c r="Z337">
        <f ca="1">$M$8388</f>
        <v>4.2177496355481576</v>
      </c>
      <c r="AA337">
        <f ca="1">$M$8389</f>
        <v>2.1481270699343731</v>
      </c>
      <c r="AB337">
        <f ca="1">$M$8390</f>
        <v>2.1808842590854245</v>
      </c>
      <c r="AC337">
        <f ca="1">$M$8391</f>
        <v>1.8905734576122293</v>
      </c>
      <c r="AD337">
        <f ca="1">$M$8392</f>
        <v>1.1185278635122293</v>
      </c>
      <c r="AE337">
        <f ca="1">$M$8393</f>
        <v>1.5411803622783362</v>
      </c>
      <c r="AF337">
        <f ca="1">$M$8394</f>
        <v>1.363914860505725</v>
      </c>
      <c r="AG337">
        <f ca="1">$M$8395</f>
        <v>1.1663031656599463</v>
      </c>
      <c r="AH337">
        <f ca="1">$M$8396</f>
        <v>1.0761325641336248</v>
      </c>
      <c r="AI337">
        <f ca="1">$M$8397</f>
        <v>1.0047520627167197</v>
      </c>
      <c r="AJ337">
        <f ca="1">$M$8398</f>
        <v>1.0968345437508733</v>
      </c>
      <c r="AK337">
        <f ca="1">$M$8399</f>
        <v>0.66401941462300829</v>
      </c>
      <c r="AL337">
        <f ca="1">$M$8400</f>
        <v>0.41988399554900335</v>
      </c>
      <c r="AM337">
        <f ca="1">$M$8401</f>
        <v>0.51323496977797822</v>
      </c>
    </row>
    <row r="338" spans="1:39" x14ac:dyDescent="0.25">
      <c r="A338" s="9"/>
      <c r="H338" s="9"/>
      <c r="J338">
        <v>11</v>
      </c>
      <c r="K338">
        <f ca="1">SIMULATION!$D$3*SIMULATION!$D$17/$H327/(SIMULATION!$D$17-$I327)*(((EXP(-$I327*$J338))/(1-EXP(-SIMULATION!$D$4*$I327)))-(EXP(-SIMULATION!$D$17*$J338)/(1-EXP(-SIMULATION!$D$4*SIMULATION!$D$17))))</f>
        <v>3.707872708462177</v>
      </c>
      <c r="L338">
        <v>0.48262900432614325</v>
      </c>
      <c r="M338">
        <f t="shared" ca="1" si="5"/>
        <v>5.4973996219153571</v>
      </c>
      <c r="N338" s="6">
        <v>337</v>
      </c>
      <c r="O338">
        <f ca="1">$M$8402</f>
        <v>0.27673004174918847</v>
      </c>
      <c r="P338">
        <f ca="1">$M$8403</f>
        <v>3.0536368972166854</v>
      </c>
      <c r="Q338">
        <f ca="1">$M$8404</f>
        <v>5.259110050713975</v>
      </c>
      <c r="R338">
        <f ca="1">$M$8405</f>
        <v>1.8807868877848353</v>
      </c>
      <c r="S338">
        <f ca="1">$M$8406</f>
        <v>5.4085566607293556</v>
      </c>
      <c r="T338">
        <f ca="1">$M$8407</f>
        <v>5.248370652322274</v>
      </c>
      <c r="U338">
        <f ca="1">$M$8408</f>
        <v>4.8231148869881739</v>
      </c>
      <c r="V338">
        <f ca="1">$M$8409</f>
        <v>2.1283338064476673</v>
      </c>
      <c r="W338">
        <f ca="1">$M$8410</f>
        <v>2.6379463782031731</v>
      </c>
      <c r="X338">
        <f ca="1">$M$8411</f>
        <v>2.8851279606160283</v>
      </c>
      <c r="Y338">
        <f ca="1">$M$8412</f>
        <v>3.265760660507989</v>
      </c>
      <c r="Z338">
        <f ca="1">$M$8413</f>
        <v>2.9110260554620684</v>
      </c>
      <c r="AA338">
        <f ca="1">$M$8414</f>
        <v>1.9786148844025262</v>
      </c>
      <c r="AB338">
        <f ca="1">$M$8415</f>
        <v>1.5753893840067987</v>
      </c>
      <c r="AC338">
        <f ca="1">$M$8416</f>
        <v>1.0559656229049699</v>
      </c>
      <c r="AD338">
        <f ca="1">$M$8417</f>
        <v>1.0486085636589519</v>
      </c>
      <c r="AE338">
        <f ca="1">$M$8418</f>
        <v>1.604631249626328</v>
      </c>
      <c r="AF338">
        <f ca="1">$M$8419</f>
        <v>1.2708017532183267</v>
      </c>
      <c r="AG338">
        <f ca="1">$M$8420</f>
        <v>0.72970500129496663</v>
      </c>
      <c r="AH338">
        <f ca="1">$M$8421</f>
        <v>0.95932129612643646</v>
      </c>
      <c r="AI338">
        <f ca="1">$M$8422</f>
        <v>0.9133719375665823</v>
      </c>
      <c r="AJ338">
        <f ca="1">$M$8423</f>
        <v>1.1950942389692361</v>
      </c>
      <c r="AK338">
        <f ca="1">$M$8424</f>
        <v>0.47052796289223719</v>
      </c>
      <c r="AL338">
        <f ca="1">$M$8425</f>
        <v>0.59792506636165177</v>
      </c>
      <c r="AM338">
        <f ca="1">$M$8426</f>
        <v>0.53841933422928012</v>
      </c>
    </row>
    <row r="339" spans="1:39" x14ac:dyDescent="0.25">
      <c r="A339" s="9"/>
      <c r="H339" s="9"/>
      <c r="J339">
        <v>12</v>
      </c>
      <c r="K339">
        <f ca="1">SIMULATION!$D$3*SIMULATION!$D$17/$H327/(SIMULATION!$D$17-$I327)*(((EXP(-$I327*$J339))/(1-EXP(-SIMULATION!$D$4*$I327)))-(EXP(-SIMULATION!$D$17*$J339)/(1-EXP(-SIMULATION!$D$4*SIMULATION!$D$17))))</f>
        <v>3.6797993917286504</v>
      </c>
      <c r="L339">
        <v>5.029351009321039E-2</v>
      </c>
      <c r="M339">
        <f t="shared" ca="1" si="5"/>
        <v>3.8648694195775453</v>
      </c>
      <c r="N339" s="6">
        <v>338</v>
      </c>
      <c r="O339">
        <f ca="1">$M$8427</f>
        <v>1.6018618988246736</v>
      </c>
      <c r="P339">
        <f ca="1">$M$8428</f>
        <v>2.1836490300561566</v>
      </c>
      <c r="Q339">
        <f ca="1">$M$8429</f>
        <v>4.4403130215293203</v>
      </c>
      <c r="R339">
        <f ca="1">$M$8430</f>
        <v>4.3447282902387405</v>
      </c>
      <c r="S339">
        <f ca="1">$M$8431</f>
        <v>3.3944662054989738</v>
      </c>
      <c r="T339">
        <f ca="1">$M$8432</f>
        <v>5.3198595082534155</v>
      </c>
      <c r="U339">
        <f ca="1">$M$8433</f>
        <v>5.2417905521937911</v>
      </c>
      <c r="V339">
        <f ca="1">$M$8434</f>
        <v>3.8159127215059097</v>
      </c>
      <c r="W339">
        <f ca="1">$M$8435</f>
        <v>5.1820163465404052</v>
      </c>
      <c r="X339">
        <f ca="1">$M$8436</f>
        <v>5.8372052625740309</v>
      </c>
      <c r="Y339">
        <f ca="1">$M$8437</f>
        <v>3.5782489653825831</v>
      </c>
      <c r="Z339">
        <f ca="1">$M$8438</f>
        <v>2.9479714726989297</v>
      </c>
      <c r="AA339">
        <f ca="1">$M$8439</f>
        <v>2.5324151121629321</v>
      </c>
      <c r="AB339">
        <f ca="1">$M$8440</f>
        <v>3.0951464441087442</v>
      </c>
      <c r="AC339">
        <f ca="1">$M$8441</f>
        <v>2.567096610516916</v>
      </c>
      <c r="AD339">
        <f ca="1">$M$8442</f>
        <v>3.9122976351252734</v>
      </c>
      <c r="AE339">
        <f ca="1">$M$8443</f>
        <v>3.0650124805727361</v>
      </c>
      <c r="AF339">
        <f ca="1">$M$8444</f>
        <v>1.4916452122297701</v>
      </c>
      <c r="AG339">
        <f ca="1">$M$8445</f>
        <v>1.0578998252676686</v>
      </c>
      <c r="AH339">
        <f ca="1">$M$8446</f>
        <v>2.2765279045752753</v>
      </c>
      <c r="AI339">
        <f ca="1">$M$8447</f>
        <v>2.9048310412051506</v>
      </c>
      <c r="AJ339">
        <f ca="1">$M$8448</f>
        <v>3.0393608995365926</v>
      </c>
      <c r="AK339">
        <f ca="1">$M$8449</f>
        <v>3.7830051670244571</v>
      </c>
      <c r="AL339">
        <f ca="1">$M$8450</f>
        <v>2.4434230497635272</v>
      </c>
      <c r="AM339">
        <f ca="1">$M$8451</f>
        <v>1.5782519506658466</v>
      </c>
    </row>
    <row r="340" spans="1:39" x14ac:dyDescent="0.25">
      <c r="A340" s="9"/>
      <c r="H340" s="9"/>
      <c r="J340">
        <v>13</v>
      </c>
      <c r="K340">
        <f ca="1">SIMULATION!$D$3*SIMULATION!$D$17/$H327/(SIMULATION!$D$17-$I327)*(((EXP(-$I327*$J340))/(1-EXP(-SIMULATION!$D$4*$I327)))-(EXP(-SIMULATION!$D$17*$J340)/(1-EXP(-SIMULATION!$D$4*SIMULATION!$D$17))))</f>
        <v>3.6512749825855462</v>
      </c>
      <c r="L340">
        <v>0.30702062292031468</v>
      </c>
      <c r="M340">
        <f t="shared" ca="1" si="5"/>
        <v>4.7722917021923221</v>
      </c>
      <c r="N340" s="6">
        <v>339</v>
      </c>
      <c r="O340">
        <f ca="1">$M$8452</f>
        <v>1.6728113058319807</v>
      </c>
      <c r="P340">
        <f ca="1">$M$8453</f>
        <v>3.1017481183638247</v>
      </c>
      <c r="Q340">
        <f ca="1">$M$8454</f>
        <v>6.6673581917109921</v>
      </c>
      <c r="R340">
        <f ca="1">$M$8455</f>
        <v>6.4832771235238562</v>
      </c>
      <c r="S340">
        <f ca="1">$M$8456</f>
        <v>6.1543549958538994</v>
      </c>
      <c r="T340">
        <f ca="1">$M$8457</f>
        <v>6.3076404727468738</v>
      </c>
      <c r="U340">
        <f ca="1">$M$8458</f>
        <v>4.255929106930294</v>
      </c>
      <c r="V340">
        <f ca="1">$M$8459</f>
        <v>7.1258961762471644</v>
      </c>
      <c r="W340">
        <f ca="1">$M$8460</f>
        <v>5.1389131372277541</v>
      </c>
      <c r="X340">
        <f ca="1">$M$8461</f>
        <v>7.0014662790400655</v>
      </c>
      <c r="Y340">
        <f ca="1">$M$8462</f>
        <v>4.2624059791740558</v>
      </c>
      <c r="Z340">
        <f ca="1">$M$8463</f>
        <v>2.7405559055012612</v>
      </c>
      <c r="AA340">
        <f ca="1">$M$8464</f>
        <v>6.0921784971948227</v>
      </c>
      <c r="AB340">
        <f ca="1">$M$8465</f>
        <v>3.5737070843569794</v>
      </c>
      <c r="AC340">
        <f ca="1">$M$8466</f>
        <v>3.5281255717839692</v>
      </c>
      <c r="AD340">
        <f ca="1">$M$8467</f>
        <v>4.2604097508637029</v>
      </c>
      <c r="AE340">
        <f ca="1">$M$8468</f>
        <v>3.0200097495310692</v>
      </c>
      <c r="AF340">
        <f ca="1">$M$8469</f>
        <v>2.3640629316185944</v>
      </c>
      <c r="AG340">
        <f ca="1">$M$8470</f>
        <v>3.5337147214961155</v>
      </c>
      <c r="AH340">
        <f ca="1">$M$8471</f>
        <v>1.7890359212104383</v>
      </c>
      <c r="AI340">
        <f ca="1">$M$8472</f>
        <v>1.8791986254963684</v>
      </c>
      <c r="AJ340">
        <f ca="1">$M$8473</f>
        <v>2.5648209780843252</v>
      </c>
      <c r="AK340">
        <f ca="1">$M$8474</f>
        <v>1.4230313505500241</v>
      </c>
      <c r="AL340">
        <f ca="1">$M$8475</f>
        <v>1.715904377940183</v>
      </c>
      <c r="AM340">
        <f ca="1">$M$8476</f>
        <v>1.6464857229694412</v>
      </c>
    </row>
    <row r="341" spans="1:39" x14ac:dyDescent="0.25">
      <c r="A341" s="9"/>
      <c r="H341" s="9"/>
      <c r="J341">
        <v>14</v>
      </c>
      <c r="K341">
        <f ca="1">SIMULATION!$D$3*SIMULATION!$D$17/$H327/(SIMULATION!$D$17-$I327)*(((EXP(-$I327*$J341))/(1-EXP(-SIMULATION!$D$4*$I327)))-(EXP(-SIMULATION!$D$17*$J341)/(1-EXP(-SIMULATION!$D$4*SIMULATION!$D$17))))</f>
        <v>3.6225466233349466</v>
      </c>
      <c r="L341">
        <v>0.20712534187825515</v>
      </c>
      <c r="M341">
        <f t="shared" ca="1" si="5"/>
        <v>4.3728678311631155</v>
      </c>
      <c r="N341" s="6">
        <v>340</v>
      </c>
      <c r="O341">
        <f ca="1">$M$8477</f>
        <v>0.74542232316878199</v>
      </c>
      <c r="P341">
        <f ca="1">$M$8478</f>
        <v>1.2052990976169302</v>
      </c>
      <c r="Q341">
        <f ca="1">$M$8479</f>
        <v>1.3234681611328061</v>
      </c>
      <c r="R341">
        <f ca="1">$M$8480</f>
        <v>1.9785307556277478</v>
      </c>
      <c r="S341">
        <f ca="1">$M$8481</f>
        <v>1.5921420188376576</v>
      </c>
      <c r="T341">
        <f ca="1">$M$8482</f>
        <v>1.7262630846704314</v>
      </c>
      <c r="U341">
        <f ca="1">$M$8483</f>
        <v>2.1454788655125223</v>
      </c>
      <c r="V341">
        <f ca="1">$M$8484</f>
        <v>1.172011910523709</v>
      </c>
      <c r="W341">
        <f ca="1">$M$8485</f>
        <v>2.250640390320632</v>
      </c>
      <c r="X341">
        <f ca="1">$M$8486</f>
        <v>1.4493387898157963</v>
      </c>
      <c r="Y341">
        <f ca="1">$M$8487</f>
        <v>1.7053189271764078</v>
      </c>
      <c r="Z341">
        <f ca="1">$M$8488</f>
        <v>2.5745176473159801</v>
      </c>
      <c r="AA341">
        <f ca="1">$M$8489</f>
        <v>1.688189872862472</v>
      </c>
      <c r="AB341">
        <f ca="1">$M$8490</f>
        <v>1.9197553672634275</v>
      </c>
      <c r="AC341">
        <f ca="1">$M$8491</f>
        <v>1.7622997528871256</v>
      </c>
      <c r="AD341">
        <f ca="1">$M$8492</f>
        <v>1.8684342258706319</v>
      </c>
      <c r="AE341">
        <f ca="1">$M$8493</f>
        <v>1.5990282844051971</v>
      </c>
      <c r="AF341">
        <f ca="1">$M$8494</f>
        <v>1.5822406929781168</v>
      </c>
      <c r="AG341">
        <f ca="1">$M$8495</f>
        <v>1.3626443448490009</v>
      </c>
      <c r="AH341">
        <f ca="1">$M$8496</f>
        <v>1.7989907031380885</v>
      </c>
      <c r="AI341">
        <f ca="1">$M$8497</f>
        <v>0.81008872391031439</v>
      </c>
      <c r="AJ341">
        <f ca="1">$M$8498</f>
        <v>1.6078893606101283</v>
      </c>
      <c r="AK341">
        <f ca="1">$M$8499</f>
        <v>0.93586974750643781</v>
      </c>
      <c r="AL341">
        <f ca="1">$M$8500</f>
        <v>1.3363150030106103</v>
      </c>
      <c r="AM341">
        <f ca="1">$M$8501</f>
        <v>0.98278709028041611</v>
      </c>
    </row>
    <row r="342" spans="1:39" x14ac:dyDescent="0.25">
      <c r="A342" s="9"/>
      <c r="H342" s="9"/>
      <c r="J342">
        <v>15</v>
      </c>
      <c r="K342">
        <f ca="1">SIMULATION!$D$3*SIMULATION!$D$17/$H327/(SIMULATION!$D$17-$I327)*(((EXP(-$I327*$J342))/(1-EXP(-SIMULATION!$D$4*$I327)))-(EXP(-SIMULATION!$D$17*$J342)/(1-EXP(-SIMULATION!$D$4*SIMULATION!$D$17))))</f>
        <v>3.5937720009601168</v>
      </c>
      <c r="L342">
        <v>-0.32706405214733231</v>
      </c>
      <c r="M342">
        <f t="shared" ca="1" si="5"/>
        <v>2.4183783678324744</v>
      </c>
      <c r="N342" s="6">
        <v>341</v>
      </c>
      <c r="O342">
        <f ca="1">$M$8502</f>
        <v>1.8612811003080811</v>
      </c>
      <c r="P342">
        <f ca="1">$M$8503</f>
        <v>2.832263247070689</v>
      </c>
      <c r="Q342">
        <f ca="1">$M$8504</f>
        <v>1.7408897804086263</v>
      </c>
      <c r="R342">
        <f ca="1">$M$8505</f>
        <v>2.9396148433616793</v>
      </c>
      <c r="S342">
        <f ca="1">$M$8506</f>
        <v>2.211066545925902</v>
      </c>
      <c r="T342">
        <f ca="1">$M$8507</f>
        <v>1.947913127899876</v>
      </c>
      <c r="U342">
        <f ca="1">$M$8508</f>
        <v>3.6227977204566355</v>
      </c>
      <c r="V342">
        <f ca="1">$M$8509</f>
        <v>1.9744747899248138</v>
      </c>
      <c r="W342">
        <f ca="1">$M$8510</f>
        <v>2.6916248893985286</v>
      </c>
      <c r="X342">
        <f ca="1">$M$8511</f>
        <v>2.5589316328209653</v>
      </c>
      <c r="Y342">
        <f ca="1">$M$8512</f>
        <v>2.4398553067861406</v>
      </c>
      <c r="Z342">
        <f ca="1">$M$8513</f>
        <v>3.5285859258839429</v>
      </c>
      <c r="AA342">
        <f ca="1">$M$8514</f>
        <v>2.5278726433825898</v>
      </c>
      <c r="AB342">
        <f ca="1">$M$8515</f>
        <v>2.9166423885786479</v>
      </c>
      <c r="AC342">
        <f ca="1">$M$8516</f>
        <v>1.2080541562749947</v>
      </c>
      <c r="AD342">
        <f ca="1">$M$8517</f>
        <v>1.6408388219303021</v>
      </c>
      <c r="AE342">
        <f ca="1">$M$8518</f>
        <v>1.4010980466819989</v>
      </c>
      <c r="AF342">
        <f ca="1">$M$8519</f>
        <v>2.3084291230762837</v>
      </c>
      <c r="AG342">
        <f ca="1">$M$8520</f>
        <v>2.6905891000153161</v>
      </c>
      <c r="AH342">
        <f ca="1">$M$8521</f>
        <v>3.3989150479781922</v>
      </c>
      <c r="AI342">
        <f ca="1">$M$8522</f>
        <v>1.6458606619386327</v>
      </c>
      <c r="AJ342">
        <f ca="1">$M$8523</f>
        <v>2.8835916551164065</v>
      </c>
      <c r="AK342">
        <f ca="1">$M$8524</f>
        <v>1.6182792104044585</v>
      </c>
      <c r="AL342">
        <f ca="1">$M$8525</f>
        <v>2.328502249444496</v>
      </c>
      <c r="AM342">
        <f ca="1">$M$8526</f>
        <v>3.6602331445345557</v>
      </c>
    </row>
    <row r="343" spans="1:39" x14ac:dyDescent="0.25">
      <c r="A343" s="9"/>
      <c r="H343" s="9"/>
      <c r="J343">
        <v>16</v>
      </c>
      <c r="K343">
        <f ca="1">SIMULATION!$D$3*SIMULATION!$D$17/$H327/(SIMULATION!$D$17-$I327)*(((EXP(-$I327*$J343))/(1-EXP(-SIMULATION!$D$4*$I327)))-(EXP(-SIMULATION!$D$17*$J343)/(1-EXP(-SIMULATION!$D$4*SIMULATION!$D$17))))</f>
        <v>3.5650514828620752</v>
      </c>
      <c r="L343">
        <v>5.8706006176551438E-2</v>
      </c>
      <c r="M343">
        <f t="shared" ca="1" si="5"/>
        <v>3.7743414172346998</v>
      </c>
      <c r="N343" s="6">
        <v>342</v>
      </c>
      <c r="O343">
        <f ca="1">$M$8527</f>
        <v>1.4447689574683087</v>
      </c>
      <c r="P343">
        <f ca="1">$M$8528</f>
        <v>3.3509245365975491</v>
      </c>
      <c r="Q343">
        <f ca="1">$M$8529</f>
        <v>3.0620133799520599</v>
      </c>
      <c r="R343">
        <f ca="1">$M$8530</f>
        <v>1.8720832533884697</v>
      </c>
      <c r="S343">
        <f ca="1">$M$8531</f>
        <v>0.49218963310523856</v>
      </c>
      <c r="T343">
        <f ca="1">$M$8532</f>
        <v>5.3838513332501545</v>
      </c>
      <c r="U343">
        <f ca="1">$M$8533</f>
        <v>3.4666058015356489</v>
      </c>
      <c r="V343">
        <f ca="1">$M$8534</f>
        <v>3.7929031297715232</v>
      </c>
      <c r="W343">
        <f ca="1">$M$8535</f>
        <v>3.4569883118492926</v>
      </c>
      <c r="X343">
        <f ca="1">$M$8536</f>
        <v>3.3594964624736026</v>
      </c>
      <c r="Y343">
        <f ca="1">$M$8537</f>
        <v>2.5492141163288724</v>
      </c>
      <c r="Z343">
        <f ca="1">$M$8538</f>
        <v>1.5748596333220184</v>
      </c>
      <c r="AA343">
        <f ca="1">$M$8539</f>
        <v>2.3282539565337341</v>
      </c>
      <c r="AB343">
        <f ca="1">$M$8540</f>
        <v>3.2380322886389115</v>
      </c>
      <c r="AC343">
        <f ca="1">$M$8541</f>
        <v>1.8325665040678849</v>
      </c>
      <c r="AD343">
        <f ca="1">$M$8542</f>
        <v>2.8473353247466235</v>
      </c>
      <c r="AE343">
        <f ca="1">$M$8543</f>
        <v>2.2052873169244558</v>
      </c>
      <c r="AF343">
        <f ca="1">$M$8544</f>
        <v>2.4581529868989782</v>
      </c>
      <c r="AG343">
        <f ca="1">$M$8545</f>
        <v>1.2668391385673621</v>
      </c>
      <c r="AH343">
        <f ca="1">$M$8546</f>
        <v>1.6921333309358042</v>
      </c>
      <c r="AI343">
        <f ca="1">$M$8547</f>
        <v>1.53781921689328</v>
      </c>
      <c r="AJ343">
        <f ca="1">$M$8548</f>
        <v>2.2915435221473062</v>
      </c>
      <c r="AK343">
        <f ca="1">$M$8549</f>
        <v>1.2603273401542461</v>
      </c>
      <c r="AL343">
        <f ca="1">$M$8550</f>
        <v>1.6081687794588879</v>
      </c>
      <c r="AM343">
        <f ca="1">$M$8551</f>
        <v>1.6361491461401387</v>
      </c>
    </row>
    <row r="344" spans="1:39" x14ac:dyDescent="0.25">
      <c r="A344" s="9"/>
      <c r="H344" s="9"/>
      <c r="J344">
        <v>17</v>
      </c>
      <c r="K344">
        <f ca="1">SIMULATION!$D$3*SIMULATION!$D$17/$H327/(SIMULATION!$D$17-$I327)*(((EXP(-$I327*$J344))/(1-EXP(-SIMULATION!$D$4*$I327)))-(EXP(-SIMULATION!$D$17*$J344)/(1-EXP(-SIMULATION!$D$4*SIMULATION!$D$17))))</f>
        <v>3.5364487101748079</v>
      </c>
      <c r="L344">
        <v>8.9777669290079617E-2</v>
      </c>
      <c r="M344">
        <f t="shared" ca="1" si="5"/>
        <v>3.8539428329382104</v>
      </c>
      <c r="N344" s="6">
        <v>343</v>
      </c>
      <c r="O344">
        <f ca="1">$M$8552</f>
        <v>1.6075275423196318</v>
      </c>
      <c r="P344">
        <f ca="1">$M$8553</f>
        <v>1.3990057947273056</v>
      </c>
      <c r="Q344">
        <f ca="1">$M$8554</f>
        <v>2.0519769524392739</v>
      </c>
      <c r="R344">
        <f ca="1">$M$8555</f>
        <v>2.6161087818201079</v>
      </c>
      <c r="S344">
        <f ca="1">$M$8556</f>
        <v>2.6470635585978961</v>
      </c>
      <c r="T344">
        <f ca="1">$M$8557</f>
        <v>3.6922654216764261</v>
      </c>
      <c r="U344">
        <f ca="1">$M$8558</f>
        <v>2.3974845702613674</v>
      </c>
      <c r="V344">
        <f ca="1">$M$8559</f>
        <v>3.6486841273851125</v>
      </c>
      <c r="W344">
        <f ca="1">$M$8560</f>
        <v>2.9055213562820925</v>
      </c>
      <c r="X344">
        <f ca="1">$M$8561</f>
        <v>2.5466173998677659</v>
      </c>
      <c r="Y344">
        <f ca="1">$M$8562</f>
        <v>1.8540450782110203</v>
      </c>
      <c r="Z344">
        <f ca="1">$M$8563</f>
        <v>2.6475154874788949</v>
      </c>
      <c r="AA344">
        <f ca="1">$M$8564</f>
        <v>1.5312792861018771</v>
      </c>
      <c r="AB344">
        <f ca="1">$M$8565</f>
        <v>2.4171381617601946</v>
      </c>
      <c r="AC344">
        <f ca="1">$M$8566</f>
        <v>1.924985298375516</v>
      </c>
      <c r="AD344">
        <f ca="1">$M$8567</f>
        <v>1.8181183827856764</v>
      </c>
      <c r="AE344">
        <f ca="1">$M$8568</f>
        <v>1.632359536245034</v>
      </c>
      <c r="AF344">
        <f ca="1">$M$8569</f>
        <v>1.92391813432866</v>
      </c>
      <c r="AG344">
        <f ca="1">$M$8570</f>
        <v>1.9397926385759958</v>
      </c>
      <c r="AH344">
        <f ca="1">$M$8571</f>
        <v>1.1812255674966732</v>
      </c>
      <c r="AI344">
        <f ca="1">$M$8572</f>
        <v>1.6408039879790375</v>
      </c>
      <c r="AJ344">
        <f ca="1">$M$8573</f>
        <v>3.0603328822599272</v>
      </c>
      <c r="AK344">
        <f ca="1">$M$8574</f>
        <v>1.6197439828055129</v>
      </c>
      <c r="AL344">
        <f ca="1">$M$8575</f>
        <v>1.1639864730104295</v>
      </c>
      <c r="AM344">
        <f ca="1">$M$8576</f>
        <v>1.1661762269680531</v>
      </c>
    </row>
    <row r="345" spans="1:39" x14ac:dyDescent="0.25">
      <c r="A345" s="9"/>
      <c r="H345" s="9"/>
      <c r="J345">
        <v>18</v>
      </c>
      <c r="K345">
        <f ca="1">SIMULATION!$D$3*SIMULATION!$D$17/$H327/(SIMULATION!$D$17-$I327)*(((EXP(-$I327*$J345))/(1-EXP(-SIMULATION!$D$4*$I327)))-(EXP(-SIMULATION!$D$17*$J345)/(1-EXP(-SIMULATION!$D$4*SIMULATION!$D$17))))</f>
        <v>3.5080037944170375</v>
      </c>
      <c r="L345">
        <v>-0.10283152884193102</v>
      </c>
      <c r="M345">
        <f t="shared" ca="1" si="5"/>
        <v>3.1472704010538384</v>
      </c>
      <c r="N345" s="6">
        <v>344</v>
      </c>
      <c r="O345">
        <f ca="1">$M$8577</f>
        <v>0.32682657259681586</v>
      </c>
      <c r="P345">
        <f ca="1">$M$8578</f>
        <v>1.2098035952457471</v>
      </c>
      <c r="Q345">
        <f ca="1">$M$8579</f>
        <v>4.1000163731702237</v>
      </c>
      <c r="R345">
        <f ca="1">$M$8580</f>
        <v>3.3741920145530204</v>
      </c>
      <c r="S345">
        <f ca="1">$M$8581</f>
        <v>1.820360971648938</v>
      </c>
      <c r="T345">
        <f ca="1">$M$8582</f>
        <v>1.8522190064385218</v>
      </c>
      <c r="U345">
        <f ca="1">$M$8583</f>
        <v>3.6069858727540463</v>
      </c>
      <c r="V345">
        <f ca="1">$M$8584</f>
        <v>2.7345137727035556</v>
      </c>
      <c r="W345">
        <f ca="1">$M$8585</f>
        <v>2.5577590997637243</v>
      </c>
      <c r="X345">
        <f ca="1">$M$8586</f>
        <v>2.5738106901932216</v>
      </c>
      <c r="Y345">
        <f ca="1">$M$8587</f>
        <v>2.3358817527740996</v>
      </c>
      <c r="Z345">
        <f ca="1">$M$8588</f>
        <v>2.1656923104262575</v>
      </c>
      <c r="AA345">
        <f ca="1">$M$8589</f>
        <v>2.2700680080630997</v>
      </c>
      <c r="AB345">
        <f ca="1">$M$8590</f>
        <v>2.0862872697800867</v>
      </c>
      <c r="AC345">
        <f ca="1">$M$8591</f>
        <v>1.5959826462488935</v>
      </c>
      <c r="AD345">
        <f ca="1">$M$8592</f>
        <v>1.833529812579018</v>
      </c>
      <c r="AE345">
        <f ca="1">$M$8593</f>
        <v>1.1662599458232992</v>
      </c>
      <c r="AF345">
        <f ca="1">$M$8594</f>
        <v>1.4914201355834731</v>
      </c>
      <c r="AG345">
        <f ca="1">$M$8595</f>
        <v>0.74122828829430276</v>
      </c>
      <c r="AH345">
        <f ca="1">$M$8596</f>
        <v>0.74919410670319242</v>
      </c>
      <c r="AI345">
        <f ca="1">$M$8597</f>
        <v>0.82354867360244433</v>
      </c>
      <c r="AJ345">
        <f ca="1">$M$8598</f>
        <v>0.89664558457018195</v>
      </c>
      <c r="AK345">
        <f ca="1">$M$8599</f>
        <v>0.77922558466520286</v>
      </c>
      <c r="AL345">
        <f ca="1">$M$8600</f>
        <v>0.6494556161935312</v>
      </c>
      <c r="AM345">
        <f ca="1">$M$8601</f>
        <v>0.30520733615145812</v>
      </c>
    </row>
    <row r="346" spans="1:39" x14ac:dyDescent="0.25">
      <c r="A346" s="9"/>
      <c r="H346" s="9"/>
      <c r="J346">
        <v>19</v>
      </c>
      <c r="K346">
        <f ca="1">SIMULATION!$D$3*SIMULATION!$D$17/$H327/(SIMULATION!$D$17-$I327)*(((EXP(-$I327*$J346))/(1-EXP(-SIMULATION!$D$4*$I327)))-(EXP(-SIMULATION!$D$17*$J346)/(1-EXP(-SIMULATION!$D$4*SIMULATION!$D$17))))</f>
        <v>3.4797417741828514</v>
      </c>
      <c r="L346">
        <v>-0.47920198893648563</v>
      </c>
      <c r="M346">
        <f t="shared" ca="1" si="5"/>
        <v>1.8122425950090539</v>
      </c>
      <c r="N346" s="6">
        <v>345</v>
      </c>
      <c r="O346">
        <f ca="1">$M$8602</f>
        <v>1.7227746811441318</v>
      </c>
      <c r="P346">
        <f ca="1">$M$8603</f>
        <v>2.7623231730632498</v>
      </c>
      <c r="Q346">
        <f ca="1">$M$8604</f>
        <v>2.7717028748116399</v>
      </c>
      <c r="R346">
        <f ca="1">$M$8605</f>
        <v>3.7680649949849645</v>
      </c>
      <c r="S346">
        <f ca="1">$M$8606</f>
        <v>3.1994335260625464</v>
      </c>
      <c r="T346">
        <f ca="1">$M$8607</f>
        <v>3.8326818602335488</v>
      </c>
      <c r="U346">
        <f ca="1">$M$8608</f>
        <v>4.1227090078042687</v>
      </c>
      <c r="V346">
        <f ca="1">$M$8609</f>
        <v>2.9796467429633475</v>
      </c>
      <c r="W346">
        <f ca="1">$M$8610</f>
        <v>4.0649368401019341</v>
      </c>
      <c r="X346">
        <f ca="1">$M$8611</f>
        <v>1.517198077890876</v>
      </c>
      <c r="Y346">
        <f ca="1">$M$8612</f>
        <v>2.1672985827816191</v>
      </c>
      <c r="Z346">
        <f ca="1">$M$8613</f>
        <v>2.5918669082697749</v>
      </c>
      <c r="AA346">
        <f ca="1">$M$8614</f>
        <v>3.7343651052188398</v>
      </c>
      <c r="AB346">
        <f ca="1">$M$8615</f>
        <v>1.5155094245007326</v>
      </c>
      <c r="AC346">
        <f ca="1">$M$8616</f>
        <v>2.4983537498964461</v>
      </c>
      <c r="AD346">
        <f ca="1">$M$8617</f>
        <v>2.0404479264369222</v>
      </c>
      <c r="AE346">
        <f ca="1">$M$8618</f>
        <v>1.4865814325164493</v>
      </c>
      <c r="AF346">
        <f ca="1">$M$8619</f>
        <v>2.3807046680186517</v>
      </c>
      <c r="AG346">
        <f ca="1">$M$8620</f>
        <v>2.9953594964900456</v>
      </c>
      <c r="AH346">
        <f ca="1">$M$8621</f>
        <v>4.0382152929478901</v>
      </c>
      <c r="AI346">
        <f ca="1">$M$8622</f>
        <v>0.7775195231280152</v>
      </c>
      <c r="AJ346">
        <f ca="1">$M$8623</f>
        <v>2.7585532293731667</v>
      </c>
      <c r="AK346">
        <f ca="1">$M$8624</f>
        <v>2.113934576748778</v>
      </c>
      <c r="AL346">
        <f ca="1">$M$8625</f>
        <v>1.9947647194559035</v>
      </c>
      <c r="AM346">
        <f ca="1">$M$8626</f>
        <v>2.0966888907351144</v>
      </c>
    </row>
    <row r="347" spans="1:39" x14ac:dyDescent="0.25">
      <c r="A347" s="9"/>
      <c r="H347" s="9"/>
      <c r="J347">
        <v>20</v>
      </c>
      <c r="K347">
        <f ca="1">SIMULATION!$D$3*SIMULATION!$D$17/$H327/(SIMULATION!$D$17-$I327)*(((EXP(-$I327*$J347))/(1-EXP(-SIMULATION!$D$4*$I327)))-(EXP(-SIMULATION!$D$17*$J347)/(1-EXP(-SIMULATION!$D$4*SIMULATION!$D$17))))</f>
        <v>3.4516780343505262</v>
      </c>
      <c r="L347">
        <v>-0.4100830063662404</v>
      </c>
      <c r="M347">
        <f t="shared" ca="1" si="5"/>
        <v>2.0362035290157472</v>
      </c>
      <c r="N347" s="6">
        <v>346</v>
      </c>
      <c r="O347">
        <f ca="1">$M$8627</f>
        <v>1.8275847044286819</v>
      </c>
      <c r="P347">
        <f ca="1">$M$8628</f>
        <v>5.5061092426658833</v>
      </c>
      <c r="Q347">
        <f ca="1">$M$8629</f>
        <v>7.2930340057425189</v>
      </c>
      <c r="R347">
        <f ca="1">$M$8630</f>
        <v>5.6906112444822075</v>
      </c>
      <c r="S347">
        <f ca="1">$M$8631</f>
        <v>1.9731382102784329</v>
      </c>
      <c r="T347">
        <f ca="1">$M$8632</f>
        <v>6.6326924208081266</v>
      </c>
      <c r="U347">
        <f ca="1">$M$8633</f>
        <v>5.1721223385763331</v>
      </c>
      <c r="V347">
        <f ca="1">$M$8634</f>
        <v>5.0503532374929776</v>
      </c>
      <c r="W347">
        <f ca="1">$M$8635</f>
        <v>4.3526689256861051</v>
      </c>
      <c r="X347">
        <f ca="1">$M$8636</f>
        <v>4.6819653176199454</v>
      </c>
      <c r="Y347">
        <f ca="1">$M$8637</f>
        <v>4.4781313809968903</v>
      </c>
      <c r="Z347">
        <f ca="1">$M$8638</f>
        <v>5.7199327462095635</v>
      </c>
      <c r="AA347">
        <f ca="1">$M$8639</f>
        <v>4.4472763567860127</v>
      </c>
      <c r="AB347">
        <f ca="1">$M$8640</f>
        <v>6.8194008240538269</v>
      </c>
      <c r="AC347">
        <f ca="1">$M$8641</f>
        <v>4.0504193385275187</v>
      </c>
      <c r="AD347">
        <f ca="1">$M$8642</f>
        <v>2.9763310894934705</v>
      </c>
      <c r="AE347">
        <f ca="1">$M$8643</f>
        <v>3.7604294910737468</v>
      </c>
      <c r="AF347">
        <f ca="1">$M$8644</f>
        <v>3.8525813237410134</v>
      </c>
      <c r="AG347">
        <f ca="1">$M$8645</f>
        <v>2.4901057815267369</v>
      </c>
      <c r="AH347">
        <f ca="1">$M$8646</f>
        <v>1.9466317127220374</v>
      </c>
      <c r="AI347">
        <f ca="1">$M$8647</f>
        <v>2.725139987792879</v>
      </c>
      <c r="AJ347">
        <f ca="1">$M$8648</f>
        <v>3.2829138248826424</v>
      </c>
      <c r="AK347">
        <f ca="1">$M$8649</f>
        <v>1.9231999102453619</v>
      </c>
      <c r="AL347">
        <f ca="1">$M$8650</f>
        <v>2.4155291908620198</v>
      </c>
      <c r="AM347">
        <f ca="1">$M$8651</f>
        <v>1.4873488323649542</v>
      </c>
    </row>
    <row r="348" spans="1:39" x14ac:dyDescent="0.25">
      <c r="A348" s="9"/>
      <c r="H348" s="9"/>
      <c r="J348">
        <v>21</v>
      </c>
      <c r="K348">
        <f ca="1">SIMULATION!$D$3*SIMULATION!$D$17/$H327/(SIMULATION!$D$17-$I327)*(((EXP(-$I327*$J348))/(1-EXP(-SIMULATION!$D$4*$I327)))-(EXP(-SIMULATION!$D$17*$J348)/(1-EXP(-SIMULATION!$D$4*SIMULATION!$D$17))))</f>
        <v>3.423821778799625</v>
      </c>
      <c r="L348">
        <v>0.11613134833857151</v>
      </c>
      <c r="M348">
        <f t="shared" ca="1" si="5"/>
        <v>3.8214348184425919</v>
      </c>
      <c r="N348" s="6">
        <v>347</v>
      </c>
      <c r="O348">
        <f ca="1">$M$8652</f>
        <v>3.6884947930690983</v>
      </c>
      <c r="P348">
        <f ca="1">$M$8653</f>
        <v>3.5729482435887561</v>
      </c>
      <c r="Q348">
        <f ca="1">$M$8654</f>
        <v>1.6231607411963576</v>
      </c>
      <c r="R348">
        <f ca="1">$M$8655</f>
        <v>4.3833262049504809</v>
      </c>
      <c r="S348">
        <f ca="1">$M$8656</f>
        <v>3.3233531386668544</v>
      </c>
      <c r="T348">
        <f ca="1">$M$8657</f>
        <v>5.0290552889049804</v>
      </c>
      <c r="U348">
        <f ca="1">$M$8658</f>
        <v>2.9686229261314034</v>
      </c>
      <c r="V348">
        <f ca="1">$M$8659</f>
        <v>3.6529033989467576</v>
      </c>
      <c r="W348">
        <f ca="1">$M$8660</f>
        <v>4.4198026516743552</v>
      </c>
      <c r="X348">
        <f ca="1">$M$8661</f>
        <v>2.0589564411124015</v>
      </c>
      <c r="Y348">
        <f ca="1">$M$8662</f>
        <v>1.3745101346642423</v>
      </c>
      <c r="Z348">
        <f ca="1">$M$8663</f>
        <v>2.9630073690627707</v>
      </c>
      <c r="AA348">
        <f ca="1">$M$8664</f>
        <v>1.2406633340683506</v>
      </c>
      <c r="AB348">
        <f ca="1">$M$8665</f>
        <v>2.9826093190687786</v>
      </c>
      <c r="AC348">
        <f ca="1">$M$8666</f>
        <v>4.14469209481594</v>
      </c>
      <c r="AD348">
        <f ca="1">$M$8667</f>
        <v>2.8035505407529526</v>
      </c>
      <c r="AE348">
        <f ca="1">$M$8668</f>
        <v>2.8040851374359237</v>
      </c>
      <c r="AF348">
        <f ca="1">$M$8669</f>
        <v>2.4745752883978276</v>
      </c>
      <c r="AG348">
        <f ca="1">$M$8670</f>
        <v>2.9819027770370252</v>
      </c>
      <c r="AH348">
        <f ca="1">$M$8671</f>
        <v>1.6408551271564669</v>
      </c>
      <c r="AI348">
        <f ca="1">$M$8672</f>
        <v>3.3660363737442953</v>
      </c>
      <c r="AJ348">
        <f ca="1">$M$8673</f>
        <v>2.2745756080728632</v>
      </c>
      <c r="AK348">
        <f ca="1">$M$8674</f>
        <v>3.1201811486750683</v>
      </c>
      <c r="AL348">
        <f ca="1">$M$8675</f>
        <v>2.6987211167089717</v>
      </c>
      <c r="AM348">
        <f ca="1">$M$8676</f>
        <v>3.506490415695525</v>
      </c>
    </row>
    <row r="349" spans="1:39" x14ac:dyDescent="0.25">
      <c r="A349" s="9"/>
      <c r="H349" s="9"/>
      <c r="J349">
        <v>22</v>
      </c>
      <c r="K349">
        <f ca="1">SIMULATION!$D$3*SIMULATION!$D$17/$H327/(SIMULATION!$D$17-$I327)*(((EXP(-$I327*$J349))/(1-EXP(-SIMULATION!$D$4*$I327)))-(EXP(-SIMULATION!$D$17*$J349)/(1-EXP(-SIMULATION!$D$4*SIMULATION!$D$17))))</f>
        <v>3.396178255769295</v>
      </c>
      <c r="L349">
        <v>-0.4987480368462745</v>
      </c>
      <c r="M349">
        <f t="shared" ca="1" si="5"/>
        <v>1.7023410179243545</v>
      </c>
      <c r="N349" s="6">
        <v>348</v>
      </c>
      <c r="O349">
        <f ca="1">$M$8677</f>
        <v>1.5467293980043062</v>
      </c>
      <c r="P349">
        <f ca="1">$M$8678</f>
        <v>2.4752451661001231</v>
      </c>
      <c r="Q349">
        <f ca="1">$M$8679</f>
        <v>1.6440718879354466</v>
      </c>
      <c r="R349">
        <f ca="1">$M$8680</f>
        <v>3.4064012570978726</v>
      </c>
      <c r="S349">
        <f ca="1">$M$8681</f>
        <v>3.8688433980382606</v>
      </c>
      <c r="T349">
        <f ca="1">$M$8682</f>
        <v>1.9910969377632628</v>
      </c>
      <c r="U349">
        <f ca="1">$M$8683</f>
        <v>2.6784458668760558</v>
      </c>
      <c r="V349">
        <f ca="1">$M$8684</f>
        <v>3.2747718347231962</v>
      </c>
      <c r="W349">
        <f ca="1">$M$8685</f>
        <v>0.81279277232864466</v>
      </c>
      <c r="X349">
        <f ca="1">$M$8686</f>
        <v>3.2138330294892388</v>
      </c>
      <c r="Y349">
        <f ca="1">$M$8687</f>
        <v>1.8797735113735992</v>
      </c>
      <c r="Z349">
        <f ca="1">$M$8688</f>
        <v>1.8839041945171096</v>
      </c>
      <c r="AA349">
        <f ca="1">$M$8689</f>
        <v>2.7621193298806288</v>
      </c>
      <c r="AB349">
        <f ca="1">$M$8690</f>
        <v>2.953209015086343</v>
      </c>
      <c r="AC349">
        <f ca="1">$M$8691</f>
        <v>1.3991517385000107</v>
      </c>
      <c r="AD349">
        <f ca="1">$M$8692</f>
        <v>2.2182803180195885</v>
      </c>
      <c r="AE349">
        <f ca="1">$M$8693</f>
        <v>2.4295255252543648</v>
      </c>
      <c r="AF349">
        <f ca="1">$M$8694</f>
        <v>1.9707849164287712</v>
      </c>
      <c r="AG349">
        <f ca="1">$M$8695</f>
        <v>1.1459240858668989</v>
      </c>
      <c r="AH349">
        <f ca="1">$M$8696</f>
        <v>1.3741216260468816</v>
      </c>
      <c r="AI349">
        <f ca="1">$M$8697</f>
        <v>1.2600673517713483</v>
      </c>
      <c r="AJ349">
        <f ca="1">$M$8698</f>
        <v>1.6681533025173929</v>
      </c>
      <c r="AK349">
        <f ca="1">$M$8699</f>
        <v>1.2440678005147541</v>
      </c>
      <c r="AL349">
        <f ca="1">$M$8700</f>
        <v>1.5154040763795149</v>
      </c>
      <c r="AM349">
        <f ca="1">$M$8701</f>
        <v>0.73842181545336716</v>
      </c>
    </row>
    <row r="350" spans="1:39" x14ac:dyDescent="0.25">
      <c r="A350" s="9"/>
      <c r="H350" s="9"/>
      <c r="J350">
        <v>23</v>
      </c>
      <c r="K350">
        <f ca="1">SIMULATION!$D$3*SIMULATION!$D$17/$H327/(SIMULATION!$D$17-$I327)*(((EXP(-$I327*$J350))/(1-EXP(-SIMULATION!$D$4*$I327)))-(EXP(-SIMULATION!$D$17*$J350)/(1-EXP(-SIMULATION!$D$4*SIMULATION!$D$17))))</f>
        <v>3.3687501838791087</v>
      </c>
      <c r="L350">
        <v>0.33365792363931485</v>
      </c>
      <c r="M350">
        <f t="shared" ca="1" si="5"/>
        <v>4.4927603754917724</v>
      </c>
      <c r="N350" s="6">
        <v>349</v>
      </c>
      <c r="O350">
        <f ca="1">$M$8702</f>
        <v>1.0016471141799397</v>
      </c>
      <c r="P350">
        <f ca="1">$M$8703</f>
        <v>2.3054365289813572</v>
      </c>
      <c r="Q350">
        <f ca="1">$M$8704</f>
        <v>2.9303944608365633</v>
      </c>
      <c r="R350">
        <f ca="1">$M$8705</f>
        <v>4.9086488225823928</v>
      </c>
      <c r="S350">
        <f ca="1">$M$8706</f>
        <v>4.0965326199351271</v>
      </c>
      <c r="T350">
        <f ca="1">$M$8707</f>
        <v>3.6671753668299245</v>
      </c>
      <c r="U350">
        <f ca="1">$M$8708</f>
        <v>3.0169423197764678</v>
      </c>
      <c r="V350">
        <f ca="1">$M$8709</f>
        <v>6.0231746299600122</v>
      </c>
      <c r="W350">
        <f ca="1">$M$8710</f>
        <v>3.5909599052517156</v>
      </c>
      <c r="X350">
        <f ca="1">$M$8711</f>
        <v>2.6985148462341719</v>
      </c>
      <c r="Y350">
        <f ca="1">$M$8712</f>
        <v>2.7657964478091697</v>
      </c>
      <c r="Z350">
        <f ca="1">$M$8713</f>
        <v>3.3622257312745174</v>
      </c>
      <c r="AA350">
        <f ca="1">$M$8714</f>
        <v>2.5151451011698382</v>
      </c>
      <c r="AB350">
        <f ca="1">$M$8715</f>
        <v>3.6388599279173723</v>
      </c>
      <c r="AC350">
        <f ca="1">$M$8716</f>
        <v>2.6306207580627263</v>
      </c>
      <c r="AD350">
        <f ca="1">$M$8717</f>
        <v>2.8054136026801353</v>
      </c>
      <c r="AE350">
        <f ca="1">$M$8718</f>
        <v>1.1723963205741641</v>
      </c>
      <c r="AF350">
        <f ca="1">$M$8719</f>
        <v>2.7225799823518217</v>
      </c>
      <c r="AG350">
        <f ca="1">$M$8720</f>
        <v>2.1931743926331642</v>
      </c>
      <c r="AH350">
        <f ca="1">$M$8721</f>
        <v>1.3325806105009264</v>
      </c>
      <c r="AI350">
        <f ca="1">$M$8722</f>
        <v>1.6220842071557462</v>
      </c>
      <c r="AJ350">
        <f ca="1">$M$8723</f>
        <v>1.4799527756365705</v>
      </c>
      <c r="AK350">
        <f ca="1">$M$8724</f>
        <v>1.8808743126724883</v>
      </c>
      <c r="AL350">
        <f ca="1">$M$8725</f>
        <v>1.0305366032841197</v>
      </c>
      <c r="AM350">
        <f ca="1">$M$8726</f>
        <v>1.0807342585418513</v>
      </c>
    </row>
    <row r="351" spans="1:39" x14ac:dyDescent="0.25">
      <c r="A351" s="9"/>
      <c r="H351" s="9"/>
      <c r="J351">
        <v>24</v>
      </c>
      <c r="K351">
        <f ca="1">SIMULATION!$D$3*SIMULATION!$D$17/$H327/(SIMULATION!$D$17-$I327)*(((EXP(-$I327*$J351))/(1-EXP(-SIMULATION!$D$4*$I327)))-(EXP(-SIMULATION!$D$17*$J351)/(1-EXP(-SIMULATION!$D$4*SIMULATION!$D$17))))</f>
        <v>3.3415386659154191</v>
      </c>
      <c r="L351">
        <v>-0.32865540531149623</v>
      </c>
      <c r="M351">
        <f t="shared" ca="1" si="5"/>
        <v>2.2433239213049503</v>
      </c>
      <c r="N351" s="6">
        <v>350</v>
      </c>
      <c r="O351">
        <f ca="1">$M$8727</f>
        <v>1.3195919039910216</v>
      </c>
      <c r="P351">
        <f ca="1">$M$8728</f>
        <v>3.1449682188759662</v>
      </c>
      <c r="Q351">
        <f ca="1">$M$8729</f>
        <v>3.3467533469349671</v>
      </c>
      <c r="R351">
        <f ca="1">$M$8730</f>
        <v>3.0770631682043876</v>
      </c>
      <c r="S351">
        <f ca="1">$M$8731</f>
        <v>1.2755330138537688</v>
      </c>
      <c r="T351">
        <f ca="1">$M$8732</f>
        <v>1.4450784013590592</v>
      </c>
      <c r="U351">
        <f ca="1">$M$8733</f>
        <v>5.131537738339575</v>
      </c>
      <c r="V351">
        <f ca="1">$M$8734</f>
        <v>2.4305780158520367</v>
      </c>
      <c r="W351">
        <f ca="1">$M$8735</f>
        <v>3.8380984500495838</v>
      </c>
      <c r="X351">
        <f ca="1">$M$8736</f>
        <v>3.7954439959859481</v>
      </c>
      <c r="Y351">
        <f ca="1">$M$8737</f>
        <v>4.0688289678852412</v>
      </c>
      <c r="Z351">
        <f ca="1">$M$8738</f>
        <v>2.1248354484151841</v>
      </c>
      <c r="AA351">
        <f ca="1">$M$8739</f>
        <v>1.4671216398830584</v>
      </c>
      <c r="AB351">
        <f ca="1">$M$8740</f>
        <v>2.3597838336455705</v>
      </c>
      <c r="AC351">
        <f ca="1">$M$8741</f>
        <v>3.2781584368897927</v>
      </c>
      <c r="AD351">
        <f ca="1">$M$8742</f>
        <v>2.267774405206826</v>
      </c>
      <c r="AE351">
        <f ca="1">$M$8743</f>
        <v>1.6580992182972052</v>
      </c>
      <c r="AF351">
        <f ca="1">$M$8744</f>
        <v>2.4621387365074443</v>
      </c>
      <c r="AG351">
        <f ca="1">$M$8745</f>
        <v>1.6163202959801666</v>
      </c>
      <c r="AH351">
        <f ca="1">$M$8746</f>
        <v>2.0383492725227903</v>
      </c>
      <c r="AI351">
        <f ca="1">$M$8747</f>
        <v>1.8559859734732009</v>
      </c>
      <c r="AJ351">
        <f ca="1">$M$8748</f>
        <v>1.5830519302832173</v>
      </c>
      <c r="AK351">
        <f ca="1">$M$8749</f>
        <v>1.1793068787735432</v>
      </c>
      <c r="AL351">
        <f ca="1">$M$8750</f>
        <v>1.8210350628540046</v>
      </c>
      <c r="AM351">
        <f ca="1">$M$8751</f>
        <v>1.2675509332361159</v>
      </c>
    </row>
    <row r="352" spans="1:39" x14ac:dyDescent="0.25">
      <c r="A352" s="9">
        <v>15</v>
      </c>
      <c r="B352" s="2">
        <f ca="1">NORMINV(RAND(),SIMULATION!D7,SIMULATION!D8)</f>
        <v>56.331030763473208</v>
      </c>
      <c r="C352" s="2">
        <v>2</v>
      </c>
      <c r="D352" s="2">
        <f ca="1">SIMULATION!$D$11*(1+(SIMULATION!$D$12*LN(1+$C352)))*(1+(SIMULATION!$D$13*(($B352/63.5)-1)))</f>
        <v>9.705681172656174</v>
      </c>
      <c r="E352" s="2">
        <v>-0.31790639126996695</v>
      </c>
      <c r="F352" s="2">
        <f ca="1">D352*(1+E352)</f>
        <v>6.6201830962401891</v>
      </c>
      <c r="G352" s="2">
        <v>0.46412167188179027</v>
      </c>
      <c r="H352" s="9">
        <f>SIMULATION!$D$15*EXP($G$352)</f>
        <v>351.13813430100276</v>
      </c>
      <c r="I352" s="2">
        <f ca="1">$F352/$H352</f>
        <v>1.8853500800813713E-2</v>
      </c>
      <c r="J352">
        <v>0</v>
      </c>
      <c r="K352">
        <f ca="1">SIMULATION!$D$3*SIMULATION!$D$17/$H352/(SIMULATION!$D$17-$I352)*(((EXP(-$I352*$J352))/(1-EXP(-SIMULATION!$D$4*$I352)))-(EXP(-SIMULATION!$D$17*$J352)/(1-EXP(-SIMULATION!$D$4*SIMULATION!$D$17))))</f>
        <v>2.8583969185144493</v>
      </c>
      <c r="L352">
        <v>-0.63790580424948773</v>
      </c>
      <c r="M352">
        <f t="shared" ca="1" si="5"/>
        <v>1.0350089333452321</v>
      </c>
      <c r="N352" s="6">
        <v>351</v>
      </c>
      <c r="O352">
        <f ca="1">$M$8752</f>
        <v>1.7900660718190062</v>
      </c>
      <c r="P352">
        <f ca="1">$M$8753</f>
        <v>5.3945941364759955</v>
      </c>
      <c r="Q352">
        <f ca="1">$M$8754</f>
        <v>5.3534094523822624</v>
      </c>
      <c r="R352">
        <f ca="1">$M$8755</f>
        <v>5.43422673766141</v>
      </c>
      <c r="S352">
        <f ca="1">$M$8756</f>
        <v>4.7305755574795976</v>
      </c>
      <c r="T352">
        <f ca="1">$M$8757</f>
        <v>4.7822443821634435</v>
      </c>
      <c r="U352">
        <f ca="1">$M$8758</f>
        <v>4.2229002152788073</v>
      </c>
      <c r="V352">
        <f ca="1">$M$8759</f>
        <v>6.2831878310504718</v>
      </c>
      <c r="W352">
        <f ca="1">$M$8760</f>
        <v>5.419019997561052</v>
      </c>
      <c r="X352">
        <f ca="1">$M$8761</f>
        <v>5.5666880098082645</v>
      </c>
      <c r="Y352">
        <f ca="1">$M$8762</f>
        <v>3.0478142278059899</v>
      </c>
      <c r="Z352">
        <f ca="1">$M$8763</f>
        <v>3.0967374402531322</v>
      </c>
      <c r="AA352">
        <f ca="1">$M$8764</f>
        <v>2.2451004206236536</v>
      </c>
      <c r="AB352">
        <f ca="1">$M$8765</f>
        <v>4.7798556944388464</v>
      </c>
      <c r="AC352">
        <f ca="1">$M$8766</f>
        <v>4.6263508960163913</v>
      </c>
      <c r="AD352">
        <f ca="1">$M$8767</f>
        <v>3.0748061190728975</v>
      </c>
      <c r="AE352">
        <f ca="1">$M$8768</f>
        <v>2.5233288896813688</v>
      </c>
      <c r="AF352">
        <f ca="1">$M$8769</f>
        <v>4.1413696623586258</v>
      </c>
      <c r="AG352">
        <f ca="1">$M$8770</f>
        <v>1.3329607374247829</v>
      </c>
      <c r="AH352">
        <f ca="1">$M$8771</f>
        <v>2.2148751994540286</v>
      </c>
      <c r="AI352">
        <f ca="1">$M$8772</f>
        <v>1.3788445747188804</v>
      </c>
      <c r="AJ352">
        <f ca="1">$M$8773</f>
        <v>2.3763857505337587</v>
      </c>
      <c r="AK352">
        <f ca="1">$M$8774</f>
        <v>2.2106559449405276</v>
      </c>
      <c r="AL352">
        <f ca="1">$M$8775</f>
        <v>1.6845761773311108</v>
      </c>
      <c r="AM352">
        <f ca="1">$M$8776</f>
        <v>1.5614327320693706</v>
      </c>
    </row>
    <row r="353" spans="1:39" x14ac:dyDescent="0.25">
      <c r="A353" s="9"/>
      <c r="H353" s="9"/>
      <c r="J353">
        <v>1</v>
      </c>
      <c r="K353">
        <f ca="1">SIMULATION!$D$3*SIMULATION!$D$17/$H352/(SIMULATION!$D$17-$I352)*(((EXP(-$I352*$J353))/(1-EXP(-SIMULATION!$D$4*$I352)))-(EXP(-SIMULATION!$D$17*$J353)/(1-EXP(-SIMULATION!$D$4*SIMULATION!$D$17))))</f>
        <v>3.3619548040169773</v>
      </c>
      <c r="L353">
        <v>0.20333858016690731</v>
      </c>
      <c r="M353">
        <f t="shared" ca="1" si="5"/>
        <v>4.0455699204511033</v>
      </c>
      <c r="N353" s="6">
        <v>352</v>
      </c>
      <c r="O353">
        <f ca="1">$M$8777</f>
        <v>0.79166216362343333</v>
      </c>
      <c r="P353">
        <f ca="1">$M$8778</f>
        <v>2.4564670074270496</v>
      </c>
      <c r="Q353">
        <f ca="1">$M$8779</f>
        <v>2.7288551319908274</v>
      </c>
      <c r="R353">
        <f ca="1">$M$8780</f>
        <v>5.073692262221944</v>
      </c>
      <c r="S353">
        <f ca="1">$M$8781</f>
        <v>3.1041790929486783</v>
      </c>
      <c r="T353">
        <f ca="1">$M$8782</f>
        <v>2.3458709112864917</v>
      </c>
      <c r="U353">
        <f ca="1">$M$8783</f>
        <v>0.89067467560216684</v>
      </c>
      <c r="V353">
        <f ca="1">$M$8784</f>
        <v>2.4731985533104277</v>
      </c>
      <c r="W353">
        <f ca="1">$M$8785</f>
        <v>3.3326244626216486</v>
      </c>
      <c r="X353">
        <f ca="1">$M$8786</f>
        <v>4.2691652839025247</v>
      </c>
      <c r="Y353">
        <f ca="1">$M$8787</f>
        <v>2.3782236979026261</v>
      </c>
      <c r="Z353">
        <f ca="1">$M$8788</f>
        <v>3.1864881075785974</v>
      </c>
      <c r="AA353">
        <f ca="1">$M$8789</f>
        <v>2.2281634436834392</v>
      </c>
      <c r="AB353">
        <f ca="1">$M$8790</f>
        <v>1.8091774972606156</v>
      </c>
      <c r="AC353">
        <f ca="1">$M$8791</f>
        <v>2.1465622052145581</v>
      </c>
      <c r="AD353">
        <f ca="1">$M$8792</f>
        <v>1.664731623810882</v>
      </c>
      <c r="AE353">
        <f ca="1">$M$8793</f>
        <v>2.1485299758079677</v>
      </c>
      <c r="AF353">
        <f ca="1">$M$8794</f>
        <v>2.0458417538438698</v>
      </c>
      <c r="AG353">
        <f ca="1">$M$8795</f>
        <v>1.9166254925226343</v>
      </c>
      <c r="AH353">
        <f ca="1">$M$8796</f>
        <v>1.5704244561185319</v>
      </c>
      <c r="AI353">
        <f ca="1">$M$8797</f>
        <v>2.1857294494975847</v>
      </c>
      <c r="AJ353">
        <f ca="1">$M$8798</f>
        <v>1.3916823621913446</v>
      </c>
      <c r="AK353">
        <f ca="1">$M$8799</f>
        <v>1.6243630732073613</v>
      </c>
      <c r="AL353">
        <f ca="1">$M$8800</f>
        <v>0.54746071063600998</v>
      </c>
      <c r="AM353">
        <f ca="1">$M$8801</f>
        <v>1.1261405705065144</v>
      </c>
    </row>
    <row r="354" spans="1:39" x14ac:dyDescent="0.25">
      <c r="A354" s="9"/>
      <c r="H354" s="9"/>
      <c r="J354">
        <v>2</v>
      </c>
      <c r="K354">
        <f ca="1">SIMULATION!$D$3*SIMULATION!$D$17/$H352/(SIMULATION!$D$17-$I352)*(((EXP(-$I352*$J354))/(1-EXP(-SIMULATION!$D$4*$I352)))-(EXP(-SIMULATION!$D$17*$J354)/(1-EXP(-SIMULATION!$D$4*SIMULATION!$D$17))))</f>
        <v>3.6560670909219186</v>
      </c>
      <c r="L354">
        <v>7.439193777949861E-2</v>
      </c>
      <c r="M354">
        <f t="shared" ca="1" si="5"/>
        <v>3.9280490064674543</v>
      </c>
      <c r="N354" s="6">
        <v>353</v>
      </c>
      <c r="O354">
        <f ca="1">$M$8802</f>
        <v>1.3633510366070283</v>
      </c>
      <c r="P354">
        <f ca="1">$M$8803</f>
        <v>2.8296844011505682</v>
      </c>
      <c r="Q354">
        <f ca="1">$M$8804</f>
        <v>3.3260871581775229</v>
      </c>
      <c r="R354">
        <f ca="1">$M$8805</f>
        <v>3.8450450140406751</v>
      </c>
      <c r="S354">
        <f ca="1">$M$8806</f>
        <v>2.775605204507694</v>
      </c>
      <c r="T354">
        <f ca="1">$M$8807</f>
        <v>3.1075914863835328</v>
      </c>
      <c r="U354">
        <f ca="1">$M$8808</f>
        <v>3.4765387092944473</v>
      </c>
      <c r="V354">
        <f ca="1">$M$8809</f>
        <v>3.3583192870023426</v>
      </c>
      <c r="W354">
        <f ca="1">$M$8810</f>
        <v>1.6141096071032701</v>
      </c>
      <c r="X354">
        <f ca="1">$M$8811</f>
        <v>2.6169038672304934</v>
      </c>
      <c r="Y354">
        <f ca="1">$M$8812</f>
        <v>2.4591204272611797</v>
      </c>
      <c r="Z354">
        <f ca="1">$M$8813</f>
        <v>3.1820555597879774</v>
      </c>
      <c r="AA354">
        <f ca="1">$M$8814</f>
        <v>2.4065646846962432</v>
      </c>
      <c r="AB354">
        <f ca="1">$M$8815</f>
        <v>2.8007383238944716</v>
      </c>
      <c r="AC354">
        <f ca="1">$M$8816</f>
        <v>1.5861335745745664</v>
      </c>
      <c r="AD354">
        <f ca="1">$M$8817</f>
        <v>1.6921003869647737</v>
      </c>
      <c r="AE354">
        <f ca="1">$M$8818</f>
        <v>1.6978393914382914</v>
      </c>
      <c r="AF354">
        <f ca="1">$M$8819</f>
        <v>1.0791433110420869</v>
      </c>
      <c r="AG354">
        <f ca="1">$M$8820</f>
        <v>1.7240096001533345</v>
      </c>
      <c r="AH354">
        <f ca="1">$M$8821</f>
        <v>2.5453924809390234</v>
      </c>
      <c r="AI354">
        <f ca="1">$M$8822</f>
        <v>2.5761645205427546</v>
      </c>
      <c r="AJ354">
        <f ca="1">$M$8823</f>
        <v>1.5292131244972178</v>
      </c>
      <c r="AK354">
        <f ca="1">$M$8824</f>
        <v>1.4162182142943773</v>
      </c>
      <c r="AL354">
        <f ca="1">$M$8825</f>
        <v>1.4195569438196389</v>
      </c>
      <c r="AM354">
        <f ca="1">$M$8826</f>
        <v>1.0891274666663973</v>
      </c>
    </row>
    <row r="355" spans="1:39" x14ac:dyDescent="0.25">
      <c r="A355" s="9"/>
      <c r="H355" s="9"/>
      <c r="J355">
        <v>3</v>
      </c>
      <c r="K355">
        <f ca="1">SIMULATION!$D$3*SIMULATION!$D$17/$H352/(SIMULATION!$D$17-$I352)*(((EXP(-$I352*$J355))/(1-EXP(-SIMULATION!$D$4*$I352)))-(EXP(-SIMULATION!$D$17*$J355)/(1-EXP(-SIMULATION!$D$4*SIMULATION!$D$17))))</f>
        <v>3.8164953359519753</v>
      </c>
      <c r="L355">
        <v>-4.2260780254943009E-2</v>
      </c>
      <c r="M355">
        <f t="shared" ca="1" si="5"/>
        <v>3.6552072652152936</v>
      </c>
      <c r="N355" s="6">
        <v>354</v>
      </c>
      <c r="O355">
        <f ca="1">$M$8827</f>
        <v>1.1172167967930968</v>
      </c>
      <c r="P355">
        <f ca="1">$M$8828</f>
        <v>2.867855200625522</v>
      </c>
      <c r="Q355">
        <f ca="1">$M$8829</f>
        <v>1.7901615151653798</v>
      </c>
      <c r="R355">
        <f ca="1">$M$8830</f>
        <v>3.4812540177697935</v>
      </c>
      <c r="S355">
        <f ca="1">$M$8831</f>
        <v>2.0130920318603565</v>
      </c>
      <c r="T355">
        <f ca="1">$M$8832</f>
        <v>1.9342087186193724</v>
      </c>
      <c r="U355">
        <f ca="1">$M$8833</f>
        <v>1.9859864048840303</v>
      </c>
      <c r="V355">
        <f ca="1">$M$8834</f>
        <v>1.4170198937798877</v>
      </c>
      <c r="W355">
        <f ca="1">$M$8835</f>
        <v>2.7376222692231504</v>
      </c>
      <c r="X355">
        <f ca="1">$M$8836</f>
        <v>2.4626195212366677</v>
      </c>
      <c r="Y355">
        <f ca="1">$M$8837</f>
        <v>1.6182168153116692</v>
      </c>
      <c r="Z355">
        <f ca="1">$M$8838</f>
        <v>2.0026713435361563</v>
      </c>
      <c r="AA355">
        <f ca="1">$M$8839</f>
        <v>2.5030389120717276</v>
      </c>
      <c r="AB355">
        <f ca="1">$M$8840</f>
        <v>2.4363133549917415</v>
      </c>
      <c r="AC355">
        <f ca="1">$M$8841</f>
        <v>2.4840465250157155</v>
      </c>
      <c r="AD355">
        <f ca="1">$M$8842</f>
        <v>2.9165675392613575</v>
      </c>
      <c r="AE355">
        <f ca="1">$M$8843</f>
        <v>1.6187274262576623</v>
      </c>
      <c r="AF355">
        <f ca="1">$M$8844</f>
        <v>2.9395117916669555</v>
      </c>
      <c r="AG355">
        <f ca="1">$M$8845</f>
        <v>1.4046114876844911</v>
      </c>
      <c r="AH355">
        <f ca="1">$M$8846</f>
        <v>1.4969579777835909</v>
      </c>
      <c r="AI355">
        <f ca="1">$M$8847</f>
        <v>1.4030856799368885</v>
      </c>
      <c r="AJ355">
        <f ca="1">$M$8848</f>
        <v>1.8274845282480203</v>
      </c>
      <c r="AK355">
        <f ca="1">$M$8849</f>
        <v>2.2197412427508079</v>
      </c>
      <c r="AL355">
        <f ca="1">$M$8850</f>
        <v>1.4986494597080044</v>
      </c>
      <c r="AM355">
        <f ca="1">$M$8851</f>
        <v>2.0038962767937174</v>
      </c>
    </row>
    <row r="356" spans="1:39" x14ac:dyDescent="0.25">
      <c r="A356" s="9"/>
      <c r="H356" s="9"/>
      <c r="J356">
        <v>4</v>
      </c>
      <c r="K356">
        <f ca="1">SIMULATION!$D$3*SIMULATION!$D$17/$H352/(SIMULATION!$D$17-$I352)*(((EXP(-$I352*$J356))/(1-EXP(-SIMULATION!$D$4*$I352)))-(EXP(-SIMULATION!$D$17*$J356)/(1-EXP(-SIMULATION!$D$4*SIMULATION!$D$17))))</f>
        <v>3.8917794144558955</v>
      </c>
      <c r="L356">
        <v>0.28616241511084062</v>
      </c>
      <c r="M356">
        <f t="shared" ca="1" si="5"/>
        <v>5.0054604107752478</v>
      </c>
      <c r="N356" s="6">
        <v>355</v>
      </c>
      <c r="O356">
        <f ca="1">$M$8852</f>
        <v>0.1125611763592704</v>
      </c>
      <c r="P356">
        <f ca="1">$M$8853</f>
        <v>1.9787613553578702</v>
      </c>
      <c r="Q356">
        <f ca="1">$M$8854</f>
        <v>3.181988042828177</v>
      </c>
      <c r="R356">
        <f ca="1">$M$8855</f>
        <v>2.946098183829676</v>
      </c>
      <c r="S356">
        <f ca="1">$M$8856</f>
        <v>3.3661029993231661</v>
      </c>
      <c r="T356">
        <f ca="1">$M$8857</f>
        <v>0.79898940177694611</v>
      </c>
      <c r="U356">
        <f ca="1">$M$8858</f>
        <v>2.2798015734537072</v>
      </c>
      <c r="V356">
        <f ca="1">$M$8859</f>
        <v>2.6116964617872274</v>
      </c>
      <c r="W356">
        <f ca="1">$M$8860</f>
        <v>1.3046116076956116</v>
      </c>
      <c r="X356">
        <f ca="1">$M$8861</f>
        <v>1.9398301847025268</v>
      </c>
      <c r="Y356">
        <f ca="1">$M$8862</f>
        <v>0.21185849355070868</v>
      </c>
      <c r="Z356">
        <f ca="1">$M$8863</f>
        <v>1.5896776112732682</v>
      </c>
      <c r="AA356">
        <f ca="1">$M$8864</f>
        <v>1.4232676195828755</v>
      </c>
      <c r="AB356">
        <f ca="1">$M$8865</f>
        <v>0.88138148358384016</v>
      </c>
      <c r="AC356">
        <f ca="1">$M$8866</f>
        <v>0.36195923740407099</v>
      </c>
      <c r="AD356">
        <f ca="1">$M$8867</f>
        <v>0.55883830364037979</v>
      </c>
      <c r="AE356">
        <f ca="1">$M$8868</f>
        <v>0.5902615199618072</v>
      </c>
      <c r="AF356">
        <f ca="1">$M$8869</f>
        <v>0.31663751368859266</v>
      </c>
      <c r="AG356">
        <f ca="1">$M$8870</f>
        <v>0.60504782682131031</v>
      </c>
      <c r="AH356">
        <f ca="1">$M$8871</f>
        <v>0.34651972426991928</v>
      </c>
      <c r="AI356">
        <f ca="1">$M$8872</f>
        <v>0.16433101961431143</v>
      </c>
      <c r="AJ356">
        <f ca="1">$M$8873</f>
        <v>0.23023798616874697</v>
      </c>
      <c r="AK356">
        <f ca="1">$M$8874</f>
        <v>0.17378151830899916</v>
      </c>
      <c r="AL356">
        <f ca="1">$M$8875</f>
        <v>0.12456588952965483</v>
      </c>
      <c r="AM356">
        <f ca="1">$M$8876</f>
        <v>0.18011171435800946</v>
      </c>
    </row>
    <row r="357" spans="1:39" x14ac:dyDescent="0.25">
      <c r="A357" s="9"/>
      <c r="H357" s="9"/>
      <c r="J357">
        <v>5</v>
      </c>
      <c r="K357">
        <f ca="1">SIMULATION!$D$3*SIMULATION!$D$17/$H352/(SIMULATION!$D$17-$I352)*(((EXP(-$I352*$J357))/(1-EXP(-SIMULATION!$D$4*$I352)))-(EXP(-SIMULATION!$D$17*$J357)/(1-EXP(-SIMULATION!$D$4*SIMULATION!$D$17))))</f>
        <v>3.9130150737207083</v>
      </c>
      <c r="L357">
        <v>-0.3954771188920666</v>
      </c>
      <c r="M357">
        <f t="shared" ca="1" si="5"/>
        <v>2.3655071461844148</v>
      </c>
      <c r="N357" s="6">
        <v>356</v>
      </c>
      <c r="O357">
        <f ca="1">$M$8877</f>
        <v>0.18744683976119228</v>
      </c>
      <c r="P357">
        <f ca="1">$M$8878</f>
        <v>2.540309293031739</v>
      </c>
      <c r="Q357">
        <f ca="1">$M$8879</f>
        <v>5.1074169257190025</v>
      </c>
      <c r="R357">
        <f ca="1">$M$8880</f>
        <v>6.9687460341760907</v>
      </c>
      <c r="S357">
        <f ca="1">$M$8881</f>
        <v>8.1593399697721711</v>
      </c>
      <c r="T357">
        <f ca="1">$M$8882</f>
        <v>6.4531889823007784</v>
      </c>
      <c r="U357">
        <f ca="1">$M$8883</f>
        <v>4.7121276868649771</v>
      </c>
      <c r="V357">
        <f ca="1">$M$8884</f>
        <v>2.8377484810155886</v>
      </c>
      <c r="W357">
        <f ca="1">$M$8885</f>
        <v>4.0336484401012651</v>
      </c>
      <c r="X357">
        <f ca="1">$M$8886</f>
        <v>4.436327086323109</v>
      </c>
      <c r="Y357">
        <f ca="1">$M$8887</f>
        <v>2.1214616232516077</v>
      </c>
      <c r="Z357">
        <f ca="1">$M$8888</f>
        <v>2.459168331623133</v>
      </c>
      <c r="AA357">
        <f ca="1">$M$8889</f>
        <v>1.914289540453288</v>
      </c>
      <c r="AB357">
        <f ca="1">$M$8890</f>
        <v>1.1643087047804679</v>
      </c>
      <c r="AC357">
        <f ca="1">$M$8891</f>
        <v>1.4474554092248155</v>
      </c>
      <c r="AD357">
        <f ca="1">$M$8892</f>
        <v>1.1258276157969926</v>
      </c>
      <c r="AE357">
        <f ca="1">$M$8893</f>
        <v>0.77832091653581881</v>
      </c>
      <c r="AF357">
        <f ca="1">$M$8894</f>
        <v>0.83435390098510553</v>
      </c>
      <c r="AG357">
        <f ca="1">$M$8895</f>
        <v>0.92476325035683404</v>
      </c>
      <c r="AH357">
        <f ca="1">$M$8896</f>
        <v>0.45743541979859986</v>
      </c>
      <c r="AI357">
        <f ca="1">$M$8897</f>
        <v>0.60113122888536186</v>
      </c>
      <c r="AJ357">
        <f ca="1">$M$8898</f>
        <v>0.48104408377772323</v>
      </c>
      <c r="AK357">
        <f ca="1">$M$8899</f>
        <v>0.37110388713398468</v>
      </c>
      <c r="AL357">
        <f ca="1">$M$8900</f>
        <v>0.39031882206423324</v>
      </c>
      <c r="AM357">
        <f ca="1">$M$8901</f>
        <v>0.11963522481026739</v>
      </c>
    </row>
    <row r="358" spans="1:39" x14ac:dyDescent="0.25">
      <c r="A358" s="9"/>
      <c r="H358" s="9"/>
      <c r="J358">
        <v>6</v>
      </c>
      <c r="K358">
        <f ca="1">SIMULATION!$D$3*SIMULATION!$D$17/$H352/(SIMULATION!$D$17-$I352)*(((EXP(-$I352*$J358))/(1-EXP(-SIMULATION!$D$4*$I352)))-(EXP(-SIMULATION!$D$17*$J358)/(1-EXP(-SIMULATION!$D$4*SIMULATION!$D$17))))</f>
        <v>3.9001196230168418</v>
      </c>
      <c r="L358">
        <v>-2.8036919322153714E-2</v>
      </c>
      <c r="M358">
        <f t="shared" ca="1" si="5"/>
        <v>3.7907722837995701</v>
      </c>
      <c r="N358" s="6">
        <v>357</v>
      </c>
      <c r="O358">
        <f ca="1">$M$8902</f>
        <v>0.23902502610275636</v>
      </c>
      <c r="P358">
        <f ca="1">$M$8903</f>
        <v>4.0436256725743158</v>
      </c>
      <c r="Q358">
        <f ca="1">$M$8904</f>
        <v>2.7041723005757032</v>
      </c>
      <c r="R358">
        <f ca="1">$M$8905</f>
        <v>6.3757366426321846</v>
      </c>
      <c r="S358">
        <f ca="1">$M$8906</f>
        <v>3.3358712213047368</v>
      </c>
      <c r="T358">
        <f ca="1">$M$8907</f>
        <v>3.9941845191128751</v>
      </c>
      <c r="U358">
        <f ca="1">$M$8908</f>
        <v>2.7708849290268875</v>
      </c>
      <c r="V358">
        <f ca="1">$M$8909</f>
        <v>2.2681412057819763</v>
      </c>
      <c r="W358">
        <f ca="1">$M$8910</f>
        <v>2.2347528836646737</v>
      </c>
      <c r="X358">
        <f ca="1">$M$8911</f>
        <v>1.983525994326051</v>
      </c>
      <c r="Y358">
        <f ca="1">$M$8912</f>
        <v>3.1880553956350486</v>
      </c>
      <c r="Z358">
        <f ca="1">$M$8913</f>
        <v>2.9224188496148833</v>
      </c>
      <c r="AA358">
        <f ca="1">$M$8914</f>
        <v>2.2609173896644101</v>
      </c>
      <c r="AB358">
        <f ca="1">$M$8915</f>
        <v>2.1942992817528983</v>
      </c>
      <c r="AC358">
        <f ca="1">$M$8916</f>
        <v>1.2379791330397729</v>
      </c>
      <c r="AD358">
        <f ca="1">$M$8917</f>
        <v>1.7934959914714481</v>
      </c>
      <c r="AE358">
        <f ca="1">$M$8918</f>
        <v>1.4903885230804315</v>
      </c>
      <c r="AF358">
        <f ca="1">$M$8919</f>
        <v>0.90288816530688787</v>
      </c>
      <c r="AG358">
        <f ca="1">$M$8920</f>
        <v>0.4606417918804756</v>
      </c>
      <c r="AH358">
        <f ca="1">$M$8921</f>
        <v>0.81252192171760618</v>
      </c>
      <c r="AI358">
        <f ca="1">$M$8922</f>
        <v>0.48904187365912666</v>
      </c>
      <c r="AJ358">
        <f ca="1">$M$8923</f>
        <v>0.32670738616952671</v>
      </c>
      <c r="AK358">
        <f ca="1">$M$8924</f>
        <v>0.22093271368480413</v>
      </c>
      <c r="AL358">
        <f ca="1">$M$8925</f>
        <v>0.2612075206734803</v>
      </c>
      <c r="AM358">
        <f ca="1">$M$8926</f>
        <v>0.3387219401409054</v>
      </c>
    </row>
    <row r="359" spans="1:39" x14ac:dyDescent="0.25">
      <c r="A359" s="9"/>
      <c r="H359" s="9"/>
      <c r="J359">
        <v>7</v>
      </c>
      <c r="K359">
        <f ca="1">SIMULATION!$D$3*SIMULATION!$D$17/$H352/(SIMULATION!$D$17-$I352)*(((EXP(-$I352*$J359))/(1-EXP(-SIMULATION!$D$4*$I352)))-(EXP(-SIMULATION!$D$17*$J359)/(1-EXP(-SIMULATION!$D$4*SIMULATION!$D$17))))</f>
        <v>3.8658471364724791</v>
      </c>
      <c r="L359">
        <v>0.24971274531590973</v>
      </c>
      <c r="M359">
        <f t="shared" ca="1" si="5"/>
        <v>4.8311984378926702</v>
      </c>
      <c r="N359" s="6">
        <v>358</v>
      </c>
      <c r="O359">
        <f ca="1">$M$8927</f>
        <v>2.6618748206513319</v>
      </c>
      <c r="P359">
        <f ca="1">$M$8928</f>
        <v>2.5117334316171447</v>
      </c>
      <c r="Q359">
        <f ca="1">$M$8929</f>
        <v>3.9402139850862161</v>
      </c>
      <c r="R359">
        <f ca="1">$M$8930</f>
        <v>3.7681895469875974</v>
      </c>
      <c r="S359">
        <f ca="1">$M$8931</f>
        <v>2.9889428234688542</v>
      </c>
      <c r="T359">
        <f ca="1">$M$8932</f>
        <v>1.124926562956635</v>
      </c>
      <c r="U359">
        <f ca="1">$M$8933</f>
        <v>3.4364381536039024</v>
      </c>
      <c r="V359">
        <f ca="1">$M$8934</f>
        <v>2.0967668908006059</v>
      </c>
      <c r="W359">
        <f ca="1">$M$8935</f>
        <v>2.9117339368437105</v>
      </c>
      <c r="X359">
        <f ca="1">$M$8936</f>
        <v>3.4594435721645942</v>
      </c>
      <c r="Y359">
        <f ca="1">$M$8937</f>
        <v>1.5863661529019641</v>
      </c>
      <c r="Z359">
        <f ca="1">$M$8938</f>
        <v>2.108489617534512</v>
      </c>
      <c r="AA359">
        <f ca="1">$M$8939</f>
        <v>1.9416461074457732</v>
      </c>
      <c r="AB359">
        <f ca="1">$M$8940</f>
        <v>1.6133078729024357</v>
      </c>
      <c r="AC359">
        <f ca="1">$M$8941</f>
        <v>2.6825627751962262</v>
      </c>
      <c r="AD359">
        <f ca="1">$M$8942</f>
        <v>3.6650947588325682</v>
      </c>
      <c r="AE359">
        <f ca="1">$M$8943</f>
        <v>1.3531996031426901</v>
      </c>
      <c r="AF359">
        <f ca="1">$M$8944</f>
        <v>2.7315925004355628</v>
      </c>
      <c r="AG359">
        <f ca="1">$M$8945</f>
        <v>1.8796856377851157</v>
      </c>
      <c r="AH359">
        <f ca="1">$M$8946</f>
        <v>2.4683404301938032</v>
      </c>
      <c r="AI359">
        <f ca="1">$M$8947</f>
        <v>2.3162358467367206</v>
      </c>
      <c r="AJ359">
        <f ca="1">$M$8948</f>
        <v>2.4510962297248127</v>
      </c>
      <c r="AK359">
        <f ca="1">$M$8949</f>
        <v>1.2774897330310113</v>
      </c>
      <c r="AL359">
        <f ca="1">$M$8950</f>
        <v>2.0603923283626289</v>
      </c>
      <c r="AM359">
        <f ca="1">$M$8951</f>
        <v>2.0507781744438742</v>
      </c>
    </row>
    <row r="360" spans="1:39" x14ac:dyDescent="0.25">
      <c r="A360" s="9"/>
      <c r="H360" s="9"/>
      <c r="J360">
        <v>8</v>
      </c>
      <c r="K360">
        <f ca="1">SIMULATION!$D$3*SIMULATION!$D$17/$H352/(SIMULATION!$D$17-$I352)*(((EXP(-$I352*$J360))/(1-EXP(-SIMULATION!$D$4*$I352)))-(EXP(-SIMULATION!$D$17*$J360)/(1-EXP(-SIMULATION!$D$4*SIMULATION!$D$17))))</f>
        <v>3.8183614891997557</v>
      </c>
      <c r="L360">
        <v>-0.28366051513300206</v>
      </c>
      <c r="M360">
        <f t="shared" ca="1" si="5"/>
        <v>2.7352431022093362</v>
      </c>
      <c r="N360" s="6">
        <v>359</v>
      </c>
      <c r="O360">
        <f ca="1">$M$8952</f>
        <v>1.3675777422838649</v>
      </c>
      <c r="P360">
        <f ca="1">$M$8953</f>
        <v>2.2250156886341976</v>
      </c>
      <c r="Q360">
        <f ca="1">$M$8954</f>
        <v>2.775206220266337</v>
      </c>
      <c r="R360">
        <f ca="1">$M$8955</f>
        <v>4.6612448843309693</v>
      </c>
      <c r="S360">
        <f ca="1">$M$8956</f>
        <v>2.9531896602058105</v>
      </c>
      <c r="T360">
        <f ca="1">$M$8957</f>
        <v>3.6696061654938563</v>
      </c>
      <c r="U360">
        <f ca="1">$M$8958</f>
        <v>3.2143491753881457</v>
      </c>
      <c r="V360">
        <f ca="1">$M$8959</f>
        <v>4.6677093230397899</v>
      </c>
      <c r="W360">
        <f ca="1">$M$8960</f>
        <v>4.4589129602310482</v>
      </c>
      <c r="X360">
        <f ca="1">$M$8961</f>
        <v>2.5781714498124479</v>
      </c>
      <c r="Y360">
        <f ca="1">$M$8962</f>
        <v>3.3392526597691226</v>
      </c>
      <c r="Z360">
        <f ca="1">$M$8963</f>
        <v>3.3853406639746075</v>
      </c>
      <c r="AA360">
        <f ca="1">$M$8964</f>
        <v>2.6406652787771865</v>
      </c>
      <c r="AB360">
        <f ca="1">$M$8965</f>
        <v>2.4518963694542699</v>
      </c>
      <c r="AC360">
        <f ca="1">$M$8966</f>
        <v>2.4182404461984781</v>
      </c>
      <c r="AD360">
        <f ca="1">$M$8967</f>
        <v>1.3093166412716621</v>
      </c>
      <c r="AE360">
        <f ca="1">$M$8968</f>
        <v>2.0557463201458521</v>
      </c>
      <c r="AF360">
        <f ca="1">$M$8969</f>
        <v>2.0981142680128455</v>
      </c>
      <c r="AG360">
        <f ca="1">$M$8970</f>
        <v>1.3940465924077838</v>
      </c>
      <c r="AH360">
        <f ca="1">$M$8971</f>
        <v>1.7343391647564055</v>
      </c>
      <c r="AI360">
        <f ca="1">$M$8972</f>
        <v>1.5417406932337603</v>
      </c>
      <c r="AJ360">
        <f ca="1">$M$8973</f>
        <v>0.37367340781159319</v>
      </c>
      <c r="AK360">
        <f ca="1">$M$8974</f>
        <v>1.4213898837418024</v>
      </c>
      <c r="AL360">
        <f ca="1">$M$8975</f>
        <v>1.3623936581893521</v>
      </c>
      <c r="AM360">
        <f ca="1">$M$8976</f>
        <v>1.2951560255680812</v>
      </c>
    </row>
    <row r="361" spans="1:39" x14ac:dyDescent="0.25">
      <c r="A361" s="9"/>
      <c r="H361" s="9"/>
      <c r="J361">
        <v>9</v>
      </c>
      <c r="K361">
        <f ca="1">SIMULATION!$D$3*SIMULATION!$D$17/$H352/(SIMULATION!$D$17-$I352)*(((EXP(-$I352*$J361))/(1-EXP(-SIMULATION!$D$4*$I352)))-(EXP(-SIMULATION!$D$17*$J361)/(1-EXP(-SIMULATION!$D$4*SIMULATION!$D$17))))</f>
        <v>3.7628852180211831</v>
      </c>
      <c r="L361">
        <v>-0.33531158326689403</v>
      </c>
      <c r="M361">
        <f t="shared" ca="1" si="5"/>
        <v>2.5011462179149087</v>
      </c>
      <c r="N361" s="6">
        <v>360</v>
      </c>
      <c r="O361">
        <f ca="1">$M$8977</f>
        <v>3.1373195461438788</v>
      </c>
      <c r="P361">
        <f ca="1">$M$8978</f>
        <v>4.566266208258825</v>
      </c>
      <c r="Q361">
        <f ca="1">$M$8979</f>
        <v>3.5433576187826783</v>
      </c>
      <c r="R361">
        <f ca="1">$M$8980</f>
        <v>4.811614960688356</v>
      </c>
      <c r="S361">
        <f ca="1">$M$8981</f>
        <v>2.6684602421703141</v>
      </c>
      <c r="T361">
        <f ca="1">$M$8982</f>
        <v>3.9586179408810831</v>
      </c>
      <c r="U361">
        <f ca="1">$M$8983</f>
        <v>3.5952899830352889</v>
      </c>
      <c r="V361">
        <f ca="1">$M$8984</f>
        <v>1.8772741665159884</v>
      </c>
      <c r="W361">
        <f ca="1">$M$8985</f>
        <v>3.9464679453699558</v>
      </c>
      <c r="X361">
        <f ca="1">$M$8986</f>
        <v>3.1320436470451973</v>
      </c>
      <c r="Y361">
        <f ca="1">$M$8987</f>
        <v>3.7357570941876395</v>
      </c>
      <c r="Z361">
        <f ca="1">$M$8988</f>
        <v>4.1525865164379665</v>
      </c>
      <c r="AA361">
        <f ca="1">$M$8989</f>
        <v>5.5183806638435078</v>
      </c>
      <c r="AB361">
        <f ca="1">$M$8990</f>
        <v>2.5119975223716229</v>
      </c>
      <c r="AC361">
        <f ca="1">$M$8991</f>
        <v>2.8169143636928995</v>
      </c>
      <c r="AD361">
        <f ca="1">$M$8992</f>
        <v>3.106223928652259</v>
      </c>
      <c r="AE361">
        <f ca="1">$M$8993</f>
        <v>2.7713589305369681</v>
      </c>
      <c r="AF361">
        <f ca="1">$M$8994</f>
        <v>3.2868108639188054</v>
      </c>
      <c r="AG361">
        <f ca="1">$M$8995</f>
        <v>5.059443823882428</v>
      </c>
      <c r="AH361">
        <f ca="1">$M$8996</f>
        <v>2.1542876522314804</v>
      </c>
      <c r="AI361">
        <f ca="1">$M$8997</f>
        <v>2.2607876401219555</v>
      </c>
      <c r="AJ361">
        <f ca="1">$M$8998</f>
        <v>2.8625221795260907</v>
      </c>
      <c r="AK361">
        <f ca="1">$M$8999</f>
        <v>3.2908701263573663</v>
      </c>
      <c r="AL361">
        <f ca="1">$M$9000</f>
        <v>2.6861459760941222</v>
      </c>
      <c r="AM361">
        <f ca="1">$M$9001</f>
        <v>2.5455956608659558</v>
      </c>
    </row>
    <row r="362" spans="1:39" x14ac:dyDescent="0.25">
      <c r="A362" s="9"/>
      <c r="H362" s="9"/>
      <c r="J362">
        <v>10</v>
      </c>
      <c r="K362">
        <f ca="1">SIMULATION!$D$3*SIMULATION!$D$17/$H352/(SIMULATION!$D$17-$I352)*(((EXP(-$I352*$J362))/(1-EXP(-SIMULATION!$D$4*$I352)))-(EXP(-SIMULATION!$D$17*$J362)/(1-EXP(-SIMULATION!$D$4*SIMULATION!$D$17))))</f>
        <v>3.7027561482259705</v>
      </c>
      <c r="L362">
        <v>0.2144083833075045</v>
      </c>
      <c r="M362">
        <f t="shared" ca="1" si="5"/>
        <v>4.496658107749024</v>
      </c>
      <c r="N362" s="6">
        <v>361</v>
      </c>
      <c r="O362">
        <f ca="1">$M$9002</f>
        <v>0.7757614650075223</v>
      </c>
      <c r="P362">
        <f ca="1">$M$9003</f>
        <v>2.2625986624365177</v>
      </c>
      <c r="Q362">
        <f ca="1">$M$9004</f>
        <v>2.3692187366422033</v>
      </c>
      <c r="R362">
        <f ca="1">$M$9005</f>
        <v>2.797362056725869</v>
      </c>
      <c r="S362">
        <f ca="1">$M$9006</f>
        <v>2.4061822437944924</v>
      </c>
      <c r="T362">
        <f ca="1">$M$9007</f>
        <v>3.3073267718169133</v>
      </c>
      <c r="U362">
        <f ca="1">$M$9008</f>
        <v>5.4540369696816535</v>
      </c>
      <c r="V362">
        <f ca="1">$M$9009</f>
        <v>3.1379585499864162</v>
      </c>
      <c r="W362">
        <f ca="1">$M$9010</f>
        <v>4.0940314025579552</v>
      </c>
      <c r="X362">
        <f ca="1">$M$9011</f>
        <v>2.1770768334601618</v>
      </c>
      <c r="Y362">
        <f ca="1">$M$9012</f>
        <v>2.3209225009504766</v>
      </c>
      <c r="Z362">
        <f ca="1">$M$9013</f>
        <v>1.6472183191090177</v>
      </c>
      <c r="AA362">
        <f ca="1">$M$9014</f>
        <v>2.7914928506149503</v>
      </c>
      <c r="AB362">
        <f ca="1">$M$9015</f>
        <v>1.8955078500107549</v>
      </c>
      <c r="AC362">
        <f ca="1">$M$9016</f>
        <v>2.6120314342042343</v>
      </c>
      <c r="AD362">
        <f ca="1">$M$9017</f>
        <v>2.4251398070496486</v>
      </c>
      <c r="AE362">
        <f ca="1">$M$9018</f>
        <v>1.8124288462657041</v>
      </c>
      <c r="AF362">
        <f ca="1">$M$9019</f>
        <v>1.8908263339629667</v>
      </c>
      <c r="AG362">
        <f ca="1">$M$9020</f>
        <v>0.76431682570912085</v>
      </c>
      <c r="AH362">
        <f ca="1">$M$9021</f>
        <v>1.5210024168125409</v>
      </c>
      <c r="AI362">
        <f ca="1">$M$9022</f>
        <v>0.79058943217450262</v>
      </c>
      <c r="AJ362">
        <f ca="1">$M$9023</f>
        <v>0.78331255488628571</v>
      </c>
      <c r="AK362">
        <f ca="1">$M$9024</f>
        <v>0.63784021134166158</v>
      </c>
      <c r="AL362">
        <f ca="1">$M$9025</f>
        <v>0.82749257976126045</v>
      </c>
      <c r="AM362">
        <f ca="1">$M$9026</f>
        <v>0.88752282757775691</v>
      </c>
    </row>
    <row r="363" spans="1:39" x14ac:dyDescent="0.25">
      <c r="A363" s="9"/>
      <c r="H363" s="9"/>
      <c r="J363">
        <v>11</v>
      </c>
      <c r="K363">
        <f ca="1">SIMULATION!$D$3*SIMULATION!$D$17/$H352/(SIMULATION!$D$17-$I352)*(((EXP(-$I352*$J363))/(1-EXP(-SIMULATION!$D$4*$I352)))-(EXP(-SIMULATION!$D$17*$J363)/(1-EXP(-SIMULATION!$D$4*SIMULATION!$D$17))))</f>
        <v>3.6401045024814378</v>
      </c>
      <c r="L363">
        <v>0.23995238524185561</v>
      </c>
      <c r="M363">
        <f t="shared" ca="1" si="5"/>
        <v>4.5135562603814776</v>
      </c>
      <c r="N363" s="6">
        <v>362</v>
      </c>
      <c r="O363">
        <f ca="1">$M$9027</f>
        <v>0.42521690928028955</v>
      </c>
      <c r="P363">
        <f ca="1">$M$9028</f>
        <v>2.8525874555556126</v>
      </c>
      <c r="Q363">
        <f ca="1">$M$9029</f>
        <v>3.8443563240240453</v>
      </c>
      <c r="R363">
        <f ca="1">$M$9030</f>
        <v>3.2898186571364669</v>
      </c>
      <c r="S363">
        <f ca="1">$M$9031</f>
        <v>3.3263299530734765</v>
      </c>
      <c r="T363">
        <f ca="1">$M$9032</f>
        <v>3.1450377129153586</v>
      </c>
      <c r="U363">
        <f ca="1">$M$9033</f>
        <v>3.2670689680369085</v>
      </c>
      <c r="V363">
        <f ca="1">$M$9034</f>
        <v>3.4670627267681606</v>
      </c>
      <c r="W363">
        <f ca="1">$M$9035</f>
        <v>3.0802512695874649</v>
      </c>
      <c r="X363">
        <f ca="1">$M$9036</f>
        <v>3.4335367267136419</v>
      </c>
      <c r="Y363">
        <f ca="1">$M$9037</f>
        <v>2.6574816161776189</v>
      </c>
      <c r="Z363">
        <f ca="1">$M$9038</f>
        <v>2.4014691147820906</v>
      </c>
      <c r="AA363">
        <f ca="1">$M$9039</f>
        <v>2.577758168870607</v>
      </c>
      <c r="AB363">
        <f ca="1">$M$9040</f>
        <v>3.3139246978831589</v>
      </c>
      <c r="AC363">
        <f ca="1">$M$9041</f>
        <v>2.406119453601443</v>
      </c>
      <c r="AD363">
        <f ca="1">$M$9042</f>
        <v>1.3550649343882539</v>
      </c>
      <c r="AE363">
        <f ca="1">$M$9043</f>
        <v>3.2201817844348026</v>
      </c>
      <c r="AF363">
        <f ca="1">$M$9044</f>
        <v>3.8733214251041512</v>
      </c>
      <c r="AG363">
        <f ca="1">$M$9045</f>
        <v>1.8355603597902039</v>
      </c>
      <c r="AH363">
        <f ca="1">$M$9046</f>
        <v>2.49238699275358</v>
      </c>
      <c r="AI363">
        <f ca="1">$M$9047</f>
        <v>3.5192432759424439</v>
      </c>
      <c r="AJ363">
        <f ca="1">$M$9048</f>
        <v>2.8306357847086505</v>
      </c>
      <c r="AK363">
        <f ca="1">$M$9049</f>
        <v>1.7725451174270939</v>
      </c>
      <c r="AL363">
        <f ca="1">$M$9050</f>
        <v>1.4763453959673367</v>
      </c>
      <c r="AM363">
        <f ca="1">$M$9051</f>
        <v>3.0572514780375752</v>
      </c>
    </row>
    <row r="364" spans="1:39" x14ac:dyDescent="0.25">
      <c r="A364" s="9"/>
      <c r="H364" s="9"/>
      <c r="J364">
        <v>12</v>
      </c>
      <c r="K364">
        <f ca="1">SIMULATION!$D$3*SIMULATION!$D$17/$H352/(SIMULATION!$D$17-$I352)*(((EXP(-$I352*$J364))/(1-EXP(-SIMULATION!$D$4*$I352)))-(EXP(-SIMULATION!$D$17*$J364)/(1-EXP(-SIMULATION!$D$4*SIMULATION!$D$17))))</f>
        <v>3.5762868055553518</v>
      </c>
      <c r="L364">
        <v>4.0470296918818219E-2</v>
      </c>
      <c r="M364">
        <f t="shared" ca="1" si="5"/>
        <v>3.721020194443029</v>
      </c>
      <c r="N364" s="6">
        <v>363</v>
      </c>
      <c r="O364">
        <f ca="1">$M$9052</f>
        <v>0.93779704195827285</v>
      </c>
      <c r="P364">
        <f ca="1">$M$9053</f>
        <v>1.2833580606955572</v>
      </c>
      <c r="Q364">
        <f ca="1">$M$9054</f>
        <v>2.033331336290809</v>
      </c>
      <c r="R364">
        <f ca="1">$M$9055</f>
        <v>1.7951924131411479</v>
      </c>
      <c r="S364">
        <f ca="1">$M$9056</f>
        <v>2.5159424607445549</v>
      </c>
      <c r="T364">
        <f ca="1">$M$9057</f>
        <v>2.7603497179952576</v>
      </c>
      <c r="U364">
        <f ca="1">$M$9058</f>
        <v>3.554178711149004</v>
      </c>
      <c r="V364">
        <f ca="1">$M$9059</f>
        <v>2.8565017973516644</v>
      </c>
      <c r="W364">
        <f ca="1">$M$9060</f>
        <v>2.0174588208425042</v>
      </c>
      <c r="X364">
        <f ca="1">$M$9061</f>
        <v>2.2870029112503887</v>
      </c>
      <c r="Y364">
        <f ca="1">$M$9062</f>
        <v>2.8811277469242498</v>
      </c>
      <c r="Z364">
        <f ca="1">$M$9063</f>
        <v>3.2423109305613633</v>
      </c>
      <c r="AA364">
        <f ca="1">$M$9064</f>
        <v>2.7557309955130069</v>
      </c>
      <c r="AB364">
        <f ca="1">$M$9065</f>
        <v>2.3038265299988594</v>
      </c>
      <c r="AC364">
        <f ca="1">$M$9066</f>
        <v>2.2517801587713602</v>
      </c>
      <c r="AD364">
        <f ca="1">$M$9067</f>
        <v>1.6604342391016893</v>
      </c>
      <c r="AE364">
        <f ca="1">$M$9068</f>
        <v>1.8006712193470176</v>
      </c>
      <c r="AF364">
        <f ca="1">$M$9069</f>
        <v>1.4470639333226323</v>
      </c>
      <c r="AG364">
        <f ca="1">$M$9070</f>
        <v>2.2864083325413143</v>
      </c>
      <c r="AH364">
        <f ca="1">$M$9071</f>
        <v>2.0428768098661374</v>
      </c>
      <c r="AI364">
        <f ca="1">$M$9072</f>
        <v>2.1014738231081291</v>
      </c>
      <c r="AJ364">
        <f ca="1">$M$9073</f>
        <v>1.7508591900049408</v>
      </c>
      <c r="AK364">
        <f ca="1">$M$9074</f>
        <v>1.8643963035466722</v>
      </c>
      <c r="AL364">
        <f ca="1">$M$9075</f>
        <v>1.6564830773553856</v>
      </c>
      <c r="AM364">
        <f ca="1">$M$9076</f>
        <v>1.1766307651877792</v>
      </c>
    </row>
    <row r="365" spans="1:39" x14ac:dyDescent="0.25">
      <c r="A365" s="9"/>
      <c r="H365" s="9"/>
      <c r="J365">
        <v>13</v>
      </c>
      <c r="K365">
        <f ca="1">SIMULATION!$D$3*SIMULATION!$D$17/$H352/(SIMULATION!$D$17-$I352)*(((EXP(-$I352*$J365))/(1-EXP(-SIMULATION!$D$4*$I352)))-(EXP(-SIMULATION!$D$17*$J365)/(1-EXP(-SIMULATION!$D$4*SIMULATION!$D$17))))</f>
        <v>3.5121639379478387</v>
      </c>
      <c r="L365">
        <v>-0.67590537762065628</v>
      </c>
      <c r="M365">
        <f t="shared" ca="1" si="5"/>
        <v>1.1382734452035537</v>
      </c>
      <c r="N365" s="6">
        <v>364</v>
      </c>
      <c r="O365">
        <f ca="1">$M$9077</f>
        <v>1.1790798060705459</v>
      </c>
      <c r="P365">
        <f ca="1">$M$9078</f>
        <v>1.3670902046006468</v>
      </c>
      <c r="Q365">
        <f ca="1">$M$9079</f>
        <v>1.4982914651483448</v>
      </c>
      <c r="R365">
        <f ca="1">$M$9080</f>
        <v>1.9208164360413789</v>
      </c>
      <c r="S365">
        <f ca="1">$M$9081</f>
        <v>2.5066556485356535</v>
      </c>
      <c r="T365">
        <f ca="1">$M$9082</f>
        <v>2.6777283078838265</v>
      </c>
      <c r="U365">
        <f ca="1">$M$9083</f>
        <v>1.4157031938535525</v>
      </c>
      <c r="V365">
        <f ca="1">$M$9084</f>
        <v>2.12231126419459</v>
      </c>
      <c r="W365">
        <f ca="1">$M$9085</f>
        <v>2.6347687735244802</v>
      </c>
      <c r="X365">
        <f ca="1">$M$9086</f>
        <v>2.1035370120964338</v>
      </c>
      <c r="Y365">
        <f ca="1">$M$9087</f>
        <v>1.7625460480566597</v>
      </c>
      <c r="Z365">
        <f ca="1">$M$9088</f>
        <v>1.8967651639743766</v>
      </c>
      <c r="AA365">
        <f ca="1">$M$9089</f>
        <v>2.8852703201219878</v>
      </c>
      <c r="AB365">
        <f ca="1">$M$9090</f>
        <v>1.8058342141218444</v>
      </c>
      <c r="AC365">
        <f ca="1">$M$9091</f>
        <v>2.2692318748802069</v>
      </c>
      <c r="AD365">
        <f ca="1">$M$9092</f>
        <v>1.1548617729262562</v>
      </c>
      <c r="AE365">
        <f ca="1">$M$9093</f>
        <v>1.183858699572357</v>
      </c>
      <c r="AF365">
        <f ca="1">$M$9094</f>
        <v>1.463887255989605</v>
      </c>
      <c r="AG365">
        <f ca="1">$M$9095</f>
        <v>1.604962163562448</v>
      </c>
      <c r="AH365">
        <f ca="1">$M$9096</f>
        <v>2.2585958500964844</v>
      </c>
      <c r="AI365">
        <f ca="1">$M$9097</f>
        <v>1.6256576611967228</v>
      </c>
      <c r="AJ365">
        <f ca="1">$M$9098</f>
        <v>1.4141263644793687</v>
      </c>
      <c r="AK365">
        <f ca="1">$M$9099</f>
        <v>2.2855154214629869</v>
      </c>
      <c r="AL365">
        <f ca="1">$M$9100</f>
        <v>1.5458958477455969</v>
      </c>
      <c r="AM365">
        <f ca="1">$M$9101</f>
        <v>1.0682171711150639</v>
      </c>
    </row>
    <row r="366" spans="1:39" x14ac:dyDescent="0.25">
      <c r="A366" s="9"/>
      <c r="H366" s="9"/>
      <c r="J366">
        <v>14</v>
      </c>
      <c r="K366">
        <f ca="1">SIMULATION!$D$3*SIMULATION!$D$17/$H352/(SIMULATION!$D$17-$I352)*(((EXP(-$I352*$J366))/(1-EXP(-SIMULATION!$D$4*$I352)))-(EXP(-SIMULATION!$D$17*$J366)/(1-EXP(-SIMULATION!$D$4*SIMULATION!$D$17))))</f>
        <v>3.4482793164180654</v>
      </c>
      <c r="L366">
        <v>0.91270049051578006</v>
      </c>
      <c r="M366">
        <f t="shared" ca="1" si="5"/>
        <v>6.5955255399482526</v>
      </c>
      <c r="N366" s="6">
        <v>365</v>
      </c>
      <c r="O366">
        <f ca="1">$M$9102</f>
        <v>1.812089262972965</v>
      </c>
      <c r="P366">
        <f ca="1">$M$9103</f>
        <v>1.3441681743619494</v>
      </c>
      <c r="Q366">
        <f ca="1">$M$9104</f>
        <v>3.3954424003053774</v>
      </c>
      <c r="R366">
        <f ca="1">$M$9105</f>
        <v>2.0704472357252648</v>
      </c>
      <c r="S366">
        <f ca="1">$M$9106</f>
        <v>3.2661696107436762</v>
      </c>
      <c r="T366">
        <f ca="1">$M$9107</f>
        <v>4.5845636042988369</v>
      </c>
      <c r="U366">
        <f ca="1">$M$9108</f>
        <v>5.4459911679063264</v>
      </c>
      <c r="V366">
        <f ca="1">$M$9109</f>
        <v>2.4446088077538057</v>
      </c>
      <c r="W366">
        <f ca="1">$M$9110</f>
        <v>4.3510438742219604</v>
      </c>
      <c r="X366">
        <f ca="1">$M$9111</f>
        <v>2.711161714799081</v>
      </c>
      <c r="Y366">
        <f ca="1">$M$9112</f>
        <v>1.8824920000845409</v>
      </c>
      <c r="Z366">
        <f ca="1">$M$9113</f>
        <v>1.1229705491310289</v>
      </c>
      <c r="AA366">
        <f ca="1">$M$9114</f>
        <v>1.669185399584922</v>
      </c>
      <c r="AB366">
        <f ca="1">$M$9115</f>
        <v>2.2202133353918101</v>
      </c>
      <c r="AC366">
        <f ca="1">$M$9116</f>
        <v>2.4267339581477159</v>
      </c>
      <c r="AD366">
        <f ca="1">$M$9117</f>
        <v>2.6382280705011394</v>
      </c>
      <c r="AE366">
        <f ca="1">$M$9118</f>
        <v>1.9453306568462387</v>
      </c>
      <c r="AF366">
        <f ca="1">$M$9119</f>
        <v>2.3469583325968468</v>
      </c>
      <c r="AG366">
        <f ca="1">$M$9120</f>
        <v>1.0399831368170147</v>
      </c>
      <c r="AH366">
        <f ca="1">$M$9121</f>
        <v>1.1359990477274615</v>
      </c>
      <c r="AI366">
        <f ca="1">$M$9122</f>
        <v>1.4863053417869005</v>
      </c>
      <c r="AJ366">
        <f ca="1">$M$9123</f>
        <v>1.9180830575839414</v>
      </c>
      <c r="AK366">
        <f ca="1">$M$9124</f>
        <v>1.4752086713728609</v>
      </c>
      <c r="AL366">
        <f ca="1">$M$9125</f>
        <v>1.6175424670592391</v>
      </c>
      <c r="AM366">
        <f ca="1">$M$9126</f>
        <v>1.3297219087931635</v>
      </c>
    </row>
    <row r="367" spans="1:39" x14ac:dyDescent="0.25">
      <c r="A367" s="9"/>
      <c r="H367" s="9"/>
      <c r="J367">
        <v>15</v>
      </c>
      <c r="K367">
        <f ca="1">SIMULATION!$D$3*SIMULATION!$D$17/$H352/(SIMULATION!$D$17-$I352)*(((EXP(-$I352*$J367))/(1-EXP(-SIMULATION!$D$4*$I352)))-(EXP(-SIMULATION!$D$17*$J367)/(1-EXP(-SIMULATION!$D$4*SIMULATION!$D$17))))</f>
        <v>3.3849730734563916</v>
      </c>
      <c r="L367">
        <v>0.13976400801861838</v>
      </c>
      <c r="M367">
        <f t="shared" ca="1" si="5"/>
        <v>3.8580704772377583</v>
      </c>
      <c r="N367" s="6">
        <v>366</v>
      </c>
      <c r="O367">
        <f ca="1">$M$9127</f>
        <v>1.9379664906044287</v>
      </c>
      <c r="P367">
        <f ca="1">$M$9128</f>
        <v>2.7442655676128562</v>
      </c>
      <c r="Q367">
        <f ca="1">$M$9129</f>
        <v>2.7154353562383675</v>
      </c>
      <c r="R367">
        <f ca="1">$M$9130</f>
        <v>4.5295524070032593</v>
      </c>
      <c r="S367">
        <f ca="1">$M$9131</f>
        <v>5.9000484054755713</v>
      </c>
      <c r="T367">
        <f ca="1">$M$9132</f>
        <v>2.4110302152365013</v>
      </c>
      <c r="U367">
        <f ca="1">$M$9133</f>
        <v>5.4755516445162931</v>
      </c>
      <c r="V367">
        <f ca="1">$M$9134</f>
        <v>3.6707365971923527</v>
      </c>
      <c r="W367">
        <f ca="1">$M$9135</f>
        <v>3.667228491373554</v>
      </c>
      <c r="X367">
        <f ca="1">$M$9136</f>
        <v>3.620511436384267</v>
      </c>
      <c r="Y367">
        <f ca="1">$M$9137</f>
        <v>2.5461301730717762</v>
      </c>
      <c r="Z367">
        <f ca="1">$M$9138</f>
        <v>3.4184130948858678</v>
      </c>
      <c r="AA367">
        <f ca="1">$M$9139</f>
        <v>2.4618825367829449</v>
      </c>
      <c r="AB367">
        <f ca="1">$M$9140</f>
        <v>3.4192995155959816</v>
      </c>
      <c r="AC367">
        <f ca="1">$M$9141</f>
        <v>2.4709762797893107</v>
      </c>
      <c r="AD367">
        <f ca="1">$M$9142</f>
        <v>2.9801331365087003</v>
      </c>
      <c r="AE367">
        <f ca="1">$M$9143</f>
        <v>1.3507698246732172</v>
      </c>
      <c r="AF367">
        <f ca="1">$M$9144</f>
        <v>1.8329144283129331</v>
      </c>
      <c r="AG367">
        <f ca="1">$M$9145</f>
        <v>2.5380945709081599</v>
      </c>
      <c r="AH367">
        <f ca="1">$M$9146</f>
        <v>2.2040245371428901</v>
      </c>
      <c r="AI367">
        <f ca="1">$M$9147</f>
        <v>2.1995688626591625</v>
      </c>
      <c r="AJ367">
        <f ca="1">$M$9148</f>
        <v>1.8166053344542357</v>
      </c>
      <c r="AK367">
        <f ca="1">$M$9149</f>
        <v>1.6189932936590576</v>
      </c>
      <c r="AL367">
        <f ca="1">$M$9150</f>
        <v>1.5079657847713692</v>
      </c>
      <c r="AM367">
        <f ca="1">$M$9151</f>
        <v>1.1942946773116183</v>
      </c>
    </row>
    <row r="368" spans="1:39" x14ac:dyDescent="0.25">
      <c r="A368" s="9"/>
      <c r="H368" s="9"/>
      <c r="J368">
        <v>16</v>
      </c>
      <c r="K368">
        <f ca="1">SIMULATION!$D$3*SIMULATION!$D$17/$H352/(SIMULATION!$D$17-$I352)*(((EXP(-$I352*$J368))/(1-EXP(-SIMULATION!$D$4*$I352)))-(EXP(-SIMULATION!$D$17*$J368)/(1-EXP(-SIMULATION!$D$4*SIMULATION!$D$17))))</f>
        <v>3.3224552233819233</v>
      </c>
      <c r="L368">
        <v>2.259574166070185E-2</v>
      </c>
      <c r="M368">
        <f t="shared" ca="1" si="5"/>
        <v>3.3975285632887107</v>
      </c>
      <c r="N368" s="6">
        <v>367</v>
      </c>
      <c r="O368">
        <f ca="1">$M$9152</f>
        <v>1.7978872550191189</v>
      </c>
      <c r="P368">
        <f ca="1">$M$9153</f>
        <v>2.3518468656972318</v>
      </c>
      <c r="Q368">
        <f ca="1">$M$9154</f>
        <v>2.5801282403831869</v>
      </c>
      <c r="R368">
        <f ca="1">$M$9155</f>
        <v>1.3426456512259599</v>
      </c>
      <c r="S368">
        <f ca="1">$M$9156</f>
        <v>2.5922160085767527</v>
      </c>
      <c r="T368">
        <f ca="1">$M$9157</f>
        <v>2.8376898986273722</v>
      </c>
      <c r="U368">
        <f ca="1">$M$9158</f>
        <v>1.0642444114661724</v>
      </c>
      <c r="V368">
        <f ca="1">$M$9159</f>
        <v>3.1589927786761827</v>
      </c>
      <c r="W368">
        <f ca="1">$M$9160</f>
        <v>1.3843089103721662</v>
      </c>
      <c r="X368">
        <f ca="1">$M$9161</f>
        <v>2.715764940186101</v>
      </c>
      <c r="Y368">
        <f ca="1">$M$9162</f>
        <v>2.4364302526987403</v>
      </c>
      <c r="Z368">
        <f ca="1">$M$9163</f>
        <v>1.9536798421879433</v>
      </c>
      <c r="AA368">
        <f ca="1">$M$9164</f>
        <v>1.6877486740268102</v>
      </c>
      <c r="AB368">
        <f ca="1">$M$9165</f>
        <v>2.499914308839569</v>
      </c>
      <c r="AC368">
        <f ca="1">$M$9166</f>
        <v>1.6459833768099934</v>
      </c>
      <c r="AD368">
        <f ca="1">$M$9167</f>
        <v>1.8014938916080634</v>
      </c>
      <c r="AE368">
        <f ca="1">$M$9168</f>
        <v>1.7981375626581233</v>
      </c>
      <c r="AF368">
        <f ca="1">$M$9169</f>
        <v>1.800130550302967</v>
      </c>
      <c r="AG368">
        <f ca="1">$M$9170</f>
        <v>1.8858592298099182</v>
      </c>
      <c r="AH368">
        <f ca="1">$M$9171</f>
        <v>1.7002105859817931</v>
      </c>
      <c r="AI368">
        <f ca="1">$M$9172</f>
        <v>1.4398432957264633</v>
      </c>
      <c r="AJ368">
        <f ca="1">$M$9173</f>
        <v>1.8896457126423161</v>
      </c>
      <c r="AK368">
        <f ca="1">$M$9174</f>
        <v>1.5250521630106921</v>
      </c>
      <c r="AL368">
        <f ca="1">$M$9175</f>
        <v>1.3011894041871459</v>
      </c>
      <c r="AM368">
        <f ca="1">$M$9176</f>
        <v>1.8812535064130065</v>
      </c>
    </row>
    <row r="369" spans="1:39" x14ac:dyDescent="0.25">
      <c r="A369" s="9"/>
      <c r="H369" s="9"/>
      <c r="J369">
        <v>17</v>
      </c>
      <c r="K369">
        <f ca="1">SIMULATION!$D$3*SIMULATION!$D$17/$H352/(SIMULATION!$D$17-$I352)*(((EXP(-$I352*$J369))/(1-EXP(-SIMULATION!$D$4*$I352)))-(EXP(-SIMULATION!$D$17*$J369)/(1-EXP(-SIMULATION!$D$4*SIMULATION!$D$17))))</f>
        <v>3.2608525461277549</v>
      </c>
      <c r="L369">
        <v>-4.3025511071452159E-2</v>
      </c>
      <c r="M369">
        <f t="shared" ca="1" si="5"/>
        <v>3.1205526988019621</v>
      </c>
      <c r="N369" s="6">
        <v>368</v>
      </c>
      <c r="O369">
        <f ca="1">$M$9177</f>
        <v>1.9020218897818117</v>
      </c>
      <c r="P369">
        <f ca="1">$M$9178</f>
        <v>3.2079366506689539</v>
      </c>
      <c r="Q369">
        <f ca="1">$M$9179</f>
        <v>3.6605731767533536</v>
      </c>
      <c r="R369">
        <f ca="1">$M$9180</f>
        <v>3.8517644394311104</v>
      </c>
      <c r="S369">
        <f ca="1">$M$9181</f>
        <v>3.7309451097993458</v>
      </c>
      <c r="T369">
        <f ca="1">$M$9182</f>
        <v>2.0720663699118758</v>
      </c>
      <c r="U369">
        <f ca="1">$M$9183</f>
        <v>4.0121745241853271</v>
      </c>
      <c r="V369">
        <f ca="1">$M$9184</f>
        <v>3.718042348059452</v>
      </c>
      <c r="W369">
        <f ca="1">$M$9185</f>
        <v>2.9104463031981433</v>
      </c>
      <c r="X369">
        <f ca="1">$M$9186</f>
        <v>3.2333824571208303</v>
      </c>
      <c r="Y369">
        <f ca="1">$M$9187</f>
        <v>4.872152927076292</v>
      </c>
      <c r="Z369">
        <f ca="1">$M$9188</f>
        <v>3.2942758248776616</v>
      </c>
      <c r="AA369">
        <f ca="1">$M$9189</f>
        <v>3.5129442413423679</v>
      </c>
      <c r="AB369">
        <f ca="1">$M$9190</f>
        <v>2.3823686957553192</v>
      </c>
      <c r="AC369">
        <f ca="1">$M$9191</f>
        <v>3.1039442540132622</v>
      </c>
      <c r="AD369">
        <f ca="1">$M$9192</f>
        <v>3.1009746839816601</v>
      </c>
      <c r="AE369">
        <f ca="1">$M$9193</f>
        <v>2.5032772567345223</v>
      </c>
      <c r="AF369">
        <f ca="1">$M$9194</f>
        <v>1.9419869055178014</v>
      </c>
      <c r="AG369">
        <f ca="1">$M$9195</f>
        <v>3.0026243845644824</v>
      </c>
      <c r="AH369">
        <f ca="1">$M$9196</f>
        <v>2.3040362281261872</v>
      </c>
      <c r="AI369">
        <f ca="1">$M$9197</f>
        <v>2.515040609358258</v>
      </c>
      <c r="AJ369">
        <f ca="1">$M$9198</f>
        <v>1.7609665369515415</v>
      </c>
      <c r="AK369">
        <f ca="1">$M$9199</f>
        <v>3.01046985984912</v>
      </c>
      <c r="AL369">
        <f ca="1">$M$9200</f>
        <v>2.0181361494992864</v>
      </c>
      <c r="AM369">
        <f ca="1">$M$9201</f>
        <v>1.8594682122836526</v>
      </c>
    </row>
    <row r="370" spans="1:39" x14ac:dyDescent="0.25">
      <c r="A370" s="9"/>
      <c r="H370" s="9"/>
      <c r="J370">
        <v>18</v>
      </c>
      <c r="K370">
        <f ca="1">SIMULATION!$D$3*SIMULATION!$D$17/$H352/(SIMULATION!$D$17-$I352)*(((EXP(-$I352*$J370))/(1-EXP(-SIMULATION!$D$4*$I352)))-(EXP(-SIMULATION!$D$17*$J370)/(1-EXP(-SIMULATION!$D$4*SIMULATION!$D$17))))</f>
        <v>3.2002386287352524</v>
      </c>
      <c r="L370">
        <v>0.34638637120156529</v>
      </c>
      <c r="M370">
        <f t="shared" ca="1" si="5"/>
        <v>4.3087576743219298</v>
      </c>
      <c r="N370" s="6">
        <v>369</v>
      </c>
      <c r="O370">
        <f ca="1">$M$9202</f>
        <v>2.0080059219694619</v>
      </c>
      <c r="P370">
        <f ca="1">$M$9203</f>
        <v>2.1848113276311314</v>
      </c>
      <c r="Q370">
        <f ca="1">$M$9204</f>
        <v>2.2526154284809228</v>
      </c>
      <c r="R370">
        <f ca="1">$M$9205</f>
        <v>2.4325727731741318</v>
      </c>
      <c r="S370">
        <f ca="1">$M$9206</f>
        <v>4.7270757527992533</v>
      </c>
      <c r="T370">
        <f ca="1">$M$9207</f>
        <v>3.2076310292861567</v>
      </c>
      <c r="U370">
        <f ca="1">$M$9208</f>
        <v>5.4893437346194185</v>
      </c>
      <c r="V370">
        <f ca="1">$M$9209</f>
        <v>3.391192739667896</v>
      </c>
      <c r="W370">
        <f ca="1">$M$9210</f>
        <v>3.6478996137924291</v>
      </c>
      <c r="X370">
        <f ca="1">$M$9211</f>
        <v>1.4662590096617585</v>
      </c>
      <c r="Y370">
        <f ca="1">$M$9212</f>
        <v>3.3274292394401814</v>
      </c>
      <c r="Z370">
        <f ca="1">$M$9213</f>
        <v>2.1045180875158969</v>
      </c>
      <c r="AA370">
        <f ca="1">$M$9214</f>
        <v>2.5125917939359574</v>
      </c>
      <c r="AB370">
        <f ca="1">$M$9215</f>
        <v>2.5082232254402701</v>
      </c>
      <c r="AC370">
        <f ca="1">$M$9216</f>
        <v>2.8408189521813019</v>
      </c>
      <c r="AD370">
        <f ca="1">$M$9217</f>
        <v>2.0326186496192467</v>
      </c>
      <c r="AE370">
        <f ca="1">$M$9218</f>
        <v>1.44357606332234</v>
      </c>
      <c r="AF370">
        <f ca="1">$M$9219</f>
        <v>2.136459832845873</v>
      </c>
      <c r="AG370">
        <f ca="1">$M$9220</f>
        <v>1.7519837465192873</v>
      </c>
      <c r="AH370">
        <f ca="1">$M$9221</f>
        <v>2.7784762703096431</v>
      </c>
      <c r="AI370">
        <f ca="1">$M$9222</f>
        <v>1.5527118809005587</v>
      </c>
      <c r="AJ370">
        <f ca="1">$M$9223</f>
        <v>1.8139218313060135</v>
      </c>
      <c r="AK370">
        <f ca="1">$M$9224</f>
        <v>1.8152415347553104</v>
      </c>
      <c r="AL370">
        <f ca="1">$M$9225</f>
        <v>2.2151874771404332</v>
      </c>
      <c r="AM370">
        <f ca="1">$M$9226</f>
        <v>2.3574566110073669</v>
      </c>
    </row>
    <row r="371" spans="1:39" x14ac:dyDescent="0.25">
      <c r="A371" s="9"/>
      <c r="H371" s="9"/>
      <c r="J371">
        <v>19</v>
      </c>
      <c r="K371">
        <f ca="1">SIMULATION!$D$3*SIMULATION!$D$17/$H352/(SIMULATION!$D$17-$I352)*(((EXP(-$I352*$J371))/(1-EXP(-SIMULATION!$D$4*$I352)))-(EXP(-SIMULATION!$D$17*$J371)/(1-EXP(-SIMULATION!$D$4*SIMULATION!$D$17))))</f>
        <v>3.1406531139512164</v>
      </c>
      <c r="L371">
        <v>0.13628057091124357</v>
      </c>
      <c r="M371">
        <f t="shared" ca="1" si="5"/>
        <v>3.5686631133546629</v>
      </c>
      <c r="N371" s="6">
        <v>370</v>
      </c>
      <c r="O371">
        <f ca="1">$M$9227</f>
        <v>0.90985125015069901</v>
      </c>
      <c r="P371">
        <f ca="1">$M$9228</f>
        <v>2.0928920859038991</v>
      </c>
      <c r="Q371">
        <f ca="1">$M$9229</f>
        <v>2.5542874035669456</v>
      </c>
      <c r="R371">
        <f ca="1">$M$9230</f>
        <v>2.2302547030201225</v>
      </c>
      <c r="S371">
        <f ca="1">$M$9231</f>
        <v>2.5927052532393136</v>
      </c>
      <c r="T371">
        <f ca="1">$M$9232</f>
        <v>3.4448080502148</v>
      </c>
      <c r="U371">
        <f ca="1">$M$9233</f>
        <v>2.7775307414523809</v>
      </c>
      <c r="V371">
        <f ca="1">$M$9234</f>
        <v>2.6162855788677768</v>
      </c>
      <c r="W371">
        <f ca="1">$M$9235</f>
        <v>2.6587060593949543</v>
      </c>
      <c r="X371">
        <f ca="1">$M$9236</f>
        <v>1.4081287011724235</v>
      </c>
      <c r="Y371">
        <f ca="1">$M$9237</f>
        <v>3.140817754248368</v>
      </c>
      <c r="Z371">
        <f ca="1">$M$9238</f>
        <v>1.4730371915159028</v>
      </c>
      <c r="AA371">
        <f ca="1">$M$9239</f>
        <v>2.705410736668787</v>
      </c>
      <c r="AB371">
        <f ca="1">$M$9240</f>
        <v>3.2866735190183824</v>
      </c>
      <c r="AC371">
        <f ca="1">$M$9241</f>
        <v>2.4436734792913524</v>
      </c>
      <c r="AD371">
        <f ca="1">$M$9242</f>
        <v>3.4271248003892936</v>
      </c>
      <c r="AE371">
        <f ca="1">$M$9243</f>
        <v>2.449121120118515</v>
      </c>
      <c r="AF371">
        <f ca="1">$M$9244</f>
        <v>1.629750988220861</v>
      </c>
      <c r="AG371">
        <f ca="1">$M$9245</f>
        <v>1.8917750720745947</v>
      </c>
      <c r="AH371">
        <f ca="1">$M$9246</f>
        <v>1.5129833347709338</v>
      </c>
      <c r="AI371">
        <f ca="1">$M$9247</f>
        <v>2.3878734063385312</v>
      </c>
      <c r="AJ371">
        <f ca="1">$M$9248</f>
        <v>1.2826988363704144</v>
      </c>
      <c r="AK371">
        <f ca="1">$M$9249</f>
        <v>1.4686363216124603</v>
      </c>
      <c r="AL371">
        <f ca="1">$M$9250</f>
        <v>0.92481461423262845</v>
      </c>
      <c r="AM371">
        <f ca="1">$M$9251</f>
        <v>1.2148698886739282</v>
      </c>
    </row>
    <row r="372" spans="1:39" x14ac:dyDescent="0.25">
      <c r="A372" s="9"/>
      <c r="H372" s="9"/>
      <c r="J372">
        <v>20</v>
      </c>
      <c r="K372">
        <f ca="1">SIMULATION!$D$3*SIMULATION!$D$17/$H352/(SIMULATION!$D$17-$I352)*(((EXP(-$I352*$J372))/(1-EXP(-SIMULATION!$D$4*$I352)))-(EXP(-SIMULATION!$D$17*$J372)/(1-EXP(-SIMULATION!$D$4*SIMULATION!$D$17))))</f>
        <v>3.0821140325253915</v>
      </c>
      <c r="L372">
        <v>0.18112475282947879</v>
      </c>
      <c r="M372">
        <f t="shared" ca="1" si="5"/>
        <v>3.6403611748588212</v>
      </c>
      <c r="N372" s="6">
        <v>371</v>
      </c>
      <c r="O372">
        <f ca="1">$M$9252</f>
        <v>0.89974471891738195</v>
      </c>
      <c r="P372">
        <f ca="1">$M$9253</f>
        <v>1.5261987193323441</v>
      </c>
      <c r="Q372">
        <f ca="1">$M$9254</f>
        <v>2.9121473076088376</v>
      </c>
      <c r="R372">
        <f ca="1">$M$9255</f>
        <v>2.5441711044450241</v>
      </c>
      <c r="S372">
        <f ca="1">$M$9256</f>
        <v>2.8113313330388627</v>
      </c>
      <c r="T372">
        <f ca="1">$M$9257</f>
        <v>2.5322820023833139</v>
      </c>
      <c r="U372">
        <f ca="1">$M$9258</f>
        <v>1.9293822145284019</v>
      </c>
      <c r="V372">
        <f ca="1">$M$9259</f>
        <v>3.6104481482427859</v>
      </c>
      <c r="W372">
        <f ca="1">$M$9260</f>
        <v>2.9011801705126565</v>
      </c>
      <c r="X372">
        <f ca="1">$M$9261</f>
        <v>2.4000775412920947</v>
      </c>
      <c r="Y372">
        <f ca="1">$M$9262</f>
        <v>2.035579446615452</v>
      </c>
      <c r="Z372">
        <f ca="1">$M$9263</f>
        <v>1.6565471118224802</v>
      </c>
      <c r="AA372">
        <f ca="1">$M$9264</f>
        <v>2.393535934984226</v>
      </c>
      <c r="AB372">
        <f ca="1">$M$9265</f>
        <v>1.857990339697263</v>
      </c>
      <c r="AC372">
        <f ca="1">$M$9266</f>
        <v>1.4940655274209045</v>
      </c>
      <c r="AD372">
        <f ca="1">$M$9267</f>
        <v>2.4683327511295698</v>
      </c>
      <c r="AE372">
        <f ca="1">$M$9268</f>
        <v>1.8382708840351407</v>
      </c>
      <c r="AF372">
        <f ca="1">$M$9269</f>
        <v>1.7854241271612417</v>
      </c>
      <c r="AG372">
        <f ca="1">$M$9270</f>
        <v>1.9438203499963751</v>
      </c>
      <c r="AH372">
        <f ca="1">$M$9271</f>
        <v>1.3056362868511902</v>
      </c>
      <c r="AI372">
        <f ca="1">$M$9272</f>
        <v>1.6421242915561827</v>
      </c>
      <c r="AJ372">
        <f ca="1">$M$9273</f>
        <v>0.88445081652473034</v>
      </c>
      <c r="AK372">
        <f ca="1">$M$9274</f>
        <v>0.55049231414445932</v>
      </c>
      <c r="AL372">
        <f ca="1">$M$9275</f>
        <v>0.95949223382713589</v>
      </c>
      <c r="AM372">
        <f ca="1">$M$9276</f>
        <v>1.6390519008210729</v>
      </c>
    </row>
    <row r="373" spans="1:39" x14ac:dyDescent="0.25">
      <c r="A373" s="9"/>
      <c r="H373" s="9"/>
      <c r="J373">
        <v>21</v>
      </c>
      <c r="K373">
        <f ca="1">SIMULATION!$D$3*SIMULATION!$D$17/$H352/(SIMULATION!$D$17-$I352)*(((EXP(-$I352*$J373))/(1-EXP(-SIMULATION!$D$4*$I352)))-(EXP(-SIMULATION!$D$17*$J373)/(1-EXP(-SIMULATION!$D$4*SIMULATION!$D$17))))</f>
        <v>3.0246257034251527</v>
      </c>
      <c r="L373">
        <v>-2.9755007245743571E-2</v>
      </c>
      <c r="M373">
        <f t="shared" ca="1" si="5"/>
        <v>2.9346279437040752</v>
      </c>
      <c r="N373" s="6">
        <v>372</v>
      </c>
      <c r="O373">
        <f ca="1">$M$9277</f>
        <v>0.5179378536400927</v>
      </c>
      <c r="P373">
        <f ca="1">$M$9278</f>
        <v>3.2040242065456583</v>
      </c>
      <c r="Q373">
        <f ca="1">$M$9279</f>
        <v>7.1106092069547371</v>
      </c>
      <c r="R373">
        <f ca="1">$M$9280</f>
        <v>3.8662729207508311</v>
      </c>
      <c r="S373">
        <f ca="1">$M$9281</f>
        <v>5.9841996616202087</v>
      </c>
      <c r="T373">
        <f ca="1">$M$9282</f>
        <v>6.1479835044262918</v>
      </c>
      <c r="U373">
        <f ca="1">$M$9283</f>
        <v>6.8791642622700673</v>
      </c>
      <c r="V373">
        <f ca="1">$M$9284</f>
        <v>3.8741301369120569</v>
      </c>
      <c r="W373">
        <f ca="1">$M$9285</f>
        <v>5.4084993363012792</v>
      </c>
      <c r="X373">
        <f ca="1">$M$9286</f>
        <v>5.6547458951296274</v>
      </c>
      <c r="Y373">
        <f ca="1">$M$9287</f>
        <v>2.4016505538263324</v>
      </c>
      <c r="Z373">
        <f ca="1">$M$9288</f>
        <v>2.330035819304646</v>
      </c>
      <c r="AA373">
        <f ca="1">$M$9289</f>
        <v>3.510679859440871</v>
      </c>
      <c r="AB373">
        <f ca="1">$M$9290</f>
        <v>2.3430837023448512</v>
      </c>
      <c r="AC373">
        <f ca="1">$M$9291</f>
        <v>1.8082266877470252</v>
      </c>
      <c r="AD373">
        <f ca="1">$M$9292</f>
        <v>1.3353859357126174</v>
      </c>
      <c r="AE373">
        <f ca="1">$M$9293</f>
        <v>1.9885583537755789</v>
      </c>
      <c r="AF373">
        <f ca="1">$M$9294</f>
        <v>1.4367345688976516</v>
      </c>
      <c r="AG373">
        <f ca="1">$M$9295</f>
        <v>1.4676268127718644</v>
      </c>
      <c r="AH373">
        <f ca="1">$M$9296</f>
        <v>1.0757885011160404</v>
      </c>
      <c r="AI373">
        <f ca="1">$M$9297</f>
        <v>1.2470777542280187</v>
      </c>
      <c r="AJ373">
        <f ca="1">$M$9298</f>
        <v>1.0072051625876637</v>
      </c>
      <c r="AK373">
        <f ca="1">$M$9299</f>
        <v>0.81573155588577184</v>
      </c>
      <c r="AL373">
        <f ca="1">$M$9300</f>
        <v>0.8597775620632816</v>
      </c>
      <c r="AM373">
        <f ca="1">$M$9301</f>
        <v>0.90105634542411994</v>
      </c>
    </row>
    <row r="374" spans="1:39" x14ac:dyDescent="0.25">
      <c r="A374" s="9"/>
      <c r="H374" s="9"/>
      <c r="J374">
        <v>22</v>
      </c>
      <c r="K374">
        <f ca="1">SIMULATION!$D$3*SIMULATION!$D$17/$H352/(SIMULATION!$D$17-$I352)*(((EXP(-$I352*$J374))/(1-EXP(-SIMULATION!$D$4*$I352)))-(EXP(-SIMULATION!$D$17*$J374)/(1-EXP(-SIMULATION!$D$4*SIMULATION!$D$17))))</f>
        <v>2.9681837939128646</v>
      </c>
      <c r="L374">
        <v>-0.317148192669791</v>
      </c>
      <c r="M374">
        <f t="shared" ca="1" si="5"/>
        <v>2.026829668161636</v>
      </c>
      <c r="N374" s="6">
        <v>373</v>
      </c>
      <c r="O374">
        <f ca="1">$M$9302</f>
        <v>0.74135838838830204</v>
      </c>
      <c r="P374">
        <f ca="1">$M$9303</f>
        <v>3.2411036485820111</v>
      </c>
      <c r="Q374">
        <f ca="1">$M$9304</f>
        <v>3.9143145916182913</v>
      </c>
      <c r="R374">
        <f ca="1">$M$9305</f>
        <v>4.5036426344587595</v>
      </c>
      <c r="S374">
        <f ca="1">$M$9306</f>
        <v>3.2333264615110542</v>
      </c>
      <c r="T374">
        <f ca="1">$M$9307</f>
        <v>4.477330430066762</v>
      </c>
      <c r="U374">
        <f ca="1">$M$9308</f>
        <v>4.1969584959010202</v>
      </c>
      <c r="V374">
        <f ca="1">$M$9309</f>
        <v>3.855063652291419</v>
      </c>
      <c r="W374">
        <f ca="1">$M$9310</f>
        <v>2.1194173067999063</v>
      </c>
      <c r="X374">
        <f ca="1">$M$9311</f>
        <v>3.0522213171701771</v>
      </c>
      <c r="Y374">
        <f ca="1">$M$9312</f>
        <v>4.6715006004713455</v>
      </c>
      <c r="Z374">
        <f ca="1">$M$9313</f>
        <v>2.0320194467717205</v>
      </c>
      <c r="AA374">
        <f ca="1">$M$9314</f>
        <v>2.7725210960742657</v>
      </c>
      <c r="AB374">
        <f ca="1">$M$9315</f>
        <v>2.6644090022904257</v>
      </c>
      <c r="AC374">
        <f ca="1">$M$9316</f>
        <v>3.4500855989452726</v>
      </c>
      <c r="AD374">
        <f ca="1">$M$9317</f>
        <v>2.4818159226854686</v>
      </c>
      <c r="AE374">
        <f ca="1">$M$9318</f>
        <v>2.1257203678185741</v>
      </c>
      <c r="AF374">
        <f ca="1">$M$9319</f>
        <v>2.0883405622166817</v>
      </c>
      <c r="AG374">
        <f ca="1">$M$9320</f>
        <v>1.6582601635326948</v>
      </c>
      <c r="AH374">
        <f ca="1">$M$9321</f>
        <v>1.5912546942303054</v>
      </c>
      <c r="AI374">
        <f ca="1">$M$9322</f>
        <v>2.1218979979272343</v>
      </c>
      <c r="AJ374">
        <f ca="1">$M$9323</f>
        <v>1.5888537075753686</v>
      </c>
      <c r="AK374">
        <f ca="1">$M$9324</f>
        <v>0.97414339228350377</v>
      </c>
      <c r="AL374">
        <f ca="1">$M$9325</f>
        <v>1.5435054947018312</v>
      </c>
      <c r="AM374">
        <f ca="1">$M$9326</f>
        <v>0.70802887246479862</v>
      </c>
    </row>
    <row r="375" spans="1:39" x14ac:dyDescent="0.25">
      <c r="A375" s="9"/>
      <c r="H375" s="9"/>
      <c r="J375">
        <v>23</v>
      </c>
      <c r="K375">
        <f ca="1">SIMULATION!$D$3*SIMULATION!$D$17/$H352/(SIMULATION!$D$17-$I352)*(((EXP(-$I352*$J375))/(1-EXP(-SIMULATION!$D$4*$I352)))-(EXP(-SIMULATION!$D$17*$J375)/(1-EXP(-SIMULATION!$D$4*SIMULATION!$D$17))))</f>
        <v>2.9127785596423315</v>
      </c>
      <c r="L375">
        <v>-7.5042217326589777E-2</v>
      </c>
      <c r="M375">
        <f t="shared" ca="1" si="5"/>
        <v>2.6941971979454205</v>
      </c>
      <c r="N375" s="6">
        <v>374</v>
      </c>
      <c r="O375">
        <f ca="1">$M$9327</f>
        <v>2.0079283633031273</v>
      </c>
      <c r="P375">
        <f ca="1">$M$9328</f>
        <v>2.4076776507134756</v>
      </c>
      <c r="Q375">
        <f ca="1">$M$9329</f>
        <v>2.5188676660747831</v>
      </c>
      <c r="R375">
        <f ca="1">$M$9330</f>
        <v>2.4898890791661703</v>
      </c>
      <c r="S375">
        <f ca="1">$M$9331</f>
        <v>2.5252768256483735</v>
      </c>
      <c r="T375">
        <f ca="1">$M$9332</f>
        <v>2.4747228223632112</v>
      </c>
      <c r="U375">
        <f ca="1">$M$9333</f>
        <v>1.8181314917634599</v>
      </c>
      <c r="V375">
        <f ca="1">$M$9334</f>
        <v>3.2100480149131201</v>
      </c>
      <c r="W375">
        <f ca="1">$M$9335</f>
        <v>2.0544428014734559</v>
      </c>
      <c r="X375">
        <f ca="1">$M$9336</f>
        <v>3.1560583102962352</v>
      </c>
      <c r="Y375">
        <f ca="1">$M$9337</f>
        <v>3.2562284115584101</v>
      </c>
      <c r="Z375">
        <f ca="1">$M$9338</f>
        <v>0.4716611570825649</v>
      </c>
      <c r="AA375">
        <f ca="1">$M$9339</f>
        <v>2.6410168185146081</v>
      </c>
      <c r="AB375">
        <f ca="1">$M$9340</f>
        <v>2.8694010763778381</v>
      </c>
      <c r="AC375">
        <f ca="1">$M$9341</f>
        <v>2.5145805202980629</v>
      </c>
      <c r="AD375">
        <f ca="1">$M$9342</f>
        <v>3.4997889597834377</v>
      </c>
      <c r="AE375">
        <f ca="1">$M$9343</f>
        <v>1.7958484969265363</v>
      </c>
      <c r="AF375">
        <f ca="1">$M$9344</f>
        <v>2.4291307523830512</v>
      </c>
      <c r="AG375">
        <f ca="1">$M$9345</f>
        <v>1.6487126185311749</v>
      </c>
      <c r="AH375">
        <f ca="1">$M$9346</f>
        <v>2.7629288868747537</v>
      </c>
      <c r="AI375">
        <f ca="1">$M$9347</f>
        <v>2.7368248560793549</v>
      </c>
      <c r="AJ375">
        <f ca="1">$M$9348</f>
        <v>3.0070385246543725</v>
      </c>
      <c r="AK375">
        <f ca="1">$M$9349</f>
        <v>2.5246005844253867</v>
      </c>
      <c r="AL375">
        <f ca="1">$M$9350</f>
        <v>2.0081405669630792</v>
      </c>
      <c r="AM375">
        <f ca="1">$M$9351</f>
        <v>1.6637964104226579</v>
      </c>
    </row>
    <row r="376" spans="1:39" x14ac:dyDescent="0.25">
      <c r="A376" s="9"/>
      <c r="H376" s="9"/>
      <c r="J376">
        <v>24</v>
      </c>
      <c r="K376">
        <f ca="1">SIMULATION!$D$3*SIMULATION!$D$17/$H352/(SIMULATION!$D$17-$I352)*(((EXP(-$I352*$J376))/(1-EXP(-SIMULATION!$D$4*$I352)))-(EXP(-SIMULATION!$D$17*$J376)/(1-EXP(-SIMULATION!$D$4*SIMULATION!$D$17))))</f>
        <v>2.8583969185144493</v>
      </c>
      <c r="L376">
        <v>0.15449990080347584</v>
      </c>
      <c r="M376">
        <f t="shared" ca="1" si="5"/>
        <v>3.3000189588818927</v>
      </c>
      <c r="N376" s="6">
        <v>375</v>
      </c>
      <c r="O376">
        <f ca="1">$M$9352</f>
        <v>2.8202210226087523</v>
      </c>
      <c r="P376">
        <f ca="1">$M$9353</f>
        <v>4.792965803861696</v>
      </c>
      <c r="Q376">
        <f ca="1">$M$9354</f>
        <v>2.6426049924079043</v>
      </c>
      <c r="R376">
        <f ca="1">$M$9355</f>
        <v>2.2400138753307681</v>
      </c>
      <c r="S376">
        <f ca="1">$M$9356</f>
        <v>3.6312498688218611</v>
      </c>
      <c r="T376">
        <f ca="1">$M$9357</f>
        <v>2.7758951021967246</v>
      </c>
      <c r="U376">
        <f ca="1">$M$9358</f>
        <v>3.5693568211842002</v>
      </c>
      <c r="V376">
        <f ca="1">$M$9359</f>
        <v>4.0336246079191174</v>
      </c>
      <c r="W376">
        <f ca="1">$M$9360</f>
        <v>4.6061336154962911</v>
      </c>
      <c r="X376">
        <f ca="1">$M$9361</f>
        <v>4.1768488662226568</v>
      </c>
      <c r="Y376">
        <f ca="1">$M$9362</f>
        <v>3.7896279348274948</v>
      </c>
      <c r="Z376">
        <f ca="1">$M$9363</f>
        <v>2.1813082985596353</v>
      </c>
      <c r="AA376">
        <f ca="1">$M$9364</f>
        <v>4.6363768261695393</v>
      </c>
      <c r="AB376">
        <f ca="1">$M$9365</f>
        <v>3.9789576296761142</v>
      </c>
      <c r="AC376">
        <f ca="1">$M$9366</f>
        <v>3.8985461680979481</v>
      </c>
      <c r="AD376">
        <f ca="1">$M$9367</f>
        <v>4.6328430302645272</v>
      </c>
      <c r="AE376">
        <f ca="1">$M$9368</f>
        <v>2.7352408248121249</v>
      </c>
      <c r="AF376">
        <f ca="1">$M$9369</f>
        <v>2.0494846214299915</v>
      </c>
      <c r="AG376">
        <f ca="1">$M$9370</f>
        <v>3.5484248260657156</v>
      </c>
      <c r="AH376">
        <f ca="1">$M$9371</f>
        <v>4.6188044818203906</v>
      </c>
      <c r="AI376">
        <f ca="1">$M$9372</f>
        <v>2.110652759460006</v>
      </c>
      <c r="AJ376">
        <f ca="1">$M$9373</f>
        <v>2.7165743495093122</v>
      </c>
      <c r="AK376">
        <f ca="1">$M$9374</f>
        <v>1.5902492893313926</v>
      </c>
      <c r="AL376">
        <f ca="1">$M$9375</f>
        <v>3.6533023334915784</v>
      </c>
      <c r="AM376">
        <f ca="1">$M$9376</f>
        <v>2.6493082715616505</v>
      </c>
    </row>
    <row r="377" spans="1:39" x14ac:dyDescent="0.25">
      <c r="A377" s="9">
        <v>16</v>
      </c>
      <c r="B377" s="2">
        <f ca="1">NORMINV(RAND(),SIMULATION!D7,SIMULATION!D8)</f>
        <v>72.543657535736344</v>
      </c>
      <c r="C377" s="2">
        <v>2</v>
      </c>
      <c r="D377" s="2">
        <f ca="1">SIMULATION!$D$11*(1+(SIMULATION!$D$12*LN(1+$C377)))*(1+(SIMULATION!$D$13*(($B377/63.5)-1)))</f>
        <v>10.909659001379699</v>
      </c>
      <c r="E377" s="2">
        <v>0.11709851081250694</v>
      </c>
      <c r="F377" s="2">
        <f ca="1">D377*(1+E377)</f>
        <v>12.187163823913524</v>
      </c>
      <c r="G377" s="2">
        <v>0.63386609541458727</v>
      </c>
      <c r="H377" s="9">
        <f>SIMULATION!$D$15*EXP($G$377)</f>
        <v>416.0993752713992</v>
      </c>
      <c r="I377" s="2">
        <f ca="1">$F377/$H377</f>
        <v>2.928907022742943E-2</v>
      </c>
      <c r="J377">
        <v>0</v>
      </c>
      <c r="K377">
        <f ca="1">SIMULATION!$D$3*SIMULATION!$D$17/$H377/(SIMULATION!$D$17-$I377)*(((EXP(-$I377*$J377))/(1-EXP(-SIMULATION!$D$4*$I377)))-(EXP(-SIMULATION!$D$17*$J377)/(1-EXP(-SIMULATION!$D$4*SIMULATION!$D$17))))</f>
        <v>1.3875904715454044</v>
      </c>
      <c r="L377">
        <v>4.9211784434462752E-2</v>
      </c>
      <c r="M377">
        <f t="shared" ca="1" si="5"/>
        <v>1.4558762747144114</v>
      </c>
      <c r="N377" s="6">
        <v>376</v>
      </c>
      <c r="O377">
        <f ca="1">$M$9377</f>
        <v>1.1252536752568028</v>
      </c>
      <c r="P377">
        <f ca="1">$M$9378</f>
        <v>1.494194206451851</v>
      </c>
      <c r="Q377">
        <f ca="1">$M$9379</f>
        <v>2.7164041403667305</v>
      </c>
      <c r="R377">
        <f ca="1">$M$9380</f>
        <v>3.9548470287940276</v>
      </c>
      <c r="S377">
        <f ca="1">$M$9381</f>
        <v>2.4808660243796661</v>
      </c>
      <c r="T377">
        <f ca="1">$M$9382</f>
        <v>3.5400450081310106</v>
      </c>
      <c r="U377">
        <f ca="1">$M$9383</f>
        <v>2.6700223299713799</v>
      </c>
      <c r="V377">
        <f ca="1">$M$9384</f>
        <v>2.7666447914937895</v>
      </c>
      <c r="W377">
        <f ca="1">$M$9385</f>
        <v>3.3939579118994043</v>
      </c>
      <c r="X377">
        <f ca="1">$M$9386</f>
        <v>3.0076333497787942</v>
      </c>
      <c r="Y377">
        <f ca="1">$M$9387</f>
        <v>2.0862513989616409</v>
      </c>
      <c r="Z377">
        <f ca="1">$M$9388</f>
        <v>1.4020251554142269</v>
      </c>
      <c r="AA377">
        <f ca="1">$M$9389</f>
        <v>2.9848090172840167</v>
      </c>
      <c r="AB377">
        <f ca="1">$M$9390</f>
        <v>2.4529049793260445</v>
      </c>
      <c r="AC377">
        <f ca="1">$M$9391</f>
        <v>1.7932234106483445</v>
      </c>
      <c r="AD377">
        <f ca="1">$M$9392</f>
        <v>1.7499408391280542</v>
      </c>
      <c r="AE377">
        <f ca="1">$M$9393</f>
        <v>0.52176535490688025</v>
      </c>
      <c r="AF377">
        <f ca="1">$M$9394</f>
        <v>1.9067036186715702</v>
      </c>
      <c r="AG377">
        <f ca="1">$M$9395</f>
        <v>1.0977712914203921</v>
      </c>
      <c r="AH377">
        <f ca="1">$M$9396</f>
        <v>1.931816410027259</v>
      </c>
      <c r="AI377">
        <f ca="1">$M$9397</f>
        <v>1.9392177294625104</v>
      </c>
      <c r="AJ377">
        <f ca="1">$M$9398</f>
        <v>0.76076540798008763</v>
      </c>
      <c r="AK377">
        <f ca="1">$M$9399</f>
        <v>1.1250081812573356</v>
      </c>
      <c r="AL377">
        <f ca="1">$M$9400</f>
        <v>1.2192598672305226</v>
      </c>
      <c r="AM377">
        <f ca="1">$M$9401</f>
        <v>2.0803215879314791</v>
      </c>
    </row>
    <row r="378" spans="1:39" x14ac:dyDescent="0.25">
      <c r="A378" s="9"/>
      <c r="H378" s="9"/>
      <c r="J378">
        <v>1</v>
      </c>
      <c r="K378">
        <f ca="1">SIMULATION!$D$3*SIMULATION!$D$17/$H377/(SIMULATION!$D$17-$I377)*(((EXP(-$I377*$J378))/(1-EXP(-SIMULATION!$D$4*$I377)))-(EXP(-SIMULATION!$D$17*$J378)/(1-EXP(-SIMULATION!$D$4*SIMULATION!$D$17))))</f>
        <v>1.8149161107317884</v>
      </c>
      <c r="L378">
        <v>0.56485457354495827</v>
      </c>
      <c r="M378">
        <f t="shared" ca="1" si="5"/>
        <v>2.8400797764790666</v>
      </c>
      <c r="N378" s="6">
        <v>377</v>
      </c>
      <c r="O378">
        <f ca="1">$M$9402</f>
        <v>1.6839618612333527</v>
      </c>
      <c r="P378">
        <f ca="1">$M$9403</f>
        <v>1.8833184539244903</v>
      </c>
      <c r="Q378">
        <f ca="1">$M$9404</f>
        <v>2.0793324271129139</v>
      </c>
      <c r="R378">
        <f ca="1">$M$9405</f>
        <v>3.3553940114578142</v>
      </c>
      <c r="S378">
        <f ca="1">$M$9406</f>
        <v>1.9968066621182057</v>
      </c>
      <c r="T378">
        <f ca="1">$M$9407</f>
        <v>2.5082512987598968</v>
      </c>
      <c r="U378">
        <f ca="1">$M$9408</f>
        <v>2.2991901264377002</v>
      </c>
      <c r="V378">
        <f ca="1">$M$9409</f>
        <v>1.8703977545187871</v>
      </c>
      <c r="W378">
        <f ca="1">$M$9410</f>
        <v>3.0184236746841968</v>
      </c>
      <c r="X378">
        <f ca="1">$M$9411</f>
        <v>2.4720825560895689</v>
      </c>
      <c r="Y378">
        <f ca="1">$M$9412</f>
        <v>2.3860341965754137</v>
      </c>
      <c r="Z378">
        <f ca="1">$M$9413</f>
        <v>1.606503094389979</v>
      </c>
      <c r="AA378">
        <f ca="1">$M$9414</f>
        <v>1.7306567658872407</v>
      </c>
      <c r="AB378">
        <f ca="1">$M$9415</f>
        <v>1.6562127315667183</v>
      </c>
      <c r="AC378">
        <f ca="1">$M$9416</f>
        <v>2.2020441933968264</v>
      </c>
      <c r="AD378">
        <f ca="1">$M$9417</f>
        <v>2.042339272127355</v>
      </c>
      <c r="AE378">
        <f ca="1">$M$9418</f>
        <v>2.2720859547747798</v>
      </c>
      <c r="AF378">
        <f ca="1">$M$9419</f>
        <v>0.65777036404226297</v>
      </c>
      <c r="AG378">
        <f ca="1">$M$9420</f>
        <v>1.288205293236967</v>
      </c>
      <c r="AH378">
        <f ca="1">$M$9421</f>
        <v>1.9322236396664019</v>
      </c>
      <c r="AI378">
        <f ca="1">$M$9422</f>
        <v>1.4125869809620131</v>
      </c>
      <c r="AJ378">
        <f ca="1">$M$9423</f>
        <v>1.5571359540501422</v>
      </c>
      <c r="AK378">
        <f ca="1">$M$9424</f>
        <v>0.93945797829657374</v>
      </c>
      <c r="AL378">
        <f ca="1">$M$9425</f>
        <v>1.4445332578337</v>
      </c>
      <c r="AM378">
        <f ca="1">$M$9426</f>
        <v>1.4068177676165055</v>
      </c>
    </row>
    <row r="379" spans="1:39" x14ac:dyDescent="0.25">
      <c r="A379" s="9"/>
      <c r="H379" s="9"/>
      <c r="J379">
        <v>2</v>
      </c>
      <c r="K379">
        <f ca="1">SIMULATION!$D$3*SIMULATION!$D$17/$H377/(SIMULATION!$D$17-$I377)*(((EXP(-$I377*$J379))/(1-EXP(-SIMULATION!$D$4*$I377)))-(EXP(-SIMULATION!$D$17*$J379)/(1-EXP(-SIMULATION!$D$4*SIMULATION!$D$17))))</f>
        <v>2.0620366521134557</v>
      </c>
      <c r="L379">
        <v>-8.0969733995995344E-3</v>
      </c>
      <c r="M379">
        <f t="shared" ca="1" si="5"/>
        <v>2.0453403961922936</v>
      </c>
      <c r="N379" s="6">
        <v>378</v>
      </c>
      <c r="O379">
        <f ca="1">$M$9427</f>
        <v>1.085456200134846</v>
      </c>
      <c r="P379">
        <f ca="1">$M$9428</f>
        <v>2.5090883731082134</v>
      </c>
      <c r="Q379">
        <f ca="1">$M$9429</f>
        <v>2.3695154657649486</v>
      </c>
      <c r="R379">
        <f ca="1">$M$9430</f>
        <v>2.9793615671636537</v>
      </c>
      <c r="S379">
        <f ca="1">$M$9431</f>
        <v>3.0824097808344604</v>
      </c>
      <c r="T379">
        <f ca="1">$M$9432</f>
        <v>2.460306476428721</v>
      </c>
      <c r="U379">
        <f ca="1">$M$9433</f>
        <v>1.5294206053550283</v>
      </c>
      <c r="V379">
        <f ca="1">$M$9434</f>
        <v>3.6780987938195562</v>
      </c>
      <c r="W379">
        <f ca="1">$M$9435</f>
        <v>3.8806537434185531</v>
      </c>
      <c r="X379">
        <f ca="1">$M$9436</f>
        <v>1.6873673827979703</v>
      </c>
      <c r="Y379">
        <f ca="1">$M$9437</f>
        <v>1.9791059707532141</v>
      </c>
      <c r="Z379">
        <f ca="1">$M$9438</f>
        <v>2.3812309406890555</v>
      </c>
      <c r="AA379">
        <f ca="1">$M$9439</f>
        <v>2.299890203852248</v>
      </c>
      <c r="AB379">
        <f ca="1">$M$9440</f>
        <v>2.7186157810383547</v>
      </c>
      <c r="AC379">
        <f ca="1">$M$9441</f>
        <v>1.6456230897783759</v>
      </c>
      <c r="AD379">
        <f ca="1">$M$9442</f>
        <v>1.6831497030120735</v>
      </c>
      <c r="AE379">
        <f ca="1">$M$9443</f>
        <v>2.0938386220911456</v>
      </c>
      <c r="AF379">
        <f ca="1">$M$9444</f>
        <v>1.9536278876149051</v>
      </c>
      <c r="AG379">
        <f ca="1">$M$9445</f>
        <v>1.7599249849111656</v>
      </c>
      <c r="AH379">
        <f ca="1">$M$9446</f>
        <v>2.1973636778988652</v>
      </c>
      <c r="AI379">
        <f ca="1">$M$9447</f>
        <v>0.95219349729865055</v>
      </c>
      <c r="AJ379">
        <f ca="1">$M$9448</f>
        <v>1.0448110038859362</v>
      </c>
      <c r="AK379">
        <f ca="1">$M$9449</f>
        <v>1.9318150837789256</v>
      </c>
      <c r="AL379">
        <f ca="1">$M$9450</f>
        <v>1.94880958145024</v>
      </c>
      <c r="AM379">
        <f ca="1">$M$9451</f>
        <v>0.67632213919993922</v>
      </c>
    </row>
    <row r="380" spans="1:39" x14ac:dyDescent="0.25">
      <c r="A380" s="9"/>
      <c r="H380" s="9"/>
      <c r="J380">
        <v>3</v>
      </c>
      <c r="K380">
        <f ca="1">SIMULATION!$D$3*SIMULATION!$D$17/$H377/(SIMULATION!$D$17-$I377)*(((EXP(-$I377*$J380))/(1-EXP(-SIMULATION!$D$4*$I377)))-(EXP(-SIMULATION!$D$17*$J380)/(1-EXP(-SIMULATION!$D$4*SIMULATION!$D$17))))</f>
        <v>2.1944486492642405</v>
      </c>
      <c r="L380">
        <v>0.14016508478711773</v>
      </c>
      <c r="M380">
        <f t="shared" ca="1" si="5"/>
        <v>2.5020337302493387</v>
      </c>
      <c r="N380" s="6">
        <v>379</v>
      </c>
      <c r="O380">
        <f ca="1">$M$9452</f>
        <v>3.0318156277038404</v>
      </c>
      <c r="P380">
        <f ca="1">$M$9453</f>
        <v>4.2238271262948057</v>
      </c>
      <c r="Q380">
        <f ca="1">$M$9454</f>
        <v>3.2479252071129885</v>
      </c>
      <c r="R380">
        <f ca="1">$M$9455</f>
        <v>4.00797558432056</v>
      </c>
      <c r="S380">
        <f ca="1">$M$9456</f>
        <v>2.9334630236144643</v>
      </c>
      <c r="T380">
        <f ca="1">$M$9457</f>
        <v>2.1208263710256747</v>
      </c>
      <c r="U380">
        <f ca="1">$M$9458</f>
        <v>1.4366131847644459</v>
      </c>
      <c r="V380">
        <f ca="1">$M$9459</f>
        <v>2.5337807279764362</v>
      </c>
      <c r="W380">
        <f ca="1">$M$9460</f>
        <v>1.0874355848242452</v>
      </c>
      <c r="X380">
        <f ca="1">$M$9461</f>
        <v>1.9619574277302341</v>
      </c>
      <c r="Y380">
        <f ca="1">$M$9462</f>
        <v>4.2163507588392504</v>
      </c>
      <c r="Z380">
        <f ca="1">$M$9463</f>
        <v>3.7821367036609557</v>
      </c>
      <c r="AA380">
        <f ca="1">$M$9464</f>
        <v>4.0296540875329798</v>
      </c>
      <c r="AB380">
        <f ca="1">$M$9465</f>
        <v>3.8228192054550854</v>
      </c>
      <c r="AC380">
        <f ca="1">$M$9466</f>
        <v>3.8917300959605514</v>
      </c>
      <c r="AD380">
        <f ca="1">$M$9467</f>
        <v>4.3907424621585314</v>
      </c>
      <c r="AE380">
        <f ca="1">$M$9468</f>
        <v>4.2925475942477469</v>
      </c>
      <c r="AF380">
        <f ca="1">$M$9469</f>
        <v>2.2737624955910634</v>
      </c>
      <c r="AG380">
        <f ca="1">$M$9470</f>
        <v>2.7237189009423193</v>
      </c>
      <c r="AH380">
        <f ca="1">$M$9471</f>
        <v>3.7643981948105307</v>
      </c>
      <c r="AI380">
        <f ca="1">$M$9472</f>
        <v>2.8849967815931636</v>
      </c>
      <c r="AJ380">
        <f ca="1">$M$9473</f>
        <v>3.5578375789459784</v>
      </c>
      <c r="AK380">
        <f ca="1">$M$9474</f>
        <v>3.331812953513186</v>
      </c>
      <c r="AL380">
        <f ca="1">$M$9475</f>
        <v>2.1026004491419346</v>
      </c>
      <c r="AM380">
        <f ca="1">$M$9476</f>
        <v>2.3587648546987277</v>
      </c>
    </row>
    <row r="381" spans="1:39" x14ac:dyDescent="0.25">
      <c r="A381" s="9"/>
      <c r="H381" s="9"/>
      <c r="J381">
        <v>4</v>
      </c>
      <c r="K381">
        <f ca="1">SIMULATION!$D$3*SIMULATION!$D$17/$H377/(SIMULATION!$D$17-$I377)*(((EXP(-$I377*$J381))/(1-EXP(-SIMULATION!$D$4*$I377)))-(EXP(-SIMULATION!$D$17*$J381)/(1-EXP(-SIMULATION!$D$4*SIMULATION!$D$17))))</f>
        <v>2.254101621912239</v>
      </c>
      <c r="L381">
        <v>-0.40989346618329964</v>
      </c>
      <c r="M381">
        <f t="shared" ca="1" si="5"/>
        <v>1.3301600949772339</v>
      </c>
      <c r="N381" s="6">
        <v>380</v>
      </c>
      <c r="O381">
        <f ca="1">$M$9477</f>
        <v>1.9765240254913432</v>
      </c>
      <c r="P381">
        <f ca="1">$M$9478</f>
        <v>4.0665153521008959</v>
      </c>
      <c r="Q381">
        <f ca="1">$M$9479</f>
        <v>3.6158283890350846</v>
      </c>
      <c r="R381">
        <f ca="1">$M$9480</f>
        <v>7.9585920296449597</v>
      </c>
      <c r="S381">
        <f ca="1">$M$9481</f>
        <v>8.0285362255914503</v>
      </c>
      <c r="T381">
        <f ca="1">$M$9482</f>
        <v>4.8332020069476016</v>
      </c>
      <c r="U381">
        <f ca="1">$M$9483</f>
        <v>3.9017157812676011</v>
      </c>
      <c r="V381">
        <f ca="1">$M$9484</f>
        <v>3.447665800247953</v>
      </c>
      <c r="W381">
        <f ca="1">$M$9485</f>
        <v>4.8877913586966706</v>
      </c>
      <c r="X381">
        <f ca="1">$M$9486</f>
        <v>7.3793705606221041</v>
      </c>
      <c r="Y381">
        <f ca="1">$M$9487</f>
        <v>3.486164876895395</v>
      </c>
      <c r="Z381">
        <f ca="1">$M$9488</f>
        <v>2.8754996291935719</v>
      </c>
      <c r="AA381">
        <f ca="1">$M$9489</f>
        <v>2.6240003718289153</v>
      </c>
      <c r="AB381">
        <f ca="1">$M$9490</f>
        <v>4.2831651520957363</v>
      </c>
      <c r="AC381">
        <f ca="1">$M$9491</f>
        <v>5.9872026583503075</v>
      </c>
      <c r="AD381">
        <f ca="1">$M$9492</f>
        <v>5.4824788044329615</v>
      </c>
      <c r="AE381">
        <f ca="1">$M$9493</f>
        <v>4.0458689159703747</v>
      </c>
      <c r="AF381">
        <f ca="1">$M$9494</f>
        <v>3.4386979293323785</v>
      </c>
      <c r="AG381">
        <f ca="1">$M$9495</f>
        <v>4.1821436747947462</v>
      </c>
      <c r="AH381">
        <f ca="1">$M$9496</f>
        <v>4.2249695808115444</v>
      </c>
      <c r="AI381">
        <f ca="1">$M$9497</f>
        <v>4.9481131155668345</v>
      </c>
      <c r="AJ381">
        <f ca="1">$M$9498</f>
        <v>4.1097982506380051</v>
      </c>
      <c r="AK381">
        <f ca="1">$M$9499</f>
        <v>4.1593290794654454</v>
      </c>
      <c r="AL381">
        <f ca="1">$M$9500</f>
        <v>4.3512517795004149</v>
      </c>
      <c r="AM381">
        <f ca="1">$M$9501</f>
        <v>2.015102227134697</v>
      </c>
    </row>
    <row r="382" spans="1:39" x14ac:dyDescent="0.25">
      <c r="A382" s="9"/>
      <c r="H382" s="9"/>
      <c r="J382">
        <v>5</v>
      </c>
      <c r="K382">
        <f ca="1">SIMULATION!$D$3*SIMULATION!$D$17/$H377/(SIMULATION!$D$17-$I377)*(((EXP(-$I377*$J382))/(1-EXP(-SIMULATION!$D$4*$I377)))-(EXP(-SIMULATION!$D$17*$J382)/(1-EXP(-SIMULATION!$D$4*SIMULATION!$D$17))))</f>
        <v>2.2678562214399265</v>
      </c>
      <c r="L382">
        <v>-6.532701257905095E-2</v>
      </c>
      <c r="M382">
        <f t="shared" ca="1" si="5"/>
        <v>2.1197039495344416</v>
      </c>
      <c r="N382" s="6">
        <v>381</v>
      </c>
      <c r="O382">
        <f ca="1">$M$9502</f>
        <v>1.1573900166742612</v>
      </c>
      <c r="P382">
        <f ca="1">$M$9503</f>
        <v>1.4587173894325149</v>
      </c>
      <c r="Q382">
        <f ca="1">$M$9504</f>
        <v>3.6119998599999681</v>
      </c>
      <c r="R382">
        <f ca="1">$M$9505</f>
        <v>2.6568622686252445</v>
      </c>
      <c r="S382">
        <f ca="1">$M$9506</f>
        <v>3.0898479022282768</v>
      </c>
      <c r="T382">
        <f ca="1">$M$9507</f>
        <v>2.2844135060611355</v>
      </c>
      <c r="U382">
        <f ca="1">$M$9508</f>
        <v>2.8221545857154342</v>
      </c>
      <c r="V382">
        <f ca="1">$M$9509</f>
        <v>1.6139681396256755</v>
      </c>
      <c r="W382">
        <f ca="1">$M$9510</f>
        <v>2.6545500246385965</v>
      </c>
      <c r="X382">
        <f ca="1">$M$9511</f>
        <v>2.7000907832310532</v>
      </c>
      <c r="Y382">
        <f ca="1">$M$9512</f>
        <v>2.0386712183356064</v>
      </c>
      <c r="Z382">
        <f ca="1">$M$9513</f>
        <v>2.2505684710468361</v>
      </c>
      <c r="AA382">
        <f ca="1">$M$9514</f>
        <v>2.141317066123956</v>
      </c>
      <c r="AB382">
        <f ca="1">$M$9515</f>
        <v>1.3528780616026446</v>
      </c>
      <c r="AC382">
        <f ca="1">$M$9516</f>
        <v>1.434145185575171</v>
      </c>
      <c r="AD382">
        <f ca="1">$M$9517</f>
        <v>1.3159576141815872</v>
      </c>
      <c r="AE382">
        <f ca="1">$M$9518</f>
        <v>2.0102230660331082</v>
      </c>
      <c r="AF382">
        <f ca="1">$M$9519</f>
        <v>2.9325375827224915</v>
      </c>
      <c r="AG382">
        <f ca="1">$M$9520</f>
        <v>1.873909985332233</v>
      </c>
      <c r="AH382">
        <f ca="1">$M$9521</f>
        <v>2.9806752299322086</v>
      </c>
      <c r="AI382">
        <f ca="1">$M$9522</f>
        <v>2.1774166829756738</v>
      </c>
      <c r="AJ382">
        <f ca="1">$M$9523</f>
        <v>2.1179960731329399</v>
      </c>
      <c r="AK382">
        <f ca="1">$M$9524</f>
        <v>1.3797227866106048</v>
      </c>
      <c r="AL382">
        <f ca="1">$M$9525</f>
        <v>0.58798453266890982</v>
      </c>
      <c r="AM382">
        <f ca="1">$M$9526</f>
        <v>1.3882409485262786</v>
      </c>
    </row>
    <row r="383" spans="1:39" x14ac:dyDescent="0.25">
      <c r="A383" s="9"/>
      <c r="H383" s="9"/>
      <c r="J383">
        <v>6</v>
      </c>
      <c r="K383">
        <f ca="1">SIMULATION!$D$3*SIMULATION!$D$17/$H377/(SIMULATION!$D$17-$I377)*(((EXP(-$I377*$J383))/(1-EXP(-SIMULATION!$D$4*$I377)))-(EXP(-SIMULATION!$D$17*$J383)/(1-EXP(-SIMULATION!$D$4*SIMULATION!$D$17))))</f>
        <v>2.2529044101199682</v>
      </c>
      <c r="L383">
        <v>0.14549168936077858</v>
      </c>
      <c r="M383">
        <f t="shared" ca="1" si="5"/>
        <v>2.5806832787166707</v>
      </c>
      <c r="N383" s="6">
        <v>382</v>
      </c>
      <c r="O383">
        <f ca="1">$M$9527</f>
        <v>1.5917760176956819</v>
      </c>
      <c r="P383">
        <f ca="1">$M$9528</f>
        <v>1.7926416873256568</v>
      </c>
      <c r="Q383">
        <f ca="1">$M$9529</f>
        <v>2.5618666294144554</v>
      </c>
      <c r="R383">
        <f ca="1">$M$9530</f>
        <v>1.9960723409307659</v>
      </c>
      <c r="S383">
        <f ca="1">$M$9531</f>
        <v>2.7701417699010396</v>
      </c>
      <c r="T383">
        <f ca="1">$M$9532</f>
        <v>3.7124629503540061</v>
      </c>
      <c r="U383">
        <f ca="1">$M$9533</f>
        <v>3.672925046063217</v>
      </c>
      <c r="V383">
        <f ca="1">$M$9534</f>
        <v>3.5354033987935827</v>
      </c>
      <c r="W383">
        <f ca="1">$M$9535</f>
        <v>3.272921682404407</v>
      </c>
      <c r="X383">
        <f ca="1">$M$9536</f>
        <v>2.4491644774660442</v>
      </c>
      <c r="Y383">
        <f ca="1">$M$9537</f>
        <v>2.4057713565006567</v>
      </c>
      <c r="Z383">
        <f ca="1">$M$9538</f>
        <v>3.7372935714721622</v>
      </c>
      <c r="AA383">
        <f ca="1">$M$9539</f>
        <v>0.98714006889313088</v>
      </c>
      <c r="AB383">
        <f ca="1">$M$9540</f>
        <v>2.238508775633723</v>
      </c>
      <c r="AC383">
        <f ca="1">$M$9541</f>
        <v>2.5283210096401096</v>
      </c>
      <c r="AD383">
        <f ca="1">$M$9542</f>
        <v>2.9517665775839093</v>
      </c>
      <c r="AE383">
        <f ca="1">$M$9543</f>
        <v>1.5857497945193901</v>
      </c>
      <c r="AF383">
        <f ca="1">$M$9544</f>
        <v>1.9949377247648687</v>
      </c>
      <c r="AG383">
        <f ca="1">$M$9545</f>
        <v>1.3979309569081946</v>
      </c>
      <c r="AH383">
        <f ca="1">$M$9546</f>
        <v>2.5364675715263618</v>
      </c>
      <c r="AI383">
        <f ca="1">$M$9547</f>
        <v>1.8974682496850199</v>
      </c>
      <c r="AJ383">
        <f ca="1">$M$9548</f>
        <v>1.5573225036183425</v>
      </c>
      <c r="AK383">
        <f ca="1">$M$9549</f>
        <v>1.2006895452662116</v>
      </c>
      <c r="AL383">
        <f ca="1">$M$9550</f>
        <v>1.3270330560385284</v>
      </c>
      <c r="AM383">
        <f ca="1">$M$9551</f>
        <v>1.4432329607817491</v>
      </c>
    </row>
    <row r="384" spans="1:39" x14ac:dyDescent="0.25">
      <c r="A384" s="9"/>
      <c r="H384" s="9"/>
      <c r="J384">
        <v>7</v>
      </c>
      <c r="K384">
        <f ca="1">SIMULATION!$D$3*SIMULATION!$D$17/$H377/(SIMULATION!$D$17-$I377)*(((EXP(-$I377*$J384))/(1-EXP(-SIMULATION!$D$4*$I377)))-(EXP(-SIMULATION!$D$17*$J384)/(1-EXP(-SIMULATION!$D$4*SIMULATION!$D$17))))</f>
        <v>2.2202428255379472</v>
      </c>
      <c r="L384">
        <v>0.2610810551737367</v>
      </c>
      <c r="M384">
        <f t="shared" ca="1" si="5"/>
        <v>2.7999061651713126</v>
      </c>
      <c r="N384" s="6">
        <v>383</v>
      </c>
      <c r="O384">
        <f ca="1">$M$9552</f>
        <v>0.26804457543802662</v>
      </c>
      <c r="P384">
        <f ca="1">$M$9553</f>
        <v>2.6048929790704549</v>
      </c>
      <c r="Q384">
        <f ca="1">$M$9554</f>
        <v>2.248820673349619</v>
      </c>
      <c r="R384">
        <f ca="1">$M$9555</f>
        <v>2.8691835099317053</v>
      </c>
      <c r="S384">
        <f ca="1">$M$9556</f>
        <v>4.2364499690941768</v>
      </c>
      <c r="T384">
        <f ca="1">$M$9557</f>
        <v>3.2551808801944357</v>
      </c>
      <c r="U384">
        <f ca="1">$M$9558</f>
        <v>3.5551853257972095</v>
      </c>
      <c r="V384">
        <f ca="1">$M$9559</f>
        <v>2.6868785819761687</v>
      </c>
      <c r="W384">
        <f ca="1">$M$9560</f>
        <v>3.1427027678204156</v>
      </c>
      <c r="X384">
        <f ca="1">$M$9561</f>
        <v>2.9449702907778303</v>
      </c>
      <c r="Y384">
        <f ca="1">$M$9562</f>
        <v>2.1830759939285986</v>
      </c>
      <c r="Z384">
        <f ca="1">$M$9563</f>
        <v>2.1139578928236236</v>
      </c>
      <c r="AA384">
        <f ca="1">$M$9564</f>
        <v>4.2592454548360177</v>
      </c>
      <c r="AB384">
        <f ca="1">$M$9565</f>
        <v>2.0247474692634815</v>
      </c>
      <c r="AC384">
        <f ca="1">$M$9566</f>
        <v>2.7628414489607378</v>
      </c>
      <c r="AD384">
        <f ca="1">$M$9567</f>
        <v>2.0312837142972118</v>
      </c>
      <c r="AE384">
        <f ca="1">$M$9568</f>
        <v>1.942620235643717</v>
      </c>
      <c r="AF384">
        <f ca="1">$M$9569</f>
        <v>1.3758359618831313</v>
      </c>
      <c r="AG384">
        <f ca="1">$M$9570</f>
        <v>1.391292574796432</v>
      </c>
      <c r="AH384">
        <f ca="1">$M$9571</f>
        <v>1.540992340341323</v>
      </c>
      <c r="AI384">
        <f ca="1">$M$9572</f>
        <v>0.71744194919511173</v>
      </c>
      <c r="AJ384">
        <f ca="1">$M$9573</f>
        <v>1.3692782703440476</v>
      </c>
      <c r="AK384">
        <f ca="1">$M$9574</f>
        <v>1.3257809375295744</v>
      </c>
      <c r="AL384">
        <f ca="1">$M$9575</f>
        <v>1.1576676340767698</v>
      </c>
      <c r="AM384">
        <f ca="1">$M$9576</f>
        <v>0.9494195591376815</v>
      </c>
    </row>
    <row r="385" spans="1:39" x14ac:dyDescent="0.25">
      <c r="A385" s="9"/>
      <c r="H385" s="9"/>
      <c r="J385">
        <v>8</v>
      </c>
      <c r="K385">
        <f ca="1">SIMULATION!$D$3*SIMULATION!$D$17/$H377/(SIMULATION!$D$17-$I377)*(((EXP(-$I377*$J385))/(1-EXP(-SIMULATION!$D$4*$I377)))-(EXP(-SIMULATION!$D$17*$J385)/(1-EXP(-SIMULATION!$D$4*SIMULATION!$D$17))))</f>
        <v>2.1768985793418549</v>
      </c>
      <c r="L385">
        <v>6.9053733991716798E-2</v>
      </c>
      <c r="M385">
        <f t="shared" ca="1" si="5"/>
        <v>2.3272215547666737</v>
      </c>
      <c r="N385" s="6">
        <v>384</v>
      </c>
      <c r="O385">
        <f ca="1">$M$9577</f>
        <v>0.47919315944066865</v>
      </c>
      <c r="P385">
        <f ca="1">$M$9578</f>
        <v>6.4875833158364529</v>
      </c>
      <c r="Q385">
        <f ca="1">$M$9579</f>
        <v>6.3310190541726374</v>
      </c>
      <c r="R385">
        <f ca="1">$M$9580</f>
        <v>7.3735052444647362</v>
      </c>
      <c r="S385">
        <f ca="1">$M$9581</f>
        <v>7.2059757876283159</v>
      </c>
      <c r="T385">
        <f ca="1">$M$9582</f>
        <v>5.0419926430179673</v>
      </c>
      <c r="U385">
        <f ca="1">$M$9583</f>
        <v>4.7389603428634519</v>
      </c>
      <c r="V385">
        <f ca="1">$M$9584</f>
        <v>4.7863559482419671</v>
      </c>
      <c r="W385">
        <f ca="1">$M$9585</f>
        <v>1.6916968337966887</v>
      </c>
      <c r="X385">
        <f ca="1">$M$9586</f>
        <v>3.5591719292703781</v>
      </c>
      <c r="Y385">
        <f ca="1">$M$9587</f>
        <v>3.2395517369341413</v>
      </c>
      <c r="Z385">
        <f ca="1">$M$9588</f>
        <v>4.371314180660189</v>
      </c>
      <c r="AA385">
        <f ca="1">$M$9589</f>
        <v>3.8316442466278802</v>
      </c>
      <c r="AB385">
        <f ca="1">$M$9590</f>
        <v>3.5687413447062557</v>
      </c>
      <c r="AC385">
        <f ca="1">$M$9591</f>
        <v>2.4358325967659127</v>
      </c>
      <c r="AD385">
        <f ca="1">$M$9592</f>
        <v>2.563735858014931</v>
      </c>
      <c r="AE385">
        <f ca="1">$M$9593</f>
        <v>1.1086650291624434</v>
      </c>
      <c r="AF385">
        <f ca="1">$M$9594</f>
        <v>0.62536307016239601</v>
      </c>
      <c r="AG385">
        <f ca="1">$M$9595</f>
        <v>1.5736393375253543</v>
      </c>
      <c r="AH385">
        <f ca="1">$M$9596</f>
        <v>0.50992712221753023</v>
      </c>
      <c r="AI385">
        <f ca="1">$M$9597</f>
        <v>1.1152958581104868</v>
      </c>
      <c r="AJ385">
        <f ca="1">$M$9598</f>
        <v>0.78725121914310825</v>
      </c>
      <c r="AK385">
        <f ca="1">$M$9599</f>
        <v>0.50569950312857725</v>
      </c>
      <c r="AL385">
        <f ca="1">$M$9600</f>
        <v>0.38549574982593032</v>
      </c>
      <c r="AM385">
        <f ca="1">$M$9601</f>
        <v>0.29680846009405587</v>
      </c>
    </row>
    <row r="386" spans="1:39" x14ac:dyDescent="0.25">
      <c r="A386" s="9"/>
      <c r="H386" s="9"/>
      <c r="J386">
        <v>9</v>
      </c>
      <c r="K386">
        <f ca="1">SIMULATION!$D$3*SIMULATION!$D$17/$H377/(SIMULATION!$D$17-$I377)*(((EXP(-$I377*$J386))/(1-EXP(-SIMULATION!$D$4*$I377)))-(EXP(-SIMULATION!$D$17*$J386)/(1-EXP(-SIMULATION!$D$4*SIMULATION!$D$17))))</f>
        <v>2.1273555861271034</v>
      </c>
      <c r="L386">
        <v>-0.16957558806348028</v>
      </c>
      <c r="M386">
        <f t="shared" ca="1" si="5"/>
        <v>1.76660801158947</v>
      </c>
      <c r="N386" s="6">
        <v>385</v>
      </c>
      <c r="O386">
        <f ca="1">$M$9602</f>
        <v>1.4171447530209453</v>
      </c>
      <c r="P386">
        <f ca="1">$M$9603</f>
        <v>2.6430247216247911</v>
      </c>
      <c r="Q386">
        <f ca="1">$M$9604</f>
        <v>3.3560985641629459</v>
      </c>
      <c r="R386">
        <f ca="1">$M$9605</f>
        <v>4.3992508264431365</v>
      </c>
      <c r="S386">
        <f ca="1">$M$9606</f>
        <v>4.5071071437092831</v>
      </c>
      <c r="T386">
        <f ca="1">$M$9607</f>
        <v>5.8622368019772182</v>
      </c>
      <c r="U386">
        <f ca="1">$M$9608</f>
        <v>5.7810233107797933</v>
      </c>
      <c r="V386">
        <f ca="1">$M$9609</f>
        <v>4.9577293442490529</v>
      </c>
      <c r="W386">
        <f ca="1">$M$9610</f>
        <v>2.2190530602960243</v>
      </c>
      <c r="X386">
        <f ca="1">$M$9611</f>
        <v>2.3552497941597417</v>
      </c>
      <c r="Y386">
        <f ca="1">$M$9612</f>
        <v>4.3922537377697051</v>
      </c>
      <c r="Z386">
        <f ca="1">$M$9613</f>
        <v>4.0678682821289689</v>
      </c>
      <c r="AA386">
        <f ca="1">$M$9614</f>
        <v>2.5191895501756485</v>
      </c>
      <c r="AB386">
        <f ca="1">$M$9615</f>
        <v>2.7855205330237283</v>
      </c>
      <c r="AC386">
        <f ca="1">$M$9616</f>
        <v>2.1382171652321715</v>
      </c>
      <c r="AD386">
        <f ca="1">$M$9617</f>
        <v>1.7623788289653928</v>
      </c>
      <c r="AE386">
        <f ca="1">$M$9618</f>
        <v>1.7873053706670186</v>
      </c>
      <c r="AF386">
        <f ca="1">$M$9619</f>
        <v>2.1727666230747613</v>
      </c>
      <c r="AG386">
        <f ca="1">$M$9620</f>
        <v>1.6941170749949346</v>
      </c>
      <c r="AH386">
        <f ca="1">$M$9621</f>
        <v>1.4976405533145758</v>
      </c>
      <c r="AI386">
        <f ca="1">$M$9622</f>
        <v>1.2724108654758091</v>
      </c>
      <c r="AJ386">
        <f ca="1">$M$9623</f>
        <v>2.248001189386267</v>
      </c>
      <c r="AK386">
        <f ca="1">$M$9624</f>
        <v>1.1028021442886204</v>
      </c>
      <c r="AL386">
        <f ca="1">$M$9625</f>
        <v>1.1497252027759399</v>
      </c>
      <c r="AM386">
        <f ca="1">$M$9626</f>
        <v>0.82450438523464953</v>
      </c>
    </row>
    <row r="387" spans="1:39" x14ac:dyDescent="0.25">
      <c r="A387" s="9"/>
      <c r="H387" s="9"/>
      <c r="J387">
        <v>10</v>
      </c>
      <c r="K387">
        <f ca="1">SIMULATION!$D$3*SIMULATION!$D$17/$H377/(SIMULATION!$D$17-$I377)*(((EXP(-$I377*$J387))/(1-EXP(-SIMULATION!$D$4*$I377)))-(EXP(-SIMULATION!$D$17*$J387)/(1-EXP(-SIMULATION!$D$4*SIMULATION!$D$17))))</f>
        <v>2.0744685731147685</v>
      </c>
      <c r="L387">
        <v>0.9389329588815305</v>
      </c>
      <c r="M387">
        <f t="shared" ref="M387:M450" ca="1" si="6">$K387*(1+$L387)</f>
        <v>4.0222554885761648</v>
      </c>
      <c r="N387" s="6">
        <v>386</v>
      </c>
      <c r="O387">
        <f ca="1">$M$9627</f>
        <v>1.1084325110071718</v>
      </c>
      <c r="P387">
        <f ca="1">$M$9628</f>
        <v>2.4682223972416759</v>
      </c>
      <c r="Q387">
        <f ca="1">$M$9629</f>
        <v>2.4740551003493798</v>
      </c>
      <c r="R387">
        <f ca="1">$M$9630</f>
        <v>3.5266238239320122</v>
      </c>
      <c r="S387">
        <f ca="1">$M$9631</f>
        <v>4.1165865692788861</v>
      </c>
      <c r="T387">
        <f ca="1">$M$9632</f>
        <v>4.4760787210851927</v>
      </c>
      <c r="U387">
        <f ca="1">$M$9633</f>
        <v>2.5244694222113111</v>
      </c>
      <c r="V387">
        <f ca="1">$M$9634</f>
        <v>2.253884478085642</v>
      </c>
      <c r="W387">
        <f ca="1">$M$9635</f>
        <v>3.2865371246748549</v>
      </c>
      <c r="X387">
        <f ca="1">$M$9636</f>
        <v>3.3802085991481561</v>
      </c>
      <c r="Y387">
        <f ca="1">$M$9637</f>
        <v>3.2049164177716958</v>
      </c>
      <c r="Z387">
        <f ca="1">$M$9638</f>
        <v>2.7640546802272596</v>
      </c>
      <c r="AA387">
        <f ca="1">$M$9639</f>
        <v>2.5838736022127731</v>
      </c>
      <c r="AB387">
        <f ca="1">$M$9640</f>
        <v>1.894709678444352</v>
      </c>
      <c r="AC387">
        <f ca="1">$M$9641</f>
        <v>2.504266123193037</v>
      </c>
      <c r="AD387">
        <f ca="1">$M$9642</f>
        <v>2.3056846884579643</v>
      </c>
      <c r="AE387">
        <f ca="1">$M$9643</f>
        <v>1.9391122750892051</v>
      </c>
      <c r="AF387">
        <f ca="1">$M$9644</f>
        <v>3.0850457635723774</v>
      </c>
      <c r="AG387">
        <f ca="1">$M$9645</f>
        <v>1.483465092481262</v>
      </c>
      <c r="AH387">
        <f ca="1">$M$9646</f>
        <v>2.9920584480089971</v>
      </c>
      <c r="AI387">
        <f ca="1">$M$9647</f>
        <v>1.1969699862652643</v>
      </c>
      <c r="AJ387">
        <f ca="1">$M$9648</f>
        <v>1.467453590276852</v>
      </c>
      <c r="AK387">
        <f ca="1">$M$9649</f>
        <v>1.4757159687398929</v>
      </c>
      <c r="AL387">
        <f ca="1">$M$9650</f>
        <v>2.0578281146459405</v>
      </c>
      <c r="AM387">
        <f ca="1">$M$9651</f>
        <v>1.0406424967170098</v>
      </c>
    </row>
    <row r="388" spans="1:39" x14ac:dyDescent="0.25">
      <c r="A388" s="9"/>
      <c r="H388" s="9"/>
      <c r="J388">
        <v>11</v>
      </c>
      <c r="K388">
        <f ca="1">SIMULATION!$D$3*SIMULATION!$D$17/$H377/(SIMULATION!$D$17-$I377)*(((EXP(-$I377*$J388))/(1-EXP(-SIMULATION!$D$4*$I377)))-(EXP(-SIMULATION!$D$17*$J388)/(1-EXP(-SIMULATION!$D$4*SIMULATION!$D$17))))</f>
        <v>2.020048783721212</v>
      </c>
      <c r="L388">
        <v>1.5302968608338349E-2</v>
      </c>
      <c r="M388">
        <f t="shared" ca="1" si="6"/>
        <v>2.0509615268458097</v>
      </c>
      <c r="N388" s="6">
        <v>387</v>
      </c>
      <c r="O388">
        <f ca="1">$M$9652</f>
        <v>0.65163227397897128</v>
      </c>
      <c r="P388">
        <f ca="1">$M$9653</f>
        <v>1.497104995381161</v>
      </c>
      <c r="Q388">
        <f ca="1">$M$9654</f>
        <v>3.7167328126444898</v>
      </c>
      <c r="R388">
        <f ca="1">$M$9655</f>
        <v>4.4676400378450172</v>
      </c>
      <c r="S388">
        <f ca="1">$M$9656</f>
        <v>2.6033092526347867</v>
      </c>
      <c r="T388">
        <f ca="1">$M$9657</f>
        <v>2.8504368226398573</v>
      </c>
      <c r="U388">
        <f ca="1">$M$9658</f>
        <v>3.9987820423238225</v>
      </c>
      <c r="V388">
        <f ca="1">$M$9659</f>
        <v>4.0701301784187667</v>
      </c>
      <c r="W388">
        <f ca="1">$M$9660</f>
        <v>1.7829977071637801</v>
      </c>
      <c r="X388">
        <f ca="1">$M$9661</f>
        <v>3.0593598743436203</v>
      </c>
      <c r="Y388">
        <f ca="1">$M$9662</f>
        <v>0.69272924358201038</v>
      </c>
      <c r="Z388">
        <f ca="1">$M$9663</f>
        <v>2.5816660830146532</v>
      </c>
      <c r="AA388">
        <f ca="1">$M$9664</f>
        <v>1.3603425329672751</v>
      </c>
      <c r="AB388">
        <f ca="1">$M$9665</f>
        <v>1.5308348804692025</v>
      </c>
      <c r="AC388">
        <f ca="1">$M$9666</f>
        <v>1.4024776199853606</v>
      </c>
      <c r="AD388">
        <f ca="1">$M$9667</f>
        <v>1.4593781422980885</v>
      </c>
      <c r="AE388">
        <f ca="1">$M$9668</f>
        <v>2.3379804757699501</v>
      </c>
      <c r="AF388">
        <f ca="1">$M$9669</f>
        <v>1.4605747205914785</v>
      </c>
      <c r="AG388">
        <f ca="1">$M$9670</f>
        <v>2.3895625830213745</v>
      </c>
      <c r="AH388">
        <f ca="1">$M$9671</f>
        <v>0.79961485804553289</v>
      </c>
      <c r="AI388">
        <f ca="1">$M$9672</f>
        <v>1.6328756261239565</v>
      </c>
      <c r="AJ388">
        <f ca="1">$M$9673</f>
        <v>1.1641499708199841</v>
      </c>
      <c r="AK388">
        <f ca="1">$M$9674</f>
        <v>1.2540440293952764</v>
      </c>
      <c r="AL388">
        <f ca="1">$M$9675</f>
        <v>0.87050546095477421</v>
      </c>
      <c r="AM388">
        <f ca="1">$M$9676</f>
        <v>0.52213534544180384</v>
      </c>
    </row>
    <row r="389" spans="1:39" x14ac:dyDescent="0.25">
      <c r="A389" s="9"/>
      <c r="H389" s="9"/>
      <c r="J389">
        <v>12</v>
      </c>
      <c r="K389">
        <f ca="1">SIMULATION!$D$3*SIMULATION!$D$17/$H377/(SIMULATION!$D$17-$I377)*(((EXP(-$I377*$J389))/(1-EXP(-SIMULATION!$D$4*$I377)))-(EXP(-SIMULATION!$D$17*$J389)/(1-EXP(-SIMULATION!$D$4*SIMULATION!$D$17))))</f>
        <v>1.9652392950657651</v>
      </c>
      <c r="L389">
        <v>0.30744205175032568</v>
      </c>
      <c r="M389">
        <f t="shared" ca="1" si="6"/>
        <v>2.5694364961211478</v>
      </c>
      <c r="N389" s="6">
        <v>388</v>
      </c>
      <c r="O389">
        <f ca="1">$M$9677</f>
        <v>0.84486420215185931</v>
      </c>
      <c r="P389">
        <f ca="1">$M$9678</f>
        <v>1.8665114914902297</v>
      </c>
      <c r="Q389">
        <f ca="1">$M$9679</f>
        <v>2.4698705564072037</v>
      </c>
      <c r="R389">
        <f ca="1">$M$9680</f>
        <v>3.2968310590393588</v>
      </c>
      <c r="S389">
        <f ca="1">$M$9681</f>
        <v>1.9775100345926537</v>
      </c>
      <c r="T389">
        <f ca="1">$M$9682</f>
        <v>3.1948560083305328</v>
      </c>
      <c r="U389">
        <f ca="1">$M$9683</f>
        <v>1.6564385247902504</v>
      </c>
      <c r="V389">
        <f ca="1">$M$9684</f>
        <v>1.9502744403426175</v>
      </c>
      <c r="W389">
        <f ca="1">$M$9685</f>
        <v>2.4848615214056977</v>
      </c>
      <c r="X389">
        <f ca="1">$M$9686</f>
        <v>3.0219275406337869</v>
      </c>
      <c r="Y389">
        <f ca="1">$M$9687</f>
        <v>1.6052159354171422</v>
      </c>
      <c r="Z389">
        <f ca="1">$M$9688</f>
        <v>2.4049891180241549</v>
      </c>
      <c r="AA389">
        <f ca="1">$M$9689</f>
        <v>2.0558085002023776</v>
      </c>
      <c r="AB389">
        <f ca="1">$M$9690</f>
        <v>2.2685869234269203</v>
      </c>
      <c r="AC389">
        <f ca="1">$M$9691</f>
        <v>1.73812907225026</v>
      </c>
      <c r="AD389">
        <f ca="1">$M$9692</f>
        <v>1.136218863791731</v>
      </c>
      <c r="AE389">
        <f ca="1">$M$9693</f>
        <v>1.9245402292001825</v>
      </c>
      <c r="AF389">
        <f ca="1">$M$9694</f>
        <v>0.80157893638324074</v>
      </c>
      <c r="AG389">
        <f ca="1">$M$9695</f>
        <v>2.2318154323965009</v>
      </c>
      <c r="AH389">
        <f ca="1">$M$9696</f>
        <v>1.6795255961083519</v>
      </c>
      <c r="AI389">
        <f ca="1">$M$9697</f>
        <v>1.1990017557285808</v>
      </c>
      <c r="AJ389">
        <f ca="1">$M$9698</f>
        <v>1.1613855959626782</v>
      </c>
      <c r="AK389">
        <f ca="1">$M$9699</f>
        <v>1.7033988570408631</v>
      </c>
      <c r="AL389">
        <f ca="1">$M$9700</f>
        <v>1.8808063371921111</v>
      </c>
      <c r="AM389">
        <f ca="1">$M$9701</f>
        <v>1.6739649804927881</v>
      </c>
    </row>
    <row r="390" spans="1:39" x14ac:dyDescent="0.25">
      <c r="A390" s="9"/>
      <c r="H390" s="9"/>
      <c r="J390">
        <v>13</v>
      </c>
      <c r="K390">
        <f ca="1">SIMULATION!$D$3*SIMULATION!$D$17/$H377/(SIMULATION!$D$17-$I377)*(((EXP(-$I377*$J390))/(1-EXP(-SIMULATION!$D$4*$I377)))-(EXP(-SIMULATION!$D$17*$J390)/(1-EXP(-SIMULATION!$D$4*SIMULATION!$D$17))))</f>
        <v>1.9107555154316578</v>
      </c>
      <c r="L390">
        <v>-0.45890991175341667</v>
      </c>
      <c r="M390">
        <f t="shared" ca="1" si="6"/>
        <v>1.0338908704625616</v>
      </c>
      <c r="N390" s="6">
        <v>389</v>
      </c>
      <c r="O390">
        <f ca="1">$M$9702</f>
        <v>2.868116635816929</v>
      </c>
      <c r="P390">
        <f ca="1">$M$9703</f>
        <v>1.7652068176868669</v>
      </c>
      <c r="Q390">
        <f ca="1">$M$9704</f>
        <v>2.2276377270924481</v>
      </c>
      <c r="R390">
        <f ca="1">$M$9705</f>
        <v>2.4299773792774748</v>
      </c>
      <c r="S390">
        <f ca="1">$M$9706</f>
        <v>5.0348203939813843</v>
      </c>
      <c r="T390">
        <f ca="1">$M$9707</f>
        <v>3.4265674559181285</v>
      </c>
      <c r="U390">
        <f ca="1">$M$9708</f>
        <v>2.9097197497822851</v>
      </c>
      <c r="V390">
        <f ca="1">$M$9709</f>
        <v>3.3297264966584033</v>
      </c>
      <c r="W390">
        <f ca="1">$M$9710</f>
        <v>2.7656841997088475</v>
      </c>
      <c r="X390">
        <f ca="1">$M$9711</f>
        <v>2.2485361335616676</v>
      </c>
      <c r="Y390">
        <f ca="1">$M$9712</f>
        <v>2.3921601522020124</v>
      </c>
      <c r="Z390">
        <f ca="1">$M$9713</f>
        <v>2.8050168980425938</v>
      </c>
      <c r="AA390">
        <f ca="1">$M$9714</f>
        <v>2.1087802142406882</v>
      </c>
      <c r="AB390">
        <f ca="1">$M$9715</f>
        <v>2.0447557136004888</v>
      </c>
      <c r="AC390">
        <f ca="1">$M$9716</f>
        <v>3.0337169585355142</v>
      </c>
      <c r="AD390">
        <f ca="1">$M$9717</f>
        <v>1.9852738020585494</v>
      </c>
      <c r="AE390">
        <f ca="1">$M$9718</f>
        <v>2.3052757042314291</v>
      </c>
      <c r="AF390">
        <f ca="1">$M$9719</f>
        <v>1.9004395285266045</v>
      </c>
      <c r="AG390">
        <f ca="1">$M$9720</f>
        <v>1.3785106233518201</v>
      </c>
      <c r="AH390">
        <f ca="1">$M$9721</f>
        <v>2.5319951224735231</v>
      </c>
      <c r="AI390">
        <f ca="1">$M$9722</f>
        <v>2.2143798399925005</v>
      </c>
      <c r="AJ390">
        <f ca="1">$M$9723</f>
        <v>1.4288720589449755</v>
      </c>
      <c r="AK390">
        <f ca="1">$M$9724</f>
        <v>2.1302231598380481</v>
      </c>
      <c r="AL390">
        <f ca="1">$M$9725</f>
        <v>1.9189589727018099</v>
      </c>
      <c r="AM390">
        <f ca="1">$M$9726</f>
        <v>1.6245260777117205</v>
      </c>
    </row>
    <row r="391" spans="1:39" x14ac:dyDescent="0.25">
      <c r="A391" s="9"/>
      <c r="H391" s="9"/>
      <c r="J391">
        <v>14</v>
      </c>
      <c r="K391">
        <f ca="1">SIMULATION!$D$3*SIMULATION!$D$17/$H377/(SIMULATION!$D$17-$I377)*(((EXP(-$I377*$J391))/(1-EXP(-SIMULATION!$D$4*$I377)))-(EXP(-SIMULATION!$D$17*$J391)/(1-EXP(-SIMULATION!$D$4*SIMULATION!$D$17))))</f>
        <v>1.8570392862042187</v>
      </c>
      <c r="L391">
        <v>-0.36043548892562105</v>
      </c>
      <c r="M391">
        <f t="shared" ca="1" si="6"/>
        <v>1.1876964231271148</v>
      </c>
      <c r="N391" s="6">
        <v>390</v>
      </c>
      <c r="O391">
        <f ca="1">$M$9727</f>
        <v>2.0900490409465902</v>
      </c>
      <c r="P391">
        <f ca="1">$M$9728</f>
        <v>3.6809043890331483</v>
      </c>
      <c r="Q391">
        <f ca="1">$M$9729</f>
        <v>3.0674269236122731</v>
      </c>
      <c r="R391">
        <f ca="1">$M$9730</f>
        <v>2.1776429964300981</v>
      </c>
      <c r="S391">
        <f ca="1">$M$9731</f>
        <v>3.54015731570209</v>
      </c>
      <c r="T391">
        <f ca="1">$M$9732</f>
        <v>1.4929416933315061</v>
      </c>
      <c r="U391">
        <f ca="1">$M$9733</f>
        <v>4.020463709009559</v>
      </c>
      <c r="V391">
        <f ca="1">$M$9734</f>
        <v>2.5368690107118845</v>
      </c>
      <c r="W391">
        <f ca="1">$M$9735</f>
        <v>1.8541361714328832</v>
      </c>
      <c r="X391">
        <f ca="1">$M$9736</f>
        <v>2.0931894703381739</v>
      </c>
      <c r="Y391">
        <f ca="1">$M$9737</f>
        <v>2.7038133212987074</v>
      </c>
      <c r="Z391">
        <f ca="1">$M$9738</f>
        <v>3.858576584603818</v>
      </c>
      <c r="AA391">
        <f ca="1">$M$9739</f>
        <v>2.9877693486123262</v>
      </c>
      <c r="AB391">
        <f ca="1">$M$9740</f>
        <v>2.6152849043007169</v>
      </c>
      <c r="AC391">
        <f ca="1">$M$9741</f>
        <v>2.6464857186216846</v>
      </c>
      <c r="AD391">
        <f ca="1">$M$9742</f>
        <v>2.9340500849575117</v>
      </c>
      <c r="AE391">
        <f ca="1">$M$9743</f>
        <v>2.3127186888924602</v>
      </c>
      <c r="AF391">
        <f ca="1">$M$9744</f>
        <v>1.6581960790132422</v>
      </c>
      <c r="AG391">
        <f ca="1">$M$9745</f>
        <v>2.2053438623330623</v>
      </c>
      <c r="AH391">
        <f ca="1">$M$9746</f>
        <v>1.9333809205744197</v>
      </c>
      <c r="AI391">
        <f ca="1">$M$9747</f>
        <v>2.6424021579264489</v>
      </c>
      <c r="AJ391">
        <f ca="1">$M$9748</f>
        <v>2.4329228084406087</v>
      </c>
      <c r="AK391">
        <f ca="1">$M$9749</f>
        <v>2.6754624182565179</v>
      </c>
      <c r="AL391">
        <f ca="1">$M$9750</f>
        <v>2.2604929407600154</v>
      </c>
      <c r="AM391">
        <f ca="1">$M$9751</f>
        <v>2.2202797678114896</v>
      </c>
    </row>
    <row r="392" spans="1:39" x14ac:dyDescent="0.25">
      <c r="A392" s="9"/>
      <c r="H392" s="9"/>
      <c r="J392">
        <v>15</v>
      </c>
      <c r="K392">
        <f ca="1">SIMULATION!$D$3*SIMULATION!$D$17/$H377/(SIMULATION!$D$17-$I377)*(((EXP(-$I377*$J392))/(1-EXP(-SIMULATION!$D$4*$I377)))-(EXP(-SIMULATION!$D$17*$J392)/(1-EXP(-SIMULATION!$D$4*SIMULATION!$D$17))))</f>
        <v>1.8043576198842806</v>
      </c>
      <c r="L392">
        <v>-8.6955618625953773E-2</v>
      </c>
      <c r="M392">
        <f t="shared" ca="1" si="6"/>
        <v>1.6474585868247893</v>
      </c>
      <c r="N392" s="6">
        <v>391</v>
      </c>
      <c r="O392">
        <f ca="1">$M$9752</f>
        <v>2.8357115930771735</v>
      </c>
      <c r="P392">
        <f ca="1">$M$9753</f>
        <v>2.7584300205491963</v>
      </c>
      <c r="Q392">
        <f ca="1">$M$9754</f>
        <v>1.5154688779010494</v>
      </c>
      <c r="R392">
        <f ca="1">$M$9755</f>
        <v>3.6570323320772493</v>
      </c>
      <c r="S392">
        <f ca="1">$M$9756</f>
        <v>1.5940308716065135</v>
      </c>
      <c r="T392">
        <f ca="1">$M$9757</f>
        <v>2.2550963156923491</v>
      </c>
      <c r="U392">
        <f ca="1">$M$9758</f>
        <v>2.9348664268637568</v>
      </c>
      <c r="V392">
        <f ca="1">$M$9759</f>
        <v>1.2726225173052232</v>
      </c>
      <c r="W392">
        <f ca="1">$M$9760</f>
        <v>3.3302772881374385</v>
      </c>
      <c r="X392">
        <f ca="1">$M$9761</f>
        <v>3.9469578474611011</v>
      </c>
      <c r="Y392">
        <f ca="1">$M$9762</f>
        <v>4.0163345055326163</v>
      </c>
      <c r="Z392">
        <f ca="1">$M$9763</f>
        <v>2.8779458991278548</v>
      </c>
      <c r="AA392">
        <f ca="1">$M$9764</f>
        <v>3.3129135767083713</v>
      </c>
      <c r="AB392">
        <f ca="1">$M$9765</f>
        <v>1.7902328814369737</v>
      </c>
      <c r="AC392">
        <f ca="1">$M$9766</f>
        <v>2.5056027783894916</v>
      </c>
      <c r="AD392">
        <f ca="1">$M$9767</f>
        <v>3.2058685665432063</v>
      </c>
      <c r="AE392">
        <f ca="1">$M$9768</f>
        <v>2.9795425667143922</v>
      </c>
      <c r="AF392">
        <f ca="1">$M$9769</f>
        <v>2.6420487873999785</v>
      </c>
      <c r="AG392">
        <f ca="1">$M$9770</f>
        <v>0.69104159317442371</v>
      </c>
      <c r="AH392">
        <f ca="1">$M$9771</f>
        <v>2.2489470577207813</v>
      </c>
      <c r="AI392">
        <f ca="1">$M$9772</f>
        <v>1.3589063274850768</v>
      </c>
      <c r="AJ392">
        <f ca="1">$M$9773</f>
        <v>2.8825328038443838</v>
      </c>
      <c r="AK392">
        <f ca="1">$M$9774</f>
        <v>2.5279585316346767</v>
      </c>
      <c r="AL392">
        <f ca="1">$M$9775</f>
        <v>2.245867698067292</v>
      </c>
      <c r="AM392">
        <f ca="1">$M$9776</f>
        <v>1.5121727099587057</v>
      </c>
    </row>
    <row r="393" spans="1:39" x14ac:dyDescent="0.25">
      <c r="A393" s="9"/>
      <c r="H393" s="9"/>
      <c r="J393">
        <v>16</v>
      </c>
      <c r="K393">
        <f ca="1">SIMULATION!$D$3*SIMULATION!$D$17/$H377/(SIMULATION!$D$17-$I377)*(((EXP(-$I377*$J393))/(1-EXP(-SIMULATION!$D$4*$I377)))-(EXP(-SIMULATION!$D$17*$J393)/(1-EXP(-SIMULATION!$D$4*SIMULATION!$D$17))))</f>
        <v>1.7528659599658836</v>
      </c>
      <c r="L393">
        <v>0.14578828052403331</v>
      </c>
      <c r="M393">
        <f t="shared" ca="1" si="6"/>
        <v>2.0084132742584186</v>
      </c>
      <c r="N393" s="6">
        <v>392</v>
      </c>
      <c r="O393">
        <f ca="1">$M$9777</f>
        <v>1.365486691076264</v>
      </c>
      <c r="P393">
        <f ca="1">$M$9778</f>
        <v>3.2400945032230717</v>
      </c>
      <c r="Q393">
        <f ca="1">$M$9779</f>
        <v>2.0683914260009062</v>
      </c>
      <c r="R393">
        <f ca="1">$M$9780</f>
        <v>1.8747696066014479</v>
      </c>
      <c r="S393">
        <f ca="1">$M$9781</f>
        <v>2.4239436330152109</v>
      </c>
      <c r="T393">
        <f ca="1">$M$9782</f>
        <v>2.820710478823397</v>
      </c>
      <c r="U393">
        <f ca="1">$M$9783</f>
        <v>2.223216075407902</v>
      </c>
      <c r="V393">
        <f ca="1">$M$9784</f>
        <v>2.8476138676206619</v>
      </c>
      <c r="W393">
        <f ca="1">$M$9785</f>
        <v>3.4365845864603322</v>
      </c>
      <c r="X393">
        <f ca="1">$M$9786</f>
        <v>1.4934814789073383</v>
      </c>
      <c r="Y393">
        <f ca="1">$M$9787</f>
        <v>2.026303563435754</v>
      </c>
      <c r="Z393">
        <f ca="1">$M$9788</f>
        <v>2.3617596391840028</v>
      </c>
      <c r="AA393">
        <f ca="1">$M$9789</f>
        <v>1.0002596915757713</v>
      </c>
      <c r="AB393">
        <f ca="1">$M$9790</f>
        <v>1.6683388373067656</v>
      </c>
      <c r="AC393">
        <f ca="1">$M$9791</f>
        <v>1.9882465415703354</v>
      </c>
      <c r="AD393">
        <f ca="1">$M$9792</f>
        <v>1.9313734366230473</v>
      </c>
      <c r="AE393">
        <f ca="1">$M$9793</f>
        <v>1.619459554431234</v>
      </c>
      <c r="AF393">
        <f ca="1">$M$9794</f>
        <v>1.395523588460269</v>
      </c>
      <c r="AG393">
        <f ca="1">$M$9795</f>
        <v>0.75413924498362217</v>
      </c>
      <c r="AH393">
        <f ca="1">$M$9796</f>
        <v>1.3697663905462687</v>
      </c>
      <c r="AI393">
        <f ca="1">$M$9797</f>
        <v>1.3250822314809179</v>
      </c>
      <c r="AJ393">
        <f ca="1">$M$9798</f>
        <v>1.6300447401224241</v>
      </c>
      <c r="AK393">
        <f ca="1">$M$9799</f>
        <v>1.3968092100080849</v>
      </c>
      <c r="AL393">
        <f ca="1">$M$9800</f>
        <v>1.4020652906700897</v>
      </c>
      <c r="AM393">
        <f ca="1">$M$9801</f>
        <v>1.0107628055045996</v>
      </c>
    </row>
    <row r="394" spans="1:39" x14ac:dyDescent="0.25">
      <c r="A394" s="9"/>
      <c r="H394" s="9"/>
      <c r="J394">
        <v>17</v>
      </c>
      <c r="K394">
        <f ca="1">SIMULATION!$D$3*SIMULATION!$D$17/$H377/(SIMULATION!$D$17-$I377)*(((EXP(-$I377*$J394))/(1-EXP(-SIMULATION!$D$4*$I377)))-(EXP(-SIMULATION!$D$17*$J394)/(1-EXP(-SIMULATION!$D$4*SIMULATION!$D$17))))</f>
        <v>1.7026487059627708</v>
      </c>
      <c r="L394">
        <v>0.36904756853872378</v>
      </c>
      <c r="M394">
        <f t="shared" ca="1" si="6"/>
        <v>2.3310070709739357</v>
      </c>
      <c r="N394" s="6">
        <v>393</v>
      </c>
      <c r="O394">
        <f ca="1">$M$9802</f>
        <v>5.0972894276257321</v>
      </c>
      <c r="P394">
        <f ca="1">$M$9803</f>
        <v>5.1601411036695231</v>
      </c>
      <c r="Q394">
        <f ca="1">$M$9804</f>
        <v>3.6521257230747874</v>
      </c>
      <c r="R394">
        <f ca="1">$M$9805</f>
        <v>4.9750630422608246</v>
      </c>
      <c r="S394">
        <f ca="1">$M$9806</f>
        <v>5.7050592303511038</v>
      </c>
      <c r="T394">
        <f ca="1">$M$9807</f>
        <v>6.5699644723003328</v>
      </c>
      <c r="U394">
        <f ca="1">$M$9808</f>
        <v>7.1332508890988997</v>
      </c>
      <c r="V394">
        <f ca="1">$M$9809</f>
        <v>1.8325810041319677</v>
      </c>
      <c r="W394">
        <f ca="1">$M$9810</f>
        <v>3.5057323122667343</v>
      </c>
      <c r="X394">
        <f ca="1">$M$9811</f>
        <v>6.1720971359867676</v>
      </c>
      <c r="Y394">
        <f ca="1">$M$9812</f>
        <v>4.5306109382625079</v>
      </c>
      <c r="Z394">
        <f ca="1">$M$9813</f>
        <v>2.8669226409782222</v>
      </c>
      <c r="AA394">
        <f ca="1">$M$9814</f>
        <v>6.4531092671433505</v>
      </c>
      <c r="AB394">
        <f ca="1">$M$9815</f>
        <v>4.7563265945470707</v>
      </c>
      <c r="AC394">
        <f ca="1">$M$9816</f>
        <v>2.6550667828499006</v>
      </c>
      <c r="AD394">
        <f ca="1">$M$9817</f>
        <v>5.2387732128032303</v>
      </c>
      <c r="AE394">
        <f ca="1">$M$9818</f>
        <v>3.8124732854922314</v>
      </c>
      <c r="AF394">
        <f ca="1">$M$9819</f>
        <v>3.2438892806961697</v>
      </c>
      <c r="AG394">
        <f ca="1">$M$9820</f>
        <v>3.6316054615553566</v>
      </c>
      <c r="AH394">
        <f ca="1">$M$9821</f>
        <v>4.1919096145401875</v>
      </c>
      <c r="AI394">
        <f ca="1">$M$9822</f>
        <v>4.2346450587044808</v>
      </c>
      <c r="AJ394">
        <f ca="1">$M$9823</f>
        <v>3.4761948922908146</v>
      </c>
      <c r="AK394">
        <f ca="1">$M$9824</f>
        <v>1.8198420512161568</v>
      </c>
      <c r="AL394">
        <f ca="1">$M$9825</f>
        <v>3.6258020737633521</v>
      </c>
      <c r="AM394">
        <f ca="1">$M$9826</f>
        <v>1.7784033516788391</v>
      </c>
    </row>
    <row r="395" spans="1:39" x14ac:dyDescent="0.25">
      <c r="A395" s="9"/>
      <c r="H395" s="9"/>
      <c r="J395">
        <v>18</v>
      </c>
      <c r="K395">
        <f ca="1">SIMULATION!$D$3*SIMULATION!$D$17/$H377/(SIMULATION!$D$17-$I377)*(((EXP(-$I377*$J395))/(1-EXP(-SIMULATION!$D$4*$I377)))-(EXP(-SIMULATION!$D$17*$J395)/(1-EXP(-SIMULATION!$D$4*SIMULATION!$D$17))))</f>
        <v>1.6537451697782284</v>
      </c>
      <c r="L395">
        <v>0.12069934291157605</v>
      </c>
      <c r="M395">
        <f t="shared" ca="1" si="6"/>
        <v>1.8533511251136534</v>
      </c>
      <c r="N395" s="6">
        <v>394</v>
      </c>
      <c r="O395">
        <f ca="1">$M$9827</f>
        <v>2.0199084260964031</v>
      </c>
      <c r="P395">
        <f ca="1">$M$9828</f>
        <v>2.7664786042597593</v>
      </c>
      <c r="Q395">
        <f ca="1">$M$9829</f>
        <v>2.9462920094827045</v>
      </c>
      <c r="R395">
        <f ca="1">$M$9830</f>
        <v>2.6265693328482533</v>
      </c>
      <c r="S395">
        <f ca="1">$M$9831</f>
        <v>2.9347943145707647</v>
      </c>
      <c r="T395">
        <f ca="1">$M$9832</f>
        <v>2.6673033277685372</v>
      </c>
      <c r="U395">
        <f ca="1">$M$9833</f>
        <v>3.553922166908619</v>
      </c>
      <c r="V395">
        <f ca="1">$M$9834</f>
        <v>3.0068723585448662</v>
      </c>
      <c r="W395">
        <f ca="1">$M$9835</f>
        <v>2.5401492235471088</v>
      </c>
      <c r="X395">
        <f ca="1">$M$9836</f>
        <v>1.6799281621965336</v>
      </c>
      <c r="Y395">
        <f ca="1">$M$9837</f>
        <v>2.879025525105114</v>
      </c>
      <c r="Z395">
        <f ca="1">$M$9838</f>
        <v>1.6854764929522881</v>
      </c>
      <c r="AA395">
        <f ca="1">$M$9839</f>
        <v>2.6114798821878358</v>
      </c>
      <c r="AB395">
        <f ca="1">$M$9840</f>
        <v>1.4824467004355837</v>
      </c>
      <c r="AC395">
        <f ca="1">$M$9841</f>
        <v>2.5983408281419527</v>
      </c>
      <c r="AD395">
        <f ca="1">$M$9842</f>
        <v>2.5719992710906454</v>
      </c>
      <c r="AE395">
        <f ca="1">$M$9843</f>
        <v>3.0791966316194661</v>
      </c>
      <c r="AF395">
        <f ca="1">$M$9844</f>
        <v>2.4142295512567422</v>
      </c>
      <c r="AG395">
        <f ca="1">$M$9845</f>
        <v>2.4747362264563009</v>
      </c>
      <c r="AH395">
        <f ca="1">$M$9846</f>
        <v>2.5942041393995821</v>
      </c>
      <c r="AI395">
        <f ca="1">$M$9847</f>
        <v>2.4621537632606398</v>
      </c>
      <c r="AJ395">
        <f ca="1">$M$9848</f>
        <v>2.0914002962654621</v>
      </c>
      <c r="AK395">
        <f ca="1">$M$9849</f>
        <v>2.5146945043524846</v>
      </c>
      <c r="AL395">
        <f ca="1">$M$9850</f>
        <v>2.5338920308898722</v>
      </c>
      <c r="AM395">
        <f ca="1">$M$9851</f>
        <v>1.4328285899034265</v>
      </c>
    </row>
    <row r="396" spans="1:39" x14ac:dyDescent="0.25">
      <c r="A396" s="9"/>
      <c r="H396" s="9"/>
      <c r="J396">
        <v>19</v>
      </c>
      <c r="K396">
        <f ca="1">SIMULATION!$D$3*SIMULATION!$D$17/$H377/(SIMULATION!$D$17-$I377)*(((EXP(-$I377*$J396))/(1-EXP(-SIMULATION!$D$4*$I377)))-(EXP(-SIMULATION!$D$17*$J396)/(1-EXP(-SIMULATION!$D$4*SIMULATION!$D$17))))</f>
        <v>1.6061661965027716</v>
      </c>
      <c r="L396">
        <v>-5.1241545792988993E-2</v>
      </c>
      <c r="M396">
        <f t="shared" ca="1" si="6"/>
        <v>1.5238637577935239</v>
      </c>
      <c r="N396" s="6">
        <v>395</v>
      </c>
      <c r="O396">
        <f ca="1">$M$9852</f>
        <v>1.0397905238120377</v>
      </c>
      <c r="P396">
        <f ca="1">$M$9853</f>
        <v>1.338965333070167</v>
      </c>
      <c r="Q396">
        <f ca="1">$M$9854</f>
        <v>1.6326688944937844</v>
      </c>
      <c r="R396">
        <f ca="1">$M$9855</f>
        <v>3.4251286522548385</v>
      </c>
      <c r="S396">
        <f ca="1">$M$9856</f>
        <v>3.1239597364256966</v>
      </c>
      <c r="T396">
        <f ca="1">$M$9857</f>
        <v>3.707810827304284</v>
      </c>
      <c r="U396">
        <f ca="1">$M$9858</f>
        <v>4.1709745110120693</v>
      </c>
      <c r="V396">
        <f ca="1">$M$9859</f>
        <v>4.1520964075096796</v>
      </c>
      <c r="W396">
        <f ca="1">$M$9860</f>
        <v>3.6611747962985941</v>
      </c>
      <c r="X396">
        <f ca="1">$M$9861</f>
        <v>3.3422929089441342</v>
      </c>
      <c r="Y396">
        <f ca="1">$M$9862</f>
        <v>3.019490997882524</v>
      </c>
      <c r="Z396">
        <f ca="1">$M$9863</f>
        <v>3.0085372886349253</v>
      </c>
      <c r="AA396">
        <f ca="1">$M$9864</f>
        <v>2.2468450913664109</v>
      </c>
      <c r="AB396">
        <f ca="1">$M$9865</f>
        <v>2.3497840708853932</v>
      </c>
      <c r="AC396">
        <f ca="1">$M$9866</f>
        <v>2.4289785430439861</v>
      </c>
      <c r="AD396">
        <f ca="1">$M$9867</f>
        <v>2.4388584402112055</v>
      </c>
      <c r="AE396">
        <f ca="1">$M$9868</f>
        <v>1.9684205725400961</v>
      </c>
      <c r="AF396">
        <f ca="1">$M$9869</f>
        <v>2.3335029671033172</v>
      </c>
      <c r="AG396">
        <f ca="1">$M$9870</f>
        <v>0.8396318938866717</v>
      </c>
      <c r="AH396">
        <f ca="1">$M$9871</f>
        <v>1.7342694961023977</v>
      </c>
      <c r="AI396">
        <f ca="1">$M$9872</f>
        <v>0.63899646861971304</v>
      </c>
      <c r="AJ396">
        <f ca="1">$M$9873</f>
        <v>1.9917591192507547</v>
      </c>
      <c r="AK396">
        <f ca="1">$M$9874</f>
        <v>0.85344513615579209</v>
      </c>
      <c r="AL396">
        <f ca="1">$M$9875</f>
        <v>0.56067136930948258</v>
      </c>
      <c r="AM396">
        <f ca="1">$M$9876</f>
        <v>1.164172886300427</v>
      </c>
    </row>
    <row r="397" spans="1:39" x14ac:dyDescent="0.25">
      <c r="A397" s="9"/>
      <c r="H397" s="9"/>
      <c r="J397">
        <v>20</v>
      </c>
      <c r="K397">
        <f ca="1">SIMULATION!$D$3*SIMULATION!$D$17/$H377/(SIMULATION!$D$17-$I377)*(((EXP(-$I377*$J397))/(1-EXP(-SIMULATION!$D$4*$I377)))-(EXP(-SIMULATION!$D$17*$J397)/(1-EXP(-SIMULATION!$D$4*SIMULATION!$D$17))))</f>
        <v>1.5599048031163993</v>
      </c>
      <c r="L397">
        <v>-9.521143628601441E-3</v>
      </c>
      <c r="M397">
        <f t="shared" ca="1" si="6"/>
        <v>1.5450527254389828</v>
      </c>
      <c r="N397" s="6">
        <v>396</v>
      </c>
      <c r="O397">
        <f ca="1">$M$9877</f>
        <v>0.58497678170880696</v>
      </c>
      <c r="P397">
        <f ca="1">$M$9878</f>
        <v>1.903814949633537</v>
      </c>
      <c r="Q397">
        <f ca="1">$M$9879</f>
        <v>3.0330617895820153</v>
      </c>
      <c r="R397">
        <f ca="1">$M$9880</f>
        <v>3.0950120455783616</v>
      </c>
      <c r="S397">
        <f ca="1">$M$9881</f>
        <v>2.5194447517457998</v>
      </c>
      <c r="T397">
        <f ca="1">$M$9882</f>
        <v>2.0814341871433801</v>
      </c>
      <c r="U397">
        <f ca="1">$M$9883</f>
        <v>3.6505423365273271</v>
      </c>
      <c r="V397">
        <f ca="1">$M$9884</f>
        <v>2.8326476906730682</v>
      </c>
      <c r="W397">
        <f ca="1">$M$9885</f>
        <v>2.0386534973342822</v>
      </c>
      <c r="X397">
        <f ca="1">$M$9886</f>
        <v>2.9515537615745702</v>
      </c>
      <c r="Y397">
        <f ca="1">$M$9887</f>
        <v>2.4586302252385011</v>
      </c>
      <c r="Z397">
        <f ca="1">$M$9888</f>
        <v>2.4732085648610362</v>
      </c>
      <c r="AA397">
        <f ca="1">$M$9889</f>
        <v>1.9996613166051831</v>
      </c>
      <c r="AB397">
        <f ca="1">$M$9890</f>
        <v>2.3767572316631638</v>
      </c>
      <c r="AC397">
        <f ca="1">$M$9891</f>
        <v>2.3387638492349936</v>
      </c>
      <c r="AD397">
        <f ca="1">$M$9892</f>
        <v>2.2481895062000055</v>
      </c>
      <c r="AE397">
        <f ca="1">$M$9893</f>
        <v>1.9578555186721713</v>
      </c>
      <c r="AF397">
        <f ca="1">$M$9894</f>
        <v>2.3482810026320609</v>
      </c>
      <c r="AG397">
        <f ca="1">$M$9895</f>
        <v>1.5021051069394042</v>
      </c>
      <c r="AH397">
        <f ca="1">$M$9896</f>
        <v>1.26645022984995</v>
      </c>
      <c r="AI397">
        <f ca="1">$M$9897</f>
        <v>0.68011913812769265</v>
      </c>
      <c r="AJ397">
        <f ca="1">$M$9898</f>
        <v>0.78942212245921928</v>
      </c>
      <c r="AK397">
        <f ca="1">$M$9899</f>
        <v>1.3763217768286609</v>
      </c>
      <c r="AL397">
        <f ca="1">$M$9900</f>
        <v>1.3538531865932315</v>
      </c>
      <c r="AM397">
        <f ca="1">$M$9901</f>
        <v>0.85169608360779681</v>
      </c>
    </row>
    <row r="398" spans="1:39" x14ac:dyDescent="0.25">
      <c r="A398" s="9"/>
      <c r="H398" s="9"/>
      <c r="J398">
        <v>21</v>
      </c>
      <c r="K398">
        <f ca="1">SIMULATION!$D$3*SIMULATION!$D$17/$H377/(SIMULATION!$D$17-$I377)*(((EXP(-$I377*$J398))/(1-EXP(-SIMULATION!$D$4*$I377)))-(EXP(-SIMULATION!$D$17*$J398)/(1-EXP(-SIMULATION!$D$4*SIMULATION!$D$17))))</f>
        <v>1.5149429840741517</v>
      </c>
      <c r="L398">
        <v>-0.81600882512085893</v>
      </c>
      <c r="M398">
        <f t="shared" ca="1" si="6"/>
        <v>0.2787361395147151</v>
      </c>
      <c r="N398" s="6">
        <v>397</v>
      </c>
      <c r="O398">
        <f ca="1">$M$9902</f>
        <v>2.790203467140044</v>
      </c>
      <c r="P398">
        <f ca="1">$M$9903</f>
        <v>2.2017069494172996</v>
      </c>
      <c r="Q398">
        <f ca="1">$M$9904</f>
        <v>2.1934119210268497</v>
      </c>
      <c r="R398">
        <f ca="1">$M$9905</f>
        <v>2.4092229207386291</v>
      </c>
      <c r="S398">
        <f ca="1">$M$9906</f>
        <v>2.3879264176165416</v>
      </c>
      <c r="T398">
        <f ca="1">$M$9907</f>
        <v>3.8621887268570076</v>
      </c>
      <c r="U398">
        <f ca="1">$M$9908</f>
        <v>2.0698897677750683</v>
      </c>
      <c r="V398">
        <f ca="1">$M$9909</f>
        <v>1.9088939538117498</v>
      </c>
      <c r="W398">
        <f ca="1">$M$9910</f>
        <v>1.1917857346559524</v>
      </c>
      <c r="X398">
        <f ca="1">$M$9911</f>
        <v>2.8014313680476381</v>
      </c>
      <c r="Y398">
        <f ca="1">$M$9912</f>
        <v>2.8520290239768142</v>
      </c>
      <c r="Z398">
        <f ca="1">$M$9913</f>
        <v>2.5578661299340175</v>
      </c>
      <c r="AA398">
        <f ca="1">$M$9914</f>
        <v>0.95073662454772423</v>
      </c>
      <c r="AB398">
        <f ca="1">$M$9915</f>
        <v>2.7850522219718576</v>
      </c>
      <c r="AC398">
        <f ca="1">$M$9916</f>
        <v>2.9300845626333816</v>
      </c>
      <c r="AD398">
        <f ca="1">$M$9917</f>
        <v>2.995688692055023</v>
      </c>
      <c r="AE398">
        <f ca="1">$M$9918</f>
        <v>2.8241170020802455</v>
      </c>
      <c r="AF398">
        <f ca="1">$M$9919</f>
        <v>3.4435901353870451</v>
      </c>
      <c r="AG398">
        <f ca="1">$M$9920</f>
        <v>2.7831042593272488</v>
      </c>
      <c r="AH398">
        <f ca="1">$M$9921</f>
        <v>2.8554647869817695</v>
      </c>
      <c r="AI398">
        <f ca="1">$M$9922</f>
        <v>1.7100644205621092</v>
      </c>
      <c r="AJ398">
        <f ca="1">$M$9923</f>
        <v>2.6116565111257768</v>
      </c>
      <c r="AK398">
        <f ca="1">$M$9924</f>
        <v>2.3596183343487014</v>
      </c>
      <c r="AL398">
        <f ca="1">$M$9925</f>
        <v>1.8074813397167404</v>
      </c>
      <c r="AM398">
        <f ca="1">$M$9926</f>
        <v>1.9949926244098699</v>
      </c>
    </row>
    <row r="399" spans="1:39" x14ac:dyDescent="0.25">
      <c r="A399" s="9"/>
      <c r="H399" s="9"/>
      <c r="J399">
        <v>22</v>
      </c>
      <c r="K399">
        <f ca="1">SIMULATION!$D$3*SIMULATION!$D$17/$H377/(SIMULATION!$D$17-$I377)*(((EXP(-$I377*$J399))/(1-EXP(-SIMULATION!$D$4*$I377)))-(EXP(-SIMULATION!$D$17*$J399)/(1-EXP(-SIMULATION!$D$4*SIMULATION!$D$17))))</f>
        <v>1.4712560608824452</v>
      </c>
      <c r="L399">
        <v>-0.13871748685962587</v>
      </c>
      <c r="M399">
        <f t="shared" ca="1" si="6"/>
        <v>1.2671671175898396</v>
      </c>
      <c r="N399" s="6">
        <v>398</v>
      </c>
      <c r="O399">
        <f ca="1">$M$9927</f>
        <v>1.0152772270264849</v>
      </c>
      <c r="P399">
        <f ca="1">$M$9928</f>
        <v>2.0481703874260853</v>
      </c>
      <c r="Q399">
        <f ca="1">$M$9929</f>
        <v>2.5369901445525875</v>
      </c>
      <c r="R399">
        <f ca="1">$M$9930</f>
        <v>2.6939229074724196</v>
      </c>
      <c r="S399">
        <f ca="1">$M$9931</f>
        <v>3.610511752513041</v>
      </c>
      <c r="T399">
        <f ca="1">$M$9932</f>
        <v>3.370678397994987</v>
      </c>
      <c r="U399">
        <f ca="1">$M$9933</f>
        <v>3.1074223600796653</v>
      </c>
      <c r="V399">
        <f ca="1">$M$9934</f>
        <v>3.2689363163616916</v>
      </c>
      <c r="W399">
        <f ca="1">$M$9935</f>
        <v>3.4609769055729345</v>
      </c>
      <c r="X399">
        <f ca="1">$M$9936</f>
        <v>2.44309861542262</v>
      </c>
      <c r="Y399">
        <f ca="1">$M$9937</f>
        <v>2.1442748970957211</v>
      </c>
      <c r="Z399">
        <f ca="1">$M$9938</f>
        <v>1.7491112400965745</v>
      </c>
      <c r="AA399">
        <f ca="1">$M$9939</f>
        <v>1.7519931560236597</v>
      </c>
      <c r="AB399">
        <f ca="1">$M$9940</f>
        <v>2.3200432139227702</v>
      </c>
      <c r="AC399">
        <f ca="1">$M$9941</f>
        <v>2.3536372076338954</v>
      </c>
      <c r="AD399">
        <f ca="1">$M$9942</f>
        <v>0.81794609103547955</v>
      </c>
      <c r="AE399">
        <f ca="1">$M$9943</f>
        <v>1.8464278379104393</v>
      </c>
      <c r="AF399">
        <f ca="1">$M$9944</f>
        <v>1.3575009489709138</v>
      </c>
      <c r="AG399">
        <f ca="1">$M$9945</f>
        <v>0.85005625947364305</v>
      </c>
      <c r="AH399">
        <f ca="1">$M$9946</f>
        <v>1.038896097128325</v>
      </c>
      <c r="AI399">
        <f ca="1">$M$9947</f>
        <v>1.1971011754927456</v>
      </c>
      <c r="AJ399">
        <f ca="1">$M$9948</f>
        <v>0.92600365270290763</v>
      </c>
      <c r="AK399">
        <f ca="1">$M$9949</f>
        <v>1.4203390290740052</v>
      </c>
      <c r="AL399">
        <f ca="1">$M$9950</f>
        <v>0.98429542870853937</v>
      </c>
      <c r="AM399">
        <f ca="1">$M$9951</f>
        <v>0.70756328470519403</v>
      </c>
    </row>
    <row r="400" spans="1:39" x14ac:dyDescent="0.25">
      <c r="A400" s="9"/>
      <c r="H400" s="9"/>
      <c r="J400">
        <v>23</v>
      </c>
      <c r="K400">
        <f ca="1">SIMULATION!$D$3*SIMULATION!$D$17/$H377/(SIMULATION!$D$17-$I377)*(((EXP(-$I377*$J400))/(1-EXP(-SIMULATION!$D$4*$I377)))-(EXP(-SIMULATION!$D$17*$J400)/(1-EXP(-SIMULATION!$D$4*SIMULATION!$D$17))))</f>
        <v>1.4288154581401411</v>
      </c>
      <c r="L400">
        <v>-0.5540315795758034</v>
      </c>
      <c r="M400">
        <f t="shared" ca="1" si="6"/>
        <v>0.6372065729444335</v>
      </c>
      <c r="N400" s="6">
        <v>399</v>
      </c>
      <c r="O400">
        <f ca="1">$M$9952</f>
        <v>0.62401863528690305</v>
      </c>
      <c r="P400">
        <f ca="1">$M$9953</f>
        <v>2.325840069400539</v>
      </c>
      <c r="Q400">
        <f ca="1">$M$9954</f>
        <v>2.3415005436115948</v>
      </c>
      <c r="R400">
        <f ca="1">$M$9955</f>
        <v>3.5340623117872227</v>
      </c>
      <c r="S400">
        <f ca="1">$M$9956</f>
        <v>3.0822787309781718</v>
      </c>
      <c r="T400">
        <f ca="1">$M$9957</f>
        <v>3.4117358217696383</v>
      </c>
      <c r="U400">
        <f ca="1">$M$9958</f>
        <v>2.9540576785535215</v>
      </c>
      <c r="V400">
        <f ca="1">$M$9959</f>
        <v>4.2862043386678588</v>
      </c>
      <c r="W400">
        <f ca="1">$M$9960</f>
        <v>3.7890669180195777</v>
      </c>
      <c r="X400">
        <f ca="1">$M$9961</f>
        <v>2.8031079058613364</v>
      </c>
      <c r="Y400">
        <f ca="1">$M$9962</f>
        <v>2.7829547844540561</v>
      </c>
      <c r="Z400">
        <f ca="1">$M$9963</f>
        <v>2.6933457184408773</v>
      </c>
      <c r="AA400">
        <f ca="1">$M$9964</f>
        <v>2.0071249155340847</v>
      </c>
      <c r="AB400">
        <f ca="1">$M$9965</f>
        <v>0.88001207528569447</v>
      </c>
      <c r="AC400">
        <f ca="1">$M$9966</f>
        <v>1.283411721736496</v>
      </c>
      <c r="AD400">
        <f ca="1">$M$9967</f>
        <v>1.3635279517379231</v>
      </c>
      <c r="AE400">
        <f ca="1">$M$9968</f>
        <v>1.0250479683589606</v>
      </c>
      <c r="AF400">
        <f ca="1">$M$9969</f>
        <v>1.1569472703398294</v>
      </c>
      <c r="AG400">
        <f ca="1">$M$9970</f>
        <v>1.1237481942818701</v>
      </c>
      <c r="AH400">
        <f ca="1">$M$9971</f>
        <v>1.2871465497149011</v>
      </c>
      <c r="AI400">
        <f ca="1">$M$9972</f>
        <v>0.79072260830801322</v>
      </c>
      <c r="AJ400">
        <f ca="1">$M$9973</f>
        <v>0.6141541823376756</v>
      </c>
      <c r="AK400">
        <f ca="1">$M$9974</f>
        <v>0.80372037274556907</v>
      </c>
      <c r="AL400">
        <f ca="1">$M$9975</f>
        <v>0.573082577671856</v>
      </c>
      <c r="AM400">
        <f ca="1">$M$9976</f>
        <v>0.56583385576664424</v>
      </c>
    </row>
    <row r="401" spans="1:39" x14ac:dyDescent="0.25">
      <c r="A401" s="9"/>
      <c r="H401" s="9"/>
      <c r="J401">
        <v>24</v>
      </c>
      <c r="K401">
        <f ca="1">SIMULATION!$D$3*SIMULATION!$D$17/$H377/(SIMULATION!$D$17-$I377)*(((EXP(-$I377*$J401))/(1-EXP(-SIMULATION!$D$4*$I377)))-(EXP(-SIMULATION!$D$17*$J401)/(1-EXP(-SIMULATION!$D$4*SIMULATION!$D$17))))</f>
        <v>1.3875904715454044</v>
      </c>
      <c r="L401">
        <v>-5.6792747326988226E-2</v>
      </c>
      <c r="M401">
        <f t="shared" ca="1" si="6"/>
        <v>1.3087853965015896</v>
      </c>
      <c r="N401" s="6">
        <v>400</v>
      </c>
      <c r="O401">
        <f ca="1">$M$9977</f>
        <v>2.312104194219597</v>
      </c>
      <c r="P401">
        <f ca="1">$M$9978</f>
        <v>3.5137887164912245</v>
      </c>
      <c r="Q401">
        <f ca="1">$M$9979</f>
        <v>2.226618145853807</v>
      </c>
      <c r="R401">
        <f ca="1">$M$9980</f>
        <v>2.3508920354254803</v>
      </c>
      <c r="S401">
        <f ca="1">$M$9981</f>
        <v>2.9653825262319691</v>
      </c>
      <c r="T401">
        <f ca="1">$M$9982</f>
        <v>3.2522988395676724</v>
      </c>
      <c r="U401">
        <f ca="1">$M$9983</f>
        <v>3.3319744591791611</v>
      </c>
      <c r="V401">
        <f ca="1">$M$9984</f>
        <v>3.3740100100265331</v>
      </c>
      <c r="W401">
        <f ca="1">$M$9985</f>
        <v>3.9380706982344402</v>
      </c>
      <c r="X401">
        <f ca="1">$M$9986</f>
        <v>2.7520346346398665</v>
      </c>
      <c r="Y401">
        <f ca="1">$M$9987</f>
        <v>3.2408708777904205</v>
      </c>
      <c r="Z401">
        <f ca="1">$M$9988</f>
        <v>3.779246086755268</v>
      </c>
      <c r="AA401">
        <f ca="1">$M$9989</f>
        <v>1.6251344438014537</v>
      </c>
      <c r="AB401">
        <f ca="1">$M$9990</f>
        <v>4.6763679470555441</v>
      </c>
      <c r="AC401">
        <f ca="1">$M$9991</f>
        <v>3.7853998743000004</v>
      </c>
      <c r="AD401">
        <f ca="1">$M$9992</f>
        <v>2.7690418703195121</v>
      </c>
      <c r="AE401">
        <f ca="1">$M$9993</f>
        <v>2.5874932697573265</v>
      </c>
      <c r="AF401">
        <f ca="1">$M$9994</f>
        <v>2.6256860232251529</v>
      </c>
      <c r="AG401">
        <f ca="1">$M$9995</f>
        <v>1.9776557607451812</v>
      </c>
      <c r="AH401">
        <f ca="1">$M$9996</f>
        <v>0.69815945046042638</v>
      </c>
      <c r="AI401">
        <f ca="1">$M$9997</f>
        <v>2.0840974624874309</v>
      </c>
      <c r="AJ401">
        <f ca="1">$M$9998</f>
        <v>2.2849656454113467</v>
      </c>
      <c r="AK401">
        <f ca="1">$M$9999</f>
        <v>3.6572309365797269</v>
      </c>
      <c r="AL401">
        <f ca="1">$M$10000</f>
        <v>3.1645417650036953</v>
      </c>
      <c r="AM401">
        <f ca="1">$M$10001</f>
        <v>3.1017152836350386</v>
      </c>
    </row>
    <row r="402" spans="1:39" x14ac:dyDescent="0.25">
      <c r="A402" s="9">
        <v>17</v>
      </c>
      <c r="B402" s="2">
        <f ca="1">NORMINV(RAND(),SIMULATION!D7,SIMULATION!D8)</f>
        <v>57.791800965735931</v>
      </c>
      <c r="C402" s="2">
        <v>2</v>
      </c>
      <c r="D402" s="2">
        <f ca="1">SIMULATION!$D$11*(1+(SIMULATION!$D$12*LN(1+$C402)))*(1+(SIMULATION!$D$13*(($B402/63.5)-1)))</f>
        <v>9.8141605055298076</v>
      </c>
      <c r="E402" s="2">
        <v>0.25500693530496243</v>
      </c>
      <c r="F402" s="2">
        <f ca="1">D402*(1+E402)</f>
        <v>12.316839498635964</v>
      </c>
      <c r="G402" s="2">
        <v>-0.50769589181431063</v>
      </c>
      <c r="H402" s="9">
        <f>SIMULATION!$D$15*EXP($G$402)</f>
        <v>132.86879364753801</v>
      </c>
      <c r="I402" s="2">
        <f ca="1">$F402/$H402</f>
        <v>9.2699264895178712E-2</v>
      </c>
      <c r="J402">
        <v>0</v>
      </c>
      <c r="K402">
        <f ca="1">SIMULATION!$D$3*SIMULATION!$D$17/$H402/(SIMULATION!$D$17-$I402)*(((EXP(-$I402*$J402))/(1-EXP(-SIMULATION!$D$4*$I402)))-(EXP(-SIMULATION!$D$17*$J402)/(1-EXP(-SIMULATION!$D$4*SIMULATION!$D$17))))</f>
        <v>0.63353767995490806</v>
      </c>
      <c r="L402">
        <v>-0.14831163854580903</v>
      </c>
      <c r="M402">
        <f t="shared" ca="1" si="6"/>
        <v>0.5395766685602853</v>
      </c>
      <c r="N402" s="6">
        <v>401</v>
      </c>
      <c r="O402">
        <f ca="1">$M$10002</f>
        <v>4.7744013698053616</v>
      </c>
      <c r="P402">
        <f ca="1">$M$10003</f>
        <v>2.4249935891244929</v>
      </c>
      <c r="Q402">
        <f ca="1">$M$10004</f>
        <v>4.3089618287680764</v>
      </c>
      <c r="R402">
        <f ca="1">$M$10005</f>
        <v>5.11199770034486</v>
      </c>
      <c r="S402">
        <f ca="1">$M$10006</f>
        <v>2.9125967749781405</v>
      </c>
      <c r="T402">
        <f ca="1">$M$10007</f>
        <v>3.3521856455607231</v>
      </c>
      <c r="U402">
        <f ca="1">$M$10008</f>
        <v>2.7525397999742074</v>
      </c>
      <c r="V402">
        <f ca="1">$M$10009</f>
        <v>4.1667696229897926</v>
      </c>
      <c r="W402">
        <f ca="1">$M$10010</f>
        <v>3.1526145825587601</v>
      </c>
      <c r="X402">
        <f ca="1">$M$10011</f>
        <v>2.2930952835923497</v>
      </c>
      <c r="Y402">
        <f ca="1">$M$10012</f>
        <v>3.3152143468684621</v>
      </c>
      <c r="Z402">
        <f ca="1">$M$10013</f>
        <v>3.0453299266620726</v>
      </c>
      <c r="AA402">
        <f ca="1">$M$10014</f>
        <v>5.0992247130697335</v>
      </c>
      <c r="AB402">
        <f ca="1">$M$10015</f>
        <v>2.6330986653576991</v>
      </c>
      <c r="AC402">
        <f ca="1">$M$10016</f>
        <v>3.335000860278944</v>
      </c>
      <c r="AD402">
        <f ca="1">$M$10017</f>
        <v>2.930767287122658</v>
      </c>
      <c r="AE402">
        <f ca="1">$M$10018</f>
        <v>3.8390859601848333</v>
      </c>
      <c r="AF402">
        <f ca="1">$M$10019</f>
        <v>4.8415754212799422</v>
      </c>
      <c r="AG402">
        <f ca="1">$M$10020</f>
        <v>3.0944996801801992</v>
      </c>
      <c r="AH402">
        <f ca="1">$M$10021</f>
        <v>2.118416285140559</v>
      </c>
      <c r="AI402">
        <f ca="1">$M$10022</f>
        <v>3.767617138910349</v>
      </c>
      <c r="AJ402">
        <f ca="1">$M$10023</f>
        <v>0.92133125613739975</v>
      </c>
      <c r="AK402">
        <f ca="1">$M$10024</f>
        <v>2.2292001715751906</v>
      </c>
      <c r="AL402">
        <f ca="1">$M$10025</f>
        <v>3.3090561747904443</v>
      </c>
      <c r="AM402">
        <f ca="1">$M$10026</f>
        <v>3.3094606312789896</v>
      </c>
    </row>
    <row r="403" spans="1:39" x14ac:dyDescent="0.25">
      <c r="A403" s="9"/>
      <c r="H403" s="9"/>
      <c r="J403">
        <v>1</v>
      </c>
      <c r="K403">
        <f ca="1">SIMULATION!$D$3*SIMULATION!$D$17/$H402/(SIMULATION!$D$17-$I402)*(((EXP(-$I402*$J403))/(1-EXP(-SIMULATION!$D$4*$I402)))-(EXP(-SIMULATION!$D$17*$J403)/(1-EXP(-SIMULATION!$D$4*SIMULATION!$D$17))))</f>
        <v>1.9925695342585004</v>
      </c>
      <c r="L403">
        <v>-6.5510711184741693E-2</v>
      </c>
      <c r="M403">
        <f t="shared" ca="1" si="6"/>
        <v>1.8620348869841765</v>
      </c>
      <c r="N403" s="6">
        <v>402</v>
      </c>
      <c r="O403">
        <f ca="1">$M$10027</f>
        <v>0.27514495634678537</v>
      </c>
      <c r="P403">
        <f ca="1">$M$10028</f>
        <v>2.7607719294533393</v>
      </c>
      <c r="Q403">
        <f ca="1">$M$10029</f>
        <v>3.2317407811476273</v>
      </c>
      <c r="R403">
        <f ca="1">$M$10030</f>
        <v>4.6907695014499255</v>
      </c>
      <c r="S403">
        <f ca="1">$M$10031</f>
        <v>5.7452130176574236</v>
      </c>
      <c r="T403">
        <f ca="1">$M$10032</f>
        <v>6.2434837085864681</v>
      </c>
      <c r="U403">
        <f ca="1">$M$10033</f>
        <v>5.7288676422772662</v>
      </c>
      <c r="V403">
        <f ca="1">$M$10034</f>
        <v>3.3078535103081244</v>
      </c>
      <c r="W403">
        <f ca="1">$M$10035</f>
        <v>4.3031557145317967</v>
      </c>
      <c r="X403">
        <f ca="1">$M$10036</f>
        <v>2.2402765119396379</v>
      </c>
      <c r="Y403">
        <f ca="1">$M$10037</f>
        <v>1.1723278895161169</v>
      </c>
      <c r="Z403">
        <f ca="1">$M$10038</f>
        <v>0.27058027372498905</v>
      </c>
      <c r="AA403">
        <f ca="1">$M$10039</f>
        <v>1.1766265374367786</v>
      </c>
      <c r="AB403">
        <f ca="1">$M$10040</f>
        <v>1.1024377789964201</v>
      </c>
      <c r="AC403">
        <f ca="1">$M$10041</f>
        <v>1.3485379140928548</v>
      </c>
      <c r="AD403">
        <f ca="1">$M$10042</f>
        <v>1.1625498590231325</v>
      </c>
      <c r="AE403">
        <f ca="1">$M$10043</f>
        <v>1.3747938861233762</v>
      </c>
      <c r="AF403">
        <f ca="1">$M$10044</f>
        <v>1.1498887518993486</v>
      </c>
      <c r="AG403">
        <f ca="1">$M$10045</f>
        <v>0.59405582551232006</v>
      </c>
      <c r="AH403">
        <f ca="1">$M$10046</f>
        <v>0.78438308786937583</v>
      </c>
      <c r="AI403">
        <f ca="1">$M$10047</f>
        <v>0.27896773768761363</v>
      </c>
      <c r="AJ403">
        <f ca="1">$M$10048</f>
        <v>0.40360030010660042</v>
      </c>
      <c r="AK403">
        <f ca="1">$M$10049</f>
        <v>0.26675030277642015</v>
      </c>
      <c r="AL403">
        <f ca="1">$M$10050</f>
        <v>0.36056790320560628</v>
      </c>
      <c r="AM403">
        <f ca="1">$M$10051</f>
        <v>6.7424802999872233E-2</v>
      </c>
    </row>
    <row r="404" spans="1:39" x14ac:dyDescent="0.25">
      <c r="A404" s="9"/>
      <c r="H404" s="9"/>
      <c r="J404">
        <v>2</v>
      </c>
      <c r="K404">
        <f ca="1">SIMULATION!$D$3*SIMULATION!$D$17/$H402/(SIMULATION!$D$17-$I402)*(((EXP(-$I402*$J404))/(1-EXP(-SIMULATION!$D$4*$I402)))-(EXP(-SIMULATION!$D$17*$J404)/(1-EXP(-SIMULATION!$D$4*SIMULATION!$D$17))))</f>
        <v>2.7230060705062709</v>
      </c>
      <c r="L404">
        <v>-0.49277447663564838</v>
      </c>
      <c r="M404">
        <f t="shared" ca="1" si="6"/>
        <v>1.3811781792368498</v>
      </c>
      <c r="N404" s="6">
        <v>403</v>
      </c>
      <c r="O404">
        <f ca="1">$M$10052</f>
        <v>1.3888535285867518</v>
      </c>
      <c r="P404">
        <f ca="1">$M$10053</f>
        <v>2.1521652899799384</v>
      </c>
      <c r="Q404">
        <f ca="1">$M$10054</f>
        <v>3.6620175606250887</v>
      </c>
      <c r="R404">
        <f ca="1">$M$10055</f>
        <v>2.9325329601287522</v>
      </c>
      <c r="S404">
        <f ca="1">$M$10056</f>
        <v>2.9214708808926586</v>
      </c>
      <c r="T404">
        <f ca="1">$M$10057</f>
        <v>3.276896869311539</v>
      </c>
      <c r="U404">
        <f ca="1">$M$10058</f>
        <v>4.466435979220547</v>
      </c>
      <c r="V404">
        <f ca="1">$M$10059</f>
        <v>1.7427591407191356</v>
      </c>
      <c r="W404">
        <f ca="1">$M$10060</f>
        <v>3.1403989551428912</v>
      </c>
      <c r="X404">
        <f ca="1">$M$10061</f>
        <v>3.349670479524443</v>
      </c>
      <c r="Y404">
        <f ca="1">$M$10062</f>
        <v>3.3254163974135813</v>
      </c>
      <c r="Z404">
        <f ca="1">$M$10063</f>
        <v>3.6031924490683003</v>
      </c>
      <c r="AA404">
        <f ca="1">$M$10064</f>
        <v>1.0943613976026805</v>
      </c>
      <c r="AB404">
        <f ca="1">$M$10065</f>
        <v>1.6425119241993189</v>
      </c>
      <c r="AC404">
        <f ca="1">$M$10066</f>
        <v>1.8777183893841933</v>
      </c>
      <c r="AD404">
        <f ca="1">$M$10067</f>
        <v>2.0591796093080195</v>
      </c>
      <c r="AE404">
        <f ca="1">$M$10068</f>
        <v>1.8645103036705672</v>
      </c>
      <c r="AF404">
        <f ca="1">$M$10069</f>
        <v>1.438872850684525</v>
      </c>
      <c r="AG404">
        <f ca="1">$M$10070</f>
        <v>1.169409900992846</v>
      </c>
      <c r="AH404">
        <f ca="1">$M$10071</f>
        <v>1.4952072131950205</v>
      </c>
      <c r="AI404">
        <f ca="1">$M$10072</f>
        <v>1.7238173812070179</v>
      </c>
      <c r="AJ404">
        <f ca="1">$M$10073</f>
        <v>1.0178393445524823</v>
      </c>
      <c r="AK404">
        <f ca="1">$M$10074</f>
        <v>1.0057828377105575</v>
      </c>
      <c r="AL404">
        <f ca="1">$M$10075</f>
        <v>0.97275440814460368</v>
      </c>
      <c r="AM404">
        <f ca="1">$M$10076</f>
        <v>1.232887273108195</v>
      </c>
    </row>
    <row r="405" spans="1:39" x14ac:dyDescent="0.25">
      <c r="A405" s="9"/>
      <c r="H405" s="9"/>
      <c r="J405">
        <v>3</v>
      </c>
      <c r="K405">
        <f ca="1">SIMULATION!$D$3*SIMULATION!$D$17/$H402/(SIMULATION!$D$17-$I402)*(((EXP(-$I402*$J405))/(1-EXP(-SIMULATION!$D$4*$I402)))-(EXP(-SIMULATION!$D$17*$J405)/(1-EXP(-SIMULATION!$D$4*SIMULATION!$D$17))))</f>
        <v>3.0630590924890742</v>
      </c>
      <c r="L405">
        <v>0.1381522365033529</v>
      </c>
      <c r="M405">
        <f t="shared" ca="1" si="6"/>
        <v>3.4862275566583705</v>
      </c>
      <c r="N405" s="6">
        <v>404</v>
      </c>
      <c r="O405">
        <f ca="1">$M$10077</f>
        <v>1.5851067863978341</v>
      </c>
      <c r="P405">
        <f ca="1">$M$10078</f>
        <v>3.6593191482017779</v>
      </c>
      <c r="Q405">
        <f ca="1">$M$10079</f>
        <v>3.4681780713321082</v>
      </c>
      <c r="R405">
        <f ca="1">$M$10080</f>
        <v>3.6456383155427896</v>
      </c>
      <c r="S405">
        <f ca="1">$M$10081</f>
        <v>1.745614093716028</v>
      </c>
      <c r="T405">
        <f ca="1">$M$10082</f>
        <v>4.4425418188290546</v>
      </c>
      <c r="U405">
        <f ca="1">$M$10083</f>
        <v>4.0175867591881698</v>
      </c>
      <c r="V405">
        <f ca="1">$M$10084</f>
        <v>4.0034558603570787</v>
      </c>
      <c r="W405">
        <f ca="1">$M$10085</f>
        <v>1.6205921078297731</v>
      </c>
      <c r="X405">
        <f ca="1">$M$10086</f>
        <v>3.6989628336732521</v>
      </c>
      <c r="Y405">
        <f ca="1">$M$10087</f>
        <v>2.2757530450479226</v>
      </c>
      <c r="Z405">
        <f ca="1">$M$10088</f>
        <v>3.3446141836825811</v>
      </c>
      <c r="AA405">
        <f ca="1">$M$10089</f>
        <v>2.9864483831549569</v>
      </c>
      <c r="AB405">
        <f ca="1">$M$10090</f>
        <v>2.0900217332095314</v>
      </c>
      <c r="AC405">
        <f ca="1">$M$10091</f>
        <v>3.5827803668524441</v>
      </c>
      <c r="AD405">
        <f ca="1">$M$10092</f>
        <v>3.0324348975317443</v>
      </c>
      <c r="AE405">
        <f ca="1">$M$10093</f>
        <v>3.5100591676005308</v>
      </c>
      <c r="AF405">
        <f ca="1">$M$10094</f>
        <v>2.9021742291552202</v>
      </c>
      <c r="AG405">
        <f ca="1">$M$10095</f>
        <v>2.6244128960645789</v>
      </c>
      <c r="AH405">
        <f ca="1">$M$10096</f>
        <v>2.4309180322359896</v>
      </c>
      <c r="AI405">
        <f ca="1">$M$10097</f>
        <v>1.2412168817964684</v>
      </c>
      <c r="AJ405">
        <f ca="1">$M$10098</f>
        <v>0.85455477370379196</v>
      </c>
      <c r="AK405">
        <f ca="1">$M$10099</f>
        <v>1.3851031557751083</v>
      </c>
      <c r="AL405">
        <f ca="1">$M$10100</f>
        <v>1.0175275604324758</v>
      </c>
      <c r="AM405">
        <f ca="1">$M$10101</f>
        <v>2.0968113085116853</v>
      </c>
    </row>
    <row r="406" spans="1:39" x14ac:dyDescent="0.25">
      <c r="A406" s="9"/>
      <c r="H406" s="9"/>
      <c r="J406">
        <v>4</v>
      </c>
      <c r="K406">
        <f ca="1">SIMULATION!$D$3*SIMULATION!$D$17/$H402/(SIMULATION!$D$17-$I402)*(((EXP(-$I402*$J406))/(1-EXP(-SIMULATION!$D$4*$I402)))-(EXP(-SIMULATION!$D$17*$J406)/(1-EXP(-SIMULATION!$D$4*SIMULATION!$D$17))))</f>
        <v>3.1642795507754018</v>
      </c>
      <c r="L406">
        <v>0.20501877068954613</v>
      </c>
      <c r="M406">
        <f t="shared" ca="1" si="6"/>
        <v>3.8130162543934438</v>
      </c>
      <c r="N406" s="6">
        <v>405</v>
      </c>
      <c r="O406">
        <f ca="1">$M$10102</f>
        <v>1.4645733480120473</v>
      </c>
      <c r="P406">
        <f ca="1">$M$10103</f>
        <v>2.0769845089740229</v>
      </c>
      <c r="Q406">
        <f ca="1">$M$10104</f>
        <v>5.2873333161664506</v>
      </c>
      <c r="R406">
        <f ca="1">$M$10105</f>
        <v>3.4812679928278594</v>
      </c>
      <c r="S406">
        <f ca="1">$M$10106</f>
        <v>3.9888512870779844</v>
      </c>
      <c r="T406">
        <f ca="1">$M$10107</f>
        <v>3.0900858105649314</v>
      </c>
      <c r="U406">
        <f ca="1">$M$10108</f>
        <v>3.017056251236347</v>
      </c>
      <c r="V406">
        <f ca="1">$M$10109</f>
        <v>4.2667600193842237</v>
      </c>
      <c r="W406">
        <f ca="1">$M$10110</f>
        <v>5.1408838257860108</v>
      </c>
      <c r="X406">
        <f ca="1">$M$10111</f>
        <v>3.3864445688294613</v>
      </c>
      <c r="Y406">
        <f ca="1">$M$10112</f>
        <v>3.4948467588530319</v>
      </c>
      <c r="Z406">
        <f ca="1">$M$10113</f>
        <v>2.0833661291505581</v>
      </c>
      <c r="AA406">
        <f ca="1">$M$10114</f>
        <v>3.6857049452594328</v>
      </c>
      <c r="AB406">
        <f ca="1">$M$10115</f>
        <v>5.2528333988208598</v>
      </c>
      <c r="AC406">
        <f ca="1">$M$10116</f>
        <v>1.8776790440372866</v>
      </c>
      <c r="AD406">
        <f ca="1">$M$10117</f>
        <v>3.1821681691017178</v>
      </c>
      <c r="AE406">
        <f ca="1">$M$10118</f>
        <v>1.7813989211373857</v>
      </c>
      <c r="AF406">
        <f ca="1">$M$10119</f>
        <v>2.3934288447663423</v>
      </c>
      <c r="AG406">
        <f ca="1">$M$10120</f>
        <v>2.1072697785918475</v>
      </c>
      <c r="AH406">
        <f ca="1">$M$10121</f>
        <v>3.2536458371668862</v>
      </c>
      <c r="AI406">
        <f ca="1">$M$10122</f>
        <v>1.421700665790516</v>
      </c>
      <c r="AJ406">
        <f ca="1">$M$10123</f>
        <v>2.5201844419819883</v>
      </c>
      <c r="AK406">
        <f ca="1">$M$10124</f>
        <v>2.4144459335324551</v>
      </c>
      <c r="AL406">
        <f ca="1">$M$10125</f>
        <v>2.0321277755433695</v>
      </c>
      <c r="AM406">
        <f ca="1">$M$10126</f>
        <v>1.9937303944732454</v>
      </c>
    </row>
    <row r="407" spans="1:39" x14ac:dyDescent="0.25">
      <c r="A407" s="9"/>
      <c r="H407" s="9"/>
      <c r="J407">
        <v>5</v>
      </c>
      <c r="K407">
        <f ca="1">SIMULATION!$D$3*SIMULATION!$D$17/$H402/(SIMULATION!$D$17-$I402)*(((EXP(-$I402*$J407))/(1-EXP(-SIMULATION!$D$4*$I402)))-(EXP(-SIMULATION!$D$17*$J407)/(1-EXP(-SIMULATION!$D$4*SIMULATION!$D$17))))</f>
        <v>3.1227814877300939</v>
      </c>
      <c r="L407">
        <v>-0.11696983936394818</v>
      </c>
      <c r="M407">
        <f t="shared" ca="1" si="6"/>
        <v>2.7575102387415935</v>
      </c>
      <c r="N407" s="6">
        <v>406</v>
      </c>
      <c r="O407">
        <f ca="1">$M$10127</f>
        <v>0.78096942838469285</v>
      </c>
      <c r="P407">
        <f ca="1">$M$10128</f>
        <v>1.8682345398445221</v>
      </c>
      <c r="Q407">
        <f ca="1">$M$10129</f>
        <v>3.5264158513599888</v>
      </c>
      <c r="R407">
        <f ca="1">$M$10130</f>
        <v>3.6152352417082674</v>
      </c>
      <c r="S407">
        <f ca="1">$M$10131</f>
        <v>1.9720722088558718</v>
      </c>
      <c r="T407">
        <f ca="1">$M$10132</f>
        <v>2.9195568245328065</v>
      </c>
      <c r="U407">
        <f ca="1">$M$10133</f>
        <v>2.6331495120839681</v>
      </c>
      <c r="V407">
        <f ca="1">$M$10134</f>
        <v>2.1154839670841676</v>
      </c>
      <c r="W407">
        <f ca="1">$M$10135</f>
        <v>3.0667205701960154</v>
      </c>
      <c r="X407">
        <f ca="1">$M$10136</f>
        <v>3.1259346059711515</v>
      </c>
      <c r="Y407">
        <f ca="1">$M$10137</f>
        <v>1.5961451447457817</v>
      </c>
      <c r="Z407">
        <f ca="1">$M$10138</f>
        <v>2.5086344353880183</v>
      </c>
      <c r="AA407">
        <f ca="1">$M$10139</f>
        <v>2.7557755950735543</v>
      </c>
      <c r="AB407">
        <f ca="1">$M$10140</f>
        <v>2.8944265331231764</v>
      </c>
      <c r="AC407">
        <f ca="1">$M$10141</f>
        <v>2.1074890796667467</v>
      </c>
      <c r="AD407">
        <f ca="1">$M$10142</f>
        <v>1.6801997744392632</v>
      </c>
      <c r="AE407">
        <f ca="1">$M$10143</f>
        <v>1.2431106027091323</v>
      </c>
      <c r="AF407">
        <f ca="1">$M$10144</f>
        <v>1.5226259879335549</v>
      </c>
      <c r="AG407">
        <f ca="1">$M$10145</f>
        <v>1.8069519396686762</v>
      </c>
      <c r="AH407">
        <f ca="1">$M$10146</f>
        <v>0.65016504997055835</v>
      </c>
      <c r="AI407">
        <f ca="1">$M$10147</f>
        <v>1.0094611738641153</v>
      </c>
      <c r="AJ407">
        <f ca="1">$M$10148</f>
        <v>1.3983661367704283</v>
      </c>
      <c r="AK407">
        <f ca="1">$M$10149</f>
        <v>1.0197944809468047</v>
      </c>
      <c r="AL407">
        <f ca="1">$M$10150</f>
        <v>1.3776304145030998</v>
      </c>
      <c r="AM407">
        <f ca="1">$M$10151</f>
        <v>0.92341199485174086</v>
      </c>
    </row>
    <row r="408" spans="1:39" x14ac:dyDescent="0.25">
      <c r="A408" s="9"/>
      <c r="H408" s="9"/>
      <c r="J408">
        <v>6</v>
      </c>
      <c r="K408">
        <f ca="1">SIMULATION!$D$3*SIMULATION!$D$17/$H402/(SIMULATION!$D$17-$I402)*(((EXP(-$I402*$J408))/(1-EXP(-SIMULATION!$D$4*$I402)))-(EXP(-SIMULATION!$D$17*$J408)/(1-EXP(-SIMULATION!$D$4*SIMULATION!$D$17))))</f>
        <v>2.9992424701912364</v>
      </c>
      <c r="L408">
        <v>-5.4051233947524008E-2</v>
      </c>
      <c r="M408">
        <f t="shared" ca="1" si="6"/>
        <v>2.8371297137695803</v>
      </c>
      <c r="N408" s="6">
        <v>407</v>
      </c>
      <c r="O408">
        <f ca="1">$M$10152</f>
        <v>0.89790580713526214</v>
      </c>
      <c r="P408">
        <f ca="1">$M$10153</f>
        <v>1.2193746668213916</v>
      </c>
      <c r="Q408">
        <f ca="1">$M$10154</f>
        <v>1.5664460383797727</v>
      </c>
      <c r="R408">
        <f ca="1">$M$10155</f>
        <v>1.4970585320940237</v>
      </c>
      <c r="S408">
        <f ca="1">$M$10156</f>
        <v>1.9387735623107925</v>
      </c>
      <c r="T408">
        <f ca="1">$M$10157</f>
        <v>1.719788991210176</v>
      </c>
      <c r="U408">
        <f ca="1">$M$10158</f>
        <v>1.6646670425569894</v>
      </c>
      <c r="V408">
        <f ca="1">$M$10159</f>
        <v>1.7565892380425892</v>
      </c>
      <c r="W408">
        <f ca="1">$M$10160</f>
        <v>2.0873380020037327</v>
      </c>
      <c r="X408">
        <f ca="1">$M$10161</f>
        <v>1.2298662446458488</v>
      </c>
      <c r="Y408">
        <f ca="1">$M$10162</f>
        <v>1.9688678262793762</v>
      </c>
      <c r="Z408">
        <f ca="1">$M$10163</f>
        <v>1.0552155182451106</v>
      </c>
      <c r="AA408">
        <f ca="1">$M$10164</f>
        <v>1.0916124267761602</v>
      </c>
      <c r="AB408">
        <f ca="1">$M$10165</f>
        <v>0.56692578607900734</v>
      </c>
      <c r="AC408">
        <f ca="1">$M$10166</f>
        <v>1.5103162482671439</v>
      </c>
      <c r="AD408">
        <f ca="1">$M$10167</f>
        <v>1.6262748874451936</v>
      </c>
      <c r="AE408">
        <f ca="1">$M$10168</f>
        <v>0.97836041937664964</v>
      </c>
      <c r="AF408">
        <f ca="1">$M$10169</f>
        <v>0.67730815358807517</v>
      </c>
      <c r="AG408">
        <f ca="1">$M$10170</f>
        <v>1.6800581887749964</v>
      </c>
      <c r="AH408">
        <f ca="1">$M$10171</f>
        <v>0.98414871186450126</v>
      </c>
      <c r="AI408">
        <f ca="1">$M$10172</f>
        <v>0.98148981615635333</v>
      </c>
      <c r="AJ408">
        <f ca="1">$M$10173</f>
        <v>1.3577594462702676</v>
      </c>
      <c r="AK408">
        <f ca="1">$M$10174</f>
        <v>1.5316467848698105</v>
      </c>
      <c r="AL408">
        <f ca="1">$M$10175</f>
        <v>1.78071421662198</v>
      </c>
      <c r="AM408">
        <f ca="1">$M$10176</f>
        <v>1.6128350341536333</v>
      </c>
    </row>
    <row r="409" spans="1:39" x14ac:dyDescent="0.25">
      <c r="A409" s="9"/>
      <c r="H409" s="9"/>
      <c r="J409">
        <v>7</v>
      </c>
      <c r="K409">
        <f ca="1">SIMULATION!$D$3*SIMULATION!$D$17/$H402/(SIMULATION!$D$17-$I402)*(((EXP(-$I402*$J409))/(1-EXP(-SIMULATION!$D$4*$I402)))-(EXP(-SIMULATION!$D$17*$J409)/(1-EXP(-SIMULATION!$D$4*SIMULATION!$D$17))))</f>
        <v>2.8317124869475978</v>
      </c>
      <c r="L409">
        <v>-0.17424455487867321</v>
      </c>
      <c r="M409">
        <f t="shared" ca="1" si="6"/>
        <v>2.3383020051150329</v>
      </c>
      <c r="N409" s="6">
        <v>408</v>
      </c>
      <c r="O409">
        <f ca="1">$M$10177</f>
        <v>3.2646422348173654</v>
      </c>
      <c r="P409">
        <f ca="1">$M$10178</f>
        <v>3.743652339353337</v>
      </c>
      <c r="Q409">
        <f ca="1">$M$10179</f>
        <v>7.0058634682109133</v>
      </c>
      <c r="R409">
        <f ca="1">$M$10180</f>
        <v>5.8753858723118348</v>
      </c>
      <c r="S409">
        <f ca="1">$M$10181</f>
        <v>2.9416603269475372</v>
      </c>
      <c r="T409">
        <f ca="1">$M$10182</f>
        <v>4.0551022490420534</v>
      </c>
      <c r="U409">
        <f ca="1">$M$10183</f>
        <v>5.1198121755438342</v>
      </c>
      <c r="V409">
        <f ca="1">$M$10184</f>
        <v>6.8222184102580261</v>
      </c>
      <c r="W409">
        <f ca="1">$M$10185</f>
        <v>3.2011605901805806</v>
      </c>
      <c r="X409">
        <f ca="1">$M$10186</f>
        <v>4.4260898338155856</v>
      </c>
      <c r="Y409">
        <f ca="1">$M$10187</f>
        <v>5.1358041611204133</v>
      </c>
      <c r="Z409">
        <f ca="1">$M$10188</f>
        <v>5.8573998109870935</v>
      </c>
      <c r="AA409">
        <f ca="1">$M$10189</f>
        <v>6.1526054557243004</v>
      </c>
      <c r="AB409">
        <f ca="1">$M$10190</f>
        <v>5.9033301450444338</v>
      </c>
      <c r="AC409">
        <f ca="1">$M$10191</f>
        <v>2.1627414389695043</v>
      </c>
      <c r="AD409">
        <f ca="1">$M$10192</f>
        <v>3.9067903527039713</v>
      </c>
      <c r="AE409">
        <f ca="1">$M$10193</f>
        <v>3.3601906094446852</v>
      </c>
      <c r="AF409">
        <f ca="1">$M$10194</f>
        <v>4.1915010366893082</v>
      </c>
      <c r="AG409">
        <f ca="1">$M$10195</f>
        <v>4.6535558034530453</v>
      </c>
      <c r="AH409">
        <f ca="1">$M$10196</f>
        <v>4.6695152816596472</v>
      </c>
      <c r="AI409">
        <f ca="1">$M$10197</f>
        <v>3.2512132735470605</v>
      </c>
      <c r="AJ409">
        <f ca="1">$M$10198</f>
        <v>3.2962179481395792</v>
      </c>
      <c r="AK409">
        <f ca="1">$M$10199</f>
        <v>2.0457740215840055</v>
      </c>
      <c r="AL409">
        <f ca="1">$M$10200</f>
        <v>2.6159219519447343</v>
      </c>
      <c r="AM409">
        <f ca="1">$M$10201</f>
        <v>2.7391119456792041</v>
      </c>
    </row>
    <row r="410" spans="1:39" x14ac:dyDescent="0.25">
      <c r="A410" s="9"/>
      <c r="H410" s="9"/>
      <c r="J410">
        <v>8</v>
      </c>
      <c r="K410">
        <f ca="1">SIMULATION!$D$3*SIMULATION!$D$17/$H402/(SIMULATION!$D$17-$I402)*(((EXP(-$I402*$J410))/(1-EXP(-SIMULATION!$D$4*$I402)))-(EXP(-SIMULATION!$D$17*$J410)/(1-EXP(-SIMULATION!$D$4*SIMULATION!$D$17))))</f>
        <v>2.6438150322136043</v>
      </c>
      <c r="L410">
        <v>-0.31927252473377915</v>
      </c>
      <c r="M410">
        <f t="shared" ca="1" si="6"/>
        <v>1.7997175319496492</v>
      </c>
      <c r="N410" s="6">
        <v>409</v>
      </c>
      <c r="O410">
        <f ca="1">$M$10202</f>
        <v>1.7553543929717275</v>
      </c>
      <c r="P410">
        <f ca="1">$M$10203</f>
        <v>3.015595151416854</v>
      </c>
      <c r="Q410">
        <f ca="1">$M$10204</f>
        <v>4.6528111597124795</v>
      </c>
      <c r="R410">
        <f ca="1">$M$10205</f>
        <v>2.8794911651371975</v>
      </c>
      <c r="S410">
        <f ca="1">$M$10206</f>
        <v>2.790432149968896</v>
      </c>
      <c r="T410">
        <f ca="1">$M$10207</f>
        <v>4.4451300777866081</v>
      </c>
      <c r="U410">
        <f ca="1">$M$10208</f>
        <v>2.7862382563660786</v>
      </c>
      <c r="V410">
        <f ca="1">$M$10209</f>
        <v>2.0797318280316111</v>
      </c>
      <c r="W410">
        <f ca="1">$M$10210</f>
        <v>2.815952072484508</v>
      </c>
      <c r="X410">
        <f ca="1">$M$10211</f>
        <v>3.2851747106379241</v>
      </c>
      <c r="Y410">
        <f ca="1">$M$10212</f>
        <v>2.9306077465236631</v>
      </c>
      <c r="Z410">
        <f ca="1">$M$10213</f>
        <v>2.9134167922183756</v>
      </c>
      <c r="AA410">
        <f ca="1">$M$10214</f>
        <v>1.8076485702639844</v>
      </c>
      <c r="AB410">
        <f ca="1">$M$10215</f>
        <v>2.1402945883869071</v>
      </c>
      <c r="AC410">
        <f ca="1">$M$10216</f>
        <v>2.4980725531153163</v>
      </c>
      <c r="AD410">
        <f ca="1">$M$10217</f>
        <v>2.4734361952421526</v>
      </c>
      <c r="AE410">
        <f ca="1">$M$10218</f>
        <v>1.2299783563461801</v>
      </c>
      <c r="AF410">
        <f ca="1">$M$10219</f>
        <v>2.4612961168299137</v>
      </c>
      <c r="AG410">
        <f ca="1">$M$10220</f>
        <v>2.5309431880339854</v>
      </c>
      <c r="AH410">
        <f ca="1">$M$10221</f>
        <v>1.7842715086435041</v>
      </c>
      <c r="AI410">
        <f ca="1">$M$10222</f>
        <v>2.550188895642834</v>
      </c>
      <c r="AJ410">
        <f ca="1">$M$10223</f>
        <v>2.0252792007036629</v>
      </c>
      <c r="AK410">
        <f ca="1">$M$10224</f>
        <v>1.9164059587169302</v>
      </c>
      <c r="AL410">
        <f ca="1">$M$10225</f>
        <v>1.7430836406261283</v>
      </c>
      <c r="AM410">
        <f ca="1">$M$10226</f>
        <v>0.87337502228453034</v>
      </c>
    </row>
    <row r="411" spans="1:39" x14ac:dyDescent="0.25">
      <c r="A411" s="9"/>
      <c r="H411" s="9"/>
      <c r="J411">
        <v>9</v>
      </c>
      <c r="K411">
        <f ca="1">SIMULATION!$D$3*SIMULATION!$D$17/$H402/(SIMULATION!$D$17-$I402)*(((EXP(-$I402*$J411))/(1-EXP(-SIMULATION!$D$4*$I402)))-(EXP(-SIMULATION!$D$17*$J411)/(1-EXP(-SIMULATION!$D$4*SIMULATION!$D$17))))</f>
        <v>2.4499960247191273</v>
      </c>
      <c r="L411">
        <v>-0.12086666747218759</v>
      </c>
      <c r="M411">
        <f t="shared" ca="1" si="6"/>
        <v>2.1538731698912192</v>
      </c>
      <c r="N411" s="6">
        <v>410</v>
      </c>
      <c r="O411">
        <f ca="1">$M$10227</f>
        <v>1.3716553361411017</v>
      </c>
      <c r="P411">
        <f ca="1">$M$10228</f>
        <v>1.9728531691660494</v>
      </c>
      <c r="Q411">
        <f ca="1">$M$10229</f>
        <v>2.2877633242660047</v>
      </c>
      <c r="R411">
        <f ca="1">$M$10230</f>
        <v>2.0021034193639702</v>
      </c>
      <c r="S411">
        <f ca="1">$M$10231</f>
        <v>1.4781460115187381</v>
      </c>
      <c r="T411">
        <f ca="1">$M$10232</f>
        <v>3.4824504053587901</v>
      </c>
      <c r="U411">
        <f ca="1">$M$10233</f>
        <v>2.8245223947614009</v>
      </c>
      <c r="V411">
        <f ca="1">$M$10234</f>
        <v>2.8594712162834224</v>
      </c>
      <c r="W411">
        <f ca="1">$M$10235</f>
        <v>1.6105113171995404</v>
      </c>
      <c r="X411">
        <f ca="1">$M$10236</f>
        <v>1.6772513590216103</v>
      </c>
      <c r="Y411">
        <f ca="1">$M$10237</f>
        <v>2.0832000327452658</v>
      </c>
      <c r="Z411">
        <f ca="1">$M$10238</f>
        <v>2.7390796648918871</v>
      </c>
      <c r="AA411">
        <f ca="1">$M$10239</f>
        <v>2.6952495009332851</v>
      </c>
      <c r="AB411">
        <f ca="1">$M$10240</f>
        <v>2.9864604074297509</v>
      </c>
      <c r="AC411">
        <f ca="1">$M$10241</f>
        <v>1.4788507122326948</v>
      </c>
      <c r="AD411">
        <f ca="1">$M$10242</f>
        <v>1.9808217934043912</v>
      </c>
      <c r="AE411">
        <f ca="1">$M$10243</f>
        <v>2.0926841746944707</v>
      </c>
      <c r="AF411">
        <f ca="1">$M$10244</f>
        <v>1.4578296896340301</v>
      </c>
      <c r="AG411">
        <f ca="1">$M$10245</f>
        <v>1.5711963162225242</v>
      </c>
      <c r="AH411">
        <f ca="1">$M$10246</f>
        <v>0.83971045881015627</v>
      </c>
      <c r="AI411">
        <f ca="1">$M$10247</f>
        <v>1.0894058849912633</v>
      </c>
      <c r="AJ411">
        <f ca="1">$M$10248</f>
        <v>1.579513909543349</v>
      </c>
      <c r="AK411">
        <f ca="1">$M$10249</f>
        <v>0.76173840897852751</v>
      </c>
      <c r="AL411">
        <f ca="1">$M$10250</f>
        <v>1.1918200345182668</v>
      </c>
      <c r="AM411">
        <f ca="1">$M$10251</f>
        <v>1.049462698630629</v>
      </c>
    </row>
    <row r="412" spans="1:39" x14ac:dyDescent="0.25">
      <c r="A412" s="9"/>
      <c r="H412" s="9"/>
      <c r="J412">
        <v>10</v>
      </c>
      <c r="K412">
        <f ca="1">SIMULATION!$D$3*SIMULATION!$D$17/$H402/(SIMULATION!$D$17-$I402)*(((EXP(-$I402*$J412))/(1-EXP(-SIMULATION!$D$4*$I402)))-(EXP(-SIMULATION!$D$17*$J412)/(1-EXP(-SIMULATION!$D$4*SIMULATION!$D$17))))</f>
        <v>2.2588814866910267</v>
      </c>
      <c r="L412">
        <v>2.5952685830300585E-2</v>
      </c>
      <c r="M412">
        <f t="shared" ca="1" si="6"/>
        <v>2.317505528243001</v>
      </c>
      <c r="N412" s="6">
        <v>411</v>
      </c>
      <c r="O412">
        <f ca="1">$M$10252</f>
        <v>1.5803165988681944</v>
      </c>
      <c r="P412">
        <f ca="1">$M$10253</f>
        <v>4.3014781360837979</v>
      </c>
      <c r="Q412">
        <f ca="1">$M$10254</f>
        <v>5.4813504595003257</v>
      </c>
      <c r="R412">
        <f ca="1">$M$10255</f>
        <v>4.9972455187867366</v>
      </c>
      <c r="S412">
        <f ca="1">$M$10256</f>
        <v>2.700369076927323</v>
      </c>
      <c r="T412">
        <f ca="1">$M$10257</f>
        <v>4.6329185293632422</v>
      </c>
      <c r="U412">
        <f ca="1">$M$10258</f>
        <v>6.1990862350017242</v>
      </c>
      <c r="V412">
        <f ca="1">$M$10259</f>
        <v>7.0697199149490375</v>
      </c>
      <c r="W412">
        <f ca="1">$M$10260</f>
        <v>5.2348032508618827</v>
      </c>
      <c r="X412">
        <f ca="1">$M$10261</f>
        <v>4.2557302166099937</v>
      </c>
      <c r="Y412">
        <f ca="1">$M$10262</f>
        <v>3.3252250820977709</v>
      </c>
      <c r="Z412">
        <f ca="1">$M$10263</f>
        <v>4.4174516404015174</v>
      </c>
      <c r="AA412">
        <f ca="1">$M$10264</f>
        <v>3.3507676173528167</v>
      </c>
      <c r="AB412">
        <f ca="1">$M$10265</f>
        <v>2.9853885540490763</v>
      </c>
      <c r="AC412">
        <f ca="1">$M$10266</f>
        <v>2.38383779124853</v>
      </c>
      <c r="AD412">
        <f ca="1">$M$10267</f>
        <v>1.9327758986787542</v>
      </c>
      <c r="AE412">
        <f ca="1">$M$10268</f>
        <v>1.5424943966644367</v>
      </c>
      <c r="AF412">
        <f ca="1">$M$10269</f>
        <v>2.0473947031126531</v>
      </c>
      <c r="AG412">
        <f ca="1">$M$10270</f>
        <v>1.6842496231545998</v>
      </c>
      <c r="AH412">
        <f ca="1">$M$10271</f>
        <v>1.8878670650049896</v>
      </c>
      <c r="AI412">
        <f ca="1">$M$10272</f>
        <v>2.0162265913407569</v>
      </c>
      <c r="AJ412">
        <f ca="1">$M$10273</f>
        <v>2.3188977843309804</v>
      </c>
      <c r="AK412">
        <f ca="1">$M$10274</f>
        <v>1.6339168412353748</v>
      </c>
      <c r="AL412">
        <f ca="1">$M$10275</f>
        <v>1.4987193469081781</v>
      </c>
      <c r="AM412">
        <f ca="1">$M$10276</f>
        <v>1.5683657382702569</v>
      </c>
    </row>
    <row r="413" spans="1:39" x14ac:dyDescent="0.25">
      <c r="A413" s="9"/>
      <c r="H413" s="9"/>
      <c r="J413">
        <v>11</v>
      </c>
      <c r="K413">
        <f ca="1">SIMULATION!$D$3*SIMULATION!$D$17/$H402/(SIMULATION!$D$17-$I402)*(((EXP(-$I402*$J413))/(1-EXP(-SIMULATION!$D$4*$I402)))-(EXP(-SIMULATION!$D$17*$J413)/(1-EXP(-SIMULATION!$D$4*SIMULATION!$D$17))))</f>
        <v>2.0754237975424825</v>
      </c>
      <c r="L413">
        <v>0.30804855140498094</v>
      </c>
      <c r="M413">
        <f t="shared" ca="1" si="6"/>
        <v>2.7147550919268686</v>
      </c>
      <c r="N413" s="6">
        <v>412</v>
      </c>
      <c r="O413">
        <f ca="1">$M$10277</f>
        <v>1.2277220964040838</v>
      </c>
      <c r="P413">
        <f ca="1">$M$10278</f>
        <v>1.7583984671475352</v>
      </c>
      <c r="Q413">
        <f ca="1">$M$10279</f>
        <v>2.7597079340699739</v>
      </c>
      <c r="R413">
        <f ca="1">$M$10280</f>
        <v>2.5887893425694721</v>
      </c>
      <c r="S413">
        <f ca="1">$M$10281</f>
        <v>2.1404307348654195</v>
      </c>
      <c r="T413">
        <f ca="1">$M$10282</f>
        <v>3.532314439324781</v>
      </c>
      <c r="U413">
        <f ca="1">$M$10283</f>
        <v>3.2288732184685842</v>
      </c>
      <c r="V413">
        <f ca="1">$M$10284</f>
        <v>3.8234656216614278</v>
      </c>
      <c r="W413">
        <f ca="1">$M$10285</f>
        <v>2.3716130170724607</v>
      </c>
      <c r="X413">
        <f ca="1">$M$10286</f>
        <v>1.4977231979766961</v>
      </c>
      <c r="Y413">
        <f ca="1">$M$10287</f>
        <v>1.1188457698585386</v>
      </c>
      <c r="Z413">
        <f ca="1">$M$10288</f>
        <v>1.694766211292188</v>
      </c>
      <c r="AA413">
        <f ca="1">$M$10289</f>
        <v>1.8088395069094261</v>
      </c>
      <c r="AB413">
        <f ca="1">$M$10290</f>
        <v>2.6226452095862531</v>
      </c>
      <c r="AC413">
        <f ca="1">$M$10291</f>
        <v>2.2050692642583907</v>
      </c>
      <c r="AD413">
        <f ca="1">$M$10292</f>
        <v>1.0641173171025404</v>
      </c>
      <c r="AE413">
        <f ca="1">$M$10293</f>
        <v>1.1645434818553246</v>
      </c>
      <c r="AF413">
        <f ca="1">$M$10294</f>
        <v>1.9828382553289445</v>
      </c>
      <c r="AG413">
        <f ca="1">$M$10295</f>
        <v>1.5572623813123785</v>
      </c>
      <c r="AH413">
        <f ca="1">$M$10296</f>
        <v>1.6495093667238272</v>
      </c>
      <c r="AI413">
        <f ca="1">$M$10297</f>
        <v>2.0386571976657129</v>
      </c>
      <c r="AJ413">
        <f ca="1">$M$10298</f>
        <v>1.6320605093777936</v>
      </c>
      <c r="AK413">
        <f ca="1">$M$10299</f>
        <v>1.2040723576084174</v>
      </c>
      <c r="AL413">
        <f ca="1">$M$10300</f>
        <v>1.271294216000848</v>
      </c>
      <c r="AM413">
        <f ca="1">$M$10301</f>
        <v>1.3328425713819876</v>
      </c>
    </row>
    <row r="414" spans="1:39" x14ac:dyDescent="0.25">
      <c r="A414" s="9"/>
      <c r="H414" s="9"/>
      <c r="J414">
        <v>12</v>
      </c>
      <c r="K414">
        <f ca="1">SIMULATION!$D$3*SIMULATION!$D$17/$H402/(SIMULATION!$D$17-$I402)*(((EXP(-$I402*$J414))/(1-EXP(-SIMULATION!$D$4*$I402)))-(EXP(-SIMULATION!$D$17*$J414)/(1-EXP(-SIMULATION!$D$4*SIMULATION!$D$17))))</f>
        <v>1.9022721174259203</v>
      </c>
      <c r="L414">
        <v>0.15098051371126919</v>
      </c>
      <c r="M414">
        <f t="shared" ca="1" si="6"/>
        <v>2.1894781389335094</v>
      </c>
      <c r="N414" s="6">
        <v>413</v>
      </c>
      <c r="O414">
        <f ca="1">$M$10302</f>
        <v>1.4052654721084836</v>
      </c>
      <c r="P414">
        <f ca="1">$M$10303</f>
        <v>3.0302341178598335</v>
      </c>
      <c r="Q414">
        <f ca="1">$M$10304</f>
        <v>5.3538151013084656</v>
      </c>
      <c r="R414">
        <f ca="1">$M$10305</f>
        <v>3.1820262525863723</v>
      </c>
      <c r="S414">
        <f ca="1">$M$10306</f>
        <v>4.1492524145130059</v>
      </c>
      <c r="T414">
        <f ca="1">$M$10307</f>
        <v>3.6087649747272246</v>
      </c>
      <c r="U414">
        <f ca="1">$M$10308</f>
        <v>3.4221677479114798</v>
      </c>
      <c r="V414">
        <f ca="1">$M$10309</f>
        <v>6.2288980103062155</v>
      </c>
      <c r="W414">
        <f ca="1">$M$10310</f>
        <v>3.0667668682433002</v>
      </c>
      <c r="X414">
        <f ca="1">$M$10311</f>
        <v>3.9336702143912126</v>
      </c>
      <c r="Y414">
        <f ca="1">$M$10312</f>
        <v>4.9935976791082455</v>
      </c>
      <c r="Z414">
        <f ca="1">$M$10313</f>
        <v>2.7686363206863627</v>
      </c>
      <c r="AA414">
        <f ca="1">$M$10314</f>
        <v>3.0017792467372209</v>
      </c>
      <c r="AB414">
        <f ca="1">$M$10315</f>
        <v>1.9744926379458214</v>
      </c>
      <c r="AC414">
        <f ca="1">$M$10316</f>
        <v>2.0762622540744831</v>
      </c>
      <c r="AD414">
        <f ca="1">$M$10317</f>
        <v>3.543199354491259</v>
      </c>
      <c r="AE414">
        <f ca="1">$M$10318</f>
        <v>2.9921218215994543</v>
      </c>
      <c r="AF414">
        <f ca="1">$M$10319</f>
        <v>1.5294033518035453</v>
      </c>
      <c r="AG414">
        <f ca="1">$M$10320</f>
        <v>2.2870945452812226</v>
      </c>
      <c r="AH414">
        <f ca="1">$M$10321</f>
        <v>2.1429007992850351</v>
      </c>
      <c r="AI414">
        <f ca="1">$M$10322</f>
        <v>2.3900855364887543</v>
      </c>
      <c r="AJ414">
        <f ca="1">$M$10323</f>
        <v>2.1638960107580987</v>
      </c>
      <c r="AK414">
        <f ca="1">$M$10324</f>
        <v>1.6941150674601204</v>
      </c>
      <c r="AL414">
        <f ca="1">$M$10325</f>
        <v>1.0889315176012362</v>
      </c>
      <c r="AM414">
        <f ca="1">$M$10326</f>
        <v>2.0590237346195166</v>
      </c>
    </row>
    <row r="415" spans="1:39" x14ac:dyDescent="0.25">
      <c r="A415" s="9"/>
      <c r="H415" s="9"/>
      <c r="J415">
        <v>13</v>
      </c>
      <c r="K415">
        <f ca="1">SIMULATION!$D$3*SIMULATION!$D$17/$H402/(SIMULATION!$D$17-$I402)*(((EXP(-$I402*$J415))/(1-EXP(-SIMULATION!$D$4*$I402)))-(EXP(-SIMULATION!$D$17*$J415)/(1-EXP(-SIMULATION!$D$4*SIMULATION!$D$17))))</f>
        <v>1.7406460780512922</v>
      </c>
      <c r="L415">
        <v>9.1399434808834751E-2</v>
      </c>
      <c r="M415">
        <f t="shared" ca="1" si="6"/>
        <v>1.8997401457873953</v>
      </c>
      <c r="N415" s="6">
        <v>414</v>
      </c>
      <c r="O415">
        <f ca="1">$M$10327</f>
        <v>1.6769845133069816</v>
      </c>
      <c r="P415">
        <f ca="1">$M$10328</f>
        <v>3.1558412255919359</v>
      </c>
      <c r="Q415">
        <f ca="1">$M$10329</f>
        <v>2.9431819577230058</v>
      </c>
      <c r="R415">
        <f ca="1">$M$10330</f>
        <v>1.5817902044741385</v>
      </c>
      <c r="S415">
        <f ca="1">$M$10331</f>
        <v>3.108092393508374</v>
      </c>
      <c r="T415">
        <f ca="1">$M$10332</f>
        <v>3.4154236120016583</v>
      </c>
      <c r="U415">
        <f ca="1">$M$10333</f>
        <v>2.7488537940695417</v>
      </c>
      <c r="V415">
        <f ca="1">$M$10334</f>
        <v>4.0397813666262525</v>
      </c>
      <c r="W415">
        <f ca="1">$M$10335</f>
        <v>3.0624490174589583</v>
      </c>
      <c r="X415">
        <f ca="1">$M$10336</f>
        <v>2.4295734115159773</v>
      </c>
      <c r="Y415">
        <f ca="1">$M$10337</f>
        <v>3.3375298527176991</v>
      </c>
      <c r="Z415">
        <f ca="1">$M$10338</f>
        <v>2.4825330328981772</v>
      </c>
      <c r="AA415">
        <f ca="1">$M$10339</f>
        <v>3.2824918030975359</v>
      </c>
      <c r="AB415">
        <f ca="1">$M$10340</f>
        <v>1.7654007745866698</v>
      </c>
      <c r="AC415">
        <f ca="1">$M$10341</f>
        <v>3.4499357054734312</v>
      </c>
      <c r="AD415">
        <f ca="1">$M$10342</f>
        <v>1.3964911855200106</v>
      </c>
      <c r="AE415">
        <f ca="1">$M$10343</f>
        <v>2.1146385104557517</v>
      </c>
      <c r="AF415">
        <f ca="1">$M$10344</f>
        <v>2.8007967982167945</v>
      </c>
      <c r="AG415">
        <f ca="1">$M$10345</f>
        <v>2.9611195317379302</v>
      </c>
      <c r="AH415">
        <f ca="1">$M$10346</f>
        <v>2.1258556644704139</v>
      </c>
      <c r="AI415">
        <f ca="1">$M$10347</f>
        <v>1.7136639689069209</v>
      </c>
      <c r="AJ415">
        <f ca="1">$M$10348</f>
        <v>2.4594793290583441</v>
      </c>
      <c r="AK415">
        <f ca="1">$M$10349</f>
        <v>1.7522503378854621</v>
      </c>
      <c r="AL415">
        <f ca="1">$M$10350</f>
        <v>2.039619528312389</v>
      </c>
      <c r="AM415">
        <f ca="1">$M$10351</f>
        <v>1.221747615582393</v>
      </c>
    </row>
    <row r="416" spans="1:39" x14ac:dyDescent="0.25">
      <c r="A416" s="9"/>
      <c r="H416" s="9"/>
      <c r="J416">
        <v>14</v>
      </c>
      <c r="K416">
        <f ca="1">SIMULATION!$D$3*SIMULATION!$D$17/$H402/(SIMULATION!$D$17-$I402)*(((EXP(-$I402*$J416))/(1-EXP(-SIMULATION!$D$4*$I402)))-(EXP(-SIMULATION!$D$17*$J416)/(1-EXP(-SIMULATION!$D$4*SIMULATION!$D$17))))</f>
        <v>1.5908915543784123</v>
      </c>
      <c r="L416">
        <v>0.16655922114564214</v>
      </c>
      <c r="M416">
        <f t="shared" ca="1" si="6"/>
        <v>1.8558692126028606</v>
      </c>
      <c r="N416" s="6">
        <v>415</v>
      </c>
      <c r="O416">
        <f ca="1">$M$10352</f>
        <v>4.4075730832577449</v>
      </c>
      <c r="P416">
        <f ca="1">$M$10353</f>
        <v>4.6415617516046206</v>
      </c>
      <c r="Q416">
        <f ca="1">$M$10354</f>
        <v>4.3380354660657092</v>
      </c>
      <c r="R416">
        <f ca="1">$M$10355</f>
        <v>5.8420379280020223</v>
      </c>
      <c r="S416">
        <f ca="1">$M$10356</f>
        <v>3.8905250538485103</v>
      </c>
      <c r="T416">
        <f ca="1">$M$10357</f>
        <v>4.5799887573551716</v>
      </c>
      <c r="U416">
        <f ca="1">$M$10358</f>
        <v>2.8736465437426144</v>
      </c>
      <c r="V416">
        <f ca="1">$M$10359</f>
        <v>3.2712293373596677</v>
      </c>
      <c r="W416">
        <f ca="1">$M$10360</f>
        <v>4.1347659409149884</v>
      </c>
      <c r="X416">
        <f ca="1">$M$10361</f>
        <v>4.6781312468292429</v>
      </c>
      <c r="Y416">
        <f ca="1">$M$10362</f>
        <v>5.3294367219221197</v>
      </c>
      <c r="Z416">
        <f ca="1">$M$10363</f>
        <v>2.7590252231270163</v>
      </c>
      <c r="AA416">
        <f ca="1">$M$10364</f>
        <v>3.5896960916567786</v>
      </c>
      <c r="AB416">
        <f ca="1">$M$10365</f>
        <v>3.139369931749401</v>
      </c>
      <c r="AC416">
        <f ca="1">$M$10366</f>
        <v>4.3713179260826145</v>
      </c>
      <c r="AD416">
        <f ca="1">$M$10367</f>
        <v>3.1421443887841689</v>
      </c>
      <c r="AE416">
        <f ca="1">$M$10368</f>
        <v>2.4422367991102449</v>
      </c>
      <c r="AF416">
        <f ca="1">$M$10369</f>
        <v>4.0694068547360454</v>
      </c>
      <c r="AG416">
        <f ca="1">$M$10370</f>
        <v>4.1323617575548752</v>
      </c>
      <c r="AH416">
        <f ca="1">$M$10371</f>
        <v>3.338897515272778</v>
      </c>
      <c r="AI416">
        <f ca="1">$M$10372</f>
        <v>2.5108777383443677</v>
      </c>
      <c r="AJ416">
        <f ca="1">$M$10373</f>
        <v>2.2077441845822223</v>
      </c>
      <c r="AK416">
        <f ca="1">$M$10374</f>
        <v>4.7499008707072772</v>
      </c>
      <c r="AL416">
        <f ca="1">$M$10375</f>
        <v>3.5887478047111436</v>
      </c>
      <c r="AM416">
        <f ca="1">$M$10376</f>
        <v>2.5485481570936623</v>
      </c>
    </row>
    <row r="417" spans="1:39" x14ac:dyDescent="0.25">
      <c r="A417" s="9"/>
      <c r="H417" s="9"/>
      <c r="J417">
        <v>15</v>
      </c>
      <c r="K417">
        <f ca="1">SIMULATION!$D$3*SIMULATION!$D$17/$H402/(SIMULATION!$D$17-$I402)*(((EXP(-$I402*$J417))/(1-EXP(-SIMULATION!$D$4*$I402)))-(EXP(-SIMULATION!$D$17*$J417)/(1-EXP(-SIMULATION!$D$4*SIMULATION!$D$17))))</f>
        <v>1.4528330699364316</v>
      </c>
      <c r="L417">
        <v>-0.15680017741987684</v>
      </c>
      <c r="M417">
        <f t="shared" ca="1" si="6"/>
        <v>1.2250285868089348</v>
      </c>
      <c r="N417" s="6">
        <v>416</v>
      </c>
      <c r="O417">
        <f ca="1">$M$10377</f>
        <v>0.27763148496557682</v>
      </c>
      <c r="P417">
        <f ca="1">$M$10378</f>
        <v>1.1404689352370108</v>
      </c>
      <c r="Q417">
        <f ca="1">$M$10379</f>
        <v>2.1404224865456198</v>
      </c>
      <c r="R417">
        <f ca="1">$M$10380</f>
        <v>1.8163820965540713</v>
      </c>
      <c r="S417">
        <f ca="1">$M$10381</f>
        <v>1.9180152347395478</v>
      </c>
      <c r="T417">
        <f ca="1">$M$10382</f>
        <v>1.570817131143228</v>
      </c>
      <c r="U417">
        <f ca="1">$M$10383</f>
        <v>3.4227517180560225</v>
      </c>
      <c r="V417">
        <f ca="1">$M$10384</f>
        <v>2.232564256295765</v>
      </c>
      <c r="W417">
        <f ca="1">$M$10385</f>
        <v>1.6695657188818269</v>
      </c>
      <c r="X417">
        <f ca="1">$M$10386</f>
        <v>2.6866122717736309</v>
      </c>
      <c r="Y417">
        <f ca="1">$M$10387</f>
        <v>2.0852361392490941</v>
      </c>
      <c r="Z417">
        <f ca="1">$M$10388</f>
        <v>1.7385742915253368</v>
      </c>
      <c r="AA417">
        <f ca="1">$M$10389</f>
        <v>1.4992880050000739</v>
      </c>
      <c r="AB417">
        <f ca="1">$M$10390</f>
        <v>1.6231838012582556</v>
      </c>
      <c r="AC417">
        <f ca="1">$M$10391</f>
        <v>1.4989652448225219</v>
      </c>
      <c r="AD417">
        <f ca="1">$M$10392</f>
        <v>1.1302022331191997</v>
      </c>
      <c r="AE417">
        <f ca="1">$M$10393</f>
        <v>1.5649664948063424</v>
      </c>
      <c r="AF417">
        <f ca="1">$M$10394</f>
        <v>0.68485625411275819</v>
      </c>
      <c r="AG417">
        <f ca="1">$M$10395</f>
        <v>1.5806073360676418</v>
      </c>
      <c r="AH417">
        <f ca="1">$M$10396</f>
        <v>1.2852575305849743</v>
      </c>
      <c r="AI417">
        <f ca="1">$M$10397</f>
        <v>0.847196493436015</v>
      </c>
      <c r="AJ417">
        <f ca="1">$M$10398</f>
        <v>0.75899020360845415</v>
      </c>
      <c r="AK417">
        <f ca="1">$M$10399</f>
        <v>0.54618843504684478</v>
      </c>
      <c r="AL417">
        <f ca="1">$M$10400</f>
        <v>0.47104895894307974</v>
      </c>
      <c r="AM417">
        <f ca="1">$M$10401</f>
        <v>0.78715602812520291</v>
      </c>
    </row>
    <row r="418" spans="1:39" x14ac:dyDescent="0.25">
      <c r="A418" s="9"/>
      <c r="H418" s="9"/>
      <c r="J418">
        <v>16</v>
      </c>
      <c r="K418">
        <f ca="1">SIMULATION!$D$3*SIMULATION!$D$17/$H402/(SIMULATION!$D$17-$I402)*(((EXP(-$I402*$J418))/(1-EXP(-SIMULATION!$D$4*$I402)))-(EXP(-SIMULATION!$D$17*$J418)/(1-EXP(-SIMULATION!$D$4*SIMULATION!$D$17))))</f>
        <v>1.3259962117367179</v>
      </c>
      <c r="L418">
        <v>0.18754426379075406</v>
      </c>
      <c r="M418">
        <f t="shared" ca="1" si="6"/>
        <v>1.5746791950562096</v>
      </c>
      <c r="N418" s="6">
        <v>417</v>
      </c>
      <c r="O418">
        <f ca="1">$M$10402</f>
        <v>1.3397601184554522</v>
      </c>
      <c r="P418">
        <f ca="1">$M$10403</f>
        <v>1.5902651358581019</v>
      </c>
      <c r="Q418">
        <f ca="1">$M$10404</f>
        <v>3.0030420006022589</v>
      </c>
      <c r="R418">
        <f ca="1">$M$10405</f>
        <v>3.4416716659554969</v>
      </c>
      <c r="S418">
        <f ca="1">$M$10406</f>
        <v>2.7521637910848518</v>
      </c>
      <c r="T418">
        <f ca="1">$M$10407</f>
        <v>1.4096078824954046</v>
      </c>
      <c r="U418">
        <f ca="1">$M$10408</f>
        <v>2.3236844160510648</v>
      </c>
      <c r="V418">
        <f ca="1">$M$10409</f>
        <v>2.8769854362117515</v>
      </c>
      <c r="W418">
        <f ca="1">$M$10410</f>
        <v>3.4124174368428073</v>
      </c>
      <c r="X418">
        <f ca="1">$M$10411</f>
        <v>4.3297079535895024</v>
      </c>
      <c r="Y418">
        <f ca="1">$M$10412</f>
        <v>1.2757922725458528</v>
      </c>
      <c r="Z418">
        <f ca="1">$M$10413</f>
        <v>3.4440548661009025</v>
      </c>
      <c r="AA418">
        <f ca="1">$M$10414</f>
        <v>1.785234610540982</v>
      </c>
      <c r="AB418">
        <f ca="1">$M$10415</f>
        <v>3.7266639297905715</v>
      </c>
      <c r="AC418">
        <f ca="1">$M$10416</f>
        <v>3.4383302348872746</v>
      </c>
      <c r="AD418">
        <f ca="1">$M$10417</f>
        <v>1.7486344650652013</v>
      </c>
      <c r="AE418">
        <f ca="1">$M$10418</f>
        <v>1.9724566277714941</v>
      </c>
      <c r="AF418">
        <f ca="1">$M$10419</f>
        <v>2.1465193717592808</v>
      </c>
      <c r="AG418">
        <f ca="1">$M$10420</f>
        <v>2.5012942444607744</v>
      </c>
      <c r="AH418">
        <f ca="1">$M$10421</f>
        <v>1.5226774445694278</v>
      </c>
      <c r="AI418">
        <f ca="1">$M$10422</f>
        <v>1.7032038578406721</v>
      </c>
      <c r="AJ418">
        <f ca="1">$M$10423</f>
        <v>1.4486483549489977</v>
      </c>
      <c r="AK418">
        <f ca="1">$M$10424</f>
        <v>1.6209419328145414</v>
      </c>
      <c r="AL418">
        <f ca="1">$M$10425</f>
        <v>1.1496138883732685</v>
      </c>
      <c r="AM418">
        <f ca="1">$M$10426</f>
        <v>1.1730855995732745</v>
      </c>
    </row>
    <row r="419" spans="1:39" x14ac:dyDescent="0.25">
      <c r="A419" s="9"/>
      <c r="H419" s="9"/>
      <c r="J419">
        <v>17</v>
      </c>
      <c r="K419">
        <f ca="1">SIMULATION!$D$3*SIMULATION!$D$17/$H402/(SIMULATION!$D$17-$I402)*(((EXP(-$I402*$J419))/(1-EXP(-SIMULATION!$D$4*$I402)))-(EXP(-SIMULATION!$D$17*$J419)/(1-EXP(-SIMULATION!$D$4*SIMULATION!$D$17))))</f>
        <v>1.2097470465131996</v>
      </c>
      <c r="L419">
        <v>0.30889643145054474</v>
      </c>
      <c r="M419">
        <f t="shared" ca="1" si="6"/>
        <v>1.5834335921389631</v>
      </c>
      <c r="N419" s="6">
        <v>418</v>
      </c>
      <c r="O419">
        <f ca="1">$M$10427</f>
        <v>1.1455464033010316</v>
      </c>
      <c r="P419">
        <f ca="1">$M$10428</f>
        <v>3.1363280665198636</v>
      </c>
      <c r="Q419">
        <f ca="1">$M$10429</f>
        <v>2.5159147993496926</v>
      </c>
      <c r="R419">
        <f ca="1">$M$10430</f>
        <v>3.677761480833984</v>
      </c>
      <c r="S419">
        <f ca="1">$M$10431</f>
        <v>1.9643961838294579</v>
      </c>
      <c r="T419">
        <f ca="1">$M$10432</f>
        <v>3.2338703189259173</v>
      </c>
      <c r="U419">
        <f ca="1">$M$10433</f>
        <v>3.7674585334928228</v>
      </c>
      <c r="V419">
        <f ca="1">$M$10434</f>
        <v>2.9713283376548087</v>
      </c>
      <c r="W419">
        <f ca="1">$M$10435</f>
        <v>2.5256621913790287</v>
      </c>
      <c r="X419">
        <f ca="1">$M$10436</f>
        <v>2.1905844916231612</v>
      </c>
      <c r="Y419">
        <f ca="1">$M$10437</f>
        <v>2.0899545255821335</v>
      </c>
      <c r="Z419">
        <f ca="1">$M$10438</f>
        <v>1.9779591958408675</v>
      </c>
      <c r="AA419">
        <f ca="1">$M$10439</f>
        <v>2.1249538677065409</v>
      </c>
      <c r="AB419">
        <f ca="1">$M$10440</f>
        <v>3.0017255426101275</v>
      </c>
      <c r="AC419">
        <f ca="1">$M$10441</f>
        <v>1.6978892894540154</v>
      </c>
      <c r="AD419">
        <f ca="1">$M$10442</f>
        <v>2.1477864960604554</v>
      </c>
      <c r="AE419">
        <f ca="1">$M$10443</f>
        <v>0.87281328491821897</v>
      </c>
      <c r="AF419">
        <f ca="1">$M$10444</f>
        <v>0.92291982257088678</v>
      </c>
      <c r="AG419">
        <f ca="1">$M$10445</f>
        <v>0.82199073725390404</v>
      </c>
      <c r="AH419">
        <f ca="1">$M$10446</f>
        <v>1.8613736014848159</v>
      </c>
      <c r="AI419">
        <f ca="1">$M$10447</f>
        <v>1.1473742309455086</v>
      </c>
      <c r="AJ419">
        <f ca="1">$M$10448</f>
        <v>1.6230356874812981</v>
      </c>
      <c r="AK419">
        <f ca="1">$M$10449</f>
        <v>1.0958923362944242</v>
      </c>
      <c r="AL419">
        <f ca="1">$M$10450</f>
        <v>0.85305876903995681</v>
      </c>
      <c r="AM419">
        <f ca="1">$M$10451</f>
        <v>1.2247266947010098</v>
      </c>
    </row>
    <row r="420" spans="1:39" x14ac:dyDescent="0.25">
      <c r="A420" s="9"/>
      <c r="H420" s="9"/>
      <c r="J420">
        <v>18</v>
      </c>
      <c r="K420">
        <f ca="1">SIMULATION!$D$3*SIMULATION!$D$17/$H402/(SIMULATION!$D$17-$I402)*(((EXP(-$I402*$J420))/(1-EXP(-SIMULATION!$D$4*$I402)))-(EXP(-SIMULATION!$D$17*$J420)/(1-EXP(-SIMULATION!$D$4*SIMULATION!$D$17))))</f>
        <v>1.1033786249676365</v>
      </c>
      <c r="L420">
        <v>-0.28631049125932834</v>
      </c>
      <c r="M420">
        <f t="shared" ca="1" si="6"/>
        <v>0.78746974880811027</v>
      </c>
      <c r="N420" s="6">
        <v>419</v>
      </c>
      <c r="O420">
        <f ca="1">$M$10452</f>
        <v>1.5870501476326351</v>
      </c>
      <c r="P420">
        <f ca="1">$M$10453</f>
        <v>2.2493926020325112</v>
      </c>
      <c r="Q420">
        <f ca="1">$M$10454</f>
        <v>2.7395269554400956</v>
      </c>
      <c r="R420">
        <f ca="1">$M$10455</f>
        <v>1.5399103635004143</v>
      </c>
      <c r="S420">
        <f ca="1">$M$10456</f>
        <v>2.6148675901649385</v>
      </c>
      <c r="T420">
        <f ca="1">$M$10457</f>
        <v>3.3064026715008739</v>
      </c>
      <c r="U420">
        <f ca="1">$M$10458</f>
        <v>3.3993599330385265</v>
      </c>
      <c r="V420">
        <f ca="1">$M$10459</f>
        <v>3.5844014020912791</v>
      </c>
      <c r="W420">
        <f ca="1">$M$10460</f>
        <v>3.9338731789231471</v>
      </c>
      <c r="X420">
        <f ca="1">$M$10461</f>
        <v>3.090297693329608</v>
      </c>
      <c r="Y420">
        <f ca="1">$M$10462</f>
        <v>3.2130963302459827</v>
      </c>
      <c r="Z420">
        <f ca="1">$M$10463</f>
        <v>2.5704146240980648</v>
      </c>
      <c r="AA420">
        <f ca="1">$M$10464</f>
        <v>2.3186156897260948</v>
      </c>
      <c r="AB420">
        <f ca="1">$M$10465</f>
        <v>3.184357000249538</v>
      </c>
      <c r="AC420">
        <f ca="1">$M$10466</f>
        <v>2.453303933912399</v>
      </c>
      <c r="AD420">
        <f ca="1">$M$10467</f>
        <v>1.0945680399078428</v>
      </c>
      <c r="AE420">
        <f ca="1">$M$10468</f>
        <v>1.9547689762427822</v>
      </c>
      <c r="AF420">
        <f ca="1">$M$10469</f>
        <v>1.2649114551255289</v>
      </c>
      <c r="AG420">
        <f ca="1">$M$10470</f>
        <v>1.6320414628486268</v>
      </c>
      <c r="AH420">
        <f ca="1">$M$10471</f>
        <v>1.3809093189243908</v>
      </c>
      <c r="AI420">
        <f ca="1">$M$10472</f>
        <v>1.2368870826679945</v>
      </c>
      <c r="AJ420">
        <f ca="1">$M$10473</f>
        <v>1.3007696354666007</v>
      </c>
      <c r="AK420">
        <f ca="1">$M$10474</f>
        <v>1.0054323033097909</v>
      </c>
      <c r="AL420">
        <f ca="1">$M$10475</f>
        <v>1.3449634077668267</v>
      </c>
      <c r="AM420">
        <f ca="1">$M$10476</f>
        <v>1.2124339537358291</v>
      </c>
    </row>
    <row r="421" spans="1:39" x14ac:dyDescent="0.25">
      <c r="A421" s="9"/>
      <c r="H421" s="9"/>
      <c r="J421">
        <v>19</v>
      </c>
      <c r="K421">
        <f ca="1">SIMULATION!$D$3*SIMULATION!$D$17/$H402/(SIMULATION!$D$17-$I402)*(((EXP(-$I402*$J421))/(1-EXP(-SIMULATION!$D$4*$I402)))-(EXP(-SIMULATION!$D$17*$J421)/(1-EXP(-SIMULATION!$D$4*SIMULATION!$D$17))))</f>
        <v>1.0061638298962965</v>
      </c>
      <c r="L421">
        <v>0.2872768873195814</v>
      </c>
      <c r="M421">
        <f t="shared" ca="1" si="6"/>
        <v>1.2952114430824533</v>
      </c>
      <c r="N421" s="6">
        <v>420</v>
      </c>
      <c r="O421">
        <f ca="1">$M$10477</f>
        <v>2.4850316680423821</v>
      </c>
      <c r="P421">
        <f ca="1">$M$10478</f>
        <v>2.7682580713563896</v>
      </c>
      <c r="Q421">
        <f ca="1">$M$10479</f>
        <v>1.5450233570603586</v>
      </c>
      <c r="R421">
        <f ca="1">$M$10480</f>
        <v>3.5356104719557853</v>
      </c>
      <c r="S421">
        <f ca="1">$M$10481</f>
        <v>4.6381259397768311</v>
      </c>
      <c r="T421">
        <f ca="1">$M$10482</f>
        <v>3.9625670267896704</v>
      </c>
      <c r="U421">
        <f ca="1">$M$10483</f>
        <v>2.8665934544771168</v>
      </c>
      <c r="V421">
        <f ca="1">$M$10484</f>
        <v>4.992278358420414</v>
      </c>
      <c r="W421">
        <f ca="1">$M$10485</f>
        <v>3.6089266654418357</v>
      </c>
      <c r="X421">
        <f ca="1">$M$10486</f>
        <v>3.1563351279212917</v>
      </c>
      <c r="Y421">
        <f ca="1">$M$10487</f>
        <v>3.0663640279661641</v>
      </c>
      <c r="Z421">
        <f ca="1">$M$10488</f>
        <v>3.1102414373028973</v>
      </c>
      <c r="AA421">
        <f ca="1">$M$10489</f>
        <v>1.2226448895149649</v>
      </c>
      <c r="AB421">
        <f ca="1">$M$10490</f>
        <v>3.0566036697752064</v>
      </c>
      <c r="AC421">
        <f ca="1">$M$10491</f>
        <v>1.5853644110344587</v>
      </c>
      <c r="AD421">
        <f ca="1">$M$10492</f>
        <v>2.968983056567517</v>
      </c>
      <c r="AE421">
        <f ca="1">$M$10493</f>
        <v>3.0668646713866234</v>
      </c>
      <c r="AF421">
        <f ca="1">$M$10494</f>
        <v>2.0978642334488873</v>
      </c>
      <c r="AG421">
        <f ca="1">$M$10495</f>
        <v>2.4135091678097775</v>
      </c>
      <c r="AH421">
        <f ca="1">$M$10496</f>
        <v>3.3505747166941742</v>
      </c>
      <c r="AI421">
        <f ca="1">$M$10497</f>
        <v>1.5723356905696673</v>
      </c>
      <c r="AJ421">
        <f ca="1">$M$10498</f>
        <v>2.3289981771002797</v>
      </c>
      <c r="AK421">
        <f ca="1">$M$10499</f>
        <v>2.4873053752416641</v>
      </c>
      <c r="AL421">
        <f ca="1">$M$10500</f>
        <v>1.0341819034743767</v>
      </c>
      <c r="AM421">
        <f ca="1">$M$10501</f>
        <v>2.9939579663499942</v>
      </c>
    </row>
    <row r="422" spans="1:39" x14ac:dyDescent="0.25">
      <c r="A422" s="9"/>
      <c r="H422" s="9"/>
      <c r="J422">
        <v>20</v>
      </c>
      <c r="K422">
        <f ca="1">SIMULATION!$D$3*SIMULATION!$D$17/$H402/(SIMULATION!$D$17-$I402)*(((EXP(-$I402*$J422))/(1-EXP(-SIMULATION!$D$4*$I402)))-(EXP(-SIMULATION!$D$17*$J422)/(1-EXP(-SIMULATION!$D$4*SIMULATION!$D$17))))</f>
        <v>0.91738688559425952</v>
      </c>
      <c r="L422">
        <v>0.23381083787891987</v>
      </c>
      <c r="M422">
        <f t="shared" ca="1" si="6"/>
        <v>1.131881881974186</v>
      </c>
      <c r="N422" s="6">
        <v>421</v>
      </c>
      <c r="O422">
        <f ca="1">$M$10502</f>
        <v>1.3604909865372752</v>
      </c>
      <c r="P422">
        <f ca="1">$M$10503</f>
        <v>2.5196907200507579</v>
      </c>
      <c r="Q422">
        <f ca="1">$M$10504</f>
        <v>3.1671120793011447</v>
      </c>
      <c r="R422">
        <f ca="1">$M$10505</f>
        <v>4.1477075164350792</v>
      </c>
      <c r="S422">
        <f ca="1">$M$10506</f>
        <v>4.2608188416946549</v>
      </c>
      <c r="T422">
        <f ca="1">$M$10507</f>
        <v>5.0160093588300603</v>
      </c>
      <c r="U422">
        <f ca="1">$M$10508</f>
        <v>5.9912045942794494</v>
      </c>
      <c r="V422">
        <f ca="1">$M$10509</f>
        <v>4.0221693054671599</v>
      </c>
      <c r="W422">
        <f ca="1">$M$10510</f>
        <v>3.2076668018927115</v>
      </c>
      <c r="X422">
        <f ca="1">$M$10511</f>
        <v>3.0874665118053461</v>
      </c>
      <c r="Y422">
        <f ca="1">$M$10512</f>
        <v>4.2079529024811011</v>
      </c>
      <c r="Z422">
        <f ca="1">$M$10513</f>
        <v>2.6493076520429746</v>
      </c>
      <c r="AA422">
        <f ca="1">$M$10514</f>
        <v>4.3282255235569123</v>
      </c>
      <c r="AB422">
        <f ca="1">$M$10515</f>
        <v>1.985250104756106</v>
      </c>
      <c r="AC422">
        <f ca="1">$M$10516</f>
        <v>2.65723536229194</v>
      </c>
      <c r="AD422">
        <f ca="1">$M$10517</f>
        <v>2.7522020165495564</v>
      </c>
      <c r="AE422">
        <f ca="1">$M$10518</f>
        <v>2.9265383985448121</v>
      </c>
      <c r="AF422">
        <f ca="1">$M$10519</f>
        <v>2.7939802239934597</v>
      </c>
      <c r="AG422">
        <f ca="1">$M$10520</f>
        <v>0.70668384766982573</v>
      </c>
      <c r="AH422">
        <f ca="1">$M$10521</f>
        <v>0.97283111223255303</v>
      </c>
      <c r="AI422">
        <f ca="1">$M$10522</f>
        <v>2.6767482042694519</v>
      </c>
      <c r="AJ422">
        <f ca="1">$M$10523</f>
        <v>1.1082500862109423</v>
      </c>
      <c r="AK422">
        <f ca="1">$M$10524</f>
        <v>0.94228760376975407</v>
      </c>
      <c r="AL422">
        <f ca="1">$M$10525</f>
        <v>1.3201323926163877</v>
      </c>
      <c r="AM422">
        <f ca="1">$M$10526</f>
        <v>1.2558339962239089</v>
      </c>
    </row>
    <row r="423" spans="1:39" x14ac:dyDescent="0.25">
      <c r="A423" s="9"/>
      <c r="H423" s="9"/>
      <c r="J423">
        <v>21</v>
      </c>
      <c r="K423">
        <f ca="1">SIMULATION!$D$3*SIMULATION!$D$17/$H402/(SIMULATION!$D$17-$I402)*(((EXP(-$I402*$J423))/(1-EXP(-SIMULATION!$D$4*$I402)))-(EXP(-SIMULATION!$D$17*$J423)/(1-EXP(-SIMULATION!$D$4*SIMULATION!$D$17))))</f>
        <v>0.8363614015556412</v>
      </c>
      <c r="L423">
        <v>0.15911201684015286</v>
      </c>
      <c r="M423">
        <f t="shared" ca="1" si="6"/>
        <v>0.96943655096441617</v>
      </c>
      <c r="N423" s="6">
        <v>422</v>
      </c>
      <c r="O423">
        <f ca="1">$M$10527</f>
        <v>1.8351911056760455</v>
      </c>
      <c r="P423">
        <f ca="1">$M$10528</f>
        <v>2.487396785807853</v>
      </c>
      <c r="Q423">
        <f ca="1">$M$10529</f>
        <v>3.8996909330959251</v>
      </c>
      <c r="R423">
        <f ca="1">$M$10530</f>
        <v>4.1652511396968439</v>
      </c>
      <c r="S423">
        <f ca="1">$M$10531</f>
        <v>4.0732749272049027</v>
      </c>
      <c r="T423">
        <f ca="1">$M$10532</f>
        <v>1.7287079071792004</v>
      </c>
      <c r="U423">
        <f ca="1">$M$10533</f>
        <v>3.5726212777733402</v>
      </c>
      <c r="V423">
        <f ca="1">$M$10534</f>
        <v>3.3582963430801991</v>
      </c>
      <c r="W423">
        <f ca="1">$M$10535</f>
        <v>2.3529255664252715</v>
      </c>
      <c r="X423">
        <f ca="1">$M$10536</f>
        <v>1.4816697574725337</v>
      </c>
      <c r="Y423">
        <f ca="1">$M$10537</f>
        <v>3.2619291340585481</v>
      </c>
      <c r="Z423">
        <f ca="1">$M$10538</f>
        <v>3.6557120780987726</v>
      </c>
      <c r="AA423">
        <f ca="1">$M$10539</f>
        <v>3.1922011730090811</v>
      </c>
      <c r="AB423">
        <f ca="1">$M$10540</f>
        <v>3.2618209753828218</v>
      </c>
      <c r="AC423">
        <f ca="1">$M$10541</f>
        <v>2.7415582560772909</v>
      </c>
      <c r="AD423">
        <f ca="1">$M$10542</f>
        <v>2.4159544071768417</v>
      </c>
      <c r="AE423">
        <f ca="1">$M$10543</f>
        <v>1.9301281678203697</v>
      </c>
      <c r="AF423">
        <f ca="1">$M$10544</f>
        <v>1.2646330046586998</v>
      </c>
      <c r="AG423">
        <f ca="1">$M$10545</f>
        <v>0.82962722858962845</v>
      </c>
      <c r="AH423">
        <f ca="1">$M$10546</f>
        <v>1.7991063581692932</v>
      </c>
      <c r="AI423">
        <f ca="1">$M$10547</f>
        <v>0.38200101366262074</v>
      </c>
      <c r="AJ423">
        <f ca="1">$M$10548</f>
        <v>1.7036016240776344</v>
      </c>
      <c r="AK423">
        <f ca="1">$M$10549</f>
        <v>1.5880861665570714</v>
      </c>
      <c r="AL423">
        <f ca="1">$M$10550</f>
        <v>0.61629117340719131</v>
      </c>
      <c r="AM423">
        <f ca="1">$M$10551</f>
        <v>1.2301850257689508</v>
      </c>
    </row>
    <row r="424" spans="1:39" x14ac:dyDescent="0.25">
      <c r="A424" s="9"/>
      <c r="H424" s="9"/>
      <c r="J424">
        <v>22</v>
      </c>
      <c r="K424">
        <f ca="1">SIMULATION!$D$3*SIMULATION!$D$17/$H402/(SIMULATION!$D$17-$I402)*(((EXP(-$I402*$J424))/(1-EXP(-SIMULATION!$D$4*$I402)))-(EXP(-SIMULATION!$D$17*$J424)/(1-EXP(-SIMULATION!$D$4*SIMULATION!$D$17))))</f>
        <v>0.76243997721717094</v>
      </c>
      <c r="L424">
        <v>0.28992883400316127</v>
      </c>
      <c r="M424">
        <f t="shared" ca="1" si="6"/>
        <v>0.98349331080914226</v>
      </c>
      <c r="N424" s="6">
        <v>423</v>
      </c>
      <c r="O424">
        <f ca="1">$M$10552</f>
        <v>1.117918120697635</v>
      </c>
      <c r="P424">
        <f ca="1">$M$10553</f>
        <v>2.7463387489656466</v>
      </c>
      <c r="Q424">
        <f ca="1">$M$10554</f>
        <v>6.6290214148095474</v>
      </c>
      <c r="R424">
        <f ca="1">$M$10555</f>
        <v>7.8946257633392349</v>
      </c>
      <c r="S424">
        <f ca="1">$M$10556</f>
        <v>6.7894577214047978</v>
      </c>
      <c r="T424">
        <f ca="1">$M$10557</f>
        <v>3.7465245154170135</v>
      </c>
      <c r="U424">
        <f ca="1">$M$10558</f>
        <v>1.8471910519806189</v>
      </c>
      <c r="V424">
        <f ca="1">$M$10559</f>
        <v>5.615199923499584</v>
      </c>
      <c r="W424">
        <f ca="1">$M$10560</f>
        <v>1.6718401830136953</v>
      </c>
      <c r="X424">
        <f ca="1">$M$10561</f>
        <v>5.569438663333929</v>
      </c>
      <c r="Y424">
        <f ca="1">$M$10562</f>
        <v>4.8377954452287817</v>
      </c>
      <c r="Z424">
        <f ca="1">$M$10563</f>
        <v>3.0350640030579976</v>
      </c>
      <c r="AA424">
        <f ca="1">$M$10564</f>
        <v>4.1996690640872254</v>
      </c>
      <c r="AB424">
        <f ca="1">$M$10565</f>
        <v>1.9766618969569785</v>
      </c>
      <c r="AC424">
        <f ca="1">$M$10566</f>
        <v>2.7180494272661151</v>
      </c>
      <c r="AD424">
        <f ca="1">$M$10567</f>
        <v>3.5815314384885335</v>
      </c>
      <c r="AE424">
        <f ca="1">$M$10568</f>
        <v>3.335100786343089</v>
      </c>
      <c r="AF424">
        <f ca="1">$M$10569</f>
        <v>1.1143383038376768</v>
      </c>
      <c r="AG424">
        <f ca="1">$M$10570</f>
        <v>3.1982954024069952</v>
      </c>
      <c r="AH424">
        <f ca="1">$M$10571</f>
        <v>1.549892049993171</v>
      </c>
      <c r="AI424">
        <f ca="1">$M$10572</f>
        <v>1.5649880484755605</v>
      </c>
      <c r="AJ424">
        <f ca="1">$M$10573</f>
        <v>1.2990028405482832</v>
      </c>
      <c r="AK424">
        <f ca="1">$M$10574</f>
        <v>2.1213107566906997</v>
      </c>
      <c r="AL424">
        <f ca="1">$M$10575</f>
        <v>1.4829920365294591</v>
      </c>
      <c r="AM424">
        <f ca="1">$M$10576</f>
        <v>1.8566051287955676</v>
      </c>
    </row>
    <row r="425" spans="1:39" x14ac:dyDescent="0.25">
      <c r="A425" s="9"/>
      <c r="H425" s="9"/>
      <c r="J425">
        <v>23</v>
      </c>
      <c r="K425">
        <f ca="1">SIMULATION!$D$3*SIMULATION!$D$17/$H402/(SIMULATION!$D$17-$I402)*(((EXP(-$I402*$J425))/(1-EXP(-SIMULATION!$D$4*$I402)))-(EXP(-SIMULATION!$D$17*$J425)/(1-EXP(-SIMULATION!$D$4*SIMULATION!$D$17))))</f>
        <v>0.69501857216862062</v>
      </c>
      <c r="L425">
        <v>-0.20169502961650881</v>
      </c>
      <c r="M425">
        <f t="shared" ca="1" si="6"/>
        <v>0.55483678067104703</v>
      </c>
      <c r="N425" s="6">
        <v>424</v>
      </c>
      <c r="O425">
        <f ca="1">$M$10577</f>
        <v>1.3644035985901721</v>
      </c>
      <c r="P425">
        <f ca="1">$M$10578</f>
        <v>2.502629419397985</v>
      </c>
      <c r="Q425">
        <f ca="1">$M$10579</f>
        <v>2.7828119944959218</v>
      </c>
      <c r="R425">
        <f ca="1">$M$10580</f>
        <v>2.9708221209626582</v>
      </c>
      <c r="S425">
        <f ca="1">$M$10581</f>
        <v>3.3002618651254085</v>
      </c>
      <c r="T425">
        <f ca="1">$M$10582</f>
        <v>2.3231952420952102</v>
      </c>
      <c r="U425">
        <f ca="1">$M$10583</f>
        <v>3.3292680296927988</v>
      </c>
      <c r="V425">
        <f ca="1">$M$10584</f>
        <v>3.9037899509921767</v>
      </c>
      <c r="W425">
        <f ca="1">$M$10585</f>
        <v>3.2241443518510478</v>
      </c>
      <c r="X425">
        <f ca="1">$M$10586</f>
        <v>2.811891036657693</v>
      </c>
      <c r="Y425">
        <f ca="1">$M$10587</f>
        <v>2.8263482677234948</v>
      </c>
      <c r="Z425">
        <f ca="1">$M$10588</f>
        <v>3.2559890922187722</v>
      </c>
      <c r="AA425">
        <f ca="1">$M$10589</f>
        <v>2.0353759748492073</v>
      </c>
      <c r="AB425">
        <f ca="1">$M$10590</f>
        <v>3.3683462641991158</v>
      </c>
      <c r="AC425">
        <f ca="1">$M$10591</f>
        <v>2.8962994168102476</v>
      </c>
      <c r="AD425">
        <f ca="1">$M$10592</f>
        <v>2.6973608103312841</v>
      </c>
      <c r="AE425">
        <f ca="1">$M$10593</f>
        <v>2.4565655663286354</v>
      </c>
      <c r="AF425">
        <f ca="1">$M$10594</f>
        <v>1.739566731090787</v>
      </c>
      <c r="AG425">
        <f ca="1">$M$10595</f>
        <v>1.8829713147322715</v>
      </c>
      <c r="AH425">
        <f ca="1">$M$10596</f>
        <v>1.9264628016955796</v>
      </c>
      <c r="AI425">
        <f ca="1">$M$10597</f>
        <v>1.4359727951682089</v>
      </c>
      <c r="AJ425">
        <f ca="1">$M$10598</f>
        <v>0.83221361088731272</v>
      </c>
      <c r="AK425">
        <f ca="1">$M$10599</f>
        <v>1.0492383302939392</v>
      </c>
      <c r="AL425">
        <f ca="1">$M$10600</f>
        <v>2.2428058586937736</v>
      </c>
      <c r="AM425">
        <f ca="1">$M$10601</f>
        <v>2.0954704811029257</v>
      </c>
    </row>
    <row r="426" spans="1:39" x14ac:dyDescent="0.25">
      <c r="A426" s="9"/>
      <c r="H426" s="9"/>
      <c r="J426">
        <v>24</v>
      </c>
      <c r="K426">
        <f ca="1">SIMULATION!$D$3*SIMULATION!$D$17/$H402/(SIMULATION!$D$17-$I402)*(((EXP(-$I402*$J426))/(1-EXP(-SIMULATION!$D$4*$I402)))-(EXP(-SIMULATION!$D$17*$J426)/(1-EXP(-SIMULATION!$D$4*SIMULATION!$D$17))))</f>
        <v>0.63353767995490806</v>
      </c>
      <c r="L426">
        <v>-4.8832837637872106E-2</v>
      </c>
      <c r="M426">
        <f t="shared" ca="1" si="6"/>
        <v>0.60260023729219581</v>
      </c>
      <c r="N426" s="6">
        <v>425</v>
      </c>
      <c r="O426">
        <f ca="1">$M$10602</f>
        <v>1.208172383951944</v>
      </c>
      <c r="P426">
        <f ca="1">$M$10603</f>
        <v>2.0554727575682654</v>
      </c>
      <c r="Q426">
        <f ca="1">$M$10604</f>
        <v>3.6459050463882456</v>
      </c>
      <c r="R426">
        <f ca="1">$M$10605</f>
        <v>3.0017135211695245</v>
      </c>
      <c r="S426">
        <f ca="1">$M$10606</f>
        <v>1.5462408605272773</v>
      </c>
      <c r="T426">
        <f ca="1">$M$10607</f>
        <v>3.0589569748964562</v>
      </c>
      <c r="U426">
        <f ca="1">$M$10608</f>
        <v>3.4196527350446893</v>
      </c>
      <c r="V426">
        <f ca="1">$M$10609</f>
        <v>3.6530879671827328</v>
      </c>
      <c r="W426">
        <f ca="1">$M$10610</f>
        <v>2.6460438298975997</v>
      </c>
      <c r="X426">
        <f ca="1">$M$10611</f>
        <v>1.3500708383419191</v>
      </c>
      <c r="Y426">
        <f ca="1">$M$10612</f>
        <v>2.6176681959522807</v>
      </c>
      <c r="Z426">
        <f ca="1">$M$10613</f>
        <v>3.1902414953938951</v>
      </c>
      <c r="AA426">
        <f ca="1">$M$10614</f>
        <v>2.3458717902348019</v>
      </c>
      <c r="AB426">
        <f ca="1">$M$10615</f>
        <v>3.1295037102865395</v>
      </c>
      <c r="AC426">
        <f ca="1">$M$10616</f>
        <v>1.3851369688815998</v>
      </c>
      <c r="AD426">
        <f ca="1">$M$10617</f>
        <v>2.5466097725104131</v>
      </c>
      <c r="AE426">
        <f ca="1">$M$10618</f>
        <v>2.8855954018832599</v>
      </c>
      <c r="AF426">
        <f ca="1">$M$10619</f>
        <v>2.7825917352254619</v>
      </c>
      <c r="AG426">
        <f ca="1">$M$10620</f>
        <v>2.4746273977024367</v>
      </c>
      <c r="AH426">
        <f ca="1">$M$10621</f>
        <v>2.2916475289022391</v>
      </c>
      <c r="AI426">
        <f ca="1">$M$10622</f>
        <v>1.6503261957343922</v>
      </c>
      <c r="AJ426">
        <f ca="1">$M$10623</f>
        <v>1.3803559315792548</v>
      </c>
      <c r="AK426">
        <f ca="1">$M$10624</f>
        <v>1.3085392614585003</v>
      </c>
      <c r="AL426">
        <f ca="1">$M$10625</f>
        <v>1.5397964138354578</v>
      </c>
      <c r="AM426">
        <f ca="1">$M$10626</f>
        <v>2.1052302026462404</v>
      </c>
    </row>
    <row r="427" spans="1:39" x14ac:dyDescent="0.25">
      <c r="A427" s="9">
        <v>18</v>
      </c>
      <c r="B427" s="2">
        <f ca="1">NORMINV(RAND(),SIMULATION!D7,SIMULATION!D8)</f>
        <v>60.557600113727496</v>
      </c>
      <c r="C427" s="2">
        <v>2</v>
      </c>
      <c r="D427" s="2">
        <f ca="1">SIMULATION!$D$11*(1+(SIMULATION!$D$12*LN(1+$C427)))*(1+(SIMULATION!$D$13*(($B427/63.5)-1)))</f>
        <v>10.01955355501277</v>
      </c>
      <c r="E427" s="2">
        <v>-3.4163827772971812E-2</v>
      </c>
      <c r="F427" s="2">
        <f ca="1">D427*(1+E427)</f>
        <v>9.6772472529972475</v>
      </c>
      <c r="G427" s="2">
        <v>-0.10347290604453696</v>
      </c>
      <c r="H427" s="9">
        <f>SIMULATION!$D$15*EXP($G$427)</f>
        <v>199.05578521191921</v>
      </c>
      <c r="I427" s="2">
        <f ca="1">$F427/$H427</f>
        <v>4.861575483824615E-2</v>
      </c>
      <c r="J427">
        <v>0</v>
      </c>
      <c r="K427">
        <f ca="1">SIMULATION!$D$3*SIMULATION!$D$17/$H427/(SIMULATION!$D$17-$I427)*(((EXP(-$I427*$J427))/(1-EXP(-SIMULATION!$D$4*$I427)))-(EXP(-SIMULATION!$D$17*$J427)/(1-EXP(-SIMULATION!$D$4*SIMULATION!$D$17))))</f>
        <v>1.4024818496234013</v>
      </c>
      <c r="L427">
        <v>0.20871886768687864</v>
      </c>
      <c r="M427">
        <f t="shared" ca="1" si="6"/>
        <v>1.6952062732281967</v>
      </c>
      <c r="N427" s="6">
        <v>426</v>
      </c>
      <c r="O427">
        <f ca="1">$M$10627</f>
        <v>0.63382679220142935</v>
      </c>
      <c r="P427">
        <f ca="1">$M$10628</f>
        <v>0.93780238576902553</v>
      </c>
      <c r="Q427">
        <f ca="1">$M$10629</f>
        <v>1.0339847219350109</v>
      </c>
      <c r="R427">
        <f ca="1">$M$10630</f>
        <v>1.7764543954987133</v>
      </c>
      <c r="S427">
        <f ca="1">$M$10631</f>
        <v>2.390645356156273</v>
      </c>
      <c r="T427">
        <f ca="1">$M$10632</f>
        <v>1.874146054592801</v>
      </c>
      <c r="U427">
        <f ca="1">$M$10633</f>
        <v>2.9083910937212667</v>
      </c>
      <c r="V427">
        <f ca="1">$M$10634</f>
        <v>2.998353526283601</v>
      </c>
      <c r="W427">
        <f ca="1">$M$10635</f>
        <v>1.7194123777080148</v>
      </c>
      <c r="X427">
        <f ca="1">$M$10636</f>
        <v>1.0294444344175433</v>
      </c>
      <c r="Y427">
        <f ca="1">$M$10637</f>
        <v>2.6675973772400163</v>
      </c>
      <c r="Z427">
        <f ca="1">$M$10638</f>
        <v>1.8195551806128822</v>
      </c>
      <c r="AA427">
        <f ca="1">$M$10639</f>
        <v>2.0349401751063492</v>
      </c>
      <c r="AB427">
        <f ca="1">$M$10640</f>
        <v>1.0566046332775689</v>
      </c>
      <c r="AC427">
        <f ca="1">$M$10641</f>
        <v>1.7150664619095182</v>
      </c>
      <c r="AD427">
        <f ca="1">$M$10642</f>
        <v>0.87130565183548914</v>
      </c>
      <c r="AE427">
        <f ca="1">$M$10643</f>
        <v>1.3092920604564742</v>
      </c>
      <c r="AF427">
        <f ca="1">$M$10644</f>
        <v>0.92468350837916269</v>
      </c>
      <c r="AG427">
        <f ca="1">$M$10645</f>
        <v>1.3546753045593656</v>
      </c>
      <c r="AH427">
        <f ca="1">$M$10646</f>
        <v>0.92760478037479766</v>
      </c>
      <c r="AI427">
        <f ca="1">$M$10647</f>
        <v>1.4350025758415048</v>
      </c>
      <c r="AJ427">
        <f ca="1">$M$10648</f>
        <v>1.0785347936850167</v>
      </c>
      <c r="AK427">
        <f ca="1">$M$10649</f>
        <v>0.68062680756849692</v>
      </c>
      <c r="AL427">
        <f ca="1">$M$10650</f>
        <v>0.50308887036649341</v>
      </c>
      <c r="AM427">
        <f ca="1">$M$10651</f>
        <v>0.96616791110224776</v>
      </c>
    </row>
    <row r="428" spans="1:39" x14ac:dyDescent="0.25">
      <c r="A428" s="9"/>
      <c r="H428" s="9"/>
      <c r="J428">
        <v>1</v>
      </c>
      <c r="K428">
        <f ca="1">SIMULATION!$D$3*SIMULATION!$D$17/$H427/(SIMULATION!$D$17-$I427)*(((EXP(-$I427*$J428))/(1-EXP(-SIMULATION!$D$4*$I427)))-(EXP(-SIMULATION!$D$17*$J428)/(1-EXP(-SIMULATION!$D$4*SIMULATION!$D$17))))</f>
        <v>2.3028934364730631</v>
      </c>
      <c r="L428">
        <v>-0.33899144570053713</v>
      </c>
      <c r="M428">
        <f t="shared" ca="1" si="6"/>
        <v>1.5222322611487813</v>
      </c>
      <c r="N428" s="6">
        <v>427</v>
      </c>
      <c r="O428">
        <f ca="1">$M$10652</f>
        <v>3.0641671600360123</v>
      </c>
      <c r="P428">
        <f ca="1">$M$10653</f>
        <v>2.887663435009669</v>
      </c>
      <c r="Q428">
        <f ca="1">$M$10654</f>
        <v>1.0846792009576463</v>
      </c>
      <c r="R428">
        <f ca="1">$M$10655</f>
        <v>1.5343081842362607</v>
      </c>
      <c r="S428">
        <f ca="1">$M$10656</f>
        <v>1.7242813375977253</v>
      </c>
      <c r="T428">
        <f ca="1">$M$10657</f>
        <v>2.4931478229050748</v>
      </c>
      <c r="U428">
        <f ca="1">$M$10658</f>
        <v>1.9774060242580687</v>
      </c>
      <c r="V428">
        <f ca="1">$M$10659</f>
        <v>2.099880259909336</v>
      </c>
      <c r="W428">
        <f ca="1">$M$10660</f>
        <v>1.7126852364974439</v>
      </c>
      <c r="X428">
        <f ca="1">$M$10661</f>
        <v>2.0004282582959747</v>
      </c>
      <c r="Y428">
        <f ca="1">$M$10662</f>
        <v>1.4914271133969921</v>
      </c>
      <c r="Z428">
        <f ca="1">$M$10663</f>
        <v>1.7328813057975028</v>
      </c>
      <c r="AA428">
        <f ca="1">$M$10664</f>
        <v>1.5725551610793733</v>
      </c>
      <c r="AB428">
        <f ca="1">$M$10665</f>
        <v>1.6216299892189978</v>
      </c>
      <c r="AC428">
        <f ca="1">$M$10666</f>
        <v>2.1112485233489053</v>
      </c>
      <c r="AD428">
        <f ca="1">$M$10667</f>
        <v>1.8980306109269078</v>
      </c>
      <c r="AE428">
        <f ca="1">$M$10668</f>
        <v>2.1634289574846983</v>
      </c>
      <c r="AF428">
        <f ca="1">$M$10669</f>
        <v>1.5232568703150688</v>
      </c>
      <c r="AG428">
        <f ca="1">$M$10670</f>
        <v>2.2724289977903833</v>
      </c>
      <c r="AH428">
        <f ca="1">$M$10671</f>
        <v>1.8788416700972601</v>
      </c>
      <c r="AI428">
        <f ca="1">$M$10672</f>
        <v>2.0843628847501825</v>
      </c>
      <c r="AJ428">
        <f ca="1">$M$10673</f>
        <v>1.9621281102523869</v>
      </c>
      <c r="AK428">
        <f ca="1">$M$10674</f>
        <v>1.6103141161679841</v>
      </c>
      <c r="AL428">
        <f ca="1">$M$10675</f>
        <v>1.9731277425674436</v>
      </c>
      <c r="AM428">
        <f ca="1">$M$10676</f>
        <v>1.7774439509213211</v>
      </c>
    </row>
    <row r="429" spans="1:39" x14ac:dyDescent="0.25">
      <c r="A429" s="9"/>
      <c r="H429" s="9"/>
      <c r="J429">
        <v>2</v>
      </c>
      <c r="K429">
        <f ca="1">SIMULATION!$D$3*SIMULATION!$D$17/$H427/(SIMULATION!$D$17-$I427)*(((EXP(-$I427*$J429))/(1-EXP(-SIMULATION!$D$4*$I427)))-(EXP(-SIMULATION!$D$17*$J429)/(1-EXP(-SIMULATION!$D$4*SIMULATION!$D$17))))</f>
        <v>2.8132680559584884</v>
      </c>
      <c r="L429">
        <v>-4.779329742053523E-2</v>
      </c>
      <c r="M429">
        <f t="shared" ca="1" si="6"/>
        <v>2.6788126990363734</v>
      </c>
      <c r="N429" s="6">
        <v>428</v>
      </c>
      <c r="O429">
        <f ca="1">$M$10677</f>
        <v>0.66912594139016157</v>
      </c>
      <c r="P429">
        <f ca="1">$M$10678</f>
        <v>1.130552580367441</v>
      </c>
      <c r="Q429">
        <f ca="1">$M$10679</f>
        <v>3.075628155903722</v>
      </c>
      <c r="R429">
        <f ca="1">$M$10680</f>
        <v>2.3998578811370033</v>
      </c>
      <c r="S429">
        <f ca="1">$M$10681</f>
        <v>2.5154223974346017</v>
      </c>
      <c r="T429">
        <f ca="1">$M$10682</f>
        <v>3.1226702320915902</v>
      </c>
      <c r="U429">
        <f ca="1">$M$10683</f>
        <v>3.6938341169904492</v>
      </c>
      <c r="V429">
        <f ca="1">$M$10684</f>
        <v>1.5970830143904555</v>
      </c>
      <c r="W429">
        <f ca="1">$M$10685</f>
        <v>2.279698339295952</v>
      </c>
      <c r="X429">
        <f ca="1">$M$10686</f>
        <v>3.1205381011638007</v>
      </c>
      <c r="Y429">
        <f ca="1">$M$10687</f>
        <v>2.1114731984500281</v>
      </c>
      <c r="Z429">
        <f ca="1">$M$10688</f>
        <v>3.3748104570794868</v>
      </c>
      <c r="AA429">
        <f ca="1">$M$10689</f>
        <v>1.7062967444089447</v>
      </c>
      <c r="AB429">
        <f ca="1">$M$10690</f>
        <v>1.2909377206056234</v>
      </c>
      <c r="AC429">
        <f ca="1">$M$10691</f>
        <v>1.5742324661686231</v>
      </c>
      <c r="AD429">
        <f ca="1">$M$10692</f>
        <v>2.2459449441413368</v>
      </c>
      <c r="AE429">
        <f ca="1">$M$10693</f>
        <v>1.0302859032985157</v>
      </c>
      <c r="AF429">
        <f ca="1">$M$10694</f>
        <v>2.1380941631719703</v>
      </c>
      <c r="AG429">
        <f ca="1">$M$10695</f>
        <v>1.0930737901361929</v>
      </c>
      <c r="AH429">
        <f ca="1">$M$10696</f>
        <v>0.9631413230416882</v>
      </c>
      <c r="AI429">
        <f ca="1">$M$10697</f>
        <v>1.0223399611418957</v>
      </c>
      <c r="AJ429">
        <f ca="1">$M$10698</f>
        <v>1.4919881653955034</v>
      </c>
      <c r="AK429">
        <f ca="1">$M$10699</f>
        <v>0.94483618394912849</v>
      </c>
      <c r="AL429">
        <f ca="1">$M$10700</f>
        <v>1.0280224166399785</v>
      </c>
      <c r="AM429">
        <f ca="1">$M$10701</f>
        <v>0.68180515129516051</v>
      </c>
    </row>
    <row r="430" spans="1:39" x14ac:dyDescent="0.25">
      <c r="A430" s="9"/>
      <c r="H430" s="9"/>
      <c r="J430">
        <v>3</v>
      </c>
      <c r="K430">
        <f ca="1">SIMULATION!$D$3*SIMULATION!$D$17/$H427/(SIMULATION!$D$17-$I427)*(((EXP(-$I427*$J430))/(1-EXP(-SIMULATION!$D$4*$I427)))-(EXP(-SIMULATION!$D$17*$J430)/(1-EXP(-SIMULATION!$D$4*SIMULATION!$D$17))))</f>
        <v>3.0768593535503554</v>
      </c>
      <c r="L430">
        <v>-0.24773937459320131</v>
      </c>
      <c r="M430">
        <f t="shared" ca="1" si="6"/>
        <v>2.3146001415905486</v>
      </c>
      <c r="N430" s="6">
        <v>429</v>
      </c>
      <c r="O430">
        <f ca="1">$M$10702</f>
        <v>0.26633057229096602</v>
      </c>
      <c r="P430">
        <f ca="1">$M$10703</f>
        <v>3.9283898245078093</v>
      </c>
      <c r="Q430">
        <f ca="1">$M$10704</f>
        <v>6.3994770140375463</v>
      </c>
      <c r="R430">
        <f ca="1">$M$10705</f>
        <v>6.4259275071472253</v>
      </c>
      <c r="S430">
        <f ca="1">$M$10706</f>
        <v>7.7344939742624375</v>
      </c>
      <c r="T430">
        <f ca="1">$M$10707</f>
        <v>7.3851367676621953</v>
      </c>
      <c r="U430">
        <f ca="1">$M$10708</f>
        <v>4.4085200257071033</v>
      </c>
      <c r="V430">
        <f ca="1">$M$10709</f>
        <v>2.2625588519125719</v>
      </c>
      <c r="W430">
        <f ca="1">$M$10710</f>
        <v>4.6621053186193002</v>
      </c>
      <c r="X430">
        <f ca="1">$M$10711</f>
        <v>3.2389484817920922</v>
      </c>
      <c r="Y430">
        <f ca="1">$M$10712</f>
        <v>2.1498901129765824</v>
      </c>
      <c r="Z430">
        <f ca="1">$M$10713</f>
        <v>2.0931459254896385</v>
      </c>
      <c r="AA430">
        <f ca="1">$M$10714</f>
        <v>1.6295026981281024</v>
      </c>
      <c r="AB430">
        <f ca="1">$M$10715</f>
        <v>1.7108130010702947</v>
      </c>
      <c r="AC430">
        <f ca="1">$M$10716</f>
        <v>0.93650941084886774</v>
      </c>
      <c r="AD430">
        <f ca="1">$M$10717</f>
        <v>0.3776822631723134</v>
      </c>
      <c r="AE430">
        <f ca="1">$M$10718</f>
        <v>0.73989134745285279</v>
      </c>
      <c r="AF430">
        <f ca="1">$M$10719</f>
        <v>0.66149765769479763</v>
      </c>
      <c r="AG430">
        <f ca="1">$M$10720</f>
        <v>0.48334450019273201</v>
      </c>
      <c r="AH430">
        <f ca="1">$M$10721</f>
        <v>0.11916628494491614</v>
      </c>
      <c r="AI430">
        <f ca="1">$M$10722</f>
        <v>0.33955386324163939</v>
      </c>
      <c r="AJ430">
        <f ca="1">$M$10723</f>
        <v>0.50622928834296654</v>
      </c>
      <c r="AK430">
        <f ca="1">$M$10724</f>
        <v>0.26360643095536501</v>
      </c>
      <c r="AL430">
        <f ca="1">$M$10725</f>
        <v>0.20483681746290905</v>
      </c>
      <c r="AM430">
        <f ca="1">$M$10726</f>
        <v>0.12552415449634705</v>
      </c>
    </row>
    <row r="431" spans="1:39" x14ac:dyDescent="0.25">
      <c r="A431" s="9"/>
      <c r="H431" s="9"/>
      <c r="J431">
        <v>4</v>
      </c>
      <c r="K431">
        <f ca="1">SIMULATION!$D$3*SIMULATION!$D$17/$H427/(SIMULATION!$D$17-$I427)*(((EXP(-$I427*$J431))/(1-EXP(-SIMULATION!$D$4*$I427)))-(EXP(-SIMULATION!$D$17*$J431)/(1-EXP(-SIMULATION!$D$4*SIMULATION!$D$17))))</f>
        <v>3.1853177045483116</v>
      </c>
      <c r="L431">
        <v>0.14948976123861288</v>
      </c>
      <c r="M431">
        <f t="shared" ca="1" si="6"/>
        <v>3.6614900876703649</v>
      </c>
      <c r="N431" s="6">
        <v>430</v>
      </c>
      <c r="O431">
        <f ca="1">$M$10727</f>
        <v>1.5025878370024399</v>
      </c>
      <c r="P431">
        <f ca="1">$M$10728</f>
        <v>3.7919782726122579</v>
      </c>
      <c r="Q431">
        <f ca="1">$M$10729</f>
        <v>3.8570481367029825</v>
      </c>
      <c r="R431">
        <f ca="1">$M$10730</f>
        <v>4.7673247945495394</v>
      </c>
      <c r="S431">
        <f ca="1">$M$10731</f>
        <v>2.3963769229079999</v>
      </c>
      <c r="T431">
        <f ca="1">$M$10732</f>
        <v>3.1126571567407511</v>
      </c>
      <c r="U431">
        <f ca="1">$M$10733</f>
        <v>5.6734481431947446</v>
      </c>
      <c r="V431">
        <f ca="1">$M$10734</f>
        <v>2.0419837142565047</v>
      </c>
      <c r="W431">
        <f ca="1">$M$10735</f>
        <v>3.4160373333458924</v>
      </c>
      <c r="X431">
        <f ca="1">$M$10736</f>
        <v>2.3908211265068728</v>
      </c>
      <c r="Y431">
        <f ca="1">$M$10737</f>
        <v>3.0292835680026826</v>
      </c>
      <c r="Z431">
        <f ca="1">$M$10738</f>
        <v>3.0213949966195632</v>
      </c>
      <c r="AA431">
        <f ca="1">$M$10739</f>
        <v>1.6919239950081693</v>
      </c>
      <c r="AB431">
        <f ca="1">$M$10740</f>
        <v>1.0000999822991037</v>
      </c>
      <c r="AC431">
        <f ca="1">$M$10741</f>
        <v>1.6298470963474962</v>
      </c>
      <c r="AD431">
        <f ca="1">$M$10742</f>
        <v>1.2545549385553534</v>
      </c>
      <c r="AE431">
        <f ca="1">$M$10743</f>
        <v>1.9620080527849462</v>
      </c>
      <c r="AF431">
        <f ca="1">$M$10744</f>
        <v>1.3542371782323073</v>
      </c>
      <c r="AG431">
        <f ca="1">$M$10745</f>
        <v>2.7551456955215805</v>
      </c>
      <c r="AH431">
        <f ca="1">$M$10746</f>
        <v>2.639695393462512</v>
      </c>
      <c r="AI431">
        <f ca="1">$M$10747</f>
        <v>1.867833451473184</v>
      </c>
      <c r="AJ431">
        <f ca="1">$M$10748</f>
        <v>1.1680341707012698</v>
      </c>
      <c r="AK431">
        <f ca="1">$M$10749</f>
        <v>1.6110643629133259</v>
      </c>
      <c r="AL431">
        <f ca="1">$M$10750</f>
        <v>1.1846271870706546</v>
      </c>
      <c r="AM431">
        <f ca="1">$M$10751</f>
        <v>1.8117600427459228</v>
      </c>
    </row>
    <row r="432" spans="1:39" x14ac:dyDescent="0.25">
      <c r="A432" s="9"/>
      <c r="H432" s="9"/>
      <c r="J432">
        <v>5</v>
      </c>
      <c r="K432">
        <f ca="1">SIMULATION!$D$3*SIMULATION!$D$17/$H427/(SIMULATION!$D$17-$I427)*(((EXP(-$I427*$J432))/(1-EXP(-SIMULATION!$D$4*$I427)))-(EXP(-SIMULATION!$D$17*$J432)/(1-EXP(-SIMULATION!$D$4*SIMULATION!$D$17))))</f>
        <v>3.1972319757628349</v>
      </c>
      <c r="L432">
        <v>0.58820091709580824</v>
      </c>
      <c r="M432">
        <f t="shared" ca="1" si="6"/>
        <v>5.0778467560745773</v>
      </c>
      <c r="N432" s="6">
        <v>431</v>
      </c>
      <c r="O432">
        <f ca="1">$M$10752</f>
        <v>1.862600198981875</v>
      </c>
      <c r="P432">
        <f ca="1">$M$10753</f>
        <v>1.648972018101988</v>
      </c>
      <c r="Q432">
        <f ca="1">$M$10754</f>
        <v>2.3883544902443883</v>
      </c>
      <c r="R432">
        <f ca="1">$M$10755</f>
        <v>3.2812060885602485</v>
      </c>
      <c r="S432">
        <f ca="1">$M$10756</f>
        <v>2.7352483538426227</v>
      </c>
      <c r="T432">
        <f ca="1">$M$10757</f>
        <v>3.2626578766805236</v>
      </c>
      <c r="U432">
        <f ca="1">$M$10758</f>
        <v>3.4866468752603041</v>
      </c>
      <c r="V432">
        <f ca="1">$M$10759</f>
        <v>2.103303075095261</v>
      </c>
      <c r="W432">
        <f ca="1">$M$10760</f>
        <v>4.1606839392216379</v>
      </c>
      <c r="X432">
        <f ca="1">$M$10761</f>
        <v>3.7266658839826343</v>
      </c>
      <c r="Y432">
        <f ca="1">$M$10762</f>
        <v>2.2162437390873548</v>
      </c>
      <c r="Z432">
        <f ca="1">$M$10763</f>
        <v>4.3297144423388039</v>
      </c>
      <c r="AA432">
        <f ca="1">$M$10764</f>
        <v>2.6711125006419176</v>
      </c>
      <c r="AB432">
        <f ca="1">$M$10765</f>
        <v>2.3365567724148772</v>
      </c>
      <c r="AC432">
        <f ca="1">$M$10766</f>
        <v>3.2542058873037134</v>
      </c>
      <c r="AD432">
        <f ca="1">$M$10767</f>
        <v>2.2304262611950851</v>
      </c>
      <c r="AE432">
        <f ca="1">$M$10768</f>
        <v>2.1305655419490308</v>
      </c>
      <c r="AF432">
        <f ca="1">$M$10769</f>
        <v>2.4960749974387535</v>
      </c>
      <c r="AG432">
        <f ca="1">$M$10770</f>
        <v>2.0274244440322806</v>
      </c>
      <c r="AH432">
        <f ca="1">$M$10771</f>
        <v>2.8842196141143388</v>
      </c>
      <c r="AI432">
        <f ca="1">$M$10772</f>
        <v>1.9249849056563653</v>
      </c>
      <c r="AJ432">
        <f ca="1">$M$10773</f>
        <v>2.1890075719330002</v>
      </c>
      <c r="AK432">
        <f ca="1">$M$10774</f>
        <v>3.0735536400980905</v>
      </c>
      <c r="AL432">
        <f ca="1">$M$10775</f>
        <v>2.3821027419586711</v>
      </c>
      <c r="AM432">
        <f ca="1">$M$10776</f>
        <v>2.1485311263148694</v>
      </c>
    </row>
    <row r="433" spans="1:39" x14ac:dyDescent="0.25">
      <c r="A433" s="9"/>
      <c r="H433" s="9"/>
      <c r="J433">
        <v>6</v>
      </c>
      <c r="K433">
        <f ca="1">SIMULATION!$D$3*SIMULATION!$D$17/$H427/(SIMULATION!$D$17-$I427)*(((EXP(-$I427*$J433))/(1-EXP(-SIMULATION!$D$4*$I427)))-(EXP(-SIMULATION!$D$17*$J433)/(1-EXP(-SIMULATION!$D$4*SIMULATION!$D$17))))</f>
        <v>3.1500111986679542</v>
      </c>
      <c r="L433">
        <v>-0.42961893330984219</v>
      </c>
      <c r="M433">
        <f t="shared" ca="1" si="6"/>
        <v>1.7967067475821705</v>
      </c>
      <c r="N433" s="6">
        <v>432</v>
      </c>
      <c r="O433">
        <f ca="1">$M$10777</f>
        <v>1.4449573595992298</v>
      </c>
      <c r="P433">
        <f ca="1">$M$10778</f>
        <v>1.9481421115018083</v>
      </c>
      <c r="Q433">
        <f ca="1">$M$10779</f>
        <v>1.2819566654572656</v>
      </c>
      <c r="R433">
        <f ca="1">$M$10780</f>
        <v>2.5490180395453295</v>
      </c>
      <c r="S433">
        <f ca="1">$M$10781</f>
        <v>2.9547727342111356</v>
      </c>
      <c r="T433">
        <f ca="1">$M$10782</f>
        <v>3.2632401097457282</v>
      </c>
      <c r="U433">
        <f ca="1">$M$10783</f>
        <v>2.8329936673498204</v>
      </c>
      <c r="V433">
        <f ca="1">$M$10784</f>
        <v>4.0713204076896146</v>
      </c>
      <c r="W433">
        <f ca="1">$M$10785</f>
        <v>0.74264149483061104</v>
      </c>
      <c r="X433">
        <f ca="1">$M$10786</f>
        <v>1.8066940481124754</v>
      </c>
      <c r="Y433">
        <f ca="1">$M$10787</f>
        <v>1.8686303470008792</v>
      </c>
      <c r="Z433">
        <f ca="1">$M$10788</f>
        <v>1.4628584499642303</v>
      </c>
      <c r="AA433">
        <f ca="1">$M$10789</f>
        <v>1.3462644368506289</v>
      </c>
      <c r="AB433">
        <f ca="1">$M$10790</f>
        <v>1.4455104971404509</v>
      </c>
      <c r="AC433">
        <f ca="1">$M$10791</f>
        <v>1.7282881110816459</v>
      </c>
      <c r="AD433">
        <f ca="1">$M$10792</f>
        <v>2.254078762473938</v>
      </c>
      <c r="AE433">
        <f ca="1">$M$10793</f>
        <v>2.817599747391168</v>
      </c>
      <c r="AF433">
        <f ca="1">$M$10794</f>
        <v>2.1436734642956843</v>
      </c>
      <c r="AG433">
        <f ca="1">$M$10795</f>
        <v>2.2428966949241493</v>
      </c>
      <c r="AH433">
        <f ca="1">$M$10796</f>
        <v>1.3924020384886382</v>
      </c>
      <c r="AI433">
        <f ca="1">$M$10797</f>
        <v>1.2531074127183934</v>
      </c>
      <c r="AJ433">
        <f ca="1">$M$10798</f>
        <v>1.4551117963934264</v>
      </c>
      <c r="AK433">
        <f ca="1">$M$10799</f>
        <v>0.90058262572536996</v>
      </c>
      <c r="AL433">
        <f ca="1">$M$10800</f>
        <v>1.7569500236405149</v>
      </c>
      <c r="AM433">
        <f ca="1">$M$10801</f>
        <v>2.555217624042089</v>
      </c>
    </row>
    <row r="434" spans="1:39" x14ac:dyDescent="0.25">
      <c r="A434" s="9"/>
      <c r="H434" s="9"/>
      <c r="J434">
        <v>7</v>
      </c>
      <c r="K434">
        <f ca="1">SIMULATION!$D$3*SIMULATION!$D$17/$H427/(SIMULATION!$D$17-$I427)*(((EXP(-$I427*$J434))/(1-EXP(-SIMULATION!$D$4*$I427)))-(EXP(-SIMULATION!$D$17*$J434)/(1-EXP(-SIMULATION!$D$4*SIMULATION!$D$17))))</f>
        <v>3.067498312176101</v>
      </c>
      <c r="L434">
        <v>0.22765446985987364</v>
      </c>
      <c r="M434">
        <f t="shared" ca="1" si="6"/>
        <v>3.7658280142306086</v>
      </c>
      <c r="N434" s="6">
        <v>433</v>
      </c>
      <c r="O434">
        <f ca="1">$M$10802</f>
        <v>2.5246116770216873</v>
      </c>
      <c r="P434">
        <f ca="1">$M$10803</f>
        <v>3.1342140336132842</v>
      </c>
      <c r="Q434">
        <f ca="1">$M$10804</f>
        <v>2.5304367721523238</v>
      </c>
      <c r="R434">
        <f ca="1">$M$10805</f>
        <v>4.2410074966491633</v>
      </c>
      <c r="S434">
        <f ca="1">$M$10806</f>
        <v>3.8672464962651283</v>
      </c>
      <c r="T434">
        <f ca="1">$M$10807</f>
        <v>2.6569359018213992</v>
      </c>
      <c r="U434">
        <f ca="1">$M$10808</f>
        <v>4.5271934395348428</v>
      </c>
      <c r="V434">
        <f ca="1">$M$10809</f>
        <v>0.91035349538185384</v>
      </c>
      <c r="W434">
        <f ca="1">$M$10810</f>
        <v>2.6917538955182447</v>
      </c>
      <c r="X434">
        <f ca="1">$M$10811</f>
        <v>5.1370927922869649</v>
      </c>
      <c r="Y434">
        <f ca="1">$M$10812</f>
        <v>3.7018109345470283</v>
      </c>
      <c r="Z434">
        <f ca="1">$M$10813</f>
        <v>2.9154377261155138</v>
      </c>
      <c r="AA434">
        <f ca="1">$M$10814</f>
        <v>2.9612391500740309</v>
      </c>
      <c r="AB434">
        <f ca="1">$M$10815</f>
        <v>2.3941352120591337</v>
      </c>
      <c r="AC434">
        <f ca="1">$M$10816</f>
        <v>3.1307263333609794</v>
      </c>
      <c r="AD434">
        <f ca="1">$M$10817</f>
        <v>1.9868695118295772</v>
      </c>
      <c r="AE434">
        <f ca="1">$M$10818</f>
        <v>2.9913148373093397</v>
      </c>
      <c r="AF434">
        <f ca="1">$M$10819</f>
        <v>2.2474587545800992</v>
      </c>
      <c r="AG434">
        <f ca="1">$M$10820</f>
        <v>2.7645386137716486</v>
      </c>
      <c r="AH434">
        <f ca="1">$M$10821</f>
        <v>2.8157927921522274</v>
      </c>
      <c r="AI434">
        <f ca="1">$M$10822</f>
        <v>2.7413425474298845</v>
      </c>
      <c r="AJ434">
        <f ca="1">$M$10823</f>
        <v>2.1785450526464558</v>
      </c>
      <c r="AK434">
        <f ca="1">$M$10824</f>
        <v>2.5234645671067146</v>
      </c>
      <c r="AL434">
        <f ca="1">$M$10825</f>
        <v>2.3196442825596386</v>
      </c>
      <c r="AM434">
        <f ca="1">$M$10826</f>
        <v>3.3271535940546983</v>
      </c>
    </row>
    <row r="435" spans="1:39" x14ac:dyDescent="0.25">
      <c r="A435" s="9"/>
      <c r="H435" s="9"/>
      <c r="J435">
        <v>8</v>
      </c>
      <c r="K435">
        <f ca="1">SIMULATION!$D$3*SIMULATION!$D$17/$H427/(SIMULATION!$D$17-$I427)*(((EXP(-$I427*$J435))/(1-EXP(-SIMULATION!$D$4*$I427)))-(EXP(-SIMULATION!$D$17*$J435)/(1-EXP(-SIMULATION!$D$4*SIMULATION!$D$17))))</f>
        <v>2.9648489272897858</v>
      </c>
      <c r="L435">
        <v>9.3816064570482235E-2</v>
      </c>
      <c r="M435">
        <f t="shared" ca="1" si="6"/>
        <v>3.2429993856941293</v>
      </c>
      <c r="N435" s="6">
        <v>434</v>
      </c>
      <c r="O435">
        <f ca="1">$M$10827</f>
        <v>0.2443926553028328</v>
      </c>
      <c r="P435">
        <f ca="1">$M$10828</f>
        <v>1.9813292803733031</v>
      </c>
      <c r="Q435">
        <f ca="1">$M$10829</f>
        <v>2.4446234768129211</v>
      </c>
      <c r="R435">
        <f ca="1">$M$10830</f>
        <v>3.6818162199996967</v>
      </c>
      <c r="S435">
        <f ca="1">$M$10831</f>
        <v>4.4710583473711498</v>
      </c>
      <c r="T435">
        <f ca="1">$M$10832</f>
        <v>3.5107228857618198</v>
      </c>
      <c r="U435">
        <f ca="1">$M$10833</f>
        <v>2.6950936847138647</v>
      </c>
      <c r="V435">
        <f ca="1">$M$10834</f>
        <v>2.5397859068457156</v>
      </c>
      <c r="W435">
        <f ca="1">$M$10835</f>
        <v>2.2733894064487674</v>
      </c>
      <c r="X435">
        <f ca="1">$M$10836</f>
        <v>3.6075952790963721</v>
      </c>
      <c r="Y435">
        <f ca="1">$M$10837</f>
        <v>1.7924411085713292</v>
      </c>
      <c r="Z435">
        <f ca="1">$M$10838</f>
        <v>2.3122475430311367</v>
      </c>
      <c r="AA435">
        <f ca="1">$M$10839</f>
        <v>1.6147805713812458</v>
      </c>
      <c r="AB435">
        <f ca="1">$M$10840</f>
        <v>1.9851025978581027</v>
      </c>
      <c r="AC435">
        <f ca="1">$M$10841</f>
        <v>1.2294758335524296</v>
      </c>
      <c r="AD435">
        <f ca="1">$M$10842</f>
        <v>1.2708394090478938</v>
      </c>
      <c r="AE435">
        <f ca="1">$M$10843</f>
        <v>1.0193774064113506</v>
      </c>
      <c r="AF435">
        <f ca="1">$M$10844</f>
        <v>0.77463344926943334</v>
      </c>
      <c r="AG435">
        <f ca="1">$M$10845</f>
        <v>0.57836497171116408</v>
      </c>
      <c r="AH435">
        <f ca="1">$M$10846</f>
        <v>1.1205046547624038</v>
      </c>
      <c r="AI435">
        <f ca="1">$M$10847</f>
        <v>0.5643287189165862</v>
      </c>
      <c r="AJ435">
        <f ca="1">$M$10848</f>
        <v>0.87169598438437246</v>
      </c>
      <c r="AK435">
        <f ca="1">$M$10849</f>
        <v>0.86858171839201925</v>
      </c>
      <c r="AL435">
        <f ca="1">$M$10850</f>
        <v>0.54977757408225103</v>
      </c>
      <c r="AM435">
        <f ca="1">$M$10851</f>
        <v>0.52139121501089225</v>
      </c>
    </row>
    <row r="436" spans="1:39" x14ac:dyDescent="0.25">
      <c r="A436" s="9"/>
      <c r="H436" s="9"/>
      <c r="J436">
        <v>9</v>
      </c>
      <c r="K436">
        <f ca="1">SIMULATION!$D$3*SIMULATION!$D$17/$H427/(SIMULATION!$D$17-$I427)*(((EXP(-$I427*$J436))/(1-EXP(-SIMULATION!$D$4*$I427)))-(EXP(-SIMULATION!$D$17*$J436)/(1-EXP(-SIMULATION!$D$4*SIMULATION!$D$17))))</f>
        <v>2.8516574659241956</v>
      </c>
      <c r="L436">
        <v>-0.26325024303167299</v>
      </c>
      <c r="M436">
        <f t="shared" ca="1" si="6"/>
        <v>2.1009579449765665</v>
      </c>
      <c r="N436" s="6">
        <v>435</v>
      </c>
      <c r="O436">
        <f ca="1">$M$10852</f>
        <v>2.0249272012692234</v>
      </c>
      <c r="P436">
        <f ca="1">$M$10853</f>
        <v>1.5049789315784856</v>
      </c>
      <c r="Q436">
        <f ca="1">$M$10854</f>
        <v>2.537619620731153</v>
      </c>
      <c r="R436">
        <f ca="1">$M$10855</f>
        <v>2.8850614029293693</v>
      </c>
      <c r="S436">
        <f ca="1">$M$10856</f>
        <v>2.3947886310816782</v>
      </c>
      <c r="T436">
        <f ca="1">$M$10857</f>
        <v>3.6461482142410664</v>
      </c>
      <c r="U436">
        <f ca="1">$M$10858</f>
        <v>4.0240983515570807</v>
      </c>
      <c r="V436">
        <f ca="1">$M$10859</f>
        <v>2.8597359661205299</v>
      </c>
      <c r="W436">
        <f ca="1">$M$10860</f>
        <v>2.776979372281386</v>
      </c>
      <c r="X436">
        <f ca="1">$M$10861</f>
        <v>3.6569997763945472</v>
      </c>
      <c r="Y436">
        <f ca="1">$M$10862</f>
        <v>2.7706823443677142</v>
      </c>
      <c r="Z436">
        <f ca="1">$M$10863</f>
        <v>1.7990055882747349</v>
      </c>
      <c r="AA436">
        <f ca="1">$M$10864</f>
        <v>1.5602120400995703</v>
      </c>
      <c r="AB436">
        <f ca="1">$M$10865</f>
        <v>1.5765442448143325</v>
      </c>
      <c r="AC436">
        <f ca="1">$M$10866</f>
        <v>2.1943319048796774</v>
      </c>
      <c r="AD436">
        <f ca="1">$M$10867</f>
        <v>2.2794047014805972</v>
      </c>
      <c r="AE436">
        <f ca="1">$M$10868</f>
        <v>2.1237302087793819</v>
      </c>
      <c r="AF436">
        <f ca="1">$M$10869</f>
        <v>2.2416731215796837</v>
      </c>
      <c r="AG436">
        <f ca="1">$M$10870</f>
        <v>1.7037584165973727</v>
      </c>
      <c r="AH436">
        <f ca="1">$M$10871</f>
        <v>1.5955547116019888</v>
      </c>
      <c r="AI436">
        <f ca="1">$M$10872</f>
        <v>2.2834352854360453</v>
      </c>
      <c r="AJ436">
        <f ca="1">$M$10873</f>
        <v>2.0084759483103483</v>
      </c>
      <c r="AK436">
        <f ca="1">$M$10874</f>
        <v>2.0539267248529738</v>
      </c>
      <c r="AL436">
        <f ca="1">$M$10875</f>
        <v>1.9067451532350745</v>
      </c>
      <c r="AM436">
        <f ca="1">$M$10876</f>
        <v>1.9516379194006295</v>
      </c>
    </row>
    <row r="437" spans="1:39" x14ac:dyDescent="0.25">
      <c r="A437" s="9"/>
      <c r="H437" s="9"/>
      <c r="J437">
        <v>10</v>
      </c>
      <c r="K437">
        <f ca="1">SIMULATION!$D$3*SIMULATION!$D$17/$H427/(SIMULATION!$D$17-$I427)*(((EXP(-$I427*$J437))/(1-EXP(-SIMULATION!$D$4*$I427)))-(EXP(-SIMULATION!$D$17*$J437)/(1-EXP(-SIMULATION!$D$4*SIMULATION!$D$17))))</f>
        <v>2.7339601884081439</v>
      </c>
      <c r="L437">
        <v>0.28567675189609915</v>
      </c>
      <c r="M437">
        <f t="shared" ca="1" si="6"/>
        <v>3.51498905484583</v>
      </c>
      <c r="N437" s="6">
        <v>436</v>
      </c>
      <c r="O437">
        <f ca="1">$M$10877</f>
        <v>1.7484938796904437</v>
      </c>
      <c r="P437">
        <f ca="1">$M$10878</f>
        <v>2.1011760637903212</v>
      </c>
      <c r="Q437">
        <f ca="1">$M$10879</f>
        <v>3.3198139052710762</v>
      </c>
      <c r="R437">
        <f ca="1">$M$10880</f>
        <v>1.9693753462018109</v>
      </c>
      <c r="S437">
        <f ca="1">$M$10881</f>
        <v>4.429736494701225</v>
      </c>
      <c r="T437">
        <f ca="1">$M$10882</f>
        <v>3.5904150313145538</v>
      </c>
      <c r="U437">
        <f ca="1">$M$10883</f>
        <v>3.9644615182538891</v>
      </c>
      <c r="V437">
        <f ca="1">$M$10884</f>
        <v>4.6546585318607594</v>
      </c>
      <c r="W437">
        <f ca="1">$M$10885</f>
        <v>3.5929636583408131</v>
      </c>
      <c r="X437">
        <f ca="1">$M$10886</f>
        <v>5.5411694371513436</v>
      </c>
      <c r="Y437">
        <f ca="1">$M$10887</f>
        <v>2.1874499832581917</v>
      </c>
      <c r="Z437">
        <f ca="1">$M$10888</f>
        <v>2.86983963910395</v>
      </c>
      <c r="AA437">
        <f ca="1">$M$10889</f>
        <v>3.0451514467565621</v>
      </c>
      <c r="AB437">
        <f ca="1">$M$10890</f>
        <v>2.7283227350727479</v>
      </c>
      <c r="AC437">
        <f ca="1">$M$10891</f>
        <v>3.744325066687602</v>
      </c>
      <c r="AD437">
        <f ca="1">$M$10892</f>
        <v>2.0211153361861176</v>
      </c>
      <c r="AE437">
        <f ca="1">$M$10893</f>
        <v>2.8755100636898185</v>
      </c>
      <c r="AF437">
        <f ca="1">$M$10894</f>
        <v>0.53605765280019646</v>
      </c>
      <c r="AG437">
        <f ca="1">$M$10895</f>
        <v>2.9442811339194717</v>
      </c>
      <c r="AH437">
        <f ca="1">$M$10896</f>
        <v>1.9576132067638865</v>
      </c>
      <c r="AI437">
        <f ca="1">$M$10897</f>
        <v>2.2429414391305658</v>
      </c>
      <c r="AJ437">
        <f ca="1">$M$10898</f>
        <v>2.044910266968607</v>
      </c>
      <c r="AK437">
        <f ca="1">$M$10899</f>
        <v>2.5248450277948478</v>
      </c>
      <c r="AL437">
        <f ca="1">$M$10900</f>
        <v>2.2557834483059502</v>
      </c>
      <c r="AM437">
        <f ca="1">$M$10901</f>
        <v>2.0925377917068868</v>
      </c>
    </row>
    <row r="438" spans="1:39" x14ac:dyDescent="0.25">
      <c r="A438" s="9"/>
      <c r="H438" s="9"/>
      <c r="J438">
        <v>11</v>
      </c>
      <c r="K438">
        <f ca="1">SIMULATION!$D$3*SIMULATION!$D$17/$H427/(SIMULATION!$D$17-$I427)*(((EXP(-$I427*$J438))/(1-EXP(-SIMULATION!$D$4*$I427)))-(EXP(-SIMULATION!$D$17*$J438)/(1-EXP(-SIMULATION!$D$4*SIMULATION!$D$17))))</f>
        <v>2.6155185171842952</v>
      </c>
      <c r="L438">
        <v>8.9446790696899203E-2</v>
      </c>
      <c r="M438">
        <f t="shared" ca="1" si="6"/>
        <v>2.849468254554743</v>
      </c>
      <c r="N438" s="6">
        <v>437</v>
      </c>
      <c r="O438">
        <f ca="1">$M$10902</f>
        <v>2.1402848828868311</v>
      </c>
      <c r="P438">
        <f ca="1">$M$10903</f>
        <v>0.88500334742790765</v>
      </c>
      <c r="Q438">
        <f ca="1">$M$10904</f>
        <v>2.4324486875730527</v>
      </c>
      <c r="R438">
        <f ca="1">$M$10905</f>
        <v>2.8054704760058971</v>
      </c>
      <c r="S438">
        <f ca="1">$M$10906</f>
        <v>3.7741708085674683</v>
      </c>
      <c r="T438">
        <f ca="1">$M$10907</f>
        <v>3.413383859384858</v>
      </c>
      <c r="U438">
        <f ca="1">$M$10908</f>
        <v>2.9998436575682912</v>
      </c>
      <c r="V438">
        <f ca="1">$M$10909</f>
        <v>3.1129651889742354</v>
      </c>
      <c r="W438">
        <f ca="1">$M$10910</f>
        <v>3.419717833149678</v>
      </c>
      <c r="X438">
        <f ca="1">$M$10911</f>
        <v>2.4436994567593859</v>
      </c>
      <c r="Y438">
        <f ca="1">$M$10912</f>
        <v>3.7677229823467657</v>
      </c>
      <c r="Z438">
        <f ca="1">$M$10913</f>
        <v>3.8735701319915976</v>
      </c>
      <c r="AA438">
        <f ca="1">$M$10914</f>
        <v>2.2334100861202915</v>
      </c>
      <c r="AB438">
        <f ca="1">$M$10915</f>
        <v>1.5579255071242601</v>
      </c>
      <c r="AC438">
        <f ca="1">$M$10916</f>
        <v>2.8451313264142706</v>
      </c>
      <c r="AD438">
        <f ca="1">$M$10917</f>
        <v>2.7216982000010788</v>
      </c>
      <c r="AE438">
        <f ca="1">$M$10918</f>
        <v>2.3080020938428203</v>
      </c>
      <c r="AF438">
        <f ca="1">$M$10919</f>
        <v>1.5828899824677241</v>
      </c>
      <c r="AG438">
        <f ca="1">$M$10920</f>
        <v>1.9401606448710453</v>
      </c>
      <c r="AH438">
        <f ca="1">$M$10921</f>
        <v>2.7892434012037834</v>
      </c>
      <c r="AI438">
        <f ca="1">$M$10922</f>
        <v>1.4451787290239426</v>
      </c>
      <c r="AJ438">
        <f ca="1">$M$10923</f>
        <v>2.564437666711902</v>
      </c>
      <c r="AK438">
        <f ca="1">$M$10924</f>
        <v>2.1862687635262361</v>
      </c>
      <c r="AL438">
        <f ca="1">$M$10925</f>
        <v>2.1292408671545888</v>
      </c>
      <c r="AM438">
        <f ca="1">$M$10926</f>
        <v>1.6853396945807553</v>
      </c>
    </row>
    <row r="439" spans="1:39" x14ac:dyDescent="0.25">
      <c r="A439" s="9"/>
      <c r="H439" s="9"/>
      <c r="J439">
        <v>12</v>
      </c>
      <c r="K439">
        <f ca="1">SIMULATION!$D$3*SIMULATION!$D$17/$H427/(SIMULATION!$D$17-$I427)*(((EXP(-$I427*$J439))/(1-EXP(-SIMULATION!$D$4*$I427)))-(EXP(-SIMULATION!$D$17*$J439)/(1-EXP(-SIMULATION!$D$4*SIMULATION!$D$17))))</f>
        <v>2.4986411694148898</v>
      </c>
      <c r="L439">
        <v>0.21119746437646336</v>
      </c>
      <c r="M439">
        <f t="shared" ca="1" si="6"/>
        <v>3.0263478487819557</v>
      </c>
      <c r="N439" s="6">
        <v>438</v>
      </c>
      <c r="O439">
        <f ca="1">$M$10927</f>
        <v>0.43413845790287592</v>
      </c>
      <c r="P439">
        <f ca="1">$M$10928</f>
        <v>3.7766160680141141</v>
      </c>
      <c r="Q439">
        <f ca="1">$M$10929</f>
        <v>2.8391602016475805</v>
      </c>
      <c r="R439">
        <f ca="1">$M$10930</f>
        <v>3.9367194854219854</v>
      </c>
      <c r="S439">
        <f ca="1">$M$10931</f>
        <v>8.0697996797449427</v>
      </c>
      <c r="T439">
        <f ca="1">$M$10932</f>
        <v>6.0485487468393346</v>
      </c>
      <c r="U439">
        <f ca="1">$M$10933</f>
        <v>4.3665786035142293</v>
      </c>
      <c r="V439">
        <f ca="1">$M$10934</f>
        <v>6.2924180355778114</v>
      </c>
      <c r="W439">
        <f ca="1">$M$10935</f>
        <v>4.2789404572668595</v>
      </c>
      <c r="X439">
        <f ca="1">$M$10936</f>
        <v>1.2552684595791004</v>
      </c>
      <c r="Y439">
        <f ca="1">$M$10937</f>
        <v>1.9358736101732597</v>
      </c>
      <c r="Z439">
        <f ca="1">$M$10938</f>
        <v>2.7166914302505405</v>
      </c>
      <c r="AA439">
        <f ca="1">$M$10939</f>
        <v>1.3342355767841649</v>
      </c>
      <c r="AB439">
        <f ca="1">$M$10940</f>
        <v>2.079252617196107</v>
      </c>
      <c r="AC439">
        <f ca="1">$M$10941</f>
        <v>1.5088355281008368</v>
      </c>
      <c r="AD439">
        <f ca="1">$M$10942</f>
        <v>2.0935435074274316</v>
      </c>
      <c r="AE439">
        <f ca="1">$M$10943</f>
        <v>1.9463555965852202</v>
      </c>
      <c r="AF439">
        <f ca="1">$M$10944</f>
        <v>1.795583989152632</v>
      </c>
      <c r="AG439">
        <f ca="1">$M$10945</f>
        <v>0.53085596191495565</v>
      </c>
      <c r="AH439">
        <f ca="1">$M$10946</f>
        <v>1.4198173240345517</v>
      </c>
      <c r="AI439">
        <f ca="1">$M$10947</f>
        <v>1.134287281192621</v>
      </c>
      <c r="AJ439">
        <f ca="1">$M$10948</f>
        <v>0.79152338760217966</v>
      </c>
      <c r="AK439">
        <f ca="1">$M$10949</f>
        <v>0.75651481539388521</v>
      </c>
      <c r="AL439">
        <f ca="1">$M$10950</f>
        <v>0.43141546418823479</v>
      </c>
      <c r="AM439">
        <f ca="1">$M$10951</f>
        <v>0.7363718646834585</v>
      </c>
    </row>
    <row r="440" spans="1:39" x14ac:dyDescent="0.25">
      <c r="A440" s="9"/>
      <c r="H440" s="9"/>
      <c r="J440">
        <v>13</v>
      </c>
      <c r="K440">
        <f ca="1">SIMULATION!$D$3*SIMULATION!$D$17/$H427/(SIMULATION!$D$17-$I427)*(((EXP(-$I427*$J440))/(1-EXP(-SIMULATION!$D$4*$I427)))-(EXP(-SIMULATION!$D$17*$J440)/(1-EXP(-SIMULATION!$D$4*SIMULATION!$D$17))))</f>
        <v>2.3847107591141734</v>
      </c>
      <c r="L440">
        <v>-0.41748258976048697</v>
      </c>
      <c r="M440">
        <f t="shared" ca="1" si="6"/>
        <v>1.3891355355694914</v>
      </c>
      <c r="N440" s="6">
        <v>439</v>
      </c>
      <c r="O440">
        <f ca="1">$M$10952</f>
        <v>0.23378168867494353</v>
      </c>
      <c r="P440">
        <f ca="1">$M$10953</f>
        <v>2.4901618413932058</v>
      </c>
      <c r="Q440">
        <f ca="1">$M$10954</f>
        <v>5.9886654565148474</v>
      </c>
      <c r="R440">
        <f ca="1">$M$10955</f>
        <v>6.3926941991532997</v>
      </c>
      <c r="S440">
        <f ca="1">$M$10956</f>
        <v>5.7976554841105052</v>
      </c>
      <c r="T440">
        <f ca="1">$M$10957</f>
        <v>4.7475408912535126</v>
      </c>
      <c r="U440">
        <f ca="1">$M$10958</f>
        <v>5.0830549827750175</v>
      </c>
      <c r="V440">
        <f ca="1">$M$10959</f>
        <v>3.0605012089655714</v>
      </c>
      <c r="W440">
        <f ca="1">$M$10960</f>
        <v>3.2193913643152214</v>
      </c>
      <c r="X440">
        <f ca="1">$M$10961</f>
        <v>2.6006057223221877</v>
      </c>
      <c r="Y440">
        <f ca="1">$M$10962</f>
        <v>3.3375246587091221</v>
      </c>
      <c r="Z440">
        <f ca="1">$M$10963</f>
        <v>2.2506455037740523</v>
      </c>
      <c r="AA440">
        <f ca="1">$M$10964</f>
        <v>2.6814964500299543</v>
      </c>
      <c r="AB440">
        <f ca="1">$M$10965</f>
        <v>1.0422031677779493</v>
      </c>
      <c r="AC440">
        <f ca="1">$M$10966</f>
        <v>1.493805677383804</v>
      </c>
      <c r="AD440">
        <f ca="1">$M$10967</f>
        <v>1.3299241333862886</v>
      </c>
      <c r="AE440">
        <f ca="1">$M$10968</f>
        <v>0.80973291147583371</v>
      </c>
      <c r="AF440">
        <f ca="1">$M$10969</f>
        <v>0.46271968819791764</v>
      </c>
      <c r="AG440">
        <f ca="1">$M$10970</f>
        <v>0.74903686524738</v>
      </c>
      <c r="AH440">
        <f ca="1">$M$10971</f>
        <v>0.50696588579072455</v>
      </c>
      <c r="AI440">
        <f ca="1">$M$10972</f>
        <v>0.5239936151766621</v>
      </c>
      <c r="AJ440">
        <f ca="1">$M$10973</f>
        <v>0.34337702906261097</v>
      </c>
      <c r="AK440">
        <f ca="1">$M$10974</f>
        <v>0.35294181792660523</v>
      </c>
      <c r="AL440">
        <f ca="1">$M$10975</f>
        <v>0.21671986972972437</v>
      </c>
      <c r="AM440">
        <f ca="1">$M$10976</f>
        <v>0.22366815445563251</v>
      </c>
    </row>
    <row r="441" spans="1:39" x14ac:dyDescent="0.25">
      <c r="A441" s="9"/>
      <c r="H441" s="9"/>
      <c r="J441">
        <v>14</v>
      </c>
      <c r="K441">
        <f ca="1">SIMULATION!$D$3*SIMULATION!$D$17/$H427/(SIMULATION!$D$17-$I427)*(((EXP(-$I427*$J441))/(1-EXP(-SIMULATION!$D$4*$I427)))-(EXP(-SIMULATION!$D$17*$J441)/(1-EXP(-SIMULATION!$D$4*SIMULATION!$D$17))))</f>
        <v>2.2745210275868897</v>
      </c>
      <c r="L441">
        <v>-5.3116843253611816E-2</v>
      </c>
      <c r="M441">
        <f t="shared" ca="1" si="6"/>
        <v>2.1537056506875127</v>
      </c>
      <c r="N441" s="6">
        <v>440</v>
      </c>
      <c r="O441">
        <f ca="1">$M$10977</f>
        <v>1.6185837516688455</v>
      </c>
      <c r="P441">
        <f ca="1">$M$10978</f>
        <v>3.959831247461326</v>
      </c>
      <c r="Q441">
        <f ca="1">$M$10979</f>
        <v>2.4094539037192533</v>
      </c>
      <c r="R441">
        <f ca="1">$M$10980</f>
        <v>5.3560031304930753</v>
      </c>
      <c r="S441">
        <f ca="1">$M$10981</f>
        <v>4.7879056609376391</v>
      </c>
      <c r="T441">
        <f ca="1">$M$10982</f>
        <v>2.9186323720392604</v>
      </c>
      <c r="U441">
        <f ca="1">$M$10983</f>
        <v>2.5855034730191884</v>
      </c>
      <c r="V441">
        <f ca="1">$M$10984</f>
        <v>4.5420061427115783</v>
      </c>
      <c r="W441">
        <f ca="1">$M$10985</f>
        <v>2.0470679179266589</v>
      </c>
      <c r="X441">
        <f ca="1">$M$10986</f>
        <v>3.0608706711877458</v>
      </c>
      <c r="Y441">
        <f ca="1">$M$10987</f>
        <v>3.5945063550782388</v>
      </c>
      <c r="Z441">
        <f ca="1">$M$10988</f>
        <v>3.2220679880798202</v>
      </c>
      <c r="AA441">
        <f ca="1">$M$10989</f>
        <v>2.6164893278594779</v>
      </c>
      <c r="AB441">
        <f ca="1">$M$10990</f>
        <v>3.0472750261823389</v>
      </c>
      <c r="AC441">
        <f ca="1">$M$10991</f>
        <v>2.2376555542713241</v>
      </c>
      <c r="AD441">
        <f ca="1">$M$10992</f>
        <v>2.3837346676292315</v>
      </c>
      <c r="AE441">
        <f ca="1">$M$10993</f>
        <v>2.4658617526759024</v>
      </c>
      <c r="AF441">
        <f ca="1">$M$10994</f>
        <v>2.8835791137180702</v>
      </c>
      <c r="AG441">
        <f ca="1">$M$10995</f>
        <v>1.9817031325007477</v>
      </c>
      <c r="AH441">
        <f ca="1">$M$10996</f>
        <v>2.9729850811874852</v>
      </c>
      <c r="AI441">
        <f ca="1">$M$10997</f>
        <v>1.577623782173216</v>
      </c>
      <c r="AJ441">
        <f ca="1">$M$10998</f>
        <v>1.3387795693420936</v>
      </c>
      <c r="AK441">
        <f ca="1">$M$10999</f>
        <v>1.4193745143209582</v>
      </c>
      <c r="AL441">
        <f ca="1">$M$11000</f>
        <v>2.5012612318150751</v>
      </c>
      <c r="AM441">
        <f ca="1">$M$11001</f>
        <v>2.0841224281230173</v>
      </c>
    </row>
    <row r="442" spans="1:39" x14ac:dyDescent="0.25">
      <c r="A442" s="9"/>
      <c r="H442" s="9"/>
      <c r="J442">
        <v>15</v>
      </c>
      <c r="K442">
        <f ca="1">SIMULATION!$D$3*SIMULATION!$D$17/$H427/(SIMULATION!$D$17-$I427)*(((EXP(-$I427*$J442))/(1-EXP(-SIMULATION!$D$4*$I427)))-(EXP(-SIMULATION!$D$17*$J442)/(1-EXP(-SIMULATION!$D$4*SIMULATION!$D$17))))</f>
        <v>2.1684927307544388</v>
      </c>
      <c r="L442">
        <v>-8.4425881737246952E-2</v>
      </c>
      <c r="M442">
        <f t="shared" ca="1" si="6"/>
        <v>1.9854158199196847</v>
      </c>
      <c r="N442" s="6">
        <v>441</v>
      </c>
      <c r="O442">
        <f ca="1">$M$11002</f>
        <v>0.3390741262186856</v>
      </c>
      <c r="P442">
        <f ca="1">$M$11003</f>
        <v>1.591722864821886</v>
      </c>
      <c r="Q442">
        <f ca="1">$M$11004</f>
        <v>1.8680666698727937</v>
      </c>
      <c r="R442">
        <f ca="1">$M$11005</f>
        <v>3.53757940331147</v>
      </c>
      <c r="S442">
        <f ca="1">$M$11006</f>
        <v>2.8439142265932942</v>
      </c>
      <c r="T442">
        <f ca="1">$M$11007</f>
        <v>2.9394333936504982</v>
      </c>
      <c r="U442">
        <f ca="1">$M$11008</f>
        <v>2.2612154597290539</v>
      </c>
      <c r="V442">
        <f ca="1">$M$11009</f>
        <v>2.0947707872461763</v>
      </c>
      <c r="W442">
        <f ca="1">$M$11010</f>
        <v>1.8528320449343045</v>
      </c>
      <c r="X442">
        <f ca="1">$M$11011</f>
        <v>1.1542774674322698</v>
      </c>
      <c r="Y442">
        <f ca="1">$M$11012</f>
        <v>1.8280973947085584</v>
      </c>
      <c r="Z442">
        <f ca="1">$M$11013</f>
        <v>2.0496924539167254</v>
      </c>
      <c r="AA442">
        <f ca="1">$M$11014</f>
        <v>1.106953705185403</v>
      </c>
      <c r="AB442">
        <f ca="1">$M$11015</f>
        <v>1.4049839201325456</v>
      </c>
      <c r="AC442">
        <f ca="1">$M$11016</f>
        <v>1.3369898965038511</v>
      </c>
      <c r="AD442">
        <f ca="1">$M$11017</f>
        <v>1.4932827166372751</v>
      </c>
      <c r="AE442">
        <f ca="1">$M$11018</f>
        <v>1.0912444208546137</v>
      </c>
      <c r="AF442">
        <f ca="1">$M$11019</f>
        <v>0.43707175034626639</v>
      </c>
      <c r="AG442">
        <f ca="1">$M$11020</f>
        <v>0.73002544717209927</v>
      </c>
      <c r="AH442">
        <f ca="1">$M$11021</f>
        <v>0.41131513239367962</v>
      </c>
      <c r="AI442">
        <f ca="1">$M$11022</f>
        <v>0.56584033775330345</v>
      </c>
      <c r="AJ442">
        <f ca="1">$M$11023</f>
        <v>0.61927500856480877</v>
      </c>
      <c r="AK442">
        <f ca="1">$M$11024</f>
        <v>0.51004197024868825</v>
      </c>
      <c r="AL442">
        <f ca="1">$M$11025</f>
        <v>0.82342943027184845</v>
      </c>
      <c r="AM442">
        <f ca="1">$M$11026</f>
        <v>0.6228322969072192</v>
      </c>
    </row>
    <row r="443" spans="1:39" x14ac:dyDescent="0.25">
      <c r="A443" s="9"/>
      <c r="H443" s="9"/>
      <c r="J443">
        <v>16</v>
      </c>
      <c r="K443">
        <f ca="1">SIMULATION!$D$3*SIMULATION!$D$17/$H427/(SIMULATION!$D$17-$I427)*(((EXP(-$I427*$J443))/(1-EXP(-SIMULATION!$D$4*$I427)))-(EXP(-SIMULATION!$D$17*$J443)/(1-EXP(-SIMULATION!$D$4*SIMULATION!$D$17))))</f>
        <v>2.0668117772196046</v>
      </c>
      <c r="L443">
        <v>-0.10438716049951351</v>
      </c>
      <c r="M443">
        <f t="shared" ca="1" si="6"/>
        <v>1.851063164508697</v>
      </c>
      <c r="N443" s="6">
        <v>442</v>
      </c>
      <c r="O443">
        <f ca="1">$M$11027</f>
        <v>1.2993518941477591</v>
      </c>
      <c r="P443">
        <f ca="1">$M$11028</f>
        <v>3.5055316863282977</v>
      </c>
      <c r="Q443">
        <f ca="1">$M$11029</f>
        <v>4.4325314333735388</v>
      </c>
      <c r="R443">
        <f ca="1">$M$11030</f>
        <v>4.1151020268482696</v>
      </c>
      <c r="S443">
        <f ca="1">$M$11031</f>
        <v>2.0752285549526177</v>
      </c>
      <c r="T443">
        <f ca="1">$M$11032</f>
        <v>3.2068551483912926</v>
      </c>
      <c r="U443">
        <f ca="1">$M$11033</f>
        <v>4.2606210300925715</v>
      </c>
      <c r="V443">
        <f ca="1">$M$11034</f>
        <v>4.0614393679088998</v>
      </c>
      <c r="W443">
        <f ca="1">$M$11035</f>
        <v>4.8531176999725112</v>
      </c>
      <c r="X443">
        <f ca="1">$M$11036</f>
        <v>2.5146861753567737</v>
      </c>
      <c r="Y443">
        <f ca="1">$M$11037</f>
        <v>4.0929978590813514</v>
      </c>
      <c r="Z443">
        <f ca="1">$M$11038</f>
        <v>4.5268219197727095</v>
      </c>
      <c r="AA443">
        <f ca="1">$M$11039</f>
        <v>2.5171736584853628</v>
      </c>
      <c r="AB443">
        <f ca="1">$M$11040</f>
        <v>4.0008001055531661</v>
      </c>
      <c r="AC443">
        <f ca="1">$M$11041</f>
        <v>2.3539556650602056</v>
      </c>
      <c r="AD443">
        <f ca="1">$M$11042</f>
        <v>2.6088572348407824</v>
      </c>
      <c r="AE443">
        <f ca="1">$M$11043</f>
        <v>1.1466786018295996</v>
      </c>
      <c r="AF443">
        <f ca="1">$M$11044</f>
        <v>2.8198061123007667</v>
      </c>
      <c r="AG443">
        <f ca="1">$M$11045</f>
        <v>1.0893416244353136</v>
      </c>
      <c r="AH443">
        <f ca="1">$M$11046</f>
        <v>1.1078023231373635</v>
      </c>
      <c r="AI443">
        <f ca="1">$M$11047</f>
        <v>2.0581015350935599</v>
      </c>
      <c r="AJ443">
        <f ca="1">$M$11048</f>
        <v>1.1004763345998358</v>
      </c>
      <c r="AK443">
        <f ca="1">$M$11049</f>
        <v>1.6848028366683652</v>
      </c>
      <c r="AL443">
        <f ca="1">$M$11050</f>
        <v>0.52858107917589769</v>
      </c>
      <c r="AM443">
        <f ca="1">$M$11051</f>
        <v>1.0776460032571087</v>
      </c>
    </row>
    <row r="444" spans="1:39" x14ac:dyDescent="0.25">
      <c r="A444" s="9"/>
      <c r="H444" s="9"/>
      <c r="J444">
        <v>17</v>
      </c>
      <c r="K444">
        <f ca="1">SIMULATION!$D$3*SIMULATION!$D$17/$H427/(SIMULATION!$D$17-$I427)*(((EXP(-$I427*$J444))/(1-EXP(-SIMULATION!$D$4*$I427)))-(EXP(-SIMULATION!$D$17*$J444)/(1-EXP(-SIMULATION!$D$4*SIMULATION!$D$17))))</f>
        <v>1.96951755257665</v>
      </c>
      <c r="L444">
        <v>-0.35528427045038696</v>
      </c>
      <c r="M444">
        <f t="shared" ca="1" si="6"/>
        <v>1.2697789457702233</v>
      </c>
      <c r="N444" s="6">
        <v>443</v>
      </c>
      <c r="O444">
        <f ca="1">$M$11052</f>
        <v>2.5812594993733002</v>
      </c>
      <c r="P444">
        <f ca="1">$M$11053</f>
        <v>2.5347904855587475</v>
      </c>
      <c r="Q444">
        <f ca="1">$M$11054</f>
        <v>3.4203334887428061</v>
      </c>
      <c r="R444">
        <f ca="1">$M$11055</f>
        <v>3.5078902712364237</v>
      </c>
      <c r="S444">
        <f ca="1">$M$11056</f>
        <v>3.3346378687850833</v>
      </c>
      <c r="T444">
        <f ca="1">$M$11057</f>
        <v>2.3437599190753913</v>
      </c>
      <c r="U444">
        <f ca="1">$M$11058</f>
        <v>3.5828919072727348</v>
      </c>
      <c r="V444">
        <f ca="1">$M$11059</f>
        <v>3.387252512589876</v>
      </c>
      <c r="W444">
        <f ca="1">$M$11060</f>
        <v>3.106429697412886</v>
      </c>
      <c r="X444">
        <f ca="1">$M$11061</f>
        <v>2.9056794957260683</v>
      </c>
      <c r="Y444">
        <f ca="1">$M$11062</f>
        <v>3.731147799755512</v>
      </c>
      <c r="Z444">
        <f ca="1">$M$11063</f>
        <v>2.8830083320409661</v>
      </c>
      <c r="AA444">
        <f ca="1">$M$11064</f>
        <v>3.006762185771525</v>
      </c>
      <c r="AB444">
        <f ca="1">$M$11065</f>
        <v>3.0240329541349444</v>
      </c>
      <c r="AC444">
        <f ca="1">$M$11066</f>
        <v>2.7418279100532885</v>
      </c>
      <c r="AD444">
        <f ca="1">$M$11067</f>
        <v>1.6983215031686938</v>
      </c>
      <c r="AE444">
        <f ca="1">$M$11068</f>
        <v>2.2083396560396769</v>
      </c>
      <c r="AF444">
        <f ca="1">$M$11069</f>
        <v>3.0622702473050669</v>
      </c>
      <c r="AG444">
        <f ca="1">$M$11070</f>
        <v>3.2394950723615414</v>
      </c>
      <c r="AH444">
        <f ca="1">$M$11071</f>
        <v>1.9266727161676027</v>
      </c>
      <c r="AI444">
        <f ca="1">$M$11072</f>
        <v>2.8539343860628987</v>
      </c>
      <c r="AJ444">
        <f ca="1">$M$11073</f>
        <v>3.45712545734489</v>
      </c>
      <c r="AK444">
        <f ca="1">$M$11074</f>
        <v>3.1457335490048828</v>
      </c>
      <c r="AL444">
        <f ca="1">$M$11075</f>
        <v>2.6744808263446931</v>
      </c>
      <c r="AM444">
        <f ca="1">$M$11076</f>
        <v>1.9905777101762199</v>
      </c>
    </row>
    <row r="445" spans="1:39" x14ac:dyDescent="0.25">
      <c r="A445" s="9"/>
      <c r="H445" s="9"/>
      <c r="J445">
        <v>18</v>
      </c>
      <c r="K445">
        <f ca="1">SIMULATION!$D$3*SIMULATION!$D$17/$H427/(SIMULATION!$D$17-$I427)*(((EXP(-$I427*$J445))/(1-EXP(-SIMULATION!$D$4*$I427)))-(EXP(-SIMULATION!$D$17*$J445)/(1-EXP(-SIMULATION!$D$4*SIMULATION!$D$17))))</f>
        <v>1.8765593312497995</v>
      </c>
      <c r="L445">
        <v>-0.14135775282031809</v>
      </c>
      <c r="M445">
        <f t="shared" ca="1" si="6"/>
        <v>1.611293121150329</v>
      </c>
      <c r="N445" s="6">
        <v>444</v>
      </c>
      <c r="O445">
        <f ca="1">$M$11077</f>
        <v>2.810330158446126</v>
      </c>
      <c r="P445">
        <f ca="1">$M$11078</f>
        <v>2.7237752820516286</v>
      </c>
      <c r="Q445">
        <f ca="1">$M$11079</f>
        <v>3.2649835654435844</v>
      </c>
      <c r="R445">
        <f ca="1">$M$11080</f>
        <v>3.0684000867097936</v>
      </c>
      <c r="S445">
        <f ca="1">$M$11081</f>
        <v>3.590627001433436</v>
      </c>
      <c r="T445">
        <f ca="1">$M$11082</f>
        <v>3.7075722537235078</v>
      </c>
      <c r="U445">
        <f ca="1">$M$11083</f>
        <v>4.0321444520618579</v>
      </c>
      <c r="V445">
        <f ca="1">$M$11084</f>
        <v>2.3670764122146593</v>
      </c>
      <c r="W445">
        <f ca="1">$M$11085</f>
        <v>3.4288142185286099</v>
      </c>
      <c r="X445">
        <f ca="1">$M$11086</f>
        <v>3.5383605299035885</v>
      </c>
      <c r="Y445">
        <f ca="1">$M$11087</f>
        <v>3.2290900095671127</v>
      </c>
      <c r="Z445">
        <f ca="1">$M$11088</f>
        <v>1.8468728141560686</v>
      </c>
      <c r="AA445">
        <f ca="1">$M$11089</f>
        <v>3.3268585666865143</v>
      </c>
      <c r="AB445">
        <f ca="1">$M$11090</f>
        <v>2.8742694344490629</v>
      </c>
      <c r="AC445">
        <f ca="1">$M$11091</f>
        <v>3.3236862693034031</v>
      </c>
      <c r="AD445">
        <f ca="1">$M$11092</f>
        <v>2.703657333243942</v>
      </c>
      <c r="AE445">
        <f ca="1">$M$11093</f>
        <v>3.0532253843873463</v>
      </c>
      <c r="AF445">
        <f ca="1">$M$11094</f>
        <v>3.5205279527681936</v>
      </c>
      <c r="AG445">
        <f ca="1">$M$11095</f>
        <v>3.7171479141430357</v>
      </c>
      <c r="AH445">
        <f ca="1">$M$11096</f>
        <v>3.7807260652347203</v>
      </c>
      <c r="AI445">
        <f ca="1">$M$11097</f>
        <v>3.2928732319768597</v>
      </c>
      <c r="AJ445">
        <f ca="1">$M$11098</f>
        <v>2.0348497982031097</v>
      </c>
      <c r="AK445">
        <f ca="1">$M$11099</f>
        <v>1.3127307771877028</v>
      </c>
      <c r="AL445">
        <f ca="1">$M$11100</f>
        <v>3.4359420503060614</v>
      </c>
      <c r="AM445">
        <f ca="1">$M$11101</f>
        <v>3.6659050115711054</v>
      </c>
    </row>
    <row r="446" spans="1:39" x14ac:dyDescent="0.25">
      <c r="A446" s="9"/>
      <c r="H446" s="9"/>
      <c r="J446">
        <v>19</v>
      </c>
      <c r="K446">
        <f ca="1">SIMULATION!$D$3*SIMULATION!$D$17/$H427/(SIMULATION!$D$17-$I427)*(((EXP(-$I427*$J446))/(1-EXP(-SIMULATION!$D$4*$I427)))-(EXP(-SIMULATION!$D$17*$J446)/(1-EXP(-SIMULATION!$D$4*SIMULATION!$D$17))))</f>
        <v>1.7878322469912258</v>
      </c>
      <c r="L446">
        <v>-0.47198291600166492</v>
      </c>
      <c r="M446">
        <f t="shared" ca="1" si="6"/>
        <v>0.94400596973449835</v>
      </c>
      <c r="N446" s="6">
        <v>445</v>
      </c>
      <c r="O446">
        <f ca="1">$M$11102</f>
        <v>4.2050596751885436</v>
      </c>
      <c r="P446">
        <f ca="1">$M$11103</f>
        <v>4.5558435755026974</v>
      </c>
      <c r="Q446">
        <f ca="1">$M$11104</f>
        <v>4.1365540320648391</v>
      </c>
      <c r="R446">
        <f ca="1">$M$11105</f>
        <v>4.1887798523652684</v>
      </c>
      <c r="S446">
        <f ca="1">$M$11106</f>
        <v>5.5886147773993446</v>
      </c>
      <c r="T446">
        <f ca="1">$M$11107</f>
        <v>6.7586369447714372</v>
      </c>
      <c r="U446">
        <f ca="1">$M$11108</f>
        <v>6.030254356863332</v>
      </c>
      <c r="V446">
        <f ca="1">$M$11109</f>
        <v>4.6238316632384704</v>
      </c>
      <c r="W446">
        <f ca="1">$M$11110</f>
        <v>4.0823835423077144</v>
      </c>
      <c r="X446">
        <f ca="1">$M$11111</f>
        <v>4.9741145291761839</v>
      </c>
      <c r="Y446">
        <f ca="1">$M$11112</f>
        <v>5.0152703701187633</v>
      </c>
      <c r="Z446">
        <f ca="1">$M$11113</f>
        <v>4.3518571091237801</v>
      </c>
      <c r="AA446">
        <f ca="1">$M$11114</f>
        <v>3.5550278221700622</v>
      </c>
      <c r="AB446">
        <f ca="1">$M$11115</f>
        <v>4.3248266519696834</v>
      </c>
      <c r="AC446">
        <f ca="1">$M$11116</f>
        <v>3.9916971593497896</v>
      </c>
      <c r="AD446">
        <f ca="1">$M$11117</f>
        <v>3.3813523064081421</v>
      </c>
      <c r="AE446">
        <f ca="1">$M$11118</f>
        <v>2.584807984913474</v>
      </c>
      <c r="AF446">
        <f ca="1">$M$11119</f>
        <v>5.3408470385702262</v>
      </c>
      <c r="AG446">
        <f ca="1">$M$11120</f>
        <v>2.0593910839889831</v>
      </c>
      <c r="AH446">
        <f ca="1">$M$11121</f>
        <v>4.23091131122154</v>
      </c>
      <c r="AI446">
        <f ca="1">$M$11122</f>
        <v>4.1370529379361063</v>
      </c>
      <c r="AJ446">
        <f ca="1">$M$11123</f>
        <v>3.4931001268187369</v>
      </c>
      <c r="AK446">
        <f ca="1">$M$11124</f>
        <v>3.0100945691451848</v>
      </c>
      <c r="AL446">
        <f ca="1">$M$11125</f>
        <v>4.7144905475003878</v>
      </c>
      <c r="AM446">
        <f ca="1">$M$11126</f>
        <v>3.6250925579864379</v>
      </c>
    </row>
    <row r="447" spans="1:39" x14ac:dyDescent="0.25">
      <c r="A447" s="9"/>
      <c r="H447" s="9"/>
      <c r="J447">
        <v>20</v>
      </c>
      <c r="K447">
        <f ca="1">SIMULATION!$D$3*SIMULATION!$D$17/$H427/(SIMULATION!$D$17-$I427)*(((EXP(-$I427*$J447))/(1-EXP(-SIMULATION!$D$4*$I427)))-(EXP(-SIMULATION!$D$17*$J447)/(1-EXP(-SIMULATION!$D$4*SIMULATION!$D$17))))</f>
        <v>1.7032001725932691</v>
      </c>
      <c r="L447">
        <v>0.14171034577071731</v>
      </c>
      <c r="M447">
        <f t="shared" ca="1" si="6"/>
        <v>1.9445612579682068</v>
      </c>
      <c r="N447" s="6">
        <v>446</v>
      </c>
      <c r="O447">
        <f ca="1">$M$11127</f>
        <v>0.72130091025240961</v>
      </c>
      <c r="P447">
        <f ca="1">$M$11128</f>
        <v>1.7231360291130542</v>
      </c>
      <c r="Q447">
        <f ca="1">$M$11129</f>
        <v>1.7382837529081203</v>
      </c>
      <c r="R447">
        <f ca="1">$M$11130</f>
        <v>1.7781476724314356</v>
      </c>
      <c r="S447">
        <f ca="1">$M$11131</f>
        <v>1.9835542319218016</v>
      </c>
      <c r="T447">
        <f ca="1">$M$11132</f>
        <v>3.3080919482574584</v>
      </c>
      <c r="U447">
        <f ca="1">$M$11133</f>
        <v>1.6429221533505767</v>
      </c>
      <c r="V447">
        <f ca="1">$M$11134</f>
        <v>2.9357500766600193</v>
      </c>
      <c r="W447">
        <f ca="1">$M$11135</f>
        <v>2.6216014204069631</v>
      </c>
      <c r="X447">
        <f ca="1">$M$11136</f>
        <v>1.9318042136328737</v>
      </c>
      <c r="Y447">
        <f ca="1">$M$11137</f>
        <v>1.2904806587648869</v>
      </c>
      <c r="Z447">
        <f ca="1">$M$11138</f>
        <v>0.77494188996569213</v>
      </c>
      <c r="AA447">
        <f ca="1">$M$11139</f>
        <v>1.3462036378056774</v>
      </c>
      <c r="AB447">
        <f ca="1">$M$11140</f>
        <v>1.5544609527202657</v>
      </c>
      <c r="AC447">
        <f ca="1">$M$11141</f>
        <v>1.5570006576912407</v>
      </c>
      <c r="AD447">
        <f ca="1">$M$11142</f>
        <v>1.1396622236493905</v>
      </c>
      <c r="AE447">
        <f ca="1">$M$11143</f>
        <v>1.21083369726587</v>
      </c>
      <c r="AF447">
        <f ca="1">$M$11144</f>
        <v>1.3752369685956634</v>
      </c>
      <c r="AG447">
        <f ca="1">$M$11145</f>
        <v>1.6806084209654339</v>
      </c>
      <c r="AH447">
        <f ca="1">$M$11146</f>
        <v>1.2686540946634537</v>
      </c>
      <c r="AI447">
        <f ca="1">$M$11147</f>
        <v>1.0460514538017309</v>
      </c>
      <c r="AJ447">
        <f ca="1">$M$11148</f>
        <v>1.1939224280554976</v>
      </c>
      <c r="AK447">
        <f ca="1">$M$11149</f>
        <v>0.94878286074539242</v>
      </c>
      <c r="AL447">
        <f ca="1">$M$11150</f>
        <v>0.87480276691326742</v>
      </c>
      <c r="AM447">
        <f ca="1">$M$11151</f>
        <v>1.3772563834041665</v>
      </c>
    </row>
    <row r="448" spans="1:39" x14ac:dyDescent="0.25">
      <c r="A448" s="9"/>
      <c r="H448" s="9"/>
      <c r="J448">
        <v>21</v>
      </c>
      <c r="K448">
        <f ca="1">SIMULATION!$D$3*SIMULATION!$D$17/$H427/(SIMULATION!$D$17-$I427)*(((EXP(-$I427*$J448))/(1-EXP(-SIMULATION!$D$4*$I427)))-(EXP(-SIMULATION!$D$17*$J448)/(1-EXP(-SIMULATION!$D$4*SIMULATION!$D$17))))</f>
        <v>1.6225102188244778</v>
      </c>
      <c r="L448">
        <v>-0.13597749307235871</v>
      </c>
      <c r="M448">
        <f t="shared" ca="1" si="6"/>
        <v>1.401885346784441</v>
      </c>
      <c r="N448" s="6">
        <v>447</v>
      </c>
      <c r="O448">
        <f ca="1">$M$11152</f>
        <v>0.69883697846163029</v>
      </c>
      <c r="P448">
        <f ca="1">$M$11153</f>
        <v>2.8748040284697889</v>
      </c>
      <c r="Q448">
        <f ca="1">$M$11154</f>
        <v>2.3215130524391254</v>
      </c>
      <c r="R448">
        <f ca="1">$M$11155</f>
        <v>3.9742182890040327</v>
      </c>
      <c r="S448">
        <f ca="1">$M$11156</f>
        <v>2.9776386854939454</v>
      </c>
      <c r="T448">
        <f ca="1">$M$11157</f>
        <v>3.0845542668593176</v>
      </c>
      <c r="U448">
        <f ca="1">$M$11158</f>
        <v>3.2738308840373471</v>
      </c>
      <c r="V448">
        <f ca="1">$M$11159</f>
        <v>4.1906794104614331</v>
      </c>
      <c r="W448">
        <f ca="1">$M$11160</f>
        <v>5.2933209195990774</v>
      </c>
      <c r="X448">
        <f ca="1">$M$11161</f>
        <v>3.0491719922632399</v>
      </c>
      <c r="Y448">
        <f ca="1">$M$11162</f>
        <v>2.5232501948518209</v>
      </c>
      <c r="Z448">
        <f ca="1">$M$11163</f>
        <v>2.6347148602454693</v>
      </c>
      <c r="AA448">
        <f ca="1">$M$11164</f>
        <v>2.3395791991428068</v>
      </c>
      <c r="AB448">
        <f ca="1">$M$11165</f>
        <v>1.9311457357599913</v>
      </c>
      <c r="AC448">
        <f ca="1">$M$11166</f>
        <v>2.1111293776071389</v>
      </c>
      <c r="AD448">
        <f ca="1">$M$11167</f>
        <v>2.2862231220471094</v>
      </c>
      <c r="AE448">
        <f ca="1">$M$11168</f>
        <v>1.4603545867388938</v>
      </c>
      <c r="AF448">
        <f ca="1">$M$11169</f>
        <v>1.8192486024852037</v>
      </c>
      <c r="AG448">
        <f ca="1">$M$11170</f>
        <v>1.6116024417421577</v>
      </c>
      <c r="AH448">
        <f ca="1">$M$11171</f>
        <v>1.0768427206934361</v>
      </c>
      <c r="AI448">
        <f ca="1">$M$11172</f>
        <v>2.1234299890898631</v>
      </c>
      <c r="AJ448">
        <f ca="1">$M$11173</f>
        <v>1.2643432365123957</v>
      </c>
      <c r="AK448">
        <f ca="1">$M$11174</f>
        <v>0.93718866960730374</v>
      </c>
      <c r="AL448">
        <f ca="1">$M$11175</f>
        <v>1.2599983987872159</v>
      </c>
      <c r="AM448">
        <f ca="1">$M$11176</f>
        <v>1.0439671693214045</v>
      </c>
    </row>
    <row r="449" spans="1:39" x14ac:dyDescent="0.25">
      <c r="A449" s="9"/>
      <c r="H449" s="9"/>
      <c r="J449">
        <v>22</v>
      </c>
      <c r="K449">
        <f ca="1">SIMULATION!$D$3*SIMULATION!$D$17/$H427/(SIMULATION!$D$17-$I427)*(((EXP(-$I427*$J449))/(1-EXP(-SIMULATION!$D$4*$I427)))-(EXP(-SIMULATION!$D$17*$J449)/(1-EXP(-SIMULATION!$D$4*SIMULATION!$D$17))))</f>
        <v>1.5456018704927399</v>
      </c>
      <c r="L449">
        <v>-0.24783405804599129</v>
      </c>
      <c r="M449">
        <f t="shared" ca="1" si="6"/>
        <v>1.1625490868050496</v>
      </c>
      <c r="N449" s="6">
        <v>448</v>
      </c>
      <c r="O449">
        <f ca="1">$M$11177</f>
        <v>1.4554160648738339</v>
      </c>
      <c r="P449">
        <f ca="1">$M$11178</f>
        <v>2.2099113621316202</v>
      </c>
      <c r="Q449">
        <f ca="1">$M$11179</f>
        <v>4.4028541274393405</v>
      </c>
      <c r="R449">
        <f ca="1">$M$11180</f>
        <v>3.5396587685958303</v>
      </c>
      <c r="S449">
        <f ca="1">$M$11181</f>
        <v>4.0068903321984441</v>
      </c>
      <c r="T449">
        <f ca="1">$M$11182</f>
        <v>3.5193161234745785</v>
      </c>
      <c r="U449">
        <f ca="1">$M$11183</f>
        <v>4.0169942327000987</v>
      </c>
      <c r="V449">
        <f ca="1">$M$11184</f>
        <v>3.4647953767758004</v>
      </c>
      <c r="W449">
        <f ca="1">$M$11185</f>
        <v>1.5097264326525788</v>
      </c>
      <c r="X449">
        <f ca="1">$M$11186</f>
        <v>3.0937849370533814</v>
      </c>
      <c r="Y449">
        <f ca="1">$M$11187</f>
        <v>3.1889338680502068</v>
      </c>
      <c r="Z449">
        <f ca="1">$M$11188</f>
        <v>2.0106388184313504</v>
      </c>
      <c r="AA449">
        <f ca="1">$M$11189</f>
        <v>2.6545664257833872</v>
      </c>
      <c r="AB449">
        <f ca="1">$M$11190</f>
        <v>2.317693518585338</v>
      </c>
      <c r="AC449">
        <f ca="1">$M$11191</f>
        <v>2.4189207255495151</v>
      </c>
      <c r="AD449">
        <f ca="1">$M$11192</f>
        <v>2.9948193592335488</v>
      </c>
      <c r="AE449">
        <f ca="1">$M$11193</f>
        <v>2.7058655194938983</v>
      </c>
      <c r="AF449">
        <f ca="1">$M$11194</f>
        <v>1.8601151974038523</v>
      </c>
      <c r="AG449">
        <f ca="1">$M$11195</f>
        <v>1.5783053677408152</v>
      </c>
      <c r="AH449">
        <f ca="1">$M$11196</f>
        <v>1.8105942836583677</v>
      </c>
      <c r="AI449">
        <f ca="1">$M$11197</f>
        <v>1.52025560743834</v>
      </c>
      <c r="AJ449">
        <f ca="1">$M$11198</f>
        <v>2.469186082388287</v>
      </c>
      <c r="AK449">
        <f ca="1">$M$11199</f>
        <v>1.995419061825255</v>
      </c>
      <c r="AL449">
        <f ca="1">$M$11200</f>
        <v>1.8457205997816695</v>
      </c>
      <c r="AM449">
        <f ca="1">$M$11201</f>
        <v>3.2399140780978257</v>
      </c>
    </row>
    <row r="450" spans="1:39" x14ac:dyDescent="0.25">
      <c r="A450" s="9"/>
      <c r="H450" s="9"/>
      <c r="J450">
        <v>23</v>
      </c>
      <c r="K450">
        <f ca="1">SIMULATION!$D$3*SIMULATION!$D$17/$H427/(SIMULATION!$D$17-$I427)*(((EXP(-$I427*$J450))/(1-EXP(-SIMULATION!$D$4*$I427)))-(EXP(-SIMULATION!$D$17*$J450)/(1-EXP(-SIMULATION!$D$4*SIMULATION!$D$17))))</f>
        <v>1.4723126932143007</v>
      </c>
      <c r="L450">
        <v>-0.349852144776162</v>
      </c>
      <c r="M450">
        <f t="shared" ca="1" si="6"/>
        <v>0.9572209397121102</v>
      </c>
      <c r="N450" s="6">
        <v>449</v>
      </c>
      <c r="O450">
        <f ca="1">$M$11202</f>
        <v>2.0525449519396028</v>
      </c>
      <c r="P450">
        <f ca="1">$M$11203</f>
        <v>2.2998036003069373</v>
      </c>
      <c r="Q450">
        <f ca="1">$M$11204</f>
        <v>3.0438731361974507</v>
      </c>
      <c r="R450">
        <f ca="1">$M$11205</f>
        <v>2.5505649441777662</v>
      </c>
      <c r="S450">
        <f ca="1">$M$11206</f>
        <v>3.3862856560956689</v>
      </c>
      <c r="T450">
        <f ca="1">$M$11207</f>
        <v>3.9155665707581191</v>
      </c>
      <c r="U450">
        <f ca="1">$M$11208</f>
        <v>1.5870158965737668</v>
      </c>
      <c r="V450">
        <f ca="1">$M$11209</f>
        <v>3.6286798778194287</v>
      </c>
      <c r="W450">
        <f ca="1">$M$11210</f>
        <v>2.8146348802859227</v>
      </c>
      <c r="X450">
        <f ca="1">$M$11211</f>
        <v>1.2154152216097041</v>
      </c>
      <c r="Y450">
        <f ca="1">$M$11212</f>
        <v>4.2963319099554624</v>
      </c>
      <c r="Z450">
        <f ca="1">$M$11213</f>
        <v>3.0914431059699909</v>
      </c>
      <c r="AA450">
        <f ca="1">$M$11214</f>
        <v>2.7366131862706156</v>
      </c>
      <c r="AB450">
        <f ca="1">$M$11215</f>
        <v>3.3866425919137404</v>
      </c>
      <c r="AC450">
        <f ca="1">$M$11216</f>
        <v>2.5777300441516409</v>
      </c>
      <c r="AD450">
        <f ca="1">$M$11217</f>
        <v>1.8707733141588143</v>
      </c>
      <c r="AE450">
        <f ca="1">$M$11218</f>
        <v>1.2466149915702531</v>
      </c>
      <c r="AF450">
        <f ca="1">$M$11219</f>
        <v>2.3489304423096082</v>
      </c>
      <c r="AG450">
        <f ca="1">$M$11220</f>
        <v>1.801816340300662</v>
      </c>
      <c r="AH450">
        <f ca="1">$M$11221</f>
        <v>2.326300807443622</v>
      </c>
      <c r="AI450">
        <f ca="1">$M$11222</f>
        <v>1.0014101834014437</v>
      </c>
      <c r="AJ450">
        <f ca="1">$M$11223</f>
        <v>2.0687538583840883</v>
      </c>
      <c r="AK450">
        <f ca="1">$M$11224</f>
        <v>1.8195478837907086</v>
      </c>
      <c r="AL450">
        <f ca="1">$M$11225</f>
        <v>1.7133318826626835</v>
      </c>
      <c r="AM450">
        <f ca="1">$M$11226</f>
        <v>2.1617814802166739</v>
      </c>
    </row>
    <row r="451" spans="1:39" x14ac:dyDescent="0.25">
      <c r="A451" s="9"/>
      <c r="H451" s="9"/>
      <c r="J451">
        <v>24</v>
      </c>
      <c r="K451">
        <f ca="1">SIMULATION!$D$3*SIMULATION!$D$17/$H427/(SIMULATION!$D$17-$I427)*(((EXP(-$I427*$J451))/(1-EXP(-SIMULATION!$D$4*$I427)))-(EXP(-SIMULATION!$D$17*$J451)/(1-EXP(-SIMULATION!$D$4*SIMULATION!$D$17))))</f>
        <v>1.4024818496234013</v>
      </c>
      <c r="L451">
        <v>0.12264219263917397</v>
      </c>
      <c r="M451">
        <f t="shared" ref="M451:M514" ca="1" si="7">$K451*(1+$L451)</f>
        <v>1.5744852987978593</v>
      </c>
      <c r="N451" s="6">
        <v>450</v>
      </c>
      <c r="O451">
        <f ca="1">$M$11227</f>
        <v>0.38499520732866283</v>
      </c>
      <c r="P451">
        <f ca="1">$M$11228</f>
        <v>3.4345238110061316</v>
      </c>
      <c r="Q451">
        <f ca="1">$M$11229</f>
        <v>5.3404298023400614</v>
      </c>
      <c r="R451">
        <f ca="1">$M$11230</f>
        <v>2.9826044149453907</v>
      </c>
      <c r="S451">
        <f ca="1">$M$11231</f>
        <v>4.5571534337914583</v>
      </c>
      <c r="T451">
        <f ca="1">$M$11232</f>
        <v>4.7488570980824578</v>
      </c>
      <c r="U451">
        <f ca="1">$M$11233</f>
        <v>7.3870501080446207</v>
      </c>
      <c r="V451">
        <f ca="1">$M$11234</f>
        <v>5.7773754395960966</v>
      </c>
      <c r="W451">
        <f ca="1">$M$11235</f>
        <v>4.8660394501008328</v>
      </c>
      <c r="X451">
        <f ca="1">$M$11236</f>
        <v>3.4057653569322683</v>
      </c>
      <c r="Y451">
        <f ca="1">$M$11237</f>
        <v>1.4581404427021956</v>
      </c>
      <c r="Z451">
        <f ca="1">$M$11238</f>
        <v>3.58136330619765</v>
      </c>
      <c r="AA451">
        <f ca="1">$M$11239</f>
        <v>1.4679110279954417</v>
      </c>
      <c r="AB451">
        <f ca="1">$M$11240</f>
        <v>2.7166157340683146</v>
      </c>
      <c r="AC451">
        <f ca="1">$M$11241</f>
        <v>1.3220862882222932</v>
      </c>
      <c r="AD451">
        <f ca="1">$M$11242</f>
        <v>1.8294955371029813</v>
      </c>
      <c r="AE451">
        <f ca="1">$M$11243</f>
        <v>1.0506523766876426</v>
      </c>
      <c r="AF451">
        <f ca="1">$M$11244</f>
        <v>0.98392535874365361</v>
      </c>
      <c r="AG451">
        <f ca="1">$M$11245</f>
        <v>1.3813553457116248</v>
      </c>
      <c r="AH451">
        <f ca="1">$M$11246</f>
        <v>0.65892581949847595</v>
      </c>
      <c r="AI451">
        <f ca="1">$M$11247</f>
        <v>0.57294698018560974</v>
      </c>
      <c r="AJ451">
        <f ca="1">$M$11248</f>
        <v>0.55316921085264459</v>
      </c>
      <c r="AK451">
        <f ca="1">$M$11249</f>
        <v>0.8126695945200747</v>
      </c>
      <c r="AL451">
        <f ca="1">$M$11250</f>
        <v>0.39036128743001669</v>
      </c>
      <c r="AM451">
        <f ca="1">$M$11251</f>
        <v>0.76685973149766296</v>
      </c>
    </row>
    <row r="452" spans="1:39" x14ac:dyDescent="0.25">
      <c r="A452" s="9">
        <v>19</v>
      </c>
      <c r="B452" s="2">
        <f ca="1">NORMINV(RAND(),SIMULATION!D7,SIMULATION!D8)</f>
        <v>60.205865737443297</v>
      </c>
      <c r="C452" s="2">
        <v>2</v>
      </c>
      <c r="D452" s="2">
        <f ca="1">SIMULATION!$D$11*(1+(SIMULATION!$D$12*LN(1+$C452)))*(1+(SIMULATION!$D$13*(($B452/63.5)-1)))</f>
        <v>9.9934331491960791</v>
      </c>
      <c r="E452" s="2">
        <v>-0.35111203953195863</v>
      </c>
      <c r="F452" s="2">
        <f ca="1">D452*(1+E452)</f>
        <v>6.4846184542555587</v>
      </c>
      <c r="G452" s="2">
        <v>-1.0990771305612121</v>
      </c>
      <c r="H452" s="9">
        <f>SIMULATION!$D$15*EXP($G$452)</f>
        <v>73.551135736535684</v>
      </c>
      <c r="I452" s="2">
        <f ca="1">$F452/$H452</f>
        <v>8.8164763049802891E-2</v>
      </c>
      <c r="J452">
        <v>0</v>
      </c>
      <c r="K452">
        <f ca="1">SIMULATION!$D$3*SIMULATION!$D$17/$H452/(SIMULATION!$D$17-$I452)*(((EXP(-$I452*$J452))/(1-EXP(-SIMULATION!$D$4*$I452)))-(EXP(-SIMULATION!$D$17*$J452)/(1-EXP(-SIMULATION!$D$4*SIMULATION!$D$17))))</f>
        <v>1.2776695768816171</v>
      </c>
      <c r="L452">
        <v>-0.25242755080707491</v>
      </c>
      <c r="M452">
        <f t="shared" ca="1" si="7"/>
        <v>0.95515057484867882</v>
      </c>
      <c r="N452" s="6">
        <v>451</v>
      </c>
      <c r="O452">
        <f ca="1">$M$11252</f>
        <v>1.9401185184251601</v>
      </c>
      <c r="P452">
        <f ca="1">$M$11253</f>
        <v>2.4771431869865164</v>
      </c>
      <c r="Q452">
        <f ca="1">$M$11254</f>
        <v>2.5091794514334742</v>
      </c>
      <c r="R452">
        <f ca="1">$M$11255</f>
        <v>2.3985634870526105</v>
      </c>
      <c r="S452">
        <f ca="1">$M$11256</f>
        <v>2.8460236092833</v>
      </c>
      <c r="T452">
        <f ca="1">$M$11257</f>
        <v>1.9938976511790523</v>
      </c>
      <c r="U452">
        <f ca="1">$M$11258</f>
        <v>3.5787949010762556</v>
      </c>
      <c r="V452">
        <f ca="1">$M$11259</f>
        <v>0.69125136668783116</v>
      </c>
      <c r="W452">
        <f ca="1">$M$11260</f>
        <v>2.6441868464428255</v>
      </c>
      <c r="X452">
        <f ca="1">$M$11261</f>
        <v>1.4747259748768529</v>
      </c>
      <c r="Y452">
        <f ca="1">$M$11262</f>
        <v>2.8671451081722568</v>
      </c>
      <c r="Z452">
        <f ca="1">$M$11263</f>
        <v>2.4462996334182621</v>
      </c>
      <c r="AA452">
        <f ca="1">$M$11264</f>
        <v>0.64281767408647184</v>
      </c>
      <c r="AB452">
        <f ca="1">$M$11265</f>
        <v>3.0349539025085779</v>
      </c>
      <c r="AC452">
        <f ca="1">$M$11266</f>
        <v>2.2592475455799135</v>
      </c>
      <c r="AD452">
        <f ca="1">$M$11267</f>
        <v>2.8980447796568227</v>
      </c>
      <c r="AE452">
        <f ca="1">$M$11268</f>
        <v>2.0699091524366451</v>
      </c>
      <c r="AF452">
        <f ca="1">$M$11269</f>
        <v>2.0807041316804931</v>
      </c>
      <c r="AG452">
        <f ca="1">$M$11270</f>
        <v>1.2219810395912472</v>
      </c>
      <c r="AH452">
        <f ca="1">$M$11271</f>
        <v>1.9866145717558121</v>
      </c>
      <c r="AI452">
        <f ca="1">$M$11272</f>
        <v>1.6110148776125666</v>
      </c>
      <c r="AJ452">
        <f ca="1">$M$11273</f>
        <v>2.0628721301573711</v>
      </c>
      <c r="AK452">
        <f ca="1">$M$11274</f>
        <v>1.9505855157570295</v>
      </c>
      <c r="AL452">
        <f ca="1">$M$11275</f>
        <v>2.7625964388765993</v>
      </c>
      <c r="AM452">
        <f ca="1">$M$11276</f>
        <v>1.6729530959769556</v>
      </c>
    </row>
    <row r="453" spans="1:39" x14ac:dyDescent="0.25">
      <c r="A453" s="9"/>
      <c r="H453" s="9"/>
      <c r="J453">
        <v>1</v>
      </c>
      <c r="K453">
        <f ca="1">SIMULATION!$D$3*SIMULATION!$D$17/$H452/(SIMULATION!$D$17-$I452)*(((EXP(-$I452*$J453))/(1-EXP(-SIMULATION!$D$4*$I452)))-(EXP(-SIMULATION!$D$17*$J453)/(1-EXP(-SIMULATION!$D$4*SIMULATION!$D$17))))</f>
        <v>3.7323817029251556</v>
      </c>
      <c r="L453">
        <v>-4.0343538589396072E-2</v>
      </c>
      <c r="M453">
        <f t="shared" ca="1" si="7"/>
        <v>3.5818042176628389</v>
      </c>
      <c r="N453" s="6">
        <v>452</v>
      </c>
      <c r="O453">
        <f ca="1">$M$11277</f>
        <v>1.1167321896320739</v>
      </c>
      <c r="P453">
        <f ca="1">$M$11278</f>
        <v>2.2724281882377655</v>
      </c>
      <c r="Q453">
        <f ca="1">$M$11279</f>
        <v>3.1009595450791947</v>
      </c>
      <c r="R453">
        <f ca="1">$M$11280</f>
        <v>4.1031114836093812</v>
      </c>
      <c r="S453">
        <f ca="1">$M$11281</f>
        <v>3.7556746789528384</v>
      </c>
      <c r="T453">
        <f ca="1">$M$11282</f>
        <v>3.3531333063812934</v>
      </c>
      <c r="U453">
        <f ca="1">$M$11283</f>
        <v>2.3831634937216744</v>
      </c>
      <c r="V453">
        <f ca="1">$M$11284</f>
        <v>1.7965011608187211</v>
      </c>
      <c r="W453">
        <f ca="1">$M$11285</f>
        <v>2.7092968846138406</v>
      </c>
      <c r="X453">
        <f ca="1">$M$11286</f>
        <v>2.396164181247904</v>
      </c>
      <c r="Y453">
        <f ca="1">$M$11287</f>
        <v>1.2531543872113089</v>
      </c>
      <c r="Z453">
        <f ca="1">$M$11288</f>
        <v>3.0353280585881226</v>
      </c>
      <c r="AA453">
        <f ca="1">$M$11289</f>
        <v>1.9284716412349763</v>
      </c>
      <c r="AB453">
        <f ca="1">$M$11290</f>
        <v>1.7002173287849323</v>
      </c>
      <c r="AC453">
        <f ca="1">$M$11291</f>
        <v>1.8882885475701132</v>
      </c>
      <c r="AD453">
        <f ca="1">$M$11292</f>
        <v>1.2338376810250753</v>
      </c>
      <c r="AE453">
        <f ca="1">$M$11293</f>
        <v>2.3237246061945611</v>
      </c>
      <c r="AF453">
        <f ca="1">$M$11294</f>
        <v>0.93174139098945685</v>
      </c>
      <c r="AG453">
        <f ca="1">$M$11295</f>
        <v>1.0972722741648124</v>
      </c>
      <c r="AH453">
        <f ca="1">$M$11296</f>
        <v>1.3692767069427816</v>
      </c>
      <c r="AI453">
        <f ca="1">$M$11297</f>
        <v>0.84413019188031968</v>
      </c>
      <c r="AJ453">
        <f ca="1">$M$11298</f>
        <v>1.1204208061604555</v>
      </c>
      <c r="AK453">
        <f ca="1">$M$11299</f>
        <v>0.91694622377395474</v>
      </c>
      <c r="AL453">
        <f ca="1">$M$11300</f>
        <v>1.1038372077321008</v>
      </c>
      <c r="AM453">
        <f ca="1">$M$11301</f>
        <v>0.99530555561915879</v>
      </c>
    </row>
    <row r="454" spans="1:39" x14ac:dyDescent="0.25">
      <c r="A454" s="9"/>
      <c r="H454" s="9"/>
      <c r="J454">
        <v>2</v>
      </c>
      <c r="K454">
        <f ca="1">SIMULATION!$D$3*SIMULATION!$D$17/$H452/(SIMULATION!$D$17-$I452)*(((EXP(-$I452*$J454))/(1-EXP(-SIMULATION!$D$4*$I452)))-(EXP(-SIMULATION!$D$17*$J454)/(1-EXP(-SIMULATION!$D$4*SIMULATION!$D$17))))</f>
        <v>5.059540446675916</v>
      </c>
      <c r="L454">
        <v>0.60441225592655379</v>
      </c>
      <c r="M454">
        <f t="shared" ca="1" si="7"/>
        <v>8.1175887020029496</v>
      </c>
      <c r="N454" s="6">
        <v>453</v>
      </c>
      <c r="O454">
        <f ca="1">$M$11302</f>
        <v>1.404079131464717</v>
      </c>
      <c r="P454">
        <f ca="1">$M$11303</f>
        <v>1.7810806552533271</v>
      </c>
      <c r="Q454">
        <f ca="1">$M$11304</f>
        <v>3.9532242589899997</v>
      </c>
      <c r="R454">
        <f ca="1">$M$11305</f>
        <v>3.2356295408762339</v>
      </c>
      <c r="S454">
        <f ca="1">$M$11306</f>
        <v>2.1529447311669583</v>
      </c>
      <c r="T454">
        <f ca="1">$M$11307</f>
        <v>2.3418579017008936</v>
      </c>
      <c r="U454">
        <f ca="1">$M$11308</f>
        <v>3.481103391392443</v>
      </c>
      <c r="V454">
        <f ca="1">$M$11309</f>
        <v>3.8306296554201085</v>
      </c>
      <c r="W454">
        <f ca="1">$M$11310</f>
        <v>2.3458213647311505</v>
      </c>
      <c r="X454">
        <f ca="1">$M$11311</f>
        <v>2.9678697728372589</v>
      </c>
      <c r="Y454">
        <f ca="1">$M$11312</f>
        <v>2.2299799060172911</v>
      </c>
      <c r="Z454">
        <f ca="1">$M$11313</f>
        <v>2.8664125841180454</v>
      </c>
      <c r="AA454">
        <f ca="1">$M$11314</f>
        <v>1.6160882487883912</v>
      </c>
      <c r="AB454">
        <f ca="1">$M$11315</f>
        <v>1.5521331816622335</v>
      </c>
      <c r="AC454">
        <f ca="1">$M$11316</f>
        <v>2.5617914504676382</v>
      </c>
      <c r="AD454">
        <f ca="1">$M$11317</f>
        <v>2.310481647140743</v>
      </c>
      <c r="AE454">
        <f ca="1">$M$11318</f>
        <v>1.9283649600977271</v>
      </c>
      <c r="AF454">
        <f ca="1">$M$11319</f>
        <v>1.8841405898573589</v>
      </c>
      <c r="AG454">
        <f ca="1">$M$11320</f>
        <v>1.7249019767779621</v>
      </c>
      <c r="AH454">
        <f ca="1">$M$11321</f>
        <v>1.1494528238710948</v>
      </c>
      <c r="AI454">
        <f ca="1">$M$11322</f>
        <v>1.6777340611784324</v>
      </c>
      <c r="AJ454">
        <f ca="1">$M$11323</f>
        <v>1.0366557744659817</v>
      </c>
      <c r="AK454">
        <f ca="1">$M$11324</f>
        <v>1.1684738189627104</v>
      </c>
      <c r="AL454">
        <f ca="1">$M$11325</f>
        <v>1.0734553605807458</v>
      </c>
      <c r="AM454">
        <f ca="1">$M$11326</f>
        <v>1.0834259744140393</v>
      </c>
    </row>
    <row r="455" spans="1:39" x14ac:dyDescent="0.25">
      <c r="A455" s="9"/>
      <c r="H455" s="9"/>
      <c r="J455">
        <v>3</v>
      </c>
      <c r="K455">
        <f ca="1">SIMULATION!$D$3*SIMULATION!$D$17/$H452/(SIMULATION!$D$17-$I452)*(((EXP(-$I452*$J455))/(1-EXP(-SIMULATION!$D$4*$I452)))-(EXP(-SIMULATION!$D$17*$J455)/(1-EXP(-SIMULATION!$D$4*SIMULATION!$D$17))))</f>
        <v>5.6848854541941511</v>
      </c>
      <c r="L455">
        <v>-0.14361194978567363</v>
      </c>
      <c r="M455">
        <f t="shared" ca="1" si="7"/>
        <v>4.8684679698091147</v>
      </c>
      <c r="N455" s="6">
        <v>454</v>
      </c>
      <c r="O455">
        <f ca="1">$M$11327</f>
        <v>1.7766320976465</v>
      </c>
      <c r="P455">
        <f ca="1">$M$11328</f>
        <v>2.861216541416598</v>
      </c>
      <c r="Q455">
        <f ca="1">$M$11329</f>
        <v>1.9086538497298133</v>
      </c>
      <c r="R455">
        <f ca="1">$M$11330</f>
        <v>3.3805980482324869</v>
      </c>
      <c r="S455">
        <f ca="1">$M$11331</f>
        <v>4.1467871204464837</v>
      </c>
      <c r="T455">
        <f ca="1">$M$11332</f>
        <v>2.2271731031718276</v>
      </c>
      <c r="U455">
        <f ca="1">$M$11333</f>
        <v>3.0110042244642736</v>
      </c>
      <c r="V455">
        <f ca="1">$M$11334</f>
        <v>4.045966699933647</v>
      </c>
      <c r="W455">
        <f ca="1">$M$11335</f>
        <v>3.385638996018971</v>
      </c>
      <c r="X455">
        <f ca="1">$M$11336</f>
        <v>3.1063927518315348</v>
      </c>
      <c r="Y455">
        <f ca="1">$M$11337</f>
        <v>3.4209328168266997</v>
      </c>
      <c r="Z455">
        <f ca="1">$M$11338</f>
        <v>2.1345024947022604</v>
      </c>
      <c r="AA455">
        <f ca="1">$M$11339</f>
        <v>2.9074134603035926</v>
      </c>
      <c r="AB455">
        <f ca="1">$M$11340</f>
        <v>1.9747436780493239</v>
      </c>
      <c r="AC455">
        <f ca="1">$M$11341</f>
        <v>3.5463314797777503</v>
      </c>
      <c r="AD455">
        <f ca="1">$M$11342</f>
        <v>2.6807611271455634</v>
      </c>
      <c r="AE455">
        <f ca="1">$M$11343</f>
        <v>2.201067560440249</v>
      </c>
      <c r="AF455">
        <f ca="1">$M$11344</f>
        <v>1.1928138340606431</v>
      </c>
      <c r="AG455">
        <f ca="1">$M$11345</f>
        <v>1.7431491603951337</v>
      </c>
      <c r="AH455">
        <f ca="1">$M$11346</f>
        <v>2.662473884199247</v>
      </c>
      <c r="AI455">
        <f ca="1">$M$11347</f>
        <v>2.0949988013787113</v>
      </c>
      <c r="AJ455">
        <f ca="1">$M$11348</f>
        <v>2.4113288243160422</v>
      </c>
      <c r="AK455">
        <f ca="1">$M$11349</f>
        <v>2.0061223836457858</v>
      </c>
      <c r="AL455">
        <f ca="1">$M$11350</f>
        <v>1.7973186363771685</v>
      </c>
      <c r="AM455">
        <f ca="1">$M$11351</f>
        <v>1.1362244733026605</v>
      </c>
    </row>
    <row r="456" spans="1:39" x14ac:dyDescent="0.25">
      <c r="A456" s="9"/>
      <c r="H456" s="9"/>
      <c r="J456">
        <v>4</v>
      </c>
      <c r="K456">
        <f ca="1">SIMULATION!$D$3*SIMULATION!$D$17/$H452/(SIMULATION!$D$17-$I452)*(((EXP(-$I452*$J456))/(1-EXP(-SIMULATION!$D$4*$I452)))-(EXP(-SIMULATION!$D$17*$J456)/(1-EXP(-SIMULATION!$D$4*SIMULATION!$D$17))))</f>
        <v>5.8794899467541066</v>
      </c>
      <c r="L456">
        <v>0.14489352813257464</v>
      </c>
      <c r="M456">
        <f t="shared" ca="1" si="7"/>
        <v>6.7313899887593127</v>
      </c>
      <c r="N456" s="6">
        <v>455</v>
      </c>
      <c r="O456">
        <f ca="1">$M$11352</f>
        <v>1.3082147715515151</v>
      </c>
      <c r="P456">
        <f ca="1">$M$11353</f>
        <v>1.4785247045795675</v>
      </c>
      <c r="Q456">
        <f ca="1">$M$11354</f>
        <v>2.8309980984762158</v>
      </c>
      <c r="R456">
        <f ca="1">$M$11355</f>
        <v>2.9399198605928931</v>
      </c>
      <c r="S456">
        <f ca="1">$M$11356</f>
        <v>4.3400694333232925</v>
      </c>
      <c r="T456">
        <f ca="1">$M$11357</f>
        <v>3.5244870515195172</v>
      </c>
      <c r="U456">
        <f ca="1">$M$11358</f>
        <v>2.9385500860716318</v>
      </c>
      <c r="V456">
        <f ca="1">$M$11359</f>
        <v>2.3614146068349773</v>
      </c>
      <c r="W456">
        <f ca="1">$M$11360</f>
        <v>2.8831895959176181</v>
      </c>
      <c r="X456">
        <f ca="1">$M$11361</f>
        <v>1.842673817327199</v>
      </c>
      <c r="Y456">
        <f ca="1">$M$11362</f>
        <v>2.2400220933741628</v>
      </c>
      <c r="Z456">
        <f ca="1">$M$11363</f>
        <v>3.0690681058232054</v>
      </c>
      <c r="AA456">
        <f ca="1">$M$11364</f>
        <v>2.9500527692382161</v>
      </c>
      <c r="AB456">
        <f ca="1">$M$11365</f>
        <v>2.2644645832716068</v>
      </c>
      <c r="AC456">
        <f ca="1">$M$11366</f>
        <v>2.6823522795062438</v>
      </c>
      <c r="AD456">
        <f ca="1">$M$11367</f>
        <v>2.1247986479834551</v>
      </c>
      <c r="AE456">
        <f ca="1">$M$11368</f>
        <v>1.6675982121779627</v>
      </c>
      <c r="AF456">
        <f ca="1">$M$11369</f>
        <v>3.0919288017593867</v>
      </c>
      <c r="AG456">
        <f ca="1">$M$11370</f>
        <v>1.8558388518530342</v>
      </c>
      <c r="AH456">
        <f ca="1">$M$11371</f>
        <v>2.016353776214209</v>
      </c>
      <c r="AI456">
        <f ca="1">$M$11372</f>
        <v>2.3659860947342057</v>
      </c>
      <c r="AJ456">
        <f ca="1">$M$11373</f>
        <v>2.2228944553618439</v>
      </c>
      <c r="AK456">
        <f ca="1">$M$11374</f>
        <v>2.0579837999356534</v>
      </c>
      <c r="AL456">
        <f ca="1">$M$11375</f>
        <v>2.3717127677482028</v>
      </c>
      <c r="AM456">
        <f ca="1">$M$11376</f>
        <v>1.9945746364920178</v>
      </c>
    </row>
    <row r="457" spans="1:39" x14ac:dyDescent="0.25">
      <c r="A457" s="9"/>
      <c r="H457" s="9"/>
      <c r="J457">
        <v>5</v>
      </c>
      <c r="K457">
        <f ca="1">SIMULATION!$D$3*SIMULATION!$D$17/$H452/(SIMULATION!$D$17-$I452)*(((EXP(-$I452*$J457))/(1-EXP(-SIMULATION!$D$4*$I452)))-(EXP(-SIMULATION!$D$17*$J457)/(1-EXP(-SIMULATION!$D$4*SIMULATION!$D$17))))</f>
        <v>5.8154609195031162</v>
      </c>
      <c r="L457">
        <v>0.36018517864694449</v>
      </c>
      <c r="M457">
        <f t="shared" ca="1" si="7"/>
        <v>7.9101037497086706</v>
      </c>
      <c r="N457" s="6">
        <v>456</v>
      </c>
      <c r="O457">
        <f ca="1">$M$11377</f>
        <v>0.87067268217261817</v>
      </c>
      <c r="P457">
        <f ca="1">$M$11378</f>
        <v>1.043918518552394</v>
      </c>
      <c r="Q457">
        <f ca="1">$M$11379</f>
        <v>2.7557417921320146</v>
      </c>
      <c r="R457">
        <f ca="1">$M$11380</f>
        <v>3.5581953981554455</v>
      </c>
      <c r="S457">
        <f ca="1">$M$11381</f>
        <v>3.1014096409843019</v>
      </c>
      <c r="T457">
        <f ca="1">$M$11382</f>
        <v>2.2786387393489096</v>
      </c>
      <c r="U457">
        <f ca="1">$M$11383</f>
        <v>3.4956608432381233</v>
      </c>
      <c r="V457">
        <f ca="1">$M$11384</f>
        <v>2.3545198241057821</v>
      </c>
      <c r="W457">
        <f ca="1">$M$11385</f>
        <v>2.7214939833938177</v>
      </c>
      <c r="X457">
        <f ca="1">$M$11386</f>
        <v>2.128585632444</v>
      </c>
      <c r="Y457">
        <f ca="1">$M$11387</f>
        <v>2.6059664919948324</v>
      </c>
      <c r="Z457">
        <f ca="1">$M$11388</f>
        <v>1.9396597527181234</v>
      </c>
      <c r="AA457">
        <f ca="1">$M$11389</f>
        <v>2.3904142982136944</v>
      </c>
      <c r="AB457">
        <f ca="1">$M$11390</f>
        <v>1.7751381012593284</v>
      </c>
      <c r="AC457">
        <f ca="1">$M$11391</f>
        <v>1.2822712304856008</v>
      </c>
      <c r="AD457">
        <f ca="1">$M$11392</f>
        <v>1.3635670481332882</v>
      </c>
      <c r="AE457">
        <f ca="1">$M$11393</f>
        <v>1.8182144179229951</v>
      </c>
      <c r="AF457">
        <f ca="1">$M$11394</f>
        <v>1.8255757684158602</v>
      </c>
      <c r="AG457">
        <f ca="1">$M$11395</f>
        <v>1.0218578857371814</v>
      </c>
      <c r="AH457">
        <f ca="1">$M$11396</f>
        <v>1.4898213832365981</v>
      </c>
      <c r="AI457">
        <f ca="1">$M$11397</f>
        <v>1.6296296235222354</v>
      </c>
      <c r="AJ457">
        <f ca="1">$M$11398</f>
        <v>1.3800602138605791</v>
      </c>
      <c r="AK457">
        <f ca="1">$M$11399</f>
        <v>0.6632998688152254</v>
      </c>
      <c r="AL457">
        <f ca="1">$M$11400</f>
        <v>1.1491370739109734</v>
      </c>
      <c r="AM457">
        <f ca="1">$M$11401</f>
        <v>0.39216118146888634</v>
      </c>
    </row>
    <row r="458" spans="1:39" x14ac:dyDescent="0.25">
      <c r="A458" s="9"/>
      <c r="H458" s="9"/>
      <c r="J458">
        <v>6</v>
      </c>
      <c r="K458">
        <f ca="1">SIMULATION!$D$3*SIMULATION!$D$17/$H452/(SIMULATION!$D$17-$I452)*(((EXP(-$I452*$J458))/(1-EXP(-SIMULATION!$D$4*$I452)))-(EXP(-SIMULATION!$D$17*$J458)/(1-EXP(-SIMULATION!$D$4*SIMULATION!$D$17))))</f>
        <v>5.6016207103320159</v>
      </c>
      <c r="L458">
        <v>0.20727598523995977</v>
      </c>
      <c r="M458">
        <f t="shared" ca="1" si="7"/>
        <v>6.7627021620066472</v>
      </c>
      <c r="N458" s="6">
        <v>457</v>
      </c>
      <c r="O458">
        <f ca="1">$M$11402</f>
        <v>0.92822565854873862</v>
      </c>
      <c r="P458">
        <f ca="1">$M$11403</f>
        <v>2.8152861255857431</v>
      </c>
      <c r="Q458">
        <f ca="1">$M$11404</f>
        <v>2.996985167197078</v>
      </c>
      <c r="R458">
        <f ca="1">$M$11405</f>
        <v>2.504094614182812</v>
      </c>
      <c r="S458">
        <f ca="1">$M$11406</f>
        <v>4.1278891939874507</v>
      </c>
      <c r="T458">
        <f ca="1">$M$11407</f>
        <v>2.9300182245359494</v>
      </c>
      <c r="U458">
        <f ca="1">$M$11408</f>
        <v>3.3571962841835399</v>
      </c>
      <c r="V458">
        <f ca="1">$M$11409</f>
        <v>5.4218256058010867</v>
      </c>
      <c r="W458">
        <f ca="1">$M$11410</f>
        <v>4.4298474764374038</v>
      </c>
      <c r="X458">
        <f ca="1">$M$11411</f>
        <v>3.2122869300292383</v>
      </c>
      <c r="Y458">
        <f ca="1">$M$11412</f>
        <v>2.5666361700603142</v>
      </c>
      <c r="Z458">
        <f ca="1">$M$11413</f>
        <v>1.9457613959537006</v>
      </c>
      <c r="AA458">
        <f ca="1">$M$11414</f>
        <v>2.2953200207859021</v>
      </c>
      <c r="AB458">
        <f ca="1">$M$11415</f>
        <v>1.0142494293117645</v>
      </c>
      <c r="AC458">
        <f ca="1">$M$11416</f>
        <v>2.3473959277456324</v>
      </c>
      <c r="AD458">
        <f ca="1">$M$11417</f>
        <v>1.3327503967722785</v>
      </c>
      <c r="AE458">
        <f ca="1">$M$11418</f>
        <v>1.6550158466389642</v>
      </c>
      <c r="AF458">
        <f ca="1">$M$11419</f>
        <v>2.6972765551152103</v>
      </c>
      <c r="AG458">
        <f ca="1">$M$11420</f>
        <v>1.5194759141834828</v>
      </c>
      <c r="AH458">
        <f ca="1">$M$11421</f>
        <v>1.8568976706453322</v>
      </c>
      <c r="AI458">
        <f ca="1">$M$11422</f>
        <v>2.2119679753307624</v>
      </c>
      <c r="AJ458">
        <f ca="1">$M$11423</f>
        <v>0.68525585152732471</v>
      </c>
      <c r="AK458">
        <f ca="1">$M$11424</f>
        <v>0.53578825254321305</v>
      </c>
      <c r="AL458">
        <f ca="1">$M$11425</f>
        <v>0.90341192090404532</v>
      </c>
      <c r="AM458">
        <f ca="1">$M$11426</f>
        <v>1.1737682451946958</v>
      </c>
    </row>
    <row r="459" spans="1:39" x14ac:dyDescent="0.25">
      <c r="A459" s="9"/>
      <c r="H459" s="9"/>
      <c r="J459">
        <v>7</v>
      </c>
      <c r="K459">
        <f ca="1">SIMULATION!$D$3*SIMULATION!$D$17/$H452/(SIMULATION!$D$17-$I452)*(((EXP(-$I452*$J459))/(1-EXP(-SIMULATION!$D$4*$I452)))-(EXP(-SIMULATION!$D$17*$J459)/(1-EXP(-SIMULATION!$D$4*SIMULATION!$D$17))))</f>
        <v>5.3063611971987799</v>
      </c>
      <c r="L459">
        <v>0.1125409510316364</v>
      </c>
      <c r="M459">
        <f t="shared" ca="1" si="7"/>
        <v>5.9035441328489036</v>
      </c>
      <c r="N459" s="6">
        <v>458</v>
      </c>
      <c r="O459">
        <f ca="1">$M$11427</f>
        <v>0.8624832664356713</v>
      </c>
      <c r="P459">
        <f ca="1">$M$11428</f>
        <v>1.6421290299873474</v>
      </c>
      <c r="Q459">
        <f ca="1">$M$11429</f>
        <v>4.3883392314779313</v>
      </c>
      <c r="R459">
        <f ca="1">$M$11430</f>
        <v>3.9757524069852819</v>
      </c>
      <c r="S459">
        <f ca="1">$M$11431</f>
        <v>5.3683571248586937</v>
      </c>
      <c r="T459">
        <f ca="1">$M$11432</f>
        <v>5.0713021191481804</v>
      </c>
      <c r="U459">
        <f ca="1">$M$11433</f>
        <v>3.5289721646032537</v>
      </c>
      <c r="V459">
        <f ca="1">$M$11434</f>
        <v>3.4809003921686066</v>
      </c>
      <c r="W459">
        <f ca="1">$M$11435</f>
        <v>2.4427622766665582</v>
      </c>
      <c r="X459">
        <f ca="1">$M$11436</f>
        <v>3.1796058123597128</v>
      </c>
      <c r="Y459">
        <f ca="1">$M$11437</f>
        <v>2.6612822271275856</v>
      </c>
      <c r="Z459">
        <f ca="1">$M$11438</f>
        <v>2.2598431778430932</v>
      </c>
      <c r="AA459">
        <f ca="1">$M$11439</f>
        <v>3.3400939614056178</v>
      </c>
      <c r="AB459">
        <f ca="1">$M$11440</f>
        <v>1.8243273955751687</v>
      </c>
      <c r="AC459">
        <f ca="1">$M$11441</f>
        <v>1.5850068505650659</v>
      </c>
      <c r="AD459">
        <f ca="1">$M$11442</f>
        <v>1.3449295769480105</v>
      </c>
      <c r="AE459">
        <f ca="1">$M$11443</f>
        <v>2.315436419675307</v>
      </c>
      <c r="AF459">
        <f ca="1">$M$11444</f>
        <v>1.3335607425663123</v>
      </c>
      <c r="AG459">
        <f ca="1">$M$11445</f>
        <v>2.1046417407986255</v>
      </c>
      <c r="AH459">
        <f ca="1">$M$11446</f>
        <v>1.019079803492513</v>
      </c>
      <c r="AI459">
        <f ca="1">$M$11447</f>
        <v>1.4212297788510566</v>
      </c>
      <c r="AJ459">
        <f ca="1">$M$11448</f>
        <v>1.2134087258872548</v>
      </c>
      <c r="AK459">
        <f ca="1">$M$11449</f>
        <v>0.32154711776419348</v>
      </c>
      <c r="AL459">
        <f ca="1">$M$11450</f>
        <v>0.9555323276992681</v>
      </c>
      <c r="AM459">
        <f ca="1">$M$11451</f>
        <v>0.51531101693727477</v>
      </c>
    </row>
    <row r="460" spans="1:39" x14ac:dyDescent="0.25">
      <c r="A460" s="9"/>
      <c r="H460" s="9"/>
      <c r="J460">
        <v>8</v>
      </c>
      <c r="K460">
        <f ca="1">SIMULATION!$D$3*SIMULATION!$D$17/$H452/(SIMULATION!$D$17-$I452)*(((EXP(-$I452*$J460))/(1-EXP(-SIMULATION!$D$4*$I452)))-(EXP(-SIMULATION!$D$17*$J460)/(1-EXP(-SIMULATION!$D$4*SIMULATION!$D$17))))</f>
        <v>4.9722788679504335</v>
      </c>
      <c r="L460">
        <v>0.15453916683120883</v>
      </c>
      <c r="M460">
        <f t="shared" ca="1" si="7"/>
        <v>5.7406907014559199</v>
      </c>
      <c r="N460" s="6">
        <v>459</v>
      </c>
      <c r="O460">
        <f ca="1">$M$11452</f>
        <v>0.89576416924597391</v>
      </c>
      <c r="P460">
        <f ca="1">$M$11453</f>
        <v>0.88518989776557877</v>
      </c>
      <c r="Q460">
        <f ca="1">$M$11454</f>
        <v>2.1403269169320214</v>
      </c>
      <c r="R460">
        <f ca="1">$M$11455</f>
        <v>1.5982122252420317</v>
      </c>
      <c r="S460">
        <f ca="1">$M$11456</f>
        <v>2.1838103979309662</v>
      </c>
      <c r="T460">
        <f ca="1">$M$11457</f>
        <v>1.8380874659148467</v>
      </c>
      <c r="U460">
        <f ca="1">$M$11458</f>
        <v>3.2398589381235183</v>
      </c>
      <c r="V460">
        <f ca="1">$M$11459</f>
        <v>2.3629154255298634</v>
      </c>
      <c r="W460">
        <f ca="1">$M$11460</f>
        <v>2.5424935332668817</v>
      </c>
      <c r="X460">
        <f ca="1">$M$11461</f>
        <v>2.3139517675956589</v>
      </c>
      <c r="Y460">
        <f ca="1">$M$11462</f>
        <v>2.2193609936037566</v>
      </c>
      <c r="Z460">
        <f ca="1">$M$11463</f>
        <v>1.9948939329967581</v>
      </c>
      <c r="AA460">
        <f ca="1">$M$11464</f>
        <v>1.8996790271021975</v>
      </c>
      <c r="AB460">
        <f ca="1">$M$11465</f>
        <v>1.168505297355896</v>
      </c>
      <c r="AC460">
        <f ca="1">$M$11466</f>
        <v>1.9662591851552036</v>
      </c>
      <c r="AD460">
        <f ca="1">$M$11467</f>
        <v>1.0882072720539939</v>
      </c>
      <c r="AE460">
        <f ca="1">$M$11468</f>
        <v>1.6266991620802804</v>
      </c>
      <c r="AF460">
        <f ca="1">$M$11469</f>
        <v>2.1955899874203544</v>
      </c>
      <c r="AG460">
        <f ca="1">$M$11470</f>
        <v>1.2815012289749188</v>
      </c>
      <c r="AH460">
        <f ca="1">$M$11471</f>
        <v>1.5239929497664833</v>
      </c>
      <c r="AI460">
        <f ca="1">$M$11472</f>
        <v>1.1148891989717309</v>
      </c>
      <c r="AJ460">
        <f ca="1">$M$11473</f>
        <v>1.1033434959100981</v>
      </c>
      <c r="AK460">
        <f ca="1">$M$11474</f>
        <v>1.0681010851861559</v>
      </c>
      <c r="AL460">
        <f ca="1">$M$11475</f>
        <v>0.59729835235476703</v>
      </c>
      <c r="AM460">
        <f ca="1">$M$11476</f>
        <v>1.0231410537799857</v>
      </c>
    </row>
    <row r="461" spans="1:39" x14ac:dyDescent="0.25">
      <c r="A461" s="9"/>
      <c r="H461" s="9"/>
      <c r="J461">
        <v>9</v>
      </c>
      <c r="K461">
        <f ca="1">SIMULATION!$D$3*SIMULATION!$D$17/$H452/(SIMULATION!$D$17-$I452)*(((EXP(-$I452*$J461))/(1-EXP(-SIMULATION!$D$4*$I452)))-(EXP(-SIMULATION!$D$17*$J461)/(1-EXP(-SIMULATION!$D$4*SIMULATION!$D$17))))</f>
        <v>4.6255437559804369</v>
      </c>
      <c r="L461">
        <v>0.30469856787325816</v>
      </c>
      <c r="M461">
        <f t="shared" ca="1" si="7"/>
        <v>6.0349403140627675</v>
      </c>
      <c r="N461" s="6">
        <v>460</v>
      </c>
      <c r="O461">
        <f ca="1">$M$11477</f>
        <v>0.73921324000493771</v>
      </c>
      <c r="P461">
        <f ca="1">$M$11478</f>
        <v>2.4598104281953548</v>
      </c>
      <c r="Q461">
        <f ca="1">$M$11479</f>
        <v>1.9446826152202488</v>
      </c>
      <c r="R461">
        <f ca="1">$M$11480</f>
        <v>3.6974213474045543</v>
      </c>
      <c r="S461">
        <f ca="1">$M$11481</f>
        <v>3.5488463076782266</v>
      </c>
      <c r="T461">
        <f ca="1">$M$11482</f>
        <v>3.534687936891999</v>
      </c>
      <c r="U461">
        <f ca="1">$M$11483</f>
        <v>3.4105947329111919</v>
      </c>
      <c r="V461">
        <f ca="1">$M$11484</f>
        <v>3.8317182467709801</v>
      </c>
      <c r="W461">
        <f ca="1">$M$11485</f>
        <v>2.0146958150879479</v>
      </c>
      <c r="X461">
        <f ca="1">$M$11486</f>
        <v>2.295632939754642</v>
      </c>
      <c r="Y461">
        <f ca="1">$M$11487</f>
        <v>2.3856381152236121</v>
      </c>
      <c r="Z461">
        <f ca="1">$M$11488</f>
        <v>3.0162678459198786</v>
      </c>
      <c r="AA461">
        <f ca="1">$M$11489</f>
        <v>2.4582304890790647</v>
      </c>
      <c r="AB461">
        <f ca="1">$M$11490</f>
        <v>0.9801106208248539</v>
      </c>
      <c r="AC461">
        <f ca="1">$M$11491</f>
        <v>2.0233564721387718</v>
      </c>
      <c r="AD461">
        <f ca="1">$M$11492</f>
        <v>1.7152775974162942</v>
      </c>
      <c r="AE461">
        <f ca="1">$M$11493</f>
        <v>1.4562647107766444</v>
      </c>
      <c r="AF461">
        <f ca="1">$M$11494</f>
        <v>1.5962112349830559</v>
      </c>
      <c r="AG461">
        <f ca="1">$M$11495</f>
        <v>1.1458122795484338</v>
      </c>
      <c r="AH461">
        <f ca="1">$M$11496</f>
        <v>1.1970805399306821</v>
      </c>
      <c r="AI461">
        <f ca="1">$M$11497</f>
        <v>1.2195372989295166</v>
      </c>
      <c r="AJ461">
        <f ca="1">$M$11498</f>
        <v>0.76673738486889131</v>
      </c>
      <c r="AK461">
        <f ca="1">$M$11499</f>
        <v>0.69772536043862199</v>
      </c>
      <c r="AL461">
        <f ca="1">$M$11500</f>
        <v>0.39158476086896932</v>
      </c>
      <c r="AM461">
        <f ca="1">$M$11501</f>
        <v>0.36186922044427478</v>
      </c>
    </row>
    <row r="462" spans="1:39" x14ac:dyDescent="0.25">
      <c r="A462" s="9"/>
      <c r="H462" s="9"/>
      <c r="J462">
        <v>10</v>
      </c>
      <c r="K462">
        <f ca="1">SIMULATION!$D$3*SIMULATION!$D$17/$H452/(SIMULATION!$D$17-$I452)*(((EXP(-$I452*$J462))/(1-EXP(-SIMULATION!$D$4*$I452)))-(EXP(-SIMULATION!$D$17*$J462)/(1-EXP(-SIMULATION!$D$4*SIMULATION!$D$17))))</f>
        <v>4.2818945170844636</v>
      </c>
      <c r="L462">
        <v>-0.28727213764290255</v>
      </c>
      <c r="M462">
        <f t="shared" ca="1" si="7"/>
        <v>3.0518255260001856</v>
      </c>
      <c r="N462" s="6">
        <v>461</v>
      </c>
      <c r="O462">
        <f ca="1">$M$11502</f>
        <v>2.4209738683451492</v>
      </c>
      <c r="P462">
        <f ca="1">$M$11503</f>
        <v>1.4949844137079014</v>
      </c>
      <c r="Q462">
        <f ca="1">$M$11504</f>
        <v>3.0466069763779582</v>
      </c>
      <c r="R462">
        <f ca="1">$M$11505</f>
        <v>2.0841218103084747</v>
      </c>
      <c r="S462">
        <f ca="1">$M$11506</f>
        <v>3.6517321447640563</v>
      </c>
      <c r="T462">
        <f ca="1">$M$11507</f>
        <v>4.4932467688600957</v>
      </c>
      <c r="U462">
        <f ca="1">$M$11508</f>
        <v>2.3684682551035148</v>
      </c>
      <c r="V462">
        <f ca="1">$M$11509</f>
        <v>4.0500526645132648</v>
      </c>
      <c r="W462">
        <f ca="1">$M$11510</f>
        <v>3.4458438900971387</v>
      </c>
      <c r="X462">
        <f ca="1">$M$11511</f>
        <v>3.0887549885590779</v>
      </c>
      <c r="Y462">
        <f ca="1">$M$11512</f>
        <v>3.3786610736287805</v>
      </c>
      <c r="Z462">
        <f ca="1">$M$11513</f>
        <v>3.1549086551403462</v>
      </c>
      <c r="AA462">
        <f ca="1">$M$11514</f>
        <v>3.0386085947889594</v>
      </c>
      <c r="AB462">
        <f ca="1">$M$11515</f>
        <v>2.9118510783617757</v>
      </c>
      <c r="AC462">
        <f ca="1">$M$11516</f>
        <v>2.4676283834133748</v>
      </c>
      <c r="AD462">
        <f ca="1">$M$11517</f>
        <v>2.3532251237114723</v>
      </c>
      <c r="AE462">
        <f ca="1">$M$11518</f>
        <v>3.6956634742624597</v>
      </c>
      <c r="AF462">
        <f ca="1">$M$11519</f>
        <v>2.9223482463922799</v>
      </c>
      <c r="AG462">
        <f ca="1">$M$11520</f>
        <v>2.1036004474640828</v>
      </c>
      <c r="AH462">
        <f ca="1">$M$11521</f>
        <v>3.0453297042717349</v>
      </c>
      <c r="AI462">
        <f ca="1">$M$11522</f>
        <v>3.9063930279340808</v>
      </c>
      <c r="AJ462">
        <f ca="1">$M$11523</f>
        <v>1.675139682654347</v>
      </c>
      <c r="AK462">
        <f ca="1">$M$11524</f>
        <v>2.0633239121669305</v>
      </c>
      <c r="AL462">
        <f ca="1">$M$11525</f>
        <v>2.8592748810799842</v>
      </c>
      <c r="AM462">
        <f ca="1">$M$11526</f>
        <v>2.3053404030111202</v>
      </c>
    </row>
    <row r="463" spans="1:39" x14ac:dyDescent="0.25">
      <c r="A463" s="9"/>
      <c r="H463" s="9"/>
      <c r="J463">
        <v>11</v>
      </c>
      <c r="K463">
        <f ca="1">SIMULATION!$D$3*SIMULATION!$D$17/$H452/(SIMULATION!$D$17-$I452)*(((EXP(-$I452*$J463))/(1-EXP(-SIMULATION!$D$4*$I452)))-(EXP(-SIMULATION!$D$17*$J463)/(1-EXP(-SIMULATION!$D$4*SIMULATION!$D$17))))</f>
        <v>3.9504721953329143</v>
      </c>
      <c r="L463">
        <v>-0.63391117067906022</v>
      </c>
      <c r="M463">
        <f t="shared" ca="1" si="7"/>
        <v>1.4462237412543495</v>
      </c>
      <c r="N463" s="6">
        <v>462</v>
      </c>
      <c r="O463">
        <f ca="1">$M$11527</f>
        <v>0.54515345075307964</v>
      </c>
      <c r="P463">
        <f ca="1">$M$11528</f>
        <v>1.1755399220168021</v>
      </c>
      <c r="Q463">
        <f ca="1">$M$11529</f>
        <v>2.1084462230016441</v>
      </c>
      <c r="R463">
        <f ca="1">$M$11530</f>
        <v>2.8486427131838612</v>
      </c>
      <c r="S463">
        <f ca="1">$M$11531</f>
        <v>4.3291642556116514</v>
      </c>
      <c r="T463">
        <f ca="1">$M$11532</f>
        <v>4.4849527227559802</v>
      </c>
      <c r="U463">
        <f ca="1">$M$11533</f>
        <v>3.4610180277961566</v>
      </c>
      <c r="V463">
        <f ca="1">$M$11534</f>
        <v>4.1144670303836701</v>
      </c>
      <c r="W463">
        <f ca="1">$M$11535</f>
        <v>4.3706545393031808</v>
      </c>
      <c r="X463">
        <f ca="1">$M$11536</f>
        <v>4.2497003082974594</v>
      </c>
      <c r="Y463">
        <f ca="1">$M$11537</f>
        <v>2.841572030924552</v>
      </c>
      <c r="Z463">
        <f ca="1">$M$11538</f>
        <v>2.260051732209245</v>
      </c>
      <c r="AA463">
        <f ca="1">$M$11539</f>
        <v>3.1565721949232586</v>
      </c>
      <c r="AB463">
        <f ca="1">$M$11540</f>
        <v>1.5622138315704364</v>
      </c>
      <c r="AC463">
        <f ca="1">$M$11541</f>
        <v>2.0358204868011844</v>
      </c>
      <c r="AD463">
        <f ca="1">$M$11542</f>
        <v>1.9537313335861786</v>
      </c>
      <c r="AE463">
        <f ca="1">$M$11543</f>
        <v>1.7865177671542485</v>
      </c>
      <c r="AF463">
        <f ca="1">$M$11544</f>
        <v>1.5373404001439186</v>
      </c>
      <c r="AG463">
        <f ca="1">$M$11545</f>
        <v>1.834627236884806</v>
      </c>
      <c r="AH463">
        <f ca="1">$M$11546</f>
        <v>1.4405952244163733</v>
      </c>
      <c r="AI463">
        <f ca="1">$M$11547</f>
        <v>1.9987197440668676</v>
      </c>
      <c r="AJ463">
        <f ca="1">$M$11548</f>
        <v>0.99651201041159188</v>
      </c>
      <c r="AK463">
        <f ca="1">$M$11549</f>
        <v>0.58598912451022034</v>
      </c>
      <c r="AL463">
        <f ca="1">$M$11550</f>
        <v>0.62561278840516699</v>
      </c>
      <c r="AM463">
        <f ca="1">$M$11551</f>
        <v>0.62061216099998329</v>
      </c>
    </row>
    <row r="464" spans="1:39" x14ac:dyDescent="0.25">
      <c r="A464" s="9"/>
      <c r="H464" s="9"/>
      <c r="J464">
        <v>12</v>
      </c>
      <c r="K464">
        <f ca="1">SIMULATION!$D$3*SIMULATION!$D$17/$H452/(SIMULATION!$D$17-$I452)*(((EXP(-$I452*$J464))/(1-EXP(-SIMULATION!$D$4*$I452)))-(EXP(-SIMULATION!$D$17*$J464)/(1-EXP(-SIMULATION!$D$4*SIMULATION!$D$17))))</f>
        <v>3.6362696456196688</v>
      </c>
      <c r="L464">
        <v>-1.4877666222875082E-2</v>
      </c>
      <c r="M464">
        <f t="shared" ca="1" si="7"/>
        <v>3.582170439535767</v>
      </c>
      <c r="N464" s="6">
        <v>463</v>
      </c>
      <c r="O464">
        <f ca="1">$M$11552</f>
        <v>1.8171800955866402</v>
      </c>
      <c r="P464">
        <f ca="1">$M$11553</f>
        <v>1.1925976171045467</v>
      </c>
      <c r="Q464">
        <f ca="1">$M$11554</f>
        <v>2.0308890760604674</v>
      </c>
      <c r="R464">
        <f ca="1">$M$11555</f>
        <v>3.2449581787773765</v>
      </c>
      <c r="S464">
        <f ca="1">$M$11556</f>
        <v>1.749370896023805</v>
      </c>
      <c r="T464">
        <f ca="1">$M$11557</f>
        <v>2.6006466363048197</v>
      </c>
      <c r="U464">
        <f ca="1">$M$11558</f>
        <v>2.375746098149472</v>
      </c>
      <c r="V464">
        <f ca="1">$M$11559</f>
        <v>1.7882677422557569</v>
      </c>
      <c r="W464">
        <f ca="1">$M$11560</f>
        <v>2.6781140648064552</v>
      </c>
      <c r="X464">
        <f ca="1">$M$11561</f>
        <v>1.5298893817995647</v>
      </c>
      <c r="Y464">
        <f ca="1">$M$11562</f>
        <v>3.1931960047373003</v>
      </c>
      <c r="Z464">
        <f ca="1">$M$11563</f>
        <v>2.5512542996421876</v>
      </c>
      <c r="AA464">
        <f ca="1">$M$11564</f>
        <v>3.053789299153213</v>
      </c>
      <c r="AB464">
        <f ca="1">$M$11565</f>
        <v>1.6583388993836865</v>
      </c>
      <c r="AC464">
        <f ca="1">$M$11566</f>
        <v>2.2715560285103091</v>
      </c>
      <c r="AD464">
        <f ca="1">$M$11567</f>
        <v>2.1249962428893929</v>
      </c>
      <c r="AE464">
        <f ca="1">$M$11568</f>
        <v>1.9316717214466543</v>
      </c>
      <c r="AF464">
        <f ca="1">$M$11569</f>
        <v>1.8230683295781156</v>
      </c>
      <c r="AG464">
        <f ca="1">$M$11570</f>
        <v>2.087845473160117</v>
      </c>
      <c r="AH464">
        <f ca="1">$M$11571</f>
        <v>2.6001906867039088</v>
      </c>
      <c r="AI464">
        <f ca="1">$M$11572</f>
        <v>2.0685945738324132</v>
      </c>
      <c r="AJ464">
        <f ca="1">$M$11573</f>
        <v>1.534466011895812</v>
      </c>
      <c r="AK464">
        <f ca="1">$M$11574</f>
        <v>1.723411737668187</v>
      </c>
      <c r="AL464">
        <f ca="1">$M$11575</f>
        <v>1.1103575087540181</v>
      </c>
      <c r="AM464">
        <f ca="1">$M$11576</f>
        <v>1.4495853609668392</v>
      </c>
    </row>
    <row r="465" spans="1:39" x14ac:dyDescent="0.25">
      <c r="A465" s="9"/>
      <c r="H465" s="9"/>
      <c r="J465">
        <v>13</v>
      </c>
      <c r="K465">
        <f ca="1">SIMULATION!$D$3*SIMULATION!$D$17/$H452/(SIMULATION!$D$17-$I452)*(((EXP(-$I452*$J465))/(1-EXP(-SIMULATION!$D$4*$I452)))-(EXP(-SIMULATION!$D$17*$J465)/(1-EXP(-SIMULATION!$D$4*SIMULATION!$D$17))))</f>
        <v>3.3416944554742098</v>
      </c>
      <c r="L465">
        <v>-0.10597285651795202</v>
      </c>
      <c r="M465">
        <f t="shared" ca="1" si="7"/>
        <v>2.9875655484174053</v>
      </c>
      <c r="N465" s="6">
        <v>464</v>
      </c>
      <c r="O465">
        <f ca="1">$M$11577</f>
        <v>1.8226631508144355</v>
      </c>
      <c r="P465">
        <f ca="1">$M$11578</f>
        <v>1.9265564589185313</v>
      </c>
      <c r="Q465">
        <f ca="1">$M$11579</f>
        <v>1.1497939997785067</v>
      </c>
      <c r="R465">
        <f ca="1">$M$11580</f>
        <v>2.5113858673839631</v>
      </c>
      <c r="S465">
        <f ca="1">$M$11581</f>
        <v>2.8147766887354404</v>
      </c>
      <c r="T465">
        <f ca="1">$M$11582</f>
        <v>2.7577872086632862</v>
      </c>
      <c r="U465">
        <f ca="1">$M$11583</f>
        <v>2.9280730840206362</v>
      </c>
      <c r="V465">
        <f ca="1">$M$11584</f>
        <v>3.4981495447822635</v>
      </c>
      <c r="W465">
        <f ca="1">$M$11585</f>
        <v>2.4350421733369547</v>
      </c>
      <c r="X465">
        <f ca="1">$M$11586</f>
        <v>1.9318954847244896</v>
      </c>
      <c r="Y465">
        <f ca="1">$M$11587</f>
        <v>1.2326264880128284</v>
      </c>
      <c r="Z465">
        <f ca="1">$M$11588</f>
        <v>2.6237420582387285</v>
      </c>
      <c r="AA465">
        <f ca="1">$M$11589</f>
        <v>2.2642742429066764</v>
      </c>
      <c r="AB465">
        <f ca="1">$M$11590</f>
        <v>2.328511200842514</v>
      </c>
      <c r="AC465">
        <f ca="1">$M$11591</f>
        <v>1.2346521851323622</v>
      </c>
      <c r="AD465">
        <f ca="1">$M$11592</f>
        <v>2.2884509788309106</v>
      </c>
      <c r="AE465">
        <f ca="1">$M$11593</f>
        <v>2.0161889281321885</v>
      </c>
      <c r="AF465">
        <f ca="1">$M$11594</f>
        <v>1.9192591475858767</v>
      </c>
      <c r="AG465">
        <f ca="1">$M$11595</f>
        <v>0.9010328142598435</v>
      </c>
      <c r="AH465">
        <f ca="1">$M$11596</f>
        <v>2.0922169476925618</v>
      </c>
      <c r="AI465">
        <f ca="1">$M$11597</f>
        <v>1.4276248265116089</v>
      </c>
      <c r="AJ465">
        <f ca="1">$M$11598</f>
        <v>1.8334834010058554</v>
      </c>
      <c r="AK465">
        <f ca="1">$M$11599</f>
        <v>1.6043906457276491</v>
      </c>
      <c r="AL465">
        <f ca="1">$M$11600</f>
        <v>2.1921697313052486</v>
      </c>
      <c r="AM465">
        <f ca="1">$M$11601</f>
        <v>3.003223677584375</v>
      </c>
    </row>
    <row r="466" spans="1:39" x14ac:dyDescent="0.25">
      <c r="A466" s="9"/>
      <c r="H466" s="9"/>
      <c r="J466">
        <v>14</v>
      </c>
      <c r="K466">
        <f ca="1">SIMULATION!$D$3*SIMULATION!$D$17/$H452/(SIMULATION!$D$17-$I452)*(((EXP(-$I452*$J466))/(1-EXP(-SIMULATION!$D$4*$I452)))-(EXP(-SIMULATION!$D$17*$J466)/(1-EXP(-SIMULATION!$D$4*SIMULATION!$D$17))))</f>
        <v>3.0675643434247708</v>
      </c>
      <c r="L466">
        <v>6.7750192083685601E-2</v>
      </c>
      <c r="M466">
        <f t="shared" ca="1" si="7"/>
        <v>3.2753924169208641</v>
      </c>
      <c r="N466" s="6">
        <v>465</v>
      </c>
      <c r="O466">
        <f ca="1">$M$11602</f>
        <v>0.49658470947464278</v>
      </c>
      <c r="P466">
        <f ca="1">$M$11603</f>
        <v>2.2582162166186128</v>
      </c>
      <c r="Q466">
        <f ca="1">$M$11604</f>
        <v>3.6323222158710609</v>
      </c>
      <c r="R466">
        <f ca="1">$M$11605</f>
        <v>4.2733116066255228</v>
      </c>
      <c r="S466">
        <f ca="1">$M$11606</f>
        <v>3.1380011352008386</v>
      </c>
      <c r="T466">
        <f ca="1">$M$11607</f>
        <v>4.5732768737936844</v>
      </c>
      <c r="U466">
        <f ca="1">$M$11608</f>
        <v>3.1072961069924823</v>
      </c>
      <c r="V466">
        <f ca="1">$M$11609</f>
        <v>2.2478179575838912</v>
      </c>
      <c r="W466">
        <f ca="1">$M$11610</f>
        <v>3.7267388830150994</v>
      </c>
      <c r="X466">
        <f ca="1">$M$11611</f>
        <v>2.0098960087137057</v>
      </c>
      <c r="Y466">
        <f ca="1">$M$11612</f>
        <v>2.2932489579661968</v>
      </c>
      <c r="Z466">
        <f ca="1">$M$11613</f>
        <v>2.7588013290163733</v>
      </c>
      <c r="AA466">
        <f ca="1">$M$11614</f>
        <v>2.0007260833883769</v>
      </c>
      <c r="AB466">
        <f ca="1">$M$11615</f>
        <v>1.3360348660989509</v>
      </c>
      <c r="AC466">
        <f ca="1">$M$11616</f>
        <v>1.6357473377583767</v>
      </c>
      <c r="AD466">
        <f ca="1">$M$11617</f>
        <v>1.1599930167341306</v>
      </c>
      <c r="AE466">
        <f ca="1">$M$11618</f>
        <v>0.90763849964790255</v>
      </c>
      <c r="AF466">
        <f ca="1">$M$11619</f>
        <v>0.66276010650183959</v>
      </c>
      <c r="AG466">
        <f ca="1">$M$11620</f>
        <v>1.19295975164271</v>
      </c>
      <c r="AH466">
        <f ca="1">$M$11621</f>
        <v>1.3827526613509464</v>
      </c>
      <c r="AI466">
        <f ca="1">$M$11622</f>
        <v>0.97458304155495312</v>
      </c>
      <c r="AJ466">
        <f ca="1">$M$11623</f>
        <v>1.0722887384487712</v>
      </c>
      <c r="AK466">
        <f ca="1">$M$11624</f>
        <v>0.95133725983079409</v>
      </c>
      <c r="AL466">
        <f ca="1">$M$11625</f>
        <v>0.50101746991309648</v>
      </c>
      <c r="AM466">
        <f ca="1">$M$11626</f>
        <v>0.36226542143442303</v>
      </c>
    </row>
    <row r="467" spans="1:39" x14ac:dyDescent="0.25">
      <c r="A467" s="9"/>
      <c r="H467" s="9"/>
      <c r="J467">
        <v>15</v>
      </c>
      <c r="K467">
        <f ca="1">SIMULATION!$D$3*SIMULATION!$D$17/$H452/(SIMULATION!$D$17-$I452)*(((EXP(-$I452*$J467))/(1-EXP(-SIMULATION!$D$4*$I452)))-(EXP(-SIMULATION!$D$17*$J467)/(1-EXP(-SIMULATION!$D$4*SIMULATION!$D$17))))</f>
        <v>2.8137393943900033</v>
      </c>
      <c r="L467">
        <v>-0.22473182712253822</v>
      </c>
      <c r="M467">
        <f t="shared" ca="1" si="7"/>
        <v>2.1814025992420736</v>
      </c>
      <c r="N467" s="6">
        <v>466</v>
      </c>
      <c r="O467">
        <f ca="1">$M$11627</f>
        <v>1.1753350435812735</v>
      </c>
      <c r="P467">
        <f ca="1">$M$11628</f>
        <v>1.819661707497596</v>
      </c>
      <c r="Q467">
        <f ca="1">$M$11629</f>
        <v>1.2098500455852852</v>
      </c>
      <c r="R467">
        <f ca="1">$M$11630</f>
        <v>4.1423305087834539</v>
      </c>
      <c r="S467">
        <f ca="1">$M$11631</f>
        <v>3.5616456680114168</v>
      </c>
      <c r="T467">
        <f ca="1">$M$11632</f>
        <v>3.2189518928041085</v>
      </c>
      <c r="U467">
        <f ca="1">$M$11633</f>
        <v>2.876484138427458</v>
      </c>
      <c r="V467">
        <f ca="1">$M$11634</f>
        <v>3.1027698826849068</v>
      </c>
      <c r="W467">
        <f ca="1">$M$11635</f>
        <v>2.4444567306967624</v>
      </c>
      <c r="X467">
        <f ca="1">$M$11636</f>
        <v>2.294640143580239</v>
      </c>
      <c r="Y467">
        <f ca="1">$M$11637</f>
        <v>3.8104272088080564</v>
      </c>
      <c r="Z467">
        <f ca="1">$M$11638</f>
        <v>2.3143010224169802</v>
      </c>
      <c r="AA467">
        <f ca="1">$M$11639</f>
        <v>1.583202774087632</v>
      </c>
      <c r="AB467">
        <f ca="1">$M$11640</f>
        <v>1.8966863188341336</v>
      </c>
      <c r="AC467">
        <f ca="1">$M$11641</f>
        <v>2.6564868434647915</v>
      </c>
      <c r="AD467">
        <f ca="1">$M$11642</f>
        <v>1.6978426511954481</v>
      </c>
      <c r="AE467">
        <f ca="1">$M$11643</f>
        <v>1.3398680570339416</v>
      </c>
      <c r="AF467">
        <f ca="1">$M$11644</f>
        <v>1.5283026679339387</v>
      </c>
      <c r="AG467">
        <f ca="1">$M$11645</f>
        <v>1.8123245315454835</v>
      </c>
      <c r="AH467">
        <f ca="1">$M$11646</f>
        <v>0.62014312648833114</v>
      </c>
      <c r="AI467">
        <f ca="1">$M$11647</f>
        <v>2.0484295220195046</v>
      </c>
      <c r="AJ467">
        <f ca="1">$M$11648</f>
        <v>2.0030005827659818</v>
      </c>
      <c r="AK467">
        <f ca="1">$M$11649</f>
        <v>1.8264792067388278</v>
      </c>
      <c r="AL467">
        <f ca="1">$M$11650</f>
        <v>2.0455228695935541</v>
      </c>
      <c r="AM467">
        <f ca="1">$M$11651</f>
        <v>1.5993154793363438</v>
      </c>
    </row>
    <row r="468" spans="1:39" x14ac:dyDescent="0.25">
      <c r="A468" s="9"/>
      <c r="H468" s="9"/>
      <c r="J468">
        <v>16</v>
      </c>
      <c r="K468">
        <f ca="1">SIMULATION!$D$3*SIMULATION!$D$17/$H452/(SIMULATION!$D$17-$I452)*(((EXP(-$I452*$J468))/(1-EXP(-SIMULATION!$D$4*$I452)))-(EXP(-SIMULATION!$D$17*$J468)/(1-EXP(-SIMULATION!$D$4*SIMULATION!$D$17))))</f>
        <v>2.5795220473856615</v>
      </c>
      <c r="L468">
        <v>8.1286054072248932E-3</v>
      </c>
      <c r="M468">
        <f t="shared" ca="1" si="7"/>
        <v>2.6004899642480965</v>
      </c>
      <c r="N468" s="6">
        <v>467</v>
      </c>
      <c r="O468">
        <f ca="1">$M$11652</f>
        <v>3.0614906822935102</v>
      </c>
      <c r="P468">
        <f ca="1">$M$11653</f>
        <v>2.9372509843236183</v>
      </c>
      <c r="Q468">
        <f ca="1">$M$11654</f>
        <v>3.1109938408007625</v>
      </c>
      <c r="R468">
        <f ca="1">$M$11655</f>
        <v>2.3499043316814903</v>
      </c>
      <c r="S468">
        <f ca="1">$M$11656</f>
        <v>1.4309597930423801</v>
      </c>
      <c r="T468">
        <f ca="1">$M$11657</f>
        <v>3.2470988277138786</v>
      </c>
      <c r="U468">
        <f ca="1">$M$11658</f>
        <v>1.0652619865333091</v>
      </c>
      <c r="V468">
        <f ca="1">$M$11659</f>
        <v>1.1945926061467611</v>
      </c>
      <c r="W468">
        <f ca="1">$M$11660</f>
        <v>2.3815534776117739</v>
      </c>
      <c r="X468">
        <f ca="1">$M$11661</f>
        <v>3.1274010196085218</v>
      </c>
      <c r="Y468">
        <f ca="1">$M$11662</f>
        <v>3.5492314140267078</v>
      </c>
      <c r="Z468">
        <f ca="1">$M$11663</f>
        <v>2.5024386730526658</v>
      </c>
      <c r="AA468">
        <f ca="1">$M$11664</f>
        <v>2.0161978277290777</v>
      </c>
      <c r="AB468">
        <f ca="1">$M$11665</f>
        <v>2.323716269274442</v>
      </c>
      <c r="AC468">
        <f ca="1">$M$11666</f>
        <v>3.1372834081980687</v>
      </c>
      <c r="AD468">
        <f ca="1">$M$11667</f>
        <v>1.3759517186913541</v>
      </c>
      <c r="AE468">
        <f ca="1">$M$11668</f>
        <v>2.0563043139419488</v>
      </c>
      <c r="AF468">
        <f ca="1">$M$11669</f>
        <v>2.3867066108166552</v>
      </c>
      <c r="AG468">
        <f ca="1">$M$11670</f>
        <v>1.0926202380377172</v>
      </c>
      <c r="AH468">
        <f ca="1">$M$11671</f>
        <v>3.4679678299300387</v>
      </c>
      <c r="AI468">
        <f ca="1">$M$11672</f>
        <v>2.0454286145059983</v>
      </c>
      <c r="AJ468">
        <f ca="1">$M$11673</f>
        <v>2.2297039709357755</v>
      </c>
      <c r="AK468">
        <f ca="1">$M$11674</f>
        <v>1.6420553079061451</v>
      </c>
      <c r="AL468">
        <f ca="1">$M$11675</f>
        <v>1.9777189218670101</v>
      </c>
      <c r="AM468">
        <f ca="1">$M$11676</f>
        <v>3.1769670583926897</v>
      </c>
    </row>
    <row r="469" spans="1:39" x14ac:dyDescent="0.25">
      <c r="A469" s="9"/>
      <c r="H469" s="9"/>
      <c r="J469">
        <v>17</v>
      </c>
      <c r="K469">
        <f ca="1">SIMULATION!$D$3*SIMULATION!$D$17/$H452/(SIMULATION!$D$17-$I452)*(((EXP(-$I452*$J469))/(1-EXP(-SIMULATION!$D$4*$I452)))-(EXP(-SIMULATION!$D$17*$J469)/(1-EXP(-SIMULATION!$D$4*SIMULATION!$D$17))))</f>
        <v>2.3639086890733809</v>
      </c>
      <c r="L469">
        <v>9.1818425007602233E-2</v>
      </c>
      <c r="M469">
        <f t="shared" ca="1" si="7"/>
        <v>2.5809590617658844</v>
      </c>
      <c r="N469" s="6">
        <v>468</v>
      </c>
      <c r="O469">
        <f ca="1">$M$11677</f>
        <v>1.7144896701732668</v>
      </c>
      <c r="P469">
        <f ca="1">$M$11678</f>
        <v>2.3988794431675693</v>
      </c>
      <c r="Q469">
        <f ca="1">$M$11679</f>
        <v>2.9704170921017643</v>
      </c>
      <c r="R469">
        <f ca="1">$M$11680</f>
        <v>2.8150639545089633</v>
      </c>
      <c r="S469">
        <f ca="1">$M$11681</f>
        <v>2.7816548637408895</v>
      </c>
      <c r="T469">
        <f ca="1">$M$11682</f>
        <v>2.6659565839868384</v>
      </c>
      <c r="U469">
        <f ca="1">$M$11683</f>
        <v>2.7785141044934951</v>
      </c>
      <c r="V469">
        <f ca="1">$M$11684</f>
        <v>1.1206688628236667</v>
      </c>
      <c r="W469">
        <f ca="1">$M$11685</f>
        <v>2.8576285217210295</v>
      </c>
      <c r="X469">
        <f ca="1">$M$11686</f>
        <v>1.4755856716608402</v>
      </c>
      <c r="Y469">
        <f ca="1">$M$11687</f>
        <v>2.7996658781014854</v>
      </c>
      <c r="Z469">
        <f ca="1">$M$11688</f>
        <v>1.4137372599963267</v>
      </c>
      <c r="AA469">
        <f ca="1">$M$11689</f>
        <v>1.8490445095710855</v>
      </c>
      <c r="AB469">
        <f ca="1">$M$11690</f>
        <v>4.9565411587401886</v>
      </c>
      <c r="AC469">
        <f ca="1">$M$11691</f>
        <v>1.6039604200644446</v>
      </c>
      <c r="AD469">
        <f ca="1">$M$11692</f>
        <v>1.9893553349060094</v>
      </c>
      <c r="AE469">
        <f ca="1">$M$11693</f>
        <v>2.4976470529417703</v>
      </c>
      <c r="AF469">
        <f ca="1">$M$11694</f>
        <v>2.3076114072740439</v>
      </c>
      <c r="AG469">
        <f ca="1">$M$11695</f>
        <v>2.8242093473433347</v>
      </c>
      <c r="AH469">
        <f ca="1">$M$11696</f>
        <v>1.5240733123781307</v>
      </c>
      <c r="AI469">
        <f ca="1">$M$11697</f>
        <v>1.9832559812384649</v>
      </c>
      <c r="AJ469">
        <f ca="1">$M$11698</f>
        <v>2.2604297239052733</v>
      </c>
      <c r="AK469">
        <f ca="1">$M$11699</f>
        <v>1.6285346942837047</v>
      </c>
      <c r="AL469">
        <f ca="1">$M$11700</f>
        <v>1.2560750958878757</v>
      </c>
      <c r="AM469">
        <f ca="1">$M$11701</f>
        <v>2.1849198914533661</v>
      </c>
    </row>
    <row r="470" spans="1:39" x14ac:dyDescent="0.25">
      <c r="A470" s="9"/>
      <c r="H470" s="9"/>
      <c r="J470">
        <v>18</v>
      </c>
      <c r="K470">
        <f ca="1">SIMULATION!$D$3*SIMULATION!$D$17/$H452/(SIMULATION!$D$17-$I452)*(((EXP(-$I452*$J470))/(1-EXP(-SIMULATION!$D$4*$I452)))-(EXP(-SIMULATION!$D$17*$J470)/(1-EXP(-SIMULATION!$D$4*SIMULATION!$D$17))))</f>
        <v>2.1657465517505208</v>
      </c>
      <c r="L470">
        <v>0.30523777343127356</v>
      </c>
      <c r="M470">
        <f t="shared" ca="1" si="7"/>
        <v>2.8268142070233084</v>
      </c>
      <c r="N470" s="6">
        <v>469</v>
      </c>
      <c r="O470">
        <f ca="1">$M$11702</f>
        <v>1.2649773493827681</v>
      </c>
      <c r="P470">
        <f ca="1">$M$11703</f>
        <v>2.1147741472766644</v>
      </c>
      <c r="Q470">
        <f ca="1">$M$11704</f>
        <v>2.3777030983157421</v>
      </c>
      <c r="R470">
        <f ca="1">$M$11705</f>
        <v>1.5681800968021979</v>
      </c>
      <c r="S470">
        <f ca="1">$M$11706</f>
        <v>2.7562476983691164</v>
      </c>
      <c r="T470">
        <f ca="1">$M$11707</f>
        <v>3.5987620494814347</v>
      </c>
      <c r="U470">
        <f ca="1">$M$11708</f>
        <v>2.9144571764857954</v>
      </c>
      <c r="V470">
        <f ca="1">$M$11709</f>
        <v>3.6968338554165516</v>
      </c>
      <c r="W470">
        <f ca="1">$M$11710</f>
        <v>2.1499204965238188</v>
      </c>
      <c r="X470">
        <f ca="1">$M$11711</f>
        <v>0.62882138712421964</v>
      </c>
      <c r="Y470">
        <f ca="1">$M$11712</f>
        <v>1.1669597702359249</v>
      </c>
      <c r="Z470">
        <f ca="1">$M$11713</f>
        <v>2.4897600349610656</v>
      </c>
      <c r="AA470">
        <f ca="1">$M$11714</f>
        <v>1.7128100806693809</v>
      </c>
      <c r="AB470">
        <f ca="1">$M$11715</f>
        <v>1.2459789039113729</v>
      </c>
      <c r="AC470">
        <f ca="1">$M$11716</f>
        <v>2.1308076682535213</v>
      </c>
      <c r="AD470">
        <f ca="1">$M$11717</f>
        <v>1.8744898555343263</v>
      </c>
      <c r="AE470">
        <f ca="1">$M$11718</f>
        <v>1.1977493993470998</v>
      </c>
      <c r="AF470">
        <f ca="1">$M$11719</f>
        <v>2.3968001913829626</v>
      </c>
      <c r="AG470">
        <f ca="1">$M$11720</f>
        <v>1.1694829898844952</v>
      </c>
      <c r="AH470">
        <f ca="1">$M$11721</f>
        <v>1.2407519598572654</v>
      </c>
      <c r="AI470">
        <f ca="1">$M$11722</f>
        <v>1.7900902749325764</v>
      </c>
      <c r="AJ470">
        <f ca="1">$M$11723</f>
        <v>0.99168360550083667</v>
      </c>
      <c r="AK470">
        <f ca="1">$M$11724</f>
        <v>1.4552556843183166</v>
      </c>
      <c r="AL470">
        <f ca="1">$M$11725</f>
        <v>1.0790944441385071</v>
      </c>
      <c r="AM470">
        <f ca="1">$M$11726</f>
        <v>0.95010334455348899</v>
      </c>
    </row>
    <row r="471" spans="1:39" x14ac:dyDescent="0.25">
      <c r="A471" s="9"/>
      <c r="H471" s="9"/>
      <c r="J471">
        <v>19</v>
      </c>
      <c r="K471">
        <f ca="1">SIMULATION!$D$3*SIMULATION!$D$17/$H452/(SIMULATION!$D$17-$I452)*(((EXP(-$I452*$J471))/(1-EXP(-SIMULATION!$D$4*$I452)))-(EXP(-SIMULATION!$D$17*$J471)/(1-EXP(-SIMULATION!$D$4*SIMULATION!$D$17))))</f>
        <v>1.9838302934735479</v>
      </c>
      <c r="L471">
        <v>-0.12748000334083656</v>
      </c>
      <c r="M471">
        <f t="shared" ca="1" si="7"/>
        <v>1.7309316010338873</v>
      </c>
      <c r="N471" s="6">
        <v>470</v>
      </c>
      <c r="O471">
        <f ca="1">$M$11727</f>
        <v>0.9501156616714912</v>
      </c>
      <c r="P471">
        <f ca="1">$M$11728</f>
        <v>2.968716156379565</v>
      </c>
      <c r="Q471">
        <f ca="1">$M$11729</f>
        <v>4.5126993579779482</v>
      </c>
      <c r="R471">
        <f ca="1">$M$11730</f>
        <v>6.475675986223175</v>
      </c>
      <c r="S471">
        <f ca="1">$M$11731</f>
        <v>5.4900072639225863</v>
      </c>
      <c r="T471">
        <f ca="1">$M$11732</f>
        <v>4.1388955240473733</v>
      </c>
      <c r="U471">
        <f ca="1">$M$11733</f>
        <v>3.836172607309849</v>
      </c>
      <c r="V471">
        <f ca="1">$M$11734</f>
        <v>1.4178177616123866</v>
      </c>
      <c r="W471">
        <f ca="1">$M$11735</f>
        <v>2.9206246307975623</v>
      </c>
      <c r="X471">
        <f ca="1">$M$11736</f>
        <v>1.9738689739877167</v>
      </c>
      <c r="Y471">
        <f ca="1">$M$11737</f>
        <v>3.1893475617996248</v>
      </c>
      <c r="Z471">
        <f ca="1">$M$11738</f>
        <v>2.0911448698378146</v>
      </c>
      <c r="AA471">
        <f ca="1">$M$11739</f>
        <v>1.7879440452883784</v>
      </c>
      <c r="AB471">
        <f ca="1">$M$11740</f>
        <v>2.2612806492683135</v>
      </c>
      <c r="AC471">
        <f ca="1">$M$11741</f>
        <v>2.2922443662035485</v>
      </c>
      <c r="AD471">
        <f ca="1">$M$11742</f>
        <v>2.2294777983248419</v>
      </c>
      <c r="AE471">
        <f ca="1">$M$11743</f>
        <v>2.6896180330841681</v>
      </c>
      <c r="AF471">
        <f ca="1">$M$11744</f>
        <v>0.81066688775854967</v>
      </c>
      <c r="AG471">
        <f ca="1">$M$11745</f>
        <v>0.71647432779227271</v>
      </c>
      <c r="AH471">
        <f ca="1">$M$11746</f>
        <v>1.2624804878635711</v>
      </c>
      <c r="AI471">
        <f ca="1">$M$11747</f>
        <v>1.0434121332109914</v>
      </c>
      <c r="AJ471">
        <f ca="1">$M$11748</f>
        <v>1.585650491096571</v>
      </c>
      <c r="AK471">
        <f ca="1">$M$11749</f>
        <v>1.3397450293804811</v>
      </c>
      <c r="AL471">
        <f ca="1">$M$11750</f>
        <v>0.88075214940272506</v>
      </c>
      <c r="AM471">
        <f ca="1">$M$11751</f>
        <v>1.0575272194628329</v>
      </c>
    </row>
    <row r="472" spans="1:39" x14ac:dyDescent="0.25">
      <c r="A472" s="9"/>
      <c r="H472" s="9"/>
      <c r="J472">
        <v>20</v>
      </c>
      <c r="K472">
        <f ca="1">SIMULATION!$D$3*SIMULATION!$D$17/$H452/(SIMULATION!$D$17-$I452)*(((EXP(-$I452*$J472))/(1-EXP(-SIMULATION!$D$4*$I452)))-(EXP(-SIMULATION!$D$17*$J472)/(1-EXP(-SIMULATION!$D$4*SIMULATION!$D$17))))</f>
        <v>1.8169602595432823</v>
      </c>
      <c r="L472">
        <v>0.10992214169197294</v>
      </c>
      <c r="M472">
        <f t="shared" ca="1" si="7"/>
        <v>2.0166844226414828</v>
      </c>
      <c r="N472" s="6">
        <v>471</v>
      </c>
      <c r="O472">
        <f ca="1">$M$11752</f>
        <v>1.1860744766356732</v>
      </c>
      <c r="P472">
        <f ca="1">$M$11753</f>
        <v>1.8151542620659369</v>
      </c>
      <c r="Q472">
        <f ca="1">$M$11754</f>
        <v>1.3232374828435229</v>
      </c>
      <c r="R472">
        <f ca="1">$M$11755</f>
        <v>2.9803553200955299</v>
      </c>
      <c r="S472">
        <f ca="1">$M$11756</f>
        <v>2.3548630520266323</v>
      </c>
      <c r="T472">
        <f ca="1">$M$11757</f>
        <v>2.6491961960185808</v>
      </c>
      <c r="U472">
        <f ca="1">$M$11758</f>
        <v>3.5691543804602657</v>
      </c>
      <c r="V472">
        <f ca="1">$M$11759</f>
        <v>1.7752942155083307</v>
      </c>
      <c r="W472">
        <f ca="1">$M$11760</f>
        <v>2.0995252260365578</v>
      </c>
      <c r="X472">
        <f ca="1">$M$11761</f>
        <v>2.7719283708642224</v>
      </c>
      <c r="Y472">
        <f ca="1">$M$11762</f>
        <v>1.8402579836812372</v>
      </c>
      <c r="Z472">
        <f ca="1">$M$11763</f>
        <v>1.594123404678331</v>
      </c>
      <c r="AA472">
        <f ca="1">$M$11764</f>
        <v>1.8749309998580075</v>
      </c>
      <c r="AB472">
        <f ca="1">$M$11765</f>
        <v>1.5337561384509641</v>
      </c>
      <c r="AC472">
        <f ca="1">$M$11766</f>
        <v>2.3339945347331521</v>
      </c>
      <c r="AD472">
        <f ca="1">$M$11767</f>
        <v>2.5413161306626471</v>
      </c>
      <c r="AE472">
        <f ca="1">$M$11768</f>
        <v>1.4664141892939497</v>
      </c>
      <c r="AF472">
        <f ca="1">$M$11769</f>
        <v>1.3794108293894412</v>
      </c>
      <c r="AG472">
        <f ca="1">$M$11770</f>
        <v>1.4511944863754964</v>
      </c>
      <c r="AH472">
        <f ca="1">$M$11771</f>
        <v>1.4172094967842159</v>
      </c>
      <c r="AI472">
        <f ca="1">$M$11772</f>
        <v>0.90700656647969347</v>
      </c>
      <c r="AJ472">
        <f ca="1">$M$11773</f>
        <v>0.98085826461774217</v>
      </c>
      <c r="AK472">
        <f ca="1">$M$11774</f>
        <v>1.3111220717827645</v>
      </c>
      <c r="AL472">
        <f ca="1">$M$11775</f>
        <v>1.0452977082091921</v>
      </c>
      <c r="AM472">
        <f ca="1">$M$11776</f>
        <v>1.3164390327402282</v>
      </c>
    </row>
    <row r="473" spans="1:39" x14ac:dyDescent="0.25">
      <c r="A473" s="9"/>
      <c r="H473" s="9"/>
      <c r="J473">
        <v>21</v>
      </c>
      <c r="K473">
        <f ca="1">SIMULATION!$D$3*SIMULATION!$D$17/$H452/(SIMULATION!$D$17-$I452)*(((EXP(-$I452*$J473))/(1-EXP(-SIMULATION!$D$4*$I452)))-(EXP(-SIMULATION!$D$17*$J473)/(1-EXP(-SIMULATION!$D$4*SIMULATION!$D$17))))</f>
        <v>1.6639764947618598</v>
      </c>
      <c r="L473">
        <v>0.65223195692728275</v>
      </c>
      <c r="M473">
        <f t="shared" ca="1" si="7"/>
        <v>2.7492751402213882</v>
      </c>
      <c r="N473" s="6">
        <v>472</v>
      </c>
      <c r="O473">
        <f ca="1">$M$11777</f>
        <v>1.6233513674411313</v>
      </c>
      <c r="P473">
        <f ca="1">$M$11778</f>
        <v>2.3379338113533494</v>
      </c>
      <c r="Q473">
        <f ca="1">$M$11779</f>
        <v>3.0655197332956319</v>
      </c>
      <c r="R473">
        <f ca="1">$M$11780</f>
        <v>3.8891227881780739</v>
      </c>
      <c r="S473">
        <f ca="1">$M$11781</f>
        <v>2.9562588672080516</v>
      </c>
      <c r="T473">
        <f ca="1">$M$11782</f>
        <v>2.5169952064856496</v>
      </c>
      <c r="U473">
        <f ca="1">$M$11783</f>
        <v>2.7708964528166389</v>
      </c>
      <c r="V473">
        <f ca="1">$M$11784</f>
        <v>3.9400475890780222</v>
      </c>
      <c r="W473">
        <f ca="1">$M$11785</f>
        <v>2.6679602501598523</v>
      </c>
      <c r="X473">
        <f ca="1">$M$11786</f>
        <v>3.0983363578997642</v>
      </c>
      <c r="Y473">
        <f ca="1">$M$11787</f>
        <v>2.61617231533502</v>
      </c>
      <c r="Z473">
        <f ca="1">$M$11788</f>
        <v>2.7195905255150996</v>
      </c>
      <c r="AA473">
        <f ca="1">$M$11789</f>
        <v>2.051946937113311</v>
      </c>
      <c r="AB473">
        <f ca="1">$M$11790</f>
        <v>1.4909654225266926</v>
      </c>
      <c r="AC473">
        <f ca="1">$M$11791</f>
        <v>2.0874252922417385</v>
      </c>
      <c r="AD473">
        <f ca="1">$M$11792</f>
        <v>2.3511548363027113</v>
      </c>
      <c r="AE473">
        <f ca="1">$M$11793</f>
        <v>2.5924620491437125</v>
      </c>
      <c r="AF473">
        <f ca="1">$M$11794</f>
        <v>1.9311392049584608</v>
      </c>
      <c r="AG473">
        <f ca="1">$M$11795</f>
        <v>1.1710208147036898</v>
      </c>
      <c r="AH473">
        <f ca="1">$M$11796</f>
        <v>1.2508024146819978</v>
      </c>
      <c r="AI473">
        <f ca="1">$M$11797</f>
        <v>1.4938200357947902</v>
      </c>
      <c r="AJ473">
        <f ca="1">$M$11798</f>
        <v>1.5782254269049436</v>
      </c>
      <c r="AK473">
        <f ca="1">$M$11799</f>
        <v>2.251220000277105</v>
      </c>
      <c r="AL473">
        <f ca="1">$M$11800</f>
        <v>1.3459629444576466</v>
      </c>
      <c r="AM473">
        <f ca="1">$M$11801</f>
        <v>1.1539193130294483</v>
      </c>
    </row>
    <row r="474" spans="1:39" x14ac:dyDescent="0.25">
      <c r="A474" s="9"/>
      <c r="H474" s="9"/>
      <c r="J474">
        <v>22</v>
      </c>
      <c r="K474">
        <f ca="1">SIMULATION!$D$3*SIMULATION!$D$17/$H452/(SIMULATION!$D$17-$I452)*(((EXP(-$I452*$J474))/(1-EXP(-SIMULATION!$D$4*$I452)))-(EXP(-SIMULATION!$D$17*$J474)/(1-EXP(-SIMULATION!$D$4*SIMULATION!$D$17))))</f>
        <v>1.5237774966333524</v>
      </c>
      <c r="L474">
        <v>0.11636936042180636</v>
      </c>
      <c r="M474">
        <f t="shared" ca="1" si="7"/>
        <v>1.7010985093417168</v>
      </c>
      <c r="N474" s="6">
        <v>473</v>
      </c>
      <c r="O474">
        <f ca="1">$M$11802</f>
        <v>3.0080950945433904</v>
      </c>
      <c r="P474">
        <f ca="1">$M$11803</f>
        <v>2.6397848620045643</v>
      </c>
      <c r="Q474">
        <f ca="1">$M$11804</f>
        <v>2.0432880271679532</v>
      </c>
      <c r="R474">
        <f ca="1">$M$11805</f>
        <v>2.7588998887004834</v>
      </c>
      <c r="S474">
        <f ca="1">$M$11806</f>
        <v>2.5971057249783533</v>
      </c>
      <c r="T474">
        <f ca="1">$M$11807</f>
        <v>3.1341901283523184</v>
      </c>
      <c r="U474">
        <f ca="1">$M$11808</f>
        <v>3.1799298529942792</v>
      </c>
      <c r="V474">
        <f ca="1">$M$11809</f>
        <v>2.89165877033403</v>
      </c>
      <c r="W474">
        <f ca="1">$M$11810</f>
        <v>3.4912068541862853</v>
      </c>
      <c r="X474">
        <f ca="1">$M$11811</f>
        <v>4.9585292283664169</v>
      </c>
      <c r="Y474">
        <f ca="1">$M$11812</f>
        <v>3.2630458944664715</v>
      </c>
      <c r="Z474">
        <f ca="1">$M$11813</f>
        <v>2.4462936283236281</v>
      </c>
      <c r="AA474">
        <f ca="1">$M$11814</f>
        <v>4.1578989003103466</v>
      </c>
      <c r="AB474">
        <f ca="1">$M$11815</f>
        <v>3.6569458430932644</v>
      </c>
      <c r="AC474">
        <f ca="1">$M$11816</f>
        <v>3.0781768542820851</v>
      </c>
      <c r="AD474">
        <f ca="1">$M$11817</f>
        <v>2.5631001030075047</v>
      </c>
      <c r="AE474">
        <f ca="1">$M$11818</f>
        <v>2.6317906864831651</v>
      </c>
      <c r="AF474">
        <f ca="1">$M$11819</f>
        <v>2.0383657453940511</v>
      </c>
      <c r="AG474">
        <f ca="1">$M$11820</f>
        <v>2.5885986505923189</v>
      </c>
      <c r="AH474">
        <f ca="1">$M$11821</f>
        <v>2.7117414045332646</v>
      </c>
      <c r="AI474">
        <f ca="1">$M$11822</f>
        <v>1.3515212431518255</v>
      </c>
      <c r="AJ474">
        <f ca="1">$M$11823</f>
        <v>2.7618861611447043</v>
      </c>
      <c r="AK474">
        <f ca="1">$M$11824</f>
        <v>1.9243253257436339</v>
      </c>
      <c r="AL474">
        <f ca="1">$M$11825</f>
        <v>2.1561129204190985</v>
      </c>
      <c r="AM474">
        <f ca="1">$M$11826</f>
        <v>2.0646073349599923</v>
      </c>
    </row>
    <row r="475" spans="1:39" x14ac:dyDescent="0.25">
      <c r="A475" s="9"/>
      <c r="H475" s="9"/>
      <c r="J475">
        <v>23</v>
      </c>
      <c r="K475">
        <f ca="1">SIMULATION!$D$3*SIMULATION!$D$17/$H452/(SIMULATION!$D$17-$I452)*(((EXP(-$I452*$J475))/(1-EXP(-SIMULATION!$D$4*$I452)))-(EXP(-SIMULATION!$D$17*$J475)/(1-EXP(-SIMULATION!$D$4*SIMULATION!$D$17))))</f>
        <v>1.3953294469623634</v>
      </c>
      <c r="L475">
        <v>2.8778196920108398E-2</v>
      </c>
      <c r="M475">
        <f t="shared" ca="1" si="7"/>
        <v>1.4354845125554723</v>
      </c>
      <c r="N475" s="6">
        <v>474</v>
      </c>
      <c r="O475">
        <f ca="1">$M$11827</f>
        <v>0.78112448662682865</v>
      </c>
      <c r="P475">
        <f ca="1">$M$11828</f>
        <v>2.979382608811592</v>
      </c>
      <c r="Q475">
        <f ca="1">$M$11829</f>
        <v>3.9469000864822337</v>
      </c>
      <c r="R475">
        <f ca="1">$M$11830</f>
        <v>2.1896331257676316</v>
      </c>
      <c r="S475">
        <f ca="1">$M$11831</f>
        <v>4.0387998803546052</v>
      </c>
      <c r="T475">
        <f ca="1">$M$11832</f>
        <v>3.8907245470231295</v>
      </c>
      <c r="U475">
        <f ca="1">$M$11833</f>
        <v>3.6929508511697056</v>
      </c>
      <c r="V475">
        <f ca="1">$M$11834</f>
        <v>4.602176543684628</v>
      </c>
      <c r="W475">
        <f ca="1">$M$11835</f>
        <v>4.8209693949517085</v>
      </c>
      <c r="X475">
        <f ca="1">$M$11836</f>
        <v>1.9725535600622797</v>
      </c>
      <c r="Y475">
        <f ca="1">$M$11837</f>
        <v>1.9203293583087229</v>
      </c>
      <c r="Z475">
        <f ca="1">$M$11838</f>
        <v>4.0661086794845049</v>
      </c>
      <c r="AA475">
        <f ca="1">$M$11839</f>
        <v>1.903463478097857</v>
      </c>
      <c r="AB475">
        <f ca="1">$M$11840</f>
        <v>3.3344200143973599</v>
      </c>
      <c r="AC475">
        <f ca="1">$M$11841</f>
        <v>1.4286642424266593</v>
      </c>
      <c r="AD475">
        <f ca="1">$M$11842</f>
        <v>1.5700497772265878</v>
      </c>
      <c r="AE475">
        <f ca="1">$M$11843</f>
        <v>2.4496089648043942</v>
      </c>
      <c r="AF475">
        <f ca="1">$M$11844</f>
        <v>2.7004173710932369</v>
      </c>
      <c r="AG475">
        <f ca="1">$M$11845</f>
        <v>0.84618979506467462</v>
      </c>
      <c r="AH475">
        <f ca="1">$M$11846</f>
        <v>1.7999644497443699</v>
      </c>
      <c r="AI475">
        <f ca="1">$M$11847</f>
        <v>1.196797184298265</v>
      </c>
      <c r="AJ475">
        <f ca="1">$M$11848</f>
        <v>1.4813508597558651</v>
      </c>
      <c r="AK475">
        <f ca="1">$M$11849</f>
        <v>1.5861778579144423</v>
      </c>
      <c r="AL475">
        <f ca="1">$M$11850</f>
        <v>0.82587180977106278</v>
      </c>
      <c r="AM475">
        <f ca="1">$M$11851</f>
        <v>1.0494456257525182</v>
      </c>
    </row>
    <row r="476" spans="1:39" x14ac:dyDescent="0.25">
      <c r="A476" s="9"/>
      <c r="H476" s="9"/>
      <c r="J476">
        <v>24</v>
      </c>
      <c r="K476">
        <f ca="1">SIMULATION!$D$3*SIMULATION!$D$17/$H452/(SIMULATION!$D$17-$I452)*(((EXP(-$I452*$J476))/(1-EXP(-SIMULATION!$D$4*$I452)))-(EXP(-SIMULATION!$D$17*$J476)/(1-EXP(-SIMULATION!$D$4*SIMULATION!$D$17))))</f>
        <v>1.2776695768816178</v>
      </c>
      <c r="L476">
        <v>-6.4083085462340025E-2</v>
      </c>
      <c r="M476">
        <f t="shared" ca="1" si="7"/>
        <v>1.1957925681936812</v>
      </c>
      <c r="N476" s="6">
        <v>475</v>
      </c>
      <c r="O476">
        <f ca="1">$M$11852</f>
        <v>0.39976555796640256</v>
      </c>
      <c r="P476">
        <f ca="1">$M$11853</f>
        <v>1.8979907304632397</v>
      </c>
      <c r="Q476">
        <f ca="1">$M$11854</f>
        <v>1.4216617911792369</v>
      </c>
      <c r="R476">
        <f ca="1">$M$11855</f>
        <v>2.4412499371454262</v>
      </c>
      <c r="S476">
        <f ca="1">$M$11856</f>
        <v>3.6317389478732234</v>
      </c>
      <c r="T476">
        <f ca="1">$M$11857</f>
        <v>0.67725666794368367</v>
      </c>
      <c r="U476">
        <f ca="1">$M$11858</f>
        <v>3.9514680195232996</v>
      </c>
      <c r="V476">
        <f ca="1">$M$11859</f>
        <v>1.5864115289051812</v>
      </c>
      <c r="W476">
        <f ca="1">$M$11860</f>
        <v>3.1378537679005691</v>
      </c>
      <c r="X476">
        <f ca="1">$M$11861</f>
        <v>2.9629754940541626</v>
      </c>
      <c r="Y476">
        <f ca="1">$M$11862</f>
        <v>2.9325464528178848</v>
      </c>
      <c r="Z476">
        <f ca="1">$M$11863</f>
        <v>1.9517244787427275</v>
      </c>
      <c r="AA476">
        <f ca="1">$M$11864</f>
        <v>2.4714575088843955</v>
      </c>
      <c r="AB476">
        <f ca="1">$M$11865</f>
        <v>2.9145118329341062</v>
      </c>
      <c r="AC476">
        <f ca="1">$M$11866</f>
        <v>2.02970418533741</v>
      </c>
      <c r="AD476">
        <f ca="1">$M$11867</f>
        <v>1.7138130162901073</v>
      </c>
      <c r="AE476">
        <f ca="1">$M$11868</f>
        <v>1.0270963840335532</v>
      </c>
      <c r="AF476">
        <f ca="1">$M$11869</f>
        <v>1.5919322610218998</v>
      </c>
      <c r="AG476">
        <f ca="1">$M$11870</f>
        <v>0.99816277492201477</v>
      </c>
      <c r="AH476">
        <f ca="1">$M$11871</f>
        <v>0.73043234917729472</v>
      </c>
      <c r="AI476">
        <f ca="1">$M$11872</f>
        <v>1.3130065090449199</v>
      </c>
      <c r="AJ476">
        <f ca="1">$M$11873</f>
        <v>0.95957166164952956</v>
      </c>
      <c r="AK476">
        <f ca="1">$M$11874</f>
        <v>0.50747576858680787</v>
      </c>
      <c r="AL476">
        <f ca="1">$M$11875</f>
        <v>0.93565442516654507</v>
      </c>
      <c r="AM476">
        <f ca="1">$M$11876</f>
        <v>0.46780782475942856</v>
      </c>
    </row>
    <row r="477" spans="1:39" x14ac:dyDescent="0.25">
      <c r="A477" s="9">
        <v>20</v>
      </c>
      <c r="B477" s="2">
        <f ca="1">NORMINV(RAND(),SIMULATION!D7,SIMULATION!D8)</f>
        <v>55.129478013459234</v>
      </c>
      <c r="C477" s="2">
        <v>2</v>
      </c>
      <c r="D477" s="2">
        <f ca="1">SIMULATION!$D$11*(1+(SIMULATION!$D$12*LN(1+$C477)))*(1+(SIMULATION!$D$13*(($B477/63.5)-1)))</f>
        <v>9.6164517780997318</v>
      </c>
      <c r="E477" s="2">
        <v>2.4899413782054421E-3</v>
      </c>
      <c r="F477" s="2">
        <f ca="1">D477*(1+E477)</f>
        <v>9.6403961792935391</v>
      </c>
      <c r="G477" s="2">
        <v>0.6709874156926553</v>
      </c>
      <c r="H477" s="9">
        <f>SIMULATION!$D$15*EXP($G$477)</f>
        <v>431.83580495630241</v>
      </c>
      <c r="I477" s="2">
        <f ca="1">$F477/$H477</f>
        <v>2.2324216909871689E-2</v>
      </c>
      <c r="J477">
        <v>0</v>
      </c>
      <c r="K477">
        <f ca="1">SIMULATION!$D$3*SIMULATION!$D$17/$H477/(SIMULATION!$D$17-$I477)*(((EXP(-$I477*$J477))/(1-EXP(-SIMULATION!$D$4*$I477)))-(EXP(-SIMULATION!$D$17*$J477)/(1-EXP(-SIMULATION!$D$4*SIMULATION!$D$17))))</f>
        <v>1.8918057406604831</v>
      </c>
      <c r="L477">
        <v>0.18144464134151031</v>
      </c>
      <c r="M477">
        <f t="shared" ca="1" si="7"/>
        <v>2.2350637547624346</v>
      </c>
      <c r="N477" s="6">
        <v>476</v>
      </c>
      <c r="O477">
        <f ca="1">$M$11877</f>
        <v>1.9416100199317956</v>
      </c>
      <c r="P477">
        <f ca="1">$M$11878</f>
        <v>2.6556312856987825</v>
      </c>
      <c r="Q477">
        <f ca="1">$M$11879</f>
        <v>3.2236549090542184</v>
      </c>
      <c r="R477">
        <f ca="1">$M$11880</f>
        <v>2.601439556378851</v>
      </c>
      <c r="S477">
        <f ca="1">$M$11881</f>
        <v>1.8179861180644081</v>
      </c>
      <c r="T477">
        <f ca="1">$M$11882</f>
        <v>2.9271048093716185</v>
      </c>
      <c r="U477">
        <f ca="1">$M$11883</f>
        <v>3.9655151549277114</v>
      </c>
      <c r="V477">
        <f ca="1">$M$11884</f>
        <v>2.1835873566647077</v>
      </c>
      <c r="W477">
        <f ca="1">$M$11885</f>
        <v>2.6576336394334561</v>
      </c>
      <c r="X477">
        <f ca="1">$M$11886</f>
        <v>2.3817101201547679</v>
      </c>
      <c r="Y477">
        <f ca="1">$M$11887</f>
        <v>4.509534763485048</v>
      </c>
      <c r="Z477">
        <f ca="1">$M$11888</f>
        <v>2.2934624345293124</v>
      </c>
      <c r="AA477">
        <f ca="1">$M$11889</f>
        <v>3.1912477804963841</v>
      </c>
      <c r="AB477">
        <f ca="1">$M$11890</f>
        <v>2.3477785712825234</v>
      </c>
      <c r="AC477">
        <f ca="1">$M$11891</f>
        <v>2.1690064862140783</v>
      </c>
      <c r="AD477">
        <f ca="1">$M$11892</f>
        <v>2.3611109776957355</v>
      </c>
      <c r="AE477">
        <f ca="1">$M$11893</f>
        <v>2.5892293613724968</v>
      </c>
      <c r="AF477">
        <f ca="1">$M$11894</f>
        <v>1.1012710001445116</v>
      </c>
      <c r="AG477">
        <f ca="1">$M$11895</f>
        <v>0.87310733403725305</v>
      </c>
      <c r="AH477">
        <f ca="1">$M$11896</f>
        <v>1.5805512758497762</v>
      </c>
      <c r="AI477">
        <f ca="1">$M$11897</f>
        <v>2.1006090599913492</v>
      </c>
      <c r="AJ477">
        <f ca="1">$M$11898</f>
        <v>2.2270569697273515</v>
      </c>
      <c r="AK477">
        <f ca="1">$M$11899</f>
        <v>1.5595995777588882</v>
      </c>
      <c r="AL477">
        <f ca="1">$M$11900</f>
        <v>1.4934466946059668</v>
      </c>
      <c r="AM477">
        <f ca="1">$M$11901</f>
        <v>1.1144749875322995</v>
      </c>
    </row>
    <row r="478" spans="1:39" x14ac:dyDescent="0.25">
      <c r="A478" s="9"/>
      <c r="H478" s="9"/>
      <c r="J478">
        <v>1</v>
      </c>
      <c r="K478">
        <f ca="1">SIMULATION!$D$3*SIMULATION!$D$17/$H477/(SIMULATION!$D$17-$I477)*(((EXP(-$I477*$J478))/(1-EXP(-SIMULATION!$D$4*$I477)))-(EXP(-SIMULATION!$D$17*$J478)/(1-EXP(-SIMULATION!$D$4*SIMULATION!$D$17))))</f>
        <v>2.3020671308348373</v>
      </c>
      <c r="L478">
        <v>7.9293296280164752E-2</v>
      </c>
      <c r="M478">
        <f t="shared" ca="1" si="7"/>
        <v>2.4846056218969528</v>
      </c>
      <c r="N478" s="6">
        <v>477</v>
      </c>
      <c r="O478">
        <f ca="1">$M$11902</f>
        <v>1.4583544260217753</v>
      </c>
      <c r="P478">
        <f ca="1">$M$11903</f>
        <v>2.1933707103258868</v>
      </c>
      <c r="Q478">
        <f ca="1">$M$11904</f>
        <v>3.4520148929866807</v>
      </c>
      <c r="R478">
        <f ca="1">$M$11905</f>
        <v>3.9749459237999112</v>
      </c>
      <c r="S478">
        <f ca="1">$M$11906</f>
        <v>2.0743632593231744</v>
      </c>
      <c r="T478">
        <f ca="1">$M$11907</f>
        <v>2.9023459010479682</v>
      </c>
      <c r="U478">
        <f ca="1">$M$11908</f>
        <v>1.2995325792608046</v>
      </c>
      <c r="V478">
        <f ca="1">$M$11909</f>
        <v>2.8153720538232609</v>
      </c>
      <c r="W478">
        <f ca="1">$M$11910</f>
        <v>2.8523356442338339</v>
      </c>
      <c r="X478">
        <f ca="1">$M$11911</f>
        <v>3.0943670957588458</v>
      </c>
      <c r="Y478">
        <f ca="1">$M$11912</f>
        <v>2.6561876311237169</v>
      </c>
      <c r="Z478">
        <f ca="1">$M$11913</f>
        <v>2.7762711766324308</v>
      </c>
      <c r="AA478">
        <f ca="1">$M$11914</f>
        <v>2.119742574687304</v>
      </c>
      <c r="AB478">
        <f ca="1">$M$11915</f>
        <v>1.8271108648215024</v>
      </c>
      <c r="AC478">
        <f ca="1">$M$11916</f>
        <v>1.0679573688947424</v>
      </c>
      <c r="AD478">
        <f ca="1">$M$11917</f>
        <v>2.4688114357608351</v>
      </c>
      <c r="AE478">
        <f ca="1">$M$11918</f>
        <v>1.6143646852487554</v>
      </c>
      <c r="AF478">
        <f ca="1">$M$11919</f>
        <v>1.5940064918510486</v>
      </c>
      <c r="AG478">
        <f ca="1">$M$11920</f>
        <v>2.5111138207358277</v>
      </c>
      <c r="AH478">
        <f ca="1">$M$11921</f>
        <v>1.7511636535546247</v>
      </c>
      <c r="AI478">
        <f ca="1">$M$11922</f>
        <v>1.261510643488009</v>
      </c>
      <c r="AJ478">
        <f ca="1">$M$11923</f>
        <v>2.4078110209076673</v>
      </c>
      <c r="AK478">
        <f ca="1">$M$11924</f>
        <v>1.3762223514627239</v>
      </c>
      <c r="AL478">
        <f ca="1">$M$11925</f>
        <v>1.7045676741823086</v>
      </c>
      <c r="AM478">
        <f ca="1">$M$11926</f>
        <v>0.91183351353868203</v>
      </c>
    </row>
    <row r="479" spans="1:39" x14ac:dyDescent="0.25">
      <c r="A479" s="9"/>
      <c r="H479" s="9"/>
      <c r="J479">
        <v>2</v>
      </c>
      <c r="K479">
        <f ca="1">SIMULATION!$D$3*SIMULATION!$D$17/$H477/(SIMULATION!$D$17-$I477)*(((EXP(-$I477*$J479))/(1-EXP(-SIMULATION!$D$4*$I477)))-(EXP(-SIMULATION!$D$17*$J479)/(1-EXP(-SIMULATION!$D$4*SIMULATION!$D$17))))</f>
        <v>2.5409142679620511</v>
      </c>
      <c r="L479">
        <v>-0.13730391055996047</v>
      </c>
      <c r="M479">
        <f t="shared" ca="1" si="7"/>
        <v>2.1920368025732619</v>
      </c>
      <c r="N479" s="6">
        <v>478</v>
      </c>
      <c r="O479">
        <f ca="1">$M$11927</f>
        <v>1.7415566007278356</v>
      </c>
      <c r="P479">
        <f ca="1">$M$11928</f>
        <v>1.6765372073072282</v>
      </c>
      <c r="Q479">
        <f ca="1">$M$11929</f>
        <v>2.6542057617514248</v>
      </c>
      <c r="R479">
        <f ca="1">$M$11930</f>
        <v>2.5122871902674735</v>
      </c>
      <c r="S479">
        <f ca="1">$M$11931</f>
        <v>2.6989105541978509</v>
      </c>
      <c r="T479">
        <f ca="1">$M$11932</f>
        <v>2.5870166509343462</v>
      </c>
      <c r="U479">
        <f ca="1">$M$11933</f>
        <v>1.6758486343373542</v>
      </c>
      <c r="V479">
        <f ca="1">$M$11934</f>
        <v>1.2070676907897782</v>
      </c>
      <c r="W479">
        <f ca="1">$M$11935</f>
        <v>1.8799349265234457</v>
      </c>
      <c r="X479">
        <f ca="1">$M$11936</f>
        <v>1.9967092074980373</v>
      </c>
      <c r="Y479">
        <f ca="1">$M$11937</f>
        <v>2.3980971785933161</v>
      </c>
      <c r="Z479">
        <f ca="1">$M$11938</f>
        <v>1.3043446109840842</v>
      </c>
      <c r="AA479">
        <f ca="1">$M$11939</f>
        <v>2.1359169930341309</v>
      </c>
      <c r="AB479">
        <f ca="1">$M$11940</f>
        <v>2.341228104697727</v>
      </c>
      <c r="AC479">
        <f ca="1">$M$11941</f>
        <v>2.3867054485997219</v>
      </c>
      <c r="AD479">
        <f ca="1">$M$11942</f>
        <v>1.3476168895012295</v>
      </c>
      <c r="AE479">
        <f ca="1">$M$11943</f>
        <v>3.0299510143265693</v>
      </c>
      <c r="AF479">
        <f ca="1">$M$11944</f>
        <v>1.7615425683265604</v>
      </c>
      <c r="AG479">
        <f ca="1">$M$11945</f>
        <v>2.2317846627455133</v>
      </c>
      <c r="AH479">
        <f ca="1">$M$11946</f>
        <v>1.5960106287593288</v>
      </c>
      <c r="AI479">
        <f ca="1">$M$11947</f>
        <v>0.81040469956332739</v>
      </c>
      <c r="AJ479">
        <f ca="1">$M$11948</f>
        <v>1.7842278603569688</v>
      </c>
      <c r="AK479">
        <f ca="1">$M$11949</f>
        <v>1.0824305617614989</v>
      </c>
      <c r="AL479">
        <f ca="1">$M$11950</f>
        <v>2.5634457951002383</v>
      </c>
      <c r="AM479">
        <f ca="1">$M$11951</f>
        <v>1.1068393176100133</v>
      </c>
    </row>
    <row r="480" spans="1:39" x14ac:dyDescent="0.25">
      <c r="A480" s="9"/>
      <c r="H480" s="9"/>
      <c r="J480">
        <v>3</v>
      </c>
      <c r="K480">
        <f ca="1">SIMULATION!$D$3*SIMULATION!$D$17/$H477/(SIMULATION!$D$17-$I477)*(((EXP(-$I477*$J480))/(1-EXP(-SIMULATION!$D$4*$I477)))-(EXP(-SIMULATION!$D$17*$J480)/(1-EXP(-SIMULATION!$D$4*SIMULATION!$D$17))))</f>
        <v>2.6704461230425052</v>
      </c>
      <c r="L480">
        <v>4.161958283567648E-3</v>
      </c>
      <c r="M480">
        <f t="shared" ca="1" si="7"/>
        <v>2.6815604084051232</v>
      </c>
      <c r="N480" s="6">
        <v>479</v>
      </c>
      <c r="O480">
        <f ca="1">$M$11952</f>
        <v>1.6226806537859699</v>
      </c>
      <c r="P480">
        <f ca="1">$M$11953</f>
        <v>1.402475319352976</v>
      </c>
      <c r="Q480">
        <f ca="1">$M$11954</f>
        <v>2.3203871423659472</v>
      </c>
      <c r="R480">
        <f ca="1">$M$11955</f>
        <v>1.876821294192796</v>
      </c>
      <c r="S480">
        <f ca="1">$M$11956</f>
        <v>3.0787463953264105</v>
      </c>
      <c r="T480">
        <f ca="1">$M$11957</f>
        <v>2.009620917434201</v>
      </c>
      <c r="U480">
        <f ca="1">$M$11958</f>
        <v>1.7777920569070775</v>
      </c>
      <c r="V480">
        <f ca="1">$M$11959</f>
        <v>1.7749422555357224</v>
      </c>
      <c r="W480">
        <f ca="1">$M$11960</f>
        <v>2.3393311520618436</v>
      </c>
      <c r="X480">
        <f ca="1">$M$11961</f>
        <v>3.1415141155323978</v>
      </c>
      <c r="Y480">
        <f ca="1">$M$11962</f>
        <v>1.9301934739457731</v>
      </c>
      <c r="Z480">
        <f ca="1">$M$11963</f>
        <v>2.2812820062656254</v>
      </c>
      <c r="AA480">
        <f ca="1">$M$11964</f>
        <v>1.9071799462709838</v>
      </c>
      <c r="AB480">
        <f ca="1">$M$11965</f>
        <v>2.6017559361071116</v>
      </c>
      <c r="AC480">
        <f ca="1">$M$11966</f>
        <v>1.2398617816675666</v>
      </c>
      <c r="AD480">
        <f ca="1">$M$11967</f>
        <v>0.38025608327341143</v>
      </c>
      <c r="AE480">
        <f ca="1">$M$11968</f>
        <v>1.410296203534344</v>
      </c>
      <c r="AF480">
        <f ca="1">$M$11969</f>
        <v>1.6526769975190154</v>
      </c>
      <c r="AG480">
        <f ca="1">$M$11970</f>
        <v>2.0048194232118948</v>
      </c>
      <c r="AH480">
        <f ca="1">$M$11971</f>
        <v>2.5423769040598723</v>
      </c>
      <c r="AI480">
        <f ca="1">$M$11972</f>
        <v>1.424855016805848</v>
      </c>
      <c r="AJ480">
        <f ca="1">$M$11973</f>
        <v>2.0216250517637642</v>
      </c>
      <c r="AK480">
        <f ca="1">$M$11974</f>
        <v>0.73164663572267297</v>
      </c>
      <c r="AL480">
        <f ca="1">$M$11975</f>
        <v>1.9754151732070402</v>
      </c>
      <c r="AM480">
        <f ca="1">$M$11976</f>
        <v>1.6780613789798668</v>
      </c>
    </row>
    <row r="481" spans="1:39" x14ac:dyDescent="0.25">
      <c r="A481" s="9"/>
      <c r="H481" s="9"/>
      <c r="J481">
        <v>4</v>
      </c>
      <c r="K481">
        <f ca="1">SIMULATION!$D$3*SIMULATION!$D$17/$H477/(SIMULATION!$D$17-$I477)*(((EXP(-$I477*$J481))/(1-EXP(-SIMULATION!$D$4*$I477)))-(EXP(-SIMULATION!$D$17*$J481)/(1-EXP(-SIMULATION!$D$4*SIMULATION!$D$17))))</f>
        <v>2.7304454984623465</v>
      </c>
      <c r="L481">
        <v>-6.5212806782965896E-4</v>
      </c>
      <c r="M481">
        <f t="shared" ca="1" si="7"/>
        <v>2.7286648983151203</v>
      </c>
      <c r="N481" s="6">
        <v>480</v>
      </c>
      <c r="O481">
        <f ca="1">$M$11977</f>
        <v>1.0043466064014661</v>
      </c>
      <c r="P481">
        <f ca="1">$M$11978</f>
        <v>2.7045589200715821</v>
      </c>
      <c r="Q481">
        <f ca="1">$M$11979</f>
        <v>1.3924810446006228</v>
      </c>
      <c r="R481">
        <f ca="1">$M$11980</f>
        <v>4.9033829114502039</v>
      </c>
      <c r="S481">
        <f ca="1">$M$11981</f>
        <v>4.0282927947213576</v>
      </c>
      <c r="T481">
        <f ca="1">$M$11982</f>
        <v>5.3244763425643207</v>
      </c>
      <c r="U481">
        <f ca="1">$M$11983</f>
        <v>4.7385696178541075</v>
      </c>
      <c r="V481">
        <f ca="1">$M$11984</f>
        <v>3.9730293347014567</v>
      </c>
      <c r="W481">
        <f ca="1">$M$11985</f>
        <v>3.6436713068726618</v>
      </c>
      <c r="X481">
        <f ca="1">$M$11986</f>
        <v>4.1384686400821078</v>
      </c>
      <c r="Y481">
        <f ca="1">$M$11987</f>
        <v>1.998011803280624</v>
      </c>
      <c r="Z481">
        <f ca="1">$M$11988</f>
        <v>2.7820583406248804</v>
      </c>
      <c r="AA481">
        <f ca="1">$M$11989</f>
        <v>3.1786441110565753</v>
      </c>
      <c r="AB481">
        <f ca="1">$M$11990</f>
        <v>3.2073594166800357</v>
      </c>
      <c r="AC481">
        <f ca="1">$M$11991</f>
        <v>1.4067190250439052</v>
      </c>
      <c r="AD481">
        <f ca="1">$M$11992</f>
        <v>2.5109589476467153</v>
      </c>
      <c r="AE481">
        <f ca="1">$M$11993</f>
        <v>2.0640151073586632</v>
      </c>
      <c r="AF481">
        <f ca="1">$M$11994</f>
        <v>2.1574363160716801</v>
      </c>
      <c r="AG481">
        <f ca="1">$M$11995</f>
        <v>2.1699205059481459</v>
      </c>
      <c r="AH481">
        <f ca="1">$M$11996</f>
        <v>1.8715775002441639</v>
      </c>
      <c r="AI481">
        <f ca="1">$M$11997</f>
        <v>1.1417163163251229</v>
      </c>
      <c r="AJ481">
        <f ca="1">$M$11998</f>
        <v>2.7771117304899318</v>
      </c>
      <c r="AK481">
        <f ca="1">$M$11999</f>
        <v>1.7354164326797639</v>
      </c>
      <c r="AL481">
        <f ca="1">$M$12000</f>
        <v>1.8865898302848445</v>
      </c>
      <c r="AM481">
        <f ca="1">$M$12001</f>
        <v>1.5182762112719099</v>
      </c>
    </row>
    <row r="482" spans="1:39" x14ac:dyDescent="0.25">
      <c r="A482" s="9"/>
      <c r="H482" s="9"/>
      <c r="J482">
        <v>5</v>
      </c>
      <c r="K482">
        <f ca="1">SIMULATION!$D$3*SIMULATION!$D$17/$H477/(SIMULATION!$D$17-$I477)*(((EXP(-$I477*$J482))/(1-EXP(-SIMULATION!$D$4*$I477)))-(EXP(-SIMULATION!$D$17*$J482)/(1-EXP(-SIMULATION!$D$4*SIMULATION!$D$17))))</f>
        <v>2.7463947128795652</v>
      </c>
      <c r="L482">
        <v>-3.0156636924048578E-2</v>
      </c>
      <c r="M482">
        <f t="shared" ca="1" si="7"/>
        <v>2.6635726846731296</v>
      </c>
      <c r="N482" s="6">
        <v>481</v>
      </c>
      <c r="O482">
        <f ca="1">$M$12002</f>
        <v>3.0620482723065865</v>
      </c>
      <c r="P482">
        <f ca="1">$M$12003</f>
        <v>1.4023418570288773</v>
      </c>
      <c r="Q482">
        <f ca="1">$M$12004</f>
        <v>2.9532810397229423</v>
      </c>
      <c r="R482">
        <f ca="1">$M$12005</f>
        <v>2.2983565753495805</v>
      </c>
      <c r="S482">
        <f ca="1">$M$12006</f>
        <v>2.0615694195008469</v>
      </c>
      <c r="T482">
        <f ca="1">$M$12007</f>
        <v>2.4660582383376766</v>
      </c>
      <c r="U482">
        <f ca="1">$M$12008</f>
        <v>1.4510459327860405</v>
      </c>
      <c r="V482">
        <f ca="1">$M$12009</f>
        <v>2.8256365719378205</v>
      </c>
      <c r="W482">
        <f ca="1">$M$12010</f>
        <v>1.9562137657798897</v>
      </c>
      <c r="X482">
        <f ca="1">$M$12011</f>
        <v>2.7330823356843803</v>
      </c>
      <c r="Y482">
        <f ca="1">$M$12012</f>
        <v>2.907563047187224</v>
      </c>
      <c r="Z482">
        <f ca="1">$M$12013</f>
        <v>2.8556971325777636</v>
      </c>
      <c r="AA482">
        <f ca="1">$M$12014</f>
        <v>1.7130652519394669</v>
      </c>
      <c r="AB482">
        <f ca="1">$M$12015</f>
        <v>1.9261520260969185</v>
      </c>
      <c r="AC482">
        <f ca="1">$M$12016</f>
        <v>2.5547739131135012</v>
      </c>
      <c r="AD482">
        <f ca="1">$M$12017</f>
        <v>2.4530286712887914</v>
      </c>
      <c r="AE482">
        <f ca="1">$M$12018</f>
        <v>1.6143481398250583</v>
      </c>
      <c r="AF482">
        <f ca="1">$M$12019</f>
        <v>3.158617072689637</v>
      </c>
      <c r="AG482">
        <f ca="1">$M$12020</f>
        <v>2.256134749769136</v>
      </c>
      <c r="AH482">
        <f ca="1">$M$12021</f>
        <v>1.8332030897019018</v>
      </c>
      <c r="AI482">
        <f ca="1">$M$12022</f>
        <v>2.3825788562304102</v>
      </c>
      <c r="AJ482">
        <f ca="1">$M$12023</f>
        <v>1.5245722985451811</v>
      </c>
      <c r="AK482">
        <f ca="1">$M$12024</f>
        <v>1.993005769745319</v>
      </c>
      <c r="AL482">
        <f ca="1">$M$12025</f>
        <v>1.6689795319083807</v>
      </c>
      <c r="AM482">
        <f ca="1">$M$12026</f>
        <v>2.0747405888280959</v>
      </c>
    </row>
    <row r="483" spans="1:39" x14ac:dyDescent="0.25">
      <c r="A483" s="9"/>
      <c r="H483" s="9"/>
      <c r="J483">
        <v>6</v>
      </c>
      <c r="K483">
        <f ca="1">SIMULATION!$D$3*SIMULATION!$D$17/$H477/(SIMULATION!$D$17-$I477)*(((EXP(-$I477*$J483))/(1-EXP(-SIMULATION!$D$4*$I477)))-(EXP(-SIMULATION!$D$17*$J483)/(1-EXP(-SIMULATION!$D$4*SIMULATION!$D$17))))</f>
        <v>2.7346122409730174</v>
      </c>
      <c r="L483">
        <v>0.1544449818063649</v>
      </c>
      <c r="M483">
        <f t="shared" ca="1" si="7"/>
        <v>3.1569593787775578</v>
      </c>
      <c r="N483" s="6">
        <v>482</v>
      </c>
      <c r="O483">
        <f ca="1">$M$12027</f>
        <v>2.475778944521116</v>
      </c>
      <c r="P483">
        <f ca="1">$M$12028</f>
        <v>2.52911060074632</v>
      </c>
      <c r="Q483">
        <f ca="1">$M$12029</f>
        <v>3.094858100058735</v>
      </c>
      <c r="R483">
        <f ca="1">$M$12030</f>
        <v>4.1597145490634695</v>
      </c>
      <c r="S483">
        <f ca="1">$M$12031</f>
        <v>5.3418402537600489</v>
      </c>
      <c r="T483">
        <f ca="1">$M$12032</f>
        <v>2.8309616034608567</v>
      </c>
      <c r="U483">
        <f ca="1">$M$12033</f>
        <v>1.992805375193311</v>
      </c>
      <c r="V483">
        <f ca="1">$M$12034</f>
        <v>2.9838559436721495</v>
      </c>
      <c r="W483">
        <f ca="1">$M$12035</f>
        <v>3.4960364522019103</v>
      </c>
      <c r="X483">
        <f ca="1">$M$12036</f>
        <v>2.6265991084227385</v>
      </c>
      <c r="Y483">
        <f ca="1">$M$12037</f>
        <v>3.3501827414966021</v>
      </c>
      <c r="Z483">
        <f ca="1">$M$12038</f>
        <v>2.8420464902577871</v>
      </c>
      <c r="AA483">
        <f ca="1">$M$12039</f>
        <v>2.3019986931445389</v>
      </c>
      <c r="AB483">
        <f ca="1">$M$12040</f>
        <v>3.2457763575378156</v>
      </c>
      <c r="AC483">
        <f ca="1">$M$12041</f>
        <v>2.4272892535092638</v>
      </c>
      <c r="AD483">
        <f ca="1">$M$12042</f>
        <v>2.9789213294908619</v>
      </c>
      <c r="AE483">
        <f ca="1">$M$12043</f>
        <v>1.5395030307214388</v>
      </c>
      <c r="AF483">
        <f ca="1">$M$12044</f>
        <v>2.5662801402350159</v>
      </c>
      <c r="AG483">
        <f ca="1">$M$12045</f>
        <v>1.3423272347286981</v>
      </c>
      <c r="AH483">
        <f ca="1">$M$12046</f>
        <v>1.7304474486280088</v>
      </c>
      <c r="AI483">
        <f ca="1">$M$12047</f>
        <v>1.1771717009180858</v>
      </c>
      <c r="AJ483">
        <f ca="1">$M$12048</f>
        <v>2.9214035521033801</v>
      </c>
      <c r="AK483">
        <f ca="1">$M$12049</f>
        <v>1.6081092054367059</v>
      </c>
      <c r="AL483">
        <f ca="1">$M$12050</f>
        <v>2.1877800879748803</v>
      </c>
      <c r="AM483">
        <f ca="1">$M$12051</f>
        <v>1.8094195802407487</v>
      </c>
    </row>
    <row r="484" spans="1:39" x14ac:dyDescent="0.25">
      <c r="A484" s="9"/>
      <c r="H484" s="9"/>
      <c r="J484">
        <v>7</v>
      </c>
      <c r="K484">
        <f ca="1">SIMULATION!$D$3*SIMULATION!$D$17/$H477/(SIMULATION!$D$17-$I477)*(((EXP(-$I477*$J484))/(1-EXP(-SIMULATION!$D$4*$I477)))-(EXP(-SIMULATION!$D$17*$J484)/(1-EXP(-SIMULATION!$D$4*SIMULATION!$D$17))))</f>
        <v>2.7055443913020074</v>
      </c>
      <c r="L484">
        <v>0.18377277051797741</v>
      </c>
      <c r="M484">
        <f t="shared" ca="1" si="7"/>
        <v>3.2027497798509521</v>
      </c>
      <c r="N484" s="6">
        <v>483</v>
      </c>
      <c r="O484">
        <f ca="1">$M$12052</f>
        <v>1.9928069460578977</v>
      </c>
      <c r="P484">
        <f ca="1">$M$12053</f>
        <v>1.879768319905202</v>
      </c>
      <c r="Q484">
        <f ca="1">$M$12054</f>
        <v>2.3391448760558795</v>
      </c>
      <c r="R484">
        <f ca="1">$M$12055</f>
        <v>2.7251553957954</v>
      </c>
      <c r="S484">
        <f ca="1">$M$12056</f>
        <v>1.8288948958086926</v>
      </c>
      <c r="T484">
        <f ca="1">$M$12057</f>
        <v>1.9899203778609256</v>
      </c>
      <c r="U484">
        <f ca="1">$M$12058</f>
        <v>2.6164221906002116</v>
      </c>
      <c r="V484">
        <f ca="1">$M$12059</f>
        <v>2.438614379219969</v>
      </c>
      <c r="W484">
        <f ca="1">$M$12060</f>
        <v>1.2478202906049605</v>
      </c>
      <c r="X484">
        <f ca="1">$M$12061</f>
        <v>1.9213255901324688</v>
      </c>
      <c r="Y484">
        <f ca="1">$M$12062</f>
        <v>1.4402406640096719</v>
      </c>
      <c r="Z484">
        <f ca="1">$M$12063</f>
        <v>2.1185844606153217</v>
      </c>
      <c r="AA484">
        <f ca="1">$M$12064</f>
        <v>2.1069480466203769</v>
      </c>
      <c r="AB484">
        <f ca="1">$M$12065</f>
        <v>2.1966276721792872</v>
      </c>
      <c r="AC484">
        <f ca="1">$M$12066</f>
        <v>2.5117593730197894</v>
      </c>
      <c r="AD484">
        <f ca="1">$M$12067</f>
        <v>1.5871455095847458</v>
      </c>
      <c r="AE484">
        <f ca="1">$M$12068</f>
        <v>1.956481872358923</v>
      </c>
      <c r="AF484">
        <f ca="1">$M$12069</f>
        <v>1.4028334809329688</v>
      </c>
      <c r="AG484">
        <f ca="1">$M$12070</f>
        <v>1.8946929697724109</v>
      </c>
      <c r="AH484">
        <f ca="1">$M$12071</f>
        <v>0.92243109502740173</v>
      </c>
      <c r="AI484">
        <f ca="1">$M$12072</f>
        <v>1.5860569431796121</v>
      </c>
      <c r="AJ484">
        <f ca="1">$M$12073</f>
        <v>1.4043692825275955</v>
      </c>
      <c r="AK484">
        <f ca="1">$M$12074</f>
        <v>1.6375763929177782</v>
      </c>
      <c r="AL484">
        <f ca="1">$M$12075</f>
        <v>1.460599910083221</v>
      </c>
      <c r="AM484">
        <f ca="1">$M$12076</f>
        <v>1.3072247433085891</v>
      </c>
    </row>
    <row r="485" spans="1:39" x14ac:dyDescent="0.25">
      <c r="A485" s="9"/>
      <c r="H485" s="9"/>
      <c r="J485">
        <v>8</v>
      </c>
      <c r="K485">
        <f ca="1">SIMULATION!$D$3*SIMULATION!$D$17/$H477/(SIMULATION!$D$17-$I477)*(((EXP(-$I477*$J485))/(1-EXP(-SIMULATION!$D$4*$I477)))-(EXP(-SIMULATION!$D$17*$J485)/(1-EXP(-SIMULATION!$D$4*SIMULATION!$D$17))))</f>
        <v>2.6658746879221464</v>
      </c>
      <c r="L485">
        <v>0.12131021173287761</v>
      </c>
      <c r="M485">
        <f t="shared" ca="1" si="7"/>
        <v>2.9892725107673015</v>
      </c>
      <c r="N485" s="6">
        <v>484</v>
      </c>
      <c r="O485">
        <f ca="1">$M$12077</f>
        <v>1.0156662744504632</v>
      </c>
      <c r="P485">
        <f ca="1">$M$12078</f>
        <v>2.2829215209521601</v>
      </c>
      <c r="Q485">
        <f ca="1">$M$12079</f>
        <v>1.3868616048362512</v>
      </c>
      <c r="R485">
        <f ca="1">$M$12080</f>
        <v>3.4537777531922944</v>
      </c>
      <c r="S485">
        <f ca="1">$M$12081</f>
        <v>3.806218507851999</v>
      </c>
      <c r="T485">
        <f ca="1">$M$12082</f>
        <v>3.0367050842807122</v>
      </c>
      <c r="U485">
        <f ca="1">$M$12083</f>
        <v>3.7991423085961986</v>
      </c>
      <c r="V485">
        <f ca="1">$M$12084</f>
        <v>2.3850248639261658</v>
      </c>
      <c r="W485">
        <f ca="1">$M$12085</f>
        <v>2.4540694784021322</v>
      </c>
      <c r="X485">
        <f ca="1">$M$12086</f>
        <v>5.2133542406158959</v>
      </c>
      <c r="Y485">
        <f ca="1">$M$12087</f>
        <v>2.3302781668413255</v>
      </c>
      <c r="Z485">
        <f ca="1">$M$12088</f>
        <v>2.5466469594699497</v>
      </c>
      <c r="AA485">
        <f ca="1">$M$12089</f>
        <v>1.4359940811723733</v>
      </c>
      <c r="AB485">
        <f ca="1">$M$12090</f>
        <v>3.181858902918024</v>
      </c>
      <c r="AC485">
        <f ca="1">$M$12091</f>
        <v>2.5336807636228702</v>
      </c>
      <c r="AD485">
        <f ca="1">$M$12092</f>
        <v>3.5298458688646366</v>
      </c>
      <c r="AE485">
        <f ca="1">$M$12093</f>
        <v>2.3705356943045635</v>
      </c>
      <c r="AF485">
        <f ca="1">$M$12094</f>
        <v>1.4800644915242689</v>
      </c>
      <c r="AG485">
        <f ca="1">$M$12095</f>
        <v>2.4783266283627601</v>
      </c>
      <c r="AH485">
        <f ca="1">$M$12096</f>
        <v>1.8522447809689255</v>
      </c>
      <c r="AI485">
        <f ca="1">$M$12097</f>
        <v>3.046506979112547</v>
      </c>
      <c r="AJ485">
        <f ca="1">$M$12098</f>
        <v>1.6514883359484134</v>
      </c>
      <c r="AK485">
        <f ca="1">$M$12099</f>
        <v>2.4229254614808147</v>
      </c>
      <c r="AL485">
        <f ca="1">$M$12100</f>
        <v>1.1803454808767264</v>
      </c>
      <c r="AM485">
        <f ca="1">$M$12101</f>
        <v>1.3206241299695229</v>
      </c>
    </row>
    <row r="486" spans="1:39" x14ac:dyDescent="0.25">
      <c r="A486" s="9"/>
      <c r="H486" s="9"/>
      <c r="J486">
        <v>9</v>
      </c>
      <c r="K486">
        <f ca="1">SIMULATION!$D$3*SIMULATION!$D$17/$H477/(SIMULATION!$D$17-$I477)*(((EXP(-$I477*$J486))/(1-EXP(-SIMULATION!$D$4*$I477)))-(EXP(-SIMULATION!$D$17*$J486)/(1-EXP(-SIMULATION!$D$4*SIMULATION!$D$17))))</f>
        <v>2.6198756079874297</v>
      </c>
      <c r="L486">
        <v>4.1325598148078835E-3</v>
      </c>
      <c r="M486">
        <f t="shared" ca="1" si="7"/>
        <v>2.6307024006447937</v>
      </c>
      <c r="N486" s="6">
        <v>485</v>
      </c>
      <c r="O486">
        <f ca="1">$M$12102</f>
        <v>1.2987250573833269</v>
      </c>
      <c r="P486">
        <f ca="1">$M$12103</f>
        <v>1.137940349286326</v>
      </c>
      <c r="Q486">
        <f ca="1">$M$12104</f>
        <v>2.7909781235433972</v>
      </c>
      <c r="R486">
        <f ca="1">$M$12105</f>
        <v>1.4100341020699287</v>
      </c>
      <c r="S486">
        <f ca="1">$M$12106</f>
        <v>2.8005698321084274</v>
      </c>
      <c r="T486">
        <f ca="1">$M$12107</f>
        <v>3.0136936735767885</v>
      </c>
      <c r="U486">
        <f ca="1">$M$12108</f>
        <v>4.0006007267644641</v>
      </c>
      <c r="V486">
        <f ca="1">$M$12109</f>
        <v>2.7103146386819965</v>
      </c>
      <c r="W486">
        <f ca="1">$M$12110</f>
        <v>2.7758666706132136</v>
      </c>
      <c r="X486">
        <f ca="1">$M$12111</f>
        <v>2.1288903085671453</v>
      </c>
      <c r="Y486">
        <f ca="1">$M$12112</f>
        <v>2.0444788885828107</v>
      </c>
      <c r="Z486">
        <f ca="1">$M$12113</f>
        <v>1.9171604198482735</v>
      </c>
      <c r="AA486">
        <f ca="1">$M$12114</f>
        <v>2.4765734358948115</v>
      </c>
      <c r="AB486">
        <f ca="1">$M$12115</f>
        <v>3.0223543504152461</v>
      </c>
      <c r="AC486">
        <f ca="1">$M$12116</f>
        <v>1.9366783404565187</v>
      </c>
      <c r="AD486">
        <f ca="1">$M$12117</f>
        <v>1.2691114823032992</v>
      </c>
      <c r="AE486">
        <f ca="1">$M$12118</f>
        <v>2.1637668194430661</v>
      </c>
      <c r="AF486">
        <f ca="1">$M$12119</f>
        <v>1.7542354681224275</v>
      </c>
      <c r="AG486">
        <f ca="1">$M$12120</f>
        <v>1.3925214745925556</v>
      </c>
      <c r="AH486">
        <f ca="1">$M$12121</f>
        <v>1.8319924985124327</v>
      </c>
      <c r="AI486">
        <f ca="1">$M$12122</f>
        <v>1.4473722642151752</v>
      </c>
      <c r="AJ486">
        <f ca="1">$M$12123</f>
        <v>2.2055169568786286</v>
      </c>
      <c r="AK486">
        <f ca="1">$M$12124</f>
        <v>1.2305828009511475</v>
      </c>
      <c r="AL486">
        <f ca="1">$M$12125</f>
        <v>1.7609327406969275</v>
      </c>
      <c r="AM486">
        <f ca="1">$M$12126</f>
        <v>2.2150716387787659</v>
      </c>
    </row>
    <row r="487" spans="1:39" x14ac:dyDescent="0.25">
      <c r="A487" s="9"/>
      <c r="H487" s="9"/>
      <c r="J487">
        <v>10</v>
      </c>
      <c r="K487">
        <f ca="1">SIMULATION!$D$3*SIMULATION!$D$17/$H477/(SIMULATION!$D$17-$I477)*(((EXP(-$I477*$J487))/(1-EXP(-SIMULATION!$D$4*$I477)))-(EXP(-SIMULATION!$D$17*$J487)/(1-EXP(-SIMULATION!$D$4*SIMULATION!$D$17))))</f>
        <v>2.5702748027936897</v>
      </c>
      <c r="L487">
        <v>-0.31628029521516599</v>
      </c>
      <c r="M487">
        <f t="shared" ca="1" si="7"/>
        <v>1.7573475293819989</v>
      </c>
      <c r="N487" s="6">
        <v>486</v>
      </c>
      <c r="O487">
        <f ca="1">$M$12127</f>
        <v>1.260297436193581</v>
      </c>
      <c r="P487">
        <f ca="1">$M$12128</f>
        <v>2.6897183132115781</v>
      </c>
      <c r="Q487">
        <f ca="1">$M$12129</f>
        <v>1.0337186961203435</v>
      </c>
      <c r="R487">
        <f ca="1">$M$12130</f>
        <v>2.2105958315526459</v>
      </c>
      <c r="S487">
        <f ca="1">$M$12131</f>
        <v>3.2757164590187942</v>
      </c>
      <c r="T487">
        <f ca="1">$M$12132</f>
        <v>2.8487643149912252</v>
      </c>
      <c r="U487">
        <f ca="1">$M$12133</f>
        <v>2.3517599277047645</v>
      </c>
      <c r="V487">
        <f ca="1">$M$12134</f>
        <v>2.7290392271152171</v>
      </c>
      <c r="W487">
        <f ca="1">$M$12135</f>
        <v>2.6864685611143289</v>
      </c>
      <c r="X487">
        <f ca="1">$M$12136</f>
        <v>1.7668911972279218</v>
      </c>
      <c r="Y487">
        <f ca="1">$M$12137</f>
        <v>3.2771574586993086</v>
      </c>
      <c r="Z487">
        <f ca="1">$M$12138</f>
        <v>2.8159986002728101</v>
      </c>
      <c r="AA487">
        <f ca="1">$M$12139</f>
        <v>2.4435563069341488</v>
      </c>
      <c r="AB487">
        <f ca="1">$M$12140</f>
        <v>2.3025727691113302</v>
      </c>
      <c r="AC487">
        <f ca="1">$M$12141</f>
        <v>3.0119386210053931</v>
      </c>
      <c r="AD487">
        <f ca="1">$M$12142</f>
        <v>2.5016666164361769</v>
      </c>
      <c r="AE487">
        <f ca="1">$M$12143</f>
        <v>1.8917790475253182</v>
      </c>
      <c r="AF487">
        <f ca="1">$M$12144</f>
        <v>2.3139449261060685</v>
      </c>
      <c r="AG487">
        <f ca="1">$M$12145</f>
        <v>2.0094437356957444</v>
      </c>
      <c r="AH487">
        <f ca="1">$M$12146</f>
        <v>2.0083287720836522</v>
      </c>
      <c r="AI487">
        <f ca="1">$M$12147</f>
        <v>2.5522909935546076</v>
      </c>
      <c r="AJ487">
        <f ca="1">$M$12148</f>
        <v>2.1486560774101982</v>
      </c>
      <c r="AK487">
        <f ca="1">$M$12149</f>
        <v>1.2287002628799737</v>
      </c>
      <c r="AL487">
        <f ca="1">$M$12150</f>
        <v>1.188036423618084</v>
      </c>
      <c r="AM487">
        <f ca="1">$M$12151</f>
        <v>1.7778940560466918</v>
      </c>
    </row>
    <row r="488" spans="1:39" x14ac:dyDescent="0.25">
      <c r="A488" s="9"/>
      <c r="H488" s="9"/>
      <c r="J488">
        <v>11</v>
      </c>
      <c r="K488">
        <f ca="1">SIMULATION!$D$3*SIMULATION!$D$17/$H477/(SIMULATION!$D$17-$I477)*(((EXP(-$I477*$J488))/(1-EXP(-SIMULATION!$D$4*$I477)))-(EXP(-SIMULATION!$D$17*$J488)/(1-EXP(-SIMULATION!$D$4*SIMULATION!$D$17))))</f>
        <v>2.5188101881402551</v>
      </c>
      <c r="L488">
        <v>-0.40062822589619101</v>
      </c>
      <c r="M488">
        <f t="shared" ca="1" si="7"/>
        <v>1.5097037310963735</v>
      </c>
      <c r="N488" s="6">
        <v>487</v>
      </c>
      <c r="O488">
        <f ca="1">$M$12152</f>
        <v>1.1027945116228342</v>
      </c>
      <c r="P488">
        <f ca="1">$M$12153</f>
        <v>1.7531148515334785</v>
      </c>
      <c r="Q488">
        <f ca="1">$M$12154</f>
        <v>1.5246322009843338</v>
      </c>
      <c r="R488">
        <f ca="1">$M$12155</f>
        <v>2.5544323679348993</v>
      </c>
      <c r="S488">
        <f ca="1">$M$12156</f>
        <v>3.3090569435847423</v>
      </c>
      <c r="T488">
        <f ca="1">$M$12157</f>
        <v>3.3077680757251584</v>
      </c>
      <c r="U488">
        <f ca="1">$M$12158</f>
        <v>4.4921389729525973</v>
      </c>
      <c r="V488">
        <f ca="1">$M$12159</f>
        <v>2.1610184514444954</v>
      </c>
      <c r="W488">
        <f ca="1">$M$12160</f>
        <v>2.3828911501199652</v>
      </c>
      <c r="X488">
        <f ca="1">$M$12161</f>
        <v>2.0974582349344937</v>
      </c>
      <c r="Y488">
        <f ca="1">$M$12162</f>
        <v>2.3499970929480334</v>
      </c>
      <c r="Z488">
        <f ca="1">$M$12163</f>
        <v>2.3318589439233501</v>
      </c>
      <c r="AA488">
        <f ca="1">$M$12164</f>
        <v>2.7907788118415251</v>
      </c>
      <c r="AB488">
        <f ca="1">$M$12165</f>
        <v>1.9242727908810187</v>
      </c>
      <c r="AC488">
        <f ca="1">$M$12166</f>
        <v>1.9074921215401064</v>
      </c>
      <c r="AD488">
        <f ca="1">$M$12167</f>
        <v>1.7085914108643037</v>
      </c>
      <c r="AE488">
        <f ca="1">$M$12168</f>
        <v>2.6902706973178732</v>
      </c>
      <c r="AF488">
        <f ca="1">$M$12169</f>
        <v>0.98445897029980289</v>
      </c>
      <c r="AG488">
        <f ca="1">$M$12170</f>
        <v>1.3753110934278812</v>
      </c>
      <c r="AH488">
        <f ca="1">$M$12171</f>
        <v>1.2804756706652254</v>
      </c>
      <c r="AI488">
        <f ca="1">$M$12172</f>
        <v>1.8382249396418524</v>
      </c>
      <c r="AJ488">
        <f ca="1">$M$12173</f>
        <v>1.4188462579890113</v>
      </c>
      <c r="AK488">
        <f ca="1">$M$12174</f>
        <v>1.2669969110263319</v>
      </c>
      <c r="AL488">
        <f ca="1">$M$12175</f>
        <v>1.8962827806229385</v>
      </c>
      <c r="AM488">
        <f ca="1">$M$12176</f>
        <v>1.9097474252272573</v>
      </c>
    </row>
    <row r="489" spans="1:39" x14ac:dyDescent="0.25">
      <c r="A489" s="9"/>
      <c r="H489" s="9"/>
      <c r="J489">
        <v>12</v>
      </c>
      <c r="K489">
        <f ca="1">SIMULATION!$D$3*SIMULATION!$D$17/$H477/(SIMULATION!$D$17-$I477)*(((EXP(-$I477*$J489))/(1-EXP(-SIMULATION!$D$4*$I477)))-(EXP(-SIMULATION!$D$17*$J489)/(1-EXP(-SIMULATION!$D$4*SIMULATION!$D$17))))</f>
        <v>2.4665856547105447</v>
      </c>
      <c r="L489">
        <v>-0.18600539705068075</v>
      </c>
      <c r="M489">
        <f t="shared" ca="1" si="7"/>
        <v>2.0077874106465963</v>
      </c>
      <c r="N489" s="6">
        <v>488</v>
      </c>
      <c r="O489">
        <f ca="1">$M$12177</f>
        <v>2.1747802026283014</v>
      </c>
      <c r="P489">
        <f ca="1">$M$12178</f>
        <v>2.5778423208090273</v>
      </c>
      <c r="Q489">
        <f ca="1">$M$12179</f>
        <v>2.0494933076644717</v>
      </c>
      <c r="R489">
        <f ca="1">$M$12180</f>
        <v>1.3781494959633143</v>
      </c>
      <c r="S489">
        <f ca="1">$M$12181</f>
        <v>2.2195266236608431</v>
      </c>
      <c r="T489">
        <f ca="1">$M$12182</f>
        <v>3.0493258124567384</v>
      </c>
      <c r="U489">
        <f ca="1">$M$12183</f>
        <v>3.6560151880977694</v>
      </c>
      <c r="V489">
        <f ca="1">$M$12184</f>
        <v>2.4555165673498323</v>
      </c>
      <c r="W489">
        <f ca="1">$M$12185</f>
        <v>3.8416598541643125</v>
      </c>
      <c r="X489">
        <f ca="1">$M$12186</f>
        <v>1.4206504522407779</v>
      </c>
      <c r="Y489">
        <f ca="1">$M$12187</f>
        <v>1.837986108574295</v>
      </c>
      <c r="Z489">
        <f ca="1">$M$12188</f>
        <v>3.8151889604234013</v>
      </c>
      <c r="AA489">
        <f ca="1">$M$12189</f>
        <v>3.6955780393239586</v>
      </c>
      <c r="AB489">
        <f ca="1">$M$12190</f>
        <v>2.5897959027317348</v>
      </c>
      <c r="AC489">
        <f ca="1">$M$12191</f>
        <v>2.0234390143146266</v>
      </c>
      <c r="AD489">
        <f ca="1">$M$12192</f>
        <v>1.4189860770371583</v>
      </c>
      <c r="AE489">
        <f ca="1">$M$12193</f>
        <v>2.1928972470645047</v>
      </c>
      <c r="AF489">
        <f ca="1">$M$12194</f>
        <v>1.4103978780663342</v>
      </c>
      <c r="AG489">
        <f ca="1">$M$12195</f>
        <v>1.8749071587693031</v>
      </c>
      <c r="AH489">
        <f ca="1">$M$12196</f>
        <v>2.0725880942614898</v>
      </c>
      <c r="AI489">
        <f ca="1">$M$12197</f>
        <v>2.466013205257322</v>
      </c>
      <c r="AJ489">
        <f ca="1">$M$12198</f>
        <v>2.5127168747107498</v>
      </c>
      <c r="AK489">
        <f ca="1">$M$12199</f>
        <v>1.2183825260013044</v>
      </c>
      <c r="AL489">
        <f ca="1">$M$12200</f>
        <v>3.0305275995036323</v>
      </c>
      <c r="AM489">
        <f ca="1">$M$12201</f>
        <v>1.6349728606178826</v>
      </c>
    </row>
    <row r="490" spans="1:39" x14ac:dyDescent="0.25">
      <c r="A490" s="9"/>
      <c r="H490" s="9"/>
      <c r="J490">
        <v>13</v>
      </c>
      <c r="K490">
        <f ca="1">SIMULATION!$D$3*SIMULATION!$D$17/$H477/(SIMULATION!$D$17-$I477)*(((EXP(-$I477*$J490))/(1-EXP(-SIMULATION!$D$4*$I477)))-(EXP(-SIMULATION!$D$17*$J490)/(1-EXP(-SIMULATION!$D$4*SIMULATION!$D$17))))</f>
        <v>2.4142990110309901</v>
      </c>
      <c r="L490">
        <v>-0.10683039513690192</v>
      </c>
      <c r="M490">
        <f t="shared" ca="1" si="7"/>
        <v>2.1563784937039179</v>
      </c>
      <c r="N490" s="6">
        <v>489</v>
      </c>
      <c r="O490">
        <f ca="1">$M$12202</f>
        <v>1.8559696863827302</v>
      </c>
      <c r="P490">
        <f ca="1">$M$12203</f>
        <v>2.7435282194764121</v>
      </c>
      <c r="Q490">
        <f ca="1">$M$12204</f>
        <v>1.6481104697618849</v>
      </c>
      <c r="R490">
        <f ca="1">$M$12205</f>
        <v>2.464887625273688</v>
      </c>
      <c r="S490">
        <f ca="1">$M$12206</f>
        <v>2.0759876031412228</v>
      </c>
      <c r="T490">
        <f ca="1">$M$12207</f>
        <v>2.4291503307939588</v>
      </c>
      <c r="U490">
        <f ca="1">$M$12208</f>
        <v>3.5242379797718315</v>
      </c>
      <c r="V490">
        <f ca="1">$M$12209</f>
        <v>1.6810009323190129</v>
      </c>
      <c r="W490">
        <f ca="1">$M$12210</f>
        <v>2.8518033734461405</v>
      </c>
      <c r="X490">
        <f ca="1">$M$12211</f>
        <v>2.5419630751001581</v>
      </c>
      <c r="Y490">
        <f ca="1">$M$12212</f>
        <v>2.296097523722282</v>
      </c>
      <c r="Z490">
        <f ca="1">$M$12213</f>
        <v>1.9750572730806955</v>
      </c>
      <c r="AA490">
        <f ca="1">$M$12214</f>
        <v>2.1417866541532482</v>
      </c>
      <c r="AB490">
        <f ca="1">$M$12215</f>
        <v>2.159210231136437</v>
      </c>
      <c r="AC490">
        <f ca="1">$M$12216</f>
        <v>2.5317905981035524</v>
      </c>
      <c r="AD490">
        <f ca="1">$M$12217</f>
        <v>2.3259955990145329</v>
      </c>
      <c r="AE490">
        <f ca="1">$M$12218</f>
        <v>2.8118192902593404</v>
      </c>
      <c r="AF490">
        <f ca="1">$M$12219</f>
        <v>1.8473596164892629</v>
      </c>
      <c r="AG490">
        <f ca="1">$M$12220</f>
        <v>2.1406742714815272</v>
      </c>
      <c r="AH490">
        <f ca="1">$M$12221</f>
        <v>2.712085049471022</v>
      </c>
      <c r="AI490">
        <f ca="1">$M$12222</f>
        <v>2.5795511977941672</v>
      </c>
      <c r="AJ490">
        <f ca="1">$M$12223</f>
        <v>1.4197749582612689</v>
      </c>
      <c r="AK490">
        <f ca="1">$M$12224</f>
        <v>1.0176407734260624</v>
      </c>
      <c r="AL490">
        <f ca="1">$M$12225</f>
        <v>1.9711576340922272</v>
      </c>
      <c r="AM490">
        <f ca="1">$M$12226</f>
        <v>1.9901086797895822</v>
      </c>
    </row>
    <row r="491" spans="1:39" x14ac:dyDescent="0.25">
      <c r="A491" s="9"/>
      <c r="H491" s="9"/>
      <c r="J491">
        <v>14</v>
      </c>
      <c r="K491">
        <f ca="1">SIMULATION!$D$3*SIMULATION!$D$17/$H477/(SIMULATION!$D$17-$I477)*(((EXP(-$I477*$J491))/(1-EXP(-SIMULATION!$D$4*$I477)))-(EXP(-SIMULATION!$D$17*$J491)/(1-EXP(-SIMULATION!$D$4*SIMULATION!$D$17))))</f>
        <v>2.3623880500723842</v>
      </c>
      <c r="L491">
        <v>-0.35426531665127753</v>
      </c>
      <c r="M491">
        <f t="shared" ca="1" si="7"/>
        <v>1.525475899460297</v>
      </c>
      <c r="N491" s="6">
        <v>490</v>
      </c>
      <c r="O491">
        <f ca="1">$M$12227</f>
        <v>1.3140085470436973</v>
      </c>
      <c r="P491">
        <f ca="1">$M$12228</f>
        <v>3.1906500507805777</v>
      </c>
      <c r="Q491">
        <f ca="1">$M$12229</f>
        <v>2.7267210116040612</v>
      </c>
      <c r="R491">
        <f ca="1">$M$12230</f>
        <v>2.1668271733818489</v>
      </c>
      <c r="S491">
        <f ca="1">$M$12231</f>
        <v>2.5195638119759214</v>
      </c>
      <c r="T491">
        <f ca="1">$M$12232</f>
        <v>2.5042484039322654</v>
      </c>
      <c r="U491">
        <f ca="1">$M$12233</f>
        <v>2.779118932517505</v>
      </c>
      <c r="V491">
        <f ca="1">$M$12234</f>
        <v>3.0697909340971994</v>
      </c>
      <c r="W491">
        <f ca="1">$M$12235</f>
        <v>2.8249769418870994</v>
      </c>
      <c r="X491">
        <f ca="1">$M$12236</f>
        <v>2.1988397750292026</v>
      </c>
      <c r="Y491">
        <f ca="1">$M$12237</f>
        <v>2.7846576837106873</v>
      </c>
      <c r="Z491">
        <f ca="1">$M$12238</f>
        <v>2.2623460558845436</v>
      </c>
      <c r="AA491">
        <f ca="1">$M$12239</f>
        <v>0.97241921565536682</v>
      </c>
      <c r="AB491">
        <f ca="1">$M$12240</f>
        <v>1.1469474137301054</v>
      </c>
      <c r="AC491">
        <f ca="1">$M$12241</f>
        <v>1.9479960100675473</v>
      </c>
      <c r="AD491">
        <f ca="1">$M$12242</f>
        <v>2.2881750203901561</v>
      </c>
      <c r="AE491">
        <f ca="1">$M$12243</f>
        <v>2.1475307151141667</v>
      </c>
      <c r="AF491">
        <f ca="1">$M$12244</f>
        <v>3.2190230848243564</v>
      </c>
      <c r="AG491">
        <f ca="1">$M$12245</f>
        <v>1.4650672399817226</v>
      </c>
      <c r="AH491">
        <f ca="1">$M$12246</f>
        <v>2.1811355249373903</v>
      </c>
      <c r="AI491">
        <f ca="1">$M$12247</f>
        <v>1.6731044720525277</v>
      </c>
      <c r="AJ491">
        <f ca="1">$M$12248</f>
        <v>2.4442535726734191</v>
      </c>
      <c r="AK491">
        <f ca="1">$M$12249</f>
        <v>1.9724899911546194</v>
      </c>
      <c r="AL491">
        <f ca="1">$M$12250</f>
        <v>1.421561369476263</v>
      </c>
      <c r="AM491">
        <f ca="1">$M$12251</f>
        <v>1.8430866853834389</v>
      </c>
    </row>
    <row r="492" spans="1:39" x14ac:dyDescent="0.25">
      <c r="A492" s="9"/>
      <c r="H492" s="9"/>
      <c r="J492">
        <v>15</v>
      </c>
      <c r="K492">
        <f ca="1">SIMULATION!$D$3*SIMULATION!$D$17/$H477/(SIMULATION!$D$17-$I477)*(((EXP(-$I477*$J492))/(1-EXP(-SIMULATION!$D$4*$I477)))-(EXP(-SIMULATION!$D$17*$J492)/(1-EXP(-SIMULATION!$D$4*SIMULATION!$D$17))))</f>
        <v>2.3111241475991915</v>
      </c>
      <c r="L492">
        <v>0.34121447817316097</v>
      </c>
      <c r="M492">
        <f t="shared" ca="1" si="7"/>
        <v>3.0997131676156409</v>
      </c>
      <c r="N492" s="6">
        <v>491</v>
      </c>
      <c r="O492">
        <f ca="1">$M$12252</f>
        <v>1.2855309839845122</v>
      </c>
      <c r="P492">
        <f ca="1">$M$12253</f>
        <v>1.8791650801988327</v>
      </c>
      <c r="Q492">
        <f ca="1">$M$12254</f>
        <v>1.630877322453808</v>
      </c>
      <c r="R492">
        <f ca="1">$M$12255</f>
        <v>1.703808264037812</v>
      </c>
      <c r="S492">
        <f ca="1">$M$12256</f>
        <v>3.4859401529534351</v>
      </c>
      <c r="T492">
        <f ca="1">$M$12257</f>
        <v>1.7576135239849131</v>
      </c>
      <c r="U492">
        <f ca="1">$M$12258</f>
        <v>2.9361103924802969</v>
      </c>
      <c r="V492">
        <f ca="1">$M$12259</f>
        <v>2.1435242122305431</v>
      </c>
      <c r="W492">
        <f ca="1">$M$12260</f>
        <v>2.7345857272604346</v>
      </c>
      <c r="X492">
        <f ca="1">$M$12261</f>
        <v>2.7849663280589261</v>
      </c>
      <c r="Y492">
        <f ca="1">$M$12262</f>
        <v>2.7767949925531541</v>
      </c>
      <c r="Z492">
        <f ca="1">$M$12263</f>
        <v>1.4919700610687232</v>
      </c>
      <c r="AA492">
        <f ca="1">$M$12264</f>
        <v>1.8255735749735689</v>
      </c>
      <c r="AB492">
        <f ca="1">$M$12265</f>
        <v>2.8737327007051348</v>
      </c>
      <c r="AC492">
        <f ca="1">$M$12266</f>
        <v>1.6600385467671035</v>
      </c>
      <c r="AD492">
        <f ca="1">$M$12267</f>
        <v>2.2710776787516824</v>
      </c>
      <c r="AE492">
        <f ca="1">$M$12268</f>
        <v>2.1004968132159729</v>
      </c>
      <c r="AF492">
        <f ca="1">$M$12269</f>
        <v>1.4173074752943522</v>
      </c>
      <c r="AG492">
        <f ca="1">$M$12270</f>
        <v>1.6024193557297526</v>
      </c>
      <c r="AH492">
        <f ca="1">$M$12271</f>
        <v>1.7956868885999053</v>
      </c>
      <c r="AI492">
        <f ca="1">$M$12272</f>
        <v>1.8389616682091992</v>
      </c>
      <c r="AJ492">
        <f ca="1">$M$12273</f>
        <v>2.2665289665399362</v>
      </c>
      <c r="AK492">
        <f ca="1">$M$12274</f>
        <v>1.1704847226296358</v>
      </c>
      <c r="AL492">
        <f ca="1">$M$12275</f>
        <v>0.85834207550627917</v>
      </c>
      <c r="AM492">
        <f ca="1">$M$12276</f>
        <v>1.3695648550548309</v>
      </c>
    </row>
    <row r="493" spans="1:39" x14ac:dyDescent="0.25">
      <c r="A493" s="9"/>
      <c r="H493" s="9"/>
      <c r="J493">
        <v>16</v>
      </c>
      <c r="K493">
        <f ca="1">SIMULATION!$D$3*SIMULATION!$D$17/$H477/(SIMULATION!$D$17-$I477)*(((EXP(-$I477*$J493))/(1-EXP(-SIMULATION!$D$4*$I477)))-(EXP(-SIMULATION!$D$17*$J493)/(1-EXP(-SIMULATION!$D$4*SIMULATION!$D$17))))</f>
        <v>2.2606722376924435</v>
      </c>
      <c r="L493">
        <v>0.25304556112742915</v>
      </c>
      <c r="M493">
        <f t="shared" ca="1" si="7"/>
        <v>2.8327253126045289</v>
      </c>
      <c r="N493" s="6">
        <v>492</v>
      </c>
      <c r="O493">
        <f ca="1">$M$12277</f>
        <v>0.69211281684479775</v>
      </c>
      <c r="P493">
        <f ca="1">$M$12278</f>
        <v>1.1985490116885704</v>
      </c>
      <c r="Q493">
        <f ca="1">$M$12279</f>
        <v>1.6908670696330748</v>
      </c>
      <c r="R493">
        <f ca="1">$M$12280</f>
        <v>3.463643952888007</v>
      </c>
      <c r="S493">
        <f ca="1">$M$12281</f>
        <v>4.2560360932431287</v>
      </c>
      <c r="T493">
        <f ca="1">$M$12282</f>
        <v>2.5948894097761181</v>
      </c>
      <c r="U493">
        <f ca="1">$M$12283</f>
        <v>1.7784510697195424</v>
      </c>
      <c r="V493">
        <f ca="1">$M$12284</f>
        <v>2.145037470179906</v>
      </c>
      <c r="W493">
        <f ca="1">$M$12285</f>
        <v>3.1783991493797816</v>
      </c>
      <c r="X493">
        <f ca="1">$M$12286</f>
        <v>2.930540018242195</v>
      </c>
      <c r="Y493">
        <f ca="1">$M$12287</f>
        <v>1.9607384304958184</v>
      </c>
      <c r="Z493">
        <f ca="1">$M$12288</f>
        <v>1.548677334828545</v>
      </c>
      <c r="AA493">
        <f ca="1">$M$12289</f>
        <v>1.9078725139136514</v>
      </c>
      <c r="AB493">
        <f ca="1">$M$12290</f>
        <v>1.493362938943843</v>
      </c>
      <c r="AC493">
        <f ca="1">$M$12291</f>
        <v>0.87705207794206297</v>
      </c>
      <c r="AD493">
        <f ca="1">$M$12292</f>
        <v>1.3308121237811341</v>
      </c>
      <c r="AE493">
        <f ca="1">$M$12293</f>
        <v>1.1043247328365324</v>
      </c>
      <c r="AF493">
        <f ca="1">$M$12294</f>
        <v>0.82350302906258299</v>
      </c>
      <c r="AG493">
        <f ca="1">$M$12295</f>
        <v>1.1534861193192174</v>
      </c>
      <c r="AH493">
        <f ca="1">$M$12296</f>
        <v>1.0107700784573013</v>
      </c>
      <c r="AI493">
        <f ca="1">$M$12297</f>
        <v>0.60492787918228108</v>
      </c>
      <c r="AJ493">
        <f ca="1">$M$12298</f>
        <v>0.69466623424723006</v>
      </c>
      <c r="AK493">
        <f ca="1">$M$12299</f>
        <v>0.60035141771631328</v>
      </c>
      <c r="AL493">
        <f ca="1">$M$12300</f>
        <v>0.37643406568568788</v>
      </c>
      <c r="AM493">
        <f ca="1">$M$12301</f>
        <v>0.59702933844566763</v>
      </c>
    </row>
    <row r="494" spans="1:39" x14ac:dyDescent="0.25">
      <c r="A494" s="9"/>
      <c r="H494" s="9"/>
      <c r="J494">
        <v>17</v>
      </c>
      <c r="K494">
        <f ca="1">SIMULATION!$D$3*SIMULATION!$D$17/$H477/(SIMULATION!$D$17-$I477)*(((EXP(-$I477*$J494))/(1-EXP(-SIMULATION!$D$4*$I477)))-(EXP(-SIMULATION!$D$17*$J494)/(1-EXP(-SIMULATION!$D$4*SIMULATION!$D$17))))</f>
        <v>2.2111292420501534</v>
      </c>
      <c r="L494">
        <v>0.23250535298222441</v>
      </c>
      <c r="M494">
        <f t="shared" ca="1" si="7"/>
        <v>2.7252286269623429</v>
      </c>
      <c r="N494" s="6">
        <v>493</v>
      </c>
      <c r="O494">
        <f ca="1">$M$12302</f>
        <v>1.3146382076190606</v>
      </c>
      <c r="P494">
        <f ca="1">$M$12303</f>
        <v>3.0361189055413673</v>
      </c>
      <c r="Q494">
        <f ca="1">$M$12304</f>
        <v>3.7755741378896834</v>
      </c>
      <c r="R494">
        <f ca="1">$M$12305</f>
        <v>2.2552593199186703</v>
      </c>
      <c r="S494">
        <f ca="1">$M$12306</f>
        <v>3.0363851858311688</v>
      </c>
      <c r="T494">
        <f ca="1">$M$12307</f>
        <v>3.5644612462382037</v>
      </c>
      <c r="U494">
        <f ca="1">$M$12308</f>
        <v>3.4370264920645854</v>
      </c>
      <c r="V494">
        <f ca="1">$M$12309</f>
        <v>3.0009856246774644</v>
      </c>
      <c r="W494">
        <f ca="1">$M$12310</f>
        <v>3.1036406145089188</v>
      </c>
      <c r="X494">
        <f ca="1">$M$12311</f>
        <v>2.8589987042457672</v>
      </c>
      <c r="Y494">
        <f ca="1">$M$12312</f>
        <v>2.4521050348982198</v>
      </c>
      <c r="Z494">
        <f ca="1">$M$12313</f>
        <v>2.3644007926094024</v>
      </c>
      <c r="AA494">
        <f ca="1">$M$12314</f>
        <v>2.4038164161209914</v>
      </c>
      <c r="AB494">
        <f ca="1">$M$12315</f>
        <v>3.639911516671078</v>
      </c>
      <c r="AC494">
        <f ca="1">$M$12316</f>
        <v>2.1084364691571684</v>
      </c>
      <c r="AD494">
        <f ca="1">$M$12317</f>
        <v>2.4280127958752877</v>
      </c>
      <c r="AE494">
        <f ca="1">$M$12318</f>
        <v>1.3828849977341511</v>
      </c>
      <c r="AF494">
        <f ca="1">$M$12319</f>
        <v>1.2913625989541615</v>
      </c>
      <c r="AG494">
        <f ca="1">$M$12320</f>
        <v>1.9390309127219829</v>
      </c>
      <c r="AH494">
        <f ca="1">$M$12321</f>
        <v>1.7952335256561516</v>
      </c>
      <c r="AI494">
        <f ca="1">$M$12322</f>
        <v>1.6634998203747442</v>
      </c>
      <c r="AJ494">
        <f ca="1">$M$12323</f>
        <v>1.2152162821770913</v>
      </c>
      <c r="AK494">
        <f ca="1">$M$12324</f>
        <v>1.7581479129292343</v>
      </c>
      <c r="AL494">
        <f ca="1">$M$12325</f>
        <v>1.9099848998356233</v>
      </c>
      <c r="AM494">
        <f ca="1">$M$12326</f>
        <v>0.72629710698735761</v>
      </c>
    </row>
    <row r="495" spans="1:39" x14ac:dyDescent="0.25">
      <c r="A495" s="9"/>
      <c r="H495" s="9"/>
      <c r="J495">
        <v>18</v>
      </c>
      <c r="K495">
        <f ca="1">SIMULATION!$D$3*SIMULATION!$D$17/$H477/(SIMULATION!$D$17-$I477)*(((EXP(-$I477*$J495))/(1-EXP(-SIMULATION!$D$4*$I477)))-(EXP(-SIMULATION!$D$17*$J495)/(1-EXP(-SIMULATION!$D$4*SIMULATION!$D$17))))</f>
        <v>2.1625486920440156</v>
      </c>
      <c r="L495">
        <v>1.3282208052591831E-3</v>
      </c>
      <c r="M495">
        <f t="shared" ca="1" si="7"/>
        <v>2.1654210342091744</v>
      </c>
      <c r="N495" s="6">
        <v>494</v>
      </c>
      <c r="O495">
        <f ca="1">$M$12327</f>
        <v>1.8451692845811871</v>
      </c>
      <c r="P495">
        <f ca="1">$M$12328</f>
        <v>2.2600327924666739</v>
      </c>
      <c r="Q495">
        <f ca="1">$M$12329</f>
        <v>2.0814683604935329</v>
      </c>
      <c r="R495">
        <f ca="1">$M$12330</f>
        <v>3.0956144854625038</v>
      </c>
      <c r="S495">
        <f ca="1">$M$12331</f>
        <v>3.646624404401396</v>
      </c>
      <c r="T495">
        <f ca="1">$M$12332</f>
        <v>3.3372416997448173</v>
      </c>
      <c r="U495">
        <f ca="1">$M$12333</f>
        <v>2.9003175809133337</v>
      </c>
      <c r="V495">
        <f ca="1">$M$12334</f>
        <v>3.1767410763118842</v>
      </c>
      <c r="W495">
        <f ca="1">$M$12335</f>
        <v>2.6384885881562998</v>
      </c>
      <c r="X495">
        <f ca="1">$M$12336</f>
        <v>2.8257357549315745</v>
      </c>
      <c r="Y495">
        <f ca="1">$M$12337</f>
        <v>2.1677227979990734</v>
      </c>
      <c r="Z495">
        <f ca="1">$M$12338</f>
        <v>2.5583011172319536</v>
      </c>
      <c r="AA495">
        <f ca="1">$M$12339</f>
        <v>2.7137148263471489</v>
      </c>
      <c r="AB495">
        <f ca="1">$M$12340</f>
        <v>2.4333750640400784</v>
      </c>
      <c r="AC495">
        <f ca="1">$M$12341</f>
        <v>2.0102423355510015</v>
      </c>
      <c r="AD495">
        <f ca="1">$M$12342</f>
        <v>1.8422283300726661</v>
      </c>
      <c r="AE495">
        <f ca="1">$M$12343</f>
        <v>2.2466465146894494</v>
      </c>
      <c r="AF495">
        <f ca="1">$M$12344</f>
        <v>1.7804310284225389</v>
      </c>
      <c r="AG495">
        <f ca="1">$M$12345</f>
        <v>1.7439778284201988</v>
      </c>
      <c r="AH495">
        <f ca="1">$M$12346</f>
        <v>1.7136278926098945</v>
      </c>
      <c r="AI495">
        <f ca="1">$M$12347</f>
        <v>0.93871786669759139</v>
      </c>
      <c r="AJ495">
        <f ca="1">$M$12348</f>
        <v>1.0709360572478273</v>
      </c>
      <c r="AK495">
        <f ca="1">$M$12349</f>
        <v>2.1070427820082411</v>
      </c>
      <c r="AL495">
        <f ca="1">$M$12350</f>
        <v>1.1033175262781725</v>
      </c>
      <c r="AM495">
        <f ca="1">$M$12351</f>
        <v>1.1416521591395901</v>
      </c>
    </row>
    <row r="496" spans="1:39" x14ac:dyDescent="0.25">
      <c r="A496" s="9"/>
      <c r="H496" s="9"/>
      <c r="J496">
        <v>19</v>
      </c>
      <c r="K496">
        <f ca="1">SIMULATION!$D$3*SIMULATION!$D$17/$H477/(SIMULATION!$D$17-$I477)*(((EXP(-$I477*$J496))/(1-EXP(-SIMULATION!$D$4*$I477)))-(EXP(-SIMULATION!$D$17*$J496)/(1-EXP(-SIMULATION!$D$4*SIMULATION!$D$17))))</f>
        <v>2.1149565028556592</v>
      </c>
      <c r="L496">
        <v>0.11594271928417615</v>
      </c>
      <c r="M496">
        <f t="shared" ca="1" si="7"/>
        <v>2.360170310964496</v>
      </c>
      <c r="N496" s="6">
        <v>495</v>
      </c>
      <c r="O496">
        <f ca="1">$M$12352</f>
        <v>2.0380928448145457</v>
      </c>
      <c r="P496">
        <f ca="1">$M$12353</f>
        <v>1.8232755096152706</v>
      </c>
      <c r="Q496">
        <f ca="1">$M$12354</f>
        <v>3.2063790825397689</v>
      </c>
      <c r="R496">
        <f ca="1">$M$12355</f>
        <v>2.7172032807075852</v>
      </c>
      <c r="S496">
        <f ca="1">$M$12356</f>
        <v>2.0042445746202211</v>
      </c>
      <c r="T496">
        <f ca="1">$M$12357</f>
        <v>4.0619608944373073</v>
      </c>
      <c r="U496">
        <f ca="1">$M$12358</f>
        <v>2.9487977483690413</v>
      </c>
      <c r="V496">
        <f ca="1">$M$12359</f>
        <v>3.2288707738488549</v>
      </c>
      <c r="W496">
        <f ca="1">$M$12360</f>
        <v>2.0286075711565883</v>
      </c>
      <c r="X496">
        <f ca="1">$M$12361</f>
        <v>1.9323363241620062</v>
      </c>
      <c r="Y496">
        <f ca="1">$M$12362</f>
        <v>4.4959342576904966</v>
      </c>
      <c r="Z496">
        <f ca="1">$M$12363</f>
        <v>1.2553082076897857</v>
      </c>
      <c r="AA496">
        <f ca="1">$M$12364</f>
        <v>2.3810079766637644</v>
      </c>
      <c r="AB496">
        <f ca="1">$M$12365</f>
        <v>4.4693549388563163</v>
      </c>
      <c r="AC496">
        <f ca="1">$M$12366</f>
        <v>2.5343597096216519</v>
      </c>
      <c r="AD496">
        <f ca="1">$M$12367</f>
        <v>3.0749083677765916</v>
      </c>
      <c r="AE496">
        <f ca="1">$M$12368</f>
        <v>2.8806592471319665</v>
      </c>
      <c r="AF496">
        <f ca="1">$M$12369</f>
        <v>3.5019375666386159</v>
      </c>
      <c r="AG496">
        <f ca="1">$M$12370</f>
        <v>3.0714022191586832</v>
      </c>
      <c r="AH496">
        <f ca="1">$M$12371</f>
        <v>1.9815528080357097</v>
      </c>
      <c r="AI496">
        <f ca="1">$M$12372</f>
        <v>0.91866549268878417</v>
      </c>
      <c r="AJ496">
        <f ca="1">$M$12373</f>
        <v>0.81968583685296792</v>
      </c>
      <c r="AK496">
        <f ca="1">$M$12374</f>
        <v>1.0600475378451917</v>
      </c>
      <c r="AL496">
        <f ca="1">$M$12375</f>
        <v>1.5917793004635488</v>
      </c>
      <c r="AM496">
        <f ca="1">$M$12376</f>
        <v>2.5348853741667416</v>
      </c>
    </row>
    <row r="497" spans="1:39" x14ac:dyDescent="0.25">
      <c r="A497" s="9"/>
      <c r="H497" s="9"/>
      <c r="J497">
        <v>20</v>
      </c>
      <c r="K497">
        <f ca="1">SIMULATION!$D$3*SIMULATION!$D$17/$H477/(SIMULATION!$D$17-$I477)*(((EXP(-$I477*$J497))/(1-EXP(-SIMULATION!$D$4*$I477)))-(EXP(-SIMULATION!$D$17*$J497)/(1-EXP(-SIMULATION!$D$4*SIMULATION!$D$17))))</f>
        <v>2.0683610777450796</v>
      </c>
      <c r="L497">
        <v>0.25430974434928733</v>
      </c>
      <c r="M497">
        <f t="shared" ca="1" si="7"/>
        <v>2.5943654546484471</v>
      </c>
      <c r="N497" s="6">
        <v>496</v>
      </c>
      <c r="O497">
        <f ca="1">$M$12377</f>
        <v>2.313641120469375</v>
      </c>
      <c r="P497">
        <f ca="1">$M$12378</f>
        <v>2.0176856480521814</v>
      </c>
      <c r="Q497">
        <f ca="1">$M$12379</f>
        <v>1.2232420371458055</v>
      </c>
      <c r="R497">
        <f ca="1">$M$12380</f>
        <v>2.2763713692968861</v>
      </c>
      <c r="S497">
        <f ca="1">$M$12381</f>
        <v>2.3942433648081951</v>
      </c>
      <c r="T497">
        <f ca="1">$M$12382</f>
        <v>2.39604513943579</v>
      </c>
      <c r="U497">
        <f ca="1">$M$12383</f>
        <v>2.0399748705485368</v>
      </c>
      <c r="V497">
        <f ca="1">$M$12384</f>
        <v>1.7931994660461625</v>
      </c>
      <c r="W497">
        <f ca="1">$M$12385</f>
        <v>2.7298545752880874</v>
      </c>
      <c r="X497">
        <f ca="1">$M$12386</f>
        <v>2.2592739527490528</v>
      </c>
      <c r="Y497">
        <f ca="1">$M$12387</f>
        <v>1.3472866874127858</v>
      </c>
      <c r="Z497">
        <f ca="1">$M$12388</f>
        <v>2.3584835434364364</v>
      </c>
      <c r="AA497">
        <f ca="1">$M$12389</f>
        <v>1.6167196586155799</v>
      </c>
      <c r="AB497">
        <f ca="1">$M$12390</f>
        <v>2.1484782561692879</v>
      </c>
      <c r="AC497">
        <f ca="1">$M$12391</f>
        <v>2.3530622992331844</v>
      </c>
      <c r="AD497">
        <f ca="1">$M$12392</f>
        <v>2.6456652840600636</v>
      </c>
      <c r="AE497">
        <f ca="1">$M$12393</f>
        <v>1.6469918363861031</v>
      </c>
      <c r="AF497">
        <f ca="1">$M$12394</f>
        <v>1.8794088857918048</v>
      </c>
      <c r="AG497">
        <f ca="1">$M$12395</f>
        <v>2.6464611433581289</v>
      </c>
      <c r="AH497">
        <f ca="1">$M$12396</f>
        <v>0.50440758162466859</v>
      </c>
      <c r="AI497">
        <f ca="1">$M$12397</f>
        <v>1.5257630527223958</v>
      </c>
      <c r="AJ497">
        <f ca="1">$M$12398</f>
        <v>2.4575400092793664</v>
      </c>
      <c r="AK497">
        <f ca="1">$M$12399</f>
        <v>2.0903727540791817</v>
      </c>
      <c r="AL497">
        <f ca="1">$M$12400</f>
        <v>1.6801061318494714</v>
      </c>
      <c r="AM497">
        <f ca="1">$M$12401</f>
        <v>1.4909839554081641</v>
      </c>
    </row>
    <row r="498" spans="1:39" x14ac:dyDescent="0.25">
      <c r="A498" s="9"/>
      <c r="H498" s="9"/>
      <c r="J498">
        <v>21</v>
      </c>
      <c r="K498">
        <f ca="1">SIMULATION!$D$3*SIMULATION!$D$17/$H477/(SIMULATION!$D$17-$I477)*(((EXP(-$I477*$J498))/(1-EXP(-SIMULATION!$D$4*$I477)))-(EXP(-SIMULATION!$D$17*$J498)/(1-EXP(-SIMULATION!$D$4*SIMULATION!$D$17))))</f>
        <v>2.022759779022425</v>
      </c>
      <c r="L498">
        <v>-0.34414765596230407</v>
      </c>
      <c r="M498">
        <f t="shared" ca="1" si="7"/>
        <v>1.3266317424970293</v>
      </c>
      <c r="N498" s="6">
        <v>497</v>
      </c>
      <c r="O498">
        <f ca="1">$M$12402</f>
        <v>0.69652011611284392</v>
      </c>
      <c r="P498">
        <f ca="1">$M$12403</f>
        <v>1.7878436136793003</v>
      </c>
      <c r="Q498">
        <f ca="1">$M$12404</f>
        <v>2.2541922993924217</v>
      </c>
      <c r="R498">
        <f ca="1">$M$12405</f>
        <v>3.5187122835233278</v>
      </c>
      <c r="S498">
        <f ca="1">$M$12406</f>
        <v>2.6382751636203574</v>
      </c>
      <c r="T498">
        <f ca="1">$M$12407</f>
        <v>2.8141535580738228</v>
      </c>
      <c r="U498">
        <f ca="1">$M$12408</f>
        <v>2.2740535558556649</v>
      </c>
      <c r="V498">
        <f ca="1">$M$12409</f>
        <v>2.753062327243065</v>
      </c>
      <c r="W498">
        <f ca="1">$M$12410</f>
        <v>1.3351989592209723</v>
      </c>
      <c r="X498">
        <f ca="1">$M$12411</f>
        <v>2.0417666727858714</v>
      </c>
      <c r="Y498">
        <f ca="1">$M$12412</f>
        <v>1.9964740638218066</v>
      </c>
      <c r="Z498">
        <f ca="1">$M$12413</f>
        <v>1.7402305191047533</v>
      </c>
      <c r="AA498">
        <f ca="1">$M$12414</f>
        <v>1.4623081640472269</v>
      </c>
      <c r="AB498">
        <f ca="1">$M$12415</f>
        <v>1.2318106499055974</v>
      </c>
      <c r="AC498">
        <f ca="1">$M$12416</f>
        <v>1.5108834286882087</v>
      </c>
      <c r="AD498">
        <f ca="1">$M$12417</f>
        <v>0.74958647476464657</v>
      </c>
      <c r="AE498">
        <f ca="1">$M$12418</f>
        <v>0.87143691542178325</v>
      </c>
      <c r="AF498">
        <f ca="1">$M$12419</f>
        <v>0.79179089489794474</v>
      </c>
      <c r="AG498">
        <f ca="1">$M$12420</f>
        <v>1.0241458262976584</v>
      </c>
      <c r="AH498">
        <f ca="1">$M$12421</f>
        <v>1.4216802533183421</v>
      </c>
      <c r="AI498">
        <f ca="1">$M$12422</f>
        <v>1.2025811575250576</v>
      </c>
      <c r="AJ498">
        <f ca="1">$M$12423</f>
        <v>0.91828723361202369</v>
      </c>
      <c r="AK498">
        <f ca="1">$M$12424</f>
        <v>0.71294924246954661</v>
      </c>
      <c r="AL498">
        <f ca="1">$M$12425</f>
        <v>0.53944967728004667</v>
      </c>
      <c r="AM498">
        <f ca="1">$M$12426</f>
        <v>0.94752366485801509</v>
      </c>
    </row>
    <row r="499" spans="1:39" x14ac:dyDescent="0.25">
      <c r="A499" s="9"/>
      <c r="H499" s="9"/>
      <c r="J499">
        <v>22</v>
      </c>
      <c r="K499">
        <f ca="1">SIMULATION!$D$3*SIMULATION!$D$17/$H477/(SIMULATION!$D$17-$I477)*(((EXP(-$I477*$J499))/(1-EXP(-SIMULATION!$D$4*$I477)))-(EXP(-SIMULATION!$D$17*$J499)/(1-EXP(-SIMULATION!$D$4*SIMULATION!$D$17))))</f>
        <v>1.9781430708053678</v>
      </c>
      <c r="L499">
        <v>0.36890538950064722</v>
      </c>
      <c r="M499">
        <f t="shared" ca="1" si="7"/>
        <v>2.7078907108288282</v>
      </c>
      <c r="N499" s="6">
        <v>498</v>
      </c>
      <c r="O499">
        <f ca="1">$M$12427</f>
        <v>1.1004504013515479</v>
      </c>
      <c r="P499">
        <f ca="1">$M$12428</f>
        <v>3.1688038987377842</v>
      </c>
      <c r="Q499">
        <f ca="1">$M$12429</f>
        <v>2.4146815561447359</v>
      </c>
      <c r="R499">
        <f ca="1">$M$12430</f>
        <v>3.1381433765982396</v>
      </c>
      <c r="S499">
        <f ca="1">$M$12431</f>
        <v>3.8796435252828867</v>
      </c>
      <c r="T499">
        <f ca="1">$M$12432</f>
        <v>3.4708250860318794</v>
      </c>
      <c r="U499">
        <f ca="1">$M$12433</f>
        <v>5.9390867553253432</v>
      </c>
      <c r="V499">
        <f ca="1">$M$12434</f>
        <v>2.3791800812693515</v>
      </c>
      <c r="W499">
        <f ca="1">$M$12435</f>
        <v>3.7591302433087979</v>
      </c>
      <c r="X499">
        <f ca="1">$M$12436</f>
        <v>2.9616633184032328</v>
      </c>
      <c r="Y499">
        <f ca="1">$M$12437</f>
        <v>2.2215045192167575</v>
      </c>
      <c r="Z499">
        <f ca="1">$M$12438</f>
        <v>2.7024098830705765</v>
      </c>
      <c r="AA499">
        <f ca="1">$M$12439</f>
        <v>2.9268113760975711</v>
      </c>
      <c r="AB499">
        <f ca="1">$M$12440</f>
        <v>2.1289386951843792</v>
      </c>
      <c r="AC499">
        <f ca="1">$M$12441</f>
        <v>2.6101833637359708</v>
      </c>
      <c r="AD499">
        <f ca="1">$M$12442</f>
        <v>3.6111768285306693</v>
      </c>
      <c r="AE499">
        <f ca="1">$M$12443</f>
        <v>1.7396467187877003</v>
      </c>
      <c r="AF499">
        <f ca="1">$M$12444</f>
        <v>1.8574839043632041</v>
      </c>
      <c r="AG499">
        <f ca="1">$M$12445</f>
        <v>2.0870170863736197</v>
      </c>
      <c r="AH499">
        <f ca="1">$M$12446</f>
        <v>2.5834412038389125</v>
      </c>
      <c r="AI499">
        <f ca="1">$M$12447</f>
        <v>1.4021289245774271</v>
      </c>
      <c r="AJ499">
        <f ca="1">$M$12448</f>
        <v>1.2973739103975965</v>
      </c>
      <c r="AK499">
        <f ca="1">$M$12449</f>
        <v>1.2841357721991737</v>
      </c>
      <c r="AL499">
        <f ca="1">$M$12450</f>
        <v>1.1933206057128423</v>
      </c>
      <c r="AM499">
        <f ca="1">$M$12451</f>
        <v>1.1581798018145286</v>
      </c>
    </row>
    <row r="500" spans="1:39" x14ac:dyDescent="0.25">
      <c r="A500" s="9"/>
      <c r="H500" s="9"/>
      <c r="J500">
        <v>23</v>
      </c>
      <c r="K500">
        <f ca="1">SIMULATION!$D$3*SIMULATION!$D$17/$H477/(SIMULATION!$D$17-$I477)*(((EXP(-$I477*$J500))/(1-EXP(-SIMULATION!$D$4*$I477)))-(EXP(-SIMULATION!$D$17*$J500)/(1-EXP(-SIMULATION!$D$4*SIMULATION!$D$17))))</f>
        <v>1.9344971698884168</v>
      </c>
      <c r="L500">
        <v>0.16004089239855909</v>
      </c>
      <c r="M500">
        <f t="shared" ca="1" si="7"/>
        <v>2.2440958232998458</v>
      </c>
      <c r="N500" s="6">
        <v>499</v>
      </c>
      <c r="O500">
        <f ca="1">$M$12452</f>
        <v>1.8011107407763114</v>
      </c>
      <c r="P500">
        <f ca="1">$M$12453</f>
        <v>0.97804902030857455</v>
      </c>
      <c r="Q500">
        <f ca="1">$M$12454</f>
        <v>3.2716751049831223</v>
      </c>
      <c r="R500">
        <f ca="1">$M$12455</f>
        <v>3.6554578359053309</v>
      </c>
      <c r="S500">
        <f ca="1">$M$12456</f>
        <v>3.1813827867286846</v>
      </c>
      <c r="T500">
        <f ca="1">$M$12457</f>
        <v>2.9769634772607301</v>
      </c>
      <c r="U500">
        <f ca="1">$M$12458</f>
        <v>2.4505505188274697</v>
      </c>
      <c r="V500">
        <f ca="1">$M$12459</f>
        <v>3.0398331569270041</v>
      </c>
      <c r="W500">
        <f ca="1">$M$12460</f>
        <v>1.5312139225004442</v>
      </c>
      <c r="X500">
        <f ca="1">$M$12461</f>
        <v>4.2205332673432432</v>
      </c>
      <c r="Y500">
        <f ca="1">$M$12462</f>
        <v>2.7961640448506171</v>
      </c>
      <c r="Z500">
        <f ca="1">$M$12463</f>
        <v>3.8706028381401008</v>
      </c>
      <c r="AA500">
        <f ca="1">$M$12464</f>
        <v>2.8059383201651835</v>
      </c>
      <c r="AB500">
        <f ca="1">$M$12465</f>
        <v>2.0619468632121523</v>
      </c>
      <c r="AC500">
        <f ca="1">$M$12466</f>
        <v>0.83479166728295062</v>
      </c>
      <c r="AD500">
        <f ca="1">$M$12467</f>
        <v>1.8165045515040472</v>
      </c>
      <c r="AE500">
        <f ca="1">$M$12468</f>
        <v>2.6573556632941364</v>
      </c>
      <c r="AF500">
        <f ca="1">$M$12469</f>
        <v>2.3877150631593</v>
      </c>
      <c r="AG500">
        <f ca="1">$M$12470</f>
        <v>0.96778801380116464</v>
      </c>
      <c r="AH500">
        <f ca="1">$M$12471</f>
        <v>1.5134482514482799</v>
      </c>
      <c r="AI500">
        <f ca="1">$M$12472</f>
        <v>2.2278320247569243</v>
      </c>
      <c r="AJ500">
        <f ca="1">$M$12473</f>
        <v>2.4806723579774128</v>
      </c>
      <c r="AK500">
        <f ca="1">$M$12474</f>
        <v>0.69029545209874588</v>
      </c>
      <c r="AL500">
        <f ca="1">$M$12475</f>
        <v>1.9076237805163692</v>
      </c>
      <c r="AM500">
        <f ca="1">$M$12476</f>
        <v>1.975197872154804</v>
      </c>
    </row>
    <row r="501" spans="1:39" x14ac:dyDescent="0.25">
      <c r="A501" s="9"/>
      <c r="H501" s="9"/>
      <c r="J501">
        <v>24</v>
      </c>
      <c r="K501">
        <f ca="1">SIMULATION!$D$3*SIMULATION!$D$17/$H477/(SIMULATION!$D$17-$I477)*(((EXP(-$I477*$J501))/(1-EXP(-SIMULATION!$D$4*$I477)))-(EXP(-SIMULATION!$D$17*$J501)/(1-EXP(-SIMULATION!$D$4*SIMULATION!$D$17))))</f>
        <v>1.8918057406604833</v>
      </c>
      <c r="L501">
        <v>-0.41826117398443141</v>
      </c>
      <c r="M501">
        <f t="shared" ca="1" si="7"/>
        <v>1.1005368506213429</v>
      </c>
      <c r="N501" s="6">
        <v>500</v>
      </c>
      <c r="O501">
        <f ca="1">$M$12477</f>
        <v>1.8409794557535135</v>
      </c>
      <c r="P501">
        <f ca="1">$M$12478</f>
        <v>2.5868100750869347</v>
      </c>
      <c r="Q501">
        <f ca="1">$M$12479</f>
        <v>3.07856451938166</v>
      </c>
      <c r="R501">
        <f ca="1">$M$12480</f>
        <v>3.350040233565025</v>
      </c>
      <c r="S501">
        <f ca="1">$M$12481</f>
        <v>4.599099500138351</v>
      </c>
      <c r="T501">
        <f ca="1">$M$12482</f>
        <v>3.7037915821629923</v>
      </c>
      <c r="U501">
        <f ca="1">$M$12483</f>
        <v>5.4362405658881841</v>
      </c>
      <c r="V501">
        <f ca="1">$M$12484</f>
        <v>3.2925039014375241</v>
      </c>
      <c r="W501">
        <f ca="1">$M$12485</f>
        <v>2.7237293462039482</v>
      </c>
      <c r="X501">
        <f ca="1">$M$12486</f>
        <v>2.6134947414863436</v>
      </c>
      <c r="Y501">
        <f ca="1">$M$12487</f>
        <v>4.1308157000436143</v>
      </c>
      <c r="Z501">
        <f ca="1">$M$12488</f>
        <v>2.7547121118062758</v>
      </c>
      <c r="AA501">
        <f ca="1">$M$12489</f>
        <v>1.966364790901016</v>
      </c>
      <c r="AB501">
        <f ca="1">$M$12490</f>
        <v>4.2622174264858375</v>
      </c>
      <c r="AC501">
        <f ca="1">$M$12491</f>
        <v>2.4591399199325354</v>
      </c>
      <c r="AD501">
        <f ca="1">$M$12492</f>
        <v>2.2248714327101831</v>
      </c>
      <c r="AE501">
        <f ca="1">$M$12493</f>
        <v>1.5971609130656543</v>
      </c>
      <c r="AF501">
        <f ca="1">$M$12494</f>
        <v>1.6327836627992933</v>
      </c>
      <c r="AG501">
        <f ca="1">$M$12495</f>
        <v>1.8907690439840357</v>
      </c>
      <c r="AH501">
        <f ca="1">$M$12496</f>
        <v>1.270894763781707</v>
      </c>
      <c r="AI501">
        <f ca="1">$M$12497</f>
        <v>2.0324997552113073</v>
      </c>
      <c r="AJ501">
        <f ca="1">$M$12498</f>
        <v>2.3251697668143687</v>
      </c>
      <c r="AK501">
        <f ca="1">$M$12499</f>
        <v>1.8020996738459087</v>
      </c>
      <c r="AL501">
        <f ca="1">$M$12500</f>
        <v>1.5175193328376784</v>
      </c>
      <c r="AM501">
        <f ca="1">$M$12501</f>
        <v>1.3561691484346408</v>
      </c>
    </row>
    <row r="502" spans="1:39" x14ac:dyDescent="0.25">
      <c r="A502" s="9">
        <v>21</v>
      </c>
      <c r="B502" s="2">
        <f ca="1">NORMINV(RAND(),SIMULATION!D7,SIMULATION!D8)</f>
        <v>62.240972605967315</v>
      </c>
      <c r="C502" s="2">
        <v>2</v>
      </c>
      <c r="D502" s="2">
        <f ca="1">SIMULATION!$D$11*(1+(SIMULATION!$D$12*LN(1+$C502)))*(1+(SIMULATION!$D$13*(($B502/63.5)-1)))</f>
        <v>10.144563720645351</v>
      </c>
      <c r="E502" s="2">
        <v>-0.11505552989745921</v>
      </c>
      <c r="F502" s="2">
        <f ca="1">D502*(1+E502)</f>
        <v>8.9773755661879608</v>
      </c>
      <c r="G502" s="2">
        <v>-0.29865403636264404</v>
      </c>
      <c r="H502" s="9">
        <f>SIMULATION!$D$15*EXP($G$502)</f>
        <v>163.76033431097227</v>
      </c>
      <c r="I502" s="2">
        <f ca="1">$F502/$H502</f>
        <v>5.4820207860228204E-2</v>
      </c>
      <c r="J502">
        <v>0</v>
      </c>
      <c r="K502">
        <f ca="1">SIMULATION!$D$3*SIMULATION!$D$17/$H502/(SIMULATION!$D$17-$I502)*(((EXP(-$I502*$J502))/(1-EXP(-SIMULATION!$D$4*$I502)))-(EXP(-SIMULATION!$D$17*$J502)/(1-EXP(-SIMULATION!$D$4*SIMULATION!$D$17))))</f>
        <v>1.4043926032491085</v>
      </c>
      <c r="L502">
        <v>-7.4052846531259764E-2</v>
      </c>
      <c r="M502">
        <f t="shared" ca="1" si="7"/>
        <v>1.300393333331066</v>
      </c>
      <c r="N502" s="6">
        <v>501</v>
      </c>
      <c r="O502">
        <f ca="1">$M$12502</f>
        <v>1.1752752505431581</v>
      </c>
      <c r="P502">
        <f ca="1">$M$12503</f>
        <v>2.5194926453044144</v>
      </c>
      <c r="Q502">
        <f ca="1">$M$12504</f>
        <v>3.2005101237942197</v>
      </c>
      <c r="R502">
        <f ca="1">$M$12505</f>
        <v>6.1586233052422612</v>
      </c>
      <c r="S502">
        <f ca="1">$M$12506</f>
        <v>5.5159627279609778</v>
      </c>
      <c r="T502">
        <f ca="1">$M$12507</f>
        <v>4.8222563122280526</v>
      </c>
      <c r="U502">
        <f ca="1">$M$12508</f>
        <v>2.5832938108360382</v>
      </c>
      <c r="V502">
        <f ca="1">$M$12509</f>
        <v>6.2997922871609129</v>
      </c>
      <c r="W502">
        <f ca="1">$M$12510</f>
        <v>2.9116174835832731</v>
      </c>
      <c r="X502">
        <f ca="1">$M$12511</f>
        <v>4.5322391142427865</v>
      </c>
      <c r="Y502">
        <f ca="1">$M$12512</f>
        <v>3.5333516279313062</v>
      </c>
      <c r="Z502">
        <f ca="1">$M$12513</f>
        <v>1.8055867362512759</v>
      </c>
      <c r="AA502">
        <f ca="1">$M$12514</f>
        <v>3.118169674466035</v>
      </c>
      <c r="AB502">
        <f ca="1">$M$12515</f>
        <v>3.6610493527346435</v>
      </c>
      <c r="AC502">
        <f ca="1">$M$12516</f>
        <v>2.1541617197052276</v>
      </c>
      <c r="AD502">
        <f ca="1">$M$12517</f>
        <v>2.2906782220857353</v>
      </c>
      <c r="AE502">
        <f ca="1">$M$12518</f>
        <v>2.4522183794635248</v>
      </c>
      <c r="AF502">
        <f ca="1">$M$12519</f>
        <v>1.6503080554835667</v>
      </c>
      <c r="AG502">
        <f ca="1">$M$12520</f>
        <v>2.1497109525552967</v>
      </c>
      <c r="AH502">
        <f ca="1">$M$12521</f>
        <v>2.2348595672442051</v>
      </c>
      <c r="AI502">
        <f ca="1">$M$12522</f>
        <v>0.93510335069522699</v>
      </c>
      <c r="AJ502">
        <f ca="1">$M$12523</f>
        <v>1.8493546225058204</v>
      </c>
      <c r="AK502">
        <f ca="1">$M$12524</f>
        <v>0.74066388392970695</v>
      </c>
      <c r="AL502">
        <f ca="1">$M$12525</f>
        <v>1.6490904842812395</v>
      </c>
      <c r="AM502">
        <f ca="1">$M$12526</f>
        <v>1.5797080645256196</v>
      </c>
    </row>
    <row r="503" spans="1:39" x14ac:dyDescent="0.25">
      <c r="A503" s="9"/>
      <c r="H503" s="9"/>
      <c r="J503">
        <v>1</v>
      </c>
      <c r="K503">
        <f ca="1">SIMULATION!$D$3*SIMULATION!$D$17/$H502/(SIMULATION!$D$17-$I502)*(((EXP(-$I502*$J503))/(1-EXP(-SIMULATION!$D$4*$I502)))-(EXP(-SIMULATION!$D$17*$J503)/(1-EXP(-SIMULATION!$D$4*SIMULATION!$D$17))))</f>
        <v>2.5009716867559413</v>
      </c>
      <c r="L503">
        <v>-0.18810678137951611</v>
      </c>
      <c r="M503">
        <f t="shared" ca="1" si="7"/>
        <v>2.0305219524389817</v>
      </c>
      <c r="N503" s="6">
        <v>502</v>
      </c>
      <c r="O503">
        <f ca="1">$M$12527</f>
        <v>1.4017584747920238</v>
      </c>
      <c r="P503">
        <f ca="1">$M$12528</f>
        <v>2.088324827173345</v>
      </c>
      <c r="Q503">
        <f ca="1">$M$12529</f>
        <v>2.3755040247165833</v>
      </c>
      <c r="R503">
        <f ca="1">$M$12530</f>
        <v>2.8495491555220989</v>
      </c>
      <c r="S503">
        <f ca="1">$M$12531</f>
        <v>2.8990976819435241</v>
      </c>
      <c r="T503">
        <f ca="1">$M$12532</f>
        <v>2.6812752931445742</v>
      </c>
      <c r="U503">
        <f ca="1">$M$12533</f>
        <v>1.6414347642665585</v>
      </c>
      <c r="V503">
        <f ca="1">$M$12534</f>
        <v>3.242632647339232</v>
      </c>
      <c r="W503">
        <f ca="1">$M$12535</f>
        <v>2.6657099978662635</v>
      </c>
      <c r="X503">
        <f ca="1">$M$12536</f>
        <v>3.1411815246372066</v>
      </c>
      <c r="Y503">
        <f ca="1">$M$12537</f>
        <v>1.877562541988383</v>
      </c>
      <c r="Z503">
        <f ca="1">$M$12538</f>
        <v>2.5272597149883982</v>
      </c>
      <c r="AA503">
        <f ca="1">$M$12539</f>
        <v>1.3452139409457211</v>
      </c>
      <c r="AB503">
        <f ca="1">$M$12540</f>
        <v>1.6734357031583218</v>
      </c>
      <c r="AC503">
        <f ca="1">$M$12541</f>
        <v>1.191725089972439</v>
      </c>
      <c r="AD503">
        <f ca="1">$M$12542</f>
        <v>2.4864567435725058</v>
      </c>
      <c r="AE503">
        <f ca="1">$M$12543</f>
        <v>3.2246397117020362</v>
      </c>
      <c r="AF503">
        <f ca="1">$M$12544</f>
        <v>2.411787716278766</v>
      </c>
      <c r="AG503">
        <f ca="1">$M$12545</f>
        <v>2.0043127353440502</v>
      </c>
      <c r="AH503">
        <f ca="1">$M$12546</f>
        <v>2.2068814309727229</v>
      </c>
      <c r="AI503">
        <f ca="1">$M$12547</f>
        <v>2.4369517553070854</v>
      </c>
      <c r="AJ503">
        <f ca="1">$M$12548</f>
        <v>2.1286663650486326</v>
      </c>
      <c r="AK503">
        <f ca="1">$M$12549</f>
        <v>2.1885248612309227</v>
      </c>
      <c r="AL503">
        <f ca="1">$M$12550</f>
        <v>1.6731148865920655</v>
      </c>
      <c r="AM503">
        <f ca="1">$M$12551</f>
        <v>1.0334821291958876</v>
      </c>
    </row>
    <row r="504" spans="1:39" x14ac:dyDescent="0.25">
      <c r="A504" s="9"/>
      <c r="H504" s="9"/>
      <c r="J504">
        <v>2</v>
      </c>
      <c r="K504">
        <f ca="1">SIMULATION!$D$3*SIMULATION!$D$17/$H502/(SIMULATION!$D$17-$I502)*(((EXP(-$I502*$J504))/(1-EXP(-SIMULATION!$D$4*$I502)))-(EXP(-SIMULATION!$D$17*$J504)/(1-EXP(-SIMULATION!$D$4*SIMULATION!$D$17))))</f>
        <v>3.1182812234516133</v>
      </c>
      <c r="L504">
        <v>-0.10697749532201489</v>
      </c>
      <c r="M504">
        <f t="shared" ca="1" si="7"/>
        <v>2.7846953084570916</v>
      </c>
      <c r="N504" s="6">
        <v>503</v>
      </c>
      <c r="O504">
        <f ca="1">$M$12552</f>
        <v>2.15517369192492</v>
      </c>
      <c r="P504">
        <f ca="1">$M$12553</f>
        <v>3.4616525597166699</v>
      </c>
      <c r="Q504">
        <f ca="1">$M$12554</f>
        <v>2.420780676035641</v>
      </c>
      <c r="R504">
        <f ca="1">$M$12555</f>
        <v>1.5129150891551866</v>
      </c>
      <c r="S504">
        <f ca="1">$M$12556</f>
        <v>5.3475042306101459</v>
      </c>
      <c r="T504">
        <f ca="1">$M$12557</f>
        <v>4.1002072544721253</v>
      </c>
      <c r="U504">
        <f ca="1">$M$12558</f>
        <v>3.6901118753772684</v>
      </c>
      <c r="V504">
        <f ca="1">$M$12559</f>
        <v>4.0568543245352728</v>
      </c>
      <c r="W504">
        <f ca="1">$M$12560</f>
        <v>2.7947152653735263</v>
      </c>
      <c r="X504">
        <f ca="1">$M$12561</f>
        <v>2.3018257852170154</v>
      </c>
      <c r="Y504">
        <f ca="1">$M$12562</f>
        <v>1.9346744309532959</v>
      </c>
      <c r="Z504">
        <f ca="1">$M$12563</f>
        <v>4.0047831025745957</v>
      </c>
      <c r="AA504">
        <f ca="1">$M$12564</f>
        <v>1.1607159514395502</v>
      </c>
      <c r="AB504">
        <f ca="1">$M$12565</f>
        <v>2.9606611066350705</v>
      </c>
      <c r="AC504">
        <f ca="1">$M$12566</f>
        <v>2.7898361176915878</v>
      </c>
      <c r="AD504">
        <f ca="1">$M$12567</f>
        <v>2.5938313694463071</v>
      </c>
      <c r="AE504">
        <f ca="1">$M$12568</f>
        <v>2.034342488076847</v>
      </c>
      <c r="AF504">
        <f ca="1">$M$12569</f>
        <v>0.8765145560477613</v>
      </c>
      <c r="AG504">
        <f ca="1">$M$12570</f>
        <v>2.3049826764851411</v>
      </c>
      <c r="AH504">
        <f ca="1">$M$12571</f>
        <v>1.1253030465226961</v>
      </c>
      <c r="AI504">
        <f ca="1">$M$12572</f>
        <v>0.85803380860267342</v>
      </c>
      <c r="AJ504">
        <f ca="1">$M$12573</f>
        <v>2.2763833227180541</v>
      </c>
      <c r="AK504">
        <f ca="1">$M$12574</f>
        <v>0.62262954927894765</v>
      </c>
      <c r="AL504">
        <f ca="1">$M$12575</f>
        <v>1.7239977244418092</v>
      </c>
      <c r="AM504">
        <f ca="1">$M$12576</f>
        <v>0.71007080008974177</v>
      </c>
    </row>
    <row r="505" spans="1:39" x14ac:dyDescent="0.25">
      <c r="A505" s="9"/>
      <c r="H505" s="9"/>
      <c r="J505">
        <v>3</v>
      </c>
      <c r="K505">
        <f ca="1">SIMULATION!$D$3*SIMULATION!$D$17/$H502/(SIMULATION!$D$17-$I502)*(((EXP(-$I502*$J505))/(1-EXP(-SIMULATION!$D$4*$I502)))-(EXP(-SIMULATION!$D$17*$J505)/(1-EXP(-SIMULATION!$D$4*SIMULATION!$D$17))))</f>
        <v>3.4330190988993787</v>
      </c>
      <c r="L505">
        <v>-1.9237916323736602E-3</v>
      </c>
      <c r="M505">
        <f t="shared" ca="1" si="7"/>
        <v>3.4264146854831372</v>
      </c>
      <c r="N505" s="6">
        <v>504</v>
      </c>
      <c r="O505">
        <f ca="1">$M$12577</f>
        <v>3.7263006548776092</v>
      </c>
      <c r="P505">
        <f ca="1">$M$12578</f>
        <v>3.5325268139027473</v>
      </c>
      <c r="Q505">
        <f ca="1">$M$12579</f>
        <v>4.2983877544946489</v>
      </c>
      <c r="R505">
        <f ca="1">$M$12580</f>
        <v>5.0882727696567409</v>
      </c>
      <c r="S505">
        <f ca="1">$M$12581</f>
        <v>1.9132737315588981</v>
      </c>
      <c r="T505">
        <f ca="1">$M$12582</f>
        <v>6.0160583222107231</v>
      </c>
      <c r="U505">
        <f ca="1">$M$12583</f>
        <v>4.8700935598931698</v>
      </c>
      <c r="V505">
        <f ca="1">$M$12584</f>
        <v>5.587137115620969</v>
      </c>
      <c r="W505">
        <f ca="1">$M$12585</f>
        <v>5.900289908561172</v>
      </c>
      <c r="X505">
        <f ca="1">$M$12586</f>
        <v>3.8371709085300698</v>
      </c>
      <c r="Y505">
        <f ca="1">$M$12587</f>
        <v>6.5386882779436215</v>
      </c>
      <c r="Z505">
        <f ca="1">$M$12588</f>
        <v>3.6727523348020159</v>
      </c>
      <c r="AA505">
        <f ca="1">$M$12589</f>
        <v>6.3896839794049161</v>
      </c>
      <c r="AB505">
        <f ca="1">$M$12590</f>
        <v>5.9815556568780153</v>
      </c>
      <c r="AC505">
        <f ca="1">$M$12591</f>
        <v>1.4677821216184364</v>
      </c>
      <c r="AD505">
        <f ca="1">$M$12592</f>
        <v>2.94550700380303</v>
      </c>
      <c r="AE505">
        <f ca="1">$M$12593</f>
        <v>2.8543223893697793</v>
      </c>
      <c r="AF505">
        <f ca="1">$M$12594</f>
        <v>6.2830736066474708</v>
      </c>
      <c r="AG505">
        <f ca="1">$M$12595</f>
        <v>2.8025401601948454</v>
      </c>
      <c r="AH505">
        <f ca="1">$M$12596</f>
        <v>5.96616736610925</v>
      </c>
      <c r="AI505">
        <f ca="1">$M$12597</f>
        <v>2.9555618961039136</v>
      </c>
      <c r="AJ505">
        <f ca="1">$M$12598</f>
        <v>3.169479017644067</v>
      </c>
      <c r="AK505">
        <f ca="1">$M$12599</f>
        <v>5.2646718360581177</v>
      </c>
      <c r="AL505">
        <f ca="1">$M$12600</f>
        <v>4.2053018101026822</v>
      </c>
      <c r="AM505">
        <f ca="1">$M$12601</f>
        <v>4.4794395217314982</v>
      </c>
    </row>
    <row r="506" spans="1:39" x14ac:dyDescent="0.25">
      <c r="A506" s="9"/>
      <c r="H506" s="9"/>
      <c r="J506">
        <v>4</v>
      </c>
      <c r="K506">
        <f ca="1">SIMULATION!$D$3*SIMULATION!$D$17/$H502/(SIMULATION!$D$17-$I502)*(((EXP(-$I502*$J506))/(1-EXP(-SIMULATION!$D$4*$I502)))-(EXP(-SIMULATION!$D$17*$J506)/(1-EXP(-SIMULATION!$D$4*SIMULATION!$D$17))))</f>
        <v>3.5581745747745872</v>
      </c>
      <c r="L506">
        <v>-8.3175797754590955E-2</v>
      </c>
      <c r="M506">
        <f t="shared" ca="1" si="7"/>
        <v>3.2622205659676085</v>
      </c>
      <c r="N506" s="6">
        <v>505</v>
      </c>
      <c r="O506">
        <f ca="1">$M$12602</f>
        <v>1.1001693332516658</v>
      </c>
      <c r="P506">
        <f ca="1">$M$12603</f>
        <v>2.4222048120089528</v>
      </c>
      <c r="Q506">
        <f ca="1">$M$12604</f>
        <v>3.2044468282356791</v>
      </c>
      <c r="R506">
        <f ca="1">$M$12605</f>
        <v>2.8653816426233503</v>
      </c>
      <c r="S506">
        <f ca="1">$M$12606</f>
        <v>2.897787803920997</v>
      </c>
      <c r="T506">
        <f ca="1">$M$12607</f>
        <v>2.4657360132267279</v>
      </c>
      <c r="U506">
        <f ca="1">$M$12608</f>
        <v>1.6867349972025132</v>
      </c>
      <c r="V506">
        <f ca="1">$M$12609</f>
        <v>3.0864250580737633</v>
      </c>
      <c r="W506">
        <f ca="1">$M$12610</f>
        <v>2.1210991022442687</v>
      </c>
      <c r="X506">
        <f ca="1">$M$12611</f>
        <v>2.1626269955857986</v>
      </c>
      <c r="Y506">
        <f ca="1">$M$12612</f>
        <v>3.7461452892431448</v>
      </c>
      <c r="Z506">
        <f ca="1">$M$12613</f>
        <v>0.92409438629914664</v>
      </c>
      <c r="AA506">
        <f ca="1">$M$12614</f>
        <v>3.6579952086093601</v>
      </c>
      <c r="AB506">
        <f ca="1">$M$12615</f>
        <v>2.7129798978910769</v>
      </c>
      <c r="AC506">
        <f ca="1">$M$12616</f>
        <v>2.3269945503649652</v>
      </c>
      <c r="AD506">
        <f ca="1">$M$12617</f>
        <v>3.0244638902656305</v>
      </c>
      <c r="AE506">
        <f ca="1">$M$12618</f>
        <v>3.1116366290788071</v>
      </c>
      <c r="AF506">
        <f ca="1">$M$12619</f>
        <v>1.4793340993606527</v>
      </c>
      <c r="AG506">
        <f ca="1">$M$12620</f>
        <v>2.6906137017139558</v>
      </c>
      <c r="AH506">
        <f ca="1">$M$12621</f>
        <v>1.7017753484286124</v>
      </c>
      <c r="AI506">
        <f ca="1">$M$12622</f>
        <v>3.1741725826566287</v>
      </c>
      <c r="AJ506">
        <f ca="1">$M$12623</f>
        <v>1.3105399853389237</v>
      </c>
      <c r="AK506">
        <f ca="1">$M$12624</f>
        <v>1.7440314489701807</v>
      </c>
      <c r="AL506">
        <f ca="1">$M$12625</f>
        <v>2.0258367162612019</v>
      </c>
      <c r="AM506">
        <f ca="1">$M$12626</f>
        <v>0.96340995863852952</v>
      </c>
    </row>
    <row r="507" spans="1:39" x14ac:dyDescent="0.25">
      <c r="A507" s="9"/>
      <c r="H507" s="9"/>
      <c r="J507">
        <v>5</v>
      </c>
      <c r="K507">
        <f ca="1">SIMULATION!$D$3*SIMULATION!$D$17/$H502/(SIMULATION!$D$17-$I502)*(((EXP(-$I502*$J507))/(1-EXP(-SIMULATION!$D$4*$I502)))-(EXP(-SIMULATION!$D$17*$J507)/(1-EXP(-SIMULATION!$D$4*SIMULATION!$D$17))))</f>
        <v>3.5659238444824415</v>
      </c>
      <c r="L507">
        <v>0.1283031293612216</v>
      </c>
      <c r="M507">
        <f t="shared" ca="1" si="7"/>
        <v>4.0234430327933364</v>
      </c>
      <c r="N507" s="6">
        <v>506</v>
      </c>
      <c r="O507">
        <f ca="1">$M$12627</f>
        <v>2.9623344304654933</v>
      </c>
      <c r="P507">
        <f ca="1">$M$12628</f>
        <v>2.2897112347431281</v>
      </c>
      <c r="Q507">
        <f ca="1">$M$12629</f>
        <v>2.4923810122667236</v>
      </c>
      <c r="R507">
        <f ca="1">$M$12630</f>
        <v>3.4005031328539395</v>
      </c>
      <c r="S507">
        <f ca="1">$M$12631</f>
        <v>2.7846606818009003</v>
      </c>
      <c r="T507">
        <f ca="1">$M$12632</f>
        <v>2.3792186395454493</v>
      </c>
      <c r="U507">
        <f ca="1">$M$12633</f>
        <v>1.2712419717675301</v>
      </c>
      <c r="V507">
        <f ca="1">$M$12634</f>
        <v>2.8215315036477393</v>
      </c>
      <c r="W507">
        <f ca="1">$M$12635</f>
        <v>1.9252368226226833</v>
      </c>
      <c r="X507">
        <f ca="1">$M$12636</f>
        <v>2.2996480993332753</v>
      </c>
      <c r="Y507">
        <f ca="1">$M$12637</f>
        <v>2.8578995267219045</v>
      </c>
      <c r="Z507">
        <f ca="1">$M$12638</f>
        <v>2.1453642582691588</v>
      </c>
      <c r="AA507">
        <f ca="1">$M$12639</f>
        <v>3.0829626761314759</v>
      </c>
      <c r="AB507">
        <f ca="1">$M$12640</f>
        <v>2.2832838965929398</v>
      </c>
      <c r="AC507">
        <f ca="1">$M$12641</f>
        <v>3.4486290041823673</v>
      </c>
      <c r="AD507">
        <f ca="1">$M$12642</f>
        <v>1.7779801141284894</v>
      </c>
      <c r="AE507">
        <f ca="1">$M$12643</f>
        <v>3.2543166842495386</v>
      </c>
      <c r="AF507">
        <f ca="1">$M$12644</f>
        <v>2.8014845747854258</v>
      </c>
      <c r="AG507">
        <f ca="1">$M$12645</f>
        <v>2.7036587500791858</v>
      </c>
      <c r="AH507">
        <f ca="1">$M$12646</f>
        <v>1.7821599549577496</v>
      </c>
      <c r="AI507">
        <f ca="1">$M$12647</f>
        <v>2.5825574073486144</v>
      </c>
      <c r="AJ507">
        <f ca="1">$M$12648</f>
        <v>2.7028165982973476</v>
      </c>
      <c r="AK507">
        <f ca="1">$M$12649</f>
        <v>2.2864228922377037</v>
      </c>
      <c r="AL507">
        <f ca="1">$M$12650</f>
        <v>1.1645307442575212</v>
      </c>
      <c r="AM507">
        <f ca="1">$M$12651</f>
        <v>1.800093426019695</v>
      </c>
    </row>
    <row r="508" spans="1:39" x14ac:dyDescent="0.25">
      <c r="A508" s="9"/>
      <c r="H508" s="9"/>
      <c r="J508">
        <v>6</v>
      </c>
      <c r="K508">
        <f ca="1">SIMULATION!$D$3*SIMULATION!$D$17/$H502/(SIMULATION!$D$17-$I502)*(((EXP(-$I502*$J508))/(1-EXP(-SIMULATION!$D$4*$I502)))-(EXP(-SIMULATION!$D$17*$J508)/(1-EXP(-SIMULATION!$D$4*SIMULATION!$D$17))))</f>
        <v>3.5023013694236504</v>
      </c>
      <c r="L508">
        <v>-0.32102785208836515</v>
      </c>
      <c r="M508">
        <f t="shared" ca="1" si="7"/>
        <v>2.3779650834314361</v>
      </c>
      <c r="N508" s="6">
        <v>507</v>
      </c>
      <c r="O508">
        <f ca="1">$M$12652</f>
        <v>3.3636335906352848</v>
      </c>
      <c r="P508">
        <f ca="1">$M$12653</f>
        <v>3.6442619200243342</v>
      </c>
      <c r="Q508">
        <f ca="1">$M$12654</f>
        <v>2.4337870455883555</v>
      </c>
      <c r="R508">
        <f ca="1">$M$12655</f>
        <v>3.2741699490814389</v>
      </c>
      <c r="S508">
        <f ca="1">$M$12656</f>
        <v>4.9695392776137464</v>
      </c>
      <c r="T508">
        <f ca="1">$M$12657</f>
        <v>3.6638328920127248</v>
      </c>
      <c r="U508">
        <f ca="1">$M$12658</f>
        <v>2.7224744863131511</v>
      </c>
      <c r="V508">
        <f ca="1">$M$12659</f>
        <v>5.3673110117970619</v>
      </c>
      <c r="W508">
        <f ca="1">$M$12660</f>
        <v>3.3563186133798126</v>
      </c>
      <c r="X508">
        <f ca="1">$M$12661</f>
        <v>3.1475895577956408</v>
      </c>
      <c r="Y508">
        <f ca="1">$M$12662</f>
        <v>3.7953084727843756</v>
      </c>
      <c r="Z508">
        <f ca="1">$M$12663</f>
        <v>3.5877807752831012</v>
      </c>
      <c r="AA508">
        <f ca="1">$M$12664</f>
        <v>3.844371025853357</v>
      </c>
      <c r="AB508">
        <f ca="1">$M$12665</f>
        <v>1.6702341726298169</v>
      </c>
      <c r="AC508">
        <f ca="1">$M$12666</f>
        <v>3.8880671275946477</v>
      </c>
      <c r="AD508">
        <f ca="1">$M$12667</f>
        <v>3.1478579197801251</v>
      </c>
      <c r="AE508">
        <f ca="1">$M$12668</f>
        <v>3.7005482601645876</v>
      </c>
      <c r="AF508">
        <f ca="1">$M$12669</f>
        <v>2.5117891683542748</v>
      </c>
      <c r="AG508">
        <f ca="1">$M$12670</f>
        <v>3.5404049013416019</v>
      </c>
      <c r="AH508">
        <f ca="1">$M$12671</f>
        <v>2.6932504783069491</v>
      </c>
      <c r="AI508">
        <f ca="1">$M$12672</f>
        <v>2.7304912033380191</v>
      </c>
      <c r="AJ508">
        <f ca="1">$M$12673</f>
        <v>1.606402649227779</v>
      </c>
      <c r="AK508">
        <f ca="1">$M$12674</f>
        <v>1.4281706309422479</v>
      </c>
      <c r="AL508">
        <f ca="1">$M$12675</f>
        <v>1.864868951213527</v>
      </c>
      <c r="AM508">
        <f ca="1">$M$12676</f>
        <v>1.6810965557211262</v>
      </c>
    </row>
    <row r="509" spans="1:39" x14ac:dyDescent="0.25">
      <c r="A509" s="9"/>
      <c r="H509" s="9"/>
      <c r="J509">
        <v>7</v>
      </c>
      <c r="K509">
        <f ca="1">SIMULATION!$D$3*SIMULATION!$D$17/$H502/(SIMULATION!$D$17-$I502)*(((EXP(-$I502*$J509))/(1-EXP(-SIMULATION!$D$4*$I502)))-(EXP(-SIMULATION!$D$17*$J509)/(1-EXP(-SIMULATION!$D$4*SIMULATION!$D$17))))</f>
        <v>3.3966009727403477</v>
      </c>
      <c r="L509">
        <v>-0.21077303227286923</v>
      </c>
      <c r="M509">
        <f t="shared" ca="1" si="7"/>
        <v>2.6806890862948873</v>
      </c>
      <c r="N509" s="6">
        <v>508</v>
      </c>
      <c r="O509">
        <f ca="1">$M$12677</f>
        <v>0.19946312442940681</v>
      </c>
      <c r="P509">
        <f ca="1">$M$12678</f>
        <v>3.1644922581439427</v>
      </c>
      <c r="Q509">
        <f ca="1">$M$12679</f>
        <v>4.2604964689237299</v>
      </c>
      <c r="R509">
        <f ca="1">$M$12680</f>
        <v>2.8522791573468282</v>
      </c>
      <c r="S509">
        <f ca="1">$M$12681</f>
        <v>3.2333382702606741</v>
      </c>
      <c r="T509">
        <f ca="1">$M$12682</f>
        <v>3.475614499262933</v>
      </c>
      <c r="U509">
        <f ca="1">$M$12683</f>
        <v>1.9723680226870204</v>
      </c>
      <c r="V509">
        <f ca="1">$M$12684</f>
        <v>2.9292073915818619</v>
      </c>
      <c r="W509">
        <f ca="1">$M$12685</f>
        <v>2.0781338536026945</v>
      </c>
      <c r="X509">
        <f ca="1">$M$12686</f>
        <v>2.8966202458091281</v>
      </c>
      <c r="Y509">
        <f ca="1">$M$12687</f>
        <v>2.8666777776528591</v>
      </c>
      <c r="Z509">
        <f ca="1">$M$12688</f>
        <v>2.7562937302149386</v>
      </c>
      <c r="AA509">
        <f ca="1">$M$12689</f>
        <v>2.0614398471636579</v>
      </c>
      <c r="AB509">
        <f ca="1">$M$12690</f>
        <v>0.85869845020677815</v>
      </c>
      <c r="AC509">
        <f ca="1">$M$12691</f>
        <v>1.8827068881195068</v>
      </c>
      <c r="AD509">
        <f ca="1">$M$12692</f>
        <v>1.7659397744433025</v>
      </c>
      <c r="AE509">
        <f ca="1">$M$12693</f>
        <v>1.3716940222914491</v>
      </c>
      <c r="AF509">
        <f ca="1">$M$12694</f>
        <v>1.4680372697428632</v>
      </c>
      <c r="AG509">
        <f ca="1">$M$12695</f>
        <v>0.70773340806585172</v>
      </c>
      <c r="AH509">
        <f ca="1">$M$12696</f>
        <v>0.72776256162522368</v>
      </c>
      <c r="AI509">
        <f ca="1">$M$12697</f>
        <v>0.5419691054993987</v>
      </c>
      <c r="AJ509">
        <f ca="1">$M$12698</f>
        <v>0.63281739137248894</v>
      </c>
      <c r="AK509">
        <f ca="1">$M$12699</f>
        <v>0.44366260708263727</v>
      </c>
      <c r="AL509">
        <f ca="1">$M$12700</f>
        <v>0.34748445860172905</v>
      </c>
      <c r="AM509">
        <f ca="1">$M$12701</f>
        <v>0.35750522521561606</v>
      </c>
    </row>
    <row r="510" spans="1:39" x14ac:dyDescent="0.25">
      <c r="A510" s="9"/>
      <c r="H510" s="9"/>
      <c r="J510">
        <v>8</v>
      </c>
      <c r="K510">
        <f ca="1">SIMULATION!$D$3*SIMULATION!$D$17/$H502/(SIMULATION!$D$17-$I502)*(((EXP(-$I502*$J510))/(1-EXP(-SIMULATION!$D$4*$I502)))-(EXP(-SIMULATION!$D$17*$J510)/(1-EXP(-SIMULATION!$D$4*SIMULATION!$D$17))))</f>
        <v>3.2673996686392672</v>
      </c>
      <c r="L510">
        <v>-0.12582686759784772</v>
      </c>
      <c r="M510">
        <f t="shared" ca="1" si="7"/>
        <v>2.8562730031441426</v>
      </c>
      <c r="N510" s="6">
        <v>509</v>
      </c>
      <c r="O510">
        <f ca="1">$M$12702</f>
        <v>1.2854900789467156</v>
      </c>
      <c r="P510">
        <f ca="1">$M$12703</f>
        <v>1.7998433703926928</v>
      </c>
      <c r="Q510">
        <f ca="1">$M$12704</f>
        <v>3.3836747595516909</v>
      </c>
      <c r="R510">
        <f ca="1">$M$12705</f>
        <v>2.1776899879969767</v>
      </c>
      <c r="S510">
        <f ca="1">$M$12706</f>
        <v>2.5600650085780283</v>
      </c>
      <c r="T510">
        <f ca="1">$M$12707</f>
        <v>2.6514224041467358</v>
      </c>
      <c r="U510">
        <f ca="1">$M$12708</f>
        <v>1.4184198540951944</v>
      </c>
      <c r="V510">
        <f ca="1">$M$12709</f>
        <v>3.1151632448556752</v>
      </c>
      <c r="W510">
        <f ca="1">$M$12710</f>
        <v>1.7835811516112487</v>
      </c>
      <c r="X510">
        <f ca="1">$M$12711</f>
        <v>1.5291988509731256</v>
      </c>
      <c r="Y510">
        <f ca="1">$M$12712</f>
        <v>1.6068495188352432</v>
      </c>
      <c r="Z510">
        <f ca="1">$M$12713</f>
        <v>1.9361001083985321</v>
      </c>
      <c r="AA510">
        <f ca="1">$M$12714</f>
        <v>2.3764361252883925</v>
      </c>
      <c r="AB510">
        <f ca="1">$M$12715</f>
        <v>1.2354613571408659</v>
      </c>
      <c r="AC510">
        <f ca="1">$M$12716</f>
        <v>1.6305357796236124</v>
      </c>
      <c r="AD510">
        <f ca="1">$M$12717</f>
        <v>1.7998579501477343</v>
      </c>
      <c r="AE510">
        <f ca="1">$M$12718</f>
        <v>2.2061865005901957</v>
      </c>
      <c r="AF510">
        <f ca="1">$M$12719</f>
        <v>1.9175143681363578</v>
      </c>
      <c r="AG510">
        <f ca="1">$M$12720</f>
        <v>2.8426428278963427</v>
      </c>
      <c r="AH510">
        <f ca="1">$M$12721</f>
        <v>2.0359967414286091</v>
      </c>
      <c r="AI510">
        <f ca="1">$M$12722</f>
        <v>1.6441718509811452</v>
      </c>
      <c r="AJ510">
        <f ca="1">$M$12723</f>
        <v>1.4401965904528251</v>
      </c>
      <c r="AK510">
        <f ca="1">$M$12724</f>
        <v>0.87898709272561937</v>
      </c>
      <c r="AL510">
        <f ca="1">$M$12725</f>
        <v>1.8164879913101226</v>
      </c>
      <c r="AM510">
        <f ca="1">$M$12726</f>
        <v>1.0204311508820638</v>
      </c>
    </row>
    <row r="511" spans="1:39" x14ac:dyDescent="0.25">
      <c r="A511" s="9"/>
      <c r="H511" s="9"/>
      <c r="J511">
        <v>9</v>
      </c>
      <c r="K511">
        <f ca="1">SIMULATION!$D$3*SIMULATION!$D$17/$H502/(SIMULATION!$D$17-$I502)*(((EXP(-$I502*$J511))/(1-EXP(-SIMULATION!$D$4*$I502)))-(EXP(-SIMULATION!$D$17*$J511)/(1-EXP(-SIMULATION!$D$4*SIMULATION!$D$17))))</f>
        <v>3.1264172917476976</v>
      </c>
      <c r="L511">
        <v>0.18517226583953092</v>
      </c>
      <c r="M511">
        <f t="shared" ca="1" si="7"/>
        <v>3.7053430656205086</v>
      </c>
      <c r="N511" s="6">
        <v>510</v>
      </c>
      <c r="O511">
        <f ca="1">$M$12727</f>
        <v>1.3350935210809944</v>
      </c>
      <c r="P511">
        <f ca="1">$M$12728</f>
        <v>1.4014585553786509</v>
      </c>
      <c r="Q511">
        <f ca="1">$M$12729</f>
        <v>1.8847323072661146</v>
      </c>
      <c r="R511">
        <f ca="1">$M$12730</f>
        <v>4.1437402869468265</v>
      </c>
      <c r="S511">
        <f ca="1">$M$12731</f>
        <v>2.5944519690610539</v>
      </c>
      <c r="T511">
        <f ca="1">$M$12732</f>
        <v>3.505100858694465</v>
      </c>
      <c r="U511">
        <f ca="1">$M$12733</f>
        <v>3.9572104284483589</v>
      </c>
      <c r="V511">
        <f ca="1">$M$12734</f>
        <v>1.9818989653263261</v>
      </c>
      <c r="W511">
        <f ca="1">$M$12735</f>
        <v>3.7032938617456002</v>
      </c>
      <c r="X511">
        <f ca="1">$M$12736</f>
        <v>2.4653696183894573</v>
      </c>
      <c r="Y511">
        <f ca="1">$M$12737</f>
        <v>2.3679265112653569</v>
      </c>
      <c r="Z511">
        <f ca="1">$M$12738</f>
        <v>2.7156985375884641</v>
      </c>
      <c r="AA511">
        <f ca="1">$M$12739</f>
        <v>1.1532016418273123</v>
      </c>
      <c r="AB511">
        <f ca="1">$M$12740</f>
        <v>2.4053011262753774</v>
      </c>
      <c r="AC511">
        <f ca="1">$M$12741</f>
        <v>1.5166597594774975</v>
      </c>
      <c r="AD511">
        <f ca="1">$M$12742</f>
        <v>1.9671869884459505</v>
      </c>
      <c r="AE511">
        <f ca="1">$M$12743</f>
        <v>2.2883010335629073</v>
      </c>
      <c r="AF511">
        <f ca="1">$M$12744</f>
        <v>1.4885670235385178</v>
      </c>
      <c r="AG511">
        <f ca="1">$M$12745</f>
        <v>1.3990351388440023</v>
      </c>
      <c r="AH511">
        <f ca="1">$M$12746</f>
        <v>1.884286782843186</v>
      </c>
      <c r="AI511">
        <f ca="1">$M$12747</f>
        <v>0.67084371299700407</v>
      </c>
      <c r="AJ511">
        <f ca="1">$M$12748</f>
        <v>1.5140113395371504</v>
      </c>
      <c r="AK511">
        <f ca="1">$M$12749</f>
        <v>1.2461587987136089</v>
      </c>
      <c r="AL511">
        <f ca="1">$M$12750</f>
        <v>1.4408611487893264</v>
      </c>
      <c r="AM511">
        <f ca="1">$M$12751</f>
        <v>1.5730234511278998</v>
      </c>
    </row>
    <row r="512" spans="1:39" x14ac:dyDescent="0.25">
      <c r="A512" s="9"/>
      <c r="H512" s="9"/>
      <c r="J512">
        <v>10</v>
      </c>
      <c r="K512">
        <f ca="1">SIMULATION!$D$3*SIMULATION!$D$17/$H502/(SIMULATION!$D$17-$I502)*(((EXP(-$I502*$J512))/(1-EXP(-SIMULATION!$D$4*$I502)))-(EXP(-SIMULATION!$D$17*$J512)/(1-EXP(-SIMULATION!$D$4*SIMULATION!$D$17))))</f>
        <v>2.9809892858900389</v>
      </c>
      <c r="L512">
        <v>-2.1411265720337604E-2</v>
      </c>
      <c r="M512">
        <f t="shared" ca="1" si="7"/>
        <v>2.917162532180368</v>
      </c>
      <c r="N512" s="6">
        <v>511</v>
      </c>
      <c r="O512">
        <f ca="1">$M$12752</f>
        <v>2.0445621493361323</v>
      </c>
      <c r="P512">
        <f ca="1">$M$12753</f>
        <v>1.609079547553121</v>
      </c>
      <c r="Q512">
        <f ca="1">$M$12754</f>
        <v>2.1241470661680286</v>
      </c>
      <c r="R512">
        <f ca="1">$M$12755</f>
        <v>1.3607592164371289</v>
      </c>
      <c r="S512">
        <f ca="1">$M$12756</f>
        <v>3.4052024484624588</v>
      </c>
      <c r="T512">
        <f ca="1">$M$12757</f>
        <v>1.7572782044287369</v>
      </c>
      <c r="U512">
        <f ca="1">$M$12758</f>
        <v>2.5463411927634172</v>
      </c>
      <c r="V512">
        <f ca="1">$M$12759</f>
        <v>2.0629439680093706</v>
      </c>
      <c r="W512">
        <f ca="1">$M$12760</f>
        <v>1.8383396808894834</v>
      </c>
      <c r="X512">
        <f ca="1">$M$12761</f>
        <v>4.4744057482118436</v>
      </c>
      <c r="Y512">
        <f ca="1">$M$12762</f>
        <v>2.167899085453362</v>
      </c>
      <c r="Z512">
        <f ca="1">$M$12763</f>
        <v>3.3318106702064885</v>
      </c>
      <c r="AA512">
        <f ca="1">$M$12764</f>
        <v>1.222557709390125</v>
      </c>
      <c r="AB512">
        <f ca="1">$M$12765</f>
        <v>2.3301864407605444</v>
      </c>
      <c r="AC512">
        <f ca="1">$M$12766</f>
        <v>2.1828129901622613</v>
      </c>
      <c r="AD512">
        <f ca="1">$M$12767</f>
        <v>2.9400877169044382</v>
      </c>
      <c r="AE512">
        <f ca="1">$M$12768</f>
        <v>1.4932034229442019</v>
      </c>
      <c r="AF512">
        <f ca="1">$M$12769</f>
        <v>1.8183628276259971</v>
      </c>
      <c r="AG512">
        <f ca="1">$M$12770</f>
        <v>2.7566738479940982</v>
      </c>
      <c r="AH512">
        <f ca="1">$M$12771</f>
        <v>2.8619259176394132</v>
      </c>
      <c r="AI512">
        <f ca="1">$M$12772</f>
        <v>2.4394078438412303</v>
      </c>
      <c r="AJ512">
        <f ca="1">$M$12773</f>
        <v>2.2779882058939611</v>
      </c>
      <c r="AK512">
        <f ca="1">$M$12774</f>
        <v>1.0268551976728457</v>
      </c>
      <c r="AL512">
        <f ca="1">$M$12775</f>
        <v>0.86800565102625771</v>
      </c>
      <c r="AM512">
        <f ca="1">$M$12776</f>
        <v>1.1765341717677629</v>
      </c>
    </row>
    <row r="513" spans="1:39" x14ac:dyDescent="0.25">
      <c r="A513" s="9"/>
      <c r="H513" s="9"/>
      <c r="J513">
        <v>11</v>
      </c>
      <c r="K513">
        <f ca="1">SIMULATION!$D$3*SIMULATION!$D$17/$H502/(SIMULATION!$D$17-$I502)*(((EXP(-$I502*$J513))/(1-EXP(-SIMULATION!$D$4*$I502)))-(EXP(-SIMULATION!$D$17*$J513)/(1-EXP(-SIMULATION!$D$4*SIMULATION!$D$17))))</f>
        <v>2.8356508013823349</v>
      </c>
      <c r="L513">
        <v>0.19500214460780041</v>
      </c>
      <c r="M513">
        <f t="shared" ca="1" si="7"/>
        <v>3.3886087890107186</v>
      </c>
      <c r="N513" s="6">
        <v>512</v>
      </c>
      <c r="O513">
        <f ca="1">$M$12777</f>
        <v>0.49459794375605337</v>
      </c>
      <c r="P513">
        <f ca="1">$M$12778</f>
        <v>2.2101352570470665</v>
      </c>
      <c r="Q513">
        <f ca="1">$M$12779</f>
        <v>3.3002810015767703</v>
      </c>
      <c r="R513">
        <f ca="1">$M$12780</f>
        <v>3.8361510675549861</v>
      </c>
      <c r="S513">
        <f ca="1">$M$12781</f>
        <v>2.9086613751670698</v>
      </c>
      <c r="T513">
        <f ca="1">$M$12782</f>
        <v>5.8015373600208004</v>
      </c>
      <c r="U513">
        <f ca="1">$M$12783</f>
        <v>5.0228314528324463</v>
      </c>
      <c r="V513">
        <f ca="1">$M$12784</f>
        <v>3.5913437353023103</v>
      </c>
      <c r="W513">
        <f ca="1">$M$12785</f>
        <v>2.3842401595117582</v>
      </c>
      <c r="X513">
        <f ca="1">$M$12786</f>
        <v>2.0389550487158723</v>
      </c>
      <c r="Y513">
        <f ca="1">$M$12787</f>
        <v>2.5386785115080968</v>
      </c>
      <c r="Z513">
        <f ca="1">$M$12788</f>
        <v>1.6720126714294694</v>
      </c>
      <c r="AA513">
        <f ca="1">$M$12789</f>
        <v>2.2388281472315299</v>
      </c>
      <c r="AB513">
        <f ca="1">$M$12790</f>
        <v>0.88317430262688124</v>
      </c>
      <c r="AC513">
        <f ca="1">$M$12791</f>
        <v>1.8178020557595786</v>
      </c>
      <c r="AD513">
        <f ca="1">$M$12792</f>
        <v>0.9117961101221761</v>
      </c>
      <c r="AE513">
        <f ca="1">$M$12793</f>
        <v>1.0712094090480722</v>
      </c>
      <c r="AF513">
        <f ca="1">$M$12794</f>
        <v>1.2319384627607437</v>
      </c>
      <c r="AG513">
        <f ca="1">$M$12795</f>
        <v>1.4479516664805383</v>
      </c>
      <c r="AH513">
        <f ca="1">$M$12796</f>
        <v>0.87601727380412708</v>
      </c>
      <c r="AI513">
        <f ca="1">$M$12797</f>
        <v>0.67242761397160389</v>
      </c>
      <c r="AJ513">
        <f ca="1">$M$12798</f>
        <v>0.75272753479587073</v>
      </c>
      <c r="AK513">
        <f ca="1">$M$12799</f>
        <v>0.71465341773042967</v>
      </c>
      <c r="AL513">
        <f ca="1">$M$12800</f>
        <v>0.73093782312472644</v>
      </c>
      <c r="AM513">
        <f ca="1">$M$12801</f>
        <v>0.5632458794416757</v>
      </c>
    </row>
    <row r="514" spans="1:39" x14ac:dyDescent="0.25">
      <c r="A514" s="9"/>
      <c r="H514" s="9"/>
      <c r="J514">
        <v>12</v>
      </c>
      <c r="K514">
        <f ca="1">SIMULATION!$D$3*SIMULATION!$D$17/$H502/(SIMULATION!$D$17-$I502)*(((EXP(-$I502*$J514))/(1-EXP(-SIMULATION!$D$4*$I502)))-(EXP(-SIMULATION!$D$17*$J514)/(1-EXP(-SIMULATION!$D$4*SIMULATION!$D$17))))</f>
        <v>2.6931513252989285</v>
      </c>
      <c r="L514">
        <v>-0.21171645990766846</v>
      </c>
      <c r="M514">
        <f t="shared" ca="1" si="7"/>
        <v>2.1229668607109939</v>
      </c>
      <c r="N514" s="6">
        <v>513</v>
      </c>
      <c r="O514">
        <f ca="1">$M$12802</f>
        <v>0.84346457857580626</v>
      </c>
      <c r="P514">
        <f ca="1">$M$12803</f>
        <v>0.82834765715596836</v>
      </c>
      <c r="Q514">
        <f ca="1">$M$12804</f>
        <v>1.9812765005950603</v>
      </c>
      <c r="R514">
        <f ca="1">$M$12805</f>
        <v>2.0310771654307533</v>
      </c>
      <c r="S514">
        <f ca="1">$M$12806</f>
        <v>1.2939776965741034</v>
      </c>
      <c r="T514">
        <f ca="1">$M$12807</f>
        <v>2.6975533198843089</v>
      </c>
      <c r="U514">
        <f ca="1">$M$12808</f>
        <v>1.3422747699624498</v>
      </c>
      <c r="V514">
        <f ca="1">$M$12809</f>
        <v>1.5788906859145833</v>
      </c>
      <c r="W514">
        <f ca="1">$M$12810</f>
        <v>1.7870200196667652</v>
      </c>
      <c r="X514">
        <f ca="1">$M$12811</f>
        <v>1.5408460536013395</v>
      </c>
      <c r="Y514">
        <f ca="1">$M$12812</f>
        <v>1.0444345711796048</v>
      </c>
      <c r="Z514">
        <f ca="1">$M$12813</f>
        <v>1.7676261072528503</v>
      </c>
      <c r="AA514">
        <f ca="1">$M$12814</f>
        <v>1.8391223977322997</v>
      </c>
      <c r="AB514">
        <f ca="1">$M$12815</f>
        <v>2.0207282836480305</v>
      </c>
      <c r="AC514">
        <f ca="1">$M$12816</f>
        <v>1.3740656213092877</v>
      </c>
      <c r="AD514">
        <f ca="1">$M$12817</f>
        <v>1.4757457578760593</v>
      </c>
      <c r="AE514">
        <f ca="1">$M$12818</f>
        <v>0.723615950577016</v>
      </c>
      <c r="AF514">
        <f ca="1">$M$12819</f>
        <v>1.574665710027618</v>
      </c>
      <c r="AG514">
        <f ca="1">$M$12820</f>
        <v>1.1667098259116231</v>
      </c>
      <c r="AH514">
        <f ca="1">$M$12821</f>
        <v>1.3566324099785332</v>
      </c>
      <c r="AI514">
        <f ca="1">$M$12822</f>
        <v>1.1454862966395631</v>
      </c>
      <c r="AJ514">
        <f ca="1">$M$12823</f>
        <v>1.2710507085383662</v>
      </c>
      <c r="AK514">
        <f ca="1">$M$12824</f>
        <v>1.2514304591161463</v>
      </c>
      <c r="AL514">
        <f ca="1">$M$12825</f>
        <v>1.1385958528884572</v>
      </c>
      <c r="AM514">
        <f ca="1">$M$12826</f>
        <v>1.3365232635581903</v>
      </c>
    </row>
    <row r="515" spans="1:39" x14ac:dyDescent="0.25">
      <c r="A515" s="9"/>
      <c r="H515" s="9"/>
      <c r="J515">
        <v>13</v>
      </c>
      <c r="K515">
        <f ca="1">SIMULATION!$D$3*SIMULATION!$D$17/$H502/(SIMULATION!$D$17-$I502)*(((EXP(-$I502*$J515))/(1-EXP(-SIMULATION!$D$4*$I502)))-(EXP(-SIMULATION!$D$17*$J515)/(1-EXP(-SIMULATION!$D$4*SIMULATION!$D$17))))</f>
        <v>2.5551044099947773</v>
      </c>
      <c r="L515">
        <v>0.20521619642031264</v>
      </c>
      <c r="M515">
        <f t="shared" ref="M515:M578" ca="1" si="8">$K515*(1+$L515)</f>
        <v>3.0794532184706722</v>
      </c>
      <c r="N515" s="6">
        <v>514</v>
      </c>
      <c r="O515">
        <f ca="1">$M$12827</f>
        <v>0.12541380239045918</v>
      </c>
      <c r="P515">
        <f ca="1">$M$12828</f>
        <v>4.3500059056740987</v>
      </c>
      <c r="Q515">
        <f ca="1">$M$12829</f>
        <v>2.5514006721630267</v>
      </c>
      <c r="R515">
        <f ca="1">$M$12830</f>
        <v>5.2067930195824736</v>
      </c>
      <c r="S515">
        <f ca="1">$M$12831</f>
        <v>3.7716524040481327</v>
      </c>
      <c r="T515">
        <f ca="1">$M$12832</f>
        <v>2.2336650824256701</v>
      </c>
      <c r="U515">
        <f ca="1">$M$12833</f>
        <v>4.4199424176054505</v>
      </c>
      <c r="V515">
        <f ca="1">$M$12834</f>
        <v>2.5190445502873819</v>
      </c>
      <c r="W515">
        <f ca="1">$M$12835</f>
        <v>0.77275943561788119</v>
      </c>
      <c r="X515">
        <f ca="1">$M$12836</f>
        <v>1.9489004651040389</v>
      </c>
      <c r="Y515">
        <f ca="1">$M$12837</f>
        <v>2.2462200717468157</v>
      </c>
      <c r="Z515">
        <f ca="1">$M$12838</f>
        <v>2.915532348710927</v>
      </c>
      <c r="AA515">
        <f ca="1">$M$12839</f>
        <v>1.6831382691836352</v>
      </c>
      <c r="AB515">
        <f ca="1">$M$12840</f>
        <v>1.7317916917645142</v>
      </c>
      <c r="AC515">
        <f ca="1">$M$12841</f>
        <v>0.7590416747871217</v>
      </c>
      <c r="AD515">
        <f ca="1">$M$12842</f>
        <v>0.98434913764023524</v>
      </c>
      <c r="AE515">
        <f ca="1">$M$12843</f>
        <v>1.1533752656954803</v>
      </c>
      <c r="AF515">
        <f ca="1">$M$12844</f>
        <v>0.46538773470937556</v>
      </c>
      <c r="AG515">
        <f ca="1">$M$12845</f>
        <v>0.53136227225355082</v>
      </c>
      <c r="AH515">
        <f ca="1">$M$12846</f>
        <v>0.30679914442454437</v>
      </c>
      <c r="AI515">
        <f ca="1">$M$12847</f>
        <v>0.47194649746872896</v>
      </c>
      <c r="AJ515">
        <f ca="1">$M$12848</f>
        <v>0.27870812485957452</v>
      </c>
      <c r="AK515">
        <f ca="1">$M$12849</f>
        <v>0.22882944218898907</v>
      </c>
      <c r="AL515">
        <f ca="1">$M$12850</f>
        <v>0.2587845694691957</v>
      </c>
      <c r="AM515">
        <f ca="1">$M$12851</f>
        <v>0.28993530503342779</v>
      </c>
    </row>
    <row r="516" spans="1:39" x14ac:dyDescent="0.25">
      <c r="A516" s="9"/>
      <c r="H516" s="9"/>
      <c r="J516">
        <v>14</v>
      </c>
      <c r="K516">
        <f ca="1">SIMULATION!$D$3*SIMULATION!$D$17/$H502/(SIMULATION!$D$17-$I502)*(((EXP(-$I502*$J516))/(1-EXP(-SIMULATION!$D$4*$I502)))-(EXP(-SIMULATION!$D$17*$J516)/(1-EXP(-SIMULATION!$D$4*SIMULATION!$D$17))))</f>
        <v>2.422403588866775</v>
      </c>
      <c r="L516">
        <v>6.193303248003346E-3</v>
      </c>
      <c r="M516">
        <f t="shared" ca="1" si="8"/>
        <v>2.4374062688816784</v>
      </c>
      <c r="N516" s="6">
        <v>515</v>
      </c>
      <c r="O516">
        <f ca="1">$M$12852</f>
        <v>1.3257586821971012</v>
      </c>
      <c r="P516">
        <f ca="1">$M$12853</f>
        <v>2.5662836024795022</v>
      </c>
      <c r="Q516">
        <f ca="1">$M$12854</f>
        <v>3.2097261691816237</v>
      </c>
      <c r="R516">
        <f ca="1">$M$12855</f>
        <v>3.7624351198916339</v>
      </c>
      <c r="S516">
        <f ca="1">$M$12856</f>
        <v>5.7050953555452928</v>
      </c>
      <c r="T516">
        <f ca="1">$M$12857</f>
        <v>4.2656593680465829</v>
      </c>
      <c r="U516">
        <f ca="1">$M$12858</f>
        <v>2.8949762588251997</v>
      </c>
      <c r="V516">
        <f ca="1">$M$12859</f>
        <v>4.4037236219024249</v>
      </c>
      <c r="W516">
        <f ca="1">$M$12860</f>
        <v>3.4127291254230276</v>
      </c>
      <c r="X516">
        <f ca="1">$M$12861</f>
        <v>4.4997202298330672</v>
      </c>
      <c r="Y516">
        <f ca="1">$M$12862</f>
        <v>3.0660621398539614</v>
      </c>
      <c r="Z516">
        <f ca="1">$M$12863</f>
        <v>2.3434801533645913</v>
      </c>
      <c r="AA516">
        <f ca="1">$M$12864</f>
        <v>2.4251642059543519</v>
      </c>
      <c r="AB516">
        <f ca="1">$M$12865</f>
        <v>2.2604367135198089</v>
      </c>
      <c r="AC516">
        <f ca="1">$M$12866</f>
        <v>3.7376061501607576</v>
      </c>
      <c r="AD516">
        <f ca="1">$M$12867</f>
        <v>2.5837904941497274</v>
      </c>
      <c r="AE516">
        <f ca="1">$M$12868</f>
        <v>2.6812926337690568</v>
      </c>
      <c r="AF516">
        <f ca="1">$M$12869</f>
        <v>2.8647351618222627</v>
      </c>
      <c r="AG516">
        <f ca="1">$M$12870</f>
        <v>3.5145262051711144</v>
      </c>
      <c r="AH516">
        <f ca="1">$M$12871</f>
        <v>2.1949073152008389</v>
      </c>
      <c r="AI516">
        <f ca="1">$M$12872</f>
        <v>3.1783360045623961</v>
      </c>
      <c r="AJ516">
        <f ca="1">$M$12873</f>
        <v>2.1288335133435718</v>
      </c>
      <c r="AK516">
        <f ca="1">$M$12874</f>
        <v>2.3277290754788504</v>
      </c>
      <c r="AL516">
        <f ca="1">$M$12875</f>
        <v>1.4876171773696267</v>
      </c>
      <c r="AM516">
        <f ca="1">$M$12876</f>
        <v>2.5424092504104268</v>
      </c>
    </row>
    <row r="517" spans="1:39" x14ac:dyDescent="0.25">
      <c r="A517" s="9"/>
      <c r="H517" s="9"/>
      <c r="J517">
        <v>15</v>
      </c>
      <c r="K517">
        <f ca="1">SIMULATION!$D$3*SIMULATION!$D$17/$H502/(SIMULATION!$D$17-$I502)*(((EXP(-$I502*$J517))/(1-EXP(-SIMULATION!$D$4*$I502)))-(EXP(-SIMULATION!$D$17*$J517)/(1-EXP(-SIMULATION!$D$4*SIMULATION!$D$17))))</f>
        <v>2.2954884830160922</v>
      </c>
      <c r="L517">
        <v>4.6936925375455053E-2</v>
      </c>
      <c r="M517">
        <f t="shared" ca="1" si="8"/>
        <v>2.4032316546436348</v>
      </c>
      <c r="N517" s="6">
        <v>516</v>
      </c>
      <c r="O517">
        <f ca="1">$M$12877</f>
        <v>1.7722409306529248</v>
      </c>
      <c r="P517">
        <f ca="1">$M$12878</f>
        <v>1.929662293003797</v>
      </c>
      <c r="Q517">
        <f ca="1">$M$12879</f>
        <v>2.3812955567524794</v>
      </c>
      <c r="R517">
        <f ca="1">$M$12880</f>
        <v>2.8679013311513302</v>
      </c>
      <c r="S517">
        <f ca="1">$M$12881</f>
        <v>2.8094904141246939</v>
      </c>
      <c r="T517">
        <f ca="1">$M$12882</f>
        <v>2.2236440620612994</v>
      </c>
      <c r="U517">
        <f ca="1">$M$12883</f>
        <v>3.8022741282047106</v>
      </c>
      <c r="V517">
        <f ca="1">$M$12884</f>
        <v>2.3539878242786174</v>
      </c>
      <c r="W517">
        <f ca="1">$M$12885</f>
        <v>1.9233320455838678</v>
      </c>
      <c r="X517">
        <f ca="1">$M$12886</f>
        <v>1.2528886876101755</v>
      </c>
      <c r="Y517">
        <f ca="1">$M$12887</f>
        <v>2.0828840423685708</v>
      </c>
      <c r="Z517">
        <f ca="1">$M$12888</f>
        <v>3.0978046144273153</v>
      </c>
      <c r="AA517">
        <f ca="1">$M$12889</f>
        <v>2.6996220297349005</v>
      </c>
      <c r="AB517">
        <f ca="1">$M$12890</f>
        <v>1.5408561843760771</v>
      </c>
      <c r="AC517">
        <f ca="1">$M$12891</f>
        <v>1.2787672252966704</v>
      </c>
      <c r="AD517">
        <f ca="1">$M$12892</f>
        <v>1.6817183633542276</v>
      </c>
      <c r="AE517">
        <f ca="1">$M$12893</f>
        <v>1.9935302264886243</v>
      </c>
      <c r="AF517">
        <f ca="1">$M$12894</f>
        <v>2.326258988623767</v>
      </c>
      <c r="AG517">
        <f ca="1">$M$12895</f>
        <v>1.4896048055660216</v>
      </c>
      <c r="AH517">
        <f ca="1">$M$12896</f>
        <v>0.92206321709727912</v>
      </c>
      <c r="AI517">
        <f ca="1">$M$12897</f>
        <v>1.4310826265424803</v>
      </c>
      <c r="AJ517">
        <f ca="1">$M$12898</f>
        <v>2.3946022956334141</v>
      </c>
      <c r="AK517">
        <f ca="1">$M$12899</f>
        <v>1.0454490892362251</v>
      </c>
      <c r="AL517">
        <f ca="1">$M$12900</f>
        <v>1.771767748419097</v>
      </c>
      <c r="AM517">
        <f ca="1">$M$12901</f>
        <v>1.8632561188734973</v>
      </c>
    </row>
    <row r="518" spans="1:39" x14ac:dyDescent="0.25">
      <c r="A518" s="9"/>
      <c r="H518" s="9"/>
      <c r="J518">
        <v>16</v>
      </c>
      <c r="K518">
        <f ca="1">SIMULATION!$D$3*SIMULATION!$D$17/$H502/(SIMULATION!$D$17-$I502)*(((EXP(-$I502*$J518))/(1-EXP(-SIMULATION!$D$4*$I502)))-(EXP(-SIMULATION!$D$17*$J518)/(1-EXP(-SIMULATION!$D$4*SIMULATION!$D$17))))</f>
        <v>2.174514929128132</v>
      </c>
      <c r="L518">
        <v>-0.17008579140487501</v>
      </c>
      <c r="M518">
        <f t="shared" ca="1" si="8"/>
        <v>1.804660836485658</v>
      </c>
      <c r="N518" s="6">
        <v>517</v>
      </c>
      <c r="O518">
        <f ca="1">$M$12902</f>
        <v>1.2084281353883994</v>
      </c>
      <c r="P518">
        <f ca="1">$M$12903</f>
        <v>1.8870175590741891</v>
      </c>
      <c r="Q518">
        <f ca="1">$M$12904</f>
        <v>3.1767357782487573</v>
      </c>
      <c r="R518">
        <f ca="1">$M$12905</f>
        <v>3.1166768331561441</v>
      </c>
      <c r="S518">
        <f ca="1">$M$12906</f>
        <v>2.6142151148868549</v>
      </c>
      <c r="T518">
        <f ca="1">$M$12907</f>
        <v>3.1256712007617415</v>
      </c>
      <c r="U518">
        <f ca="1">$M$12908</f>
        <v>2.0618779309150823</v>
      </c>
      <c r="V518">
        <f ca="1">$M$12909</f>
        <v>2.2864381615757923</v>
      </c>
      <c r="W518">
        <f ca="1">$M$12910</f>
        <v>2.490067084239592</v>
      </c>
      <c r="X518">
        <f ca="1">$M$12911</f>
        <v>1.754820267651851</v>
      </c>
      <c r="Y518">
        <f ca="1">$M$12912</f>
        <v>3.5335376197585338</v>
      </c>
      <c r="Z518">
        <f ca="1">$M$12913</f>
        <v>3.3332978871439929</v>
      </c>
      <c r="AA518">
        <f ca="1">$M$12914</f>
        <v>3.0065674193921579</v>
      </c>
      <c r="AB518">
        <f ca="1">$M$12915</f>
        <v>2.4700691891239903</v>
      </c>
      <c r="AC518">
        <f ca="1">$M$12916</f>
        <v>3.5209162501271201</v>
      </c>
      <c r="AD518">
        <f ca="1">$M$12917</f>
        <v>1.6973273397443154</v>
      </c>
      <c r="AE518">
        <f ca="1">$M$12918</f>
        <v>1.1829292576035197</v>
      </c>
      <c r="AF518">
        <f ca="1">$M$12919</f>
        <v>1.0408676204407021</v>
      </c>
      <c r="AG518">
        <f ca="1">$M$12920</f>
        <v>0.791224179841162</v>
      </c>
      <c r="AH518">
        <f ca="1">$M$12921</f>
        <v>0.74702451689746008</v>
      </c>
      <c r="AI518">
        <f ca="1">$M$12922</f>
        <v>1.3124179331315315</v>
      </c>
      <c r="AJ518">
        <f ca="1">$M$12923</f>
        <v>1.4885817281254925</v>
      </c>
      <c r="AK518">
        <f ca="1">$M$12924</f>
        <v>1.302138294165277</v>
      </c>
      <c r="AL518">
        <f ca="1">$M$12925</f>
        <v>0.8069006976673132</v>
      </c>
      <c r="AM518">
        <f ca="1">$M$12926</f>
        <v>1.0005223819541631</v>
      </c>
    </row>
    <row r="519" spans="1:39" x14ac:dyDescent="0.25">
      <c r="A519" s="9"/>
      <c r="H519" s="9"/>
      <c r="J519">
        <v>17</v>
      </c>
      <c r="K519">
        <f ca="1">SIMULATION!$D$3*SIMULATION!$D$17/$H502/(SIMULATION!$D$17-$I502)*(((EXP(-$I502*$J519))/(1-EXP(-SIMULATION!$D$4*$I502)))-(EXP(-SIMULATION!$D$17*$J519)/(1-EXP(-SIMULATION!$D$4*SIMULATION!$D$17))))</f>
        <v>2.0594636231421779</v>
      </c>
      <c r="L519">
        <v>-1.8916085617017662E-2</v>
      </c>
      <c r="M519">
        <f t="shared" ca="1" si="8"/>
        <v>2.0205066329216872</v>
      </c>
      <c r="N519" s="6">
        <v>518</v>
      </c>
      <c r="O519">
        <f ca="1">$M$12927</f>
        <v>0.61894317602072235</v>
      </c>
      <c r="P519">
        <f ca="1">$M$12928</f>
        <v>3.2715664826402047</v>
      </c>
      <c r="Q519">
        <f ca="1">$M$12929</f>
        <v>3.094636492075983</v>
      </c>
      <c r="R519">
        <f ca="1">$M$12930</f>
        <v>2.561113918874744</v>
      </c>
      <c r="S519">
        <f ca="1">$M$12931</f>
        <v>4.1424664084431155</v>
      </c>
      <c r="T519">
        <f ca="1">$M$12932</f>
        <v>3.889508413969966</v>
      </c>
      <c r="U519">
        <f ca="1">$M$12933</f>
        <v>4.0253833242461159</v>
      </c>
      <c r="V519">
        <f ca="1">$M$12934</f>
        <v>2.7853664542869021</v>
      </c>
      <c r="W519">
        <f ca="1">$M$12935</f>
        <v>3.1049307605794803</v>
      </c>
      <c r="X519">
        <f ca="1">$M$12936</f>
        <v>3.8431814763594514</v>
      </c>
      <c r="Y519">
        <f ca="1">$M$12937</f>
        <v>0.45902721424828929</v>
      </c>
      <c r="Z519">
        <f ca="1">$M$12938</f>
        <v>2.3038582983436493</v>
      </c>
      <c r="AA519">
        <f ca="1">$M$12939</f>
        <v>2.5593782254490525</v>
      </c>
      <c r="AB519">
        <f ca="1">$M$12940</f>
        <v>1.2797094179952364</v>
      </c>
      <c r="AC519">
        <f ca="1">$M$12941</f>
        <v>2.7071178838033716</v>
      </c>
      <c r="AD519">
        <f ca="1">$M$12942</f>
        <v>1.7025364398748128</v>
      </c>
      <c r="AE519">
        <f ca="1">$M$12943</f>
        <v>1.8485715689575013</v>
      </c>
      <c r="AF519">
        <f ca="1">$M$12944</f>
        <v>1.3695969061523101</v>
      </c>
      <c r="AG519">
        <f ca="1">$M$12945</f>
        <v>1.1420392490378557</v>
      </c>
      <c r="AH519">
        <f ca="1">$M$12946</f>
        <v>0.57474758685154936</v>
      </c>
      <c r="AI519">
        <f ca="1">$M$12947</f>
        <v>0.72330177313193955</v>
      </c>
      <c r="AJ519">
        <f ca="1">$M$12948</f>
        <v>0.51030665179229018</v>
      </c>
      <c r="AK519">
        <f ca="1">$M$12949</f>
        <v>0.8935549549376326</v>
      </c>
      <c r="AL519">
        <f ca="1">$M$12950</f>
        <v>0.76083991084774671</v>
      </c>
      <c r="AM519">
        <f ca="1">$M$12951</f>
        <v>0.51371089943665715</v>
      </c>
    </row>
    <row r="520" spans="1:39" x14ac:dyDescent="0.25">
      <c r="A520" s="9"/>
      <c r="H520" s="9"/>
      <c r="J520">
        <v>18</v>
      </c>
      <c r="K520">
        <f ca="1">SIMULATION!$D$3*SIMULATION!$D$17/$H502/(SIMULATION!$D$17-$I502)*(((EXP(-$I502*$J520))/(1-EXP(-SIMULATION!$D$4*$I502)))-(EXP(-SIMULATION!$D$17*$J520)/(1-EXP(-SIMULATION!$D$4*SIMULATION!$D$17))))</f>
        <v>1.9502093835324197</v>
      </c>
      <c r="L520">
        <v>-0.31384033269902756</v>
      </c>
      <c r="M520">
        <f t="shared" ca="1" si="8"/>
        <v>1.3381550217718396</v>
      </c>
      <c r="N520" s="6">
        <v>519</v>
      </c>
      <c r="O520">
        <f ca="1">$M$12952</f>
        <v>2.0399090296409121</v>
      </c>
      <c r="P520">
        <f ca="1">$M$12953</f>
        <v>2.7350849764060379</v>
      </c>
      <c r="Q520">
        <f ca="1">$M$12954</f>
        <v>0.91020911492474887</v>
      </c>
      <c r="R520">
        <f ca="1">$M$12955</f>
        <v>2.6933281940452649</v>
      </c>
      <c r="S520">
        <f ca="1">$M$12956</f>
        <v>2.9689317461737761</v>
      </c>
      <c r="T520">
        <f ca="1">$M$12957</f>
        <v>2.3691799380098808</v>
      </c>
      <c r="U520">
        <f ca="1">$M$12958</f>
        <v>3.6373695418766316</v>
      </c>
      <c r="V520">
        <f ca="1">$M$12959</f>
        <v>3.7284680301806699</v>
      </c>
      <c r="W520">
        <f ca="1">$M$12960</f>
        <v>2.718033955768195</v>
      </c>
      <c r="X520">
        <f ca="1">$M$12961</f>
        <v>3.9151148036304249</v>
      </c>
      <c r="Y520">
        <f ca="1">$M$12962</f>
        <v>2.268663720452929</v>
      </c>
      <c r="Z520">
        <f ca="1">$M$12963</f>
        <v>2.7896496125538737</v>
      </c>
      <c r="AA520">
        <f ca="1">$M$12964</f>
        <v>2.026203251009334</v>
      </c>
      <c r="AB520">
        <f ca="1">$M$12965</f>
        <v>2.2535910678160445</v>
      </c>
      <c r="AC520">
        <f ca="1">$M$12966</f>
        <v>1.8207918859530889</v>
      </c>
      <c r="AD520">
        <f ca="1">$M$12967</f>
        <v>1.6984760471062361</v>
      </c>
      <c r="AE520">
        <f ca="1">$M$12968</f>
        <v>3.2748532251156064</v>
      </c>
      <c r="AF520">
        <f ca="1">$M$12969</f>
        <v>1.4668948620362734</v>
      </c>
      <c r="AG520">
        <f ca="1">$M$12970</f>
        <v>3.0255809585826077</v>
      </c>
      <c r="AH520">
        <f ca="1">$M$12971</f>
        <v>2.2624477594867201</v>
      </c>
      <c r="AI520">
        <f ca="1">$M$12972</f>
        <v>2.665902343058058</v>
      </c>
      <c r="AJ520">
        <f ca="1">$M$12973</f>
        <v>2.7333555431932255</v>
      </c>
      <c r="AK520">
        <f ca="1">$M$12974</f>
        <v>2.7331589900479494</v>
      </c>
      <c r="AL520">
        <f ca="1">$M$12975</f>
        <v>1.7182068723085855</v>
      </c>
      <c r="AM520">
        <f ca="1">$M$12976</f>
        <v>2.4328702242947662</v>
      </c>
    </row>
    <row r="521" spans="1:39" x14ac:dyDescent="0.25">
      <c r="A521" s="9"/>
      <c r="H521" s="9"/>
      <c r="J521">
        <v>19</v>
      </c>
      <c r="K521">
        <f ca="1">SIMULATION!$D$3*SIMULATION!$D$17/$H502/(SIMULATION!$D$17-$I502)*(((EXP(-$I502*$J521))/(1-EXP(-SIMULATION!$D$4*$I502)))-(EXP(-SIMULATION!$D$17*$J521)/(1-EXP(-SIMULATION!$D$4*SIMULATION!$D$17))))</f>
        <v>1.8465651977890671</v>
      </c>
      <c r="L521">
        <v>0.23151061059019989</v>
      </c>
      <c r="M521">
        <f t="shared" ca="1" si="8"/>
        <v>2.2740646342238273</v>
      </c>
      <c r="N521" s="6">
        <v>520</v>
      </c>
      <c r="O521">
        <f ca="1">$M$12977</f>
        <v>1.9164633076526265</v>
      </c>
      <c r="P521">
        <f ca="1">$M$12978</f>
        <v>1.5500068638519597</v>
      </c>
      <c r="Q521">
        <f ca="1">$M$12979</f>
        <v>2.7407578779248318</v>
      </c>
      <c r="R521">
        <f ca="1">$M$12980</f>
        <v>1.4434224710687706</v>
      </c>
      <c r="S521">
        <f ca="1">$M$12981</f>
        <v>1.8785334173646329</v>
      </c>
      <c r="T521">
        <f ca="1">$M$12982</f>
        <v>2.5538562603779513</v>
      </c>
      <c r="U521">
        <f ca="1">$M$12983</f>
        <v>3.0115091740138191</v>
      </c>
      <c r="V521">
        <f ca="1">$M$12984</f>
        <v>2.1269005937006007</v>
      </c>
      <c r="W521">
        <f ca="1">$M$12985</f>
        <v>1.1362184707571912</v>
      </c>
      <c r="X521">
        <f ca="1">$M$12986</f>
        <v>2.1640825502552596</v>
      </c>
      <c r="Y521">
        <f ca="1">$M$12987</f>
        <v>2.2759001457420736</v>
      </c>
      <c r="Z521">
        <f ca="1">$M$12988</f>
        <v>2.4616378429319634</v>
      </c>
      <c r="AA521">
        <f ca="1">$M$12989</f>
        <v>2.7383770275544337</v>
      </c>
      <c r="AB521">
        <f ca="1">$M$12990</f>
        <v>2.4178391702343873</v>
      </c>
      <c r="AC521">
        <f ca="1">$M$12991</f>
        <v>1.9862757058080722</v>
      </c>
      <c r="AD521">
        <f ca="1">$M$12992</f>
        <v>2.7686618346355822</v>
      </c>
      <c r="AE521">
        <f ca="1">$M$12993</f>
        <v>1.5880203408116105</v>
      </c>
      <c r="AF521">
        <f ca="1">$M$12994</f>
        <v>3.375271862106473</v>
      </c>
      <c r="AG521">
        <f ca="1">$M$12995</f>
        <v>2.0534481964195632</v>
      </c>
      <c r="AH521">
        <f ca="1">$M$12996</f>
        <v>2.3283431004304846</v>
      </c>
      <c r="AI521">
        <f ca="1">$M$12997</f>
        <v>2.1836626766277112</v>
      </c>
      <c r="AJ521">
        <f ca="1">$M$12998</f>
        <v>1.6201189494695485</v>
      </c>
      <c r="AK521">
        <f ca="1">$M$12999</f>
        <v>1.8298008647400539</v>
      </c>
      <c r="AL521">
        <f ca="1">$M$13000</f>
        <v>1.6741877833162937</v>
      </c>
      <c r="AM521">
        <f ca="1">$M$13001</f>
        <v>1.5777509877335296</v>
      </c>
    </row>
    <row r="522" spans="1:39" x14ac:dyDescent="0.25">
      <c r="A522" s="9"/>
      <c r="H522" s="9"/>
      <c r="J522">
        <v>20</v>
      </c>
      <c r="K522">
        <f ca="1">SIMULATION!$D$3*SIMULATION!$D$17/$H502/(SIMULATION!$D$17-$I502)*(((EXP(-$I502*$J522))/(1-EXP(-SIMULATION!$D$4*$I502)))-(EXP(-SIMULATION!$D$17*$J522)/(1-EXP(-SIMULATION!$D$4*SIMULATION!$D$17))))</f>
        <v>1.7483101274516748</v>
      </c>
      <c r="L522">
        <v>4.2415999840186097E-2</v>
      </c>
      <c r="M522">
        <f t="shared" ca="1" si="8"/>
        <v>1.8224664495382608</v>
      </c>
      <c r="N522" s="6">
        <v>521</v>
      </c>
      <c r="O522">
        <f ca="1">$M$13002</f>
        <v>3.031926964990626</v>
      </c>
      <c r="P522">
        <f ca="1">$M$13003</f>
        <v>3.6890474395069961</v>
      </c>
      <c r="Q522">
        <f ca="1">$M$13004</f>
        <v>3.2504729591791919</v>
      </c>
      <c r="R522">
        <f ca="1">$M$13005</f>
        <v>5.0276649141314991</v>
      </c>
      <c r="S522">
        <f ca="1">$M$13006</f>
        <v>3.4955076209030014</v>
      </c>
      <c r="T522">
        <f ca="1">$M$13007</f>
        <v>4.3197655022466153</v>
      </c>
      <c r="U522">
        <f ca="1">$M$13008</f>
        <v>6.0285464066009045</v>
      </c>
      <c r="V522">
        <f ca="1">$M$13009</f>
        <v>5.4881579037409516</v>
      </c>
      <c r="W522">
        <f ca="1">$M$13010</f>
        <v>5.229520701954427</v>
      </c>
      <c r="X522">
        <f ca="1">$M$13011</f>
        <v>4.9287906428015518</v>
      </c>
      <c r="Y522">
        <f ca="1">$M$13012</f>
        <v>5.7619400710488575</v>
      </c>
      <c r="Z522">
        <f ca="1">$M$13013</f>
        <v>3.3268179055730198</v>
      </c>
      <c r="AA522">
        <f ca="1">$M$13014</f>
        <v>5.0911393566888581</v>
      </c>
      <c r="AB522">
        <f ca="1">$M$13015</f>
        <v>3.9084937707133922</v>
      </c>
      <c r="AC522">
        <f ca="1">$M$13016</f>
        <v>4.8509626841237479</v>
      </c>
      <c r="AD522">
        <f ca="1">$M$13017</f>
        <v>4.5102117119940868</v>
      </c>
      <c r="AE522">
        <f ca="1">$M$13018</f>
        <v>3.2867992732749416</v>
      </c>
      <c r="AF522">
        <f ca="1">$M$13019</f>
        <v>4.5925615659433605</v>
      </c>
      <c r="AG522">
        <f ca="1">$M$13020</f>
        <v>2.9823050499657815</v>
      </c>
      <c r="AH522">
        <f ca="1">$M$13021</f>
        <v>6.1054623237524943</v>
      </c>
      <c r="AI522">
        <f ca="1">$M$13022</f>
        <v>3.5934824326074506</v>
      </c>
      <c r="AJ522">
        <f ca="1">$M$13023</f>
        <v>5.2517477850155725</v>
      </c>
      <c r="AK522">
        <f ca="1">$M$13024</f>
        <v>2.2820785728404256</v>
      </c>
      <c r="AL522">
        <f ca="1">$M$13025</f>
        <v>4.2946538820566769</v>
      </c>
      <c r="AM522">
        <f ca="1">$M$13026</f>
        <v>2.8885758523040743</v>
      </c>
    </row>
    <row r="523" spans="1:39" x14ac:dyDescent="0.25">
      <c r="A523" s="9"/>
      <c r="H523" s="9"/>
      <c r="J523">
        <v>21</v>
      </c>
      <c r="K523">
        <f ca="1">SIMULATION!$D$3*SIMULATION!$D$17/$H502/(SIMULATION!$D$17-$I502)*(((EXP(-$I502*$J523))/(1-EXP(-SIMULATION!$D$4*$I502)))-(EXP(-SIMULATION!$D$17*$J523)/(1-EXP(-SIMULATION!$D$4*SIMULATION!$D$17))))</f>
        <v>1.6552068864356295</v>
      </c>
      <c r="L523">
        <v>0.322621148247701</v>
      </c>
      <c r="M523">
        <f t="shared" ca="1" si="8"/>
        <v>2.1892116327249944</v>
      </c>
      <c r="N523" s="6">
        <v>522</v>
      </c>
      <c r="O523">
        <f ca="1">$M$13027</f>
        <v>2.6016314330474364</v>
      </c>
      <c r="P523">
        <f ca="1">$M$13028</f>
        <v>2.1108086639845625</v>
      </c>
      <c r="Q523">
        <f ca="1">$M$13029</f>
        <v>3.2991048721320841</v>
      </c>
      <c r="R523">
        <f ca="1">$M$13030</f>
        <v>4.1609917630358657</v>
      </c>
      <c r="S523">
        <f ca="1">$M$13031</f>
        <v>3.131631254275526</v>
      </c>
      <c r="T523">
        <f ca="1">$M$13032</f>
        <v>3.5620657111128899</v>
      </c>
      <c r="U523">
        <f ca="1">$M$13033</f>
        <v>4.3697997138139817</v>
      </c>
      <c r="V523">
        <f ca="1">$M$13034</f>
        <v>3.4426597127468859</v>
      </c>
      <c r="W523">
        <f ca="1">$M$13035</f>
        <v>2.6242526045322214</v>
      </c>
      <c r="X523">
        <f ca="1">$M$13036</f>
        <v>3.2157255402062965</v>
      </c>
      <c r="Y523">
        <f ca="1">$M$13037</f>
        <v>3.6902065234173169</v>
      </c>
      <c r="Z523">
        <f ca="1">$M$13038</f>
        <v>2.2571935512040513</v>
      </c>
      <c r="AA523">
        <f ca="1">$M$13039</f>
        <v>3.823304709548967</v>
      </c>
      <c r="AB523">
        <f ca="1">$M$13040</f>
        <v>3.1162243152623819</v>
      </c>
      <c r="AC523">
        <f ca="1">$M$13041</f>
        <v>2.6715102661335148</v>
      </c>
      <c r="AD523">
        <f ca="1">$M$13042</f>
        <v>4.4473292359432275</v>
      </c>
      <c r="AE523">
        <f ca="1">$M$13043</f>
        <v>4.241223220774974</v>
      </c>
      <c r="AF523">
        <f ca="1">$M$13044</f>
        <v>3.5603097939441972</v>
      </c>
      <c r="AG523">
        <f ca="1">$M$13045</f>
        <v>3.9642095128595702</v>
      </c>
      <c r="AH523">
        <f ca="1">$M$13046</f>
        <v>3.4872810008541526</v>
      </c>
      <c r="AI523">
        <f ca="1">$M$13047</f>
        <v>3.0677009627007981</v>
      </c>
      <c r="AJ523">
        <f ca="1">$M$13048</f>
        <v>2.9074491910467084</v>
      </c>
      <c r="AK523">
        <f ca="1">$M$13049</f>
        <v>2.1988667724153457</v>
      </c>
      <c r="AL523">
        <f ca="1">$M$13050</f>
        <v>2.766918255008016</v>
      </c>
      <c r="AM523">
        <f ca="1">$M$13051</f>
        <v>3.4483379509609078</v>
      </c>
    </row>
    <row r="524" spans="1:39" x14ac:dyDescent="0.25">
      <c r="A524" s="9"/>
      <c r="H524" s="9"/>
      <c r="J524">
        <v>22</v>
      </c>
      <c r="K524">
        <f ca="1">SIMULATION!$D$3*SIMULATION!$D$17/$H502/(SIMULATION!$D$17-$I502)*(((EXP(-$I502*$J524))/(1-EXP(-SIMULATION!$D$4*$I502)))-(EXP(-SIMULATION!$D$17*$J524)/(1-EXP(-SIMULATION!$D$4*SIMULATION!$D$17))))</f>
        <v>1.5670128179654512</v>
      </c>
      <c r="L524">
        <v>-0.14093711433632383</v>
      </c>
      <c r="M524">
        <f t="shared" ca="1" si="8"/>
        <v>1.3461625532733694</v>
      </c>
      <c r="N524" s="6">
        <v>523</v>
      </c>
      <c r="O524">
        <f ca="1">$M$13052</f>
        <v>0.62942738335527626</v>
      </c>
      <c r="P524">
        <f ca="1">$M$13053</f>
        <v>2.3880249566259169</v>
      </c>
      <c r="Q524">
        <f ca="1">$M$13054</f>
        <v>2.84187557790389</v>
      </c>
      <c r="R524">
        <f ca="1">$M$13055</f>
        <v>3.4900361136394933</v>
      </c>
      <c r="S524">
        <f ca="1">$M$13056</f>
        <v>3.6066203955629366</v>
      </c>
      <c r="T524">
        <f ca="1">$M$13057</f>
        <v>2.0308717837039989</v>
      </c>
      <c r="U524">
        <f ca="1">$M$13058</f>
        <v>4.3014011098006604</v>
      </c>
      <c r="V524">
        <f ca="1">$M$13059</f>
        <v>3.5159391324274263</v>
      </c>
      <c r="W524">
        <f ca="1">$M$13060</f>
        <v>3.0145950708221787</v>
      </c>
      <c r="X524">
        <f ca="1">$M$13061</f>
        <v>4.3321895182493932</v>
      </c>
      <c r="Y524">
        <f ca="1">$M$13062</f>
        <v>2.1254315884705326</v>
      </c>
      <c r="Z524">
        <f ca="1">$M$13063</f>
        <v>2.3758599191298226</v>
      </c>
      <c r="AA524">
        <f ca="1">$M$13064</f>
        <v>2.1840836787789324</v>
      </c>
      <c r="AB524">
        <f ca="1">$M$13065</f>
        <v>2.0513631181519929</v>
      </c>
      <c r="AC524">
        <f ca="1">$M$13066</f>
        <v>1.9020775148415556</v>
      </c>
      <c r="AD524">
        <f ca="1">$M$13067</f>
        <v>1.8591177043628118</v>
      </c>
      <c r="AE524">
        <f ca="1">$M$13068</f>
        <v>1.7501920680888823</v>
      </c>
      <c r="AF524">
        <f ca="1">$M$13069</f>
        <v>1.5226728120856159</v>
      </c>
      <c r="AG524">
        <f ca="1">$M$13070</f>
        <v>1.7034536347286364</v>
      </c>
      <c r="AH524">
        <f ca="1">$M$13071</f>
        <v>0.67116571813595949</v>
      </c>
      <c r="AI524">
        <f ca="1">$M$13072</f>
        <v>1.8702132428799523</v>
      </c>
      <c r="AJ524">
        <f ca="1">$M$13073</f>
        <v>0.6142442502358948</v>
      </c>
      <c r="AK524">
        <f ca="1">$M$13074</f>
        <v>0.81189653022872998</v>
      </c>
      <c r="AL524">
        <f ca="1">$M$13075</f>
        <v>1.2410629063158731</v>
      </c>
      <c r="AM524">
        <f ca="1">$M$13076</f>
        <v>0.8829671322208521</v>
      </c>
    </row>
    <row r="525" spans="1:39" x14ac:dyDescent="0.25">
      <c r="A525" s="9"/>
      <c r="H525" s="9"/>
      <c r="J525">
        <v>23</v>
      </c>
      <c r="K525">
        <f ca="1">SIMULATION!$D$3*SIMULATION!$D$17/$H502/(SIMULATION!$D$17-$I502)*(((EXP(-$I502*$J525))/(1-EXP(-SIMULATION!$D$4*$I502)))-(EXP(-SIMULATION!$D$17*$J525)/(1-EXP(-SIMULATION!$D$4*SIMULATION!$D$17))))</f>
        <v>1.4834866565215539</v>
      </c>
      <c r="L525">
        <v>-0.12277284729212617</v>
      </c>
      <c r="M525">
        <f t="shared" ca="1" si="8"/>
        <v>1.3013547757805264</v>
      </c>
      <c r="N525" s="6">
        <v>524</v>
      </c>
      <c r="O525">
        <f ca="1">$M$13077</f>
        <v>2.514378974982761</v>
      </c>
      <c r="P525">
        <f ca="1">$M$13078</f>
        <v>2.6210666180982152</v>
      </c>
      <c r="Q525">
        <f ca="1">$M$13079</f>
        <v>1.3698202841996729</v>
      </c>
      <c r="R525">
        <f ca="1">$M$13080</f>
        <v>4.1786389171274934</v>
      </c>
      <c r="S525">
        <f ca="1">$M$13081</f>
        <v>3.9732385352154305</v>
      </c>
      <c r="T525">
        <f ca="1">$M$13082</f>
        <v>3.4493179597478778</v>
      </c>
      <c r="U525">
        <f ca="1">$M$13083</f>
        <v>5.2173042085971808</v>
      </c>
      <c r="V525">
        <f ca="1">$M$13084</f>
        <v>2.9475125439964347</v>
      </c>
      <c r="W525">
        <f ca="1">$M$13085</f>
        <v>3.1626923505183404</v>
      </c>
      <c r="X525">
        <f ca="1">$M$13086</f>
        <v>3.6747130986061012</v>
      </c>
      <c r="Y525">
        <f ca="1">$M$13087</f>
        <v>2.6796426343583257</v>
      </c>
      <c r="Z525">
        <f ca="1">$M$13088</f>
        <v>3.4925806543305602</v>
      </c>
      <c r="AA525">
        <f ca="1">$M$13089</f>
        <v>2.7677155413119587</v>
      </c>
      <c r="AB525">
        <f ca="1">$M$13090</f>
        <v>2.7428816293480875</v>
      </c>
      <c r="AC525">
        <f ca="1">$M$13091</f>
        <v>4.5464058759957586</v>
      </c>
      <c r="AD525">
        <f ca="1">$M$13092</f>
        <v>3.2105963389955856</v>
      </c>
      <c r="AE525">
        <f ca="1">$M$13093</f>
        <v>3.1478072508021606</v>
      </c>
      <c r="AF525">
        <f ca="1">$M$13094</f>
        <v>2.7492393591781834</v>
      </c>
      <c r="AG525">
        <f ca="1">$M$13095</f>
        <v>2.3741376108764189</v>
      </c>
      <c r="AH525">
        <f ca="1">$M$13096</f>
        <v>1.6879111704659164</v>
      </c>
      <c r="AI525">
        <f ca="1">$M$13097</f>
        <v>1.7847907546862067</v>
      </c>
      <c r="AJ525">
        <f ca="1">$M$13098</f>
        <v>2.3355848393723444</v>
      </c>
      <c r="AK525">
        <f ca="1">$M$13099</f>
        <v>2.7084503549012302</v>
      </c>
      <c r="AL525">
        <f ca="1">$M$13100</f>
        <v>1.7992445730495059</v>
      </c>
      <c r="AM525">
        <f ca="1">$M$13101</f>
        <v>2.566111268709641</v>
      </c>
    </row>
    <row r="526" spans="1:39" x14ac:dyDescent="0.25">
      <c r="A526" s="9"/>
      <c r="H526" s="9"/>
      <c r="J526">
        <v>24</v>
      </c>
      <c r="K526">
        <f ca="1">SIMULATION!$D$3*SIMULATION!$D$17/$H502/(SIMULATION!$D$17-$I502)*(((EXP(-$I502*$J526))/(1-EXP(-SIMULATION!$D$4*$I502)))-(EXP(-SIMULATION!$D$17*$J526)/(1-EXP(-SIMULATION!$D$4*SIMULATION!$D$17))))</f>
        <v>1.404392603249109</v>
      </c>
      <c r="L526">
        <v>-0.4625494312817035</v>
      </c>
      <c r="M526">
        <f t="shared" ca="1" si="8"/>
        <v>0.7547916033200025</v>
      </c>
      <c r="N526" s="6">
        <v>525</v>
      </c>
      <c r="O526">
        <f ca="1">$M$13102</f>
        <v>0.65386684830591779</v>
      </c>
      <c r="P526">
        <f ca="1">$M$13103</f>
        <v>2.4107100953541769</v>
      </c>
      <c r="Q526">
        <f ca="1">$M$13104</f>
        <v>4.3561796470256322</v>
      </c>
      <c r="R526">
        <f ca="1">$M$13105</f>
        <v>3.6814332799144887</v>
      </c>
      <c r="S526">
        <f ca="1">$M$13106</f>
        <v>3.2412424426561226</v>
      </c>
      <c r="T526">
        <f ca="1">$M$13107</f>
        <v>2.2038975574781707</v>
      </c>
      <c r="U526">
        <f ca="1">$M$13108</f>
        <v>1.9679471324373345</v>
      </c>
      <c r="V526">
        <f ca="1">$M$13109</f>
        <v>2.6057624186984394</v>
      </c>
      <c r="W526">
        <f ca="1">$M$13110</f>
        <v>2.8248563050010844</v>
      </c>
      <c r="X526">
        <f ca="1">$M$13111</f>
        <v>2.1889251565424805</v>
      </c>
      <c r="Y526">
        <f ca="1">$M$13112</f>
        <v>2.4177060332847407</v>
      </c>
      <c r="Z526">
        <f ca="1">$M$13113</f>
        <v>2.7585345219135196</v>
      </c>
      <c r="AA526">
        <f ca="1">$M$13114</f>
        <v>1.8777400859813054</v>
      </c>
      <c r="AB526">
        <f ca="1">$M$13115</f>
        <v>1.5117410177557933</v>
      </c>
      <c r="AC526">
        <f ca="1">$M$13116</f>
        <v>2.4189351367971805</v>
      </c>
      <c r="AD526">
        <f ca="1">$M$13117</f>
        <v>1.7273274150302278</v>
      </c>
      <c r="AE526">
        <f ca="1">$M$13118</f>
        <v>1.7026318469730772</v>
      </c>
      <c r="AF526">
        <f ca="1">$M$13119</f>
        <v>1.3471203934547018</v>
      </c>
      <c r="AG526">
        <f ca="1">$M$13120</f>
        <v>0.88023058066998494</v>
      </c>
      <c r="AH526">
        <f ca="1">$M$13121</f>
        <v>0.96991334459614142</v>
      </c>
      <c r="AI526">
        <f ca="1">$M$13122</f>
        <v>1.5066223286917491</v>
      </c>
      <c r="AJ526">
        <f ca="1">$M$13123</f>
        <v>0.72275317632777514</v>
      </c>
      <c r="AK526">
        <f ca="1">$M$13124</f>
        <v>0.49777295823166601</v>
      </c>
      <c r="AL526">
        <f ca="1">$M$13125</f>
        <v>1.2165683785970152</v>
      </c>
      <c r="AM526">
        <f ca="1">$M$13126</f>
        <v>0.76279155754034567</v>
      </c>
    </row>
    <row r="527" spans="1:39" x14ac:dyDescent="0.25">
      <c r="A527" s="9">
        <v>22</v>
      </c>
      <c r="B527" s="2">
        <f ca="1">NORMINV(RAND(),SIMULATION!D7,SIMULATION!D8)</f>
        <v>59.942471487457496</v>
      </c>
      <c r="C527" s="2">
        <v>2</v>
      </c>
      <c r="D527" s="2">
        <f ca="1">SIMULATION!$D$11*(1+(SIMULATION!$D$12*LN(1+$C527)))*(1+(SIMULATION!$D$13*(($B527/63.5)-1)))</f>
        <v>9.9738730346229918</v>
      </c>
      <c r="E527" s="2">
        <v>0.26832073752368901</v>
      </c>
      <c r="F527" s="2">
        <f ca="1">D527*(1+E527)</f>
        <v>12.650070003240666</v>
      </c>
      <c r="G527" s="2">
        <v>-0.73155044691629256</v>
      </c>
      <c r="H527" s="9">
        <f>SIMULATION!$D$15*EXP($G$527)</f>
        <v>106.21948560668827</v>
      </c>
      <c r="I527" s="2">
        <f ca="1">$F527/$H527</f>
        <v>0.11909368540986547</v>
      </c>
      <c r="J527">
        <v>0</v>
      </c>
      <c r="K527">
        <f ca="1">SIMULATION!$D$3*SIMULATION!$D$17/$H527/(SIMULATION!$D$17-$I527)*(((EXP(-$I527*$J527))/(1-EXP(-SIMULATION!$D$4*$I527)))-(EXP(-SIMULATION!$D$17*$J527)/(1-EXP(-SIMULATION!$D$4*SIMULATION!$D$17))))</f>
        <v>0.4301286720695367</v>
      </c>
      <c r="L527">
        <v>-2.6874376896533516E-2</v>
      </c>
      <c r="M527">
        <f t="shared" ca="1" si="8"/>
        <v>0.41856923202233454</v>
      </c>
      <c r="N527" s="6">
        <v>526</v>
      </c>
      <c r="O527">
        <f ca="1">$M$13127</f>
        <v>1.0903992642846816</v>
      </c>
      <c r="P527">
        <f ca="1">$M$13128</f>
        <v>2.0519284629107548</v>
      </c>
      <c r="Q527">
        <f ca="1">$M$13129</f>
        <v>3.3475623147903373</v>
      </c>
      <c r="R527">
        <f ca="1">$M$13130</f>
        <v>4.8523430613601066</v>
      </c>
      <c r="S527">
        <f ca="1">$M$13131</f>
        <v>1.6781317156618241</v>
      </c>
      <c r="T527">
        <f ca="1">$M$13132</f>
        <v>1.9135214374153429</v>
      </c>
      <c r="U527">
        <f ca="1">$M$13133</f>
        <v>0.87142177732079174</v>
      </c>
      <c r="V527">
        <f ca="1">$M$13134</f>
        <v>1.7322605774056685</v>
      </c>
      <c r="W527">
        <f ca="1">$M$13135</f>
        <v>2.8134396259475483</v>
      </c>
      <c r="X527">
        <f ca="1">$M$13136</f>
        <v>3.6833734233031405</v>
      </c>
      <c r="Y527">
        <f ca="1">$M$13137</f>
        <v>2.0556156685630445</v>
      </c>
      <c r="Z527">
        <f ca="1">$M$13138</f>
        <v>1.8749164369676721</v>
      </c>
      <c r="AA527">
        <f ca="1">$M$13139</f>
        <v>2.1296752231886349</v>
      </c>
      <c r="AB527">
        <f ca="1">$M$13140</f>
        <v>2.3467766444136733</v>
      </c>
      <c r="AC527">
        <f ca="1">$M$13141</f>
        <v>2.3999763083437653</v>
      </c>
      <c r="AD527">
        <f ca="1">$M$13142</f>
        <v>2.1292160838057881</v>
      </c>
      <c r="AE527">
        <f ca="1">$M$13143</f>
        <v>1.2175669651329921</v>
      </c>
      <c r="AF527">
        <f ca="1">$M$13144</f>
        <v>1.7583643436045138</v>
      </c>
      <c r="AG527">
        <f ca="1">$M$13145</f>
        <v>1.4558512754974899</v>
      </c>
      <c r="AH527">
        <f ca="1">$M$13146</f>
        <v>1.4020551065458822</v>
      </c>
      <c r="AI527">
        <f ca="1">$M$13147</f>
        <v>1.8516316193510653</v>
      </c>
      <c r="AJ527">
        <f ca="1">$M$13148</f>
        <v>1.3056163112162069</v>
      </c>
      <c r="AK527">
        <f ca="1">$M$13149</f>
        <v>1.1301096957592227</v>
      </c>
      <c r="AL527">
        <f ca="1">$M$13150</f>
        <v>0.88550614496398772</v>
      </c>
      <c r="AM527">
        <f ca="1">$M$13151</f>
        <v>1.243977761151809</v>
      </c>
    </row>
    <row r="528" spans="1:39" x14ac:dyDescent="0.25">
      <c r="A528" s="9"/>
      <c r="H528" s="9"/>
      <c r="J528">
        <v>1</v>
      </c>
      <c r="K528">
        <f ca="1">SIMULATION!$D$3*SIMULATION!$D$17/$H527/(SIMULATION!$D$17-$I527)*(((EXP(-$I527*$J528))/(1-EXP(-SIMULATION!$D$4*$I527)))-(EXP(-SIMULATION!$D$17*$J528)/(1-EXP(-SIMULATION!$D$4*SIMULATION!$D$17))))</f>
        <v>2.1274868623101044</v>
      </c>
      <c r="L528">
        <v>0.13941137263535106</v>
      </c>
      <c r="M528">
        <f t="shared" ca="1" si="8"/>
        <v>2.4240827260484319</v>
      </c>
      <c r="N528" s="6">
        <v>527</v>
      </c>
      <c r="O528">
        <f ca="1">$M$13152</f>
        <v>0.99353616392692745</v>
      </c>
      <c r="P528">
        <f ca="1">$M$13153</f>
        <v>2.3915676872149185</v>
      </c>
      <c r="Q528">
        <f ca="1">$M$13154</f>
        <v>2.9571344266286896</v>
      </c>
      <c r="R528">
        <f ca="1">$M$13155</f>
        <v>2.6275515875674786</v>
      </c>
      <c r="S528">
        <f ca="1">$M$13156</f>
        <v>2.1236196767050464</v>
      </c>
      <c r="T528">
        <f ca="1">$M$13157</f>
        <v>1.9645299909778309</v>
      </c>
      <c r="U528">
        <f ca="1">$M$13158</f>
        <v>2.9175454190332735</v>
      </c>
      <c r="V528">
        <f ca="1">$M$13159</f>
        <v>2.3477254821409077</v>
      </c>
      <c r="W528">
        <f ca="1">$M$13160</f>
        <v>2.7391664026355391</v>
      </c>
      <c r="X528">
        <f ca="1">$M$13161</f>
        <v>2.0037617807385</v>
      </c>
      <c r="Y528">
        <f ca="1">$M$13162</f>
        <v>1.7511075654272803</v>
      </c>
      <c r="Z528">
        <f ca="1">$M$13163</f>
        <v>2.2744202648803129</v>
      </c>
      <c r="AA528">
        <f ca="1">$M$13164</f>
        <v>2.1997038123093815</v>
      </c>
      <c r="AB528">
        <f ca="1">$M$13165</f>
        <v>2.1276410103162329</v>
      </c>
      <c r="AC528">
        <f ca="1">$M$13166</f>
        <v>1.7304759633625584</v>
      </c>
      <c r="AD528">
        <f ca="1">$M$13167</f>
        <v>2.6004101490285976</v>
      </c>
      <c r="AE528">
        <f ca="1">$M$13168</f>
        <v>1.5986487571822638</v>
      </c>
      <c r="AF528">
        <f ca="1">$M$13169</f>
        <v>1.6082658064229078</v>
      </c>
      <c r="AG528">
        <f ca="1">$M$13170</f>
        <v>1.6445607620428213</v>
      </c>
      <c r="AH528">
        <f ca="1">$M$13171</f>
        <v>1.5303896252108053</v>
      </c>
      <c r="AI528">
        <f ca="1">$M$13172</f>
        <v>1.2797505585161846</v>
      </c>
      <c r="AJ528">
        <f ca="1">$M$13173</f>
        <v>1.4313817194733576</v>
      </c>
      <c r="AK528">
        <f ca="1">$M$13174</f>
        <v>1.8296112263948257</v>
      </c>
      <c r="AL528">
        <f ca="1">$M$13175</f>
        <v>0.86561930459722147</v>
      </c>
      <c r="AM528">
        <f ca="1">$M$13176</f>
        <v>1.0793075093936013</v>
      </c>
    </row>
    <row r="529" spans="1:39" x14ac:dyDescent="0.25">
      <c r="A529" s="9"/>
      <c r="H529" s="9"/>
      <c r="J529">
        <v>2</v>
      </c>
      <c r="K529">
        <f ca="1">SIMULATION!$D$3*SIMULATION!$D$17/$H527/(SIMULATION!$D$17-$I527)*(((EXP(-$I527*$J529))/(1-EXP(-SIMULATION!$D$4*$I527)))-(EXP(-SIMULATION!$D$17*$J529)/(1-EXP(-SIMULATION!$D$4*SIMULATION!$D$17))))</f>
        <v>3.0072780554983201</v>
      </c>
      <c r="L529">
        <v>-0.69508919415124837</v>
      </c>
      <c r="M529">
        <f t="shared" ca="1" si="8"/>
        <v>0.91695157531325955</v>
      </c>
      <c r="N529" s="6">
        <v>528</v>
      </c>
      <c r="O529">
        <f ca="1">$M$13177</f>
        <v>2.6511245305738105</v>
      </c>
      <c r="P529">
        <f ca="1">$M$13178</f>
        <v>2.0557222246149331</v>
      </c>
      <c r="Q529">
        <f ca="1">$M$13179</f>
        <v>1.5364093347806542</v>
      </c>
      <c r="R529">
        <f ca="1">$M$13180</f>
        <v>1.4188964013751082</v>
      </c>
      <c r="S529">
        <f ca="1">$M$13181</f>
        <v>3.3036031329536168</v>
      </c>
      <c r="T529">
        <f ca="1">$M$13182</f>
        <v>2.5071703180280309</v>
      </c>
      <c r="U529">
        <f ca="1">$M$13183</f>
        <v>1.8465981575101122</v>
      </c>
      <c r="V529">
        <f ca="1">$M$13184</f>
        <v>3.3443796834857826</v>
      </c>
      <c r="W529">
        <f ca="1">$M$13185</f>
        <v>3.4146592989672562</v>
      </c>
      <c r="X529">
        <f ca="1">$M$13186</f>
        <v>2.3430108868954944</v>
      </c>
      <c r="Y529">
        <f ca="1">$M$13187</f>
        <v>2.1886528525105029</v>
      </c>
      <c r="Z529">
        <f ca="1">$M$13188</f>
        <v>2.8584466375850432</v>
      </c>
      <c r="AA529">
        <f ca="1">$M$13189</f>
        <v>2.8941396137984983</v>
      </c>
      <c r="AB529">
        <f ca="1">$M$13190</f>
        <v>1.4229613188500059</v>
      </c>
      <c r="AC529">
        <f ca="1">$M$13191</f>
        <v>2.985649786848759</v>
      </c>
      <c r="AD529">
        <f ca="1">$M$13192</f>
        <v>2.767531647870928</v>
      </c>
      <c r="AE529">
        <f ca="1">$M$13193</f>
        <v>2.4463401495950343</v>
      </c>
      <c r="AF529">
        <f ca="1">$M$13194</f>
        <v>1.9975577010809187</v>
      </c>
      <c r="AG529">
        <f ca="1">$M$13195</f>
        <v>2.2116083822654726</v>
      </c>
      <c r="AH529">
        <f ca="1">$M$13196</f>
        <v>1.837642274845384</v>
      </c>
      <c r="AI529">
        <f ca="1">$M$13197</f>
        <v>2.9727400081104332</v>
      </c>
      <c r="AJ529">
        <f ca="1">$M$13198</f>
        <v>2.5935191158868807</v>
      </c>
      <c r="AK529">
        <f ca="1">$M$13199</f>
        <v>1.7022395396078709</v>
      </c>
      <c r="AL529">
        <f ca="1">$M$13200</f>
        <v>1.4346266316868215</v>
      </c>
      <c r="AM529">
        <f ca="1">$M$13201</f>
        <v>2.7260550745894663</v>
      </c>
    </row>
    <row r="530" spans="1:39" x14ac:dyDescent="0.25">
      <c r="A530" s="9"/>
      <c r="H530" s="9"/>
      <c r="J530">
        <v>3</v>
      </c>
      <c r="K530">
        <f ca="1">SIMULATION!$D$3*SIMULATION!$D$17/$H527/(SIMULATION!$D$17-$I527)*(((EXP(-$I527*$J530))/(1-EXP(-SIMULATION!$D$4*$I527)))-(EXP(-SIMULATION!$D$17*$J530)/(1-EXP(-SIMULATION!$D$4*SIMULATION!$D$17))))</f>
        <v>3.3864964435381464</v>
      </c>
      <c r="L530">
        <v>0.16728976029425299</v>
      </c>
      <c r="M530">
        <f t="shared" ca="1" si="8"/>
        <v>3.9530226218149829</v>
      </c>
      <c r="N530" s="6">
        <v>529</v>
      </c>
      <c r="O530">
        <f ca="1">$M$13202</f>
        <v>1.8847348294913446</v>
      </c>
      <c r="P530">
        <f ca="1">$M$13203</f>
        <v>1.7834631624704809</v>
      </c>
      <c r="Q530">
        <f ca="1">$M$13204</f>
        <v>2.1061268704499656</v>
      </c>
      <c r="R530">
        <f ca="1">$M$13205</f>
        <v>3.1115204230258562</v>
      </c>
      <c r="S530">
        <f ca="1">$M$13206</f>
        <v>2.3339712539596138</v>
      </c>
      <c r="T530">
        <f ca="1">$M$13207</f>
        <v>2.6817146378061265</v>
      </c>
      <c r="U530">
        <f ca="1">$M$13208</f>
        <v>4.5343711022874258</v>
      </c>
      <c r="V530">
        <f ca="1">$M$13209</f>
        <v>3.6376349003767059</v>
      </c>
      <c r="W530">
        <f ca="1">$M$13210</f>
        <v>1.8621267013845906</v>
      </c>
      <c r="X530">
        <f ca="1">$M$13211</f>
        <v>2.0551278782681743</v>
      </c>
      <c r="Y530">
        <f ca="1">$M$13212</f>
        <v>3.7850048658505857</v>
      </c>
      <c r="Z530">
        <f ca="1">$M$13213</f>
        <v>4.100954211267319</v>
      </c>
      <c r="AA530">
        <f ca="1">$M$13214</f>
        <v>4.0408665263469077</v>
      </c>
      <c r="AB530">
        <f ca="1">$M$13215</f>
        <v>1.9958400220278396</v>
      </c>
      <c r="AC530">
        <f ca="1">$M$13216</f>
        <v>2.1507260664205088</v>
      </c>
      <c r="AD530">
        <f ca="1">$M$13217</f>
        <v>2.7530727673154396</v>
      </c>
      <c r="AE530">
        <f ca="1">$M$13218</f>
        <v>4.0210018329060251</v>
      </c>
      <c r="AF530">
        <f ca="1">$M$13219</f>
        <v>2.8202663416721361</v>
      </c>
      <c r="AG530">
        <f ca="1">$M$13220</f>
        <v>1.5070770922525651</v>
      </c>
      <c r="AH530">
        <f ca="1">$M$13221</f>
        <v>1.8235523417209138</v>
      </c>
      <c r="AI530">
        <f ca="1">$M$13222</f>
        <v>2.4276178593821487</v>
      </c>
      <c r="AJ530">
        <f ca="1">$M$13223</f>
        <v>2.7866368083268065</v>
      </c>
      <c r="AK530">
        <f ca="1">$M$13224</f>
        <v>2.6180529882485306</v>
      </c>
      <c r="AL530">
        <f ca="1">$M$13225</f>
        <v>2.3402914126024132</v>
      </c>
      <c r="AM530">
        <f ca="1">$M$13226</f>
        <v>2.632247610850456</v>
      </c>
    </row>
    <row r="531" spans="1:39" x14ac:dyDescent="0.25">
      <c r="A531" s="9"/>
      <c r="H531" s="9"/>
      <c r="J531">
        <v>4</v>
      </c>
      <c r="K531">
        <f ca="1">SIMULATION!$D$3*SIMULATION!$D$17/$H527/(SIMULATION!$D$17-$I527)*(((EXP(-$I527*$J531))/(1-EXP(-SIMULATION!$D$4*$I527)))-(EXP(-SIMULATION!$D$17*$J531)/(1-EXP(-SIMULATION!$D$4*SIMULATION!$D$17))))</f>
        <v>3.4656586466625776</v>
      </c>
      <c r="L531">
        <v>1.4791702992506555E-2</v>
      </c>
      <c r="M531">
        <f t="shared" ca="1" si="8"/>
        <v>3.516921640037423</v>
      </c>
      <c r="N531" s="6">
        <v>530</v>
      </c>
      <c r="O531">
        <f ca="1">$M$13227</f>
        <v>0.2660349921425425</v>
      </c>
      <c r="P531">
        <f ca="1">$M$13228</f>
        <v>4.3441783569313257</v>
      </c>
      <c r="Q531">
        <f ca="1">$M$13229</f>
        <v>4.9474182558215736</v>
      </c>
      <c r="R531">
        <f ca="1">$M$13230</f>
        <v>3.0241494621026486</v>
      </c>
      <c r="S531">
        <f ca="1">$M$13231</f>
        <v>4.8827634667348088</v>
      </c>
      <c r="T531">
        <f ca="1">$M$13232</f>
        <v>4.8651050885236637</v>
      </c>
      <c r="U531">
        <f ca="1">$M$13233</f>
        <v>4.7369205043444227</v>
      </c>
      <c r="V531">
        <f ca="1">$M$13234</f>
        <v>2.4094166187219077</v>
      </c>
      <c r="W531">
        <f ca="1">$M$13235</f>
        <v>4.1723215073941926</v>
      </c>
      <c r="X531">
        <f ca="1">$M$13236</f>
        <v>4.7908693680338521</v>
      </c>
      <c r="Y531">
        <f ca="1">$M$13237</f>
        <v>2.2726662905118582</v>
      </c>
      <c r="Z531">
        <f ca="1">$M$13238</f>
        <v>2.5243200103647627</v>
      </c>
      <c r="AA531">
        <f ca="1">$M$13239</f>
        <v>2.0781307037242809</v>
      </c>
      <c r="AB531">
        <f ca="1">$M$13240</f>
        <v>1.96139889312301</v>
      </c>
      <c r="AC531">
        <f ca="1">$M$13241</f>
        <v>1.5144776092953511</v>
      </c>
      <c r="AD531">
        <f ca="1">$M$13242</f>
        <v>1.2690727820134802</v>
      </c>
      <c r="AE531">
        <f ca="1">$M$13243</f>
        <v>1.054907854565819</v>
      </c>
      <c r="AF531">
        <f ca="1">$M$13244</f>
        <v>0.40016939297312432</v>
      </c>
      <c r="AG531">
        <f ca="1">$M$13245</f>
        <v>0.78955939230198702</v>
      </c>
      <c r="AH531">
        <f ca="1">$M$13246</f>
        <v>0.38809570347839145</v>
      </c>
      <c r="AI531">
        <f ca="1">$M$13247</f>
        <v>0.27358807708174315</v>
      </c>
      <c r="AJ531">
        <f ca="1">$M$13248</f>
        <v>0.52659257123617609</v>
      </c>
      <c r="AK531">
        <f ca="1">$M$13249</f>
        <v>0.24169575407526894</v>
      </c>
      <c r="AL531">
        <f ca="1">$M$13250</f>
        <v>0.24461750597858736</v>
      </c>
      <c r="AM531">
        <f ca="1">$M$13251</f>
        <v>0.1754175688515979</v>
      </c>
    </row>
    <row r="532" spans="1:39" x14ac:dyDescent="0.25">
      <c r="A532" s="9"/>
      <c r="H532" s="9"/>
      <c r="J532">
        <v>5</v>
      </c>
      <c r="K532">
        <f ca="1">SIMULATION!$D$3*SIMULATION!$D$17/$H527/(SIMULATION!$D$17-$I527)*(((EXP(-$I527*$J532))/(1-EXP(-SIMULATION!$D$4*$I527)))-(EXP(-SIMULATION!$D$17*$J532)/(1-EXP(-SIMULATION!$D$4*SIMULATION!$D$17))))</f>
        <v>3.3709338980660517</v>
      </c>
      <c r="L532">
        <v>-3.5612624849410912E-2</v>
      </c>
      <c r="M532">
        <f t="shared" ca="1" si="8"/>
        <v>3.2508860937620634</v>
      </c>
      <c r="N532" s="6">
        <v>531</v>
      </c>
      <c r="O532">
        <f ca="1">$M$13252</f>
        <v>2.0726605174689912</v>
      </c>
      <c r="P532">
        <f ca="1">$M$13253</f>
        <v>3.1630613114256705</v>
      </c>
      <c r="Q532">
        <f ca="1">$M$13254</f>
        <v>3.4140647432513171</v>
      </c>
      <c r="R532">
        <f ca="1">$M$13255</f>
        <v>4.1820717962578149</v>
      </c>
      <c r="S532">
        <f ca="1">$M$13256</f>
        <v>3.630791332919673</v>
      </c>
      <c r="T532">
        <f ca="1">$M$13257</f>
        <v>5.8507477649749786</v>
      </c>
      <c r="U532">
        <f ca="1">$M$13258</f>
        <v>4.1435211392926963</v>
      </c>
      <c r="V532">
        <f ca="1">$M$13259</f>
        <v>4.9070295800743127</v>
      </c>
      <c r="W532">
        <f ca="1">$M$13260</f>
        <v>2.9039470102265303</v>
      </c>
      <c r="X532">
        <f ca="1">$M$13261</f>
        <v>2.7754678711805609</v>
      </c>
      <c r="Y532">
        <f ca="1">$M$13262</f>
        <v>4.3511557671373104</v>
      </c>
      <c r="Z532">
        <f ca="1">$M$13263</f>
        <v>3.1528158646572977</v>
      </c>
      <c r="AA532">
        <f ca="1">$M$13264</f>
        <v>3.8812039749862253</v>
      </c>
      <c r="AB532">
        <f ca="1">$M$13265</f>
        <v>4.3342216853296893</v>
      </c>
      <c r="AC532">
        <f ca="1">$M$13266</f>
        <v>3.3213854819742328</v>
      </c>
      <c r="AD532">
        <f ca="1">$M$13267</f>
        <v>4.3149501446883045</v>
      </c>
      <c r="AE532">
        <f ca="1">$M$13268</f>
        <v>3.8616281917225881</v>
      </c>
      <c r="AF532">
        <f ca="1">$M$13269</f>
        <v>0.88840376673113364</v>
      </c>
      <c r="AG532">
        <f ca="1">$M$13270</f>
        <v>3.1224934503973381</v>
      </c>
      <c r="AH532">
        <f ca="1">$M$13271</f>
        <v>2.4162704930614454</v>
      </c>
      <c r="AI532">
        <f ca="1">$M$13272</f>
        <v>2.5267253932872005</v>
      </c>
      <c r="AJ532">
        <f ca="1">$M$13273</f>
        <v>1.8852146483558412</v>
      </c>
      <c r="AK532">
        <f ca="1">$M$13274</f>
        <v>1.2513112711906453</v>
      </c>
      <c r="AL532">
        <f ca="1">$M$13275</f>
        <v>2.1997916498673007</v>
      </c>
      <c r="AM532">
        <f ca="1">$M$13276</f>
        <v>2.3841898855227104</v>
      </c>
    </row>
    <row r="533" spans="1:39" x14ac:dyDescent="0.25">
      <c r="A533" s="9"/>
      <c r="H533" s="9"/>
      <c r="J533">
        <v>6</v>
      </c>
      <c r="K533">
        <f ca="1">SIMULATION!$D$3*SIMULATION!$D$17/$H527/(SIMULATION!$D$17-$I527)*(((EXP(-$I527*$J533))/(1-EXP(-SIMULATION!$D$4*$I527)))-(EXP(-SIMULATION!$D$17*$J533)/(1-EXP(-SIMULATION!$D$4*SIMULATION!$D$17))))</f>
        <v>3.1811090498657362</v>
      </c>
      <c r="L533">
        <v>-0.24874228521031619</v>
      </c>
      <c r="M533">
        <f t="shared" ca="1" si="8"/>
        <v>2.3898327152989154</v>
      </c>
      <c r="N533" s="6">
        <v>532</v>
      </c>
      <c r="O533">
        <f ca="1">$M$13277</f>
        <v>1.0234248406892914</v>
      </c>
      <c r="P533">
        <f ca="1">$M$13278</f>
        <v>1.6391163777992972</v>
      </c>
      <c r="Q533">
        <f ca="1">$M$13279</f>
        <v>1.4650501763131563</v>
      </c>
      <c r="R533">
        <f ca="1">$M$13280</f>
        <v>2.3742876008993505</v>
      </c>
      <c r="S533">
        <f ca="1">$M$13281</f>
        <v>2.2957962559740777</v>
      </c>
      <c r="T533">
        <f ca="1">$M$13282</f>
        <v>2.8800356368599291</v>
      </c>
      <c r="U533">
        <f ca="1">$M$13283</f>
        <v>1.4563509695631349</v>
      </c>
      <c r="V533">
        <f ca="1">$M$13284</f>
        <v>1.7346730015968217</v>
      </c>
      <c r="W533">
        <f ca="1">$M$13285</f>
        <v>2.6091262395923245</v>
      </c>
      <c r="X533">
        <f ca="1">$M$13286</f>
        <v>1.2438590935996137</v>
      </c>
      <c r="Y533">
        <f ca="1">$M$13287</f>
        <v>1.8953376415268817</v>
      </c>
      <c r="Z533">
        <f ca="1">$M$13288</f>
        <v>1.400708407266742</v>
      </c>
      <c r="AA533">
        <f ca="1">$M$13289</f>
        <v>0.99248957652433822</v>
      </c>
      <c r="AB533">
        <f ca="1">$M$13290</f>
        <v>1.5515710977325485</v>
      </c>
      <c r="AC533">
        <f ca="1">$M$13291</f>
        <v>2.0149343617785695</v>
      </c>
      <c r="AD533">
        <f ca="1">$M$13292</f>
        <v>1.7658543472337245</v>
      </c>
      <c r="AE533">
        <f ca="1">$M$13293</f>
        <v>1.1118347548590712</v>
      </c>
      <c r="AF533">
        <f ca="1">$M$13294</f>
        <v>1.139617497448008</v>
      </c>
      <c r="AG533">
        <f ca="1">$M$13295</f>
        <v>1.5447896399352417</v>
      </c>
      <c r="AH533">
        <f ca="1">$M$13296</f>
        <v>1.6285225660916725</v>
      </c>
      <c r="AI533">
        <f ca="1">$M$13297</f>
        <v>1.2957454787080096</v>
      </c>
      <c r="AJ533">
        <f ca="1">$M$13298</f>
        <v>1.5306558244100263</v>
      </c>
      <c r="AK533">
        <f ca="1">$M$13299</f>
        <v>1.2016269852180199</v>
      </c>
      <c r="AL533">
        <f ca="1">$M$13300</f>
        <v>0.53817144275983453</v>
      </c>
      <c r="AM533">
        <f ca="1">$M$13301</f>
        <v>1.019710686245489</v>
      </c>
    </row>
    <row r="534" spans="1:39" x14ac:dyDescent="0.25">
      <c r="A534" s="9"/>
      <c r="H534" s="9"/>
      <c r="J534">
        <v>7</v>
      </c>
      <c r="K534">
        <f ca="1">SIMULATION!$D$3*SIMULATION!$D$17/$H527/(SIMULATION!$D$17-$I527)*(((EXP(-$I527*$J534))/(1-EXP(-SIMULATION!$D$4*$I527)))-(EXP(-SIMULATION!$D$17*$J534)/(1-EXP(-SIMULATION!$D$4*SIMULATION!$D$17))))</f>
        <v>2.9448390738977386</v>
      </c>
      <c r="L534">
        <v>-0.32699586293206118</v>
      </c>
      <c r="M534">
        <f t="shared" ca="1" si="8"/>
        <v>1.9818888797324956</v>
      </c>
      <c r="N534" s="6">
        <v>533</v>
      </c>
      <c r="O534">
        <f ca="1">$M$13302</f>
        <v>2.081386504575323</v>
      </c>
      <c r="P534">
        <f ca="1">$M$13303</f>
        <v>2.891535610760732</v>
      </c>
      <c r="Q534">
        <f ca="1">$M$13304</f>
        <v>2.8962533258680265</v>
      </c>
      <c r="R534">
        <f ca="1">$M$13305</f>
        <v>2.8386079254958858</v>
      </c>
      <c r="S534">
        <f ca="1">$M$13306</f>
        <v>3.040195736833105</v>
      </c>
      <c r="T534">
        <f ca="1">$M$13307</f>
        <v>2.2009329675012004</v>
      </c>
      <c r="U534">
        <f ca="1">$M$13308</f>
        <v>1.388662351407838</v>
      </c>
      <c r="V534">
        <f ca="1">$M$13309</f>
        <v>2.9446438292289741</v>
      </c>
      <c r="W534">
        <f ca="1">$M$13310</f>
        <v>1.680585082274225</v>
      </c>
      <c r="X534">
        <f ca="1">$M$13311</f>
        <v>2.3045347886319694</v>
      </c>
      <c r="Y534">
        <f ca="1">$M$13312</f>
        <v>2.694182988022181</v>
      </c>
      <c r="Z534">
        <f ca="1">$M$13313</f>
        <v>2.5468545303817378</v>
      </c>
      <c r="AA534">
        <f ca="1">$M$13314</f>
        <v>2.4308224998365606</v>
      </c>
      <c r="AB534">
        <f ca="1">$M$13315</f>
        <v>2.1990158112219103</v>
      </c>
      <c r="AC534">
        <f ca="1">$M$13316</f>
        <v>1.2049402000423168</v>
      </c>
      <c r="AD534">
        <f ca="1">$M$13317</f>
        <v>2.5071584811880103</v>
      </c>
      <c r="AE534">
        <f ca="1">$M$13318</f>
        <v>2.3739610698513331</v>
      </c>
      <c r="AF534">
        <f ca="1">$M$13319</f>
        <v>1.9898592952158936</v>
      </c>
      <c r="AG534">
        <f ca="1">$M$13320</f>
        <v>2.2210344487052591</v>
      </c>
      <c r="AH534">
        <f ca="1">$M$13321</f>
        <v>1.5975065963770998</v>
      </c>
      <c r="AI534">
        <f ca="1">$M$13322</f>
        <v>1.0383356845221507</v>
      </c>
      <c r="AJ534">
        <f ca="1">$M$13323</f>
        <v>1.841985934614349</v>
      </c>
      <c r="AK534">
        <f ca="1">$M$13324</f>
        <v>1.4384884789220658</v>
      </c>
      <c r="AL534">
        <f ca="1">$M$13325</f>
        <v>1.4389212800485291</v>
      </c>
      <c r="AM534">
        <f ca="1">$M$13326</f>
        <v>1.8707977765638819</v>
      </c>
    </row>
    <row r="535" spans="1:39" x14ac:dyDescent="0.25">
      <c r="A535" s="9"/>
      <c r="H535" s="9"/>
      <c r="J535">
        <v>8</v>
      </c>
      <c r="K535">
        <f ca="1">SIMULATION!$D$3*SIMULATION!$D$17/$H527/(SIMULATION!$D$17-$I527)*(((EXP(-$I527*$J535))/(1-EXP(-SIMULATION!$D$4*$I527)))-(EXP(-SIMULATION!$D$17*$J535)/(1-EXP(-SIMULATION!$D$4*SIMULATION!$D$17))))</f>
        <v>2.6916755647685995</v>
      </c>
      <c r="L535">
        <v>0.26991786648544303</v>
      </c>
      <c r="M535">
        <f t="shared" ca="1" si="8"/>
        <v>3.4182068904819394</v>
      </c>
      <c r="N535" s="6">
        <v>534</v>
      </c>
      <c r="O535">
        <f ca="1">$M$13327</f>
        <v>0.86840963943945582</v>
      </c>
      <c r="P535">
        <f ca="1">$M$13328</f>
        <v>1.4833378532953858</v>
      </c>
      <c r="Q535">
        <f ca="1">$M$13329</f>
        <v>3.6359382255612438</v>
      </c>
      <c r="R535">
        <f ca="1">$M$13330</f>
        <v>3.1011703771495611</v>
      </c>
      <c r="S535">
        <f ca="1">$M$13331</f>
        <v>2.705899835322461</v>
      </c>
      <c r="T535">
        <f ca="1">$M$13332</f>
        <v>2.8143596139390237</v>
      </c>
      <c r="U535">
        <f ca="1">$M$13333</f>
        <v>3.5769548356129648</v>
      </c>
      <c r="V535">
        <f ca="1">$M$13334</f>
        <v>4.6902579901022312</v>
      </c>
      <c r="W535">
        <f ca="1">$M$13335</f>
        <v>2.03210486754308</v>
      </c>
      <c r="X535">
        <f ca="1">$M$13336</f>
        <v>1.6658515842462285</v>
      </c>
      <c r="Y535">
        <f ca="1">$M$13337</f>
        <v>2.7629926945105616</v>
      </c>
      <c r="Z535">
        <f ca="1">$M$13338</f>
        <v>3.0708654345639856</v>
      </c>
      <c r="AA535">
        <f ca="1">$M$13339</f>
        <v>2.5919482341251308</v>
      </c>
      <c r="AB535">
        <f ca="1">$M$13340</f>
        <v>2.8376994156551736</v>
      </c>
      <c r="AC535">
        <f ca="1">$M$13341</f>
        <v>2.1751936961925766</v>
      </c>
      <c r="AD535">
        <f ca="1">$M$13342</f>
        <v>1.695098991935174</v>
      </c>
      <c r="AE535">
        <f ca="1">$M$13343</f>
        <v>1.4144579635874335</v>
      </c>
      <c r="AF535">
        <f ca="1">$M$13344</f>
        <v>2.059406118424413</v>
      </c>
      <c r="AG535">
        <f ca="1">$M$13345</f>
        <v>1.1376540716277008</v>
      </c>
      <c r="AH535">
        <f ca="1">$M$13346</f>
        <v>1.6901387161390389</v>
      </c>
      <c r="AI535">
        <f ca="1">$M$13347</f>
        <v>1.1471558195012461</v>
      </c>
      <c r="AJ535">
        <f ca="1">$M$13348</f>
        <v>0.74316525787241272</v>
      </c>
      <c r="AK535">
        <f ca="1">$M$13349</f>
        <v>1.0563909038077304</v>
      </c>
      <c r="AL535">
        <f ca="1">$M$13350</f>
        <v>1.2142172950078516</v>
      </c>
      <c r="AM535">
        <f ca="1">$M$13351</f>
        <v>1.3508232545934113</v>
      </c>
    </row>
    <row r="536" spans="1:39" x14ac:dyDescent="0.25">
      <c r="A536" s="9"/>
      <c r="H536" s="9"/>
      <c r="J536">
        <v>9</v>
      </c>
      <c r="K536">
        <f ca="1">SIMULATION!$D$3*SIMULATION!$D$17/$H527/(SIMULATION!$D$17-$I527)*(((EXP(-$I527*$J536))/(1-EXP(-SIMULATION!$D$4*$I527)))-(EXP(-SIMULATION!$D$17*$J536)/(1-EXP(-SIMULATION!$D$4*SIMULATION!$D$17))))</f>
        <v>2.4391109589791244</v>
      </c>
      <c r="L536">
        <v>-0.14225726285557436</v>
      </c>
      <c r="M536">
        <f t="shared" ca="1" si="8"/>
        <v>2.0921297101537188</v>
      </c>
      <c r="N536" s="6">
        <v>535</v>
      </c>
      <c r="O536">
        <f ca="1">$M$13352</f>
        <v>0.88707136752962834</v>
      </c>
      <c r="P536">
        <f ca="1">$M$13353</f>
        <v>1.771440522532975</v>
      </c>
      <c r="Q536">
        <f ca="1">$M$13354</f>
        <v>3.4091746044714619</v>
      </c>
      <c r="R536">
        <f ca="1">$M$13355</f>
        <v>4.773972105969861</v>
      </c>
      <c r="S536">
        <f ca="1">$M$13356</f>
        <v>5.9874707770851865</v>
      </c>
      <c r="T536">
        <f ca="1">$M$13357</f>
        <v>3.9782350644726128</v>
      </c>
      <c r="U536">
        <f ca="1">$M$13358</f>
        <v>3.6757067134235459</v>
      </c>
      <c r="V536">
        <f ca="1">$M$13359</f>
        <v>4.0376450954124028</v>
      </c>
      <c r="W536">
        <f ca="1">$M$13360</f>
        <v>2.7460601627658563</v>
      </c>
      <c r="X536">
        <f ca="1">$M$13361</f>
        <v>2.5284361905611998</v>
      </c>
      <c r="Y536">
        <f ca="1">$M$13362</f>
        <v>2.7601916876275987</v>
      </c>
      <c r="Z536">
        <f ca="1">$M$13363</f>
        <v>3.170502273124657</v>
      </c>
      <c r="AA536">
        <f ca="1">$M$13364</f>
        <v>3.3907271283758322</v>
      </c>
      <c r="AB536">
        <f ca="1">$M$13365</f>
        <v>2.4362236453825226</v>
      </c>
      <c r="AC536">
        <f ca="1">$M$13366</f>
        <v>2.3711362467774029</v>
      </c>
      <c r="AD536">
        <f ca="1">$M$13367</f>
        <v>1.6953868938329759</v>
      </c>
      <c r="AE536">
        <f ca="1">$M$13368</f>
        <v>2.2824466719310044</v>
      </c>
      <c r="AF536">
        <f ca="1">$M$13369</f>
        <v>1.3393632164466716</v>
      </c>
      <c r="AG536">
        <f ca="1">$M$13370</f>
        <v>2.0497010288132511</v>
      </c>
      <c r="AH536">
        <f ca="1">$M$13371</f>
        <v>1.1935624567846064</v>
      </c>
      <c r="AI536">
        <f ca="1">$M$13372</f>
        <v>1.1519447180931706</v>
      </c>
      <c r="AJ536">
        <f ca="1">$M$13373</f>
        <v>1.883419692694474</v>
      </c>
      <c r="AK536">
        <f ca="1">$M$13374</f>
        <v>1.1107251764828026</v>
      </c>
      <c r="AL536">
        <f ca="1">$M$13375</f>
        <v>1.0598102596523926</v>
      </c>
      <c r="AM536">
        <f ca="1">$M$13376</f>
        <v>0.8761560634861657</v>
      </c>
    </row>
    <row r="537" spans="1:39" x14ac:dyDescent="0.25">
      <c r="A537" s="9"/>
      <c r="H537" s="9"/>
      <c r="J537">
        <v>10</v>
      </c>
      <c r="K537">
        <f ca="1">SIMULATION!$D$3*SIMULATION!$D$17/$H527/(SIMULATION!$D$17-$I527)*(((EXP(-$I527*$J537))/(1-EXP(-SIMULATION!$D$4*$I527)))-(EXP(-SIMULATION!$D$17*$J537)/(1-EXP(-SIMULATION!$D$4*SIMULATION!$D$17))))</f>
        <v>2.1970721232457722</v>
      </c>
      <c r="L537">
        <v>-1.8409278704657757E-2</v>
      </c>
      <c r="M537">
        <f t="shared" ca="1" si="8"/>
        <v>2.1566256101947063</v>
      </c>
      <c r="N537" s="6">
        <v>536</v>
      </c>
      <c r="O537">
        <f ca="1">$M$13377</f>
        <v>1.1826430968890225</v>
      </c>
      <c r="P537">
        <f ca="1">$M$13378</f>
        <v>1.4521040069094668</v>
      </c>
      <c r="Q537">
        <f ca="1">$M$13379</f>
        <v>3.3031845118535106</v>
      </c>
      <c r="R537">
        <f ca="1">$M$13380</f>
        <v>4.4499170536426895</v>
      </c>
      <c r="S537">
        <f ca="1">$M$13381</f>
        <v>5.6520633512691276</v>
      </c>
      <c r="T537">
        <f ca="1">$M$13382</f>
        <v>4.4542889913042787</v>
      </c>
      <c r="U537">
        <f ca="1">$M$13383</f>
        <v>6.2360402270198687</v>
      </c>
      <c r="V537">
        <f ca="1">$M$13384</f>
        <v>2.494838156266745</v>
      </c>
      <c r="W537">
        <f ca="1">$M$13385</f>
        <v>5.6322871871678695</v>
      </c>
      <c r="X537">
        <f ca="1">$M$13386</f>
        <v>2.2753384342282432</v>
      </c>
      <c r="Y537">
        <f ca="1">$M$13387</f>
        <v>4.8677660761775225</v>
      </c>
      <c r="Z537">
        <f ca="1">$M$13388</f>
        <v>3.9854759513478504</v>
      </c>
      <c r="AA537">
        <f ca="1">$M$13389</f>
        <v>3.0285393542120267</v>
      </c>
      <c r="AB537">
        <f ca="1">$M$13390</f>
        <v>3.1181522426590083</v>
      </c>
      <c r="AC537">
        <f ca="1">$M$13391</f>
        <v>2.530765231583719</v>
      </c>
      <c r="AD537">
        <f ca="1">$M$13392</f>
        <v>2.5946778281393952</v>
      </c>
      <c r="AE537">
        <f ca="1">$M$13393</f>
        <v>3.2559115270703685</v>
      </c>
      <c r="AF537">
        <f ca="1">$M$13394</f>
        <v>1.4960912825706736</v>
      </c>
      <c r="AG537">
        <f ca="1">$M$13395</f>
        <v>1.7736383064182626</v>
      </c>
      <c r="AH537">
        <f ca="1">$M$13396</f>
        <v>2.0131817037359401</v>
      </c>
      <c r="AI537">
        <f ca="1">$M$13397</f>
        <v>2.1511743253204831</v>
      </c>
      <c r="AJ537">
        <f ca="1">$M$13398</f>
        <v>2.2714369495176729</v>
      </c>
      <c r="AK537">
        <f ca="1">$M$13399</f>
        <v>1.4414673009138064</v>
      </c>
      <c r="AL537">
        <f ca="1">$M$13400</f>
        <v>1.3993053820189343</v>
      </c>
      <c r="AM537">
        <f ca="1">$M$13401</f>
        <v>1.8817913881697814</v>
      </c>
    </row>
    <row r="538" spans="1:39" x14ac:dyDescent="0.25">
      <c r="A538" s="9"/>
      <c r="H538" s="9"/>
      <c r="J538">
        <v>11</v>
      </c>
      <c r="K538">
        <f ca="1">SIMULATION!$D$3*SIMULATION!$D$17/$H527/(SIMULATION!$D$17-$I527)*(((EXP(-$I527*$J538))/(1-EXP(-SIMULATION!$D$4*$I527)))-(EXP(-SIMULATION!$D$17*$J538)/(1-EXP(-SIMULATION!$D$4*SIMULATION!$D$17))))</f>
        <v>1.9707817403842478</v>
      </c>
      <c r="L538">
        <v>0.42670838203626538</v>
      </c>
      <c r="M538">
        <f t="shared" ca="1" si="8"/>
        <v>2.8117308281702256</v>
      </c>
      <c r="N538" s="6">
        <v>537</v>
      </c>
      <c r="O538">
        <f ca="1">$M$13402</f>
        <v>1.2841575643563004</v>
      </c>
      <c r="P538">
        <f ca="1">$M$13403</f>
        <v>2.4007185722840227</v>
      </c>
      <c r="Q538">
        <f ca="1">$M$13404</f>
        <v>2.4682727054106195</v>
      </c>
      <c r="R538">
        <f ca="1">$M$13405</f>
        <v>3.1746576944673253</v>
      </c>
      <c r="S538">
        <f ca="1">$M$13406</f>
        <v>3.9177614302593171</v>
      </c>
      <c r="T538">
        <f ca="1">$M$13407</f>
        <v>3.4285309175147902</v>
      </c>
      <c r="U538">
        <f ca="1">$M$13408</f>
        <v>2.0341895827706025</v>
      </c>
      <c r="V538">
        <f ca="1">$M$13409</f>
        <v>3.3935214058234706</v>
      </c>
      <c r="W538">
        <f ca="1">$M$13410</f>
        <v>1.722133558294882</v>
      </c>
      <c r="X538">
        <f ca="1">$M$13411</f>
        <v>2.8498726356701995</v>
      </c>
      <c r="Y538">
        <f ca="1">$M$13412</f>
        <v>3.2016165306855764</v>
      </c>
      <c r="Z538">
        <f ca="1">$M$13413</f>
        <v>1.9600733247750179</v>
      </c>
      <c r="AA538">
        <f ca="1">$M$13414</f>
        <v>2.624012230261771</v>
      </c>
      <c r="AB538">
        <f ca="1">$M$13415</f>
        <v>1.8957635585539943</v>
      </c>
      <c r="AC538">
        <f ca="1">$M$13416</f>
        <v>2.6290763696695234</v>
      </c>
      <c r="AD538">
        <f ca="1">$M$13417</f>
        <v>2.632419572272279</v>
      </c>
      <c r="AE538">
        <f ca="1">$M$13418</f>
        <v>2.48926545128541</v>
      </c>
      <c r="AF538">
        <f ca="1">$M$13419</f>
        <v>1.9025954478355791</v>
      </c>
      <c r="AG538">
        <f ca="1">$M$13420</f>
        <v>1.6449501804604529</v>
      </c>
      <c r="AH538">
        <f ca="1">$M$13421</f>
        <v>1.1303054705760598</v>
      </c>
      <c r="AI538">
        <f ca="1">$M$13422</f>
        <v>1.4421912325306914</v>
      </c>
      <c r="AJ538">
        <f ca="1">$M$13423</f>
        <v>2.13316051926151</v>
      </c>
      <c r="AK538">
        <f ca="1">$M$13424</f>
        <v>1.3575176181796897</v>
      </c>
      <c r="AL538">
        <f ca="1">$M$13425</f>
        <v>1.1559939587367123</v>
      </c>
      <c r="AM538">
        <f ca="1">$M$13426</f>
        <v>1.2550453938917367</v>
      </c>
    </row>
    <row r="539" spans="1:39" x14ac:dyDescent="0.25">
      <c r="A539" s="9"/>
      <c r="H539" s="9"/>
      <c r="J539">
        <v>12</v>
      </c>
      <c r="K539">
        <f ca="1">SIMULATION!$D$3*SIMULATION!$D$17/$H527/(SIMULATION!$D$17-$I527)*(((EXP(-$I527*$J539))/(1-EXP(-SIMULATION!$D$4*$I527)))-(EXP(-SIMULATION!$D$17*$J539)/(1-EXP(-SIMULATION!$D$4*SIMULATION!$D$17))))</f>
        <v>1.7625757852984227</v>
      </c>
      <c r="L539">
        <v>3.230152024685827E-2</v>
      </c>
      <c r="M539">
        <f t="shared" ca="1" si="8"/>
        <v>1.8195096627138616</v>
      </c>
      <c r="N539" s="6">
        <v>538</v>
      </c>
      <c r="O539">
        <f ca="1">$M$13427</f>
        <v>1.9236940636164475</v>
      </c>
      <c r="P539">
        <f ca="1">$M$13428</f>
        <v>1.8703348184605413</v>
      </c>
      <c r="Q539">
        <f ca="1">$M$13429</f>
        <v>2.0515104600825169</v>
      </c>
      <c r="R539">
        <f ca="1">$M$13430</f>
        <v>1.8326004134614839</v>
      </c>
      <c r="S539">
        <f ca="1">$M$13431</f>
        <v>3.0208890608176713</v>
      </c>
      <c r="T539">
        <f ca="1">$M$13432</f>
        <v>2.9235384140556691</v>
      </c>
      <c r="U539">
        <f ca="1">$M$13433</f>
        <v>1.8499694821789956</v>
      </c>
      <c r="V539">
        <f ca="1">$M$13434</f>
        <v>1.3704368093194388</v>
      </c>
      <c r="W539">
        <f ca="1">$M$13435</f>
        <v>2.4091067431661388</v>
      </c>
      <c r="X539">
        <f ca="1">$M$13436</f>
        <v>1.5151163010907753</v>
      </c>
      <c r="Y539">
        <f ca="1">$M$13437</f>
        <v>2.1204619149566444</v>
      </c>
      <c r="Z539">
        <f ca="1">$M$13438</f>
        <v>2.1279544751271198</v>
      </c>
      <c r="AA539">
        <f ca="1">$M$13439</f>
        <v>2.1100228061330104</v>
      </c>
      <c r="AB539">
        <f ca="1">$M$13440</f>
        <v>1.6141550384956438</v>
      </c>
      <c r="AC539">
        <f ca="1">$M$13441</f>
        <v>1.9062128595238466</v>
      </c>
      <c r="AD539">
        <f ca="1">$M$13442</f>
        <v>2.0621588520684138</v>
      </c>
      <c r="AE539">
        <f ca="1">$M$13443</f>
        <v>1.5254720609885111</v>
      </c>
      <c r="AF539">
        <f ca="1">$M$13444</f>
        <v>1.7313507801843768</v>
      </c>
      <c r="AG539">
        <f ca="1">$M$13445</f>
        <v>1.2634365541821797</v>
      </c>
      <c r="AH539">
        <f ca="1">$M$13446</f>
        <v>1.2543971887693839</v>
      </c>
      <c r="AI539">
        <f ca="1">$M$13447</f>
        <v>1.5837274552160341</v>
      </c>
      <c r="AJ539">
        <f ca="1">$M$13448</f>
        <v>1.3649520924768854</v>
      </c>
      <c r="AK539">
        <f ca="1">$M$13449</f>
        <v>1.5475702238576998</v>
      </c>
      <c r="AL539">
        <f ca="1">$M$13450</f>
        <v>1.4733542364516952</v>
      </c>
      <c r="AM539">
        <f ca="1">$M$13451</f>
        <v>1.6143854153845769</v>
      </c>
    </row>
    <row r="540" spans="1:39" x14ac:dyDescent="0.25">
      <c r="A540" s="9"/>
      <c r="H540" s="9"/>
      <c r="J540">
        <v>13</v>
      </c>
      <c r="K540">
        <f ca="1">SIMULATION!$D$3*SIMULATION!$D$17/$H527/(SIMULATION!$D$17-$I527)*(((EXP(-$I527*$J540))/(1-EXP(-SIMULATION!$D$4*$I527)))-(EXP(-SIMULATION!$D$17*$J540)/(1-EXP(-SIMULATION!$D$4*SIMULATION!$D$17))))</f>
        <v>1.5730538536087892</v>
      </c>
      <c r="L540">
        <v>0.34809102413935195</v>
      </c>
      <c r="M540">
        <f t="shared" ca="1" si="8"/>
        <v>2.1206197805378268</v>
      </c>
      <c r="N540" s="6">
        <v>539</v>
      </c>
      <c r="O540">
        <f ca="1">$M$13452</f>
        <v>1.6379341263199787</v>
      </c>
      <c r="P540">
        <f ca="1">$M$13453</f>
        <v>3.1735776469432833</v>
      </c>
      <c r="Q540">
        <f ca="1">$M$13454</f>
        <v>3.7500959944675278</v>
      </c>
      <c r="R540">
        <f ca="1">$M$13455</f>
        <v>4.0217176427835968</v>
      </c>
      <c r="S540">
        <f ca="1">$M$13456</f>
        <v>2.3330736803897048</v>
      </c>
      <c r="T540">
        <f ca="1">$M$13457</f>
        <v>3.2290865375643829</v>
      </c>
      <c r="U540">
        <f ca="1">$M$13458</f>
        <v>4.5599778128527042</v>
      </c>
      <c r="V540">
        <f ca="1">$M$13459</f>
        <v>3.2205590640921318</v>
      </c>
      <c r="W540">
        <f ca="1">$M$13460</f>
        <v>5.6747802962584188</v>
      </c>
      <c r="X540">
        <f ca="1">$M$13461</f>
        <v>3.5913983962251637</v>
      </c>
      <c r="Y540">
        <f ca="1">$M$13462</f>
        <v>4.5373015504075216</v>
      </c>
      <c r="Z540">
        <f ca="1">$M$13463</f>
        <v>3.5595547799501301</v>
      </c>
      <c r="AA540">
        <f ca="1">$M$13464</f>
        <v>2.4307507909538923</v>
      </c>
      <c r="AB540">
        <f ca="1">$M$13465</f>
        <v>2.8434076975994351</v>
      </c>
      <c r="AC540">
        <f ca="1">$M$13466</f>
        <v>3.3231930265833514</v>
      </c>
      <c r="AD540">
        <f ca="1">$M$13467</f>
        <v>3.14249975034615</v>
      </c>
      <c r="AE540">
        <f ca="1">$M$13468</f>
        <v>2.507415216287713</v>
      </c>
      <c r="AF540">
        <f ca="1">$M$13469</f>
        <v>2.5352859289256449</v>
      </c>
      <c r="AG540">
        <f ca="1">$M$13470</f>
        <v>1.5002323119174659</v>
      </c>
      <c r="AH540">
        <f ca="1">$M$13471</f>
        <v>2.2911658616690125</v>
      </c>
      <c r="AI540">
        <f ca="1">$M$13472</f>
        <v>2.1248796675991177</v>
      </c>
      <c r="AJ540">
        <f ca="1">$M$13473</f>
        <v>1.7332853972360855</v>
      </c>
      <c r="AK540">
        <f ca="1">$M$13474</f>
        <v>2.438125956068284</v>
      </c>
      <c r="AL540">
        <f ca="1">$M$13475</f>
        <v>1.2120768714536423</v>
      </c>
      <c r="AM540">
        <f ca="1">$M$13476</f>
        <v>1.8599679126110373</v>
      </c>
    </row>
    <row r="541" spans="1:39" x14ac:dyDescent="0.25">
      <c r="A541" s="9"/>
      <c r="H541" s="9"/>
      <c r="J541">
        <v>14</v>
      </c>
      <c r="K541">
        <f ca="1">SIMULATION!$D$3*SIMULATION!$D$17/$H527/(SIMULATION!$D$17-$I527)*(((EXP(-$I527*$J541))/(1-EXP(-SIMULATION!$D$4*$I527)))-(EXP(-SIMULATION!$D$17*$J541)/(1-EXP(-SIMULATION!$D$4*SIMULATION!$D$17))))</f>
        <v>1.4018035776692339</v>
      </c>
      <c r="L541">
        <v>0.20094513978763795</v>
      </c>
      <c r="M541">
        <f t="shared" ca="1" si="8"/>
        <v>1.683489193538789</v>
      </c>
      <c r="N541" s="6">
        <v>540</v>
      </c>
      <c r="O541">
        <f ca="1">$M$13477</f>
        <v>1.6493610490578505</v>
      </c>
      <c r="P541">
        <f ca="1">$M$13478</f>
        <v>2.0300356820353942</v>
      </c>
      <c r="Q541">
        <f ca="1">$M$13479</f>
        <v>1.2378328356727601</v>
      </c>
      <c r="R541">
        <f ca="1">$M$13480</f>
        <v>3.0802188954893248</v>
      </c>
      <c r="S541">
        <f ca="1">$M$13481</f>
        <v>3.7524368812501181</v>
      </c>
      <c r="T541">
        <f ca="1">$M$13482</f>
        <v>2.7356643188913909</v>
      </c>
      <c r="U541">
        <f ca="1">$M$13483</f>
        <v>2.1363660240008642</v>
      </c>
      <c r="V541">
        <f ca="1">$M$13484</f>
        <v>4.0955491921076455</v>
      </c>
      <c r="W541">
        <f ca="1">$M$13485</f>
        <v>3.7776039011084688</v>
      </c>
      <c r="X541">
        <f ca="1">$M$13486</f>
        <v>1.827255764949542</v>
      </c>
      <c r="Y541">
        <f ca="1">$M$13487</f>
        <v>2.3400766231493915</v>
      </c>
      <c r="Z541">
        <f ca="1">$M$13488</f>
        <v>2.3972236953576278</v>
      </c>
      <c r="AA541">
        <f ca="1">$M$13489</f>
        <v>2.8537196443641526</v>
      </c>
      <c r="AB541">
        <f ca="1">$M$13490</f>
        <v>1.6951778496316205</v>
      </c>
      <c r="AC541">
        <f ca="1">$M$13491</f>
        <v>3.2544804840099846</v>
      </c>
      <c r="AD541">
        <f ca="1">$M$13492</f>
        <v>2.4854895674738229</v>
      </c>
      <c r="AE541">
        <f ca="1">$M$13493</f>
        <v>2.7114677810257519</v>
      </c>
      <c r="AF541">
        <f ca="1">$M$13494</f>
        <v>1.4108808696732449</v>
      </c>
      <c r="AG541">
        <f ca="1">$M$13495</f>
        <v>1.121958967261619</v>
      </c>
      <c r="AH541">
        <f ca="1">$M$13496</f>
        <v>1.6203607399799911</v>
      </c>
      <c r="AI541">
        <f ca="1">$M$13497</f>
        <v>1.3449381719705749</v>
      </c>
      <c r="AJ541">
        <f ca="1">$M$13498</f>
        <v>2.0177462820779626</v>
      </c>
      <c r="AK541">
        <f ca="1">$M$13499</f>
        <v>2.1063865220774791</v>
      </c>
      <c r="AL541">
        <f ca="1">$M$13500</f>
        <v>1.9152465952061812</v>
      </c>
      <c r="AM541">
        <f ca="1">$M$13501</f>
        <v>2.0590580267858472</v>
      </c>
    </row>
    <row r="542" spans="1:39" x14ac:dyDescent="0.25">
      <c r="A542" s="9"/>
      <c r="H542" s="9"/>
      <c r="J542">
        <v>15</v>
      </c>
      <c r="K542">
        <f ca="1">SIMULATION!$D$3*SIMULATION!$D$17/$H527/(SIMULATION!$D$17-$I527)*(((EXP(-$I527*$J542))/(1-EXP(-SIMULATION!$D$4*$I527)))-(EXP(-SIMULATION!$D$17*$J542)/(1-EXP(-SIMULATION!$D$4*SIMULATION!$D$17))))</f>
        <v>1.2478535381109803</v>
      </c>
      <c r="L542">
        <v>-0.38382801484549428</v>
      </c>
      <c r="M542">
        <f t="shared" ca="1" si="8"/>
        <v>0.76889239175991653</v>
      </c>
      <c r="N542" s="6">
        <v>541</v>
      </c>
      <c r="O542">
        <f ca="1">$M$13502</f>
        <v>1.6890869176512031</v>
      </c>
      <c r="P542">
        <f ca="1">$M$13503</f>
        <v>2.5886514689788331</v>
      </c>
      <c r="Q542">
        <f ca="1">$M$13504</f>
        <v>2.1780490570282742</v>
      </c>
      <c r="R542">
        <f ca="1">$M$13505</f>
        <v>2.2678754769093508</v>
      </c>
      <c r="S542">
        <f ca="1">$M$13506</f>
        <v>1.804561944947513</v>
      </c>
      <c r="T542">
        <f ca="1">$M$13507</f>
        <v>2.2620302304766962</v>
      </c>
      <c r="U542">
        <f ca="1">$M$13508</f>
        <v>1.822273998260467</v>
      </c>
      <c r="V542">
        <f ca="1">$M$13509</f>
        <v>1.1937672586486157</v>
      </c>
      <c r="W542">
        <f ca="1">$M$13510</f>
        <v>1.2045158366235198</v>
      </c>
      <c r="X542">
        <f ca="1">$M$13511</f>
        <v>1.9708806775283838</v>
      </c>
      <c r="Y542">
        <f ca="1">$M$13512</f>
        <v>1.9966077170392476</v>
      </c>
      <c r="Z542">
        <f ca="1">$M$13513</f>
        <v>1.8422785621336848</v>
      </c>
      <c r="AA542">
        <f ca="1">$M$13514</f>
        <v>1.8935047482967184</v>
      </c>
      <c r="AB542">
        <f ca="1">$M$13515</f>
        <v>1.0520996532533695</v>
      </c>
      <c r="AC542">
        <f ca="1">$M$13516</f>
        <v>1.7854431081549527</v>
      </c>
      <c r="AD542">
        <f ca="1">$M$13517</f>
        <v>1.8972880890665305</v>
      </c>
      <c r="AE542">
        <f ca="1">$M$13518</f>
        <v>1.4290799932476332</v>
      </c>
      <c r="AF542">
        <f ca="1">$M$13519</f>
        <v>1.5432777503504158</v>
      </c>
      <c r="AG542">
        <f ca="1">$M$13520</f>
        <v>1.1623044324098875</v>
      </c>
      <c r="AH542">
        <f ca="1">$M$13521</f>
        <v>1.280467542957991</v>
      </c>
      <c r="AI542">
        <f ca="1">$M$13522</f>
        <v>1.7972188050794771</v>
      </c>
      <c r="AJ542">
        <f ca="1">$M$13523</f>
        <v>1.6207583725862893</v>
      </c>
      <c r="AK542">
        <f ca="1">$M$13524</f>
        <v>1.8370454552386641</v>
      </c>
      <c r="AL542">
        <f ca="1">$M$13525</f>
        <v>1.2391110344256768</v>
      </c>
      <c r="AM542">
        <f ca="1">$M$13526</f>
        <v>1.1380268068755415</v>
      </c>
    </row>
    <row r="543" spans="1:39" x14ac:dyDescent="0.25">
      <c r="A543" s="9"/>
      <c r="H543" s="9"/>
      <c r="J543">
        <v>16</v>
      </c>
      <c r="K543">
        <f ca="1">SIMULATION!$D$3*SIMULATION!$D$17/$H527/(SIMULATION!$D$17-$I527)*(((EXP(-$I527*$J543))/(1-EXP(-SIMULATION!$D$4*$I527)))-(EXP(-SIMULATION!$D$17*$J543)/(1-EXP(-SIMULATION!$D$4*SIMULATION!$D$17))))</f>
        <v>1.1099534587686923</v>
      </c>
      <c r="L543">
        <v>-0.1461552173587104</v>
      </c>
      <c r="M543">
        <f t="shared" ca="1" si="8"/>
        <v>0.94772796974430173</v>
      </c>
      <c r="N543" s="6">
        <v>542</v>
      </c>
      <c r="O543">
        <f ca="1">$M$13527</f>
        <v>1.1727910940080462</v>
      </c>
      <c r="P543">
        <f ca="1">$M$13528</f>
        <v>2.0899651587074115</v>
      </c>
      <c r="Q543">
        <f ca="1">$M$13529</f>
        <v>2.4311931255204322</v>
      </c>
      <c r="R543">
        <f ca="1">$M$13530</f>
        <v>2.4089291078422375</v>
      </c>
      <c r="S543">
        <f ca="1">$M$13531</f>
        <v>2.1058217791164715</v>
      </c>
      <c r="T543">
        <f ca="1">$M$13532</f>
        <v>2.7313667396974952</v>
      </c>
      <c r="U543">
        <f ca="1">$M$13533</f>
        <v>1.3426661090440866</v>
      </c>
      <c r="V543">
        <f ca="1">$M$13534</f>
        <v>2.3972306252005273</v>
      </c>
      <c r="W543">
        <f ca="1">$M$13535</f>
        <v>2.4549110713785027</v>
      </c>
      <c r="X543">
        <f ca="1">$M$13536</f>
        <v>2.8453879656821446</v>
      </c>
      <c r="Y543">
        <f ca="1">$M$13537</f>
        <v>2.4194591564761647</v>
      </c>
      <c r="Z543">
        <f ca="1">$M$13538</f>
        <v>2.4984022560951678</v>
      </c>
      <c r="AA543">
        <f ca="1">$M$13539</f>
        <v>1.875554162222723</v>
      </c>
      <c r="AB543">
        <f ca="1">$M$13540</f>
        <v>1.6683231235713882</v>
      </c>
      <c r="AC543">
        <f ca="1">$M$13541</f>
        <v>2.334131848905987</v>
      </c>
      <c r="AD543">
        <f ca="1">$M$13542</f>
        <v>2.5638780434727999</v>
      </c>
      <c r="AE543">
        <f ca="1">$M$13543</f>
        <v>1.5122516952396363</v>
      </c>
      <c r="AF543">
        <f ca="1">$M$13544</f>
        <v>2.6005688128463524</v>
      </c>
      <c r="AG543">
        <f ca="1">$M$13545</f>
        <v>3.369731506231521</v>
      </c>
      <c r="AH543">
        <f ca="1">$M$13546</f>
        <v>2.6521007093462949</v>
      </c>
      <c r="AI543">
        <f ca="1">$M$13547</f>
        <v>1.6236891279746</v>
      </c>
      <c r="AJ543">
        <f ca="1">$M$13548</f>
        <v>1.5297895307575688</v>
      </c>
      <c r="AK543">
        <f ca="1">$M$13549</f>
        <v>2.107148379631155</v>
      </c>
      <c r="AL543">
        <f ca="1">$M$13550</f>
        <v>1.5604672468260949</v>
      </c>
      <c r="AM543">
        <f ca="1">$M$13551</f>
        <v>2.1846864997628841</v>
      </c>
    </row>
    <row r="544" spans="1:39" x14ac:dyDescent="0.25">
      <c r="A544" s="9"/>
      <c r="H544" s="9"/>
      <c r="J544">
        <v>17</v>
      </c>
      <c r="K544">
        <f ca="1">SIMULATION!$D$3*SIMULATION!$D$17/$H527/(SIMULATION!$D$17-$I527)*(((EXP(-$I527*$J544))/(1-EXP(-SIMULATION!$D$4*$I527)))-(EXP(-SIMULATION!$D$17*$J544)/(1-EXP(-SIMULATION!$D$4*SIMULATION!$D$17))))</f>
        <v>0.98674484805024121</v>
      </c>
      <c r="L544">
        <v>-0.10164427044509927</v>
      </c>
      <c r="M544">
        <f t="shared" ca="1" si="8"/>
        <v>0.88644788785471407</v>
      </c>
      <c r="N544" s="6">
        <v>543</v>
      </c>
      <c r="O544">
        <f ca="1">$M$13552</f>
        <v>1.3425957023912567</v>
      </c>
      <c r="P544">
        <f ca="1">$M$13553</f>
        <v>1.5631505379644983</v>
      </c>
      <c r="Q544">
        <f ca="1">$M$13554</f>
        <v>1.0238961232638994</v>
      </c>
      <c r="R544">
        <f ca="1">$M$13555</f>
        <v>3.5715428143393271</v>
      </c>
      <c r="S544">
        <f ca="1">$M$13556</f>
        <v>2.4426322031392904</v>
      </c>
      <c r="T544">
        <f ca="1">$M$13557</f>
        <v>3.6191630613888228</v>
      </c>
      <c r="U544">
        <f ca="1">$M$13558</f>
        <v>2.8631246091256739</v>
      </c>
      <c r="V544">
        <f ca="1">$M$13559</f>
        <v>1.1205245733348705</v>
      </c>
      <c r="W544">
        <f ca="1">$M$13560</f>
        <v>2.6296838162158416</v>
      </c>
      <c r="X544">
        <f ca="1">$M$13561</f>
        <v>2.0723637003979025</v>
      </c>
      <c r="Y544">
        <f ca="1">$M$13562</f>
        <v>0.59435187782519106</v>
      </c>
      <c r="Z544">
        <f ca="1">$M$13563</f>
        <v>3.5713996496054161</v>
      </c>
      <c r="AA544">
        <f ca="1">$M$13564</f>
        <v>2.0759112854883459</v>
      </c>
      <c r="AB544">
        <f ca="1">$M$13565</f>
        <v>1.4501453123224641</v>
      </c>
      <c r="AC544">
        <f ca="1">$M$13566</f>
        <v>2.7045778363858264</v>
      </c>
      <c r="AD544">
        <f ca="1">$M$13567</f>
        <v>2.1329242410849947</v>
      </c>
      <c r="AE544">
        <f ca="1">$M$13568</f>
        <v>1.9384743820079018</v>
      </c>
      <c r="AF544">
        <f ca="1">$M$13569</f>
        <v>1.8838769741904435</v>
      </c>
      <c r="AG544">
        <f ca="1">$M$13570</f>
        <v>1.8913552442907484</v>
      </c>
      <c r="AH544">
        <f ca="1">$M$13571</f>
        <v>2.0533826146611296</v>
      </c>
      <c r="AI544">
        <f ca="1">$M$13572</f>
        <v>1.4119695066364957</v>
      </c>
      <c r="AJ544">
        <f ca="1">$M$13573</f>
        <v>0.97751995470900743</v>
      </c>
      <c r="AK544">
        <f ca="1">$M$13574</f>
        <v>1.5013589594088559</v>
      </c>
      <c r="AL544">
        <f ca="1">$M$13575</f>
        <v>1.0074804059927192</v>
      </c>
      <c r="AM544">
        <f ca="1">$M$13576</f>
        <v>0.77694266107869481</v>
      </c>
    </row>
    <row r="545" spans="1:39" x14ac:dyDescent="0.25">
      <c r="A545" s="9"/>
      <c r="H545" s="9"/>
      <c r="J545">
        <v>18</v>
      </c>
      <c r="K545">
        <f ca="1">SIMULATION!$D$3*SIMULATION!$D$17/$H527/(SIMULATION!$D$17-$I527)*(((EXP(-$I527*$J545))/(1-EXP(-SIMULATION!$D$4*$I527)))-(EXP(-SIMULATION!$D$17*$J545)/(1-EXP(-SIMULATION!$D$4*SIMULATION!$D$17))))</f>
        <v>0.87686243658897645</v>
      </c>
      <c r="L545">
        <v>-2.9115190964619682E-4</v>
      </c>
      <c r="M545">
        <f t="shared" ca="1" si="8"/>
        <v>0.87660713641606647</v>
      </c>
      <c r="N545" s="6">
        <v>544</v>
      </c>
      <c r="O545">
        <f ca="1">$M$13577</f>
        <v>2.1799061431930076</v>
      </c>
      <c r="P545">
        <f ca="1">$M$13578</f>
        <v>1.9889315270128558</v>
      </c>
      <c r="Q545">
        <f ca="1">$M$13579</f>
        <v>2.494953233534138</v>
      </c>
      <c r="R545">
        <f ca="1">$M$13580</f>
        <v>2.3956307912133576</v>
      </c>
      <c r="S545">
        <f ca="1">$M$13581</f>
        <v>2.0284311749963435</v>
      </c>
      <c r="T545">
        <f ca="1">$M$13582</f>
        <v>2.9685855094213127</v>
      </c>
      <c r="U545">
        <f ca="1">$M$13583</f>
        <v>3.5457048283677821</v>
      </c>
      <c r="V545">
        <f ca="1">$M$13584</f>
        <v>3.6658439002398437</v>
      </c>
      <c r="W545">
        <f ca="1">$M$13585</f>
        <v>3.9626983075836617</v>
      </c>
      <c r="X545">
        <f ca="1">$M$13586</f>
        <v>1.3439275749200197</v>
      </c>
      <c r="Y545">
        <f ca="1">$M$13587</f>
        <v>1.8573492197640109</v>
      </c>
      <c r="Z545">
        <f ca="1">$M$13588</f>
        <v>1.5137516113589509</v>
      </c>
      <c r="AA545">
        <f ca="1">$M$13589</f>
        <v>1.3453272842249091</v>
      </c>
      <c r="AB545">
        <f ca="1">$M$13590</f>
        <v>3.4609872512792368</v>
      </c>
      <c r="AC545">
        <f ca="1">$M$13591</f>
        <v>2.9887852696344854</v>
      </c>
      <c r="AD545">
        <f ca="1">$M$13592</f>
        <v>2.0198732907931389</v>
      </c>
      <c r="AE545">
        <f ca="1">$M$13593</f>
        <v>1.8112502980911092</v>
      </c>
      <c r="AF545">
        <f ca="1">$M$13594</f>
        <v>2.9693393366864433</v>
      </c>
      <c r="AG545">
        <f ca="1">$M$13595</f>
        <v>1.7156094814795277</v>
      </c>
      <c r="AH545">
        <f ca="1">$M$13596</f>
        <v>2.3062891786270954</v>
      </c>
      <c r="AI545">
        <f ca="1">$M$13597</f>
        <v>2.5803178113241905</v>
      </c>
      <c r="AJ545">
        <f ca="1">$M$13598</f>
        <v>1.1177896128908225</v>
      </c>
      <c r="AK545">
        <f ca="1">$M$13599</f>
        <v>1.5027024660734185</v>
      </c>
      <c r="AL545">
        <f ca="1">$M$13600</f>
        <v>1.6766804461071441</v>
      </c>
      <c r="AM545">
        <f ca="1">$M$13601</f>
        <v>1.2458726737517443</v>
      </c>
    </row>
    <row r="546" spans="1:39" x14ac:dyDescent="0.25">
      <c r="A546" s="9"/>
      <c r="H546" s="9"/>
      <c r="J546">
        <v>19</v>
      </c>
      <c r="K546">
        <f ca="1">SIMULATION!$D$3*SIMULATION!$D$17/$H527/(SIMULATION!$D$17-$I527)*(((EXP(-$I527*$J546))/(1-EXP(-SIMULATION!$D$4*$I527)))-(EXP(-SIMULATION!$D$17*$J546)/(1-EXP(-SIMULATION!$D$4*SIMULATION!$D$17))))</f>
        <v>0.77899215596271931</v>
      </c>
      <c r="L546">
        <v>0.23439744340151461</v>
      </c>
      <c r="M546">
        <f t="shared" ca="1" si="8"/>
        <v>0.96158592575021462</v>
      </c>
      <c r="N546" s="6">
        <v>545</v>
      </c>
      <c r="O546">
        <f ca="1">$M$13602</f>
        <v>1.520474558369715</v>
      </c>
      <c r="P546">
        <f ca="1">$M$13603</f>
        <v>1.7674991460320053</v>
      </c>
      <c r="Q546">
        <f ca="1">$M$13604</f>
        <v>2.4967126755057683</v>
      </c>
      <c r="R546">
        <f ca="1">$M$13605</f>
        <v>3.6262947356034254</v>
      </c>
      <c r="S546">
        <f ca="1">$M$13606</f>
        <v>2.9798346075705098</v>
      </c>
      <c r="T546">
        <f ca="1">$M$13607</f>
        <v>1.6328921134921563</v>
      </c>
      <c r="U546">
        <f ca="1">$M$13608</f>
        <v>4.7980269103996864</v>
      </c>
      <c r="V546">
        <f ca="1">$M$13609</f>
        <v>3.908426652882083</v>
      </c>
      <c r="W546">
        <f ca="1">$M$13610</f>
        <v>3.9990100337504511</v>
      </c>
      <c r="X546">
        <f ca="1">$M$13611</f>
        <v>2.8243805106286222</v>
      </c>
      <c r="Y546">
        <f ca="1">$M$13612</f>
        <v>3.6652904492001528</v>
      </c>
      <c r="Z546">
        <f ca="1">$M$13613</f>
        <v>3.8691435565771495</v>
      </c>
      <c r="AA546">
        <f ca="1">$M$13614</f>
        <v>2.5454818620689084</v>
      </c>
      <c r="AB546">
        <f ca="1">$M$13615</f>
        <v>2.959450897521767</v>
      </c>
      <c r="AC546">
        <f ca="1">$M$13616</f>
        <v>0.99558930029921933</v>
      </c>
      <c r="AD546">
        <f ca="1">$M$13617</f>
        <v>1.3468319292771866</v>
      </c>
      <c r="AE546">
        <f ca="1">$M$13618</f>
        <v>2.3667343066979023</v>
      </c>
      <c r="AF546">
        <f ca="1">$M$13619</f>
        <v>2.366095394838462</v>
      </c>
      <c r="AG546">
        <f ca="1">$M$13620</f>
        <v>2.0788008930817696</v>
      </c>
      <c r="AH546">
        <f ca="1">$M$13621</f>
        <v>1.7595416517226228</v>
      </c>
      <c r="AI546">
        <f ca="1">$M$13622</f>
        <v>1.6399648293772298</v>
      </c>
      <c r="AJ546">
        <f ca="1">$M$13623</f>
        <v>0.46655445912401866</v>
      </c>
      <c r="AK546">
        <f ca="1">$M$13624</f>
        <v>1.5636371496936148</v>
      </c>
      <c r="AL546">
        <f ca="1">$M$13625</f>
        <v>1.7876783990635683</v>
      </c>
      <c r="AM546">
        <f ca="1">$M$13626</f>
        <v>1.2827688835977349</v>
      </c>
    </row>
    <row r="547" spans="1:39" x14ac:dyDescent="0.25">
      <c r="A547" s="9"/>
      <c r="H547" s="9"/>
      <c r="J547">
        <v>20</v>
      </c>
      <c r="K547">
        <f ca="1">SIMULATION!$D$3*SIMULATION!$D$17/$H527/(SIMULATION!$D$17-$I527)*(((EXP(-$I527*$J547))/(1-EXP(-SIMULATION!$D$4*$I527)))-(EXP(-SIMULATION!$D$17*$J547)/(1-EXP(-SIMULATION!$D$4*SIMULATION!$D$17))))</f>
        <v>0.69190205660677662</v>
      </c>
      <c r="L547">
        <v>9.2314613407332338E-2</v>
      </c>
      <c r="M547">
        <f t="shared" ca="1" si="8"/>
        <v>0.75577472747816932</v>
      </c>
      <c r="N547" s="6">
        <v>546</v>
      </c>
      <c r="O547">
        <f ca="1">$M$13627</f>
        <v>1.9336644898623383</v>
      </c>
      <c r="P547">
        <f ca="1">$M$13628</f>
        <v>1.9447100704399849</v>
      </c>
      <c r="Q547">
        <f ca="1">$M$13629</f>
        <v>2.6583084276150735</v>
      </c>
      <c r="R547">
        <f ca="1">$M$13630</f>
        <v>2.7085157711179026</v>
      </c>
      <c r="S547">
        <f ca="1">$M$13631</f>
        <v>1.4254495559382836</v>
      </c>
      <c r="T547">
        <f ca="1">$M$13632</f>
        <v>2.643858976671456</v>
      </c>
      <c r="U547">
        <f ca="1">$M$13633</f>
        <v>3.7660796035698705</v>
      </c>
      <c r="V547">
        <f ca="1">$M$13634</f>
        <v>2.484051649314921</v>
      </c>
      <c r="W547">
        <f ca="1">$M$13635</f>
        <v>2.9051627537480162</v>
      </c>
      <c r="X547">
        <f ca="1">$M$13636</f>
        <v>2.6267474289016346</v>
      </c>
      <c r="Y547">
        <f ca="1">$M$13637</f>
        <v>3.4491312623907939</v>
      </c>
      <c r="Z547">
        <f ca="1">$M$13638</f>
        <v>2.9411521001178573</v>
      </c>
      <c r="AA547">
        <f ca="1">$M$13639</f>
        <v>2.5730338204302443</v>
      </c>
      <c r="AB547">
        <f ca="1">$M$13640</f>
        <v>2.9628162031235026</v>
      </c>
      <c r="AC547">
        <f ca="1">$M$13641</f>
        <v>2.8453545266451852</v>
      </c>
      <c r="AD547">
        <f ca="1">$M$13642</f>
        <v>3.1352095275306544</v>
      </c>
      <c r="AE547">
        <f ca="1">$M$13643</f>
        <v>2.4610867466680646</v>
      </c>
      <c r="AF547">
        <f ca="1">$M$13644</f>
        <v>2.5485901831606412</v>
      </c>
      <c r="AG547">
        <f ca="1">$M$13645</f>
        <v>2.8636071953570927</v>
      </c>
      <c r="AH547">
        <f ca="1">$M$13646</f>
        <v>3.3835249883368781</v>
      </c>
      <c r="AI547">
        <f ca="1">$M$13647</f>
        <v>2.1112719902730763</v>
      </c>
      <c r="AJ547">
        <f ca="1">$M$13648</f>
        <v>2.5493304354835908</v>
      </c>
      <c r="AK547">
        <f ca="1">$M$13649</f>
        <v>2.8309842561016523</v>
      </c>
      <c r="AL547">
        <f ca="1">$M$13650</f>
        <v>1.7447477330393735</v>
      </c>
      <c r="AM547">
        <f ca="1">$M$13651</f>
        <v>2.3123849952458482</v>
      </c>
    </row>
    <row r="548" spans="1:39" x14ac:dyDescent="0.25">
      <c r="A548" s="9"/>
      <c r="H548" s="9"/>
      <c r="J548">
        <v>21</v>
      </c>
      <c r="K548">
        <f ca="1">SIMULATION!$D$3*SIMULATION!$D$17/$H527/(SIMULATION!$D$17-$I527)*(((EXP(-$I527*$J548))/(1-EXP(-SIMULATION!$D$4*$I527)))-(EXP(-SIMULATION!$D$17*$J548)/(1-EXP(-SIMULATION!$D$4*SIMULATION!$D$17))))</f>
        <v>0.61445658468368713</v>
      </c>
      <c r="L548">
        <v>-0.32350200754561015</v>
      </c>
      <c r="M548">
        <f t="shared" ca="1" si="8"/>
        <v>0.41567864598889515</v>
      </c>
      <c r="N548" s="6">
        <v>547</v>
      </c>
      <c r="O548">
        <f ca="1">$M$13652</f>
        <v>1.2981757877307878</v>
      </c>
      <c r="P548">
        <f ca="1">$M$13653</f>
        <v>2.0077218934477288</v>
      </c>
      <c r="Q548">
        <f ca="1">$M$13654</f>
        <v>2.9330675079584076</v>
      </c>
      <c r="R548">
        <f ca="1">$M$13655</f>
        <v>2.8861986774655692</v>
      </c>
      <c r="S548">
        <f ca="1">$M$13656</f>
        <v>3.0921535698142404</v>
      </c>
      <c r="T548">
        <f ca="1">$M$13657</f>
        <v>2.2811448879517333</v>
      </c>
      <c r="U548">
        <f ca="1">$M$13658</f>
        <v>3.1501147497896635</v>
      </c>
      <c r="V548">
        <f ca="1">$M$13659</f>
        <v>2.7962520022422765</v>
      </c>
      <c r="W548">
        <f ca="1">$M$13660</f>
        <v>2.9215867709821306</v>
      </c>
      <c r="X548">
        <f ca="1">$M$13661</f>
        <v>3.3076975335335743</v>
      </c>
      <c r="Y548">
        <f ca="1">$M$13662</f>
        <v>2.4293644306388109</v>
      </c>
      <c r="Z548">
        <f ca="1">$M$13663</f>
        <v>2.9359044943000718</v>
      </c>
      <c r="AA548">
        <f ca="1">$M$13664</f>
        <v>2.6471319532961326</v>
      </c>
      <c r="AB548">
        <f ca="1">$M$13665</f>
        <v>3.3853136923987126</v>
      </c>
      <c r="AC548">
        <f ca="1">$M$13666</f>
        <v>2.3058570300700363</v>
      </c>
      <c r="AD548">
        <f ca="1">$M$13667</f>
        <v>0.74784910331744026</v>
      </c>
      <c r="AE548">
        <f ca="1">$M$13668</f>
        <v>1.697715630694028</v>
      </c>
      <c r="AF548">
        <f ca="1">$M$13669</f>
        <v>2.5928591218422574</v>
      </c>
      <c r="AG548">
        <f ca="1">$M$13670</f>
        <v>1.4438530507200715</v>
      </c>
      <c r="AH548">
        <f ca="1">$M$13671</f>
        <v>2.4518355428938285</v>
      </c>
      <c r="AI548">
        <f ca="1">$M$13672</f>
        <v>1.0696290355003117</v>
      </c>
      <c r="AJ548">
        <f ca="1">$M$13673</f>
        <v>1.3922406647553645</v>
      </c>
      <c r="AK548">
        <f ca="1">$M$13674</f>
        <v>1.3944638224188999</v>
      </c>
      <c r="AL548">
        <f ca="1">$M$13675</f>
        <v>1.6781164451813271</v>
      </c>
      <c r="AM548">
        <f ca="1">$M$13676</f>
        <v>1.7946846274030261</v>
      </c>
    </row>
    <row r="549" spans="1:39" x14ac:dyDescent="0.25">
      <c r="A549" s="9"/>
      <c r="H549" s="9"/>
      <c r="J549">
        <v>22</v>
      </c>
      <c r="K549">
        <f ca="1">SIMULATION!$D$3*SIMULATION!$D$17/$H527/(SIMULATION!$D$17-$I527)*(((EXP(-$I527*$J549))/(1-EXP(-SIMULATION!$D$4*$I527)))-(EXP(-SIMULATION!$D$17*$J549)/(1-EXP(-SIMULATION!$D$4*SIMULATION!$D$17))))</f>
        <v>0.54562081653382966</v>
      </c>
      <c r="L549">
        <v>-0.26778345413593779</v>
      </c>
      <c r="M549">
        <f t="shared" ca="1" si="8"/>
        <v>0.39951258963392994</v>
      </c>
      <c r="N549" s="6">
        <v>548</v>
      </c>
      <c r="O549">
        <f ca="1">$M$13677</f>
        <v>2.6298038281300431</v>
      </c>
      <c r="P549">
        <f ca="1">$M$13678</f>
        <v>3.1106666372444653</v>
      </c>
      <c r="Q549">
        <f ca="1">$M$13679</f>
        <v>2.3709191636052718</v>
      </c>
      <c r="R549">
        <f ca="1">$M$13680</f>
        <v>3.1758927497113523</v>
      </c>
      <c r="S549">
        <f ca="1">$M$13681</f>
        <v>4.0722014372869184</v>
      </c>
      <c r="T549">
        <f ca="1">$M$13682</f>
        <v>5.0283617618230521</v>
      </c>
      <c r="U549">
        <f ca="1">$M$13683</f>
        <v>4.4573575036987503</v>
      </c>
      <c r="V549">
        <f ca="1">$M$13684</f>
        <v>4.1565814950914159</v>
      </c>
      <c r="W549">
        <f ca="1">$M$13685</f>
        <v>5.2355571555295013</v>
      </c>
      <c r="X549">
        <f ca="1">$M$13686</f>
        <v>2.1153983974648249</v>
      </c>
      <c r="Y549">
        <f ca="1">$M$13687</f>
        <v>2.8551553859908467</v>
      </c>
      <c r="Z549">
        <f ca="1">$M$13688</f>
        <v>3.0657007470606552</v>
      </c>
      <c r="AA549">
        <f ca="1">$M$13689</f>
        <v>3.307163420342933</v>
      </c>
      <c r="AB549">
        <f ca="1">$M$13690</f>
        <v>3.3274254159584298</v>
      </c>
      <c r="AC549">
        <f ca="1">$M$13691</f>
        <v>2.292932899082528</v>
      </c>
      <c r="AD549">
        <f ca="1">$M$13692</f>
        <v>3.1962573116073991</v>
      </c>
      <c r="AE549">
        <f ca="1">$M$13693</f>
        <v>2.6452914942229455</v>
      </c>
      <c r="AF549">
        <f ca="1">$M$13694</f>
        <v>3.5516364653623693</v>
      </c>
      <c r="AG549">
        <f ca="1">$M$13695</f>
        <v>2.4999011825840891</v>
      </c>
      <c r="AH549">
        <f ca="1">$M$13696</f>
        <v>2.5900706833316969</v>
      </c>
      <c r="AI549">
        <f ca="1">$M$13697</f>
        <v>2.9492208831598328</v>
      </c>
      <c r="AJ549">
        <f ca="1">$M$13698</f>
        <v>2.4434901367480442</v>
      </c>
      <c r="AK549">
        <f ca="1">$M$13699</f>
        <v>3.698004416276278</v>
      </c>
      <c r="AL549">
        <f ca="1">$M$13700</f>
        <v>2.385987074861184</v>
      </c>
      <c r="AM549">
        <f ca="1">$M$13701</f>
        <v>2.1562541967630882</v>
      </c>
    </row>
    <row r="550" spans="1:39" x14ac:dyDescent="0.25">
      <c r="A550" s="9"/>
      <c r="H550" s="9"/>
      <c r="J550">
        <v>23</v>
      </c>
      <c r="K550">
        <f ca="1">SIMULATION!$D$3*SIMULATION!$D$17/$H527/(SIMULATION!$D$17-$I527)*(((EXP(-$I527*$J550))/(1-EXP(-SIMULATION!$D$4*$I527)))-(EXP(-SIMULATION!$D$17*$J550)/(1-EXP(-SIMULATION!$D$4*SIMULATION!$D$17))))</f>
        <v>0.48445880947895398</v>
      </c>
      <c r="L550">
        <v>-0.25247553165858644</v>
      </c>
      <c r="M550">
        <f t="shared" ca="1" si="8"/>
        <v>0.36214481398906923</v>
      </c>
      <c r="N550" s="6">
        <v>549</v>
      </c>
      <c r="O550">
        <f ca="1">$M$13702</f>
        <v>1.0801916641404272</v>
      </c>
      <c r="P550">
        <f ca="1">$M$13703</f>
        <v>1.966649023816482</v>
      </c>
      <c r="Q550">
        <f ca="1">$M$13704</f>
        <v>2.5406787221658997</v>
      </c>
      <c r="R550">
        <f ca="1">$M$13705</f>
        <v>3.3652441797308281</v>
      </c>
      <c r="S550">
        <f ca="1">$M$13706</f>
        <v>4.240184685766244</v>
      </c>
      <c r="T550">
        <f ca="1">$M$13707</f>
        <v>2.377643065901637</v>
      </c>
      <c r="U550">
        <f ca="1">$M$13708</f>
        <v>2.5171380254660289</v>
      </c>
      <c r="V550">
        <f ca="1">$M$13709</f>
        <v>2.9167674989444929</v>
      </c>
      <c r="W550">
        <f ca="1">$M$13710</f>
        <v>2.7366528531907535</v>
      </c>
      <c r="X550">
        <f ca="1">$M$13711</f>
        <v>1.8428625467067223</v>
      </c>
      <c r="Y550">
        <f ca="1">$M$13712</f>
        <v>2.7958274061064947</v>
      </c>
      <c r="Z550">
        <f ca="1">$M$13713</f>
        <v>4.1009931092428449</v>
      </c>
      <c r="AA550">
        <f ca="1">$M$13714</f>
        <v>2.2747670653015803</v>
      </c>
      <c r="AB550">
        <f ca="1">$M$13715</f>
        <v>3.279122960989572</v>
      </c>
      <c r="AC550">
        <f ca="1">$M$13716</f>
        <v>2.6278714833038976</v>
      </c>
      <c r="AD550">
        <f ca="1">$M$13717</f>
        <v>1.7505358464045162</v>
      </c>
      <c r="AE550">
        <f ca="1">$M$13718</f>
        <v>1.6086932149557702</v>
      </c>
      <c r="AF550">
        <f ca="1">$M$13719</f>
        <v>2.7291510097491409</v>
      </c>
      <c r="AG550">
        <f ca="1">$M$13720</f>
        <v>2.4628484669998016</v>
      </c>
      <c r="AH550">
        <f ca="1">$M$13721</f>
        <v>1.5249237553472599</v>
      </c>
      <c r="AI550">
        <f ca="1">$M$13722</f>
        <v>1.7712011666792857</v>
      </c>
      <c r="AJ550">
        <f ca="1">$M$13723</f>
        <v>1.9486934054819449</v>
      </c>
      <c r="AK550">
        <f ca="1">$M$13724</f>
        <v>2.2853423776868511</v>
      </c>
      <c r="AL550">
        <f ca="1">$M$13725</f>
        <v>1.9315368903800683</v>
      </c>
      <c r="AM550">
        <f ca="1">$M$13726</f>
        <v>1.6723261030573771</v>
      </c>
    </row>
    <row r="551" spans="1:39" x14ac:dyDescent="0.25">
      <c r="A551" s="9"/>
      <c r="H551" s="9"/>
      <c r="J551">
        <v>24</v>
      </c>
      <c r="K551">
        <f ca="1">SIMULATION!$D$3*SIMULATION!$D$17/$H527/(SIMULATION!$D$17-$I527)*(((EXP(-$I527*$J551))/(1-EXP(-SIMULATION!$D$4*$I527)))-(EXP(-SIMULATION!$D$17*$J551)/(1-EXP(-SIMULATION!$D$4*SIMULATION!$D$17))))</f>
        <v>0.43012867206953692</v>
      </c>
      <c r="L551">
        <v>8.6857614331611446E-2</v>
      </c>
      <c r="M551">
        <f t="shared" ca="1" si="8"/>
        <v>0.46748862238112099</v>
      </c>
      <c r="N551" s="6">
        <v>550</v>
      </c>
      <c r="O551">
        <f ca="1">$M$13727</f>
        <v>1.1638120455365792</v>
      </c>
      <c r="P551">
        <f ca="1">$M$13728</f>
        <v>5.0782130641932746</v>
      </c>
      <c r="Q551">
        <f ca="1">$M$13729</f>
        <v>6.7170797433387781</v>
      </c>
      <c r="R551">
        <f ca="1">$M$13730</f>
        <v>4.6629815241811565</v>
      </c>
      <c r="S551">
        <f ca="1">$M$13731</f>
        <v>5.0008051194733758</v>
      </c>
      <c r="T551">
        <f ca="1">$M$13732</f>
        <v>6.2220579064325268</v>
      </c>
      <c r="U551">
        <f ca="1">$M$13733</f>
        <v>6.5705956000375947</v>
      </c>
      <c r="V551">
        <f ca="1">$M$13734</f>
        <v>6.6347182780392702</v>
      </c>
      <c r="W551">
        <f ca="1">$M$13735</f>
        <v>8.06853914134701</v>
      </c>
      <c r="X551">
        <f ca="1">$M$13736</f>
        <v>5.3497190671639032</v>
      </c>
      <c r="Y551">
        <f ca="1">$M$13737</f>
        <v>6.0046916212226762</v>
      </c>
      <c r="Z551">
        <f ca="1">$M$13738</f>
        <v>4.8411134364866681</v>
      </c>
      <c r="AA551">
        <f ca="1">$M$13739</f>
        <v>3.3550040117190219</v>
      </c>
      <c r="AB551">
        <f ca="1">$M$13740</f>
        <v>3.526448988673371</v>
      </c>
      <c r="AC551">
        <f ca="1">$M$13741</f>
        <v>3.0450973364018834</v>
      </c>
      <c r="AD551">
        <f ca="1">$M$13742</f>
        <v>2.0653232514290125</v>
      </c>
      <c r="AE551">
        <f ca="1">$M$13743</f>
        <v>2.7320916862667386</v>
      </c>
      <c r="AF551">
        <f ca="1">$M$13744</f>
        <v>1.1104016456658503</v>
      </c>
      <c r="AG551">
        <f ca="1">$M$13745</f>
        <v>1.7377839989535213</v>
      </c>
      <c r="AH551">
        <f ca="1">$M$13746</f>
        <v>1.9208453913002814</v>
      </c>
      <c r="AI551">
        <f ca="1">$M$13747</f>
        <v>1.9153976460839943</v>
      </c>
      <c r="AJ551">
        <f ca="1">$M$13748</f>
        <v>1.2636899575219152</v>
      </c>
      <c r="AK551">
        <f ca="1">$M$13749</f>
        <v>2.0118117082637288</v>
      </c>
      <c r="AL551">
        <f ca="1">$M$13750</f>
        <v>0.67713330828767171</v>
      </c>
      <c r="AM551">
        <f ca="1">$M$13751</f>
        <v>0.80637141952316516</v>
      </c>
    </row>
    <row r="552" spans="1:39" x14ac:dyDescent="0.25">
      <c r="A552" s="9">
        <v>23</v>
      </c>
      <c r="B552" s="2">
        <f ca="1">NORMINV(RAND(),SIMULATION!D7,SIMULATION!D8)</f>
        <v>61.200762917831895</v>
      </c>
      <c r="C552" s="2">
        <v>2</v>
      </c>
      <c r="D552" s="2">
        <f ca="1">SIMULATION!$D$11*(1+(SIMULATION!$D$12*LN(1+$C552)))*(1+(SIMULATION!$D$13*(($B552/63.5)-1)))</f>
        <v>10.067315942149575</v>
      </c>
      <c r="E552" s="2">
        <v>0.38117196811948967</v>
      </c>
      <c r="F552" s="2">
        <f ca="1">D552*(1+E552)</f>
        <v>13.904694573499443</v>
      </c>
      <c r="G552" s="2">
        <v>0.16428252805790974</v>
      </c>
      <c r="H552" s="9">
        <f>SIMULATION!$D$15*EXP($G$552)</f>
        <v>260.17137467308368</v>
      </c>
      <c r="I552" s="2">
        <f ca="1">$F552/$H552</f>
        <v>5.3444367548010532E-2</v>
      </c>
      <c r="J552">
        <v>0</v>
      </c>
      <c r="K552">
        <f ca="1">SIMULATION!$D$3*SIMULATION!$D$17/$H552/(SIMULATION!$D$17-$I552)*(((EXP(-$I552*$J552))/(1-EXP(-SIMULATION!$D$4*$I552)))-(EXP(-SIMULATION!$D$17*$J552)/(1-EXP(-SIMULATION!$D$4*SIMULATION!$D$17))))</f>
        <v>0.9217853200371493</v>
      </c>
      <c r="L552">
        <v>-0.56663210793334606</v>
      </c>
      <c r="M552">
        <f t="shared" ca="1" si="8"/>
        <v>0.3994721610824854</v>
      </c>
      <c r="N552" s="6">
        <v>551</v>
      </c>
      <c r="O552">
        <f ca="1">$M$13752</f>
        <v>2.1479788223750491</v>
      </c>
      <c r="P552">
        <f ca="1">$M$13753</f>
        <v>1.7780581221008593</v>
      </c>
      <c r="Q552">
        <f ca="1">$M$13754</f>
        <v>1.9303908373563659</v>
      </c>
      <c r="R552">
        <f ca="1">$M$13755</f>
        <v>2.6692905285200861</v>
      </c>
      <c r="S552">
        <f ca="1">$M$13756</f>
        <v>2.6867651292030996</v>
      </c>
      <c r="T552">
        <f ca="1">$M$13757</f>
        <v>3.1406540125493967</v>
      </c>
      <c r="U552">
        <f ca="1">$M$13758</f>
        <v>1.422279122414055</v>
      </c>
      <c r="V552">
        <f ca="1">$M$13759</f>
        <v>3.0810411671610405</v>
      </c>
      <c r="W552">
        <f ca="1">$M$13760</f>
        <v>2.9557540527849695</v>
      </c>
      <c r="X552">
        <f ca="1">$M$13761</f>
        <v>1.7684425877462402</v>
      </c>
      <c r="Y552">
        <f ca="1">$M$13762</f>
        <v>1.7403460420028971</v>
      </c>
      <c r="Z552">
        <f ca="1">$M$13763</f>
        <v>1.6569746862825965</v>
      </c>
      <c r="AA552">
        <f ca="1">$M$13764</f>
        <v>2.6480506312776555</v>
      </c>
      <c r="AB552">
        <f ca="1">$M$13765</f>
        <v>1.1279795361172655</v>
      </c>
      <c r="AC552">
        <f ca="1">$M$13766</f>
        <v>1.4261956690525963</v>
      </c>
      <c r="AD552">
        <f ca="1">$M$13767</f>
        <v>2.8261420508437354</v>
      </c>
      <c r="AE552">
        <f ca="1">$M$13768</f>
        <v>2.2145857396422435</v>
      </c>
      <c r="AF552">
        <f ca="1">$M$13769</f>
        <v>2.0697187553047347</v>
      </c>
      <c r="AG552">
        <f ca="1">$M$13770</f>
        <v>1.2142115245041414</v>
      </c>
      <c r="AH552">
        <f ca="1">$M$13771</f>
        <v>1.3508208128969399</v>
      </c>
      <c r="AI552">
        <f ca="1">$M$13772</f>
        <v>0.8708229697340838</v>
      </c>
      <c r="AJ552">
        <f ca="1">$M$13773</f>
        <v>2.604137277104039</v>
      </c>
      <c r="AK552">
        <f ca="1">$M$13774</f>
        <v>1.8780359295596907</v>
      </c>
      <c r="AL552">
        <f ca="1">$M$13775</f>
        <v>1.5998599908327231</v>
      </c>
      <c r="AM552">
        <f ca="1">$M$13776</f>
        <v>0.99115992827375821</v>
      </c>
    </row>
    <row r="553" spans="1:39" x14ac:dyDescent="0.25">
      <c r="A553" s="9"/>
      <c r="H553" s="9"/>
      <c r="J553">
        <v>1</v>
      </c>
      <c r="K553">
        <f ca="1">SIMULATION!$D$3*SIMULATION!$D$17/$H552/(SIMULATION!$D$17-$I552)*(((EXP(-$I552*$J553))/(1-EXP(-SIMULATION!$D$4*$I552)))-(EXP(-SIMULATION!$D$17*$J553)/(1-EXP(-SIMULATION!$D$4*SIMULATION!$D$17))))</f>
        <v>1.6117324953512673</v>
      </c>
      <c r="L553">
        <v>-0.37820872120572835</v>
      </c>
      <c r="M553">
        <f t="shared" ca="1" si="8"/>
        <v>1.0021612093587469</v>
      </c>
      <c r="N553" s="6">
        <v>552</v>
      </c>
      <c r="O553">
        <f ca="1">$M$13777</f>
        <v>0.98496913876185344</v>
      </c>
      <c r="P553">
        <f ca="1">$M$13778</f>
        <v>3.7868048100236922</v>
      </c>
      <c r="Q553">
        <f ca="1">$M$13779</f>
        <v>4.0210036559971805</v>
      </c>
      <c r="R553">
        <f ca="1">$M$13780</f>
        <v>4.2151228566275787</v>
      </c>
      <c r="S553">
        <f ca="1">$M$13781</f>
        <v>7.7374403745229294</v>
      </c>
      <c r="T553">
        <f ca="1">$M$13782</f>
        <v>2.1486479787414323</v>
      </c>
      <c r="U553">
        <f ca="1">$M$13783</f>
        <v>4.0802052624656469</v>
      </c>
      <c r="V553">
        <f ca="1">$M$13784</f>
        <v>4.0485351651206054</v>
      </c>
      <c r="W553">
        <f ca="1">$M$13785</f>
        <v>4.3490803476212845</v>
      </c>
      <c r="X553">
        <f ca="1">$M$13786</f>
        <v>4.0104168478161668</v>
      </c>
      <c r="Y553">
        <f ca="1">$M$13787</f>
        <v>4.4532161983872482</v>
      </c>
      <c r="Z553">
        <f ca="1">$M$13788</f>
        <v>3.8994383412134135</v>
      </c>
      <c r="AA553">
        <f ca="1">$M$13789</f>
        <v>2.9500618587420107</v>
      </c>
      <c r="AB553">
        <f ca="1">$M$13790</f>
        <v>2.3320064597310126</v>
      </c>
      <c r="AC553">
        <f ca="1">$M$13791</f>
        <v>1.1344960858694515</v>
      </c>
      <c r="AD553">
        <f ca="1">$M$13792</f>
        <v>2.0191030010785225</v>
      </c>
      <c r="AE553">
        <f ca="1">$M$13793</f>
        <v>2.3732628012436479</v>
      </c>
      <c r="AF553">
        <f ca="1">$M$13794</f>
        <v>1.8266539983010304</v>
      </c>
      <c r="AG553">
        <f ca="1">$M$13795</f>
        <v>1.9350384780498444</v>
      </c>
      <c r="AH553">
        <f ca="1">$M$13796</f>
        <v>2.0790406761254077</v>
      </c>
      <c r="AI553">
        <f ca="1">$M$13797</f>
        <v>1.7468991708762343</v>
      </c>
      <c r="AJ553">
        <f ca="1">$M$13798</f>
        <v>1.5760347556014436</v>
      </c>
      <c r="AK553">
        <f ca="1">$M$13799</f>
        <v>1.0109047495169179</v>
      </c>
      <c r="AL553">
        <f ca="1">$M$13800</f>
        <v>0.96850581678678427</v>
      </c>
      <c r="AM553">
        <f ca="1">$M$13801</f>
        <v>0.95293483246606547</v>
      </c>
    </row>
    <row r="554" spans="1:39" x14ac:dyDescent="0.25">
      <c r="A554" s="9"/>
      <c r="H554" s="9"/>
      <c r="J554">
        <v>2</v>
      </c>
      <c r="K554">
        <f ca="1">SIMULATION!$D$3*SIMULATION!$D$17/$H552/(SIMULATION!$D$17-$I552)*(((EXP(-$I552*$J554))/(1-EXP(-SIMULATION!$D$4*$I552)))-(EXP(-SIMULATION!$D$17*$J554)/(1-EXP(-SIMULATION!$D$4*SIMULATION!$D$17))))</f>
        <v>2.0007316378255537</v>
      </c>
      <c r="L554">
        <v>0.24850273324679537</v>
      </c>
      <c r="M554">
        <f t="shared" ca="1" si="8"/>
        <v>2.4979189183185411</v>
      </c>
      <c r="N554" s="6">
        <v>553</v>
      </c>
      <c r="O554">
        <f ca="1">$M$13802</f>
        <v>0.68336242802472713</v>
      </c>
      <c r="P554">
        <f ca="1">$M$13803</f>
        <v>2.1220291596566221</v>
      </c>
      <c r="Q554">
        <f ca="1">$M$13804</f>
        <v>1.6441615266891594</v>
      </c>
      <c r="R554">
        <f ca="1">$M$13805</f>
        <v>2.1058986264636923</v>
      </c>
      <c r="S554">
        <f ca="1">$M$13806</f>
        <v>2.4270476676510135</v>
      </c>
      <c r="T554">
        <f ca="1">$M$13807</f>
        <v>1.269158597553576</v>
      </c>
      <c r="U554">
        <f ca="1">$M$13808</f>
        <v>2.3427139572698961</v>
      </c>
      <c r="V554">
        <f ca="1">$M$13809</f>
        <v>4.1234861787238968</v>
      </c>
      <c r="W554">
        <f ca="1">$M$13810</f>
        <v>2.2698167607195572</v>
      </c>
      <c r="X554">
        <f ca="1">$M$13811</f>
        <v>1.860087899065769</v>
      </c>
      <c r="Y554">
        <f ca="1">$M$13812</f>
        <v>1.7099726040732379</v>
      </c>
      <c r="Z554">
        <f ca="1">$M$13813</f>
        <v>1.9665352085604602</v>
      </c>
      <c r="AA554">
        <f ca="1">$M$13814</f>
        <v>1.902479218076419</v>
      </c>
      <c r="AB554">
        <f ca="1">$M$13815</f>
        <v>2.2505688554148238</v>
      </c>
      <c r="AC554">
        <f ca="1">$M$13816</f>
        <v>2.6494351556960263</v>
      </c>
      <c r="AD554">
        <f ca="1">$M$13817</f>
        <v>1.5336889171902803</v>
      </c>
      <c r="AE554">
        <f ca="1">$M$13818</f>
        <v>2.1106317838072184</v>
      </c>
      <c r="AF554">
        <f ca="1">$M$13819</f>
        <v>1.4235709404259198</v>
      </c>
      <c r="AG554">
        <f ca="1">$M$13820</f>
        <v>2.1579076424983796</v>
      </c>
      <c r="AH554">
        <f ca="1">$M$13821</f>
        <v>1.2829370194618619</v>
      </c>
      <c r="AI554">
        <f ca="1">$M$13822</f>
        <v>1.3199587647987951</v>
      </c>
      <c r="AJ554">
        <f ca="1">$M$13823</f>
        <v>1.6626760583889155</v>
      </c>
      <c r="AK554">
        <f ca="1">$M$13824</f>
        <v>1.9337530124091074</v>
      </c>
      <c r="AL554">
        <f ca="1">$M$13825</f>
        <v>1.3611967783756755</v>
      </c>
      <c r="AM554">
        <f ca="1">$M$13826</f>
        <v>1.1108534211114947</v>
      </c>
    </row>
    <row r="555" spans="1:39" x14ac:dyDescent="0.25">
      <c r="A555" s="9"/>
      <c r="H555" s="9"/>
      <c r="J555">
        <v>3</v>
      </c>
      <c r="K555">
        <f ca="1">SIMULATION!$D$3*SIMULATION!$D$17/$H552/(SIMULATION!$D$17-$I552)*(((EXP(-$I552*$J555))/(1-EXP(-SIMULATION!$D$4*$I552)))-(EXP(-SIMULATION!$D$17*$J555)/(1-EXP(-SIMULATION!$D$4*SIMULATION!$D$17))))</f>
        <v>2.1996412301169133</v>
      </c>
      <c r="L555">
        <v>0.21222501988262135</v>
      </c>
      <c r="M555">
        <f t="shared" ca="1" si="8"/>
        <v>2.6664601339131089</v>
      </c>
      <c r="N555" s="6">
        <v>554</v>
      </c>
      <c r="O555">
        <f ca="1">$M$13827</f>
        <v>3.2392568707193501</v>
      </c>
      <c r="P555">
        <f ca="1">$M$13828</f>
        <v>1.6675445742937913</v>
      </c>
      <c r="Q555">
        <f ca="1">$M$13829</f>
        <v>2.7258458248851669</v>
      </c>
      <c r="R555">
        <f ca="1">$M$13830</f>
        <v>4.158719041680409</v>
      </c>
      <c r="S555">
        <f ca="1">$M$13831</f>
        <v>4.025425594850768</v>
      </c>
      <c r="T555">
        <f ca="1">$M$13832</f>
        <v>3.4127433122678563</v>
      </c>
      <c r="U555">
        <f ca="1">$M$13833</f>
        <v>3.61908189444173</v>
      </c>
      <c r="V555">
        <f ca="1">$M$13834</f>
        <v>3.272623274991914</v>
      </c>
      <c r="W555">
        <f ca="1">$M$13835</f>
        <v>4.3287270458557803</v>
      </c>
      <c r="X555">
        <f ca="1">$M$13836</f>
        <v>2.0685843058113376</v>
      </c>
      <c r="Y555">
        <f ca="1">$M$13837</f>
        <v>3.4532972113682061</v>
      </c>
      <c r="Z555">
        <f ca="1">$M$13838</f>
        <v>3.3842554227125721</v>
      </c>
      <c r="AA555">
        <f ca="1">$M$13839</f>
        <v>2.7491779719109215</v>
      </c>
      <c r="AB555">
        <f ca="1">$M$13840</f>
        <v>2.9308392838915767</v>
      </c>
      <c r="AC555">
        <f ca="1">$M$13841</f>
        <v>3.996091431729476</v>
      </c>
      <c r="AD555">
        <f ca="1">$M$13842</f>
        <v>3.1586019434997428</v>
      </c>
      <c r="AE555">
        <f ca="1">$M$13843</f>
        <v>3.5737416674164955</v>
      </c>
      <c r="AF555">
        <f ca="1">$M$13844</f>
        <v>4.4485437466156128</v>
      </c>
      <c r="AG555">
        <f ca="1">$M$13845</f>
        <v>2.9025773615086896</v>
      </c>
      <c r="AH555">
        <f ca="1">$M$13846</f>
        <v>2.6518364979271767</v>
      </c>
      <c r="AI555">
        <f ca="1">$M$13847</f>
        <v>4.1512490481629305</v>
      </c>
      <c r="AJ555">
        <f ca="1">$M$13848</f>
        <v>3.8138923132176394</v>
      </c>
      <c r="AK555">
        <f ca="1">$M$13849</f>
        <v>3.4866489033461057</v>
      </c>
      <c r="AL555">
        <f ca="1">$M$13850</f>
        <v>4.1293962153499955</v>
      </c>
      <c r="AM555">
        <f ca="1">$M$13851</f>
        <v>1.9231914301646611</v>
      </c>
    </row>
    <row r="556" spans="1:39" x14ac:dyDescent="0.25">
      <c r="A556" s="9"/>
      <c r="H556" s="9"/>
      <c r="J556">
        <v>4</v>
      </c>
      <c r="K556">
        <f ca="1">SIMULATION!$D$3*SIMULATION!$D$17/$H552/(SIMULATION!$D$17-$I552)*(((EXP(-$I552*$J556))/(1-EXP(-SIMULATION!$D$4*$I552)))-(EXP(-SIMULATION!$D$17*$J556)/(1-EXP(-SIMULATION!$D$4*SIMULATION!$D$17))))</f>
        <v>2.2793581715823952</v>
      </c>
      <c r="L556">
        <v>7.3916439110065804E-2</v>
      </c>
      <c r="M556">
        <f t="shared" ca="1" si="8"/>
        <v>2.447840211082196</v>
      </c>
      <c r="N556" s="6">
        <v>555</v>
      </c>
      <c r="O556">
        <f ca="1">$M$13852</f>
        <v>1.5511647960633537</v>
      </c>
      <c r="P556">
        <f ca="1">$M$13853</f>
        <v>2.9637370701613217</v>
      </c>
      <c r="Q556">
        <f ca="1">$M$13854</f>
        <v>3.2028263291499468</v>
      </c>
      <c r="R556">
        <f ca="1">$M$13855</f>
        <v>4.8802353238097433</v>
      </c>
      <c r="S556">
        <f ca="1">$M$13856</f>
        <v>3.3338671268434963</v>
      </c>
      <c r="T556">
        <f ca="1">$M$13857</f>
        <v>2.2814544503667844</v>
      </c>
      <c r="U556">
        <f ca="1">$M$13858</f>
        <v>2.5611368974308895</v>
      </c>
      <c r="V556">
        <f ca="1">$M$13859</f>
        <v>2.374367219920777</v>
      </c>
      <c r="W556">
        <f ca="1">$M$13860</f>
        <v>2.5137979271804594</v>
      </c>
      <c r="X556">
        <f ca="1">$M$13861</f>
        <v>2.47862259040429</v>
      </c>
      <c r="Y556">
        <f ca="1">$M$13862</f>
        <v>3.3357478890070822</v>
      </c>
      <c r="Z556">
        <f ca="1">$M$13863</f>
        <v>2.5681593725730352</v>
      </c>
      <c r="AA556">
        <f ca="1">$M$13864</f>
        <v>1.7756989792177593</v>
      </c>
      <c r="AB556">
        <f ca="1">$M$13865</f>
        <v>3.6628034405265182</v>
      </c>
      <c r="AC556">
        <f ca="1">$M$13866</f>
        <v>3.5529105289700174</v>
      </c>
      <c r="AD556">
        <f ca="1">$M$13867</f>
        <v>3.8403849062909674</v>
      </c>
      <c r="AE556">
        <f ca="1">$M$13868</f>
        <v>2.2070997077079362</v>
      </c>
      <c r="AF556">
        <f ca="1">$M$13869</f>
        <v>2.0882653544634158</v>
      </c>
      <c r="AG556">
        <f ca="1">$M$13870</f>
        <v>3.0585087815725029</v>
      </c>
      <c r="AH556">
        <f ca="1">$M$13871</f>
        <v>2.0471708923891514</v>
      </c>
      <c r="AI556">
        <f ca="1">$M$13872</f>
        <v>1.5989556120520605</v>
      </c>
      <c r="AJ556">
        <f ca="1">$M$13873</f>
        <v>2.7727055089670669</v>
      </c>
      <c r="AK556">
        <f ca="1">$M$13874</f>
        <v>2.723819965335037</v>
      </c>
      <c r="AL556">
        <f ca="1">$M$13875</f>
        <v>2.5824789455700699</v>
      </c>
      <c r="AM556">
        <f ca="1">$M$13876</f>
        <v>2.0120951141427632</v>
      </c>
    </row>
    <row r="557" spans="1:39" x14ac:dyDescent="0.25">
      <c r="A557" s="9"/>
      <c r="H557" s="9"/>
      <c r="J557">
        <v>5</v>
      </c>
      <c r="K557">
        <f ca="1">SIMULATION!$D$3*SIMULATION!$D$17/$H552/(SIMULATION!$D$17-$I552)*(((EXP(-$I552*$J557))/(1-EXP(-SIMULATION!$D$4*$I552)))-(EXP(-SIMULATION!$D$17*$J557)/(1-EXP(-SIMULATION!$D$4*SIMULATION!$D$17))))</f>
        <v>2.2851784980302829</v>
      </c>
      <c r="L557">
        <v>-5.6759273214242831E-2</v>
      </c>
      <c r="M557">
        <f t="shared" ca="1" si="8"/>
        <v>2.1554734273172693</v>
      </c>
      <c r="N557" s="6">
        <v>556</v>
      </c>
      <c r="O557">
        <f ca="1">$M$13877</f>
        <v>1.0422122462244341</v>
      </c>
      <c r="P557">
        <f ca="1">$M$13878</f>
        <v>1.861823340165599</v>
      </c>
      <c r="Q557">
        <f ca="1">$M$13879</f>
        <v>3.5500302807458031</v>
      </c>
      <c r="R557">
        <f ca="1">$M$13880</f>
        <v>3.1525246764042953</v>
      </c>
      <c r="S557">
        <f ca="1">$M$13881</f>
        <v>2.3809055025199672</v>
      </c>
      <c r="T557">
        <f ca="1">$M$13882</f>
        <v>2.3727567136480534</v>
      </c>
      <c r="U557">
        <f ca="1">$M$13883</f>
        <v>2.7213009721418411</v>
      </c>
      <c r="V557">
        <f ca="1">$M$13884</f>
        <v>1.7491690997857137</v>
      </c>
      <c r="W557">
        <f ca="1">$M$13885</f>
        <v>2.5302895495344395</v>
      </c>
      <c r="X557">
        <f ca="1">$M$13886</f>
        <v>2.7336572251529643</v>
      </c>
      <c r="Y557">
        <f ca="1">$M$13887</f>
        <v>4.2948803259600883</v>
      </c>
      <c r="Z557">
        <f ca="1">$M$13888</f>
        <v>2.599453258258646</v>
      </c>
      <c r="AA557">
        <f ca="1">$M$13889</f>
        <v>3.1400405035407326</v>
      </c>
      <c r="AB557">
        <f ca="1">$M$13890</f>
        <v>1.9962034565052356</v>
      </c>
      <c r="AC557">
        <f ca="1">$M$13891</f>
        <v>1.8851017164826085</v>
      </c>
      <c r="AD557">
        <f ca="1">$M$13892</f>
        <v>2.0171183293718267</v>
      </c>
      <c r="AE557">
        <f ca="1">$M$13893</f>
        <v>1.751173115801647</v>
      </c>
      <c r="AF557">
        <f ca="1">$M$13894</f>
        <v>2.0657920758729604</v>
      </c>
      <c r="AG557">
        <f ca="1">$M$13895</f>
        <v>1.5489082151095346</v>
      </c>
      <c r="AH557">
        <f ca="1">$M$13896</f>
        <v>1.2656923835502194</v>
      </c>
      <c r="AI557">
        <f ca="1">$M$13897</f>
        <v>1.2098905835219682</v>
      </c>
      <c r="AJ557">
        <f ca="1">$M$13898</f>
        <v>0.79437280189986248</v>
      </c>
      <c r="AK557">
        <f ca="1">$M$13899</f>
        <v>1.5646629768523086</v>
      </c>
      <c r="AL557">
        <f ca="1">$M$13900</f>
        <v>0.863258753766878</v>
      </c>
      <c r="AM557">
        <f ca="1">$M$13901</f>
        <v>0.96320352419827027</v>
      </c>
    </row>
    <row r="558" spans="1:39" x14ac:dyDescent="0.25">
      <c r="A558" s="9"/>
      <c r="H558" s="9"/>
      <c r="J558">
        <v>6</v>
      </c>
      <c r="K558">
        <f ca="1">SIMULATION!$D$3*SIMULATION!$D$17/$H552/(SIMULATION!$D$17-$I552)*(((EXP(-$I552*$J558))/(1-EXP(-SIMULATION!$D$4*$I552)))-(EXP(-SIMULATION!$D$17*$J558)/(1-EXP(-SIMULATION!$D$4*SIMULATION!$D$17))))</f>
        <v>2.2459996898132064</v>
      </c>
      <c r="L558">
        <v>0.22496759024381688</v>
      </c>
      <c r="M558">
        <f t="shared" ca="1" si="8"/>
        <v>2.7512768277188435</v>
      </c>
      <c r="N558" s="6">
        <v>557</v>
      </c>
      <c r="O558">
        <f ca="1">$M$13902</f>
        <v>2.4292098631487438</v>
      </c>
      <c r="P558">
        <f ca="1">$M$13903</f>
        <v>3.0600839247000291</v>
      </c>
      <c r="Q558">
        <f ca="1">$M$13904</f>
        <v>6.3626070185723949</v>
      </c>
      <c r="R558">
        <f ca="1">$M$13905</f>
        <v>4.1403133590949928</v>
      </c>
      <c r="S558">
        <f ca="1">$M$13906</f>
        <v>3.2600730009675321</v>
      </c>
      <c r="T558">
        <f ca="1">$M$13907</f>
        <v>5.5714496451011852</v>
      </c>
      <c r="U558">
        <f ca="1">$M$13908</f>
        <v>3.6429823885612449</v>
      </c>
      <c r="V558">
        <f ca="1">$M$13909</f>
        <v>4.5003537858333935</v>
      </c>
      <c r="W558">
        <f ca="1">$M$13910</f>
        <v>6.3483858408106899</v>
      </c>
      <c r="X558">
        <f ca="1">$M$13911</f>
        <v>3.7850948273627569</v>
      </c>
      <c r="Y558">
        <f ca="1">$M$13912</f>
        <v>2.4330977625432983</v>
      </c>
      <c r="Z558">
        <f ca="1">$M$13913</f>
        <v>5.9917477854054955</v>
      </c>
      <c r="AA558">
        <f ca="1">$M$13914</f>
        <v>4.8569858301652946</v>
      </c>
      <c r="AB558">
        <f ca="1">$M$13915</f>
        <v>4.3880118310153788</v>
      </c>
      <c r="AC558">
        <f ca="1">$M$13916</f>
        <v>4.0333095392869778</v>
      </c>
      <c r="AD558">
        <f ca="1">$M$13917</f>
        <v>3.79473904044423</v>
      </c>
      <c r="AE558">
        <f ca="1">$M$13918</f>
        <v>3.643080333165194</v>
      </c>
      <c r="AF558">
        <f ca="1">$M$13919</f>
        <v>3.1405080300454844</v>
      </c>
      <c r="AG558">
        <f ca="1">$M$13920</f>
        <v>2.5917377277135447</v>
      </c>
      <c r="AH558">
        <f ca="1">$M$13921</f>
        <v>1.6551913744111049</v>
      </c>
      <c r="AI558">
        <f ca="1">$M$13922</f>
        <v>3.2897106392393991</v>
      </c>
      <c r="AJ558">
        <f ca="1">$M$13923</f>
        <v>2.5017456720859115</v>
      </c>
      <c r="AK558">
        <f ca="1">$M$13924</f>
        <v>3.4748262565618857</v>
      </c>
      <c r="AL558">
        <f ca="1">$M$13925</f>
        <v>1.3106139840746576</v>
      </c>
      <c r="AM558">
        <f ca="1">$M$13926</f>
        <v>0.94845024104520514</v>
      </c>
    </row>
    <row r="559" spans="1:39" x14ac:dyDescent="0.25">
      <c r="A559" s="9"/>
      <c r="H559" s="9"/>
      <c r="J559">
        <v>7</v>
      </c>
      <c r="K559">
        <f ca="1">SIMULATION!$D$3*SIMULATION!$D$17/$H552/(SIMULATION!$D$17-$I552)*(((EXP(-$I552*$J559))/(1-EXP(-SIMULATION!$D$4*$I552)))-(EXP(-SIMULATION!$D$17*$J559)/(1-EXP(-SIMULATION!$D$4*SIMULATION!$D$17))))</f>
        <v>2.1802173647879006</v>
      </c>
      <c r="L559">
        <v>-0.26330424467565844</v>
      </c>
      <c r="M559">
        <f t="shared" ca="1" si="8"/>
        <v>1.6061568783236682</v>
      </c>
      <c r="N559" s="6">
        <v>558</v>
      </c>
      <c r="O559">
        <f ca="1">$M$13927</f>
        <v>1.734489971936078</v>
      </c>
      <c r="P559">
        <f ca="1">$M$13928</f>
        <v>2.028533147174187</v>
      </c>
      <c r="Q559">
        <f ca="1">$M$13929</f>
        <v>2.2619487585993605</v>
      </c>
      <c r="R559">
        <f ca="1">$M$13930</f>
        <v>2.4430543075146289</v>
      </c>
      <c r="S559">
        <f ca="1">$M$13931</f>
        <v>2.2816549452884942</v>
      </c>
      <c r="T559">
        <f ca="1">$M$13932</f>
        <v>2.1328625557833907</v>
      </c>
      <c r="U559">
        <f ca="1">$M$13933</f>
        <v>2.7687834551288035</v>
      </c>
      <c r="V559">
        <f ca="1">$M$13934</f>
        <v>2.5297871710208444</v>
      </c>
      <c r="W559">
        <f ca="1">$M$13935</f>
        <v>2.8910056554800456</v>
      </c>
      <c r="X559">
        <f ca="1">$M$13936</f>
        <v>1.7298818902670627</v>
      </c>
      <c r="Y559">
        <f ca="1">$M$13937</f>
        <v>2.2601073751489555</v>
      </c>
      <c r="Z559">
        <f ca="1">$M$13938</f>
        <v>3.759651880605305</v>
      </c>
      <c r="AA559">
        <f ca="1">$M$13939</f>
        <v>2.6239426551735394</v>
      </c>
      <c r="AB559">
        <f ca="1">$M$13940</f>
        <v>3.2556987338684205</v>
      </c>
      <c r="AC559">
        <f ca="1">$M$13941</f>
        <v>2.0600449972147348</v>
      </c>
      <c r="AD559">
        <f ca="1">$M$13942</f>
        <v>2.0045471940248154</v>
      </c>
      <c r="AE559">
        <f ca="1">$M$13943</f>
        <v>0.92747431391256008</v>
      </c>
      <c r="AF559">
        <f ca="1">$M$13944</f>
        <v>2.3582099021544218</v>
      </c>
      <c r="AG559">
        <f ca="1">$M$13945</f>
        <v>2.6968067388506451</v>
      </c>
      <c r="AH559">
        <f ca="1">$M$13946</f>
        <v>2.2649584896603949</v>
      </c>
      <c r="AI559">
        <f ca="1">$M$13947</f>
        <v>1.9486596361897637</v>
      </c>
      <c r="AJ559">
        <f ca="1">$M$13948</f>
        <v>1.5846347173010442</v>
      </c>
      <c r="AK559">
        <f ca="1">$M$13949</f>
        <v>3.1744829792253917</v>
      </c>
      <c r="AL559">
        <f ca="1">$M$13950</f>
        <v>1.5755649865668637</v>
      </c>
      <c r="AM559">
        <f ca="1">$M$13951</f>
        <v>1.4229369486167875</v>
      </c>
    </row>
    <row r="560" spans="1:39" x14ac:dyDescent="0.25">
      <c r="A560" s="9"/>
      <c r="H560" s="9"/>
      <c r="J560">
        <v>8</v>
      </c>
      <c r="K560">
        <f ca="1">SIMULATION!$D$3*SIMULATION!$D$17/$H552/(SIMULATION!$D$17-$I552)*(((EXP(-$I552*$J560))/(1-EXP(-SIMULATION!$D$4*$I552)))-(EXP(-SIMULATION!$D$17*$J560)/(1-EXP(-SIMULATION!$D$4*SIMULATION!$D$17))))</f>
        <v>2.0995036720775544</v>
      </c>
      <c r="L560">
        <v>0.16575416565852211</v>
      </c>
      <c r="M560">
        <f t="shared" ca="1" si="8"/>
        <v>2.4475051515397732</v>
      </c>
      <c r="N560" s="6">
        <v>559</v>
      </c>
      <c r="O560">
        <f ca="1">$M$13952</f>
        <v>0.94643388243869009</v>
      </c>
      <c r="P560">
        <f ca="1">$M$13953</f>
        <v>2.2081939502109726</v>
      </c>
      <c r="Q560">
        <f ca="1">$M$13954</f>
        <v>3.7728695582032015</v>
      </c>
      <c r="R560">
        <f ca="1">$M$13955</f>
        <v>2.2183661104991055</v>
      </c>
      <c r="S560">
        <f ca="1">$M$13956</f>
        <v>1.6211858159419978</v>
      </c>
      <c r="T560">
        <f ca="1">$M$13957</f>
        <v>2.4392049086437066</v>
      </c>
      <c r="U560">
        <f ca="1">$M$13958</f>
        <v>3.0635058625552611</v>
      </c>
      <c r="V560">
        <f ca="1">$M$13959</f>
        <v>3.038390739601601</v>
      </c>
      <c r="W560">
        <f ca="1">$M$13960</f>
        <v>3.2116743275685615</v>
      </c>
      <c r="X560">
        <f ca="1">$M$13961</f>
        <v>3.8339937068541978</v>
      </c>
      <c r="Y560">
        <f ca="1">$M$13962</f>
        <v>3.0272723429121804</v>
      </c>
      <c r="Z560">
        <f ca="1">$M$13963</f>
        <v>2.6919484167739971</v>
      </c>
      <c r="AA560">
        <f ca="1">$M$13964</f>
        <v>2.7315256450305205</v>
      </c>
      <c r="AB560">
        <f ca="1">$M$13965</f>
        <v>2.4456422240716615</v>
      </c>
      <c r="AC560">
        <f ca="1">$M$13966</f>
        <v>3.2543562416036909</v>
      </c>
      <c r="AD560">
        <f ca="1">$M$13967</f>
        <v>2.9954904276528787</v>
      </c>
      <c r="AE560">
        <f ca="1">$M$13968</f>
        <v>3.893546845923618</v>
      </c>
      <c r="AF560">
        <f ca="1">$M$13969</f>
        <v>1.9133140889354769</v>
      </c>
      <c r="AG560">
        <f ca="1">$M$13970</f>
        <v>3.1172074617869376</v>
      </c>
      <c r="AH560">
        <f ca="1">$M$13971</f>
        <v>1.6563897449009435</v>
      </c>
      <c r="AI560">
        <f ca="1">$M$13972</f>
        <v>1.9458355585898488</v>
      </c>
      <c r="AJ560">
        <f ca="1">$M$13973</f>
        <v>2.7347603893291828</v>
      </c>
      <c r="AK560">
        <f ca="1">$M$13974</f>
        <v>2.1750773947114763</v>
      </c>
      <c r="AL560">
        <f ca="1">$M$13975</f>
        <v>1.5767260384144746</v>
      </c>
      <c r="AM560">
        <f ca="1">$M$13976</f>
        <v>2.0808064569096434</v>
      </c>
    </row>
    <row r="561" spans="1:39" x14ac:dyDescent="0.25">
      <c r="A561" s="9"/>
      <c r="H561" s="9"/>
      <c r="J561">
        <v>9</v>
      </c>
      <c r="K561">
        <f ca="1">SIMULATION!$D$3*SIMULATION!$D$17/$H552/(SIMULATION!$D$17-$I552)*(((EXP(-$I552*$J561))/(1-EXP(-SIMULATION!$D$4*$I552)))-(EXP(-SIMULATION!$D$17*$J561)/(1-EXP(-SIMULATION!$D$4*SIMULATION!$D$17))))</f>
        <v>2.0112282465112457</v>
      </c>
      <c r="L561">
        <v>-4.6434912282860126E-2</v>
      </c>
      <c r="M561">
        <f t="shared" ca="1" si="8"/>
        <v>1.9178370393036854</v>
      </c>
      <c r="N561" s="6">
        <v>560</v>
      </c>
      <c r="O561">
        <f ca="1">$M$13977</f>
        <v>1.3573775400816939</v>
      </c>
      <c r="P561">
        <f ca="1">$M$13978</f>
        <v>3.9290393763843516</v>
      </c>
      <c r="Q561">
        <f ca="1">$M$13979</f>
        <v>2.4788306535273499</v>
      </c>
      <c r="R561">
        <f ca="1">$M$13980</f>
        <v>3.2988907062296726</v>
      </c>
      <c r="S561">
        <f ca="1">$M$13981</f>
        <v>3.8888553644708166</v>
      </c>
      <c r="T561">
        <f ca="1">$M$13982</f>
        <v>3.3432505601629119</v>
      </c>
      <c r="U561">
        <f ca="1">$M$13983</f>
        <v>3.5626645850725494</v>
      </c>
      <c r="V561">
        <f ca="1">$M$13984</f>
        <v>2.7378490781270046</v>
      </c>
      <c r="W561">
        <f ca="1">$M$13985</f>
        <v>3.6479980960784006</v>
      </c>
      <c r="X561">
        <f ca="1">$M$13986</f>
        <v>3.4403879822902064</v>
      </c>
      <c r="Y561">
        <f ca="1">$M$13987</f>
        <v>3.925514677812842</v>
      </c>
      <c r="Z561">
        <f ca="1">$M$13988</f>
        <v>4.6049268131707555</v>
      </c>
      <c r="AA561">
        <f ca="1">$M$13989</f>
        <v>2.608689128687308</v>
      </c>
      <c r="AB561">
        <f ca="1">$M$13990</f>
        <v>2.7085237211055833</v>
      </c>
      <c r="AC561">
        <f ca="1">$M$13991</f>
        <v>2.6957512016985765</v>
      </c>
      <c r="AD561">
        <f ca="1">$M$13992</f>
        <v>2.5815302722035409</v>
      </c>
      <c r="AE561">
        <f ca="1">$M$13993</f>
        <v>2.5090193192305406</v>
      </c>
      <c r="AF561">
        <f ca="1">$M$13994</f>
        <v>1.8479138951722902</v>
      </c>
      <c r="AG561">
        <f ca="1">$M$13995</f>
        <v>1.7687658595407394</v>
      </c>
      <c r="AH561">
        <f ca="1">$M$13996</f>
        <v>2.6532643753059904</v>
      </c>
      <c r="AI561">
        <f ca="1">$M$13997</f>
        <v>1.1755329951604994</v>
      </c>
      <c r="AJ561">
        <f ca="1">$M$13998</f>
        <v>2.143241023988427</v>
      </c>
      <c r="AK561">
        <f ca="1">$M$13999</f>
        <v>1.2460970224367047</v>
      </c>
      <c r="AL561">
        <f ca="1">$M$14000</f>
        <v>2.4847081308079351</v>
      </c>
      <c r="AM561">
        <f ca="1">$M$14001</f>
        <v>1.9507851780803884</v>
      </c>
    </row>
    <row r="562" spans="1:39" x14ac:dyDescent="0.25">
      <c r="A562" s="9"/>
      <c r="H562" s="9"/>
      <c r="J562">
        <v>10</v>
      </c>
      <c r="K562">
        <f ca="1">SIMULATION!$D$3*SIMULATION!$D$17/$H552/(SIMULATION!$D$17-$I552)*(((EXP(-$I552*$J562))/(1-EXP(-SIMULATION!$D$4*$I552)))-(EXP(-SIMULATION!$D$17*$J562)/(1-EXP(-SIMULATION!$D$4*SIMULATION!$D$17))))</f>
        <v>1.9200093002701355</v>
      </c>
      <c r="L562">
        <v>0.3105734390378328</v>
      </c>
      <c r="M562">
        <f t="shared" ca="1" si="8"/>
        <v>2.5163131916396542</v>
      </c>
      <c r="N562" s="6">
        <v>561</v>
      </c>
      <c r="O562">
        <f ca="1">$M$14002</f>
        <v>1.0066425343375529</v>
      </c>
      <c r="P562">
        <f ca="1">$M$14003</f>
        <v>2.0410255594047464</v>
      </c>
      <c r="Q562">
        <f ca="1">$M$14004</f>
        <v>2.4855273593735108</v>
      </c>
      <c r="R562">
        <f ca="1">$M$14005</f>
        <v>2.6148181728410225</v>
      </c>
      <c r="S562">
        <f ca="1">$M$14006</f>
        <v>3.5983158397107715</v>
      </c>
      <c r="T562">
        <f ca="1">$M$14007</f>
        <v>2.9140675842093313</v>
      </c>
      <c r="U562">
        <f ca="1">$M$14008</f>
        <v>2.590905367234861</v>
      </c>
      <c r="V562">
        <f ca="1">$M$14009</f>
        <v>3.3164399430513187</v>
      </c>
      <c r="W562">
        <f ca="1">$M$14010</f>
        <v>2.913026641639759</v>
      </c>
      <c r="X562">
        <f ca="1">$M$14011</f>
        <v>1.7323111580644974</v>
      </c>
      <c r="Y562">
        <f ca="1">$M$14012</f>
        <v>4.1014096096173782</v>
      </c>
      <c r="Z562">
        <f ca="1">$M$14013</f>
        <v>2.165215296028185</v>
      </c>
      <c r="AA562">
        <f ca="1">$M$14014</f>
        <v>1.1226266490052395</v>
      </c>
      <c r="AB562">
        <f ca="1">$M$14015</f>
        <v>2.2768198748452471</v>
      </c>
      <c r="AC562">
        <f ca="1">$M$14016</f>
        <v>1.2953104296632596</v>
      </c>
      <c r="AD562">
        <f ca="1">$M$14017</f>
        <v>1.6109919161914186</v>
      </c>
      <c r="AE562">
        <f ca="1">$M$14018</f>
        <v>1.3041309501686971</v>
      </c>
      <c r="AF562">
        <f ca="1">$M$14019</f>
        <v>1.1915333754437187</v>
      </c>
      <c r="AG562">
        <f ca="1">$M$14020</f>
        <v>1.4609292253515895</v>
      </c>
      <c r="AH562">
        <f ca="1">$M$14021</f>
        <v>1.4941588152104359</v>
      </c>
      <c r="AI562">
        <f ca="1">$M$14022</f>
        <v>0.76082699927595776</v>
      </c>
      <c r="AJ562">
        <f ca="1">$M$14023</f>
        <v>0.46551372636347377</v>
      </c>
      <c r="AK562">
        <f ca="1">$M$14024</f>
        <v>1.1784004130533172</v>
      </c>
      <c r="AL562">
        <f ca="1">$M$14025</f>
        <v>0.96039126291875132</v>
      </c>
      <c r="AM562">
        <f ca="1">$M$14026</f>
        <v>0.71219577710586446</v>
      </c>
    </row>
    <row r="563" spans="1:39" x14ac:dyDescent="0.25">
      <c r="A563" s="9"/>
      <c r="H563" s="9"/>
      <c r="J563">
        <v>11</v>
      </c>
      <c r="K563">
        <f ca="1">SIMULATION!$D$3*SIMULATION!$D$17/$H552/(SIMULATION!$D$17-$I552)*(((EXP(-$I552*$J563))/(1-EXP(-SIMULATION!$D$4*$I552)))-(EXP(-SIMULATION!$D$17*$J563)/(1-EXP(-SIMULATION!$D$4*SIMULATION!$D$17))))</f>
        <v>1.8287073017178874</v>
      </c>
      <c r="L563">
        <v>0.25625595954868041</v>
      </c>
      <c r="M563">
        <f t="shared" ca="1" si="8"/>
        <v>2.2973244460532829</v>
      </c>
      <c r="N563" s="6">
        <v>562</v>
      </c>
      <c r="O563">
        <f ca="1">$M$14027</f>
        <v>3.9499403733036833</v>
      </c>
      <c r="P563">
        <f ca="1">$M$14028</f>
        <v>3.1914633078127062</v>
      </c>
      <c r="Q563">
        <f ca="1">$M$14029</f>
        <v>6.153481361269213</v>
      </c>
      <c r="R563">
        <f ca="1">$M$14030</f>
        <v>4.6191320647782081</v>
      </c>
      <c r="S563">
        <f ca="1">$M$14031</f>
        <v>4.5748467373379613</v>
      </c>
      <c r="T563">
        <f ca="1">$M$14032</f>
        <v>4.4692548771078551</v>
      </c>
      <c r="U563">
        <f ca="1">$M$14033</f>
        <v>3.3903464172644258</v>
      </c>
      <c r="V563">
        <f ca="1">$M$14034</f>
        <v>5.1524567938868522</v>
      </c>
      <c r="W563">
        <f ca="1">$M$14035</f>
        <v>5.201072766547151</v>
      </c>
      <c r="X563">
        <f ca="1">$M$14036</f>
        <v>3.3052773675340883</v>
      </c>
      <c r="Y563">
        <f ca="1">$M$14037</f>
        <v>3.4439688060448006</v>
      </c>
      <c r="Z563">
        <f ca="1">$M$14038</f>
        <v>3.1765719059773274</v>
      </c>
      <c r="AA563">
        <f ca="1">$M$14039</f>
        <v>3.6646343484517634</v>
      </c>
      <c r="AB563">
        <f ca="1">$M$14040</f>
        <v>3.624301410607381</v>
      </c>
      <c r="AC563">
        <f ca="1">$M$14041</f>
        <v>3.5860759578933354</v>
      </c>
      <c r="AD563">
        <f ca="1">$M$14042</f>
        <v>3.1781342439516549</v>
      </c>
      <c r="AE563">
        <f ca="1">$M$14043</f>
        <v>3.1145630545788676</v>
      </c>
      <c r="AF563">
        <f ca="1">$M$14044</f>
        <v>2.4481661816840532</v>
      </c>
      <c r="AG563">
        <f ca="1">$M$14045</f>
        <v>2.7106185403951071</v>
      </c>
      <c r="AH563">
        <f ca="1">$M$14046</f>
        <v>3.5434670189883781</v>
      </c>
      <c r="AI563">
        <f ca="1">$M$14047</f>
        <v>3.6528458184584922</v>
      </c>
      <c r="AJ563">
        <f ca="1">$M$14048</f>
        <v>2.7508655421473942</v>
      </c>
      <c r="AK563">
        <f ca="1">$M$14049</f>
        <v>3.6080034835442936</v>
      </c>
      <c r="AL563">
        <f ca="1">$M$14050</f>
        <v>3.4475630948147589</v>
      </c>
      <c r="AM563">
        <f ca="1">$M$14051</f>
        <v>2.8945619133171361</v>
      </c>
    </row>
    <row r="564" spans="1:39" x14ac:dyDescent="0.25">
      <c r="A564" s="9"/>
      <c r="H564" s="9"/>
      <c r="J564">
        <v>12</v>
      </c>
      <c r="K564">
        <f ca="1">SIMULATION!$D$3*SIMULATION!$D$17/$H552/(SIMULATION!$D$17-$I552)*(((EXP(-$I552*$J564))/(1-EXP(-SIMULATION!$D$4*$I552)))-(EXP(-SIMULATION!$D$17*$J564)/(1-EXP(-SIMULATION!$D$4*SIMULATION!$D$17))))</f>
        <v>1.7390614660935435</v>
      </c>
      <c r="L564">
        <v>-0.10184859785939741</v>
      </c>
      <c r="M564">
        <f t="shared" ca="1" si="8"/>
        <v>1.5619404941806081</v>
      </c>
      <c r="N564" s="6">
        <v>563</v>
      </c>
      <c r="O564">
        <f ca="1">$M$14052</f>
        <v>1.6601621425363153</v>
      </c>
      <c r="P564">
        <f ca="1">$M$14053</f>
        <v>1.7551734063270823</v>
      </c>
      <c r="Q564">
        <f ca="1">$M$14054</f>
        <v>1.8520165855915698</v>
      </c>
      <c r="R564">
        <f ca="1">$M$14055</f>
        <v>1.8471378392969959</v>
      </c>
      <c r="S564">
        <f ca="1">$M$14056</f>
        <v>1.5133575137358173</v>
      </c>
      <c r="T564">
        <f ca="1">$M$14057</f>
        <v>1.0778253463273886</v>
      </c>
      <c r="U564">
        <f ca="1">$M$14058</f>
        <v>2.7910451225656949</v>
      </c>
      <c r="V564">
        <f ca="1">$M$14059</f>
        <v>1.7832811437219138</v>
      </c>
      <c r="W564">
        <f ca="1">$M$14060</f>
        <v>2.3929683894347349</v>
      </c>
      <c r="X564">
        <f ca="1">$M$14061</f>
        <v>1.6668344061462157</v>
      </c>
      <c r="Y564">
        <f ca="1">$M$14062</f>
        <v>1.7901879124772717</v>
      </c>
      <c r="Z564">
        <f ca="1">$M$14063</f>
        <v>1.7635056964333269</v>
      </c>
      <c r="AA564">
        <f ca="1">$M$14064</f>
        <v>1.1118107157157875</v>
      </c>
      <c r="AB564">
        <f ca="1">$M$14065</f>
        <v>2.4455388842527781</v>
      </c>
      <c r="AC564">
        <f ca="1">$M$14066</f>
        <v>1.092337854084549</v>
      </c>
      <c r="AD564">
        <f ca="1">$M$14067</f>
        <v>2.8559378762953211</v>
      </c>
      <c r="AE564">
        <f ca="1">$M$14068</f>
        <v>1.7683325054496135</v>
      </c>
      <c r="AF564">
        <f ca="1">$M$14069</f>
        <v>2.1547807572393669</v>
      </c>
      <c r="AG564">
        <f ca="1">$M$14070</f>
        <v>0.95136266277098702</v>
      </c>
      <c r="AH564">
        <f ca="1">$M$14071</f>
        <v>1.6870338471094515</v>
      </c>
      <c r="AI564">
        <f ca="1">$M$14072</f>
        <v>1.2708055601098753</v>
      </c>
      <c r="AJ564">
        <f ca="1">$M$14073</f>
        <v>1.414727169686528</v>
      </c>
      <c r="AK564">
        <f ca="1">$M$14074</f>
        <v>1.7167473177651731</v>
      </c>
      <c r="AL564">
        <f ca="1">$M$14075</f>
        <v>1.9426138318316231</v>
      </c>
      <c r="AM564">
        <f ca="1">$M$14076</f>
        <v>1.6381079262613578</v>
      </c>
    </row>
    <row r="565" spans="1:39" x14ac:dyDescent="0.25">
      <c r="A565" s="9"/>
      <c r="H565" s="9"/>
      <c r="J565">
        <v>13</v>
      </c>
      <c r="K565">
        <f ca="1">SIMULATION!$D$3*SIMULATION!$D$17/$H552/(SIMULATION!$D$17-$I552)*(((EXP(-$I552*$J565))/(1-EXP(-SIMULATION!$D$4*$I552)))-(EXP(-SIMULATION!$D$17*$J565)/(1-EXP(-SIMULATION!$D$4*SIMULATION!$D$17))))</f>
        <v>1.652097366093296</v>
      </c>
      <c r="L565">
        <v>-0.57639524357869387</v>
      </c>
      <c r="M565">
        <f t="shared" ca="1" si="8"/>
        <v>0.69983630234823213</v>
      </c>
      <c r="N565" s="6">
        <v>564</v>
      </c>
      <c r="O565">
        <f ca="1">$M$14077</f>
        <v>1.2660193638512343</v>
      </c>
      <c r="P565">
        <f ca="1">$M$14078</f>
        <v>1.7792195612657389</v>
      </c>
      <c r="Q565">
        <f ca="1">$M$14079</f>
        <v>3.3869915341306367</v>
      </c>
      <c r="R565">
        <f ca="1">$M$14080</f>
        <v>1.9503452189493766</v>
      </c>
      <c r="S565">
        <f ca="1">$M$14081</f>
        <v>2.2933311531423612</v>
      </c>
      <c r="T565">
        <f ca="1">$M$14082</f>
        <v>2.8235704966473567</v>
      </c>
      <c r="U565">
        <f ca="1">$M$14083</f>
        <v>2.9789864521789755</v>
      </c>
      <c r="V565">
        <f ca="1">$M$14084</f>
        <v>2.2258535540175193</v>
      </c>
      <c r="W565">
        <f ca="1">$M$14085</f>
        <v>1.5752792442431689</v>
      </c>
      <c r="X565">
        <f ca="1">$M$14086</f>
        <v>2.701305652493164</v>
      </c>
      <c r="Y565">
        <f ca="1">$M$14087</f>
        <v>1.7134512959936317</v>
      </c>
      <c r="Z565">
        <f ca="1">$M$14088</f>
        <v>2.3207482553949816</v>
      </c>
      <c r="AA565">
        <f ca="1">$M$14089</f>
        <v>1.7239179447216368</v>
      </c>
      <c r="AB565">
        <f ca="1">$M$14090</f>
        <v>1.3256013527305648</v>
      </c>
      <c r="AC565">
        <f ca="1">$M$14091</f>
        <v>2.0969479272326925</v>
      </c>
      <c r="AD565">
        <f ca="1">$M$14092</f>
        <v>3.1951678496317388</v>
      </c>
      <c r="AE565">
        <f ca="1">$M$14093</f>
        <v>1.7423963361559238</v>
      </c>
      <c r="AF565">
        <f ca="1">$M$14094</f>
        <v>1.5791449583905506</v>
      </c>
      <c r="AG565">
        <f ca="1">$M$14095</f>
        <v>1.4248369803608021</v>
      </c>
      <c r="AH565">
        <f ca="1">$M$14096</f>
        <v>2.8102867982299857</v>
      </c>
      <c r="AI565">
        <f ca="1">$M$14097</f>
        <v>2.1982275964006774</v>
      </c>
      <c r="AJ565">
        <f ca="1">$M$14098</f>
        <v>1.3180011083964154</v>
      </c>
      <c r="AK565">
        <f ca="1">$M$14099</f>
        <v>1.1617621180948952</v>
      </c>
      <c r="AL565">
        <f ca="1">$M$14100</f>
        <v>1.5681187532968413</v>
      </c>
      <c r="AM565">
        <f ca="1">$M$14101</f>
        <v>1.5404473694088681</v>
      </c>
    </row>
    <row r="566" spans="1:39" x14ac:dyDescent="0.25">
      <c r="A566" s="9"/>
      <c r="H566" s="9"/>
      <c r="J566">
        <v>14</v>
      </c>
      <c r="K566">
        <f ca="1">SIMULATION!$D$3*SIMULATION!$D$17/$H552/(SIMULATION!$D$17-$I552)*(((EXP(-$I552*$J566))/(1-EXP(-SIMULATION!$D$4*$I552)))-(EXP(-SIMULATION!$D$17*$J566)/(1-EXP(-SIMULATION!$D$4*SIMULATION!$D$17))))</f>
        <v>1.5683878844733363</v>
      </c>
      <c r="L566">
        <v>0.43573264876602907</v>
      </c>
      <c r="M566">
        <f t="shared" ca="1" si="8"/>
        <v>2.2517856916674521</v>
      </c>
      <c r="N566" s="6">
        <v>565</v>
      </c>
      <c r="O566">
        <f ca="1">$M$14102</f>
        <v>1.951585471662411</v>
      </c>
      <c r="P566">
        <f ca="1">$M$14103</f>
        <v>2.5730942569927051</v>
      </c>
      <c r="Q566">
        <f ca="1">$M$14104</f>
        <v>2.0706110458784641</v>
      </c>
      <c r="R566">
        <f ca="1">$M$14105</f>
        <v>2.6811142609443834</v>
      </c>
      <c r="S566">
        <f ca="1">$M$14106</f>
        <v>2.954457495518628</v>
      </c>
      <c r="T566">
        <f ca="1">$M$14107</f>
        <v>3.7550687766065227</v>
      </c>
      <c r="U566">
        <f ca="1">$M$14108</f>
        <v>3.3695931521144078</v>
      </c>
      <c r="V566">
        <f ca="1">$M$14109</f>
        <v>2.8953175896367904</v>
      </c>
      <c r="W566">
        <f ca="1">$M$14110</f>
        <v>2.1524451562368587</v>
      </c>
      <c r="X566">
        <f ca="1">$M$14111</f>
        <v>4.1632705732746613</v>
      </c>
      <c r="Y566">
        <f ca="1">$M$14112</f>
        <v>2.4108822001057835</v>
      </c>
      <c r="Z566">
        <f ca="1">$M$14113</f>
        <v>2.1254030431679158</v>
      </c>
      <c r="AA566">
        <f ca="1">$M$14114</f>
        <v>3.5745953090266975</v>
      </c>
      <c r="AB566">
        <f ca="1">$M$14115</f>
        <v>1.4288710144134567</v>
      </c>
      <c r="AC566">
        <f ca="1">$M$14116</f>
        <v>2.7074280819961181</v>
      </c>
      <c r="AD566">
        <f ca="1">$M$14117</f>
        <v>3.1800207407971848</v>
      </c>
      <c r="AE566">
        <f ca="1">$M$14118</f>
        <v>1.7919955036337798</v>
      </c>
      <c r="AF566">
        <f ca="1">$M$14119</f>
        <v>4.6282964073739148</v>
      </c>
      <c r="AG566">
        <f ca="1">$M$14120</f>
        <v>2.0460969520253345</v>
      </c>
      <c r="AH566">
        <f ca="1">$M$14121</f>
        <v>2.9075860243337246</v>
      </c>
      <c r="AI566">
        <f ca="1">$M$14122</f>
        <v>2.1843862718140952</v>
      </c>
      <c r="AJ566">
        <f ca="1">$M$14123</f>
        <v>2.2971126799667343</v>
      </c>
      <c r="AK566">
        <f ca="1">$M$14124</f>
        <v>3.2364462312958144</v>
      </c>
      <c r="AL566">
        <f ca="1">$M$14125</f>
        <v>1.9039320727828724</v>
      </c>
      <c r="AM566">
        <f ca="1">$M$14126</f>
        <v>1.837024085303415</v>
      </c>
    </row>
    <row r="567" spans="1:39" x14ac:dyDescent="0.25">
      <c r="A567" s="9"/>
      <c r="H567" s="9"/>
      <c r="J567">
        <v>15</v>
      </c>
      <c r="K567">
        <f ca="1">SIMULATION!$D$3*SIMULATION!$D$17/$H552/(SIMULATION!$D$17-$I552)*(((EXP(-$I552*$J567))/(1-EXP(-SIMULATION!$D$4*$I552)))-(EXP(-SIMULATION!$D$17*$J567)/(1-EXP(-SIMULATION!$D$4*SIMULATION!$D$17))))</f>
        <v>1.4882201978860057</v>
      </c>
      <c r="L567">
        <v>-9.1549603002050645E-2</v>
      </c>
      <c r="M567">
        <f t="shared" ca="1" si="8"/>
        <v>1.3519742295899086</v>
      </c>
      <c r="N567" s="6">
        <v>566</v>
      </c>
      <c r="O567">
        <f ca="1">$M$14127</f>
        <v>1.5030974241591268</v>
      </c>
      <c r="P567">
        <f ca="1">$M$14128</f>
        <v>1.9972459103998157</v>
      </c>
      <c r="Q567">
        <f ca="1">$M$14129</f>
        <v>2.0200403647433407</v>
      </c>
      <c r="R567">
        <f ca="1">$M$14130</f>
        <v>2.315532413445422</v>
      </c>
      <c r="S567">
        <f ca="1">$M$14131</f>
        <v>1.5719551464774419</v>
      </c>
      <c r="T567">
        <f ca="1">$M$14132</f>
        <v>2.0763290576360776</v>
      </c>
      <c r="U567">
        <f ca="1">$M$14133</f>
        <v>3.6056934057852392</v>
      </c>
      <c r="V567">
        <f ca="1">$M$14134</f>
        <v>1.9502104274911465</v>
      </c>
      <c r="W567">
        <f ca="1">$M$14135</f>
        <v>2.2377695944986109</v>
      </c>
      <c r="X567">
        <f ca="1">$M$14136</f>
        <v>2.1044248854688812</v>
      </c>
      <c r="Y567">
        <f ca="1">$M$14137</f>
        <v>3.1995856023726397</v>
      </c>
      <c r="Z567">
        <f ca="1">$M$14138</f>
        <v>1.1024978151015519</v>
      </c>
      <c r="AA567">
        <f ca="1">$M$14139</f>
        <v>2.8163679106660062</v>
      </c>
      <c r="AB567">
        <f ca="1">$M$14140</f>
        <v>2.160769191807463</v>
      </c>
      <c r="AC567">
        <f ca="1">$M$14141</f>
        <v>1.5906241218167825</v>
      </c>
      <c r="AD567">
        <f ca="1">$M$14142</f>
        <v>1.5829693065467589</v>
      </c>
      <c r="AE567">
        <f ca="1">$M$14143</f>
        <v>1.2437066853977545</v>
      </c>
      <c r="AF567">
        <f ca="1">$M$14144</f>
        <v>2.0552120035341828</v>
      </c>
      <c r="AG567">
        <f ca="1">$M$14145</f>
        <v>2.0370845565944466</v>
      </c>
      <c r="AH567">
        <f ca="1">$M$14146</f>
        <v>1.9440724297635839</v>
      </c>
      <c r="AI567">
        <f ca="1">$M$14147</f>
        <v>1.3634162302668866</v>
      </c>
      <c r="AJ567">
        <f ca="1">$M$14148</f>
        <v>2.248403730344211</v>
      </c>
      <c r="AK567">
        <f ca="1">$M$14149</f>
        <v>1.9774420814645117</v>
      </c>
      <c r="AL567">
        <f ca="1">$M$14150</f>
        <v>1.9454921894755757</v>
      </c>
      <c r="AM567">
        <f ca="1">$M$14151</f>
        <v>1.3831080710832919</v>
      </c>
    </row>
    <row r="568" spans="1:39" x14ac:dyDescent="0.25">
      <c r="A568" s="9"/>
      <c r="H568" s="9"/>
      <c r="J568">
        <v>16</v>
      </c>
      <c r="K568">
        <f ca="1">SIMULATION!$D$3*SIMULATION!$D$17/$H552/(SIMULATION!$D$17-$I552)*(((EXP(-$I552*$J568))/(1-EXP(-SIMULATION!$D$4*$I552)))-(EXP(-SIMULATION!$D$17*$J568)/(1-EXP(-SIMULATION!$D$4*SIMULATION!$D$17))))</f>
        <v>1.4117025557871907</v>
      </c>
      <c r="L568">
        <v>0.12351406498750618</v>
      </c>
      <c r="M568">
        <f t="shared" ca="1" si="8"/>
        <v>1.5860676770057183</v>
      </c>
      <c r="N568" s="6">
        <v>567</v>
      </c>
      <c r="O568">
        <f ca="1">$M$14152</f>
        <v>1.7984062847384252</v>
      </c>
      <c r="P568">
        <f ca="1">$M$14153</f>
        <v>1.8665800461940061</v>
      </c>
      <c r="Q568">
        <f ca="1">$M$14154</f>
        <v>2.0794795298462687</v>
      </c>
      <c r="R568">
        <f ca="1">$M$14155</f>
        <v>1.9651628417342715</v>
      </c>
      <c r="S568">
        <f ca="1">$M$14156</f>
        <v>2.2881417490312197</v>
      </c>
      <c r="T568">
        <f ca="1">$M$14157</f>
        <v>2.3807910732329982</v>
      </c>
      <c r="U568">
        <f ca="1">$M$14158</f>
        <v>2.7052272076363866</v>
      </c>
      <c r="V568">
        <f ca="1">$M$14159</f>
        <v>2.4650134417457186</v>
      </c>
      <c r="W568">
        <f ca="1">$M$14160</f>
        <v>2.0262209753801073</v>
      </c>
      <c r="X568">
        <f ca="1">$M$14161</f>
        <v>3.8137249803491255</v>
      </c>
      <c r="Y568">
        <f ca="1">$M$14162</f>
        <v>1.6281790722525824</v>
      </c>
      <c r="Z568">
        <f ca="1">$M$14163</f>
        <v>1.6226935271491389</v>
      </c>
      <c r="AA568">
        <f ca="1">$M$14164</f>
        <v>2.4976410242835265</v>
      </c>
      <c r="AB568">
        <f ca="1">$M$14165</f>
        <v>1.3460584966009586</v>
      </c>
      <c r="AC568">
        <f ca="1">$M$14166</f>
        <v>1.4599624496728378</v>
      </c>
      <c r="AD568">
        <f ca="1">$M$14167</f>
        <v>1.876826664974276</v>
      </c>
      <c r="AE568">
        <f ca="1">$M$14168</f>
        <v>2.2799564581724163</v>
      </c>
      <c r="AF568">
        <f ca="1">$M$14169</f>
        <v>1.3652964108296772</v>
      </c>
      <c r="AG568">
        <f ca="1">$M$14170</f>
        <v>1.5473486747078959</v>
      </c>
      <c r="AH568">
        <f ca="1">$M$14171</f>
        <v>1.7638322774243318</v>
      </c>
      <c r="AI568">
        <f ca="1">$M$14172</f>
        <v>2.1777478563079558</v>
      </c>
      <c r="AJ568">
        <f ca="1">$M$14173</f>
        <v>1.0122528251938139</v>
      </c>
      <c r="AK568">
        <f ca="1">$M$14174</f>
        <v>2.3055275992734265</v>
      </c>
      <c r="AL568">
        <f ca="1">$M$14175</f>
        <v>1.083873564920693</v>
      </c>
      <c r="AM568">
        <f ca="1">$M$14176</f>
        <v>0.58103198322057148</v>
      </c>
    </row>
    <row r="569" spans="1:39" x14ac:dyDescent="0.25">
      <c r="A569" s="9"/>
      <c r="H569" s="9"/>
      <c r="J569">
        <v>17</v>
      </c>
      <c r="K569">
        <f ca="1">SIMULATION!$D$3*SIMULATION!$D$17/$H552/(SIMULATION!$D$17-$I552)*(((EXP(-$I552*$J569))/(1-EXP(-SIMULATION!$D$4*$I552)))-(EXP(-SIMULATION!$D$17*$J569)/(1-EXP(-SIMULATION!$D$4*SIMULATION!$D$17))))</f>
        <v>1.3388324904494857</v>
      </c>
      <c r="L569">
        <v>-3.4111177545501567E-2</v>
      </c>
      <c r="M569">
        <f t="shared" ca="1" si="8"/>
        <v>1.2931633376640774</v>
      </c>
      <c r="N569" s="6">
        <v>568</v>
      </c>
      <c r="O569">
        <f ca="1">$M$14177</f>
        <v>1.8945948176387397</v>
      </c>
      <c r="P569">
        <f ca="1">$M$14178</f>
        <v>4.5108739778008875</v>
      </c>
      <c r="Q569">
        <f ca="1">$M$14179</f>
        <v>4.1289927570676355</v>
      </c>
      <c r="R569">
        <f ca="1">$M$14180</f>
        <v>4.770242858490982</v>
      </c>
      <c r="S569">
        <f ca="1">$M$14181</f>
        <v>4.5443572174709628</v>
      </c>
      <c r="T569">
        <f ca="1">$M$14182</f>
        <v>6.1378386045359425</v>
      </c>
      <c r="U569">
        <f ca="1">$M$14183</f>
        <v>5.4990838075510053</v>
      </c>
      <c r="V569">
        <f ca="1">$M$14184</f>
        <v>3.5111965276160206</v>
      </c>
      <c r="W569">
        <f ca="1">$M$14185</f>
        <v>3.0992353081239901</v>
      </c>
      <c r="X569">
        <f ca="1">$M$14186</f>
        <v>2.7369788962723396</v>
      </c>
      <c r="Y569">
        <f ca="1">$M$14187</f>
        <v>2.882555125419878</v>
      </c>
      <c r="Z569">
        <f ca="1">$M$14188</f>
        <v>4.4384000717037448</v>
      </c>
      <c r="AA569">
        <f ca="1">$M$14189</f>
        <v>3.4284623552302311</v>
      </c>
      <c r="AB569">
        <f ca="1">$M$14190</f>
        <v>4.2318276132630253</v>
      </c>
      <c r="AC569">
        <f ca="1">$M$14191</f>
        <v>3.0719988927802682</v>
      </c>
      <c r="AD569">
        <f ca="1">$M$14192</f>
        <v>3.56249665228122</v>
      </c>
      <c r="AE569">
        <f ca="1">$M$14193</f>
        <v>4.5429258601003148</v>
      </c>
      <c r="AF569">
        <f ca="1">$M$14194</f>
        <v>2.4901244402781231</v>
      </c>
      <c r="AG569">
        <f ca="1">$M$14195</f>
        <v>1.9832342500983697</v>
      </c>
      <c r="AH569">
        <f ca="1">$M$14196</f>
        <v>1.8926038924180266</v>
      </c>
      <c r="AI569">
        <f ca="1">$M$14197</f>
        <v>0.87769763709205983</v>
      </c>
      <c r="AJ569">
        <f ca="1">$M$14198</f>
        <v>2.884984680160021</v>
      </c>
      <c r="AK569">
        <f ca="1">$M$14199</f>
        <v>1.9518266157113586</v>
      </c>
      <c r="AL569">
        <f ca="1">$M$14200</f>
        <v>1.453353958106967</v>
      </c>
      <c r="AM569">
        <f ca="1">$M$14201</f>
        <v>1.6927221575057585</v>
      </c>
    </row>
    <row r="570" spans="1:39" x14ac:dyDescent="0.25">
      <c r="A570" s="9"/>
      <c r="H570" s="9"/>
      <c r="J570">
        <v>18</v>
      </c>
      <c r="K570">
        <f ca="1">SIMULATION!$D$3*SIMULATION!$D$17/$H552/(SIMULATION!$D$17-$I552)*(((EXP(-$I552*$J570))/(1-EXP(-SIMULATION!$D$4*$I552)))-(EXP(-SIMULATION!$D$17*$J570)/(1-EXP(-SIMULATION!$D$4*SIMULATION!$D$17))))</f>
        <v>1.2695403223587176</v>
      </c>
      <c r="L570">
        <v>0.18022890177007508</v>
      </c>
      <c r="M570">
        <f t="shared" ca="1" si="8"/>
        <v>1.4983481804102565</v>
      </c>
      <c r="N570" s="6">
        <v>569</v>
      </c>
      <c r="O570">
        <f ca="1">$M$14202</f>
        <v>2.7163397908631426</v>
      </c>
      <c r="P570">
        <f ca="1">$M$14203</f>
        <v>3.0505316440778274</v>
      </c>
      <c r="Q570">
        <f ca="1">$M$14204</f>
        <v>1.6648433319658971</v>
      </c>
      <c r="R570">
        <f ca="1">$M$14205</f>
        <v>2.3572331528981909</v>
      </c>
      <c r="S570">
        <f ca="1">$M$14206</f>
        <v>3.1030338569448968</v>
      </c>
      <c r="T570">
        <f ca="1">$M$14207</f>
        <v>3.8517339640175519</v>
      </c>
      <c r="U570">
        <f ca="1">$M$14208</f>
        <v>4.3297288659439239</v>
      </c>
      <c r="V570">
        <f ca="1">$M$14209</f>
        <v>3.6463261685341255</v>
      </c>
      <c r="W570">
        <f ca="1">$M$14210</f>
        <v>3.0017768733486863</v>
      </c>
      <c r="X570">
        <f ca="1">$M$14211</f>
        <v>4.1926594863025803</v>
      </c>
      <c r="Y570">
        <f ca="1">$M$14212</f>
        <v>2.7341388122266475</v>
      </c>
      <c r="Z570">
        <f ca="1">$M$14213</f>
        <v>4.5415632517452149</v>
      </c>
      <c r="AA570">
        <f ca="1">$M$14214</f>
        <v>3.0712342786956359</v>
      </c>
      <c r="AB570">
        <f ca="1">$M$14215</f>
        <v>3.5109061921085996</v>
      </c>
      <c r="AC570">
        <f ca="1">$M$14216</f>
        <v>2.3926930661145973</v>
      </c>
      <c r="AD570">
        <f ca="1">$M$14217</f>
        <v>2.9649858577576582</v>
      </c>
      <c r="AE570">
        <f ca="1">$M$14218</f>
        <v>3.487066847808884</v>
      </c>
      <c r="AF570">
        <f ca="1">$M$14219</f>
        <v>3.6066920198638344</v>
      </c>
      <c r="AG570">
        <f ca="1">$M$14220</f>
        <v>2.5355370874432976</v>
      </c>
      <c r="AH570">
        <f ca="1">$M$14221</f>
        <v>1.9742715211293913</v>
      </c>
      <c r="AI570">
        <f ca="1">$M$14222</f>
        <v>2.727392478434806</v>
      </c>
      <c r="AJ570">
        <f ca="1">$M$14223</f>
        <v>2.2973311743768572</v>
      </c>
      <c r="AK570">
        <f ca="1">$M$14224</f>
        <v>1.8282479794799873</v>
      </c>
      <c r="AL570">
        <f ca="1">$M$14225</f>
        <v>1.8238672685573583</v>
      </c>
      <c r="AM570">
        <f ca="1">$M$14226</f>
        <v>1.7206992737965592</v>
      </c>
    </row>
    <row r="571" spans="1:39" x14ac:dyDescent="0.25">
      <c r="A571" s="9"/>
      <c r="H571" s="9"/>
      <c r="J571">
        <v>19</v>
      </c>
      <c r="K571">
        <f ca="1">SIMULATION!$D$3*SIMULATION!$D$17/$H552/(SIMULATION!$D$17-$I552)*(((EXP(-$I552*$J571))/(1-EXP(-SIMULATION!$D$4*$I552)))-(EXP(-SIMULATION!$D$17*$J571)/(1-EXP(-SIMULATION!$D$4*SIMULATION!$D$17))))</f>
        <v>1.203716844973147</v>
      </c>
      <c r="L571">
        <v>0.3967626074274484</v>
      </c>
      <c r="M571">
        <f t="shared" ca="1" si="8"/>
        <v>1.6813066789890345</v>
      </c>
      <c r="N571" s="6">
        <v>570</v>
      </c>
      <c r="O571">
        <f ca="1">$M$14227</f>
        <v>1.5384946772155164</v>
      </c>
      <c r="P571">
        <f ca="1">$M$14228</f>
        <v>3.0225157549319497</v>
      </c>
      <c r="Q571">
        <f ca="1">$M$14229</f>
        <v>3.2748436972622823</v>
      </c>
      <c r="R571">
        <f ca="1">$M$14230</f>
        <v>3.2402468062995626</v>
      </c>
      <c r="S571">
        <f ca="1">$M$14231</f>
        <v>2.9294363169299067</v>
      </c>
      <c r="T571">
        <f ca="1">$M$14232</f>
        <v>2.7827537057808232</v>
      </c>
      <c r="U571">
        <f ca="1">$M$14233</f>
        <v>2.1608402934043798</v>
      </c>
      <c r="V571">
        <f ca="1">$M$14234</f>
        <v>2.1296501175620777</v>
      </c>
      <c r="W571">
        <f ca="1">$M$14235</f>
        <v>3.2799204340667596</v>
      </c>
      <c r="X571">
        <f ca="1">$M$14236</f>
        <v>1.6118937178922028</v>
      </c>
      <c r="Y571">
        <f ca="1">$M$14237</f>
        <v>2.3462922542427465</v>
      </c>
      <c r="Z571">
        <f ca="1">$M$14238</f>
        <v>1.8431029733118611</v>
      </c>
      <c r="AA571">
        <f ca="1">$M$14239</f>
        <v>2.2860346481728846</v>
      </c>
      <c r="AB571">
        <f ca="1">$M$14240</f>
        <v>2.854764647177825</v>
      </c>
      <c r="AC571">
        <f ca="1">$M$14241</f>
        <v>1.3604474523042918</v>
      </c>
      <c r="AD571">
        <f ca="1">$M$14242</f>
        <v>1.6169212490586691</v>
      </c>
      <c r="AE571">
        <f ca="1">$M$14243</f>
        <v>0.61575161521816968</v>
      </c>
      <c r="AF571">
        <f ca="1">$M$14244</f>
        <v>2.6345412844630554</v>
      </c>
      <c r="AG571">
        <f ca="1">$M$14245</f>
        <v>1.8921328332897218</v>
      </c>
      <c r="AH571">
        <f ca="1">$M$14246</f>
        <v>2.0176786073900894</v>
      </c>
      <c r="AI571">
        <f ca="1">$M$14247</f>
        <v>1.9657765999059906</v>
      </c>
      <c r="AJ571">
        <f ca="1">$M$14248</f>
        <v>1.1904180132424591</v>
      </c>
      <c r="AK571">
        <f ca="1">$M$14249</f>
        <v>1.461320004683166</v>
      </c>
      <c r="AL571">
        <f ca="1">$M$14250</f>
        <v>1.2712954630738527</v>
      </c>
      <c r="AM571">
        <f ca="1">$M$14251</f>
        <v>1.5823695284740011</v>
      </c>
    </row>
    <row r="572" spans="1:39" x14ac:dyDescent="0.25">
      <c r="A572" s="9"/>
      <c r="H572" s="9"/>
      <c r="J572">
        <v>20</v>
      </c>
      <c r="K572">
        <f ca="1">SIMULATION!$D$3*SIMULATION!$D$17/$H552/(SIMULATION!$D$17-$I552)*(((EXP(-$I552*$J572))/(1-EXP(-SIMULATION!$D$4*$I552)))-(EXP(-SIMULATION!$D$17*$J572)/(1-EXP(-SIMULATION!$D$4*SIMULATION!$D$17))))</f>
        <v>1.1412308813591077</v>
      </c>
      <c r="L572">
        <v>-7.802142691941788E-2</v>
      </c>
      <c r="M572">
        <f t="shared" ca="1" si="8"/>
        <v>1.052190419550965</v>
      </c>
      <c r="N572" s="6">
        <v>571</v>
      </c>
      <c r="O572">
        <f ca="1">$M$14252</f>
        <v>1.1342739799064105</v>
      </c>
      <c r="P572">
        <f ca="1">$M$14253</f>
        <v>1.1412061174240919</v>
      </c>
      <c r="Q572">
        <f ca="1">$M$14254</f>
        <v>2.4213417505622585</v>
      </c>
      <c r="R572">
        <f ca="1">$M$14255</f>
        <v>1.1087487669367881</v>
      </c>
      <c r="S572">
        <f ca="1">$M$14256</f>
        <v>1.6149195594896573</v>
      </c>
      <c r="T572">
        <f ca="1">$M$14257</f>
        <v>3.4673662261035583</v>
      </c>
      <c r="U572">
        <f ca="1">$M$14258</f>
        <v>1.5017923342530644</v>
      </c>
      <c r="V572">
        <f ca="1">$M$14259</f>
        <v>3.5414792740942183</v>
      </c>
      <c r="W572">
        <f ca="1">$M$14260</f>
        <v>3.0027163281939062</v>
      </c>
      <c r="X572">
        <f ca="1">$M$14261</f>
        <v>2.1291512264362664</v>
      </c>
      <c r="Y572">
        <f ca="1">$M$14262</f>
        <v>1.7872452961641936</v>
      </c>
      <c r="Z572">
        <f ca="1">$M$14263</f>
        <v>1.9223968485837648</v>
      </c>
      <c r="AA572">
        <f ca="1">$M$14264</f>
        <v>1.5690721746821796</v>
      </c>
      <c r="AB572">
        <f ca="1">$M$14265</f>
        <v>2.87006392866141</v>
      </c>
      <c r="AC572">
        <f ca="1">$M$14266</f>
        <v>1.9605922759042664</v>
      </c>
      <c r="AD572">
        <f ca="1">$M$14267</f>
        <v>2.4684585956101079</v>
      </c>
      <c r="AE572">
        <f ca="1">$M$14268</f>
        <v>1.129379885913149</v>
      </c>
      <c r="AF572">
        <f ca="1">$M$14269</f>
        <v>2.1697742557990423</v>
      </c>
      <c r="AG572">
        <f ca="1">$M$14270</f>
        <v>1.4237462351132066</v>
      </c>
      <c r="AH572">
        <f ca="1">$M$14271</f>
        <v>1.1053657750889119</v>
      </c>
      <c r="AI572">
        <f ca="1">$M$14272</f>
        <v>1.252840816700906</v>
      </c>
      <c r="AJ572">
        <f ca="1">$M$14273</f>
        <v>1.6816205386090333</v>
      </c>
      <c r="AK572">
        <f ca="1">$M$14274</f>
        <v>1.455052423233391</v>
      </c>
      <c r="AL572">
        <f ca="1">$M$14275</f>
        <v>1.1683913624045319</v>
      </c>
      <c r="AM572">
        <f ca="1">$M$14276</f>
        <v>1.2264358368060859</v>
      </c>
    </row>
    <row r="573" spans="1:39" x14ac:dyDescent="0.25">
      <c r="A573" s="9"/>
      <c r="H573" s="9"/>
      <c r="J573">
        <v>21</v>
      </c>
      <c r="K573">
        <f ca="1">SIMULATION!$D$3*SIMULATION!$D$17/$H552/(SIMULATION!$D$17-$I552)*(((EXP(-$I552*$J573))/(1-EXP(-SIMULATION!$D$4*$I552)))-(EXP(-SIMULATION!$D$17*$J573)/(1-EXP(-SIMULATION!$D$4*SIMULATION!$D$17))))</f>
        <v>1.081940360077188</v>
      </c>
      <c r="L573">
        <v>-6.2093046243483746E-2</v>
      </c>
      <c r="M573">
        <f t="shared" ca="1" si="8"/>
        <v>1.0147593872662237</v>
      </c>
      <c r="N573" s="6">
        <v>572</v>
      </c>
      <c r="O573">
        <f ca="1">$M$14277</f>
        <v>1.2405849549464718</v>
      </c>
      <c r="P573">
        <f ca="1">$M$14278</f>
        <v>3.1103782043323789</v>
      </c>
      <c r="Q573">
        <f ca="1">$M$14279</f>
        <v>2.8803101518299177</v>
      </c>
      <c r="R573">
        <f ca="1">$M$14280</f>
        <v>3.2486647971936282</v>
      </c>
      <c r="S573">
        <f ca="1">$M$14281</f>
        <v>3.5481575656767594</v>
      </c>
      <c r="T573">
        <f ca="1">$M$14282</f>
        <v>2.3080583917464983</v>
      </c>
      <c r="U573">
        <f ca="1">$M$14283</f>
        <v>2.6167154291141981</v>
      </c>
      <c r="V573">
        <f ca="1">$M$14284</f>
        <v>4.1326342859810419</v>
      </c>
      <c r="W573">
        <f ca="1">$M$14285</f>
        <v>2.6776043802518998</v>
      </c>
      <c r="X573">
        <f ca="1">$M$14286</f>
        <v>1.2545247038451031</v>
      </c>
      <c r="Y573">
        <f ca="1">$M$14287</f>
        <v>3.2556648131471704</v>
      </c>
      <c r="Z573">
        <f ca="1">$M$14288</f>
        <v>2.9088507284423173</v>
      </c>
      <c r="AA573">
        <f ca="1">$M$14289</f>
        <v>3.1296379225063422</v>
      </c>
      <c r="AB573">
        <f ca="1">$M$14290</f>
        <v>2.3455554457954655</v>
      </c>
      <c r="AC573">
        <f ca="1">$M$14291</f>
        <v>1.4360797870705029</v>
      </c>
      <c r="AD573">
        <f ca="1">$M$14292</f>
        <v>0.95280713737572986</v>
      </c>
      <c r="AE573">
        <f ca="1">$M$14293</f>
        <v>1.076094903796307</v>
      </c>
      <c r="AF573">
        <f ca="1">$M$14294</f>
        <v>2.1653126439310508</v>
      </c>
      <c r="AG573">
        <f ca="1">$M$14295</f>
        <v>1.7143837706748644</v>
      </c>
      <c r="AH573">
        <f ca="1">$M$14296</f>
        <v>0.90849708134221485</v>
      </c>
      <c r="AI573">
        <f ca="1">$M$14297</f>
        <v>0.77341171931303188</v>
      </c>
      <c r="AJ573">
        <f ca="1">$M$14298</f>
        <v>1.574018830119343</v>
      </c>
      <c r="AK573">
        <f ca="1">$M$14299</f>
        <v>0.99502896924925666</v>
      </c>
      <c r="AL573">
        <f ca="1">$M$14300</f>
        <v>1.3863427640672308</v>
      </c>
      <c r="AM573">
        <f ca="1">$M$14301</f>
        <v>0.71475297960929529</v>
      </c>
    </row>
    <row r="574" spans="1:39" x14ac:dyDescent="0.25">
      <c r="A574" s="9"/>
      <c r="H574" s="9"/>
      <c r="J574">
        <v>22</v>
      </c>
      <c r="K574">
        <f ca="1">SIMULATION!$D$3*SIMULATION!$D$17/$H552/(SIMULATION!$D$17-$I552)*(((EXP(-$I552*$J574))/(1-EXP(-SIMULATION!$D$4*$I552)))-(EXP(-SIMULATION!$D$17*$J574)/(1-EXP(-SIMULATION!$D$4*SIMULATION!$D$17))))</f>
        <v>1.0256992471453235</v>
      </c>
      <c r="L574">
        <v>0.22513401579421405</v>
      </c>
      <c r="M574">
        <f t="shared" ca="1" si="8"/>
        <v>1.2566190376522521</v>
      </c>
      <c r="N574" s="6">
        <v>573</v>
      </c>
      <c r="O574">
        <f ca="1">$M$14302</f>
        <v>0.56016644319325559</v>
      </c>
      <c r="P574">
        <f ca="1">$M$14303</f>
        <v>2.8804283665445851</v>
      </c>
      <c r="Q574">
        <f ca="1">$M$14304</f>
        <v>2.8810059361024134</v>
      </c>
      <c r="R574">
        <f ca="1">$M$14305</f>
        <v>3.2506003302610225</v>
      </c>
      <c r="S574">
        <f ca="1">$M$14306</f>
        <v>2.9618958224793057</v>
      </c>
      <c r="T574">
        <f ca="1">$M$14307</f>
        <v>1.2393319627285486</v>
      </c>
      <c r="U574">
        <f ca="1">$M$14308</f>
        <v>2.5504325079425918</v>
      </c>
      <c r="V574">
        <f ca="1">$M$14309</f>
        <v>3.9131255563998635</v>
      </c>
      <c r="W574">
        <f ca="1">$M$14310</f>
        <v>1.9273159389925727</v>
      </c>
      <c r="X574">
        <f ca="1">$M$14311</f>
        <v>2.5557234238059339</v>
      </c>
      <c r="Y574">
        <f ca="1">$M$14312</f>
        <v>2.6011528772359314</v>
      </c>
      <c r="Z574">
        <f ca="1">$M$14313</f>
        <v>2.8127440760658713</v>
      </c>
      <c r="AA574">
        <f ca="1">$M$14314</f>
        <v>1.1595290766002115</v>
      </c>
      <c r="AB574">
        <f ca="1">$M$14315</f>
        <v>2.6023264455029924</v>
      </c>
      <c r="AC574">
        <f ca="1">$M$14316</f>
        <v>1.557612315241548</v>
      </c>
      <c r="AD574">
        <f ca="1">$M$14317</f>
        <v>1.2487306140670262</v>
      </c>
      <c r="AE574">
        <f ca="1">$M$14318</f>
        <v>1.9563404712897374</v>
      </c>
      <c r="AF574">
        <f ca="1">$M$14319</f>
        <v>0.78376306739565194</v>
      </c>
      <c r="AG574">
        <f ca="1">$M$14320</f>
        <v>1.0966565225781848</v>
      </c>
      <c r="AH574">
        <f ca="1">$M$14321</f>
        <v>1.1316956561988794</v>
      </c>
      <c r="AI574">
        <f ca="1">$M$14322</f>
        <v>0.81947593701620114</v>
      </c>
      <c r="AJ574">
        <f ca="1">$M$14323</f>
        <v>0.89105233430475095</v>
      </c>
      <c r="AK574">
        <f ca="1">$M$14324</f>
        <v>0.61327617531843082</v>
      </c>
      <c r="AL574">
        <f ca="1">$M$14325</f>
        <v>0.79319803095919394</v>
      </c>
      <c r="AM574">
        <f ca="1">$M$14326</f>
        <v>0.32786760693622025</v>
      </c>
    </row>
    <row r="575" spans="1:39" x14ac:dyDescent="0.25">
      <c r="A575" s="9"/>
      <c r="H575" s="9"/>
      <c r="J575">
        <v>23</v>
      </c>
      <c r="K575">
        <f ca="1">SIMULATION!$D$3*SIMULATION!$D$17/$H552/(SIMULATION!$D$17-$I552)*(((EXP(-$I552*$J575))/(1-EXP(-SIMULATION!$D$4*$I552)))-(EXP(-SIMULATION!$D$17*$J575)/(1-EXP(-SIMULATION!$D$4*SIMULATION!$D$17))))</f>
        <v>0.97236183110038388</v>
      </c>
      <c r="L575">
        <v>-0.19772495493608455</v>
      </c>
      <c r="M575">
        <f t="shared" ca="1" si="8"/>
        <v>0.78010163186449177</v>
      </c>
      <c r="N575" s="6">
        <v>574</v>
      </c>
      <c r="O575">
        <f ca="1">$M$14327</f>
        <v>2.2703548386016172</v>
      </c>
      <c r="P575">
        <f ca="1">$M$14328</f>
        <v>4.2525812693466927</v>
      </c>
      <c r="Q575">
        <f ca="1">$M$14329</f>
        <v>3.5046118961069999</v>
      </c>
      <c r="R575">
        <f ca="1">$M$14330</f>
        <v>4.7808487983718875</v>
      </c>
      <c r="S575">
        <f ca="1">$M$14331</f>
        <v>2.4111024488932618</v>
      </c>
      <c r="T575">
        <f ca="1">$M$14332</f>
        <v>1.9445128912669496</v>
      </c>
      <c r="U575">
        <f ca="1">$M$14333</f>
        <v>3.8261512496296279</v>
      </c>
      <c r="V575">
        <f ca="1">$M$14334</f>
        <v>4.254527890998431</v>
      </c>
      <c r="W575">
        <f ca="1">$M$14335</f>
        <v>3.2851649384594288</v>
      </c>
      <c r="X575">
        <f ca="1">$M$14336</f>
        <v>1.0492217659191179</v>
      </c>
      <c r="Y575">
        <f ca="1">$M$14337</f>
        <v>2.1736435638473202</v>
      </c>
      <c r="Z575">
        <f ca="1">$M$14338</f>
        <v>2.5869547209012556</v>
      </c>
      <c r="AA575">
        <f ca="1">$M$14339</f>
        <v>3.6076411070853225</v>
      </c>
      <c r="AB575">
        <f ca="1">$M$14340</f>
        <v>2.6675730864566631</v>
      </c>
      <c r="AC575">
        <f ca="1">$M$14341</f>
        <v>2.9403132418313542</v>
      </c>
      <c r="AD575">
        <f ca="1">$M$14342</f>
        <v>2.8007142249337789</v>
      </c>
      <c r="AE575">
        <f ca="1">$M$14343</f>
        <v>3.6826278052717312</v>
      </c>
      <c r="AF575">
        <f ca="1">$M$14344</f>
        <v>2.9047580857212858</v>
      </c>
      <c r="AG575">
        <f ca="1">$M$14345</f>
        <v>3.1893396819180344</v>
      </c>
      <c r="AH575">
        <f ca="1">$M$14346</f>
        <v>3.1903330294368031</v>
      </c>
      <c r="AI575">
        <f ca="1">$M$14347</f>
        <v>2.8591307075968722</v>
      </c>
      <c r="AJ575">
        <f ca="1">$M$14348</f>
        <v>3.6634095801904585</v>
      </c>
      <c r="AK575">
        <f ca="1">$M$14349</f>
        <v>1.6962984083117125</v>
      </c>
      <c r="AL575">
        <f ca="1">$M$14350</f>
        <v>1.7980979174372735</v>
      </c>
      <c r="AM575">
        <f ca="1">$M$14351</f>
        <v>2.865371534120766</v>
      </c>
    </row>
    <row r="576" spans="1:39" x14ac:dyDescent="0.25">
      <c r="A576" s="9"/>
      <c r="H576" s="9"/>
      <c r="J576">
        <v>24</v>
      </c>
      <c r="K576">
        <f ca="1">SIMULATION!$D$3*SIMULATION!$D$17/$H552/(SIMULATION!$D$17-$I552)*(((EXP(-$I552*$J576))/(1-EXP(-SIMULATION!$D$4*$I552)))-(EXP(-SIMULATION!$D$17*$J576)/(1-EXP(-SIMULATION!$D$4*SIMULATION!$D$17))))</f>
        <v>0.9217853200371493</v>
      </c>
      <c r="L576">
        <v>-0.12617561050091244</v>
      </c>
      <c r="M576">
        <f t="shared" ca="1" si="8"/>
        <v>0.8054784945306831</v>
      </c>
      <c r="N576" s="6">
        <v>575</v>
      </c>
      <c r="O576">
        <f ca="1">$M$14352</f>
        <v>2.3267808556896132</v>
      </c>
      <c r="P576">
        <f ca="1">$M$14353</f>
        <v>2.9678677953871397</v>
      </c>
      <c r="Q576">
        <f ca="1">$M$14354</f>
        <v>1.9616947330265122</v>
      </c>
      <c r="R576">
        <f ca="1">$M$14355</f>
        <v>2.3326658797241673</v>
      </c>
      <c r="S576">
        <f ca="1">$M$14356</f>
        <v>2.167378469581986</v>
      </c>
      <c r="T576">
        <f ca="1">$M$14357</f>
        <v>3.0782663160760189</v>
      </c>
      <c r="U576">
        <f ca="1">$M$14358</f>
        <v>1.6835267730264241</v>
      </c>
      <c r="V576">
        <f ca="1">$M$14359</f>
        <v>1.6852407389903499</v>
      </c>
      <c r="W576">
        <f ca="1">$M$14360</f>
        <v>1.960075378926686</v>
      </c>
      <c r="X576">
        <f ca="1">$M$14361</f>
        <v>2.6520374822573243</v>
      </c>
      <c r="Y576">
        <f ca="1">$M$14362</f>
        <v>2.9858871558372031</v>
      </c>
      <c r="Z576">
        <f ca="1">$M$14363</f>
        <v>2.7869815885656108</v>
      </c>
      <c r="AA576">
        <f ca="1">$M$14364</f>
        <v>3.4081133160500667</v>
      </c>
      <c r="AB576">
        <f ca="1">$M$14365</f>
        <v>3.5153549879657651</v>
      </c>
      <c r="AC576">
        <f ca="1">$M$14366</f>
        <v>2.6443962707999087</v>
      </c>
      <c r="AD576">
        <f ca="1">$M$14367</f>
        <v>2.1250430775078053</v>
      </c>
      <c r="AE576">
        <f ca="1">$M$14368</f>
        <v>1.5193732326965845</v>
      </c>
      <c r="AF576">
        <f ca="1">$M$14369</f>
        <v>1.9352816170073219</v>
      </c>
      <c r="AG576">
        <f ca="1">$M$14370</f>
        <v>2.5223059303582165</v>
      </c>
      <c r="AH576">
        <f ca="1">$M$14371</f>
        <v>2.3075453430470194</v>
      </c>
      <c r="AI576">
        <f ca="1">$M$14372</f>
        <v>1.5877484330684251</v>
      </c>
      <c r="AJ576">
        <f ca="1">$M$14373</f>
        <v>2.2199501244038524</v>
      </c>
      <c r="AK576">
        <f ca="1">$M$14374</f>
        <v>1.3656010926175715</v>
      </c>
      <c r="AL576">
        <f ca="1">$M$14375</f>
        <v>2.0590573357068243</v>
      </c>
      <c r="AM576">
        <f ca="1">$M$14376</f>
        <v>1.398104225066003</v>
      </c>
    </row>
    <row r="577" spans="1:39" x14ac:dyDescent="0.25">
      <c r="A577" s="9">
        <v>24</v>
      </c>
      <c r="B577" s="2">
        <f ca="1">NORMINV(RAND(),SIMULATION!D7,SIMULATION!D8)</f>
        <v>57.402339656602869</v>
      </c>
      <c r="C577" s="2">
        <v>2</v>
      </c>
      <c r="D577" s="2">
        <f ca="1">SIMULATION!$D$11*(1+(SIMULATION!$D$12*LN(1+$C577)))*(1+(SIMULATION!$D$13*(($B577/63.5)-1)))</f>
        <v>9.7852384321404386</v>
      </c>
      <c r="E577" s="2">
        <v>-6.1832567726570392E-2</v>
      </c>
      <c r="F577" s="2">
        <f ca="1">D577*(1+E577)</f>
        <v>9.1801920140644757</v>
      </c>
      <c r="G577" s="2">
        <v>-0.41080295109828296</v>
      </c>
      <c r="H577" s="9">
        <f>SIMULATION!$D$15*EXP($G$577)</f>
        <v>146.38718566481697</v>
      </c>
      <c r="I577" s="2">
        <f ca="1">$F577/$H577</f>
        <v>6.2711718736668517E-2</v>
      </c>
      <c r="J577">
        <v>0</v>
      </c>
      <c r="K577">
        <f ca="1">SIMULATION!$D$3*SIMULATION!$D$17/$H577/(SIMULATION!$D$17-$I577)*(((EXP(-$I577*$J577))/(1-EXP(-SIMULATION!$D$4*$I577)))-(EXP(-SIMULATION!$D$17*$J577)/(1-EXP(-SIMULATION!$D$4*SIMULATION!$D$17))))</f>
        <v>1.2478579525940157</v>
      </c>
      <c r="L577">
        <v>-0.18780161284905492</v>
      </c>
      <c r="M577">
        <f t="shared" ca="1" si="8"/>
        <v>1.01350821649034</v>
      </c>
      <c r="N577" s="6">
        <v>576</v>
      </c>
      <c r="O577">
        <f ca="1">$M$14377</f>
        <v>1.3100034429738103</v>
      </c>
      <c r="P577">
        <f ca="1">$M$14378</f>
        <v>1.9774317601737237</v>
      </c>
      <c r="Q577">
        <f ca="1">$M$14379</f>
        <v>1.5782973427576912</v>
      </c>
      <c r="R577">
        <f ca="1">$M$14380</f>
        <v>1.788446117370069</v>
      </c>
      <c r="S577">
        <f ca="1">$M$14381</f>
        <v>1.448622834181938</v>
      </c>
      <c r="T577">
        <f ca="1">$M$14382</f>
        <v>2.3524174188226343</v>
      </c>
      <c r="U577">
        <f ca="1">$M$14383</f>
        <v>3.0342151244511375</v>
      </c>
      <c r="V577">
        <f ca="1">$M$14384</f>
        <v>1.5124521981168662</v>
      </c>
      <c r="W577">
        <f ca="1">$M$14385</f>
        <v>1.5282186945103393</v>
      </c>
      <c r="X577">
        <f ca="1">$M$14386</f>
        <v>2.1139205763147118</v>
      </c>
      <c r="Y577">
        <f ca="1">$M$14387</f>
        <v>1.4457122292389599</v>
      </c>
      <c r="Z577">
        <f ca="1">$M$14388</f>
        <v>2.1216970499417114</v>
      </c>
      <c r="AA577">
        <f ca="1">$M$14389</f>
        <v>0.83564676488017275</v>
      </c>
      <c r="AB577">
        <f ca="1">$M$14390</f>
        <v>0.819961731440213</v>
      </c>
      <c r="AC577">
        <f ca="1">$M$14391</f>
        <v>1.4874444453502351</v>
      </c>
      <c r="AD577">
        <f ca="1">$M$14392</f>
        <v>1.1826121591278531</v>
      </c>
      <c r="AE577">
        <f ca="1">$M$14393</f>
        <v>1.5383387697496045</v>
      </c>
      <c r="AF577">
        <f ca="1">$M$14394</f>
        <v>1.9133314615004393</v>
      </c>
      <c r="AG577">
        <f ca="1">$M$14395</f>
        <v>1.9457293529295101</v>
      </c>
      <c r="AH577">
        <f ca="1">$M$14396</f>
        <v>1.2804932746056576</v>
      </c>
      <c r="AI577">
        <f ca="1">$M$14397</f>
        <v>0.96661980436850914</v>
      </c>
      <c r="AJ577">
        <f ca="1">$M$14398</f>
        <v>1.0423685874636641</v>
      </c>
      <c r="AK577">
        <f ca="1">$M$14399</f>
        <v>1.9026835449922277</v>
      </c>
      <c r="AL577">
        <f ca="1">$M$14400</f>
        <v>2.3399201404780374</v>
      </c>
      <c r="AM577">
        <f ca="1">$M$14401</f>
        <v>1.6651699033133531</v>
      </c>
    </row>
    <row r="578" spans="1:39" x14ac:dyDescent="0.25">
      <c r="A578" s="9"/>
      <c r="H578" s="9"/>
      <c r="J578">
        <v>1</v>
      </c>
      <c r="K578">
        <f ca="1">SIMULATION!$D$3*SIMULATION!$D$17/$H577/(SIMULATION!$D$17-$I577)*(((EXP(-$I577*$J578))/(1-EXP(-SIMULATION!$D$4*$I577)))-(EXP(-SIMULATION!$D$17*$J578)/(1-EXP(-SIMULATION!$D$4*SIMULATION!$D$17))))</f>
        <v>2.4770427817995357</v>
      </c>
      <c r="L578">
        <v>7.4661267481217292E-2</v>
      </c>
      <c r="M578">
        <f t="shared" ca="1" si="8"/>
        <v>2.6619819354938894</v>
      </c>
      <c r="N578" s="6">
        <v>577</v>
      </c>
      <c r="O578">
        <f ca="1">$M$14402</f>
        <v>3.167842195817459</v>
      </c>
      <c r="P578">
        <f ca="1">$M$14403</f>
        <v>5.1899141395886197</v>
      </c>
      <c r="Q578">
        <f ca="1">$M$14404</f>
        <v>4.7097480284728901</v>
      </c>
      <c r="R578">
        <f ca="1">$M$14405</f>
        <v>4.2314056484876454</v>
      </c>
      <c r="S578">
        <f ca="1">$M$14406</f>
        <v>3.8924425185288669</v>
      </c>
      <c r="T578">
        <f ca="1">$M$14407</f>
        <v>3.4515381155614642</v>
      </c>
      <c r="U578">
        <f ca="1">$M$14408</f>
        <v>5.4287491602734539</v>
      </c>
      <c r="V578">
        <f ca="1">$M$14409</f>
        <v>3.9531112865147953</v>
      </c>
      <c r="W578">
        <f ca="1">$M$14410</f>
        <v>5.684227494500746</v>
      </c>
      <c r="X578">
        <f ca="1">$M$14411</f>
        <v>3.627820382340555</v>
      </c>
      <c r="Y578">
        <f ca="1">$M$14412</f>
        <v>1.7725740051597425</v>
      </c>
      <c r="Z578">
        <f ca="1">$M$14413</f>
        <v>5.7526858851462048</v>
      </c>
      <c r="AA578">
        <f ca="1">$M$14414</f>
        <v>3.3989299207905024</v>
      </c>
      <c r="AB578">
        <f ca="1">$M$14415</f>
        <v>4.4120617933568704</v>
      </c>
      <c r="AC578">
        <f ca="1">$M$14416</f>
        <v>2.9015921036394734</v>
      </c>
      <c r="AD578">
        <f ca="1">$M$14417</f>
        <v>4.6494439530119518</v>
      </c>
      <c r="AE578">
        <f ca="1">$M$14418</f>
        <v>4.4386074383635501</v>
      </c>
      <c r="AF578">
        <f ca="1">$M$14419</f>
        <v>3.8310428739730886</v>
      </c>
      <c r="AG578">
        <f ca="1">$M$14420</f>
        <v>5.1529874599377283</v>
      </c>
      <c r="AH578">
        <f ca="1">$M$14421</f>
        <v>2.5486513587157589</v>
      </c>
      <c r="AI578">
        <f ca="1">$M$14422</f>
        <v>2.115155318128076</v>
      </c>
      <c r="AJ578">
        <f ca="1">$M$14423</f>
        <v>4.2444295422995539</v>
      </c>
      <c r="AK578">
        <f ca="1">$M$14424</f>
        <v>3.2214853262098444</v>
      </c>
      <c r="AL578">
        <f ca="1">$M$14425</f>
        <v>2.3775859972623516</v>
      </c>
      <c r="AM578">
        <f ca="1">$M$14426</f>
        <v>4.1330073680127049</v>
      </c>
    </row>
    <row r="579" spans="1:39" x14ac:dyDescent="0.25">
      <c r="A579" s="9"/>
      <c r="H579" s="9"/>
      <c r="J579">
        <v>2</v>
      </c>
      <c r="K579">
        <f ca="1">SIMULATION!$D$3*SIMULATION!$D$17/$H577/(SIMULATION!$D$17-$I577)*(((EXP(-$I577*$J579))/(1-EXP(-SIMULATION!$D$4*$I577)))-(EXP(-SIMULATION!$D$17*$J579)/(1-EXP(-SIMULATION!$D$4*SIMULATION!$D$17))))</f>
        <v>3.1627730515517887</v>
      </c>
      <c r="L579">
        <v>-0.40280324961967029</v>
      </c>
      <c r="M579">
        <f t="shared" ref="M579:M642" ca="1" si="9">$K579*(1+$L579)</f>
        <v>1.8887977885772071</v>
      </c>
      <c r="N579" s="6">
        <v>578</v>
      </c>
      <c r="O579">
        <f ca="1">$M$14427</f>
        <v>2.7700343542048231</v>
      </c>
      <c r="P579">
        <f ca="1">$M$14428</f>
        <v>5.076329419348057</v>
      </c>
      <c r="Q579">
        <f ca="1">$M$14429</f>
        <v>3.8008943646769144</v>
      </c>
      <c r="R579">
        <f ca="1">$M$14430</f>
        <v>3.7062045073870986</v>
      </c>
      <c r="S579">
        <f ca="1">$M$14431</f>
        <v>3.7630915415648518</v>
      </c>
      <c r="T579">
        <f ca="1">$M$14432</f>
        <v>6.7409265912773613</v>
      </c>
      <c r="U579">
        <f ca="1">$M$14433</f>
        <v>5.8482139308634293</v>
      </c>
      <c r="V579">
        <f ca="1">$M$14434</f>
        <v>4.3052342024512864</v>
      </c>
      <c r="W579">
        <f ca="1">$M$14435</f>
        <v>3.6944327030086854</v>
      </c>
      <c r="X579">
        <f ca="1">$M$14436</f>
        <v>4.5347848800819852</v>
      </c>
      <c r="Y579">
        <f ca="1">$M$14437</f>
        <v>2.9802719646615761</v>
      </c>
      <c r="Z579">
        <f ca="1">$M$14438</f>
        <v>3.2144581783376638</v>
      </c>
      <c r="AA579">
        <f ca="1">$M$14439</f>
        <v>2.6128726969189899</v>
      </c>
      <c r="AB579">
        <f ca="1">$M$14440</f>
        <v>4.7241323233457484</v>
      </c>
      <c r="AC579">
        <f ca="1">$M$14441</f>
        <v>4.008217435719212</v>
      </c>
      <c r="AD579">
        <f ca="1">$M$14442</f>
        <v>4.0949740002579222</v>
      </c>
      <c r="AE579">
        <f ca="1">$M$14443</f>
        <v>3.1481945556848392</v>
      </c>
      <c r="AF579">
        <f ca="1">$M$14444</f>
        <v>2.991205833882669</v>
      </c>
      <c r="AG579">
        <f ca="1">$M$14445</f>
        <v>3.0370043116639542</v>
      </c>
      <c r="AH579">
        <f ca="1">$M$14446</f>
        <v>3.0825291067613798</v>
      </c>
      <c r="AI579">
        <f ca="1">$M$14447</f>
        <v>1.0220343689861897</v>
      </c>
      <c r="AJ579">
        <f ca="1">$M$14448</f>
        <v>3.793022904774098</v>
      </c>
      <c r="AK579">
        <f ca="1">$M$14449</f>
        <v>3.7058093836355992</v>
      </c>
      <c r="AL579">
        <f ca="1">$M$14450</f>
        <v>2.8216561145060344</v>
      </c>
      <c r="AM579">
        <f ca="1">$M$14451</f>
        <v>3.6266204682555365</v>
      </c>
    </row>
    <row r="580" spans="1:39" x14ac:dyDescent="0.25">
      <c r="A580" s="9"/>
      <c r="H580" s="9"/>
      <c r="J580">
        <v>3</v>
      </c>
      <c r="K580">
        <f ca="1">SIMULATION!$D$3*SIMULATION!$D$17/$H577/(SIMULATION!$D$17-$I577)*(((EXP(-$I577*$J580))/(1-EXP(-SIMULATION!$D$4*$I577)))-(EXP(-SIMULATION!$D$17*$J580)/(1-EXP(-SIMULATION!$D$4*SIMULATION!$D$17))))</f>
        <v>3.5064422410783109</v>
      </c>
      <c r="L580">
        <v>-0.19681941536026082</v>
      </c>
      <c r="M580">
        <f t="shared" ca="1" si="9"/>
        <v>2.816306329194755</v>
      </c>
      <c r="N580" s="6">
        <v>579</v>
      </c>
      <c r="O580">
        <f ca="1">$M$14452</f>
        <v>1.0788066605760491</v>
      </c>
      <c r="P580">
        <f ca="1">$M$14453</f>
        <v>1.4484423641253514</v>
      </c>
      <c r="Q580">
        <f ca="1">$M$14454</f>
        <v>2.012844495460222</v>
      </c>
      <c r="R580">
        <f ca="1">$M$14455</f>
        <v>2.5542262530643729</v>
      </c>
      <c r="S580">
        <f ca="1">$M$14456</f>
        <v>3.9639253465789177</v>
      </c>
      <c r="T580">
        <f ca="1">$M$14457</f>
        <v>2.349115778607775</v>
      </c>
      <c r="U580">
        <f ca="1">$M$14458</f>
        <v>1.3244372602540759</v>
      </c>
      <c r="V580">
        <f ca="1">$M$14459</f>
        <v>3.6236594232592547</v>
      </c>
      <c r="W580">
        <f ca="1">$M$14460</f>
        <v>3.2681425296997162</v>
      </c>
      <c r="X580">
        <f ca="1">$M$14461</f>
        <v>1.6409819070288947</v>
      </c>
      <c r="Y580">
        <f ca="1">$M$14462</f>
        <v>2.0157025750730306</v>
      </c>
      <c r="Z580">
        <f ca="1">$M$14463</f>
        <v>1.8503644670930892</v>
      </c>
      <c r="AA580">
        <f ca="1">$M$14464</f>
        <v>2.0728387105271611</v>
      </c>
      <c r="AB580">
        <f ca="1">$M$14465</f>
        <v>2.2682865458999704</v>
      </c>
      <c r="AC580">
        <f ca="1">$M$14466</f>
        <v>2.7147646600819262</v>
      </c>
      <c r="AD580">
        <f ca="1">$M$14467</f>
        <v>0.64097929451046098</v>
      </c>
      <c r="AE580">
        <f ca="1">$M$14468</f>
        <v>2.2925934612976846</v>
      </c>
      <c r="AF580">
        <f ca="1">$M$14469</f>
        <v>2.4980862199457716</v>
      </c>
      <c r="AG580">
        <f ca="1">$M$14470</f>
        <v>2.1681055771891287</v>
      </c>
      <c r="AH580">
        <f ca="1">$M$14471</f>
        <v>1.9240838124704593</v>
      </c>
      <c r="AI580">
        <f ca="1">$M$14472</f>
        <v>1.5147273922169404</v>
      </c>
      <c r="AJ580">
        <f ca="1">$M$14473</f>
        <v>1.7431225164902628</v>
      </c>
      <c r="AK580">
        <f ca="1">$M$14474</f>
        <v>1.7379756678000027</v>
      </c>
      <c r="AL580">
        <f ca="1">$M$14475</f>
        <v>1.3718757348267243</v>
      </c>
      <c r="AM580">
        <f ca="1">$M$14476</f>
        <v>1.1157113597513453</v>
      </c>
    </row>
    <row r="581" spans="1:39" x14ac:dyDescent="0.25">
      <c r="A581" s="9"/>
      <c r="H581" s="9"/>
      <c r="J581">
        <v>4</v>
      </c>
      <c r="K581">
        <f ca="1">SIMULATION!$D$3*SIMULATION!$D$17/$H577/(SIMULATION!$D$17-$I577)*(((EXP(-$I577*$J581))/(1-EXP(-SIMULATION!$D$4*$I577)))-(EXP(-SIMULATION!$D$17*$J581)/(1-EXP(-SIMULATION!$D$4*SIMULATION!$D$17))))</f>
        <v>3.6367314429659774</v>
      </c>
      <c r="L581">
        <v>-3.3066619977959294E-3</v>
      </c>
      <c r="M581">
        <f t="shared" ca="1" si="9"/>
        <v>3.6247060013073322</v>
      </c>
      <c r="N581" s="6">
        <v>580</v>
      </c>
      <c r="O581">
        <f ca="1">$M$14477</f>
        <v>2.5214013833058466</v>
      </c>
      <c r="P581">
        <f ca="1">$M$14478</f>
        <v>2.3001976436021256</v>
      </c>
      <c r="Q581">
        <f ca="1">$M$14479</f>
        <v>2.8163818521087571</v>
      </c>
      <c r="R581">
        <f ca="1">$M$14480</f>
        <v>3.0182725619433737</v>
      </c>
      <c r="S581">
        <f ca="1">$M$14481</f>
        <v>2.6258881766606681</v>
      </c>
      <c r="T581">
        <f ca="1">$M$14482</f>
        <v>1.1944256618014084</v>
      </c>
      <c r="U581">
        <f ca="1">$M$14483</f>
        <v>2.8440643780971024</v>
      </c>
      <c r="V581">
        <f ca="1">$M$14484</f>
        <v>1.77211127351693</v>
      </c>
      <c r="W581">
        <f ca="1">$M$14485</f>
        <v>2.5598688933306097</v>
      </c>
      <c r="X581">
        <f ca="1">$M$14486</f>
        <v>3.4062438164636477</v>
      </c>
      <c r="Y581">
        <f ca="1">$M$14487</f>
        <v>2.2695421342139324</v>
      </c>
      <c r="Z581">
        <f ca="1">$M$14488</f>
        <v>2.5053859513812795</v>
      </c>
      <c r="AA581">
        <f ca="1">$M$14489</f>
        <v>3.1501051393198418</v>
      </c>
      <c r="AB581">
        <f ca="1">$M$14490</f>
        <v>2.4089288651703518</v>
      </c>
      <c r="AC581">
        <f ca="1">$M$14491</f>
        <v>0.95290477615298286</v>
      </c>
      <c r="AD581">
        <f ca="1">$M$14492</f>
        <v>3.3172791009508242</v>
      </c>
      <c r="AE581">
        <f ca="1">$M$14493</f>
        <v>2.1897943009666228</v>
      </c>
      <c r="AF581">
        <f ca="1">$M$14494</f>
        <v>1.8720889434693579</v>
      </c>
      <c r="AG581">
        <f ca="1">$M$14495</f>
        <v>1.7862322057844791</v>
      </c>
      <c r="AH581">
        <f ca="1">$M$14496</f>
        <v>2.615708151151122</v>
      </c>
      <c r="AI581">
        <f ca="1">$M$14497</f>
        <v>2.5096548478500225</v>
      </c>
      <c r="AJ581">
        <f ca="1">$M$14498</f>
        <v>1.6435052152915604</v>
      </c>
      <c r="AK581">
        <f ca="1">$M$14499</f>
        <v>0.99652305608841807</v>
      </c>
      <c r="AL581">
        <f ca="1">$M$14500</f>
        <v>1.5825023115552452</v>
      </c>
      <c r="AM581">
        <f ca="1">$M$14501</f>
        <v>1.2593997545436657</v>
      </c>
    </row>
    <row r="582" spans="1:39" x14ac:dyDescent="0.25">
      <c r="A582" s="9"/>
      <c r="H582" s="9"/>
      <c r="J582">
        <v>5</v>
      </c>
      <c r="K582">
        <f ca="1">SIMULATION!$D$3*SIMULATION!$D$17/$H577/(SIMULATION!$D$17-$I577)*(((EXP(-$I577*$J582))/(1-EXP(-SIMULATION!$D$4*$I577)))-(EXP(-SIMULATION!$D$17*$J582)/(1-EXP(-SIMULATION!$D$4*SIMULATION!$D$17))))</f>
        <v>3.6357487875937764</v>
      </c>
      <c r="L582">
        <v>-0.29044263498809331</v>
      </c>
      <c r="M582">
        <f t="shared" ca="1" si="9"/>
        <v>2.5797723295702744</v>
      </c>
      <c r="N582" s="6">
        <v>581</v>
      </c>
      <c r="O582">
        <f ca="1">$M$14502</f>
        <v>0.11962136251254299</v>
      </c>
      <c r="P582">
        <f ca="1">$M$14503</f>
        <v>4.6534455239567736</v>
      </c>
      <c r="Q582">
        <f ca="1">$M$14504</f>
        <v>4.8351468584816821</v>
      </c>
      <c r="R582">
        <f ca="1">$M$14505</f>
        <v>6.4393487834253529</v>
      </c>
      <c r="S582">
        <f ca="1">$M$14506</f>
        <v>2.7538448908046358</v>
      </c>
      <c r="T582">
        <f ca="1">$M$14507</f>
        <v>2.7119536165292311</v>
      </c>
      <c r="U582">
        <f ca="1">$M$14508</f>
        <v>2.2516866325043274</v>
      </c>
      <c r="V582">
        <f ca="1">$M$14509</f>
        <v>5.1208117848903365</v>
      </c>
      <c r="W582">
        <f ca="1">$M$14510</f>
        <v>4.4191358477802778</v>
      </c>
      <c r="X582">
        <f ca="1">$M$14511</f>
        <v>2.3661374211498463</v>
      </c>
      <c r="Y582">
        <f ca="1">$M$14512</f>
        <v>1.9251890490659467</v>
      </c>
      <c r="Z582">
        <f ca="1">$M$14513</f>
        <v>1.8169325493708597</v>
      </c>
      <c r="AA582">
        <f ca="1">$M$14514</f>
        <v>1.8692520785466447</v>
      </c>
      <c r="AB582">
        <f ca="1">$M$14515</f>
        <v>1.417634284158251</v>
      </c>
      <c r="AC582">
        <f ca="1">$M$14516</f>
        <v>0.70958579061509219</v>
      </c>
      <c r="AD582">
        <f ca="1">$M$14517</f>
        <v>0.77656949555987642</v>
      </c>
      <c r="AE582">
        <f ca="1">$M$14518</f>
        <v>0.41206812279815763</v>
      </c>
      <c r="AF582">
        <f ca="1">$M$14519</f>
        <v>0.10618897005118105</v>
      </c>
      <c r="AG582">
        <f ca="1">$M$14520</f>
        <v>0.46054314307392946</v>
      </c>
      <c r="AH582">
        <f ca="1">$M$14521</f>
        <v>0.37822558692449054</v>
      </c>
      <c r="AI582">
        <f ca="1">$M$14522</f>
        <v>0.15862750416656313</v>
      </c>
      <c r="AJ582">
        <f ca="1">$M$14523</f>
        <v>0.28385421093487956</v>
      </c>
      <c r="AK582">
        <f ca="1">$M$14524</f>
        <v>0.13387890619325235</v>
      </c>
      <c r="AL582">
        <f ca="1">$M$14525</f>
        <v>9.3612046129547932E-2</v>
      </c>
      <c r="AM582">
        <f ca="1">$M$14526</f>
        <v>0.13601072755037941</v>
      </c>
    </row>
    <row r="583" spans="1:39" x14ac:dyDescent="0.25">
      <c r="A583" s="9"/>
      <c r="H583" s="9"/>
      <c r="J583">
        <v>6</v>
      </c>
      <c r="K583">
        <f ca="1">SIMULATION!$D$3*SIMULATION!$D$17/$H577/(SIMULATION!$D$17-$I577)*(((EXP(-$I577*$J583))/(1-EXP(-SIMULATION!$D$4*$I577)))-(EXP(-SIMULATION!$D$17*$J583)/(1-EXP(-SIMULATION!$D$4*SIMULATION!$D$17))))</f>
        <v>3.5557788288564161</v>
      </c>
      <c r="L583">
        <v>0.29764716254440826</v>
      </c>
      <c r="M583">
        <f t="shared" ca="1" si="9"/>
        <v>4.6141463079010068</v>
      </c>
      <c r="N583" s="6">
        <v>582</v>
      </c>
      <c r="O583">
        <f ca="1">$M$14527</f>
        <v>1.016398135030711</v>
      </c>
      <c r="P583">
        <f ca="1">$M$14528</f>
        <v>2.3414651146624288</v>
      </c>
      <c r="Q583">
        <f ca="1">$M$14529</f>
        <v>2.1066281843869259</v>
      </c>
      <c r="R583">
        <f ca="1">$M$14530</f>
        <v>2.4733391474386277</v>
      </c>
      <c r="S583">
        <f ca="1">$M$14531</f>
        <v>2.5332963769717023</v>
      </c>
      <c r="T583">
        <f ca="1">$M$14532</f>
        <v>1.8175626973125223</v>
      </c>
      <c r="U583">
        <f ca="1">$M$14533</f>
        <v>1.8286297598646071</v>
      </c>
      <c r="V583">
        <f ca="1">$M$14534</f>
        <v>2.1224867747757106</v>
      </c>
      <c r="W583">
        <f ca="1">$M$14535</f>
        <v>3.1679080546710257</v>
      </c>
      <c r="X583">
        <f ca="1">$M$14536</f>
        <v>3.4204163292204024</v>
      </c>
      <c r="Y583">
        <f ca="1">$M$14537</f>
        <v>1.8357932422698415</v>
      </c>
      <c r="Z583">
        <f ca="1">$M$14538</f>
        <v>3.0392450046936856</v>
      </c>
      <c r="AA583">
        <f ca="1">$M$14539</f>
        <v>2.5920512367194677</v>
      </c>
      <c r="AB583">
        <f ca="1">$M$14540</f>
        <v>1.7078268359914779</v>
      </c>
      <c r="AC583">
        <f ca="1">$M$14541</f>
        <v>2.0943988576681152</v>
      </c>
      <c r="AD583">
        <f ca="1">$M$14542</f>
        <v>2.0127326128977741</v>
      </c>
      <c r="AE583">
        <f ca="1">$M$14543</f>
        <v>1.760688164537811</v>
      </c>
      <c r="AF583">
        <f ca="1">$M$14544</f>
        <v>2.8368712039708872</v>
      </c>
      <c r="AG583">
        <f ca="1">$M$14545</f>
        <v>1.9409434245312063</v>
      </c>
      <c r="AH583">
        <f ca="1">$M$14546</f>
        <v>1.8714746463203618</v>
      </c>
      <c r="AI583">
        <f ca="1">$M$14547</f>
        <v>1.3171839596124988</v>
      </c>
      <c r="AJ583">
        <f ca="1">$M$14548</f>
        <v>1.4024259100928531</v>
      </c>
      <c r="AK583">
        <f ca="1">$M$14549</f>
        <v>1.2716246368734239</v>
      </c>
      <c r="AL583">
        <f ca="1">$M$14550</f>
        <v>2.2530078472088411</v>
      </c>
      <c r="AM583">
        <f ca="1">$M$14551</f>
        <v>1.6962863692907004</v>
      </c>
    </row>
    <row r="584" spans="1:39" x14ac:dyDescent="0.25">
      <c r="A584" s="9"/>
      <c r="H584" s="9"/>
      <c r="J584">
        <v>7</v>
      </c>
      <c r="K584">
        <f ca="1">SIMULATION!$D$3*SIMULATION!$D$17/$H577/(SIMULATION!$D$17-$I577)*(((EXP(-$I577*$J584))/(1-EXP(-SIMULATION!$D$4*$I577)))-(EXP(-SIMULATION!$D$17*$J584)/(1-EXP(-SIMULATION!$D$4*SIMULATION!$D$17))))</f>
        <v>3.4300146497449351</v>
      </c>
      <c r="L584">
        <v>0.36404353780455551</v>
      </c>
      <c r="M584">
        <f t="shared" ca="1" si="9"/>
        <v>4.6786893175595345</v>
      </c>
      <c r="N584" s="6">
        <v>583</v>
      </c>
      <c r="O584">
        <f ca="1">$M$14552</f>
        <v>5.4273747077443785E-2</v>
      </c>
      <c r="P584">
        <f ca="1">$M$14553</f>
        <v>3.2979510401044712</v>
      </c>
      <c r="Q584">
        <f ca="1">$M$14554</f>
        <v>9.141582156004068</v>
      </c>
      <c r="R584">
        <f ca="1">$M$14555</f>
        <v>5.3858889359642586</v>
      </c>
      <c r="S584">
        <f ca="1">$M$14556</f>
        <v>4.8700314871254244</v>
      </c>
      <c r="T584">
        <f ca="1">$M$14557</f>
        <v>6.4596377420015587</v>
      </c>
      <c r="U584">
        <f ca="1">$M$14558</f>
        <v>3.7913029630604727</v>
      </c>
      <c r="V584">
        <f ca="1">$M$14559</f>
        <v>1.9241298694962419</v>
      </c>
      <c r="W584">
        <f ca="1">$M$14560</f>
        <v>2.37822227758602</v>
      </c>
      <c r="X584">
        <f ca="1">$M$14561</f>
        <v>2.8241242572970218</v>
      </c>
      <c r="Y584">
        <f ca="1">$M$14562</f>
        <v>2.3840031818530645</v>
      </c>
      <c r="Z584">
        <f ca="1">$M$14563</f>
        <v>1.2148256711487442</v>
      </c>
      <c r="AA584">
        <f ca="1">$M$14564</f>
        <v>1.6922133644310291</v>
      </c>
      <c r="AB584">
        <f ca="1">$M$14565</f>
        <v>0.56795474468811824</v>
      </c>
      <c r="AC584">
        <f ca="1">$M$14566</f>
        <v>0.61554419352656908</v>
      </c>
      <c r="AD584">
        <f ca="1">$M$14567</f>
        <v>0.445099208079279</v>
      </c>
      <c r="AE584">
        <f ca="1">$M$14568</f>
        <v>0.40674028426734482</v>
      </c>
      <c r="AF584">
        <f ca="1">$M$14569</f>
        <v>0.57062951930121941</v>
      </c>
      <c r="AG584">
        <f ca="1">$M$14570</f>
        <v>0.15732154369962725</v>
      </c>
      <c r="AH584">
        <f ca="1">$M$14571</f>
        <v>0.23633455590138039</v>
      </c>
      <c r="AI584">
        <f ca="1">$M$14572</f>
        <v>0.20977579864627063</v>
      </c>
      <c r="AJ584">
        <f ca="1">$M$14573</f>
        <v>7.4710451728526125E-2</v>
      </c>
      <c r="AK584">
        <f ca="1">$M$14574</f>
        <v>9.888660138582199E-2</v>
      </c>
      <c r="AL584">
        <f ca="1">$M$14575</f>
        <v>6.5121169155842804E-2</v>
      </c>
      <c r="AM584">
        <f ca="1">$M$14576</f>
        <v>3.2524841389749745E-2</v>
      </c>
    </row>
    <row r="585" spans="1:39" x14ac:dyDescent="0.25">
      <c r="A585" s="9"/>
      <c r="H585" s="9"/>
      <c r="J585">
        <v>8</v>
      </c>
      <c r="K585">
        <f ca="1">SIMULATION!$D$3*SIMULATION!$D$17/$H577/(SIMULATION!$D$17-$I577)*(((EXP(-$I577*$J585))/(1-EXP(-SIMULATION!$D$4*$I577)))-(EXP(-SIMULATION!$D$17*$J585)/(1-EXP(-SIMULATION!$D$4*SIMULATION!$D$17))))</f>
        <v>3.2794340282073438</v>
      </c>
      <c r="L585">
        <v>9.6678779783586272E-2</v>
      </c>
      <c r="M585">
        <f t="shared" ca="1" si="9"/>
        <v>3.5964857084352007</v>
      </c>
      <c r="N585" s="6">
        <v>584</v>
      </c>
      <c r="O585">
        <f ca="1">$M$14577</f>
        <v>0.82738938564787678</v>
      </c>
      <c r="P585">
        <f ca="1">$M$14578</f>
        <v>0.71899189152997267</v>
      </c>
      <c r="Q585">
        <f ca="1">$M$14579</f>
        <v>1.5421351117549049</v>
      </c>
      <c r="R585">
        <f ca="1">$M$14580</f>
        <v>2.6897140226644707</v>
      </c>
      <c r="S585">
        <f ca="1">$M$14581</f>
        <v>2.0311214663657098</v>
      </c>
      <c r="T585">
        <f ca="1">$M$14582</f>
        <v>3.112560977990622</v>
      </c>
      <c r="U585">
        <f ca="1">$M$14583</f>
        <v>1.9021526406874365</v>
      </c>
      <c r="V585">
        <f ca="1">$M$14584</f>
        <v>2.3859838902504102</v>
      </c>
      <c r="W585">
        <f ca="1">$M$14585</f>
        <v>2.6659459174317539</v>
      </c>
      <c r="X585">
        <f ca="1">$M$14586</f>
        <v>1.397176282390433</v>
      </c>
      <c r="Y585">
        <f ca="1">$M$14587</f>
        <v>2.5637742328949154</v>
      </c>
      <c r="Z585">
        <f ca="1">$M$14588</f>
        <v>1.8841824563412997</v>
      </c>
      <c r="AA585">
        <f ca="1">$M$14589</f>
        <v>1.5240901355584633</v>
      </c>
      <c r="AB585">
        <f ca="1">$M$14590</f>
        <v>1.8032821047272298</v>
      </c>
      <c r="AC585">
        <f ca="1">$M$14591</f>
        <v>1.8020124249242553</v>
      </c>
      <c r="AD585">
        <f ca="1">$M$14592</f>
        <v>2.5255254114830943</v>
      </c>
      <c r="AE585">
        <f ca="1">$M$14593</f>
        <v>0.28071944391875786</v>
      </c>
      <c r="AF585">
        <f ca="1">$M$14594</f>
        <v>0.9670521315983418</v>
      </c>
      <c r="AG585">
        <f ca="1">$M$14595</f>
        <v>1.1901957840537287</v>
      </c>
      <c r="AH585">
        <f ca="1">$M$14596</f>
        <v>1.3368775789293763</v>
      </c>
      <c r="AI585">
        <f ca="1">$M$14597</f>
        <v>0.88758999337402456</v>
      </c>
      <c r="AJ585">
        <f ca="1">$M$14598</f>
        <v>1.1570124448417864</v>
      </c>
      <c r="AK585">
        <f ca="1">$M$14599</f>
        <v>0.93781251020466405</v>
      </c>
      <c r="AL585">
        <f ca="1">$M$14600</f>
        <v>0.67952613574576071</v>
      </c>
      <c r="AM585">
        <f ca="1">$M$14601</f>
        <v>1.00208152785497</v>
      </c>
    </row>
    <row r="586" spans="1:39" x14ac:dyDescent="0.25">
      <c r="A586" s="9"/>
      <c r="H586" s="9"/>
      <c r="J586">
        <v>9</v>
      </c>
      <c r="K586">
        <f ca="1">SIMULATION!$D$3*SIMULATION!$D$17/$H577/(SIMULATION!$D$17-$I577)*(((EXP(-$I577*$J586))/(1-EXP(-SIMULATION!$D$4*$I577)))-(EXP(-SIMULATION!$D$17*$J586)/(1-EXP(-SIMULATION!$D$4*SIMULATION!$D$17))))</f>
        <v>3.1172046978704158</v>
      </c>
      <c r="L586">
        <v>1.4613637925974376E-2</v>
      </c>
      <c r="M586">
        <f t="shared" ca="1" si="9"/>
        <v>3.1627583986662406</v>
      </c>
      <c r="N586" s="6">
        <v>585</v>
      </c>
      <c r="O586">
        <f ca="1">$M$14602</f>
        <v>0.67657904337186248</v>
      </c>
      <c r="P586">
        <f ca="1">$M$14603</f>
        <v>2.1334884694306857</v>
      </c>
      <c r="Q586">
        <f ca="1">$M$14604</f>
        <v>2.2146577511838137</v>
      </c>
      <c r="R586">
        <f ca="1">$M$14605</f>
        <v>2.3902400427945465</v>
      </c>
      <c r="S586">
        <f ca="1">$M$14606</f>
        <v>1.4395746575488002</v>
      </c>
      <c r="T586">
        <f ca="1">$M$14607</f>
        <v>2.3007989116167704</v>
      </c>
      <c r="U586">
        <f ca="1">$M$14608</f>
        <v>0.62670070607613215</v>
      </c>
      <c r="V586">
        <f ca="1">$M$14609</f>
        <v>1.4930446685198648</v>
      </c>
      <c r="W586">
        <f ca="1">$M$14610</f>
        <v>2.0412874188369465</v>
      </c>
      <c r="X586">
        <f ca="1">$M$14611</f>
        <v>1.6343609896456268</v>
      </c>
      <c r="Y586">
        <f ca="1">$M$14612</f>
        <v>1.8588923200518543</v>
      </c>
      <c r="Z586">
        <f ca="1">$M$14613</f>
        <v>1.5935022470547788</v>
      </c>
      <c r="AA586">
        <f ca="1">$M$14614</f>
        <v>1.4391201740107464</v>
      </c>
      <c r="AB586">
        <f ca="1">$M$14615</f>
        <v>1.7714533411710689</v>
      </c>
      <c r="AC586">
        <f ca="1">$M$14616</f>
        <v>2.1636395933497075</v>
      </c>
      <c r="AD586">
        <f ca="1">$M$14617</f>
        <v>1.2935462449570474</v>
      </c>
      <c r="AE586">
        <f ca="1">$M$14618</f>
        <v>1.9562231277999402</v>
      </c>
      <c r="AF586">
        <f ca="1">$M$14619</f>
        <v>1.7196361380704039</v>
      </c>
      <c r="AG586">
        <f ca="1">$M$14620</f>
        <v>0.96178001928515355</v>
      </c>
      <c r="AH586">
        <f ca="1">$M$14621</f>
        <v>1.0715205927076998</v>
      </c>
      <c r="AI586">
        <f ca="1">$M$14622</f>
        <v>0.96967764010521884</v>
      </c>
      <c r="AJ586">
        <f ca="1">$M$14623</f>
        <v>0.9855596422349413</v>
      </c>
      <c r="AK586">
        <f ca="1">$M$14624</f>
        <v>0.78276449314936125</v>
      </c>
      <c r="AL586">
        <f ca="1">$M$14625</f>
        <v>1.0630821772426182</v>
      </c>
      <c r="AM586">
        <f ca="1">$M$14626</f>
        <v>0.54875094692782045</v>
      </c>
    </row>
    <row r="587" spans="1:39" x14ac:dyDescent="0.25">
      <c r="A587" s="9"/>
      <c r="H587" s="9"/>
      <c r="J587">
        <v>10</v>
      </c>
      <c r="K587">
        <f ca="1">SIMULATION!$D$3*SIMULATION!$D$17/$H577/(SIMULATION!$D$17-$I577)*(((EXP(-$I577*$J587))/(1-EXP(-SIMULATION!$D$4*$I577)))-(EXP(-SIMULATION!$D$17*$J587)/(1-EXP(-SIMULATION!$D$4*SIMULATION!$D$17))))</f>
        <v>2.9515062628682327</v>
      </c>
      <c r="L587">
        <v>5.6516316599181493E-2</v>
      </c>
      <c r="M587">
        <f t="shared" ca="1" si="9"/>
        <v>3.1183145252649611</v>
      </c>
      <c r="N587" s="6">
        <v>586</v>
      </c>
      <c r="O587">
        <f ca="1">$M$14627</f>
        <v>0.86645997812047826</v>
      </c>
      <c r="P587">
        <f ca="1">$M$14628</f>
        <v>2.0173613923194114</v>
      </c>
      <c r="Q587">
        <f ca="1">$M$14629</f>
        <v>1.4763176443342509</v>
      </c>
      <c r="R587">
        <f ca="1">$M$14630</f>
        <v>3.4701127521414867</v>
      </c>
      <c r="S587">
        <f ca="1">$M$14631</f>
        <v>2.6655399318136088</v>
      </c>
      <c r="T587">
        <f ca="1">$M$14632</f>
        <v>3.9060348400085392</v>
      </c>
      <c r="U587">
        <f ca="1">$M$14633</f>
        <v>3.0382794171719212</v>
      </c>
      <c r="V587">
        <f ca="1">$M$14634</f>
        <v>1.3405204596569498</v>
      </c>
      <c r="W587">
        <f ca="1">$M$14635</f>
        <v>2.8031561431566994</v>
      </c>
      <c r="X587">
        <f ca="1">$M$14636</f>
        <v>1.584855739066152</v>
      </c>
      <c r="Y587">
        <f ca="1">$M$14637</f>
        <v>1.5875280841186674</v>
      </c>
      <c r="Z587">
        <f ca="1">$M$14638</f>
        <v>2.4230027773372935</v>
      </c>
      <c r="AA587">
        <f ca="1">$M$14639</f>
        <v>1.5781642328489123</v>
      </c>
      <c r="AB587">
        <f ca="1">$M$14640</f>
        <v>1.6864363633279869</v>
      </c>
      <c r="AC587">
        <f ca="1">$M$14641</f>
        <v>1.740258600319986</v>
      </c>
      <c r="AD587">
        <f ca="1">$M$14642</f>
        <v>1.6037066489916298</v>
      </c>
      <c r="AE587">
        <f ca="1">$M$14643</f>
        <v>1.3905797595314042</v>
      </c>
      <c r="AF587">
        <f ca="1">$M$14644</f>
        <v>1.9341868571776937</v>
      </c>
      <c r="AG587">
        <f ca="1">$M$14645</f>
        <v>1.6800960341158213</v>
      </c>
      <c r="AH587">
        <f ca="1">$M$14646</f>
        <v>1.3700707916837795</v>
      </c>
      <c r="AI587">
        <f ca="1">$M$14647</f>
        <v>1.1121667653702418</v>
      </c>
      <c r="AJ587">
        <f ca="1">$M$14648</f>
        <v>1.4646118550841198</v>
      </c>
      <c r="AK587">
        <f ca="1">$M$14649</f>
        <v>1.4031628583097913</v>
      </c>
      <c r="AL587">
        <f ca="1">$M$14650</f>
        <v>1.137582231332585</v>
      </c>
      <c r="AM587">
        <f ca="1">$M$14651</f>
        <v>1.8386667713748575</v>
      </c>
    </row>
    <row r="588" spans="1:39" x14ac:dyDescent="0.25">
      <c r="A588" s="9"/>
      <c r="H588" s="9"/>
      <c r="J588">
        <v>11</v>
      </c>
      <c r="K588">
        <f ca="1">SIMULATION!$D$3*SIMULATION!$D$17/$H577/(SIMULATION!$D$17-$I577)*(((EXP(-$I577*$J588))/(1-EXP(-SIMULATION!$D$4*$I577)))-(EXP(-SIMULATION!$D$17*$J588)/(1-EXP(-SIMULATION!$D$4*SIMULATION!$D$17))))</f>
        <v>2.7873375320272453</v>
      </c>
      <c r="L588">
        <v>-3.3134096702445444E-2</v>
      </c>
      <c r="M588">
        <f t="shared" ca="1" si="9"/>
        <v>2.694981620698699</v>
      </c>
      <c r="N588" s="6">
        <v>587</v>
      </c>
      <c r="O588">
        <f ca="1">$M$14652</f>
        <v>1.5464739076577987</v>
      </c>
      <c r="P588">
        <f ca="1">$M$14653</f>
        <v>3.3127771432684705</v>
      </c>
      <c r="Q588">
        <f ca="1">$M$14654</f>
        <v>2.1450795462267016</v>
      </c>
      <c r="R588">
        <f ca="1">$M$14655</f>
        <v>2.4153845544268999</v>
      </c>
      <c r="S588">
        <f ca="1">$M$14656</f>
        <v>3.9469853691006054</v>
      </c>
      <c r="T588">
        <f ca="1">$M$14657</f>
        <v>4.932207823899903</v>
      </c>
      <c r="U588">
        <f ca="1">$M$14658</f>
        <v>3.1469224022804747</v>
      </c>
      <c r="V588">
        <f ca="1">$M$14659</f>
        <v>3.0783527220038724</v>
      </c>
      <c r="W588">
        <f ca="1">$M$14660</f>
        <v>5.3179923662519641</v>
      </c>
      <c r="X588">
        <f ca="1">$M$14661</f>
        <v>3.6324977949610866</v>
      </c>
      <c r="Y588">
        <f ca="1">$M$14662</f>
        <v>3.2785420533247369</v>
      </c>
      <c r="Z588">
        <f ca="1">$M$14663</f>
        <v>2.2815081307856135</v>
      </c>
      <c r="AA588">
        <f ca="1">$M$14664</f>
        <v>3.1720821581574392</v>
      </c>
      <c r="AB588">
        <f ca="1">$M$14665</f>
        <v>3.9140153133850508</v>
      </c>
      <c r="AC588">
        <f ca="1">$M$14666</f>
        <v>1.6136187349485012</v>
      </c>
      <c r="AD588">
        <f ca="1">$M$14667</f>
        <v>2.2528154024012812</v>
      </c>
      <c r="AE588">
        <f ca="1">$M$14668</f>
        <v>2.0193719413225777</v>
      </c>
      <c r="AF588">
        <f ca="1">$M$14669</f>
        <v>1.3583639755872885</v>
      </c>
      <c r="AG588">
        <f ca="1">$M$14670</f>
        <v>2.2782003061792913</v>
      </c>
      <c r="AH588">
        <f ca="1">$M$14671</f>
        <v>0.99756486736200012</v>
      </c>
      <c r="AI588">
        <f ca="1">$M$14672</f>
        <v>1.0637285145805768</v>
      </c>
      <c r="AJ588">
        <f ca="1">$M$14673</f>
        <v>1.57364057825732</v>
      </c>
      <c r="AK588">
        <f ca="1">$M$14674</f>
        <v>1.3247581038291032</v>
      </c>
      <c r="AL588">
        <f ca="1">$M$14675</f>
        <v>1.2533601047095857</v>
      </c>
      <c r="AM588">
        <f ca="1">$M$14676</f>
        <v>1.1234500391692379</v>
      </c>
    </row>
    <row r="589" spans="1:39" x14ac:dyDescent="0.25">
      <c r="A589" s="9"/>
      <c r="H589" s="9"/>
      <c r="J589">
        <v>12</v>
      </c>
      <c r="K589">
        <f ca="1">SIMULATION!$D$3*SIMULATION!$D$17/$H577/(SIMULATION!$D$17-$I577)*(((EXP(-$I577*$J589))/(1-EXP(-SIMULATION!$D$4*$I577)))-(EXP(-SIMULATION!$D$17*$J589)/(1-EXP(-SIMULATION!$D$4*SIMULATION!$D$17))))</f>
        <v>2.627673746984919</v>
      </c>
      <c r="L589">
        <v>-0.3192092973002964</v>
      </c>
      <c r="M589">
        <f t="shared" ca="1" si="9"/>
        <v>1.7888958566754261</v>
      </c>
      <c r="N589" s="6">
        <v>588</v>
      </c>
      <c r="O589">
        <f ca="1">$M$14677</f>
        <v>1.325319185743802</v>
      </c>
      <c r="P589">
        <f ca="1">$M$14678</f>
        <v>2.8692273646907021</v>
      </c>
      <c r="Q589">
        <f ca="1">$M$14679</f>
        <v>4.6349523816246379</v>
      </c>
      <c r="R589">
        <f ca="1">$M$14680</f>
        <v>4.0636521910621006</v>
      </c>
      <c r="S589">
        <f ca="1">$M$14681</f>
        <v>4.7303636460113658</v>
      </c>
      <c r="T589">
        <f ca="1">$M$14682</f>
        <v>5.2530681832594706</v>
      </c>
      <c r="U589">
        <f ca="1">$M$14683</f>
        <v>5.3260071955562465</v>
      </c>
      <c r="V589">
        <f ca="1">$M$14684</f>
        <v>1.9196428571080011</v>
      </c>
      <c r="W589">
        <f ca="1">$M$14685</f>
        <v>4.0643388103253644</v>
      </c>
      <c r="X589">
        <f ca="1">$M$14686</f>
        <v>4.2155199378791366</v>
      </c>
      <c r="Y589">
        <f ca="1">$M$14687</f>
        <v>5.3995574906946482</v>
      </c>
      <c r="Z589">
        <f ca="1">$M$14688</f>
        <v>2.2784701633782753</v>
      </c>
      <c r="AA589">
        <f ca="1">$M$14689</f>
        <v>1.5520220333987145</v>
      </c>
      <c r="AB589">
        <f ca="1">$M$14690</f>
        <v>2.4798871617868903</v>
      </c>
      <c r="AC589">
        <f ca="1">$M$14691</f>
        <v>3.7735601791895794</v>
      </c>
      <c r="AD589">
        <f ca="1">$M$14692</f>
        <v>1.836642879691343</v>
      </c>
      <c r="AE589">
        <f ca="1">$M$14693</f>
        <v>2.0560772966136018</v>
      </c>
      <c r="AF589">
        <f ca="1">$M$14694</f>
        <v>1.7797157455651174</v>
      </c>
      <c r="AG589">
        <f ca="1">$M$14695</f>
        <v>2.1136106234832277</v>
      </c>
      <c r="AH589">
        <f ca="1">$M$14696</f>
        <v>1.3823150800233219</v>
      </c>
      <c r="AI589">
        <f ca="1">$M$14697</f>
        <v>2.09956374096517</v>
      </c>
      <c r="AJ589">
        <f ca="1">$M$14698</f>
        <v>1.1790975113571511</v>
      </c>
      <c r="AK589">
        <f ca="1">$M$14699</f>
        <v>1.9861385754889265</v>
      </c>
      <c r="AL589">
        <f ca="1">$M$14700</f>
        <v>1.9239397679575936</v>
      </c>
      <c r="AM589">
        <f ca="1">$M$14701</f>
        <v>1.0557480821872867</v>
      </c>
    </row>
    <row r="590" spans="1:39" x14ac:dyDescent="0.25">
      <c r="A590" s="9"/>
      <c r="H590" s="9"/>
      <c r="J590">
        <v>13</v>
      </c>
      <c r="K590">
        <f ca="1">SIMULATION!$D$3*SIMULATION!$D$17/$H577/(SIMULATION!$D$17-$I577)*(((EXP(-$I577*$J590))/(1-EXP(-SIMULATION!$D$4*$I577)))-(EXP(-SIMULATION!$D$17*$J590)/(1-EXP(-SIMULATION!$D$4*SIMULATION!$D$17))))</f>
        <v>2.4742072646399973</v>
      </c>
      <c r="L590">
        <v>0.44193055753097177</v>
      </c>
      <c r="M590">
        <f t="shared" ca="1" si="9"/>
        <v>3.5676350605495317</v>
      </c>
      <c r="N590" s="6">
        <v>589</v>
      </c>
      <c r="O590">
        <f ca="1">$M$14702</f>
        <v>0.56212653427460035</v>
      </c>
      <c r="P590">
        <f ca="1">$M$14703</f>
        <v>1.0279546503742303</v>
      </c>
      <c r="Q590">
        <f ca="1">$M$14704</f>
        <v>1.5842839903292354</v>
      </c>
      <c r="R590">
        <f ca="1">$M$14705</f>
        <v>3.742589432717685</v>
      </c>
      <c r="S590">
        <f ca="1">$M$14706</f>
        <v>3.7445851687803238</v>
      </c>
      <c r="T590">
        <f ca="1">$M$14707</f>
        <v>2.3717330245880626</v>
      </c>
      <c r="U590">
        <f ca="1">$M$14708</f>
        <v>3.4857597194783949</v>
      </c>
      <c r="V590">
        <f ca="1">$M$14709</f>
        <v>3.1986501605012454</v>
      </c>
      <c r="W590">
        <f ca="1">$M$14710</f>
        <v>2.0166634425796337</v>
      </c>
      <c r="X590">
        <f ca="1">$M$14711</f>
        <v>2.0654762103474398</v>
      </c>
      <c r="Y590">
        <f ca="1">$M$14712</f>
        <v>1.8658383668107268</v>
      </c>
      <c r="Z590">
        <f ca="1">$M$14713</f>
        <v>2.2421921038527177</v>
      </c>
      <c r="AA590">
        <f ca="1">$M$14714</f>
        <v>1.2222434208873492</v>
      </c>
      <c r="AB590">
        <f ca="1">$M$14715</f>
        <v>1.9973669655896622</v>
      </c>
      <c r="AC590">
        <f ca="1">$M$14716</f>
        <v>1.9016589376684321</v>
      </c>
      <c r="AD590">
        <f ca="1">$M$14717</f>
        <v>1.034134365229926</v>
      </c>
      <c r="AE590">
        <f ca="1">$M$14718</f>
        <v>1.4783427709511454</v>
      </c>
      <c r="AF590">
        <f ca="1">$M$14719</f>
        <v>1.4821984428870822</v>
      </c>
      <c r="AG590">
        <f ca="1">$M$14720</f>
        <v>1.2719146657569269</v>
      </c>
      <c r="AH590">
        <f ca="1">$M$14721</f>
        <v>0.77776920460706012</v>
      </c>
      <c r="AI590">
        <f ca="1">$M$14722</f>
        <v>0.48144425335863233</v>
      </c>
      <c r="AJ590">
        <f ca="1">$M$14723</f>
        <v>0.69360601767755414</v>
      </c>
      <c r="AK590">
        <f ca="1">$M$14724</f>
        <v>0.45163083177659619</v>
      </c>
      <c r="AL590">
        <f ca="1">$M$14725</f>
        <v>0.81432434073485715</v>
      </c>
      <c r="AM590">
        <f ca="1">$M$14726</f>
        <v>0.39415442826357777</v>
      </c>
    </row>
    <row r="591" spans="1:39" x14ac:dyDescent="0.25">
      <c r="A591" s="9"/>
      <c r="H591" s="9"/>
      <c r="J591">
        <v>14</v>
      </c>
      <c r="K591">
        <f ca="1">SIMULATION!$D$3*SIMULATION!$D$17/$H577/(SIMULATION!$D$17-$I577)*(((EXP(-$I577*$J591))/(1-EXP(-SIMULATION!$D$4*$I577)))-(EXP(-SIMULATION!$D$17*$J591)/(1-EXP(-SIMULATION!$D$4*SIMULATION!$D$17))))</f>
        <v>2.327821361576869</v>
      </c>
      <c r="L591">
        <v>0.36720124474110233</v>
      </c>
      <c r="M591">
        <f t="shared" ca="1" si="9"/>
        <v>3.182600263082823</v>
      </c>
      <c r="N591" s="6">
        <v>590</v>
      </c>
      <c r="O591">
        <f ca="1">$M$14727</f>
        <v>1.0337664066761798</v>
      </c>
      <c r="P591">
        <f ca="1">$M$14728</f>
        <v>2.6619934517393067</v>
      </c>
      <c r="Q591">
        <f ca="1">$M$14729</f>
        <v>3.5621893040231414</v>
      </c>
      <c r="R591">
        <f ca="1">$M$14730</f>
        <v>3.8248107773342936</v>
      </c>
      <c r="S591">
        <f ca="1">$M$14731</f>
        <v>3.514558791657441</v>
      </c>
      <c r="T591">
        <f ca="1">$M$14732</f>
        <v>2.779126506374447</v>
      </c>
      <c r="U591">
        <f ca="1">$M$14733</f>
        <v>3.5561713267211581</v>
      </c>
      <c r="V591">
        <f ca="1">$M$14734</f>
        <v>3.6264228267608152</v>
      </c>
      <c r="W591">
        <f ca="1">$M$14735</f>
        <v>3.2438491609619926</v>
      </c>
      <c r="X591">
        <f ca="1">$M$14736</f>
        <v>3.0254531830092515</v>
      </c>
      <c r="Y591">
        <f ca="1">$M$14737</f>
        <v>4.4535192138901598</v>
      </c>
      <c r="Z591">
        <f ca="1">$M$14738</f>
        <v>2.0337769991563897</v>
      </c>
      <c r="AA591">
        <f ca="1">$M$14739</f>
        <v>2.8731335825158282</v>
      </c>
      <c r="AB591">
        <f ca="1">$M$14740</f>
        <v>3.1612402275437685</v>
      </c>
      <c r="AC591">
        <f ca="1">$M$14741</f>
        <v>2.5677026715052671</v>
      </c>
      <c r="AD591">
        <f ca="1">$M$14742</f>
        <v>2.4838475384670375</v>
      </c>
      <c r="AE591">
        <f ca="1">$M$14743</f>
        <v>1.6613233189833043</v>
      </c>
      <c r="AF591">
        <f ca="1">$M$14744</f>
        <v>1.855346960565081</v>
      </c>
      <c r="AG591">
        <f ca="1">$M$14745</f>
        <v>1.6187231050288116</v>
      </c>
      <c r="AH591">
        <f ca="1">$M$14746</f>
        <v>2.505179977094695</v>
      </c>
      <c r="AI591">
        <f ca="1">$M$14747</f>
        <v>1.8851580166455297</v>
      </c>
      <c r="AJ591">
        <f ca="1">$M$14748</f>
        <v>2.4072069024195497</v>
      </c>
      <c r="AK591">
        <f ca="1">$M$14749</f>
        <v>1.9412332391123164</v>
      </c>
      <c r="AL591">
        <f ca="1">$M$14750</f>
        <v>1.9923707306690135</v>
      </c>
      <c r="AM591">
        <f ca="1">$M$14751</f>
        <v>2.0143757217091856</v>
      </c>
    </row>
    <row r="592" spans="1:39" x14ac:dyDescent="0.25">
      <c r="A592" s="9"/>
      <c r="H592" s="9"/>
      <c r="J592">
        <v>15</v>
      </c>
      <c r="K592">
        <f ca="1">SIMULATION!$D$3*SIMULATION!$D$17/$H577/(SIMULATION!$D$17-$I577)*(((EXP(-$I577*$J592))/(1-EXP(-SIMULATION!$D$4*$I577)))-(EXP(-SIMULATION!$D$17*$J592)/(1-EXP(-SIMULATION!$D$4*SIMULATION!$D$17))))</f>
        <v>2.188893067806748</v>
      </c>
      <c r="L592">
        <v>0.38243566955725738</v>
      </c>
      <c r="M592">
        <f t="shared" ca="1" si="9"/>
        <v>3.0260038537826608</v>
      </c>
      <c r="N592" s="6">
        <v>591</v>
      </c>
      <c r="O592">
        <f ca="1">$M$14752</f>
        <v>0.95611832225379567</v>
      </c>
      <c r="P592">
        <f ca="1">$M$14753</f>
        <v>3.0442246148705498</v>
      </c>
      <c r="Q592">
        <f ca="1">$M$14754</f>
        <v>3.8160816365394767</v>
      </c>
      <c r="R592">
        <f ca="1">$M$14755</f>
        <v>4.4030070062384024</v>
      </c>
      <c r="S592">
        <f ca="1">$M$14756</f>
        <v>2.9610514903379745</v>
      </c>
      <c r="T592">
        <f ca="1">$M$14757</f>
        <v>2.7079169569127379</v>
      </c>
      <c r="U592">
        <f ca="1">$M$14758</f>
        <v>0.79676065750221492</v>
      </c>
      <c r="V592">
        <f ca="1">$M$14759</f>
        <v>2.1942105056581847</v>
      </c>
      <c r="W592">
        <f ca="1">$M$14760</f>
        <v>2.9729717673608214</v>
      </c>
      <c r="X592">
        <f ca="1">$M$14761</f>
        <v>3.6095198977656522</v>
      </c>
      <c r="Y592">
        <f ca="1">$M$14762</f>
        <v>3.1351952982631963</v>
      </c>
      <c r="Z592">
        <f ca="1">$M$14763</f>
        <v>3.4625731732341287</v>
      </c>
      <c r="AA592">
        <f ca="1">$M$14764</f>
        <v>2.6115148189490109</v>
      </c>
      <c r="AB592">
        <f ca="1">$M$14765</f>
        <v>2.7254920841675463</v>
      </c>
      <c r="AC592">
        <f ca="1">$M$14766</f>
        <v>2.4579081112258652</v>
      </c>
      <c r="AD592">
        <f ca="1">$M$14767</f>
        <v>1.7652782777785521</v>
      </c>
      <c r="AE592">
        <f ca="1">$M$14768</f>
        <v>2.6912919467950038</v>
      </c>
      <c r="AF592">
        <f ca="1">$M$14769</f>
        <v>2.0051234363885464</v>
      </c>
      <c r="AG592">
        <f ca="1">$M$14770</f>
        <v>0.94010392899054285</v>
      </c>
      <c r="AH592">
        <f ca="1">$M$14771</f>
        <v>1.7472606022419876</v>
      </c>
      <c r="AI592">
        <f ca="1">$M$14772</f>
        <v>1.3086094983051257</v>
      </c>
      <c r="AJ592">
        <f ca="1">$M$14773</f>
        <v>1.1154876145844934</v>
      </c>
      <c r="AK592">
        <f ca="1">$M$14774</f>
        <v>1.6029938719536216</v>
      </c>
      <c r="AL592">
        <f ca="1">$M$14775</f>
        <v>1.7334124884545479</v>
      </c>
      <c r="AM592">
        <f ca="1">$M$14776</f>
        <v>1.7044120916946481</v>
      </c>
    </row>
    <row r="593" spans="1:39" x14ac:dyDescent="0.25">
      <c r="A593" s="9"/>
      <c r="H593" s="9"/>
      <c r="J593">
        <v>16</v>
      </c>
      <c r="K593">
        <f ca="1">SIMULATION!$D$3*SIMULATION!$D$17/$H577/(SIMULATION!$D$17-$I577)*(((EXP(-$I577*$J593))/(1-EXP(-SIMULATION!$D$4*$I577)))-(EXP(-SIMULATION!$D$17*$J593)/(1-EXP(-SIMULATION!$D$4*SIMULATION!$D$17))))</f>
        <v>2.0574864864648261</v>
      </c>
      <c r="L593">
        <v>9.5108699949906728E-2</v>
      </c>
      <c r="M593">
        <f t="shared" ca="1" si="9"/>
        <v>2.2531713513569969</v>
      </c>
      <c r="N593" s="6">
        <v>592</v>
      </c>
      <c r="O593">
        <f ca="1">$M$14777</f>
        <v>0.18251557103360078</v>
      </c>
      <c r="P593">
        <f ca="1">$M$14778</f>
        <v>3.7547338483411239</v>
      </c>
      <c r="Q593">
        <f ca="1">$M$14779</f>
        <v>3.7928573842527782</v>
      </c>
      <c r="R593">
        <f ca="1">$M$14780</f>
        <v>4.7465455899033255</v>
      </c>
      <c r="S593">
        <f ca="1">$M$14781</f>
        <v>4.9405934987035351</v>
      </c>
      <c r="T593">
        <f ca="1">$M$14782</f>
        <v>4.3243910708318669</v>
      </c>
      <c r="U593">
        <f ca="1">$M$14783</f>
        <v>5.4846172635528179</v>
      </c>
      <c r="V593">
        <f ca="1">$M$14784</f>
        <v>3.9604862434652612</v>
      </c>
      <c r="W593">
        <f ca="1">$M$14785</f>
        <v>2.5631670887110003</v>
      </c>
      <c r="X593">
        <f ca="1">$M$14786</f>
        <v>3.6090331201643497</v>
      </c>
      <c r="Y593">
        <f ca="1">$M$14787</f>
        <v>2.4221194961835848</v>
      </c>
      <c r="Z593">
        <f ca="1">$M$14788</f>
        <v>1.7969555955711241</v>
      </c>
      <c r="AA593">
        <f ca="1">$M$14789</f>
        <v>1.0846421004994982</v>
      </c>
      <c r="AB593">
        <f ca="1">$M$14790</f>
        <v>1.4990862804206266</v>
      </c>
      <c r="AC593">
        <f ca="1">$M$14791</f>
        <v>1.3137449617819927</v>
      </c>
      <c r="AD593">
        <f ca="1">$M$14792</f>
        <v>0.96915176000695102</v>
      </c>
      <c r="AE593">
        <f ca="1">$M$14793</f>
        <v>1.1426795232603109</v>
      </c>
      <c r="AF593">
        <f ca="1">$M$14794</f>
        <v>0.91170874783782707</v>
      </c>
      <c r="AG593">
        <f ca="1">$M$14795</f>
        <v>0.80029071743041547</v>
      </c>
      <c r="AH593">
        <f ca="1">$M$14796</f>
        <v>0.70030419517751552</v>
      </c>
      <c r="AI593">
        <f ca="1">$M$14797</f>
        <v>0.60630721843048341</v>
      </c>
      <c r="AJ593">
        <f ca="1">$M$14798</f>
        <v>0.3203421881483991</v>
      </c>
      <c r="AK593">
        <f ca="1">$M$14799</f>
        <v>0.40280301310339184</v>
      </c>
      <c r="AL593">
        <f ca="1">$M$14800</f>
        <v>0.32427809157573778</v>
      </c>
      <c r="AM593">
        <f ca="1">$M$14801</f>
        <v>0.28119233086972889</v>
      </c>
    </row>
    <row r="594" spans="1:39" x14ac:dyDescent="0.25">
      <c r="A594" s="9"/>
      <c r="H594" s="9"/>
      <c r="J594">
        <v>17</v>
      </c>
      <c r="K594">
        <f ca="1">SIMULATION!$D$3*SIMULATION!$D$17/$H577/(SIMULATION!$D$17-$I577)*(((EXP(-$I577*$J594))/(1-EXP(-SIMULATION!$D$4*$I577)))-(EXP(-SIMULATION!$D$17*$J594)/(1-EXP(-SIMULATION!$D$4*SIMULATION!$D$17))))</f>
        <v>1.9334759794446554</v>
      </c>
      <c r="L594">
        <v>0.42433299733166918</v>
      </c>
      <c r="M594">
        <f t="shared" ca="1" si="9"/>
        <v>2.7539136370711907</v>
      </c>
      <c r="N594" s="6">
        <v>593</v>
      </c>
      <c r="O594">
        <f ca="1">$M$14802</f>
        <v>0.89749818694524375</v>
      </c>
      <c r="P594">
        <f ca="1">$M$14803</f>
        <v>1.4750985074496576</v>
      </c>
      <c r="Q594">
        <f ca="1">$M$14804</f>
        <v>1.6581008729245745</v>
      </c>
      <c r="R594">
        <f ca="1">$M$14805</f>
        <v>3.5523351419582014</v>
      </c>
      <c r="S594">
        <f ca="1">$M$14806</f>
        <v>3.2759234808223532</v>
      </c>
      <c r="T594">
        <f ca="1">$M$14807</f>
        <v>4.3749563436250591</v>
      </c>
      <c r="U594">
        <f ca="1">$M$14808</f>
        <v>2.7728196048437579</v>
      </c>
      <c r="V594">
        <f ca="1">$M$14809</f>
        <v>2.1437826181796034</v>
      </c>
      <c r="W594">
        <f ca="1">$M$14810</f>
        <v>1.7909071011574027</v>
      </c>
      <c r="X594">
        <f ca="1">$M$14811</f>
        <v>3.4014924545864806</v>
      </c>
      <c r="Y594">
        <f ca="1">$M$14812</f>
        <v>3.5677637524438222</v>
      </c>
      <c r="Z594">
        <f ca="1">$M$14813</f>
        <v>2.472777635338812</v>
      </c>
      <c r="AA594">
        <f ca="1">$M$14814</f>
        <v>2.0976831337872075</v>
      </c>
      <c r="AB594">
        <f ca="1">$M$14815</f>
        <v>1.2422557482668646</v>
      </c>
      <c r="AC594">
        <f ca="1">$M$14816</f>
        <v>2.184262892963404</v>
      </c>
      <c r="AD594">
        <f ca="1">$M$14817</f>
        <v>2.0573735600540304</v>
      </c>
      <c r="AE594">
        <f ca="1">$M$14818</f>
        <v>2.8725222483410344</v>
      </c>
      <c r="AF594">
        <f ca="1">$M$14819</f>
        <v>1.5927453596778256</v>
      </c>
      <c r="AG594">
        <f ca="1">$M$14820</f>
        <v>1.4869412926212608</v>
      </c>
      <c r="AH594">
        <f ca="1">$M$14821</f>
        <v>0.86482302906858455</v>
      </c>
      <c r="AI594">
        <f ca="1">$M$14822</f>
        <v>1.1856462879334735</v>
      </c>
      <c r="AJ594">
        <f ca="1">$M$14823</f>
        <v>1.242048765400422</v>
      </c>
      <c r="AK594">
        <f ca="1">$M$14824</f>
        <v>1.0497369668677943</v>
      </c>
      <c r="AL594">
        <f ca="1">$M$14825</f>
        <v>0.62464546750390137</v>
      </c>
      <c r="AM594">
        <f ca="1">$M$14826</f>
        <v>2.2089486705922399</v>
      </c>
    </row>
    <row r="595" spans="1:39" x14ac:dyDescent="0.25">
      <c r="A595" s="9"/>
      <c r="H595" s="9"/>
      <c r="J595">
        <v>18</v>
      </c>
      <c r="K595">
        <f ca="1">SIMULATION!$D$3*SIMULATION!$D$17/$H577/(SIMULATION!$D$17-$I577)*(((EXP(-$I577*$J595))/(1-EXP(-SIMULATION!$D$4*$I577)))-(EXP(-SIMULATION!$D$17*$J595)/(1-EXP(-SIMULATION!$D$4*SIMULATION!$D$17))))</f>
        <v>1.8166244518705092</v>
      </c>
      <c r="L595">
        <v>6.8477858748591469E-2</v>
      </c>
      <c r="M595">
        <f t="shared" ca="1" si="9"/>
        <v>1.9410230044849355</v>
      </c>
      <c r="N595" s="6">
        <v>594</v>
      </c>
      <c r="O595">
        <f ca="1">$M$14827</f>
        <v>2.389747288627619</v>
      </c>
      <c r="P595">
        <f ca="1">$M$14828</f>
        <v>2.9220920048907715</v>
      </c>
      <c r="Q595">
        <f ca="1">$M$14829</f>
        <v>5.0146331574469958</v>
      </c>
      <c r="R595">
        <f ca="1">$M$14830</f>
        <v>3.5966787664975786</v>
      </c>
      <c r="S595">
        <f ca="1">$M$14831</f>
        <v>3.0771505440193567</v>
      </c>
      <c r="T595">
        <f ca="1">$M$14832</f>
        <v>6.1263541068218696</v>
      </c>
      <c r="U595">
        <f ca="1">$M$14833</f>
        <v>4.9287395935788147</v>
      </c>
      <c r="V595">
        <f ca="1">$M$14834</f>
        <v>2.3631534776855219</v>
      </c>
      <c r="W595">
        <f ca="1">$M$14835</f>
        <v>3.6169005564124843</v>
      </c>
      <c r="X595">
        <f ca="1">$M$14836</f>
        <v>3.0986741668928284</v>
      </c>
      <c r="Y595">
        <f ca="1">$M$14837</f>
        <v>0.76622653474177627</v>
      </c>
      <c r="Z595">
        <f ca="1">$M$14838</f>
        <v>5.0580891833848467</v>
      </c>
      <c r="AA595">
        <f ca="1">$M$14839</f>
        <v>1.6855969395819024</v>
      </c>
      <c r="AB595">
        <f ca="1">$M$14840</f>
        <v>3.3790659504928438</v>
      </c>
      <c r="AC595">
        <f ca="1">$M$14841</f>
        <v>2.5588895142338606</v>
      </c>
      <c r="AD595">
        <f ca="1">$M$14842</f>
        <v>1.7708191228117254</v>
      </c>
      <c r="AE595">
        <f ca="1">$M$14843</f>
        <v>3.0404130531499733</v>
      </c>
      <c r="AF595">
        <f ca="1">$M$14844</f>
        <v>3.0961034119441604</v>
      </c>
      <c r="AG595">
        <f ca="1">$M$14845</f>
        <v>2.8301382023814732</v>
      </c>
      <c r="AH595">
        <f ca="1">$M$14846</f>
        <v>2.1151469817485058</v>
      </c>
      <c r="AI595">
        <f ca="1">$M$14847</f>
        <v>1.993533262523254</v>
      </c>
      <c r="AJ595">
        <f ca="1">$M$14848</f>
        <v>1.678771421533146</v>
      </c>
      <c r="AK595">
        <f ca="1">$M$14849</f>
        <v>1.1903804555660378</v>
      </c>
      <c r="AL595">
        <f ca="1">$M$14850</f>
        <v>1.8383918838275464</v>
      </c>
      <c r="AM595">
        <f ca="1">$M$14851</f>
        <v>0.97306526020088502</v>
      </c>
    </row>
    <row r="596" spans="1:39" x14ac:dyDescent="0.25">
      <c r="A596" s="9"/>
      <c r="H596" s="9"/>
      <c r="J596">
        <v>19</v>
      </c>
      <c r="K596">
        <f ca="1">SIMULATION!$D$3*SIMULATION!$D$17/$H577/(SIMULATION!$D$17-$I577)*(((EXP(-$I577*$J596))/(1-EXP(-SIMULATION!$D$4*$I577)))-(EXP(-SIMULATION!$D$17*$J596)/(1-EXP(-SIMULATION!$D$4*SIMULATION!$D$17))))</f>
        <v>1.7066329026828375</v>
      </c>
      <c r="L596">
        <v>-0.3573947304511772</v>
      </c>
      <c r="M596">
        <f t="shared" ca="1" si="9"/>
        <v>1.0966912964493947</v>
      </c>
      <c r="N596" s="6">
        <v>595</v>
      </c>
      <c r="O596">
        <f ca="1">$M$14852</f>
        <v>2.6219429351801571</v>
      </c>
      <c r="P596">
        <f ca="1">$M$14853</f>
        <v>3.5015954853759284</v>
      </c>
      <c r="Q596">
        <f ca="1">$M$14854</f>
        <v>4.6296455685884235</v>
      </c>
      <c r="R596">
        <f ca="1">$M$14855</f>
        <v>3.8746744414824983</v>
      </c>
      <c r="S596">
        <f ca="1">$M$14856</f>
        <v>5.1892664430751081</v>
      </c>
      <c r="T596">
        <f ca="1">$M$14857</f>
        <v>5.1743661901571549</v>
      </c>
      <c r="U596">
        <f ca="1">$M$14858</f>
        <v>4.8274337191829924</v>
      </c>
      <c r="V596">
        <f ca="1">$M$14859</f>
        <v>4.9166224340216775</v>
      </c>
      <c r="W596">
        <f ca="1">$M$14860</f>
        <v>5.2239575271889436</v>
      </c>
      <c r="X596">
        <f ca="1">$M$14861</f>
        <v>4.153378361118742</v>
      </c>
      <c r="Y596">
        <f ca="1">$M$14862</f>
        <v>3.5253890298890913</v>
      </c>
      <c r="Z596">
        <f ca="1">$M$14863</f>
        <v>3.5159551865151988</v>
      </c>
      <c r="AA596">
        <f ca="1">$M$14864</f>
        <v>3.4802856947281628</v>
      </c>
      <c r="AB596">
        <f ca="1">$M$14865</f>
        <v>4.2875670487454967</v>
      </c>
      <c r="AC596">
        <f ca="1">$M$14866</f>
        <v>3.4580502025631565</v>
      </c>
      <c r="AD596">
        <f ca="1">$M$14867</f>
        <v>2.8250601641361115</v>
      </c>
      <c r="AE596">
        <f ca="1">$M$14868</f>
        <v>3.3566065750453649</v>
      </c>
      <c r="AF596">
        <f ca="1">$M$14869</f>
        <v>3.6125037356606762</v>
      </c>
      <c r="AG596">
        <f ca="1">$M$14870</f>
        <v>2.6952912385621324</v>
      </c>
      <c r="AH596">
        <f ca="1">$M$14871</f>
        <v>2.9134416876019844</v>
      </c>
      <c r="AI596">
        <f ca="1">$M$14872</f>
        <v>2.7683080766992276</v>
      </c>
      <c r="AJ596">
        <f ca="1">$M$14873</f>
        <v>1.6866313249273117</v>
      </c>
      <c r="AK596">
        <f ca="1">$M$14874</f>
        <v>1.6031975302187693</v>
      </c>
      <c r="AL596">
        <f ca="1">$M$14875</f>
        <v>2.4447622868687691</v>
      </c>
      <c r="AM596">
        <f ca="1">$M$14876</f>
        <v>2.547672136790434</v>
      </c>
    </row>
    <row r="597" spans="1:39" x14ac:dyDescent="0.25">
      <c r="A597" s="9"/>
      <c r="H597" s="9"/>
      <c r="J597">
        <v>20</v>
      </c>
      <c r="K597">
        <f ca="1">SIMULATION!$D$3*SIMULATION!$D$17/$H577/(SIMULATION!$D$17-$I577)*(((EXP(-$I577*$J597))/(1-EXP(-SIMULATION!$D$4*$I577)))-(EXP(-SIMULATION!$D$17*$J597)/(1-EXP(-SIMULATION!$D$4*SIMULATION!$D$17))))</f>
        <v>1.6031715992958158</v>
      </c>
      <c r="L597">
        <v>7.01181509393137E-2</v>
      </c>
      <c r="M597">
        <f t="shared" ca="1" si="9"/>
        <v>1.7155830274768606</v>
      </c>
      <c r="N597" s="6">
        <v>596</v>
      </c>
      <c r="O597">
        <f ca="1">$M$14877</f>
        <v>1.9906824750078784</v>
      </c>
      <c r="P597">
        <f ca="1">$M$14878</f>
        <v>1.9800897022991766</v>
      </c>
      <c r="Q597">
        <f ca="1">$M$14879</f>
        <v>2.1889142824303529</v>
      </c>
      <c r="R597">
        <f ca="1">$M$14880</f>
        <v>3.740484198340511</v>
      </c>
      <c r="S597">
        <f ca="1">$M$14881</f>
        <v>3.0744497345524615</v>
      </c>
      <c r="T597">
        <f ca="1">$M$14882</f>
        <v>4.2889688032421107</v>
      </c>
      <c r="U597">
        <f ca="1">$M$14883</f>
        <v>3.2388618135897103</v>
      </c>
      <c r="V597">
        <f ca="1">$M$14884</f>
        <v>2.5632465538119806</v>
      </c>
      <c r="W597">
        <f ca="1">$M$14885</f>
        <v>4.1885083490253718</v>
      </c>
      <c r="X597">
        <f ca="1">$M$14886</f>
        <v>1.9788684166759274</v>
      </c>
      <c r="Y597">
        <f ca="1">$M$14887</f>
        <v>2.1982871110409721</v>
      </c>
      <c r="Z597">
        <f ca="1">$M$14888</f>
        <v>2.4439273476874162</v>
      </c>
      <c r="AA597">
        <f ca="1">$M$14889</f>
        <v>2.679198947604053</v>
      </c>
      <c r="AB597">
        <f ca="1">$M$14890</f>
        <v>1.8284173001211876</v>
      </c>
      <c r="AC597">
        <f ca="1">$M$14891</f>
        <v>1.4484579794109316</v>
      </c>
      <c r="AD597">
        <f ca="1">$M$14892</f>
        <v>2.4806393629763837</v>
      </c>
      <c r="AE597">
        <f ca="1">$M$14893</f>
        <v>2.8802635275226498</v>
      </c>
      <c r="AF597">
        <f ca="1">$M$14894</f>
        <v>1.8072842108285161</v>
      </c>
      <c r="AG597">
        <f ca="1">$M$14895</f>
        <v>2.465917276721926</v>
      </c>
      <c r="AH597">
        <f ca="1">$M$14896</f>
        <v>1.6986633474227846</v>
      </c>
      <c r="AI597">
        <f ca="1">$M$14897</f>
        <v>1.6990485363784043</v>
      </c>
      <c r="AJ597">
        <f ca="1">$M$14898</f>
        <v>1.1804887813199783</v>
      </c>
      <c r="AK597">
        <f ca="1">$M$14899</f>
        <v>2.1825269934483411</v>
      </c>
      <c r="AL597">
        <f ca="1">$M$14900</f>
        <v>0.71873276732369207</v>
      </c>
      <c r="AM597">
        <f ca="1">$M$14901</f>
        <v>1.327082625618849</v>
      </c>
    </row>
    <row r="598" spans="1:39" x14ac:dyDescent="0.25">
      <c r="A598" s="9"/>
      <c r="H598" s="9"/>
      <c r="J598">
        <v>21</v>
      </c>
      <c r="K598">
        <f ca="1">SIMULATION!$D$3*SIMULATION!$D$17/$H577/(SIMULATION!$D$17-$I577)*(((EXP(-$I577*$J598))/(1-EXP(-SIMULATION!$D$4*$I577)))-(EXP(-SIMULATION!$D$17*$J598)/(1-EXP(-SIMULATION!$D$4*SIMULATION!$D$17))))</f>
        <v>1.5058995116824498</v>
      </c>
      <c r="L598">
        <v>0.20960305205361437</v>
      </c>
      <c r="M598">
        <f t="shared" ca="1" si="9"/>
        <v>1.8215406454171388</v>
      </c>
      <c r="N598" s="6">
        <v>597</v>
      </c>
      <c r="O598">
        <f ca="1">$M$14902</f>
        <v>0.52658103606994622</v>
      </c>
      <c r="P598">
        <f ca="1">$M$14903</f>
        <v>1.8046059426948711</v>
      </c>
      <c r="Q598">
        <f ca="1">$M$14904</f>
        <v>4.6658290161411653</v>
      </c>
      <c r="R598">
        <f ca="1">$M$14905</f>
        <v>4.2609982421404906</v>
      </c>
      <c r="S598">
        <f ca="1">$M$14906</f>
        <v>5.8913936366653177</v>
      </c>
      <c r="T598">
        <f ca="1">$M$14907</f>
        <v>4.4920196570560611</v>
      </c>
      <c r="U598">
        <f ca="1">$M$14908</f>
        <v>4.2552700029804544</v>
      </c>
      <c r="V598">
        <f ca="1">$M$14909</f>
        <v>4.2086559947988782</v>
      </c>
      <c r="W598">
        <f ca="1">$M$14910</f>
        <v>2.8808007069804282</v>
      </c>
      <c r="X598">
        <f ca="1">$M$14911</f>
        <v>4.9749839523236128</v>
      </c>
      <c r="Y598">
        <f ca="1">$M$14912</f>
        <v>2.7224335782107336</v>
      </c>
      <c r="Z598">
        <f ca="1">$M$14913</f>
        <v>2.1612362636265492</v>
      </c>
      <c r="AA598">
        <f ca="1">$M$14914</f>
        <v>2.7711579870402736</v>
      </c>
      <c r="AB598">
        <f ca="1">$M$14915</f>
        <v>2.3267154807105142</v>
      </c>
      <c r="AC598">
        <f ca="1">$M$14916</f>
        <v>2.4332665086934244</v>
      </c>
      <c r="AD598">
        <f ca="1">$M$14917</f>
        <v>1.5133432249233763</v>
      </c>
      <c r="AE598">
        <f ca="1">$M$14918</f>
        <v>1.5668483339519808</v>
      </c>
      <c r="AF598">
        <f ca="1">$M$14919</f>
        <v>1.213328126324499</v>
      </c>
      <c r="AG598">
        <f ca="1">$M$14920</f>
        <v>1.1965601281519358</v>
      </c>
      <c r="AH598">
        <f ca="1">$M$14921</f>
        <v>0.94514317201006171</v>
      </c>
      <c r="AI598">
        <f ca="1">$M$14922</f>
        <v>0.83115455249102188</v>
      </c>
      <c r="AJ598">
        <f ca="1">$M$14923</f>
        <v>0.56511269430298805</v>
      </c>
      <c r="AK598">
        <f ca="1">$M$14924</f>
        <v>1.1418599619874874</v>
      </c>
      <c r="AL598">
        <f ca="1">$M$14925</f>
        <v>0.63131278468443275</v>
      </c>
      <c r="AM598">
        <f ca="1">$M$14926</f>
        <v>0.66638317933195368</v>
      </c>
    </row>
    <row r="599" spans="1:39" x14ac:dyDescent="0.25">
      <c r="A599" s="9"/>
      <c r="H599" s="9"/>
      <c r="J599">
        <v>22</v>
      </c>
      <c r="K599">
        <f ca="1">SIMULATION!$D$3*SIMULATION!$D$17/$H577/(SIMULATION!$D$17-$I577)*(((EXP(-$I577*$J599))/(1-EXP(-SIMULATION!$D$4*$I577)))-(EXP(-SIMULATION!$D$17*$J599)/(1-EXP(-SIMULATION!$D$4*SIMULATION!$D$17))))</f>
        <v>1.4144762558463881</v>
      </c>
      <c r="L599">
        <v>-0.31143268554628545</v>
      </c>
      <c r="M599">
        <f t="shared" ca="1" si="9"/>
        <v>0.97396211684669276</v>
      </c>
      <c r="N599" s="6">
        <v>598</v>
      </c>
      <c r="O599">
        <f ca="1">$M$14927</f>
        <v>1.2295560839051352</v>
      </c>
      <c r="P599">
        <f ca="1">$M$14928</f>
        <v>1.8727692856932441</v>
      </c>
      <c r="Q599">
        <f ca="1">$M$14929</f>
        <v>2.5605997437491692</v>
      </c>
      <c r="R599">
        <f ca="1">$M$14930</f>
        <v>2.5506161988253808</v>
      </c>
      <c r="S599">
        <f ca="1">$M$14931</f>
        <v>2.0549480024340325</v>
      </c>
      <c r="T599">
        <f ca="1">$M$14932</f>
        <v>2.3246574956776609</v>
      </c>
      <c r="U599">
        <f ca="1">$M$14933</f>
        <v>2.1894692222644845</v>
      </c>
      <c r="V599">
        <f ca="1">$M$14934</f>
        <v>2.6382195929657684</v>
      </c>
      <c r="W599">
        <f ca="1">$M$14935</f>
        <v>1.6367910435714605</v>
      </c>
      <c r="X599">
        <f ca="1">$M$14936</f>
        <v>2.3256901318131007</v>
      </c>
      <c r="Y599">
        <f ca="1">$M$14937</f>
        <v>3.9590510513730695</v>
      </c>
      <c r="Z599">
        <f ca="1">$M$14938</f>
        <v>3.1064410893180776</v>
      </c>
      <c r="AA599">
        <f ca="1">$M$14939</f>
        <v>2.262010562803686</v>
      </c>
      <c r="AB599">
        <f ca="1">$M$14940</f>
        <v>1.5561469526467704</v>
      </c>
      <c r="AC599">
        <f ca="1">$M$14941</f>
        <v>2.7273320312991816</v>
      </c>
      <c r="AD599">
        <f ca="1">$M$14942</f>
        <v>1.9483304778890282</v>
      </c>
      <c r="AE599">
        <f ca="1">$M$14943</f>
        <v>1.7545644917687697</v>
      </c>
      <c r="AF599">
        <f ca="1">$M$14944</f>
        <v>2.234662074226629</v>
      </c>
      <c r="AG599">
        <f ca="1">$M$14945</f>
        <v>1.9224717345042148</v>
      </c>
      <c r="AH599">
        <f ca="1">$M$14946</f>
        <v>2.2293583793876381</v>
      </c>
      <c r="AI599">
        <f ca="1">$M$14947</f>
        <v>1.8855634746368182</v>
      </c>
      <c r="AJ599">
        <f ca="1">$M$14948</f>
        <v>1.6762231421854379</v>
      </c>
      <c r="AK599">
        <f ca="1">$M$14949</f>
        <v>1.1109033390415799</v>
      </c>
      <c r="AL599">
        <f ca="1">$M$14950</f>
        <v>0.11486133950649982</v>
      </c>
      <c r="AM599">
        <f ca="1">$M$14951</f>
        <v>1.3884835983819455</v>
      </c>
    </row>
    <row r="600" spans="1:39" x14ac:dyDescent="0.25">
      <c r="A600" s="9"/>
      <c r="H600" s="9"/>
      <c r="J600">
        <v>23</v>
      </c>
      <c r="K600">
        <f ca="1">SIMULATION!$D$3*SIMULATION!$D$17/$H577/(SIMULATION!$D$17-$I577)*(((EXP(-$I577*$J600))/(1-EXP(-SIMULATION!$D$4*$I577)))-(EXP(-SIMULATION!$D$17*$J600)/(1-EXP(-SIMULATION!$D$4*SIMULATION!$D$17))))</f>
        <v>1.3285692681496462</v>
      </c>
      <c r="L600">
        <v>8.1063951119477964E-2</v>
      </c>
      <c r="M600">
        <f t="shared" ca="1" si="9"/>
        <v>1.4362683423617697</v>
      </c>
      <c r="N600" s="6">
        <v>599</v>
      </c>
      <c r="O600">
        <f ca="1">$M$14952</f>
        <v>0.54652503366164229</v>
      </c>
      <c r="P600">
        <f ca="1">$M$14953</f>
        <v>3.2552111099382994</v>
      </c>
      <c r="Q600">
        <f ca="1">$M$14954</f>
        <v>4.1766670610297139</v>
      </c>
      <c r="R600">
        <f ca="1">$M$14955</f>
        <v>5.3710273059196476</v>
      </c>
      <c r="S600">
        <f ca="1">$M$14956</f>
        <v>4.7199428073871283</v>
      </c>
      <c r="T600">
        <f ca="1">$M$14957</f>
        <v>2.4551103103309821</v>
      </c>
      <c r="U600">
        <f ca="1">$M$14958</f>
        <v>2.2108087187650463</v>
      </c>
      <c r="V600">
        <f ca="1">$M$14959</f>
        <v>4.5165858750094561</v>
      </c>
      <c r="W600">
        <f ca="1">$M$14960</f>
        <v>3.9921800830697882</v>
      </c>
      <c r="X600">
        <f ca="1">$M$14961</f>
        <v>2.4127257258441608</v>
      </c>
      <c r="Y600">
        <f ca="1">$M$14962</f>
        <v>3.2633275711385994</v>
      </c>
      <c r="Z600">
        <f ca="1">$M$14963</f>
        <v>2.6864248393814094</v>
      </c>
      <c r="AA600">
        <f ca="1">$M$14964</f>
        <v>3.0948325060173478</v>
      </c>
      <c r="AB600">
        <f ca="1">$M$14965</f>
        <v>2.7770094567985804</v>
      </c>
      <c r="AC600">
        <f ca="1">$M$14966</f>
        <v>2.4769780445402438</v>
      </c>
      <c r="AD600">
        <f ca="1">$M$14967</f>
        <v>1.4409133181163265</v>
      </c>
      <c r="AE600">
        <f ca="1">$M$14968</f>
        <v>1.4468957096182575</v>
      </c>
      <c r="AF600">
        <f ca="1">$M$14969</f>
        <v>1.548171701958714</v>
      </c>
      <c r="AG600">
        <f ca="1">$M$14970</f>
        <v>0.68870407844127968</v>
      </c>
      <c r="AH600">
        <f ca="1">$M$14971</f>
        <v>1.335144487424865</v>
      </c>
      <c r="AI600">
        <f ca="1">$M$14972</f>
        <v>1.0519401794783929</v>
      </c>
      <c r="AJ600">
        <f ca="1">$M$14973</f>
        <v>0.53822619786072812</v>
      </c>
      <c r="AK600">
        <f ca="1">$M$14974</f>
        <v>1.2260772904067641</v>
      </c>
      <c r="AL600">
        <f ca="1">$M$14975</f>
        <v>0.79548356648526597</v>
      </c>
      <c r="AM600">
        <f ca="1">$M$14976</f>
        <v>0.94031067336130969</v>
      </c>
    </row>
    <row r="601" spans="1:39" x14ac:dyDescent="0.25">
      <c r="A601" s="9"/>
      <c r="H601" s="9"/>
      <c r="J601">
        <v>24</v>
      </c>
      <c r="K601">
        <f ca="1">SIMULATION!$D$3*SIMULATION!$D$17/$H577/(SIMULATION!$D$17-$I577)*(((EXP(-$I577*$J601))/(1-EXP(-SIMULATION!$D$4*$I577)))-(EXP(-SIMULATION!$D$17*$J601)/(1-EXP(-SIMULATION!$D$4*SIMULATION!$D$17))))</f>
        <v>1.2478579525940157</v>
      </c>
      <c r="L601">
        <v>0.4842883065809398</v>
      </c>
      <c r="M601">
        <f t="shared" ca="1" si="9"/>
        <v>1.8521809673093301</v>
      </c>
      <c r="N601" s="6">
        <v>600</v>
      </c>
      <c r="O601">
        <f ca="1">$M$14977</f>
        <v>4.2353542202261911</v>
      </c>
      <c r="P601">
        <f ca="1">$M$14978</f>
        <v>3.6467072512369412</v>
      </c>
      <c r="Q601">
        <f ca="1">$M$14979</f>
        <v>2.6348276365720156</v>
      </c>
      <c r="R601">
        <f ca="1">$M$14980</f>
        <v>4.4413312520315387</v>
      </c>
      <c r="S601">
        <f ca="1">$M$14981</f>
        <v>3.7992983392404875</v>
      </c>
      <c r="T601">
        <f ca="1">$M$14982</f>
        <v>4.8370767764459996</v>
      </c>
      <c r="U601">
        <f ca="1">$M$14983</f>
        <v>3.6191533923089541</v>
      </c>
      <c r="V601">
        <f ca="1">$M$14984</f>
        <v>3.8644565745122055</v>
      </c>
      <c r="W601">
        <f ca="1">$M$14985</f>
        <v>3.9290475585607543</v>
      </c>
      <c r="X601">
        <f ca="1">$M$14986</f>
        <v>4.2616005417416076</v>
      </c>
      <c r="Y601">
        <f ca="1">$M$14987</f>
        <v>2.1317380793988727</v>
      </c>
      <c r="Z601">
        <f ca="1">$M$14988</f>
        <v>3.1957945948392839</v>
      </c>
      <c r="AA601">
        <f ca="1">$M$14989</f>
        <v>3.3458524551267028</v>
      </c>
      <c r="AB601">
        <f ca="1">$M$14990</f>
        <v>6.8363113441219676</v>
      </c>
      <c r="AC601">
        <f ca="1">$M$14991</f>
        <v>2.1367867850042139</v>
      </c>
      <c r="AD601">
        <f ca="1">$M$14992</f>
        <v>3.9306499918597382</v>
      </c>
      <c r="AE601">
        <f ca="1">$M$14993</f>
        <v>3.9582426430340054</v>
      </c>
      <c r="AF601">
        <f ca="1">$M$14994</f>
        <v>4.1724855940360142</v>
      </c>
      <c r="AG601">
        <f ca="1">$M$14995</f>
        <v>3.4289797664516519</v>
      </c>
      <c r="AH601">
        <f ca="1">$M$14996</f>
        <v>1.3625150408672464</v>
      </c>
      <c r="AI601">
        <f ca="1">$M$14997</f>
        <v>2.0365201179996744</v>
      </c>
      <c r="AJ601">
        <f ca="1">$M$14998</f>
        <v>4.5830443968998118</v>
      </c>
      <c r="AK601">
        <f ca="1">$M$14999</f>
        <v>5.401708510274136</v>
      </c>
      <c r="AL601">
        <f ca="1">$M$15000</f>
        <v>4.0330288452724288</v>
      </c>
      <c r="AM601">
        <f ca="1">$M$15001</f>
        <v>2.5561436878654402</v>
      </c>
    </row>
    <row r="602" spans="1:39" x14ac:dyDescent="0.25">
      <c r="A602" s="9">
        <v>25</v>
      </c>
      <c r="B602" s="2">
        <f ca="1">NORMINV(RAND(),SIMULATION!D7,SIMULATION!D8)</f>
        <v>64.255557675779642</v>
      </c>
      <c r="C602" s="2">
        <v>2</v>
      </c>
      <c r="D602" s="2">
        <f ca="1">SIMULATION!$D$11*(1+(SIMULATION!$D$12*LN(1+$C602)))*(1+(SIMULATION!$D$13*(($B602/63.5)-1)))</f>
        <v>10.294170307671772</v>
      </c>
      <c r="E602" s="2">
        <v>-0.13124716531593691</v>
      </c>
      <c r="F602" s="2">
        <f ca="1">D602*(1+E602)</f>
        <v>8.9430896355103648</v>
      </c>
      <c r="G602" s="2">
        <v>1.4598778618547188</v>
      </c>
      <c r="H602" s="9">
        <f>SIMULATION!$D$15*EXP($G$602)</f>
        <v>950.45030831196755</v>
      </c>
      <c r="I602" s="2">
        <f ca="1">$F602/$H602</f>
        <v>9.4093184644167237E-3</v>
      </c>
      <c r="J602">
        <v>0</v>
      </c>
      <c r="K602">
        <f ca="1">SIMULATION!$D$3*SIMULATION!$D$17/$H602/(SIMULATION!$D$17-$I602)*(((EXP(-$I602*$J602))/(1-EXP(-SIMULATION!$D$4*$I602)))-(EXP(-SIMULATION!$D$17*$J602)/(1-EXP(-SIMULATION!$D$4*SIMULATION!$D$17))))</f>
        <v>2.333368687097602</v>
      </c>
      <c r="L602">
        <v>-0.23165671891373693</v>
      </c>
      <c r="M602">
        <f t="shared" ca="1" si="9"/>
        <v>1.7928281530285175</v>
      </c>
      <c r="N602" s="6">
        <v>601</v>
      </c>
      <c r="O602">
        <f ca="1">$M$15002</f>
        <v>3.473138828440542</v>
      </c>
      <c r="P602">
        <f ca="1">$M$15003</f>
        <v>2.4142221077108221</v>
      </c>
      <c r="Q602">
        <f ca="1">$M$15004</f>
        <v>3.95665435747543</v>
      </c>
      <c r="R602">
        <f ca="1">$M$15005</f>
        <v>3.6824925985413439</v>
      </c>
      <c r="S602">
        <f ca="1">$M$15006</f>
        <v>2.4124973785678132</v>
      </c>
      <c r="T602">
        <f ca="1">$M$15007</f>
        <v>4.2118497643104327</v>
      </c>
      <c r="U602">
        <f ca="1">$M$15008</f>
        <v>4.2870375888180208</v>
      </c>
      <c r="V602">
        <f ca="1">$M$15009</f>
        <v>2.3743135115908691</v>
      </c>
      <c r="W602">
        <f ca="1">$M$15010</f>
        <v>4.480029656734092</v>
      </c>
      <c r="X602">
        <f ca="1">$M$15011</f>
        <v>3.892328820580385</v>
      </c>
      <c r="Y602">
        <f ca="1">$M$15012</f>
        <v>4.7382476628621673</v>
      </c>
      <c r="Z602">
        <f ca="1">$M$15013</f>
        <v>4.334104206170756</v>
      </c>
      <c r="AA602">
        <f ca="1">$M$15014</f>
        <v>2.2590306906997415</v>
      </c>
      <c r="AB602">
        <f ca="1">$M$15015</f>
        <v>3.2908037213537003</v>
      </c>
      <c r="AC602">
        <f ca="1">$M$15016</f>
        <v>2.9128469928376171</v>
      </c>
      <c r="AD602">
        <f ca="1">$M$15017</f>
        <v>3.522132458548028</v>
      </c>
      <c r="AE602">
        <f ca="1">$M$15018</f>
        <v>2.7228450833082012</v>
      </c>
      <c r="AF602">
        <f ca="1">$M$15019</f>
        <v>1.9190220505684215</v>
      </c>
      <c r="AG602">
        <f ca="1">$M$15020</f>
        <v>2.3441855915670184</v>
      </c>
      <c r="AH602">
        <f ca="1">$M$15021</f>
        <v>3.0258040168443809</v>
      </c>
      <c r="AI602">
        <f ca="1">$M$15022</f>
        <v>3.0399721196626537</v>
      </c>
      <c r="AJ602">
        <f ca="1">$M$15023</f>
        <v>3.5384017465120885</v>
      </c>
      <c r="AK602">
        <f ca="1">$M$15024</f>
        <v>3.2979795308579045</v>
      </c>
      <c r="AL602">
        <f ca="1">$M$15025</f>
        <v>3.858546894944066</v>
      </c>
      <c r="AM602">
        <f ca="1">$M$15026</f>
        <v>2.9218998003970675</v>
      </c>
    </row>
    <row r="603" spans="1:39" x14ac:dyDescent="0.25">
      <c r="A603" s="9"/>
      <c r="H603" s="9"/>
      <c r="J603">
        <v>1</v>
      </c>
      <c r="K603">
        <f ca="1">SIMULATION!$D$3*SIMULATION!$D$17/$H602/(SIMULATION!$D$17-$I602)*(((EXP(-$I602*$J603))/(1-EXP(-SIMULATION!$D$4*$I602)))-(EXP(-SIMULATION!$D$17*$J603)/(1-EXP(-SIMULATION!$D$4*SIMULATION!$D$17))))</f>
        <v>2.5183196012455333</v>
      </c>
      <c r="L603">
        <v>6.6729503513327473E-2</v>
      </c>
      <c r="M603">
        <f t="shared" ca="1" si="9"/>
        <v>2.6863658179245289</v>
      </c>
      <c r="N603" s="6">
        <v>602</v>
      </c>
      <c r="O603">
        <f ca="1">$M$15027</f>
        <v>0.95855370213705315</v>
      </c>
      <c r="P603">
        <f ca="1">$M$15028</f>
        <v>2.9028580458387574</v>
      </c>
      <c r="Q603">
        <f ca="1">$M$15029</f>
        <v>2.3663484936723536</v>
      </c>
      <c r="R603">
        <f ca="1">$M$15030</f>
        <v>4.2702058886966219</v>
      </c>
      <c r="S603">
        <f ca="1">$M$15031</f>
        <v>3.7577114093319417</v>
      </c>
      <c r="T603">
        <f ca="1">$M$15032</f>
        <v>4.375080930163481</v>
      </c>
      <c r="U603">
        <f ca="1">$M$15033</f>
        <v>2.6137409283049498</v>
      </c>
      <c r="V603">
        <f ca="1">$M$15034</f>
        <v>1.3206070856232357</v>
      </c>
      <c r="W603">
        <f ca="1">$M$15035</f>
        <v>3.5370945174937938</v>
      </c>
      <c r="X603">
        <f ca="1">$M$15036</f>
        <v>2.4737109958778332</v>
      </c>
      <c r="Y603">
        <f ca="1">$M$15037</f>
        <v>2.557346629724258</v>
      </c>
      <c r="Z603">
        <f ca="1">$M$15038</f>
        <v>3.438650531257283</v>
      </c>
      <c r="AA603">
        <f ca="1">$M$15039</f>
        <v>2.9143235722499909</v>
      </c>
      <c r="AB603">
        <f ca="1">$M$15040</f>
        <v>1.9261215049559695</v>
      </c>
      <c r="AC603">
        <f ca="1">$M$15041</f>
        <v>1.3353562192844646</v>
      </c>
      <c r="AD603">
        <f ca="1">$M$15042</f>
        <v>1.5855086703138919</v>
      </c>
      <c r="AE603">
        <f ca="1">$M$15043</f>
        <v>0.78075605212004873</v>
      </c>
      <c r="AF603">
        <f ca="1">$M$15044</f>
        <v>2.0694762456190126</v>
      </c>
      <c r="AG603">
        <f ca="1">$M$15045</f>
        <v>1.5189054541884197</v>
      </c>
      <c r="AH603">
        <f ca="1">$M$15046</f>
        <v>0.75621320918189794</v>
      </c>
      <c r="AI603">
        <f ca="1">$M$15047</f>
        <v>2.3503457910623493</v>
      </c>
      <c r="AJ603">
        <f ca="1">$M$15048</f>
        <v>1.1705274685160134</v>
      </c>
      <c r="AK603">
        <f ca="1">$M$15049</f>
        <v>1.6162435278782972</v>
      </c>
      <c r="AL603">
        <f ca="1">$M$15050</f>
        <v>0.88984845511961419</v>
      </c>
      <c r="AM603">
        <f ca="1">$M$15051</f>
        <v>1.5191889282093332</v>
      </c>
    </row>
    <row r="604" spans="1:39" x14ac:dyDescent="0.25">
      <c r="A604" s="9"/>
      <c r="H604" s="9"/>
      <c r="J604">
        <v>2</v>
      </c>
      <c r="K604">
        <f ca="1">SIMULATION!$D$3*SIMULATION!$D$17/$H602/(SIMULATION!$D$17-$I602)*(((EXP(-$I602*$J604))/(1-EXP(-SIMULATION!$D$4*$I602)))-(EXP(-SIMULATION!$D$17*$J604)/(1-EXP(-SIMULATION!$D$4*SIMULATION!$D$17))))</f>
        <v>2.6272596707744711</v>
      </c>
      <c r="L604">
        <v>-0.18274055145151694</v>
      </c>
      <c r="M604">
        <f t="shared" ca="1" si="9"/>
        <v>2.1471527897308134</v>
      </c>
      <c r="N604" s="6">
        <v>603</v>
      </c>
      <c r="O604">
        <f ca="1">$M$15052</f>
        <v>0.83130281677669415</v>
      </c>
      <c r="P604">
        <f ca="1">$M$15053</f>
        <v>3.6472021657051927</v>
      </c>
      <c r="Q604">
        <f ca="1">$M$15054</f>
        <v>5.2837728367111447</v>
      </c>
      <c r="R604">
        <f ca="1">$M$15055</f>
        <v>3.9527408118947673</v>
      </c>
      <c r="S604">
        <f ca="1">$M$15056</f>
        <v>4.0095906184917798</v>
      </c>
      <c r="T604">
        <f ca="1">$M$15057</f>
        <v>5.222275297811021</v>
      </c>
      <c r="U604">
        <f ca="1">$M$15058</f>
        <v>1.6913599205998244</v>
      </c>
      <c r="V604">
        <f ca="1">$M$15059</f>
        <v>5.4494683779114412</v>
      </c>
      <c r="W604">
        <f ca="1">$M$15060</f>
        <v>3.5019618973036746</v>
      </c>
      <c r="X604">
        <f ca="1">$M$15061</f>
        <v>1.1313856386678836</v>
      </c>
      <c r="Y604">
        <f ca="1">$M$15062</f>
        <v>2.5557963529913019</v>
      </c>
      <c r="Z604">
        <f ca="1">$M$15063</f>
        <v>2.5874626080155689</v>
      </c>
      <c r="AA604">
        <f ca="1">$M$15064</f>
        <v>2.6505263671396544</v>
      </c>
      <c r="AB604">
        <f ca="1">$M$15065</f>
        <v>3.5403068070346442</v>
      </c>
      <c r="AC604">
        <f ca="1">$M$15066</f>
        <v>1.7879567166108805</v>
      </c>
      <c r="AD604">
        <f ca="1">$M$15067</f>
        <v>2.6410500713052976</v>
      </c>
      <c r="AE604">
        <f ca="1">$M$15068</f>
        <v>2.1986081540476055</v>
      </c>
      <c r="AF604">
        <f ca="1">$M$15069</f>
        <v>1.6492000321503126</v>
      </c>
      <c r="AG604">
        <f ca="1">$M$15070</f>
        <v>1.9521872520478267</v>
      </c>
      <c r="AH604">
        <f ca="1">$M$15071</f>
        <v>1.8340166890545544</v>
      </c>
      <c r="AI604">
        <f ca="1">$M$15072</f>
        <v>1.2134727573480322</v>
      </c>
      <c r="AJ604">
        <f ca="1">$M$15073</f>
        <v>1.507209592427573</v>
      </c>
      <c r="AK604">
        <f ca="1">$M$15074</f>
        <v>1.3007746619856853</v>
      </c>
      <c r="AL604">
        <f ca="1">$M$15075</f>
        <v>1.0128071712533215</v>
      </c>
      <c r="AM604">
        <f ca="1">$M$15076</f>
        <v>0.87968732618722012</v>
      </c>
    </row>
    <row r="605" spans="1:39" x14ac:dyDescent="0.25">
      <c r="A605" s="9"/>
      <c r="H605" s="9"/>
      <c r="J605">
        <v>3</v>
      </c>
      <c r="K605">
        <f ca="1">SIMULATION!$D$3*SIMULATION!$D$17/$H602/(SIMULATION!$D$17-$I602)*(((EXP(-$I602*$J605))/(1-EXP(-SIMULATION!$D$4*$I602)))-(EXP(-SIMULATION!$D$17*$J605)/(1-EXP(-SIMULATION!$D$4*SIMULATION!$D$17))))</f>
        <v>2.6875798733917602</v>
      </c>
      <c r="L605">
        <v>-0.2472643017012425</v>
      </c>
      <c r="M605">
        <f t="shared" ca="1" si="9"/>
        <v>2.0230373127312329</v>
      </c>
      <c r="N605" s="6">
        <v>604</v>
      </c>
      <c r="O605">
        <f ca="1">$M$15077</f>
        <v>1.1495760094865357</v>
      </c>
      <c r="P605">
        <f ca="1">$M$15078</f>
        <v>2.4640257576925184</v>
      </c>
      <c r="Q605">
        <f ca="1">$M$15079</f>
        <v>2.4464795593088895</v>
      </c>
      <c r="R605">
        <f ca="1">$M$15080</f>
        <v>3.3374366738659682</v>
      </c>
      <c r="S605">
        <f ca="1">$M$15081</f>
        <v>3.6127380899127073</v>
      </c>
      <c r="T605">
        <f ca="1">$M$15082</f>
        <v>3.7574232823110276</v>
      </c>
      <c r="U605">
        <f ca="1">$M$15083</f>
        <v>2.7853919511764267</v>
      </c>
      <c r="V605">
        <f ca="1">$M$15084</f>
        <v>1.645108342798788</v>
      </c>
      <c r="W605">
        <f ca="1">$M$15085</f>
        <v>3.1348632619921197</v>
      </c>
      <c r="X605">
        <f ca="1">$M$15086</f>
        <v>2.2099410936076449</v>
      </c>
      <c r="Y605">
        <f ca="1">$M$15087</f>
        <v>2.667457977809029</v>
      </c>
      <c r="Z605">
        <f ca="1">$M$15088</f>
        <v>1.5824085913492654</v>
      </c>
      <c r="AA605">
        <f ca="1">$M$15089</f>
        <v>1.5131357179718585</v>
      </c>
      <c r="AB605">
        <f ca="1">$M$15090</f>
        <v>2.1807612417421263</v>
      </c>
      <c r="AC605">
        <f ca="1">$M$15091</f>
        <v>2.0875605027256223</v>
      </c>
      <c r="AD605">
        <f ca="1">$M$15092</f>
        <v>1.9882650624405929</v>
      </c>
      <c r="AE605">
        <f ca="1">$M$15093</f>
        <v>1.5563317402304575</v>
      </c>
      <c r="AF605">
        <f ca="1">$M$15094</f>
        <v>2.2874992416259139</v>
      </c>
      <c r="AG605">
        <f ca="1">$M$15095</f>
        <v>0.5641557074536202</v>
      </c>
      <c r="AH605">
        <f ca="1">$M$15096</f>
        <v>1.6856572320880838</v>
      </c>
      <c r="AI605">
        <f ca="1">$M$15097</f>
        <v>1.6761022715747671</v>
      </c>
      <c r="AJ605">
        <f ca="1">$M$15098</f>
        <v>2.2986451818788569</v>
      </c>
      <c r="AK605">
        <f ca="1">$M$15099</f>
        <v>1.9080456155498979</v>
      </c>
      <c r="AL605">
        <f ca="1">$M$15100</f>
        <v>0.92213354037461248</v>
      </c>
      <c r="AM605">
        <f ca="1">$M$15101</f>
        <v>0.86825798425531642</v>
      </c>
    </row>
    <row r="606" spans="1:39" x14ac:dyDescent="0.25">
      <c r="A606" s="9"/>
      <c r="H606" s="9"/>
      <c r="J606">
        <v>4</v>
      </c>
      <c r="K606">
        <f ca="1">SIMULATION!$D$3*SIMULATION!$D$17/$H602/(SIMULATION!$D$17-$I602)*(((EXP(-$I602*$J606))/(1-EXP(-SIMULATION!$D$4*$I602)))-(EXP(-SIMULATION!$D$17*$J606)/(1-EXP(-SIMULATION!$D$4*SIMULATION!$D$17))))</f>
        <v>2.7168321722409172</v>
      </c>
      <c r="L606">
        <v>-9.5920163544284565E-2</v>
      </c>
      <c r="M606">
        <f t="shared" ca="1" si="9"/>
        <v>2.4562331859571946</v>
      </c>
      <c r="N606" s="6">
        <v>605</v>
      </c>
      <c r="O606">
        <f ca="1">$M$15102</f>
        <v>1.1252495133003537</v>
      </c>
      <c r="P606">
        <f ca="1">$M$15103</f>
        <v>2.2295260586417567</v>
      </c>
      <c r="Q606">
        <f ca="1">$M$15104</f>
        <v>2.8850883690646376</v>
      </c>
      <c r="R606">
        <f ca="1">$M$15105</f>
        <v>2.3544238227649341</v>
      </c>
      <c r="S606">
        <f ca="1">$M$15106</f>
        <v>1.9719334389743142</v>
      </c>
      <c r="T606">
        <f ca="1">$M$15107</f>
        <v>2.6297464738666454</v>
      </c>
      <c r="U606">
        <f ca="1">$M$15108</f>
        <v>1.9240858933146585</v>
      </c>
      <c r="V606">
        <f ca="1">$M$15109</f>
        <v>2.2119761702891227</v>
      </c>
      <c r="W606">
        <f ca="1">$M$15110</f>
        <v>2.252400779679423</v>
      </c>
      <c r="X606">
        <f ca="1">$M$15111</f>
        <v>1.9872683185500815</v>
      </c>
      <c r="Y606">
        <f ca="1">$M$15112</f>
        <v>3.851976296581352</v>
      </c>
      <c r="Z606">
        <f ca="1">$M$15113</f>
        <v>1.9290937852829555</v>
      </c>
      <c r="AA606">
        <f ca="1">$M$15114</f>
        <v>3.0872696355933851</v>
      </c>
      <c r="AB606">
        <f ca="1">$M$15115</f>
        <v>2.4571638524446944</v>
      </c>
      <c r="AC606">
        <f ca="1">$M$15116</f>
        <v>2.4210965046942543</v>
      </c>
      <c r="AD606">
        <f ca="1">$M$15117</f>
        <v>1.4135460280382162</v>
      </c>
      <c r="AE606">
        <f ca="1">$M$15118</f>
        <v>2.0368890121220251</v>
      </c>
      <c r="AF606">
        <f ca="1">$M$15119</f>
        <v>1.8832061844409815</v>
      </c>
      <c r="AG606">
        <f ca="1">$M$15120</f>
        <v>1.1181273547732566</v>
      </c>
      <c r="AH606">
        <f ca="1">$M$15121</f>
        <v>1.621850938435166</v>
      </c>
      <c r="AI606">
        <f ca="1">$M$15122</f>
        <v>1.8109472189086182</v>
      </c>
      <c r="AJ606">
        <f ca="1">$M$15123</f>
        <v>0.75614280647274046</v>
      </c>
      <c r="AK606">
        <f ca="1">$M$15124</f>
        <v>0.76489880116517828</v>
      </c>
      <c r="AL606">
        <f ca="1">$M$15125</f>
        <v>1.2899493161765072</v>
      </c>
      <c r="AM606">
        <f ca="1">$M$15126</f>
        <v>0.49853008270777299</v>
      </c>
    </row>
    <row r="607" spans="1:39" x14ac:dyDescent="0.25">
      <c r="A607" s="9"/>
      <c r="H607" s="9"/>
      <c r="J607">
        <v>5</v>
      </c>
      <c r="K607">
        <f ca="1">SIMULATION!$D$3*SIMULATION!$D$17/$H602/(SIMULATION!$D$17-$I602)*(((EXP(-$I602*$J607))/(1-EXP(-SIMULATION!$D$4*$I602)))-(EXP(-SIMULATION!$D$17*$J607)/(1-EXP(-SIMULATION!$D$4*SIMULATION!$D$17))))</f>
        <v>2.7262634589504424</v>
      </c>
      <c r="L607">
        <v>0.28120922464871961</v>
      </c>
      <c r="M607">
        <f t="shared" ca="1" si="9"/>
        <v>3.4929138924300327</v>
      </c>
      <c r="N607" s="6">
        <v>606</v>
      </c>
      <c r="O607">
        <f ca="1">$M$15127</f>
        <v>1.1599382450997529</v>
      </c>
      <c r="P607">
        <f ca="1">$M$15128</f>
        <v>2.5858709867887519</v>
      </c>
      <c r="Q607">
        <f ca="1">$M$15129</f>
        <v>2.2748578904752677</v>
      </c>
      <c r="R607">
        <f ca="1">$M$15130</f>
        <v>1.7176997312954161</v>
      </c>
      <c r="S607">
        <f ca="1">$M$15131</f>
        <v>2.5937740773703415</v>
      </c>
      <c r="T607">
        <f ca="1">$M$15132</f>
        <v>1.3806438892888704</v>
      </c>
      <c r="U607">
        <f ca="1">$M$15133</f>
        <v>2.4331470484021591</v>
      </c>
      <c r="V607">
        <f ca="1">$M$15134</f>
        <v>2.1038888484691736</v>
      </c>
      <c r="W607">
        <f ca="1">$M$15135</f>
        <v>2.3359956834516327</v>
      </c>
      <c r="X607">
        <f ca="1">$M$15136</f>
        <v>2.1799307250799567</v>
      </c>
      <c r="Y607">
        <f ca="1">$M$15137</f>
        <v>1.6822115967245679</v>
      </c>
      <c r="Z607">
        <f ca="1">$M$15138</f>
        <v>3.1244212953298671</v>
      </c>
      <c r="AA607">
        <f ca="1">$M$15139</f>
        <v>2.2341321582729714</v>
      </c>
      <c r="AB607">
        <f ca="1">$M$15140</f>
        <v>2.0177336237777754</v>
      </c>
      <c r="AC607">
        <f ca="1">$M$15141</f>
        <v>1.420219876472224</v>
      </c>
      <c r="AD607">
        <f ca="1">$M$15142</f>
        <v>0.99334413307390712</v>
      </c>
      <c r="AE607">
        <f ca="1">$M$15143</f>
        <v>1.1145828624213694</v>
      </c>
      <c r="AF607">
        <f ca="1">$M$15144</f>
        <v>1.7887444076706842</v>
      </c>
      <c r="AG607">
        <f ca="1">$M$15145</f>
        <v>1.2597779908163367</v>
      </c>
      <c r="AH607">
        <f ca="1">$M$15146</f>
        <v>1.208371092148667</v>
      </c>
      <c r="AI607">
        <f ca="1">$M$15147</f>
        <v>2.0833810419807404</v>
      </c>
      <c r="AJ607">
        <f ca="1">$M$15148</f>
        <v>1.1804339445106573</v>
      </c>
      <c r="AK607">
        <f ca="1">$M$15149</f>
        <v>1.5241809098278205</v>
      </c>
      <c r="AL607">
        <f ca="1">$M$15150</f>
        <v>1.1412586669806069</v>
      </c>
      <c r="AM607">
        <f ca="1">$M$15151</f>
        <v>0.9161800450390597</v>
      </c>
    </row>
    <row r="608" spans="1:39" x14ac:dyDescent="0.25">
      <c r="A608" s="9"/>
      <c r="H608" s="9"/>
      <c r="J608">
        <v>6</v>
      </c>
      <c r="K608">
        <f ca="1">SIMULATION!$D$3*SIMULATION!$D$17/$H602/(SIMULATION!$D$17-$I602)*(((EXP(-$I602*$J608))/(1-EXP(-SIMULATION!$D$4*$I602)))-(EXP(-SIMULATION!$D$17*$J608)/(1-EXP(-SIMULATION!$D$4*SIMULATION!$D$17))))</f>
        <v>2.7230801900559034</v>
      </c>
      <c r="L608">
        <v>1.9000559610890869E-2</v>
      </c>
      <c r="M608">
        <f t="shared" ca="1" si="9"/>
        <v>2.7748202375322966</v>
      </c>
      <c r="N608" s="6">
        <v>607</v>
      </c>
      <c r="O608">
        <f ca="1">$M$15152</f>
        <v>3.3957032822533835</v>
      </c>
      <c r="P608">
        <f ca="1">$M$15153</f>
        <v>4.7588245543771501</v>
      </c>
      <c r="Q608">
        <f ca="1">$M$15154</f>
        <v>3.8758619827080483</v>
      </c>
      <c r="R608">
        <f ca="1">$M$15155</f>
        <v>4.3533243440356042</v>
      </c>
      <c r="S608">
        <f ca="1">$M$15156</f>
        <v>6.173607581918608</v>
      </c>
      <c r="T608">
        <f ca="1">$M$15157</f>
        <v>5.7754775447425697</v>
      </c>
      <c r="U608">
        <f ca="1">$M$15158</f>
        <v>5.5121177048011845</v>
      </c>
      <c r="V608">
        <f ca="1">$M$15159</f>
        <v>2.6027833178138589</v>
      </c>
      <c r="W608">
        <f ca="1">$M$15160</f>
        <v>4.6134029221422432</v>
      </c>
      <c r="X608">
        <f ca="1">$M$15161</f>
        <v>5.9799826542170313</v>
      </c>
      <c r="Y608">
        <f ca="1">$M$15162</f>
        <v>3.0501948637646499</v>
      </c>
      <c r="Z608">
        <f ca="1">$M$15163</f>
        <v>3.3317759840784884</v>
      </c>
      <c r="AA608">
        <f ca="1">$M$15164</f>
        <v>2.4801208015543654</v>
      </c>
      <c r="AB608">
        <f ca="1">$M$15165</f>
        <v>2.8980227101065648</v>
      </c>
      <c r="AC608">
        <f ca="1">$M$15166</f>
        <v>3.4195261930262597</v>
      </c>
      <c r="AD608">
        <f ca="1">$M$15167</f>
        <v>3.1330006907041885</v>
      </c>
      <c r="AE608">
        <f ca="1">$M$15168</f>
        <v>3.1185193526881605</v>
      </c>
      <c r="AF608">
        <f ca="1">$M$15169</f>
        <v>3.8847652272029003</v>
      </c>
      <c r="AG608">
        <f ca="1">$M$15170</f>
        <v>2.9587957405655869</v>
      </c>
      <c r="AH608">
        <f ca="1">$M$15171</f>
        <v>3.3215920808230308</v>
      </c>
      <c r="AI608">
        <f ca="1">$M$15172</f>
        <v>1.9487729282001209</v>
      </c>
      <c r="AJ608">
        <f ca="1">$M$15173</f>
        <v>2.521099562105698</v>
      </c>
      <c r="AK608">
        <f ca="1">$M$15174</f>
        <v>4.6451856794642499</v>
      </c>
      <c r="AL608">
        <f ca="1">$M$15175</f>
        <v>2.4815319369406867</v>
      </c>
      <c r="AM608">
        <f ca="1">$M$15176</f>
        <v>3.2310124459152938</v>
      </c>
    </row>
    <row r="609" spans="1:39" x14ac:dyDescent="0.25">
      <c r="A609" s="9"/>
      <c r="H609" s="9"/>
      <c r="J609">
        <v>7</v>
      </c>
      <c r="K609">
        <f ca="1">SIMULATION!$D$3*SIMULATION!$D$17/$H602/(SIMULATION!$D$17-$I602)*(((EXP(-$I602*$J609))/(1-EXP(-SIMULATION!$D$4*$I602)))-(EXP(-SIMULATION!$D$17*$J609)/(1-EXP(-SIMULATION!$D$4*SIMULATION!$D$17))))</f>
        <v>2.7118996209225892</v>
      </c>
      <c r="L609">
        <v>2.5061711336599915E-2</v>
      </c>
      <c r="M609">
        <f t="shared" ca="1" si="9"/>
        <v>2.7798644663959857</v>
      </c>
      <c r="N609" s="6">
        <v>608</v>
      </c>
      <c r="O609">
        <f ca="1">$M$15177</f>
        <v>1.1179466535245244</v>
      </c>
      <c r="P609">
        <f ca="1">$M$15178</f>
        <v>1.8148404109292435</v>
      </c>
      <c r="Q609">
        <f ca="1">$M$15179</f>
        <v>4.024494995004626</v>
      </c>
      <c r="R609">
        <f ca="1">$M$15180</f>
        <v>2.6981937319728155</v>
      </c>
      <c r="S609">
        <f ca="1">$M$15181</f>
        <v>2.8883969196293666</v>
      </c>
      <c r="T609">
        <f ca="1">$M$15182</f>
        <v>2.7886035084404233</v>
      </c>
      <c r="U609">
        <f ca="1">$M$15183</f>
        <v>3.4824285432964741</v>
      </c>
      <c r="V609">
        <f ca="1">$M$15184</f>
        <v>3.7469535889249541</v>
      </c>
      <c r="W609">
        <f ca="1">$M$15185</f>
        <v>1.1210783390041235</v>
      </c>
      <c r="X609">
        <f ca="1">$M$15186</f>
        <v>2.1447741116849293</v>
      </c>
      <c r="Y609">
        <f ca="1">$M$15187</f>
        <v>0.94297482357280538</v>
      </c>
      <c r="Z609">
        <f ca="1">$M$15188</f>
        <v>1.4108534530791894</v>
      </c>
      <c r="AA609">
        <f ca="1">$M$15189</f>
        <v>2.7483377043260555</v>
      </c>
      <c r="AB609">
        <f ca="1">$M$15190</f>
        <v>2.180893569830693</v>
      </c>
      <c r="AC609">
        <f ca="1">$M$15191</f>
        <v>2.1731383655347503</v>
      </c>
      <c r="AD609">
        <f ca="1">$M$15192</f>
        <v>1.7506666809718272</v>
      </c>
      <c r="AE609">
        <f ca="1">$M$15193</f>
        <v>0.64395501131306643</v>
      </c>
      <c r="AF609">
        <f ca="1">$M$15194</f>
        <v>2.5562758618724071</v>
      </c>
      <c r="AG609">
        <f ca="1">$M$15195</f>
        <v>1.8415145274453764</v>
      </c>
      <c r="AH609">
        <f ca="1">$M$15196</f>
        <v>1.4469891608839691</v>
      </c>
      <c r="AI609">
        <f ca="1">$M$15197</f>
        <v>0.60202635863339016</v>
      </c>
      <c r="AJ609">
        <f ca="1">$M$15198</f>
        <v>1.1477375341792897</v>
      </c>
      <c r="AK609">
        <f ca="1">$M$15199</f>
        <v>1.1007096778758569</v>
      </c>
      <c r="AL609">
        <f ca="1">$M$15200</f>
        <v>1.2959112829703878</v>
      </c>
      <c r="AM609">
        <f ca="1">$M$15201</f>
        <v>0.72545844573128204</v>
      </c>
    </row>
    <row r="610" spans="1:39" x14ac:dyDescent="0.25">
      <c r="A610" s="9"/>
      <c r="H610" s="9"/>
      <c r="J610">
        <v>8</v>
      </c>
      <c r="K610">
        <f ca="1">SIMULATION!$D$3*SIMULATION!$D$17/$H602/(SIMULATION!$D$17-$I602)*(((EXP(-$I602*$J610))/(1-EXP(-SIMULATION!$D$4*$I602)))-(EXP(-SIMULATION!$D$17*$J610)/(1-EXP(-SIMULATION!$D$4*SIMULATION!$D$17))))</f>
        <v>2.6956797916010138</v>
      </c>
      <c r="L610">
        <v>-0.48175442832563814</v>
      </c>
      <c r="M610">
        <f t="shared" ca="1" si="9"/>
        <v>1.3970241146492921</v>
      </c>
      <c r="N610" s="6">
        <v>609</v>
      </c>
      <c r="O610">
        <f ca="1">$M$15202</f>
        <v>1.7097461437559185</v>
      </c>
      <c r="P610">
        <f ca="1">$M$15203</f>
        <v>2.9747236652217794</v>
      </c>
      <c r="Q610">
        <f ca="1">$M$15204</f>
        <v>4.2693599597950165</v>
      </c>
      <c r="R610">
        <f ca="1">$M$15205</f>
        <v>2.2851998754055378</v>
      </c>
      <c r="S610">
        <f ca="1">$M$15206</f>
        <v>2.7006352810063015</v>
      </c>
      <c r="T610">
        <f ca="1">$M$15207</f>
        <v>3.9246888693835267</v>
      </c>
      <c r="U610">
        <f ca="1">$M$15208</f>
        <v>2.461405977007828</v>
      </c>
      <c r="V610">
        <f ca="1">$M$15209</f>
        <v>2.4604654029682917</v>
      </c>
      <c r="W610">
        <f ca="1">$M$15210</f>
        <v>3.5881303263421271</v>
      </c>
      <c r="X610">
        <f ca="1">$M$15211</f>
        <v>3.9126665896541422</v>
      </c>
      <c r="Y610">
        <f ca="1">$M$15212</f>
        <v>1.8605589129666908</v>
      </c>
      <c r="Z610">
        <f ca="1">$M$15213</f>
        <v>3.3373781317111764</v>
      </c>
      <c r="AA610">
        <f ca="1">$M$15214</f>
        <v>1.3523628994938997</v>
      </c>
      <c r="AB610">
        <f ca="1">$M$15215</f>
        <v>3.3667827507813408</v>
      </c>
      <c r="AC610">
        <f ca="1">$M$15216</f>
        <v>2.3291640447929245</v>
      </c>
      <c r="AD610">
        <f ca="1">$M$15217</f>
        <v>2.6084277220452257</v>
      </c>
      <c r="AE610">
        <f ca="1">$M$15218</f>
        <v>2.7832577978580995</v>
      </c>
      <c r="AF610">
        <f ca="1">$M$15219</f>
        <v>2.3106488828939424</v>
      </c>
      <c r="AG610">
        <f ca="1">$M$15220</f>
        <v>1.9875394499119123</v>
      </c>
      <c r="AH610">
        <f ca="1">$M$15221</f>
        <v>1.9161711407234125</v>
      </c>
      <c r="AI610">
        <f ca="1">$M$15222</f>
        <v>1.2237875046657161</v>
      </c>
      <c r="AJ610">
        <f ca="1">$M$15223</f>
        <v>1.6837677054902547</v>
      </c>
      <c r="AK610">
        <f ca="1">$M$15224</f>
        <v>1.6282425999907211</v>
      </c>
      <c r="AL610">
        <f ca="1">$M$15225</f>
        <v>1.7537174083894254</v>
      </c>
      <c r="AM610">
        <f ca="1">$M$15226</f>
        <v>2.5008313242313149</v>
      </c>
    </row>
    <row r="611" spans="1:39" x14ac:dyDescent="0.25">
      <c r="A611" s="9"/>
      <c r="H611" s="9"/>
      <c r="J611">
        <v>9</v>
      </c>
      <c r="K611">
        <f ca="1">SIMULATION!$D$3*SIMULATION!$D$17/$H602/(SIMULATION!$D$17-$I602)*(((EXP(-$I602*$J611))/(1-EXP(-SIMULATION!$D$4*$I602)))-(EXP(-SIMULATION!$D$17*$J611)/(1-EXP(-SIMULATION!$D$4*SIMULATION!$D$17))))</f>
        <v>2.6763154842678469</v>
      </c>
      <c r="L611">
        <v>0.31719019284154698</v>
      </c>
      <c r="M611">
        <f t="shared" ca="1" si="9"/>
        <v>3.5252165088275835</v>
      </c>
      <c r="N611" s="6">
        <v>610</v>
      </c>
      <c r="O611">
        <f ca="1">$M$15227</f>
        <v>2.2085464710686424</v>
      </c>
      <c r="P611">
        <f ca="1">$M$15228</f>
        <v>3.384065588603371</v>
      </c>
      <c r="Q611">
        <f ca="1">$M$15229</f>
        <v>6.0517226060982958</v>
      </c>
      <c r="R611">
        <f ca="1">$M$15230</f>
        <v>3.9242224580945986</v>
      </c>
      <c r="S611">
        <f ca="1">$M$15231</f>
        <v>3.3118399072368665</v>
      </c>
      <c r="T611">
        <f ca="1">$M$15232</f>
        <v>4.2976032254925816</v>
      </c>
      <c r="U611">
        <f ca="1">$M$15233</f>
        <v>4.4943320617506934</v>
      </c>
      <c r="V611">
        <f ca="1">$M$15234</f>
        <v>3.637204998214961</v>
      </c>
      <c r="W611">
        <f ca="1">$M$15235</f>
        <v>5.6660211812195689</v>
      </c>
      <c r="X611">
        <f ca="1">$M$15236</f>
        <v>5.4838022523231471</v>
      </c>
      <c r="Y611">
        <f ca="1">$M$15237</f>
        <v>5.3320801703065186</v>
      </c>
      <c r="Z611">
        <f ca="1">$M$15238</f>
        <v>3.0244076821266184</v>
      </c>
      <c r="AA611">
        <f ca="1">$M$15239</f>
        <v>4.6119711597745052</v>
      </c>
      <c r="AB611">
        <f ca="1">$M$15240</f>
        <v>2.5512399362863727</v>
      </c>
      <c r="AC611">
        <f ca="1">$M$15241</f>
        <v>5.3374813384872271</v>
      </c>
      <c r="AD611">
        <f ca="1">$M$15242</f>
        <v>3.2445238456157215</v>
      </c>
      <c r="AE611">
        <f ca="1">$M$15243</f>
        <v>4.07056763030665</v>
      </c>
      <c r="AF611">
        <f ca="1">$M$15244</f>
        <v>2.7870585083258042</v>
      </c>
      <c r="AG611">
        <f ca="1">$M$15245</f>
        <v>5.2014022976773591</v>
      </c>
      <c r="AH611">
        <f ca="1">$M$15246</f>
        <v>2.9411855894217576</v>
      </c>
      <c r="AI611">
        <f ca="1">$M$15247</f>
        <v>1.9594037910874647</v>
      </c>
      <c r="AJ611">
        <f ca="1">$M$15248</f>
        <v>4.3833180097774438</v>
      </c>
      <c r="AK611">
        <f ca="1">$M$15249</f>
        <v>3.0036105896049063</v>
      </c>
      <c r="AL611">
        <f ca="1">$M$15250</f>
        <v>3.2922786326835465</v>
      </c>
      <c r="AM611">
        <f ca="1">$M$15251</f>
        <v>1.8392134745673625</v>
      </c>
    </row>
    <row r="612" spans="1:39" x14ac:dyDescent="0.25">
      <c r="A612" s="9"/>
      <c r="H612" s="9"/>
      <c r="J612">
        <v>10</v>
      </c>
      <c r="K612">
        <f ca="1">SIMULATION!$D$3*SIMULATION!$D$17/$H602/(SIMULATION!$D$17-$I602)*(((EXP(-$I602*$J612))/(1-EXP(-SIMULATION!$D$4*$I602)))-(EXP(-SIMULATION!$D$17*$J612)/(1-EXP(-SIMULATION!$D$4*SIMULATION!$D$17))))</f>
        <v>2.6550201271505611</v>
      </c>
      <c r="L612">
        <v>1.1896993128967866E-2</v>
      </c>
      <c r="M612">
        <f t="shared" ca="1" si="9"/>
        <v>2.6866068833605428</v>
      </c>
      <c r="N612" s="6">
        <v>611</v>
      </c>
      <c r="O612">
        <f ca="1">$M$15252</f>
        <v>0.77920753959631195</v>
      </c>
      <c r="P612">
        <f ca="1">$M$15253</f>
        <v>0.72668530975758128</v>
      </c>
      <c r="Q612">
        <f ca="1">$M$15254</f>
        <v>3.7860329646806123</v>
      </c>
      <c r="R612">
        <f ca="1">$M$15255</f>
        <v>4.4942889145833194</v>
      </c>
      <c r="S612">
        <f ca="1">$M$15256</f>
        <v>5.1715549168388897</v>
      </c>
      <c r="T612">
        <f ca="1">$M$15257</f>
        <v>4.5607120938151917</v>
      </c>
      <c r="U612">
        <f ca="1">$M$15258</f>
        <v>4.1969984999295447</v>
      </c>
      <c r="V612">
        <f ca="1">$M$15259</f>
        <v>2.6530777810563011</v>
      </c>
      <c r="W612">
        <f ca="1">$M$15260</f>
        <v>3.1555639979128856</v>
      </c>
      <c r="X612">
        <f ca="1">$M$15261</f>
        <v>2.6139795458786721</v>
      </c>
      <c r="Y612">
        <f ca="1">$M$15262</f>
        <v>2.7890620605557719</v>
      </c>
      <c r="Z612">
        <f ca="1">$M$15263</f>
        <v>1.8315212488887274</v>
      </c>
      <c r="AA612">
        <f ca="1">$M$15264</f>
        <v>2.1529155284259818</v>
      </c>
      <c r="AB612">
        <f ca="1">$M$15265</f>
        <v>1.914882331543647</v>
      </c>
      <c r="AC612">
        <f ca="1">$M$15266</f>
        <v>1.1936271035105481</v>
      </c>
      <c r="AD612">
        <f ca="1">$M$15267</f>
        <v>1.1985483085314739</v>
      </c>
      <c r="AE612">
        <f ca="1">$M$15268</f>
        <v>2.0391414459247685</v>
      </c>
      <c r="AF612">
        <f ca="1">$M$15269</f>
        <v>1.6704648214375426</v>
      </c>
      <c r="AG612">
        <f ca="1">$M$15270</f>
        <v>1.5700498320184109</v>
      </c>
      <c r="AH612">
        <f ca="1">$M$15271</f>
        <v>1.5324348616544026</v>
      </c>
      <c r="AI612">
        <f ca="1">$M$15272</f>
        <v>1.5023097847891393</v>
      </c>
      <c r="AJ612">
        <f ca="1">$M$15273</f>
        <v>0.66323785417657999</v>
      </c>
      <c r="AK612">
        <f ca="1">$M$15274</f>
        <v>1.0088688987196492</v>
      </c>
      <c r="AL612">
        <f ca="1">$M$15275</f>
        <v>0.78811647380166949</v>
      </c>
      <c r="AM612">
        <f ca="1">$M$15276</f>
        <v>0.84639336372790763</v>
      </c>
    </row>
    <row r="613" spans="1:39" x14ac:dyDescent="0.25">
      <c r="A613" s="9"/>
      <c r="H613" s="9"/>
      <c r="J613">
        <v>11</v>
      </c>
      <c r="K613">
        <f ca="1">SIMULATION!$D$3*SIMULATION!$D$17/$H602/(SIMULATION!$D$17-$I602)*(((EXP(-$I602*$J613))/(1-EXP(-SIMULATION!$D$4*$I602)))-(EXP(-SIMULATION!$D$17*$J613)/(1-EXP(-SIMULATION!$D$4*SIMULATION!$D$17))))</f>
        <v>2.6325705277631442</v>
      </c>
      <c r="L613">
        <v>6.1135343969448759E-2</v>
      </c>
      <c r="M613">
        <f t="shared" ca="1" si="9"/>
        <v>2.7935136325017775</v>
      </c>
      <c r="N613" s="6">
        <v>612</v>
      </c>
      <c r="O613">
        <f ca="1">$M$15277</f>
        <v>1.5154242825399229</v>
      </c>
      <c r="P613">
        <f ca="1">$M$15278</f>
        <v>2.4494607115814451</v>
      </c>
      <c r="Q613">
        <f ca="1">$M$15279</f>
        <v>3.5128606037523848</v>
      </c>
      <c r="R613">
        <f ca="1">$M$15280</f>
        <v>3.4994934716126149</v>
      </c>
      <c r="S613">
        <f ca="1">$M$15281</f>
        <v>2.6481075119598745</v>
      </c>
      <c r="T613">
        <f ca="1">$M$15282</f>
        <v>3.0110384077298074</v>
      </c>
      <c r="U613">
        <f ca="1">$M$15283</f>
        <v>3.2687013186428713</v>
      </c>
      <c r="V613">
        <f ca="1">$M$15284</f>
        <v>1.6013530524404955</v>
      </c>
      <c r="W613">
        <f ca="1">$M$15285</f>
        <v>4.2616556421190754</v>
      </c>
      <c r="X613">
        <f ca="1">$M$15286</f>
        <v>3.35613563664934</v>
      </c>
      <c r="Y613">
        <f ca="1">$M$15287</f>
        <v>3.2760337630211671</v>
      </c>
      <c r="Z613">
        <f ca="1">$M$15288</f>
        <v>2.9789033794122193</v>
      </c>
      <c r="AA613">
        <f ca="1">$M$15289</f>
        <v>1.9568569901901613</v>
      </c>
      <c r="AB613">
        <f ca="1">$M$15290</f>
        <v>2.1074140229514735</v>
      </c>
      <c r="AC613">
        <f ca="1">$M$15291</f>
        <v>2.9720644468276536</v>
      </c>
      <c r="AD613">
        <f ca="1">$M$15292</f>
        <v>2.3455671207940716</v>
      </c>
      <c r="AE613">
        <f ca="1">$M$15293</f>
        <v>2.4733087613480551</v>
      </c>
      <c r="AF613">
        <f ca="1">$M$15294</f>
        <v>2.5789133629585974</v>
      </c>
      <c r="AG613">
        <f ca="1">$M$15295</f>
        <v>2.1969200866024501</v>
      </c>
      <c r="AH613">
        <f ca="1">$M$15296</f>
        <v>2.1336245308645378</v>
      </c>
      <c r="AI613">
        <f ca="1">$M$15297</f>
        <v>1.6695011383339977</v>
      </c>
      <c r="AJ613">
        <f ca="1">$M$15298</f>
        <v>1.5541664820095644</v>
      </c>
      <c r="AK613">
        <f ca="1">$M$15299</f>
        <v>1.9224135236925239</v>
      </c>
      <c r="AL613">
        <f ca="1">$M$15300</f>
        <v>2.3683642196769901</v>
      </c>
      <c r="AM613">
        <f ca="1">$M$15301</f>
        <v>1.3894694164618604</v>
      </c>
    </row>
    <row r="614" spans="1:39" x14ac:dyDescent="0.25">
      <c r="A614" s="9"/>
      <c r="H614" s="9"/>
      <c r="J614">
        <v>12</v>
      </c>
      <c r="K614">
        <f ca="1">SIMULATION!$D$3*SIMULATION!$D$17/$H602/(SIMULATION!$D$17-$I602)*(((EXP(-$I602*$J614))/(1-EXP(-SIMULATION!$D$4*$I602)))-(EXP(-SIMULATION!$D$17*$J614)/(1-EXP(-SIMULATION!$D$4*SIMULATION!$D$17))))</f>
        <v>2.6094637038350408</v>
      </c>
      <c r="L614">
        <v>-0.40004367649002015</v>
      </c>
      <c r="M614">
        <f t="shared" ca="1" si="9"/>
        <v>1.565564250085606</v>
      </c>
      <c r="N614" s="6">
        <v>613</v>
      </c>
      <c r="O614">
        <f ca="1">$M$15302</f>
        <v>0.79256863347621676</v>
      </c>
      <c r="P614">
        <f ca="1">$M$15303</f>
        <v>2.2702041813963585</v>
      </c>
      <c r="Q614">
        <f ca="1">$M$15304</f>
        <v>1.7851830342054134</v>
      </c>
      <c r="R614">
        <f ca="1">$M$15305</f>
        <v>3.2873136980397377</v>
      </c>
      <c r="S614">
        <f ca="1">$M$15306</f>
        <v>3.3326089179707865</v>
      </c>
      <c r="T614">
        <f ca="1">$M$15307</f>
        <v>2.8711612367141774</v>
      </c>
      <c r="U614">
        <f ca="1">$M$15308</f>
        <v>3.3046226819667037</v>
      </c>
      <c r="V614">
        <f ca="1">$M$15309</f>
        <v>1.0097139614019022</v>
      </c>
      <c r="W614">
        <f ca="1">$M$15310</f>
        <v>3.5983315495732207</v>
      </c>
      <c r="X614">
        <f ca="1">$M$15311</f>
        <v>3.4489852797524483</v>
      </c>
      <c r="Y614">
        <f ca="1">$M$15312</f>
        <v>2.5394304674283394</v>
      </c>
      <c r="Z614">
        <f ca="1">$M$15313</f>
        <v>1.80587120641382</v>
      </c>
      <c r="AA614">
        <f ca="1">$M$15314</f>
        <v>1.7834058966406068</v>
      </c>
      <c r="AB614">
        <f ca="1">$M$15315</f>
        <v>1.9914079296640634</v>
      </c>
      <c r="AC614">
        <f ca="1">$M$15316</f>
        <v>1.538407813412292</v>
      </c>
      <c r="AD614">
        <f ca="1">$M$15317</f>
        <v>1.7548013405033625</v>
      </c>
      <c r="AE614">
        <f ca="1">$M$15318</f>
        <v>1.3795896652222388</v>
      </c>
      <c r="AF614">
        <f ca="1">$M$15319</f>
        <v>1.7021487161991578</v>
      </c>
      <c r="AG614">
        <f ca="1">$M$15320</f>
        <v>0.86523243397852878</v>
      </c>
      <c r="AH614">
        <f ca="1">$M$15321</f>
        <v>1.0510775279898146</v>
      </c>
      <c r="AI614">
        <f ca="1">$M$15322</f>
        <v>0.77333388160124494</v>
      </c>
      <c r="AJ614">
        <f ca="1">$M$15323</f>
        <v>1.5069078179499691</v>
      </c>
      <c r="AK614">
        <f ca="1">$M$15324</f>
        <v>0.81564107988154655</v>
      </c>
      <c r="AL614">
        <f ca="1">$M$15325</f>
        <v>1.3648707318727786</v>
      </c>
      <c r="AM614">
        <f ca="1">$M$15326</f>
        <v>1.4121730024112666</v>
      </c>
    </row>
    <row r="615" spans="1:39" x14ac:dyDescent="0.25">
      <c r="A615" s="9"/>
      <c r="H615" s="9"/>
      <c r="J615">
        <v>13</v>
      </c>
      <c r="K615">
        <f ca="1">SIMULATION!$D$3*SIMULATION!$D$17/$H602/(SIMULATION!$D$17-$I602)*(((EXP(-$I602*$J615))/(1-EXP(-SIMULATION!$D$4*$I602)))-(EXP(-SIMULATION!$D$17*$J615)/(1-EXP(-SIMULATION!$D$4*SIMULATION!$D$17))))</f>
        <v>2.5860173843086462</v>
      </c>
      <c r="L615">
        <v>-2.5806673200079483E-2</v>
      </c>
      <c r="M615">
        <f t="shared" ca="1" si="9"/>
        <v>2.5192808787820686</v>
      </c>
      <c r="N615" s="6">
        <v>614</v>
      </c>
      <c r="O615">
        <f ca="1">$M$15327</f>
        <v>1.9790934758059859</v>
      </c>
      <c r="P615">
        <f ca="1">$M$15328</f>
        <v>1.7068649182505919</v>
      </c>
      <c r="Q615">
        <f ca="1">$M$15329</f>
        <v>3.9486963094812828</v>
      </c>
      <c r="R615">
        <f ca="1">$M$15330</f>
        <v>3.2467543039317346</v>
      </c>
      <c r="S615">
        <f ca="1">$M$15331</f>
        <v>1.544925935837606</v>
      </c>
      <c r="T615">
        <f ca="1">$M$15332</f>
        <v>3.9498578734341163</v>
      </c>
      <c r="U615">
        <f ca="1">$M$15333</f>
        <v>3.1375171696996222</v>
      </c>
      <c r="V615">
        <f ca="1">$M$15334</f>
        <v>4.6653974231286179</v>
      </c>
      <c r="W615">
        <f ca="1">$M$15335</f>
        <v>3.5789759620673061</v>
      </c>
      <c r="X615">
        <f ca="1">$M$15336</f>
        <v>5.4952217637530376</v>
      </c>
      <c r="Y615">
        <f ca="1">$M$15337</f>
        <v>2.3699595307016152</v>
      </c>
      <c r="Z615">
        <f ca="1">$M$15338</f>
        <v>2.9862760699076505</v>
      </c>
      <c r="AA615">
        <f ca="1">$M$15339</f>
        <v>2.2987142087266363</v>
      </c>
      <c r="AB615">
        <f ca="1">$M$15340</f>
        <v>3.032558137426987</v>
      </c>
      <c r="AC615">
        <f ca="1">$M$15341</f>
        <v>2.408684687730728</v>
      </c>
      <c r="AD615">
        <f ca="1">$M$15342</f>
        <v>2.1704477829549687</v>
      </c>
      <c r="AE615">
        <f ca="1">$M$15343</f>
        <v>2.4335085777949912</v>
      </c>
      <c r="AF615">
        <f ca="1">$M$15344</f>
        <v>2.2584539266195724</v>
      </c>
      <c r="AG615">
        <f ca="1">$M$15345</f>
        <v>2.3627522960679816</v>
      </c>
      <c r="AH615">
        <f ca="1">$M$15346</f>
        <v>1.7790890598696509</v>
      </c>
      <c r="AI615">
        <f ca="1">$M$15347</f>
        <v>1.8759660568614898</v>
      </c>
      <c r="AJ615">
        <f ca="1">$M$15348</f>
        <v>1.5681254171254044</v>
      </c>
      <c r="AK615">
        <f ca="1">$M$15349</f>
        <v>0.79037179861286333</v>
      </c>
      <c r="AL615">
        <f ca="1">$M$15350</f>
        <v>1.5528995163745218</v>
      </c>
      <c r="AM615">
        <f ca="1">$M$15351</f>
        <v>0.87297902660305182</v>
      </c>
    </row>
    <row r="616" spans="1:39" x14ac:dyDescent="0.25">
      <c r="A616" s="9"/>
      <c r="H616" s="9"/>
      <c r="J616">
        <v>14</v>
      </c>
      <c r="K616">
        <f ca="1">SIMULATION!$D$3*SIMULATION!$D$17/$H602/(SIMULATION!$D$17-$I602)*(((EXP(-$I602*$J616))/(1-EXP(-SIMULATION!$D$4*$I602)))-(EXP(-SIMULATION!$D$17*$J616)/(1-EXP(-SIMULATION!$D$4*SIMULATION!$D$17))))</f>
        <v>2.5624344127499099</v>
      </c>
      <c r="L616">
        <v>0.43866902144152031</v>
      </c>
      <c r="M616">
        <f t="shared" ca="1" si="9"/>
        <v>3.6864950090989899</v>
      </c>
      <c r="N616" s="6">
        <v>615</v>
      </c>
      <c r="O616">
        <f ca="1">$M$15352</f>
        <v>0.10735341593622605</v>
      </c>
      <c r="P616">
        <f ca="1">$M$15353</f>
        <v>3.9855405868337872</v>
      </c>
      <c r="Q616">
        <f ca="1">$M$15354</f>
        <v>5.7878844826773603</v>
      </c>
      <c r="R616">
        <f ca="1">$M$15355</f>
        <v>5.2812079417756639</v>
      </c>
      <c r="S616">
        <f ca="1">$M$15356</f>
        <v>5.2815976231152373</v>
      </c>
      <c r="T616">
        <f ca="1">$M$15357</f>
        <v>4.7905008297188756</v>
      </c>
      <c r="U616">
        <f ca="1">$M$15358</f>
        <v>4.0085147633547331</v>
      </c>
      <c r="V616">
        <f ca="1">$M$15359</f>
        <v>3.6270882364120762</v>
      </c>
      <c r="W616">
        <f ca="1">$M$15360</f>
        <v>3.0956884587676212</v>
      </c>
      <c r="X616">
        <f ca="1">$M$15361</f>
        <v>3.1879914167150694</v>
      </c>
      <c r="Y616">
        <f ca="1">$M$15362</f>
        <v>1.6806303338523578</v>
      </c>
      <c r="Z616">
        <f ca="1">$M$15363</f>
        <v>1.9444834400210553</v>
      </c>
      <c r="AA616">
        <f ca="1">$M$15364</f>
        <v>0.96145153766451119</v>
      </c>
      <c r="AB616">
        <f ca="1">$M$15365</f>
        <v>1.1333712392322983</v>
      </c>
      <c r="AC616">
        <f ca="1">$M$15366</f>
        <v>1.0138264745319037</v>
      </c>
      <c r="AD616">
        <f ca="1">$M$15367</f>
        <v>0.60126340303443093</v>
      </c>
      <c r="AE616">
        <f ca="1">$M$15368</f>
        <v>0.20495478350537741</v>
      </c>
      <c r="AF616">
        <f ca="1">$M$15369</f>
        <v>0.54219766831012262</v>
      </c>
      <c r="AG616">
        <f ca="1">$M$15370</f>
        <v>0.28873422797879877</v>
      </c>
      <c r="AH616">
        <f ca="1">$M$15371</f>
        <v>0.23637473827328309</v>
      </c>
      <c r="AI616">
        <f ca="1">$M$15372</f>
        <v>0.33542778155535208</v>
      </c>
      <c r="AJ616">
        <f ca="1">$M$15373</f>
        <v>0.27110270634343264</v>
      </c>
      <c r="AK616">
        <f ca="1">$M$15374</f>
        <v>0.12760354298254403</v>
      </c>
      <c r="AL616">
        <f ca="1">$M$15375</f>
        <v>0.14066731080320338</v>
      </c>
      <c r="AM616">
        <f ca="1">$M$15376</f>
        <v>7.2132203427543576E-2</v>
      </c>
    </row>
    <row r="617" spans="1:39" x14ac:dyDescent="0.25">
      <c r="A617" s="9"/>
      <c r="H617" s="9"/>
      <c r="J617">
        <v>15</v>
      </c>
      <c r="K617">
        <f ca="1">SIMULATION!$D$3*SIMULATION!$D$17/$H602/(SIMULATION!$D$17-$I602)*(((EXP(-$I602*$J617))/(1-EXP(-SIMULATION!$D$4*$I602)))-(EXP(-SIMULATION!$D$17*$J617)/(1-EXP(-SIMULATION!$D$4*SIMULATION!$D$17))))</f>
        <v>2.5388440185495913</v>
      </c>
      <c r="L617">
        <v>0.61718808004702364</v>
      </c>
      <c r="M617">
        <f t="shared" ca="1" si="9"/>
        <v>4.1057882838970841</v>
      </c>
      <c r="N617" s="6">
        <v>616</v>
      </c>
      <c r="O617">
        <f ca="1">$M$15377</f>
        <v>0.48823104677581108</v>
      </c>
      <c r="P617">
        <f ca="1">$M$15378</f>
        <v>2.3144561610677967</v>
      </c>
      <c r="Q617">
        <f ca="1">$M$15379</f>
        <v>3.7584239177959184</v>
      </c>
      <c r="R617">
        <f ca="1">$M$15380</f>
        <v>1.7993620657469649</v>
      </c>
      <c r="S617">
        <f ca="1">$M$15381</f>
        <v>4.4705181971464825</v>
      </c>
      <c r="T617">
        <f ca="1">$M$15382</f>
        <v>3.2726593473225605</v>
      </c>
      <c r="U617">
        <f ca="1">$M$15383</f>
        <v>3.3044138545516821</v>
      </c>
      <c r="V617">
        <f ca="1">$M$15384</f>
        <v>5.243000421333381</v>
      </c>
      <c r="W617">
        <f ca="1">$M$15385</f>
        <v>3.0758640173068024</v>
      </c>
      <c r="X617">
        <f ca="1">$M$15386</f>
        <v>1.0874580398234603</v>
      </c>
      <c r="Y617">
        <f ca="1">$M$15387</f>
        <v>2.9123574383673954</v>
      </c>
      <c r="Z617">
        <f ca="1">$M$15388</f>
        <v>2.1809735579897169</v>
      </c>
      <c r="AA617">
        <f ca="1">$M$15389</f>
        <v>2.4299917184998687</v>
      </c>
      <c r="AB617">
        <f ca="1">$M$15390</f>
        <v>1.6561091069634586</v>
      </c>
      <c r="AC617">
        <f ca="1">$M$15391</f>
        <v>1.2673170168481784</v>
      </c>
      <c r="AD617">
        <f ca="1">$M$15392</f>
        <v>1.2284809334123854</v>
      </c>
      <c r="AE617">
        <f ca="1">$M$15393</f>
        <v>0.92941843624552067</v>
      </c>
      <c r="AF617">
        <f ca="1">$M$15394</f>
        <v>1.0735037038247637</v>
      </c>
      <c r="AG617">
        <f ca="1">$M$15395</f>
        <v>1.0170524149170901</v>
      </c>
      <c r="AH617">
        <f ca="1">$M$15396</f>
        <v>0.73689492260834499</v>
      </c>
      <c r="AI617">
        <f ca="1">$M$15397</f>
        <v>1.0556564274072247</v>
      </c>
      <c r="AJ617">
        <f ca="1">$M$15398</f>
        <v>0.75922651310718559</v>
      </c>
      <c r="AK617">
        <f ca="1">$M$15399</f>
        <v>0.34626891752957767</v>
      </c>
      <c r="AL617">
        <f ca="1">$M$15400</f>
        <v>0.57287850267405005</v>
      </c>
      <c r="AM617">
        <f ca="1">$M$15401</f>
        <v>0.51040505949967374</v>
      </c>
    </row>
    <row r="618" spans="1:39" x14ac:dyDescent="0.25">
      <c r="A618" s="9"/>
      <c r="H618" s="9"/>
      <c r="J618">
        <v>16</v>
      </c>
      <c r="K618">
        <f ca="1">SIMULATION!$D$3*SIMULATION!$D$17/$H602/(SIMULATION!$D$17-$I602)*(((EXP(-$I602*$J618))/(1-EXP(-SIMULATION!$D$4*$I602)))-(EXP(-SIMULATION!$D$17*$J618)/(1-EXP(-SIMULATION!$D$4*SIMULATION!$D$17))))</f>
        <v>2.5153282644438439</v>
      </c>
      <c r="L618">
        <v>-0.38426339676300142</v>
      </c>
      <c r="M618">
        <f t="shared" ca="1" si="9"/>
        <v>1.5487796815746675</v>
      </c>
      <c r="N618" s="6">
        <v>617</v>
      </c>
      <c r="O618">
        <f ca="1">$M$15402</f>
        <v>1.2005936020756198</v>
      </c>
      <c r="P618">
        <f ca="1">$M$15403</f>
        <v>1.207250404378887</v>
      </c>
      <c r="Q618">
        <f ca="1">$M$15404</f>
        <v>2.5912289711064154</v>
      </c>
      <c r="R618">
        <f ca="1">$M$15405</f>
        <v>1.8338744218522136</v>
      </c>
      <c r="S618">
        <f ca="1">$M$15406</f>
        <v>1.9171845860888297</v>
      </c>
      <c r="T618">
        <f ca="1">$M$15407</f>
        <v>1.1446225484632793</v>
      </c>
      <c r="U618">
        <f ca="1">$M$15408</f>
        <v>2.2036258713610453</v>
      </c>
      <c r="V618">
        <f ca="1">$M$15409</f>
        <v>2.0322626445951508</v>
      </c>
      <c r="W618">
        <f ca="1">$M$15410</f>
        <v>1.3964424229865784</v>
      </c>
      <c r="X618">
        <f ca="1">$M$15411</f>
        <v>2.8012142920474425</v>
      </c>
      <c r="Y618">
        <f ca="1">$M$15412</f>
        <v>1.7244377328619964</v>
      </c>
      <c r="Z618">
        <f ca="1">$M$15413</f>
        <v>2.2395898540440649</v>
      </c>
      <c r="AA618">
        <f ca="1">$M$15414</f>
        <v>0.97011198798935006</v>
      </c>
      <c r="AB618">
        <f ca="1">$M$15415</f>
        <v>1.3371196670060248</v>
      </c>
      <c r="AC618">
        <f ca="1">$M$15416</f>
        <v>1.6512805754744422</v>
      </c>
      <c r="AD618">
        <f ca="1">$M$15417</f>
        <v>1.437800694346443</v>
      </c>
      <c r="AE618">
        <f ca="1">$M$15418</f>
        <v>1.7990973925528499</v>
      </c>
      <c r="AF618">
        <f ca="1">$M$15419</f>
        <v>1.7971414987440364</v>
      </c>
      <c r="AG618">
        <f ca="1">$M$15420</f>
        <v>2.1721063847981443</v>
      </c>
      <c r="AH618">
        <f ca="1">$M$15421</f>
        <v>2.329567674924784</v>
      </c>
      <c r="AI618">
        <f ca="1">$M$15422</f>
        <v>2.3199142154130841</v>
      </c>
      <c r="AJ618">
        <f ca="1">$M$15423</f>
        <v>1.6516712678255547</v>
      </c>
      <c r="AK618">
        <f ca="1">$M$15424</f>
        <v>2.1239207870756762</v>
      </c>
      <c r="AL618">
        <f ca="1">$M$15425</f>
        <v>1.8252309417516763</v>
      </c>
      <c r="AM618">
        <f ca="1">$M$15426</f>
        <v>1.8706745851836544</v>
      </c>
    </row>
    <row r="619" spans="1:39" x14ac:dyDescent="0.25">
      <c r="A619" s="9"/>
      <c r="H619" s="9"/>
      <c r="J619">
        <v>17</v>
      </c>
      <c r="K619">
        <f ca="1">SIMULATION!$D$3*SIMULATION!$D$17/$H602/(SIMULATION!$D$17-$I602)*(((EXP(-$I602*$J619))/(1-EXP(-SIMULATION!$D$4*$I602)))-(EXP(-SIMULATION!$D$17*$J619)/(1-EXP(-SIMULATION!$D$4*SIMULATION!$D$17))))</f>
        <v>2.4919389946609907</v>
      </c>
      <c r="L619">
        <v>-0.41513049630924398</v>
      </c>
      <c r="M619">
        <f t="shared" ca="1" si="9"/>
        <v>1.4574591230350153</v>
      </c>
      <c r="N619" s="6">
        <v>618</v>
      </c>
      <c r="O619">
        <f ca="1">$M$15427</f>
        <v>1.4675595821207641</v>
      </c>
      <c r="P619">
        <f ca="1">$M$15428</f>
        <v>3.8284663203618994</v>
      </c>
      <c r="Q619">
        <f ca="1">$M$15429</f>
        <v>4.323731874123216</v>
      </c>
      <c r="R619">
        <f ca="1">$M$15430</f>
        <v>2.5009597539473978</v>
      </c>
      <c r="S619">
        <f ca="1">$M$15431</f>
        <v>4.0451237527359041</v>
      </c>
      <c r="T619">
        <f ca="1">$M$15432</f>
        <v>2.1280870322604275</v>
      </c>
      <c r="U619">
        <f ca="1">$M$15433</f>
        <v>5.3741282612089289</v>
      </c>
      <c r="V619">
        <f ca="1">$M$15434</f>
        <v>2.6004859269405816</v>
      </c>
      <c r="W619">
        <f ca="1">$M$15435</f>
        <v>2.4849053996497648</v>
      </c>
      <c r="X619">
        <f ca="1">$M$15436</f>
        <v>4.2994512200050652</v>
      </c>
      <c r="Y619">
        <f ca="1">$M$15437</f>
        <v>3.0893561869887778</v>
      </c>
      <c r="Z619">
        <f ca="1">$M$15438</f>
        <v>2.6500657660633493</v>
      </c>
      <c r="AA619">
        <f ca="1">$M$15439</f>
        <v>3.9352522902869613</v>
      </c>
      <c r="AB619">
        <f ca="1">$M$15440</f>
        <v>2.796314275516695</v>
      </c>
      <c r="AC619">
        <f ca="1">$M$15441</f>
        <v>2.4547790981133693</v>
      </c>
      <c r="AD619">
        <f ca="1">$M$15442</f>
        <v>1.7855326618221457</v>
      </c>
      <c r="AE619">
        <f ca="1">$M$15443</f>
        <v>2.1907004779468564</v>
      </c>
      <c r="AF619">
        <f ca="1">$M$15444</f>
        <v>1.4762218172307522</v>
      </c>
      <c r="AG619">
        <f ca="1">$M$15445</f>
        <v>1.9390091405531336</v>
      </c>
      <c r="AH619">
        <f ca="1">$M$15446</f>
        <v>2.3900462040567323</v>
      </c>
      <c r="AI619">
        <f ca="1">$M$15447</f>
        <v>2.589953920348226</v>
      </c>
      <c r="AJ619">
        <f ca="1">$M$15448</f>
        <v>2.0579683343286241</v>
      </c>
      <c r="AK619">
        <f ca="1">$M$15449</f>
        <v>1.7793360284929265</v>
      </c>
      <c r="AL619">
        <f ca="1">$M$15450</f>
        <v>1.7600417757302302</v>
      </c>
      <c r="AM619">
        <f ca="1">$M$15451</f>
        <v>1.8018852643228753</v>
      </c>
    </row>
    <row r="620" spans="1:39" x14ac:dyDescent="0.25">
      <c r="A620" s="9"/>
      <c r="H620" s="9"/>
      <c r="J620">
        <v>18</v>
      </c>
      <c r="K620">
        <f ca="1">SIMULATION!$D$3*SIMULATION!$D$17/$H602/(SIMULATION!$D$17-$I602)*(((EXP(-$I602*$J620))/(1-EXP(-SIMULATION!$D$4*$I602)))-(EXP(-SIMULATION!$D$17*$J620)/(1-EXP(-SIMULATION!$D$4*SIMULATION!$D$17))))</f>
        <v>2.468708695639581</v>
      </c>
      <c r="L620">
        <v>-2.7789522451454428E-5</v>
      </c>
      <c r="M620">
        <f t="shared" ca="1" si="9"/>
        <v>2.4686400914038575</v>
      </c>
      <c r="N620" s="6">
        <v>619</v>
      </c>
      <c r="O620">
        <f ca="1">$M$15452</f>
        <v>0.31042915724104581</v>
      </c>
      <c r="P620">
        <f ca="1">$M$15453</f>
        <v>1.5233893928248017</v>
      </c>
      <c r="Q620">
        <f ca="1">$M$15454</f>
        <v>1.9852048912486937</v>
      </c>
      <c r="R620">
        <f ca="1">$M$15455</f>
        <v>3.9052525785553072</v>
      </c>
      <c r="S620">
        <f ca="1">$M$15456</f>
        <v>3.3370457170421828</v>
      </c>
      <c r="T620">
        <f ca="1">$M$15457</f>
        <v>4.4796426347425342</v>
      </c>
      <c r="U620">
        <f ca="1">$M$15458</f>
        <v>3.2147488276005496</v>
      </c>
      <c r="V620">
        <f ca="1">$M$15459</f>
        <v>4.3101686634025151</v>
      </c>
      <c r="W620">
        <f ca="1">$M$15460</f>
        <v>1.862863220007112</v>
      </c>
      <c r="X620">
        <f ca="1">$M$15461</f>
        <v>2.9286442749261332</v>
      </c>
      <c r="Y620">
        <f ca="1">$M$15462</f>
        <v>1.8627988662312849</v>
      </c>
      <c r="Z620">
        <f ca="1">$M$15463</f>
        <v>1.9758136737205836</v>
      </c>
      <c r="AA620">
        <f ca="1">$M$15464</f>
        <v>2.2991192672249152</v>
      </c>
      <c r="AB620">
        <f ca="1">$M$15465</f>
        <v>1.4869018031923082</v>
      </c>
      <c r="AC620">
        <f ca="1">$M$15466</f>
        <v>1.8130070159102296</v>
      </c>
      <c r="AD620">
        <f ca="1">$M$15467</f>
        <v>1.0356316956459779</v>
      </c>
      <c r="AE620">
        <f ca="1">$M$15468</f>
        <v>1.1293694330605677</v>
      </c>
      <c r="AF620">
        <f ca="1">$M$15469</f>
        <v>0.84413437345386333</v>
      </c>
      <c r="AG620">
        <f ca="1">$M$15470</f>
        <v>0.5478112767147153</v>
      </c>
      <c r="AH620">
        <f ca="1">$M$15471</f>
        <v>0.70806127489764381</v>
      </c>
      <c r="AI620">
        <f ca="1">$M$15472</f>
        <v>0.54387812190451235</v>
      </c>
      <c r="AJ620">
        <f ca="1">$M$15473</f>
        <v>0.40699760328731349</v>
      </c>
      <c r="AK620">
        <f ca="1">$M$15474</f>
        <v>0.35590990967309116</v>
      </c>
      <c r="AL620">
        <f ca="1">$M$15475</f>
        <v>0.34106966534508287</v>
      </c>
      <c r="AM620">
        <f ca="1">$M$15476</f>
        <v>0.29873954548843712</v>
      </c>
    </row>
    <row r="621" spans="1:39" x14ac:dyDescent="0.25">
      <c r="A621" s="9"/>
      <c r="H621" s="9"/>
      <c r="J621">
        <v>19</v>
      </c>
      <c r="K621">
        <f ca="1">SIMULATION!$D$3*SIMULATION!$D$17/$H602/(SIMULATION!$D$17-$I602)*(((EXP(-$I602*$J621))/(1-EXP(-SIMULATION!$D$4*$I602)))-(EXP(-SIMULATION!$D$17*$J621)/(1-EXP(-SIMULATION!$D$4*SIMULATION!$D$17))))</f>
        <v>2.4456574557749589</v>
      </c>
      <c r="L621">
        <v>-1.7943708388472458E-2</v>
      </c>
      <c r="M621">
        <f t="shared" ca="1" si="9"/>
        <v>2.4017732915704393</v>
      </c>
      <c r="N621" s="6">
        <v>620</v>
      </c>
      <c r="O621">
        <f ca="1">$M$15477</f>
        <v>0.4460925147927185</v>
      </c>
      <c r="P621">
        <f ca="1">$M$15478</f>
        <v>3.9574676971619911</v>
      </c>
      <c r="Q621">
        <f ca="1">$M$15479</f>
        <v>3.5377063518795704</v>
      </c>
      <c r="R621">
        <f ca="1">$M$15480</f>
        <v>6.0035042754492558</v>
      </c>
      <c r="S621">
        <f ca="1">$M$15481</f>
        <v>5.6273943095807946</v>
      </c>
      <c r="T621">
        <f ca="1">$M$15482</f>
        <v>4.802934320307485</v>
      </c>
      <c r="U621">
        <f ca="1">$M$15483</f>
        <v>5.8920336046750759</v>
      </c>
      <c r="V621">
        <f ca="1">$M$15484</f>
        <v>3.5307018064046507</v>
      </c>
      <c r="W621">
        <f ca="1">$M$15485</f>
        <v>4.4566599459612801</v>
      </c>
      <c r="X621">
        <f ca="1">$M$15486</f>
        <v>2.4128999791125416</v>
      </c>
      <c r="Y621">
        <f ca="1">$M$15487</f>
        <v>2.6869911213500348</v>
      </c>
      <c r="Z621">
        <f ca="1">$M$15488</f>
        <v>2.5675692341371033</v>
      </c>
      <c r="AA621">
        <f ca="1">$M$15489</f>
        <v>2.6908046597764192</v>
      </c>
      <c r="AB621">
        <f ca="1">$M$15490</f>
        <v>2.2224880937437748</v>
      </c>
      <c r="AC621">
        <f ca="1">$M$15491</f>
        <v>1.8717403052675843</v>
      </c>
      <c r="AD621">
        <f ca="1">$M$15492</f>
        <v>1.7481553773813787</v>
      </c>
      <c r="AE621">
        <f ca="1">$M$15493</f>
        <v>1.7517381966404082</v>
      </c>
      <c r="AF621">
        <f ca="1">$M$15494</f>
        <v>1.069300484274585</v>
      </c>
      <c r="AG621">
        <f ca="1">$M$15495</f>
        <v>0.95410493733028745</v>
      </c>
      <c r="AH621">
        <f ca="1">$M$15496</f>
        <v>0.9899719243568641</v>
      </c>
      <c r="AI621">
        <f ca="1">$M$15497</f>
        <v>0.54500299872720948</v>
      </c>
      <c r="AJ621">
        <f ca="1">$M$15498</f>
        <v>0.42399990714175462</v>
      </c>
      <c r="AK621">
        <f ca="1">$M$15499</f>
        <v>0.82844920673436551</v>
      </c>
      <c r="AL621">
        <f ca="1">$M$15500</f>
        <v>0.49212757397359391</v>
      </c>
      <c r="AM621">
        <f ca="1">$M$15501</f>
        <v>0.53761659707872234</v>
      </c>
    </row>
    <row r="622" spans="1:39" x14ac:dyDescent="0.25">
      <c r="A622" s="9"/>
      <c r="H622" s="9"/>
      <c r="J622">
        <v>20</v>
      </c>
      <c r="K622">
        <f ca="1">SIMULATION!$D$3*SIMULATION!$D$17/$H602/(SIMULATION!$D$17-$I602)*(((EXP(-$I602*$J622))/(1-EXP(-SIMULATION!$D$4*$I602)))-(EXP(-SIMULATION!$D$17*$J622)/(1-EXP(-SIMULATION!$D$4*SIMULATION!$D$17))))</f>
        <v>2.4227974253292137</v>
      </c>
      <c r="L622">
        <v>-6.191185805750609E-2</v>
      </c>
      <c r="M622">
        <f t="shared" ca="1" si="9"/>
        <v>2.2727975350301404</v>
      </c>
      <c r="N622" s="6">
        <v>621</v>
      </c>
      <c r="O622">
        <f ca="1">$M$15502</f>
        <v>1.0363416270582109</v>
      </c>
      <c r="P622">
        <f ca="1">$M$15503</f>
        <v>2.6981223137586574</v>
      </c>
      <c r="Q622">
        <f ca="1">$M$15504</f>
        <v>3.3192492496113735</v>
      </c>
      <c r="R622">
        <f ca="1">$M$15505</f>
        <v>3.8168605349334799</v>
      </c>
      <c r="S622">
        <f ca="1">$M$15506</f>
        <v>6.2406379947298039</v>
      </c>
      <c r="T622">
        <f ca="1">$M$15507</f>
        <v>3.8930201847369448</v>
      </c>
      <c r="U622">
        <f ca="1">$M$15508</f>
        <v>5.2188105663540201</v>
      </c>
      <c r="V622">
        <f ca="1">$M$15509</f>
        <v>3.1469016269683578</v>
      </c>
      <c r="W622">
        <f ca="1">$M$15510</f>
        <v>2.9067451880161359</v>
      </c>
      <c r="X622">
        <f ca="1">$M$15511</f>
        <v>3.7202303260122274</v>
      </c>
      <c r="Y622">
        <f ca="1">$M$15512</f>
        <v>3.7941139178682892</v>
      </c>
      <c r="Z622">
        <f ca="1">$M$15513</f>
        <v>2.0247890170845078</v>
      </c>
      <c r="AA622">
        <f ca="1">$M$15514</f>
        <v>2.5327828468265516</v>
      </c>
      <c r="AB622">
        <f ca="1">$M$15515</f>
        <v>2.3534418712071719</v>
      </c>
      <c r="AC622">
        <f ca="1">$M$15516</f>
        <v>1.9060074858637162</v>
      </c>
      <c r="AD622">
        <f ca="1">$M$15517</f>
        <v>1.4769922327013516</v>
      </c>
      <c r="AE622">
        <f ca="1">$M$15518</f>
        <v>1.4202001611982431</v>
      </c>
      <c r="AF622">
        <f ca="1">$M$15519</f>
        <v>1.267258982714689</v>
      </c>
      <c r="AG622">
        <f ca="1">$M$15520</f>
        <v>1.4099245344153584</v>
      </c>
      <c r="AH622">
        <f ca="1">$M$15521</f>
        <v>0.79579634761831564</v>
      </c>
      <c r="AI622">
        <f ca="1">$M$15522</f>
        <v>1.3546506268882852</v>
      </c>
      <c r="AJ622">
        <f ca="1">$M$15523</f>
        <v>1.0205384804308251</v>
      </c>
      <c r="AK622">
        <f ca="1">$M$15524</f>
        <v>0.87915805717411166</v>
      </c>
      <c r="AL622">
        <f ca="1">$M$15525</f>
        <v>0.69596102443912089</v>
      </c>
      <c r="AM622">
        <f ca="1">$M$15526</f>
        <v>0.62024365267943438</v>
      </c>
    </row>
    <row r="623" spans="1:39" x14ac:dyDescent="0.25">
      <c r="A623" s="9"/>
      <c r="H623" s="9"/>
      <c r="J623">
        <v>21</v>
      </c>
      <c r="K623">
        <f ca="1">SIMULATION!$D$3*SIMULATION!$D$17/$H602/(SIMULATION!$D$17-$I602)*(((EXP(-$I602*$J623))/(1-EXP(-SIMULATION!$D$4*$I602)))-(EXP(-SIMULATION!$D$17*$J623)/(1-EXP(-SIMULATION!$D$4*SIMULATION!$D$17))))</f>
        <v>2.40013567438575</v>
      </c>
      <c r="L623">
        <v>0.48066058938723355</v>
      </c>
      <c r="M623">
        <f t="shared" ca="1" si="9"/>
        <v>3.5537863022453298</v>
      </c>
      <c r="N623" s="6">
        <v>622</v>
      </c>
      <c r="O623">
        <f ca="1">$M$15527</f>
        <v>1.3322710412134944</v>
      </c>
      <c r="P623">
        <f ca="1">$M$15528</f>
        <v>1.9047387109684166</v>
      </c>
      <c r="Q623">
        <f ca="1">$M$15529</f>
        <v>2.3747603311160987</v>
      </c>
      <c r="R623">
        <f ca="1">$M$15530</f>
        <v>2.104372723140393</v>
      </c>
      <c r="S623">
        <f ca="1">$M$15531</f>
        <v>2.766223558500907</v>
      </c>
      <c r="T623">
        <f ca="1">$M$15532</f>
        <v>2.8208679891560133</v>
      </c>
      <c r="U623">
        <f ca="1">$M$15533</f>
        <v>4.747101577094516</v>
      </c>
      <c r="V623">
        <f ca="1">$M$15534</f>
        <v>3.450878759751371</v>
      </c>
      <c r="W623">
        <f ca="1">$M$15535</f>
        <v>2.8951021400029795</v>
      </c>
      <c r="X623">
        <f ca="1">$M$15536</f>
        <v>2.111340348273318</v>
      </c>
      <c r="Y623">
        <f ca="1">$M$15537</f>
        <v>1.8407286424134817</v>
      </c>
      <c r="Z623">
        <f ca="1">$M$15538</f>
        <v>0.68785518534596135</v>
      </c>
      <c r="AA623">
        <f ca="1">$M$15539</f>
        <v>1.4265884102916575</v>
      </c>
      <c r="AB623">
        <f ca="1">$M$15540</f>
        <v>2.6226962243763525</v>
      </c>
      <c r="AC623">
        <f ca="1">$M$15541</f>
        <v>1.2383245976473249</v>
      </c>
      <c r="AD623">
        <f ca="1">$M$15542</f>
        <v>1.8837065138399316</v>
      </c>
      <c r="AE623">
        <f ca="1">$M$15543</f>
        <v>2.8758876136051477</v>
      </c>
      <c r="AF623">
        <f ca="1">$M$15544</f>
        <v>1.6628884834577491</v>
      </c>
      <c r="AG623">
        <f ca="1">$M$15545</f>
        <v>2.2995937964662558</v>
      </c>
      <c r="AH623">
        <f ca="1">$M$15546</f>
        <v>1.7877252938864432</v>
      </c>
      <c r="AI623">
        <f ca="1">$M$15547</f>
        <v>1.230866454201347</v>
      </c>
      <c r="AJ623">
        <f ca="1">$M$15548</f>
        <v>1.8345866115738554</v>
      </c>
      <c r="AK623">
        <f ca="1">$M$15549</f>
        <v>1.8322895512525943</v>
      </c>
      <c r="AL623">
        <f ca="1">$M$15550</f>
        <v>1.7057559543590417</v>
      </c>
      <c r="AM623">
        <f ca="1">$M$15551</f>
        <v>1.8397918532873119</v>
      </c>
    </row>
    <row r="624" spans="1:39" x14ac:dyDescent="0.25">
      <c r="A624" s="9"/>
      <c r="H624" s="9"/>
      <c r="J624">
        <v>22</v>
      </c>
      <c r="K624">
        <f ca="1">SIMULATION!$D$3*SIMULATION!$D$17/$H602/(SIMULATION!$D$17-$I602)*(((EXP(-$I602*$J624))/(1-EXP(-SIMULATION!$D$4*$I602)))-(EXP(-SIMULATION!$D$17*$J624)/(1-EXP(-SIMULATION!$D$4*SIMULATION!$D$17))))</f>
        <v>2.377676024232549</v>
      </c>
      <c r="L624">
        <v>-5.3331894543567002E-2</v>
      </c>
      <c r="M624">
        <f t="shared" ca="1" si="9"/>
        <v>2.2508700572494109</v>
      </c>
      <c r="N624" s="6">
        <v>623</v>
      </c>
      <c r="O624">
        <f ca="1">$M$15552</f>
        <v>0.74904351016652448</v>
      </c>
      <c r="P624">
        <f ca="1">$M$15553</f>
        <v>2.0286326334951341</v>
      </c>
      <c r="Q624">
        <f ca="1">$M$15554</f>
        <v>2.2505431126936011</v>
      </c>
      <c r="R624">
        <f ca="1">$M$15555</f>
        <v>2.96263279106822</v>
      </c>
      <c r="S624">
        <f ca="1">$M$15556</f>
        <v>2.2434416022125188</v>
      </c>
      <c r="T624">
        <f ca="1">$M$15557</f>
        <v>2.2746992678748925</v>
      </c>
      <c r="U624">
        <f ca="1">$M$15558</f>
        <v>2.0513814117522613</v>
      </c>
      <c r="V624">
        <f ca="1">$M$15559</f>
        <v>2.1658186622675095</v>
      </c>
      <c r="W624">
        <f ca="1">$M$15560</f>
        <v>2.5447552960208326</v>
      </c>
      <c r="X624">
        <f ca="1">$M$15561</f>
        <v>1.6720586116619969</v>
      </c>
      <c r="Y624">
        <f ca="1">$M$15562</f>
        <v>3.2937997640851759</v>
      </c>
      <c r="Z624">
        <f ca="1">$M$15563</f>
        <v>1.7247026448540808</v>
      </c>
      <c r="AA624">
        <f ca="1">$M$15564</f>
        <v>1.4364205641122183</v>
      </c>
      <c r="AB624">
        <f ca="1">$M$15565</f>
        <v>1.1505720231861174</v>
      </c>
      <c r="AC624">
        <f ca="1">$M$15566</f>
        <v>2.7211007224082899</v>
      </c>
      <c r="AD624">
        <f ca="1">$M$15567</f>
        <v>2.4144961872147594</v>
      </c>
      <c r="AE624">
        <f ca="1">$M$15568</f>
        <v>3.3160833105245682</v>
      </c>
      <c r="AF624">
        <f ca="1">$M$15569</f>
        <v>2.1721495703094678</v>
      </c>
      <c r="AG624">
        <f ca="1">$M$15570</f>
        <v>2.5168261788917539</v>
      </c>
      <c r="AH624">
        <f ca="1">$M$15571</f>
        <v>2.3659782369221829</v>
      </c>
      <c r="AI624">
        <f ca="1">$M$15572</f>
        <v>1.6813287457928598</v>
      </c>
      <c r="AJ624">
        <f ca="1">$M$15573</f>
        <v>1.5435151956809754</v>
      </c>
      <c r="AK624">
        <f ca="1">$M$15574</f>
        <v>0.85117252862901782</v>
      </c>
      <c r="AL624">
        <f ca="1">$M$15575</f>
        <v>1.0855970933360144</v>
      </c>
      <c r="AM624">
        <f ca="1">$M$15576</f>
        <v>1.3462117660785153</v>
      </c>
    </row>
    <row r="625" spans="1:39" x14ac:dyDescent="0.25">
      <c r="A625" s="9"/>
      <c r="H625" s="9"/>
      <c r="J625">
        <v>23</v>
      </c>
      <c r="K625">
        <f ca="1">SIMULATION!$D$3*SIMULATION!$D$17/$H602/(SIMULATION!$D$17-$I602)*(((EXP(-$I602*$J625))/(1-EXP(-SIMULATION!$D$4*$I602)))-(EXP(-SIMULATION!$D$17*$J625)/(1-EXP(-SIMULATION!$D$4*SIMULATION!$D$17))))</f>
        <v>2.3554202208942194</v>
      </c>
      <c r="L625">
        <v>-0.29419416688464711</v>
      </c>
      <c r="M625">
        <f t="shared" ca="1" si="9"/>
        <v>1.6624693313449932</v>
      </c>
      <c r="N625" s="6">
        <v>624</v>
      </c>
      <c r="O625">
        <f ca="1">$M$15577</f>
        <v>1.5416808481609015</v>
      </c>
      <c r="P625">
        <f ca="1">$M$15578</f>
        <v>3.463178458720737</v>
      </c>
      <c r="Q625">
        <f ca="1">$M$15579</f>
        <v>2.7045681521860296</v>
      </c>
      <c r="R625">
        <f ca="1">$M$15580</f>
        <v>4.2150760125061373</v>
      </c>
      <c r="S625">
        <f ca="1">$M$15581</f>
        <v>3.2925080594087919</v>
      </c>
      <c r="T625">
        <f ca="1">$M$15582</f>
        <v>3.1505338016153503</v>
      </c>
      <c r="U625">
        <f ca="1">$M$15583</f>
        <v>3.3713812069565283</v>
      </c>
      <c r="V625">
        <f ca="1">$M$15584</f>
        <v>2.5278292256404562</v>
      </c>
      <c r="W625">
        <f ca="1">$M$15585</f>
        <v>2.3609416239760797</v>
      </c>
      <c r="X625">
        <f ca="1">$M$15586</f>
        <v>3.3520695051538878</v>
      </c>
      <c r="Y625">
        <f ca="1">$M$15587</f>
        <v>3.0513179358718929</v>
      </c>
      <c r="Z625">
        <f ca="1">$M$15588</f>
        <v>2.8449702127568779</v>
      </c>
      <c r="AA625">
        <f ca="1">$M$15589</f>
        <v>2.9480939356135392</v>
      </c>
      <c r="AB625">
        <f ca="1">$M$15590</f>
        <v>2.955282014683005</v>
      </c>
      <c r="AC625">
        <f ca="1">$M$15591</f>
        <v>3.2502039978399884</v>
      </c>
      <c r="AD625">
        <f ca="1">$M$15592</f>
        <v>1.3587702163464364</v>
      </c>
      <c r="AE625">
        <f ca="1">$M$15593</f>
        <v>2.0527058120338011</v>
      </c>
      <c r="AF625">
        <f ca="1">$M$15594</f>
        <v>1.4658667895588107</v>
      </c>
      <c r="AG625">
        <f ca="1">$M$15595</f>
        <v>2.0383249426092123</v>
      </c>
      <c r="AH625">
        <f ca="1">$M$15596</f>
        <v>1.7928281119296416</v>
      </c>
      <c r="AI625">
        <f ca="1">$M$15597</f>
        <v>1.2859938974172105</v>
      </c>
      <c r="AJ625">
        <f ca="1">$M$15598</f>
        <v>2.0103042500246482</v>
      </c>
      <c r="AK625">
        <f ca="1">$M$15599</f>
        <v>1.2977079091135075</v>
      </c>
      <c r="AL625">
        <f ca="1">$M$15600</f>
        <v>1.4136939968632858</v>
      </c>
      <c r="AM625">
        <f ca="1">$M$15601</f>
        <v>1.6584290030823137</v>
      </c>
    </row>
    <row r="626" spans="1:39" x14ac:dyDescent="0.25">
      <c r="A626" s="9"/>
      <c r="H626" s="9"/>
      <c r="J626">
        <v>24</v>
      </c>
      <c r="K626">
        <f ca="1">SIMULATION!$D$3*SIMULATION!$D$17/$H602/(SIMULATION!$D$17-$I602)*(((EXP(-$I602*$J626))/(1-EXP(-SIMULATION!$D$4*$I602)))-(EXP(-SIMULATION!$D$17*$J626)/(1-EXP(-SIMULATION!$D$4*SIMULATION!$D$17))))</f>
        <v>2.333368687097602</v>
      </c>
      <c r="L626">
        <v>-0.11474751408741198</v>
      </c>
      <c r="M626">
        <f t="shared" ca="1" si="9"/>
        <v>2.0656204308037438</v>
      </c>
      <c r="N626" s="6">
        <v>625</v>
      </c>
      <c r="O626">
        <f ca="1">$M$15602</f>
        <v>1.8194682919389171</v>
      </c>
      <c r="P626">
        <f ca="1">$M$15603</f>
        <v>1.9486907485946219</v>
      </c>
      <c r="Q626">
        <f ca="1">$M$15604</f>
        <v>2.9412649783105196</v>
      </c>
      <c r="R626">
        <f ca="1">$M$15605</f>
        <v>2.2934656242401474</v>
      </c>
      <c r="S626">
        <f ca="1">$M$15606</f>
        <v>3.260113048601506</v>
      </c>
      <c r="T626">
        <f ca="1">$M$15607</f>
        <v>2.2664843445953191</v>
      </c>
      <c r="U626">
        <f ca="1">$M$15608</f>
        <v>3.9865037183911789</v>
      </c>
      <c r="V626">
        <f ca="1">$M$15609</f>
        <v>3.0395736458886455</v>
      </c>
      <c r="W626">
        <f ca="1">$M$15610</f>
        <v>2.8171378413106316</v>
      </c>
      <c r="X626">
        <f ca="1">$M$15611</f>
        <v>2.6921323033737408</v>
      </c>
      <c r="Y626">
        <f ca="1">$M$15612</f>
        <v>4.2979942406153171</v>
      </c>
      <c r="Z626">
        <f ca="1">$M$15613</f>
        <v>3.5515594443566045</v>
      </c>
      <c r="AA626">
        <f ca="1">$M$15614</f>
        <v>2.9951623404770338</v>
      </c>
      <c r="AB626">
        <f ca="1">$M$15615</f>
        <v>3.9948780462359323</v>
      </c>
      <c r="AC626">
        <f ca="1">$M$15616</f>
        <v>2.5744501090085734</v>
      </c>
      <c r="AD626">
        <f ca="1">$M$15617</f>
        <v>2.3636100115537966</v>
      </c>
      <c r="AE626">
        <f ca="1">$M$15618</f>
        <v>2.5961670353634538</v>
      </c>
      <c r="AF626">
        <f ca="1">$M$15619</f>
        <v>2.5472161422600283</v>
      </c>
      <c r="AG626">
        <f ca="1">$M$15620</f>
        <v>2.272445025812095</v>
      </c>
      <c r="AH626">
        <f ca="1">$M$15621</f>
        <v>1.259339531109972</v>
      </c>
      <c r="AI626">
        <f ca="1">$M$15622</f>
        <v>1.9522020379738036</v>
      </c>
      <c r="AJ626">
        <f ca="1">$M$15623</f>
        <v>1.5451912748244547</v>
      </c>
      <c r="AK626">
        <f ca="1">$M$15624</f>
        <v>2.2721551972912408</v>
      </c>
      <c r="AL626">
        <f ca="1">$M$15625</f>
        <v>1.862034028602221</v>
      </c>
      <c r="AM626">
        <f ca="1">$M$15626</f>
        <v>1.3536388569420916</v>
      </c>
    </row>
    <row r="627" spans="1:39" x14ac:dyDescent="0.25">
      <c r="A627" s="9">
        <v>26</v>
      </c>
      <c r="B627" s="2">
        <f ca="1">NORMINV(RAND(),SIMULATION!D7,SIMULATION!D8)</f>
        <v>58.568742592376289</v>
      </c>
      <c r="C627" s="2">
        <v>2</v>
      </c>
      <c r="D627" s="2">
        <f ca="1">SIMULATION!$D$11*(1+(SIMULATION!$D$12*LN(1+$C627)))*(1+(SIMULATION!$D$13*(($B627/63.5)-1)))</f>
        <v>9.8718575404290316</v>
      </c>
      <c r="E627" s="2">
        <v>0.14560208753547957</v>
      </c>
      <c r="F627" s="2">
        <f ca="1">D627*(1+E627)</f>
        <v>11.309220606168363</v>
      </c>
      <c r="G627" s="2">
        <v>0.32485442075021792</v>
      </c>
      <c r="H627" s="9">
        <f>SIMULATION!$D$15*EXP($G$627)</f>
        <v>305.4885932465894</v>
      </c>
      <c r="I627" s="2">
        <f ca="1">$F627/$H627</f>
        <v>3.7020107644541729E-2</v>
      </c>
      <c r="J627">
        <v>0</v>
      </c>
      <c r="K627">
        <f ca="1">SIMULATION!$D$3*SIMULATION!$D$17/$H627/(SIMULATION!$D$17-$I627)*(((EXP(-$I627*$J627))/(1-EXP(-SIMULATION!$D$4*$I627)))-(EXP(-SIMULATION!$D$17*$J627)/(1-EXP(-SIMULATION!$D$4*SIMULATION!$D$17))))</f>
        <v>1.3718363288154274</v>
      </c>
      <c r="L627">
        <v>8.8259022584575381E-2</v>
      </c>
      <c r="M627">
        <f t="shared" ca="1" si="9"/>
        <v>1.4929132623426893</v>
      </c>
      <c r="N627" s="6">
        <v>626</v>
      </c>
      <c r="O627">
        <f ca="1">$M$15627</f>
        <v>1.4728198089859161</v>
      </c>
      <c r="P627">
        <f ca="1">$M$15628</f>
        <v>2.4469144528161477</v>
      </c>
      <c r="Q627">
        <f ca="1">$M$15629</f>
        <v>2.1846275142039686</v>
      </c>
      <c r="R627">
        <f ca="1">$M$15630</f>
        <v>3.2197330579208372</v>
      </c>
      <c r="S627">
        <f ca="1">$M$15631</f>
        <v>3.5660417250879326</v>
      </c>
      <c r="T627">
        <f ca="1">$M$15632</f>
        <v>2.4160651001269451</v>
      </c>
      <c r="U627">
        <f ca="1">$M$15633</f>
        <v>3.1162581612467872</v>
      </c>
      <c r="V627">
        <f ca="1">$M$15634</f>
        <v>2.5611338228040723</v>
      </c>
      <c r="W627">
        <f ca="1">$M$15635</f>
        <v>4.1587724492018596</v>
      </c>
      <c r="X627">
        <f ca="1">$M$15636</f>
        <v>2.5082093584369418</v>
      </c>
      <c r="Y627">
        <f ca="1">$M$15637</f>
        <v>1.9811367582901456</v>
      </c>
      <c r="Z627">
        <f ca="1">$M$15638</f>
        <v>1.6713511193526847</v>
      </c>
      <c r="AA627">
        <f ca="1">$M$15639</f>
        <v>1.9401414752129464</v>
      </c>
      <c r="AB627">
        <f ca="1">$M$15640</f>
        <v>2.6026286275690307</v>
      </c>
      <c r="AC627">
        <f ca="1">$M$15641</f>
        <v>1.5295540578208124</v>
      </c>
      <c r="AD627">
        <f ca="1">$M$15642</f>
        <v>2.288461110684711</v>
      </c>
      <c r="AE627">
        <f ca="1">$M$15643</f>
        <v>1.4668149939802932</v>
      </c>
      <c r="AF627">
        <f ca="1">$M$15644</f>
        <v>2.1484881720960192</v>
      </c>
      <c r="AG627">
        <f ca="1">$M$15645</f>
        <v>1.0011101585120248</v>
      </c>
      <c r="AH627">
        <f ca="1">$M$15646</f>
        <v>1.6540925655724044</v>
      </c>
      <c r="AI627">
        <f ca="1">$M$15647</f>
        <v>1.534523818528611</v>
      </c>
      <c r="AJ627">
        <f ca="1">$M$15648</f>
        <v>1.3567550916913858</v>
      </c>
      <c r="AK627">
        <f ca="1">$M$15649</f>
        <v>1.1641748869802091</v>
      </c>
      <c r="AL627">
        <f ca="1">$M$15650</f>
        <v>1.0563695707167198</v>
      </c>
      <c r="AM627">
        <f ca="1">$M$15651</f>
        <v>0.98660873215193601</v>
      </c>
    </row>
    <row r="628" spans="1:39" x14ac:dyDescent="0.25">
      <c r="A628" s="9"/>
      <c r="H628" s="9"/>
      <c r="J628">
        <v>1</v>
      </c>
      <c r="K628">
        <f ca="1">SIMULATION!$D$3*SIMULATION!$D$17/$H627/(SIMULATION!$D$17-$I627)*(((EXP(-$I627*$J628))/(1-EXP(-SIMULATION!$D$4*$I627)))-(EXP(-SIMULATION!$D$17*$J628)/(1-EXP(-SIMULATION!$D$4*SIMULATION!$D$17))))</f>
        <v>1.9559602250851909</v>
      </c>
      <c r="L628">
        <v>-0.12177299893787424</v>
      </c>
      <c r="M628">
        <f t="shared" ca="1" si="9"/>
        <v>1.7177770826733678</v>
      </c>
      <c r="N628" s="6">
        <v>627</v>
      </c>
      <c r="O628">
        <f ca="1">$M$15652</f>
        <v>1.6160977909337282</v>
      </c>
      <c r="P628">
        <f ca="1">$M$15653</f>
        <v>1.0715950688321279</v>
      </c>
      <c r="Q628">
        <f ca="1">$M$15654</f>
        <v>2.4610187530670813</v>
      </c>
      <c r="R628">
        <f ca="1">$M$15655</f>
        <v>1.2973993096130574</v>
      </c>
      <c r="S628">
        <f ca="1">$M$15656</f>
        <v>1.7726433276814488</v>
      </c>
      <c r="T628">
        <f ca="1">$M$15657</f>
        <v>2.2488877042744937</v>
      </c>
      <c r="U628">
        <f ca="1">$M$15658</f>
        <v>2.9996000561872158</v>
      </c>
      <c r="V628">
        <f ca="1">$M$15659</f>
        <v>2.1786025029657794</v>
      </c>
      <c r="W628">
        <f ca="1">$M$15660</f>
        <v>2.0462631169367866</v>
      </c>
      <c r="X628">
        <f ca="1">$M$15661</f>
        <v>1.1827326573728767</v>
      </c>
      <c r="Y628">
        <f ca="1">$M$15662</f>
        <v>2.2204788704355063</v>
      </c>
      <c r="Z628">
        <f ca="1">$M$15663</f>
        <v>1.9514860606580005</v>
      </c>
      <c r="AA628">
        <f ca="1">$M$15664</f>
        <v>2.0916879344698778</v>
      </c>
      <c r="AB628">
        <f ca="1">$M$15665</f>
        <v>1.6562742817434832</v>
      </c>
      <c r="AC628">
        <f ca="1">$M$15666</f>
        <v>1.4308744616858535</v>
      </c>
      <c r="AD628">
        <f ca="1">$M$15667</f>
        <v>1.3410473981427273</v>
      </c>
      <c r="AE628">
        <f ca="1">$M$15668</f>
        <v>1.4595067981817134</v>
      </c>
      <c r="AF628">
        <f ca="1">$M$15669</f>
        <v>0.77101351081340652</v>
      </c>
      <c r="AG628">
        <f ca="1">$M$15670</f>
        <v>2.288018552045505</v>
      </c>
      <c r="AH628">
        <f ca="1">$M$15671</f>
        <v>1.4194984946195019</v>
      </c>
      <c r="AI628">
        <f ca="1">$M$15672</f>
        <v>2.0150469314559785</v>
      </c>
      <c r="AJ628">
        <f ca="1">$M$15673</f>
        <v>1.1741575569865423</v>
      </c>
      <c r="AK628">
        <f ca="1">$M$15674</f>
        <v>1.727893743707102</v>
      </c>
      <c r="AL628">
        <f ca="1">$M$15675</f>
        <v>2.3512506129865418</v>
      </c>
      <c r="AM628">
        <f ca="1">$M$15676</f>
        <v>1.4699988780367197</v>
      </c>
    </row>
    <row r="629" spans="1:39" x14ac:dyDescent="0.25">
      <c r="A629" s="9"/>
      <c r="H629" s="9"/>
      <c r="J629">
        <v>2</v>
      </c>
      <c r="K629">
        <f ca="1">SIMULATION!$D$3*SIMULATION!$D$17/$H627/(SIMULATION!$D$17-$I627)*(((EXP(-$I627*$J629))/(1-EXP(-SIMULATION!$D$4*$I627)))-(EXP(-SIMULATION!$D$17*$J629)/(1-EXP(-SIMULATION!$D$4*SIMULATION!$D$17))))</f>
        <v>2.2911446254417265</v>
      </c>
      <c r="L629">
        <v>0.48628152364902</v>
      </c>
      <c r="M629">
        <f t="shared" ca="1" si="9"/>
        <v>3.4052859248017926</v>
      </c>
      <c r="N629" s="6">
        <v>628</v>
      </c>
      <c r="O629">
        <f ca="1">$M$15677</f>
        <v>0.50083878723931008</v>
      </c>
      <c r="P629">
        <f ca="1">$M$15678</f>
        <v>1.8442563107606043</v>
      </c>
      <c r="Q629">
        <f ca="1">$M$15679</f>
        <v>2.5546595462152495</v>
      </c>
      <c r="R629">
        <f ca="1">$M$15680</f>
        <v>3.2321380153197001</v>
      </c>
      <c r="S629">
        <f ca="1">$M$15681</f>
        <v>2.4289427842971802</v>
      </c>
      <c r="T629">
        <f ca="1">$M$15682</f>
        <v>2.8337113025918281</v>
      </c>
      <c r="U629">
        <f ca="1">$M$15683</f>
        <v>2.6373914756045362</v>
      </c>
      <c r="V629">
        <f ca="1">$M$15684</f>
        <v>3.792284209778034</v>
      </c>
      <c r="W629">
        <f ca="1">$M$15685</f>
        <v>3.7945616470349326</v>
      </c>
      <c r="X629">
        <f ca="1">$M$15686</f>
        <v>3.7065609671726287</v>
      </c>
      <c r="Y629">
        <f ca="1">$M$15687</f>
        <v>1.1454003065546892</v>
      </c>
      <c r="Z629">
        <f ca="1">$M$15688</f>
        <v>1.8006531757942437</v>
      </c>
      <c r="AA629">
        <f ca="1">$M$15689</f>
        <v>3.0507406272697954</v>
      </c>
      <c r="AB629">
        <f ca="1">$M$15690</f>
        <v>1.897136629473382</v>
      </c>
      <c r="AC629">
        <f ca="1">$M$15691</f>
        <v>1.3875602749175544</v>
      </c>
      <c r="AD629">
        <f ca="1">$M$15692</f>
        <v>1.4094748518972906</v>
      </c>
      <c r="AE629">
        <f ca="1">$M$15693</f>
        <v>1.2344432746076401</v>
      </c>
      <c r="AF629">
        <f ca="1">$M$15694</f>
        <v>1.2704571237273639</v>
      </c>
      <c r="AG629">
        <f ca="1">$M$15695</f>
        <v>1.0983570001208105</v>
      </c>
      <c r="AH629">
        <f ca="1">$M$15696</f>
        <v>0.71033444773673815</v>
      </c>
      <c r="AI629">
        <f ca="1">$M$15697</f>
        <v>0.84127538003906743</v>
      </c>
      <c r="AJ629">
        <f ca="1">$M$15698</f>
        <v>0.93495799817019043</v>
      </c>
      <c r="AK629">
        <f ca="1">$M$15699</f>
        <v>0.77869038066540774</v>
      </c>
      <c r="AL629">
        <f ca="1">$M$15700</f>
        <v>0.6888468484966036</v>
      </c>
      <c r="AM629">
        <f ca="1">$M$15701</f>
        <v>0.73995356002963431</v>
      </c>
    </row>
    <row r="630" spans="1:39" x14ac:dyDescent="0.25">
      <c r="A630" s="9"/>
      <c r="H630" s="9"/>
      <c r="J630">
        <v>3</v>
      </c>
      <c r="K630">
        <f ca="1">SIMULATION!$D$3*SIMULATION!$D$17/$H627/(SIMULATION!$D$17-$I627)*(((EXP(-$I627*$J630))/(1-EXP(-SIMULATION!$D$4*$I627)))-(EXP(-SIMULATION!$D$17*$J630)/(1-EXP(-SIMULATION!$D$4*SIMULATION!$D$17))))</f>
        <v>2.4682248962024107</v>
      </c>
      <c r="L630">
        <v>1.6830365474580496E-2</v>
      </c>
      <c r="M630">
        <f t="shared" ca="1" si="9"/>
        <v>2.5097660232789556</v>
      </c>
      <c r="N630" s="6">
        <v>629</v>
      </c>
      <c r="O630">
        <f ca="1">$M$15702</f>
        <v>0.98150707457599795</v>
      </c>
      <c r="P630">
        <f ca="1">$M$15703</f>
        <v>1.897523766729849</v>
      </c>
      <c r="Q630">
        <f ca="1">$M$15704</f>
        <v>2.5466767535598982</v>
      </c>
      <c r="R630">
        <f ca="1">$M$15705</f>
        <v>4.2236705939402563</v>
      </c>
      <c r="S630">
        <f ca="1">$M$15706</f>
        <v>4.3247661722145363</v>
      </c>
      <c r="T630">
        <f ca="1">$M$15707</f>
        <v>4.5310762671450169</v>
      </c>
      <c r="U630">
        <f ca="1">$M$15708</f>
        <v>3.102202649746423</v>
      </c>
      <c r="V630">
        <f ca="1">$M$15709</f>
        <v>2.7082415907817605</v>
      </c>
      <c r="W630">
        <f ca="1">$M$15710</f>
        <v>4.0693975064225389</v>
      </c>
      <c r="X630">
        <f ca="1">$M$15711</f>
        <v>3.7649260741694786</v>
      </c>
      <c r="Y630">
        <f ca="1">$M$15712</f>
        <v>4.0712170082467845</v>
      </c>
      <c r="Z630">
        <f ca="1">$M$15713</f>
        <v>4.5093961039043782</v>
      </c>
      <c r="AA630">
        <f ca="1">$M$15714</f>
        <v>3.8208991838513082</v>
      </c>
      <c r="AB630">
        <f ca="1">$M$15715</f>
        <v>3.0803683778279485</v>
      </c>
      <c r="AC630">
        <f ca="1">$M$15716</f>
        <v>2.9141094816894109</v>
      </c>
      <c r="AD630">
        <f ca="1">$M$15717</f>
        <v>3.151910248656308</v>
      </c>
      <c r="AE630">
        <f ca="1">$M$15718</f>
        <v>1.8000452411211716</v>
      </c>
      <c r="AF630">
        <f ca="1">$M$15719</f>
        <v>1.6174567852735537</v>
      </c>
      <c r="AG630">
        <f ca="1">$M$15720</f>
        <v>1.6808009652433744</v>
      </c>
      <c r="AH630">
        <f ca="1">$M$15721</f>
        <v>2.4042628649701681</v>
      </c>
      <c r="AI630">
        <f ca="1">$M$15722</f>
        <v>1.1231506694174476</v>
      </c>
      <c r="AJ630">
        <f ca="1">$M$15723</f>
        <v>1.1577678089072776</v>
      </c>
      <c r="AK630">
        <f ca="1">$M$15724</f>
        <v>0.85875570491462194</v>
      </c>
      <c r="AL630">
        <f ca="1">$M$15725</f>
        <v>1.0426974864690342</v>
      </c>
      <c r="AM630">
        <f ca="1">$M$15726</f>
        <v>0.34627352601326261</v>
      </c>
    </row>
    <row r="631" spans="1:39" x14ac:dyDescent="0.25">
      <c r="A631" s="9"/>
      <c r="H631" s="9"/>
      <c r="J631">
        <v>4</v>
      </c>
      <c r="K631">
        <f ca="1">SIMULATION!$D$3*SIMULATION!$D$17/$H627/(SIMULATION!$D$17-$I627)*(((EXP(-$I627*$J631))/(1-EXP(-SIMULATION!$D$4*$I627)))-(EXP(-SIMULATION!$D$17*$J631)/(1-EXP(-SIMULATION!$D$4*SIMULATION!$D$17))))</f>
        <v>2.5453588526830284</v>
      </c>
      <c r="L631">
        <v>-7.2942691816641828E-2</v>
      </c>
      <c r="M631">
        <f t="shared" ca="1" si="9"/>
        <v>2.3596935263290093</v>
      </c>
      <c r="N631" s="6">
        <v>630</v>
      </c>
      <c r="O631">
        <f ca="1">$M$15727</f>
        <v>2.2380472034893679</v>
      </c>
      <c r="P631">
        <f ca="1">$M$15728</f>
        <v>1.7970675033528021</v>
      </c>
      <c r="Q631">
        <f ca="1">$M$15729</f>
        <v>2.266931923205695</v>
      </c>
      <c r="R631">
        <f ca="1">$M$15730</f>
        <v>1.9729985819479765</v>
      </c>
      <c r="S631">
        <f ca="1">$M$15731</f>
        <v>4.7371860429249857</v>
      </c>
      <c r="T631">
        <f ca="1">$M$15732</f>
        <v>3.8421598773366856</v>
      </c>
      <c r="U631">
        <f ca="1">$M$15733</f>
        <v>3.1503899353324809</v>
      </c>
      <c r="V631">
        <f ca="1">$M$15734</f>
        <v>3.2464485481263439</v>
      </c>
      <c r="W631">
        <f ca="1">$M$15735</f>
        <v>2.6770734220331289</v>
      </c>
      <c r="X631">
        <f ca="1">$M$15736</f>
        <v>4.3615140247912985</v>
      </c>
      <c r="Y631">
        <f ca="1">$M$15737</f>
        <v>2.4333963977441426</v>
      </c>
      <c r="Z631">
        <f ca="1">$M$15738</f>
        <v>1.1097735715405943</v>
      </c>
      <c r="AA631">
        <f ca="1">$M$15739</f>
        <v>2.4082845326750633</v>
      </c>
      <c r="AB631">
        <f ca="1">$M$15740</f>
        <v>2.9937192693646222</v>
      </c>
      <c r="AC631">
        <f ca="1">$M$15741</f>
        <v>1.2018997800352198</v>
      </c>
      <c r="AD631">
        <f ca="1">$M$15742</f>
        <v>1.8612213873464594</v>
      </c>
      <c r="AE631">
        <f ca="1">$M$15743</f>
        <v>2.8027789260875369</v>
      </c>
      <c r="AF631">
        <f ca="1">$M$15744</f>
        <v>1.3212857735124988</v>
      </c>
      <c r="AG631">
        <f ca="1">$M$15745</f>
        <v>1.9893438721975456</v>
      </c>
      <c r="AH631">
        <f ca="1">$M$15746</f>
        <v>1.240446902795211</v>
      </c>
      <c r="AI631">
        <f ca="1">$M$15747</f>
        <v>2.8983155700437364</v>
      </c>
      <c r="AJ631">
        <f ca="1">$M$15748</f>
        <v>1.5406739734468367</v>
      </c>
      <c r="AK631">
        <f ca="1">$M$15749</f>
        <v>0.98924794364282209</v>
      </c>
      <c r="AL631">
        <f ca="1">$M$15750</f>
        <v>2.6073638035973152</v>
      </c>
      <c r="AM631">
        <f ca="1">$M$15751</f>
        <v>2.1305346134075891</v>
      </c>
    </row>
    <row r="632" spans="1:39" x14ac:dyDescent="0.25">
      <c r="A632" s="9"/>
      <c r="H632" s="9"/>
      <c r="J632">
        <v>5</v>
      </c>
      <c r="K632">
        <f ca="1">SIMULATION!$D$3*SIMULATION!$D$17/$H627/(SIMULATION!$D$17-$I627)*(((EXP(-$I627*$J632))/(1-EXP(-SIMULATION!$D$4*$I627)))-(EXP(-SIMULATION!$D$17*$J632)/(1-EXP(-SIMULATION!$D$4*SIMULATION!$D$17))))</f>
        <v>2.5597656209108353</v>
      </c>
      <c r="L632">
        <v>-0.15480028144237248</v>
      </c>
      <c r="M632">
        <f t="shared" ca="1" si="9"/>
        <v>2.1635131823673288</v>
      </c>
      <c r="N632" s="6">
        <v>631</v>
      </c>
      <c r="O632">
        <f ca="1">$M$15752</f>
        <v>1.4430852655272579</v>
      </c>
      <c r="P632">
        <f ca="1">$M$15753</f>
        <v>1.5988975965191037</v>
      </c>
      <c r="Q632">
        <f ca="1">$M$15754</f>
        <v>1.3693872325589203</v>
      </c>
      <c r="R632">
        <f ca="1">$M$15755</f>
        <v>1.6553418127134232</v>
      </c>
      <c r="S632">
        <f ca="1">$M$15756</f>
        <v>1.2685929303158208</v>
      </c>
      <c r="T632">
        <f ca="1">$M$15757</f>
        <v>2.1465591207872863</v>
      </c>
      <c r="U632">
        <f ca="1">$M$15758</f>
        <v>2.5935256527389736</v>
      </c>
      <c r="V632">
        <f ca="1">$M$15759</f>
        <v>1.7840917673777918</v>
      </c>
      <c r="W632">
        <f ca="1">$M$15760</f>
        <v>2.3825863916972452</v>
      </c>
      <c r="X632">
        <f ca="1">$M$15761</f>
        <v>2.1091880352827275</v>
      </c>
      <c r="Y632">
        <f ca="1">$M$15762</f>
        <v>2.3039713598893838</v>
      </c>
      <c r="Z632">
        <f ca="1">$M$15763</f>
        <v>1.9473260118078717</v>
      </c>
      <c r="AA632">
        <f ca="1">$M$15764</f>
        <v>1.3427445936581921</v>
      </c>
      <c r="AB632">
        <f ca="1">$M$15765</f>
        <v>1.7041505011252729</v>
      </c>
      <c r="AC632">
        <f ca="1">$M$15766</f>
        <v>2.0406562252422025</v>
      </c>
      <c r="AD632">
        <f ca="1">$M$15767</f>
        <v>1.6527700724218348</v>
      </c>
      <c r="AE632">
        <f ca="1">$M$15768</f>
        <v>1.2615251924007138</v>
      </c>
      <c r="AF632">
        <f ca="1">$M$15769</f>
        <v>1.2706274865209677</v>
      </c>
      <c r="AG632">
        <f ca="1">$M$15770</f>
        <v>1.244690570126137</v>
      </c>
      <c r="AH632">
        <f ca="1">$M$15771</f>
        <v>1.201925207226759</v>
      </c>
      <c r="AI632">
        <f ca="1">$M$15772</f>
        <v>0.80586747005428128</v>
      </c>
      <c r="AJ632">
        <f ca="1">$M$15773</f>
        <v>0.89855427734288873</v>
      </c>
      <c r="AK632">
        <f ca="1">$M$15774</f>
        <v>0.52296527783211688</v>
      </c>
      <c r="AL632">
        <f ca="1">$M$15775</f>
        <v>1.5900180418040224</v>
      </c>
      <c r="AM632">
        <f ca="1">$M$15776</f>
        <v>1.4397120618713468</v>
      </c>
    </row>
    <row r="633" spans="1:39" x14ac:dyDescent="0.25">
      <c r="A633" s="9"/>
      <c r="H633" s="9"/>
      <c r="J633">
        <v>6</v>
      </c>
      <c r="K633">
        <f ca="1">SIMULATION!$D$3*SIMULATION!$D$17/$H627/(SIMULATION!$D$17-$I627)*(((EXP(-$I627*$J633))/(1-EXP(-SIMULATION!$D$4*$I627)))-(EXP(-SIMULATION!$D$17*$J633)/(1-EXP(-SIMULATION!$D$4*SIMULATION!$D$17))))</f>
        <v>2.5352481169061494</v>
      </c>
      <c r="L633">
        <v>2.3615801011301167E-2</v>
      </c>
      <c r="M633">
        <f t="shared" ca="1" si="9"/>
        <v>2.5951200319492811</v>
      </c>
      <c r="N633" s="6">
        <v>632</v>
      </c>
      <c r="O633">
        <f ca="1">$M$15777</f>
        <v>2.8490429583840036</v>
      </c>
      <c r="P633">
        <f ca="1">$M$15778</f>
        <v>2.8590742896612396</v>
      </c>
      <c r="Q633">
        <f ca="1">$M$15779</f>
        <v>2.6584377865244662</v>
      </c>
      <c r="R633">
        <f ca="1">$M$15780</f>
        <v>2.1000674708997344</v>
      </c>
      <c r="S633">
        <f ca="1">$M$15781</f>
        <v>2.3923124027232037</v>
      </c>
      <c r="T633">
        <f ca="1">$M$15782</f>
        <v>1.3029091679198328</v>
      </c>
      <c r="U633">
        <f ca="1">$M$15783</f>
        <v>2.7223134547846661</v>
      </c>
      <c r="V633">
        <f ca="1">$M$15784</f>
        <v>2.3598336674986959</v>
      </c>
      <c r="W633">
        <f ca="1">$M$15785</f>
        <v>2.6071783755954341</v>
      </c>
      <c r="X633">
        <f ca="1">$M$15786</f>
        <v>2.8647898501079774</v>
      </c>
      <c r="Y633">
        <f ca="1">$M$15787</f>
        <v>1.709989130438524</v>
      </c>
      <c r="Z633">
        <f ca="1">$M$15788</f>
        <v>2.8476539294601007</v>
      </c>
      <c r="AA633">
        <f ca="1">$M$15789</f>
        <v>1.7150041020394344</v>
      </c>
      <c r="AB633">
        <f ca="1">$M$15790</f>
        <v>3.2085810462133297</v>
      </c>
      <c r="AC633">
        <f ca="1">$M$15791</f>
        <v>3.2514526944593767</v>
      </c>
      <c r="AD633">
        <f ca="1">$M$15792</f>
        <v>1.4786777285583095</v>
      </c>
      <c r="AE633">
        <f ca="1">$M$15793</f>
        <v>2.8713532231319459</v>
      </c>
      <c r="AF633">
        <f ca="1">$M$15794</f>
        <v>1.8706549270244826</v>
      </c>
      <c r="AG633">
        <f ca="1">$M$15795</f>
        <v>3.18586829716812</v>
      </c>
      <c r="AH633">
        <f ca="1">$M$15796</f>
        <v>2.4114652019075891</v>
      </c>
      <c r="AI633">
        <f ca="1">$M$15797</f>
        <v>2.3118492607198489</v>
      </c>
      <c r="AJ633">
        <f ca="1">$M$15798</f>
        <v>1.5275688406700278</v>
      </c>
      <c r="AK633">
        <f ca="1">$M$15799</f>
        <v>2.4222598925118239</v>
      </c>
      <c r="AL633">
        <f ca="1">$M$15800</f>
        <v>1.502778839069292</v>
      </c>
      <c r="AM633">
        <f ca="1">$M$15801</f>
        <v>2.3000176873774172</v>
      </c>
    </row>
    <row r="634" spans="1:39" x14ac:dyDescent="0.25">
      <c r="A634" s="9"/>
      <c r="H634" s="9"/>
      <c r="J634">
        <v>7</v>
      </c>
      <c r="K634">
        <f ca="1">SIMULATION!$D$3*SIMULATION!$D$17/$H627/(SIMULATION!$D$17-$I627)*(((EXP(-$I627*$J634))/(1-EXP(-SIMULATION!$D$4*$I627)))-(EXP(-SIMULATION!$D$17*$J634)/(1-EXP(-SIMULATION!$D$4*SIMULATION!$D$17))))</f>
        <v>2.4870135682262307</v>
      </c>
      <c r="L634">
        <v>0.15725554350024371</v>
      </c>
      <c r="M634">
        <f t="shared" ca="1" si="9"/>
        <v>2.8781102385901267</v>
      </c>
      <c r="N634" s="6">
        <v>633</v>
      </c>
      <c r="O634">
        <f ca="1">$M$15802</f>
        <v>1.7854854258606343</v>
      </c>
      <c r="P634">
        <f ca="1">$M$15803</f>
        <v>2.5219167966439144</v>
      </c>
      <c r="Q634">
        <f ca="1">$M$15804</f>
        <v>2.707674721653917</v>
      </c>
      <c r="R634">
        <f ca="1">$M$15805</f>
        <v>2.9325459509276928</v>
      </c>
      <c r="S634">
        <f ca="1">$M$15806</f>
        <v>2.8146278496735206</v>
      </c>
      <c r="T634">
        <f ca="1">$M$15807</f>
        <v>2.9233524144824035</v>
      </c>
      <c r="U634">
        <f ca="1">$M$15808</f>
        <v>1.9198842156240377</v>
      </c>
      <c r="V634">
        <f ca="1">$M$15809</f>
        <v>2.1034276245450312</v>
      </c>
      <c r="W634">
        <f ca="1">$M$15810</f>
        <v>1.2648299196991188</v>
      </c>
      <c r="X634">
        <f ca="1">$M$15811</f>
        <v>2.3416940883138748</v>
      </c>
      <c r="Y634">
        <f ca="1">$M$15812</f>
        <v>1.6336062312292783</v>
      </c>
      <c r="Z634">
        <f ca="1">$M$15813</f>
        <v>3.1720108913967335</v>
      </c>
      <c r="AA634">
        <f ca="1">$M$15814</f>
        <v>1.7165923057648949</v>
      </c>
      <c r="AB634">
        <f ca="1">$M$15815</f>
        <v>1.1620375395792364</v>
      </c>
      <c r="AC634">
        <f ca="1">$M$15816</f>
        <v>1.8699421735483817</v>
      </c>
      <c r="AD634">
        <f ca="1">$M$15817</f>
        <v>1.4810977940113688</v>
      </c>
      <c r="AE634">
        <f ca="1">$M$15818</f>
        <v>1.8030857931404189</v>
      </c>
      <c r="AF634">
        <f ca="1">$M$15819</f>
        <v>1.979097371084332</v>
      </c>
      <c r="AG634">
        <f ca="1">$M$15820</f>
        <v>1.0799456175020048</v>
      </c>
      <c r="AH634">
        <f ca="1">$M$15821</f>
        <v>1.2073059704834752</v>
      </c>
      <c r="AI634">
        <f ca="1">$M$15822</f>
        <v>1.5640910968713677</v>
      </c>
      <c r="AJ634">
        <f ca="1">$M$15823</f>
        <v>1.7344454059664811</v>
      </c>
      <c r="AK634">
        <f ca="1">$M$15824</f>
        <v>1.6887838712221199</v>
      </c>
      <c r="AL634">
        <f ca="1">$M$15825</f>
        <v>0.76727775786757157</v>
      </c>
      <c r="AM634">
        <f ca="1">$M$15826</f>
        <v>1.1151760647049922</v>
      </c>
    </row>
    <row r="635" spans="1:39" x14ac:dyDescent="0.25">
      <c r="A635" s="9"/>
      <c r="H635" s="9"/>
      <c r="J635">
        <v>8</v>
      </c>
      <c r="K635">
        <f ca="1">SIMULATION!$D$3*SIMULATION!$D$17/$H627/(SIMULATION!$D$17-$I627)*(((EXP(-$I627*$J635))/(1-EXP(-SIMULATION!$D$4*$I627)))-(EXP(-SIMULATION!$D$17*$J635)/(1-EXP(-SIMULATION!$D$4*SIMULATION!$D$17))))</f>
        <v>2.4247625577892564</v>
      </c>
      <c r="L635">
        <v>-0.11381719449420687</v>
      </c>
      <c r="M635">
        <f t="shared" ca="1" si="9"/>
        <v>2.1487828861470861</v>
      </c>
      <c r="N635" s="6">
        <v>634</v>
      </c>
      <c r="O635">
        <f ca="1">$M$15827</f>
        <v>1.6879435329110839</v>
      </c>
      <c r="P635">
        <f ca="1">$M$15828</f>
        <v>1.0561860131039977</v>
      </c>
      <c r="Q635">
        <f ca="1">$M$15829</f>
        <v>2.2753895760736995</v>
      </c>
      <c r="R635">
        <f ca="1">$M$15830</f>
        <v>3.0470989321209148</v>
      </c>
      <c r="S635">
        <f ca="1">$M$15831</f>
        <v>2.9312529740737738</v>
      </c>
      <c r="T635">
        <f ca="1">$M$15832</f>
        <v>1.701471914463669</v>
      </c>
      <c r="U635">
        <f ca="1">$M$15833</f>
        <v>2.8103888953023937</v>
      </c>
      <c r="V635">
        <f ca="1">$M$15834</f>
        <v>2.0206486529047019</v>
      </c>
      <c r="W635">
        <f ca="1">$M$15835</f>
        <v>2.621428764789651</v>
      </c>
      <c r="X635">
        <f ca="1">$M$15836</f>
        <v>1.5377792631791294</v>
      </c>
      <c r="Y635">
        <f ca="1">$M$15837</f>
        <v>1.5260230476197982</v>
      </c>
      <c r="Z635">
        <f ca="1">$M$15838</f>
        <v>3.1924337983554478</v>
      </c>
      <c r="AA635">
        <f ca="1">$M$15839</f>
        <v>2.5058470665296371</v>
      </c>
      <c r="AB635">
        <f ca="1">$M$15840</f>
        <v>2.7606451046769176</v>
      </c>
      <c r="AC635">
        <f ca="1">$M$15841</f>
        <v>1.9544613960872319</v>
      </c>
      <c r="AD635">
        <f ca="1">$M$15842</f>
        <v>3.5442091737001378</v>
      </c>
      <c r="AE635">
        <f ca="1">$M$15843</f>
        <v>3.1262552178524503</v>
      </c>
      <c r="AF635">
        <f ca="1">$M$15844</f>
        <v>1.8728597817910368</v>
      </c>
      <c r="AG635">
        <f ca="1">$M$15845</f>
        <v>1.3788560295307908</v>
      </c>
      <c r="AH635">
        <f ca="1">$M$15846</f>
        <v>1.4840612405881286</v>
      </c>
      <c r="AI635">
        <f ca="1">$M$15847</f>
        <v>2.4526702152562545</v>
      </c>
      <c r="AJ635">
        <f ca="1">$M$15848</f>
        <v>1.341457105194902</v>
      </c>
      <c r="AK635">
        <f ca="1">$M$15849</f>
        <v>1.8587303706982503</v>
      </c>
      <c r="AL635">
        <f ca="1">$M$15850</f>
        <v>2.3516941691173092</v>
      </c>
      <c r="AM635">
        <f ca="1">$M$15851</f>
        <v>2.4250960637776462</v>
      </c>
    </row>
    <row r="636" spans="1:39" x14ac:dyDescent="0.25">
      <c r="A636" s="9"/>
      <c r="H636" s="9"/>
      <c r="J636">
        <v>9</v>
      </c>
      <c r="K636">
        <f ca="1">SIMULATION!$D$3*SIMULATION!$D$17/$H627/(SIMULATION!$D$17-$I627)*(((EXP(-$I627*$J636))/(1-EXP(-SIMULATION!$D$4*$I627)))-(EXP(-SIMULATION!$D$17*$J636)/(1-EXP(-SIMULATION!$D$4*SIMULATION!$D$17))))</f>
        <v>2.3546684970462928</v>
      </c>
      <c r="L636">
        <v>-0.28769796278046622</v>
      </c>
      <c r="M636">
        <f t="shared" ca="1" si="9"/>
        <v>1.6772351674227322</v>
      </c>
      <c r="N636" s="6">
        <v>635</v>
      </c>
      <c r="O636">
        <f ca="1">$M$15852</f>
        <v>1.9088326147420116</v>
      </c>
      <c r="P636">
        <f ca="1">$M$15853</f>
        <v>2.5626258571085838</v>
      </c>
      <c r="Q636">
        <f ca="1">$M$15854</f>
        <v>1.6997409386633842</v>
      </c>
      <c r="R636">
        <f ca="1">$M$15855</f>
        <v>1.554697513335545</v>
      </c>
      <c r="S636">
        <f ca="1">$M$15856</f>
        <v>1.9972406848646542</v>
      </c>
      <c r="T636">
        <f ca="1">$M$15857</f>
        <v>1.6125693902209586</v>
      </c>
      <c r="U636">
        <f ca="1">$M$15858</f>
        <v>2.8125985420027897</v>
      </c>
      <c r="V636">
        <f ca="1">$M$15859</f>
        <v>2.0126980233386842</v>
      </c>
      <c r="W636">
        <f ca="1">$M$15860</f>
        <v>2.7364002116542552</v>
      </c>
      <c r="X636">
        <f ca="1">$M$15861</f>
        <v>2.0095307361623003</v>
      </c>
      <c r="Y636">
        <f ca="1">$M$15862</f>
        <v>1.8832067573885749</v>
      </c>
      <c r="Z636">
        <f ca="1">$M$15863</f>
        <v>1.4749996075734795</v>
      </c>
      <c r="AA636">
        <f ca="1">$M$15864</f>
        <v>0.87471526141715705</v>
      </c>
      <c r="AB636">
        <f ca="1">$M$15865</f>
        <v>0.97541044188722936</v>
      </c>
      <c r="AC636">
        <f ca="1">$M$15866</f>
        <v>2.1636681909079334</v>
      </c>
      <c r="AD636">
        <f ca="1">$M$15867</f>
        <v>1.77518915740307</v>
      </c>
      <c r="AE636">
        <f ca="1">$M$15868</f>
        <v>1.3929162874757235</v>
      </c>
      <c r="AF636">
        <f ca="1">$M$15869</f>
        <v>1.2255915367194687</v>
      </c>
      <c r="AG636">
        <f ca="1">$M$15870</f>
        <v>0.66217599254934711</v>
      </c>
      <c r="AH636">
        <f ca="1">$M$15871</f>
        <v>2.4188502624631498</v>
      </c>
      <c r="AI636">
        <f ca="1">$M$15872</f>
        <v>1.6216551637515162</v>
      </c>
      <c r="AJ636">
        <f ca="1">$M$15873</f>
        <v>1.7846876412508916</v>
      </c>
      <c r="AK636">
        <f ca="1">$M$15874</f>
        <v>1.8052451137717127</v>
      </c>
      <c r="AL636">
        <f ca="1">$M$15875</f>
        <v>1.7751254277071606</v>
      </c>
      <c r="AM636">
        <f ca="1">$M$15876</f>
        <v>1.1810967667685361</v>
      </c>
    </row>
    <row r="637" spans="1:39" x14ac:dyDescent="0.25">
      <c r="A637" s="9"/>
      <c r="H637" s="9"/>
      <c r="J637">
        <v>10</v>
      </c>
      <c r="K637">
        <f ca="1">SIMULATION!$D$3*SIMULATION!$D$17/$H627/(SIMULATION!$D$17-$I627)*(((EXP(-$I627*$J637))/(1-EXP(-SIMULATION!$D$4*$I627)))-(EXP(-SIMULATION!$D$17*$J637)/(1-EXP(-SIMULATION!$D$4*SIMULATION!$D$17))))</f>
        <v>2.2806460615640676</v>
      </c>
      <c r="L637">
        <v>-0.32369046083764186</v>
      </c>
      <c r="M637">
        <f t="shared" ca="1" si="9"/>
        <v>1.5424226868888415</v>
      </c>
      <c r="N637" s="6">
        <v>636</v>
      </c>
      <c r="O637">
        <f ca="1">$M$15877</f>
        <v>0.22931038745813234</v>
      </c>
      <c r="P637">
        <f ca="1">$M$15878</f>
        <v>1.712614332109708</v>
      </c>
      <c r="Q637">
        <f ca="1">$M$15879</f>
        <v>2.2484006669775427</v>
      </c>
      <c r="R637">
        <f ca="1">$M$15880</f>
        <v>2.26969078000409</v>
      </c>
      <c r="S637">
        <f ca="1">$M$15881</f>
        <v>2.2067843910513658</v>
      </c>
      <c r="T637">
        <f ca="1">$M$15882</f>
        <v>3.8897719880852759</v>
      </c>
      <c r="U637">
        <f ca="1">$M$15883</f>
        <v>3.5390491810136222</v>
      </c>
      <c r="V637">
        <f ca="1">$M$15884</f>
        <v>3.4507796241863313</v>
      </c>
      <c r="W637">
        <f ca="1">$M$15885</f>
        <v>2.541388794629388</v>
      </c>
      <c r="X637">
        <f ca="1">$M$15886</f>
        <v>2.9527830542164875</v>
      </c>
      <c r="Y637">
        <f ca="1">$M$15887</f>
        <v>2.7281620489667735</v>
      </c>
      <c r="Z637">
        <f ca="1">$M$15888</f>
        <v>1.0587557539909647</v>
      </c>
      <c r="AA637">
        <f ca="1">$M$15889</f>
        <v>2.4679385592293612</v>
      </c>
      <c r="AB637">
        <f ca="1">$M$15890</f>
        <v>1.3784616153996021</v>
      </c>
      <c r="AC637">
        <f ca="1">$M$15891</f>
        <v>1.6783680497602991</v>
      </c>
      <c r="AD637">
        <f ca="1">$M$15892</f>
        <v>1.3766854564666375</v>
      </c>
      <c r="AE637">
        <f ca="1">$M$15893</f>
        <v>1.6455967512368994</v>
      </c>
      <c r="AF637">
        <f ca="1">$M$15894</f>
        <v>1.2722509890581053</v>
      </c>
      <c r="AG637">
        <f ca="1">$M$15895</f>
        <v>1.193332790407482</v>
      </c>
      <c r="AH637">
        <f ca="1">$M$15896</f>
        <v>1.263085181210273</v>
      </c>
      <c r="AI637">
        <f ca="1">$M$15897</f>
        <v>1.0397701165106292</v>
      </c>
      <c r="AJ637">
        <f ca="1">$M$15898</f>
        <v>0.72346459232901483</v>
      </c>
      <c r="AK637">
        <f ca="1">$M$15899</f>
        <v>0.75603240976414388</v>
      </c>
      <c r="AL637">
        <f ca="1">$M$15900</f>
        <v>0.75770942004232233</v>
      </c>
      <c r="AM637">
        <f ca="1">$M$15901</f>
        <v>0.43207158421434616</v>
      </c>
    </row>
    <row r="638" spans="1:39" x14ac:dyDescent="0.25">
      <c r="A638" s="9"/>
      <c r="H638" s="9"/>
      <c r="J638">
        <v>11</v>
      </c>
      <c r="K638">
        <f ca="1">SIMULATION!$D$3*SIMULATION!$D$17/$H627/(SIMULATION!$D$17-$I627)*(((EXP(-$I627*$J638))/(1-EXP(-SIMULATION!$D$4*$I627)))-(EXP(-SIMULATION!$D$17*$J638)/(1-EXP(-SIMULATION!$D$4*SIMULATION!$D$17))))</f>
        <v>2.2051639785992898</v>
      </c>
      <c r="L638">
        <v>0.1449709676959387</v>
      </c>
      <c r="M638">
        <f t="shared" ca="1" si="9"/>
        <v>2.5248487345050554</v>
      </c>
      <c r="N638" s="6">
        <v>637</v>
      </c>
      <c r="O638">
        <f ca="1">$M$15902</f>
        <v>1.3594621810728214</v>
      </c>
      <c r="P638">
        <f ca="1">$M$15903</f>
        <v>3.1578816577933324</v>
      </c>
      <c r="Q638">
        <f ca="1">$M$15904</f>
        <v>2.9470988260074371</v>
      </c>
      <c r="R638">
        <f ca="1">$M$15905</f>
        <v>2.8246619792880838</v>
      </c>
      <c r="S638">
        <f ca="1">$M$15906</f>
        <v>3.7426519478975289</v>
      </c>
      <c r="T638">
        <f ca="1">$M$15907</f>
        <v>2.5119509146866354</v>
      </c>
      <c r="U638">
        <f ca="1">$M$15908</f>
        <v>3.1153183029795666</v>
      </c>
      <c r="V638">
        <f ca="1">$M$15909</f>
        <v>3.0285179926861825</v>
      </c>
      <c r="W638">
        <f ca="1">$M$15910</f>
        <v>2.0249241087736056</v>
      </c>
      <c r="X638">
        <f ca="1">$M$15911</f>
        <v>3.1374353689411958</v>
      </c>
      <c r="Y638">
        <f ca="1">$M$15912</f>
        <v>2.2206026131592611</v>
      </c>
      <c r="Z638">
        <f ca="1">$M$15913</f>
        <v>2.5442987219927673</v>
      </c>
      <c r="AA638">
        <f ca="1">$M$15914</f>
        <v>2.0884812123689871</v>
      </c>
      <c r="AB638">
        <f ca="1">$M$15915</f>
        <v>1.5643964788232629</v>
      </c>
      <c r="AC638">
        <f ca="1">$M$15916</f>
        <v>2.2910435310873924</v>
      </c>
      <c r="AD638">
        <f ca="1">$M$15917</f>
        <v>1.1718886718114587</v>
      </c>
      <c r="AE638">
        <f ca="1">$M$15918</f>
        <v>1.9144518333119052</v>
      </c>
      <c r="AF638">
        <f ca="1">$M$15919</f>
        <v>2.4334661952642023</v>
      </c>
      <c r="AG638">
        <f ca="1">$M$15920</f>
        <v>1.5161292826836863</v>
      </c>
      <c r="AH638">
        <f ca="1">$M$15921</f>
        <v>1.8073580356281078</v>
      </c>
      <c r="AI638">
        <f ca="1">$M$15922</f>
        <v>1.2417898012845188</v>
      </c>
      <c r="AJ638">
        <f ca="1">$M$15923</f>
        <v>1.6825103805209713</v>
      </c>
      <c r="AK638">
        <f ca="1">$M$15924</f>
        <v>1.7003525554442322</v>
      </c>
      <c r="AL638">
        <f ca="1">$M$15925</f>
        <v>1.2317100981657112</v>
      </c>
      <c r="AM638">
        <f ca="1">$M$15926</f>
        <v>1.2896370833245798</v>
      </c>
    </row>
    <row r="639" spans="1:39" x14ac:dyDescent="0.25">
      <c r="A639" s="9"/>
      <c r="H639" s="9"/>
      <c r="J639">
        <v>12</v>
      </c>
      <c r="K639">
        <f ca="1">SIMULATION!$D$3*SIMULATION!$D$17/$H627/(SIMULATION!$D$17-$I627)*(((EXP(-$I627*$J639))/(1-EXP(-SIMULATION!$D$4*$I627)))-(EXP(-SIMULATION!$D$17*$J639)/(1-EXP(-SIMULATION!$D$4*SIMULATION!$D$17))))</f>
        <v>2.1297658264299311</v>
      </c>
      <c r="L639">
        <v>-6.3839092401708639E-2</v>
      </c>
      <c r="M639">
        <f t="shared" ca="1" si="9"/>
        <v>1.9938035090424695</v>
      </c>
      <c r="N639" s="6">
        <v>638</v>
      </c>
      <c r="O639">
        <f ca="1">$M$15927</f>
        <v>0.1509903343698932</v>
      </c>
      <c r="P639">
        <f ca="1">$M$15928</f>
        <v>2.5583227314014199</v>
      </c>
      <c r="Q639">
        <f ca="1">$M$15929</f>
        <v>3.2302185445749321</v>
      </c>
      <c r="R639">
        <f ca="1">$M$15930</f>
        <v>3.9714941148571263</v>
      </c>
      <c r="S639">
        <f ca="1">$M$15931</f>
        <v>2.2287423707299183</v>
      </c>
      <c r="T639">
        <f ca="1">$M$15932</f>
        <v>4.8685154609407411</v>
      </c>
      <c r="U639">
        <f ca="1">$M$15933</f>
        <v>1.8756751076244522</v>
      </c>
      <c r="V639">
        <f ca="1">$M$15934</f>
        <v>2.0994644831799749</v>
      </c>
      <c r="W639">
        <f ca="1">$M$15935</f>
        <v>2.1815228301735914</v>
      </c>
      <c r="X639">
        <f ca="1">$M$15936</f>
        <v>2.7977378212817672</v>
      </c>
      <c r="Y639">
        <f ca="1">$M$15937</f>
        <v>1.516963733563669</v>
      </c>
      <c r="Z639">
        <f ca="1">$M$15938</f>
        <v>2.7894211924372549</v>
      </c>
      <c r="AA639">
        <f ca="1">$M$15939</f>
        <v>1.3388707160963689</v>
      </c>
      <c r="AB639">
        <f ca="1">$M$15940</f>
        <v>1.3603053507010221</v>
      </c>
      <c r="AC639">
        <f ca="1">$M$15941</f>
        <v>1.2643881956110186</v>
      </c>
      <c r="AD639">
        <f ca="1">$M$15942</f>
        <v>1.0984583210561047</v>
      </c>
      <c r="AE639">
        <f ca="1">$M$15943</f>
        <v>1.3175169733122987</v>
      </c>
      <c r="AF639">
        <f ca="1">$M$15944</f>
        <v>0.95193273785345123</v>
      </c>
      <c r="AG639">
        <f ca="1">$M$15945</f>
        <v>0.97407905396821404</v>
      </c>
      <c r="AH639">
        <f ca="1">$M$15946</f>
        <v>0.81685430783299906</v>
      </c>
      <c r="AI639">
        <f ca="1">$M$15947</f>
        <v>0.98440275246486275</v>
      </c>
      <c r="AJ639">
        <f ca="1">$M$15948</f>
        <v>0.63892655048526825</v>
      </c>
      <c r="AK639">
        <f ca="1">$M$15949</f>
        <v>0.67409444448814293</v>
      </c>
      <c r="AL639">
        <f ca="1">$M$15950</f>
        <v>0.30848086496122651</v>
      </c>
      <c r="AM639">
        <f ca="1">$M$15951</f>
        <v>0.66306381728273411</v>
      </c>
    </row>
    <row r="640" spans="1:39" x14ac:dyDescent="0.25">
      <c r="A640" s="9"/>
      <c r="H640" s="9"/>
      <c r="J640">
        <v>13</v>
      </c>
      <c r="K640">
        <f ca="1">SIMULATION!$D$3*SIMULATION!$D$17/$H627/(SIMULATION!$D$17-$I627)*(((EXP(-$I627*$J640))/(1-EXP(-SIMULATION!$D$4*$I627)))-(EXP(-SIMULATION!$D$17*$J640)/(1-EXP(-SIMULATION!$D$4*SIMULATION!$D$17))))</f>
        <v>2.0554037225192108</v>
      </c>
      <c r="L640">
        <v>-0.31794561722330883</v>
      </c>
      <c r="M640">
        <f t="shared" ca="1" si="9"/>
        <v>1.4018971173197536</v>
      </c>
      <c r="N640" s="6">
        <v>639</v>
      </c>
      <c r="O640">
        <f ca="1">$M$15952</f>
        <v>0.43654824409025356</v>
      </c>
      <c r="P640">
        <f ca="1">$M$15953</f>
        <v>1.4332542132357307</v>
      </c>
      <c r="Q640">
        <f ca="1">$M$15954</f>
        <v>1.096692051643515</v>
      </c>
      <c r="R640">
        <f ca="1">$M$15955</f>
        <v>3.2821983207350374</v>
      </c>
      <c r="S640">
        <f ca="1">$M$15956</f>
        <v>2.3923595269271827</v>
      </c>
      <c r="T640">
        <f ca="1">$M$15957</f>
        <v>2.7092373910092875</v>
      </c>
      <c r="U640">
        <f ca="1">$M$15958</f>
        <v>1.5648165912312839</v>
      </c>
      <c r="V640">
        <f ca="1">$M$15959</f>
        <v>1.7715475322090815</v>
      </c>
      <c r="W640">
        <f ca="1">$M$15960</f>
        <v>1.7622596149667773</v>
      </c>
      <c r="X640">
        <f ca="1">$M$15961</f>
        <v>1.5510768589425774</v>
      </c>
      <c r="Y640">
        <f ca="1">$M$15962</f>
        <v>1.8902598750888968</v>
      </c>
      <c r="Z640">
        <f ca="1">$M$15963</f>
        <v>2.134315128947621</v>
      </c>
      <c r="AA640">
        <f ca="1">$M$15964</f>
        <v>1.2640631493573535</v>
      </c>
      <c r="AB640">
        <f ca="1">$M$15965</f>
        <v>1.3084071113052267</v>
      </c>
      <c r="AC640">
        <f ca="1">$M$15966</f>
        <v>1.1622131541491341</v>
      </c>
      <c r="AD640">
        <f ca="1">$M$15967</f>
        <v>0.97094874819779509</v>
      </c>
      <c r="AE640">
        <f ca="1">$M$15968</f>
        <v>0.69876683208955104</v>
      </c>
      <c r="AF640">
        <f ca="1">$M$15969</f>
        <v>1.3843302414680585</v>
      </c>
      <c r="AG640">
        <f ca="1">$M$15970</f>
        <v>1.1728766646778119</v>
      </c>
      <c r="AH640">
        <f ca="1">$M$15971</f>
        <v>0.31091457929795763</v>
      </c>
      <c r="AI640">
        <f ca="1">$M$15972</f>
        <v>0.74355124353725965</v>
      </c>
      <c r="AJ640">
        <f ca="1">$M$15973</f>
        <v>0.61740281307400979</v>
      </c>
      <c r="AK640">
        <f ca="1">$M$15974</f>
        <v>0.60536530380343745</v>
      </c>
      <c r="AL640">
        <f ca="1">$M$15975</f>
        <v>0.69164756529255944</v>
      </c>
      <c r="AM640">
        <f ca="1">$M$15976</f>
        <v>0.48372403379966378</v>
      </c>
    </row>
    <row r="641" spans="1:39" x14ac:dyDescent="0.25">
      <c r="A641" s="9"/>
      <c r="H641" s="9"/>
      <c r="J641">
        <v>14</v>
      </c>
      <c r="K641">
        <f ca="1">SIMULATION!$D$3*SIMULATION!$D$17/$H627/(SIMULATION!$D$17-$I627)*(((EXP(-$I627*$J641))/(1-EXP(-SIMULATION!$D$4*$I627)))-(EXP(-SIMULATION!$D$17*$J641)/(1-EXP(-SIMULATION!$D$4*SIMULATION!$D$17))))</f>
        <v>1.9826521082162061</v>
      </c>
      <c r="L641">
        <v>0.3473071296478234</v>
      </c>
      <c r="M641">
        <f t="shared" ca="1" si="9"/>
        <v>2.6712413210109824</v>
      </c>
      <c r="N641" s="6">
        <v>640</v>
      </c>
      <c r="O641">
        <f ca="1">$M$15977</f>
        <v>1.6716168697463536</v>
      </c>
      <c r="P641">
        <f ca="1">$M$15978</f>
        <v>2.0808403077304098</v>
      </c>
      <c r="Q641">
        <f ca="1">$M$15979</f>
        <v>1.3596286662580523</v>
      </c>
      <c r="R641">
        <f ca="1">$M$15980</f>
        <v>3.7307144577807265</v>
      </c>
      <c r="S641">
        <f ca="1">$M$15981</f>
        <v>4.2306273529363043</v>
      </c>
      <c r="T641">
        <f ca="1">$M$15982</f>
        <v>4.5772812351230954</v>
      </c>
      <c r="U641">
        <f ca="1">$M$15983</f>
        <v>2.8428997512346235</v>
      </c>
      <c r="V641">
        <f ca="1">$M$15984</f>
        <v>2.3568983648328481</v>
      </c>
      <c r="W641">
        <f ca="1">$M$15985</f>
        <v>2.9235449023221358</v>
      </c>
      <c r="X641">
        <f ca="1">$M$15986</f>
        <v>2.9870170985916209</v>
      </c>
      <c r="Y641">
        <f ca="1">$M$15987</f>
        <v>1.1182644026133379</v>
      </c>
      <c r="Z641">
        <f ca="1">$M$15988</f>
        <v>2.6861528816558167</v>
      </c>
      <c r="AA641">
        <f ca="1">$M$15989</f>
        <v>2.5549979003490186</v>
      </c>
      <c r="AB641">
        <f ca="1">$M$15990</f>
        <v>2.6959524525909075</v>
      </c>
      <c r="AC641">
        <f ca="1">$M$15991</f>
        <v>2.0812662848789887</v>
      </c>
      <c r="AD641">
        <f ca="1">$M$15992</f>
        <v>2.4349386316044797</v>
      </c>
      <c r="AE641">
        <f ca="1">$M$15993</f>
        <v>2.3091652603396917</v>
      </c>
      <c r="AF641">
        <f ca="1">$M$15994</f>
        <v>1.6935096093346833</v>
      </c>
      <c r="AG641">
        <f ca="1">$M$15995</f>
        <v>1.392887811063291</v>
      </c>
      <c r="AH641">
        <f ca="1">$M$15996</f>
        <v>1.5332170314736617</v>
      </c>
      <c r="AI641">
        <f ca="1">$M$15997</f>
        <v>2.4748784183309058</v>
      </c>
      <c r="AJ641">
        <f ca="1">$M$15998</f>
        <v>1.4264361125951734</v>
      </c>
      <c r="AK641">
        <f ca="1">$M$15999</f>
        <v>0.99105381755131738</v>
      </c>
      <c r="AL641">
        <f ca="1">$M$16000</f>
        <v>1.321654534046637</v>
      </c>
      <c r="AM641">
        <f ca="1">$M$16001</f>
        <v>1.1137784882102086</v>
      </c>
    </row>
    <row r="642" spans="1:39" x14ac:dyDescent="0.25">
      <c r="A642" s="9"/>
      <c r="H642" s="9"/>
      <c r="J642">
        <v>15</v>
      </c>
      <c r="K642">
        <f ca="1">SIMULATION!$D$3*SIMULATION!$D$17/$H627/(SIMULATION!$D$17-$I627)*(((EXP(-$I627*$J642))/(1-EXP(-SIMULATION!$D$4*$I627)))-(EXP(-SIMULATION!$D$17*$J642)/(1-EXP(-SIMULATION!$D$4*SIMULATION!$D$17))))</f>
        <v>1.9118446982516935</v>
      </c>
      <c r="L642">
        <v>6.2347304613248394E-3</v>
      </c>
      <c r="M642">
        <f t="shared" ca="1" si="9"/>
        <v>1.9237645346292056</v>
      </c>
      <c r="N642" s="6">
        <v>641</v>
      </c>
      <c r="O642">
        <f ca="1">$M$16002</f>
        <v>1.92419791955283</v>
      </c>
      <c r="P642">
        <f ca="1">$M$16003</f>
        <v>2.8269643133122875</v>
      </c>
      <c r="Q642">
        <f ca="1">$M$16004</f>
        <v>4.6057071223326744</v>
      </c>
      <c r="R642">
        <f ca="1">$M$16005</f>
        <v>2.6282243662968647</v>
      </c>
      <c r="S642">
        <f ca="1">$M$16006</f>
        <v>3.0423895275764816</v>
      </c>
      <c r="T642">
        <f ca="1">$M$16007</f>
        <v>3.2414556399687706</v>
      </c>
      <c r="U642">
        <f ca="1">$M$16008</f>
        <v>2.842628760443993</v>
      </c>
      <c r="V642">
        <f ca="1">$M$16009</f>
        <v>0.49755767643805077</v>
      </c>
      <c r="W642">
        <f ca="1">$M$16010</f>
        <v>3.8756873814310064</v>
      </c>
      <c r="X642">
        <f ca="1">$M$16011</f>
        <v>2.4839894958199622</v>
      </c>
      <c r="Y642">
        <f ca="1">$M$16012</f>
        <v>2.9215157919294565</v>
      </c>
      <c r="Z642">
        <f ca="1">$M$16013</f>
        <v>2.5692872426914697</v>
      </c>
      <c r="AA642">
        <f ca="1">$M$16014</f>
        <v>2.9150539172323868</v>
      </c>
      <c r="AB642">
        <f ca="1">$M$16015</f>
        <v>2.6386468364208033</v>
      </c>
      <c r="AC642">
        <f ca="1">$M$16016</f>
        <v>2.2050324986111765</v>
      </c>
      <c r="AD642">
        <f ca="1">$M$16017</f>
        <v>3.1717163169120584</v>
      </c>
      <c r="AE642">
        <f ca="1">$M$16018</f>
        <v>4.1050278766786947</v>
      </c>
      <c r="AF642">
        <f ca="1">$M$16019</f>
        <v>3.579839377916965</v>
      </c>
      <c r="AG642">
        <f ca="1">$M$16020</f>
        <v>2.4923578962521402</v>
      </c>
      <c r="AH642">
        <f ca="1">$M$16021</f>
        <v>2.304512873767075</v>
      </c>
      <c r="AI642">
        <f ca="1">$M$16022</f>
        <v>0.97041607806932706</v>
      </c>
      <c r="AJ642">
        <f ca="1">$M$16023</f>
        <v>1.7203722781063602</v>
      </c>
      <c r="AK642">
        <f ca="1">$M$16024</f>
        <v>1.5859856201873326</v>
      </c>
      <c r="AL642">
        <f ca="1">$M$16025</f>
        <v>1.1279845786708487</v>
      </c>
      <c r="AM642">
        <f ca="1">$M$16026</f>
        <v>2.1524475092708633</v>
      </c>
    </row>
    <row r="643" spans="1:39" x14ac:dyDescent="0.25">
      <c r="A643" s="9"/>
      <c r="H643" s="9"/>
      <c r="J643">
        <v>16</v>
      </c>
      <c r="K643">
        <f ca="1">SIMULATION!$D$3*SIMULATION!$D$17/$H627/(SIMULATION!$D$17-$I627)*(((EXP(-$I627*$J643))/(1-EXP(-SIMULATION!$D$4*$I627)))-(EXP(-SIMULATION!$D$17*$J643)/(1-EXP(-SIMULATION!$D$4*SIMULATION!$D$17))))</f>
        <v>1.8431621941478042</v>
      </c>
      <c r="L643">
        <v>0.25456057432242113</v>
      </c>
      <c r="M643">
        <f t="shared" ref="M643:M706" ca="1" si="10">$K643*(1+$L643)</f>
        <v>2.3123586208594431</v>
      </c>
      <c r="N643" s="6">
        <v>642</v>
      </c>
      <c r="O643">
        <f ca="1">$M$16027</f>
        <v>0.52913779243048731</v>
      </c>
      <c r="P643">
        <f ca="1">$M$16028</f>
        <v>3.0612495938652167</v>
      </c>
      <c r="Q643">
        <f ca="1">$M$16029</f>
        <v>2.4524297726130122</v>
      </c>
      <c r="R643">
        <f ca="1">$M$16030</f>
        <v>3.0896354419706684</v>
      </c>
      <c r="S643">
        <f ca="1">$M$16031</f>
        <v>3.9250477128212831</v>
      </c>
      <c r="T643">
        <f ca="1">$M$16032</f>
        <v>5.25067602455547</v>
      </c>
      <c r="U643">
        <f ca="1">$M$16033</f>
        <v>3.2210126578425844</v>
      </c>
      <c r="V643">
        <f ca="1">$M$16034</f>
        <v>3.9469011762767301</v>
      </c>
      <c r="W643">
        <f ca="1">$M$16035</f>
        <v>1.9769236023746337</v>
      </c>
      <c r="X643">
        <f ca="1">$M$16036</f>
        <v>2.8934254832320594</v>
      </c>
      <c r="Y643">
        <f ca="1">$M$16037</f>
        <v>4.4810120575825092</v>
      </c>
      <c r="Z643">
        <f ca="1">$M$16038</f>
        <v>2.5867291982165868</v>
      </c>
      <c r="AA643">
        <f ca="1">$M$16039</f>
        <v>1.8896634113783251</v>
      </c>
      <c r="AB643">
        <f ca="1">$M$16040</f>
        <v>2.6107308364363955</v>
      </c>
      <c r="AC643">
        <f ca="1">$M$16041</f>
        <v>1.7910575334489967</v>
      </c>
      <c r="AD643">
        <f ca="1">$M$16042</f>
        <v>0.97121783890340918</v>
      </c>
      <c r="AE643">
        <f ca="1">$M$16043</f>
        <v>1.6206386356050506</v>
      </c>
      <c r="AF643">
        <f ca="1">$M$16044</f>
        <v>0.98587762381860866</v>
      </c>
      <c r="AG643">
        <f ca="1">$M$16045</f>
        <v>1.1541444975817723</v>
      </c>
      <c r="AH643">
        <f ca="1">$M$16046</f>
        <v>1.1084013305781766</v>
      </c>
      <c r="AI643">
        <f ca="1">$M$16047</f>
        <v>1.0737498390033444</v>
      </c>
      <c r="AJ643">
        <f ca="1">$M$16048</f>
        <v>0.60974950038588072</v>
      </c>
      <c r="AK643">
        <f ca="1">$M$16049</f>
        <v>1.0044289151332557</v>
      </c>
      <c r="AL643">
        <f ca="1">$M$16050</f>
        <v>0.50175118153713261</v>
      </c>
      <c r="AM643">
        <f ca="1">$M$16051</f>
        <v>0.62426755457172867</v>
      </c>
    </row>
    <row r="644" spans="1:39" x14ac:dyDescent="0.25">
      <c r="A644" s="9"/>
      <c r="H644" s="9"/>
      <c r="J644">
        <v>17</v>
      </c>
      <c r="K644">
        <f ca="1">SIMULATION!$D$3*SIMULATION!$D$17/$H627/(SIMULATION!$D$17-$I627)*(((EXP(-$I627*$J644))/(1-EXP(-SIMULATION!$D$4*$I627)))-(EXP(-SIMULATION!$D$17*$J644)/(1-EXP(-SIMULATION!$D$4*SIMULATION!$D$17))))</f>
        <v>1.7766884476620466</v>
      </c>
      <c r="L644">
        <v>8.093309784233714E-2</v>
      </c>
      <c r="M644">
        <f t="shared" ca="1" si="10"/>
        <v>1.9204813476320288</v>
      </c>
      <c r="N644" s="6">
        <v>643</v>
      </c>
      <c r="O644">
        <f ca="1">$M$16052</f>
        <v>1.7324617811141609</v>
      </c>
      <c r="P644">
        <f ca="1">$M$16053</f>
        <v>2.1254542040403459</v>
      </c>
      <c r="Q644">
        <f ca="1">$M$16054</f>
        <v>2.5434551701774981</v>
      </c>
      <c r="R644">
        <f ca="1">$M$16055</f>
        <v>3.5865886689058013</v>
      </c>
      <c r="S644">
        <f ca="1">$M$16056</f>
        <v>2.1930359590843418</v>
      </c>
      <c r="T644">
        <f ca="1">$M$16057</f>
        <v>3.3634855808534172</v>
      </c>
      <c r="U644">
        <f ca="1">$M$16058</f>
        <v>3.7803993201914201</v>
      </c>
      <c r="V644">
        <f ca="1">$M$16059</f>
        <v>1.8500133124557685</v>
      </c>
      <c r="W644">
        <f ca="1">$M$16060</f>
        <v>3.6789091718693387</v>
      </c>
      <c r="X644">
        <f ca="1">$M$16061</f>
        <v>1.798678976260605</v>
      </c>
      <c r="Y644">
        <f ca="1">$M$16062</f>
        <v>2.1509462288421566</v>
      </c>
      <c r="Z644">
        <f ca="1">$M$16063</f>
        <v>3.2937566808972698</v>
      </c>
      <c r="AA644">
        <f ca="1">$M$16064</f>
        <v>1.3355516407604147</v>
      </c>
      <c r="AB644">
        <f ca="1">$M$16065</f>
        <v>2.4955751874214007</v>
      </c>
      <c r="AC644">
        <f ca="1">$M$16066</f>
        <v>1.3323704339664717</v>
      </c>
      <c r="AD644">
        <f ca="1">$M$16067</f>
        <v>1.8042571681791177</v>
      </c>
      <c r="AE644">
        <f ca="1">$M$16068</f>
        <v>1.9863381939838973</v>
      </c>
      <c r="AF644">
        <f ca="1">$M$16069</f>
        <v>1.6923580243169207</v>
      </c>
      <c r="AG644">
        <f ca="1">$M$16070</f>
        <v>1.5907904943513724</v>
      </c>
      <c r="AH644">
        <f ca="1">$M$16071</f>
        <v>1.4995349373774693</v>
      </c>
      <c r="AI644">
        <f ca="1">$M$16072</f>
        <v>1.8038092537344521</v>
      </c>
      <c r="AJ644">
        <f ca="1">$M$16073</f>
        <v>1.6674831354863784</v>
      </c>
      <c r="AK644">
        <f ca="1">$M$16074</f>
        <v>0.88506988178475332</v>
      </c>
      <c r="AL644">
        <f ca="1">$M$16075</f>
        <v>1.3408713445076068</v>
      </c>
      <c r="AM644">
        <f ca="1">$M$16076</f>
        <v>0.95925045711896662</v>
      </c>
    </row>
    <row r="645" spans="1:39" x14ac:dyDescent="0.25">
      <c r="A645" s="9"/>
      <c r="H645" s="9"/>
      <c r="J645">
        <v>18</v>
      </c>
      <c r="K645">
        <f ca="1">SIMULATION!$D$3*SIMULATION!$D$17/$H627/(SIMULATION!$D$17-$I627)*(((EXP(-$I627*$J645))/(1-EXP(-SIMULATION!$D$4*$I627)))-(EXP(-SIMULATION!$D$17*$J645)/(1-EXP(-SIMULATION!$D$4*SIMULATION!$D$17))))</f>
        <v>1.7124464078988104</v>
      </c>
      <c r="L645">
        <v>-1.7586272355945679E-2</v>
      </c>
      <c r="M645">
        <f t="shared" ca="1" si="10"/>
        <v>1.6823308589745412</v>
      </c>
      <c r="N645" s="6">
        <v>644</v>
      </c>
      <c r="O645">
        <f ca="1">$M$16077</f>
        <v>2.8711722426298762</v>
      </c>
      <c r="P645">
        <f ca="1">$M$16078</f>
        <v>3.5670098214094312</v>
      </c>
      <c r="Q645">
        <f ca="1">$M$16079</f>
        <v>3.8068846507042031</v>
      </c>
      <c r="R645">
        <f ca="1">$M$16080</f>
        <v>4.2073416638615573</v>
      </c>
      <c r="S645">
        <f ca="1">$M$16081</f>
        <v>3.752692831899477</v>
      </c>
      <c r="T645">
        <f ca="1">$M$16082</f>
        <v>3.2523716928100916</v>
      </c>
      <c r="U645">
        <f ca="1">$M$16083</f>
        <v>5.1623126098990788</v>
      </c>
      <c r="V645">
        <f ca="1">$M$16084</f>
        <v>5.4368668074701141</v>
      </c>
      <c r="W645">
        <f ca="1">$M$16085</f>
        <v>3.6152577582611332</v>
      </c>
      <c r="X645">
        <f ca="1">$M$16086</f>
        <v>3.4821778666920964</v>
      </c>
      <c r="Y645">
        <f ca="1">$M$16087</f>
        <v>3.9859269848028922</v>
      </c>
      <c r="Z645">
        <f ca="1">$M$16088</f>
        <v>3.7345543581555081</v>
      </c>
      <c r="AA645">
        <f ca="1">$M$16089</f>
        <v>2.8071524038851887</v>
      </c>
      <c r="AB645">
        <f ca="1">$M$16090</f>
        <v>3.1429372114426313</v>
      </c>
      <c r="AC645">
        <f ca="1">$M$16091</f>
        <v>2.8087429834197613</v>
      </c>
      <c r="AD645">
        <f ca="1">$M$16092</f>
        <v>3.5189534958297188</v>
      </c>
      <c r="AE645">
        <f ca="1">$M$16093</f>
        <v>4.2316218182273575</v>
      </c>
      <c r="AF645">
        <f ca="1">$M$16094</f>
        <v>4.0041859401926398</v>
      </c>
      <c r="AG645">
        <f ca="1">$M$16095</f>
        <v>2.7431740916279495</v>
      </c>
      <c r="AH645">
        <f ca="1">$M$16096</f>
        <v>3.3764963307867917</v>
      </c>
      <c r="AI645">
        <f ca="1">$M$16097</f>
        <v>2.9184767823260498</v>
      </c>
      <c r="AJ645">
        <f ca="1">$M$16098</f>
        <v>2.3609836191352853</v>
      </c>
      <c r="AK645">
        <f ca="1">$M$16099</f>
        <v>4.0913244167725251</v>
      </c>
      <c r="AL645">
        <f ca="1">$M$16100</f>
        <v>3.1677995295594816</v>
      </c>
      <c r="AM645">
        <f ca="1">$M$16101</f>
        <v>2.2761472036093462</v>
      </c>
    </row>
    <row r="646" spans="1:39" x14ac:dyDescent="0.25">
      <c r="A646" s="9"/>
      <c r="H646" s="9"/>
      <c r="J646">
        <v>19</v>
      </c>
      <c r="K646">
        <f ca="1">SIMULATION!$D$3*SIMULATION!$D$17/$H627/(SIMULATION!$D$17-$I627)*(((EXP(-$I627*$J646))/(1-EXP(-SIMULATION!$D$4*$I627)))-(EXP(-SIMULATION!$D$17*$J646)/(1-EXP(-SIMULATION!$D$4*SIMULATION!$D$17))))</f>
        <v>1.6504211148955816</v>
      </c>
      <c r="L646">
        <v>0.30786858130011102</v>
      </c>
      <c r="M646">
        <f t="shared" ca="1" si="10"/>
        <v>2.1585339220862316</v>
      </c>
      <c r="N646" s="6">
        <v>645</v>
      </c>
      <c r="O646">
        <f ca="1">$M$16102</f>
        <v>1.9675539159966013</v>
      </c>
      <c r="P646">
        <f ca="1">$M$16103</f>
        <v>1.9681839086519159</v>
      </c>
      <c r="Q646">
        <f ca="1">$M$16104</f>
        <v>2.4771129714974873</v>
      </c>
      <c r="R646">
        <f ca="1">$M$16105</f>
        <v>3.2945520316897423</v>
      </c>
      <c r="S646">
        <f ca="1">$M$16106</f>
        <v>2.6282684876710523</v>
      </c>
      <c r="T646">
        <f ca="1">$M$16107</f>
        <v>2.4200440529547462</v>
      </c>
      <c r="U646">
        <f ca="1">$M$16108</f>
        <v>1.9539845355985321</v>
      </c>
      <c r="V646">
        <f ca="1">$M$16109</f>
        <v>2.0651009657220216</v>
      </c>
      <c r="W646">
        <f ca="1">$M$16110</f>
        <v>0.54736861734820463</v>
      </c>
      <c r="X646">
        <f ca="1">$M$16111</f>
        <v>2.0105819044753463</v>
      </c>
      <c r="Y646">
        <f ca="1">$M$16112</f>
        <v>2.2598084858699248</v>
      </c>
      <c r="Z646">
        <f ca="1">$M$16113</f>
        <v>1.601516340590919</v>
      </c>
      <c r="AA646">
        <f ca="1">$M$16114</f>
        <v>1.8056633877312052</v>
      </c>
      <c r="AB646">
        <f ca="1">$M$16115</f>
        <v>2.4481672713593357</v>
      </c>
      <c r="AC646">
        <f ca="1">$M$16116</f>
        <v>3.007916221096568</v>
      </c>
      <c r="AD646">
        <f ca="1">$M$16117</f>
        <v>2.8094045612244281</v>
      </c>
      <c r="AE646">
        <f ca="1">$M$16118</f>
        <v>2.2183703569600919</v>
      </c>
      <c r="AF646">
        <f ca="1">$M$16119</f>
        <v>1.5270620884927124</v>
      </c>
      <c r="AG646">
        <f ca="1">$M$16120</f>
        <v>1.4951901297050645</v>
      </c>
      <c r="AH646">
        <f ca="1">$M$16121</f>
        <v>1.9029231743744122</v>
      </c>
      <c r="AI646">
        <f ca="1">$M$16122</f>
        <v>1.5116108753458652</v>
      </c>
      <c r="AJ646">
        <f ca="1">$M$16123</f>
        <v>2.394173855527062</v>
      </c>
      <c r="AK646">
        <f ca="1">$M$16124</f>
        <v>1.7328133810379522</v>
      </c>
      <c r="AL646">
        <f ca="1">$M$16125</f>
        <v>1.9930606998707756</v>
      </c>
      <c r="AM646">
        <f ca="1">$M$16126</f>
        <v>1.9222424871011579</v>
      </c>
    </row>
    <row r="647" spans="1:39" x14ac:dyDescent="0.25">
      <c r="A647" s="9"/>
      <c r="H647" s="9"/>
      <c r="J647">
        <v>20</v>
      </c>
      <c r="K647">
        <f ca="1">SIMULATION!$D$3*SIMULATION!$D$17/$H627/(SIMULATION!$D$17-$I627)*(((EXP(-$I627*$J647))/(1-EXP(-SIMULATION!$D$4*$I627)))-(EXP(-SIMULATION!$D$17*$J647)/(1-EXP(-SIMULATION!$D$4*SIMULATION!$D$17))))</f>
        <v>1.5905743938092141</v>
      </c>
      <c r="L647">
        <v>0.15500660146265391</v>
      </c>
      <c r="M647">
        <f t="shared" ca="1" si="10"/>
        <v>1.8371239249671012</v>
      </c>
      <c r="N647" s="6">
        <v>646</v>
      </c>
      <c r="O647">
        <f ca="1">$M$16127</f>
        <v>1.0614024874829453</v>
      </c>
      <c r="P647">
        <f ca="1">$M$16128</f>
        <v>2.3352542203446922</v>
      </c>
      <c r="Q647">
        <f ca="1">$M$16129</f>
        <v>3.7952969790319235</v>
      </c>
      <c r="R647">
        <f ca="1">$M$16130</f>
        <v>2.9458349143966682</v>
      </c>
      <c r="S647">
        <f ca="1">$M$16131</f>
        <v>2.3800873159457558</v>
      </c>
      <c r="T647">
        <f ca="1">$M$16132</f>
        <v>4.0107783759792675</v>
      </c>
      <c r="U647">
        <f ca="1">$M$16133</f>
        <v>2.5537167645081857</v>
      </c>
      <c r="V647">
        <f ca="1">$M$16134</f>
        <v>3.3999413462646397</v>
      </c>
      <c r="W647">
        <f ca="1">$M$16135</f>
        <v>3.4773236631115001</v>
      </c>
      <c r="X647">
        <f ca="1">$M$16136</f>
        <v>3.2063640592814715</v>
      </c>
      <c r="Y647">
        <f ca="1">$M$16137</f>
        <v>1.4746455847949649</v>
      </c>
      <c r="Z647">
        <f ca="1">$M$16138</f>
        <v>2.1325595437338318</v>
      </c>
      <c r="AA647">
        <f ca="1">$M$16139</f>
        <v>3.1652677440084389</v>
      </c>
      <c r="AB647">
        <f ca="1">$M$16140</f>
        <v>1.9622794855721273</v>
      </c>
      <c r="AC647">
        <f ca="1">$M$16141</f>
        <v>1.9570608010395845</v>
      </c>
      <c r="AD647">
        <f ca="1">$M$16142</f>
        <v>1.7805862314567409</v>
      </c>
      <c r="AE647">
        <f ca="1">$M$16143</f>
        <v>1.916050054232679</v>
      </c>
      <c r="AF647">
        <f ca="1">$M$16144</f>
        <v>1.8734626271867805</v>
      </c>
      <c r="AG647">
        <f ca="1">$M$16145</f>
        <v>1.7903494791048056</v>
      </c>
      <c r="AH647">
        <f ca="1">$M$16146</f>
        <v>1.2213273665455335</v>
      </c>
      <c r="AI647">
        <f ca="1">$M$16147</f>
        <v>0.65977910582598231</v>
      </c>
      <c r="AJ647">
        <f ca="1">$M$16148</f>
        <v>1.7397156850688242</v>
      </c>
      <c r="AK647">
        <f ca="1">$M$16149</f>
        <v>1.6425981274803476</v>
      </c>
      <c r="AL647">
        <f ca="1">$M$16150</f>
        <v>1.2367822765137064</v>
      </c>
      <c r="AM647">
        <f ca="1">$M$16151</f>
        <v>1.3858640447231005</v>
      </c>
    </row>
    <row r="648" spans="1:39" x14ac:dyDescent="0.25">
      <c r="A648" s="9"/>
      <c r="H648" s="9"/>
      <c r="J648">
        <v>21</v>
      </c>
      <c r="K648">
        <f ca="1">SIMULATION!$D$3*SIMULATION!$D$17/$H627/(SIMULATION!$D$17-$I627)*(((EXP(-$I627*$J648))/(1-EXP(-SIMULATION!$D$4*$I627)))-(EXP(-SIMULATION!$D$17*$J648)/(1-EXP(-SIMULATION!$D$4*SIMULATION!$D$17))))</f>
        <v>1.5328542321230234</v>
      </c>
      <c r="L648">
        <v>-0.15352080487549732</v>
      </c>
      <c r="M648">
        <f t="shared" ca="1" si="10"/>
        <v>1.2975292166506844</v>
      </c>
      <c r="N648" s="6">
        <v>647</v>
      </c>
      <c r="O648">
        <f ca="1">$M$16152</f>
        <v>2.7544987444215838</v>
      </c>
      <c r="P648">
        <f ca="1">$M$16153</f>
        <v>2.0815467327300969</v>
      </c>
      <c r="Q648">
        <f ca="1">$M$16154</f>
        <v>4.1136464413287142</v>
      </c>
      <c r="R648">
        <f ca="1">$M$16155</f>
        <v>5.6099526008333243</v>
      </c>
      <c r="S648">
        <f ca="1">$M$16156</f>
        <v>5.3639368535500562</v>
      </c>
      <c r="T648">
        <f ca="1">$M$16157</f>
        <v>5.3562949462017047</v>
      </c>
      <c r="U648">
        <f ca="1">$M$16158</f>
        <v>3.4299960847786668</v>
      </c>
      <c r="V648">
        <f ca="1">$M$16159</f>
        <v>5.5491698427344041</v>
      </c>
      <c r="W648">
        <f ca="1">$M$16160</f>
        <v>4.2986037991696682</v>
      </c>
      <c r="X648">
        <f ca="1">$M$16161</f>
        <v>3.7134828863526326</v>
      </c>
      <c r="Y648">
        <f ca="1">$M$16162</f>
        <v>3.8142918413345592</v>
      </c>
      <c r="Z648">
        <f ca="1">$M$16163</f>
        <v>4.7184529743733652</v>
      </c>
      <c r="AA648">
        <f ca="1">$M$16164</f>
        <v>4.8089213330237746</v>
      </c>
      <c r="AB648">
        <f ca="1">$M$16165</f>
        <v>2.8823363336822045</v>
      </c>
      <c r="AC648">
        <f ca="1">$M$16166</f>
        <v>3.3842975750270243</v>
      </c>
      <c r="AD648">
        <f ca="1">$M$16167</f>
        <v>2.3110721554263729</v>
      </c>
      <c r="AE648">
        <f ca="1">$M$16168</f>
        <v>4.2938562698947953</v>
      </c>
      <c r="AF648">
        <f ca="1">$M$16169</f>
        <v>2.5510192395785709</v>
      </c>
      <c r="AG648">
        <f ca="1">$M$16170</f>
        <v>3.1468098515141536</v>
      </c>
      <c r="AH648">
        <f ca="1">$M$16171</f>
        <v>3.6070701312321081</v>
      </c>
      <c r="AI648">
        <f ca="1">$M$16172</f>
        <v>2.2480871609871036</v>
      </c>
      <c r="AJ648">
        <f ca="1">$M$16173</f>
        <v>2.7531182904872398</v>
      </c>
      <c r="AK648">
        <f ca="1">$M$16174</f>
        <v>1.8277671381724345</v>
      </c>
      <c r="AL648">
        <f ca="1">$M$16175</f>
        <v>2.2561794144430398</v>
      </c>
      <c r="AM648">
        <f ca="1">$M$16176</f>
        <v>2.3490420623367414</v>
      </c>
    </row>
    <row r="649" spans="1:39" x14ac:dyDescent="0.25">
      <c r="A649" s="9"/>
      <c r="H649" s="9"/>
      <c r="J649">
        <v>22</v>
      </c>
      <c r="K649">
        <f ca="1">SIMULATION!$D$3*SIMULATION!$D$17/$H627/(SIMULATION!$D$17-$I627)*(((EXP(-$I627*$J649))/(1-EXP(-SIMULATION!$D$4*$I627)))-(EXP(-SIMULATION!$D$17*$J649)/(1-EXP(-SIMULATION!$D$4*SIMULATION!$D$17))))</f>
        <v>1.477200751028632</v>
      </c>
      <c r="L649">
        <v>0.11901108520291521</v>
      </c>
      <c r="M649">
        <f t="shared" ca="1" si="10"/>
        <v>1.6530040154711108</v>
      </c>
      <c r="N649" s="6">
        <v>648</v>
      </c>
      <c r="O649">
        <f ca="1">$M$16177</f>
        <v>2.5216286925572864</v>
      </c>
      <c r="P649">
        <f ca="1">$M$16178</f>
        <v>2.2705922422210567</v>
      </c>
      <c r="Q649">
        <f ca="1">$M$16179</f>
        <v>4.0947292732542238</v>
      </c>
      <c r="R649">
        <f ca="1">$M$16180</f>
        <v>6.4072474454530086</v>
      </c>
      <c r="S649">
        <f ca="1">$M$16181</f>
        <v>4.073101222611176</v>
      </c>
      <c r="T649">
        <f ca="1">$M$16182</f>
        <v>5.0216488232806213</v>
      </c>
      <c r="U649">
        <f ca="1">$M$16183</f>
        <v>7.4798802480396906</v>
      </c>
      <c r="V649">
        <f ca="1">$M$16184</f>
        <v>2.9378272191651882</v>
      </c>
      <c r="W649">
        <f ca="1">$M$16185</f>
        <v>4.1447624302558657</v>
      </c>
      <c r="X649">
        <f ca="1">$M$16186</f>
        <v>5.3469156021260478</v>
      </c>
      <c r="Y649">
        <f ca="1">$M$16187</f>
        <v>4.6040733759005539</v>
      </c>
      <c r="Z649">
        <f ca="1">$M$16188</f>
        <v>3.471019355214799</v>
      </c>
      <c r="AA649">
        <f ca="1">$M$16189</f>
        <v>4.7279307857545758</v>
      </c>
      <c r="AB649">
        <f ca="1">$M$16190</f>
        <v>4.7177810512196947</v>
      </c>
      <c r="AC649">
        <f ca="1">$M$16191</f>
        <v>3.1364020858154595</v>
      </c>
      <c r="AD649">
        <f ca="1">$M$16192</f>
        <v>2.2503050769917383</v>
      </c>
      <c r="AE649">
        <f ca="1">$M$16193</f>
        <v>3.1125475353413767</v>
      </c>
      <c r="AF649">
        <f ca="1">$M$16194</f>
        <v>2.7520131020224476</v>
      </c>
      <c r="AG649">
        <f ca="1">$M$16195</f>
        <v>3.1718959180249753</v>
      </c>
      <c r="AH649">
        <f ca="1">$M$16196</f>
        <v>2.3017629696228177</v>
      </c>
      <c r="AI649">
        <f ca="1">$M$16197</f>
        <v>2.7319368273291831</v>
      </c>
      <c r="AJ649">
        <f ca="1">$M$16198</f>
        <v>3.3916117533509134</v>
      </c>
      <c r="AK649">
        <f ca="1">$M$16199</f>
        <v>2.2208094880188312</v>
      </c>
      <c r="AL649">
        <f ca="1">$M$16200</f>
        <v>2.1614294979881117</v>
      </c>
      <c r="AM649">
        <f ca="1">$M$16201</f>
        <v>2.0613634418297644</v>
      </c>
    </row>
    <row r="650" spans="1:39" x14ac:dyDescent="0.25">
      <c r="A650" s="9"/>
      <c r="H650" s="9"/>
      <c r="J650">
        <v>23</v>
      </c>
      <c r="K650">
        <f ca="1">SIMULATION!$D$3*SIMULATION!$D$17/$H627/(SIMULATION!$D$17-$I627)*(((EXP(-$I627*$J650))/(1-EXP(-SIMULATION!$D$4*$I627)))-(EXP(-SIMULATION!$D$17*$J650)/(1-EXP(-SIMULATION!$D$4*SIMULATION!$D$17))))</f>
        <v>1.4235499956446387</v>
      </c>
      <c r="L650">
        <v>0.35947776812561938</v>
      </c>
      <c r="M650">
        <f t="shared" ca="1" si="10"/>
        <v>1.9352845708942086</v>
      </c>
      <c r="N650" s="6">
        <v>649</v>
      </c>
      <c r="O650">
        <f ca="1">$M$16202</f>
        <v>1.5340630213713038</v>
      </c>
      <c r="P650">
        <f ca="1">$M$16203</f>
        <v>1.9800155626635512</v>
      </c>
      <c r="Q650">
        <f ca="1">$M$16204</f>
        <v>2.469947815247107</v>
      </c>
      <c r="R650">
        <f ca="1">$M$16205</f>
        <v>2.1341089840437872</v>
      </c>
      <c r="S650">
        <f ca="1">$M$16206</f>
        <v>1.4176982911627309</v>
      </c>
      <c r="T650">
        <f ca="1">$M$16207</f>
        <v>2.8287881253395981</v>
      </c>
      <c r="U650">
        <f ca="1">$M$16208</f>
        <v>2.2694339899024416</v>
      </c>
      <c r="V650">
        <f ca="1">$M$16209</f>
        <v>2.6298013527721613</v>
      </c>
      <c r="W650">
        <f ca="1">$M$16210</f>
        <v>1.2828734294952144</v>
      </c>
      <c r="X650">
        <f ca="1">$M$16211</f>
        <v>2.537063649561726</v>
      </c>
      <c r="Y650">
        <f ca="1">$M$16212</f>
        <v>2.4868606515898164</v>
      </c>
      <c r="Z650">
        <f ca="1">$M$16213</f>
        <v>3.4294744555851122</v>
      </c>
      <c r="AA650">
        <f ca="1">$M$16214</f>
        <v>2.6412888112569832</v>
      </c>
      <c r="AB650">
        <f ca="1">$M$16215</f>
        <v>1.0948242154380179</v>
      </c>
      <c r="AC650">
        <f ca="1">$M$16216</f>
        <v>1.2143122303723457</v>
      </c>
      <c r="AD650">
        <f ca="1">$M$16217</f>
        <v>2.2424376122343119</v>
      </c>
      <c r="AE650">
        <f ca="1">$M$16218</f>
        <v>2.2814304391224578</v>
      </c>
      <c r="AF650">
        <f ca="1">$M$16219</f>
        <v>0.32276663042868703</v>
      </c>
      <c r="AG650">
        <f ca="1">$M$16220</f>
        <v>1.261324973976258</v>
      </c>
      <c r="AH650">
        <f ca="1">$M$16221</f>
        <v>1.7644147486784254</v>
      </c>
      <c r="AI650">
        <f ca="1">$M$16222</f>
        <v>1.4886820938751417</v>
      </c>
      <c r="AJ650">
        <f ca="1">$M$16223</f>
        <v>0.46729289950468472</v>
      </c>
      <c r="AK650">
        <f ca="1">$M$16224</f>
        <v>1.356322592930953</v>
      </c>
      <c r="AL650">
        <f ca="1">$M$16225</f>
        <v>0.89414138317083558</v>
      </c>
      <c r="AM650">
        <f ca="1">$M$16226</f>
        <v>1.1571852217838765</v>
      </c>
    </row>
    <row r="651" spans="1:39" x14ac:dyDescent="0.25">
      <c r="A651" s="9"/>
      <c r="H651" s="9"/>
      <c r="J651">
        <v>24</v>
      </c>
      <c r="K651">
        <f ca="1">SIMULATION!$D$3*SIMULATION!$D$17/$H627/(SIMULATION!$D$17-$I627)*(((EXP(-$I627*$J651))/(1-EXP(-SIMULATION!$D$4*$I627)))-(EXP(-SIMULATION!$D$17*$J651)/(1-EXP(-SIMULATION!$D$4*SIMULATION!$D$17))))</f>
        <v>1.3718363288154274</v>
      </c>
      <c r="L651">
        <v>-0.59951733659889617</v>
      </c>
      <c r="M651">
        <f t="shared" ca="1" si="10"/>
        <v>0.5493966667143948</v>
      </c>
      <c r="N651" s="6">
        <v>650</v>
      </c>
      <c r="O651">
        <f ca="1">$M$16227</f>
        <v>2.457404617320647</v>
      </c>
      <c r="P651">
        <f ca="1">$M$16228</f>
        <v>2.4326299156238798</v>
      </c>
      <c r="Q651">
        <f ca="1">$M$16229</f>
        <v>2.3291626607538118</v>
      </c>
      <c r="R651">
        <f ca="1">$M$16230</f>
        <v>2.9095437320832276</v>
      </c>
      <c r="S651">
        <f ca="1">$M$16231</f>
        <v>3.7588521403081887</v>
      </c>
      <c r="T651">
        <f ca="1">$M$16232</f>
        <v>3.9761471474884211</v>
      </c>
      <c r="U651">
        <f ca="1">$M$16233</f>
        <v>4.225261485000372</v>
      </c>
      <c r="V651">
        <f ca="1">$M$16234</f>
        <v>4.8058472832834935</v>
      </c>
      <c r="W651">
        <f ca="1">$M$16235</f>
        <v>3.9696653060164393</v>
      </c>
      <c r="X651">
        <f ca="1">$M$16236</f>
        <v>3.0237668966382851</v>
      </c>
      <c r="Y651">
        <f ca="1">$M$16237</f>
        <v>3.1694584684042559</v>
      </c>
      <c r="Z651">
        <f ca="1">$M$16238</f>
        <v>3.0969865821456235</v>
      </c>
      <c r="AA651">
        <f ca="1">$M$16239</f>
        <v>2.4519130786725891</v>
      </c>
      <c r="AB651">
        <f ca="1">$M$16240</f>
        <v>2.9699459251812113</v>
      </c>
      <c r="AC651">
        <f ca="1">$M$16241</f>
        <v>2.2643409894784661</v>
      </c>
      <c r="AD651">
        <f ca="1">$M$16242</f>
        <v>4.1943843491027151</v>
      </c>
      <c r="AE651">
        <f ca="1">$M$16243</f>
        <v>2.9323450735507168</v>
      </c>
      <c r="AF651">
        <f ca="1">$M$16244</f>
        <v>3.7035414537052591</v>
      </c>
      <c r="AG651">
        <f ca="1">$M$16245</f>
        <v>2.3903062990672219</v>
      </c>
      <c r="AH651">
        <f ca="1">$M$16246</f>
        <v>1.5382016500077675</v>
      </c>
      <c r="AI651">
        <f ca="1">$M$16247</f>
        <v>2.2366620392104513</v>
      </c>
      <c r="AJ651">
        <f ca="1">$M$16248</f>
        <v>2.0172602119720704</v>
      </c>
      <c r="AK651">
        <f ca="1">$M$16249</f>
        <v>1.7074519718868426</v>
      </c>
      <c r="AL651">
        <f ca="1">$M$16250</f>
        <v>1.5483179331746719</v>
      </c>
      <c r="AM651">
        <f ca="1">$M$16251</f>
        <v>1.6447325401296502</v>
      </c>
    </row>
    <row r="652" spans="1:39" x14ac:dyDescent="0.25">
      <c r="A652" s="9">
        <v>27</v>
      </c>
      <c r="B652" s="2">
        <f ca="1">NORMINV(RAND(),SIMULATION!D7,SIMULATION!D8)</f>
        <v>61.097455996685689</v>
      </c>
      <c r="C652" s="2">
        <v>2</v>
      </c>
      <c r="D652" s="2">
        <f ca="1">SIMULATION!$D$11*(1+(SIMULATION!$D$12*LN(1+$C652)))*(1+(SIMULATION!$D$13*(($B652/63.5)-1)))</f>
        <v>10.059644190720219</v>
      </c>
      <c r="E652" s="2">
        <v>3.5058739289920898E-2</v>
      </c>
      <c r="F652" s="2">
        <f ca="1">D652*(1+E652)</f>
        <v>10.412322633752046</v>
      </c>
      <c r="G652" s="2">
        <v>0.40548309631694296</v>
      </c>
      <c r="H652" s="9">
        <f>SIMULATION!$D$15*EXP($G$652)</f>
        <v>331.13995656109944</v>
      </c>
      <c r="I652" s="2">
        <f ca="1">$F652/$H652</f>
        <v>3.1443872681159946E-2</v>
      </c>
      <c r="J652">
        <v>0</v>
      </c>
      <c r="K652">
        <f ca="1">SIMULATION!$D$3*SIMULATION!$D$17/$H652/(SIMULATION!$D$17-$I652)*(((EXP(-$I652*$J652))/(1-EXP(-SIMULATION!$D$4*$I652)))-(EXP(-SIMULATION!$D$17*$J652)/(1-EXP(-SIMULATION!$D$4*SIMULATION!$D$17))))</f>
        <v>1.5859530489967519</v>
      </c>
      <c r="L652">
        <v>-6.5936870373098519E-2</v>
      </c>
      <c r="M652">
        <f t="shared" ca="1" si="10"/>
        <v>1.4813802683872328</v>
      </c>
      <c r="N652" s="6">
        <v>651</v>
      </c>
      <c r="O652">
        <f ca="1">$M$16252</f>
        <v>1.4974956811420315</v>
      </c>
      <c r="P652">
        <f ca="1">$M$16253</f>
        <v>1.7534111560203063</v>
      </c>
      <c r="Q652">
        <f ca="1">$M$16254</f>
        <v>2.8988682132119727</v>
      </c>
      <c r="R652">
        <f ca="1">$M$16255</f>
        <v>4.4416940230476394</v>
      </c>
      <c r="S652">
        <f ca="1">$M$16256</f>
        <v>2.7740500566192949</v>
      </c>
      <c r="T652">
        <f ca="1">$M$16257</f>
        <v>4.3938138762349324</v>
      </c>
      <c r="U652">
        <f ca="1">$M$16258</f>
        <v>3.3992482912123916</v>
      </c>
      <c r="V652">
        <f ca="1">$M$16259</f>
        <v>4.8947667917793183</v>
      </c>
      <c r="W652">
        <f ca="1">$M$16260</f>
        <v>2.7206009030660159</v>
      </c>
      <c r="X652">
        <f ca="1">$M$16261</f>
        <v>2.97353087591654</v>
      </c>
      <c r="Y652">
        <f ca="1">$M$16262</f>
        <v>2.7012207289008145</v>
      </c>
      <c r="Z652">
        <f ca="1">$M$16263</f>
        <v>2.7531140200288529</v>
      </c>
      <c r="AA652">
        <f ca="1">$M$16264</f>
        <v>3.4263587460473572</v>
      </c>
      <c r="AB652">
        <f ca="1">$M$16265</f>
        <v>2.5101798539025739</v>
      </c>
      <c r="AC652">
        <f ca="1">$M$16266</f>
        <v>3.9906547855753414</v>
      </c>
      <c r="AD652">
        <f ca="1">$M$16267</f>
        <v>2.5126636393723283</v>
      </c>
      <c r="AE652">
        <f ca="1">$M$16268</f>
        <v>1.036172355119418</v>
      </c>
      <c r="AF652">
        <f ca="1">$M$16269</f>
        <v>2.3501427924024654</v>
      </c>
      <c r="AG652">
        <f ca="1">$M$16270</f>
        <v>3.7116510865279277</v>
      </c>
      <c r="AH652">
        <f ca="1">$M$16271</f>
        <v>3.2447029907471112</v>
      </c>
      <c r="AI652">
        <f ca="1">$M$16272</f>
        <v>3.5664816881424088</v>
      </c>
      <c r="AJ652">
        <f ca="1">$M$16273</f>
        <v>1.9842635825935167</v>
      </c>
      <c r="AK652">
        <f ca="1">$M$16274</f>
        <v>3.19730823912231</v>
      </c>
      <c r="AL652">
        <f ca="1">$M$16275</f>
        <v>2.5082167008849248</v>
      </c>
      <c r="AM652">
        <f ca="1">$M$16276</f>
        <v>1.7997940183866645</v>
      </c>
    </row>
    <row r="653" spans="1:39" x14ac:dyDescent="0.25">
      <c r="A653" s="9"/>
      <c r="H653" s="9"/>
      <c r="J653">
        <v>1</v>
      </c>
      <c r="K653">
        <f ca="1">SIMULATION!$D$3*SIMULATION!$D$17/$H652/(SIMULATION!$D$17-$I652)*(((EXP(-$I652*$J653))/(1-EXP(-SIMULATION!$D$4*$I652)))-(EXP(-SIMULATION!$D$17*$J653)/(1-EXP(-SIMULATION!$D$4*SIMULATION!$D$17))))</f>
        <v>2.1234753297811158</v>
      </c>
      <c r="L653">
        <v>1.1993584041746943E-3</v>
      </c>
      <c r="M653">
        <f t="shared" ca="1" si="10"/>
        <v>2.1260221377639463</v>
      </c>
      <c r="N653" s="6">
        <v>652</v>
      </c>
      <c r="O653">
        <f ca="1">$M$16277</f>
        <v>2.4927881397955738</v>
      </c>
      <c r="P653">
        <f ca="1">$M$16278</f>
        <v>2.2280657580597953</v>
      </c>
      <c r="Q653">
        <f ca="1">$M$16279</f>
        <v>3.4010957457331576</v>
      </c>
      <c r="R653">
        <f ca="1">$M$16280</f>
        <v>4.2176996750363847</v>
      </c>
      <c r="S653">
        <f ca="1">$M$16281</f>
        <v>4.120340249523113</v>
      </c>
      <c r="T653">
        <f ca="1">$M$16282</f>
        <v>5.3657834572279661</v>
      </c>
      <c r="U653">
        <f ca="1">$M$16283</f>
        <v>3.4494215194923288</v>
      </c>
      <c r="V653">
        <f ca="1">$M$16284</f>
        <v>4.0401349072406916</v>
      </c>
      <c r="W653">
        <f ca="1">$M$16285</f>
        <v>3.1623029110897392</v>
      </c>
      <c r="X653">
        <f ca="1">$M$16286</f>
        <v>2.4186247904280318</v>
      </c>
      <c r="Y653">
        <f ca="1">$M$16287</f>
        <v>3.2131336978893117</v>
      </c>
      <c r="Z653">
        <f ca="1">$M$16288</f>
        <v>2.3134853346225412</v>
      </c>
      <c r="AA653">
        <f ca="1">$M$16289</f>
        <v>2.4998078740950636</v>
      </c>
      <c r="AB653">
        <f ca="1">$M$16290</f>
        <v>3.1646624121381652</v>
      </c>
      <c r="AC653">
        <f ca="1">$M$16291</f>
        <v>2.105349419945044</v>
      </c>
      <c r="AD653">
        <f ca="1">$M$16292</f>
        <v>2.4169308956321909</v>
      </c>
      <c r="AE653">
        <f ca="1">$M$16293</f>
        <v>2.1714593110177667</v>
      </c>
      <c r="AF653">
        <f ca="1">$M$16294</f>
        <v>2.2577862009360978</v>
      </c>
      <c r="AG653">
        <f ca="1">$M$16295</f>
        <v>1.2410736104669513</v>
      </c>
      <c r="AH653">
        <f ca="1">$M$16296</f>
        <v>1.748706194415377</v>
      </c>
      <c r="AI653">
        <f ca="1">$M$16297</f>
        <v>2.2391818291330576</v>
      </c>
      <c r="AJ653">
        <f ca="1">$M$16298</f>
        <v>2.6798341981756195</v>
      </c>
      <c r="AK653">
        <f ca="1">$M$16299</f>
        <v>1.7501221582701632</v>
      </c>
      <c r="AL653">
        <f ca="1">$M$16300</f>
        <v>2.1431654738662731</v>
      </c>
      <c r="AM653">
        <f ca="1">$M$16301</f>
        <v>1.2261473915237568</v>
      </c>
    </row>
    <row r="654" spans="1:39" x14ac:dyDescent="0.25">
      <c r="A654" s="9"/>
      <c r="H654" s="9"/>
      <c r="J654">
        <v>2</v>
      </c>
      <c r="K654">
        <f ca="1">SIMULATION!$D$3*SIMULATION!$D$17/$H652/(SIMULATION!$D$17-$I652)*(((EXP(-$I652*$J654))/(1-EXP(-SIMULATION!$D$4*$I652)))-(EXP(-SIMULATION!$D$17*$J654)/(1-EXP(-SIMULATION!$D$4*SIMULATION!$D$17))))</f>
        <v>2.4336609585530611</v>
      </c>
      <c r="L654">
        <v>-0.36015664318447216</v>
      </c>
      <c r="M654">
        <f t="shared" ca="1" si="10"/>
        <v>1.5571617970714857</v>
      </c>
      <c r="N654" s="6">
        <v>653</v>
      </c>
      <c r="O654">
        <f ca="1">$M$16302</f>
        <v>0.31083693962978409</v>
      </c>
      <c r="P654">
        <f ca="1">$M$16303</f>
        <v>3.0760697750765691</v>
      </c>
      <c r="Q654">
        <f ca="1">$M$16304</f>
        <v>3.0177693334104791</v>
      </c>
      <c r="R654">
        <f ca="1">$M$16305</f>
        <v>3.2994653781614147</v>
      </c>
      <c r="S654">
        <f ca="1">$M$16306</f>
        <v>1.5355200670590929</v>
      </c>
      <c r="T654">
        <f ca="1">$M$16307</f>
        <v>4.2521632346231115</v>
      </c>
      <c r="U654">
        <f ca="1">$M$16308</f>
        <v>1.2759995593333879</v>
      </c>
      <c r="V654">
        <f ca="1">$M$16309</f>
        <v>3.7475754954419771</v>
      </c>
      <c r="W654">
        <f ca="1">$M$16310</f>
        <v>3.2260371191799253</v>
      </c>
      <c r="X654">
        <f ca="1">$M$16311</f>
        <v>2.7836486667819984</v>
      </c>
      <c r="Y654">
        <f ca="1">$M$16312</f>
        <v>2.9752060862776544</v>
      </c>
      <c r="Z654">
        <f ca="1">$M$16313</f>
        <v>2.0900561388176158</v>
      </c>
      <c r="AA654">
        <f ca="1">$M$16314</f>
        <v>1.2742718277522749</v>
      </c>
      <c r="AB654">
        <f ca="1">$M$16315</f>
        <v>1.4190313175865399</v>
      </c>
      <c r="AC654">
        <f ca="1">$M$16316</f>
        <v>1.8439468972772899</v>
      </c>
      <c r="AD654">
        <f ca="1">$M$16317</f>
        <v>1.334425208889704</v>
      </c>
      <c r="AE654">
        <f ca="1">$M$16318</f>
        <v>0.99556443108677772</v>
      </c>
      <c r="AF654">
        <f ca="1">$M$16319</f>
        <v>0.69601091876153831</v>
      </c>
      <c r="AG654">
        <f ca="1">$M$16320</f>
        <v>0.48303964594907067</v>
      </c>
      <c r="AH654">
        <f ca="1">$M$16321</f>
        <v>0.50551800526865653</v>
      </c>
      <c r="AI654">
        <f ca="1">$M$16322</f>
        <v>1.0420854880638182</v>
      </c>
      <c r="AJ654">
        <f ca="1">$M$16323</f>
        <v>0.63934164140154526</v>
      </c>
      <c r="AK654">
        <f ca="1">$M$16324</f>
        <v>0.98719689652631726</v>
      </c>
      <c r="AL654">
        <f ca="1">$M$16325</f>
        <v>0.38863965186434724</v>
      </c>
      <c r="AM654">
        <f ca="1">$M$16326</f>
        <v>0.39197256021972432</v>
      </c>
    </row>
    <row r="655" spans="1:39" x14ac:dyDescent="0.25">
      <c r="A655" s="9"/>
      <c r="H655" s="9"/>
      <c r="J655">
        <v>3</v>
      </c>
      <c r="K655">
        <f ca="1">SIMULATION!$D$3*SIMULATION!$D$17/$H652/(SIMULATION!$D$17-$I652)*(((EXP(-$I652*$J655))/(1-EXP(-SIMULATION!$D$4*$I652)))-(EXP(-SIMULATION!$D$17*$J655)/(1-EXP(-SIMULATION!$D$4*SIMULATION!$D$17))))</f>
        <v>2.5992246104662913</v>
      </c>
      <c r="L655">
        <v>7.2132037998031889E-2</v>
      </c>
      <c r="M655">
        <f t="shared" ca="1" si="10"/>
        <v>2.7867119788338655</v>
      </c>
      <c r="N655" s="6">
        <v>654</v>
      </c>
      <c r="O655">
        <f ca="1">$M$16327</f>
        <v>1.2020736252870008</v>
      </c>
      <c r="P655">
        <f ca="1">$M$16328</f>
        <v>2.6073156342627661</v>
      </c>
      <c r="Q655">
        <f ca="1">$M$16329</f>
        <v>5.0356905030187624</v>
      </c>
      <c r="R655">
        <f ca="1">$M$16330</f>
        <v>8.1344725479374365</v>
      </c>
      <c r="S655">
        <f ca="1">$M$16331</f>
        <v>7.5215623816931902</v>
      </c>
      <c r="T655">
        <f ca="1">$M$16332</f>
        <v>10.245528601903553</v>
      </c>
      <c r="U655">
        <f ca="1">$M$16333</f>
        <v>2.1061611849609019</v>
      </c>
      <c r="V655">
        <f ca="1">$M$16334</f>
        <v>5.2392012595302164</v>
      </c>
      <c r="W655">
        <f ca="1">$M$16335</f>
        <v>6.9045118748029459</v>
      </c>
      <c r="X655">
        <f ca="1">$M$16336</f>
        <v>7.3008943965358801</v>
      </c>
      <c r="Y655">
        <f ca="1">$M$16337</f>
        <v>4.4285420050633952</v>
      </c>
      <c r="Z655">
        <f ca="1">$M$16338</f>
        <v>3.6805577726824117</v>
      </c>
      <c r="AA655">
        <f ca="1">$M$16339</f>
        <v>5.4654530189101971</v>
      </c>
      <c r="AB655">
        <f ca="1">$M$16340</f>
        <v>3.5787738895927328</v>
      </c>
      <c r="AC655">
        <f ca="1">$M$16341</f>
        <v>2.6518216246608053</v>
      </c>
      <c r="AD655">
        <f ca="1">$M$16342</f>
        <v>2.6165637743478669</v>
      </c>
      <c r="AE655">
        <f ca="1">$M$16343</f>
        <v>3.0683149123208162</v>
      </c>
      <c r="AF655">
        <f ca="1">$M$16344</f>
        <v>3.7512147595727847</v>
      </c>
      <c r="AG655">
        <f ca="1">$M$16345</f>
        <v>3.4515384042414228</v>
      </c>
      <c r="AH655">
        <f ca="1">$M$16346</f>
        <v>3.5770599501576026</v>
      </c>
      <c r="AI655">
        <f ca="1">$M$16347</f>
        <v>4.0721203167605262</v>
      </c>
      <c r="AJ655">
        <f ca="1">$M$16348</f>
        <v>1.2779666457468384</v>
      </c>
      <c r="AK655">
        <f ca="1">$M$16349</f>
        <v>2.7037902995335674</v>
      </c>
      <c r="AL655">
        <f ca="1">$M$16350</f>
        <v>1.8052470879201907</v>
      </c>
      <c r="AM655">
        <f ca="1">$M$16351</f>
        <v>1.6143375136805527</v>
      </c>
    </row>
    <row r="656" spans="1:39" x14ac:dyDescent="0.25">
      <c r="A656" s="9"/>
      <c r="H656" s="9"/>
      <c r="J656">
        <v>4</v>
      </c>
      <c r="K656">
        <f ca="1">SIMULATION!$D$3*SIMULATION!$D$17/$H652/(SIMULATION!$D$17-$I652)*(((EXP(-$I652*$J656))/(1-EXP(-SIMULATION!$D$4*$I652)))-(EXP(-SIMULATION!$D$17*$J656)/(1-EXP(-SIMULATION!$D$4*SIMULATION!$D$17))))</f>
        <v>2.6731390185222792</v>
      </c>
      <c r="L656">
        <v>-6.9762833046705691E-2</v>
      </c>
      <c r="M656">
        <f t="shared" ca="1" si="10"/>
        <v>2.4866532674624748</v>
      </c>
      <c r="N656" s="6">
        <v>655</v>
      </c>
      <c r="O656">
        <f ca="1">$M$16352</f>
        <v>0.88931981596953724</v>
      </c>
      <c r="P656">
        <f ca="1">$M$16353</f>
        <v>3.3959185538616614</v>
      </c>
      <c r="Q656">
        <f ca="1">$M$16354</f>
        <v>2.8494944946858989</v>
      </c>
      <c r="R656">
        <f ca="1">$M$16355</f>
        <v>3.5184346914847171</v>
      </c>
      <c r="S656">
        <f ca="1">$M$16356</f>
        <v>3.4216197441359206</v>
      </c>
      <c r="T656">
        <f ca="1">$M$16357</f>
        <v>5.8683479608874718</v>
      </c>
      <c r="U656">
        <f ca="1">$M$16358</f>
        <v>2.7124985214623587</v>
      </c>
      <c r="V656">
        <f ca="1">$M$16359</f>
        <v>4.4930173223703465</v>
      </c>
      <c r="W656">
        <f ca="1">$M$16360</f>
        <v>5.0947537848108668</v>
      </c>
      <c r="X656">
        <f ca="1">$M$16361</f>
        <v>2.4429332353886268</v>
      </c>
      <c r="Y656">
        <f ca="1">$M$16362</f>
        <v>3.8068661818620022</v>
      </c>
      <c r="Z656">
        <f ca="1">$M$16363</f>
        <v>2.2091153774343812</v>
      </c>
      <c r="AA656">
        <f ca="1">$M$16364</f>
        <v>3.1188464249333099</v>
      </c>
      <c r="AB656">
        <f ca="1">$M$16365</f>
        <v>1.07976108839522</v>
      </c>
      <c r="AC656">
        <f ca="1">$M$16366</f>
        <v>1.7178002453231849</v>
      </c>
      <c r="AD656">
        <f ca="1">$M$16367</f>
        <v>2.4068347398725765</v>
      </c>
      <c r="AE656">
        <f ca="1">$M$16368</f>
        <v>2.4058633241022855</v>
      </c>
      <c r="AF656">
        <f ca="1">$M$16369</f>
        <v>1.6109162253974969</v>
      </c>
      <c r="AG656">
        <f ca="1">$M$16370</f>
        <v>1.4624143330915151</v>
      </c>
      <c r="AH656">
        <f ca="1">$M$16371</f>
        <v>1.3495677590140016</v>
      </c>
      <c r="AI656">
        <f ca="1">$M$16372</f>
        <v>1.1658949974255994</v>
      </c>
      <c r="AJ656">
        <f ca="1">$M$16373</f>
        <v>0.54280195975090639</v>
      </c>
      <c r="AK656">
        <f ca="1">$M$16374</f>
        <v>0.43171494338577937</v>
      </c>
      <c r="AL656">
        <f ca="1">$M$16375</f>
        <v>0.40471920657699595</v>
      </c>
      <c r="AM656">
        <f ca="1">$M$16376</f>
        <v>0.51124954962064728</v>
      </c>
    </row>
    <row r="657" spans="1:39" x14ac:dyDescent="0.25">
      <c r="A657" s="9"/>
      <c r="H657" s="9"/>
      <c r="J657">
        <v>5</v>
      </c>
      <c r="K657">
        <f ca="1">SIMULATION!$D$3*SIMULATION!$D$17/$H652/(SIMULATION!$D$17-$I652)*(((EXP(-$I652*$J657))/(1-EXP(-SIMULATION!$D$4*$I652)))-(EXP(-SIMULATION!$D$17*$J657)/(1-EXP(-SIMULATION!$D$4*SIMULATION!$D$17))))</f>
        <v>2.6893185736893881</v>
      </c>
      <c r="L657">
        <v>-8.4084792512399403E-3</v>
      </c>
      <c r="M657">
        <f t="shared" ca="1" si="10"/>
        <v>2.6667054942625468</v>
      </c>
      <c r="N657" s="6">
        <v>656</v>
      </c>
      <c r="O657">
        <f ca="1">$M$16377</f>
        <v>0.9187791749744969</v>
      </c>
      <c r="P657">
        <f ca="1">$M$16378</f>
        <v>1.8249263890378016</v>
      </c>
      <c r="Q657">
        <f ca="1">$M$16379</f>
        <v>3.1723712563960391</v>
      </c>
      <c r="R657">
        <f ca="1">$M$16380</f>
        <v>4.4729570861243673</v>
      </c>
      <c r="S657">
        <f ca="1">$M$16381</f>
        <v>3.7042262712281686</v>
      </c>
      <c r="T657">
        <f ca="1">$M$16382</f>
        <v>5.1210575776367433</v>
      </c>
      <c r="U657">
        <f ca="1">$M$16383</f>
        <v>3.5039747251715219</v>
      </c>
      <c r="V657">
        <f ca="1">$M$16384</f>
        <v>4.5312093138290548</v>
      </c>
      <c r="W657">
        <f ca="1">$M$16385</f>
        <v>3.3293937231319619</v>
      </c>
      <c r="X657">
        <f ca="1">$M$16386</f>
        <v>4.0734060256968094</v>
      </c>
      <c r="Y657">
        <f ca="1">$M$16387</f>
        <v>2.0705159930438226</v>
      </c>
      <c r="Z657">
        <f ca="1">$M$16388</f>
        <v>2.9773373981293392</v>
      </c>
      <c r="AA657">
        <f ca="1">$M$16389</f>
        <v>3.8735082011042743</v>
      </c>
      <c r="AB657">
        <f ca="1">$M$16390</f>
        <v>2.716841731559831</v>
      </c>
      <c r="AC657">
        <f ca="1">$M$16391</f>
        <v>2.3125861803776182</v>
      </c>
      <c r="AD657">
        <f ca="1">$M$16392</f>
        <v>2.0498964781865614</v>
      </c>
      <c r="AE657">
        <f ca="1">$M$16393</f>
        <v>1.98252537752441</v>
      </c>
      <c r="AF657">
        <f ca="1">$M$16394</f>
        <v>2.1060083380034111</v>
      </c>
      <c r="AG657">
        <f ca="1">$M$16395</f>
        <v>1.8053313609273947</v>
      </c>
      <c r="AH657">
        <f ca="1">$M$16396</f>
        <v>1.3758470828873341</v>
      </c>
      <c r="AI657">
        <f ca="1">$M$16397</f>
        <v>1.0028015114931879</v>
      </c>
      <c r="AJ657">
        <f ca="1">$M$16398</f>
        <v>0.95030488030864446</v>
      </c>
      <c r="AK657">
        <f ca="1">$M$16399</f>
        <v>0.91067526719110348</v>
      </c>
      <c r="AL657">
        <f ca="1">$M$16400</f>
        <v>0.72556516310546659</v>
      </c>
      <c r="AM657">
        <f ca="1">$M$16401</f>
        <v>0.90866579260054881</v>
      </c>
    </row>
    <row r="658" spans="1:39" x14ac:dyDescent="0.25">
      <c r="A658" s="9"/>
      <c r="H658" s="9"/>
      <c r="J658">
        <v>6</v>
      </c>
      <c r="K658">
        <f ca="1">SIMULATION!$D$3*SIMULATION!$D$17/$H652/(SIMULATION!$D$17-$I652)*(((EXP(-$I652*$J658))/(1-EXP(-SIMULATION!$D$4*$I652)))-(EXP(-SIMULATION!$D$17*$J658)/(1-EXP(-SIMULATION!$D$4*SIMULATION!$D$17))))</f>
        <v>2.6694656037487676</v>
      </c>
      <c r="L658">
        <v>-1.5608557316703065E-2</v>
      </c>
      <c r="M658">
        <f t="shared" ca="1" si="10"/>
        <v>2.6277990968676876</v>
      </c>
      <c r="N658" s="6">
        <v>657</v>
      </c>
      <c r="O658">
        <f ca="1">$M$16402</f>
        <v>1.949925843531541</v>
      </c>
      <c r="P658">
        <f ca="1">$M$16403</f>
        <v>1.9496048768806842</v>
      </c>
      <c r="Q658">
        <f ca="1">$M$16404</f>
        <v>4.8111519309907544</v>
      </c>
      <c r="R658">
        <f ca="1">$M$16405</f>
        <v>4.4510260966485946</v>
      </c>
      <c r="S658">
        <f ca="1">$M$16406</f>
        <v>5.0867827638761325</v>
      </c>
      <c r="T658">
        <f ca="1">$M$16407</f>
        <v>1.6281164513462132</v>
      </c>
      <c r="U658">
        <f ca="1">$M$16408</f>
        <v>4.3986621034327271</v>
      </c>
      <c r="V658">
        <f ca="1">$M$16409</f>
        <v>3.9925581778185966</v>
      </c>
      <c r="W658">
        <f ca="1">$M$16410</f>
        <v>5.8724288190842344</v>
      </c>
      <c r="X658">
        <f ca="1">$M$16411</f>
        <v>2.9099207105380729</v>
      </c>
      <c r="Y658">
        <f ca="1">$M$16412</f>
        <v>4.6610308227245438</v>
      </c>
      <c r="Z658">
        <f ca="1">$M$16413</f>
        <v>3.1640657061419031</v>
      </c>
      <c r="AA658">
        <f ca="1">$M$16414</f>
        <v>3.0147136858296322</v>
      </c>
      <c r="AB658">
        <f ca="1">$M$16415</f>
        <v>4.1625277936530445</v>
      </c>
      <c r="AC658">
        <f ca="1">$M$16416</f>
        <v>2.7561610105296568</v>
      </c>
      <c r="AD658">
        <f ca="1">$M$16417</f>
        <v>3.0540523880365464</v>
      </c>
      <c r="AE658">
        <f ca="1">$M$16418</f>
        <v>3.6674360239001254</v>
      </c>
      <c r="AF658">
        <f ca="1">$M$16419</f>
        <v>3.468839062485551</v>
      </c>
      <c r="AG658">
        <f ca="1">$M$16420</f>
        <v>2.9040831719369264</v>
      </c>
      <c r="AH658">
        <f ca="1">$M$16421</f>
        <v>2.8668947092383346</v>
      </c>
      <c r="AI658">
        <f ca="1">$M$16422</f>
        <v>3.6386271137177646</v>
      </c>
      <c r="AJ658">
        <f ca="1">$M$16423</f>
        <v>2.3021357217750529</v>
      </c>
      <c r="AK658">
        <f ca="1">$M$16424</f>
        <v>1.7047774156338367</v>
      </c>
      <c r="AL658">
        <f ca="1">$M$16425</f>
        <v>3.5602467288745818</v>
      </c>
      <c r="AM658">
        <f ca="1">$M$16426</f>
        <v>1.8062968054796975</v>
      </c>
    </row>
    <row r="659" spans="1:39" x14ac:dyDescent="0.25">
      <c r="A659" s="9"/>
      <c r="H659" s="9"/>
      <c r="J659">
        <v>7</v>
      </c>
      <c r="K659">
        <f ca="1">SIMULATION!$D$3*SIMULATION!$D$17/$H652/(SIMULATION!$D$17-$I652)*(((EXP(-$I652*$J659))/(1-EXP(-SIMULATION!$D$4*$I652)))-(EXP(-SIMULATION!$D$17*$J659)/(1-EXP(-SIMULATION!$D$4*SIMULATION!$D$17))))</f>
        <v>2.6274576044874549</v>
      </c>
      <c r="L659">
        <v>0.13472353085948671</v>
      </c>
      <c r="M659">
        <f t="shared" ca="1" si="10"/>
        <v>2.9814379701476135</v>
      </c>
      <c r="N659" s="6">
        <v>658</v>
      </c>
      <c r="O659">
        <f ca="1">$M$16427</f>
        <v>0.74781564970973513</v>
      </c>
      <c r="P659">
        <f ca="1">$M$16428</f>
        <v>2.1508995731528282</v>
      </c>
      <c r="Q659">
        <f ca="1">$M$16429</f>
        <v>1.9087049154533862</v>
      </c>
      <c r="R659">
        <f ca="1">$M$16430</f>
        <v>2.330477077411762</v>
      </c>
      <c r="S659">
        <f ca="1">$M$16431</f>
        <v>2.1678387556513026</v>
      </c>
      <c r="T659">
        <f ca="1">$M$16432</f>
        <v>0.87992186598148547</v>
      </c>
      <c r="U659">
        <f ca="1">$M$16433</f>
        <v>3.0819406798696196</v>
      </c>
      <c r="V659">
        <f ca="1">$M$16434</f>
        <v>3.1796349099155896</v>
      </c>
      <c r="W659">
        <f ca="1">$M$16435</f>
        <v>1.5970567376166014</v>
      </c>
      <c r="X659">
        <f ca="1">$M$16436</f>
        <v>2.4158673949171421</v>
      </c>
      <c r="Y659">
        <f ca="1">$M$16437</f>
        <v>1.7343642145830918</v>
      </c>
      <c r="Z659">
        <f ca="1">$M$16438</f>
        <v>1.4399022984295269</v>
      </c>
      <c r="AA659">
        <f ca="1">$M$16439</f>
        <v>2.1152060780487232</v>
      </c>
      <c r="AB659">
        <f ca="1">$M$16440</f>
        <v>1.3290388736728649</v>
      </c>
      <c r="AC659">
        <f ca="1">$M$16441</f>
        <v>1.455681691869565</v>
      </c>
      <c r="AD659">
        <f ca="1">$M$16442</f>
        <v>1.3376912727679302</v>
      </c>
      <c r="AE659">
        <f ca="1">$M$16443</f>
        <v>1.3534900872252942</v>
      </c>
      <c r="AF659">
        <f ca="1">$M$16444</f>
        <v>1.6383586203642466</v>
      </c>
      <c r="AG659">
        <f ca="1">$M$16445</f>
        <v>1.4823995675110913</v>
      </c>
      <c r="AH659">
        <f ca="1">$M$16446</f>
        <v>0.86183689998346946</v>
      </c>
      <c r="AI659">
        <f ca="1">$M$16447</f>
        <v>1.2539898701704084</v>
      </c>
      <c r="AJ659">
        <f ca="1">$M$16448</f>
        <v>1.0729796875174562</v>
      </c>
      <c r="AK659">
        <f ca="1">$M$16449</f>
        <v>0.67857266386709891</v>
      </c>
      <c r="AL659">
        <f ca="1">$M$16450</f>
        <v>0.85182823059048984</v>
      </c>
      <c r="AM659">
        <f ca="1">$M$16451</f>
        <v>0.74312453243907362</v>
      </c>
    </row>
    <row r="660" spans="1:39" x14ac:dyDescent="0.25">
      <c r="A660" s="9"/>
      <c r="H660" s="9"/>
      <c r="J660">
        <v>8</v>
      </c>
      <c r="K660">
        <f ca="1">SIMULATION!$D$3*SIMULATION!$D$17/$H652/(SIMULATION!$D$17-$I652)*(((EXP(-$I652*$J660))/(1-EXP(-SIMULATION!$D$4*$I652)))-(EXP(-SIMULATION!$D$17*$J660)/(1-EXP(-SIMULATION!$D$4*SIMULATION!$D$17))))</f>
        <v>2.5721586544035091</v>
      </c>
      <c r="L660">
        <v>0.15084840421211809</v>
      </c>
      <c r="M660">
        <f t="shared" ca="1" si="10"/>
        <v>2.9601646828006674</v>
      </c>
      <c r="N660" s="6">
        <v>659</v>
      </c>
      <c r="O660">
        <f ca="1">$M$16452</f>
        <v>2.3518414023497591</v>
      </c>
      <c r="P660">
        <f ca="1">$M$16453</f>
        <v>1.8559135518000953</v>
      </c>
      <c r="Q660">
        <f ca="1">$M$16454</f>
        <v>2.3072991752270786</v>
      </c>
      <c r="R660">
        <f ca="1">$M$16455</f>
        <v>2.732437952161789</v>
      </c>
      <c r="S660">
        <f ca="1">$M$16456</f>
        <v>3.284200447985103</v>
      </c>
      <c r="T660">
        <f ca="1">$M$16457</f>
        <v>3.1570571959125129</v>
      </c>
      <c r="U660">
        <f ca="1">$M$16458</f>
        <v>2.3336856175290963</v>
      </c>
      <c r="V660">
        <f ca="1">$M$16459</f>
        <v>1.4577482492381999</v>
      </c>
      <c r="W660">
        <f ca="1">$M$16460</f>
        <v>2.5106727281508681</v>
      </c>
      <c r="X660">
        <f ca="1">$M$16461</f>
        <v>3.2301018824726206</v>
      </c>
      <c r="Y660">
        <f ca="1">$M$16462</f>
        <v>2.6891312595571772</v>
      </c>
      <c r="Z660">
        <f ca="1">$M$16463</f>
        <v>2.3478259310547775</v>
      </c>
      <c r="AA660">
        <f ca="1">$M$16464</f>
        <v>2.7186403328552271</v>
      </c>
      <c r="AB660">
        <f ca="1">$M$16465</f>
        <v>1.3057906827595962</v>
      </c>
      <c r="AC660">
        <f ca="1">$M$16466</f>
        <v>3.2214054739001061</v>
      </c>
      <c r="AD660">
        <f ca="1">$M$16467</f>
        <v>2.8226327759744714</v>
      </c>
      <c r="AE660">
        <f ca="1">$M$16468</f>
        <v>1.7968477165362886</v>
      </c>
      <c r="AF660">
        <f ca="1">$M$16469</f>
        <v>3.4816286167492581</v>
      </c>
      <c r="AG660">
        <f ca="1">$M$16470</f>
        <v>2.4560573687247045</v>
      </c>
      <c r="AH660">
        <f ca="1">$M$16471</f>
        <v>2.5837234686902701</v>
      </c>
      <c r="AI660">
        <f ca="1">$M$16472</f>
        <v>2.4919450139756538</v>
      </c>
      <c r="AJ660">
        <f ca="1">$M$16473</f>
        <v>1.7355389972659803</v>
      </c>
      <c r="AK660">
        <f ca="1">$M$16474</f>
        <v>2.2257088388221282</v>
      </c>
      <c r="AL660">
        <f ca="1">$M$16475</f>
        <v>1.7609522819574968</v>
      </c>
      <c r="AM660">
        <f ca="1">$M$16476</f>
        <v>1.5252656208781383</v>
      </c>
    </row>
    <row r="661" spans="1:39" x14ac:dyDescent="0.25">
      <c r="A661" s="9"/>
      <c r="H661" s="9"/>
      <c r="J661">
        <v>9</v>
      </c>
      <c r="K661">
        <f ca="1">SIMULATION!$D$3*SIMULATION!$D$17/$H652/(SIMULATION!$D$17-$I652)*(((EXP(-$I652*$J661))/(1-EXP(-SIMULATION!$D$4*$I652)))-(EXP(-SIMULATION!$D$17*$J661)/(1-EXP(-SIMULATION!$D$4*SIMULATION!$D$17))))</f>
        <v>2.5092210088657221</v>
      </c>
      <c r="L661">
        <v>-0.30807931553062157</v>
      </c>
      <c r="M661">
        <f t="shared" ca="1" si="10"/>
        <v>1.7361819179393145</v>
      </c>
      <c r="N661" s="6">
        <v>660</v>
      </c>
      <c r="O661">
        <f ca="1">$M$16477</f>
        <v>1.5801942547107031</v>
      </c>
      <c r="P661">
        <f ca="1">$M$16478</f>
        <v>2.272849955762497</v>
      </c>
      <c r="Q661">
        <f ca="1">$M$16479</f>
        <v>1.8626534300979163</v>
      </c>
      <c r="R661">
        <f ca="1">$M$16480</f>
        <v>2.1325908947378456</v>
      </c>
      <c r="S661">
        <f ca="1">$M$16481</f>
        <v>4.0411095399351593</v>
      </c>
      <c r="T661">
        <f ca="1">$M$16482</f>
        <v>4.3729423208030145</v>
      </c>
      <c r="U661">
        <f ca="1">$M$16483</f>
        <v>4.7513382566587632</v>
      </c>
      <c r="V661">
        <f ca="1">$M$16484</f>
        <v>3.7534783129709384</v>
      </c>
      <c r="W661">
        <f ca="1">$M$16485</f>
        <v>3.6860695394102274</v>
      </c>
      <c r="X661">
        <f ca="1">$M$16486</f>
        <v>2.753714427955714</v>
      </c>
      <c r="Y661">
        <f ca="1">$M$16487</f>
        <v>2.6623888836803022</v>
      </c>
      <c r="Z661">
        <f ca="1">$M$16488</f>
        <v>3.5648237713351754</v>
      </c>
      <c r="AA661">
        <f ca="1">$M$16489</f>
        <v>2.8557266214410664</v>
      </c>
      <c r="AB661">
        <f ca="1">$M$16490</f>
        <v>3.3595824776247425</v>
      </c>
      <c r="AC661">
        <f ca="1">$M$16491</f>
        <v>2.6024641910878907</v>
      </c>
      <c r="AD661">
        <f ca="1">$M$16492</f>
        <v>3.6213885532454815</v>
      </c>
      <c r="AE661">
        <f ca="1">$M$16493</f>
        <v>1.9313045934927906</v>
      </c>
      <c r="AF661">
        <f ca="1">$M$16494</f>
        <v>2.7131357007115633</v>
      </c>
      <c r="AG661">
        <f ca="1">$M$16495</f>
        <v>2.2760710278596203</v>
      </c>
      <c r="AH661">
        <f ca="1">$M$16496</f>
        <v>3.6929147885189959</v>
      </c>
      <c r="AI661">
        <f ca="1">$M$16497</f>
        <v>2.0891348841406292</v>
      </c>
      <c r="AJ661">
        <f ca="1">$M$16498</f>
        <v>1.6759874540484183</v>
      </c>
      <c r="AK661">
        <f ca="1">$M$16499</f>
        <v>2.6663487493542988</v>
      </c>
      <c r="AL661">
        <f ca="1">$M$16500</f>
        <v>2.5997691320630092</v>
      </c>
      <c r="AM661">
        <f ca="1">$M$16501</f>
        <v>2.8098453846361906</v>
      </c>
    </row>
    <row r="662" spans="1:39" x14ac:dyDescent="0.25">
      <c r="A662" s="9"/>
      <c r="H662" s="9"/>
      <c r="J662">
        <v>10</v>
      </c>
      <c r="K662">
        <f ca="1">SIMULATION!$D$3*SIMULATION!$D$17/$H652/(SIMULATION!$D$17-$I652)*(((EXP(-$I652*$J662))/(1-EXP(-SIMULATION!$D$4*$I652)))-(EXP(-SIMULATION!$D$17*$J662)/(1-EXP(-SIMULATION!$D$4*SIMULATION!$D$17))))</f>
        <v>2.4422395776397376</v>
      </c>
      <c r="L662">
        <v>-0.36493618902763164</v>
      </c>
      <c r="M662">
        <f t="shared" ca="1" si="10"/>
        <v>1.550977973483439</v>
      </c>
      <c r="N662" s="6">
        <v>661</v>
      </c>
      <c r="O662">
        <f ca="1">$M$16502</f>
        <v>1.343857295287501</v>
      </c>
      <c r="P662">
        <f ca="1">$M$16503</f>
        <v>1.808187800809864</v>
      </c>
      <c r="Q662">
        <f ca="1">$M$16504</f>
        <v>3.7886983132839318</v>
      </c>
      <c r="R662">
        <f ca="1">$M$16505</f>
        <v>4.0296993148556277</v>
      </c>
      <c r="S662">
        <f ca="1">$M$16506</f>
        <v>3.2477783059509369</v>
      </c>
      <c r="T662">
        <f ca="1">$M$16507</f>
        <v>3.1318806147618683</v>
      </c>
      <c r="U662">
        <f ca="1">$M$16508</f>
        <v>5.1839445475310351</v>
      </c>
      <c r="V662">
        <f ca="1">$M$16509</f>
        <v>3.4981121985915058</v>
      </c>
      <c r="W662">
        <f ca="1">$M$16510</f>
        <v>4.8711352242047736</v>
      </c>
      <c r="X662">
        <f ca="1">$M$16511</f>
        <v>4.6192695916843567</v>
      </c>
      <c r="Y662">
        <f ca="1">$M$16512</f>
        <v>2.3259966870446469</v>
      </c>
      <c r="Z662">
        <f ca="1">$M$16513</f>
        <v>3.5477722746644136</v>
      </c>
      <c r="AA662">
        <f ca="1">$M$16514</f>
        <v>2.8337403243841237</v>
      </c>
      <c r="AB662">
        <f ca="1">$M$16515</f>
        <v>3.2832977210448937</v>
      </c>
      <c r="AC662">
        <f ca="1">$M$16516</f>
        <v>3.9239802264552992</v>
      </c>
      <c r="AD662">
        <f ca="1">$M$16517</f>
        <v>0.81432429782617211</v>
      </c>
      <c r="AE662">
        <f ca="1">$M$16518</f>
        <v>1.5082799415602421</v>
      </c>
      <c r="AF662">
        <f ca="1">$M$16519</f>
        <v>2.686511636732289</v>
      </c>
      <c r="AG662">
        <f ca="1">$M$16520</f>
        <v>2.2196579184746059</v>
      </c>
      <c r="AH662">
        <f ca="1">$M$16521</f>
        <v>1.9033270206343522</v>
      </c>
      <c r="AI662">
        <f ca="1">$M$16522</f>
        <v>1.5060552949845065</v>
      </c>
      <c r="AJ662">
        <f ca="1">$M$16523</f>
        <v>1.5954137833025719</v>
      </c>
      <c r="AK662">
        <f ca="1">$M$16524</f>
        <v>1.4489875832018777</v>
      </c>
      <c r="AL662">
        <f ca="1">$M$16525</f>
        <v>1.4240185866798161</v>
      </c>
      <c r="AM662">
        <f ca="1">$M$16526</f>
        <v>1.7901157024393646</v>
      </c>
    </row>
    <row r="663" spans="1:39" x14ac:dyDescent="0.25">
      <c r="A663" s="9"/>
      <c r="H663" s="9"/>
      <c r="J663">
        <v>11</v>
      </c>
      <c r="K663">
        <f ca="1">SIMULATION!$D$3*SIMULATION!$D$17/$H652/(SIMULATION!$D$17-$I652)*(((EXP(-$I652*$J663))/(1-EXP(-SIMULATION!$D$4*$I652)))-(EXP(-SIMULATION!$D$17*$J663)/(1-EXP(-SIMULATION!$D$4*SIMULATION!$D$17))))</f>
        <v>2.3734917152248234</v>
      </c>
      <c r="L663">
        <v>-3.4371809912308281E-2</v>
      </c>
      <c r="M663">
        <f t="shared" ca="1" si="10"/>
        <v>2.2919105091606773</v>
      </c>
      <c r="N663" s="6">
        <v>662</v>
      </c>
      <c r="O663">
        <f ca="1">$M$16527</f>
        <v>0.18543356735626568</v>
      </c>
      <c r="P663">
        <f ca="1">$M$16528</f>
        <v>3.1532302646202011</v>
      </c>
      <c r="Q663">
        <f ca="1">$M$16529</f>
        <v>2.7530261601644077</v>
      </c>
      <c r="R663">
        <f ca="1">$M$16530</f>
        <v>4.6005777136977946</v>
      </c>
      <c r="S663">
        <f ca="1">$M$16531</f>
        <v>1.6495063097128804</v>
      </c>
      <c r="T663">
        <f ca="1">$M$16532</f>
        <v>3.728963793150327</v>
      </c>
      <c r="U663">
        <f ca="1">$M$16533</f>
        <v>2.2002809275645689</v>
      </c>
      <c r="V663">
        <f ca="1">$M$16534</f>
        <v>2.9800382355341766</v>
      </c>
      <c r="W663">
        <f ca="1">$M$16535</f>
        <v>2.6121249665779693</v>
      </c>
      <c r="X663">
        <f ca="1">$M$16536</f>
        <v>2.8861987217835745</v>
      </c>
      <c r="Y663">
        <f ca="1">$M$16537</f>
        <v>2.920877138396031</v>
      </c>
      <c r="Z663">
        <f ca="1">$M$16538</f>
        <v>1.7915297194204491</v>
      </c>
      <c r="AA663">
        <f ca="1">$M$16539</f>
        <v>1.206930715978481</v>
      </c>
      <c r="AB663">
        <f ca="1">$M$16540</f>
        <v>0.9793121124270987</v>
      </c>
      <c r="AC663">
        <f ca="1">$M$16541</f>
        <v>1.0578600565981022</v>
      </c>
      <c r="AD663">
        <f ca="1">$M$16542</f>
        <v>0.87891583290423037</v>
      </c>
      <c r="AE663">
        <f ca="1">$M$16543</f>
        <v>0.75477849437352496</v>
      </c>
      <c r="AF663">
        <f ca="1">$M$16544</f>
        <v>0.63701250589412406</v>
      </c>
      <c r="AG663">
        <f ca="1">$M$16545</f>
        <v>0.51445940981918703</v>
      </c>
      <c r="AH663">
        <f ca="1">$M$16546</f>
        <v>0.36913121789450104</v>
      </c>
      <c r="AI663">
        <f ca="1">$M$16547</f>
        <v>0.443743565611952</v>
      </c>
      <c r="AJ663">
        <f ca="1">$M$16548</f>
        <v>0.33684231978768231</v>
      </c>
      <c r="AK663">
        <f ca="1">$M$16549</f>
        <v>0.21432556257370669</v>
      </c>
      <c r="AL663">
        <f ca="1">$M$16550</f>
        <v>0.17478633189966711</v>
      </c>
      <c r="AM663">
        <f ca="1">$M$16551</f>
        <v>0.17863076613977338</v>
      </c>
    </row>
    <row r="664" spans="1:39" x14ac:dyDescent="0.25">
      <c r="A664" s="9"/>
      <c r="H664" s="9"/>
      <c r="J664">
        <v>12</v>
      </c>
      <c r="K664">
        <f ca="1">SIMULATION!$D$3*SIMULATION!$D$17/$H652/(SIMULATION!$D$17-$I652)*(((EXP(-$I652*$J664))/(1-EXP(-SIMULATION!$D$4*$I652)))-(EXP(-SIMULATION!$D$17*$J664)/(1-EXP(-SIMULATION!$D$4*SIMULATION!$D$17))))</f>
        <v>2.3044112704050681</v>
      </c>
      <c r="L664">
        <v>0.2781180873085628</v>
      </c>
      <c r="M664">
        <f t="shared" ca="1" si="10"/>
        <v>2.9453097253024207</v>
      </c>
      <c r="N664" s="6">
        <v>663</v>
      </c>
      <c r="O664">
        <f ca="1">$M$16552</f>
        <v>0.57401199538173686</v>
      </c>
      <c r="P664">
        <f ca="1">$M$16553</f>
        <v>2.0068804557788309</v>
      </c>
      <c r="Q664">
        <f ca="1">$M$16554</f>
        <v>1.5268244103452915</v>
      </c>
      <c r="R664">
        <f ca="1">$M$16555</f>
        <v>1.9646058514977818</v>
      </c>
      <c r="S664">
        <f ca="1">$M$16556</f>
        <v>2.5678965514284413</v>
      </c>
      <c r="T664">
        <f ca="1">$M$16557</f>
        <v>4.0595034968671886</v>
      </c>
      <c r="U664">
        <f ca="1">$M$16558</f>
        <v>1.67340979353312</v>
      </c>
      <c r="V664">
        <f ca="1">$M$16559</f>
        <v>2.4807118420242702</v>
      </c>
      <c r="W664">
        <f ca="1">$M$16560</f>
        <v>1.361343495983369</v>
      </c>
      <c r="X664">
        <f ca="1">$M$16561</f>
        <v>2.2299065456442304</v>
      </c>
      <c r="Y664">
        <f ca="1">$M$16562</f>
        <v>2.4475433964069713</v>
      </c>
      <c r="Z664">
        <f ca="1">$M$16563</f>
        <v>2.1174928620085844</v>
      </c>
      <c r="AA664">
        <f ca="1">$M$16564</f>
        <v>2.5549209997623823</v>
      </c>
      <c r="AB664">
        <f ca="1">$M$16565</f>
        <v>2.4000797468089279</v>
      </c>
      <c r="AC664">
        <f ca="1">$M$16566</f>
        <v>1.1480588854530027</v>
      </c>
      <c r="AD664">
        <f ca="1">$M$16567</f>
        <v>1.2462734903371233</v>
      </c>
      <c r="AE664">
        <f ca="1">$M$16568</f>
        <v>1.1335549405252239</v>
      </c>
      <c r="AF664">
        <f ca="1">$M$16569</f>
        <v>1.0528023784427749</v>
      </c>
      <c r="AG664">
        <f ca="1">$M$16570</f>
        <v>1.3664900742105361</v>
      </c>
      <c r="AH664">
        <f ca="1">$M$16571</f>
        <v>1.0553609355594555</v>
      </c>
      <c r="AI664">
        <f ca="1">$M$16572</f>
        <v>1.1046051170629883</v>
      </c>
      <c r="AJ664">
        <f ca="1">$M$16573</f>
        <v>0.34122851201743054</v>
      </c>
      <c r="AK664">
        <f ca="1">$M$16574</f>
        <v>1.0664413688068721</v>
      </c>
      <c r="AL664">
        <f ca="1">$M$16575</f>
        <v>0.81790316626647208</v>
      </c>
      <c r="AM664">
        <f ca="1">$M$16576</f>
        <v>0.54314363159010348</v>
      </c>
    </row>
    <row r="665" spans="1:39" x14ac:dyDescent="0.25">
      <c r="A665" s="9"/>
      <c r="H665" s="9"/>
      <c r="J665">
        <v>13</v>
      </c>
      <c r="K665">
        <f ca="1">SIMULATION!$D$3*SIMULATION!$D$17/$H652/(SIMULATION!$D$17-$I652)*(((EXP(-$I652*$J665))/(1-EXP(-SIMULATION!$D$4*$I652)))-(EXP(-SIMULATION!$D$17*$J665)/(1-EXP(-SIMULATION!$D$4*SIMULATION!$D$17))))</f>
        <v>2.2358923434606006</v>
      </c>
      <c r="L665">
        <v>0.14663225316174158</v>
      </c>
      <c r="M665">
        <f t="shared" ca="1" si="10"/>
        <v>2.5637462756093155</v>
      </c>
      <c r="N665" s="6">
        <v>664</v>
      </c>
      <c r="O665">
        <f ca="1">$M$16577</f>
        <v>1.9021820155488858</v>
      </c>
      <c r="P665">
        <f ca="1">$M$16578</f>
        <v>2.9060949750781324</v>
      </c>
      <c r="Q665">
        <f ca="1">$M$16579</f>
        <v>1.9647549329718914</v>
      </c>
      <c r="R665">
        <f ca="1">$M$16580</f>
        <v>2.3600704040313754</v>
      </c>
      <c r="S665">
        <f ca="1">$M$16581</f>
        <v>4.8938862324024157</v>
      </c>
      <c r="T665">
        <f ca="1">$M$16582</f>
        <v>3.6613317546541588</v>
      </c>
      <c r="U665">
        <f ca="1">$M$16583</f>
        <v>4.9159952443176369</v>
      </c>
      <c r="V665">
        <f ca="1">$M$16584</f>
        <v>3.8622531656682089</v>
      </c>
      <c r="W665">
        <f ca="1">$M$16585</f>
        <v>3.2879692671021017</v>
      </c>
      <c r="X665">
        <f ca="1">$M$16586</f>
        <v>2.2261836062372802</v>
      </c>
      <c r="Y665">
        <f ca="1">$M$16587</f>
        <v>2.9169321901770755</v>
      </c>
      <c r="Z665">
        <f ca="1">$M$16588</f>
        <v>4.0147902129907775</v>
      </c>
      <c r="AA665">
        <f ca="1">$M$16589</f>
        <v>3.1317554070214859</v>
      </c>
      <c r="AB665">
        <f ca="1">$M$16590</f>
        <v>2.9419563666167634</v>
      </c>
      <c r="AC665">
        <f ca="1">$M$16591</f>
        <v>2.0425796729917609</v>
      </c>
      <c r="AD665">
        <f ca="1">$M$16592</f>
        <v>2.0130335365166285</v>
      </c>
      <c r="AE665">
        <f ca="1">$M$16593</f>
        <v>2.2138532227800862</v>
      </c>
      <c r="AF665">
        <f ca="1">$M$16594</f>
        <v>2.8741677819822358</v>
      </c>
      <c r="AG665">
        <f ca="1">$M$16595</f>
        <v>1.4289147849055954</v>
      </c>
      <c r="AH665">
        <f ca="1">$M$16596</f>
        <v>1.1633472337545847</v>
      </c>
      <c r="AI665">
        <f ca="1">$M$16597</f>
        <v>1.4520235628087177</v>
      </c>
      <c r="AJ665">
        <f ca="1">$M$16598</f>
        <v>2.1046877050295154</v>
      </c>
      <c r="AK665">
        <f ca="1">$M$16599</f>
        <v>1.6856756012310172</v>
      </c>
      <c r="AL665">
        <f ca="1">$M$16600</f>
        <v>1.3168760435352442</v>
      </c>
      <c r="AM665">
        <f ca="1">$M$16601</f>
        <v>0.74628274483441437</v>
      </c>
    </row>
    <row r="666" spans="1:39" x14ac:dyDescent="0.25">
      <c r="A666" s="9"/>
      <c r="H666" s="9"/>
      <c r="J666">
        <v>14</v>
      </c>
      <c r="K666">
        <f ca="1">SIMULATION!$D$3*SIMULATION!$D$17/$H652/(SIMULATION!$D$17-$I652)*(((EXP(-$I652*$J666))/(1-EXP(-SIMULATION!$D$4*$I652)))-(EXP(-SIMULATION!$D$17*$J666)/(1-EXP(-SIMULATION!$D$4*SIMULATION!$D$17))))</f>
        <v>2.1684839166949024</v>
      </c>
      <c r="L666">
        <v>0.14182637728875774</v>
      </c>
      <c r="M666">
        <f t="shared" ca="1" si="10"/>
        <v>2.4760321348086767</v>
      </c>
      <c r="N666" s="6">
        <v>665</v>
      </c>
      <c r="O666">
        <f ca="1">$M$16602</f>
        <v>1.7878882270020788</v>
      </c>
      <c r="P666">
        <f ca="1">$M$16603</f>
        <v>2.4928552792871561</v>
      </c>
      <c r="Q666">
        <f ca="1">$M$16604</f>
        <v>2.4114536191192064</v>
      </c>
      <c r="R666">
        <f ca="1">$M$16605</f>
        <v>3.3333749622769222</v>
      </c>
      <c r="S666">
        <f ca="1">$M$16606</f>
        <v>2.4920901437086003</v>
      </c>
      <c r="T666">
        <f ca="1">$M$16607</f>
        <v>2.6926192783337632</v>
      </c>
      <c r="U666">
        <f ca="1">$M$16608</f>
        <v>3.5903004640666429</v>
      </c>
      <c r="V666">
        <f ca="1">$M$16609</f>
        <v>3.2339960054109156</v>
      </c>
      <c r="W666">
        <f ca="1">$M$16610</f>
        <v>1.939474031121895</v>
      </c>
      <c r="X666">
        <f ca="1">$M$16611</f>
        <v>2.3420350889837627</v>
      </c>
      <c r="Y666">
        <f ca="1">$M$16612</f>
        <v>2.4119329611903146</v>
      </c>
      <c r="Z666">
        <f ca="1">$M$16613</f>
        <v>2.150923281570265</v>
      </c>
      <c r="AA666">
        <f ca="1">$M$16614</f>
        <v>2.7892723748144088</v>
      </c>
      <c r="AB666">
        <f ca="1">$M$16615</f>
        <v>3.4085660411820577</v>
      </c>
      <c r="AC666">
        <f ca="1">$M$16616</f>
        <v>3.1040397805172137</v>
      </c>
      <c r="AD666">
        <f ca="1">$M$16617</f>
        <v>1.9743258449100058</v>
      </c>
      <c r="AE666">
        <f ca="1">$M$16618</f>
        <v>1.8965592129388953</v>
      </c>
      <c r="AF666">
        <f ca="1">$M$16619</f>
        <v>3.2353971935646828</v>
      </c>
      <c r="AG666">
        <f ca="1">$M$16620</f>
        <v>1.758597738004239</v>
      </c>
      <c r="AH666">
        <f ca="1">$M$16621</f>
        <v>2.3313936130900719</v>
      </c>
      <c r="AI666">
        <f ca="1">$M$16622</f>
        <v>1.371117736263092</v>
      </c>
      <c r="AJ666">
        <f ca="1">$M$16623</f>
        <v>1.9180099569703242</v>
      </c>
      <c r="AK666">
        <f ca="1">$M$16624</f>
        <v>1.731334387679103</v>
      </c>
      <c r="AL666">
        <f ca="1">$M$16625</f>
        <v>1.4970572094282488</v>
      </c>
      <c r="AM666">
        <f ca="1">$M$16626</f>
        <v>1.7876635646762646</v>
      </c>
    </row>
    <row r="667" spans="1:39" x14ac:dyDescent="0.25">
      <c r="A667" s="9"/>
      <c r="H667" s="9"/>
      <c r="J667">
        <v>15</v>
      </c>
      <c r="K667">
        <f ca="1">SIMULATION!$D$3*SIMULATION!$D$17/$H652/(SIMULATION!$D$17-$I652)*(((EXP(-$I652*$J667))/(1-EXP(-SIMULATION!$D$4*$I652)))-(EXP(-SIMULATION!$D$17*$J667)/(1-EXP(-SIMULATION!$D$4*SIMULATION!$D$17))))</f>
        <v>2.1025145546913082</v>
      </c>
      <c r="L667">
        <v>0.42529266354415823</v>
      </c>
      <c r="M667">
        <f t="shared" ca="1" si="10"/>
        <v>2.9966985697963344</v>
      </c>
      <c r="N667" s="6">
        <v>666</v>
      </c>
      <c r="O667">
        <f ca="1">$M$16627</f>
        <v>1.1172848480643844</v>
      </c>
      <c r="P667">
        <f ca="1">$M$16628</f>
        <v>2.2056031889032575</v>
      </c>
      <c r="Q667">
        <f ca="1">$M$16629</f>
        <v>3.6253235458933406</v>
      </c>
      <c r="R667">
        <f ca="1">$M$16630</f>
        <v>3.227847305028722</v>
      </c>
      <c r="S667">
        <f ca="1">$M$16631</f>
        <v>3.6857378764104469</v>
      </c>
      <c r="T667">
        <f ca="1">$M$16632</f>
        <v>3.8491888724593273</v>
      </c>
      <c r="U667">
        <f ca="1">$M$16633</f>
        <v>2.0904442940237407</v>
      </c>
      <c r="V667">
        <f ca="1">$M$16634</f>
        <v>2.7889781979507027</v>
      </c>
      <c r="W667">
        <f ca="1">$M$16635</f>
        <v>3.570986304659622</v>
      </c>
      <c r="X667">
        <f ca="1">$M$16636</f>
        <v>3.2796491056301837</v>
      </c>
      <c r="Y667">
        <f ca="1">$M$16637</f>
        <v>1.7599513086022278</v>
      </c>
      <c r="Z667">
        <f ca="1">$M$16638</f>
        <v>2.4231669827861069</v>
      </c>
      <c r="AA667">
        <f ca="1">$M$16639</f>
        <v>2.0660975972373032</v>
      </c>
      <c r="AB667">
        <f ca="1">$M$16640</f>
        <v>1.6578325046852576</v>
      </c>
      <c r="AC667">
        <f ca="1">$M$16641</f>
        <v>1.7915015339831359</v>
      </c>
      <c r="AD667">
        <f ca="1">$M$16642</f>
        <v>1.3044386828362105</v>
      </c>
      <c r="AE667">
        <f ca="1">$M$16643</f>
        <v>1.7536528296784919</v>
      </c>
      <c r="AF667">
        <f ca="1">$M$16644</f>
        <v>0.94190905344855547</v>
      </c>
      <c r="AG667">
        <f ca="1">$M$16645</f>
        <v>1.2401050298753866</v>
      </c>
      <c r="AH667">
        <f ca="1">$M$16646</f>
        <v>0.86738781993209957</v>
      </c>
      <c r="AI667">
        <f ca="1">$M$16647</f>
        <v>1.1513524354951106</v>
      </c>
      <c r="AJ667">
        <f ca="1">$M$16648</f>
        <v>0.9979497886012425</v>
      </c>
      <c r="AK667">
        <f ca="1">$M$16649</f>
        <v>0.87992414655370255</v>
      </c>
      <c r="AL667">
        <f ca="1">$M$16650</f>
        <v>1.278168957789799</v>
      </c>
      <c r="AM667">
        <f ca="1">$M$16651</f>
        <v>1.2143739849781037</v>
      </c>
    </row>
    <row r="668" spans="1:39" x14ac:dyDescent="0.25">
      <c r="A668" s="9"/>
      <c r="H668" s="9"/>
      <c r="J668">
        <v>16</v>
      </c>
      <c r="K668">
        <f ca="1">SIMULATION!$D$3*SIMULATION!$D$17/$H652/(SIMULATION!$D$17-$I652)*(((EXP(-$I652*$J668))/(1-EXP(-SIMULATION!$D$4*$I652)))-(EXP(-SIMULATION!$D$17*$J668)/(1-EXP(-SIMULATION!$D$4*SIMULATION!$D$17))))</f>
        <v>2.0381722922882703</v>
      </c>
      <c r="L668">
        <v>0.16772686476547274</v>
      </c>
      <c r="M668">
        <f t="shared" ca="1" si="10"/>
        <v>2.3800285407256387</v>
      </c>
      <c r="N668" s="6">
        <v>667</v>
      </c>
      <c r="O668">
        <f ca="1">$M$16652</f>
        <v>1.4652127957325538</v>
      </c>
      <c r="P668">
        <f ca="1">$M$16653</f>
        <v>2.769646667116362</v>
      </c>
      <c r="Q668">
        <f ca="1">$M$16654</f>
        <v>2.060161966966755</v>
      </c>
      <c r="R668">
        <f ca="1">$M$16655</f>
        <v>3.6553419668817546</v>
      </c>
      <c r="S668">
        <f ca="1">$M$16656</f>
        <v>2.6171921685029447</v>
      </c>
      <c r="T668">
        <f ca="1">$M$16657</f>
        <v>2.7645104806487568</v>
      </c>
      <c r="U668">
        <f ca="1">$M$16658</f>
        <v>3.6124092371578826</v>
      </c>
      <c r="V668">
        <f ca="1">$M$16659</f>
        <v>3.1153199846477495</v>
      </c>
      <c r="W668">
        <f ca="1">$M$16660</f>
        <v>2.4454665598619076</v>
      </c>
      <c r="X668">
        <f ca="1">$M$16661</f>
        <v>2.0939393943873106</v>
      </c>
      <c r="Y668">
        <f ca="1">$M$16662</f>
        <v>2.0975937931705024</v>
      </c>
      <c r="Z668">
        <f ca="1">$M$16663</f>
        <v>3.9939422066036743</v>
      </c>
      <c r="AA668">
        <f ca="1">$M$16664</f>
        <v>2.1538112968769338</v>
      </c>
      <c r="AB668">
        <f ca="1">$M$16665</f>
        <v>3.6195282042135473</v>
      </c>
      <c r="AC668">
        <f ca="1">$M$16666</f>
        <v>3.4879209378234379</v>
      </c>
      <c r="AD668">
        <f ca="1">$M$16667</f>
        <v>2.9890443041411237</v>
      </c>
      <c r="AE668">
        <f ca="1">$M$16668</f>
        <v>3.8331738758215974</v>
      </c>
      <c r="AF668">
        <f ca="1">$M$16669</f>
        <v>1.7950738421903276</v>
      </c>
      <c r="AG668">
        <f ca="1">$M$16670</f>
        <v>3.9338338013480709</v>
      </c>
      <c r="AH668">
        <f ca="1">$M$16671</f>
        <v>4.2044489981668232</v>
      </c>
      <c r="AI668">
        <f ca="1">$M$16672</f>
        <v>2.0115059312014272</v>
      </c>
      <c r="AJ668">
        <f ca="1">$M$16673</f>
        <v>3.0253839312989159</v>
      </c>
      <c r="AK668">
        <f ca="1">$M$16674</f>
        <v>2.8133064487726092</v>
      </c>
      <c r="AL668">
        <f ca="1">$M$16675</f>
        <v>3.3420374278118095</v>
      </c>
      <c r="AM668">
        <f ca="1">$M$16676</f>
        <v>2.1050428445202871</v>
      </c>
    </row>
    <row r="669" spans="1:39" x14ac:dyDescent="0.25">
      <c r="A669" s="9"/>
      <c r="H669" s="9"/>
      <c r="J669">
        <v>17</v>
      </c>
      <c r="K669">
        <f ca="1">SIMULATION!$D$3*SIMULATION!$D$17/$H652/(SIMULATION!$D$17-$I652)*(((EXP(-$I652*$J669))/(1-EXP(-SIMULATION!$D$4*$I652)))-(EXP(-SIMULATION!$D$17*$J669)/(1-EXP(-SIMULATION!$D$4*SIMULATION!$D$17))))</f>
        <v>1.97555580646818</v>
      </c>
      <c r="L669">
        <v>-0.1876173971973055</v>
      </c>
      <c r="M669">
        <f t="shared" ca="1" si="10"/>
        <v>1.6049071680405962</v>
      </c>
      <c r="N669" s="6">
        <v>668</v>
      </c>
      <c r="O669">
        <f ca="1">$M$16677</f>
        <v>0.75880630593743137</v>
      </c>
      <c r="P669">
        <f ca="1">$M$16678</f>
        <v>1.5218437337531163</v>
      </c>
      <c r="Q669">
        <f ca="1">$M$16679</f>
        <v>5.6431712538389398</v>
      </c>
      <c r="R669">
        <f ca="1">$M$16680</f>
        <v>5.4555133979787991</v>
      </c>
      <c r="S669">
        <f ca="1">$M$16681</f>
        <v>2.7577899653385023</v>
      </c>
      <c r="T669">
        <f ca="1">$M$16682</f>
        <v>5.3543792696372075</v>
      </c>
      <c r="U669">
        <f ca="1">$M$16683</f>
        <v>3.0644861918081583</v>
      </c>
      <c r="V669">
        <f ca="1">$M$16684</f>
        <v>3.1506455485864961</v>
      </c>
      <c r="W669">
        <f ca="1">$M$16685</f>
        <v>2.1843204220966532</v>
      </c>
      <c r="X669">
        <f ca="1">$M$16686</f>
        <v>2.3632675575339053</v>
      </c>
      <c r="Y669">
        <f ca="1">$M$16687</f>
        <v>2.7009141701638324</v>
      </c>
      <c r="Z669">
        <f ca="1">$M$16688</f>
        <v>3.1613640106591974</v>
      </c>
      <c r="AA669">
        <f ca="1">$M$16689</f>
        <v>2.5153461605133494</v>
      </c>
      <c r="AB669">
        <f ca="1">$M$16690</f>
        <v>2.3538206949035181</v>
      </c>
      <c r="AC669">
        <f ca="1">$M$16691</f>
        <v>1.5659130518102728</v>
      </c>
      <c r="AD669">
        <f ca="1">$M$16692</f>
        <v>2.6053933857012144</v>
      </c>
      <c r="AE669">
        <f ca="1">$M$16693</f>
        <v>2.3143473772990175</v>
      </c>
      <c r="AF669">
        <f ca="1">$M$16694</f>
        <v>2.0571788137552103</v>
      </c>
      <c r="AG669">
        <f ca="1">$M$16695</f>
        <v>1.4481253955489215</v>
      </c>
      <c r="AH669">
        <f ca="1">$M$16696</f>
        <v>0.40938336649153484</v>
      </c>
      <c r="AI669">
        <f ca="1">$M$16697</f>
        <v>1.0456308298771617</v>
      </c>
      <c r="AJ669">
        <f ca="1">$M$16698</f>
        <v>1.0786866946513547</v>
      </c>
      <c r="AK669">
        <f ca="1">$M$16699</f>
        <v>1.0544709273004953</v>
      </c>
      <c r="AL669">
        <f ca="1">$M$16700</f>
        <v>0.99387557058012133</v>
      </c>
      <c r="AM669">
        <f ca="1">$M$16701</f>
        <v>1.6284620395626381</v>
      </c>
    </row>
    <row r="670" spans="1:39" x14ac:dyDescent="0.25">
      <c r="A670" s="9"/>
      <c r="H670" s="9"/>
      <c r="J670">
        <v>18</v>
      </c>
      <c r="K670">
        <f ca="1">SIMULATION!$D$3*SIMULATION!$D$17/$H652/(SIMULATION!$D$17-$I652)*(((EXP(-$I652*$J670))/(1-EXP(-SIMULATION!$D$4*$I652)))-(EXP(-SIMULATION!$D$17*$J670)/(1-EXP(-SIMULATION!$D$4*SIMULATION!$D$17))))</f>
        <v>1.9147071869700831</v>
      </c>
      <c r="L670">
        <v>0.15202253638483051</v>
      </c>
      <c r="M670">
        <f t="shared" ca="1" si="10"/>
        <v>2.2057858299675388</v>
      </c>
      <c r="N670" s="6">
        <v>669</v>
      </c>
      <c r="O670">
        <f ca="1">$M$16702</f>
        <v>0.78553661582307355</v>
      </c>
      <c r="P670">
        <f ca="1">$M$16703</f>
        <v>2.1461618090778765</v>
      </c>
      <c r="Q670">
        <f ca="1">$M$16704</f>
        <v>2.7516314965047353</v>
      </c>
      <c r="R670">
        <f ca="1">$M$16705</f>
        <v>2.6895766790681144</v>
      </c>
      <c r="S670">
        <f ca="1">$M$16706</f>
        <v>3.5067319521654263</v>
      </c>
      <c r="T670">
        <f ca="1">$M$16707</f>
        <v>4.4609802781576944</v>
      </c>
      <c r="U670">
        <f ca="1">$M$16708</f>
        <v>2.7989577486349249</v>
      </c>
      <c r="V670">
        <f ca="1">$M$16709</f>
        <v>3.0513821324482535</v>
      </c>
      <c r="W670">
        <f ca="1">$M$16710</f>
        <v>4.4199489508835637</v>
      </c>
      <c r="X670">
        <f ca="1">$M$16711</f>
        <v>2.8581641817333914</v>
      </c>
      <c r="Y670">
        <f ca="1">$M$16712</f>
        <v>1.1278018458524925</v>
      </c>
      <c r="Z670">
        <f ca="1">$M$16713</f>
        <v>1.6046933081178953</v>
      </c>
      <c r="AA670">
        <f ca="1">$M$16714</f>
        <v>1.702165099283605</v>
      </c>
      <c r="AB670">
        <f ca="1">$M$16715</f>
        <v>2.3275719861061566</v>
      </c>
      <c r="AC670">
        <f ca="1">$M$16716</f>
        <v>1.7074383087233314</v>
      </c>
      <c r="AD670">
        <f ca="1">$M$16717</f>
        <v>1.9110155969127909</v>
      </c>
      <c r="AE670">
        <f ca="1">$M$16718</f>
        <v>1.9866375096970146</v>
      </c>
      <c r="AF670">
        <f ca="1">$M$16719</f>
        <v>1.6645642047416775</v>
      </c>
      <c r="AG670">
        <f ca="1">$M$16720</f>
        <v>1.1012131260418363</v>
      </c>
      <c r="AH670">
        <f ca="1">$M$16721</f>
        <v>2.2911706072764639</v>
      </c>
      <c r="AI670">
        <f ca="1">$M$16722</f>
        <v>1.4206722437574846</v>
      </c>
      <c r="AJ670">
        <f ca="1">$M$16723</f>
        <v>1.2160808607125155</v>
      </c>
      <c r="AK670">
        <f ca="1">$M$16724</f>
        <v>0.98184588199641398</v>
      </c>
      <c r="AL670">
        <f ca="1">$M$16725</f>
        <v>1.2275291710260725</v>
      </c>
      <c r="AM670">
        <f ca="1">$M$16726</f>
        <v>1.0194360446765534</v>
      </c>
    </row>
    <row r="671" spans="1:39" x14ac:dyDescent="0.25">
      <c r="A671" s="9"/>
      <c r="H671" s="9"/>
      <c r="J671">
        <v>19</v>
      </c>
      <c r="K671">
        <f ca="1">SIMULATION!$D$3*SIMULATION!$D$17/$H652/(SIMULATION!$D$17-$I652)*(((EXP(-$I652*$J671))/(1-EXP(-SIMULATION!$D$4*$I652)))-(EXP(-SIMULATION!$D$17*$J671)/(1-EXP(-SIMULATION!$D$4*SIMULATION!$D$17))))</f>
        <v>1.8556329155858344</v>
      </c>
      <c r="L671">
        <v>-0.22783005694912464</v>
      </c>
      <c r="M671">
        <f t="shared" ca="1" si="10"/>
        <v>1.4328639627512436</v>
      </c>
      <c r="N671" s="6">
        <v>670</v>
      </c>
      <c r="O671">
        <f ca="1">$M$16727</f>
        <v>0.72629876219911271</v>
      </c>
      <c r="P671">
        <f ca="1">$M$16728</f>
        <v>2.8569464766784214</v>
      </c>
      <c r="Q671">
        <f ca="1">$M$16729</f>
        <v>2.4343491936164461</v>
      </c>
      <c r="R671">
        <f ca="1">$M$16730</f>
        <v>2.3937062412191179</v>
      </c>
      <c r="S671">
        <f ca="1">$M$16731</f>
        <v>2.4450080003900521</v>
      </c>
      <c r="T671">
        <f ca="1">$M$16732</f>
        <v>0.94589688322436272</v>
      </c>
      <c r="U671">
        <f ca="1">$M$16733</f>
        <v>3.0496511631687331</v>
      </c>
      <c r="V671">
        <f ca="1">$M$16734</f>
        <v>2.7261331540904754</v>
      </c>
      <c r="W671">
        <f ca="1">$M$16735</f>
        <v>2.3461743071968093</v>
      </c>
      <c r="X671">
        <f ca="1">$M$16736</f>
        <v>3.471199333593002</v>
      </c>
      <c r="Y671">
        <f ca="1">$M$16737</f>
        <v>3.1010807434784153</v>
      </c>
      <c r="Z671">
        <f ca="1">$M$16738</f>
        <v>1.7761516295964686</v>
      </c>
      <c r="AA671">
        <f ca="1">$M$16739</f>
        <v>2.6800646549849514</v>
      </c>
      <c r="AB671">
        <f ca="1">$M$16740</f>
        <v>2.4324988175796087</v>
      </c>
      <c r="AC671">
        <f ca="1">$M$16741</f>
        <v>3.0820387008000623</v>
      </c>
      <c r="AD671">
        <f ca="1">$M$16742</f>
        <v>2.1856639157690951</v>
      </c>
      <c r="AE671">
        <f ca="1">$M$16743</f>
        <v>2.7834080171386257</v>
      </c>
      <c r="AF671">
        <f ca="1">$M$16744</f>
        <v>2.2693388339458895</v>
      </c>
      <c r="AG671">
        <f ca="1">$M$16745</f>
        <v>1.192345181425962</v>
      </c>
      <c r="AH671">
        <f ca="1">$M$16746</f>
        <v>2.7947447364142715</v>
      </c>
      <c r="AI671">
        <f ca="1">$M$16747</f>
        <v>1.3260153307477831</v>
      </c>
      <c r="AJ671">
        <f ca="1">$M$16748</f>
        <v>1.8481675022580852</v>
      </c>
      <c r="AK671">
        <f ca="1">$M$16749</f>
        <v>3.6262378217381244</v>
      </c>
      <c r="AL671">
        <f ca="1">$M$16750</f>
        <v>1.5788169191886743</v>
      </c>
      <c r="AM671">
        <f ca="1">$M$16751</f>
        <v>2.31059440638569</v>
      </c>
    </row>
    <row r="672" spans="1:39" x14ac:dyDescent="0.25">
      <c r="A672" s="9"/>
      <c r="H672" s="9"/>
      <c r="J672">
        <v>20</v>
      </c>
      <c r="K672">
        <f ca="1">SIMULATION!$D$3*SIMULATION!$D$17/$H652/(SIMULATION!$D$17-$I652)*(((EXP(-$I652*$J672))/(1-EXP(-SIMULATION!$D$4*$I652)))-(EXP(-SIMULATION!$D$17*$J672)/(1-EXP(-SIMULATION!$D$4*SIMULATION!$D$17))))</f>
        <v>1.7983172899415556</v>
      </c>
      <c r="L672">
        <v>-0.16873729751083849</v>
      </c>
      <c r="M672">
        <f t="shared" ca="1" si="10"/>
        <v>1.4948740903698023</v>
      </c>
      <c r="N672" s="6">
        <v>671</v>
      </c>
      <c r="O672">
        <f ca="1">$M$16752</f>
        <v>2.3529061795776052</v>
      </c>
      <c r="P672">
        <f ca="1">$M$16753</f>
        <v>2.8331857639511226</v>
      </c>
      <c r="Q672">
        <f ca="1">$M$16754</f>
        <v>1.7419333694091994</v>
      </c>
      <c r="R672">
        <f ca="1">$M$16755</f>
        <v>2.1779933133260676</v>
      </c>
      <c r="S672">
        <f ca="1">$M$16756</f>
        <v>3.5713926910316145</v>
      </c>
      <c r="T672">
        <f ca="1">$M$16757</f>
        <v>3.485646667919291</v>
      </c>
      <c r="U672">
        <f ca="1">$M$16758</f>
        <v>3.7393760402467042</v>
      </c>
      <c r="V672">
        <f ca="1">$M$16759</f>
        <v>2.6227184140474851</v>
      </c>
      <c r="W672">
        <f ca="1">$M$16760</f>
        <v>2.4957311865837286</v>
      </c>
      <c r="X672">
        <f ca="1">$M$16761</f>
        <v>2.8005614244115598</v>
      </c>
      <c r="Y672">
        <f ca="1">$M$16762</f>
        <v>2.6175645932997713</v>
      </c>
      <c r="Z672">
        <f ca="1">$M$16763</f>
        <v>1.7733737802016309</v>
      </c>
      <c r="AA672">
        <f ca="1">$M$16764</f>
        <v>2.3457602968468891</v>
      </c>
      <c r="AB672">
        <f ca="1">$M$16765</f>
        <v>2.7862067421463586</v>
      </c>
      <c r="AC672">
        <f ca="1">$M$16766</f>
        <v>3.2252242329078475</v>
      </c>
      <c r="AD672">
        <f ca="1">$M$16767</f>
        <v>1.5149569526402378</v>
      </c>
      <c r="AE672">
        <f ca="1">$M$16768</f>
        <v>1.846258420464443</v>
      </c>
      <c r="AF672">
        <f ca="1">$M$16769</f>
        <v>3.0764039142183428</v>
      </c>
      <c r="AG672">
        <f ca="1">$M$16770</f>
        <v>1.7628995389347526</v>
      </c>
      <c r="AH672">
        <f ca="1">$M$16771</f>
        <v>1.1480602224405185</v>
      </c>
      <c r="AI672">
        <f ca="1">$M$16772</f>
        <v>1.5350692442735863</v>
      </c>
      <c r="AJ672">
        <f ca="1">$M$16773</f>
        <v>1.8569556428517824</v>
      </c>
      <c r="AK672">
        <f ca="1">$M$16774</f>
        <v>3.6362294519158005</v>
      </c>
      <c r="AL672">
        <f ca="1">$M$16775</f>
        <v>1.1201240979782168</v>
      </c>
      <c r="AM672">
        <f ca="1">$M$16776</f>
        <v>1.8015777877419978</v>
      </c>
    </row>
    <row r="673" spans="1:39" x14ac:dyDescent="0.25">
      <c r="A673" s="9"/>
      <c r="H673" s="9"/>
      <c r="J673">
        <v>21</v>
      </c>
      <c r="K673">
        <f ca="1">SIMULATION!$D$3*SIMULATION!$D$17/$H652/(SIMULATION!$D$17-$I652)*(((EXP(-$I652*$J673))/(1-EXP(-SIMULATION!$D$4*$I652)))-(EXP(-SIMULATION!$D$17*$J673)/(1-EXP(-SIMULATION!$D$4*SIMULATION!$D$17))))</f>
        <v>1.7427310061490155</v>
      </c>
      <c r="L673">
        <v>0.29647894481592407</v>
      </c>
      <c r="M673">
        <f t="shared" ca="1" si="10"/>
        <v>2.2594140559500695</v>
      </c>
      <c r="N673" s="6">
        <v>672</v>
      </c>
      <c r="O673">
        <f ca="1">$M$16777</f>
        <v>2.3871747479234462</v>
      </c>
      <c r="P673">
        <f ca="1">$M$16778</f>
        <v>4.0026102604537703</v>
      </c>
      <c r="Q673">
        <f ca="1">$M$16779</f>
        <v>2.7929126293242681</v>
      </c>
      <c r="R673">
        <f ca="1">$M$16780</f>
        <v>3.3749949053298884</v>
      </c>
      <c r="S673">
        <f ca="1">$M$16781</f>
        <v>3.3391644039330868</v>
      </c>
      <c r="T673">
        <f ca="1">$M$16782</f>
        <v>2.6401257410963779</v>
      </c>
      <c r="U673">
        <f ca="1">$M$16783</f>
        <v>2.8230358572257792</v>
      </c>
      <c r="V673">
        <f ca="1">$M$16784</f>
        <v>4.0229209819518168</v>
      </c>
      <c r="W673">
        <f ca="1">$M$16785</f>
        <v>2.8343587157620802</v>
      </c>
      <c r="X673">
        <f ca="1">$M$16786</f>
        <v>2.5066731017566575</v>
      </c>
      <c r="Y673">
        <f ca="1">$M$16787</f>
        <v>3.4993645347321092</v>
      </c>
      <c r="Z673">
        <f ca="1">$M$16788</f>
        <v>2.0548915377633641</v>
      </c>
      <c r="AA673">
        <f ca="1">$M$16789</f>
        <v>3.612891663863981</v>
      </c>
      <c r="AB673">
        <f ca="1">$M$16790</f>
        <v>3.4786509429682702</v>
      </c>
      <c r="AC673">
        <f ca="1">$M$16791</f>
        <v>2.2768787524584675</v>
      </c>
      <c r="AD673">
        <f ca="1">$M$16792</f>
        <v>3.070472738125178</v>
      </c>
      <c r="AE673">
        <f ca="1">$M$16793</f>
        <v>2.1109867361065029</v>
      </c>
      <c r="AF673">
        <f ca="1">$M$16794</f>
        <v>2.8133068888960056</v>
      </c>
      <c r="AG673">
        <f ca="1">$M$16795</f>
        <v>2.089789768185863</v>
      </c>
      <c r="AH673">
        <f ca="1">$M$16796</f>
        <v>3.2122578841696128</v>
      </c>
      <c r="AI673">
        <f ca="1">$M$16797</f>
        <v>3.6667928027719561</v>
      </c>
      <c r="AJ673">
        <f ca="1">$M$16798</f>
        <v>2.4188864008356998</v>
      </c>
      <c r="AK673">
        <f ca="1">$M$16799</f>
        <v>3.5656125273574415</v>
      </c>
      <c r="AL673">
        <f ca="1">$M$16800</f>
        <v>1.7424784287626187</v>
      </c>
      <c r="AM673">
        <f ca="1">$M$16801</f>
        <v>1.6304199043377492</v>
      </c>
    </row>
    <row r="674" spans="1:39" x14ac:dyDescent="0.25">
      <c r="A674" s="9"/>
      <c r="H674" s="9"/>
      <c r="J674">
        <v>22</v>
      </c>
      <c r="K674">
        <f ca="1">SIMULATION!$D$3*SIMULATION!$D$17/$H652/(SIMULATION!$D$17-$I652)*(((EXP(-$I652*$J674))/(1-EXP(-SIMULATION!$D$4*$I652)))-(EXP(-SIMULATION!$D$17*$J674)/(1-EXP(-SIMULATION!$D$4*SIMULATION!$D$17))))</f>
        <v>1.6888366397511023</v>
      </c>
      <c r="L674">
        <v>-5.5987455266899223E-2</v>
      </c>
      <c r="M674">
        <f t="shared" ca="1" si="10"/>
        <v>1.5942829739299371</v>
      </c>
      <c r="N674" s="6">
        <v>673</v>
      </c>
      <c r="O674">
        <f ca="1">$M$16802</f>
        <v>2.0166773886669223</v>
      </c>
      <c r="P674">
        <f ca="1">$M$16803</f>
        <v>2.9300408849273198</v>
      </c>
      <c r="Q674">
        <f ca="1">$M$16804</f>
        <v>2.2027227873244852</v>
      </c>
      <c r="R674">
        <f ca="1">$M$16805</f>
        <v>3.4089218612236927</v>
      </c>
      <c r="S674">
        <f ca="1">$M$16806</f>
        <v>1.8770859658140435</v>
      </c>
      <c r="T674">
        <f ca="1">$M$16807</f>
        <v>3.0078356893580351</v>
      </c>
      <c r="U674">
        <f ca="1">$M$16808</f>
        <v>0.97230973612983329</v>
      </c>
      <c r="V674">
        <f ca="1">$M$16809</f>
        <v>2.4244232089772217</v>
      </c>
      <c r="W674">
        <f ca="1">$M$16810</f>
        <v>2.6357998812768129</v>
      </c>
      <c r="X674">
        <f ca="1">$M$16811</f>
        <v>3.1446112032932594</v>
      </c>
      <c r="Y674">
        <f ca="1">$M$16812</f>
        <v>2.9217306008371478</v>
      </c>
      <c r="Z674">
        <f ca="1">$M$16813</f>
        <v>2.8963189239956111</v>
      </c>
      <c r="AA674">
        <f ca="1">$M$16814</f>
        <v>2.5108018896094633</v>
      </c>
      <c r="AB674">
        <f ca="1">$M$16815</f>
        <v>1.3770110068667059</v>
      </c>
      <c r="AC674">
        <f ca="1">$M$16816</f>
        <v>2.6235566333137101</v>
      </c>
      <c r="AD674">
        <f ca="1">$M$16817</f>
        <v>2.4925713366286359</v>
      </c>
      <c r="AE674">
        <f ca="1">$M$16818</f>
        <v>1.39816323266632</v>
      </c>
      <c r="AF674">
        <f ca="1">$M$16819</f>
        <v>2.4594262249809491</v>
      </c>
      <c r="AG674">
        <f ca="1">$M$16820</f>
        <v>1.5699598326622308</v>
      </c>
      <c r="AH674">
        <f ca="1">$M$16821</f>
        <v>2.0836729031350862</v>
      </c>
      <c r="AI674">
        <f ca="1">$M$16822</f>
        <v>2.0169977753242061</v>
      </c>
      <c r="AJ674">
        <f ca="1">$M$16823</f>
        <v>2.0206484900402795</v>
      </c>
      <c r="AK674">
        <f ca="1">$M$16824</f>
        <v>1.5981729845727901</v>
      </c>
      <c r="AL674">
        <f ca="1">$M$16825</f>
        <v>2.4474737780780069</v>
      </c>
      <c r="AM674">
        <f ca="1">$M$16826</f>
        <v>1.8991672650538209</v>
      </c>
    </row>
    <row r="675" spans="1:39" x14ac:dyDescent="0.25">
      <c r="A675" s="9"/>
      <c r="H675" s="9"/>
      <c r="J675">
        <v>23</v>
      </c>
      <c r="K675">
        <f ca="1">SIMULATION!$D$3*SIMULATION!$D$17/$H652/(SIMULATION!$D$17-$I652)*(((EXP(-$I652*$J675))/(1-EXP(-SIMULATION!$D$4*$I652)))-(EXP(-SIMULATION!$D$17*$J675)/(1-EXP(-SIMULATION!$D$4*SIMULATION!$D$17))))</f>
        <v>1.6365921396077738</v>
      </c>
      <c r="L675">
        <v>0.14001104522548233</v>
      </c>
      <c r="M675">
        <f t="shared" ca="1" si="10"/>
        <v>1.8657331156820667</v>
      </c>
      <c r="N675" s="6">
        <v>674</v>
      </c>
      <c r="O675">
        <f ca="1">$M$16827</f>
        <v>2.5902623242919125</v>
      </c>
      <c r="P675">
        <f ca="1">$M$16828</f>
        <v>2.6698224555363685</v>
      </c>
      <c r="Q675">
        <f ca="1">$M$16829</f>
        <v>3.1131666078120181</v>
      </c>
      <c r="R675">
        <f ca="1">$M$16830</f>
        <v>1.6893792467429354</v>
      </c>
      <c r="S675">
        <f ca="1">$M$16831</f>
        <v>2.8216947538131265</v>
      </c>
      <c r="T675">
        <f ca="1">$M$16832</f>
        <v>3.196792094286145</v>
      </c>
      <c r="U675">
        <f ca="1">$M$16833</f>
        <v>2.5449964582252314</v>
      </c>
      <c r="V675">
        <f ca="1">$M$16834</f>
        <v>1.3834546956590652</v>
      </c>
      <c r="W675">
        <f ca="1">$M$16835</f>
        <v>2.2729751556517668</v>
      </c>
      <c r="X675">
        <f ca="1">$M$16836</f>
        <v>2.9948206576105809</v>
      </c>
      <c r="Y675">
        <f ca="1">$M$16837</f>
        <v>3.5967188968771651</v>
      </c>
      <c r="Z675">
        <f ca="1">$M$16838</f>
        <v>2.6376014622996138</v>
      </c>
      <c r="AA675">
        <f ca="1">$M$16839</f>
        <v>1.939613185779099</v>
      </c>
      <c r="AB675">
        <f ca="1">$M$16840</f>
        <v>2.686415062576148</v>
      </c>
      <c r="AC675">
        <f ca="1">$M$16841</f>
        <v>1.8022895628189313</v>
      </c>
      <c r="AD675">
        <f ca="1">$M$16842</f>
        <v>2.7556527338906984</v>
      </c>
      <c r="AE675">
        <f ca="1">$M$16843</f>
        <v>3.4859884470880833</v>
      </c>
      <c r="AF675">
        <f ca="1">$M$16844</f>
        <v>2.8274678741372186</v>
      </c>
      <c r="AG675">
        <f ca="1">$M$16845</f>
        <v>2.2813260565257325</v>
      </c>
      <c r="AH675">
        <f ca="1">$M$16846</f>
        <v>2.4624336623240382</v>
      </c>
      <c r="AI675">
        <f ca="1">$M$16847</f>
        <v>0.79489355075808898</v>
      </c>
      <c r="AJ675">
        <f ca="1">$M$16848</f>
        <v>3.5343799396028643</v>
      </c>
      <c r="AK675">
        <f ca="1">$M$16849</f>
        <v>1.763075459983972</v>
      </c>
      <c r="AL675">
        <f ca="1">$M$16850</f>
        <v>2.2673299555395943</v>
      </c>
      <c r="AM675">
        <f ca="1">$M$16851</f>
        <v>1.6030374796904985</v>
      </c>
    </row>
    <row r="676" spans="1:39" x14ac:dyDescent="0.25">
      <c r="A676" s="9"/>
      <c r="H676" s="9"/>
      <c r="J676">
        <v>24</v>
      </c>
      <c r="K676">
        <f ca="1">SIMULATION!$D$3*SIMULATION!$D$17/$H652/(SIMULATION!$D$17-$I652)*(((EXP(-$I652*$J676))/(1-EXP(-SIMULATION!$D$4*$I652)))-(EXP(-SIMULATION!$D$17*$J676)/(1-EXP(-SIMULATION!$D$4*SIMULATION!$D$17))))</f>
        <v>1.5859530489967519</v>
      </c>
      <c r="L676">
        <v>-0.24327669017315368</v>
      </c>
      <c r="M676">
        <f t="shared" ca="1" si="10"/>
        <v>1.2001276404668006</v>
      </c>
      <c r="N676" s="6">
        <v>675</v>
      </c>
      <c r="O676">
        <f ca="1">$M$16852</f>
        <v>0.58311076129154138</v>
      </c>
      <c r="P676">
        <f ca="1">$M$16853</f>
        <v>3.5713470766365223</v>
      </c>
      <c r="Q676">
        <f ca="1">$M$16854</f>
        <v>7.1690451513933846</v>
      </c>
      <c r="R676">
        <f ca="1">$M$16855</f>
        <v>4.1341714067985693</v>
      </c>
      <c r="S676">
        <f ca="1">$M$16856</f>
        <v>5.0113145306875975</v>
      </c>
      <c r="T676">
        <f ca="1">$M$16857</f>
        <v>5.7036654403085354</v>
      </c>
      <c r="U676">
        <f ca="1">$M$16858</f>
        <v>7.1213551680943858</v>
      </c>
      <c r="V676">
        <f ca="1">$M$16859</f>
        <v>5.0963582628009876</v>
      </c>
      <c r="W676">
        <f ca="1">$M$16860</f>
        <v>5.9430064182520583</v>
      </c>
      <c r="X676">
        <f ca="1">$M$16861</f>
        <v>1.0528914198797954</v>
      </c>
      <c r="Y676">
        <f ca="1">$M$16862</f>
        <v>1.2747971322863032</v>
      </c>
      <c r="Z676">
        <f ca="1">$M$16863</f>
        <v>4.7532097150163457</v>
      </c>
      <c r="AA676">
        <f ca="1">$M$16864</f>
        <v>2.5322841063899548</v>
      </c>
      <c r="AB676">
        <f ca="1">$M$16865</f>
        <v>0.95114222506049229</v>
      </c>
      <c r="AC676">
        <f ca="1">$M$16866</f>
        <v>3.0666925039453021</v>
      </c>
      <c r="AD676">
        <f ca="1">$M$16867</f>
        <v>2.6615637452743037</v>
      </c>
      <c r="AE676">
        <f ca="1">$M$16868</f>
        <v>0.87769734776814479</v>
      </c>
      <c r="AF676">
        <f ca="1">$M$16869</f>
        <v>1.398648098733795</v>
      </c>
      <c r="AG676">
        <f ca="1">$M$16870</f>
        <v>1.2890996392631844</v>
      </c>
      <c r="AH676">
        <f ca="1">$M$16871</f>
        <v>1.5495578824878886</v>
      </c>
      <c r="AI676">
        <f ca="1">$M$16872</f>
        <v>1.1140910372126327</v>
      </c>
      <c r="AJ676">
        <f ca="1">$M$16873</f>
        <v>0.88079854129747026</v>
      </c>
      <c r="AK676">
        <f ca="1">$M$16874</f>
        <v>0.61106655002805232</v>
      </c>
      <c r="AL676">
        <f ca="1">$M$16875</f>
        <v>0.80690774919213093</v>
      </c>
      <c r="AM676">
        <f ca="1">$M$16876</f>
        <v>0.7722421901165043</v>
      </c>
    </row>
    <row r="677" spans="1:39" x14ac:dyDescent="0.25">
      <c r="A677" s="9">
        <v>28</v>
      </c>
      <c r="B677" s="2">
        <f ca="1">NORMINV(RAND(),SIMULATION!D7,SIMULATION!D8)</f>
        <v>61.261138503086386</v>
      </c>
      <c r="C677" s="2">
        <v>2</v>
      </c>
      <c r="D677" s="2">
        <f ca="1">SIMULATION!$D$11*(1+(SIMULATION!$D$12*LN(1+$C677)))*(1+(SIMULATION!$D$13*(($B677/63.5)-1)))</f>
        <v>10.071799537995188</v>
      </c>
      <c r="E677" s="2">
        <v>0.12904471498912548</v>
      </c>
      <c r="F677" s="2">
        <f ca="1">D677*(1+E677)</f>
        <v>11.371512038803383</v>
      </c>
      <c r="G677" s="2">
        <v>-9.1722793209974049E-2</v>
      </c>
      <c r="H677" s="9">
        <f>SIMULATION!$D$15*EXP($G$677)</f>
        <v>201.40850846132759</v>
      </c>
      <c r="I677" s="2">
        <f ca="1">$F677/$H677</f>
        <v>5.645993868718225E-2</v>
      </c>
      <c r="J677">
        <v>0</v>
      </c>
      <c r="K677">
        <f ca="1">SIMULATION!$D$3*SIMULATION!$D$17/$H677/(SIMULATION!$D$17-$I677)*(((EXP(-$I677*$J677))/(1-EXP(-SIMULATION!$D$4*$I677)))-(EXP(-SIMULATION!$D$17*$J677)/(1-EXP(-SIMULATION!$D$4*SIMULATION!$D$17))))</f>
        <v>1.0870612602440617</v>
      </c>
      <c r="L677">
        <v>-0.24521345338174114</v>
      </c>
      <c r="M677">
        <f t="shared" ca="1" si="10"/>
        <v>0.82049921458210762</v>
      </c>
      <c r="N677" s="6">
        <v>676</v>
      </c>
      <c r="O677">
        <f ca="1">$M$16877</f>
        <v>0.65035619541665246</v>
      </c>
      <c r="P677">
        <f ca="1">$M$16878</f>
        <v>2.7171601005806059</v>
      </c>
      <c r="Q677">
        <f ca="1">$M$16879</f>
        <v>3.8130648166252552</v>
      </c>
      <c r="R677">
        <f ca="1">$M$16880</f>
        <v>3.344387517516926</v>
      </c>
      <c r="S677">
        <f ca="1">$M$16881</f>
        <v>4.1300671954736368</v>
      </c>
      <c r="T677">
        <f ca="1">$M$16882</f>
        <v>4.1540950003550137</v>
      </c>
      <c r="U677">
        <f ca="1">$M$16883</f>
        <v>4.6462636102129018</v>
      </c>
      <c r="V677">
        <f ca="1">$M$16884</f>
        <v>5.1983602310974861</v>
      </c>
      <c r="W677">
        <f ca="1">$M$16885</f>
        <v>2.4017234762938022</v>
      </c>
      <c r="X677">
        <f ca="1">$M$16886</f>
        <v>4.4438573733731284</v>
      </c>
      <c r="Y677">
        <f ca="1">$M$16887</f>
        <v>3.7931178145673434</v>
      </c>
      <c r="Z677">
        <f ca="1">$M$16888</f>
        <v>3.6594549540119479</v>
      </c>
      <c r="AA677">
        <f ca="1">$M$16889</f>
        <v>1.6883430382343376</v>
      </c>
      <c r="AB677">
        <f ca="1">$M$16890</f>
        <v>2.5889508861106196</v>
      </c>
      <c r="AC677">
        <f ca="1">$M$16891</f>
        <v>1.4380672545451541</v>
      </c>
      <c r="AD677">
        <f ca="1">$M$16892</f>
        <v>2.0176005184666197</v>
      </c>
      <c r="AE677">
        <f ca="1">$M$16893</f>
        <v>0.86707300518763775</v>
      </c>
      <c r="AF677">
        <f ca="1">$M$16894</f>
        <v>1.648887273121254</v>
      </c>
      <c r="AG677">
        <f ca="1">$M$16895</f>
        <v>1.3734666906417392</v>
      </c>
      <c r="AH677">
        <f ca="1">$M$16896</f>
        <v>1.5147327993966249</v>
      </c>
      <c r="AI677">
        <f ca="1">$M$16897</f>
        <v>1.1818894574631855</v>
      </c>
      <c r="AJ677">
        <f ca="1">$M$16898</f>
        <v>0.73151501440884359</v>
      </c>
      <c r="AK677">
        <f ca="1">$M$16899</f>
        <v>0.83534867679547098</v>
      </c>
      <c r="AL677">
        <f ca="1">$M$16900</f>
        <v>0.17998332360391586</v>
      </c>
      <c r="AM677">
        <f ca="1">$M$16901</f>
        <v>0.57119562299879922</v>
      </c>
    </row>
    <row r="678" spans="1:39" x14ac:dyDescent="0.25">
      <c r="A678" s="9"/>
      <c r="H678" s="9"/>
      <c r="J678">
        <v>1</v>
      </c>
      <c r="K678">
        <f ca="1">SIMULATION!$D$3*SIMULATION!$D$17/$H677/(SIMULATION!$D$17-$I677)*(((EXP(-$I677*$J678))/(1-EXP(-SIMULATION!$D$4*$I677)))-(EXP(-SIMULATION!$D$17*$J678)/(1-EXP(-SIMULATION!$D$4*SIMULATION!$D$17))))</f>
        <v>1.9790699076078873</v>
      </c>
      <c r="L678">
        <v>-4.4032408712107618E-2</v>
      </c>
      <c r="M678">
        <f t="shared" ca="1" si="10"/>
        <v>1.8919266925662639</v>
      </c>
      <c r="N678" s="6">
        <v>677</v>
      </c>
      <c r="O678">
        <f ca="1">$M$16902</f>
        <v>1.0480882705323937</v>
      </c>
      <c r="P678">
        <f ca="1">$M$16903</f>
        <v>1.7775473078707771</v>
      </c>
      <c r="Q678">
        <f ca="1">$M$16904</f>
        <v>5.0497167116613184</v>
      </c>
      <c r="R678">
        <f ca="1">$M$16905</f>
        <v>5.2877700469105822</v>
      </c>
      <c r="S678">
        <f ca="1">$M$16906</f>
        <v>3.1179722289403222</v>
      </c>
      <c r="T678">
        <f ca="1">$M$16907</f>
        <v>2.0898209768101985</v>
      </c>
      <c r="U678">
        <f ca="1">$M$16908</f>
        <v>3.213318536859183</v>
      </c>
      <c r="V678">
        <f ca="1">$M$16909</f>
        <v>4.3663284593801572</v>
      </c>
      <c r="W678">
        <f ca="1">$M$16910</f>
        <v>3.0258471037988164</v>
      </c>
      <c r="X678">
        <f ca="1">$M$16911</f>
        <v>2.7160743339115636</v>
      </c>
      <c r="Y678">
        <f ca="1">$M$16912</f>
        <v>2.8302930704412907</v>
      </c>
      <c r="Z678">
        <f ca="1">$M$16913</f>
        <v>2.3933708572889705</v>
      </c>
      <c r="AA678">
        <f ca="1">$M$16914</f>
        <v>2.1142789967623394</v>
      </c>
      <c r="AB678">
        <f ca="1">$M$16915</f>
        <v>2.5036361624561594</v>
      </c>
      <c r="AC678">
        <f ca="1">$M$16916</f>
        <v>1.5554272905522464</v>
      </c>
      <c r="AD678">
        <f ca="1">$M$16917</f>
        <v>1.6018356929332538</v>
      </c>
      <c r="AE678">
        <f ca="1">$M$16918</f>
        <v>1.8869480255713318</v>
      </c>
      <c r="AF678">
        <f ca="1">$M$16919</f>
        <v>1.8183597663065973</v>
      </c>
      <c r="AG678">
        <f ca="1">$M$16920</f>
        <v>1.5122548490404017</v>
      </c>
      <c r="AH678">
        <f ca="1">$M$16921</f>
        <v>0.98538413269337011</v>
      </c>
      <c r="AI678">
        <f ca="1">$M$16922</f>
        <v>0.79687341371820619</v>
      </c>
      <c r="AJ678">
        <f ca="1">$M$16923</f>
        <v>0.90310433212018681</v>
      </c>
      <c r="AK678">
        <f ca="1">$M$16924</f>
        <v>0.62304266560346167</v>
      </c>
      <c r="AL678">
        <f ca="1">$M$16925</f>
        <v>0.69297861423957152</v>
      </c>
      <c r="AM678">
        <f ca="1">$M$16926</f>
        <v>0.81024011540283214</v>
      </c>
    </row>
    <row r="679" spans="1:39" x14ac:dyDescent="0.25">
      <c r="A679" s="9"/>
      <c r="H679" s="9"/>
      <c r="J679">
        <v>2</v>
      </c>
      <c r="K679">
        <f ca="1">SIMULATION!$D$3*SIMULATION!$D$17/$H677/(SIMULATION!$D$17-$I677)*(((EXP(-$I677*$J679))/(1-EXP(-SIMULATION!$D$4*$I677)))-(EXP(-SIMULATION!$D$17*$J679)/(1-EXP(-SIMULATION!$D$4*SIMULATION!$D$17))))</f>
        <v>2.4802895156629621</v>
      </c>
      <c r="L679">
        <v>0.34167729794079371</v>
      </c>
      <c r="M679">
        <f t="shared" ca="1" si="10"/>
        <v>3.3277481354855625</v>
      </c>
      <c r="N679" s="6">
        <v>678</v>
      </c>
      <c r="O679">
        <f ca="1">$M$16927</f>
        <v>2.1995984870085543</v>
      </c>
      <c r="P679">
        <f ca="1">$M$16928</f>
        <v>2.6931263182028999</v>
      </c>
      <c r="Q679">
        <f ca="1">$M$16929</f>
        <v>3.4139012198900716</v>
      </c>
      <c r="R679">
        <f ca="1">$M$16930</f>
        <v>3.6081638135476743</v>
      </c>
      <c r="S679">
        <f ca="1">$M$16931</f>
        <v>4.1656212616667201</v>
      </c>
      <c r="T679">
        <f ca="1">$M$16932</f>
        <v>4.1484870381640278</v>
      </c>
      <c r="U679">
        <f ca="1">$M$16933</f>
        <v>3.5113499649284496</v>
      </c>
      <c r="V679">
        <f ca="1">$M$16934</f>
        <v>3.3523350310059179</v>
      </c>
      <c r="W679">
        <f ca="1">$M$16935</f>
        <v>3.4543998539971019</v>
      </c>
      <c r="X679">
        <f ca="1">$M$16936</f>
        <v>3.2543094007092193</v>
      </c>
      <c r="Y679">
        <f ca="1">$M$16937</f>
        <v>2.926248984217009</v>
      </c>
      <c r="Z679">
        <f ca="1">$M$16938</f>
        <v>1.5537534169210738</v>
      </c>
      <c r="AA679">
        <f ca="1">$M$16939</f>
        <v>4.2620016511066714</v>
      </c>
      <c r="AB679">
        <f ca="1">$M$16940</f>
        <v>3.413545511154116</v>
      </c>
      <c r="AC679">
        <f ca="1">$M$16941</f>
        <v>1.4289384795561202</v>
      </c>
      <c r="AD679">
        <f ca="1">$M$16942</f>
        <v>2.7702482379809825</v>
      </c>
      <c r="AE679">
        <f ca="1">$M$16943</f>
        <v>2.9861508202036231</v>
      </c>
      <c r="AF679">
        <f ca="1">$M$16944</f>
        <v>2.5534752530560505</v>
      </c>
      <c r="AG679">
        <f ca="1">$M$16945</f>
        <v>2.4238577587825403</v>
      </c>
      <c r="AH679">
        <f ca="1">$M$16946</f>
        <v>3.0339493101987274</v>
      </c>
      <c r="AI679">
        <f ca="1">$M$16947</f>
        <v>2.6130710101182331</v>
      </c>
      <c r="AJ679">
        <f ca="1">$M$16948</f>
        <v>2.078099468373265</v>
      </c>
      <c r="AK679">
        <f ca="1">$M$16949</f>
        <v>2.7340487595138065</v>
      </c>
      <c r="AL679">
        <f ca="1">$M$16950</f>
        <v>1.656396788792116</v>
      </c>
      <c r="AM679">
        <f ca="1">$M$16951</f>
        <v>2.2517059034713922</v>
      </c>
    </row>
    <row r="680" spans="1:39" x14ac:dyDescent="0.25">
      <c r="A680" s="9"/>
      <c r="H680" s="9"/>
      <c r="J680">
        <v>3</v>
      </c>
      <c r="K680">
        <f ca="1">SIMULATION!$D$3*SIMULATION!$D$17/$H677/(SIMULATION!$D$17-$I677)*(((EXP(-$I677*$J680))/(1-EXP(-SIMULATION!$D$4*$I677)))-(EXP(-SIMULATION!$D$17*$J680)/(1-EXP(-SIMULATION!$D$4*SIMULATION!$D$17))))</f>
        <v>2.7349467397676994</v>
      </c>
      <c r="L680">
        <v>-0.35907822427646641</v>
      </c>
      <c r="M680">
        <f t="shared" ca="1" si="10"/>
        <v>1.7528869209612028</v>
      </c>
      <c r="N680" s="6">
        <v>679</v>
      </c>
      <c r="O680">
        <f ca="1">$M$16952</f>
        <v>1.5028875049097554</v>
      </c>
      <c r="P680">
        <f ca="1">$M$16953</f>
        <v>2.2563400904219804</v>
      </c>
      <c r="Q680">
        <f ca="1">$M$16954</f>
        <v>1.8897301939955293</v>
      </c>
      <c r="R680">
        <f ca="1">$M$16955</f>
        <v>0.34273822858256936</v>
      </c>
      <c r="S680">
        <f ca="1">$M$16956</f>
        <v>2.4836876452739736</v>
      </c>
      <c r="T680">
        <f ca="1">$M$16957</f>
        <v>1.7688957770289535</v>
      </c>
      <c r="U680">
        <f ca="1">$M$16958</f>
        <v>2.5178543279440175</v>
      </c>
      <c r="V680">
        <f ca="1">$M$16959</f>
        <v>2.2067240293774253</v>
      </c>
      <c r="W680">
        <f ca="1">$M$16960</f>
        <v>2.2800567132298326</v>
      </c>
      <c r="X680">
        <f ca="1">$M$16961</f>
        <v>2.8939549437753271</v>
      </c>
      <c r="Y680">
        <f ca="1">$M$16962</f>
        <v>2.2736928108898873</v>
      </c>
      <c r="Z680">
        <f ca="1">$M$16963</f>
        <v>2.7993348228693149</v>
      </c>
      <c r="AA680">
        <f ca="1">$M$16964</f>
        <v>2.2611496645712084</v>
      </c>
      <c r="AB680">
        <f ca="1">$M$16965</f>
        <v>2.0902577527767847</v>
      </c>
      <c r="AC680">
        <f ca="1">$M$16966</f>
        <v>2.207132436544855</v>
      </c>
      <c r="AD680">
        <f ca="1">$M$16967</f>
        <v>1.7798097356245728</v>
      </c>
      <c r="AE680">
        <f ca="1">$M$16968</f>
        <v>2.6720045096090752</v>
      </c>
      <c r="AF680">
        <f ca="1">$M$16969</f>
        <v>1.6554334560313815</v>
      </c>
      <c r="AG680">
        <f ca="1">$M$16970</f>
        <v>1.6092455394413825</v>
      </c>
      <c r="AH680">
        <f ca="1">$M$16971</f>
        <v>1.3579317408384186</v>
      </c>
      <c r="AI680">
        <f ca="1">$M$16972</f>
        <v>1.0859898080004102</v>
      </c>
      <c r="AJ680">
        <f ca="1">$M$16973</f>
        <v>1.476755532419034</v>
      </c>
      <c r="AK680">
        <f ca="1">$M$16974</f>
        <v>1.4157241434526375</v>
      </c>
      <c r="AL680">
        <f ca="1">$M$16975</f>
        <v>2.017055610549495</v>
      </c>
      <c r="AM680">
        <f ca="1">$M$16976</f>
        <v>1.9965858921070692</v>
      </c>
    </row>
    <row r="681" spans="1:39" x14ac:dyDescent="0.25">
      <c r="A681" s="9"/>
      <c r="H681" s="9"/>
      <c r="J681">
        <v>4</v>
      </c>
      <c r="K681">
        <f ca="1">SIMULATION!$D$3*SIMULATION!$D$17/$H677/(SIMULATION!$D$17-$I677)*(((EXP(-$I677*$J681))/(1-EXP(-SIMULATION!$D$4*$I677)))-(EXP(-SIMULATION!$D$17*$J681)/(1-EXP(-SIMULATION!$D$4*SIMULATION!$D$17))))</f>
        <v>2.8352533656356256</v>
      </c>
      <c r="L681">
        <v>-0.22477420066177195</v>
      </c>
      <c r="M681">
        <f t="shared" ca="1" si="10"/>
        <v>2.1979615567012796</v>
      </c>
      <c r="N681" s="6">
        <v>680</v>
      </c>
      <c r="O681">
        <f ca="1">$M$16977</f>
        <v>2.970672984878636</v>
      </c>
      <c r="P681">
        <f ca="1">$M$16978</f>
        <v>7.5794123499540538</v>
      </c>
      <c r="Q681">
        <f ca="1">$M$16979</f>
        <v>4.2077243942962941</v>
      </c>
      <c r="R681">
        <f ca="1">$M$16980</f>
        <v>4.7656247460592205</v>
      </c>
      <c r="S681">
        <f ca="1">$M$16981</f>
        <v>5.2418837319392022</v>
      </c>
      <c r="T681">
        <f ca="1">$M$16982</f>
        <v>3.6027126773139675</v>
      </c>
      <c r="U681">
        <f ca="1">$M$16983</f>
        <v>2.9317734738783301</v>
      </c>
      <c r="V681">
        <f ca="1">$M$16984</f>
        <v>4.9718754994101291</v>
      </c>
      <c r="W681">
        <f ca="1">$M$16985</f>
        <v>4.8178873718848472</v>
      </c>
      <c r="X681">
        <f ca="1">$M$16986</f>
        <v>4.7966807699919771</v>
      </c>
      <c r="Y681">
        <f ca="1">$M$16987</f>
        <v>4.6092113852300756</v>
      </c>
      <c r="Z681">
        <f ca="1">$M$16988</f>
        <v>5.1253065497359591</v>
      </c>
      <c r="AA681">
        <f ca="1">$M$16989</f>
        <v>4.023767881554722</v>
      </c>
      <c r="AB681">
        <f ca="1">$M$16990</f>
        <v>4.037913328099437</v>
      </c>
      <c r="AC681">
        <f ca="1">$M$16991</f>
        <v>1.5239101227887788</v>
      </c>
      <c r="AD681">
        <f ca="1">$M$16992</f>
        <v>5.6170362155136102</v>
      </c>
      <c r="AE681">
        <f ca="1">$M$16993</f>
        <v>3.1838983310886362</v>
      </c>
      <c r="AF681">
        <f ca="1">$M$16994</f>
        <v>3.2097978415596891</v>
      </c>
      <c r="AG681">
        <f ca="1">$M$16995</f>
        <v>5.2828037941172745</v>
      </c>
      <c r="AH681">
        <f ca="1">$M$16996</f>
        <v>4.8128862793167091</v>
      </c>
      <c r="AI681">
        <f ca="1">$M$16997</f>
        <v>4.2252788273160311</v>
      </c>
      <c r="AJ681">
        <f ca="1">$M$16998</f>
        <v>3.9832615201749708</v>
      </c>
      <c r="AK681">
        <f ca="1">$M$16999</f>
        <v>2.2208075567334258</v>
      </c>
      <c r="AL681">
        <f ca="1">$M$17000</f>
        <v>1.9358557991021959</v>
      </c>
      <c r="AM681">
        <f ca="1">$M$17001</f>
        <v>3.5862486991188018</v>
      </c>
    </row>
    <row r="682" spans="1:39" x14ac:dyDescent="0.25">
      <c r="A682" s="9"/>
      <c r="H682" s="9"/>
      <c r="J682">
        <v>5</v>
      </c>
      <c r="K682">
        <f ca="1">SIMULATION!$D$3*SIMULATION!$D$17/$H677/(SIMULATION!$D$17-$I677)*(((EXP(-$I677*$J682))/(1-EXP(-SIMULATION!$D$4*$I677)))-(EXP(-SIMULATION!$D$17*$J682)/(1-EXP(-SIMULATION!$D$4*SIMULATION!$D$17))))</f>
        <v>2.8401004342555494</v>
      </c>
      <c r="L682">
        <v>-7.3677129660983068E-2</v>
      </c>
      <c r="M682">
        <f t="shared" ca="1" si="10"/>
        <v>2.6308499863106891</v>
      </c>
      <c r="N682" s="6">
        <v>681</v>
      </c>
      <c r="O682">
        <f ca="1">$M$17002</f>
        <v>1.3391702294658023</v>
      </c>
      <c r="P682">
        <f ca="1">$M$17003</f>
        <v>2.6791316220205807</v>
      </c>
      <c r="Q682">
        <f ca="1">$M$17004</f>
        <v>3.0626249882752026</v>
      </c>
      <c r="R682">
        <f ca="1">$M$17005</f>
        <v>4.3334384733845068</v>
      </c>
      <c r="S682">
        <f ca="1">$M$17006</f>
        <v>2.7533824077552405</v>
      </c>
      <c r="T682">
        <f ca="1">$M$17007</f>
        <v>2.5893070213540135</v>
      </c>
      <c r="U682">
        <f ca="1">$M$17008</f>
        <v>2.8449182917296305</v>
      </c>
      <c r="V682">
        <f ca="1">$M$17009</f>
        <v>3.0590074863495813</v>
      </c>
      <c r="W682">
        <f ca="1">$M$17010</f>
        <v>4.305975218640179</v>
      </c>
      <c r="X682">
        <f ca="1">$M$17011</f>
        <v>2.5199490356235543</v>
      </c>
      <c r="Y682">
        <f ca="1">$M$17012</f>
        <v>2.7291611199299832</v>
      </c>
      <c r="Z682">
        <f ca="1">$M$17013</f>
        <v>2.6598834923064114</v>
      </c>
      <c r="AA682">
        <f ca="1">$M$17014</f>
        <v>2.3747942452799342</v>
      </c>
      <c r="AB682">
        <f ca="1">$M$17015</f>
        <v>2.7628671650581409</v>
      </c>
      <c r="AC682">
        <f ca="1">$M$17016</f>
        <v>1.5322146456612999</v>
      </c>
      <c r="AD682">
        <f ca="1">$M$17017</f>
        <v>2.5125682673440246</v>
      </c>
      <c r="AE682">
        <f ca="1">$M$17018</f>
        <v>1.7417870194727252</v>
      </c>
      <c r="AF682">
        <f ca="1">$M$17019</f>
        <v>1.4199631479610066</v>
      </c>
      <c r="AG682">
        <f ca="1">$M$17020</f>
        <v>0.94128837173958524</v>
      </c>
      <c r="AH682">
        <f ca="1">$M$17021</f>
        <v>1.4751827373352782</v>
      </c>
      <c r="AI682">
        <f ca="1">$M$17022</f>
        <v>1.7885450446695894</v>
      </c>
      <c r="AJ682">
        <f ca="1">$M$17023</f>
        <v>1.8147756235087078</v>
      </c>
      <c r="AK682">
        <f ca="1">$M$17024</f>
        <v>1.6551543706000167</v>
      </c>
      <c r="AL682">
        <f ca="1">$M$17025</f>
        <v>1.5692052235048395</v>
      </c>
      <c r="AM682">
        <f ca="1">$M$17026</f>
        <v>1.8751484076646792</v>
      </c>
    </row>
    <row r="683" spans="1:39" x14ac:dyDescent="0.25">
      <c r="A683" s="9"/>
      <c r="H683" s="9"/>
      <c r="J683">
        <v>6</v>
      </c>
      <c r="K683">
        <f ca="1">SIMULATION!$D$3*SIMULATION!$D$17/$H677/(SIMULATION!$D$17-$I677)*(((EXP(-$I677*$J683))/(1-EXP(-SIMULATION!$D$4*$I677)))-(EXP(-SIMULATION!$D$17*$J683)/(1-EXP(-SIMULATION!$D$4*SIMULATION!$D$17))))</f>
        <v>2.7870372516196338</v>
      </c>
      <c r="L683">
        <v>-0.22319435442848728</v>
      </c>
      <c r="M683">
        <f t="shared" ca="1" si="10"/>
        <v>2.164986271476244</v>
      </c>
      <c r="N683" s="6">
        <v>682</v>
      </c>
      <c r="O683">
        <f ca="1">$M$17027</f>
        <v>1.9765825533699155</v>
      </c>
      <c r="P683">
        <f ca="1">$M$17028</f>
        <v>2.8611821842020619</v>
      </c>
      <c r="Q683">
        <f ca="1">$M$17029</f>
        <v>2.2266159803853185</v>
      </c>
      <c r="R683">
        <f ca="1">$M$17030</f>
        <v>4.7050191738245681</v>
      </c>
      <c r="S683">
        <f ca="1">$M$17031</f>
        <v>1.6404355279742284</v>
      </c>
      <c r="T683">
        <f ca="1">$M$17032</f>
        <v>3.6092149274601533</v>
      </c>
      <c r="U683">
        <f ca="1">$M$17033</f>
        <v>3.4420908314135916</v>
      </c>
      <c r="V683">
        <f ca="1">$M$17034</f>
        <v>5.4532393978738956</v>
      </c>
      <c r="W683">
        <f ca="1">$M$17035</f>
        <v>3.3442339868093054</v>
      </c>
      <c r="X683">
        <f ca="1">$M$17036</f>
        <v>1.5593394147085866</v>
      </c>
      <c r="Y683">
        <f ca="1">$M$17037</f>
        <v>1.7800881993929654</v>
      </c>
      <c r="Z683">
        <f ca="1">$M$17038</f>
        <v>2.6226031948856261</v>
      </c>
      <c r="AA683">
        <f ca="1">$M$17039</f>
        <v>2.8895036113064685</v>
      </c>
      <c r="AB683">
        <f ca="1">$M$17040</f>
        <v>1.945037555578786</v>
      </c>
      <c r="AC683">
        <f ca="1">$M$17041</f>
        <v>1.7438852398599038</v>
      </c>
      <c r="AD683">
        <f ca="1">$M$17042</f>
        <v>2.7956564273641997</v>
      </c>
      <c r="AE683">
        <f ca="1">$M$17043</f>
        <v>1.5578442355804396</v>
      </c>
      <c r="AF683">
        <f ca="1">$M$17044</f>
        <v>1.7911180940190037</v>
      </c>
      <c r="AG683">
        <f ca="1">$M$17045</f>
        <v>1.7340173467587032</v>
      </c>
      <c r="AH683">
        <f ca="1">$M$17046</f>
        <v>1.6503085081324442</v>
      </c>
      <c r="AI683">
        <f ca="1">$M$17047</f>
        <v>2.4511649772877528</v>
      </c>
      <c r="AJ683">
        <f ca="1">$M$17048</f>
        <v>1.5808279832252898</v>
      </c>
      <c r="AK683">
        <f ca="1">$M$17049</f>
        <v>1.6273312588425153</v>
      </c>
      <c r="AL683">
        <f ca="1">$M$17050</f>
        <v>0.88917140671605621</v>
      </c>
      <c r="AM683">
        <f ca="1">$M$17051</f>
        <v>1.2971666149943679</v>
      </c>
    </row>
    <row r="684" spans="1:39" x14ac:dyDescent="0.25">
      <c r="A684" s="9"/>
      <c r="H684" s="9"/>
      <c r="J684">
        <v>7</v>
      </c>
      <c r="K684">
        <f ca="1">SIMULATION!$D$3*SIMULATION!$D$17/$H677/(SIMULATION!$D$17-$I677)*(((EXP(-$I677*$J684))/(1-EXP(-SIMULATION!$D$4*$I677)))-(EXP(-SIMULATION!$D$17*$J684)/(1-EXP(-SIMULATION!$D$4*SIMULATION!$D$17))))</f>
        <v>2.6999472247170044</v>
      </c>
      <c r="L684">
        <v>0.25735751333353124</v>
      </c>
      <c r="M684">
        <f t="shared" ca="1" si="10"/>
        <v>3.3947989286019418</v>
      </c>
      <c r="N684" s="6">
        <v>683</v>
      </c>
      <c r="O684">
        <f ca="1">$M$17052</f>
        <v>1.4212056622192413</v>
      </c>
      <c r="P684">
        <f ca="1">$M$17053</f>
        <v>1.7835782695124751</v>
      </c>
      <c r="Q684">
        <f ca="1">$M$17054</f>
        <v>1.3026665994122815</v>
      </c>
      <c r="R684">
        <f ca="1">$M$17055</f>
        <v>2.2338569890145985</v>
      </c>
      <c r="S684">
        <f ca="1">$M$17056</f>
        <v>0.93720321664934947</v>
      </c>
      <c r="T684">
        <f ca="1">$M$17057</f>
        <v>1.6036591202994019</v>
      </c>
      <c r="U684">
        <f ca="1">$M$17058</f>
        <v>1.4799196299799724</v>
      </c>
      <c r="V684">
        <f ca="1">$M$17059</f>
        <v>2.1277226974371732</v>
      </c>
      <c r="W684">
        <f ca="1">$M$17060</f>
        <v>2.096896831558773</v>
      </c>
      <c r="X684">
        <f ca="1">$M$17061</f>
        <v>1.3609168400315264</v>
      </c>
      <c r="Y684">
        <f ca="1">$M$17062</f>
        <v>1.330747681795537</v>
      </c>
      <c r="Z684">
        <f ca="1">$M$17063</f>
        <v>2.1247673142538019</v>
      </c>
      <c r="AA684">
        <f ca="1">$M$17064</f>
        <v>1.8112183050069339</v>
      </c>
      <c r="AB684">
        <f ca="1">$M$17065</f>
        <v>1.2453477332173071</v>
      </c>
      <c r="AC684">
        <f ca="1">$M$17066</f>
        <v>1.6245294307996516</v>
      </c>
      <c r="AD684">
        <f ca="1">$M$17067</f>
        <v>1.834059673554679</v>
      </c>
      <c r="AE684">
        <f ca="1">$M$17068</f>
        <v>1.306163577994232</v>
      </c>
      <c r="AF684">
        <f ca="1">$M$17069</f>
        <v>2.1166388273007342</v>
      </c>
      <c r="AG684">
        <f ca="1">$M$17070</f>
        <v>2.0066047653631549</v>
      </c>
      <c r="AH684">
        <f ca="1">$M$17071</f>
        <v>0.87837322776724602</v>
      </c>
      <c r="AI684">
        <f ca="1">$M$17072</f>
        <v>1.8346896004775495</v>
      </c>
      <c r="AJ684">
        <f ca="1">$M$17073</f>
        <v>1.5243329562572225</v>
      </c>
      <c r="AK684">
        <f ca="1">$M$17074</f>
        <v>1.4423678364795258</v>
      </c>
      <c r="AL684">
        <f ca="1">$M$17075</f>
        <v>1.5650723596751872</v>
      </c>
      <c r="AM684">
        <f ca="1">$M$17076</f>
        <v>0.77904324049895413</v>
      </c>
    </row>
    <row r="685" spans="1:39" x14ac:dyDescent="0.25">
      <c r="A685" s="9"/>
      <c r="H685" s="9"/>
      <c r="J685">
        <v>8</v>
      </c>
      <c r="K685">
        <f ca="1">SIMULATION!$D$3*SIMULATION!$D$17/$H677/(SIMULATION!$D$17-$I677)*(((EXP(-$I677*$J685))/(1-EXP(-SIMULATION!$D$4*$I677)))-(EXP(-SIMULATION!$D$17*$J685)/(1-EXP(-SIMULATION!$D$4*SIMULATION!$D$17))))</f>
        <v>2.5939661525046422</v>
      </c>
      <c r="L685">
        <v>-0.19668219829051367</v>
      </c>
      <c r="M685">
        <f t="shared" ca="1" si="10"/>
        <v>2.0837791873388434</v>
      </c>
      <c r="N685" s="6">
        <v>684</v>
      </c>
      <c r="O685">
        <f ca="1">$M$17077</f>
        <v>0.57289400949845892</v>
      </c>
      <c r="P685">
        <f ca="1">$M$17078</f>
        <v>2.3351299625631015</v>
      </c>
      <c r="Q685">
        <f ca="1">$M$17079</f>
        <v>5.1205467568934404</v>
      </c>
      <c r="R685">
        <f ca="1">$M$17080</f>
        <v>3.4634110611918065</v>
      </c>
      <c r="S685">
        <f ca="1">$M$17081</f>
        <v>4.5749322366986185</v>
      </c>
      <c r="T685">
        <f ca="1">$M$17082</f>
        <v>2.1859059166341748</v>
      </c>
      <c r="U685">
        <f ca="1">$M$17083</f>
        <v>1.2390793990460895</v>
      </c>
      <c r="V685">
        <f ca="1">$M$17084</f>
        <v>3.8582341821419122</v>
      </c>
      <c r="W685">
        <f ca="1">$M$17085</f>
        <v>3.925396277352363</v>
      </c>
      <c r="X685">
        <f ca="1">$M$17086</f>
        <v>4.7089806862492471</v>
      </c>
      <c r="Y685">
        <f ca="1">$M$17087</f>
        <v>3.5141512119027603</v>
      </c>
      <c r="Z685">
        <f ca="1">$M$17088</f>
        <v>2.5479294921634819</v>
      </c>
      <c r="AA685">
        <f ca="1">$M$17089</f>
        <v>1.4434244262059457</v>
      </c>
      <c r="AB685">
        <f ca="1">$M$17090</f>
        <v>2.4553616078370459</v>
      </c>
      <c r="AC685">
        <f ca="1">$M$17091</f>
        <v>3.5717059419103498</v>
      </c>
      <c r="AD685">
        <f ca="1">$M$17092</f>
        <v>2.4754559443386808</v>
      </c>
      <c r="AE685">
        <f ca="1">$M$17093</f>
        <v>2.4689907809187956</v>
      </c>
      <c r="AF685">
        <f ca="1">$M$17094</f>
        <v>2.2879691283537831</v>
      </c>
      <c r="AG685">
        <f ca="1">$M$17095</f>
        <v>1.6609748912797277</v>
      </c>
      <c r="AH685">
        <f ca="1">$M$17096</f>
        <v>1.4689932995228563</v>
      </c>
      <c r="AI685">
        <f ca="1">$M$17097</f>
        <v>2.0291146248284253</v>
      </c>
      <c r="AJ685">
        <f ca="1">$M$17098</f>
        <v>1.4359698883978376</v>
      </c>
      <c r="AK685">
        <f ca="1">$M$17099</f>
        <v>1.384732309111784</v>
      </c>
      <c r="AL685">
        <f ca="1">$M$17100</f>
        <v>1.2503555802064577</v>
      </c>
      <c r="AM685">
        <f ca="1">$M$17101</f>
        <v>1.0237955890805368</v>
      </c>
    </row>
    <row r="686" spans="1:39" x14ac:dyDescent="0.25">
      <c r="A686" s="9"/>
      <c r="H686" s="9"/>
      <c r="J686">
        <v>9</v>
      </c>
      <c r="K686">
        <f ca="1">SIMULATION!$D$3*SIMULATION!$D$17/$H677/(SIMULATION!$D$17-$I677)*(((EXP(-$I677*$J686))/(1-EXP(-SIMULATION!$D$4*$I677)))-(EXP(-SIMULATION!$D$17*$J686)/(1-EXP(-SIMULATION!$D$4*SIMULATION!$D$17))))</f>
        <v>2.4786334464348783</v>
      </c>
      <c r="L686">
        <v>0.36168168492468133</v>
      </c>
      <c r="M686">
        <f t="shared" ca="1" si="10"/>
        <v>3.3751097676521149</v>
      </c>
      <c r="N686" s="6">
        <v>685</v>
      </c>
      <c r="O686">
        <f ca="1">$M$17102</f>
        <v>0.51576875308917547</v>
      </c>
      <c r="P686">
        <f ca="1">$M$17103</f>
        <v>0.67558860133710585</v>
      </c>
      <c r="Q686">
        <f ca="1">$M$17104</f>
        <v>3.0972383731991373</v>
      </c>
      <c r="R686">
        <f ca="1">$M$17105</f>
        <v>2.1592126360415622</v>
      </c>
      <c r="S686">
        <f ca="1">$M$17106</f>
        <v>3.9174660900720233</v>
      </c>
      <c r="T686">
        <f ca="1">$M$17107</f>
        <v>3.0446082512875172</v>
      </c>
      <c r="U686">
        <f ca="1">$M$17108</f>
        <v>1.9687492742516997</v>
      </c>
      <c r="V686">
        <f ca="1">$M$17109</f>
        <v>3.9728810973492461</v>
      </c>
      <c r="W686">
        <f ca="1">$M$17110</f>
        <v>3.2659906005343493</v>
      </c>
      <c r="X686">
        <f ca="1">$M$17111</f>
        <v>1.7350995978274337</v>
      </c>
      <c r="Y686">
        <f ca="1">$M$17112</f>
        <v>2.4708252534901418</v>
      </c>
      <c r="Z686">
        <f ca="1">$M$17113</f>
        <v>2.4715846566026416</v>
      </c>
      <c r="AA686">
        <f ca="1">$M$17114</f>
        <v>1.8920000864347288</v>
      </c>
      <c r="AB686">
        <f ca="1">$M$17115</f>
        <v>1.6976666470421431</v>
      </c>
      <c r="AC686">
        <f ca="1">$M$17116</f>
        <v>1.4415419718347855</v>
      </c>
      <c r="AD686">
        <f ca="1">$M$17117</f>
        <v>1.7921768377448</v>
      </c>
      <c r="AE686">
        <f ca="1">$M$17118</f>
        <v>1.5527263057534075</v>
      </c>
      <c r="AF686">
        <f ca="1">$M$17119</f>
        <v>2.0988193267864048</v>
      </c>
      <c r="AG686">
        <f ca="1">$M$17120</f>
        <v>2.4963106860170141</v>
      </c>
      <c r="AH686">
        <f ca="1">$M$17121</f>
        <v>1.9135525958544852</v>
      </c>
      <c r="AI686">
        <f ca="1">$M$17122</f>
        <v>1.5767295936791386</v>
      </c>
      <c r="AJ686">
        <f ca="1">$M$17123</f>
        <v>2.1235277305661144</v>
      </c>
      <c r="AK686">
        <f ca="1">$M$17124</f>
        <v>0.91143023439012427</v>
      </c>
      <c r="AL686">
        <f ca="1">$M$17125</f>
        <v>0.39972362629689678</v>
      </c>
      <c r="AM686">
        <f ca="1">$M$17126</f>
        <v>1.026125836606306</v>
      </c>
    </row>
    <row r="687" spans="1:39" x14ac:dyDescent="0.25">
      <c r="A687" s="9"/>
      <c r="H687" s="9"/>
      <c r="J687">
        <v>10</v>
      </c>
      <c r="K687">
        <f ca="1">SIMULATION!$D$3*SIMULATION!$D$17/$H677/(SIMULATION!$D$17-$I677)*(((EXP(-$I677*$J687))/(1-EXP(-SIMULATION!$D$4*$I677)))-(EXP(-SIMULATION!$D$17*$J687)/(1-EXP(-SIMULATION!$D$4*SIMULATION!$D$17))))</f>
        <v>2.3599109989737563</v>
      </c>
      <c r="L687">
        <v>-0.32196255921593536</v>
      </c>
      <c r="M687">
        <f t="shared" ca="1" si="10"/>
        <v>1.600108014222331</v>
      </c>
      <c r="N687" s="6">
        <v>686</v>
      </c>
      <c r="O687">
        <f ca="1">$M$17127</f>
        <v>1.73125077216517</v>
      </c>
      <c r="P687">
        <f ca="1">$M$17128</f>
        <v>3.8225003869400656</v>
      </c>
      <c r="Q687">
        <f ca="1">$M$17129</f>
        <v>2.9129703443712156</v>
      </c>
      <c r="R687">
        <f ca="1">$M$17130</f>
        <v>3.0466277760939096</v>
      </c>
      <c r="S687">
        <f ca="1">$M$17131</f>
        <v>3.3949731587975576</v>
      </c>
      <c r="T687">
        <f ca="1">$M$17132</f>
        <v>2.8368577042161451</v>
      </c>
      <c r="U687">
        <f ca="1">$M$17133</f>
        <v>4.3161965069373798</v>
      </c>
      <c r="V687">
        <f ca="1">$M$17134</f>
        <v>3.9284363079588003</v>
      </c>
      <c r="W687">
        <f ca="1">$M$17135</f>
        <v>4.7082355214675671</v>
      </c>
      <c r="X687">
        <f ca="1">$M$17136</f>
        <v>2.7474936930054947</v>
      </c>
      <c r="Y687">
        <f ca="1">$M$17137</f>
        <v>2.0877595936776712</v>
      </c>
      <c r="Z687">
        <f ca="1">$M$17138</f>
        <v>2.6719475867530731</v>
      </c>
      <c r="AA687">
        <f ca="1">$M$17139</f>
        <v>2.2521213034802527</v>
      </c>
      <c r="AB687">
        <f ca="1">$M$17140</f>
        <v>3.6616091831438426</v>
      </c>
      <c r="AC687">
        <f ca="1">$M$17141</f>
        <v>2.1088511414181244</v>
      </c>
      <c r="AD687">
        <f ca="1">$M$17142</f>
        <v>2.6675311373541528</v>
      </c>
      <c r="AE687">
        <f ca="1">$M$17143</f>
        <v>1.3895149941160438</v>
      </c>
      <c r="AF687">
        <f ca="1">$M$17144</f>
        <v>3.5849756261527865</v>
      </c>
      <c r="AG687">
        <f ca="1">$M$17145</f>
        <v>1.82686556551073</v>
      </c>
      <c r="AH687">
        <f ca="1">$M$17146</f>
        <v>2.5965289006831096</v>
      </c>
      <c r="AI687">
        <f ca="1">$M$17147</f>
        <v>2.5017465268617012</v>
      </c>
      <c r="AJ687">
        <f ca="1">$M$17148</f>
        <v>2.7652800649858529</v>
      </c>
      <c r="AK687">
        <f ca="1">$M$17149</f>
        <v>1.4163428602009553</v>
      </c>
      <c r="AL687">
        <f ca="1">$M$17150</f>
        <v>2.2311609671375323</v>
      </c>
      <c r="AM687">
        <f ca="1">$M$17151</f>
        <v>1.6737307333186433</v>
      </c>
    </row>
    <row r="688" spans="1:39" x14ac:dyDescent="0.25">
      <c r="A688" s="9"/>
      <c r="H688" s="9"/>
      <c r="J688">
        <v>11</v>
      </c>
      <c r="K688">
        <f ca="1">SIMULATION!$D$3*SIMULATION!$D$17/$H677/(SIMULATION!$D$17-$I677)*(((EXP(-$I677*$J688))/(1-EXP(-SIMULATION!$D$4*$I677)))-(EXP(-SIMULATION!$D$17*$J688)/(1-EXP(-SIMULATION!$D$4*SIMULATION!$D$17))))</f>
        <v>2.2414764414649158</v>
      </c>
      <c r="L688">
        <v>-0.72927526386330921</v>
      </c>
      <c r="M688">
        <f t="shared" ca="1" si="10"/>
        <v>0.60682311817219792</v>
      </c>
      <c r="N688" s="6">
        <v>687</v>
      </c>
      <c r="O688">
        <f ca="1">$M$17152</f>
        <v>2.1106103869930957</v>
      </c>
      <c r="P688">
        <f ca="1">$M$17153</f>
        <v>2.3774420967757912</v>
      </c>
      <c r="Q688">
        <f ca="1">$M$17154</f>
        <v>2.2165031062060199</v>
      </c>
      <c r="R688">
        <f ca="1">$M$17155</f>
        <v>2.1929257597182907</v>
      </c>
      <c r="S688">
        <f ca="1">$M$17156</f>
        <v>2.2766223571133311</v>
      </c>
      <c r="T688">
        <f ca="1">$M$17157</f>
        <v>2.1175763574820183</v>
      </c>
      <c r="U688">
        <f ca="1">$M$17158</f>
        <v>1.6247042845173802</v>
      </c>
      <c r="V688">
        <f ca="1">$M$17159</f>
        <v>2.6319650291121932</v>
      </c>
      <c r="W688">
        <f ca="1">$M$17160</f>
        <v>1.8608182228805263</v>
      </c>
      <c r="X688">
        <f ca="1">$M$17161</f>
        <v>2.2401894738304784</v>
      </c>
      <c r="Y688">
        <f ca="1">$M$17162</f>
        <v>0.28352814885185723</v>
      </c>
      <c r="Z688">
        <f ca="1">$M$17163</f>
        <v>1.6889897116732715</v>
      </c>
      <c r="AA688">
        <f ca="1">$M$17164</f>
        <v>2.5093762244158451</v>
      </c>
      <c r="AB688">
        <f ca="1">$M$17165</f>
        <v>1.9053995870679625</v>
      </c>
      <c r="AC688">
        <f ca="1">$M$17166</f>
        <v>1.8281997504678624</v>
      </c>
      <c r="AD688">
        <f ca="1">$M$17167</f>
        <v>1.5896377085805415</v>
      </c>
      <c r="AE688">
        <f ca="1">$M$17168</f>
        <v>2.7809326846268148</v>
      </c>
      <c r="AF688">
        <f ca="1">$M$17169</f>
        <v>2.3344588373063462</v>
      </c>
      <c r="AG688">
        <f ca="1">$M$17170</f>
        <v>2.1464094909989431</v>
      </c>
      <c r="AH688">
        <f ca="1">$M$17171</f>
        <v>1.4956318642642468</v>
      </c>
      <c r="AI688">
        <f ca="1">$M$17172</f>
        <v>1.8168983861224464</v>
      </c>
      <c r="AJ688">
        <f ca="1">$M$17173</f>
        <v>0.62994160848052949</v>
      </c>
      <c r="AK688">
        <f ca="1">$M$17174</f>
        <v>0.94249443755052531</v>
      </c>
      <c r="AL688">
        <f ca="1">$M$17175</f>
        <v>1.030463265221399</v>
      </c>
      <c r="AM688">
        <f ca="1">$M$17176</f>
        <v>1.5199585208145148</v>
      </c>
    </row>
    <row r="689" spans="1:39" x14ac:dyDescent="0.25">
      <c r="A689" s="9"/>
      <c r="H689" s="9"/>
      <c r="J689">
        <v>12</v>
      </c>
      <c r="K689">
        <f ca="1">SIMULATION!$D$3*SIMULATION!$D$17/$H677/(SIMULATION!$D$17-$I677)*(((EXP(-$I677*$J689))/(1-EXP(-SIMULATION!$D$4*$I677)))-(EXP(-SIMULATION!$D$17*$J689)/(1-EXP(-SIMULATION!$D$4*SIMULATION!$D$17))))</f>
        <v>2.1255514395359434</v>
      </c>
      <c r="L689">
        <v>-0.23070954871981009</v>
      </c>
      <c r="M689">
        <f t="shared" ca="1" si="10"/>
        <v>1.6351664261398633</v>
      </c>
      <c r="N689" s="6">
        <v>688</v>
      </c>
      <c r="O689">
        <f ca="1">$M$17177</f>
        <v>1.5387307175654887</v>
      </c>
      <c r="P689">
        <f ca="1">$M$17178</f>
        <v>2.3431673289003916</v>
      </c>
      <c r="Q689">
        <f ca="1">$M$17179</f>
        <v>2.6355842707053458</v>
      </c>
      <c r="R689">
        <f ca="1">$M$17180</f>
        <v>1.5782669207718429</v>
      </c>
      <c r="S689">
        <f ca="1">$M$17181</f>
        <v>1.9499532503267394</v>
      </c>
      <c r="T689">
        <f ca="1">$M$17182</f>
        <v>1.6972119245453616</v>
      </c>
      <c r="U689">
        <f ca="1">$M$17183</f>
        <v>2.1844171778977985</v>
      </c>
      <c r="V689">
        <f ca="1">$M$17184</f>
        <v>3.2988940683042269</v>
      </c>
      <c r="W689">
        <f ca="1">$M$17185</f>
        <v>3.1949548586826788</v>
      </c>
      <c r="X689">
        <f ca="1">$M$17186</f>
        <v>2.202554617263619</v>
      </c>
      <c r="Y689">
        <f ca="1">$M$17187</f>
        <v>1.7915866567640721</v>
      </c>
      <c r="Z689">
        <f ca="1">$M$17188</f>
        <v>2.641320088425759</v>
      </c>
      <c r="AA689">
        <f ca="1">$M$17189</f>
        <v>2.4770833426766852</v>
      </c>
      <c r="AB689">
        <f ca="1">$M$17190</f>
        <v>0.89636580965987722</v>
      </c>
      <c r="AC689">
        <f ca="1">$M$17191</f>
        <v>3.0767430942180405</v>
      </c>
      <c r="AD689">
        <f ca="1">$M$17192</f>
        <v>2.6878933435140602</v>
      </c>
      <c r="AE689">
        <f ca="1">$M$17193</f>
        <v>2.2345066157583697</v>
      </c>
      <c r="AF689">
        <f ca="1">$M$17194</f>
        <v>2.1174882462341662</v>
      </c>
      <c r="AG689">
        <f ca="1">$M$17195</f>
        <v>2.316756796415782</v>
      </c>
      <c r="AH689">
        <f ca="1">$M$17196</f>
        <v>1.3884935074174416</v>
      </c>
      <c r="AI689">
        <f ca="1">$M$17197</f>
        <v>1.3690764944403648</v>
      </c>
      <c r="AJ689">
        <f ca="1">$M$17198</f>
        <v>1.8748422482744604</v>
      </c>
      <c r="AK689">
        <f ca="1">$M$17199</f>
        <v>1.5776758289538402</v>
      </c>
      <c r="AL689">
        <f ca="1">$M$17200</f>
        <v>1.8932676608927796</v>
      </c>
      <c r="AM689">
        <f ca="1">$M$17201</f>
        <v>2.3849185529084029</v>
      </c>
    </row>
    <row r="690" spans="1:39" x14ac:dyDescent="0.25">
      <c r="A690" s="9"/>
      <c r="H690" s="9"/>
      <c r="J690">
        <v>13</v>
      </c>
      <c r="K690">
        <f ca="1">SIMULATION!$D$3*SIMULATION!$D$17/$H677/(SIMULATION!$D$17-$I677)*(((EXP(-$I677*$J690))/(1-EXP(-SIMULATION!$D$4*$I677)))-(EXP(-SIMULATION!$D$17*$J690)/(1-EXP(-SIMULATION!$D$4*SIMULATION!$D$17))))</f>
        <v>2.0134320542864823</v>
      </c>
      <c r="L690">
        <v>0.19556031282934394</v>
      </c>
      <c r="M690">
        <f t="shared" ca="1" si="10"/>
        <v>2.4071794566833753</v>
      </c>
      <c r="N690" s="6">
        <v>689</v>
      </c>
      <c r="O690">
        <f ca="1">$M$17202</f>
        <v>0.654525288681432</v>
      </c>
      <c r="P690">
        <f ca="1">$M$17203</f>
        <v>1.7966859967737274</v>
      </c>
      <c r="Q690">
        <f ca="1">$M$17204</f>
        <v>2.6600709763963435</v>
      </c>
      <c r="R690">
        <f ca="1">$M$17205</f>
        <v>3.7658756650889296</v>
      </c>
      <c r="S690">
        <f ca="1">$M$17206</f>
        <v>3.4274158480019423</v>
      </c>
      <c r="T690">
        <f ca="1">$M$17207</f>
        <v>3.4512767565771965</v>
      </c>
      <c r="U690">
        <f ca="1">$M$17208</f>
        <v>2.4223131967774578</v>
      </c>
      <c r="V690">
        <f ca="1">$M$17209</f>
        <v>3.4824527577929962</v>
      </c>
      <c r="W690">
        <f ca="1">$M$17210</f>
        <v>3.1454489125609468</v>
      </c>
      <c r="X690">
        <f ca="1">$M$17211</f>
        <v>3.3156313067867185</v>
      </c>
      <c r="Y690">
        <f ca="1">$M$17212</f>
        <v>2.3508106786610887</v>
      </c>
      <c r="Z690">
        <f ca="1">$M$17213</f>
        <v>2.3272424675718462</v>
      </c>
      <c r="AA690">
        <f ca="1">$M$17214</f>
        <v>2.0854405839055334</v>
      </c>
      <c r="AB690">
        <f ca="1">$M$17215</f>
        <v>1.9884594215667402</v>
      </c>
      <c r="AC690">
        <f ca="1">$M$17216</f>
        <v>1.886618707018503</v>
      </c>
      <c r="AD690">
        <f ca="1">$M$17217</f>
        <v>1.2189224080668444</v>
      </c>
      <c r="AE690">
        <f ca="1">$M$17218</f>
        <v>1.1400786893013617</v>
      </c>
      <c r="AF690">
        <f ca="1">$M$17219</f>
        <v>1.043186424704474</v>
      </c>
      <c r="AG690">
        <f ca="1">$M$17220</f>
        <v>0.81816783572543439</v>
      </c>
      <c r="AH690">
        <f ca="1">$M$17221</f>
        <v>0.93155998545627627</v>
      </c>
      <c r="AI690">
        <f ca="1">$M$17222</f>
        <v>1.3280173716627757</v>
      </c>
      <c r="AJ690">
        <f ca="1">$M$17223</f>
        <v>0.83131202612966093</v>
      </c>
      <c r="AK690">
        <f ca="1">$M$17224</f>
        <v>0.73196884874224433</v>
      </c>
      <c r="AL690">
        <f ca="1">$M$17225</f>
        <v>0.86749053083539329</v>
      </c>
      <c r="AM690">
        <f ca="1">$M$17226</f>
        <v>0.74802312719013608</v>
      </c>
    </row>
    <row r="691" spans="1:39" x14ac:dyDescent="0.25">
      <c r="A691" s="9"/>
      <c r="H691" s="9"/>
      <c r="J691">
        <v>14</v>
      </c>
      <c r="K691">
        <f ca="1">SIMULATION!$D$3*SIMULATION!$D$17/$H677/(SIMULATION!$D$17-$I677)*(((EXP(-$I677*$J691))/(1-EXP(-SIMULATION!$D$4*$I677)))-(EXP(-SIMULATION!$D$17*$J691)/(1-EXP(-SIMULATION!$D$4*SIMULATION!$D$17))))</f>
        <v>1.9058282036355838</v>
      </c>
      <c r="L691">
        <v>4.519907657565133E-2</v>
      </c>
      <c r="M691">
        <f t="shared" ca="1" si="10"/>
        <v>1.9919698785517446</v>
      </c>
      <c r="N691" s="6">
        <v>690</v>
      </c>
      <c r="O691">
        <f ca="1">$M$17227</f>
        <v>1.6681667592095222</v>
      </c>
      <c r="P691">
        <f ca="1">$M$17228</f>
        <v>2.267422693047521</v>
      </c>
      <c r="Q691">
        <f ca="1">$M$17229</f>
        <v>3.4750720114122333</v>
      </c>
      <c r="R691">
        <f ca="1">$M$17230</f>
        <v>3.5915535999200388</v>
      </c>
      <c r="S691">
        <f ca="1">$M$17231</f>
        <v>4.6454813885563082</v>
      </c>
      <c r="T691">
        <f ca="1">$M$17232</f>
        <v>1.4122958614234997</v>
      </c>
      <c r="U691">
        <f ca="1">$M$17233</f>
        <v>3.1881560129176001</v>
      </c>
      <c r="V691">
        <f ca="1">$M$17234</f>
        <v>3.0051370640310413</v>
      </c>
      <c r="W691">
        <f ca="1">$M$17235</f>
        <v>3.836295734671904</v>
      </c>
      <c r="X691">
        <f ca="1">$M$17236</f>
        <v>3.7874467636854088</v>
      </c>
      <c r="Y691">
        <f ca="1">$M$17237</f>
        <v>2.6437772215500677</v>
      </c>
      <c r="Z691">
        <f ca="1">$M$17238</f>
        <v>1.496909069627971</v>
      </c>
      <c r="AA691">
        <f ca="1">$M$17239</f>
        <v>2.5403377962277185</v>
      </c>
      <c r="AB691">
        <f ca="1">$M$17240</f>
        <v>3.2771723725802202</v>
      </c>
      <c r="AC691">
        <f ca="1">$M$17241</f>
        <v>2.1834829183944442</v>
      </c>
      <c r="AD691">
        <f ca="1">$M$17242</f>
        <v>3.3582395870384909</v>
      </c>
      <c r="AE691">
        <f ca="1">$M$17243</f>
        <v>2.3336929965091509</v>
      </c>
      <c r="AF691">
        <f ca="1">$M$17244</f>
        <v>1.8930757817261017</v>
      </c>
      <c r="AG691">
        <f ca="1">$M$17245</f>
        <v>1.0417777680785045</v>
      </c>
      <c r="AH691">
        <f ca="1">$M$17246</f>
        <v>2.337173135440763</v>
      </c>
      <c r="AI691">
        <f ca="1">$M$17247</f>
        <v>1.2425535382045703</v>
      </c>
      <c r="AJ691">
        <f ca="1">$M$17248</f>
        <v>1.034895634719269</v>
      </c>
      <c r="AK691">
        <f ca="1">$M$17249</f>
        <v>1.1971673620554841</v>
      </c>
      <c r="AL691">
        <f ca="1">$M$17250</f>
        <v>1.5797276502734254</v>
      </c>
      <c r="AM691">
        <f ca="1">$M$17251</f>
        <v>1.4096994822293321</v>
      </c>
    </row>
    <row r="692" spans="1:39" x14ac:dyDescent="0.25">
      <c r="A692" s="9"/>
      <c r="H692" s="9"/>
      <c r="J692">
        <v>15</v>
      </c>
      <c r="K692">
        <f ca="1">SIMULATION!$D$3*SIMULATION!$D$17/$H677/(SIMULATION!$D$17-$I677)*(((EXP(-$I677*$J692))/(1-EXP(-SIMULATION!$D$4*$I677)))-(EXP(-SIMULATION!$D$17*$J692)/(1-EXP(-SIMULATION!$D$4*SIMULATION!$D$17))))</f>
        <v>1.8030808127580846</v>
      </c>
      <c r="L692">
        <v>0.33742752963659578</v>
      </c>
      <c r="M692">
        <f t="shared" ca="1" si="10"/>
        <v>2.4114899171421906</v>
      </c>
      <c r="N692" s="6">
        <v>691</v>
      </c>
      <c r="O692">
        <f ca="1">$M$17252</f>
        <v>1.4615986167368766</v>
      </c>
      <c r="P692">
        <f ca="1">$M$17253</f>
        <v>3.6031236894981249</v>
      </c>
      <c r="Q692">
        <f ca="1">$M$17254</f>
        <v>1.9813781573890645</v>
      </c>
      <c r="R692">
        <f ca="1">$M$17255</f>
        <v>2.5476119586233037</v>
      </c>
      <c r="S692">
        <f ca="1">$M$17256</f>
        <v>4.4514589682977537</v>
      </c>
      <c r="T692">
        <f ca="1">$M$17257</f>
        <v>2.2633014095772093</v>
      </c>
      <c r="U692">
        <f ca="1">$M$17258</f>
        <v>3.259611748767604</v>
      </c>
      <c r="V692">
        <f ca="1">$M$17259</f>
        <v>2.2428075838454538</v>
      </c>
      <c r="W692">
        <f ca="1">$M$17260</f>
        <v>2.0209658664723298</v>
      </c>
      <c r="X692">
        <f ca="1">$M$17261</f>
        <v>2.5313674528010441</v>
      </c>
      <c r="Y692">
        <f ca="1">$M$17262</f>
        <v>2.4653516807020748</v>
      </c>
      <c r="Z692">
        <f ca="1">$M$17263</f>
        <v>3.0318230529539769</v>
      </c>
      <c r="AA692">
        <f ca="1">$M$17264</f>
        <v>3.8029650524242378</v>
      </c>
      <c r="AB692">
        <f ca="1">$M$17265</f>
        <v>2.9553433523906296</v>
      </c>
      <c r="AC692">
        <f ca="1">$M$17266</f>
        <v>1.6709498150580024</v>
      </c>
      <c r="AD692">
        <f ca="1">$M$17267</f>
        <v>2.9877749352759428</v>
      </c>
      <c r="AE692">
        <f ca="1">$M$17268</f>
        <v>3.8989944810972359</v>
      </c>
      <c r="AF692">
        <f ca="1">$M$17269</f>
        <v>1.6756723293447477</v>
      </c>
      <c r="AG692">
        <f ca="1">$M$17270</f>
        <v>2.7793726059110675</v>
      </c>
      <c r="AH692">
        <f ca="1">$M$17271</f>
        <v>2.2074299001359488</v>
      </c>
      <c r="AI692">
        <f ca="1">$M$17272</f>
        <v>2.5182601112364384</v>
      </c>
      <c r="AJ692">
        <f ca="1">$M$17273</f>
        <v>1.8627954822652029</v>
      </c>
      <c r="AK692">
        <f ca="1">$M$17274</f>
        <v>1.5070507087864196</v>
      </c>
      <c r="AL692">
        <f ca="1">$M$17275</f>
        <v>2.0653558893340156</v>
      </c>
      <c r="AM692">
        <f ca="1">$M$17276</f>
        <v>2.628014152528229</v>
      </c>
    </row>
    <row r="693" spans="1:39" x14ac:dyDescent="0.25">
      <c r="A693" s="9"/>
      <c r="H693" s="9"/>
      <c r="J693">
        <v>16</v>
      </c>
      <c r="K693">
        <f ca="1">SIMULATION!$D$3*SIMULATION!$D$17/$H677/(SIMULATION!$D$17-$I677)*(((EXP(-$I677*$J693))/(1-EXP(-SIMULATION!$D$4*$I677)))-(EXP(-SIMULATION!$D$17*$J693)/(1-EXP(-SIMULATION!$D$4*SIMULATION!$D$17))))</f>
        <v>1.7053006058348317</v>
      </c>
      <c r="L693">
        <v>-0.2934867048164444</v>
      </c>
      <c r="M693">
        <f t="shared" ca="1" si="10"/>
        <v>1.2048175503068805</v>
      </c>
      <c r="N693" s="6">
        <v>692</v>
      </c>
      <c r="O693">
        <f ca="1">$M$17277</f>
        <v>0.96187457197999293</v>
      </c>
      <c r="P693">
        <f ca="1">$M$17278</f>
        <v>2.3317160781145652</v>
      </c>
      <c r="Q693">
        <f ca="1">$M$17279</f>
        <v>1.6629909584318876</v>
      </c>
      <c r="R693">
        <f ca="1">$M$17280</f>
        <v>3.9238699718001242</v>
      </c>
      <c r="S693">
        <f ca="1">$M$17281</f>
        <v>3.2674104211186568</v>
      </c>
      <c r="T693">
        <f ca="1">$M$17282</f>
        <v>3.0278731390708984</v>
      </c>
      <c r="U693">
        <f ca="1">$M$17283</f>
        <v>4.7714277046804865</v>
      </c>
      <c r="V693">
        <f ca="1">$M$17284</f>
        <v>4.2677279617268749</v>
      </c>
      <c r="W693">
        <f ca="1">$M$17285</f>
        <v>0.41342431455989487</v>
      </c>
      <c r="X693">
        <f ca="1">$M$17286</f>
        <v>3.8357425566503061</v>
      </c>
      <c r="Y693">
        <f ca="1">$M$17287</f>
        <v>3.2456969265683582</v>
      </c>
      <c r="Z693">
        <f ca="1">$M$17288</f>
        <v>2.5524737688503039</v>
      </c>
      <c r="AA693">
        <f ca="1">$M$17289</f>
        <v>2.1561522056056326</v>
      </c>
      <c r="AB693">
        <f ca="1">$M$17290</f>
        <v>2.5995099581444285</v>
      </c>
      <c r="AC693">
        <f ca="1">$M$17291</f>
        <v>1.7305793897638695</v>
      </c>
      <c r="AD693">
        <f ca="1">$M$17292</f>
        <v>1.9994134647251829</v>
      </c>
      <c r="AE693">
        <f ca="1">$M$17293</f>
        <v>1.0494474501427031</v>
      </c>
      <c r="AF693">
        <f ca="1">$M$17294</f>
        <v>0.97124519976910018</v>
      </c>
      <c r="AG693">
        <f ca="1">$M$17295</f>
        <v>1.6128900021458963</v>
      </c>
      <c r="AH693">
        <f ca="1">$M$17296</f>
        <v>1.0202585405347033</v>
      </c>
      <c r="AI693">
        <f ca="1">$M$17297</f>
        <v>0.64405137203681939</v>
      </c>
      <c r="AJ693">
        <f ca="1">$M$17298</f>
        <v>1.6977707798304362</v>
      </c>
      <c r="AK693">
        <f ca="1">$M$17299</f>
        <v>1.2817166552683197</v>
      </c>
      <c r="AL693">
        <f ca="1">$M$17300</f>
        <v>0.8173177530736021</v>
      </c>
      <c r="AM693">
        <f ca="1">$M$17301</f>
        <v>1.0287439879807825</v>
      </c>
    </row>
    <row r="694" spans="1:39" x14ac:dyDescent="0.25">
      <c r="A694" s="9"/>
      <c r="H694" s="9"/>
      <c r="J694">
        <v>17</v>
      </c>
      <c r="K694">
        <f ca="1">SIMULATION!$D$3*SIMULATION!$D$17/$H677/(SIMULATION!$D$17-$I677)*(((EXP(-$I677*$J694))/(1-EXP(-SIMULATION!$D$4*$I677)))-(EXP(-SIMULATION!$D$17*$J694)/(1-EXP(-SIMULATION!$D$4*SIMULATION!$D$17))))</f>
        <v>1.6124567036103163</v>
      </c>
      <c r="L694">
        <v>-7.8523713831527675E-2</v>
      </c>
      <c r="M694">
        <f t="shared" ca="1" si="10"/>
        <v>1.4858406148502914</v>
      </c>
      <c r="N694" s="6">
        <v>693</v>
      </c>
      <c r="O694">
        <f ca="1">$M$17302</f>
        <v>1.2856116955597283</v>
      </c>
      <c r="P694">
        <f ca="1">$M$17303</f>
        <v>2.7496170574698597</v>
      </c>
      <c r="Q694">
        <f ca="1">$M$17304</f>
        <v>3.0058641913778672</v>
      </c>
      <c r="R694">
        <f ca="1">$M$17305</f>
        <v>3.7902833561968343</v>
      </c>
      <c r="S694">
        <f ca="1">$M$17306</f>
        <v>2.8255111262399377</v>
      </c>
      <c r="T694">
        <f ca="1">$M$17307</f>
        <v>5.2031133230704896</v>
      </c>
      <c r="U694">
        <f ca="1">$M$17308</f>
        <v>2.5005894672908622</v>
      </c>
      <c r="V694">
        <f ca="1">$M$17309</f>
        <v>2.6443104028331388</v>
      </c>
      <c r="W694">
        <f ca="1">$M$17310</f>
        <v>3.2533652651437639</v>
      </c>
      <c r="X694">
        <f ca="1">$M$17311</f>
        <v>1.6492807692962412</v>
      </c>
      <c r="Y694">
        <f ca="1">$M$17312</f>
        <v>3.1473151763707961</v>
      </c>
      <c r="Z694">
        <f ca="1">$M$17313</f>
        <v>2.3988736788852254</v>
      </c>
      <c r="AA694">
        <f ca="1">$M$17314</f>
        <v>3.0530492863553884</v>
      </c>
      <c r="AB694">
        <f ca="1">$M$17315</f>
        <v>1.9069355289215522</v>
      </c>
      <c r="AC694">
        <f ca="1">$M$17316</f>
        <v>0.8214428209806649</v>
      </c>
      <c r="AD694">
        <f ca="1">$M$17317</f>
        <v>1.7528429290907257</v>
      </c>
      <c r="AE694">
        <f ca="1">$M$17318</f>
        <v>2.0720167127212474</v>
      </c>
      <c r="AF694">
        <f ca="1">$M$17319</f>
        <v>2.2920304300640777</v>
      </c>
      <c r="AG694">
        <f ca="1">$M$17320</f>
        <v>2.4239235421996317</v>
      </c>
      <c r="AH694">
        <f ca="1">$M$17321</f>
        <v>1.9827850550199129</v>
      </c>
      <c r="AI694">
        <f ca="1">$M$17322</f>
        <v>1.6182054883834411</v>
      </c>
      <c r="AJ694">
        <f ca="1">$M$17323</f>
        <v>1.9026441821102635</v>
      </c>
      <c r="AK694">
        <f ca="1">$M$17324</f>
        <v>2.7080076679448029</v>
      </c>
      <c r="AL694">
        <f ca="1">$M$17325</f>
        <v>1.6785899003934106</v>
      </c>
      <c r="AM694">
        <f ca="1">$M$17326</f>
        <v>1.3558360315263649</v>
      </c>
    </row>
    <row r="695" spans="1:39" x14ac:dyDescent="0.25">
      <c r="A695" s="9"/>
      <c r="H695" s="9"/>
      <c r="J695">
        <v>18</v>
      </c>
      <c r="K695">
        <f ca="1">SIMULATION!$D$3*SIMULATION!$D$17/$H677/(SIMULATION!$D$17-$I677)*(((EXP(-$I677*$J695))/(1-EXP(-SIMULATION!$D$4*$I677)))-(EXP(-SIMULATION!$D$17*$J695)/(1-EXP(-SIMULATION!$D$4*SIMULATION!$D$17))))</f>
        <v>1.5244330741534029</v>
      </c>
      <c r="L695">
        <v>5.1898951871040627E-2</v>
      </c>
      <c r="M695">
        <f t="shared" ca="1" si="10"/>
        <v>1.603549552899513</v>
      </c>
      <c r="N695" s="6">
        <v>694</v>
      </c>
      <c r="O695">
        <f ca="1">$M$17327</f>
        <v>1.378650873423759</v>
      </c>
      <c r="P695">
        <f ca="1">$M$17328</f>
        <v>1.7533296928871231</v>
      </c>
      <c r="Q695">
        <f ca="1">$M$17329</f>
        <v>2.054223562468362</v>
      </c>
      <c r="R695">
        <f ca="1">$M$17330</f>
        <v>2.7716276840867011</v>
      </c>
      <c r="S695">
        <f ca="1">$M$17331</f>
        <v>1.9118722987140992</v>
      </c>
      <c r="T695">
        <f ca="1">$M$17332</f>
        <v>1.2295388405119687</v>
      </c>
      <c r="U695">
        <f ca="1">$M$17333</f>
        <v>2.9428592637849933</v>
      </c>
      <c r="V695">
        <f ca="1">$M$17334</f>
        <v>2.6854382096085847</v>
      </c>
      <c r="W695">
        <f ca="1">$M$17335</f>
        <v>2.4984125485693625</v>
      </c>
      <c r="X695">
        <f ca="1">$M$17336</f>
        <v>2.9701445561111135</v>
      </c>
      <c r="Y695">
        <f ca="1">$M$17337</f>
        <v>2.1810749875672597</v>
      </c>
      <c r="Z695">
        <f ca="1">$M$17338</f>
        <v>1.5759026625203636</v>
      </c>
      <c r="AA695">
        <f ca="1">$M$17339</f>
        <v>1.3213570612765313</v>
      </c>
      <c r="AB695">
        <f ca="1">$M$17340</f>
        <v>1.6724002874486914</v>
      </c>
      <c r="AC695">
        <f ca="1">$M$17341</f>
        <v>1.2626722692377885</v>
      </c>
      <c r="AD695">
        <f ca="1">$M$17342</f>
        <v>2.0884540044974953</v>
      </c>
      <c r="AE695">
        <f ca="1">$M$17343</f>
        <v>0.74175887423998443</v>
      </c>
      <c r="AF695">
        <f ca="1">$M$17344</f>
        <v>1.0184433368805101</v>
      </c>
      <c r="AG695">
        <f ca="1">$M$17345</f>
        <v>1.3878786622816415</v>
      </c>
      <c r="AH695">
        <f ca="1">$M$17346</f>
        <v>0.94143121919742534</v>
      </c>
      <c r="AI695">
        <f ca="1">$M$17347</f>
        <v>2.3319658579933411</v>
      </c>
      <c r="AJ695">
        <f ca="1">$M$17348</f>
        <v>0.86451313591850998</v>
      </c>
      <c r="AK695">
        <f ca="1">$M$17349</f>
        <v>1.9701497549771589</v>
      </c>
      <c r="AL695">
        <f ca="1">$M$17350</f>
        <v>0.957167176122105</v>
      </c>
      <c r="AM695">
        <f ca="1">$M$17351</f>
        <v>1.2950219065262685</v>
      </c>
    </row>
    <row r="696" spans="1:39" x14ac:dyDescent="0.25">
      <c r="A696" s="9"/>
      <c r="H696" s="9"/>
      <c r="J696">
        <v>19</v>
      </c>
      <c r="K696">
        <f ca="1">SIMULATION!$D$3*SIMULATION!$D$17/$H677/(SIMULATION!$D$17-$I677)*(((EXP(-$I677*$J696))/(1-EXP(-SIMULATION!$D$4*$I677)))-(EXP(-SIMULATION!$D$17*$J696)/(1-EXP(-SIMULATION!$D$4*SIMULATION!$D$17))))</f>
        <v>1.4410644009951137</v>
      </c>
      <c r="L696">
        <v>-4.0694246483452198E-2</v>
      </c>
      <c r="M696">
        <f t="shared" ca="1" si="10"/>
        <v>1.3824213710624902</v>
      </c>
      <c r="N696" s="6">
        <v>695</v>
      </c>
      <c r="O696">
        <f ca="1">$M$17352</f>
        <v>1.5082129699526237</v>
      </c>
      <c r="P696">
        <f ca="1">$M$17353</f>
        <v>2.1521402460187633</v>
      </c>
      <c r="Q696">
        <f ca="1">$M$17354</f>
        <v>1.5118663340878591</v>
      </c>
      <c r="R696">
        <f ca="1">$M$17355</f>
        <v>1.8189522873940185</v>
      </c>
      <c r="S696">
        <f ca="1">$M$17356</f>
        <v>2.1641215152197177</v>
      </c>
      <c r="T696">
        <f ca="1">$M$17357</f>
        <v>1.3167459222319793</v>
      </c>
      <c r="U696">
        <f ca="1">$M$17358</f>
        <v>1.9687264284687056</v>
      </c>
      <c r="V696">
        <f ca="1">$M$17359</f>
        <v>2.9841007222068812</v>
      </c>
      <c r="W696">
        <f ca="1">$M$17360</f>
        <v>2.5291433372306602</v>
      </c>
      <c r="X696">
        <f ca="1">$M$17361</f>
        <v>1.6184251802593841</v>
      </c>
      <c r="Y696">
        <f ca="1">$M$17362</f>
        <v>2.3411420544666628</v>
      </c>
      <c r="Z696">
        <f ca="1">$M$17363</f>
        <v>1.8954747677411308</v>
      </c>
      <c r="AA696">
        <f ca="1">$M$17364</f>
        <v>1.5702686280670204</v>
      </c>
      <c r="AB696">
        <f ca="1">$M$17365</f>
        <v>2.6325789985621579</v>
      </c>
      <c r="AC696">
        <f ca="1">$M$17366</f>
        <v>2.7371809917389029</v>
      </c>
      <c r="AD696">
        <f ca="1">$M$17367</f>
        <v>1.9533247975562829</v>
      </c>
      <c r="AE696">
        <f ca="1">$M$17368</f>
        <v>2.071819112178122</v>
      </c>
      <c r="AF696">
        <f ca="1">$M$17369</f>
        <v>1.0398791907685818</v>
      </c>
      <c r="AG696">
        <f ca="1">$M$17370</f>
        <v>2.80615317377011</v>
      </c>
      <c r="AH696">
        <f ca="1">$M$17371</f>
        <v>1.6529835375221416</v>
      </c>
      <c r="AI696">
        <f ca="1">$M$17372</f>
        <v>2.156475997513617</v>
      </c>
      <c r="AJ696">
        <f ca="1">$M$17373</f>
        <v>0.77572443492596543</v>
      </c>
      <c r="AK696">
        <f ca="1">$M$17374</f>
        <v>1.8626883736688384</v>
      </c>
      <c r="AL696">
        <f ca="1">$M$17375</f>
        <v>1.9275546783879685</v>
      </c>
      <c r="AM696">
        <f ca="1">$M$17376</f>
        <v>1.7886644453708742</v>
      </c>
    </row>
    <row r="697" spans="1:39" x14ac:dyDescent="0.25">
      <c r="A697" s="9"/>
      <c r="H697" s="9"/>
      <c r="J697">
        <v>20</v>
      </c>
      <c r="K697">
        <f ca="1">SIMULATION!$D$3*SIMULATION!$D$17/$H677/(SIMULATION!$D$17-$I677)*(((EXP(-$I677*$J697))/(1-EXP(-SIMULATION!$D$4*$I677)))-(EXP(-SIMULATION!$D$17*$J697)/(1-EXP(-SIMULATION!$D$4*SIMULATION!$D$17))))</f>
        <v>1.3621587782683366</v>
      </c>
      <c r="L697">
        <v>0.77137798275982639</v>
      </c>
      <c r="M697">
        <f t="shared" ca="1" si="10"/>
        <v>2.4128980688475559</v>
      </c>
      <c r="N697" s="6">
        <v>696</v>
      </c>
      <c r="O697">
        <f ca="1">$M$17377</f>
        <v>2.0974317079616345</v>
      </c>
      <c r="P697">
        <f ca="1">$M$17378</f>
        <v>1.8239312876377134</v>
      </c>
      <c r="Q697">
        <f ca="1">$M$17379</f>
        <v>2.1658705682609747</v>
      </c>
      <c r="R697">
        <f ca="1">$M$17380</f>
        <v>1.8372115797441397</v>
      </c>
      <c r="S697">
        <f ca="1">$M$17381</f>
        <v>3.4595918687089919</v>
      </c>
      <c r="T697">
        <f ca="1">$M$17382</f>
        <v>3.1031677158749602</v>
      </c>
      <c r="U697">
        <f ca="1">$M$17383</f>
        <v>0.67692221124685592</v>
      </c>
      <c r="V697">
        <f ca="1">$M$17384</f>
        <v>1.6798577190445052</v>
      </c>
      <c r="W697">
        <f ca="1">$M$17385</f>
        <v>2.6450643845663309</v>
      </c>
      <c r="X697">
        <f ca="1">$M$17386</f>
        <v>1.5515755173193762</v>
      </c>
      <c r="Y697">
        <f ca="1">$M$17387</f>
        <v>2.2145658317259236</v>
      </c>
      <c r="Z697">
        <f ca="1">$M$17388</f>
        <v>3.1919892206918576</v>
      </c>
      <c r="AA697">
        <f ca="1">$M$17389</f>
        <v>1.7410448466250548</v>
      </c>
      <c r="AB697">
        <f ca="1">$M$17390</f>
        <v>1.9770447649589762</v>
      </c>
      <c r="AC697">
        <f ca="1">$M$17391</f>
        <v>1.9460818498614907</v>
      </c>
      <c r="AD697">
        <f ca="1">$M$17392</f>
        <v>1.1630876851515857</v>
      </c>
      <c r="AE697">
        <f ca="1">$M$17393</f>
        <v>2.6683459671539684</v>
      </c>
      <c r="AF697">
        <f ca="1">$M$17394</f>
        <v>1.2728798102339594</v>
      </c>
      <c r="AG697">
        <f ca="1">$M$17395</f>
        <v>1.5069798295965677</v>
      </c>
      <c r="AH697">
        <f ca="1">$M$17396</f>
        <v>2.5053117932284321</v>
      </c>
      <c r="AI697">
        <f ca="1">$M$17397</f>
        <v>1.4621928166688274</v>
      </c>
      <c r="AJ697">
        <f ca="1">$M$17398</f>
        <v>2.5362494361069459</v>
      </c>
      <c r="AK697">
        <f ca="1">$M$17399</f>
        <v>1.980904298648632</v>
      </c>
      <c r="AL697">
        <f ca="1">$M$17400</f>
        <v>1.2778773656353746</v>
      </c>
      <c r="AM697">
        <f ca="1">$M$17401</f>
        <v>2.7525883308655632</v>
      </c>
    </row>
    <row r="698" spans="1:39" x14ac:dyDescent="0.25">
      <c r="A698" s="9"/>
      <c r="H698" s="9"/>
      <c r="J698">
        <v>21</v>
      </c>
      <c r="K698">
        <f ca="1">SIMULATION!$D$3*SIMULATION!$D$17/$H677/(SIMULATION!$D$17-$I677)*(((EXP(-$I677*$J698))/(1-EXP(-SIMULATION!$D$4*$I677)))-(EXP(-SIMULATION!$D$17*$J698)/(1-EXP(-SIMULATION!$D$4*SIMULATION!$D$17))))</f>
        <v>1.2875119801921733</v>
      </c>
      <c r="L698">
        <v>3.3705768501877259E-2</v>
      </c>
      <c r="M698">
        <f t="shared" ca="1" si="10"/>
        <v>1.3309085609399243</v>
      </c>
      <c r="N698" s="6">
        <v>697</v>
      </c>
      <c r="O698">
        <f ca="1">$M$17402</f>
        <v>1.2065592703668691</v>
      </c>
      <c r="P698">
        <f ca="1">$M$17403</f>
        <v>2.7392972114917491</v>
      </c>
      <c r="Q698">
        <f ca="1">$M$17404</f>
        <v>2.0923987958653476</v>
      </c>
      <c r="R698">
        <f ca="1">$M$17405</f>
        <v>2.0354532761086506</v>
      </c>
      <c r="S698">
        <f ca="1">$M$17406</f>
        <v>2.2156700203693527</v>
      </c>
      <c r="T698">
        <f ca="1">$M$17407</f>
        <v>3.8755550888321131</v>
      </c>
      <c r="U698">
        <f ca="1">$M$17408</f>
        <v>3.3276436549198691</v>
      </c>
      <c r="V698">
        <f ca="1">$M$17409</f>
        <v>1.9971185598662236</v>
      </c>
      <c r="W698">
        <f ca="1">$M$17410</f>
        <v>2.2235416996215345</v>
      </c>
      <c r="X698">
        <f ca="1">$M$17411</f>
        <v>1.617263866092115</v>
      </c>
      <c r="Y698">
        <f ca="1">$M$17412</f>
        <v>2.4258715981562839</v>
      </c>
      <c r="Z698">
        <f ca="1">$M$17413</f>
        <v>2.4170059393736913</v>
      </c>
      <c r="AA698">
        <f ca="1">$M$17414</f>
        <v>2.3973538928579838</v>
      </c>
      <c r="AB698">
        <f ca="1">$M$17415</f>
        <v>1.2579974043107123</v>
      </c>
      <c r="AC698">
        <f ca="1">$M$17416</f>
        <v>2.2504029285943878</v>
      </c>
      <c r="AD698">
        <f ca="1">$M$17417</f>
        <v>0.64337382705181956</v>
      </c>
      <c r="AE698">
        <f ca="1">$M$17418</f>
        <v>1.5404253813692104</v>
      </c>
      <c r="AF698">
        <f ca="1">$M$17419</f>
        <v>2.3804793433703879</v>
      </c>
      <c r="AG698">
        <f ca="1">$M$17420</f>
        <v>2.3513856561116384</v>
      </c>
      <c r="AH698">
        <f ca="1">$M$17421</f>
        <v>1.9525859684407545</v>
      </c>
      <c r="AI698">
        <f ca="1">$M$17422</f>
        <v>1.3455786393664264</v>
      </c>
      <c r="AJ698">
        <f ca="1">$M$17423</f>
        <v>1.5505885932862062</v>
      </c>
      <c r="AK698">
        <f ca="1">$M$17424</f>
        <v>1.5148541093081915</v>
      </c>
      <c r="AL698">
        <f ca="1">$M$17425</f>
        <v>1.8880234262205962</v>
      </c>
      <c r="AM698">
        <f ca="1">$M$17426</f>
        <v>1.2395984412819439</v>
      </c>
    </row>
    <row r="699" spans="1:39" x14ac:dyDescent="0.25">
      <c r="A699" s="9"/>
      <c r="H699" s="9"/>
      <c r="J699">
        <v>22</v>
      </c>
      <c r="K699">
        <f ca="1">SIMULATION!$D$3*SIMULATION!$D$17/$H677/(SIMULATION!$D$17-$I677)*(((EXP(-$I677*$J699))/(1-EXP(-SIMULATION!$D$4*$I677)))-(EXP(-SIMULATION!$D$17*$J699)/(1-EXP(-SIMULATION!$D$4*SIMULATION!$D$17))))</f>
        <v>1.2169163462393571</v>
      </c>
      <c r="L699">
        <v>-0.25917162150936007</v>
      </c>
      <c r="M699">
        <f t="shared" ca="1" si="10"/>
        <v>0.9015261635432571</v>
      </c>
      <c r="N699" s="6">
        <v>698</v>
      </c>
      <c r="O699">
        <f ca="1">$M$17427</f>
        <v>1.5995097801374856</v>
      </c>
      <c r="P699">
        <f ca="1">$M$17428</f>
        <v>2.0077568142656519</v>
      </c>
      <c r="Q699">
        <f ca="1">$M$17429</f>
        <v>2.5457209667611336</v>
      </c>
      <c r="R699">
        <f ca="1">$M$17430</f>
        <v>2.1299822912483313</v>
      </c>
      <c r="S699">
        <f ca="1">$M$17431</f>
        <v>1.5961826079360846</v>
      </c>
      <c r="T699">
        <f ca="1">$M$17432</f>
        <v>2.1485802805648722</v>
      </c>
      <c r="U699">
        <f ca="1">$M$17433</f>
        <v>2.5026518785348304</v>
      </c>
      <c r="V699">
        <f ca="1">$M$17434</f>
        <v>1.9170476305519277</v>
      </c>
      <c r="W699">
        <f ca="1">$M$17435</f>
        <v>1.6109232927928383</v>
      </c>
      <c r="X699">
        <f ca="1">$M$17436</f>
        <v>2.3826696963258143</v>
      </c>
      <c r="Y699">
        <f ca="1">$M$17437</f>
        <v>2.4984074036993293</v>
      </c>
      <c r="Z699">
        <f ca="1">$M$17438</f>
        <v>2.1754461564564949</v>
      </c>
      <c r="AA699">
        <f ca="1">$M$17439</f>
        <v>2.3383438689753406</v>
      </c>
      <c r="AB699">
        <f ca="1">$M$17440</f>
        <v>2.2570223596380758</v>
      </c>
      <c r="AC699">
        <f ca="1">$M$17441</f>
        <v>3.2632802497087781</v>
      </c>
      <c r="AD699">
        <f ca="1">$M$17442</f>
        <v>1.3942351851082317</v>
      </c>
      <c r="AE699">
        <f ca="1">$M$17443</f>
        <v>1.0801137917341943</v>
      </c>
      <c r="AF699">
        <f ca="1">$M$17444</f>
        <v>1.8243669779707745</v>
      </c>
      <c r="AG699">
        <f ca="1">$M$17445</f>
        <v>2.2185658668750459</v>
      </c>
      <c r="AH699">
        <f ca="1">$M$17446</f>
        <v>0.99486984661073252</v>
      </c>
      <c r="AI699">
        <f ca="1">$M$17447</f>
        <v>2.4246840657914874</v>
      </c>
      <c r="AJ699">
        <f ca="1">$M$17448</f>
        <v>2.1026900464742386</v>
      </c>
      <c r="AK699">
        <f ca="1">$M$17449</f>
        <v>1.6454159182409156</v>
      </c>
      <c r="AL699">
        <f ca="1">$M$17450</f>
        <v>1.7613389353668529</v>
      </c>
      <c r="AM699">
        <f ca="1">$M$17451</f>
        <v>1.8024517311099</v>
      </c>
    </row>
    <row r="700" spans="1:39" x14ac:dyDescent="0.25">
      <c r="A700" s="9"/>
      <c r="H700" s="9"/>
      <c r="J700">
        <v>23</v>
      </c>
      <c r="K700">
        <f ca="1">SIMULATION!$D$3*SIMULATION!$D$17/$H677/(SIMULATION!$D$17-$I677)*(((EXP(-$I677*$J700))/(1-EXP(-SIMULATION!$D$4*$I677)))-(EXP(-SIMULATION!$D$17*$J700)/(1-EXP(-SIMULATION!$D$4*SIMULATION!$D$17))))</f>
        <v>1.1501662301241888</v>
      </c>
      <c r="L700">
        <v>0.10698344388846023</v>
      </c>
      <c r="M700">
        <f t="shared" ca="1" si="10"/>
        <v>1.2732149744670818</v>
      </c>
      <c r="N700" s="6">
        <v>699</v>
      </c>
      <c r="O700">
        <f ca="1">$M$17452</f>
        <v>0.9347551557187268</v>
      </c>
      <c r="P700">
        <f ca="1">$M$17453</f>
        <v>2.8432324736938841</v>
      </c>
      <c r="Q700">
        <f ca="1">$M$17454</f>
        <v>1.686262295896396</v>
      </c>
      <c r="R700">
        <f ca="1">$M$17455</f>
        <v>3.2469588128373386</v>
      </c>
      <c r="S700">
        <f ca="1">$M$17456</f>
        <v>3.178636500551967</v>
      </c>
      <c r="T700">
        <f ca="1">$M$17457</f>
        <v>1.4438582317061974</v>
      </c>
      <c r="U700">
        <f ca="1">$M$17458</f>
        <v>2.080250275255962</v>
      </c>
      <c r="V700">
        <f ca="1">$M$17459</f>
        <v>3.4600435106322456</v>
      </c>
      <c r="W700">
        <f ca="1">$M$17460</f>
        <v>3.2048733142230543</v>
      </c>
      <c r="X700">
        <f ca="1">$M$17461</f>
        <v>2.4528295460591827</v>
      </c>
      <c r="Y700">
        <f ca="1">$M$17462</f>
        <v>2.2432121719119835</v>
      </c>
      <c r="Z700">
        <f ca="1">$M$17463</f>
        <v>2.265427827247366</v>
      </c>
      <c r="AA700">
        <f ca="1">$M$17464</f>
        <v>2.3054500415407482</v>
      </c>
      <c r="AB700">
        <f ca="1">$M$17465</f>
        <v>2.1172646216293445</v>
      </c>
      <c r="AC700">
        <f ca="1">$M$17466</f>
        <v>1.9312573740994388</v>
      </c>
      <c r="AD700">
        <f ca="1">$M$17467</f>
        <v>1.2785608213883453</v>
      </c>
      <c r="AE700">
        <f ca="1">$M$17468</f>
        <v>1.0759817658534401</v>
      </c>
      <c r="AF700">
        <f ca="1">$M$17469</f>
        <v>1.3863449766612834</v>
      </c>
      <c r="AG700">
        <f ca="1">$M$17470</f>
        <v>1.0398262176615627</v>
      </c>
      <c r="AH700">
        <f ca="1">$M$17471</f>
        <v>0.97230383380930085</v>
      </c>
      <c r="AI700">
        <f ca="1">$M$17472</f>
        <v>0.81455327213299544</v>
      </c>
      <c r="AJ700">
        <f ca="1">$M$17473</f>
        <v>1.6218150816382662</v>
      </c>
      <c r="AK700">
        <f ca="1">$M$17474</f>
        <v>1.0147436507928003</v>
      </c>
      <c r="AL700">
        <f ca="1">$M$17475</f>
        <v>1.1106814346414418</v>
      </c>
      <c r="AM700">
        <f ca="1">$M$17476</f>
        <v>1.0293999017218536</v>
      </c>
    </row>
    <row r="701" spans="1:39" x14ac:dyDescent="0.25">
      <c r="A701" s="9"/>
      <c r="H701" s="9"/>
      <c r="J701">
        <v>24</v>
      </c>
      <c r="K701">
        <f ca="1">SIMULATION!$D$3*SIMULATION!$D$17/$H677/(SIMULATION!$D$17-$I677)*(((EXP(-$I677*$J701))/(1-EXP(-SIMULATION!$D$4*$I677)))-(EXP(-SIMULATION!$D$17*$J701)/(1-EXP(-SIMULATION!$D$4*SIMULATION!$D$17))))</f>
        <v>1.0870612602440617</v>
      </c>
      <c r="L701">
        <v>6.9646403157603121E-2</v>
      </c>
      <c r="M701">
        <f t="shared" ca="1" si="10"/>
        <v>1.1627711670320318</v>
      </c>
      <c r="N701" s="6">
        <v>700</v>
      </c>
      <c r="O701">
        <f ca="1">$M$17477</f>
        <v>0.91995836954980759</v>
      </c>
      <c r="P701">
        <f ca="1">$M$17478</f>
        <v>1.9514827612131813</v>
      </c>
      <c r="Q701">
        <f ca="1">$M$17479</f>
        <v>3.9358636393196549</v>
      </c>
      <c r="R701">
        <f ca="1">$M$17480</f>
        <v>3.3982399180233038</v>
      </c>
      <c r="S701">
        <f ca="1">$M$17481</f>
        <v>3.9317178107510453</v>
      </c>
      <c r="T701">
        <f ca="1">$M$17482</f>
        <v>3.2532602660131955</v>
      </c>
      <c r="U701">
        <f ca="1">$M$17483</f>
        <v>3.4678206425728177</v>
      </c>
      <c r="V701">
        <f ca="1">$M$17484</f>
        <v>3.0866907701172952</v>
      </c>
      <c r="W701">
        <f ca="1">$M$17485</f>
        <v>2.8478889785384007</v>
      </c>
      <c r="X701">
        <f ca="1">$M$17486</f>
        <v>2.6191415539509286</v>
      </c>
      <c r="Y701">
        <f ca="1">$M$17487</f>
        <v>3.8318359784004219</v>
      </c>
      <c r="Z701">
        <f ca="1">$M$17488</f>
        <v>1.7046524799157521</v>
      </c>
      <c r="AA701">
        <f ca="1">$M$17489</f>
        <v>2.3015943194463033</v>
      </c>
      <c r="AB701">
        <f ca="1">$M$17490</f>
        <v>2.2501401876501039</v>
      </c>
      <c r="AC701">
        <f ca="1">$M$17491</f>
        <v>1.3066155537233513</v>
      </c>
      <c r="AD701">
        <f ca="1">$M$17492</f>
        <v>1.6381938878793989</v>
      </c>
      <c r="AE701">
        <f ca="1">$M$17493</f>
        <v>1.6881866346212504</v>
      </c>
      <c r="AF701">
        <f ca="1">$M$17494</f>
        <v>1.9677954365670747</v>
      </c>
      <c r="AG701">
        <f ca="1">$M$17495</f>
        <v>1.8923861991694491</v>
      </c>
      <c r="AH701">
        <f ca="1">$M$17496</f>
        <v>1.9179736895602919</v>
      </c>
      <c r="AI701">
        <f ca="1">$M$17497</f>
        <v>1.2223675987194287</v>
      </c>
      <c r="AJ701">
        <f ca="1">$M$17498</f>
        <v>1.0546832432571125</v>
      </c>
      <c r="AK701">
        <f ca="1">$M$17499</f>
        <v>1.1218024975282348</v>
      </c>
      <c r="AL701">
        <f ca="1">$M$17500</f>
        <v>1.1163923571832999</v>
      </c>
      <c r="AM701">
        <f ca="1">$M$17501</f>
        <v>0.75157027093537421</v>
      </c>
    </row>
    <row r="702" spans="1:39" x14ac:dyDescent="0.25">
      <c r="A702" s="9">
        <v>29</v>
      </c>
      <c r="B702" s="2">
        <f ca="1">NORMINV(RAND(),SIMULATION!D7,SIMULATION!D8)</f>
        <v>52.641124594682687</v>
      </c>
      <c r="C702" s="2">
        <v>2</v>
      </c>
      <c r="D702" s="2">
        <f ca="1">SIMULATION!$D$11*(1+(SIMULATION!$D$12*LN(1+$C702)))*(1+(SIMULATION!$D$13*(($B702/63.5)-1)))</f>
        <v>9.431662330447681</v>
      </c>
      <c r="E702" s="2">
        <v>-2.6852868725793323E-2</v>
      </c>
      <c r="F702" s="2">
        <f ca="1">D702*(1+E702)</f>
        <v>9.1783951400221593</v>
      </c>
      <c r="G702" s="2">
        <v>0.58596376271995632</v>
      </c>
      <c r="H702" s="9">
        <f>SIMULATION!$D$15*EXP($G$702)</f>
        <v>396.63710993906989</v>
      </c>
      <c r="I702" s="2">
        <f ca="1">$F702/$H702</f>
        <v>2.3140535542506637E-2</v>
      </c>
      <c r="J702">
        <v>0</v>
      </c>
      <c r="K702">
        <f ca="1">SIMULATION!$D$3*SIMULATION!$D$17/$H702/(SIMULATION!$D$17-$I702)*(((EXP(-$I702*$J702))/(1-EXP(-SIMULATION!$D$4*$I702)))-(EXP(-SIMULATION!$D$17*$J702)/(1-EXP(-SIMULATION!$D$4*SIMULATION!$D$17))))</f>
        <v>1.9697209165495733</v>
      </c>
      <c r="L702">
        <v>-0.14718621718472433</v>
      </c>
      <c r="M702">
        <f t="shared" ca="1" si="10"/>
        <v>1.6798051459330134</v>
      </c>
      <c r="N702" s="6">
        <v>701</v>
      </c>
      <c r="O702">
        <f ca="1">$M$17502</f>
        <v>0.58277198301308064</v>
      </c>
      <c r="P702">
        <f ca="1">$M$17503</f>
        <v>3.1108957061391345</v>
      </c>
      <c r="Q702">
        <f ca="1">$M$17504</f>
        <v>3.2237383848446584</v>
      </c>
      <c r="R702">
        <f ca="1">$M$17505</f>
        <v>2.1004495943836043</v>
      </c>
      <c r="S702">
        <f ca="1">$M$17506</f>
        <v>7.2332945939955096</v>
      </c>
      <c r="T702">
        <f ca="1">$M$17507</f>
        <v>5.3972604794640757</v>
      </c>
      <c r="U702">
        <f ca="1">$M$17508</f>
        <v>3.5437264706119138</v>
      </c>
      <c r="V702">
        <f ca="1">$M$17509</f>
        <v>3.3896565772763365</v>
      </c>
      <c r="W702">
        <f ca="1">$M$17510</f>
        <v>5.3512314126434708</v>
      </c>
      <c r="X702">
        <f ca="1">$M$17511</f>
        <v>2.6926538712885306</v>
      </c>
      <c r="Y702">
        <f ca="1">$M$17512</f>
        <v>2.6455832999269524</v>
      </c>
      <c r="Z702">
        <f ca="1">$M$17513</f>
        <v>2.7198790723933484</v>
      </c>
      <c r="AA702">
        <f ca="1">$M$17514</f>
        <v>2.6009746103787394</v>
      </c>
      <c r="AB702">
        <f ca="1">$M$17515</f>
        <v>2.8749321693508452</v>
      </c>
      <c r="AC702">
        <f ca="1">$M$17516</f>
        <v>2.4987568711883563</v>
      </c>
      <c r="AD702">
        <f ca="1">$M$17517</f>
        <v>2.9404644219179303</v>
      </c>
      <c r="AE702">
        <f ca="1">$M$17518</f>
        <v>2.381938814528219</v>
      </c>
      <c r="AF702">
        <f ca="1">$M$17519</f>
        <v>3.0634142361028913</v>
      </c>
      <c r="AG702">
        <f ca="1">$M$17520</f>
        <v>2.2658966560785272</v>
      </c>
      <c r="AH702">
        <f ca="1">$M$17521</f>
        <v>1.4352064590786595</v>
      </c>
      <c r="AI702">
        <f ca="1">$M$17522</f>
        <v>1.5784202598670198</v>
      </c>
      <c r="AJ702">
        <f ca="1">$M$17523</f>
        <v>1.6006476121985551</v>
      </c>
      <c r="AK702">
        <f ca="1">$M$17524</f>
        <v>2.6850798842392187</v>
      </c>
      <c r="AL702">
        <f ca="1">$M$17525</f>
        <v>2.0665008029556806</v>
      </c>
      <c r="AM702">
        <f ca="1">$M$17526</f>
        <v>1.5440263835050845</v>
      </c>
    </row>
    <row r="703" spans="1:39" x14ac:dyDescent="0.25">
      <c r="A703" s="9"/>
      <c r="H703" s="9"/>
      <c r="J703">
        <v>1</v>
      </c>
      <c r="K703">
        <f ca="1">SIMULATION!$D$3*SIMULATION!$D$17/$H702/(SIMULATION!$D$17-$I702)*(((EXP(-$I702*$J703))/(1-EXP(-SIMULATION!$D$4*$I702)))-(EXP(-SIMULATION!$D$17*$J703)/(1-EXP(-SIMULATION!$D$4*SIMULATION!$D$17))))</f>
        <v>2.4165895927532914</v>
      </c>
      <c r="L703">
        <v>1.0255506940275405E-2</v>
      </c>
      <c r="M703">
        <f t="shared" ca="1" si="10"/>
        <v>2.4413729440935703</v>
      </c>
      <c r="N703" s="6">
        <v>702</v>
      </c>
      <c r="O703">
        <f ca="1">$M$17527</f>
        <v>1.6042932859597991</v>
      </c>
      <c r="P703">
        <f ca="1">$M$17528</f>
        <v>3.4205137916821537</v>
      </c>
      <c r="Q703">
        <f ca="1">$M$17529</f>
        <v>4.7939235882921567</v>
      </c>
      <c r="R703">
        <f ca="1">$M$17530</f>
        <v>3.5617839479792881</v>
      </c>
      <c r="S703">
        <f ca="1">$M$17531</f>
        <v>2.6646348507487785</v>
      </c>
      <c r="T703">
        <f ca="1">$M$17532</f>
        <v>5.5417017975836425</v>
      </c>
      <c r="U703">
        <f ca="1">$M$17533</f>
        <v>4.7261527285267144</v>
      </c>
      <c r="V703">
        <f ca="1">$M$17534</f>
        <v>4.2530166827831621</v>
      </c>
      <c r="W703">
        <f ca="1">$M$17535</f>
        <v>5.0309958376465476</v>
      </c>
      <c r="X703">
        <f ca="1">$M$17536</f>
        <v>5.5391904796468152</v>
      </c>
      <c r="Y703">
        <f ca="1">$M$17537</f>
        <v>3.8647244353647947</v>
      </c>
      <c r="Z703">
        <f ca="1">$M$17538</f>
        <v>1.9217074612433784</v>
      </c>
      <c r="AA703">
        <f ca="1">$M$17539</f>
        <v>3.0146897493122298</v>
      </c>
      <c r="AB703">
        <f ca="1">$M$17540</f>
        <v>4.5551314947792987</v>
      </c>
      <c r="AC703">
        <f ca="1">$M$17541</f>
        <v>2.0367147712976235</v>
      </c>
      <c r="AD703">
        <f ca="1">$M$17542</f>
        <v>2.4466490925552784</v>
      </c>
      <c r="AE703">
        <f ca="1">$M$17543</f>
        <v>2.4984048255154478</v>
      </c>
      <c r="AF703">
        <f ca="1">$M$17544</f>
        <v>1.9079528896120739</v>
      </c>
      <c r="AG703">
        <f ca="1">$M$17545</f>
        <v>0.83795242327483443</v>
      </c>
      <c r="AH703">
        <f ca="1">$M$17546</f>
        <v>2.789882595694702</v>
      </c>
      <c r="AI703">
        <f ca="1">$M$17547</f>
        <v>2.020992120693228</v>
      </c>
      <c r="AJ703">
        <f ca="1">$M$17548</f>
        <v>1.5689076249293352</v>
      </c>
      <c r="AK703">
        <f ca="1">$M$17549</f>
        <v>1.5350637355820078</v>
      </c>
      <c r="AL703">
        <f ca="1">$M$17550</f>
        <v>2.0562062873328895</v>
      </c>
      <c r="AM703">
        <f ca="1">$M$17551</f>
        <v>1.4281182138019357</v>
      </c>
    </row>
    <row r="704" spans="1:39" x14ac:dyDescent="0.25">
      <c r="A704" s="9"/>
      <c r="H704" s="9"/>
      <c r="J704">
        <v>2</v>
      </c>
      <c r="K704">
        <f ca="1">SIMULATION!$D$3*SIMULATION!$D$17/$H702/(SIMULATION!$D$17-$I702)*(((EXP(-$I702*$J704))/(1-EXP(-SIMULATION!$D$4*$I702)))-(EXP(-SIMULATION!$D$17*$J704)/(1-EXP(-SIMULATION!$D$4*SIMULATION!$D$17))))</f>
        <v>2.6765484326266242</v>
      </c>
      <c r="L704">
        <v>-0.32193168204884859</v>
      </c>
      <c r="M704">
        <f t="shared" ca="1" si="10"/>
        <v>1.8148826936259257</v>
      </c>
      <c r="N704" s="6">
        <v>703</v>
      </c>
      <c r="O704">
        <f ca="1">$M$17552</f>
        <v>1.6190961041806331</v>
      </c>
      <c r="P704">
        <f ca="1">$M$17553</f>
        <v>1.6425218243096207</v>
      </c>
      <c r="Q704">
        <f ca="1">$M$17554</f>
        <v>2.481306589115849</v>
      </c>
      <c r="R704">
        <f ca="1">$M$17555</f>
        <v>4.0845450789831066</v>
      </c>
      <c r="S704">
        <f ca="1">$M$17556</f>
        <v>1.9118955048444064</v>
      </c>
      <c r="T704">
        <f ca="1">$M$17557</f>
        <v>3.01008068956761</v>
      </c>
      <c r="U704">
        <f ca="1">$M$17558</f>
        <v>2.7724455118976534</v>
      </c>
      <c r="V704">
        <f ca="1">$M$17559</f>
        <v>3.481551034923994</v>
      </c>
      <c r="W704">
        <f ca="1">$M$17560</f>
        <v>2.9991283162634574</v>
      </c>
      <c r="X704">
        <f ca="1">$M$17561</f>
        <v>3.5172155866136308</v>
      </c>
      <c r="Y704">
        <f ca="1">$M$17562</f>
        <v>2.4383769710136236</v>
      </c>
      <c r="Z704">
        <f ca="1">$M$17563</f>
        <v>2.5643294209572907</v>
      </c>
      <c r="AA704">
        <f ca="1">$M$17564</f>
        <v>1.1574400735300929</v>
      </c>
      <c r="AB704">
        <f ca="1">$M$17565</f>
        <v>0.33637349068988504</v>
      </c>
      <c r="AC704">
        <f ca="1">$M$17566</f>
        <v>2.7786119032718508</v>
      </c>
      <c r="AD704">
        <f ca="1">$M$17567</f>
        <v>1.850006384839143</v>
      </c>
      <c r="AE704">
        <f ca="1">$M$17568</f>
        <v>2.02653239540567</v>
      </c>
      <c r="AF704">
        <f ca="1">$M$17569</f>
        <v>1.7179446806754126</v>
      </c>
      <c r="AG704">
        <f ca="1">$M$17570</f>
        <v>1.7308945656365762</v>
      </c>
      <c r="AH704">
        <f ca="1">$M$17571</f>
        <v>1.4961062399883811</v>
      </c>
      <c r="AI704">
        <f ca="1">$M$17572</f>
        <v>1.7774673298084738</v>
      </c>
      <c r="AJ704">
        <f ca="1">$M$17573</f>
        <v>1.4293081438904729</v>
      </c>
      <c r="AK704">
        <f ca="1">$M$17574</f>
        <v>2.0882060656936656</v>
      </c>
      <c r="AL704">
        <f ca="1">$M$17575</f>
        <v>1.4275124683084934</v>
      </c>
      <c r="AM704">
        <f ca="1">$M$17576</f>
        <v>1.1373687190784603</v>
      </c>
    </row>
    <row r="705" spans="1:39" x14ac:dyDescent="0.25">
      <c r="A705" s="9"/>
      <c r="H705" s="9"/>
      <c r="J705">
        <v>3</v>
      </c>
      <c r="K705">
        <f ca="1">SIMULATION!$D$3*SIMULATION!$D$17/$H702/(SIMULATION!$D$17-$I702)*(((EXP(-$I702*$J705))/(1-EXP(-SIMULATION!$D$4*$I702)))-(EXP(-SIMULATION!$D$17*$J705)/(1-EXP(-SIMULATION!$D$4*SIMULATION!$D$17))))</f>
        <v>2.81733493270883</v>
      </c>
      <c r="L705">
        <v>0.46963788100937709</v>
      </c>
      <c r="M705">
        <f t="shared" ca="1" si="10"/>
        <v>4.1404621405999009</v>
      </c>
      <c r="N705" s="6">
        <v>704</v>
      </c>
      <c r="O705">
        <f ca="1">$M$17577</f>
        <v>1.6003796286093326</v>
      </c>
      <c r="P705">
        <f ca="1">$M$17578</f>
        <v>1.1636632163120999</v>
      </c>
      <c r="Q705">
        <f ca="1">$M$17579</f>
        <v>3.810039501540849</v>
      </c>
      <c r="R705">
        <f ca="1">$M$17580</f>
        <v>2.6899644663287652</v>
      </c>
      <c r="S705">
        <f ca="1">$M$17581</f>
        <v>4.0778473527859687</v>
      </c>
      <c r="T705">
        <f ca="1">$M$17582</f>
        <v>4.0248099017936676</v>
      </c>
      <c r="U705">
        <f ca="1">$M$17583</f>
        <v>2.4328333677558911</v>
      </c>
      <c r="V705">
        <f ca="1">$M$17584</f>
        <v>1.8997651246683827</v>
      </c>
      <c r="W705">
        <f ca="1">$M$17585</f>
        <v>2.9669621981982428</v>
      </c>
      <c r="X705">
        <f ca="1">$M$17586</f>
        <v>3.1007108035589073</v>
      </c>
      <c r="Y705">
        <f ca="1">$M$17587</f>
        <v>4.6775173171673705</v>
      </c>
      <c r="Z705">
        <f ca="1">$M$17588</f>
        <v>2.9029104920810052</v>
      </c>
      <c r="AA705">
        <f ca="1">$M$17589</f>
        <v>2.5519600110930871</v>
      </c>
      <c r="AB705">
        <f ca="1">$M$17590</f>
        <v>2.2316642131408067</v>
      </c>
      <c r="AC705">
        <f ca="1">$M$17591</f>
        <v>3.2027479519795494</v>
      </c>
      <c r="AD705">
        <f ca="1">$M$17592</f>
        <v>1.6549181512110767</v>
      </c>
      <c r="AE705">
        <f ca="1">$M$17593</f>
        <v>1.9778794338350623</v>
      </c>
      <c r="AF705">
        <f ca="1">$M$17594</f>
        <v>1.7950882286240688</v>
      </c>
      <c r="AG705">
        <f ca="1">$M$17595</f>
        <v>2.1568439401260511</v>
      </c>
      <c r="AH705">
        <f ca="1">$M$17596</f>
        <v>1.5537089929787351</v>
      </c>
      <c r="AI705">
        <f ca="1">$M$17597</f>
        <v>0.95496968427499607</v>
      </c>
      <c r="AJ705">
        <f ca="1">$M$17598</f>
        <v>1.3076320635729073</v>
      </c>
      <c r="AK705">
        <f ca="1">$M$17599</f>
        <v>0.63669388134999638</v>
      </c>
      <c r="AL705">
        <f ca="1">$M$17600</f>
        <v>1.2738243592864511</v>
      </c>
      <c r="AM705">
        <f ca="1">$M$17601</f>
        <v>1.0600931774755116</v>
      </c>
    </row>
    <row r="706" spans="1:39" x14ac:dyDescent="0.25">
      <c r="A706" s="9"/>
      <c r="H706" s="9"/>
      <c r="J706">
        <v>4</v>
      </c>
      <c r="K706">
        <f ca="1">SIMULATION!$D$3*SIMULATION!$D$17/$H702/(SIMULATION!$D$17-$I702)*(((EXP(-$I702*$J706))/(1-EXP(-SIMULATION!$D$4*$I702)))-(EXP(-SIMULATION!$D$17*$J706)/(1-EXP(-SIMULATION!$D$4*SIMULATION!$D$17))))</f>
        <v>2.8823431082976687</v>
      </c>
      <c r="L706">
        <v>-0.254480031011869</v>
      </c>
      <c r="M706">
        <f t="shared" ca="1" si="10"/>
        <v>2.1488443447112311</v>
      </c>
      <c r="N706" s="6">
        <v>705</v>
      </c>
      <c r="O706">
        <f ca="1">$M$17602</f>
        <v>2.3775094395258467</v>
      </c>
      <c r="P706">
        <f ca="1">$M$17603</f>
        <v>3.3350333597046498</v>
      </c>
      <c r="Q706">
        <f ca="1">$M$17604</f>
        <v>2.345865269135988</v>
      </c>
      <c r="R706">
        <f ca="1">$M$17605</f>
        <v>2.8578405025060736</v>
      </c>
      <c r="S706">
        <f ca="1">$M$17606</f>
        <v>1.063530266637625</v>
      </c>
      <c r="T706">
        <f ca="1">$M$17607</f>
        <v>4.6189016832058281</v>
      </c>
      <c r="U706">
        <f ca="1">$M$17608</f>
        <v>4.3708353872364372</v>
      </c>
      <c r="V706">
        <f ca="1">$M$17609</f>
        <v>2.189072051273107</v>
      </c>
      <c r="W706">
        <f ca="1">$M$17610</f>
        <v>3.6654723734465335</v>
      </c>
      <c r="X706">
        <f ca="1">$M$17611</f>
        <v>4.0963326571649263</v>
      </c>
      <c r="Y706">
        <f ca="1">$M$17612</f>
        <v>3.0496463312093347</v>
      </c>
      <c r="Z706">
        <f ca="1">$M$17613</f>
        <v>3.1591495813874579</v>
      </c>
      <c r="AA706">
        <f ca="1">$M$17614</f>
        <v>3.357390817493362</v>
      </c>
      <c r="AB706">
        <f ca="1">$M$17615</f>
        <v>1.616231230997965</v>
      </c>
      <c r="AC706">
        <f ca="1">$M$17616</f>
        <v>2.4436007406924554</v>
      </c>
      <c r="AD706">
        <f ca="1">$M$17617</f>
        <v>1.9055076485449445</v>
      </c>
      <c r="AE706">
        <f ca="1">$M$17618</f>
        <v>1.3877803277598393</v>
      </c>
      <c r="AF706">
        <f ca="1">$M$17619</f>
        <v>3.4164321270167175</v>
      </c>
      <c r="AG706">
        <f ca="1">$M$17620</f>
        <v>1.1324828996271947</v>
      </c>
      <c r="AH706">
        <f ca="1">$M$17621</f>
        <v>3.1518415230928154</v>
      </c>
      <c r="AI706">
        <f ca="1">$M$17622</f>
        <v>2.0047092077295869</v>
      </c>
      <c r="AJ706">
        <f ca="1">$M$17623</f>
        <v>1.4948327975152045</v>
      </c>
      <c r="AK706">
        <f ca="1">$M$17624</f>
        <v>2.0149703603871068</v>
      </c>
      <c r="AL706">
        <f ca="1">$M$17625</f>
        <v>1.3855723345886815</v>
      </c>
      <c r="AM706">
        <f ca="1">$M$17626</f>
        <v>2.1672713979965827</v>
      </c>
    </row>
    <row r="707" spans="1:39" x14ac:dyDescent="0.25">
      <c r="A707" s="9"/>
      <c r="H707" s="9"/>
      <c r="J707">
        <v>5</v>
      </c>
      <c r="K707">
        <f ca="1">SIMULATION!$D$3*SIMULATION!$D$17/$H702/(SIMULATION!$D$17-$I702)*(((EXP(-$I702*$J707))/(1-EXP(-SIMULATION!$D$4*$I702)))-(EXP(-SIMULATION!$D$17*$J707)/(1-EXP(-SIMULATION!$D$4*SIMULATION!$D$17))))</f>
        <v>2.8993673970072766</v>
      </c>
      <c r="L707">
        <v>-0.16660849688967683</v>
      </c>
      <c r="M707">
        <f t="shared" ref="M707:M770" ca="1" si="11">$K707*(1+$L707)</f>
        <v>2.4163081530609594</v>
      </c>
      <c r="N707" s="6">
        <v>706</v>
      </c>
      <c r="O707">
        <f ca="1">$M$17627</f>
        <v>0.58117387823293576</v>
      </c>
      <c r="P707">
        <f ca="1">$M$17628</f>
        <v>1.8974792818304071</v>
      </c>
      <c r="Q707">
        <f ca="1">$M$17629</f>
        <v>2.614039907244385</v>
      </c>
      <c r="R707">
        <f ca="1">$M$17630</f>
        <v>4.4494585671621865</v>
      </c>
      <c r="S707">
        <f ca="1">$M$17631</f>
        <v>3.9557900722946058</v>
      </c>
      <c r="T707">
        <f ca="1">$M$17632</f>
        <v>2.034843630225573</v>
      </c>
      <c r="U707">
        <f ca="1">$M$17633</f>
        <v>5.1466545345254557</v>
      </c>
      <c r="V707">
        <f ca="1">$M$17634</f>
        <v>2.7778924501245932</v>
      </c>
      <c r="W707">
        <f ca="1">$M$17635</f>
        <v>2.6586788701626065</v>
      </c>
      <c r="X707">
        <f ca="1">$M$17636</f>
        <v>1.9415790466187088</v>
      </c>
      <c r="Y707">
        <f ca="1">$M$17637</f>
        <v>2.9539454314690294</v>
      </c>
      <c r="Z707">
        <f ca="1">$M$17638</f>
        <v>1.3677862221746961</v>
      </c>
      <c r="AA707">
        <f ca="1">$M$17639</f>
        <v>2.2127897615075747</v>
      </c>
      <c r="AB707">
        <f ca="1">$M$17640</f>
        <v>2.3161190100612679</v>
      </c>
      <c r="AC707">
        <f ca="1">$M$17641</f>
        <v>1.5988719822156816</v>
      </c>
      <c r="AD707">
        <f ca="1">$M$17642</f>
        <v>1.8824050621175519</v>
      </c>
      <c r="AE707">
        <f ca="1">$M$17643</f>
        <v>1.6358859330268651</v>
      </c>
      <c r="AF707">
        <f ca="1">$M$17644</f>
        <v>0.95976238133180569</v>
      </c>
      <c r="AG707">
        <f ca="1">$M$17645</f>
        <v>0.99290779887171854</v>
      </c>
      <c r="AH707">
        <f ca="1">$M$17646</f>
        <v>0.76246684805346732</v>
      </c>
      <c r="AI707">
        <f ca="1">$M$17647</f>
        <v>1.0579268835738864</v>
      </c>
      <c r="AJ707">
        <f ca="1">$M$17648</f>
        <v>0.69503903511931908</v>
      </c>
      <c r="AK707">
        <f ca="1">$M$17649</f>
        <v>0.58106848395464172</v>
      </c>
      <c r="AL707">
        <f ca="1">$M$17650</f>
        <v>0.61437538358593324</v>
      </c>
      <c r="AM707">
        <f ca="1">$M$17651</f>
        <v>0.30333928981760749</v>
      </c>
    </row>
    <row r="708" spans="1:39" x14ac:dyDescent="0.25">
      <c r="A708" s="9"/>
      <c r="H708" s="9"/>
      <c r="J708">
        <v>6</v>
      </c>
      <c r="K708">
        <f ca="1">SIMULATION!$D$3*SIMULATION!$D$17/$H702/(SIMULATION!$D$17-$I702)*(((EXP(-$I702*$J708))/(1-EXP(-SIMULATION!$D$4*$I702)))-(EXP(-SIMULATION!$D$17*$J708)/(1-EXP(-SIMULATION!$D$4*SIMULATION!$D$17))))</f>
        <v>2.8862059572055303</v>
      </c>
      <c r="L708">
        <v>0.34227122782512531</v>
      </c>
      <c r="M708">
        <f t="shared" ca="1" si="11"/>
        <v>3.874071213934458</v>
      </c>
      <c r="N708" s="6">
        <v>707</v>
      </c>
      <c r="O708">
        <f ca="1">$M$17652</f>
        <v>0.90558313794513257</v>
      </c>
      <c r="P708">
        <f ca="1">$M$17653</f>
        <v>2.7186701782827623</v>
      </c>
      <c r="Q708">
        <f ca="1">$M$17654</f>
        <v>2.0633821006643296</v>
      </c>
      <c r="R708">
        <f ca="1">$M$17655</f>
        <v>1.2837207207554984</v>
      </c>
      <c r="S708">
        <f ca="1">$M$17656</f>
        <v>3.3661820118182417</v>
      </c>
      <c r="T708">
        <f ca="1">$M$17657</f>
        <v>2.2248467065749158</v>
      </c>
      <c r="U708">
        <f ca="1">$M$17658</f>
        <v>2.7921892610119659</v>
      </c>
      <c r="V708">
        <f ca="1">$M$17659</f>
        <v>2.8951187584811753</v>
      </c>
      <c r="W708">
        <f ca="1">$M$17660</f>
        <v>2.553466937073833</v>
      </c>
      <c r="X708">
        <f ca="1">$M$17661</f>
        <v>1.8371407652760015</v>
      </c>
      <c r="Y708">
        <f ca="1">$M$17662</f>
        <v>2.0032665750400009</v>
      </c>
      <c r="Z708">
        <f ca="1">$M$17663</f>
        <v>1.5922408231790368</v>
      </c>
      <c r="AA708">
        <f ca="1">$M$17664</f>
        <v>1.8128993248348437</v>
      </c>
      <c r="AB708">
        <f ca="1">$M$17665</f>
        <v>2.5454379574492147</v>
      </c>
      <c r="AC708">
        <f ca="1">$M$17666</f>
        <v>0.86280423226208425</v>
      </c>
      <c r="AD708">
        <f ca="1">$M$17667</f>
        <v>1.503564369428227</v>
      </c>
      <c r="AE708">
        <f ca="1">$M$17668</f>
        <v>1.7268141846384708</v>
      </c>
      <c r="AF708">
        <f ca="1">$M$17669</f>
        <v>1.3282102154187405</v>
      </c>
      <c r="AG708">
        <f ca="1">$M$17670</f>
        <v>1.5659828279004615</v>
      </c>
      <c r="AH708">
        <f ca="1">$M$17671</f>
        <v>1.5811987316020897</v>
      </c>
      <c r="AI708">
        <f ca="1">$M$17672</f>
        <v>1.8544796506290357</v>
      </c>
      <c r="AJ708">
        <f ca="1">$M$17673</f>
        <v>1.1462006710064152</v>
      </c>
      <c r="AK708">
        <f ca="1">$M$17674</f>
        <v>1.170792433046326</v>
      </c>
      <c r="AL708">
        <f ca="1">$M$17675</f>
        <v>0.72334587920437976</v>
      </c>
      <c r="AM708">
        <f ca="1">$M$17676</f>
        <v>1.2658648776664614</v>
      </c>
    </row>
    <row r="709" spans="1:39" x14ac:dyDescent="0.25">
      <c r="A709" s="9"/>
      <c r="H709" s="9"/>
      <c r="J709">
        <v>7</v>
      </c>
      <c r="K709">
        <f ca="1">SIMULATION!$D$3*SIMULATION!$D$17/$H702/(SIMULATION!$D$17-$I702)*(((EXP(-$I702*$J709))/(1-EXP(-SIMULATION!$D$4*$I702)))-(EXP(-SIMULATION!$D$17*$J709)/(1-EXP(-SIMULATION!$D$4*SIMULATION!$D$17))))</f>
        <v>2.8542513906141438</v>
      </c>
      <c r="L709">
        <v>0.19079428634743378</v>
      </c>
      <c r="M709">
        <f t="shared" ca="1" si="11"/>
        <v>3.3988262477425395</v>
      </c>
      <c r="N709" s="6">
        <v>708</v>
      </c>
      <c r="O709">
        <f ca="1">$M$17677</f>
        <v>3.0916578631480487</v>
      </c>
      <c r="P709">
        <f ca="1">$M$17678</f>
        <v>3.0673365704355606</v>
      </c>
      <c r="Q709">
        <f ca="1">$M$17679</f>
        <v>2.5073224060466832</v>
      </c>
      <c r="R709">
        <f ca="1">$M$17680</f>
        <v>3.3780831450519648</v>
      </c>
      <c r="S709">
        <f ca="1">$M$17681</f>
        <v>4.0304708031985843</v>
      </c>
      <c r="T709">
        <f ca="1">$M$17682</f>
        <v>4.4725377555599346</v>
      </c>
      <c r="U709">
        <f ca="1">$M$17683</f>
        <v>3.1922082211580878</v>
      </c>
      <c r="V709">
        <f ca="1">$M$17684</f>
        <v>2.8630458019108791</v>
      </c>
      <c r="W709">
        <f ca="1">$M$17685</f>
        <v>2.4467010660733628</v>
      </c>
      <c r="X709">
        <f ca="1">$M$17686</f>
        <v>2.5579151312435591</v>
      </c>
      <c r="Y709">
        <f ca="1">$M$17687</f>
        <v>2.8864566003608454</v>
      </c>
      <c r="Z709">
        <f ca="1">$M$17688</f>
        <v>2.2890846844031807</v>
      </c>
      <c r="AA709">
        <f ca="1">$M$17689</f>
        <v>3.3128457599496888</v>
      </c>
      <c r="AB709">
        <f ca="1">$M$17690</f>
        <v>3.3986887679775424</v>
      </c>
      <c r="AC709">
        <f ca="1">$M$17691</f>
        <v>1.6392302735835882</v>
      </c>
      <c r="AD709">
        <f ca="1">$M$17692</f>
        <v>3.6916577145487799</v>
      </c>
      <c r="AE709">
        <f ca="1">$M$17693</f>
        <v>2.9652115360682978</v>
      </c>
      <c r="AF709">
        <f ca="1">$M$17694</f>
        <v>3.2301508808989401</v>
      </c>
      <c r="AG709">
        <f ca="1">$M$17695</f>
        <v>2.4567922208189383</v>
      </c>
      <c r="AH709">
        <f ca="1">$M$17696</f>
        <v>2.7351021054384548</v>
      </c>
      <c r="AI709">
        <f ca="1">$M$17697</f>
        <v>2.4258846226972794</v>
      </c>
      <c r="AJ709">
        <f ca="1">$M$17698</f>
        <v>2.6976587917114747</v>
      </c>
      <c r="AK709">
        <f ca="1">$M$17699</f>
        <v>3.3688716784310455</v>
      </c>
      <c r="AL709">
        <f ca="1">$M$17700</f>
        <v>2.904986484643159</v>
      </c>
      <c r="AM709">
        <f ca="1">$M$17701</f>
        <v>2.1631293969678742</v>
      </c>
    </row>
    <row r="710" spans="1:39" x14ac:dyDescent="0.25">
      <c r="A710" s="9"/>
      <c r="H710" s="9"/>
      <c r="J710">
        <v>8</v>
      </c>
      <c r="K710">
        <f ca="1">SIMULATION!$D$3*SIMULATION!$D$17/$H702/(SIMULATION!$D$17-$I702)*(((EXP(-$I702*$J710))/(1-EXP(-SIMULATION!$D$4*$I702)))-(EXP(-SIMULATION!$D$17*$J710)/(1-EXP(-SIMULATION!$D$4*SIMULATION!$D$17))))</f>
        <v>2.8107917576164869</v>
      </c>
      <c r="L710">
        <v>0.13267452461776844</v>
      </c>
      <c r="M710">
        <f t="shared" ca="1" si="11"/>
        <v>3.1837122178577966</v>
      </c>
      <c r="N710" s="6">
        <v>709</v>
      </c>
      <c r="O710">
        <f ca="1">$M$17702</f>
        <v>1.1803469345333257</v>
      </c>
      <c r="P710">
        <f ca="1">$M$17703</f>
        <v>1.8811719931887445</v>
      </c>
      <c r="Q710">
        <f ca="1">$M$17704</f>
        <v>2.5819124884529741</v>
      </c>
      <c r="R710">
        <f ca="1">$M$17705</f>
        <v>2.6445625806366713</v>
      </c>
      <c r="S710">
        <f ca="1">$M$17706</f>
        <v>2.1259258342101184</v>
      </c>
      <c r="T710">
        <f ca="1">$M$17707</f>
        <v>3.4449522906917234</v>
      </c>
      <c r="U710">
        <f ca="1">$M$17708</f>
        <v>3.264219774270547</v>
      </c>
      <c r="V710">
        <f ca="1">$M$17709</f>
        <v>1.3031403629202263</v>
      </c>
      <c r="W710">
        <f ca="1">$M$17710</f>
        <v>2.0682853491881956</v>
      </c>
      <c r="X710">
        <f ca="1">$M$17711</f>
        <v>1.7858936842002278</v>
      </c>
      <c r="Y710">
        <f ca="1">$M$17712</f>
        <v>2.9036183983011812</v>
      </c>
      <c r="Z710">
        <f ca="1">$M$17713</f>
        <v>2.8670410167918536</v>
      </c>
      <c r="AA710">
        <f ca="1">$M$17714</f>
        <v>1.5659118971140231</v>
      </c>
      <c r="AB710">
        <f ca="1">$M$17715</f>
        <v>2.229209674730336</v>
      </c>
      <c r="AC710">
        <f ca="1">$M$17716</f>
        <v>2.0944626158254893</v>
      </c>
      <c r="AD710">
        <f ca="1">$M$17717</f>
        <v>1.3183419811258625</v>
      </c>
      <c r="AE710">
        <f ca="1">$M$17718</f>
        <v>0.58579700167239779</v>
      </c>
      <c r="AF710">
        <f ca="1">$M$17719</f>
        <v>0.91022727071689224</v>
      </c>
      <c r="AG710">
        <f ca="1">$M$17720</f>
        <v>1.7964474943893185</v>
      </c>
      <c r="AH710">
        <f ca="1">$M$17721</f>
        <v>1.4048075574499321</v>
      </c>
      <c r="AI710">
        <f ca="1">$M$17722</f>
        <v>1.0026899450995761</v>
      </c>
      <c r="AJ710">
        <f ca="1">$M$17723</f>
        <v>0.95500352277670386</v>
      </c>
      <c r="AK710">
        <f ca="1">$M$17724</f>
        <v>1.1830928982391171</v>
      </c>
      <c r="AL710">
        <f ca="1">$M$17725</f>
        <v>0.95381912214196996</v>
      </c>
      <c r="AM710">
        <f ca="1">$M$17726</f>
        <v>1.1366704649645525</v>
      </c>
    </row>
    <row r="711" spans="1:39" x14ac:dyDescent="0.25">
      <c r="A711" s="9"/>
      <c r="H711" s="9"/>
      <c r="J711">
        <v>9</v>
      </c>
      <c r="K711">
        <f ca="1">SIMULATION!$D$3*SIMULATION!$D$17/$H702/(SIMULATION!$D$17-$I702)*(((EXP(-$I702*$J711))/(1-EXP(-SIMULATION!$D$4*$I702)))-(EXP(-SIMULATION!$D$17*$J711)/(1-EXP(-SIMULATION!$D$4*SIMULATION!$D$17))))</f>
        <v>2.7604851169814273</v>
      </c>
      <c r="L711">
        <v>-0.15889280565702965</v>
      </c>
      <c r="M711">
        <f t="shared" ca="1" si="11"/>
        <v>2.3218638917697745</v>
      </c>
      <c r="N711" s="6">
        <v>710</v>
      </c>
      <c r="O711">
        <f ca="1">$M$17727</f>
        <v>3.0661043297358344</v>
      </c>
      <c r="P711">
        <f ca="1">$M$17728</f>
        <v>3.6775786995286097</v>
      </c>
      <c r="Q711">
        <f ca="1">$M$17729</f>
        <v>2.6983857116624939</v>
      </c>
      <c r="R711">
        <f ca="1">$M$17730</f>
        <v>4.267965912263378</v>
      </c>
      <c r="S711">
        <f ca="1">$M$17731</f>
        <v>2.4034634429668578</v>
      </c>
      <c r="T711">
        <f ca="1">$M$17732</f>
        <v>3.3241139171958096</v>
      </c>
      <c r="U711">
        <f ca="1">$M$17733</f>
        <v>2.825117011942901</v>
      </c>
      <c r="V711">
        <f ca="1">$M$17734</f>
        <v>3.265260518751171</v>
      </c>
      <c r="W711">
        <f ca="1">$M$17735</f>
        <v>4.7950042148887455</v>
      </c>
      <c r="X711">
        <f ca="1">$M$17736</f>
        <v>3.3731309399299758</v>
      </c>
      <c r="Y711">
        <f ca="1">$M$17737</f>
        <v>4.4693919441437622</v>
      </c>
      <c r="Z711">
        <f ca="1">$M$17738</f>
        <v>2.0245212201479559</v>
      </c>
      <c r="AA711">
        <f ca="1">$M$17739</f>
        <v>2.6081899734884</v>
      </c>
      <c r="AB711">
        <f ca="1">$M$17740</f>
        <v>3.7072543427801237</v>
      </c>
      <c r="AC711">
        <f ca="1">$M$17741</f>
        <v>3.9334300040680019</v>
      </c>
      <c r="AD711">
        <f ca="1">$M$17742</f>
        <v>3.1576010537725425</v>
      </c>
      <c r="AE711">
        <f ca="1">$M$17743</f>
        <v>2.5205095623647709</v>
      </c>
      <c r="AF711">
        <f ca="1">$M$17744</f>
        <v>3.1915979685667968</v>
      </c>
      <c r="AG711">
        <f ca="1">$M$17745</f>
        <v>2.7382558505705963</v>
      </c>
      <c r="AH711">
        <f ca="1">$M$17746</f>
        <v>2.3193097515936834</v>
      </c>
      <c r="AI711">
        <f ca="1">$M$17747</f>
        <v>4.0482394572142963</v>
      </c>
      <c r="AJ711">
        <f ca="1">$M$17748</f>
        <v>2.6703137941152932</v>
      </c>
      <c r="AK711">
        <f ca="1">$M$17749</f>
        <v>2.7737846538090323</v>
      </c>
      <c r="AL711">
        <f ca="1">$M$17750</f>
        <v>1.8336299407159888</v>
      </c>
      <c r="AM711">
        <f ca="1">$M$17751</f>
        <v>3.1634490796260635</v>
      </c>
    </row>
    <row r="712" spans="1:39" x14ac:dyDescent="0.25">
      <c r="A712" s="9"/>
      <c r="H712" s="9"/>
      <c r="J712">
        <v>10</v>
      </c>
      <c r="K712">
        <f ca="1">SIMULATION!$D$3*SIMULATION!$D$17/$H702/(SIMULATION!$D$17-$I702)*(((EXP(-$I702*$J712))/(1-EXP(-SIMULATION!$D$4*$I702)))-(EXP(-SIMULATION!$D$17*$J712)/(1-EXP(-SIMULATION!$D$4*SIMULATION!$D$17))))</f>
        <v>2.7063044401237146</v>
      </c>
      <c r="L712">
        <v>1.6035943715779617E-2</v>
      </c>
      <c r="M712">
        <f t="shared" ca="1" si="11"/>
        <v>2.7497025858033028</v>
      </c>
      <c r="N712" s="6">
        <v>711</v>
      </c>
      <c r="O712">
        <f ca="1">$M$17752</f>
        <v>1.0291873893284968</v>
      </c>
      <c r="P712">
        <f ca="1">$M$17753</f>
        <v>2.5711211377000733</v>
      </c>
      <c r="Q712">
        <f ca="1">$M$17754</f>
        <v>3.2997466284197969</v>
      </c>
      <c r="R712">
        <f ca="1">$M$17755</f>
        <v>2.1761410247497368</v>
      </c>
      <c r="S712">
        <f ca="1">$M$17756</f>
        <v>4.1224014373360118</v>
      </c>
      <c r="T712">
        <f ca="1">$M$17757</f>
        <v>4.587654995836516</v>
      </c>
      <c r="U712">
        <f ca="1">$M$17758</f>
        <v>3.3648495184236755</v>
      </c>
      <c r="V712">
        <f ca="1">$M$17759</f>
        <v>2.7660725250666687</v>
      </c>
      <c r="W712">
        <f ca="1">$M$17760</f>
        <v>4.6439084892798679</v>
      </c>
      <c r="X712">
        <f ca="1">$M$17761</f>
        <v>3.3166681039450472</v>
      </c>
      <c r="Y712">
        <f ca="1">$M$17762</f>
        <v>3.4195986731509294</v>
      </c>
      <c r="Z712">
        <f ca="1">$M$17763</f>
        <v>2.6129246833473272</v>
      </c>
      <c r="AA712">
        <f ca="1">$M$17764</f>
        <v>1.3799362735497707</v>
      </c>
      <c r="AB712">
        <f ca="1">$M$17765</f>
        <v>2.580574596493947</v>
      </c>
      <c r="AC712">
        <f ca="1">$M$17766</f>
        <v>2.023717958711301</v>
      </c>
      <c r="AD712">
        <f ca="1">$M$17767</f>
        <v>2.2818043624325499</v>
      </c>
      <c r="AE712">
        <f ca="1">$M$17768</f>
        <v>1.5532670427379733</v>
      </c>
      <c r="AF712">
        <f ca="1">$M$17769</f>
        <v>1.8501915129780553</v>
      </c>
      <c r="AG712">
        <f ca="1">$M$17770</f>
        <v>0.80023234075066363</v>
      </c>
      <c r="AH712">
        <f ca="1">$M$17771</f>
        <v>1.6093618870616022</v>
      </c>
      <c r="AI712">
        <f ca="1">$M$17772</f>
        <v>1.4920202901198663</v>
      </c>
      <c r="AJ712">
        <f ca="1">$M$17773</f>
        <v>1.2699163027340701</v>
      </c>
      <c r="AK712">
        <f ca="1">$M$17774</f>
        <v>1.4317312870434118</v>
      </c>
      <c r="AL712">
        <f ca="1">$M$17775</f>
        <v>0.87391837383526516</v>
      </c>
      <c r="AM712">
        <f ca="1">$M$17776</f>
        <v>0.94861477983567732</v>
      </c>
    </row>
    <row r="713" spans="1:39" x14ac:dyDescent="0.25">
      <c r="A713" s="9"/>
      <c r="H713" s="9"/>
      <c r="J713">
        <v>11</v>
      </c>
      <c r="K713">
        <f ca="1">SIMULATION!$D$3*SIMULATION!$D$17/$H702/(SIMULATION!$D$17-$I702)*(((EXP(-$I702*$J713))/(1-EXP(-SIMULATION!$D$4*$I702)))-(EXP(-SIMULATION!$D$17*$J713)/(1-EXP(-SIMULATION!$D$4*SIMULATION!$D$17))))</f>
        <v>2.6501431286609258</v>
      </c>
      <c r="L713">
        <v>-0.29841045469473143</v>
      </c>
      <c r="M713">
        <f t="shared" ca="1" si="11"/>
        <v>1.8593127126311007</v>
      </c>
      <c r="N713" s="6">
        <v>712</v>
      </c>
      <c r="O713">
        <f ca="1">$M$17777</f>
        <v>0.87401006609267773</v>
      </c>
      <c r="P713">
        <f ca="1">$M$17778</f>
        <v>2.4962183437348839</v>
      </c>
      <c r="Q713">
        <f ca="1">$M$17779</f>
        <v>2.0418587458329158</v>
      </c>
      <c r="R713">
        <f ca="1">$M$17780</f>
        <v>2.6706580391003367</v>
      </c>
      <c r="S713">
        <f ca="1">$M$17781</f>
        <v>2.8126119513674488</v>
      </c>
      <c r="T713">
        <f ca="1">$M$17782</f>
        <v>1.4592145603261564</v>
      </c>
      <c r="U713">
        <f ca="1">$M$17783</f>
        <v>2.1231524003171187</v>
      </c>
      <c r="V713">
        <f ca="1">$M$17784</f>
        <v>2.1352755454466115</v>
      </c>
      <c r="W713">
        <f ca="1">$M$17785</f>
        <v>2.1663908674414807</v>
      </c>
      <c r="X713">
        <f ca="1">$M$17786</f>
        <v>1.7903099985207647</v>
      </c>
      <c r="Y713">
        <f ca="1">$M$17787</f>
        <v>2.0741758675070523</v>
      </c>
      <c r="Z713">
        <f ca="1">$M$17788</f>
        <v>2.2031615749799278</v>
      </c>
      <c r="AA713">
        <f ca="1">$M$17789</f>
        <v>2.4617242283941088</v>
      </c>
      <c r="AB713">
        <f ca="1">$M$17790</f>
        <v>2.0483704899182049</v>
      </c>
      <c r="AC713">
        <f ca="1">$M$17791</f>
        <v>1.8209908756570554</v>
      </c>
      <c r="AD713">
        <f ca="1">$M$17792</f>
        <v>1.7712820271655079</v>
      </c>
      <c r="AE713">
        <f ca="1">$M$17793</f>
        <v>1.5662892778526676</v>
      </c>
      <c r="AF713">
        <f ca="1">$M$17794</f>
        <v>1.2920881820824048</v>
      </c>
      <c r="AG713">
        <f ca="1">$M$17795</f>
        <v>1.1256311016080114</v>
      </c>
      <c r="AH713">
        <f ca="1">$M$17796</f>
        <v>1.4704564821226929</v>
      </c>
      <c r="AI713">
        <f ca="1">$M$17797</f>
        <v>1.0004601452571007</v>
      </c>
      <c r="AJ713">
        <f ca="1">$M$17798</f>
        <v>1.1611798197478711</v>
      </c>
      <c r="AK713">
        <f ca="1">$M$17799</f>
        <v>1.3425742010843646</v>
      </c>
      <c r="AL713">
        <f ca="1">$M$17800</f>
        <v>1.2324083740381844</v>
      </c>
      <c r="AM713">
        <f ca="1">$M$17801</f>
        <v>0.32379071121835512</v>
      </c>
    </row>
    <row r="714" spans="1:39" x14ac:dyDescent="0.25">
      <c r="A714" s="9"/>
      <c r="H714" s="9"/>
      <c r="J714">
        <v>12</v>
      </c>
      <c r="K714">
        <f ca="1">SIMULATION!$D$3*SIMULATION!$D$17/$H702/(SIMULATION!$D$17-$I702)*(((EXP(-$I702*$J714))/(1-EXP(-SIMULATION!$D$4*$I702)))-(EXP(-SIMULATION!$D$17*$J714)/(1-EXP(-SIMULATION!$D$4*SIMULATION!$D$17))))</f>
        <v>2.593203038470957</v>
      </c>
      <c r="L714">
        <v>0.48133248821322816</v>
      </c>
      <c r="M714">
        <f t="shared" ca="1" si="11"/>
        <v>3.8413959094202865</v>
      </c>
      <c r="N714" s="6">
        <v>713</v>
      </c>
      <c r="O714">
        <f ca="1">$M$17802</f>
        <v>1.5222659226787483</v>
      </c>
      <c r="P714">
        <f ca="1">$M$17803</f>
        <v>1.9840519306957682</v>
      </c>
      <c r="Q714">
        <f ca="1">$M$17804</f>
        <v>1.3183382095830249</v>
      </c>
      <c r="R714">
        <f ca="1">$M$17805</f>
        <v>1.6829346327277215</v>
      </c>
      <c r="S714">
        <f ca="1">$M$17806</f>
        <v>3.1857749238110822</v>
      </c>
      <c r="T714">
        <f ca="1">$M$17807</f>
        <v>2.1794074721541348</v>
      </c>
      <c r="U714">
        <f ca="1">$M$17808</f>
        <v>2.5992581577813501</v>
      </c>
      <c r="V714">
        <f ca="1">$M$17809</f>
        <v>1.4701714220779274</v>
      </c>
      <c r="W714">
        <f ca="1">$M$17810</f>
        <v>1.8278558280572117</v>
      </c>
      <c r="X714">
        <f ca="1">$M$17811</f>
        <v>2.0327236298684253</v>
      </c>
      <c r="Y714">
        <f ca="1">$M$17812</f>
        <v>2.0170122600831872</v>
      </c>
      <c r="Z714">
        <f ca="1">$M$17813</f>
        <v>1.2797893428375173</v>
      </c>
      <c r="AA714">
        <f ca="1">$M$17814</f>
        <v>1.4707418113599755</v>
      </c>
      <c r="AB714">
        <f ca="1">$M$17815</f>
        <v>1.6786389939976689</v>
      </c>
      <c r="AC714">
        <f ca="1">$M$17816</f>
        <v>1.5469931198186386</v>
      </c>
      <c r="AD714">
        <f ca="1">$M$17817</f>
        <v>1.1596459651421287</v>
      </c>
      <c r="AE714">
        <f ca="1">$M$17818</f>
        <v>1.3833333260739804</v>
      </c>
      <c r="AF714">
        <f ca="1">$M$17819</f>
        <v>1.8996036953190794</v>
      </c>
      <c r="AG714">
        <f ca="1">$M$17820</f>
        <v>2.1711353423375352</v>
      </c>
      <c r="AH714">
        <f ca="1">$M$17821</f>
        <v>1.0752920150928211</v>
      </c>
      <c r="AI714">
        <f ca="1">$M$17822</f>
        <v>0.94282384023791455</v>
      </c>
      <c r="AJ714">
        <f ca="1">$M$17823</f>
        <v>1.2765209822736847</v>
      </c>
      <c r="AK714">
        <f ca="1">$M$17824</f>
        <v>1.1548430113891746</v>
      </c>
      <c r="AL714">
        <f ca="1">$M$17825</f>
        <v>0.66244954140001444</v>
      </c>
      <c r="AM714">
        <f ca="1">$M$17826</f>
        <v>0.94504341643165113</v>
      </c>
    </row>
    <row r="715" spans="1:39" x14ac:dyDescent="0.25">
      <c r="A715" s="9"/>
      <c r="H715" s="9"/>
      <c r="J715">
        <v>13</v>
      </c>
      <c r="K715">
        <f ca="1">SIMULATION!$D$3*SIMULATION!$D$17/$H702/(SIMULATION!$D$17-$I702)*(((EXP(-$I702*$J715))/(1-EXP(-SIMULATION!$D$4*$I702)))-(EXP(-SIMULATION!$D$17*$J715)/(1-EXP(-SIMULATION!$D$4*SIMULATION!$D$17))))</f>
        <v>2.5362431287791258</v>
      </c>
      <c r="L715">
        <v>-4.8760948574150371E-2</v>
      </c>
      <c r="M715">
        <f t="shared" ca="1" si="11"/>
        <v>2.4125735080051847</v>
      </c>
      <c r="N715" s="6">
        <v>714</v>
      </c>
      <c r="O715">
        <f ca="1">$M$17827</f>
        <v>1.4247194221711508</v>
      </c>
      <c r="P715">
        <f ca="1">$M$17828</f>
        <v>2.8756089577519131</v>
      </c>
      <c r="Q715">
        <f ca="1">$M$17829</f>
        <v>3.3075710139330345</v>
      </c>
      <c r="R715">
        <f ca="1">$M$17830</f>
        <v>2.5476892459842526</v>
      </c>
      <c r="S715">
        <f ca="1">$M$17831</f>
        <v>5.6367815945596806</v>
      </c>
      <c r="T715">
        <f ca="1">$M$17832</f>
        <v>4.0541096138261015</v>
      </c>
      <c r="U715">
        <f ca="1">$M$17833</f>
        <v>4.3352543936428916</v>
      </c>
      <c r="V715">
        <f ca="1">$M$17834</f>
        <v>4.371507344226071</v>
      </c>
      <c r="W715">
        <f ca="1">$M$17835</f>
        <v>2.3924973558400837</v>
      </c>
      <c r="X715">
        <f ca="1">$M$17836</f>
        <v>3.6806110931515423</v>
      </c>
      <c r="Y715">
        <f ca="1">$M$17837</f>
        <v>3.3437946156312783</v>
      </c>
      <c r="Z715">
        <f ca="1">$M$17838</f>
        <v>2.8798379578716728</v>
      </c>
      <c r="AA715">
        <f ca="1">$M$17839</f>
        <v>3.0572731859946618</v>
      </c>
      <c r="AB715">
        <f ca="1">$M$17840</f>
        <v>3.7250240484573389</v>
      </c>
      <c r="AC715">
        <f ca="1">$M$17841</f>
        <v>1.9092206305066439</v>
      </c>
      <c r="AD715">
        <f ca="1">$M$17842</f>
        <v>3.0781795469111599</v>
      </c>
      <c r="AE715">
        <f ca="1">$M$17843</f>
        <v>1.4440688999499003</v>
      </c>
      <c r="AF715">
        <f ca="1">$M$17844</f>
        <v>0.55030783759430435</v>
      </c>
      <c r="AG715">
        <f ca="1">$M$17845</f>
        <v>1.6532974751869005</v>
      </c>
      <c r="AH715">
        <f ca="1">$M$17846</f>
        <v>2.471029957432608</v>
      </c>
      <c r="AI715">
        <f ca="1">$M$17847</f>
        <v>2.080978927877517</v>
      </c>
      <c r="AJ715">
        <f ca="1">$M$17848</f>
        <v>1.4390363902791439</v>
      </c>
      <c r="AK715">
        <f ca="1">$M$17849</f>
        <v>1.780441969101523</v>
      </c>
      <c r="AL715">
        <f ca="1">$M$17850</f>
        <v>1.6154462776527307</v>
      </c>
      <c r="AM715">
        <f ca="1">$M$17851</f>
        <v>1.2165995011292474</v>
      </c>
    </row>
    <row r="716" spans="1:39" x14ac:dyDescent="0.25">
      <c r="A716" s="9"/>
      <c r="H716" s="9"/>
      <c r="J716">
        <v>14</v>
      </c>
      <c r="K716">
        <f ca="1">SIMULATION!$D$3*SIMULATION!$D$17/$H702/(SIMULATION!$D$17-$I702)*(((EXP(-$I702*$J716))/(1-EXP(-SIMULATION!$D$4*$I702)))-(EXP(-SIMULATION!$D$17*$J716)/(1-EXP(-SIMULATION!$D$4*SIMULATION!$D$17))))</f>
        <v>2.4797387965214295</v>
      </c>
      <c r="L716">
        <v>-5.9584818177640879E-2</v>
      </c>
      <c r="M716">
        <f t="shared" ca="1" si="11"/>
        <v>2.3319840112026582</v>
      </c>
      <c r="N716" s="6">
        <v>715</v>
      </c>
      <c r="O716">
        <f ca="1">$M$17852</f>
        <v>1.4485582016378706</v>
      </c>
      <c r="P716">
        <f ca="1">$M$17853</f>
        <v>2.4757060749808035</v>
      </c>
      <c r="Q716">
        <f ca="1">$M$17854</f>
        <v>2.5689164351470453</v>
      </c>
      <c r="R716">
        <f ca="1">$M$17855</f>
        <v>2.586767146703056</v>
      </c>
      <c r="S716">
        <f ca="1">$M$17856</f>
        <v>3.332472565517516</v>
      </c>
      <c r="T716">
        <f ca="1">$M$17857</f>
        <v>2.6984131503770983</v>
      </c>
      <c r="U716">
        <f ca="1">$M$17858</f>
        <v>2.1671341266085733</v>
      </c>
      <c r="V716">
        <f ca="1">$M$17859</f>
        <v>2.4817974132616154</v>
      </c>
      <c r="W716">
        <f ca="1">$M$17860</f>
        <v>4.8786181605119356</v>
      </c>
      <c r="X716">
        <f ca="1">$M$17861</f>
        <v>3.6891476530732512</v>
      </c>
      <c r="Y716">
        <f ca="1">$M$17862</f>
        <v>2.698887961374044</v>
      </c>
      <c r="Z716">
        <f ca="1">$M$17863</f>
        <v>3.2308900345501907</v>
      </c>
      <c r="AA716">
        <f ca="1">$M$17864</f>
        <v>2.0491051390172581</v>
      </c>
      <c r="AB716">
        <f ca="1">$M$17865</f>
        <v>3.4715828737635275</v>
      </c>
      <c r="AC716">
        <f ca="1">$M$17866</f>
        <v>2.027188280970194</v>
      </c>
      <c r="AD716">
        <f ca="1">$M$17867</f>
        <v>2.1264431452836159</v>
      </c>
      <c r="AE716">
        <f ca="1">$M$17868</f>
        <v>2.6428381829831795</v>
      </c>
      <c r="AF716">
        <f ca="1">$M$17869</f>
        <v>2.3908346939617537</v>
      </c>
      <c r="AG716">
        <f ca="1">$M$17870</f>
        <v>1.8334500465155776</v>
      </c>
      <c r="AH716">
        <f ca="1">$M$17871</f>
        <v>1.6439352943301893</v>
      </c>
      <c r="AI716">
        <f ca="1">$M$17872</f>
        <v>1.6669172631221469</v>
      </c>
      <c r="AJ716">
        <f ca="1">$M$17873</f>
        <v>0.8976946753752687</v>
      </c>
      <c r="AK716">
        <f ca="1">$M$17874</f>
        <v>0.78021234462851219</v>
      </c>
      <c r="AL716">
        <f ca="1">$M$17875</f>
        <v>0.69002636053002064</v>
      </c>
      <c r="AM716">
        <f ca="1">$M$17876</f>
        <v>1.2385656288610678</v>
      </c>
    </row>
    <row r="717" spans="1:39" x14ac:dyDescent="0.25">
      <c r="A717" s="9"/>
      <c r="H717" s="9"/>
      <c r="J717">
        <v>15</v>
      </c>
      <c r="K717">
        <f ca="1">SIMULATION!$D$3*SIMULATION!$D$17/$H702/(SIMULATION!$D$17-$I702)*(((EXP(-$I702*$J717))/(1-EXP(-SIMULATION!$D$4*$I702)))-(EXP(-SIMULATION!$D$17*$J717)/(1-EXP(-SIMULATION!$D$4*SIMULATION!$D$17))))</f>
        <v>2.4239839758019817</v>
      </c>
      <c r="L717">
        <v>0.15501807963002878</v>
      </c>
      <c r="M717">
        <f t="shared" ca="1" si="11"/>
        <v>2.7997453167847675</v>
      </c>
      <c r="N717" s="6">
        <v>716</v>
      </c>
      <c r="O717">
        <f ca="1">$M$17877</f>
        <v>0.9668022654272822</v>
      </c>
      <c r="P717">
        <f ca="1">$M$17878</f>
        <v>2.1368294690494056</v>
      </c>
      <c r="Q717">
        <f ca="1">$M$17879</f>
        <v>2.1367613905679139</v>
      </c>
      <c r="R717">
        <f ca="1">$M$17880</f>
        <v>2.0023749539405782</v>
      </c>
      <c r="S717">
        <f ca="1">$M$17881</f>
        <v>2.4142293353408335</v>
      </c>
      <c r="T717">
        <f ca="1">$M$17882</f>
        <v>2.3402377200138891</v>
      </c>
      <c r="U717">
        <f ca="1">$M$17883</f>
        <v>2.7026300060882744</v>
      </c>
      <c r="V717">
        <f ca="1">$M$17884</f>
        <v>1.5930292579801455</v>
      </c>
      <c r="W717">
        <f ca="1">$M$17885</f>
        <v>1.9282079907310126</v>
      </c>
      <c r="X717">
        <f ca="1">$M$17886</f>
        <v>2.044715659267569</v>
      </c>
      <c r="Y717">
        <f ca="1">$M$17887</f>
        <v>0.8274763237995526</v>
      </c>
      <c r="Z717">
        <f ca="1">$M$17888</f>
        <v>2.7052213107307619</v>
      </c>
      <c r="AA717">
        <f ca="1">$M$17889</f>
        <v>0.84518613246163454</v>
      </c>
      <c r="AB717">
        <f ca="1">$M$17890</f>
        <v>0.79598861275485633</v>
      </c>
      <c r="AC717">
        <f ca="1">$M$17891</f>
        <v>2.4835183310182227</v>
      </c>
      <c r="AD717">
        <f ca="1">$M$17892</f>
        <v>2.2015890729072836</v>
      </c>
      <c r="AE717">
        <f ca="1">$M$17893</f>
        <v>2.2462336602842048</v>
      </c>
      <c r="AF717">
        <f ca="1">$M$17894</f>
        <v>1.0048344605568826</v>
      </c>
      <c r="AG717">
        <f ca="1">$M$17895</f>
        <v>1.3103001666578107</v>
      </c>
      <c r="AH717">
        <f ca="1">$M$17896</f>
        <v>1.6149180924931397</v>
      </c>
      <c r="AI717">
        <f ca="1">$M$17897</f>
        <v>1.7690603721957943</v>
      </c>
      <c r="AJ717">
        <f ca="1">$M$17898</f>
        <v>1.6906635088047945</v>
      </c>
      <c r="AK717">
        <f ca="1">$M$17899</f>
        <v>1.0273828744439584</v>
      </c>
      <c r="AL717">
        <f ca="1">$M$17900</f>
        <v>1.711547668834468</v>
      </c>
      <c r="AM717">
        <f ca="1">$M$17901</f>
        <v>1.1158778699390772</v>
      </c>
    </row>
    <row r="718" spans="1:39" x14ac:dyDescent="0.25">
      <c r="A718" s="9"/>
      <c r="H718" s="9"/>
      <c r="J718">
        <v>16</v>
      </c>
      <c r="K718">
        <f ca="1">SIMULATION!$D$3*SIMULATION!$D$17/$H702/(SIMULATION!$D$17-$I702)*(((EXP(-$I702*$J718))/(1-EXP(-SIMULATION!$D$4*$I702)))-(EXP(-SIMULATION!$D$17*$J718)/(1-EXP(-SIMULATION!$D$4*SIMULATION!$D$17))))</f>
        <v>2.3691565599676569</v>
      </c>
      <c r="L718">
        <v>0.18288728229737999</v>
      </c>
      <c r="M718">
        <f t="shared" ca="1" si="11"/>
        <v>2.8024451645571515</v>
      </c>
      <c r="N718" s="6">
        <v>717</v>
      </c>
      <c r="O718">
        <f ca="1">$M$17902</f>
        <v>1.3025705358491171</v>
      </c>
      <c r="P718">
        <f ca="1">$M$17903</f>
        <v>1.9471252383784798</v>
      </c>
      <c r="Q718">
        <f ca="1">$M$17904</f>
        <v>1.6992403209256333</v>
      </c>
      <c r="R718">
        <f ca="1">$M$17905</f>
        <v>2.6242061811929078</v>
      </c>
      <c r="S718">
        <f ca="1">$M$17906</f>
        <v>2.5481124830448159</v>
      </c>
      <c r="T718">
        <f ca="1">$M$17907</f>
        <v>2.2851920595960613</v>
      </c>
      <c r="U718">
        <f ca="1">$M$17908</f>
        <v>1.9357177156545144</v>
      </c>
      <c r="V718">
        <f ca="1">$M$17909</f>
        <v>3.176446213412909</v>
      </c>
      <c r="W718">
        <f ca="1">$M$17910</f>
        <v>3.9529262102830267</v>
      </c>
      <c r="X718">
        <f ca="1">$M$17911</f>
        <v>1.8131336275109657</v>
      </c>
      <c r="Y718">
        <f ca="1">$M$17912</f>
        <v>2.6299617903667505</v>
      </c>
      <c r="Z718">
        <f ca="1">$M$17913</f>
        <v>2.0813582925083831</v>
      </c>
      <c r="AA718">
        <f ca="1">$M$17914</f>
        <v>2.0471862231704008</v>
      </c>
      <c r="AB718">
        <f ca="1">$M$17915</f>
        <v>2.6564815875517884</v>
      </c>
      <c r="AC718">
        <f ca="1">$M$17916</f>
        <v>1.7807307794230289</v>
      </c>
      <c r="AD718">
        <f ca="1">$M$17917</f>
        <v>0.93320039708368052</v>
      </c>
      <c r="AE718">
        <f ca="1">$M$17918</f>
        <v>3.0175404888524633</v>
      </c>
      <c r="AF718">
        <f ca="1">$M$17919</f>
        <v>2.2752187130985546</v>
      </c>
      <c r="AG718">
        <f ca="1">$M$17920</f>
        <v>1.7610680024370851</v>
      </c>
      <c r="AH718">
        <f ca="1">$M$17921</f>
        <v>1.6685403928196818</v>
      </c>
      <c r="AI718">
        <f ca="1">$M$17922</f>
        <v>1.2116722425213575</v>
      </c>
      <c r="AJ718">
        <f ca="1">$M$17923</f>
        <v>1.0383851003762963</v>
      </c>
      <c r="AK718">
        <f ca="1">$M$17924</f>
        <v>1.3308841254726584</v>
      </c>
      <c r="AL718">
        <f ca="1">$M$17925</f>
        <v>0.90549940755663438</v>
      </c>
      <c r="AM718">
        <f ca="1">$M$17926</f>
        <v>1.2253380456546887</v>
      </c>
    </row>
    <row r="719" spans="1:39" x14ac:dyDescent="0.25">
      <c r="A719" s="9"/>
      <c r="H719" s="9"/>
      <c r="J719">
        <v>17</v>
      </c>
      <c r="K719">
        <f ca="1">SIMULATION!$D$3*SIMULATION!$D$17/$H702/(SIMULATION!$D$17-$I702)*(((EXP(-$I702*$J719))/(1-EXP(-SIMULATION!$D$4*$I702)))-(EXP(-SIMULATION!$D$17*$J719)/(1-EXP(-SIMULATION!$D$4*SIMULATION!$D$17))))</f>
        <v>2.3153603200566684</v>
      </c>
      <c r="L719">
        <v>0.2269354170986066</v>
      </c>
      <c r="M719">
        <f t="shared" ca="1" si="11"/>
        <v>2.8407975800222918</v>
      </c>
      <c r="N719" s="6">
        <v>718</v>
      </c>
      <c r="O719">
        <f ca="1">$M$17927</f>
        <v>2.867049265539805</v>
      </c>
      <c r="P719">
        <f ca="1">$M$17928</f>
        <v>0.84074978187436689</v>
      </c>
      <c r="Q719">
        <f ca="1">$M$17929</f>
        <v>0.79026104523874485</v>
      </c>
      <c r="R719">
        <f ca="1">$M$17930</f>
        <v>2.5863824086865739</v>
      </c>
      <c r="S719">
        <f ca="1">$M$17931</f>
        <v>1.9645280185673009</v>
      </c>
      <c r="T719">
        <f ca="1">$M$17932</f>
        <v>2.5722649549905134</v>
      </c>
      <c r="U719">
        <f ca="1">$M$17933</f>
        <v>2.2730736273202665</v>
      </c>
      <c r="V719">
        <f ca="1">$M$17934</f>
        <v>2.0205973830045525</v>
      </c>
      <c r="W719">
        <f ca="1">$M$17935</f>
        <v>2.080774080868502</v>
      </c>
      <c r="X719">
        <f ca="1">$M$17936</f>
        <v>1.868518681552114</v>
      </c>
      <c r="Y719">
        <f ca="1">$M$17937</f>
        <v>2.7271803213623009</v>
      </c>
      <c r="Z719">
        <f ca="1">$M$17938</f>
        <v>1.4046614427988544</v>
      </c>
      <c r="AA719">
        <f ca="1">$M$17939</f>
        <v>1.8560049550090199</v>
      </c>
      <c r="AB719">
        <f ca="1">$M$17940</f>
        <v>1.3373317526375104</v>
      </c>
      <c r="AC719">
        <f ca="1">$M$17941</f>
        <v>3.1455657397099213</v>
      </c>
      <c r="AD719">
        <f ca="1">$M$17942</f>
        <v>1.1367878587589393</v>
      </c>
      <c r="AE719">
        <f ca="1">$M$17943</f>
        <v>2.0653095481429919</v>
      </c>
      <c r="AF719">
        <f ca="1">$M$17944</f>
        <v>0.82979396648864789</v>
      </c>
      <c r="AG719">
        <f ca="1">$M$17945</f>
        <v>1.5096961038465868</v>
      </c>
      <c r="AH719">
        <f ca="1">$M$17946</f>
        <v>1.5971959520387609</v>
      </c>
      <c r="AI719">
        <f ca="1">$M$17947</f>
        <v>2.780927366018779</v>
      </c>
      <c r="AJ719">
        <f ca="1">$M$17948</f>
        <v>1.6561967210901376</v>
      </c>
      <c r="AK719">
        <f ca="1">$M$17949</f>
        <v>1.2987779336581899</v>
      </c>
      <c r="AL719">
        <f ca="1">$M$17950</f>
        <v>1.4743272720686509</v>
      </c>
      <c r="AM719">
        <f ca="1">$M$17951</f>
        <v>1.5167845608024371</v>
      </c>
    </row>
    <row r="720" spans="1:39" x14ac:dyDescent="0.25">
      <c r="A720" s="9"/>
      <c r="H720" s="9"/>
      <c r="J720">
        <v>18</v>
      </c>
      <c r="K720">
        <f ca="1">SIMULATION!$D$3*SIMULATION!$D$17/$H702/(SIMULATION!$D$17-$I702)*(((EXP(-$I702*$J720))/(1-EXP(-SIMULATION!$D$4*$I702)))-(EXP(-SIMULATION!$D$17*$J720)/(1-EXP(-SIMULATION!$D$4*SIMULATION!$D$17))))</f>
        <v>2.2626517616812123</v>
      </c>
      <c r="L720">
        <v>-7.5882968351553295E-2</v>
      </c>
      <c r="M720">
        <f t="shared" ca="1" si="11"/>
        <v>2.0909550296589705</v>
      </c>
      <c r="N720" s="6">
        <v>719</v>
      </c>
      <c r="O720">
        <f ca="1">$M$17952</f>
        <v>2.4186499846605241</v>
      </c>
      <c r="P720">
        <f ca="1">$M$17953</f>
        <v>2.2007820456311245</v>
      </c>
      <c r="Q720">
        <f ca="1">$M$17954</f>
        <v>2.1806962495152153</v>
      </c>
      <c r="R720">
        <f ca="1">$M$17955</f>
        <v>1.5292442555377723</v>
      </c>
      <c r="S720">
        <f ca="1">$M$17956</f>
        <v>2.6350282493713624</v>
      </c>
      <c r="T720">
        <f ca="1">$M$17957</f>
        <v>1.1165866979317571</v>
      </c>
      <c r="U720">
        <f ca="1">$M$17958</f>
        <v>2.4903039735596662</v>
      </c>
      <c r="V720">
        <f ca="1">$M$17959</f>
        <v>3.1236896683620325</v>
      </c>
      <c r="W720">
        <f ca="1">$M$17960</f>
        <v>2.1608480126628815</v>
      </c>
      <c r="X720">
        <f ca="1">$M$17961</f>
        <v>3.0865369178431101</v>
      </c>
      <c r="Y720">
        <f ca="1">$M$17962</f>
        <v>3.2918986927384033</v>
      </c>
      <c r="Z720">
        <f ca="1">$M$17963</f>
        <v>0.94916797558982413</v>
      </c>
      <c r="AA720">
        <f ca="1">$M$17964</f>
        <v>1.7750890220594258</v>
      </c>
      <c r="AB720">
        <f ca="1">$M$17965</f>
        <v>2.4636620850646191</v>
      </c>
      <c r="AC720">
        <f ca="1">$M$17966</f>
        <v>2.3325169506132668</v>
      </c>
      <c r="AD720">
        <f ca="1">$M$17967</f>
        <v>2.5998930551453951</v>
      </c>
      <c r="AE720">
        <f ca="1">$M$17968</f>
        <v>1.9501305275706475</v>
      </c>
      <c r="AF720">
        <f ca="1">$M$17969</f>
        <v>2.13025330640883</v>
      </c>
      <c r="AG720">
        <f ca="1">$M$17970</f>
        <v>2.3973065838541885</v>
      </c>
      <c r="AH720">
        <f ca="1">$M$17971</f>
        <v>1.3785881544924745</v>
      </c>
      <c r="AI720">
        <f ca="1">$M$17972</f>
        <v>1.7534365616957346</v>
      </c>
      <c r="AJ720">
        <f ca="1">$M$17973</f>
        <v>1.1979508827680565</v>
      </c>
      <c r="AK720">
        <f ca="1">$M$17974</f>
        <v>1.6453659736556523</v>
      </c>
      <c r="AL720">
        <f ca="1">$M$17975</f>
        <v>1.6408905553822299</v>
      </c>
      <c r="AM720">
        <f ca="1">$M$17976</f>
        <v>1.0748312328586673</v>
      </c>
    </row>
    <row r="721" spans="1:39" x14ac:dyDescent="0.25">
      <c r="A721" s="9"/>
      <c r="H721" s="9"/>
      <c r="J721">
        <v>19</v>
      </c>
      <c r="K721">
        <f ca="1">SIMULATION!$D$3*SIMULATION!$D$17/$H702/(SIMULATION!$D$17-$I702)*(((EXP(-$I702*$J721))/(1-EXP(-SIMULATION!$D$4*$I702)))-(EXP(-SIMULATION!$D$17*$J721)/(1-EXP(-SIMULATION!$D$4*SIMULATION!$D$17))))</f>
        <v>2.2110573302182996</v>
      </c>
      <c r="L721">
        <v>0.24628332842815087</v>
      </c>
      <c r="M721">
        <f t="shared" ca="1" si="11"/>
        <v>2.7556038888499237</v>
      </c>
      <c r="N721" s="6">
        <v>720</v>
      </c>
      <c r="O721">
        <f ca="1">$M$17977</f>
        <v>0.80194926071609984</v>
      </c>
      <c r="P721">
        <f ca="1">$M$17978</f>
        <v>1.7400597053498055</v>
      </c>
      <c r="Q721">
        <f ca="1">$M$17979</f>
        <v>3.2576417949252456</v>
      </c>
      <c r="R721">
        <f ca="1">$M$17980</f>
        <v>3.7597118474535276</v>
      </c>
      <c r="S721">
        <f ca="1">$M$17981</f>
        <v>3.3206264248406612</v>
      </c>
      <c r="T721">
        <f ca="1">$M$17982</f>
        <v>4.9498609761167707</v>
      </c>
      <c r="U721">
        <f ca="1">$M$17983</f>
        <v>3.7650905473355585</v>
      </c>
      <c r="V721">
        <f ca="1">$M$17984</f>
        <v>4.4871076666356311</v>
      </c>
      <c r="W721">
        <f ca="1">$M$17985</f>
        <v>3.2241033810103001</v>
      </c>
      <c r="X721">
        <f ca="1">$M$17986</f>
        <v>3.8713933541960888</v>
      </c>
      <c r="Y721">
        <f ca="1">$M$17987</f>
        <v>2.2326643687614904</v>
      </c>
      <c r="Z721">
        <f ca="1">$M$17988</f>
        <v>4.2603909311738919</v>
      </c>
      <c r="AA721">
        <f ca="1">$M$17989</f>
        <v>2.0847525060897469</v>
      </c>
      <c r="AB721">
        <f ca="1">$M$17990</f>
        <v>2.0036499904398801</v>
      </c>
      <c r="AC721">
        <f ca="1">$M$17991</f>
        <v>2.4973865210986439</v>
      </c>
      <c r="AD721">
        <f ca="1">$M$17992</f>
        <v>1.806935239159148</v>
      </c>
      <c r="AE721">
        <f ca="1">$M$17993</f>
        <v>1.8015677383078448</v>
      </c>
      <c r="AF721">
        <f ca="1">$M$17994</f>
        <v>2.1467219079366706</v>
      </c>
      <c r="AG721">
        <f ca="1">$M$17995</f>
        <v>2.2157800203903517</v>
      </c>
      <c r="AH721">
        <f ca="1">$M$17996</f>
        <v>1.0974327107345554</v>
      </c>
      <c r="AI721">
        <f ca="1">$M$17997</f>
        <v>1.8493537406267904</v>
      </c>
      <c r="AJ721">
        <f ca="1">$M$17998</f>
        <v>2.097360349664172</v>
      </c>
      <c r="AK721">
        <f ca="1">$M$17999</f>
        <v>1.616499461653232</v>
      </c>
      <c r="AL721">
        <f ca="1">$M$18000</f>
        <v>1.202596464599843</v>
      </c>
      <c r="AM721">
        <f ca="1">$M$18001</f>
        <v>0.87601789521030926</v>
      </c>
    </row>
    <row r="722" spans="1:39" x14ac:dyDescent="0.25">
      <c r="A722" s="9"/>
      <c r="H722" s="9"/>
      <c r="J722">
        <v>20</v>
      </c>
      <c r="K722">
        <f ca="1">SIMULATION!$D$3*SIMULATION!$D$17/$H702/(SIMULATION!$D$17-$I702)*(((EXP(-$I702*$J722))/(1-EXP(-SIMULATION!$D$4*$I702)))-(EXP(-SIMULATION!$D$17*$J722)/(1-EXP(-SIMULATION!$D$4*SIMULATION!$D$17))))</f>
        <v>2.160584431084589</v>
      </c>
      <c r="L722">
        <v>6.6762105509093297E-2</v>
      </c>
      <c r="M722">
        <f t="shared" ca="1" si="11"/>
        <v>2.3048295968339625</v>
      </c>
      <c r="N722" s="6">
        <v>721</v>
      </c>
      <c r="O722">
        <f ca="1">$M$18002</f>
        <v>1.3972159327893323</v>
      </c>
      <c r="P722">
        <f ca="1">$M$18003</f>
        <v>2.201511015814833</v>
      </c>
      <c r="Q722">
        <f ca="1">$M$18004</f>
        <v>2.8511462102616356</v>
      </c>
      <c r="R722">
        <f ca="1">$M$18005</f>
        <v>4.5213372970506907</v>
      </c>
      <c r="S722">
        <f ca="1">$M$18006</f>
        <v>3.4062996978007178</v>
      </c>
      <c r="T722">
        <f ca="1">$M$18007</f>
        <v>3.9688352011451564</v>
      </c>
      <c r="U722">
        <f ca="1">$M$18008</f>
        <v>3.8494234331766943</v>
      </c>
      <c r="V722">
        <f ca="1">$M$18009</f>
        <v>2.8724169971810642</v>
      </c>
      <c r="W722">
        <f ca="1">$M$18010</f>
        <v>4.5033609911722277</v>
      </c>
      <c r="X722">
        <f ca="1">$M$18011</f>
        <v>3.9045155413267492</v>
      </c>
      <c r="Y722">
        <f ca="1">$M$18012</f>
        <v>4.7441847004859223</v>
      </c>
      <c r="Z722">
        <f ca="1">$M$18013</f>
        <v>1.6123887272325093</v>
      </c>
      <c r="AA722">
        <f ca="1">$M$18014</f>
        <v>1.7181013847806539</v>
      </c>
      <c r="AB722">
        <f ca="1">$M$18015</f>
        <v>1.6692998369058067</v>
      </c>
      <c r="AC722">
        <f ca="1">$M$18016</f>
        <v>3.7052158447211174</v>
      </c>
      <c r="AD722">
        <f ca="1">$M$18017</f>
        <v>1.5248028221462371</v>
      </c>
      <c r="AE722">
        <f ca="1">$M$18018</f>
        <v>1.5131026013019615</v>
      </c>
      <c r="AF722">
        <f ca="1">$M$18019</f>
        <v>2.3409966421181294</v>
      </c>
      <c r="AG722">
        <f ca="1">$M$18020</f>
        <v>1.9424357194300583</v>
      </c>
      <c r="AH722">
        <f ca="1">$M$18021</f>
        <v>1.5436841083674975</v>
      </c>
      <c r="AI722">
        <f ca="1">$M$18022</f>
        <v>2.2527074166499794</v>
      </c>
      <c r="AJ722">
        <f ca="1">$M$18023</f>
        <v>1.1124519790937772</v>
      </c>
      <c r="AK722">
        <f ca="1">$M$18024</f>
        <v>1.4866126475183719</v>
      </c>
      <c r="AL722">
        <f ca="1">$M$18025</f>
        <v>1.5023661685609659</v>
      </c>
      <c r="AM722">
        <f ca="1">$M$18026</f>
        <v>1.76243851327422</v>
      </c>
    </row>
    <row r="723" spans="1:39" x14ac:dyDescent="0.25">
      <c r="A723" s="9"/>
      <c r="H723" s="9"/>
      <c r="J723">
        <v>21</v>
      </c>
      <c r="K723">
        <f ca="1">SIMULATION!$D$3*SIMULATION!$D$17/$H702/(SIMULATION!$D$17-$I702)*(((EXP(-$I702*$J723))/(1-EXP(-SIMULATION!$D$4*$I702)))-(EXP(-SIMULATION!$D$17*$J723)/(1-EXP(-SIMULATION!$D$4*SIMULATION!$D$17))))</f>
        <v>2.1112284866865147</v>
      </c>
      <c r="L723">
        <v>-0.48348140911760235</v>
      </c>
      <c r="M723">
        <f t="shared" ca="1" si="11"/>
        <v>1.0904887629740956</v>
      </c>
      <c r="N723" s="6">
        <v>722</v>
      </c>
      <c r="O723">
        <f ca="1">$M$18027</f>
        <v>0.29710748431480388</v>
      </c>
      <c r="P723">
        <f ca="1">$M$18028</f>
        <v>1.6550511497384781</v>
      </c>
      <c r="Q723">
        <f ca="1">$M$18029</f>
        <v>1.9834038509775034</v>
      </c>
      <c r="R723">
        <f ca="1">$M$18030</f>
        <v>3.0162887571589216</v>
      </c>
      <c r="S723">
        <f ca="1">$M$18031</f>
        <v>1.7205237911062083</v>
      </c>
      <c r="T723">
        <f ca="1">$M$18032</f>
        <v>1.560723386421671</v>
      </c>
      <c r="U723">
        <f ca="1">$M$18033</f>
        <v>2.9937922146483302</v>
      </c>
      <c r="V723">
        <f ca="1">$M$18034</f>
        <v>1.8453741511919701</v>
      </c>
      <c r="W723">
        <f ca="1">$M$18035</f>
        <v>3.3276848803438153</v>
      </c>
      <c r="X723">
        <f ca="1">$M$18036</f>
        <v>3.2019026524599927</v>
      </c>
      <c r="Y723">
        <f ca="1">$M$18037</f>
        <v>2.2351563917959099</v>
      </c>
      <c r="Z723">
        <f ca="1">$M$18038</f>
        <v>1.8534737364032872</v>
      </c>
      <c r="AA723">
        <f ca="1">$M$18039</f>
        <v>2.2929841719440076</v>
      </c>
      <c r="AB723">
        <f ca="1">$M$18040</f>
        <v>2.8202212443523038</v>
      </c>
      <c r="AC723">
        <f ca="1">$M$18041</f>
        <v>1.6018170228621527</v>
      </c>
      <c r="AD723">
        <f ca="1">$M$18042</f>
        <v>1.3471451663540028</v>
      </c>
      <c r="AE723">
        <f ca="1">$M$18043</f>
        <v>1.9277459545652644</v>
      </c>
      <c r="AF723">
        <f ca="1">$M$18044</f>
        <v>1.5987962629215835</v>
      </c>
      <c r="AG723">
        <f ca="1">$M$18045</f>
        <v>1.5629966005312745</v>
      </c>
      <c r="AH723">
        <f ca="1">$M$18046</f>
        <v>0.99312830615318937</v>
      </c>
      <c r="AI723">
        <f ca="1">$M$18047</f>
        <v>1.2840695809429841</v>
      </c>
      <c r="AJ723">
        <f ca="1">$M$18048</f>
        <v>1.3114331964367201</v>
      </c>
      <c r="AK723">
        <f ca="1">$M$18049</f>
        <v>0.94093098952006438</v>
      </c>
      <c r="AL723">
        <f ca="1">$M$18050</f>
        <v>0.73312184179921225</v>
      </c>
      <c r="AM723">
        <f ca="1">$M$18051</f>
        <v>0.9467924574550558</v>
      </c>
    </row>
    <row r="724" spans="1:39" x14ac:dyDescent="0.25">
      <c r="A724" s="9"/>
      <c r="H724" s="9"/>
      <c r="J724">
        <v>22</v>
      </c>
      <c r="K724">
        <f ca="1">SIMULATION!$D$3*SIMULATION!$D$17/$H702/(SIMULATION!$D$17-$I702)*(((EXP(-$I702*$J724))/(1-EXP(-SIMULATION!$D$4*$I702)))-(EXP(-SIMULATION!$D$17*$J724)/(1-EXP(-SIMULATION!$D$4*SIMULATION!$D$17))))</f>
        <v>2.0629774536926178</v>
      </c>
      <c r="L724">
        <v>2.1100995096027902E-2</v>
      </c>
      <c r="M724">
        <f t="shared" ca="1" si="11"/>
        <v>2.1065083308262018</v>
      </c>
      <c r="N724" s="6">
        <v>723</v>
      </c>
      <c r="O724">
        <f ca="1">$M$18052</f>
        <v>0.91169819753688885</v>
      </c>
      <c r="P724">
        <f ca="1">$M$18053</f>
        <v>2.6895490100984469</v>
      </c>
      <c r="Q724">
        <f ca="1">$M$18054</f>
        <v>3.6728417644983113</v>
      </c>
      <c r="R724">
        <f ca="1">$M$18055</f>
        <v>1.874233679664721</v>
      </c>
      <c r="S724">
        <f ca="1">$M$18056</f>
        <v>3.5239602411645032</v>
      </c>
      <c r="T724">
        <f ca="1">$M$18057</f>
        <v>3.3481050824357008</v>
      </c>
      <c r="U724">
        <f ca="1">$M$18058</f>
        <v>2.6247336914788901</v>
      </c>
      <c r="V724">
        <f ca="1">$M$18059</f>
        <v>4.2081653898592846</v>
      </c>
      <c r="W724">
        <f ca="1">$M$18060</f>
        <v>0.75051392313759135</v>
      </c>
      <c r="X724">
        <f ca="1">$M$18061</f>
        <v>3.1511445739229327</v>
      </c>
      <c r="Y724">
        <f ca="1">$M$18062</f>
        <v>1.3486145458118515</v>
      </c>
      <c r="Z724">
        <f ca="1">$M$18063</f>
        <v>2.5159519846879772</v>
      </c>
      <c r="AA724">
        <f ca="1">$M$18064</f>
        <v>3.09010031169315</v>
      </c>
      <c r="AB724">
        <f ca="1">$M$18065</f>
        <v>3.0552314143775994</v>
      </c>
      <c r="AC724">
        <f ca="1">$M$18066</f>
        <v>2.4083390584763404</v>
      </c>
      <c r="AD724">
        <f ca="1">$M$18067</f>
        <v>1.7891912869352726</v>
      </c>
      <c r="AE724">
        <f ca="1">$M$18068</f>
        <v>1.8402297117925777</v>
      </c>
      <c r="AF724">
        <f ca="1">$M$18069</f>
        <v>2.35324631044484</v>
      </c>
      <c r="AG724">
        <f ca="1">$M$18070</f>
        <v>2.1842536614217223</v>
      </c>
      <c r="AH724">
        <f ca="1">$M$18071</f>
        <v>2.0119915478397008</v>
      </c>
      <c r="AI724">
        <f ca="1">$M$18072</f>
        <v>1.0290453861152076</v>
      </c>
      <c r="AJ724">
        <f ca="1">$M$18073</f>
        <v>1.7909244296132127</v>
      </c>
      <c r="AK724">
        <f ca="1">$M$18074</f>
        <v>1.2515387533244549</v>
      </c>
      <c r="AL724">
        <f ca="1">$M$18075</f>
        <v>1.0140799856169338</v>
      </c>
      <c r="AM724">
        <f ca="1">$M$18076</f>
        <v>0.71686652220972913</v>
      </c>
    </row>
    <row r="725" spans="1:39" x14ac:dyDescent="0.25">
      <c r="A725" s="9"/>
      <c r="H725" s="9"/>
      <c r="J725">
        <v>23</v>
      </c>
      <c r="K725">
        <f ca="1">SIMULATION!$D$3*SIMULATION!$D$17/$H702/(SIMULATION!$D$17-$I702)*(((EXP(-$I702*$J725))/(1-EXP(-SIMULATION!$D$4*$I702)))-(EXP(-SIMULATION!$D$17*$J725)/(1-EXP(-SIMULATION!$D$4*SIMULATION!$D$17))))</f>
        <v>2.0158147129328863</v>
      </c>
      <c r="L725">
        <v>-0.52928125179983743</v>
      </c>
      <c r="M725">
        <f t="shared" ca="1" si="11"/>
        <v>0.94888177827523834</v>
      </c>
      <c r="N725" s="6">
        <v>724</v>
      </c>
      <c r="O725">
        <f ca="1">$M$18077</f>
        <v>0.85385532584264201</v>
      </c>
      <c r="P725">
        <f ca="1">$M$18078</f>
        <v>2.4851571368808338</v>
      </c>
      <c r="Q725">
        <f ca="1">$M$18079</f>
        <v>1.7408588697389775</v>
      </c>
      <c r="R725">
        <f ca="1">$M$18080</f>
        <v>1.7312582959334553</v>
      </c>
      <c r="S725">
        <f ca="1">$M$18081</f>
        <v>2.6046500487554218</v>
      </c>
      <c r="T725">
        <f ca="1">$M$18082</f>
        <v>1.7609129692932477</v>
      </c>
      <c r="U725">
        <f ca="1">$M$18083</f>
        <v>2.6047130555540146</v>
      </c>
      <c r="V725">
        <f ca="1">$M$18084</f>
        <v>2.1083803459534982</v>
      </c>
      <c r="W725">
        <f ca="1">$M$18085</f>
        <v>2.5346307899535119</v>
      </c>
      <c r="X725">
        <f ca="1">$M$18086</f>
        <v>1.4543027949709082</v>
      </c>
      <c r="Y725">
        <f ca="1">$M$18087</f>
        <v>1.4916508050014017</v>
      </c>
      <c r="Z725">
        <f ca="1">$M$18088</f>
        <v>2.4707838042756065</v>
      </c>
      <c r="AA725">
        <f ca="1">$M$18089</f>
        <v>2.3234625752825457</v>
      </c>
      <c r="AB725">
        <f ca="1">$M$18090</f>
        <v>1.8277418826430381</v>
      </c>
      <c r="AC725">
        <f ca="1">$M$18091</f>
        <v>1.5100777882916714</v>
      </c>
      <c r="AD725">
        <f ca="1">$M$18092</f>
        <v>1.3631733821659924</v>
      </c>
      <c r="AE725">
        <f ca="1">$M$18093</f>
        <v>1.0361490987715141</v>
      </c>
      <c r="AF725">
        <f ca="1">$M$18094</f>
        <v>1.5376757174131315</v>
      </c>
      <c r="AG725">
        <f ca="1">$M$18095</f>
        <v>1.3809493977222376</v>
      </c>
      <c r="AH725">
        <f ca="1">$M$18096</f>
        <v>1.1081757907241998</v>
      </c>
      <c r="AI725">
        <f ca="1">$M$18097</f>
        <v>1.7176191428897716</v>
      </c>
      <c r="AJ725">
        <f ca="1">$M$18098</f>
        <v>1.5051512216480942</v>
      </c>
      <c r="AK725">
        <f ca="1">$M$18099</f>
        <v>1.4449547160547243</v>
      </c>
      <c r="AL725">
        <f ca="1">$M$18100</f>
        <v>1.6705088721874506</v>
      </c>
      <c r="AM725">
        <f ca="1">$M$18101</f>
        <v>0.95685584597367468</v>
      </c>
    </row>
    <row r="726" spans="1:39" x14ac:dyDescent="0.25">
      <c r="A726" s="9"/>
      <c r="H726" s="9"/>
      <c r="J726">
        <v>24</v>
      </c>
      <c r="K726">
        <f ca="1">SIMULATION!$D$3*SIMULATION!$D$17/$H702/(SIMULATION!$D$17-$I702)*(((EXP(-$I702*$J726))/(1-EXP(-SIMULATION!$D$4*$I702)))-(EXP(-SIMULATION!$D$17*$J726)/(1-EXP(-SIMULATION!$D$4*SIMULATION!$D$17))))</f>
        <v>1.9697209165495733</v>
      </c>
      <c r="L726">
        <v>-0.13193837941336722</v>
      </c>
      <c r="M726">
        <f t="shared" ca="1" si="11"/>
        <v>1.7098391309234102</v>
      </c>
      <c r="N726" s="6">
        <v>725</v>
      </c>
      <c r="O726">
        <f ca="1">$M$18102</f>
        <v>0.53018259758494357</v>
      </c>
      <c r="P726">
        <f ca="1">$M$18103</f>
        <v>2.0201664046387844</v>
      </c>
      <c r="Q726">
        <f ca="1">$M$18104</f>
        <v>2.8935332379853462</v>
      </c>
      <c r="R726">
        <f ca="1">$M$18105</f>
        <v>2.9795708653581312</v>
      </c>
      <c r="S726">
        <f ca="1">$M$18106</f>
        <v>2.2932488659764592</v>
      </c>
      <c r="T726">
        <f ca="1">$M$18107</f>
        <v>2.3386869306715075</v>
      </c>
      <c r="U726">
        <f ca="1">$M$18108</f>
        <v>2.079759829385456</v>
      </c>
      <c r="V726">
        <f ca="1">$M$18109</f>
        <v>3.2213296885480216</v>
      </c>
      <c r="W726">
        <f ca="1">$M$18110</f>
        <v>2.6014654741745882</v>
      </c>
      <c r="X726">
        <f ca="1">$M$18111</f>
        <v>2.7281376630706333</v>
      </c>
      <c r="Y726">
        <f ca="1">$M$18112</f>
        <v>2.7710746581579464</v>
      </c>
      <c r="Z726">
        <f ca="1">$M$18113</f>
        <v>2.7725995482273875</v>
      </c>
      <c r="AA726">
        <f ca="1">$M$18114</f>
        <v>2.5489322756943142</v>
      </c>
      <c r="AB726">
        <f ca="1">$M$18115</f>
        <v>0.76642946766922837</v>
      </c>
      <c r="AC726">
        <f ca="1">$M$18116</f>
        <v>1.4897497625254934</v>
      </c>
      <c r="AD726">
        <f ca="1">$M$18117</f>
        <v>1.3978814137538138</v>
      </c>
      <c r="AE726">
        <f ca="1">$M$18118</f>
        <v>1.6215570887218571</v>
      </c>
      <c r="AF726">
        <f ca="1">$M$18119</f>
        <v>1.1831693974408064</v>
      </c>
      <c r="AG726">
        <f ca="1">$M$18120</f>
        <v>1.1992927270243214</v>
      </c>
      <c r="AH726">
        <f ca="1">$M$18121</f>
        <v>0.7316965515912921</v>
      </c>
      <c r="AI726">
        <f ca="1">$M$18122</f>
        <v>0.57013557378497437</v>
      </c>
      <c r="AJ726">
        <f ca="1">$M$18123</f>
        <v>0.64201499120732231</v>
      </c>
      <c r="AK726">
        <f ca="1">$M$18124</f>
        <v>0.75577903064729646</v>
      </c>
      <c r="AL726">
        <f ca="1">$M$18125</f>
        <v>0.83306274632288513</v>
      </c>
      <c r="AM726">
        <f ca="1">$M$18126</f>
        <v>0.7690288444282265</v>
      </c>
    </row>
    <row r="727" spans="1:39" x14ac:dyDescent="0.25">
      <c r="A727" s="9">
        <v>30</v>
      </c>
      <c r="B727" s="2">
        <f ca="1">NORMINV(RAND(),SIMULATION!D7,SIMULATION!D8)</f>
        <v>66.238551843641133</v>
      </c>
      <c r="C727" s="2">
        <v>2</v>
      </c>
      <c r="D727" s="2">
        <f ca="1">SIMULATION!$D$11*(1+(SIMULATION!$D$12*LN(1+$C727)))*(1+(SIMULATION!$D$13*(($B727/63.5)-1)))</f>
        <v>10.441430899439531</v>
      </c>
      <c r="E727" s="2">
        <v>6.6072280853069959E-2</v>
      </c>
      <c r="F727" s="2">
        <f ca="1">D727*(1+E727)</f>
        <v>11.131320054335223</v>
      </c>
      <c r="G727" s="2">
        <v>0.26752779003989824</v>
      </c>
      <c r="H727" s="9">
        <f>SIMULATION!$D$15*EXP($G$727)</f>
        <v>288.46847538714678</v>
      </c>
      <c r="I727" s="2">
        <f ca="1">$F727/$H727</f>
        <v>3.8587648232258791E-2</v>
      </c>
      <c r="J727">
        <v>0</v>
      </c>
      <c r="K727">
        <f ca="1">SIMULATION!$D$3*SIMULATION!$D$17/$H727/(SIMULATION!$D$17-$I727)*(((EXP(-$I727*$J727))/(1-EXP(-SIMULATION!$D$4*$I727)))-(EXP(-SIMULATION!$D$17*$J727)/(1-EXP(-SIMULATION!$D$4*SIMULATION!$D$17))))</f>
        <v>1.3692137444104411</v>
      </c>
      <c r="L727">
        <v>-0.45362901710428172</v>
      </c>
      <c r="M727">
        <f t="shared" ca="1" si="11"/>
        <v>0.74809865932785946</v>
      </c>
      <c r="N727" s="6">
        <v>726</v>
      </c>
      <c r="O727">
        <f ca="1">$M$18127</f>
        <v>1.1487117051178886</v>
      </c>
      <c r="P727">
        <f ca="1">$M$18128</f>
        <v>1.6940056984639045</v>
      </c>
      <c r="Q727">
        <f ca="1">$M$18129</f>
        <v>3.0953081279967867</v>
      </c>
      <c r="R727">
        <f ca="1">$M$18130</f>
        <v>2.8461818600661286</v>
      </c>
      <c r="S727">
        <f ca="1">$M$18131</f>
        <v>2.9591389086091264</v>
      </c>
      <c r="T727">
        <f ca="1">$M$18132</f>
        <v>3.1760074203976125</v>
      </c>
      <c r="U727">
        <f ca="1">$M$18133</f>
        <v>2.6218604424666356</v>
      </c>
      <c r="V727">
        <f ca="1">$M$18134</f>
        <v>3.4673676205595547</v>
      </c>
      <c r="W727">
        <f ca="1">$M$18135</f>
        <v>2.9820541844805866</v>
      </c>
      <c r="X727">
        <f ca="1">$M$18136</f>
        <v>1.735792990756273</v>
      </c>
      <c r="Y727">
        <f ca="1">$M$18137</f>
        <v>2.3271124352608492</v>
      </c>
      <c r="Z727">
        <f ca="1">$M$18138</f>
        <v>2.2333351896732201</v>
      </c>
      <c r="AA727">
        <f ca="1">$M$18139</f>
        <v>3.2127745957321827</v>
      </c>
      <c r="AB727">
        <f ca="1">$M$18140</f>
        <v>1.2483367332541235</v>
      </c>
      <c r="AC727">
        <f ca="1">$M$18141</f>
        <v>2.9367983602748362</v>
      </c>
      <c r="AD727">
        <f ca="1">$M$18142</f>
        <v>1.750585588116752</v>
      </c>
      <c r="AE727">
        <f ca="1">$M$18143</f>
        <v>1.998701329594945</v>
      </c>
      <c r="AF727">
        <f ca="1">$M$18144</f>
        <v>1.2938381693396164</v>
      </c>
      <c r="AG727">
        <f ca="1">$M$18145</f>
        <v>2.538521340608126</v>
      </c>
      <c r="AH727">
        <f ca="1">$M$18146</f>
        <v>1.1864625047387809</v>
      </c>
      <c r="AI727">
        <f ca="1">$M$18147</f>
        <v>2.1361625057985894</v>
      </c>
      <c r="AJ727">
        <f ca="1">$M$18148</f>
        <v>0.76849925683610443</v>
      </c>
      <c r="AK727">
        <f ca="1">$M$18149</f>
        <v>2.3281381775241381</v>
      </c>
      <c r="AL727">
        <f ca="1">$M$18150</f>
        <v>1.9845757945807168</v>
      </c>
      <c r="AM727">
        <f ca="1">$M$18151</f>
        <v>1.4697928030107663</v>
      </c>
    </row>
    <row r="728" spans="1:39" x14ac:dyDescent="0.25">
      <c r="A728" s="9"/>
      <c r="H728" s="9"/>
      <c r="J728">
        <v>1</v>
      </c>
      <c r="K728">
        <f ca="1">SIMULATION!$D$3*SIMULATION!$D$17/$H727/(SIMULATION!$D$17-$I727)*(((EXP(-$I727*$J728))/(1-EXP(-SIMULATION!$D$4*$I727)))-(EXP(-SIMULATION!$D$17*$J728)/(1-EXP(-SIMULATION!$D$4*SIMULATION!$D$17))))</f>
        <v>1.9882106094984877</v>
      </c>
      <c r="L728">
        <v>-0.19772309091984858</v>
      </c>
      <c r="M728">
        <f t="shared" ca="1" si="11"/>
        <v>1.5950954623888105</v>
      </c>
      <c r="N728" s="6">
        <v>727</v>
      </c>
      <c r="O728">
        <f ca="1">$M$18152</f>
        <v>1.2112375923559651</v>
      </c>
      <c r="P728">
        <f ca="1">$M$18153</f>
        <v>2.1526290031040074</v>
      </c>
      <c r="Q728">
        <f ca="1">$M$18154</f>
        <v>3.1926743373860789</v>
      </c>
      <c r="R728">
        <f ca="1">$M$18155</f>
        <v>3.0754626690692297</v>
      </c>
      <c r="S728">
        <f ca="1">$M$18156</f>
        <v>3.2516915238086721</v>
      </c>
      <c r="T728">
        <f ca="1">$M$18157</f>
        <v>3.7560435598545423</v>
      </c>
      <c r="U728">
        <f ca="1">$M$18158</f>
        <v>4.0068553295309206</v>
      </c>
      <c r="V728">
        <f ca="1">$M$18159</f>
        <v>2.7949861073403319</v>
      </c>
      <c r="W728">
        <f ca="1">$M$18160</f>
        <v>2.8776891619097165</v>
      </c>
      <c r="X728">
        <f ca="1">$M$18161</f>
        <v>3.6302327437758959</v>
      </c>
      <c r="Y728">
        <f ca="1">$M$18162</f>
        <v>4.5821313369612051</v>
      </c>
      <c r="Z728">
        <f ca="1">$M$18163</f>
        <v>1.7324842036889472</v>
      </c>
      <c r="AA728">
        <f ca="1">$M$18164</f>
        <v>3.8246567233638569</v>
      </c>
      <c r="AB728">
        <f ca="1">$M$18165</f>
        <v>3.596570475041335</v>
      </c>
      <c r="AC728">
        <f ca="1">$M$18166</f>
        <v>2.188926332098073</v>
      </c>
      <c r="AD728">
        <f ca="1">$M$18167</f>
        <v>4.9561421541777229</v>
      </c>
      <c r="AE728">
        <f ca="1">$M$18168</f>
        <v>2.3895313667278399</v>
      </c>
      <c r="AF728">
        <f ca="1">$M$18169</f>
        <v>2.9874357353717893</v>
      </c>
      <c r="AG728">
        <f ca="1">$M$18170</f>
        <v>4.2733969482117136</v>
      </c>
      <c r="AH728">
        <f ca="1">$M$18171</f>
        <v>3.0961381675249804</v>
      </c>
      <c r="AI728">
        <f ca="1">$M$18172</f>
        <v>4.1155715287888111</v>
      </c>
      <c r="AJ728">
        <f ca="1">$M$18173</f>
        <v>2.1395380683061158</v>
      </c>
      <c r="AK728">
        <f ca="1">$M$18174</f>
        <v>2.8985727518576745</v>
      </c>
      <c r="AL728">
        <f ca="1">$M$18175</f>
        <v>2.5280629141578865</v>
      </c>
      <c r="AM728">
        <f ca="1">$M$18176</f>
        <v>3.1677013985095108</v>
      </c>
    </row>
    <row r="729" spans="1:39" x14ac:dyDescent="0.25">
      <c r="A729" s="9"/>
      <c r="H729" s="9"/>
      <c r="J729">
        <v>2</v>
      </c>
      <c r="K729">
        <f ca="1">SIMULATION!$D$3*SIMULATION!$D$17/$H727/(SIMULATION!$D$17-$I727)*(((EXP(-$I727*$J729))/(1-EXP(-SIMULATION!$D$4*$I727)))-(EXP(-SIMULATION!$D$17*$J729)/(1-EXP(-SIMULATION!$D$4*SIMULATION!$D$17))))</f>
        <v>2.3428326867223292</v>
      </c>
      <c r="L729">
        <v>0.45235789842821755</v>
      </c>
      <c r="M729">
        <f t="shared" ca="1" si="11"/>
        <v>3.4026315572569765</v>
      </c>
      <c r="N729" s="6">
        <v>728</v>
      </c>
      <c r="O729">
        <f ca="1">$M$18177</f>
        <v>2.0801602697886095</v>
      </c>
      <c r="P729">
        <f ca="1">$M$18178</f>
        <v>2.9392227667565152</v>
      </c>
      <c r="Q729">
        <f ca="1">$M$18179</f>
        <v>2.2708844425862709</v>
      </c>
      <c r="R729">
        <f ca="1">$M$18180</f>
        <v>3.1842356105828875</v>
      </c>
      <c r="S729">
        <f ca="1">$M$18181</f>
        <v>4.1163045010173338</v>
      </c>
      <c r="T729">
        <f ca="1">$M$18182</f>
        <v>3.6091295161365866</v>
      </c>
      <c r="U729">
        <f ca="1">$M$18183</f>
        <v>0.93760100595625462</v>
      </c>
      <c r="V729">
        <f ca="1">$M$18184</f>
        <v>0.65522470622186446</v>
      </c>
      <c r="W729">
        <f ca="1">$M$18185</f>
        <v>0.14363081058059998</v>
      </c>
      <c r="X729">
        <f ca="1">$M$18186</f>
        <v>3.3355558474649296</v>
      </c>
      <c r="Y729">
        <f ca="1">$M$18187</f>
        <v>2.348615486693133</v>
      </c>
      <c r="Z729">
        <f ca="1">$M$18188</f>
        <v>2.7223215126922891</v>
      </c>
      <c r="AA729">
        <f ca="1">$M$18189</f>
        <v>2.634765370094696</v>
      </c>
      <c r="AB729">
        <f ca="1">$M$18190</f>
        <v>1.6938829831429041</v>
      </c>
      <c r="AC729">
        <f ca="1">$M$18191</f>
        <v>2.3917569986973808</v>
      </c>
      <c r="AD729">
        <f ca="1">$M$18192</f>
        <v>1.6314353531411538</v>
      </c>
      <c r="AE729">
        <f ca="1">$M$18193</f>
        <v>2.0708946547185825</v>
      </c>
      <c r="AF729">
        <f ca="1">$M$18194</f>
        <v>2.527750577095091</v>
      </c>
      <c r="AG729">
        <f ca="1">$M$18195</f>
        <v>1.9837653487254521</v>
      </c>
      <c r="AH729">
        <f ca="1">$M$18196</f>
        <v>1.8634430999826748</v>
      </c>
      <c r="AI729">
        <f ca="1">$M$18197</f>
        <v>2.3201544240153926</v>
      </c>
      <c r="AJ729">
        <f ca="1">$M$18198</f>
        <v>1.9815568600254374</v>
      </c>
      <c r="AK729">
        <f ca="1">$M$18199</f>
        <v>1.5613271957471742</v>
      </c>
      <c r="AL729">
        <f ca="1">$M$18200</f>
        <v>2.0409435941894269</v>
      </c>
      <c r="AM729">
        <f ca="1">$M$18201</f>
        <v>1.0205667341898343</v>
      </c>
    </row>
    <row r="730" spans="1:39" x14ac:dyDescent="0.25">
      <c r="A730" s="9"/>
      <c r="H730" s="9"/>
      <c r="J730">
        <v>3</v>
      </c>
      <c r="K730">
        <f ca="1">SIMULATION!$D$3*SIMULATION!$D$17/$H727/(SIMULATION!$D$17-$I727)*(((EXP(-$I727*$J730))/(1-EXP(-SIMULATION!$D$4*$I727)))-(EXP(-SIMULATION!$D$17*$J730)/(1-EXP(-SIMULATION!$D$4*SIMULATION!$D$17))))</f>
        <v>2.5296285388970188</v>
      </c>
      <c r="L730">
        <v>0.1275874603689883</v>
      </c>
      <c r="M730">
        <f t="shared" ca="1" si="11"/>
        <v>2.8523774198518042</v>
      </c>
      <c r="N730" s="6">
        <v>729</v>
      </c>
      <c r="O730">
        <f ca="1">$M$18202</f>
        <v>1.2542049744467341</v>
      </c>
      <c r="P730">
        <f ca="1">$M$18203</f>
        <v>3.1958720960397242</v>
      </c>
      <c r="Q730">
        <f ca="1">$M$18204</f>
        <v>2.0389143576229332</v>
      </c>
      <c r="R730">
        <f ca="1">$M$18205</f>
        <v>3.398288214529964</v>
      </c>
      <c r="S730">
        <f ca="1">$M$18206</f>
        <v>2.945396789371165</v>
      </c>
      <c r="T730">
        <f ca="1">$M$18207</f>
        <v>4.2311221567322566</v>
      </c>
      <c r="U730">
        <f ca="1">$M$18208</f>
        <v>4.3374278415912775</v>
      </c>
      <c r="V730">
        <f ca="1">$M$18209</f>
        <v>3.9728095067165072</v>
      </c>
      <c r="W730">
        <f ca="1">$M$18210</f>
        <v>4.6289269971107707</v>
      </c>
      <c r="X730">
        <f ca="1">$M$18211</f>
        <v>3.9374940293215714</v>
      </c>
      <c r="Y730">
        <f ca="1">$M$18212</f>
        <v>2.4384421129153675</v>
      </c>
      <c r="Z730">
        <f ca="1">$M$18213</f>
        <v>3.513035788087659</v>
      </c>
      <c r="AA730">
        <f ca="1">$M$18214</f>
        <v>3.7964851157041983</v>
      </c>
      <c r="AB730">
        <f ca="1">$M$18215</f>
        <v>3.5514026231540363</v>
      </c>
      <c r="AC730">
        <f ca="1">$M$18216</f>
        <v>1.4287807062944919</v>
      </c>
      <c r="AD730">
        <f ca="1">$M$18217</f>
        <v>2.2345750459072846</v>
      </c>
      <c r="AE730">
        <f ca="1">$M$18218</f>
        <v>2.1621478405460426</v>
      </c>
      <c r="AF730">
        <f ca="1">$M$18219</f>
        <v>1.3387398890634339</v>
      </c>
      <c r="AG730">
        <f ca="1">$M$18220</f>
        <v>2.1063311519845183</v>
      </c>
      <c r="AH730">
        <f ca="1">$M$18221</f>
        <v>2.0586834964666378</v>
      </c>
      <c r="AI730">
        <f ca="1">$M$18222</f>
        <v>1.1413014742273886</v>
      </c>
      <c r="AJ730">
        <f ca="1">$M$18223</f>
        <v>1.3688120154849444</v>
      </c>
      <c r="AK730">
        <f ca="1">$M$18224</f>
        <v>1.0619891788959255</v>
      </c>
      <c r="AL730">
        <f ca="1">$M$18225</f>
        <v>0.6911270774433228</v>
      </c>
      <c r="AM730">
        <f ca="1">$M$18226</f>
        <v>1.2559453574734563</v>
      </c>
    </row>
    <row r="731" spans="1:39" x14ac:dyDescent="0.25">
      <c r="A731" s="9"/>
      <c r="H731" s="9"/>
      <c r="J731">
        <v>4</v>
      </c>
      <c r="K731">
        <f ca="1">SIMULATION!$D$3*SIMULATION!$D$17/$H727/(SIMULATION!$D$17-$I727)*(((EXP(-$I727*$J731))/(1-EXP(-SIMULATION!$D$4*$I727)))-(EXP(-SIMULATION!$D$17*$J731)/(1-EXP(-SIMULATION!$D$4*SIMULATION!$D$17))))</f>
        <v>2.6104085842736313</v>
      </c>
      <c r="L731">
        <v>0.25810764304082989</v>
      </c>
      <c r="M731">
        <f t="shared" ca="1" si="11"/>
        <v>3.2841749913340474</v>
      </c>
      <c r="N731" s="6">
        <v>730</v>
      </c>
      <c r="O731">
        <f ca="1">$M$18227</f>
        <v>1.8301632239731445</v>
      </c>
      <c r="P731">
        <f ca="1">$M$18228</f>
        <v>3.4302735455006768</v>
      </c>
      <c r="Q731">
        <f ca="1">$M$18229</f>
        <v>1.8945608182976041</v>
      </c>
      <c r="R731">
        <f ca="1">$M$18230</f>
        <v>4.5845001224953394</v>
      </c>
      <c r="S731">
        <f ca="1">$M$18231</f>
        <v>4.3744907437249063</v>
      </c>
      <c r="T731">
        <f ca="1">$M$18232</f>
        <v>3.3596539813350486</v>
      </c>
      <c r="U731">
        <f ca="1">$M$18233</f>
        <v>6.4283330337330087</v>
      </c>
      <c r="V731">
        <f ca="1">$M$18234</f>
        <v>6.549771023116425</v>
      </c>
      <c r="W731">
        <f ca="1">$M$18235</f>
        <v>4.474969818209841</v>
      </c>
      <c r="X731">
        <f ca="1">$M$18236</f>
        <v>3.8749036144048197</v>
      </c>
      <c r="Y731">
        <f ca="1">$M$18237</f>
        <v>4.1525585538190732</v>
      </c>
      <c r="Z731">
        <f ca="1">$M$18238</f>
        <v>2.3923825349651331</v>
      </c>
      <c r="AA731">
        <f ca="1">$M$18239</f>
        <v>3.2211110959846758</v>
      </c>
      <c r="AB731">
        <f ca="1">$M$18240</f>
        <v>2.4790105217763605</v>
      </c>
      <c r="AC731">
        <f ca="1">$M$18241</f>
        <v>2.6215782029034691</v>
      </c>
      <c r="AD731">
        <f ca="1">$M$18242</f>
        <v>2.1107407575988937</v>
      </c>
      <c r="AE731">
        <f ca="1">$M$18243</f>
        <v>2.56093109492934</v>
      </c>
      <c r="AF731">
        <f ca="1">$M$18244</f>
        <v>1.5317180656906058</v>
      </c>
      <c r="AG731">
        <f ca="1">$M$18245</f>
        <v>1.6517766684893767</v>
      </c>
      <c r="AH731">
        <f ca="1">$M$18246</f>
        <v>2.3417508628403692</v>
      </c>
      <c r="AI731">
        <f ca="1">$M$18247</f>
        <v>0.99640947992726292</v>
      </c>
      <c r="AJ731">
        <f ca="1">$M$18248</f>
        <v>0.56910929492029916</v>
      </c>
      <c r="AK731">
        <f ca="1">$M$18249</f>
        <v>1.0438129577484176</v>
      </c>
      <c r="AL731">
        <f ca="1">$M$18250</f>
        <v>1.1556486399246197</v>
      </c>
      <c r="AM731">
        <f ca="1">$M$18251</f>
        <v>1.0880870656563082</v>
      </c>
    </row>
    <row r="732" spans="1:39" x14ac:dyDescent="0.25">
      <c r="A732" s="9"/>
      <c r="H732" s="9"/>
      <c r="J732">
        <v>5</v>
      </c>
      <c r="K732">
        <f ca="1">SIMULATION!$D$3*SIMULATION!$D$17/$H727/(SIMULATION!$D$17-$I727)*(((EXP(-$I727*$J732))/(1-EXP(-SIMULATION!$D$4*$I727)))-(EXP(-SIMULATION!$D$17*$J732)/(1-EXP(-SIMULATION!$D$4*SIMULATION!$D$17))))</f>
        <v>2.6247244751794865</v>
      </c>
      <c r="L732">
        <v>4.9880731798952818E-2</v>
      </c>
      <c r="M732">
        <f t="shared" ca="1" si="11"/>
        <v>2.7556476527720619</v>
      </c>
      <c r="N732" s="6">
        <v>731</v>
      </c>
      <c r="O732">
        <f ca="1">$M$18252</f>
        <v>1.3633530386528867</v>
      </c>
      <c r="P732">
        <f ca="1">$M$18253</f>
        <v>1.719894607551347</v>
      </c>
      <c r="Q732">
        <f ca="1">$M$18254</f>
        <v>2.5240798181552635</v>
      </c>
      <c r="R732">
        <f ca="1">$M$18255</f>
        <v>2.5723920421833513</v>
      </c>
      <c r="S732">
        <f ca="1">$M$18256</f>
        <v>3.0721792297805512</v>
      </c>
      <c r="T732">
        <f ca="1">$M$18257</f>
        <v>3.2447458662947812</v>
      </c>
      <c r="U732">
        <f ca="1">$M$18258</f>
        <v>2.1057501931606013</v>
      </c>
      <c r="V732">
        <f ca="1">$M$18259</f>
        <v>1.1690448169190719</v>
      </c>
      <c r="W732">
        <f ca="1">$M$18260</f>
        <v>2.8283667573377183</v>
      </c>
      <c r="X732">
        <f ca="1">$M$18261</f>
        <v>1.4264084303384927</v>
      </c>
      <c r="Y732">
        <f ca="1">$M$18262</f>
        <v>1.8765629342621206</v>
      </c>
      <c r="Z732">
        <f ca="1">$M$18263</f>
        <v>3.3109954723493638</v>
      </c>
      <c r="AA732">
        <f ca="1">$M$18264</f>
        <v>1.5451443117877945</v>
      </c>
      <c r="AB732">
        <f ca="1">$M$18265</f>
        <v>1.4042592279332382</v>
      </c>
      <c r="AC732">
        <f ca="1">$M$18266</f>
        <v>1.381881479748994</v>
      </c>
      <c r="AD732">
        <f ca="1">$M$18267</f>
        <v>1.5734149829634234</v>
      </c>
      <c r="AE732">
        <f ca="1">$M$18268</f>
        <v>1.6307171468049375</v>
      </c>
      <c r="AF732">
        <f ca="1">$M$18269</f>
        <v>2.1528965072044186</v>
      </c>
      <c r="AG732">
        <f ca="1">$M$18270</f>
        <v>0.4236971378369162</v>
      </c>
      <c r="AH732">
        <f ca="1">$M$18271</f>
        <v>1.0307806697398374</v>
      </c>
      <c r="AI732">
        <f ca="1">$M$18272</f>
        <v>1.2891957784413688</v>
      </c>
      <c r="AJ732">
        <f ca="1">$M$18273</f>
        <v>1.2498176550419775</v>
      </c>
      <c r="AK732">
        <f ca="1">$M$18274</f>
        <v>1.9248350748022509</v>
      </c>
      <c r="AL732">
        <f ca="1">$M$18275</f>
        <v>0.99940985569276342</v>
      </c>
      <c r="AM732">
        <f ca="1">$M$18276</f>
        <v>1.2071175892372839</v>
      </c>
    </row>
    <row r="733" spans="1:39" x14ac:dyDescent="0.25">
      <c r="A733" s="9"/>
      <c r="H733" s="9"/>
      <c r="J733">
        <v>6</v>
      </c>
      <c r="K733">
        <f ca="1">SIMULATION!$D$3*SIMULATION!$D$17/$H727/(SIMULATION!$D$17-$I727)*(((EXP(-$I727*$J733))/(1-EXP(-SIMULATION!$D$4*$I727)))-(EXP(-SIMULATION!$D$17*$J733)/(1-EXP(-SIMULATION!$D$4*SIMULATION!$D$17))))</f>
        <v>2.5978661004808088</v>
      </c>
      <c r="L733">
        <v>-0.22539283963819134</v>
      </c>
      <c r="M733">
        <f t="shared" ca="1" si="11"/>
        <v>2.0123256830936445</v>
      </c>
      <c r="N733" s="6">
        <v>732</v>
      </c>
      <c r="O733">
        <f ca="1">$M$18277</f>
        <v>2.1843097091973331</v>
      </c>
      <c r="P733">
        <f ca="1">$M$18278</f>
        <v>2.9388433668973408</v>
      </c>
      <c r="Q733">
        <f ca="1">$M$18279</f>
        <v>1.5880740560437405</v>
      </c>
      <c r="R733">
        <f ca="1">$M$18280</f>
        <v>2.1702331502460859</v>
      </c>
      <c r="S733">
        <f ca="1">$M$18281</f>
        <v>2.6825762090121725</v>
      </c>
      <c r="T733">
        <f ca="1">$M$18282</f>
        <v>2.6802484687823096</v>
      </c>
      <c r="U733">
        <f ca="1">$M$18283</f>
        <v>1.8911682441780693</v>
      </c>
      <c r="V733">
        <f ca="1">$M$18284</f>
        <v>1.0346260610279954</v>
      </c>
      <c r="W733">
        <f ca="1">$M$18285</f>
        <v>2.17412823900876</v>
      </c>
      <c r="X733">
        <f ca="1">$M$18286</f>
        <v>2.5184717868348514</v>
      </c>
      <c r="Y733">
        <f ca="1">$M$18287</f>
        <v>3.4941222371584044</v>
      </c>
      <c r="Z733">
        <f ca="1">$M$18288</f>
        <v>2.9730792874400613</v>
      </c>
      <c r="AA733">
        <f ca="1">$M$18289</f>
        <v>2.3473414778411348</v>
      </c>
      <c r="AB733">
        <f ca="1">$M$18290</f>
        <v>2.7655291731581921</v>
      </c>
      <c r="AC733">
        <f ca="1">$M$18291</f>
        <v>2.6682399613166576</v>
      </c>
      <c r="AD733">
        <f ca="1">$M$18292</f>
        <v>2.5900720700046076</v>
      </c>
      <c r="AE733">
        <f ca="1">$M$18293</f>
        <v>1.9627051861216747</v>
      </c>
      <c r="AF733">
        <f ca="1">$M$18294</f>
        <v>1.8507850183530949</v>
      </c>
      <c r="AG733">
        <f ca="1">$M$18295</f>
        <v>2.6561906778769417</v>
      </c>
      <c r="AH733">
        <f ca="1">$M$18296</f>
        <v>1.911722466738069</v>
      </c>
      <c r="AI733">
        <f ca="1">$M$18297</f>
        <v>2.2671517731843949</v>
      </c>
      <c r="AJ733">
        <f ca="1">$M$18298</f>
        <v>1.6721522122832244</v>
      </c>
      <c r="AK733">
        <f ca="1">$M$18299</f>
        <v>1.4139786111907322</v>
      </c>
      <c r="AL733">
        <f ca="1">$M$18300</f>
        <v>2.7390431837921287</v>
      </c>
      <c r="AM733">
        <f ca="1">$M$18301</f>
        <v>1.4985754688742461</v>
      </c>
    </row>
    <row r="734" spans="1:39" x14ac:dyDescent="0.25">
      <c r="A734" s="9"/>
      <c r="H734" s="9"/>
      <c r="J734">
        <v>7</v>
      </c>
      <c r="K734">
        <f ca="1">SIMULATION!$D$3*SIMULATION!$D$17/$H727/(SIMULATION!$D$17-$I727)*(((EXP(-$I727*$J734))/(1-EXP(-SIMULATION!$D$4*$I727)))-(EXP(-SIMULATION!$D$17*$J734)/(1-EXP(-SIMULATION!$D$4*SIMULATION!$D$17))))</f>
        <v>2.545986175843943</v>
      </c>
      <c r="L734">
        <v>-9.2584599692262404E-2</v>
      </c>
      <c r="M734">
        <f t="shared" ca="1" si="11"/>
        <v>2.3102670649313977</v>
      </c>
      <c r="N734" s="6">
        <v>733</v>
      </c>
      <c r="O734">
        <f ca="1">$M$18302</f>
        <v>1.7261973874537622</v>
      </c>
      <c r="P734">
        <f ca="1">$M$18303</f>
        <v>2.0790154702275894</v>
      </c>
      <c r="Q734">
        <f ca="1">$M$18304</f>
        <v>3.8683968791889685</v>
      </c>
      <c r="R734">
        <f ca="1">$M$18305</f>
        <v>3.5989732005492083</v>
      </c>
      <c r="S734">
        <f ca="1">$M$18306</f>
        <v>5.0942011909570777</v>
      </c>
      <c r="T734">
        <f ca="1">$M$18307</f>
        <v>4.9139873968954086</v>
      </c>
      <c r="U734">
        <f ca="1">$M$18308</f>
        <v>4.0325923092293898</v>
      </c>
      <c r="V734">
        <f ca="1">$M$18309</f>
        <v>6.4404420798738631</v>
      </c>
      <c r="W734">
        <f ca="1">$M$18310</f>
        <v>4.2405710987241561</v>
      </c>
      <c r="X734">
        <f ca="1">$M$18311</f>
        <v>5.6152693185680755</v>
      </c>
      <c r="Y734">
        <f ca="1">$M$18312</f>
        <v>5.0842147688000834</v>
      </c>
      <c r="Z734">
        <f ca="1">$M$18313</f>
        <v>6.619508730626575</v>
      </c>
      <c r="AA734">
        <f ca="1">$M$18314</f>
        <v>3.2854494810984871</v>
      </c>
      <c r="AB734">
        <f ca="1">$M$18315</f>
        <v>4.5529238381355333</v>
      </c>
      <c r="AC734">
        <f ca="1">$M$18316</f>
        <v>2.1771520962763269</v>
      </c>
      <c r="AD734">
        <f ca="1">$M$18317</f>
        <v>3.285565234405909</v>
      </c>
      <c r="AE734">
        <f ca="1">$M$18318</f>
        <v>3.3541202654258555</v>
      </c>
      <c r="AF734">
        <f ca="1">$M$18319</f>
        <v>3.5189127715041679</v>
      </c>
      <c r="AG734">
        <f ca="1">$M$18320</f>
        <v>2.7797831952161136</v>
      </c>
      <c r="AH734">
        <f ca="1">$M$18321</f>
        <v>2.7443080247305707</v>
      </c>
      <c r="AI734">
        <f ca="1">$M$18322</f>
        <v>2.8113161191742608</v>
      </c>
      <c r="AJ734">
        <f ca="1">$M$18323</f>
        <v>3.0657140272185468</v>
      </c>
      <c r="AK734">
        <f ca="1">$M$18324</f>
        <v>1.2228674235057992</v>
      </c>
      <c r="AL734">
        <f ca="1">$M$18325</f>
        <v>2.867343004355972</v>
      </c>
      <c r="AM734">
        <f ca="1">$M$18326</f>
        <v>1.9836410232340715</v>
      </c>
    </row>
    <row r="735" spans="1:39" x14ac:dyDescent="0.25">
      <c r="A735" s="9"/>
      <c r="H735" s="9"/>
      <c r="J735">
        <v>8</v>
      </c>
      <c r="K735">
        <f ca="1">SIMULATION!$D$3*SIMULATION!$D$17/$H727/(SIMULATION!$D$17-$I727)*(((EXP(-$I727*$J735))/(1-EXP(-SIMULATION!$D$4*$I727)))-(EXP(-SIMULATION!$D$17*$J735)/(1-EXP(-SIMULATION!$D$4*SIMULATION!$D$17))))</f>
        <v>2.4793841256708555</v>
      </c>
      <c r="L735">
        <v>8.5377067887259142E-2</v>
      </c>
      <c r="M735">
        <f t="shared" ca="1" si="11"/>
        <v>2.6910666724868491</v>
      </c>
      <c r="N735" s="6">
        <v>734</v>
      </c>
      <c r="O735">
        <f ca="1">$M$18327</f>
        <v>0.3513501406419951</v>
      </c>
      <c r="P735">
        <f ca="1">$M$18328</f>
        <v>3.4609474052734521</v>
      </c>
      <c r="Q735">
        <f ca="1">$M$18329</f>
        <v>5.4353925264049883</v>
      </c>
      <c r="R735">
        <f ca="1">$M$18330</f>
        <v>4.6943197432160435</v>
      </c>
      <c r="S735">
        <f ca="1">$M$18331</f>
        <v>4.9815983229621468</v>
      </c>
      <c r="T735">
        <f ca="1">$M$18332</f>
        <v>3.8423020087318895</v>
      </c>
      <c r="U735">
        <f ca="1">$M$18333</f>
        <v>4.4077603484734009</v>
      </c>
      <c r="V735">
        <f ca="1">$M$18334</f>
        <v>5.2990236333601848</v>
      </c>
      <c r="W735">
        <f ca="1">$M$18335</f>
        <v>2.3800745646018471</v>
      </c>
      <c r="X735">
        <f ca="1">$M$18336</f>
        <v>2.2206686927713428</v>
      </c>
      <c r="Y735">
        <f ca="1">$M$18337</f>
        <v>1.9002100545856255</v>
      </c>
      <c r="Z735">
        <f ca="1">$M$18338</f>
        <v>1.9547004415921911</v>
      </c>
      <c r="AA735">
        <f ca="1">$M$18339</f>
        <v>1.3545908317000004</v>
      </c>
      <c r="AB735">
        <f ca="1">$M$18340</f>
        <v>2.1290344060902684</v>
      </c>
      <c r="AC735">
        <f ca="1">$M$18341</f>
        <v>0.92563616868554444</v>
      </c>
      <c r="AD735">
        <f ca="1">$M$18342</f>
        <v>1.5777802477708518</v>
      </c>
      <c r="AE735">
        <f ca="1">$M$18343</f>
        <v>0.6567746913939283</v>
      </c>
      <c r="AF735">
        <f ca="1">$M$18344</f>
        <v>0.43271980791397124</v>
      </c>
      <c r="AG735">
        <f ca="1">$M$18345</f>
        <v>0.56462294720000605</v>
      </c>
      <c r="AH735">
        <f ca="1">$M$18346</f>
        <v>0.51185899721965966</v>
      </c>
      <c r="AI735">
        <f ca="1">$M$18347</f>
        <v>0.48850861438661308</v>
      </c>
      <c r="AJ735">
        <f ca="1">$M$18348</f>
        <v>0.18377293045148835</v>
      </c>
      <c r="AK735">
        <f ca="1">$M$18349</f>
        <v>0.2422892192977239</v>
      </c>
      <c r="AL735">
        <f ca="1">$M$18350</f>
        <v>0.37045237180515894</v>
      </c>
      <c r="AM735">
        <f ca="1">$M$18351</f>
        <v>0.22747361585360831</v>
      </c>
    </row>
    <row r="736" spans="1:39" x14ac:dyDescent="0.25">
      <c r="A736" s="9"/>
      <c r="H736" s="9"/>
      <c r="J736">
        <v>9</v>
      </c>
      <c r="K736">
        <f ca="1">SIMULATION!$D$3*SIMULATION!$D$17/$H727/(SIMULATION!$D$17-$I727)*(((EXP(-$I727*$J736))/(1-EXP(-SIMULATION!$D$4*$I727)))-(EXP(-SIMULATION!$D$17*$J736)/(1-EXP(-SIMULATION!$D$4*SIMULATION!$D$17))))</f>
        <v>2.4046103974791642</v>
      </c>
      <c r="L736">
        <v>0.26742910318380669</v>
      </c>
      <c r="M736">
        <f t="shared" ca="1" si="11"/>
        <v>3.0476731995834743</v>
      </c>
      <c r="N736" s="6">
        <v>735</v>
      </c>
      <c r="O736">
        <f ca="1">$M$18352</f>
        <v>0.5239885129648354</v>
      </c>
      <c r="P736">
        <f ca="1">$M$18353</f>
        <v>2.4293586120135382</v>
      </c>
      <c r="Q736">
        <f ca="1">$M$18354</f>
        <v>2.6307452349818448</v>
      </c>
      <c r="R736">
        <f ca="1">$M$18355</f>
        <v>5.6983894044439447</v>
      </c>
      <c r="S736">
        <f ca="1">$M$18356</f>
        <v>4.6686994564908</v>
      </c>
      <c r="T736">
        <f ca="1">$M$18357</f>
        <v>3.6482014612192368</v>
      </c>
      <c r="U736">
        <f ca="1">$M$18358</f>
        <v>3.125229890127565</v>
      </c>
      <c r="V736">
        <f ca="1">$M$18359</f>
        <v>4.895842955144019</v>
      </c>
      <c r="W736">
        <f ca="1">$M$18360</f>
        <v>3.6440566229946296</v>
      </c>
      <c r="X736">
        <f ca="1">$M$18361</f>
        <v>2.8274675419156132</v>
      </c>
      <c r="Y736">
        <f ca="1">$M$18362</f>
        <v>2.630797138031169</v>
      </c>
      <c r="Z736">
        <f ca="1">$M$18363</f>
        <v>2.7923258629038177</v>
      </c>
      <c r="AA736">
        <f ca="1">$M$18364</f>
        <v>2.2388310876165662</v>
      </c>
      <c r="AB736">
        <f ca="1">$M$18365</f>
        <v>1.5999567178461147</v>
      </c>
      <c r="AC736">
        <f ca="1">$M$18366</f>
        <v>2.0541856435457624</v>
      </c>
      <c r="AD736">
        <f ca="1">$M$18367</f>
        <v>1.1202284796988069</v>
      </c>
      <c r="AE736">
        <f ca="1">$M$18368</f>
        <v>1.1273806727508735</v>
      </c>
      <c r="AF736">
        <f ca="1">$M$18369</f>
        <v>0.89147713823729668</v>
      </c>
      <c r="AG736">
        <f ca="1">$M$18370</f>
        <v>0.6315307793196151</v>
      </c>
      <c r="AH736">
        <f ca="1">$M$18371</f>
        <v>0.6316080777102917</v>
      </c>
      <c r="AI736">
        <f ca="1">$M$18372</f>
        <v>0.61590553617373733</v>
      </c>
      <c r="AJ736">
        <f ca="1">$M$18373</f>
        <v>0.26799146295388215</v>
      </c>
      <c r="AK736">
        <f ca="1">$M$18374</f>
        <v>0.59267417952468315</v>
      </c>
      <c r="AL736">
        <f ca="1">$M$18375</f>
        <v>0.4933493965414924</v>
      </c>
      <c r="AM736">
        <f ca="1">$M$18376</f>
        <v>0.43068610262755186</v>
      </c>
    </row>
    <row r="737" spans="1:39" x14ac:dyDescent="0.25">
      <c r="A737" s="9"/>
      <c r="H737" s="9"/>
      <c r="J737">
        <v>10</v>
      </c>
      <c r="K737">
        <f ca="1">SIMULATION!$D$3*SIMULATION!$D$17/$H727/(SIMULATION!$D$17-$I727)*(((EXP(-$I727*$J737))/(1-EXP(-SIMULATION!$D$4*$I727)))-(EXP(-SIMULATION!$D$17*$J737)/(1-EXP(-SIMULATION!$D$4*SIMULATION!$D$17))))</f>
        <v>2.3258148836676797</v>
      </c>
      <c r="L737">
        <v>0.15892382366620686</v>
      </c>
      <c r="M737">
        <f t="shared" ca="1" si="11"/>
        <v>2.6954422781199217</v>
      </c>
      <c r="N737" s="6">
        <v>736</v>
      </c>
      <c r="O737">
        <f ca="1">$M$18377</f>
        <v>2.1719505850520555</v>
      </c>
      <c r="P737">
        <f ca="1">$M$18378</f>
        <v>2.8300483639922933</v>
      </c>
      <c r="Q737">
        <f ca="1">$M$18379</f>
        <v>3.0133657286905242</v>
      </c>
      <c r="R737">
        <f ca="1">$M$18380</f>
        <v>0.3159938154205566</v>
      </c>
      <c r="S737">
        <f ca="1">$M$18381</f>
        <v>0.63376304671812433</v>
      </c>
      <c r="T737">
        <f ca="1">$M$18382</f>
        <v>4.5067444680051345</v>
      </c>
      <c r="U737">
        <f ca="1">$M$18383</f>
        <v>1.1247731126987242</v>
      </c>
      <c r="V737">
        <f ca="1">$M$18384</f>
        <v>2.0985389566038792</v>
      </c>
      <c r="W737">
        <f ca="1">$M$18385</f>
        <v>2.4263368480896226</v>
      </c>
      <c r="X737">
        <f ca="1">$M$18386</f>
        <v>2.9039116960341858</v>
      </c>
      <c r="Y737">
        <f ca="1">$M$18387</f>
        <v>2.8143448726521965</v>
      </c>
      <c r="Z737">
        <f ca="1">$M$18388</f>
        <v>2.558316334923552</v>
      </c>
      <c r="AA737">
        <f ca="1">$M$18389</f>
        <v>3.0797357760922459</v>
      </c>
      <c r="AB737">
        <f ca="1">$M$18390</f>
        <v>2.8355438806232027</v>
      </c>
      <c r="AC737">
        <f ca="1">$M$18391</f>
        <v>2.4046565500452854</v>
      </c>
      <c r="AD737">
        <f ca="1">$M$18392</f>
        <v>2.8258794452346683</v>
      </c>
      <c r="AE737">
        <f ca="1">$M$18393</f>
        <v>2.3554760823485275</v>
      </c>
      <c r="AF737">
        <f ca="1">$M$18394</f>
        <v>1.8075396676395044</v>
      </c>
      <c r="AG737">
        <f ca="1">$M$18395</f>
        <v>3.585727748301565</v>
      </c>
      <c r="AH737">
        <f ca="1">$M$18396</f>
        <v>1.3679025371359723</v>
      </c>
      <c r="AI737">
        <f ca="1">$M$18397</f>
        <v>3.6585068052681127</v>
      </c>
      <c r="AJ737">
        <f ca="1">$M$18398</f>
        <v>1.8580853254669722</v>
      </c>
      <c r="AK737">
        <f ca="1">$M$18399</f>
        <v>1.3399075599429175</v>
      </c>
      <c r="AL737">
        <f ca="1">$M$18400</f>
        <v>2.3324657665456803</v>
      </c>
      <c r="AM737">
        <f ca="1">$M$18401</f>
        <v>2.0897474843472885</v>
      </c>
    </row>
    <row r="738" spans="1:39" x14ac:dyDescent="0.25">
      <c r="A738" s="9"/>
      <c r="H738" s="9"/>
      <c r="J738">
        <v>11</v>
      </c>
      <c r="K738">
        <f ca="1">SIMULATION!$D$3*SIMULATION!$D$17/$H727/(SIMULATION!$D$17-$I727)*(((EXP(-$I727*$J738))/(1-EXP(-SIMULATION!$D$4*$I727)))-(EXP(-SIMULATION!$D$17*$J738)/(1-EXP(-SIMULATION!$D$4*SIMULATION!$D$17))))</f>
        <v>2.2456109517445815</v>
      </c>
      <c r="L738">
        <v>-0.24151256297088525</v>
      </c>
      <c r="M738">
        <f t="shared" ca="1" si="11"/>
        <v>1.7032676953532588</v>
      </c>
      <c r="N738" s="6">
        <v>737</v>
      </c>
      <c r="O738">
        <f ca="1">$M$18402</f>
        <v>2.0437005738792817</v>
      </c>
      <c r="P738">
        <f ca="1">$M$18403</f>
        <v>1.3659806575434521</v>
      </c>
      <c r="Q738">
        <f ca="1">$M$18404</f>
        <v>3.7010276067972701</v>
      </c>
      <c r="R738">
        <f ca="1">$M$18405</f>
        <v>1.6803769136514326</v>
      </c>
      <c r="S738">
        <f ca="1">$M$18406</f>
        <v>2.5801827191750339</v>
      </c>
      <c r="T738">
        <f ca="1">$M$18407</f>
        <v>2.6211780217019136</v>
      </c>
      <c r="U738">
        <f ca="1">$M$18408</f>
        <v>2.9182806504972532</v>
      </c>
      <c r="V738">
        <f ca="1">$M$18409</f>
        <v>4.3431492015084912</v>
      </c>
      <c r="W738">
        <f ca="1">$M$18410</f>
        <v>2.4880713882047258</v>
      </c>
      <c r="X738">
        <f ca="1">$M$18411</f>
        <v>2.9538962714459287</v>
      </c>
      <c r="Y738">
        <f ca="1">$M$18412</f>
        <v>2.0579907804661519</v>
      </c>
      <c r="Z738">
        <f ca="1">$M$18413</f>
        <v>2.7906984427505366</v>
      </c>
      <c r="AA738">
        <f ca="1">$M$18414</f>
        <v>2.3005014455498087</v>
      </c>
      <c r="AB738">
        <f ca="1">$M$18415</f>
        <v>2.0765837228714119</v>
      </c>
      <c r="AC738">
        <f ca="1">$M$18416</f>
        <v>3.0870572147389606</v>
      </c>
      <c r="AD738">
        <f ca="1">$M$18417</f>
        <v>2.4311261216839117</v>
      </c>
      <c r="AE738">
        <f ca="1">$M$18418</f>
        <v>3.1294735577147734</v>
      </c>
      <c r="AF738">
        <f ca="1">$M$18419</f>
        <v>1.7835397714090613</v>
      </c>
      <c r="AG738">
        <f ca="1">$M$18420</f>
        <v>0.93162857764483875</v>
      </c>
      <c r="AH738">
        <f ca="1">$M$18421</f>
        <v>2.4372424736289311</v>
      </c>
      <c r="AI738">
        <f ca="1">$M$18422</f>
        <v>1.3132780550235108</v>
      </c>
      <c r="AJ738">
        <f ca="1">$M$18423</f>
        <v>1.9937150186677479</v>
      </c>
      <c r="AK738">
        <f ca="1">$M$18424</f>
        <v>2.2621797388731086</v>
      </c>
      <c r="AL738">
        <f ca="1">$M$18425</f>
        <v>1.1796105641471117</v>
      </c>
      <c r="AM738">
        <f ca="1">$M$18426</f>
        <v>1.8775429628570173</v>
      </c>
    </row>
    <row r="739" spans="1:39" x14ac:dyDescent="0.25">
      <c r="A739" s="9"/>
      <c r="H739" s="9"/>
      <c r="J739">
        <v>12</v>
      </c>
      <c r="K739">
        <f ca="1">SIMULATION!$D$3*SIMULATION!$D$17/$H727/(SIMULATION!$D$17-$I727)*(((EXP(-$I727*$J739))/(1-EXP(-SIMULATION!$D$4*$I727)))-(EXP(-SIMULATION!$D$17*$J739)/(1-EXP(-SIMULATION!$D$4*SIMULATION!$D$17))))</f>
        <v>2.1656290673934695</v>
      </c>
      <c r="L739">
        <v>-0.11466243674166271</v>
      </c>
      <c r="M739">
        <f t="shared" ca="1" si="11"/>
        <v>1.91731276144756</v>
      </c>
      <c r="N739" s="6">
        <v>738</v>
      </c>
      <c r="O739">
        <f ca="1">$M$18427</f>
        <v>2.8672800916697625</v>
      </c>
      <c r="P739">
        <f ca="1">$M$18428</f>
        <v>4.6967557200932255</v>
      </c>
      <c r="Q739">
        <f ca="1">$M$18429</f>
        <v>2.5978391694217735</v>
      </c>
      <c r="R739">
        <f ca="1">$M$18430</f>
        <v>5.3483149259671441</v>
      </c>
      <c r="S739">
        <f ca="1">$M$18431</f>
        <v>4.7215577118175309</v>
      </c>
      <c r="T739">
        <f ca="1">$M$18432</f>
        <v>5.4043565216941332</v>
      </c>
      <c r="U739">
        <f ca="1">$M$18433</f>
        <v>7.2063439034984453</v>
      </c>
      <c r="V739">
        <f ca="1">$M$18434</f>
        <v>7.202143503255046</v>
      </c>
      <c r="W739">
        <f ca="1">$M$18435</f>
        <v>6.2080475835120472</v>
      </c>
      <c r="X739">
        <f ca="1">$M$18436</f>
        <v>4.7461702376005785</v>
      </c>
      <c r="Y739">
        <f ca="1">$M$18437</f>
        <v>5.4893624714338323</v>
      </c>
      <c r="Z739">
        <f ca="1">$M$18438</f>
        <v>6.2065228110223787</v>
      </c>
      <c r="AA739">
        <f ca="1">$M$18439</f>
        <v>4.9011924587404954</v>
      </c>
      <c r="AB739">
        <f ca="1">$M$18440</f>
        <v>5.4189147015316008</v>
      </c>
      <c r="AC739">
        <f ca="1">$M$18441</f>
        <v>3.4537900716684193</v>
      </c>
      <c r="AD739">
        <f ca="1">$M$18442</f>
        <v>5.2706080210634791</v>
      </c>
      <c r="AE739">
        <f ca="1">$M$18443</f>
        <v>3.2648796498244228</v>
      </c>
      <c r="AF739">
        <f ca="1">$M$18444</f>
        <v>4.0435160772827956</v>
      </c>
      <c r="AG739">
        <f ca="1">$M$18445</f>
        <v>2.9013914357796335</v>
      </c>
      <c r="AH739">
        <f ca="1">$M$18446</f>
        <v>2.7743320341483173</v>
      </c>
      <c r="AI739">
        <f ca="1">$M$18447</f>
        <v>4.3162965967152909</v>
      </c>
      <c r="AJ739">
        <f ca="1">$M$18448</f>
        <v>3.0484579137207519</v>
      </c>
      <c r="AK739">
        <f ca="1">$M$18449</f>
        <v>4.0157620361496722</v>
      </c>
      <c r="AL739">
        <f ca="1">$M$18450</f>
        <v>3.8816755412075663</v>
      </c>
      <c r="AM739">
        <f ca="1">$M$18451</f>
        <v>1.3196408558154584</v>
      </c>
    </row>
    <row r="740" spans="1:39" x14ac:dyDescent="0.25">
      <c r="A740" s="9"/>
      <c r="H740" s="9"/>
      <c r="J740">
        <v>13</v>
      </c>
      <c r="K740">
        <f ca="1">SIMULATION!$D$3*SIMULATION!$D$17/$H727/(SIMULATION!$D$17-$I727)*(((EXP(-$I727*$J740))/(1-EXP(-SIMULATION!$D$4*$I727)))-(EXP(-SIMULATION!$D$17*$J740)/(1-EXP(-SIMULATION!$D$4*SIMULATION!$D$17))))</f>
        <v>2.0868715036865764</v>
      </c>
      <c r="L740">
        <v>-8.0921664093617979E-2</v>
      </c>
      <c r="M740">
        <f t="shared" ca="1" si="11"/>
        <v>1.9179983888587078</v>
      </c>
      <c r="N740" s="6">
        <v>739</v>
      </c>
      <c r="O740">
        <f ca="1">$M$18452</f>
        <v>1.919631760117031</v>
      </c>
      <c r="P740">
        <f ca="1">$M$18453</f>
        <v>2.5257463320547235</v>
      </c>
      <c r="Q740">
        <f ca="1">$M$18454</f>
        <v>3.1204582968270835</v>
      </c>
      <c r="R740">
        <f ca="1">$M$18455</f>
        <v>2.9822836435358622</v>
      </c>
      <c r="S740">
        <f ca="1">$M$18456</f>
        <v>2.1441498532715975</v>
      </c>
      <c r="T740">
        <f ca="1">$M$18457</f>
        <v>2.0516626667904085</v>
      </c>
      <c r="U740">
        <f ca="1">$M$18458</f>
        <v>2.4177286886782063</v>
      </c>
      <c r="V740">
        <f ca="1">$M$18459</f>
        <v>2.7540782813787787</v>
      </c>
      <c r="W740">
        <f ca="1">$M$18460</f>
        <v>3.3201760927146506</v>
      </c>
      <c r="X740">
        <f ca="1">$M$18461</f>
        <v>1.631895803205095</v>
      </c>
      <c r="Y740">
        <f ca="1">$M$18462</f>
        <v>2.115415090585786</v>
      </c>
      <c r="Z740">
        <f ca="1">$M$18463</f>
        <v>1.4360731998692571</v>
      </c>
      <c r="AA740">
        <f ca="1">$M$18464</f>
        <v>3.257531221158231</v>
      </c>
      <c r="AB740">
        <f ca="1">$M$18465</f>
        <v>2.4654246351840934</v>
      </c>
      <c r="AC740">
        <f ca="1">$M$18466</f>
        <v>3.1480979989599551</v>
      </c>
      <c r="AD740">
        <f ca="1">$M$18467</f>
        <v>3.7290562536312248</v>
      </c>
      <c r="AE740">
        <f ca="1">$M$18468</f>
        <v>2.3904829052139345</v>
      </c>
      <c r="AF740">
        <f ca="1">$M$18469</f>
        <v>2.7607855632154346</v>
      </c>
      <c r="AG740">
        <f ca="1">$M$18470</f>
        <v>1.6187766546172182</v>
      </c>
      <c r="AH740">
        <f ca="1">$M$18471</f>
        <v>2.7444613389089456</v>
      </c>
      <c r="AI740">
        <f ca="1">$M$18472</f>
        <v>2.6305368898889867</v>
      </c>
      <c r="AJ740">
        <f ca="1">$M$18473</f>
        <v>2.7230568325406734</v>
      </c>
      <c r="AK740">
        <f ca="1">$M$18474</f>
        <v>2.2942992976484957</v>
      </c>
      <c r="AL740">
        <f ca="1">$M$18475</f>
        <v>2.0198400574205202</v>
      </c>
      <c r="AM740">
        <f ca="1">$M$18476</f>
        <v>2.4870506632047231</v>
      </c>
    </row>
    <row r="741" spans="1:39" x14ac:dyDescent="0.25">
      <c r="A741" s="9"/>
      <c r="H741" s="9"/>
      <c r="J741">
        <v>14</v>
      </c>
      <c r="K741">
        <f ca="1">SIMULATION!$D$3*SIMULATION!$D$17/$H727/(SIMULATION!$D$17-$I727)*(((EXP(-$I727*$J741))/(1-EXP(-SIMULATION!$D$4*$I727)))-(EXP(-SIMULATION!$D$17*$J741)/(1-EXP(-SIMULATION!$D$4*SIMULATION!$D$17))))</f>
        <v>2.0099395839662733</v>
      </c>
      <c r="L741">
        <v>-0.21983826066631795</v>
      </c>
      <c r="M741">
        <f t="shared" ca="1" si="11"/>
        <v>1.5680779617827449</v>
      </c>
      <c r="N741" s="6">
        <v>740</v>
      </c>
      <c r="O741">
        <f ca="1">$M$18477</f>
        <v>2.7375029528009938</v>
      </c>
      <c r="P741">
        <f ca="1">$M$18478</f>
        <v>2.3521464675746979</v>
      </c>
      <c r="Q741">
        <f ca="1">$M$18479</f>
        <v>3.8550977474290695</v>
      </c>
      <c r="R741">
        <f ca="1">$M$18480</f>
        <v>4.3045141251906962</v>
      </c>
      <c r="S741">
        <f ca="1">$M$18481</f>
        <v>3.5345854162432135</v>
      </c>
      <c r="T741">
        <f ca="1">$M$18482</f>
        <v>3.5702607034535316</v>
      </c>
      <c r="U741">
        <f ca="1">$M$18483</f>
        <v>3.036118283432383</v>
      </c>
      <c r="V741">
        <f ca="1">$M$18484</f>
        <v>3.7207141427202184</v>
      </c>
      <c r="W741">
        <f ca="1">$M$18485</f>
        <v>1.6627500115027085</v>
      </c>
      <c r="X741">
        <f ca="1">$M$18486</f>
        <v>3.0944692834208878</v>
      </c>
      <c r="Y741">
        <f ca="1">$M$18487</f>
        <v>1.8859076282079317</v>
      </c>
      <c r="Z741">
        <f ca="1">$M$18488</f>
        <v>2.0719988711652393</v>
      </c>
      <c r="AA741">
        <f ca="1">$M$18489</f>
        <v>1.4296261413351063</v>
      </c>
      <c r="AB741">
        <f ca="1">$M$18490</f>
        <v>3.8349014913548882</v>
      </c>
      <c r="AC741">
        <f ca="1">$M$18491</f>
        <v>3.4124173092748604</v>
      </c>
      <c r="AD741">
        <f ca="1">$M$18492</f>
        <v>3.1270620886589326</v>
      </c>
      <c r="AE741">
        <f ca="1">$M$18493</f>
        <v>3.2042106499609702</v>
      </c>
      <c r="AF741">
        <f ca="1">$M$18494</f>
        <v>3.1672388578323916</v>
      </c>
      <c r="AG741">
        <f ca="1">$M$18495</f>
        <v>3.3024755029568293</v>
      </c>
      <c r="AH741">
        <f ca="1">$M$18496</f>
        <v>1.9827628636369816</v>
      </c>
      <c r="AI741">
        <f ca="1">$M$18497</f>
        <v>2.3293802888505875</v>
      </c>
      <c r="AJ741">
        <f ca="1">$M$18498</f>
        <v>2.2455285700411753</v>
      </c>
      <c r="AK741">
        <f ca="1">$M$18499</f>
        <v>2.7415329581709749</v>
      </c>
      <c r="AL741">
        <f ca="1">$M$18500</f>
        <v>1.1105522542652118</v>
      </c>
      <c r="AM741">
        <f ca="1">$M$18501</f>
        <v>2.2793406122873709</v>
      </c>
    </row>
    <row r="742" spans="1:39" x14ac:dyDescent="0.25">
      <c r="A742" s="9"/>
      <c r="H742" s="9"/>
      <c r="J742">
        <v>15</v>
      </c>
      <c r="K742">
        <f ca="1">SIMULATION!$D$3*SIMULATION!$D$17/$H727/(SIMULATION!$D$17-$I727)*(((EXP(-$I727*$J742))/(1-EXP(-SIMULATION!$D$4*$I727)))-(EXP(-SIMULATION!$D$17*$J742)/(1-EXP(-SIMULATION!$D$4*SIMULATION!$D$17))))</f>
        <v>1.935179243606419</v>
      </c>
      <c r="L742">
        <v>1.3465160611283826E-2</v>
      </c>
      <c r="M742">
        <f t="shared" ca="1" si="11"/>
        <v>1.9612367429332023</v>
      </c>
      <c r="N742" s="6">
        <v>741</v>
      </c>
      <c r="O742">
        <f ca="1">$M$18502</f>
        <v>0.92575594529776972</v>
      </c>
      <c r="P742">
        <f ca="1">$M$18503</f>
        <v>1.403324343310858</v>
      </c>
      <c r="Q742">
        <f ca="1">$M$18504</f>
        <v>2.331773974057028</v>
      </c>
      <c r="R742">
        <f ca="1">$M$18505</f>
        <v>2.1244463463874195</v>
      </c>
      <c r="S742">
        <f ca="1">$M$18506</f>
        <v>1.520882160746597</v>
      </c>
      <c r="T742">
        <f ca="1">$M$18507</f>
        <v>3.6258094025086622</v>
      </c>
      <c r="U742">
        <f ca="1">$M$18508</f>
        <v>2.1815815956610538</v>
      </c>
      <c r="V742">
        <f ca="1">$M$18509</f>
        <v>2.3903738823399929</v>
      </c>
      <c r="W742">
        <f ca="1">$M$18510</f>
        <v>2.4727900786704344</v>
      </c>
      <c r="X742">
        <f ca="1">$M$18511</f>
        <v>2.2136753438714818</v>
      </c>
      <c r="Y742">
        <f ca="1">$M$18512</f>
        <v>2.0163580312450948</v>
      </c>
      <c r="Z742">
        <f ca="1">$M$18513</f>
        <v>1.7006612113397555</v>
      </c>
      <c r="AA742">
        <f ca="1">$M$18514</f>
        <v>2.0025480641311044</v>
      </c>
      <c r="AB742">
        <f ca="1">$M$18515</f>
        <v>1.4923836304733027</v>
      </c>
      <c r="AC742">
        <f ca="1">$M$18516</f>
        <v>2.2562688080451143</v>
      </c>
      <c r="AD742">
        <f ca="1">$M$18517</f>
        <v>1.6380989674495634</v>
      </c>
      <c r="AE742">
        <f ca="1">$M$18518</f>
        <v>0.60590376578359184</v>
      </c>
      <c r="AF742">
        <f ca="1">$M$18519</f>
        <v>1.044947776139483</v>
      </c>
      <c r="AG742">
        <f ca="1">$M$18520</f>
        <v>1.7165946074763379</v>
      </c>
      <c r="AH742">
        <f ca="1">$M$18521</f>
        <v>1.3016774102455739</v>
      </c>
      <c r="AI742">
        <f ca="1">$M$18522</f>
        <v>1.3247466610774064</v>
      </c>
      <c r="AJ742">
        <f ca="1">$M$18523</f>
        <v>1.6582820214862002</v>
      </c>
      <c r="AK742">
        <f ca="1">$M$18524</f>
        <v>0.54584078833995608</v>
      </c>
      <c r="AL742">
        <f ca="1">$M$18525</f>
        <v>0.94201951839636378</v>
      </c>
      <c r="AM742">
        <f ca="1">$M$18526</f>
        <v>0.83303735568037574</v>
      </c>
    </row>
    <row r="743" spans="1:39" x14ac:dyDescent="0.25">
      <c r="A743" s="9"/>
      <c r="H743" s="9"/>
      <c r="J743">
        <v>16</v>
      </c>
      <c r="K743">
        <f ca="1">SIMULATION!$D$3*SIMULATION!$D$17/$H727/(SIMULATION!$D$17-$I727)*(((EXP(-$I727*$J743))/(1-EXP(-SIMULATION!$D$4*$I727)))-(EXP(-SIMULATION!$D$17*$J743)/(1-EXP(-SIMULATION!$D$4*SIMULATION!$D$17))))</f>
        <v>1.8627742508378036</v>
      </c>
      <c r="L743">
        <v>-0.27049449368604994</v>
      </c>
      <c r="M743">
        <f t="shared" ca="1" si="11"/>
        <v>1.3589040730060209</v>
      </c>
      <c r="N743" s="6">
        <v>742</v>
      </c>
      <c r="O743">
        <f ca="1">$M$18527</f>
        <v>1.629054340289446</v>
      </c>
      <c r="P743">
        <f ca="1">$M$18528</f>
        <v>1.4451066860059969</v>
      </c>
      <c r="Q743">
        <f ca="1">$M$18529</f>
        <v>2.1920608538452497</v>
      </c>
      <c r="R743">
        <f ca="1">$M$18530</f>
        <v>2.0071290168316769</v>
      </c>
      <c r="S743">
        <f ca="1">$M$18531</f>
        <v>1.9497304705394987</v>
      </c>
      <c r="T743">
        <f ca="1">$M$18532</f>
        <v>1.7725153770033666</v>
      </c>
      <c r="U743">
        <f ca="1">$M$18533</f>
        <v>2.44091894601919</v>
      </c>
      <c r="V743">
        <f ca="1">$M$18534</f>
        <v>2.9407706349640454</v>
      </c>
      <c r="W743">
        <f ca="1">$M$18535</f>
        <v>3.0558193304392129</v>
      </c>
      <c r="X743">
        <f ca="1">$M$18536</f>
        <v>1.7898775096933022</v>
      </c>
      <c r="Y743">
        <f ca="1">$M$18537</f>
        <v>1.3986332394638823</v>
      </c>
      <c r="Z743">
        <f ca="1">$M$18538</f>
        <v>2.1499959905009836</v>
      </c>
      <c r="AA743">
        <f ca="1">$M$18539</f>
        <v>1.9748486687187439</v>
      </c>
      <c r="AB743">
        <f ca="1">$M$18540</f>
        <v>2.7894224102796175</v>
      </c>
      <c r="AC743">
        <f ca="1">$M$18541</f>
        <v>1.3404407036058557</v>
      </c>
      <c r="AD743">
        <f ca="1">$M$18542</f>
        <v>2.6931976459449447</v>
      </c>
      <c r="AE743">
        <f ca="1">$M$18543</f>
        <v>1.2233988945142216</v>
      </c>
      <c r="AF743">
        <f ca="1">$M$18544</f>
        <v>1.2837967864278084</v>
      </c>
      <c r="AG743">
        <f ca="1">$M$18545</f>
        <v>1.8468553862569355</v>
      </c>
      <c r="AH743">
        <f ca="1">$M$18546</f>
        <v>1.1598619200360629</v>
      </c>
      <c r="AI743">
        <f ca="1">$M$18547</f>
        <v>1.5333789517333869</v>
      </c>
      <c r="AJ743">
        <f ca="1">$M$18548</f>
        <v>1.7315372934581408</v>
      </c>
      <c r="AK743">
        <f ca="1">$M$18549</f>
        <v>1.8320659148692457</v>
      </c>
      <c r="AL743">
        <f ca="1">$M$18550</f>
        <v>1.4507491960515817</v>
      </c>
      <c r="AM743">
        <f ca="1">$M$18551</f>
        <v>2.1697644023399003</v>
      </c>
    </row>
    <row r="744" spans="1:39" x14ac:dyDescent="0.25">
      <c r="A744" s="9"/>
      <c r="H744" s="9"/>
      <c r="J744">
        <v>17</v>
      </c>
      <c r="K744">
        <f ca="1">SIMULATION!$D$3*SIMULATION!$D$17/$H727/(SIMULATION!$D$17-$I727)*(((EXP(-$I727*$J744))/(1-EXP(-SIMULATION!$D$4*$I727)))-(EXP(-SIMULATION!$D$17*$J744)/(1-EXP(-SIMULATION!$D$4*SIMULATION!$D$17))))</f>
        <v>1.7928058884526099</v>
      </c>
      <c r="L744">
        <v>0.16535453426139107</v>
      </c>
      <c r="M744">
        <f t="shared" ca="1" si="11"/>
        <v>2.0892544711587706</v>
      </c>
      <c r="N744" s="6">
        <v>743</v>
      </c>
      <c r="O744">
        <f ca="1">$M$18552</f>
        <v>1.0376386247510463</v>
      </c>
      <c r="P744">
        <f ca="1">$M$18553</f>
        <v>1.5898412571889518</v>
      </c>
      <c r="Q744">
        <f ca="1">$M$18554</f>
        <v>2.0852000186332353</v>
      </c>
      <c r="R744">
        <f ca="1">$M$18555</f>
        <v>2.4019334463851219</v>
      </c>
      <c r="S744">
        <f ca="1">$M$18556</f>
        <v>2.1831663587208618</v>
      </c>
      <c r="T744">
        <f ca="1">$M$18557</f>
        <v>2.3191454624152206</v>
      </c>
      <c r="U744">
        <f ca="1">$M$18558</f>
        <v>1.9112010452088073</v>
      </c>
      <c r="V744">
        <f ca="1">$M$18559</f>
        <v>2.418434099689204</v>
      </c>
      <c r="W744">
        <f ca="1">$M$18560</f>
        <v>2.0071135421811235</v>
      </c>
      <c r="X744">
        <f ca="1">$M$18561</f>
        <v>2.6055136337196623</v>
      </c>
      <c r="Y744">
        <f ca="1">$M$18562</f>
        <v>2.0606485064468063</v>
      </c>
      <c r="Z744">
        <f ca="1">$M$18563</f>
        <v>2.7107986605539116</v>
      </c>
      <c r="AA744">
        <f ca="1">$M$18564</f>
        <v>1.1396016955296255</v>
      </c>
      <c r="AB744">
        <f ca="1">$M$18565</f>
        <v>1.4532719384414103</v>
      </c>
      <c r="AC744">
        <f ca="1">$M$18566</f>
        <v>0.8932132795481561</v>
      </c>
      <c r="AD744">
        <f ca="1">$M$18567</f>
        <v>1.3372352910549357</v>
      </c>
      <c r="AE744">
        <f ca="1">$M$18568</f>
        <v>0.91837304531967079</v>
      </c>
      <c r="AF744">
        <f ca="1">$M$18569</f>
        <v>1.860069157588619</v>
      </c>
      <c r="AG744">
        <f ca="1">$M$18570</f>
        <v>1.1196724607335862</v>
      </c>
      <c r="AH744">
        <f ca="1">$M$18571</f>
        <v>1.313792907812831</v>
      </c>
      <c r="AI744">
        <f ca="1">$M$18572</f>
        <v>0.83151578605047938</v>
      </c>
      <c r="AJ744">
        <f ca="1">$M$18573</f>
        <v>1.4958661066566044</v>
      </c>
      <c r="AK744">
        <f ca="1">$M$18574</f>
        <v>0.72575429602382735</v>
      </c>
      <c r="AL744">
        <f ca="1">$M$18575</f>
        <v>0.56785906607623804</v>
      </c>
      <c r="AM744">
        <f ca="1">$M$18576</f>
        <v>0.6730979946209914</v>
      </c>
    </row>
    <row r="745" spans="1:39" x14ac:dyDescent="0.25">
      <c r="A745" s="9"/>
      <c r="H745" s="9"/>
      <c r="J745">
        <v>18</v>
      </c>
      <c r="K745">
        <f ca="1">SIMULATION!$D$3*SIMULATION!$D$17/$H727/(SIMULATION!$D$17-$I727)*(((EXP(-$I727*$J745))/(1-EXP(-SIMULATION!$D$4*$I727)))-(EXP(-SIMULATION!$D$17*$J745)/(1-EXP(-SIMULATION!$D$4*SIMULATION!$D$17))))</f>
        <v>1.7252911449632378</v>
      </c>
      <c r="L745">
        <v>0.70236265798081698</v>
      </c>
      <c r="M745">
        <f t="shared" ca="1" si="11"/>
        <v>2.9370712193303841</v>
      </c>
      <c r="N745" s="6">
        <v>744</v>
      </c>
      <c r="O745">
        <f ca="1">$M$18577</f>
        <v>2.624617908581182</v>
      </c>
      <c r="P745">
        <f ca="1">$M$18578</f>
        <v>3.9613096222899782</v>
      </c>
      <c r="Q745">
        <f ca="1">$M$18579</f>
        <v>3.3986854928214569</v>
      </c>
      <c r="R745">
        <f ca="1">$M$18580</f>
        <v>3.0951439135587759</v>
      </c>
      <c r="S745">
        <f ca="1">$M$18581</f>
        <v>3.9703662804666879</v>
      </c>
      <c r="T745">
        <f ca="1">$M$18582</f>
        <v>3.5369606315274762</v>
      </c>
      <c r="U745">
        <f ca="1">$M$18583</f>
        <v>4.5338694966806532</v>
      </c>
      <c r="V745">
        <f ca="1">$M$18584</f>
        <v>3.1799312415647285</v>
      </c>
      <c r="W745">
        <f ca="1">$M$18585</f>
        <v>2.8418597969229817</v>
      </c>
      <c r="X745">
        <f ca="1">$M$18586</f>
        <v>3.8163363597667206</v>
      </c>
      <c r="Y745">
        <f ca="1">$M$18587</f>
        <v>4.6893709148370926</v>
      </c>
      <c r="Z745">
        <f ca="1">$M$18588</f>
        <v>3.8424803602709936</v>
      </c>
      <c r="AA745">
        <f ca="1">$M$18589</f>
        <v>3.6590321157914896</v>
      </c>
      <c r="AB745">
        <f ca="1">$M$18590</f>
        <v>2.4455448972143858</v>
      </c>
      <c r="AC745">
        <f ca="1">$M$18591</f>
        <v>2.4051137247893903</v>
      </c>
      <c r="AD745">
        <f ca="1">$M$18592</f>
        <v>3.1655005398127818</v>
      </c>
      <c r="AE745">
        <f ca="1">$M$18593</f>
        <v>2.8829583563347603</v>
      </c>
      <c r="AF745">
        <f ca="1">$M$18594</f>
        <v>2.0295522013233414</v>
      </c>
      <c r="AG745">
        <f ca="1">$M$18595</f>
        <v>1.7255876788343951</v>
      </c>
      <c r="AH745">
        <f ca="1">$M$18596</f>
        <v>1.2434061568085308</v>
      </c>
      <c r="AI745">
        <f ca="1">$M$18597</f>
        <v>2.6197646596860538</v>
      </c>
      <c r="AJ745">
        <f ca="1">$M$18598</f>
        <v>2.3706854747234476</v>
      </c>
      <c r="AK745">
        <f ca="1">$M$18599</f>
        <v>2.8111488656835588</v>
      </c>
      <c r="AL745">
        <f ca="1">$M$18600</f>
        <v>1.4634541150373948</v>
      </c>
      <c r="AM745">
        <f ca="1">$M$18601</f>
        <v>1.3159120484852849</v>
      </c>
    </row>
    <row r="746" spans="1:39" x14ac:dyDescent="0.25">
      <c r="A746" s="9"/>
      <c r="H746" s="9"/>
      <c r="J746">
        <v>19</v>
      </c>
      <c r="K746">
        <f ca="1">SIMULATION!$D$3*SIMULATION!$D$17/$H727/(SIMULATION!$D$17-$I727)*(((EXP(-$I727*$J746))/(1-EXP(-SIMULATION!$D$4*$I727)))-(EXP(-SIMULATION!$D$17*$J746)/(1-EXP(-SIMULATION!$D$4*SIMULATION!$D$17))))</f>
        <v>1.6602071361541819</v>
      </c>
      <c r="L746">
        <v>-0.70156519083594837</v>
      </c>
      <c r="M746">
        <f t="shared" ca="1" si="11"/>
        <v>0.49546359985096994</v>
      </c>
      <c r="N746" s="6">
        <v>745</v>
      </c>
      <c r="O746">
        <f ca="1">$M$18602</f>
        <v>0.63623824644638283</v>
      </c>
      <c r="P746">
        <f ca="1">$M$18603</f>
        <v>2.2522040819190834</v>
      </c>
      <c r="Q746">
        <f ca="1">$M$18604</f>
        <v>3.4984746141366574</v>
      </c>
      <c r="R746">
        <f ca="1">$M$18605</f>
        <v>3.5036664886878994</v>
      </c>
      <c r="S746">
        <f ca="1">$M$18606</f>
        <v>2.8584581462099785</v>
      </c>
      <c r="T746">
        <f ca="1">$M$18607</f>
        <v>3.1492928151835309</v>
      </c>
      <c r="U746">
        <f ca="1">$M$18608</f>
        <v>4.7351101272860099</v>
      </c>
      <c r="V746">
        <f ca="1">$M$18609</f>
        <v>2.9310056732063985</v>
      </c>
      <c r="W746">
        <f ca="1">$M$18610</f>
        <v>3.8935555753721274</v>
      </c>
      <c r="X746">
        <f ca="1">$M$18611</f>
        <v>2.2031604419744495</v>
      </c>
      <c r="Y746">
        <f ca="1">$M$18612</f>
        <v>2.7498045299753144</v>
      </c>
      <c r="Z746">
        <f ca="1">$M$18613</f>
        <v>1.8745410277474377</v>
      </c>
      <c r="AA746">
        <f ca="1">$M$18614</f>
        <v>2.9896086567331279</v>
      </c>
      <c r="AB746">
        <f ca="1">$M$18615</f>
        <v>2.5880468308248235</v>
      </c>
      <c r="AC746">
        <f ca="1">$M$18616</f>
        <v>1.7789546785524344</v>
      </c>
      <c r="AD746">
        <f ca="1">$M$18617</f>
        <v>1.8522680588887896</v>
      </c>
      <c r="AE746">
        <f ca="1">$M$18618</f>
        <v>1.9403090104221699</v>
      </c>
      <c r="AF746">
        <f ca="1">$M$18619</f>
        <v>1.2135259575858759</v>
      </c>
      <c r="AG746">
        <f ca="1">$M$18620</f>
        <v>1.1182669765335083</v>
      </c>
      <c r="AH746">
        <f ca="1">$M$18621</f>
        <v>1.294042507720701</v>
      </c>
      <c r="AI746">
        <f ca="1">$M$18622</f>
        <v>1.1598158781378871</v>
      </c>
      <c r="AJ746">
        <f ca="1">$M$18623</f>
        <v>0.66408761967803398</v>
      </c>
      <c r="AK746">
        <f ca="1">$M$18624</f>
        <v>0.96572597580716946</v>
      </c>
      <c r="AL746">
        <f ca="1">$M$18625</f>
        <v>0.96015183551144845</v>
      </c>
      <c r="AM746">
        <f ca="1">$M$18626</f>
        <v>1.188734027504283</v>
      </c>
    </row>
    <row r="747" spans="1:39" x14ac:dyDescent="0.25">
      <c r="A747" s="9"/>
      <c r="H747" s="9"/>
      <c r="J747">
        <v>20</v>
      </c>
      <c r="K747">
        <f ca="1">SIMULATION!$D$3*SIMULATION!$D$17/$H727/(SIMULATION!$D$17-$I727)*(((EXP(-$I727*$J747))/(1-EXP(-SIMULATION!$D$4*$I727)))-(EXP(-SIMULATION!$D$17*$J747)/(1-EXP(-SIMULATION!$D$4*SIMULATION!$D$17))))</f>
        <v>1.5975067047140432</v>
      </c>
      <c r="L747">
        <v>-2.876544735291018E-2</v>
      </c>
      <c r="M747">
        <f t="shared" ca="1" si="11"/>
        <v>1.5515537097036702</v>
      </c>
      <c r="N747" s="6">
        <v>746</v>
      </c>
      <c r="O747">
        <f ca="1">$M$18627</f>
        <v>1.7831878715456821</v>
      </c>
      <c r="P747">
        <f ca="1">$M$18628</f>
        <v>1.6175894818314451</v>
      </c>
      <c r="Q747">
        <f ca="1">$M$18629</f>
        <v>4.2502078463092294</v>
      </c>
      <c r="R747">
        <f ca="1">$M$18630</f>
        <v>4.1490212641613935</v>
      </c>
      <c r="S747">
        <f ca="1">$M$18631</f>
        <v>4.7633823569003697</v>
      </c>
      <c r="T747">
        <f ca="1">$M$18632</f>
        <v>4.9619963991953222</v>
      </c>
      <c r="U747">
        <f ca="1">$M$18633</f>
        <v>3.8819358527833181</v>
      </c>
      <c r="V747">
        <f ca="1">$M$18634</f>
        <v>3.718211724408258</v>
      </c>
      <c r="W747">
        <f ca="1">$M$18635</f>
        <v>2.8540865642988633</v>
      </c>
      <c r="X747">
        <f ca="1">$M$18636</f>
        <v>4.150510758171599</v>
      </c>
      <c r="Y747">
        <f ca="1">$M$18637</f>
        <v>4.6272401341766125</v>
      </c>
      <c r="Z747">
        <f ca="1">$M$18638</f>
        <v>3.2140152536188484</v>
      </c>
      <c r="AA747">
        <f ca="1">$M$18639</f>
        <v>1.6631767889476381</v>
      </c>
      <c r="AB747">
        <f ca="1">$M$18640</f>
        <v>2.7379678020051372</v>
      </c>
      <c r="AC747">
        <f ca="1">$M$18641</f>
        <v>2.8236061230090637</v>
      </c>
      <c r="AD747">
        <f ca="1">$M$18642</f>
        <v>1.6304872488069817</v>
      </c>
      <c r="AE747">
        <f ca="1">$M$18643</f>
        <v>1.015512851528255</v>
      </c>
      <c r="AF747">
        <f ca="1">$M$18644</f>
        <v>2.6700576618441461</v>
      </c>
      <c r="AG747">
        <f ca="1">$M$18645</f>
        <v>1.4077220353873776</v>
      </c>
      <c r="AH747">
        <f ca="1">$M$18646</f>
        <v>1.4495837373265086</v>
      </c>
      <c r="AI747">
        <f ca="1">$M$18647</f>
        <v>2.4051042469351431</v>
      </c>
      <c r="AJ747">
        <f ca="1">$M$18648</f>
        <v>1.1911075914807798</v>
      </c>
      <c r="AK747">
        <f ca="1">$M$18649</f>
        <v>1.9179728343672562</v>
      </c>
      <c r="AL747">
        <f ca="1">$M$18650</f>
        <v>0.73271932356725167</v>
      </c>
      <c r="AM747">
        <f ca="1">$M$18651</f>
        <v>0.46228705123986918</v>
      </c>
    </row>
    <row r="748" spans="1:39" x14ac:dyDescent="0.25">
      <c r="A748" s="9"/>
      <c r="H748" s="9"/>
      <c r="J748">
        <v>21</v>
      </c>
      <c r="K748">
        <f ca="1">SIMULATION!$D$3*SIMULATION!$D$17/$H727/(SIMULATION!$D$17-$I727)*(((EXP(-$I727*$J748))/(1-EXP(-SIMULATION!$D$4*$I727)))-(EXP(-SIMULATION!$D$17*$J748)/(1-EXP(-SIMULATION!$D$4*SIMULATION!$D$17))))</f>
        <v>1.5371283684707993</v>
      </c>
      <c r="L748">
        <v>0.26333979640384164</v>
      </c>
      <c r="M748">
        <f t="shared" ca="1" si="11"/>
        <v>1.941915440070469</v>
      </c>
      <c r="N748" s="6">
        <v>747</v>
      </c>
      <c r="O748">
        <f ca="1">$M$18652</f>
        <v>0.43812298125412741</v>
      </c>
      <c r="P748">
        <f ca="1">$M$18653</f>
        <v>2.7537500231096699</v>
      </c>
      <c r="Q748">
        <f ca="1">$M$18654</f>
        <v>3.7845496961364069</v>
      </c>
      <c r="R748">
        <f ca="1">$M$18655</f>
        <v>5.5279038061409267</v>
      </c>
      <c r="S748">
        <f ca="1">$M$18656</f>
        <v>4.4490532874900541</v>
      </c>
      <c r="T748">
        <f ca="1">$M$18657</f>
        <v>2.2877911680014509</v>
      </c>
      <c r="U748">
        <f ca="1">$M$18658</f>
        <v>4.483233498051086</v>
      </c>
      <c r="V748">
        <f ca="1">$M$18659</f>
        <v>4.2285505403445409</v>
      </c>
      <c r="W748">
        <f ca="1">$M$18660</f>
        <v>2.8435944002322691</v>
      </c>
      <c r="X748">
        <f ca="1">$M$18661</f>
        <v>2.3566428216583404</v>
      </c>
      <c r="Y748">
        <f ca="1">$M$18662</f>
        <v>2.6146923717827999</v>
      </c>
      <c r="Z748">
        <f ca="1">$M$18663</f>
        <v>3.0144035074858007</v>
      </c>
      <c r="AA748">
        <f ca="1">$M$18664</f>
        <v>2.3893329765110813</v>
      </c>
      <c r="AB748">
        <f ca="1">$M$18665</f>
        <v>1.0162451571983804</v>
      </c>
      <c r="AC748">
        <f ca="1">$M$18666</f>
        <v>1.0755930102631495</v>
      </c>
      <c r="AD748">
        <f ca="1">$M$18667</f>
        <v>1.6548472957430629</v>
      </c>
      <c r="AE748">
        <f ca="1">$M$18668</f>
        <v>0.77700607464555582</v>
      </c>
      <c r="AF748">
        <f ca="1">$M$18669</f>
        <v>0.60757341334040937</v>
      </c>
      <c r="AG748">
        <f ca="1">$M$18670</f>
        <v>0.80887645984514955</v>
      </c>
      <c r="AH748">
        <f ca="1">$M$18671</f>
        <v>0.91313542784326995</v>
      </c>
      <c r="AI748">
        <f ca="1">$M$18672</f>
        <v>0.98326757807457543</v>
      </c>
      <c r="AJ748">
        <f ca="1">$M$18673</f>
        <v>0.60328522702632548</v>
      </c>
      <c r="AK748">
        <f ca="1">$M$18674</f>
        <v>0.61511464534578553</v>
      </c>
      <c r="AL748">
        <f ca="1">$M$18675</f>
        <v>0.7736115564368895</v>
      </c>
      <c r="AM748">
        <f ca="1">$M$18676</f>
        <v>0.72511318326230578</v>
      </c>
    </row>
    <row r="749" spans="1:39" x14ac:dyDescent="0.25">
      <c r="A749" s="9"/>
      <c r="H749" s="9"/>
      <c r="J749">
        <v>22</v>
      </c>
      <c r="K749">
        <f ca="1">SIMULATION!$D$3*SIMULATION!$D$17/$H727/(SIMULATION!$D$17-$I727)*(((EXP(-$I727*$J749))/(1-EXP(-SIMULATION!$D$4*$I727)))-(EXP(-SIMULATION!$D$17*$J749)/(1-EXP(-SIMULATION!$D$4*SIMULATION!$D$17))))</f>
        <v>1.4790026489064381</v>
      </c>
      <c r="L749">
        <v>0.48030624229086671</v>
      </c>
      <c r="M749">
        <f t="shared" ca="1" si="11"/>
        <v>2.189376853540927</v>
      </c>
      <c r="N749" s="6">
        <v>748</v>
      </c>
      <c r="O749">
        <f ca="1">$M$18677</f>
        <v>1.8392194674763802</v>
      </c>
      <c r="P749">
        <f ca="1">$M$18678</f>
        <v>2.7150029512910772</v>
      </c>
      <c r="Q749">
        <f ca="1">$M$18679</f>
        <v>3.0085250326483171</v>
      </c>
      <c r="R749">
        <f ca="1">$M$18680</f>
        <v>1.8392132887258805</v>
      </c>
      <c r="S749">
        <f ca="1">$M$18681</f>
        <v>4.1073057737974521</v>
      </c>
      <c r="T749">
        <f ca="1">$M$18682</f>
        <v>2.1057337037641717</v>
      </c>
      <c r="U749">
        <f ca="1">$M$18683</f>
        <v>2.4270002545970977</v>
      </c>
      <c r="V749">
        <f ca="1">$M$18684</f>
        <v>3.2524197905247632</v>
      </c>
      <c r="W749">
        <f ca="1">$M$18685</f>
        <v>2.6432375753573809</v>
      </c>
      <c r="X749">
        <f ca="1">$M$18686</f>
        <v>3.572234661825068</v>
      </c>
      <c r="Y749">
        <f ca="1">$M$18687</f>
        <v>2.6694420494504425</v>
      </c>
      <c r="Z749">
        <f ca="1">$M$18688</f>
        <v>3.0055490654242241</v>
      </c>
      <c r="AA749">
        <f ca="1">$M$18689</f>
        <v>3.4367579466168139</v>
      </c>
      <c r="AB749">
        <f ca="1">$M$18690</f>
        <v>2.5290042132171369</v>
      </c>
      <c r="AC749">
        <f ca="1">$M$18691</f>
        <v>3.1389586435390422</v>
      </c>
      <c r="AD749">
        <f ca="1">$M$18692</f>
        <v>1.43469427997387</v>
      </c>
      <c r="AE749">
        <f ca="1">$M$18693</f>
        <v>2.4763580547444546</v>
      </c>
      <c r="AF749">
        <f ca="1">$M$18694</f>
        <v>2.7243721688633968</v>
      </c>
      <c r="AG749">
        <f ca="1">$M$18695</f>
        <v>1.3345797545185869</v>
      </c>
      <c r="AH749">
        <f ca="1">$M$18696</f>
        <v>2.0419806505744909</v>
      </c>
      <c r="AI749">
        <f ca="1">$M$18697</f>
        <v>2.6934126010001966</v>
      </c>
      <c r="AJ749">
        <f ca="1">$M$18698</f>
        <v>1.1303150274344542</v>
      </c>
      <c r="AK749">
        <f ca="1">$M$18699</f>
        <v>1.4402897350504507</v>
      </c>
      <c r="AL749">
        <f ca="1">$M$18700</f>
        <v>2.4025665213921039</v>
      </c>
      <c r="AM749">
        <f ca="1">$M$18701</f>
        <v>1.6385249821007117</v>
      </c>
    </row>
    <row r="750" spans="1:39" x14ac:dyDescent="0.25">
      <c r="A750" s="9"/>
      <c r="H750" s="9"/>
      <c r="J750">
        <v>23</v>
      </c>
      <c r="K750">
        <f ca="1">SIMULATION!$D$3*SIMULATION!$D$17/$H727/(SIMULATION!$D$17-$I727)*(((EXP(-$I727*$J750))/(1-EXP(-SIMULATION!$D$4*$I727)))-(EXP(-SIMULATION!$D$17*$J750)/(1-EXP(-SIMULATION!$D$4*SIMULATION!$D$17))))</f>
        <v>1.4230560818290094</v>
      </c>
      <c r="L750">
        <v>1.7647121836191874E-2</v>
      </c>
      <c r="M750">
        <f t="shared" ca="1" si="11"/>
        <v>1.4481689258847796</v>
      </c>
      <c r="N750" s="6">
        <v>749</v>
      </c>
      <c r="O750">
        <f ca="1">$M$18702</f>
        <v>1.7376898756497698</v>
      </c>
      <c r="P750">
        <f ca="1">$M$18703</f>
        <v>2.0748352218558672</v>
      </c>
      <c r="Q750">
        <f ca="1">$M$18704</f>
        <v>1.7699691958198391</v>
      </c>
      <c r="R750">
        <f ca="1">$M$18705</f>
        <v>1.9845487274097595</v>
      </c>
      <c r="S750">
        <f ca="1">$M$18706</f>
        <v>2.7486663280872472</v>
      </c>
      <c r="T750">
        <f ca="1">$M$18707</f>
        <v>1.666496976105178</v>
      </c>
      <c r="U750">
        <f ca="1">$M$18708</f>
        <v>3.6466106982635784</v>
      </c>
      <c r="V750">
        <f ca="1">$M$18709</f>
        <v>2.7234757365848377</v>
      </c>
      <c r="W750">
        <f ca="1">$M$18710</f>
        <v>3.4631825106833101</v>
      </c>
      <c r="X750">
        <f ca="1">$M$18711</f>
        <v>3.6361028636102888</v>
      </c>
      <c r="Y750">
        <f ca="1">$M$18712</f>
        <v>2.9469537810279927</v>
      </c>
      <c r="Z750">
        <f ca="1">$M$18713</f>
        <v>2.8261713894343221</v>
      </c>
      <c r="AA750">
        <f ca="1">$M$18714</f>
        <v>1.2838512980549257</v>
      </c>
      <c r="AB750">
        <f ca="1">$M$18715</f>
        <v>2.0844305301465145</v>
      </c>
      <c r="AC750">
        <f ca="1">$M$18716</f>
        <v>2.7463360827122889</v>
      </c>
      <c r="AD750">
        <f ca="1">$M$18717</f>
        <v>1.9891163077753411</v>
      </c>
      <c r="AE750">
        <f ca="1">$M$18718</f>
        <v>2.3062901178468205</v>
      </c>
      <c r="AF750">
        <f ca="1">$M$18719</f>
        <v>2.2458596713566781</v>
      </c>
      <c r="AG750">
        <f ca="1">$M$18720</f>
        <v>1.8514738251308924</v>
      </c>
      <c r="AH750">
        <f ca="1">$M$18721</f>
        <v>1.5034861830326303</v>
      </c>
      <c r="AI750">
        <f ca="1">$M$18722</f>
        <v>1.5995721787970918</v>
      </c>
      <c r="AJ750">
        <f ca="1">$M$18723</f>
        <v>1.828143545018454</v>
      </c>
      <c r="AK750">
        <f ca="1">$M$18724</f>
        <v>1.5846481897966367</v>
      </c>
      <c r="AL750">
        <f ca="1">$M$18725</f>
        <v>1.8826132620877705</v>
      </c>
      <c r="AM750">
        <f ca="1">$M$18726</f>
        <v>0.958212783091967</v>
      </c>
    </row>
    <row r="751" spans="1:39" x14ac:dyDescent="0.25">
      <c r="A751" s="9"/>
      <c r="H751" s="9"/>
      <c r="J751">
        <v>24</v>
      </c>
      <c r="K751">
        <f ca="1">SIMULATION!$D$3*SIMULATION!$D$17/$H727/(SIMULATION!$D$17-$I727)*(((EXP(-$I727*$J751))/(1-EXP(-SIMULATION!$D$4*$I727)))-(EXP(-SIMULATION!$D$17*$J751)/(1-EXP(-SIMULATION!$D$4*SIMULATION!$D$17))))</f>
        <v>1.3692137444104411</v>
      </c>
      <c r="L751">
        <v>0.36155769629324347</v>
      </c>
      <c r="M751">
        <f t="shared" ca="1" si="11"/>
        <v>1.8642635115725259</v>
      </c>
      <c r="N751" s="6">
        <v>750</v>
      </c>
      <c r="O751">
        <f ca="1">$M$18727</f>
        <v>1.8206810065809487</v>
      </c>
      <c r="P751">
        <f ca="1">$M$18728</f>
        <v>2.3611863290099073</v>
      </c>
      <c r="Q751">
        <f ca="1">$M$18729</f>
        <v>2.6996553933427943</v>
      </c>
      <c r="R751">
        <f ca="1">$M$18730</f>
        <v>3.3262319531368183</v>
      </c>
      <c r="S751">
        <f ca="1">$M$18731</f>
        <v>3.7473050629151858</v>
      </c>
      <c r="T751">
        <f ca="1">$M$18732</f>
        <v>4.1273031009560022</v>
      </c>
      <c r="U751">
        <f ca="1">$M$18733</f>
        <v>2.7362660961653407</v>
      </c>
      <c r="V751">
        <f ca="1">$M$18734</f>
        <v>3.5019512700080475</v>
      </c>
      <c r="W751">
        <f ca="1">$M$18735</f>
        <v>5.4321799440974665</v>
      </c>
      <c r="X751">
        <f ca="1">$M$18736</f>
        <v>3.6274521301559197</v>
      </c>
      <c r="Y751">
        <f ca="1">$M$18737</f>
        <v>3.7555066017664802</v>
      </c>
      <c r="Z751">
        <f ca="1">$M$18738</f>
        <v>3.5051406348702998</v>
      </c>
      <c r="AA751">
        <f ca="1">$M$18739</f>
        <v>1.3189023293422237</v>
      </c>
      <c r="AB751">
        <f ca="1">$M$18740</f>
        <v>1.9921416664855236</v>
      </c>
      <c r="AC751">
        <f ca="1">$M$18741</f>
        <v>2.0012678770470576</v>
      </c>
      <c r="AD751">
        <f ca="1">$M$18742</f>
        <v>0.58097491824913183</v>
      </c>
      <c r="AE751">
        <f ca="1">$M$18743</f>
        <v>2.7319604525913594</v>
      </c>
      <c r="AF751">
        <f ca="1">$M$18744</f>
        <v>3.8749783484090776</v>
      </c>
      <c r="AG751">
        <f ca="1">$M$18745</f>
        <v>2.566454829111799</v>
      </c>
      <c r="AH751">
        <f ca="1">$M$18746</f>
        <v>2.8560497824570126</v>
      </c>
      <c r="AI751">
        <f ca="1">$M$18747</f>
        <v>2.8322574262137152</v>
      </c>
      <c r="AJ751">
        <f ca="1">$M$18748</f>
        <v>2.9996331252448072</v>
      </c>
      <c r="AK751">
        <f ca="1">$M$18749</f>
        <v>1.781582505159881</v>
      </c>
      <c r="AL751">
        <f ca="1">$M$18750</f>
        <v>2.2430378052733935</v>
      </c>
      <c r="AM751">
        <f ca="1">$M$18751</f>
        <v>1.6923969162279917</v>
      </c>
    </row>
    <row r="752" spans="1:39" x14ac:dyDescent="0.25">
      <c r="A752" s="9">
        <v>31</v>
      </c>
      <c r="B752" s="2">
        <f ca="1">NORMINV(RAND(),SIMULATION!D7,SIMULATION!D8)</f>
        <v>51.731169018043303</v>
      </c>
      <c r="C752" s="2">
        <v>2</v>
      </c>
      <c r="D752" s="2">
        <f ca="1">SIMULATION!$D$11*(1+(SIMULATION!$D$12*LN(1+$C752)))*(1+(SIMULATION!$D$13*(($B752/63.5)-1)))</f>
        <v>9.3640874485493661</v>
      </c>
      <c r="E752" s="2">
        <v>-2.6595035934697904E-3</v>
      </c>
      <c r="F752" s="2">
        <f ca="1">D752*(1+E752)</f>
        <v>9.3391836243303832</v>
      </c>
      <c r="G752" s="2">
        <v>1.102787765152905</v>
      </c>
      <c r="H752" s="9">
        <f>SIMULATION!$D$15*EXP($G$752)</f>
        <v>665.03906569441995</v>
      </c>
      <c r="I752" s="2">
        <f ca="1">$F752/$H752</f>
        <v>1.4043060184109037E-2</v>
      </c>
      <c r="J752">
        <v>0</v>
      </c>
      <c r="K752">
        <f ca="1">SIMULATION!$D$3*SIMULATION!$D$17/$H752/(SIMULATION!$D$17-$I752)*(((EXP(-$I752*$J752))/(1-EXP(-SIMULATION!$D$4*$I752)))-(EXP(-SIMULATION!$D$17*$J752)/(1-EXP(-SIMULATION!$D$4*SIMULATION!$D$17))))</f>
        <v>2.1307142689560763</v>
      </c>
      <c r="L752">
        <v>0.15950376478235373</v>
      </c>
      <c r="M752">
        <f t="shared" ca="1" si="11"/>
        <v>2.4705712165300513</v>
      </c>
      <c r="N752" s="6">
        <v>751</v>
      </c>
      <c r="O752">
        <f ca="1">$M$18752</f>
        <v>1.2232152467149509</v>
      </c>
      <c r="P752">
        <f ca="1">$M$18753</f>
        <v>1.0215809901224771</v>
      </c>
      <c r="Q752">
        <f ca="1">$M$18754</f>
        <v>2.735612683278025</v>
      </c>
      <c r="R752">
        <f ca="1">$M$18755</f>
        <v>1.4142192387898589</v>
      </c>
      <c r="S752">
        <f ca="1">$M$18756</f>
        <v>2.2172498584679294</v>
      </c>
      <c r="T752">
        <f ca="1">$M$18757</f>
        <v>2.593199209947739</v>
      </c>
      <c r="U752">
        <f ca="1">$M$18758</f>
        <v>2.1280809810986168</v>
      </c>
      <c r="V752">
        <f ca="1">$M$18759</f>
        <v>1.265313594138977</v>
      </c>
      <c r="W752">
        <f ca="1">$M$18760</f>
        <v>1.378365100468286</v>
      </c>
      <c r="X752">
        <f ca="1">$M$18761</f>
        <v>2.6147584494494613</v>
      </c>
      <c r="Y752">
        <f ca="1">$M$18762</f>
        <v>2.4326991280894958</v>
      </c>
      <c r="Z752">
        <f ca="1">$M$18763</f>
        <v>1.8570285177558012</v>
      </c>
      <c r="AA752">
        <f ca="1">$M$18764</f>
        <v>1.4240035973128193</v>
      </c>
      <c r="AB752">
        <f ca="1">$M$18765</f>
        <v>1.4746122774927104</v>
      </c>
      <c r="AC752">
        <f ca="1">$M$18766</f>
        <v>2.2667648876692299</v>
      </c>
      <c r="AD752">
        <f ca="1">$M$18767</f>
        <v>1.9158192118738357</v>
      </c>
      <c r="AE752">
        <f ca="1">$M$18768</f>
        <v>1.6566235365271575</v>
      </c>
      <c r="AF752">
        <f ca="1">$M$18769</f>
        <v>1.6796326090030735</v>
      </c>
      <c r="AG752">
        <f ca="1">$M$18770</f>
        <v>1.4019875989071613</v>
      </c>
      <c r="AH752">
        <f ca="1">$M$18771</f>
        <v>2.0918964434606409</v>
      </c>
      <c r="AI752">
        <f ca="1">$M$18772</f>
        <v>1.5552744767969817</v>
      </c>
      <c r="AJ752">
        <f ca="1">$M$18773</f>
        <v>2.0062645270164734</v>
      </c>
      <c r="AK752">
        <f ca="1">$M$18774</f>
        <v>1.3681543370956357</v>
      </c>
      <c r="AL752">
        <f ca="1">$M$18775</f>
        <v>2.0908367551849549</v>
      </c>
      <c r="AM752">
        <f ca="1">$M$18776</f>
        <v>0.98458043223695069</v>
      </c>
    </row>
    <row r="753" spans="1:39" x14ac:dyDescent="0.25">
      <c r="A753" s="9"/>
      <c r="H753" s="9"/>
      <c r="J753">
        <v>1</v>
      </c>
      <c r="K753">
        <f ca="1">SIMULATION!$D$3*SIMULATION!$D$17/$H752/(SIMULATION!$D$17-$I752)*(((EXP(-$I752*$J753))/(1-EXP(-SIMULATION!$D$4*$I752)))-(EXP(-SIMULATION!$D$17*$J753)/(1-EXP(-SIMULATION!$D$4*SIMULATION!$D$17))))</f>
        <v>2.3958245257739126</v>
      </c>
      <c r="L753">
        <v>0.2955183384308554</v>
      </c>
      <c r="M753">
        <f t="shared" ca="1" si="11"/>
        <v>3.1038346088025111</v>
      </c>
      <c r="N753" s="6">
        <v>752</v>
      </c>
      <c r="O753">
        <f ca="1">$M$18777</f>
        <v>0.26363248604334216</v>
      </c>
      <c r="P753">
        <f ca="1">$M$18778</f>
        <v>2.4244056692573737</v>
      </c>
      <c r="Q753">
        <f ca="1">$M$18779</f>
        <v>2.2920234426078849</v>
      </c>
      <c r="R753">
        <f ca="1">$M$18780</f>
        <v>3.3521916420873787</v>
      </c>
      <c r="S753">
        <f ca="1">$M$18781</f>
        <v>2.3321839919708234</v>
      </c>
      <c r="T753">
        <f ca="1">$M$18782</f>
        <v>3.1923681648143063</v>
      </c>
      <c r="U753">
        <f ca="1">$M$18783</f>
        <v>3.455238107807856</v>
      </c>
      <c r="V753">
        <f ca="1">$M$18784</f>
        <v>2.2735491501895599</v>
      </c>
      <c r="W753">
        <f ca="1">$M$18785</f>
        <v>2.2823793553502987</v>
      </c>
      <c r="X753">
        <f ca="1">$M$18786</f>
        <v>1.6966253881260642</v>
      </c>
      <c r="Y753">
        <f ca="1">$M$18787</f>
        <v>2.5308914979909436</v>
      </c>
      <c r="Z753">
        <f ca="1">$M$18788</f>
        <v>1.9836994285361058</v>
      </c>
      <c r="AA753">
        <f ca="1">$M$18789</f>
        <v>1.5540657036110588</v>
      </c>
      <c r="AB753">
        <f ca="1">$M$18790</f>
        <v>1.6377636766263894</v>
      </c>
      <c r="AC753">
        <f ca="1">$M$18791</f>
        <v>1.3404668759225109</v>
      </c>
      <c r="AD753">
        <f ca="1">$M$18792</f>
        <v>2.0527740938753505</v>
      </c>
      <c r="AE753">
        <f ca="1">$M$18793</f>
        <v>1.7274492534838972</v>
      </c>
      <c r="AF753">
        <f ca="1">$M$18794</f>
        <v>1.0216598453437649</v>
      </c>
      <c r="AG753">
        <f ca="1">$M$18795</f>
        <v>1.0982196228749765</v>
      </c>
      <c r="AH753">
        <f ca="1">$M$18796</f>
        <v>1.3114285902847551</v>
      </c>
      <c r="AI753">
        <f ca="1">$M$18797</f>
        <v>0.88665247233635947</v>
      </c>
      <c r="AJ753">
        <f ca="1">$M$18798</f>
        <v>0.79903635002393691</v>
      </c>
      <c r="AK753">
        <f ca="1">$M$18799</f>
        <v>0.74624491228077694</v>
      </c>
      <c r="AL753">
        <f ca="1">$M$18800</f>
        <v>0.86254838171980253</v>
      </c>
      <c r="AM753">
        <f ca="1">$M$18801</f>
        <v>0.32703359402119264</v>
      </c>
    </row>
    <row r="754" spans="1:39" x14ac:dyDescent="0.25">
      <c r="A754" s="9"/>
      <c r="H754" s="9"/>
      <c r="J754">
        <v>2</v>
      </c>
      <c r="K754">
        <f ca="1">SIMULATION!$D$3*SIMULATION!$D$17/$H752/(SIMULATION!$D$17-$I752)*(((EXP(-$I752*$J754))/(1-EXP(-SIMULATION!$D$4*$I752)))-(EXP(-SIMULATION!$D$17*$J754)/(1-EXP(-SIMULATION!$D$4*SIMULATION!$D$17))))</f>
        <v>2.5513446175998218</v>
      </c>
      <c r="L754">
        <v>-7.8649433475161082E-2</v>
      </c>
      <c r="M754">
        <f t="shared" ca="1" si="11"/>
        <v>2.3506828088256944</v>
      </c>
      <c r="N754" s="6">
        <v>753</v>
      </c>
      <c r="O754">
        <f ca="1">$M$18802</f>
        <v>1.1295469381619618</v>
      </c>
      <c r="P754">
        <f ca="1">$M$18803</f>
        <v>1.7014303581712471</v>
      </c>
      <c r="Q754">
        <f ca="1">$M$18804</f>
        <v>3.9302330790470403</v>
      </c>
      <c r="R754">
        <f ca="1">$M$18805</f>
        <v>4.4190008819185209</v>
      </c>
      <c r="S754">
        <f ca="1">$M$18806</f>
        <v>5.3940010019209215</v>
      </c>
      <c r="T754">
        <f ca="1">$M$18807</f>
        <v>3.7982077915323718</v>
      </c>
      <c r="U754">
        <f ca="1">$M$18808</f>
        <v>3.3530236606589945</v>
      </c>
      <c r="V754">
        <f ca="1">$M$18809</f>
        <v>3.8516086927324809</v>
      </c>
      <c r="W754">
        <f ca="1">$M$18810</f>
        <v>3.874876751215405</v>
      </c>
      <c r="X754">
        <f ca="1">$M$18811</f>
        <v>4.1110296018620538</v>
      </c>
      <c r="Y754">
        <f ca="1">$M$18812</f>
        <v>4.0622909273420156</v>
      </c>
      <c r="Z754">
        <f ca="1">$M$18813</f>
        <v>1.894307893105927</v>
      </c>
      <c r="AA754">
        <f ca="1">$M$18814</f>
        <v>2.8508397215731591</v>
      </c>
      <c r="AB754">
        <f ca="1">$M$18815</f>
        <v>2.1036876430875164</v>
      </c>
      <c r="AC754">
        <f ca="1">$M$18816</f>
        <v>2.6350802301317753</v>
      </c>
      <c r="AD754">
        <f ca="1">$M$18817</f>
        <v>1.6521577204431825</v>
      </c>
      <c r="AE754">
        <f ca="1">$M$18818</f>
        <v>0.93853093081812233</v>
      </c>
      <c r="AF754">
        <f ca="1">$M$18819</f>
        <v>2.0312799386148157</v>
      </c>
      <c r="AG754">
        <f ca="1">$M$18820</f>
        <v>1.5774829566996864</v>
      </c>
      <c r="AH754">
        <f ca="1">$M$18821</f>
        <v>1.9350278688365354</v>
      </c>
      <c r="AI754">
        <f ca="1">$M$18822</f>
        <v>1.24032987588204</v>
      </c>
      <c r="AJ754">
        <f ca="1">$M$18823</f>
        <v>1.3929768719350337</v>
      </c>
      <c r="AK754">
        <f ca="1">$M$18824</f>
        <v>0.98605655957440208</v>
      </c>
      <c r="AL754">
        <f ca="1">$M$18825</f>
        <v>0.84402448272597463</v>
      </c>
      <c r="AM754">
        <f ca="1">$M$18826</f>
        <v>1.049513386985599</v>
      </c>
    </row>
    <row r="755" spans="1:39" x14ac:dyDescent="0.25">
      <c r="A755" s="9"/>
      <c r="H755" s="9"/>
      <c r="J755">
        <v>3</v>
      </c>
      <c r="K755">
        <f ca="1">SIMULATION!$D$3*SIMULATION!$D$17/$H752/(SIMULATION!$D$17-$I752)*(((EXP(-$I752*$J755))/(1-EXP(-SIMULATION!$D$4*$I752)))-(EXP(-SIMULATION!$D$17*$J755)/(1-EXP(-SIMULATION!$D$4*SIMULATION!$D$17))))</f>
        <v>2.6368370457399064</v>
      </c>
      <c r="L755">
        <v>0.3414596517856236</v>
      </c>
      <c r="M755">
        <f t="shared" ca="1" si="11"/>
        <v>3.5372105051936873</v>
      </c>
      <c r="N755" s="6">
        <v>754</v>
      </c>
      <c r="O755">
        <f ca="1">$M$18827</f>
        <v>3.9598241587067045</v>
      </c>
      <c r="P755">
        <f ca="1">$M$18828</f>
        <v>3.9763257654654032</v>
      </c>
      <c r="Q755">
        <f ca="1">$M$18829</f>
        <v>2.4729228953933902</v>
      </c>
      <c r="R755">
        <f ca="1">$M$18830</f>
        <v>3.4569911782277649</v>
      </c>
      <c r="S755">
        <f ca="1">$M$18831</f>
        <v>5.092307211753103</v>
      </c>
      <c r="T755">
        <f ca="1">$M$18832</f>
        <v>4.8186743793993543</v>
      </c>
      <c r="U755">
        <f ca="1">$M$18833</f>
        <v>2.1199216533503673</v>
      </c>
      <c r="V755">
        <f ca="1">$M$18834</f>
        <v>4.9299276090082751</v>
      </c>
      <c r="W755">
        <f ca="1">$M$18835</f>
        <v>4.7195585472583224</v>
      </c>
      <c r="X755">
        <f ca="1">$M$18836</f>
        <v>2.9335386611586567</v>
      </c>
      <c r="Y755">
        <f ca="1">$M$18837</f>
        <v>3.9731176869790117</v>
      </c>
      <c r="Z755">
        <f ca="1">$M$18838</f>
        <v>3.3287113515963207</v>
      </c>
      <c r="AA755">
        <f ca="1">$M$18839</f>
        <v>3.1951787389979405</v>
      </c>
      <c r="AB755">
        <f ca="1">$M$18840</f>
        <v>4.3069520976780193</v>
      </c>
      <c r="AC755">
        <f ca="1">$M$18841</f>
        <v>4.9057086558586729</v>
      </c>
      <c r="AD755">
        <f ca="1">$M$18842</f>
        <v>4.2163715999649938</v>
      </c>
      <c r="AE755">
        <f ca="1">$M$18843</f>
        <v>2.5798537205226872</v>
      </c>
      <c r="AF755">
        <f ca="1">$M$18844</f>
        <v>2.8638816030732932</v>
      </c>
      <c r="AG755">
        <f ca="1">$M$18845</f>
        <v>3.0262344887555357</v>
      </c>
      <c r="AH755">
        <f ca="1">$M$18846</f>
        <v>4.0596073868044353</v>
      </c>
      <c r="AI755">
        <f ca="1">$M$18847</f>
        <v>3.3478026769460625</v>
      </c>
      <c r="AJ755">
        <f ca="1">$M$18848</f>
        <v>3.1321187210451717</v>
      </c>
      <c r="AK755">
        <f ca="1">$M$18849</f>
        <v>3.7253896652218939</v>
      </c>
      <c r="AL755">
        <f ca="1">$M$18850</f>
        <v>3.0951659202954023</v>
      </c>
      <c r="AM755">
        <f ca="1">$M$18851</f>
        <v>3.1183992134672271</v>
      </c>
    </row>
    <row r="756" spans="1:39" x14ac:dyDescent="0.25">
      <c r="A756" s="9"/>
      <c r="H756" s="9"/>
      <c r="J756">
        <v>4</v>
      </c>
      <c r="K756">
        <f ca="1">SIMULATION!$D$3*SIMULATION!$D$17/$H752/(SIMULATION!$D$17-$I752)*(((EXP(-$I752*$J756))/(1-EXP(-SIMULATION!$D$4*$I752)))-(EXP(-SIMULATION!$D$17*$J756)/(1-EXP(-SIMULATION!$D$4*SIMULATION!$D$17))))</f>
        <v>2.6776516272466524</v>
      </c>
      <c r="L756">
        <v>-0.15499565404940469</v>
      </c>
      <c r="M756">
        <f t="shared" ca="1" si="11"/>
        <v>2.2626272619651049</v>
      </c>
      <c r="N756" s="6">
        <v>755</v>
      </c>
      <c r="O756">
        <f ca="1">$M$18852</f>
        <v>3.555916087449162</v>
      </c>
      <c r="P756">
        <f ca="1">$M$18853</f>
        <v>2.2430661315855205</v>
      </c>
      <c r="Q756">
        <f ca="1">$M$18854</f>
        <v>4.2785389669115004</v>
      </c>
      <c r="R756">
        <f ca="1">$M$18855</f>
        <v>2.5120371930071226</v>
      </c>
      <c r="S756">
        <f ca="1">$M$18856</f>
        <v>2.0218818353928718</v>
      </c>
      <c r="T756">
        <f ca="1">$M$18857</f>
        <v>2.636084720801978</v>
      </c>
      <c r="U756">
        <f ca="1">$M$18858</f>
        <v>1.7474632542150637</v>
      </c>
      <c r="V756">
        <f ca="1">$M$18859</f>
        <v>4.1923885774432978</v>
      </c>
      <c r="W756">
        <f ca="1">$M$18860</f>
        <v>4.6277937802392763</v>
      </c>
      <c r="X756">
        <f ca="1">$M$18861</f>
        <v>4.9862467336851415</v>
      </c>
      <c r="Y756">
        <f ca="1">$M$18862</f>
        <v>2.7375985914850589</v>
      </c>
      <c r="Z756">
        <f ca="1">$M$18863</f>
        <v>4.6468635948300063</v>
      </c>
      <c r="AA756">
        <f ca="1">$M$18864</f>
        <v>3.1966034827574883</v>
      </c>
      <c r="AB756">
        <f ca="1">$M$18865</f>
        <v>3.6729362552046316</v>
      </c>
      <c r="AC756">
        <f ca="1">$M$18866</f>
        <v>2.8642806794618902</v>
      </c>
      <c r="AD756">
        <f ca="1">$M$18867</f>
        <v>2.7890568429334937</v>
      </c>
      <c r="AE756">
        <f ca="1">$M$18868</f>
        <v>3.444255768255593</v>
      </c>
      <c r="AF756">
        <f ca="1">$M$18869</f>
        <v>3.024098409742892</v>
      </c>
      <c r="AG756">
        <f ca="1">$M$18870</f>
        <v>3.1207981750348379</v>
      </c>
      <c r="AH756">
        <f ca="1">$M$18871</f>
        <v>3.4658448311798558</v>
      </c>
      <c r="AI756">
        <f ca="1">$M$18872</f>
        <v>2.6734819656996995</v>
      </c>
      <c r="AJ756">
        <f ca="1">$M$18873</f>
        <v>2.5908373402028482</v>
      </c>
      <c r="AK756">
        <f ca="1">$M$18874</f>
        <v>2.3727068299851992</v>
      </c>
      <c r="AL756">
        <f ca="1">$M$18875</f>
        <v>3.7212591464510996</v>
      </c>
      <c r="AM756">
        <f ca="1">$M$18876</f>
        <v>1.9450620798639835</v>
      </c>
    </row>
    <row r="757" spans="1:39" x14ac:dyDescent="0.25">
      <c r="A757" s="9"/>
      <c r="H757" s="9"/>
      <c r="J757">
        <v>5</v>
      </c>
      <c r="K757">
        <f ca="1">SIMULATION!$D$3*SIMULATION!$D$17/$H752/(SIMULATION!$D$17-$I752)*(((EXP(-$I752*$J757))/(1-EXP(-SIMULATION!$D$4*$I752)))-(EXP(-SIMULATION!$D$17*$J757)/(1-EXP(-SIMULATION!$D$4*SIMULATION!$D$17))))</f>
        <v>2.6900303850402056</v>
      </c>
      <c r="L757">
        <v>0.24692654696732602</v>
      </c>
      <c r="M757">
        <f t="shared" ca="1" si="11"/>
        <v>3.3542702992553703</v>
      </c>
      <c r="N757" s="6">
        <v>756</v>
      </c>
      <c r="O757">
        <f ca="1">$M$18877</f>
        <v>3.8591942507585872</v>
      </c>
      <c r="P757">
        <f ca="1">$M$18878</f>
        <v>4.5501532013939574</v>
      </c>
      <c r="Q757">
        <f ca="1">$M$18879</f>
        <v>3.2917969431951026</v>
      </c>
      <c r="R757">
        <f ca="1">$M$18880</f>
        <v>7.4507757672180119</v>
      </c>
      <c r="S757">
        <f ca="1">$M$18881</f>
        <v>5.9572113076248643</v>
      </c>
      <c r="T757">
        <f ca="1">$M$18882</f>
        <v>4.1994932790395865</v>
      </c>
      <c r="U757">
        <f ca="1">$M$18883</f>
        <v>3.4525807948954133</v>
      </c>
      <c r="V757">
        <f ca="1">$M$18884</f>
        <v>4.6332888870385709</v>
      </c>
      <c r="W757">
        <f ca="1">$M$18885</f>
        <v>5.0829551876021961</v>
      </c>
      <c r="X757">
        <f ca="1">$M$18886</f>
        <v>3.022261398299142</v>
      </c>
      <c r="Y757">
        <f ca="1">$M$18887</f>
        <v>4.4997435613449976</v>
      </c>
      <c r="Z757">
        <f ca="1">$M$18888</f>
        <v>5.5064491507445297</v>
      </c>
      <c r="AA757">
        <f ca="1">$M$18889</f>
        <v>5.0568872913544505</v>
      </c>
      <c r="AB757">
        <f ca="1">$M$18890</f>
        <v>3.3289989977208765</v>
      </c>
      <c r="AC757">
        <f ca="1">$M$18891</f>
        <v>5.204010499432008</v>
      </c>
      <c r="AD757">
        <f ca="1">$M$18892</f>
        <v>5.1138345753122474</v>
      </c>
      <c r="AE757">
        <f ca="1">$M$18893</f>
        <v>4.3744240601119957</v>
      </c>
      <c r="AF757">
        <f ca="1">$M$18894</f>
        <v>4.2777685123119253</v>
      </c>
      <c r="AG757">
        <f ca="1">$M$18895</f>
        <v>3.8484726100786495</v>
      </c>
      <c r="AH757">
        <f ca="1">$M$18896</f>
        <v>3.7256093198227922</v>
      </c>
      <c r="AI757">
        <f ca="1">$M$18897</f>
        <v>5.763055353400663</v>
      </c>
      <c r="AJ757">
        <f ca="1">$M$18898</f>
        <v>3.2763899185617036</v>
      </c>
      <c r="AK757">
        <f ca="1">$M$18899</f>
        <v>5.8617130841245944</v>
      </c>
      <c r="AL757">
        <f ca="1">$M$18900</f>
        <v>6.109490954240667</v>
      </c>
      <c r="AM757">
        <f ca="1">$M$18901</f>
        <v>4.6481316370973991</v>
      </c>
    </row>
    <row r="758" spans="1:39" x14ac:dyDescent="0.25">
      <c r="A758" s="9"/>
      <c r="H758" s="9"/>
      <c r="J758">
        <v>6</v>
      </c>
      <c r="K758">
        <f ca="1">SIMULATION!$D$3*SIMULATION!$D$17/$H752/(SIMULATION!$D$17-$I752)*(((EXP(-$I752*$J758))/(1-EXP(-SIMULATION!$D$4*$I752)))-(EXP(-SIMULATION!$D$17*$J758)/(1-EXP(-SIMULATION!$D$4*SIMULATION!$D$17))))</f>
        <v>2.6843788848811942</v>
      </c>
      <c r="L758">
        <v>0.2160956774003851</v>
      </c>
      <c r="M758">
        <f t="shared" ca="1" si="11"/>
        <v>3.2644615584088861</v>
      </c>
      <c r="N758" s="6">
        <v>757</v>
      </c>
      <c r="O758">
        <f ca="1">$M$18902</f>
        <v>2.1563178654292101</v>
      </c>
      <c r="P758">
        <f ca="1">$M$18903</f>
        <v>1.7881790912824334</v>
      </c>
      <c r="Q758">
        <f ca="1">$M$18904</f>
        <v>2.9519212351309698</v>
      </c>
      <c r="R758">
        <f ca="1">$M$18905</f>
        <v>3.2136071748586201</v>
      </c>
      <c r="S758">
        <f ca="1">$M$18906</f>
        <v>4.0674953154958979</v>
      </c>
      <c r="T758">
        <f ca="1">$M$18907</f>
        <v>5.2195047188071486</v>
      </c>
      <c r="U758">
        <f ca="1">$M$18908</f>
        <v>3.0453201666169019</v>
      </c>
      <c r="V758">
        <f ca="1">$M$18909</f>
        <v>4.1566865857079112</v>
      </c>
      <c r="W758">
        <f ca="1">$M$18910</f>
        <v>2.2785486601624485</v>
      </c>
      <c r="X758">
        <f ca="1">$M$18911</f>
        <v>4.5276132041146218</v>
      </c>
      <c r="Y758">
        <f ca="1">$M$18912</f>
        <v>1.4334994735440456</v>
      </c>
      <c r="Z758">
        <f ca="1">$M$18913</f>
        <v>2.4888545600523342</v>
      </c>
      <c r="AA758">
        <f ca="1">$M$18914</f>
        <v>2.4449463754291667</v>
      </c>
      <c r="AB758">
        <f ca="1">$M$18915</f>
        <v>1.1171761104333224</v>
      </c>
      <c r="AC758">
        <f ca="1">$M$18916</f>
        <v>2.4946372936560386</v>
      </c>
      <c r="AD758">
        <f ca="1">$M$18917</f>
        <v>2.5174433985833278</v>
      </c>
      <c r="AE758">
        <f ca="1">$M$18918</f>
        <v>2.4263165362205177</v>
      </c>
      <c r="AF758">
        <f ca="1">$M$18919</f>
        <v>1.6304587639116475</v>
      </c>
      <c r="AG758">
        <f ca="1">$M$18920</f>
        <v>2.9682410950569831</v>
      </c>
      <c r="AH758">
        <f ca="1">$M$18921</f>
        <v>2.1667578938817305</v>
      </c>
      <c r="AI758">
        <f ca="1">$M$18922</f>
        <v>3.0182541364624447</v>
      </c>
      <c r="AJ758">
        <f ca="1">$M$18923</f>
        <v>2.4349619932818087</v>
      </c>
      <c r="AK758">
        <f ca="1">$M$18924</f>
        <v>1.3308053752816154</v>
      </c>
      <c r="AL758">
        <f ca="1">$M$18925</f>
        <v>1.3435387568399664</v>
      </c>
      <c r="AM758">
        <f ca="1">$M$18926</f>
        <v>1.7059334709100409</v>
      </c>
    </row>
    <row r="759" spans="1:39" x14ac:dyDescent="0.25">
      <c r="A759" s="9"/>
      <c r="H759" s="9"/>
      <c r="J759">
        <v>7</v>
      </c>
      <c r="K759">
        <f ca="1">SIMULATION!$D$3*SIMULATION!$D$17/$H752/(SIMULATION!$D$17-$I752)*(((EXP(-$I752*$J759))/(1-EXP(-SIMULATION!$D$4*$I752)))-(EXP(-SIMULATION!$D$17*$J759)/(1-EXP(-SIMULATION!$D$4*SIMULATION!$D$17))))</f>
        <v>2.667362586982212</v>
      </c>
      <c r="L759">
        <v>-0.27733382932922607</v>
      </c>
      <c r="M759">
        <f t="shared" ca="1" si="11"/>
        <v>1.9276127065249244</v>
      </c>
      <c r="N759" s="6">
        <v>758</v>
      </c>
      <c r="O759">
        <f ca="1">$M$18927</f>
        <v>1.1376787904013339</v>
      </c>
      <c r="P759">
        <f ca="1">$M$18928</f>
        <v>0.97400983557745502</v>
      </c>
      <c r="Q759">
        <f ca="1">$M$18929</f>
        <v>3.4890010130403581</v>
      </c>
      <c r="R759">
        <f ca="1">$M$18930</f>
        <v>2.9353383797765975</v>
      </c>
      <c r="S759">
        <f ca="1">$M$18931</f>
        <v>4.7087318757374517</v>
      </c>
      <c r="T759">
        <f ca="1">$M$18932</f>
        <v>3.1326348449413812</v>
      </c>
      <c r="U759">
        <f ca="1">$M$18933</f>
        <v>4.4032346313606263</v>
      </c>
      <c r="V759">
        <f ca="1">$M$18934</f>
        <v>2.5527976119475695</v>
      </c>
      <c r="W759">
        <f ca="1">$M$18935</f>
        <v>3.1898744094002098</v>
      </c>
      <c r="X759">
        <f ca="1">$M$18936</f>
        <v>2.4714425552111927</v>
      </c>
      <c r="Y759">
        <f ca="1">$M$18937</f>
        <v>1.6986251342041734</v>
      </c>
      <c r="Z759">
        <f ca="1">$M$18938</f>
        <v>2.8744691486368623</v>
      </c>
      <c r="AA759">
        <f ca="1">$M$18939</f>
        <v>0.90300145658992625</v>
      </c>
      <c r="AB759">
        <f ca="1">$M$18940</f>
        <v>2.5159798089592407</v>
      </c>
      <c r="AC759">
        <f ca="1">$M$18941</f>
        <v>1.7860105436920815</v>
      </c>
      <c r="AD759">
        <f ca="1">$M$18942</f>
        <v>1.6354141839402718</v>
      </c>
      <c r="AE759">
        <f ca="1">$M$18943</f>
        <v>2.1578343566030824</v>
      </c>
      <c r="AF759">
        <f ca="1">$M$18944</f>
        <v>1.320576996192999</v>
      </c>
      <c r="AG759">
        <f ca="1">$M$18945</f>
        <v>1.6761715198340215</v>
      </c>
      <c r="AH759">
        <f ca="1">$M$18946</f>
        <v>1.6267375266133981</v>
      </c>
      <c r="AI759">
        <f ca="1">$M$18947</f>
        <v>1.159273561870855</v>
      </c>
      <c r="AJ759">
        <f ca="1">$M$18948</f>
        <v>0.98060349457661944</v>
      </c>
      <c r="AK759">
        <f ca="1">$M$18949</f>
        <v>1.2854407105620795</v>
      </c>
      <c r="AL759">
        <f ca="1">$M$18950</f>
        <v>1.0534113019134836</v>
      </c>
      <c r="AM759">
        <f ca="1">$M$18951</f>
        <v>0.72284615530375007</v>
      </c>
    </row>
    <row r="760" spans="1:39" x14ac:dyDescent="0.25">
      <c r="A760" s="9"/>
      <c r="H760" s="9"/>
      <c r="J760">
        <v>8</v>
      </c>
      <c r="K760">
        <f ca="1">SIMULATION!$D$3*SIMULATION!$D$17/$H752/(SIMULATION!$D$17-$I752)*(((EXP(-$I752*$J760))/(1-EXP(-SIMULATION!$D$4*$I752)))-(EXP(-SIMULATION!$D$17*$J760)/(1-EXP(-SIMULATION!$D$4*SIMULATION!$D$17))))</f>
        <v>2.6432502384832399</v>
      </c>
      <c r="L760">
        <v>-8.0205139821490981E-2</v>
      </c>
      <c r="M760">
        <f t="shared" ca="1" si="11"/>
        <v>2.431247983522502</v>
      </c>
      <c r="N760" s="6">
        <v>759</v>
      </c>
      <c r="O760">
        <f ca="1">$M$18952</f>
        <v>0.42206184219380788</v>
      </c>
      <c r="P760">
        <f ca="1">$M$18953</f>
        <v>2.8171919455932484</v>
      </c>
      <c r="Q760">
        <f ca="1">$M$18954</f>
        <v>2.3752416545610302</v>
      </c>
      <c r="R760">
        <f ca="1">$M$18955</f>
        <v>2.5462561283819642</v>
      </c>
      <c r="S760">
        <f ca="1">$M$18956</f>
        <v>2.9423473331093271</v>
      </c>
      <c r="T760">
        <f ca="1">$M$18957</f>
        <v>3.1124547045866162</v>
      </c>
      <c r="U760">
        <f ca="1">$M$18958</f>
        <v>2.6260529788775799</v>
      </c>
      <c r="V760">
        <f ca="1">$M$18959</f>
        <v>2.3326632157865843</v>
      </c>
      <c r="W760">
        <f ca="1">$M$18960</f>
        <v>2.1063771475399111</v>
      </c>
      <c r="X760">
        <f ca="1">$M$18961</f>
        <v>2.0817798094065529</v>
      </c>
      <c r="Y760">
        <f ca="1">$M$18962</f>
        <v>2.490903808019993</v>
      </c>
      <c r="Z760">
        <f ca="1">$M$18963</f>
        <v>2.0543560774965788</v>
      </c>
      <c r="AA760">
        <f ca="1">$M$18964</f>
        <v>1.2193503751817951</v>
      </c>
      <c r="AB760">
        <f ca="1">$M$18965</f>
        <v>1.6662590155505717</v>
      </c>
      <c r="AC760">
        <f ca="1">$M$18966</f>
        <v>1.640128357458899</v>
      </c>
      <c r="AD760">
        <f ca="1">$M$18967</f>
        <v>1.6165762663041015</v>
      </c>
      <c r="AE760">
        <f ca="1">$M$18968</f>
        <v>0.82924024742209579</v>
      </c>
      <c r="AF760">
        <f ca="1">$M$18969</f>
        <v>1.1125843242759779</v>
      </c>
      <c r="AG760">
        <f ca="1">$M$18970</f>
        <v>1.0448832017923364</v>
      </c>
      <c r="AH760">
        <f ca="1">$M$18971</f>
        <v>0.58931523274795772</v>
      </c>
      <c r="AI760">
        <f ca="1">$M$18972</f>
        <v>1.08438593566672</v>
      </c>
      <c r="AJ760">
        <f ca="1">$M$18973</f>
        <v>0.60489986388979478</v>
      </c>
      <c r="AK760">
        <f ca="1">$M$18974</f>
        <v>0.54972759879917488</v>
      </c>
      <c r="AL760">
        <f ca="1">$M$18975</f>
        <v>0.56952755092975116</v>
      </c>
      <c r="AM760">
        <f ca="1">$M$18976</f>
        <v>0.47215181838764247</v>
      </c>
    </row>
    <row r="761" spans="1:39" x14ac:dyDescent="0.25">
      <c r="A761" s="9"/>
      <c r="H761" s="9"/>
      <c r="J761">
        <v>9</v>
      </c>
      <c r="K761">
        <f ca="1">SIMULATION!$D$3*SIMULATION!$D$17/$H752/(SIMULATION!$D$17-$I752)*(((EXP(-$I752*$J761))/(1-EXP(-SIMULATION!$D$4*$I752)))-(EXP(-SIMULATION!$D$17*$J761)/(1-EXP(-SIMULATION!$D$4*SIMULATION!$D$17))))</f>
        <v>2.6147747514411899</v>
      </c>
      <c r="L761">
        <v>-0.36841190575875254</v>
      </c>
      <c r="M761">
        <f t="shared" ca="1" si="11"/>
        <v>1.6514606021328728</v>
      </c>
      <c r="N761" s="6">
        <v>760</v>
      </c>
      <c r="O761">
        <f ca="1">$M$18977</f>
        <v>1.3012520697753409</v>
      </c>
      <c r="P761">
        <f ca="1">$M$18978</f>
        <v>2.0017322979477163</v>
      </c>
      <c r="Q761">
        <f ca="1">$M$18979</f>
        <v>3.1993306391585064</v>
      </c>
      <c r="R761">
        <f ca="1">$M$18980</f>
        <v>5.1630124159692885</v>
      </c>
      <c r="S761">
        <f ca="1">$M$18981</f>
        <v>4.0448400207541848</v>
      </c>
      <c r="T761">
        <f ca="1">$M$18982</f>
        <v>4.0023446881405711</v>
      </c>
      <c r="U761">
        <f ca="1">$M$18983</f>
        <v>3.15334041596756</v>
      </c>
      <c r="V761">
        <f ca="1">$M$18984</f>
        <v>3.3396752416447759</v>
      </c>
      <c r="W761">
        <f ca="1">$M$18985</f>
        <v>4.7718386488760718</v>
      </c>
      <c r="X761">
        <f ca="1">$M$18986</f>
        <v>2.1484649780438634</v>
      </c>
      <c r="Y761">
        <f ca="1">$M$18987</f>
        <v>2.7144252967536877</v>
      </c>
      <c r="Z761">
        <f ca="1">$M$18988</f>
        <v>2.8176027224110833</v>
      </c>
      <c r="AA761">
        <f ca="1">$M$18989</f>
        <v>1.619462374669405</v>
      </c>
      <c r="AB761">
        <f ca="1">$M$18990</f>
        <v>2.8705806795907689</v>
      </c>
      <c r="AC761">
        <f ca="1">$M$18991</f>
        <v>1.9210171293297773</v>
      </c>
      <c r="AD761">
        <f ca="1">$M$18992</f>
        <v>2.1653147504407846</v>
      </c>
      <c r="AE761">
        <f ca="1">$M$18993</f>
        <v>1.958505521771168</v>
      </c>
      <c r="AF761">
        <f ca="1">$M$18994</f>
        <v>1.2892192136421288</v>
      </c>
      <c r="AG761">
        <f ca="1">$M$18995</f>
        <v>1.2160617534645348</v>
      </c>
      <c r="AH761">
        <f ca="1">$M$18996</f>
        <v>1.2210484311056582</v>
      </c>
      <c r="AI761">
        <f ca="1">$M$18997</f>
        <v>1.1357050220771108</v>
      </c>
      <c r="AJ761">
        <f ca="1">$M$18998</f>
        <v>1.201949348148647</v>
      </c>
      <c r="AK761">
        <f ca="1">$M$18999</f>
        <v>1.2312539867365306</v>
      </c>
      <c r="AL761">
        <f ca="1">$M$19000</f>
        <v>1.2509077060548348</v>
      </c>
      <c r="AM761">
        <f ca="1">$M$19001</f>
        <v>0.81264594272035184</v>
      </c>
    </row>
    <row r="762" spans="1:39" x14ac:dyDescent="0.25">
      <c r="A762" s="9"/>
      <c r="H762" s="9"/>
      <c r="J762">
        <v>10</v>
      </c>
      <c r="K762">
        <f ca="1">SIMULATION!$D$3*SIMULATION!$D$17/$H752/(SIMULATION!$D$17-$I752)*(((EXP(-$I752*$J762))/(1-EXP(-SIMULATION!$D$4*$I752)))-(EXP(-SIMULATION!$D$17*$J762)/(1-EXP(-SIMULATION!$D$4*SIMULATION!$D$17))))</f>
        <v>2.5836848738306255</v>
      </c>
      <c r="L762">
        <v>-5.6563266489272927E-3</v>
      </c>
      <c r="M762">
        <f t="shared" ca="1" si="11"/>
        <v>2.5690707082263469</v>
      </c>
      <c r="N762" s="6">
        <v>761</v>
      </c>
      <c r="O762">
        <f ca="1">$M$19002</f>
        <v>0.66620865325046053</v>
      </c>
      <c r="P762">
        <f ca="1">$M$19003</f>
        <v>2.1626296827845137</v>
      </c>
      <c r="Q762">
        <f ca="1">$M$19004</f>
        <v>1.9717420821884379</v>
      </c>
      <c r="R762">
        <f ca="1">$M$19005</f>
        <v>2.5474160610171022</v>
      </c>
      <c r="S762">
        <f ca="1">$M$19006</f>
        <v>3.1968081551162126</v>
      </c>
      <c r="T762">
        <f ca="1">$M$19007</f>
        <v>3.8372592730468504</v>
      </c>
      <c r="U762">
        <f ca="1">$M$19008</f>
        <v>1.7877458848900853</v>
      </c>
      <c r="V762">
        <f ca="1">$M$19009</f>
        <v>2.9409110118067803</v>
      </c>
      <c r="W762">
        <f ca="1">$M$19010</f>
        <v>4.015591122861017</v>
      </c>
      <c r="X762">
        <f ca="1">$M$19011</f>
        <v>3.9434390277472295</v>
      </c>
      <c r="Y762">
        <f ca="1">$M$19012</f>
        <v>2.4452724125270029</v>
      </c>
      <c r="Z762">
        <f ca="1">$M$19013</f>
        <v>1.1575239011427694</v>
      </c>
      <c r="AA762">
        <f ca="1">$M$19014</f>
        <v>1.7336623452057225</v>
      </c>
      <c r="AB762">
        <f ca="1">$M$19015</f>
        <v>1.8649291230583178</v>
      </c>
      <c r="AC762">
        <f ca="1">$M$19016</f>
        <v>1.5708818611480437</v>
      </c>
      <c r="AD762">
        <f ca="1">$M$19017</f>
        <v>1.6045464468608548</v>
      </c>
      <c r="AE762">
        <f ca="1">$M$19018</f>
        <v>1.3311585683187668</v>
      </c>
      <c r="AF762">
        <f ca="1">$M$19019</f>
        <v>1.5980833078176953</v>
      </c>
      <c r="AG762">
        <f ca="1">$M$19020</f>
        <v>0.80504701924862843</v>
      </c>
      <c r="AH762">
        <f ca="1">$M$19021</f>
        <v>1.051277325006224</v>
      </c>
      <c r="AI762">
        <f ca="1">$M$19022</f>
        <v>0.82647508365244393</v>
      </c>
      <c r="AJ762">
        <f ca="1">$M$19023</f>
        <v>0.38483799197139218</v>
      </c>
      <c r="AK762">
        <f ca="1">$M$19024</f>
        <v>1.1307493603563965</v>
      </c>
      <c r="AL762">
        <f ca="1">$M$19025</f>
        <v>0.80420932740791218</v>
      </c>
      <c r="AM762">
        <f ca="1">$M$19026</f>
        <v>0.73753133114761737</v>
      </c>
    </row>
    <row r="763" spans="1:39" x14ac:dyDescent="0.25">
      <c r="A763" s="9"/>
      <c r="H763" s="9"/>
      <c r="J763">
        <v>11</v>
      </c>
      <c r="K763">
        <f ca="1">SIMULATION!$D$3*SIMULATION!$D$17/$H752/(SIMULATION!$D$17-$I752)*(((EXP(-$I752*$J763))/(1-EXP(-SIMULATION!$D$4*$I752)))-(EXP(-SIMULATION!$D$17*$J763)/(1-EXP(-SIMULATION!$D$4*SIMULATION!$D$17))))</f>
        <v>2.5510987132068812</v>
      </c>
      <c r="L763">
        <v>0.12587662996446802</v>
      </c>
      <c r="M763">
        <f t="shared" ca="1" si="11"/>
        <v>2.8722224219320545</v>
      </c>
      <c r="N763" s="6">
        <v>762</v>
      </c>
      <c r="O763">
        <f ca="1">$M$19027</f>
        <v>0.18502269901693191</v>
      </c>
      <c r="P763">
        <f ca="1">$M$19028</f>
        <v>3.8595648181904796</v>
      </c>
      <c r="Q763">
        <f ca="1">$M$19029</f>
        <v>3.4401949811812189</v>
      </c>
      <c r="R763">
        <f ca="1">$M$19030</f>
        <v>4.6687242074722342</v>
      </c>
      <c r="S763">
        <f ca="1">$M$19031</f>
        <v>4.0706930100447867</v>
      </c>
      <c r="T763">
        <f ca="1">$M$19032</f>
        <v>3.9250314919466787</v>
      </c>
      <c r="U763">
        <f ca="1">$M$19033</f>
        <v>5.0187509854105707</v>
      </c>
      <c r="V763">
        <f ca="1">$M$19034</f>
        <v>2.5965587811939361</v>
      </c>
      <c r="W763">
        <f ca="1">$M$19035</f>
        <v>3.7247481215105935</v>
      </c>
      <c r="X763">
        <f ca="1">$M$19036</f>
        <v>2.860704319466183</v>
      </c>
      <c r="Y763">
        <f ca="1">$M$19037</f>
        <v>2.8125274108917999</v>
      </c>
      <c r="Z763">
        <f ca="1">$M$19038</f>
        <v>1.8556431139382561</v>
      </c>
      <c r="AA763">
        <f ca="1">$M$19039</f>
        <v>1.7272281953895192</v>
      </c>
      <c r="AB763">
        <f ca="1">$M$19040</f>
        <v>2.0434089368817858</v>
      </c>
      <c r="AC763">
        <f ca="1">$M$19041</f>
        <v>0.95022901733137766</v>
      </c>
      <c r="AD763">
        <f ca="1">$M$19042</f>
        <v>1.2214278502468263</v>
      </c>
      <c r="AE763">
        <f ca="1">$M$19043</f>
        <v>1.1587217511893766</v>
      </c>
      <c r="AF763">
        <f ca="1">$M$19044</f>
        <v>0.86598372104593235</v>
      </c>
      <c r="AG763">
        <f ca="1">$M$19045</f>
        <v>0.52002406218677055</v>
      </c>
      <c r="AH763">
        <f ca="1">$M$19046</f>
        <v>0.86815154925870708</v>
      </c>
      <c r="AI763">
        <f ca="1">$M$19047</f>
        <v>0.56363310596693461</v>
      </c>
      <c r="AJ763">
        <f ca="1">$M$19048</f>
        <v>0.53553731265046012</v>
      </c>
      <c r="AK763">
        <f ca="1">$M$19049</f>
        <v>0.65586582845890096</v>
      </c>
      <c r="AL763">
        <f ca="1">$M$19050</f>
        <v>0.2573824925800704</v>
      </c>
      <c r="AM763">
        <f ca="1">$M$19051</f>
        <v>0.34125004375739237</v>
      </c>
    </row>
    <row r="764" spans="1:39" x14ac:dyDescent="0.25">
      <c r="A764" s="9"/>
      <c r="H764" s="9"/>
      <c r="J764">
        <v>12</v>
      </c>
      <c r="K764">
        <f ca="1">SIMULATION!$D$3*SIMULATION!$D$17/$H752/(SIMULATION!$D$17-$I752)*(((EXP(-$I752*$J764))/(1-EXP(-SIMULATION!$D$4*$I752)))-(EXP(-SIMULATION!$D$17*$J764)/(1-EXP(-SIMULATION!$D$4*SIMULATION!$D$17))))</f>
        <v>2.5177302827520944</v>
      </c>
      <c r="L764">
        <v>-0.28903738070827023</v>
      </c>
      <c r="M764">
        <f t="shared" ca="1" si="11"/>
        <v>1.7900121164955365</v>
      </c>
      <c r="N764" s="6">
        <v>763</v>
      </c>
      <c r="O764">
        <f ca="1">$M$19052</f>
        <v>2.3011233539278693</v>
      </c>
      <c r="P764">
        <f ca="1">$M$19053</f>
        <v>1.7387393184965549</v>
      </c>
      <c r="Q764">
        <f ca="1">$M$19054</f>
        <v>1.6571540788472445</v>
      </c>
      <c r="R764">
        <f ca="1">$M$19055</f>
        <v>3.3806094304137284</v>
      </c>
      <c r="S764">
        <f ca="1">$M$19056</f>
        <v>2.9946238250985648</v>
      </c>
      <c r="T764">
        <f ca="1">$M$19057</f>
        <v>2.6207148712671331</v>
      </c>
      <c r="U764">
        <f ca="1">$M$19058</f>
        <v>1.5407248950097934</v>
      </c>
      <c r="V764">
        <f ca="1">$M$19059</f>
        <v>2.3941307721115015</v>
      </c>
      <c r="W764">
        <f ca="1">$M$19060</f>
        <v>2.398962039920105</v>
      </c>
      <c r="X764">
        <f ca="1">$M$19061</f>
        <v>2.9640889479997141</v>
      </c>
      <c r="Y764">
        <f ca="1">$M$19062</f>
        <v>1.7774756805446297</v>
      </c>
      <c r="Z764">
        <f ca="1">$M$19063</f>
        <v>2.5475791800926348</v>
      </c>
      <c r="AA764">
        <f ca="1">$M$19064</f>
        <v>2.2287741986734217</v>
      </c>
      <c r="AB764">
        <f ca="1">$M$19065</f>
        <v>2.8100833044508491</v>
      </c>
      <c r="AC764">
        <f ca="1">$M$19066</f>
        <v>2.51904755988939</v>
      </c>
      <c r="AD764">
        <f ca="1">$M$19067</f>
        <v>3.4265425324484369</v>
      </c>
      <c r="AE764">
        <f ca="1">$M$19068</f>
        <v>2.0748470720205971</v>
      </c>
      <c r="AF764">
        <f ca="1">$M$19069</f>
        <v>1.8023788980802653</v>
      </c>
      <c r="AG764">
        <f ca="1">$M$19070</f>
        <v>1.5753373067400691</v>
      </c>
      <c r="AH764">
        <f ca="1">$M$19071</f>
        <v>1.5219332294787937</v>
      </c>
      <c r="AI764">
        <f ca="1">$M$19072</f>
        <v>1.8245523858961581</v>
      </c>
      <c r="AJ764">
        <f ca="1">$M$19073</f>
        <v>1.7604793288113127</v>
      </c>
      <c r="AK764">
        <f ca="1">$M$19074</f>
        <v>2.7297764898964552</v>
      </c>
      <c r="AL764">
        <f ca="1">$M$19075</f>
        <v>3.1900295346904328</v>
      </c>
      <c r="AM764">
        <f ca="1">$M$19076</f>
        <v>1.7036114352917906</v>
      </c>
    </row>
    <row r="765" spans="1:39" x14ac:dyDescent="0.25">
      <c r="A765" s="9"/>
      <c r="H765" s="9"/>
      <c r="J765">
        <v>13</v>
      </c>
      <c r="K765">
        <f ca="1">SIMULATION!$D$3*SIMULATION!$D$17/$H752/(SIMULATION!$D$17-$I752)*(((EXP(-$I752*$J765))/(1-EXP(-SIMULATION!$D$4*$I752)))-(EXP(-SIMULATION!$D$17*$J765)/(1-EXP(-SIMULATION!$D$4*SIMULATION!$D$17))))</f>
        <v>2.4840346769886423</v>
      </c>
      <c r="L765">
        <v>-0.3531578489159477</v>
      </c>
      <c r="M765">
        <f t="shared" ca="1" si="11"/>
        <v>1.6067783338307124</v>
      </c>
      <c r="N765" s="6">
        <v>764</v>
      </c>
      <c r="O765">
        <f ca="1">$M$19077</f>
        <v>0.85046148090696361</v>
      </c>
      <c r="P765">
        <f ca="1">$M$19078</f>
        <v>2.5107459240185332</v>
      </c>
      <c r="Q765">
        <f ca="1">$M$19079</f>
        <v>3.7559768093329367</v>
      </c>
      <c r="R765">
        <f ca="1">$M$19080</f>
        <v>3.6066829701894596</v>
      </c>
      <c r="S765">
        <f ca="1">$M$19081</f>
        <v>5.3705952824728778</v>
      </c>
      <c r="T765">
        <f ca="1">$M$19082</f>
        <v>5.3136709442142465</v>
      </c>
      <c r="U765">
        <f ca="1">$M$19083</f>
        <v>4.2249675305577536</v>
      </c>
      <c r="V765">
        <f ca="1">$M$19084</f>
        <v>2.5430349297579298</v>
      </c>
      <c r="W765">
        <f ca="1">$M$19085</f>
        <v>3.9947390179953373</v>
      </c>
      <c r="X765">
        <f ca="1">$M$19086</f>
        <v>3.3549946763390301</v>
      </c>
      <c r="Y765">
        <f ca="1">$M$19087</f>
        <v>3.3615167366487824</v>
      </c>
      <c r="Z765">
        <f ca="1">$M$19088</f>
        <v>2.7442675849694211</v>
      </c>
      <c r="AA765">
        <f ca="1">$M$19089</f>
        <v>1.5849855504215158</v>
      </c>
      <c r="AB765">
        <f ca="1">$M$19090</f>
        <v>1.8329931259964884</v>
      </c>
      <c r="AC765">
        <f ca="1">$M$19091</f>
        <v>2.0517977490018753</v>
      </c>
      <c r="AD765">
        <f ca="1">$M$19092</f>
        <v>2.1848800319135453</v>
      </c>
      <c r="AE765">
        <f ca="1">$M$19093</f>
        <v>1.8572951573345227</v>
      </c>
      <c r="AF765">
        <f ca="1">$M$19094</f>
        <v>0.79830793771086728</v>
      </c>
      <c r="AG765">
        <f ca="1">$M$19095</f>
        <v>1.4721577103508894</v>
      </c>
      <c r="AH765">
        <f ca="1">$M$19096</f>
        <v>0.72425322914939605</v>
      </c>
      <c r="AI765">
        <f ca="1">$M$19097</f>
        <v>1.6409749582349868</v>
      </c>
      <c r="AJ765">
        <f ca="1">$M$19098</f>
        <v>1.4437396777350899</v>
      </c>
      <c r="AK765">
        <f ca="1">$M$19099</f>
        <v>0.91622503420895507</v>
      </c>
      <c r="AL765">
        <f ca="1">$M$19100</f>
        <v>1.2974746815007911</v>
      </c>
      <c r="AM765">
        <f ca="1">$M$19101</f>
        <v>0.8692220248549497</v>
      </c>
    </row>
    <row r="766" spans="1:39" x14ac:dyDescent="0.25">
      <c r="A766" s="9"/>
      <c r="H766" s="9"/>
      <c r="J766">
        <v>14</v>
      </c>
      <c r="K766">
        <f ca="1">SIMULATION!$D$3*SIMULATION!$D$17/$H752/(SIMULATION!$D$17-$I752)*(((EXP(-$I752*$J766))/(1-EXP(-SIMULATION!$D$4*$I752)))-(EXP(-SIMULATION!$D$17*$J766)/(1-EXP(-SIMULATION!$D$4*SIMULATION!$D$17))))</f>
        <v>2.4503011034149842</v>
      </c>
      <c r="L766">
        <v>0.26415120358319083</v>
      </c>
      <c r="M766">
        <f t="shared" ca="1" si="11"/>
        <v>3.0975510890232725</v>
      </c>
      <c r="N766" s="6">
        <v>765</v>
      </c>
      <c r="O766">
        <f ca="1">$M$19102</f>
        <v>0.34680750779957359</v>
      </c>
      <c r="P766">
        <f ca="1">$M$19103</f>
        <v>3.5485179755052294</v>
      </c>
      <c r="Q766">
        <f ca="1">$M$19104</f>
        <v>3.7577144191779128</v>
      </c>
      <c r="R766">
        <f ca="1">$M$19105</f>
        <v>4.4022548778497672</v>
      </c>
      <c r="S766">
        <f ca="1">$M$19106</f>
        <v>3.0682014320296456</v>
      </c>
      <c r="T766">
        <f ca="1">$M$19107</f>
        <v>3.1849546361060952</v>
      </c>
      <c r="U766">
        <f ca="1">$M$19108</f>
        <v>2.4801147766890015</v>
      </c>
      <c r="V766">
        <f ca="1">$M$19109</f>
        <v>3.8590289707670946</v>
      </c>
      <c r="W766">
        <f ca="1">$M$19110</f>
        <v>4.1579020741580681</v>
      </c>
      <c r="X766">
        <f ca="1">$M$19111</f>
        <v>2.0746083113772271</v>
      </c>
      <c r="Y766">
        <f ca="1">$M$19112</f>
        <v>3.1572334075790898</v>
      </c>
      <c r="Z766">
        <f ca="1">$M$19113</f>
        <v>2.2107883792252925</v>
      </c>
      <c r="AA766">
        <f ca="1">$M$19114</f>
        <v>2.3682572716317347</v>
      </c>
      <c r="AB766">
        <f ca="1">$M$19115</f>
        <v>1.95146768430817</v>
      </c>
      <c r="AC766">
        <f ca="1">$M$19116</f>
        <v>0.70442230780185633</v>
      </c>
      <c r="AD766">
        <f ca="1">$M$19117</f>
        <v>1.3768254568687885</v>
      </c>
      <c r="AE766">
        <f ca="1">$M$19118</f>
        <v>0.9105816158275013</v>
      </c>
      <c r="AF766">
        <f ca="1">$M$19119</f>
        <v>0.88326913086818004</v>
      </c>
      <c r="AG766">
        <f ca="1">$M$19120</f>
        <v>0.66053199464950652</v>
      </c>
      <c r="AH766">
        <f ca="1">$M$19121</f>
        <v>0.71597319751286859</v>
      </c>
      <c r="AI766">
        <f ca="1">$M$19122</f>
        <v>0.46021339098115732</v>
      </c>
      <c r="AJ766">
        <f ca="1">$M$19123</f>
        <v>0.59880366640632188</v>
      </c>
      <c r="AK766">
        <f ca="1">$M$19124</f>
        <v>0.29231816511760306</v>
      </c>
      <c r="AL766">
        <f ca="1">$M$19125</f>
        <v>0.42193833450127477</v>
      </c>
      <c r="AM766">
        <f ca="1">$M$19126</f>
        <v>0.40782798032150974</v>
      </c>
    </row>
    <row r="767" spans="1:39" x14ac:dyDescent="0.25">
      <c r="A767" s="9"/>
      <c r="H767" s="9"/>
      <c r="J767">
        <v>15</v>
      </c>
      <c r="K767">
        <f ca="1">SIMULATION!$D$3*SIMULATION!$D$17/$H752/(SIMULATION!$D$17-$I752)*(((EXP(-$I752*$J767))/(1-EXP(-SIMULATION!$D$4*$I752)))-(EXP(-SIMULATION!$D$17*$J767)/(1-EXP(-SIMULATION!$D$4*SIMULATION!$D$17))))</f>
        <v>2.4167124989574962</v>
      </c>
      <c r="L767">
        <v>0.23773572400660331</v>
      </c>
      <c r="M767">
        <f t="shared" ca="1" si="11"/>
        <v>2.9912513946129642</v>
      </c>
      <c r="N767" s="6">
        <v>766</v>
      </c>
      <c r="O767">
        <f ca="1">$M$19127</f>
        <v>1.0825854031760829</v>
      </c>
      <c r="P767">
        <f ca="1">$M$19128</f>
        <v>3.3258591579229035</v>
      </c>
      <c r="Q767">
        <f ca="1">$M$19129</f>
        <v>1.7451868364294447</v>
      </c>
      <c r="R767">
        <f ca="1">$M$19130</f>
        <v>2.5150819016001695</v>
      </c>
      <c r="S767">
        <f ca="1">$M$19131</f>
        <v>1.9671364511826015</v>
      </c>
      <c r="T767">
        <f ca="1">$M$19132</f>
        <v>1.2569060458016059</v>
      </c>
      <c r="U767">
        <f ca="1">$M$19133</f>
        <v>3.0421128532061199</v>
      </c>
      <c r="V767">
        <f ca="1">$M$19134</f>
        <v>2.7292284958340924</v>
      </c>
      <c r="W767">
        <f ca="1">$M$19135</f>
        <v>2.0999788524255196</v>
      </c>
      <c r="X767">
        <f ca="1">$M$19136</f>
        <v>2.8479780145482101</v>
      </c>
      <c r="Y767">
        <f ca="1">$M$19137</f>
        <v>2.5397171424711238</v>
      </c>
      <c r="Z767">
        <f ca="1">$M$19138</f>
        <v>1.3598715786949294</v>
      </c>
      <c r="AA767">
        <f ca="1">$M$19139</f>
        <v>2.5365471125579444</v>
      </c>
      <c r="AB767">
        <f ca="1">$M$19140</f>
        <v>1.8580177037183021</v>
      </c>
      <c r="AC767">
        <f ca="1">$M$19141</f>
        <v>1.8974182710013134</v>
      </c>
      <c r="AD767">
        <f ca="1">$M$19142</f>
        <v>1.8779029973690424</v>
      </c>
      <c r="AE767">
        <f ca="1">$M$19143</f>
        <v>2.4048700773502505</v>
      </c>
      <c r="AF767">
        <f ca="1">$M$19144</f>
        <v>1.9641572910805953</v>
      </c>
      <c r="AG767">
        <f ca="1">$M$19145</f>
        <v>1.0381343999514037</v>
      </c>
      <c r="AH767">
        <f ca="1">$M$19146</f>
        <v>2.4263888486071772</v>
      </c>
      <c r="AI767">
        <f ca="1">$M$19147</f>
        <v>1.079007076897335</v>
      </c>
      <c r="AJ767">
        <f ca="1">$M$19148</f>
        <v>2.0287509143673539</v>
      </c>
      <c r="AK767">
        <f ca="1">$M$19149</f>
        <v>1.7837390507352955</v>
      </c>
      <c r="AL767">
        <f ca="1">$M$19150</f>
        <v>1.7712190870168798</v>
      </c>
      <c r="AM767">
        <f ca="1">$M$19151</f>
        <v>2.0140321200247646</v>
      </c>
    </row>
    <row r="768" spans="1:39" x14ac:dyDescent="0.25">
      <c r="A768" s="9"/>
      <c r="H768" s="9"/>
      <c r="J768">
        <v>16</v>
      </c>
      <c r="K768">
        <f ca="1">SIMULATION!$D$3*SIMULATION!$D$17/$H752/(SIMULATION!$D$17-$I752)*(((EXP(-$I752*$J768))/(1-EXP(-SIMULATION!$D$4*$I752)))-(EXP(-SIMULATION!$D$17*$J768)/(1-EXP(-SIMULATION!$D$4*SIMULATION!$D$17))))</f>
        <v>2.3833837331678809</v>
      </c>
      <c r="L768">
        <v>4.4879601294964197E-2</v>
      </c>
      <c r="M768">
        <f t="shared" ca="1" si="11"/>
        <v>2.4903490448453587</v>
      </c>
      <c r="N768" s="6">
        <v>767</v>
      </c>
      <c r="O768">
        <f ca="1">$M$19152</f>
        <v>0.16205552492881767</v>
      </c>
      <c r="P768">
        <f ca="1">$M$19153</f>
        <v>4.1826084882569239</v>
      </c>
      <c r="Q768">
        <f ca="1">$M$19154</f>
        <v>5.3056433970674881</v>
      </c>
      <c r="R768">
        <f ca="1">$M$19155</f>
        <v>4.0442692913674643</v>
      </c>
      <c r="S768">
        <f ca="1">$M$19156</f>
        <v>5.3108199141465793</v>
      </c>
      <c r="T768">
        <f ca="1">$M$19157</f>
        <v>3.7233149178783269</v>
      </c>
      <c r="U768">
        <f ca="1">$M$19158</f>
        <v>4.8981483402387962</v>
      </c>
      <c r="V768">
        <f ca="1">$M$19159</f>
        <v>2.1550435410841153</v>
      </c>
      <c r="W768">
        <f ca="1">$M$19160</f>
        <v>4.2221363770138023</v>
      </c>
      <c r="X768">
        <f ca="1">$M$19161</f>
        <v>3.1064791894450461</v>
      </c>
      <c r="Y768">
        <f ca="1">$M$19162</f>
        <v>2.7114489427518627</v>
      </c>
      <c r="Z768">
        <f ca="1">$M$19163</f>
        <v>2.6204475193032652</v>
      </c>
      <c r="AA768">
        <f ca="1">$M$19164</f>
        <v>0.6582679241343562</v>
      </c>
      <c r="AB768">
        <f ca="1">$M$19165</f>
        <v>1.5883268628811444</v>
      </c>
      <c r="AC768">
        <f ca="1">$M$19166</f>
        <v>0.69863889364158571</v>
      </c>
      <c r="AD768">
        <f ca="1">$M$19167</f>
        <v>0.72813652032315457</v>
      </c>
      <c r="AE768">
        <f ca="1">$M$19168</f>
        <v>0.93038225868163638</v>
      </c>
      <c r="AF768">
        <f ca="1">$M$19169</f>
        <v>0.65817542292709164</v>
      </c>
      <c r="AG768">
        <f ca="1">$M$19170</f>
        <v>0.53873477007595127</v>
      </c>
      <c r="AH768">
        <f ca="1">$M$19171</f>
        <v>0.48768948763465231</v>
      </c>
      <c r="AI768">
        <f ca="1">$M$19172</f>
        <v>0.30260634543288867</v>
      </c>
      <c r="AJ768">
        <f ca="1">$M$19173</f>
        <v>0.41705692612019524</v>
      </c>
      <c r="AK768">
        <f ca="1">$M$19174</f>
        <v>0.21465780771992005</v>
      </c>
      <c r="AL768">
        <f ca="1">$M$19175</f>
        <v>0.14025470330643647</v>
      </c>
      <c r="AM768">
        <f ca="1">$M$19176</f>
        <v>0.24188243354761924</v>
      </c>
    </row>
    <row r="769" spans="1:39" x14ac:dyDescent="0.25">
      <c r="A769" s="9"/>
      <c r="H769" s="9"/>
      <c r="J769">
        <v>17</v>
      </c>
      <c r="K769">
        <f ca="1">SIMULATION!$D$3*SIMULATION!$D$17/$H752/(SIMULATION!$D$17-$I752)*(((EXP(-$I752*$J769))/(1-EXP(-SIMULATION!$D$4*$I752)))-(EXP(-SIMULATION!$D$17*$J769)/(1-EXP(-SIMULATION!$D$4*SIMULATION!$D$17))))</f>
        <v>2.3503860892939064</v>
      </c>
      <c r="L769">
        <v>0.12624588630144287</v>
      </c>
      <c r="M769">
        <f t="shared" ca="1" si="11"/>
        <v>2.6471126642873979</v>
      </c>
      <c r="N769" s="6">
        <v>768</v>
      </c>
      <c r="O769">
        <f ca="1">$M$19177</f>
        <v>2.0303951173535615</v>
      </c>
      <c r="P769">
        <f ca="1">$M$19178</f>
        <v>3.6190795653528949</v>
      </c>
      <c r="Q769">
        <f ca="1">$M$19179</f>
        <v>3.8848467520843943</v>
      </c>
      <c r="R769">
        <f ca="1">$M$19180</f>
        <v>2.8773795252439553</v>
      </c>
      <c r="S769">
        <f ca="1">$M$19181</f>
        <v>4.2278624538306806</v>
      </c>
      <c r="T769">
        <f ca="1">$M$19182</f>
        <v>4.1226578417008364</v>
      </c>
      <c r="U769">
        <f ca="1">$M$19183</f>
        <v>3.3853866992635462</v>
      </c>
      <c r="V769">
        <f ca="1">$M$19184</f>
        <v>3.9950659941526059</v>
      </c>
      <c r="W769">
        <f ca="1">$M$19185</f>
        <v>2.4541812436894617</v>
      </c>
      <c r="X769">
        <f ca="1">$M$19186</f>
        <v>4.4821859527675603</v>
      </c>
      <c r="Y769">
        <f ca="1">$M$19187</f>
        <v>3.221665318769384</v>
      </c>
      <c r="Z769">
        <f ca="1">$M$19188</f>
        <v>3.4209019889896113</v>
      </c>
      <c r="AA769">
        <f ca="1">$M$19189</f>
        <v>2.1817217681755912</v>
      </c>
      <c r="AB769">
        <f ca="1">$M$19190</f>
        <v>3.1266078271150883</v>
      </c>
      <c r="AC769">
        <f ca="1">$M$19191</f>
        <v>2.5163400795969388</v>
      </c>
      <c r="AD769">
        <f ca="1">$M$19192</f>
        <v>3.0295764286727755</v>
      </c>
      <c r="AE769">
        <f ca="1">$M$19193</f>
        <v>3.1734418695750195</v>
      </c>
      <c r="AF769">
        <f ca="1">$M$19194</f>
        <v>2.6943710725218644</v>
      </c>
      <c r="AG769">
        <f ca="1">$M$19195</f>
        <v>3.2217712435874226</v>
      </c>
      <c r="AH769">
        <f ca="1">$M$19196</f>
        <v>1.101141559008193</v>
      </c>
      <c r="AI769">
        <f ca="1">$M$19197</f>
        <v>3.9510545314044876</v>
      </c>
      <c r="AJ769">
        <f ca="1">$M$19198</f>
        <v>1.9320638757317614</v>
      </c>
      <c r="AK769">
        <f ca="1">$M$19199</f>
        <v>2.4249604615737428</v>
      </c>
      <c r="AL769">
        <f ca="1">$M$19200</f>
        <v>2.0880312063186226</v>
      </c>
      <c r="AM769">
        <f ca="1">$M$19201</f>
        <v>2.3324426682864279</v>
      </c>
    </row>
    <row r="770" spans="1:39" x14ac:dyDescent="0.25">
      <c r="A770" s="9"/>
      <c r="H770" s="9"/>
      <c r="J770">
        <v>18</v>
      </c>
      <c r="K770">
        <f ca="1">SIMULATION!$D$3*SIMULATION!$D$17/$H752/(SIMULATION!$D$17-$I752)*(((EXP(-$I752*$J770))/(1-EXP(-SIMULATION!$D$4*$I752)))-(EXP(-SIMULATION!$D$17*$J770)/(1-EXP(-SIMULATION!$D$4*SIMULATION!$D$17))))</f>
        <v>2.3177629518847356</v>
      </c>
      <c r="L770">
        <v>0.3018204183179376</v>
      </c>
      <c r="M770">
        <f t="shared" ca="1" si="11"/>
        <v>3.0173111355844044</v>
      </c>
      <c r="N770" s="6">
        <v>769</v>
      </c>
      <c r="O770">
        <f ca="1">$M$19202</f>
        <v>0.76676288055361741</v>
      </c>
      <c r="P770">
        <f ca="1">$M$19203</f>
        <v>2.3809217069438566</v>
      </c>
      <c r="Q770">
        <f ca="1">$M$19204</f>
        <v>2.6330973179458685</v>
      </c>
      <c r="R770">
        <f ca="1">$M$19205</f>
        <v>5.6196599728985026</v>
      </c>
      <c r="S770">
        <f ca="1">$M$19206</f>
        <v>2.8711135053418233</v>
      </c>
      <c r="T770">
        <f ca="1">$M$19207</f>
        <v>2.4036678305877786</v>
      </c>
      <c r="U770">
        <f ca="1">$M$19208</f>
        <v>4.9318137406231939</v>
      </c>
      <c r="V770">
        <f ca="1">$M$19209</f>
        <v>2.9220928005968019</v>
      </c>
      <c r="W770">
        <f ca="1">$M$19210</f>
        <v>3.4490849017866689</v>
      </c>
      <c r="X770">
        <f ca="1">$M$19211</f>
        <v>2.2559782360271177</v>
      </c>
      <c r="Y770">
        <f ca="1">$M$19212</f>
        <v>4.3597599642020626</v>
      </c>
      <c r="Z770">
        <f ca="1">$M$19213</f>
        <v>4.3027083062652727</v>
      </c>
      <c r="AA770">
        <f ca="1">$M$19214</f>
        <v>2.0041578859322584</v>
      </c>
      <c r="AB770">
        <f ca="1">$M$19215</f>
        <v>1.8467955365192212</v>
      </c>
      <c r="AC770">
        <f ca="1">$M$19216</f>
        <v>2.3506487610926117</v>
      </c>
      <c r="AD770">
        <f ca="1">$M$19217</f>
        <v>1.5749644307008566</v>
      </c>
      <c r="AE770">
        <f ca="1">$M$19218</f>
        <v>1.5641108212805415</v>
      </c>
      <c r="AF770">
        <f ca="1">$M$19219</f>
        <v>1.5481466962585229</v>
      </c>
      <c r="AG770">
        <f ca="1">$M$19220</f>
        <v>0.41496566557330061</v>
      </c>
      <c r="AH770">
        <f ca="1">$M$19221</f>
        <v>1.3912808257650775</v>
      </c>
      <c r="AI770">
        <f ca="1">$M$19222</f>
        <v>0.94934273054765239</v>
      </c>
      <c r="AJ770">
        <f ca="1">$M$19223</f>
        <v>0.95212277159488501</v>
      </c>
      <c r="AK770">
        <f ca="1">$M$19224</f>
        <v>0.86402243132670531</v>
      </c>
      <c r="AL770">
        <f ca="1">$M$19225</f>
        <v>1.0085851765413367</v>
      </c>
      <c r="AM770">
        <f ca="1">$M$19226</f>
        <v>0.65171947300421817</v>
      </c>
    </row>
    <row r="771" spans="1:39" x14ac:dyDescent="0.25">
      <c r="A771" s="9"/>
      <c r="H771" s="9"/>
      <c r="J771">
        <v>19</v>
      </c>
      <c r="K771">
        <f ca="1">SIMULATION!$D$3*SIMULATION!$D$17/$H752/(SIMULATION!$D$17-$I752)*(((EXP(-$I752*$J771))/(1-EXP(-SIMULATION!$D$4*$I752)))-(EXP(-SIMULATION!$D$17*$J771)/(1-EXP(-SIMULATION!$D$4*SIMULATION!$D$17))))</f>
        <v>2.2855398593365646</v>
      </c>
      <c r="L771">
        <v>0.12382154117539235</v>
      </c>
      <c r="M771">
        <f t="shared" ref="M771:M834" ca="1" si="12">$K771*(1+$L771)</f>
        <v>2.5685389271374075</v>
      </c>
      <c r="N771" s="6">
        <v>770</v>
      </c>
      <c r="O771">
        <f ca="1">$M$19227</f>
        <v>1.5621916226418282</v>
      </c>
      <c r="P771">
        <f ca="1">$M$19228</f>
        <v>1.450454547233639</v>
      </c>
      <c r="Q771">
        <f ca="1">$M$19229</f>
        <v>2.951238242873067</v>
      </c>
      <c r="R771">
        <f ca="1">$M$19230</f>
        <v>2.1351233370515832</v>
      </c>
      <c r="S771">
        <f ca="1">$M$19231</f>
        <v>2.8108498234912926</v>
      </c>
      <c r="T771">
        <f ca="1">$M$19232</f>
        <v>3.2346989685299179</v>
      </c>
      <c r="U771">
        <f ca="1">$M$19233</f>
        <v>1.9412752627215588</v>
      </c>
      <c r="V771">
        <f ca="1">$M$19234</f>
        <v>3.3650993270628868</v>
      </c>
      <c r="W771">
        <f ca="1">$M$19235</f>
        <v>1.8813726343449995</v>
      </c>
      <c r="X771">
        <f ca="1">$M$19236</f>
        <v>1.7586237984207549</v>
      </c>
      <c r="Y771">
        <f ca="1">$M$19237</f>
        <v>3.2540614172078848</v>
      </c>
      <c r="Z771">
        <f ca="1">$M$19238</f>
        <v>1.8041284103068522</v>
      </c>
      <c r="AA771">
        <f ca="1">$M$19239</f>
        <v>1.9383802960924685</v>
      </c>
      <c r="AB771">
        <f ca="1">$M$19240</f>
        <v>2.7537078263490109</v>
      </c>
      <c r="AC771">
        <f ca="1">$M$19241</f>
        <v>1.1968936298819135</v>
      </c>
      <c r="AD771">
        <f ca="1">$M$19242</f>
        <v>1.0573472726877631</v>
      </c>
      <c r="AE771">
        <f ca="1">$M$19243</f>
        <v>1.8551575843972019</v>
      </c>
      <c r="AF771">
        <f ca="1">$M$19244</f>
        <v>2.3354692696238519</v>
      </c>
      <c r="AG771">
        <f ca="1">$M$19245</f>
        <v>1.8489208163187671</v>
      </c>
      <c r="AH771">
        <f ca="1">$M$19246</f>
        <v>1.6645733955724129</v>
      </c>
      <c r="AI771">
        <f ca="1">$M$19247</f>
        <v>0.90865765599153725</v>
      </c>
      <c r="AJ771">
        <f ca="1">$M$19248</f>
        <v>1.1345908802246127</v>
      </c>
      <c r="AK771">
        <f ca="1">$M$19249</f>
        <v>1.3363311843022578</v>
      </c>
      <c r="AL771">
        <f ca="1">$M$19250</f>
        <v>1.1640687202665962</v>
      </c>
      <c r="AM771">
        <f ca="1">$M$19251</f>
        <v>1.6189384488230458</v>
      </c>
    </row>
    <row r="772" spans="1:39" x14ac:dyDescent="0.25">
      <c r="A772" s="9"/>
      <c r="H772" s="9"/>
      <c r="J772">
        <v>20</v>
      </c>
      <c r="K772">
        <f ca="1">SIMULATION!$D$3*SIMULATION!$D$17/$H752/(SIMULATION!$D$17-$I752)*(((EXP(-$I752*$J772))/(1-EXP(-SIMULATION!$D$4*$I752)))-(EXP(-SIMULATION!$D$17*$J772)/(1-EXP(-SIMULATION!$D$4*SIMULATION!$D$17))))</f>
        <v>2.253730945361518</v>
      </c>
      <c r="L772">
        <v>-0.12909914482271445</v>
      </c>
      <c r="M772">
        <f t="shared" ca="1" si="12"/>
        <v>1.9627762076548583</v>
      </c>
      <c r="N772" s="6">
        <v>771</v>
      </c>
      <c r="O772">
        <f ca="1">$M$19252</f>
        <v>0.15077957666820654</v>
      </c>
      <c r="P772">
        <f ca="1">$M$19253</f>
        <v>3.3815283799542364</v>
      </c>
      <c r="Q772">
        <f ca="1">$M$19254</f>
        <v>5.1540380921658668</v>
      </c>
      <c r="R772">
        <f ca="1">$M$19255</f>
        <v>4.7523622403763008</v>
      </c>
      <c r="S772">
        <f ca="1">$M$19256</f>
        <v>4.5067740643419407</v>
      </c>
      <c r="T772">
        <f ca="1">$M$19257</f>
        <v>4.2507371203951712</v>
      </c>
      <c r="U772">
        <f ca="1">$M$19258</f>
        <v>4.2609481465652088</v>
      </c>
      <c r="V772">
        <f ca="1">$M$19259</f>
        <v>4.2426704362677761</v>
      </c>
      <c r="W772">
        <f ca="1">$M$19260</f>
        <v>3.9775111393574876</v>
      </c>
      <c r="X772">
        <f ca="1">$M$19261</f>
        <v>4.9828312789959934</v>
      </c>
      <c r="Y772">
        <f ca="1">$M$19262</f>
        <v>3.4973509984910072</v>
      </c>
      <c r="Z772">
        <f ca="1">$M$19263</f>
        <v>2.4676089822735823</v>
      </c>
      <c r="AA772">
        <f ca="1">$M$19264</f>
        <v>1.2541219539090382</v>
      </c>
      <c r="AB772">
        <f ca="1">$M$19265</f>
        <v>2.2958696742986113</v>
      </c>
      <c r="AC772">
        <f ca="1">$M$19266</f>
        <v>1.3989476399272782</v>
      </c>
      <c r="AD772">
        <f ca="1">$M$19267</f>
        <v>0.98858172388020349</v>
      </c>
      <c r="AE772">
        <f ca="1">$M$19268</f>
        <v>0.89313786825367592</v>
      </c>
      <c r="AF772">
        <f ca="1">$M$19269</f>
        <v>0.77708555112938538</v>
      </c>
      <c r="AG772">
        <f ca="1">$M$19270</f>
        <v>0.41191745316139755</v>
      </c>
      <c r="AH772">
        <f ca="1">$M$19271</f>
        <v>0.7332797906094094</v>
      </c>
      <c r="AI772">
        <f ca="1">$M$19272</f>
        <v>0.56608701933411787</v>
      </c>
      <c r="AJ772">
        <f ca="1">$M$19273</f>
        <v>0.48417145921314853</v>
      </c>
      <c r="AK772">
        <f ca="1">$M$19274</f>
        <v>0.26620296857751102</v>
      </c>
      <c r="AL772">
        <f ca="1">$M$19275</f>
        <v>0.22959668720311835</v>
      </c>
      <c r="AM772">
        <f ca="1">$M$19276</f>
        <v>0.19416066544300667</v>
      </c>
    </row>
    <row r="773" spans="1:39" x14ac:dyDescent="0.25">
      <c r="A773" s="9"/>
      <c r="H773" s="9"/>
      <c r="J773">
        <v>21</v>
      </c>
      <c r="K773">
        <f ca="1">SIMULATION!$D$3*SIMULATION!$D$17/$H752/(SIMULATION!$D$17-$I752)*(((EXP(-$I752*$J773))/(1-EXP(-SIMULATION!$D$4*$I752)))-(EXP(-SIMULATION!$D$17*$J773)/(1-EXP(-SIMULATION!$D$4*SIMULATION!$D$17))))</f>
        <v>2.2223430663971357</v>
      </c>
      <c r="L773">
        <v>6.1649898215765171E-2</v>
      </c>
      <c r="M773">
        <f t="shared" ca="1" si="12"/>
        <v>2.3593502902410308</v>
      </c>
      <c r="N773" s="6">
        <v>772</v>
      </c>
      <c r="O773">
        <f ca="1">$M$19277</f>
        <v>0.77686047968676886</v>
      </c>
      <c r="P773">
        <f ca="1">$M$19278</f>
        <v>1.2881715170317503</v>
      </c>
      <c r="Q773">
        <f ca="1">$M$19279</f>
        <v>2.8263778819633716</v>
      </c>
      <c r="R773">
        <f ca="1">$M$19280</f>
        <v>3.6469659845638165</v>
      </c>
      <c r="S773">
        <f ca="1">$M$19281</f>
        <v>3.340784321953191</v>
      </c>
      <c r="T773">
        <f ca="1">$M$19282</f>
        <v>3.1066673196776757</v>
      </c>
      <c r="U773">
        <f ca="1">$M$19283</f>
        <v>3.2581659856416634</v>
      </c>
      <c r="V773">
        <f ca="1">$M$19284</f>
        <v>1.033410655339648</v>
      </c>
      <c r="W773">
        <f ca="1">$M$19285</f>
        <v>1.7658658703484931</v>
      </c>
      <c r="X773">
        <f ca="1">$M$19286</f>
        <v>3.0800610965442026</v>
      </c>
      <c r="Y773">
        <f ca="1">$M$19287</f>
        <v>2.9194701655105622</v>
      </c>
      <c r="Z773">
        <f ca="1">$M$19288</f>
        <v>2.6757876493725967</v>
      </c>
      <c r="AA773">
        <f ca="1">$M$19289</f>
        <v>1.5474606880692396</v>
      </c>
      <c r="AB773">
        <f ca="1">$M$19290</f>
        <v>2.0761294206171081</v>
      </c>
      <c r="AC773">
        <f ca="1">$M$19291</f>
        <v>1.4574796207415712</v>
      </c>
      <c r="AD773">
        <f ca="1">$M$19292</f>
        <v>1.8420931123828781</v>
      </c>
      <c r="AE773">
        <f ca="1">$M$19293</f>
        <v>2.13507397305289</v>
      </c>
      <c r="AF773">
        <f ca="1">$M$19294</f>
        <v>1.2867939406667539</v>
      </c>
      <c r="AG773">
        <f ca="1">$M$19295</f>
        <v>1.1330120486667343</v>
      </c>
      <c r="AH773">
        <f ca="1">$M$19296</f>
        <v>1.5285865548203483</v>
      </c>
      <c r="AI773">
        <f ca="1">$M$19297</f>
        <v>1.2980900460851907</v>
      </c>
      <c r="AJ773">
        <f ca="1">$M$19298</f>
        <v>0.99378727908402642</v>
      </c>
      <c r="AK773">
        <f ca="1">$M$19299</f>
        <v>0.54798039214402161</v>
      </c>
      <c r="AL773">
        <f ca="1">$M$19300</f>
        <v>0.46772121434411407</v>
      </c>
      <c r="AM773">
        <f ca="1">$M$19301</f>
        <v>0.35408979240219873</v>
      </c>
    </row>
    <row r="774" spans="1:39" x14ac:dyDescent="0.25">
      <c r="A774" s="9"/>
      <c r="H774" s="9"/>
      <c r="J774">
        <v>22</v>
      </c>
      <c r="K774">
        <f ca="1">SIMULATION!$D$3*SIMULATION!$D$17/$H752/(SIMULATION!$D$17-$I752)*(((EXP(-$I752*$J774))/(1-EXP(-SIMULATION!$D$4*$I752)))-(EXP(-SIMULATION!$D$17*$J774)/(1-EXP(-SIMULATION!$D$4*SIMULATION!$D$17))))</f>
        <v>2.1913784461165493</v>
      </c>
      <c r="L774">
        <v>0.28147997394711388</v>
      </c>
      <c r="M774">
        <f t="shared" ca="1" si="12"/>
        <v>2.8082075940377025</v>
      </c>
      <c r="N774" s="6">
        <v>773</v>
      </c>
      <c r="O774">
        <f ca="1">$M$19302</f>
        <v>9.2004571149715525E-2</v>
      </c>
      <c r="P774">
        <f ca="1">$M$19303</f>
        <v>1.6944115212041964</v>
      </c>
      <c r="Q774">
        <f ca="1">$M$19304</f>
        <v>1.6177906425549153</v>
      </c>
      <c r="R774">
        <f ca="1">$M$19305</f>
        <v>2.9415006473332586</v>
      </c>
      <c r="S774">
        <f ca="1">$M$19306</f>
        <v>4.9528951557975036</v>
      </c>
      <c r="T774">
        <f ca="1">$M$19307</f>
        <v>3.263453903806282</v>
      </c>
      <c r="U774">
        <f ca="1">$M$19308</f>
        <v>2.3179642927595498</v>
      </c>
      <c r="V774">
        <f ca="1">$M$19309</f>
        <v>3.3430946744038779</v>
      </c>
      <c r="W774">
        <f ca="1">$M$19310</f>
        <v>1.9851710030909551</v>
      </c>
      <c r="X774">
        <f ca="1">$M$19311</f>
        <v>2.6321778673335081</v>
      </c>
      <c r="Y774">
        <f ca="1">$M$19312</f>
        <v>1.4023000608292706</v>
      </c>
      <c r="Z774">
        <f ca="1">$M$19313</f>
        <v>2.5018459563940012</v>
      </c>
      <c r="AA774">
        <f ca="1">$M$19314</f>
        <v>2.389750105991904</v>
      </c>
      <c r="AB774">
        <f ca="1">$M$19315</f>
        <v>1.2241889798092489</v>
      </c>
      <c r="AC774">
        <f ca="1">$M$19316</f>
        <v>2.0922486208519135</v>
      </c>
      <c r="AD774">
        <f ca="1">$M$19317</f>
        <v>0.57403161398021152</v>
      </c>
      <c r="AE774">
        <f ca="1">$M$19318</f>
        <v>1.0641872887646968</v>
      </c>
      <c r="AF774">
        <f ca="1">$M$19319</f>
        <v>1.2086334853350438</v>
      </c>
      <c r="AG774">
        <f ca="1">$M$19320</f>
        <v>1.0669606075833491</v>
      </c>
      <c r="AH774">
        <f ca="1">$M$19321</f>
        <v>0.92480375761864853</v>
      </c>
      <c r="AI774">
        <f ca="1">$M$19322</f>
        <v>1.0871300721909616</v>
      </c>
      <c r="AJ774">
        <f ca="1">$M$19323</f>
        <v>0.53891849200344244</v>
      </c>
      <c r="AK774">
        <f ca="1">$M$19324</f>
        <v>0.58830840059821876</v>
      </c>
      <c r="AL774">
        <f ca="1">$M$19325</f>
        <v>0.46932925833557387</v>
      </c>
      <c r="AM774">
        <f ca="1">$M$19326</f>
        <v>0.39631414985873836</v>
      </c>
    </row>
    <row r="775" spans="1:39" x14ac:dyDescent="0.25">
      <c r="A775" s="9"/>
      <c r="H775" s="9"/>
      <c r="J775">
        <v>23</v>
      </c>
      <c r="K775">
        <f ca="1">SIMULATION!$D$3*SIMULATION!$D$17/$H752/(SIMULATION!$D$17-$I752)*(((EXP(-$I752*$J775))/(1-EXP(-SIMULATION!$D$4*$I752)))-(EXP(-SIMULATION!$D$17*$J775)/(1-EXP(-SIMULATION!$D$4*SIMULATION!$D$17))))</f>
        <v>2.1608363696668342</v>
      </c>
      <c r="L775">
        <v>0.24898307803300398</v>
      </c>
      <c r="M775">
        <f t="shared" ca="1" si="12"/>
        <v>2.6988480601121445</v>
      </c>
      <c r="N775" s="6">
        <v>774</v>
      </c>
      <c r="O775">
        <f ca="1">$M$19327</f>
        <v>1.2173732377918149</v>
      </c>
      <c r="P775">
        <f ca="1">$M$19328</f>
        <v>2.7191170202318635</v>
      </c>
      <c r="Q775">
        <f ca="1">$M$19329</f>
        <v>3.2451284483438885</v>
      </c>
      <c r="R775">
        <f ca="1">$M$19330</f>
        <v>3.3504275532723118</v>
      </c>
      <c r="S775">
        <f ca="1">$M$19331</f>
        <v>4.1295477797477522</v>
      </c>
      <c r="T775">
        <f ca="1">$M$19332</f>
        <v>2.8966956992294084</v>
      </c>
      <c r="U775">
        <f ca="1">$M$19333</f>
        <v>2.587364677478488</v>
      </c>
      <c r="V775">
        <f ca="1">$M$19334</f>
        <v>3.2824946448456216</v>
      </c>
      <c r="W775">
        <f ca="1">$M$19335</f>
        <v>3.008456263417862</v>
      </c>
      <c r="X775">
        <f ca="1">$M$19336</f>
        <v>3.0709113987819077</v>
      </c>
      <c r="Y775">
        <f ca="1">$M$19337</f>
        <v>4.047672814832378</v>
      </c>
      <c r="Z775">
        <f ca="1">$M$19338</f>
        <v>2.0772574231895904</v>
      </c>
      <c r="AA775">
        <f ca="1">$M$19339</f>
        <v>2.8632144841255949</v>
      </c>
      <c r="AB775">
        <f ca="1">$M$19340</f>
        <v>3.1617514291765407</v>
      </c>
      <c r="AC775">
        <f ca="1">$M$19341</f>
        <v>1.4468571318742069</v>
      </c>
      <c r="AD775">
        <f ca="1">$M$19342</f>
        <v>1.8067002116869879</v>
      </c>
      <c r="AE775">
        <f ca="1">$M$19343</f>
        <v>2.8252676421303993</v>
      </c>
      <c r="AF775">
        <f ca="1">$M$19344</f>
        <v>2.4398820360554621</v>
      </c>
      <c r="AG775">
        <f ca="1">$M$19345</f>
        <v>0.56410423745502392</v>
      </c>
      <c r="AH775">
        <f ca="1">$M$19346</f>
        <v>1.4431669923884134</v>
      </c>
      <c r="AI775">
        <f ca="1">$M$19347</f>
        <v>1.965250667402223</v>
      </c>
      <c r="AJ775">
        <f ca="1">$M$19348</f>
        <v>2.2481113780707704</v>
      </c>
      <c r="AK775">
        <f ca="1">$M$19349</f>
        <v>1.819555431375363</v>
      </c>
      <c r="AL775">
        <f ca="1">$M$19350</f>
        <v>1.4251477838844631</v>
      </c>
      <c r="AM775">
        <f ca="1">$M$19351</f>
        <v>1.319978001384313</v>
      </c>
    </row>
    <row r="776" spans="1:39" x14ac:dyDescent="0.25">
      <c r="A776" s="9"/>
      <c r="H776" s="9"/>
      <c r="J776">
        <v>24</v>
      </c>
      <c r="K776">
        <f ca="1">SIMULATION!$D$3*SIMULATION!$D$17/$H752/(SIMULATION!$D$17-$I752)*(((EXP(-$I752*$J776))/(1-EXP(-SIMULATION!$D$4*$I752)))-(EXP(-SIMULATION!$D$17*$J776)/(1-EXP(-SIMULATION!$D$4*SIMULATION!$D$17))))</f>
        <v>2.1307142689560763</v>
      </c>
      <c r="L776">
        <v>0.29796926928934447</v>
      </c>
      <c r="M776">
        <f t="shared" ca="1" si="12"/>
        <v>2.7656016427412982</v>
      </c>
      <c r="N776" s="6">
        <v>775</v>
      </c>
      <c r="O776">
        <f ca="1">$M$19352</f>
        <v>1.2298247031809328</v>
      </c>
      <c r="P776">
        <f ca="1">$M$19353</f>
        <v>1.4606495252259861</v>
      </c>
      <c r="Q776">
        <f ca="1">$M$19354</f>
        <v>0.65422820968175099</v>
      </c>
      <c r="R776">
        <f ca="1">$M$19355</f>
        <v>2.1282311163722443</v>
      </c>
      <c r="S776">
        <f ca="1">$M$19356</f>
        <v>2.5219961048819548</v>
      </c>
      <c r="T776">
        <f ca="1">$M$19357</f>
        <v>1.8589595756491244</v>
      </c>
      <c r="U776">
        <f ca="1">$M$19358</f>
        <v>2.3157343659042651</v>
      </c>
      <c r="V776">
        <f ca="1">$M$19359</f>
        <v>2.2743854023115175</v>
      </c>
      <c r="W776">
        <f ca="1">$M$19360</f>
        <v>1.459100937897901</v>
      </c>
      <c r="X776">
        <f ca="1">$M$19361</f>
        <v>1.9715590812094035</v>
      </c>
      <c r="Y776">
        <f ca="1">$M$19362</f>
        <v>1.9810460251647406</v>
      </c>
      <c r="Z776">
        <f ca="1">$M$19363</f>
        <v>2.0022886528739559</v>
      </c>
      <c r="AA776">
        <f ca="1">$M$19364</f>
        <v>1.359668164905298</v>
      </c>
      <c r="AB776">
        <f ca="1">$M$19365</f>
        <v>1.7948245427417506</v>
      </c>
      <c r="AC776">
        <f ca="1">$M$19366</f>
        <v>2.2761119494261175</v>
      </c>
      <c r="AD776">
        <f ca="1">$M$19367</f>
        <v>2.9220596593343116</v>
      </c>
      <c r="AE776">
        <f ca="1">$M$19368</f>
        <v>1.9592134530956224</v>
      </c>
      <c r="AF776">
        <f ca="1">$M$19369</f>
        <v>1.601388055436034</v>
      </c>
      <c r="AG776">
        <f ca="1">$M$19370</f>
        <v>2.0178669788063273</v>
      </c>
      <c r="AH776">
        <f ca="1">$M$19371</f>
        <v>2.0789245834247954</v>
      </c>
      <c r="AI776">
        <f ca="1">$M$19372</f>
        <v>1.4327310813329828</v>
      </c>
      <c r="AJ776">
        <f ca="1">$M$19373</f>
        <v>0.92841882294486799</v>
      </c>
      <c r="AK776">
        <f ca="1">$M$19374</f>
        <v>1.7779722672839802</v>
      </c>
      <c r="AL776">
        <f ca="1">$M$19375</f>
        <v>1.2255283291573458</v>
      </c>
      <c r="AM776">
        <f ca="1">$M$19376</f>
        <v>1.5205770758827875</v>
      </c>
    </row>
    <row r="777" spans="1:39" x14ac:dyDescent="0.25">
      <c r="A777" s="9">
        <v>32</v>
      </c>
      <c r="B777" s="2">
        <f ca="1">NORMINV(RAND(),SIMULATION!D7,SIMULATION!D8)</f>
        <v>62.472438606378155</v>
      </c>
      <c r="C777" s="2">
        <v>2</v>
      </c>
      <c r="D777" s="2">
        <f ca="1">SIMULATION!$D$11*(1+(SIMULATION!$D$12*LN(1+$C777)))*(1+(SIMULATION!$D$13*(($B777/63.5)-1)))</f>
        <v>10.161752787939168</v>
      </c>
      <c r="E777" s="2">
        <v>4.1144145031171218E-2</v>
      </c>
      <c r="F777" s="2">
        <f ca="1">D777*(1+E777)</f>
        <v>10.579849418417044</v>
      </c>
      <c r="G777" s="2">
        <v>0.88730899564591637</v>
      </c>
      <c r="H777" s="9">
        <f>SIMULATION!$D$15*EXP($G$777)</f>
        <v>536.12482414648252</v>
      </c>
      <c r="I777" s="2">
        <f ca="1">$F777/$H777</f>
        <v>1.9733929379711707E-2</v>
      </c>
      <c r="J777">
        <v>0</v>
      </c>
      <c r="K777">
        <f ca="1">SIMULATION!$D$3*SIMULATION!$D$17/$H777/(SIMULATION!$D$17-$I777)*(((EXP(-$I777*$J777))/(1-EXP(-SIMULATION!$D$4*$I777)))-(EXP(-SIMULATION!$D$17*$J777)/(1-EXP(-SIMULATION!$D$4*SIMULATION!$D$17))))</f>
        <v>1.7720243008246386</v>
      </c>
      <c r="L777">
        <v>-0.14124299633529813</v>
      </c>
      <c r="M777">
        <f t="shared" ca="1" si="12"/>
        <v>1.5217382789972049</v>
      </c>
      <c r="N777" s="6">
        <v>776</v>
      </c>
      <c r="O777">
        <f ca="1">$M$19377</f>
        <v>0.91801456350101551</v>
      </c>
      <c r="P777">
        <f ca="1">$M$19378</f>
        <v>2.6936890854339435</v>
      </c>
      <c r="Q777">
        <f ca="1">$M$19379</f>
        <v>3.527234206403115</v>
      </c>
      <c r="R777">
        <f ca="1">$M$19380</f>
        <v>2.988355760474148</v>
      </c>
      <c r="S777">
        <f ca="1">$M$19381</f>
        <v>5.1926953730785614</v>
      </c>
      <c r="T777">
        <f ca="1">$M$19382</f>
        <v>4.8355787515804511</v>
      </c>
      <c r="U777">
        <f ca="1">$M$19383</f>
        <v>3.0044965059790707</v>
      </c>
      <c r="V777">
        <f ca="1">$M$19384</f>
        <v>3.6645662482073074</v>
      </c>
      <c r="W777">
        <f ca="1">$M$19385</f>
        <v>3.2401518831837119</v>
      </c>
      <c r="X777">
        <f ca="1">$M$19386</f>
        <v>5.0645695180074419</v>
      </c>
      <c r="Y777">
        <f ca="1">$M$19387</f>
        <v>3.2450704454102386</v>
      </c>
      <c r="Z777">
        <f ca="1">$M$19388</f>
        <v>1.8412863918943152</v>
      </c>
      <c r="AA777">
        <f ca="1">$M$19389</f>
        <v>3.151228276621997</v>
      </c>
      <c r="AB777">
        <f ca="1">$M$19390</f>
        <v>1.7323135309840891</v>
      </c>
      <c r="AC777">
        <f ca="1">$M$19391</f>
        <v>2.6742873896880752</v>
      </c>
      <c r="AD777">
        <f ca="1">$M$19392</f>
        <v>0.96026642888116365</v>
      </c>
      <c r="AE777">
        <f ca="1">$M$19393</f>
        <v>1.8209587769685889</v>
      </c>
      <c r="AF777">
        <f ca="1">$M$19394</f>
        <v>1.6729191286987337</v>
      </c>
      <c r="AG777">
        <f ca="1">$M$19395</f>
        <v>2.0016937237345487</v>
      </c>
      <c r="AH777">
        <f ca="1">$M$19396</f>
        <v>2.0891854870341571</v>
      </c>
      <c r="AI777">
        <f ca="1">$M$19397</f>
        <v>1.2238144944132048</v>
      </c>
      <c r="AJ777">
        <f ca="1">$M$19398</f>
        <v>1.2817823106268806</v>
      </c>
      <c r="AK777">
        <f ca="1">$M$19399</f>
        <v>1.6023355566496034</v>
      </c>
      <c r="AL777">
        <f ca="1">$M$19400</f>
        <v>0.89985798554039953</v>
      </c>
      <c r="AM777">
        <f ca="1">$M$19401</f>
        <v>1.3503288581715374</v>
      </c>
    </row>
    <row r="778" spans="1:39" x14ac:dyDescent="0.25">
      <c r="A778" s="9"/>
      <c r="H778" s="9"/>
      <c r="J778">
        <v>1</v>
      </c>
      <c r="K778">
        <f ca="1">SIMULATION!$D$3*SIMULATION!$D$17/$H777/(SIMULATION!$D$17-$I777)*(((EXP(-$I777*$J778))/(1-EXP(-SIMULATION!$D$4*$I777)))-(EXP(-SIMULATION!$D$17*$J778)/(1-EXP(-SIMULATION!$D$4*SIMULATION!$D$17))))</f>
        <v>2.1019998509017377</v>
      </c>
      <c r="L778">
        <v>0.42430173916421715</v>
      </c>
      <c r="M778">
        <f t="shared" ca="1" si="12"/>
        <v>2.9938820433622704</v>
      </c>
      <c r="N778" s="6">
        <v>777</v>
      </c>
      <c r="O778">
        <f ca="1">$M$19402</f>
        <v>1.0008819287191848</v>
      </c>
      <c r="P778">
        <f ca="1">$M$19403</f>
        <v>1.7701989492851962</v>
      </c>
      <c r="Q778">
        <f ca="1">$M$19404</f>
        <v>3.1151159151564674</v>
      </c>
      <c r="R778">
        <f ca="1">$M$19405</f>
        <v>2.0271681874444041</v>
      </c>
      <c r="S778">
        <f ca="1">$M$19406</f>
        <v>3.9486683270362342</v>
      </c>
      <c r="T778">
        <f ca="1">$M$19407</f>
        <v>2.6104050829712397</v>
      </c>
      <c r="U778">
        <f ca="1">$M$19408</f>
        <v>4.1441031888308819</v>
      </c>
      <c r="V778">
        <f ca="1">$M$19409</f>
        <v>3.0844192282251406</v>
      </c>
      <c r="W778">
        <f ca="1">$M$19410</f>
        <v>3.228053430936507</v>
      </c>
      <c r="X778">
        <f ca="1">$M$19411</f>
        <v>1.4649469492433542</v>
      </c>
      <c r="Y778">
        <f ca="1">$M$19412</f>
        <v>0.87243984725717183</v>
      </c>
      <c r="Z778">
        <f ca="1">$M$19413</f>
        <v>3.0140594828630745</v>
      </c>
      <c r="AA778">
        <f ca="1">$M$19414</f>
        <v>2.2653392768952298</v>
      </c>
      <c r="AB778">
        <f ca="1">$M$19415</f>
        <v>2.1154221701457554</v>
      </c>
      <c r="AC778">
        <f ca="1">$M$19416</f>
        <v>1.1433367097762879</v>
      </c>
      <c r="AD778">
        <f ca="1">$M$19417</f>
        <v>1.2342759789366706</v>
      </c>
      <c r="AE778">
        <f ca="1">$M$19418</f>
        <v>1.7667542511547949</v>
      </c>
      <c r="AF778">
        <f ca="1">$M$19419</f>
        <v>1.8236128685588247</v>
      </c>
      <c r="AG778">
        <f ca="1">$M$19420</f>
        <v>1.4680364447451286</v>
      </c>
      <c r="AH778">
        <f ca="1">$M$19421</f>
        <v>0.99741038470522914</v>
      </c>
      <c r="AI778">
        <f ca="1">$M$19422</f>
        <v>0.94859894155356128</v>
      </c>
      <c r="AJ778">
        <f ca="1">$M$19423</f>
        <v>1.2861066060818311</v>
      </c>
      <c r="AK778">
        <f ca="1">$M$19424</f>
        <v>1.5624195941412355</v>
      </c>
      <c r="AL778">
        <f ca="1">$M$19425</f>
        <v>1.0442248240436269</v>
      </c>
      <c r="AM778">
        <f ca="1">$M$19426</f>
        <v>0.72528443426857359</v>
      </c>
    </row>
    <row r="779" spans="1:39" x14ac:dyDescent="0.25">
      <c r="A779" s="9"/>
      <c r="H779" s="9"/>
      <c r="J779">
        <v>2</v>
      </c>
      <c r="K779">
        <f ca="1">SIMULATION!$D$3*SIMULATION!$D$17/$H777/(SIMULATION!$D$17-$I777)*(((EXP(-$I777*$J779))/(1-EXP(-SIMULATION!$D$4*$I777)))-(EXP(-SIMULATION!$D$17*$J779)/(1-EXP(-SIMULATION!$D$4*SIMULATION!$D$17))))</f>
        <v>2.2945714112629649</v>
      </c>
      <c r="L779">
        <v>-0.39434983409842062</v>
      </c>
      <c r="M779">
        <f t="shared" ca="1" si="12"/>
        <v>1.3897075559044358</v>
      </c>
      <c r="N779" s="6">
        <v>778</v>
      </c>
      <c r="O779">
        <f ca="1">$M$19427</f>
        <v>2.3354238144895647</v>
      </c>
      <c r="P779">
        <f ca="1">$M$19428</f>
        <v>3.094854725297536</v>
      </c>
      <c r="Q779">
        <f ca="1">$M$19429</f>
        <v>2.8771814434821752</v>
      </c>
      <c r="R779">
        <f ca="1">$M$19430</f>
        <v>4.4402670548029137</v>
      </c>
      <c r="S779">
        <f ca="1">$M$19431</f>
        <v>4.3613230137161132</v>
      </c>
      <c r="T779">
        <f ca="1">$M$19432</f>
        <v>4.7315919444348831</v>
      </c>
      <c r="U779">
        <f ca="1">$M$19433</f>
        <v>3.0844099684672619</v>
      </c>
      <c r="V779">
        <f ca="1">$M$19434</f>
        <v>3.7727770312329674</v>
      </c>
      <c r="W779">
        <f ca="1">$M$19435</f>
        <v>3.9181434956288763</v>
      </c>
      <c r="X779">
        <f ca="1">$M$19436</f>
        <v>3.4763310590215868</v>
      </c>
      <c r="Y779">
        <f ca="1">$M$19437</f>
        <v>1.387822242879684</v>
      </c>
      <c r="Z779">
        <f ca="1">$M$19438</f>
        <v>2.8484371355230738</v>
      </c>
      <c r="AA779">
        <f ca="1">$M$19439</f>
        <v>2.4313433516399581</v>
      </c>
      <c r="AB779">
        <f ca="1">$M$19440</f>
        <v>3.4795364585175816</v>
      </c>
      <c r="AC779">
        <f ca="1">$M$19441</f>
        <v>2.4562377504812822</v>
      </c>
      <c r="AD779">
        <f ca="1">$M$19442</f>
        <v>3.6460103844886791</v>
      </c>
      <c r="AE779">
        <f ca="1">$M$19443</f>
        <v>2.4594466278221954</v>
      </c>
      <c r="AF779">
        <f ca="1">$M$19444</f>
        <v>2.2490158979626322</v>
      </c>
      <c r="AG779">
        <f ca="1">$M$19445</f>
        <v>2.237118165973889</v>
      </c>
      <c r="AH779">
        <f ca="1">$M$19446</f>
        <v>2.2863833109236027</v>
      </c>
      <c r="AI779">
        <f ca="1">$M$19447</f>
        <v>2.326725292387569</v>
      </c>
      <c r="AJ779">
        <f ca="1">$M$19448</f>
        <v>2.200812871047376</v>
      </c>
      <c r="AK779">
        <f ca="1">$M$19449</f>
        <v>1.9650299135465126</v>
      </c>
      <c r="AL779">
        <f ca="1">$M$19450</f>
        <v>1.1088542037577418</v>
      </c>
      <c r="AM779">
        <f ca="1">$M$19451</f>
        <v>1.6700342300592288</v>
      </c>
    </row>
    <row r="780" spans="1:39" x14ac:dyDescent="0.25">
      <c r="A780" s="9"/>
      <c r="H780" s="9"/>
      <c r="J780">
        <v>3</v>
      </c>
      <c r="K780">
        <f ca="1">SIMULATION!$D$3*SIMULATION!$D$17/$H777/(SIMULATION!$D$17-$I777)*(((EXP(-$I777*$J780))/(1-EXP(-SIMULATION!$D$4*$I777)))-(EXP(-SIMULATION!$D$17*$J780)/(1-EXP(-SIMULATION!$D$4*SIMULATION!$D$17))))</f>
        <v>2.3994601772951962</v>
      </c>
      <c r="L780">
        <v>0.16805281332830721</v>
      </c>
      <c r="M780">
        <f t="shared" ca="1" si="12"/>
        <v>2.8026962105588926</v>
      </c>
      <c r="N780" s="6">
        <v>779</v>
      </c>
      <c r="O780">
        <f ca="1">$M$19452</f>
        <v>0.89391285381259844</v>
      </c>
      <c r="P780">
        <f ca="1">$M$19453</f>
        <v>1.091142629874243</v>
      </c>
      <c r="Q780">
        <f ca="1">$M$19454</f>
        <v>1.7599459714684305</v>
      </c>
      <c r="R780">
        <f ca="1">$M$19455</f>
        <v>1.7669690113334298</v>
      </c>
      <c r="S780">
        <f ca="1">$M$19456</f>
        <v>2.7941895746509711</v>
      </c>
      <c r="T780">
        <f ca="1">$M$19457</f>
        <v>3.4992446181603465</v>
      </c>
      <c r="U780">
        <f ca="1">$M$19458</f>
        <v>3.0547925982310367</v>
      </c>
      <c r="V780">
        <f ca="1">$M$19459</f>
        <v>3.1916390019828875</v>
      </c>
      <c r="W780">
        <f ca="1">$M$19460</f>
        <v>2.7316160908796303</v>
      </c>
      <c r="X780">
        <f ca="1">$M$19461</f>
        <v>1.6423347996259843</v>
      </c>
      <c r="Y780">
        <f ca="1">$M$19462</f>
        <v>2.0530000001335793</v>
      </c>
      <c r="Z780">
        <f ca="1">$M$19463</f>
        <v>2.2149870749422962</v>
      </c>
      <c r="AA780">
        <f ca="1">$M$19464</f>
        <v>1.6709601813216195</v>
      </c>
      <c r="AB780">
        <f ca="1">$M$19465</f>
        <v>2.4587119802176982</v>
      </c>
      <c r="AC780">
        <f ca="1">$M$19466</f>
        <v>2.1374668400176247</v>
      </c>
      <c r="AD780">
        <f ca="1">$M$19467</f>
        <v>0.66460202206034114</v>
      </c>
      <c r="AE780">
        <f ca="1">$M$19468</f>
        <v>1.7710314498022803</v>
      </c>
      <c r="AF780">
        <f ca="1">$M$19469</f>
        <v>0.81688764117133328</v>
      </c>
      <c r="AG780">
        <f ca="1">$M$19470</f>
        <v>1.3821251447697991</v>
      </c>
      <c r="AH780">
        <f ca="1">$M$19471</f>
        <v>1.3192559276187585</v>
      </c>
      <c r="AI780">
        <f ca="1">$M$19472</f>
        <v>1.3596994362737134</v>
      </c>
      <c r="AJ780">
        <f ca="1">$M$19473</f>
        <v>0.81549180363979878</v>
      </c>
      <c r="AK780">
        <f ca="1">$M$19474</f>
        <v>1.2271984073731415</v>
      </c>
      <c r="AL780">
        <f ca="1">$M$19475</f>
        <v>1.6584926953181478</v>
      </c>
      <c r="AM780">
        <f ca="1">$M$19476</f>
        <v>0.9883400911698641</v>
      </c>
    </row>
    <row r="781" spans="1:39" x14ac:dyDescent="0.25">
      <c r="A781" s="9"/>
      <c r="H781" s="9"/>
      <c r="J781">
        <v>4</v>
      </c>
      <c r="K781">
        <f ca="1">SIMULATION!$D$3*SIMULATION!$D$17/$H777/(SIMULATION!$D$17-$I777)*(((EXP(-$I777*$J781))/(1-EXP(-SIMULATION!$D$4*$I777)))-(EXP(-SIMULATION!$D$17*$J781)/(1-EXP(-SIMULATION!$D$4*SIMULATION!$D$17))))</f>
        <v>2.4485214872450425</v>
      </c>
      <c r="L781">
        <v>-0.66969023800472494</v>
      </c>
      <c r="M781">
        <f t="shared" ca="1" si="12"/>
        <v>0.80877054969222695</v>
      </c>
      <c r="N781" s="6">
        <v>780</v>
      </c>
      <c r="O781">
        <f ca="1">$M$19477</f>
        <v>2.0627736135366423</v>
      </c>
      <c r="P781">
        <f ca="1">$M$19478</f>
        <v>2.2977711767145026</v>
      </c>
      <c r="Q781">
        <f ca="1">$M$19479</f>
        <v>2.7372351195445574</v>
      </c>
      <c r="R781">
        <f ca="1">$M$19480</f>
        <v>2.6622350227610738</v>
      </c>
      <c r="S781">
        <f ca="1">$M$19481</f>
        <v>2.1828716022197372</v>
      </c>
      <c r="T781">
        <f ca="1">$M$19482</f>
        <v>3.8829452229409314</v>
      </c>
      <c r="U781">
        <f ca="1">$M$19483</f>
        <v>2.5112800888148152</v>
      </c>
      <c r="V781">
        <f ca="1">$M$19484</f>
        <v>2.6796114337316701</v>
      </c>
      <c r="W781">
        <f ca="1">$M$19485</f>
        <v>3.4347148497945952</v>
      </c>
      <c r="X781">
        <f ca="1">$M$19486</f>
        <v>2.4249383382859753</v>
      </c>
      <c r="Y781">
        <f ca="1">$M$19487</f>
        <v>3.1352040466872575</v>
      </c>
      <c r="Z781">
        <f ca="1">$M$19488</f>
        <v>2.4158335316441306</v>
      </c>
      <c r="AA781">
        <f ca="1">$M$19489</f>
        <v>2.0800270207856508</v>
      </c>
      <c r="AB781">
        <f ca="1">$M$19490</f>
        <v>3.0471929967360909</v>
      </c>
      <c r="AC781">
        <f ca="1">$M$19491</f>
        <v>1.5927487019379845</v>
      </c>
      <c r="AD781">
        <f ca="1">$M$19492</f>
        <v>0.62698026609587054</v>
      </c>
      <c r="AE781">
        <f ca="1">$M$19493</f>
        <v>1.4514746210651155</v>
      </c>
      <c r="AF781">
        <f ca="1">$M$19494</f>
        <v>1.9461251667470891</v>
      </c>
      <c r="AG781">
        <f ca="1">$M$19495</f>
        <v>0.5342735188463007</v>
      </c>
      <c r="AH781">
        <f ca="1">$M$19496</f>
        <v>1.1412342010020802</v>
      </c>
      <c r="AI781">
        <f ca="1">$M$19497</f>
        <v>1.7836042920853874</v>
      </c>
      <c r="AJ781">
        <f ca="1">$M$19498</f>
        <v>2.4192047548071414</v>
      </c>
      <c r="AK781">
        <f ca="1">$M$19499</f>
        <v>1.7143805918504826</v>
      </c>
      <c r="AL781">
        <f ca="1">$M$19500</f>
        <v>1.3470524148247975</v>
      </c>
      <c r="AM781">
        <f ca="1">$M$19501</f>
        <v>1.9783772226924607</v>
      </c>
    </row>
    <row r="782" spans="1:39" x14ac:dyDescent="0.25">
      <c r="A782" s="9"/>
      <c r="H782" s="9"/>
      <c r="J782">
        <v>5</v>
      </c>
      <c r="K782">
        <f ca="1">SIMULATION!$D$3*SIMULATION!$D$17/$H777/(SIMULATION!$D$17-$I777)*(((EXP(-$I777*$J782))/(1-EXP(-SIMULATION!$D$4*$I777)))-(EXP(-SIMULATION!$D$17*$J782)/(1-EXP(-SIMULATION!$D$4*SIMULATION!$D$17))))</f>
        <v>2.4621619452938837</v>
      </c>
      <c r="L782">
        <v>-0.28737650841726431</v>
      </c>
      <c r="M782">
        <f t="shared" ca="1" si="12"/>
        <v>1.754594442297468</v>
      </c>
      <c r="N782" s="6">
        <v>781</v>
      </c>
      <c r="O782">
        <f ca="1">$M$19502</f>
        <v>2.3948252286476839</v>
      </c>
      <c r="P782">
        <f ca="1">$M$19503</f>
        <v>3.6798136296111075</v>
      </c>
      <c r="Q782">
        <f ca="1">$M$19504</f>
        <v>2.0100056386775549</v>
      </c>
      <c r="R782">
        <f ca="1">$M$19505</f>
        <v>1.9850550678900916</v>
      </c>
      <c r="S782">
        <f ca="1">$M$19506</f>
        <v>0.9347082588414044</v>
      </c>
      <c r="T782">
        <f ca="1">$M$19507</f>
        <v>4.3408604214393485</v>
      </c>
      <c r="U782">
        <f ca="1">$M$19508</f>
        <v>3.0418584893453531</v>
      </c>
      <c r="V782">
        <f ca="1">$M$19509</f>
        <v>3.6421107149746144</v>
      </c>
      <c r="W782">
        <f ca="1">$M$19510</f>
        <v>2.9350750463838917</v>
      </c>
      <c r="X782">
        <f ca="1">$M$19511</f>
        <v>3.6123170939059239</v>
      </c>
      <c r="Y782">
        <f ca="1">$M$19512</f>
        <v>3.448654575980644</v>
      </c>
      <c r="Z782">
        <f ca="1">$M$19513</f>
        <v>3.1691670079295977</v>
      </c>
      <c r="AA782">
        <f ca="1">$M$19514</f>
        <v>2.3563154030444404</v>
      </c>
      <c r="AB782">
        <f ca="1">$M$19515</f>
        <v>2.5884200899715775</v>
      </c>
      <c r="AC782">
        <f ca="1">$M$19516</f>
        <v>2.3197136580916977</v>
      </c>
      <c r="AD782">
        <f ca="1">$M$19517</f>
        <v>2.1215233475506232</v>
      </c>
      <c r="AE782">
        <f ca="1">$M$19518</f>
        <v>2.5443297855865588</v>
      </c>
      <c r="AF782">
        <f ca="1">$M$19519</f>
        <v>2.8595479949162885</v>
      </c>
      <c r="AG782">
        <f ca="1">$M$19520</f>
        <v>2.5392293050455654</v>
      </c>
      <c r="AH782">
        <f ca="1">$M$19521</f>
        <v>1.6704949033373238</v>
      </c>
      <c r="AI782">
        <f ca="1">$M$19522</f>
        <v>2.6653354204931277</v>
      </c>
      <c r="AJ782">
        <f ca="1">$M$19523</f>
        <v>1.5564016520155788</v>
      </c>
      <c r="AK782">
        <f ca="1">$M$19524</f>
        <v>2.9057687442733098</v>
      </c>
      <c r="AL782">
        <f ca="1">$M$19525</f>
        <v>3.2335712762166846</v>
      </c>
      <c r="AM782">
        <f ca="1">$M$19526</f>
        <v>2.3110779345031571</v>
      </c>
    </row>
    <row r="783" spans="1:39" x14ac:dyDescent="0.25">
      <c r="A783" s="9"/>
      <c r="H783" s="9"/>
      <c r="J783">
        <v>6</v>
      </c>
      <c r="K783">
        <f ca="1">SIMULATION!$D$3*SIMULATION!$D$17/$H777/(SIMULATION!$D$17-$I777)*(((EXP(-$I777*$J783))/(1-EXP(-SIMULATION!$D$4*$I777)))-(EXP(-SIMULATION!$D$17*$J783)/(1-EXP(-SIMULATION!$D$4*SIMULATION!$D$17))))</f>
        <v>2.4534516670533479</v>
      </c>
      <c r="L783">
        <v>0.17189840081607138</v>
      </c>
      <c r="M783">
        <f t="shared" ca="1" si="12"/>
        <v>2.8751960850993425</v>
      </c>
      <c r="N783" s="6">
        <v>782</v>
      </c>
      <c r="O783">
        <f ca="1">$M$19527</f>
        <v>2.7896758004015458</v>
      </c>
      <c r="P783">
        <f ca="1">$M$19528</f>
        <v>3.7849157349615723</v>
      </c>
      <c r="Q783">
        <f ca="1">$M$19529</f>
        <v>2.4414568011819808</v>
      </c>
      <c r="R783">
        <f ca="1">$M$19530</f>
        <v>4.8935094688385172</v>
      </c>
      <c r="S783">
        <f ca="1">$M$19531</f>
        <v>3.4407279107256157</v>
      </c>
      <c r="T783">
        <f ca="1">$M$19532</f>
        <v>3.2755382768593053</v>
      </c>
      <c r="U783">
        <f ca="1">$M$19533</f>
        <v>4.2668962786695905</v>
      </c>
      <c r="V783">
        <f ca="1">$M$19534</f>
        <v>2.1475533016006918</v>
      </c>
      <c r="W783">
        <f ca="1">$M$19535</f>
        <v>2.8022003199547951</v>
      </c>
      <c r="X783">
        <f ca="1">$M$19536</f>
        <v>1.273319610811309</v>
      </c>
      <c r="Y783">
        <f ca="1">$M$19537</f>
        <v>2.7721024744275962</v>
      </c>
      <c r="Z783">
        <f ca="1">$M$19538</f>
        <v>3.8657837556832111</v>
      </c>
      <c r="AA783">
        <f ca="1">$M$19539</f>
        <v>3.2513725561510269</v>
      </c>
      <c r="AB783">
        <f ca="1">$M$19540</f>
        <v>3.2205004325789583</v>
      </c>
      <c r="AC783">
        <f ca="1">$M$19541</f>
        <v>3.4609548614877474</v>
      </c>
      <c r="AD783">
        <f ca="1">$M$19542</f>
        <v>2.8717847747541874</v>
      </c>
      <c r="AE783">
        <f ca="1">$M$19543</f>
        <v>3.2089097893129899</v>
      </c>
      <c r="AF783">
        <f ca="1">$M$19544</f>
        <v>3.5615021576663786</v>
      </c>
      <c r="AG783">
        <f ca="1">$M$19545</f>
        <v>3.0723682885992787</v>
      </c>
      <c r="AH783">
        <f ca="1">$M$19546</f>
        <v>1.2094794218810379</v>
      </c>
      <c r="AI783">
        <f ca="1">$M$19547</f>
        <v>2.6742644644325431</v>
      </c>
      <c r="AJ783">
        <f ca="1">$M$19548</f>
        <v>3.047240111318672</v>
      </c>
      <c r="AK783">
        <f ca="1">$M$19549</f>
        <v>2.5787900643982704</v>
      </c>
      <c r="AL783">
        <f ca="1">$M$19550</f>
        <v>2.5134186434543269</v>
      </c>
      <c r="AM783">
        <f ca="1">$M$19551</f>
        <v>2.0448797658619569</v>
      </c>
    </row>
    <row r="784" spans="1:39" x14ac:dyDescent="0.25">
      <c r="A784" s="9"/>
      <c r="H784" s="9"/>
      <c r="J784">
        <v>7</v>
      </c>
      <c r="K784">
        <f ca="1">SIMULATION!$D$3*SIMULATION!$D$17/$H777/(SIMULATION!$D$17-$I777)*(((EXP(-$I777*$J784))/(1-EXP(-SIMULATION!$D$4*$I777)))-(EXP(-SIMULATION!$D$17*$J784)/(1-EXP(-SIMULATION!$D$4*SIMULATION!$D$17))))</f>
        <v>2.4307595036083098</v>
      </c>
      <c r="L784">
        <v>-0.29553699728930322</v>
      </c>
      <c r="M784">
        <f t="shared" ca="1" si="12"/>
        <v>1.7123801387794728</v>
      </c>
      <c r="N784" s="6">
        <v>783</v>
      </c>
      <c r="O784">
        <f ca="1">$M$19552</f>
        <v>1.3086094763814755</v>
      </c>
      <c r="P784">
        <f ca="1">$M$19553</f>
        <v>1.6075350186785684</v>
      </c>
      <c r="Q784">
        <f ca="1">$M$19554</f>
        <v>3.4435593533194058</v>
      </c>
      <c r="R784">
        <f ca="1">$M$19555</f>
        <v>3.865350870539018</v>
      </c>
      <c r="S784">
        <f ca="1">$M$19556</f>
        <v>2.4630245982826087</v>
      </c>
      <c r="T784">
        <f ca="1">$M$19557</f>
        <v>0.92556947316190896</v>
      </c>
      <c r="U784">
        <f ca="1">$M$19558</f>
        <v>4.1214530456518537</v>
      </c>
      <c r="V784">
        <f ca="1">$M$19559</f>
        <v>3.5455960507563806</v>
      </c>
      <c r="W784">
        <f ca="1">$M$19560</f>
        <v>2.7366115292623459</v>
      </c>
      <c r="X784">
        <f ca="1">$M$19561</f>
        <v>1.9126149864173727</v>
      </c>
      <c r="Y784">
        <f ca="1">$M$19562</f>
        <v>3.4055230757520318</v>
      </c>
      <c r="Z784">
        <f ca="1">$M$19563</f>
        <v>2.5376842047018546</v>
      </c>
      <c r="AA784">
        <f ca="1">$M$19564</f>
        <v>2.6537284919910573</v>
      </c>
      <c r="AB784">
        <f ca="1">$M$19565</f>
        <v>2.8769694308750107</v>
      </c>
      <c r="AC784">
        <f ca="1">$M$19566</f>
        <v>2.340067434921941</v>
      </c>
      <c r="AD784">
        <f ca="1">$M$19567</f>
        <v>2.3115916654325623</v>
      </c>
      <c r="AE784">
        <f ca="1">$M$19568</f>
        <v>2.9126788106054415</v>
      </c>
      <c r="AF784">
        <f ca="1">$M$19569</f>
        <v>2.9260890382857792</v>
      </c>
      <c r="AG784">
        <f ca="1">$M$19570</f>
        <v>1.4452125726649474</v>
      </c>
      <c r="AH784">
        <f ca="1">$M$19571</f>
        <v>1.8536450672183369</v>
      </c>
      <c r="AI784">
        <f ca="1">$M$19572</f>
        <v>0.91045254486081784</v>
      </c>
      <c r="AJ784">
        <f ca="1">$M$19573</f>
        <v>1.7188458047948962</v>
      </c>
      <c r="AK784">
        <f ca="1">$M$19574</f>
        <v>1.3694728664529718</v>
      </c>
      <c r="AL784">
        <f ca="1">$M$19575</f>
        <v>1.4880191078041967</v>
      </c>
      <c r="AM784">
        <f ca="1">$M$19576</f>
        <v>1.7938805883695905</v>
      </c>
    </row>
    <row r="785" spans="1:39" x14ac:dyDescent="0.25">
      <c r="A785" s="9"/>
      <c r="H785" s="9"/>
      <c r="J785">
        <v>8</v>
      </c>
      <c r="K785">
        <f ca="1">SIMULATION!$D$3*SIMULATION!$D$17/$H777/(SIMULATION!$D$17-$I777)*(((EXP(-$I777*$J785))/(1-EXP(-SIMULATION!$D$4*$I777)))-(EXP(-SIMULATION!$D$17*$J785)/(1-EXP(-SIMULATION!$D$4*SIMULATION!$D$17))))</f>
        <v>2.3994417544096778</v>
      </c>
      <c r="L785">
        <v>0.3031449814970662</v>
      </c>
      <c r="M785">
        <f t="shared" ca="1" si="12"/>
        <v>3.1268204806534876</v>
      </c>
      <c r="N785" s="6">
        <v>784</v>
      </c>
      <c r="O785">
        <f ca="1">$M$19577</f>
        <v>1.321182398028059</v>
      </c>
      <c r="P785">
        <f ca="1">$M$19578</f>
        <v>0.86566222971440099</v>
      </c>
      <c r="Q785">
        <f ca="1">$M$19579</f>
        <v>2.3619443945546674</v>
      </c>
      <c r="R785">
        <f ca="1">$M$19580</f>
        <v>2.5320246681854939</v>
      </c>
      <c r="S785">
        <f ca="1">$M$19581</f>
        <v>3.5025647984479189</v>
      </c>
      <c r="T785">
        <f ca="1">$M$19582</f>
        <v>2.8397790112944721</v>
      </c>
      <c r="U785">
        <f ca="1">$M$19583</f>
        <v>3.6957462123903726</v>
      </c>
      <c r="V785">
        <f ca="1">$M$19584</f>
        <v>2.2111628117872781</v>
      </c>
      <c r="W785">
        <f ca="1">$M$19585</f>
        <v>2.8685134591825543</v>
      </c>
      <c r="X785">
        <f ca="1">$M$19586</f>
        <v>2.7314918842613456</v>
      </c>
      <c r="Y785">
        <f ca="1">$M$19587</f>
        <v>3.5369971322471776</v>
      </c>
      <c r="Z785">
        <f ca="1">$M$19588</f>
        <v>2.7301653251304376</v>
      </c>
      <c r="AA785">
        <f ca="1">$M$19589</f>
        <v>3.4278032849209215</v>
      </c>
      <c r="AB785">
        <f ca="1">$M$19590</f>
        <v>1.4833845464133515</v>
      </c>
      <c r="AC785">
        <f ca="1">$M$19591</f>
        <v>2.6866621234480501</v>
      </c>
      <c r="AD785">
        <f ca="1">$M$19592</f>
        <v>1.9210121138228375</v>
      </c>
      <c r="AE785">
        <f ca="1">$M$19593</f>
        <v>1.5593336756728553</v>
      </c>
      <c r="AF785">
        <f ca="1">$M$19594</f>
        <v>1.8208769746853959</v>
      </c>
      <c r="AG785">
        <f ca="1">$M$19595</f>
        <v>1.7357555687563582</v>
      </c>
      <c r="AH785">
        <f ca="1">$M$19596</f>
        <v>1.8586045862216429</v>
      </c>
      <c r="AI785">
        <f ca="1">$M$19597</f>
        <v>2.3070037115362427</v>
      </c>
      <c r="AJ785">
        <f ca="1">$M$19598</f>
        <v>0.92847908333703622</v>
      </c>
      <c r="AK785">
        <f ca="1">$M$19599</f>
        <v>1.1268350037669292</v>
      </c>
      <c r="AL785">
        <f ca="1">$M$19600</f>
        <v>1.2617462896636378</v>
      </c>
      <c r="AM785">
        <f ca="1">$M$19601</f>
        <v>1.5562528164625475</v>
      </c>
    </row>
    <row r="786" spans="1:39" x14ac:dyDescent="0.25">
      <c r="A786" s="9"/>
      <c r="H786" s="9"/>
      <c r="J786">
        <v>9</v>
      </c>
      <c r="K786">
        <f ca="1">SIMULATION!$D$3*SIMULATION!$D$17/$H777/(SIMULATION!$D$17-$I777)*(((EXP(-$I777*$J786))/(1-EXP(-SIMULATION!$D$4*$I777)))-(EXP(-SIMULATION!$D$17*$J786)/(1-EXP(-SIMULATION!$D$4*SIMULATION!$D$17))))</f>
        <v>2.3629243328963137</v>
      </c>
      <c r="L786">
        <v>2.9846111724796381E-2</v>
      </c>
      <c r="M786">
        <f t="shared" ca="1" si="12"/>
        <v>2.433448436533177</v>
      </c>
      <c r="N786" s="6">
        <v>785</v>
      </c>
      <c r="O786">
        <f ca="1">$M$19602</f>
        <v>0.69659211567881585</v>
      </c>
      <c r="P786">
        <f ca="1">$M$19603</f>
        <v>2.626709636203886</v>
      </c>
      <c r="Q786">
        <f ca="1">$M$19604</f>
        <v>4.8867349525899888</v>
      </c>
      <c r="R786">
        <f ca="1">$M$19605</f>
        <v>7.7505942426341559</v>
      </c>
      <c r="S786">
        <f ca="1">$M$19606</f>
        <v>5.5319777782119903</v>
      </c>
      <c r="T786">
        <f ca="1">$M$19607</f>
        <v>3.080313711044997</v>
      </c>
      <c r="U786">
        <f ca="1">$M$19608</f>
        <v>3.9038447278880253</v>
      </c>
      <c r="V786">
        <f ca="1">$M$19609</f>
        <v>5.4406735935261876</v>
      </c>
      <c r="W786">
        <f ca="1">$M$19610</f>
        <v>2.696212000691192</v>
      </c>
      <c r="X786">
        <f ca="1">$M$19611</f>
        <v>3.6249049995625433</v>
      </c>
      <c r="Y786">
        <f ca="1">$M$19612</f>
        <v>3.4074966006602914</v>
      </c>
      <c r="Z786">
        <f ca="1">$M$19613</f>
        <v>3.0139923979347127</v>
      </c>
      <c r="AA786">
        <f ca="1">$M$19614</f>
        <v>3.4038683568805133</v>
      </c>
      <c r="AB786">
        <f ca="1">$M$19615</f>
        <v>2.0932597468819947</v>
      </c>
      <c r="AC786">
        <f ca="1">$M$19616</f>
        <v>1.1799062497862807</v>
      </c>
      <c r="AD786">
        <f ca="1">$M$19617</f>
        <v>0.93841590789275553</v>
      </c>
      <c r="AE786">
        <f ca="1">$M$19618</f>
        <v>1.259104511997944</v>
      </c>
      <c r="AF786">
        <f ca="1">$M$19619</f>
        <v>1.0703610541031392</v>
      </c>
      <c r="AG786">
        <f ca="1">$M$19620</f>
        <v>1.4823645790813931</v>
      </c>
      <c r="AH786">
        <f ca="1">$M$19621</f>
        <v>0.80013196635566186</v>
      </c>
      <c r="AI786">
        <f ca="1">$M$19622</f>
        <v>0.90156869340051971</v>
      </c>
      <c r="AJ786">
        <f ca="1">$M$19623</f>
        <v>0.82695168911184858</v>
      </c>
      <c r="AK786">
        <f ca="1">$M$19624</f>
        <v>0.62577423102041885</v>
      </c>
      <c r="AL786">
        <f ca="1">$M$19625</f>
        <v>0.66244031309480389</v>
      </c>
      <c r="AM786">
        <f ca="1">$M$19626</f>
        <v>0.65319470586077966</v>
      </c>
    </row>
    <row r="787" spans="1:39" x14ac:dyDescent="0.25">
      <c r="A787" s="9"/>
      <c r="H787" s="9"/>
      <c r="J787">
        <v>10</v>
      </c>
      <c r="K787">
        <f ca="1">SIMULATION!$D$3*SIMULATION!$D$17/$H777/(SIMULATION!$D$17-$I777)*(((EXP(-$I777*$J787))/(1-EXP(-SIMULATION!$D$4*$I777)))-(EXP(-SIMULATION!$D$17*$J787)/(1-EXP(-SIMULATION!$D$4*SIMULATION!$D$17))))</f>
        <v>2.3233962419519165</v>
      </c>
      <c r="L787">
        <v>0.36028445410946874</v>
      </c>
      <c r="M787">
        <f t="shared" ca="1" si="12"/>
        <v>3.1604797886635541</v>
      </c>
      <c r="N787" s="6">
        <v>786</v>
      </c>
      <c r="O787">
        <f ca="1">$M$19627</f>
        <v>0.56724175417531753</v>
      </c>
      <c r="P787">
        <f ca="1">$M$19628</f>
        <v>2.582083158536816</v>
      </c>
      <c r="Q787">
        <f ca="1">$M$19629</f>
        <v>4.9294081429030587</v>
      </c>
      <c r="R787">
        <f ca="1">$M$19630</f>
        <v>2.9766477902190855</v>
      </c>
      <c r="S787">
        <f ca="1">$M$19631</f>
        <v>2.7052806413398423</v>
      </c>
      <c r="T787">
        <f ca="1">$M$19632</f>
        <v>2.4550207879900956</v>
      </c>
      <c r="U787">
        <f ca="1">$M$19633</f>
        <v>4.403926186025747</v>
      </c>
      <c r="V787">
        <f ca="1">$M$19634</f>
        <v>3.0915798624629236</v>
      </c>
      <c r="W787">
        <f ca="1">$M$19635</f>
        <v>3.9109157462511996</v>
      </c>
      <c r="X787">
        <f ca="1">$M$19636</f>
        <v>1.2246973686046567</v>
      </c>
      <c r="Y787">
        <f ca="1">$M$19637</f>
        <v>1.8818214741161363</v>
      </c>
      <c r="Z787">
        <f ca="1">$M$19638</f>
        <v>2.3017701034270166</v>
      </c>
      <c r="AA787">
        <f ca="1">$M$19639</f>
        <v>1.2070209107648506</v>
      </c>
      <c r="AB787">
        <f ca="1">$M$19640</f>
        <v>0.6819551416193036</v>
      </c>
      <c r="AC787">
        <f ca="1">$M$19641</f>
        <v>0.74389315923548172</v>
      </c>
      <c r="AD787">
        <f ca="1">$M$19642</f>
        <v>1.2302466552502682</v>
      </c>
      <c r="AE787">
        <f ca="1">$M$19643</f>
        <v>2.0634188807908589</v>
      </c>
      <c r="AF787">
        <f ca="1">$M$19644</f>
        <v>0.93192107677970437</v>
      </c>
      <c r="AG787">
        <f ca="1">$M$19645</f>
        <v>0.84593222948364188</v>
      </c>
      <c r="AH787">
        <f ca="1">$M$19646</f>
        <v>1.1317596314886589</v>
      </c>
      <c r="AI787">
        <f ca="1">$M$19647</f>
        <v>0.70311404400181687</v>
      </c>
      <c r="AJ787">
        <f ca="1">$M$19648</f>
        <v>0.73976765382763088</v>
      </c>
      <c r="AK787">
        <f ca="1">$M$19649</f>
        <v>0.28324585187159679</v>
      </c>
      <c r="AL787">
        <f ca="1">$M$19650</f>
        <v>0.44521307823397921</v>
      </c>
      <c r="AM787">
        <f ca="1">$M$19651</f>
        <v>0.40551053445682056</v>
      </c>
    </row>
    <row r="788" spans="1:39" x14ac:dyDescent="0.25">
      <c r="A788" s="9"/>
      <c r="H788" s="9"/>
      <c r="J788">
        <v>11</v>
      </c>
      <c r="K788">
        <f ca="1">SIMULATION!$D$3*SIMULATION!$D$17/$H777/(SIMULATION!$D$17-$I777)*(((EXP(-$I777*$J788))/(1-EXP(-SIMULATION!$D$4*$I777)))-(EXP(-SIMULATION!$D$17*$J788)/(1-EXP(-SIMULATION!$D$4*SIMULATION!$D$17))))</f>
        <v>2.2822539673180211</v>
      </c>
      <c r="L788">
        <v>0.24702011856433492</v>
      </c>
      <c r="M788">
        <f t="shared" ca="1" si="12"/>
        <v>2.846016612918842</v>
      </c>
      <c r="N788" s="6">
        <v>787</v>
      </c>
      <c r="O788">
        <f ca="1">$M$19652</f>
        <v>0.43955449719584161</v>
      </c>
      <c r="P788">
        <f ca="1">$M$19653</f>
        <v>2.2908799572199885</v>
      </c>
      <c r="Q788">
        <f ca="1">$M$19654</f>
        <v>3.1455834437557724</v>
      </c>
      <c r="R788">
        <f ca="1">$M$19655</f>
        <v>4.63751215413832</v>
      </c>
      <c r="S788">
        <f ca="1">$M$19656</f>
        <v>5.3798371108590661</v>
      </c>
      <c r="T788">
        <f ca="1">$M$19657</f>
        <v>6.4585901567046378</v>
      </c>
      <c r="U788">
        <f ca="1">$M$19658</f>
        <v>3.5368695780820523</v>
      </c>
      <c r="V788">
        <f ca="1">$M$19659</f>
        <v>4.3447523610254226</v>
      </c>
      <c r="W788">
        <f ca="1">$M$19660</f>
        <v>2.5670161449921589</v>
      </c>
      <c r="X788">
        <f ca="1">$M$19661</f>
        <v>2.9780551558849919</v>
      </c>
      <c r="Y788">
        <f ca="1">$M$19662</f>
        <v>3.0086417487072734</v>
      </c>
      <c r="Z788">
        <f ca="1">$M$19663</f>
        <v>2.1760992335307061</v>
      </c>
      <c r="AA788">
        <f ca="1">$M$19664</f>
        <v>3.1129051484017833</v>
      </c>
      <c r="AB788">
        <f ca="1">$M$19665</f>
        <v>1.9832887145759843</v>
      </c>
      <c r="AC788">
        <f ca="1">$M$19666</f>
        <v>1.8293379945898551</v>
      </c>
      <c r="AD788">
        <f ca="1">$M$19667</f>
        <v>1.4887734521881946</v>
      </c>
      <c r="AE788">
        <f ca="1">$M$19668</f>
        <v>0.28818045375960633</v>
      </c>
      <c r="AF788">
        <f ca="1">$M$19669</f>
        <v>1.5251806086545834</v>
      </c>
      <c r="AG788">
        <f ca="1">$M$19670</f>
        <v>1.1037741072551015</v>
      </c>
      <c r="AH788">
        <f ca="1">$M$19671</f>
        <v>0.38635647640108534</v>
      </c>
      <c r="AI788">
        <f ca="1">$M$19672</f>
        <v>0.7218370012773947</v>
      </c>
      <c r="AJ788">
        <f ca="1">$M$19673</f>
        <v>1.2209741873670694</v>
      </c>
      <c r="AK788">
        <f ca="1">$M$19674</f>
        <v>0.8430850892420364</v>
      </c>
      <c r="AL788">
        <f ca="1">$M$19675</f>
        <v>0.78531140580094994</v>
      </c>
      <c r="AM788">
        <f ca="1">$M$19676</f>
        <v>0.55971064264574522</v>
      </c>
    </row>
    <row r="789" spans="1:39" x14ac:dyDescent="0.25">
      <c r="A789" s="9"/>
      <c r="H789" s="9"/>
      <c r="J789">
        <v>12</v>
      </c>
      <c r="K789">
        <f ca="1">SIMULATION!$D$3*SIMULATION!$D$17/$H777/(SIMULATION!$D$17-$I777)*(((EXP(-$I777*$J789))/(1-EXP(-SIMULATION!$D$4*$I777)))-(EXP(-SIMULATION!$D$17*$J789)/(1-EXP(-SIMULATION!$D$4*SIMULATION!$D$17))))</f>
        <v>2.2403862532352976</v>
      </c>
      <c r="L789">
        <v>2.5759781982881598E-2</v>
      </c>
      <c r="M789">
        <f t="shared" ca="1" si="12"/>
        <v>2.2980981146760842</v>
      </c>
      <c r="N789" s="6">
        <v>788</v>
      </c>
      <c r="O789">
        <f ca="1">$M$19677</f>
        <v>0.85009281702835893</v>
      </c>
      <c r="P789">
        <f ca="1">$M$19678</f>
        <v>2.1970708661967016</v>
      </c>
      <c r="Q789">
        <f ca="1">$M$19679</f>
        <v>2.2978137613180243</v>
      </c>
      <c r="R789">
        <f ca="1">$M$19680</f>
        <v>2.8364300225914603</v>
      </c>
      <c r="S789">
        <f ca="1">$M$19681</f>
        <v>2.7238501199245824</v>
      </c>
      <c r="T789">
        <f ca="1">$M$19682</f>
        <v>2.6912281305984362</v>
      </c>
      <c r="U789">
        <f ca="1">$M$19683</f>
        <v>2.6177222602065093</v>
      </c>
      <c r="V789">
        <f ca="1">$M$19684</f>
        <v>3.3502413840699319</v>
      </c>
      <c r="W789">
        <f ca="1">$M$19685</f>
        <v>3.6411363103641321</v>
      </c>
      <c r="X789">
        <f ca="1">$M$19686</f>
        <v>1.9181507352468288</v>
      </c>
      <c r="Y789">
        <f ca="1">$M$19687</f>
        <v>1.8818401838439811</v>
      </c>
      <c r="Z789">
        <f ca="1">$M$19688</f>
        <v>2.711478481049193</v>
      </c>
      <c r="AA789">
        <f ca="1">$M$19689</f>
        <v>2.6034490312757659</v>
      </c>
      <c r="AB789">
        <f ca="1">$M$19690</f>
        <v>2.1028711994768172</v>
      </c>
      <c r="AC789">
        <f ca="1">$M$19691</f>
        <v>2.1887060756640455</v>
      </c>
      <c r="AD789">
        <f ca="1">$M$19692</f>
        <v>1.0861902230287692</v>
      </c>
      <c r="AE789">
        <f ca="1">$M$19693</f>
        <v>2.2092994030976407</v>
      </c>
      <c r="AF789">
        <f ca="1">$M$19694</f>
        <v>1.4656001863585635</v>
      </c>
      <c r="AG789">
        <f ca="1">$M$19695</f>
        <v>1.3006900755772486</v>
      </c>
      <c r="AH789">
        <f ca="1">$M$19696</f>
        <v>1.214791664584099</v>
      </c>
      <c r="AI789">
        <f ca="1">$M$19697</f>
        <v>1.2699364191315659</v>
      </c>
      <c r="AJ789">
        <f ca="1">$M$19698</f>
        <v>1.26607860679317</v>
      </c>
      <c r="AK789">
        <f ca="1">$M$19699</f>
        <v>1.648413710456498</v>
      </c>
      <c r="AL789">
        <f ca="1">$M$19700</f>
        <v>1.4543686097533934</v>
      </c>
      <c r="AM789">
        <f ca="1">$M$19701</f>
        <v>1.3413047345897011</v>
      </c>
    </row>
    <row r="790" spans="1:39" x14ac:dyDescent="0.25">
      <c r="A790" s="9"/>
      <c r="H790" s="9"/>
      <c r="J790">
        <v>13</v>
      </c>
      <c r="K790">
        <f ca="1">SIMULATION!$D$3*SIMULATION!$D$17/$H777/(SIMULATION!$D$17-$I777)*(((EXP(-$I777*$J790))/(1-EXP(-SIMULATION!$D$4*$I777)))-(EXP(-SIMULATION!$D$17*$J790)/(1-EXP(-SIMULATION!$D$4*SIMULATION!$D$17))))</f>
        <v>2.1983565911896492</v>
      </c>
      <c r="L790">
        <v>0.14182092526534185</v>
      </c>
      <c r="M790">
        <f t="shared" ca="1" si="12"/>
        <v>2.5101295570153277</v>
      </c>
      <c r="N790" s="6">
        <v>789</v>
      </c>
      <c r="O790">
        <f ca="1">$M$19702</f>
        <v>0.62727256200956572</v>
      </c>
      <c r="P790">
        <f ca="1">$M$19703</f>
        <v>2.1771779169027168</v>
      </c>
      <c r="Q790">
        <f ca="1">$M$19704</f>
        <v>2.6829918942197968</v>
      </c>
      <c r="R790">
        <f ca="1">$M$19705</f>
        <v>3.2564721255009954</v>
      </c>
      <c r="S790">
        <f ca="1">$M$19706</f>
        <v>3.644157802479203</v>
      </c>
      <c r="T790">
        <f ca="1">$M$19707</f>
        <v>4.3206147292367945</v>
      </c>
      <c r="U790">
        <f ca="1">$M$19708</f>
        <v>3.9742095243832867</v>
      </c>
      <c r="V790">
        <f ca="1">$M$19709</f>
        <v>3.4414955564917391</v>
      </c>
      <c r="W790">
        <f ca="1">$M$19710</f>
        <v>2.6804135185953299</v>
      </c>
      <c r="X790">
        <f ca="1">$M$19711</f>
        <v>1.4705684399263712</v>
      </c>
      <c r="Y790">
        <f ca="1">$M$19712</f>
        <v>2.0017128707433831</v>
      </c>
      <c r="Z790">
        <f ca="1">$M$19713</f>
        <v>1.6261441376501826</v>
      </c>
      <c r="AA790">
        <f ca="1">$M$19714</f>
        <v>1.9734161169458071</v>
      </c>
      <c r="AB790">
        <f ca="1">$M$19715</f>
        <v>2.1436196187052912</v>
      </c>
      <c r="AC790">
        <f ca="1">$M$19716</f>
        <v>2.15596762778693</v>
      </c>
      <c r="AD790">
        <f ca="1">$M$19717</f>
        <v>1.5091181129576352</v>
      </c>
      <c r="AE790">
        <f ca="1">$M$19718</f>
        <v>1.4024641123568728</v>
      </c>
      <c r="AF790">
        <f ca="1">$M$19719</f>
        <v>1.6913996984171702</v>
      </c>
      <c r="AG790">
        <f ca="1">$M$19720</f>
        <v>1.3455706493006052</v>
      </c>
      <c r="AH790">
        <f ca="1">$M$19721</f>
        <v>1.4533342595433167</v>
      </c>
      <c r="AI790">
        <f ca="1">$M$19722</f>
        <v>0.56460915667115374</v>
      </c>
      <c r="AJ790">
        <f ca="1">$M$19723</f>
        <v>1.2062573836848414</v>
      </c>
      <c r="AK790">
        <f ca="1">$M$19724</f>
        <v>0.91405706660378583</v>
      </c>
      <c r="AL790">
        <f ca="1">$M$19725</f>
        <v>0.93096233775264692</v>
      </c>
      <c r="AM790">
        <f ca="1">$M$19726</f>
        <v>1.125170507338894</v>
      </c>
    </row>
    <row r="791" spans="1:39" x14ac:dyDescent="0.25">
      <c r="A791" s="9"/>
      <c r="H791" s="9"/>
      <c r="J791">
        <v>14</v>
      </c>
      <c r="K791">
        <f ca="1">SIMULATION!$D$3*SIMULATION!$D$17/$H777/(SIMULATION!$D$17-$I777)*(((EXP(-$I777*$J791))/(1-EXP(-SIMULATION!$D$4*$I777)))-(EXP(-SIMULATION!$D$17*$J791)/(1-EXP(-SIMULATION!$D$4*SIMULATION!$D$17))))</f>
        <v>2.156520160779607</v>
      </c>
      <c r="L791">
        <v>-0.25469130639501059</v>
      </c>
      <c r="M791">
        <f t="shared" ca="1" si="12"/>
        <v>1.6072732237634706</v>
      </c>
      <c r="N791" s="6">
        <v>790</v>
      </c>
      <c r="O791">
        <f ca="1">$M$19727</f>
        <v>3.2211788065018845</v>
      </c>
      <c r="P791">
        <f ca="1">$M$19728</f>
        <v>3.9091147799929398</v>
      </c>
      <c r="Q791">
        <f ca="1">$M$19729</f>
        <v>3.7987174195508437</v>
      </c>
      <c r="R791">
        <f ca="1">$M$19730</f>
        <v>3.0788362577519193</v>
      </c>
      <c r="S791">
        <f ca="1">$M$19731</f>
        <v>4.3945233841003954</v>
      </c>
      <c r="T791">
        <f ca="1">$M$19732</f>
        <v>3.8057748538898184</v>
      </c>
      <c r="U791">
        <f ca="1">$M$19733</f>
        <v>2.3552797634132836</v>
      </c>
      <c r="V791">
        <f ca="1">$M$19734</f>
        <v>4.0102332147793174</v>
      </c>
      <c r="W791">
        <f ca="1">$M$19735</f>
        <v>3.7831018841776518</v>
      </c>
      <c r="X791">
        <f ca="1">$M$19736</f>
        <v>3.5069648136969587</v>
      </c>
      <c r="Y791">
        <f ca="1">$M$19737</f>
        <v>2.069236388052035</v>
      </c>
      <c r="Z791">
        <f ca="1">$M$19738</f>
        <v>3.3904648051379684</v>
      </c>
      <c r="AA791">
        <f ca="1">$M$19739</f>
        <v>1.4636276213386024</v>
      </c>
      <c r="AB791">
        <f ca="1">$M$19740</f>
        <v>1.8450269756475592</v>
      </c>
      <c r="AC791">
        <f ca="1">$M$19741</f>
        <v>3.0223321257553906</v>
      </c>
      <c r="AD791">
        <f ca="1">$M$19742</f>
        <v>4.0674071117289881</v>
      </c>
      <c r="AE791">
        <f ca="1">$M$19743</f>
        <v>2.4454261541700468</v>
      </c>
      <c r="AF791">
        <f ca="1">$M$19744</f>
        <v>3.1083326113023122</v>
      </c>
      <c r="AG791">
        <f ca="1">$M$19745</f>
        <v>2.5059451239645396</v>
      </c>
      <c r="AH791">
        <f ca="1">$M$19746</f>
        <v>2.5426807626741175</v>
      </c>
      <c r="AI791">
        <f ca="1">$M$19747</f>
        <v>2.7368881111425694</v>
      </c>
      <c r="AJ791">
        <f ca="1">$M$19748</f>
        <v>2.4353707060505863</v>
      </c>
      <c r="AK791">
        <f ca="1">$M$19749</f>
        <v>2.3442268742679477</v>
      </c>
      <c r="AL791">
        <f ca="1">$M$19750</f>
        <v>2.3745771406069176</v>
      </c>
      <c r="AM791">
        <f ca="1">$M$19751</f>
        <v>2.014273475100878</v>
      </c>
    </row>
    <row r="792" spans="1:39" x14ac:dyDescent="0.25">
      <c r="A792" s="9"/>
      <c r="H792" s="9"/>
      <c r="J792">
        <v>15</v>
      </c>
      <c r="K792">
        <f ca="1">SIMULATION!$D$3*SIMULATION!$D$17/$H777/(SIMULATION!$D$17-$I777)*(((EXP(-$I777*$J792))/(1-EXP(-SIMULATION!$D$4*$I777)))-(EXP(-SIMULATION!$D$17*$J792)/(1-EXP(-SIMULATION!$D$4*SIMULATION!$D$17))))</f>
        <v>2.1150987659577503</v>
      </c>
      <c r="L792">
        <v>-0.46866248017626971</v>
      </c>
      <c r="M792">
        <f t="shared" ca="1" si="12"/>
        <v>1.1238313324862235</v>
      </c>
      <c r="N792" s="6">
        <v>791</v>
      </c>
      <c r="O792">
        <f ca="1">$M$19752</f>
        <v>0.6626130007277049</v>
      </c>
      <c r="P792">
        <f ca="1">$M$19753</f>
        <v>1.4677562187851148</v>
      </c>
      <c r="Q792">
        <f ca="1">$M$19754</f>
        <v>2.8252780229223688</v>
      </c>
      <c r="R792">
        <f ca="1">$M$19755</f>
        <v>2.4435513213269884</v>
      </c>
      <c r="S792">
        <f ca="1">$M$19756</f>
        <v>3.1276389495311148</v>
      </c>
      <c r="T792">
        <f ca="1">$M$19757</f>
        <v>2.6741291164099832</v>
      </c>
      <c r="U792">
        <f ca="1">$M$19758</f>
        <v>3.2631838468666872</v>
      </c>
      <c r="V792">
        <f ca="1">$M$19759</f>
        <v>0.7308470524232471</v>
      </c>
      <c r="W792">
        <f ca="1">$M$19760</f>
        <v>2.3281424015856107</v>
      </c>
      <c r="X792">
        <f ca="1">$M$19761</f>
        <v>2.4332513508721516</v>
      </c>
      <c r="Y792">
        <f ca="1">$M$19762</f>
        <v>1.5938220172427662</v>
      </c>
      <c r="Z792">
        <f ca="1">$M$19763</f>
        <v>2.0316910120791607</v>
      </c>
      <c r="AA792">
        <f ca="1">$M$19764</f>
        <v>2.1193842576875359</v>
      </c>
      <c r="AB792">
        <f ca="1">$M$19765</f>
        <v>1.4066351887417805</v>
      </c>
      <c r="AC792">
        <f ca="1">$M$19766</f>
        <v>1.3611816516326962</v>
      </c>
      <c r="AD792">
        <f ca="1">$M$19767</f>
        <v>0.84151687720392221</v>
      </c>
      <c r="AE792">
        <f ca="1">$M$19768</f>
        <v>1.1579415622676819</v>
      </c>
      <c r="AF792">
        <f ca="1">$M$19769</f>
        <v>1.3588902765601554</v>
      </c>
      <c r="AG792">
        <f ca="1">$M$19770</f>
        <v>1.0602258525653068</v>
      </c>
      <c r="AH792">
        <f ca="1">$M$19771</f>
        <v>1.0478569099978323</v>
      </c>
      <c r="AI792">
        <f ca="1">$M$19772</f>
        <v>0.79370962582442395</v>
      </c>
      <c r="AJ792">
        <f ca="1">$M$19773</f>
        <v>0.70895756078083794</v>
      </c>
      <c r="AK792">
        <f ca="1">$M$19774</f>
        <v>0.93814926100950702</v>
      </c>
      <c r="AL792">
        <f ca="1">$M$19775</f>
        <v>1.367929135472814</v>
      </c>
      <c r="AM792">
        <f ca="1">$M$19776</f>
        <v>0.82588707977189557</v>
      </c>
    </row>
    <row r="793" spans="1:39" x14ac:dyDescent="0.25">
      <c r="A793" s="9"/>
      <c r="H793" s="9"/>
      <c r="J793">
        <v>16</v>
      </c>
      <c r="K793">
        <f ca="1">SIMULATION!$D$3*SIMULATION!$D$17/$H777/(SIMULATION!$D$17-$I777)*(((EXP(-$I777*$J793))/(1-EXP(-SIMULATION!$D$4*$I777)))-(EXP(-SIMULATION!$D$17*$J793)/(1-EXP(-SIMULATION!$D$4*SIMULATION!$D$17))))</f>
        <v>2.0742288537331484</v>
      </c>
      <c r="L793">
        <v>0.45739040042982659</v>
      </c>
      <c r="M793">
        <f t="shared" ca="1" si="12"/>
        <v>3.0229612197252531</v>
      </c>
      <c r="N793" s="6">
        <v>792</v>
      </c>
      <c r="O793">
        <f ca="1">$M$19777</f>
        <v>1.2577079633293546</v>
      </c>
      <c r="P793">
        <f ca="1">$M$19778</f>
        <v>2.3977132293485752</v>
      </c>
      <c r="Q793">
        <f ca="1">$M$19779</f>
        <v>3.1195680918680231</v>
      </c>
      <c r="R793">
        <f ca="1">$M$19780</f>
        <v>4.9911754639523007</v>
      </c>
      <c r="S793">
        <f ca="1">$M$19781</f>
        <v>3.9194867489312828</v>
      </c>
      <c r="T793">
        <f ca="1">$M$19782</f>
        <v>4.7499767384243379</v>
      </c>
      <c r="U793">
        <f ca="1">$M$19783</f>
        <v>3.8158619066681596</v>
      </c>
      <c r="V793">
        <f ca="1">$M$19784</f>
        <v>5.8631311989847523</v>
      </c>
      <c r="W793">
        <f ca="1">$M$19785</f>
        <v>1.9243359288476063</v>
      </c>
      <c r="X793">
        <f ca="1">$M$19786</f>
        <v>4.1860678131413156</v>
      </c>
      <c r="Y793">
        <f ca="1">$M$19787</f>
        <v>4.5589453573537897</v>
      </c>
      <c r="Z793">
        <f ca="1">$M$19788</f>
        <v>4.4488112116709937</v>
      </c>
      <c r="AA793">
        <f ca="1">$M$19789</f>
        <v>4.303535803188745</v>
      </c>
      <c r="AB793">
        <f ca="1">$M$19790</f>
        <v>2.7980734786186758</v>
      </c>
      <c r="AC793">
        <f ca="1">$M$19791</f>
        <v>2.47146661629038</v>
      </c>
      <c r="AD793">
        <f ca="1">$M$19792</f>
        <v>3.0006998273801351</v>
      </c>
      <c r="AE793">
        <f ca="1">$M$19793</f>
        <v>3.937734137072098</v>
      </c>
      <c r="AF793">
        <f ca="1">$M$19794</f>
        <v>2.905128809711</v>
      </c>
      <c r="AG793">
        <f ca="1">$M$19795</f>
        <v>1.6925081982146579</v>
      </c>
      <c r="AH793">
        <f ca="1">$M$19796</f>
        <v>3.6491441937001872</v>
      </c>
      <c r="AI793">
        <f ca="1">$M$19797</f>
        <v>2.2999018616331699</v>
      </c>
      <c r="AJ793">
        <f ca="1">$M$19798</f>
        <v>1.4158939545113658</v>
      </c>
      <c r="AK793">
        <f ca="1">$M$19799</f>
        <v>1.8843553945145275</v>
      </c>
      <c r="AL793">
        <f ca="1">$M$19800</f>
        <v>2.6183319510296901</v>
      </c>
      <c r="AM793">
        <f ca="1">$M$19801</f>
        <v>2.0244000176003505</v>
      </c>
    </row>
    <row r="794" spans="1:39" x14ac:dyDescent="0.25">
      <c r="A794" s="9"/>
      <c r="H794" s="9"/>
      <c r="J794">
        <v>17</v>
      </c>
      <c r="K794">
        <f ca="1">SIMULATION!$D$3*SIMULATION!$D$17/$H777/(SIMULATION!$D$17-$I777)*(((EXP(-$I777*$J794))/(1-EXP(-SIMULATION!$D$4*$I777)))-(EXP(-SIMULATION!$D$17*$J794)/(1-EXP(-SIMULATION!$D$4*SIMULATION!$D$17))))</f>
        <v>2.0339922835055337</v>
      </c>
      <c r="L794">
        <v>-7.3107243579696071E-2</v>
      </c>
      <c r="M794">
        <f t="shared" ca="1" si="12"/>
        <v>1.8852927141960725</v>
      </c>
      <c r="N794" s="6">
        <v>793</v>
      </c>
      <c r="O794">
        <f ca="1">$M$19802</f>
        <v>1.1511731875613669</v>
      </c>
      <c r="P794">
        <f ca="1">$M$19803</f>
        <v>3.7149699314383122</v>
      </c>
      <c r="Q794">
        <f ca="1">$M$19804</f>
        <v>2.3364385447711826</v>
      </c>
      <c r="R794">
        <f ca="1">$M$19805</f>
        <v>5.1925714579022388</v>
      </c>
      <c r="S794">
        <f ca="1">$M$19806</f>
        <v>2.7722243779676741</v>
      </c>
      <c r="T794">
        <f ca="1">$M$19807</f>
        <v>4.1786364678833756</v>
      </c>
      <c r="U794">
        <f ca="1">$M$19808</f>
        <v>5.1632810557840196</v>
      </c>
      <c r="V794">
        <f ca="1">$M$19809</f>
        <v>3.2480885631506444</v>
      </c>
      <c r="W794">
        <f ca="1">$M$19810</f>
        <v>4.1408543118956498</v>
      </c>
      <c r="X794">
        <f ca="1">$M$19811</f>
        <v>2.4714202193113559</v>
      </c>
      <c r="Y794">
        <f ca="1">$M$19812</f>
        <v>2.2112527116530538</v>
      </c>
      <c r="Z794">
        <f ca="1">$M$19813</f>
        <v>1.7039506587630802</v>
      </c>
      <c r="AA794">
        <f ca="1">$M$19814</f>
        <v>2.9178026160678967</v>
      </c>
      <c r="AB794">
        <f ca="1">$M$19815</f>
        <v>1.3070954107900028</v>
      </c>
      <c r="AC794">
        <f ca="1">$M$19816</f>
        <v>2.7792862999069858</v>
      </c>
      <c r="AD794">
        <f ca="1">$M$19817</f>
        <v>1.7255885863607721</v>
      </c>
      <c r="AE794">
        <f ca="1">$M$19818</f>
        <v>2.3946414141742944</v>
      </c>
      <c r="AF794">
        <f ca="1">$M$19819</f>
        <v>1.749661036693646</v>
      </c>
      <c r="AG794">
        <f ca="1">$M$19820</f>
        <v>1.1675172508317246</v>
      </c>
      <c r="AH794">
        <f ca="1">$M$19821</f>
        <v>1.4855784547045061</v>
      </c>
      <c r="AI794">
        <f ca="1">$M$19822</f>
        <v>0.83440502992417098</v>
      </c>
      <c r="AJ794">
        <f ca="1">$M$19823</f>
        <v>1.5820831123941075</v>
      </c>
      <c r="AK794">
        <f ca="1">$M$19824</f>
        <v>0.66226159086835168</v>
      </c>
      <c r="AL794">
        <f ca="1">$M$19825</f>
        <v>1.6289804330115745</v>
      </c>
      <c r="AM794">
        <f ca="1">$M$19826</f>
        <v>1.6798122678063103</v>
      </c>
    </row>
    <row r="795" spans="1:39" x14ac:dyDescent="0.25">
      <c r="A795" s="9"/>
      <c r="H795" s="9"/>
      <c r="J795">
        <v>18</v>
      </c>
      <c r="K795">
        <f ca="1">SIMULATION!$D$3*SIMULATION!$D$17/$H777/(SIMULATION!$D$17-$I777)*(((EXP(-$I777*$J795))/(1-EXP(-SIMULATION!$D$4*$I777)))-(EXP(-SIMULATION!$D$17*$J795)/(1-EXP(-SIMULATION!$D$4*SIMULATION!$D$17))))</f>
        <v>1.9944360426288481</v>
      </c>
      <c r="L795">
        <v>4.4143177110909163E-3</v>
      </c>
      <c r="M795">
        <f t="shared" ca="1" si="12"/>
        <v>2.0032401169754626</v>
      </c>
      <c r="N795" s="6">
        <v>794</v>
      </c>
      <c r="O795">
        <f ca="1">$M$19827</f>
        <v>9.2976951915925227E-2</v>
      </c>
      <c r="P795">
        <f ca="1">$M$19828</f>
        <v>2.6888840369263654</v>
      </c>
      <c r="Q795">
        <f ca="1">$M$19829</f>
        <v>3.8106123916513082</v>
      </c>
      <c r="R795">
        <f ca="1">$M$19830</f>
        <v>4.4125199813544436</v>
      </c>
      <c r="S795">
        <f ca="1">$M$19831</f>
        <v>3.87821803239608</v>
      </c>
      <c r="T795">
        <f ca="1">$M$19832</f>
        <v>3.128034545717266</v>
      </c>
      <c r="U795">
        <f ca="1">$M$19833</f>
        <v>3.7675458802639801</v>
      </c>
      <c r="V795">
        <f ca="1">$M$19834</f>
        <v>2.0358050888121428</v>
      </c>
      <c r="W795">
        <f ca="1">$M$19835</f>
        <v>2.0818317249334841</v>
      </c>
      <c r="X795">
        <f ca="1">$M$19836</f>
        <v>1.7879393711533575</v>
      </c>
      <c r="Y795">
        <f ca="1">$M$19837</f>
        <v>1.9008677103257607</v>
      </c>
      <c r="Z795">
        <f ca="1">$M$19838</f>
        <v>1.8193928552011456</v>
      </c>
      <c r="AA795">
        <f ca="1">$M$19839</f>
        <v>1.0563128022527257</v>
      </c>
      <c r="AB795">
        <f ca="1">$M$19840</f>
        <v>0.62909646813296716</v>
      </c>
      <c r="AC795">
        <f ca="1">$M$19841</f>
        <v>0.67822141576446815</v>
      </c>
      <c r="AD795">
        <f ca="1">$M$19842</f>
        <v>1.1194078498448528</v>
      </c>
      <c r="AE795">
        <f ca="1">$M$19843</f>
        <v>0.66831429170406687</v>
      </c>
      <c r="AF795">
        <f ca="1">$M$19844</f>
        <v>0.59374179583234388</v>
      </c>
      <c r="AG795">
        <f ca="1">$M$19845</f>
        <v>0.5854535698629052</v>
      </c>
      <c r="AH795">
        <f ca="1">$M$19846</f>
        <v>0.42391504780838557</v>
      </c>
      <c r="AI795">
        <f ca="1">$M$19847</f>
        <v>0.45377548390676148</v>
      </c>
      <c r="AJ795">
        <f ca="1">$M$19848</f>
        <v>0.20833698675119464</v>
      </c>
      <c r="AK795">
        <f ca="1">$M$19849</f>
        <v>0.3227955545800526</v>
      </c>
      <c r="AL795">
        <f ca="1">$M$19850</f>
        <v>0.24636427496551075</v>
      </c>
      <c r="AM795">
        <f ca="1">$M$19851</f>
        <v>0.14225220077797479</v>
      </c>
    </row>
    <row r="796" spans="1:39" x14ac:dyDescent="0.25">
      <c r="A796" s="9"/>
      <c r="H796" s="9"/>
      <c r="J796">
        <v>19</v>
      </c>
      <c r="K796">
        <f ca="1">SIMULATION!$D$3*SIMULATION!$D$17/$H777/(SIMULATION!$D$17-$I777)*(((EXP(-$I777*$J796))/(1-EXP(-SIMULATION!$D$4*$I777)))-(EXP(-SIMULATION!$D$17*$J796)/(1-EXP(-SIMULATION!$D$4*SIMULATION!$D$17))))</f>
        <v>1.9555848784926861</v>
      </c>
      <c r="L796">
        <v>-0.50592386626587083</v>
      </c>
      <c r="M796">
        <f t="shared" ca="1" si="12"/>
        <v>0.96620781595459315</v>
      </c>
      <c r="N796" s="6">
        <v>795</v>
      </c>
      <c r="O796">
        <f ca="1">$M$19852</f>
        <v>1.8448318382191071</v>
      </c>
      <c r="P796">
        <f ca="1">$M$19853</f>
        <v>3.1624294285754426</v>
      </c>
      <c r="Q796">
        <f ca="1">$M$19854</f>
        <v>3.3213536801364065</v>
      </c>
      <c r="R796">
        <f ca="1">$M$19855</f>
        <v>5.7040987000990135</v>
      </c>
      <c r="S796">
        <f ca="1">$M$19856</f>
        <v>4.4865874144728757</v>
      </c>
      <c r="T796">
        <f ca="1">$M$19857</f>
        <v>4.3002183292988301</v>
      </c>
      <c r="U796">
        <f ca="1">$M$19858</f>
        <v>5.796382567502369</v>
      </c>
      <c r="V796">
        <f ca="1">$M$19859</f>
        <v>4.741586149180856</v>
      </c>
      <c r="W796">
        <f ca="1">$M$19860</f>
        <v>3.6885403992153387</v>
      </c>
      <c r="X796">
        <f ca="1">$M$19861</f>
        <v>3.7615989580419682</v>
      </c>
      <c r="Y796">
        <f ca="1">$M$19862</f>
        <v>4.9003829972933808</v>
      </c>
      <c r="Z796">
        <f ca="1">$M$19863</f>
        <v>3.8576896475424531</v>
      </c>
      <c r="AA796">
        <f ca="1">$M$19864</f>
        <v>3.3360394420393509</v>
      </c>
      <c r="AB796">
        <f ca="1">$M$19865</f>
        <v>4.7214224575997994</v>
      </c>
      <c r="AC796">
        <f ca="1">$M$19866</f>
        <v>2.9503900257923665</v>
      </c>
      <c r="AD796">
        <f ca="1">$M$19867</f>
        <v>3.540327125194211</v>
      </c>
      <c r="AE796">
        <f ca="1">$M$19868</f>
        <v>3.5602866951169232</v>
      </c>
      <c r="AF796">
        <f ca="1">$M$19869</f>
        <v>2.9612930521926328</v>
      </c>
      <c r="AG796">
        <f ca="1">$M$19870</f>
        <v>2.6505828596214691</v>
      </c>
      <c r="AH796">
        <f ca="1">$M$19871</f>
        <v>2.4807530124900801</v>
      </c>
      <c r="AI796">
        <f ca="1">$M$19872</f>
        <v>2.1805962447430547</v>
      </c>
      <c r="AJ796">
        <f ca="1">$M$19873</f>
        <v>2.1719683987531351</v>
      </c>
      <c r="AK796">
        <f ca="1">$M$19874</f>
        <v>2.1414593411954579</v>
      </c>
      <c r="AL796">
        <f ca="1">$M$19875</f>
        <v>1.7593607125420718</v>
      </c>
      <c r="AM796">
        <f ca="1">$M$19876</f>
        <v>1.0951000763403345</v>
      </c>
    </row>
    <row r="797" spans="1:39" x14ac:dyDescent="0.25">
      <c r="A797" s="9"/>
      <c r="H797" s="9"/>
      <c r="J797">
        <v>20</v>
      </c>
      <c r="K797">
        <f ca="1">SIMULATION!$D$3*SIMULATION!$D$17/$H777/(SIMULATION!$D$17-$I777)*(((EXP(-$I777*$J797))/(1-EXP(-SIMULATION!$D$4*$I777)))-(EXP(-SIMULATION!$D$17*$J797)/(1-EXP(-SIMULATION!$D$4*SIMULATION!$D$17))))</f>
        <v>1.9174493913780719</v>
      </c>
      <c r="L797">
        <v>-0.13592267198380603</v>
      </c>
      <c r="M797">
        <f t="shared" ca="1" si="12"/>
        <v>1.6568245467082416</v>
      </c>
      <c r="N797" s="6">
        <v>796</v>
      </c>
      <c r="O797">
        <f ca="1">$M$19877</f>
        <v>0.27603986454010737</v>
      </c>
      <c r="P797">
        <f ca="1">$M$19878</f>
        <v>2.1649050300359369</v>
      </c>
      <c r="Q797">
        <f ca="1">$M$19879</f>
        <v>2.439605320120692</v>
      </c>
      <c r="R797">
        <f ca="1">$M$19880</f>
        <v>3.0096835846456274</v>
      </c>
      <c r="S797">
        <f ca="1">$M$19881</f>
        <v>3.4453126834352075</v>
      </c>
      <c r="T797">
        <f ca="1">$M$19882</f>
        <v>2.6149045001158795</v>
      </c>
      <c r="U797">
        <f ca="1">$M$19883</f>
        <v>2.8154541844267862</v>
      </c>
      <c r="V797">
        <f ca="1">$M$19884</f>
        <v>2.1289963055190682</v>
      </c>
      <c r="W797">
        <f ca="1">$M$19885</f>
        <v>2.3169812109508734</v>
      </c>
      <c r="X797">
        <f ca="1">$M$19886</f>
        <v>1.7011677275773314</v>
      </c>
      <c r="Y797">
        <f ca="1">$M$19887</f>
        <v>1.9008144841768735</v>
      </c>
      <c r="Z797">
        <f ca="1">$M$19888</f>
        <v>1.4529461477156393</v>
      </c>
      <c r="AA797">
        <f ca="1">$M$19889</f>
        <v>1.6023489521072047</v>
      </c>
      <c r="AB797">
        <f ca="1">$M$19890</f>
        <v>2.6242799017187828</v>
      </c>
      <c r="AC797">
        <f ca="1">$M$19891</f>
        <v>1.911656426258588</v>
      </c>
      <c r="AD797">
        <f ca="1">$M$19892</f>
        <v>1.5087073429981117</v>
      </c>
      <c r="AE797">
        <f ca="1">$M$19893</f>
        <v>1.6690817627738117</v>
      </c>
      <c r="AF797">
        <f ca="1">$M$19894</f>
        <v>1.1281792511211493</v>
      </c>
      <c r="AG797">
        <f ca="1">$M$19895</f>
        <v>1.4390720146056273</v>
      </c>
      <c r="AH797">
        <f ca="1">$M$19896</f>
        <v>1.0995529829562078</v>
      </c>
      <c r="AI797">
        <f ca="1">$M$19897</f>
        <v>1.6304350482592971</v>
      </c>
      <c r="AJ797">
        <f ca="1">$M$19898</f>
        <v>1.3434314823671549</v>
      </c>
      <c r="AK797">
        <f ca="1">$M$19899</f>
        <v>0.8601591083486505</v>
      </c>
      <c r="AL797">
        <f ca="1">$M$19900</f>
        <v>1.0742243947913559</v>
      </c>
      <c r="AM797">
        <f ca="1">$M$19901</f>
        <v>0.8774851424821325</v>
      </c>
    </row>
    <row r="798" spans="1:39" x14ac:dyDescent="0.25">
      <c r="A798" s="9"/>
      <c r="H798" s="9"/>
      <c r="J798">
        <v>21</v>
      </c>
      <c r="K798">
        <f ca="1">SIMULATION!$D$3*SIMULATION!$D$17/$H777/(SIMULATION!$D$17-$I777)*(((EXP(-$I777*$J798))/(1-EXP(-SIMULATION!$D$4*$I777)))-(EXP(-SIMULATION!$D$17*$J798)/(1-EXP(-SIMULATION!$D$4*SIMULATION!$D$17))))</f>
        <v>1.8800312185080554</v>
      </c>
      <c r="L798">
        <v>6.3360344754245901E-2</v>
      </c>
      <c r="M798">
        <f t="shared" ca="1" si="12"/>
        <v>1.9991506446614709</v>
      </c>
      <c r="N798" s="6">
        <v>797</v>
      </c>
      <c r="O798">
        <f ca="1">$M$19902</f>
        <v>1.9151025386663596</v>
      </c>
      <c r="P798">
        <f ca="1">$M$19903</f>
        <v>1.7209035562553205</v>
      </c>
      <c r="Q798">
        <f ca="1">$M$19904</f>
        <v>2.8121712507882011</v>
      </c>
      <c r="R798">
        <f ca="1">$M$19905</f>
        <v>2.6500782656049231</v>
      </c>
      <c r="S798">
        <f ca="1">$M$19906</f>
        <v>3.1228733384734788</v>
      </c>
      <c r="T798">
        <f ca="1">$M$19907</f>
        <v>2.3456474305527943</v>
      </c>
      <c r="U798">
        <f ca="1">$M$19908</f>
        <v>0.93076331472318208</v>
      </c>
      <c r="V798">
        <f ca="1">$M$19909</f>
        <v>2.6035615744394849</v>
      </c>
      <c r="W798">
        <f ca="1">$M$19910</f>
        <v>3.6808936307134341</v>
      </c>
      <c r="X798">
        <f ca="1">$M$19911</f>
        <v>1.9397777510373448</v>
      </c>
      <c r="Y798">
        <f ca="1">$M$19912</f>
        <v>2.2096454873065903</v>
      </c>
      <c r="Z798">
        <f ca="1">$M$19913</f>
        <v>2.3045214593509935</v>
      </c>
      <c r="AA798">
        <f ca="1">$M$19914</f>
        <v>1.5889320417452684</v>
      </c>
      <c r="AB798">
        <f ca="1">$M$19915</f>
        <v>0.90978272568372365</v>
      </c>
      <c r="AC798">
        <f ca="1">$M$19916</f>
        <v>2.3744330936374793</v>
      </c>
      <c r="AD798">
        <f ca="1">$M$19917</f>
        <v>1.714556385154534</v>
      </c>
      <c r="AE798">
        <f ca="1">$M$19918</f>
        <v>2.0108876748593274</v>
      </c>
      <c r="AF798">
        <f ca="1">$M$19919</f>
        <v>1.724092010933965</v>
      </c>
      <c r="AG798">
        <f ca="1">$M$19920</f>
        <v>1.4340746407817884</v>
      </c>
      <c r="AH798">
        <f ca="1">$M$19921</f>
        <v>2.5405362286586528</v>
      </c>
      <c r="AI798">
        <f ca="1">$M$19922</f>
        <v>1.7995146339057999</v>
      </c>
      <c r="AJ798">
        <f ca="1">$M$19923</f>
        <v>0.92083656218426324</v>
      </c>
      <c r="AK798">
        <f ca="1">$M$19924</f>
        <v>1.6930003116098071</v>
      </c>
      <c r="AL798">
        <f ca="1">$M$19925</f>
        <v>1.4926379227241429</v>
      </c>
      <c r="AM798">
        <f ca="1">$M$19926</f>
        <v>1.7811741170987168</v>
      </c>
    </row>
    <row r="799" spans="1:39" x14ac:dyDescent="0.25">
      <c r="A799" s="9"/>
      <c r="H799" s="9"/>
      <c r="J799">
        <v>22</v>
      </c>
      <c r="K799">
        <f ca="1">SIMULATION!$D$3*SIMULATION!$D$17/$H777/(SIMULATION!$D$17-$I777)*(((EXP(-$I777*$J799))/(1-EXP(-SIMULATION!$D$4*$I777)))-(EXP(-SIMULATION!$D$17*$J799)/(1-EXP(-SIMULATION!$D$4*SIMULATION!$D$17))))</f>
        <v>1.8433263541053404</v>
      </c>
      <c r="L799">
        <v>-0.10713532679627152</v>
      </c>
      <c r="M799">
        <f t="shared" ca="1" si="12"/>
        <v>1.6458409827660849</v>
      </c>
      <c r="N799" s="6">
        <v>798</v>
      </c>
      <c r="O799">
        <f ca="1">$M$19927</f>
        <v>1.0369297081427511</v>
      </c>
      <c r="P799">
        <f ca="1">$M$19928</f>
        <v>1.7786221492607979</v>
      </c>
      <c r="Q799">
        <f ca="1">$M$19929</f>
        <v>5.0187496230182127</v>
      </c>
      <c r="R799">
        <f ca="1">$M$19930</f>
        <v>2.9575418059820695</v>
      </c>
      <c r="S799">
        <f ca="1">$M$19931</f>
        <v>2.8646757272607837</v>
      </c>
      <c r="T799">
        <f ca="1">$M$19932</f>
        <v>2.3243546374658068</v>
      </c>
      <c r="U799">
        <f ca="1">$M$19933</f>
        <v>3.594341247245985</v>
      </c>
      <c r="V799">
        <f ca="1">$M$19934</f>
        <v>2.4198072742663905</v>
      </c>
      <c r="W799">
        <f ca="1">$M$19935</f>
        <v>2.2478450845681288</v>
      </c>
      <c r="X799">
        <f ca="1">$M$19936</f>
        <v>2.7120903927205529</v>
      </c>
      <c r="Y799">
        <f ca="1">$M$19937</f>
        <v>1.5050109064895356</v>
      </c>
      <c r="Z799">
        <f ca="1">$M$19938</f>
        <v>1.5956222502997486</v>
      </c>
      <c r="AA799">
        <f ca="1">$M$19939</f>
        <v>2.4995502272715577</v>
      </c>
      <c r="AB799">
        <f ca="1">$M$19940</f>
        <v>2.5985280232404433</v>
      </c>
      <c r="AC799">
        <f ca="1">$M$19941</f>
        <v>2.6301478022120941</v>
      </c>
      <c r="AD799">
        <f ca="1">$M$19942</f>
        <v>2.1165532264594722</v>
      </c>
      <c r="AE799">
        <f ca="1">$M$19943</f>
        <v>2.1609262421931512</v>
      </c>
      <c r="AF799">
        <f ca="1">$M$19944</f>
        <v>2.438194476297062</v>
      </c>
      <c r="AG799">
        <f ca="1">$M$19945</f>
        <v>2.4495792358146216</v>
      </c>
      <c r="AH799">
        <f ca="1">$M$19946</f>
        <v>2.2709225454503388</v>
      </c>
      <c r="AI799">
        <f ca="1">$M$19947</f>
        <v>2.4512476358488353</v>
      </c>
      <c r="AJ799">
        <f ca="1">$M$19948</f>
        <v>2.5911949725212482</v>
      </c>
      <c r="AK799">
        <f ca="1">$M$19949</f>
        <v>1.8160685850275582</v>
      </c>
      <c r="AL799">
        <f ca="1">$M$19950</f>
        <v>2.3128052523215947</v>
      </c>
      <c r="AM799">
        <f ca="1">$M$19951</f>
        <v>2.1879329742968543</v>
      </c>
    </row>
    <row r="800" spans="1:39" x14ac:dyDescent="0.25">
      <c r="A800" s="9"/>
      <c r="H800" s="9"/>
      <c r="J800">
        <v>23</v>
      </c>
      <c r="K800">
        <f ca="1">SIMULATION!$D$3*SIMULATION!$D$17/$H777/(SIMULATION!$D$17-$I777)*(((EXP(-$I777*$J800))/(1-EXP(-SIMULATION!$D$4*$I777)))-(EXP(-SIMULATION!$D$17*$J800)/(1-EXP(-SIMULATION!$D$4*SIMULATION!$D$17))))</f>
        <v>1.8073272749972125</v>
      </c>
      <c r="L800">
        <v>-2.119323936579974E-2</v>
      </c>
      <c r="M800">
        <f t="shared" ca="1" si="12"/>
        <v>1.7690241554458579</v>
      </c>
      <c r="N800" s="6">
        <v>799</v>
      </c>
      <c r="O800">
        <f ca="1">$M$19952</f>
        <v>1.1252718480237984</v>
      </c>
      <c r="P800">
        <f ca="1">$M$19953</f>
        <v>1.8271097046093949</v>
      </c>
      <c r="Q800">
        <f ca="1">$M$19954</f>
        <v>2.6554709734125379</v>
      </c>
      <c r="R800">
        <f ca="1">$M$19955</f>
        <v>3.4234940073367994</v>
      </c>
      <c r="S800">
        <f ca="1">$M$19956</f>
        <v>3.9528902946514464</v>
      </c>
      <c r="T800">
        <f ca="1">$M$19957</f>
        <v>2.3685429435552217</v>
      </c>
      <c r="U800">
        <f ca="1">$M$19958</f>
        <v>3.5605309644946752</v>
      </c>
      <c r="V800">
        <f ca="1">$M$19959</f>
        <v>2.5172943060845707</v>
      </c>
      <c r="W800">
        <f ca="1">$M$19960</f>
        <v>2.3852045741722203</v>
      </c>
      <c r="X800">
        <f ca="1">$M$19961</f>
        <v>1.7063776596387852</v>
      </c>
      <c r="Y800">
        <f ca="1">$M$19962</f>
        <v>2.4217879637011883</v>
      </c>
      <c r="Z800">
        <f ca="1">$M$19963</f>
        <v>2.4562522665128581</v>
      </c>
      <c r="AA800">
        <f ca="1">$M$19964</f>
        <v>2.4763597132128843</v>
      </c>
      <c r="AB800">
        <f ca="1">$M$19965</f>
        <v>1.2534567498299622</v>
      </c>
      <c r="AC800">
        <f ca="1">$M$19966</f>
        <v>1.2885696901137587</v>
      </c>
      <c r="AD800">
        <f ca="1">$M$19967</f>
        <v>1.697498677528801</v>
      </c>
      <c r="AE800">
        <f ca="1">$M$19968</f>
        <v>1.9920822757083194</v>
      </c>
      <c r="AF800">
        <f ca="1">$M$19969</f>
        <v>1.7789262456286059</v>
      </c>
      <c r="AG800">
        <f ca="1">$M$19970</f>
        <v>2.3139231472275577</v>
      </c>
      <c r="AH800">
        <f ca="1">$M$19971</f>
        <v>1.0063301986564885</v>
      </c>
      <c r="AI800">
        <f ca="1">$M$19972</f>
        <v>1.9911658095323155</v>
      </c>
      <c r="AJ800">
        <f ca="1">$M$19973</f>
        <v>2.2053385027297394</v>
      </c>
      <c r="AK800">
        <f ca="1">$M$19974</f>
        <v>1.4020702255121333</v>
      </c>
      <c r="AL800">
        <f ca="1">$M$19975</f>
        <v>1.9940718148456915</v>
      </c>
      <c r="AM800">
        <f ca="1">$M$19976</f>
        <v>2.0697425109935619</v>
      </c>
    </row>
    <row r="801" spans="1:39" x14ac:dyDescent="0.25">
      <c r="A801" s="9"/>
      <c r="H801" s="9"/>
      <c r="J801">
        <v>24</v>
      </c>
      <c r="K801">
        <f ca="1">SIMULATION!$D$3*SIMULATION!$D$17/$H777/(SIMULATION!$D$17-$I777)*(((EXP(-$I777*$J801))/(1-EXP(-SIMULATION!$D$4*$I777)))-(EXP(-SIMULATION!$D$17*$J801)/(1-EXP(-SIMULATION!$D$4*SIMULATION!$D$17))))</f>
        <v>1.7720243008246386</v>
      </c>
      <c r="L801">
        <v>-9.6570555166515484E-2</v>
      </c>
      <c r="M801">
        <f t="shared" ca="1" si="12"/>
        <v>1.6008989303254468</v>
      </c>
      <c r="N801" s="6">
        <v>800</v>
      </c>
      <c r="O801">
        <f ca="1">$M$19977</f>
        <v>0.42595304199997852</v>
      </c>
      <c r="P801">
        <f ca="1">$M$19978</f>
        <v>1.5131000440808267</v>
      </c>
      <c r="Q801">
        <f ca="1">$M$19979</f>
        <v>2.4660391082699813</v>
      </c>
      <c r="R801">
        <f ca="1">$M$19980</f>
        <v>2.6994670887124306</v>
      </c>
      <c r="S801">
        <f ca="1">$M$19981</f>
        <v>3.731589801421455</v>
      </c>
      <c r="T801">
        <f ca="1">$M$19982</f>
        <v>3.0863210518574107</v>
      </c>
      <c r="U801">
        <f ca="1">$M$19983</f>
        <v>2.6737255077789146</v>
      </c>
      <c r="V801">
        <f ca="1">$M$19984</f>
        <v>2.5985016994683501</v>
      </c>
      <c r="W801">
        <f ca="1">$M$19985</f>
        <v>1.8559457722681638</v>
      </c>
      <c r="X801">
        <f ca="1">$M$19986</f>
        <v>2.3834747035054065</v>
      </c>
      <c r="Y801">
        <f ca="1">$M$19987</f>
        <v>1.5031792661751162</v>
      </c>
      <c r="Z801">
        <f ca="1">$M$19988</f>
        <v>1.7856111269413371</v>
      </c>
      <c r="AA801">
        <f ca="1">$M$19989</f>
        <v>1.6710494574780101</v>
      </c>
      <c r="AB801">
        <f ca="1">$M$19990</f>
        <v>1.7223792115326035</v>
      </c>
      <c r="AC801">
        <f ca="1">$M$19991</f>
        <v>1.3367574403974791</v>
      </c>
      <c r="AD801">
        <f ca="1">$M$19992</f>
        <v>1.3713947210922719</v>
      </c>
      <c r="AE801">
        <f ca="1">$M$19993</f>
        <v>0.9989942918964192</v>
      </c>
      <c r="AF801">
        <f ca="1">$M$19994</f>
        <v>0.96367948550623828</v>
      </c>
      <c r="AG801">
        <f ca="1">$M$19995</f>
        <v>1.0752943155097221</v>
      </c>
      <c r="AH801">
        <f ca="1">$M$19996</f>
        <v>1.1147626595424327</v>
      </c>
      <c r="AI801">
        <f ca="1">$M$19997</f>
        <v>1.0480576643090531</v>
      </c>
      <c r="AJ801">
        <f ca="1">$M$19998</f>
        <v>0.88729659504416458</v>
      </c>
      <c r="AK801">
        <f ca="1">$M$19999</f>
        <v>1.2042706372393814</v>
      </c>
      <c r="AL801">
        <f ca="1">$M$20000</f>
        <v>0.53311794011178348</v>
      </c>
      <c r="AM801">
        <f ca="1">$M$20001</f>
        <v>0.51447650002789713</v>
      </c>
    </row>
    <row r="802" spans="1:39" x14ac:dyDescent="0.25">
      <c r="A802" s="9">
        <v>33</v>
      </c>
      <c r="B802" s="2">
        <f ca="1">NORMINV(RAND(),SIMULATION!D7,SIMULATION!D8)</f>
        <v>61.314487656401681</v>
      </c>
      <c r="C802" s="2">
        <v>2</v>
      </c>
      <c r="D802" s="2">
        <f ca="1">SIMULATION!$D$11*(1+(SIMULATION!$D$12*LN(1+$C802)))*(1+(SIMULATION!$D$13*(($B802/63.5)-1)))</f>
        <v>10.075761338798664</v>
      </c>
      <c r="E802" s="2">
        <v>9.6112418579248557E-2</v>
      </c>
      <c r="F802" s="2">
        <f ca="1">D802*(1+E802)</f>
        <v>11.044167130097891</v>
      </c>
      <c r="G802" s="2">
        <v>0.59116853947336812</v>
      </c>
      <c r="H802" s="9">
        <f>SIMULATION!$D$15*EXP($G$802)</f>
        <v>398.70689927162675</v>
      </c>
      <c r="I802" s="2">
        <f ca="1">$F802/$H802</f>
        <v>2.7699964937335685E-2</v>
      </c>
      <c r="J802">
        <v>0</v>
      </c>
      <c r="K802">
        <f ca="1">SIMULATION!$D$3*SIMULATION!$D$17/$H802/(SIMULATION!$D$17-$I802)*(((EXP(-$I802*$J802))/(1-EXP(-SIMULATION!$D$4*$I802)))-(EXP(-SIMULATION!$D$17*$J802)/(1-EXP(-SIMULATION!$D$4*SIMULATION!$D$17))))</f>
        <v>1.5580919649437235</v>
      </c>
      <c r="L802">
        <v>7.1870179701314318E-2</v>
      </c>
      <c r="M802">
        <f t="shared" ca="1" si="12"/>
        <v>1.6700723144554028</v>
      </c>
      <c r="N802" s="6">
        <v>801</v>
      </c>
      <c r="O802">
        <f ca="1">$M$20002</f>
        <v>1.0263722612453452</v>
      </c>
      <c r="P802">
        <f ca="1">$M$20003</f>
        <v>2.0949965158558523</v>
      </c>
      <c r="Q802">
        <f ca="1">$M$20004</f>
        <v>2.8661178453175413</v>
      </c>
      <c r="R802">
        <f ca="1">$M$20005</f>
        <v>3.7928127356983747</v>
      </c>
      <c r="S802">
        <f ca="1">$M$20006</f>
        <v>2.6076312508823367</v>
      </c>
      <c r="T802">
        <f ca="1">$M$20007</f>
        <v>2.7620355552041262</v>
      </c>
      <c r="U802">
        <f ca="1">$M$20008</f>
        <v>2.0179184652704114</v>
      </c>
      <c r="V802">
        <f ca="1">$M$20009</f>
        <v>2.5933563831472242</v>
      </c>
      <c r="W802">
        <f ca="1">$M$20010</f>
        <v>3.2275918319552028</v>
      </c>
      <c r="X802">
        <f ca="1">$M$20011</f>
        <v>2.3403929251579569</v>
      </c>
      <c r="Y802">
        <f ca="1">$M$20012</f>
        <v>2.3317283743173576</v>
      </c>
      <c r="Z802">
        <f ca="1">$M$20013</f>
        <v>2.9657795271254268</v>
      </c>
      <c r="AA802">
        <f ca="1">$M$20014</f>
        <v>1.9978340777055095</v>
      </c>
      <c r="AB802">
        <f ca="1">$M$20015</f>
        <v>1.7255942868561509</v>
      </c>
      <c r="AC802">
        <f ca="1">$M$20016</f>
        <v>1.480841258467867</v>
      </c>
      <c r="AD802">
        <f ca="1">$M$20017</f>
        <v>2.5876556445442485</v>
      </c>
      <c r="AE802">
        <f ca="1">$M$20018</f>
        <v>2.2347836230961309</v>
      </c>
      <c r="AF802">
        <f ca="1">$M$20019</f>
        <v>1.6176205139216004</v>
      </c>
      <c r="AG802">
        <f ca="1">$M$20020</f>
        <v>1.3942841160019062</v>
      </c>
      <c r="AH802">
        <f ca="1">$M$20021</f>
        <v>1.5872608863820803</v>
      </c>
      <c r="AI802">
        <f ca="1">$M$20022</f>
        <v>1.5109422700274302</v>
      </c>
      <c r="AJ802">
        <f ca="1">$M$20023</f>
        <v>1.7800018070626944</v>
      </c>
      <c r="AK802">
        <f ca="1">$M$20024</f>
        <v>1.1443980333856834</v>
      </c>
      <c r="AL802">
        <f ca="1">$M$20025</f>
        <v>1.0833110397539463</v>
      </c>
      <c r="AM802">
        <f ca="1">$M$20026</f>
        <v>0.73358037650615748</v>
      </c>
    </row>
    <row r="803" spans="1:39" x14ac:dyDescent="0.25">
      <c r="A803" s="9"/>
      <c r="H803" s="9"/>
      <c r="J803">
        <v>1</v>
      </c>
      <c r="K803">
        <f ca="1">SIMULATION!$D$3*SIMULATION!$D$17/$H802/(SIMULATION!$D$17-$I802)*(((EXP(-$I802*$J803))/(1-EXP(-SIMULATION!$D$4*$I802)))-(EXP(-SIMULATION!$D$17*$J803)/(1-EXP(-SIMULATION!$D$4*SIMULATION!$D$17))))</f>
        <v>2.0037052091264034</v>
      </c>
      <c r="L803">
        <v>-0.43261450351466429</v>
      </c>
      <c r="M803">
        <f t="shared" ca="1" si="12"/>
        <v>1.136873274890438</v>
      </c>
      <c r="N803" s="6">
        <v>802</v>
      </c>
      <c r="O803">
        <f ca="1">$M$20027</f>
        <v>0.49580402364097059</v>
      </c>
      <c r="P803">
        <f ca="1">$M$20028</f>
        <v>1.2934953050778115</v>
      </c>
      <c r="Q803">
        <f ca="1">$M$20029</f>
        <v>3.2752062690938279</v>
      </c>
      <c r="R803">
        <f ca="1">$M$20030</f>
        <v>3.6091287614103931</v>
      </c>
      <c r="S803">
        <f ca="1">$M$20031</f>
        <v>3.3944132022583853</v>
      </c>
      <c r="T803">
        <f ca="1">$M$20032</f>
        <v>3.8766584924811491</v>
      </c>
      <c r="U803">
        <f ca="1">$M$20033</f>
        <v>5.518100905852255</v>
      </c>
      <c r="V803">
        <f ca="1">$M$20034</f>
        <v>3.17784072319315</v>
      </c>
      <c r="W803">
        <f ca="1">$M$20035</f>
        <v>1.6515775653088174</v>
      </c>
      <c r="X803">
        <f ca="1">$M$20036</f>
        <v>3.1188463914459059</v>
      </c>
      <c r="Y803">
        <f ca="1">$M$20037</f>
        <v>1.8920143617937677</v>
      </c>
      <c r="Z803">
        <f ca="1">$M$20038</f>
        <v>3.0658435459863429</v>
      </c>
      <c r="AA803">
        <f ca="1">$M$20039</f>
        <v>2.9868863731798818</v>
      </c>
      <c r="AB803">
        <f ca="1">$M$20040</f>
        <v>3.0407498846206575</v>
      </c>
      <c r="AC803">
        <f ca="1">$M$20041</f>
        <v>1.4740169502253231</v>
      </c>
      <c r="AD803">
        <f ca="1">$M$20042</f>
        <v>1.8847742204302418</v>
      </c>
      <c r="AE803">
        <f ca="1">$M$20043</f>
        <v>1.1876924269692244</v>
      </c>
      <c r="AF803">
        <f ca="1">$M$20044</f>
        <v>1.5039543837018701</v>
      </c>
      <c r="AG803">
        <f ca="1">$M$20045</f>
        <v>1.474324699395668</v>
      </c>
      <c r="AH803">
        <f ca="1">$M$20046</f>
        <v>1.96647150015387</v>
      </c>
      <c r="AI803">
        <f ca="1">$M$20047</f>
        <v>1.206167714858577</v>
      </c>
      <c r="AJ803">
        <f ca="1">$M$20048</f>
        <v>1.2440065096355077</v>
      </c>
      <c r="AK803">
        <f ca="1">$M$20049</f>
        <v>0.95363947060365428</v>
      </c>
      <c r="AL803">
        <f ca="1">$M$20050</f>
        <v>0.62097726756919824</v>
      </c>
      <c r="AM803">
        <f ca="1">$M$20051</f>
        <v>0.54459927823304943</v>
      </c>
    </row>
    <row r="804" spans="1:39" x14ac:dyDescent="0.25">
      <c r="A804" s="9"/>
      <c r="H804" s="9"/>
      <c r="J804">
        <v>2</v>
      </c>
      <c r="K804">
        <f ca="1">SIMULATION!$D$3*SIMULATION!$D$17/$H802/(SIMULATION!$D$17-$I802)*(((EXP(-$I802*$J804))/(1-EXP(-SIMULATION!$D$4*$I802)))-(EXP(-SIMULATION!$D$17*$J804)/(1-EXP(-SIMULATION!$D$4*SIMULATION!$D$17))))</f>
        <v>2.26180194283591</v>
      </c>
      <c r="L804">
        <v>-0.10263681522534811</v>
      </c>
      <c r="M804">
        <f t="shared" ca="1" si="12"/>
        <v>2.0296577947527275</v>
      </c>
      <c r="N804" s="6">
        <v>803</v>
      </c>
      <c r="O804">
        <f ca="1">$M$20052</f>
        <v>0.78811332681616064</v>
      </c>
      <c r="P804">
        <f ca="1">$M$20053</f>
        <v>2.5192247428540462</v>
      </c>
      <c r="Q804">
        <f ca="1">$M$20054</f>
        <v>3.5588787595554887</v>
      </c>
      <c r="R804">
        <f ca="1">$M$20055</f>
        <v>5.1403139761449275</v>
      </c>
      <c r="S804">
        <f ca="1">$M$20056</f>
        <v>5.3734009473541793</v>
      </c>
      <c r="T804">
        <f ca="1">$M$20057</f>
        <v>5.6789111213846137</v>
      </c>
      <c r="U804">
        <f ca="1">$M$20058</f>
        <v>5.2319684489332845</v>
      </c>
      <c r="V804">
        <f ca="1">$M$20059</f>
        <v>2.8811360679004663</v>
      </c>
      <c r="W804">
        <f ca="1">$M$20060</f>
        <v>3.5442839006397513</v>
      </c>
      <c r="X804">
        <f ca="1">$M$20061</f>
        <v>3.7303581039939657</v>
      </c>
      <c r="Y804">
        <f ca="1">$M$20062</f>
        <v>3.9580938395067462</v>
      </c>
      <c r="Z804">
        <f ca="1">$M$20063</f>
        <v>1.5710621562707272</v>
      </c>
      <c r="AA804">
        <f ca="1">$M$20064</f>
        <v>1.195813329103347</v>
      </c>
      <c r="AB804">
        <f ca="1">$M$20065</f>
        <v>1.8856338012167597</v>
      </c>
      <c r="AC804">
        <f ca="1">$M$20066</f>
        <v>1.3981674757688201</v>
      </c>
      <c r="AD804">
        <f ca="1">$M$20067</f>
        <v>2.2759617376241321</v>
      </c>
      <c r="AE804">
        <f ca="1">$M$20068</f>
        <v>1.5883924000857055</v>
      </c>
      <c r="AF804">
        <f ca="1">$M$20069</f>
        <v>0.98033148824911542</v>
      </c>
      <c r="AG804">
        <f ca="1">$M$20070</f>
        <v>0.6990659076637703</v>
      </c>
      <c r="AH804">
        <f ca="1">$M$20071</f>
        <v>1.5973729686939799</v>
      </c>
      <c r="AI804">
        <f ca="1">$M$20072</f>
        <v>1.240859919894028</v>
      </c>
      <c r="AJ804">
        <f ca="1">$M$20073</f>
        <v>0.86082716790015323</v>
      </c>
      <c r="AK804">
        <f ca="1">$M$20074</f>
        <v>0.76683601402169244</v>
      </c>
      <c r="AL804">
        <f ca="1">$M$20075</f>
        <v>0.50236007253035275</v>
      </c>
      <c r="AM804">
        <f ca="1">$M$20076</f>
        <v>0.67252280483263849</v>
      </c>
    </row>
    <row r="805" spans="1:39" x14ac:dyDescent="0.25">
      <c r="A805" s="9"/>
      <c r="H805" s="9"/>
      <c r="J805">
        <v>3</v>
      </c>
      <c r="K805">
        <f ca="1">SIMULATION!$D$3*SIMULATION!$D$17/$H802/(SIMULATION!$D$17-$I802)*(((EXP(-$I802*$J805))/(1-EXP(-SIMULATION!$D$4*$I802)))-(EXP(-SIMULATION!$D$17*$J805)/(1-EXP(-SIMULATION!$D$4*SIMULATION!$D$17))))</f>
        <v>2.4004838306010607</v>
      </c>
      <c r="L805">
        <v>0.37808162246433391</v>
      </c>
      <c r="M805">
        <f t="shared" ca="1" si="12"/>
        <v>3.308062651974109</v>
      </c>
      <c r="N805" s="6">
        <v>804</v>
      </c>
      <c r="O805">
        <f ca="1">$M$20077</f>
        <v>1.246032861365111</v>
      </c>
      <c r="P805">
        <f ca="1">$M$20078</f>
        <v>3.2968507053877643</v>
      </c>
      <c r="Q805">
        <f ca="1">$M$20079</f>
        <v>4.5155159710596413</v>
      </c>
      <c r="R805">
        <f ca="1">$M$20080</f>
        <v>3.7629346533925792</v>
      </c>
      <c r="S805">
        <f ca="1">$M$20081</f>
        <v>3.9678241425437371</v>
      </c>
      <c r="T805">
        <f ca="1">$M$20082</f>
        <v>2.9863376046932331</v>
      </c>
      <c r="U805">
        <f ca="1">$M$20083</f>
        <v>2.5882982882547712</v>
      </c>
      <c r="V805">
        <f ca="1">$M$20084</f>
        <v>2.6251472649106113</v>
      </c>
      <c r="W805">
        <f ca="1">$M$20085</f>
        <v>2.7067583813313671</v>
      </c>
      <c r="X805">
        <f ca="1">$M$20086</f>
        <v>2.5034722277790586</v>
      </c>
      <c r="Y805">
        <f ca="1">$M$20087</f>
        <v>3.4478421062021667</v>
      </c>
      <c r="Z805">
        <f ca="1">$M$20088</f>
        <v>2.0904395538862368</v>
      </c>
      <c r="AA805">
        <f ca="1">$M$20089</f>
        <v>2.5548717482597803</v>
      </c>
      <c r="AB805">
        <f ca="1">$M$20090</f>
        <v>2.2442437718759107</v>
      </c>
      <c r="AC805">
        <f ca="1">$M$20091</f>
        <v>2.056282565099981</v>
      </c>
      <c r="AD805">
        <f ca="1">$M$20092</f>
        <v>2.2085677820325786</v>
      </c>
      <c r="AE805">
        <f ca="1">$M$20093</f>
        <v>1.4586355219818576</v>
      </c>
      <c r="AF805">
        <f ca="1">$M$20094</f>
        <v>1.8377094173472153</v>
      </c>
      <c r="AG805">
        <f ca="1">$M$20095</f>
        <v>2.7398725408520481</v>
      </c>
      <c r="AH805">
        <f ca="1">$M$20096</f>
        <v>1.5185752489566</v>
      </c>
      <c r="AI805">
        <f ca="1">$M$20097</f>
        <v>1.7970232236561368</v>
      </c>
      <c r="AJ805">
        <f ca="1">$M$20098</f>
        <v>2.054924869412488</v>
      </c>
      <c r="AK805">
        <f ca="1">$M$20099</f>
        <v>1.3946686836262572</v>
      </c>
      <c r="AL805">
        <f ca="1">$M$20100</f>
        <v>0.86774231537094526</v>
      </c>
      <c r="AM805">
        <f ca="1">$M$20101</f>
        <v>1.3432886172538152</v>
      </c>
    </row>
    <row r="806" spans="1:39" x14ac:dyDescent="0.25">
      <c r="A806" s="9"/>
      <c r="H806" s="9"/>
      <c r="J806">
        <v>4</v>
      </c>
      <c r="K806">
        <f ca="1">SIMULATION!$D$3*SIMULATION!$D$17/$H802/(SIMULATION!$D$17-$I802)*(((EXP(-$I802*$J806))/(1-EXP(-SIMULATION!$D$4*$I802)))-(EXP(-SIMULATION!$D$17*$J806)/(1-EXP(-SIMULATION!$D$4*SIMULATION!$D$17))))</f>
        <v>2.4633715745941593</v>
      </c>
      <c r="L806">
        <v>5.0130260459729577E-2</v>
      </c>
      <c r="M806">
        <f t="shared" ca="1" si="12"/>
        <v>2.5868610332376587</v>
      </c>
      <c r="N806" s="6">
        <v>805</v>
      </c>
      <c r="O806">
        <f ca="1">$M$20102</f>
        <v>1.1360851685678817</v>
      </c>
      <c r="P806">
        <f ca="1">$M$20103</f>
        <v>2.136908189740363</v>
      </c>
      <c r="Q806">
        <f ca="1">$M$20104</f>
        <v>3.0908422578823282</v>
      </c>
      <c r="R806">
        <f ca="1">$M$20105</f>
        <v>3.3760251259265823</v>
      </c>
      <c r="S806">
        <f ca="1">$M$20106</f>
        <v>4.3323567880949874</v>
      </c>
      <c r="T806">
        <f ca="1">$M$20107</f>
        <v>4.1164958419721902</v>
      </c>
      <c r="U806">
        <f ca="1">$M$20108</f>
        <v>3.0090200890873255</v>
      </c>
      <c r="V806">
        <f ca="1">$M$20109</f>
        <v>2.4688798003642058</v>
      </c>
      <c r="W806">
        <f ca="1">$M$20110</f>
        <v>2.6962671876419413</v>
      </c>
      <c r="X806">
        <f ca="1">$M$20111</f>
        <v>2.3607687700744195</v>
      </c>
      <c r="Y806">
        <f ca="1">$M$20112</f>
        <v>2.6614825457493239</v>
      </c>
      <c r="Z806">
        <f ca="1">$M$20113</f>
        <v>2.46892362228802</v>
      </c>
      <c r="AA806">
        <f ca="1">$M$20114</f>
        <v>1.6473612081111961</v>
      </c>
      <c r="AB806">
        <f ca="1">$M$20115</f>
        <v>0.8094412253261124</v>
      </c>
      <c r="AC806">
        <f ca="1">$M$20116</f>
        <v>1.6433336802525595</v>
      </c>
      <c r="AD806">
        <f ca="1">$M$20117</f>
        <v>1.9630041592875043</v>
      </c>
      <c r="AE806">
        <f ca="1">$M$20118</f>
        <v>1.6344077322643604</v>
      </c>
      <c r="AF806">
        <f ca="1">$M$20119</f>
        <v>1.553531537403567</v>
      </c>
      <c r="AG806">
        <f ca="1">$M$20120</f>
        <v>1.1500954055651329</v>
      </c>
      <c r="AH806">
        <f ca="1">$M$20121</f>
        <v>1.0583061482415443</v>
      </c>
      <c r="AI806">
        <f ca="1">$M$20122</f>
        <v>1.3111109092084259</v>
      </c>
      <c r="AJ806">
        <f ca="1">$M$20123</f>
        <v>1.3748924944239052</v>
      </c>
      <c r="AK806">
        <f ca="1">$M$20124</f>
        <v>0.173116788058678</v>
      </c>
      <c r="AL806">
        <f ca="1">$M$20125</f>
        <v>0.69754898846988722</v>
      </c>
      <c r="AM806">
        <f ca="1">$M$20126</f>
        <v>0.91422642805240373</v>
      </c>
    </row>
    <row r="807" spans="1:39" x14ac:dyDescent="0.25">
      <c r="A807" s="9"/>
      <c r="H807" s="9"/>
      <c r="J807">
        <v>5</v>
      </c>
      <c r="K807">
        <f ca="1">SIMULATION!$D$3*SIMULATION!$D$17/$H802/(SIMULATION!$D$17-$I802)*(((EXP(-$I802*$J807))/(1-EXP(-SIMULATION!$D$4*$I802)))-(EXP(-SIMULATION!$D$17*$J807)/(1-EXP(-SIMULATION!$D$4*SIMULATION!$D$17))))</f>
        <v>2.4783984420025735</v>
      </c>
      <c r="L807">
        <v>1.6997623252925257E-2</v>
      </c>
      <c r="M807">
        <f t="shared" ca="1" si="12"/>
        <v>2.5205253249903699</v>
      </c>
      <c r="N807" s="6">
        <v>806</v>
      </c>
      <c r="O807">
        <f ca="1">$M$20127</f>
        <v>0.49164706021105187</v>
      </c>
      <c r="P807">
        <f ca="1">$M$20128</f>
        <v>1.3967774068599057</v>
      </c>
      <c r="Q807">
        <f ca="1">$M$20129</f>
        <v>3.3647851090973</v>
      </c>
      <c r="R807">
        <f ca="1">$M$20130</f>
        <v>2.90166182281741</v>
      </c>
      <c r="S807">
        <f ca="1">$M$20131</f>
        <v>5.175167994919323</v>
      </c>
      <c r="T807">
        <f ca="1">$M$20132</f>
        <v>0.90660755507045643</v>
      </c>
      <c r="U807">
        <f ca="1">$M$20133</f>
        <v>4.1137177016078166</v>
      </c>
      <c r="V807">
        <f ca="1">$M$20134</f>
        <v>3.9782061022739987</v>
      </c>
      <c r="W807">
        <f ca="1">$M$20135</f>
        <v>2.4962646002099138</v>
      </c>
      <c r="X807">
        <f ca="1">$M$20136</f>
        <v>1.6915905310289636</v>
      </c>
      <c r="Y807">
        <f ca="1">$M$20137</f>
        <v>2.2422523963613199</v>
      </c>
      <c r="Z807">
        <f ca="1">$M$20138</f>
        <v>1.746455212085843</v>
      </c>
      <c r="AA807">
        <f ca="1">$M$20139</f>
        <v>1.6635271057690211</v>
      </c>
      <c r="AB807">
        <f ca="1">$M$20140</f>
        <v>0.69855609912062522</v>
      </c>
      <c r="AC807">
        <f ca="1">$M$20141</f>
        <v>1.3782689354025186</v>
      </c>
      <c r="AD807">
        <f ca="1">$M$20142</f>
        <v>1.0494567663000296</v>
      </c>
      <c r="AE807">
        <f ca="1">$M$20143</f>
        <v>1.2238211675477511</v>
      </c>
      <c r="AF807">
        <f ca="1">$M$20144</f>
        <v>0.97633483666738652</v>
      </c>
      <c r="AG807">
        <f ca="1">$M$20145</f>
        <v>0.84482227550643063</v>
      </c>
      <c r="AH807">
        <f ca="1">$M$20146</f>
        <v>1.0068926393899245</v>
      </c>
      <c r="AI807">
        <f ca="1">$M$20147</f>
        <v>0.94120777590832128</v>
      </c>
      <c r="AJ807">
        <f ca="1">$M$20148</f>
        <v>0.58800261323335867</v>
      </c>
      <c r="AK807">
        <f ca="1">$M$20149</f>
        <v>0.39909049256852774</v>
      </c>
      <c r="AL807">
        <f ca="1">$M$20150</f>
        <v>0.49508039719742691</v>
      </c>
      <c r="AM807">
        <f ca="1">$M$20151</f>
        <v>0.56386558573686685</v>
      </c>
    </row>
    <row r="808" spans="1:39" x14ac:dyDescent="0.25">
      <c r="A808" s="9"/>
      <c r="H808" s="9"/>
      <c r="J808">
        <v>6</v>
      </c>
      <c r="K808">
        <f ca="1">SIMULATION!$D$3*SIMULATION!$D$17/$H802/(SIMULATION!$D$17-$I802)*(((EXP(-$I802*$J808))/(1-EXP(-SIMULATION!$D$4*$I802)))-(EXP(-SIMULATION!$D$17*$J808)/(1-EXP(-SIMULATION!$D$4*SIMULATION!$D$17))))</f>
        <v>2.4634453555414573</v>
      </c>
      <c r="L808">
        <v>-0.38201913261514209</v>
      </c>
      <c r="M808">
        <f t="shared" ca="1" si="12"/>
        <v>1.5223620975727095</v>
      </c>
      <c r="N808" s="6">
        <v>807</v>
      </c>
      <c r="O808">
        <f ca="1">$M$20152</f>
        <v>2.4612085754649837</v>
      </c>
      <c r="P808">
        <f ca="1">$M$20153</f>
        <v>2.031336516369358</v>
      </c>
      <c r="Q808">
        <f ca="1">$M$20154</f>
        <v>2.4767170453987206</v>
      </c>
      <c r="R808">
        <f ca="1">$M$20155</f>
        <v>3.26549940316194</v>
      </c>
      <c r="S808">
        <f ca="1">$M$20156</f>
        <v>2.4289472647371388</v>
      </c>
      <c r="T808">
        <f ca="1">$M$20157</f>
        <v>2.4579946760939926</v>
      </c>
      <c r="U808">
        <f ca="1">$M$20158</f>
        <v>2.3153594944776428</v>
      </c>
      <c r="V808">
        <f ca="1">$M$20159</f>
        <v>2.6767716142152191</v>
      </c>
      <c r="W808">
        <f ca="1">$M$20160</f>
        <v>1.7702521782865093</v>
      </c>
      <c r="X808">
        <f ca="1">$M$20161</f>
        <v>3.547435780353513</v>
      </c>
      <c r="Y808">
        <f ca="1">$M$20162</f>
        <v>3.1062434371133425</v>
      </c>
      <c r="Z808">
        <f ca="1">$M$20163</f>
        <v>3.367805005969172</v>
      </c>
      <c r="AA808">
        <f ca="1">$M$20164</f>
        <v>2.962748028595751</v>
      </c>
      <c r="AB808">
        <f ca="1">$M$20165</f>
        <v>3.0560594637640439</v>
      </c>
      <c r="AC808">
        <f ca="1">$M$20166</f>
        <v>2.374182162942279</v>
      </c>
      <c r="AD808">
        <f ca="1">$M$20167</f>
        <v>2.5421367274060436</v>
      </c>
      <c r="AE808">
        <f ca="1">$M$20168</f>
        <v>3.1444303866698196</v>
      </c>
      <c r="AF808">
        <f ca="1">$M$20169</f>
        <v>2.0847962478290625</v>
      </c>
      <c r="AG808">
        <f ca="1">$M$20170</f>
        <v>3.5573485511536771</v>
      </c>
      <c r="AH808">
        <f ca="1">$M$20171</f>
        <v>2.0399773637242826</v>
      </c>
      <c r="AI808">
        <f ca="1">$M$20172</f>
        <v>2.0287625478381046</v>
      </c>
      <c r="AJ808">
        <f ca="1">$M$20173</f>
        <v>2.7377463748604747</v>
      </c>
      <c r="AK808">
        <f ca="1">$M$20174</f>
        <v>2.750370582353511</v>
      </c>
      <c r="AL808">
        <f ca="1">$M$20175</f>
        <v>2.5664330971235145</v>
      </c>
      <c r="AM808">
        <f ca="1">$M$20176</f>
        <v>3.1989606798364574</v>
      </c>
    </row>
    <row r="809" spans="1:39" x14ac:dyDescent="0.25">
      <c r="A809" s="9"/>
      <c r="H809" s="9"/>
      <c r="J809">
        <v>7</v>
      </c>
      <c r="K809">
        <f ca="1">SIMULATION!$D$3*SIMULATION!$D$17/$H802/(SIMULATION!$D$17-$I802)*(((EXP(-$I802*$J809))/(1-EXP(-SIMULATION!$D$4*$I802)))-(EXP(-SIMULATION!$D$17*$J809)/(1-EXP(-SIMULATION!$D$4*SIMULATION!$D$17))))</f>
        <v>2.4299519813709649</v>
      </c>
      <c r="L809">
        <v>6.9272925144490086E-2</v>
      </c>
      <c r="M809">
        <f t="shared" ca="1" si="12"/>
        <v>2.5982818630811813</v>
      </c>
      <c r="N809" s="6">
        <v>808</v>
      </c>
      <c r="O809">
        <f ca="1">$M$20177</f>
        <v>1.3109703645229553</v>
      </c>
      <c r="P809">
        <f ca="1">$M$20178</f>
        <v>1.5470258399446004</v>
      </c>
      <c r="Q809">
        <f ca="1">$M$20179</f>
        <v>1.696371027031331</v>
      </c>
      <c r="R809">
        <f ca="1">$M$20180</f>
        <v>3.0534651428355044</v>
      </c>
      <c r="S809">
        <f ca="1">$M$20181</f>
        <v>2.1504210847724812</v>
      </c>
      <c r="T809">
        <f ca="1">$M$20182</f>
        <v>0.95419444588230384</v>
      </c>
      <c r="U809">
        <f ca="1">$M$20183</f>
        <v>2.7446001066734831</v>
      </c>
      <c r="V809">
        <f ca="1">$M$20184</f>
        <v>3.6978398618319535</v>
      </c>
      <c r="W809">
        <f ca="1">$M$20185</f>
        <v>2.0914693594218248</v>
      </c>
      <c r="X809">
        <f ca="1">$M$20186</f>
        <v>2.1838810820638761</v>
      </c>
      <c r="Y809">
        <f ca="1">$M$20187</f>
        <v>1.6976840247358489</v>
      </c>
      <c r="Z809">
        <f ca="1">$M$20188</f>
        <v>1.7005184285226034</v>
      </c>
      <c r="AA809">
        <f ca="1">$M$20189</f>
        <v>2.9949515569661744</v>
      </c>
      <c r="AB809">
        <f ca="1">$M$20190</f>
        <v>1.535332619616169</v>
      </c>
      <c r="AC809">
        <f ca="1">$M$20191</f>
        <v>1.6540516773977916</v>
      </c>
      <c r="AD809">
        <f ca="1">$M$20192</f>
        <v>2.3056159943151764</v>
      </c>
      <c r="AE809">
        <f ca="1">$M$20193</f>
        <v>1.9209134668669392</v>
      </c>
      <c r="AF809">
        <f ca="1">$M$20194</f>
        <v>1.5223399600654355</v>
      </c>
      <c r="AG809">
        <f ca="1">$M$20195</f>
        <v>2.3459570605001412</v>
      </c>
      <c r="AH809">
        <f ca="1">$M$20196</f>
        <v>2.1738996794676528</v>
      </c>
      <c r="AI809">
        <f ca="1">$M$20197</f>
        <v>1.3005294939607852</v>
      </c>
      <c r="AJ809">
        <f ca="1">$M$20198</f>
        <v>1.0954795127091108</v>
      </c>
      <c r="AK809">
        <f ca="1">$M$20199</f>
        <v>1.0498872793641032</v>
      </c>
      <c r="AL809">
        <f ca="1">$M$20200</f>
        <v>1.0351475083527437</v>
      </c>
      <c r="AM809">
        <f ca="1">$M$20201</f>
        <v>1.6484309760617912</v>
      </c>
    </row>
    <row r="810" spans="1:39" x14ac:dyDescent="0.25">
      <c r="A810" s="9"/>
      <c r="H810" s="9"/>
      <c r="J810">
        <v>8</v>
      </c>
      <c r="K810">
        <f ca="1">SIMULATION!$D$3*SIMULATION!$D$17/$H802/(SIMULATION!$D$17-$I802)*(((EXP(-$I802*$J810))/(1-EXP(-SIMULATION!$D$4*$I802)))-(EXP(-SIMULATION!$D$17*$J810)/(1-EXP(-SIMULATION!$D$4*SIMULATION!$D$17))))</f>
        <v>2.3852307874220653</v>
      </c>
      <c r="L810">
        <v>-0.26935695667643839</v>
      </c>
      <c r="M810">
        <f t="shared" ca="1" si="12"/>
        <v>1.7427522815511129</v>
      </c>
      <c r="N810" s="6">
        <v>809</v>
      </c>
      <c r="O810">
        <f ca="1">$M$20202</f>
        <v>0.2725723643634429</v>
      </c>
      <c r="P810">
        <f ca="1">$M$20203</f>
        <v>2.4580168957917445</v>
      </c>
      <c r="Q810">
        <f ca="1">$M$20204</f>
        <v>3.5660732191976314</v>
      </c>
      <c r="R810">
        <f ca="1">$M$20205</f>
        <v>3.2922761555373588</v>
      </c>
      <c r="S810">
        <f ca="1">$M$20206</f>
        <v>1.9532091277217398</v>
      </c>
      <c r="T810">
        <f ca="1">$M$20207</f>
        <v>5.664709741304903</v>
      </c>
      <c r="U810">
        <f ca="1">$M$20208</f>
        <v>3.4888735152853521</v>
      </c>
      <c r="V810">
        <f ca="1">$M$20209</f>
        <v>4.8605378363387759</v>
      </c>
      <c r="W810">
        <f ca="1">$M$20210</f>
        <v>1.9845978667683026</v>
      </c>
      <c r="X810">
        <f ca="1">$M$20211</f>
        <v>1.8800913414079059</v>
      </c>
      <c r="Y810">
        <f ca="1">$M$20212</f>
        <v>2.5853487511603084</v>
      </c>
      <c r="Z810">
        <f ca="1">$M$20213</f>
        <v>2.5067703304885773</v>
      </c>
      <c r="AA810">
        <f ca="1">$M$20214</f>
        <v>1.1693853895149116</v>
      </c>
      <c r="AB810">
        <f ca="1">$M$20215</f>
        <v>1.8881813470020341</v>
      </c>
      <c r="AC810">
        <f ca="1">$M$20216</f>
        <v>0.61052109434625446</v>
      </c>
      <c r="AD810">
        <f ca="1">$M$20217</f>
        <v>1.5938382649802494</v>
      </c>
      <c r="AE810">
        <f ca="1">$M$20218</f>
        <v>0.64170171345461946</v>
      </c>
      <c r="AF810">
        <f ca="1">$M$20219</f>
        <v>1.2774529005917163</v>
      </c>
      <c r="AG810">
        <f ca="1">$M$20220</f>
        <v>0.64410265337895101</v>
      </c>
      <c r="AH810">
        <f ca="1">$M$20221</f>
        <v>0.87380862703588658</v>
      </c>
      <c r="AI810">
        <f ca="1">$M$20222</f>
        <v>0.7440057055717213</v>
      </c>
      <c r="AJ810">
        <f ca="1">$M$20223</f>
        <v>0.49461108720541175</v>
      </c>
      <c r="AK810">
        <f ca="1">$M$20224</f>
        <v>0.56434625763165591</v>
      </c>
      <c r="AL810">
        <f ca="1">$M$20225</f>
        <v>0.29686492400458092</v>
      </c>
      <c r="AM810">
        <f ca="1">$M$20226</f>
        <v>0.30567022397257249</v>
      </c>
    </row>
    <row r="811" spans="1:39" x14ac:dyDescent="0.25">
      <c r="A811" s="9"/>
      <c r="H811" s="9"/>
      <c r="J811">
        <v>9</v>
      </c>
      <c r="K811">
        <f ca="1">SIMULATION!$D$3*SIMULATION!$D$17/$H802/(SIMULATION!$D$17-$I802)*(((EXP(-$I802*$J811))/(1-EXP(-SIMULATION!$D$4*$I802)))-(EXP(-SIMULATION!$D$17*$J811)/(1-EXP(-SIMULATION!$D$4*SIMULATION!$D$17))))</f>
        <v>2.333949934068885</v>
      </c>
      <c r="L811">
        <v>-0.41868090447744083</v>
      </c>
      <c r="M811">
        <f t="shared" ca="1" si="12"/>
        <v>1.3567696646678606</v>
      </c>
      <c r="N811" s="6">
        <v>810</v>
      </c>
      <c r="O811">
        <f ca="1">$M$20227</f>
        <v>1.428828168267555</v>
      </c>
      <c r="P811">
        <f ca="1">$M$20228</f>
        <v>0.91348231005570746</v>
      </c>
      <c r="Q811">
        <f ca="1">$M$20229</f>
        <v>1.9495085250218862</v>
      </c>
      <c r="R811">
        <f ca="1">$M$20230</f>
        <v>3.2953621127461763</v>
      </c>
      <c r="S811">
        <f ca="1">$M$20231</f>
        <v>2.5442936023971745</v>
      </c>
      <c r="T811">
        <f ca="1">$M$20232</f>
        <v>4.0910128768736929</v>
      </c>
      <c r="U811">
        <f ca="1">$M$20233</f>
        <v>3.2110731825246877</v>
      </c>
      <c r="V811">
        <f ca="1">$M$20234</f>
        <v>2.8351849715745545</v>
      </c>
      <c r="W811">
        <f ca="1">$M$20235</f>
        <v>2.141163633921551</v>
      </c>
      <c r="X811">
        <f ca="1">$M$20236</f>
        <v>2.7344747744452285</v>
      </c>
      <c r="Y811">
        <f ca="1">$M$20237</f>
        <v>2.6742852923800693</v>
      </c>
      <c r="Z811">
        <f ca="1">$M$20238</f>
        <v>2.5438668766993846</v>
      </c>
      <c r="AA811">
        <f ca="1">$M$20239</f>
        <v>1.9057286380460448</v>
      </c>
      <c r="AB811">
        <f ca="1">$M$20240</f>
        <v>2.1935966510323435</v>
      </c>
      <c r="AC811">
        <f ca="1">$M$20241</f>
        <v>1.945241854631198</v>
      </c>
      <c r="AD811">
        <f ca="1">$M$20242</f>
        <v>1.7059710566173185</v>
      </c>
      <c r="AE811">
        <f ca="1">$M$20243</f>
        <v>2.5658789252469414</v>
      </c>
      <c r="AF811">
        <f ca="1">$M$20244</f>
        <v>2.1637546177013895</v>
      </c>
      <c r="AG811">
        <f ca="1">$M$20245</f>
        <v>2.0694743948176106</v>
      </c>
      <c r="AH811">
        <f ca="1">$M$20246</f>
        <v>1.2383746399892204</v>
      </c>
      <c r="AI811">
        <f ca="1">$M$20247</f>
        <v>1.7113897504522957</v>
      </c>
      <c r="AJ811">
        <f ca="1">$M$20248</f>
        <v>1.2084322912299281</v>
      </c>
      <c r="AK811">
        <f ca="1">$M$20249</f>
        <v>1.4819638094273546</v>
      </c>
      <c r="AL811">
        <f ca="1">$M$20250</f>
        <v>0.24797970708464645</v>
      </c>
      <c r="AM811">
        <f ca="1">$M$20251</f>
        <v>0.63070387435062214</v>
      </c>
    </row>
    <row r="812" spans="1:39" x14ac:dyDescent="0.25">
      <c r="A812" s="9"/>
      <c r="H812" s="9"/>
      <c r="J812">
        <v>10</v>
      </c>
      <c r="K812">
        <f ca="1">SIMULATION!$D$3*SIMULATION!$D$17/$H802/(SIMULATION!$D$17-$I802)*(((EXP(-$I802*$J812))/(1-EXP(-SIMULATION!$D$4*$I802)))-(EXP(-SIMULATION!$D$17*$J812)/(1-EXP(-SIMULATION!$D$4*SIMULATION!$D$17))))</f>
        <v>2.2790835327758945</v>
      </c>
      <c r="L812">
        <v>0.20050889139393283</v>
      </c>
      <c r="M812">
        <f t="shared" ca="1" si="12"/>
        <v>2.736060045326957</v>
      </c>
      <c r="N812" s="6">
        <v>811</v>
      </c>
      <c r="O812">
        <f ca="1">$M$20252</f>
        <v>3.3655479273763844</v>
      </c>
      <c r="P812">
        <f ca="1">$M$20253</f>
        <v>4.0472053541565609</v>
      </c>
      <c r="Q812">
        <f ca="1">$M$20254</f>
        <v>4.6223516710300636</v>
      </c>
      <c r="R812">
        <f ca="1">$M$20255</f>
        <v>5.6368135794344081</v>
      </c>
      <c r="S812">
        <f ca="1">$M$20256</f>
        <v>3.1844318340124143</v>
      </c>
      <c r="T812">
        <f ca="1">$M$20257</f>
        <v>6.6838643996026281</v>
      </c>
      <c r="U812">
        <f ca="1">$M$20258</f>
        <v>2.9784235700233648</v>
      </c>
      <c r="V812">
        <f ca="1">$M$20259</f>
        <v>5.6123834008344362</v>
      </c>
      <c r="W812">
        <f ca="1">$M$20260</f>
        <v>3.8533223587051184</v>
      </c>
      <c r="X812">
        <f ca="1">$M$20261</f>
        <v>3.6094598376901632</v>
      </c>
      <c r="Y812">
        <f ca="1">$M$20262</f>
        <v>5.2593350578195421</v>
      </c>
      <c r="Z812">
        <f ca="1">$M$20263</f>
        <v>2.4026252149548655</v>
      </c>
      <c r="AA812">
        <f ca="1">$M$20264</f>
        <v>6.0523191274336225</v>
      </c>
      <c r="AB812">
        <f ca="1">$M$20265</f>
        <v>4.7540438704165577</v>
      </c>
      <c r="AC812">
        <f ca="1">$M$20266</f>
        <v>4.3076184215630304</v>
      </c>
      <c r="AD812">
        <f ca="1">$M$20267</f>
        <v>2.8428203684540958</v>
      </c>
      <c r="AE812">
        <f ca="1">$M$20268</f>
        <v>2.85793251180145</v>
      </c>
      <c r="AF812">
        <f ca="1">$M$20269</f>
        <v>4.2610869146371577</v>
      </c>
      <c r="AG812">
        <f ca="1">$M$20270</f>
        <v>2.6210813098900059</v>
      </c>
      <c r="AH812">
        <f ca="1">$M$20271</f>
        <v>4.2382774549590847</v>
      </c>
      <c r="AI812">
        <f ca="1">$M$20272</f>
        <v>3.0072799759221951</v>
      </c>
      <c r="AJ812">
        <f ca="1">$M$20273</f>
        <v>2.1356183387532992</v>
      </c>
      <c r="AK812">
        <f ca="1">$M$20274</f>
        <v>2.0635099813205895</v>
      </c>
      <c r="AL812">
        <f ca="1">$M$20275</f>
        <v>5.2488376526212841</v>
      </c>
      <c r="AM812">
        <f ca="1">$M$20276</f>
        <v>3.9921515346679253</v>
      </c>
    </row>
    <row r="813" spans="1:39" x14ac:dyDescent="0.25">
      <c r="A813" s="9"/>
      <c r="H813" s="9"/>
      <c r="J813">
        <v>11</v>
      </c>
      <c r="K813">
        <f ca="1">SIMULATION!$D$3*SIMULATION!$D$17/$H802/(SIMULATION!$D$17-$I802)*(((EXP(-$I802*$J813))/(1-EXP(-SIMULATION!$D$4*$I802)))-(EXP(-SIMULATION!$D$17*$J813)/(1-EXP(-SIMULATION!$D$4*SIMULATION!$D$17))))</f>
        <v>2.2225205815873101</v>
      </c>
      <c r="L813">
        <v>0.33651264932601288</v>
      </c>
      <c r="M813">
        <f t="shared" ca="1" si="12"/>
        <v>2.970426870678847</v>
      </c>
      <c r="N813" s="6">
        <v>812</v>
      </c>
      <c r="O813">
        <f ca="1">$M$20277</f>
        <v>0.66585010731751826</v>
      </c>
      <c r="P813">
        <f ca="1">$M$20278</f>
        <v>2.4392501981930619</v>
      </c>
      <c r="Q813">
        <f ca="1">$M$20279</f>
        <v>2.2261544690304911</v>
      </c>
      <c r="R813">
        <f ca="1">$M$20280</f>
        <v>2.6842587897024992</v>
      </c>
      <c r="S813">
        <f ca="1">$M$20281</f>
        <v>3.3811427523684445</v>
      </c>
      <c r="T813">
        <f ca="1">$M$20282</f>
        <v>1.6394031055779832</v>
      </c>
      <c r="U813">
        <f ca="1">$M$20283</f>
        <v>2.935944392037686</v>
      </c>
      <c r="V813">
        <f ca="1">$M$20284</f>
        <v>1.5487178650449196</v>
      </c>
      <c r="W813">
        <f ca="1">$M$20285</f>
        <v>2.2327081963747912</v>
      </c>
      <c r="X813">
        <f ca="1">$M$20286</f>
        <v>2.7959275511209074</v>
      </c>
      <c r="Y813">
        <f ca="1">$M$20287</f>
        <v>0.30320317185494161</v>
      </c>
      <c r="Z813">
        <f ca="1">$M$20288</f>
        <v>1.3455282081539648</v>
      </c>
      <c r="AA813">
        <f ca="1">$M$20289</f>
        <v>1.9371452886757983</v>
      </c>
      <c r="AB813">
        <f ca="1">$M$20290</f>
        <v>0.8752379702952201</v>
      </c>
      <c r="AC813">
        <f ca="1">$M$20291</f>
        <v>1.1725618077024738</v>
      </c>
      <c r="AD813">
        <f ca="1">$M$20292</f>
        <v>1.9559575974300849</v>
      </c>
      <c r="AE813">
        <f ca="1">$M$20293</f>
        <v>1.7427074175891699</v>
      </c>
      <c r="AF813">
        <f ca="1">$M$20294</f>
        <v>1.299475254410924</v>
      </c>
      <c r="AG813">
        <f ca="1">$M$20295</f>
        <v>1.6072968729515642</v>
      </c>
      <c r="AH813">
        <f ca="1">$M$20296</f>
        <v>1.3513577017177216</v>
      </c>
      <c r="AI813">
        <f ca="1">$M$20297</f>
        <v>1.1499105771862455</v>
      </c>
      <c r="AJ813">
        <f ca="1">$M$20298</f>
        <v>0.86433305944261407</v>
      </c>
      <c r="AK813">
        <f ca="1">$M$20299</f>
        <v>0.82584120220350044</v>
      </c>
      <c r="AL813">
        <f ca="1">$M$20300</f>
        <v>0.57584240084396965</v>
      </c>
      <c r="AM813">
        <f ca="1">$M$20301</f>
        <v>0.95598648968661848</v>
      </c>
    </row>
    <row r="814" spans="1:39" x14ac:dyDescent="0.25">
      <c r="A814" s="9"/>
      <c r="H814" s="9"/>
      <c r="J814">
        <v>12</v>
      </c>
      <c r="K814">
        <f ca="1">SIMULATION!$D$3*SIMULATION!$D$17/$H802/(SIMULATION!$D$17-$I802)*(((EXP(-$I802*$J814))/(1-EXP(-SIMULATION!$D$4*$I802)))-(EXP(-SIMULATION!$D$17*$J814)/(1-EXP(-SIMULATION!$D$4*SIMULATION!$D$17))))</f>
        <v>2.1654551728149198</v>
      </c>
      <c r="L814">
        <v>1.4999707638394828E-2</v>
      </c>
      <c r="M814">
        <f t="shared" ca="1" si="12"/>
        <v>2.1979363673111934</v>
      </c>
      <c r="N814" s="6">
        <v>813</v>
      </c>
      <c r="O814">
        <f ca="1">$M$20302</f>
        <v>1.9827258490541357</v>
      </c>
      <c r="P814">
        <f ca="1">$M$20303</f>
        <v>3.1063363013026248</v>
      </c>
      <c r="Q814">
        <f ca="1">$M$20304</f>
        <v>1.5600601691699749</v>
      </c>
      <c r="R814">
        <f ca="1">$M$20305</f>
        <v>3.3967043111696458</v>
      </c>
      <c r="S814">
        <f ca="1">$M$20306</f>
        <v>5.9261960036784869</v>
      </c>
      <c r="T814">
        <f ca="1">$M$20307</f>
        <v>3.1681394237373954</v>
      </c>
      <c r="U814">
        <f ca="1">$M$20308</f>
        <v>3.2355914116901019</v>
      </c>
      <c r="V814">
        <f ca="1">$M$20309</f>
        <v>2.8476696482897244</v>
      </c>
      <c r="W814">
        <f ca="1">$M$20310</f>
        <v>3.0939249484410154</v>
      </c>
      <c r="X814">
        <f ca="1">$M$20311</f>
        <v>3.8645588648760958</v>
      </c>
      <c r="Y814">
        <f ca="1">$M$20312</f>
        <v>3.0806176179533811</v>
      </c>
      <c r="Z814">
        <f ca="1">$M$20313</f>
        <v>2.6806466376949167</v>
      </c>
      <c r="AA814">
        <f ca="1">$M$20314</f>
        <v>2.3257671577759802</v>
      </c>
      <c r="AB814">
        <f ca="1">$M$20315</f>
        <v>2.4467376659197475</v>
      </c>
      <c r="AC814">
        <f ca="1">$M$20316</f>
        <v>1.8044710536991879</v>
      </c>
      <c r="AD814">
        <f ca="1">$M$20317</f>
        <v>1.8934922085018817</v>
      </c>
      <c r="AE814">
        <f ca="1">$M$20318</f>
        <v>0.26196140082022185</v>
      </c>
      <c r="AF814">
        <f ca="1">$M$20319</f>
        <v>2.5876734866568696</v>
      </c>
      <c r="AG814">
        <f ca="1">$M$20320</f>
        <v>2.1803851996728598</v>
      </c>
      <c r="AH814">
        <f ca="1">$M$20321</f>
        <v>1.7542916174172771</v>
      </c>
      <c r="AI814">
        <f ca="1">$M$20322</f>
        <v>1.4448137268466761</v>
      </c>
      <c r="AJ814">
        <f ca="1">$M$20323</f>
        <v>1.3155729870079824</v>
      </c>
      <c r="AK814">
        <f ca="1">$M$20324</f>
        <v>2.265319842555479</v>
      </c>
      <c r="AL814">
        <f ca="1">$M$20325</f>
        <v>1.6302039426326089</v>
      </c>
      <c r="AM814">
        <f ca="1">$M$20326</f>
        <v>1.4202834231857788</v>
      </c>
    </row>
    <row r="815" spans="1:39" x14ac:dyDescent="0.25">
      <c r="A815" s="9"/>
      <c r="H815" s="9"/>
      <c r="J815">
        <v>13</v>
      </c>
      <c r="K815">
        <f ca="1">SIMULATION!$D$3*SIMULATION!$D$17/$H802/(SIMULATION!$D$17-$I802)*(((EXP(-$I802*$J815))/(1-EXP(-SIMULATION!$D$4*$I802)))-(EXP(-SIMULATION!$D$17*$J815)/(1-EXP(-SIMULATION!$D$4*SIMULATION!$D$17))))</f>
        <v>2.1086365349947771</v>
      </c>
      <c r="L815">
        <v>4.2486448807559106E-2</v>
      </c>
      <c r="M815">
        <f t="shared" ca="1" si="12"/>
        <v>2.1982250131925816</v>
      </c>
      <c r="N815" s="6">
        <v>814</v>
      </c>
      <c r="O815">
        <f ca="1">$M$20327</f>
        <v>1.6221913320114496</v>
      </c>
      <c r="P815">
        <f ca="1">$M$20328</f>
        <v>3.4063034967083698</v>
      </c>
      <c r="Q815">
        <f ca="1">$M$20329</f>
        <v>1.9362601238265271</v>
      </c>
      <c r="R815">
        <f ca="1">$M$20330</f>
        <v>2.3388571215542568</v>
      </c>
      <c r="S815">
        <f ca="1">$M$20331</f>
        <v>1.2987785983314746</v>
      </c>
      <c r="T815">
        <f ca="1">$M$20332</f>
        <v>2.4753844855144109</v>
      </c>
      <c r="U815">
        <f ca="1">$M$20333</f>
        <v>1.9591602449849774</v>
      </c>
      <c r="V815">
        <f ca="1">$M$20334</f>
        <v>3.6321864240036432</v>
      </c>
      <c r="W815">
        <f ca="1">$M$20335</f>
        <v>2.1779481723402094</v>
      </c>
      <c r="X815">
        <f ca="1">$M$20336</f>
        <v>2.2611201868724784</v>
      </c>
      <c r="Y815">
        <f ca="1">$M$20337</f>
        <v>1.6855926403516246</v>
      </c>
      <c r="Z815">
        <f ca="1">$M$20338</f>
        <v>1.3025104534256491</v>
      </c>
      <c r="AA815">
        <f ca="1">$M$20339</f>
        <v>2.3894838351259051</v>
      </c>
      <c r="AB815">
        <f ca="1">$M$20340</f>
        <v>1.5972331251836436</v>
      </c>
      <c r="AC815">
        <f ca="1">$M$20341</f>
        <v>2.4443340544614744</v>
      </c>
      <c r="AD815">
        <f ca="1">$M$20342</f>
        <v>1.7759638466465297</v>
      </c>
      <c r="AE815">
        <f ca="1">$M$20343</f>
        <v>1.8525219645360442</v>
      </c>
      <c r="AF815">
        <f ca="1">$M$20344</f>
        <v>2.2784458970644659</v>
      </c>
      <c r="AG815">
        <f ca="1">$M$20345</f>
        <v>1.6690174725974152</v>
      </c>
      <c r="AH815">
        <f ca="1">$M$20346</f>
        <v>1.7811599518038825</v>
      </c>
      <c r="AI815">
        <f ca="1">$M$20347</f>
        <v>1.4255596464330211</v>
      </c>
      <c r="AJ815">
        <f ca="1">$M$20348</f>
        <v>2.1117900922013324</v>
      </c>
      <c r="AK815">
        <f ca="1">$M$20349</f>
        <v>1.3278054217695352</v>
      </c>
      <c r="AL815">
        <f ca="1">$M$20350</f>
        <v>1.4175786969197315</v>
      </c>
      <c r="AM815">
        <f ca="1">$M$20351</f>
        <v>2.033410426828806</v>
      </c>
    </row>
    <row r="816" spans="1:39" x14ac:dyDescent="0.25">
      <c r="A816" s="9"/>
      <c r="H816" s="9"/>
      <c r="J816">
        <v>14</v>
      </c>
      <c r="K816">
        <f ca="1">SIMULATION!$D$3*SIMULATION!$D$17/$H802/(SIMULATION!$D$17-$I802)*(((EXP(-$I802*$J816))/(1-EXP(-SIMULATION!$D$4*$I802)))-(EXP(-SIMULATION!$D$17*$J816)/(1-EXP(-SIMULATION!$D$4*SIMULATION!$D$17))))</f>
        <v>2.0525292535850239</v>
      </c>
      <c r="L816">
        <v>0.2491309286226899</v>
      </c>
      <c r="M816">
        <f t="shared" ca="1" si="12"/>
        <v>2.5638777725558977</v>
      </c>
      <c r="N816" s="6">
        <v>815</v>
      </c>
      <c r="O816">
        <f ca="1">$M$20352</f>
        <v>1.0524738106806169</v>
      </c>
      <c r="P816">
        <f ca="1">$M$20353</f>
        <v>1.3410614402438825</v>
      </c>
      <c r="Q816">
        <f ca="1">$M$20354</f>
        <v>2.4950732282542791</v>
      </c>
      <c r="R816">
        <f ca="1">$M$20355</f>
        <v>0.97421805868424116</v>
      </c>
      <c r="S816">
        <f ca="1">$M$20356</f>
        <v>2.5073075323424336</v>
      </c>
      <c r="T816">
        <f ca="1">$M$20357</f>
        <v>3.0490338335406695</v>
      </c>
      <c r="U816">
        <f ca="1">$M$20358</f>
        <v>3.0616980999802998</v>
      </c>
      <c r="V816">
        <f ca="1">$M$20359</f>
        <v>1.7969137863215181</v>
      </c>
      <c r="W816">
        <f ca="1">$M$20360</f>
        <v>2.4431684954270612</v>
      </c>
      <c r="X816">
        <f ca="1">$M$20361</f>
        <v>1.5079979568431046</v>
      </c>
      <c r="Y816">
        <f ca="1">$M$20362</f>
        <v>2.1661616755083473</v>
      </c>
      <c r="Z816">
        <f ca="1">$M$20363</f>
        <v>2.7986492056180685</v>
      </c>
      <c r="AA816">
        <f ca="1">$M$20364</f>
        <v>3.0911753495044811</v>
      </c>
      <c r="AB816">
        <f ca="1">$M$20365</f>
        <v>3.5624397263830434</v>
      </c>
      <c r="AC816">
        <f ca="1">$M$20366</f>
        <v>1.8009968633647833</v>
      </c>
      <c r="AD816">
        <f ca="1">$M$20367</f>
        <v>2.1041195761539404</v>
      </c>
      <c r="AE816">
        <f ca="1">$M$20368</f>
        <v>2.1915468092227224</v>
      </c>
      <c r="AF816">
        <f ca="1">$M$20369</f>
        <v>2.9188947395783211</v>
      </c>
      <c r="AG816">
        <f ca="1">$M$20370</f>
        <v>1.7749764418204306</v>
      </c>
      <c r="AH816">
        <f ca="1">$M$20371</f>
        <v>0.9503267724669695</v>
      </c>
      <c r="AI816">
        <f ca="1">$M$20372</f>
        <v>1.3030188476852969</v>
      </c>
      <c r="AJ816">
        <f ca="1">$M$20373</f>
        <v>1.3980559621715067</v>
      </c>
      <c r="AK816">
        <f ca="1">$M$20374</f>
        <v>0.79268330562122502</v>
      </c>
      <c r="AL816">
        <f ca="1">$M$20375</f>
        <v>1.6016454669563698</v>
      </c>
      <c r="AM816">
        <f ca="1">$M$20376</f>
        <v>3.1792705109780242</v>
      </c>
    </row>
    <row r="817" spans="1:39" x14ac:dyDescent="0.25">
      <c r="A817" s="9"/>
      <c r="H817" s="9"/>
      <c r="J817">
        <v>15</v>
      </c>
      <c r="K817">
        <f ca="1">SIMULATION!$D$3*SIMULATION!$D$17/$H802/(SIMULATION!$D$17-$I802)*(((EXP(-$I802*$J817))/(1-EXP(-SIMULATION!$D$4*$I802)))-(EXP(-SIMULATION!$D$17*$J817)/(1-EXP(-SIMULATION!$D$4*SIMULATION!$D$17))))</f>
        <v>1.9974159323553999</v>
      </c>
      <c r="L817">
        <v>-9.5914520963053404E-2</v>
      </c>
      <c r="M817">
        <f t="shared" ca="1" si="12"/>
        <v>1.8058347400395611</v>
      </c>
      <c r="N817" s="6">
        <v>816</v>
      </c>
      <c r="O817">
        <f ca="1">$M$20377</f>
        <v>2.7191472949573217</v>
      </c>
      <c r="P817">
        <f ca="1">$M$20378</f>
        <v>3.084203241958785</v>
      </c>
      <c r="Q817">
        <f ca="1">$M$20379</f>
        <v>3.2614981225542095</v>
      </c>
      <c r="R817">
        <f ca="1">$M$20380</f>
        <v>2.8240111506804766</v>
      </c>
      <c r="S817">
        <f ca="1">$M$20381</f>
        <v>2.4215423198800021</v>
      </c>
      <c r="T817">
        <f ca="1">$M$20382</f>
        <v>3.1822793371163161</v>
      </c>
      <c r="U817">
        <f ca="1">$M$20383</f>
        <v>2.5583087128033881</v>
      </c>
      <c r="V817">
        <f ca="1">$M$20384</f>
        <v>2.5822469733807836</v>
      </c>
      <c r="W817">
        <f ca="1">$M$20385</f>
        <v>4.0415384250721047</v>
      </c>
      <c r="X817">
        <f ca="1">$M$20386</f>
        <v>3.5258012365017875</v>
      </c>
      <c r="Y817">
        <f ca="1">$M$20387</f>
        <v>1.6266899403608375</v>
      </c>
      <c r="Z817">
        <f ca="1">$M$20388</f>
        <v>3.0559820499108445</v>
      </c>
      <c r="AA817">
        <f ca="1">$M$20389</f>
        <v>3.8838561136708396</v>
      </c>
      <c r="AB817">
        <f ca="1">$M$20390</f>
        <v>3.6133964331413009</v>
      </c>
      <c r="AC817">
        <f ca="1">$M$20391</f>
        <v>1.5608371467058848</v>
      </c>
      <c r="AD817">
        <f ca="1">$M$20392</f>
        <v>2.5803197955846278</v>
      </c>
      <c r="AE817">
        <f ca="1">$M$20393</f>
        <v>2.9483804827583349</v>
      </c>
      <c r="AF817">
        <f ca="1">$M$20394</f>
        <v>2.2391089347139732</v>
      </c>
      <c r="AG817">
        <f ca="1">$M$20395</f>
        <v>2.1266083967633547</v>
      </c>
      <c r="AH817">
        <f ca="1">$M$20396</f>
        <v>3.1560373894905283</v>
      </c>
      <c r="AI817">
        <f ca="1">$M$20397</f>
        <v>1.8474116219689725</v>
      </c>
      <c r="AJ817">
        <f ca="1">$M$20398</f>
        <v>2.7399119923004882</v>
      </c>
      <c r="AK817">
        <f ca="1">$M$20399</f>
        <v>1.9111159009130034</v>
      </c>
      <c r="AL817">
        <f ca="1">$M$20400</f>
        <v>1.9706909190145248</v>
      </c>
      <c r="AM817">
        <f ca="1">$M$20401</f>
        <v>2.2486389640235336</v>
      </c>
    </row>
    <row r="818" spans="1:39" x14ac:dyDescent="0.25">
      <c r="A818" s="9"/>
      <c r="H818" s="9"/>
      <c r="J818">
        <v>16</v>
      </c>
      <c r="K818">
        <f ca="1">SIMULATION!$D$3*SIMULATION!$D$17/$H802/(SIMULATION!$D$17-$I802)*(((EXP(-$I802*$J818))/(1-EXP(-SIMULATION!$D$4*$I802)))-(EXP(-SIMULATION!$D$17*$J818)/(1-EXP(-SIMULATION!$D$4*SIMULATION!$D$17))))</f>
        <v>1.9434629697004175</v>
      </c>
      <c r="L818">
        <v>-2.1871725435110061E-2</v>
      </c>
      <c r="M818">
        <f t="shared" ca="1" si="12"/>
        <v>1.9009560812338264</v>
      </c>
      <c r="N818" s="6">
        <v>817</v>
      </c>
      <c r="O818">
        <f ca="1">$M$20402</f>
        <v>0.92104922334815764</v>
      </c>
      <c r="P818">
        <f ca="1">$M$20403</f>
        <v>2.287733457800496</v>
      </c>
      <c r="Q818">
        <f ca="1">$M$20404</f>
        <v>2.1277371567319263</v>
      </c>
      <c r="R818">
        <f ca="1">$M$20405</f>
        <v>3.67354897729059</v>
      </c>
      <c r="S818">
        <f ca="1">$M$20406</f>
        <v>3.6442016774394164</v>
      </c>
      <c r="T818">
        <f ca="1">$M$20407</f>
        <v>4.1041582676131778</v>
      </c>
      <c r="U818">
        <f ca="1">$M$20408</f>
        <v>3.5558700293179655</v>
      </c>
      <c r="V818">
        <f ca="1">$M$20409</f>
        <v>3.4203598893307574</v>
      </c>
      <c r="W818">
        <f ca="1">$M$20410</f>
        <v>3.2249085647098386</v>
      </c>
      <c r="X818">
        <f ca="1">$M$20411</f>
        <v>3.1596127207588407</v>
      </c>
      <c r="Y818">
        <f ca="1">$M$20412</f>
        <v>3.1361868292317032</v>
      </c>
      <c r="Z818">
        <f ca="1">$M$20413</f>
        <v>2.3128911974300115</v>
      </c>
      <c r="AA818">
        <f ca="1">$M$20414</f>
        <v>2.4942891423060591</v>
      </c>
      <c r="AB818">
        <f ca="1">$M$20415</f>
        <v>2.1016679039751827</v>
      </c>
      <c r="AC818">
        <f ca="1">$M$20416</f>
        <v>2.4910194846389464</v>
      </c>
      <c r="AD818">
        <f ca="1">$M$20417</f>
        <v>2.2115995887305995</v>
      </c>
      <c r="AE818">
        <f ca="1">$M$20418</f>
        <v>2.4134630570230051</v>
      </c>
      <c r="AF818">
        <f ca="1">$M$20419</f>
        <v>1.6555915779894932</v>
      </c>
      <c r="AG818">
        <f ca="1">$M$20420</f>
        <v>1.6776421527727754</v>
      </c>
      <c r="AH818">
        <f ca="1">$M$20421</f>
        <v>1.7933924324489585</v>
      </c>
      <c r="AI818">
        <f ca="1">$M$20422</f>
        <v>1.2449642122153497</v>
      </c>
      <c r="AJ818">
        <f ca="1">$M$20423</f>
        <v>1.0534806394073737</v>
      </c>
      <c r="AK818">
        <f ca="1">$M$20424</f>
        <v>0.32007247182223297</v>
      </c>
      <c r="AL818">
        <f ca="1">$M$20425</f>
        <v>0.95145271286272337</v>
      </c>
      <c r="AM818">
        <f ca="1">$M$20426</f>
        <v>1.1668130749663204</v>
      </c>
    </row>
    <row r="819" spans="1:39" x14ac:dyDescent="0.25">
      <c r="A819" s="9"/>
      <c r="H819" s="9"/>
      <c r="J819">
        <v>17</v>
      </c>
      <c r="K819">
        <f ca="1">SIMULATION!$D$3*SIMULATION!$D$17/$H802/(SIMULATION!$D$17-$I802)*(((EXP(-$I802*$J819))/(1-EXP(-SIMULATION!$D$4*$I802)))-(EXP(-SIMULATION!$D$17*$J819)/(1-EXP(-SIMULATION!$D$4*SIMULATION!$D$17))))</f>
        <v>1.8907626984170429</v>
      </c>
      <c r="L819">
        <v>0.29432654042963036</v>
      </c>
      <c r="M819">
        <f t="shared" ca="1" si="12"/>
        <v>2.4472643422155236</v>
      </c>
      <c r="N819" s="6">
        <v>818</v>
      </c>
      <c r="O819">
        <f ca="1">$M$20427</f>
        <v>0.84363735486436786</v>
      </c>
      <c r="P819">
        <f ca="1">$M$20428</f>
        <v>3.2266648468524299</v>
      </c>
      <c r="Q819">
        <f ca="1">$M$20429</f>
        <v>2.7747545522634449</v>
      </c>
      <c r="R819">
        <f ca="1">$M$20430</f>
        <v>2.0265352616743364</v>
      </c>
      <c r="S819">
        <f ca="1">$M$20431</f>
        <v>1.9164314938985469</v>
      </c>
      <c r="T819">
        <f ca="1">$M$20432</f>
        <v>1.2745818965155205</v>
      </c>
      <c r="U819">
        <f ca="1">$M$20433</f>
        <v>2.7068286646246729</v>
      </c>
      <c r="V819">
        <f ca="1">$M$20434</f>
        <v>2.4952143626861858</v>
      </c>
      <c r="W819">
        <f ca="1">$M$20435</f>
        <v>3.2887796361458981</v>
      </c>
      <c r="X819">
        <f ca="1">$M$20436</f>
        <v>3.0202274116745644</v>
      </c>
      <c r="Y819">
        <f ca="1">$M$20437</f>
        <v>2.0904112064508058</v>
      </c>
      <c r="Z819">
        <f ca="1">$M$20438</f>
        <v>3.428715539276554</v>
      </c>
      <c r="AA819">
        <f ca="1">$M$20439</f>
        <v>1.4987129324732102</v>
      </c>
      <c r="AB819">
        <f ca="1">$M$20440</f>
        <v>2.211310838352885</v>
      </c>
      <c r="AC819">
        <f ca="1">$M$20441</f>
        <v>1.2103994433730381</v>
      </c>
      <c r="AD819">
        <f ca="1">$M$20442</f>
        <v>1.5888044406431061</v>
      </c>
      <c r="AE819">
        <f ca="1">$M$20443</f>
        <v>2.1474043116890713</v>
      </c>
      <c r="AF819">
        <f ca="1">$M$20444</f>
        <v>1.3391196713341942</v>
      </c>
      <c r="AG819">
        <f ca="1">$M$20445</f>
        <v>1.5283610670299324</v>
      </c>
      <c r="AH819">
        <f ca="1">$M$20446</f>
        <v>1.1547471794381179</v>
      </c>
      <c r="AI819">
        <f ca="1">$M$20447</f>
        <v>1.2156019246391834</v>
      </c>
      <c r="AJ819">
        <f ca="1">$M$20448</f>
        <v>1.082740064722574</v>
      </c>
      <c r="AK819">
        <f ca="1">$M$20449</f>
        <v>1.3059106377340255</v>
      </c>
      <c r="AL819">
        <f ca="1">$M$20450</f>
        <v>1.5129481706332959</v>
      </c>
      <c r="AM819">
        <f ca="1">$M$20451</f>
        <v>1.1013820918118866</v>
      </c>
    </row>
    <row r="820" spans="1:39" x14ac:dyDescent="0.25">
      <c r="A820" s="9"/>
      <c r="H820" s="9"/>
      <c r="J820">
        <v>18</v>
      </c>
      <c r="K820">
        <f ca="1">SIMULATION!$D$3*SIMULATION!$D$17/$H802/(SIMULATION!$D$17-$I802)*(((EXP(-$I802*$J820))/(1-EXP(-SIMULATION!$D$4*$I802)))-(EXP(-SIMULATION!$D$17*$J820)/(1-EXP(-SIMULATION!$D$4*SIMULATION!$D$17))))</f>
        <v>1.8393603789248079</v>
      </c>
      <c r="L820">
        <v>0.20456717825790757</v>
      </c>
      <c r="M820">
        <f t="shared" ca="1" si="12"/>
        <v>2.2156331414408514</v>
      </c>
      <c r="N820" s="6">
        <v>819</v>
      </c>
      <c r="O820">
        <f ca="1">$M$20452</f>
        <v>2.6474470088606092</v>
      </c>
      <c r="P820">
        <f ca="1">$M$20453</f>
        <v>3.6330942987777255</v>
      </c>
      <c r="Q820">
        <f ca="1">$M$20454</f>
        <v>3.1046712389646931</v>
      </c>
      <c r="R820">
        <f ca="1">$M$20455</f>
        <v>2.9784637132186438</v>
      </c>
      <c r="S820">
        <f ca="1">$M$20456</f>
        <v>3.0729298923343396</v>
      </c>
      <c r="T820">
        <f ca="1">$M$20457</f>
        <v>4.6335409479712935</v>
      </c>
      <c r="U820">
        <f ca="1">$M$20458</f>
        <v>2.357995940534499</v>
      </c>
      <c r="V820">
        <f ca="1">$M$20459</f>
        <v>2.1593663139667036</v>
      </c>
      <c r="W820">
        <f ca="1">$M$20460</f>
        <v>2.386236092418772</v>
      </c>
      <c r="X820">
        <f ca="1">$M$20461</f>
        <v>3.2967559349557733</v>
      </c>
      <c r="Y820">
        <f ca="1">$M$20462</f>
        <v>3.2480516572870877</v>
      </c>
      <c r="Z820">
        <f ca="1">$M$20463</f>
        <v>2.7603557839427943</v>
      </c>
      <c r="AA820">
        <f ca="1">$M$20464</f>
        <v>1.3445456603453483</v>
      </c>
      <c r="AB820">
        <f ca="1">$M$20465</f>
        <v>2.5145725332156914</v>
      </c>
      <c r="AC820">
        <f ca="1">$M$20466</f>
        <v>1.9521629338991797</v>
      </c>
      <c r="AD820">
        <f ca="1">$M$20467</f>
        <v>3.5768251626848659</v>
      </c>
      <c r="AE820">
        <f ca="1">$M$20468</f>
        <v>4.5249593656264784</v>
      </c>
      <c r="AF820">
        <f ca="1">$M$20469</f>
        <v>2.250657421134588</v>
      </c>
      <c r="AG820">
        <f ca="1">$M$20470</f>
        <v>1.7568700170380582</v>
      </c>
      <c r="AH820">
        <f ca="1">$M$20471</f>
        <v>3.2572464765936675</v>
      </c>
      <c r="AI820">
        <f ca="1">$M$20472</f>
        <v>2.5247589689434173</v>
      </c>
      <c r="AJ820">
        <f ca="1">$M$20473</f>
        <v>1.257249335544238</v>
      </c>
      <c r="AK820">
        <f ca="1">$M$20474</f>
        <v>2.7726298786914998</v>
      </c>
      <c r="AL820">
        <f ca="1">$M$20475</f>
        <v>2.0570808852855142</v>
      </c>
      <c r="AM820">
        <f ca="1">$M$20476</f>
        <v>1.7233180349522719</v>
      </c>
    </row>
    <row r="821" spans="1:39" x14ac:dyDescent="0.25">
      <c r="A821" s="9"/>
      <c r="H821" s="9"/>
      <c r="J821">
        <v>19</v>
      </c>
      <c r="K821">
        <f ca="1">SIMULATION!$D$3*SIMULATION!$D$17/$H802/(SIMULATION!$D$17-$I802)*(((EXP(-$I802*$J821))/(1-EXP(-SIMULATION!$D$4*$I802)))-(EXP(-SIMULATION!$D$17*$J821)/(1-EXP(-SIMULATION!$D$4*SIMULATION!$D$17))))</f>
        <v>1.7892714865038999</v>
      </c>
      <c r="L821">
        <v>-0.20756810837840795</v>
      </c>
      <c r="M821">
        <f t="shared" ca="1" si="12"/>
        <v>1.4178757886748632</v>
      </c>
      <c r="N821" s="6">
        <v>820</v>
      </c>
      <c r="O821">
        <f ca="1">$M$20477</f>
        <v>1.8226520409454775E-2</v>
      </c>
      <c r="P821">
        <f ca="1">$M$20478</f>
        <v>8.8501949086513445</v>
      </c>
      <c r="Q821">
        <f ca="1">$M$20479</f>
        <v>4.6861186702763895</v>
      </c>
      <c r="R821">
        <f ca="1">$M$20480</f>
        <v>9.4301555769492236</v>
      </c>
      <c r="S821">
        <f ca="1">$M$20481</f>
        <v>3.9109900481559268</v>
      </c>
      <c r="T821">
        <f ca="1">$M$20482</f>
        <v>7.0929906239065295</v>
      </c>
      <c r="U821">
        <f ca="1">$M$20483</f>
        <v>2.7276796562963579</v>
      </c>
      <c r="V821">
        <f ca="1">$M$20484</f>
        <v>2.3815923836280413</v>
      </c>
      <c r="W821">
        <f ca="1">$M$20485</f>
        <v>3.5352881960389957</v>
      </c>
      <c r="X821">
        <f ca="1">$M$20486</f>
        <v>1.5921554771592132</v>
      </c>
      <c r="Y821">
        <f ca="1">$M$20487</f>
        <v>2.0043236482179783</v>
      </c>
      <c r="Z821">
        <f ca="1">$M$20488</f>
        <v>1.9182016401489081</v>
      </c>
      <c r="AA821">
        <f ca="1">$M$20489</f>
        <v>1.0897163081455814</v>
      </c>
      <c r="AB821">
        <f ca="1">$M$20490</f>
        <v>0.97487566089261046</v>
      </c>
      <c r="AC821">
        <f ca="1">$M$20491</f>
        <v>0.75456183733997706</v>
      </c>
      <c r="AD821">
        <f ca="1">$M$20492</f>
        <v>0.55414321085766183</v>
      </c>
      <c r="AE821">
        <f ca="1">$M$20493</f>
        <v>0.17124621759213929</v>
      </c>
      <c r="AF821">
        <f ca="1">$M$20494</f>
        <v>0.30909772171073657</v>
      </c>
      <c r="AG821">
        <f ca="1">$M$20495</f>
        <v>0.13545144764160552</v>
      </c>
      <c r="AH821">
        <f ca="1">$M$20496</f>
        <v>6.4447700123355101E-2</v>
      </c>
      <c r="AI821">
        <f ca="1">$M$20497</f>
        <v>8.5130207026244936E-2</v>
      </c>
      <c r="AJ821">
        <f ca="1">$M$20498</f>
        <v>6.3548052789151488E-2</v>
      </c>
      <c r="AK821">
        <f ca="1">$M$20499</f>
        <v>3.0568185160750071E-2</v>
      </c>
      <c r="AL821">
        <f ca="1">$M$20500</f>
        <v>4.1844912175278047E-2</v>
      </c>
      <c r="AM821">
        <f ca="1">$M$20501</f>
        <v>1.8993047205177065E-2</v>
      </c>
    </row>
    <row r="822" spans="1:39" x14ac:dyDescent="0.25">
      <c r="A822" s="9"/>
      <c r="H822" s="9"/>
      <c r="J822">
        <v>20</v>
      </c>
      <c r="K822">
        <f ca="1">SIMULATION!$D$3*SIMULATION!$D$17/$H802/(SIMULATION!$D$17-$I802)*(((EXP(-$I802*$J822))/(1-EXP(-SIMULATION!$D$4*$I802)))-(EXP(-SIMULATION!$D$17*$J822)/(1-EXP(-SIMULATION!$D$4*SIMULATION!$D$17))))</f>
        <v>1.7404927789959284</v>
      </c>
      <c r="L822">
        <v>0.48721953458551892</v>
      </c>
      <c r="M822">
        <f t="shared" ca="1" si="12"/>
        <v>2.5884948607277813</v>
      </c>
      <c r="N822" s="6">
        <v>821</v>
      </c>
      <c r="O822">
        <f ca="1">$M$20502</f>
        <v>2.3345624962740708</v>
      </c>
      <c r="P822">
        <f ca="1">$M$20503</f>
        <v>2.9051107944157146</v>
      </c>
      <c r="Q822">
        <f ca="1">$M$20504</f>
        <v>1.3929894770289464</v>
      </c>
      <c r="R822">
        <f ca="1">$M$20505</f>
        <v>2.3498755310270467</v>
      </c>
      <c r="S822">
        <f ca="1">$M$20506</f>
        <v>2.6542124109630536</v>
      </c>
      <c r="T822">
        <f ca="1">$M$20507</f>
        <v>2.2935237767766989</v>
      </c>
      <c r="U822">
        <f ca="1">$M$20508</f>
        <v>2.2773795980999436</v>
      </c>
      <c r="V822">
        <f ca="1">$M$20509</f>
        <v>3.3695564454328943</v>
      </c>
      <c r="W822">
        <f ca="1">$M$20510</f>
        <v>3.1020155270427758</v>
      </c>
      <c r="X822">
        <f ca="1">$M$20511</f>
        <v>3.1639717725226912</v>
      </c>
      <c r="Y822">
        <f ca="1">$M$20512</f>
        <v>2.2021238842891626</v>
      </c>
      <c r="Z822">
        <f ca="1">$M$20513</f>
        <v>2.2113951163863748</v>
      </c>
      <c r="AA822">
        <f ca="1">$M$20514</f>
        <v>1.7339054024269691</v>
      </c>
      <c r="AB822">
        <f ca="1">$M$20515</f>
        <v>2.4146343022834085</v>
      </c>
      <c r="AC822">
        <f ca="1">$M$20516</f>
        <v>2.5655409385182946</v>
      </c>
      <c r="AD822">
        <f ca="1">$M$20517</f>
        <v>2.7136174647375997</v>
      </c>
      <c r="AE822">
        <f ca="1">$M$20518</f>
        <v>1.4418372912321455</v>
      </c>
      <c r="AF822">
        <f ca="1">$M$20519</f>
        <v>2.1385209394437048</v>
      </c>
      <c r="AG822">
        <f ca="1">$M$20520</f>
        <v>2.4481644531784301</v>
      </c>
      <c r="AH822">
        <f ca="1">$M$20521</f>
        <v>2.1037382131862947</v>
      </c>
      <c r="AI822">
        <f ca="1">$M$20522</f>
        <v>2.2059568442780622</v>
      </c>
      <c r="AJ822">
        <f ca="1">$M$20523</f>
        <v>3.0493300814063899</v>
      </c>
      <c r="AK822">
        <f ca="1">$M$20524</f>
        <v>1.3590966837724527</v>
      </c>
      <c r="AL822">
        <f ca="1">$M$20525</f>
        <v>1.4657131134176411</v>
      </c>
      <c r="AM822">
        <f ca="1">$M$20526</f>
        <v>1.5848386576413238</v>
      </c>
    </row>
    <row r="823" spans="1:39" x14ac:dyDescent="0.25">
      <c r="A823" s="9"/>
      <c r="H823" s="9"/>
      <c r="J823">
        <v>21</v>
      </c>
      <c r="K823">
        <f ca="1">SIMULATION!$D$3*SIMULATION!$D$17/$H802/(SIMULATION!$D$17-$I802)*(((EXP(-$I802*$J823))/(1-EXP(-SIMULATION!$D$4*$I802)))-(EXP(-SIMULATION!$D$17*$J823)/(1-EXP(-SIMULATION!$D$4*SIMULATION!$D$17))))</f>
        <v>1.693009379157794</v>
      </c>
      <c r="L823">
        <v>-7.4944851760936501E-2</v>
      </c>
      <c r="M823">
        <f t="shared" ca="1" si="12"/>
        <v>1.566127042206938</v>
      </c>
      <c r="N823" s="6">
        <v>822</v>
      </c>
      <c r="O823">
        <f ca="1">$M$20527</f>
        <v>1.014134457866614</v>
      </c>
      <c r="P823">
        <f ca="1">$M$20528</f>
        <v>2.7314658201126161</v>
      </c>
      <c r="Q823">
        <f ca="1">$M$20529</f>
        <v>1.6150912490626039</v>
      </c>
      <c r="R823">
        <f ca="1">$M$20530</f>
        <v>3.934662861736951</v>
      </c>
      <c r="S823">
        <f ca="1">$M$20531</f>
        <v>4.4624231870399305</v>
      </c>
      <c r="T823">
        <f ca="1">$M$20532</f>
        <v>4.1280426130675476</v>
      </c>
      <c r="U823">
        <f ca="1">$M$20533</f>
        <v>4.229504145479055</v>
      </c>
      <c r="V823">
        <f ca="1">$M$20534</f>
        <v>4.5958065891998645</v>
      </c>
      <c r="W823">
        <f ca="1">$M$20535</f>
        <v>3.9033875414839434</v>
      </c>
      <c r="X823">
        <f ca="1">$M$20536</f>
        <v>3.361195128982875</v>
      </c>
      <c r="Y823">
        <f ca="1">$M$20537</f>
        <v>2.9157877953955911</v>
      </c>
      <c r="Z823">
        <f ca="1">$M$20538</f>
        <v>1.5222228723139459</v>
      </c>
      <c r="AA823">
        <f ca="1">$M$20539</f>
        <v>2.3115009123743802</v>
      </c>
      <c r="AB823">
        <f ca="1">$M$20540</f>
        <v>1.9287118527656588</v>
      </c>
      <c r="AC823">
        <f ca="1">$M$20541</f>
        <v>1.3068074667802907</v>
      </c>
      <c r="AD823">
        <f ca="1">$M$20542</f>
        <v>2.003699618007003</v>
      </c>
      <c r="AE823">
        <f ca="1">$M$20543</f>
        <v>2.3247020714869362</v>
      </c>
      <c r="AF823">
        <f ca="1">$M$20544</f>
        <v>1.1955464509882978</v>
      </c>
      <c r="AG823">
        <f ca="1">$M$20545</f>
        <v>1.1050144870879306</v>
      </c>
      <c r="AH823">
        <f ca="1">$M$20546</f>
        <v>1.1520832624556203</v>
      </c>
      <c r="AI823">
        <f ca="1">$M$20547</f>
        <v>1.6993146867123428</v>
      </c>
      <c r="AJ823">
        <f ca="1">$M$20548</f>
        <v>1.6986990776240514</v>
      </c>
      <c r="AK823">
        <f ca="1">$M$20549</f>
        <v>1.3328675747445582</v>
      </c>
      <c r="AL823">
        <f ca="1">$M$20550</f>
        <v>0.55785660771188073</v>
      </c>
      <c r="AM823">
        <f ca="1">$M$20551</f>
        <v>1.1857999146133511</v>
      </c>
    </row>
    <row r="824" spans="1:39" x14ac:dyDescent="0.25">
      <c r="A824" s="9"/>
      <c r="H824" s="9"/>
      <c r="J824">
        <v>22</v>
      </c>
      <c r="K824">
        <f ca="1">SIMULATION!$D$3*SIMULATION!$D$17/$H802/(SIMULATION!$D$17-$I802)*(((EXP(-$I802*$J824))/(1-EXP(-SIMULATION!$D$4*$I802)))-(EXP(-SIMULATION!$D$17*$J824)/(1-EXP(-SIMULATION!$D$4*SIMULATION!$D$17))))</f>
        <v>1.6467993033843775</v>
      </c>
      <c r="L824">
        <v>-9.1632659601175781E-2</v>
      </c>
      <c r="M824">
        <f t="shared" ca="1" si="12"/>
        <v>1.4958987033859035</v>
      </c>
      <c r="N824" s="6">
        <v>823</v>
      </c>
      <c r="O824">
        <f ca="1">$M$20552</f>
        <v>1.4947054180257509</v>
      </c>
      <c r="P824">
        <f ca="1">$M$20553</f>
        <v>1.8136694073601209</v>
      </c>
      <c r="Q824">
        <f ca="1">$M$20554</f>
        <v>1.5034752902365882</v>
      </c>
      <c r="R824">
        <f ca="1">$M$20555</f>
        <v>2.3381213149442428</v>
      </c>
      <c r="S824">
        <f ca="1">$M$20556</f>
        <v>3.3529783207276189</v>
      </c>
      <c r="T824">
        <f ca="1">$M$20557</f>
        <v>2.4176745670933752</v>
      </c>
      <c r="U824">
        <f ca="1">$M$20558</f>
        <v>3.1568000417394653</v>
      </c>
      <c r="V824">
        <f ca="1">$M$20559</f>
        <v>2.2677251204963937</v>
      </c>
      <c r="W824">
        <f ca="1">$M$20560</f>
        <v>2.9980583748095477</v>
      </c>
      <c r="X824">
        <f ca="1">$M$20561</f>
        <v>2.6531313703837651</v>
      </c>
      <c r="Y824">
        <f ca="1">$M$20562</f>
        <v>2.1022977052356335</v>
      </c>
      <c r="Z824">
        <f ca="1">$M$20563</f>
        <v>1.9087565666817992</v>
      </c>
      <c r="AA824">
        <f ca="1">$M$20564</f>
        <v>2.530576788010559</v>
      </c>
      <c r="AB824">
        <f ca="1">$M$20565</f>
        <v>1.9117594019424915</v>
      </c>
      <c r="AC824">
        <f ca="1">$M$20566</f>
        <v>1.8446937555583027</v>
      </c>
      <c r="AD824">
        <f ca="1">$M$20567</f>
        <v>2.1667158992266322</v>
      </c>
      <c r="AE824">
        <f ca="1">$M$20568</f>
        <v>1.642786826551057</v>
      </c>
      <c r="AF824">
        <f ca="1">$M$20569</f>
        <v>1.6710911194839861</v>
      </c>
      <c r="AG824">
        <f ca="1">$M$20570</f>
        <v>2.2186312032211868</v>
      </c>
      <c r="AH824">
        <f ca="1">$M$20571</f>
        <v>1.9075018663525309</v>
      </c>
      <c r="AI824">
        <f ca="1">$M$20572</f>
        <v>2.2977532971105448</v>
      </c>
      <c r="AJ824">
        <f ca="1">$M$20573</f>
        <v>1.3675645200543793</v>
      </c>
      <c r="AK824">
        <f ca="1">$M$20574</f>
        <v>1.3999407559915695</v>
      </c>
      <c r="AL824">
        <f ca="1">$M$20575</f>
        <v>1.7014603018789269</v>
      </c>
      <c r="AM824">
        <f ca="1">$M$20576</f>
        <v>1.4943325344208374</v>
      </c>
    </row>
    <row r="825" spans="1:39" x14ac:dyDescent="0.25">
      <c r="A825" s="9"/>
      <c r="H825" s="9"/>
      <c r="J825">
        <v>23</v>
      </c>
      <c r="K825">
        <f ca="1">SIMULATION!$D$3*SIMULATION!$D$17/$H802/(SIMULATION!$D$17-$I802)*(((EXP(-$I802*$J825))/(1-EXP(-SIMULATION!$D$4*$I802)))-(EXP(-SIMULATION!$D$17*$J825)/(1-EXP(-SIMULATION!$D$4*SIMULATION!$D$17))))</f>
        <v>1.6018363542707061</v>
      </c>
      <c r="L825">
        <v>-0.42012962539297044</v>
      </c>
      <c r="M825">
        <f t="shared" ca="1" si="12"/>
        <v>0.92885744681011284</v>
      </c>
      <c r="N825" s="6">
        <v>824</v>
      </c>
      <c r="O825">
        <f ca="1">$M$20577</f>
        <v>1.0416312329753834</v>
      </c>
      <c r="P825">
        <f ca="1">$M$20578</f>
        <v>2.4237045374357327</v>
      </c>
      <c r="Q825">
        <f ca="1">$M$20579</f>
        <v>2.8838260130325888</v>
      </c>
      <c r="R825">
        <f ca="1">$M$20580</f>
        <v>2.6658119880078868</v>
      </c>
      <c r="S825">
        <f ca="1">$M$20581</f>
        <v>2.8892401848381466</v>
      </c>
      <c r="T825">
        <f ca="1">$M$20582</f>
        <v>2.1290140534896462</v>
      </c>
      <c r="U825">
        <f ca="1">$M$20583</f>
        <v>3.9554302620616437</v>
      </c>
      <c r="V825">
        <f ca="1">$M$20584</f>
        <v>3.6313162579959455</v>
      </c>
      <c r="W825">
        <f ca="1">$M$20585</f>
        <v>2.3225912281494261</v>
      </c>
      <c r="X825">
        <f ca="1">$M$20586</f>
        <v>2.3757112609558222</v>
      </c>
      <c r="Y825">
        <f ca="1">$M$20587</f>
        <v>2.9774983270791058</v>
      </c>
      <c r="Z825">
        <f ca="1">$M$20588</f>
        <v>2.4020763669348537</v>
      </c>
      <c r="AA825">
        <f ca="1">$M$20589</f>
        <v>2.5066050425359094</v>
      </c>
      <c r="AB825">
        <f ca="1">$M$20590</f>
        <v>2.0272053837129071</v>
      </c>
      <c r="AC825">
        <f ca="1">$M$20591</f>
        <v>1.671086459441828</v>
      </c>
      <c r="AD825">
        <f ca="1">$M$20592</f>
        <v>2.9151250978634269</v>
      </c>
      <c r="AE825">
        <f ca="1">$M$20593</f>
        <v>2.3897730694650714</v>
      </c>
      <c r="AF825">
        <f ca="1">$M$20594</f>
        <v>2.0354392182036016</v>
      </c>
      <c r="AG825">
        <f ca="1">$M$20595</f>
        <v>2.5020320402716578</v>
      </c>
      <c r="AH825">
        <f ca="1">$M$20596</f>
        <v>2.8716650547945504</v>
      </c>
      <c r="AI825">
        <f ca="1">$M$20597</f>
        <v>2.0005328214358449</v>
      </c>
      <c r="AJ825">
        <f ca="1">$M$20598</f>
        <v>1.8065644612223926</v>
      </c>
      <c r="AK825">
        <f ca="1">$M$20599</f>
        <v>3.8232399105278581</v>
      </c>
      <c r="AL825">
        <f ca="1">$M$20600</f>
        <v>1.7893906867765557</v>
      </c>
      <c r="AM825">
        <f ca="1">$M$20601</f>
        <v>2.2625025329956614</v>
      </c>
    </row>
    <row r="826" spans="1:39" x14ac:dyDescent="0.25">
      <c r="A826" s="9"/>
      <c r="H826" s="9"/>
      <c r="J826">
        <v>24</v>
      </c>
      <c r="K826">
        <f ca="1">SIMULATION!$D$3*SIMULATION!$D$17/$H802/(SIMULATION!$D$17-$I802)*(((EXP(-$I802*$J826))/(1-EXP(-SIMULATION!$D$4*$I802)))-(EXP(-SIMULATION!$D$17*$J826)/(1-EXP(-SIMULATION!$D$4*SIMULATION!$D$17))))</f>
        <v>1.558091964943723</v>
      </c>
      <c r="L826">
        <v>0.22731595373149727</v>
      </c>
      <c r="M826">
        <f t="shared" ca="1" si="12"/>
        <v>1.9122711259562881</v>
      </c>
      <c r="N826" s="6">
        <v>825</v>
      </c>
      <c r="O826">
        <f ca="1">$M$20602</f>
        <v>2.7944365335685117</v>
      </c>
      <c r="P826">
        <f ca="1">$M$20603</f>
        <v>2.6867298199962781</v>
      </c>
      <c r="Q826">
        <f ca="1">$M$20604</f>
        <v>3.60043697446689</v>
      </c>
      <c r="R826">
        <f ca="1">$M$20605</f>
        <v>1.6395423544760463</v>
      </c>
      <c r="S826">
        <f ca="1">$M$20606</f>
        <v>4.8377935498702014</v>
      </c>
      <c r="T826">
        <f ca="1">$M$20607</f>
        <v>2.4986835697714085</v>
      </c>
      <c r="U826">
        <f ca="1">$M$20608</f>
        <v>3.0696327137263912</v>
      </c>
      <c r="V826">
        <f ca="1">$M$20609</f>
        <v>3.5549869542527301</v>
      </c>
      <c r="W826">
        <f ca="1">$M$20610</f>
        <v>4.1459265699969325</v>
      </c>
      <c r="X826">
        <f ca="1">$M$20611</f>
        <v>6.2046203049704012</v>
      </c>
      <c r="Y826">
        <f ca="1">$M$20612</f>
        <v>3.1475562979544214</v>
      </c>
      <c r="Z826">
        <f ca="1">$M$20613</f>
        <v>4.2780025964633621</v>
      </c>
      <c r="AA826">
        <f ca="1">$M$20614</f>
        <v>3.2529172754670288</v>
      </c>
      <c r="AB826">
        <f ca="1">$M$20615</f>
        <v>2.9852500867188887</v>
      </c>
      <c r="AC826">
        <f ca="1">$M$20616</f>
        <v>4.1717629133726257</v>
      </c>
      <c r="AD826">
        <f ca="1">$M$20617</f>
        <v>3.6438164171042686</v>
      </c>
      <c r="AE826">
        <f ca="1">$M$20618</f>
        <v>3.2957816774371671</v>
      </c>
      <c r="AF826">
        <f ca="1">$M$20619</f>
        <v>2.4868373105222057</v>
      </c>
      <c r="AG826">
        <f ca="1">$M$20620</f>
        <v>2.037652358246334</v>
      </c>
      <c r="AH826">
        <f ca="1">$M$20621</f>
        <v>1.8438654028940453</v>
      </c>
      <c r="AI826">
        <f ca="1">$M$20622</f>
        <v>1.6414510009003191</v>
      </c>
      <c r="AJ826">
        <f ca="1">$M$20623</f>
        <v>2.5270318914471148</v>
      </c>
      <c r="AK826">
        <f ca="1">$M$20624</f>
        <v>2.593307783723636</v>
      </c>
      <c r="AL826">
        <f ca="1">$M$20625</f>
        <v>3.189486385825504</v>
      </c>
      <c r="AM826">
        <f ca="1">$M$20626</f>
        <v>2.774424981347007</v>
      </c>
    </row>
    <row r="827" spans="1:39" x14ac:dyDescent="0.25">
      <c r="A827" s="9">
        <v>34</v>
      </c>
      <c r="B827" s="2">
        <f ca="1">NORMINV(RAND(),SIMULATION!D7,SIMULATION!D8)</f>
        <v>55.881394638203908</v>
      </c>
      <c r="C827" s="2">
        <v>2</v>
      </c>
      <c r="D827" s="2">
        <f ca="1">SIMULATION!$D$11*(1+(SIMULATION!$D$12*LN(1+$C827)))*(1+(SIMULATION!$D$13*(($B827/63.5)-1)))</f>
        <v>9.6722904128846885</v>
      </c>
      <c r="E827" s="2">
        <v>0.33567029480594712</v>
      </c>
      <c r="F827" s="2">
        <f ca="1">D827*(1+E827)</f>
        <v>12.918990987226428</v>
      </c>
      <c r="G827" s="2">
        <v>-0.62605065322861586</v>
      </c>
      <c r="H827" s="9">
        <f>SIMULATION!$D$15*EXP($G$827)</f>
        <v>118.03808964185059</v>
      </c>
      <c r="I827" s="2">
        <f ca="1">$F827/$H827</f>
        <v>0.10944764547126302</v>
      </c>
      <c r="J827">
        <v>0</v>
      </c>
      <c r="K827">
        <f ca="1">SIMULATION!$D$3*SIMULATION!$D$17/$H827/(SIMULATION!$D$17-$I827)*(((EXP(-$I827*$J827))/(1-EXP(-SIMULATION!$D$4*$I827)))-(EXP(-SIMULATION!$D$17*$J827)/(1-EXP(-SIMULATION!$D$4*SIMULATION!$D$17))))</f>
        <v>0.48153810928103102</v>
      </c>
      <c r="L827">
        <v>-0.35682601475878528</v>
      </c>
      <c r="M827">
        <f t="shared" ca="1" si="12"/>
        <v>0.30971278479180031</v>
      </c>
      <c r="N827" s="6">
        <v>826</v>
      </c>
      <c r="O827">
        <f ca="1">$M$20627</f>
        <v>1.0785476469889235</v>
      </c>
      <c r="P827">
        <f ca="1">$M$20628</f>
        <v>2.0723494989728364</v>
      </c>
      <c r="Q827">
        <f ca="1">$M$20629</f>
        <v>2.9751619473382793</v>
      </c>
      <c r="R827">
        <f ca="1">$M$20630</f>
        <v>2.5511139984709721</v>
      </c>
      <c r="S827">
        <f ca="1">$M$20631</f>
        <v>3.5294051845624672</v>
      </c>
      <c r="T827">
        <f ca="1">$M$20632</f>
        <v>3.4062255625462732</v>
      </c>
      <c r="U827">
        <f ca="1">$M$20633</f>
        <v>3.7835123911394821</v>
      </c>
      <c r="V827">
        <f ca="1">$M$20634</f>
        <v>4.2379997481647358</v>
      </c>
      <c r="W827">
        <f ca="1">$M$20635</f>
        <v>2.9267170319924607</v>
      </c>
      <c r="X827">
        <f ca="1">$M$20636</f>
        <v>3.5258620005378112</v>
      </c>
      <c r="Y827">
        <f ca="1">$M$20637</f>
        <v>3.2715737894271331</v>
      </c>
      <c r="Z827">
        <f ca="1">$M$20638</f>
        <v>3.1502700595974993</v>
      </c>
      <c r="AA827">
        <f ca="1">$M$20639</f>
        <v>3.0716404963047128</v>
      </c>
      <c r="AB827">
        <f ca="1">$M$20640</f>
        <v>2.5469810358452722</v>
      </c>
      <c r="AC827">
        <f ca="1">$M$20641</f>
        <v>2.4570439894264551</v>
      </c>
      <c r="AD827">
        <f ca="1">$M$20642</f>
        <v>1.983482482701137</v>
      </c>
      <c r="AE827">
        <f ca="1">$M$20643</f>
        <v>1.8590496658083109</v>
      </c>
      <c r="AF827">
        <f ca="1">$M$20644</f>
        <v>2.0376361331642272</v>
      </c>
      <c r="AG827">
        <f ca="1">$M$20645</f>
        <v>2.4528739915678792</v>
      </c>
      <c r="AH827">
        <f ca="1">$M$20646</f>
        <v>1.5311250395347689</v>
      </c>
      <c r="AI827">
        <f ca="1">$M$20647</f>
        <v>1.2350319682186848</v>
      </c>
      <c r="AJ827">
        <f ca="1">$M$20648</f>
        <v>1.4530753021616207</v>
      </c>
      <c r="AK827">
        <f ca="1">$M$20649</f>
        <v>0.79962135329158324</v>
      </c>
      <c r="AL827">
        <f ca="1">$M$20650</f>
        <v>0.98099692810552919</v>
      </c>
      <c r="AM827">
        <f ca="1">$M$20651</f>
        <v>0.65707041561075485</v>
      </c>
    </row>
    <row r="828" spans="1:39" x14ac:dyDescent="0.25">
      <c r="A828" s="9"/>
      <c r="H828" s="9"/>
      <c r="J828">
        <v>1</v>
      </c>
      <c r="K828">
        <f ca="1">SIMULATION!$D$3*SIMULATION!$D$17/$H827/(SIMULATION!$D$17-$I827)*(((EXP(-$I827*$J828))/(1-EXP(-SIMULATION!$D$4*$I827)))-(EXP(-SIMULATION!$D$17*$J828)/(1-EXP(-SIMULATION!$D$4*SIMULATION!$D$17))))</f>
        <v>2.0104973077728978</v>
      </c>
      <c r="L828">
        <v>0.33260332175347984</v>
      </c>
      <c r="M828">
        <f t="shared" ca="1" si="12"/>
        <v>2.6791953907145918</v>
      </c>
      <c r="N828" s="6">
        <v>827</v>
      </c>
      <c r="O828">
        <f ca="1">$M$20652</f>
        <v>2.4478591395104226</v>
      </c>
      <c r="P828">
        <f ca="1">$M$20653</f>
        <v>1.9688021016365489</v>
      </c>
      <c r="Q828">
        <f ca="1">$M$20654</f>
        <v>2.0446266284818644</v>
      </c>
      <c r="R828">
        <f ca="1">$M$20655</f>
        <v>1.3302788970658481</v>
      </c>
      <c r="S828">
        <f ca="1">$M$20656</f>
        <v>2.2746815165191818</v>
      </c>
      <c r="T828">
        <f ca="1">$M$20657</f>
        <v>2.1587738146767852</v>
      </c>
      <c r="U828">
        <f ca="1">$M$20658</f>
        <v>1.9625466171661432</v>
      </c>
      <c r="V828">
        <f ca="1">$M$20659</f>
        <v>2.6290418847636903</v>
      </c>
      <c r="W828">
        <f ca="1">$M$20660</f>
        <v>2.2693960980084213</v>
      </c>
      <c r="X828">
        <f ca="1">$M$20661</f>
        <v>2.0958901932035503</v>
      </c>
      <c r="Y828">
        <f ca="1">$M$20662</f>
        <v>2.3192666952726837</v>
      </c>
      <c r="Z828">
        <f ca="1">$M$20663</f>
        <v>2.1817432080094639</v>
      </c>
      <c r="AA828">
        <f ca="1">$M$20664</f>
        <v>2.5017523970328499</v>
      </c>
      <c r="AB828">
        <f ca="1">$M$20665</f>
        <v>2.261396647111392</v>
      </c>
      <c r="AC828">
        <f ca="1">$M$20666</f>
        <v>1.5635303128885636</v>
      </c>
      <c r="AD828">
        <f ca="1">$M$20667</f>
        <v>2.8558897575994782</v>
      </c>
      <c r="AE828">
        <f ca="1">$M$20668</f>
        <v>2.1723779337790057</v>
      </c>
      <c r="AF828">
        <f ca="1">$M$20669</f>
        <v>1.784085638376524</v>
      </c>
      <c r="AG828">
        <f ca="1">$M$20670</f>
        <v>1.9544001311940002</v>
      </c>
      <c r="AH828">
        <f ca="1">$M$20671</f>
        <v>2.9607973818860325</v>
      </c>
      <c r="AI828">
        <f ca="1">$M$20672</f>
        <v>0.93418147701039933</v>
      </c>
      <c r="AJ828">
        <f ca="1">$M$20673</f>
        <v>2.1929061546738815</v>
      </c>
      <c r="AK828">
        <f ca="1">$M$20674</f>
        <v>2.4609610218237012</v>
      </c>
      <c r="AL828">
        <f ca="1">$M$20675</f>
        <v>2.4966372946538273</v>
      </c>
      <c r="AM828">
        <f ca="1">$M$20676</f>
        <v>1.8240903794994925</v>
      </c>
    </row>
    <row r="829" spans="1:39" x14ac:dyDescent="0.25">
      <c r="A829" s="9"/>
      <c r="H829" s="9"/>
      <c r="J829">
        <v>2</v>
      </c>
      <c r="K829">
        <f ca="1">SIMULATION!$D$3*SIMULATION!$D$17/$H827/(SIMULATION!$D$17-$I827)*(((EXP(-$I827*$J829))/(1-EXP(-SIMULATION!$D$4*$I827)))-(EXP(-SIMULATION!$D$17*$J829)/(1-EXP(-SIMULATION!$D$4*SIMULATION!$D$17))))</f>
        <v>2.8138522990593118</v>
      </c>
      <c r="L829">
        <v>0.31131123145860901</v>
      </c>
      <c r="M829">
        <f t="shared" ca="1" si="12"/>
        <v>3.6898361234221047</v>
      </c>
      <c r="N829" s="6">
        <v>828</v>
      </c>
      <c r="O829">
        <f ca="1">$M$20677</f>
        <v>1.0943602380231228</v>
      </c>
      <c r="P829">
        <f ca="1">$M$20678</f>
        <v>1.4886092130488551</v>
      </c>
      <c r="Q829">
        <f ca="1">$M$20679</f>
        <v>2.5140442630360109</v>
      </c>
      <c r="R829">
        <f ca="1">$M$20680</f>
        <v>1.4045606416314436</v>
      </c>
      <c r="S829">
        <f ca="1">$M$20681</f>
        <v>2.3255150275820893</v>
      </c>
      <c r="T829">
        <f ca="1">$M$20682</f>
        <v>1.9736278401264022</v>
      </c>
      <c r="U829">
        <f ca="1">$M$20683</f>
        <v>1.983046222973605</v>
      </c>
      <c r="V829">
        <f ca="1">$M$20684</f>
        <v>2.5202524836198235</v>
      </c>
      <c r="W829">
        <f ca="1">$M$20685</f>
        <v>1.4735187565492311</v>
      </c>
      <c r="X829">
        <f ca="1">$M$20686</f>
        <v>2.4724859481984165</v>
      </c>
      <c r="Y829">
        <f ca="1">$M$20687</f>
        <v>2.2499502534707996</v>
      </c>
      <c r="Z829">
        <f ca="1">$M$20688</f>
        <v>1.8303780260803257</v>
      </c>
      <c r="AA829">
        <f ca="1">$M$20689</f>
        <v>1.7123805489015733</v>
      </c>
      <c r="AB829">
        <f ca="1">$M$20690</f>
        <v>1.0035365027510075</v>
      </c>
      <c r="AC829">
        <f ca="1">$M$20691</f>
        <v>2.3944990102864954</v>
      </c>
      <c r="AD829">
        <f ca="1">$M$20692</f>
        <v>1.5392871082375232</v>
      </c>
      <c r="AE829">
        <f ca="1">$M$20693</f>
        <v>1.5961710333313412</v>
      </c>
      <c r="AF829">
        <f ca="1">$M$20694</f>
        <v>1.9181867900714329</v>
      </c>
      <c r="AG829">
        <f ca="1">$M$20695</f>
        <v>1.3962210565873368</v>
      </c>
      <c r="AH829">
        <f ca="1">$M$20696</f>
        <v>1.446945075417742</v>
      </c>
      <c r="AI829">
        <f ca="1">$M$20697</f>
        <v>1.1810221213209371</v>
      </c>
      <c r="AJ829">
        <f ca="1">$M$20698</f>
        <v>1.4605061038704277</v>
      </c>
      <c r="AK829">
        <f ca="1">$M$20699</f>
        <v>1.6082606657026894</v>
      </c>
      <c r="AL829">
        <f ca="1">$M$20700</f>
        <v>1.7084380892957507</v>
      </c>
      <c r="AM829">
        <f ca="1">$M$20701</f>
        <v>2.5098373971839703</v>
      </c>
    </row>
    <row r="830" spans="1:39" x14ac:dyDescent="0.25">
      <c r="A830" s="9"/>
      <c r="H830" s="9"/>
      <c r="J830">
        <v>3</v>
      </c>
      <c r="K830">
        <f ca="1">SIMULATION!$D$3*SIMULATION!$D$17/$H827/(SIMULATION!$D$17-$I827)*(((EXP(-$I827*$J830))/(1-EXP(-SIMULATION!$D$4*$I827)))-(EXP(-SIMULATION!$D$17*$J830)/(1-EXP(-SIMULATION!$D$4*SIMULATION!$D$17))))</f>
        <v>3.1705141099415024</v>
      </c>
      <c r="L830">
        <v>3.7486117623382713E-2</v>
      </c>
      <c r="M830">
        <f t="shared" ca="1" si="12"/>
        <v>3.2893643747933643</v>
      </c>
      <c r="N830" s="6">
        <v>829</v>
      </c>
      <c r="O830">
        <f ca="1">$M$20702</f>
        <v>0.54219584082287908</v>
      </c>
      <c r="P830">
        <f ca="1">$M$20703</f>
        <v>0.8648864472386153</v>
      </c>
      <c r="Q830">
        <f ca="1">$M$20704</f>
        <v>3.332095574454383</v>
      </c>
      <c r="R830">
        <f ca="1">$M$20705</f>
        <v>5.407203741974091</v>
      </c>
      <c r="S830">
        <f ca="1">$M$20706</f>
        <v>2.8375025629845361</v>
      </c>
      <c r="T830">
        <f ca="1">$M$20707</f>
        <v>2.6197152065432991</v>
      </c>
      <c r="U830">
        <f ca="1">$M$20708</f>
        <v>3.1117997920824774</v>
      </c>
      <c r="V830">
        <f ca="1">$M$20709</f>
        <v>3.750777307965746</v>
      </c>
      <c r="W830">
        <f ca="1">$M$20710</f>
        <v>1.763285659477023</v>
      </c>
      <c r="X830">
        <f ca="1">$M$20711</f>
        <v>3.1184457553723224</v>
      </c>
      <c r="Y830">
        <f ca="1">$M$20712</f>
        <v>1.0415571073094065</v>
      </c>
      <c r="Z830">
        <f ca="1">$M$20713</f>
        <v>2.3633874046124914</v>
      </c>
      <c r="AA830">
        <f ca="1">$M$20714</f>
        <v>1.4136176305766637</v>
      </c>
      <c r="AB830">
        <f ca="1">$M$20715</f>
        <v>2.3227863835719345</v>
      </c>
      <c r="AC830">
        <f ca="1">$M$20716</f>
        <v>1.2544621318659506</v>
      </c>
      <c r="AD830">
        <f ca="1">$M$20717</f>
        <v>1.7077189878472492</v>
      </c>
      <c r="AE830">
        <f ca="1">$M$20718</f>
        <v>1.3518593852175298</v>
      </c>
      <c r="AF830">
        <f ca="1">$M$20719</f>
        <v>0.91143663861198765</v>
      </c>
      <c r="AG830">
        <f ca="1">$M$20720</f>
        <v>0.53457078125634139</v>
      </c>
      <c r="AH830">
        <f ca="1">$M$20721</f>
        <v>0.96900666903076726</v>
      </c>
      <c r="AI830">
        <f ca="1">$M$20722</f>
        <v>0.86241079652015884</v>
      </c>
      <c r="AJ830">
        <f ca="1">$M$20723</f>
        <v>0.46898566163948746</v>
      </c>
      <c r="AK830">
        <f ca="1">$M$20724</f>
        <v>0.14737837717900065</v>
      </c>
      <c r="AL830">
        <f ca="1">$M$20725</f>
        <v>0.29607201800583688</v>
      </c>
      <c r="AM830">
        <f ca="1">$M$20726</f>
        <v>0.74111039197364403</v>
      </c>
    </row>
    <row r="831" spans="1:39" x14ac:dyDescent="0.25">
      <c r="A831" s="9"/>
      <c r="H831" s="9"/>
      <c r="J831">
        <v>4</v>
      </c>
      <c r="K831">
        <f ca="1">SIMULATION!$D$3*SIMULATION!$D$17/$H827/(SIMULATION!$D$17-$I827)*(((EXP(-$I827*$J831))/(1-EXP(-SIMULATION!$D$4*$I827)))-(EXP(-SIMULATION!$D$17*$J831)/(1-EXP(-SIMULATION!$D$4*SIMULATION!$D$17))))</f>
        <v>3.2573193893553563</v>
      </c>
      <c r="L831">
        <v>2.1747870274818653E-2</v>
      </c>
      <c r="M831">
        <f t="shared" ca="1" si="12"/>
        <v>3.3281591488787079</v>
      </c>
      <c r="N831" s="6">
        <v>830</v>
      </c>
      <c r="O831">
        <f ca="1">$M$20727</f>
        <v>0.99439320098478123</v>
      </c>
      <c r="P831">
        <f ca="1">$M$20728</f>
        <v>1.3515823111111369</v>
      </c>
      <c r="Q831">
        <f ca="1">$M$20729</f>
        <v>2.6774867841344858</v>
      </c>
      <c r="R831">
        <f ca="1">$M$20730</f>
        <v>3.0067857509107512</v>
      </c>
      <c r="S831">
        <f ca="1">$M$20731</f>
        <v>3.7711660055518332</v>
      </c>
      <c r="T831">
        <f ca="1">$M$20732</f>
        <v>2.5784315809643035</v>
      </c>
      <c r="U831">
        <f ca="1">$M$20733</f>
        <v>2.6130979173948612</v>
      </c>
      <c r="V831">
        <f ca="1">$M$20734</f>
        <v>2.5050660365409856</v>
      </c>
      <c r="W831">
        <f ca="1">$M$20735</f>
        <v>3.3657159429814305</v>
      </c>
      <c r="X831">
        <f ca="1">$M$20736</f>
        <v>1.5064468005792497</v>
      </c>
      <c r="Y831">
        <f ca="1">$M$20737</f>
        <v>2.6358193597595614</v>
      </c>
      <c r="Z831">
        <f ca="1">$M$20738</f>
        <v>2.2958640830423112</v>
      </c>
      <c r="AA831">
        <f ca="1">$M$20739</f>
        <v>2.4163777514890987</v>
      </c>
      <c r="AB831">
        <f ca="1">$M$20740</f>
        <v>2.3206436375179487</v>
      </c>
      <c r="AC831">
        <f ca="1">$M$20741</f>
        <v>1.5919983309306629</v>
      </c>
      <c r="AD831">
        <f ca="1">$M$20742</f>
        <v>1.3161839267477931</v>
      </c>
      <c r="AE831">
        <f ca="1">$M$20743</f>
        <v>1.8360579063724745</v>
      </c>
      <c r="AF831">
        <f ca="1">$M$20744</f>
        <v>1.8269775356128042</v>
      </c>
      <c r="AG831">
        <f ca="1">$M$20745</f>
        <v>1.9785519351661005</v>
      </c>
      <c r="AH831">
        <f ca="1">$M$20746</f>
        <v>0.97439421239060553</v>
      </c>
      <c r="AI831">
        <f ca="1">$M$20747</f>
        <v>1.1779006998789079</v>
      </c>
      <c r="AJ831">
        <f ca="1">$M$20748</f>
        <v>0.94724039843097663</v>
      </c>
      <c r="AK831">
        <f ca="1">$M$20749</f>
        <v>0.47934582438258255</v>
      </c>
      <c r="AL831">
        <f ca="1">$M$20750</f>
        <v>0.90222635014782848</v>
      </c>
      <c r="AM831">
        <f ca="1">$M$20751</f>
        <v>0.89920736526730338</v>
      </c>
    </row>
    <row r="832" spans="1:39" x14ac:dyDescent="0.25">
      <c r="A832" s="9"/>
      <c r="H832" s="9"/>
      <c r="J832">
        <v>5</v>
      </c>
      <c r="K832">
        <f ca="1">SIMULATION!$D$3*SIMULATION!$D$17/$H827/(SIMULATION!$D$17-$I827)*(((EXP(-$I827*$J832))/(1-EXP(-SIMULATION!$D$4*$I827)))-(EXP(-SIMULATION!$D$17*$J832)/(1-EXP(-SIMULATION!$D$4*SIMULATION!$D$17))))</f>
        <v>3.1858896389044542</v>
      </c>
      <c r="L832">
        <v>0.14794116945794744</v>
      </c>
      <c r="M832">
        <f t="shared" ca="1" si="12"/>
        <v>3.6572138778479375</v>
      </c>
      <c r="N832" s="6">
        <v>831</v>
      </c>
      <c r="O832">
        <f ca="1">$M$20752</f>
        <v>0.364125136653558</v>
      </c>
      <c r="P832">
        <f ca="1">$M$20753</f>
        <v>2.2837203139780362</v>
      </c>
      <c r="Q832">
        <f ca="1">$M$20754</f>
        <v>3.0651511352077785</v>
      </c>
      <c r="R832">
        <f ca="1">$M$20755</f>
        <v>4.5565193607766483</v>
      </c>
      <c r="S832">
        <f ca="1">$M$20756</f>
        <v>3.8742649481416414</v>
      </c>
      <c r="T832">
        <f ca="1">$M$20757</f>
        <v>4.8541899620804383</v>
      </c>
      <c r="U832">
        <f ca="1">$M$20758</f>
        <v>4.0201235715340351</v>
      </c>
      <c r="V832">
        <f ca="1">$M$20759</f>
        <v>3.1891880251573355</v>
      </c>
      <c r="W832">
        <f ca="1">$M$20760</f>
        <v>2.8462448205467257</v>
      </c>
      <c r="X832">
        <f ca="1">$M$20761</f>
        <v>2.5098294345326617</v>
      </c>
      <c r="Y832">
        <f ca="1">$M$20762</f>
        <v>1.8733967529892668</v>
      </c>
      <c r="Z832">
        <f ca="1">$M$20763</f>
        <v>2.2840594522016313</v>
      </c>
      <c r="AA832">
        <f ca="1">$M$20764</f>
        <v>1.5609596448215144</v>
      </c>
      <c r="AB832">
        <f ca="1">$M$20765</f>
        <v>1.783623686225738</v>
      </c>
      <c r="AC832">
        <f ca="1">$M$20766</f>
        <v>1.0666587166557853</v>
      </c>
      <c r="AD832">
        <f ca="1">$M$20767</f>
        <v>0.74519570755270448</v>
      </c>
      <c r="AE832">
        <f ca="1">$M$20768</f>
        <v>0.62219832324545998</v>
      </c>
      <c r="AF832">
        <f ca="1">$M$20769</f>
        <v>0.92068841584590866</v>
      </c>
      <c r="AG832">
        <f ca="1">$M$20770</f>
        <v>0.79631217134036358</v>
      </c>
      <c r="AH832">
        <f ca="1">$M$20771</f>
        <v>0.72225142108711737</v>
      </c>
      <c r="AI832">
        <f ca="1">$M$20772</f>
        <v>0.56726074892890666</v>
      </c>
      <c r="AJ832">
        <f ca="1">$M$20773</f>
        <v>0.38766098452592812</v>
      </c>
      <c r="AK832">
        <f ca="1">$M$20774</f>
        <v>0.26510031729092687</v>
      </c>
      <c r="AL832">
        <f ca="1">$M$20775</f>
        <v>0.33254722027753447</v>
      </c>
      <c r="AM832">
        <f ca="1">$M$20776</f>
        <v>0.23308914425308586</v>
      </c>
    </row>
    <row r="833" spans="1:39" x14ac:dyDescent="0.25">
      <c r="A833" s="9"/>
      <c r="H833" s="9"/>
      <c r="J833">
        <v>6</v>
      </c>
      <c r="K833">
        <f ca="1">SIMULATION!$D$3*SIMULATION!$D$17/$H827/(SIMULATION!$D$17-$I827)*(((EXP(-$I827*$J833))/(1-EXP(-SIMULATION!$D$4*$I827)))-(EXP(-SIMULATION!$D$17*$J833)/(1-EXP(-SIMULATION!$D$4*SIMULATION!$D$17))))</f>
        <v>3.0262311217136473</v>
      </c>
      <c r="L833">
        <v>-0.13784664019692683</v>
      </c>
      <c r="M833">
        <f t="shared" ca="1" si="12"/>
        <v>2.609075329126044</v>
      </c>
      <c r="N833" s="6">
        <v>832</v>
      </c>
      <c r="O833">
        <f ca="1">$M$20777</f>
        <v>2.3734910573635557</v>
      </c>
      <c r="P833">
        <f ca="1">$M$20778</f>
        <v>2.801980488936342</v>
      </c>
      <c r="Q833">
        <f ca="1">$M$20779</f>
        <v>3.4691165986310861</v>
      </c>
      <c r="R833">
        <f ca="1">$M$20780</f>
        <v>2.3446973423600244</v>
      </c>
      <c r="S833">
        <f ca="1">$M$20781</f>
        <v>2.4198852137653462</v>
      </c>
      <c r="T833">
        <f ca="1">$M$20782</f>
        <v>3.3506043610654741</v>
      </c>
      <c r="U833">
        <f ca="1">$M$20783</f>
        <v>2.8033989890932833</v>
      </c>
      <c r="V833">
        <f ca="1">$M$20784</f>
        <v>3.6644537840463034</v>
      </c>
      <c r="W833">
        <f ca="1">$M$20785</f>
        <v>4.153724147698461</v>
      </c>
      <c r="X833">
        <f ca="1">$M$20786</f>
        <v>1.5944802212152385</v>
      </c>
      <c r="Y833">
        <f ca="1">$M$20787</f>
        <v>2.5542210016037892</v>
      </c>
      <c r="Z833">
        <f ca="1">$M$20788</f>
        <v>2.9959839551343177</v>
      </c>
      <c r="AA833">
        <f ca="1">$M$20789</f>
        <v>3.1313415230993598</v>
      </c>
      <c r="AB833">
        <f ca="1">$M$20790</f>
        <v>3.4034763024050516</v>
      </c>
      <c r="AC833">
        <f ca="1">$M$20791</f>
        <v>3.8183309441829474</v>
      </c>
      <c r="AD833">
        <f ca="1">$M$20792</f>
        <v>3.256619777259564</v>
      </c>
      <c r="AE833">
        <f ca="1">$M$20793</f>
        <v>3.1112437744013191</v>
      </c>
      <c r="AF833">
        <f ca="1">$M$20794</f>
        <v>1.5134561152120003</v>
      </c>
      <c r="AG833">
        <f ca="1">$M$20795</f>
        <v>1.7499722579550641</v>
      </c>
      <c r="AH833">
        <f ca="1">$M$20796</f>
        <v>2.8774499095658781</v>
      </c>
      <c r="AI833">
        <f ca="1">$M$20797</f>
        <v>2.0286136231621787</v>
      </c>
      <c r="AJ833">
        <f ca="1">$M$20798</f>
        <v>2.4083317460485483</v>
      </c>
      <c r="AK833">
        <f ca="1">$M$20799</f>
        <v>3.2099657923614506</v>
      </c>
      <c r="AL833">
        <f ca="1">$M$20800</f>
        <v>2.3741296472534614</v>
      </c>
      <c r="AM833">
        <f ca="1">$M$20801</f>
        <v>2.223140249237106</v>
      </c>
    </row>
    <row r="834" spans="1:39" x14ac:dyDescent="0.25">
      <c r="A834" s="9"/>
      <c r="H834" s="9"/>
      <c r="J834">
        <v>7</v>
      </c>
      <c r="K834">
        <f ca="1">SIMULATION!$D$3*SIMULATION!$D$17/$H827/(SIMULATION!$D$17-$I827)*(((EXP(-$I827*$J834))/(1-EXP(-SIMULATION!$D$4*$I827)))-(EXP(-SIMULATION!$D$17*$J834)/(1-EXP(-SIMULATION!$D$4*SIMULATION!$D$17))))</f>
        <v>2.8218399889698182</v>
      </c>
      <c r="L834">
        <v>0.24739629187836321</v>
      </c>
      <c r="M834">
        <f t="shared" ca="1" si="12"/>
        <v>3.5199527385150327</v>
      </c>
      <c r="N834" s="6">
        <v>833</v>
      </c>
      <c r="O834">
        <f ca="1">$M$20802</f>
        <v>2.4965984326631627</v>
      </c>
      <c r="P834">
        <f ca="1">$M$20803</f>
        <v>3.4281146257001409</v>
      </c>
      <c r="Q834">
        <f ca="1">$M$20804</f>
        <v>3.1122469221936795</v>
      </c>
      <c r="R834">
        <f ca="1">$M$20805</f>
        <v>3.4029084374139491</v>
      </c>
      <c r="S834">
        <f ca="1">$M$20806</f>
        <v>3.0712284589890699</v>
      </c>
      <c r="T834">
        <f ca="1">$M$20807</f>
        <v>2.3612367420094742</v>
      </c>
      <c r="U834">
        <f ca="1">$M$20808</f>
        <v>2.2423608541771189</v>
      </c>
      <c r="V834">
        <f ca="1">$M$20809</f>
        <v>3.4338042877002226</v>
      </c>
      <c r="W834">
        <f ca="1">$M$20810</f>
        <v>4.8296746974678255</v>
      </c>
      <c r="X834">
        <f ca="1">$M$20811</f>
        <v>3.4595225599257455</v>
      </c>
      <c r="Y834">
        <f ca="1">$M$20812</f>
        <v>4.1307795616705691</v>
      </c>
      <c r="Z834">
        <f ca="1">$M$20813</f>
        <v>3.8572642725775705</v>
      </c>
      <c r="AA834">
        <f ca="1">$M$20814</f>
        <v>2.2962274291698779</v>
      </c>
      <c r="AB834">
        <f ca="1">$M$20815</f>
        <v>2.1857390738270235</v>
      </c>
      <c r="AC834">
        <f ca="1">$M$20816</f>
        <v>1.2493018105581344</v>
      </c>
      <c r="AD834">
        <f ca="1">$M$20817</f>
        <v>2.8588860601521238</v>
      </c>
      <c r="AE834">
        <f ca="1">$M$20818</f>
        <v>2.2503066675051806</v>
      </c>
      <c r="AF834">
        <f ca="1">$M$20819</f>
        <v>2.6619100952571122</v>
      </c>
      <c r="AG834">
        <f ca="1">$M$20820</f>
        <v>2.5699252744182961</v>
      </c>
      <c r="AH834">
        <f ca="1">$M$20821</f>
        <v>2.248178821014184</v>
      </c>
      <c r="AI834">
        <f ca="1">$M$20822</f>
        <v>3.8136564154333108</v>
      </c>
      <c r="AJ834">
        <f ca="1">$M$20823</f>
        <v>1.4552923236248914</v>
      </c>
      <c r="AK834">
        <f ca="1">$M$20824</f>
        <v>2.7141324609478445</v>
      </c>
      <c r="AL834">
        <f ca="1">$M$20825</f>
        <v>2.0717385205685415</v>
      </c>
      <c r="AM834">
        <f ca="1">$M$20826</f>
        <v>1.5893445859141251</v>
      </c>
    </row>
    <row r="835" spans="1:39" x14ac:dyDescent="0.25">
      <c r="A835" s="9"/>
      <c r="H835" s="9"/>
      <c r="J835">
        <v>8</v>
      </c>
      <c r="K835">
        <f ca="1">SIMULATION!$D$3*SIMULATION!$D$17/$H827/(SIMULATION!$D$17-$I827)*(((EXP(-$I827*$J835))/(1-EXP(-SIMULATION!$D$4*$I827)))-(EXP(-SIMULATION!$D$17*$J835)/(1-EXP(-SIMULATION!$D$4*SIMULATION!$D$17))))</f>
        <v>2.5993656375935035</v>
      </c>
      <c r="L835">
        <v>-0.16528814356027868</v>
      </c>
      <c r="M835">
        <f t="shared" ref="M835:M898" ca="1" si="13">$K835*(1+$L835)</f>
        <v>2.1697213169212932</v>
      </c>
      <c r="N835" s="6">
        <v>834</v>
      </c>
      <c r="O835">
        <f ca="1">$M$20827</f>
        <v>2.5837301167331055</v>
      </c>
      <c r="P835">
        <f ca="1">$M$20828</f>
        <v>3.8547233361282771</v>
      </c>
      <c r="Q835">
        <f ca="1">$M$20829</f>
        <v>4.9843279560212297</v>
      </c>
      <c r="R835">
        <f ca="1">$M$20830</f>
        <v>5.6276384380303641</v>
      </c>
      <c r="S835">
        <f ca="1">$M$20831</f>
        <v>4.8782710213598151</v>
      </c>
      <c r="T835">
        <f ca="1">$M$20832</f>
        <v>5.1945517286151297</v>
      </c>
      <c r="U835">
        <f ca="1">$M$20833</f>
        <v>4.5329969832473305</v>
      </c>
      <c r="V835">
        <f ca="1">$M$20834</f>
        <v>4.5832658358060652</v>
      </c>
      <c r="W835">
        <f ca="1">$M$20835</f>
        <v>5.5298441100442757</v>
      </c>
      <c r="X835">
        <f ca="1">$M$20836</f>
        <v>2.4275064691846984</v>
      </c>
      <c r="Y835">
        <f ca="1">$M$20837</f>
        <v>2.5137160512000372</v>
      </c>
      <c r="Z835">
        <f ca="1">$M$20838</f>
        <v>2.1119021747401137</v>
      </c>
      <c r="AA835">
        <f ca="1">$M$20839</f>
        <v>1.8118714035360608</v>
      </c>
      <c r="AB835">
        <f ca="1">$M$20840</f>
        <v>4.1863360625366974</v>
      </c>
      <c r="AC835">
        <f ca="1">$M$20841</f>
        <v>4.1023695683908716</v>
      </c>
      <c r="AD835">
        <f ca="1">$M$20842</f>
        <v>2.975699027224322</v>
      </c>
      <c r="AE835">
        <f ca="1">$M$20843</f>
        <v>3.0887389873896227</v>
      </c>
      <c r="AF835">
        <f ca="1">$M$20844</f>
        <v>3.1463591493065528</v>
      </c>
      <c r="AG835">
        <f ca="1">$M$20845</f>
        <v>2.8450709372769367</v>
      </c>
      <c r="AH835">
        <f ca="1">$M$20846</f>
        <v>4.2223974212027064</v>
      </c>
      <c r="AI835">
        <f ca="1">$M$20847</f>
        <v>1.6783565487692194</v>
      </c>
      <c r="AJ835">
        <f ca="1">$M$20848</f>
        <v>2.6337904936556709</v>
      </c>
      <c r="AK835">
        <f ca="1">$M$20849</f>
        <v>3.1905353930010842</v>
      </c>
      <c r="AL835">
        <f ca="1">$M$20850</f>
        <v>1.9267066654026426</v>
      </c>
      <c r="AM835">
        <f ca="1">$M$20851</f>
        <v>1.7344177984272151</v>
      </c>
    </row>
    <row r="836" spans="1:39" x14ac:dyDescent="0.25">
      <c r="A836" s="9"/>
      <c r="H836" s="9"/>
      <c r="J836">
        <v>9</v>
      </c>
      <c r="K836">
        <f ca="1">SIMULATION!$D$3*SIMULATION!$D$17/$H827/(SIMULATION!$D$17-$I827)*(((EXP(-$I827*$J836))/(1-EXP(-SIMULATION!$D$4*$I827)))-(EXP(-SIMULATION!$D$17*$J836)/(1-EXP(-SIMULATION!$D$4*SIMULATION!$D$17))))</f>
        <v>2.3747885478333428</v>
      </c>
      <c r="L836">
        <v>-0.29044507450857343</v>
      </c>
      <c r="M836">
        <f t="shared" ca="1" si="13"/>
        <v>1.6850429111157808</v>
      </c>
      <c r="N836" s="6">
        <v>835</v>
      </c>
      <c r="O836">
        <f ca="1">$M$20852</f>
        <v>0.76268587422983614</v>
      </c>
      <c r="P836">
        <f ca="1">$M$20853</f>
        <v>1.4214303439069529</v>
      </c>
      <c r="Q836">
        <f ca="1">$M$20854</f>
        <v>1.4079020275984311</v>
      </c>
      <c r="R836">
        <f ca="1">$M$20855</f>
        <v>1.9810190071363478</v>
      </c>
      <c r="S836">
        <f ca="1">$M$20856</f>
        <v>3.4042061673366026</v>
      </c>
      <c r="T836">
        <f ca="1">$M$20857</f>
        <v>2.4801402285111016</v>
      </c>
      <c r="U836">
        <f ca="1">$M$20858</f>
        <v>1.2007608357030823</v>
      </c>
      <c r="V836">
        <f ca="1">$M$20859</f>
        <v>1.6929660077879862</v>
      </c>
      <c r="W836">
        <f ca="1">$M$20860</f>
        <v>0.44858859305463189</v>
      </c>
      <c r="X836">
        <f ca="1">$M$20861</f>
        <v>2.0079771468042686</v>
      </c>
      <c r="Y836">
        <f ca="1">$M$20862</f>
        <v>1.4971561022138211</v>
      </c>
      <c r="Z836">
        <f ca="1">$M$20863</f>
        <v>1.9379780196652163</v>
      </c>
      <c r="AA836">
        <f ca="1">$M$20864</f>
        <v>2.1126137394175877</v>
      </c>
      <c r="AB836">
        <f ca="1">$M$20865</f>
        <v>1.5651507368414976</v>
      </c>
      <c r="AC836">
        <f ca="1">$M$20866</f>
        <v>0.868358239132073</v>
      </c>
      <c r="AD836">
        <f ca="1">$M$20867</f>
        <v>1.50678380437905</v>
      </c>
      <c r="AE836">
        <f ca="1">$M$20868</f>
        <v>1.8341797493979342</v>
      </c>
      <c r="AF836">
        <f ca="1">$M$20869</f>
        <v>1.8055542397121225</v>
      </c>
      <c r="AG836">
        <f ca="1">$M$20870</f>
        <v>1.7089665215240486</v>
      </c>
      <c r="AH836">
        <f ca="1">$M$20871</f>
        <v>0.96073318688113318</v>
      </c>
      <c r="AI836">
        <f ca="1">$M$20872</f>
        <v>0.84171681236007012</v>
      </c>
      <c r="AJ836">
        <f ca="1">$M$20873</f>
        <v>1.2129497194246142</v>
      </c>
      <c r="AK836">
        <f ca="1">$M$20874</f>
        <v>1.4431828254430545</v>
      </c>
      <c r="AL836">
        <f ca="1">$M$20875</f>
        <v>1.292059090375574</v>
      </c>
      <c r="AM836">
        <f ca="1">$M$20876</f>
        <v>1.0244227525782732</v>
      </c>
    </row>
    <row r="837" spans="1:39" x14ac:dyDescent="0.25">
      <c r="A837" s="9"/>
      <c r="H837" s="9"/>
      <c r="J837">
        <v>10</v>
      </c>
      <c r="K837">
        <f ca="1">SIMULATION!$D$3*SIMULATION!$D$17/$H827/(SIMULATION!$D$17-$I827)*(((EXP(-$I827*$J837))/(1-EXP(-SIMULATION!$D$4*$I827)))-(EXP(-SIMULATION!$D$17*$J837)/(1-EXP(-SIMULATION!$D$4*SIMULATION!$D$17))))</f>
        <v>2.1573660365158371</v>
      </c>
      <c r="L837">
        <v>-0.20987702026632571</v>
      </c>
      <c r="M837">
        <f t="shared" ca="1" si="13"/>
        <v>1.7045844811481201</v>
      </c>
      <c r="N837" s="6">
        <v>836</v>
      </c>
      <c r="O837">
        <f ca="1">$M$20877</f>
        <v>3.0422037977001715</v>
      </c>
      <c r="P837">
        <f ca="1">$M$20878</f>
        <v>2.2976121978177977</v>
      </c>
      <c r="Q837">
        <f ca="1">$M$20879</f>
        <v>3.8312795774547217</v>
      </c>
      <c r="R837">
        <f ca="1">$M$20880</f>
        <v>2.1029660177804064</v>
      </c>
      <c r="S837">
        <f ca="1">$M$20881</f>
        <v>3.9517493606207328</v>
      </c>
      <c r="T837">
        <f ca="1">$M$20882</f>
        <v>4.2440992783540992</v>
      </c>
      <c r="U837">
        <f ca="1">$M$20883</f>
        <v>3.0768085838961796</v>
      </c>
      <c r="V837">
        <f ca="1">$M$20884</f>
        <v>3.3071299727709857</v>
      </c>
      <c r="W837">
        <f ca="1">$M$20885</f>
        <v>2.6940588522267737</v>
      </c>
      <c r="X837">
        <f ca="1">$M$20886</f>
        <v>2.8927093947650913</v>
      </c>
      <c r="Y837">
        <f ca="1">$M$20887</f>
        <v>4.0755698500237942</v>
      </c>
      <c r="Z837">
        <f ca="1">$M$20888</f>
        <v>2.3750576515862383</v>
      </c>
      <c r="AA837">
        <f ca="1">$M$20889</f>
        <v>2.0675565741631017</v>
      </c>
      <c r="AB837">
        <f ca="1">$M$20890</f>
        <v>2.2388689194449403</v>
      </c>
      <c r="AC837">
        <f ca="1">$M$20891</f>
        <v>2.7928862304752817</v>
      </c>
      <c r="AD837">
        <f ca="1">$M$20892</f>
        <v>2.9186816231508139</v>
      </c>
      <c r="AE837">
        <f ca="1">$M$20893</f>
        <v>1.8392964710547735</v>
      </c>
      <c r="AF837">
        <f ca="1">$M$20894</f>
        <v>2.7923313251495636</v>
      </c>
      <c r="AG837">
        <f ca="1">$M$20895</f>
        <v>3.2471266664173504</v>
      </c>
      <c r="AH837">
        <f ca="1">$M$20896</f>
        <v>2.9305196724706151</v>
      </c>
      <c r="AI837">
        <f ca="1">$M$20897</f>
        <v>2.6640605701315017</v>
      </c>
      <c r="AJ837">
        <f ca="1">$M$20898</f>
        <v>3.6218450067707675</v>
      </c>
      <c r="AK837">
        <f ca="1">$M$20899</f>
        <v>2.5316176763131386</v>
      </c>
      <c r="AL837">
        <f ca="1">$M$20900</f>
        <v>2.6499817558494057</v>
      </c>
      <c r="AM837">
        <f ca="1">$M$20901</f>
        <v>1.6172909599652017</v>
      </c>
    </row>
    <row r="838" spans="1:39" x14ac:dyDescent="0.25">
      <c r="A838" s="9"/>
      <c r="H838" s="9"/>
      <c r="J838">
        <v>11</v>
      </c>
      <c r="K838">
        <f ca="1">SIMULATION!$D$3*SIMULATION!$D$17/$H827/(SIMULATION!$D$17-$I827)*(((EXP(-$I827*$J838))/(1-EXP(-SIMULATION!$D$4*$I827)))-(EXP(-SIMULATION!$D$17*$J838)/(1-EXP(-SIMULATION!$D$4*SIMULATION!$D$17))))</f>
        <v>1.9521490002573343</v>
      </c>
      <c r="L838">
        <v>7.1808334907139532E-2</v>
      </c>
      <c r="M838">
        <f t="shared" ca="1" si="13"/>
        <v>2.0923295694564503</v>
      </c>
      <c r="N838" s="6">
        <v>837</v>
      </c>
      <c r="O838">
        <f ca="1">$M$20902</f>
        <v>3.8292511717156135</v>
      </c>
      <c r="P838">
        <f ca="1">$M$20903</f>
        <v>2.5932987562575098</v>
      </c>
      <c r="Q838">
        <f ca="1">$M$20904</f>
        <v>4.0463943585590778</v>
      </c>
      <c r="R838">
        <f ca="1">$M$20905</f>
        <v>4.7068753601192466</v>
      </c>
      <c r="S838">
        <f ca="1">$M$20906</f>
        <v>3.1006689689846616</v>
      </c>
      <c r="T838">
        <f ca="1">$M$20907</f>
        <v>4.7103713158630294</v>
      </c>
      <c r="U838">
        <f ca="1">$M$20908</f>
        <v>6.5959015648548176</v>
      </c>
      <c r="V838">
        <f ca="1">$M$20909</f>
        <v>3.1382944210488248</v>
      </c>
      <c r="W838">
        <f ca="1">$M$20910</f>
        <v>3.4241457008400471</v>
      </c>
      <c r="X838">
        <f ca="1">$M$20911</f>
        <v>2.0423272468807756</v>
      </c>
      <c r="Y838">
        <f ca="1">$M$20912</f>
        <v>2.4253865319622387</v>
      </c>
      <c r="Z838">
        <f ca="1">$M$20913</f>
        <v>2.5507787697080451</v>
      </c>
      <c r="AA838">
        <f ca="1">$M$20914</f>
        <v>4.159056789114298</v>
      </c>
      <c r="AB838">
        <f ca="1">$M$20915</f>
        <v>2.8345598770171678</v>
      </c>
      <c r="AC838">
        <f ca="1">$M$20916</f>
        <v>3.1362962449046079</v>
      </c>
      <c r="AD838">
        <f ca="1">$M$20917</f>
        <v>2.2656917293432617</v>
      </c>
      <c r="AE838">
        <f ca="1">$M$20918</f>
        <v>2.3578985496189233</v>
      </c>
      <c r="AF838">
        <f ca="1">$M$20919</f>
        <v>3.736559996737479</v>
      </c>
      <c r="AG838">
        <f ca="1">$M$20920</f>
        <v>2.9427648608486434</v>
      </c>
      <c r="AH838">
        <f ca="1">$M$20921</f>
        <v>3.2354125482432794</v>
      </c>
      <c r="AI838">
        <f ca="1">$M$20922</f>
        <v>2.7577846888403794</v>
      </c>
      <c r="AJ838">
        <f ca="1">$M$20923</f>
        <v>1.2322494631995993</v>
      </c>
      <c r="AK838">
        <f ca="1">$M$20924</f>
        <v>2.3182024319656596</v>
      </c>
      <c r="AL838">
        <f ca="1">$M$20925</f>
        <v>2.6837479782809832</v>
      </c>
      <c r="AM838">
        <f ca="1">$M$20926</f>
        <v>2.1761928087888416</v>
      </c>
    </row>
    <row r="839" spans="1:39" x14ac:dyDescent="0.25">
      <c r="A839" s="9"/>
      <c r="H839" s="9"/>
      <c r="J839">
        <v>12</v>
      </c>
      <c r="K839">
        <f ca="1">SIMULATION!$D$3*SIMULATION!$D$17/$H827/(SIMULATION!$D$17-$I827)*(((EXP(-$I827*$J839))/(1-EXP(-SIMULATION!$D$4*$I827)))-(EXP(-SIMULATION!$D$17*$J839)/(1-EXP(-SIMULATION!$D$4*SIMULATION!$D$17))))</f>
        <v>1.761584136763515</v>
      </c>
      <c r="L839">
        <v>4.6849792842564089E-2</v>
      </c>
      <c r="M839">
        <f t="shared" ca="1" si="13"/>
        <v>1.844113988645633</v>
      </c>
      <c r="N839" s="6">
        <v>838</v>
      </c>
      <c r="O839">
        <f ca="1">$M$20927</f>
        <v>2.5653222277369743</v>
      </c>
      <c r="P839">
        <f ca="1">$M$20928</f>
        <v>3.0391013890237146</v>
      </c>
      <c r="Q839">
        <f ca="1">$M$20929</f>
        <v>2.945783921103577</v>
      </c>
      <c r="R839">
        <f ca="1">$M$20930</f>
        <v>2.7439587659607936</v>
      </c>
      <c r="S839">
        <f ca="1">$M$20931</f>
        <v>3.6841652040025243</v>
      </c>
      <c r="T839">
        <f ca="1">$M$20932</f>
        <v>4.4801999500418939</v>
      </c>
      <c r="U839">
        <f ca="1">$M$20933</f>
        <v>3.5119765484120782</v>
      </c>
      <c r="V839">
        <f ca="1">$M$20934</f>
        <v>6.0750133841048344</v>
      </c>
      <c r="W839">
        <f ca="1">$M$20935</f>
        <v>2.6014689028020035</v>
      </c>
      <c r="X839">
        <f ca="1">$M$20936</f>
        <v>2.5669039714120143</v>
      </c>
      <c r="Y839">
        <f ca="1">$M$20937</f>
        <v>3.2420095102975433</v>
      </c>
      <c r="Z839">
        <f ca="1">$M$20938</f>
        <v>2.7862700928938975</v>
      </c>
      <c r="AA839">
        <f ca="1">$M$20939</f>
        <v>3.2864063251131514</v>
      </c>
      <c r="AB839">
        <f ca="1">$M$20940</f>
        <v>4.0031507863568443</v>
      </c>
      <c r="AC839">
        <f ca="1">$M$20941</f>
        <v>2.5925676870077243</v>
      </c>
      <c r="AD839">
        <f ca="1">$M$20942</f>
        <v>3.7061633594449801</v>
      </c>
      <c r="AE839">
        <f ca="1">$M$20943</f>
        <v>3.1256981468337575</v>
      </c>
      <c r="AF839">
        <f ca="1">$M$20944</f>
        <v>2.5230592981407121</v>
      </c>
      <c r="AG839">
        <f ca="1">$M$20945</f>
        <v>2.1967179471005607</v>
      </c>
      <c r="AH839">
        <f ca="1">$M$20946</f>
        <v>2.1259064197804554</v>
      </c>
      <c r="AI839">
        <f ca="1">$M$20947</f>
        <v>2.470420237359598</v>
      </c>
      <c r="AJ839">
        <f ca="1">$M$20948</f>
        <v>2.6121837544807733</v>
      </c>
      <c r="AK839">
        <f ca="1">$M$20949</f>
        <v>2.571240053278276</v>
      </c>
      <c r="AL839">
        <f ca="1">$M$20950</f>
        <v>1.9004127601709486</v>
      </c>
      <c r="AM839">
        <f ca="1">$M$20951</f>
        <v>1.6458953485822598</v>
      </c>
    </row>
    <row r="840" spans="1:39" x14ac:dyDescent="0.25">
      <c r="A840" s="9"/>
      <c r="H840" s="9"/>
      <c r="J840">
        <v>13</v>
      </c>
      <c r="K840">
        <f ca="1">SIMULATION!$D$3*SIMULATION!$D$17/$H827/(SIMULATION!$D$17-$I827)*(((EXP(-$I827*$J840))/(1-EXP(-SIMULATION!$D$4*$I827)))-(EXP(-SIMULATION!$D$17*$J840)/(1-EXP(-SIMULATION!$D$4*SIMULATION!$D$17))))</f>
        <v>1.5865312139684156</v>
      </c>
      <c r="L840">
        <v>3.4481639845534179E-2</v>
      </c>
      <c r="M840">
        <f t="shared" ca="1" si="13"/>
        <v>1.6412374118921724</v>
      </c>
      <c r="N840" s="6">
        <v>839</v>
      </c>
      <c r="O840">
        <f ca="1">$M$20952</f>
        <v>1.8788001307522251</v>
      </c>
      <c r="P840">
        <f ca="1">$M$20953</f>
        <v>2.5310444273700341</v>
      </c>
      <c r="Q840">
        <f ca="1">$M$20954</f>
        <v>2.7940410058410166</v>
      </c>
      <c r="R840">
        <f ca="1">$M$20955</f>
        <v>2.4756111721760683</v>
      </c>
      <c r="S840">
        <f ca="1">$M$20956</f>
        <v>2.3359598875488401</v>
      </c>
      <c r="T840">
        <f ca="1">$M$20957</f>
        <v>4.5439218741419634</v>
      </c>
      <c r="U840">
        <f ca="1">$M$20958</f>
        <v>3.4709819755001479</v>
      </c>
      <c r="V840">
        <f ca="1">$M$20959</f>
        <v>3.6994671268090369</v>
      </c>
      <c r="W840">
        <f ca="1">$M$20960</f>
        <v>1.9037206329419807</v>
      </c>
      <c r="X840">
        <f ca="1">$M$20961</f>
        <v>4.2758613185558358</v>
      </c>
      <c r="Y840">
        <f ca="1">$M$20962</f>
        <v>4.2872402137097181</v>
      </c>
      <c r="Z840">
        <f ca="1">$M$20963</f>
        <v>0.97449851322091452</v>
      </c>
      <c r="AA840">
        <f ca="1">$M$20964</f>
        <v>2.938290744976725</v>
      </c>
      <c r="AB840">
        <f ca="1">$M$20965</f>
        <v>2.8636794182051042</v>
      </c>
      <c r="AC840">
        <f ca="1">$M$20966</f>
        <v>1.8868158293936277</v>
      </c>
      <c r="AD840">
        <f ca="1">$M$20967</f>
        <v>2.586564169125412</v>
      </c>
      <c r="AE840">
        <f ca="1">$M$20968</f>
        <v>1.8659107731214288</v>
      </c>
      <c r="AF840">
        <f ca="1">$M$20969</f>
        <v>2.4643612859191406</v>
      </c>
      <c r="AG840">
        <f ca="1">$M$20970</f>
        <v>1.421143050282897</v>
      </c>
      <c r="AH840">
        <f ca="1">$M$20971</f>
        <v>2.0166860856638951</v>
      </c>
      <c r="AI840">
        <f ca="1">$M$20972</f>
        <v>1.7231955238451955</v>
      </c>
      <c r="AJ840">
        <f ca="1">$M$20973</f>
        <v>1.7637995283244408</v>
      </c>
      <c r="AK840">
        <f ca="1">$M$20974</f>
        <v>0.72791992860313826</v>
      </c>
      <c r="AL840">
        <f ca="1">$M$20975</f>
        <v>1.3826719320677414</v>
      </c>
      <c r="AM840">
        <f ca="1">$M$20976</f>
        <v>1.4128197603017962</v>
      </c>
    </row>
    <row r="841" spans="1:39" x14ac:dyDescent="0.25">
      <c r="A841" s="9"/>
      <c r="H841" s="9"/>
      <c r="J841">
        <v>14</v>
      </c>
      <c r="K841">
        <f ca="1">SIMULATION!$D$3*SIMULATION!$D$17/$H827/(SIMULATION!$D$17-$I827)*(((EXP(-$I827*$J841))/(1-EXP(-SIMULATION!$D$4*$I827)))-(EXP(-SIMULATION!$D$17*$J841)/(1-EXP(-SIMULATION!$D$4*SIMULATION!$D$17))))</f>
        <v>1.4269064697203593</v>
      </c>
      <c r="L841">
        <v>-6.1841222611784749E-2</v>
      </c>
      <c r="M841">
        <f t="shared" ca="1" si="13"/>
        <v>1.3386648290801868</v>
      </c>
      <c r="N841" s="6">
        <v>840</v>
      </c>
      <c r="O841">
        <f ca="1">$M$20977</f>
        <v>1.6801010085460157</v>
      </c>
      <c r="P841">
        <f ca="1">$M$20978</f>
        <v>2.3016076997037951</v>
      </c>
      <c r="Q841">
        <f ca="1">$M$20979</f>
        <v>2.6275531168860242</v>
      </c>
      <c r="R841">
        <f ca="1">$M$20980</f>
        <v>2.3329931353025688</v>
      </c>
      <c r="S841">
        <f ca="1">$M$20981</f>
        <v>2.7851937587727291</v>
      </c>
      <c r="T841">
        <f ca="1">$M$20982</f>
        <v>2.3277025857331424</v>
      </c>
      <c r="U841">
        <f ca="1">$M$20983</f>
        <v>1.8551360692030165</v>
      </c>
      <c r="V841">
        <f ca="1">$M$20984</f>
        <v>2.1270798053327504</v>
      </c>
      <c r="W841">
        <f ca="1">$M$20985</f>
        <v>1.8004786765621648</v>
      </c>
      <c r="X841">
        <f ca="1">$M$20986</f>
        <v>1.6615685348735989</v>
      </c>
      <c r="Y841">
        <f ca="1">$M$20987</f>
        <v>1.3921300569948116</v>
      </c>
      <c r="Z841">
        <f ca="1">$M$20988</f>
        <v>1.853713016519503</v>
      </c>
      <c r="AA841">
        <f ca="1">$M$20989</f>
        <v>2.5077109503017447</v>
      </c>
      <c r="AB841">
        <f ca="1">$M$20990</f>
        <v>2.6085291699932536</v>
      </c>
      <c r="AC841">
        <f ca="1">$M$20991</f>
        <v>2.0015342953957602</v>
      </c>
      <c r="AD841">
        <f ca="1">$M$20992</f>
        <v>1.8765702455910995</v>
      </c>
      <c r="AE841">
        <f ca="1">$M$20993</f>
        <v>1.0196473482263879</v>
      </c>
      <c r="AF841">
        <f ca="1">$M$20994</f>
        <v>1.9429085342270003</v>
      </c>
      <c r="AG841">
        <f ca="1">$M$20995</f>
        <v>1.8818633131661409</v>
      </c>
      <c r="AH841">
        <f ca="1">$M$20996</f>
        <v>0.93642300455692629</v>
      </c>
      <c r="AI841">
        <f ca="1">$M$20997</f>
        <v>0.66087416479435979</v>
      </c>
      <c r="AJ841">
        <f ca="1">$M$20998</f>
        <v>0.80504841219794065</v>
      </c>
      <c r="AK841">
        <f ca="1">$M$20999</f>
        <v>1.2137850410941773</v>
      </c>
      <c r="AL841">
        <f ca="1">$M$21000</f>
        <v>1.2664992405151827</v>
      </c>
      <c r="AM841">
        <f ca="1">$M$21001</f>
        <v>1.1598046764547889</v>
      </c>
    </row>
    <row r="842" spans="1:39" x14ac:dyDescent="0.25">
      <c r="A842" s="9"/>
      <c r="H842" s="9"/>
      <c r="J842">
        <v>15</v>
      </c>
      <c r="K842">
        <f ca="1">SIMULATION!$D$3*SIMULATION!$D$17/$H827/(SIMULATION!$D$17-$I827)*(((EXP(-$I827*$J842))/(1-EXP(-SIMULATION!$D$4*$I827)))-(EXP(-SIMULATION!$D$17*$J842)/(1-EXP(-SIMULATION!$D$4*SIMULATION!$D$17))))</f>
        <v>1.2820873071236161</v>
      </c>
      <c r="L842">
        <v>-0.37015952669010127</v>
      </c>
      <c r="M842">
        <f t="shared" ca="1" si="13"/>
        <v>0.80751047634335194</v>
      </c>
      <c r="N842" s="6">
        <v>841</v>
      </c>
      <c r="O842">
        <f ca="1">$M$21002</f>
        <v>1.7898011636159876</v>
      </c>
      <c r="P842">
        <f ca="1">$M$21003</f>
        <v>1.7793321279051877</v>
      </c>
      <c r="Q842">
        <f ca="1">$M$21004</f>
        <v>4.2534506149402214</v>
      </c>
      <c r="R842">
        <f ca="1">$M$21005</f>
        <v>3.4505692352965172</v>
      </c>
      <c r="S842">
        <f ca="1">$M$21006</f>
        <v>2.9327153322271298</v>
      </c>
      <c r="T842">
        <f ca="1">$M$21007</f>
        <v>1.7991253353804069</v>
      </c>
      <c r="U842">
        <f ca="1">$M$21008</f>
        <v>2.3666079913276659</v>
      </c>
      <c r="V842">
        <f ca="1">$M$21009</f>
        <v>3.0150997309344949</v>
      </c>
      <c r="W842">
        <f ca="1">$M$21010</f>
        <v>3.9961315697928033</v>
      </c>
      <c r="X842">
        <f ca="1">$M$21011</f>
        <v>1.3024580800795935</v>
      </c>
      <c r="Y842">
        <f ca="1">$M$21012</f>
        <v>1.0840640430953308</v>
      </c>
      <c r="Z842">
        <f ca="1">$M$21013</f>
        <v>3.1044698999986315</v>
      </c>
      <c r="AA842">
        <f ca="1">$M$21014</f>
        <v>3.4478686917953438</v>
      </c>
      <c r="AB842">
        <f ca="1">$M$21015</f>
        <v>2.0586403020583113</v>
      </c>
      <c r="AC842">
        <f ca="1">$M$21016</f>
        <v>1.9406075671165002</v>
      </c>
      <c r="AD842">
        <f ca="1">$M$21017</f>
        <v>1.7627598024069873</v>
      </c>
      <c r="AE842">
        <f ca="1">$M$21018</f>
        <v>1.7873216080776462</v>
      </c>
      <c r="AF842">
        <f ca="1">$M$21019</f>
        <v>1.8264543500082235</v>
      </c>
      <c r="AG842">
        <f ca="1">$M$21020</f>
        <v>2.6696770872616331</v>
      </c>
      <c r="AH842">
        <f ca="1">$M$21021</f>
        <v>2.0206339635975703</v>
      </c>
      <c r="AI842">
        <f ca="1">$M$21022</f>
        <v>1.5585744613506896</v>
      </c>
      <c r="AJ842">
        <f ca="1">$M$21023</f>
        <v>2.1600189182314007</v>
      </c>
      <c r="AK842">
        <f ca="1">$M$21024</f>
        <v>1.5248909730069529</v>
      </c>
      <c r="AL842">
        <f ca="1">$M$21025</f>
        <v>2.9783153960668067</v>
      </c>
      <c r="AM842">
        <f ca="1">$M$21026</f>
        <v>2.4659787738332368</v>
      </c>
    </row>
    <row r="843" spans="1:39" x14ac:dyDescent="0.25">
      <c r="A843" s="9"/>
      <c r="H843" s="9"/>
      <c r="J843">
        <v>16</v>
      </c>
      <c r="K843">
        <f ca="1">SIMULATION!$D$3*SIMULATION!$D$17/$H827/(SIMULATION!$D$17-$I827)*(((EXP(-$I827*$J843))/(1-EXP(-SIMULATION!$D$4*$I827)))-(EXP(-SIMULATION!$D$17*$J843)/(1-EXP(-SIMULATION!$D$4*SIMULATION!$D$17))))</f>
        <v>1.1511648113596336</v>
      </c>
      <c r="L843">
        <v>-0.22792950656534389</v>
      </c>
      <c r="M843">
        <f t="shared" ca="1" si="13"/>
        <v>0.88878038393104508</v>
      </c>
      <c r="N843" s="6">
        <v>842</v>
      </c>
      <c r="O843">
        <f ca="1">$M$21027</f>
        <v>2.1647613259727869</v>
      </c>
      <c r="P843">
        <f ca="1">$M$21028</f>
        <v>2.9098814001838749</v>
      </c>
      <c r="Q843">
        <f ca="1">$M$21029</f>
        <v>2.3667351295983128</v>
      </c>
      <c r="R843">
        <f ca="1">$M$21030</f>
        <v>1.4100084043059828</v>
      </c>
      <c r="S843">
        <f ca="1">$M$21031</f>
        <v>3.9083723803457642</v>
      </c>
      <c r="T843">
        <f ca="1">$M$21032</f>
        <v>5.2287764126355505</v>
      </c>
      <c r="U843">
        <f ca="1">$M$21033</f>
        <v>5.766043047956023</v>
      </c>
      <c r="V843">
        <f ca="1">$M$21034</f>
        <v>3.8759147229405118</v>
      </c>
      <c r="W843">
        <f ca="1">$M$21035</f>
        <v>3.4970524793470723</v>
      </c>
      <c r="X843">
        <f ca="1">$M$21036</f>
        <v>3.3575922362918904</v>
      </c>
      <c r="Y843">
        <f ca="1">$M$21037</f>
        <v>4.3265374263973699</v>
      </c>
      <c r="Z843">
        <f ca="1">$M$21038</f>
        <v>2.2530040174786703</v>
      </c>
      <c r="AA843">
        <f ca="1">$M$21039</f>
        <v>3.040525111667431</v>
      </c>
      <c r="AB843">
        <f ca="1">$M$21040</f>
        <v>4.6557437568939992</v>
      </c>
      <c r="AC843">
        <f ca="1">$M$21041</f>
        <v>3.0521908456565594</v>
      </c>
      <c r="AD843">
        <f ca="1">$M$21042</f>
        <v>3.6173939296908668</v>
      </c>
      <c r="AE843">
        <f ca="1">$M$21043</f>
        <v>1.7548342356615674</v>
      </c>
      <c r="AF843">
        <f ca="1">$M$21044</f>
        <v>3.3335326402933778</v>
      </c>
      <c r="AG843">
        <f ca="1">$M$21045</f>
        <v>2.3682119591048054</v>
      </c>
      <c r="AH843">
        <f ca="1">$M$21046</f>
        <v>2.0876628670466402</v>
      </c>
      <c r="AI843">
        <f ca="1">$M$21047</f>
        <v>2.6109944205971423</v>
      </c>
      <c r="AJ843">
        <f ca="1">$M$21048</f>
        <v>2.4653295348716973</v>
      </c>
      <c r="AK843">
        <f ca="1">$M$21049</f>
        <v>1.3462072089514696</v>
      </c>
      <c r="AL843">
        <f ca="1">$M$21050</f>
        <v>1.19203585018853</v>
      </c>
      <c r="AM843">
        <f ca="1">$M$21051</f>
        <v>2.373038032054811</v>
      </c>
    </row>
    <row r="844" spans="1:39" x14ac:dyDescent="0.25">
      <c r="A844" s="9"/>
      <c r="H844" s="9"/>
      <c r="J844">
        <v>17</v>
      </c>
      <c r="K844">
        <f ca="1">SIMULATION!$D$3*SIMULATION!$D$17/$H827/(SIMULATION!$D$17-$I827)*(((EXP(-$I827*$J844))/(1-EXP(-SIMULATION!$D$4*$I827)))-(EXP(-SIMULATION!$D$17*$J844)/(1-EXP(-SIMULATION!$D$4*SIMULATION!$D$17))))</f>
        <v>1.0330994540380247</v>
      </c>
      <c r="L844">
        <v>6.9322768670829066E-2</v>
      </c>
      <c r="M844">
        <f t="shared" ca="1" si="13"/>
        <v>1.1047167685042625</v>
      </c>
      <c r="N844" s="6">
        <v>843</v>
      </c>
      <c r="O844">
        <f ca="1">$M$21052</f>
        <v>1.4509956431928965</v>
      </c>
      <c r="P844">
        <f ca="1">$M$21053</f>
        <v>3.3700502320252697</v>
      </c>
      <c r="Q844">
        <f ca="1">$M$21054</f>
        <v>2.5507129764057739</v>
      </c>
      <c r="R844">
        <f ca="1">$M$21055</f>
        <v>1.6408170392669128</v>
      </c>
      <c r="S844">
        <f ca="1">$M$21056</f>
        <v>1.9958381725854697</v>
      </c>
      <c r="T844">
        <f ca="1">$M$21057</f>
        <v>2.5485521420525741</v>
      </c>
      <c r="U844">
        <f ca="1">$M$21058</f>
        <v>1.4078809752169545</v>
      </c>
      <c r="V844">
        <f ca="1">$M$21059</f>
        <v>2.089077712476517</v>
      </c>
      <c r="W844">
        <f ca="1">$M$21060</f>
        <v>2.7284643571666769</v>
      </c>
      <c r="X844">
        <f ca="1">$M$21061</f>
        <v>2.2245756603305082</v>
      </c>
      <c r="Y844">
        <f ca="1">$M$21062</f>
        <v>2.0956041795373896</v>
      </c>
      <c r="Z844">
        <f ca="1">$M$21063</f>
        <v>1.918942664864882</v>
      </c>
      <c r="AA844">
        <f ca="1">$M$21064</f>
        <v>2.4184521845282552</v>
      </c>
      <c r="AB844">
        <f ca="1">$M$21065</f>
        <v>3.1332775279041436</v>
      </c>
      <c r="AC844">
        <f ca="1">$M$21066</f>
        <v>2.6913913144816837</v>
      </c>
      <c r="AD844">
        <f ca="1">$M$21067</f>
        <v>2.4126039390414773</v>
      </c>
      <c r="AE844">
        <f ca="1">$M$21068</f>
        <v>3.2155977885934308</v>
      </c>
      <c r="AF844">
        <f ca="1">$M$21069</f>
        <v>2.5515248404653512</v>
      </c>
      <c r="AG844">
        <f ca="1">$M$21070</f>
        <v>2.6711529417827786</v>
      </c>
      <c r="AH844">
        <f ca="1">$M$21071</f>
        <v>1.5715567705425779</v>
      </c>
      <c r="AI844">
        <f ca="1">$M$21072</f>
        <v>2.2164091308070408</v>
      </c>
      <c r="AJ844">
        <f ca="1">$M$21073</f>
        <v>1.8344879760649775</v>
      </c>
      <c r="AK844">
        <f ca="1">$M$21074</f>
        <v>2.4607354320757255</v>
      </c>
      <c r="AL844">
        <f ca="1">$M$21075</f>
        <v>1.829237987377113</v>
      </c>
      <c r="AM844">
        <f ca="1">$M$21076</f>
        <v>1.3846434516973734</v>
      </c>
    </row>
    <row r="845" spans="1:39" x14ac:dyDescent="0.25">
      <c r="A845" s="9"/>
      <c r="H845" s="9"/>
      <c r="J845">
        <v>18</v>
      </c>
      <c r="K845">
        <f ca="1">SIMULATION!$D$3*SIMULATION!$D$17/$H827/(SIMULATION!$D$17-$I827)*(((EXP(-$I827*$J845))/(1-EXP(-SIMULATION!$D$4*$I827)))-(EXP(-SIMULATION!$D$17*$J845)/(1-EXP(-SIMULATION!$D$4*SIMULATION!$D$17))))</f>
        <v>0.92681539166821625</v>
      </c>
      <c r="L845">
        <v>9.5069374095988438E-2</v>
      </c>
      <c r="M845">
        <f t="shared" ca="1" si="13"/>
        <v>1.014927150856642</v>
      </c>
      <c r="N845" s="6">
        <v>844</v>
      </c>
      <c r="O845">
        <f ca="1">$M$21077</f>
        <v>1.3411741819459186</v>
      </c>
      <c r="P845">
        <f ca="1">$M$21078</f>
        <v>3.1380237402533639</v>
      </c>
      <c r="Q845">
        <f ca="1">$M$21079</f>
        <v>4.0074404857616113</v>
      </c>
      <c r="R845">
        <f ca="1">$M$21080</f>
        <v>4.6724734269776276</v>
      </c>
      <c r="S845">
        <f ca="1">$M$21081</f>
        <v>3.7087609501404342</v>
      </c>
      <c r="T845">
        <f ca="1">$M$21082</f>
        <v>6.465936866052945</v>
      </c>
      <c r="U845">
        <f ca="1">$M$21083</f>
        <v>6.5941780349400387</v>
      </c>
      <c r="V845">
        <f ca="1">$M$21084</f>
        <v>5.8869048540459792</v>
      </c>
      <c r="W845">
        <f ca="1">$M$21085</f>
        <v>2.4676919774327528</v>
      </c>
      <c r="X845">
        <f ca="1">$M$21086</f>
        <v>5.0843863336863588</v>
      </c>
      <c r="Y845">
        <f ca="1">$M$21087</f>
        <v>6.0726493957935226</v>
      </c>
      <c r="Z845">
        <f ca="1">$M$21088</f>
        <v>3.5806340311443736</v>
      </c>
      <c r="AA845">
        <f ca="1">$M$21089</f>
        <v>5.2352148885075831</v>
      </c>
      <c r="AB845">
        <f ca="1">$M$21090</f>
        <v>2.2298783332881826</v>
      </c>
      <c r="AC845">
        <f ca="1">$M$21091</f>
        <v>2.7979064725462379</v>
      </c>
      <c r="AD845">
        <f ca="1">$M$21092</f>
        <v>1.9249172291200178</v>
      </c>
      <c r="AE845">
        <f ca="1">$M$21093</f>
        <v>2.5236399521225774</v>
      </c>
      <c r="AF845">
        <f ca="1">$M$21094</f>
        <v>2.3465802233474085</v>
      </c>
      <c r="AG845">
        <f ca="1">$M$21095</f>
        <v>2.4961198453490501</v>
      </c>
      <c r="AH845">
        <f ca="1">$M$21096</f>
        <v>1.9338978455460716</v>
      </c>
      <c r="AI845">
        <f ca="1">$M$21097</f>
        <v>1.7798079728835399</v>
      </c>
      <c r="AJ845">
        <f ca="1">$M$21098</f>
        <v>1.4652771644481575</v>
      </c>
      <c r="AK845">
        <f ca="1">$M$21099</f>
        <v>1.141354995343552</v>
      </c>
      <c r="AL845">
        <f ca="1">$M$21100</f>
        <v>1.7350086125126689</v>
      </c>
      <c r="AM845">
        <f ca="1">$M$21101</f>
        <v>0.64353300750419484</v>
      </c>
    </row>
    <row r="846" spans="1:39" x14ac:dyDescent="0.25">
      <c r="A846" s="9"/>
      <c r="H846" s="9"/>
      <c r="J846">
        <v>19</v>
      </c>
      <c r="K846">
        <f ca="1">SIMULATION!$D$3*SIMULATION!$D$17/$H827/(SIMULATION!$D$17-$I827)*(((EXP(-$I827*$J846))/(1-EXP(-SIMULATION!$D$4*$I827)))-(EXP(-SIMULATION!$D$17*$J846)/(1-EXP(-SIMULATION!$D$4*SIMULATION!$D$17))))</f>
        <v>0.83125598193755279</v>
      </c>
      <c r="L846">
        <v>3.5607477004284765E-2</v>
      </c>
      <c r="M846">
        <f t="shared" ca="1" si="13"/>
        <v>0.86085491019906824</v>
      </c>
      <c r="N846" s="6">
        <v>845</v>
      </c>
      <c r="O846">
        <f ca="1">$M$21102</f>
        <v>2.0853246967654742</v>
      </c>
      <c r="P846">
        <f ca="1">$M$21103</f>
        <v>1.614411260858446</v>
      </c>
      <c r="Q846">
        <f ca="1">$M$21104</f>
        <v>2.6483589255185827</v>
      </c>
      <c r="R846">
        <f ca="1">$M$21105</f>
        <v>3.971430098481441</v>
      </c>
      <c r="S846">
        <f ca="1">$M$21106</f>
        <v>2.7752821176489677</v>
      </c>
      <c r="T846">
        <f ca="1">$M$21107</f>
        <v>1.8203486947459597</v>
      </c>
      <c r="U846">
        <f ca="1">$M$21108</f>
        <v>1.916339350303329</v>
      </c>
      <c r="V846">
        <f ca="1">$M$21109</f>
        <v>0.74820366746422629</v>
      </c>
      <c r="W846">
        <f ca="1">$M$21110</f>
        <v>2.460949341098257</v>
      </c>
      <c r="X846">
        <f ca="1">$M$21111</f>
        <v>1.4566180158563224</v>
      </c>
      <c r="Y846">
        <f ca="1">$M$21112</f>
        <v>1.6419472221562672</v>
      </c>
      <c r="Z846">
        <f ca="1">$M$21113</f>
        <v>1.9773589337072899</v>
      </c>
      <c r="AA846">
        <f ca="1">$M$21114</f>
        <v>1.8043062070272589</v>
      </c>
      <c r="AB846">
        <f ca="1">$M$21115</f>
        <v>3.0163630944470956</v>
      </c>
      <c r="AC846">
        <f ca="1">$M$21116</f>
        <v>2.4849477530457871</v>
      </c>
      <c r="AD846">
        <f ca="1">$M$21117</f>
        <v>1.5130709362538124</v>
      </c>
      <c r="AE846">
        <f ca="1">$M$21118</f>
        <v>2.5839253422036208</v>
      </c>
      <c r="AF846">
        <f ca="1">$M$21119</f>
        <v>2.7668626500358986</v>
      </c>
      <c r="AG846">
        <f ca="1">$M$21120</f>
        <v>1.8135542900853607</v>
      </c>
      <c r="AH846">
        <f ca="1">$M$21121</f>
        <v>1.2739814543524242</v>
      </c>
      <c r="AI846">
        <f ca="1">$M$21122</f>
        <v>1.1434422910425783</v>
      </c>
      <c r="AJ846">
        <f ca="1">$M$21123</f>
        <v>1.3904584703593152</v>
      </c>
      <c r="AK846">
        <f ca="1">$M$21124</f>
        <v>2.2911701524879313</v>
      </c>
      <c r="AL846">
        <f ca="1">$M$21125</f>
        <v>0.77428719500177079</v>
      </c>
      <c r="AM846">
        <f ca="1">$M$21126</f>
        <v>0.91898423781442551</v>
      </c>
    </row>
    <row r="847" spans="1:39" x14ac:dyDescent="0.25">
      <c r="A847" s="9"/>
      <c r="H847" s="9"/>
      <c r="J847">
        <v>20</v>
      </c>
      <c r="K847">
        <f ca="1">SIMULATION!$D$3*SIMULATION!$D$17/$H827/(SIMULATION!$D$17-$I827)*(((EXP(-$I827*$J847))/(1-EXP(-SIMULATION!$D$4*$I827)))-(EXP(-SIMULATION!$D$17*$J847)/(1-EXP(-SIMULATION!$D$4*SIMULATION!$D$17))))</f>
        <v>0.74541495669871405</v>
      </c>
      <c r="L847">
        <v>0.12078218385022123</v>
      </c>
      <c r="M847">
        <f t="shared" ca="1" si="13"/>
        <v>0.83544780304340283</v>
      </c>
      <c r="N847" s="6">
        <v>846</v>
      </c>
      <c r="O847">
        <f ca="1">$M$21127</f>
        <v>2.3917520278240132</v>
      </c>
      <c r="P847">
        <f ca="1">$M$21128</f>
        <v>2.0187082530388518</v>
      </c>
      <c r="Q847">
        <f ca="1">$M$21129</f>
        <v>3.1078323987831631</v>
      </c>
      <c r="R847">
        <f ca="1">$M$21130</f>
        <v>1.9925172327776755</v>
      </c>
      <c r="S847">
        <f ca="1">$M$21131</f>
        <v>2.3241984491156997</v>
      </c>
      <c r="T847">
        <f ca="1">$M$21132</f>
        <v>2.0541666785099468</v>
      </c>
      <c r="U847">
        <f ca="1">$M$21133</f>
        <v>1.8462674220450601</v>
      </c>
      <c r="V847">
        <f ca="1">$M$21134</f>
        <v>2.8041968909643318</v>
      </c>
      <c r="W847">
        <f ca="1">$M$21135</f>
        <v>2.170638789359403</v>
      </c>
      <c r="X847">
        <f ca="1">$M$21136</f>
        <v>1.0669905879636041</v>
      </c>
      <c r="Y847">
        <f ca="1">$M$21137</f>
        <v>2.312093626683041</v>
      </c>
      <c r="Z847">
        <f ca="1">$M$21138</f>
        <v>2.2218629957563096</v>
      </c>
      <c r="AA847">
        <f ca="1">$M$21139</f>
        <v>2.7917886121591069</v>
      </c>
      <c r="AB847">
        <f ca="1">$M$21140</f>
        <v>1.7182143982425506</v>
      </c>
      <c r="AC847">
        <f ca="1">$M$21141</f>
        <v>3.3497376699675092</v>
      </c>
      <c r="AD847">
        <f ca="1">$M$21142</f>
        <v>1.6969680890724628</v>
      </c>
      <c r="AE847">
        <f ca="1">$M$21143</f>
        <v>2.5663143211530648</v>
      </c>
      <c r="AF847">
        <f ca="1">$M$21144</f>
        <v>2.4046573091865984</v>
      </c>
      <c r="AG847">
        <f ca="1">$M$21145</f>
        <v>2.5628410728453752</v>
      </c>
      <c r="AH847">
        <f ca="1">$M$21146</f>
        <v>2.0315482022749798</v>
      </c>
      <c r="AI847">
        <f ca="1">$M$21147</f>
        <v>1.7353291653959153</v>
      </c>
      <c r="AJ847">
        <f ca="1">$M$21148</f>
        <v>1.8109109432041759</v>
      </c>
      <c r="AK847">
        <f ca="1">$M$21149</f>
        <v>2.8705233440019398</v>
      </c>
      <c r="AL847">
        <f ca="1">$M$21150</f>
        <v>1.9333938087037645</v>
      </c>
      <c r="AM847">
        <f ca="1">$M$21151</f>
        <v>2.553211527410757</v>
      </c>
    </row>
    <row r="848" spans="1:39" x14ac:dyDescent="0.25">
      <c r="A848" s="9"/>
      <c r="H848" s="9"/>
      <c r="J848">
        <v>21</v>
      </c>
      <c r="K848">
        <f ca="1">SIMULATION!$D$3*SIMULATION!$D$17/$H827/(SIMULATION!$D$17-$I827)*(((EXP(-$I827*$J848))/(1-EXP(-SIMULATION!$D$4*$I827)))-(EXP(-SIMULATION!$D$17*$J848)/(1-EXP(-SIMULATION!$D$4*SIMULATION!$D$17))))</f>
        <v>0.66835245166835233</v>
      </c>
      <c r="L848">
        <v>0.35434238193551632</v>
      </c>
      <c r="M848">
        <f t="shared" ca="1" si="13"/>
        <v>0.90517805136495832</v>
      </c>
      <c r="N848" s="6">
        <v>847</v>
      </c>
      <c r="O848">
        <f ca="1">$M$21152</f>
        <v>2.5138057690725941</v>
      </c>
      <c r="P848">
        <f ca="1">$M$21153</f>
        <v>1.8244945429595767</v>
      </c>
      <c r="Q848">
        <f ca="1">$M$21154</f>
        <v>3.922684546675653</v>
      </c>
      <c r="R848">
        <f ca="1">$M$21155</f>
        <v>5.0448689203044417</v>
      </c>
      <c r="S848">
        <f ca="1">$M$21156</f>
        <v>2.4108406393152992</v>
      </c>
      <c r="T848">
        <f ca="1">$M$21157</f>
        <v>3.1333618410911046</v>
      </c>
      <c r="U848">
        <f ca="1">$M$21158</f>
        <v>2.7023324493833329</v>
      </c>
      <c r="V848">
        <f ca="1">$M$21159</f>
        <v>0.83811345473924803</v>
      </c>
      <c r="W848">
        <f ca="1">$M$21160</f>
        <v>3.741347855460762</v>
      </c>
      <c r="X848">
        <f ca="1">$M$21161</f>
        <v>4.2305584015848208</v>
      </c>
      <c r="Y848">
        <f ca="1">$M$21162</f>
        <v>2.3893789663573739</v>
      </c>
      <c r="Z848">
        <f ca="1">$M$21163</f>
        <v>2.8473899904629416</v>
      </c>
      <c r="AA848">
        <f ca="1">$M$21164</f>
        <v>2.3454403428873354</v>
      </c>
      <c r="AB848">
        <f ca="1">$M$21165</f>
        <v>3.0408205833722497</v>
      </c>
      <c r="AC848">
        <f ca="1">$M$21166</f>
        <v>2.8283928325122285</v>
      </c>
      <c r="AD848">
        <f ca="1">$M$21167</f>
        <v>2.0221203515166959</v>
      </c>
      <c r="AE848">
        <f ca="1">$M$21168</f>
        <v>1.5855927874822742</v>
      </c>
      <c r="AF848">
        <f ca="1">$M$21169</f>
        <v>2.7052707365195747</v>
      </c>
      <c r="AG848">
        <f ca="1">$M$21170</f>
        <v>2.863241326727592</v>
      </c>
      <c r="AH848">
        <f ca="1">$M$21171</f>
        <v>1.9878841459735868</v>
      </c>
      <c r="AI848">
        <f ca="1">$M$21172</f>
        <v>1.5179382559043575</v>
      </c>
      <c r="AJ848">
        <f ca="1">$M$21173</f>
        <v>0.95207305921986962</v>
      </c>
      <c r="AK848">
        <f ca="1">$M$21174</f>
        <v>2.1290082850052445</v>
      </c>
      <c r="AL848">
        <f ca="1">$M$21175</f>
        <v>2.8374001894158534</v>
      </c>
      <c r="AM848">
        <f ca="1">$M$21176</f>
        <v>1.681353249620531</v>
      </c>
    </row>
    <row r="849" spans="1:39" x14ac:dyDescent="0.25">
      <c r="A849" s="9"/>
      <c r="H849" s="9"/>
      <c r="J849">
        <v>22</v>
      </c>
      <c r="K849">
        <f ca="1">SIMULATION!$D$3*SIMULATION!$D$17/$H827/(SIMULATION!$D$17-$I827)*(((EXP(-$I827*$J849))/(1-EXP(-SIMULATION!$D$4*$I827)))-(EXP(-SIMULATION!$D$17*$J849)/(1-EXP(-SIMULATION!$D$4*SIMULATION!$D$17))))</f>
        <v>0.59920174109751512</v>
      </c>
      <c r="L849">
        <v>0.3351756677831495</v>
      </c>
      <c r="M849">
        <f t="shared" ca="1" si="13"/>
        <v>0.80003958480670057</v>
      </c>
      <c r="N849" s="6">
        <v>848</v>
      </c>
      <c r="O849">
        <f ca="1">$M$21177</f>
        <v>1.603630072384306</v>
      </c>
      <c r="P849">
        <f ca="1">$M$21178</f>
        <v>1.827019051922395</v>
      </c>
      <c r="Q849">
        <f ca="1">$M$21179</f>
        <v>1.8785719949378705</v>
      </c>
      <c r="R849">
        <f ca="1">$M$21180</f>
        <v>3.234859481589714</v>
      </c>
      <c r="S849">
        <f ca="1">$M$21181</f>
        <v>3.9069625913067307</v>
      </c>
      <c r="T849">
        <f ca="1">$M$21182</f>
        <v>4.118649807493953</v>
      </c>
      <c r="U849">
        <f ca="1">$M$21183</f>
        <v>3.0592380682621068</v>
      </c>
      <c r="V849">
        <f ca="1">$M$21184</f>
        <v>3.2164286166169802</v>
      </c>
      <c r="W849">
        <f ca="1">$M$21185</f>
        <v>4.9084391826718496</v>
      </c>
      <c r="X849">
        <f ca="1">$M$21186</f>
        <v>2.336607265477058</v>
      </c>
      <c r="Y849">
        <f ca="1">$M$21187</f>
        <v>3.7691640013107301</v>
      </c>
      <c r="Z849">
        <f ca="1">$M$21188</f>
        <v>4.1107516137948954</v>
      </c>
      <c r="AA849">
        <f ca="1">$M$21189</f>
        <v>1.5429084642838542</v>
      </c>
      <c r="AB849">
        <f ca="1">$M$21190</f>
        <v>2.4474242599614726</v>
      </c>
      <c r="AC849">
        <f ca="1">$M$21191</f>
        <v>2.0276248682157552</v>
      </c>
      <c r="AD849">
        <f ca="1">$M$21192</f>
        <v>1.8086493790503122</v>
      </c>
      <c r="AE849">
        <f ca="1">$M$21193</f>
        <v>2.5411711122159506</v>
      </c>
      <c r="AF849">
        <f ca="1">$M$21194</f>
        <v>1.7334770793464065</v>
      </c>
      <c r="AG849">
        <f ca="1">$M$21195</f>
        <v>2.3895496459548373</v>
      </c>
      <c r="AH849">
        <f ca="1">$M$21196</f>
        <v>1.1860608079834383</v>
      </c>
      <c r="AI849">
        <f ca="1">$M$21197</f>
        <v>1.1443990474233352</v>
      </c>
      <c r="AJ849">
        <f ca="1">$M$21198</f>
        <v>1.2801750065413395</v>
      </c>
      <c r="AK849">
        <f ca="1">$M$21199</f>
        <v>2.2116581250669949</v>
      </c>
      <c r="AL849">
        <f ca="1">$M$21200</f>
        <v>2.0019328138578145</v>
      </c>
      <c r="AM849">
        <f ca="1">$M$21201</f>
        <v>2.3588826882315104</v>
      </c>
    </row>
    <row r="850" spans="1:39" x14ac:dyDescent="0.25">
      <c r="A850" s="9"/>
      <c r="H850" s="9"/>
      <c r="J850">
        <v>23</v>
      </c>
      <c r="K850">
        <f ca="1">SIMULATION!$D$3*SIMULATION!$D$17/$H827/(SIMULATION!$D$17-$I827)*(((EXP(-$I827*$J850))/(1-EXP(-SIMULATION!$D$4*$I827)))-(EXP(-SIMULATION!$D$17*$J850)/(1-EXP(-SIMULATION!$D$4*SIMULATION!$D$17))))</f>
        <v>0.53717038270333173</v>
      </c>
      <c r="L850">
        <v>4.8344358303487794E-2</v>
      </c>
      <c r="M850">
        <f t="shared" ca="1" si="13"/>
        <v>0.5631395401547632</v>
      </c>
      <c r="N850" s="6">
        <v>849</v>
      </c>
      <c r="O850">
        <f ca="1">$M$21202</f>
        <v>1.4662411666236106</v>
      </c>
      <c r="P850">
        <f ca="1">$M$21203</f>
        <v>2.3665322526458383</v>
      </c>
      <c r="Q850">
        <f ca="1">$M$21204</f>
        <v>3.048284812218307</v>
      </c>
      <c r="R850">
        <f ca="1">$M$21205</f>
        <v>4.4621254778223554</v>
      </c>
      <c r="S850">
        <f ca="1">$M$21206</f>
        <v>3.8057460549191355</v>
      </c>
      <c r="T850">
        <f ca="1">$M$21207</f>
        <v>4.2876331094874507</v>
      </c>
      <c r="U850">
        <f ca="1">$M$21208</f>
        <v>3.1760072669653652</v>
      </c>
      <c r="V850">
        <f ca="1">$M$21209</f>
        <v>2.9684412747759219</v>
      </c>
      <c r="W850">
        <f ca="1">$M$21210</f>
        <v>3.1440101000270269</v>
      </c>
      <c r="X850">
        <f ca="1">$M$21211</f>
        <v>3.730072973128657</v>
      </c>
      <c r="Y850">
        <f ca="1">$M$21212</f>
        <v>3.383096688037329</v>
      </c>
      <c r="Z850">
        <f ca="1">$M$21213</f>
        <v>2.4609428558133715</v>
      </c>
      <c r="AA850">
        <f ca="1">$M$21214</f>
        <v>2.6093908321898414</v>
      </c>
      <c r="AB850">
        <f ca="1">$M$21215</f>
        <v>2.4728709223794074</v>
      </c>
      <c r="AC850">
        <f ca="1">$M$21216</f>
        <v>3.2803679202278073</v>
      </c>
      <c r="AD850">
        <f ca="1">$M$21217</f>
        <v>2.3783528368641775</v>
      </c>
      <c r="AE850">
        <f ca="1">$M$21218</f>
        <v>1.4955265393151735</v>
      </c>
      <c r="AF850">
        <f ca="1">$M$21219</f>
        <v>1.4932083114142447</v>
      </c>
      <c r="AG850">
        <f ca="1">$M$21220</f>
        <v>1.7037792646970649</v>
      </c>
      <c r="AH850">
        <f ca="1">$M$21221</f>
        <v>1.7188923880854168</v>
      </c>
      <c r="AI850">
        <f ca="1">$M$21222</f>
        <v>0.97007192718216517</v>
      </c>
      <c r="AJ850">
        <f ca="1">$M$21223</f>
        <v>1.116058071826685</v>
      </c>
      <c r="AK850">
        <f ca="1">$M$21224</f>
        <v>1.1997799971160519</v>
      </c>
      <c r="AL850">
        <f ca="1">$M$21225</f>
        <v>0.81235943601121152</v>
      </c>
      <c r="AM850">
        <f ca="1">$M$21226</f>
        <v>0.72321128904311693</v>
      </c>
    </row>
    <row r="851" spans="1:39" x14ac:dyDescent="0.25">
      <c r="A851" s="9"/>
      <c r="H851" s="9"/>
      <c r="J851">
        <v>24</v>
      </c>
      <c r="K851">
        <f ca="1">SIMULATION!$D$3*SIMULATION!$D$17/$H827/(SIMULATION!$D$17-$I827)*(((EXP(-$I827*$J851))/(1-EXP(-SIMULATION!$D$4*$I827)))-(EXP(-SIMULATION!$D$17*$J851)/(1-EXP(-SIMULATION!$D$4*SIMULATION!$D$17))))</f>
        <v>0.48153810928103136</v>
      </c>
      <c r="L851">
        <v>2.2114781856221073E-2</v>
      </c>
      <c r="M851">
        <f t="shared" ca="1" si="13"/>
        <v>0.49218721952323852</v>
      </c>
      <c r="N851" s="6">
        <v>850</v>
      </c>
      <c r="O851">
        <f ca="1">$M$21227</f>
        <v>1.0247621990182101</v>
      </c>
      <c r="P851">
        <f ca="1">$M$21228</f>
        <v>2.0224235904739793</v>
      </c>
      <c r="Q851">
        <f ca="1">$M$21229</f>
        <v>2.5407189976827316</v>
      </c>
      <c r="R851">
        <f ca="1">$M$21230</f>
        <v>2.129137262420985</v>
      </c>
      <c r="S851">
        <f ca="1">$M$21231</f>
        <v>2.3034974603790679</v>
      </c>
      <c r="T851">
        <f ca="1">$M$21232</f>
        <v>1.8444779214289813</v>
      </c>
      <c r="U851">
        <f ca="1">$M$21233</f>
        <v>3.1962347172807908</v>
      </c>
      <c r="V851">
        <f ca="1">$M$21234</f>
        <v>2.1629390101569559</v>
      </c>
      <c r="W851">
        <f ca="1">$M$21235</f>
        <v>1.1390290921715207</v>
      </c>
      <c r="X851">
        <f ca="1">$M$21236</f>
        <v>2.7938045001000669</v>
      </c>
      <c r="Y851">
        <f ca="1">$M$21237</f>
        <v>2.1675953481549524</v>
      </c>
      <c r="Z851">
        <f ca="1">$M$21238</f>
        <v>2.6973242478663817</v>
      </c>
      <c r="AA851">
        <f ca="1">$M$21239</f>
        <v>1.8547577495170224</v>
      </c>
      <c r="AB851">
        <f ca="1">$M$21240</f>
        <v>2.1072432676312869</v>
      </c>
      <c r="AC851">
        <f ca="1">$M$21241</f>
        <v>1.6238331072456162</v>
      </c>
      <c r="AD851">
        <f ca="1">$M$21242</f>
        <v>0.77422796976410468</v>
      </c>
      <c r="AE851">
        <f ca="1">$M$21243</f>
        <v>1.5328811882018079</v>
      </c>
      <c r="AF851">
        <f ca="1">$M$21244</f>
        <v>1.9416107784451142</v>
      </c>
      <c r="AG851">
        <f ca="1">$M$21245</f>
        <v>0.93666876630027673</v>
      </c>
      <c r="AH851">
        <f ca="1">$M$21246</f>
        <v>1.8480253867931931</v>
      </c>
      <c r="AI851">
        <f ca="1">$M$21247</f>
        <v>1.9297356711033569</v>
      </c>
      <c r="AJ851">
        <f ca="1">$M$21248</f>
        <v>1.6430943074364621</v>
      </c>
      <c r="AK851">
        <f ca="1">$M$21249</f>
        <v>1.1811778228795951</v>
      </c>
      <c r="AL851">
        <f ca="1">$M$21250</f>
        <v>1.4298577053205419</v>
      </c>
      <c r="AM851">
        <f ca="1">$M$21251</f>
        <v>1.1862869075113922</v>
      </c>
    </row>
    <row r="852" spans="1:39" x14ac:dyDescent="0.25">
      <c r="A852" s="9">
        <v>35</v>
      </c>
      <c r="B852" s="2">
        <f ca="1">NORMINV(RAND(),SIMULATION!D7,SIMULATION!D8)</f>
        <v>62.276823472398355</v>
      </c>
      <c r="C852" s="2">
        <v>2</v>
      </c>
      <c r="D852" s="2">
        <f ca="1">SIMULATION!$D$11*(1+(SIMULATION!$D$12*LN(1+$C852)))*(1+(SIMULATION!$D$13*(($B852/63.5)-1)))</f>
        <v>10.147226068266733</v>
      </c>
      <c r="E852" s="2">
        <v>0.21706240406942717</v>
      </c>
      <c r="F852" s="2">
        <f ca="1">D852*(1+E852)</f>
        <v>12.349807353280671</v>
      </c>
      <c r="G852" s="2">
        <v>-0.1572871513735464</v>
      </c>
      <c r="H852" s="9">
        <f>SIMULATION!$D$15*EXP($G$852)</f>
        <v>188.62687696410396</v>
      </c>
      <c r="I852" s="2">
        <f ca="1">$F852/$H852</f>
        <v>6.5472150904724261E-2</v>
      </c>
      <c r="J852">
        <v>0</v>
      </c>
      <c r="K852">
        <f ca="1">SIMULATION!$D$3*SIMULATION!$D$17/$H852/(SIMULATION!$D$17-$I852)*(((EXP(-$I852*$J852))/(1-EXP(-SIMULATION!$D$4*$I852)))-(EXP(-SIMULATION!$D$17*$J852)/(1-EXP(-SIMULATION!$D$4*SIMULATION!$D$17))))</f>
        <v>0.89652939479933602</v>
      </c>
      <c r="L852">
        <v>0.24331328788865969</v>
      </c>
      <c r="M852">
        <f t="shared" ca="1" si="13"/>
        <v>1.1146669095367927</v>
      </c>
      <c r="N852" s="6">
        <v>851</v>
      </c>
      <c r="O852">
        <f ca="1">$M$21252</f>
        <v>1.1144949462285525</v>
      </c>
      <c r="P852">
        <f ca="1">$M$21253</f>
        <v>2.8547614545842528</v>
      </c>
      <c r="Q852">
        <f ca="1">$M$21254</f>
        <v>3.1634338854817625</v>
      </c>
      <c r="R852">
        <f ca="1">$M$21255</f>
        <v>4.3654339555134447</v>
      </c>
      <c r="S852">
        <f ca="1">$M$21256</f>
        <v>2.6079213475258105</v>
      </c>
      <c r="T852">
        <f ca="1">$M$21257</f>
        <v>3.0219186392268456</v>
      </c>
      <c r="U852">
        <f ca="1">$M$21258</f>
        <v>4.1809007382690275</v>
      </c>
      <c r="V852">
        <f ca="1">$M$21259</f>
        <v>3.2703005039062076</v>
      </c>
      <c r="W852">
        <f ca="1">$M$21260</f>
        <v>3.1198234471000608</v>
      </c>
      <c r="X852">
        <f ca="1">$M$21261</f>
        <v>3.1370102152339689</v>
      </c>
      <c r="Y852">
        <f ca="1">$M$21262</f>
        <v>2.4610587905896648</v>
      </c>
      <c r="Z852">
        <f ca="1">$M$21263</f>
        <v>2.9526160835156845</v>
      </c>
      <c r="AA852">
        <f ca="1">$M$21264</f>
        <v>3.0161076374728992</v>
      </c>
      <c r="AB852">
        <f ca="1">$M$21265</f>
        <v>3.7674117899704824</v>
      </c>
      <c r="AC852">
        <f ca="1">$M$21266</f>
        <v>2.5982751121980336</v>
      </c>
      <c r="AD852">
        <f ca="1">$M$21267</f>
        <v>2.4635123113480555</v>
      </c>
      <c r="AE852">
        <f ca="1">$M$21268</f>
        <v>0.43367494937611484</v>
      </c>
      <c r="AF852">
        <f ca="1">$M$21269</f>
        <v>1.8755059897932342</v>
      </c>
      <c r="AG852">
        <f ca="1">$M$21270</f>
        <v>2.0764346734988499</v>
      </c>
      <c r="AH852">
        <f ca="1">$M$21271</f>
        <v>1.8647910816575297</v>
      </c>
      <c r="AI852">
        <f ca="1">$M$21272</f>
        <v>2.0173273939512146</v>
      </c>
      <c r="AJ852">
        <f ca="1">$M$21273</f>
        <v>2.661393376517009</v>
      </c>
      <c r="AK852">
        <f ca="1">$M$21274</f>
        <v>2.5764285069556072</v>
      </c>
      <c r="AL852">
        <f ca="1">$M$21275</f>
        <v>1.772251047490677</v>
      </c>
      <c r="AM852">
        <f ca="1">$M$21276</f>
        <v>1.1975247156031832</v>
      </c>
    </row>
    <row r="853" spans="1:39" x14ac:dyDescent="0.25">
      <c r="A853" s="9"/>
      <c r="H853" s="9"/>
      <c r="J853">
        <v>1</v>
      </c>
      <c r="K853">
        <f ca="1">SIMULATION!$D$3*SIMULATION!$D$17/$H852/(SIMULATION!$D$17-$I852)*(((EXP(-$I852*$J853))/(1-EXP(-SIMULATION!$D$4*$I852)))-(EXP(-SIMULATION!$D$17*$J853)/(1-EXP(-SIMULATION!$D$4*SIMULATION!$D$17))))</f>
        <v>1.8510233322321983</v>
      </c>
      <c r="L853">
        <v>0.37177010207809863</v>
      </c>
      <c r="M853">
        <f t="shared" ca="1" si="13"/>
        <v>2.5391784654051048</v>
      </c>
      <c r="N853" s="6">
        <v>852</v>
      </c>
      <c r="O853">
        <f ca="1">$M$21277</f>
        <v>1.3932814307315171</v>
      </c>
      <c r="P853">
        <f ca="1">$M$21278</f>
        <v>1.5063440944141255</v>
      </c>
      <c r="Q853">
        <f ca="1">$M$21279</f>
        <v>1.8893692028800755</v>
      </c>
      <c r="R853">
        <f ca="1">$M$21280</f>
        <v>2.6907474221534606</v>
      </c>
      <c r="S853">
        <f ca="1">$M$21281</f>
        <v>3.9108224345386886</v>
      </c>
      <c r="T853">
        <f ca="1">$M$21282</f>
        <v>2.5055583891515147</v>
      </c>
      <c r="U853">
        <f ca="1">$M$21283</f>
        <v>2.7159181708693643</v>
      </c>
      <c r="V853">
        <f ca="1">$M$21284</f>
        <v>2.7120050621729153</v>
      </c>
      <c r="W853">
        <f ca="1">$M$21285</f>
        <v>2.9375732975001032</v>
      </c>
      <c r="X853">
        <f ca="1">$M$21286</f>
        <v>2.3518325111998508</v>
      </c>
      <c r="Y853">
        <f ca="1">$M$21287</f>
        <v>3.3726428345243731</v>
      </c>
      <c r="Z853">
        <f ca="1">$M$21288</f>
        <v>1.6932206301605097</v>
      </c>
      <c r="AA853">
        <f ca="1">$M$21289</f>
        <v>2.2252332003765032</v>
      </c>
      <c r="AB853">
        <f ca="1">$M$21290</f>
        <v>1.870109394542345</v>
      </c>
      <c r="AC853">
        <f ca="1">$M$21291</f>
        <v>0.75987609824868207</v>
      </c>
      <c r="AD853">
        <f ca="1">$M$21292</f>
        <v>2.0758221163236574</v>
      </c>
      <c r="AE853">
        <f ca="1">$M$21293</f>
        <v>2.5566326006466586</v>
      </c>
      <c r="AF853">
        <f ca="1">$M$21294</f>
        <v>2.4632082613025799</v>
      </c>
      <c r="AG853">
        <f ca="1">$M$21295</f>
        <v>1.8208750746943532</v>
      </c>
      <c r="AH853">
        <f ca="1">$M$21296</f>
        <v>1.7092322911131081</v>
      </c>
      <c r="AI853">
        <f ca="1">$M$21297</f>
        <v>2.1978042995730678</v>
      </c>
      <c r="AJ853">
        <f ca="1">$M$21298</f>
        <v>0.83620598845613459</v>
      </c>
      <c r="AK853">
        <f ca="1">$M$21299</f>
        <v>1.2830879779099429</v>
      </c>
      <c r="AL853">
        <f ca="1">$M$21300</f>
        <v>1.6193416604989277</v>
      </c>
      <c r="AM853">
        <f ca="1">$M$21301</f>
        <v>1.0557977916630319</v>
      </c>
    </row>
    <row r="854" spans="1:39" x14ac:dyDescent="0.25">
      <c r="A854" s="9"/>
      <c r="H854" s="9"/>
      <c r="J854">
        <v>2</v>
      </c>
      <c r="K854">
        <f ca="1">SIMULATION!$D$3*SIMULATION!$D$17/$H852/(SIMULATION!$D$17-$I852)*(((EXP(-$I852*$J854))/(1-EXP(-SIMULATION!$D$4*$I852)))-(EXP(-SIMULATION!$D$17*$J854)/(1-EXP(-SIMULATION!$D$4*SIMULATION!$D$17))))</f>
        <v>2.3817878472418843</v>
      </c>
      <c r="L854">
        <v>-1.0771120492123153E-2</v>
      </c>
      <c r="M854">
        <f t="shared" ca="1" si="13"/>
        <v>2.3561333233525672</v>
      </c>
      <c r="N854" s="6">
        <v>853</v>
      </c>
      <c r="O854">
        <f ca="1">$M$21302</f>
        <v>0.89342781906788438</v>
      </c>
      <c r="P854">
        <f ca="1">$M$21303</f>
        <v>1.1193876675807128</v>
      </c>
      <c r="Q854">
        <f ca="1">$M$21304</f>
        <v>2.6872711610424926</v>
      </c>
      <c r="R854">
        <f ca="1">$M$21305</f>
        <v>4.1653520659138952</v>
      </c>
      <c r="S854">
        <f ca="1">$M$21306</f>
        <v>2.0592894082902466</v>
      </c>
      <c r="T854">
        <f ca="1">$M$21307</f>
        <v>2.8669984093344625</v>
      </c>
      <c r="U854">
        <f ca="1">$M$21308</f>
        <v>4.1687368976839441</v>
      </c>
      <c r="V854">
        <f ca="1">$M$21309</f>
        <v>2.7354536117096222</v>
      </c>
      <c r="W854">
        <f ca="1">$M$21310</f>
        <v>2.0833850354570433</v>
      </c>
      <c r="X854">
        <f ca="1">$M$21311</f>
        <v>3.0272098462400803</v>
      </c>
      <c r="Y854">
        <f ca="1">$M$21312</f>
        <v>2.5424214299192007</v>
      </c>
      <c r="Z854">
        <f ca="1">$M$21313</f>
        <v>2.5944122766060271</v>
      </c>
      <c r="AA854">
        <f ca="1">$M$21314</f>
        <v>2.7483694661250051</v>
      </c>
      <c r="AB854">
        <f ca="1">$M$21315</f>
        <v>1.7877613799161844</v>
      </c>
      <c r="AC854">
        <f ca="1">$M$21316</f>
        <v>2.095450331138982</v>
      </c>
      <c r="AD854">
        <f ca="1">$M$21317</f>
        <v>1.739033115443267</v>
      </c>
      <c r="AE854">
        <f ca="1">$M$21318</f>
        <v>1.247893952066339</v>
      </c>
      <c r="AF854">
        <f ca="1">$M$21319</f>
        <v>1.0925811078241214</v>
      </c>
      <c r="AG854">
        <f ca="1">$M$21320</f>
        <v>2.5078721606536458</v>
      </c>
      <c r="AH854">
        <f ca="1">$M$21321</f>
        <v>1.4634537531892096</v>
      </c>
      <c r="AI854">
        <f ca="1">$M$21322</f>
        <v>1.3036386561547892</v>
      </c>
      <c r="AJ854">
        <f ca="1">$M$21323</f>
        <v>1.2132118767185665</v>
      </c>
      <c r="AK854">
        <f ca="1">$M$21324</f>
        <v>0.76718186965102808</v>
      </c>
      <c r="AL854">
        <f ca="1">$M$21325</f>
        <v>0.7614765159055622</v>
      </c>
      <c r="AM854">
        <f ca="1">$M$21326</f>
        <v>0.98290299882956766</v>
      </c>
    </row>
    <row r="855" spans="1:39" x14ac:dyDescent="0.25">
      <c r="A855" s="9"/>
      <c r="H855" s="9"/>
      <c r="J855">
        <v>3</v>
      </c>
      <c r="K855">
        <f ca="1">SIMULATION!$D$3*SIMULATION!$D$17/$H852/(SIMULATION!$D$17-$I852)*(((EXP(-$I852*$J855))/(1-EXP(-SIMULATION!$D$4*$I852)))-(EXP(-SIMULATION!$D$17*$J855)/(1-EXP(-SIMULATION!$D$4*SIMULATION!$D$17))))</f>
        <v>2.6461431856205717</v>
      </c>
      <c r="L855">
        <v>-0.38025269957785213</v>
      </c>
      <c r="M855">
        <f t="shared" ca="1" si="13"/>
        <v>1.6399400958188119</v>
      </c>
      <c r="N855" s="6">
        <v>854</v>
      </c>
      <c r="O855">
        <f ca="1">$M$21327</f>
        <v>0.54102837375121471</v>
      </c>
      <c r="P855">
        <f ca="1">$M$21328</f>
        <v>1.9579078405526236</v>
      </c>
      <c r="Q855">
        <f ca="1">$M$21329</f>
        <v>3.5162476241774696</v>
      </c>
      <c r="R855">
        <f ca="1">$M$21330</f>
        <v>3.3893143770660337</v>
      </c>
      <c r="S855">
        <f ca="1">$M$21331</f>
        <v>3.141420803933292</v>
      </c>
      <c r="T855">
        <f ca="1">$M$21332</f>
        <v>2.4872868371518413</v>
      </c>
      <c r="U855">
        <f ca="1">$M$21333</f>
        <v>3.819577889710474</v>
      </c>
      <c r="V855">
        <f ca="1">$M$21334</f>
        <v>2.7160075995571984</v>
      </c>
      <c r="W855">
        <f ca="1">$M$21335</f>
        <v>1.9069662274936279</v>
      </c>
      <c r="X855">
        <f ca="1">$M$21336</f>
        <v>2.6695546914793109</v>
      </c>
      <c r="Y855">
        <f ca="1">$M$21337</f>
        <v>0.62666309940423148</v>
      </c>
      <c r="Z855">
        <f ca="1">$M$21338</f>
        <v>1.6629560079594587</v>
      </c>
      <c r="AA855">
        <f ca="1">$M$21339</f>
        <v>2.3903445111257624</v>
      </c>
      <c r="AB855">
        <f ca="1">$M$21340</f>
        <v>2.2831463908478637</v>
      </c>
      <c r="AC855">
        <f ca="1">$M$21341</f>
        <v>1.8554621439640975</v>
      </c>
      <c r="AD855">
        <f ca="1">$M$21342</f>
        <v>1.8022943594861356</v>
      </c>
      <c r="AE855">
        <f ca="1">$M$21343</f>
        <v>1.2086594406091944</v>
      </c>
      <c r="AF855">
        <f ca="1">$M$21344</f>
        <v>1.1825747028916014</v>
      </c>
      <c r="AG855">
        <f ca="1">$M$21345</f>
        <v>0.7825985726005541</v>
      </c>
      <c r="AH855">
        <f ca="1">$M$21346</f>
        <v>0.70451900864479045</v>
      </c>
      <c r="AI855">
        <f ca="1">$M$21347</f>
        <v>0.85690033553679046</v>
      </c>
      <c r="AJ855">
        <f ca="1">$M$21348</f>
        <v>1.0559617526408143</v>
      </c>
      <c r="AK855">
        <f ca="1">$M$21349</f>
        <v>0.46816232512051315</v>
      </c>
      <c r="AL855">
        <f ca="1">$M$21350</f>
        <v>0.86519923950031152</v>
      </c>
      <c r="AM855">
        <f ca="1">$M$21351</f>
        <v>0.49097061825292854</v>
      </c>
    </row>
    <row r="856" spans="1:39" x14ac:dyDescent="0.25">
      <c r="A856" s="9"/>
      <c r="H856" s="9"/>
      <c r="J856">
        <v>4</v>
      </c>
      <c r="K856">
        <f ca="1">SIMULATION!$D$3*SIMULATION!$D$17/$H852/(SIMULATION!$D$17-$I852)*(((EXP(-$I852*$J856))/(1-EXP(-SIMULATION!$D$4*$I852)))-(EXP(-SIMULATION!$D$17*$J856)/(1-EXP(-SIMULATION!$D$4*SIMULATION!$D$17))))</f>
        <v>2.7445790618614327</v>
      </c>
      <c r="L856">
        <v>1.2092322301106316E-2</v>
      </c>
      <c r="M856">
        <f t="shared" ca="1" si="13"/>
        <v>2.7777673964583292</v>
      </c>
      <c r="N856" s="6">
        <v>855</v>
      </c>
      <c r="O856">
        <f ca="1">$M$21352</f>
        <v>1.2349492587860009</v>
      </c>
      <c r="P856">
        <f ca="1">$M$21353</f>
        <v>2.7291805692091362</v>
      </c>
      <c r="Q856">
        <f ca="1">$M$21354</f>
        <v>2.8047007915546858</v>
      </c>
      <c r="R856">
        <f ca="1">$M$21355</f>
        <v>4.2792250132962382</v>
      </c>
      <c r="S856">
        <f ca="1">$M$21356</f>
        <v>2.7818936933837719</v>
      </c>
      <c r="T856">
        <f ca="1">$M$21357</f>
        <v>2.3237249704961997</v>
      </c>
      <c r="U856">
        <f ca="1">$M$21358</f>
        <v>1.8406771329392007</v>
      </c>
      <c r="V856">
        <f ca="1">$M$21359</f>
        <v>3.4865883169374308</v>
      </c>
      <c r="W856">
        <f ca="1">$M$21360</f>
        <v>2.6140996412983482</v>
      </c>
      <c r="X856">
        <f ca="1">$M$21361</f>
        <v>4.2315238260090586</v>
      </c>
      <c r="Y856">
        <f ca="1">$M$21362</f>
        <v>3.1548615253092169</v>
      </c>
      <c r="Z856">
        <f ca="1">$M$21363</f>
        <v>2.983451873047001</v>
      </c>
      <c r="AA856">
        <f ca="1">$M$21364</f>
        <v>3.4494977917232563</v>
      </c>
      <c r="AB856">
        <f ca="1">$M$21365</f>
        <v>3.5273514275524045</v>
      </c>
      <c r="AC856">
        <f ca="1">$M$21366</f>
        <v>3.1001078682624503</v>
      </c>
      <c r="AD856">
        <f ca="1">$M$21367</f>
        <v>2.7452581126459998</v>
      </c>
      <c r="AE856">
        <f ca="1">$M$21368</f>
        <v>2.118765907232071</v>
      </c>
      <c r="AF856">
        <f ca="1">$M$21369</f>
        <v>2.4361230960332092</v>
      </c>
      <c r="AG856">
        <f ca="1">$M$21370</f>
        <v>2.1812585333279704</v>
      </c>
      <c r="AH856">
        <f ca="1">$M$21371</f>
        <v>2.3675587650020518</v>
      </c>
      <c r="AI856">
        <f ca="1">$M$21372</f>
        <v>2.216943865556217</v>
      </c>
      <c r="AJ856">
        <f ca="1">$M$21373</f>
        <v>2.0519941133791448</v>
      </c>
      <c r="AK856">
        <f ca="1">$M$21374</f>
        <v>2.433296638742938</v>
      </c>
      <c r="AL856">
        <f ca="1">$M$21375</f>
        <v>1.9600277940853865</v>
      </c>
      <c r="AM856">
        <f ca="1">$M$21376</f>
        <v>1.9098469630780528</v>
      </c>
    </row>
    <row r="857" spans="1:39" x14ac:dyDescent="0.25">
      <c r="A857" s="9"/>
      <c r="H857" s="9"/>
      <c r="J857">
        <v>5</v>
      </c>
      <c r="K857">
        <f ca="1">SIMULATION!$D$3*SIMULATION!$D$17/$H852/(SIMULATION!$D$17-$I852)*(((EXP(-$I852*$J857))/(1-EXP(-SIMULATION!$D$4*$I852)))-(EXP(-SIMULATION!$D$17*$J857)/(1-EXP(-SIMULATION!$D$4*SIMULATION!$D$17))))</f>
        <v>2.7411873980249681</v>
      </c>
      <c r="L857">
        <v>0.47700302455932586</v>
      </c>
      <c r="M857">
        <f t="shared" ca="1" si="13"/>
        <v>4.0487420777667866</v>
      </c>
      <c r="N857" s="6">
        <v>856</v>
      </c>
      <c r="O857">
        <f ca="1">$M$21377</f>
        <v>2.7427489856247567</v>
      </c>
      <c r="P857">
        <f ca="1">$M$21378</f>
        <v>3.6371472104779494</v>
      </c>
      <c r="Q857">
        <f ca="1">$M$21379</f>
        <v>3.98280989065143</v>
      </c>
      <c r="R857">
        <f ca="1">$M$21380</f>
        <v>4.758199051446339</v>
      </c>
      <c r="S857">
        <f ca="1">$M$21381</f>
        <v>3.6950897125893705</v>
      </c>
      <c r="T857">
        <f ca="1">$M$21382</f>
        <v>2.5751394440344333</v>
      </c>
      <c r="U857">
        <f ca="1">$M$21383</f>
        <v>2.5486476443825259</v>
      </c>
      <c r="V857">
        <f ca="1">$M$21384</f>
        <v>4.0806036852835188</v>
      </c>
      <c r="W857">
        <f ca="1">$M$21385</f>
        <v>3.9018454819770767</v>
      </c>
      <c r="X857">
        <f ca="1">$M$21386</f>
        <v>4.1702747968627918</v>
      </c>
      <c r="Y857">
        <f ca="1">$M$21387</f>
        <v>5.0783821545458911</v>
      </c>
      <c r="Z857">
        <f ca="1">$M$21388</f>
        <v>1.6516475865593316</v>
      </c>
      <c r="AA857">
        <f ca="1">$M$21389</f>
        <v>2.055318283836006</v>
      </c>
      <c r="AB857">
        <f ca="1">$M$21390</f>
        <v>3.0635759591130682</v>
      </c>
      <c r="AC857">
        <f ca="1">$M$21391</f>
        <v>1.9005402787770791</v>
      </c>
      <c r="AD857">
        <f ca="1">$M$21392</f>
        <v>2.7321967419999482</v>
      </c>
      <c r="AE857">
        <f ca="1">$M$21393</f>
        <v>4.4362526312171306</v>
      </c>
      <c r="AF857">
        <f ca="1">$M$21394</f>
        <v>2.8555324610817405</v>
      </c>
      <c r="AG857">
        <f ca="1">$M$21395</f>
        <v>2.8977028454568523</v>
      </c>
      <c r="AH857">
        <f ca="1">$M$21396</f>
        <v>2.626167052489313</v>
      </c>
      <c r="AI857">
        <f ca="1">$M$21397</f>
        <v>2.9604315233111023</v>
      </c>
      <c r="AJ857">
        <f ca="1">$M$21398</f>
        <v>2.9574150831892001</v>
      </c>
      <c r="AK857">
        <f ca="1">$M$21399</f>
        <v>1.9700813256195138</v>
      </c>
      <c r="AL857">
        <f ca="1">$M$21400</f>
        <v>3.4752444382194736</v>
      </c>
      <c r="AM857">
        <f ca="1">$M$21401</f>
        <v>2.5066829249154012</v>
      </c>
    </row>
    <row r="858" spans="1:39" x14ac:dyDescent="0.25">
      <c r="A858" s="9"/>
      <c r="H858" s="9"/>
      <c r="J858">
        <v>6</v>
      </c>
      <c r="K858">
        <f ca="1">SIMULATION!$D$3*SIMULATION!$D$17/$H852/(SIMULATION!$D$17-$I852)*(((EXP(-$I852*$J858))/(1-EXP(-SIMULATION!$D$4*$I852)))-(EXP(-SIMULATION!$D$17*$J858)/(1-EXP(-SIMULATION!$D$4*SIMULATION!$D$17))))</f>
        <v>2.6767548138376691</v>
      </c>
      <c r="L858">
        <v>-0.35662416002479064</v>
      </c>
      <c r="M858">
        <f t="shared" ca="1" si="13"/>
        <v>1.7221593767604957</v>
      </c>
      <c r="N858" s="6">
        <v>857</v>
      </c>
      <c r="O858">
        <f ca="1">$M$21402</f>
        <v>2.276627794901974</v>
      </c>
      <c r="P858">
        <f ca="1">$M$21403</f>
        <v>1.2662932903755912</v>
      </c>
      <c r="Q858">
        <f ca="1">$M$21404</f>
        <v>2.1457859005670423</v>
      </c>
      <c r="R858">
        <f ca="1">$M$21405</f>
        <v>2.405320357271937</v>
      </c>
      <c r="S858">
        <f ca="1">$M$21406</f>
        <v>3.0421951346999041</v>
      </c>
      <c r="T858">
        <f ca="1">$M$21407</f>
        <v>1.9456213642192381</v>
      </c>
      <c r="U858">
        <f ca="1">$M$21408</f>
        <v>3.0523005500687335</v>
      </c>
      <c r="V858">
        <f ca="1">$M$21409</f>
        <v>2.8617852640415875</v>
      </c>
      <c r="W858">
        <f ca="1">$M$21410</f>
        <v>2.1681449419351106</v>
      </c>
      <c r="X858">
        <f ca="1">$M$21411</f>
        <v>3.4192740285340029</v>
      </c>
      <c r="Y858">
        <f ca="1">$M$21412</f>
        <v>2.1773906859072776</v>
      </c>
      <c r="Z858">
        <f ca="1">$M$21413</f>
        <v>2.8674151132177306</v>
      </c>
      <c r="AA858">
        <f ca="1">$M$21414</f>
        <v>1.9310784321580585</v>
      </c>
      <c r="AB858">
        <f ca="1">$M$21415</f>
        <v>2.2929728343652989</v>
      </c>
      <c r="AC858">
        <f ca="1">$M$21416</f>
        <v>2.516943742781073</v>
      </c>
      <c r="AD858">
        <f ca="1">$M$21417</f>
        <v>1.9834137517921699</v>
      </c>
      <c r="AE858">
        <f ca="1">$M$21418</f>
        <v>1.7931414843371167</v>
      </c>
      <c r="AF858">
        <f ca="1">$M$21419</f>
        <v>1.353532309463072</v>
      </c>
      <c r="AG858">
        <f ca="1">$M$21420</f>
        <v>2.5279378706727051</v>
      </c>
      <c r="AH858">
        <f ca="1">$M$21421</f>
        <v>2.4072956124793832</v>
      </c>
      <c r="AI858">
        <f ca="1">$M$21422</f>
        <v>1.3918826660411729</v>
      </c>
      <c r="AJ858">
        <f ca="1">$M$21423</f>
        <v>2.2975125111157535</v>
      </c>
      <c r="AK858">
        <f ca="1">$M$21424</f>
        <v>2.0218194571981765</v>
      </c>
      <c r="AL858">
        <f ca="1">$M$21425</f>
        <v>1.3334274635511165</v>
      </c>
      <c r="AM858">
        <f ca="1">$M$21426</f>
        <v>1.8224366610615397</v>
      </c>
    </row>
    <row r="859" spans="1:39" x14ac:dyDescent="0.25">
      <c r="A859" s="9"/>
      <c r="H859" s="9"/>
      <c r="J859">
        <v>7</v>
      </c>
      <c r="K859">
        <f ca="1">SIMULATION!$D$3*SIMULATION!$D$17/$H852/(SIMULATION!$D$17-$I852)*(((EXP(-$I852*$J859))/(1-EXP(-SIMULATION!$D$4*$I852)))-(EXP(-SIMULATION!$D$17*$J859)/(1-EXP(-SIMULATION!$D$4*SIMULATION!$D$17))))</f>
        <v>2.57715138989197</v>
      </c>
      <c r="L859">
        <v>-0.20251684816829346</v>
      </c>
      <c r="M859">
        <f t="shared" ca="1" si="13"/>
        <v>2.0552348131585112</v>
      </c>
      <c r="N859" s="6">
        <v>858</v>
      </c>
      <c r="O859">
        <f ca="1">$M$21427</f>
        <v>2.5039595987862433</v>
      </c>
      <c r="P859">
        <f ca="1">$M$21428</f>
        <v>3.2404964916450707</v>
      </c>
      <c r="Q859">
        <f ca="1">$M$21429</f>
        <v>5.981880674701272</v>
      </c>
      <c r="R859">
        <f ca="1">$M$21430</f>
        <v>6.1774484726781083</v>
      </c>
      <c r="S859">
        <f ca="1">$M$21431</f>
        <v>5.7686755319981762</v>
      </c>
      <c r="T859">
        <f ca="1">$M$21432</f>
        <v>3.5428583877395536</v>
      </c>
      <c r="U859">
        <f ca="1">$M$21433</f>
        <v>3.9177771920654343</v>
      </c>
      <c r="V859">
        <f ca="1">$M$21434</f>
        <v>5.2674298983817849</v>
      </c>
      <c r="W859">
        <f ca="1">$M$21435</f>
        <v>3.0536343488835711</v>
      </c>
      <c r="X859">
        <f ca="1">$M$21436</f>
        <v>5.1448264043560288</v>
      </c>
      <c r="Y859">
        <f ca="1">$M$21437</f>
        <v>3.7615857773699553</v>
      </c>
      <c r="Z859">
        <f ca="1">$M$21438</f>
        <v>3.6892138482684103</v>
      </c>
      <c r="AA859">
        <f ca="1">$M$21439</f>
        <v>3.6558230359675186</v>
      </c>
      <c r="AB859">
        <f ca="1">$M$21440</f>
        <v>4.7284379654472</v>
      </c>
      <c r="AC859">
        <f ca="1">$M$21441</f>
        <v>2.9602739383852592</v>
      </c>
      <c r="AD859">
        <f ca="1">$M$21442</f>
        <v>3.490111827639268</v>
      </c>
      <c r="AE859">
        <f ca="1">$M$21443</f>
        <v>3.0222836146053371</v>
      </c>
      <c r="AF859">
        <f ca="1">$M$21444</f>
        <v>3.0720548700076096</v>
      </c>
      <c r="AG859">
        <f ca="1">$M$21445</f>
        <v>2.8044671534227259</v>
      </c>
      <c r="AH859">
        <f ca="1">$M$21446</f>
        <v>2.6632223481256863</v>
      </c>
      <c r="AI859">
        <f ca="1">$M$21447</f>
        <v>3.5893207961615379</v>
      </c>
      <c r="AJ859">
        <f ca="1">$M$21448</f>
        <v>1.049237592318476</v>
      </c>
      <c r="AK859">
        <f ca="1">$M$21449</f>
        <v>1.2050882179834066</v>
      </c>
      <c r="AL859">
        <f ca="1">$M$21450</f>
        <v>1.1597827025893188</v>
      </c>
      <c r="AM859">
        <f ca="1">$M$21451</f>
        <v>2.009388800645771</v>
      </c>
    </row>
    <row r="860" spans="1:39" x14ac:dyDescent="0.25">
      <c r="A860" s="9"/>
      <c r="H860" s="9"/>
      <c r="J860">
        <v>8</v>
      </c>
      <c r="K860">
        <f ca="1">SIMULATION!$D$3*SIMULATION!$D$17/$H852/(SIMULATION!$D$17-$I852)*(((EXP(-$I852*$J860))/(1-EXP(-SIMULATION!$D$4*$I852)))-(EXP(-SIMULATION!$D$17*$J860)/(1-EXP(-SIMULATION!$D$4*SIMULATION!$D$17))))</f>
        <v>2.4587052459240923</v>
      </c>
      <c r="L860">
        <v>-9.6792755727015206E-2</v>
      </c>
      <c r="M860">
        <f t="shared" ca="1" si="13"/>
        <v>2.2207203896506309</v>
      </c>
      <c r="N860" s="6">
        <v>859</v>
      </c>
      <c r="O860">
        <f ca="1">$M$21452</f>
        <v>3.0837731469498246</v>
      </c>
      <c r="P860">
        <f ca="1">$M$21453</f>
        <v>3.7018287446215847</v>
      </c>
      <c r="Q860">
        <f ca="1">$M$21454</f>
        <v>4.9530077429441635</v>
      </c>
      <c r="R860">
        <f ca="1">$M$21455</f>
        <v>2.3670453233135804</v>
      </c>
      <c r="S860">
        <f ca="1">$M$21456</f>
        <v>4.2425252100054216</v>
      </c>
      <c r="T860">
        <f ca="1">$M$21457</f>
        <v>4.4935494474986024</v>
      </c>
      <c r="U860">
        <f ca="1">$M$21458</f>
        <v>3.5504585857285185</v>
      </c>
      <c r="V860">
        <f ca="1">$M$21459</f>
        <v>6.2295082962233419</v>
      </c>
      <c r="W860">
        <f ca="1">$M$21460</f>
        <v>6.1625590685197773</v>
      </c>
      <c r="X860">
        <f ca="1">$M$21461</f>
        <v>2.5942921861279813</v>
      </c>
      <c r="Y860">
        <f ca="1">$M$21462</f>
        <v>4.6473211717174054</v>
      </c>
      <c r="Z860">
        <f ca="1">$M$21463</f>
        <v>6.1420800185794011</v>
      </c>
      <c r="AA860">
        <f ca="1">$M$21464</f>
        <v>4.7462313481290339</v>
      </c>
      <c r="AB860">
        <f ca="1">$M$21465</f>
        <v>3.7639572064799975</v>
      </c>
      <c r="AC860">
        <f ca="1">$M$21466</f>
        <v>4.0391857859364499</v>
      </c>
      <c r="AD860">
        <f ca="1">$M$21467</f>
        <v>3.429510707343348</v>
      </c>
      <c r="AE860">
        <f ca="1">$M$21468</f>
        <v>3.8501692974542472</v>
      </c>
      <c r="AF860">
        <f ca="1">$M$21469</f>
        <v>3.70198753251193</v>
      </c>
      <c r="AG860">
        <f ca="1">$M$21470</f>
        <v>4.7264462814421444</v>
      </c>
      <c r="AH860">
        <f ca="1">$M$21471</f>
        <v>4.1884414356009634</v>
      </c>
      <c r="AI860">
        <f ca="1">$M$21472</f>
        <v>3.0011605970148714</v>
      </c>
      <c r="AJ860">
        <f ca="1">$M$21473</f>
        <v>3.251409850304487</v>
      </c>
      <c r="AK860">
        <f ca="1">$M$21474</f>
        <v>0.95460879620315353</v>
      </c>
      <c r="AL860">
        <f ca="1">$M$21475</f>
        <v>1.7814885799829367</v>
      </c>
      <c r="AM860">
        <f ca="1">$M$21476</f>
        <v>2.2936834520400096</v>
      </c>
    </row>
    <row r="861" spans="1:39" x14ac:dyDescent="0.25">
      <c r="A861" s="9"/>
      <c r="H861" s="9"/>
      <c r="J861">
        <v>9</v>
      </c>
      <c r="K861">
        <f ca="1">SIMULATION!$D$3*SIMULATION!$D$17/$H852/(SIMULATION!$D$17-$I852)*(((EXP(-$I852*$J861))/(1-EXP(-SIMULATION!$D$4*$I852)))-(EXP(-SIMULATION!$D$17*$J861)/(1-EXP(-SIMULATION!$D$4*SIMULATION!$D$17))))</f>
        <v>2.3316456287745808</v>
      </c>
      <c r="L861">
        <v>0.24255879563757415</v>
      </c>
      <c r="M861">
        <f t="shared" ca="1" si="13"/>
        <v>2.8972067843437572</v>
      </c>
      <c r="N861" s="6">
        <v>860</v>
      </c>
      <c r="O861">
        <f ca="1">$M$21477</f>
        <v>1.9886305470081496</v>
      </c>
      <c r="P861">
        <f ca="1">$M$21478</f>
        <v>2.3398670715082051</v>
      </c>
      <c r="Q861">
        <f ca="1">$M$21479</f>
        <v>2.2077100020774445</v>
      </c>
      <c r="R861">
        <f ca="1">$M$21480</f>
        <v>2.2334802304036554</v>
      </c>
      <c r="S861">
        <f ca="1">$M$21481</f>
        <v>2.8506251409574048</v>
      </c>
      <c r="T861">
        <f ca="1">$M$21482</f>
        <v>1.4977732654927782</v>
      </c>
      <c r="U861">
        <f ca="1">$M$21483</f>
        <v>2.9139292853111383</v>
      </c>
      <c r="V861">
        <f ca="1">$M$21484</f>
        <v>1.7132433551236688</v>
      </c>
      <c r="W861">
        <f ca="1">$M$21485</f>
        <v>2.4968831768549955</v>
      </c>
      <c r="X861">
        <f ca="1">$M$21486</f>
        <v>1.8679771235028124</v>
      </c>
      <c r="Y861">
        <f ca="1">$M$21487</f>
        <v>1.2079071538674482</v>
      </c>
      <c r="Z861">
        <f ca="1">$M$21488</f>
        <v>2.0602288766546923</v>
      </c>
      <c r="AA861">
        <f ca="1">$M$21489</f>
        <v>2.4529618661805248</v>
      </c>
      <c r="AB861">
        <f ca="1">$M$21490</f>
        <v>2.2810637628346151</v>
      </c>
      <c r="AC861">
        <f ca="1">$M$21491</f>
        <v>2.1657130599605918</v>
      </c>
      <c r="AD861">
        <f ca="1">$M$21492</f>
        <v>2.4770112474439481</v>
      </c>
      <c r="AE861">
        <f ca="1">$M$21493</f>
        <v>2.0149174690331044</v>
      </c>
      <c r="AF861">
        <f ca="1">$M$21494</f>
        <v>1.1191032148920863</v>
      </c>
      <c r="AG861">
        <f ca="1">$M$21495</f>
        <v>1.8113983170291419</v>
      </c>
      <c r="AH861">
        <f ca="1">$M$21496</f>
        <v>2.574625582362382</v>
      </c>
      <c r="AI861">
        <f ca="1">$M$21497</f>
        <v>2.3958080310013927</v>
      </c>
      <c r="AJ861">
        <f ca="1">$M$21498</f>
        <v>2.1318346183552199</v>
      </c>
      <c r="AK861">
        <f ca="1">$M$21499</f>
        <v>1.9786695858647099</v>
      </c>
      <c r="AL861">
        <f ca="1">$M$21500</f>
        <v>1.4693336594913893</v>
      </c>
      <c r="AM861">
        <f ca="1">$M$21501</f>
        <v>2.0954400521142196</v>
      </c>
    </row>
    <row r="862" spans="1:39" x14ac:dyDescent="0.25">
      <c r="A862" s="9"/>
      <c r="H862" s="9"/>
      <c r="J862">
        <v>10</v>
      </c>
      <c r="K862">
        <f ca="1">SIMULATION!$D$3*SIMULATION!$D$17/$H852/(SIMULATION!$D$17-$I852)*(((EXP(-$I852*$J862))/(1-EXP(-SIMULATION!$D$4*$I852)))-(EXP(-SIMULATION!$D$17*$J862)/(1-EXP(-SIMULATION!$D$4*SIMULATION!$D$17))))</f>
        <v>2.2023083224197801</v>
      </c>
      <c r="L862">
        <v>8.9183325992611681E-2</v>
      </c>
      <c r="M862">
        <f t="shared" ca="1" si="13"/>
        <v>2.3987175034743848</v>
      </c>
      <c r="N862" s="6">
        <v>861</v>
      </c>
      <c r="O862">
        <f ca="1">$M$21502</f>
        <v>0.8591681258132039</v>
      </c>
      <c r="P862">
        <f ca="1">$M$21503</f>
        <v>1.8536401443875612</v>
      </c>
      <c r="Q862">
        <f ca="1">$M$21504</f>
        <v>1.9020789062044881</v>
      </c>
      <c r="R862">
        <f ca="1">$M$21505</f>
        <v>2.3620878957356299</v>
      </c>
      <c r="S862">
        <f ca="1">$M$21506</f>
        <v>1.3342798537629492</v>
      </c>
      <c r="T862">
        <f ca="1">$M$21507</f>
        <v>2.480826805568999</v>
      </c>
      <c r="U862">
        <f ca="1">$M$21508</f>
        <v>2.8530488834724164</v>
      </c>
      <c r="V862">
        <f ca="1">$M$21509</f>
        <v>2.6250967684060615</v>
      </c>
      <c r="W862">
        <f ca="1">$M$21510</f>
        <v>1.6141963784352777</v>
      </c>
      <c r="X862">
        <f ca="1">$M$21511</f>
        <v>1.5864058025933159</v>
      </c>
      <c r="Y862">
        <f ca="1">$M$21512</f>
        <v>3.112069611328776</v>
      </c>
      <c r="Z862">
        <f ca="1">$M$21513</f>
        <v>2.7706013900508686</v>
      </c>
      <c r="AA862">
        <f ca="1">$M$21514</f>
        <v>1.9515087698080107</v>
      </c>
      <c r="AB862">
        <f ca="1">$M$21515</f>
        <v>1.5742872784101176</v>
      </c>
      <c r="AC862">
        <f ca="1">$M$21516</f>
        <v>2.1864994116650132</v>
      </c>
      <c r="AD862">
        <f ca="1">$M$21517</f>
        <v>1.9993541614034462</v>
      </c>
      <c r="AE862">
        <f ca="1">$M$21518</f>
        <v>2.5119141726140608</v>
      </c>
      <c r="AF862">
        <f ca="1">$M$21519</f>
        <v>2.1857843259742054</v>
      </c>
      <c r="AG862">
        <f ca="1">$M$21520</f>
        <v>2.5597507181833166</v>
      </c>
      <c r="AH862">
        <f ca="1">$M$21521</f>
        <v>1.9790138058676066</v>
      </c>
      <c r="AI862">
        <f ca="1">$M$21522</f>
        <v>3.2875369274866308</v>
      </c>
      <c r="AJ862">
        <f ca="1">$M$21523</f>
        <v>2.2921809647817066</v>
      </c>
      <c r="AK862">
        <f ca="1">$M$21524</f>
        <v>2.2363688755964857</v>
      </c>
      <c r="AL862">
        <f ca="1">$M$21525</f>
        <v>1.4080442426738387</v>
      </c>
      <c r="AM862">
        <f ca="1">$M$21526</f>
        <v>3.1560993990176014</v>
      </c>
    </row>
    <row r="863" spans="1:39" x14ac:dyDescent="0.25">
      <c r="A863" s="9"/>
      <c r="H863" s="9"/>
      <c r="J863">
        <v>11</v>
      </c>
      <c r="K863">
        <f ca="1">SIMULATION!$D$3*SIMULATION!$D$17/$H852/(SIMULATION!$D$17-$I852)*(((EXP(-$I852*$J863))/(1-EXP(-SIMULATION!$D$4*$I852)))-(EXP(-SIMULATION!$D$17*$J863)/(1-EXP(-SIMULATION!$D$4*SIMULATION!$D$17))))</f>
        <v>2.0745479875889794</v>
      </c>
      <c r="L863">
        <v>9.5348105131004543E-2</v>
      </c>
      <c r="M863">
        <f t="shared" ca="1" si="13"/>
        <v>2.2723522072089275</v>
      </c>
      <c r="N863" s="6">
        <v>862</v>
      </c>
      <c r="O863">
        <f ca="1">$M$21527</f>
        <v>1.4586571644043709</v>
      </c>
      <c r="P863">
        <f ca="1">$M$21528</f>
        <v>3.3427991237370289</v>
      </c>
      <c r="Q863">
        <f ca="1">$M$21529</f>
        <v>1.8246268457976844</v>
      </c>
      <c r="R863">
        <f ca="1">$M$21530</f>
        <v>3.9531873482571314</v>
      </c>
      <c r="S863">
        <f ca="1">$M$21531</f>
        <v>4.3111943245123543</v>
      </c>
      <c r="T863">
        <f ca="1">$M$21532</f>
        <v>3.9342993766142498</v>
      </c>
      <c r="U863">
        <f ca="1">$M$21533</f>
        <v>2.8541947608047225</v>
      </c>
      <c r="V863">
        <f ca="1">$M$21534</f>
        <v>3.5863012256499265</v>
      </c>
      <c r="W863">
        <f ca="1">$M$21535</f>
        <v>2.6190723232159154</v>
      </c>
      <c r="X863">
        <f ca="1">$M$21536</f>
        <v>3.4642041764298401</v>
      </c>
      <c r="Y863">
        <f ca="1">$M$21537</f>
        <v>3.8478594755110112</v>
      </c>
      <c r="Z863">
        <f ca="1">$M$21538</f>
        <v>3.494817192802643</v>
      </c>
      <c r="AA863">
        <f ca="1">$M$21539</f>
        <v>2.4770226038291034</v>
      </c>
      <c r="AB863">
        <f ca="1">$M$21540</f>
        <v>3.0975833727188551</v>
      </c>
      <c r="AC863">
        <f ca="1">$M$21541</f>
        <v>2.9949025959477078</v>
      </c>
      <c r="AD863">
        <f ca="1">$M$21542</f>
        <v>3.7872897905638472</v>
      </c>
      <c r="AE863">
        <f ca="1">$M$21543</f>
        <v>1.8772149969819754</v>
      </c>
      <c r="AF863">
        <f ca="1">$M$21544</f>
        <v>2.3731694201611599</v>
      </c>
      <c r="AG863">
        <f ca="1">$M$21545</f>
        <v>2.5122977799628501</v>
      </c>
      <c r="AH863">
        <f ca="1">$M$21546</f>
        <v>2.0099085563170873</v>
      </c>
      <c r="AI863">
        <f ca="1">$M$21547</f>
        <v>2.1486247080179424</v>
      </c>
      <c r="AJ863">
        <f ca="1">$M$21548</f>
        <v>1.4375267989974394</v>
      </c>
      <c r="AK863">
        <f ca="1">$M$21549</f>
        <v>2.1065014819457475</v>
      </c>
      <c r="AL863">
        <f ca="1">$M$21550</f>
        <v>1.0171429217199743</v>
      </c>
      <c r="AM863">
        <f ca="1">$M$21551</f>
        <v>1.185024105986902</v>
      </c>
    </row>
    <row r="864" spans="1:39" x14ac:dyDescent="0.25">
      <c r="A864" s="9"/>
      <c r="H864" s="9"/>
      <c r="J864">
        <v>12</v>
      </c>
      <c r="K864">
        <f ca="1">SIMULATION!$D$3*SIMULATION!$D$17/$H852/(SIMULATION!$D$17-$I852)*(((EXP(-$I852*$J864))/(1-EXP(-SIMULATION!$D$4*$I852)))-(EXP(-SIMULATION!$D$17*$J864)/(1-EXP(-SIMULATION!$D$4*SIMULATION!$D$17))))</f>
        <v>1.9506423422222736</v>
      </c>
      <c r="L864">
        <v>-5.1494736619220938E-2</v>
      </c>
      <c r="M864">
        <f t="shared" ca="1" si="13"/>
        <v>1.8501945285712376</v>
      </c>
      <c r="N864" s="6">
        <v>863</v>
      </c>
      <c r="O864">
        <f ca="1">$M$21552</f>
        <v>1.9723168587845108</v>
      </c>
      <c r="P864">
        <f ca="1">$M$21553</f>
        <v>1.8259293170088036</v>
      </c>
      <c r="Q864">
        <f ca="1">$M$21554</f>
        <v>3.3235025961316382</v>
      </c>
      <c r="R864">
        <f ca="1">$M$21555</f>
        <v>1.7040510467019554</v>
      </c>
      <c r="S864">
        <f ca="1">$M$21556</f>
        <v>2.4812615266690932</v>
      </c>
      <c r="T864">
        <f ca="1">$M$21557</f>
        <v>2.0926458651298385</v>
      </c>
      <c r="U864">
        <f ca="1">$M$21558</f>
        <v>3.114990911209226</v>
      </c>
      <c r="V864">
        <f ca="1">$M$21559</f>
        <v>2.030362519229751</v>
      </c>
      <c r="W864">
        <f ca="1">$M$21560</f>
        <v>4.1779605544094638</v>
      </c>
      <c r="X864">
        <f ca="1">$M$21561</f>
        <v>3.3716472029437625</v>
      </c>
      <c r="Y864">
        <f ca="1">$M$21562</f>
        <v>1.656563141167136</v>
      </c>
      <c r="Z864">
        <f ca="1">$M$21563</f>
        <v>3.0265916936784683</v>
      </c>
      <c r="AA864">
        <f ca="1">$M$21564</f>
        <v>2.5978723514319766</v>
      </c>
      <c r="AB864">
        <f ca="1">$M$21565</f>
        <v>1.7988685805183757</v>
      </c>
      <c r="AC864">
        <f ca="1">$M$21566</f>
        <v>3.0200614633834943</v>
      </c>
      <c r="AD864">
        <f ca="1">$M$21567</f>
        <v>1.8530086808106778</v>
      </c>
      <c r="AE864">
        <f ca="1">$M$21568</f>
        <v>3.69160030873699</v>
      </c>
      <c r="AF864">
        <f ca="1">$M$21569</f>
        <v>1.9851575813227309</v>
      </c>
      <c r="AG864">
        <f ca="1">$M$21570</f>
        <v>3.9496933063684061</v>
      </c>
      <c r="AH864">
        <f ca="1">$M$21571</f>
        <v>2.3364107715181968</v>
      </c>
      <c r="AI864">
        <f ca="1">$M$21572</f>
        <v>1.4110309535067209</v>
      </c>
      <c r="AJ864">
        <f ca="1">$M$21573</f>
        <v>2.0026823281531887</v>
      </c>
      <c r="AK864">
        <f ca="1">$M$21574</f>
        <v>2.2485708457186098</v>
      </c>
      <c r="AL864">
        <f ca="1">$M$21575</f>
        <v>2.11617110330325</v>
      </c>
      <c r="AM864">
        <f ca="1">$M$21576</f>
        <v>1.4839290856150542</v>
      </c>
    </row>
    <row r="865" spans="1:39" x14ac:dyDescent="0.25">
      <c r="A865" s="9"/>
      <c r="H865" s="9"/>
      <c r="J865">
        <v>13</v>
      </c>
      <c r="K865">
        <f ca="1">SIMULATION!$D$3*SIMULATION!$D$17/$H852/(SIMULATION!$D$17-$I852)*(((EXP(-$I852*$J865))/(1-EXP(-SIMULATION!$D$4*$I852)))-(EXP(-SIMULATION!$D$17*$J865)/(1-EXP(-SIMULATION!$D$4*SIMULATION!$D$17))))</f>
        <v>1.8318707570397996</v>
      </c>
      <c r="L865">
        <v>-0.46956471066821115</v>
      </c>
      <c r="M865">
        <f t="shared" ca="1" si="13"/>
        <v>0.97168889502884914</v>
      </c>
      <c r="N865" s="6">
        <v>864</v>
      </c>
      <c r="O865">
        <f ca="1">$M$21577</f>
        <v>4.1106978965736092</v>
      </c>
      <c r="P865">
        <f ca="1">$M$21578</f>
        <v>4.5012336324635847</v>
      </c>
      <c r="Q865">
        <f ca="1">$M$21579</f>
        <v>5.512659925408582</v>
      </c>
      <c r="R865">
        <f ca="1">$M$21580</f>
        <v>5.6764176598989842</v>
      </c>
      <c r="S865">
        <f ca="1">$M$21581</f>
        <v>4.9354637303017945</v>
      </c>
      <c r="T865">
        <f ca="1">$M$21582</f>
        <v>7.2420608025670852</v>
      </c>
      <c r="U865">
        <f ca="1">$M$21583</f>
        <v>6.6110020754864172</v>
      </c>
      <c r="V865">
        <f ca="1">$M$21584</f>
        <v>7.5693202826138668</v>
      </c>
      <c r="W865">
        <f ca="1">$M$21585</f>
        <v>4.5958866824017015</v>
      </c>
      <c r="X865">
        <f ca="1">$M$21586</f>
        <v>4.0828432465496185</v>
      </c>
      <c r="Y865">
        <f ca="1">$M$21587</f>
        <v>4.0968977666786461</v>
      </c>
      <c r="Z865">
        <f ca="1">$M$21588</f>
        <v>3.0483567120693555</v>
      </c>
      <c r="AA865">
        <f ca="1">$M$21589</f>
        <v>3.8320842883074024</v>
      </c>
      <c r="AB865">
        <f ca="1">$M$21590</f>
        <v>4.5045699493920832</v>
      </c>
      <c r="AC865">
        <f ca="1">$M$21591</f>
        <v>5.5661540918838499</v>
      </c>
      <c r="AD865">
        <f ca="1">$M$21592</f>
        <v>6.6391579504114038</v>
      </c>
      <c r="AE865">
        <f ca="1">$M$21593</f>
        <v>3.3468909272931313</v>
      </c>
      <c r="AF865">
        <f ca="1">$M$21594</f>
        <v>5.2438950532379494</v>
      </c>
      <c r="AG865">
        <f ca="1">$M$21595</f>
        <v>5.365929942996523</v>
      </c>
      <c r="AH865">
        <f ca="1">$M$21596</f>
        <v>3.0687622106735732</v>
      </c>
      <c r="AI865">
        <f ca="1">$M$21597</f>
        <v>2.6913300665856981</v>
      </c>
      <c r="AJ865">
        <f ca="1">$M$21598</f>
        <v>3.0419994459540147</v>
      </c>
      <c r="AK865">
        <f ca="1">$M$21599</f>
        <v>2.4968270275056854</v>
      </c>
      <c r="AL865">
        <f ca="1">$M$21600</f>
        <v>1.618824498238389</v>
      </c>
      <c r="AM865">
        <f ca="1">$M$21601</f>
        <v>2.6668502251070336</v>
      </c>
    </row>
    <row r="866" spans="1:39" x14ac:dyDescent="0.25">
      <c r="A866" s="9"/>
      <c r="H866" s="9"/>
      <c r="J866">
        <v>14</v>
      </c>
      <c r="K866">
        <f ca="1">SIMULATION!$D$3*SIMULATION!$D$17/$H852/(SIMULATION!$D$17-$I852)*(((EXP(-$I852*$J866))/(1-EXP(-SIMULATION!$D$4*$I852)))-(EXP(-SIMULATION!$D$17*$J866)/(1-EXP(-SIMULATION!$D$4*SIMULATION!$D$17))))</f>
        <v>1.7188842607085175</v>
      </c>
      <c r="L866">
        <v>0.36439007208653262</v>
      </c>
      <c r="M866">
        <f t="shared" ca="1" si="13"/>
        <v>2.3452286203765005</v>
      </c>
      <c r="N866" s="6">
        <v>865</v>
      </c>
      <c r="O866">
        <f ca="1">$M$21602</f>
        <v>2.7278002284457985</v>
      </c>
      <c r="P866">
        <f ca="1">$M$21603</f>
        <v>4.0167942068176909</v>
      </c>
      <c r="Q866">
        <f ca="1">$M$21604</f>
        <v>2.4297343575691275</v>
      </c>
      <c r="R866">
        <f ca="1">$M$21605</f>
        <v>3.5775027923017166</v>
      </c>
      <c r="S866">
        <f ca="1">$M$21606</f>
        <v>4.4443361974249811</v>
      </c>
      <c r="T866">
        <f ca="1">$M$21607</f>
        <v>2.9973748411181882</v>
      </c>
      <c r="U866">
        <f ca="1">$M$21608</f>
        <v>3.6475293829500655</v>
      </c>
      <c r="V866">
        <f ca="1">$M$21609</f>
        <v>5.2392094542578471</v>
      </c>
      <c r="W866">
        <f ca="1">$M$21610</f>
        <v>2.851803979658925</v>
      </c>
      <c r="X866">
        <f ca="1">$M$21611</f>
        <v>2.927004603472767</v>
      </c>
      <c r="Y866">
        <f ca="1">$M$21612</f>
        <v>3.6100613426860257</v>
      </c>
      <c r="Z866">
        <f ca="1">$M$21613</f>
        <v>3.574535599150197</v>
      </c>
      <c r="AA866">
        <f ca="1">$M$21614</f>
        <v>2.8709789838286945</v>
      </c>
      <c r="AB866">
        <f ca="1">$M$21615</f>
        <v>1.9041453392952383</v>
      </c>
      <c r="AC866">
        <f ca="1">$M$21616</f>
        <v>2.0193795021117094</v>
      </c>
      <c r="AD866">
        <f ca="1">$M$21617</f>
        <v>3.0595177361079862</v>
      </c>
      <c r="AE866">
        <f ca="1">$M$21618</f>
        <v>4.5628492468466373</v>
      </c>
      <c r="AF866">
        <f ca="1">$M$21619</f>
        <v>2.4788184909671065</v>
      </c>
      <c r="AG866">
        <f ca="1">$M$21620</f>
        <v>1.545275922658625</v>
      </c>
      <c r="AH866">
        <f ca="1">$M$21621</f>
        <v>3.315613394895415</v>
      </c>
      <c r="AI866">
        <f ca="1">$M$21622</f>
        <v>3.1299213309550504</v>
      </c>
      <c r="AJ866">
        <f ca="1">$M$21623</f>
        <v>4.0213080456759727</v>
      </c>
      <c r="AK866">
        <f ca="1">$M$21624</f>
        <v>2.4277498447199606</v>
      </c>
      <c r="AL866">
        <f ca="1">$M$21625</f>
        <v>1.9747559489596345</v>
      </c>
      <c r="AM866">
        <f ca="1">$M$21626</f>
        <v>2.956724595665555</v>
      </c>
    </row>
    <row r="867" spans="1:39" x14ac:dyDescent="0.25">
      <c r="A867" s="9"/>
      <c r="H867" s="9"/>
      <c r="J867">
        <v>15</v>
      </c>
      <c r="K867">
        <f ca="1">SIMULATION!$D$3*SIMULATION!$D$17/$H852/(SIMULATION!$D$17-$I852)*(((EXP(-$I852*$J867))/(1-EXP(-SIMULATION!$D$4*$I852)))-(EXP(-SIMULATION!$D$17*$J867)/(1-EXP(-SIMULATION!$D$4*SIMULATION!$D$17))))</f>
        <v>1.6119419241990605</v>
      </c>
      <c r="L867">
        <v>-0.34855021829192978</v>
      </c>
      <c r="M867">
        <f t="shared" ca="1" si="13"/>
        <v>1.0500992146455645</v>
      </c>
      <c r="N867" s="6">
        <v>866</v>
      </c>
      <c r="O867">
        <f ca="1">$M$21627</f>
        <v>1.6591939147062358</v>
      </c>
      <c r="P867">
        <f ca="1">$M$21628</f>
        <v>3.2565313807102019</v>
      </c>
      <c r="Q867">
        <f ca="1">$M$21629</f>
        <v>3.7611563647213546</v>
      </c>
      <c r="R867">
        <f ca="1">$M$21630</f>
        <v>2.7919936088737352</v>
      </c>
      <c r="S867">
        <f ca="1">$M$21631</f>
        <v>4.2058024887962162</v>
      </c>
      <c r="T867">
        <f ca="1">$M$21632</f>
        <v>3.4626021986656501</v>
      </c>
      <c r="U867">
        <f ca="1">$M$21633</f>
        <v>3.3201103649893886</v>
      </c>
      <c r="V867">
        <f ca="1">$M$21634</f>
        <v>4.4549593466638369</v>
      </c>
      <c r="W867">
        <f ca="1">$M$21635</f>
        <v>3.1433520177629188</v>
      </c>
      <c r="X867">
        <f ca="1">$M$21636</f>
        <v>2.4809290900948886</v>
      </c>
      <c r="Y867">
        <f ca="1">$M$21637</f>
        <v>3.7139557737004596</v>
      </c>
      <c r="Z867">
        <f ca="1">$M$21638</f>
        <v>4.0167121027037167</v>
      </c>
      <c r="AA867">
        <f ca="1">$M$21639</f>
        <v>1.818148251774947</v>
      </c>
      <c r="AB867">
        <f ca="1">$M$21640</f>
        <v>2.8465570449516124</v>
      </c>
      <c r="AC867">
        <f ca="1">$M$21641</f>
        <v>2.5026151506131074</v>
      </c>
      <c r="AD867">
        <f ca="1">$M$21642</f>
        <v>4.0932147740884917</v>
      </c>
      <c r="AE867">
        <f ca="1">$M$21643</f>
        <v>2.2245208052051861</v>
      </c>
      <c r="AF867">
        <f ca="1">$M$21644</f>
        <v>3.3510181081734514</v>
      </c>
      <c r="AG867">
        <f ca="1">$M$21645</f>
        <v>2.3306408730608346</v>
      </c>
      <c r="AH867">
        <f ca="1">$M$21646</f>
        <v>1.9129956869061646</v>
      </c>
      <c r="AI867">
        <f ca="1">$M$21647</f>
        <v>0.62333113199981427</v>
      </c>
      <c r="AJ867">
        <f ca="1">$M$21648</f>
        <v>0.9820754423257072</v>
      </c>
      <c r="AK867">
        <f ca="1">$M$21649</f>
        <v>1.614624717458351</v>
      </c>
      <c r="AL867">
        <f ca="1">$M$21650</f>
        <v>1.1467158676246278</v>
      </c>
      <c r="AM867">
        <f ca="1">$M$21651</f>
        <v>2.1834602474890157</v>
      </c>
    </row>
    <row r="868" spans="1:39" x14ac:dyDescent="0.25">
      <c r="A868" s="9"/>
      <c r="H868" s="9"/>
      <c r="J868">
        <v>16</v>
      </c>
      <c r="K868">
        <f ca="1">SIMULATION!$D$3*SIMULATION!$D$17/$H852/(SIMULATION!$D$17-$I852)*(((EXP(-$I852*$J868))/(1-EXP(-SIMULATION!$D$4*$I852)))-(EXP(-SIMULATION!$D$17*$J868)/(1-EXP(-SIMULATION!$D$4*SIMULATION!$D$17))))</f>
        <v>1.5110616635631535</v>
      </c>
      <c r="L868">
        <v>-0.10658712963904281</v>
      </c>
      <c r="M868">
        <f t="shared" ca="1" si="13"/>
        <v>1.3500019381363599</v>
      </c>
      <c r="N868" s="6">
        <v>867</v>
      </c>
      <c r="O868">
        <f ca="1">$M$21652</f>
        <v>0.81734695021787418</v>
      </c>
      <c r="P868">
        <f ca="1">$M$21653</f>
        <v>2.080055149873131</v>
      </c>
      <c r="Q868">
        <f ca="1">$M$21654</f>
        <v>1.8017340350495419</v>
      </c>
      <c r="R868">
        <f ca="1">$M$21655</f>
        <v>3.001103739796608</v>
      </c>
      <c r="S868">
        <f ca="1">$M$21656</f>
        <v>2.3121235337621515</v>
      </c>
      <c r="T868">
        <f ca="1">$M$21657</f>
        <v>5.5660844692278619</v>
      </c>
      <c r="U868">
        <f ca="1">$M$21658</f>
        <v>4.7333986820427851</v>
      </c>
      <c r="V868">
        <f ca="1">$M$21659</f>
        <v>3.3833407635727015</v>
      </c>
      <c r="W868">
        <f ca="1">$M$21660</f>
        <v>2.3449516335047011</v>
      </c>
      <c r="X868">
        <f ca="1">$M$21661</f>
        <v>2.168095507947926</v>
      </c>
      <c r="Y868">
        <f ca="1">$M$21662</f>
        <v>1.4402473438206369</v>
      </c>
      <c r="Z868">
        <f ca="1">$M$21663</f>
        <v>2.3685116169047609</v>
      </c>
      <c r="AA868">
        <f ca="1">$M$21664</f>
        <v>2.3472229435104635</v>
      </c>
      <c r="AB868">
        <f ca="1">$M$21665</f>
        <v>2.3353801283571651</v>
      </c>
      <c r="AC868">
        <f ca="1">$M$21666</f>
        <v>1.2568560277697063</v>
      </c>
      <c r="AD868">
        <f ca="1">$M$21667</f>
        <v>1.2194085794238123</v>
      </c>
      <c r="AE868">
        <f ca="1">$M$21668</f>
        <v>0.78790386610982466</v>
      </c>
      <c r="AF868">
        <f ca="1">$M$21669</f>
        <v>0.71881863074429853</v>
      </c>
      <c r="AG868">
        <f ca="1">$M$21670</f>
        <v>1.8925961335599788</v>
      </c>
      <c r="AH868">
        <f ca="1">$M$21671</f>
        <v>1.2138047141079975</v>
      </c>
      <c r="AI868">
        <f ca="1">$M$21672</f>
        <v>0.97454326093851729</v>
      </c>
      <c r="AJ868">
        <f ca="1">$M$21673</f>
        <v>1.6830932458796837</v>
      </c>
      <c r="AK868">
        <f ca="1">$M$21674</f>
        <v>0.75979850662517123</v>
      </c>
      <c r="AL868">
        <f ca="1">$M$21675</f>
        <v>1.0084343997615994</v>
      </c>
      <c r="AM868">
        <f ca="1">$M$21676</f>
        <v>0.67808077221630136</v>
      </c>
    </row>
    <row r="869" spans="1:39" x14ac:dyDescent="0.25">
      <c r="A869" s="9"/>
      <c r="H869" s="9"/>
      <c r="J869">
        <v>17</v>
      </c>
      <c r="K869">
        <f ca="1">SIMULATION!$D$3*SIMULATION!$D$17/$H852/(SIMULATION!$D$17-$I852)*(((EXP(-$I852*$J869))/(1-EXP(-SIMULATION!$D$4*$I852)))-(EXP(-SIMULATION!$D$17*$J869)/(1-EXP(-SIMULATION!$D$4*SIMULATION!$D$17))))</f>
        <v>1.4161162429291363</v>
      </c>
      <c r="L869">
        <v>3.0610234991934569E-2</v>
      </c>
      <c r="M869">
        <f t="shared" ca="1" si="13"/>
        <v>1.4594638939010927</v>
      </c>
      <c r="N869" s="6">
        <v>868</v>
      </c>
      <c r="O869">
        <f ca="1">$M$21677</f>
        <v>0.59947454070818373</v>
      </c>
      <c r="P869">
        <f ca="1">$M$21678</f>
        <v>3.7774252405945399</v>
      </c>
      <c r="Q869">
        <f ca="1">$M$21679</f>
        <v>3.2007221554653507</v>
      </c>
      <c r="R869">
        <f ca="1">$M$21680</f>
        <v>3.6271548595829119</v>
      </c>
      <c r="S869">
        <f ca="1">$M$21681</f>
        <v>4.0865185193523903</v>
      </c>
      <c r="T869">
        <f ca="1">$M$21682</f>
        <v>4.4213611052007709</v>
      </c>
      <c r="U869">
        <f ca="1">$M$21683</f>
        <v>5.7917943356772748</v>
      </c>
      <c r="V869">
        <f ca="1">$M$21684</f>
        <v>3.7392809627232624</v>
      </c>
      <c r="W869">
        <f ca="1">$M$21685</f>
        <v>5.3143346124283761</v>
      </c>
      <c r="X869">
        <f ca="1">$M$21686</f>
        <v>4.4835253947684492</v>
      </c>
      <c r="Y869">
        <f ca="1">$M$21687</f>
        <v>2.5979779379295387</v>
      </c>
      <c r="Z869">
        <f ca="1">$M$21688</f>
        <v>3.5001650964830477</v>
      </c>
      <c r="AA869">
        <f ca="1">$M$21689</f>
        <v>2.617585925103366</v>
      </c>
      <c r="AB869">
        <f ca="1">$M$21690</f>
        <v>1.9494004859081222</v>
      </c>
      <c r="AC869">
        <f ca="1">$M$21691</f>
        <v>1.4458642104855393</v>
      </c>
      <c r="AD869">
        <f ca="1">$M$21692</f>
        <v>1.3733765008688483</v>
      </c>
      <c r="AE869">
        <f ca="1">$M$21693</f>
        <v>1.9137431745909743</v>
      </c>
      <c r="AF869">
        <f ca="1">$M$21694</f>
        <v>1.4094261060389044</v>
      </c>
      <c r="AG869">
        <f ca="1">$M$21695</f>
        <v>1.7804825542896299</v>
      </c>
      <c r="AH869">
        <f ca="1">$M$21696</f>
        <v>1.4839230750960479</v>
      </c>
      <c r="AI869">
        <f ca="1">$M$21697</f>
        <v>1.2858948773073875</v>
      </c>
      <c r="AJ869">
        <f ca="1">$M$21698</f>
        <v>1.2232712280884013</v>
      </c>
      <c r="AK869">
        <f ca="1">$M$21699</f>
        <v>1.1254380364845435</v>
      </c>
      <c r="AL869">
        <f ca="1">$M$21700</f>
        <v>0.43333124099480663</v>
      </c>
      <c r="AM869">
        <f ca="1">$M$21701</f>
        <v>0.66258519822536077</v>
      </c>
    </row>
    <row r="870" spans="1:39" x14ac:dyDescent="0.25">
      <c r="A870" s="9"/>
      <c r="H870" s="9"/>
      <c r="J870">
        <v>18</v>
      </c>
      <c r="K870">
        <f ca="1">SIMULATION!$D$3*SIMULATION!$D$17/$H852/(SIMULATION!$D$17-$I852)*(((EXP(-$I852*$J870))/(1-EXP(-SIMULATION!$D$4*$I852)))-(EXP(-SIMULATION!$D$17*$J870)/(1-EXP(-SIMULATION!$D$4*SIMULATION!$D$17))))</f>
        <v>1.3268942007153501</v>
      </c>
      <c r="L870">
        <v>0.27928464488885624</v>
      </c>
      <c r="M870">
        <f t="shared" ca="1" si="13"/>
        <v>1.6974753763672195</v>
      </c>
      <c r="N870" s="6">
        <v>869</v>
      </c>
      <c r="O870">
        <f ca="1">$M$21702</f>
        <v>2.0678809513769632</v>
      </c>
      <c r="P870">
        <f ca="1">$M$21703</f>
        <v>2.3873346929096946</v>
      </c>
      <c r="Q870">
        <f ca="1">$M$21704</f>
        <v>3.4890022702338466</v>
      </c>
      <c r="R870">
        <f ca="1">$M$21705</f>
        <v>3.893449175718418</v>
      </c>
      <c r="S870">
        <f ca="1">$M$21706</f>
        <v>4.6599607368999632</v>
      </c>
      <c r="T870">
        <f ca="1">$M$21707</f>
        <v>3.3969174652932748</v>
      </c>
      <c r="U870">
        <f ca="1">$M$21708</f>
        <v>3.9523320716050812</v>
      </c>
      <c r="V870">
        <f ca="1">$M$21709</f>
        <v>2.4780391062819707</v>
      </c>
      <c r="W870">
        <f ca="1">$M$21710</f>
        <v>2.8700984927592272</v>
      </c>
      <c r="X870">
        <f ca="1">$M$21711</f>
        <v>3.0495217055031243</v>
      </c>
      <c r="Y870">
        <f ca="1">$M$21712</f>
        <v>2.6487105485825091</v>
      </c>
      <c r="Z870">
        <f ca="1">$M$21713</f>
        <v>3.2136124548419311</v>
      </c>
      <c r="AA870">
        <f ca="1">$M$21714</f>
        <v>3.7031299365209627</v>
      </c>
      <c r="AB870">
        <f ca="1">$M$21715</f>
        <v>3.1500178799435248</v>
      </c>
      <c r="AC870">
        <f ca="1">$M$21716</f>
        <v>3.9234072090607648</v>
      </c>
      <c r="AD870">
        <f ca="1">$M$21717</f>
        <v>2.3865866866225769</v>
      </c>
      <c r="AE870">
        <f ca="1">$M$21718</f>
        <v>2.117636593448081</v>
      </c>
      <c r="AF870">
        <f ca="1">$M$21719</f>
        <v>3.0492975154511806</v>
      </c>
      <c r="AG870">
        <f ca="1">$M$21720</f>
        <v>2.8464726493010777</v>
      </c>
      <c r="AH870">
        <f ca="1">$M$21721</f>
        <v>2.542020385478323</v>
      </c>
      <c r="AI870">
        <f ca="1">$M$21722</f>
        <v>2.1285700581389229</v>
      </c>
      <c r="AJ870">
        <f ca="1">$M$21723</f>
        <v>2.4741900922759967</v>
      </c>
      <c r="AK870">
        <f ca="1">$M$21724</f>
        <v>1.7267448991057224</v>
      </c>
      <c r="AL870">
        <f ca="1">$M$21725</f>
        <v>0.92471302980571912</v>
      </c>
      <c r="AM870">
        <f ca="1">$M$21726</f>
        <v>1.6464824742949407</v>
      </c>
    </row>
    <row r="871" spans="1:39" x14ac:dyDescent="0.25">
      <c r="A871" s="9"/>
      <c r="H871" s="9"/>
      <c r="J871">
        <v>19</v>
      </c>
      <c r="K871">
        <f ca="1">SIMULATION!$D$3*SIMULATION!$D$17/$H852/(SIMULATION!$D$17-$I852)*(((EXP(-$I852*$J871))/(1-EXP(-SIMULATION!$D$4*$I852)))-(EXP(-SIMULATION!$D$17*$J871)/(1-EXP(-SIMULATION!$D$4*SIMULATION!$D$17))))</f>
        <v>1.243138335487713</v>
      </c>
      <c r="L871">
        <v>-0.20644603077689885</v>
      </c>
      <c r="M871">
        <f t="shared" ca="1" si="13"/>
        <v>0.98649736041967384</v>
      </c>
      <c r="N871" s="6">
        <v>870</v>
      </c>
      <c r="O871">
        <f ca="1">$M$21727</f>
        <v>1.238823583790726</v>
      </c>
      <c r="P871">
        <f ca="1">$M$21728</f>
        <v>2.5677038489245185</v>
      </c>
      <c r="Q871">
        <f ca="1">$M$21729</f>
        <v>2.982729194149051</v>
      </c>
      <c r="R871">
        <f ca="1">$M$21730</f>
        <v>2.3076319032242516</v>
      </c>
      <c r="S871">
        <f ca="1">$M$21731</f>
        <v>2.2353065211333556</v>
      </c>
      <c r="T871">
        <f ca="1">$M$21732</f>
        <v>2.3943694138005638</v>
      </c>
      <c r="U871">
        <f ca="1">$M$21733</f>
        <v>3.8084426123418473</v>
      </c>
      <c r="V871">
        <f ca="1">$M$21734</f>
        <v>2.1265045342867026</v>
      </c>
      <c r="W871">
        <f ca="1">$M$21735</f>
        <v>2.7510723815732927</v>
      </c>
      <c r="X871">
        <f ca="1">$M$21736</f>
        <v>2.4626299243482257</v>
      </c>
      <c r="Y871">
        <f ca="1">$M$21737</f>
        <v>3.1443974938428507</v>
      </c>
      <c r="Z871">
        <f ca="1">$M$21738</f>
        <v>1.4785601192699078</v>
      </c>
      <c r="AA871">
        <f ca="1">$M$21739</f>
        <v>1.9204380319053611</v>
      </c>
      <c r="AB871">
        <f ca="1">$M$21740</f>
        <v>2.3259456365476932</v>
      </c>
      <c r="AC871">
        <f ca="1">$M$21741</f>
        <v>1.3152621052379965</v>
      </c>
      <c r="AD871">
        <f ca="1">$M$21742</f>
        <v>1.5284433277104279</v>
      </c>
      <c r="AE871">
        <f ca="1">$M$21743</f>
        <v>1.7436753132969061</v>
      </c>
      <c r="AF871">
        <f ca="1">$M$21744</f>
        <v>0.96993016762427298</v>
      </c>
      <c r="AG871">
        <f ca="1">$M$21745</f>
        <v>1.2864373319062301</v>
      </c>
      <c r="AH871">
        <f ca="1">$M$21746</f>
        <v>1.1483658623846082</v>
      </c>
      <c r="AI871">
        <f ca="1">$M$21747</f>
        <v>1.3623689773894947</v>
      </c>
      <c r="AJ871">
        <f ca="1">$M$21748</f>
        <v>1.0341172373743865</v>
      </c>
      <c r="AK871">
        <f ca="1">$M$21749</f>
        <v>1.0924701920194042</v>
      </c>
      <c r="AL871">
        <f ca="1">$M$21750</f>
        <v>1.4367497971832759</v>
      </c>
      <c r="AM871">
        <f ca="1">$M$21751</f>
        <v>0.63574421286427851</v>
      </c>
    </row>
    <row r="872" spans="1:39" x14ac:dyDescent="0.25">
      <c r="A872" s="9"/>
      <c r="H872" s="9"/>
      <c r="J872">
        <v>20</v>
      </c>
      <c r="K872">
        <f ca="1">SIMULATION!$D$3*SIMULATION!$D$17/$H852/(SIMULATION!$D$17-$I852)*(((EXP(-$I852*$J872))/(1-EXP(-SIMULATION!$D$4*$I852)))-(EXP(-SIMULATION!$D$17*$J872)/(1-EXP(-SIMULATION!$D$4*SIMULATION!$D$17))))</f>
        <v>1.1645698468011392</v>
      </c>
      <c r="L872">
        <v>-5.7466066798446992E-2</v>
      </c>
      <c r="M872">
        <f t="shared" ca="1" si="13"/>
        <v>1.0976465981934076</v>
      </c>
      <c r="N872" s="6">
        <v>871</v>
      </c>
      <c r="O872">
        <f ca="1">$M$21752</f>
        <v>0.4121680668187972</v>
      </c>
      <c r="P872">
        <f ca="1">$M$21753</f>
        <v>2.5408886918499238</v>
      </c>
      <c r="Q872">
        <f ca="1">$M$21754</f>
        <v>2.5803289497889201</v>
      </c>
      <c r="R872">
        <f ca="1">$M$21755</f>
        <v>3.5973554892914943</v>
      </c>
      <c r="S872">
        <f ca="1">$M$21756</f>
        <v>3.7948107101508888</v>
      </c>
      <c r="T872">
        <f ca="1">$M$21757</f>
        <v>1.8876299758674697</v>
      </c>
      <c r="U872">
        <f ca="1">$M$21758</f>
        <v>2.4870037633526998</v>
      </c>
      <c r="V872">
        <f ca="1">$M$21759</f>
        <v>3.2738994695814898</v>
      </c>
      <c r="W872">
        <f ca="1">$M$21760</f>
        <v>1.631016695913053</v>
      </c>
      <c r="X872">
        <f ca="1">$M$21761</f>
        <v>2.3438653813760579</v>
      </c>
      <c r="Y872">
        <f ca="1">$M$21762</f>
        <v>3.3716587212026981</v>
      </c>
      <c r="Z872">
        <f ca="1">$M$21763</f>
        <v>1.1654149625678984</v>
      </c>
      <c r="AA872">
        <f ca="1">$M$21764</f>
        <v>0.48977121634491033</v>
      </c>
      <c r="AB872">
        <f ca="1">$M$21765</f>
        <v>2.3902883753644621</v>
      </c>
      <c r="AC872">
        <f ca="1">$M$21766</f>
        <v>1.916807327547744</v>
      </c>
      <c r="AD872">
        <f ca="1">$M$21767</f>
        <v>3.3942378122607919</v>
      </c>
      <c r="AE872">
        <f ca="1">$M$21768</f>
        <v>1.9508789877600288</v>
      </c>
      <c r="AF872">
        <f ca="1">$M$21769</f>
        <v>1.9254072997096117</v>
      </c>
      <c r="AG872">
        <f ca="1">$M$21770</f>
        <v>2.3932629109786223</v>
      </c>
      <c r="AH872">
        <f ca="1">$M$21771</f>
        <v>2.1766455379543044</v>
      </c>
      <c r="AI872">
        <f ca="1">$M$21772</f>
        <v>1.9653322866200142</v>
      </c>
      <c r="AJ872">
        <f ca="1">$M$21773</f>
        <v>2.1862427055458697</v>
      </c>
      <c r="AK872">
        <f ca="1">$M$21774</f>
        <v>1.6834139816914011</v>
      </c>
      <c r="AL872">
        <f ca="1">$M$21775</f>
        <v>2.0057406203993722</v>
      </c>
      <c r="AM872">
        <f ca="1">$M$21776</f>
        <v>1.3750111008135459</v>
      </c>
    </row>
    <row r="873" spans="1:39" x14ac:dyDescent="0.25">
      <c r="A873" s="9"/>
      <c r="H873" s="9"/>
      <c r="J873">
        <v>21</v>
      </c>
      <c r="K873">
        <f ca="1">SIMULATION!$D$3*SIMULATION!$D$17/$H852/(SIMULATION!$D$17-$I852)*(((EXP(-$I852*$J873))/(1-EXP(-SIMULATION!$D$4*$I852)))-(EXP(-SIMULATION!$D$17*$J873)/(1-EXP(-SIMULATION!$D$4*SIMULATION!$D$17))))</f>
        <v>1.0909033164772979</v>
      </c>
      <c r="L873">
        <v>-0.1678003512092856</v>
      </c>
      <c r="M873">
        <f t="shared" ca="1" si="13"/>
        <v>0.90784935683703283</v>
      </c>
      <c r="N873" s="6">
        <v>872</v>
      </c>
      <c r="O873">
        <f ca="1">$M$21777</f>
        <v>0.46847718422699924</v>
      </c>
      <c r="P873">
        <f ca="1">$M$21778</f>
        <v>4.5583479596282546</v>
      </c>
      <c r="Q873">
        <f ca="1">$M$21779</f>
        <v>3.6750674995098409</v>
      </c>
      <c r="R873">
        <f ca="1">$M$21780</f>
        <v>7.8414649999979806</v>
      </c>
      <c r="S873">
        <f ca="1">$M$21781</f>
        <v>2.5300285072196838</v>
      </c>
      <c r="T873">
        <f ca="1">$M$21782</f>
        <v>4.3588349840984213</v>
      </c>
      <c r="U873">
        <f ca="1">$M$21783</f>
        <v>7.2962869721504457</v>
      </c>
      <c r="V873">
        <f ca="1">$M$21784</f>
        <v>1.9325137807959469</v>
      </c>
      <c r="W873">
        <f ca="1">$M$21785</f>
        <v>4.176369738213209</v>
      </c>
      <c r="X873">
        <f ca="1">$M$21786</f>
        <v>3.6773306469017757</v>
      </c>
      <c r="Y873">
        <f ca="1">$M$21787</f>
        <v>5.8096597831658565</v>
      </c>
      <c r="Z873">
        <f ca="1">$M$21788</f>
        <v>2.3982792641001507</v>
      </c>
      <c r="AA873">
        <f ca="1">$M$21789</f>
        <v>2.4741585100536216</v>
      </c>
      <c r="AB873">
        <f ca="1">$M$21790</f>
        <v>1.5228303259674432</v>
      </c>
      <c r="AC873">
        <f ca="1">$M$21791</f>
        <v>1.5782977682575381</v>
      </c>
      <c r="AD873">
        <f ca="1">$M$21792</f>
        <v>2.1119779650695589</v>
      </c>
      <c r="AE873">
        <f ca="1">$M$21793</f>
        <v>1.345856896447527</v>
      </c>
      <c r="AF873">
        <f ca="1">$M$21794</f>
        <v>1.1177349284184717</v>
      </c>
      <c r="AG873">
        <f ca="1">$M$21795</f>
        <v>0.93594037585322998</v>
      </c>
      <c r="AH873">
        <f ca="1">$M$21796</f>
        <v>0.7464869594726069</v>
      </c>
      <c r="AI873">
        <f ca="1">$M$21797</f>
        <v>0.82880973258381985</v>
      </c>
      <c r="AJ873">
        <f ca="1">$M$21798</f>
        <v>0.4233152646872696</v>
      </c>
      <c r="AK873">
        <f ca="1">$M$21799</f>
        <v>0.41117120282434455</v>
      </c>
      <c r="AL873">
        <f ca="1">$M$21800</f>
        <v>0.57751511651768583</v>
      </c>
      <c r="AM873">
        <f ca="1">$M$21801</f>
        <v>0.26218300781546827</v>
      </c>
    </row>
    <row r="874" spans="1:39" x14ac:dyDescent="0.25">
      <c r="A874" s="9"/>
      <c r="H874" s="9"/>
      <c r="J874">
        <v>22</v>
      </c>
      <c r="K874">
        <f ca="1">SIMULATION!$D$3*SIMULATION!$D$17/$H852/(SIMULATION!$D$17-$I852)*(((EXP(-$I852*$J874))/(1-EXP(-SIMULATION!$D$4*$I852)))-(EXP(-SIMULATION!$D$17*$J874)/(1-EXP(-SIMULATION!$D$4*SIMULATION!$D$17))))</f>
        <v>1.0218558511866869</v>
      </c>
      <c r="L874">
        <v>-0.32278224099223202</v>
      </c>
      <c r="M874">
        <f t="shared" ca="1" si="13"/>
        <v>0.6920189295696233</v>
      </c>
      <c r="N874" s="6">
        <v>873</v>
      </c>
      <c r="O874">
        <f ca="1">$M$21802</f>
        <v>1.8291536058092346</v>
      </c>
      <c r="P874">
        <f ca="1">$M$21803</f>
        <v>1.6117380531854926</v>
      </c>
      <c r="Q874">
        <f ca="1">$M$21804</f>
        <v>3.0069095995175181</v>
      </c>
      <c r="R874">
        <f ca="1">$M$21805</f>
        <v>1.3792189021256027</v>
      </c>
      <c r="S874">
        <f ca="1">$M$21806</f>
        <v>2.4866233509167111</v>
      </c>
      <c r="T874">
        <f ca="1">$M$21807</f>
        <v>3.3003631437930192</v>
      </c>
      <c r="U874">
        <f ca="1">$M$21808</f>
        <v>1.7432982049917281</v>
      </c>
      <c r="V874">
        <f ca="1">$M$21809</f>
        <v>2.2818826588240264</v>
      </c>
      <c r="W874">
        <f ca="1">$M$21810</f>
        <v>1.784328737679582</v>
      </c>
      <c r="X874">
        <f ca="1">$M$21811</f>
        <v>2.0557617302703526</v>
      </c>
      <c r="Y874">
        <f ca="1">$M$21812</f>
        <v>2.5397117281736166</v>
      </c>
      <c r="Z874">
        <f ca="1">$M$21813</f>
        <v>1.8137624165831261</v>
      </c>
      <c r="AA874">
        <f ca="1">$M$21814</f>
        <v>2.3177315206603852</v>
      </c>
      <c r="AB874">
        <f ca="1">$M$21815</f>
        <v>3.756941740062786</v>
      </c>
      <c r="AC874">
        <f ca="1">$M$21816</f>
        <v>2.2826166341402789</v>
      </c>
      <c r="AD874">
        <f ca="1">$M$21817</f>
        <v>1.6944461476595045</v>
      </c>
      <c r="AE874">
        <f ca="1">$M$21818</f>
        <v>1.5248439044625708</v>
      </c>
      <c r="AF874">
        <f ca="1">$M$21819</f>
        <v>1.6577956167659602</v>
      </c>
      <c r="AG874">
        <f ca="1">$M$21820</f>
        <v>2.0830599944563644</v>
      </c>
      <c r="AH874">
        <f ca="1">$M$21821</f>
        <v>2.2858849366841905</v>
      </c>
      <c r="AI874">
        <f ca="1">$M$21822</f>
        <v>2.5933222382966683</v>
      </c>
      <c r="AJ874">
        <f ca="1">$M$21823</f>
        <v>1.3100937937515884</v>
      </c>
      <c r="AK874">
        <f ca="1">$M$21824</f>
        <v>2.7613060820006869</v>
      </c>
      <c r="AL874">
        <f ca="1">$M$21825</f>
        <v>0.85456759988968689</v>
      </c>
      <c r="AM874">
        <f ca="1">$M$21826</f>
        <v>2.213626166635577</v>
      </c>
    </row>
    <row r="875" spans="1:39" x14ac:dyDescent="0.25">
      <c r="A875" s="9"/>
      <c r="H875" s="9"/>
      <c r="J875">
        <v>23</v>
      </c>
      <c r="K875">
        <f ca="1">SIMULATION!$D$3*SIMULATION!$D$17/$H852/(SIMULATION!$D$17-$I852)*(((EXP(-$I852*$J875))/(1-EXP(-SIMULATION!$D$4*$I852)))-(EXP(-SIMULATION!$D$17*$J875)/(1-EXP(-SIMULATION!$D$4*SIMULATION!$D$17))))</f>
        <v>0.95715251246480193</v>
      </c>
      <c r="L875">
        <v>-0.16333471537276906</v>
      </c>
      <c r="M875">
        <f t="shared" ca="1" si="13"/>
        <v>0.80081627927303267</v>
      </c>
      <c r="N875" s="6">
        <v>874</v>
      </c>
      <c r="O875">
        <f ca="1">$M$21827</f>
        <v>1.8262715668485501</v>
      </c>
      <c r="P875">
        <f ca="1">$M$21828</f>
        <v>2.3383680205611368</v>
      </c>
      <c r="Q875">
        <f ca="1">$M$21829</f>
        <v>3.7839711108130567</v>
      </c>
      <c r="R875">
        <f ca="1">$M$21830</f>
        <v>2.3703322693866555</v>
      </c>
      <c r="S875">
        <f ca="1">$M$21831</f>
        <v>1.2741501006201941</v>
      </c>
      <c r="T875">
        <f ca="1">$M$21832</f>
        <v>3.5279528606233086</v>
      </c>
      <c r="U875">
        <f ca="1">$M$21833</f>
        <v>2.732146981699159</v>
      </c>
      <c r="V875">
        <f ca="1">$M$21834</f>
        <v>3.2428766105286937</v>
      </c>
      <c r="W875">
        <f ca="1">$M$21835</f>
        <v>3.4726986191799831</v>
      </c>
      <c r="X875">
        <f ca="1">$M$21836</f>
        <v>2.0216022094544059</v>
      </c>
      <c r="Y875">
        <f ca="1">$M$21837</f>
        <v>5.8259039385089428</v>
      </c>
      <c r="Z875">
        <f ca="1">$M$21838</f>
        <v>2.5155829069088949</v>
      </c>
      <c r="AA875">
        <f ca="1">$M$21839</f>
        <v>2.5853803560200177</v>
      </c>
      <c r="AB875">
        <f ca="1">$M$21840</f>
        <v>3.1137030473081015</v>
      </c>
      <c r="AC875">
        <f ca="1">$M$21841</f>
        <v>2.7089744604053476</v>
      </c>
      <c r="AD875">
        <f ca="1">$M$21842</f>
        <v>1.9691590181995011</v>
      </c>
      <c r="AE875">
        <f ca="1">$M$21843</f>
        <v>2.1903472341751824</v>
      </c>
      <c r="AF875">
        <f ca="1">$M$21844</f>
        <v>2.376725436039139</v>
      </c>
      <c r="AG875">
        <f ca="1">$M$21845</f>
        <v>2.461051468317649</v>
      </c>
      <c r="AH875">
        <f ca="1">$M$21846</f>
        <v>1.454943266541568</v>
      </c>
      <c r="AI875">
        <f ca="1">$M$21847</f>
        <v>1.2596912888659175</v>
      </c>
      <c r="AJ875">
        <f ca="1">$M$21848</f>
        <v>1.2966238513044688</v>
      </c>
      <c r="AK875">
        <f ca="1">$M$21849</f>
        <v>2.2379764047096353</v>
      </c>
      <c r="AL875">
        <f ca="1">$M$21850</f>
        <v>1.6472999707725966</v>
      </c>
      <c r="AM875">
        <f ca="1">$M$21851</f>
        <v>2.1888490010472466</v>
      </c>
    </row>
    <row r="876" spans="1:39" x14ac:dyDescent="0.25">
      <c r="A876" s="9"/>
      <c r="H876" s="9"/>
      <c r="J876">
        <v>24</v>
      </c>
      <c r="K876">
        <f ca="1">SIMULATION!$D$3*SIMULATION!$D$17/$H852/(SIMULATION!$D$17-$I852)*(((EXP(-$I852*$J876))/(1-EXP(-SIMULATION!$D$4*$I852)))-(EXP(-SIMULATION!$D$17*$J876)/(1-EXP(-SIMULATION!$D$4*SIMULATION!$D$17))))</f>
        <v>0.89652939479933658</v>
      </c>
      <c r="L876">
        <v>0.32858666223124333</v>
      </c>
      <c r="M876">
        <f t="shared" ca="1" si="13"/>
        <v>1.1911169962286472</v>
      </c>
      <c r="N876" s="6">
        <v>875</v>
      </c>
      <c r="O876">
        <f ca="1">$M$21852</f>
        <v>1.7816320681848949</v>
      </c>
      <c r="P876">
        <f ca="1">$M$21853</f>
        <v>1.2689947533102892</v>
      </c>
      <c r="Q876">
        <f ca="1">$M$21854</f>
        <v>3.5810415922440866</v>
      </c>
      <c r="R876">
        <f ca="1">$M$21855</f>
        <v>1.1724188786699188</v>
      </c>
      <c r="S876">
        <f ca="1">$M$21856</f>
        <v>3.8959344301411249</v>
      </c>
      <c r="T876">
        <f ca="1">$M$21857</f>
        <v>1.8038733908220534</v>
      </c>
      <c r="U876">
        <f ca="1">$M$21858</f>
        <v>3.4825307622134916</v>
      </c>
      <c r="V876">
        <f ca="1">$M$21859</f>
        <v>3.7526805346156293</v>
      </c>
      <c r="W876">
        <f ca="1">$M$21860</f>
        <v>2.2879983471127474</v>
      </c>
      <c r="X876">
        <f ca="1">$M$21861</f>
        <v>2.5289303134180439</v>
      </c>
      <c r="Y876">
        <f ca="1">$M$21862</f>
        <v>3.121136541043473</v>
      </c>
      <c r="Z876">
        <f ca="1">$M$21863</f>
        <v>2.1555060861362447</v>
      </c>
      <c r="AA876">
        <f ca="1">$M$21864</f>
        <v>1.689360637785174</v>
      </c>
      <c r="AB876">
        <f ca="1">$M$21865</f>
        <v>2.7275116423915335</v>
      </c>
      <c r="AC876">
        <f ca="1">$M$21866</f>
        <v>2.1408235740152741</v>
      </c>
      <c r="AD876">
        <f ca="1">$M$21867</f>
        <v>3.4262183721895547</v>
      </c>
      <c r="AE876">
        <f ca="1">$M$21868</f>
        <v>2.0304194246884597</v>
      </c>
      <c r="AF876">
        <f ca="1">$M$21869</f>
        <v>0.59444061445707852</v>
      </c>
      <c r="AG876">
        <f ca="1">$M$21870</f>
        <v>1.4846563560305055</v>
      </c>
      <c r="AH876">
        <f ca="1">$M$21871</f>
        <v>2.4890627485795314</v>
      </c>
      <c r="AI876">
        <f ca="1">$M$21872</f>
        <v>1.7960477509346866</v>
      </c>
      <c r="AJ876">
        <f ca="1">$M$21873</f>
        <v>1.416780765051102</v>
      </c>
      <c r="AK876">
        <f ca="1">$M$21874</f>
        <v>2.4169287265436132</v>
      </c>
      <c r="AL876">
        <f ca="1">$M$21875</f>
        <v>1.9058165558053599</v>
      </c>
      <c r="AM876">
        <f ca="1">$M$21876</f>
        <v>2.3808931352877334</v>
      </c>
    </row>
    <row r="877" spans="1:39" x14ac:dyDescent="0.25">
      <c r="A877" s="9">
        <v>36</v>
      </c>
      <c r="B877" s="2">
        <f ca="1">NORMINV(RAND(),SIMULATION!D7,SIMULATION!D8)</f>
        <v>53.581419621315874</v>
      </c>
      <c r="C877" s="2">
        <v>2</v>
      </c>
      <c r="D877" s="2">
        <f ca="1">SIMULATION!$D$11*(1+(SIMULATION!$D$12*LN(1+$C877)))*(1+(SIMULATION!$D$13*(($B877/63.5)-1)))</f>
        <v>9.5014902726083061</v>
      </c>
      <c r="E877" s="2">
        <v>0.3356030322046506</v>
      </c>
      <c r="F877" s="2">
        <f ca="1">D877*(1+E877)</f>
        <v>12.690219218558646</v>
      </c>
      <c r="G877" s="2">
        <v>1.1654747723940648</v>
      </c>
      <c r="H877" s="9">
        <f>SIMULATION!$D$15*EXP($G$877)</f>
        <v>708.06280088627091</v>
      </c>
      <c r="I877" s="2">
        <f ca="1">$F877/$H877</f>
        <v>1.7922448690532111E-2</v>
      </c>
      <c r="J877">
        <v>0</v>
      </c>
      <c r="K877">
        <f ca="1">SIMULATION!$D$3*SIMULATION!$D$17/$H877/(SIMULATION!$D$17-$I877)*(((EXP(-$I877*$J877))/(1-EXP(-SIMULATION!$D$4*$I877)))-(EXP(-SIMULATION!$D$17*$J877)/(1-EXP(-SIMULATION!$D$4*SIMULATION!$D$17))))</f>
        <v>1.5058575288186626</v>
      </c>
      <c r="L877">
        <v>-0.16334050642050094</v>
      </c>
      <c r="M877">
        <f t="shared" ca="1" si="13"/>
        <v>1.2598899974642983</v>
      </c>
      <c r="N877" s="6">
        <v>876</v>
      </c>
      <c r="O877">
        <f ca="1">$M$21877</f>
        <v>2.8004565942105315</v>
      </c>
      <c r="P877">
        <f ca="1">$M$21878</f>
        <v>2.7120897384753979</v>
      </c>
      <c r="Q877">
        <f ca="1">$M$21879</f>
        <v>4.7343457120340027</v>
      </c>
      <c r="R877">
        <f ca="1">$M$21880</f>
        <v>2.9803700717775032</v>
      </c>
      <c r="S877">
        <f ca="1">$M$21881</f>
        <v>2.3770845582651248</v>
      </c>
      <c r="T877">
        <f ca="1">$M$21882</f>
        <v>2.0673351944870237</v>
      </c>
      <c r="U877">
        <f ca="1">$M$21883</f>
        <v>2.1969927434340137</v>
      </c>
      <c r="V877">
        <f ca="1">$M$21884</f>
        <v>4.3938450837738356</v>
      </c>
      <c r="W877">
        <f ca="1">$M$21885</f>
        <v>2.5349294171055972</v>
      </c>
      <c r="X877">
        <f ca="1">$M$21886</f>
        <v>3.498931327494045</v>
      </c>
      <c r="Y877">
        <f ca="1">$M$21887</f>
        <v>3.6150825027979412</v>
      </c>
      <c r="Z877">
        <f ca="1">$M$21888</f>
        <v>2.6571746249595178</v>
      </c>
      <c r="AA877">
        <f ca="1">$M$21889</f>
        <v>3.1297626183152345</v>
      </c>
      <c r="AB877">
        <f ca="1">$M$21890</f>
        <v>2.5306486376109461</v>
      </c>
      <c r="AC877">
        <f ca="1">$M$21891</f>
        <v>2.7801771862607323</v>
      </c>
      <c r="AD877">
        <f ca="1">$M$21892</f>
        <v>2.1009615486962208</v>
      </c>
      <c r="AE877">
        <f ca="1">$M$21893</f>
        <v>1.7875270835189625</v>
      </c>
      <c r="AF877">
        <f ca="1">$M$21894</f>
        <v>2.2816802425380915</v>
      </c>
      <c r="AG877">
        <f ca="1">$M$21895</f>
        <v>2.9299058776549192</v>
      </c>
      <c r="AH877">
        <f ca="1">$M$21896</f>
        <v>2.1875981521584666</v>
      </c>
      <c r="AI877">
        <f ca="1">$M$21897</f>
        <v>2.5179350566849217</v>
      </c>
      <c r="AJ877">
        <f ca="1">$M$21898</f>
        <v>2.0468927078810299</v>
      </c>
      <c r="AK877">
        <f ca="1">$M$21899</f>
        <v>2.6209525400814346</v>
      </c>
      <c r="AL877">
        <f ca="1">$M$21900</f>
        <v>3.4040959864180635</v>
      </c>
      <c r="AM877">
        <f ca="1">$M$21901</f>
        <v>2.2412648492893501</v>
      </c>
    </row>
    <row r="878" spans="1:39" x14ac:dyDescent="0.25">
      <c r="A878" s="9"/>
      <c r="H878" s="9"/>
      <c r="J878">
        <v>1</v>
      </c>
      <c r="K878">
        <f ca="1">SIMULATION!$D$3*SIMULATION!$D$17/$H877/(SIMULATION!$D$17-$I877)*(((EXP(-$I877*$J878))/(1-EXP(-SIMULATION!$D$4*$I877)))-(EXP(-SIMULATION!$D$17*$J878)/(1-EXP(-SIMULATION!$D$4*SIMULATION!$D$17))))</f>
        <v>1.7554431630110676</v>
      </c>
      <c r="L878">
        <v>-0.29295679560992</v>
      </c>
      <c r="M878">
        <f t="shared" ca="1" si="13"/>
        <v>1.2411741591000029</v>
      </c>
      <c r="N878" s="6">
        <v>877</v>
      </c>
      <c r="O878">
        <f ca="1">$M$21902</f>
        <v>0.12068051284766595</v>
      </c>
      <c r="P878">
        <f ca="1">$M$21903</f>
        <v>2.3271844689469634</v>
      </c>
      <c r="Q878">
        <f ca="1">$M$21904</f>
        <v>3.2189677858427674</v>
      </c>
      <c r="R878">
        <f ca="1">$M$21905</f>
        <v>5.0320896811298246</v>
      </c>
      <c r="S878">
        <f ca="1">$M$21906</f>
        <v>3.8764800267360182</v>
      </c>
      <c r="T878">
        <f ca="1">$M$21907</f>
        <v>4.7617435050644286</v>
      </c>
      <c r="U878">
        <f ca="1">$M$21908</f>
        <v>1.9910336891445393</v>
      </c>
      <c r="V878">
        <f ca="1">$M$21909</f>
        <v>3.4471177362430039</v>
      </c>
      <c r="W878">
        <f ca="1">$M$21910</f>
        <v>2.3981385207838199</v>
      </c>
      <c r="X878">
        <f ca="1">$M$21911</f>
        <v>2.487164140079722</v>
      </c>
      <c r="Y878">
        <f ca="1">$M$21912</f>
        <v>1.7733159564818333</v>
      </c>
      <c r="Z878">
        <f ca="1">$M$21913</f>
        <v>1.8317128764090078</v>
      </c>
      <c r="AA878">
        <f ca="1">$M$21914</f>
        <v>1.1781249717420583</v>
      </c>
      <c r="AB878">
        <f ca="1">$M$21915</f>
        <v>1.1111639355978977</v>
      </c>
      <c r="AC878">
        <f ca="1">$M$21916</f>
        <v>0.96721015256481768</v>
      </c>
      <c r="AD878">
        <f ca="1">$M$21917</f>
        <v>1.0016735718887715</v>
      </c>
      <c r="AE878">
        <f ca="1">$M$21918</f>
        <v>0.76003731875635472</v>
      </c>
      <c r="AF878">
        <f ca="1">$M$21919</f>
        <v>0.43067273981473053</v>
      </c>
      <c r="AG878">
        <f ca="1">$M$21920</f>
        <v>0.29913932255604875</v>
      </c>
      <c r="AH878">
        <f ca="1">$M$21921</f>
        <v>0.43119403043337601</v>
      </c>
      <c r="AI878">
        <f ca="1">$M$21922</f>
        <v>0.28256794810334618</v>
      </c>
      <c r="AJ878">
        <f ca="1">$M$21923</f>
        <v>0.31922454676078676</v>
      </c>
      <c r="AK878">
        <f ca="1">$M$21924</f>
        <v>0.17017950150602679</v>
      </c>
      <c r="AL878">
        <f ca="1">$M$21925</f>
        <v>0.14188916109707148</v>
      </c>
      <c r="AM878">
        <f ca="1">$M$21926</f>
        <v>0.11129838295453647</v>
      </c>
    </row>
    <row r="879" spans="1:39" x14ac:dyDescent="0.25">
      <c r="A879" s="9"/>
      <c r="H879" s="9"/>
      <c r="J879">
        <v>2</v>
      </c>
      <c r="K879">
        <f ca="1">SIMULATION!$D$3*SIMULATION!$D$17/$H877/(SIMULATION!$D$17-$I877)*(((EXP(-$I877*$J879))/(1-EXP(-SIMULATION!$D$4*$I877)))-(EXP(-SIMULATION!$D$17*$J879)/(1-EXP(-SIMULATION!$D$4*SIMULATION!$D$17))))</f>
        <v>1.9013430385033701</v>
      </c>
      <c r="L879">
        <v>-0.11414637023857296</v>
      </c>
      <c r="M879">
        <f t="shared" ca="1" si="13"/>
        <v>1.684311632079831</v>
      </c>
      <c r="N879" s="6">
        <v>878</v>
      </c>
      <c r="O879">
        <f ca="1">$M$21927</f>
        <v>0.92059873452938346</v>
      </c>
      <c r="P879">
        <f ca="1">$M$21928</f>
        <v>2.9983779749960262</v>
      </c>
      <c r="Q879">
        <f ca="1">$M$21929</f>
        <v>1.2221441826815933</v>
      </c>
      <c r="R879">
        <f ca="1">$M$21930</f>
        <v>2.3429650124034085</v>
      </c>
      <c r="S879">
        <f ca="1">$M$21931</f>
        <v>2.2591370460777678</v>
      </c>
      <c r="T879">
        <f ca="1">$M$21932</f>
        <v>4.2952660038237136</v>
      </c>
      <c r="U879">
        <f ca="1">$M$21933</f>
        <v>2.612168541518423</v>
      </c>
      <c r="V879">
        <f ca="1">$M$21934</f>
        <v>3.7911538616643616</v>
      </c>
      <c r="W879">
        <f ca="1">$M$21935</f>
        <v>0.88833121577462748</v>
      </c>
      <c r="X879">
        <f ca="1">$M$21936</f>
        <v>2.4090873446916126</v>
      </c>
      <c r="Y879">
        <f ca="1">$M$21937</f>
        <v>2.2350112207983766</v>
      </c>
      <c r="Z879">
        <f ca="1">$M$21938</f>
        <v>3.8163398963062849</v>
      </c>
      <c r="AA879">
        <f ca="1">$M$21939</f>
        <v>1.8812697410444579</v>
      </c>
      <c r="AB879">
        <f ca="1">$M$21940</f>
        <v>2.9005563252977264</v>
      </c>
      <c r="AC879">
        <f ca="1">$M$21941</f>
        <v>3.0774499271919153</v>
      </c>
      <c r="AD879">
        <f ca="1">$M$21942</f>
        <v>1.9595262219144651</v>
      </c>
      <c r="AE879">
        <f ca="1">$M$21943</f>
        <v>1.6833412054189003</v>
      </c>
      <c r="AF879">
        <f ca="1">$M$21944</f>
        <v>1.3307088096577504</v>
      </c>
      <c r="AG879">
        <f ca="1">$M$21945</f>
        <v>2.691166846015121</v>
      </c>
      <c r="AH879">
        <f ca="1">$M$21946</f>
        <v>1.8193692264617221</v>
      </c>
      <c r="AI879">
        <f ca="1">$M$21947</f>
        <v>0.69779972846963201</v>
      </c>
      <c r="AJ879">
        <f ca="1">$M$21948</f>
        <v>1.4282228959060728</v>
      </c>
      <c r="AK879">
        <f ca="1">$M$21949</f>
        <v>1.1093350268435</v>
      </c>
      <c r="AL879">
        <f ca="1">$M$21950</f>
        <v>1.1209532963585509</v>
      </c>
      <c r="AM879">
        <f ca="1">$M$21951</f>
        <v>0.88695485477734148</v>
      </c>
    </row>
    <row r="880" spans="1:39" x14ac:dyDescent="0.25">
      <c r="A880" s="9"/>
      <c r="H880" s="9"/>
      <c r="J880">
        <v>3</v>
      </c>
      <c r="K880">
        <f ca="1">SIMULATION!$D$3*SIMULATION!$D$17/$H877/(SIMULATION!$D$17-$I877)*(((EXP(-$I877*$J880))/(1-EXP(-SIMULATION!$D$4*$I877)))-(EXP(-SIMULATION!$D$17*$J880)/(1-EXP(-SIMULATION!$D$4*SIMULATION!$D$17))))</f>
        <v>1.9810479640942904</v>
      </c>
      <c r="L880">
        <v>3.4067741790752643E-2</v>
      </c>
      <c r="M880">
        <f t="shared" ca="1" si="13"/>
        <v>2.0485377946101511</v>
      </c>
      <c r="N880" s="6">
        <v>879</v>
      </c>
      <c r="O880">
        <f ca="1">$M$21952</f>
        <v>2.3785378102439307</v>
      </c>
      <c r="P880">
        <f ca="1">$M$21953</f>
        <v>2.5886827163916024</v>
      </c>
      <c r="Q880">
        <f ca="1">$M$21954</f>
        <v>1.9136830450945204</v>
      </c>
      <c r="R880">
        <f ca="1">$M$21955</f>
        <v>2.30802469629583</v>
      </c>
      <c r="S880">
        <f ca="1">$M$21956</f>
        <v>1.2941916411390573</v>
      </c>
      <c r="T880">
        <f ca="1">$M$21957</f>
        <v>4.5181654450069848</v>
      </c>
      <c r="U880">
        <f ca="1">$M$21958</f>
        <v>2.4457286069604525</v>
      </c>
      <c r="V880">
        <f ca="1">$M$21959</f>
        <v>2.8137129279670448</v>
      </c>
      <c r="W880">
        <f ca="1">$M$21960</f>
        <v>2.4898680887676061</v>
      </c>
      <c r="X880">
        <f ca="1">$M$21961</f>
        <v>3.6106100197758471</v>
      </c>
      <c r="Y880">
        <f ca="1">$M$21962</f>
        <v>3.3451851041772622</v>
      </c>
      <c r="Z880">
        <f ca="1">$M$21963</f>
        <v>2.516376158281755</v>
      </c>
      <c r="AA880">
        <f ca="1">$M$21964</f>
        <v>2.3173576806027918</v>
      </c>
      <c r="AB880">
        <f ca="1">$M$21965</f>
        <v>2.7518592553746073</v>
      </c>
      <c r="AC880">
        <f ca="1">$M$21966</f>
        <v>2.3176670763354905</v>
      </c>
      <c r="AD880">
        <f ca="1">$M$21967</f>
        <v>1.8366856573856465</v>
      </c>
      <c r="AE880">
        <f ca="1">$M$21968</f>
        <v>2.8479664435535628</v>
      </c>
      <c r="AF880">
        <f ca="1">$M$21969</f>
        <v>2.7988916712738683</v>
      </c>
      <c r="AG880">
        <f ca="1">$M$21970</f>
        <v>1.5395224980057525</v>
      </c>
      <c r="AH880">
        <f ca="1">$M$21971</f>
        <v>1.2843803193845982</v>
      </c>
      <c r="AI880">
        <f ca="1">$M$21972</f>
        <v>2.4478420904202043</v>
      </c>
      <c r="AJ880">
        <f ca="1">$M$21973</f>
        <v>2.6788877911103359</v>
      </c>
      <c r="AK880">
        <f ca="1">$M$21974</f>
        <v>2.6448222396240189</v>
      </c>
      <c r="AL880">
        <f ca="1">$M$21975</f>
        <v>1.9589153718750583</v>
      </c>
      <c r="AM880">
        <f ca="1">$M$21976</f>
        <v>2.569856968942525</v>
      </c>
    </row>
    <row r="881" spans="1:39" x14ac:dyDescent="0.25">
      <c r="A881" s="9"/>
      <c r="H881" s="9"/>
      <c r="J881">
        <v>4</v>
      </c>
      <c r="K881">
        <f ca="1">SIMULATION!$D$3*SIMULATION!$D$17/$H877/(SIMULATION!$D$17-$I877)*(((EXP(-$I877*$J881))/(1-EXP(-SIMULATION!$D$4*$I877)))-(EXP(-SIMULATION!$D$17*$J881)/(1-EXP(-SIMULATION!$D$4*SIMULATION!$D$17))))</f>
        <v>2.0185785301245867</v>
      </c>
      <c r="L881">
        <v>0.51104198408182566</v>
      </c>
      <c r="M881">
        <f t="shared" ca="1" si="13"/>
        <v>3.0501569071844306</v>
      </c>
      <c r="N881" s="6">
        <v>880</v>
      </c>
      <c r="O881">
        <f ca="1">$M$21977</f>
        <v>0.81947819979927883</v>
      </c>
      <c r="P881">
        <f ca="1">$M$21978</f>
        <v>2.4237710917970481</v>
      </c>
      <c r="Q881">
        <f ca="1">$M$21979</f>
        <v>2.307366101363177</v>
      </c>
      <c r="R881">
        <f ca="1">$M$21980</f>
        <v>3.0298951557780631</v>
      </c>
      <c r="S881">
        <f ca="1">$M$21981</f>
        <v>2.9644843772350553</v>
      </c>
      <c r="T881">
        <f ca="1">$M$21982</f>
        <v>2.2505843702215493</v>
      </c>
      <c r="U881">
        <f ca="1">$M$21983</f>
        <v>3.3468793448725043</v>
      </c>
      <c r="V881">
        <f ca="1">$M$21984</f>
        <v>5.1215026188197834</v>
      </c>
      <c r="W881">
        <f ca="1">$M$21985</f>
        <v>1.9175909944034639</v>
      </c>
      <c r="X881">
        <f ca="1">$M$21986</f>
        <v>1.973783892558181</v>
      </c>
      <c r="Y881">
        <f ca="1">$M$21987</f>
        <v>3.6743615459302124</v>
      </c>
      <c r="Z881">
        <f ca="1">$M$21988</f>
        <v>1.762927130184218</v>
      </c>
      <c r="AA881">
        <f ca="1">$M$21989</f>
        <v>1.7145207009604695</v>
      </c>
      <c r="AB881">
        <f ca="1">$M$21990</f>
        <v>2.1255286033776453</v>
      </c>
      <c r="AC881">
        <f ca="1">$M$21991</f>
        <v>1.8341682243695776</v>
      </c>
      <c r="AD881">
        <f ca="1">$M$21992</f>
        <v>1.7687523689704412</v>
      </c>
      <c r="AE881">
        <f ca="1">$M$21993</f>
        <v>1.4838890669492459</v>
      </c>
      <c r="AF881">
        <f ca="1">$M$21994</f>
        <v>1.1622100725236195</v>
      </c>
      <c r="AG881">
        <f ca="1">$M$21995</f>
        <v>2.2651803749983497</v>
      </c>
      <c r="AH881">
        <f ca="1">$M$21996</f>
        <v>1.401369496696051</v>
      </c>
      <c r="AI881">
        <f ca="1">$M$21997</f>
        <v>0.97063444354161543</v>
      </c>
      <c r="AJ881">
        <f ca="1">$M$21998</f>
        <v>1.35580382697323</v>
      </c>
      <c r="AK881">
        <f ca="1">$M$21999</f>
        <v>1.0906102858501043</v>
      </c>
      <c r="AL881">
        <f ca="1">$M$22000</f>
        <v>0.64998173076547883</v>
      </c>
      <c r="AM881">
        <f ca="1">$M$22001</f>
        <v>1.2783599242974788</v>
      </c>
    </row>
    <row r="882" spans="1:39" x14ac:dyDescent="0.25">
      <c r="A882" s="9"/>
      <c r="H882" s="9"/>
      <c r="J882">
        <v>5</v>
      </c>
      <c r="K882">
        <f ca="1">SIMULATION!$D$3*SIMULATION!$D$17/$H877/(SIMULATION!$D$17-$I877)*(((EXP(-$I877*$J882))/(1-EXP(-SIMULATION!$D$4*$I877)))-(EXP(-SIMULATION!$D$17*$J882)/(1-EXP(-SIMULATION!$D$4*SIMULATION!$D$17))))</f>
        <v>2.0293233626340474</v>
      </c>
      <c r="L882">
        <v>-0.18311302070080193</v>
      </c>
      <c r="M882">
        <f t="shared" ca="1" si="13"/>
        <v>1.6577278317234181</v>
      </c>
      <c r="N882" s="6">
        <v>881</v>
      </c>
      <c r="O882">
        <f ca="1">$M$22002</f>
        <v>1.6132960132434289</v>
      </c>
      <c r="P882">
        <f ca="1">$M$22003</f>
        <v>1.54363879735461</v>
      </c>
      <c r="Q882">
        <f ca="1">$M$22004</f>
        <v>2.3018910946061371</v>
      </c>
      <c r="R882">
        <f ca="1">$M$22005</f>
        <v>2.5030941441163446</v>
      </c>
      <c r="S882">
        <f ca="1">$M$22006</f>
        <v>2.4595194755702474</v>
      </c>
      <c r="T882">
        <f ca="1">$M$22007</f>
        <v>2.2848790295419232</v>
      </c>
      <c r="U882">
        <f ca="1">$M$22008</f>
        <v>3.2826520439305469</v>
      </c>
      <c r="V882">
        <f ca="1">$M$22009</f>
        <v>2.7616854734942402</v>
      </c>
      <c r="W882">
        <f ca="1">$M$22010</f>
        <v>2.0380463830444837</v>
      </c>
      <c r="X882">
        <f ca="1">$M$22011</f>
        <v>1.4047848002604253</v>
      </c>
      <c r="Y882">
        <f ca="1">$M$22012</f>
        <v>2.4628336985277319</v>
      </c>
      <c r="Z882">
        <f ca="1">$M$22013</f>
        <v>1.1894696397248956</v>
      </c>
      <c r="AA882">
        <f ca="1">$M$22014</f>
        <v>1.4026399924150066</v>
      </c>
      <c r="AB882">
        <f ca="1">$M$22015</f>
        <v>2.1226531188715874</v>
      </c>
      <c r="AC882">
        <f ca="1">$M$22016</f>
        <v>1.7018277336814909</v>
      </c>
      <c r="AD882">
        <f ca="1">$M$22017</f>
        <v>1.3860039713301755</v>
      </c>
      <c r="AE882">
        <f ca="1">$M$22018</f>
        <v>1.5594458465647292</v>
      </c>
      <c r="AF882">
        <f ca="1">$M$22019</f>
        <v>2.8670998377692944</v>
      </c>
      <c r="AG882">
        <f ca="1">$M$22020</f>
        <v>2.404058566536746</v>
      </c>
      <c r="AH882">
        <f ca="1">$M$22021</f>
        <v>1.7499549947661752</v>
      </c>
      <c r="AI882">
        <f ca="1">$M$22022</f>
        <v>1.2918932590314067</v>
      </c>
      <c r="AJ882">
        <f ca="1">$M$22023</f>
        <v>1.6690111093498663</v>
      </c>
      <c r="AK882">
        <f ca="1">$M$22024</f>
        <v>1.8130693006602108</v>
      </c>
      <c r="AL882">
        <f ca="1">$M$22025</f>
        <v>1.2835239269788159</v>
      </c>
      <c r="AM882">
        <f ca="1">$M$22026</f>
        <v>0.91814922888540929</v>
      </c>
    </row>
    <row r="883" spans="1:39" x14ac:dyDescent="0.25">
      <c r="A883" s="9"/>
      <c r="H883" s="9"/>
      <c r="J883">
        <v>6</v>
      </c>
      <c r="K883">
        <f ca="1">SIMULATION!$D$3*SIMULATION!$D$17/$H877/(SIMULATION!$D$17-$I877)*(((EXP(-$I877*$J883))/(1-EXP(-SIMULATION!$D$4*$I877)))-(EXP(-SIMULATION!$D$17*$J883)/(1-EXP(-SIMULATION!$D$4*SIMULATION!$D$17))))</f>
        <v>2.0231395926811522</v>
      </c>
      <c r="L883">
        <v>0.15238444769717985</v>
      </c>
      <c r="M883">
        <f t="shared" ca="1" si="13"/>
        <v>2.3314346021261669</v>
      </c>
      <c r="N883" s="6">
        <v>882</v>
      </c>
      <c r="O883">
        <f ca="1">$M$22027</f>
        <v>2.2137055180760541</v>
      </c>
      <c r="P883">
        <f ca="1">$M$22028</f>
        <v>2.1988622895827339</v>
      </c>
      <c r="Q883">
        <f ca="1">$M$22029</f>
        <v>2.3804847307074155</v>
      </c>
      <c r="R883">
        <f ca="1">$M$22030</f>
        <v>1.8903621606054521</v>
      </c>
      <c r="S883">
        <f ca="1">$M$22031</f>
        <v>3.2931103475820218</v>
      </c>
      <c r="T883">
        <f ca="1">$M$22032</f>
        <v>3.8991251127405757</v>
      </c>
      <c r="U883">
        <f ca="1">$M$22033</f>
        <v>3.1905075132251914</v>
      </c>
      <c r="V883">
        <f ca="1">$M$22034</f>
        <v>2.0677350930860094</v>
      </c>
      <c r="W883">
        <f ca="1">$M$22035</f>
        <v>1.6724167850287324</v>
      </c>
      <c r="X883">
        <f ca="1">$M$22036</f>
        <v>3.1447471785262318</v>
      </c>
      <c r="Y883">
        <f ca="1">$M$22037</f>
        <v>3.8633048268910093</v>
      </c>
      <c r="Z883">
        <f ca="1">$M$22038</f>
        <v>1.8693924160696935</v>
      </c>
      <c r="AA883">
        <f ca="1">$M$22039</f>
        <v>1.8826053160346521</v>
      </c>
      <c r="AB883">
        <f ca="1">$M$22040</f>
        <v>1.3421912398524336</v>
      </c>
      <c r="AC883">
        <f ca="1">$M$22041</f>
        <v>1.8276906260273273</v>
      </c>
      <c r="AD883">
        <f ca="1">$M$22042</f>
        <v>1.8056023289619845</v>
      </c>
      <c r="AE883">
        <f ca="1">$M$22043</f>
        <v>1.4581288044182916</v>
      </c>
      <c r="AF883">
        <f ca="1">$M$22044</f>
        <v>1.2166905907456227</v>
      </c>
      <c r="AG883">
        <f ca="1">$M$22045</f>
        <v>1.7122198278062022</v>
      </c>
      <c r="AH883">
        <f ca="1">$M$22046</f>
        <v>0.39813515704463542</v>
      </c>
      <c r="AI883">
        <f ca="1">$M$22047</f>
        <v>1.8784764869366275</v>
      </c>
      <c r="AJ883">
        <f ca="1">$M$22048</f>
        <v>1.755557213173095</v>
      </c>
      <c r="AK883">
        <f ca="1">$M$22049</f>
        <v>2.4407066486415321</v>
      </c>
      <c r="AL883">
        <f ca="1">$M$22050</f>
        <v>1.7185556552243091</v>
      </c>
      <c r="AM883">
        <f ca="1">$M$22051</f>
        <v>2.0694698941924936</v>
      </c>
    </row>
    <row r="884" spans="1:39" x14ac:dyDescent="0.25">
      <c r="A884" s="9"/>
      <c r="H884" s="9"/>
      <c r="J884">
        <v>7</v>
      </c>
      <c r="K884">
        <f ca="1">SIMULATION!$D$3*SIMULATION!$D$17/$H877/(SIMULATION!$D$17-$I877)*(((EXP(-$I877*$J884))/(1-EXP(-SIMULATION!$D$4*$I877)))-(EXP(-SIMULATION!$D$17*$J884)/(1-EXP(-SIMULATION!$D$4*SIMULATION!$D$17))))</f>
        <v>2.0063397109772656</v>
      </c>
      <c r="L884">
        <v>6.4238160715555645E-2</v>
      </c>
      <c r="M884">
        <f t="shared" ca="1" si="13"/>
        <v>2.1352232837810243</v>
      </c>
      <c r="N884" s="6">
        <v>883</v>
      </c>
      <c r="O884">
        <f ca="1">$M$22052</f>
        <v>2.2277550589184734</v>
      </c>
      <c r="P884">
        <f ca="1">$M$22053</f>
        <v>3.3094688021444503</v>
      </c>
      <c r="Q884">
        <f ca="1">$M$22054</f>
        <v>5.996758215679062</v>
      </c>
      <c r="R884">
        <f ca="1">$M$22055</f>
        <v>4.6783962305916322</v>
      </c>
      <c r="S884">
        <f ca="1">$M$22056</f>
        <v>4.9350693485165689</v>
      </c>
      <c r="T884">
        <f ca="1">$M$22057</f>
        <v>4.7904218939948109</v>
      </c>
      <c r="U884">
        <f ca="1">$M$22058</f>
        <v>3.8357686080687952</v>
      </c>
      <c r="V884">
        <f ca="1">$M$22059</f>
        <v>4.2419165570770119</v>
      </c>
      <c r="W884">
        <f ca="1">$M$22060</f>
        <v>3.9035433039550806</v>
      </c>
      <c r="X884">
        <f ca="1">$M$22061</f>
        <v>5.4199755237623428</v>
      </c>
      <c r="Y884">
        <f ca="1">$M$22062</f>
        <v>2.2137435804979915</v>
      </c>
      <c r="Z884">
        <f ca="1">$M$22063</f>
        <v>3.9783629638912164</v>
      </c>
      <c r="AA884">
        <f ca="1">$M$22064</f>
        <v>4.8353044125275559</v>
      </c>
      <c r="AB884">
        <f ca="1">$M$22065</f>
        <v>2.6907624749017729</v>
      </c>
      <c r="AC884">
        <f ca="1">$M$22066</f>
        <v>4.5394488098091097</v>
      </c>
      <c r="AD884">
        <f ca="1">$M$22067</f>
        <v>4.0024902106759299</v>
      </c>
      <c r="AE884">
        <f ca="1">$M$22068</f>
        <v>2.716709012152982</v>
      </c>
      <c r="AF884">
        <f ca="1">$M$22069</f>
        <v>2.3397305421547294</v>
      </c>
      <c r="AG884">
        <f ca="1">$M$22070</f>
        <v>1.5760500258320767</v>
      </c>
      <c r="AH884">
        <f ca="1">$M$22071</f>
        <v>2.6349147557801524</v>
      </c>
      <c r="AI884">
        <f ca="1">$M$22072</f>
        <v>3.4800762757165122</v>
      </c>
      <c r="AJ884">
        <f ca="1">$M$22073</f>
        <v>3.2212513379434067</v>
      </c>
      <c r="AK884">
        <f ca="1">$M$22074</f>
        <v>1.7803078595589796</v>
      </c>
      <c r="AL884">
        <f ca="1">$M$22075</f>
        <v>2.431810079616922</v>
      </c>
      <c r="AM884">
        <f ca="1">$M$22076</f>
        <v>2.2350447840400514</v>
      </c>
    </row>
    <row r="885" spans="1:39" x14ac:dyDescent="0.25">
      <c r="A885" s="9"/>
      <c r="H885" s="9"/>
      <c r="J885">
        <v>8</v>
      </c>
      <c r="K885">
        <f ca="1">SIMULATION!$D$3*SIMULATION!$D$17/$H877/(SIMULATION!$D$17-$I877)*(((EXP(-$I877*$J885))/(1-EXP(-SIMULATION!$D$4*$I877)))-(EXP(-SIMULATION!$D$17*$J885)/(1-EXP(-SIMULATION!$D$4*SIMULATION!$D$17))))</f>
        <v>1.9829647912206338</v>
      </c>
      <c r="L885">
        <v>8.8267776613063842E-2</v>
      </c>
      <c r="M885">
        <f t="shared" ca="1" si="13"/>
        <v>2.1579966844436673</v>
      </c>
      <c r="N885" s="6">
        <v>884</v>
      </c>
      <c r="O885">
        <f ca="1">$M$22077</f>
        <v>2.1235265601594322</v>
      </c>
      <c r="P885">
        <f ca="1">$M$22078</f>
        <v>1.3869659775830239</v>
      </c>
      <c r="Q885">
        <f ca="1">$M$22079</f>
        <v>1.7208006574344423</v>
      </c>
      <c r="R885">
        <f ca="1">$M$22080</f>
        <v>2.0093003778361913</v>
      </c>
      <c r="S885">
        <f ca="1">$M$22081</f>
        <v>2.4552452403218745</v>
      </c>
      <c r="T885">
        <f ca="1">$M$22082</f>
        <v>4.1276971001100007</v>
      </c>
      <c r="U885">
        <f ca="1">$M$22083</f>
        <v>3.3167004044986439</v>
      </c>
      <c r="V885">
        <f ca="1">$M$22084</f>
        <v>1.7310463484523189</v>
      </c>
      <c r="W885">
        <f ca="1">$M$22085</f>
        <v>0.52536653445159931</v>
      </c>
      <c r="X885">
        <f ca="1">$M$22086</f>
        <v>1.9358471956538008</v>
      </c>
      <c r="Y885">
        <f ca="1">$M$22087</f>
        <v>3.938565728737708</v>
      </c>
      <c r="Z885">
        <f ca="1">$M$22088</f>
        <v>2.3890353588899487</v>
      </c>
      <c r="AA885">
        <f ca="1">$M$22089</f>
        <v>3.2954902592670514</v>
      </c>
      <c r="AB885">
        <f ca="1">$M$22090</f>
        <v>1.9343529588486155</v>
      </c>
      <c r="AC885">
        <f ca="1">$M$22091</f>
        <v>2.0762970813110271</v>
      </c>
      <c r="AD885">
        <f ca="1">$M$22092</f>
        <v>2.5674116136552052</v>
      </c>
      <c r="AE885">
        <f ca="1">$M$22093</f>
        <v>1.7223526021115396</v>
      </c>
      <c r="AF885">
        <f ca="1">$M$22094</f>
        <v>3.0482232574523795</v>
      </c>
      <c r="AG885">
        <f ca="1">$M$22095</f>
        <v>1.4452757550497757</v>
      </c>
      <c r="AH885">
        <f ca="1">$M$22096</f>
        <v>2.5067490008043909</v>
      </c>
      <c r="AI885">
        <f ca="1">$M$22097</f>
        <v>2.0901769556197527</v>
      </c>
      <c r="AJ885">
        <f ca="1">$M$22098</f>
        <v>2.260019324483868</v>
      </c>
      <c r="AK885">
        <f ca="1">$M$22099</f>
        <v>2.6498746038917078</v>
      </c>
      <c r="AL885">
        <f ca="1">$M$22100</f>
        <v>2.0167629735593269</v>
      </c>
      <c r="AM885">
        <f ca="1">$M$22101</f>
        <v>1.2398578399525422</v>
      </c>
    </row>
    <row r="886" spans="1:39" x14ac:dyDescent="0.25">
      <c r="A886" s="9"/>
      <c r="H886" s="9"/>
      <c r="J886">
        <v>9</v>
      </c>
      <c r="K886">
        <f ca="1">SIMULATION!$D$3*SIMULATION!$D$17/$H877/(SIMULATION!$D$17-$I877)*(((EXP(-$I877*$J886))/(1-EXP(-SIMULATION!$D$4*$I877)))-(EXP(-SIMULATION!$D$17*$J886)/(1-EXP(-SIMULATION!$D$4*SIMULATION!$D$17))))</f>
        <v>1.9556004011930268</v>
      </c>
      <c r="L886">
        <v>-0.26113904016532108</v>
      </c>
      <c r="M886">
        <f t="shared" ca="1" si="13"/>
        <v>1.4449167894785631</v>
      </c>
      <c r="N886" s="6">
        <v>885</v>
      </c>
      <c r="O886">
        <f ca="1">$M$22102</f>
        <v>0.90431344386131263</v>
      </c>
      <c r="P886">
        <f ca="1">$M$22103</f>
        <v>1.4854845937142749</v>
      </c>
      <c r="Q886">
        <f ca="1">$M$22104</f>
        <v>2.338589572488897</v>
      </c>
      <c r="R886">
        <f ca="1">$M$22105</f>
        <v>4.0376454383146161</v>
      </c>
      <c r="S886">
        <f ca="1">$M$22106</f>
        <v>5.4548276366048318</v>
      </c>
      <c r="T886">
        <f ca="1">$M$22107</f>
        <v>4.4882574941639426</v>
      </c>
      <c r="U886">
        <f ca="1">$M$22108</f>
        <v>2.8983879093825968</v>
      </c>
      <c r="V886">
        <f ca="1">$M$22109</f>
        <v>3.6450163612982385</v>
      </c>
      <c r="W886">
        <f ca="1">$M$22110</f>
        <v>4.1376641128927094</v>
      </c>
      <c r="X886">
        <f ca="1">$M$22111</f>
        <v>2.0125818558170065</v>
      </c>
      <c r="Y886">
        <f ca="1">$M$22112</f>
        <v>2.0173554992622784</v>
      </c>
      <c r="Z886">
        <f ca="1">$M$22113</f>
        <v>3.1804504250621926</v>
      </c>
      <c r="AA886">
        <f ca="1">$M$22114</f>
        <v>2.1412796072040421</v>
      </c>
      <c r="AB886">
        <f ca="1">$M$22115</f>
        <v>1.815627280724053</v>
      </c>
      <c r="AC886">
        <f ca="1">$M$22116</f>
        <v>2.7927746364622781</v>
      </c>
      <c r="AD886">
        <f ca="1">$M$22117</f>
        <v>1.397370359532893</v>
      </c>
      <c r="AE886">
        <f ca="1">$M$22118</f>
        <v>1.5334046724313124</v>
      </c>
      <c r="AF886">
        <f ca="1">$M$22119</f>
        <v>2.0619522834245148</v>
      </c>
      <c r="AG886">
        <f ca="1">$M$22120</f>
        <v>1.390413792332962</v>
      </c>
      <c r="AH886">
        <f ca="1">$M$22121</f>
        <v>1.5732009516459948</v>
      </c>
      <c r="AI886">
        <f ca="1">$M$22122</f>
        <v>1.1673132085965565</v>
      </c>
      <c r="AJ886">
        <f ca="1">$M$22123</f>
        <v>1.0973474043444491</v>
      </c>
      <c r="AK886">
        <f ca="1">$M$22124</f>
        <v>0.81210687761970479</v>
      </c>
      <c r="AL886">
        <f ca="1">$M$22125</f>
        <v>1.1787427895466618</v>
      </c>
      <c r="AM886">
        <f ca="1">$M$22126</f>
        <v>0.6045085659479057</v>
      </c>
    </row>
    <row r="887" spans="1:39" x14ac:dyDescent="0.25">
      <c r="A887" s="9"/>
      <c r="H887" s="9"/>
      <c r="J887">
        <v>10</v>
      </c>
      <c r="K887">
        <f ca="1">SIMULATION!$D$3*SIMULATION!$D$17/$H877/(SIMULATION!$D$17-$I877)*(((EXP(-$I877*$J887))/(1-EXP(-SIMULATION!$D$4*$I877)))-(EXP(-SIMULATION!$D$17*$J887)/(1-EXP(-SIMULATION!$D$4*SIMULATION!$D$17))))</f>
        <v>1.9258994570964885</v>
      </c>
      <c r="L887">
        <v>2.2030360659066963E-2</v>
      </c>
      <c r="M887">
        <f t="shared" ca="1" si="13"/>
        <v>1.9683277167294255</v>
      </c>
      <c r="N887" s="6">
        <v>886</v>
      </c>
      <c r="O887">
        <f ca="1">$M$22127</f>
        <v>1.6289640550191764</v>
      </c>
      <c r="P887">
        <f ca="1">$M$22128</f>
        <v>1.2019451048863343</v>
      </c>
      <c r="Q887">
        <f ca="1">$M$22129</f>
        <v>2.1419033872625364</v>
      </c>
      <c r="R887">
        <f ca="1">$M$22130</f>
        <v>1.9065753580287155</v>
      </c>
      <c r="S887">
        <f ca="1">$M$22131</f>
        <v>2.0641771462986354</v>
      </c>
      <c r="T887">
        <f ca="1">$M$22132</f>
        <v>2.1530656394935477</v>
      </c>
      <c r="U887">
        <f ca="1">$M$22133</f>
        <v>0.61335857173860098</v>
      </c>
      <c r="V887">
        <f ca="1">$M$22134</f>
        <v>1.4311883887748413</v>
      </c>
      <c r="W887">
        <f ca="1">$M$22135</f>
        <v>2.3892691575508551</v>
      </c>
      <c r="X887">
        <f ca="1">$M$22136</f>
        <v>1.8712151168631932</v>
      </c>
      <c r="Y887">
        <f ca="1">$M$22137</f>
        <v>1.9648871940487589</v>
      </c>
      <c r="Z887">
        <f ca="1">$M$22138</f>
        <v>1.8382248938095231</v>
      </c>
      <c r="AA887">
        <f ca="1">$M$22139</f>
        <v>2.3069820401219179</v>
      </c>
      <c r="AB887">
        <f ca="1">$M$22140</f>
        <v>1.5438628793327458</v>
      </c>
      <c r="AC887">
        <f ca="1">$M$22141</f>
        <v>1.7524401569463093</v>
      </c>
      <c r="AD887">
        <f ca="1">$M$22142</f>
        <v>1.8198088402734252</v>
      </c>
      <c r="AE887">
        <f ca="1">$M$22143</f>
        <v>1.2621133024266551</v>
      </c>
      <c r="AF887">
        <f ca="1">$M$22144</f>
        <v>2.0829467660090413</v>
      </c>
      <c r="AG887">
        <f ca="1">$M$22145</f>
        <v>2.0434184110431222</v>
      </c>
      <c r="AH887">
        <f ca="1">$M$22146</f>
        <v>1.5814401412558035</v>
      </c>
      <c r="AI887">
        <f ca="1">$M$22147</f>
        <v>1.222266636075293</v>
      </c>
      <c r="AJ887">
        <f ca="1">$M$22148</f>
        <v>2.2276087585929361</v>
      </c>
      <c r="AK887">
        <f ca="1">$M$22149</f>
        <v>1.5808406302047817</v>
      </c>
      <c r="AL887">
        <f ca="1">$M$22150</f>
        <v>1.5632350527961305</v>
      </c>
      <c r="AM887">
        <f ca="1">$M$22151</f>
        <v>1.0069174742476086</v>
      </c>
    </row>
    <row r="888" spans="1:39" x14ac:dyDescent="0.25">
      <c r="A888" s="9"/>
      <c r="H888" s="9"/>
      <c r="J888">
        <v>11</v>
      </c>
      <c r="K888">
        <f ca="1">SIMULATION!$D$3*SIMULATION!$D$17/$H877/(SIMULATION!$D$17-$I877)*(((EXP(-$I877*$J888))/(1-EXP(-SIMULATION!$D$4*$I877)))-(EXP(-SIMULATION!$D$17*$J888)/(1-EXP(-SIMULATION!$D$4*SIMULATION!$D$17))))</f>
        <v>1.8949172800272032</v>
      </c>
      <c r="L888">
        <v>0.10174272494612152</v>
      </c>
      <c r="M888">
        <f t="shared" ca="1" si="13"/>
        <v>2.0877113276446639</v>
      </c>
      <c r="N888" s="6">
        <v>887</v>
      </c>
      <c r="O888">
        <f ca="1">$M$22152</f>
        <v>1.7323494797571508</v>
      </c>
      <c r="P888">
        <f ca="1">$M$22153</f>
        <v>2.2620486563191915</v>
      </c>
      <c r="Q888">
        <f ca="1">$M$22154</f>
        <v>3.9506481951613091</v>
      </c>
      <c r="R888">
        <f ca="1">$M$22155</f>
        <v>2.3171003678087927</v>
      </c>
      <c r="S888">
        <f ca="1">$M$22156</f>
        <v>2.6235964031999583</v>
      </c>
      <c r="T888">
        <f ca="1">$M$22157</f>
        <v>2.8366232004962906</v>
      </c>
      <c r="U888">
        <f ca="1">$M$22158</f>
        <v>2.0559484748022112</v>
      </c>
      <c r="V888">
        <f ca="1">$M$22159</f>
        <v>3.4739315393816725</v>
      </c>
      <c r="W888">
        <f ca="1">$M$22160</f>
        <v>3.7029800734052207</v>
      </c>
      <c r="X888">
        <f ca="1">$M$22161</f>
        <v>3.327800592791025</v>
      </c>
      <c r="Y888">
        <f ca="1">$M$22162</f>
        <v>4.2211075564806597</v>
      </c>
      <c r="Z888">
        <f ca="1">$M$22163</f>
        <v>3.7982194422781488</v>
      </c>
      <c r="AA888">
        <f ca="1">$M$22164</f>
        <v>2.5965666148646642</v>
      </c>
      <c r="AB888">
        <f ca="1">$M$22165</f>
        <v>3.0397446849695915</v>
      </c>
      <c r="AC888">
        <f ca="1">$M$22166</f>
        <v>2.0772909882016393</v>
      </c>
      <c r="AD888">
        <f ca="1">$M$22167</f>
        <v>2.1713478716628858</v>
      </c>
      <c r="AE888">
        <f ca="1">$M$22168</f>
        <v>2.4464074682505186</v>
      </c>
      <c r="AF888">
        <f ca="1">$M$22169</f>
        <v>2.8565815320096593</v>
      </c>
      <c r="AG888">
        <f ca="1">$M$22170</f>
        <v>2.8657035235176385</v>
      </c>
      <c r="AH888">
        <f ca="1">$M$22171</f>
        <v>1.6717250143947218</v>
      </c>
      <c r="AI888">
        <f ca="1">$M$22172</f>
        <v>3.4673422949219934</v>
      </c>
      <c r="AJ888">
        <f ca="1">$M$22173</f>
        <v>0.9172905402960877</v>
      </c>
      <c r="AK888">
        <f ca="1">$M$22174</f>
        <v>2.9133525032478702</v>
      </c>
      <c r="AL888">
        <f ca="1">$M$22175</f>
        <v>1.7766288648787083</v>
      </c>
      <c r="AM888">
        <f ca="1">$M$22176</f>
        <v>0.96255554506964691</v>
      </c>
    </row>
    <row r="889" spans="1:39" x14ac:dyDescent="0.25">
      <c r="A889" s="9"/>
      <c r="H889" s="9"/>
      <c r="J889">
        <v>12</v>
      </c>
      <c r="K889">
        <f ca="1">SIMULATION!$D$3*SIMULATION!$D$17/$H877/(SIMULATION!$D$17-$I877)*(((EXP(-$I877*$J889))/(1-EXP(-SIMULATION!$D$4*$I877)))-(EXP(-SIMULATION!$D$17*$J889)/(1-EXP(-SIMULATION!$D$4*SIMULATION!$D$17))))</f>
        <v>1.8633263070425372</v>
      </c>
      <c r="L889">
        <v>-0.26663945849301623</v>
      </c>
      <c r="M889">
        <f t="shared" ca="1" si="13"/>
        <v>1.3664899895369234</v>
      </c>
      <c r="N889" s="6">
        <v>888</v>
      </c>
      <c r="O889">
        <f ca="1">$M$22177</f>
        <v>1.6577771932656968</v>
      </c>
      <c r="P889">
        <f ca="1">$M$22178</f>
        <v>1.7935761420554905</v>
      </c>
      <c r="Q889">
        <f ca="1">$M$22179</f>
        <v>1.5091010228798658</v>
      </c>
      <c r="R889">
        <f ca="1">$M$22180</f>
        <v>2.114079535512861</v>
      </c>
      <c r="S889">
        <f ca="1">$M$22181</f>
        <v>1.0661686988089416</v>
      </c>
      <c r="T889">
        <f ca="1">$M$22182</f>
        <v>2.5333285111033859</v>
      </c>
      <c r="U889">
        <f ca="1">$M$22183</f>
        <v>2.5911885549275464</v>
      </c>
      <c r="V889">
        <f ca="1">$M$22184</f>
        <v>2.0702219226197762</v>
      </c>
      <c r="W889">
        <f ca="1">$M$22185</f>
        <v>1.9337018839337548</v>
      </c>
      <c r="X889">
        <f ca="1">$M$22186</f>
        <v>1.6711502510046687</v>
      </c>
      <c r="Y889">
        <f ca="1">$M$22187</f>
        <v>2.2013855542094318</v>
      </c>
      <c r="Z889">
        <f ca="1">$M$22188</f>
        <v>2.3226285740212327</v>
      </c>
      <c r="AA889">
        <f ca="1">$M$22189</f>
        <v>0.74444467160917183</v>
      </c>
      <c r="AB889">
        <f ca="1">$M$22190</f>
        <v>1.2956329014156265</v>
      </c>
      <c r="AC889">
        <f ca="1">$M$22191</f>
        <v>0.26821051284515135</v>
      </c>
      <c r="AD889">
        <f ca="1">$M$22192</f>
        <v>2.3687100902917559</v>
      </c>
      <c r="AE889">
        <f ca="1">$M$22193</f>
        <v>1.3023736180782692</v>
      </c>
      <c r="AF889">
        <f ca="1">$M$22194</f>
        <v>0.94433315932509787</v>
      </c>
      <c r="AG889">
        <f ca="1">$M$22195</f>
        <v>1.1190451706986739</v>
      </c>
      <c r="AH889">
        <f ca="1">$M$22196</f>
        <v>1.00338608054742</v>
      </c>
      <c r="AI889">
        <f ca="1">$M$22197</f>
        <v>1.0177512100064923</v>
      </c>
      <c r="AJ889">
        <f ca="1">$M$22198</f>
        <v>0.70917447154026125</v>
      </c>
      <c r="AK889">
        <f ca="1">$M$22199</f>
        <v>1.2492875955633473</v>
      </c>
      <c r="AL889">
        <f ca="1">$M$22200</f>
        <v>1.5103106362673029</v>
      </c>
      <c r="AM889">
        <f ca="1">$M$22201</f>
        <v>1.7858083304086148</v>
      </c>
    </row>
    <row r="890" spans="1:39" x14ac:dyDescent="0.25">
      <c r="A890" s="9"/>
      <c r="H890" s="9"/>
      <c r="J890">
        <v>13</v>
      </c>
      <c r="K890">
        <f ca="1">SIMULATION!$D$3*SIMULATION!$D$17/$H877/(SIMULATION!$D$17-$I877)*(((EXP(-$I877*$J890))/(1-EXP(-SIMULATION!$D$4*$I877)))-(EXP(-SIMULATION!$D$17*$J890)/(1-EXP(-SIMULATION!$D$4*SIMULATION!$D$17))))</f>
        <v>1.8315536819921767</v>
      </c>
      <c r="L890">
        <v>0.15179153371256612</v>
      </c>
      <c r="M890">
        <f t="shared" ca="1" si="13"/>
        <v>2.109568024458667</v>
      </c>
      <c r="N890" s="6">
        <v>889</v>
      </c>
      <c r="O890">
        <f ca="1">$M$22202</f>
        <v>2.0374206159152228</v>
      </c>
      <c r="P890">
        <f ca="1">$M$22203</f>
        <v>3.3174987660644946</v>
      </c>
      <c r="Q890">
        <f ca="1">$M$22204</f>
        <v>1.9902542362072539</v>
      </c>
      <c r="R890">
        <f ca="1">$M$22205</f>
        <v>2.8513817749360935</v>
      </c>
      <c r="S890">
        <f ca="1">$M$22206</f>
        <v>3.2008063475584771</v>
      </c>
      <c r="T890">
        <f ca="1">$M$22207</f>
        <v>3.4594525167983967</v>
      </c>
      <c r="U890">
        <f ca="1">$M$22208</f>
        <v>2.2326114214831261</v>
      </c>
      <c r="V890">
        <f ca="1">$M$22209</f>
        <v>2.5928164449104214</v>
      </c>
      <c r="W890">
        <f ca="1">$M$22210</f>
        <v>1.9131629974378814</v>
      </c>
      <c r="X890">
        <f ca="1">$M$22211</f>
        <v>2.2356668143226037</v>
      </c>
      <c r="Y890">
        <f ca="1">$M$22212</f>
        <v>2.7960287889301263</v>
      </c>
      <c r="Z890">
        <f ca="1">$M$22213</f>
        <v>3.0351483605352212</v>
      </c>
      <c r="AA890">
        <f ca="1">$M$22214</f>
        <v>3.1350065737659891</v>
      </c>
      <c r="AB890">
        <f ca="1">$M$22215</f>
        <v>2.2366016042277468</v>
      </c>
      <c r="AC890">
        <f ca="1">$M$22216</f>
        <v>3.3112982464097613</v>
      </c>
      <c r="AD890">
        <f ca="1">$M$22217</f>
        <v>2.1006459404313049</v>
      </c>
      <c r="AE890">
        <f ca="1">$M$22218</f>
        <v>2.8728162549846621</v>
      </c>
      <c r="AF890">
        <f ca="1">$M$22219</f>
        <v>2.0901632028933892</v>
      </c>
      <c r="AG890">
        <f ca="1">$M$22220</f>
        <v>1.6001252008148823</v>
      </c>
      <c r="AH890">
        <f ca="1">$M$22221</f>
        <v>2.6938963290491489</v>
      </c>
      <c r="AI890">
        <f ca="1">$M$22222</f>
        <v>2.7989695150693654</v>
      </c>
      <c r="AJ890">
        <f ca="1">$M$22223</f>
        <v>1.5341985956584716</v>
      </c>
      <c r="AK890">
        <f ca="1">$M$22224</f>
        <v>2.5329729679224826</v>
      </c>
      <c r="AL890">
        <f ca="1">$M$22225</f>
        <v>2.7615114378704897</v>
      </c>
      <c r="AM890">
        <f ca="1">$M$22226</f>
        <v>3.0806924970506167</v>
      </c>
    </row>
    <row r="891" spans="1:39" x14ac:dyDescent="0.25">
      <c r="A891" s="9"/>
      <c r="H891" s="9"/>
      <c r="J891">
        <v>14</v>
      </c>
      <c r="K891">
        <f ca="1">SIMULATION!$D$3*SIMULATION!$D$17/$H877/(SIMULATION!$D$17-$I877)*(((EXP(-$I877*$J891))/(1-EXP(-SIMULATION!$D$4*$I877)))-(EXP(-SIMULATION!$D$17*$J891)/(1-EXP(-SIMULATION!$D$4*SIMULATION!$D$17))))</f>
        <v>1.7998694258518257</v>
      </c>
      <c r="L891">
        <v>0.13522149176135878</v>
      </c>
      <c r="M891">
        <f t="shared" ca="1" si="13"/>
        <v>2.0432504545911701</v>
      </c>
      <c r="N891" s="6">
        <v>890</v>
      </c>
      <c r="O891">
        <f ca="1">$M$22227</f>
        <v>1.997674355852501</v>
      </c>
      <c r="P891">
        <f ca="1">$M$22228</f>
        <v>1.3536508805074003</v>
      </c>
      <c r="Q891">
        <f ca="1">$M$22229</f>
        <v>2.1205116671389903</v>
      </c>
      <c r="R891">
        <f ca="1">$M$22230</f>
        <v>1.885050492680046</v>
      </c>
      <c r="S891">
        <f ca="1">$M$22231</f>
        <v>3.2101151136485715</v>
      </c>
      <c r="T891">
        <f ca="1">$M$22232</f>
        <v>3.3079632145755942</v>
      </c>
      <c r="U891">
        <f ca="1">$M$22233</f>
        <v>2.3634216869763356</v>
      </c>
      <c r="V891">
        <f ca="1">$M$22234</f>
        <v>2.6442757511195274</v>
      </c>
      <c r="W891">
        <f ca="1">$M$22235</f>
        <v>2.4927509753814978</v>
      </c>
      <c r="X891">
        <f ca="1">$M$22236</f>
        <v>2.2601524251608409</v>
      </c>
      <c r="Y891">
        <f ca="1">$M$22237</f>
        <v>0.85161384539002227</v>
      </c>
      <c r="Z891">
        <f ca="1">$M$22238</f>
        <v>1.5437815225939704</v>
      </c>
      <c r="AA891">
        <f ca="1">$M$22239</f>
        <v>1.418153066181</v>
      </c>
      <c r="AB891">
        <f ca="1">$M$22240</f>
        <v>2.0127213780025581</v>
      </c>
      <c r="AC891">
        <f ca="1">$M$22241</f>
        <v>1.5472354360468881</v>
      </c>
      <c r="AD891">
        <f ca="1">$M$22242</f>
        <v>1.923328552594977</v>
      </c>
      <c r="AE891">
        <f ca="1">$M$22243</f>
        <v>3.0489927998928907</v>
      </c>
      <c r="AF891">
        <f ca="1">$M$22244</f>
        <v>2.0176808819363794</v>
      </c>
      <c r="AG891">
        <f ca="1">$M$22245</f>
        <v>1.7918012071774809</v>
      </c>
      <c r="AH891">
        <f ca="1">$M$22246</f>
        <v>1.684917593970658</v>
      </c>
      <c r="AI891">
        <f ca="1">$M$22247</f>
        <v>2.1074432290209786</v>
      </c>
      <c r="AJ891">
        <f ca="1">$M$22248</f>
        <v>1.2387372947994284</v>
      </c>
      <c r="AK891">
        <f ca="1">$M$22249</f>
        <v>0.47540605419890036</v>
      </c>
      <c r="AL891">
        <f ca="1">$M$22250</f>
        <v>1.2179958109116715</v>
      </c>
      <c r="AM891">
        <f ca="1">$M$22251</f>
        <v>1.4748145486989697</v>
      </c>
    </row>
    <row r="892" spans="1:39" x14ac:dyDescent="0.25">
      <c r="A892" s="9"/>
      <c r="H892" s="9"/>
      <c r="J892">
        <v>15</v>
      </c>
      <c r="K892">
        <f ca="1">SIMULATION!$D$3*SIMULATION!$D$17/$H877/(SIMULATION!$D$17-$I877)*(((EXP(-$I877*$J892))/(1-EXP(-SIMULATION!$D$4*$I877)))-(EXP(-SIMULATION!$D$17*$J892)/(1-EXP(-SIMULATION!$D$4*SIMULATION!$D$17))))</f>
        <v>1.7684429372239201</v>
      </c>
      <c r="L892">
        <v>-0.3256539731700091</v>
      </c>
      <c r="M892">
        <f t="shared" ca="1" si="13"/>
        <v>1.1925424683925094</v>
      </c>
      <c r="N892" s="6">
        <v>891</v>
      </c>
      <c r="O892">
        <f ca="1">$M$22252</f>
        <v>0.39117031804863761</v>
      </c>
      <c r="P892">
        <f ca="1">$M$22253</f>
        <v>3.0297739674954673</v>
      </c>
      <c r="Q892">
        <f ca="1">$M$22254</f>
        <v>3.0803635260394642</v>
      </c>
      <c r="R892">
        <f ca="1">$M$22255</f>
        <v>4.1586793491124769</v>
      </c>
      <c r="S892">
        <f ca="1">$M$22256</f>
        <v>3.9632865461709836</v>
      </c>
      <c r="T892">
        <f ca="1">$M$22257</f>
        <v>3.1418316068224734</v>
      </c>
      <c r="U892">
        <f ca="1">$M$22258</f>
        <v>3.0295977547659785</v>
      </c>
      <c r="V892">
        <f ca="1">$M$22259</f>
        <v>2.6286112168122768</v>
      </c>
      <c r="W892">
        <f ca="1">$M$22260</f>
        <v>2.9817970382444319</v>
      </c>
      <c r="X892">
        <f ca="1">$M$22261</f>
        <v>3.4474941695238304</v>
      </c>
      <c r="Y892">
        <f ca="1">$M$22262</f>
        <v>1.3120600391679098</v>
      </c>
      <c r="Z892">
        <f ca="1">$M$22263</f>
        <v>2.2440166650968614</v>
      </c>
      <c r="AA892">
        <f ca="1">$M$22264</f>
        <v>2.3171396486918994</v>
      </c>
      <c r="AB892">
        <f ca="1">$M$22265</f>
        <v>1.3586244744816858</v>
      </c>
      <c r="AC892">
        <f ca="1">$M$22266</f>
        <v>1.1591476771198224</v>
      </c>
      <c r="AD892">
        <f ca="1">$M$22267</f>
        <v>1.0316505867106966</v>
      </c>
      <c r="AE892">
        <f ca="1">$M$22268</f>
        <v>1.2594647915131143</v>
      </c>
      <c r="AF892">
        <f ca="1">$M$22269</f>
        <v>1.043208229514786</v>
      </c>
      <c r="AG892">
        <f ca="1">$M$22270</f>
        <v>0.55814272043225011</v>
      </c>
      <c r="AH892">
        <f ca="1">$M$22271</f>
        <v>0.82249529480146333</v>
      </c>
      <c r="AI892">
        <f ca="1">$M$22272</f>
        <v>1.0119946765492611</v>
      </c>
      <c r="AJ892">
        <f ca="1">$M$22273</f>
        <v>0.7211567678857983</v>
      </c>
      <c r="AK892">
        <f ca="1">$M$22274</f>
        <v>0.39787658800203163</v>
      </c>
      <c r="AL892">
        <f ca="1">$M$22275</f>
        <v>0.43438199976443598</v>
      </c>
      <c r="AM892">
        <f ca="1">$M$22276</f>
        <v>0.39992372925730346</v>
      </c>
    </row>
    <row r="893" spans="1:39" x14ac:dyDescent="0.25">
      <c r="A893" s="9"/>
      <c r="H893" s="9"/>
      <c r="J893">
        <v>16</v>
      </c>
      <c r="K893">
        <f ca="1">SIMULATION!$D$3*SIMULATION!$D$17/$H877/(SIMULATION!$D$17-$I877)*(((EXP(-$I877*$J893))/(1-EXP(-SIMULATION!$D$4*$I877)))-(EXP(-SIMULATION!$D$17*$J893)/(1-EXP(-SIMULATION!$D$4*SIMULATION!$D$17))))</f>
        <v>1.7373791980616837</v>
      </c>
      <c r="L893">
        <v>-0.27183302167834739</v>
      </c>
      <c r="M893">
        <f t="shared" ca="1" si="13"/>
        <v>1.2651021608514723</v>
      </c>
      <c r="N893" s="6">
        <v>892</v>
      </c>
      <c r="O893">
        <f ca="1">$M$22277</f>
        <v>1.4762015855505408</v>
      </c>
      <c r="P893">
        <f ca="1">$M$22278</f>
        <v>2.6454277008577338</v>
      </c>
      <c r="Q893">
        <f ca="1">$M$22279</f>
        <v>2.8158593254042961</v>
      </c>
      <c r="R893">
        <f ca="1">$M$22280</f>
        <v>3.4576342829933133</v>
      </c>
      <c r="S893">
        <f ca="1">$M$22281</f>
        <v>2.5694950208428877</v>
      </c>
      <c r="T893">
        <f ca="1">$M$22282</f>
        <v>2.5650161193657883</v>
      </c>
      <c r="U893">
        <f ca="1">$M$22283</f>
        <v>2.1460139267054927</v>
      </c>
      <c r="V893">
        <f ca="1">$M$22284</f>
        <v>3.1511922341403475</v>
      </c>
      <c r="W893">
        <f ca="1">$M$22285</f>
        <v>3.2702674806937635</v>
      </c>
      <c r="X893">
        <f ca="1">$M$22286</f>
        <v>2.0090066405950266</v>
      </c>
      <c r="Y893">
        <f ca="1">$M$22287</f>
        <v>1.8540306351367737</v>
      </c>
      <c r="Z893">
        <f ca="1">$M$22288</f>
        <v>1.5213716607928056</v>
      </c>
      <c r="AA893">
        <f ca="1">$M$22289</f>
        <v>2.4153955886436416</v>
      </c>
      <c r="AB893">
        <f ca="1">$M$22290</f>
        <v>1.3704606209301951</v>
      </c>
      <c r="AC893">
        <f ca="1">$M$22291</f>
        <v>2.0117014559070006</v>
      </c>
      <c r="AD893">
        <f ca="1">$M$22292</f>
        <v>1.7629117045925295</v>
      </c>
      <c r="AE893">
        <f ca="1">$M$22293</f>
        <v>0.84476696671458018</v>
      </c>
      <c r="AF893">
        <f ca="1">$M$22294</f>
        <v>2.9814540751112508</v>
      </c>
      <c r="AG893">
        <f ca="1">$M$22295</f>
        <v>1.4539869077278067</v>
      </c>
      <c r="AH893">
        <f ca="1">$M$22296</f>
        <v>0.76340126158888122</v>
      </c>
      <c r="AI893">
        <f ca="1">$M$22297</f>
        <v>1.4961664297575308</v>
      </c>
      <c r="AJ893">
        <f ca="1">$M$22298</f>
        <v>1.08400369103822</v>
      </c>
      <c r="AK893">
        <f ca="1">$M$22299</f>
        <v>1.2444647762254424</v>
      </c>
      <c r="AL893">
        <f ca="1">$M$22300</f>
        <v>0.54922982137860421</v>
      </c>
      <c r="AM893">
        <f ca="1">$M$22301</f>
        <v>1.705174155012082</v>
      </c>
    </row>
    <row r="894" spans="1:39" x14ac:dyDescent="0.25">
      <c r="A894" s="9"/>
      <c r="H894" s="9"/>
      <c r="J894">
        <v>17</v>
      </c>
      <c r="K894">
        <f ca="1">SIMULATION!$D$3*SIMULATION!$D$17/$H877/(SIMULATION!$D$17-$I877)*(((EXP(-$I877*$J894))/(1-EXP(-SIMULATION!$D$4*$I877)))-(EXP(-SIMULATION!$D$17*$J894)/(1-EXP(-SIMULATION!$D$4*SIMULATION!$D$17))))</f>
        <v>1.7067419740283702</v>
      </c>
      <c r="L894">
        <v>0.15698526496235587</v>
      </c>
      <c r="M894">
        <f t="shared" ca="1" si="13"/>
        <v>1.9746753150435881</v>
      </c>
      <c r="N894" s="6">
        <v>893</v>
      </c>
      <c r="O894">
        <f ca="1">$M$22302</f>
        <v>2.1748552218246471</v>
      </c>
      <c r="P894">
        <f ca="1">$M$22303</f>
        <v>2.6470452292022335</v>
      </c>
      <c r="Q894">
        <f ca="1">$M$22304</f>
        <v>5.1655012838597516</v>
      </c>
      <c r="R894">
        <f ca="1">$M$22305</f>
        <v>4.3074507468986853</v>
      </c>
      <c r="S894">
        <f ca="1">$M$22306</f>
        <v>4.6159894644636257</v>
      </c>
      <c r="T894">
        <f ca="1">$M$22307</f>
        <v>6.916969295008693</v>
      </c>
      <c r="U894">
        <f ca="1">$M$22308</f>
        <v>4.9482222200244221</v>
      </c>
      <c r="V894">
        <f ca="1">$M$22309</f>
        <v>6.0197941890700113</v>
      </c>
      <c r="W894">
        <f ca="1">$M$22310</f>
        <v>5.6960830751599341</v>
      </c>
      <c r="X894">
        <f ca="1">$M$22311</f>
        <v>3.6080240050352494</v>
      </c>
      <c r="Y894">
        <f ca="1">$M$22312</f>
        <v>6.062523988750959</v>
      </c>
      <c r="Z894">
        <f ca="1">$M$22313</f>
        <v>5.9836386184338846</v>
      </c>
      <c r="AA894">
        <f ca="1">$M$22314</f>
        <v>4.7063644340782336</v>
      </c>
      <c r="AB894">
        <f ca="1">$M$22315</f>
        <v>2.9979443020127752</v>
      </c>
      <c r="AC894">
        <f ca="1">$M$22316</f>
        <v>4.2868729830814747</v>
      </c>
      <c r="AD894">
        <f ca="1">$M$22317</f>
        <v>4.1167009357858362</v>
      </c>
      <c r="AE894">
        <f ca="1">$M$22318</f>
        <v>4.7402084122810079E-2</v>
      </c>
      <c r="AF894">
        <f ca="1">$M$22319</f>
        <v>5.0260642575401375</v>
      </c>
      <c r="AG894">
        <f ca="1">$M$22320</f>
        <v>2.9122723210275487</v>
      </c>
      <c r="AH894">
        <f ca="1">$M$22321</f>
        <v>2.1050199140844947</v>
      </c>
      <c r="AI894">
        <f ca="1">$M$22322</f>
        <v>3.0926278977229429</v>
      </c>
      <c r="AJ894">
        <f ca="1">$M$22323</f>
        <v>5.5244121382573184</v>
      </c>
      <c r="AK894">
        <f ca="1">$M$22324</f>
        <v>4.8250456545656881</v>
      </c>
      <c r="AL894">
        <f ca="1">$M$22325</f>
        <v>3.2449681841924276</v>
      </c>
      <c r="AM894">
        <f ca="1">$M$22326</f>
        <v>3.0922139104086224</v>
      </c>
    </row>
    <row r="895" spans="1:39" x14ac:dyDescent="0.25">
      <c r="A895" s="9"/>
      <c r="H895" s="9"/>
      <c r="J895">
        <v>18</v>
      </c>
      <c r="K895">
        <f ca="1">SIMULATION!$D$3*SIMULATION!$D$17/$H877/(SIMULATION!$D$17-$I877)*(((EXP(-$I877*$J895))/(1-EXP(-SIMULATION!$D$4*$I877)))-(EXP(-SIMULATION!$D$17*$J895)/(1-EXP(-SIMULATION!$D$4*SIMULATION!$D$17))))</f>
        <v>1.6765686807234093</v>
      </c>
      <c r="L895">
        <v>0.43219707274801716</v>
      </c>
      <c r="M895">
        <f t="shared" ca="1" si="13"/>
        <v>2.4011767567930717</v>
      </c>
      <c r="N895" s="6">
        <v>894</v>
      </c>
      <c r="O895">
        <f ca="1">$M$22327</f>
        <v>2.1117335179939283</v>
      </c>
      <c r="P895">
        <f ca="1">$M$22328</f>
        <v>2.0947580784094701</v>
      </c>
      <c r="Q895">
        <f ca="1">$M$22329</f>
        <v>4.2497700614466698</v>
      </c>
      <c r="R895">
        <f ca="1">$M$22330</f>
        <v>2.7946262045619816</v>
      </c>
      <c r="S895">
        <f ca="1">$M$22331</f>
        <v>5.2030711060833035</v>
      </c>
      <c r="T895">
        <f ca="1">$M$22332</f>
        <v>4.0844306566717457</v>
      </c>
      <c r="U895">
        <f ca="1">$M$22333</f>
        <v>3.0025328608136999</v>
      </c>
      <c r="V895">
        <f ca="1">$M$22334</f>
        <v>3.6756904517141122</v>
      </c>
      <c r="W895">
        <f ca="1">$M$22335</f>
        <v>3.1504535204807675</v>
      </c>
      <c r="X895">
        <f ca="1">$M$22336</f>
        <v>5.0677491417262592</v>
      </c>
      <c r="Y895">
        <f ca="1">$M$22337</f>
        <v>3.7329089827080644</v>
      </c>
      <c r="Z895">
        <f ca="1">$M$22338</f>
        <v>3.5602854109359199</v>
      </c>
      <c r="AA895">
        <f ca="1">$M$22339</f>
        <v>3.1868629344832575</v>
      </c>
      <c r="AB895">
        <f ca="1">$M$22340</f>
        <v>2.9413538099544372</v>
      </c>
      <c r="AC895">
        <f ca="1">$M$22341</f>
        <v>2.3487266917307363</v>
      </c>
      <c r="AD895">
        <f ca="1">$M$22342</f>
        <v>1.7220650010861509</v>
      </c>
      <c r="AE895">
        <f ca="1">$M$22343</f>
        <v>2.7599654548674115</v>
      </c>
      <c r="AF895">
        <f ca="1">$M$22344</f>
        <v>2.3421482322504521</v>
      </c>
      <c r="AG895">
        <f ca="1">$M$22345</f>
        <v>0.93430768685534205</v>
      </c>
      <c r="AH895">
        <f ca="1">$M$22346</f>
        <v>1.7075783988372206</v>
      </c>
      <c r="AI895">
        <f ca="1">$M$22347</f>
        <v>1.6600470104251897</v>
      </c>
      <c r="AJ895">
        <f ca="1">$M$22348</f>
        <v>2.0502741999517515</v>
      </c>
      <c r="AK895">
        <f ca="1">$M$22349</f>
        <v>1.0621144669794182</v>
      </c>
      <c r="AL895">
        <f ca="1">$M$22350</f>
        <v>2.4744063250193271</v>
      </c>
      <c r="AM895">
        <f ca="1">$M$22351</f>
        <v>1.2286123287470949</v>
      </c>
    </row>
    <row r="896" spans="1:39" x14ac:dyDescent="0.25">
      <c r="A896" s="9"/>
      <c r="H896" s="9"/>
      <c r="J896">
        <v>19</v>
      </c>
      <c r="K896">
        <f ca="1">SIMULATION!$D$3*SIMULATION!$D$17/$H877/(SIMULATION!$D$17-$I877)*(((EXP(-$I877*$J896))/(1-EXP(-SIMULATION!$D$4*$I877)))-(EXP(-SIMULATION!$D$17*$J896)/(1-EXP(-SIMULATION!$D$4*SIMULATION!$D$17))))</f>
        <v>1.6468799092137589</v>
      </c>
      <c r="L896">
        <v>0.22245462247271691</v>
      </c>
      <c r="M896">
        <f t="shared" ca="1" si="13"/>
        <v>2.0132359576758079</v>
      </c>
      <c r="N896" s="6">
        <v>895</v>
      </c>
      <c r="O896">
        <f ca="1">$M$22352</f>
        <v>0.80785766761101374</v>
      </c>
      <c r="P896">
        <f ca="1">$M$22353</f>
        <v>1.4203201632799776</v>
      </c>
      <c r="Q896">
        <f ca="1">$M$22354</f>
        <v>2.1026459079974784</v>
      </c>
      <c r="R896">
        <f ca="1">$M$22355</f>
        <v>2.7613084614485737</v>
      </c>
      <c r="S896">
        <f ca="1">$M$22356</f>
        <v>1.7469251711799159</v>
      </c>
      <c r="T896">
        <f ca="1">$M$22357</f>
        <v>2.2987931909127997</v>
      </c>
      <c r="U896">
        <f ca="1">$M$22358</f>
        <v>2.4354761146186625</v>
      </c>
      <c r="V896">
        <f ca="1">$M$22359</f>
        <v>2.371238925544406</v>
      </c>
      <c r="W896">
        <f ca="1">$M$22360</f>
        <v>1.0761897438163086</v>
      </c>
      <c r="X896">
        <f ca="1">$M$22361</f>
        <v>2.2431631705546162</v>
      </c>
      <c r="Y896">
        <f ca="1">$M$22362</f>
        <v>1.7639241965527306</v>
      </c>
      <c r="Z896">
        <f ca="1">$M$22363</f>
        <v>1.7752019489766573</v>
      </c>
      <c r="AA896">
        <f ca="1">$M$22364</f>
        <v>2.2467884677941039</v>
      </c>
      <c r="AB896">
        <f ca="1">$M$22365</f>
        <v>1.6719499060903984</v>
      </c>
      <c r="AC896">
        <f ca="1">$M$22366</f>
        <v>2.6092894071745669</v>
      </c>
      <c r="AD896">
        <f ca="1">$M$22367</f>
        <v>1.3042860882105247</v>
      </c>
      <c r="AE896">
        <f ca="1">$M$22368</f>
        <v>1.6406198967226187</v>
      </c>
      <c r="AF896">
        <f ca="1">$M$22369</f>
        <v>1.0886666546503543</v>
      </c>
      <c r="AG896">
        <f ca="1">$M$22370</f>
        <v>1.1533614021861567</v>
      </c>
      <c r="AH896">
        <f ca="1">$M$22371</f>
        <v>0.70238084076605134</v>
      </c>
      <c r="AI896">
        <f ca="1">$M$22372</f>
        <v>0.84406501290491154</v>
      </c>
      <c r="AJ896">
        <f ca="1">$M$22373</f>
        <v>0.45649921888912298</v>
      </c>
      <c r="AK896">
        <f ca="1">$M$22374</f>
        <v>1.1534429327638527</v>
      </c>
      <c r="AL896">
        <f ca="1">$M$22375</f>
        <v>0.67093674253764968</v>
      </c>
      <c r="AM896">
        <f ca="1">$M$22376</f>
        <v>1.0075777713348797</v>
      </c>
    </row>
    <row r="897" spans="1:39" x14ac:dyDescent="0.25">
      <c r="A897" s="9"/>
      <c r="H897" s="9"/>
      <c r="J897">
        <v>20</v>
      </c>
      <c r="K897">
        <f ca="1">SIMULATION!$D$3*SIMULATION!$D$17/$H877/(SIMULATION!$D$17-$I877)*(((EXP(-$I877*$J897))/(1-EXP(-SIMULATION!$D$4*$I877)))-(EXP(-SIMULATION!$D$17*$J897)/(1-EXP(-SIMULATION!$D$4*SIMULATION!$D$17))))</f>
        <v>1.6176855291380594</v>
      </c>
      <c r="L897">
        <v>-0.35086945964172367</v>
      </c>
      <c r="M897">
        <f t="shared" ca="1" si="13"/>
        <v>1.0500890816591526</v>
      </c>
      <c r="N897" s="6">
        <v>896</v>
      </c>
      <c r="O897">
        <f ca="1">$M$22377</f>
        <v>0.56580316917043094</v>
      </c>
      <c r="P897">
        <f ca="1">$M$22378</f>
        <v>2.0154598603844471</v>
      </c>
      <c r="Q897">
        <f ca="1">$M$22379</f>
        <v>3.6852974123698266</v>
      </c>
      <c r="R897">
        <f ca="1">$M$22380</f>
        <v>2.1863356344725111</v>
      </c>
      <c r="S897">
        <f ca="1">$M$22381</f>
        <v>2.4103710667862503</v>
      </c>
      <c r="T897">
        <f ca="1">$M$22382</f>
        <v>2.813216622069572</v>
      </c>
      <c r="U897">
        <f ca="1">$M$22383</f>
        <v>4.3384522608906337</v>
      </c>
      <c r="V897">
        <f ca="1">$M$22384</f>
        <v>2.2403519947785955</v>
      </c>
      <c r="W897">
        <f ca="1">$M$22385</f>
        <v>3.5072741307030681</v>
      </c>
      <c r="X897">
        <f ca="1">$M$22386</f>
        <v>2.257062705444282</v>
      </c>
      <c r="Y897">
        <f ca="1">$M$22387</f>
        <v>2.641417746048051</v>
      </c>
      <c r="Z897">
        <f ca="1">$M$22388</f>
        <v>2.5024896890246637</v>
      </c>
      <c r="AA897">
        <f ca="1">$M$22389</f>
        <v>1.6148593151306267</v>
      </c>
      <c r="AB897">
        <f ca="1">$M$22390</f>
        <v>1.85271709570259</v>
      </c>
      <c r="AC897">
        <f ca="1">$M$22391</f>
        <v>1.2065795112320115</v>
      </c>
      <c r="AD897">
        <f ca="1">$M$22392</f>
        <v>1.2374605565246328</v>
      </c>
      <c r="AE897">
        <f ca="1">$M$22393</f>
        <v>0.98214598560091115</v>
      </c>
      <c r="AF897">
        <f ca="1">$M$22394</f>
        <v>1.7369795604424205</v>
      </c>
      <c r="AG897">
        <f ca="1">$M$22395</f>
        <v>1.24974225072552</v>
      </c>
      <c r="AH897">
        <f ca="1">$M$22396</f>
        <v>1.5070287873263448</v>
      </c>
      <c r="AI897">
        <f ca="1">$M$22397</f>
        <v>0.94700303207482051</v>
      </c>
      <c r="AJ897">
        <f ca="1">$M$22398</f>
        <v>1.2106543536990761</v>
      </c>
      <c r="AK897">
        <f ca="1">$M$22399</f>
        <v>1.1933353173996339</v>
      </c>
      <c r="AL897">
        <f ca="1">$M$22400</f>
        <v>1.0416688347662266</v>
      </c>
      <c r="AM897">
        <f ca="1">$M$22401</f>
        <v>1.1165477645823865</v>
      </c>
    </row>
    <row r="898" spans="1:39" x14ac:dyDescent="0.25">
      <c r="A898" s="9"/>
      <c r="H898" s="9"/>
      <c r="J898">
        <v>21</v>
      </c>
      <c r="K898">
        <f ca="1">SIMULATION!$D$3*SIMULATION!$D$17/$H877/(SIMULATION!$D$17-$I877)*(((EXP(-$I877*$J898))/(1-EXP(-SIMULATION!$D$4*$I877)))-(EXP(-SIMULATION!$D$17*$J898)/(1-EXP(-SIMULATION!$D$4*SIMULATION!$D$17))))</f>
        <v>1.5889885986556695</v>
      </c>
      <c r="L898">
        <v>-0.15733781957080195</v>
      </c>
      <c r="M898">
        <f t="shared" ca="1" si="13"/>
        <v>1.3389805972203224</v>
      </c>
      <c r="N898" s="6">
        <v>897</v>
      </c>
      <c r="O898">
        <f ca="1">$M$22402</f>
        <v>1.746755955123336</v>
      </c>
      <c r="P898">
        <f ca="1">$M$22403</f>
        <v>2.6717109437831001</v>
      </c>
      <c r="Q898">
        <f ca="1">$M$22404</f>
        <v>2.8727957140516738</v>
      </c>
      <c r="R898">
        <f ca="1">$M$22405</f>
        <v>2.8730910819662006</v>
      </c>
      <c r="S898">
        <f ca="1">$M$22406</f>
        <v>4.2320793553139264</v>
      </c>
      <c r="T898">
        <f ca="1">$M$22407</f>
        <v>3.0277188465406102</v>
      </c>
      <c r="U898">
        <f ca="1">$M$22408</f>
        <v>4.6138721181487421</v>
      </c>
      <c r="V898">
        <f ca="1">$M$22409</f>
        <v>2.3355488218544509</v>
      </c>
      <c r="W898">
        <f ca="1">$M$22410</f>
        <v>2.6238681001960922</v>
      </c>
      <c r="X898">
        <f ca="1">$M$22411</f>
        <v>3.1767036433435334</v>
      </c>
      <c r="Y898">
        <f ca="1">$M$22412</f>
        <v>3.2823643715030721</v>
      </c>
      <c r="Z898">
        <f ca="1">$M$22413</f>
        <v>3.0640255774369409</v>
      </c>
      <c r="AA898">
        <f ca="1">$M$22414</f>
        <v>3.9228180171797904</v>
      </c>
      <c r="AB898">
        <f ca="1">$M$22415</f>
        <v>1.553869447399459</v>
      </c>
      <c r="AC898">
        <f ca="1">$M$22416</f>
        <v>2.9415962114348884</v>
      </c>
      <c r="AD898">
        <f ca="1">$M$22417</f>
        <v>2.5120938273677376</v>
      </c>
      <c r="AE898">
        <f ca="1">$M$22418</f>
        <v>4.9980290459593482</v>
      </c>
      <c r="AF898">
        <f ca="1">$M$22419</f>
        <v>2.516839926708621</v>
      </c>
      <c r="AG898">
        <f ca="1">$M$22420</f>
        <v>1.8926514649197497</v>
      </c>
      <c r="AH898">
        <f ca="1">$M$22421</f>
        <v>2.7514997058181025</v>
      </c>
      <c r="AI898">
        <f ca="1">$M$22422</f>
        <v>3.114932411534693</v>
      </c>
      <c r="AJ898">
        <f ca="1">$M$22423</f>
        <v>2.5829295940069779</v>
      </c>
      <c r="AK898">
        <f ca="1">$M$22424</f>
        <v>1.8817149500018113</v>
      </c>
      <c r="AL898">
        <f ca="1">$M$22425</f>
        <v>2.9755199110532642</v>
      </c>
      <c r="AM898">
        <f ca="1">$M$22426</f>
        <v>3.2378139864403295</v>
      </c>
    </row>
    <row r="899" spans="1:39" x14ac:dyDescent="0.25">
      <c r="A899" s="9"/>
      <c r="H899" s="9"/>
      <c r="J899">
        <v>22</v>
      </c>
      <c r="K899">
        <f ca="1">SIMULATION!$D$3*SIMULATION!$D$17/$H877/(SIMULATION!$D$17-$I877)*(((EXP(-$I877*$J899))/(1-EXP(-SIMULATION!$D$4*$I877)))-(EXP(-SIMULATION!$D$17*$J899)/(1-EXP(-SIMULATION!$D$4*SIMULATION!$D$17))))</f>
        <v>1.5607878689876373</v>
      </c>
      <c r="L899">
        <v>-0.12473217175156218</v>
      </c>
      <c r="M899">
        <f t="shared" ref="M899:M962" ca="1" si="14">$K899*(1+$L899)</f>
        <v>1.3661074084453166</v>
      </c>
      <c r="N899" s="6">
        <v>898</v>
      </c>
      <c r="O899">
        <f ca="1">$M$22427</f>
        <v>0.8176145927304509</v>
      </c>
      <c r="P899">
        <f ca="1">$M$22428</f>
        <v>1.4976834851758778</v>
      </c>
      <c r="Q899">
        <f ca="1">$M$22429</f>
        <v>2.4427307848793922</v>
      </c>
      <c r="R899">
        <f ca="1">$M$22430</f>
        <v>1.0296450377513191</v>
      </c>
      <c r="S899">
        <f ca="1">$M$22431</f>
        <v>2.0333174894011865</v>
      </c>
      <c r="T899">
        <f ca="1">$M$22432</f>
        <v>1.9873138088949569</v>
      </c>
      <c r="U899">
        <f ca="1">$M$22433</f>
        <v>2.331325482991462</v>
      </c>
      <c r="V899">
        <f ca="1">$M$22434</f>
        <v>3.6337929799697917</v>
      </c>
      <c r="W899">
        <f ca="1">$M$22435</f>
        <v>2.844662730032498</v>
      </c>
      <c r="X899">
        <f ca="1">$M$22436</f>
        <v>1.5625191105131064</v>
      </c>
      <c r="Y899">
        <f ca="1">$M$22437</f>
        <v>2.1033138647830842</v>
      </c>
      <c r="Z899">
        <f ca="1">$M$22438</f>
        <v>2.1502449550780502</v>
      </c>
      <c r="AA899">
        <f ca="1">$M$22439</f>
        <v>2.5135123295040205</v>
      </c>
      <c r="AB899">
        <f ca="1">$M$22440</f>
        <v>2.062971150499016</v>
      </c>
      <c r="AC899">
        <f ca="1">$M$22441</f>
        <v>0.91792953878349637</v>
      </c>
      <c r="AD899">
        <f ca="1">$M$22442</f>
        <v>1.1640625268708944</v>
      </c>
      <c r="AE899">
        <f ca="1">$M$22443</f>
        <v>0.75897952222051457</v>
      </c>
      <c r="AF899">
        <f ca="1">$M$22444</f>
        <v>1.378589258481399</v>
      </c>
      <c r="AG899">
        <f ca="1">$M$22445</f>
        <v>0.93852606113873305</v>
      </c>
      <c r="AH899">
        <f ca="1">$M$22446</f>
        <v>1.1588150266384005</v>
      </c>
      <c r="AI899">
        <f ca="1">$M$22447</f>
        <v>0.73335959111520488</v>
      </c>
      <c r="AJ899">
        <f ca="1">$M$22448</f>
        <v>1.1141071578971407</v>
      </c>
      <c r="AK899">
        <f ca="1">$M$22449</f>
        <v>1.0941348247046756</v>
      </c>
      <c r="AL899">
        <f ca="1">$M$22450</f>
        <v>0.85402433461473737</v>
      </c>
      <c r="AM899">
        <f ca="1">$M$22451</f>
        <v>0.69170191053193675</v>
      </c>
    </row>
    <row r="900" spans="1:39" x14ac:dyDescent="0.25">
      <c r="A900" s="9"/>
      <c r="H900" s="9"/>
      <c r="J900">
        <v>23</v>
      </c>
      <c r="K900">
        <f ca="1">SIMULATION!$D$3*SIMULATION!$D$17/$H877/(SIMULATION!$D$17-$I877)*(((EXP(-$I877*$J900))/(1-EXP(-SIMULATION!$D$4*$I877)))-(EXP(-SIMULATION!$D$17*$J900)/(1-EXP(-SIMULATION!$D$4*SIMULATION!$D$17))))</f>
        <v>1.5330793883567062</v>
      </c>
      <c r="L900">
        <v>8.5312063312931244E-2</v>
      </c>
      <c r="M900">
        <f t="shared" ca="1" si="14"/>
        <v>1.6638695541999433</v>
      </c>
      <c r="N900" s="6">
        <v>899</v>
      </c>
      <c r="O900">
        <f ca="1">$M$22452</f>
        <v>3.1152525579203676</v>
      </c>
      <c r="P900">
        <f ca="1">$M$22453</f>
        <v>2.1201889826477589</v>
      </c>
      <c r="Q900">
        <f ca="1">$M$22454</f>
        <v>2.1184094026890472</v>
      </c>
      <c r="R900">
        <f ca="1">$M$22455</f>
        <v>3.4574840974225509</v>
      </c>
      <c r="S900">
        <f ca="1">$M$22456</f>
        <v>3.3554268293829472</v>
      </c>
      <c r="T900">
        <f ca="1">$M$22457</f>
        <v>1.355015267837633</v>
      </c>
      <c r="U900">
        <f ca="1">$M$22458</f>
        <v>3.7150189431518426</v>
      </c>
      <c r="V900">
        <f ca="1">$M$22459</f>
        <v>3.1048567646463821</v>
      </c>
      <c r="W900">
        <f ca="1">$M$22460</f>
        <v>4.7082799230419594</v>
      </c>
      <c r="X900">
        <f ca="1">$M$22461</f>
        <v>2.7483495772154072</v>
      </c>
      <c r="Y900">
        <f ca="1">$M$22462</f>
        <v>2.5227979343707099</v>
      </c>
      <c r="Z900">
        <f ca="1">$M$22463</f>
        <v>3.0505391465820555</v>
      </c>
      <c r="AA900">
        <f ca="1">$M$22464</f>
        <v>2.0276972273673501</v>
      </c>
      <c r="AB900">
        <f ca="1">$M$22465</f>
        <v>1.9877960606546514</v>
      </c>
      <c r="AC900">
        <f ca="1">$M$22466</f>
        <v>2.8550022754424003</v>
      </c>
      <c r="AD900">
        <f ca="1">$M$22467</f>
        <v>3.1086818934999374</v>
      </c>
      <c r="AE900">
        <f ca="1">$M$22468</f>
        <v>3.4498961017946495</v>
      </c>
      <c r="AF900">
        <f ca="1">$M$22469</f>
        <v>2.6756336378618362</v>
      </c>
      <c r="AG900">
        <f ca="1">$M$22470</f>
        <v>1.5263855570611671</v>
      </c>
      <c r="AH900">
        <f ca="1">$M$22471</f>
        <v>3.2172992567929621</v>
      </c>
      <c r="AI900">
        <f ca="1">$M$22472</f>
        <v>2.0067627686175187</v>
      </c>
      <c r="AJ900">
        <f ca="1">$M$22473</f>
        <v>1.2726354180450059</v>
      </c>
      <c r="AK900">
        <f ca="1">$M$22474</f>
        <v>2.5877234437382119</v>
      </c>
      <c r="AL900">
        <f ca="1">$M$22475</f>
        <v>1.5412449197366107</v>
      </c>
      <c r="AM900">
        <f ca="1">$M$22476</f>
        <v>3.5712400734755323</v>
      </c>
    </row>
    <row r="901" spans="1:39" x14ac:dyDescent="0.25">
      <c r="A901" s="9"/>
      <c r="H901" s="9"/>
      <c r="J901">
        <v>24</v>
      </c>
      <c r="K901">
        <f ca="1">SIMULATION!$D$3*SIMULATION!$D$17/$H877/(SIMULATION!$D$17-$I877)*(((EXP(-$I877*$J901))/(1-EXP(-SIMULATION!$D$4*$I877)))-(EXP(-SIMULATION!$D$17*$J901)/(1-EXP(-SIMULATION!$D$4*SIMULATION!$D$17))))</f>
        <v>1.5058575288186624</v>
      </c>
      <c r="L901">
        <v>0.36861769930220417</v>
      </c>
      <c r="M901">
        <f t="shared" ca="1" si="14"/>
        <v>2.0609432665687004</v>
      </c>
      <c r="N901" s="6">
        <v>900</v>
      </c>
      <c r="O901">
        <f ca="1">$M$22477</f>
        <v>2.4903487244056142</v>
      </c>
      <c r="P901">
        <f ca="1">$M$22478</f>
        <v>3.3805513762886155</v>
      </c>
      <c r="Q901">
        <f ca="1">$M$22479</f>
        <v>3.3703312594931267</v>
      </c>
      <c r="R901">
        <f ca="1">$M$22480</f>
        <v>6.0111922680134722</v>
      </c>
      <c r="S901">
        <f ca="1">$M$22481</f>
        <v>4.9556350848897095</v>
      </c>
      <c r="T901">
        <f ca="1">$M$22482</f>
        <v>3.5731214516759331</v>
      </c>
      <c r="U901">
        <f ca="1">$M$22483</f>
        <v>3.1190481645075407</v>
      </c>
      <c r="V901">
        <f ca="1">$M$22484</f>
        <v>3.3407665598216432</v>
      </c>
      <c r="W901">
        <f ca="1">$M$22485</f>
        <v>7.2091753113669812</v>
      </c>
      <c r="X901">
        <f ca="1">$M$22486</f>
        <v>3.8034989394071133</v>
      </c>
      <c r="Y901">
        <f ca="1">$M$22487</f>
        <v>5.8140604840807528</v>
      </c>
      <c r="Z901">
        <f ca="1">$M$22488</f>
        <v>4.968624460873726</v>
      </c>
      <c r="AA901">
        <f ca="1">$M$22489</f>
        <v>4.9386106064462556</v>
      </c>
      <c r="AB901">
        <f ca="1">$M$22490</f>
        <v>4.5140659200055513</v>
      </c>
      <c r="AC901">
        <f ca="1">$M$22491</f>
        <v>5.0619128152302402</v>
      </c>
      <c r="AD901">
        <f ca="1">$M$22492</f>
        <v>4.3622551725079388</v>
      </c>
      <c r="AE901">
        <f ca="1">$M$22493</f>
        <v>3.3508965073278461</v>
      </c>
      <c r="AF901">
        <f ca="1">$M$22494</f>
        <v>3.4225569047741478</v>
      </c>
      <c r="AG901">
        <f ca="1">$M$22495</f>
        <v>5.7250373304206539</v>
      </c>
      <c r="AH901">
        <f ca="1">$M$22496</f>
        <v>2.7664074464900898</v>
      </c>
      <c r="AI901">
        <f ca="1">$M$22497</f>
        <v>2.1733139990702433</v>
      </c>
      <c r="AJ901">
        <f ca="1">$M$22498</f>
        <v>2.6595282529194648</v>
      </c>
      <c r="AK901">
        <f ca="1">$M$22499</f>
        <v>3.1538604645998363</v>
      </c>
      <c r="AL901">
        <f ca="1">$M$22500</f>
        <v>3.420380343282786</v>
      </c>
      <c r="AM901">
        <f ca="1">$M$22501</f>
        <v>3.725445937750838</v>
      </c>
    </row>
    <row r="902" spans="1:39" x14ac:dyDescent="0.25">
      <c r="A902" s="9">
        <v>37</v>
      </c>
      <c r="B902" s="2">
        <f ca="1">NORMINV(RAND(),SIMULATION!D7,SIMULATION!D8)</f>
        <v>56.832307404611441</v>
      </c>
      <c r="C902" s="2">
        <v>2</v>
      </c>
      <c r="D902" s="2">
        <f ca="1">SIMULATION!$D$11*(1+(SIMULATION!$D$12*LN(1+$C902)))*(1+(SIMULATION!$D$13*(($B902/63.5)-1)))</f>
        <v>9.74290684684612</v>
      </c>
      <c r="E902" s="2">
        <v>3.1791443369968675E-3</v>
      </c>
      <c r="F902" s="2">
        <f ca="1">D902*(1+E902)</f>
        <v>9.7738809539741585</v>
      </c>
      <c r="G902" s="2">
        <v>0.86624452352259929</v>
      </c>
      <c r="H902" s="9">
        <f>SIMULATION!$D$15*EXP($G$902)</f>
        <v>524.94974946467869</v>
      </c>
      <c r="I902" s="2">
        <f ca="1">$F902/$H902</f>
        <v>1.861869819719153E-2</v>
      </c>
      <c r="J902">
        <v>0</v>
      </c>
      <c r="K902">
        <f ca="1">SIMULATION!$D$3*SIMULATION!$D$17/$H902/(SIMULATION!$D$17-$I902)*(((EXP(-$I902*$J902))/(1-EXP(-SIMULATION!$D$4*$I902)))-(EXP(-SIMULATION!$D$17*$J902)/(1-EXP(-SIMULATION!$D$4*SIMULATION!$D$17))))</f>
        <v>1.9408922920186751</v>
      </c>
      <c r="L902">
        <v>-0.22816393335413729</v>
      </c>
      <c r="M902">
        <f t="shared" ca="1" si="14"/>
        <v>1.4980506724549674</v>
      </c>
      <c r="N902" s="6">
        <v>901</v>
      </c>
      <c r="O902">
        <f ca="1">$M$22502</f>
        <v>1.101737028771018</v>
      </c>
      <c r="P902">
        <f ca="1">$M$22503</f>
        <v>4.1957049060171157</v>
      </c>
      <c r="Q902">
        <f ca="1">$M$22504</f>
        <v>4.8820343050160933</v>
      </c>
      <c r="R902">
        <f ca="1">$M$22505</f>
        <v>2.1702266793137572</v>
      </c>
      <c r="S902">
        <f ca="1">$M$22506</f>
        <v>3.6952229696610512</v>
      </c>
      <c r="T902">
        <f ca="1">$M$22507</f>
        <v>5.8664090136377061</v>
      </c>
      <c r="U902">
        <f ca="1">$M$22508</f>
        <v>4.2042347964082127</v>
      </c>
      <c r="V902">
        <f ca="1">$M$22509</f>
        <v>6.9112841157025136</v>
      </c>
      <c r="W902">
        <f ca="1">$M$22510</f>
        <v>3.1316032480414941</v>
      </c>
      <c r="X902">
        <f ca="1">$M$22511</f>
        <v>4.9365308823126011</v>
      </c>
      <c r="Y902">
        <f ca="1">$M$22512</f>
        <v>3.028674479169053</v>
      </c>
      <c r="Z902">
        <f ca="1">$M$22513</f>
        <v>3.199166112037473</v>
      </c>
      <c r="AA902">
        <f ca="1">$M$22514</f>
        <v>3.2523043501835907</v>
      </c>
      <c r="AB902">
        <f ca="1">$M$22515</f>
        <v>3.393264606819359</v>
      </c>
      <c r="AC902">
        <f ca="1">$M$22516</f>
        <v>4.4911590402067825</v>
      </c>
      <c r="AD902">
        <f ca="1">$M$22517</f>
        <v>1.6406884511908779</v>
      </c>
      <c r="AE902">
        <f ca="1">$M$22518</f>
        <v>2.0427572798939302</v>
      </c>
      <c r="AF902">
        <f ca="1">$M$22519</f>
        <v>2.0981981409517951</v>
      </c>
      <c r="AG902">
        <f ca="1">$M$22520</f>
        <v>2.2663895159777865</v>
      </c>
      <c r="AH902">
        <f ca="1">$M$22521</f>
        <v>0.79256525345176554</v>
      </c>
      <c r="AI902">
        <f ca="1">$M$22522</f>
        <v>1.074669328802633</v>
      </c>
      <c r="AJ902">
        <f ca="1">$M$22523</f>
        <v>1.5784752989383004</v>
      </c>
      <c r="AK902">
        <f ca="1">$M$22524</f>
        <v>1.9671952270318191</v>
      </c>
      <c r="AL902">
        <f ca="1">$M$22525</f>
        <v>1.7460164683052422</v>
      </c>
      <c r="AM902">
        <f ca="1">$M$22526</f>
        <v>1.3220430840958632</v>
      </c>
    </row>
    <row r="903" spans="1:39" x14ac:dyDescent="0.25">
      <c r="A903" s="9"/>
      <c r="H903" s="9"/>
      <c r="J903">
        <v>1</v>
      </c>
      <c r="K903">
        <f ca="1">SIMULATION!$D$3*SIMULATION!$D$17/$H902/(SIMULATION!$D$17-$I902)*(((EXP(-$I902*$J903))/(1-EXP(-SIMULATION!$D$4*$I902)))-(EXP(-SIMULATION!$D$17*$J903)/(1-EXP(-SIMULATION!$D$4*SIMULATION!$D$17))))</f>
        <v>2.2776755076517539</v>
      </c>
      <c r="L903">
        <v>0.2164644643174006</v>
      </c>
      <c r="M903">
        <f t="shared" ca="1" si="14"/>
        <v>2.7707113163044541</v>
      </c>
      <c r="N903" s="6">
        <v>902</v>
      </c>
      <c r="O903">
        <f ca="1">$M$22527</f>
        <v>1.0028837510229573</v>
      </c>
      <c r="P903">
        <f ca="1">$M$22528</f>
        <v>3.312850864091188</v>
      </c>
      <c r="Q903">
        <f ca="1">$M$22529</f>
        <v>2.1296193531471164</v>
      </c>
      <c r="R903">
        <f ca="1">$M$22530</f>
        <v>3.469105283761118</v>
      </c>
      <c r="S903">
        <f ca="1">$M$22531</f>
        <v>2.7683996420400843</v>
      </c>
      <c r="T903">
        <f ca="1">$M$22532</f>
        <v>3.7036943176980657</v>
      </c>
      <c r="U903">
        <f ca="1">$M$22533</f>
        <v>3.8363883118818678</v>
      </c>
      <c r="V903">
        <f ca="1">$M$22534</f>
        <v>2.7717321538755568</v>
      </c>
      <c r="W903">
        <f ca="1">$M$22535</f>
        <v>3.4729933129247028</v>
      </c>
      <c r="X903">
        <f ca="1">$M$22536</f>
        <v>1.4827407919624684</v>
      </c>
      <c r="Y903">
        <f ca="1">$M$22537</f>
        <v>1.5155114755072807</v>
      </c>
      <c r="Z903">
        <f ca="1">$M$22538</f>
        <v>3.2984092865513581</v>
      </c>
      <c r="AA903">
        <f ca="1">$M$22539</f>
        <v>2.3128137018703732</v>
      </c>
      <c r="AB903">
        <f ca="1">$M$22540</f>
        <v>1.6177829659537579</v>
      </c>
      <c r="AC903">
        <f ca="1">$M$22541</f>
        <v>2.5267614351495662</v>
      </c>
      <c r="AD903">
        <f ca="1">$M$22542</f>
        <v>1.9766582592801545</v>
      </c>
      <c r="AE903">
        <f ca="1">$M$22543</f>
        <v>2.1605398792746691</v>
      </c>
      <c r="AF903">
        <f ca="1">$M$22544</f>
        <v>1.705152471304556</v>
      </c>
      <c r="AG903">
        <f ca="1">$M$22545</f>
        <v>1.3002306667147747</v>
      </c>
      <c r="AH903">
        <f ca="1">$M$22546</f>
        <v>1.2893851504752085</v>
      </c>
      <c r="AI903">
        <f ca="1">$M$22547</f>
        <v>1.0634935875670233</v>
      </c>
      <c r="AJ903">
        <f ca="1">$M$22548</f>
        <v>1.140090023736275</v>
      </c>
      <c r="AK903">
        <f ca="1">$M$22549</f>
        <v>0.7082191303180313</v>
      </c>
      <c r="AL903">
        <f ca="1">$M$22550</f>
        <v>0.94364440118737503</v>
      </c>
      <c r="AM903">
        <f ca="1">$M$22551</f>
        <v>0.25604694177027876</v>
      </c>
    </row>
    <row r="904" spans="1:39" x14ac:dyDescent="0.25">
      <c r="A904" s="9"/>
      <c r="H904" s="9"/>
      <c r="J904">
        <v>2</v>
      </c>
      <c r="K904">
        <f ca="1">SIMULATION!$D$3*SIMULATION!$D$17/$H902/(SIMULATION!$D$17-$I902)*(((EXP(-$I902*$J904))/(1-EXP(-SIMULATION!$D$4*$I902)))-(EXP(-SIMULATION!$D$17*$J904)/(1-EXP(-SIMULATION!$D$4*SIMULATION!$D$17))))</f>
        <v>2.4744225076463024</v>
      </c>
      <c r="L904">
        <v>0.27618133115775134</v>
      </c>
      <c r="M904">
        <f t="shared" ca="1" si="14"/>
        <v>3.1578118096547589</v>
      </c>
      <c r="N904" s="6">
        <v>903</v>
      </c>
      <c r="O904">
        <f ca="1">$M$22552</f>
        <v>12.143089279423176</v>
      </c>
      <c r="P904">
        <f ca="1">$M$22553</f>
        <v>12.653662173569861</v>
      </c>
      <c r="Q904">
        <f ca="1">$M$22554</f>
        <v>15.95899006963575</v>
      </c>
      <c r="R904">
        <f ca="1">$M$22555</f>
        <v>9.3738711422846848</v>
      </c>
      <c r="S904">
        <f ca="1">$M$22556</f>
        <v>6.5299656581325873</v>
      </c>
      <c r="T904">
        <f ca="1">$M$22557</f>
        <v>13.224319105469831</v>
      </c>
      <c r="U904">
        <f ca="1">$M$22558</f>
        <v>10.672988931457377</v>
      </c>
      <c r="V904">
        <f ca="1">$M$22559</f>
        <v>12.918894773097808</v>
      </c>
      <c r="W904">
        <f ca="1">$M$22560</f>
        <v>5.0234446021747656</v>
      </c>
      <c r="X904">
        <f ca="1">$M$22561</f>
        <v>9.9015218687352444</v>
      </c>
      <c r="Y904">
        <f ca="1">$M$22562</f>
        <v>10.741722980222296</v>
      </c>
      <c r="Z904">
        <f ca="1">$M$22563</f>
        <v>8.6631169510492434</v>
      </c>
      <c r="AA904">
        <f ca="1">$M$22564</f>
        <v>14.257607377880642</v>
      </c>
      <c r="AB904">
        <f ca="1">$M$22565</f>
        <v>13.294379277613407</v>
      </c>
      <c r="AC904">
        <f ca="1">$M$22566</f>
        <v>6.2329568144207732</v>
      </c>
      <c r="AD904">
        <f ca="1">$M$22567</f>
        <v>7.7777704410965667</v>
      </c>
      <c r="AE904">
        <f ca="1">$M$22568</f>
        <v>11.206643038006163</v>
      </c>
      <c r="AF904">
        <f ca="1">$M$22569</f>
        <v>7.4652874832464979</v>
      </c>
      <c r="AG904">
        <f ca="1">$M$22570</f>
        <v>10.370353591430682</v>
      </c>
      <c r="AH904">
        <f ca="1">$M$22571</f>
        <v>9.865071212658961</v>
      </c>
      <c r="AI904">
        <f ca="1">$M$22572</f>
        <v>9.7593250526529971</v>
      </c>
      <c r="AJ904">
        <f ca="1">$M$22573</f>
        <v>9.7536665835330005</v>
      </c>
      <c r="AK904">
        <f ca="1">$M$22574</f>
        <v>7.0551390568377688</v>
      </c>
      <c r="AL904">
        <f ca="1">$M$22575</f>
        <v>6.4017217293607098</v>
      </c>
      <c r="AM904">
        <f ca="1">$M$22576</f>
        <v>11.489094742334368</v>
      </c>
    </row>
    <row r="905" spans="1:39" x14ac:dyDescent="0.25">
      <c r="A905" s="9"/>
      <c r="H905" s="9"/>
      <c r="J905">
        <v>3</v>
      </c>
      <c r="K905">
        <f ca="1">SIMULATION!$D$3*SIMULATION!$D$17/$H902/(SIMULATION!$D$17-$I902)*(((EXP(-$I902*$J905))/(1-EXP(-SIMULATION!$D$4*$I902)))-(EXP(-SIMULATION!$D$17*$J905)/(1-EXP(-SIMULATION!$D$4*SIMULATION!$D$17))))</f>
        <v>2.5817827090818248</v>
      </c>
      <c r="L905">
        <v>0.15304026953443972</v>
      </c>
      <c r="M905">
        <f t="shared" ca="1" si="14"/>
        <v>2.9768994307590635</v>
      </c>
      <c r="N905" s="6">
        <v>904</v>
      </c>
      <c r="O905">
        <f ca="1">$M$22577</f>
        <v>1.0960617150502407</v>
      </c>
      <c r="P905">
        <f ca="1">$M$22578</f>
        <v>2.9191578536854159</v>
      </c>
      <c r="Q905">
        <f ca="1">$M$22579</f>
        <v>5.958059564532098</v>
      </c>
      <c r="R905">
        <f ca="1">$M$22580</f>
        <v>4.0208040604584792</v>
      </c>
      <c r="S905">
        <f ca="1">$M$22581</f>
        <v>7.8529866049676862</v>
      </c>
      <c r="T905">
        <f ca="1">$M$22582</f>
        <v>6.9422752108743886</v>
      </c>
      <c r="U905">
        <f ca="1">$M$22583</f>
        <v>7.2005669512084589</v>
      </c>
      <c r="V905">
        <f ca="1">$M$22584</f>
        <v>5.6062260623920146</v>
      </c>
      <c r="W905">
        <f ca="1">$M$22585</f>
        <v>4.4398034147040422</v>
      </c>
      <c r="X905">
        <f ca="1">$M$22586</f>
        <v>4.4390183046601415</v>
      </c>
      <c r="Y905">
        <f ca="1">$M$22587</f>
        <v>3.7457669282854416</v>
      </c>
      <c r="Z905">
        <f ca="1">$M$22588</f>
        <v>2.3014320470637708</v>
      </c>
      <c r="AA905">
        <f ca="1">$M$22589</f>
        <v>3.696290837767322</v>
      </c>
      <c r="AB905">
        <f ca="1">$M$22590</f>
        <v>3.0730014663194165</v>
      </c>
      <c r="AC905">
        <f ca="1">$M$22591</f>
        <v>4.0101438931342601</v>
      </c>
      <c r="AD905">
        <f ca="1">$M$22592</f>
        <v>1.6953634584426207</v>
      </c>
      <c r="AE905">
        <f ca="1">$M$22593</f>
        <v>3.2009645701668421</v>
      </c>
      <c r="AF905">
        <f ca="1">$M$22594</f>
        <v>1.1422208070300273</v>
      </c>
      <c r="AG905">
        <f ca="1">$M$22595</f>
        <v>2.5350979403804885</v>
      </c>
      <c r="AH905">
        <f ca="1">$M$22596</f>
        <v>1.9518864038909667</v>
      </c>
      <c r="AI905">
        <f ca="1">$M$22597</f>
        <v>1.8277434889607704</v>
      </c>
      <c r="AJ905">
        <f ca="1">$M$22598</f>
        <v>1.652422468775909</v>
      </c>
      <c r="AK905">
        <f ca="1">$M$22599</f>
        <v>0.72003046328932152</v>
      </c>
      <c r="AL905">
        <f ca="1">$M$22600</f>
        <v>0.98166235061942231</v>
      </c>
      <c r="AM905">
        <f ca="1">$M$22601</f>
        <v>0.93329296108154558</v>
      </c>
    </row>
    <row r="906" spans="1:39" x14ac:dyDescent="0.25">
      <c r="A906" s="9"/>
      <c r="H906" s="9"/>
      <c r="J906">
        <v>4</v>
      </c>
      <c r="K906">
        <f ca="1">SIMULATION!$D$3*SIMULATION!$D$17/$H902/(SIMULATION!$D$17-$I902)*(((EXP(-$I902*$J906))/(1-EXP(-SIMULATION!$D$4*$I902)))-(EXP(-SIMULATION!$D$17*$J906)/(1-EXP(-SIMULATION!$D$4*SIMULATION!$D$17))))</f>
        <v>2.6322069983852532</v>
      </c>
      <c r="L906">
        <v>0.11653573691021829</v>
      </c>
      <c r="M906">
        <f t="shared" ca="1" si="14"/>
        <v>2.9389531806423124</v>
      </c>
      <c r="N906" s="6">
        <v>905</v>
      </c>
      <c r="O906">
        <f ca="1">$M$22602</f>
        <v>1.0957707293890229</v>
      </c>
      <c r="P906">
        <f ca="1">$M$22603</f>
        <v>0.67637108868137896</v>
      </c>
      <c r="Q906">
        <f ca="1">$M$22604</f>
        <v>2.5874657211705836</v>
      </c>
      <c r="R906">
        <f ca="1">$M$22605</f>
        <v>2.7481140038250107</v>
      </c>
      <c r="S906">
        <f ca="1">$M$22606</f>
        <v>1.9069725585675681</v>
      </c>
      <c r="T906">
        <f ca="1">$M$22607</f>
        <v>2.6074550195555308</v>
      </c>
      <c r="U906">
        <f ca="1">$M$22608</f>
        <v>2.3650921050427587</v>
      </c>
      <c r="V906">
        <f ca="1">$M$22609</f>
        <v>2.0071610009614678</v>
      </c>
      <c r="W906">
        <f ca="1">$M$22610</f>
        <v>2.3006292559761583</v>
      </c>
      <c r="X906">
        <f ca="1">$M$22611</f>
        <v>2.515110370218181</v>
      </c>
      <c r="Y906">
        <f ca="1">$M$22612</f>
        <v>2.9086604106219838</v>
      </c>
      <c r="Z906">
        <f ca="1">$M$22613</f>
        <v>2.1806860610789678</v>
      </c>
      <c r="AA906">
        <f ca="1">$M$22614</f>
        <v>2.8838126871669201</v>
      </c>
      <c r="AB906">
        <f ca="1">$M$22615</f>
        <v>1.7330859284594078</v>
      </c>
      <c r="AC906">
        <f ca="1">$M$22616</f>
        <v>2.9559818738168899</v>
      </c>
      <c r="AD906">
        <f ca="1">$M$22617</f>
        <v>1.8690610433610226</v>
      </c>
      <c r="AE906">
        <f ca="1">$M$22618</f>
        <v>1.3264346312714919</v>
      </c>
      <c r="AF906">
        <f ca="1">$M$22619</f>
        <v>1.8383233607031189</v>
      </c>
      <c r="AG906">
        <f ca="1">$M$22620</f>
        <v>2.331705286803925</v>
      </c>
      <c r="AH906">
        <f ca="1">$M$22621</f>
        <v>1.5391525838242357</v>
      </c>
      <c r="AI906">
        <f ca="1">$M$22622</f>
        <v>1.7149088120163369</v>
      </c>
      <c r="AJ906">
        <f ca="1">$M$22623</f>
        <v>2.2923705996983244</v>
      </c>
      <c r="AK906">
        <f ca="1">$M$22624</f>
        <v>2.0738352901242876</v>
      </c>
      <c r="AL906">
        <f ca="1">$M$22625</f>
        <v>1.7425287836965744</v>
      </c>
      <c r="AM906">
        <f ca="1">$M$22626</f>
        <v>0.62325756962026269</v>
      </c>
    </row>
    <row r="907" spans="1:39" x14ac:dyDescent="0.25">
      <c r="A907" s="9"/>
      <c r="H907" s="9"/>
      <c r="J907">
        <v>5</v>
      </c>
      <c r="K907">
        <f ca="1">SIMULATION!$D$3*SIMULATION!$D$17/$H902/(SIMULATION!$D$17-$I902)*(((EXP(-$I902*$J907))/(1-EXP(-SIMULATION!$D$4*$I902)))-(EXP(-SIMULATION!$D$17*$J907)/(1-EXP(-SIMULATION!$D$4*SIMULATION!$D$17))))</f>
        <v>2.6464843214633333</v>
      </c>
      <c r="L907">
        <v>-0.42075279297431423</v>
      </c>
      <c r="M907">
        <f t="shared" ca="1" si="14"/>
        <v>1.532968651644903</v>
      </c>
      <c r="N907" s="6">
        <v>906</v>
      </c>
      <c r="O907">
        <f ca="1">$M$22627</f>
        <v>1.4233664145014047</v>
      </c>
      <c r="P907">
        <f ca="1">$M$22628</f>
        <v>1.3191520696036381</v>
      </c>
      <c r="Q907">
        <f ca="1">$M$22629</f>
        <v>3.1510180366390932</v>
      </c>
      <c r="R907">
        <f ca="1">$M$22630</f>
        <v>2.8653949213593015</v>
      </c>
      <c r="S907">
        <f ca="1">$M$22631</f>
        <v>1.5636767305691255</v>
      </c>
      <c r="T907">
        <f ca="1">$M$22632</f>
        <v>2.7559806038105723</v>
      </c>
      <c r="U907">
        <f ca="1">$M$22633</f>
        <v>2.9134728828444652</v>
      </c>
      <c r="V907">
        <f ca="1">$M$22634</f>
        <v>2.4020256739888359</v>
      </c>
      <c r="W907">
        <f ca="1">$M$22635</f>
        <v>1.9771272700146554</v>
      </c>
      <c r="X907">
        <f ca="1">$M$22636</f>
        <v>1.8173461000552478</v>
      </c>
      <c r="Y907">
        <f ca="1">$M$22637</f>
        <v>1.6290753491929408</v>
      </c>
      <c r="Z907">
        <f ca="1">$M$22638</f>
        <v>2.8016724931386654</v>
      </c>
      <c r="AA907">
        <f ca="1">$M$22639</f>
        <v>1.7997609963612708</v>
      </c>
      <c r="AB907">
        <f ca="1">$M$22640</f>
        <v>2.3246797196124125</v>
      </c>
      <c r="AC907">
        <f ca="1">$M$22641</f>
        <v>2.7361293721148101</v>
      </c>
      <c r="AD907">
        <f ca="1">$M$22642</f>
        <v>2.4333769687795863</v>
      </c>
      <c r="AE907">
        <f ca="1">$M$22643</f>
        <v>1.6247772235405136</v>
      </c>
      <c r="AF907">
        <f ca="1">$M$22644</f>
        <v>1.8340967305439215</v>
      </c>
      <c r="AG907">
        <f ca="1">$M$22645</f>
        <v>1.8015835843484311</v>
      </c>
      <c r="AH907">
        <f ca="1">$M$22646</f>
        <v>1.7848070406395364</v>
      </c>
      <c r="AI907">
        <f ca="1">$M$22647</f>
        <v>1.3842876421256383</v>
      </c>
      <c r="AJ907">
        <f ca="1">$M$22648</f>
        <v>2.1718174435457303</v>
      </c>
      <c r="AK907">
        <f ca="1">$M$22649</f>
        <v>0.71450098601093481</v>
      </c>
      <c r="AL907">
        <f ca="1">$M$22650</f>
        <v>1.045218856965842</v>
      </c>
      <c r="AM907">
        <f ca="1">$M$22651</f>
        <v>2.2571816656987247</v>
      </c>
    </row>
    <row r="908" spans="1:39" x14ac:dyDescent="0.25">
      <c r="A908" s="9"/>
      <c r="H908" s="9"/>
      <c r="J908">
        <v>6</v>
      </c>
      <c r="K908">
        <f ca="1">SIMULATION!$D$3*SIMULATION!$D$17/$H902/(SIMULATION!$D$17-$I902)*(((EXP(-$I902*$J908))/(1-EXP(-SIMULATION!$D$4*$I902)))-(EXP(-SIMULATION!$D$17*$J908)/(1-EXP(-SIMULATION!$D$4*SIMULATION!$D$17))))</f>
        <v>2.6379304871337177</v>
      </c>
      <c r="L908">
        <v>-0.16449382512728894</v>
      </c>
      <c r="M908">
        <f t="shared" ca="1" si="14"/>
        <v>2.2040072108851998</v>
      </c>
      <c r="N908" s="6">
        <v>907</v>
      </c>
      <c r="O908">
        <f ca="1">$M$22652</f>
        <v>1.9400419528652313</v>
      </c>
      <c r="P908">
        <f ca="1">$M$22653</f>
        <v>2.639485057373208</v>
      </c>
      <c r="Q908">
        <f ca="1">$M$22654</f>
        <v>1.1127931968484399</v>
      </c>
      <c r="R908">
        <f ca="1">$M$22655</f>
        <v>2.8472939313867087</v>
      </c>
      <c r="S908">
        <f ca="1">$M$22656</f>
        <v>3.7593747452810695</v>
      </c>
      <c r="T908">
        <f ca="1">$M$22657</f>
        <v>3.2474234003174005</v>
      </c>
      <c r="U908">
        <f ca="1">$M$22658</f>
        <v>2.5754484755887281</v>
      </c>
      <c r="V908">
        <f ca="1">$M$22659</f>
        <v>4.3883393450059414</v>
      </c>
      <c r="W908">
        <f ca="1">$M$22660</f>
        <v>2.5069642460412278</v>
      </c>
      <c r="X908">
        <f ca="1">$M$22661</f>
        <v>4.1391802394311377</v>
      </c>
      <c r="Y908">
        <f ca="1">$M$22662</f>
        <v>2.9390902379970933</v>
      </c>
      <c r="Z908">
        <f ca="1">$M$22663</f>
        <v>1.8007553372154403</v>
      </c>
      <c r="AA908">
        <f ca="1">$M$22664</f>
        <v>2.5369851058977213</v>
      </c>
      <c r="AB908">
        <f ca="1">$M$22665</f>
        <v>2.3195652969740688</v>
      </c>
      <c r="AC908">
        <f ca="1">$M$22666</f>
        <v>2.7935544584416405</v>
      </c>
      <c r="AD908">
        <f ca="1">$M$22667</f>
        <v>2.8446183699292242</v>
      </c>
      <c r="AE908">
        <f ca="1">$M$22668</f>
        <v>3.7920194291047529</v>
      </c>
      <c r="AF908">
        <f ca="1">$M$22669</f>
        <v>1.9138073419135477</v>
      </c>
      <c r="AG908">
        <f ca="1">$M$22670</f>
        <v>3.0396648813374729</v>
      </c>
      <c r="AH908">
        <f ca="1">$M$22671</f>
        <v>2.8318183504447045</v>
      </c>
      <c r="AI908">
        <f ca="1">$M$22672</f>
        <v>2.7021628089563263</v>
      </c>
      <c r="AJ908">
        <f ca="1">$M$22673</f>
        <v>3.4250792810228492</v>
      </c>
      <c r="AK908">
        <f ca="1">$M$22674</f>
        <v>2.4481235908983017</v>
      </c>
      <c r="AL908">
        <f ca="1">$M$22675</f>
        <v>2.095634914477567</v>
      </c>
      <c r="AM908">
        <f ca="1">$M$22676</f>
        <v>2.3505687805854469</v>
      </c>
    </row>
    <row r="909" spans="1:39" x14ac:dyDescent="0.25">
      <c r="A909" s="9"/>
      <c r="H909" s="9"/>
      <c r="J909">
        <v>7</v>
      </c>
      <c r="K909">
        <f ca="1">SIMULATION!$D$3*SIMULATION!$D$17/$H902/(SIMULATION!$D$17-$I902)*(((EXP(-$I902*$J909))/(1-EXP(-SIMULATION!$D$4*$I902)))-(EXP(-SIMULATION!$D$17*$J909)/(1-EXP(-SIMULATION!$D$4*SIMULATION!$D$17))))</f>
        <v>2.6150724518836377</v>
      </c>
      <c r="L909">
        <v>0.28018815986544165</v>
      </c>
      <c r="M909">
        <f t="shared" ca="1" si="14"/>
        <v>3.347784790091723</v>
      </c>
      <c r="N909" s="6">
        <v>908</v>
      </c>
      <c r="O909">
        <f ca="1">$M$22677</f>
        <v>2.1848921016768315</v>
      </c>
      <c r="P909">
        <f ca="1">$M$22678</f>
        <v>1.7705017723291465</v>
      </c>
      <c r="Q909">
        <f ca="1">$M$22679</f>
        <v>2.7711388529635252</v>
      </c>
      <c r="R909">
        <f ca="1">$M$22680</f>
        <v>4.4673144855611664</v>
      </c>
      <c r="S909">
        <f ca="1">$M$22681</f>
        <v>2.5868307251195142</v>
      </c>
      <c r="T909">
        <f ca="1">$M$22682</f>
        <v>2.2920451773340091</v>
      </c>
      <c r="U909">
        <f ca="1">$M$22683</f>
        <v>2.174773861337103</v>
      </c>
      <c r="V909">
        <f ca="1">$M$22684</f>
        <v>1.3964979387028864</v>
      </c>
      <c r="W909">
        <f ca="1">$M$22685</f>
        <v>1.1446525621520467</v>
      </c>
      <c r="X909">
        <f ca="1">$M$22686</f>
        <v>2.6740986456020419</v>
      </c>
      <c r="Y909">
        <f ca="1">$M$22687</f>
        <v>2.6960152766879206</v>
      </c>
      <c r="Z909">
        <f ca="1">$M$22688</f>
        <v>3.3716762327476548</v>
      </c>
      <c r="AA909">
        <f ca="1">$M$22689</f>
        <v>1.285993752188674</v>
      </c>
      <c r="AB909">
        <f ca="1">$M$22690</f>
        <v>3.6038447337057136</v>
      </c>
      <c r="AC909">
        <f ca="1">$M$22691</f>
        <v>1.0879831455324573</v>
      </c>
      <c r="AD909">
        <f ca="1">$M$22692</f>
        <v>2.3617872518386567</v>
      </c>
      <c r="AE909">
        <f ca="1">$M$22693</f>
        <v>1.9955911794141539</v>
      </c>
      <c r="AF909">
        <f ca="1">$M$22694</f>
        <v>2.3179992340094402</v>
      </c>
      <c r="AG909">
        <f ca="1">$M$22695</f>
        <v>2.8076350122196474</v>
      </c>
      <c r="AH909">
        <f ca="1">$M$22696</f>
        <v>1.5859253097092814</v>
      </c>
      <c r="AI909">
        <f ca="1">$M$22697</f>
        <v>1.3714132067483964</v>
      </c>
      <c r="AJ909">
        <f ca="1">$M$22698</f>
        <v>1.8134303512788443</v>
      </c>
      <c r="AK909">
        <f ca="1">$M$22699</f>
        <v>1.8972498788419889</v>
      </c>
      <c r="AL909">
        <f ca="1">$M$22700</f>
        <v>2.4393318646979738</v>
      </c>
      <c r="AM909">
        <f ca="1">$M$22701</f>
        <v>1.3482759210562769</v>
      </c>
    </row>
    <row r="910" spans="1:39" x14ac:dyDescent="0.25">
      <c r="A910" s="9"/>
      <c r="H910" s="9"/>
      <c r="J910">
        <v>8</v>
      </c>
      <c r="K910">
        <f ca="1">SIMULATION!$D$3*SIMULATION!$D$17/$H902/(SIMULATION!$D$17-$I902)*(((EXP(-$I902*$J910))/(1-EXP(-SIMULATION!$D$4*$I902)))-(EXP(-SIMULATION!$D$17*$J910)/(1-EXP(-SIMULATION!$D$4*SIMULATION!$D$17))))</f>
        <v>2.5833684725795352</v>
      </c>
      <c r="L910">
        <v>-0.22673915984996959</v>
      </c>
      <c r="M910">
        <f t="shared" ca="1" si="14"/>
        <v>1.9976176755239521</v>
      </c>
      <c r="N910" s="6">
        <v>909</v>
      </c>
      <c r="O910">
        <f ca="1">$M$22702</f>
        <v>0.94471726659273692</v>
      </c>
      <c r="P910">
        <f ca="1">$M$22703</f>
        <v>2.0399646810221936</v>
      </c>
      <c r="Q910">
        <f ca="1">$M$22704</f>
        <v>1.6873713981964078</v>
      </c>
      <c r="R910">
        <f ca="1">$M$22705</f>
        <v>2.4936556811101362</v>
      </c>
      <c r="S910">
        <f ca="1">$M$22706</f>
        <v>3.3310249688184963</v>
      </c>
      <c r="T910">
        <f ca="1">$M$22707</f>
        <v>2.1720067448658362</v>
      </c>
      <c r="U910">
        <f ca="1">$M$22708</f>
        <v>2.5356905535392338</v>
      </c>
      <c r="V910">
        <f ca="1">$M$22709</f>
        <v>2.8601697343743822</v>
      </c>
      <c r="W910">
        <f ca="1">$M$22710</f>
        <v>2.137890489550101</v>
      </c>
      <c r="X910">
        <f ca="1">$M$22711</f>
        <v>1.7838870078370301</v>
      </c>
      <c r="Y910">
        <f ca="1">$M$22712</f>
        <v>3.7164690054172307</v>
      </c>
      <c r="Z910">
        <f ca="1">$M$22713</f>
        <v>2.2243315430601198</v>
      </c>
      <c r="AA910">
        <f ca="1">$M$22714</f>
        <v>2.0615603258100172</v>
      </c>
      <c r="AB910">
        <f ca="1">$M$22715</f>
        <v>1.9483447558768587</v>
      </c>
      <c r="AC910">
        <f ca="1">$M$22716</f>
        <v>2.4262797268756273</v>
      </c>
      <c r="AD910">
        <f ca="1">$M$22717</f>
        <v>1.0323666038923567</v>
      </c>
      <c r="AE910">
        <f ca="1">$M$22718</f>
        <v>1.4636763424764716</v>
      </c>
      <c r="AF910">
        <f ca="1">$M$22719</f>
        <v>1.8812946703469562</v>
      </c>
      <c r="AG910">
        <f ca="1">$M$22720</f>
        <v>1.4362824260787792</v>
      </c>
      <c r="AH910">
        <f ca="1">$M$22721</f>
        <v>1.5639624489621808</v>
      </c>
      <c r="AI910">
        <f ca="1">$M$22722</f>
        <v>1.4609046803769208</v>
      </c>
      <c r="AJ910">
        <f ca="1">$M$22723</f>
        <v>1.4027001712674805</v>
      </c>
      <c r="AK910">
        <f ca="1">$M$22724</f>
        <v>1.3943173484258282</v>
      </c>
      <c r="AL910">
        <f ca="1">$M$22725</f>
        <v>1.0957797051684601</v>
      </c>
      <c r="AM910">
        <f ca="1">$M$22726</f>
        <v>0.65181532810208909</v>
      </c>
    </row>
    <row r="911" spans="1:39" x14ac:dyDescent="0.25">
      <c r="A911" s="9"/>
      <c r="H911" s="9"/>
      <c r="J911">
        <v>9</v>
      </c>
      <c r="K911">
        <f ca="1">SIMULATION!$D$3*SIMULATION!$D$17/$H902/(SIMULATION!$D$17-$I902)*(((EXP(-$I902*$J911))/(1-EXP(-SIMULATION!$D$4*$I902)))-(EXP(-SIMULATION!$D$17*$J911)/(1-EXP(-SIMULATION!$D$4*SIMULATION!$D$17))))</f>
        <v>2.5463104199936173</v>
      </c>
      <c r="L911">
        <v>0.28831350803179762</v>
      </c>
      <c r="M911">
        <f t="shared" ca="1" si="14"/>
        <v>3.2804461097198967</v>
      </c>
      <c r="N911" s="6">
        <v>910</v>
      </c>
      <c r="O911">
        <f ca="1">$M$22727</f>
        <v>0.60829656402303944</v>
      </c>
      <c r="P911">
        <f ca="1">$M$22728</f>
        <v>2.0499602685228626</v>
      </c>
      <c r="Q911">
        <f ca="1">$M$22729</f>
        <v>1.682563996317457</v>
      </c>
      <c r="R911">
        <f ca="1">$M$22730</f>
        <v>3.0320320610034623</v>
      </c>
      <c r="S911">
        <f ca="1">$M$22731</f>
        <v>3.809912356048879</v>
      </c>
      <c r="T911">
        <f ca="1">$M$22732</f>
        <v>4.7593109646381953</v>
      </c>
      <c r="U911">
        <f ca="1">$M$22733</f>
        <v>2.7722532687634311</v>
      </c>
      <c r="V911">
        <f ca="1">$M$22734</f>
        <v>2.0082386496453335</v>
      </c>
      <c r="W911">
        <f ca="1">$M$22735</f>
        <v>2.5658606381140165</v>
      </c>
      <c r="X911">
        <f ca="1">$M$22736</f>
        <v>2.3620157676180766</v>
      </c>
      <c r="Y911">
        <f ca="1">$M$22737</f>
        <v>1.6777474962793704</v>
      </c>
      <c r="Z911">
        <f ca="1">$M$22738</f>
        <v>3.2357008193457029</v>
      </c>
      <c r="AA911">
        <f ca="1">$M$22739</f>
        <v>2.4497109016563057</v>
      </c>
      <c r="AB911">
        <f ca="1">$M$22740</f>
        <v>2.3286710521954377</v>
      </c>
      <c r="AC911">
        <f ca="1">$M$22741</f>
        <v>1.9242870526994635</v>
      </c>
      <c r="AD911">
        <f ca="1">$M$22742</f>
        <v>1.1487779881028752</v>
      </c>
      <c r="AE911">
        <f ca="1">$M$22743</f>
        <v>1.6487848690750613</v>
      </c>
      <c r="AF911">
        <f ca="1">$M$22744</f>
        <v>1.3872083107029123</v>
      </c>
      <c r="AG911">
        <f ca="1">$M$22745</f>
        <v>1.2502737203505321</v>
      </c>
      <c r="AH911">
        <f ca="1">$M$22746</f>
        <v>1.4642188414538939</v>
      </c>
      <c r="AI911">
        <f ca="1">$M$22747</f>
        <v>0.79453586701600931</v>
      </c>
      <c r="AJ911">
        <f ca="1">$M$22748</f>
        <v>0.72446035202914072</v>
      </c>
      <c r="AK911">
        <f ca="1">$M$22749</f>
        <v>0.84799423899517345</v>
      </c>
      <c r="AL911">
        <f ca="1">$M$22750</f>
        <v>0.36397668091227453</v>
      </c>
      <c r="AM911">
        <f ca="1">$M$22751</f>
        <v>0.53182909457306371</v>
      </c>
    </row>
    <row r="912" spans="1:39" x14ac:dyDescent="0.25">
      <c r="A912" s="9"/>
      <c r="H912" s="9"/>
      <c r="J912">
        <v>10</v>
      </c>
      <c r="K912">
        <f ca="1">SIMULATION!$D$3*SIMULATION!$D$17/$H902/(SIMULATION!$D$17-$I902)*(((EXP(-$I902*$J912))/(1-EXP(-SIMULATION!$D$4*$I902)))-(EXP(-SIMULATION!$D$17*$J912)/(1-EXP(-SIMULATION!$D$4*SIMULATION!$D$17))))</f>
        <v>2.5061301660217281</v>
      </c>
      <c r="L912">
        <v>0.38455229554981935</v>
      </c>
      <c r="M912">
        <f t="shared" ca="1" si="14"/>
        <v>3.4698682743120335</v>
      </c>
      <c r="N912" s="6">
        <v>911</v>
      </c>
      <c r="O912">
        <f ca="1">$M$22752</f>
        <v>0.85955029718389819</v>
      </c>
      <c r="P912">
        <f ca="1">$M$22753</f>
        <v>2.9697953975075579</v>
      </c>
      <c r="Q912">
        <f ca="1">$M$22754</f>
        <v>3.3070547500430401</v>
      </c>
      <c r="R912">
        <f ca="1">$M$22755</f>
        <v>3.4771762399768145</v>
      </c>
      <c r="S912">
        <f ca="1">$M$22756</f>
        <v>3.3707454633189213</v>
      </c>
      <c r="T912">
        <f ca="1">$M$22757</f>
        <v>3.0061582842220926</v>
      </c>
      <c r="U912">
        <f ca="1">$M$22758</f>
        <v>3.7327910465322613</v>
      </c>
      <c r="V912">
        <f ca="1">$M$22759</f>
        <v>3.7643162659933274</v>
      </c>
      <c r="W912">
        <f ca="1">$M$22760</f>
        <v>2.685037082942181</v>
      </c>
      <c r="X912">
        <f ca="1">$M$22761</f>
        <v>2.6145063756171765</v>
      </c>
      <c r="Y912">
        <f ca="1">$M$22762</f>
        <v>2.3011897284663072</v>
      </c>
      <c r="Z912">
        <f ca="1">$M$22763</f>
        <v>1.9552617609141314</v>
      </c>
      <c r="AA912">
        <f ca="1">$M$22764</f>
        <v>2.3940195192221512</v>
      </c>
      <c r="AB912">
        <f ca="1">$M$22765</f>
        <v>2.4759614273034729</v>
      </c>
      <c r="AC912">
        <f ca="1">$M$22766</f>
        <v>1.699797598818015</v>
      </c>
      <c r="AD912">
        <f ca="1">$M$22767</f>
        <v>1.5234635283760471</v>
      </c>
      <c r="AE912">
        <f ca="1">$M$22768</f>
        <v>1.570048930825946</v>
      </c>
      <c r="AF912">
        <f ca="1">$M$22769</f>
        <v>1.3793457664943305</v>
      </c>
      <c r="AG912">
        <f ca="1">$M$22770</f>
        <v>1.1241540902595917</v>
      </c>
      <c r="AH912">
        <f ca="1">$M$22771</f>
        <v>1.3265800972741479</v>
      </c>
      <c r="AI912">
        <f ca="1">$M$22772</f>
        <v>0.79178419271879985</v>
      </c>
      <c r="AJ912">
        <f ca="1">$M$22773</f>
        <v>1.0190998797623168</v>
      </c>
      <c r="AK912">
        <f ca="1">$M$22774</f>
        <v>0.77460102215501603</v>
      </c>
      <c r="AL912">
        <f ca="1">$M$22775</f>
        <v>1.1536767029891537</v>
      </c>
      <c r="AM912">
        <f ca="1">$M$22776</f>
        <v>0.60227333424840346</v>
      </c>
    </row>
    <row r="913" spans="1:39" x14ac:dyDescent="0.25">
      <c r="A913" s="9"/>
      <c r="H913" s="9"/>
      <c r="J913">
        <v>11</v>
      </c>
      <c r="K913">
        <f ca="1">SIMULATION!$D$3*SIMULATION!$D$17/$H902/(SIMULATION!$D$17-$I902)*(((EXP(-$I902*$J913))/(1-EXP(-SIMULATION!$D$4*$I902)))-(EXP(-SIMULATION!$D$17*$J913)/(1-EXP(-SIMULATION!$D$4*SIMULATION!$D$17))))</f>
        <v>2.4642522517489005</v>
      </c>
      <c r="L913">
        <v>-0.3034129549772499</v>
      </c>
      <c r="M913">
        <f t="shared" ca="1" si="14"/>
        <v>1.7165661942364245</v>
      </c>
      <c r="N913" s="6">
        <v>912</v>
      </c>
      <c r="O913">
        <f ca="1">$M$22777</f>
        <v>1.2179574936635627</v>
      </c>
      <c r="P913">
        <f ca="1">$M$22778</f>
        <v>3.0848298506878145</v>
      </c>
      <c r="Q913">
        <f ca="1">$M$22779</f>
        <v>2.2043676473787586</v>
      </c>
      <c r="R913">
        <f ca="1">$M$22780</f>
        <v>3.4958057672517229</v>
      </c>
      <c r="S913">
        <f ca="1">$M$22781</f>
        <v>2.1794585206487729</v>
      </c>
      <c r="T913">
        <f ca="1">$M$22782</f>
        <v>3.3666320925402395</v>
      </c>
      <c r="U913">
        <f ca="1">$M$22783</f>
        <v>1.7861816120538538</v>
      </c>
      <c r="V913">
        <f ca="1">$M$22784</f>
        <v>2.46083885194777</v>
      </c>
      <c r="W913">
        <f ca="1">$M$22785</f>
        <v>2.4772589160681813</v>
      </c>
      <c r="X913">
        <f ca="1">$M$22786</f>
        <v>2.6199748014091724</v>
      </c>
      <c r="Y913">
        <f ca="1">$M$22787</f>
        <v>2.6725574295751184</v>
      </c>
      <c r="Z913">
        <f ca="1">$M$22788</f>
        <v>2.4442856341051908</v>
      </c>
      <c r="AA913">
        <f ca="1">$M$22789</f>
        <v>3.6280762799190955</v>
      </c>
      <c r="AB913">
        <f ca="1">$M$22790</f>
        <v>2.5041887875735029</v>
      </c>
      <c r="AC913">
        <f ca="1">$M$22791</f>
        <v>2.1964728966945213</v>
      </c>
      <c r="AD913">
        <f ca="1">$M$22792</f>
        <v>1.3342131769890722</v>
      </c>
      <c r="AE913">
        <f ca="1">$M$22793</f>
        <v>3.3645396532076153</v>
      </c>
      <c r="AF913">
        <f ca="1">$M$22794</f>
        <v>1.9708165423246677</v>
      </c>
      <c r="AG913">
        <f ca="1">$M$22795</f>
        <v>2.6385716113537034</v>
      </c>
      <c r="AH913">
        <f ca="1">$M$22796</f>
        <v>2.4930656758399414</v>
      </c>
      <c r="AI913">
        <f ca="1">$M$22797</f>
        <v>1.9802268389821758</v>
      </c>
      <c r="AJ913">
        <f ca="1">$M$22798</f>
        <v>1.7542937612516885</v>
      </c>
      <c r="AK913">
        <f ca="1">$M$22799</f>
        <v>2.2784946459363384</v>
      </c>
      <c r="AL913">
        <f ca="1">$M$22800</f>
        <v>2.0977230860168827</v>
      </c>
      <c r="AM913">
        <f ca="1">$M$22801</f>
        <v>2.9950512076460649</v>
      </c>
    </row>
    <row r="914" spans="1:39" x14ac:dyDescent="0.25">
      <c r="A914" s="9"/>
      <c r="H914" s="9"/>
      <c r="J914">
        <v>12</v>
      </c>
      <c r="K914">
        <f ca="1">SIMULATION!$D$3*SIMULATION!$D$17/$H902/(SIMULATION!$D$17-$I902)*(((EXP(-$I902*$J914))/(1-EXP(-SIMULATION!$D$4*$I902)))-(EXP(-SIMULATION!$D$17*$J914)/(1-EXP(-SIMULATION!$D$4*SIMULATION!$D$17))))</f>
        <v>2.4215839661599392</v>
      </c>
      <c r="L914">
        <v>0.3971457201982212</v>
      </c>
      <c r="M914">
        <f t="shared" ca="1" si="14"/>
        <v>3.3833056744209928</v>
      </c>
      <c r="N914" s="6">
        <v>913</v>
      </c>
      <c r="O914">
        <f ca="1">$M$22802</f>
        <v>1.8019655119440479</v>
      </c>
      <c r="P914">
        <f ca="1">$M$22803</f>
        <v>2.8222198427384173</v>
      </c>
      <c r="Q914">
        <f ca="1">$M$22804</f>
        <v>2.6863898499213326</v>
      </c>
      <c r="R914">
        <f ca="1">$M$22805</f>
        <v>2.721073441959629</v>
      </c>
      <c r="S914">
        <f ca="1">$M$22806</f>
        <v>3.9747165638036384</v>
      </c>
      <c r="T914">
        <f ca="1">$M$22807</f>
        <v>3.0322029154208003</v>
      </c>
      <c r="U914">
        <f ca="1">$M$22808</f>
        <v>3.3618290404741042</v>
      </c>
      <c r="V914">
        <f ca="1">$M$22809</f>
        <v>3.314906372364351</v>
      </c>
      <c r="W914">
        <f ca="1">$M$22810</f>
        <v>3.8319330151194477</v>
      </c>
      <c r="X914">
        <f ca="1">$M$22811</f>
        <v>2.6692337231374701</v>
      </c>
      <c r="Y914">
        <f ca="1">$M$22812</f>
        <v>2.4380824403280794</v>
      </c>
      <c r="Z914">
        <f ca="1">$M$22813</f>
        <v>2.5768813437750011</v>
      </c>
      <c r="AA914">
        <f ca="1">$M$22814</f>
        <v>1.9075605915664346</v>
      </c>
      <c r="AB914">
        <f ca="1">$M$22815</f>
        <v>2.9720077335764348</v>
      </c>
      <c r="AC914">
        <f ca="1">$M$22816</f>
        <v>3.3197606277107643</v>
      </c>
      <c r="AD914">
        <f ca="1">$M$22817</f>
        <v>2.2793632296757322</v>
      </c>
      <c r="AE914">
        <f ca="1">$M$22818</f>
        <v>2.0119350909026816</v>
      </c>
      <c r="AF914">
        <f ca="1">$M$22819</f>
        <v>1.6501582592404769</v>
      </c>
      <c r="AG914">
        <f ca="1">$M$22820</f>
        <v>1.3647710090164096</v>
      </c>
      <c r="AH914">
        <f ca="1">$M$22821</f>
        <v>1.4035528416198708</v>
      </c>
      <c r="AI914">
        <f ca="1">$M$22822</f>
        <v>1.7765747111357186</v>
      </c>
      <c r="AJ914">
        <f ca="1">$M$22823</f>
        <v>3.0561558270634066</v>
      </c>
      <c r="AK914">
        <f ca="1">$M$22824</f>
        <v>1.9025938226376555</v>
      </c>
      <c r="AL914">
        <f ca="1">$M$22825</f>
        <v>2.5605583909666292</v>
      </c>
      <c r="AM914">
        <f ca="1">$M$22826</f>
        <v>2.0894427815627754</v>
      </c>
    </row>
    <row r="915" spans="1:39" x14ac:dyDescent="0.25">
      <c r="A915" s="9"/>
      <c r="H915" s="9"/>
      <c r="J915">
        <v>13</v>
      </c>
      <c r="K915">
        <f ca="1">SIMULATION!$D$3*SIMULATION!$D$17/$H902/(SIMULATION!$D$17-$I902)*(((EXP(-$I902*$J915))/(1-EXP(-SIMULATION!$D$4*$I902)))-(EXP(-SIMULATION!$D$17*$J915)/(1-EXP(-SIMULATION!$D$4*SIMULATION!$D$17))))</f>
        <v>2.3787012336807156</v>
      </c>
      <c r="L915">
        <v>-0.26055526750597352</v>
      </c>
      <c r="M915">
        <f t="shared" ca="1" si="14"/>
        <v>1.7589180974222476</v>
      </c>
      <c r="N915" s="6">
        <v>914</v>
      </c>
      <c r="O915">
        <f ca="1">$M$22827</f>
        <v>3.2408046771667816</v>
      </c>
      <c r="P915">
        <f ca="1">$M$22828</f>
        <v>4.1426770309855456</v>
      </c>
      <c r="Q915">
        <f ca="1">$M$22829</f>
        <v>3.196478567393378</v>
      </c>
      <c r="R915">
        <f ca="1">$M$22830</f>
        <v>5.0205967976191985</v>
      </c>
      <c r="S915">
        <f ca="1">$M$22831</f>
        <v>5.2089337063479384</v>
      </c>
      <c r="T915">
        <f ca="1">$M$22832</f>
        <v>5.9737739577432096</v>
      </c>
      <c r="U915">
        <f ca="1">$M$22833</f>
        <v>2.9056525187826461</v>
      </c>
      <c r="V915">
        <f ca="1">$M$22834</f>
        <v>4.6466521526449593</v>
      </c>
      <c r="W915">
        <f ca="1">$M$22835</f>
        <v>4.5592245659937412</v>
      </c>
      <c r="X915">
        <f ca="1">$M$22836</f>
        <v>5.7353675903583623</v>
      </c>
      <c r="Y915">
        <f ca="1">$M$22837</f>
        <v>2.2126782886509515</v>
      </c>
      <c r="Z915">
        <f ca="1">$M$22838</f>
        <v>3.9653026365725981</v>
      </c>
      <c r="AA915">
        <f ca="1">$M$22839</f>
        <v>3.4722674017797286</v>
      </c>
      <c r="AB915">
        <f ca="1">$M$22840</f>
        <v>3.8457870366494409</v>
      </c>
      <c r="AC915">
        <f ca="1">$M$22841</f>
        <v>5.1554220177494763</v>
      </c>
      <c r="AD915">
        <f ca="1">$M$22842</f>
        <v>3.4033429134398943</v>
      </c>
      <c r="AE915">
        <f ca="1">$M$22843</f>
        <v>3.4529966943260066</v>
      </c>
      <c r="AF915">
        <f ca="1">$M$22844</f>
        <v>3.3088034304132852</v>
      </c>
      <c r="AG915">
        <f ca="1">$M$22845</f>
        <v>2.6428081486211146</v>
      </c>
      <c r="AH915">
        <f ca="1">$M$22846</f>
        <v>2.896328311932221</v>
      </c>
      <c r="AI915">
        <f ca="1">$M$22847</f>
        <v>3.0143319836914273</v>
      </c>
      <c r="AJ915">
        <f ca="1">$M$22848</f>
        <v>2.943955949252302</v>
      </c>
      <c r="AK915">
        <f ca="1">$M$22849</f>
        <v>3.37573208422645</v>
      </c>
      <c r="AL915">
        <f ca="1">$M$22850</f>
        <v>3.2614083111192707</v>
      </c>
      <c r="AM915">
        <f ca="1">$M$22851</f>
        <v>2.5408783197765294</v>
      </c>
    </row>
    <row r="916" spans="1:39" x14ac:dyDescent="0.25">
      <c r="A916" s="9"/>
      <c r="H916" s="9"/>
      <c r="J916">
        <v>14</v>
      </c>
      <c r="K916">
        <f ca="1">SIMULATION!$D$3*SIMULATION!$D$17/$H902/(SIMULATION!$D$17-$I902)*(((EXP(-$I902*$J916))/(1-EXP(-SIMULATION!$D$4*$I902)))-(EXP(-SIMULATION!$D$17*$J916)/(1-EXP(-SIMULATION!$D$4*SIMULATION!$D$17))))</f>
        <v>2.3359677335246252</v>
      </c>
      <c r="L916">
        <v>0.20330420391684756</v>
      </c>
      <c r="M916">
        <f t="shared" ca="1" si="14"/>
        <v>2.810879793964292</v>
      </c>
      <c r="N916" s="6">
        <v>915</v>
      </c>
      <c r="O916">
        <f ca="1">$M$22852</f>
        <v>1.5889273396521693</v>
      </c>
      <c r="P916">
        <f ca="1">$M$22853</f>
        <v>1.7673921218013944</v>
      </c>
      <c r="Q916">
        <f ca="1">$M$22854</f>
        <v>1.8442168015419476</v>
      </c>
      <c r="R916">
        <f ca="1">$M$22855</f>
        <v>1.900301328112719</v>
      </c>
      <c r="S916">
        <f ca="1">$M$22856</f>
        <v>1.6754297769778039</v>
      </c>
      <c r="T916">
        <f ca="1">$M$22857</f>
        <v>1.9386281133017975</v>
      </c>
      <c r="U916">
        <f ca="1">$M$22858</f>
        <v>1.7563874495091245</v>
      </c>
      <c r="V916">
        <f ca="1">$M$22859</f>
        <v>3.1219700751403288</v>
      </c>
      <c r="W916">
        <f ca="1">$M$22860</f>
        <v>2.695106138649622</v>
      </c>
      <c r="X916">
        <f ca="1">$M$22861</f>
        <v>2.404664306103574</v>
      </c>
      <c r="Y916">
        <f ca="1">$M$22862</f>
        <v>2.6185909358457433</v>
      </c>
      <c r="Z916">
        <f ca="1">$M$22863</f>
        <v>2.8414555024690165</v>
      </c>
      <c r="AA916">
        <f ca="1">$M$22864</f>
        <v>2.4393765693114724</v>
      </c>
      <c r="AB916">
        <f ca="1">$M$22865</f>
        <v>2.5671017788748274</v>
      </c>
      <c r="AC916">
        <f ca="1">$M$22866</f>
        <v>1.9290736325249351</v>
      </c>
      <c r="AD916">
        <f ca="1">$M$22867</f>
        <v>1.8896208851165432</v>
      </c>
      <c r="AE916">
        <f ca="1">$M$22868</f>
        <v>2.3328811642157667</v>
      </c>
      <c r="AF916">
        <f ca="1">$M$22869</f>
        <v>0.94890817510794923</v>
      </c>
      <c r="AG916">
        <f ca="1">$M$22870</f>
        <v>1.9745160785236036</v>
      </c>
      <c r="AH916">
        <f ca="1">$M$22871</f>
        <v>1.6160724666292019</v>
      </c>
      <c r="AI916">
        <f ca="1">$M$22872</f>
        <v>1.9720296339904626</v>
      </c>
      <c r="AJ916">
        <f ca="1">$M$22873</f>
        <v>1.3057097449914339</v>
      </c>
      <c r="AK916">
        <f ca="1">$M$22874</f>
        <v>2.0277745052884431</v>
      </c>
      <c r="AL916">
        <f ca="1">$M$22875</f>
        <v>1.2021935215688235</v>
      </c>
      <c r="AM916">
        <f ca="1">$M$22876</f>
        <v>2.0070371524782518</v>
      </c>
    </row>
    <row r="917" spans="1:39" x14ac:dyDescent="0.25">
      <c r="A917" s="9"/>
      <c r="H917" s="9"/>
      <c r="J917">
        <v>15</v>
      </c>
      <c r="K917">
        <f ca="1">SIMULATION!$D$3*SIMULATION!$D$17/$H902/(SIMULATION!$D$17-$I902)*(((EXP(-$I902*$J917))/(1-EXP(-SIMULATION!$D$4*$I902)))-(EXP(-SIMULATION!$D$17*$J917)/(1-EXP(-SIMULATION!$D$4*SIMULATION!$D$17))))</f>
        <v>2.2936112323939839</v>
      </c>
      <c r="L917">
        <v>-6.999942942488141E-2</v>
      </c>
      <c r="M917">
        <f t="shared" ca="1" si="14"/>
        <v>2.1330597548039059</v>
      </c>
      <c r="N917" s="6">
        <v>916</v>
      </c>
      <c r="O917">
        <f ca="1">$M$22877</f>
        <v>1.153435487033037</v>
      </c>
      <c r="P917">
        <f ca="1">$M$22878</f>
        <v>1.1908346733363493</v>
      </c>
      <c r="Q917">
        <f ca="1">$M$22879</f>
        <v>2.0605128951467764</v>
      </c>
      <c r="R917">
        <f ca="1">$M$22880</f>
        <v>1.7068256853533319</v>
      </c>
      <c r="S917">
        <f ca="1">$M$22881</f>
        <v>2.6948041478040188</v>
      </c>
      <c r="T917">
        <f ca="1">$M$22882</f>
        <v>1.5033302171891187</v>
      </c>
      <c r="U917">
        <f ca="1">$M$22883</f>
        <v>1.3460709912830862</v>
      </c>
      <c r="V917">
        <f ca="1">$M$22884</f>
        <v>2.3890618529386085</v>
      </c>
      <c r="W917">
        <f ca="1">$M$22885</f>
        <v>2.9731345691746309</v>
      </c>
      <c r="X917">
        <f ca="1">$M$22886</f>
        <v>2.2726521171548315</v>
      </c>
      <c r="Y917">
        <f ca="1">$M$22887</f>
        <v>2.3632604335802059</v>
      </c>
      <c r="Z917">
        <f ca="1">$M$22888</f>
        <v>2.1309062600041209</v>
      </c>
      <c r="AA917">
        <f ca="1">$M$22889</f>
        <v>2.2593521266777365</v>
      </c>
      <c r="AB917">
        <f ca="1">$M$22890</f>
        <v>1.8808618258294481</v>
      </c>
      <c r="AC917">
        <f ca="1">$M$22891</f>
        <v>1.8608200516404805</v>
      </c>
      <c r="AD917">
        <f ca="1">$M$22892</f>
        <v>1.5724140832540721</v>
      </c>
      <c r="AE917">
        <f ca="1">$M$22893</f>
        <v>1.802550566102503</v>
      </c>
      <c r="AF917">
        <f ca="1">$M$22894</f>
        <v>1.6249261440321054</v>
      </c>
      <c r="AG917">
        <f ca="1">$M$22895</f>
        <v>1.8558977006895518</v>
      </c>
      <c r="AH917">
        <f ca="1">$M$22896</f>
        <v>1.4247107487605588</v>
      </c>
      <c r="AI917">
        <f ca="1">$M$22897</f>
        <v>1.6360339076130301</v>
      </c>
      <c r="AJ917">
        <f ca="1">$M$22898</f>
        <v>1.5865719929968838</v>
      </c>
      <c r="AK917">
        <f ca="1">$M$22899</f>
        <v>1.152134282226182</v>
      </c>
      <c r="AL917">
        <f ca="1">$M$22900</f>
        <v>1.6564980102387308</v>
      </c>
      <c r="AM917">
        <f ca="1">$M$22901</f>
        <v>1.4557029830449595</v>
      </c>
    </row>
    <row r="918" spans="1:39" x14ac:dyDescent="0.25">
      <c r="A918" s="9"/>
      <c r="H918" s="9"/>
      <c r="J918">
        <v>16</v>
      </c>
      <c r="K918">
        <f ca="1">SIMULATION!$D$3*SIMULATION!$D$17/$H902/(SIMULATION!$D$17-$I902)*(((EXP(-$I902*$J918))/(1-EXP(-SIMULATION!$D$4*$I902)))-(EXP(-SIMULATION!$D$17*$J918)/(1-EXP(-SIMULATION!$D$4*SIMULATION!$D$17))))</f>
        <v>2.2517724984950704</v>
      </c>
      <c r="L918">
        <v>0.40550702616861983</v>
      </c>
      <c r="M918">
        <f t="shared" ca="1" si="14"/>
        <v>3.1648820679680894</v>
      </c>
      <c r="N918" s="6">
        <v>917</v>
      </c>
      <c r="O918">
        <f ca="1">$M$22902</f>
        <v>0.48545516438571218</v>
      </c>
      <c r="P918">
        <f ca="1">$M$22903</f>
        <v>1.3263036703122033</v>
      </c>
      <c r="Q918">
        <f ca="1">$M$22904</f>
        <v>3.3305294190310604</v>
      </c>
      <c r="R918">
        <f ca="1">$M$22905</f>
        <v>3.3787676202114918</v>
      </c>
      <c r="S918">
        <f ca="1">$M$22906</f>
        <v>4.0019198712875106</v>
      </c>
      <c r="T918">
        <f ca="1">$M$22907</f>
        <v>3.8542138888022985</v>
      </c>
      <c r="U918">
        <f ca="1">$M$22908</f>
        <v>2.6830942908440747</v>
      </c>
      <c r="V918">
        <f ca="1">$M$22909</f>
        <v>3.5746385844334458</v>
      </c>
      <c r="W918">
        <f ca="1">$M$22910</f>
        <v>3.5523391047971069</v>
      </c>
      <c r="X918">
        <f ca="1">$M$22911</f>
        <v>2.929357730308066</v>
      </c>
      <c r="Y918">
        <f ca="1">$M$22912</f>
        <v>2.6120459026221461</v>
      </c>
      <c r="Z918">
        <f ca="1">$M$22913</f>
        <v>2.1112661817317306</v>
      </c>
      <c r="AA918">
        <f ca="1">$M$22914</f>
        <v>1.0644986285170435</v>
      </c>
      <c r="AB918">
        <f ca="1">$M$22915</f>
        <v>0.77256453493639288</v>
      </c>
      <c r="AC918">
        <f ca="1">$M$22916</f>
        <v>2.9027176054100781</v>
      </c>
      <c r="AD918">
        <f ca="1">$M$22917</f>
        <v>1.7986080375234497</v>
      </c>
      <c r="AE918">
        <f ca="1">$M$22918</f>
        <v>1.0767213044737032</v>
      </c>
      <c r="AF918">
        <f ca="1">$M$22919</f>
        <v>1.3463192493198448</v>
      </c>
      <c r="AG918">
        <f ca="1">$M$22920</f>
        <v>1.5009466847519148</v>
      </c>
      <c r="AH918">
        <f ca="1">$M$22921</f>
        <v>1.3485754930696574</v>
      </c>
      <c r="AI918">
        <f ca="1">$M$22922</f>
        <v>0.55404422337179382</v>
      </c>
      <c r="AJ918">
        <f ca="1">$M$22923</f>
        <v>1.0669626028367094</v>
      </c>
      <c r="AK918">
        <f ca="1">$M$22924</f>
        <v>0.73725367176898082</v>
      </c>
      <c r="AL918">
        <f ca="1">$M$22925</f>
        <v>0.65995001050386148</v>
      </c>
      <c r="AM918">
        <f ca="1">$M$22926</f>
        <v>0.38886157372615865</v>
      </c>
    </row>
    <row r="919" spans="1:39" x14ac:dyDescent="0.25">
      <c r="A919" s="9"/>
      <c r="H919" s="9"/>
      <c r="J919">
        <v>17</v>
      </c>
      <c r="K919">
        <f ca="1">SIMULATION!$D$3*SIMULATION!$D$17/$H902/(SIMULATION!$D$17-$I902)*(((EXP(-$I902*$J919))/(1-EXP(-SIMULATION!$D$4*$I902)))-(EXP(-SIMULATION!$D$17*$J919)/(1-EXP(-SIMULATION!$D$4*SIMULATION!$D$17))))</f>
        <v>2.2105366450271129</v>
      </c>
      <c r="L919">
        <v>-0.5762565791380535</v>
      </c>
      <c r="M919">
        <f t="shared" ca="1" si="14"/>
        <v>0.93670035990447909</v>
      </c>
      <c r="N919" s="6">
        <v>918</v>
      </c>
      <c r="O919">
        <f ca="1">$M$22927</f>
        <v>0.86305384165629961</v>
      </c>
      <c r="P919">
        <f ca="1">$M$22928</f>
        <v>1.8554659420114852</v>
      </c>
      <c r="Q919">
        <f ca="1">$M$22929</f>
        <v>2.5934781876850117</v>
      </c>
      <c r="R919">
        <f ca="1">$M$22930</f>
        <v>3.8220210838249824</v>
      </c>
      <c r="S919">
        <f ca="1">$M$22931</f>
        <v>5.4538273376100799</v>
      </c>
      <c r="T919">
        <f ca="1">$M$22932</f>
        <v>3.8228237479361034</v>
      </c>
      <c r="U919">
        <f ca="1">$M$22933</f>
        <v>4.4708695066779978</v>
      </c>
      <c r="V919">
        <f ca="1">$M$22934</f>
        <v>2.5987194345365681</v>
      </c>
      <c r="W919">
        <f ca="1">$M$22935</f>
        <v>2.4897258428093836</v>
      </c>
      <c r="X919">
        <f ca="1">$M$22936</f>
        <v>2.7743383198983618</v>
      </c>
      <c r="Y919">
        <f ca="1">$M$22937</f>
        <v>2.0599681830093575</v>
      </c>
      <c r="Z919">
        <f ca="1">$M$22938</f>
        <v>2.3361629910038557</v>
      </c>
      <c r="AA919">
        <f ca="1">$M$22939</f>
        <v>2.2974813478350731</v>
      </c>
      <c r="AB919">
        <f ca="1">$M$22940</f>
        <v>2.2742632454889415</v>
      </c>
      <c r="AC919">
        <f ca="1">$M$22941</f>
        <v>2.2476536181674738</v>
      </c>
      <c r="AD919">
        <f ca="1">$M$22942</f>
        <v>1.3349899604974074</v>
      </c>
      <c r="AE919">
        <f ca="1">$M$22943</f>
        <v>0.8493534807311911</v>
      </c>
      <c r="AF919">
        <f ca="1">$M$22944</f>
        <v>1.8120079178743538</v>
      </c>
      <c r="AG919">
        <f ca="1">$M$22945</f>
        <v>1.1435792686526707</v>
      </c>
      <c r="AH919">
        <f ca="1">$M$22946</f>
        <v>1.0795225793643737</v>
      </c>
      <c r="AI919">
        <f ca="1">$M$22947</f>
        <v>1.1097272368535571</v>
      </c>
      <c r="AJ919">
        <f ca="1">$M$22948</f>
        <v>0.95200413856631982</v>
      </c>
      <c r="AK919">
        <f ca="1">$M$22949</f>
        <v>0.57945785898366231</v>
      </c>
      <c r="AL919">
        <f ca="1">$M$22950</f>
        <v>0.57351224315521654</v>
      </c>
      <c r="AM919">
        <f ca="1">$M$22951</f>
        <v>0.719318752780019</v>
      </c>
    </row>
    <row r="920" spans="1:39" x14ac:dyDescent="0.25">
      <c r="A920" s="9"/>
      <c r="H920" s="9"/>
      <c r="J920">
        <v>18</v>
      </c>
      <c r="K920">
        <f ca="1">SIMULATION!$D$3*SIMULATION!$D$17/$H902/(SIMULATION!$D$17-$I902)*(((EXP(-$I902*$J920))/(1-EXP(-SIMULATION!$D$4*$I902)))-(EXP(-SIMULATION!$D$17*$J920)/(1-EXP(-SIMULATION!$D$4*SIMULATION!$D$17))))</f>
        <v>2.1699532140848508</v>
      </c>
      <c r="L920">
        <v>0.3620368162978263</v>
      </c>
      <c r="M920">
        <f t="shared" ca="1" si="14"/>
        <v>2.9555561672273654</v>
      </c>
      <c r="N920" s="6">
        <v>919</v>
      </c>
      <c r="O920">
        <f ca="1">$M$22952</f>
        <v>1.6009169040752405</v>
      </c>
      <c r="P920">
        <f ca="1">$M$22953</f>
        <v>2.2808218821603132</v>
      </c>
      <c r="Q920">
        <f ca="1">$M$22954</f>
        <v>2.5762077800096779</v>
      </c>
      <c r="R920">
        <f ca="1">$M$22955</f>
        <v>3.5025072321469728</v>
      </c>
      <c r="S920">
        <f ca="1">$M$22956</f>
        <v>1.8862733896278578</v>
      </c>
      <c r="T920">
        <f ca="1">$M$22957</f>
        <v>3.1531026286627486</v>
      </c>
      <c r="U920">
        <f ca="1">$M$22958</f>
        <v>3.0655333161338318</v>
      </c>
      <c r="V920">
        <f ca="1">$M$22959</f>
        <v>2.2269282699929831</v>
      </c>
      <c r="W920">
        <f ca="1">$M$22960</f>
        <v>3.5878801743384581</v>
      </c>
      <c r="X920">
        <f ca="1">$M$22961</f>
        <v>3.2170477753479241</v>
      </c>
      <c r="Y920">
        <f ca="1">$M$22962</f>
        <v>2.4384434135031845</v>
      </c>
      <c r="Z920">
        <f ca="1">$M$22963</f>
        <v>2.4696997096458704</v>
      </c>
      <c r="AA920">
        <f ca="1">$M$22964</f>
        <v>2.5345536399820969</v>
      </c>
      <c r="AB920">
        <f ca="1">$M$22965</f>
        <v>3.9494948883902601</v>
      </c>
      <c r="AC920">
        <f ca="1">$M$22966</f>
        <v>1.3925656758614895</v>
      </c>
      <c r="AD920">
        <f ca="1">$M$22967</f>
        <v>1.6960634179569443</v>
      </c>
      <c r="AE920">
        <f ca="1">$M$22968</f>
        <v>1.0413398258684456</v>
      </c>
      <c r="AF920">
        <f ca="1">$M$22969</f>
        <v>2.0095804154889154</v>
      </c>
      <c r="AG920">
        <f ca="1">$M$22970</f>
        <v>1.4794144245453846</v>
      </c>
      <c r="AH920">
        <f ca="1">$M$22971</f>
        <v>1.7007708071770036</v>
      </c>
      <c r="AI920">
        <f ca="1">$M$22972</f>
        <v>2.8510462222892072</v>
      </c>
      <c r="AJ920">
        <f ca="1">$M$22973</f>
        <v>1.3629042174721713</v>
      </c>
      <c r="AK920">
        <f ca="1">$M$22974</f>
        <v>1.9548842278990757</v>
      </c>
      <c r="AL920">
        <f ca="1">$M$22975</f>
        <v>1.183303857279808</v>
      </c>
      <c r="AM920">
        <f ca="1">$M$22976</f>
        <v>1.4048541563358574</v>
      </c>
    </row>
    <row r="921" spans="1:39" x14ac:dyDescent="0.25">
      <c r="A921" s="9"/>
      <c r="H921" s="9"/>
      <c r="J921">
        <v>19</v>
      </c>
      <c r="K921">
        <f ca="1">SIMULATION!$D$3*SIMULATION!$D$17/$H902/(SIMULATION!$D$17-$I902)*(((EXP(-$I902*$J921))/(1-EXP(-SIMULATION!$D$4*$I902)))-(EXP(-SIMULATION!$D$17*$J921)/(1-EXP(-SIMULATION!$D$4*SIMULATION!$D$17))))</f>
        <v>2.1300490451773459</v>
      </c>
      <c r="L921">
        <v>-0.21286394373371875</v>
      </c>
      <c r="M921">
        <f t="shared" ca="1" si="14"/>
        <v>1.6766384050746541</v>
      </c>
      <c r="N921" s="6">
        <v>920</v>
      </c>
      <c r="O921">
        <f ca="1">$M$22977</f>
        <v>1.5098617547302577</v>
      </c>
      <c r="P921">
        <f ca="1">$M$22978</f>
        <v>2.4284529321244674</v>
      </c>
      <c r="Q921">
        <f ca="1">$M$22979</f>
        <v>2.3776386906974465</v>
      </c>
      <c r="R921">
        <f ca="1">$M$22980</f>
        <v>3.1173450556845621</v>
      </c>
      <c r="S921">
        <f ca="1">$M$22981</f>
        <v>3.7600159107901407</v>
      </c>
      <c r="T921">
        <f ca="1">$M$22982</f>
        <v>4.762223608289375</v>
      </c>
      <c r="U921">
        <f ca="1">$M$22983</f>
        <v>2.1574908794865637</v>
      </c>
      <c r="V921">
        <f ca="1">$M$22984</f>
        <v>4.1079364469280106</v>
      </c>
      <c r="W921">
        <f ca="1">$M$22985</f>
        <v>3.3351396581719515</v>
      </c>
      <c r="X921">
        <f ca="1">$M$22986</f>
        <v>3.4271413397987325</v>
      </c>
      <c r="Y921">
        <f ca="1">$M$22987</f>
        <v>3.3499061434914537</v>
      </c>
      <c r="Z921">
        <f ca="1">$M$22988</f>
        <v>2.1674833672693077</v>
      </c>
      <c r="AA921">
        <f ca="1">$M$22989</f>
        <v>2.4457006106437307</v>
      </c>
      <c r="AB921">
        <f ca="1">$M$22990</f>
        <v>2.4898482019004504</v>
      </c>
      <c r="AC921">
        <f ca="1">$M$22991</f>
        <v>1.0713151485506227</v>
      </c>
      <c r="AD921">
        <f ca="1">$M$22992</f>
        <v>2.7495078568512765</v>
      </c>
      <c r="AE921">
        <f ca="1">$M$22993</f>
        <v>2.9517161821565145</v>
      </c>
      <c r="AF921">
        <f ca="1">$M$22994</f>
        <v>2.2331355803120898</v>
      </c>
      <c r="AG921">
        <f ca="1">$M$22995</f>
        <v>3.7784346029029918</v>
      </c>
      <c r="AH921">
        <f ca="1">$M$22996</f>
        <v>1.7701049283930845</v>
      </c>
      <c r="AI921">
        <f ca="1">$M$22997</f>
        <v>2.3104065781257859</v>
      </c>
      <c r="AJ921">
        <f ca="1">$M$22998</f>
        <v>2.8875939447033931</v>
      </c>
      <c r="AK921">
        <f ca="1">$M$22999</f>
        <v>1.4787528286418528</v>
      </c>
      <c r="AL921">
        <f ca="1">$M$23000</f>
        <v>1.5758199426464237</v>
      </c>
      <c r="AM921">
        <f ca="1">$M$23001</f>
        <v>2.1335311395641523</v>
      </c>
    </row>
    <row r="922" spans="1:39" x14ac:dyDescent="0.25">
      <c r="A922" s="9"/>
      <c r="H922" s="9"/>
      <c r="J922">
        <v>20</v>
      </c>
      <c r="K922">
        <f ca="1">SIMULATION!$D$3*SIMULATION!$D$17/$H902/(SIMULATION!$D$17-$I902)*(((EXP(-$I902*$J922))/(1-EXP(-SIMULATION!$D$4*$I902)))-(EXP(-SIMULATION!$D$17*$J922)/(1-EXP(-SIMULATION!$D$4*SIMULATION!$D$17))))</f>
        <v>2.0908365199857033</v>
      </c>
      <c r="L922">
        <v>-0.49729473136630015</v>
      </c>
      <c r="M922">
        <f t="shared" ca="1" si="14"/>
        <v>1.0510745344485632</v>
      </c>
      <c r="N922" s="6">
        <v>921</v>
      </c>
      <c r="O922">
        <f ca="1">$M$23002</f>
        <v>0.36143531537501339</v>
      </c>
      <c r="P922">
        <f ca="1">$M$23003</f>
        <v>2.885183348500671</v>
      </c>
      <c r="Q922">
        <f ca="1">$M$23004</f>
        <v>5.1891175855703597</v>
      </c>
      <c r="R922">
        <f ca="1">$M$23005</f>
        <v>6.3761576191661771</v>
      </c>
      <c r="S922">
        <f ca="1">$M$23006</f>
        <v>6.5706253504693084</v>
      </c>
      <c r="T922">
        <f ca="1">$M$23007</f>
        <v>4.4045900155623494</v>
      </c>
      <c r="U922">
        <f ca="1">$M$23008</f>
        <v>2.8925922563150852</v>
      </c>
      <c r="V922">
        <f ca="1">$M$23009</f>
        <v>3.8115655826948553</v>
      </c>
      <c r="W922">
        <f ca="1">$M$23010</f>
        <v>3.4648859694649685</v>
      </c>
      <c r="X922">
        <f ca="1">$M$23011</f>
        <v>5.3849037009819707</v>
      </c>
      <c r="Y922">
        <f ca="1">$M$23012</f>
        <v>3.2863132678819467</v>
      </c>
      <c r="Z922">
        <f ca="1">$M$23013</f>
        <v>2.8818744179216922</v>
      </c>
      <c r="AA922">
        <f ca="1">$M$23014</f>
        <v>2.655362808821653</v>
      </c>
      <c r="AB922">
        <f ca="1">$M$23015</f>
        <v>1.3582607137328979</v>
      </c>
      <c r="AC922">
        <f ca="1">$M$23016</f>
        <v>1.6771073316912612</v>
      </c>
      <c r="AD922">
        <f ca="1">$M$23017</f>
        <v>0.72308188432523157</v>
      </c>
      <c r="AE922">
        <f ca="1">$M$23018</f>
        <v>0.94712558818570058</v>
      </c>
      <c r="AF922">
        <f ca="1">$M$23019</f>
        <v>0.89521423000113942</v>
      </c>
      <c r="AG922">
        <f ca="1">$M$23020</f>
        <v>0.95759609838555382</v>
      </c>
      <c r="AH922">
        <f ca="1">$M$23021</f>
        <v>0.3757126959650206</v>
      </c>
      <c r="AI922">
        <f ca="1">$M$23022</f>
        <v>0.60988783183161932</v>
      </c>
      <c r="AJ922">
        <f ca="1">$M$23023</f>
        <v>0.64640568930478437</v>
      </c>
      <c r="AK922">
        <f ca="1">$M$23024</f>
        <v>0.59042727754665969</v>
      </c>
      <c r="AL922">
        <f ca="1">$M$23025</f>
        <v>0.23315108661625228</v>
      </c>
      <c r="AM922">
        <f ca="1">$M$23026</f>
        <v>0.26840055935073975</v>
      </c>
    </row>
    <row r="923" spans="1:39" x14ac:dyDescent="0.25">
      <c r="A923" s="9"/>
      <c r="H923" s="9"/>
      <c r="J923">
        <v>21</v>
      </c>
      <c r="K923">
        <f ca="1">SIMULATION!$D$3*SIMULATION!$D$17/$H902/(SIMULATION!$D$17-$I902)*(((EXP(-$I902*$J923))/(1-EXP(-SIMULATION!$D$4*$I902)))-(EXP(-SIMULATION!$D$17*$J923)/(1-EXP(-SIMULATION!$D$4*SIMULATION!$D$17))))</f>
        <v>2.0523188441338283</v>
      </c>
      <c r="L923">
        <v>-0.18592050839970703</v>
      </c>
      <c r="M923">
        <f t="shared" ca="1" si="14"/>
        <v>1.6707506812341677</v>
      </c>
      <c r="N923" s="6">
        <v>922</v>
      </c>
      <c r="O923">
        <f ca="1">$M$23027</f>
        <v>1.7048152469253843</v>
      </c>
      <c r="P923">
        <f ca="1">$M$23028</f>
        <v>3.1077728169241219</v>
      </c>
      <c r="Q923">
        <f ca="1">$M$23029</f>
        <v>3.5510964710761268</v>
      </c>
      <c r="R923">
        <f ca="1">$M$23030</f>
        <v>4.4287107616831971</v>
      </c>
      <c r="S923">
        <f ca="1">$M$23031</f>
        <v>5.0019045907212565</v>
      </c>
      <c r="T923">
        <f ca="1">$M$23032</f>
        <v>3.6919927250694213</v>
      </c>
      <c r="U923">
        <f ca="1">$M$23033</f>
        <v>3.3673182921415958</v>
      </c>
      <c r="V923">
        <f ca="1">$M$23034</f>
        <v>3.8307625178414009</v>
      </c>
      <c r="W923">
        <f ca="1">$M$23035</f>
        <v>2.619637596788809</v>
      </c>
      <c r="X923">
        <f ca="1">$M$23036</f>
        <v>2.2533272883485713</v>
      </c>
      <c r="Y923">
        <f ca="1">$M$23037</f>
        <v>2.6906102408338231</v>
      </c>
      <c r="Z923">
        <f ca="1">$M$23038</f>
        <v>2.7425704144377323</v>
      </c>
      <c r="AA923">
        <f ca="1">$M$23039</f>
        <v>2.8469473689497264</v>
      </c>
      <c r="AB923">
        <f ca="1">$M$23040</f>
        <v>1.7582444024742927</v>
      </c>
      <c r="AC923">
        <f ca="1">$M$23041</f>
        <v>2.2209899030283959</v>
      </c>
      <c r="AD923">
        <f ca="1">$M$23042</f>
        <v>3.0786278798223705</v>
      </c>
      <c r="AE923">
        <f ca="1">$M$23043</f>
        <v>1.7889235830147199</v>
      </c>
      <c r="AF923">
        <f ca="1">$M$23044</f>
        <v>2.7199596612737236</v>
      </c>
      <c r="AG923">
        <f ca="1">$M$23045</f>
        <v>1.5029635954681853</v>
      </c>
      <c r="AH923">
        <f ca="1">$M$23046</f>
        <v>1.7899738503603766</v>
      </c>
      <c r="AI923">
        <f ca="1">$M$23047</f>
        <v>1.9841088644026754</v>
      </c>
      <c r="AJ923">
        <f ca="1">$M$23048</f>
        <v>2.3778322449349525</v>
      </c>
      <c r="AK923">
        <f ca="1">$M$23049</f>
        <v>1.1152406831055643</v>
      </c>
      <c r="AL923">
        <f ca="1">$M$23050</f>
        <v>1.7421174893783857</v>
      </c>
      <c r="AM923">
        <f ca="1">$M$23051</f>
        <v>0.24319849750831932</v>
      </c>
    </row>
    <row r="924" spans="1:39" x14ac:dyDescent="0.25">
      <c r="A924" s="9"/>
      <c r="H924" s="9"/>
      <c r="J924">
        <v>22</v>
      </c>
      <c r="K924">
        <f ca="1">SIMULATION!$D$3*SIMULATION!$D$17/$H902/(SIMULATION!$D$17-$I902)*(((EXP(-$I902*$J924))/(1-EXP(-SIMULATION!$D$4*$I902)))-(EXP(-SIMULATION!$D$17*$J924)/(1-EXP(-SIMULATION!$D$4*SIMULATION!$D$17))))</f>
        <v>2.014493430236012</v>
      </c>
      <c r="L924">
        <v>0.24229016840310794</v>
      </c>
      <c r="M924">
        <f t="shared" ca="1" si="14"/>
        <v>2.5025853826948503</v>
      </c>
      <c r="N924" s="6">
        <v>923</v>
      </c>
      <c r="O924">
        <f ca="1">$M$23052</f>
        <v>1.6356253976557455</v>
      </c>
      <c r="P924">
        <f ca="1">$M$23053</f>
        <v>2.2582427313464812</v>
      </c>
      <c r="Q924">
        <f ca="1">$M$23054</f>
        <v>1.903273286602728</v>
      </c>
      <c r="R924">
        <f ca="1">$M$23055</f>
        <v>2.9796857335608888</v>
      </c>
      <c r="S924">
        <f ca="1">$M$23056</f>
        <v>0.7262943628573667</v>
      </c>
      <c r="T924">
        <f ca="1">$M$23057</f>
        <v>2.3060401775353454</v>
      </c>
      <c r="U924">
        <f ca="1">$M$23058</f>
        <v>3.2828655414221837</v>
      </c>
      <c r="V924">
        <f ca="1">$M$23059</f>
        <v>2.3512600766609935</v>
      </c>
      <c r="W924">
        <f ca="1">$M$23060</f>
        <v>3.2117981405730758</v>
      </c>
      <c r="X924">
        <f ca="1">$M$23061</f>
        <v>2.5713454039811117</v>
      </c>
      <c r="Y924">
        <f ca="1">$M$23062</f>
        <v>3.1270066798784288</v>
      </c>
      <c r="Z924">
        <f ca="1">$M$23063</f>
        <v>2.3892912398100634</v>
      </c>
      <c r="AA924">
        <f ca="1">$M$23064</f>
        <v>1.7498012214377823</v>
      </c>
      <c r="AB924">
        <f ca="1">$M$23065</f>
        <v>2.4811981748489917</v>
      </c>
      <c r="AC924">
        <f ca="1">$M$23066</f>
        <v>2.4402012377659004</v>
      </c>
      <c r="AD924">
        <f ca="1">$M$23067</f>
        <v>1.837381484055902</v>
      </c>
      <c r="AE924">
        <f ca="1">$M$23068</f>
        <v>2.2343031916350715</v>
      </c>
      <c r="AF924">
        <f ca="1">$M$23069</f>
        <v>2.0553586381103992</v>
      </c>
      <c r="AG924">
        <f ca="1">$M$23070</f>
        <v>1.0532291781858547</v>
      </c>
      <c r="AH924">
        <f ca="1">$M$23071</f>
        <v>2.2961215098182333</v>
      </c>
      <c r="AI924">
        <f ca="1">$M$23072</f>
        <v>1.1241917065559366</v>
      </c>
      <c r="AJ924">
        <f ca="1">$M$23073</f>
        <v>1.3524944739496561</v>
      </c>
      <c r="AK924">
        <f ca="1">$M$23074</f>
        <v>1.8080472671273766</v>
      </c>
      <c r="AL924">
        <f ca="1">$M$23075</f>
        <v>1.695172704525294</v>
      </c>
      <c r="AM924">
        <f ca="1">$M$23076</f>
        <v>2.2273726705453156</v>
      </c>
    </row>
    <row r="925" spans="1:39" x14ac:dyDescent="0.25">
      <c r="A925" s="9"/>
      <c r="H925" s="9"/>
      <c r="J925">
        <v>23</v>
      </c>
      <c r="K925">
        <f ca="1">SIMULATION!$D$3*SIMULATION!$D$17/$H902/(SIMULATION!$D$17-$I902)*(((EXP(-$I902*$J925))/(1-EXP(-SIMULATION!$D$4*$I902)))-(EXP(-SIMULATION!$D$17*$J925)/(1-EXP(-SIMULATION!$D$4*SIMULATION!$D$17))))</f>
        <v>1.9773540642268572</v>
      </c>
      <c r="L925">
        <v>0.46974417769632854</v>
      </c>
      <c r="M925">
        <f t="shared" ca="1" si="14"/>
        <v>2.9062046231415954</v>
      </c>
      <c r="N925" s="6">
        <v>924</v>
      </c>
      <c r="O925">
        <f ca="1">$M$23077</f>
        <v>0.69103611947725041</v>
      </c>
      <c r="P925">
        <f ca="1">$M$23078</f>
        <v>1.4100958306348448</v>
      </c>
      <c r="Q925">
        <f ca="1">$M$23079</f>
        <v>2.201280918569843</v>
      </c>
      <c r="R925">
        <f ca="1">$M$23080</f>
        <v>1.5641808672336155</v>
      </c>
      <c r="S925">
        <f ca="1">$M$23081</f>
        <v>3.6397920354272286</v>
      </c>
      <c r="T925">
        <f ca="1">$M$23082</f>
        <v>3.1809835005951737</v>
      </c>
      <c r="U925">
        <f ca="1">$M$23083</f>
        <v>1.9959982762244521</v>
      </c>
      <c r="V925">
        <f ca="1">$M$23084</f>
        <v>1.1727866218227907</v>
      </c>
      <c r="W925">
        <f ca="1">$M$23085</f>
        <v>2.2134811841332667</v>
      </c>
      <c r="X925">
        <f ca="1">$M$23086</f>
        <v>1.9505117475669496</v>
      </c>
      <c r="Y925">
        <f ca="1">$M$23087</f>
        <v>1.8338159679398398</v>
      </c>
      <c r="Z925">
        <f ca="1">$M$23088</f>
        <v>1.5121382602489422</v>
      </c>
      <c r="AA925">
        <f ca="1">$M$23089</f>
        <v>1.5970712810769501</v>
      </c>
      <c r="AB925">
        <f ca="1">$M$23090</f>
        <v>1.5362716553995415</v>
      </c>
      <c r="AC925">
        <f ca="1">$M$23091</f>
        <v>2.2906698799791525</v>
      </c>
      <c r="AD925">
        <f ca="1">$M$23092</f>
        <v>1.2422152209900632</v>
      </c>
      <c r="AE925">
        <f ca="1">$M$23093</f>
        <v>1.3047240487481655</v>
      </c>
      <c r="AF925">
        <f ca="1">$M$23094</f>
        <v>0.84279998647510712</v>
      </c>
      <c r="AG925">
        <f ca="1">$M$23095</f>
        <v>1.3108728821343247</v>
      </c>
      <c r="AH925">
        <f ca="1">$M$23096</f>
        <v>1.0810578873903882</v>
      </c>
      <c r="AI925">
        <f ca="1">$M$23097</f>
        <v>1.4298434010500327</v>
      </c>
      <c r="AJ925">
        <f ca="1">$M$23098</f>
        <v>0.97853789519873302</v>
      </c>
      <c r="AK925">
        <f ca="1">$M$23099</f>
        <v>1.0226713790480217</v>
      </c>
      <c r="AL925">
        <f ca="1">$M$23100</f>
        <v>0.56760872478617719</v>
      </c>
      <c r="AM925">
        <f ca="1">$M$23101</f>
        <v>0.81851435945794104</v>
      </c>
    </row>
    <row r="926" spans="1:39" x14ac:dyDescent="0.25">
      <c r="A926" s="9"/>
      <c r="H926" s="9"/>
      <c r="J926">
        <v>24</v>
      </c>
      <c r="K926">
        <f ca="1">SIMULATION!$D$3*SIMULATION!$D$17/$H902/(SIMULATION!$D$17-$I902)*(((EXP(-$I902*$J926))/(1-EXP(-SIMULATION!$D$4*$I902)))-(EXP(-SIMULATION!$D$17*$J926)/(1-EXP(-SIMULATION!$D$4*SIMULATION!$D$17))))</f>
        <v>1.9408922920186751</v>
      </c>
      <c r="L926">
        <v>0.16582669290444749</v>
      </c>
      <c r="M926">
        <f t="shared" ca="1" si="14"/>
        <v>2.2627440420878648</v>
      </c>
      <c r="N926" s="6">
        <v>925</v>
      </c>
      <c r="O926">
        <f ca="1">$M$23102</f>
        <v>1.5688100135432419</v>
      </c>
      <c r="P926">
        <f ca="1">$M$23103</f>
        <v>1.956670100778549</v>
      </c>
      <c r="Q926">
        <f ca="1">$M$23104</f>
        <v>2.4312206846657705</v>
      </c>
      <c r="R926">
        <f ca="1">$M$23105</f>
        <v>2.8805036490820859</v>
      </c>
      <c r="S926">
        <f ca="1">$M$23106</f>
        <v>2.0092576753646236</v>
      </c>
      <c r="T926">
        <f ca="1">$M$23107</f>
        <v>3.1386754333469806</v>
      </c>
      <c r="U926">
        <f ca="1">$M$23108</f>
        <v>3.3818700941939097</v>
      </c>
      <c r="V926">
        <f ca="1">$M$23109</f>
        <v>3.3345527110709057</v>
      </c>
      <c r="W926">
        <f ca="1">$M$23110</f>
        <v>2.3241761551700564</v>
      </c>
      <c r="X926">
        <f ca="1">$M$23111</f>
        <v>3.6400701186730493</v>
      </c>
      <c r="Y926">
        <f ca="1">$M$23112</f>
        <v>2.7792159757044597</v>
      </c>
      <c r="Z926">
        <f ca="1">$M$23113</f>
        <v>1.7885338851131187</v>
      </c>
      <c r="AA926">
        <f ca="1">$M$23114</f>
        <v>1.3007586071336359</v>
      </c>
      <c r="AB926">
        <f ca="1">$M$23115</f>
        <v>1.997112867934826</v>
      </c>
      <c r="AC926">
        <f ca="1">$M$23116</f>
        <v>2.4316383333200227</v>
      </c>
      <c r="AD926">
        <f ca="1">$M$23117</f>
        <v>2.9270510372259375</v>
      </c>
      <c r="AE926">
        <f ca="1">$M$23118</f>
        <v>1.6119417032544261</v>
      </c>
      <c r="AF926">
        <f ca="1">$M$23119</f>
        <v>1.5741101725216644</v>
      </c>
      <c r="AG926">
        <f ca="1">$M$23120</f>
        <v>1.3797551733757509</v>
      </c>
      <c r="AH926">
        <f ca="1">$M$23121</f>
        <v>0.74451855200901873</v>
      </c>
      <c r="AI926">
        <f ca="1">$M$23122</f>
        <v>2.0552067807855163</v>
      </c>
      <c r="AJ926">
        <f ca="1">$M$23123</f>
        <v>1.6974907056712258</v>
      </c>
      <c r="AK926">
        <f ca="1">$M$23124</f>
        <v>1.2017041486458084</v>
      </c>
      <c r="AL926">
        <f ca="1">$M$23125</f>
        <v>1.7025726744283951</v>
      </c>
      <c r="AM926">
        <f ca="1">$M$23126</f>
        <v>2.2508512773370919</v>
      </c>
    </row>
    <row r="927" spans="1:39" x14ac:dyDescent="0.25">
      <c r="A927" s="9">
        <v>38</v>
      </c>
      <c r="B927" s="2">
        <f ca="1">NORMINV(RAND(),SIMULATION!D7,SIMULATION!D8)</f>
        <v>47.708555783738191</v>
      </c>
      <c r="C927" s="2">
        <v>2</v>
      </c>
      <c r="D927" s="2">
        <f ca="1">SIMULATION!$D$11*(1+(SIMULATION!$D$12*LN(1+$C927)))*(1+(SIMULATION!$D$13*(($B927/63.5)-1)))</f>
        <v>9.0653612016762253</v>
      </c>
      <c r="E927" s="2">
        <v>1.3713472903605219E-2</v>
      </c>
      <c r="F927" s="2">
        <f ca="1">D927*(1+E927)</f>
        <v>9.1896787868768062</v>
      </c>
      <c r="G927" s="2">
        <v>-0.12574117860792172</v>
      </c>
      <c r="H927" s="9">
        <f>SIMULATION!$D$15*EXP($G$927)</f>
        <v>194.67214591248745</v>
      </c>
      <c r="I927" s="2">
        <f ca="1">$F927/$H927</f>
        <v>4.7205925345929649E-2</v>
      </c>
      <c r="J927">
        <v>0</v>
      </c>
      <c r="K927">
        <f ca="1">SIMULATION!$D$3*SIMULATION!$D$17/$H927/(SIMULATION!$D$17-$I927)*(((EXP(-$I927*$J927))/(1-EXP(-SIMULATION!$D$4*$I927)))-(EXP(-SIMULATION!$D$17*$J927)/(1-EXP(-SIMULATION!$D$4*SIMULATION!$D$17))))</f>
        <v>1.5015273864654757</v>
      </c>
      <c r="L927">
        <v>0.17014222882026103</v>
      </c>
      <c r="M927">
        <f t="shared" ca="1" si="14"/>
        <v>1.7570006026333731</v>
      </c>
      <c r="N927" s="6">
        <v>926</v>
      </c>
      <c r="O927">
        <f ca="1">$M$23127</f>
        <v>0.84128422433558658</v>
      </c>
      <c r="P927">
        <f ca="1">$M$23128</f>
        <v>1.4113883160588867</v>
      </c>
      <c r="Q927">
        <f ca="1">$M$23129</f>
        <v>1.9698654013700987</v>
      </c>
      <c r="R927">
        <f ca="1">$M$23130</f>
        <v>2.1168396702063057</v>
      </c>
      <c r="S927">
        <f ca="1">$M$23131</f>
        <v>3.2088869700680527</v>
      </c>
      <c r="T927">
        <f ca="1">$M$23132</f>
        <v>3.3981635694262469</v>
      </c>
      <c r="U927">
        <f ca="1">$M$23133</f>
        <v>2.1287408263763696</v>
      </c>
      <c r="V927">
        <f ca="1">$M$23134</f>
        <v>1.6830926380373532</v>
      </c>
      <c r="W927">
        <f ca="1">$M$23135</f>
        <v>2.3585965300296454</v>
      </c>
      <c r="X927">
        <f ca="1">$M$23136</f>
        <v>1.3549662989536164</v>
      </c>
      <c r="Y927">
        <f ca="1">$M$23137</f>
        <v>2.8036303452907005</v>
      </c>
      <c r="Z927">
        <f ca="1">$M$23138</f>
        <v>2.5976024733515466</v>
      </c>
      <c r="AA927">
        <f ca="1">$M$23139</f>
        <v>1.7486794615698966</v>
      </c>
      <c r="AB927">
        <f ca="1">$M$23140</f>
        <v>2.7093579003262618</v>
      </c>
      <c r="AC927">
        <f ca="1">$M$23141</f>
        <v>0.9160598432206738</v>
      </c>
      <c r="AD927">
        <f ca="1">$M$23142</f>
        <v>1.6695077242778842</v>
      </c>
      <c r="AE927">
        <f ca="1">$M$23143</f>
        <v>1.342666449365076</v>
      </c>
      <c r="AF927">
        <f ca="1">$M$23144</f>
        <v>1.8280680408178809</v>
      </c>
      <c r="AG927">
        <f ca="1">$M$23145</f>
        <v>1.2429637945412728</v>
      </c>
      <c r="AH927">
        <f ca="1">$M$23146</f>
        <v>1.8735892204015281</v>
      </c>
      <c r="AI927">
        <f ca="1">$M$23147</f>
        <v>2.2988202339657158</v>
      </c>
      <c r="AJ927">
        <f ca="1">$M$23148</f>
        <v>1.8955122839781251</v>
      </c>
      <c r="AK927">
        <f ca="1">$M$23149</f>
        <v>1.8541516540866281</v>
      </c>
      <c r="AL927">
        <f ca="1">$M$23150</f>
        <v>1.5472517809587565</v>
      </c>
      <c r="AM927">
        <f ca="1">$M$23151</f>
        <v>1.4556791600638601</v>
      </c>
    </row>
    <row r="928" spans="1:39" x14ac:dyDescent="0.25">
      <c r="A928" s="9"/>
      <c r="H928" s="9"/>
      <c r="J928">
        <v>1</v>
      </c>
      <c r="K928">
        <f ca="1">SIMULATION!$D$3*SIMULATION!$D$17/$H927/(SIMULATION!$D$17-$I927)*(((EXP(-$I927*$J928))/(1-EXP(-SIMULATION!$D$4*$I927)))-(EXP(-SIMULATION!$D$17*$J928)/(1-EXP(-SIMULATION!$D$4*SIMULATION!$D$17))))</f>
        <v>2.4217742426221767</v>
      </c>
      <c r="L928">
        <v>0.46343578994667106</v>
      </c>
      <c r="M928">
        <f t="shared" ca="1" si="14"/>
        <v>3.5441111018242859</v>
      </c>
      <c r="N928" s="6">
        <v>927</v>
      </c>
      <c r="O928">
        <f ca="1">$M$23152</f>
        <v>2.9503945887868164</v>
      </c>
      <c r="P928">
        <f ca="1">$M$23153</f>
        <v>3.577719035052807</v>
      </c>
      <c r="Q928">
        <f ca="1">$M$23154</f>
        <v>3.6308506650527086</v>
      </c>
      <c r="R928">
        <f ca="1">$M$23155</f>
        <v>6.6514493334614295</v>
      </c>
      <c r="S928">
        <f ca="1">$M$23156</f>
        <v>1.4415944529706353</v>
      </c>
      <c r="T928">
        <f ca="1">$M$23157</f>
        <v>3.8968929040099374</v>
      </c>
      <c r="U928">
        <f ca="1">$M$23158</f>
        <v>6.6728128235350814</v>
      </c>
      <c r="V928">
        <f ca="1">$M$23159</f>
        <v>4.8194500058650638</v>
      </c>
      <c r="W928">
        <f ca="1">$M$23160</f>
        <v>5.8190226913494962</v>
      </c>
      <c r="X928">
        <f ca="1">$M$23161</f>
        <v>5.7004528919097863</v>
      </c>
      <c r="Y928">
        <f ca="1">$M$23162</f>
        <v>5.3182578343458653</v>
      </c>
      <c r="Z928">
        <f ca="1">$M$23163</f>
        <v>5.4574204540566544</v>
      </c>
      <c r="AA928">
        <f ca="1">$M$23164</f>
        <v>2.050614006518765</v>
      </c>
      <c r="AB928">
        <f ca="1">$M$23165</f>
        <v>1.5823694279940261</v>
      </c>
      <c r="AC928">
        <f ca="1">$M$23166</f>
        <v>3.6713620766142707</v>
      </c>
      <c r="AD928">
        <f ca="1">$M$23167</f>
        <v>3.8935000421117154</v>
      </c>
      <c r="AE928">
        <f ca="1">$M$23168</f>
        <v>3.2592221016867531</v>
      </c>
      <c r="AF928">
        <f ca="1">$M$23169</f>
        <v>4.0080533571770625</v>
      </c>
      <c r="AG928">
        <f ca="1">$M$23170</f>
        <v>2.4601428170766662</v>
      </c>
      <c r="AH928">
        <f ca="1">$M$23171</f>
        <v>2.9901962977095815</v>
      </c>
      <c r="AI928">
        <f ca="1">$M$23172</f>
        <v>2.4019024387323968</v>
      </c>
      <c r="AJ928">
        <f ca="1">$M$23173</f>
        <v>2.8737082363358954</v>
      </c>
      <c r="AK928">
        <f ca="1">$M$23174</f>
        <v>2.7928164912962017</v>
      </c>
      <c r="AL928">
        <f ca="1">$M$23175</f>
        <v>3.2753667193651106</v>
      </c>
      <c r="AM928">
        <f ca="1">$M$23176</f>
        <v>2.0126382584560196</v>
      </c>
    </row>
    <row r="929" spans="1:39" x14ac:dyDescent="0.25">
      <c r="A929" s="9"/>
      <c r="H929" s="9"/>
      <c r="J929">
        <v>2</v>
      </c>
      <c r="K929">
        <f ca="1">SIMULATION!$D$3*SIMULATION!$D$17/$H927/(SIMULATION!$D$17-$I927)*(((EXP(-$I927*$J929))/(1-EXP(-SIMULATION!$D$4*$I927)))-(EXP(-SIMULATION!$D$17*$J929)/(1-EXP(-SIMULATION!$D$4*SIMULATION!$D$17))))</f>
        <v>2.9441918828136489</v>
      </c>
      <c r="L929">
        <v>-0.62642533876314166</v>
      </c>
      <c r="M929">
        <f t="shared" ca="1" si="14"/>
        <v>1.0998754852384169</v>
      </c>
      <c r="N929" s="6">
        <v>928</v>
      </c>
      <c r="O929">
        <f ca="1">$M$23177</f>
        <v>2.2215136442476626</v>
      </c>
      <c r="P929">
        <f ca="1">$M$23178</f>
        <v>2.2288781155386159</v>
      </c>
      <c r="Q929">
        <f ca="1">$M$23179</f>
        <v>1.4373618335696057</v>
      </c>
      <c r="R929">
        <f ca="1">$M$23180</f>
        <v>2.1703463156239398</v>
      </c>
      <c r="S929">
        <f ca="1">$M$23181</f>
        <v>2.5638552862494204</v>
      </c>
      <c r="T929">
        <f ca="1">$M$23182</f>
        <v>2.8712837739524293</v>
      </c>
      <c r="U929">
        <f ca="1">$M$23183</f>
        <v>3.3764988948687402</v>
      </c>
      <c r="V929">
        <f ca="1">$M$23184</f>
        <v>2.3954473278286716</v>
      </c>
      <c r="W929">
        <f ca="1">$M$23185</f>
        <v>2.9537081242685082</v>
      </c>
      <c r="X929">
        <f ca="1">$M$23186</f>
        <v>2.4721587349025969</v>
      </c>
      <c r="Y929">
        <f ca="1">$M$23187</f>
        <v>3.8155294022590871</v>
      </c>
      <c r="Z929">
        <f ca="1">$M$23188</f>
        <v>2.5011623999653518</v>
      </c>
      <c r="AA929">
        <f ca="1">$M$23189</f>
        <v>1.9163920608096066</v>
      </c>
      <c r="AB929">
        <f ca="1">$M$23190</f>
        <v>1.9761840058977462</v>
      </c>
      <c r="AC929">
        <f ca="1">$M$23191</f>
        <v>2.9515304540093688</v>
      </c>
      <c r="AD929">
        <f ca="1">$M$23192</f>
        <v>1.7213629598594373</v>
      </c>
      <c r="AE929">
        <f ca="1">$M$23193</f>
        <v>2.2643507994834078</v>
      </c>
      <c r="AF929">
        <f ca="1">$M$23194</f>
        <v>0.76355585449888475</v>
      </c>
      <c r="AG929">
        <f ca="1">$M$23195</f>
        <v>1.5026286307408321</v>
      </c>
      <c r="AH929">
        <f ca="1">$M$23196</f>
        <v>2.3292501538450785</v>
      </c>
      <c r="AI929">
        <f ca="1">$M$23197</f>
        <v>1.7249884894285084</v>
      </c>
      <c r="AJ929">
        <f ca="1">$M$23198</f>
        <v>1.7080396303965575</v>
      </c>
      <c r="AK929">
        <f ca="1">$M$23199</f>
        <v>2.2536827242686455</v>
      </c>
      <c r="AL929">
        <f ca="1">$M$23200</f>
        <v>1.6121171019991725</v>
      </c>
      <c r="AM929">
        <f ca="1">$M$23201</f>
        <v>1.9663444093071558</v>
      </c>
    </row>
    <row r="930" spans="1:39" x14ac:dyDescent="0.25">
      <c r="A930" s="9"/>
      <c r="H930" s="9"/>
      <c r="J930">
        <v>3</v>
      </c>
      <c r="K930">
        <f ca="1">SIMULATION!$D$3*SIMULATION!$D$17/$H927/(SIMULATION!$D$17-$I927)*(((EXP(-$I927*$J930))/(1-EXP(-SIMULATION!$D$4*$I927)))-(EXP(-SIMULATION!$D$17*$J930)/(1-EXP(-SIMULATION!$D$4*SIMULATION!$D$17))))</f>
        <v>3.2147739915603841</v>
      </c>
      <c r="L930">
        <v>-0.10418685978874266</v>
      </c>
      <c r="M930">
        <f t="shared" ca="1" si="14"/>
        <v>2.8798367844491857</v>
      </c>
      <c r="N930" s="6">
        <v>929</v>
      </c>
      <c r="O930">
        <f ca="1">$M$23202</f>
        <v>1.5171667507462561</v>
      </c>
      <c r="P930">
        <f ca="1">$M$23203</f>
        <v>3.4342108471438126</v>
      </c>
      <c r="Q930">
        <f ca="1">$M$23204</f>
        <v>2.71773007920851</v>
      </c>
      <c r="R930">
        <f ca="1">$M$23205</f>
        <v>6.4933733577580934</v>
      </c>
      <c r="S930">
        <f ca="1">$M$23206</f>
        <v>4.4710523512994245</v>
      </c>
      <c r="T930">
        <f ca="1">$M$23207</f>
        <v>5.4511158857281767</v>
      </c>
      <c r="U930">
        <f ca="1">$M$23208</f>
        <v>4.3245019200171075</v>
      </c>
      <c r="V930">
        <f ca="1">$M$23209</f>
        <v>3.025704281411739</v>
      </c>
      <c r="W930">
        <f ca="1">$M$23210</f>
        <v>4.1698226050891991</v>
      </c>
      <c r="X930">
        <f ca="1">$M$23211</f>
        <v>2.3850090868368188</v>
      </c>
      <c r="Y930">
        <f ca="1">$M$23212</f>
        <v>3.6276619438638495</v>
      </c>
      <c r="Z930">
        <f ca="1">$M$23213</f>
        <v>3.7152279634221825</v>
      </c>
      <c r="AA930">
        <f ca="1">$M$23214</f>
        <v>4.4204178949006581</v>
      </c>
      <c r="AB930">
        <f ca="1">$M$23215</f>
        <v>1.0939616085884749</v>
      </c>
      <c r="AC930">
        <f ca="1">$M$23216</f>
        <v>4.0557679381389065</v>
      </c>
      <c r="AD930">
        <f ca="1">$M$23217</f>
        <v>3.6494488363616466</v>
      </c>
      <c r="AE930">
        <f ca="1">$M$23218</f>
        <v>2.5589055230021884</v>
      </c>
      <c r="AF930">
        <f ca="1">$M$23219</f>
        <v>1.5328997185823998</v>
      </c>
      <c r="AG930">
        <f ca="1">$M$23220</f>
        <v>1.8406444125041563</v>
      </c>
      <c r="AH930">
        <f ca="1">$M$23221</f>
        <v>2.0215798080858365</v>
      </c>
      <c r="AI930">
        <f ca="1">$M$23222</f>
        <v>2.1422930208014588</v>
      </c>
      <c r="AJ930">
        <f ca="1">$M$23223</f>
        <v>2.4355720280664328</v>
      </c>
      <c r="AK930">
        <f ca="1">$M$23224</f>
        <v>2.5703944830037755</v>
      </c>
      <c r="AL930">
        <f ca="1">$M$23225</f>
        <v>1.7270931370508671</v>
      </c>
      <c r="AM930">
        <f ca="1">$M$23226</f>
        <v>1.8667260979660065</v>
      </c>
    </row>
    <row r="931" spans="1:39" x14ac:dyDescent="0.25">
      <c r="A931" s="9"/>
      <c r="H931" s="9"/>
      <c r="J931">
        <v>4</v>
      </c>
      <c r="K931">
        <f ca="1">SIMULATION!$D$3*SIMULATION!$D$17/$H927/(SIMULATION!$D$17-$I927)*(((EXP(-$I927*$J931))/(1-EXP(-SIMULATION!$D$4*$I927)))-(EXP(-SIMULATION!$D$17*$J931)/(1-EXP(-SIMULATION!$D$4*SIMULATION!$D$17))))</f>
        <v>3.3269337856080141</v>
      </c>
      <c r="L931">
        <v>0.16297659574623241</v>
      </c>
      <c r="M931">
        <f t="shared" ca="1" si="14"/>
        <v>3.8691461282595339</v>
      </c>
      <c r="N931" s="6">
        <v>930</v>
      </c>
      <c r="O931">
        <f ca="1">$M$23227</f>
        <v>2.7714109206557902</v>
      </c>
      <c r="P931">
        <f ca="1">$M$23228</f>
        <v>1.5092252911674318</v>
      </c>
      <c r="Q931">
        <f ca="1">$M$23229</f>
        <v>2.9220372856857537</v>
      </c>
      <c r="R931">
        <f ca="1">$M$23230</f>
        <v>1.2213700448439753</v>
      </c>
      <c r="S931">
        <f ca="1">$M$23231</f>
        <v>2.6911139750144693</v>
      </c>
      <c r="T931">
        <f ca="1">$M$23232</f>
        <v>2.2502680011564413</v>
      </c>
      <c r="U931">
        <f ca="1">$M$23233</f>
        <v>2.2038052375523232</v>
      </c>
      <c r="V931">
        <f ca="1">$M$23234</f>
        <v>2.3262799570076735</v>
      </c>
      <c r="W931">
        <f ca="1">$M$23235</f>
        <v>1.3275147920443631</v>
      </c>
      <c r="X931">
        <f ca="1">$M$23236</f>
        <v>2.6376877761942445</v>
      </c>
      <c r="Y931">
        <f ca="1">$M$23237</f>
        <v>2.8714845428113152</v>
      </c>
      <c r="Z931">
        <f ca="1">$M$23238</f>
        <v>2.3362480708034972</v>
      </c>
      <c r="AA931">
        <f ca="1">$M$23239</f>
        <v>2.7286528358789059</v>
      </c>
      <c r="AB931">
        <f ca="1">$M$23240</f>
        <v>2.9706905830160801</v>
      </c>
      <c r="AC931">
        <f ca="1">$M$23241</f>
        <v>1.7885262034460361</v>
      </c>
      <c r="AD931">
        <f ca="1">$M$23242</f>
        <v>2.2744818560928137</v>
      </c>
      <c r="AE931">
        <f ca="1">$M$23243</f>
        <v>1.7316700985035121</v>
      </c>
      <c r="AF931">
        <f ca="1">$M$23244</f>
        <v>1.9967407088515963</v>
      </c>
      <c r="AG931">
        <f ca="1">$M$23245</f>
        <v>2.183299406010093</v>
      </c>
      <c r="AH931">
        <f ca="1">$M$23246</f>
        <v>2.252941086293653</v>
      </c>
      <c r="AI931">
        <f ca="1">$M$23247</f>
        <v>2.2977097975594494</v>
      </c>
      <c r="AJ931">
        <f ca="1">$M$23248</f>
        <v>2.5406769609424891</v>
      </c>
      <c r="AK931">
        <f ca="1">$M$23249</f>
        <v>2.5443933382692716</v>
      </c>
      <c r="AL931">
        <f ca="1">$M$23250</f>
        <v>1.2239815227320747</v>
      </c>
      <c r="AM931">
        <f ca="1">$M$23251</f>
        <v>1.8985373190231749</v>
      </c>
    </row>
    <row r="932" spans="1:39" x14ac:dyDescent="0.25">
      <c r="A932" s="9"/>
      <c r="H932" s="9"/>
      <c r="J932">
        <v>5</v>
      </c>
      <c r="K932">
        <f ca="1">SIMULATION!$D$3*SIMULATION!$D$17/$H927/(SIMULATION!$D$17-$I927)*(((EXP(-$I927*$J932))/(1-EXP(-SIMULATION!$D$4*$I927)))-(EXP(-SIMULATION!$D$17*$J932)/(1-EXP(-SIMULATION!$D$4*SIMULATION!$D$17))))</f>
        <v>3.3403962388106017</v>
      </c>
      <c r="L932">
        <v>8.3121335410999392E-2</v>
      </c>
      <c r="M932">
        <f t="shared" ca="1" si="14"/>
        <v>3.6180544349824184</v>
      </c>
      <c r="N932" s="6">
        <v>931</v>
      </c>
      <c r="O932">
        <f ca="1">$M$23252</f>
        <v>0.80416815039542133</v>
      </c>
      <c r="P932">
        <f ca="1">$M$23253</f>
        <v>1.4967413458667556</v>
      </c>
      <c r="Q932">
        <f ca="1">$M$23254</f>
        <v>1.5874354142982474</v>
      </c>
      <c r="R932">
        <f ca="1">$M$23255</f>
        <v>1.9213809131564543</v>
      </c>
      <c r="S932">
        <f ca="1">$M$23256</f>
        <v>2.7319783985560138</v>
      </c>
      <c r="T932">
        <f ca="1">$M$23257</f>
        <v>2.975673173442229</v>
      </c>
      <c r="U932">
        <f ca="1">$M$23258</f>
        <v>0.95202433243711804</v>
      </c>
      <c r="V932">
        <f ca="1">$M$23259</f>
        <v>2.4712406214849132</v>
      </c>
      <c r="W932">
        <f ca="1">$M$23260</f>
        <v>2.1347116871522736</v>
      </c>
      <c r="X932">
        <f ca="1">$M$23261</f>
        <v>3.0926373198004873</v>
      </c>
      <c r="Y932">
        <f ca="1">$M$23262</f>
        <v>3.253809411941524</v>
      </c>
      <c r="Z932">
        <f ca="1">$M$23263</f>
        <v>2.774876811971478</v>
      </c>
      <c r="AA932">
        <f ca="1">$M$23264</f>
        <v>1.3606989170409571</v>
      </c>
      <c r="AB932">
        <f ca="1">$M$23265</f>
        <v>2.5578061995013246</v>
      </c>
      <c r="AC932">
        <f ca="1">$M$23266</f>
        <v>2.5054119344798824</v>
      </c>
      <c r="AD932">
        <f ca="1">$M$23267</f>
        <v>2.4538467270869493</v>
      </c>
      <c r="AE932">
        <f ca="1">$M$23268</f>
        <v>2.2313225235599301</v>
      </c>
      <c r="AF932">
        <f ca="1">$M$23269</f>
        <v>1.6231623315437089</v>
      </c>
      <c r="AG932">
        <f ca="1">$M$23270</f>
        <v>2.3120107373581962</v>
      </c>
      <c r="AH932">
        <f ca="1">$M$23271</f>
        <v>1.5312634835712591</v>
      </c>
      <c r="AI932">
        <f ca="1">$M$23272</f>
        <v>0.89696595712765315</v>
      </c>
      <c r="AJ932">
        <f ca="1">$M$23273</f>
        <v>0.89314798621761271</v>
      </c>
      <c r="AK932">
        <f ca="1">$M$23274</f>
        <v>1.3660009878739947</v>
      </c>
      <c r="AL932">
        <f ca="1">$M$23275</f>
        <v>1.6595847864301683</v>
      </c>
      <c r="AM932">
        <f ca="1">$M$23276</f>
        <v>1.0753075385730684</v>
      </c>
    </row>
    <row r="933" spans="1:39" x14ac:dyDescent="0.25">
      <c r="A933" s="9"/>
      <c r="H933" s="9"/>
      <c r="J933">
        <v>6</v>
      </c>
      <c r="K933">
        <f ca="1">SIMULATION!$D$3*SIMULATION!$D$17/$H927/(SIMULATION!$D$17-$I927)*(((EXP(-$I927*$J933))/(1-EXP(-SIMULATION!$D$4*$I927)))-(EXP(-SIMULATION!$D$17*$J933)/(1-EXP(-SIMULATION!$D$4*SIMULATION!$D$17))))</f>
        <v>3.2933043742686956</v>
      </c>
      <c r="L933">
        <v>-0.10600601583069158</v>
      </c>
      <c r="M933">
        <f t="shared" ca="1" si="14"/>
        <v>2.9441942986346823</v>
      </c>
      <c r="N933" s="6">
        <v>932</v>
      </c>
      <c r="O933">
        <f ca="1">$M$23277</f>
        <v>0.51288433058180372</v>
      </c>
      <c r="P933">
        <f ca="1">$M$23278</f>
        <v>2.4766419640032469</v>
      </c>
      <c r="Q933">
        <f ca="1">$M$23279</f>
        <v>4.8320357369629114</v>
      </c>
      <c r="R933">
        <f ca="1">$M$23280</f>
        <v>6.0688343929429509</v>
      </c>
      <c r="S933">
        <f ca="1">$M$23281</f>
        <v>5.3652011366202421</v>
      </c>
      <c r="T933">
        <f ca="1">$M$23282</f>
        <v>3.4064502103982615</v>
      </c>
      <c r="U933">
        <f ca="1">$M$23283</f>
        <v>4.2893774609866515</v>
      </c>
      <c r="V933">
        <f ca="1">$M$23284</f>
        <v>2.9850774047373343</v>
      </c>
      <c r="W933">
        <f ca="1">$M$23285</f>
        <v>2.5469847475391827</v>
      </c>
      <c r="X933">
        <f ca="1">$M$23286</f>
        <v>2.5727486773468153</v>
      </c>
      <c r="Y933">
        <f ca="1">$M$23287</f>
        <v>3.0872711116092693</v>
      </c>
      <c r="Z933">
        <f ca="1">$M$23288</f>
        <v>1.1221019344714167</v>
      </c>
      <c r="AA933">
        <f ca="1">$M$23289</f>
        <v>1.5599664113412528</v>
      </c>
      <c r="AB933">
        <f ca="1">$M$23290</f>
        <v>1.771795354937471</v>
      </c>
      <c r="AC933">
        <f ca="1">$M$23291</f>
        <v>1.1048451624918882</v>
      </c>
      <c r="AD933">
        <f ca="1">$M$23292</f>
        <v>1.3467056186337085</v>
      </c>
      <c r="AE933">
        <f ca="1">$M$23293</f>
        <v>0.83160986913961488</v>
      </c>
      <c r="AF933">
        <f ca="1">$M$23294</f>
        <v>0.9340152427631796</v>
      </c>
      <c r="AG933">
        <f ca="1">$M$23295</f>
        <v>0.74836997744074585</v>
      </c>
      <c r="AH933">
        <f ca="1">$M$23296</f>
        <v>0.59723990321629672</v>
      </c>
      <c r="AI933">
        <f ca="1">$M$23297</f>
        <v>0.51979835212619907</v>
      </c>
      <c r="AJ933">
        <f ca="1">$M$23298</f>
        <v>0.66599274704355604</v>
      </c>
      <c r="AK933">
        <f ca="1">$M$23299</f>
        <v>0.44138509284200911</v>
      </c>
      <c r="AL933">
        <f ca="1">$M$23300</f>
        <v>0.19020139254044774</v>
      </c>
      <c r="AM933">
        <f ca="1">$M$23301</f>
        <v>0.3484518697277777</v>
      </c>
    </row>
    <row r="934" spans="1:39" x14ac:dyDescent="0.25">
      <c r="A934" s="9"/>
      <c r="H934" s="9"/>
      <c r="J934">
        <v>7</v>
      </c>
      <c r="K934">
        <f ca="1">SIMULATION!$D$3*SIMULATION!$D$17/$H927/(SIMULATION!$D$17-$I927)*(((EXP(-$I927*$J934))/(1-EXP(-SIMULATION!$D$4*$I927)))-(EXP(-SIMULATION!$D$17*$J934)/(1-EXP(-SIMULATION!$D$4*SIMULATION!$D$17))))</f>
        <v>3.2099769800548739</v>
      </c>
      <c r="L934">
        <v>6.0395075137445291E-2</v>
      </c>
      <c r="M934">
        <f t="shared" ca="1" si="14"/>
        <v>3.4038437809547579</v>
      </c>
      <c r="N934" s="6">
        <v>933</v>
      </c>
      <c r="O934">
        <f ca="1">$M$23302</f>
        <v>1.5057541875658595</v>
      </c>
      <c r="P934">
        <f ca="1">$M$23303</f>
        <v>3.682347640551483</v>
      </c>
      <c r="Q934">
        <f ca="1">$M$23304</f>
        <v>4.2035652498089986</v>
      </c>
      <c r="R934">
        <f ca="1">$M$23305</f>
        <v>4.5073223445506025</v>
      </c>
      <c r="S934">
        <f ca="1">$M$23306</f>
        <v>3.3756430818025098</v>
      </c>
      <c r="T934">
        <f ca="1">$M$23307</f>
        <v>2.8208862229908305</v>
      </c>
      <c r="U934">
        <f ca="1">$M$23308</f>
        <v>3.2411834571533293</v>
      </c>
      <c r="V934">
        <f ca="1">$M$23309</f>
        <v>3.4023677975669084</v>
      </c>
      <c r="W934">
        <f ca="1">$M$23310</f>
        <v>3.5501069852995544</v>
      </c>
      <c r="X934">
        <f ca="1">$M$23311</f>
        <v>1.9531872186099817</v>
      </c>
      <c r="Y934">
        <f ca="1">$M$23312</f>
        <v>4.0089571101423793</v>
      </c>
      <c r="Z934">
        <f ca="1">$M$23313</f>
        <v>3.5118785011519753</v>
      </c>
      <c r="AA934">
        <f ca="1">$M$23314</f>
        <v>3.9172887900544135</v>
      </c>
      <c r="AB934">
        <f ca="1">$M$23315</f>
        <v>3.2794451777597313</v>
      </c>
      <c r="AC934">
        <f ca="1">$M$23316</f>
        <v>5.0115183841133559</v>
      </c>
      <c r="AD934">
        <f ca="1">$M$23317</f>
        <v>4.0671089954572208</v>
      </c>
      <c r="AE934">
        <f ca="1">$M$23318</f>
        <v>2.9891691246550511</v>
      </c>
      <c r="AF934">
        <f ca="1">$M$23319</f>
        <v>2.2809770536305569</v>
      </c>
      <c r="AG934">
        <f ca="1">$M$23320</f>
        <v>2.7249926470981993</v>
      </c>
      <c r="AH934">
        <f ca="1">$M$23321</f>
        <v>1.4624934906176028</v>
      </c>
      <c r="AI934">
        <f ca="1">$M$23322</f>
        <v>2.2421713626567121</v>
      </c>
      <c r="AJ934">
        <f ca="1">$M$23323</f>
        <v>1.6592380580817214</v>
      </c>
      <c r="AK934">
        <f ca="1">$M$23324</f>
        <v>1.3090791696587241</v>
      </c>
      <c r="AL934">
        <f ca="1">$M$23325</f>
        <v>1.5459266195490751</v>
      </c>
      <c r="AM934">
        <f ca="1">$M$23326</f>
        <v>1.3847935453060536</v>
      </c>
    </row>
    <row r="935" spans="1:39" x14ac:dyDescent="0.25">
      <c r="A935" s="9"/>
      <c r="H935" s="9"/>
      <c r="J935">
        <v>8</v>
      </c>
      <c r="K935">
        <f ca="1">SIMULATION!$D$3*SIMULATION!$D$17/$H927/(SIMULATION!$D$17-$I927)*(((EXP(-$I927*$J935))/(1-EXP(-SIMULATION!$D$4*$I927)))-(EXP(-SIMULATION!$D$17*$J935)/(1-EXP(-SIMULATION!$D$4*SIMULATION!$D$17))))</f>
        <v>3.1058796649873925</v>
      </c>
      <c r="L935">
        <v>1.3793890566363107E-2</v>
      </c>
      <c r="M935">
        <f t="shared" ca="1" si="14"/>
        <v>3.1487218291985211</v>
      </c>
      <c r="N935" s="6">
        <v>934</v>
      </c>
      <c r="O935">
        <f ca="1">$M$23327</f>
        <v>0.90701149787487356</v>
      </c>
      <c r="P935">
        <f ca="1">$M$23328</f>
        <v>2.5073906989178507</v>
      </c>
      <c r="Q935">
        <f ca="1">$M$23329</f>
        <v>3.2227163573080406</v>
      </c>
      <c r="R935">
        <f ca="1">$M$23330</f>
        <v>2.4001121074830487</v>
      </c>
      <c r="S935">
        <f ca="1">$M$23331</f>
        <v>2.3523205133107834</v>
      </c>
      <c r="T935">
        <f ca="1">$M$23332</f>
        <v>2.5314333047066291</v>
      </c>
      <c r="U935">
        <f ca="1">$M$23333</f>
        <v>3.5619922079572732</v>
      </c>
      <c r="V935">
        <f ca="1">$M$23334</f>
        <v>4.1492952566675179</v>
      </c>
      <c r="W935">
        <f ca="1">$M$23335</f>
        <v>2.9131585896019403</v>
      </c>
      <c r="X935">
        <f ca="1">$M$23336</f>
        <v>2.8861786280762405</v>
      </c>
      <c r="Y935">
        <f ca="1">$M$23337</f>
        <v>2.0863739783163044</v>
      </c>
      <c r="Z935">
        <f ca="1">$M$23338</f>
        <v>3.2076619371047954</v>
      </c>
      <c r="AA935">
        <f ca="1">$M$23339</f>
        <v>2.3467187340453268</v>
      </c>
      <c r="AB935">
        <f ca="1">$M$23340</f>
        <v>2.3107009530763847</v>
      </c>
      <c r="AC935">
        <f ca="1">$M$23341</f>
        <v>1.7426484643047069</v>
      </c>
      <c r="AD935">
        <f ca="1">$M$23342</f>
        <v>1.8386843480706041</v>
      </c>
      <c r="AE935">
        <f ca="1">$M$23343</f>
        <v>1.6651402995326368</v>
      </c>
      <c r="AF935">
        <f ca="1">$M$23344</f>
        <v>3.7835907143343399</v>
      </c>
      <c r="AG935">
        <f ca="1">$M$23345</f>
        <v>1.8008011434007949</v>
      </c>
      <c r="AH935">
        <f ca="1">$M$23346</f>
        <v>2.2095425663866357</v>
      </c>
      <c r="AI935">
        <f ca="1">$M$23347</f>
        <v>2.2769386264739118</v>
      </c>
      <c r="AJ935">
        <f ca="1">$M$23348</f>
        <v>1.5450794354424058</v>
      </c>
      <c r="AK935">
        <f ca="1">$M$23349</f>
        <v>2.3327514895284107</v>
      </c>
      <c r="AL935">
        <f ca="1">$M$23350</f>
        <v>1.6207586722351468</v>
      </c>
      <c r="AM935">
        <f ca="1">$M$23351</f>
        <v>1.7623518359691785</v>
      </c>
    </row>
    <row r="936" spans="1:39" x14ac:dyDescent="0.25">
      <c r="A936" s="9"/>
      <c r="H936" s="9"/>
      <c r="J936">
        <v>9</v>
      </c>
      <c r="K936">
        <f ca="1">SIMULATION!$D$3*SIMULATION!$D$17/$H927/(SIMULATION!$D$17-$I927)*(((EXP(-$I927*$J936))/(1-EXP(-SIMULATION!$D$4*$I927)))-(EXP(-SIMULATION!$D$17*$J936)/(1-EXP(-SIMULATION!$D$4*SIMULATION!$D$17))))</f>
        <v>2.9908101678201335</v>
      </c>
      <c r="L936">
        <v>0.56323317633220427</v>
      </c>
      <c r="M936">
        <f t="shared" ca="1" si="14"/>
        <v>4.6753336784481201</v>
      </c>
      <c r="N936" s="6">
        <v>935</v>
      </c>
      <c r="O936">
        <f ca="1">$M$23352</f>
        <v>1.0624615533196471</v>
      </c>
      <c r="P936">
        <f ca="1">$M$23353</f>
        <v>1.3947251671029661</v>
      </c>
      <c r="Q936">
        <f ca="1">$M$23354</f>
        <v>2.2660236991256717</v>
      </c>
      <c r="R936">
        <f ca="1">$M$23355</f>
        <v>2.9436659555661762</v>
      </c>
      <c r="S936">
        <f ca="1">$M$23356</f>
        <v>2.9600170500325071</v>
      </c>
      <c r="T936">
        <f ca="1">$M$23357</f>
        <v>2.3223810940223375</v>
      </c>
      <c r="U936">
        <f ca="1">$M$23358</f>
        <v>1.9507656799218269</v>
      </c>
      <c r="V936">
        <f ca="1">$M$23359</f>
        <v>2.1623624831089669</v>
      </c>
      <c r="W936">
        <f ca="1">$M$23360</f>
        <v>2.5008037010518476</v>
      </c>
      <c r="X936">
        <f ca="1">$M$23361</f>
        <v>1.5799420214960262</v>
      </c>
      <c r="Y936">
        <f ca="1">$M$23362</f>
        <v>3.3061567173374988</v>
      </c>
      <c r="Z936">
        <f ca="1">$M$23363</f>
        <v>1.5620113405569478</v>
      </c>
      <c r="AA936">
        <f ca="1">$M$23364</f>
        <v>2.2821828256603234</v>
      </c>
      <c r="AB936">
        <f ca="1">$M$23365</f>
        <v>1.7124582517155194</v>
      </c>
      <c r="AC936">
        <f ca="1">$M$23366</f>
        <v>1.4453773618616272</v>
      </c>
      <c r="AD936">
        <f ca="1">$M$23367</f>
        <v>1.5722740851986385</v>
      </c>
      <c r="AE936">
        <f ca="1">$M$23368</f>
        <v>1.2613284686833865</v>
      </c>
      <c r="AF936">
        <f ca="1">$M$23369</f>
        <v>1.6118702270834824</v>
      </c>
      <c r="AG936">
        <f ca="1">$M$23370</f>
        <v>0.7901136028174286</v>
      </c>
      <c r="AH936">
        <f ca="1">$M$23371</f>
        <v>0.78038890758045576</v>
      </c>
      <c r="AI936">
        <f ca="1">$M$23372</f>
        <v>0.92022548795225401</v>
      </c>
      <c r="AJ936">
        <f ca="1">$M$23373</f>
        <v>0.83285363679963931</v>
      </c>
      <c r="AK936">
        <f ca="1">$M$23374</f>
        <v>1.0948553700598744</v>
      </c>
      <c r="AL936">
        <f ca="1">$M$23375</f>
        <v>0.86089174019729586</v>
      </c>
      <c r="AM936">
        <f ca="1">$M$23376</f>
        <v>1.0282603161032944</v>
      </c>
    </row>
    <row r="937" spans="1:39" x14ac:dyDescent="0.25">
      <c r="A937" s="9"/>
      <c r="H937" s="9"/>
      <c r="J937">
        <v>10</v>
      </c>
      <c r="K937">
        <f ca="1">SIMULATION!$D$3*SIMULATION!$D$17/$H927/(SIMULATION!$D$17-$I927)*(((EXP(-$I927*$J937))/(1-EXP(-SIMULATION!$D$4*$I927)))-(EXP(-SIMULATION!$D$17*$J937)/(1-EXP(-SIMULATION!$D$4*SIMULATION!$D$17))))</f>
        <v>2.8709393288449334</v>
      </c>
      <c r="L937">
        <v>-0.17668986843254647</v>
      </c>
      <c r="M937">
        <f t="shared" ca="1" si="14"/>
        <v>2.363673436553499</v>
      </c>
      <c r="N937" s="6">
        <v>936</v>
      </c>
      <c r="O937">
        <f ca="1">$M$23377</f>
        <v>1.6119790033980361</v>
      </c>
      <c r="P937">
        <f ca="1">$M$23378</f>
        <v>3.4018748660409543</v>
      </c>
      <c r="Q937">
        <f ca="1">$M$23379</f>
        <v>2.4559951071016517</v>
      </c>
      <c r="R937">
        <f ca="1">$M$23380</f>
        <v>2.5918783783311197</v>
      </c>
      <c r="S937">
        <f ca="1">$M$23381</f>
        <v>2.8642539970037517</v>
      </c>
      <c r="T937">
        <f ca="1">$M$23382</f>
        <v>2.0957355607082957</v>
      </c>
      <c r="U937">
        <f ca="1">$M$23383</f>
        <v>2.685938262753488</v>
      </c>
      <c r="V937">
        <f ca="1">$M$23384</f>
        <v>2.7732100658867975</v>
      </c>
      <c r="W937">
        <f ca="1">$M$23385</f>
        <v>3.1283313619486735</v>
      </c>
      <c r="X937">
        <f ca="1">$M$23386</f>
        <v>3.6532964029515265</v>
      </c>
      <c r="Y937">
        <f ca="1">$M$23387</f>
        <v>2.460312725578059</v>
      </c>
      <c r="Z937">
        <f ca="1">$M$23388</f>
        <v>1.7844398583412222</v>
      </c>
      <c r="AA937">
        <f ca="1">$M$23389</f>
        <v>2.6975057188337885</v>
      </c>
      <c r="AB937">
        <f ca="1">$M$23390</f>
        <v>2.1456620232361376</v>
      </c>
      <c r="AC937">
        <f ca="1">$M$23391</f>
        <v>2.4737671734800477</v>
      </c>
      <c r="AD937">
        <f ca="1">$M$23392</f>
        <v>1.9223530009500196</v>
      </c>
      <c r="AE937">
        <f ca="1">$M$23393</f>
        <v>2.5172608793355282</v>
      </c>
      <c r="AF937">
        <f ca="1">$M$23394</f>
        <v>3.0757542892851397</v>
      </c>
      <c r="AG937">
        <f ca="1">$M$23395</f>
        <v>3.0538825528312192</v>
      </c>
      <c r="AH937">
        <f ca="1">$M$23396</f>
        <v>2.5838951791320706</v>
      </c>
      <c r="AI937">
        <f ca="1">$M$23397</f>
        <v>1.6374369950961036</v>
      </c>
      <c r="AJ937">
        <f ca="1">$M$23398</f>
        <v>2.5502649162215354</v>
      </c>
      <c r="AK937">
        <f ca="1">$M$23399</f>
        <v>1.7389160260505863</v>
      </c>
      <c r="AL937">
        <f ca="1">$M$23400</f>
        <v>1.8240912845622346</v>
      </c>
      <c r="AM937">
        <f ca="1">$M$23401</f>
        <v>2.6514446717460807</v>
      </c>
    </row>
    <row r="938" spans="1:39" x14ac:dyDescent="0.25">
      <c r="A938" s="9"/>
      <c r="H938" s="9"/>
      <c r="J938">
        <v>11</v>
      </c>
      <c r="K938">
        <f ca="1">SIMULATION!$D$3*SIMULATION!$D$17/$H927/(SIMULATION!$D$17-$I927)*(((EXP(-$I927*$J938))/(1-EXP(-SIMULATION!$D$4*$I927)))-(EXP(-SIMULATION!$D$17*$J938)/(1-EXP(-SIMULATION!$D$4*SIMULATION!$D$17))))</f>
        <v>2.7501187538004879</v>
      </c>
      <c r="L938">
        <v>-0.3168042442105658</v>
      </c>
      <c r="M938">
        <f t="shared" ca="1" si="14"/>
        <v>1.8788694605134211</v>
      </c>
      <c r="N938" s="6">
        <v>937</v>
      </c>
      <c r="O938">
        <f ca="1">$M$23402</f>
        <v>1.9425357207946901</v>
      </c>
      <c r="P938">
        <f ca="1">$M$23403</f>
        <v>1.577147838226397</v>
      </c>
      <c r="Q938">
        <f ca="1">$M$23404</f>
        <v>2.0065989640810526</v>
      </c>
      <c r="R938">
        <f ca="1">$M$23405</f>
        <v>2.5120986637238891</v>
      </c>
      <c r="S938">
        <f ca="1">$M$23406</f>
        <v>3.5323388540771221</v>
      </c>
      <c r="T938">
        <f ca="1">$M$23407</f>
        <v>2.6411916508725146</v>
      </c>
      <c r="U938">
        <f ca="1">$M$23408</f>
        <v>2.3677470424442557</v>
      </c>
      <c r="V938">
        <f ca="1">$M$23409</f>
        <v>1.2357156924104613</v>
      </c>
      <c r="W938">
        <f ca="1">$M$23410</f>
        <v>2.1222389034418492</v>
      </c>
      <c r="X938">
        <f ca="1">$M$23411</f>
        <v>3.5197921829732515</v>
      </c>
      <c r="Y938">
        <f ca="1">$M$23412</f>
        <v>2.7280032090438104</v>
      </c>
      <c r="Z938">
        <f ca="1">$M$23413</f>
        <v>2.7025489357832293</v>
      </c>
      <c r="AA938">
        <f ca="1">$M$23414</f>
        <v>1.8856175129330466</v>
      </c>
      <c r="AB938">
        <f ca="1">$M$23415</f>
        <v>2.6061602274058182</v>
      </c>
      <c r="AC938">
        <f ca="1">$M$23416</f>
        <v>1.6033851203752656</v>
      </c>
      <c r="AD938">
        <f ca="1">$M$23417</f>
        <v>2.463104543305251</v>
      </c>
      <c r="AE938">
        <f ca="1">$M$23418</f>
        <v>1.5479465209602508</v>
      </c>
      <c r="AF938">
        <f ca="1">$M$23419</f>
        <v>1.6375329306007418</v>
      </c>
      <c r="AG938">
        <f ca="1">$M$23420</f>
        <v>1.1478231806798438</v>
      </c>
      <c r="AH938">
        <f ca="1">$M$23421</f>
        <v>1.1604266102107252</v>
      </c>
      <c r="AI938">
        <f ca="1">$M$23422</f>
        <v>1.9637307760877678</v>
      </c>
      <c r="AJ938">
        <f ca="1">$M$23423</f>
        <v>0.8995439320708104</v>
      </c>
      <c r="AK938">
        <f ca="1">$M$23424</f>
        <v>2.1107319087544045</v>
      </c>
      <c r="AL938">
        <f ca="1">$M$23425</f>
        <v>1.0924135652721956</v>
      </c>
      <c r="AM938">
        <f ca="1">$M$23426</f>
        <v>2.2259969201112666</v>
      </c>
    </row>
    <row r="939" spans="1:39" x14ac:dyDescent="0.25">
      <c r="A939" s="9"/>
      <c r="H939" s="9"/>
      <c r="J939">
        <v>12</v>
      </c>
      <c r="K939">
        <f ca="1">SIMULATION!$D$3*SIMULATION!$D$17/$H927/(SIMULATION!$D$17-$I927)*(((EXP(-$I927*$J939))/(1-EXP(-SIMULATION!$D$4*$I927)))-(EXP(-SIMULATION!$D$17*$J939)/(1-EXP(-SIMULATION!$D$4*SIMULATION!$D$17))))</f>
        <v>2.6307185674867926</v>
      </c>
      <c r="L939">
        <v>-0.10955869385968875</v>
      </c>
      <c r="M939">
        <f t="shared" ca="1" si="14"/>
        <v>2.3425004773205083</v>
      </c>
      <c r="N939" s="6">
        <v>938</v>
      </c>
      <c r="O939">
        <f ca="1">$M$23427</f>
        <v>1.8742284694322435</v>
      </c>
      <c r="P939">
        <f ca="1">$M$23428</f>
        <v>1.7131599435579603</v>
      </c>
      <c r="Q939">
        <f ca="1">$M$23429</f>
        <v>2.3374350113284406</v>
      </c>
      <c r="R939">
        <f ca="1">$M$23430</f>
        <v>2.8371953155630649</v>
      </c>
      <c r="S939">
        <f ca="1">$M$23431</f>
        <v>3.0143914540370744</v>
      </c>
      <c r="T939">
        <f ca="1">$M$23432</f>
        <v>2.5153233475796046</v>
      </c>
      <c r="U939">
        <f ca="1">$M$23433</f>
        <v>1.1296957784647643</v>
      </c>
      <c r="V939">
        <f ca="1">$M$23434</f>
        <v>1.327805295465083</v>
      </c>
      <c r="W939">
        <f ca="1">$M$23435</f>
        <v>1.8973236758225709</v>
      </c>
      <c r="X939">
        <f ca="1">$M$23436</f>
        <v>1.9418643822027746</v>
      </c>
      <c r="Y939">
        <f ca="1">$M$23437</f>
        <v>1.3765618827772423</v>
      </c>
      <c r="Z939">
        <f ca="1">$M$23438</f>
        <v>2.3957110070111236</v>
      </c>
      <c r="AA939">
        <f ca="1">$M$23439</f>
        <v>1.9089602913774899</v>
      </c>
      <c r="AB939">
        <f ca="1">$M$23440</f>
        <v>3.0624764209444373</v>
      </c>
      <c r="AC939">
        <f ca="1">$M$23441</f>
        <v>3.1226277983069224</v>
      </c>
      <c r="AD939">
        <f ca="1">$M$23442</f>
        <v>2.6385714283197266</v>
      </c>
      <c r="AE939">
        <f ca="1">$M$23443</f>
        <v>2.0835722011675233</v>
      </c>
      <c r="AF939">
        <f ca="1">$M$23444</f>
        <v>1.1559360448520049</v>
      </c>
      <c r="AG939">
        <f ca="1">$M$23445</f>
        <v>2.3873323031743259</v>
      </c>
      <c r="AH939">
        <f ca="1">$M$23446</f>
        <v>1.144249304958511</v>
      </c>
      <c r="AI939">
        <f ca="1">$M$23447</f>
        <v>1.2675365938054246</v>
      </c>
      <c r="AJ939">
        <f ca="1">$M$23448</f>
        <v>2.3074548941966651</v>
      </c>
      <c r="AK939">
        <f ca="1">$M$23449</f>
        <v>1.5115946224241021</v>
      </c>
      <c r="AL939">
        <f ca="1">$M$23450</f>
        <v>1.8338506153519842</v>
      </c>
      <c r="AM939">
        <f ca="1">$M$23451</f>
        <v>2.0400704023073213</v>
      </c>
    </row>
    <row r="940" spans="1:39" x14ac:dyDescent="0.25">
      <c r="A940" s="9"/>
      <c r="H940" s="9"/>
      <c r="J940">
        <v>13</v>
      </c>
      <c r="K940">
        <f ca="1">SIMULATION!$D$3*SIMULATION!$D$17/$H927/(SIMULATION!$D$17-$I927)*(((EXP(-$I927*$J940))/(1-EXP(-SIMULATION!$D$4*$I927)))-(EXP(-SIMULATION!$D$17*$J940)/(1-EXP(-SIMULATION!$D$4*SIMULATION!$D$17))))</f>
        <v>2.5141640480218159</v>
      </c>
      <c r="L940">
        <v>-4.7903594548070187E-2</v>
      </c>
      <c r="M940">
        <f t="shared" ca="1" si="14"/>
        <v>2.3937265528380443</v>
      </c>
      <c r="N940" s="6">
        <v>939</v>
      </c>
      <c r="O940">
        <f ca="1">$M$23452</f>
        <v>3.2621948072139118</v>
      </c>
      <c r="P940">
        <f ca="1">$M$23453</f>
        <v>2.6356123707252683</v>
      </c>
      <c r="Q940">
        <f ca="1">$M$23454</f>
        <v>3.3985442607871428</v>
      </c>
      <c r="R940">
        <f ca="1">$M$23455</f>
        <v>3.5235056995797089</v>
      </c>
      <c r="S940">
        <f ca="1">$M$23456</f>
        <v>2.2101308932222041</v>
      </c>
      <c r="T940">
        <f ca="1">$M$23457</f>
        <v>3.5743354197969714</v>
      </c>
      <c r="U940">
        <f ca="1">$M$23458</f>
        <v>5.3688237855611938</v>
      </c>
      <c r="V940">
        <f ca="1">$M$23459</f>
        <v>2.3431878589481507</v>
      </c>
      <c r="W940">
        <f ca="1">$M$23460</f>
        <v>2.9064629471492647</v>
      </c>
      <c r="X940">
        <f ca="1">$M$23461</f>
        <v>4.1850155876491133</v>
      </c>
      <c r="Y940">
        <f ca="1">$M$23462</f>
        <v>3.3028774767917515</v>
      </c>
      <c r="Z940">
        <f ca="1">$M$23463</f>
        <v>3.7473522902471412</v>
      </c>
      <c r="AA940">
        <f ca="1">$M$23464</f>
        <v>2.9421666043141625</v>
      </c>
      <c r="AB940">
        <f ca="1">$M$23465</f>
        <v>2.1732672639174546</v>
      </c>
      <c r="AC940">
        <f ca="1">$M$23466</f>
        <v>3.2878824808818092</v>
      </c>
      <c r="AD940">
        <f ca="1">$M$23467</f>
        <v>2.5693650687636054</v>
      </c>
      <c r="AE940">
        <f ca="1">$M$23468</f>
        <v>1.3771682316939569</v>
      </c>
      <c r="AF940">
        <f ca="1">$M$23469</f>
        <v>2.2229396565470112</v>
      </c>
      <c r="AG940">
        <f ca="1">$M$23470</f>
        <v>2.8600696258020997</v>
      </c>
      <c r="AH940">
        <f ca="1">$M$23471</f>
        <v>1.2173442397467065</v>
      </c>
      <c r="AI940">
        <f ca="1">$M$23472</f>
        <v>2.6167438528129114</v>
      </c>
      <c r="AJ940">
        <f ca="1">$M$23473</f>
        <v>3.687508134782151</v>
      </c>
      <c r="AK940">
        <f ca="1">$M$23474</f>
        <v>1.9654999465357523</v>
      </c>
      <c r="AL940">
        <f ca="1">$M$23475</f>
        <v>2.1184553415636214</v>
      </c>
      <c r="AM940">
        <f ca="1">$M$23476</f>
        <v>2.9361071000524643</v>
      </c>
    </row>
    <row r="941" spans="1:39" x14ac:dyDescent="0.25">
      <c r="A941" s="9"/>
      <c r="H941" s="9"/>
      <c r="J941">
        <v>14</v>
      </c>
      <c r="K941">
        <f ca="1">SIMULATION!$D$3*SIMULATION!$D$17/$H927/(SIMULATION!$D$17-$I927)*(((EXP(-$I927*$J941))/(1-EXP(-SIMULATION!$D$4*$I927)))-(EXP(-SIMULATION!$D$17*$J941)/(1-EXP(-SIMULATION!$D$4*SIMULATION!$D$17))))</f>
        <v>2.4012793065830405</v>
      </c>
      <c r="L941">
        <v>-8.9734864385984478E-2</v>
      </c>
      <c r="M941">
        <f t="shared" ca="1" si="14"/>
        <v>2.1858008336539405</v>
      </c>
      <c r="N941" s="6">
        <v>940</v>
      </c>
      <c r="O941">
        <f ca="1">$M$23477</f>
        <v>2.9187527427911588</v>
      </c>
      <c r="P941">
        <f ca="1">$M$23478</f>
        <v>3.8918844507909967</v>
      </c>
      <c r="Q941">
        <f ca="1">$M$23479</f>
        <v>2.7187301391893195</v>
      </c>
      <c r="R941">
        <f ca="1">$M$23480</f>
        <v>4.2778812538788138</v>
      </c>
      <c r="S941">
        <f ca="1">$M$23481</f>
        <v>2.1403543144727326</v>
      </c>
      <c r="T941">
        <f ca="1">$M$23482</f>
        <v>3.4612709116198945</v>
      </c>
      <c r="U941">
        <f ca="1">$M$23483</f>
        <v>3.9416295844630622</v>
      </c>
      <c r="V941">
        <f ca="1">$M$23484</f>
        <v>3.4742223111387251</v>
      </c>
      <c r="W941">
        <f ca="1">$M$23485</f>
        <v>1.5282990658759996</v>
      </c>
      <c r="X941">
        <f ca="1">$M$23486</f>
        <v>4.007755849944159</v>
      </c>
      <c r="Y941">
        <f ca="1">$M$23487</f>
        <v>2.7047147874618882</v>
      </c>
      <c r="Z941">
        <f ca="1">$M$23488</f>
        <v>3.9347566848664997</v>
      </c>
      <c r="AA941">
        <f ca="1">$M$23489</f>
        <v>2.6850897021006226</v>
      </c>
      <c r="AB941">
        <f ca="1">$M$23490</f>
        <v>4.5938047951025096</v>
      </c>
      <c r="AC941">
        <f ca="1">$M$23491</f>
        <v>2.5501087987843754</v>
      </c>
      <c r="AD941">
        <f ca="1">$M$23492</f>
        <v>2.6403934013564805</v>
      </c>
      <c r="AE941">
        <f ca="1">$M$23493</f>
        <v>3.8044070967498378</v>
      </c>
      <c r="AF941">
        <f ca="1">$M$23494</f>
        <v>3.155534093599567</v>
      </c>
      <c r="AG941">
        <f ca="1">$M$23495</f>
        <v>1.5337220954197437</v>
      </c>
      <c r="AH941">
        <f ca="1">$M$23496</f>
        <v>2.9902518085080541</v>
      </c>
      <c r="AI941">
        <f ca="1">$M$23497</f>
        <v>1.9202197339092999</v>
      </c>
      <c r="AJ941">
        <f ca="1">$M$23498</f>
        <v>2.2593220216640995</v>
      </c>
      <c r="AK941">
        <f ca="1">$M$23499</f>
        <v>2.7239068765265038</v>
      </c>
      <c r="AL941">
        <f ca="1">$M$23500</f>
        <v>2.6271455366159779</v>
      </c>
      <c r="AM941">
        <f ca="1">$M$23501</f>
        <v>1.9607421323709207</v>
      </c>
    </row>
    <row r="942" spans="1:39" x14ac:dyDescent="0.25">
      <c r="A942" s="9"/>
      <c r="H942" s="9"/>
      <c r="J942">
        <v>15</v>
      </c>
      <c r="K942">
        <f ca="1">SIMULATION!$D$3*SIMULATION!$D$17/$H927/(SIMULATION!$D$17-$I927)*(((EXP(-$I927*$J942))/(1-EXP(-SIMULATION!$D$4*$I927)))-(EXP(-SIMULATION!$D$17*$J942)/(1-EXP(-SIMULATION!$D$4*SIMULATION!$D$17))))</f>
        <v>2.2925073268260698</v>
      </c>
      <c r="L942">
        <v>0.1002368237798618</v>
      </c>
      <c r="M942">
        <f t="shared" ca="1" si="14"/>
        <v>2.5223009797591769</v>
      </c>
      <c r="N942" s="6">
        <v>941</v>
      </c>
      <c r="O942">
        <f ca="1">$M$23502</f>
        <v>2.6640615476004168</v>
      </c>
      <c r="P942">
        <f ca="1">$M$23503</f>
        <v>4.9142868745931132</v>
      </c>
      <c r="Q942">
        <f ca="1">$M$23504</f>
        <v>5.8762542976861161</v>
      </c>
      <c r="R942">
        <f ca="1">$M$23505</f>
        <v>9.3385381959478515</v>
      </c>
      <c r="S942">
        <f ca="1">$M$23506</f>
        <v>5.6866772880039997</v>
      </c>
      <c r="T942">
        <f ca="1">$M$23507</f>
        <v>6.400148693141519</v>
      </c>
      <c r="U942">
        <f ca="1">$M$23508</f>
        <v>6.6940869422754767</v>
      </c>
      <c r="V942">
        <f ca="1">$M$23509</f>
        <v>4.1738628464898868</v>
      </c>
      <c r="W942">
        <f ca="1">$M$23510</f>
        <v>4.8754264984349698</v>
      </c>
      <c r="X942">
        <f ca="1">$M$23511</f>
        <v>3.6260641227938675</v>
      </c>
      <c r="Y942">
        <f ca="1">$M$23512</f>
        <v>3.412830220120334</v>
      </c>
      <c r="Z942">
        <f ca="1">$M$23513</f>
        <v>4.9040338671371684</v>
      </c>
      <c r="AA942">
        <f ca="1">$M$23514</f>
        <v>3.5603257854350066</v>
      </c>
      <c r="AB942">
        <f ca="1">$M$23515</f>
        <v>5.4175129992818043</v>
      </c>
      <c r="AC942">
        <f ca="1">$M$23516</f>
        <v>3.654786833270081</v>
      </c>
      <c r="AD942">
        <f ca="1">$M$23517</f>
        <v>4.6622455506437692</v>
      </c>
      <c r="AE942">
        <f ca="1">$M$23518</f>
        <v>3.7491725438980517</v>
      </c>
      <c r="AF942">
        <f ca="1">$M$23519</f>
        <v>4.3210408237455367</v>
      </c>
      <c r="AG942">
        <f ca="1">$M$23520</f>
        <v>3.9789109706134451</v>
      </c>
      <c r="AH942">
        <f ca="1">$M$23521</f>
        <v>2.5713664337608697</v>
      </c>
      <c r="AI942">
        <f ca="1">$M$23522</f>
        <v>4.4675850637651386</v>
      </c>
      <c r="AJ942">
        <f ca="1">$M$23523</f>
        <v>2.9205852108907955</v>
      </c>
      <c r="AK942">
        <f ca="1">$M$23524</f>
        <v>3.4233665460664566</v>
      </c>
      <c r="AL942">
        <f ca="1">$M$23525</f>
        <v>2.3822006682987031</v>
      </c>
      <c r="AM942">
        <f ca="1">$M$23526</f>
        <v>3.6828032899450927</v>
      </c>
    </row>
    <row r="943" spans="1:39" x14ac:dyDescent="0.25">
      <c r="A943" s="9"/>
      <c r="H943" s="9"/>
      <c r="J943">
        <v>16</v>
      </c>
      <c r="K943">
        <f ca="1">SIMULATION!$D$3*SIMULATION!$D$17/$H927/(SIMULATION!$D$17-$I927)*(((EXP(-$I927*$J943))/(1-EXP(-SIMULATION!$D$4*$I927)))-(EXP(-SIMULATION!$D$17*$J943)/(1-EXP(-SIMULATION!$D$4*SIMULATION!$D$17))))</f>
        <v>2.1880507817540331</v>
      </c>
      <c r="L943">
        <v>-7.2543561012425126E-3</v>
      </c>
      <c r="M943">
        <f t="shared" ca="1" si="14"/>
        <v>2.1721778822155873</v>
      </c>
      <c r="N943" s="6">
        <v>942</v>
      </c>
      <c r="O943">
        <f ca="1">$M$23527</f>
        <v>1.2761026835466325</v>
      </c>
      <c r="P943">
        <f ca="1">$M$23528</f>
        <v>2.5821844536772072</v>
      </c>
      <c r="Q943">
        <f ca="1">$M$23529</f>
        <v>3.8376359187222122</v>
      </c>
      <c r="R943">
        <f ca="1">$M$23530</f>
        <v>4.881772871748236</v>
      </c>
      <c r="S943">
        <f ca="1">$M$23531</f>
        <v>2.7438336846622411</v>
      </c>
      <c r="T943">
        <f ca="1">$M$23532</f>
        <v>6.0939258906982685</v>
      </c>
      <c r="U943">
        <f ca="1">$M$23533</f>
        <v>4.4415531290431822</v>
      </c>
      <c r="V943">
        <f ca="1">$M$23534</f>
        <v>3.6890255000172583</v>
      </c>
      <c r="W943">
        <f ca="1">$M$23535</f>
        <v>5.3551373494506134</v>
      </c>
      <c r="X943">
        <f ca="1">$M$23536</f>
        <v>3.1617891681381112</v>
      </c>
      <c r="Y943">
        <f ca="1">$M$23537</f>
        <v>2.9185171611181864</v>
      </c>
      <c r="Z943">
        <f ca="1">$M$23538</f>
        <v>3.4520207497744413</v>
      </c>
      <c r="AA943">
        <f ca="1">$M$23539</f>
        <v>4.2132000752391763</v>
      </c>
      <c r="AB943">
        <f ca="1">$M$23540</f>
        <v>2.6264702244714164</v>
      </c>
      <c r="AC943">
        <f ca="1">$M$23541</f>
        <v>3.3730652540813075</v>
      </c>
      <c r="AD943">
        <f ca="1">$M$23542</f>
        <v>2.8300761641628798</v>
      </c>
      <c r="AE943">
        <f ca="1">$M$23543</f>
        <v>2.2356101454351847</v>
      </c>
      <c r="AF943">
        <f ca="1">$M$23544</f>
        <v>1.9561484025668618</v>
      </c>
      <c r="AG943">
        <f ca="1">$M$23545</f>
        <v>1.8695824605677018</v>
      </c>
      <c r="AH943">
        <f ca="1">$M$23546</f>
        <v>1.9798824440275726</v>
      </c>
      <c r="AI943">
        <f ca="1">$M$23547</f>
        <v>1.1910824822838642</v>
      </c>
      <c r="AJ943">
        <f ca="1">$M$23548</f>
        <v>1.39427690786907</v>
      </c>
      <c r="AK943">
        <f ca="1">$M$23549</f>
        <v>1.6554474910984944</v>
      </c>
      <c r="AL943">
        <f ca="1">$M$23550</f>
        <v>1.8340411612438212</v>
      </c>
      <c r="AM943">
        <f ca="1">$M$23551</f>
        <v>1.2721318558547849</v>
      </c>
    </row>
    <row r="944" spans="1:39" x14ac:dyDescent="0.25">
      <c r="A944" s="9"/>
      <c r="H944" s="9"/>
      <c r="J944">
        <v>17</v>
      </c>
      <c r="K944">
        <f ca="1">SIMULATION!$D$3*SIMULATION!$D$17/$H927/(SIMULATION!$D$17-$I927)*(((EXP(-$I927*$J944))/(1-EXP(-SIMULATION!$D$4*$I927)))-(EXP(-SIMULATION!$D$17*$J944)/(1-EXP(-SIMULATION!$D$4*SIMULATION!$D$17))))</f>
        <v>2.0879620916026034</v>
      </c>
      <c r="L944">
        <v>-0.26825196121978329</v>
      </c>
      <c r="M944">
        <f t="shared" ca="1" si="14"/>
        <v>1.5278621655776441</v>
      </c>
      <c r="N944" s="6">
        <v>943</v>
      </c>
      <c r="O944">
        <f ca="1">$M$23552</f>
        <v>2.6600288757529329</v>
      </c>
      <c r="P944">
        <f ca="1">$M$23553</f>
        <v>1.4249916499224462</v>
      </c>
      <c r="Q944">
        <f ca="1">$M$23554</f>
        <v>2.2494781170731737</v>
      </c>
      <c r="R944">
        <f ca="1">$M$23555</f>
        <v>2.0571442353933853</v>
      </c>
      <c r="S944">
        <f ca="1">$M$23556</f>
        <v>3.2534854798328543</v>
      </c>
      <c r="T944">
        <f ca="1">$M$23557</f>
        <v>1.7259404290977312</v>
      </c>
      <c r="U944">
        <f ca="1">$M$23558</f>
        <v>3.3494150459864525</v>
      </c>
      <c r="V944">
        <f ca="1">$M$23559</f>
        <v>2.8822344999055978</v>
      </c>
      <c r="W944">
        <f ca="1">$M$23560</f>
        <v>2.5430384670075594</v>
      </c>
      <c r="X944">
        <f ca="1">$M$23561</f>
        <v>2.8023059012269012</v>
      </c>
      <c r="Y944">
        <f ca="1">$M$23562</f>
        <v>3.0910306879897504</v>
      </c>
      <c r="Z944">
        <f ca="1">$M$23563</f>
        <v>2.0130475673832526</v>
      </c>
      <c r="AA944">
        <f ca="1">$M$23564</f>
        <v>1.9413229383421939</v>
      </c>
      <c r="AB944">
        <f ca="1">$M$23565</f>
        <v>2.6561917484729043</v>
      </c>
      <c r="AC944">
        <f ca="1">$M$23566</f>
        <v>3.1820529913544782</v>
      </c>
      <c r="AD944">
        <f ca="1">$M$23567</f>
        <v>2.3038569829669937</v>
      </c>
      <c r="AE944">
        <f ca="1">$M$23568</f>
        <v>2.9554952687537295</v>
      </c>
      <c r="AF944">
        <f ca="1">$M$23569</f>
        <v>2.4635654079201212</v>
      </c>
      <c r="AG944">
        <f ca="1">$M$23570</f>
        <v>1.8349631390279477</v>
      </c>
      <c r="AH944">
        <f ca="1">$M$23571</f>
        <v>1.8321308485414709</v>
      </c>
      <c r="AI944">
        <f ca="1">$M$23572</f>
        <v>2.4488739160469311</v>
      </c>
      <c r="AJ944">
        <f ca="1">$M$23573</f>
        <v>1.8730387932014951</v>
      </c>
      <c r="AK944">
        <f ca="1">$M$23574</f>
        <v>1.7182443484781451</v>
      </c>
      <c r="AL944">
        <f ca="1">$M$23575</f>
        <v>2.7533340015769303</v>
      </c>
      <c r="AM944">
        <f ca="1">$M$23576</f>
        <v>1.3018796596793289</v>
      </c>
    </row>
    <row r="945" spans="1:39" x14ac:dyDescent="0.25">
      <c r="A945" s="9"/>
      <c r="H945" s="9"/>
      <c r="J945">
        <v>18</v>
      </c>
      <c r="K945">
        <f ca="1">SIMULATION!$D$3*SIMULATION!$D$17/$H927/(SIMULATION!$D$17-$I927)*(((EXP(-$I927*$J945))/(1-EXP(-SIMULATION!$D$4*$I927)))-(EXP(-SIMULATION!$D$17*$J945)/(1-EXP(-SIMULATION!$D$4*SIMULATION!$D$17))))</f>
        <v>1.9922009624805608</v>
      </c>
      <c r="L945">
        <v>0.38920106783903891</v>
      </c>
      <c r="M945">
        <f t="shared" ca="1" si="14"/>
        <v>2.7675677044279561</v>
      </c>
      <c r="N945" s="6">
        <v>944</v>
      </c>
      <c r="O945">
        <f ca="1">$M$23577</f>
        <v>2.257749725307487</v>
      </c>
      <c r="P945">
        <f ca="1">$M$23578</f>
        <v>2.2908834123646202</v>
      </c>
      <c r="Q945">
        <f ca="1">$M$23579</f>
        <v>1.8479374617464623</v>
      </c>
      <c r="R945">
        <f ca="1">$M$23580</f>
        <v>3.3576022796848584</v>
      </c>
      <c r="S945">
        <f ca="1">$M$23581</f>
        <v>3.108349403948512</v>
      </c>
      <c r="T945">
        <f ca="1">$M$23582</f>
        <v>3.2685720884592402</v>
      </c>
      <c r="U945">
        <f ca="1">$M$23583</f>
        <v>3.0649701508863654</v>
      </c>
      <c r="V945">
        <f ca="1">$M$23584</f>
        <v>3.2420458035501323</v>
      </c>
      <c r="W945">
        <f ca="1">$M$23585</f>
        <v>2.2890280220805437</v>
      </c>
      <c r="X945">
        <f ca="1">$M$23586</f>
        <v>2.8792495443831805</v>
      </c>
      <c r="Y945">
        <f ca="1">$M$23587</f>
        <v>2.6101822002916797</v>
      </c>
      <c r="Z945">
        <f ca="1">$M$23588</f>
        <v>2.389164301675363</v>
      </c>
      <c r="AA945">
        <f ca="1">$M$23589</f>
        <v>2.0776879600492659</v>
      </c>
      <c r="AB945">
        <f ca="1">$M$23590</f>
        <v>2.3453871230912053</v>
      </c>
      <c r="AC945">
        <f ca="1">$M$23591</f>
        <v>2.2732192490389811</v>
      </c>
      <c r="AD945">
        <f ca="1">$M$23592</f>
        <v>1.1515147836345692</v>
      </c>
      <c r="AE945">
        <f ca="1">$M$23593</f>
        <v>3.0717136091688739</v>
      </c>
      <c r="AF945">
        <f ca="1">$M$23594</f>
        <v>3.261047726819879</v>
      </c>
      <c r="AG945">
        <f ca="1">$M$23595</f>
        <v>2.3759091442264775</v>
      </c>
      <c r="AH945">
        <f ca="1">$M$23596</f>
        <v>1.3168831765461559</v>
      </c>
      <c r="AI945">
        <f ca="1">$M$23597</f>
        <v>2.1112325051797001</v>
      </c>
      <c r="AJ945">
        <f ca="1">$M$23598</f>
        <v>1.9700187899307811</v>
      </c>
      <c r="AK945">
        <f ca="1">$M$23599</f>
        <v>1.6653695870422236</v>
      </c>
      <c r="AL945">
        <f ca="1">$M$23600</f>
        <v>1.35069653880093</v>
      </c>
      <c r="AM945">
        <f ca="1">$M$23601</f>
        <v>1.5334578117320428</v>
      </c>
    </row>
    <row r="946" spans="1:39" x14ac:dyDescent="0.25">
      <c r="A946" s="9"/>
      <c r="H946" s="9"/>
      <c r="J946">
        <v>19</v>
      </c>
      <c r="K946">
        <f ca="1">SIMULATION!$D$3*SIMULATION!$D$17/$H927/(SIMULATION!$D$17-$I927)*(((EXP(-$I927*$J946))/(1-EXP(-SIMULATION!$D$4*$I927)))-(EXP(-SIMULATION!$D$17*$J946)/(1-EXP(-SIMULATION!$D$4*SIMULATION!$D$17))))</f>
        <v>1.9006710938492735</v>
      </c>
      <c r="L946">
        <v>0.66489300647040794</v>
      </c>
      <c r="M946">
        <f t="shared" ca="1" si="14"/>
        <v>3.1644140117501158</v>
      </c>
      <c r="N946" s="6">
        <v>945</v>
      </c>
      <c r="O946">
        <f ca="1">$M$23602</f>
        <v>3.6995920027142866</v>
      </c>
      <c r="P946">
        <f ca="1">$M$23603</f>
        <v>2.9353932420652278</v>
      </c>
      <c r="Q946">
        <f ca="1">$M$23604</f>
        <v>2.5381469209181846</v>
      </c>
      <c r="R946">
        <f ca="1">$M$23605</f>
        <v>4.3001319423034303</v>
      </c>
      <c r="S946">
        <f ca="1">$M$23606</f>
        <v>5.1255177493266553</v>
      </c>
      <c r="T946">
        <f ca="1">$M$23607</f>
        <v>4.3164520101505959</v>
      </c>
      <c r="U946">
        <f ca="1">$M$23608</f>
        <v>3.0709753405114406</v>
      </c>
      <c r="V946">
        <f ca="1">$M$23609</f>
        <v>6.1819478221478068</v>
      </c>
      <c r="W946">
        <f ca="1">$M$23610</f>
        <v>5.6042596424422069</v>
      </c>
      <c r="X946">
        <f ca="1">$M$23611</f>
        <v>2.2734668625184042</v>
      </c>
      <c r="Y946">
        <f ca="1">$M$23612</f>
        <v>5.1373851720563275</v>
      </c>
      <c r="Z946">
        <f ca="1">$M$23613</f>
        <v>2.6556157469014754</v>
      </c>
      <c r="AA946">
        <f ca="1">$M$23614</f>
        <v>3.1278863461644102</v>
      </c>
      <c r="AB946">
        <f ca="1">$M$23615</f>
        <v>4.9105489043179356</v>
      </c>
      <c r="AC946">
        <f ca="1">$M$23616</f>
        <v>3.7620177422000149</v>
      </c>
      <c r="AD946">
        <f ca="1">$M$23617</f>
        <v>4.2438584755500193</v>
      </c>
      <c r="AE946">
        <f ca="1">$M$23618</f>
        <v>3.3505384139529375</v>
      </c>
      <c r="AF946">
        <f ca="1">$M$23619</f>
        <v>3.1848365016939439</v>
      </c>
      <c r="AG946">
        <f ca="1">$M$23620</f>
        <v>3.6004740730296154</v>
      </c>
      <c r="AH946">
        <f ca="1">$M$23621</f>
        <v>2.7294034684335293</v>
      </c>
      <c r="AI946">
        <f ca="1">$M$23622</f>
        <v>1.2050638185965512</v>
      </c>
      <c r="AJ946">
        <f ca="1">$M$23623</f>
        <v>3.8305669856676379</v>
      </c>
      <c r="AK946">
        <f ca="1">$M$23624</f>
        <v>3.7650918678626466</v>
      </c>
      <c r="AL946">
        <f ca="1">$M$23625</f>
        <v>2.8842945589434734</v>
      </c>
      <c r="AM946">
        <f ca="1">$M$23626</f>
        <v>1.7487299697869252</v>
      </c>
    </row>
    <row r="947" spans="1:39" x14ac:dyDescent="0.25">
      <c r="A947" s="9"/>
      <c r="H947" s="9"/>
      <c r="J947">
        <v>20</v>
      </c>
      <c r="K947">
        <f ca="1">SIMULATION!$D$3*SIMULATION!$D$17/$H927/(SIMULATION!$D$17-$I927)*(((EXP(-$I927*$J947))/(1-EXP(-SIMULATION!$D$4*$I927)))-(EXP(-SIMULATION!$D$17*$J947)/(1-EXP(-SIMULATION!$D$4*SIMULATION!$D$17))))</f>
        <v>1.8132435444816042</v>
      </c>
      <c r="L947">
        <v>0.14463647109113317</v>
      </c>
      <c r="M947">
        <f t="shared" ca="1" si="14"/>
        <v>2.0755046919842015</v>
      </c>
      <c r="N947" s="6">
        <v>946</v>
      </c>
      <c r="O947">
        <f ca="1">$M$23627</f>
        <v>2.1553687317069707</v>
      </c>
      <c r="P947">
        <f ca="1">$M$23628</f>
        <v>2.5276354461441546</v>
      </c>
      <c r="Q947">
        <f ca="1">$M$23629</f>
        <v>3.1374591639008957</v>
      </c>
      <c r="R947">
        <f ca="1">$M$23630</f>
        <v>2.8361190732983794</v>
      </c>
      <c r="S947">
        <f ca="1">$M$23631</f>
        <v>1.9731507528702381</v>
      </c>
      <c r="T947">
        <f ca="1">$M$23632</f>
        <v>3.4092434319386182</v>
      </c>
      <c r="U947">
        <f ca="1">$M$23633</f>
        <v>2.1536489018621356</v>
      </c>
      <c r="V947">
        <f ca="1">$M$23634</f>
        <v>2.8082523922737255</v>
      </c>
      <c r="W947">
        <f ca="1">$M$23635</f>
        <v>3.3020855157839306</v>
      </c>
      <c r="X947">
        <f ca="1">$M$23636</f>
        <v>2.5863718012182191</v>
      </c>
      <c r="Y947">
        <f ca="1">$M$23637</f>
        <v>2.8368893983081058</v>
      </c>
      <c r="Z947">
        <f ca="1">$M$23638</f>
        <v>2.1771030339736961</v>
      </c>
      <c r="AA947">
        <f ca="1">$M$23639</f>
        <v>3.0764272079864541</v>
      </c>
      <c r="AB947">
        <f ca="1">$M$23640</f>
        <v>1.1129409915664046</v>
      </c>
      <c r="AC947">
        <f ca="1">$M$23641</f>
        <v>2.6484642576379018</v>
      </c>
      <c r="AD947">
        <f ca="1">$M$23642</f>
        <v>2.52800214807346</v>
      </c>
      <c r="AE947">
        <f ca="1">$M$23643</f>
        <v>1.5801782977714138</v>
      </c>
      <c r="AF947">
        <f ca="1">$M$23644</f>
        <v>2.3857918293531757</v>
      </c>
      <c r="AG947">
        <f ca="1">$M$23645</f>
        <v>2.4287862676204317</v>
      </c>
      <c r="AH947">
        <f ca="1">$M$23646</f>
        <v>2.8584679242843802</v>
      </c>
      <c r="AI947">
        <f ca="1">$M$23647</f>
        <v>2.8459775866721833</v>
      </c>
      <c r="AJ947">
        <f ca="1">$M$23648</f>
        <v>2.7271052100563393</v>
      </c>
      <c r="AK947">
        <f ca="1">$M$23649</f>
        <v>1.7558573932874149</v>
      </c>
      <c r="AL947">
        <f ca="1">$M$23650</f>
        <v>2.0947607405825921</v>
      </c>
      <c r="AM947">
        <f ca="1">$M$23651</f>
        <v>0.53192034874907279</v>
      </c>
    </row>
    <row r="948" spans="1:39" x14ac:dyDescent="0.25">
      <c r="A948" s="9"/>
      <c r="H948" s="9"/>
      <c r="J948">
        <v>21</v>
      </c>
      <c r="K948">
        <f ca="1">SIMULATION!$D$3*SIMULATION!$D$17/$H927/(SIMULATION!$D$17-$I927)*(((EXP(-$I927*$J948))/(1-EXP(-SIMULATION!$D$4*$I927)))-(EXP(-SIMULATION!$D$17*$J948)/(1-EXP(-SIMULATION!$D$4*SIMULATION!$D$17))))</f>
        <v>1.7297715560936058</v>
      </c>
      <c r="L948">
        <v>-0.98483550088815275</v>
      </c>
      <c r="M948">
        <f t="shared" ca="1" si="14"/>
        <v>2.6231119226080124E-2</v>
      </c>
      <c r="N948" s="6">
        <v>947</v>
      </c>
      <c r="O948">
        <f ca="1">$M$23652</f>
        <v>1.5549782697335719</v>
      </c>
      <c r="P948">
        <f ca="1">$M$23653</f>
        <v>2.4092539216387996</v>
      </c>
      <c r="Q948">
        <f ca="1">$M$23654</f>
        <v>4.071213077362974</v>
      </c>
      <c r="R948">
        <f ca="1">$M$23655</f>
        <v>1.6372167264782509</v>
      </c>
      <c r="S948">
        <f ca="1">$M$23656</f>
        <v>4.7558039537308749</v>
      </c>
      <c r="T948">
        <f ca="1">$M$23657</f>
        <v>4.0769515343200382</v>
      </c>
      <c r="U948">
        <f ca="1">$M$23658</f>
        <v>4.4683070212235139</v>
      </c>
      <c r="V948">
        <f ca="1">$M$23659</f>
        <v>2.9217402100293368</v>
      </c>
      <c r="W948">
        <f ca="1">$M$23660</f>
        <v>4.5144141826738444</v>
      </c>
      <c r="X948">
        <f ca="1">$M$23661</f>
        <v>3.7070098437536583</v>
      </c>
      <c r="Y948">
        <f ca="1">$M$23662</f>
        <v>2.8704236419471947</v>
      </c>
      <c r="Z948">
        <f ca="1">$M$23663</f>
        <v>3.291775237614202</v>
      </c>
      <c r="AA948">
        <f ca="1">$M$23664</f>
        <v>2.6456781881895228</v>
      </c>
      <c r="AB948">
        <f ca="1">$M$23665</f>
        <v>2.4964909152096828</v>
      </c>
      <c r="AC948">
        <f ca="1">$M$23666</f>
        <v>3.3788191728540355</v>
      </c>
      <c r="AD948">
        <f ca="1">$M$23667</f>
        <v>2.3993002416812845</v>
      </c>
      <c r="AE948">
        <f ca="1">$M$23668</f>
        <v>1.6315630764591649</v>
      </c>
      <c r="AF948">
        <f ca="1">$M$23669</f>
        <v>2.1338065083544029</v>
      </c>
      <c r="AG948">
        <f ca="1">$M$23670</f>
        <v>2.2235275758733803</v>
      </c>
      <c r="AH948">
        <f ca="1">$M$23671</f>
        <v>2.6101276319439566</v>
      </c>
      <c r="AI948">
        <f ca="1">$M$23672</f>
        <v>2.104621869331972</v>
      </c>
      <c r="AJ948">
        <f ca="1">$M$23673</f>
        <v>1.0323558728761921</v>
      </c>
      <c r="AK948">
        <f ca="1">$M$23674</f>
        <v>2.2598599057311062</v>
      </c>
      <c r="AL948">
        <f ca="1">$M$23675</f>
        <v>2.2525586180920429</v>
      </c>
      <c r="AM948">
        <f ca="1">$M$23676</f>
        <v>1.6209471906805064</v>
      </c>
    </row>
    <row r="949" spans="1:39" x14ac:dyDescent="0.25">
      <c r="A949" s="9"/>
      <c r="H949" s="9"/>
      <c r="J949">
        <v>22</v>
      </c>
      <c r="K949">
        <f ca="1">SIMULATION!$D$3*SIMULATION!$D$17/$H927/(SIMULATION!$D$17-$I927)*(((EXP(-$I927*$J949))/(1-EXP(-SIMULATION!$D$4*$I927)))-(EXP(-SIMULATION!$D$17*$J949)/(1-EXP(-SIMULATION!$D$4*SIMULATION!$D$17))))</f>
        <v>1.6500999097546307</v>
      </c>
      <c r="L949">
        <v>-0.17313756201567038</v>
      </c>
      <c r="M949">
        <f t="shared" ca="1" si="14"/>
        <v>1.3644056342974364</v>
      </c>
      <c r="N949" s="6">
        <v>948</v>
      </c>
      <c r="O949">
        <f ca="1">$M$23677</f>
        <v>1.6683385721037396</v>
      </c>
      <c r="P949">
        <f ca="1">$M$23678</f>
        <v>1.3748745143679024</v>
      </c>
      <c r="Q949">
        <f ca="1">$M$23679</f>
        <v>2.9036121285838603</v>
      </c>
      <c r="R949">
        <f ca="1">$M$23680</f>
        <v>3.1405584445210408</v>
      </c>
      <c r="S949">
        <f ca="1">$M$23681</f>
        <v>2.4774792676455699</v>
      </c>
      <c r="T949">
        <f ca="1">$M$23682</f>
        <v>2.2123142030943233</v>
      </c>
      <c r="U949">
        <f ca="1">$M$23683</f>
        <v>3.8411807068374371</v>
      </c>
      <c r="V949">
        <f ca="1">$M$23684</f>
        <v>3.5227697745611461</v>
      </c>
      <c r="W949">
        <f ca="1">$M$23685</f>
        <v>2.7824723857559559</v>
      </c>
      <c r="X949">
        <f ca="1">$M$23686</f>
        <v>2.9432712075037082</v>
      </c>
      <c r="Y949">
        <f ca="1">$M$23687</f>
        <v>2.4393225575643034</v>
      </c>
      <c r="Z949">
        <f ca="1">$M$23688</f>
        <v>2.7610362087287292</v>
      </c>
      <c r="AA949">
        <f ca="1">$M$23689</f>
        <v>2.5200495728852919</v>
      </c>
      <c r="AB949">
        <f ca="1">$M$23690</f>
        <v>2.3740276976728683</v>
      </c>
      <c r="AC949">
        <f ca="1">$M$23691</f>
        <v>1.8515421183019212</v>
      </c>
      <c r="AD949">
        <f ca="1">$M$23692</f>
        <v>1.7475211836991866</v>
      </c>
      <c r="AE949">
        <f ca="1">$M$23693</f>
        <v>1.4660734413052736</v>
      </c>
      <c r="AF949">
        <f ca="1">$M$23694</f>
        <v>2.0719933177396599</v>
      </c>
      <c r="AG949">
        <f ca="1">$M$23695</f>
        <v>2.3028456750284358</v>
      </c>
      <c r="AH949">
        <f ca="1">$M$23696</f>
        <v>2.0337220042688733</v>
      </c>
      <c r="AI949">
        <f ca="1">$M$23697</f>
        <v>2.2438251832653848</v>
      </c>
      <c r="AJ949">
        <f ca="1">$M$23698</f>
        <v>1.5803767251402339</v>
      </c>
      <c r="AK949">
        <f ca="1">$M$23699</f>
        <v>1.3427224576560306</v>
      </c>
      <c r="AL949">
        <f ca="1">$M$23700</f>
        <v>0.99828884684187802</v>
      </c>
      <c r="AM949">
        <f ca="1">$M$23701</f>
        <v>0.98998147823780569</v>
      </c>
    </row>
    <row r="950" spans="1:39" x14ac:dyDescent="0.25">
      <c r="A950" s="9"/>
      <c r="H950" s="9"/>
      <c r="J950">
        <v>23</v>
      </c>
      <c r="K950">
        <f ca="1">SIMULATION!$D$3*SIMULATION!$D$17/$H927/(SIMULATION!$D$17-$I927)*(((EXP(-$I927*$J950))/(1-EXP(-SIMULATION!$D$4*$I927)))-(EXP(-SIMULATION!$D$17*$J950)/(1-EXP(-SIMULATION!$D$4*SIMULATION!$D$17))))</f>
        <v>1.5740707853596383</v>
      </c>
      <c r="L950">
        <v>0.11669693214040695</v>
      </c>
      <c r="M950">
        <f t="shared" ca="1" si="14"/>
        <v>1.757760016982949</v>
      </c>
      <c r="N950" s="6">
        <v>949</v>
      </c>
      <c r="O950">
        <f ca="1">$M$23702</f>
        <v>0.82661434050255045</v>
      </c>
      <c r="P950">
        <f ca="1">$M$23703</f>
        <v>3.1248524786387497</v>
      </c>
      <c r="Q950">
        <f ca="1">$M$23704</f>
        <v>1.4016685096841768</v>
      </c>
      <c r="R950">
        <f ca="1">$M$23705</f>
        <v>1.9792485755447362</v>
      </c>
      <c r="S950">
        <f ca="1">$M$23706</f>
        <v>3.9415620508545794</v>
      </c>
      <c r="T950">
        <f ca="1">$M$23707</f>
        <v>4.4461607677280703</v>
      </c>
      <c r="U950">
        <f ca="1">$M$23708</f>
        <v>5.1015843176831304</v>
      </c>
      <c r="V950">
        <f ca="1">$M$23709</f>
        <v>4.4544109026025094</v>
      </c>
      <c r="W950">
        <f ca="1">$M$23710</f>
        <v>2.1970840867220511</v>
      </c>
      <c r="X950">
        <f ca="1">$M$23711</f>
        <v>3.1271390298795576</v>
      </c>
      <c r="Y950">
        <f ca="1">$M$23712</f>
        <v>2.1136119394052173</v>
      </c>
      <c r="Z950">
        <f ca="1">$M$23713</f>
        <v>2.2953217027323127</v>
      </c>
      <c r="AA950">
        <f ca="1">$M$23714</f>
        <v>1.0362028632361482</v>
      </c>
      <c r="AB950">
        <f ca="1">$M$23715</f>
        <v>1.3236770725499434</v>
      </c>
      <c r="AC950">
        <f ca="1">$M$23716</f>
        <v>1.5117917207041534</v>
      </c>
      <c r="AD950">
        <f ca="1">$M$23717</f>
        <v>2.2293419913635866</v>
      </c>
      <c r="AE950">
        <f ca="1">$M$23718</f>
        <v>1.4933498168668338</v>
      </c>
      <c r="AF950">
        <f ca="1">$M$23719</f>
        <v>1.4165793195102185</v>
      </c>
      <c r="AG950">
        <f ca="1">$M$23720</f>
        <v>1.1457107763556096</v>
      </c>
      <c r="AH950">
        <f ca="1">$M$23721</f>
        <v>1.200869103077667</v>
      </c>
      <c r="AI950">
        <f ca="1">$M$23722</f>
        <v>1.3499335071559369</v>
      </c>
      <c r="AJ950">
        <f ca="1">$M$23723</f>
        <v>1.0434295965114451</v>
      </c>
      <c r="AK950">
        <f ca="1">$M$23724</f>
        <v>1.0898513561712366</v>
      </c>
      <c r="AL950">
        <f ca="1">$M$23725</f>
        <v>0.80268091721826373</v>
      </c>
      <c r="AM950">
        <f ca="1">$M$23726</f>
        <v>0.74309978697111345</v>
      </c>
    </row>
    <row r="951" spans="1:39" x14ac:dyDescent="0.25">
      <c r="A951" s="9"/>
      <c r="H951" s="9"/>
      <c r="J951">
        <v>24</v>
      </c>
      <c r="K951">
        <f ca="1">SIMULATION!$D$3*SIMULATION!$D$17/$H927/(SIMULATION!$D$17-$I927)*(((EXP(-$I927*$J951))/(1-EXP(-SIMULATION!$D$4*$I927)))-(EXP(-SIMULATION!$D$17*$J951)/(1-EXP(-SIMULATION!$D$4*SIMULATION!$D$17))))</f>
        <v>1.5015273864654755</v>
      </c>
      <c r="L951">
        <v>0.25670114628586421</v>
      </c>
      <c r="M951">
        <f t="shared" ca="1" si="14"/>
        <v>1.8869711877507807</v>
      </c>
      <c r="N951" s="6">
        <v>950</v>
      </c>
      <c r="O951">
        <f ca="1">$M$23727</f>
        <v>1.7602950419667087</v>
      </c>
      <c r="P951">
        <f ca="1">$M$23728</f>
        <v>2.2234265771399779</v>
      </c>
      <c r="Q951">
        <f ca="1">$M$23729</f>
        <v>3.3120662039113511</v>
      </c>
      <c r="R951">
        <f ca="1">$M$23730</f>
        <v>2.6154169417220836</v>
      </c>
      <c r="S951">
        <f ca="1">$M$23731</f>
        <v>3.7551533588289003</v>
      </c>
      <c r="T951">
        <f ca="1">$M$23732</f>
        <v>3.4627308010127509</v>
      </c>
      <c r="U951">
        <f ca="1">$M$23733</f>
        <v>3.2029204050516111</v>
      </c>
      <c r="V951">
        <f ca="1">$M$23734</f>
        <v>5.182396099946188</v>
      </c>
      <c r="W951">
        <f ca="1">$M$23735</f>
        <v>2.7088349189430412</v>
      </c>
      <c r="X951">
        <f ca="1">$M$23736</f>
        <v>2.9059159393123948</v>
      </c>
      <c r="Y951">
        <f ca="1">$M$23737</f>
        <v>3.8870535928785737</v>
      </c>
      <c r="Z951">
        <f ca="1">$M$23738</f>
        <v>1.7076183900148041</v>
      </c>
      <c r="AA951">
        <f ca="1">$M$23739</f>
        <v>2.1855469865279353</v>
      </c>
      <c r="AB951">
        <f ca="1">$M$23740</f>
        <v>3.8292233283224393</v>
      </c>
      <c r="AC951">
        <f ca="1">$M$23741</f>
        <v>3.3738217496804426</v>
      </c>
      <c r="AD951">
        <f ca="1">$M$23742</f>
        <v>3.0799749802923526</v>
      </c>
      <c r="AE951">
        <f ca="1">$M$23743</f>
        <v>1.8315547270633386</v>
      </c>
      <c r="AF951">
        <f ca="1">$M$23744</f>
        <v>2.8587020157739849</v>
      </c>
      <c r="AG951">
        <f ca="1">$M$23745</f>
        <v>1.8422515940771866</v>
      </c>
      <c r="AH951">
        <f ca="1">$M$23746</f>
        <v>1.5083293635595414</v>
      </c>
      <c r="AI951">
        <f ca="1">$M$23747</f>
        <v>1.6013551008347087</v>
      </c>
      <c r="AJ951">
        <f ca="1">$M$23748</f>
        <v>3.2719311074236801</v>
      </c>
      <c r="AK951">
        <f ca="1">$M$23749</f>
        <v>1.7858396118750801</v>
      </c>
      <c r="AL951">
        <f ca="1">$M$23750</f>
        <v>3.041009852700514</v>
      </c>
      <c r="AM951">
        <f ca="1">$M$23751</f>
        <v>1.5460291233514194</v>
      </c>
    </row>
    <row r="952" spans="1:39" x14ac:dyDescent="0.25">
      <c r="A952" s="9">
        <v>39</v>
      </c>
      <c r="B952" s="2">
        <f ca="1">NORMINV(RAND(),SIMULATION!D7,SIMULATION!D8)</f>
        <v>59.165207420755316</v>
      </c>
      <c r="C952" s="2">
        <v>2</v>
      </c>
      <c r="D952" s="2">
        <f ca="1">SIMULATION!$D$11*(1+(SIMULATION!$D$12*LN(1+$C952)))*(1+(SIMULATION!$D$13*(($B952/63.5)-1)))</f>
        <v>9.9161520547646322</v>
      </c>
      <c r="E952" s="2">
        <v>0.13229456226619407</v>
      </c>
      <c r="F952" s="2">
        <f ca="1">D952*(1+E952)</f>
        <v>11.228005050214739</v>
      </c>
      <c r="G952" s="2">
        <v>-0.15821343613419275</v>
      </c>
      <c r="H952" s="9">
        <f>SIMULATION!$D$15*EXP($G$952)</f>
        <v>188.45223565880053</v>
      </c>
      <c r="I952" s="2">
        <f ca="1">$F952/$H952</f>
        <v>5.9580110636328246E-2</v>
      </c>
      <c r="J952">
        <v>0</v>
      </c>
      <c r="K952">
        <f ca="1">SIMULATION!$D$3*SIMULATION!$D$17/$H952/(SIMULATION!$D$17-$I952)*(((EXP(-$I952*$J952))/(1-EXP(-SIMULATION!$D$4*$I952)))-(EXP(-SIMULATION!$D$17*$J952)/(1-EXP(-SIMULATION!$D$4*SIMULATION!$D$17))))</f>
        <v>1.0601083624560135</v>
      </c>
      <c r="L952">
        <v>-2.8826753466027137E-2</v>
      </c>
      <c r="M952">
        <f t="shared" ca="1" si="14"/>
        <v>1.0295488800442203</v>
      </c>
      <c r="N952" s="6">
        <v>951</v>
      </c>
      <c r="O952">
        <f ca="1">$M$23752</f>
        <v>2.9113147690961552</v>
      </c>
      <c r="P952">
        <f ca="1">$M$23753</f>
        <v>3.4155107987953586</v>
      </c>
      <c r="Q952">
        <f ca="1">$M$23754</f>
        <v>3.4614770567605646</v>
      </c>
      <c r="R952">
        <f ca="1">$M$23755</f>
        <v>3.3095763247212853</v>
      </c>
      <c r="S952">
        <f ca="1">$M$23756</f>
        <v>3.3922203201184633</v>
      </c>
      <c r="T952">
        <f ca="1">$M$23757</f>
        <v>6.2814860779227937</v>
      </c>
      <c r="U952">
        <f ca="1">$M$23758</f>
        <v>2.7729470048947671</v>
      </c>
      <c r="V952">
        <f ca="1">$M$23759</f>
        <v>4.1901685886891498</v>
      </c>
      <c r="W952">
        <f ca="1">$M$23760</f>
        <v>4.4173587243875252</v>
      </c>
      <c r="X952">
        <f ca="1">$M$23761</f>
        <v>4.7671191958359103</v>
      </c>
      <c r="Y952">
        <f ca="1">$M$23762</f>
        <v>2.907496523075372</v>
      </c>
      <c r="Z952">
        <f ca="1">$M$23763</f>
        <v>2.2526277619625494</v>
      </c>
      <c r="AA952">
        <f ca="1">$M$23764</f>
        <v>4.5957426567095094</v>
      </c>
      <c r="AB952">
        <f ca="1">$M$23765</f>
        <v>2.2810243256940774</v>
      </c>
      <c r="AC952">
        <f ca="1">$M$23766</f>
        <v>2.5210596995691756</v>
      </c>
      <c r="AD952">
        <f ca="1">$M$23767</f>
        <v>3.466545237963913</v>
      </c>
      <c r="AE952">
        <f ca="1">$M$23768</f>
        <v>2.8473374198383588</v>
      </c>
      <c r="AF952">
        <f ca="1">$M$23769</f>
        <v>2.8325158252150708</v>
      </c>
      <c r="AG952">
        <f ca="1">$M$23770</f>
        <v>2.5229069205071069</v>
      </c>
      <c r="AH952">
        <f ca="1">$M$23771</f>
        <v>3.478257202180846</v>
      </c>
      <c r="AI952">
        <f ca="1">$M$23772</f>
        <v>2.1881659917722462</v>
      </c>
      <c r="AJ952">
        <f ca="1">$M$23773</f>
        <v>3.4661921828635882</v>
      </c>
      <c r="AK952">
        <f ca="1">$M$23774</f>
        <v>4.1978046050821609</v>
      </c>
      <c r="AL952">
        <f ca="1">$M$23775</f>
        <v>2.606578590742564</v>
      </c>
      <c r="AM952">
        <f ca="1">$M$23776</f>
        <v>2.2225750172830816</v>
      </c>
    </row>
    <row r="953" spans="1:39" x14ac:dyDescent="0.25">
      <c r="A953" s="9"/>
      <c r="H953" s="9"/>
      <c r="J953">
        <v>1</v>
      </c>
      <c r="K953">
        <f ca="1">SIMULATION!$D$3*SIMULATION!$D$17/$H952/(SIMULATION!$D$17-$I952)*(((EXP(-$I952*$J953))/(1-EXP(-SIMULATION!$D$4*$I952)))-(EXP(-SIMULATION!$D$17*$J953)/(1-EXP(-SIMULATION!$D$4*SIMULATION!$D$17))))</f>
        <v>2.014217031837723</v>
      </c>
      <c r="L953">
        <v>0.10575478802098806</v>
      </c>
      <c r="M953">
        <f t="shared" ca="1" si="14"/>
        <v>2.2272301270679855</v>
      </c>
      <c r="N953" s="6">
        <v>952</v>
      </c>
      <c r="O953">
        <f ca="1">$M$23777</f>
        <v>0.54022062256370884</v>
      </c>
      <c r="P953">
        <f ca="1">$M$23778</f>
        <v>2.4208518072357106</v>
      </c>
      <c r="Q953">
        <f ca="1">$M$23779</f>
        <v>2.7613629998233526</v>
      </c>
      <c r="R953">
        <f ca="1">$M$23780</f>
        <v>6.1792226543881821</v>
      </c>
      <c r="S953">
        <f ca="1">$M$23781</f>
        <v>7.2016025682616345</v>
      </c>
      <c r="T953">
        <f ca="1">$M$23782</f>
        <v>4.2096340632448177</v>
      </c>
      <c r="U953">
        <f ca="1">$M$23783</f>
        <v>2.8221457217537314</v>
      </c>
      <c r="V953">
        <f ca="1">$M$23784</f>
        <v>3.9329238531556658</v>
      </c>
      <c r="W953">
        <f ca="1">$M$23785</f>
        <v>2.5733710264969991</v>
      </c>
      <c r="X953">
        <f ca="1">$M$23786</f>
        <v>4.2906557358254469</v>
      </c>
      <c r="Y953">
        <f ca="1">$M$23787</f>
        <v>2.6695935882621638</v>
      </c>
      <c r="Z953">
        <f ca="1">$M$23788</f>
        <v>3.1248553498766496</v>
      </c>
      <c r="AA953">
        <f ca="1">$M$23789</f>
        <v>2.7401007982822345</v>
      </c>
      <c r="AB953">
        <f ca="1">$M$23790</f>
        <v>2.3642396490577258</v>
      </c>
      <c r="AC953">
        <f ca="1">$M$23791</f>
        <v>1.4792915285527866</v>
      </c>
      <c r="AD953">
        <f ca="1">$M$23792</f>
        <v>2.9924164588182638</v>
      </c>
      <c r="AE953">
        <f ca="1">$M$23793</f>
        <v>1.7453126090795608</v>
      </c>
      <c r="AF953">
        <f ca="1">$M$23794</f>
        <v>1.3428582821540713</v>
      </c>
      <c r="AG953">
        <f ca="1">$M$23795</f>
        <v>1.4502902615209006</v>
      </c>
      <c r="AH953">
        <f ca="1">$M$23796</f>
        <v>0.62443324033216996</v>
      </c>
      <c r="AI953">
        <f ca="1">$M$23797</f>
        <v>1.0401330340318893</v>
      </c>
      <c r="AJ953">
        <f ca="1">$M$23798</f>
        <v>1.1017935846478022</v>
      </c>
      <c r="AK953">
        <f ca="1">$M$23799</f>
        <v>1.0015383265061337</v>
      </c>
      <c r="AL953">
        <f ca="1">$M$23800</f>
        <v>0.79708960837350618</v>
      </c>
      <c r="AM953">
        <f ca="1">$M$23801</f>
        <v>0.85252728286313506</v>
      </c>
    </row>
    <row r="954" spans="1:39" x14ac:dyDescent="0.25">
      <c r="A954" s="9"/>
      <c r="H954" s="9"/>
      <c r="J954">
        <v>2</v>
      </c>
      <c r="K954">
        <f ca="1">SIMULATION!$D$3*SIMULATION!$D$17/$H952/(SIMULATION!$D$17-$I952)*(((EXP(-$I952*$J954))/(1-EXP(-SIMULATION!$D$4*$I952)))-(EXP(-SIMULATION!$D$17*$J954)/(1-EXP(-SIMULATION!$D$4*SIMULATION!$D$17))))</f>
        <v>2.5484239966576276</v>
      </c>
      <c r="L954">
        <v>-1.1521845932703337E-2</v>
      </c>
      <c r="M954">
        <f t="shared" ca="1" si="14"/>
        <v>2.5190614479969344</v>
      </c>
      <c r="N954" s="6">
        <v>953</v>
      </c>
      <c r="O954">
        <f ca="1">$M$23802</f>
        <v>0.56535627249838849</v>
      </c>
      <c r="P954">
        <f ca="1">$M$23803</f>
        <v>2.9225850961553994</v>
      </c>
      <c r="Q954">
        <f ca="1">$M$23804</f>
        <v>1.3659413506187297</v>
      </c>
      <c r="R954">
        <f ca="1">$M$23805</f>
        <v>3.2243088625189831</v>
      </c>
      <c r="S954">
        <f ca="1">$M$23806</f>
        <v>2.9684832090132454</v>
      </c>
      <c r="T954">
        <f ca="1">$M$23807</f>
        <v>3.4166178140849985</v>
      </c>
      <c r="U954">
        <f ca="1">$M$23808</f>
        <v>4.071940867002442</v>
      </c>
      <c r="V954">
        <f ca="1">$M$23809</f>
        <v>3.1237505524488234</v>
      </c>
      <c r="W954">
        <f ca="1">$M$23810</f>
        <v>2.3554483229258478</v>
      </c>
      <c r="X954">
        <f ca="1">$M$23811</f>
        <v>2.1717981589556681</v>
      </c>
      <c r="Y954">
        <f ca="1">$M$23812</f>
        <v>1.6656596215161248</v>
      </c>
      <c r="Z954">
        <f ca="1">$M$23813</f>
        <v>2.2365172747938584</v>
      </c>
      <c r="AA954">
        <f ca="1">$M$23814</f>
        <v>1.2205633440301249</v>
      </c>
      <c r="AB954">
        <f ca="1">$M$23815</f>
        <v>1.1140009051818032</v>
      </c>
      <c r="AC954">
        <f ca="1">$M$23816</f>
        <v>0.82058205180476407</v>
      </c>
      <c r="AD954">
        <f ca="1">$M$23817</f>
        <v>1.7875442873428062</v>
      </c>
      <c r="AE954">
        <f ca="1">$M$23818</f>
        <v>1.0903620628797781</v>
      </c>
      <c r="AF954">
        <f ca="1">$M$23819</f>
        <v>0.9903294680379281</v>
      </c>
      <c r="AG954">
        <f ca="1">$M$23820</f>
        <v>0.92691003224851287</v>
      </c>
      <c r="AH954">
        <f ca="1">$M$23821</f>
        <v>0.98523019385040311</v>
      </c>
      <c r="AI954">
        <f ca="1">$M$23822</f>
        <v>0.93907198213279131</v>
      </c>
      <c r="AJ954">
        <f ca="1">$M$23823</f>
        <v>0.58190612130491148</v>
      </c>
      <c r="AK954">
        <f ca="1">$M$23824</f>
        <v>0.65890389150218642</v>
      </c>
      <c r="AL954">
        <f ca="1">$M$23825</f>
        <v>0.66821035006560014</v>
      </c>
      <c r="AM954">
        <f ca="1">$M$23826</f>
        <v>0.49059312195081112</v>
      </c>
    </row>
    <row r="955" spans="1:39" x14ac:dyDescent="0.25">
      <c r="A955" s="9"/>
      <c r="H955" s="9"/>
      <c r="J955">
        <v>3</v>
      </c>
      <c r="K955">
        <f ca="1">SIMULATION!$D$3*SIMULATION!$D$17/$H952/(SIMULATION!$D$17-$I952)*(((EXP(-$I952*$J955))/(1-EXP(-SIMULATION!$D$4*$I952)))-(EXP(-SIMULATION!$D$17*$J955)/(1-EXP(-SIMULATION!$D$4*SIMULATION!$D$17))))</f>
        <v>2.8180135219536337</v>
      </c>
      <c r="L955">
        <v>0.14264476435172455</v>
      </c>
      <c r="M955">
        <f t="shared" ca="1" si="14"/>
        <v>3.2199883967326834</v>
      </c>
      <c r="N955" s="6">
        <v>954</v>
      </c>
      <c r="O955">
        <f ca="1">$M$23827</f>
        <v>0.52740719120876267</v>
      </c>
      <c r="P955">
        <f ca="1">$M$23828</f>
        <v>1.3485434088132831</v>
      </c>
      <c r="Q955">
        <f ca="1">$M$23829</f>
        <v>3.5386693022801561</v>
      </c>
      <c r="R955">
        <f ca="1">$M$23830</f>
        <v>3.2949652339672828</v>
      </c>
      <c r="S955">
        <f ca="1">$M$23831</f>
        <v>2.2462935019487182</v>
      </c>
      <c r="T955">
        <f ca="1">$M$23832</f>
        <v>2.7980152902952242</v>
      </c>
      <c r="U955">
        <f ca="1">$M$23833</f>
        <v>3.9760441450826658</v>
      </c>
      <c r="V955">
        <f ca="1">$M$23834</f>
        <v>2.4700581474356316</v>
      </c>
      <c r="W955">
        <f ca="1">$M$23835</f>
        <v>3.736267028856084</v>
      </c>
      <c r="X955">
        <f ca="1">$M$23836</f>
        <v>2.3180703192775041</v>
      </c>
      <c r="Y955">
        <f ca="1">$M$23837</f>
        <v>2.0878793076579392</v>
      </c>
      <c r="Z955">
        <f ca="1">$M$23838</f>
        <v>1.7444280740210887</v>
      </c>
      <c r="AA955">
        <f ca="1">$M$23839</f>
        <v>1.4789997678432945</v>
      </c>
      <c r="AB955">
        <f ca="1">$M$23840</f>
        <v>0.96413582400833009</v>
      </c>
      <c r="AC955">
        <f ca="1">$M$23841</f>
        <v>1.4832517234775187</v>
      </c>
      <c r="AD955">
        <f ca="1">$M$23842</f>
        <v>1.2003368410941884</v>
      </c>
      <c r="AE955">
        <f ca="1">$M$23843</f>
        <v>0.85747625086609958</v>
      </c>
      <c r="AF955">
        <f ca="1">$M$23844</f>
        <v>0.71420067680855093</v>
      </c>
      <c r="AG955">
        <f ca="1">$M$23845</f>
        <v>1.2218687546957254</v>
      </c>
      <c r="AH955">
        <f ca="1">$M$23846</f>
        <v>1.0194664701496969</v>
      </c>
      <c r="AI955">
        <f ca="1">$M$23847</f>
        <v>0.23010517281230028</v>
      </c>
      <c r="AJ955">
        <f ca="1">$M$23848</f>
        <v>0.65860659876991434</v>
      </c>
      <c r="AK955">
        <f ca="1">$M$23849</f>
        <v>0.91905261576559583</v>
      </c>
      <c r="AL955">
        <f ca="1">$M$23850</f>
        <v>0.39271790425339148</v>
      </c>
      <c r="AM955">
        <f ca="1">$M$23851</f>
        <v>0.70795698676196739</v>
      </c>
    </row>
    <row r="956" spans="1:39" x14ac:dyDescent="0.25">
      <c r="A956" s="9"/>
      <c r="H956" s="9"/>
      <c r="J956">
        <v>4</v>
      </c>
      <c r="K956">
        <f ca="1">SIMULATION!$D$3*SIMULATION!$D$17/$H952/(SIMULATION!$D$17-$I952)*(((EXP(-$I952*$J956))/(1-EXP(-SIMULATION!$D$4*$I952)))-(EXP(-SIMULATION!$D$17*$J956)/(1-EXP(-SIMULATION!$D$4*SIMULATION!$D$17))))</f>
        <v>2.9222372347637249</v>
      </c>
      <c r="L956">
        <v>-0.36252084821289937</v>
      </c>
      <c r="M956">
        <f t="shared" ca="1" si="14"/>
        <v>1.8628653137378617</v>
      </c>
      <c r="N956" s="6">
        <v>955</v>
      </c>
      <c r="O956">
        <f ca="1">$M$23852</f>
        <v>0.4252266797346953</v>
      </c>
      <c r="P956">
        <f ca="1">$M$23853</f>
        <v>2.6033843005590427</v>
      </c>
      <c r="Q956">
        <f ca="1">$M$23854</f>
        <v>1.8876189546309619</v>
      </c>
      <c r="R956">
        <f ca="1">$M$23855</f>
        <v>4.4985332620500849</v>
      </c>
      <c r="S956">
        <f ca="1">$M$23856</f>
        <v>4.8362277893375989</v>
      </c>
      <c r="T956">
        <f ca="1">$M$23857</f>
        <v>2.2735225433229642</v>
      </c>
      <c r="U956">
        <f ca="1">$M$23858</f>
        <v>2.3501739978479264</v>
      </c>
      <c r="V956">
        <f ca="1">$M$23859</f>
        <v>1.0411396118991014</v>
      </c>
      <c r="W956">
        <f ca="1">$M$23860</f>
        <v>2.8265120121641907</v>
      </c>
      <c r="X956">
        <f ca="1">$M$23861</f>
        <v>1.8769135045993153</v>
      </c>
      <c r="Y956">
        <f ca="1">$M$23862</f>
        <v>2.6476999254724514</v>
      </c>
      <c r="Z956">
        <f ca="1">$M$23863</f>
        <v>2.8716183455369397</v>
      </c>
      <c r="AA956">
        <f ca="1">$M$23864</f>
        <v>2.1889993595266639</v>
      </c>
      <c r="AB956">
        <f ca="1">$M$23865</f>
        <v>2.191855402324995</v>
      </c>
      <c r="AC956">
        <f ca="1">$M$23866</f>
        <v>0.67632927169323376</v>
      </c>
      <c r="AD956">
        <f ca="1">$M$23867</f>
        <v>0.80456486480980549</v>
      </c>
      <c r="AE956">
        <f ca="1">$M$23868</f>
        <v>1.3076750863450177</v>
      </c>
      <c r="AF956">
        <f ca="1">$M$23869</f>
        <v>0.67980944779646624</v>
      </c>
      <c r="AG956">
        <f ca="1">$M$23870</f>
        <v>0.6775707938434008</v>
      </c>
      <c r="AH956">
        <f ca="1">$M$23871</f>
        <v>0.57060172104051388</v>
      </c>
      <c r="AI956">
        <f ca="1">$M$23872</f>
        <v>0.59022886339884029</v>
      </c>
      <c r="AJ956">
        <f ca="1">$M$23873</f>
        <v>0.69414722066624834</v>
      </c>
      <c r="AK956">
        <f ca="1">$M$23874</f>
        <v>0.3408236841281333</v>
      </c>
      <c r="AL956">
        <f ca="1">$M$23875</f>
        <v>0.46855917399095198</v>
      </c>
      <c r="AM956">
        <f ca="1">$M$23876</f>
        <v>0.40288543674073779</v>
      </c>
    </row>
    <row r="957" spans="1:39" x14ac:dyDescent="0.25">
      <c r="A957" s="9"/>
      <c r="H957" s="9"/>
      <c r="J957">
        <v>5</v>
      </c>
      <c r="K957">
        <f ca="1">SIMULATION!$D$3*SIMULATION!$D$17/$H952/(SIMULATION!$D$17-$I952)*(((EXP(-$I952*$J957))/(1-EXP(-SIMULATION!$D$4*$I952)))-(EXP(-SIMULATION!$D$17*$J957)/(1-EXP(-SIMULATION!$D$4*SIMULATION!$D$17))))</f>
        <v>2.9244546274853138</v>
      </c>
      <c r="L957">
        <v>-0.20936720169891079</v>
      </c>
      <c r="M957">
        <f t="shared" ca="1" si="14"/>
        <v>2.312169745633283</v>
      </c>
      <c r="N957" s="6">
        <v>956</v>
      </c>
      <c r="O957">
        <f ca="1">$M$23877</f>
        <v>1.5110052462308037</v>
      </c>
      <c r="P957">
        <f ca="1">$M$23878</f>
        <v>2.0016080120186874</v>
      </c>
      <c r="Q957">
        <f ca="1">$M$23879</f>
        <v>2.7852631959159155</v>
      </c>
      <c r="R957">
        <f ca="1">$M$23880</f>
        <v>4.3977893188006645</v>
      </c>
      <c r="S957">
        <f ca="1">$M$23881</f>
        <v>2.7859888108628521</v>
      </c>
      <c r="T957">
        <f ca="1">$M$23882</f>
        <v>1.7449522131788897</v>
      </c>
      <c r="U957">
        <f ca="1">$M$23883</f>
        <v>2.257453214599729</v>
      </c>
      <c r="V957">
        <f ca="1">$M$23884</f>
        <v>2.3614482057166182</v>
      </c>
      <c r="W957">
        <f ca="1">$M$23885</f>
        <v>1.6886896317028803</v>
      </c>
      <c r="X957">
        <f ca="1">$M$23886</f>
        <v>1.7605347666030802</v>
      </c>
      <c r="Y957">
        <f ca="1">$M$23887</f>
        <v>2.1690792729419606</v>
      </c>
      <c r="Z957">
        <f ca="1">$M$23888</f>
        <v>2.5116273293817861</v>
      </c>
      <c r="AA957">
        <f ca="1">$M$23889</f>
        <v>1.2082378604465263</v>
      </c>
      <c r="AB957">
        <f ca="1">$M$23890</f>
        <v>2.1509048903689552</v>
      </c>
      <c r="AC957">
        <f ca="1">$M$23891</f>
        <v>1.8298458331426262</v>
      </c>
      <c r="AD957">
        <f ca="1">$M$23892</f>
        <v>0.85013316705340014</v>
      </c>
      <c r="AE957">
        <f ca="1">$M$23893</f>
        <v>1.7124189107221082</v>
      </c>
      <c r="AF957">
        <f ca="1">$M$23894</f>
        <v>0.93594998584027356</v>
      </c>
      <c r="AG957">
        <f ca="1">$M$23895</f>
        <v>1.5224807987637281</v>
      </c>
      <c r="AH957">
        <f ca="1">$M$23896</f>
        <v>1.0261469749623138</v>
      </c>
      <c r="AI957">
        <f ca="1">$M$23897</f>
        <v>1.3935329360519193</v>
      </c>
      <c r="AJ957">
        <f ca="1">$M$23898</f>
        <v>0.87374768908281863</v>
      </c>
      <c r="AK957">
        <f ca="1">$M$23899</f>
        <v>1.0994570625023468</v>
      </c>
      <c r="AL957">
        <f ca="1">$M$23900</f>
        <v>0.62548874839516855</v>
      </c>
      <c r="AM957">
        <f ca="1">$M$23901</f>
        <v>0.61729626205587029</v>
      </c>
    </row>
    <row r="958" spans="1:39" x14ac:dyDescent="0.25">
      <c r="A958" s="9"/>
      <c r="H958" s="9"/>
      <c r="J958">
        <v>6</v>
      </c>
      <c r="K958">
        <f ca="1">SIMULATION!$D$3*SIMULATION!$D$17/$H952/(SIMULATION!$D$17-$I952)*(((EXP(-$I952*$J958))/(1-EXP(-SIMULATION!$D$4*$I952)))-(EXP(-SIMULATION!$D$17*$J958)/(1-EXP(-SIMULATION!$D$4*SIMULATION!$D$17))))</f>
        <v>2.8650387172283076</v>
      </c>
      <c r="L958">
        <v>4.5443657851123545E-2</v>
      </c>
      <c r="M958">
        <f t="shared" ca="1" si="14"/>
        <v>2.9952365564242527</v>
      </c>
      <c r="N958" s="6">
        <v>957</v>
      </c>
      <c r="O958">
        <f ca="1">$M$23902</f>
        <v>1.956528858097996</v>
      </c>
      <c r="P958">
        <f ca="1">$M$23903</f>
        <v>2.0657805511764997</v>
      </c>
      <c r="Q958">
        <f ca="1">$M$23904</f>
        <v>3.2160653195683264</v>
      </c>
      <c r="R958">
        <f ca="1">$M$23905</f>
        <v>3.216493865248121</v>
      </c>
      <c r="S958">
        <f ca="1">$M$23906</f>
        <v>3.1784107093786207</v>
      </c>
      <c r="T958">
        <f ca="1">$M$23907</f>
        <v>2.794099863486712</v>
      </c>
      <c r="U958">
        <f ca="1">$M$23908</f>
        <v>2.413236590465567</v>
      </c>
      <c r="V958">
        <f ca="1">$M$23909</f>
        <v>3.1196971477176878</v>
      </c>
      <c r="W958">
        <f ca="1">$M$23910</f>
        <v>3.4460957621001049</v>
      </c>
      <c r="X958">
        <f ca="1">$M$23911</f>
        <v>2.6245236802232212</v>
      </c>
      <c r="Y958">
        <f ca="1">$M$23912</f>
        <v>2.5168334188191097</v>
      </c>
      <c r="Z958">
        <f ca="1">$M$23913</f>
        <v>1.8422145648820711</v>
      </c>
      <c r="AA958">
        <f ca="1">$M$23914</f>
        <v>1.4415087539251001</v>
      </c>
      <c r="AB958">
        <f ca="1">$M$23915</f>
        <v>2.4563654904902363</v>
      </c>
      <c r="AC958">
        <f ca="1">$M$23916</f>
        <v>2.6824201204158937</v>
      </c>
      <c r="AD958">
        <f ca="1">$M$23917</f>
        <v>2.4875784270812562</v>
      </c>
      <c r="AE958">
        <f ca="1">$M$23918</f>
        <v>1.8578837321909498</v>
      </c>
      <c r="AF958">
        <f ca="1">$M$23919</f>
        <v>1.3256946042097166</v>
      </c>
      <c r="AG958">
        <f ca="1">$M$23920</f>
        <v>2.6748647543477366</v>
      </c>
      <c r="AH958">
        <f ca="1">$M$23921</f>
        <v>2.1424389495916958</v>
      </c>
      <c r="AI958">
        <f ca="1">$M$23922</f>
        <v>2.6865251866844457</v>
      </c>
      <c r="AJ958">
        <f ca="1">$M$23923</f>
        <v>1.6914561831094499</v>
      </c>
      <c r="AK958">
        <f ca="1">$M$23924</f>
        <v>1.2656575826765388</v>
      </c>
      <c r="AL958">
        <f ca="1">$M$23925</f>
        <v>0.65116770017430314</v>
      </c>
      <c r="AM958">
        <f ca="1">$M$23926</f>
        <v>1.5600147113088958</v>
      </c>
    </row>
    <row r="959" spans="1:39" x14ac:dyDescent="0.25">
      <c r="A959" s="9"/>
      <c r="H959" s="9"/>
      <c r="J959">
        <v>7</v>
      </c>
      <c r="K959">
        <f ca="1">SIMULATION!$D$3*SIMULATION!$D$17/$H952/(SIMULATION!$D$17-$I952)*(((EXP(-$I952*$J959))/(1-EXP(-SIMULATION!$D$4*$I952)))-(EXP(-SIMULATION!$D$17*$J959)/(1-EXP(-SIMULATION!$D$4*SIMULATION!$D$17))))</f>
        <v>2.7696454914769495</v>
      </c>
      <c r="L959">
        <v>-0.15543948575925601</v>
      </c>
      <c r="M959">
        <f t="shared" ca="1" si="14"/>
        <v>2.3391332205463304</v>
      </c>
      <c r="N959" s="6">
        <v>958</v>
      </c>
      <c r="O959">
        <f ca="1">$M$23927</f>
        <v>2.3568431529503897</v>
      </c>
      <c r="P959">
        <f ca="1">$M$23928</f>
        <v>3.8803493959745534</v>
      </c>
      <c r="Q959">
        <f ca="1">$M$23929</f>
        <v>4.6321115581595649</v>
      </c>
      <c r="R959">
        <f ca="1">$M$23930</f>
        <v>2.5014606710348146</v>
      </c>
      <c r="S959">
        <f ca="1">$M$23931</f>
        <v>7.4410422339747342</v>
      </c>
      <c r="T959">
        <f ca="1">$M$23932</f>
        <v>5.1019152469907105</v>
      </c>
      <c r="U959">
        <f ca="1">$M$23933</f>
        <v>7.9779104418422628</v>
      </c>
      <c r="V959">
        <f ca="1">$M$23934</f>
        <v>5.6205778562686959</v>
      </c>
      <c r="W959">
        <f ca="1">$M$23935</f>
        <v>4.2819933538563983</v>
      </c>
      <c r="X959">
        <f ca="1">$M$23936</f>
        <v>5.3749853980000353</v>
      </c>
      <c r="Y959">
        <f ca="1">$M$23937</f>
        <v>3.4223718569542121</v>
      </c>
      <c r="Z959">
        <f ca="1">$M$23938</f>
        <v>5.7007435699749838</v>
      </c>
      <c r="AA959">
        <f ca="1">$M$23939</f>
        <v>4.6369066136287707</v>
      </c>
      <c r="AB959">
        <f ca="1">$M$23940</f>
        <v>6.3065220805051281</v>
      </c>
      <c r="AC959">
        <f ca="1">$M$23941</f>
        <v>3.9196316775526956</v>
      </c>
      <c r="AD959">
        <f ca="1">$M$23942</f>
        <v>3.0709656133886445</v>
      </c>
      <c r="AE959">
        <f ca="1">$M$23943</f>
        <v>4.1262336540296962</v>
      </c>
      <c r="AF959">
        <f ca="1">$M$23944</f>
        <v>3.8080600802895459</v>
      </c>
      <c r="AG959">
        <f ca="1">$M$23945</f>
        <v>3.1564565496392483</v>
      </c>
      <c r="AH959">
        <f ca="1">$M$23946</f>
        <v>1.8269563425235102</v>
      </c>
      <c r="AI959">
        <f ca="1">$M$23947</f>
        <v>2.64663313759264</v>
      </c>
      <c r="AJ959">
        <f ca="1">$M$23948</f>
        <v>2.8371978753853275</v>
      </c>
      <c r="AK959">
        <f ca="1">$M$23949</f>
        <v>3.6346832199561767</v>
      </c>
      <c r="AL959">
        <f ca="1">$M$23950</f>
        <v>4.11841819252954</v>
      </c>
      <c r="AM959">
        <f ca="1">$M$23951</f>
        <v>2.8151639761095781</v>
      </c>
    </row>
    <row r="960" spans="1:39" x14ac:dyDescent="0.25">
      <c r="A960" s="9"/>
      <c r="H960" s="9"/>
      <c r="J960">
        <v>8</v>
      </c>
      <c r="K960">
        <f ca="1">SIMULATION!$D$3*SIMULATION!$D$17/$H952/(SIMULATION!$D$17-$I952)*(((EXP(-$I952*$J960))/(1-EXP(-SIMULATION!$D$4*$I952)))-(EXP(-SIMULATION!$D$17*$J960)/(1-EXP(-SIMULATION!$D$4*SIMULATION!$D$17))))</f>
        <v>2.6545124025598241</v>
      </c>
      <c r="L960">
        <v>-0.40166311092914581</v>
      </c>
      <c r="M960">
        <f t="shared" ca="1" si="14"/>
        <v>1.5882926929476442</v>
      </c>
      <c r="N960" s="6">
        <v>959</v>
      </c>
      <c r="O960">
        <f ca="1">$M$23952</f>
        <v>2.0499314088873031</v>
      </c>
      <c r="P960">
        <f ca="1">$M$23953</f>
        <v>2.1664394277018459</v>
      </c>
      <c r="Q960">
        <f ca="1">$M$23954</f>
        <v>2.5255050774730767</v>
      </c>
      <c r="R960">
        <f ca="1">$M$23955</f>
        <v>2.6063282795117821</v>
      </c>
      <c r="S960">
        <f ca="1">$M$23956</f>
        <v>3.0381658739347022</v>
      </c>
      <c r="T960">
        <f ca="1">$M$23957</f>
        <v>2.7266989816398879</v>
      </c>
      <c r="U960">
        <f ca="1">$M$23958</f>
        <v>2.8737160023530732</v>
      </c>
      <c r="V960">
        <f ca="1">$M$23959</f>
        <v>2.4463709355504606</v>
      </c>
      <c r="W960">
        <f ca="1">$M$23960</f>
        <v>1.9210839841315177</v>
      </c>
      <c r="X960">
        <f ca="1">$M$23961</f>
        <v>1.9861814925879291</v>
      </c>
      <c r="Y960">
        <f ca="1">$M$23962</f>
        <v>1.7482623677820632</v>
      </c>
      <c r="Z960">
        <f ca="1">$M$23963</f>
        <v>1.71466444480512</v>
      </c>
      <c r="AA960">
        <f ca="1">$M$23964</f>
        <v>1.8213393658670867</v>
      </c>
      <c r="AB960">
        <f ca="1">$M$23965</f>
        <v>1.4513297990573217</v>
      </c>
      <c r="AC960">
        <f ca="1">$M$23966</f>
        <v>1.1715338945526872</v>
      </c>
      <c r="AD960">
        <f ca="1">$M$23967</f>
        <v>1.201218596995999</v>
      </c>
      <c r="AE960">
        <f ca="1">$M$23968</f>
        <v>2.5443151588356949</v>
      </c>
      <c r="AF960">
        <f ca="1">$M$23969</f>
        <v>1.4290994293896415</v>
      </c>
      <c r="AG960">
        <f ca="1">$M$23970</f>
        <v>1.8436469342154431</v>
      </c>
      <c r="AH960">
        <f ca="1">$M$23971</f>
        <v>1.7266574700662447</v>
      </c>
      <c r="AI960">
        <f ca="1">$M$23972</f>
        <v>2.0655729065068384</v>
      </c>
      <c r="AJ960">
        <f ca="1">$M$23973</f>
        <v>2.532059115194861</v>
      </c>
      <c r="AK960">
        <f ca="1">$M$23974</f>
        <v>1.0149714995120365</v>
      </c>
      <c r="AL960">
        <f ca="1">$M$23975</f>
        <v>2.0889396497528683</v>
      </c>
      <c r="AM960">
        <f ca="1">$M$23976</f>
        <v>0.9239391160904219</v>
      </c>
    </row>
    <row r="961" spans="1:39" x14ac:dyDescent="0.25">
      <c r="A961" s="9"/>
      <c r="H961" s="9"/>
      <c r="J961">
        <v>9</v>
      </c>
      <c r="K961">
        <f ca="1">SIMULATION!$D$3*SIMULATION!$D$17/$H952/(SIMULATION!$D$17-$I952)*(((EXP(-$I952*$J961))/(1-EXP(-SIMULATION!$D$4*$I952)))-(EXP(-SIMULATION!$D$17*$J961)/(1-EXP(-SIMULATION!$D$4*SIMULATION!$D$17))))</f>
        <v>2.5298530488399096</v>
      </c>
      <c r="L961">
        <v>-0.14009077678374338</v>
      </c>
      <c r="M961">
        <f t="shared" ca="1" si="14"/>
        <v>2.175443970079205</v>
      </c>
      <c r="N961" s="6">
        <v>960</v>
      </c>
      <c r="O961">
        <f ca="1">$M$23977</f>
        <v>0.72081345389197793</v>
      </c>
      <c r="P961">
        <f ca="1">$M$23978</f>
        <v>2.828356522716601</v>
      </c>
      <c r="Q961">
        <f ca="1">$M$23979</f>
        <v>2.9241031979048535</v>
      </c>
      <c r="R961">
        <f ca="1">$M$23980</f>
        <v>2.9362181425527414</v>
      </c>
      <c r="S961">
        <f ca="1">$M$23981</f>
        <v>2.0710147181320044</v>
      </c>
      <c r="T961">
        <f ca="1">$M$23982</f>
        <v>3.0361612158459996</v>
      </c>
      <c r="U961">
        <f ca="1">$M$23983</f>
        <v>3.235359627336639</v>
      </c>
      <c r="V961">
        <f ca="1">$M$23984</f>
        <v>2.9335394699006936</v>
      </c>
      <c r="W961">
        <f ca="1">$M$23985</f>
        <v>2.4427522640202941</v>
      </c>
      <c r="X961">
        <f ca="1">$M$23986</f>
        <v>0.79940306735860578</v>
      </c>
      <c r="Y961">
        <f ca="1">$M$23987</f>
        <v>3.0410428282202764</v>
      </c>
      <c r="Z961">
        <f ca="1">$M$23988</f>
        <v>2.0336600961016447</v>
      </c>
      <c r="AA961">
        <f ca="1">$M$23989</f>
        <v>1.7412499407448949</v>
      </c>
      <c r="AB961">
        <f ca="1">$M$23990</f>
        <v>2.5489613027956386</v>
      </c>
      <c r="AC961">
        <f ca="1">$M$23991</f>
        <v>1.3917982561815765</v>
      </c>
      <c r="AD961">
        <f ca="1">$M$23992</f>
        <v>1.0830286582298894</v>
      </c>
      <c r="AE961">
        <f ca="1">$M$23993</f>
        <v>0.89804787339751813</v>
      </c>
      <c r="AF961">
        <f ca="1">$M$23994</f>
        <v>1.8421462076249449</v>
      </c>
      <c r="AG961">
        <f ca="1">$M$23995</f>
        <v>1.7520314196030726</v>
      </c>
      <c r="AH961">
        <f ca="1">$M$23996</f>
        <v>1.3976143198031867</v>
      </c>
      <c r="AI961">
        <f ca="1">$M$23997</f>
        <v>0.98935809669234664</v>
      </c>
      <c r="AJ961">
        <f ca="1">$M$23998</f>
        <v>1.8677064045535787</v>
      </c>
      <c r="AK961">
        <f ca="1">$M$23999</f>
        <v>0.89651469031110964</v>
      </c>
      <c r="AL961">
        <f ca="1">$M$24000</f>
        <v>1.5059253185460157</v>
      </c>
      <c r="AM961">
        <f ca="1">$M$24001</f>
        <v>1.2672136487560621</v>
      </c>
    </row>
    <row r="962" spans="1:39" x14ac:dyDescent="0.25">
      <c r="A962" s="9"/>
      <c r="H962" s="9"/>
      <c r="J962">
        <v>10</v>
      </c>
      <c r="K962">
        <f ca="1">SIMULATION!$D$3*SIMULATION!$D$17/$H952/(SIMULATION!$D$17-$I952)*(((EXP(-$I952*$J962))/(1-EXP(-SIMULATION!$D$4*$I952)))-(EXP(-SIMULATION!$D$17*$J962)/(1-EXP(-SIMULATION!$D$4*SIMULATION!$D$17))))</f>
        <v>2.4020318879383087</v>
      </c>
      <c r="L962">
        <v>1.3303420170517399E-2</v>
      </c>
      <c r="M962">
        <f t="shared" ca="1" si="14"/>
        <v>2.433987127406533</v>
      </c>
      <c r="N962" s="6">
        <v>961</v>
      </c>
      <c r="O962">
        <f ca="1">$M$24002</f>
        <v>2.0953450173103945</v>
      </c>
      <c r="P962">
        <f ca="1">$M$24003</f>
        <v>2.1364227357815335</v>
      </c>
      <c r="Q962">
        <f ca="1">$M$24004</f>
        <v>1.4858647152957676</v>
      </c>
      <c r="R962">
        <f ca="1">$M$24005</f>
        <v>3.0754843838369954</v>
      </c>
      <c r="S962">
        <f ca="1">$M$24006</f>
        <v>3.6304552709500131</v>
      </c>
      <c r="T962">
        <f ca="1">$M$24007</f>
        <v>4.1220817103146272</v>
      </c>
      <c r="U962">
        <f ca="1">$M$24008</f>
        <v>2.9139306434616388</v>
      </c>
      <c r="V962">
        <f ca="1">$M$24009</f>
        <v>2.7233314639880306</v>
      </c>
      <c r="W962">
        <f ca="1">$M$24010</f>
        <v>3.0721658987520937</v>
      </c>
      <c r="X962">
        <f ca="1">$M$24011</f>
        <v>4.0743791103304332</v>
      </c>
      <c r="Y962">
        <f ca="1">$M$24012</f>
        <v>1.9378348522771969</v>
      </c>
      <c r="Z962">
        <f ca="1">$M$24013</f>
        <v>1.6076463162087253</v>
      </c>
      <c r="AA962">
        <f ca="1">$M$24014</f>
        <v>2.4026702553355741</v>
      </c>
      <c r="AB962">
        <f ca="1">$M$24015</f>
        <v>1.4570825483611884</v>
      </c>
      <c r="AC962">
        <f ca="1">$M$24016</f>
        <v>2.2951882781418296</v>
      </c>
      <c r="AD962">
        <f ca="1">$M$24017</f>
        <v>2.7041231227849796</v>
      </c>
      <c r="AE962">
        <f ca="1">$M$24018</f>
        <v>2.6253475056363373</v>
      </c>
      <c r="AF962">
        <f ca="1">$M$24019</f>
        <v>1.3995036849549316</v>
      </c>
      <c r="AG962">
        <f ca="1">$M$24020</f>
        <v>2.7239412402297223</v>
      </c>
      <c r="AH962">
        <f ca="1">$M$24021</f>
        <v>1.6688686224641982</v>
      </c>
      <c r="AI962">
        <f ca="1">$M$24022</f>
        <v>2.8810100045717935</v>
      </c>
      <c r="AJ962">
        <f ca="1">$M$24023</f>
        <v>2.8895379238365577</v>
      </c>
      <c r="AK962">
        <f ca="1">$M$24024</f>
        <v>2.1202005460672511</v>
      </c>
      <c r="AL962">
        <f ca="1">$M$24025</f>
        <v>2.2521242925129736</v>
      </c>
      <c r="AM962">
        <f ca="1">$M$24026</f>
        <v>1.8224226662440242</v>
      </c>
    </row>
    <row r="963" spans="1:39" x14ac:dyDescent="0.25">
      <c r="A963" s="9"/>
      <c r="H963" s="9"/>
      <c r="J963">
        <v>11</v>
      </c>
      <c r="K963">
        <f ca="1">SIMULATION!$D$3*SIMULATION!$D$17/$H952/(SIMULATION!$D$17-$I952)*(((EXP(-$I952*$J963))/(1-EXP(-SIMULATION!$D$4*$I952)))-(EXP(-SIMULATION!$D$17*$J963)/(1-EXP(-SIMULATION!$D$4*SIMULATION!$D$17))))</f>
        <v>2.2749572042519479</v>
      </c>
      <c r="L963">
        <v>-0.39342124552427532</v>
      </c>
      <c r="M963">
        <f t="shared" ref="M963:M1026" ca="1" si="15">$K963*(1+$L963)</f>
        <v>1.3799407074407233</v>
      </c>
      <c r="N963" s="6">
        <v>962</v>
      </c>
      <c r="O963">
        <f ca="1">$M$24027</f>
        <v>2.802987965992243</v>
      </c>
      <c r="P963">
        <f ca="1">$M$24028</f>
        <v>2.2454142838451836</v>
      </c>
      <c r="Q963">
        <f ca="1">$M$24029</f>
        <v>3.0361507765707043</v>
      </c>
      <c r="R963">
        <f ca="1">$M$24030</f>
        <v>3.7564159303867757</v>
      </c>
      <c r="S963">
        <f ca="1">$M$24031</f>
        <v>3.0803732932099295</v>
      </c>
      <c r="T963">
        <f ca="1">$M$24032</f>
        <v>2.880130777102619</v>
      </c>
      <c r="U963">
        <f ca="1">$M$24033</f>
        <v>1.8567247460484422</v>
      </c>
      <c r="V963">
        <f ca="1">$M$24034</f>
        <v>2.0519049726750942</v>
      </c>
      <c r="W963">
        <f ca="1">$M$24035</f>
        <v>2.5568589667557791</v>
      </c>
      <c r="X963">
        <f ca="1">$M$24036</f>
        <v>3.392528761877192</v>
      </c>
      <c r="Y963">
        <f ca="1">$M$24037</f>
        <v>3.3827734467055666</v>
      </c>
      <c r="Z963">
        <f ca="1">$M$24038</f>
        <v>2.9688807688778351</v>
      </c>
      <c r="AA963">
        <f ca="1">$M$24039</f>
        <v>2.5211033099440661</v>
      </c>
      <c r="AB963">
        <f ca="1">$M$24040</f>
        <v>2.3682567081090782</v>
      </c>
      <c r="AC963">
        <f ca="1">$M$24041</f>
        <v>1.6709261855773574</v>
      </c>
      <c r="AD963">
        <f ca="1">$M$24042</f>
        <v>3.4413173117240206</v>
      </c>
      <c r="AE963">
        <f ca="1">$M$24043</f>
        <v>2.308990098632306</v>
      </c>
      <c r="AF963">
        <f ca="1">$M$24044</f>
        <v>2.352333401529203</v>
      </c>
      <c r="AG963">
        <f ca="1">$M$24045</f>
        <v>1.8360866124158517</v>
      </c>
      <c r="AH963">
        <f ca="1">$M$24046</f>
        <v>3.3982895979797014</v>
      </c>
      <c r="AI963">
        <f ca="1">$M$24047</f>
        <v>2.5039845247519938</v>
      </c>
      <c r="AJ963">
        <f ca="1">$M$24048</f>
        <v>1.4660746113419807</v>
      </c>
      <c r="AK963">
        <f ca="1">$M$24049</f>
        <v>2.4782198458349516</v>
      </c>
      <c r="AL963">
        <f ca="1">$M$24050</f>
        <v>2.4409199059310747</v>
      </c>
      <c r="AM963">
        <f ca="1">$M$24051</f>
        <v>2.5485006864101152</v>
      </c>
    </row>
    <row r="964" spans="1:39" x14ac:dyDescent="0.25">
      <c r="A964" s="9"/>
      <c r="H964" s="9"/>
      <c r="J964">
        <v>12</v>
      </c>
      <c r="K964">
        <f ca="1">SIMULATION!$D$3*SIMULATION!$D$17/$H952/(SIMULATION!$D$17-$I952)*(((EXP(-$I952*$J964))/(1-EXP(-SIMULATION!$D$4*$I952)))-(EXP(-SIMULATION!$D$17*$J964)/(1-EXP(-SIMULATION!$D$4*SIMULATION!$D$17))))</f>
        <v>2.1509731519500539</v>
      </c>
      <c r="L964">
        <v>0.7462583817410462</v>
      </c>
      <c r="M964">
        <f t="shared" ca="1" si="15"/>
        <v>3.7561548954927386</v>
      </c>
      <c r="N964" s="6">
        <v>963</v>
      </c>
      <c r="O964">
        <f ca="1">$M$24052</f>
        <v>1.2298490379452776</v>
      </c>
      <c r="P964">
        <f ca="1">$M$24053</f>
        <v>1.3342046065562285</v>
      </c>
      <c r="Q964">
        <f ca="1">$M$24054</f>
        <v>2.235270582012133</v>
      </c>
      <c r="R964">
        <f ca="1">$M$24055</f>
        <v>2.8095451936198637</v>
      </c>
      <c r="S964">
        <f ca="1">$M$24056</f>
        <v>2.7436953302913212</v>
      </c>
      <c r="T964">
        <f ca="1">$M$24057</f>
        <v>2.6237971118325167</v>
      </c>
      <c r="U964">
        <f ca="1">$M$24058</f>
        <v>2.372830156868488</v>
      </c>
      <c r="V964">
        <f ca="1">$M$24059</f>
        <v>2.9749857687701264</v>
      </c>
      <c r="W964">
        <f ca="1">$M$24060</f>
        <v>3.4334382865509343</v>
      </c>
      <c r="X964">
        <f ca="1">$M$24061</f>
        <v>1.449330362302353</v>
      </c>
      <c r="Y964">
        <f ca="1">$M$24062</f>
        <v>1.7839822643747967</v>
      </c>
      <c r="Z964">
        <f ca="1">$M$24063</f>
        <v>0.51749793157304269</v>
      </c>
      <c r="AA964">
        <f ca="1">$M$24064</f>
        <v>1.7525031315520239</v>
      </c>
      <c r="AB964">
        <f ca="1">$M$24065</f>
        <v>0.90471838421166728</v>
      </c>
      <c r="AC964">
        <f ca="1">$M$24066</f>
        <v>2.5501523850922676</v>
      </c>
      <c r="AD964">
        <f ca="1">$M$24067</f>
        <v>2.6756048016683129</v>
      </c>
      <c r="AE964">
        <f ca="1">$M$24068</f>
        <v>1.4285955622113573</v>
      </c>
      <c r="AF964">
        <f ca="1">$M$24069</f>
        <v>1.44069210076115</v>
      </c>
      <c r="AG964">
        <f ca="1">$M$24070</f>
        <v>1.2275860290823604</v>
      </c>
      <c r="AH964">
        <f ca="1">$M$24071</f>
        <v>1.3888615745692179</v>
      </c>
      <c r="AI964">
        <f ca="1">$M$24072</f>
        <v>1.5975804958316686</v>
      </c>
      <c r="AJ964">
        <f ca="1">$M$24073</f>
        <v>1.3928206192489838</v>
      </c>
      <c r="AK964">
        <f ca="1">$M$24074</f>
        <v>1.8407419522616566</v>
      </c>
      <c r="AL964">
        <f ca="1">$M$24075</f>
        <v>1.2149204769999378</v>
      </c>
      <c r="AM964">
        <f ca="1">$M$24076</f>
        <v>1.432510703116308</v>
      </c>
    </row>
    <row r="965" spans="1:39" x14ac:dyDescent="0.25">
      <c r="A965" s="9"/>
      <c r="H965" s="9"/>
      <c r="J965">
        <v>13</v>
      </c>
      <c r="K965">
        <f ca="1">SIMULATION!$D$3*SIMULATION!$D$17/$H952/(SIMULATION!$D$17-$I952)*(((EXP(-$I952*$J965))/(1-EXP(-SIMULATION!$D$4*$I952)))-(EXP(-SIMULATION!$D$17*$J965)/(1-EXP(-SIMULATION!$D$4*SIMULATION!$D$17))))</f>
        <v>2.0314308283356799</v>
      </c>
      <c r="L965">
        <v>0.34946379296560809</v>
      </c>
      <c r="M965">
        <f t="shared" ca="1" si="15"/>
        <v>2.7413423507531336</v>
      </c>
      <c r="N965" s="6">
        <v>964</v>
      </c>
      <c r="O965">
        <f ca="1">$M$24077</f>
        <v>0.41921418162395824</v>
      </c>
      <c r="P965">
        <f ca="1">$M$24078</f>
        <v>2.4802384108126594</v>
      </c>
      <c r="Q965">
        <f ca="1">$M$24079</f>
        <v>1.6207768243940981</v>
      </c>
      <c r="R965">
        <f ca="1">$M$24080</f>
        <v>2.9455383083245312</v>
      </c>
      <c r="S965">
        <f ca="1">$M$24081</f>
        <v>2.9360633468295605</v>
      </c>
      <c r="T965">
        <f ca="1">$M$24082</f>
        <v>4.2655372367405775</v>
      </c>
      <c r="U965">
        <f ca="1">$M$24083</f>
        <v>1.4623173851432643</v>
      </c>
      <c r="V965">
        <f ca="1">$M$24084</f>
        <v>2.4630161144083296</v>
      </c>
      <c r="W965">
        <f ca="1">$M$24085</f>
        <v>3.0580342633826127</v>
      </c>
      <c r="X965">
        <f ca="1">$M$24086</f>
        <v>3.5761569666371757</v>
      </c>
      <c r="Y965">
        <f ca="1">$M$24087</f>
        <v>1.8333642645868253</v>
      </c>
      <c r="Z965">
        <f ca="1">$M$24088</f>
        <v>2.6940887366588679</v>
      </c>
      <c r="AA965">
        <f ca="1">$M$24089</f>
        <v>2.0551855151654874</v>
      </c>
      <c r="AB965">
        <f ca="1">$M$24090</f>
        <v>1.9003462775798294</v>
      </c>
      <c r="AC965">
        <f ca="1">$M$24091</f>
        <v>2.392113479253974</v>
      </c>
      <c r="AD965">
        <f ca="1">$M$24092</f>
        <v>1.776693403884315</v>
      </c>
      <c r="AE965">
        <f ca="1">$M$24093</f>
        <v>2.5974252843862016</v>
      </c>
      <c r="AF965">
        <f ca="1">$M$24094</f>
        <v>1.4251080177116928</v>
      </c>
      <c r="AG965">
        <f ca="1">$M$24095</f>
        <v>1.1386236231145779</v>
      </c>
      <c r="AH965">
        <f ca="1">$M$24096</f>
        <v>1.7817771902763397</v>
      </c>
      <c r="AI965">
        <f ca="1">$M$24097</f>
        <v>1.4030492221302699</v>
      </c>
      <c r="AJ965">
        <f ca="1">$M$24098</f>
        <v>1.3402998275641351</v>
      </c>
      <c r="AK965">
        <f ca="1">$M$24099</f>
        <v>0.92449925555118273</v>
      </c>
      <c r="AL965">
        <f ca="1">$M$24100</f>
        <v>0.98966919577687462</v>
      </c>
      <c r="AM965">
        <f ca="1">$M$24101</f>
        <v>0.89345122083716166</v>
      </c>
    </row>
    <row r="966" spans="1:39" x14ac:dyDescent="0.25">
      <c r="A966" s="9"/>
      <c r="H966" s="9"/>
      <c r="J966">
        <v>14</v>
      </c>
      <c r="K966">
        <f ca="1">SIMULATION!$D$3*SIMULATION!$D$17/$H952/(SIMULATION!$D$17-$I952)*(((EXP(-$I952*$J966))/(1-EXP(-SIMULATION!$D$4*$I952)))-(EXP(-SIMULATION!$D$17*$J966)/(1-EXP(-SIMULATION!$D$4*SIMULATION!$D$17))))</f>
        <v>1.9170536950100237</v>
      </c>
      <c r="L966">
        <v>0.35249275685102555</v>
      </c>
      <c r="M966">
        <f t="shared" ca="1" si="15"/>
        <v>2.5928012369955522</v>
      </c>
      <c r="N966" s="6">
        <v>965</v>
      </c>
      <c r="O966">
        <f ca="1">$M$24102</f>
        <v>1.4650932732444988</v>
      </c>
      <c r="P966">
        <f ca="1">$M$24103</f>
        <v>1.9661969016334717</v>
      </c>
      <c r="Q966">
        <f ca="1">$M$24104</f>
        <v>3.0894813040871973</v>
      </c>
      <c r="R966">
        <f ca="1">$M$24105</f>
        <v>2.6516537719877098</v>
      </c>
      <c r="S966">
        <f ca="1">$M$24106</f>
        <v>2.7715980861993068</v>
      </c>
      <c r="T966">
        <f ca="1">$M$24107</f>
        <v>5.3192974161513611</v>
      </c>
      <c r="U966">
        <f ca="1">$M$24108</f>
        <v>3.9086247752179584</v>
      </c>
      <c r="V966">
        <f ca="1">$M$24109</f>
        <v>2.0778369565499952</v>
      </c>
      <c r="W966">
        <f ca="1">$M$24110</f>
        <v>3.8548561067591773</v>
      </c>
      <c r="X966">
        <f ca="1">$M$24111</f>
        <v>2.2212166009230461</v>
      </c>
      <c r="Y966">
        <f ca="1">$M$24112</f>
        <v>3.2476495501080747</v>
      </c>
      <c r="Z966">
        <f ca="1">$M$24113</f>
        <v>2.9119947446301357</v>
      </c>
      <c r="AA966">
        <f ca="1">$M$24114</f>
        <v>1.3138408729036046</v>
      </c>
      <c r="AB966">
        <f ca="1">$M$24115</f>
        <v>1.971852767674914</v>
      </c>
      <c r="AC966">
        <f ca="1">$M$24116</f>
        <v>2.1444463841432673</v>
      </c>
      <c r="AD966">
        <f ca="1">$M$24117</f>
        <v>2.7975370268234672</v>
      </c>
      <c r="AE966">
        <f ca="1">$M$24118</f>
        <v>1.8987368379385314</v>
      </c>
      <c r="AF966">
        <f ca="1">$M$24119</f>
        <v>1.190460156867704</v>
      </c>
      <c r="AG966">
        <f ca="1">$M$24120</f>
        <v>1.5879577858496075</v>
      </c>
      <c r="AH966">
        <f ca="1">$M$24121</f>
        <v>1.3766537793668325</v>
      </c>
      <c r="AI966">
        <f ca="1">$M$24122</f>
        <v>1.2536907760991047</v>
      </c>
      <c r="AJ966">
        <f ca="1">$M$24123</f>
        <v>1.081033257015191</v>
      </c>
      <c r="AK966">
        <f ca="1">$M$24124</f>
        <v>0.56819451522838793</v>
      </c>
      <c r="AL966">
        <f ca="1">$M$24125</f>
        <v>1.7464149016626198</v>
      </c>
      <c r="AM966">
        <f ca="1">$M$24126</f>
        <v>1.4525067296187608</v>
      </c>
    </row>
    <row r="967" spans="1:39" x14ac:dyDescent="0.25">
      <c r="A967" s="9"/>
      <c r="H967" s="9"/>
      <c r="J967">
        <v>15</v>
      </c>
      <c r="K967">
        <f ca="1">SIMULATION!$D$3*SIMULATION!$D$17/$H952/(SIMULATION!$D$17-$I952)*(((EXP(-$I952*$J967))/(1-EXP(-SIMULATION!$D$4*$I952)))-(EXP(-SIMULATION!$D$17*$J967)/(1-EXP(-SIMULATION!$D$4*SIMULATION!$D$17))))</f>
        <v>1.8081712431480097</v>
      </c>
      <c r="L967">
        <v>0.15749761477525687</v>
      </c>
      <c r="M967">
        <f t="shared" ca="1" si="15"/>
        <v>2.0929539010490323</v>
      </c>
      <c r="N967" s="6">
        <v>966</v>
      </c>
      <c r="O967">
        <f ca="1">$M$24127</f>
        <v>1.6754690889155672</v>
      </c>
      <c r="P967">
        <f ca="1">$M$24128</f>
        <v>2.5450596660591986</v>
      </c>
      <c r="Q967">
        <f ca="1">$M$24129</f>
        <v>3.4820205573241747</v>
      </c>
      <c r="R967">
        <f ca="1">$M$24130</f>
        <v>2.3402468310781379</v>
      </c>
      <c r="S967">
        <f ca="1">$M$24131</f>
        <v>2.6813315675828187</v>
      </c>
      <c r="T967">
        <f ca="1">$M$24132</f>
        <v>2.6680509451801031</v>
      </c>
      <c r="U967">
        <f ca="1">$M$24133</f>
        <v>3.0095760311911484</v>
      </c>
      <c r="V967">
        <f ca="1">$M$24134</f>
        <v>2.5773158334242323</v>
      </c>
      <c r="W967">
        <f ca="1">$M$24135</f>
        <v>1.5639045838268646</v>
      </c>
      <c r="X967">
        <f ca="1">$M$24136</f>
        <v>1.4770925208061472</v>
      </c>
      <c r="Y967">
        <f ca="1">$M$24137</f>
        <v>2.3216512519970212</v>
      </c>
      <c r="Z967">
        <f ca="1">$M$24138</f>
        <v>1.190781748256234</v>
      </c>
      <c r="AA967">
        <f ca="1">$M$24139</f>
        <v>2.0762627614901792</v>
      </c>
      <c r="AB967">
        <f ca="1">$M$24140</f>
        <v>0.92436037680430405</v>
      </c>
      <c r="AC967">
        <f ca="1">$M$24141</f>
        <v>2.4478944219624892</v>
      </c>
      <c r="AD967">
        <f ca="1">$M$24142</f>
        <v>2.2941250241269322</v>
      </c>
      <c r="AE967">
        <f ca="1">$M$24143</f>
        <v>1.8984477625637686</v>
      </c>
      <c r="AF967">
        <f ca="1">$M$24144</f>
        <v>2.1447098518120562</v>
      </c>
      <c r="AG967">
        <f ca="1">$M$24145</f>
        <v>1.6665537851698993</v>
      </c>
      <c r="AH967">
        <f ca="1">$M$24146</f>
        <v>1.1657667576281094</v>
      </c>
      <c r="AI967">
        <f ca="1">$M$24147</f>
        <v>1.5228969407683863</v>
      </c>
      <c r="AJ967">
        <f ca="1">$M$24148</f>
        <v>0.99940070254984004</v>
      </c>
      <c r="AK967">
        <f ca="1">$M$24149</f>
        <v>1.4423806015105334</v>
      </c>
      <c r="AL967">
        <f ca="1">$M$24150</f>
        <v>1.2847450677316965</v>
      </c>
      <c r="AM967">
        <f ca="1">$M$24151</f>
        <v>0.96862373175513361</v>
      </c>
    </row>
    <row r="968" spans="1:39" x14ac:dyDescent="0.25">
      <c r="A968" s="9"/>
      <c r="H968" s="9"/>
      <c r="J968">
        <v>16</v>
      </c>
      <c r="K968">
        <f ca="1">SIMULATION!$D$3*SIMULATION!$D$17/$H952/(SIMULATION!$D$17-$I952)*(((EXP(-$I952*$J968))/(1-EXP(-SIMULATION!$D$4*$I952)))-(EXP(-SIMULATION!$D$17*$J968)/(1-EXP(-SIMULATION!$D$4*SIMULATION!$D$17))))</f>
        <v>1.7048682556386412</v>
      </c>
      <c r="L968">
        <v>0.60968500644187895</v>
      </c>
      <c r="M968">
        <f t="shared" ca="1" si="15"/>
        <v>2.7443008690602411</v>
      </c>
      <c r="N968" s="6">
        <v>967</v>
      </c>
      <c r="O968">
        <f ca="1">$M$24152</f>
        <v>1.1230246963260369</v>
      </c>
      <c r="P968">
        <f ca="1">$M$24153</f>
        <v>1.5913348646954113</v>
      </c>
      <c r="Q968">
        <f ca="1">$M$24154</f>
        <v>3.4169215705716498</v>
      </c>
      <c r="R968">
        <f ca="1">$M$24155</f>
        <v>1.9512749972177932</v>
      </c>
      <c r="S968">
        <f ca="1">$M$24156</f>
        <v>3.245199435580342</v>
      </c>
      <c r="T968">
        <f ca="1">$M$24157</f>
        <v>2.1941062419901396</v>
      </c>
      <c r="U968">
        <f ca="1">$M$24158</f>
        <v>2.8775465898971531</v>
      </c>
      <c r="V968">
        <f ca="1">$M$24159</f>
        <v>1.6483033312222302</v>
      </c>
      <c r="W968">
        <f ca="1">$M$24160</f>
        <v>1.9218890102745168</v>
      </c>
      <c r="X968">
        <f ca="1">$M$24161</f>
        <v>1.528372284477397</v>
      </c>
      <c r="Y968">
        <f ca="1">$M$24162</f>
        <v>2.1206699437202738</v>
      </c>
      <c r="Z968">
        <f ca="1">$M$24163</f>
        <v>2.1904080857020114</v>
      </c>
      <c r="AA968">
        <f ca="1">$M$24164</f>
        <v>1.387586435876212</v>
      </c>
      <c r="AB968">
        <f ca="1">$M$24165</f>
        <v>1.3404554926203731</v>
      </c>
      <c r="AC968">
        <f ca="1">$M$24166</f>
        <v>1.9687877117010946</v>
      </c>
      <c r="AD968">
        <f ca="1">$M$24167</f>
        <v>2.0741703533741767</v>
      </c>
      <c r="AE968">
        <f ca="1">$M$24168</f>
        <v>2.4094148510050997</v>
      </c>
      <c r="AF968">
        <f ca="1">$M$24169</f>
        <v>2.0711804061377994</v>
      </c>
      <c r="AG968">
        <f ca="1">$M$24170</f>
        <v>1.2278561010329714</v>
      </c>
      <c r="AH968">
        <f ca="1">$M$24171</f>
        <v>1.6751300504470592</v>
      </c>
      <c r="AI968">
        <f ca="1">$M$24172</f>
        <v>1.5708054206080511</v>
      </c>
      <c r="AJ968">
        <f ca="1">$M$24173</f>
        <v>0.87764751838202515</v>
      </c>
      <c r="AK968">
        <f ca="1">$M$24174</f>
        <v>1.1826374432720985</v>
      </c>
      <c r="AL968">
        <f ca="1">$M$24175</f>
        <v>1.3590082059941999</v>
      </c>
      <c r="AM968">
        <f ca="1">$M$24176</f>
        <v>1.3099423987052683</v>
      </c>
    </row>
    <row r="969" spans="1:39" x14ac:dyDescent="0.25">
      <c r="A969" s="9"/>
      <c r="H969" s="9"/>
      <c r="J969">
        <v>17</v>
      </c>
      <c r="K969">
        <f ca="1">SIMULATION!$D$3*SIMULATION!$D$17/$H952/(SIMULATION!$D$17-$I952)*(((EXP(-$I952*$J969))/(1-EXP(-SIMULATION!$D$4*$I952)))-(EXP(-SIMULATION!$D$17*$J969)/(1-EXP(-SIMULATION!$D$4*SIMULATION!$D$17))))</f>
        <v>1.6070800091930768</v>
      </c>
      <c r="L969">
        <v>-3.2857643671702984E-2</v>
      </c>
      <c r="M969">
        <f t="shared" ca="1" si="15"/>
        <v>1.5542751468990936</v>
      </c>
      <c r="N969" s="6">
        <v>968</v>
      </c>
      <c r="O969">
        <f ca="1">$M$24177</f>
        <v>0.39628929634953136</v>
      </c>
      <c r="P969">
        <f ca="1">$M$24178</f>
        <v>2.2416690793995429</v>
      </c>
      <c r="Q969">
        <f ca="1">$M$24179</f>
        <v>3.7380421154004093</v>
      </c>
      <c r="R969">
        <f ca="1">$M$24180</f>
        <v>4.4058040997225296</v>
      </c>
      <c r="S969">
        <f ca="1">$M$24181</f>
        <v>4.3991911783265421</v>
      </c>
      <c r="T969">
        <f ca="1">$M$24182</f>
        <v>0.1536240966059621</v>
      </c>
      <c r="U969">
        <f ca="1">$M$24183</f>
        <v>3.7615190219413162</v>
      </c>
      <c r="V969">
        <f ca="1">$M$24184</f>
        <v>3.2432998938091395</v>
      </c>
      <c r="W969">
        <f ca="1">$M$24185</f>
        <v>2.7841943344966285</v>
      </c>
      <c r="X969">
        <f ca="1">$M$24186</f>
        <v>2.4603115210222666</v>
      </c>
      <c r="Y969">
        <f ca="1">$M$24187</f>
        <v>1.7960526705792939</v>
      </c>
      <c r="Z969">
        <f ca="1">$M$24188</f>
        <v>1.07326113980144</v>
      </c>
      <c r="AA969">
        <f ca="1">$M$24189</f>
        <v>2.152715906774199</v>
      </c>
      <c r="AB969">
        <f ca="1">$M$24190</f>
        <v>1.7697442437765558</v>
      </c>
      <c r="AC969">
        <f ca="1">$M$24191</f>
        <v>1.2516496410698752</v>
      </c>
      <c r="AD969">
        <f ca="1">$M$24192</f>
        <v>1.0415015720062808</v>
      </c>
      <c r="AE969">
        <f ca="1">$M$24193</f>
        <v>0.46026068586382546</v>
      </c>
      <c r="AF969">
        <f ca="1">$M$24194</f>
        <v>0.66951744437165905</v>
      </c>
      <c r="AG969">
        <f ca="1">$M$24195</f>
        <v>0.28355092856270198</v>
      </c>
      <c r="AH969">
        <f ca="1">$M$24196</f>
        <v>0.89537444227805785</v>
      </c>
      <c r="AI969">
        <f ca="1">$M$24197</f>
        <v>0.71166742030636887</v>
      </c>
      <c r="AJ969">
        <f ca="1">$M$24198</f>
        <v>0.62701010813805336</v>
      </c>
      <c r="AK969">
        <f ca="1">$M$24199</f>
        <v>0.57066134443357586</v>
      </c>
      <c r="AL969">
        <f ca="1">$M$24200</f>
        <v>0.44145885561128395</v>
      </c>
      <c r="AM969">
        <f ca="1">$M$24201</f>
        <v>0.40348288955241385</v>
      </c>
    </row>
    <row r="970" spans="1:39" x14ac:dyDescent="0.25">
      <c r="A970" s="9"/>
      <c r="H970" s="9"/>
      <c r="J970">
        <v>18</v>
      </c>
      <c r="K970">
        <f ca="1">SIMULATION!$D$3*SIMULATION!$D$17/$H952/(SIMULATION!$D$17-$I952)*(((EXP(-$I952*$J970))/(1-EXP(-SIMULATION!$D$4*$I952)))-(EXP(-SIMULATION!$D$17*$J970)/(1-EXP(-SIMULATION!$D$4*SIMULATION!$D$17))))</f>
        <v>1.514652859424138</v>
      </c>
      <c r="L970">
        <v>0.37100139137826138</v>
      </c>
      <c r="M970">
        <f t="shared" ca="1" si="15"/>
        <v>2.0765911777255552</v>
      </c>
      <c r="N970" s="6">
        <v>969</v>
      </c>
      <c r="O970">
        <f ca="1">$M$24202</f>
        <v>1.877794191301366</v>
      </c>
      <c r="P970">
        <f ca="1">$M$24203</f>
        <v>1.9332473751351775</v>
      </c>
      <c r="Q970">
        <f ca="1">$M$24204</f>
        <v>3.0573721806857472</v>
      </c>
      <c r="R970">
        <f ca="1">$M$24205</f>
        <v>1.7502404719504439</v>
      </c>
      <c r="S970">
        <f ca="1">$M$24206</f>
        <v>2.9527058742203138</v>
      </c>
      <c r="T970">
        <f ca="1">$M$24207</f>
        <v>2.9138581551856588</v>
      </c>
      <c r="U970">
        <f ca="1">$M$24208</f>
        <v>2.8718503960013417</v>
      </c>
      <c r="V970">
        <f ca="1">$M$24209</f>
        <v>2.3869655474945661</v>
      </c>
      <c r="W970">
        <f ca="1">$M$24210</f>
        <v>2.6627024810041298</v>
      </c>
      <c r="X970">
        <f ca="1">$M$24211</f>
        <v>2.6008772702381897</v>
      </c>
      <c r="Y970">
        <f ca="1">$M$24212</f>
        <v>1.9836960870276925</v>
      </c>
      <c r="Z970">
        <f ca="1">$M$24213</f>
        <v>2.1896042452622289</v>
      </c>
      <c r="AA970">
        <f ca="1">$M$24214</f>
        <v>2.986021353194944</v>
      </c>
      <c r="AB970">
        <f ca="1">$M$24215</f>
        <v>3.0944760135332618</v>
      </c>
      <c r="AC970">
        <f ca="1">$M$24216</f>
        <v>2.1694903255566729</v>
      </c>
      <c r="AD970">
        <f ca="1">$M$24217</f>
        <v>3.0813119848518671</v>
      </c>
      <c r="AE970">
        <f ca="1">$M$24218</f>
        <v>2.4703458416401824</v>
      </c>
      <c r="AF970">
        <f ca="1">$M$24219</f>
        <v>2.1433799949727512</v>
      </c>
      <c r="AG970">
        <f ca="1">$M$24220</f>
        <v>2.5909492292847283</v>
      </c>
      <c r="AH970">
        <f ca="1">$M$24221</f>
        <v>2.8030570869579265</v>
      </c>
      <c r="AI970">
        <f ca="1">$M$24222</f>
        <v>1.4694193397450512</v>
      </c>
      <c r="AJ970">
        <f ca="1">$M$24223</f>
        <v>2.0558922631750387</v>
      </c>
      <c r="AK970">
        <f ca="1">$M$24224</f>
        <v>2.5049487091620497</v>
      </c>
      <c r="AL970">
        <f ca="1">$M$24225</f>
        <v>2.1599866669769607</v>
      </c>
      <c r="AM970">
        <f ca="1">$M$24226</f>
        <v>1.9671470058669247</v>
      </c>
    </row>
    <row r="971" spans="1:39" x14ac:dyDescent="0.25">
      <c r="A971" s="9"/>
      <c r="H971" s="9"/>
      <c r="J971">
        <v>19</v>
      </c>
      <c r="K971">
        <f ca="1">SIMULATION!$D$3*SIMULATION!$D$17/$H952/(SIMULATION!$D$17-$I952)*(((EXP(-$I952*$J971))/(1-EXP(-SIMULATION!$D$4*$I952)))-(EXP(-SIMULATION!$D$17*$J971)/(1-EXP(-SIMULATION!$D$4*SIMULATION!$D$17))))</f>
        <v>1.4273826669449603</v>
      </c>
      <c r="L971">
        <v>0.35975784120668108</v>
      </c>
      <c r="M971">
        <f t="shared" ca="1" si="15"/>
        <v>1.9408947737809144</v>
      </c>
      <c r="N971" s="6">
        <v>970</v>
      </c>
      <c r="O971">
        <f ca="1">$M$24227</f>
        <v>2.8768234434978965</v>
      </c>
      <c r="P971">
        <f ca="1">$M$24228</f>
        <v>1.2788667779795591</v>
      </c>
      <c r="Q971">
        <f ca="1">$M$24229</f>
        <v>2.5306694194507724</v>
      </c>
      <c r="R971">
        <f ca="1">$M$24230</f>
        <v>3.6782847776755205</v>
      </c>
      <c r="S971">
        <f ca="1">$M$24231</f>
        <v>1.9936027559600762</v>
      </c>
      <c r="T971">
        <f ca="1">$M$24232</f>
        <v>4.391944720120204</v>
      </c>
      <c r="U971">
        <f ca="1">$M$24233</f>
        <v>2.6795633979178226</v>
      </c>
      <c r="V971">
        <f ca="1">$M$24234</f>
        <v>2.2815503143695146</v>
      </c>
      <c r="W971">
        <f ca="1">$M$24235</f>
        <v>4.4237762885024718</v>
      </c>
      <c r="X971">
        <f ca="1">$M$24236</f>
        <v>3.5812663734451218</v>
      </c>
      <c r="Y971">
        <f ca="1">$M$24237</f>
        <v>3.4972132240688691</v>
      </c>
      <c r="Z971">
        <f ca="1">$M$24238</f>
        <v>4.9560494847039118</v>
      </c>
      <c r="AA971">
        <f ca="1">$M$24239</f>
        <v>2.9258208655358326</v>
      </c>
      <c r="AB971">
        <f ca="1">$M$24240</f>
        <v>2.7342298605977877</v>
      </c>
      <c r="AC971">
        <f ca="1">$M$24241</f>
        <v>4.4379002248749915</v>
      </c>
      <c r="AD971">
        <f ca="1">$M$24242</f>
        <v>2.6367956061000943</v>
      </c>
      <c r="AE971">
        <f ca="1">$M$24243</f>
        <v>2.9218172768666126</v>
      </c>
      <c r="AF971">
        <f ca="1">$M$24244</f>
        <v>3.7339109578488787</v>
      </c>
      <c r="AG971">
        <f ca="1">$M$24245</f>
        <v>1.2497672623371274</v>
      </c>
      <c r="AH971">
        <f ca="1">$M$24246</f>
        <v>3.1373959253251491</v>
      </c>
      <c r="AI971">
        <f ca="1">$M$24247</f>
        <v>3.6481240767721057</v>
      </c>
      <c r="AJ971">
        <f ca="1">$M$24248</f>
        <v>3.3516521798364804</v>
      </c>
      <c r="AK971">
        <f ca="1">$M$24249</f>
        <v>3.2305255933424917</v>
      </c>
      <c r="AL971">
        <f ca="1">$M$24250</f>
        <v>2.9959937531521428</v>
      </c>
      <c r="AM971">
        <f ca="1">$M$24251</f>
        <v>2.5813660052066858</v>
      </c>
    </row>
    <row r="972" spans="1:39" x14ac:dyDescent="0.25">
      <c r="A972" s="9"/>
      <c r="H972" s="9"/>
      <c r="J972">
        <v>20</v>
      </c>
      <c r="K972">
        <f ca="1">SIMULATION!$D$3*SIMULATION!$D$17/$H952/(SIMULATION!$D$17-$I952)*(((EXP(-$I952*$J972))/(1-EXP(-SIMULATION!$D$4*$I952)))-(EXP(-SIMULATION!$D$17*$J972)/(1-EXP(-SIMULATION!$D$4*SIMULATION!$D$17))))</f>
        <v>1.3450390464919044</v>
      </c>
      <c r="L972">
        <v>-0.67874266661622162</v>
      </c>
      <c r="M972">
        <f t="shared" ca="1" si="15"/>
        <v>0.43210365737304912</v>
      </c>
      <c r="N972" s="6">
        <v>971</v>
      </c>
      <c r="O972">
        <f ca="1">$M$24252</f>
        <v>0.76862650066714178</v>
      </c>
      <c r="P972">
        <f ca="1">$M$24253</f>
        <v>1.958497556718527</v>
      </c>
      <c r="Q972">
        <f ca="1">$M$24254</f>
        <v>3.6160094915842982</v>
      </c>
      <c r="R972">
        <f ca="1">$M$24255</f>
        <v>4.1414488771818254</v>
      </c>
      <c r="S972">
        <f ca="1">$M$24256</f>
        <v>4.494351345415601</v>
      </c>
      <c r="T972">
        <f ca="1">$M$24257</f>
        <v>3.7344127622432328</v>
      </c>
      <c r="U972">
        <f ca="1">$M$24258</f>
        <v>5.1353638498429115</v>
      </c>
      <c r="V972">
        <f ca="1">$M$24259</f>
        <v>0.20316189204565396</v>
      </c>
      <c r="W972">
        <f ca="1">$M$24260</f>
        <v>4.4225049174311541</v>
      </c>
      <c r="X972">
        <f ca="1">$M$24261</f>
        <v>5.1705006111703868</v>
      </c>
      <c r="Y972">
        <f ca="1">$M$24262</f>
        <v>2.8179063605859662</v>
      </c>
      <c r="Z972">
        <f ca="1">$M$24263</f>
        <v>2.5437888440981866</v>
      </c>
      <c r="AA972">
        <f ca="1">$M$24264</f>
        <v>1.595462673776628</v>
      </c>
      <c r="AB972">
        <f ca="1">$M$24265</f>
        <v>2.2418574237325006</v>
      </c>
      <c r="AC972">
        <f ca="1">$M$24266</f>
        <v>2.3612692389419454</v>
      </c>
      <c r="AD972">
        <f ca="1">$M$24267</f>
        <v>1.8913261558643411</v>
      </c>
      <c r="AE972">
        <f ca="1">$M$24268</f>
        <v>2.955708580213865</v>
      </c>
      <c r="AF972">
        <f ca="1">$M$24269</f>
        <v>1.9692266060102661</v>
      </c>
      <c r="AG972">
        <f ca="1">$M$24270</f>
        <v>1.9308435941731217</v>
      </c>
      <c r="AH972">
        <f ca="1">$M$24271</f>
        <v>1.5000572874414844</v>
      </c>
      <c r="AI972">
        <f ca="1">$M$24272</f>
        <v>1.1632372771954251</v>
      </c>
      <c r="AJ972">
        <f ca="1">$M$24273</f>
        <v>0.9784467746737362</v>
      </c>
      <c r="AK972">
        <f ca="1">$M$24274</f>
        <v>1.1384822330102686</v>
      </c>
      <c r="AL972">
        <f ca="1">$M$24275</f>
        <v>0.99807323925908642</v>
      </c>
      <c r="AM972">
        <f ca="1">$M$24276</f>
        <v>0.80237003731265788</v>
      </c>
    </row>
    <row r="973" spans="1:39" x14ac:dyDescent="0.25">
      <c r="A973" s="9"/>
      <c r="H973" s="9"/>
      <c r="J973">
        <v>21</v>
      </c>
      <c r="K973">
        <f ca="1">SIMULATION!$D$3*SIMULATION!$D$17/$H952/(SIMULATION!$D$17-$I952)*(((EXP(-$I952*$J973))/(1-EXP(-SIMULATION!$D$4*$I952)))-(EXP(-SIMULATION!$D$17*$J973)/(1-EXP(-SIMULATION!$D$4*SIMULATION!$D$17))))</f>
        <v>1.267380552801926</v>
      </c>
      <c r="L973">
        <v>0.336237893372825</v>
      </c>
      <c r="M973">
        <f t="shared" ca="1" si="15"/>
        <v>1.6935219199777318</v>
      </c>
      <c r="N973" s="6">
        <v>972</v>
      </c>
      <c r="O973">
        <f ca="1">$M$24277</f>
        <v>1.6803573984194609</v>
      </c>
      <c r="P973">
        <f ca="1">$M$24278</f>
        <v>1.8807435925884579</v>
      </c>
      <c r="Q973">
        <f ca="1">$M$24279</f>
        <v>3.0088866100850584</v>
      </c>
      <c r="R973">
        <f ca="1">$M$24280</f>
        <v>2.6229696496124486</v>
      </c>
      <c r="S973">
        <f ca="1">$M$24281</f>
        <v>2.1310371118211529</v>
      </c>
      <c r="T973">
        <f ca="1">$M$24282</f>
        <v>2.5933982419319976</v>
      </c>
      <c r="U973">
        <f ca="1">$M$24283</f>
        <v>2.9048054989798606</v>
      </c>
      <c r="V973">
        <f ca="1">$M$24284</f>
        <v>2.4399883779012921</v>
      </c>
      <c r="W973">
        <f ca="1">$M$24285</f>
        <v>1.3521777429743127</v>
      </c>
      <c r="X973">
        <f ca="1">$M$24286</f>
        <v>1.2651806151803786</v>
      </c>
      <c r="Y973">
        <f ca="1">$M$24287</f>
        <v>3.0589497531593262</v>
      </c>
      <c r="Z973">
        <f ca="1">$M$24288</f>
        <v>1.3122245625565905</v>
      </c>
      <c r="AA973">
        <f ca="1">$M$24289</f>
        <v>2.7177524865523686</v>
      </c>
      <c r="AB973">
        <f ca="1">$M$24290</f>
        <v>2.2845012076578737</v>
      </c>
      <c r="AC973">
        <f ca="1">$M$24291</f>
        <v>1.3335770981477633</v>
      </c>
      <c r="AD973">
        <f ca="1">$M$24292</f>
        <v>1.8959024888173321</v>
      </c>
      <c r="AE973">
        <f ca="1">$M$24293</f>
        <v>2.4015545225814385</v>
      </c>
      <c r="AF973">
        <f ca="1">$M$24294</f>
        <v>2.3714081118476007</v>
      </c>
      <c r="AG973">
        <f ca="1">$M$24295</f>
        <v>1.9589952165536793</v>
      </c>
      <c r="AH973">
        <f ca="1">$M$24296</f>
        <v>1.5883543031413558</v>
      </c>
      <c r="AI973">
        <f ca="1">$M$24297</f>
        <v>1.8536437775436776</v>
      </c>
      <c r="AJ973">
        <f ca="1">$M$24298</f>
        <v>1.115631467031966</v>
      </c>
      <c r="AK973">
        <f ca="1">$M$24299</f>
        <v>1.8814695924983731</v>
      </c>
      <c r="AL973">
        <f ca="1">$M$24300</f>
        <v>1.7909303259728853</v>
      </c>
      <c r="AM973">
        <f ca="1">$M$24301</f>
        <v>1.7488510501167576</v>
      </c>
    </row>
    <row r="974" spans="1:39" x14ac:dyDescent="0.25">
      <c r="A974" s="9"/>
      <c r="H974" s="9"/>
      <c r="J974">
        <v>22</v>
      </c>
      <c r="K974">
        <f ca="1">SIMULATION!$D$3*SIMULATION!$D$17/$H952/(SIMULATION!$D$17-$I952)*(((EXP(-$I952*$J974))/(1-EXP(-SIMULATION!$D$4*$I952)))-(EXP(-SIMULATION!$D$17*$J974)/(1-EXP(-SIMULATION!$D$4*SIMULATION!$D$17))))</f>
        <v>1.1941640789914498</v>
      </c>
      <c r="L974">
        <v>-9.865507156541975E-2</v>
      </c>
      <c r="M974">
        <f t="shared" ca="1" si="15"/>
        <v>1.0763537363176947</v>
      </c>
      <c r="N974" s="6">
        <v>973</v>
      </c>
      <c r="O974">
        <f ca="1">$M$24302</f>
        <v>1.7037960277570328</v>
      </c>
      <c r="P974">
        <f ca="1">$M$24303</f>
        <v>1.7346664572151786</v>
      </c>
      <c r="Q974">
        <f ca="1">$M$24304</f>
        <v>2.5797118509598218</v>
      </c>
      <c r="R974">
        <f ca="1">$M$24305</f>
        <v>2.7094875165483221</v>
      </c>
      <c r="S974">
        <f ca="1">$M$24306</f>
        <v>2.5875408845439662</v>
      </c>
      <c r="T974">
        <f ca="1">$M$24307</f>
        <v>2.326060874043502</v>
      </c>
      <c r="U974">
        <f ca="1">$M$24308</f>
        <v>2.3628253476847405</v>
      </c>
      <c r="V974">
        <f ca="1">$M$24309</f>
        <v>3.5427593941909743</v>
      </c>
      <c r="W974">
        <f ca="1">$M$24310</f>
        <v>4.3623452676810466</v>
      </c>
      <c r="X974">
        <f ca="1">$M$24311</f>
        <v>2.2311886127278888</v>
      </c>
      <c r="Y974">
        <f ca="1">$M$24312</f>
        <v>2.5011491247033693</v>
      </c>
      <c r="Z974">
        <f ca="1">$M$24313</f>
        <v>2.4732620295081036</v>
      </c>
      <c r="AA974">
        <f ca="1">$M$24314</f>
        <v>2.0033266088137607</v>
      </c>
      <c r="AB974">
        <f ca="1">$M$24315</f>
        <v>2.1820396813530194</v>
      </c>
      <c r="AC974">
        <f ca="1">$M$24316</f>
        <v>3.1528666058509116</v>
      </c>
      <c r="AD974">
        <f ca="1">$M$24317</f>
        <v>1.545898189554374</v>
      </c>
      <c r="AE974">
        <f ca="1">$M$24318</f>
        <v>1.6862802050657453</v>
      </c>
      <c r="AF974">
        <f ca="1">$M$24319</f>
        <v>2.0554671545109278</v>
      </c>
      <c r="AG974">
        <f ca="1">$M$24320</f>
        <v>0.38858290151760344</v>
      </c>
      <c r="AH974">
        <f ca="1">$M$24321</f>
        <v>1.4385050409997682</v>
      </c>
      <c r="AI974">
        <f ca="1">$M$24322</f>
        <v>2.274878958010691</v>
      </c>
      <c r="AJ974">
        <f ca="1">$M$24323</f>
        <v>2.4924046634090544</v>
      </c>
      <c r="AK974">
        <f ca="1">$M$24324</f>
        <v>2.161181738703962</v>
      </c>
      <c r="AL974">
        <f ca="1">$M$24325</f>
        <v>2.2609803905537222</v>
      </c>
      <c r="AM974">
        <f ca="1">$M$24326</f>
        <v>2.317191341532872</v>
      </c>
    </row>
    <row r="975" spans="1:39" x14ac:dyDescent="0.25">
      <c r="A975" s="9"/>
      <c r="H975" s="9"/>
      <c r="J975">
        <v>23</v>
      </c>
      <c r="K975">
        <f ca="1">SIMULATION!$D$3*SIMULATION!$D$17/$H952/(SIMULATION!$D$17-$I952)*(((EXP(-$I952*$J975))/(1-EXP(-SIMULATION!$D$4*$I952)))-(EXP(-SIMULATION!$D$17*$J975)/(1-EXP(-SIMULATION!$D$4*SIMULATION!$D$17))))</f>
        <v>1.1251505654321978</v>
      </c>
      <c r="L975">
        <v>2.2282473960054051E-2</v>
      </c>
      <c r="M975">
        <f t="shared" ca="1" si="15"/>
        <v>1.1502217036075808</v>
      </c>
      <c r="N975" s="6">
        <v>974</v>
      </c>
      <c r="O975">
        <f ca="1">$M$24327</f>
        <v>1.861702595925147</v>
      </c>
      <c r="P975">
        <f ca="1">$M$24328</f>
        <v>3.574232454975967</v>
      </c>
      <c r="Q975">
        <f ca="1">$M$24329</f>
        <v>2.2871012738663916</v>
      </c>
      <c r="R975">
        <f ca="1">$M$24330</f>
        <v>2.6048529794201913</v>
      </c>
      <c r="S975">
        <f ca="1">$M$24331</f>
        <v>2.416849348333963</v>
      </c>
      <c r="T975">
        <f ca="1">$M$24332</f>
        <v>4.4236535402657804</v>
      </c>
      <c r="U975">
        <f ca="1">$M$24333</f>
        <v>1.7192637750463329</v>
      </c>
      <c r="V975">
        <f ca="1">$M$24334</f>
        <v>3.7978271730360675</v>
      </c>
      <c r="W975">
        <f ca="1">$M$24335</f>
        <v>1.934939199468684</v>
      </c>
      <c r="X975">
        <f ca="1">$M$24336</f>
        <v>3.1044622725291369</v>
      </c>
      <c r="Y975">
        <f ca="1">$M$24337</f>
        <v>3.5462397533265828</v>
      </c>
      <c r="Z975">
        <f ca="1">$M$24338</f>
        <v>3.4828585392557416</v>
      </c>
      <c r="AA975">
        <f ca="1">$M$24339</f>
        <v>1.5165872202052624</v>
      </c>
      <c r="AB975">
        <f ca="1">$M$24340</f>
        <v>3.6372943629711205</v>
      </c>
      <c r="AC975">
        <f ca="1">$M$24341</f>
        <v>2.0014380710941686</v>
      </c>
      <c r="AD975">
        <f ca="1">$M$24342</f>
        <v>3.127695070144318</v>
      </c>
      <c r="AE975">
        <f ca="1">$M$24343</f>
        <v>3.2543095098795565</v>
      </c>
      <c r="AF975">
        <f ca="1">$M$24344</f>
        <v>3.0209267622719476</v>
      </c>
      <c r="AG975">
        <f ca="1">$M$24345</f>
        <v>1.5346338932306511</v>
      </c>
      <c r="AH975">
        <f ca="1">$M$24346</f>
        <v>2.1934346581766428</v>
      </c>
      <c r="AI975">
        <f ca="1">$M$24347</f>
        <v>2.5918266984041103</v>
      </c>
      <c r="AJ975">
        <f ca="1">$M$24348</f>
        <v>2.5510114578726526</v>
      </c>
      <c r="AK975">
        <f ca="1">$M$24349</f>
        <v>1.0527841989877558</v>
      </c>
      <c r="AL975">
        <f ca="1">$M$24350</f>
        <v>2.6820884829500802</v>
      </c>
      <c r="AM975">
        <f ca="1">$M$24351</f>
        <v>2.1782336565277847</v>
      </c>
    </row>
    <row r="976" spans="1:39" x14ac:dyDescent="0.25">
      <c r="A976" s="9"/>
      <c r="H976" s="9"/>
      <c r="J976">
        <v>24</v>
      </c>
      <c r="K976">
        <f ca="1">SIMULATION!$D$3*SIMULATION!$D$17/$H952/(SIMULATION!$D$17-$I952)*(((EXP(-$I952*$J976))/(1-EXP(-SIMULATION!$D$4*$I952)))-(EXP(-SIMULATION!$D$17*$J976)/(1-EXP(-SIMULATION!$D$4*SIMULATION!$D$17))))</f>
        <v>1.0601083624560139</v>
      </c>
      <c r="L976">
        <v>-3.7987467922737349E-2</v>
      </c>
      <c r="M976">
        <f t="shared" ca="1" si="15"/>
        <v>1.0198375300425906</v>
      </c>
      <c r="N976" s="6">
        <v>975</v>
      </c>
      <c r="O976">
        <f ca="1">$M$24352</f>
        <v>1.344219822211159</v>
      </c>
      <c r="P976">
        <f ca="1">$M$24353</f>
        <v>3.046049265875697</v>
      </c>
      <c r="Q976">
        <f ca="1">$M$24354</f>
        <v>2.9705097664567846</v>
      </c>
      <c r="R976">
        <f ca="1">$M$24355</f>
        <v>3.9020322721589924</v>
      </c>
      <c r="S976">
        <f ca="1">$M$24356</f>
        <v>2.9067545762736855</v>
      </c>
      <c r="T976">
        <f ca="1">$M$24357</f>
        <v>2.0669901761006075</v>
      </c>
      <c r="U976">
        <f ca="1">$M$24358</f>
        <v>2.9761381824548616</v>
      </c>
      <c r="V976">
        <f ca="1">$M$24359</f>
        <v>2.4112214823696969</v>
      </c>
      <c r="W976">
        <f ca="1">$M$24360</f>
        <v>3.2989071063946938</v>
      </c>
      <c r="X976">
        <f ca="1">$M$24361</f>
        <v>4.0153532923050967</v>
      </c>
      <c r="Y976">
        <f ca="1">$M$24362</f>
        <v>2.7819684150204265</v>
      </c>
      <c r="Z976">
        <f ca="1">$M$24363</f>
        <v>1.6719263355466047</v>
      </c>
      <c r="AA976">
        <f ca="1">$M$24364</f>
        <v>3.505638732183546</v>
      </c>
      <c r="AB976">
        <f ca="1">$M$24365</f>
        <v>2.2887692330621672</v>
      </c>
      <c r="AC976">
        <f ca="1">$M$24366</f>
        <v>3.7354872590521908</v>
      </c>
      <c r="AD976">
        <f ca="1">$M$24367</f>
        <v>3.9446991234026951</v>
      </c>
      <c r="AE976">
        <f ca="1">$M$24368</f>
        <v>1.6942005411534944</v>
      </c>
      <c r="AF976">
        <f ca="1">$M$24369</f>
        <v>1.3422261856509625</v>
      </c>
      <c r="AG976">
        <f ca="1">$M$24370</f>
        <v>2.8624781305151417</v>
      </c>
      <c r="AH976">
        <f ca="1">$M$24371</f>
        <v>4.3930532623025016</v>
      </c>
      <c r="AI976">
        <f ca="1">$M$24372</f>
        <v>1.6461188240041444</v>
      </c>
      <c r="AJ976">
        <f ca="1">$M$24373</f>
        <v>3.1865104859260938</v>
      </c>
      <c r="AK976">
        <f ca="1">$M$24374</f>
        <v>3.8622407789086766</v>
      </c>
      <c r="AL976">
        <f ca="1">$M$24375</f>
        <v>4.0780824194476457</v>
      </c>
      <c r="AM976">
        <f ca="1">$M$24376</f>
        <v>3.3888273950147632</v>
      </c>
    </row>
    <row r="977" spans="1:39" x14ac:dyDescent="0.25">
      <c r="A977" s="9">
        <v>40</v>
      </c>
      <c r="B977" s="2">
        <f ca="1">NORMINV(RAND(),SIMULATION!D7,SIMULATION!D8)</f>
        <v>58.837348784789853</v>
      </c>
      <c r="C977" s="2">
        <v>2</v>
      </c>
      <c r="D977" s="2">
        <f ca="1">SIMULATION!$D$11*(1+(SIMULATION!$D$12*LN(1+$C977)))*(1+(SIMULATION!$D$13*(($B977/63.5)-1)))</f>
        <v>9.8918047029010054</v>
      </c>
      <c r="E977" s="2">
        <v>-9.4934156146466234E-4</v>
      </c>
      <c r="F977" s="2">
        <f ca="1">D977*(1+E977)</f>
        <v>9.8824140015786508</v>
      </c>
      <c r="G977" s="2">
        <v>-0.58963393029525402</v>
      </c>
      <c r="H977" s="9">
        <f>SIMULATION!$D$15*EXP($G$977)</f>
        <v>122.41587861209729</v>
      </c>
      <c r="I977" s="2">
        <f ca="1">$F977/$H977</f>
        <v>8.0728203837782675E-2</v>
      </c>
      <c r="J977">
        <v>0</v>
      </c>
      <c r="K977">
        <f ca="1">SIMULATION!$D$3*SIMULATION!$D$17/$H977/(SIMULATION!$D$17-$I977)*(((EXP(-$I977*$J977))/(1-EXP(-SIMULATION!$D$4*$I977)))-(EXP(-SIMULATION!$D$17*$J977)/(1-EXP(-SIMULATION!$D$4*SIMULATION!$D$17))))</f>
        <v>0.92368682207618302</v>
      </c>
      <c r="L977">
        <v>0.29327800566870593</v>
      </c>
      <c r="M977">
        <f t="shared" ca="1" si="15"/>
        <v>1.1945838511171507</v>
      </c>
      <c r="N977" s="6">
        <v>976</v>
      </c>
      <c r="O977">
        <f ca="1">$M$24377</f>
        <v>0.98637092376639379</v>
      </c>
      <c r="P977">
        <f ca="1">$M$24378</f>
        <v>2.7975067034667127</v>
      </c>
      <c r="Q977">
        <f ca="1">$M$24379</f>
        <v>2.8866102188360432</v>
      </c>
      <c r="R977">
        <f ca="1">$M$24380</f>
        <v>4.1211181568788211</v>
      </c>
      <c r="S977">
        <f ca="1">$M$24381</f>
        <v>3.1845531137928598</v>
      </c>
      <c r="T977">
        <f ca="1">$M$24382</f>
        <v>4.1999562226396057</v>
      </c>
      <c r="U977">
        <f ca="1">$M$24383</f>
        <v>5.8349062906817748</v>
      </c>
      <c r="V977">
        <f ca="1">$M$24384</f>
        <v>5.2015668068385645</v>
      </c>
      <c r="W977">
        <f ca="1">$M$24385</f>
        <v>5.282907226042</v>
      </c>
      <c r="X977">
        <f ca="1">$M$24386</f>
        <v>3.4731079644543854</v>
      </c>
      <c r="Y977">
        <f ca="1">$M$24387</f>
        <v>2.2103531490595039</v>
      </c>
      <c r="Z977">
        <f ca="1">$M$24388</f>
        <v>2.4907701065181787</v>
      </c>
      <c r="AA977">
        <f ca="1">$M$24389</f>
        <v>3.359140686431644</v>
      </c>
      <c r="AB977">
        <f ca="1">$M$24390</f>
        <v>2.769387143085499</v>
      </c>
      <c r="AC977">
        <f ca="1">$M$24391</f>
        <v>2.0939317961269448</v>
      </c>
      <c r="AD977">
        <f ca="1">$M$24392</f>
        <v>1.5351474779713474</v>
      </c>
      <c r="AE977">
        <f ca="1">$M$24393</f>
        <v>1.6343254060756389</v>
      </c>
      <c r="AF977">
        <f ca="1">$M$24394</f>
        <v>1.0666164286923667</v>
      </c>
      <c r="AG977">
        <f ca="1">$M$24395</f>
        <v>0.95860277667102745</v>
      </c>
      <c r="AH977">
        <f ca="1">$M$24396</f>
        <v>1.8709519129274448</v>
      </c>
      <c r="AI977">
        <f ca="1">$M$24397</f>
        <v>1.0386921767290531</v>
      </c>
      <c r="AJ977">
        <f ca="1">$M$24398</f>
        <v>0.28103451376171651</v>
      </c>
      <c r="AK977">
        <f ca="1">$M$24399</f>
        <v>0.85464254330315903</v>
      </c>
      <c r="AL977">
        <f ca="1">$M$24400</f>
        <v>0.87198169832040129</v>
      </c>
      <c r="AM977">
        <f ca="1">$M$24401</f>
        <v>0.586824909791962</v>
      </c>
    </row>
    <row r="978" spans="1:39" x14ac:dyDescent="0.25">
      <c r="A978" s="9"/>
      <c r="H978" s="9"/>
      <c r="J978">
        <v>1</v>
      </c>
      <c r="K978">
        <f ca="1">SIMULATION!$D$3*SIMULATION!$D$17/$H977/(SIMULATION!$D$17-$I977)*(((EXP(-$I977*$J978))/(1-EXP(-SIMULATION!$D$4*$I977)))-(EXP(-SIMULATION!$D$17*$J978)/(1-EXP(-SIMULATION!$D$4*SIMULATION!$D$17))))</f>
        <v>2.3977775699805401</v>
      </c>
      <c r="L978">
        <v>0.29763218558537269</v>
      </c>
      <c r="M978">
        <f t="shared" ca="1" si="15"/>
        <v>3.1114333486814325</v>
      </c>
      <c r="N978" s="6">
        <v>977</v>
      </c>
      <c r="O978">
        <f ca="1">$M$24402</f>
        <v>2.0004286108985618</v>
      </c>
      <c r="P978">
        <f ca="1">$M$24403</f>
        <v>2.7796786656778418</v>
      </c>
      <c r="Q978">
        <f ca="1">$M$24404</f>
        <v>2.1910465840581637</v>
      </c>
      <c r="R978">
        <f ca="1">$M$24405</f>
        <v>5.8366054306236324</v>
      </c>
      <c r="S978">
        <f ca="1">$M$24406</f>
        <v>1.6146217231593907</v>
      </c>
      <c r="T978">
        <f ca="1">$M$24407</f>
        <v>4.5208069500199572</v>
      </c>
      <c r="U978">
        <f ca="1">$M$24408</f>
        <v>3.9754958267165574</v>
      </c>
      <c r="V978">
        <f ca="1">$M$24409</f>
        <v>2.5882192329155016</v>
      </c>
      <c r="W978">
        <f ca="1">$M$24410</f>
        <v>4.2658793594820343</v>
      </c>
      <c r="X978">
        <f ca="1">$M$24411</f>
        <v>4.2230427212027699</v>
      </c>
      <c r="Y978">
        <f ca="1">$M$24412</f>
        <v>4.0048469766968928</v>
      </c>
      <c r="Z978">
        <f ca="1">$M$24413</f>
        <v>5.8424570920485106</v>
      </c>
      <c r="AA978">
        <f ca="1">$M$24414</f>
        <v>5.6160007930147051</v>
      </c>
      <c r="AB978">
        <f ca="1">$M$24415</f>
        <v>1.5270628016419066</v>
      </c>
      <c r="AC978">
        <f ca="1">$M$24416</f>
        <v>1.0451470112091801</v>
      </c>
      <c r="AD978">
        <f ca="1">$M$24417</f>
        <v>2.4188635962056346</v>
      </c>
      <c r="AE978">
        <f ca="1">$M$24418</f>
        <v>3.1424571188833541</v>
      </c>
      <c r="AF978">
        <f ca="1">$M$24419</f>
        <v>5.3580470373772879</v>
      </c>
      <c r="AG978">
        <f ca="1">$M$24420</f>
        <v>2.6929584282898955</v>
      </c>
      <c r="AH978">
        <f ca="1">$M$24421</f>
        <v>2.7060153327555385</v>
      </c>
      <c r="AI978">
        <f ca="1">$M$24422</f>
        <v>1.4162065300611077</v>
      </c>
      <c r="AJ978">
        <f ca="1">$M$24423</f>
        <v>2.5483950391442116</v>
      </c>
      <c r="AK978">
        <f ca="1">$M$24424</f>
        <v>1.8441409261514483</v>
      </c>
      <c r="AL978">
        <f ca="1">$M$24425</f>
        <v>2.740653244461829</v>
      </c>
      <c r="AM978">
        <f ca="1">$M$24426</f>
        <v>1.9281536457905999</v>
      </c>
    </row>
    <row r="979" spans="1:39" x14ac:dyDescent="0.25">
      <c r="A979" s="9"/>
      <c r="H979" s="9"/>
      <c r="J979">
        <v>2</v>
      </c>
      <c r="K979">
        <f ca="1">SIMULATION!$D$3*SIMULATION!$D$17/$H977/(SIMULATION!$D$17-$I977)*(((EXP(-$I977*$J979))/(1-EXP(-SIMULATION!$D$4*$I977)))-(EXP(-SIMULATION!$D$17*$J979)/(1-EXP(-SIMULATION!$D$4*SIMULATION!$D$17))))</f>
        <v>3.2023563652242752</v>
      </c>
      <c r="L979">
        <v>-0.39651063857671459</v>
      </c>
      <c r="M979">
        <f t="shared" ca="1" si="15"/>
        <v>1.9325879978989915</v>
      </c>
      <c r="N979" s="6">
        <v>978</v>
      </c>
      <c r="O979">
        <f ca="1">$M$24427</f>
        <v>2.4493881095048389</v>
      </c>
      <c r="P979">
        <f ca="1">$M$24428</f>
        <v>3.1203668561393387</v>
      </c>
      <c r="Q979">
        <f ca="1">$M$24429</f>
        <v>2.0392139628404173</v>
      </c>
      <c r="R979">
        <f ca="1">$M$24430</f>
        <v>3.8018970818054068</v>
      </c>
      <c r="S979">
        <f ca="1">$M$24431</f>
        <v>3.1470128937687587</v>
      </c>
      <c r="T979">
        <f ca="1">$M$24432</f>
        <v>4.3732838155760545</v>
      </c>
      <c r="U979">
        <f ca="1">$M$24433</f>
        <v>3.2476274962392857</v>
      </c>
      <c r="V979">
        <f ca="1">$M$24434</f>
        <v>3.4118574496889673</v>
      </c>
      <c r="W979">
        <f ca="1">$M$24435</f>
        <v>3.2768694424655092</v>
      </c>
      <c r="X979">
        <f ca="1">$M$24436</f>
        <v>1.8647353118869014</v>
      </c>
      <c r="Y979">
        <f ca="1">$M$24437</f>
        <v>3.2027461087294942</v>
      </c>
      <c r="Z979">
        <f ca="1">$M$24438</f>
        <v>2.8293482060328858</v>
      </c>
      <c r="AA979">
        <f ca="1">$M$24439</f>
        <v>3.3334679360653414</v>
      </c>
      <c r="AB979">
        <f ca="1">$M$24440</f>
        <v>2.7945104989471066</v>
      </c>
      <c r="AC979">
        <f ca="1">$M$24441</f>
        <v>3.2065555758192925</v>
      </c>
      <c r="AD979">
        <f ca="1">$M$24442</f>
        <v>3.7763783903323036</v>
      </c>
      <c r="AE979">
        <f ca="1">$M$24443</f>
        <v>2.5239458838765949</v>
      </c>
      <c r="AF979">
        <f ca="1">$M$24444</f>
        <v>2.7835452792679467</v>
      </c>
      <c r="AG979">
        <f ca="1">$M$24445</f>
        <v>1.8740390397247069</v>
      </c>
      <c r="AH979">
        <f ca="1">$M$24446</f>
        <v>3.3145975719904879</v>
      </c>
      <c r="AI979">
        <f ca="1">$M$24447</f>
        <v>2.4436922689911915</v>
      </c>
      <c r="AJ979">
        <f ca="1">$M$24448</f>
        <v>1.8648359652597044</v>
      </c>
      <c r="AK979">
        <f ca="1">$M$24449</f>
        <v>2.3950963317209646</v>
      </c>
      <c r="AL979">
        <f ca="1">$M$24450</f>
        <v>3.0095728972708491</v>
      </c>
      <c r="AM979">
        <f ca="1">$M$24451</f>
        <v>2.4659612598914689</v>
      </c>
    </row>
    <row r="980" spans="1:39" x14ac:dyDescent="0.25">
      <c r="A980" s="9"/>
      <c r="H980" s="9"/>
      <c r="J980">
        <v>3</v>
      </c>
      <c r="K980">
        <f ca="1">SIMULATION!$D$3*SIMULATION!$D$17/$H977/(SIMULATION!$D$17-$I977)*(((EXP(-$I977*$J980))/(1-EXP(-SIMULATION!$D$4*$I977)))-(EXP(-SIMULATION!$D$17*$J980)/(1-EXP(-SIMULATION!$D$4*SIMULATION!$D$17))))</f>
        <v>3.5887576501760545</v>
      </c>
      <c r="L980">
        <v>0.42818845848085429</v>
      </c>
      <c r="M980">
        <f t="shared" ca="1" si="15"/>
        <v>5.1254222562663116</v>
      </c>
      <c r="N980" s="6">
        <v>979</v>
      </c>
      <c r="O980">
        <f ca="1">$M$24452</f>
        <v>1.2747980299266248</v>
      </c>
      <c r="P980">
        <f ca="1">$M$24453</f>
        <v>3.2085690797656472</v>
      </c>
      <c r="Q980">
        <f ca="1">$M$24454</f>
        <v>3.7079624110235812</v>
      </c>
      <c r="R980">
        <f ca="1">$M$24455</f>
        <v>2.9394978189396226</v>
      </c>
      <c r="S980">
        <f ca="1">$M$24456</f>
        <v>2.8056286411656686</v>
      </c>
      <c r="T980">
        <f ca="1">$M$24457</f>
        <v>2.275834865914379</v>
      </c>
      <c r="U980">
        <f ca="1">$M$24458</f>
        <v>2.1166512568704832</v>
      </c>
      <c r="V980">
        <f ca="1">$M$24459</f>
        <v>2.3473503879510509</v>
      </c>
      <c r="W980">
        <f ca="1">$M$24460</f>
        <v>2.23125892726762</v>
      </c>
      <c r="X980">
        <f ca="1">$M$24461</f>
        <v>3.891094128535884</v>
      </c>
      <c r="Y980">
        <f ca="1">$M$24462</f>
        <v>2.5945781314128644</v>
      </c>
      <c r="Z980">
        <f ca="1">$M$24463</f>
        <v>2.9715714781259468</v>
      </c>
      <c r="AA980">
        <f ca="1">$M$24464</f>
        <v>2.5152458997700387</v>
      </c>
      <c r="AB980">
        <f ca="1">$M$24465</f>
        <v>2.8227171773875406</v>
      </c>
      <c r="AC980">
        <f ca="1">$M$24466</f>
        <v>2.6710967310861342</v>
      </c>
      <c r="AD980">
        <f ca="1">$M$24467</f>
        <v>2.5195221574396807</v>
      </c>
      <c r="AE980">
        <f ca="1">$M$24468</f>
        <v>1.5830211588901659</v>
      </c>
      <c r="AF980">
        <f ca="1">$M$24469</f>
        <v>0.89370306943352795</v>
      </c>
      <c r="AG980">
        <f ca="1">$M$24470</f>
        <v>1.970301050785231</v>
      </c>
      <c r="AH980">
        <f ca="1">$M$24471</f>
        <v>2.341684408005297</v>
      </c>
      <c r="AI980">
        <f ca="1">$M$24472</f>
        <v>1.6400293995611193</v>
      </c>
      <c r="AJ980">
        <f ca="1">$M$24473</f>
        <v>2.0438066220141602</v>
      </c>
      <c r="AK980">
        <f ca="1">$M$24474</f>
        <v>1.0874123882373588</v>
      </c>
      <c r="AL980">
        <f ca="1">$M$24475</f>
        <v>1.7587671650820682</v>
      </c>
      <c r="AM980">
        <f ca="1">$M$24476</f>
        <v>1.3865737940768432</v>
      </c>
    </row>
    <row r="981" spans="1:39" x14ac:dyDescent="0.25">
      <c r="A981" s="9"/>
      <c r="H981" s="9"/>
      <c r="J981">
        <v>4</v>
      </c>
      <c r="K981">
        <f ca="1">SIMULATION!$D$3*SIMULATION!$D$17/$H977/(SIMULATION!$D$17-$I977)*(((EXP(-$I977*$J981))/(1-EXP(-SIMULATION!$D$4*$I977)))-(EXP(-SIMULATION!$D$17*$J981)/(1-EXP(-SIMULATION!$D$4*SIMULATION!$D$17))))</f>
        <v>3.7172002275412175</v>
      </c>
      <c r="L981">
        <v>-0.18380851131329964</v>
      </c>
      <c r="M981">
        <f t="shared" ca="1" si="15"/>
        <v>3.0339471874634074</v>
      </c>
      <c r="N981" s="6">
        <v>980</v>
      </c>
      <c r="O981">
        <f ca="1">$M$24477</f>
        <v>1.3961599081890039</v>
      </c>
      <c r="P981">
        <f ca="1">$M$24478</f>
        <v>2.7330555320795078</v>
      </c>
      <c r="Q981">
        <f ca="1">$M$24479</f>
        <v>2.7728992564506139</v>
      </c>
      <c r="R981">
        <f ca="1">$M$24480</f>
        <v>2.8521282751285821</v>
      </c>
      <c r="S981">
        <f ca="1">$M$24481</f>
        <v>2.358115924522131</v>
      </c>
      <c r="T981">
        <f ca="1">$M$24482</f>
        <v>2.9295950721950996</v>
      </c>
      <c r="U981">
        <f ca="1">$M$24483</f>
        <v>4.1035090391292117</v>
      </c>
      <c r="V981">
        <f ca="1">$M$24484</f>
        <v>4.3870580775864543</v>
      </c>
      <c r="W981">
        <f ca="1">$M$24485</f>
        <v>3.0984079775181415</v>
      </c>
      <c r="X981">
        <f ca="1">$M$24486</f>
        <v>3.6595264231269904</v>
      </c>
      <c r="Y981">
        <f ca="1">$M$24487</f>
        <v>4.096129392269714</v>
      </c>
      <c r="Z981">
        <f ca="1">$M$24488</f>
        <v>2.5438213485300785</v>
      </c>
      <c r="AA981">
        <f ca="1">$M$24489</f>
        <v>2.8359383088414405</v>
      </c>
      <c r="AB981">
        <f ca="1">$M$24490</f>
        <v>2.2617832619764355</v>
      </c>
      <c r="AC981">
        <f ca="1">$M$24491</f>
        <v>3.3366196765373677</v>
      </c>
      <c r="AD981">
        <f ca="1">$M$24492</f>
        <v>2.6666027779180106</v>
      </c>
      <c r="AE981">
        <f ca="1">$M$24493</f>
        <v>2.193680494921435</v>
      </c>
      <c r="AF981">
        <f ca="1">$M$24494</f>
        <v>2.4623777510987681</v>
      </c>
      <c r="AG981">
        <f ca="1">$M$24495</f>
        <v>1.4018196290788221</v>
      </c>
      <c r="AH981">
        <f ca="1">$M$24496</f>
        <v>1.7524940920386392</v>
      </c>
      <c r="AI981">
        <f ca="1">$M$24497</f>
        <v>1.4712751123967123</v>
      </c>
      <c r="AJ981">
        <f ca="1">$M$24498</f>
        <v>2.6856711115234297</v>
      </c>
      <c r="AK981">
        <f ca="1">$M$24499</f>
        <v>1.5109109712459465</v>
      </c>
      <c r="AL981">
        <f ca="1">$M$24500</f>
        <v>1.9262603916138383</v>
      </c>
      <c r="AM981">
        <f ca="1">$M$24501</f>
        <v>2.1880746696156761</v>
      </c>
    </row>
    <row r="982" spans="1:39" x14ac:dyDescent="0.25">
      <c r="A982" s="9"/>
      <c r="H982" s="9"/>
      <c r="J982">
        <v>5</v>
      </c>
      <c r="K982">
        <f ca="1">SIMULATION!$D$3*SIMULATION!$D$17/$H977/(SIMULATION!$D$17-$I977)*(((EXP(-$I977*$J982))/(1-EXP(-SIMULATION!$D$4*$I977)))-(EXP(-SIMULATION!$D$17*$J982)/(1-EXP(-SIMULATION!$D$4*SIMULATION!$D$17))))</f>
        <v>3.6895791197882932</v>
      </c>
      <c r="L982">
        <v>-0.1592238494279766</v>
      </c>
      <c r="M982">
        <f t="shared" ca="1" si="15"/>
        <v>3.1021101295665154</v>
      </c>
      <c r="N982" s="6">
        <v>981</v>
      </c>
      <c r="O982">
        <f ca="1">$M$24502</f>
        <v>2.6772268603745792</v>
      </c>
      <c r="P982">
        <f ca="1">$M$24503</f>
        <v>3.2585479789072735</v>
      </c>
      <c r="Q982">
        <f ca="1">$M$24504</f>
        <v>3.7775969020273261</v>
      </c>
      <c r="R982">
        <f ca="1">$M$24505</f>
        <v>2.3893170395332102</v>
      </c>
      <c r="S982">
        <f ca="1">$M$24506</f>
        <v>1.9385718305517237</v>
      </c>
      <c r="T982">
        <f ca="1">$M$24507</f>
        <v>3.2166838643260238</v>
      </c>
      <c r="U982">
        <f ca="1">$M$24508</f>
        <v>2.0188439576223547</v>
      </c>
      <c r="V982">
        <f ca="1">$M$24509</f>
        <v>3.1167964889498583</v>
      </c>
      <c r="W982">
        <f ca="1">$M$24510</f>
        <v>2.2411368193290517</v>
      </c>
      <c r="X982">
        <f ca="1">$M$24511</f>
        <v>0.9753638618699475</v>
      </c>
      <c r="Y982">
        <f ca="1">$M$24512</f>
        <v>2.875916311578671</v>
      </c>
      <c r="Z982">
        <f ca="1">$M$24513</f>
        <v>2.9286536848708336</v>
      </c>
      <c r="AA982">
        <f ca="1">$M$24514</f>
        <v>2.5491484246300908</v>
      </c>
      <c r="AB982">
        <f ca="1">$M$24515</f>
        <v>1.7136872754290908</v>
      </c>
      <c r="AC982">
        <f ca="1">$M$24516</f>
        <v>1.9281181981436546</v>
      </c>
      <c r="AD982">
        <f ca="1">$M$24517</f>
        <v>2.4166209829010326</v>
      </c>
      <c r="AE982">
        <f ca="1">$M$24518</f>
        <v>2.9077814013055567</v>
      </c>
      <c r="AF982">
        <f ca="1">$M$24519</f>
        <v>2.4077746024988178</v>
      </c>
      <c r="AG982">
        <f ca="1">$M$24520</f>
        <v>2.5259241240202308</v>
      </c>
      <c r="AH982">
        <f ca="1">$M$24521</f>
        <v>2.7823856649325793</v>
      </c>
      <c r="AI982">
        <f ca="1">$M$24522</f>
        <v>2.5293981699887729</v>
      </c>
      <c r="AJ982">
        <f ca="1">$M$24523</f>
        <v>2.8462568241416104</v>
      </c>
      <c r="AK982">
        <f ca="1">$M$24524</f>
        <v>3.4187912826672062</v>
      </c>
      <c r="AL982">
        <f ca="1">$M$24525</f>
        <v>3.1739054336870618</v>
      </c>
      <c r="AM982">
        <f ca="1">$M$24526</f>
        <v>2.1676360612907741</v>
      </c>
    </row>
    <row r="983" spans="1:39" x14ac:dyDescent="0.25">
      <c r="A983" s="9"/>
      <c r="H983" s="9"/>
      <c r="J983">
        <v>6</v>
      </c>
      <c r="K983">
        <f ca="1">SIMULATION!$D$3*SIMULATION!$D$17/$H977/(SIMULATION!$D$17-$I977)*(((EXP(-$I977*$J983))/(1-EXP(-SIMULATION!$D$4*$I977)))-(EXP(-SIMULATION!$D$17*$J983)/(1-EXP(-SIMULATION!$D$4*SIMULATION!$D$17))))</f>
        <v>3.5704743217386343</v>
      </c>
      <c r="L983">
        <v>-0.20266379486768812</v>
      </c>
      <c r="M983">
        <f t="shared" ca="1" si="15"/>
        <v>2.8468684462174476</v>
      </c>
      <c r="N983" s="6">
        <v>982</v>
      </c>
      <c r="O983">
        <f ca="1">$M$24527</f>
        <v>2.1926430485976045</v>
      </c>
      <c r="P983">
        <f ca="1">$M$24528</f>
        <v>3.4893327008567678</v>
      </c>
      <c r="Q983">
        <f ca="1">$M$24529</f>
        <v>3.7532959546069482</v>
      </c>
      <c r="R983">
        <f ca="1">$M$24530</f>
        <v>5.2607523233255264</v>
      </c>
      <c r="S983">
        <f ca="1">$M$24531</f>
        <v>3.2440942727177298</v>
      </c>
      <c r="T983">
        <f ca="1">$M$24532</f>
        <v>3.5681778019761978</v>
      </c>
      <c r="U983">
        <f ca="1">$M$24533</f>
        <v>3.8025123443211424</v>
      </c>
      <c r="V983">
        <f ca="1">$M$24534</f>
        <v>3.785127911486637</v>
      </c>
      <c r="W983">
        <f ca="1">$M$24535</f>
        <v>3.7288269271989156</v>
      </c>
      <c r="X983">
        <f ca="1">$M$24536</f>
        <v>4.0146619852816263</v>
      </c>
      <c r="Y983">
        <f ca="1">$M$24537</f>
        <v>3.1252900525664722</v>
      </c>
      <c r="Z983">
        <f ca="1">$M$24538</f>
        <v>4.4963580082243864</v>
      </c>
      <c r="AA983">
        <f ca="1">$M$24539</f>
        <v>4.0032217736707532</v>
      </c>
      <c r="AB983">
        <f ca="1">$M$24540</f>
        <v>1.3374401691321893</v>
      </c>
      <c r="AC983">
        <f ca="1">$M$24541</f>
        <v>1.7840113278861987</v>
      </c>
      <c r="AD983">
        <f ca="1">$M$24542</f>
        <v>3.064731220056605</v>
      </c>
      <c r="AE983">
        <f ca="1">$M$24543</f>
        <v>2.8824622888626594</v>
      </c>
      <c r="AF983">
        <f ca="1">$M$24544</f>
        <v>1.5245260820320623</v>
      </c>
      <c r="AG983">
        <f ca="1">$M$24545</f>
        <v>2.6643701062253005</v>
      </c>
      <c r="AH983">
        <f ca="1">$M$24546</f>
        <v>2.975648970611692</v>
      </c>
      <c r="AI983">
        <f ca="1">$M$24547</f>
        <v>2.3085891777789196</v>
      </c>
      <c r="AJ983">
        <f ca="1">$M$24548</f>
        <v>2.9230680952231061</v>
      </c>
      <c r="AK983">
        <f ca="1">$M$24549</f>
        <v>3.1424483924526116</v>
      </c>
      <c r="AL983">
        <f ca="1">$M$24550</f>
        <v>2.7759316205775701</v>
      </c>
      <c r="AM983">
        <f ca="1">$M$24551</f>
        <v>2.0099499651426922</v>
      </c>
    </row>
    <row r="984" spans="1:39" x14ac:dyDescent="0.25">
      <c r="A984" s="9"/>
      <c r="H984" s="9"/>
      <c r="J984">
        <v>7</v>
      </c>
      <c r="K984">
        <f ca="1">SIMULATION!$D$3*SIMULATION!$D$17/$H977/(SIMULATION!$D$17-$I977)*(((EXP(-$I977*$J984))/(1-EXP(-SIMULATION!$D$4*$I977)))-(EXP(-SIMULATION!$D$17*$J984)/(1-EXP(-SIMULATION!$D$4*SIMULATION!$D$17))))</f>
        <v>3.4006090452212514</v>
      </c>
      <c r="L984">
        <v>-2.8618790356930903E-2</v>
      </c>
      <c r="M984">
        <f t="shared" ca="1" si="15"/>
        <v>3.3032877278701815</v>
      </c>
      <c r="N984" s="6">
        <v>983</v>
      </c>
      <c r="O984">
        <f ca="1">$M$24552</f>
        <v>0.14481583661655545</v>
      </c>
      <c r="P984">
        <f ca="1">$M$24553</f>
        <v>1.3760336897262659</v>
      </c>
      <c r="Q984">
        <f ca="1">$M$24554</f>
        <v>2.5250266448340875</v>
      </c>
      <c r="R984">
        <f ca="1">$M$24555</f>
        <v>3.5897600275556334</v>
      </c>
      <c r="S984">
        <f ca="1">$M$24556</f>
        <v>3.7872917802414205</v>
      </c>
      <c r="T984">
        <f ca="1">$M$24557</f>
        <v>2.7830342117711502</v>
      </c>
      <c r="U984">
        <f ca="1">$M$24558</f>
        <v>3.7220530913703147</v>
      </c>
      <c r="V984">
        <f ca="1">$M$24559</f>
        <v>2.2212447879614294</v>
      </c>
      <c r="W984">
        <f ca="1">$M$24560</f>
        <v>2.9003211797479431</v>
      </c>
      <c r="X984">
        <f ca="1">$M$24561</f>
        <v>2.3523364752176499</v>
      </c>
      <c r="Y984">
        <f ca="1">$M$24562</f>
        <v>2.9940776122631498</v>
      </c>
      <c r="Z984">
        <f ca="1">$M$24563</f>
        <v>1.9937768493899277</v>
      </c>
      <c r="AA984">
        <f ca="1">$M$24564</f>
        <v>2.9413034367952218</v>
      </c>
      <c r="AB984">
        <f ca="1">$M$24565</f>
        <v>2.1458991230829705</v>
      </c>
      <c r="AC984">
        <f ca="1">$M$24566</f>
        <v>1.3945802088720434</v>
      </c>
      <c r="AD984">
        <f ca="1">$M$24567</f>
        <v>1.7166298565462719</v>
      </c>
      <c r="AE984">
        <f ca="1">$M$24568</f>
        <v>1.2219507098590039</v>
      </c>
      <c r="AF984">
        <f ca="1">$M$24569</f>
        <v>1.798306295375093</v>
      </c>
      <c r="AG984">
        <f ca="1">$M$24570</f>
        <v>0.90080390401774568</v>
      </c>
      <c r="AH984">
        <f ca="1">$M$24571</f>
        <v>0.71614614517909125</v>
      </c>
      <c r="AI984">
        <f ca="1">$M$24572</f>
        <v>0.59299543938672139</v>
      </c>
      <c r="AJ984">
        <f ca="1">$M$24573</f>
        <v>1.0006085437434795</v>
      </c>
      <c r="AK984">
        <f ca="1">$M$24574</f>
        <v>0.75461646576621155</v>
      </c>
      <c r="AL984">
        <f ca="1">$M$24575</f>
        <v>0.57003608116163929</v>
      </c>
      <c r="AM984">
        <f ca="1">$M$24576</f>
        <v>0.39205553707271801</v>
      </c>
    </row>
    <row r="985" spans="1:39" x14ac:dyDescent="0.25">
      <c r="A985" s="9"/>
      <c r="H985" s="9"/>
      <c r="J985">
        <v>8</v>
      </c>
      <c r="K985">
        <f ca="1">SIMULATION!$D$3*SIMULATION!$D$17/$H977/(SIMULATION!$D$17-$I977)*(((EXP(-$I977*$J985))/(1-EXP(-SIMULATION!$D$4*$I977)))-(EXP(-SIMULATION!$D$17*$J985)/(1-EXP(-SIMULATION!$D$4*SIMULATION!$D$17))))</f>
        <v>3.2054697774426986</v>
      </c>
      <c r="L985">
        <v>0.60879660585644391</v>
      </c>
      <c r="M985">
        <f t="shared" ca="1" si="15"/>
        <v>5.1569488981252247</v>
      </c>
      <c r="N985" s="6">
        <v>984</v>
      </c>
      <c r="O985">
        <f ca="1">$M$24577</f>
        <v>0.80230571768749293</v>
      </c>
      <c r="P985">
        <f ca="1">$M$24578</f>
        <v>2.051858070028266</v>
      </c>
      <c r="Q985">
        <f ca="1">$M$24579</f>
        <v>2.7879503785037367</v>
      </c>
      <c r="R985">
        <f ca="1">$M$24580</f>
        <v>2.4529038484340848</v>
      </c>
      <c r="S985">
        <f ca="1">$M$24581</f>
        <v>3.8743100402211792</v>
      </c>
      <c r="T985">
        <f ca="1">$M$24582</f>
        <v>3.4618684096546142</v>
      </c>
      <c r="U985">
        <f ca="1">$M$24583</f>
        <v>3.8906887463937978</v>
      </c>
      <c r="V985">
        <f ca="1">$M$24584</f>
        <v>2.1550109349862354</v>
      </c>
      <c r="W985">
        <f ca="1">$M$24585</f>
        <v>2.8435903637734103</v>
      </c>
      <c r="X985">
        <f ca="1">$M$24586</f>
        <v>3.8744624081632368</v>
      </c>
      <c r="Y985">
        <f ca="1">$M$24587</f>
        <v>1.9682966021422719</v>
      </c>
      <c r="Z985">
        <f ca="1">$M$24588</f>
        <v>2.4455034555436734</v>
      </c>
      <c r="AA985">
        <f ca="1">$M$24589</f>
        <v>2.6085756722212112</v>
      </c>
      <c r="AB985">
        <f ca="1">$M$24590</f>
        <v>1.9675464024599354</v>
      </c>
      <c r="AC985">
        <f ca="1">$M$24591</f>
        <v>1.8379333531831774</v>
      </c>
      <c r="AD985">
        <f ca="1">$M$24592</f>
        <v>1.6060612286469835</v>
      </c>
      <c r="AE985">
        <f ca="1">$M$24593</f>
        <v>1.29893753221561</v>
      </c>
      <c r="AF985">
        <f ca="1">$M$24594</f>
        <v>1.4180993187379423</v>
      </c>
      <c r="AG985">
        <f ca="1">$M$24595</f>
        <v>1.5272601093616844</v>
      </c>
      <c r="AH985">
        <f ca="1">$M$24596</f>
        <v>1.0554303936705622</v>
      </c>
      <c r="AI985">
        <f ca="1">$M$24597</f>
        <v>1.7631220890356594</v>
      </c>
      <c r="AJ985">
        <f ca="1">$M$24598</f>
        <v>1.0878555246299841</v>
      </c>
      <c r="AK985">
        <f ca="1">$M$24599</f>
        <v>0.75910159744669392</v>
      </c>
      <c r="AL985">
        <f ca="1">$M$24600</f>
        <v>1.1476175417627115</v>
      </c>
      <c r="AM985">
        <f ca="1">$M$24601</f>
        <v>0.65868544908517179</v>
      </c>
    </row>
    <row r="986" spans="1:39" x14ac:dyDescent="0.25">
      <c r="A986" s="9"/>
      <c r="H986" s="9"/>
      <c r="J986">
        <v>9</v>
      </c>
      <c r="K986">
        <f ca="1">SIMULATION!$D$3*SIMULATION!$D$17/$H977/(SIMULATION!$D$17-$I977)*(((EXP(-$I977*$J986))/(1-EXP(-SIMULATION!$D$4*$I977)))-(EXP(-SIMULATION!$D$17*$J986)/(1-EXP(-SIMULATION!$D$4*SIMULATION!$D$17))))</f>
        <v>3.0008262465160778</v>
      </c>
      <c r="L986">
        <v>-2.859486571261383E-2</v>
      </c>
      <c r="M986">
        <f t="shared" ca="1" si="15"/>
        <v>2.9150180229700635</v>
      </c>
      <c r="N986" s="6">
        <v>985</v>
      </c>
      <c r="O986">
        <f ca="1">$M$24602</f>
        <v>1.0910734754751867</v>
      </c>
      <c r="P986">
        <f ca="1">$M$24603</f>
        <v>1.3702200181895787</v>
      </c>
      <c r="Q986">
        <f ca="1">$M$24604</f>
        <v>2.3522837409887538</v>
      </c>
      <c r="R986">
        <f ca="1">$M$24605</f>
        <v>2.4678071148721901</v>
      </c>
      <c r="S986">
        <f ca="1">$M$24606</f>
        <v>1.4277789208629967</v>
      </c>
      <c r="T986">
        <f ca="1">$M$24607</f>
        <v>2.5278044766494037</v>
      </c>
      <c r="U986">
        <f ca="1">$M$24608</f>
        <v>2.4458393403256418</v>
      </c>
      <c r="V986">
        <f ca="1">$M$24609</f>
        <v>2.0118532343342568</v>
      </c>
      <c r="W986">
        <f ca="1">$M$24610</f>
        <v>2.882351128209045</v>
      </c>
      <c r="X986">
        <f ca="1">$M$24611</f>
        <v>2.9847699908413774</v>
      </c>
      <c r="Y986">
        <f ca="1">$M$24612</f>
        <v>1.3864244484743697</v>
      </c>
      <c r="Z986">
        <f ca="1">$M$24613</f>
        <v>2.8086819883405729</v>
      </c>
      <c r="AA986">
        <f ca="1">$M$24614</f>
        <v>1.0849532064664724</v>
      </c>
      <c r="AB986">
        <f ca="1">$M$24615</f>
        <v>2.6753623690789614</v>
      </c>
      <c r="AC986">
        <f ca="1">$M$24616</f>
        <v>2.0590263122422487</v>
      </c>
      <c r="AD986">
        <f ca="1">$M$24617</f>
        <v>2.4164158301410685</v>
      </c>
      <c r="AE986">
        <f ca="1">$M$24618</f>
        <v>1.8755221040125651</v>
      </c>
      <c r="AF986">
        <f ca="1">$M$24619</f>
        <v>1.0739776451006169</v>
      </c>
      <c r="AG986">
        <f ca="1">$M$24620</f>
        <v>2.3186897080801718</v>
      </c>
      <c r="AH986">
        <f ca="1">$M$24621</f>
        <v>2.192046390690416</v>
      </c>
      <c r="AI986">
        <f ca="1">$M$24622</f>
        <v>1.103781443838092</v>
      </c>
      <c r="AJ986">
        <f ca="1">$M$24623</f>
        <v>1.8891829419426533</v>
      </c>
      <c r="AK986">
        <f ca="1">$M$24624</f>
        <v>1.8021586388826569</v>
      </c>
      <c r="AL986">
        <f ca="1">$M$24625</f>
        <v>1.1439481937209928</v>
      </c>
      <c r="AM986">
        <f ca="1">$M$24626</f>
        <v>1.332468246188631</v>
      </c>
    </row>
    <row r="987" spans="1:39" x14ac:dyDescent="0.25">
      <c r="A987" s="9"/>
      <c r="H987" s="9"/>
      <c r="J987">
        <v>10</v>
      </c>
      <c r="K987">
        <f ca="1">SIMULATION!$D$3*SIMULATION!$D$17/$H977/(SIMULATION!$D$17-$I977)*(((EXP(-$I977*$J987))/(1-EXP(-SIMULATION!$D$4*$I977)))-(EXP(-SIMULATION!$D$17*$J987)/(1-EXP(-SIMULATION!$D$4*SIMULATION!$D$17))))</f>
        <v>2.7962650806888458</v>
      </c>
      <c r="L987">
        <v>0.24457537473440505</v>
      </c>
      <c r="M987">
        <f t="shared" ca="1" si="15"/>
        <v>3.4801626606550515</v>
      </c>
      <c r="N987" s="6">
        <v>986</v>
      </c>
      <c r="O987">
        <f ca="1">$M$24627</f>
        <v>1.8625501852306787</v>
      </c>
      <c r="P987">
        <f ca="1">$M$24628</f>
        <v>2.9021666633117964</v>
      </c>
      <c r="Q987">
        <f ca="1">$M$24629</f>
        <v>3.7682242931091019</v>
      </c>
      <c r="R987">
        <f ca="1">$M$24630</f>
        <v>2.7963066342868088</v>
      </c>
      <c r="S987">
        <f ca="1">$M$24631</f>
        <v>3.9549498207160272</v>
      </c>
      <c r="T987">
        <f ca="1">$M$24632</f>
        <v>2.5514565996397747</v>
      </c>
      <c r="U987">
        <f ca="1">$M$24633</f>
        <v>5.1577165476531457</v>
      </c>
      <c r="V987">
        <f ca="1">$M$24634</f>
        <v>4.2403510900362527</v>
      </c>
      <c r="W987">
        <f ca="1">$M$24635</f>
        <v>2.2695082947750618</v>
      </c>
      <c r="X987">
        <f ca="1">$M$24636</f>
        <v>4.5966013176499798</v>
      </c>
      <c r="Y987">
        <f ca="1">$M$24637</f>
        <v>5.2274269867867362</v>
      </c>
      <c r="Z987">
        <f ca="1">$M$24638</f>
        <v>2.9621163851944763</v>
      </c>
      <c r="AA987">
        <f ca="1">$M$24639</f>
        <v>5.1969375197763021</v>
      </c>
      <c r="AB987">
        <f ca="1">$M$24640</f>
        <v>1.8754227991756816</v>
      </c>
      <c r="AC987">
        <f ca="1">$M$24641</f>
        <v>3.7341197203001726</v>
      </c>
      <c r="AD987">
        <f ca="1">$M$24642</f>
        <v>4.3911493284598091</v>
      </c>
      <c r="AE987">
        <f ca="1">$M$24643</f>
        <v>4.9902852308004633</v>
      </c>
      <c r="AF987">
        <f ca="1">$M$24644</f>
        <v>3.1879875640154927</v>
      </c>
      <c r="AG987">
        <f ca="1">$M$24645</f>
        <v>4.0736455732094043</v>
      </c>
      <c r="AH987">
        <f ca="1">$M$24646</f>
        <v>2.9969037289306821</v>
      </c>
      <c r="AI987">
        <f ca="1">$M$24647</f>
        <v>2.8959353596483819</v>
      </c>
      <c r="AJ987">
        <f ca="1">$M$24648</f>
        <v>2.2169870398470519</v>
      </c>
      <c r="AK987">
        <f ca="1">$M$24649</f>
        <v>2.6924273427599519</v>
      </c>
      <c r="AL987">
        <f ca="1">$M$24650</f>
        <v>2.0569327945214404</v>
      </c>
      <c r="AM987">
        <f ca="1">$M$24651</f>
        <v>2.7157848221058618</v>
      </c>
    </row>
    <row r="988" spans="1:39" x14ac:dyDescent="0.25">
      <c r="A988" s="9"/>
      <c r="H988" s="9"/>
      <c r="J988">
        <v>11</v>
      </c>
      <c r="K988">
        <f ca="1">SIMULATION!$D$3*SIMULATION!$D$17/$H977/(SIMULATION!$D$17-$I977)*(((EXP(-$I977*$J988))/(1-EXP(-SIMULATION!$D$4*$I977)))-(EXP(-SIMULATION!$D$17*$J988)/(1-EXP(-SIMULATION!$D$4*SIMULATION!$D$17))))</f>
        <v>2.5974508788004189</v>
      </c>
      <c r="L988">
        <v>8.8690546364008721E-2</v>
      </c>
      <c r="M988">
        <f t="shared" ca="1" si="15"/>
        <v>2.8278202163949024</v>
      </c>
      <c r="N988" s="6">
        <v>987</v>
      </c>
      <c r="O988">
        <f ca="1">$M$24652</f>
        <v>0.37196456612579482</v>
      </c>
      <c r="P988">
        <f ca="1">$M$24653</f>
        <v>3.7299896598467974</v>
      </c>
      <c r="Q988">
        <f ca="1">$M$24654</f>
        <v>4.9877233371903085</v>
      </c>
      <c r="R988">
        <f ca="1">$M$24655</f>
        <v>5.1067986843495028</v>
      </c>
      <c r="S988">
        <f ca="1">$M$24656</f>
        <v>7.1404866282916553</v>
      </c>
      <c r="T988">
        <f ca="1">$M$24657</f>
        <v>6.5891054948281003</v>
      </c>
      <c r="U988">
        <f ca="1">$M$24658</f>
        <v>3.9515326323958795</v>
      </c>
      <c r="V988">
        <f ca="1">$M$24659</f>
        <v>5.4138018382602739</v>
      </c>
      <c r="W988">
        <f ca="1">$M$24660</f>
        <v>5.2520377874691508</v>
      </c>
      <c r="X988">
        <f ca="1">$M$24661</f>
        <v>3.6394306003546131</v>
      </c>
      <c r="Y988">
        <f ca="1">$M$24662</f>
        <v>2.7648932876907262</v>
      </c>
      <c r="Z988">
        <f ca="1">$M$24663</f>
        <v>4.2181461110082159</v>
      </c>
      <c r="AA988">
        <f ca="1">$M$24664</f>
        <v>3.1508748421473896</v>
      </c>
      <c r="AB988">
        <f ca="1">$M$24665</f>
        <v>2.4107921273781656</v>
      </c>
      <c r="AC988">
        <f ca="1">$M$24666</f>
        <v>2.423620398414883</v>
      </c>
      <c r="AD988">
        <f ca="1">$M$24667</f>
        <v>1.6167288150591015</v>
      </c>
      <c r="AE988">
        <f ca="1">$M$24668</f>
        <v>2.3096926952776893</v>
      </c>
      <c r="AF988">
        <f ca="1">$M$24669</f>
        <v>1.5421764589785776</v>
      </c>
      <c r="AG988">
        <f ca="1">$M$24670</f>
        <v>1.7265967726976257</v>
      </c>
      <c r="AH988">
        <f ca="1">$M$24671</f>
        <v>1.0455724565425157</v>
      </c>
      <c r="AI988">
        <f ca="1">$M$24672</f>
        <v>0.96062513919633252</v>
      </c>
      <c r="AJ988">
        <f ca="1">$M$24673</f>
        <v>0.92106340940430276</v>
      </c>
      <c r="AK988">
        <f ca="1">$M$24674</f>
        <v>0.93951088518609394</v>
      </c>
      <c r="AL988">
        <f ca="1">$M$24675</f>
        <v>1.2458130763587436</v>
      </c>
      <c r="AM988">
        <f ca="1">$M$24676</f>
        <v>0.86302788040169809</v>
      </c>
    </row>
    <row r="989" spans="1:39" x14ac:dyDescent="0.25">
      <c r="A989" s="9"/>
      <c r="H989" s="9"/>
      <c r="J989">
        <v>12</v>
      </c>
      <c r="K989">
        <f ca="1">SIMULATION!$D$3*SIMULATION!$D$17/$H977/(SIMULATION!$D$17-$I977)*(((EXP(-$I977*$J989))/(1-EXP(-SIMULATION!$D$4*$I977)))-(EXP(-SIMULATION!$D$17*$J989)/(1-EXP(-SIMULATION!$D$4*SIMULATION!$D$17))))</f>
        <v>2.4075720374229941</v>
      </c>
      <c r="L989">
        <v>0.74637285977247048</v>
      </c>
      <c r="M989">
        <f t="shared" ca="1" si="15"/>
        <v>4.2045184641026276</v>
      </c>
      <c r="N989" s="6">
        <v>988</v>
      </c>
      <c r="O989">
        <f ca="1">$M$24677</f>
        <v>1.1767806377727217</v>
      </c>
      <c r="P989">
        <f ca="1">$M$24678</f>
        <v>1.9072188683158338</v>
      </c>
      <c r="Q989">
        <f ca="1">$M$24679</f>
        <v>2.0302815362156132</v>
      </c>
      <c r="R989">
        <f ca="1">$M$24680</f>
        <v>2.6644091137183534</v>
      </c>
      <c r="S989">
        <f ca="1">$M$24681</f>
        <v>2.0163152649355967</v>
      </c>
      <c r="T989">
        <f ca="1">$M$24682</f>
        <v>2.9825399776114461</v>
      </c>
      <c r="U989">
        <f ca="1">$M$24683</f>
        <v>3.3854333159076213</v>
      </c>
      <c r="V989">
        <f ca="1">$M$24684</f>
        <v>3.8807840542294589</v>
      </c>
      <c r="W989">
        <f ca="1">$M$24685</f>
        <v>3.0958890892723425</v>
      </c>
      <c r="X989">
        <f ca="1">$M$24686</f>
        <v>2.3637348661082389</v>
      </c>
      <c r="Y989">
        <f ca="1">$M$24687</f>
        <v>2.3797119676076712</v>
      </c>
      <c r="Z989">
        <f ca="1">$M$24688</f>
        <v>2.4143341055823959</v>
      </c>
      <c r="AA989">
        <f ca="1">$M$24689</f>
        <v>1.726743973043559</v>
      </c>
      <c r="AB989">
        <f ca="1">$M$24690</f>
        <v>1.7099970068693533</v>
      </c>
      <c r="AC989">
        <f ca="1">$M$24691</f>
        <v>2.8109276771963598</v>
      </c>
      <c r="AD989">
        <f ca="1">$M$24692</f>
        <v>0.68976143246624988</v>
      </c>
      <c r="AE989">
        <f ca="1">$M$24693</f>
        <v>2.0770626313448535</v>
      </c>
      <c r="AF989">
        <f ca="1">$M$24694</f>
        <v>2.2387288382703008</v>
      </c>
      <c r="AG989">
        <f ca="1">$M$24695</f>
        <v>1.9201644409390777</v>
      </c>
      <c r="AH989">
        <f ca="1">$M$24696</f>
        <v>1.6321162624118357</v>
      </c>
      <c r="AI989">
        <f ca="1">$M$24697</f>
        <v>1.5848245571026607</v>
      </c>
      <c r="AJ989">
        <f ca="1">$M$24698</f>
        <v>1.687836613756013</v>
      </c>
      <c r="AK989">
        <f ca="1">$M$24699</f>
        <v>1.9245974786128226</v>
      </c>
      <c r="AL989">
        <f ca="1">$M$24700</f>
        <v>1.5743850012676832</v>
      </c>
      <c r="AM989">
        <f ca="1">$M$24701</f>
        <v>1.2122245556414688</v>
      </c>
    </row>
    <row r="990" spans="1:39" x14ac:dyDescent="0.25">
      <c r="A990" s="9"/>
      <c r="H990" s="9"/>
      <c r="J990">
        <v>13</v>
      </c>
      <c r="K990">
        <f ca="1">SIMULATION!$D$3*SIMULATION!$D$17/$H977/(SIMULATION!$D$17-$I977)*(((EXP(-$I977*$J990))/(1-EXP(-SIMULATION!$D$4*$I977)))-(EXP(-SIMULATION!$D$17*$J990)/(1-EXP(-SIMULATION!$D$4*SIMULATION!$D$17))))</f>
        <v>2.2282643923993479</v>
      </c>
      <c r="L990">
        <v>-0.2985970813246282</v>
      </c>
      <c r="M990">
        <f t="shared" ca="1" si="15"/>
        <v>1.5629111484093068</v>
      </c>
      <c r="N990" s="6">
        <v>989</v>
      </c>
      <c r="O990">
        <f ca="1">$M$24702</f>
        <v>0.49712291858085017</v>
      </c>
      <c r="P990">
        <f ca="1">$M$24703</f>
        <v>2.5770933766297608</v>
      </c>
      <c r="Q990">
        <f ca="1">$M$24704</f>
        <v>2.3988996669798222</v>
      </c>
      <c r="R990">
        <f ca="1">$M$24705</f>
        <v>1.6011776111871669</v>
      </c>
      <c r="S990">
        <f ca="1">$M$24706</f>
        <v>2.0595216429531646</v>
      </c>
      <c r="T990">
        <f ca="1">$M$24707</f>
        <v>4.0002799019019628</v>
      </c>
      <c r="U990">
        <f ca="1">$M$24708</f>
        <v>2.3932786496739618</v>
      </c>
      <c r="V990">
        <f ca="1">$M$24709</f>
        <v>1.8936807202405537</v>
      </c>
      <c r="W990">
        <f ca="1">$M$24710</f>
        <v>2.8681989387250861</v>
      </c>
      <c r="X990">
        <f ca="1">$M$24711</f>
        <v>2.8952266474563544</v>
      </c>
      <c r="Y990">
        <f ca="1">$M$24712</f>
        <v>1.1783983411318586</v>
      </c>
      <c r="Z990">
        <f ca="1">$M$24713</f>
        <v>0.87937183988790135</v>
      </c>
      <c r="AA990">
        <f ca="1">$M$24714</f>
        <v>1.8055522581927748</v>
      </c>
      <c r="AB990">
        <f ca="1">$M$24715</f>
        <v>0.97934293363953095</v>
      </c>
      <c r="AC990">
        <f ca="1">$M$24716</f>
        <v>1.6409782361733074</v>
      </c>
      <c r="AD990">
        <f ca="1">$M$24717</f>
        <v>1.0752603675002268</v>
      </c>
      <c r="AE990">
        <f ca="1">$M$24718</f>
        <v>1.1958509283680385</v>
      </c>
      <c r="AF990">
        <f ca="1">$M$24719</f>
        <v>0.6557168468172957</v>
      </c>
      <c r="AG990">
        <f ca="1">$M$24720</f>
        <v>1.2976075896873898</v>
      </c>
      <c r="AH990">
        <f ca="1">$M$24721</f>
        <v>0.46888530640908133</v>
      </c>
      <c r="AI990">
        <f ca="1">$M$24722</f>
        <v>0.79044204953319297</v>
      </c>
      <c r="AJ990">
        <f ca="1">$M$24723</f>
        <v>0.67183423101280049</v>
      </c>
      <c r="AK990">
        <f ca="1">$M$24724</f>
        <v>0.81486219809603511</v>
      </c>
      <c r="AL990">
        <f ca="1">$M$24725</f>
        <v>0.72282139303893933</v>
      </c>
      <c r="AM990">
        <f ca="1">$M$24726</f>
        <v>0.3481211780443102</v>
      </c>
    </row>
    <row r="991" spans="1:39" x14ac:dyDescent="0.25">
      <c r="A991" s="9"/>
      <c r="H991" s="9"/>
      <c r="J991">
        <v>14</v>
      </c>
      <c r="K991">
        <f ca="1">SIMULATION!$D$3*SIMULATION!$D$17/$H977/(SIMULATION!$D$17-$I977)*(((EXP(-$I977*$J991))/(1-EXP(-SIMULATION!$D$4*$I977)))-(EXP(-SIMULATION!$D$17*$J991)/(1-EXP(-SIMULATION!$D$4*SIMULATION!$D$17))))</f>
        <v>2.0602004544982648</v>
      </c>
      <c r="L991">
        <v>0.33404988686935577</v>
      </c>
      <c r="M991">
        <f t="shared" ca="1" si="15"/>
        <v>2.7484101832516057</v>
      </c>
      <c r="N991" s="6">
        <v>990</v>
      </c>
      <c r="O991">
        <f ca="1">$M$24727</f>
        <v>1.6676846148759301</v>
      </c>
      <c r="P991">
        <f ca="1">$M$24728</f>
        <v>1.9181807484559825</v>
      </c>
      <c r="Q991">
        <f ca="1">$M$24729</f>
        <v>1.1528318845459895</v>
      </c>
      <c r="R991">
        <f ca="1">$M$24730</f>
        <v>2.8628123640640157</v>
      </c>
      <c r="S991">
        <f ca="1">$M$24731</f>
        <v>3.6734821150961068</v>
      </c>
      <c r="T991">
        <f ca="1">$M$24732</f>
        <v>2.1200104612519985</v>
      </c>
      <c r="U991">
        <f ca="1">$M$24733</f>
        <v>2.0497035270283699</v>
      </c>
      <c r="V991">
        <f ca="1">$M$24734</f>
        <v>2.0409675781534884</v>
      </c>
      <c r="W991">
        <f ca="1">$M$24735</f>
        <v>2.1341452391515428</v>
      </c>
      <c r="X991">
        <f ca="1">$M$24736</f>
        <v>1.1177860522779961</v>
      </c>
      <c r="Y991">
        <f ca="1">$M$24737</f>
        <v>2.1213842979396813</v>
      </c>
      <c r="Z991">
        <f ca="1">$M$24738</f>
        <v>2.185675754934119</v>
      </c>
      <c r="AA991">
        <f ca="1">$M$24739</f>
        <v>2.3346827177146019</v>
      </c>
      <c r="AB991">
        <f ca="1">$M$24740</f>
        <v>1.9480734623027105</v>
      </c>
      <c r="AC991">
        <f ca="1">$M$24741</f>
        <v>2.5516684671374277</v>
      </c>
      <c r="AD991">
        <f ca="1">$M$24742</f>
        <v>2.3171254704740853</v>
      </c>
      <c r="AE991">
        <f ca="1">$M$24743</f>
        <v>1.9317532889809403</v>
      </c>
      <c r="AF991">
        <f ca="1">$M$24744</f>
        <v>2.3449130133934011</v>
      </c>
      <c r="AG991">
        <f ca="1">$M$24745</f>
        <v>1.3435812623779348</v>
      </c>
      <c r="AH991">
        <f ca="1">$M$24746</f>
        <v>1.8167954831951982</v>
      </c>
      <c r="AI991">
        <f ca="1">$M$24747</f>
        <v>2.3244404055633323</v>
      </c>
      <c r="AJ991">
        <f ca="1">$M$24748</f>
        <v>2.2086218545226841</v>
      </c>
      <c r="AK991">
        <f ca="1">$M$24749</f>
        <v>2.2036680403179538</v>
      </c>
      <c r="AL991">
        <f ca="1">$M$24750</f>
        <v>1.6833286204598272</v>
      </c>
      <c r="AM991">
        <f ca="1">$M$24751</f>
        <v>1.0759519203195855</v>
      </c>
    </row>
    <row r="992" spans="1:39" x14ac:dyDescent="0.25">
      <c r="A992" s="9"/>
      <c r="H992" s="9"/>
      <c r="J992">
        <v>15</v>
      </c>
      <c r="K992">
        <f ca="1">SIMULATION!$D$3*SIMULATION!$D$17/$H977/(SIMULATION!$D$17-$I977)*(((EXP(-$I977*$J992))/(1-EXP(-SIMULATION!$D$4*$I977)))-(EXP(-SIMULATION!$D$17*$J992)/(1-EXP(-SIMULATION!$D$4*SIMULATION!$D$17))))</f>
        <v>1.9034645556707406</v>
      </c>
      <c r="L992">
        <v>-0.1422794654144646</v>
      </c>
      <c r="M992">
        <f t="shared" ca="1" si="15"/>
        <v>1.6326406362545263</v>
      </c>
      <c r="N992" s="6">
        <v>991</v>
      </c>
      <c r="O992">
        <f ca="1">$M$24752</f>
        <v>1.4419324364118342</v>
      </c>
      <c r="P992">
        <f ca="1">$M$24753</f>
        <v>1.9031277141577807</v>
      </c>
      <c r="Q992">
        <f ca="1">$M$24754</f>
        <v>1.9781940190646548</v>
      </c>
      <c r="R992">
        <f ca="1">$M$24755</f>
        <v>3.3622516821324022</v>
      </c>
      <c r="S992">
        <f ca="1">$M$24756</f>
        <v>2.4833675272012452</v>
      </c>
      <c r="T992">
        <f ca="1">$M$24757</f>
        <v>3.8242141745332847</v>
      </c>
      <c r="U992">
        <f ca="1">$M$24758</f>
        <v>4.5583838673658281</v>
      </c>
      <c r="V992">
        <f ca="1">$M$24759</f>
        <v>3.7505747205384665</v>
      </c>
      <c r="W992">
        <f ca="1">$M$24760</f>
        <v>2.2983919329322564</v>
      </c>
      <c r="X992">
        <f ca="1">$M$24761</f>
        <v>2.7551919159200686</v>
      </c>
      <c r="Y992">
        <f ca="1">$M$24762</f>
        <v>3.4779874636054173</v>
      </c>
      <c r="Z992">
        <f ca="1">$M$24763</f>
        <v>1.7935358887575263</v>
      </c>
      <c r="AA992">
        <f ca="1">$M$24764</f>
        <v>1.844457714426885</v>
      </c>
      <c r="AB992">
        <f ca="1">$M$24765</f>
        <v>2.8483986429433883</v>
      </c>
      <c r="AC992">
        <f ca="1">$M$24766</f>
        <v>1.8761589855108531</v>
      </c>
      <c r="AD992">
        <f ca="1">$M$24767</f>
        <v>2.3555331541103968</v>
      </c>
      <c r="AE992">
        <f ca="1">$M$24768</f>
        <v>1.1276100241362097</v>
      </c>
      <c r="AF992">
        <f ca="1">$M$24769</f>
        <v>2.3375433468450879</v>
      </c>
      <c r="AG992">
        <f ca="1">$M$24770</f>
        <v>1.9431763004306541</v>
      </c>
      <c r="AH992">
        <f ca="1">$M$24771</f>
        <v>1.8851829345763551</v>
      </c>
      <c r="AI992">
        <f ca="1">$M$24772</f>
        <v>1.2707492993420693</v>
      </c>
      <c r="AJ992">
        <f ca="1">$M$24773</f>
        <v>0.83791627915663669</v>
      </c>
      <c r="AK992">
        <f ca="1">$M$24774</f>
        <v>1.9550824971246654</v>
      </c>
      <c r="AL992">
        <f ca="1">$M$24775</f>
        <v>1.2167153535827315</v>
      </c>
      <c r="AM992">
        <f ca="1">$M$24776</f>
        <v>0.60419911193079834</v>
      </c>
    </row>
    <row r="993" spans="1:39" x14ac:dyDescent="0.25">
      <c r="A993" s="9"/>
      <c r="H993" s="9"/>
      <c r="J993">
        <v>16</v>
      </c>
      <c r="K993">
        <f ca="1">SIMULATION!$D$3*SIMULATION!$D$17/$H977/(SIMULATION!$D$17-$I977)*(((EXP(-$I977*$J993))/(1-EXP(-SIMULATION!$D$4*$I977)))-(EXP(-SIMULATION!$D$17*$J993)/(1-EXP(-SIMULATION!$D$4*SIMULATION!$D$17))))</f>
        <v>1.7577909916530623</v>
      </c>
      <c r="L993">
        <v>1.033238315540129E-2</v>
      </c>
      <c r="M993">
        <f t="shared" ca="1" si="15"/>
        <v>1.7759531616859343</v>
      </c>
      <c r="N993" s="6">
        <v>992</v>
      </c>
      <c r="O993">
        <f ca="1">$M$24777</f>
        <v>1.6893021945378426</v>
      </c>
      <c r="P993">
        <f ca="1">$M$24778</f>
        <v>2.2581197421717061</v>
      </c>
      <c r="Q993">
        <f ca="1">$M$24779</f>
        <v>1.6101278728980193</v>
      </c>
      <c r="R993">
        <f ca="1">$M$24780</f>
        <v>1.4041471586079837</v>
      </c>
      <c r="S993">
        <f ca="1">$M$24781</f>
        <v>2.5815189784208354</v>
      </c>
      <c r="T993">
        <f ca="1">$M$24782</f>
        <v>2.1437830907482134</v>
      </c>
      <c r="U993">
        <f ca="1">$M$24783</f>
        <v>1.72310071883814</v>
      </c>
      <c r="V993">
        <f ca="1">$M$24784</f>
        <v>2.0562924655561035</v>
      </c>
      <c r="W993">
        <f ca="1">$M$24785</f>
        <v>2.9289116529345858</v>
      </c>
      <c r="X993">
        <f ca="1">$M$24786</f>
        <v>2.8112925968950795</v>
      </c>
      <c r="Y993">
        <f ca="1">$M$24787</f>
        <v>2.3739783288470386</v>
      </c>
      <c r="Z993">
        <f ca="1">$M$24788</f>
        <v>1.7463238729474717</v>
      </c>
      <c r="AA993">
        <f ca="1">$M$24789</f>
        <v>2.7257505371161241</v>
      </c>
      <c r="AB993">
        <f ca="1">$M$24790</f>
        <v>2.1216768195527256</v>
      </c>
      <c r="AC993">
        <f ca="1">$M$24791</f>
        <v>3.0158146543021407</v>
      </c>
      <c r="AD993">
        <f ca="1">$M$24792</f>
        <v>2.1066792803606167</v>
      </c>
      <c r="AE993">
        <f ca="1">$M$24793</f>
        <v>2.2052890105046155</v>
      </c>
      <c r="AF993">
        <f ca="1">$M$24794</f>
        <v>1.2986024713639672</v>
      </c>
      <c r="AG993">
        <f ca="1">$M$24795</f>
        <v>2.1565390041708525</v>
      </c>
      <c r="AH993">
        <f ca="1">$M$24796</f>
        <v>1.9401794975187696</v>
      </c>
      <c r="AI993">
        <f ca="1">$M$24797</f>
        <v>1.9888263953234251</v>
      </c>
      <c r="AJ993">
        <f ca="1">$M$24798</f>
        <v>1.3861261816166581</v>
      </c>
      <c r="AK993">
        <f ca="1">$M$24799</f>
        <v>1.2908654651778237</v>
      </c>
      <c r="AL993">
        <f ca="1">$M$24800</f>
        <v>1.631152002502581</v>
      </c>
      <c r="AM993">
        <f ca="1">$M$24801</f>
        <v>2.0956699562989538</v>
      </c>
    </row>
    <row r="994" spans="1:39" x14ac:dyDescent="0.25">
      <c r="A994" s="9"/>
      <c r="H994" s="9"/>
      <c r="J994">
        <v>17</v>
      </c>
      <c r="K994">
        <f ca="1">SIMULATION!$D$3*SIMULATION!$D$17/$H977/(SIMULATION!$D$17-$I977)*(((EXP(-$I977*$J994))/(1-EXP(-SIMULATION!$D$4*$I977)))-(EXP(-SIMULATION!$D$17*$J994)/(1-EXP(-SIMULATION!$D$4*SIMULATION!$D$17))))</f>
        <v>1.6227145445962257</v>
      </c>
      <c r="L994">
        <v>-0.2419306617034386</v>
      </c>
      <c r="M994">
        <f t="shared" ca="1" si="15"/>
        <v>1.2301301410662668</v>
      </c>
      <c r="N994" s="6">
        <v>993</v>
      </c>
      <c r="O994">
        <f ca="1">$M$24802</f>
        <v>0.71251920735857555</v>
      </c>
      <c r="P994">
        <f ca="1">$M$24803</f>
        <v>3.2051557482828859</v>
      </c>
      <c r="Q994">
        <f ca="1">$M$24804</f>
        <v>2.9290363592460951</v>
      </c>
      <c r="R994">
        <f ca="1">$M$24805</f>
        <v>4.14855515013436</v>
      </c>
      <c r="S994">
        <f ca="1">$M$24806</f>
        <v>2.6658417569031543</v>
      </c>
      <c r="T994">
        <f ca="1">$M$24807</f>
        <v>3.824649443407345</v>
      </c>
      <c r="U994">
        <f ca="1">$M$24808</f>
        <v>3.7235059095278564</v>
      </c>
      <c r="V994">
        <f ca="1">$M$24809</f>
        <v>1.8680599721955118</v>
      </c>
      <c r="W994">
        <f ca="1">$M$24810</f>
        <v>2.9640539934123695</v>
      </c>
      <c r="X994">
        <f ca="1">$M$24811</f>
        <v>3.0087567886044067</v>
      </c>
      <c r="Y994">
        <f ca="1">$M$24812</f>
        <v>3.5828771680796807</v>
      </c>
      <c r="Z994">
        <f ca="1">$M$24813</f>
        <v>2.8527800187082302</v>
      </c>
      <c r="AA994">
        <f ca="1">$M$24814</f>
        <v>3.4033932370232294</v>
      </c>
      <c r="AB994">
        <f ca="1">$M$24815</f>
        <v>1.8809149668238299</v>
      </c>
      <c r="AC994">
        <f ca="1">$M$24816</f>
        <v>2.7478792002279318</v>
      </c>
      <c r="AD994">
        <f ca="1">$M$24817</f>
        <v>3.0064081375793177</v>
      </c>
      <c r="AE994">
        <f ca="1">$M$24818</f>
        <v>2.2524715839285521</v>
      </c>
      <c r="AF994">
        <f ca="1">$M$24819</f>
        <v>2.5034709230624097</v>
      </c>
      <c r="AG994">
        <f ca="1">$M$24820</f>
        <v>1.4096616902831256</v>
      </c>
      <c r="AH994">
        <f ca="1">$M$24821</f>
        <v>1.9460242723742414</v>
      </c>
      <c r="AI994">
        <f ca="1">$M$24822</f>
        <v>1.4807432597028893</v>
      </c>
      <c r="AJ994">
        <f ca="1">$M$24823</f>
        <v>1.9199121382870692</v>
      </c>
      <c r="AK994">
        <f ca="1">$M$24824</f>
        <v>1.0183798058049904</v>
      </c>
      <c r="AL994">
        <f ca="1">$M$24825</f>
        <v>1.5402943441556325</v>
      </c>
      <c r="AM994">
        <f ca="1">$M$24826</f>
        <v>1.0600504642516031</v>
      </c>
    </row>
    <row r="995" spans="1:39" x14ac:dyDescent="0.25">
      <c r="A995" s="9"/>
      <c r="H995" s="9"/>
      <c r="J995">
        <v>18</v>
      </c>
      <c r="K995">
        <f ca="1">SIMULATION!$D$3*SIMULATION!$D$17/$H977/(SIMULATION!$D$17-$I977)*(((EXP(-$I977*$J995))/(1-EXP(-SIMULATION!$D$4*$I977)))-(EXP(-SIMULATION!$D$17*$J995)/(1-EXP(-SIMULATION!$D$4*SIMULATION!$D$17))))</f>
        <v>1.4976650183873528</v>
      </c>
      <c r="L995">
        <v>-0.26508448802260443</v>
      </c>
      <c r="M995">
        <f t="shared" ca="1" si="15"/>
        <v>1.1006572537587769</v>
      </c>
      <c r="N995" s="6">
        <v>994</v>
      </c>
      <c r="O995">
        <f ca="1">$M$24827</f>
        <v>2.2852658190602346</v>
      </c>
      <c r="P995">
        <f ca="1">$M$24828</f>
        <v>2.2139489931861105</v>
      </c>
      <c r="Q995">
        <f ca="1">$M$24829</f>
        <v>1.7593469886440005</v>
      </c>
      <c r="R995">
        <f ca="1">$M$24830</f>
        <v>2.2131595019058481</v>
      </c>
      <c r="S995">
        <f ca="1">$M$24831</f>
        <v>2.5729361367180701</v>
      </c>
      <c r="T995">
        <f ca="1">$M$24832</f>
        <v>3.1714036556131537</v>
      </c>
      <c r="U995">
        <f ca="1">$M$24833</f>
        <v>1.9397180049326697</v>
      </c>
      <c r="V995">
        <f ca="1">$M$24834</f>
        <v>2.6592958260216846</v>
      </c>
      <c r="W995">
        <f ca="1">$M$24835</f>
        <v>2.4953545946005935</v>
      </c>
      <c r="X995">
        <f ca="1">$M$24836</f>
        <v>1.8742492834118774</v>
      </c>
      <c r="Y995">
        <f ca="1">$M$24837</f>
        <v>2.7125509166532256</v>
      </c>
      <c r="Z995">
        <f ca="1">$M$24838</f>
        <v>3.421767940915192</v>
      </c>
      <c r="AA995">
        <f ca="1">$M$24839</f>
        <v>1.3616097246763601</v>
      </c>
      <c r="AB995">
        <f ca="1">$M$24840</f>
        <v>2.0175917502811429</v>
      </c>
      <c r="AC995">
        <f ca="1">$M$24841</f>
        <v>3.5418652011533962</v>
      </c>
      <c r="AD995">
        <f ca="1">$M$24842</f>
        <v>2.2797487101743492</v>
      </c>
      <c r="AE995">
        <f ca="1">$M$24843</f>
        <v>1.2183537807989508</v>
      </c>
      <c r="AF995">
        <f ca="1">$M$24844</f>
        <v>1.5857765517021627</v>
      </c>
      <c r="AG995">
        <f ca="1">$M$24845</f>
        <v>2.8482671330387412</v>
      </c>
      <c r="AH995">
        <f ca="1">$M$24846</f>
        <v>1.5203017870189623</v>
      </c>
      <c r="AI995">
        <f ca="1">$M$24847</f>
        <v>2.6201986161307307</v>
      </c>
      <c r="AJ995">
        <f ca="1">$M$24848</f>
        <v>1.8145367842167002</v>
      </c>
      <c r="AK995">
        <f ca="1">$M$24849</f>
        <v>1.7440213531990107</v>
      </c>
      <c r="AL995">
        <f ca="1">$M$24850</f>
        <v>1.6981825527473693</v>
      </c>
      <c r="AM995">
        <f ca="1">$M$24851</f>
        <v>1.7588956792687407</v>
      </c>
    </row>
    <row r="996" spans="1:39" x14ac:dyDescent="0.25">
      <c r="A996" s="9"/>
      <c r="H996" s="9"/>
      <c r="J996">
        <v>19</v>
      </c>
      <c r="K996">
        <f ca="1">SIMULATION!$D$3*SIMULATION!$D$17/$H977/(SIMULATION!$D$17-$I977)*(((EXP(-$I977*$J996))/(1-EXP(-SIMULATION!$D$4*$I977)))-(EXP(-SIMULATION!$D$17*$J996)/(1-EXP(-SIMULATION!$D$4*SIMULATION!$D$17))))</f>
        <v>1.3820260451025776</v>
      </c>
      <c r="L996">
        <v>-6.1250416395587683E-2</v>
      </c>
      <c r="M996">
        <f t="shared" ca="1" si="15"/>
        <v>1.2973763743704976</v>
      </c>
      <c r="N996" s="6">
        <v>995</v>
      </c>
      <c r="O996">
        <f ca="1">$M$24852</f>
        <v>1.2578032607034413</v>
      </c>
      <c r="P996">
        <f ca="1">$M$24853</f>
        <v>3.9427033229972905</v>
      </c>
      <c r="Q996">
        <f ca="1">$M$24854</f>
        <v>5.2283375027814154</v>
      </c>
      <c r="R996">
        <f ca="1">$M$24855</f>
        <v>3.5184791151164942</v>
      </c>
      <c r="S996">
        <f ca="1">$M$24856</f>
        <v>4.9127695096117758</v>
      </c>
      <c r="T996">
        <f ca="1">$M$24857</f>
        <v>4.9551458831469199</v>
      </c>
      <c r="U996">
        <f ca="1">$M$24858</f>
        <v>3.7616386410083154</v>
      </c>
      <c r="V996">
        <f ca="1">$M$24859</f>
        <v>5.864204371392522</v>
      </c>
      <c r="W996">
        <f ca="1">$M$24860</f>
        <v>1.2116365391288209</v>
      </c>
      <c r="X996">
        <f ca="1">$M$24861</f>
        <v>5.4733635338606916</v>
      </c>
      <c r="Y996">
        <f ca="1">$M$24862</f>
        <v>5.1967208069992967</v>
      </c>
      <c r="Z996">
        <f ca="1">$M$24863</f>
        <v>2.7291794622988639</v>
      </c>
      <c r="AA996">
        <f ca="1">$M$24864</f>
        <v>3.7165613513237332</v>
      </c>
      <c r="AB996">
        <f ca="1">$M$24865</f>
        <v>4.8357182601629809</v>
      </c>
      <c r="AC996">
        <f ca="1">$M$24866</f>
        <v>3.7332090698314393</v>
      </c>
      <c r="AD996">
        <f ca="1">$M$24867</f>
        <v>2.8364569230006782</v>
      </c>
      <c r="AE996">
        <f ca="1">$M$24868</f>
        <v>2.6281630975890531</v>
      </c>
      <c r="AF996">
        <f ca="1">$M$24869</f>
        <v>3.2310089856246123</v>
      </c>
      <c r="AG996">
        <f ca="1">$M$24870</f>
        <v>2.2883652020880505</v>
      </c>
      <c r="AH996">
        <f ca="1">$M$24871</f>
        <v>2.0356222521548091</v>
      </c>
      <c r="AI996">
        <f ca="1">$M$24872</f>
        <v>2.2800098737542585</v>
      </c>
      <c r="AJ996">
        <f ca="1">$M$24873</f>
        <v>1.625766719137818</v>
      </c>
      <c r="AK996">
        <f ca="1">$M$24874</f>
        <v>2.440939142683189</v>
      </c>
      <c r="AL996">
        <f ca="1">$M$24875</f>
        <v>1.1322869021167639</v>
      </c>
      <c r="AM996">
        <f ca="1">$M$24876</f>
        <v>1.4174246294595703</v>
      </c>
    </row>
    <row r="997" spans="1:39" x14ac:dyDescent="0.25">
      <c r="A997" s="9"/>
      <c r="H997" s="9"/>
      <c r="J997">
        <v>20</v>
      </c>
      <c r="K997">
        <f ca="1">SIMULATION!$D$3*SIMULATION!$D$17/$H977/(SIMULATION!$D$17-$I977)*(((EXP(-$I977*$J997))/(1-EXP(-SIMULATION!$D$4*$I977)))-(EXP(-SIMULATION!$D$17*$J997)/(1-EXP(-SIMULATION!$D$4*SIMULATION!$D$17))))</f>
        <v>1.2751711331232021</v>
      </c>
      <c r="L997">
        <v>5.7742653067569219E-2</v>
      </c>
      <c r="M997">
        <f t="shared" ca="1" si="15"/>
        <v>1.3488028974649144</v>
      </c>
      <c r="N997" s="6">
        <v>996</v>
      </c>
      <c r="O997">
        <f ca="1">$M$24877</f>
        <v>0.5158323889447588</v>
      </c>
      <c r="P997">
        <f ca="1">$M$24878</f>
        <v>2.5044306896922448</v>
      </c>
      <c r="Q997">
        <f ca="1">$M$24879</f>
        <v>4.3471285112013343</v>
      </c>
      <c r="R997">
        <f ca="1">$M$24880</f>
        <v>4.7847810529666104</v>
      </c>
      <c r="S997">
        <f ca="1">$M$24881</f>
        <v>2.9418999812367801</v>
      </c>
      <c r="T997">
        <f ca="1">$M$24882</f>
        <v>4.980149076077022</v>
      </c>
      <c r="U997">
        <f ca="1">$M$24883</f>
        <v>3.8744143002140961</v>
      </c>
      <c r="V997">
        <f ca="1">$M$24884</f>
        <v>2.510438010322404</v>
      </c>
      <c r="W997">
        <f ca="1">$M$24885</f>
        <v>2.8827626468160967</v>
      </c>
      <c r="X997">
        <f ca="1">$M$24886</f>
        <v>1.9961754574678741</v>
      </c>
      <c r="Y997">
        <f ca="1">$M$24887</f>
        <v>2.9639930669346168</v>
      </c>
      <c r="Z997">
        <f ca="1">$M$24888</f>
        <v>1.9525000975847597</v>
      </c>
      <c r="AA997">
        <f ca="1">$M$24889</f>
        <v>1.5303049603324439</v>
      </c>
      <c r="AB997">
        <f ca="1">$M$24890</f>
        <v>2.4450873075559096</v>
      </c>
      <c r="AC997">
        <f ca="1">$M$24891</f>
        <v>2.5454921430201511</v>
      </c>
      <c r="AD997">
        <f ca="1">$M$24892</f>
        <v>1.4525497157595098</v>
      </c>
      <c r="AE997">
        <f ca="1">$M$24893</f>
        <v>1.2720574094811652</v>
      </c>
      <c r="AF997">
        <f ca="1">$M$24894</f>
        <v>1.2504756886226862</v>
      </c>
      <c r="AG997">
        <f ca="1">$M$24895</f>
        <v>0.97460300866673688</v>
      </c>
      <c r="AH997">
        <f ca="1">$M$24896</f>
        <v>1.2237879899912372</v>
      </c>
      <c r="AI997">
        <f ca="1">$M$24897</f>
        <v>0.78503982535074079</v>
      </c>
      <c r="AJ997">
        <f ca="1">$M$24898</f>
        <v>1.1242977862571046</v>
      </c>
      <c r="AK997">
        <f ca="1">$M$24899</f>
        <v>0.6896693304869681</v>
      </c>
      <c r="AL997">
        <f ca="1">$M$24900</f>
        <v>0.68873120562412504</v>
      </c>
      <c r="AM997">
        <f ca="1">$M$24901</f>
        <v>0.11491398700596424</v>
      </c>
    </row>
    <row r="998" spans="1:39" x14ac:dyDescent="0.25">
      <c r="A998" s="9"/>
      <c r="H998" s="9"/>
      <c r="J998">
        <v>21</v>
      </c>
      <c r="K998">
        <f ca="1">SIMULATION!$D$3*SIMULATION!$D$17/$H977/(SIMULATION!$D$17-$I977)*(((EXP(-$I977*$J998))/(1-EXP(-SIMULATION!$D$4*$I977)))-(EXP(-SIMULATION!$D$17*$J998)/(1-EXP(-SIMULATION!$D$4*SIMULATION!$D$17))))</f>
        <v>1.17648525807592</v>
      </c>
      <c r="L998">
        <v>-0.45698618018458836</v>
      </c>
      <c r="M998">
        <f t="shared" ca="1" si="15"/>
        <v>0.63884775394432569</v>
      </c>
      <c r="N998" s="6">
        <v>997</v>
      </c>
      <c r="O998">
        <f ca="1">$M$24902</f>
        <v>0.69720129544955689</v>
      </c>
      <c r="P998">
        <f ca="1">$M$24903</f>
        <v>1.7232516276838348</v>
      </c>
      <c r="Q998">
        <f ca="1">$M$24904</f>
        <v>1.6439172711713799</v>
      </c>
      <c r="R998">
        <f ca="1">$M$24905</f>
        <v>3.696509538402637</v>
      </c>
      <c r="S998">
        <f ca="1">$M$24906</f>
        <v>2.5494668875877222</v>
      </c>
      <c r="T998">
        <f ca="1">$M$24907</f>
        <v>4.1285362288229077</v>
      </c>
      <c r="U998">
        <f ca="1">$M$24908</f>
        <v>2.4278634574341567</v>
      </c>
      <c r="V998">
        <f ca="1">$M$24909</f>
        <v>0.83538212136125412</v>
      </c>
      <c r="W998">
        <f ca="1">$M$24910</f>
        <v>4.1090363563005718</v>
      </c>
      <c r="X998">
        <f ca="1">$M$24911</f>
        <v>2.2966517219813878</v>
      </c>
      <c r="Y998">
        <f ca="1">$M$24912</f>
        <v>1.5983810338441284</v>
      </c>
      <c r="Z998">
        <f ca="1">$M$24913</f>
        <v>2.9427620769086609</v>
      </c>
      <c r="AA998">
        <f ca="1">$M$24914</f>
        <v>2.0516979544649376</v>
      </c>
      <c r="AB998">
        <f ca="1">$M$24915</f>
        <v>1.0032286486904776</v>
      </c>
      <c r="AC998">
        <f ca="1">$M$24916</f>
        <v>2.4918810598341405</v>
      </c>
      <c r="AD998">
        <f ca="1">$M$24917</f>
        <v>2.2091815550173317</v>
      </c>
      <c r="AE998">
        <f ca="1">$M$24918</f>
        <v>3.1676781704316817</v>
      </c>
      <c r="AF998">
        <f ca="1">$M$24919</f>
        <v>1.8107115865910191</v>
      </c>
      <c r="AG998">
        <f ca="1">$M$24920</f>
        <v>1.495991745774983</v>
      </c>
      <c r="AH998">
        <f ca="1">$M$24921</f>
        <v>2.0169438139649456</v>
      </c>
      <c r="AI998">
        <f ca="1">$M$24922</f>
        <v>1.1099179603133433</v>
      </c>
      <c r="AJ998">
        <f ca="1">$M$24923</f>
        <v>1.5893945068592765</v>
      </c>
      <c r="AK998">
        <f ca="1">$M$24924</f>
        <v>1.8012801129668836</v>
      </c>
      <c r="AL998">
        <f ca="1">$M$24925</f>
        <v>0.96663531358471655</v>
      </c>
      <c r="AM998">
        <f ca="1">$M$24926</f>
        <v>1.267173452794357</v>
      </c>
    </row>
    <row r="999" spans="1:39" x14ac:dyDescent="0.25">
      <c r="A999" s="9"/>
      <c r="H999" s="9"/>
      <c r="J999">
        <v>22</v>
      </c>
      <c r="K999">
        <f ca="1">SIMULATION!$D$3*SIMULATION!$D$17/$H977/(SIMULATION!$D$17-$I977)*(((EXP(-$I977*$J999))/(1-EXP(-SIMULATION!$D$4*$I977)))-(EXP(-SIMULATION!$D$17*$J999)/(1-EXP(-SIMULATION!$D$4*SIMULATION!$D$17))))</f>
        <v>1.0853773063392087</v>
      </c>
      <c r="L999">
        <v>0.10906697218658001</v>
      </c>
      <c r="M999">
        <f t="shared" ca="1" si="15"/>
        <v>1.2037561228216522</v>
      </c>
      <c r="N999" s="6">
        <v>998</v>
      </c>
      <c r="O999">
        <f ca="1">$M$24927</f>
        <v>1.244443132941953</v>
      </c>
      <c r="P999">
        <f ca="1">$M$24928</f>
        <v>2.0691404132757212</v>
      </c>
      <c r="Q999">
        <f ca="1">$M$24929</f>
        <v>0.97754653689014781</v>
      </c>
      <c r="R999">
        <f ca="1">$M$24930</f>
        <v>2.4113002036377891</v>
      </c>
      <c r="S999">
        <f ca="1">$M$24931</f>
        <v>1.8981994651009575</v>
      </c>
      <c r="T999">
        <f ca="1">$M$24932</f>
        <v>1.9416154543316912</v>
      </c>
      <c r="U999">
        <f ca="1">$M$24933</f>
        <v>2.7804673273857827</v>
      </c>
      <c r="V999">
        <f ca="1">$M$24934</f>
        <v>1.9539191979047008</v>
      </c>
      <c r="W999">
        <f ca="1">$M$24935</f>
        <v>2.2535080462437445</v>
      </c>
      <c r="X999">
        <f ca="1">$M$24936</f>
        <v>2.245504094604664</v>
      </c>
      <c r="Y999">
        <f ca="1">$M$24937</f>
        <v>2.5568662486235558</v>
      </c>
      <c r="Z999">
        <f ca="1">$M$24938</f>
        <v>2.4472702820602898</v>
      </c>
      <c r="AA999">
        <f ca="1">$M$24939</f>
        <v>2.3062033274454627</v>
      </c>
      <c r="AB999">
        <f ca="1">$M$24940</f>
        <v>1.5701323698121212</v>
      </c>
      <c r="AC999">
        <f ca="1">$M$24941</f>
        <v>2.3921498122851892</v>
      </c>
      <c r="AD999">
        <f ca="1">$M$24942</f>
        <v>1.4147066945935896</v>
      </c>
      <c r="AE999">
        <f ca="1">$M$24943</f>
        <v>1.785188171560308</v>
      </c>
      <c r="AF999">
        <f ca="1">$M$24944</f>
        <v>1.5680007708487114</v>
      </c>
      <c r="AG999">
        <f ca="1">$M$24945</f>
        <v>1.7542958941559637</v>
      </c>
      <c r="AH999">
        <f ca="1">$M$24946</f>
        <v>1.2784082003240362</v>
      </c>
      <c r="AI999">
        <f ca="1">$M$24947</f>
        <v>1.5085619323113697</v>
      </c>
      <c r="AJ999">
        <f ca="1">$M$24948</f>
        <v>1.495510668178248</v>
      </c>
      <c r="AK999">
        <f ca="1">$M$24949</f>
        <v>1.314343075981723</v>
      </c>
      <c r="AL999">
        <f ca="1">$M$24950</f>
        <v>1.3996286522051422</v>
      </c>
      <c r="AM999">
        <f ca="1">$M$24951</f>
        <v>1.7037461826244695</v>
      </c>
    </row>
    <row r="1000" spans="1:39" x14ac:dyDescent="0.25">
      <c r="A1000" s="9"/>
      <c r="H1000" s="9"/>
      <c r="J1000">
        <v>23</v>
      </c>
      <c r="K1000">
        <f ca="1">SIMULATION!$D$3*SIMULATION!$D$17/$H977/(SIMULATION!$D$17-$I977)*(((EXP(-$I977*$J1000))/(1-EXP(-SIMULATION!$D$4*$I977)))-(EXP(-SIMULATION!$D$17*$J1000)/(1-EXP(-SIMULATION!$D$4*SIMULATION!$D$17))))</f>
        <v>1.0012867646476682</v>
      </c>
      <c r="L1000">
        <v>-0.57064209687306544</v>
      </c>
      <c r="M1000">
        <f t="shared" ca="1" si="15"/>
        <v>0.42991038569787526</v>
      </c>
      <c r="N1000" s="6">
        <v>999</v>
      </c>
      <c r="O1000">
        <f ca="1">$M$24952</f>
        <v>1.8789410396195225</v>
      </c>
      <c r="P1000">
        <f ca="1">$M$24953</f>
        <v>1.6836957339397702</v>
      </c>
      <c r="Q1000">
        <f ca="1">$M$24954</f>
        <v>3.8063065341173097</v>
      </c>
      <c r="R1000">
        <f ca="1">$M$24955</f>
        <v>3.7819358283787512</v>
      </c>
      <c r="S1000">
        <f ca="1">$M$24956</f>
        <v>2.7459373906823275</v>
      </c>
      <c r="T1000">
        <f ca="1">$M$24957</f>
        <v>3.7929099979581817</v>
      </c>
      <c r="U1000">
        <f ca="1">$M$24958</f>
        <v>2.2798630270082842</v>
      </c>
      <c r="V1000">
        <f ca="1">$M$24959</f>
        <v>3.2683197392431507</v>
      </c>
      <c r="W1000">
        <f ca="1">$M$24960</f>
        <v>2.6165415420837141</v>
      </c>
      <c r="X1000">
        <f ca="1">$M$24961</f>
        <v>2.5833560158756801</v>
      </c>
      <c r="Y1000">
        <f ca="1">$M$24962</f>
        <v>1.3178042592356658</v>
      </c>
      <c r="Z1000">
        <f ca="1">$M$24963</f>
        <v>2.8151767671318439</v>
      </c>
      <c r="AA1000">
        <f ca="1">$M$24964</f>
        <v>1.9289218864690807</v>
      </c>
      <c r="AB1000">
        <f ca="1">$M$24965</f>
        <v>2.507169754362673</v>
      </c>
      <c r="AC1000">
        <f ca="1">$M$24966</f>
        <v>2.3183250086499312</v>
      </c>
      <c r="AD1000">
        <f ca="1">$M$24967</f>
        <v>1.2680297307341419</v>
      </c>
      <c r="AE1000">
        <f ca="1">$M$24968</f>
        <v>2.173124162352793</v>
      </c>
      <c r="AF1000">
        <f ca="1">$M$24969</f>
        <v>1.4404087965579211</v>
      </c>
      <c r="AG1000">
        <f ca="1">$M$24970</f>
        <v>1.4422803747674617</v>
      </c>
      <c r="AH1000">
        <f ca="1">$M$24971</f>
        <v>2.4252513127854987</v>
      </c>
      <c r="AI1000">
        <f ca="1">$M$24972</f>
        <v>1.5775982424062871</v>
      </c>
      <c r="AJ1000">
        <f ca="1">$M$24973</f>
        <v>1.2733006994703759</v>
      </c>
      <c r="AK1000">
        <f ca="1">$M$24974</f>
        <v>0.68883311227557054</v>
      </c>
      <c r="AL1000">
        <f ca="1">$M$24975</f>
        <v>1.4465553362242787</v>
      </c>
      <c r="AM1000">
        <f ca="1">$M$24976</f>
        <v>1.3941838659312551</v>
      </c>
    </row>
    <row r="1001" spans="1:39" s="3" customFormat="1" x14ac:dyDescent="0.25">
      <c r="A1001" s="10"/>
      <c r="B1001" s="4"/>
      <c r="C1001" s="4"/>
      <c r="D1001" s="2"/>
      <c r="E1001" s="4"/>
      <c r="F1001" s="4"/>
      <c r="G1001" s="4"/>
      <c r="H1001" s="10"/>
      <c r="I1001" s="4"/>
      <c r="J1001" s="3">
        <v>24</v>
      </c>
      <c r="K1001" s="3">
        <f ca="1">SIMULATION!$D$3*SIMULATION!$D$17/$H977/(SIMULATION!$D$17-$I977)*(((EXP(-$I977*$J1001))/(1-EXP(-SIMULATION!$D$4*$I977)))-(EXP(-SIMULATION!$D$17*$J1001)/(1-EXP(-SIMULATION!$D$4*SIMULATION!$D$17))))</f>
        <v>0.92368682207618291</v>
      </c>
      <c r="L1001" s="3">
        <v>0.24960655615894733</v>
      </c>
      <c r="M1001" s="3">
        <f t="shared" ca="1" si="15"/>
        <v>1.1542451087040213</v>
      </c>
      <c r="N1001" s="12">
        <v>1000</v>
      </c>
      <c r="O1001" s="3">
        <f ca="1">$M$24977</f>
        <v>1.2373706605807595</v>
      </c>
      <c r="P1001" s="3">
        <f ca="1">$M$24978</f>
        <v>2.8882542572222327</v>
      </c>
      <c r="Q1001" s="3">
        <f ca="1">$M$24979</f>
        <v>2.7558261515159161</v>
      </c>
      <c r="R1001" s="3">
        <f ca="1">$M$24980</f>
        <v>1.8592344356620902</v>
      </c>
      <c r="S1001" s="3">
        <f ca="1">$M$24981</f>
        <v>3.1576151543184241</v>
      </c>
      <c r="T1001" s="3">
        <f ca="1">$M$24982</f>
        <v>2.6641426065985843</v>
      </c>
      <c r="U1001" s="3">
        <f ca="1">$M$24983</f>
        <v>4.2222874965181267</v>
      </c>
      <c r="V1001" s="3">
        <f ca="1">$M$24984</f>
        <v>1.9300266972751512</v>
      </c>
      <c r="W1001" s="3">
        <f ca="1">$M$24985</f>
        <v>2.8618856674374458</v>
      </c>
      <c r="X1001" s="3">
        <f ca="1">$M$24986</f>
        <v>1.6378210498122536</v>
      </c>
      <c r="Y1001" s="3">
        <f ca="1">$M$24987</f>
        <v>0.81110700704779715</v>
      </c>
      <c r="Z1001" s="3">
        <f ca="1">$M$24988</f>
        <v>1.6153782907784613</v>
      </c>
      <c r="AA1001" s="3">
        <f ca="1">$M$24989</f>
        <v>2.7395825265170473</v>
      </c>
      <c r="AB1001" s="3">
        <f ca="1">$M$24990</f>
        <v>1.4821149135157285</v>
      </c>
      <c r="AC1001" s="3">
        <f ca="1">$M$24991</f>
        <v>2.0744523025034955</v>
      </c>
      <c r="AD1001" s="3">
        <f ca="1">$M$24992</f>
        <v>1.6386624426460605</v>
      </c>
      <c r="AE1001" s="3">
        <f ca="1">$M$24993</f>
        <v>1.8391343853768305</v>
      </c>
      <c r="AF1001" s="3">
        <f ca="1">$M$24994</f>
        <v>3.2116495046086184</v>
      </c>
      <c r="AG1001" s="3">
        <f ca="1">$M$24995</f>
        <v>2.3325874643931339</v>
      </c>
      <c r="AH1001" s="3">
        <f ca="1">$M$24996</f>
        <v>1.8276812792165644</v>
      </c>
      <c r="AI1001" s="3">
        <f ca="1">$M$24997</f>
        <v>1.2497817484820255</v>
      </c>
      <c r="AJ1001" s="3">
        <f ca="1">$M$24998</f>
        <v>1.6024573239261783</v>
      </c>
      <c r="AK1001" s="3">
        <f ca="1">$M$24999</f>
        <v>1.9588285963158145</v>
      </c>
      <c r="AL1001" s="3">
        <f ca="1">$M$25000</f>
        <v>0.9533166651692252</v>
      </c>
      <c r="AM1001" s="3">
        <f ca="1">$M$25001</f>
        <v>1.1139434775675641</v>
      </c>
    </row>
    <row r="1002" spans="1:39" x14ac:dyDescent="0.25">
      <c r="A1002" s="9">
        <v>41</v>
      </c>
      <c r="B1002" s="2">
        <f ca="1">NORMINV(RAND(),SIMULATION!D7,SIMULATION!D8)</f>
        <v>61.781767478200329</v>
      </c>
      <c r="C1002" s="2">
        <v>2</v>
      </c>
      <c r="D1002" s="2">
        <f ca="1">SIMULATION!$D$11*(1+(SIMULATION!$D$12*LN(1+$C1002)))*(1+(SIMULATION!$D$13*(($B1002/63.5)-1)))</f>
        <v>10.110462350125092</v>
      </c>
      <c r="E1002" s="2">
        <v>7.1448487646476558E-2</v>
      </c>
      <c r="F1002" s="2">
        <f ca="1">D1002*(1+E1002)</f>
        <v>10.832839594448171</v>
      </c>
      <c r="G1002" s="2">
        <v>-0.23403158576847222</v>
      </c>
      <c r="H1002" s="9">
        <f>SIMULATION!$D$15*EXP($G$1002)</f>
        <v>174.69235115054542</v>
      </c>
      <c r="I1002" s="2">
        <f ca="1">$F1002/$H1002</f>
        <v>6.2010955391588414E-2</v>
      </c>
      <c r="J1002">
        <v>0</v>
      </c>
      <c r="K1002">
        <f ca="1">SIMULATION!$D$3*SIMULATION!$D$17/$H1002/(SIMULATION!$D$17-$I1002)*(((EXP(-$I1002*$J1002))/(1-EXP(-SIMULATION!$D$4*$I1002)))-(EXP(-SIMULATION!$D$17*$J1002)/(1-EXP(-SIMULATION!$D$4*SIMULATION!$D$17))))</f>
        <v>1.066622482983496</v>
      </c>
      <c r="L1002">
        <v>-5.0426215747939061E-2</v>
      </c>
      <c r="M1002">
        <f t="shared" ca="1" si="15"/>
        <v>1.0128367475349678</v>
      </c>
    </row>
    <row r="1003" spans="1:39" x14ac:dyDescent="0.25">
      <c r="A1003" s="9"/>
      <c r="H1003" s="9"/>
      <c r="J1003">
        <v>1</v>
      </c>
      <c r="K1003">
        <f ca="1">SIMULATION!$D$3*SIMULATION!$D$17/$H1002/(SIMULATION!$D$17-$I1002)*(((EXP(-$I1002*$J1003))/(1-EXP(-SIMULATION!$D$4*$I1002)))-(EXP(-SIMULATION!$D$17*$J1003)/(1-EXP(-SIMULATION!$D$4*SIMULATION!$D$17))))</f>
        <v>2.0964803806194134</v>
      </c>
      <c r="L1003">
        <v>1.4304563739247425E-2</v>
      </c>
      <c r="M1003">
        <f t="shared" ca="1" si="15"/>
        <v>2.1264696178520652</v>
      </c>
    </row>
    <row r="1004" spans="1:39" x14ac:dyDescent="0.25">
      <c r="A1004" s="9"/>
      <c r="H1004" s="9"/>
      <c r="J1004">
        <v>2</v>
      </c>
      <c r="K1004">
        <f ca="1">SIMULATION!$D$3*SIMULATION!$D$17/$H1002/(SIMULATION!$D$17-$I1002)*(((EXP(-$I1002*$J1004))/(1-EXP(-SIMULATION!$D$4*$I1002)))-(EXP(-SIMULATION!$D$17*$J1004)/(1-EXP(-SIMULATION!$D$4*SIMULATION!$D$17))))</f>
        <v>2.67148052877624</v>
      </c>
      <c r="L1004">
        <v>0.11304928523510356</v>
      </c>
      <c r="M1004">
        <f t="shared" ca="1" si="15"/>
        <v>2.9734894930738904</v>
      </c>
    </row>
    <row r="1005" spans="1:39" x14ac:dyDescent="0.25">
      <c r="A1005" s="9"/>
      <c r="H1005" s="9"/>
      <c r="J1005">
        <v>3</v>
      </c>
      <c r="K1005">
        <f ca="1">SIMULATION!$D$3*SIMULATION!$D$17/$H1002/(SIMULATION!$D$17-$I1002)*(((EXP(-$I1002*$J1005))/(1-EXP(-SIMULATION!$D$4*$I1002)))-(EXP(-SIMULATION!$D$17*$J1005)/(1-EXP(-SIMULATION!$D$4*SIMULATION!$D$17))))</f>
        <v>2.96010508100332</v>
      </c>
      <c r="L1005">
        <v>-5.1389709944910517E-2</v>
      </c>
      <c r="M1005">
        <f t="shared" ca="1" si="15"/>
        <v>2.8079861394841035</v>
      </c>
    </row>
    <row r="1006" spans="1:39" x14ac:dyDescent="0.25">
      <c r="A1006" s="9"/>
      <c r="H1006" s="9"/>
      <c r="J1006">
        <v>4</v>
      </c>
      <c r="K1006">
        <f ca="1">SIMULATION!$D$3*SIMULATION!$D$17/$H1002/(SIMULATION!$D$17-$I1002)*(((EXP(-$I1002*$J1006))/(1-EXP(-SIMULATION!$D$4*$I1002)))-(EXP(-SIMULATION!$D$17*$J1006)/(1-EXP(-SIMULATION!$D$4*SIMULATION!$D$17))))</f>
        <v>3.0700143430014286</v>
      </c>
      <c r="L1006">
        <v>-0.17213667680407205</v>
      </c>
      <c r="M1006">
        <f t="shared" ca="1" si="15"/>
        <v>2.5415522762563261</v>
      </c>
    </row>
    <row r="1007" spans="1:39" x14ac:dyDescent="0.25">
      <c r="A1007" s="9"/>
      <c r="H1007" s="9"/>
      <c r="J1007">
        <v>5</v>
      </c>
      <c r="K1007">
        <f ca="1">SIMULATION!$D$3*SIMULATION!$D$17/$H1002/(SIMULATION!$D$17-$I1002)*(((EXP(-$I1002*$J1007))/(1-EXP(-SIMULATION!$D$4*$I1002)))-(EXP(-SIMULATION!$D$17*$J1007)/(1-EXP(-SIMULATION!$D$4*SIMULATION!$D$17))))</f>
        <v>3.0699109718929036</v>
      </c>
      <c r="L1007">
        <v>-0.17581868830842873</v>
      </c>
      <c r="M1007">
        <f t="shared" ca="1" si="15"/>
        <v>2.5301632515910395</v>
      </c>
    </row>
    <row r="1008" spans="1:39" x14ac:dyDescent="0.25">
      <c r="A1008" s="9"/>
      <c r="H1008" s="9"/>
      <c r="J1008">
        <v>6</v>
      </c>
      <c r="K1008">
        <f ca="1">SIMULATION!$D$3*SIMULATION!$D$17/$H1002/(SIMULATION!$D$17-$I1002)*(((EXP(-$I1002*$J1008))/(1-EXP(-SIMULATION!$D$4*$I1002)))-(EXP(-SIMULATION!$D$17*$J1008)/(1-EXP(-SIMULATION!$D$4*SIMULATION!$D$17))))</f>
        <v>3.0035499754547699</v>
      </c>
      <c r="L1008">
        <v>0.37793446156585803</v>
      </c>
      <c r="M1008">
        <f t="shared" ca="1" si="15"/>
        <v>4.1386950182144142</v>
      </c>
    </row>
    <row r="1009" spans="1:13" x14ac:dyDescent="0.25">
      <c r="A1009" s="9"/>
      <c r="H1009" s="9"/>
      <c r="J1009">
        <v>7</v>
      </c>
      <c r="K1009">
        <f ca="1">SIMULATION!$D$3*SIMULATION!$D$17/$H1002/(SIMULATION!$D$17-$I1002)*(((EXP(-$I1002*$J1009))/(1-EXP(-SIMULATION!$D$4*$I1002)))-(EXP(-SIMULATION!$D$17*$J1009)/(1-EXP(-SIMULATION!$D$4*SIMULATION!$D$17))))</f>
        <v>2.8987156160669443</v>
      </c>
      <c r="L1009">
        <v>-1.8915342815002092E-2</v>
      </c>
      <c r="M1009">
        <f t="shared" ca="1" si="15"/>
        <v>2.843885416465838</v>
      </c>
    </row>
    <row r="1010" spans="1:13" x14ac:dyDescent="0.25">
      <c r="A1010" s="9"/>
      <c r="H1010" s="9"/>
      <c r="J1010">
        <v>8</v>
      </c>
      <c r="K1010">
        <f ca="1">SIMULATION!$D$3*SIMULATION!$D$17/$H1002/(SIMULATION!$D$17-$I1002)*(((EXP(-$I1002*$J1010))/(1-EXP(-SIMULATION!$D$4*$I1002)))-(EXP(-SIMULATION!$D$17*$J1010)/(1-EXP(-SIMULATION!$D$4*SIMULATION!$D$17))))</f>
        <v>2.7729730477712931</v>
      </c>
      <c r="L1010">
        <v>0.41743433870700447</v>
      </c>
      <c r="M1010">
        <f t="shared" ca="1" si="15"/>
        <v>3.9305072182200496</v>
      </c>
    </row>
    <row r="1011" spans="1:13" x14ac:dyDescent="0.25">
      <c r="A1011" s="9"/>
      <c r="H1011" s="9"/>
      <c r="J1011">
        <v>9</v>
      </c>
      <c r="K1011">
        <f ca="1">SIMULATION!$D$3*SIMULATION!$D$17/$H1002/(SIMULATION!$D$17-$I1002)*(((EXP(-$I1002*$J1011))/(1-EXP(-SIMULATION!$D$4*$I1002)))-(EXP(-SIMULATION!$D$17*$J1011)/(1-EXP(-SIMULATION!$D$4*SIMULATION!$D$17))))</f>
        <v>2.6373531829913048</v>
      </c>
      <c r="L1011">
        <v>-0.39060347302637166</v>
      </c>
      <c r="M1011">
        <f t="shared" ca="1" si="15"/>
        <v>1.6071938701177453</v>
      </c>
    </row>
    <row r="1012" spans="1:13" x14ac:dyDescent="0.25">
      <c r="A1012" s="9"/>
      <c r="H1012" s="9"/>
      <c r="J1012">
        <v>10</v>
      </c>
      <c r="K1012">
        <f ca="1">SIMULATION!$D$3*SIMULATION!$D$17/$H1002/(SIMULATION!$D$17-$I1002)*(((EXP(-$I1002*$J1012))/(1-EXP(-SIMULATION!$D$4*$I1002)))-(EXP(-SIMULATION!$D$17*$J1012)/(1-EXP(-SIMULATION!$D$4*SIMULATION!$D$17))))</f>
        <v>2.4987131780788374</v>
      </c>
      <c r="L1012">
        <v>-0.19013134639102311</v>
      </c>
      <c r="M1012">
        <f t="shared" ca="1" si="15"/>
        <v>2.0236294772857155</v>
      </c>
    </row>
    <row r="1013" spans="1:13" x14ac:dyDescent="0.25">
      <c r="A1013" s="9"/>
      <c r="H1013" s="9"/>
      <c r="J1013">
        <v>11</v>
      </c>
      <c r="K1013">
        <f ca="1">SIMULATION!$D$3*SIMULATION!$D$17/$H1002/(SIMULATION!$D$17-$I1002)*(((EXP(-$I1002*$J1013))/(1-EXP(-SIMULATION!$D$4*$I1002)))-(EXP(-SIMULATION!$D$17*$J1013)/(1-EXP(-SIMULATION!$D$4*SIMULATION!$D$17))))</f>
        <v>2.3612482753550106</v>
      </c>
      <c r="L1013">
        <v>-7.4522259355310566E-2</v>
      </c>
      <c r="M1013">
        <f t="shared" ca="1" si="15"/>
        <v>2.1852827189767248</v>
      </c>
    </row>
    <row r="1014" spans="1:13" x14ac:dyDescent="0.25">
      <c r="A1014" s="9"/>
      <c r="H1014" s="9"/>
      <c r="J1014">
        <v>12</v>
      </c>
      <c r="K1014">
        <f ca="1">SIMULATION!$D$3*SIMULATION!$D$17/$H1002/(SIMULATION!$D$17-$I1002)*(((EXP(-$I1002*$J1014))/(1-EXP(-SIMULATION!$D$4*$I1002)))-(EXP(-SIMULATION!$D$17*$J1014)/(1-EXP(-SIMULATION!$D$4*SIMULATION!$D$17))))</f>
        <v>2.227459862758657</v>
      </c>
      <c r="L1014">
        <v>0.13558070791853638</v>
      </c>
      <c r="M1014">
        <f t="shared" ca="1" si="15"/>
        <v>2.5294604478116014</v>
      </c>
    </row>
    <row r="1015" spans="1:13" x14ac:dyDescent="0.25">
      <c r="A1015" s="9"/>
      <c r="H1015" s="9"/>
      <c r="J1015">
        <v>13</v>
      </c>
      <c r="K1015">
        <f ca="1">SIMULATION!$D$3*SIMULATION!$D$17/$H1002/(SIMULATION!$D$17-$I1002)*(((EXP(-$I1002*$J1015))/(1-EXP(-SIMULATION!$D$4*$I1002)))-(EXP(-SIMULATION!$D$17*$J1015)/(1-EXP(-SIMULATION!$D$4*SIMULATION!$D$17))))</f>
        <v>2.0987751105603003</v>
      </c>
      <c r="L1015">
        <v>1.3754977817230368E-2</v>
      </c>
      <c r="M1015">
        <f t="shared" ca="1" si="15"/>
        <v>2.1276437156494126</v>
      </c>
    </row>
    <row r="1016" spans="1:13" x14ac:dyDescent="0.25">
      <c r="A1016" s="9"/>
      <c r="H1016" s="9"/>
      <c r="J1016">
        <v>14</v>
      </c>
      <c r="K1016">
        <f ca="1">SIMULATION!$D$3*SIMULATION!$D$17/$H1002/(SIMULATION!$D$17-$I1002)*(((EXP(-$I1002*$J1016))/(1-EXP(-SIMULATION!$D$4*$I1002)))-(EXP(-SIMULATION!$D$17*$J1016)/(1-EXP(-SIMULATION!$D$4*SIMULATION!$D$17))))</f>
        <v>1.9759433734576393</v>
      </c>
      <c r="L1016">
        <v>-0.42228635895731942</v>
      </c>
      <c r="M1016">
        <f t="shared" ca="1" si="15"/>
        <v>1.1415294407743701</v>
      </c>
    </row>
    <row r="1017" spans="1:13" x14ac:dyDescent="0.25">
      <c r="A1017" s="9"/>
      <c r="H1017" s="9"/>
      <c r="J1017">
        <v>15</v>
      </c>
      <c r="K1017">
        <f ca="1">SIMULATION!$D$3*SIMULATION!$D$17/$H1002/(SIMULATION!$D$17-$I1002)*(((EXP(-$I1002*$J1017))/(1-EXP(-SIMULATION!$D$4*$I1002)))-(EXP(-SIMULATION!$D$17*$J1017)/(1-EXP(-SIMULATION!$D$4*SIMULATION!$D$17))))</f>
        <v>1.8592895791635735</v>
      </c>
      <c r="L1017">
        <v>0.19652437663590017</v>
      </c>
      <c r="M1017">
        <f t="shared" ca="1" si="15"/>
        <v>2.22468530469432</v>
      </c>
    </row>
    <row r="1018" spans="1:13" x14ac:dyDescent="0.25">
      <c r="A1018" s="9"/>
      <c r="H1018" s="9"/>
      <c r="J1018">
        <v>16</v>
      </c>
      <c r="K1018">
        <f ca="1">SIMULATION!$D$3*SIMULATION!$D$17/$H1002/(SIMULATION!$D$17-$I1002)*(((EXP(-$I1002*$J1018))/(1-EXP(-SIMULATION!$D$4*$I1002)))-(EXP(-SIMULATION!$D$17*$J1018)/(1-EXP(-SIMULATION!$D$4*SIMULATION!$D$17))))</f>
        <v>1.7488760086776924</v>
      </c>
      <c r="L1018">
        <v>-9.300375763741589E-2</v>
      </c>
      <c r="M1018">
        <f t="shared" ca="1" si="15"/>
        <v>1.5862239682287411</v>
      </c>
    </row>
    <row r="1019" spans="1:13" x14ac:dyDescent="0.25">
      <c r="A1019" s="9"/>
      <c r="H1019" s="9"/>
      <c r="J1019">
        <v>17</v>
      </c>
      <c r="K1019">
        <f ca="1">SIMULATION!$D$3*SIMULATION!$D$17/$H1002/(SIMULATION!$D$17-$I1002)*(((EXP(-$I1002*$J1019))/(1-EXP(-SIMULATION!$D$4*$I1002)))-(EXP(-SIMULATION!$D$17*$J1019)/(1-EXP(-SIMULATION!$D$4*SIMULATION!$D$17))))</f>
        <v>1.6446054076379633</v>
      </c>
      <c r="L1019">
        <v>-8.7030005385863488E-2</v>
      </c>
      <c r="M1019">
        <f t="shared" ca="1" si="15"/>
        <v>1.5014753901536111</v>
      </c>
    </row>
    <row r="1020" spans="1:13" x14ac:dyDescent="0.25">
      <c r="A1020" s="9"/>
      <c r="H1020" s="9"/>
      <c r="J1020">
        <v>18</v>
      </c>
      <c r="K1020">
        <f ca="1">SIMULATION!$D$3*SIMULATION!$D$17/$H1002/(SIMULATION!$D$17-$I1002)*(((EXP(-$I1002*$J1020))/(1-EXP(-SIMULATION!$D$4*$I1002)))-(EXP(-SIMULATION!$D$17*$J1020)/(1-EXP(-SIMULATION!$D$4*SIMULATION!$D$17))))</f>
        <v>1.5462865349583037</v>
      </c>
      <c r="L1020">
        <v>-0.42199405309051757</v>
      </c>
      <c r="M1020">
        <f t="shared" ca="1" si="15"/>
        <v>0.89376281283195691</v>
      </c>
    </row>
    <row r="1021" spans="1:13" x14ac:dyDescent="0.25">
      <c r="A1021" s="9"/>
      <c r="H1021" s="9"/>
      <c r="J1021">
        <v>19</v>
      </c>
      <c r="K1021">
        <f ca="1">SIMULATION!$D$3*SIMULATION!$D$17/$H1002/(SIMULATION!$D$17-$I1002)*(((EXP(-$I1002*$J1021))/(1-EXP(-SIMULATION!$D$4*$I1002)))-(EXP(-SIMULATION!$D$17*$J1021)/(1-EXP(-SIMULATION!$D$4*SIMULATION!$D$17))))</f>
        <v>1.4536756720914819</v>
      </c>
      <c r="L1021">
        <v>-0.13981818266985926</v>
      </c>
      <c r="M1021">
        <f t="shared" ca="1" si="15"/>
        <v>1.2504253814282646</v>
      </c>
    </row>
    <row r="1022" spans="1:13" x14ac:dyDescent="0.25">
      <c r="A1022" s="9"/>
      <c r="H1022" s="9"/>
      <c r="J1022">
        <v>20</v>
      </c>
      <c r="K1022">
        <f ca="1">SIMULATION!$D$3*SIMULATION!$D$17/$H1002/(SIMULATION!$D$17-$I1002)*(((EXP(-$I1002*$J1022))/(1-EXP(-SIMULATION!$D$4*$I1002)))-(EXP(-SIMULATION!$D$17*$J1022)/(1-EXP(-SIMULATION!$D$4*SIMULATION!$D$17))))</f>
        <v>1.3665027570940498</v>
      </c>
      <c r="L1022">
        <v>-0.10327702135079608</v>
      </c>
      <c r="M1022">
        <f t="shared" ca="1" si="15"/>
        <v>1.225374422673726</v>
      </c>
    </row>
    <row r="1023" spans="1:13" x14ac:dyDescent="0.25">
      <c r="A1023" s="9"/>
      <c r="H1023" s="9"/>
      <c r="J1023">
        <v>21</v>
      </c>
      <c r="K1023">
        <f ca="1">SIMULATION!$D$3*SIMULATION!$D$17/$H1002/(SIMULATION!$D$17-$I1002)*(((EXP(-$I1002*$J1023))/(1-EXP(-SIMULATION!$D$4*$I1002)))-(EXP(-SIMULATION!$D$17*$J1023)/(1-EXP(-SIMULATION!$D$4*SIMULATION!$D$17))))</f>
        <v>1.2844876939152581</v>
      </c>
      <c r="L1023">
        <v>0.24769330794827779</v>
      </c>
      <c r="M1023">
        <f t="shared" ca="1" si="15"/>
        <v>1.6026466998399831</v>
      </c>
    </row>
    <row r="1024" spans="1:13" x14ac:dyDescent="0.25">
      <c r="A1024" s="9"/>
      <c r="H1024" s="9"/>
      <c r="J1024">
        <v>22</v>
      </c>
      <c r="K1024">
        <f ca="1">SIMULATION!$D$3*SIMULATION!$D$17/$H1002/(SIMULATION!$D$17-$I1002)*(((EXP(-$I1002*$J1024))/(1-EXP(-SIMULATION!$D$4*$I1002)))-(EXP(-SIMULATION!$D$17*$J1024)/(1-EXP(-SIMULATION!$D$4*SIMULATION!$D$17))))</f>
        <v>1.2073503920700603</v>
      </c>
      <c r="L1024">
        <v>0.23287053592114401</v>
      </c>
      <c r="M1024">
        <f t="shared" ca="1" si="15"/>
        <v>1.4885067249160187</v>
      </c>
    </row>
    <row r="1025" spans="1:13" x14ac:dyDescent="0.25">
      <c r="A1025" s="9"/>
      <c r="H1025" s="9"/>
      <c r="J1025">
        <v>23</v>
      </c>
      <c r="K1025">
        <f ca="1">SIMULATION!$D$3*SIMULATION!$D$17/$H1002/(SIMULATION!$D$17-$I1002)*(((EXP(-$I1002*$J1025))/(1-EXP(-SIMULATION!$D$4*$I1002)))-(EXP(-SIMULATION!$D$17*$J1025)/(1-EXP(-SIMULATION!$D$4*SIMULATION!$D$17))))</f>
        <v>1.1348168133454166</v>
      </c>
      <c r="L1025">
        <v>-0.26199325613067936</v>
      </c>
      <c r="M1025">
        <f t="shared" ca="1" si="15"/>
        <v>0.83750246130520956</v>
      </c>
    </row>
    <row r="1026" spans="1:13" x14ac:dyDescent="0.25">
      <c r="A1026" s="9"/>
      <c r="H1026" s="9"/>
      <c r="J1026">
        <v>24</v>
      </c>
      <c r="K1026">
        <f ca="1">SIMULATION!$D$3*SIMULATION!$D$17/$H1002/(SIMULATION!$D$17-$I1002)*(((EXP(-$I1002*$J1026))/(1-EXP(-SIMULATION!$D$4*$I1002)))-(EXP(-SIMULATION!$D$17*$J1026)/(1-EXP(-SIMULATION!$D$4*SIMULATION!$D$17))))</f>
        <v>1.0666224829834963</v>
      </c>
      <c r="L1026">
        <v>0.20459483754233707</v>
      </c>
      <c r="M1026">
        <f t="shared" ca="1" si="15"/>
        <v>1.2848479366085088</v>
      </c>
    </row>
    <row r="1027" spans="1:13" x14ac:dyDescent="0.25">
      <c r="A1027" s="9">
        <v>42</v>
      </c>
      <c r="B1027" s="2">
        <f ca="1">NORMINV(RAND(),SIMULATION!D7,SIMULATION!D8)</f>
        <v>55.274253619133219</v>
      </c>
      <c r="C1027" s="2">
        <v>2</v>
      </c>
      <c r="D1027" s="2">
        <f ca="1">SIMULATION!$D$11*(1+(SIMULATION!$D$12*LN(1+$C1027)))*(1+(SIMULATION!$D$13*(($B1027/63.5)-1)))</f>
        <v>9.6272030660816217</v>
      </c>
      <c r="E1027" s="2">
        <v>0.3516265128118134</v>
      </c>
      <c r="F1027" s="2">
        <f ca="1">D1027*(1+E1027)</f>
        <v>13.0123829083391</v>
      </c>
      <c r="G1027" s="2">
        <v>-1.2267589023621037</v>
      </c>
      <c r="H1027" s="9">
        <f>SIMULATION!$D$15*EXP($G$1027)</f>
        <v>64.734812483040159</v>
      </c>
      <c r="I1027" s="2">
        <f ca="1">$F1027/$H1027</f>
        <v>0.20101059088953427</v>
      </c>
      <c r="J1027">
        <v>0</v>
      </c>
      <c r="K1027">
        <f ca="1">SIMULATION!$D$3*SIMULATION!$D$17/$H1027/(SIMULATION!$D$17-$I1027)*(((EXP(-$I1027*$J1027))/(1-EXP(-SIMULATION!$D$4*$I1027)))-(EXP(-SIMULATION!$D$17*$J1027)/(1-EXP(-SIMULATION!$D$4*SIMULATION!$D$17))))</f>
        <v>0.12512211661238723</v>
      </c>
      <c r="L1027">
        <v>0.21107621006125996</v>
      </c>
      <c r="M1027">
        <f t="shared" ref="M1027:M1090" ca="1" si="16">$K1027*(1+$L1027)</f>
        <v>0.15153241878177295</v>
      </c>
    </row>
    <row r="1028" spans="1:13" x14ac:dyDescent="0.25">
      <c r="A1028" s="9"/>
      <c r="H1028" s="9"/>
      <c r="J1028">
        <v>1</v>
      </c>
      <c r="K1028">
        <f ca="1">SIMULATION!$D$3*SIMULATION!$D$17/$H1027/(SIMULATION!$D$17-$I1027)*(((EXP(-$I1027*$J1028))/(1-EXP(-SIMULATION!$D$4*$I1027)))-(EXP(-SIMULATION!$D$17*$J1028)/(1-EXP(-SIMULATION!$D$4*SIMULATION!$D$17))))</f>
        <v>2.8463882911246241</v>
      </c>
      <c r="L1028">
        <v>1.4567875491658453E-2</v>
      </c>
      <c r="M1028">
        <f t="shared" ca="1" si="16"/>
        <v>2.8878541213506423</v>
      </c>
    </row>
    <row r="1029" spans="1:13" x14ac:dyDescent="0.25">
      <c r="A1029" s="9"/>
      <c r="H1029" s="9"/>
      <c r="J1029">
        <v>2</v>
      </c>
      <c r="K1029">
        <f ca="1">SIMULATION!$D$3*SIMULATION!$D$17/$H1027/(SIMULATION!$D$17-$I1027)*(((EXP(-$I1027*$J1029))/(1-EXP(-SIMULATION!$D$4*$I1027)))-(EXP(-SIMULATION!$D$17*$J1029)/(1-EXP(-SIMULATION!$D$4*SIMULATION!$D$17))))</f>
        <v>4.0865258486860876</v>
      </c>
      <c r="L1029">
        <v>-4.3326135601558562E-2</v>
      </c>
      <c r="M1029">
        <f t="shared" ca="1" si="16"/>
        <v>3.9094724756266404</v>
      </c>
    </row>
    <row r="1030" spans="1:13" x14ac:dyDescent="0.25">
      <c r="A1030" s="9"/>
      <c r="H1030" s="9"/>
      <c r="J1030">
        <v>3</v>
      </c>
      <c r="K1030">
        <f ca="1">SIMULATION!$D$3*SIMULATION!$D$17/$H1027/(SIMULATION!$D$17-$I1027)*(((EXP(-$I1027*$J1030))/(1-EXP(-SIMULATION!$D$4*$I1027)))-(EXP(-SIMULATION!$D$17*$J1030)/(1-EXP(-SIMULATION!$D$4*SIMULATION!$D$17))))</f>
        <v>4.4692449936579619</v>
      </c>
      <c r="L1030">
        <v>0.42859677640237215</v>
      </c>
      <c r="M1030">
        <f t="shared" ca="1" si="16"/>
        <v>6.3847489908922048</v>
      </c>
    </row>
    <row r="1031" spans="1:13" x14ac:dyDescent="0.25">
      <c r="A1031" s="9"/>
      <c r="H1031" s="9"/>
      <c r="J1031">
        <v>4</v>
      </c>
      <c r="K1031">
        <f ca="1">SIMULATION!$D$3*SIMULATION!$D$17/$H1027/(SIMULATION!$D$17-$I1027)*(((EXP(-$I1027*$J1031))/(1-EXP(-SIMULATION!$D$4*$I1027)))-(EXP(-SIMULATION!$D$17*$J1031)/(1-EXP(-SIMULATION!$D$4*SIMULATION!$D$17))))</f>
        <v>4.3775316329386325</v>
      </c>
      <c r="L1031">
        <v>8.0037087112538013E-2</v>
      </c>
      <c r="M1031">
        <f t="shared" ca="1" si="16"/>
        <v>4.7278965135820323</v>
      </c>
    </row>
    <row r="1032" spans="1:13" x14ac:dyDescent="0.25">
      <c r="A1032" s="9"/>
      <c r="H1032" s="9"/>
      <c r="J1032">
        <v>5</v>
      </c>
      <c r="K1032">
        <f ca="1">SIMULATION!$D$3*SIMULATION!$D$17/$H1027/(SIMULATION!$D$17-$I1027)*(((EXP(-$I1027*$J1032))/(1-EXP(-SIMULATION!$D$4*$I1027)))-(EXP(-SIMULATION!$D$17*$J1032)/(1-EXP(-SIMULATION!$D$4*SIMULATION!$D$17))))</f>
        <v>4.0431512045535332</v>
      </c>
      <c r="L1032">
        <v>-0.20023399167168762</v>
      </c>
      <c r="M1032">
        <f t="shared" ca="1" si="16"/>
        <v>3.2335748999335872</v>
      </c>
    </row>
    <row r="1033" spans="1:13" x14ac:dyDescent="0.25">
      <c r="A1033" s="9"/>
      <c r="H1033" s="9"/>
      <c r="J1033">
        <v>6</v>
      </c>
      <c r="K1033">
        <f ca="1">SIMULATION!$D$3*SIMULATION!$D$17/$H1027/(SIMULATION!$D$17-$I1027)*(((EXP(-$I1027*$J1033))/(1-EXP(-SIMULATION!$D$4*$I1027)))-(EXP(-SIMULATION!$D$17*$J1033)/(1-EXP(-SIMULATION!$D$4*SIMULATION!$D$17))))</f>
        <v>3.6034510572583187</v>
      </c>
      <c r="L1033">
        <v>0.33330547636455743</v>
      </c>
      <c r="M1033">
        <f t="shared" ca="1" si="16"/>
        <v>4.8045010284541707</v>
      </c>
    </row>
    <row r="1034" spans="1:13" x14ac:dyDescent="0.25">
      <c r="A1034" s="9"/>
      <c r="H1034" s="9"/>
      <c r="J1034">
        <v>7</v>
      </c>
      <c r="K1034">
        <f ca="1">SIMULATION!$D$3*SIMULATION!$D$17/$H1027/(SIMULATION!$D$17-$I1027)*(((EXP(-$I1027*$J1034))/(1-EXP(-SIMULATION!$D$4*$I1027)))-(EXP(-SIMULATION!$D$17*$J1034)/(1-EXP(-SIMULATION!$D$4*SIMULATION!$D$17))))</f>
        <v>3.1373078011401137</v>
      </c>
      <c r="L1034">
        <v>-0.38560207256420936</v>
      </c>
      <c r="M1034">
        <f t="shared" ca="1" si="16"/>
        <v>1.9275554107486237</v>
      </c>
    </row>
    <row r="1035" spans="1:13" x14ac:dyDescent="0.25">
      <c r="A1035" s="9"/>
      <c r="H1035" s="9"/>
      <c r="J1035">
        <v>8</v>
      </c>
      <c r="K1035">
        <f ca="1">SIMULATION!$D$3*SIMULATION!$D$17/$H1027/(SIMULATION!$D$17-$I1027)*(((EXP(-$I1027*$J1035))/(1-EXP(-SIMULATION!$D$4*$I1027)))-(EXP(-SIMULATION!$D$17*$J1035)/(1-EXP(-SIMULATION!$D$4*SIMULATION!$D$17))))</f>
        <v>2.6877927377084898</v>
      </c>
      <c r="L1035">
        <v>0.54664230047182061</v>
      </c>
      <c r="M1035">
        <f t="shared" ca="1" si="16"/>
        <v>4.1570539430409115</v>
      </c>
    </row>
    <row r="1036" spans="1:13" x14ac:dyDescent="0.25">
      <c r="A1036" s="9"/>
      <c r="H1036" s="9"/>
      <c r="J1036">
        <v>9</v>
      </c>
      <c r="K1036">
        <f ca="1">SIMULATION!$D$3*SIMULATION!$D$17/$H1027/(SIMULATION!$D$17-$I1027)*(((EXP(-$I1027*$J1036))/(1-EXP(-SIMULATION!$D$4*$I1027)))-(EXP(-SIMULATION!$D$17*$J1036)/(1-EXP(-SIMULATION!$D$4*SIMULATION!$D$17))))</f>
        <v>2.2763933804248127</v>
      </c>
      <c r="L1036">
        <v>-0.46961589124879721</v>
      </c>
      <c r="M1036">
        <f t="shared" ca="1" si="16"/>
        <v>1.2073628742437519</v>
      </c>
    </row>
    <row r="1037" spans="1:13" x14ac:dyDescent="0.25">
      <c r="A1037" s="9"/>
      <c r="H1037" s="9"/>
      <c r="J1037">
        <v>10</v>
      </c>
      <c r="K1037">
        <f ca="1">SIMULATION!$D$3*SIMULATION!$D$17/$H1027/(SIMULATION!$D$17-$I1027)*(((EXP(-$I1027*$J1037))/(1-EXP(-SIMULATION!$D$4*$I1027)))-(EXP(-SIMULATION!$D$17*$J1037)/(1-EXP(-SIMULATION!$D$4*SIMULATION!$D$17))))</f>
        <v>1.9118790949499118</v>
      </c>
      <c r="L1037">
        <v>-0.59618559384604985</v>
      </c>
      <c r="M1037">
        <f t="shared" ca="1" si="16"/>
        <v>0.77204432136535028</v>
      </c>
    </row>
    <row r="1038" spans="1:13" x14ac:dyDescent="0.25">
      <c r="A1038" s="9"/>
      <c r="H1038" s="9"/>
      <c r="J1038">
        <v>11</v>
      </c>
      <c r="K1038">
        <f ca="1">SIMULATION!$D$3*SIMULATION!$D$17/$H1027/(SIMULATION!$D$17-$I1027)*(((EXP(-$I1027*$J1038))/(1-EXP(-SIMULATION!$D$4*$I1027)))-(EXP(-SIMULATION!$D$17*$J1038)/(1-EXP(-SIMULATION!$D$4*SIMULATION!$D$17))))</f>
        <v>1.5957796948127101</v>
      </c>
      <c r="L1038">
        <v>-0.1722055371633103</v>
      </c>
      <c r="M1038">
        <f t="shared" ca="1" si="16"/>
        <v>1.3209775952731839</v>
      </c>
    </row>
    <row r="1039" spans="1:13" x14ac:dyDescent="0.25">
      <c r="A1039" s="9"/>
      <c r="H1039" s="9"/>
      <c r="J1039">
        <v>12</v>
      </c>
      <c r="K1039">
        <f ca="1">SIMULATION!$D$3*SIMULATION!$D$17/$H1027/(SIMULATION!$D$17-$I1027)*(((EXP(-$I1027*$J1039))/(1-EXP(-SIMULATION!$D$4*$I1027)))-(EXP(-SIMULATION!$D$17*$J1039)/(1-EXP(-SIMULATION!$D$4*SIMULATION!$D$17))))</f>
        <v>1.32573045156876</v>
      </c>
      <c r="L1039">
        <v>0.47996845117114462</v>
      </c>
      <c r="M1039">
        <f t="shared" ca="1" si="16"/>
        <v>1.96203924307864</v>
      </c>
    </row>
    <row r="1040" spans="1:13" x14ac:dyDescent="0.25">
      <c r="A1040" s="9"/>
      <c r="H1040" s="9"/>
      <c r="J1040">
        <v>13</v>
      </c>
      <c r="K1040">
        <f ca="1">SIMULATION!$D$3*SIMULATION!$D$17/$H1027/(SIMULATION!$D$17-$I1027)*(((EXP(-$I1027*$J1040))/(1-EXP(-SIMULATION!$D$4*$I1027)))-(EXP(-SIMULATION!$D$17*$J1040)/(1-EXP(-SIMULATION!$D$4*SIMULATION!$D$17))))</f>
        <v>1.0974800443885557</v>
      </c>
      <c r="L1040">
        <v>0.16933450299781877</v>
      </c>
      <c r="M1040">
        <f t="shared" ca="1" si="16"/>
        <v>1.2833212822551159</v>
      </c>
    </row>
    <row r="1041" spans="1:13" x14ac:dyDescent="0.25">
      <c r="A1041" s="9"/>
      <c r="H1041" s="9"/>
      <c r="J1041">
        <v>14</v>
      </c>
      <c r="K1041">
        <f ca="1">SIMULATION!$D$3*SIMULATION!$D$17/$H1027/(SIMULATION!$D$17-$I1027)*(((EXP(-$I1027*$J1041))/(1-EXP(-SIMULATION!$D$4*$I1027)))-(EXP(-SIMULATION!$D$17*$J1041)/(1-EXP(-SIMULATION!$D$4*SIMULATION!$D$17))))</f>
        <v>0.90606638359491309</v>
      </c>
      <c r="L1041">
        <v>-0.14369108758502014</v>
      </c>
      <c r="M1041">
        <f t="shared" ca="1" si="16"/>
        <v>0.77587271951193393</v>
      </c>
    </row>
    <row r="1042" spans="1:13" x14ac:dyDescent="0.25">
      <c r="A1042" s="9"/>
      <c r="H1042" s="9"/>
      <c r="J1042">
        <v>15</v>
      </c>
      <c r="K1042">
        <f ca="1">SIMULATION!$D$3*SIMULATION!$D$17/$H1027/(SIMULATION!$D$17-$I1027)*(((EXP(-$I1027*$J1042))/(1-EXP(-SIMULATION!$D$4*$I1027)))-(EXP(-SIMULATION!$D$17*$J1042)/(1-EXP(-SIMULATION!$D$4*SIMULATION!$D$17))))</f>
        <v>0.74647938561333738</v>
      </c>
      <c r="L1042">
        <v>8.690836750103216E-2</v>
      </c>
      <c r="M1042">
        <f t="shared" ca="1" si="16"/>
        <v>0.81135469039016606</v>
      </c>
    </row>
    <row r="1043" spans="1:13" x14ac:dyDescent="0.25">
      <c r="A1043" s="9"/>
      <c r="H1043" s="9"/>
      <c r="J1043">
        <v>16</v>
      </c>
      <c r="K1043">
        <f ca="1">SIMULATION!$D$3*SIMULATION!$D$17/$H1027/(SIMULATION!$D$17-$I1027)*(((EXP(-$I1027*$J1043))/(1-EXP(-SIMULATION!$D$4*$I1027)))-(EXP(-SIMULATION!$D$17*$J1043)/(1-EXP(-SIMULATION!$D$4*SIMULATION!$D$17))))</f>
        <v>0.61401149394288801</v>
      </c>
      <c r="L1043">
        <v>-6.4424040123961628E-3</v>
      </c>
      <c r="M1043">
        <f t="shared" ca="1" si="16"/>
        <v>0.61005578383065295</v>
      </c>
    </row>
    <row r="1044" spans="1:13" x14ac:dyDescent="0.25">
      <c r="A1044" s="9"/>
      <c r="H1044" s="9"/>
      <c r="J1044">
        <v>17</v>
      </c>
      <c r="K1044">
        <f ca="1">SIMULATION!$D$3*SIMULATION!$D$17/$H1027/(SIMULATION!$D$17-$I1027)*(((EXP(-$I1027*$J1044))/(1-EXP(-SIMULATION!$D$4*$I1027)))-(EXP(-SIMULATION!$D$17*$J1044)/(1-EXP(-SIMULATION!$D$4*SIMULATION!$D$17))))</f>
        <v>0.50442161197498991</v>
      </c>
      <c r="L1044">
        <v>5.0023697245546117E-2</v>
      </c>
      <c r="M1044">
        <f t="shared" ca="1" si="16"/>
        <v>0.52965464597653711</v>
      </c>
    </row>
    <row r="1045" spans="1:13" x14ac:dyDescent="0.25">
      <c r="A1045" s="9"/>
      <c r="H1045" s="9"/>
      <c r="J1045">
        <v>18</v>
      </c>
      <c r="K1045">
        <f ca="1">SIMULATION!$D$3*SIMULATION!$D$17/$H1027/(SIMULATION!$D$17-$I1027)*(((EXP(-$I1027*$J1045))/(1-EXP(-SIMULATION!$D$4*$I1027)))-(EXP(-SIMULATION!$D$17*$J1045)/(1-EXP(-SIMULATION!$D$4*SIMULATION!$D$17))))</f>
        <v>0.41399051692919531</v>
      </c>
      <c r="L1045">
        <v>0.16000107891800217</v>
      </c>
      <c r="M1045">
        <f t="shared" ca="1" si="16"/>
        <v>0.480229446299688</v>
      </c>
    </row>
    <row r="1046" spans="1:13" x14ac:dyDescent="0.25">
      <c r="A1046" s="9"/>
      <c r="H1046" s="9"/>
      <c r="J1046">
        <v>19</v>
      </c>
      <c r="K1046">
        <f ca="1">SIMULATION!$D$3*SIMULATION!$D$17/$H1027/(SIMULATION!$D$17-$I1027)*(((EXP(-$I1027*$J1046))/(1-EXP(-SIMULATION!$D$4*$I1027)))-(EXP(-SIMULATION!$D$17*$J1046)/(1-EXP(-SIMULATION!$D$4*SIMULATION!$D$17))))</f>
        <v>0.33951577118234194</v>
      </c>
      <c r="L1046">
        <v>0.22333206471098549</v>
      </c>
      <c r="M1046">
        <f t="shared" ca="1" si="16"/>
        <v>0.41534052936243687</v>
      </c>
    </row>
    <row r="1047" spans="1:13" x14ac:dyDescent="0.25">
      <c r="A1047" s="9"/>
      <c r="H1047" s="9"/>
      <c r="J1047">
        <v>20</v>
      </c>
      <c r="K1047">
        <f ca="1">SIMULATION!$D$3*SIMULATION!$D$17/$H1027/(SIMULATION!$D$17-$I1027)*(((EXP(-$I1027*$J1047))/(1-EXP(-SIMULATION!$D$4*$I1027)))-(EXP(-SIMULATION!$D$17*$J1047)/(1-EXP(-SIMULATION!$D$4*SIMULATION!$D$17))))</f>
        <v>0.27827525503196843</v>
      </c>
      <c r="L1047">
        <v>0.5270981580531402</v>
      </c>
      <c r="M1047">
        <f t="shared" ca="1" si="16"/>
        <v>0.42495362939108683</v>
      </c>
    </row>
    <row r="1048" spans="1:13" x14ac:dyDescent="0.25">
      <c r="A1048" s="9"/>
      <c r="H1048" s="9"/>
      <c r="J1048">
        <v>21</v>
      </c>
      <c r="K1048">
        <f ca="1">SIMULATION!$D$3*SIMULATION!$D$17/$H1027/(SIMULATION!$D$17-$I1027)*(((EXP(-$I1027*$J1048))/(1-EXP(-SIMULATION!$D$4*$I1027)))-(EXP(-SIMULATION!$D$17*$J1048)/(1-EXP(-SIMULATION!$D$4*SIMULATION!$D$17))))</f>
        <v>0.22797663805380952</v>
      </c>
      <c r="L1048">
        <v>-5.0869127198421724E-2</v>
      </c>
      <c r="M1048">
        <f t="shared" ca="1" si="16"/>
        <v>0.21637966545438173</v>
      </c>
    </row>
    <row r="1049" spans="1:13" x14ac:dyDescent="0.25">
      <c r="A1049" s="9"/>
      <c r="H1049" s="9"/>
      <c r="J1049">
        <v>22</v>
      </c>
      <c r="K1049">
        <f ca="1">SIMULATION!$D$3*SIMULATION!$D$17/$H1027/(SIMULATION!$D$17-$I1027)*(((EXP(-$I1027*$J1049))/(1-EXP(-SIMULATION!$D$4*$I1027)))-(EXP(-SIMULATION!$D$17*$J1049)/(1-EXP(-SIMULATION!$D$4*SIMULATION!$D$17))))</f>
        <v>0.18670278522107542</v>
      </c>
      <c r="L1049">
        <v>5.4027939840960168E-3</v>
      </c>
      <c r="M1049">
        <f t="shared" ca="1" si="16"/>
        <v>0.18771150190588179</v>
      </c>
    </row>
    <row r="1050" spans="1:13" x14ac:dyDescent="0.25">
      <c r="A1050" s="9"/>
      <c r="H1050" s="9"/>
      <c r="J1050">
        <v>23</v>
      </c>
      <c r="K1050">
        <f ca="1">SIMULATION!$D$3*SIMULATION!$D$17/$H1027/(SIMULATION!$D$17-$I1027)*(((EXP(-$I1027*$J1050))/(1-EXP(-SIMULATION!$D$4*$I1027)))-(EXP(-SIMULATION!$D$17*$J1050)/(1-EXP(-SIMULATION!$D$4*SIMULATION!$D$17))))</f>
        <v>0.15285860298785281</v>
      </c>
      <c r="L1050">
        <v>8.2110147271654041E-2</v>
      </c>
      <c r="M1050">
        <f t="shared" ca="1" si="16"/>
        <v>0.16540984539092471</v>
      </c>
    </row>
    <row r="1051" spans="1:13" x14ac:dyDescent="0.25">
      <c r="A1051" s="9"/>
      <c r="H1051" s="9"/>
      <c r="J1051">
        <v>24</v>
      </c>
      <c r="K1051">
        <f ca="1">SIMULATION!$D$3*SIMULATION!$D$17/$H1027/(SIMULATION!$D$17-$I1027)*(((EXP(-$I1027*$J1051))/(1-EXP(-SIMULATION!$D$4*$I1027)))-(EXP(-SIMULATION!$D$17*$J1051)/(1-EXP(-SIMULATION!$D$4*SIMULATION!$D$17))))</f>
        <v>0.1251221166123869</v>
      </c>
      <c r="L1051">
        <v>-0.26374469341464485</v>
      </c>
      <c r="M1051">
        <f t="shared" ca="1" si="16"/>
        <v>9.2121822327061481E-2</v>
      </c>
    </row>
    <row r="1052" spans="1:13" x14ac:dyDescent="0.25">
      <c r="A1052" s="9">
        <v>43</v>
      </c>
      <c r="B1052" s="2">
        <f ca="1">NORMINV(RAND(),SIMULATION!D7,SIMULATION!D8)</f>
        <v>55.176071992028035</v>
      </c>
      <c r="C1052" s="2">
        <v>2</v>
      </c>
      <c r="D1052" s="2">
        <f ca="1">SIMULATION!$D$11*(1+(SIMULATION!$D$12*LN(1+$C1052)))*(1+(SIMULATION!$D$13*(($B1052/63.5)-1)))</f>
        <v>9.619911927891426</v>
      </c>
      <c r="E1052" s="2">
        <v>8.8109440111210538E-2</v>
      </c>
      <c r="F1052" s="2">
        <f ca="1">D1052*(1+E1052)</f>
        <v>10.467516981777097</v>
      </c>
      <c r="G1052" s="2">
        <v>0.7848065060143492</v>
      </c>
      <c r="H1052" s="9">
        <f>SIMULATION!$D$15*EXP($G$1052)</f>
        <v>483.89334709709311</v>
      </c>
      <c r="I1052" s="2">
        <f ca="1">$F1052/$H1052</f>
        <v>2.1631867940678239E-2</v>
      </c>
      <c r="J1052">
        <v>0</v>
      </c>
      <c r="K1052">
        <f ca="1">SIMULATION!$D$3*SIMULATION!$D$17/$H1052/(SIMULATION!$D$17-$I1052)*(((EXP(-$I1052*$J1052))/(1-EXP(-SIMULATION!$D$4*$I1052)))-(EXP(-SIMULATION!$D$17*$J1052)/(1-EXP(-SIMULATION!$D$4*SIMULATION!$D$17))))</f>
        <v>1.7552588549365036</v>
      </c>
      <c r="L1052">
        <v>-0.42789101475596164</v>
      </c>
      <c r="M1052">
        <f t="shared" ca="1" si="16"/>
        <v>1.0041993623383358</v>
      </c>
    </row>
    <row r="1053" spans="1:13" x14ac:dyDescent="0.25">
      <c r="A1053" s="9"/>
      <c r="H1053" s="9"/>
      <c r="J1053">
        <v>1</v>
      </c>
      <c r="K1053">
        <f ca="1">SIMULATION!$D$3*SIMULATION!$D$17/$H1052/(SIMULATION!$D$17-$I1052)*(((EXP(-$I1052*$J1053))/(1-EXP(-SIMULATION!$D$4*$I1052)))-(EXP(-SIMULATION!$D$17*$J1053)/(1-EXP(-SIMULATION!$D$4*SIMULATION!$D$17))))</f>
        <v>2.1212438051079276</v>
      </c>
      <c r="L1053">
        <v>-0.24922926698288103</v>
      </c>
      <c r="M1053">
        <f t="shared" ca="1" si="16"/>
        <v>1.5925677664689015</v>
      </c>
    </row>
    <row r="1054" spans="1:13" x14ac:dyDescent="0.25">
      <c r="A1054" s="9"/>
      <c r="H1054" s="9"/>
      <c r="J1054">
        <v>2</v>
      </c>
      <c r="K1054">
        <f ca="1">SIMULATION!$D$3*SIMULATION!$D$17/$H1052/(SIMULATION!$D$17-$I1052)*(((EXP(-$I1052*$J1054))/(1-EXP(-SIMULATION!$D$4*$I1052)))-(EXP(-SIMULATION!$D$17*$J1054)/(1-EXP(-SIMULATION!$D$4*SIMULATION!$D$17))))</f>
        <v>2.334452637017582</v>
      </c>
      <c r="L1054">
        <v>-0.32982279947763238</v>
      </c>
      <c r="M1054">
        <f t="shared" ca="1" si="16"/>
        <v>1.5644969330285019</v>
      </c>
    </row>
    <row r="1055" spans="1:13" x14ac:dyDescent="0.25">
      <c r="A1055" s="9"/>
      <c r="H1055" s="9"/>
      <c r="J1055">
        <v>3</v>
      </c>
      <c r="K1055">
        <f ca="1">SIMULATION!$D$3*SIMULATION!$D$17/$H1052/(SIMULATION!$D$17-$I1052)*(((EXP(-$I1052*$J1055))/(1-EXP(-SIMULATION!$D$4*$I1052)))-(EXP(-SIMULATION!$D$17*$J1055)/(1-EXP(-SIMULATION!$D$4*SIMULATION!$D$17))))</f>
        <v>2.4502151311975267</v>
      </c>
      <c r="L1055">
        <v>-0.10421998145215454</v>
      </c>
      <c r="M1055">
        <f t="shared" ca="1" si="16"/>
        <v>2.1948537556703323</v>
      </c>
    </row>
    <row r="1056" spans="1:13" x14ac:dyDescent="0.25">
      <c r="A1056" s="9"/>
      <c r="H1056" s="9"/>
      <c r="J1056">
        <v>4</v>
      </c>
      <c r="K1056">
        <f ca="1">SIMULATION!$D$3*SIMULATION!$D$17/$H1052/(SIMULATION!$D$17-$I1052)*(((EXP(-$I1052*$J1056))/(1-EXP(-SIMULATION!$D$4*$I1052)))-(EXP(-SIMULATION!$D$17*$J1056)/(1-EXP(-SIMULATION!$D$4*SIMULATION!$D$17))))</f>
        <v>2.5039781894095152</v>
      </c>
      <c r="L1056">
        <v>0.16323750524628727</v>
      </c>
      <c r="M1056">
        <f t="shared" ca="1" si="16"/>
        <v>2.9127213422398399</v>
      </c>
    </row>
    <row r="1057" spans="1:13" x14ac:dyDescent="0.25">
      <c r="A1057" s="9"/>
      <c r="H1057" s="9"/>
      <c r="J1057">
        <v>5</v>
      </c>
      <c r="K1057">
        <f ca="1">SIMULATION!$D$3*SIMULATION!$D$17/$H1052/(SIMULATION!$D$17-$I1052)*(((EXP(-$I1052*$J1057))/(1-EXP(-SIMULATION!$D$4*$I1052)))-(EXP(-SIMULATION!$D$17*$J1057)/(1-EXP(-SIMULATION!$D$4*SIMULATION!$D$17))))</f>
        <v>2.5184474909842747</v>
      </c>
      <c r="L1057">
        <v>0.23641252432623217</v>
      </c>
      <c r="M1057">
        <f t="shared" ca="1" si="16"/>
        <v>3.113840019710933</v>
      </c>
    </row>
    <row r="1058" spans="1:13" x14ac:dyDescent="0.25">
      <c r="A1058" s="9"/>
      <c r="H1058" s="9"/>
      <c r="J1058">
        <v>6</v>
      </c>
      <c r="K1058">
        <f ca="1">SIMULATION!$D$3*SIMULATION!$D$17/$H1052/(SIMULATION!$D$17-$I1052)*(((EXP(-$I1052*$J1058))/(1-EXP(-SIMULATION!$D$4*$I1052)))-(EXP(-SIMULATION!$D$17*$J1058)/(1-EXP(-SIMULATION!$D$4*SIMULATION!$D$17))))</f>
        <v>2.5081640351030878</v>
      </c>
      <c r="L1058">
        <v>0.12036740876345049</v>
      </c>
      <c r="M1058">
        <f t="shared" ca="1" si="16"/>
        <v>2.8100652407621265</v>
      </c>
    </row>
    <row r="1059" spans="1:13" x14ac:dyDescent="0.25">
      <c r="A1059" s="9"/>
      <c r="H1059" s="9"/>
      <c r="J1059">
        <v>7</v>
      </c>
      <c r="K1059">
        <f ca="1">SIMULATION!$D$3*SIMULATION!$D$17/$H1052/(SIMULATION!$D$17-$I1052)*(((EXP(-$I1052*$J1059))/(1-EXP(-SIMULATION!$D$4*$I1052)))-(EXP(-SIMULATION!$D$17*$J1059)/(1-EXP(-SIMULATION!$D$4*SIMULATION!$D$17))))</f>
        <v>2.4824368958161052</v>
      </c>
      <c r="L1059">
        <v>0.13534818755583108</v>
      </c>
      <c r="M1059">
        <f t="shared" ca="1" si="16"/>
        <v>2.8184302303865385</v>
      </c>
    </row>
    <row r="1060" spans="1:13" x14ac:dyDescent="0.25">
      <c r="A1060" s="9"/>
      <c r="H1060" s="9"/>
      <c r="J1060">
        <v>8</v>
      </c>
      <c r="K1060">
        <f ca="1">SIMULATION!$D$3*SIMULATION!$D$17/$H1052/(SIMULATION!$D$17-$I1052)*(((EXP(-$I1052*$J1060))/(1-EXP(-SIMULATION!$D$4*$I1052)))-(EXP(-SIMULATION!$D$17*$J1060)/(1-EXP(-SIMULATION!$D$4*SIMULATION!$D$17))))</f>
        <v>2.4472225983713654</v>
      </c>
      <c r="L1060">
        <v>0.56573955112236252</v>
      </c>
      <c r="M1060">
        <f t="shared" ca="1" si="16"/>
        <v>3.8317132126704836</v>
      </c>
    </row>
    <row r="1061" spans="1:13" x14ac:dyDescent="0.25">
      <c r="A1061" s="9"/>
      <c r="H1061" s="9"/>
      <c r="J1061">
        <v>9</v>
      </c>
      <c r="K1061">
        <f ca="1">SIMULATION!$D$3*SIMULATION!$D$17/$H1052/(SIMULATION!$D$17-$I1052)*(((EXP(-$I1052*$J1061))/(1-EXP(-SIMULATION!$D$4*$I1052)))-(EXP(-SIMULATION!$D$17*$J1061)/(1-EXP(-SIMULATION!$D$4*SIMULATION!$D$17))))</f>
        <v>2.4063294649995033</v>
      </c>
      <c r="L1061">
        <v>-5.1736837862343243E-3</v>
      </c>
      <c r="M1061">
        <f t="shared" ca="1" si="16"/>
        <v>2.3938798772620977</v>
      </c>
    </row>
    <row r="1062" spans="1:13" x14ac:dyDescent="0.25">
      <c r="A1062" s="9"/>
      <c r="H1062" s="9"/>
      <c r="J1062">
        <v>10</v>
      </c>
      <c r="K1062">
        <f ca="1">SIMULATION!$D$3*SIMULATION!$D$17/$H1052/(SIMULATION!$D$17-$I1052)*(((EXP(-$I1052*$J1062))/(1-EXP(-SIMULATION!$D$4*$I1052)))-(EXP(-SIMULATION!$D$17*$J1062)/(1-EXP(-SIMULATION!$D$4*SIMULATION!$D$17))))</f>
        <v>2.3621893848282802</v>
      </c>
      <c r="L1062">
        <v>-1.3671670829576141E-2</v>
      </c>
      <c r="M1062">
        <f t="shared" ca="1" si="16"/>
        <v>2.329894309121789</v>
      </c>
    </row>
    <row r="1063" spans="1:13" x14ac:dyDescent="0.25">
      <c r="A1063" s="9"/>
      <c r="H1063" s="9"/>
      <c r="J1063">
        <v>11</v>
      </c>
      <c r="K1063">
        <f ca="1">SIMULATION!$D$3*SIMULATION!$D$17/$H1052/(SIMULATION!$D$17-$I1052)*(((EXP(-$I1052*$J1063))/(1-EXP(-SIMULATION!$D$4*$I1052)))-(EXP(-SIMULATION!$D$17*$J1063)/(1-EXP(-SIMULATION!$D$4*SIMULATION!$D$17))))</f>
        <v>2.3163523787660383</v>
      </c>
      <c r="L1063">
        <v>0.32186904396223093</v>
      </c>
      <c r="M1063">
        <f t="shared" ca="1" si="16"/>
        <v>3.0619145043991023</v>
      </c>
    </row>
    <row r="1064" spans="1:13" x14ac:dyDescent="0.25">
      <c r="A1064" s="9"/>
      <c r="H1064" s="9"/>
      <c r="J1064">
        <v>12</v>
      </c>
      <c r="K1064">
        <f ca="1">SIMULATION!$D$3*SIMULATION!$D$17/$H1052/(SIMULATION!$D$17-$I1052)*(((EXP(-$I1052*$J1064))/(1-EXP(-SIMULATION!$D$4*$I1052)))-(EXP(-SIMULATION!$D$17*$J1064)/(1-EXP(-SIMULATION!$D$4*SIMULATION!$D$17))))</f>
        <v>2.2698035247576858</v>
      </c>
      <c r="L1064">
        <v>0.21877390477606024</v>
      </c>
      <c r="M1064">
        <f t="shared" ca="1" si="16"/>
        <v>2.7663773049433895</v>
      </c>
    </row>
    <row r="1065" spans="1:13" x14ac:dyDescent="0.25">
      <c r="A1065" s="9"/>
      <c r="H1065" s="9"/>
      <c r="J1065">
        <v>13</v>
      </c>
      <c r="K1065">
        <f ca="1">SIMULATION!$D$3*SIMULATION!$D$17/$H1052/(SIMULATION!$D$17-$I1052)*(((EXP(-$I1052*$J1065))/(1-EXP(-SIMULATION!$D$4*$I1052)))-(EXP(-SIMULATION!$D$17*$J1065)/(1-EXP(-SIMULATION!$D$4*SIMULATION!$D$17))))</f>
        <v>2.2231660473390584</v>
      </c>
      <c r="L1065">
        <v>-0.24021890328735424</v>
      </c>
      <c r="M1065">
        <f t="shared" ca="1" si="16"/>
        <v>1.6891195376215875</v>
      </c>
    </row>
    <row r="1066" spans="1:13" x14ac:dyDescent="0.25">
      <c r="A1066" s="9"/>
      <c r="H1066" s="9"/>
      <c r="J1066">
        <v>14</v>
      </c>
      <c r="K1066">
        <f ca="1">SIMULATION!$D$3*SIMULATION!$D$17/$H1052/(SIMULATION!$D$17-$I1052)*(((EXP(-$I1052*$J1066))/(1-EXP(-SIMULATION!$D$4*$I1052)))-(EXP(-SIMULATION!$D$17*$J1066)/(1-EXP(-SIMULATION!$D$4*SIMULATION!$D$17))))</f>
        <v>2.176831458592452</v>
      </c>
      <c r="L1066">
        <v>-0.16264222325726435</v>
      </c>
      <c r="M1066">
        <f t="shared" ca="1" si="16"/>
        <v>1.8227867505106219</v>
      </c>
    </row>
    <row r="1067" spans="1:13" x14ac:dyDescent="0.25">
      <c r="A1067" s="9"/>
      <c r="H1067" s="9"/>
      <c r="J1067">
        <v>15</v>
      </c>
      <c r="K1067">
        <f ca="1">SIMULATION!$D$3*SIMULATION!$D$17/$H1052/(SIMULATION!$D$17-$I1052)*(((EXP(-$I1052*$J1067))/(1-EXP(-SIMULATION!$D$4*$I1052)))-(EXP(-SIMULATION!$D$17*$J1067)/(1-EXP(-SIMULATION!$D$4*SIMULATION!$D$17))))</f>
        <v>2.1310429519496017</v>
      </c>
      <c r="L1067">
        <v>-0.4470007427792651</v>
      </c>
      <c r="M1067">
        <f t="shared" ca="1" si="16"/>
        <v>1.1784651695336121</v>
      </c>
    </row>
    <row r="1068" spans="1:13" x14ac:dyDescent="0.25">
      <c r="A1068" s="9"/>
      <c r="H1068" s="9"/>
      <c r="J1068">
        <v>16</v>
      </c>
      <c r="K1068">
        <f ca="1">SIMULATION!$D$3*SIMULATION!$D$17/$H1052/(SIMULATION!$D$17-$I1052)*(((EXP(-$I1052*$J1068))/(1-EXP(-SIMULATION!$D$4*$I1052)))-(EXP(-SIMULATION!$D$17*$J1068)/(1-EXP(-SIMULATION!$D$4*SIMULATION!$D$17))))</f>
        <v>2.0859488393632408</v>
      </c>
      <c r="L1068">
        <v>0.25019817489493446</v>
      </c>
      <c r="M1068">
        <f t="shared" ca="1" si="16"/>
        <v>2.6078494318961303</v>
      </c>
    </row>
    <row r="1069" spans="1:13" x14ac:dyDescent="0.25">
      <c r="A1069" s="9"/>
      <c r="H1069" s="9"/>
      <c r="J1069">
        <v>17</v>
      </c>
      <c r="K1069">
        <f ca="1">SIMULATION!$D$3*SIMULATION!$D$17/$H1052/(SIMULATION!$D$17-$I1052)*(((EXP(-$I1052*$J1069))/(1-EXP(-SIMULATION!$D$4*$I1052)))-(EXP(-SIMULATION!$D$17*$J1069)/(1-EXP(-SIMULATION!$D$4*SIMULATION!$D$17))))</f>
        <v>2.0416367916190916</v>
      </c>
      <c r="L1069">
        <v>0.13485577615407224</v>
      </c>
      <c r="M1069">
        <f t="shared" ca="1" si="16"/>
        <v>2.3169633057775942</v>
      </c>
    </row>
    <row r="1070" spans="1:13" x14ac:dyDescent="0.25">
      <c r="A1070" s="9"/>
      <c r="H1070" s="9"/>
      <c r="J1070">
        <v>18</v>
      </c>
      <c r="K1070">
        <f ca="1">SIMULATION!$D$3*SIMULATION!$D$17/$H1052/(SIMULATION!$D$17-$I1052)*(((EXP(-$I1052*$J1070))/(1-EXP(-SIMULATION!$D$4*$I1052)))-(EXP(-SIMULATION!$D$17*$J1070)/(1-EXP(-SIMULATION!$D$4*SIMULATION!$D$17))))</f>
        <v>1.998155776909651</v>
      </c>
      <c r="L1070">
        <v>-0.17206942822461818</v>
      </c>
      <c r="M1070">
        <f t="shared" ca="1" si="16"/>
        <v>1.6543342548730895</v>
      </c>
    </row>
    <row r="1071" spans="1:13" x14ac:dyDescent="0.25">
      <c r="A1071" s="9"/>
      <c r="H1071" s="9"/>
      <c r="J1071">
        <v>19</v>
      </c>
      <c r="K1071">
        <f ca="1">SIMULATION!$D$3*SIMULATION!$D$17/$H1052/(SIMULATION!$D$17-$I1052)*(((EXP(-$I1052*$J1071))/(1-EXP(-SIMULATION!$D$4*$I1052)))-(EXP(-SIMULATION!$D$17*$J1071)/(1-EXP(-SIMULATION!$D$4*SIMULATION!$D$17))))</f>
        <v>1.9555301162293119</v>
      </c>
      <c r="L1071">
        <v>0.36278894382508137</v>
      </c>
      <c r="M1071">
        <f t="shared" ca="1" si="16"/>
        <v>2.6649748217142823</v>
      </c>
    </row>
    <row r="1072" spans="1:13" x14ac:dyDescent="0.25">
      <c r="A1072" s="9"/>
      <c r="H1072" s="9"/>
      <c r="J1072">
        <v>20</v>
      </c>
      <c r="K1072">
        <f ca="1">SIMULATION!$D$3*SIMULATION!$D$17/$H1052/(SIMULATION!$D$17-$I1052)*(((EXP(-$I1052*$J1072))/(1-EXP(-SIMULATION!$D$4*$I1052)))-(EXP(-SIMULATION!$D$17*$J1072)/(1-EXP(-SIMULATION!$D$4*SIMULATION!$D$17))))</f>
        <v>1.9137684871094605</v>
      </c>
      <c r="L1072">
        <v>-0.4574934471996614</v>
      </c>
      <c r="M1072">
        <f t="shared" ca="1" si="16"/>
        <v>1.0382319447996726</v>
      </c>
    </row>
    <row r="1073" spans="1:13" x14ac:dyDescent="0.25">
      <c r="A1073" s="9"/>
      <c r="H1073" s="9"/>
      <c r="J1073">
        <v>21</v>
      </c>
      <c r="K1073">
        <f ca="1">SIMULATION!$D$3*SIMULATION!$D$17/$H1052/(SIMULATION!$D$17-$I1052)*(((EXP(-$I1052*$J1073))/(1-EXP(-SIMULATION!$D$4*$I1052)))-(EXP(-SIMULATION!$D$17*$J1073)/(1-EXP(-SIMULATION!$D$4*SIMULATION!$D$17))))</f>
        <v>1.8728696901978812</v>
      </c>
      <c r="L1073">
        <v>0.31407930362412684</v>
      </c>
      <c r="M1073">
        <f t="shared" ca="1" si="16"/>
        <v>2.4610992982739655</v>
      </c>
    </row>
    <row r="1074" spans="1:13" x14ac:dyDescent="0.25">
      <c r="A1074" s="9"/>
      <c r="H1074" s="9"/>
      <c r="J1074">
        <v>22</v>
      </c>
      <c r="K1074">
        <f ca="1">SIMULATION!$D$3*SIMULATION!$D$17/$H1052/(SIMULATION!$D$17-$I1052)*(((EXP(-$I1052*$J1074))/(1-EXP(-SIMULATION!$D$4*$I1052)))-(EXP(-SIMULATION!$D$17*$J1074)/(1-EXP(-SIMULATION!$D$4*SIMULATION!$D$17))))</f>
        <v>1.8328263414593935</v>
      </c>
      <c r="L1074">
        <v>-0.11953795121667256</v>
      </c>
      <c r="M1074">
        <f t="shared" ca="1" si="16"/>
        <v>1.6137340356653882</v>
      </c>
    </row>
    <row r="1075" spans="1:13" x14ac:dyDescent="0.25">
      <c r="A1075" s="9"/>
      <c r="H1075" s="9"/>
      <c r="J1075">
        <v>23</v>
      </c>
      <c r="K1075">
        <f ca="1">SIMULATION!$D$3*SIMULATION!$D$17/$H1052/(SIMULATION!$D$17-$I1052)*(((EXP(-$I1052*$J1075))/(1-EXP(-SIMULATION!$D$4*$I1052)))-(EXP(-SIMULATION!$D$17*$J1075)/(1-EXP(-SIMULATION!$D$4*SIMULATION!$D$17))))</f>
        <v>1.7936272351319025</v>
      </c>
      <c r="L1075">
        <v>-0.36301002119044751</v>
      </c>
      <c r="M1075">
        <f t="shared" ca="1" si="16"/>
        <v>1.1425225744989069</v>
      </c>
    </row>
    <row r="1076" spans="1:13" x14ac:dyDescent="0.25">
      <c r="A1076" s="9"/>
      <c r="H1076" s="9"/>
      <c r="J1076">
        <v>24</v>
      </c>
      <c r="K1076">
        <f ca="1">SIMULATION!$D$3*SIMULATION!$D$17/$H1052/(SIMULATION!$D$17-$I1052)*(((EXP(-$I1052*$J1076))/(1-EXP(-SIMULATION!$D$4*$I1052)))-(EXP(-SIMULATION!$D$17*$J1076)/(1-EXP(-SIMULATION!$D$4*SIMULATION!$D$17))))</f>
        <v>1.7552588549365034</v>
      </c>
      <c r="L1076">
        <v>5.3473769830068164E-2</v>
      </c>
      <c r="M1076">
        <f t="shared" ca="1" si="16"/>
        <v>1.8491191629375672</v>
      </c>
    </row>
    <row r="1077" spans="1:13" x14ac:dyDescent="0.25">
      <c r="A1077" s="9">
        <v>44</v>
      </c>
      <c r="B1077" s="2">
        <f ca="1">NORMINV(RAND(),SIMULATION!D7,SIMULATION!D8)</f>
        <v>61.359061100831859</v>
      </c>
      <c r="C1077" s="2">
        <v>2</v>
      </c>
      <c r="D1077" s="2">
        <f ca="1">SIMULATION!$D$11*(1+(SIMULATION!$D$12*LN(1+$C1077)))*(1+(SIMULATION!$D$13*(($B1077/63.5)-1)))</f>
        <v>10.079071440215147</v>
      </c>
      <c r="E1077" s="2">
        <v>0.28748670808474946</v>
      </c>
      <c r="F1077" s="2">
        <f ca="1">D1077*(1+E1077)</f>
        <v>12.976670509113614</v>
      </c>
      <c r="G1077" s="2">
        <v>1.6594847660672543</v>
      </c>
      <c r="H1077" s="9">
        <f>SIMULATION!$D$15*EXP($G$1077)</f>
        <v>1160.4263796761227</v>
      </c>
      <c r="I1077" s="2">
        <f ca="1">$F1077/$H1077</f>
        <v>1.1182674520666644E-2</v>
      </c>
      <c r="J1077">
        <v>0</v>
      </c>
      <c r="K1077">
        <f ca="1">SIMULATION!$D$3*SIMULATION!$D$17/$H1077/(SIMULATION!$D$17-$I1077)*(((EXP(-$I1077*$J1077))/(1-EXP(-SIMULATION!$D$4*$I1077)))-(EXP(-SIMULATION!$D$17*$J1077)/(1-EXP(-SIMULATION!$D$4*SIMULATION!$D$17))))</f>
        <v>1.5792710753272565</v>
      </c>
      <c r="L1077">
        <v>-0.1762752244044706</v>
      </c>
      <c r="M1077">
        <f t="shared" ca="1" si="16"/>
        <v>1.3008847121284548</v>
      </c>
    </row>
    <row r="1078" spans="1:13" x14ac:dyDescent="0.25">
      <c r="A1078" s="9"/>
      <c r="H1078" s="9"/>
      <c r="J1078">
        <v>1</v>
      </c>
      <c r="K1078">
        <f ca="1">SIMULATION!$D$3*SIMULATION!$D$17/$H1077/(SIMULATION!$D$17-$I1077)*(((EXP(-$I1077*$J1078))/(1-EXP(-SIMULATION!$D$4*$I1077)))-(EXP(-SIMULATION!$D$17*$J1078)/(1-EXP(-SIMULATION!$D$4*SIMULATION!$D$17))))</f>
        <v>1.7309308570243844</v>
      </c>
      <c r="L1078">
        <v>-3.1128632435736318E-3</v>
      </c>
      <c r="M1078">
        <f t="shared" ca="1" si="16"/>
        <v>1.7255427059823858</v>
      </c>
    </row>
    <row r="1079" spans="1:13" x14ac:dyDescent="0.25">
      <c r="A1079" s="9"/>
      <c r="H1079" s="9"/>
      <c r="J1079">
        <v>2</v>
      </c>
      <c r="K1079">
        <f ca="1">SIMULATION!$D$3*SIMULATION!$D$17/$H1077/(SIMULATION!$D$17-$I1077)*(((EXP(-$I1077*$J1079))/(1-EXP(-SIMULATION!$D$4*$I1077)))-(EXP(-SIMULATION!$D$17*$J1079)/(1-EXP(-SIMULATION!$D$4*SIMULATION!$D$17))))</f>
        <v>1.820123733830356</v>
      </c>
      <c r="L1079">
        <v>0.30896465997591782</v>
      </c>
      <c r="M1079">
        <f t="shared" ca="1" si="16"/>
        <v>2.3824776443673499</v>
      </c>
    </row>
    <row r="1080" spans="1:13" x14ac:dyDescent="0.25">
      <c r="A1080" s="9"/>
      <c r="H1080" s="9"/>
      <c r="J1080">
        <v>3</v>
      </c>
      <c r="K1080">
        <f ca="1">SIMULATION!$D$3*SIMULATION!$D$17/$H1077/(SIMULATION!$D$17-$I1077)*(((EXP(-$I1077*$J1080))/(1-EXP(-SIMULATION!$D$4*$I1077)))-(EXP(-SIMULATION!$D$17*$J1080)/(1-EXP(-SIMULATION!$D$4*SIMULATION!$D$17))))</f>
        <v>1.8693752022282186</v>
      </c>
      <c r="L1080">
        <v>0.1501565670248971</v>
      </c>
      <c r="M1080">
        <f t="shared" ca="1" si="16"/>
        <v>2.1500741650762811</v>
      </c>
    </row>
    <row r="1081" spans="1:13" x14ac:dyDescent="0.25">
      <c r="A1081" s="9"/>
      <c r="H1081" s="9"/>
      <c r="J1081">
        <v>4</v>
      </c>
      <c r="K1081">
        <f ca="1">SIMULATION!$D$3*SIMULATION!$D$17/$H1077/(SIMULATION!$D$17-$I1077)*(((EXP(-$I1077*$J1081))/(1-EXP(-SIMULATION!$D$4*$I1077)))-(EXP(-SIMULATION!$D$17*$J1081)/(1-EXP(-SIMULATION!$D$4*SIMULATION!$D$17))))</f>
        <v>1.8931191585844074</v>
      </c>
      <c r="L1081">
        <v>0.18997744011659287</v>
      </c>
      <c r="M1081">
        <f t="shared" ca="1" si="16"/>
        <v>2.2527690901679511</v>
      </c>
    </row>
    <row r="1082" spans="1:13" x14ac:dyDescent="0.25">
      <c r="A1082" s="9"/>
      <c r="H1082" s="9"/>
      <c r="J1082">
        <v>5</v>
      </c>
      <c r="K1082">
        <f ca="1">SIMULATION!$D$3*SIMULATION!$D$17/$H1077/(SIMULATION!$D$17-$I1077)*(((EXP(-$I1077*$J1082))/(1-EXP(-SIMULATION!$D$4*$I1077)))-(EXP(-SIMULATION!$D$17*$J1082)/(1-EXP(-SIMULATION!$D$4*SIMULATION!$D$17))))</f>
        <v>1.9006042164724004</v>
      </c>
      <c r="L1082">
        <v>7.8949220013059665E-2</v>
      </c>
      <c r="M1082">
        <f t="shared" ca="1" si="16"/>
        <v>2.0506554369164287</v>
      </c>
    </row>
    <row r="1083" spans="1:13" x14ac:dyDescent="0.25">
      <c r="A1083" s="9"/>
      <c r="H1083" s="9"/>
      <c r="J1083">
        <v>6</v>
      </c>
      <c r="K1083">
        <f ca="1">SIMULATION!$D$3*SIMULATION!$D$17/$H1077/(SIMULATION!$D$17-$I1077)*(((EXP(-$I1077*$J1083))/(1-EXP(-SIMULATION!$D$4*$I1077)))-(EXP(-SIMULATION!$D$17*$J1083)/(1-EXP(-SIMULATION!$D$4*SIMULATION!$D$17))))</f>
        <v>1.8977561452453193</v>
      </c>
      <c r="L1083">
        <v>0.53280973584964186</v>
      </c>
      <c r="M1083">
        <f t="shared" ca="1" si="16"/>
        <v>2.9088990957005127</v>
      </c>
    </row>
    <row r="1084" spans="1:13" x14ac:dyDescent="0.25">
      <c r="A1084" s="9"/>
      <c r="H1084" s="9"/>
      <c r="J1084">
        <v>7</v>
      </c>
      <c r="K1084">
        <f ca="1">SIMULATION!$D$3*SIMULATION!$D$17/$H1077/(SIMULATION!$D$17-$I1077)*(((EXP(-$I1077*$J1084))/(1-EXP(-SIMULATION!$D$4*$I1077)))-(EXP(-SIMULATION!$D$17*$J1084)/(1-EXP(-SIMULATION!$D$4*SIMULATION!$D$17))))</f>
        <v>1.8883713657649726</v>
      </c>
      <c r="L1084">
        <v>-0.16498608101015533</v>
      </c>
      <c r="M1084">
        <f t="shared" ca="1" si="16"/>
        <v>1.5768163746356152</v>
      </c>
    </row>
    <row r="1085" spans="1:13" x14ac:dyDescent="0.25">
      <c r="A1085" s="9"/>
      <c r="H1085" s="9"/>
      <c r="J1085">
        <v>8</v>
      </c>
      <c r="K1085">
        <f ca="1">SIMULATION!$D$3*SIMULATION!$D$17/$H1077/(SIMULATION!$D$17-$I1077)*(((EXP(-$I1077*$J1085))/(1-EXP(-SIMULATION!$D$4*$I1077)))-(EXP(-SIMULATION!$D$17*$J1085)/(1-EXP(-SIMULATION!$D$4*SIMULATION!$D$17))))</f>
        <v>1.8748817713188166</v>
      </c>
      <c r="L1085">
        <v>0.11267244095691968</v>
      </c>
      <c r="M1085">
        <f t="shared" ca="1" si="16"/>
        <v>2.0861292769989412</v>
      </c>
    </row>
    <row r="1086" spans="1:13" x14ac:dyDescent="0.25">
      <c r="A1086" s="9"/>
      <c r="H1086" s="9"/>
      <c r="J1086">
        <v>9</v>
      </c>
      <c r="K1086">
        <f ca="1">SIMULATION!$D$3*SIMULATION!$D$17/$H1077/(SIMULATION!$D$17-$I1077)*(((EXP(-$I1077*$J1086))/(1-EXP(-SIMULATION!$D$4*$I1077)))-(EXP(-SIMULATION!$D$17*$J1086)/(1-EXP(-SIMULATION!$D$4*SIMULATION!$D$17))))</f>
        <v>1.8588448433121447</v>
      </c>
      <c r="L1086">
        <v>-0.12061737374915144</v>
      </c>
      <c r="M1086">
        <f t="shared" ca="1" si="16"/>
        <v>1.6346358601046811</v>
      </c>
    </row>
    <row r="1087" spans="1:13" x14ac:dyDescent="0.25">
      <c r="A1087" s="9"/>
      <c r="H1087" s="9"/>
      <c r="J1087">
        <v>10</v>
      </c>
      <c r="K1087">
        <f ca="1">SIMULATION!$D$3*SIMULATION!$D$17/$H1077/(SIMULATION!$D$17-$I1077)*(((EXP(-$I1077*$J1087))/(1-EXP(-SIMULATION!$D$4*$I1077)))-(EXP(-SIMULATION!$D$17*$J1087)/(1-EXP(-SIMULATION!$D$4*SIMULATION!$D$17))))</f>
        <v>1.8412577291847951</v>
      </c>
      <c r="L1087">
        <v>0.21233070769251008</v>
      </c>
      <c r="M1087">
        <f t="shared" ca="1" si="16"/>
        <v>2.2322132858669068</v>
      </c>
    </row>
    <row r="1088" spans="1:13" x14ac:dyDescent="0.25">
      <c r="A1088" s="9"/>
      <c r="H1088" s="9"/>
      <c r="J1088">
        <v>11</v>
      </c>
      <c r="K1088">
        <f ca="1">SIMULATION!$D$3*SIMULATION!$D$17/$H1077/(SIMULATION!$D$17-$I1077)*(((EXP(-$I1077*$J1088))/(1-EXP(-SIMULATION!$D$4*$I1077)))-(EXP(-SIMULATION!$D$17*$J1088)/(1-EXP(-SIMULATION!$D$4*SIMULATION!$D$17))))</f>
        <v>1.8227585110491404</v>
      </c>
      <c r="L1088">
        <v>-0.20745543982805714</v>
      </c>
      <c r="M1088">
        <f t="shared" ca="1" si="16"/>
        <v>1.4446173424391064</v>
      </c>
    </row>
    <row r="1089" spans="1:13" x14ac:dyDescent="0.25">
      <c r="A1089" s="9"/>
      <c r="H1089" s="9"/>
      <c r="J1089">
        <v>12</v>
      </c>
      <c r="K1089">
        <f ca="1">SIMULATION!$D$3*SIMULATION!$D$17/$H1077/(SIMULATION!$D$17-$I1077)*(((EXP(-$I1077*$J1089))/(1-EXP(-SIMULATION!$D$4*$I1077)))-(EXP(-SIMULATION!$D$17*$J1089)/(1-EXP(-SIMULATION!$D$4*SIMULATION!$D$17))))</f>
        <v>1.8037551834049927</v>
      </c>
      <c r="L1089">
        <v>0.44607543979681902</v>
      </c>
      <c r="M1089">
        <f t="shared" ca="1" si="16"/>
        <v>2.6083660701281666</v>
      </c>
    </row>
    <row r="1090" spans="1:13" x14ac:dyDescent="0.25">
      <c r="A1090" s="9"/>
      <c r="H1090" s="9"/>
      <c r="J1090">
        <v>13</v>
      </c>
      <c r="K1090">
        <f ca="1">SIMULATION!$D$3*SIMULATION!$D$17/$H1077/(SIMULATION!$D$17-$I1077)*(((EXP(-$I1077*$J1090))/(1-EXP(-SIMULATION!$D$4*$I1077)))-(EXP(-SIMULATION!$D$17*$J1090)/(1-EXP(-SIMULATION!$D$4*SIMULATION!$D$17))))</f>
        <v>1.7845083050773334</v>
      </c>
      <c r="L1090">
        <v>-0.15284610181037867</v>
      </c>
      <c r="M1090">
        <f t="shared" ca="1" si="16"/>
        <v>1.5117531669980171</v>
      </c>
    </row>
    <row r="1091" spans="1:13" x14ac:dyDescent="0.25">
      <c r="A1091" s="9"/>
      <c r="H1091" s="9"/>
      <c r="J1091">
        <v>14</v>
      </c>
      <c r="K1091">
        <f ca="1">SIMULATION!$D$3*SIMULATION!$D$17/$H1077/(SIMULATION!$D$17-$I1077)*(((EXP(-$I1077*$J1091))/(1-EXP(-SIMULATION!$D$4*$I1077)))-(EXP(-SIMULATION!$D$17*$J1091)/(1-EXP(-SIMULATION!$D$4*SIMULATION!$D$17))))</f>
        <v>1.7651839644726783</v>
      </c>
      <c r="L1091">
        <v>0.12875295708291504</v>
      </c>
      <c r="M1091">
        <f t="shared" ref="M1091:M1154" ca="1" si="17">$K1091*(1+$L1091)</f>
        <v>1.9924566196938791</v>
      </c>
    </row>
    <row r="1092" spans="1:13" x14ac:dyDescent="0.25">
      <c r="A1092" s="9"/>
      <c r="H1092" s="9"/>
      <c r="J1092">
        <v>15</v>
      </c>
      <c r="K1092">
        <f ca="1">SIMULATION!$D$3*SIMULATION!$D$17/$H1077/(SIMULATION!$D$17-$I1077)*(((EXP(-$I1077*$J1092))/(1-EXP(-SIMULATION!$D$4*$I1077)))-(EXP(-SIMULATION!$D$17*$J1092)/(1-EXP(-SIMULATION!$D$4*SIMULATION!$D$17))))</f>
        <v>1.7458877208905956</v>
      </c>
      <c r="L1092">
        <v>-3.8138928295529111E-2</v>
      </c>
      <c r="M1092">
        <f t="shared" ca="1" si="17"/>
        <v>1.6793014342915045</v>
      </c>
    </row>
    <row r="1093" spans="1:13" x14ac:dyDescent="0.25">
      <c r="A1093" s="9"/>
      <c r="H1093" s="9"/>
      <c r="J1093">
        <v>16</v>
      </c>
      <c r="K1093">
        <f ca="1">SIMULATION!$D$3*SIMULATION!$D$17/$H1077/(SIMULATION!$D$17-$I1077)*(((EXP(-$I1077*$J1093))/(1-EXP(-SIMULATION!$D$4*$I1077)))-(EXP(-SIMULATION!$D$17*$J1093)/(1-EXP(-SIMULATION!$D$4*SIMULATION!$D$17))))</f>
        <v>1.7266863548307647</v>
      </c>
      <c r="L1093">
        <v>0.2120178338637578</v>
      </c>
      <c r="M1093">
        <f t="shared" ca="1" si="17"/>
        <v>2.0927746555440914</v>
      </c>
    </row>
    <row r="1094" spans="1:13" x14ac:dyDescent="0.25">
      <c r="A1094" s="9"/>
      <c r="H1094" s="9"/>
      <c r="J1094">
        <v>17</v>
      </c>
      <c r="K1094">
        <f ca="1">SIMULATION!$D$3*SIMULATION!$D$17/$H1077/(SIMULATION!$D$17-$I1077)*(((EXP(-$I1077*$J1094))/(1-EXP(-SIMULATION!$D$4*$I1077)))-(EXP(-SIMULATION!$D$17*$J1094)/(1-EXP(-SIMULATION!$D$4*SIMULATION!$D$17))))</f>
        <v>1.7076218060096495</v>
      </c>
      <c r="L1094">
        <v>5.2313758374758629E-2</v>
      </c>
      <c r="M1094">
        <f t="shared" ca="1" si="17"/>
        <v>1.7969539205647072</v>
      </c>
    </row>
    <row r="1095" spans="1:13" x14ac:dyDescent="0.25">
      <c r="A1095" s="9"/>
      <c r="H1095" s="9"/>
      <c r="J1095">
        <v>18</v>
      </c>
      <c r="K1095">
        <f ca="1">SIMULATION!$D$3*SIMULATION!$D$17/$H1077/(SIMULATION!$D$17-$I1077)*(((EXP(-$I1077*$J1095))/(1-EXP(-SIMULATION!$D$4*$I1077)))-(EXP(-SIMULATION!$D$17*$J1095)/(1-EXP(-SIMULATION!$D$4*SIMULATION!$D$17))))</f>
        <v>1.6887201050730378</v>
      </c>
      <c r="L1095">
        <v>0.16733465972250267</v>
      </c>
      <c r="M1095">
        <f t="shared" ca="1" si="17"/>
        <v>1.9713015092219837</v>
      </c>
    </row>
    <row r="1096" spans="1:13" x14ac:dyDescent="0.25">
      <c r="A1096" s="9"/>
      <c r="H1096" s="9"/>
      <c r="J1096">
        <v>19</v>
      </c>
      <c r="K1096">
        <f ca="1">SIMULATION!$D$3*SIMULATION!$D$17/$H1077/(SIMULATION!$D$17-$I1077)*(((EXP(-$I1077*$J1096))/(1-EXP(-SIMULATION!$D$4*$I1077)))-(EXP(-SIMULATION!$D$17*$J1096)/(1-EXP(-SIMULATION!$D$4*SIMULATION!$D$17))))</f>
        <v>1.6699970971485514</v>
      </c>
      <c r="L1096">
        <v>0.26669212978551043</v>
      </c>
      <c r="M1096">
        <f t="shared" ca="1" si="17"/>
        <v>2.1153721797227187</v>
      </c>
    </row>
    <row r="1097" spans="1:13" x14ac:dyDescent="0.25">
      <c r="A1097" s="9"/>
      <c r="H1097" s="9"/>
      <c r="J1097">
        <v>20</v>
      </c>
      <c r="K1097">
        <f ca="1">SIMULATION!$D$3*SIMULATION!$D$17/$H1077/(SIMULATION!$D$17-$I1077)*(((EXP(-$I1077*$J1097))/(1-EXP(-SIMULATION!$D$4*$I1077)))-(EXP(-SIMULATION!$D$17*$J1097)/(1-EXP(-SIMULATION!$D$4*SIMULATION!$D$17))))</f>
        <v>1.6514621095325033</v>
      </c>
      <c r="L1097">
        <v>-0.17439663154336807</v>
      </c>
      <c r="M1097">
        <f t="shared" ca="1" si="17"/>
        <v>1.3634526805085301</v>
      </c>
    </row>
    <row r="1098" spans="1:13" x14ac:dyDescent="0.25">
      <c r="A1098" s="9"/>
      <c r="H1098" s="9"/>
      <c r="J1098">
        <v>21</v>
      </c>
      <c r="K1098">
        <f ca="1">SIMULATION!$D$3*SIMULATION!$D$17/$H1077/(SIMULATION!$D$17-$I1077)*(((EXP(-$I1077*$J1098))/(1-EXP(-SIMULATION!$D$4*$I1077)))-(EXP(-SIMULATION!$D$17*$J1098)/(1-EXP(-SIMULATION!$D$4*SIMULATION!$D$17))))</f>
        <v>1.6331203019292952</v>
      </c>
      <c r="L1098">
        <v>-5.3066388279362844E-2</v>
      </c>
      <c r="M1098">
        <f t="shared" ca="1" si="17"/>
        <v>1.5464565058802051</v>
      </c>
    </row>
    <row r="1099" spans="1:13" x14ac:dyDescent="0.25">
      <c r="A1099" s="9"/>
      <c r="H1099" s="9"/>
      <c r="J1099">
        <v>22</v>
      </c>
      <c r="K1099">
        <f ca="1">SIMULATION!$D$3*SIMULATION!$D$17/$H1077/(SIMULATION!$D$17-$I1077)*(((EXP(-$I1077*$J1099))/(1-EXP(-SIMULATION!$D$4*$I1077)))-(EXP(-SIMULATION!$D$17*$J1099)/(1-EXP(-SIMULATION!$D$4*SIMULATION!$D$17))))</f>
        <v>1.6149741724396538</v>
      </c>
      <c r="L1099">
        <v>2.0750744323645664E-2</v>
      </c>
      <c r="M1099">
        <f t="shared" ca="1" si="17"/>
        <v>1.6484860885812402</v>
      </c>
    </row>
    <row r="1100" spans="1:13" x14ac:dyDescent="0.25">
      <c r="A1100" s="9"/>
      <c r="H1100" s="9"/>
      <c r="J1100">
        <v>23</v>
      </c>
      <c r="K1100">
        <f ca="1">SIMULATION!$D$3*SIMULATION!$D$17/$H1077/(SIMULATION!$D$17-$I1077)*(((EXP(-$I1077*$J1100))/(1-EXP(-SIMULATION!$D$4*$I1077)))-(EXP(-SIMULATION!$D$17*$J1100)/(1-EXP(-SIMULATION!$D$4*SIMULATION!$D$17))))</f>
        <v>1.5970245225333639</v>
      </c>
      <c r="L1100">
        <v>9.665027743731977E-2</v>
      </c>
      <c r="M1100">
        <f t="shared" ca="1" si="17"/>
        <v>1.7513773857104165</v>
      </c>
    </row>
    <row r="1101" spans="1:13" x14ac:dyDescent="0.25">
      <c r="A1101" s="9"/>
      <c r="H1101" s="9"/>
      <c r="J1101">
        <v>24</v>
      </c>
      <c r="K1101">
        <f ca="1">SIMULATION!$D$3*SIMULATION!$D$17/$H1077/(SIMULATION!$D$17-$I1077)*(((EXP(-$I1077*$J1101))/(1-EXP(-SIMULATION!$D$4*$I1077)))-(EXP(-SIMULATION!$D$17*$J1101)/(1-EXP(-SIMULATION!$D$4*SIMULATION!$D$17))))</f>
        <v>1.5792710753272563</v>
      </c>
      <c r="L1101">
        <v>-1.7490895098472566E-2</v>
      </c>
      <c r="M1101">
        <f t="shared" ca="1" si="17"/>
        <v>1.5516482106166554</v>
      </c>
    </row>
    <row r="1102" spans="1:13" x14ac:dyDescent="0.25">
      <c r="A1102" s="9">
        <v>45</v>
      </c>
      <c r="B1102" s="2">
        <f ca="1">NORMINV(RAND(),SIMULATION!D7,SIMULATION!D8)</f>
        <v>50.191114743813507</v>
      </c>
      <c r="C1102" s="2">
        <v>2</v>
      </c>
      <c r="D1102" s="2">
        <f ca="1">SIMULATION!$D$11*(1+(SIMULATION!$D$12*LN(1+$C1102)))*(1+(SIMULATION!$D$13*(($B1102/63.5)-1)))</f>
        <v>9.2497203427589731</v>
      </c>
      <c r="E1102" s="2">
        <v>1.391331236399318E-2</v>
      </c>
      <c r="F1102" s="2">
        <f ca="1">D1102*(1+E1102)</f>
        <v>9.3784145911673615</v>
      </c>
      <c r="G1102" s="2">
        <v>-0.14987262838149537</v>
      </c>
      <c r="H1102" s="9">
        <f>SIMULATION!$D$15*EXP($G$1102)</f>
        <v>190.03065301411149</v>
      </c>
      <c r="I1102" s="2">
        <f ca="1">$F1102/$H1102</f>
        <v>4.9352114737357289E-2</v>
      </c>
      <c r="J1102">
        <v>0</v>
      </c>
      <c r="K1102">
        <f ca="1">SIMULATION!$D$3*SIMULATION!$D$17/$H1102/(SIMULATION!$D$17-$I1102)*(((EXP(-$I1102*$J1102))/(1-EXP(-SIMULATION!$D$4*$I1102)))-(EXP(-SIMULATION!$D$17*$J1102)/(1-EXP(-SIMULATION!$D$4*SIMULATION!$D$17))))</f>
        <v>1.4346762613582302</v>
      </c>
      <c r="L1102">
        <v>-0.25986667163732352</v>
      </c>
      <c r="M1102">
        <f t="shared" ca="1" si="17"/>
        <v>1.0618517164419881</v>
      </c>
    </row>
    <row r="1103" spans="1:13" x14ac:dyDescent="0.25">
      <c r="A1103" s="9"/>
      <c r="H1103" s="9"/>
      <c r="J1103">
        <v>1</v>
      </c>
      <c r="K1103">
        <f ca="1">SIMULATION!$D$3*SIMULATION!$D$17/$H1102/(SIMULATION!$D$17-$I1102)*(((EXP(-$I1102*$J1103))/(1-EXP(-SIMULATION!$D$4*$I1102)))-(EXP(-SIMULATION!$D$17*$J1103)/(1-EXP(-SIMULATION!$D$4*SIMULATION!$D$17))))</f>
        <v>2.3780808237408633</v>
      </c>
      <c r="L1103">
        <v>-8.1786510267761223E-2</v>
      </c>
      <c r="M1103">
        <f t="shared" ca="1" si="17"/>
        <v>2.1835858920324154</v>
      </c>
    </row>
    <row r="1104" spans="1:13" x14ac:dyDescent="0.25">
      <c r="A1104" s="9"/>
      <c r="H1104" s="9"/>
      <c r="J1104">
        <v>2</v>
      </c>
      <c r="K1104">
        <f ca="1">SIMULATION!$D$3*SIMULATION!$D$17/$H1102/(SIMULATION!$D$17-$I1102)*(((EXP(-$I1102*$J1104))/(1-EXP(-SIMULATION!$D$4*$I1102)))-(EXP(-SIMULATION!$D$17*$J1104)/(1-EXP(-SIMULATION!$D$4*SIMULATION!$D$17))))</f>
        <v>2.912394738542694</v>
      </c>
      <c r="L1104">
        <v>-0.54129288631929096</v>
      </c>
      <c r="M1104">
        <f t="shared" ca="1" si="17"/>
        <v>1.3359361844158024</v>
      </c>
    </row>
    <row r="1105" spans="1:13" x14ac:dyDescent="0.25">
      <c r="A1105" s="9"/>
      <c r="H1105" s="9"/>
      <c r="J1105">
        <v>3</v>
      </c>
      <c r="K1105">
        <f ca="1">SIMULATION!$D$3*SIMULATION!$D$17/$H1102/(SIMULATION!$D$17-$I1102)*(((EXP(-$I1102*$J1105))/(1-EXP(-SIMULATION!$D$4*$I1102)))-(EXP(-SIMULATION!$D$17*$J1105)/(1-EXP(-SIMULATION!$D$4*SIMULATION!$D$17))))</f>
        <v>3.1879359051266074</v>
      </c>
      <c r="L1105">
        <v>0.16000712138546391</v>
      </c>
      <c r="M1105">
        <f t="shared" ca="1" si="17"/>
        <v>3.6980283524672792</v>
      </c>
    </row>
    <row r="1106" spans="1:13" x14ac:dyDescent="0.25">
      <c r="A1106" s="9"/>
      <c r="H1106" s="9"/>
      <c r="J1106">
        <v>4</v>
      </c>
      <c r="K1106">
        <f ca="1">SIMULATION!$D$3*SIMULATION!$D$17/$H1102/(SIMULATION!$D$17-$I1102)*(((EXP(-$I1102*$J1106))/(1-EXP(-SIMULATION!$D$4*$I1102)))-(EXP(-SIMULATION!$D$17*$J1106)/(1-EXP(-SIMULATION!$D$4*SIMULATION!$D$17))))</f>
        <v>3.3008688027747488</v>
      </c>
      <c r="L1106">
        <v>-2.3038885329007722E-2</v>
      </c>
      <c r="M1106">
        <f t="shared" ca="1" si="17"/>
        <v>3.2248204649415224</v>
      </c>
    </row>
    <row r="1107" spans="1:13" x14ac:dyDescent="0.25">
      <c r="A1107" s="9"/>
      <c r="H1107" s="9"/>
      <c r="J1107">
        <v>5</v>
      </c>
      <c r="K1107">
        <f ca="1">SIMULATION!$D$3*SIMULATION!$D$17/$H1102/(SIMULATION!$D$17-$I1102)*(((EXP(-$I1102*$J1107))/(1-EXP(-SIMULATION!$D$4*$I1102)))-(EXP(-SIMULATION!$D$17*$J1107)/(1-EXP(-SIMULATION!$D$4*SIMULATION!$D$17))))</f>
        <v>3.3126629278772968</v>
      </c>
      <c r="L1107">
        <v>0.12043004925058805</v>
      </c>
      <c r="M1107">
        <f t="shared" ca="1" si="17"/>
        <v>3.7116070874321569</v>
      </c>
    </row>
    <row r="1108" spans="1:13" x14ac:dyDescent="0.25">
      <c r="A1108" s="9"/>
      <c r="H1108" s="9"/>
      <c r="J1108">
        <v>6</v>
      </c>
      <c r="K1108">
        <f ca="1">SIMULATION!$D$3*SIMULATION!$D$17/$H1102/(SIMULATION!$D$17-$I1102)*(((EXP(-$I1102*$J1108))/(1-EXP(-SIMULATION!$D$4*$I1102)))-(EXP(-SIMULATION!$D$17*$J1108)/(1-EXP(-SIMULATION!$D$4*SIMULATION!$D$17))))</f>
        <v>3.2625618551684719</v>
      </c>
      <c r="L1108">
        <v>0.3800227218197309</v>
      </c>
      <c r="M1108">
        <f t="shared" ca="1" si="17"/>
        <v>4.5024094914748254</v>
      </c>
    </row>
    <row r="1109" spans="1:13" x14ac:dyDescent="0.25">
      <c r="A1109" s="9"/>
      <c r="H1109" s="9"/>
      <c r="J1109">
        <v>7</v>
      </c>
      <c r="K1109">
        <f ca="1">SIMULATION!$D$3*SIMULATION!$D$17/$H1102/(SIMULATION!$D$17-$I1102)*(((EXP(-$I1102*$J1109))/(1-EXP(-SIMULATION!$D$4*$I1102)))-(EXP(-SIMULATION!$D$17*$J1109)/(1-EXP(-SIMULATION!$D$4*SIMULATION!$D$17))))</f>
        <v>3.1755733553649175</v>
      </c>
      <c r="L1109">
        <v>-0.45214829716348887</v>
      </c>
      <c r="M1109">
        <f t="shared" ca="1" si="17"/>
        <v>1.7397432702189231</v>
      </c>
    </row>
    <row r="1110" spans="1:13" x14ac:dyDescent="0.25">
      <c r="A1110" s="9"/>
      <c r="H1110" s="9"/>
      <c r="J1110">
        <v>8</v>
      </c>
      <c r="K1110">
        <f ca="1">SIMULATION!$D$3*SIMULATION!$D$17/$H1102/(SIMULATION!$D$17-$I1102)*(((EXP(-$I1102*$J1110))/(1-EXP(-SIMULATION!$D$4*$I1102)))-(EXP(-SIMULATION!$D$17*$J1110)/(1-EXP(-SIMULATION!$D$4*SIMULATION!$D$17))))</f>
        <v>3.0675893143272002</v>
      </c>
      <c r="L1110">
        <v>0.15077963681469539</v>
      </c>
      <c r="M1110">
        <f t="shared" ca="1" si="17"/>
        <v>3.5301193170380958</v>
      </c>
    </row>
    <row r="1111" spans="1:13" x14ac:dyDescent="0.25">
      <c r="A1111" s="9"/>
      <c r="H1111" s="9"/>
      <c r="J1111">
        <v>9</v>
      </c>
      <c r="K1111">
        <f ca="1">SIMULATION!$D$3*SIMULATION!$D$17/$H1102/(SIMULATION!$D$17-$I1102)*(((EXP(-$I1102*$J1111))/(1-EXP(-SIMULATION!$D$4*$I1102)))-(EXP(-SIMULATION!$D$17*$J1111)/(1-EXP(-SIMULATION!$D$4*SIMULATION!$D$17))))</f>
        <v>2.948666375838108</v>
      </c>
      <c r="L1111">
        <v>-5.8505662877254465E-3</v>
      </c>
      <c r="M1111">
        <f t="shared" ca="1" si="17"/>
        <v>2.9314150077458803</v>
      </c>
    </row>
    <row r="1112" spans="1:13" x14ac:dyDescent="0.25">
      <c r="A1112" s="9"/>
      <c r="H1112" s="9"/>
      <c r="J1112">
        <v>10</v>
      </c>
      <c r="K1112">
        <f ca="1">SIMULATION!$D$3*SIMULATION!$D$17/$H1102/(SIMULATION!$D$17-$I1102)*(((EXP(-$I1102*$J1112))/(1-EXP(-SIMULATION!$D$4*$I1102)))-(EXP(-SIMULATION!$D$17*$J1112)/(1-EXP(-SIMULATION!$D$4*SIMULATION!$D$17))))</f>
        <v>2.825127947108609</v>
      </c>
      <c r="L1112">
        <v>-0.42857248812561177</v>
      </c>
      <c r="M1112">
        <f t="shared" ca="1" si="17"/>
        <v>1.6143558335430708</v>
      </c>
    </row>
    <row r="1113" spans="1:13" x14ac:dyDescent="0.25">
      <c r="A1113" s="9"/>
      <c r="H1113" s="9"/>
      <c r="J1113">
        <v>11</v>
      </c>
      <c r="K1113">
        <f ca="1">SIMULATION!$D$3*SIMULATION!$D$17/$H1102/(SIMULATION!$D$17-$I1102)*(((EXP(-$I1102*$J1113))/(1-EXP(-SIMULATION!$D$4*$I1102)))-(EXP(-SIMULATION!$D$17*$J1113)/(1-EXP(-SIMULATION!$D$4*SIMULATION!$D$17))))</f>
        <v>2.7009109198361512</v>
      </c>
      <c r="L1113">
        <v>-0.50252012588900075</v>
      </c>
      <c r="M1113">
        <f t="shared" ca="1" si="17"/>
        <v>1.3436488243851117</v>
      </c>
    </row>
    <row r="1114" spans="1:13" x14ac:dyDescent="0.25">
      <c r="A1114" s="9"/>
      <c r="H1114" s="9"/>
      <c r="J1114">
        <v>12</v>
      </c>
      <c r="K1114">
        <f ca="1">SIMULATION!$D$3*SIMULATION!$D$17/$H1102/(SIMULATION!$D$17-$I1102)*(((EXP(-$I1102*$J1114))/(1-EXP(-SIMULATION!$D$4*$I1102)))-(EXP(-SIMULATION!$D$17*$J1114)/(1-EXP(-SIMULATION!$D$4*SIMULATION!$D$17))))</f>
        <v>2.5784284008637788</v>
      </c>
      <c r="L1114">
        <v>0.19547600964323175</v>
      </c>
      <c r="M1114">
        <f t="shared" ca="1" si="17"/>
        <v>3.0824492958154095</v>
      </c>
    </row>
    <row r="1115" spans="1:13" x14ac:dyDescent="0.25">
      <c r="A1115" s="9"/>
      <c r="H1115" s="9"/>
      <c r="J1115">
        <v>13</v>
      </c>
      <c r="K1115">
        <f ca="1">SIMULATION!$D$3*SIMULATION!$D$17/$H1102/(SIMULATION!$D$17-$I1102)*(((EXP(-$I1102*$J1115))/(1-EXP(-SIMULATION!$D$4*$I1102)))-(EXP(-SIMULATION!$D$17*$J1115)/(1-EXP(-SIMULATION!$D$4*SIMULATION!$D$17))))</f>
        <v>2.4591223035679839</v>
      </c>
      <c r="L1115">
        <v>4.8478108362081482E-2</v>
      </c>
      <c r="M1115">
        <f t="shared" ca="1" si="17"/>
        <v>2.5783359010759641</v>
      </c>
    </row>
    <row r="1116" spans="1:13" x14ac:dyDescent="0.25">
      <c r="A1116" s="9"/>
      <c r="H1116" s="9"/>
      <c r="J1116">
        <v>14</v>
      </c>
      <c r="K1116">
        <f ca="1">SIMULATION!$D$3*SIMULATION!$D$17/$H1102/(SIMULATION!$D$17-$I1102)*(((EXP(-$I1102*$J1116))/(1-EXP(-SIMULATION!$D$4*$I1102)))-(EXP(-SIMULATION!$D$17*$J1116)/(1-EXP(-SIMULATION!$D$4*SIMULATION!$D$17))))</f>
        <v>2.3438172073471844</v>
      </c>
      <c r="L1116">
        <v>-9.7005777080672234E-2</v>
      </c>
      <c r="M1116">
        <f t="shared" ca="1" si="17"/>
        <v>2.1164533978134195</v>
      </c>
    </row>
    <row r="1117" spans="1:13" x14ac:dyDescent="0.25">
      <c r="A1117" s="9"/>
      <c r="H1117" s="9"/>
      <c r="J1117">
        <v>15</v>
      </c>
      <c r="K1117">
        <f ca="1">SIMULATION!$D$3*SIMULATION!$D$17/$H1102/(SIMULATION!$D$17-$I1102)*(((EXP(-$I1102*$J1117))/(1-EXP(-SIMULATION!$D$4*$I1102)))-(EXP(-SIMULATION!$D$17*$J1117)/(1-EXP(-SIMULATION!$D$4*SIMULATION!$D$17))))</f>
        <v>2.23294687713926</v>
      </c>
      <c r="L1117">
        <v>0.19875495732592188</v>
      </c>
      <c r="M1117">
        <f t="shared" ca="1" si="17"/>
        <v>2.6767561384161245</v>
      </c>
    </row>
    <row r="1118" spans="1:13" x14ac:dyDescent="0.25">
      <c r="A1118" s="9"/>
      <c r="H1118" s="9"/>
      <c r="J1118">
        <v>16</v>
      </c>
      <c r="K1118">
        <f ca="1">SIMULATION!$D$3*SIMULATION!$D$17/$H1102/(SIMULATION!$D$17-$I1102)*(((EXP(-$I1102*$J1118))/(1-EXP(-SIMULATION!$D$4*$I1102)))-(EXP(-SIMULATION!$D$17*$J1118)/(1-EXP(-SIMULATION!$D$4*SIMULATION!$D$17))))</f>
        <v>2.1266991920589149</v>
      </c>
      <c r="L1118">
        <v>0.36201710352666733</v>
      </c>
      <c r="M1118">
        <f t="shared" ca="1" si="17"/>
        <v>2.8966006736405867</v>
      </c>
    </row>
    <row r="1119" spans="1:13" x14ac:dyDescent="0.25">
      <c r="A1119" s="9"/>
      <c r="H1119" s="9"/>
      <c r="J1119">
        <v>17</v>
      </c>
      <c r="K1119">
        <f ca="1">SIMULATION!$D$3*SIMULATION!$D$17/$H1102/(SIMULATION!$D$17-$I1102)*(((EXP(-$I1102*$J1119))/(1-EXP(-SIMULATION!$D$4*$I1102)))-(EXP(-SIMULATION!$D$17*$J1119)/(1-EXP(-SIMULATION!$D$4*SIMULATION!$D$17))))</f>
        <v>2.0251087997211386</v>
      </c>
      <c r="L1119">
        <v>-8.5958649493042674E-2</v>
      </c>
      <c r="M1119">
        <f t="shared" ca="1" si="17"/>
        <v>1.851033182220633</v>
      </c>
    </row>
    <row r="1120" spans="1:13" x14ac:dyDescent="0.25">
      <c r="A1120" s="9"/>
      <c r="H1120" s="9"/>
      <c r="J1120">
        <v>18</v>
      </c>
      <c r="K1120">
        <f ca="1">SIMULATION!$D$3*SIMULATION!$D$17/$H1102/(SIMULATION!$D$17-$I1102)*(((EXP(-$I1102*$J1120))/(1-EXP(-SIMULATION!$D$4*$I1102)))-(EXP(-SIMULATION!$D$17*$J1120)/(1-EXP(-SIMULATION!$D$4*SIMULATION!$D$17))))</f>
        <v>1.9281162824834703</v>
      </c>
      <c r="L1120">
        <v>-2.4278619666547541E-2</v>
      </c>
      <c r="M1120">
        <f t="shared" ca="1" si="17"/>
        <v>1.8813042805881766</v>
      </c>
    </row>
    <row r="1121" spans="1:13" x14ac:dyDescent="0.25">
      <c r="A1121" s="9"/>
      <c r="H1121" s="9"/>
      <c r="J1121">
        <v>19</v>
      </c>
      <c r="K1121">
        <f ca="1">SIMULATION!$D$3*SIMULATION!$D$17/$H1102/(SIMULATION!$D$17-$I1102)*(((EXP(-$I1102*$J1121))/(1-EXP(-SIMULATION!$D$4*$I1102)))-(EXP(-SIMULATION!$D$17*$J1121)/(1-EXP(-SIMULATION!$D$4*SIMULATION!$D$17))))</f>
        <v>1.8356058737721488</v>
      </c>
      <c r="L1121">
        <v>-0.31004541212533326</v>
      </c>
      <c r="M1121">
        <f t="shared" ca="1" si="17"/>
        <v>1.2664846941387804</v>
      </c>
    </row>
    <row r="1122" spans="1:13" x14ac:dyDescent="0.25">
      <c r="A1122" s="9"/>
      <c r="H1122" s="9"/>
      <c r="J1122">
        <v>20</v>
      </c>
      <c r="K1122">
        <f ca="1">SIMULATION!$D$3*SIMULATION!$D$17/$H1102/(SIMULATION!$D$17-$I1102)*(((EXP(-$I1102*$J1122))/(1-EXP(-SIMULATION!$D$4*$I1102)))-(EXP(-SIMULATION!$D$17*$J1122)/(1-EXP(-SIMULATION!$D$4*SIMULATION!$D$17))))</f>
        <v>1.7474294383561613</v>
      </c>
      <c r="L1122">
        <v>-0.48440041512762799</v>
      </c>
      <c r="M1122">
        <f t="shared" ca="1" si="17"/>
        <v>0.90097389301019892</v>
      </c>
    </row>
    <row r="1123" spans="1:13" x14ac:dyDescent="0.25">
      <c r="A1123" s="9"/>
      <c r="H1123" s="9"/>
      <c r="J1123">
        <v>21</v>
      </c>
      <c r="K1123">
        <f ca="1">SIMULATION!$D$3*SIMULATION!$D$17/$H1102/(SIMULATION!$D$17-$I1102)*(((EXP(-$I1102*$J1123))/(1-EXP(-SIMULATION!$D$4*$I1102)))-(EXP(-SIMULATION!$D$17*$J1123)/(1-EXP(-SIMULATION!$D$4*SIMULATION!$D$17))))</f>
        <v>1.6634216593394622</v>
      </c>
      <c r="L1123">
        <v>2.3426803675168043E-2</v>
      </c>
      <c r="M1123">
        <f t="shared" ca="1" si="17"/>
        <v>1.7023903119818302</v>
      </c>
    </row>
    <row r="1124" spans="1:13" x14ac:dyDescent="0.25">
      <c r="A1124" s="9"/>
      <c r="H1124" s="9"/>
      <c r="J1124">
        <v>22</v>
      </c>
      <c r="K1124">
        <f ca="1">SIMULATION!$D$3*SIMULATION!$D$17/$H1102/(SIMULATION!$D$17-$I1102)*(((EXP(-$I1102*$J1124))/(1-EXP(-SIMULATION!$D$4*$I1102)))-(EXP(-SIMULATION!$D$17*$J1124)/(1-EXP(-SIMULATION!$D$4*SIMULATION!$D$17))))</f>
        <v>1.5834095988796588</v>
      </c>
      <c r="L1124">
        <v>5.0217241019608352E-2</v>
      </c>
      <c r="M1124">
        <f t="shared" ca="1" si="17"/>
        <v>1.6629240603393602</v>
      </c>
    </row>
    <row r="1125" spans="1:13" x14ac:dyDescent="0.25">
      <c r="A1125" s="9"/>
      <c r="H1125" s="9"/>
      <c r="J1125">
        <v>23</v>
      </c>
      <c r="K1125">
        <f ca="1">SIMULATION!$D$3*SIMULATION!$D$17/$H1102/(SIMULATION!$D$17-$I1102)*(((EXP(-$I1102*$J1125))/(1-EXP(-SIMULATION!$D$4*$I1102)))-(EXP(-SIMULATION!$D$17*$J1125)/(1-EXP(-SIMULATION!$D$4*SIMULATION!$D$17))))</f>
        <v>1.5072186617112431</v>
      </c>
      <c r="L1125">
        <v>-0.12214355785797966</v>
      </c>
      <c r="M1125">
        <f t="shared" ca="1" si="17"/>
        <v>1.3231216118998892</v>
      </c>
    </row>
    <row r="1126" spans="1:13" x14ac:dyDescent="0.25">
      <c r="A1126" s="9"/>
      <c r="H1126" s="9"/>
      <c r="J1126">
        <v>24</v>
      </c>
      <c r="K1126">
        <f ca="1">SIMULATION!$D$3*SIMULATION!$D$17/$H1102/(SIMULATION!$D$17-$I1102)*(((EXP(-$I1102*$J1126))/(1-EXP(-SIMULATION!$D$4*$I1102)))-(EXP(-SIMULATION!$D$17*$J1126)/(1-EXP(-SIMULATION!$D$4*SIMULATION!$D$17))))</f>
        <v>1.4346762613582307</v>
      </c>
      <c r="L1126">
        <v>-0.30838447285746129</v>
      </c>
      <c r="M1126">
        <f t="shared" ca="1" si="17"/>
        <v>0.9922443787781593</v>
      </c>
    </row>
    <row r="1127" spans="1:13" x14ac:dyDescent="0.25">
      <c r="A1127" s="9">
        <v>46</v>
      </c>
      <c r="B1127" s="2">
        <f ca="1">NORMINV(RAND(),SIMULATION!D7,SIMULATION!D8)</f>
        <v>57.859738852368672</v>
      </c>
      <c r="C1127" s="2">
        <v>2</v>
      </c>
      <c r="D1127" s="2">
        <f ca="1">SIMULATION!$D$11*(1+(SIMULATION!$D$12*LN(1+$C1127)))*(1+(SIMULATION!$D$13*(($B1127/63.5)-1)))</f>
        <v>9.8192056910130194</v>
      </c>
      <c r="E1127" s="2">
        <v>-0.16608929428781374</v>
      </c>
      <c r="F1127" s="2">
        <f ca="1">D1127*(1+E1127)</f>
        <v>8.1883407473257837</v>
      </c>
      <c r="G1127" s="2">
        <v>0.34891421767051484</v>
      </c>
      <c r="H1127" s="9">
        <f>SIMULATION!$D$15*EXP($G$1127)</f>
        <v>312.92771984297775</v>
      </c>
      <c r="I1127" s="2">
        <f ca="1">$F1127/$H1127</f>
        <v>2.6166875697156408E-2</v>
      </c>
      <c r="J1127">
        <v>0</v>
      </c>
      <c r="K1127">
        <f ca="1">SIMULATION!$D$3*SIMULATION!$D$17/$H1127/(SIMULATION!$D$17-$I1127)*(((EXP(-$I1127*$J1127))/(1-EXP(-SIMULATION!$D$4*$I1127)))-(EXP(-SIMULATION!$D$17*$J1127)/(1-EXP(-SIMULATION!$D$4*SIMULATION!$D$17))))</f>
        <v>2.1368932320626897</v>
      </c>
      <c r="L1127">
        <v>-3.8690626109664346E-2</v>
      </c>
      <c r="M1127">
        <f t="shared" ca="1" si="17"/>
        <v>2.05421549498468</v>
      </c>
    </row>
    <row r="1128" spans="1:13" x14ac:dyDescent="0.25">
      <c r="A1128" s="9"/>
      <c r="H1128" s="9"/>
      <c r="J1128">
        <v>1</v>
      </c>
      <c r="K1128">
        <f ca="1">SIMULATION!$D$3*SIMULATION!$D$17/$H1127/(SIMULATION!$D$17-$I1127)*(((EXP(-$I1127*$J1128))/(1-EXP(-SIMULATION!$D$4*$I1127)))-(EXP(-SIMULATION!$D$17*$J1128)/(1-EXP(-SIMULATION!$D$4*SIMULATION!$D$17))))</f>
        <v>2.7042118689524521</v>
      </c>
      <c r="L1128">
        <v>2.1520036143473829E-2</v>
      </c>
      <c r="M1128">
        <f t="shared" ca="1" si="17"/>
        <v>2.7624066061119197</v>
      </c>
    </row>
    <row r="1129" spans="1:13" x14ac:dyDescent="0.25">
      <c r="A1129" s="9"/>
      <c r="H1129" s="9"/>
      <c r="J1129">
        <v>2</v>
      </c>
      <c r="K1129">
        <f ca="1">SIMULATION!$D$3*SIMULATION!$D$17/$H1127/(SIMULATION!$D$17-$I1127)*(((EXP(-$I1127*$J1129))/(1-EXP(-SIMULATION!$D$4*$I1127)))-(EXP(-SIMULATION!$D$17*$J1129)/(1-EXP(-SIMULATION!$D$4*SIMULATION!$D$17))))</f>
        <v>3.0332878881222491</v>
      </c>
      <c r="L1129">
        <v>9.3804809074619383E-2</v>
      </c>
      <c r="M1129">
        <f t="shared" ca="1" si="17"/>
        <v>3.317824879335912</v>
      </c>
    </row>
    <row r="1130" spans="1:13" x14ac:dyDescent="0.25">
      <c r="A1130" s="9"/>
      <c r="H1130" s="9"/>
      <c r="J1130">
        <v>3</v>
      </c>
      <c r="K1130">
        <f ca="1">SIMULATION!$D$3*SIMULATION!$D$17/$H1127/(SIMULATION!$D$17-$I1127)*(((EXP(-$I1127*$J1130))/(1-EXP(-SIMULATION!$D$4*$I1127)))-(EXP(-SIMULATION!$D$17*$J1130)/(1-EXP(-SIMULATION!$D$4*SIMULATION!$D$17))))</f>
        <v>3.2105826708111467</v>
      </c>
      <c r="L1130">
        <v>0.39761435342028556</v>
      </c>
      <c r="M1130">
        <f t="shared" ca="1" si="17"/>
        <v>4.4871564235680941</v>
      </c>
    </row>
    <row r="1131" spans="1:13" x14ac:dyDescent="0.25">
      <c r="A1131" s="9"/>
      <c r="H1131" s="9"/>
      <c r="J1131">
        <v>4</v>
      </c>
      <c r="K1131">
        <f ca="1">SIMULATION!$D$3*SIMULATION!$D$17/$H1127/(SIMULATION!$D$17-$I1127)*(((EXP(-$I1127*$J1131))/(1-EXP(-SIMULATION!$D$4*$I1127)))-(EXP(-SIMULATION!$D$17*$J1131)/(1-EXP(-SIMULATION!$D$4*SIMULATION!$D$17))))</f>
        <v>3.2914797718324444</v>
      </c>
      <c r="L1131">
        <v>-0.24139271624835043</v>
      </c>
      <c r="M1131">
        <f t="shared" ca="1" si="17"/>
        <v>2.49694052923331</v>
      </c>
    </row>
    <row r="1132" spans="1:13" x14ac:dyDescent="0.25">
      <c r="A1132" s="9"/>
      <c r="H1132" s="9"/>
      <c r="J1132">
        <v>5</v>
      </c>
      <c r="K1132">
        <f ca="1">SIMULATION!$D$3*SIMULATION!$D$17/$H1127/(SIMULATION!$D$17-$I1127)*(((EXP(-$I1127*$J1132))/(1-EXP(-SIMULATION!$D$4*$I1127)))-(EXP(-SIMULATION!$D$17*$J1132)/(1-EXP(-SIMULATION!$D$4*SIMULATION!$D$17))))</f>
        <v>3.3114479143400555</v>
      </c>
      <c r="L1132">
        <v>-0.27677807600105919</v>
      </c>
      <c r="M1132">
        <f t="shared" ca="1" si="17"/>
        <v>2.3949117318312947</v>
      </c>
    </row>
    <row r="1133" spans="1:13" x14ac:dyDescent="0.25">
      <c r="A1133" s="9"/>
      <c r="H1133" s="9"/>
      <c r="J1133">
        <v>6</v>
      </c>
      <c r="K1133">
        <f ca="1">SIMULATION!$D$3*SIMULATION!$D$17/$H1127/(SIMULATION!$D$17-$I1127)*(((EXP(-$I1127*$J1133))/(1-EXP(-SIMULATION!$D$4*$I1127)))-(EXP(-SIMULATION!$D$17*$J1133)/(1-EXP(-SIMULATION!$D$4*SIMULATION!$D$17))))</f>
        <v>3.2931944925275185</v>
      </c>
      <c r="L1133">
        <v>-6.453123493277485E-2</v>
      </c>
      <c r="M1133">
        <f t="shared" ca="1" si="17"/>
        <v>3.0806805850509047</v>
      </c>
    </row>
    <row r="1134" spans="1:13" x14ac:dyDescent="0.25">
      <c r="A1134" s="9"/>
      <c r="H1134" s="9"/>
      <c r="J1134">
        <v>7</v>
      </c>
      <c r="K1134">
        <f ca="1">SIMULATION!$D$3*SIMULATION!$D$17/$H1127/(SIMULATION!$D$17-$I1127)*(((EXP(-$I1127*$J1134))/(1-EXP(-SIMULATION!$D$4*$I1127)))-(EXP(-SIMULATION!$D$17*$J1134)/(1-EXP(-SIMULATION!$D$4*SIMULATION!$D$17))))</f>
        <v>3.2512496948718765</v>
      </c>
      <c r="L1134">
        <v>0.34125719785770126</v>
      </c>
      <c r="M1134">
        <f t="shared" ca="1" si="17"/>
        <v>4.360762055279559</v>
      </c>
    </row>
    <row r="1135" spans="1:13" x14ac:dyDescent="0.25">
      <c r="A1135" s="9"/>
      <c r="H1135" s="9"/>
      <c r="J1135">
        <v>8</v>
      </c>
      <c r="K1135">
        <f ca="1">SIMULATION!$D$3*SIMULATION!$D$17/$H1127/(SIMULATION!$D$17-$I1127)*(((EXP(-$I1127*$J1135))/(1-EXP(-SIMULATION!$D$4*$I1127)))-(EXP(-SIMULATION!$D$17*$J1135)/(1-EXP(-SIMULATION!$D$4*SIMULATION!$D$17))))</f>
        <v>3.1949041070343598</v>
      </c>
      <c r="L1135">
        <v>0.12302687094406127</v>
      </c>
      <c r="M1135">
        <f t="shared" ca="1" si="17"/>
        <v>3.5879631622891268</v>
      </c>
    </row>
    <row r="1136" spans="1:13" x14ac:dyDescent="0.25">
      <c r="A1136" s="9"/>
      <c r="H1136" s="9"/>
      <c r="J1136">
        <v>9</v>
      </c>
      <c r="K1136">
        <f ca="1">SIMULATION!$D$3*SIMULATION!$D$17/$H1127/(SIMULATION!$D$17-$I1127)*(((EXP(-$I1127*$J1136))/(1-EXP(-SIMULATION!$D$4*$I1127)))-(EXP(-SIMULATION!$D$17*$J1136)/(1-EXP(-SIMULATION!$D$4*SIMULATION!$D$17))))</f>
        <v>3.1300911849301469</v>
      </c>
      <c r="L1136">
        <v>0.24780549572102553</v>
      </c>
      <c r="M1136">
        <f t="shared" ca="1" si="17"/>
        <v>3.9057449826637742</v>
      </c>
    </row>
    <row r="1137" spans="1:13" x14ac:dyDescent="0.25">
      <c r="A1137" s="9"/>
      <c r="H1137" s="9"/>
      <c r="J1137">
        <v>10</v>
      </c>
      <c r="K1137">
        <f ca="1">SIMULATION!$D$3*SIMULATION!$D$17/$H1127/(SIMULATION!$D$17-$I1127)*(((EXP(-$I1127*$J1137))/(1-EXP(-SIMULATION!$D$4*$I1127)))-(EXP(-SIMULATION!$D$17*$J1137)/(1-EXP(-SIMULATION!$D$4*SIMULATION!$D$17))))</f>
        <v>3.0605935753544302</v>
      </c>
      <c r="L1137">
        <v>-9.0254400340351079E-2</v>
      </c>
      <c r="M1137">
        <f t="shared" ca="1" si="17"/>
        <v>2.7843615375252853</v>
      </c>
    </row>
    <row r="1138" spans="1:13" x14ac:dyDescent="0.25">
      <c r="A1138" s="9"/>
      <c r="H1138" s="9"/>
      <c r="J1138">
        <v>11</v>
      </c>
      <c r="K1138">
        <f ca="1">SIMULATION!$D$3*SIMULATION!$D$17/$H1127/(SIMULATION!$D$17-$I1127)*(((EXP(-$I1127*$J1138))/(1-EXP(-SIMULATION!$D$4*$I1127)))-(EXP(-SIMULATION!$D$17*$J1138)/(1-EXP(-SIMULATION!$D$4*SIMULATION!$D$17))))</f>
        <v>2.9888161420650667</v>
      </c>
      <c r="L1138">
        <v>-4.619694854485492E-2</v>
      </c>
      <c r="M1138">
        <f t="shared" ca="1" si="17"/>
        <v>2.8507419565400549</v>
      </c>
    </row>
    <row r="1139" spans="1:13" x14ac:dyDescent="0.25">
      <c r="A1139" s="9"/>
      <c r="H1139" s="9"/>
      <c r="J1139">
        <v>12</v>
      </c>
      <c r="K1139">
        <f ca="1">SIMULATION!$D$3*SIMULATION!$D$17/$H1127/(SIMULATION!$D$17-$I1127)*(((EXP(-$I1127*$J1139))/(1-EXP(-SIMULATION!$D$4*$I1127)))-(EXP(-SIMULATION!$D$17*$J1139)/(1-EXP(-SIMULATION!$D$4*SIMULATION!$D$17))))</f>
        <v>2.9162813265507754</v>
      </c>
      <c r="L1139">
        <v>0.76468761079167558</v>
      </c>
      <c r="M1139">
        <f t="shared" ca="1" si="17"/>
        <v>5.1463255265472663</v>
      </c>
    </row>
    <row r="1140" spans="1:13" x14ac:dyDescent="0.25">
      <c r="A1140" s="9"/>
      <c r="H1140" s="9"/>
      <c r="J1140">
        <v>13</v>
      </c>
      <c r="K1140">
        <f ca="1">SIMULATION!$D$3*SIMULATION!$D$17/$H1127/(SIMULATION!$D$17-$I1127)*(((EXP(-$I1127*$J1140))/(1-EXP(-SIMULATION!$D$4*$I1127)))-(EXP(-SIMULATION!$D$17*$J1140)/(1-EXP(-SIMULATION!$D$4*SIMULATION!$D$17))))</f>
        <v>2.8439465744638457</v>
      </c>
      <c r="L1140">
        <v>-0.18961685155574062</v>
      </c>
      <c r="M1140">
        <f t="shared" ca="1" si="17"/>
        <v>2.3046863790212777</v>
      </c>
    </row>
    <row r="1141" spans="1:13" x14ac:dyDescent="0.25">
      <c r="A1141" s="9"/>
      <c r="H1141" s="9"/>
      <c r="J1141">
        <v>14</v>
      </c>
      <c r="K1141">
        <f ca="1">SIMULATION!$D$3*SIMULATION!$D$17/$H1127/(SIMULATION!$D$17-$I1127)*(((EXP(-$I1127*$J1141))/(1-EXP(-SIMULATION!$D$4*$I1127)))-(EXP(-SIMULATION!$D$17*$J1141)/(1-EXP(-SIMULATION!$D$4*SIMULATION!$D$17))))</f>
        <v>2.7724077377410281</v>
      </c>
      <c r="L1141">
        <v>-0.32625274194576537</v>
      </c>
      <c r="M1141">
        <f t="shared" ca="1" si="17"/>
        <v>1.8679021115113612</v>
      </c>
    </row>
    <row r="1142" spans="1:13" x14ac:dyDescent="0.25">
      <c r="A1142" s="9"/>
      <c r="H1142" s="9"/>
      <c r="J1142">
        <v>15</v>
      </c>
      <c r="K1142">
        <f ca="1">SIMULATION!$D$3*SIMULATION!$D$17/$H1127/(SIMULATION!$D$17-$I1127)*(((EXP(-$I1127*$J1142))/(1-EXP(-SIMULATION!$D$4*$I1127)))-(EXP(-SIMULATION!$D$17*$J1142)/(1-EXP(-SIMULATION!$D$4*SIMULATION!$D$17))))</f>
        <v>2.7020294074987197</v>
      </c>
      <c r="L1142">
        <v>-0.11775776643431592</v>
      </c>
      <c r="M1142">
        <f t="shared" ca="1" si="17"/>
        <v>2.3838444596318324</v>
      </c>
    </row>
    <row r="1143" spans="1:13" x14ac:dyDescent="0.25">
      <c r="A1143" s="9"/>
      <c r="H1143" s="9"/>
      <c r="J1143">
        <v>16</v>
      </c>
      <c r="K1143">
        <f ca="1">SIMULATION!$D$3*SIMULATION!$D$17/$H1127/(SIMULATION!$D$17-$I1127)*(((EXP(-$I1127*$J1143))/(1-EXP(-SIMULATION!$D$4*$I1127)))-(EXP(-SIMULATION!$D$17*$J1143)/(1-EXP(-SIMULATION!$D$4*SIMULATION!$D$17))))</f>
        <v>2.6330284227075595</v>
      </c>
      <c r="L1143">
        <v>-0.32208186942566147</v>
      </c>
      <c r="M1143">
        <f t="shared" ca="1" si="17"/>
        <v>1.7849777060710079</v>
      </c>
    </row>
    <row r="1144" spans="1:13" x14ac:dyDescent="0.25">
      <c r="A1144" s="9"/>
      <c r="H1144" s="9"/>
      <c r="J1144">
        <v>17</v>
      </c>
      <c r="K1144">
        <f ca="1">SIMULATION!$D$3*SIMULATION!$D$17/$H1127/(SIMULATION!$D$17-$I1127)*(((EXP(-$I1127*$J1144))/(1-EXP(-SIMULATION!$D$4*$I1127)))-(EXP(-SIMULATION!$D$17*$J1144)/(1-EXP(-SIMULATION!$D$4*SIMULATION!$D$17))))</f>
        <v>2.5655273730747599</v>
      </c>
      <c r="L1144">
        <v>9.9905859871091782E-2</v>
      </c>
      <c r="M1144">
        <f t="shared" ca="1" si="17"/>
        <v>2.8218385913046169</v>
      </c>
    </row>
    <row r="1145" spans="1:13" x14ac:dyDescent="0.25">
      <c r="A1145" s="9"/>
      <c r="H1145" s="9"/>
      <c r="J1145">
        <v>18</v>
      </c>
      <c r="K1145">
        <f ca="1">SIMULATION!$D$3*SIMULATION!$D$17/$H1127/(SIMULATION!$D$17-$I1127)*(((EXP(-$I1127*$J1145))/(1-EXP(-SIMULATION!$D$4*$I1127)))-(EXP(-SIMULATION!$D$17*$J1145)/(1-EXP(-SIMULATION!$D$4*SIMULATION!$D$17))))</f>
        <v>2.4995888737834262</v>
      </c>
      <c r="L1145">
        <v>0.31994264071959</v>
      </c>
      <c r="M1145">
        <f t="shared" ca="1" si="17"/>
        <v>3.2993139387750015</v>
      </c>
    </row>
    <row r="1146" spans="1:13" x14ac:dyDescent="0.25">
      <c r="A1146" s="9"/>
      <c r="H1146" s="9"/>
      <c r="J1146">
        <v>19</v>
      </c>
      <c r="K1146">
        <f ca="1">SIMULATION!$D$3*SIMULATION!$D$17/$H1127/(SIMULATION!$D$17-$I1127)*(((EXP(-$I1127*$J1146))/(1-EXP(-SIMULATION!$D$4*$I1127)))-(EXP(-SIMULATION!$D$17*$J1146)/(1-EXP(-SIMULATION!$D$4*SIMULATION!$D$17))))</f>
        <v>2.4352375186605073</v>
      </c>
      <c r="L1146">
        <v>-2.2126470473057498E-2</v>
      </c>
      <c r="M1146">
        <f t="shared" ca="1" si="17"/>
        <v>2.3813543076089836</v>
      </c>
    </row>
    <row r="1147" spans="1:13" x14ac:dyDescent="0.25">
      <c r="A1147" s="9"/>
      <c r="H1147" s="9"/>
      <c r="J1147">
        <v>20</v>
      </c>
      <c r="K1147">
        <f ca="1">SIMULATION!$D$3*SIMULATION!$D$17/$H1127/(SIMULATION!$D$17-$I1127)*(((EXP(-$I1127*$J1147))/(1-EXP(-SIMULATION!$D$4*$I1127)))-(EXP(-SIMULATION!$D$17*$J1147)/(1-EXP(-SIMULATION!$D$4*SIMULATION!$D$17))))</f>
        <v>2.3724739376646284</v>
      </c>
      <c r="L1147">
        <v>0.17703760028780277</v>
      </c>
      <c r="M1147">
        <f t="shared" ca="1" si="17"/>
        <v>2.7924910303341282</v>
      </c>
    </row>
    <row r="1148" spans="1:13" x14ac:dyDescent="0.25">
      <c r="A1148" s="9"/>
      <c r="H1148" s="9"/>
      <c r="J1148">
        <v>21</v>
      </c>
      <c r="K1148">
        <f ca="1">SIMULATION!$D$3*SIMULATION!$D$17/$H1127/(SIMULATION!$D$17-$I1127)*(((EXP(-$I1127*$J1148))/(1-EXP(-SIMULATION!$D$4*$I1127)))-(EXP(-SIMULATION!$D$17*$J1148)/(1-EXP(-SIMULATION!$D$4*SIMULATION!$D$17))))</f>
        <v>2.3112837949051435</v>
      </c>
      <c r="L1148">
        <v>0.5640991493841756</v>
      </c>
      <c r="M1148">
        <f t="shared" ca="1" si="17"/>
        <v>3.6150770175965641</v>
      </c>
    </row>
    <row r="1149" spans="1:13" x14ac:dyDescent="0.25">
      <c r="A1149" s="9"/>
      <c r="H1149" s="9"/>
      <c r="J1149">
        <v>22</v>
      </c>
      <c r="K1149">
        <f ca="1">SIMULATION!$D$3*SIMULATION!$D$17/$H1127/(SIMULATION!$D$17-$I1127)*(((EXP(-$I1127*$J1149))/(1-EXP(-SIMULATION!$D$4*$I1127)))-(EXP(-SIMULATION!$D$17*$J1149)/(1-EXP(-SIMULATION!$D$4*SIMULATION!$D$17))))</f>
        <v>2.2516435446983127</v>
      </c>
      <c r="L1149">
        <v>2.2095700171473984E-2</v>
      </c>
      <c r="M1149">
        <f t="shared" ca="1" si="17"/>
        <v>2.3013951853550014</v>
      </c>
    </row>
    <row r="1150" spans="1:13" x14ac:dyDescent="0.25">
      <c r="A1150" s="9"/>
      <c r="H1150" s="9"/>
      <c r="J1150">
        <v>23</v>
      </c>
      <c r="K1150">
        <f ca="1">SIMULATION!$D$3*SIMULATION!$D$17/$H1127/(SIMULATION!$D$17-$I1127)*(((EXP(-$I1127*$J1150))/(1-EXP(-SIMULATION!$D$4*$I1127)))-(EXP(-SIMULATION!$D$17*$J1150)/(1-EXP(-SIMULATION!$D$4*SIMULATION!$D$17))))</f>
        <v>2.1935241103556731</v>
      </c>
      <c r="L1150">
        <v>0.18253849656935614</v>
      </c>
      <c r="M1150">
        <f t="shared" ca="1" si="17"/>
        <v>2.593926703648632</v>
      </c>
    </row>
    <row r="1151" spans="1:13" x14ac:dyDescent="0.25">
      <c r="A1151" s="9"/>
      <c r="H1151" s="9"/>
      <c r="J1151">
        <v>24</v>
      </c>
      <c r="K1151">
        <f ca="1">SIMULATION!$D$3*SIMULATION!$D$17/$H1127/(SIMULATION!$D$17-$I1127)*(((EXP(-$I1127*$J1151))/(1-EXP(-SIMULATION!$D$4*$I1127)))-(EXP(-SIMULATION!$D$17*$J1151)/(1-EXP(-SIMULATION!$D$4*SIMULATION!$D$17))))</f>
        <v>2.1368932320626897</v>
      </c>
      <c r="L1151">
        <v>-5.0034621095510837E-2</v>
      </c>
      <c r="M1151">
        <f t="shared" ca="1" si="17"/>
        <v>2.0299745888748717</v>
      </c>
    </row>
    <row r="1152" spans="1:13" x14ac:dyDescent="0.25">
      <c r="A1152" s="9">
        <v>47</v>
      </c>
      <c r="B1152" s="2">
        <f ca="1">NORMINV(RAND(),SIMULATION!D7,SIMULATION!D8)</f>
        <v>63.442399173165057</v>
      </c>
      <c r="C1152" s="2">
        <v>2</v>
      </c>
      <c r="D1152" s="2">
        <f ca="1">SIMULATION!$D$11*(1+(SIMULATION!$D$12*LN(1+$C1152)))*(1+(SIMULATION!$D$13*(($B1152/63.5)-1)))</f>
        <v>10.233783744646654</v>
      </c>
      <c r="E1152" s="2">
        <v>-0.24046256750129938</v>
      </c>
      <c r="F1152" s="2">
        <f ca="1">D1152*(1+E1152)</f>
        <v>7.7729418301558582</v>
      </c>
      <c r="G1152" s="2">
        <v>0.74736387937652771</v>
      </c>
      <c r="H1152" s="9">
        <f>SIMULATION!$D$15*EXP($G$1152)</f>
        <v>466.11011223331502</v>
      </c>
      <c r="I1152" s="2">
        <f ca="1">$F1152/$H1152</f>
        <v>1.66761922261516E-2</v>
      </c>
      <c r="J1152">
        <v>0</v>
      </c>
      <c r="K1152">
        <f ca="1">SIMULATION!$D$3*SIMULATION!$D$17/$H1152/(SIMULATION!$D$17-$I1152)*(((EXP(-$I1152*$J1152))/(1-EXP(-SIMULATION!$D$4*$I1152)))-(EXP(-SIMULATION!$D$17*$J1152)/(1-EXP(-SIMULATION!$D$4*SIMULATION!$D$17))))</f>
        <v>2.4908388068329992</v>
      </c>
      <c r="L1152">
        <v>6.7564775013878878E-2</v>
      </c>
      <c r="M1152">
        <f t="shared" ca="1" si="17"/>
        <v>2.6591317704125093</v>
      </c>
    </row>
    <row r="1153" spans="1:13" x14ac:dyDescent="0.25">
      <c r="A1153" s="9"/>
      <c r="H1153" s="9"/>
      <c r="J1153">
        <v>1</v>
      </c>
      <c r="K1153">
        <f ca="1">SIMULATION!$D$3*SIMULATION!$D$17/$H1152/(SIMULATION!$D$17-$I1152)*(((EXP(-$I1152*$J1153))/(1-EXP(-SIMULATION!$D$4*$I1152)))-(EXP(-SIMULATION!$D$17*$J1153)/(1-EXP(-SIMULATION!$D$4*SIMULATION!$D$17))))</f>
        <v>2.869701569365211</v>
      </c>
      <c r="L1153">
        <v>0.33046947608863853</v>
      </c>
      <c r="M1153">
        <f t="shared" ca="1" si="17"/>
        <v>3.8180503435240762</v>
      </c>
    </row>
    <row r="1154" spans="1:13" x14ac:dyDescent="0.25">
      <c r="A1154" s="9"/>
      <c r="H1154" s="9"/>
      <c r="J1154">
        <v>2</v>
      </c>
      <c r="K1154">
        <f ca="1">SIMULATION!$D$3*SIMULATION!$D$17/$H1152/(SIMULATION!$D$17-$I1152)*(((EXP(-$I1152*$J1154))/(1-EXP(-SIMULATION!$D$4*$I1152)))-(EXP(-SIMULATION!$D$17*$J1154)/(1-EXP(-SIMULATION!$D$4*SIMULATION!$D$17))))</f>
        <v>3.0914247993387232</v>
      </c>
      <c r="L1154">
        <v>-0.12533631767047182</v>
      </c>
      <c r="M1154">
        <f t="shared" ca="1" si="17"/>
        <v>2.7039569986344305</v>
      </c>
    </row>
    <row r="1155" spans="1:13" x14ac:dyDescent="0.25">
      <c r="A1155" s="9"/>
      <c r="H1155" s="9"/>
      <c r="J1155">
        <v>3</v>
      </c>
      <c r="K1155">
        <f ca="1">SIMULATION!$D$3*SIMULATION!$D$17/$H1152/(SIMULATION!$D$17-$I1152)*(((EXP(-$I1152*$J1155))/(1-EXP(-SIMULATION!$D$4*$I1152)))-(EXP(-SIMULATION!$D$17*$J1155)/(1-EXP(-SIMULATION!$D$4*SIMULATION!$D$17))))</f>
        <v>3.2127975108662516</v>
      </c>
      <c r="L1155">
        <v>-0.51148904175142162</v>
      </c>
      <c r="M1155">
        <f t="shared" ref="M1155:M1218" ca="1" si="18">$K1155*(1+$L1155)</f>
        <v>1.5694867906919201</v>
      </c>
    </row>
    <row r="1156" spans="1:13" x14ac:dyDescent="0.25">
      <c r="A1156" s="9"/>
      <c r="H1156" s="9"/>
      <c r="J1156">
        <v>4</v>
      </c>
      <c r="K1156">
        <f ca="1">SIMULATION!$D$3*SIMULATION!$D$17/$H1152/(SIMULATION!$D$17-$I1152)*(((EXP(-$I1152*$J1156))/(1-EXP(-SIMULATION!$D$4*$I1152)))-(EXP(-SIMULATION!$D$17*$J1156)/(1-EXP(-SIMULATION!$D$4*SIMULATION!$D$17))))</f>
        <v>3.2702057225030599</v>
      </c>
      <c r="L1156">
        <v>-0.57626574556122323</v>
      </c>
      <c r="M1156">
        <f t="shared" ca="1" si="18"/>
        <v>1.3856981836862554</v>
      </c>
    </row>
    <row r="1157" spans="1:13" x14ac:dyDescent="0.25">
      <c r="A1157" s="9"/>
      <c r="H1157" s="9"/>
      <c r="J1157">
        <v>5</v>
      </c>
      <c r="K1157">
        <f ca="1">SIMULATION!$D$3*SIMULATION!$D$17/$H1152/(SIMULATION!$D$17-$I1152)*(((EXP(-$I1152*$J1157))/(1-EXP(-SIMULATION!$D$4*$I1152)))-(EXP(-SIMULATION!$D$17*$J1157)/(1-EXP(-SIMULATION!$D$4*SIMULATION!$D$17))))</f>
        <v>3.2869608132107628</v>
      </c>
      <c r="L1157">
        <v>-0.26012336284617205</v>
      </c>
      <c r="M1157">
        <f t="shared" ca="1" si="18"/>
        <v>2.4319455129347904</v>
      </c>
    </row>
    <row r="1158" spans="1:13" x14ac:dyDescent="0.25">
      <c r="A1158" s="9"/>
      <c r="H1158" s="9"/>
      <c r="J1158">
        <v>6</v>
      </c>
      <c r="K1158">
        <f ca="1">SIMULATION!$D$3*SIMULATION!$D$17/$H1152/(SIMULATION!$D$17-$I1152)*(((EXP(-$I1152*$J1158))/(1-EXP(-SIMULATION!$D$4*$I1152)))-(EXP(-SIMULATION!$D$17*$J1158)/(1-EXP(-SIMULATION!$D$4*SIMULATION!$D$17))))</f>
        <v>3.2779957091868863</v>
      </c>
      <c r="L1158">
        <v>-0.43983303408119967</v>
      </c>
      <c r="M1158">
        <f t="shared" ca="1" si="18"/>
        <v>1.8362249107100643</v>
      </c>
    </row>
    <row r="1159" spans="1:13" x14ac:dyDescent="0.25">
      <c r="A1159" s="9"/>
      <c r="H1159" s="9"/>
      <c r="J1159">
        <v>7</v>
      </c>
      <c r="K1159">
        <f ca="1">SIMULATION!$D$3*SIMULATION!$D$17/$H1152/(SIMULATION!$D$17-$I1152)*(((EXP(-$I1152*$J1159))/(1-EXP(-SIMULATION!$D$4*$I1152)))-(EXP(-SIMULATION!$D$17*$J1159)/(1-EXP(-SIMULATION!$D$4*SIMULATION!$D$17))))</f>
        <v>3.2528743128406292</v>
      </c>
      <c r="L1159">
        <v>-0.13829333107592084</v>
      </c>
      <c r="M1159">
        <f t="shared" ca="1" si="18"/>
        <v>2.8030234885466014</v>
      </c>
    </row>
    <row r="1160" spans="1:13" x14ac:dyDescent="0.25">
      <c r="A1160" s="9"/>
      <c r="H1160" s="9"/>
      <c r="J1160">
        <v>8</v>
      </c>
      <c r="K1160">
        <f ca="1">SIMULATION!$D$3*SIMULATION!$D$17/$H1152/(SIMULATION!$D$17-$I1152)*(((EXP(-$I1152*$J1160))/(1-EXP(-SIMULATION!$D$4*$I1152)))-(EXP(-SIMULATION!$D$17*$J1160)/(1-EXP(-SIMULATION!$D$4*SIMULATION!$D$17))))</f>
        <v>3.2177200164137432</v>
      </c>
      <c r="L1160">
        <v>-0.49681586576567766</v>
      </c>
      <c r="M1160">
        <f t="shared" ca="1" si="18"/>
        <v>1.6191056606675991</v>
      </c>
    </row>
    <row r="1161" spans="1:13" x14ac:dyDescent="0.25">
      <c r="A1161" s="9"/>
      <c r="H1161" s="9"/>
      <c r="J1161">
        <v>9</v>
      </c>
      <c r="K1161">
        <f ca="1">SIMULATION!$D$3*SIMULATION!$D$17/$H1152/(SIMULATION!$D$17-$I1152)*(((EXP(-$I1152*$J1161))/(1-EXP(-SIMULATION!$D$4*$I1152)))-(EXP(-SIMULATION!$D$17*$J1161)/(1-EXP(-SIMULATION!$D$4*SIMULATION!$D$17))))</f>
        <v>3.1764515388268801</v>
      </c>
      <c r="L1161">
        <v>0.26555584219600398</v>
      </c>
      <c r="M1161">
        <f t="shared" ca="1" si="18"/>
        <v>4.0199768024148455</v>
      </c>
    </row>
    <row r="1162" spans="1:13" x14ac:dyDescent="0.25">
      <c r="A1162" s="9"/>
      <c r="H1162" s="9"/>
      <c r="J1162">
        <v>10</v>
      </c>
      <c r="K1162">
        <f ca="1">SIMULATION!$D$3*SIMULATION!$D$17/$H1152/(SIMULATION!$D$17-$I1152)*(((EXP(-$I1152*$J1162))/(1-EXP(-SIMULATION!$D$4*$I1152)))-(EXP(-SIMULATION!$D$17*$J1162)/(1-EXP(-SIMULATION!$D$4*SIMULATION!$D$17))))</f>
        <v>3.1315748784581463</v>
      </c>
      <c r="L1162">
        <v>-0.24263213071445641</v>
      </c>
      <c r="M1162">
        <f t="shared" ca="1" si="18"/>
        <v>2.3717541932059811</v>
      </c>
    </row>
    <row r="1163" spans="1:13" x14ac:dyDescent="0.25">
      <c r="A1163" s="9"/>
      <c r="H1163" s="9"/>
      <c r="J1163">
        <v>11</v>
      </c>
      <c r="K1163">
        <f ca="1">SIMULATION!$D$3*SIMULATION!$D$17/$H1152/(SIMULATION!$D$17-$I1152)*(((EXP(-$I1152*$J1163))/(1-EXP(-SIMULATION!$D$4*$I1152)))-(EXP(-SIMULATION!$D$17*$J1163)/(1-EXP(-SIMULATION!$D$4*SIMULATION!$D$17))))</f>
        <v>3.0846908142596523</v>
      </c>
      <c r="L1163">
        <v>0.24714400171019729</v>
      </c>
      <c r="M1163">
        <f t="shared" ca="1" si="18"/>
        <v>3.8470536461344698</v>
      </c>
    </row>
    <row r="1164" spans="1:13" x14ac:dyDescent="0.25">
      <c r="A1164" s="9"/>
      <c r="H1164" s="9"/>
      <c r="J1164">
        <v>12</v>
      </c>
      <c r="K1164">
        <f ca="1">SIMULATION!$D$3*SIMULATION!$D$17/$H1152/(SIMULATION!$D$17-$I1152)*(((EXP(-$I1152*$J1164))/(1-EXP(-SIMULATION!$D$4*$I1152)))-(EXP(-SIMULATION!$D$17*$J1164)/(1-EXP(-SIMULATION!$D$4*SIMULATION!$D$17))))</f>
        <v>3.0368201233676602</v>
      </c>
      <c r="L1164">
        <v>-0.49673139268278316</v>
      </c>
      <c r="M1164">
        <f t="shared" ca="1" si="18"/>
        <v>1.5283362341601407</v>
      </c>
    </row>
    <row r="1165" spans="1:13" x14ac:dyDescent="0.25">
      <c r="A1165" s="9"/>
      <c r="H1165" s="9"/>
      <c r="J1165">
        <v>13</v>
      </c>
      <c r="K1165">
        <f ca="1">SIMULATION!$D$3*SIMULATION!$D$17/$H1152/(SIMULATION!$D$17-$I1152)*(((EXP(-$I1152*$J1165))/(1-EXP(-SIMULATION!$D$4*$I1152)))-(EXP(-SIMULATION!$D$17*$J1165)/(1-EXP(-SIMULATION!$D$4*SIMULATION!$D$17))))</f>
        <v>2.9886119870402816</v>
      </c>
      <c r="L1165">
        <v>1.1847832111926427E-2</v>
      </c>
      <c r="M1165">
        <f t="shared" ca="1" si="18"/>
        <v>3.0240205601104257</v>
      </c>
    </row>
    <row r="1166" spans="1:13" x14ac:dyDescent="0.25">
      <c r="A1166" s="9"/>
      <c r="H1166" s="9"/>
      <c r="J1166">
        <v>14</v>
      </c>
      <c r="K1166">
        <f ca="1">SIMULATION!$D$3*SIMULATION!$D$17/$H1152/(SIMULATION!$D$17-$I1152)*(((EXP(-$I1152*$J1166))/(1-EXP(-SIMULATION!$D$4*$I1152)))-(EXP(-SIMULATION!$D$17*$J1166)/(1-EXP(-SIMULATION!$D$4*SIMULATION!$D$17))))</f>
        <v>2.9404775408629336</v>
      </c>
      <c r="L1166">
        <v>-0.12075005223442213</v>
      </c>
      <c r="M1166">
        <f t="shared" ca="1" si="18"/>
        <v>2.5854147242095893</v>
      </c>
    </row>
    <row r="1167" spans="1:13" x14ac:dyDescent="0.25">
      <c r="A1167" s="9"/>
      <c r="H1167" s="9"/>
      <c r="J1167">
        <v>15</v>
      </c>
      <c r="K1167">
        <f ca="1">SIMULATION!$D$3*SIMULATION!$D$17/$H1152/(SIMULATION!$D$17-$I1152)*(((EXP(-$I1152*$J1167))/(1-EXP(-SIMULATION!$D$4*$I1152)))-(EXP(-SIMULATION!$D$17*$J1167)/(1-EXP(-SIMULATION!$D$4*SIMULATION!$D$17))))</f>
        <v>2.8926754556061658</v>
      </c>
      <c r="L1167">
        <v>-0.44174875709116079</v>
      </c>
      <c r="M1167">
        <f t="shared" ca="1" si="18"/>
        <v>1.6148396684240347</v>
      </c>
    </row>
    <row r="1168" spans="1:13" x14ac:dyDescent="0.25">
      <c r="A1168" s="9"/>
      <c r="H1168" s="9"/>
      <c r="J1168">
        <v>16</v>
      </c>
      <c r="K1168">
        <f ca="1">SIMULATION!$D$3*SIMULATION!$D$17/$H1152/(SIMULATION!$D$17-$I1152)*(((EXP(-$I1152*$J1168))/(1-EXP(-SIMULATION!$D$4*$I1152)))-(EXP(-SIMULATION!$D$17*$J1168)/(1-EXP(-SIMULATION!$D$4*SIMULATION!$D$17))))</f>
        <v>2.845366778183458</v>
      </c>
      <c r="L1168">
        <v>5.401942152905282E-2</v>
      </c>
      <c r="M1168">
        <f t="shared" ca="1" si="18"/>
        <v>2.9990718455789129</v>
      </c>
    </row>
    <row r="1169" spans="1:13" x14ac:dyDescent="0.25">
      <c r="A1169" s="9"/>
      <c r="H1169" s="9"/>
      <c r="J1169">
        <v>17</v>
      </c>
      <c r="K1169">
        <f ca="1">SIMULATION!$D$3*SIMULATION!$D$17/$H1152/(SIMULATION!$D$17-$I1152)*(((EXP(-$I1152*$J1169))/(1-EXP(-SIMULATION!$D$4*$I1152)))-(EXP(-SIMULATION!$D$17*$J1169)/(1-EXP(-SIMULATION!$D$4*SIMULATION!$D$17))))</f>
        <v>2.7986500737568747</v>
      </c>
      <c r="L1169">
        <v>-9.7928474656166817E-2</v>
      </c>
      <c r="M1169">
        <f t="shared" ca="1" si="18"/>
        <v>2.5245825409374953</v>
      </c>
    </row>
    <row r="1170" spans="1:13" x14ac:dyDescent="0.25">
      <c r="A1170" s="9"/>
      <c r="H1170" s="9"/>
      <c r="J1170">
        <v>18</v>
      </c>
      <c r="K1170">
        <f ca="1">SIMULATION!$D$3*SIMULATION!$D$17/$H1152/(SIMULATION!$D$17-$I1152)*(((EXP(-$I1152*$J1170))/(1-EXP(-SIMULATION!$D$4*$I1152)))-(EXP(-SIMULATION!$D$17*$J1170)/(1-EXP(-SIMULATION!$D$4*SIMULATION!$D$17))))</f>
        <v>2.7525839443617595</v>
      </c>
      <c r="L1170">
        <v>9.7817752789937984E-2</v>
      </c>
      <c r="M1170">
        <f t="shared" ca="1" si="18"/>
        <v>3.0218355201648905</v>
      </c>
    </row>
    <row r="1171" spans="1:13" x14ac:dyDescent="0.25">
      <c r="A1171" s="9"/>
      <c r="H1171" s="9"/>
      <c r="J1171">
        <v>19</v>
      </c>
      <c r="K1171">
        <f ca="1">SIMULATION!$D$3*SIMULATION!$D$17/$H1152/(SIMULATION!$D$17-$I1152)*(((EXP(-$I1152*$J1171))/(1-EXP(-SIMULATION!$D$4*$I1152)))-(EXP(-SIMULATION!$D$17*$J1171)/(1-EXP(-SIMULATION!$D$4*SIMULATION!$D$17))))</f>
        <v>2.7072014581196986</v>
      </c>
      <c r="L1171">
        <v>0.29761735704883246</v>
      </c>
      <c r="M1171">
        <f t="shared" ca="1" si="18"/>
        <v>3.5129116010840291</v>
      </c>
    </row>
    <row r="1172" spans="1:13" x14ac:dyDescent="0.25">
      <c r="A1172" s="9"/>
      <c r="H1172" s="9"/>
      <c r="J1172">
        <v>20</v>
      </c>
      <c r="K1172">
        <f ca="1">SIMULATION!$D$3*SIMULATION!$D$17/$H1152/(SIMULATION!$D$17-$I1152)*(((EXP(-$I1152*$J1172))/(1-EXP(-SIMULATION!$D$4*$I1152)))-(EXP(-SIMULATION!$D$17*$J1172)/(1-EXP(-SIMULATION!$D$4*SIMULATION!$D$17))))</f>
        <v>2.6625193945810484</v>
      </c>
      <c r="L1172">
        <v>-0.21089788146181687</v>
      </c>
      <c r="M1172">
        <f t="shared" ca="1" si="18"/>
        <v>2.1009996949129062</v>
      </c>
    </row>
    <row r="1173" spans="1:13" x14ac:dyDescent="0.25">
      <c r="A1173" s="9"/>
      <c r="H1173" s="9"/>
      <c r="J1173">
        <v>21</v>
      </c>
      <c r="K1173">
        <f ca="1">SIMULATION!$D$3*SIMULATION!$D$17/$H1152/(SIMULATION!$D$17-$I1152)*(((EXP(-$I1152*$J1173))/(1-EXP(-SIMULATION!$D$4*$I1152)))-(EXP(-SIMULATION!$D$17*$J1173)/(1-EXP(-SIMULATION!$D$4*SIMULATION!$D$17))))</f>
        <v>2.6185441681380834</v>
      </c>
      <c r="L1173">
        <v>-2.8870342537888056E-3</v>
      </c>
      <c r="M1173">
        <f t="shared" ca="1" si="18"/>
        <v>2.6109843414296101</v>
      </c>
    </row>
    <row r="1174" spans="1:13" x14ac:dyDescent="0.25">
      <c r="A1174" s="9"/>
      <c r="H1174" s="9"/>
      <c r="J1174">
        <v>22</v>
      </c>
      <c r="K1174">
        <f ca="1">SIMULATION!$D$3*SIMULATION!$D$17/$H1152/(SIMULATION!$D$17-$I1152)*(((EXP(-$I1152*$J1174))/(1-EXP(-SIMULATION!$D$4*$I1152)))-(EXP(-SIMULATION!$D$17*$J1174)/(1-EXP(-SIMULATION!$D$4*SIMULATION!$D$17))))</f>
        <v>2.5752756226854263</v>
      </c>
      <c r="L1174">
        <v>-0.15912733815476726</v>
      </c>
      <c r="M1174">
        <f t="shared" ca="1" si="18"/>
        <v>2.1654788678326335</v>
      </c>
    </row>
    <row r="1175" spans="1:13" x14ac:dyDescent="0.25">
      <c r="A1175" s="9"/>
      <c r="H1175" s="9"/>
      <c r="J1175">
        <v>23</v>
      </c>
      <c r="K1175">
        <f ca="1">SIMULATION!$D$3*SIMULATION!$D$17/$H1152/(SIMULATION!$D$17-$I1152)*(((EXP(-$I1152*$J1175))/(1-EXP(-SIMULATION!$D$4*$I1152)))-(EXP(-SIMULATION!$D$17*$J1175)/(1-EXP(-SIMULATION!$D$4*SIMULATION!$D$17))))</f>
        <v>2.5327094621440267</v>
      </c>
      <c r="L1175">
        <v>-0.48478172076983389</v>
      </c>
      <c r="M1175">
        <f t="shared" ca="1" si="18"/>
        <v>1.3048982108758049</v>
      </c>
    </row>
    <row r="1176" spans="1:13" x14ac:dyDescent="0.25">
      <c r="A1176" s="9"/>
      <c r="H1176" s="9"/>
      <c r="J1176">
        <v>24</v>
      </c>
      <c r="K1176">
        <f ca="1">SIMULATION!$D$3*SIMULATION!$D$17/$H1152/(SIMULATION!$D$17-$I1152)*(((EXP(-$I1152*$J1176))/(1-EXP(-SIMULATION!$D$4*$I1152)))-(EXP(-SIMULATION!$D$17*$J1176)/(1-EXP(-SIMULATION!$D$4*SIMULATION!$D$17))))</f>
        <v>2.4908388068329992</v>
      </c>
      <c r="L1176">
        <v>7.5634388469345892E-2</v>
      </c>
      <c r="M1176">
        <f t="shared" ca="1" si="18"/>
        <v>2.6792318767635286</v>
      </c>
    </row>
    <row r="1177" spans="1:13" x14ac:dyDescent="0.25">
      <c r="A1177" s="9">
        <v>48</v>
      </c>
      <c r="B1177" s="2">
        <f ca="1">NORMINV(RAND(),SIMULATION!D7,SIMULATION!D8)</f>
        <v>60.665064472118189</v>
      </c>
      <c r="C1177" s="2">
        <v>2</v>
      </c>
      <c r="D1177" s="2">
        <f ca="1">SIMULATION!$D$11*(1+(SIMULATION!$D$12*LN(1+$C1177)))*(1+(SIMULATION!$D$13*(($B1177/63.5)-1)))</f>
        <v>10.027534044954212</v>
      </c>
      <c r="E1177" s="2">
        <v>1.7255220620532207E-2</v>
      </c>
      <c r="F1177" s="2">
        <f ca="1">D1177*(1+E1177)</f>
        <v>10.200561357179796</v>
      </c>
      <c r="G1177" s="2">
        <v>1.1429466625631597</v>
      </c>
      <c r="H1177" s="9">
        <f>SIMULATION!$D$15*EXP($G$1177)</f>
        <v>692.28981915386328</v>
      </c>
      <c r="I1177" s="2">
        <f ca="1">$F1177/$H1177</f>
        <v>1.4734524580539431E-2</v>
      </c>
      <c r="J1177">
        <v>0</v>
      </c>
      <c r="K1177">
        <f ca="1">SIMULATION!$D$3*SIMULATION!$D$17/$H1177/(SIMULATION!$D$17-$I1177)*(((EXP(-$I1177*$J1177))/(1-EXP(-SIMULATION!$D$4*$I1177)))-(EXP(-SIMULATION!$D$17*$J1177)/(1-EXP(-SIMULATION!$D$4*SIMULATION!$D$17))))</f>
        <v>1.9368528060051931</v>
      </c>
      <c r="L1177">
        <v>0.24729903369847708</v>
      </c>
      <c r="M1177">
        <f t="shared" ca="1" si="18"/>
        <v>2.4158346333464613</v>
      </c>
    </row>
    <row r="1178" spans="1:13" x14ac:dyDescent="0.25">
      <c r="A1178" s="9"/>
      <c r="H1178" s="9"/>
      <c r="J1178">
        <v>1</v>
      </c>
      <c r="K1178">
        <f ca="1">SIMULATION!$D$3*SIMULATION!$D$17/$H1177/(SIMULATION!$D$17-$I1177)*(((EXP(-$I1177*$J1178))/(1-EXP(-SIMULATION!$D$4*$I1177)))-(EXP(-SIMULATION!$D$17*$J1178)/(1-EXP(-SIMULATION!$D$4*SIMULATION!$D$17))))</f>
        <v>2.1916362315637343</v>
      </c>
      <c r="L1178">
        <v>-0.29752729773578918</v>
      </c>
      <c r="M1178">
        <f t="shared" ca="1" si="18"/>
        <v>1.5395646259667279</v>
      </c>
    </row>
    <row r="1179" spans="1:13" x14ac:dyDescent="0.25">
      <c r="A1179" s="9"/>
      <c r="H1179" s="9"/>
      <c r="J1179">
        <v>2</v>
      </c>
      <c r="K1179">
        <f ca="1">SIMULATION!$D$3*SIMULATION!$D$17/$H1177/(SIMULATION!$D$17-$I1177)*(((EXP(-$I1177*$J1179))/(1-EXP(-SIMULATION!$D$4*$I1177)))-(EXP(-SIMULATION!$D$17*$J1179)/(1-EXP(-SIMULATION!$D$4*SIMULATION!$D$17))))</f>
        <v>2.341005818779188</v>
      </c>
      <c r="L1179">
        <v>-0.17359851869186407</v>
      </c>
      <c r="M1179">
        <f t="shared" ca="1" si="18"/>
        <v>1.9346106763900865</v>
      </c>
    </row>
    <row r="1180" spans="1:13" x14ac:dyDescent="0.25">
      <c r="A1180" s="9"/>
      <c r="H1180" s="9"/>
      <c r="J1180">
        <v>3</v>
      </c>
      <c r="K1180">
        <f ca="1">SIMULATION!$D$3*SIMULATION!$D$17/$H1177/(SIMULATION!$D$17-$I1177)*(((EXP(-$I1177*$J1180))/(1-EXP(-SIMULATION!$D$4*$I1177)))-(EXP(-SIMULATION!$D$17*$J1180)/(1-EXP(-SIMULATION!$D$4*SIMULATION!$D$17))))</f>
        <v>2.4230269943183687</v>
      </c>
      <c r="L1180">
        <v>0.21534250007098302</v>
      </c>
      <c r="M1180">
        <f t="shared" ca="1" si="18"/>
        <v>2.9448076850143656</v>
      </c>
    </row>
    <row r="1181" spans="1:13" x14ac:dyDescent="0.25">
      <c r="A1181" s="9"/>
      <c r="H1181" s="9"/>
      <c r="J1181">
        <v>4</v>
      </c>
      <c r="K1181">
        <f ca="1">SIMULATION!$D$3*SIMULATION!$D$17/$H1177/(SIMULATION!$D$17-$I1177)*(((EXP(-$I1177*$J1181))/(1-EXP(-SIMULATION!$D$4*$I1177)))-(EXP(-SIMULATION!$D$17*$J1181)/(1-EXP(-SIMULATION!$D$4*SIMULATION!$D$17))))</f>
        <v>2.4620900335875073</v>
      </c>
      <c r="L1181">
        <v>0.66257503450046495</v>
      </c>
      <c r="M1181">
        <f t="shared" ca="1" si="18"/>
        <v>4.0934094225350011</v>
      </c>
    </row>
    <row r="1182" spans="1:13" x14ac:dyDescent="0.25">
      <c r="A1182" s="9"/>
      <c r="H1182" s="9"/>
      <c r="J1182">
        <v>5</v>
      </c>
      <c r="K1182">
        <f ca="1">SIMULATION!$D$3*SIMULATION!$D$17/$H1177/(SIMULATION!$D$17-$I1177)*(((EXP(-$I1177*$J1182))/(1-EXP(-SIMULATION!$D$4*$I1177)))-(EXP(-SIMULATION!$D$17*$J1182)/(1-EXP(-SIMULATION!$D$4*SIMULATION!$D$17))))</f>
        <v>2.4738218865870198</v>
      </c>
      <c r="L1182">
        <v>0.19364301424433369</v>
      </c>
      <c r="M1182">
        <f t="shared" ca="1" si="18"/>
        <v>2.9528602134093345</v>
      </c>
    </row>
    <row r="1183" spans="1:13" x14ac:dyDescent="0.25">
      <c r="A1183" s="9"/>
      <c r="H1183" s="9"/>
      <c r="J1183">
        <v>6</v>
      </c>
      <c r="K1183">
        <f ca="1">SIMULATION!$D$3*SIMULATION!$D$17/$H1177/(SIMULATION!$D$17-$I1177)*(((EXP(-$I1177*$J1183))/(1-EXP(-SIMULATION!$D$4*$I1177)))-(EXP(-SIMULATION!$D$17*$J1183)/(1-EXP(-SIMULATION!$D$4*SIMULATION!$D$17))))</f>
        <v>2.4682337945226296</v>
      </c>
      <c r="L1183">
        <v>-0.22029030974096492</v>
      </c>
      <c r="M1183">
        <f t="shared" ca="1" si="18"/>
        <v>1.9245058074141221</v>
      </c>
    </row>
    <row r="1184" spans="1:13" x14ac:dyDescent="0.25">
      <c r="A1184" s="9"/>
      <c r="H1184" s="9"/>
      <c r="J1184">
        <v>7</v>
      </c>
      <c r="K1184">
        <f ca="1">SIMULATION!$D$3*SIMULATION!$D$17/$H1177/(SIMULATION!$D$17-$I1177)*(((EXP(-$I1177*$J1184))/(1-EXP(-SIMULATION!$D$4*$I1177)))-(EXP(-SIMULATION!$D$17*$J1184)/(1-EXP(-SIMULATION!$D$4*SIMULATION!$D$17))))</f>
        <v>2.4517383583144561</v>
      </c>
      <c r="L1184">
        <v>0.21080640574520679</v>
      </c>
      <c r="M1184">
        <f t="shared" ca="1" si="18"/>
        <v>2.9685805094583806</v>
      </c>
    </row>
    <row r="1185" spans="1:13" x14ac:dyDescent="0.25">
      <c r="A1185" s="9"/>
      <c r="H1185" s="9"/>
      <c r="J1185">
        <v>8</v>
      </c>
      <c r="K1185">
        <f ca="1">SIMULATION!$D$3*SIMULATION!$D$17/$H1177/(SIMULATION!$D$17-$I1177)*(((EXP(-$I1177*$J1185))/(1-EXP(-SIMULATION!$D$4*$I1177)))-(EXP(-SIMULATION!$D$17*$J1185)/(1-EXP(-SIMULATION!$D$4*SIMULATION!$D$17))))</f>
        <v>2.4284421244462906</v>
      </c>
      <c r="L1185">
        <v>0.17907228561604135</v>
      </c>
      <c r="M1185">
        <f t="shared" ca="1" si="18"/>
        <v>2.8633088061571632</v>
      </c>
    </row>
    <row r="1186" spans="1:13" x14ac:dyDescent="0.25">
      <c r="A1186" s="9"/>
      <c r="H1186" s="9"/>
      <c r="J1186">
        <v>9</v>
      </c>
      <c r="K1186">
        <f ca="1">SIMULATION!$D$3*SIMULATION!$D$17/$H1177/(SIMULATION!$D$17-$I1177)*(((EXP(-$I1177*$J1186))/(1-EXP(-SIMULATION!$D$4*$I1177)))-(EXP(-SIMULATION!$D$17*$J1186)/(1-EXP(-SIMULATION!$D$4*SIMULATION!$D$17))))</f>
        <v>2.4009739047479104</v>
      </c>
      <c r="L1186">
        <v>3.5660782712511351E-2</v>
      </c>
      <c r="M1186">
        <f t="shared" ca="1" si="18"/>
        <v>2.4865945134635354</v>
      </c>
    </row>
    <row r="1187" spans="1:13" x14ac:dyDescent="0.25">
      <c r="A1187" s="9"/>
      <c r="H1187" s="9"/>
      <c r="J1187">
        <v>10</v>
      </c>
      <c r="K1187">
        <f ca="1">SIMULATION!$D$3*SIMULATION!$D$17/$H1177/(SIMULATION!$D$17-$I1177)*(((EXP(-$I1177*$J1187))/(1-EXP(-SIMULATION!$D$4*$I1177)))-(EXP(-SIMULATION!$D$17*$J1187)/(1-EXP(-SIMULATION!$D$4*SIMULATION!$D$17))))</f>
        <v>2.3710155832200654</v>
      </c>
      <c r="L1187">
        <v>0.46600168178916596</v>
      </c>
      <c r="M1187">
        <f t="shared" ca="1" si="18"/>
        <v>3.4759128325489361</v>
      </c>
    </row>
    <row r="1188" spans="1:13" x14ac:dyDescent="0.25">
      <c r="A1188" s="9"/>
      <c r="H1188" s="9"/>
      <c r="J1188">
        <v>11</v>
      </c>
      <c r="K1188">
        <f ca="1">SIMULATION!$D$3*SIMULATION!$D$17/$H1177/(SIMULATION!$D$17-$I1177)*(((EXP(-$I1177*$J1188))/(1-EXP(-SIMULATION!$D$4*$I1177)))-(EXP(-SIMULATION!$D$17*$J1188)/(1-EXP(-SIMULATION!$D$4*SIMULATION!$D$17))))</f>
        <v>2.3396422693427468</v>
      </c>
      <c r="L1188">
        <v>-4.2262696464266405E-2</v>
      </c>
      <c r="M1188">
        <f t="shared" ca="1" si="18"/>
        <v>2.2407626782785468</v>
      </c>
    </row>
    <row r="1189" spans="1:13" x14ac:dyDescent="0.25">
      <c r="A1189" s="9"/>
      <c r="H1189" s="9"/>
      <c r="J1189">
        <v>12</v>
      </c>
      <c r="K1189">
        <f ca="1">SIMULATION!$D$3*SIMULATION!$D$17/$H1177/(SIMULATION!$D$17-$I1177)*(((EXP(-$I1177*$J1189))/(1-EXP(-SIMULATION!$D$4*$I1177)))-(EXP(-SIMULATION!$D$17*$J1189)/(1-EXP(-SIMULATION!$D$4*SIMULATION!$D$17))))</f>
        <v>2.307540275990271</v>
      </c>
      <c r="L1189">
        <v>-0.11228726309249233</v>
      </c>
      <c r="M1189">
        <f t="shared" ca="1" si="18"/>
        <v>2.0484328939236289</v>
      </c>
    </row>
    <row r="1190" spans="1:13" x14ac:dyDescent="0.25">
      <c r="A1190" s="9"/>
      <c r="H1190" s="9"/>
      <c r="J1190">
        <v>13</v>
      </c>
      <c r="K1190">
        <f ca="1">SIMULATION!$D$3*SIMULATION!$D$17/$H1177/(SIMULATION!$D$17-$I1177)*(((EXP(-$I1177*$J1190))/(1-EXP(-SIMULATION!$D$4*$I1177)))-(EXP(-SIMULATION!$D$17*$J1190)/(1-EXP(-SIMULATION!$D$4*SIMULATION!$D$17))))</f>
        <v>2.2751468043970027</v>
      </c>
      <c r="L1190">
        <v>-0.18361750107924896</v>
      </c>
      <c r="M1190">
        <f t="shared" ca="1" si="18"/>
        <v>1.8573900335851863</v>
      </c>
    </row>
    <row r="1191" spans="1:13" x14ac:dyDescent="0.25">
      <c r="A1191" s="9"/>
      <c r="H1191" s="9"/>
      <c r="J1191">
        <v>14</v>
      </c>
      <c r="K1191">
        <f ca="1">SIMULATION!$D$3*SIMULATION!$D$17/$H1177/(SIMULATION!$D$17-$I1177)*(((EXP(-$I1177*$J1191))/(1-EXP(-SIMULATION!$D$4*$I1177)))-(EXP(-SIMULATION!$D$17*$J1191)/(1-EXP(-SIMULATION!$D$4*SIMULATION!$D$17))))</f>
        <v>2.242739457108875</v>
      </c>
      <c r="L1191">
        <v>7.0198865187698772E-2</v>
      </c>
      <c r="M1191">
        <f t="shared" ca="1" si="18"/>
        <v>2.4001772219095936</v>
      </c>
    </row>
    <row r="1192" spans="1:13" x14ac:dyDescent="0.25">
      <c r="A1192" s="9"/>
      <c r="H1192" s="9"/>
      <c r="J1192">
        <v>15</v>
      </c>
      <c r="K1192">
        <f ca="1">SIMULATION!$D$3*SIMULATION!$D$17/$H1177/(SIMULATION!$D$17-$I1177)*(((EXP(-$I1177*$J1192))/(1-EXP(-SIMULATION!$D$4*$I1177)))-(EXP(-SIMULATION!$D$17*$J1192)/(1-EXP(-SIMULATION!$D$4*SIMULATION!$D$17))))</f>
        <v>2.2104935994985042</v>
      </c>
      <c r="L1192">
        <v>2.3506927494084777E-3</v>
      </c>
      <c r="M1192">
        <f t="shared" ca="1" si="18"/>
        <v>2.2156897907754596</v>
      </c>
    </row>
    <row r="1193" spans="1:13" x14ac:dyDescent="0.25">
      <c r="A1193" s="9"/>
      <c r="H1193" s="9"/>
      <c r="J1193">
        <v>16</v>
      </c>
      <c r="K1193">
        <f ca="1">SIMULATION!$D$3*SIMULATION!$D$17/$H1177/(SIMULATION!$D$17-$I1177)*(((EXP(-$I1177*$J1193))/(1-EXP(-SIMULATION!$D$4*$I1177)))-(EXP(-SIMULATION!$D$17*$J1193)/(1-EXP(-SIMULATION!$D$4*SIMULATION!$D$17))))</f>
        <v>2.1785191178674967</v>
      </c>
      <c r="L1193">
        <v>-7.5405915164472995E-2</v>
      </c>
      <c r="M1193">
        <f t="shared" ca="1" si="18"/>
        <v>2.0142458900813978</v>
      </c>
    </row>
    <row r="1194" spans="1:13" x14ac:dyDescent="0.25">
      <c r="A1194" s="9"/>
      <c r="H1194" s="9"/>
      <c r="J1194">
        <v>17</v>
      </c>
      <c r="K1194">
        <f ca="1">SIMULATION!$D$3*SIMULATION!$D$17/$H1177/(SIMULATION!$D$17-$I1177)*(((EXP(-$I1177*$J1194))/(1-EXP(-SIMULATION!$D$4*$I1177)))-(EXP(-SIMULATION!$D$17*$J1194)/(1-EXP(-SIMULATION!$D$4*SIMULATION!$D$17))))</f>
        <v>2.1468839743896928</v>
      </c>
      <c r="L1194">
        <v>8.5120921207980815E-2</v>
      </c>
      <c r="M1194">
        <f t="shared" ca="1" si="18"/>
        <v>2.3296287160163947</v>
      </c>
    </row>
    <row r="1195" spans="1:13" x14ac:dyDescent="0.25">
      <c r="A1195" s="9"/>
      <c r="H1195" s="9"/>
      <c r="J1195">
        <v>18</v>
      </c>
      <c r="K1195">
        <f ca="1">SIMULATION!$D$3*SIMULATION!$D$17/$H1177/(SIMULATION!$D$17-$I1177)*(((EXP(-$I1177*$J1195))/(1-EXP(-SIMULATION!$D$4*$I1177)))-(EXP(-SIMULATION!$D$17*$J1195)/(1-EXP(-SIMULATION!$D$4*SIMULATION!$D$17))))</f>
        <v>2.1156293011574707</v>
      </c>
      <c r="L1195">
        <v>-0.2469448776210178</v>
      </c>
      <c r="M1195">
        <f t="shared" ca="1" si="18"/>
        <v>1.5931854822916998</v>
      </c>
    </row>
    <row r="1196" spans="1:13" x14ac:dyDescent="0.25">
      <c r="A1196" s="9"/>
      <c r="H1196" s="9"/>
      <c r="J1196">
        <v>19</v>
      </c>
      <c r="K1196">
        <f ca="1">SIMULATION!$D$3*SIMULATION!$D$17/$H1177/(SIMULATION!$D$17-$I1177)*(((EXP(-$I1177*$J1196))/(1-EXP(-SIMULATION!$D$4*$I1177)))-(EXP(-SIMULATION!$D$17*$J1196)/(1-EXP(-SIMULATION!$D$4*SIMULATION!$D$17))))</f>
        <v>2.0847790722877</v>
      </c>
      <c r="L1196">
        <v>0.40214757216910962</v>
      </c>
      <c r="M1196">
        <f t="shared" ca="1" si="18"/>
        <v>2.9231679147171672</v>
      </c>
    </row>
    <row r="1197" spans="1:13" x14ac:dyDescent="0.25">
      <c r="A1197" s="9"/>
      <c r="H1197" s="9"/>
      <c r="J1197">
        <v>20</v>
      </c>
      <c r="K1197">
        <f ca="1">SIMULATION!$D$3*SIMULATION!$D$17/$H1177/(SIMULATION!$D$17-$I1177)*(((EXP(-$I1177*$J1197))/(1-EXP(-SIMULATION!$D$4*$I1177)))-(EXP(-SIMULATION!$D$17*$J1197)/(1-EXP(-SIMULATION!$D$4*SIMULATION!$D$17))))</f>
        <v>2.0543463015243733</v>
      </c>
      <c r="L1197">
        <v>0.26856298733818273</v>
      </c>
      <c r="M1197">
        <f t="shared" ca="1" si="18"/>
        <v>2.6060676812889061</v>
      </c>
    </row>
    <row r="1198" spans="1:13" x14ac:dyDescent="0.25">
      <c r="A1198" s="9"/>
      <c r="H1198" s="9"/>
      <c r="J1198">
        <v>21</v>
      </c>
      <c r="K1198">
        <f ca="1">SIMULATION!$D$3*SIMULATION!$D$17/$H1177/(SIMULATION!$D$17-$I1177)*(((EXP(-$I1177*$J1198))/(1-EXP(-SIMULATION!$D$4*$I1177)))-(EXP(-SIMULATION!$D$17*$J1198)/(1-EXP(-SIMULATION!$D$4*SIMULATION!$D$17))))</f>
        <v>2.0243370133027381</v>
      </c>
      <c r="L1198">
        <v>-7.3915244131393026E-2</v>
      </c>
      <c r="M1198">
        <f t="shared" ca="1" si="18"/>
        <v>1.8747076487602512</v>
      </c>
    </row>
    <row r="1199" spans="1:13" x14ac:dyDescent="0.25">
      <c r="A1199" s="9"/>
      <c r="H1199" s="9"/>
      <c r="J1199">
        <v>22</v>
      </c>
      <c r="K1199">
        <f ca="1">SIMULATION!$D$3*SIMULATION!$D$17/$H1177/(SIMULATION!$D$17-$I1177)*(((EXP(-$I1177*$J1199))/(1-EXP(-SIMULATION!$D$4*$I1177)))-(EXP(-SIMULATION!$D$17*$J1199)/(1-EXP(-SIMULATION!$D$4*SIMULATION!$D$17))))</f>
        <v>1.99475278700096</v>
      </c>
      <c r="L1199">
        <v>0.24272441538974115</v>
      </c>
      <c r="M1199">
        <f t="shared" ca="1" si="18"/>
        <v>2.4789279910728252</v>
      </c>
    </row>
    <row r="1200" spans="1:13" x14ac:dyDescent="0.25">
      <c r="A1200" s="9"/>
      <c r="H1200" s="9"/>
      <c r="J1200">
        <v>23</v>
      </c>
      <c r="K1200">
        <f ca="1">SIMULATION!$D$3*SIMULATION!$D$17/$H1177/(SIMULATION!$D$17-$I1177)*(((EXP(-$I1177*$J1200))/(1-EXP(-SIMULATION!$D$4*$I1177)))-(EXP(-SIMULATION!$D$17*$J1200)/(1-EXP(-SIMULATION!$D$4*SIMULATION!$D$17))))</f>
        <v>1.9655923868630834</v>
      </c>
      <c r="L1200">
        <v>-2.291337635091692E-2</v>
      </c>
      <c r="M1200">
        <f t="shared" ca="1" si="18"/>
        <v>1.9205540287503924</v>
      </c>
    </row>
    <row r="1201" spans="1:13" x14ac:dyDescent="0.25">
      <c r="A1201" s="9"/>
      <c r="H1201" s="9"/>
      <c r="J1201">
        <v>24</v>
      </c>
      <c r="K1201">
        <f ca="1">SIMULATION!$D$3*SIMULATION!$D$17/$H1177/(SIMULATION!$D$17-$I1177)*(((EXP(-$I1177*$J1201))/(1-EXP(-SIMULATION!$D$4*$I1177)))-(EXP(-SIMULATION!$D$17*$J1201)/(1-EXP(-SIMULATION!$D$4*SIMULATION!$D$17))))</f>
        <v>1.9368528060051931</v>
      </c>
      <c r="L1201">
        <v>-0.2136411074015088</v>
      </c>
      <c r="M1201">
        <f t="shared" ca="1" si="18"/>
        <v>1.523061427656524</v>
      </c>
    </row>
    <row r="1202" spans="1:13" x14ac:dyDescent="0.25">
      <c r="A1202" s="9">
        <v>49</v>
      </c>
      <c r="B1202" s="2">
        <f ca="1">NORMINV(RAND(),SIMULATION!D7,SIMULATION!D8)</f>
        <v>58.085145436954321</v>
      </c>
      <c r="C1202" s="2">
        <v>2</v>
      </c>
      <c r="D1202" s="2">
        <f ca="1">SIMULATION!$D$11*(1+(SIMULATION!$D$12*LN(1+$C1202)))*(1+(SIMULATION!$D$13*(($B1202/63.5)-1)))</f>
        <v>9.8359447755612237</v>
      </c>
      <c r="E1202" s="2">
        <v>0.17281203455258706</v>
      </c>
      <c r="F1202" s="2">
        <f ca="1">D1202*(1+E1202)</f>
        <v>11.535714403972847</v>
      </c>
      <c r="G1202" s="2">
        <v>0.19207869514528214</v>
      </c>
      <c r="H1202" s="9">
        <f>SIMULATION!$D$15*EXP($G$1202)</f>
        <v>267.50458712715488</v>
      </c>
      <c r="I1202" s="2">
        <f ca="1">$F1202/$H1202</f>
        <v>4.3123426509652681E-2</v>
      </c>
      <c r="J1202">
        <v>0</v>
      </c>
      <c r="K1202">
        <f ca="1">SIMULATION!$D$3*SIMULATION!$D$17/$H1202/(SIMULATION!$D$17-$I1202)*(((EXP(-$I1202*$J1202))/(1-EXP(-SIMULATION!$D$4*$I1202)))-(EXP(-SIMULATION!$D$17*$J1202)/(1-EXP(-SIMULATION!$D$4*SIMULATION!$D$17))))</f>
        <v>1.2543075405770121</v>
      </c>
      <c r="L1202">
        <v>-7.7743988410108574E-3</v>
      </c>
      <c r="M1202">
        <f t="shared" ca="1" si="18"/>
        <v>1.244556053487279</v>
      </c>
    </row>
    <row r="1203" spans="1:13" x14ac:dyDescent="0.25">
      <c r="A1203" s="9"/>
      <c r="H1203" s="9"/>
      <c r="J1203">
        <v>1</v>
      </c>
      <c r="K1203">
        <f ca="1">SIMULATION!$D$3*SIMULATION!$D$17/$H1202/(SIMULATION!$D$17-$I1202)*(((EXP(-$I1202*$J1203))/(1-EXP(-SIMULATION!$D$4*$I1202)))-(EXP(-SIMULATION!$D$17*$J1203)/(1-EXP(-SIMULATION!$D$4*SIMULATION!$D$17))))</f>
        <v>1.9230151757586487</v>
      </c>
      <c r="L1203">
        <v>-0.48787164205078531</v>
      </c>
      <c r="M1203">
        <f t="shared" ca="1" si="18"/>
        <v>0.98483060427269709</v>
      </c>
    </row>
    <row r="1204" spans="1:13" x14ac:dyDescent="0.25">
      <c r="A1204" s="9"/>
      <c r="H1204" s="9"/>
      <c r="J1204">
        <v>2</v>
      </c>
      <c r="K1204">
        <f ca="1">SIMULATION!$D$3*SIMULATION!$D$17/$H1202/(SIMULATION!$D$17-$I1202)*(((EXP(-$I1202*$J1204))/(1-EXP(-SIMULATION!$D$4*$I1202)))-(EXP(-SIMULATION!$D$17*$J1204)/(1-EXP(-SIMULATION!$D$4*SIMULATION!$D$17))))</f>
        <v>2.3043003408747409</v>
      </c>
      <c r="L1204">
        <v>9.329475115921605E-4</v>
      </c>
      <c r="M1204">
        <f t="shared" ca="1" si="18"/>
        <v>2.3064501321437212</v>
      </c>
    </row>
    <row r="1205" spans="1:13" x14ac:dyDescent="0.25">
      <c r="A1205" s="9"/>
      <c r="H1205" s="9"/>
      <c r="J1205">
        <v>3</v>
      </c>
      <c r="K1205">
        <f ca="1">SIMULATION!$D$3*SIMULATION!$D$17/$H1202/(SIMULATION!$D$17-$I1202)*(((EXP(-$I1202*$J1205))/(1-EXP(-SIMULATION!$D$4*$I1202)))-(EXP(-SIMULATION!$D$17*$J1205)/(1-EXP(-SIMULATION!$D$4*SIMULATION!$D$17))))</f>
        <v>2.5033920150098696</v>
      </c>
      <c r="L1205">
        <v>-0.21794091892098261</v>
      </c>
      <c r="M1205">
        <f t="shared" ca="1" si="18"/>
        <v>1.9578004588391682</v>
      </c>
    </row>
    <row r="1206" spans="1:13" x14ac:dyDescent="0.25">
      <c r="A1206" s="9"/>
      <c r="H1206" s="9"/>
      <c r="J1206">
        <v>4</v>
      </c>
      <c r="K1206">
        <f ca="1">SIMULATION!$D$3*SIMULATION!$D$17/$H1202/(SIMULATION!$D$17-$I1202)*(((EXP(-$I1202*$J1206))/(1-EXP(-SIMULATION!$D$4*$I1202)))-(EXP(-SIMULATION!$D$17*$J1206)/(1-EXP(-SIMULATION!$D$4*SIMULATION!$D$17))))</f>
        <v>2.5876393302930114</v>
      </c>
      <c r="L1206">
        <v>-3.0551454369230138E-2</v>
      </c>
      <c r="M1206">
        <f t="shared" ca="1" si="18"/>
        <v>2.5085831853695391</v>
      </c>
    </row>
    <row r="1207" spans="1:13" x14ac:dyDescent="0.25">
      <c r="A1207" s="9"/>
      <c r="H1207" s="9"/>
      <c r="J1207">
        <v>5</v>
      </c>
      <c r="K1207">
        <f ca="1">SIMULATION!$D$3*SIMULATION!$D$17/$H1202/(SIMULATION!$D$17-$I1202)*(((EXP(-$I1202*$J1207))/(1-EXP(-SIMULATION!$D$4*$I1202)))-(EXP(-SIMULATION!$D$17*$J1207)/(1-EXP(-SIMULATION!$D$4*SIMULATION!$D$17))))</f>
        <v>2.6001206451500147</v>
      </c>
      <c r="L1207">
        <v>1.8577217018164543E-2</v>
      </c>
      <c r="M1207">
        <f t="shared" ca="1" si="18"/>
        <v>2.6484236506483767</v>
      </c>
    </row>
    <row r="1208" spans="1:13" x14ac:dyDescent="0.25">
      <c r="A1208" s="9"/>
      <c r="H1208" s="9"/>
      <c r="J1208">
        <v>6</v>
      </c>
      <c r="K1208">
        <f ca="1">SIMULATION!$D$3*SIMULATION!$D$17/$H1202/(SIMULATION!$D$17-$I1202)*(((EXP(-$I1202*$J1208))/(1-EXP(-SIMULATION!$D$4*$I1202)))-(EXP(-SIMULATION!$D$17*$J1208)/(1-EXP(-SIMULATION!$D$4*SIMULATION!$D$17))))</f>
        <v>2.5683644189079113</v>
      </c>
      <c r="L1208">
        <v>-0.32933437741094085</v>
      </c>
      <c r="M1208">
        <f t="shared" ca="1" si="18"/>
        <v>1.7225137220424616</v>
      </c>
    </row>
    <row r="1209" spans="1:13" x14ac:dyDescent="0.25">
      <c r="A1209" s="9"/>
      <c r="H1209" s="9"/>
      <c r="J1209">
        <v>7</v>
      </c>
      <c r="K1209">
        <f ca="1">SIMULATION!$D$3*SIMULATION!$D$17/$H1202/(SIMULATION!$D$17-$I1202)*(((EXP(-$I1202*$J1209))/(1-EXP(-SIMULATION!$D$4*$I1202)))-(EXP(-SIMULATION!$D$17*$J1209)/(1-EXP(-SIMULATION!$D$4*SIMULATION!$D$17))))</f>
        <v>2.509937616366662</v>
      </c>
      <c r="L1209">
        <v>-8.450195500448382E-2</v>
      </c>
      <c r="M1209">
        <f t="shared" ca="1" si="18"/>
        <v>2.297842980844385</v>
      </c>
    </row>
    <row r="1210" spans="1:13" x14ac:dyDescent="0.25">
      <c r="A1210" s="9"/>
      <c r="H1210" s="9"/>
      <c r="J1210">
        <v>8</v>
      </c>
      <c r="K1210">
        <f ca="1">SIMULATION!$D$3*SIMULATION!$D$17/$H1202/(SIMULATION!$D$17-$I1202)*(((EXP(-$I1202*$J1210))/(1-EXP(-SIMULATION!$D$4*$I1202)))-(EXP(-SIMULATION!$D$17*$J1210)/(1-EXP(-SIMULATION!$D$4*SIMULATION!$D$17))))</f>
        <v>2.4360267555902757</v>
      </c>
      <c r="L1210">
        <v>-0.24848059978994932</v>
      </c>
      <c r="M1210">
        <f t="shared" ca="1" si="18"/>
        <v>1.8307213662568398</v>
      </c>
    </row>
    <row r="1211" spans="1:13" x14ac:dyDescent="0.25">
      <c r="A1211" s="9"/>
      <c r="H1211" s="9"/>
      <c r="J1211">
        <v>9</v>
      </c>
      <c r="K1211">
        <f ca="1">SIMULATION!$D$3*SIMULATION!$D$17/$H1202/(SIMULATION!$D$17-$I1202)*(((EXP(-$I1202*$J1211))/(1-EXP(-SIMULATION!$D$4*$I1202)))-(EXP(-SIMULATION!$D$17*$J1211)/(1-EXP(-SIMULATION!$D$4*SIMULATION!$D$17))))</f>
        <v>2.3537325985466269</v>
      </c>
      <c r="L1211">
        <v>0.39659923069904501</v>
      </c>
      <c r="M1211">
        <f t="shared" ca="1" si="18"/>
        <v>3.2872211364014832</v>
      </c>
    </row>
    <row r="1212" spans="1:13" x14ac:dyDescent="0.25">
      <c r="A1212" s="9"/>
      <c r="H1212" s="9"/>
      <c r="J1212">
        <v>10</v>
      </c>
      <c r="K1212">
        <f ca="1">SIMULATION!$D$3*SIMULATION!$D$17/$H1202/(SIMULATION!$D$17-$I1202)*(((EXP(-$I1202*$J1212))/(1-EXP(-SIMULATION!$D$4*$I1202)))-(EXP(-SIMULATION!$D$17*$J1212)/(1-EXP(-SIMULATION!$D$4*SIMULATION!$D$17))))</f>
        <v>2.2675405184165061</v>
      </c>
      <c r="L1212">
        <v>-5.0111341384618542E-2</v>
      </c>
      <c r="M1212">
        <f t="shared" ca="1" si="18"/>
        <v>2.1539110213946815</v>
      </c>
    </row>
    <row r="1213" spans="1:13" x14ac:dyDescent="0.25">
      <c r="A1213" s="9"/>
      <c r="H1213" s="9"/>
      <c r="J1213">
        <v>11</v>
      </c>
      <c r="K1213">
        <f ca="1">SIMULATION!$D$3*SIMULATION!$D$17/$H1202/(SIMULATION!$D$17-$I1202)*(((EXP(-$I1202*$J1213))/(1-EXP(-SIMULATION!$D$4*$I1202)))-(EXP(-SIMULATION!$D$17*$J1213)/(1-EXP(-SIMULATION!$D$4*SIMULATION!$D$17))))</f>
        <v>2.1802626258257738</v>
      </c>
      <c r="L1213">
        <v>-0.25675337834498951</v>
      </c>
      <c r="M1213">
        <f t="shared" ca="1" si="18"/>
        <v>1.6204728309656884</v>
      </c>
    </row>
    <row r="1214" spans="1:13" x14ac:dyDescent="0.25">
      <c r="A1214" s="9"/>
      <c r="H1214" s="9"/>
      <c r="J1214">
        <v>12</v>
      </c>
      <c r="K1214">
        <f ca="1">SIMULATION!$D$3*SIMULATION!$D$17/$H1202/(SIMULATION!$D$17-$I1202)*(((EXP(-$I1202*$J1214))/(1-EXP(-SIMULATION!$D$4*$I1202)))-(EXP(-SIMULATION!$D$17*$J1214)/(1-EXP(-SIMULATION!$D$4*SIMULATION!$D$17))))</f>
        <v>2.0936413904718698</v>
      </c>
      <c r="L1214">
        <v>0.28558847436015655</v>
      </c>
      <c r="M1214">
        <f t="shared" ca="1" si="18"/>
        <v>2.691561241034008</v>
      </c>
    </row>
    <row r="1215" spans="1:13" x14ac:dyDescent="0.25">
      <c r="A1215" s="9"/>
      <c r="H1215" s="9"/>
      <c r="J1215">
        <v>13</v>
      </c>
      <c r="K1215">
        <f ca="1">SIMULATION!$D$3*SIMULATION!$D$17/$H1202/(SIMULATION!$D$17-$I1202)*(((EXP(-$I1202*$J1215))/(1-EXP(-SIMULATION!$D$4*$I1202)))-(EXP(-SIMULATION!$D$17*$J1215)/(1-EXP(-SIMULATION!$D$4*SIMULATION!$D$17))))</f>
        <v>2.0087363456662497</v>
      </c>
      <c r="L1215">
        <v>-0.63142029753391338</v>
      </c>
      <c r="M1215">
        <f t="shared" ca="1" si="18"/>
        <v>0.74037944461848049</v>
      </c>
    </row>
    <row r="1216" spans="1:13" x14ac:dyDescent="0.25">
      <c r="A1216" s="9"/>
      <c r="H1216" s="9"/>
      <c r="J1216">
        <v>14</v>
      </c>
      <c r="K1216">
        <f ca="1">SIMULATION!$D$3*SIMULATION!$D$17/$H1202/(SIMULATION!$D$17-$I1202)*(((EXP(-$I1202*$J1216))/(1-EXP(-SIMULATION!$D$4*$I1202)))-(EXP(-SIMULATION!$D$17*$J1216)/(1-EXP(-SIMULATION!$D$4*SIMULATION!$D$17))))</f>
        <v>1.9261717918220644</v>
      </c>
      <c r="L1216">
        <v>-0.26928965080660971</v>
      </c>
      <c r="M1216">
        <f t="shared" ca="1" si="18"/>
        <v>1.4074736626087589</v>
      </c>
    </row>
    <row r="1217" spans="1:13" x14ac:dyDescent="0.25">
      <c r="A1217" s="9"/>
      <c r="H1217" s="9"/>
      <c r="J1217">
        <v>15</v>
      </c>
      <c r="K1217">
        <f ca="1">SIMULATION!$D$3*SIMULATION!$D$17/$H1202/(SIMULATION!$D$17-$I1202)*(((EXP(-$I1202*$J1217))/(1-EXP(-SIMULATION!$D$4*$I1202)))-(EXP(-SIMULATION!$D$17*$J1217)/(1-EXP(-SIMULATION!$D$4*SIMULATION!$D$17))))</f>
        <v>1.8462954291726859</v>
      </c>
      <c r="L1217">
        <v>-0.20046613637764923</v>
      </c>
      <c r="M1217">
        <f t="shared" ca="1" si="18"/>
        <v>1.4761757178747239</v>
      </c>
    </row>
    <row r="1218" spans="1:13" x14ac:dyDescent="0.25">
      <c r="A1218" s="9"/>
      <c r="H1218" s="9"/>
      <c r="J1218">
        <v>16</v>
      </c>
      <c r="K1218">
        <f ca="1">SIMULATION!$D$3*SIMULATION!$D$17/$H1202/(SIMULATION!$D$17-$I1202)*(((EXP(-$I1202*$J1218))/(1-EXP(-SIMULATION!$D$4*$I1202)))-(EXP(-SIMULATION!$D$17*$J1218)/(1-EXP(-SIMULATION!$D$4*SIMULATION!$D$17))))</f>
        <v>1.7692799160710719</v>
      </c>
      <c r="L1218">
        <v>-0.31529926733236846</v>
      </c>
      <c r="M1218">
        <f t="shared" ca="1" si="18"/>
        <v>1.2114272548279885</v>
      </c>
    </row>
    <row r="1219" spans="1:13" x14ac:dyDescent="0.25">
      <c r="A1219" s="9"/>
      <c r="H1219" s="9"/>
      <c r="J1219">
        <v>17</v>
      </c>
      <c r="K1219">
        <f ca="1">SIMULATION!$D$3*SIMULATION!$D$17/$H1202/(SIMULATION!$D$17-$I1202)*(((EXP(-$I1202*$J1219))/(1-EXP(-SIMULATION!$D$4*$I1202)))-(EXP(-SIMULATION!$D$17*$J1219)/(1-EXP(-SIMULATION!$D$4*SIMULATION!$D$17))))</f>
        <v>1.6951878567266447</v>
      </c>
      <c r="L1219">
        <v>-0.38029238873318738</v>
      </c>
      <c r="M1219">
        <f t="shared" ref="M1219:M1282" ca="1" si="19">$K1219*(1+$L1219)</f>
        <v>1.0505208173405769</v>
      </c>
    </row>
    <row r="1220" spans="1:13" x14ac:dyDescent="0.25">
      <c r="A1220" s="9"/>
      <c r="H1220" s="9"/>
      <c r="J1220">
        <v>18</v>
      </c>
      <c r="K1220">
        <f ca="1">SIMULATION!$D$3*SIMULATION!$D$17/$H1202/(SIMULATION!$D$17-$I1202)*(((EXP(-$I1202*$J1220))/(1-EXP(-SIMULATION!$D$4*$I1202)))-(EXP(-SIMULATION!$D$17*$J1220)/(1-EXP(-SIMULATION!$D$4*SIMULATION!$D$17))))</f>
        <v>1.6240133575752678</v>
      </c>
      <c r="L1220">
        <v>-6.2469198073426347E-3</v>
      </c>
      <c r="M1220">
        <f t="shared" ca="1" si="19"/>
        <v>1.6138682763644419</v>
      </c>
    </row>
    <row r="1221" spans="1:13" x14ac:dyDescent="0.25">
      <c r="A1221" s="9"/>
      <c r="H1221" s="9"/>
      <c r="J1221">
        <v>19</v>
      </c>
      <c r="K1221">
        <f ca="1">SIMULATION!$D$3*SIMULATION!$D$17/$H1202/(SIMULATION!$D$17-$I1202)*(((EXP(-$I1202*$J1221))/(1-EXP(-SIMULATION!$D$4*$I1202)))-(EXP(-SIMULATION!$D$17*$J1221)/(1-EXP(-SIMULATION!$D$4*SIMULATION!$D$17))))</f>
        <v>1.555708572031663</v>
      </c>
      <c r="L1221">
        <v>0.30746660231513395</v>
      </c>
      <c r="M1221">
        <f t="shared" ca="1" si="19"/>
        <v>2.0340370008667672</v>
      </c>
    </row>
    <row r="1222" spans="1:13" x14ac:dyDescent="0.25">
      <c r="A1222" s="9"/>
      <c r="H1222" s="9"/>
      <c r="J1222">
        <v>20</v>
      </c>
      <c r="K1222">
        <f ca="1">SIMULATION!$D$3*SIMULATION!$D$17/$H1202/(SIMULATION!$D$17-$I1202)*(((EXP(-$I1202*$J1222))/(1-EXP(-SIMULATION!$D$4*$I1202)))-(EXP(-SIMULATION!$D$17*$J1222)/(1-EXP(-SIMULATION!$D$4*SIMULATION!$D$17))))</f>
        <v>1.4902006290448497</v>
      </c>
      <c r="L1222">
        <v>9.1363288873066203E-2</v>
      </c>
      <c r="M1222">
        <f t="shared" ca="1" si="19"/>
        <v>1.6263502595950994</v>
      </c>
    </row>
    <row r="1223" spans="1:13" x14ac:dyDescent="0.25">
      <c r="A1223" s="9"/>
      <c r="H1223" s="9"/>
      <c r="J1223">
        <v>21</v>
      </c>
      <c r="K1223">
        <f ca="1">SIMULATION!$D$3*SIMULATION!$D$17/$H1202/(SIMULATION!$D$17-$I1202)*(((EXP(-$I1202*$J1223))/(1-EXP(-SIMULATION!$D$4*$I1202)))-(EXP(-SIMULATION!$D$17*$J1223)/(1-EXP(-SIMULATION!$D$4*SIMULATION!$D$17))))</f>
        <v>1.4274024028206671</v>
      </c>
      <c r="L1223">
        <v>7.2248951674121001E-2</v>
      </c>
      <c r="M1223">
        <f t="shared" ca="1" si="19"/>
        <v>1.5305307300415816</v>
      </c>
    </row>
    <row r="1224" spans="1:13" x14ac:dyDescent="0.25">
      <c r="A1224" s="9"/>
      <c r="H1224" s="9"/>
      <c r="J1224">
        <v>22</v>
      </c>
      <c r="K1224">
        <f ca="1">SIMULATION!$D$3*SIMULATION!$D$17/$H1202/(SIMULATION!$D$17-$I1202)*(((EXP(-$I1202*$J1224))/(1-EXP(-SIMULATION!$D$4*$I1202)))-(EXP(-SIMULATION!$D$17*$J1224)/(1-EXP(-SIMULATION!$D$4*SIMULATION!$D$17))))</f>
        <v>1.3672193391281604</v>
      </c>
      <c r="L1224">
        <v>-0.36861316640875452</v>
      </c>
      <c r="M1224">
        <f t="shared" ca="1" si="19"/>
        <v>0.86324428935684439</v>
      </c>
    </row>
    <row r="1225" spans="1:13" x14ac:dyDescent="0.25">
      <c r="A1225" s="9"/>
      <c r="H1225" s="9"/>
      <c r="J1225">
        <v>23</v>
      </c>
      <c r="K1225">
        <f ca="1">SIMULATION!$D$3*SIMULATION!$D$17/$H1202/(SIMULATION!$D$17-$I1202)*(((EXP(-$I1202*$J1225))/(1-EXP(-SIMULATION!$D$4*$I1202)))-(EXP(-SIMULATION!$D$17*$J1225)/(1-EXP(-SIMULATION!$D$4*SIMULATION!$D$17))))</f>
        <v>1.3095537577428591</v>
      </c>
      <c r="L1225">
        <v>0.27835600562504176</v>
      </c>
      <c r="M1225">
        <f t="shared" ca="1" si="19"/>
        <v>1.674075910899425</v>
      </c>
    </row>
    <row r="1226" spans="1:13" x14ac:dyDescent="0.25">
      <c r="A1226" s="9"/>
      <c r="H1226" s="9"/>
      <c r="J1226">
        <v>24</v>
      </c>
      <c r="K1226">
        <f ca="1">SIMULATION!$D$3*SIMULATION!$D$17/$H1202/(SIMULATION!$D$17-$I1202)*(((EXP(-$I1202*$J1226))/(1-EXP(-SIMULATION!$D$4*$I1202)))-(EXP(-SIMULATION!$D$17*$J1226)/(1-EXP(-SIMULATION!$D$4*SIMULATION!$D$17))))</f>
        <v>1.2543075405770119</v>
      </c>
      <c r="L1226">
        <v>8.9827553194729279E-2</v>
      </c>
      <c r="M1226">
        <f t="shared" ca="1" si="19"/>
        <v>1.3669789179007434</v>
      </c>
    </row>
    <row r="1227" spans="1:13" x14ac:dyDescent="0.25">
      <c r="A1227" s="9">
        <v>50</v>
      </c>
      <c r="B1227" s="2">
        <f ca="1">NORMINV(RAND(),SIMULATION!D7,SIMULATION!D8)</f>
        <v>59.519308766711951</v>
      </c>
      <c r="C1227" s="2">
        <v>2</v>
      </c>
      <c r="D1227" s="2">
        <f ca="1">SIMULATION!$D$11*(1+(SIMULATION!$D$12*LN(1+$C1227)))*(1+(SIMULATION!$D$13*(($B1227/63.5)-1)))</f>
        <v>9.9424482358611055</v>
      </c>
      <c r="E1227" s="2">
        <v>-0.44010764754952764</v>
      </c>
      <c r="F1227" s="2">
        <f ca="1">D1227*(1+E1227)</f>
        <v>5.5667007318933237</v>
      </c>
      <c r="G1227" s="2">
        <v>0.13212054699939035</v>
      </c>
      <c r="H1227" s="9">
        <f>SIMULATION!$D$15*EXP($G$1227)</f>
        <v>251.93687653221272</v>
      </c>
      <c r="I1227" s="2">
        <f ca="1">$F1227/$H1227</f>
        <v>2.209561699944932E-2</v>
      </c>
      <c r="J1227">
        <v>0</v>
      </c>
      <c r="K1227">
        <f ca="1">SIMULATION!$D$3*SIMULATION!$D$17/$H1227/(SIMULATION!$D$17-$I1227)*(((EXP(-$I1227*$J1227))/(1-EXP(-SIMULATION!$D$4*$I1227)))-(EXP(-SIMULATION!$D$17*$J1227)/(1-EXP(-SIMULATION!$D$4*SIMULATION!$D$17))))</f>
        <v>3.2842447772457541</v>
      </c>
      <c r="L1227">
        <v>-0.38412508846146654</v>
      </c>
      <c r="M1227">
        <f t="shared" ca="1" si="19"/>
        <v>2.0226839616571195</v>
      </c>
    </row>
    <row r="1228" spans="1:13" x14ac:dyDescent="0.25">
      <c r="A1228" s="9"/>
      <c r="H1228" s="9"/>
      <c r="J1228">
        <v>1</v>
      </c>
      <c r="K1228">
        <f ca="1">SIMULATION!$D$3*SIMULATION!$D$17/$H1227/(SIMULATION!$D$17-$I1227)*(((EXP(-$I1227*$J1228))/(1-EXP(-SIMULATION!$D$4*$I1227)))-(EXP(-SIMULATION!$D$17*$J1228)/(1-EXP(-SIMULATION!$D$4*SIMULATION!$D$17))))</f>
        <v>3.9873702002621529</v>
      </c>
      <c r="L1228">
        <v>-6.9120819489014622E-3</v>
      </c>
      <c r="M1228">
        <f t="shared" ca="1" si="19"/>
        <v>3.9598091706773331</v>
      </c>
    </row>
    <row r="1229" spans="1:13" x14ac:dyDescent="0.25">
      <c r="A1229" s="9"/>
      <c r="H1229" s="9"/>
      <c r="J1229">
        <v>2</v>
      </c>
      <c r="K1229">
        <f ca="1">SIMULATION!$D$3*SIMULATION!$D$17/$H1227/(SIMULATION!$D$17-$I1227)*(((EXP(-$I1227*$J1229))/(1-EXP(-SIMULATION!$D$4*$I1227)))-(EXP(-SIMULATION!$D$17*$J1229)/(1-EXP(-SIMULATION!$D$4*SIMULATION!$D$17))))</f>
        <v>4.3968058240047352</v>
      </c>
      <c r="L1229">
        <v>-7.5095325881136876E-2</v>
      </c>
      <c r="M1229">
        <f t="shared" ca="1" si="19"/>
        <v>4.0666262578150194</v>
      </c>
    </row>
    <row r="1230" spans="1:13" x14ac:dyDescent="0.25">
      <c r="A1230" s="9"/>
      <c r="H1230" s="9"/>
      <c r="J1230">
        <v>3</v>
      </c>
      <c r="K1230">
        <f ca="1">SIMULATION!$D$3*SIMULATION!$D$17/$H1227/(SIMULATION!$D$17-$I1227)*(((EXP(-$I1227*$J1230))/(1-EXP(-SIMULATION!$D$4*$I1227)))-(EXP(-SIMULATION!$D$17*$J1230)/(1-EXP(-SIMULATION!$D$4*SIMULATION!$D$17))))</f>
        <v>4.6189370315256753</v>
      </c>
      <c r="L1230">
        <v>0.63488391649882281</v>
      </c>
      <c r="M1230">
        <f t="shared" ca="1" si="19"/>
        <v>7.5514258641621428</v>
      </c>
    </row>
    <row r="1231" spans="1:13" x14ac:dyDescent="0.25">
      <c r="A1231" s="9"/>
      <c r="H1231" s="9"/>
      <c r="J1231">
        <v>4</v>
      </c>
      <c r="K1231">
        <f ca="1">SIMULATION!$D$3*SIMULATION!$D$17/$H1227/(SIMULATION!$D$17-$I1227)*(((EXP(-$I1227*$J1231))/(1-EXP(-SIMULATION!$D$4*$I1227)))-(EXP(-SIMULATION!$D$17*$J1231)/(1-EXP(-SIMULATION!$D$4*SIMULATION!$D$17))))</f>
        <v>4.7219185097969092</v>
      </c>
      <c r="L1231">
        <v>-0.21030502600527948</v>
      </c>
      <c r="M1231">
        <f t="shared" ca="1" si="19"/>
        <v>3.7288753147992599</v>
      </c>
    </row>
    <row r="1232" spans="1:13" x14ac:dyDescent="0.25">
      <c r="A1232" s="9"/>
      <c r="H1232" s="9"/>
      <c r="J1232">
        <v>5</v>
      </c>
      <c r="K1232">
        <f ca="1">SIMULATION!$D$3*SIMULATION!$D$17/$H1227/(SIMULATION!$D$17-$I1227)*(((EXP(-$I1227*$J1232))/(1-EXP(-SIMULATION!$D$4*$I1227)))-(EXP(-SIMULATION!$D$17*$J1232)/(1-EXP(-SIMULATION!$D$4*SIMULATION!$D$17))))</f>
        <v>4.7494062170502112</v>
      </c>
      <c r="L1232">
        <v>9.8381919752088376E-2</v>
      </c>
      <c r="M1232">
        <f t="shared" ca="1" si="19"/>
        <v>5.216661918366114</v>
      </c>
    </row>
    <row r="1233" spans="1:13" x14ac:dyDescent="0.25">
      <c r="A1233" s="9"/>
      <c r="H1233" s="9"/>
      <c r="J1233">
        <v>6</v>
      </c>
      <c r="K1233">
        <f ca="1">SIMULATION!$D$3*SIMULATION!$D$17/$H1227/(SIMULATION!$D$17-$I1227)*(((EXP(-$I1227*$J1233))/(1-EXP(-SIMULATION!$D$4*$I1227)))-(EXP(-SIMULATION!$D$17*$J1233)/(1-EXP(-SIMULATION!$D$4*SIMULATION!$D$17))))</f>
        <v>4.7293571514226675</v>
      </c>
      <c r="L1233">
        <v>-1.6128609637351767E-2</v>
      </c>
      <c r="M1233">
        <f t="shared" ca="1" si="19"/>
        <v>4.6530791960917535</v>
      </c>
    </row>
    <row r="1234" spans="1:13" x14ac:dyDescent="0.25">
      <c r="A1234" s="9"/>
      <c r="H1234" s="9"/>
      <c r="J1234">
        <v>7</v>
      </c>
      <c r="K1234">
        <f ca="1">SIMULATION!$D$3*SIMULATION!$D$17/$H1227/(SIMULATION!$D$17-$I1227)*(((EXP(-$I1227*$J1234))/(1-EXP(-SIMULATION!$D$4*$I1227)))-(EXP(-SIMULATION!$D$17*$J1234)/(1-EXP(-SIMULATION!$D$4*SIMULATION!$D$17))))</f>
        <v>4.6796684471494521</v>
      </c>
      <c r="L1234">
        <v>-7.70987131689648E-2</v>
      </c>
      <c r="M1234">
        <f t="shared" ca="1" si="19"/>
        <v>4.3188720318168219</v>
      </c>
    </row>
    <row r="1235" spans="1:13" x14ac:dyDescent="0.25">
      <c r="A1235" s="9"/>
      <c r="H1235" s="9"/>
      <c r="J1235">
        <v>8</v>
      </c>
      <c r="K1235">
        <f ca="1">SIMULATION!$D$3*SIMULATION!$D$17/$H1227/(SIMULATION!$D$17-$I1227)*(((EXP(-$I1227*$J1235))/(1-EXP(-SIMULATION!$D$4*$I1227)))-(EXP(-SIMULATION!$D$17*$J1235)/(1-EXP(-SIMULATION!$D$4*SIMULATION!$D$17))))</f>
        <v>4.6117910353209428</v>
      </c>
      <c r="L1235">
        <v>-0.13381174249407571</v>
      </c>
      <c r="M1235">
        <f t="shared" ca="1" si="19"/>
        <v>3.9946792408660903</v>
      </c>
    </row>
    <row r="1236" spans="1:13" x14ac:dyDescent="0.25">
      <c r="A1236" s="9"/>
      <c r="H1236" s="9"/>
      <c r="J1236">
        <v>9</v>
      </c>
      <c r="K1236">
        <f ca="1">SIMULATION!$D$3*SIMULATION!$D$17/$H1227/(SIMULATION!$D$17-$I1227)*(((EXP(-$I1227*$J1236))/(1-EXP(-SIMULATION!$D$4*$I1227)))-(EXP(-SIMULATION!$D$17*$J1236)/(1-EXP(-SIMULATION!$D$4*SIMULATION!$D$17))))</f>
        <v>4.5330453566393283</v>
      </c>
      <c r="L1236">
        <v>0.17719243516425925</v>
      </c>
      <c r="M1236">
        <f t="shared" ca="1" si="19"/>
        <v>5.3362667020922894</v>
      </c>
    </row>
    <row r="1237" spans="1:13" x14ac:dyDescent="0.25">
      <c r="A1237" s="9"/>
      <c r="H1237" s="9"/>
      <c r="J1237">
        <v>10</v>
      </c>
      <c r="K1237">
        <f ca="1">SIMULATION!$D$3*SIMULATION!$D$17/$H1227/(SIMULATION!$D$17-$I1227)*(((EXP(-$I1227*$J1237))/(1-EXP(-SIMULATION!$D$4*$I1227)))-(EXP(-SIMULATION!$D$17*$J1237)/(1-EXP(-SIMULATION!$D$4*SIMULATION!$D$17))))</f>
        <v>4.4481053177793619</v>
      </c>
      <c r="L1237">
        <v>-0.14017080120952063</v>
      </c>
      <c r="M1237">
        <f t="shared" ca="1" si="19"/>
        <v>3.8246108315218992</v>
      </c>
    </row>
    <row r="1238" spans="1:13" x14ac:dyDescent="0.25">
      <c r="A1238" s="9"/>
      <c r="H1238" s="9"/>
      <c r="J1238">
        <v>11</v>
      </c>
      <c r="K1238">
        <f ca="1">SIMULATION!$D$3*SIMULATION!$D$17/$H1227/(SIMULATION!$D$17-$I1227)*(((EXP(-$I1227*$J1238))/(1-EXP(-SIMULATION!$D$4*$I1227)))-(EXP(-SIMULATION!$D$17*$J1238)/(1-EXP(-SIMULATION!$D$4*SIMULATION!$D$17))))</f>
        <v>4.3599492382466387</v>
      </c>
      <c r="L1238">
        <v>0.19726322155854026</v>
      </c>
      <c r="M1238">
        <f t="shared" ca="1" si="19"/>
        <v>5.220006870814875</v>
      </c>
    </row>
    <row r="1239" spans="1:13" x14ac:dyDescent="0.25">
      <c r="A1239" s="9"/>
      <c r="H1239" s="9"/>
      <c r="J1239">
        <v>12</v>
      </c>
      <c r="K1239">
        <f ca="1">SIMULATION!$D$3*SIMULATION!$D$17/$H1227/(SIMULATION!$D$17-$I1227)*(((EXP(-$I1227*$J1239))/(1-EXP(-SIMULATION!$D$4*$I1227)))-(EXP(-SIMULATION!$D$17*$J1239)/(1-EXP(-SIMULATION!$D$4*SIMULATION!$D$17))))</f>
        <v>4.270469231990945</v>
      </c>
      <c r="L1239">
        <v>0.30435661537347386</v>
      </c>
      <c r="M1239">
        <f t="shared" ca="1" si="19"/>
        <v>5.5702147934962669</v>
      </c>
    </row>
    <row r="1240" spans="1:13" x14ac:dyDescent="0.25">
      <c r="A1240" s="9"/>
      <c r="H1240" s="9"/>
      <c r="J1240">
        <v>13</v>
      </c>
      <c r="K1240">
        <f ca="1">SIMULATION!$D$3*SIMULATION!$D$17/$H1227/(SIMULATION!$D$17-$I1227)*(((EXP(-$I1227*$J1240))/(1-EXP(-SIMULATION!$D$4*$I1227)))-(EXP(-SIMULATION!$D$17*$J1240)/(1-EXP(-SIMULATION!$D$4*SIMULATION!$D$17))))</f>
        <v>4.1808617058984083</v>
      </c>
      <c r="L1240">
        <v>-0.12780802573490471</v>
      </c>
      <c r="M1240">
        <f t="shared" ca="1" si="19"/>
        <v>3.6465140253968671</v>
      </c>
    </row>
    <row r="1241" spans="1:13" x14ac:dyDescent="0.25">
      <c r="A1241" s="9"/>
      <c r="H1241" s="9"/>
      <c r="J1241">
        <v>14</v>
      </c>
      <c r="K1241">
        <f ca="1">SIMULATION!$D$3*SIMULATION!$D$17/$H1227/(SIMULATION!$D$17-$I1227)*(((EXP(-$I1227*$J1241))/(1-EXP(-SIMULATION!$D$4*$I1227)))-(EXP(-SIMULATION!$D$17*$J1241)/(1-EXP(-SIMULATION!$D$4*SIMULATION!$D$17))))</f>
        <v>4.0918775928416569</v>
      </c>
      <c r="L1241">
        <v>-0.35109257487905055</v>
      </c>
      <c r="M1241">
        <f t="shared" ca="1" si="19"/>
        <v>2.6552497526809882</v>
      </c>
    </row>
    <row r="1242" spans="1:13" x14ac:dyDescent="0.25">
      <c r="A1242" s="9"/>
      <c r="H1242" s="9"/>
      <c r="J1242">
        <v>15</v>
      </c>
      <c r="K1242">
        <f ca="1">SIMULATION!$D$3*SIMULATION!$D$17/$H1227/(SIMULATION!$D$17-$I1227)*(((EXP(-$I1227*$J1242))/(1-EXP(-SIMULATION!$D$4*$I1227)))-(EXP(-SIMULATION!$D$17*$J1242)/(1-EXP(-SIMULATION!$D$4*SIMULATION!$D$17))))</f>
        <v>4.0039826994014973</v>
      </c>
      <c r="L1242">
        <v>-0.71667222433990163</v>
      </c>
      <c r="M1242">
        <f t="shared" ca="1" si="19"/>
        <v>1.1344395120029425</v>
      </c>
    </row>
    <row r="1243" spans="1:13" x14ac:dyDescent="0.25">
      <c r="A1243" s="9"/>
      <c r="H1243" s="9"/>
      <c r="J1243">
        <v>16</v>
      </c>
      <c r="K1243">
        <f ca="1">SIMULATION!$D$3*SIMULATION!$D$17/$H1227/(SIMULATION!$D$17-$I1227)*(((EXP(-$I1227*$J1243))/(1-EXP(-SIMULATION!$D$4*$I1227)))-(EXP(-SIMULATION!$D$17*$J1243)/(1-EXP(-SIMULATION!$D$4*SIMULATION!$D$17))))</f>
        <v>3.9174604530561297</v>
      </c>
      <c r="L1243">
        <v>1.9452827259898631E-3</v>
      </c>
      <c r="M1243">
        <f t="shared" ca="1" si="19"/>
        <v>3.9250810212052079</v>
      </c>
    </row>
    <row r="1244" spans="1:13" x14ac:dyDescent="0.25">
      <c r="A1244" s="9"/>
      <c r="H1244" s="9"/>
      <c r="J1244">
        <v>17</v>
      </c>
      <c r="K1244">
        <f ca="1">SIMULATION!$D$3*SIMULATION!$D$17/$H1227/(SIMULATION!$D$17-$I1227)*(((EXP(-$I1227*$J1244))/(1-EXP(-SIMULATION!$D$4*$I1227)))-(EXP(-SIMULATION!$D$17*$J1244)/(1-EXP(-SIMULATION!$D$4*SIMULATION!$D$17))))</f>
        <v>3.8324777377152586</v>
      </c>
      <c r="L1244">
        <v>4.9473671768056962E-2</v>
      </c>
      <c r="M1244">
        <f t="shared" ca="1" si="19"/>
        <v>4.022084483369369</v>
      </c>
    </row>
    <row r="1245" spans="1:13" x14ac:dyDescent="0.25">
      <c r="A1245" s="9"/>
      <c r="H1245" s="9"/>
      <c r="J1245">
        <v>18</v>
      </c>
      <c r="K1245">
        <f ca="1">SIMULATION!$D$3*SIMULATION!$D$17/$H1227/(SIMULATION!$D$17-$I1227)*(((EXP(-$I1227*$J1245))/(1-EXP(-SIMULATION!$D$4*$I1227)))-(EXP(-SIMULATION!$D$17*$J1245)/(1-EXP(-SIMULATION!$D$4*SIMULATION!$D$17))))</f>
        <v>3.7491270755303714</v>
      </c>
      <c r="L1245">
        <v>-0.33122012124940353</v>
      </c>
      <c r="M1245">
        <f t="shared" ca="1" si="19"/>
        <v>2.5073407509937802</v>
      </c>
    </row>
    <row r="1246" spans="1:13" x14ac:dyDescent="0.25">
      <c r="A1246" s="9"/>
      <c r="H1246" s="9"/>
      <c r="J1246">
        <v>19</v>
      </c>
      <c r="K1246">
        <f ca="1">SIMULATION!$D$3*SIMULATION!$D$17/$H1227/(SIMULATION!$D$17-$I1227)*(((EXP(-$I1227*$J1246))/(1-EXP(-SIMULATION!$D$4*$I1227)))-(EXP(-SIMULATION!$D$17*$J1246)/(1-EXP(-SIMULATION!$D$4*SIMULATION!$D$17))))</f>
        <v>3.6674536509818569</v>
      </c>
      <c r="L1246">
        <v>0.39807432101760309</v>
      </c>
      <c r="M1246">
        <f t="shared" ca="1" si="19"/>
        <v>5.1273727729599887</v>
      </c>
    </row>
    <row r="1247" spans="1:13" x14ac:dyDescent="0.25">
      <c r="A1247" s="9"/>
      <c r="H1247" s="9"/>
      <c r="J1247">
        <v>20</v>
      </c>
      <c r="K1247">
        <f ca="1">SIMULATION!$D$3*SIMULATION!$D$17/$H1227/(SIMULATION!$D$17-$I1227)*(((EXP(-$I1227*$J1247))/(1-EXP(-SIMULATION!$D$4*$I1227)))-(EXP(-SIMULATION!$D$17*$J1247)/(1-EXP(-SIMULATION!$D$4*SIMULATION!$D$17))))</f>
        <v>3.5874726216830344</v>
      </c>
      <c r="L1247">
        <v>-0.34382003035765668</v>
      </c>
      <c r="M1247">
        <f t="shared" ca="1" si="19"/>
        <v>2.3540276759887115</v>
      </c>
    </row>
    <row r="1248" spans="1:13" x14ac:dyDescent="0.25">
      <c r="A1248" s="9"/>
      <c r="H1248" s="9"/>
      <c r="J1248">
        <v>21</v>
      </c>
      <c r="K1248">
        <f ca="1">SIMULATION!$D$3*SIMULATION!$D$17/$H1227/(SIMULATION!$D$17-$I1227)*(((EXP(-$I1227*$J1248))/(1-EXP(-SIMULATION!$D$4*$I1227)))-(EXP(-SIMULATION!$D$17*$J1248)/(1-EXP(-SIMULATION!$D$4*SIMULATION!$D$17))))</f>
        <v>3.5091802048270728</v>
      </c>
      <c r="L1248">
        <v>0.37311135884097396</v>
      </c>
      <c r="M1248">
        <f t="shared" ca="1" si="19"/>
        <v>4.8184951994679492</v>
      </c>
    </row>
    <row r="1249" spans="1:13" x14ac:dyDescent="0.25">
      <c r="A1249" s="9"/>
      <c r="H1249" s="9"/>
      <c r="J1249">
        <v>22</v>
      </c>
      <c r="K1249">
        <f ca="1">SIMULATION!$D$3*SIMULATION!$D$17/$H1227/(SIMULATION!$D$17-$I1227)*(((EXP(-$I1227*$J1249))/(1-EXP(-SIMULATION!$D$4*$I1227)))-(EXP(-SIMULATION!$D$17*$J1249)/(1-EXP(-SIMULATION!$D$4*SIMULATION!$D$17))))</f>
        <v>3.4325607750619995</v>
      </c>
      <c r="L1249">
        <v>0.33811126600367758</v>
      </c>
      <c r="M1249">
        <f t="shared" ca="1" si="19"/>
        <v>4.5931482443527774</v>
      </c>
    </row>
    <row r="1250" spans="1:13" x14ac:dyDescent="0.25">
      <c r="A1250" s="9"/>
      <c r="H1250" s="9"/>
      <c r="J1250">
        <v>23</v>
      </c>
      <c r="K1250">
        <f ca="1">SIMULATION!$D$3*SIMULATION!$D$17/$H1227/(SIMULATION!$D$17-$I1227)*(((EXP(-$I1227*$J1250))/(1-EXP(-SIMULATION!$D$4*$I1227)))-(EXP(-SIMULATION!$D$17*$J1250)/(1-EXP(-SIMULATION!$D$4*SIMULATION!$D$17))))</f>
        <v>3.3575914065359846</v>
      </c>
      <c r="L1250">
        <v>-3.1015606669156599E-2</v>
      </c>
      <c r="M1250">
        <f t="shared" ca="1" si="19"/>
        <v>3.2534536721151244</v>
      </c>
    </row>
    <row r="1251" spans="1:13" x14ac:dyDescent="0.25">
      <c r="A1251" s="9"/>
      <c r="H1251" s="9"/>
      <c r="J1251">
        <v>24</v>
      </c>
      <c r="K1251">
        <f ca="1">SIMULATION!$D$3*SIMULATION!$D$17/$H1227/(SIMULATION!$D$17-$I1227)*(((EXP(-$I1227*$J1251))/(1-EXP(-SIMULATION!$D$4*$I1227)))-(EXP(-SIMULATION!$D$17*$J1251)/(1-EXP(-SIMULATION!$D$4*SIMULATION!$D$17))))</f>
        <v>3.2842447772457546</v>
      </c>
      <c r="L1251">
        <v>-0.23141113242691427</v>
      </c>
      <c r="M1251">
        <f t="shared" ca="1" si="19"/>
        <v>2.5242339741761359</v>
      </c>
    </row>
    <row r="1252" spans="1:13" x14ac:dyDescent="0.25">
      <c r="A1252" s="9">
        <v>51</v>
      </c>
      <c r="B1252" s="2">
        <f ca="1">NORMINV(RAND(),SIMULATION!D7,SIMULATION!D8)</f>
        <v>54.188352965227708</v>
      </c>
      <c r="C1252" s="2">
        <v>2</v>
      </c>
      <c r="D1252" s="2">
        <f ca="1">SIMULATION!$D$11*(1+(SIMULATION!$D$12*LN(1+$C1252)))*(1+(SIMULATION!$D$13*(($B1252/63.5)-1)))</f>
        <v>9.5465621970933014</v>
      </c>
      <c r="E1252" s="2">
        <v>0.61490990799190393</v>
      </c>
      <c r="F1252" s="2">
        <f ca="1">D1252*(1+E1252)</f>
        <v>15.416837879346931</v>
      </c>
      <c r="G1252" s="2">
        <v>-0.95890640578662678</v>
      </c>
      <c r="H1252" s="9">
        <f>SIMULATION!$D$15*EXP($G$1252)</f>
        <v>84.618389536294089</v>
      </c>
      <c r="I1252" s="2">
        <f ca="1">$F1252/$H1252</f>
        <v>0.18219252297084215</v>
      </c>
      <c r="J1252">
        <v>0</v>
      </c>
      <c r="K1252">
        <f ca="1">SIMULATION!$D$3*SIMULATION!$D$17/$H1252/(SIMULATION!$D$17-$I1252)*(((EXP(-$I1252*$J1252))/(1-EXP(-SIMULATION!$D$4*$I1252)))-(EXP(-SIMULATION!$D$17*$J1252)/(1-EXP(-SIMULATION!$D$4*SIMULATION!$D$17))))</f>
        <v>0.14039373752545187</v>
      </c>
      <c r="L1252">
        <v>0.26315837898846289</v>
      </c>
      <c r="M1252">
        <f t="shared" ca="1" si="19"/>
        <v>0.17733952591278151</v>
      </c>
    </row>
    <row r="1253" spans="1:13" x14ac:dyDescent="0.25">
      <c r="A1253" s="9"/>
      <c r="H1253" s="9"/>
      <c r="J1253">
        <v>1</v>
      </c>
      <c r="K1253">
        <f ca="1">SIMULATION!$D$3*SIMULATION!$D$17/$H1252/(SIMULATION!$D$17-$I1252)*(((EXP(-$I1252*$J1253))/(1-EXP(-SIMULATION!$D$4*$I1252)))-(EXP(-SIMULATION!$D$17*$J1253)/(1-EXP(-SIMULATION!$D$4*SIMULATION!$D$17))))</f>
        <v>2.2369515532015267</v>
      </c>
      <c r="L1253">
        <v>0.21428692469332375</v>
      </c>
      <c r="M1253">
        <f t="shared" ca="1" si="19"/>
        <v>2.7163010222250357</v>
      </c>
    </row>
    <row r="1254" spans="1:13" x14ac:dyDescent="0.25">
      <c r="A1254" s="9"/>
      <c r="H1254" s="9"/>
      <c r="J1254">
        <v>2</v>
      </c>
      <c r="K1254">
        <f ca="1">SIMULATION!$D$3*SIMULATION!$D$17/$H1252/(SIMULATION!$D$17-$I1252)*(((EXP(-$I1252*$J1254))/(1-EXP(-SIMULATION!$D$4*$I1252)))-(EXP(-SIMULATION!$D$17*$J1254)/(1-EXP(-SIMULATION!$D$4*SIMULATION!$D$17))))</f>
        <v>3.2228769340990735</v>
      </c>
      <c r="L1254">
        <v>-0.36381034102327875</v>
      </c>
      <c r="M1254">
        <f t="shared" ca="1" si="19"/>
        <v>2.0503609776284306</v>
      </c>
    </row>
    <row r="1255" spans="1:13" x14ac:dyDescent="0.25">
      <c r="A1255" s="9"/>
      <c r="H1255" s="9"/>
      <c r="J1255">
        <v>3</v>
      </c>
      <c r="K1255">
        <f ca="1">SIMULATION!$D$3*SIMULATION!$D$17/$H1252/(SIMULATION!$D$17-$I1252)*(((EXP(-$I1252*$J1255))/(1-EXP(-SIMULATION!$D$4*$I1252)))-(EXP(-SIMULATION!$D$17*$J1255)/(1-EXP(-SIMULATION!$D$4*SIMULATION!$D$17))))</f>
        <v>3.5566435950890485</v>
      </c>
      <c r="L1255">
        <v>6.8200200163839333E-2</v>
      </c>
      <c r="M1255">
        <f t="shared" ca="1" si="19"/>
        <v>3.7992074001855585</v>
      </c>
    </row>
    <row r="1256" spans="1:13" x14ac:dyDescent="0.25">
      <c r="A1256" s="9"/>
      <c r="H1256" s="9"/>
      <c r="J1256">
        <v>4</v>
      </c>
      <c r="K1256">
        <f ca="1">SIMULATION!$D$3*SIMULATION!$D$17/$H1252/(SIMULATION!$D$17-$I1252)*(((EXP(-$I1252*$J1256))/(1-EXP(-SIMULATION!$D$4*$I1252)))-(EXP(-SIMULATION!$D$17*$J1256)/(1-EXP(-SIMULATION!$D$4*SIMULATION!$D$17))))</f>
        <v>3.5221321098628366</v>
      </c>
      <c r="L1256">
        <v>0.46208250874580187</v>
      </c>
      <c r="M1256">
        <f t="shared" ca="1" si="19"/>
        <v>5.1496477513224006</v>
      </c>
    </row>
    <row r="1257" spans="1:13" x14ac:dyDescent="0.25">
      <c r="A1257" s="9"/>
      <c r="H1257" s="9"/>
      <c r="J1257">
        <v>5</v>
      </c>
      <c r="K1257">
        <f ca="1">SIMULATION!$D$3*SIMULATION!$D$17/$H1252/(SIMULATION!$D$17-$I1252)*(((EXP(-$I1252*$J1257))/(1-EXP(-SIMULATION!$D$4*$I1252)))-(EXP(-SIMULATION!$D$17*$J1257)/(1-EXP(-SIMULATION!$D$4*SIMULATION!$D$17))))</f>
        <v>3.2929918807984127</v>
      </c>
      <c r="L1257">
        <v>0.15938184123565902</v>
      </c>
      <c r="M1257">
        <f t="shared" ca="1" si="19"/>
        <v>3.8178349899341399</v>
      </c>
    </row>
    <row r="1258" spans="1:13" x14ac:dyDescent="0.25">
      <c r="A1258" s="9"/>
      <c r="H1258" s="9"/>
      <c r="J1258">
        <v>6</v>
      </c>
      <c r="K1258">
        <f ca="1">SIMULATION!$D$3*SIMULATION!$D$17/$H1252/(SIMULATION!$D$17-$I1252)*(((EXP(-$I1252*$J1258))/(1-EXP(-SIMULATION!$D$4*$I1252)))-(EXP(-SIMULATION!$D$17*$J1258)/(1-EXP(-SIMULATION!$D$4*SIMULATION!$D$17))))</f>
        <v>2.9736106373925413</v>
      </c>
      <c r="L1258">
        <v>8.054760793570237E-2</v>
      </c>
      <c r="M1258">
        <f t="shared" ca="1" si="19"/>
        <v>3.2131278611666696</v>
      </c>
    </row>
    <row r="1259" spans="1:13" x14ac:dyDescent="0.25">
      <c r="A1259" s="9"/>
      <c r="H1259" s="9"/>
      <c r="J1259">
        <v>7</v>
      </c>
      <c r="K1259">
        <f ca="1">SIMULATION!$D$3*SIMULATION!$D$17/$H1252/(SIMULATION!$D$17-$I1252)*(((EXP(-$I1252*$J1259))/(1-EXP(-SIMULATION!$D$4*$I1252)))-(EXP(-SIMULATION!$D$17*$J1259)/(1-EXP(-SIMULATION!$D$4*SIMULATION!$D$17))))</f>
        <v>2.6251393105783354</v>
      </c>
      <c r="L1259">
        <v>-0.15563974964494853</v>
      </c>
      <c r="M1259">
        <f t="shared" ca="1" si="19"/>
        <v>2.2165632854968105</v>
      </c>
    </row>
    <row r="1260" spans="1:13" x14ac:dyDescent="0.25">
      <c r="A1260" s="9"/>
      <c r="H1260" s="9"/>
      <c r="J1260">
        <v>8</v>
      </c>
      <c r="K1260">
        <f ca="1">SIMULATION!$D$3*SIMULATION!$D$17/$H1252/(SIMULATION!$D$17-$I1252)*(((EXP(-$I1252*$J1260))/(1-EXP(-SIMULATION!$D$4*$I1252)))-(EXP(-SIMULATION!$D$17*$J1260)/(1-EXP(-SIMULATION!$D$4*SIMULATION!$D$17))))</f>
        <v>2.2819782335905825</v>
      </c>
      <c r="L1260">
        <v>-8.5168940402359949E-2</v>
      </c>
      <c r="M1260">
        <f t="shared" ca="1" si="19"/>
        <v>2.0876245654144236</v>
      </c>
    </row>
    <row r="1261" spans="1:13" x14ac:dyDescent="0.25">
      <c r="A1261" s="9"/>
      <c r="H1261" s="9"/>
      <c r="J1261">
        <v>9</v>
      </c>
      <c r="K1261">
        <f ca="1">SIMULATION!$D$3*SIMULATION!$D$17/$H1252/(SIMULATION!$D$17-$I1252)*(((EXP(-$I1252*$J1261))/(1-EXP(-SIMULATION!$D$4*$I1252)))-(EXP(-SIMULATION!$D$17*$J1261)/(1-EXP(-SIMULATION!$D$4*SIMULATION!$D$17))))</f>
        <v>1.962182570493884</v>
      </c>
      <c r="L1261">
        <v>-0.21199746501553537</v>
      </c>
      <c r="M1261">
        <f t="shared" ca="1" si="19"/>
        <v>1.5462048396515136</v>
      </c>
    </row>
    <row r="1262" spans="1:13" x14ac:dyDescent="0.25">
      <c r="A1262" s="9"/>
      <c r="H1262" s="9"/>
      <c r="J1262">
        <v>10</v>
      </c>
      <c r="K1262">
        <f ca="1">SIMULATION!$D$3*SIMULATION!$D$17/$H1252/(SIMULATION!$D$17-$I1252)*(((EXP(-$I1252*$J1262))/(1-EXP(-SIMULATION!$D$4*$I1252)))-(EXP(-SIMULATION!$D$17*$J1262)/(1-EXP(-SIMULATION!$D$4*SIMULATION!$D$17))))</f>
        <v>1.6739975759142585</v>
      </c>
      <c r="L1262">
        <v>-0.55360032316603802</v>
      </c>
      <c r="M1262">
        <f t="shared" ca="1" si="19"/>
        <v>0.74727197690896074</v>
      </c>
    </row>
    <row r="1263" spans="1:13" x14ac:dyDescent="0.25">
      <c r="A1263" s="9"/>
      <c r="H1263" s="9"/>
      <c r="J1263">
        <v>11</v>
      </c>
      <c r="K1263">
        <f ca="1">SIMULATION!$D$3*SIMULATION!$D$17/$H1252/(SIMULATION!$D$17-$I1252)*(((EXP(-$I1252*$J1263))/(1-EXP(-SIMULATION!$D$4*$I1252)))-(EXP(-SIMULATION!$D$17*$J1263)/(1-EXP(-SIMULATION!$D$4*SIMULATION!$D$17))))</f>
        <v>1.4199358742857942</v>
      </c>
      <c r="L1263">
        <v>4.9516222214804027E-2</v>
      </c>
      <c r="M1263">
        <f t="shared" ca="1" si="19"/>
        <v>1.4902457345677016</v>
      </c>
    </row>
    <row r="1264" spans="1:13" x14ac:dyDescent="0.25">
      <c r="A1264" s="9"/>
      <c r="H1264" s="9"/>
      <c r="J1264">
        <v>12</v>
      </c>
      <c r="K1264">
        <f ca="1">SIMULATION!$D$3*SIMULATION!$D$17/$H1252/(SIMULATION!$D$17-$I1252)*(((EXP(-$I1252*$J1264))/(1-EXP(-SIMULATION!$D$4*$I1252)))-(EXP(-SIMULATION!$D$17*$J1264)/(1-EXP(-SIMULATION!$D$4*SIMULATION!$D$17))))</f>
        <v>1.1992980392711319</v>
      </c>
      <c r="L1264">
        <v>-0.18433067969256461</v>
      </c>
      <c r="M1264">
        <f t="shared" ca="1" si="19"/>
        <v>0.9782306165383241</v>
      </c>
    </row>
    <row r="1265" spans="1:13" x14ac:dyDescent="0.25">
      <c r="A1265" s="9"/>
      <c r="H1265" s="9"/>
      <c r="J1265">
        <v>13</v>
      </c>
      <c r="K1265">
        <f ca="1">SIMULATION!$D$3*SIMULATION!$D$17/$H1252/(SIMULATION!$D$17-$I1252)*(((EXP(-$I1252*$J1265))/(1-EXP(-SIMULATION!$D$4*$I1252)))-(EXP(-SIMULATION!$D$17*$J1265)/(1-EXP(-SIMULATION!$D$4*SIMULATION!$D$17))))</f>
        <v>1.0097109655739422</v>
      </c>
      <c r="L1265">
        <v>0.11754521691695376</v>
      </c>
      <c r="M1265">
        <f t="shared" ca="1" si="19"/>
        <v>1.1283976600457581</v>
      </c>
    </row>
    <row r="1266" spans="1:13" x14ac:dyDescent="0.25">
      <c r="A1266" s="9"/>
      <c r="H1266" s="9"/>
      <c r="J1266">
        <v>14</v>
      </c>
      <c r="K1266">
        <f ca="1">SIMULATION!$D$3*SIMULATION!$D$17/$H1252/(SIMULATION!$D$17-$I1252)*(((EXP(-$I1252*$J1266))/(1-EXP(-SIMULATION!$D$4*$I1252)))-(EXP(-SIMULATION!$D$17*$J1266)/(1-EXP(-SIMULATION!$D$4*SIMULATION!$D$17))))</f>
        <v>0.84804962278345752</v>
      </c>
      <c r="L1266">
        <v>0.18426992246856649</v>
      </c>
      <c r="M1266">
        <f t="shared" ca="1" si="19"/>
        <v>1.0043196610232623</v>
      </c>
    </row>
    <row r="1267" spans="1:13" x14ac:dyDescent="0.25">
      <c r="A1267" s="9"/>
      <c r="H1267" s="9"/>
      <c r="J1267">
        <v>15</v>
      </c>
      <c r="K1267">
        <f ca="1">SIMULATION!$D$3*SIMULATION!$D$17/$H1252/(SIMULATION!$D$17-$I1252)*(((EXP(-$I1252*$J1267))/(1-EXP(-SIMULATION!$D$4*$I1252)))-(EXP(-SIMULATION!$D$17*$J1267)/(1-EXP(-SIMULATION!$D$4*SIMULATION!$D$17))))</f>
        <v>0.71097433725917913</v>
      </c>
      <c r="L1267">
        <v>-2.2752386437923121E-2</v>
      </c>
      <c r="M1267">
        <f t="shared" ca="1" si="19"/>
        <v>0.69479797439041202</v>
      </c>
    </row>
    <row r="1268" spans="1:13" x14ac:dyDescent="0.25">
      <c r="A1268" s="9"/>
      <c r="H1268" s="9"/>
      <c r="J1268">
        <v>16</v>
      </c>
      <c r="K1268">
        <f ca="1">SIMULATION!$D$3*SIMULATION!$D$17/$H1252/(SIMULATION!$D$17-$I1252)*(((EXP(-$I1252*$J1268))/(1-EXP(-SIMULATION!$D$4*$I1252)))-(EXP(-SIMULATION!$D$17*$J1268)/(1-EXP(-SIMULATION!$D$4*SIMULATION!$D$17))))</f>
        <v>0.59523058936708462</v>
      </c>
      <c r="L1268">
        <v>6.5489663557570313E-2</v>
      </c>
      <c r="M1268">
        <f t="shared" ca="1" si="19"/>
        <v>0.63421204040390933</v>
      </c>
    </row>
    <row r="1269" spans="1:13" x14ac:dyDescent="0.25">
      <c r="A1269" s="9"/>
      <c r="H1269" s="9"/>
      <c r="J1269">
        <v>17</v>
      </c>
      <c r="K1269">
        <f ca="1">SIMULATION!$D$3*SIMULATION!$D$17/$H1252/(SIMULATION!$D$17-$I1252)*(((EXP(-$I1252*$J1269))/(1-EXP(-SIMULATION!$D$4*$I1252)))-(EXP(-SIMULATION!$D$17*$J1269)/(1-EXP(-SIMULATION!$D$4*SIMULATION!$D$17))))</f>
        <v>0.49780403767503983</v>
      </c>
      <c r="L1269">
        <v>0.23195224081247737</v>
      </c>
      <c r="M1269">
        <f t="shared" ca="1" si="19"/>
        <v>0.61327079969926424</v>
      </c>
    </row>
    <row r="1270" spans="1:13" x14ac:dyDescent="0.25">
      <c r="A1270" s="9"/>
      <c r="H1270" s="9"/>
      <c r="J1270">
        <v>18</v>
      </c>
      <c r="K1270">
        <f ca="1">SIMULATION!$D$3*SIMULATION!$D$17/$H1252/(SIMULATION!$D$17-$I1252)*(((EXP(-$I1252*$J1270))/(1-EXP(-SIMULATION!$D$4*$I1252)))-(EXP(-SIMULATION!$D$17*$J1270)/(1-EXP(-SIMULATION!$D$4*SIMULATION!$D$17))))</f>
        <v>0.41598894727223029</v>
      </c>
      <c r="L1270">
        <v>-0.338883898001267</v>
      </c>
      <c r="M1270">
        <f t="shared" ca="1" si="19"/>
        <v>0.27501699129517337</v>
      </c>
    </row>
    <row r="1271" spans="1:13" x14ac:dyDescent="0.25">
      <c r="A1271" s="9"/>
      <c r="H1271" s="9"/>
      <c r="J1271">
        <v>19</v>
      </c>
      <c r="K1271">
        <f ca="1">SIMULATION!$D$3*SIMULATION!$D$17/$H1252/(SIMULATION!$D$17-$I1252)*(((EXP(-$I1252*$J1271))/(1-EXP(-SIMULATION!$D$4*$I1252)))-(EXP(-SIMULATION!$D$17*$J1271)/(1-EXP(-SIMULATION!$D$4*SIMULATION!$D$17))))</f>
        <v>0.34740627451602085</v>
      </c>
      <c r="L1271">
        <v>-0.11679254247619389</v>
      </c>
      <c r="M1271">
        <f t="shared" ca="1" si="19"/>
        <v>0.3068318124431122</v>
      </c>
    </row>
    <row r="1272" spans="1:13" x14ac:dyDescent="0.25">
      <c r="A1272" s="9"/>
      <c r="H1272" s="9"/>
      <c r="J1272">
        <v>20</v>
      </c>
      <c r="K1272">
        <f ca="1">SIMULATION!$D$3*SIMULATION!$D$17/$H1252/(SIMULATION!$D$17-$I1252)*(((EXP(-$I1252*$J1272))/(1-EXP(-SIMULATION!$D$4*$I1252)))-(EXP(-SIMULATION!$D$17*$J1272)/(1-EXP(-SIMULATION!$D$4*SIMULATION!$D$17))))</f>
        <v>0.28999378192153807</v>
      </c>
      <c r="L1272">
        <v>-8.3796571058111738E-2</v>
      </c>
      <c r="M1272">
        <f t="shared" ca="1" si="19"/>
        <v>0.26569329736833935</v>
      </c>
    </row>
    <row r="1273" spans="1:13" x14ac:dyDescent="0.25">
      <c r="A1273" s="9"/>
      <c r="H1273" s="9"/>
      <c r="J1273">
        <v>21</v>
      </c>
      <c r="K1273">
        <f ca="1">SIMULATION!$D$3*SIMULATION!$D$17/$H1252/(SIMULATION!$D$17-$I1252)*(((EXP(-$I1252*$J1273))/(1-EXP(-SIMULATION!$D$4*$I1252)))-(EXP(-SIMULATION!$D$17*$J1273)/(1-EXP(-SIMULATION!$D$4*SIMULATION!$D$17))))</f>
        <v>0.24198180602101371</v>
      </c>
      <c r="L1273">
        <v>8.1425680071422566E-3</v>
      </c>
      <c r="M1273">
        <f t="shared" ca="1" si="19"/>
        <v>0.24395215933303094</v>
      </c>
    </row>
    <row r="1274" spans="1:13" x14ac:dyDescent="0.25">
      <c r="A1274" s="9"/>
      <c r="H1274" s="9"/>
      <c r="J1274">
        <v>22</v>
      </c>
      <c r="K1274">
        <f ca="1">SIMULATION!$D$3*SIMULATION!$D$17/$H1252/(SIMULATION!$D$17-$I1252)*(((EXP(-$I1252*$J1274))/(1-EXP(-SIMULATION!$D$4*$I1252)))-(EXP(-SIMULATION!$D$17*$J1274)/(1-EXP(-SIMULATION!$D$4*SIMULATION!$D$17))))</f>
        <v>0.20186281229357408</v>
      </c>
      <c r="L1274">
        <v>-0.64586620196039457</v>
      </c>
      <c r="M1274">
        <f t="shared" ca="1" si="19"/>
        <v>7.148644440047934E-2</v>
      </c>
    </row>
    <row r="1275" spans="1:13" x14ac:dyDescent="0.25">
      <c r="A1275" s="9"/>
      <c r="H1275" s="9"/>
      <c r="J1275">
        <v>23</v>
      </c>
      <c r="K1275">
        <f ca="1">SIMULATION!$D$3*SIMULATION!$D$17/$H1252/(SIMULATION!$D$17-$I1252)*(((EXP(-$I1252*$J1275))/(1-EXP(-SIMULATION!$D$4*$I1252)))-(EXP(-SIMULATION!$D$17*$J1275)/(1-EXP(-SIMULATION!$D$4*SIMULATION!$D$17))))</f>
        <v>0.16835945318259612</v>
      </c>
      <c r="L1275">
        <v>0.21199558316953648</v>
      </c>
      <c r="M1275">
        <f t="shared" ca="1" si="19"/>
        <v>0.20405091364214489</v>
      </c>
    </row>
    <row r="1276" spans="1:13" x14ac:dyDescent="0.25">
      <c r="A1276" s="9"/>
      <c r="H1276" s="9"/>
      <c r="J1276">
        <v>24</v>
      </c>
      <c r="K1276">
        <f ca="1">SIMULATION!$D$3*SIMULATION!$D$17/$H1252/(SIMULATION!$D$17-$I1252)*(((EXP(-$I1252*$J1276))/(1-EXP(-SIMULATION!$D$4*$I1252)))-(EXP(-SIMULATION!$D$17*$J1276)/(1-EXP(-SIMULATION!$D$4*SIMULATION!$D$17))))</f>
        <v>0.14039373752545103</v>
      </c>
      <c r="L1276">
        <v>0.30931806884931778</v>
      </c>
      <c r="M1276">
        <f t="shared" ca="1" si="19"/>
        <v>0.18382005729536155</v>
      </c>
    </row>
    <row r="1277" spans="1:13" x14ac:dyDescent="0.25">
      <c r="A1277" s="9">
        <v>52</v>
      </c>
      <c r="B1277" s="2">
        <f ca="1">NORMINV(RAND(),SIMULATION!D7,SIMULATION!D8)</f>
        <v>57.868725500895351</v>
      </c>
      <c r="C1277" s="2">
        <v>2</v>
      </c>
      <c r="D1277" s="2">
        <f ca="1">SIMULATION!$D$11*(1+(SIMULATION!$D$12*LN(1+$C1277)))*(1+(SIMULATION!$D$13*(($B1277/63.5)-1)))</f>
        <v>9.819873055144237</v>
      </c>
      <c r="E1277" s="2">
        <v>0.10003219620032446</v>
      </c>
      <c r="F1277" s="2">
        <f ca="1">D1277*(1+E1277)</f>
        <v>10.802176523258705</v>
      </c>
      <c r="G1277" s="2">
        <v>-7.3039260317491278E-2</v>
      </c>
      <c r="H1277" s="9">
        <f>SIMULATION!$D$15*EXP($G$1277)</f>
        <v>205.2069041868119</v>
      </c>
      <c r="I1277" s="2">
        <f ca="1">$F1277/$H1277</f>
        <v>5.2640414639386839E-2</v>
      </c>
      <c r="J1277">
        <v>0</v>
      </c>
      <c r="K1277">
        <f ca="1">SIMULATION!$D$3*SIMULATION!$D$17/$H1277/(SIMULATION!$D$17-$I1277)*(((EXP(-$I1277*$J1277))/(1-EXP(-SIMULATION!$D$4*$I1277)))-(EXP(-SIMULATION!$D$17*$J1277)/(1-EXP(-SIMULATION!$D$4*SIMULATION!$D$17))))</f>
        <v>1.1979688592436968</v>
      </c>
      <c r="L1277">
        <v>0.27403573929974784</v>
      </c>
      <c r="M1277">
        <f t="shared" ca="1" si="19"/>
        <v>1.5262551412446188</v>
      </c>
    </row>
    <row r="1278" spans="1:13" x14ac:dyDescent="0.25">
      <c r="A1278" s="9"/>
      <c r="H1278" s="9"/>
      <c r="J1278">
        <v>1</v>
      </c>
      <c r="K1278">
        <f ca="1">SIMULATION!$D$3*SIMULATION!$D$17/$H1277/(SIMULATION!$D$17-$I1277)*(((EXP(-$I1277*$J1278))/(1-EXP(-SIMULATION!$D$4*$I1277)))-(EXP(-SIMULATION!$D$17*$J1278)/(1-EXP(-SIMULATION!$D$4*SIMULATION!$D$17))))</f>
        <v>2.0725077502455385</v>
      </c>
      <c r="L1278">
        <v>0.34138913114674913</v>
      </c>
      <c r="M1278">
        <f t="shared" ca="1" si="19"/>
        <v>2.7800393703967665</v>
      </c>
    </row>
    <row r="1279" spans="1:13" x14ac:dyDescent="0.25">
      <c r="A1279" s="9"/>
      <c r="H1279" s="9"/>
      <c r="J1279">
        <v>2</v>
      </c>
      <c r="K1279">
        <f ca="1">SIMULATION!$D$3*SIMULATION!$D$17/$H1277/(SIMULATION!$D$17-$I1277)*(((EXP(-$I1277*$J1279))/(1-EXP(-SIMULATION!$D$4*$I1277)))-(EXP(-SIMULATION!$D$17*$J1279)/(1-EXP(-SIMULATION!$D$4*SIMULATION!$D$17))))</f>
        <v>2.5660237527556382</v>
      </c>
      <c r="L1279">
        <v>0.21143479061304016</v>
      </c>
      <c r="M1279">
        <f t="shared" ca="1" si="19"/>
        <v>3.1085704476276139</v>
      </c>
    </row>
    <row r="1280" spans="1:13" x14ac:dyDescent="0.25">
      <c r="A1280" s="9"/>
      <c r="H1280" s="9"/>
      <c r="J1280">
        <v>3</v>
      </c>
      <c r="K1280">
        <f ca="1">SIMULATION!$D$3*SIMULATION!$D$17/$H1277/(SIMULATION!$D$17-$I1277)*(((EXP(-$I1277*$J1280))/(1-EXP(-SIMULATION!$D$4*$I1277)))-(EXP(-SIMULATION!$D$17*$J1280)/(1-EXP(-SIMULATION!$D$4*SIMULATION!$D$17))))</f>
        <v>2.8188020971092507</v>
      </c>
      <c r="L1280">
        <v>-0.25446804913538462</v>
      </c>
      <c r="M1280">
        <f t="shared" ca="1" si="19"/>
        <v>2.1015070265591289</v>
      </c>
    </row>
    <row r="1281" spans="1:13" x14ac:dyDescent="0.25">
      <c r="A1281" s="9"/>
      <c r="H1281" s="9"/>
      <c r="J1281">
        <v>4</v>
      </c>
      <c r="K1281">
        <f ca="1">SIMULATION!$D$3*SIMULATION!$D$17/$H1277/(SIMULATION!$D$17-$I1277)*(((EXP(-$I1277*$J1281))/(1-EXP(-SIMULATION!$D$4*$I1277)))-(EXP(-SIMULATION!$D$17*$J1281)/(1-EXP(-SIMULATION!$D$4*SIMULATION!$D$17))))</f>
        <v>2.9205650235585967</v>
      </c>
      <c r="L1281">
        <v>-0.19174621620161389</v>
      </c>
      <c r="M1281">
        <f t="shared" ca="1" si="19"/>
        <v>2.3605577311204584</v>
      </c>
    </row>
    <row r="1282" spans="1:13" x14ac:dyDescent="0.25">
      <c r="A1282" s="9"/>
      <c r="H1282" s="9"/>
      <c r="J1282">
        <v>5</v>
      </c>
      <c r="K1282">
        <f ca="1">SIMULATION!$D$3*SIMULATION!$D$17/$H1277/(SIMULATION!$D$17-$I1277)*(((EXP(-$I1277*$J1282))/(1-EXP(-SIMULATION!$D$4*$I1277)))-(EXP(-SIMULATION!$D$17*$J1282)/(1-EXP(-SIMULATION!$D$4*SIMULATION!$D$17))))</f>
        <v>2.9286418028989734</v>
      </c>
      <c r="L1282">
        <v>0.43920223877994691</v>
      </c>
      <c r="M1282">
        <f t="shared" ca="1" si="19"/>
        <v>4.2149078393167425</v>
      </c>
    </row>
    <row r="1283" spans="1:13" x14ac:dyDescent="0.25">
      <c r="A1283" s="9"/>
      <c r="H1283" s="9"/>
      <c r="J1283">
        <v>6</v>
      </c>
      <c r="K1283">
        <f ca="1">SIMULATION!$D$3*SIMULATION!$D$17/$H1277/(SIMULATION!$D$17-$I1277)*(((EXP(-$I1277*$J1283))/(1-EXP(-SIMULATION!$D$4*$I1277)))-(EXP(-SIMULATION!$D$17*$J1283)/(1-EXP(-SIMULATION!$D$4*SIMULATION!$D$17))))</f>
        <v>2.8796120641407925</v>
      </c>
      <c r="L1283">
        <v>-0.3762832175988941</v>
      </c>
      <c r="M1283">
        <f t="shared" ref="M1283:M1346" ca="1" si="20">$K1283*(1+$L1283)</f>
        <v>1.796062371209302</v>
      </c>
    </row>
    <row r="1284" spans="1:13" x14ac:dyDescent="0.25">
      <c r="A1284" s="9"/>
      <c r="H1284" s="9"/>
      <c r="J1284">
        <v>7</v>
      </c>
      <c r="K1284">
        <f ca="1">SIMULATION!$D$3*SIMULATION!$D$17/$H1277/(SIMULATION!$D$17-$I1277)*(((EXP(-$I1277*$J1284))/(1-EXP(-SIMULATION!$D$4*$I1277)))-(EXP(-SIMULATION!$D$17*$J1284)/(1-EXP(-SIMULATION!$D$4*SIMULATION!$D$17))))</f>
        <v>2.796766682618165</v>
      </c>
      <c r="L1284">
        <v>-0.33351117557863164</v>
      </c>
      <c r="M1284">
        <f t="shared" ca="1" si="20"/>
        <v>1.864013738479031</v>
      </c>
    </row>
    <row r="1285" spans="1:13" x14ac:dyDescent="0.25">
      <c r="A1285" s="9"/>
      <c r="H1285" s="9"/>
      <c r="J1285">
        <v>8</v>
      </c>
      <c r="K1285">
        <f ca="1">SIMULATION!$D$3*SIMULATION!$D$17/$H1277/(SIMULATION!$D$17-$I1277)*(((EXP(-$I1277*$J1285))/(1-EXP(-SIMULATION!$D$4*$I1277)))-(EXP(-SIMULATION!$D$17*$J1285)/(1-EXP(-SIMULATION!$D$4*SIMULATION!$D$17))))</f>
        <v>2.6948884817993952</v>
      </c>
      <c r="L1285">
        <v>-0.33123300895160368</v>
      </c>
      <c r="M1285">
        <f t="shared" ca="1" si="20"/>
        <v>1.8022524611839625</v>
      </c>
    </row>
    <row r="1286" spans="1:13" x14ac:dyDescent="0.25">
      <c r="A1286" s="9"/>
      <c r="H1286" s="9"/>
      <c r="J1286">
        <v>9</v>
      </c>
      <c r="K1286">
        <f ca="1">SIMULATION!$D$3*SIMULATION!$D$17/$H1277/(SIMULATION!$D$17-$I1277)*(((EXP(-$I1277*$J1286))/(1-EXP(-SIMULATION!$D$4*$I1277)))-(EXP(-SIMULATION!$D$17*$J1286)/(1-EXP(-SIMULATION!$D$4*SIMULATION!$D$17))))</f>
        <v>2.5833154280064323</v>
      </c>
      <c r="L1286">
        <v>3.4126403077482374E-2</v>
      </c>
      <c r="M1286">
        <f t="shared" ca="1" si="20"/>
        <v>2.6714746915788585</v>
      </c>
    </row>
    <row r="1287" spans="1:13" x14ac:dyDescent="0.25">
      <c r="A1287" s="9"/>
      <c r="H1287" s="9"/>
      <c r="J1287">
        <v>10</v>
      </c>
      <c r="K1287">
        <f ca="1">SIMULATION!$D$3*SIMULATION!$D$17/$H1277/(SIMULATION!$D$17-$I1277)*(((EXP(-$I1277*$J1287))/(1-EXP(-SIMULATION!$D$4*$I1277)))-(EXP(-SIMULATION!$D$17*$J1287)/(1-EXP(-SIMULATION!$D$4*SIMULATION!$D$17))))</f>
        <v>2.4679032251542155</v>
      </c>
      <c r="L1287">
        <v>0.30366292980346421</v>
      </c>
      <c r="M1287">
        <f t="shared" ca="1" si="20"/>
        <v>3.2173139489759626</v>
      </c>
    </row>
    <row r="1288" spans="1:13" x14ac:dyDescent="0.25">
      <c r="A1288" s="9"/>
      <c r="H1288" s="9"/>
      <c r="J1288">
        <v>11</v>
      </c>
      <c r="K1288">
        <f ca="1">SIMULATION!$D$3*SIMULATION!$D$17/$H1277/(SIMULATION!$D$17-$I1277)*(((EXP(-$I1277*$J1288))/(1-EXP(-SIMULATION!$D$4*$I1277)))-(EXP(-SIMULATION!$D$17*$J1288)/(1-EXP(-SIMULATION!$D$4*SIMULATION!$D$17))))</f>
        <v>2.3522826375238606</v>
      </c>
      <c r="L1288">
        <v>-0.18774298495657621</v>
      </c>
      <c r="M1288">
        <f t="shared" ca="1" si="20"/>
        <v>1.9106580736936032</v>
      </c>
    </row>
    <row r="1289" spans="1:13" x14ac:dyDescent="0.25">
      <c r="A1289" s="9"/>
      <c r="H1289" s="9"/>
      <c r="J1289">
        <v>12</v>
      </c>
      <c r="K1289">
        <f ca="1">SIMULATION!$D$3*SIMULATION!$D$17/$H1277/(SIMULATION!$D$17-$I1277)*(((EXP(-$I1277*$J1289))/(1-EXP(-SIMULATION!$D$4*$I1277)))-(EXP(-SIMULATION!$D$17*$J1289)/(1-EXP(-SIMULATION!$D$4*SIMULATION!$D$17))))</f>
        <v>2.2386648753724652</v>
      </c>
      <c r="L1289">
        <v>3.2929956963369422E-2</v>
      </c>
      <c r="M1289">
        <f t="shared" ca="1" si="20"/>
        <v>2.3123840133738871</v>
      </c>
    </row>
    <row r="1290" spans="1:13" x14ac:dyDescent="0.25">
      <c r="A1290" s="9"/>
      <c r="H1290" s="9"/>
      <c r="J1290">
        <v>13</v>
      </c>
      <c r="K1290">
        <f ca="1">SIMULATION!$D$3*SIMULATION!$D$17/$H1277/(SIMULATION!$D$17-$I1277)*(((EXP(-$I1277*$J1290))/(1-EXP(-SIMULATION!$D$4*$I1277)))-(EXP(-SIMULATION!$D$17*$J1290)/(1-EXP(-SIMULATION!$D$4*SIMULATION!$D$17))))</f>
        <v>2.1283573855361113</v>
      </c>
      <c r="L1290">
        <v>0.63237067565674931</v>
      </c>
      <c r="M1290">
        <f t="shared" ca="1" si="20"/>
        <v>3.4742681834666147</v>
      </c>
    </row>
    <row r="1291" spans="1:13" x14ac:dyDescent="0.25">
      <c r="A1291" s="9"/>
      <c r="H1291" s="9"/>
      <c r="J1291">
        <v>14</v>
      </c>
      <c r="K1291">
        <f ca="1">SIMULATION!$D$3*SIMULATION!$D$17/$H1277/(SIMULATION!$D$17-$I1277)*(((EXP(-$I1277*$J1291))/(1-EXP(-SIMULATION!$D$4*$I1277)))-(EXP(-SIMULATION!$D$17*$J1291)/(1-EXP(-SIMULATION!$D$4*SIMULATION!$D$17))))</f>
        <v>2.0220940789339745</v>
      </c>
      <c r="L1291">
        <v>5.5383936773860387E-2</v>
      </c>
      <c r="M1291">
        <f t="shared" ca="1" si="20"/>
        <v>2.1340856095524514</v>
      </c>
    </row>
    <row r="1292" spans="1:13" x14ac:dyDescent="0.25">
      <c r="A1292" s="9"/>
      <c r="H1292" s="9"/>
      <c r="J1292">
        <v>15</v>
      </c>
      <c r="K1292">
        <f ca="1">SIMULATION!$D$3*SIMULATION!$D$17/$H1277/(SIMULATION!$D$17-$I1277)*(((EXP(-$I1277*$J1292))/(1-EXP(-SIMULATION!$D$4*$I1277)))-(EXP(-SIMULATION!$D$17*$J1292)/(1-EXP(-SIMULATION!$D$4*SIMULATION!$D$17))))</f>
        <v>1.9202466603040205</v>
      </c>
      <c r="L1292">
        <v>-0.18591828560880022</v>
      </c>
      <c r="M1292">
        <f t="shared" ca="1" si="20"/>
        <v>1.5632376932742729</v>
      </c>
    </row>
    <row r="1293" spans="1:13" x14ac:dyDescent="0.25">
      <c r="A1293" s="9"/>
      <c r="H1293" s="9"/>
      <c r="J1293">
        <v>16</v>
      </c>
      <c r="K1293">
        <f ca="1">SIMULATION!$D$3*SIMULATION!$D$17/$H1277/(SIMULATION!$D$17-$I1277)*(((EXP(-$I1277*$J1293))/(1-EXP(-SIMULATION!$D$4*$I1277)))-(EXP(-SIMULATION!$D$17*$J1293)/(1-EXP(-SIMULATION!$D$4*SIMULATION!$D$17))))</f>
        <v>1.8229597801340252</v>
      </c>
      <c r="L1293">
        <v>-0.10537465614898994</v>
      </c>
      <c r="M1293">
        <f t="shared" ca="1" si="20"/>
        <v>1.630866020128964</v>
      </c>
    </row>
    <row r="1294" spans="1:13" x14ac:dyDescent="0.25">
      <c r="A1294" s="9"/>
      <c r="H1294" s="9"/>
      <c r="J1294">
        <v>17</v>
      </c>
      <c r="K1294">
        <f ca="1">SIMULATION!$D$3*SIMULATION!$D$17/$H1277/(SIMULATION!$D$17-$I1277)*(((EXP(-$I1277*$J1294))/(1-EXP(-SIMULATION!$D$4*$I1277)))-(EXP(-SIMULATION!$D$17*$J1294)/(1-EXP(-SIMULATION!$D$4*SIMULATION!$D$17))))</f>
        <v>1.7302373840202787</v>
      </c>
      <c r="L1294">
        <v>-7.0426283841844961E-2</v>
      </c>
      <c r="M1294">
        <f t="shared" ca="1" si="20"/>
        <v>1.6083831948994951</v>
      </c>
    </row>
    <row r="1295" spans="1:13" x14ac:dyDescent="0.25">
      <c r="A1295" s="9"/>
      <c r="H1295" s="9"/>
      <c r="J1295">
        <v>18</v>
      </c>
      <c r="K1295">
        <f ca="1">SIMULATION!$D$3*SIMULATION!$D$17/$H1277/(SIMULATION!$D$17-$I1277)*(((EXP(-$I1277*$J1295))/(1-EXP(-SIMULATION!$D$4*$I1277)))-(EXP(-SIMULATION!$D$17*$J1295)/(1-EXP(-SIMULATION!$D$4*SIMULATION!$D$17))))</f>
        <v>1.6419978014487793</v>
      </c>
      <c r="L1295">
        <v>-0.30022865719436193</v>
      </c>
      <c r="M1295">
        <f t="shared" ca="1" si="20"/>
        <v>1.1490230064037177</v>
      </c>
    </row>
    <row r="1296" spans="1:13" x14ac:dyDescent="0.25">
      <c r="A1296" s="9"/>
      <c r="H1296" s="9"/>
      <c r="J1296">
        <v>19</v>
      </c>
      <c r="K1296">
        <f ca="1">SIMULATION!$D$3*SIMULATION!$D$17/$H1277/(SIMULATION!$D$17-$I1277)*(((EXP(-$I1277*$J1296))/(1-EXP(-SIMULATION!$D$4*$I1277)))-(EXP(-SIMULATION!$D$17*$J1296)/(1-EXP(-SIMULATION!$D$4*SIMULATION!$D$17))))</f>
        <v>1.5581088146532827</v>
      </c>
      <c r="L1296">
        <v>-2.766693621899706E-2</v>
      </c>
      <c r="M1296">
        <f t="shared" ca="1" si="20"/>
        <v>1.5150007174560132</v>
      </c>
    </row>
    <row r="1297" spans="1:13" x14ac:dyDescent="0.25">
      <c r="A1297" s="9"/>
      <c r="H1297" s="9"/>
      <c r="J1297">
        <v>20</v>
      </c>
      <c r="K1297">
        <f ca="1">SIMULATION!$D$3*SIMULATION!$D$17/$H1277/(SIMULATION!$D$17-$I1277)*(((EXP(-$I1277*$J1297))/(1-EXP(-SIMULATION!$D$4*$I1277)))-(EXP(-SIMULATION!$D$17*$J1297)/(1-EXP(-SIMULATION!$D$4*SIMULATION!$D$17))))</f>
        <v>1.4784099101875603</v>
      </c>
      <c r="L1297">
        <v>-0.13211528410650022</v>
      </c>
      <c r="M1297">
        <f t="shared" ca="1" si="20"/>
        <v>1.2830893648772654</v>
      </c>
    </row>
    <row r="1298" spans="1:13" x14ac:dyDescent="0.25">
      <c r="A1298" s="9"/>
      <c r="H1298" s="9"/>
      <c r="J1298">
        <v>21</v>
      </c>
      <c r="K1298">
        <f ca="1">SIMULATION!$D$3*SIMULATION!$D$17/$H1277/(SIMULATION!$D$17-$I1277)*(((EXP(-$I1277*$J1298))/(1-EXP(-SIMULATION!$D$4*$I1277)))-(EXP(-SIMULATION!$D$17*$J1298)/(1-EXP(-SIMULATION!$D$4*SIMULATION!$D$17))))</f>
        <v>1.4027263282230908</v>
      </c>
      <c r="L1298">
        <v>0.51840950398793095</v>
      </c>
      <c r="M1298">
        <f t="shared" ca="1" si="20"/>
        <v>2.129912988268035</v>
      </c>
    </row>
    <row r="1299" spans="1:13" x14ac:dyDescent="0.25">
      <c r="A1299" s="9"/>
      <c r="H1299" s="9"/>
      <c r="J1299">
        <v>22</v>
      </c>
      <c r="K1299">
        <f ca="1">SIMULATION!$D$3*SIMULATION!$D$17/$H1277/(SIMULATION!$D$17-$I1277)*(((EXP(-$I1277*$J1299))/(1-EXP(-SIMULATION!$D$4*$I1277)))-(EXP(-SIMULATION!$D$17*$J1299)/(1-EXP(-SIMULATION!$D$4*SIMULATION!$D$17))))</f>
        <v>1.3308778664012231</v>
      </c>
      <c r="L1299">
        <v>-0.16060814689281727</v>
      </c>
      <c r="M1299">
        <f t="shared" ca="1" si="20"/>
        <v>1.1171280385378561</v>
      </c>
    </row>
    <row r="1300" spans="1:13" x14ac:dyDescent="0.25">
      <c r="A1300" s="9"/>
      <c r="H1300" s="9"/>
      <c r="J1300">
        <v>23</v>
      </c>
      <c r="K1300">
        <f ca="1">SIMULATION!$D$3*SIMULATION!$D$17/$H1277/(SIMULATION!$D$17-$I1277)*(((EXP(-$I1277*$J1300))/(1-EXP(-SIMULATION!$D$4*$I1277)))-(EXP(-SIMULATION!$D$17*$J1300)/(1-EXP(-SIMULATION!$D$4*SIMULATION!$D$17))))</f>
        <v>1.2626843324953079</v>
      </c>
      <c r="L1300">
        <v>0.16034820703988928</v>
      </c>
      <c r="M1300">
        <f t="shared" ca="1" si="20"/>
        <v>1.4651535012682897</v>
      </c>
    </row>
    <row r="1301" spans="1:13" x14ac:dyDescent="0.25">
      <c r="A1301" s="9"/>
      <c r="H1301" s="9"/>
      <c r="J1301">
        <v>24</v>
      </c>
      <c r="K1301">
        <f ca="1">SIMULATION!$D$3*SIMULATION!$D$17/$H1277/(SIMULATION!$D$17-$I1277)*(((EXP(-$I1277*$J1301))/(1-EXP(-SIMULATION!$D$4*$I1277)))-(EXP(-SIMULATION!$D$17*$J1301)/(1-EXP(-SIMULATION!$D$4*SIMULATION!$D$17))))</f>
        <v>1.1979688592436968</v>
      </c>
      <c r="L1301">
        <v>0.16837140539072951</v>
      </c>
      <c r="M1301">
        <f t="shared" ca="1" si="20"/>
        <v>1.399672559688887</v>
      </c>
    </row>
    <row r="1302" spans="1:13" x14ac:dyDescent="0.25">
      <c r="A1302" s="9">
        <v>53</v>
      </c>
      <c r="B1302" s="2">
        <f ca="1">NORMINV(RAND(),SIMULATION!D7,SIMULATION!D8)</f>
        <v>50.648248970264532</v>
      </c>
      <c r="C1302" s="2">
        <v>2</v>
      </c>
      <c r="D1302" s="2">
        <f ca="1">SIMULATION!$D$11*(1+(SIMULATION!$D$12*LN(1+$C1302)))*(1+(SIMULATION!$D$13*(($B1302/63.5)-1)))</f>
        <v>9.2836679245499347</v>
      </c>
      <c r="E1302" s="2">
        <v>0.1867265796857854</v>
      </c>
      <c r="F1302" s="2">
        <f ca="1">D1302*(1+E1302)</f>
        <v>11.017175483039777</v>
      </c>
      <c r="G1302" s="2">
        <v>-0.14697144021967698</v>
      </c>
      <c r="H1302" s="9">
        <f>SIMULATION!$D$15*EXP($G$1302)</f>
        <v>190.5827682027855</v>
      </c>
      <c r="I1302" s="2">
        <f ca="1">$F1302/$H1302</f>
        <v>5.7807825895976009E-2</v>
      </c>
      <c r="J1302">
        <v>0</v>
      </c>
      <c r="K1302">
        <f ca="1">SIMULATION!$D$3*SIMULATION!$D$17/$H1302/(SIMULATION!$D$17-$I1302)*(((EXP(-$I1302*$J1302))/(1-EXP(-SIMULATION!$D$4*$I1302)))-(EXP(-SIMULATION!$D$17*$J1302)/(1-EXP(-SIMULATION!$D$4*SIMULATION!$D$17))))</f>
        <v>1.1038960233527433</v>
      </c>
      <c r="L1302">
        <v>-6.884677675786785E-2</v>
      </c>
      <c r="M1302">
        <f t="shared" ca="1" si="20"/>
        <v>1.0278963402690788</v>
      </c>
    </row>
    <row r="1303" spans="1:13" x14ac:dyDescent="0.25">
      <c r="A1303" s="9"/>
      <c r="H1303" s="9"/>
      <c r="J1303">
        <v>1</v>
      </c>
      <c r="K1303">
        <f ca="1">SIMULATION!$D$3*SIMULATION!$D$17/$H1302/(SIMULATION!$D$17-$I1302)*(((EXP(-$I1302*$J1303))/(1-EXP(-SIMULATION!$D$4*$I1302)))-(EXP(-SIMULATION!$D$17*$J1303)/(1-EXP(-SIMULATION!$D$4*SIMULATION!$D$17))))</f>
        <v>2.0469127725378908</v>
      </c>
      <c r="L1303">
        <v>-0.21306873440472912</v>
      </c>
      <c r="M1303">
        <f t="shared" ca="1" si="20"/>
        <v>1.6107796586563674</v>
      </c>
    </row>
    <row r="1304" spans="1:13" x14ac:dyDescent="0.25">
      <c r="A1304" s="9"/>
      <c r="H1304" s="9"/>
      <c r="J1304">
        <v>2</v>
      </c>
      <c r="K1304">
        <f ca="1">SIMULATION!$D$3*SIMULATION!$D$17/$H1302/(SIMULATION!$D$17-$I1302)*(((EXP(-$I1302*$J1304))/(1-EXP(-SIMULATION!$D$4*$I1302)))-(EXP(-SIMULATION!$D$17*$J1304)/(1-EXP(-SIMULATION!$D$4*SIMULATION!$D$17))))</f>
        <v>2.5759823096641048</v>
      </c>
      <c r="L1304">
        <v>-3.485469599973394E-2</v>
      </c>
      <c r="M1304">
        <f t="shared" ca="1" si="20"/>
        <v>2.4861972293600698</v>
      </c>
    </row>
    <row r="1305" spans="1:13" x14ac:dyDescent="0.25">
      <c r="A1305" s="9"/>
      <c r="H1305" s="9"/>
      <c r="J1305">
        <v>3</v>
      </c>
      <c r="K1305">
        <f ca="1">SIMULATION!$D$3*SIMULATION!$D$17/$H1302/(SIMULATION!$D$17-$I1302)*(((EXP(-$I1302*$J1305))/(1-EXP(-SIMULATION!$D$4*$I1302)))-(EXP(-SIMULATION!$D$17*$J1305)/(1-EXP(-SIMULATION!$D$4*SIMULATION!$D$17))))</f>
        <v>2.8440104716453147</v>
      </c>
      <c r="L1305">
        <v>-0.2949330650332958</v>
      </c>
      <c r="M1305">
        <f t="shared" ca="1" si="20"/>
        <v>2.0052177462561729</v>
      </c>
    </row>
    <row r="1306" spans="1:13" x14ac:dyDescent="0.25">
      <c r="A1306" s="9"/>
      <c r="H1306" s="9"/>
      <c r="J1306">
        <v>4</v>
      </c>
      <c r="K1306">
        <f ca="1">SIMULATION!$D$3*SIMULATION!$D$17/$H1302/(SIMULATION!$D$17-$I1302)*(((EXP(-$I1302*$J1306))/(1-EXP(-SIMULATION!$D$4*$I1302)))-(EXP(-SIMULATION!$D$17*$J1306)/(1-EXP(-SIMULATION!$D$4*SIMULATION!$D$17))))</f>
        <v>2.9487456591799077</v>
      </c>
      <c r="L1306">
        <v>7.3041317409153553E-2</v>
      </c>
      <c r="M1306">
        <f t="shared" ca="1" si="20"/>
        <v>3.164125926830931</v>
      </c>
    </row>
    <row r="1307" spans="1:13" x14ac:dyDescent="0.25">
      <c r="A1307" s="9"/>
      <c r="H1307" s="9"/>
      <c r="J1307">
        <v>5</v>
      </c>
      <c r="K1307">
        <f ca="1">SIMULATION!$D$3*SIMULATION!$D$17/$H1302/(SIMULATION!$D$17-$I1302)*(((EXP(-$I1302*$J1307))/(1-EXP(-SIMULATION!$D$4*$I1302)))-(EXP(-SIMULATION!$D$17*$J1307)/(1-EXP(-SIMULATION!$D$4*SIMULATION!$D$17))))</f>
        <v>2.95260338168428</v>
      </c>
      <c r="L1307">
        <v>2.4365372068539091E-2</v>
      </c>
      <c r="M1307">
        <f t="shared" ca="1" si="20"/>
        <v>3.0245446616498444</v>
      </c>
    </row>
    <row r="1308" spans="1:13" x14ac:dyDescent="0.25">
      <c r="A1308" s="9"/>
      <c r="H1308" s="9"/>
      <c r="J1308">
        <v>6</v>
      </c>
      <c r="K1308">
        <f ca="1">SIMULATION!$D$3*SIMULATION!$D$17/$H1302/(SIMULATION!$D$17-$I1302)*(((EXP(-$I1302*$J1308))/(1-EXP(-SIMULATION!$D$4*$I1302)))-(EXP(-SIMULATION!$D$17*$J1308)/(1-EXP(-SIMULATION!$D$4*SIMULATION!$D$17))))</f>
        <v>2.8953695580589058</v>
      </c>
      <c r="L1308">
        <v>0.55451907238908438</v>
      </c>
      <c r="M1308">
        <f t="shared" ca="1" si="20"/>
        <v>4.5009071996173242</v>
      </c>
    </row>
    <row r="1309" spans="1:13" x14ac:dyDescent="0.25">
      <c r="A1309" s="9"/>
      <c r="H1309" s="9"/>
      <c r="J1309">
        <v>7</v>
      </c>
      <c r="K1309">
        <f ca="1">SIMULATION!$D$3*SIMULATION!$D$17/$H1302/(SIMULATION!$D$17-$I1302)*(((EXP(-$I1302*$J1309))/(1-EXP(-SIMULATION!$D$4*$I1302)))-(EXP(-SIMULATION!$D$17*$J1309)/(1-EXP(-SIMULATION!$D$4*SIMULATION!$D$17))))</f>
        <v>2.8023403933804309</v>
      </c>
      <c r="L1309">
        <v>-8.2034789692528948E-2</v>
      </c>
      <c r="M1309">
        <f t="shared" ca="1" si="20"/>
        <v>2.5724509885625886</v>
      </c>
    </row>
    <row r="1310" spans="1:13" x14ac:dyDescent="0.25">
      <c r="A1310" s="9"/>
      <c r="H1310" s="9"/>
      <c r="J1310">
        <v>8</v>
      </c>
      <c r="K1310">
        <f ca="1">SIMULATION!$D$3*SIMULATION!$D$17/$H1302/(SIMULATION!$D$17-$I1302)*(((EXP(-$I1302*$J1310))/(1-EXP(-SIMULATION!$D$4*$I1302)))-(EXP(-SIMULATION!$D$17*$J1310)/(1-EXP(-SIMULATION!$D$4*SIMULATION!$D$17))))</f>
        <v>2.6895379423667296</v>
      </c>
      <c r="L1310">
        <v>0.11067246124214301</v>
      </c>
      <c r="M1310">
        <f t="shared" ca="1" si="20"/>
        <v>2.9871957260525845</v>
      </c>
    </row>
    <row r="1311" spans="1:13" x14ac:dyDescent="0.25">
      <c r="A1311" s="9"/>
      <c r="H1311" s="9"/>
      <c r="J1311">
        <v>9</v>
      </c>
      <c r="K1311">
        <f ca="1">SIMULATION!$D$3*SIMULATION!$D$17/$H1302/(SIMULATION!$D$17-$I1302)*(((EXP(-$I1302*$J1311))/(1-EXP(-SIMULATION!$D$4*$I1302)))-(EXP(-SIMULATION!$D$17*$J1311)/(1-EXP(-SIMULATION!$D$4*SIMULATION!$D$17))))</f>
        <v>2.5670517394067951</v>
      </c>
      <c r="L1311">
        <v>-0.13688344933167326</v>
      </c>
      <c r="M1311">
        <f t="shared" ca="1" si="20"/>
        <v>2.2156648427039212</v>
      </c>
    </row>
    <row r="1312" spans="1:13" x14ac:dyDescent="0.25">
      <c r="A1312" s="9"/>
      <c r="H1312" s="9"/>
      <c r="J1312">
        <v>10</v>
      </c>
      <c r="K1312">
        <f ca="1">SIMULATION!$D$3*SIMULATION!$D$17/$H1302/(SIMULATION!$D$17-$I1302)*(((EXP(-$I1302*$J1312))/(1-EXP(-SIMULATION!$D$4*$I1302)))-(EXP(-SIMULATION!$D$17*$J1312)/(1-EXP(-SIMULATION!$D$4*SIMULATION!$D$17))))</f>
        <v>2.441179601920425</v>
      </c>
      <c r="L1312">
        <v>-0.32697238849549187</v>
      </c>
      <c r="M1312">
        <f t="shared" ca="1" si="20"/>
        <v>1.6429812767340297</v>
      </c>
    </row>
    <row r="1313" spans="1:13" x14ac:dyDescent="0.25">
      <c r="A1313" s="9"/>
      <c r="H1313" s="9"/>
      <c r="J1313">
        <v>11</v>
      </c>
      <c r="K1313">
        <f ca="1">SIMULATION!$D$3*SIMULATION!$D$17/$H1302/(SIMULATION!$D$17-$I1302)*(((EXP(-$I1302*$J1313))/(1-EXP(-SIMULATION!$D$4*$I1302)))-(EXP(-SIMULATION!$D$17*$J1313)/(1-EXP(-SIMULATION!$D$4*SIMULATION!$D$17))))</f>
        <v>2.3157989482165195</v>
      </c>
      <c r="L1313">
        <v>0.25668602485670383</v>
      </c>
      <c r="M1313">
        <f t="shared" ca="1" si="20"/>
        <v>2.9102321746015534</v>
      </c>
    </row>
    <row r="1314" spans="1:13" x14ac:dyDescent="0.25">
      <c r="A1314" s="9"/>
      <c r="H1314" s="9"/>
      <c r="J1314">
        <v>12</v>
      </c>
      <c r="K1314">
        <f ca="1">SIMULATION!$D$3*SIMULATION!$D$17/$H1302/(SIMULATION!$D$17-$I1302)*(((EXP(-$I1302*$J1314))/(1-EXP(-SIMULATION!$D$4*$I1302)))-(EXP(-SIMULATION!$D$17*$J1314)/(1-EXP(-SIMULATION!$D$4*SIMULATION!$D$17))))</f>
        <v>2.1932450418673533</v>
      </c>
      <c r="L1314">
        <v>-0.90703012948817197</v>
      </c>
      <c r="M1314">
        <f t="shared" ca="1" si="20"/>
        <v>0.20390570754311668</v>
      </c>
    </row>
    <row r="1315" spans="1:13" x14ac:dyDescent="0.25">
      <c r="A1315" s="9"/>
      <c r="H1315" s="9"/>
      <c r="J1315">
        <v>13</v>
      </c>
      <c r="K1315">
        <f ca="1">SIMULATION!$D$3*SIMULATION!$D$17/$H1302/(SIMULATION!$D$17-$I1302)*(((EXP(-$I1302*$J1315))/(1-EXP(-SIMULATION!$D$4*$I1302)))-(EXP(-SIMULATION!$D$17*$J1315)/(1-EXP(-SIMULATION!$D$4*SIMULATION!$D$17))))</f>
        <v>2.0748732923600643</v>
      </c>
      <c r="L1315">
        <v>1.4940129621818333E-2</v>
      </c>
      <c r="M1315">
        <f t="shared" ca="1" si="20"/>
        <v>2.1058721682967727</v>
      </c>
    </row>
    <row r="1316" spans="1:13" x14ac:dyDescent="0.25">
      <c r="A1316" s="9"/>
      <c r="H1316" s="9"/>
      <c r="J1316">
        <v>14</v>
      </c>
      <c r="K1316">
        <f ca="1">SIMULATION!$D$3*SIMULATION!$D$17/$H1302/(SIMULATION!$D$17-$I1302)*(((EXP(-$I1302*$J1316))/(1-EXP(-SIMULATION!$D$4*$I1302)))-(EXP(-SIMULATION!$D$17*$J1316)/(1-EXP(-SIMULATION!$D$4*SIMULATION!$D$17))))</f>
        <v>1.9614191194062014</v>
      </c>
      <c r="L1316">
        <v>0.72605453424038102</v>
      </c>
      <c r="M1316">
        <f t="shared" ca="1" si="20"/>
        <v>3.3855163645968491</v>
      </c>
    </row>
    <row r="1317" spans="1:13" x14ac:dyDescent="0.25">
      <c r="A1317" s="9"/>
      <c r="H1317" s="9"/>
      <c r="J1317">
        <v>15</v>
      </c>
      <c r="K1317">
        <f ca="1">SIMULATION!$D$3*SIMULATION!$D$17/$H1302/(SIMULATION!$D$17-$I1302)*(((EXP(-$I1302*$J1317))/(1-EXP(-SIMULATION!$D$4*$I1302)))-(EXP(-SIMULATION!$D$17*$J1317)/(1-EXP(-SIMULATION!$D$4*SIMULATION!$D$17))))</f>
        <v>1.8532281176180621</v>
      </c>
      <c r="L1317">
        <v>0.35027499174734311</v>
      </c>
      <c r="M1317">
        <f t="shared" ca="1" si="20"/>
        <v>2.5023675812226731</v>
      </c>
    </row>
    <row r="1318" spans="1:13" x14ac:dyDescent="0.25">
      <c r="A1318" s="9"/>
      <c r="H1318" s="9"/>
      <c r="J1318">
        <v>16</v>
      </c>
      <c r="K1318">
        <f ca="1">SIMULATION!$D$3*SIMULATION!$D$17/$H1302/(SIMULATION!$D$17-$I1302)*(((EXP(-$I1302*$J1318))/(1-EXP(-SIMULATION!$D$4*$I1302)))-(EXP(-SIMULATION!$D$17*$J1318)/(1-EXP(-SIMULATION!$D$4*SIMULATION!$D$17))))</f>
        <v>1.7504031315126851</v>
      </c>
      <c r="L1318">
        <v>0.35930930509117592</v>
      </c>
      <c r="M1318">
        <f t="shared" ca="1" si="20"/>
        <v>2.3793392643259264</v>
      </c>
    </row>
    <row r="1319" spans="1:13" x14ac:dyDescent="0.25">
      <c r="A1319" s="9"/>
      <c r="H1319" s="9"/>
      <c r="J1319">
        <v>17</v>
      </c>
      <c r="K1319">
        <f ca="1">SIMULATION!$D$3*SIMULATION!$D$17/$H1302/(SIMULATION!$D$17-$I1302)*(((EXP(-$I1302*$J1319))/(1-EXP(-SIMULATION!$D$4*$I1302)))-(EXP(-SIMULATION!$D$17*$J1319)/(1-EXP(-SIMULATION!$D$4*SIMULATION!$D$17))))</f>
        <v>1.652898108233632</v>
      </c>
      <c r="L1319">
        <v>0.13332909051579805</v>
      </c>
      <c r="M1319">
        <f t="shared" ca="1" si="20"/>
        <v>1.8732775097197052</v>
      </c>
    </row>
    <row r="1320" spans="1:13" x14ac:dyDescent="0.25">
      <c r="A1320" s="9"/>
      <c r="H1320" s="9"/>
      <c r="J1320">
        <v>18</v>
      </c>
      <c r="K1320">
        <f ca="1">SIMULATION!$D$3*SIMULATION!$D$17/$H1302/(SIMULATION!$D$17-$I1302)*(((EXP(-$I1302*$J1320))/(1-EXP(-SIMULATION!$D$4*$I1302)))-(EXP(-SIMULATION!$D$17*$J1320)/(1-EXP(-SIMULATION!$D$4*SIMULATION!$D$17))))</f>
        <v>1.5605778664138255</v>
      </c>
      <c r="L1320">
        <v>-0.3096307285042541</v>
      </c>
      <c r="M1320">
        <f t="shared" ca="1" si="20"/>
        <v>1.0773750047484982</v>
      </c>
    </row>
    <row r="1321" spans="1:13" x14ac:dyDescent="0.25">
      <c r="A1321" s="9"/>
      <c r="H1321" s="9"/>
      <c r="J1321">
        <v>19</v>
      </c>
      <c r="K1321">
        <f ca="1">SIMULATION!$D$3*SIMULATION!$D$17/$H1302/(SIMULATION!$D$17-$I1302)*(((EXP(-$I1302*$J1321))/(1-EXP(-SIMULATION!$D$4*$I1302)))-(EXP(-SIMULATION!$D$17*$J1321)/(1-EXP(-SIMULATION!$D$4*SIMULATION!$D$17))))</f>
        <v>1.4732560442946956</v>
      </c>
      <c r="L1321">
        <v>0.30044445055875951</v>
      </c>
      <c r="M1321">
        <f t="shared" ca="1" si="20"/>
        <v>1.9158876470551869</v>
      </c>
    </row>
    <row r="1322" spans="1:13" x14ac:dyDescent="0.25">
      <c r="A1322" s="9"/>
      <c r="H1322" s="9"/>
      <c r="J1322">
        <v>20</v>
      </c>
      <c r="K1322">
        <f ca="1">SIMULATION!$D$3*SIMULATION!$D$17/$H1302/(SIMULATION!$D$17-$I1302)*(((EXP(-$I1302*$J1322))/(1-EXP(-SIMULATION!$D$4*$I1302)))-(EXP(-SIMULATION!$D$17*$J1322)/(1-EXP(-SIMULATION!$D$4*SIMULATION!$D$17))))</f>
        <v>1.3907190844229109</v>
      </c>
      <c r="L1322">
        <v>-0.27802136163516855</v>
      </c>
      <c r="M1322">
        <f t="shared" ca="1" si="20"/>
        <v>1.0040694709196383</v>
      </c>
    </row>
    <row r="1323" spans="1:13" x14ac:dyDescent="0.25">
      <c r="A1323" s="9"/>
      <c r="H1323" s="9"/>
      <c r="J1323">
        <v>21</v>
      </c>
      <c r="K1323">
        <f ca="1">SIMULATION!$D$3*SIMULATION!$D$17/$H1302/(SIMULATION!$D$17-$I1302)*(((EXP(-$I1302*$J1323))/(1-EXP(-SIMULATION!$D$4*$I1302)))-(EXP(-SIMULATION!$D$17*$J1323)/(1-EXP(-SIMULATION!$D$4*SIMULATION!$D$17))))</f>
        <v>1.3127412889725185</v>
      </c>
      <c r="L1323">
        <v>0.18031084812482256</v>
      </c>
      <c r="M1323">
        <f t="shared" ca="1" si="20"/>
        <v>1.5494427841556262</v>
      </c>
    </row>
    <row r="1324" spans="1:13" x14ac:dyDescent="0.25">
      <c r="A1324" s="9"/>
      <c r="H1324" s="9"/>
      <c r="J1324">
        <v>22</v>
      </c>
      <c r="K1324">
        <f ca="1">SIMULATION!$D$3*SIMULATION!$D$17/$H1302/(SIMULATION!$D$17-$I1302)*(((EXP(-$I1302*$J1324))/(1-EXP(-SIMULATION!$D$4*$I1302)))-(EXP(-SIMULATION!$D$17*$J1324)/(1-EXP(-SIMULATION!$D$4*SIMULATION!$D$17))))</f>
        <v>1.2390941705807732</v>
      </c>
      <c r="L1324">
        <v>0.19475668136233679</v>
      </c>
      <c r="M1324">
        <f t="shared" ca="1" si="20"/>
        <v>1.4804160391385017</v>
      </c>
    </row>
    <row r="1325" spans="1:13" x14ac:dyDescent="0.25">
      <c r="A1325" s="9"/>
      <c r="H1325" s="9"/>
      <c r="J1325">
        <v>23</v>
      </c>
      <c r="K1325">
        <f ca="1">SIMULATION!$D$3*SIMULATION!$D$17/$H1302/(SIMULATION!$D$17-$I1302)*(((EXP(-$I1302*$J1325))/(1-EXP(-SIMULATION!$D$4*$I1302)))-(EXP(-SIMULATION!$D$17*$J1325)/(1-EXP(-SIMULATION!$D$4*SIMULATION!$D$17))))</f>
        <v>1.1695521642916329</v>
      </c>
      <c r="L1325">
        <v>0.24657982361359276</v>
      </c>
      <c r="M1325">
        <f t="shared" ca="1" si="20"/>
        <v>1.4579401306695594</v>
      </c>
    </row>
    <row r="1326" spans="1:13" x14ac:dyDescent="0.25">
      <c r="A1326" s="9"/>
      <c r="H1326" s="9"/>
      <c r="J1326">
        <v>24</v>
      </c>
      <c r="K1326">
        <f ca="1">SIMULATION!$D$3*SIMULATION!$D$17/$H1302/(SIMULATION!$D$17-$I1302)*(((EXP(-$I1302*$J1326))/(1-EXP(-SIMULATION!$D$4*$I1302)))-(EXP(-SIMULATION!$D$17*$J1326)/(1-EXP(-SIMULATION!$D$4*SIMULATION!$D$17))))</f>
        <v>1.1038960233527435</v>
      </c>
      <c r="L1326">
        <v>-0.53429075271846393</v>
      </c>
      <c r="M1326">
        <f t="shared" ca="1" si="20"/>
        <v>0.5140945861126871</v>
      </c>
    </row>
    <row r="1327" spans="1:13" x14ac:dyDescent="0.25">
      <c r="A1327" s="9">
        <v>54</v>
      </c>
      <c r="B1327" s="2">
        <f ca="1">NORMINV(RAND(),SIMULATION!D7,SIMULATION!D8)</f>
        <v>66.410865601227741</v>
      </c>
      <c r="C1327" s="2">
        <v>2</v>
      </c>
      <c r="D1327" s="2">
        <f ca="1">SIMULATION!$D$11*(1+(SIMULATION!$D$12*LN(1+$C1327)))*(1+(SIMULATION!$D$13*(($B1327/63.5)-1)))</f>
        <v>10.454227218421799</v>
      </c>
      <c r="E1327" s="2">
        <v>-1.2087235029026001E-3</v>
      </c>
      <c r="F1327" s="2">
        <f ca="1">D1327*(1+E1327)</f>
        <v>10.441590948278209</v>
      </c>
      <c r="G1327" s="2">
        <v>0.87666373038563328</v>
      </c>
      <c r="H1327" s="9">
        <f>SIMULATION!$D$15*EXP($G$1327)</f>
        <v>530.44790295653399</v>
      </c>
      <c r="I1327" s="2">
        <f ca="1">$F1327/$H1327</f>
        <v>1.9684479644618023E-2</v>
      </c>
      <c r="J1327">
        <v>0</v>
      </c>
      <c r="K1327">
        <f ca="1">SIMULATION!$D$3*SIMULATION!$D$17/$H1327/(SIMULATION!$D$17-$I1327)*(((EXP(-$I1327*$J1327))/(1-EXP(-SIMULATION!$D$4*$I1327)))-(EXP(-SIMULATION!$D$17*$J1327)/(1-EXP(-SIMULATION!$D$4*SIMULATION!$D$17))))</f>
        <v>1.7964285856833835</v>
      </c>
      <c r="L1327">
        <v>-0.2281185194801861</v>
      </c>
      <c r="M1327">
        <f t="shared" ca="1" si="20"/>
        <v>1.3866299563654054</v>
      </c>
    </row>
    <row r="1328" spans="1:13" x14ac:dyDescent="0.25">
      <c r="A1328" s="9"/>
      <c r="H1328" s="9"/>
      <c r="J1328">
        <v>1</v>
      </c>
      <c r="K1328">
        <f ca="1">SIMULATION!$D$3*SIMULATION!$D$17/$H1327/(SIMULATION!$D$17-$I1327)*(((EXP(-$I1327*$J1328))/(1-EXP(-SIMULATION!$D$4*$I1327)))-(EXP(-SIMULATION!$D$17*$J1328)/(1-EXP(-SIMULATION!$D$4*SIMULATION!$D$17))))</f>
        <v>2.1299261332584263</v>
      </c>
      <c r="L1328">
        <v>-5.5311892045867582E-2</v>
      </c>
      <c r="M1328">
        <f t="shared" ca="1" si="20"/>
        <v>2.012115888909964</v>
      </c>
    </row>
    <row r="1329" spans="1:13" x14ac:dyDescent="0.25">
      <c r="A1329" s="9"/>
      <c r="H1329" s="9"/>
      <c r="J1329">
        <v>2</v>
      </c>
      <c r="K1329">
        <f ca="1">SIMULATION!$D$3*SIMULATION!$D$17/$H1327/(SIMULATION!$D$17-$I1327)*(((EXP(-$I1327*$J1329))/(1-EXP(-SIMULATION!$D$4*$I1327)))-(EXP(-SIMULATION!$D$17*$J1329)/(1-EXP(-SIMULATION!$D$4*SIMULATION!$D$17))))</f>
        <v>2.3245620262737425</v>
      </c>
      <c r="L1329">
        <v>0.48198901162968194</v>
      </c>
      <c r="M1329">
        <f t="shared" ca="1" si="20"/>
        <v>3.4449753797893141</v>
      </c>
    </row>
    <row r="1330" spans="1:13" x14ac:dyDescent="0.25">
      <c r="A1330" s="9"/>
      <c r="H1330" s="9"/>
      <c r="J1330">
        <v>3</v>
      </c>
      <c r="K1330">
        <f ca="1">SIMULATION!$D$3*SIMULATION!$D$17/$H1327/(SIMULATION!$D$17-$I1327)*(((EXP(-$I1327*$J1330))/(1-EXP(-SIMULATION!$D$4*$I1327)))-(EXP(-SIMULATION!$D$17*$J1330)/(1-EXP(-SIMULATION!$D$4*SIMULATION!$D$17))))</f>
        <v>2.4305838574317598</v>
      </c>
      <c r="L1330">
        <v>-2.6505871768841709E-2</v>
      </c>
      <c r="M1330">
        <f t="shared" ca="1" si="20"/>
        <v>2.3661591133832571</v>
      </c>
    </row>
    <row r="1331" spans="1:13" x14ac:dyDescent="0.25">
      <c r="A1331" s="9"/>
      <c r="H1331" s="9"/>
      <c r="J1331">
        <v>4</v>
      </c>
      <c r="K1331">
        <f ca="1">SIMULATION!$D$3*SIMULATION!$D$17/$H1327/(SIMULATION!$D$17-$I1327)*(((EXP(-$I1327*$J1331))/(1-EXP(-SIMULATION!$D$4*$I1327)))-(EXP(-SIMULATION!$D$17*$J1331)/(1-EXP(-SIMULATION!$D$4*SIMULATION!$D$17))))</f>
        <v>2.4801842557020866</v>
      </c>
      <c r="L1331">
        <v>2.3213275558669727E-2</v>
      </c>
      <c r="M1331">
        <f t="shared" ca="1" si="20"/>
        <v>2.5377574562659735</v>
      </c>
    </row>
    <row r="1332" spans="1:13" x14ac:dyDescent="0.25">
      <c r="A1332" s="9"/>
      <c r="H1332" s="9"/>
      <c r="J1332">
        <v>5</v>
      </c>
      <c r="K1332">
        <f ca="1">SIMULATION!$D$3*SIMULATION!$D$17/$H1327/(SIMULATION!$D$17-$I1327)*(((EXP(-$I1327*$J1332))/(1-EXP(-SIMULATION!$D$4*$I1327)))-(EXP(-SIMULATION!$D$17*$J1332)/(1-EXP(-SIMULATION!$D$4*SIMULATION!$D$17))))</f>
        <v>2.4939859322743092</v>
      </c>
      <c r="L1332">
        <v>0.20671141868095383</v>
      </c>
      <c r="M1332">
        <f t="shared" ca="1" si="20"/>
        <v>3.0095213025050729</v>
      </c>
    </row>
    <row r="1333" spans="1:13" x14ac:dyDescent="0.25">
      <c r="A1333" s="9"/>
      <c r="H1333" s="9"/>
      <c r="J1333">
        <v>6</v>
      </c>
      <c r="K1333">
        <f ca="1">SIMULATION!$D$3*SIMULATION!$D$17/$H1327/(SIMULATION!$D$17-$I1327)*(((EXP(-$I1327*$J1333))/(1-EXP(-SIMULATION!$D$4*$I1327)))-(EXP(-SIMULATION!$D$17*$J1333)/(1-EXP(-SIMULATION!$D$4*SIMULATION!$D$17))))</f>
        <v>2.485197452681851</v>
      </c>
      <c r="L1333">
        <v>-0.31719418563685142</v>
      </c>
      <c r="M1333">
        <f t="shared" ca="1" si="20"/>
        <v>1.6969072705316537</v>
      </c>
    </row>
    <row r="1334" spans="1:13" x14ac:dyDescent="0.25">
      <c r="A1334" s="9"/>
      <c r="H1334" s="9"/>
      <c r="J1334">
        <v>7</v>
      </c>
      <c r="K1334">
        <f ca="1">SIMULATION!$D$3*SIMULATION!$D$17/$H1327/(SIMULATION!$D$17-$I1327)*(((EXP(-$I1327*$J1334))/(1-EXP(-SIMULATION!$D$4*$I1327)))-(EXP(-SIMULATION!$D$17*$J1334)/(1-EXP(-SIMULATION!$D$4*SIMULATION!$D$17))))</f>
        <v>2.4622763537643855</v>
      </c>
      <c r="L1334">
        <v>3.1238765749154043E-2</v>
      </c>
      <c r="M1334">
        <f t="shared" ca="1" si="20"/>
        <v>2.539194827989312</v>
      </c>
    </row>
    <row r="1335" spans="1:13" x14ac:dyDescent="0.25">
      <c r="A1335" s="9"/>
      <c r="H1335" s="9"/>
      <c r="J1335">
        <v>8</v>
      </c>
      <c r="K1335">
        <f ca="1">SIMULATION!$D$3*SIMULATION!$D$17/$H1327/(SIMULATION!$D$17-$I1327)*(((EXP(-$I1327*$J1335))/(1-EXP(-SIMULATION!$D$4*$I1327)))-(EXP(-SIMULATION!$D$17*$J1335)/(1-EXP(-SIMULATION!$D$4*SIMULATION!$D$17))))</f>
        <v>2.4306357310196915</v>
      </c>
      <c r="L1335">
        <v>0.23007035711708887</v>
      </c>
      <c r="M1335">
        <f t="shared" ca="1" si="20"/>
        <v>2.9898529616769483</v>
      </c>
    </row>
    <row r="1336" spans="1:13" x14ac:dyDescent="0.25">
      <c r="A1336" s="9"/>
      <c r="H1336" s="9"/>
      <c r="J1336">
        <v>9</v>
      </c>
      <c r="K1336">
        <f ca="1">SIMULATION!$D$3*SIMULATION!$D$17/$H1327/(SIMULATION!$D$17-$I1327)*(((EXP(-$I1327*$J1336))/(1-EXP(-SIMULATION!$D$4*$I1327)))-(EXP(-SIMULATION!$D$17*$J1336)/(1-EXP(-SIMULATION!$D$4*SIMULATION!$D$17))))</f>
        <v>2.3937378586119236</v>
      </c>
      <c r="L1336">
        <v>0.13280333400107933</v>
      </c>
      <c r="M1336">
        <f t="shared" ca="1" si="20"/>
        <v>2.7116342269601912</v>
      </c>
    </row>
    <row r="1337" spans="1:13" x14ac:dyDescent="0.25">
      <c r="A1337" s="9"/>
      <c r="H1337" s="9"/>
      <c r="J1337">
        <v>10</v>
      </c>
      <c r="K1337">
        <f ca="1">SIMULATION!$D$3*SIMULATION!$D$17/$H1327/(SIMULATION!$D$17-$I1327)*(((EXP(-$I1327*$J1337))/(1-EXP(-SIMULATION!$D$4*$I1327)))-(EXP(-SIMULATION!$D$17*$J1337)/(1-EXP(-SIMULATION!$D$4*SIMULATION!$D$17))))</f>
        <v>2.3537950050762997</v>
      </c>
      <c r="L1337">
        <v>1.6522223129383541E-2</v>
      </c>
      <c r="M1337">
        <f t="shared" ca="1" si="20"/>
        <v>2.392684931350999</v>
      </c>
    </row>
    <row r="1338" spans="1:13" x14ac:dyDescent="0.25">
      <c r="A1338" s="9"/>
      <c r="H1338" s="9"/>
      <c r="J1338">
        <v>11</v>
      </c>
      <c r="K1338">
        <f ca="1">SIMULATION!$D$3*SIMULATION!$D$17/$H1327/(SIMULATION!$D$17-$I1327)*(((EXP(-$I1327*$J1338))/(1-EXP(-SIMULATION!$D$4*$I1327)))-(EXP(-SIMULATION!$D$17*$J1338)/(1-EXP(-SIMULATION!$D$4*SIMULATION!$D$17))))</f>
        <v>2.312218530539933</v>
      </c>
      <c r="L1338">
        <v>-0.23603233564575357</v>
      </c>
      <c r="M1338">
        <f t="shared" ca="1" si="20"/>
        <v>1.7664601902532004</v>
      </c>
    </row>
    <row r="1339" spans="1:13" x14ac:dyDescent="0.25">
      <c r="A1339" s="9"/>
      <c r="H1339" s="9"/>
      <c r="J1339">
        <v>12</v>
      </c>
      <c r="K1339">
        <f ca="1">SIMULATION!$D$3*SIMULATION!$D$17/$H1327/(SIMULATION!$D$17-$I1327)*(((EXP(-$I1327*$J1339))/(1-EXP(-SIMULATION!$D$4*$I1327)))-(EXP(-SIMULATION!$D$17*$J1339)/(1-EXP(-SIMULATION!$D$4*SIMULATION!$D$17))))</f>
        <v>2.2699066766761362</v>
      </c>
      <c r="L1339">
        <v>3.6222110111432983E-2</v>
      </c>
      <c r="M1339">
        <f t="shared" ca="1" si="20"/>
        <v>2.3521274862613764</v>
      </c>
    </row>
    <row r="1340" spans="1:13" x14ac:dyDescent="0.25">
      <c r="A1340" s="9"/>
      <c r="H1340" s="9"/>
      <c r="J1340">
        <v>13</v>
      </c>
      <c r="K1340">
        <f ca="1">SIMULATION!$D$3*SIMULATION!$D$17/$H1327/(SIMULATION!$D$17-$I1327)*(((EXP(-$I1327*$J1340))/(1-EXP(-SIMULATION!$D$4*$I1327)))-(EXP(-SIMULATION!$D$17*$J1340)/(1-EXP(-SIMULATION!$D$4*SIMULATION!$D$17))))</f>
        <v>2.2274289870941302</v>
      </c>
      <c r="L1340">
        <v>3.7189538349489883E-2</v>
      </c>
      <c r="M1340">
        <f t="shared" ca="1" si="20"/>
        <v>2.3102660428304325</v>
      </c>
    </row>
    <row r="1341" spans="1:13" x14ac:dyDescent="0.25">
      <c r="A1341" s="9"/>
      <c r="H1341" s="9"/>
      <c r="J1341">
        <v>14</v>
      </c>
      <c r="K1341">
        <f ca="1">SIMULATION!$D$3*SIMULATION!$D$17/$H1327/(SIMULATION!$D$17-$I1327)*(((EXP(-$I1327*$J1341))/(1-EXP(-SIMULATION!$D$4*$I1327)))-(EXP(-SIMULATION!$D$17*$J1341)/(1-EXP(-SIMULATION!$D$4*SIMULATION!$D$17))))</f>
        <v>2.1851444860491274</v>
      </c>
      <c r="L1341">
        <v>0.20796986484128663</v>
      </c>
      <c r="M1341">
        <f t="shared" ca="1" si="20"/>
        <v>2.6395886894714473</v>
      </c>
    </row>
    <row r="1342" spans="1:13" x14ac:dyDescent="0.25">
      <c r="A1342" s="9"/>
      <c r="H1342" s="9"/>
      <c r="J1342">
        <v>15</v>
      </c>
      <c r="K1342">
        <f ca="1">SIMULATION!$D$3*SIMULATION!$D$17/$H1327/(SIMULATION!$D$17-$I1327)*(((EXP(-$I1327*$J1342))/(1-EXP(-SIMULATION!$D$4*$I1327)))-(EXP(-SIMULATION!$D$17*$J1342)/(1-EXP(-SIMULATION!$D$4*SIMULATION!$D$17))))</f>
        <v>2.1432774079218797</v>
      </c>
      <c r="L1342">
        <v>-0.31953398954463236</v>
      </c>
      <c r="M1342">
        <f t="shared" ca="1" si="20"/>
        <v>1.4584274270677231</v>
      </c>
    </row>
    <row r="1343" spans="1:13" x14ac:dyDescent="0.25">
      <c r="A1343" s="9"/>
      <c r="H1343" s="9"/>
      <c r="J1343">
        <v>16</v>
      </c>
      <c r="K1343">
        <f ca="1">SIMULATION!$D$3*SIMULATION!$D$17/$H1327/(SIMULATION!$D$17-$I1327)*(((EXP(-$I1327*$J1343))/(1-EXP(-SIMULATION!$D$4*$I1327)))-(EXP(-SIMULATION!$D$17*$J1343)/(1-EXP(-SIMULATION!$D$4*SIMULATION!$D$17))))</f>
        <v>2.1019657242457717</v>
      </c>
      <c r="L1343">
        <v>0.56997990941932497</v>
      </c>
      <c r="M1343">
        <f t="shared" ca="1" si="20"/>
        <v>3.3000439573539024</v>
      </c>
    </row>
    <row r="1344" spans="1:13" x14ac:dyDescent="0.25">
      <c r="A1344" s="9"/>
      <c r="H1344" s="9"/>
      <c r="J1344">
        <v>17</v>
      </c>
      <c r="K1344">
        <f ca="1">SIMULATION!$D$3*SIMULATION!$D$17/$H1327/(SIMULATION!$D$17-$I1327)*(((EXP(-$I1327*$J1344))/(1-EXP(-SIMULATION!$D$4*$I1327)))-(EXP(-SIMULATION!$D$17*$J1344)/(1-EXP(-SIMULATION!$D$4*SIMULATION!$D$17))))</f>
        <v>2.0612922387860957</v>
      </c>
      <c r="L1344">
        <v>0.33481577787204214</v>
      </c>
      <c r="M1344">
        <f t="shared" ca="1" si="20"/>
        <v>2.7514454031368656</v>
      </c>
    </row>
    <row r="1345" spans="1:13" x14ac:dyDescent="0.25">
      <c r="A1345" s="9"/>
      <c r="H1345" s="9"/>
      <c r="J1345">
        <v>18</v>
      </c>
      <c r="K1345">
        <f ca="1">SIMULATION!$D$3*SIMULATION!$D$17/$H1327/(SIMULATION!$D$17-$I1327)*(((EXP(-$I1327*$J1345))/(1-EXP(-SIMULATION!$D$4*$I1327)))-(EXP(-SIMULATION!$D$17*$J1345)/(1-EXP(-SIMULATION!$D$4*SIMULATION!$D$17))))</f>
        <v>2.0213045118472115</v>
      </c>
      <c r="L1345">
        <v>-0.26931945191666801</v>
      </c>
      <c r="M1345">
        <f t="shared" ca="1" si="20"/>
        <v>1.4769278885598325</v>
      </c>
    </row>
    <row r="1346" spans="1:13" x14ac:dyDescent="0.25">
      <c r="A1346" s="9"/>
      <c r="H1346" s="9"/>
      <c r="J1346">
        <v>19</v>
      </c>
      <c r="K1346">
        <f ca="1">SIMULATION!$D$3*SIMULATION!$D$17/$H1327/(SIMULATION!$D$17-$I1327)*(((EXP(-$I1327*$J1346))/(1-EXP(-SIMULATION!$D$4*$I1327)))-(EXP(-SIMULATION!$D$17*$J1346)/(1-EXP(-SIMULATION!$D$4*SIMULATION!$D$17))))</f>
        <v>1.9820276261201475</v>
      </c>
      <c r="L1346">
        <v>-0.52080521204601515</v>
      </c>
      <c r="M1346">
        <f t="shared" ca="1" si="20"/>
        <v>0.94977730801758409</v>
      </c>
    </row>
    <row r="1347" spans="1:13" x14ac:dyDescent="0.25">
      <c r="A1347" s="9"/>
      <c r="H1347" s="9"/>
      <c r="J1347">
        <v>20</v>
      </c>
      <c r="K1347">
        <f ca="1">SIMULATION!$D$3*SIMULATION!$D$17/$H1327/(SIMULATION!$D$17-$I1327)*(((EXP(-$I1327*$J1347))/(1-EXP(-SIMULATION!$D$4*$I1327)))-(EXP(-SIMULATION!$D$17*$J1347)/(1-EXP(-SIMULATION!$D$4*SIMULATION!$D$17))))</f>
        <v>1.9434723652570858</v>
      </c>
      <c r="L1347">
        <v>-0.1536984985725493</v>
      </c>
      <c r="M1347">
        <f t="shared" ref="M1347:M1410" ca="1" si="21">$K1347*(1+$L1347)</f>
        <v>1.6447635806998304</v>
      </c>
    </row>
    <row r="1348" spans="1:13" x14ac:dyDescent="0.25">
      <c r="A1348" s="9"/>
      <c r="H1348" s="9"/>
      <c r="J1348">
        <v>21</v>
      </c>
      <c r="K1348">
        <f ca="1">SIMULATION!$D$3*SIMULATION!$D$17/$H1327/(SIMULATION!$D$17-$I1327)*(((EXP(-$I1327*$J1348))/(1-EXP(-SIMULATION!$D$4*$I1327)))-(EXP(-SIMULATION!$D$17*$J1348)/(1-EXP(-SIMULATION!$D$4*SIMULATION!$D$17))))</f>
        <v>1.9056404528506317</v>
      </c>
      <c r="L1348">
        <v>-0.30444854009948036</v>
      </c>
      <c r="M1348">
        <f t="shared" ca="1" si="21"/>
        <v>1.3254709990257443</v>
      </c>
    </row>
    <row r="1349" spans="1:13" x14ac:dyDescent="0.25">
      <c r="A1349" s="9"/>
      <c r="H1349" s="9"/>
      <c r="J1349">
        <v>22</v>
      </c>
      <c r="K1349">
        <f ca="1">SIMULATION!$D$3*SIMULATION!$D$17/$H1327/(SIMULATION!$D$17-$I1327)*(((EXP(-$I1327*$J1349))/(1-EXP(-SIMULATION!$D$4*$I1327)))-(EXP(-SIMULATION!$D$17*$J1349)/(1-EXP(-SIMULATION!$D$4*SIMULATION!$D$17))))</f>
        <v>1.8685279076890562</v>
      </c>
      <c r="L1349">
        <v>-0.27025957169542997</v>
      </c>
      <c r="M1349">
        <f t="shared" ca="1" si="21"/>
        <v>1.3635403556560541</v>
      </c>
    </row>
    <row r="1350" spans="1:13" x14ac:dyDescent="0.25">
      <c r="A1350" s="9"/>
      <c r="H1350" s="9"/>
      <c r="J1350">
        <v>23</v>
      </c>
      <c r="K1350">
        <f ca="1">SIMULATION!$D$3*SIMULATION!$D$17/$H1327/(SIMULATION!$D$17-$I1327)*(((EXP(-$I1327*$J1350))/(1-EXP(-SIMULATION!$D$4*$I1327)))-(EXP(-SIMULATION!$D$17*$J1350)/(1-EXP(-SIMULATION!$D$4*SIMULATION!$D$17))))</f>
        <v>1.8321271919146329</v>
      </c>
      <c r="L1350">
        <v>-0.42072888676957204</v>
      </c>
      <c r="M1350">
        <f t="shared" ca="1" si="21"/>
        <v>1.0612983580401274</v>
      </c>
    </row>
    <row r="1351" spans="1:13" x14ac:dyDescent="0.25">
      <c r="A1351" s="9"/>
      <c r="H1351" s="9"/>
      <c r="J1351">
        <v>24</v>
      </c>
      <c r="K1351">
        <f ca="1">SIMULATION!$D$3*SIMULATION!$D$17/$H1327/(SIMULATION!$D$17-$I1327)*(((EXP(-$I1327*$J1351))/(1-EXP(-SIMULATION!$D$4*$I1327)))-(EXP(-SIMULATION!$D$17*$J1351)/(1-EXP(-SIMULATION!$D$4*SIMULATION!$D$17))))</f>
        <v>1.7964285856833833</v>
      </c>
      <c r="L1351">
        <v>-0.11219306038993869</v>
      </c>
      <c r="M1351">
        <f t="shared" ca="1" si="21"/>
        <v>1.5948817648835953</v>
      </c>
    </row>
    <row r="1352" spans="1:13" x14ac:dyDescent="0.25">
      <c r="A1352" s="9">
        <v>55</v>
      </c>
      <c r="B1352" s="2">
        <f ca="1">NORMINV(RAND(),SIMULATION!D7,SIMULATION!D8)</f>
        <v>62.891141278202532</v>
      </c>
      <c r="C1352" s="2">
        <v>2</v>
      </c>
      <c r="D1352" s="2">
        <f ca="1">SIMULATION!$D$11*(1+(SIMULATION!$D$12*LN(1+$C1352)))*(1+(SIMULATION!$D$13*(($B1352/63.5)-1)))</f>
        <v>10.19284637572016</v>
      </c>
      <c r="E1352" s="2">
        <v>-0.15561876266900163</v>
      </c>
      <c r="F1352" s="2">
        <f ca="1">D1352*(1+E1352)</f>
        <v>8.6066482346553705</v>
      </c>
      <c r="G1352" s="2">
        <v>-0.17747520574739395</v>
      </c>
      <c r="H1352" s="9">
        <f>SIMULATION!$D$15*EXP($G$1352)</f>
        <v>184.85704810488997</v>
      </c>
      <c r="I1352" s="2">
        <f ca="1">$F1352/$H1352</f>
        <v>4.6558399167836224E-2</v>
      </c>
      <c r="J1352">
        <v>0</v>
      </c>
      <c r="K1352">
        <f ca="1">SIMULATION!$D$3*SIMULATION!$D$17/$H1352/(SIMULATION!$D$17-$I1352)*(((EXP(-$I1352*$J1352))/(1-EXP(-SIMULATION!$D$4*$I1352)))-(EXP(-SIMULATION!$D$17*$J1352)/(1-EXP(-SIMULATION!$D$4*SIMULATION!$D$17))))</f>
        <v>1.6154299263187468</v>
      </c>
      <c r="L1352">
        <v>0.19259851175599918</v>
      </c>
      <c r="M1352">
        <f t="shared" ca="1" si="21"/>
        <v>1.9265593259738409</v>
      </c>
    </row>
    <row r="1353" spans="1:13" x14ac:dyDescent="0.25">
      <c r="A1353" s="9"/>
      <c r="H1353" s="9"/>
      <c r="J1353">
        <v>1</v>
      </c>
      <c r="K1353">
        <f ca="1">SIMULATION!$D$3*SIMULATION!$D$17/$H1352/(SIMULATION!$D$17-$I1352)*(((EXP(-$I1352*$J1353))/(1-EXP(-SIMULATION!$D$4*$I1352)))-(EXP(-SIMULATION!$D$17*$J1353)/(1-EXP(-SIMULATION!$D$4*SIMULATION!$D$17))))</f>
        <v>2.5843198147028184</v>
      </c>
      <c r="L1353">
        <v>-0.23815855076924075</v>
      </c>
      <c r="M1353">
        <f t="shared" ca="1" si="21"/>
        <v>1.9688419529089622</v>
      </c>
    </row>
    <row r="1354" spans="1:13" x14ac:dyDescent="0.25">
      <c r="A1354" s="9"/>
      <c r="H1354" s="9"/>
      <c r="J1354">
        <v>2</v>
      </c>
      <c r="K1354">
        <f ca="1">SIMULATION!$D$3*SIMULATION!$D$17/$H1352/(SIMULATION!$D$17-$I1352)*(((EXP(-$I1352*$J1354))/(1-EXP(-SIMULATION!$D$4*$I1352)))-(EXP(-SIMULATION!$D$17*$J1354)/(1-EXP(-SIMULATION!$D$4*SIMULATION!$D$17))))</f>
        <v>3.13473698748912</v>
      </c>
      <c r="L1354">
        <v>1.6123124687883975E-2</v>
      </c>
      <c r="M1354">
        <f t="shared" ca="1" si="21"/>
        <v>3.1852787428021285</v>
      </c>
    </row>
    <row r="1355" spans="1:13" x14ac:dyDescent="0.25">
      <c r="A1355" s="9"/>
      <c r="H1355" s="9"/>
      <c r="J1355">
        <v>3</v>
      </c>
      <c r="K1355">
        <f ca="1">SIMULATION!$D$3*SIMULATION!$D$17/$H1352/(SIMULATION!$D$17-$I1352)*(((EXP(-$I1352*$J1355))/(1-EXP(-SIMULATION!$D$4*$I1352)))-(EXP(-SIMULATION!$D$17*$J1355)/(1-EXP(-SIMULATION!$D$4*SIMULATION!$D$17))))</f>
        <v>3.4201924939376545</v>
      </c>
      <c r="L1355">
        <v>4.0959100192256542E-2</v>
      </c>
      <c r="M1355">
        <f t="shared" ca="1" si="21"/>
        <v>3.5602805009736502</v>
      </c>
    </row>
    <row r="1356" spans="1:13" x14ac:dyDescent="0.25">
      <c r="A1356" s="9"/>
      <c r="H1356" s="9"/>
      <c r="J1356">
        <v>4</v>
      </c>
      <c r="K1356">
        <f ca="1">SIMULATION!$D$3*SIMULATION!$D$17/$H1352/(SIMULATION!$D$17-$I1352)*(((EXP(-$I1352*$J1356))/(1-EXP(-SIMULATION!$D$4*$I1352)))-(EXP(-SIMULATION!$D$17*$J1356)/(1-EXP(-SIMULATION!$D$4*SIMULATION!$D$17))))</f>
        <v>3.5389141050225037</v>
      </c>
      <c r="L1356">
        <v>4.5469616194464928E-2</v>
      </c>
      <c r="M1356">
        <f t="shared" ca="1" si="21"/>
        <v>3.6998271711230557</v>
      </c>
    </row>
    <row r="1357" spans="1:13" x14ac:dyDescent="0.25">
      <c r="A1357" s="9"/>
      <c r="H1357" s="9"/>
      <c r="J1357">
        <v>5</v>
      </c>
      <c r="K1357">
        <f ca="1">SIMULATION!$D$3*SIMULATION!$D$17/$H1352/(SIMULATION!$D$17-$I1352)*(((EXP(-$I1352*$J1357))/(1-EXP(-SIMULATION!$D$4*$I1352)))-(EXP(-SIMULATION!$D$17*$J1357)/(1-EXP(-SIMULATION!$D$4*SIMULATION!$D$17))))</f>
        <v>3.5537093591871245</v>
      </c>
      <c r="L1357">
        <v>0.1006597762317248</v>
      </c>
      <c r="M1357">
        <f t="shared" ca="1" si="21"/>
        <v>3.9114249480754864</v>
      </c>
    </row>
    <row r="1358" spans="1:13" x14ac:dyDescent="0.25">
      <c r="A1358" s="9"/>
      <c r="H1358" s="9"/>
      <c r="J1358">
        <v>6</v>
      </c>
      <c r="K1358">
        <f ca="1">SIMULATION!$D$3*SIMULATION!$D$17/$H1352/(SIMULATION!$D$17-$I1352)*(((EXP(-$I1352*$J1358))/(1-EXP(-SIMULATION!$D$4*$I1352)))-(EXP(-SIMULATION!$D$17*$J1358)/(1-EXP(-SIMULATION!$D$4*SIMULATION!$D$17))))</f>
        <v>3.5046939824602541</v>
      </c>
      <c r="L1358">
        <v>0.24176812261035782</v>
      </c>
      <c r="M1358">
        <f t="shared" ca="1" si="21"/>
        <v>4.3520172669234878</v>
      </c>
    </row>
    <row r="1359" spans="1:13" x14ac:dyDescent="0.25">
      <c r="A1359" s="9"/>
      <c r="H1359" s="9"/>
      <c r="J1359">
        <v>7</v>
      </c>
      <c r="K1359">
        <f ca="1">SIMULATION!$D$3*SIMULATION!$D$17/$H1352/(SIMULATION!$D$17-$I1352)*(((EXP(-$I1352*$J1359))/(1-EXP(-SIMULATION!$D$4*$I1352)))-(EXP(-SIMULATION!$D$17*$J1359)/(1-EXP(-SIMULATION!$D$4*SIMULATION!$D$17))))</f>
        <v>3.4174482809908939</v>
      </c>
      <c r="L1359">
        <v>-0.4524089135494393</v>
      </c>
      <c r="M1359">
        <f t="shared" ca="1" si="21"/>
        <v>1.8713642170764044</v>
      </c>
    </row>
    <row r="1360" spans="1:13" x14ac:dyDescent="0.25">
      <c r="A1360" s="9"/>
      <c r="H1360" s="9"/>
      <c r="J1360">
        <v>8</v>
      </c>
      <c r="K1360">
        <f ca="1">SIMULATION!$D$3*SIMULATION!$D$17/$H1352/(SIMULATION!$D$17-$I1352)*(((EXP(-$I1352*$J1360))/(1-EXP(-SIMULATION!$D$4*$I1352)))-(EXP(-SIMULATION!$D$17*$J1360)/(1-EXP(-SIMULATION!$D$4*SIMULATION!$D$17))))</f>
        <v>3.3082436804234612</v>
      </c>
      <c r="L1360">
        <v>-0.15301447538309559</v>
      </c>
      <c r="M1360">
        <f t="shared" ca="1" si="21"/>
        <v>2.8020345092240242</v>
      </c>
    </row>
    <row r="1361" spans="1:13" x14ac:dyDescent="0.25">
      <c r="A1361" s="9"/>
      <c r="H1361" s="9"/>
      <c r="J1361">
        <v>9</v>
      </c>
      <c r="K1361">
        <f ca="1">SIMULATION!$D$3*SIMULATION!$D$17/$H1352/(SIMULATION!$D$17-$I1352)*(((EXP(-$I1352*$J1361))/(1-EXP(-SIMULATION!$D$4*$I1352)))-(EXP(-SIMULATION!$D$17*$J1361)/(1-EXP(-SIMULATION!$D$4*SIMULATION!$D$17))))</f>
        <v>3.1873917567514218</v>
      </c>
      <c r="L1361">
        <v>-0.31222979647404431</v>
      </c>
      <c r="M1361">
        <f t="shared" ca="1" si="21"/>
        <v>2.1921930772578788</v>
      </c>
    </row>
    <row r="1362" spans="1:13" x14ac:dyDescent="0.25">
      <c r="A1362" s="9"/>
      <c r="H1362" s="9"/>
      <c r="J1362">
        <v>10</v>
      </c>
      <c r="K1362">
        <f ca="1">SIMULATION!$D$3*SIMULATION!$D$17/$H1352/(SIMULATION!$D$17-$I1352)*(((EXP(-$I1352*$J1362))/(1-EXP(-SIMULATION!$D$4*$I1352)))-(EXP(-SIMULATION!$D$17*$J1362)/(1-EXP(-SIMULATION!$D$4*SIMULATION!$D$17))))</f>
        <v>3.0613901260713994</v>
      </c>
      <c r="L1362">
        <v>9.0974873535254269E-2</v>
      </c>
      <c r="M1362">
        <f t="shared" ca="1" si="21"/>
        <v>3.339899705632821</v>
      </c>
    </row>
    <row r="1363" spans="1:13" x14ac:dyDescent="0.25">
      <c r="A1363" s="9"/>
      <c r="H1363" s="9"/>
      <c r="J1363">
        <v>11</v>
      </c>
      <c r="K1363">
        <f ca="1">SIMULATION!$D$3*SIMULATION!$D$17/$H1352/(SIMULATION!$D$17-$I1352)*(((EXP(-$I1352*$J1363))/(1-EXP(-SIMULATION!$D$4*$I1352)))-(EXP(-SIMULATION!$D$17*$J1363)/(1-EXP(-SIMULATION!$D$4*SIMULATION!$D$17))))</f>
        <v>2.9342973437095736</v>
      </c>
      <c r="L1363">
        <v>-0.65112950003787573</v>
      </c>
      <c r="M1363">
        <f t="shared" ca="1" si="21"/>
        <v>1.0236897813374921</v>
      </c>
    </row>
    <row r="1364" spans="1:13" x14ac:dyDescent="0.25">
      <c r="A1364" s="9"/>
      <c r="H1364" s="9"/>
      <c r="J1364">
        <v>12</v>
      </c>
      <c r="K1364">
        <f ca="1">SIMULATION!$D$3*SIMULATION!$D$17/$H1352/(SIMULATION!$D$17-$I1352)*(((EXP(-$I1352*$J1364))/(1-EXP(-SIMULATION!$D$4*$I1352)))-(EXP(-SIMULATION!$D$17*$J1364)/(1-EXP(-SIMULATION!$D$4*SIMULATION!$D$17))))</f>
        <v>2.8086137447151827</v>
      </c>
      <c r="L1364">
        <v>-6.1718411894527828E-2</v>
      </c>
      <c r="M1364">
        <f t="shared" ca="1" si="21"/>
        <v>2.6352705647662185</v>
      </c>
    </row>
    <row r="1365" spans="1:13" x14ac:dyDescent="0.25">
      <c r="A1365" s="9"/>
      <c r="H1365" s="9"/>
      <c r="J1365">
        <v>13</v>
      </c>
      <c r="K1365">
        <f ca="1">SIMULATION!$D$3*SIMULATION!$D$17/$H1352/(SIMULATION!$D$17-$I1352)*(((EXP(-$I1352*$J1365))/(1-EXP(-SIMULATION!$D$4*$I1352)))-(EXP(-SIMULATION!$D$17*$J1365)/(1-EXP(-SIMULATION!$D$4*SIMULATION!$D$17))))</f>
        <v>2.6858456899713534</v>
      </c>
      <c r="L1365">
        <v>-0.58038990414737412</v>
      </c>
      <c r="M1365">
        <f t="shared" ca="1" si="21"/>
        <v>1.1270079674142417</v>
      </c>
    </row>
    <row r="1366" spans="1:13" x14ac:dyDescent="0.25">
      <c r="A1366" s="9"/>
      <c r="H1366" s="9"/>
      <c r="J1366">
        <v>14</v>
      </c>
      <c r="K1366">
        <f ca="1">SIMULATION!$D$3*SIMULATION!$D$17/$H1352/(SIMULATION!$D$17-$I1352)*(((EXP(-$I1352*$J1366))/(1-EXP(-SIMULATION!$D$4*$I1352)))-(EXP(-SIMULATION!$D$17*$J1366)/(1-EXP(-SIMULATION!$D$4*SIMULATION!$D$17))))</f>
        <v>2.5668669408506162</v>
      </c>
      <c r="L1366">
        <v>-3.6740720975862513E-2</v>
      </c>
      <c r="M1366">
        <f t="shared" ca="1" si="21"/>
        <v>2.472558398794658</v>
      </c>
    </row>
    <row r="1367" spans="1:13" x14ac:dyDescent="0.25">
      <c r="A1367" s="9"/>
      <c r="H1367" s="9"/>
      <c r="J1367">
        <v>15</v>
      </c>
      <c r="K1367">
        <f ca="1">SIMULATION!$D$3*SIMULATION!$D$17/$H1352/(SIMULATION!$D$17-$I1352)*(((EXP(-$I1352*$J1367))/(1-EXP(-SIMULATION!$D$4*$I1352)))-(EXP(-SIMULATION!$D$17*$J1367)/(1-EXP(-SIMULATION!$D$4*SIMULATION!$D$17))))</f>
        <v>2.4521500383768187</v>
      </c>
      <c r="L1367">
        <v>-0.10440432285043358</v>
      </c>
      <c r="M1367">
        <f t="shared" ca="1" si="21"/>
        <v>2.1961349740924221</v>
      </c>
    </row>
    <row r="1368" spans="1:13" x14ac:dyDescent="0.25">
      <c r="A1368" s="9"/>
      <c r="H1368" s="9"/>
      <c r="J1368">
        <v>16</v>
      </c>
      <c r="K1368">
        <f ca="1">SIMULATION!$D$3*SIMULATION!$D$17/$H1352/(SIMULATION!$D$17-$I1352)*(((EXP(-$I1352*$J1368))/(1-EXP(-SIMULATION!$D$4*$I1352)))-(EXP(-SIMULATION!$D$17*$J1368)/(1-EXP(-SIMULATION!$D$4*SIMULATION!$D$17))))</f>
        <v>2.3419143871485142</v>
      </c>
      <c r="L1368">
        <v>-0.1919782587829825</v>
      </c>
      <c r="M1368">
        <f t="shared" ca="1" si="21"/>
        <v>1.892317740884927</v>
      </c>
    </row>
    <row r="1369" spans="1:13" x14ac:dyDescent="0.25">
      <c r="A1369" s="9"/>
      <c r="H1369" s="9"/>
      <c r="J1369">
        <v>17</v>
      </c>
      <c r="K1369">
        <f ca="1">SIMULATION!$D$3*SIMULATION!$D$17/$H1352/(SIMULATION!$D$17-$I1352)*(((EXP(-$I1352*$J1369))/(1-EXP(-SIMULATION!$D$4*$I1352)))-(EXP(-SIMULATION!$D$17*$J1369)/(1-EXP(-SIMULATION!$D$4*SIMULATION!$D$17))))</f>
        <v>2.2362209702702174</v>
      </c>
      <c r="L1369">
        <v>-0.24389766981276462</v>
      </c>
      <c r="M1369">
        <f t="shared" ca="1" si="21"/>
        <v>1.6908118864348718</v>
      </c>
    </row>
    <row r="1370" spans="1:13" x14ac:dyDescent="0.25">
      <c r="A1370" s="9"/>
      <c r="H1370" s="9"/>
      <c r="J1370">
        <v>18</v>
      </c>
      <c r="K1370">
        <f ca="1">SIMULATION!$D$3*SIMULATION!$D$17/$H1352/(SIMULATION!$D$17-$I1352)*(((EXP(-$I1352*$J1370))/(1-EXP(-SIMULATION!$D$4*$I1352)))-(EXP(-SIMULATION!$D$17*$J1370)/(1-EXP(-SIMULATION!$D$4*SIMULATION!$D$17))))</f>
        <v>2.1350328723646075</v>
      </c>
      <c r="L1370">
        <v>-0.24216560257740358</v>
      </c>
      <c r="M1370">
        <f t="shared" ca="1" si="21"/>
        <v>1.6180013503058674</v>
      </c>
    </row>
    <row r="1371" spans="1:13" x14ac:dyDescent="0.25">
      <c r="A1371" s="9"/>
      <c r="H1371" s="9"/>
      <c r="J1371">
        <v>19</v>
      </c>
      <c r="K1371">
        <f ca="1">SIMULATION!$D$3*SIMULATION!$D$17/$H1352/(SIMULATION!$D$17-$I1352)*(((EXP(-$I1352*$J1371))/(1-EXP(-SIMULATION!$D$4*$I1352)))-(EXP(-SIMULATION!$D$17*$J1371)/(1-EXP(-SIMULATION!$D$4*SIMULATION!$D$17))))</f>
        <v>2.0382538994254351</v>
      </c>
      <c r="L1371">
        <v>7.8109151940714244E-2</v>
      </c>
      <c r="M1371">
        <f t="shared" ca="1" si="21"/>
        <v>2.1974601829494098</v>
      </c>
    </row>
    <row r="1372" spans="1:13" x14ac:dyDescent="0.25">
      <c r="A1372" s="9"/>
      <c r="H1372" s="9"/>
      <c r="J1372">
        <v>20</v>
      </c>
      <c r="K1372">
        <f ca="1">SIMULATION!$D$3*SIMULATION!$D$17/$H1352/(SIMULATION!$D$17-$I1352)*(((EXP(-$I1352*$J1372))/(1-EXP(-SIMULATION!$D$4*$I1352)))-(EXP(-SIMULATION!$D$17*$J1372)/(1-EXP(-SIMULATION!$D$4*SIMULATION!$D$17))))</f>
        <v>1.9457531700894561</v>
      </c>
      <c r="L1372">
        <v>-0.18348973030414129</v>
      </c>
      <c r="M1372">
        <f t="shared" ca="1" si="21"/>
        <v>1.5887274456713139</v>
      </c>
    </row>
    <row r="1373" spans="1:13" x14ac:dyDescent="0.25">
      <c r="A1373" s="9"/>
      <c r="H1373" s="9"/>
      <c r="J1373">
        <v>21</v>
      </c>
      <c r="K1373">
        <f ca="1">SIMULATION!$D$3*SIMULATION!$D$17/$H1352/(SIMULATION!$D$17-$I1352)*(((EXP(-$I1352*$J1373))/(1-EXP(-SIMULATION!$D$4*$I1352)))-(EXP(-SIMULATION!$D$17*$J1373)/(1-EXP(-SIMULATION!$D$4*SIMULATION!$D$17))))</f>
        <v>1.8573807242074196</v>
      </c>
      <c r="L1373">
        <v>-0.46215155519537471</v>
      </c>
      <c r="M1373">
        <f t="shared" ca="1" si="21"/>
        <v>0.99898933392504918</v>
      </c>
    </row>
    <row r="1374" spans="1:13" x14ac:dyDescent="0.25">
      <c r="A1374" s="9"/>
      <c r="H1374" s="9"/>
      <c r="J1374">
        <v>22</v>
      </c>
      <c r="K1374">
        <f ca="1">SIMULATION!$D$3*SIMULATION!$D$17/$H1352/(SIMULATION!$D$17-$I1352)*(((EXP(-$I1352*$J1374))/(1-EXP(-SIMULATION!$D$4*$I1352)))-(EXP(-SIMULATION!$D$17*$J1374)/(1-EXP(-SIMULATION!$D$4*SIMULATION!$D$17))))</f>
        <v>1.7729773819110237</v>
      </c>
      <c r="L1374">
        <v>-0.23210418151546908</v>
      </c>
      <c r="M1374">
        <f t="shared" ca="1" si="21"/>
        <v>1.3614619178371263</v>
      </c>
    </row>
    <row r="1375" spans="1:13" x14ac:dyDescent="0.25">
      <c r="A1375" s="9"/>
      <c r="H1375" s="9"/>
      <c r="J1375">
        <v>23</v>
      </c>
      <c r="K1375">
        <f ca="1">SIMULATION!$D$3*SIMULATION!$D$17/$H1352/(SIMULATION!$D$17-$I1352)*(((EXP(-$I1352*$J1375))/(1-EXP(-SIMULATION!$D$4*$I1352)))-(EXP(-SIMULATION!$D$17*$J1375)/(1-EXP(-SIMULATION!$D$4*SIMULATION!$D$17))))</f>
        <v>1.6923809247763015</v>
      </c>
      <c r="L1375">
        <v>-0.40086565889140219</v>
      </c>
      <c r="M1375">
        <f t="shared" ca="1" si="21"/>
        <v>1.0139635302706089</v>
      </c>
    </row>
    <row r="1376" spans="1:13" x14ac:dyDescent="0.25">
      <c r="A1376" s="9"/>
      <c r="H1376" s="9"/>
      <c r="J1376">
        <v>24</v>
      </c>
      <c r="K1376">
        <f ca="1">SIMULATION!$D$3*SIMULATION!$D$17/$H1352/(SIMULATION!$D$17-$I1352)*(((EXP(-$I1352*$J1376))/(1-EXP(-SIMULATION!$D$4*$I1352)))-(EXP(-SIMULATION!$D$17*$J1376)/(1-EXP(-SIMULATION!$D$4*SIMULATION!$D$17))))</f>
        <v>1.6154299263187473</v>
      </c>
      <c r="L1376">
        <v>0.10212397313565681</v>
      </c>
      <c r="M1376">
        <f t="shared" ca="1" si="21"/>
        <v>1.7804040487166592</v>
      </c>
    </row>
    <row r="1377" spans="1:13" x14ac:dyDescent="0.25">
      <c r="A1377" s="9">
        <v>56</v>
      </c>
      <c r="B1377" s="2">
        <f ca="1">NORMINV(RAND(),SIMULATION!D7,SIMULATION!D8)</f>
        <v>56.246324142982992</v>
      </c>
      <c r="C1377" s="2">
        <v>2</v>
      </c>
      <c r="D1377" s="2">
        <f ca="1">SIMULATION!$D$11*(1+(SIMULATION!$D$12*LN(1+$C1377)))*(1+(SIMULATION!$D$13*(($B1377/63.5)-1)))</f>
        <v>9.6993907118660214</v>
      </c>
      <c r="E1377" s="2">
        <v>-7.494635799383606E-2</v>
      </c>
      <c r="F1377" s="2">
        <f ca="1">D1377*(1+E1377)</f>
        <v>8.9724567032524227</v>
      </c>
      <c r="G1377" s="2">
        <v>-0.66817065857559665</v>
      </c>
      <c r="H1377" s="9">
        <f>SIMULATION!$D$15*EXP($G$1377)</f>
        <v>113.16957534499345</v>
      </c>
      <c r="I1377" s="2">
        <f ca="1">$F1377/$H1377</f>
        <v>7.9283293905629729E-2</v>
      </c>
      <c r="J1377">
        <v>0</v>
      </c>
      <c r="K1377">
        <f ca="1">SIMULATION!$D$3*SIMULATION!$D$17/$H1377/(SIMULATION!$D$17-$I1377)*(((EXP(-$I1377*$J1377))/(1-EXP(-SIMULATION!$D$4*$I1377)))-(EXP(-SIMULATION!$D$17*$J1377)/(1-EXP(-SIMULATION!$D$4*SIMULATION!$D$17))))</f>
        <v>1.0364858481654649</v>
      </c>
      <c r="L1377">
        <v>0.22650261391322887</v>
      </c>
      <c r="M1377">
        <f t="shared" ca="1" si="21"/>
        <v>1.2712526020590127</v>
      </c>
    </row>
    <row r="1378" spans="1:13" x14ac:dyDescent="0.25">
      <c r="A1378" s="9"/>
      <c r="H1378" s="9"/>
      <c r="J1378">
        <v>1</v>
      </c>
      <c r="K1378">
        <f ca="1">SIMULATION!$D$3*SIMULATION!$D$17/$H1377/(SIMULATION!$D$17-$I1377)*(((EXP(-$I1377*$J1378))/(1-EXP(-SIMULATION!$D$4*$I1377)))-(EXP(-SIMULATION!$D$17*$J1378)/(1-EXP(-SIMULATION!$D$4*SIMULATION!$D$17))))</f>
        <v>2.6307833764659163</v>
      </c>
      <c r="L1378">
        <v>-4.3412877411762099E-2</v>
      </c>
      <c r="M1378">
        <f t="shared" ca="1" si="21"/>
        <v>2.5165735002465</v>
      </c>
    </row>
    <row r="1379" spans="1:13" x14ac:dyDescent="0.25">
      <c r="A1379" s="9"/>
      <c r="H1379" s="9"/>
      <c r="J1379">
        <v>2</v>
      </c>
      <c r="K1379">
        <f ca="1">SIMULATION!$D$3*SIMULATION!$D$17/$H1377/(SIMULATION!$D$17-$I1377)*(((EXP(-$I1377*$J1379))/(1-EXP(-SIMULATION!$D$4*$I1377)))-(EXP(-SIMULATION!$D$17*$J1379)/(1-EXP(-SIMULATION!$D$4*SIMULATION!$D$17))))</f>
        <v>3.5025517882078399</v>
      </c>
      <c r="L1379">
        <v>-0.26519332402564277</v>
      </c>
      <c r="M1379">
        <f t="shared" ca="1" si="21"/>
        <v>2.5736984369210436</v>
      </c>
    </row>
    <row r="1380" spans="1:13" x14ac:dyDescent="0.25">
      <c r="A1380" s="9"/>
      <c r="H1380" s="9"/>
      <c r="J1380">
        <v>3</v>
      </c>
      <c r="K1380">
        <f ca="1">SIMULATION!$D$3*SIMULATION!$D$17/$H1377/(SIMULATION!$D$17-$I1377)*(((EXP(-$I1377*$J1380))/(1-EXP(-SIMULATION!$D$4*$I1377)))-(EXP(-SIMULATION!$D$17*$J1380)/(1-EXP(-SIMULATION!$D$4*SIMULATION!$D$17))))</f>
        <v>3.9227313581051844</v>
      </c>
      <c r="L1380">
        <v>-0.24622017275290978</v>
      </c>
      <c r="M1380">
        <f t="shared" ca="1" si="21"/>
        <v>2.9568757654492694</v>
      </c>
    </row>
    <row r="1381" spans="1:13" x14ac:dyDescent="0.25">
      <c r="A1381" s="9"/>
      <c r="H1381" s="9"/>
      <c r="J1381">
        <v>4</v>
      </c>
      <c r="K1381">
        <f ca="1">SIMULATION!$D$3*SIMULATION!$D$17/$H1377/(SIMULATION!$D$17-$I1377)*(((EXP(-$I1377*$J1381))/(1-EXP(-SIMULATION!$D$4*$I1377)))-(EXP(-SIMULATION!$D$17*$J1381)/(1-EXP(-SIMULATION!$D$4*SIMULATION!$D$17))))</f>
        <v>4.0640763301827274</v>
      </c>
      <c r="L1381">
        <v>0.43186580909521632</v>
      </c>
      <c r="M1381">
        <f t="shared" ca="1" si="21"/>
        <v>5.8192119427418083</v>
      </c>
    </row>
    <row r="1382" spans="1:13" x14ac:dyDescent="0.25">
      <c r="A1382" s="9"/>
      <c r="H1382" s="9"/>
      <c r="J1382">
        <v>5</v>
      </c>
      <c r="K1382">
        <f ca="1">SIMULATION!$D$3*SIMULATION!$D$17/$H1377/(SIMULATION!$D$17-$I1377)*(((EXP(-$I1377*$J1382))/(1-EXP(-SIMULATION!$D$4*$I1377)))-(EXP(-SIMULATION!$D$17*$J1382)/(1-EXP(-SIMULATION!$D$4*SIMULATION!$D$17))))</f>
        <v>4.0364873350649395</v>
      </c>
      <c r="L1382">
        <v>0.41528538903699408</v>
      </c>
      <c r="M1382">
        <f t="shared" ca="1" si="21"/>
        <v>5.7127815483502822</v>
      </c>
    </row>
    <row r="1383" spans="1:13" x14ac:dyDescent="0.25">
      <c r="A1383" s="9"/>
      <c r="H1383" s="9"/>
      <c r="J1383">
        <v>6</v>
      </c>
      <c r="K1383">
        <f ca="1">SIMULATION!$D$3*SIMULATION!$D$17/$H1377/(SIMULATION!$D$17-$I1377)*(((EXP(-$I1377*$J1383))/(1-EXP(-SIMULATION!$D$4*$I1377)))-(EXP(-SIMULATION!$D$17*$J1383)/(1-EXP(-SIMULATION!$D$4*SIMULATION!$D$17))))</f>
        <v>3.9096482012058353</v>
      </c>
      <c r="L1383">
        <v>-0.33134207470474575</v>
      </c>
      <c r="M1383">
        <f t="shared" ca="1" si="21"/>
        <v>2.6142172548526168</v>
      </c>
    </row>
    <row r="1384" spans="1:13" x14ac:dyDescent="0.25">
      <c r="A1384" s="9"/>
      <c r="H1384" s="9"/>
      <c r="J1384">
        <v>7</v>
      </c>
      <c r="K1384">
        <f ca="1">SIMULATION!$D$3*SIMULATION!$D$17/$H1377/(SIMULATION!$D$17-$I1377)*(((EXP(-$I1377*$J1384))/(1-EXP(-SIMULATION!$D$4*$I1377)))-(EXP(-SIMULATION!$D$17*$J1384)/(1-EXP(-SIMULATION!$D$4*SIMULATION!$D$17))))</f>
        <v>3.7275274992015381</v>
      </c>
      <c r="L1384">
        <v>-0.15614497507551753</v>
      </c>
      <c r="M1384">
        <f t="shared" ca="1" si="21"/>
        <v>3.1454928107454081</v>
      </c>
    </row>
    <row r="1385" spans="1:13" x14ac:dyDescent="0.25">
      <c r="A1385" s="9"/>
      <c r="H1385" s="9"/>
      <c r="J1385">
        <v>8</v>
      </c>
      <c r="K1385">
        <f ca="1">SIMULATION!$D$3*SIMULATION!$D$17/$H1377/(SIMULATION!$D$17-$I1377)*(((EXP(-$I1377*$J1385))/(1-EXP(-SIMULATION!$D$4*$I1377)))-(EXP(-SIMULATION!$D$17*$J1385)/(1-EXP(-SIMULATION!$D$4*SIMULATION!$D$17))))</f>
        <v>3.5176671658199656</v>
      </c>
      <c r="L1385">
        <v>-0.39998876797386795</v>
      </c>
      <c r="M1385">
        <f t="shared" ca="1" si="21"/>
        <v>2.1106398100215098</v>
      </c>
    </row>
    <row r="1386" spans="1:13" x14ac:dyDescent="0.25">
      <c r="A1386" s="9"/>
      <c r="H1386" s="9"/>
      <c r="J1386">
        <v>9</v>
      </c>
      <c r="K1386">
        <f ca="1">SIMULATION!$D$3*SIMULATION!$D$17/$H1377/(SIMULATION!$D$17-$I1377)*(((EXP(-$I1377*$J1386))/(1-EXP(-SIMULATION!$D$4*$I1377)))-(EXP(-SIMULATION!$D$17*$J1386)/(1-EXP(-SIMULATION!$D$4*SIMULATION!$D$17))))</f>
        <v>3.2971308912599779</v>
      </c>
      <c r="L1386">
        <v>-2.8505147837703903E-3</v>
      </c>
      <c r="M1386">
        <f t="shared" ca="1" si="21"/>
        <v>3.2877323709104154</v>
      </c>
    </row>
    <row r="1387" spans="1:13" x14ac:dyDescent="0.25">
      <c r="A1387" s="9"/>
      <c r="H1387" s="9"/>
      <c r="J1387">
        <v>10</v>
      </c>
      <c r="K1387">
        <f ca="1">SIMULATION!$D$3*SIMULATION!$D$17/$H1377/(SIMULATION!$D$17-$I1377)*(((EXP(-$I1377*$J1387))/(1-EXP(-SIMULATION!$D$4*$I1377)))-(EXP(-SIMULATION!$D$17*$J1387)/(1-EXP(-SIMULATION!$D$4*SIMULATION!$D$17))))</f>
        <v>3.0763123056117312</v>
      </c>
      <c r="L1387">
        <v>0.23934610926505412</v>
      </c>
      <c r="M1387">
        <f t="shared" ca="1" si="21"/>
        <v>3.8126156868441075</v>
      </c>
    </row>
    <row r="1388" spans="1:13" x14ac:dyDescent="0.25">
      <c r="A1388" s="9"/>
      <c r="H1388" s="9"/>
      <c r="J1388">
        <v>11</v>
      </c>
      <c r="K1388">
        <f ca="1">SIMULATION!$D$3*SIMULATION!$D$17/$H1377/(SIMULATION!$D$17-$I1377)*(((EXP(-$I1377*$J1388))/(1-EXP(-SIMULATION!$D$4*$I1377)))-(EXP(-SIMULATION!$D$17*$J1388)/(1-EXP(-SIMULATION!$D$4*SIMULATION!$D$17))))</f>
        <v>2.8613719535287401</v>
      </c>
      <c r="L1388">
        <v>-0.12708209990177136</v>
      </c>
      <c r="M1388">
        <f t="shared" ca="1" si="21"/>
        <v>2.4977427970742743</v>
      </c>
    </row>
    <row r="1389" spans="1:13" x14ac:dyDescent="0.25">
      <c r="A1389" s="9"/>
      <c r="H1389" s="9"/>
      <c r="J1389">
        <v>12</v>
      </c>
      <c r="K1389">
        <f ca="1">SIMULATION!$D$3*SIMULATION!$D$17/$H1377/(SIMULATION!$D$17-$I1377)*(((EXP(-$I1377*$J1389))/(1-EXP(-SIMULATION!$D$4*$I1377)))-(EXP(-SIMULATION!$D$17*$J1389)/(1-EXP(-SIMULATION!$D$4*SIMULATION!$D$17))))</f>
        <v>2.6557958225315135</v>
      </c>
      <c r="L1389">
        <v>0.30560583896410015</v>
      </c>
      <c r="M1389">
        <f t="shared" ca="1" si="21"/>
        <v>3.4674225329936088</v>
      </c>
    </row>
    <row r="1390" spans="1:13" x14ac:dyDescent="0.25">
      <c r="A1390" s="9"/>
      <c r="H1390" s="9"/>
      <c r="J1390">
        <v>13</v>
      </c>
      <c r="K1390">
        <f ca="1">SIMULATION!$D$3*SIMULATION!$D$17/$H1377/(SIMULATION!$D$17-$I1377)*(((EXP(-$I1377*$J1390))/(1-EXP(-SIMULATION!$D$4*$I1377)))-(EXP(-SIMULATION!$D$17*$J1390)/(1-EXP(-SIMULATION!$D$4*SIMULATION!$D$17))))</f>
        <v>2.4613911812117419</v>
      </c>
      <c r="L1390">
        <v>0.1108159993070993</v>
      </c>
      <c r="M1390">
        <f t="shared" ca="1" si="21"/>
        <v>2.7341527046434031</v>
      </c>
    </row>
    <row r="1391" spans="1:13" x14ac:dyDescent="0.25">
      <c r="A1391" s="9"/>
      <c r="H1391" s="9"/>
      <c r="J1391">
        <v>14</v>
      </c>
      <c r="K1391">
        <f ca="1">SIMULATION!$D$3*SIMULATION!$D$17/$H1377/(SIMULATION!$D$17-$I1377)*(((EXP(-$I1377*$J1391))/(1-EXP(-SIMULATION!$D$4*$I1377)))-(EXP(-SIMULATION!$D$17*$J1391)/(1-EXP(-SIMULATION!$D$4*SIMULATION!$D$17))))</f>
        <v>2.2789220533522827</v>
      </c>
      <c r="L1391">
        <v>0.47774410883797175</v>
      </c>
      <c r="M1391">
        <f t="shared" ca="1" si="21"/>
        <v>3.3676636388422696</v>
      </c>
    </row>
    <row r="1392" spans="1:13" x14ac:dyDescent="0.25">
      <c r="A1392" s="9"/>
      <c r="H1392" s="9"/>
      <c r="J1392">
        <v>15</v>
      </c>
      <c r="K1392">
        <f ca="1">SIMULATION!$D$3*SIMULATION!$D$17/$H1377/(SIMULATION!$D$17-$I1377)*(((EXP(-$I1377*$J1392))/(1-EXP(-SIMULATION!$D$4*$I1377)))-(EXP(-SIMULATION!$D$17*$J1392)/(1-EXP(-SIMULATION!$D$4*SIMULATION!$D$17))))</f>
        <v>2.1085139665103494</v>
      </c>
      <c r="L1392">
        <v>-0.21006123073943286</v>
      </c>
      <c r="M1392">
        <f t="shared" ca="1" si="21"/>
        <v>1.6655969276739022</v>
      </c>
    </row>
    <row r="1393" spans="1:13" x14ac:dyDescent="0.25">
      <c r="A1393" s="9"/>
      <c r="H1393" s="9"/>
      <c r="J1393">
        <v>16</v>
      </c>
      <c r="K1393">
        <f ca="1">SIMULATION!$D$3*SIMULATION!$D$17/$H1377/(SIMULATION!$D$17-$I1377)*(((EXP(-$I1377*$J1393))/(1-EXP(-SIMULATION!$D$4*$I1377)))-(EXP(-SIMULATION!$D$17*$J1393)/(1-EXP(-SIMULATION!$D$4*SIMULATION!$D$17))))</f>
        <v>1.9499110350035467</v>
      </c>
      <c r="L1393">
        <v>-0.1037901800019916</v>
      </c>
      <c r="M1393">
        <f t="shared" ca="1" si="21"/>
        <v>1.7475294176926588</v>
      </c>
    </row>
    <row r="1394" spans="1:13" x14ac:dyDescent="0.25">
      <c r="A1394" s="9"/>
      <c r="H1394" s="9"/>
      <c r="J1394">
        <v>17</v>
      </c>
      <c r="K1394">
        <f ca="1">SIMULATION!$D$3*SIMULATION!$D$17/$H1377/(SIMULATION!$D$17-$I1377)*(((EXP(-$I1377*$J1394))/(1-EXP(-SIMULATION!$D$4*$I1377)))-(EXP(-SIMULATION!$D$17*$J1394)/(1-EXP(-SIMULATION!$D$4*SIMULATION!$D$17))))</f>
        <v>1.8026385897240293</v>
      </c>
      <c r="L1394">
        <v>0.32281870854061523</v>
      </c>
      <c r="M1394">
        <f t="shared" ca="1" si="21"/>
        <v>2.3845640512242166</v>
      </c>
    </row>
    <row r="1395" spans="1:13" x14ac:dyDescent="0.25">
      <c r="A1395" s="9"/>
      <c r="H1395" s="9"/>
      <c r="J1395">
        <v>18</v>
      </c>
      <c r="K1395">
        <f ca="1">SIMULATION!$D$3*SIMULATION!$D$17/$H1377/(SIMULATION!$D$17-$I1377)*(((EXP(-$I1377*$J1395))/(1-EXP(-SIMULATION!$D$4*$I1377)))-(EXP(-SIMULATION!$D$17*$J1395)/(1-EXP(-SIMULATION!$D$4*SIMULATION!$D$17))))</f>
        <v>1.6661054412918734</v>
      </c>
      <c r="L1395">
        <v>-8.4733107106669033E-3</v>
      </c>
      <c r="M1395">
        <f t="shared" ca="1" si="21"/>
        <v>1.6519880122110746</v>
      </c>
    </row>
    <row r="1396" spans="1:13" x14ac:dyDescent="0.25">
      <c r="A1396" s="9"/>
      <c r="H1396" s="9"/>
      <c r="J1396">
        <v>19</v>
      </c>
      <c r="K1396">
        <f ca="1">SIMULATION!$D$3*SIMULATION!$D$17/$H1377/(SIMULATION!$D$17-$I1377)*(((EXP(-$I1377*$J1396))/(1-EXP(-SIMULATION!$D$4*$I1377)))-(EXP(-SIMULATION!$D$17*$J1396)/(1-EXP(-SIMULATION!$D$4*SIMULATION!$D$17))))</f>
        <v>1.5396676077226157</v>
      </c>
      <c r="L1396">
        <v>-0.15262479609755297</v>
      </c>
      <c r="M1396">
        <f t="shared" ca="1" si="21"/>
        <v>1.3046761530359443</v>
      </c>
    </row>
    <row r="1397" spans="1:13" x14ac:dyDescent="0.25">
      <c r="A1397" s="9"/>
      <c r="H1397" s="9"/>
      <c r="J1397">
        <v>20</v>
      </c>
      <c r="K1397">
        <f ca="1">SIMULATION!$D$3*SIMULATION!$D$17/$H1377/(SIMULATION!$D$17-$I1377)*(((EXP(-$I1377*$J1397))/(1-EXP(-SIMULATION!$D$4*$I1377)))-(EXP(-SIMULATION!$D$17*$J1397)/(1-EXP(-SIMULATION!$D$4*SIMULATION!$D$17))))</f>
        <v>1.4226674852036945</v>
      </c>
      <c r="L1397">
        <v>-4.2366716374270266E-2</v>
      </c>
      <c r="M1397">
        <f t="shared" ca="1" si="21"/>
        <v>1.3623937353631732</v>
      </c>
    </row>
    <row r="1398" spans="1:13" x14ac:dyDescent="0.25">
      <c r="A1398" s="9"/>
      <c r="H1398" s="9"/>
      <c r="J1398">
        <v>21</v>
      </c>
      <c r="K1398">
        <f ca="1">SIMULATION!$D$3*SIMULATION!$D$17/$H1377/(SIMULATION!$D$17-$I1377)*(((EXP(-$I1377*$J1398))/(1-EXP(-SIMULATION!$D$4*$I1377)))-(EXP(-SIMULATION!$D$17*$J1398)/(1-EXP(-SIMULATION!$D$4*SIMULATION!$D$17))))</f>
        <v>1.3144574093157371</v>
      </c>
      <c r="L1398">
        <v>-0.61257440596468016</v>
      </c>
      <c r="M1398">
        <f t="shared" ca="1" si="21"/>
        <v>0.50925444263827702</v>
      </c>
    </row>
    <row r="1399" spans="1:13" x14ac:dyDescent="0.25">
      <c r="A1399" s="9"/>
      <c r="H1399" s="9"/>
      <c r="J1399">
        <v>22</v>
      </c>
      <c r="K1399">
        <f ca="1">SIMULATION!$D$3*SIMULATION!$D$17/$H1377/(SIMULATION!$D$17-$I1377)*(((EXP(-$I1377*$J1399))/(1-EXP(-SIMULATION!$D$4*$I1377)))-(EXP(-SIMULATION!$D$17*$J1399)/(1-EXP(-SIMULATION!$D$4*SIMULATION!$D$17))))</f>
        <v>1.2144133306812601</v>
      </c>
      <c r="L1399">
        <v>-0.26983725957311883</v>
      </c>
      <c r="M1399">
        <f t="shared" ca="1" si="21"/>
        <v>0.88671936554116504</v>
      </c>
    </row>
    <row r="1400" spans="1:13" x14ac:dyDescent="0.25">
      <c r="A1400" s="9"/>
      <c r="H1400" s="9"/>
      <c r="J1400">
        <v>23</v>
      </c>
      <c r="K1400">
        <f ca="1">SIMULATION!$D$3*SIMULATION!$D$17/$H1377/(SIMULATION!$D$17-$I1377)*(((EXP(-$I1377*$J1400))/(1-EXP(-SIMULATION!$D$4*$I1377)))-(EXP(-SIMULATION!$D$17*$J1400)/(1-EXP(-SIMULATION!$D$4*SIMULATION!$D$17))))</f>
        <v>1.1219422641585823</v>
      </c>
      <c r="L1400">
        <v>-0.16087291635812387</v>
      </c>
      <c r="M1400">
        <f t="shared" ca="1" si="21"/>
        <v>0.94145214013795464</v>
      </c>
    </row>
    <row r="1401" spans="1:13" x14ac:dyDescent="0.25">
      <c r="A1401" s="9"/>
      <c r="H1401" s="9"/>
      <c r="J1401">
        <v>24</v>
      </c>
      <c r="K1401">
        <f ca="1">SIMULATION!$D$3*SIMULATION!$D$17/$H1377/(SIMULATION!$D$17-$I1377)*(((EXP(-$I1377*$J1401))/(1-EXP(-SIMULATION!$D$4*$I1377)))-(EXP(-SIMULATION!$D$17*$J1401)/(1-EXP(-SIMULATION!$D$4*SIMULATION!$D$17))))</f>
        <v>1.0364858481654646</v>
      </c>
      <c r="L1401">
        <v>0.11811433774786689</v>
      </c>
      <c r="M1401">
        <f t="shared" ca="1" si="21"/>
        <v>1.1589096877065646</v>
      </c>
    </row>
    <row r="1402" spans="1:13" x14ac:dyDescent="0.25">
      <c r="A1402" s="9">
        <v>57</v>
      </c>
      <c r="B1402" s="2">
        <f ca="1">NORMINV(RAND(),SIMULATION!D7,SIMULATION!D8)</f>
        <v>60.637173163970594</v>
      </c>
      <c r="C1402" s="2">
        <v>2</v>
      </c>
      <c r="D1402" s="2">
        <f ca="1">SIMULATION!$D$11*(1+(SIMULATION!$D$12*LN(1+$C1402)))*(1+(SIMULATION!$D$13*(($B1402/63.5)-1)))</f>
        <v>10.025462787958324</v>
      </c>
      <c r="E1402" s="2">
        <v>-0.22190905375244507</v>
      </c>
      <c r="F1402" s="2">
        <f ca="1">D1402*(1+E1402)</f>
        <v>7.8007218272521417</v>
      </c>
      <c r="G1402" s="2">
        <v>0.35987661173182589</v>
      </c>
      <c r="H1402" s="9">
        <f>SIMULATION!$D$15*EXP($G$1402)</f>
        <v>316.37702861856502</v>
      </c>
      <c r="I1402" s="2">
        <f ca="1">$F1402/$H1402</f>
        <v>2.4656410300436062E-2</v>
      </c>
      <c r="J1402">
        <v>0</v>
      </c>
      <c r="K1402">
        <f ca="1">SIMULATION!$D$3*SIMULATION!$D$17/$H1402/(SIMULATION!$D$17-$I1402)*(((EXP(-$I1402*$J1402))/(1-EXP(-SIMULATION!$D$4*$I1402)))-(EXP(-SIMULATION!$D$17*$J1402)/(1-EXP(-SIMULATION!$D$4*SIMULATION!$D$17))))</f>
        <v>2.280070441696572</v>
      </c>
      <c r="L1402">
        <v>0.67012590312477882</v>
      </c>
      <c r="M1402">
        <f t="shared" ca="1" si="21"/>
        <v>3.8080047056266006</v>
      </c>
    </row>
    <row r="1403" spans="1:13" x14ac:dyDescent="0.25">
      <c r="A1403" s="9"/>
      <c r="H1403" s="9"/>
      <c r="J1403">
        <v>1</v>
      </c>
      <c r="K1403">
        <f ca="1">SIMULATION!$D$3*SIMULATION!$D$17/$H1402/(SIMULATION!$D$17-$I1402)*(((EXP(-$I1402*$J1403))/(1-EXP(-SIMULATION!$D$4*$I1402)))-(EXP(-SIMULATION!$D$17*$J1403)/(1-EXP(-SIMULATION!$D$4*SIMULATION!$D$17))))</f>
        <v>2.8407594398858187</v>
      </c>
      <c r="L1403">
        <v>-3.8871214612364599E-3</v>
      </c>
      <c r="M1403">
        <f t="shared" ca="1" si="21"/>
        <v>2.8297170629008286</v>
      </c>
    </row>
    <row r="1404" spans="1:13" x14ac:dyDescent="0.25">
      <c r="A1404" s="9"/>
      <c r="H1404" s="9"/>
      <c r="J1404">
        <v>2</v>
      </c>
      <c r="K1404">
        <f ca="1">SIMULATION!$D$3*SIMULATION!$D$17/$H1402/(SIMULATION!$D$17-$I1402)*(((EXP(-$I1402*$J1404))/(1-EXP(-SIMULATION!$D$4*$I1402)))-(EXP(-SIMULATION!$D$17*$J1404)/(1-EXP(-SIMULATION!$D$4*SIMULATION!$D$17))))</f>
        <v>3.1664616569409225</v>
      </c>
      <c r="L1404">
        <v>0.16998239943286567</v>
      </c>
      <c r="M1404">
        <f t="shared" ca="1" si="21"/>
        <v>3.7047044070999084</v>
      </c>
    </row>
    <row r="1405" spans="1:13" x14ac:dyDescent="0.25">
      <c r="A1405" s="9"/>
      <c r="H1405" s="9"/>
      <c r="J1405">
        <v>3</v>
      </c>
      <c r="K1405">
        <f ca="1">SIMULATION!$D$3*SIMULATION!$D$17/$H1402/(SIMULATION!$D$17-$I1402)*(((EXP(-$I1402*$J1405))/(1-EXP(-SIMULATION!$D$4*$I1402)))-(EXP(-SIMULATION!$D$17*$J1405)/(1-EXP(-SIMULATION!$D$4*SIMULATION!$D$17))))</f>
        <v>3.3423969875673767</v>
      </c>
      <c r="L1405">
        <v>-0.20351002221074668</v>
      </c>
      <c r="M1405">
        <f t="shared" ca="1" si="21"/>
        <v>2.6621857023904072</v>
      </c>
    </row>
    <row r="1406" spans="1:13" x14ac:dyDescent="0.25">
      <c r="A1406" s="9"/>
      <c r="H1406" s="9"/>
      <c r="J1406">
        <v>4</v>
      </c>
      <c r="K1406">
        <f ca="1">SIMULATION!$D$3*SIMULATION!$D$17/$H1402/(SIMULATION!$D$17-$I1402)*(((EXP(-$I1402*$J1406))/(1-EXP(-SIMULATION!$D$4*$I1402)))-(EXP(-SIMULATION!$D$17*$J1406)/(1-EXP(-SIMULATION!$D$4*SIMULATION!$D$17))))</f>
        <v>3.4231564783030062</v>
      </c>
      <c r="L1406">
        <v>0.22449083536990794</v>
      </c>
      <c r="M1406">
        <f t="shared" ca="1" si="21"/>
        <v>4.1916237357191601</v>
      </c>
    </row>
    <row r="1407" spans="1:13" x14ac:dyDescent="0.25">
      <c r="A1407" s="9"/>
      <c r="H1407" s="9"/>
      <c r="J1407">
        <v>5</v>
      </c>
      <c r="K1407">
        <f ca="1">SIMULATION!$D$3*SIMULATION!$D$17/$H1402/(SIMULATION!$D$17-$I1402)*(((EXP(-$I1402*$J1407))/(1-EXP(-SIMULATION!$D$4*$I1402)))-(EXP(-SIMULATION!$D$17*$J1407)/(1-EXP(-SIMULATION!$D$4*SIMULATION!$D$17))))</f>
        <v>3.4437039516457717</v>
      </c>
      <c r="L1407">
        <v>0.30705095283451916</v>
      </c>
      <c r="M1407">
        <f t="shared" ca="1" si="21"/>
        <v>4.5010965312786047</v>
      </c>
    </row>
    <row r="1408" spans="1:13" x14ac:dyDescent="0.25">
      <c r="A1408" s="9"/>
      <c r="H1408" s="9"/>
      <c r="J1408">
        <v>6</v>
      </c>
      <c r="K1408">
        <f ca="1">SIMULATION!$D$3*SIMULATION!$D$17/$H1402/(SIMULATION!$D$17-$I1402)*(((EXP(-$I1402*$J1408))/(1-EXP(-SIMULATION!$D$4*$I1402)))-(EXP(-SIMULATION!$D$17*$J1408)/(1-EXP(-SIMULATION!$D$4*SIMULATION!$D$17))))</f>
        <v>3.4264261020484534</v>
      </c>
      <c r="L1408">
        <v>3.0500089776625484E-2</v>
      </c>
      <c r="M1408">
        <f t="shared" ca="1" si="21"/>
        <v>3.5309324057739042</v>
      </c>
    </row>
    <row r="1409" spans="1:13" x14ac:dyDescent="0.25">
      <c r="A1409" s="9"/>
      <c r="H1409" s="9"/>
      <c r="J1409">
        <v>7</v>
      </c>
      <c r="K1409">
        <f ca="1">SIMULATION!$D$3*SIMULATION!$D$17/$H1402/(SIMULATION!$D$17-$I1402)*(((EXP(-$I1402*$J1409))/(1-EXP(-SIMULATION!$D$4*$I1402)))-(EXP(-SIMULATION!$D$17*$J1409)/(1-EXP(-SIMULATION!$D$4*SIMULATION!$D$17))))</f>
        <v>3.3856503570461367</v>
      </c>
      <c r="L1409">
        <v>-0.18911661545300312</v>
      </c>
      <c r="M1409">
        <f t="shared" ca="1" si="21"/>
        <v>2.7453676204143198</v>
      </c>
    </row>
    <row r="1410" spans="1:13" x14ac:dyDescent="0.25">
      <c r="A1410" s="9"/>
      <c r="H1410" s="9"/>
      <c r="J1410">
        <v>8</v>
      </c>
      <c r="K1410">
        <f ca="1">SIMULATION!$D$3*SIMULATION!$D$17/$H1402/(SIMULATION!$D$17-$I1402)*(((EXP(-$I1402*$J1410))/(1-EXP(-SIMULATION!$D$4*$I1402)))-(EXP(-SIMULATION!$D$17*$J1410)/(1-EXP(-SIMULATION!$D$4*SIMULATION!$D$17))))</f>
        <v>3.3305400210891007</v>
      </c>
      <c r="L1410">
        <v>9.2054466891159301E-2</v>
      </c>
      <c r="M1410">
        <f t="shared" ca="1" si="21"/>
        <v>3.6371311071901284</v>
      </c>
    </row>
    <row r="1411" spans="1:13" x14ac:dyDescent="0.25">
      <c r="A1411" s="9"/>
      <c r="H1411" s="9"/>
      <c r="J1411">
        <v>9</v>
      </c>
      <c r="K1411">
        <f ca="1">SIMULATION!$D$3*SIMULATION!$D$17/$H1402/(SIMULATION!$D$17-$I1402)*(((EXP(-$I1402*$J1411))/(1-EXP(-SIMULATION!$D$4*$I1402)))-(EXP(-SIMULATION!$D$17*$J1411)/(1-EXP(-SIMULATION!$D$4*SIMULATION!$D$17))))</f>
        <v>3.2669495430142632</v>
      </c>
      <c r="L1411">
        <v>0.43110573028307192</v>
      </c>
      <c r="M1411">
        <f t="shared" ref="M1411:M1474" ca="1" si="22">$K1411*(1+$L1411)</f>
        <v>4.6753502115533747</v>
      </c>
    </row>
    <row r="1412" spans="1:13" x14ac:dyDescent="0.25">
      <c r="A1412" s="9"/>
      <c r="H1412" s="9"/>
      <c r="J1412">
        <v>10</v>
      </c>
      <c r="K1412">
        <f ca="1">SIMULATION!$D$3*SIMULATION!$D$17/$H1402/(SIMULATION!$D$17-$I1402)*(((EXP(-$I1402*$J1412))/(1-EXP(-SIMULATION!$D$4*$I1402)))-(EXP(-SIMULATION!$D$17*$J1412)/(1-EXP(-SIMULATION!$D$4*SIMULATION!$D$17))))</f>
        <v>3.1986134057675391</v>
      </c>
      <c r="L1412">
        <v>0.23742998082550409</v>
      </c>
      <c r="M1412">
        <f t="shared" ca="1" si="22"/>
        <v>3.9580601253671261</v>
      </c>
    </row>
    <row r="1413" spans="1:13" x14ac:dyDescent="0.25">
      <c r="A1413" s="9"/>
      <c r="H1413" s="9"/>
      <c r="J1413">
        <v>11</v>
      </c>
      <c r="K1413">
        <f ca="1">SIMULATION!$D$3*SIMULATION!$D$17/$H1402/(SIMULATION!$D$17-$I1402)*(((EXP(-$I1402*$J1413))/(1-EXP(-SIMULATION!$D$4*$I1402)))-(EXP(-SIMULATION!$D$17*$J1413)/(1-EXP(-SIMULATION!$D$4*SIMULATION!$D$17))))</f>
        <v>3.1279079853484646</v>
      </c>
      <c r="L1413">
        <v>-0.17407182315843711</v>
      </c>
      <c r="M1413">
        <f t="shared" ca="1" si="22"/>
        <v>2.5834273396670238</v>
      </c>
    </row>
    <row r="1414" spans="1:13" x14ac:dyDescent="0.25">
      <c r="A1414" s="9"/>
      <c r="H1414" s="9"/>
      <c r="J1414">
        <v>12</v>
      </c>
      <c r="K1414">
        <f ca="1">SIMULATION!$D$3*SIMULATION!$D$17/$H1402/(SIMULATION!$D$17-$I1402)*(((EXP(-$I1402*$J1414))/(1-EXP(-SIMULATION!$D$4*$I1402)))-(EXP(-SIMULATION!$D$17*$J1414)/(1-EXP(-SIMULATION!$D$4*SIMULATION!$D$17))))</f>
        <v>3.0563397583203749</v>
      </c>
      <c r="L1414">
        <v>-5.4051317886256368E-2</v>
      </c>
      <c r="M1414">
        <f t="shared" ca="1" si="22"/>
        <v>2.8911405664749963</v>
      </c>
    </row>
    <row r="1415" spans="1:13" x14ac:dyDescent="0.25">
      <c r="A1415" s="9"/>
      <c r="H1415" s="9"/>
      <c r="J1415">
        <v>13</v>
      </c>
      <c r="K1415">
        <f ca="1">SIMULATION!$D$3*SIMULATION!$D$17/$H1402/(SIMULATION!$D$17-$I1402)*(((EXP(-$I1402*$J1415))/(1-EXP(-SIMULATION!$D$4*$I1402)))-(EXP(-SIMULATION!$D$17*$J1415)/(1-EXP(-SIMULATION!$D$4*SIMULATION!$D$17))))</f>
        <v>2.984858147086535</v>
      </c>
      <c r="L1415">
        <v>-0.15657417897714132</v>
      </c>
      <c r="M1415">
        <f t="shared" ca="1" si="22"/>
        <v>2.5175064333432293</v>
      </c>
    </row>
    <row r="1416" spans="1:13" x14ac:dyDescent="0.25">
      <c r="A1416" s="9"/>
      <c r="H1416" s="9"/>
      <c r="J1416">
        <v>14</v>
      </c>
      <c r="K1416">
        <f ca="1">SIMULATION!$D$3*SIMULATION!$D$17/$H1402/(SIMULATION!$D$17-$I1402)*(((EXP(-$I1402*$J1416))/(1-EXP(-SIMULATION!$D$4*$I1402)))-(EXP(-SIMULATION!$D$17*$J1416)/(1-EXP(-SIMULATION!$D$4*SIMULATION!$D$17))))</f>
        <v>2.9140559890319038</v>
      </c>
      <c r="L1416">
        <v>0.31054282691655644</v>
      </c>
      <c r="M1416">
        <f t="shared" ca="1" si="22"/>
        <v>3.8189951736589931</v>
      </c>
    </row>
    <row r="1417" spans="1:13" x14ac:dyDescent="0.25">
      <c r="A1417" s="9"/>
      <c r="H1417" s="9"/>
      <c r="J1417">
        <v>15</v>
      </c>
      <c r="K1417">
        <f ca="1">SIMULATION!$D$3*SIMULATION!$D$17/$H1402/(SIMULATION!$D$17-$I1402)*(((EXP(-$I1402*$J1417))/(1-EXP(-SIMULATION!$D$4*$I1402)))-(EXP(-SIMULATION!$D$17*$J1417)/(1-EXP(-SIMULATION!$D$4*SIMULATION!$D$17))))</f>
        <v>2.8442979925463105</v>
      </c>
      <c r="L1417">
        <v>-0.50941978533381194</v>
      </c>
      <c r="M1417">
        <f t="shared" ca="1" si="22"/>
        <v>1.3953563197579768</v>
      </c>
    </row>
    <row r="1418" spans="1:13" x14ac:dyDescent="0.25">
      <c r="A1418" s="9"/>
      <c r="H1418" s="9"/>
      <c r="J1418">
        <v>16</v>
      </c>
      <c r="K1418">
        <f ca="1">SIMULATION!$D$3*SIMULATION!$D$17/$H1402/(SIMULATION!$D$17-$I1402)*(((EXP(-$I1402*$J1418))/(1-EXP(-SIMULATION!$D$4*$I1402)))-(EXP(-SIMULATION!$D$17*$J1418)/(1-EXP(-SIMULATION!$D$4*SIMULATION!$D$17))))</f>
        <v>2.7758030455236908</v>
      </c>
      <c r="L1418">
        <v>-1.3557409144526333E-2</v>
      </c>
      <c r="M1418">
        <f t="shared" ca="1" si="22"/>
        <v>2.7381703479309039</v>
      </c>
    </row>
    <row r="1419" spans="1:13" x14ac:dyDescent="0.25">
      <c r="A1419" s="9"/>
      <c r="H1419" s="9"/>
      <c r="J1419">
        <v>17</v>
      </c>
      <c r="K1419">
        <f ca="1">SIMULATION!$D$3*SIMULATION!$D$17/$H1402/(SIMULATION!$D$17-$I1402)*(((EXP(-$I1402*$J1419))/(1-EXP(-SIMULATION!$D$4*$I1402)))-(EXP(-SIMULATION!$D$17*$J1419)/(1-EXP(-SIMULATION!$D$4*SIMULATION!$D$17))))</f>
        <v>2.7086969516327075</v>
      </c>
      <c r="L1419">
        <v>-0.16889459691786987</v>
      </c>
      <c r="M1419">
        <f t="shared" ca="1" si="22"/>
        <v>2.2512126718140384</v>
      </c>
    </row>
    <row r="1420" spans="1:13" x14ac:dyDescent="0.25">
      <c r="A1420" s="9"/>
      <c r="H1420" s="9"/>
      <c r="J1420">
        <v>18</v>
      </c>
      <c r="K1420">
        <f ca="1">SIMULATION!$D$3*SIMULATION!$D$17/$H1402/(SIMULATION!$D$17-$I1402)*(((EXP(-$I1402*$J1420))/(1-EXP(-SIMULATION!$D$4*$I1402)))-(EXP(-SIMULATION!$D$17*$J1420)/(1-EXP(-SIMULATION!$D$4*SIMULATION!$D$17))))</f>
        <v>2.6430462162049126</v>
      </c>
      <c r="L1420">
        <v>0.13413826528485231</v>
      </c>
      <c r="M1420">
        <f t="shared" ca="1" si="22"/>
        <v>2.9975798507143327</v>
      </c>
    </row>
    <row r="1421" spans="1:13" x14ac:dyDescent="0.25">
      <c r="A1421" s="9"/>
      <c r="H1421" s="9"/>
      <c r="J1421">
        <v>19</v>
      </c>
      <c r="K1421">
        <f ca="1">SIMULATION!$D$3*SIMULATION!$D$17/$H1402/(SIMULATION!$D$17-$I1402)*(((EXP(-$I1402*$J1421))/(1-EXP(-SIMULATION!$D$4*$I1402)))-(EXP(-SIMULATION!$D$17*$J1421)/(1-EXP(-SIMULATION!$D$4*SIMULATION!$D$17))))</f>
        <v>2.5788796884719671</v>
      </c>
      <c r="L1421">
        <v>1.1773988274790299E-2</v>
      </c>
      <c r="M1421">
        <f t="shared" ca="1" si="22"/>
        <v>2.609243387686131</v>
      </c>
    </row>
    <row r="1422" spans="1:13" x14ac:dyDescent="0.25">
      <c r="A1422" s="9"/>
      <c r="H1422" s="9"/>
      <c r="J1422">
        <v>20</v>
      </c>
      <c r="K1422">
        <f ca="1">SIMULATION!$D$3*SIMULATION!$D$17/$H1402/(SIMULATION!$D$17-$I1402)*(((EXP(-$I1402*$J1422))/(1-EXP(-SIMULATION!$D$4*$I1402)))-(EXP(-SIMULATION!$D$17*$J1422)/(1-EXP(-SIMULATION!$D$4*SIMULATION!$D$17))))</f>
        <v>2.5162024220655117</v>
      </c>
      <c r="L1422">
        <v>-1.9658255669946712E-2</v>
      </c>
      <c r="M1422">
        <f t="shared" ca="1" si="22"/>
        <v>2.4667382715352089</v>
      </c>
    </row>
    <row r="1423" spans="1:13" x14ac:dyDescent="0.25">
      <c r="A1423" s="9"/>
      <c r="H1423" s="9"/>
      <c r="J1423">
        <v>21</v>
      </c>
      <c r="K1423">
        <f ca="1">SIMULATION!$D$3*SIMULATION!$D$17/$H1402/(SIMULATION!$D$17-$I1402)*(((EXP(-$I1402*$J1423))/(1-EXP(-SIMULATION!$D$4*$I1402)))-(EXP(-SIMULATION!$D$17*$J1423)/(1-EXP(-SIMULATION!$D$4*SIMULATION!$D$17))))</f>
        <v>2.4550045489947117</v>
      </c>
      <c r="L1423">
        <v>-0.22245969812797498</v>
      </c>
      <c r="M1423">
        <f t="shared" ca="1" si="22"/>
        <v>1.9088649781225429</v>
      </c>
    </row>
    <row r="1424" spans="1:13" x14ac:dyDescent="0.25">
      <c r="A1424" s="9"/>
      <c r="H1424" s="9"/>
      <c r="J1424">
        <v>22</v>
      </c>
      <c r="K1424">
        <f ca="1">SIMULATION!$D$3*SIMULATION!$D$17/$H1402/(SIMULATION!$D$17-$I1402)*(((EXP(-$I1402*$J1424))/(1-EXP(-SIMULATION!$D$4*$I1402)))-(EXP(-SIMULATION!$D$17*$J1424)/(1-EXP(-SIMULATION!$D$4*SIMULATION!$D$17))))</f>
        <v>2.3952669583381514</v>
      </c>
      <c r="L1424">
        <v>-8.6010042348329985E-2</v>
      </c>
      <c r="M1424">
        <f t="shared" ca="1" si="22"/>
        <v>2.1892499458159316</v>
      </c>
    </row>
    <row r="1425" spans="1:13" x14ac:dyDescent="0.25">
      <c r="A1425" s="9"/>
      <c r="H1425" s="9"/>
      <c r="J1425">
        <v>23</v>
      </c>
      <c r="K1425">
        <f ca="1">SIMULATION!$D$3*SIMULATION!$D$17/$H1402/(SIMULATION!$D$17-$I1402)*(((EXP(-$I1402*$J1425))/(1-EXP(-SIMULATION!$D$4*$I1402)))-(EXP(-SIMULATION!$D$17*$J1425)/(1-EXP(-SIMULATION!$D$4*SIMULATION!$D$17))))</f>
        <v>2.3369649275131872</v>
      </c>
      <c r="L1425">
        <v>-0.26842347619720325</v>
      </c>
      <c r="M1425">
        <f t="shared" ca="1" si="22"/>
        <v>1.7096686779191523</v>
      </c>
    </row>
    <row r="1426" spans="1:13" x14ac:dyDescent="0.25">
      <c r="A1426" s="9"/>
      <c r="H1426" s="9"/>
      <c r="J1426">
        <v>24</v>
      </c>
      <c r="K1426">
        <f ca="1">SIMULATION!$D$3*SIMULATION!$D$17/$H1402/(SIMULATION!$D$17-$I1402)*(((EXP(-$I1402*$J1426))/(1-EXP(-SIMULATION!$D$4*$I1402)))-(EXP(-SIMULATION!$D$17*$J1426)/(1-EXP(-SIMULATION!$D$4*SIMULATION!$D$17))))</f>
        <v>2.280070441696572</v>
      </c>
      <c r="L1426">
        <v>8.257129230021816E-2</v>
      </c>
      <c r="M1426">
        <f t="shared" ca="1" si="22"/>
        <v>2.4683388046029875</v>
      </c>
    </row>
    <row r="1427" spans="1:13" x14ac:dyDescent="0.25">
      <c r="A1427" s="9">
        <v>58</v>
      </c>
      <c r="B1427" s="2">
        <f ca="1">NORMINV(RAND(),SIMULATION!D7,SIMULATION!D8)</f>
        <v>68.667107920414921</v>
      </c>
      <c r="C1427" s="2">
        <v>2</v>
      </c>
      <c r="D1427" s="2">
        <f ca="1">SIMULATION!$D$11*(1+(SIMULATION!$D$12*LN(1+$C1427)))*(1+(SIMULATION!$D$13*(($B1427/63.5)-1)))</f>
        <v>10.621779692594366</v>
      </c>
      <c r="E1427" s="2">
        <v>4.0153248636493645E-2</v>
      </c>
      <c r="F1427" s="2">
        <f ca="1">D1427*(1+E1427)</f>
        <v>11.048278653553167</v>
      </c>
      <c r="G1427" s="2">
        <v>-0.22377782025809398</v>
      </c>
      <c r="H1427" s="9">
        <f>SIMULATION!$D$15*EXP($G$1427)</f>
        <v>176.49282057630859</v>
      </c>
      <c r="I1427" s="2">
        <f ca="1">$F1427/$H1427</f>
        <v>6.2599025940413958E-2</v>
      </c>
      <c r="J1427">
        <v>0</v>
      </c>
      <c r="K1427">
        <f ca="1">SIMULATION!$D$3*SIMULATION!$D$17/$H1427/(SIMULATION!$D$17-$I1427)*(((EXP(-$I1427*$J1427))/(1-EXP(-SIMULATION!$D$4*$I1427)))-(EXP(-SIMULATION!$D$17*$J1427)/(1-EXP(-SIMULATION!$D$4*SIMULATION!$D$17))))</f>
        <v>1.0383018847301173</v>
      </c>
      <c r="L1427">
        <v>0.18657753774333927</v>
      </c>
      <c r="M1427">
        <f t="shared" ca="1" si="22"/>
        <v>1.2320256938173311</v>
      </c>
    </row>
    <row r="1428" spans="1:13" x14ac:dyDescent="0.25">
      <c r="A1428" s="9"/>
      <c r="H1428" s="9"/>
      <c r="J1428">
        <v>1</v>
      </c>
      <c r="K1428">
        <f ca="1">SIMULATION!$D$3*SIMULATION!$D$17/$H1427/(SIMULATION!$D$17-$I1427)*(((EXP(-$I1427*$J1428))/(1-EXP(-SIMULATION!$D$4*$I1427)))-(EXP(-SIMULATION!$D$17*$J1428)/(1-EXP(-SIMULATION!$D$4*SIMULATION!$D$17))))</f>
        <v>2.0577901043513718</v>
      </c>
      <c r="L1428">
        <v>-0.41721555371073443</v>
      </c>
      <c r="M1428">
        <f t="shared" ca="1" si="22"/>
        <v>1.199248066543944</v>
      </c>
    </row>
    <row r="1429" spans="1:13" x14ac:dyDescent="0.25">
      <c r="A1429" s="9"/>
      <c r="H1429" s="9"/>
      <c r="J1429">
        <v>2</v>
      </c>
      <c r="K1429">
        <f ca="1">SIMULATION!$D$3*SIMULATION!$D$17/$H1427/(SIMULATION!$D$17-$I1427)*(((EXP(-$I1427*$J1429))/(1-EXP(-SIMULATION!$D$4*$I1427)))-(EXP(-SIMULATION!$D$17*$J1429)/(1-EXP(-SIMULATION!$D$4*SIMULATION!$D$17))))</f>
        <v>2.6266108525615035</v>
      </c>
      <c r="L1429">
        <v>-5.5611564201693983E-2</v>
      </c>
      <c r="M1429">
        <f t="shared" ca="1" si="22"/>
        <v>2.4805409145014132</v>
      </c>
    </row>
    <row r="1430" spans="1:13" x14ac:dyDescent="0.25">
      <c r="A1430" s="9"/>
      <c r="H1430" s="9"/>
      <c r="J1430">
        <v>3</v>
      </c>
      <c r="K1430">
        <f ca="1">SIMULATION!$D$3*SIMULATION!$D$17/$H1427/(SIMULATION!$D$17-$I1427)*(((EXP(-$I1427*$J1430))/(1-EXP(-SIMULATION!$D$4*$I1427)))-(EXP(-SIMULATION!$D$17*$J1430)/(1-EXP(-SIMULATION!$D$4*SIMULATION!$D$17))))</f>
        <v>2.9117599189143437</v>
      </c>
      <c r="L1430">
        <v>-0.28582596742684446</v>
      </c>
      <c r="M1430">
        <f t="shared" ca="1" si="22"/>
        <v>2.0795033231759414</v>
      </c>
    </row>
    <row r="1431" spans="1:13" x14ac:dyDescent="0.25">
      <c r="A1431" s="9"/>
      <c r="H1431" s="9"/>
      <c r="J1431">
        <v>4</v>
      </c>
      <c r="K1431">
        <f ca="1">SIMULATION!$D$3*SIMULATION!$D$17/$H1427/(SIMULATION!$D$17-$I1427)*(((EXP(-$I1427*$J1431))/(1-EXP(-SIMULATION!$D$4*$I1427)))-(EXP(-SIMULATION!$D$17*$J1431)/(1-EXP(-SIMULATION!$D$4*SIMULATION!$D$17))))</f>
        <v>3.0199411547652328</v>
      </c>
      <c r="L1431">
        <v>9.2572576134316645E-3</v>
      </c>
      <c r="M1431">
        <f t="shared" ca="1" si="22"/>
        <v>3.0478975280122991</v>
      </c>
    </row>
    <row r="1432" spans="1:13" x14ac:dyDescent="0.25">
      <c r="A1432" s="9"/>
      <c r="H1432" s="9"/>
      <c r="J1432">
        <v>5</v>
      </c>
      <c r="K1432">
        <f ca="1">SIMULATION!$D$3*SIMULATION!$D$17/$H1427/(SIMULATION!$D$17-$I1427)*(((EXP(-$I1427*$J1432))/(1-EXP(-SIMULATION!$D$4*$I1427)))-(EXP(-SIMULATION!$D$17*$J1432)/(1-EXP(-SIMULATION!$D$4*SIMULATION!$D$17))))</f>
        <v>3.0192407516363566</v>
      </c>
      <c r="L1432">
        <v>0.4569158397527654</v>
      </c>
      <c r="M1432">
        <f t="shared" ca="1" si="22"/>
        <v>4.3987796750860531</v>
      </c>
    </row>
    <row r="1433" spans="1:13" x14ac:dyDescent="0.25">
      <c r="A1433" s="9"/>
      <c r="H1433" s="9"/>
      <c r="J1433">
        <v>6</v>
      </c>
      <c r="K1433">
        <f ca="1">SIMULATION!$D$3*SIMULATION!$D$17/$H1427/(SIMULATION!$D$17-$I1427)*(((EXP(-$I1427*$J1433))/(1-EXP(-SIMULATION!$D$4*$I1427)))-(EXP(-SIMULATION!$D$17*$J1433)/(1-EXP(-SIMULATION!$D$4*SIMULATION!$D$17))))</f>
        <v>2.9530154994537767</v>
      </c>
      <c r="L1433">
        <v>-7.7781467724471328E-3</v>
      </c>
      <c r="M1433">
        <f t="shared" ca="1" si="22"/>
        <v>2.9300465114777139</v>
      </c>
    </row>
    <row r="1434" spans="1:13" x14ac:dyDescent="0.25">
      <c r="A1434" s="9"/>
      <c r="H1434" s="9"/>
      <c r="J1434">
        <v>7</v>
      </c>
      <c r="K1434">
        <f ca="1">SIMULATION!$D$3*SIMULATION!$D$17/$H1427/(SIMULATION!$D$17-$I1427)*(((EXP(-$I1427*$J1434))/(1-EXP(-SIMULATION!$D$4*$I1427)))-(EXP(-SIMULATION!$D$17*$J1434)/(1-EXP(-SIMULATION!$D$4*SIMULATION!$D$17))))</f>
        <v>2.8487916435817842</v>
      </c>
      <c r="L1434">
        <v>-0.63774925032906915</v>
      </c>
      <c r="M1434">
        <f t="shared" ca="1" si="22"/>
        <v>1.0319769085437847</v>
      </c>
    </row>
    <row r="1435" spans="1:13" x14ac:dyDescent="0.25">
      <c r="A1435" s="9"/>
      <c r="H1435" s="9"/>
      <c r="J1435">
        <v>8</v>
      </c>
      <c r="K1435">
        <f ca="1">SIMULATION!$D$3*SIMULATION!$D$17/$H1427/(SIMULATION!$D$17-$I1427)*(((EXP(-$I1427*$J1435))/(1-EXP(-SIMULATION!$D$4*$I1427)))-(EXP(-SIMULATION!$D$17*$J1435)/(1-EXP(-SIMULATION!$D$4*SIMULATION!$D$17))))</f>
        <v>2.7239664777350745</v>
      </c>
      <c r="L1435">
        <v>0.57715129011233524</v>
      </c>
      <c r="M1435">
        <f t="shared" ca="1" si="22"/>
        <v>4.2961072445826263</v>
      </c>
    </row>
    <row r="1436" spans="1:13" x14ac:dyDescent="0.25">
      <c r="A1436" s="9"/>
      <c r="H1436" s="9"/>
      <c r="J1436">
        <v>9</v>
      </c>
      <c r="K1436">
        <f ca="1">SIMULATION!$D$3*SIMULATION!$D$17/$H1427/(SIMULATION!$D$17-$I1427)*(((EXP(-$I1427*$J1436))/(1-EXP(-SIMULATION!$D$4*$I1427)))-(EXP(-SIMULATION!$D$17*$J1436)/(1-EXP(-SIMULATION!$D$4*SIMULATION!$D$17))))</f>
        <v>2.5894611137540524</v>
      </c>
      <c r="L1436">
        <v>0.10300978182672728</v>
      </c>
      <c r="M1436">
        <f t="shared" ca="1" si="22"/>
        <v>2.8562009381306517</v>
      </c>
    </row>
    <row r="1437" spans="1:13" x14ac:dyDescent="0.25">
      <c r="A1437" s="9"/>
      <c r="H1437" s="9"/>
      <c r="J1437">
        <v>10</v>
      </c>
      <c r="K1437">
        <f ca="1">SIMULATION!$D$3*SIMULATION!$D$17/$H1427/(SIMULATION!$D$17-$I1427)*(((EXP(-$I1427*$J1437))/(1-EXP(-SIMULATION!$D$4*$I1427)))-(EXP(-SIMULATION!$D$17*$J1437)/(1-EXP(-SIMULATION!$D$4*SIMULATION!$D$17))))</f>
        <v>2.4520603733847595</v>
      </c>
      <c r="L1437">
        <v>-0.10168679731861098</v>
      </c>
      <c r="M1437">
        <f t="shared" ca="1" si="22"/>
        <v>2.202718207183386</v>
      </c>
    </row>
    <row r="1438" spans="1:13" x14ac:dyDescent="0.25">
      <c r="A1438" s="9"/>
      <c r="H1438" s="9"/>
      <c r="J1438">
        <v>11</v>
      </c>
      <c r="K1438">
        <f ca="1">SIMULATION!$D$3*SIMULATION!$D$17/$H1427/(SIMULATION!$D$17-$I1427)*(((EXP(-$I1427*$J1438))/(1-EXP(-SIMULATION!$D$4*$I1427)))-(EXP(-SIMULATION!$D$17*$J1438)/(1-EXP(-SIMULATION!$D$4*SIMULATION!$D$17))))</f>
        <v>2.3159114100802651</v>
      </c>
      <c r="L1438">
        <v>0.23893987005377068</v>
      </c>
      <c r="M1438">
        <f t="shared" ca="1" si="22"/>
        <v>2.8692749814608884</v>
      </c>
    </row>
    <row r="1439" spans="1:13" x14ac:dyDescent="0.25">
      <c r="A1439" s="9"/>
      <c r="H1439" s="9"/>
      <c r="J1439">
        <v>12</v>
      </c>
      <c r="K1439">
        <f ca="1">SIMULATION!$D$3*SIMULATION!$D$17/$H1427/(SIMULATION!$D$17-$I1427)*(((EXP(-$I1427*$J1439))/(1-EXP(-SIMULATION!$D$4*$I1427)))-(EXP(-SIMULATION!$D$17*$J1439)/(1-EXP(-SIMULATION!$D$4*SIMULATION!$D$17))))</f>
        <v>2.1834832754059654</v>
      </c>
      <c r="L1439">
        <v>0.10292965535689282</v>
      </c>
      <c r="M1439">
        <f t="shared" ca="1" si="22"/>
        <v>2.4082284564210408</v>
      </c>
    </row>
    <row r="1440" spans="1:13" x14ac:dyDescent="0.25">
      <c r="A1440" s="9"/>
      <c r="H1440" s="9"/>
      <c r="J1440">
        <v>13</v>
      </c>
      <c r="K1440">
        <f ca="1">SIMULATION!$D$3*SIMULATION!$D$17/$H1427/(SIMULATION!$D$17-$I1427)*(((EXP(-$I1427*$J1440))/(1-EXP(-SIMULATION!$D$4*$I1427)))-(EXP(-SIMULATION!$D$17*$J1440)/(1-EXP(-SIMULATION!$D$4*SIMULATION!$D$17))))</f>
        <v>2.0561810934054732</v>
      </c>
      <c r="L1440">
        <v>0.17955099492168128</v>
      </c>
      <c r="M1440">
        <f t="shared" ca="1" si="22"/>
        <v>2.4253704544655763</v>
      </c>
    </row>
    <row r="1441" spans="1:13" x14ac:dyDescent="0.25">
      <c r="A1441" s="9"/>
      <c r="H1441" s="9"/>
      <c r="J1441">
        <v>14</v>
      </c>
      <c r="K1441">
        <f ca="1">SIMULATION!$D$3*SIMULATION!$D$17/$H1427/(SIMULATION!$D$17-$I1427)*(((EXP(-$I1427*$J1441))/(1-EXP(-SIMULATION!$D$4*$I1427)))-(EXP(-SIMULATION!$D$17*$J1441)/(1-EXP(-SIMULATION!$D$4*SIMULATION!$D$17))))</f>
        <v>1.934738944210322</v>
      </c>
      <c r="L1441">
        <v>-0.4510161684625979</v>
      </c>
      <c r="M1441">
        <f t="shared" ca="1" si="22"/>
        <v>1.0621403986172104</v>
      </c>
    </row>
    <row r="1442" spans="1:13" x14ac:dyDescent="0.25">
      <c r="A1442" s="9"/>
      <c r="H1442" s="9"/>
      <c r="J1442">
        <v>15</v>
      </c>
      <c r="K1442">
        <f ca="1">SIMULATION!$D$3*SIMULATION!$D$17/$H1427/(SIMULATION!$D$17-$I1427)*(((EXP(-$I1427*$J1442))/(1-EXP(-SIMULATION!$D$4*$I1427)))-(EXP(-SIMULATION!$D$17*$J1442)/(1-EXP(-SIMULATION!$D$4*SIMULATION!$D$17))))</f>
        <v>1.8194709812871257</v>
      </c>
      <c r="L1442">
        <v>-0.59147430982008209</v>
      </c>
      <c r="M1442">
        <f t="shared" ca="1" si="22"/>
        <v>0.74330063839265548</v>
      </c>
    </row>
    <row r="1443" spans="1:13" x14ac:dyDescent="0.25">
      <c r="A1443" s="9"/>
      <c r="H1443" s="9"/>
      <c r="J1443">
        <v>16</v>
      </c>
      <c r="K1443">
        <f ca="1">SIMULATION!$D$3*SIMULATION!$D$17/$H1427/(SIMULATION!$D$17-$I1427)*(((EXP(-$I1427*$J1443))/(1-EXP(-SIMULATION!$D$4*$I1427)))-(EXP(-SIMULATION!$D$17*$J1443)/(1-EXP(-SIMULATION!$D$4*SIMULATION!$D$17))))</f>
        <v>1.710431740927933</v>
      </c>
      <c r="L1443">
        <v>-7.7380677875383011E-2</v>
      </c>
      <c r="M1443">
        <f t="shared" ca="1" si="22"/>
        <v>1.5780773733553579</v>
      </c>
    </row>
    <row r="1444" spans="1:13" x14ac:dyDescent="0.25">
      <c r="A1444" s="9"/>
      <c r="H1444" s="9"/>
      <c r="J1444">
        <v>17</v>
      </c>
      <c r="K1444">
        <f ca="1">SIMULATION!$D$3*SIMULATION!$D$17/$H1427/(SIMULATION!$D$17-$I1427)*(((EXP(-$I1427*$J1444))/(1-EXP(-SIMULATION!$D$4*$I1427)))-(EXP(-SIMULATION!$D$17*$J1444)/(1-EXP(-SIMULATION!$D$4*SIMULATION!$D$17))))</f>
        <v>1.6075182970943598</v>
      </c>
      <c r="L1444">
        <v>0.10631644909462933</v>
      </c>
      <c r="M1444">
        <f t="shared" ca="1" si="22"/>
        <v>1.7784239342960775</v>
      </c>
    </row>
    <row r="1445" spans="1:13" x14ac:dyDescent="0.25">
      <c r="A1445" s="9"/>
      <c r="H1445" s="9"/>
      <c r="J1445">
        <v>18</v>
      </c>
      <c r="K1445">
        <f ca="1">SIMULATION!$D$3*SIMULATION!$D$17/$H1427/(SIMULATION!$D$17-$I1427)*(((EXP(-$I1427*$J1445))/(1-EXP(-SIMULATION!$D$4*$I1427)))-(EXP(-SIMULATION!$D$17*$J1445)/(1-EXP(-SIMULATION!$D$4*SIMULATION!$D$17))))</f>
        <v>1.510535184266008</v>
      </c>
      <c r="L1445">
        <v>-0.27228934587836945</v>
      </c>
      <c r="M1445">
        <f t="shared" ca="1" si="22"/>
        <v>1.0992325470159543</v>
      </c>
    </row>
    <row r="1446" spans="1:13" x14ac:dyDescent="0.25">
      <c r="A1446" s="9"/>
      <c r="H1446" s="9"/>
      <c r="J1446">
        <v>19</v>
      </c>
      <c r="K1446">
        <f ca="1">SIMULATION!$D$3*SIMULATION!$D$17/$H1427/(SIMULATION!$D$17-$I1427)*(((EXP(-$I1427*$J1446))/(1-EXP(-SIMULATION!$D$4*$I1427)))-(EXP(-SIMULATION!$D$17*$J1446)/(1-EXP(-SIMULATION!$D$4*SIMULATION!$D$17))))</f>
        <v>1.4192354939170171</v>
      </c>
      <c r="L1446">
        <v>-4.5751928850234394E-2</v>
      </c>
      <c r="M1446">
        <f t="shared" ca="1" si="22"/>
        <v>1.3543027325775985</v>
      </c>
    </row>
    <row r="1447" spans="1:13" x14ac:dyDescent="0.25">
      <c r="A1447" s="9"/>
      <c r="H1447" s="9"/>
      <c r="J1447">
        <v>20</v>
      </c>
      <c r="K1447">
        <f ca="1">SIMULATION!$D$3*SIMULATION!$D$17/$H1427/(SIMULATION!$D$17-$I1427)*(((EXP(-$I1427*$J1447))/(1-EXP(-SIMULATION!$D$4*$I1427)))-(EXP(-SIMULATION!$D$17*$J1447)/(1-EXP(-SIMULATION!$D$4*SIMULATION!$D$17))))</f>
        <v>1.3333467332799458</v>
      </c>
      <c r="L1447">
        <v>-0.3049066984928116</v>
      </c>
      <c r="M1447">
        <f t="shared" ca="1" si="22"/>
        <v>0.92680038288938205</v>
      </c>
    </row>
    <row r="1448" spans="1:13" x14ac:dyDescent="0.25">
      <c r="A1448" s="9"/>
      <c r="H1448" s="9"/>
      <c r="J1448">
        <v>21</v>
      </c>
      <c r="K1448">
        <f ca="1">SIMULATION!$D$3*SIMULATION!$D$17/$H1427/(SIMULATION!$D$17-$I1427)*(((EXP(-$I1427*$J1448))/(1-EXP(-SIMULATION!$D$4*$I1427)))-(EXP(-SIMULATION!$D$17*$J1448)/(1-EXP(-SIMULATION!$D$4*SIMULATION!$D$17))))</f>
        <v>1.2525869483490641</v>
      </c>
      <c r="L1448">
        <v>0.11963041141204393</v>
      </c>
      <c r="M1448">
        <f t="shared" ca="1" si="22"/>
        <v>1.4024344403094193</v>
      </c>
    </row>
    <row r="1449" spans="1:13" x14ac:dyDescent="0.25">
      <c r="A1449" s="9"/>
      <c r="H1449" s="9"/>
      <c r="J1449">
        <v>22</v>
      </c>
      <c r="K1449">
        <f ca="1">SIMULATION!$D$3*SIMULATION!$D$17/$H1427/(SIMULATION!$D$17-$I1427)*(((EXP(-$I1427*$J1449))/(1-EXP(-SIMULATION!$D$4*$I1427)))-(EXP(-SIMULATION!$D$17*$J1449)/(1-EXP(-SIMULATION!$D$4*SIMULATION!$D$17))))</f>
        <v>1.1766746351517059</v>
      </c>
      <c r="L1449">
        <v>7.1085588938419347E-2</v>
      </c>
      <c r="M1449">
        <f t="shared" ca="1" si="22"/>
        <v>1.2603192445803648</v>
      </c>
    </row>
    <row r="1450" spans="1:13" x14ac:dyDescent="0.25">
      <c r="A1450" s="9"/>
      <c r="H1450" s="9"/>
      <c r="J1450">
        <v>23</v>
      </c>
      <c r="K1450">
        <f ca="1">SIMULATION!$D$3*SIMULATION!$D$17/$H1427/(SIMULATION!$D$17-$I1427)*(((EXP(-$I1427*$J1450))/(1-EXP(-SIMULATION!$D$4*$I1427)))-(EXP(-SIMULATION!$D$17*$J1450)/(1-EXP(-SIMULATION!$D$4*SIMULATION!$D$17))))</f>
        <v>1.1053346959215102</v>
      </c>
      <c r="L1450">
        <v>0.32808144140911755</v>
      </c>
      <c r="M1450">
        <f t="shared" ca="1" si="22"/>
        <v>1.467974496198948</v>
      </c>
    </row>
    <row r="1451" spans="1:13" x14ac:dyDescent="0.25">
      <c r="A1451" s="9"/>
      <c r="H1451" s="9"/>
      <c r="J1451">
        <v>24</v>
      </c>
      <c r="K1451">
        <f ca="1">SIMULATION!$D$3*SIMULATION!$D$17/$H1427/(SIMULATION!$D$17-$I1427)*(((EXP(-$I1427*$J1451))/(1-EXP(-SIMULATION!$D$4*$I1427)))-(EXP(-SIMULATION!$D$17*$J1451)/(1-EXP(-SIMULATION!$D$4*SIMULATION!$D$17))))</f>
        <v>1.0383018847301173</v>
      </c>
      <c r="L1451">
        <v>0.16704979442775728</v>
      </c>
      <c r="M1451">
        <f t="shared" ca="1" si="22"/>
        <v>1.2117500011282365</v>
      </c>
    </row>
    <row r="1452" spans="1:13" x14ac:dyDescent="0.25">
      <c r="A1452" s="9">
        <v>59</v>
      </c>
      <c r="B1452" s="2">
        <f ca="1">NORMINV(RAND(),SIMULATION!D7,SIMULATION!D8)</f>
        <v>53.125187652434953</v>
      </c>
      <c r="C1452" s="2">
        <v>2</v>
      </c>
      <c r="D1452" s="2">
        <f ca="1">SIMULATION!$D$11*(1+(SIMULATION!$D$12*LN(1+$C1452)))*(1+(SIMULATION!$D$13*(($B1452/63.5)-1)))</f>
        <v>9.4676096940319052</v>
      </c>
      <c r="E1452" s="2">
        <v>-0.25480388239786766</v>
      </c>
      <c r="F1452" s="2">
        <f ca="1">D1452*(1+E1452)</f>
        <v>7.0552259869648877</v>
      </c>
      <c r="G1452" s="2">
        <v>-0.37853738469223253</v>
      </c>
      <c r="H1452" s="9">
        <f>SIMULATION!$D$15*EXP($G$1452)</f>
        <v>151.18747673529492</v>
      </c>
      <c r="I1452" s="2">
        <f ca="1">$F1452/$H1452</f>
        <v>4.6665412634126165E-2</v>
      </c>
      <c r="J1452">
        <v>0</v>
      </c>
      <c r="K1452">
        <f ca="1">SIMULATION!$D$3*SIMULATION!$D$17/$H1452/(SIMULATION!$D$17-$I1452)*(((EXP(-$I1452*$J1452))/(1-EXP(-SIMULATION!$D$4*$I1452)))-(EXP(-SIMULATION!$D$17*$J1452)/(1-EXP(-SIMULATION!$D$4*SIMULATION!$D$17))))</f>
        <v>1.9681955571215366</v>
      </c>
      <c r="L1452">
        <v>-0.13260259631608662</v>
      </c>
      <c r="M1452">
        <f t="shared" ca="1" si="22"/>
        <v>1.7072077161894343</v>
      </c>
    </row>
    <row r="1453" spans="1:13" x14ac:dyDescent="0.25">
      <c r="A1453" s="9"/>
      <c r="H1453" s="9"/>
      <c r="J1453">
        <v>1</v>
      </c>
      <c r="K1453">
        <f ca="1">SIMULATION!$D$3*SIMULATION!$D$17/$H1452/(SIMULATION!$D$17-$I1452)*(((EXP(-$I1452*$J1453))/(1-EXP(-SIMULATION!$D$4*$I1452)))-(EXP(-SIMULATION!$D$17*$J1453)/(1-EXP(-SIMULATION!$D$4*SIMULATION!$D$17))))</f>
        <v>3.1529023239969916</v>
      </c>
      <c r="L1453">
        <v>8.8555929265971292E-2</v>
      </c>
      <c r="M1453">
        <f t="shared" ca="1" si="22"/>
        <v>3.4321105191833854</v>
      </c>
    </row>
    <row r="1454" spans="1:13" x14ac:dyDescent="0.25">
      <c r="A1454" s="9"/>
      <c r="H1454" s="9"/>
      <c r="J1454">
        <v>2</v>
      </c>
      <c r="K1454">
        <f ca="1">SIMULATION!$D$3*SIMULATION!$D$17/$H1452/(SIMULATION!$D$17-$I1452)*(((EXP(-$I1452*$J1454))/(1-EXP(-SIMULATION!$D$4*$I1452)))-(EXP(-SIMULATION!$D$17*$J1454)/(1-EXP(-SIMULATION!$D$4*SIMULATION!$D$17))))</f>
        <v>3.8258452615663332</v>
      </c>
      <c r="L1454">
        <v>-0.2715971757422056</v>
      </c>
      <c r="M1454">
        <f t="shared" ca="1" si="22"/>
        <v>2.7867564936982174</v>
      </c>
    </row>
    <row r="1455" spans="1:13" x14ac:dyDescent="0.25">
      <c r="A1455" s="9"/>
      <c r="H1455" s="9"/>
      <c r="J1455">
        <v>3</v>
      </c>
      <c r="K1455">
        <f ca="1">SIMULATION!$D$3*SIMULATION!$D$17/$H1452/(SIMULATION!$D$17-$I1452)*(((EXP(-$I1452*$J1455))/(1-EXP(-SIMULATION!$D$4*$I1452)))-(EXP(-SIMULATION!$D$17*$J1455)/(1-EXP(-SIMULATION!$D$4*SIMULATION!$D$17))))</f>
        <v>4.1747697517816933</v>
      </c>
      <c r="L1455">
        <v>-0.37770607463543293</v>
      </c>
      <c r="M1455">
        <f t="shared" ca="1" si="22"/>
        <v>2.5979338563294894</v>
      </c>
    </row>
    <row r="1456" spans="1:13" x14ac:dyDescent="0.25">
      <c r="A1456" s="9"/>
      <c r="H1456" s="9"/>
      <c r="J1456">
        <v>4</v>
      </c>
      <c r="K1456">
        <f ca="1">SIMULATION!$D$3*SIMULATION!$D$17/$H1452/(SIMULATION!$D$17-$I1452)*(((EXP(-$I1452*$J1456))/(1-EXP(-SIMULATION!$D$4*$I1452)))-(EXP(-SIMULATION!$D$17*$J1456)/(1-EXP(-SIMULATION!$D$4*SIMULATION!$D$17))))</f>
        <v>4.3198083093093311</v>
      </c>
      <c r="L1456">
        <v>0.36810068624934433</v>
      </c>
      <c r="M1456">
        <f t="shared" ca="1" si="22"/>
        <v>5.9099327124317158</v>
      </c>
    </row>
    <row r="1457" spans="1:13" x14ac:dyDescent="0.25">
      <c r="A1457" s="9"/>
      <c r="H1457" s="9"/>
      <c r="J1457">
        <v>5</v>
      </c>
      <c r="K1457">
        <f ca="1">SIMULATION!$D$3*SIMULATION!$D$17/$H1452/(SIMULATION!$D$17-$I1452)*(((EXP(-$I1452*$J1457))/(1-EXP(-SIMULATION!$D$4*$I1452)))-(EXP(-SIMULATION!$D$17*$J1457)/(1-EXP(-SIMULATION!$D$4*SIMULATION!$D$17))))</f>
        <v>4.3377736562309179</v>
      </c>
      <c r="L1457">
        <v>-0.36082461174196112</v>
      </c>
      <c r="M1457">
        <f t="shared" ca="1" si="22"/>
        <v>2.7725981608968899</v>
      </c>
    </row>
    <row r="1458" spans="1:13" x14ac:dyDescent="0.25">
      <c r="A1458" s="9"/>
      <c r="H1458" s="9"/>
      <c r="J1458">
        <v>6</v>
      </c>
      <c r="K1458">
        <f ca="1">SIMULATION!$D$3*SIMULATION!$D$17/$H1452/(SIMULATION!$D$17-$I1452)*(((EXP(-$I1452*$J1458))/(1-EXP(-SIMULATION!$D$4*$I1452)))-(EXP(-SIMULATION!$D$17*$J1458)/(1-EXP(-SIMULATION!$D$4*SIMULATION!$D$17))))</f>
        <v>4.2777259413651842</v>
      </c>
      <c r="L1458">
        <v>-0.18496710983096695</v>
      </c>
      <c r="M1458">
        <f t="shared" ca="1" si="22"/>
        <v>3.4864873373419134</v>
      </c>
    </row>
    <row r="1459" spans="1:13" x14ac:dyDescent="0.25">
      <c r="A1459" s="9"/>
      <c r="H1459" s="9"/>
      <c r="J1459">
        <v>7</v>
      </c>
      <c r="K1459">
        <f ca="1">SIMULATION!$D$3*SIMULATION!$D$17/$H1452/(SIMULATION!$D$17-$I1452)*(((EXP(-$I1452*$J1459))/(1-EXP(-SIMULATION!$D$4*$I1452)))-(EXP(-SIMULATION!$D$17*$J1459)/(1-EXP(-SIMULATION!$D$4*SIMULATION!$D$17))))</f>
        <v>4.1709482366251436</v>
      </c>
      <c r="L1459">
        <v>5.5347976949812215E-2</v>
      </c>
      <c r="M1459">
        <f t="shared" ca="1" si="22"/>
        <v>4.4018017834847321</v>
      </c>
    </row>
    <row r="1460" spans="1:13" x14ac:dyDescent="0.25">
      <c r="A1460" s="9"/>
      <c r="H1460" s="9"/>
      <c r="J1460">
        <v>8</v>
      </c>
      <c r="K1460">
        <f ca="1">SIMULATION!$D$3*SIMULATION!$D$17/$H1452/(SIMULATION!$D$17-$I1452)*(((EXP(-$I1452*$J1460))/(1-EXP(-SIMULATION!$D$4*$I1452)))-(EXP(-SIMULATION!$D$17*$J1460)/(1-EXP(-SIMULATION!$D$4*SIMULATION!$D$17))))</f>
        <v>4.0373387377721821</v>
      </c>
      <c r="L1460">
        <v>-7.4707394189612406E-2</v>
      </c>
      <c r="M1460">
        <f t="shared" ca="1" si="22"/>
        <v>3.7357196812124438</v>
      </c>
    </row>
    <row r="1461" spans="1:13" x14ac:dyDescent="0.25">
      <c r="A1461" s="9"/>
      <c r="H1461" s="9"/>
      <c r="J1461">
        <v>9</v>
      </c>
      <c r="K1461">
        <f ca="1">SIMULATION!$D$3*SIMULATION!$D$17/$H1452/(SIMULATION!$D$17-$I1452)*(((EXP(-$I1452*$J1461))/(1-EXP(-SIMULATION!$D$4*$I1452)))-(EXP(-SIMULATION!$D$17*$J1461)/(1-EXP(-SIMULATION!$D$4*SIMULATION!$D$17))))</f>
        <v>3.889506717837321</v>
      </c>
      <c r="L1461">
        <v>0.66660123570437169</v>
      </c>
      <c r="M1461">
        <f t="shared" ca="1" si="22"/>
        <v>6.4822567022281339</v>
      </c>
    </row>
    <row r="1462" spans="1:13" x14ac:dyDescent="0.25">
      <c r="A1462" s="9"/>
      <c r="H1462" s="9"/>
      <c r="J1462">
        <v>10</v>
      </c>
      <c r="K1462">
        <f ca="1">SIMULATION!$D$3*SIMULATION!$D$17/$H1452/(SIMULATION!$D$17-$I1452)*(((EXP(-$I1452*$J1462))/(1-EXP(-SIMULATION!$D$4*$I1452)))-(EXP(-SIMULATION!$D$17*$J1462)/(1-EXP(-SIMULATION!$D$4*SIMULATION!$D$17))))</f>
        <v>3.7353970042800544</v>
      </c>
      <c r="L1462">
        <v>0.1975680364441029</v>
      </c>
      <c r="M1462">
        <f t="shared" ca="1" si="22"/>
        <v>4.4733920557548483</v>
      </c>
    </row>
    <row r="1463" spans="1:13" x14ac:dyDescent="0.25">
      <c r="A1463" s="9"/>
      <c r="H1463" s="9"/>
      <c r="J1463">
        <v>11</v>
      </c>
      <c r="K1463">
        <f ca="1">SIMULATION!$D$3*SIMULATION!$D$17/$H1452/(SIMULATION!$D$17-$I1452)*(((EXP(-$I1452*$J1463))/(1-EXP(-SIMULATION!$D$4*$I1452)))-(EXP(-SIMULATION!$D$17*$J1463)/(1-EXP(-SIMULATION!$D$4*SIMULATION!$D$17))))</f>
        <v>3.5799715125352938</v>
      </c>
      <c r="L1463">
        <v>0.1309237616069216</v>
      </c>
      <c r="M1463">
        <f t="shared" ca="1" si="22"/>
        <v>4.048674849402035</v>
      </c>
    </row>
    <row r="1464" spans="1:13" x14ac:dyDescent="0.25">
      <c r="A1464" s="9"/>
      <c r="H1464" s="9"/>
      <c r="J1464">
        <v>12</v>
      </c>
      <c r="K1464">
        <f ca="1">SIMULATION!$D$3*SIMULATION!$D$17/$H1452/(SIMULATION!$D$17-$I1452)*(((EXP(-$I1452*$J1464))/(1-EXP(-SIMULATION!$D$4*$I1452)))-(EXP(-SIMULATION!$D$17*$J1464)/(1-EXP(-SIMULATION!$D$4*SIMULATION!$D$17))))</f>
        <v>3.426286531858767</v>
      </c>
      <c r="L1464">
        <v>-5.9653766825160937E-2</v>
      </c>
      <c r="M1464">
        <f t="shared" ca="1" si="22"/>
        <v>3.2218956340110751</v>
      </c>
    </row>
    <row r="1465" spans="1:13" x14ac:dyDescent="0.25">
      <c r="A1465" s="9"/>
      <c r="H1465" s="9"/>
      <c r="J1465">
        <v>13</v>
      </c>
      <c r="K1465">
        <f ca="1">SIMULATION!$D$3*SIMULATION!$D$17/$H1452/(SIMULATION!$D$17-$I1452)*(((EXP(-$I1452*$J1465))/(1-EXP(-SIMULATION!$D$4*$I1452)))-(EXP(-SIMULATION!$D$17*$J1465)/(1-EXP(-SIMULATION!$D$4*SIMULATION!$D$17))))</f>
        <v>3.2761828074189112</v>
      </c>
      <c r="L1465">
        <v>-0.24415701593497077</v>
      </c>
      <c r="M1465">
        <f t="shared" ca="1" si="22"/>
        <v>2.4762797895020547</v>
      </c>
    </row>
    <row r="1466" spans="1:13" x14ac:dyDescent="0.25">
      <c r="A1466" s="9"/>
      <c r="H1466" s="9"/>
      <c r="J1466">
        <v>14</v>
      </c>
      <c r="K1466">
        <f ca="1">SIMULATION!$D$3*SIMULATION!$D$17/$H1452/(SIMULATION!$D$17-$I1452)*(((EXP(-$I1452*$J1466))/(1-EXP(-SIMULATION!$D$4*$I1452)))-(EXP(-SIMULATION!$D$17*$J1466)/(1-EXP(-SIMULATION!$D$4*SIMULATION!$D$17))))</f>
        <v>3.1307275050806043</v>
      </c>
      <c r="L1466">
        <v>0.10579888392494499</v>
      </c>
      <c r="M1466">
        <f t="shared" ca="1" si="22"/>
        <v>3.4619549809912602</v>
      </c>
    </row>
    <row r="1467" spans="1:13" x14ac:dyDescent="0.25">
      <c r="A1467" s="9"/>
      <c r="H1467" s="9"/>
      <c r="J1467">
        <v>15</v>
      </c>
      <c r="K1467">
        <f ca="1">SIMULATION!$D$3*SIMULATION!$D$17/$H1452/(SIMULATION!$D$17-$I1452)*(((EXP(-$I1452*$J1467))/(1-EXP(-SIMULATION!$D$4*$I1452)))-(EXP(-SIMULATION!$D$17*$J1467)/(1-EXP(-SIMULATION!$D$4*SIMULATION!$D$17))))</f>
        <v>2.9904971882925575</v>
      </c>
      <c r="L1467">
        <v>0.29205315041186275</v>
      </c>
      <c r="M1467">
        <f t="shared" ca="1" si="22"/>
        <v>3.8638813134312162</v>
      </c>
    </row>
    <row r="1468" spans="1:13" x14ac:dyDescent="0.25">
      <c r="A1468" s="9"/>
      <c r="H1468" s="9"/>
      <c r="J1468">
        <v>16</v>
      </c>
      <c r="K1468">
        <f ca="1">SIMULATION!$D$3*SIMULATION!$D$17/$H1452/(SIMULATION!$D$17-$I1452)*(((EXP(-$I1452*$J1468))/(1-EXP(-SIMULATION!$D$4*$I1452)))-(EXP(-SIMULATION!$D$17*$J1468)/(1-EXP(-SIMULATION!$D$4*SIMULATION!$D$17))))</f>
        <v>2.8557589228357911</v>
      </c>
      <c r="L1468">
        <v>0.10779078163612427</v>
      </c>
      <c r="M1468">
        <f t="shared" ca="1" si="22"/>
        <v>3.1635834092925976</v>
      </c>
    </row>
    <row r="1469" spans="1:13" x14ac:dyDescent="0.25">
      <c r="A1469" s="9"/>
      <c r="H1469" s="9"/>
      <c r="J1469">
        <v>17</v>
      </c>
      <c r="K1469">
        <f ca="1">SIMULATION!$D$3*SIMULATION!$D$17/$H1452/(SIMULATION!$D$17-$I1452)*(((EXP(-$I1452*$J1469))/(1-EXP(-SIMULATION!$D$4*$I1452)))-(EXP(-SIMULATION!$D$17*$J1469)/(1-EXP(-SIMULATION!$D$4*SIMULATION!$D$17))))</f>
        <v>2.7265861100881037</v>
      </c>
      <c r="L1469">
        <v>-3.0526724670871953E-2</v>
      </c>
      <c r="M1469">
        <f t="shared" ca="1" si="22"/>
        <v>2.6433523666140206</v>
      </c>
    </row>
    <row r="1470" spans="1:13" x14ac:dyDescent="0.25">
      <c r="A1470" s="9"/>
      <c r="H1470" s="9"/>
      <c r="J1470">
        <v>18</v>
      </c>
      <c r="K1470">
        <f ca="1">SIMULATION!$D$3*SIMULATION!$D$17/$H1452/(SIMULATION!$D$17-$I1452)*(((EXP(-$I1452*$J1470))/(1-EXP(-SIMULATION!$D$4*$I1452)))-(EXP(-SIMULATION!$D$17*$J1470)/(1-EXP(-SIMULATION!$D$4*SIMULATION!$D$17))))</f>
        <v>2.60293250290685</v>
      </c>
      <c r="L1470">
        <v>-0.28545114939632943</v>
      </c>
      <c r="M1470">
        <f t="shared" ca="1" si="22"/>
        <v>1.8599224281510252</v>
      </c>
    </row>
    <row r="1471" spans="1:13" x14ac:dyDescent="0.25">
      <c r="A1471" s="9"/>
      <c r="H1471" s="9"/>
      <c r="J1471">
        <v>19</v>
      </c>
      <c r="K1471">
        <f ca="1">SIMULATION!$D$3*SIMULATION!$D$17/$H1452/(SIMULATION!$D$17-$I1452)*(((EXP(-$I1452*$J1471))/(1-EXP(-SIMULATION!$D$4*$I1452)))-(EXP(-SIMULATION!$D$17*$J1471)/(1-EXP(-SIMULATION!$D$4*SIMULATION!$D$17))))</f>
        <v>2.4846794336245259</v>
      </c>
      <c r="L1471">
        <v>0.13563345073686212</v>
      </c>
      <c r="M1471">
        <f t="shared" ca="1" si="22"/>
        <v>2.8216850791819326</v>
      </c>
    </row>
    <row r="1472" spans="1:13" x14ac:dyDescent="0.25">
      <c r="A1472" s="9"/>
      <c r="H1472" s="9"/>
      <c r="J1472">
        <v>20</v>
      </c>
      <c r="K1472">
        <f ca="1">SIMULATION!$D$3*SIMULATION!$D$17/$H1452/(SIMULATION!$D$17-$I1452)*(((EXP(-$I1452*$J1472))/(1-EXP(-SIMULATION!$D$4*$I1452)))-(EXP(-SIMULATION!$D$17*$J1472)/(1-EXP(-SIMULATION!$D$4*SIMULATION!$D$17))))</f>
        <v>2.3716658849795227</v>
      </c>
      <c r="L1472">
        <v>-7.2242176802383914E-2</v>
      </c>
      <c r="M1472">
        <f t="shared" ca="1" si="22"/>
        <v>2.2003315788006499</v>
      </c>
    </row>
    <row r="1473" spans="1:13" x14ac:dyDescent="0.25">
      <c r="A1473" s="9"/>
      <c r="H1473" s="9"/>
      <c r="J1473">
        <v>21</v>
      </c>
      <c r="K1473">
        <f ca="1">SIMULATION!$D$3*SIMULATION!$D$17/$H1452/(SIMULATION!$D$17-$I1452)*(((EXP(-$I1452*$J1473))/(1-EXP(-SIMULATION!$D$4*$I1452)))-(EXP(-SIMULATION!$D$17*$J1473)/(1-EXP(-SIMULATION!$D$4*SIMULATION!$D$17))))</f>
        <v>2.2637075752244846</v>
      </c>
      <c r="L1473">
        <v>0.17681488592625361</v>
      </c>
      <c r="M1473">
        <f t="shared" ca="1" si="22"/>
        <v>2.6639647719081978</v>
      </c>
    </row>
    <row r="1474" spans="1:13" x14ac:dyDescent="0.25">
      <c r="A1474" s="9"/>
      <c r="H1474" s="9"/>
      <c r="J1474">
        <v>22</v>
      </c>
      <c r="K1474">
        <f ca="1">SIMULATION!$D$3*SIMULATION!$D$17/$H1452/(SIMULATION!$D$17-$I1452)*(((EXP(-$I1452*$J1474))/(1-EXP(-SIMULATION!$D$4*$I1452)))-(EXP(-SIMULATION!$D$17*$J1474)/(1-EXP(-SIMULATION!$D$4*SIMULATION!$D$17))))</f>
        <v>2.1606090116911294</v>
      </c>
      <c r="L1474">
        <v>0.84352624630969253</v>
      </c>
      <c r="M1474">
        <f t="shared" ca="1" si="22"/>
        <v>3.9831394210658422</v>
      </c>
    </row>
    <row r="1475" spans="1:13" x14ac:dyDescent="0.25">
      <c r="A1475" s="9"/>
      <c r="H1475" s="9"/>
      <c r="J1475">
        <v>23</v>
      </c>
      <c r="K1475">
        <f ca="1">SIMULATION!$D$3*SIMULATION!$D$17/$H1452/(SIMULATION!$D$17-$I1452)*(((EXP(-$I1452*$J1475))/(1-EXP(-SIMULATION!$D$4*$I1452)))-(EXP(-SIMULATION!$D$17*$J1475)/(1-EXP(-SIMULATION!$D$4*SIMULATION!$D$17))))</f>
        <v>2.0621710464246759</v>
      </c>
      <c r="L1475">
        <v>-0.14927917718500494</v>
      </c>
      <c r="M1475">
        <f t="shared" ref="M1475:M1538" ca="1" si="23">$K1475*(1+$L1475)</f>
        <v>1.7543318493996596</v>
      </c>
    </row>
    <row r="1476" spans="1:13" x14ac:dyDescent="0.25">
      <c r="A1476" s="9"/>
      <c r="H1476" s="9"/>
      <c r="J1476">
        <v>24</v>
      </c>
      <c r="K1476">
        <f ca="1">SIMULATION!$D$3*SIMULATION!$D$17/$H1452/(SIMULATION!$D$17-$I1452)*(((EXP(-$I1452*$J1476))/(1-EXP(-SIMULATION!$D$4*$I1452)))-(EXP(-SIMULATION!$D$17*$J1476)/(1-EXP(-SIMULATION!$D$4*SIMULATION!$D$17))))</f>
        <v>1.968195557121537</v>
      </c>
      <c r="L1476">
        <v>-8.7133742016467453E-2</v>
      </c>
      <c r="M1476">
        <f t="shared" ca="1" si="23"/>
        <v>1.7966993132093514</v>
      </c>
    </row>
    <row r="1477" spans="1:13" x14ac:dyDescent="0.25">
      <c r="A1477" s="9">
        <v>60</v>
      </c>
      <c r="B1477" s="2">
        <f ca="1">NORMINV(RAND(),SIMULATION!D7,SIMULATION!D8)</f>
        <v>75.768875173813584</v>
      </c>
      <c r="C1477" s="2">
        <v>2</v>
      </c>
      <c r="D1477" s="2">
        <f ca="1">SIMULATION!$D$11*(1+(SIMULATION!$D$12*LN(1+$C1477)))*(1+(SIMULATION!$D$13*(($B1477/63.5)-1)))</f>
        <v>11.149169266039362</v>
      </c>
      <c r="E1477" s="2">
        <v>1.9783895891148734E-2</v>
      </c>
      <c r="F1477" s="2">
        <f ca="1">D1477*(1+E1477)</f>
        <v>11.36974327007148</v>
      </c>
      <c r="G1477" s="2">
        <v>-3.3338688995617483E-3</v>
      </c>
      <c r="H1477" s="9">
        <f>SIMULATION!$D$15*EXP($G$1477)</f>
        <v>220.0212538913477</v>
      </c>
      <c r="I1477" s="2">
        <f ca="1">$F1477/$H1477</f>
        <v>5.1675658914689025E-2</v>
      </c>
      <c r="J1477">
        <v>0</v>
      </c>
      <c r="K1477">
        <f ca="1">SIMULATION!$D$3*SIMULATION!$D$17/$H1477/(SIMULATION!$D$17-$I1477)*(((EXP(-$I1477*$J1477))/(1-EXP(-SIMULATION!$D$4*$I1477)))-(EXP(-SIMULATION!$D$17*$J1477)/(1-EXP(-SIMULATION!$D$4*SIMULATION!$D$17))))</f>
        <v>1.1513061065467787</v>
      </c>
      <c r="L1477">
        <v>0.11816976097873336</v>
      </c>
      <c r="M1477">
        <f t="shared" ca="1" si="23"/>
        <v>1.2873556739707677</v>
      </c>
    </row>
    <row r="1478" spans="1:13" x14ac:dyDescent="0.25">
      <c r="A1478" s="9"/>
      <c r="H1478" s="9"/>
      <c r="J1478">
        <v>1</v>
      </c>
      <c r="K1478">
        <f ca="1">SIMULATION!$D$3*SIMULATION!$D$17/$H1477/(SIMULATION!$D$17-$I1477)*(((EXP(-$I1477*$J1478))/(1-EXP(-SIMULATION!$D$4*$I1477)))-(EXP(-SIMULATION!$D$17*$J1478)/(1-EXP(-SIMULATION!$D$4*SIMULATION!$D$17))))</f>
        <v>1.9667206226991691</v>
      </c>
      <c r="L1478">
        <v>0.31807831283361832</v>
      </c>
      <c r="M1478">
        <f t="shared" ca="1" si="23"/>
        <v>2.5922918001824042</v>
      </c>
    </row>
    <row r="1479" spans="1:13" x14ac:dyDescent="0.25">
      <c r="A1479" s="9"/>
      <c r="H1479" s="9"/>
      <c r="J1479">
        <v>2</v>
      </c>
      <c r="K1479">
        <f ca="1">SIMULATION!$D$3*SIMULATION!$D$17/$H1477/(SIMULATION!$D$17-$I1477)*(((EXP(-$I1477*$J1479))/(1-EXP(-SIMULATION!$D$4*$I1477)))-(EXP(-SIMULATION!$D$17*$J1479)/(1-EXP(-SIMULATION!$D$4*SIMULATION!$D$17))))</f>
        <v>2.4273649326345192</v>
      </c>
      <c r="L1479">
        <v>0.4373486288954509</v>
      </c>
      <c r="M1479">
        <f t="shared" ca="1" si="23"/>
        <v>3.4889696577511247</v>
      </c>
    </row>
    <row r="1480" spans="1:13" x14ac:dyDescent="0.25">
      <c r="A1480" s="9"/>
      <c r="H1480" s="9"/>
      <c r="J1480">
        <v>3</v>
      </c>
      <c r="K1480">
        <f ca="1">SIMULATION!$D$3*SIMULATION!$D$17/$H1477/(SIMULATION!$D$17-$I1477)*(((EXP(-$I1477*$J1480))/(1-EXP(-SIMULATION!$D$4*$I1477)))-(EXP(-SIMULATION!$D$17*$J1480)/(1-EXP(-SIMULATION!$D$4*SIMULATION!$D$17))))</f>
        <v>2.663781015509691</v>
      </c>
      <c r="L1480">
        <v>0.26850771734023487</v>
      </c>
      <c r="M1480">
        <f t="shared" ca="1" si="23"/>
        <v>3.3790267754784509</v>
      </c>
    </row>
    <row r="1481" spans="1:13" x14ac:dyDescent="0.25">
      <c r="A1481" s="9"/>
      <c r="H1481" s="9"/>
      <c r="J1481">
        <v>4</v>
      </c>
      <c r="K1481">
        <f ca="1">SIMULATION!$D$3*SIMULATION!$D$17/$H1477/(SIMULATION!$D$17-$I1477)*(((EXP(-$I1477*$J1481))/(1-EXP(-SIMULATION!$D$4*$I1477)))-(EXP(-SIMULATION!$D$17*$J1481)/(1-EXP(-SIMULATION!$D$4*SIMULATION!$D$17))))</f>
        <v>2.7594663518641083</v>
      </c>
      <c r="L1481">
        <v>-0.13416473081829619</v>
      </c>
      <c r="M1481">
        <f t="shared" ca="1" si="23"/>
        <v>2.3892432915641146</v>
      </c>
    </row>
    <row r="1482" spans="1:13" x14ac:dyDescent="0.25">
      <c r="A1482" s="9"/>
      <c r="H1482" s="9"/>
      <c r="J1482">
        <v>5</v>
      </c>
      <c r="K1482">
        <f ca="1">SIMULATION!$D$3*SIMULATION!$D$17/$H1477/(SIMULATION!$D$17-$I1477)*(((EXP(-$I1477*$J1482))/(1-EXP(-SIMULATION!$D$4*$I1477)))-(EXP(-SIMULATION!$D$17*$J1482)/(1-EXP(-SIMULATION!$D$4*SIMULATION!$D$17))))</f>
        <v>2.7677790719213262</v>
      </c>
      <c r="L1482">
        <v>-0.33756280286984963</v>
      </c>
      <c r="M1482">
        <f t="shared" ca="1" si="23"/>
        <v>1.8334798106790522</v>
      </c>
    </row>
    <row r="1483" spans="1:13" x14ac:dyDescent="0.25">
      <c r="A1483" s="9"/>
      <c r="H1483" s="9"/>
      <c r="J1483">
        <v>6</v>
      </c>
      <c r="K1483">
        <f ca="1">SIMULATION!$D$3*SIMULATION!$D$17/$H1477/(SIMULATION!$D$17-$I1477)*(((EXP(-$I1477*$J1483))/(1-EXP(-SIMULATION!$D$4*$I1477)))-(EXP(-SIMULATION!$D$17*$J1483)/(1-EXP(-SIMULATION!$D$4*SIMULATION!$D$17))))</f>
        <v>2.7227707868165765</v>
      </c>
      <c r="L1483">
        <v>0.48990191378390663</v>
      </c>
      <c r="M1483">
        <f t="shared" ca="1" si="23"/>
        <v>4.0566614060729309</v>
      </c>
    </row>
    <row r="1484" spans="1:13" x14ac:dyDescent="0.25">
      <c r="A1484" s="9"/>
      <c r="H1484" s="9"/>
      <c r="J1484">
        <v>7</v>
      </c>
      <c r="K1484">
        <f ca="1">SIMULATION!$D$3*SIMULATION!$D$17/$H1477/(SIMULATION!$D$17-$I1477)*(((EXP(-$I1477*$J1484))/(1-EXP(-SIMULATION!$D$4*$I1477)))-(EXP(-SIMULATION!$D$17*$J1484)/(1-EXP(-SIMULATION!$D$4*SIMULATION!$D$17))))</f>
        <v>2.6461281516858084</v>
      </c>
      <c r="L1484">
        <v>0.30234375304154254</v>
      </c>
      <c r="M1484">
        <f t="shared" ca="1" si="23"/>
        <v>3.4461684680953759</v>
      </c>
    </row>
    <row r="1485" spans="1:13" x14ac:dyDescent="0.25">
      <c r="A1485" s="9"/>
      <c r="H1485" s="9"/>
      <c r="J1485">
        <v>8</v>
      </c>
      <c r="K1485">
        <f ca="1">SIMULATION!$D$3*SIMULATION!$D$17/$H1477/(SIMULATION!$D$17-$I1477)*(((EXP(-$I1477*$J1485))/(1-EXP(-SIMULATION!$D$4*$I1477)))-(EXP(-SIMULATION!$D$17*$J1485)/(1-EXP(-SIMULATION!$D$4*SIMULATION!$D$17))))</f>
        <v>2.5516208287113571</v>
      </c>
      <c r="L1485">
        <v>-0.20858648846092354</v>
      </c>
      <c r="M1485">
        <f t="shared" ca="1" si="23"/>
        <v>2.0193872001667033</v>
      </c>
    </row>
    <row r="1486" spans="1:13" x14ac:dyDescent="0.25">
      <c r="A1486" s="9"/>
      <c r="H1486" s="9"/>
      <c r="J1486">
        <v>9</v>
      </c>
      <c r="K1486">
        <f ca="1">SIMULATION!$D$3*SIMULATION!$D$17/$H1477/(SIMULATION!$D$17-$I1477)*(((EXP(-$I1477*$J1486))/(1-EXP(-SIMULATION!$D$4*$I1477)))-(EXP(-SIMULATION!$D$17*$J1486)/(1-EXP(-SIMULATION!$D$4*SIMULATION!$D$17))))</f>
        <v>2.4479515088102817</v>
      </c>
      <c r="L1486">
        <v>9.4544646352926046E-2</v>
      </c>
      <c r="M1486">
        <f t="shared" ca="1" si="23"/>
        <v>2.6793922184998613</v>
      </c>
    </row>
    <row r="1487" spans="1:13" x14ac:dyDescent="0.25">
      <c r="A1487" s="9"/>
      <c r="H1487" s="9"/>
      <c r="J1487">
        <v>10</v>
      </c>
      <c r="K1487">
        <f ca="1">SIMULATION!$D$3*SIMULATION!$D$17/$H1477/(SIMULATION!$D$17-$I1477)*(((EXP(-$I1477*$J1487))/(1-EXP(-SIMULATION!$D$4*$I1477)))-(EXP(-SIMULATION!$D$17*$J1487)/(1-EXP(-SIMULATION!$D$4*SIMULATION!$D$17))))</f>
        <v>2.340581950883613</v>
      </c>
      <c r="L1487">
        <v>0.30553228882407701</v>
      </c>
      <c r="M1487">
        <f t="shared" ca="1" si="23"/>
        <v>3.0557053115174067</v>
      </c>
    </row>
    <row r="1488" spans="1:13" x14ac:dyDescent="0.25">
      <c r="A1488" s="9"/>
      <c r="H1488" s="9"/>
      <c r="J1488">
        <v>11</v>
      </c>
      <c r="K1488">
        <f ca="1">SIMULATION!$D$3*SIMULATION!$D$17/$H1477/(SIMULATION!$D$17-$I1477)*(((EXP(-$I1477*$J1488))/(1-EXP(-SIMULATION!$D$4*$I1477)))-(EXP(-SIMULATION!$D$17*$J1488)/(1-EXP(-SIMULATION!$D$4*SIMULATION!$D$17))))</f>
        <v>2.2329028445697969</v>
      </c>
      <c r="L1488">
        <v>0.53719033213799861</v>
      </c>
      <c r="M1488">
        <f t="shared" ca="1" si="23"/>
        <v>3.4323966652761282</v>
      </c>
    </row>
    <row r="1489" spans="1:13" x14ac:dyDescent="0.25">
      <c r="A1489" s="9"/>
      <c r="H1489" s="9"/>
      <c r="J1489">
        <v>12</v>
      </c>
      <c r="K1489">
        <f ca="1">SIMULATION!$D$3*SIMULATION!$D$17/$H1477/(SIMULATION!$D$17-$I1477)*(((EXP(-$I1477*$J1489))/(1-EXP(-SIMULATION!$D$4*$I1477)))-(EXP(-SIMULATION!$D$17*$J1489)/(1-EXP(-SIMULATION!$D$4*SIMULATION!$D$17))))</f>
        <v>2.1269831946582838</v>
      </c>
      <c r="L1489">
        <v>0.12506841870733584</v>
      </c>
      <c r="M1489">
        <f t="shared" ca="1" si="23"/>
        <v>2.3930016194312729</v>
      </c>
    </row>
    <row r="1490" spans="1:13" x14ac:dyDescent="0.25">
      <c r="A1490" s="9"/>
      <c r="H1490" s="9"/>
      <c r="J1490">
        <v>13</v>
      </c>
      <c r="K1490">
        <f ca="1">SIMULATION!$D$3*SIMULATION!$D$17/$H1477/(SIMULATION!$D$17-$I1477)*(((EXP(-$I1477*$J1490))/(1-EXP(-SIMULATION!$D$4*$I1477)))-(EXP(-SIMULATION!$D$17*$J1490)/(1-EXP(-SIMULATION!$D$4*SIMULATION!$D$17))))</f>
        <v>2.024050267483366</v>
      </c>
      <c r="L1490">
        <v>-0.24671361008022119</v>
      </c>
      <c r="M1490">
        <f t="shared" ca="1" si="23"/>
        <v>1.5246895190087075</v>
      </c>
    </row>
    <row r="1491" spans="1:13" x14ac:dyDescent="0.25">
      <c r="A1491" s="9"/>
      <c r="H1491" s="9"/>
      <c r="J1491">
        <v>14</v>
      </c>
      <c r="K1491">
        <f ca="1">SIMULATION!$D$3*SIMULATION!$D$17/$H1477/(SIMULATION!$D$17-$I1477)*(((EXP(-$I1477*$J1491))/(1-EXP(-SIMULATION!$D$4*$I1477)))-(EXP(-SIMULATION!$D$17*$J1491)/(1-EXP(-SIMULATION!$D$4*SIMULATION!$D$17))))</f>
        <v>1.9247968888613283</v>
      </c>
      <c r="L1491">
        <v>0.19046991916191186</v>
      </c>
      <c r="M1491">
        <f t="shared" ca="1" si="23"/>
        <v>2.2914127966858451</v>
      </c>
    </row>
    <row r="1492" spans="1:13" x14ac:dyDescent="0.25">
      <c r="A1492" s="9"/>
      <c r="H1492" s="9"/>
      <c r="J1492">
        <v>15</v>
      </c>
      <c r="K1492">
        <f ca="1">SIMULATION!$D$3*SIMULATION!$D$17/$H1477/(SIMULATION!$D$17-$I1477)*(((EXP(-$I1477*$J1492))/(1-EXP(-SIMULATION!$D$4*$I1477)))-(EXP(-SIMULATION!$D$17*$J1492)/(1-EXP(-SIMULATION!$D$4*SIMULATION!$D$17))))</f>
        <v>1.8295781179691311</v>
      </c>
      <c r="L1492">
        <v>0.40774933515211181</v>
      </c>
      <c r="M1492">
        <f t="shared" ca="1" si="23"/>
        <v>2.575587379179896</v>
      </c>
    </row>
    <row r="1493" spans="1:13" x14ac:dyDescent="0.25">
      <c r="A1493" s="9"/>
      <c r="H1493" s="9"/>
      <c r="J1493">
        <v>16</v>
      </c>
      <c r="K1493">
        <f ca="1">SIMULATION!$D$3*SIMULATION!$D$17/$H1477/(SIMULATION!$D$17-$I1477)*(((EXP(-$I1477*$J1493))/(1-EXP(-SIMULATION!$D$4*$I1477)))-(EXP(-SIMULATION!$D$17*$J1493)/(1-EXP(-SIMULATION!$D$4*SIMULATION!$D$17))))</f>
        <v>1.738537043236722</v>
      </c>
      <c r="L1493">
        <v>-0.24524966807236048</v>
      </c>
      <c r="M1493">
        <f t="shared" ca="1" si="23"/>
        <v>1.312161410451413</v>
      </c>
    </row>
    <row r="1494" spans="1:13" x14ac:dyDescent="0.25">
      <c r="A1494" s="9"/>
      <c r="H1494" s="9"/>
      <c r="J1494">
        <v>17</v>
      </c>
      <c r="K1494">
        <f ca="1">SIMULATION!$D$3*SIMULATION!$D$17/$H1477/(SIMULATION!$D$17-$I1477)*(((EXP(-$I1477*$J1494))/(1-EXP(-SIMULATION!$D$4*$I1477)))-(EXP(-SIMULATION!$D$17*$J1494)/(1-EXP(-SIMULATION!$D$4*SIMULATION!$D$17))))</f>
        <v>1.6516851698664794</v>
      </c>
      <c r="L1494">
        <v>0.19450867887938822</v>
      </c>
      <c r="M1494">
        <f t="shared" ca="1" si="23"/>
        <v>1.9729522701818862</v>
      </c>
    </row>
    <row r="1495" spans="1:13" x14ac:dyDescent="0.25">
      <c r="A1495" s="9"/>
      <c r="H1495" s="9"/>
      <c r="J1495">
        <v>18</v>
      </c>
      <c r="K1495">
        <f ca="1">SIMULATION!$D$3*SIMULATION!$D$17/$H1477/(SIMULATION!$D$17-$I1477)*(((EXP(-$I1477*$J1495))/(1-EXP(-SIMULATION!$D$4*$I1477)))-(EXP(-SIMULATION!$D$17*$J1495)/(1-EXP(-SIMULATION!$D$4*SIMULATION!$D$17))))</f>
        <v>1.5689537199240047</v>
      </c>
      <c r="L1495">
        <v>0.4607184589593798</v>
      </c>
      <c r="M1495">
        <f t="shared" ca="1" si="23"/>
        <v>2.2917996599459785</v>
      </c>
    </row>
    <row r="1496" spans="1:13" x14ac:dyDescent="0.25">
      <c r="A1496" s="9"/>
      <c r="H1496" s="9"/>
      <c r="J1496">
        <v>19</v>
      </c>
      <c r="K1496">
        <f ca="1">SIMULATION!$D$3*SIMULATION!$D$17/$H1477/(SIMULATION!$D$17-$I1477)*(((EXP(-$I1477*$J1496))/(1-EXP(-SIMULATION!$D$4*$I1477)))-(EXP(-SIMULATION!$D$17*$J1496)/(1-EXP(-SIMULATION!$D$4*SIMULATION!$D$17))))</f>
        <v>1.4902263032854572</v>
      </c>
      <c r="L1496">
        <v>0.25727372449956731</v>
      </c>
      <c r="M1496">
        <f t="shared" ca="1" si="23"/>
        <v>1.8736223746789287</v>
      </c>
    </row>
    <row r="1497" spans="1:13" x14ac:dyDescent="0.25">
      <c r="A1497" s="9"/>
      <c r="H1497" s="9"/>
      <c r="J1497">
        <v>20</v>
      </c>
      <c r="K1497">
        <f ca="1">SIMULATION!$D$3*SIMULATION!$D$17/$H1477/(SIMULATION!$D$17-$I1477)*(((EXP(-$I1477*$J1497))/(1-EXP(-SIMULATION!$D$4*$I1477)))-(EXP(-SIMULATION!$D$17*$J1497)/(1-EXP(-SIMULATION!$D$4*SIMULATION!$D$17))))</f>
        <v>1.4153596608211911</v>
      </c>
      <c r="L1497">
        <v>-0.14902455179066343</v>
      </c>
      <c r="M1497">
        <f t="shared" ca="1" si="23"/>
        <v>1.2044363217447278</v>
      </c>
    </row>
    <row r="1498" spans="1:13" x14ac:dyDescent="0.25">
      <c r="A1498" s="9"/>
      <c r="H1498" s="9"/>
      <c r="J1498">
        <v>21</v>
      </c>
      <c r="K1498">
        <f ca="1">SIMULATION!$D$3*SIMULATION!$D$17/$H1477/(SIMULATION!$D$17-$I1477)*(((EXP(-$I1477*$J1498))/(1-EXP(-SIMULATION!$D$4*$I1477)))-(EXP(-SIMULATION!$D$17*$J1498)/(1-EXP(-SIMULATION!$D$4*SIMULATION!$D$17))))</f>
        <v>1.3441967737066434</v>
      </c>
      <c r="L1498">
        <v>-0.13177348358050531</v>
      </c>
      <c r="M1498">
        <f t="shared" ca="1" si="23"/>
        <v>1.1670672822176427</v>
      </c>
    </row>
    <row r="1499" spans="1:13" x14ac:dyDescent="0.25">
      <c r="A1499" s="9"/>
      <c r="H1499" s="9"/>
      <c r="J1499">
        <v>22</v>
      </c>
      <c r="K1499">
        <f ca="1">SIMULATION!$D$3*SIMULATION!$D$17/$H1477/(SIMULATION!$D$17-$I1477)*(((EXP(-$I1477*$J1499))/(1-EXP(-SIMULATION!$D$4*$I1477)))-(EXP(-SIMULATION!$D$17*$J1499)/(1-EXP(-SIMULATION!$D$4*SIMULATION!$D$17))))</f>
        <v>1.2765750900000787</v>
      </c>
      <c r="L1499">
        <v>0.34716305105773415</v>
      </c>
      <c r="M1499">
        <f t="shared" ca="1" si="23"/>
        <v>1.7197547931488077</v>
      </c>
    </row>
    <row r="1500" spans="1:13" x14ac:dyDescent="0.25">
      <c r="A1500" s="9"/>
      <c r="H1500" s="9"/>
      <c r="J1500">
        <v>23</v>
      </c>
      <c r="K1500">
        <f ca="1">SIMULATION!$D$3*SIMULATION!$D$17/$H1477/(SIMULATION!$D$17-$I1477)*(((EXP(-$I1477*$J1500))/(1-EXP(-SIMULATION!$D$4*$I1477)))-(EXP(-SIMULATION!$D$17*$J1500)/(1-EXP(-SIMULATION!$D$4*SIMULATION!$D$17))))</f>
        <v>1.2123316310190322</v>
      </c>
      <c r="L1500">
        <v>-6.490632583930786E-2</v>
      </c>
      <c r="M1500">
        <f t="shared" ca="1" si="23"/>
        <v>1.1336436391508113</v>
      </c>
    </row>
    <row r="1501" spans="1:13" x14ac:dyDescent="0.25">
      <c r="A1501" s="9"/>
      <c r="H1501" s="9"/>
      <c r="J1501">
        <v>24</v>
      </c>
      <c r="K1501">
        <f ca="1">SIMULATION!$D$3*SIMULATION!$D$17/$H1477/(SIMULATION!$D$17-$I1477)*(((EXP(-$I1477*$J1501))/(1-EXP(-SIMULATION!$D$4*$I1477)))-(EXP(-SIMULATION!$D$17*$J1501)/(1-EXP(-SIMULATION!$D$4*SIMULATION!$D$17))))</f>
        <v>1.1513061065467791</v>
      </c>
      <c r="L1501">
        <v>4.2202086919772348E-2</v>
      </c>
      <c r="M1501">
        <f t="shared" ca="1" si="23"/>
        <v>1.199893626926531</v>
      </c>
    </row>
    <row r="1502" spans="1:13" x14ac:dyDescent="0.25">
      <c r="A1502" s="9">
        <v>61</v>
      </c>
      <c r="B1502" s="2">
        <f ca="1">NORMINV(RAND(),SIMULATION!D7,SIMULATION!D8)</f>
        <v>50.470071778422287</v>
      </c>
      <c r="C1502" s="2">
        <v>2</v>
      </c>
      <c r="D1502" s="2">
        <f ca="1">SIMULATION!$D$11*(1+(SIMULATION!$D$12*LN(1+$C1502)))*(1+(SIMULATION!$D$13*(($B1502/63.5)-1)))</f>
        <v>9.2704361767538721</v>
      </c>
      <c r="E1502" s="2">
        <v>0.37400371196644505</v>
      </c>
      <c r="F1502" s="2">
        <f ca="1">D1502*(1+E1502)</f>
        <v>12.73761371840784</v>
      </c>
      <c r="G1502" s="2">
        <v>-0.59074866838437656</v>
      </c>
      <c r="H1502" s="9">
        <f>SIMULATION!$D$15*EXP($G$1502)</f>
        <v>122.27949300073608</v>
      </c>
      <c r="I1502" s="2">
        <f ca="1">$F1502/$H1502</f>
        <v>0.10416802855349722</v>
      </c>
      <c r="J1502">
        <v>0</v>
      </c>
      <c r="K1502">
        <f ca="1">SIMULATION!$D$3*SIMULATION!$D$17/$H1502/(SIMULATION!$D$17-$I1502)*(((EXP(-$I1502*$J1502))/(1-EXP(-SIMULATION!$D$4*$I1502)))-(EXP(-SIMULATION!$D$17*$J1502)/(1-EXP(-SIMULATION!$D$4*SIMULATION!$D$17))))</f>
        <v>0.52500433042150352</v>
      </c>
      <c r="L1502">
        <v>0.16703143970883616</v>
      </c>
      <c r="M1502">
        <f t="shared" ca="1" si="23"/>
        <v>0.61269655958518077</v>
      </c>
    </row>
    <row r="1503" spans="1:13" x14ac:dyDescent="0.25">
      <c r="A1503" s="9"/>
      <c r="H1503" s="9"/>
      <c r="J1503">
        <v>1</v>
      </c>
      <c r="K1503">
        <f ca="1">SIMULATION!$D$3*SIMULATION!$D$17/$H1502/(SIMULATION!$D$17-$I1502)*(((EXP(-$I1502*$J1503))/(1-EXP(-SIMULATION!$D$4*$I1502)))-(EXP(-SIMULATION!$D$17*$J1503)/(1-EXP(-SIMULATION!$D$4*SIMULATION!$D$17))))</f>
        <v>2.0014387580740185</v>
      </c>
      <c r="L1503">
        <v>-0.16228272511353053</v>
      </c>
      <c r="M1503">
        <f t="shared" ca="1" si="23"/>
        <v>1.6766398222659264</v>
      </c>
    </row>
    <row r="1504" spans="1:13" x14ac:dyDescent="0.25">
      <c r="A1504" s="9"/>
      <c r="H1504" s="9"/>
      <c r="J1504">
        <v>2</v>
      </c>
      <c r="K1504">
        <f ca="1">SIMULATION!$D$3*SIMULATION!$D$17/$H1502/(SIMULATION!$D$17-$I1502)*(((EXP(-$I1502*$J1504))/(1-EXP(-SIMULATION!$D$4*$I1502)))-(EXP(-SIMULATION!$D$17*$J1504)/(1-EXP(-SIMULATION!$D$4*SIMULATION!$D$17))))</f>
        <v>2.7828614687512729</v>
      </c>
      <c r="L1504">
        <v>0.11523133870197561</v>
      </c>
      <c r="M1504">
        <f t="shared" ca="1" si="23"/>
        <v>3.1035343212176283</v>
      </c>
    </row>
    <row r="1505" spans="1:13" x14ac:dyDescent="0.25">
      <c r="A1505" s="9"/>
      <c r="H1505" s="9"/>
      <c r="J1505">
        <v>3</v>
      </c>
      <c r="K1505">
        <f ca="1">SIMULATION!$D$3*SIMULATION!$D$17/$H1502/(SIMULATION!$D$17-$I1502)*(((EXP(-$I1502*$J1505))/(1-EXP(-SIMULATION!$D$4*$I1502)))-(EXP(-SIMULATION!$D$17*$J1505)/(1-EXP(-SIMULATION!$D$4*SIMULATION!$D$17))))</f>
        <v>3.1351981492961478</v>
      </c>
      <c r="L1505">
        <v>0.27785340615430076</v>
      </c>
      <c r="M1505">
        <f t="shared" ca="1" si="23"/>
        <v>4.0063236340467423</v>
      </c>
    </row>
    <row r="1506" spans="1:13" x14ac:dyDescent="0.25">
      <c r="A1506" s="9"/>
      <c r="H1506" s="9"/>
      <c r="J1506">
        <v>4</v>
      </c>
      <c r="K1506">
        <f ca="1">SIMULATION!$D$3*SIMULATION!$D$17/$H1502/(SIMULATION!$D$17-$I1502)*(((EXP(-$I1502*$J1506))/(1-EXP(-SIMULATION!$D$4*$I1502)))-(EXP(-SIMULATION!$D$17*$J1506)/(1-EXP(-SIMULATION!$D$4*SIMULATION!$D$17))))</f>
        <v>3.2272484985882643</v>
      </c>
      <c r="L1506">
        <v>0.60569478254064724</v>
      </c>
      <c r="M1506">
        <f t="shared" ca="1" si="23"/>
        <v>5.1819760761453129</v>
      </c>
    </row>
    <row r="1507" spans="1:13" x14ac:dyDescent="0.25">
      <c r="A1507" s="9"/>
      <c r="H1507" s="9"/>
      <c r="J1507">
        <v>5</v>
      </c>
      <c r="K1507">
        <f ca="1">SIMULATION!$D$3*SIMULATION!$D$17/$H1502/(SIMULATION!$D$17-$I1502)*(((EXP(-$I1502*$J1507))/(1-EXP(-SIMULATION!$D$4*$I1502)))-(EXP(-SIMULATION!$D$17*$J1507)/(1-EXP(-SIMULATION!$D$4*SIMULATION!$D$17))))</f>
        <v>3.1657309872493036</v>
      </c>
      <c r="L1507">
        <v>-4.4312521406048432E-2</v>
      </c>
      <c r="M1507">
        <f t="shared" ca="1" si="23"/>
        <v>3.025449465111028</v>
      </c>
    </row>
    <row r="1508" spans="1:13" x14ac:dyDescent="0.25">
      <c r="A1508" s="9"/>
      <c r="H1508" s="9"/>
      <c r="J1508">
        <v>6</v>
      </c>
      <c r="K1508">
        <f ca="1">SIMULATION!$D$3*SIMULATION!$D$17/$H1502/(SIMULATION!$D$17-$I1502)*(((EXP(-$I1502*$J1508))/(1-EXP(-SIMULATION!$D$4*$I1502)))-(EXP(-SIMULATION!$D$17*$J1508)/(1-EXP(-SIMULATION!$D$4*SIMULATION!$D$17))))</f>
        <v>3.017724615387178</v>
      </c>
      <c r="L1508">
        <v>9.8043773751827074E-2</v>
      </c>
      <c r="M1508">
        <f t="shared" ca="1" si="23"/>
        <v>3.3135937248235181</v>
      </c>
    </row>
    <row r="1509" spans="1:13" x14ac:dyDescent="0.25">
      <c r="A1509" s="9"/>
      <c r="H1509" s="9"/>
      <c r="J1509">
        <v>7</v>
      </c>
      <c r="K1509">
        <f ca="1">SIMULATION!$D$3*SIMULATION!$D$17/$H1502/(SIMULATION!$D$17-$I1502)*(((EXP(-$I1502*$J1509))/(1-EXP(-SIMULATION!$D$4*$I1502)))-(EXP(-SIMULATION!$D$17*$J1509)/(1-EXP(-SIMULATION!$D$4*SIMULATION!$D$17))))</f>
        <v>2.8250359212944298</v>
      </c>
      <c r="L1509">
        <v>0.24025045020545735</v>
      </c>
      <c r="M1509">
        <f t="shared" ca="1" si="23"/>
        <v>3.5037520732320058</v>
      </c>
    </row>
    <row r="1510" spans="1:13" x14ac:dyDescent="0.25">
      <c r="A1510" s="9"/>
      <c r="H1510" s="9"/>
      <c r="J1510">
        <v>8</v>
      </c>
      <c r="K1510">
        <f ca="1">SIMULATION!$D$3*SIMULATION!$D$17/$H1502/(SIMULATION!$D$17-$I1502)*(((EXP(-$I1502*$J1510))/(1-EXP(-SIMULATION!$D$4*$I1502)))-(EXP(-SIMULATION!$D$17*$J1510)/(1-EXP(-SIMULATION!$D$4*SIMULATION!$D$17))))</f>
        <v>2.6133929011167005</v>
      </c>
      <c r="L1510">
        <v>0.10897120709461527</v>
      </c>
      <c r="M1510">
        <f t="shared" ca="1" si="23"/>
        <v>2.8981774801638855</v>
      </c>
    </row>
    <row r="1511" spans="1:13" x14ac:dyDescent="0.25">
      <c r="A1511" s="9"/>
      <c r="H1511" s="9"/>
      <c r="J1511">
        <v>9</v>
      </c>
      <c r="K1511">
        <f ca="1">SIMULATION!$D$3*SIMULATION!$D$17/$H1502/(SIMULATION!$D$17-$I1502)*(((EXP(-$I1502*$J1511))/(1-EXP(-SIMULATION!$D$4*$I1502)))-(EXP(-SIMULATION!$D$17*$J1511)/(1-EXP(-SIMULATION!$D$4*SIMULATION!$D$17))))</f>
        <v>2.3983251545621744</v>
      </c>
      <c r="L1511">
        <v>0.70471838081845251</v>
      </c>
      <c r="M1511">
        <f t="shared" ca="1" si="23"/>
        <v>4.0884689741613949</v>
      </c>
    </row>
    <row r="1512" spans="1:13" x14ac:dyDescent="0.25">
      <c r="A1512" s="9"/>
      <c r="H1512" s="9"/>
      <c r="J1512">
        <v>10</v>
      </c>
      <c r="K1512">
        <f ca="1">SIMULATION!$D$3*SIMULATION!$D$17/$H1502/(SIMULATION!$D$17-$I1502)*(((EXP(-$I1502*$J1512))/(1-EXP(-SIMULATION!$D$4*$I1502)))-(EXP(-SIMULATION!$D$17*$J1512)/(1-EXP(-SIMULATION!$D$4*SIMULATION!$D$17))))</f>
        <v>2.188921625539523</v>
      </c>
      <c r="L1512">
        <v>1.9274256101985771E-2</v>
      </c>
      <c r="M1512">
        <f t="shared" ca="1" si="23"/>
        <v>2.2311114615373469</v>
      </c>
    </row>
    <row r="1513" spans="1:13" x14ac:dyDescent="0.25">
      <c r="A1513" s="9"/>
      <c r="H1513" s="9"/>
      <c r="J1513">
        <v>11</v>
      </c>
      <c r="K1513">
        <f ca="1">SIMULATION!$D$3*SIMULATION!$D$17/$H1502/(SIMULATION!$D$17-$I1502)*(((EXP(-$I1502*$J1513))/(1-EXP(-SIMULATION!$D$4*$I1502)))-(EXP(-SIMULATION!$D$17*$J1513)/(1-EXP(-SIMULATION!$D$4*SIMULATION!$D$17))))</f>
        <v>1.9902292828826131</v>
      </c>
      <c r="L1513">
        <v>0.14263826837948682</v>
      </c>
      <c r="M1513">
        <f t="shared" ca="1" si="23"/>
        <v>2.2741121414711372</v>
      </c>
    </row>
    <row r="1514" spans="1:13" x14ac:dyDescent="0.25">
      <c r="A1514" s="9"/>
      <c r="H1514" s="9"/>
      <c r="J1514">
        <v>12</v>
      </c>
      <c r="K1514">
        <f ca="1">SIMULATION!$D$3*SIMULATION!$D$17/$H1502/(SIMULATION!$D$17-$I1502)*(((EXP(-$I1502*$J1514))/(1-EXP(-SIMULATION!$D$4*$I1502)))-(EXP(-SIMULATION!$D$17*$J1514)/(1-EXP(-SIMULATION!$D$4*SIMULATION!$D$17))))</f>
        <v>1.8047818094971575</v>
      </c>
      <c r="L1514">
        <v>4.7322227844847596E-2</v>
      </c>
      <c r="M1514">
        <f t="shared" ca="1" si="23"/>
        <v>1.8901881054964182</v>
      </c>
    </row>
    <row r="1515" spans="1:13" x14ac:dyDescent="0.25">
      <c r="A1515" s="9"/>
      <c r="H1515" s="9"/>
      <c r="J1515">
        <v>13</v>
      </c>
      <c r="K1515">
        <f ca="1">SIMULATION!$D$3*SIMULATION!$D$17/$H1502/(SIMULATION!$D$17-$I1502)*(((EXP(-$I1502*$J1515))/(1-EXP(-SIMULATION!$D$4*$I1502)))-(EXP(-SIMULATION!$D$17*$J1515)/(1-EXP(-SIMULATION!$D$4*SIMULATION!$D$17))))</f>
        <v>1.6335716150859094</v>
      </c>
      <c r="L1515">
        <v>0.18988273392163743</v>
      </c>
      <c r="M1515">
        <f t="shared" ca="1" si="23"/>
        <v>1.9437586594152065</v>
      </c>
    </row>
    <row r="1516" spans="1:13" x14ac:dyDescent="0.25">
      <c r="A1516" s="9"/>
      <c r="H1516" s="9"/>
      <c r="J1516">
        <v>14</v>
      </c>
      <c r="K1516">
        <f ca="1">SIMULATION!$D$3*SIMULATION!$D$17/$H1502/(SIMULATION!$D$17-$I1502)*(((EXP(-$I1502*$J1516))/(1-EXP(-SIMULATION!$D$4*$I1502)))-(EXP(-SIMULATION!$D$17*$J1516)/(1-EXP(-SIMULATION!$D$4*SIMULATION!$D$17))))</f>
        <v>1.4766658697776653</v>
      </c>
      <c r="L1516">
        <v>0.62821742416648096</v>
      </c>
      <c r="M1516">
        <f t="shared" ca="1" si="23"/>
        <v>2.4043330988439462</v>
      </c>
    </row>
    <row r="1517" spans="1:13" x14ac:dyDescent="0.25">
      <c r="A1517" s="9"/>
      <c r="H1517" s="9"/>
      <c r="J1517">
        <v>15</v>
      </c>
      <c r="K1517">
        <f ca="1">SIMULATION!$D$3*SIMULATION!$D$17/$H1502/(SIMULATION!$D$17-$I1502)*(((EXP(-$I1502*$J1517))/(1-EXP(-SIMULATION!$D$4*$I1502)))-(EXP(-SIMULATION!$D$17*$J1517)/(1-EXP(-SIMULATION!$D$4*SIMULATION!$D$17))))</f>
        <v>1.3335950959196385</v>
      </c>
      <c r="L1517">
        <v>-0.11081693668801926</v>
      </c>
      <c r="M1517">
        <f t="shared" ca="1" si="23"/>
        <v>1.1858101726076589</v>
      </c>
    </row>
    <row r="1518" spans="1:13" x14ac:dyDescent="0.25">
      <c r="A1518" s="9"/>
      <c r="H1518" s="9"/>
      <c r="J1518">
        <v>16</v>
      </c>
      <c r="K1518">
        <f ca="1">SIMULATION!$D$3*SIMULATION!$D$17/$H1502/(SIMULATION!$D$17-$I1502)*(((EXP(-$I1502*$J1518))/(1-EXP(-SIMULATION!$D$4*$I1502)))-(EXP(-SIMULATION!$D$17*$J1518)/(1-EXP(-SIMULATION!$D$4*SIMULATION!$D$17))))</f>
        <v>1.2035966207368387</v>
      </c>
      <c r="L1518">
        <v>0.22612784248286269</v>
      </c>
      <c r="M1518">
        <f t="shared" ca="1" si="23"/>
        <v>1.4757633278037245</v>
      </c>
    </row>
    <row r="1519" spans="1:13" x14ac:dyDescent="0.25">
      <c r="A1519" s="9"/>
      <c r="H1519" s="9"/>
      <c r="J1519">
        <v>17</v>
      </c>
      <c r="K1519">
        <f ca="1">SIMULATION!$D$3*SIMULATION!$D$17/$H1502/(SIMULATION!$D$17-$I1502)*(((EXP(-$I1502*$J1519))/(1-EXP(-SIMULATION!$D$4*$I1502)))-(EXP(-SIMULATION!$D$17*$J1519)/(1-EXP(-SIMULATION!$D$4*SIMULATION!$D$17))))</f>
        <v>1.0857655709734542</v>
      </c>
      <c r="L1519">
        <v>0.26733028578525481</v>
      </c>
      <c r="M1519">
        <f t="shared" ca="1" si="23"/>
        <v>1.376023591357578</v>
      </c>
    </row>
    <row r="1520" spans="1:13" x14ac:dyDescent="0.25">
      <c r="A1520" s="9"/>
      <c r="H1520" s="9"/>
      <c r="J1520">
        <v>18</v>
      </c>
      <c r="K1520">
        <f ca="1">SIMULATION!$D$3*SIMULATION!$D$17/$H1502/(SIMULATION!$D$17-$I1502)*(((EXP(-$I1502*$J1520))/(1-EXP(-SIMULATION!$D$4*$I1502)))-(EXP(-SIMULATION!$D$17*$J1520)/(1-EXP(-SIMULATION!$D$4*SIMULATION!$D$17))))</f>
        <v>0.97914711437878232</v>
      </c>
      <c r="L1520">
        <v>0.16824583650409525</v>
      </c>
      <c r="M1520">
        <f t="shared" ca="1" si="23"/>
        <v>1.1438845396980117</v>
      </c>
    </row>
    <row r="1521" spans="1:13" x14ac:dyDescent="0.25">
      <c r="A1521" s="9"/>
      <c r="H1521" s="9"/>
      <c r="J1521">
        <v>19</v>
      </c>
      <c r="K1521">
        <f ca="1">SIMULATION!$D$3*SIMULATION!$D$17/$H1502/(SIMULATION!$D$17-$I1502)*(((EXP(-$I1502*$J1521))/(1-EXP(-SIMULATION!$D$4*$I1502)))-(EXP(-SIMULATION!$D$17*$J1521)/(1-EXP(-SIMULATION!$D$4*SIMULATION!$D$17))))</f>
        <v>0.88279149784599242</v>
      </c>
      <c r="L1521">
        <v>-4.4535826987381504E-2</v>
      </c>
      <c r="M1521">
        <f t="shared" ca="1" si="23"/>
        <v>0.84347564843199196</v>
      </c>
    </row>
    <row r="1522" spans="1:13" x14ac:dyDescent="0.25">
      <c r="A1522" s="9"/>
      <c r="H1522" s="9"/>
      <c r="J1522">
        <v>20</v>
      </c>
      <c r="K1522">
        <f ca="1">SIMULATION!$D$3*SIMULATION!$D$17/$H1502/(SIMULATION!$D$17-$I1502)*(((EXP(-$I1502*$J1522))/(1-EXP(-SIMULATION!$D$4*$I1502)))-(EXP(-SIMULATION!$D$17*$J1522)/(1-EXP(-SIMULATION!$D$4*SIMULATION!$D$17))))</f>
        <v>0.79578564761403014</v>
      </c>
      <c r="L1522">
        <v>0.25951865151107856</v>
      </c>
      <c r="M1522">
        <f t="shared" ca="1" si="23"/>
        <v>1.0023068657746936</v>
      </c>
    </row>
    <row r="1523" spans="1:13" x14ac:dyDescent="0.25">
      <c r="A1523" s="9"/>
      <c r="H1523" s="9"/>
      <c r="J1523">
        <v>21</v>
      </c>
      <c r="K1523">
        <f ca="1">SIMULATION!$D$3*SIMULATION!$D$17/$H1502/(SIMULATION!$D$17-$I1502)*(((EXP(-$I1502*$J1523))/(1-EXP(-SIMULATION!$D$4*$I1502)))-(EXP(-SIMULATION!$D$17*$J1523)/(1-EXP(-SIMULATION!$D$4*SIMULATION!$D$17))))</f>
        <v>0.71727011288727749</v>
      </c>
      <c r="L1523">
        <v>-0.43039436303298995</v>
      </c>
      <c r="M1523">
        <f t="shared" ca="1" si="23"/>
        <v>0.4085610995285569</v>
      </c>
    </row>
    <row r="1524" spans="1:13" x14ac:dyDescent="0.25">
      <c r="A1524" s="9"/>
      <c r="H1524" s="9"/>
      <c r="J1524">
        <v>22</v>
      </c>
      <c r="K1524">
        <f ca="1">SIMULATION!$D$3*SIMULATION!$D$17/$H1502/(SIMULATION!$D$17-$I1502)*(((EXP(-$I1502*$J1524))/(1-EXP(-SIMULATION!$D$4*$I1502)))-(EXP(-SIMULATION!$D$17*$J1524)/(1-EXP(-SIMULATION!$D$4*SIMULATION!$D$17))))</f>
        <v>0.64644694426635463</v>
      </c>
      <c r="L1524">
        <v>-0.11864904657674771</v>
      </c>
      <c r="M1524">
        <f t="shared" ca="1" si="23"/>
        <v>0.56974663066669973</v>
      </c>
    </row>
    <row r="1525" spans="1:13" x14ac:dyDescent="0.25">
      <c r="A1525" s="9"/>
      <c r="H1525" s="9"/>
      <c r="J1525">
        <v>23</v>
      </c>
      <c r="K1525">
        <f ca="1">SIMULATION!$D$3*SIMULATION!$D$17/$H1502/(SIMULATION!$D$17-$I1502)*(((EXP(-$I1502*$J1525))/(1-EXP(-SIMULATION!$D$4*$I1502)))-(EXP(-SIMULATION!$D$17*$J1525)/(1-EXP(-SIMULATION!$D$4*SIMULATION!$D$17))))</f>
        <v>0.58258205773146066</v>
      </c>
      <c r="L1525">
        <v>-0.50000568784110666</v>
      </c>
      <c r="M1525">
        <f t="shared" ca="1" si="23"/>
        <v>0.29128771523155433</v>
      </c>
    </row>
    <row r="1526" spans="1:13" x14ac:dyDescent="0.25">
      <c r="A1526" s="9"/>
      <c r="H1526" s="9"/>
      <c r="J1526">
        <v>24</v>
      </c>
      <c r="K1526">
        <f ca="1">SIMULATION!$D$3*SIMULATION!$D$17/$H1502/(SIMULATION!$D$17-$I1502)*(((EXP(-$I1502*$J1526))/(1-EXP(-SIMULATION!$D$4*$I1502)))-(EXP(-SIMULATION!$D$17*$J1526)/(1-EXP(-SIMULATION!$D$4*SIMULATION!$D$17))))</f>
        <v>0.5250043304215033</v>
      </c>
      <c r="L1526">
        <v>-0.46504643667365048</v>
      </c>
      <c r="M1526">
        <f t="shared" ca="1" si="23"/>
        <v>0.2808529373207474</v>
      </c>
    </row>
    <row r="1527" spans="1:13" x14ac:dyDescent="0.25">
      <c r="A1527" s="9">
        <v>62</v>
      </c>
      <c r="B1527" s="2">
        <f ca="1">NORMINV(RAND(),SIMULATION!D7,SIMULATION!D8)</f>
        <v>56.603545589806949</v>
      </c>
      <c r="C1527" s="2">
        <v>2</v>
      </c>
      <c r="D1527" s="2">
        <f ca="1">SIMULATION!$D$11*(1+(SIMULATION!$D$12*LN(1+$C1527)))*(1+(SIMULATION!$D$13*(($B1527/63.5)-1)))</f>
        <v>9.7259185970731483</v>
      </c>
      <c r="E1527" s="2">
        <v>7.9152696826293775E-3</v>
      </c>
      <c r="F1527" s="2">
        <f ca="1">D1527*(1+E1527)</f>
        <v>9.8029018656802833</v>
      </c>
      <c r="G1527" s="2">
        <v>0.46533717034215438</v>
      </c>
      <c r="H1527" s="9">
        <f>SIMULATION!$D$15*EXP($G$1527)</f>
        <v>351.56520165989895</v>
      </c>
      <c r="I1527" s="2">
        <f ca="1">$F1527/$H1527</f>
        <v>2.7883595473602998E-2</v>
      </c>
      <c r="J1527">
        <v>0</v>
      </c>
      <c r="K1527">
        <f ca="1">SIMULATION!$D$3*SIMULATION!$D$17/$H1527/(SIMULATION!$D$17-$I1527)*(((EXP(-$I1527*$J1527))/(1-EXP(-SIMULATION!$D$4*$I1527)))-(EXP(-SIMULATION!$D$17*$J1527)/(1-EXP(-SIMULATION!$D$4*SIMULATION!$D$17))))</f>
        <v>1.7518618913483777</v>
      </c>
      <c r="L1527">
        <v>7.3309611050686965E-2</v>
      </c>
      <c r="M1527">
        <f t="shared" ca="1" si="23"/>
        <v>1.8802902052176482</v>
      </c>
    </row>
    <row r="1528" spans="1:13" x14ac:dyDescent="0.25">
      <c r="A1528" s="9"/>
      <c r="H1528" s="9"/>
      <c r="J1528">
        <v>1</v>
      </c>
      <c r="K1528">
        <f ca="1">SIMULATION!$D$3*SIMULATION!$D$17/$H1527/(SIMULATION!$D$17-$I1527)*(((EXP(-$I1527*$J1528))/(1-EXP(-SIMULATION!$D$4*$I1527)))-(EXP(-SIMULATION!$D$17*$J1528)/(1-EXP(-SIMULATION!$D$4*SIMULATION!$D$17))))</f>
        <v>2.2572746489650743</v>
      </c>
      <c r="L1528">
        <v>-0.11442692601058013</v>
      </c>
      <c r="M1528">
        <f t="shared" ca="1" si="23"/>
        <v>1.9989816497223896</v>
      </c>
    </row>
    <row r="1529" spans="1:13" x14ac:dyDescent="0.25">
      <c r="A1529" s="9"/>
      <c r="H1529" s="9"/>
      <c r="J1529">
        <v>2</v>
      </c>
      <c r="K1529">
        <f ca="1">SIMULATION!$D$3*SIMULATION!$D$17/$H1527/(SIMULATION!$D$17-$I1527)*(((EXP(-$I1527*$J1529))/(1-EXP(-SIMULATION!$D$4*$I1527)))-(EXP(-SIMULATION!$D$17*$J1529)/(1-EXP(-SIMULATION!$D$4*SIMULATION!$D$17))))</f>
        <v>2.5499546147369441</v>
      </c>
      <c r="L1529">
        <v>-0.11398624673199308</v>
      </c>
      <c r="M1529">
        <f t="shared" ca="1" si="23"/>
        <v>2.2592948588661543</v>
      </c>
    </row>
    <row r="1530" spans="1:13" x14ac:dyDescent="0.25">
      <c r="A1530" s="9"/>
      <c r="H1530" s="9"/>
      <c r="J1530">
        <v>3</v>
      </c>
      <c r="K1530">
        <f ca="1">SIMULATION!$D$3*SIMULATION!$D$17/$H1527/(SIMULATION!$D$17-$I1527)*(((EXP(-$I1527*$J1530))/(1-EXP(-SIMULATION!$D$4*$I1527)))-(EXP(-SIMULATION!$D$17*$J1530)/(1-EXP(-SIMULATION!$D$4*SIMULATION!$D$17))))</f>
        <v>2.707168216359761</v>
      </c>
      <c r="L1530">
        <v>-5.785851424620949E-2</v>
      </c>
      <c r="M1530">
        <f t="shared" ca="1" si="23"/>
        <v>2.5505354855466242</v>
      </c>
    </row>
    <row r="1531" spans="1:13" x14ac:dyDescent="0.25">
      <c r="A1531" s="9"/>
      <c r="H1531" s="9"/>
      <c r="J1531">
        <v>4</v>
      </c>
      <c r="K1531">
        <f ca="1">SIMULATION!$D$3*SIMULATION!$D$17/$H1527/(SIMULATION!$D$17-$I1527)*(((EXP(-$I1527*$J1531))/(1-EXP(-SIMULATION!$D$4*$I1527)))-(EXP(-SIMULATION!$D$17*$J1531)/(1-EXP(-SIMULATION!$D$4*SIMULATION!$D$17))))</f>
        <v>2.778406063502699</v>
      </c>
      <c r="L1531">
        <v>0.3312918606950721</v>
      </c>
      <c r="M1531">
        <f t="shared" ca="1" si="23"/>
        <v>3.6988693780469788</v>
      </c>
    </row>
    <row r="1532" spans="1:13" x14ac:dyDescent="0.25">
      <c r="A1532" s="9"/>
      <c r="H1532" s="9"/>
      <c r="J1532">
        <v>5</v>
      </c>
      <c r="K1532">
        <f ca="1">SIMULATION!$D$3*SIMULATION!$D$17/$H1527/(SIMULATION!$D$17-$I1527)*(((EXP(-$I1527*$J1532))/(1-EXP(-SIMULATION!$D$4*$I1527)))-(EXP(-SIMULATION!$D$17*$J1532)/(1-EXP(-SIMULATION!$D$4*SIMULATION!$D$17))))</f>
        <v>2.7953599961252609</v>
      </c>
      <c r="L1532">
        <v>4.5907045935564238E-2</v>
      </c>
      <c r="M1532">
        <f t="shared" ca="1" si="23"/>
        <v>2.9236867158738216</v>
      </c>
    </row>
    <row r="1533" spans="1:13" x14ac:dyDescent="0.25">
      <c r="A1533" s="9"/>
      <c r="H1533" s="9"/>
      <c r="J1533">
        <v>6</v>
      </c>
      <c r="K1533">
        <f ca="1">SIMULATION!$D$3*SIMULATION!$D$17/$H1527/(SIMULATION!$D$17-$I1527)*(((EXP(-$I1527*$J1533))/(1-EXP(-SIMULATION!$D$4*$I1527)))-(EXP(-SIMULATION!$D$17*$J1533)/(1-EXP(-SIMULATION!$D$4*SIMULATION!$D$17))))</f>
        <v>2.7783166014017828</v>
      </c>
      <c r="L1533">
        <v>0.14625161320450325</v>
      </c>
      <c r="M1533">
        <f t="shared" ca="1" si="23"/>
        <v>3.1846498863496464</v>
      </c>
    </row>
    <row r="1534" spans="1:13" x14ac:dyDescent="0.25">
      <c r="A1534" s="9"/>
      <c r="H1534" s="9"/>
      <c r="J1534">
        <v>7</v>
      </c>
      <c r="K1534">
        <f ca="1">SIMULATION!$D$3*SIMULATION!$D$17/$H1527/(SIMULATION!$D$17-$I1527)*(((EXP(-$I1527*$J1534))/(1-EXP(-SIMULATION!$D$4*$I1527)))-(EXP(-SIMULATION!$D$17*$J1534)/(1-EXP(-SIMULATION!$D$4*SIMULATION!$D$17))))</f>
        <v>2.7402543172263445</v>
      </c>
      <c r="L1534">
        <v>-3.7173750806528787E-2</v>
      </c>
      <c r="M1534">
        <f t="shared" ca="1" si="23"/>
        <v>2.6383887860912578</v>
      </c>
    </row>
    <row r="1535" spans="1:13" x14ac:dyDescent="0.25">
      <c r="A1535" s="9"/>
      <c r="H1535" s="9"/>
      <c r="J1535">
        <v>8</v>
      </c>
      <c r="K1535">
        <f ca="1">SIMULATION!$D$3*SIMULATION!$D$17/$H1527/(SIMULATION!$D$17-$I1527)*(((EXP(-$I1527*$J1535))/(1-EXP(-SIMULATION!$D$4*$I1527)))-(EXP(-SIMULATION!$D$17*$J1535)/(1-EXP(-SIMULATION!$D$4*SIMULATION!$D$17))))</f>
        <v>2.6894689387276745</v>
      </c>
      <c r="L1535">
        <v>0.14022375126812861</v>
      </c>
      <c r="M1535">
        <f t="shared" ca="1" si="23"/>
        <v>3.0665963622351815</v>
      </c>
    </row>
    <row r="1536" spans="1:13" x14ac:dyDescent="0.25">
      <c r="A1536" s="9"/>
      <c r="H1536" s="9"/>
      <c r="J1536">
        <v>9</v>
      </c>
      <c r="K1536">
        <f ca="1">SIMULATION!$D$3*SIMULATION!$D$17/$H1527/(SIMULATION!$D$17-$I1527)*(((EXP(-$I1527*$J1536))/(1-EXP(-SIMULATION!$D$4*$I1527)))-(EXP(-SIMULATION!$D$17*$J1536)/(1-EXP(-SIMULATION!$D$4*SIMULATION!$D$17))))</f>
        <v>2.6312560901722932</v>
      </c>
      <c r="L1536">
        <v>0.14087696281554762</v>
      </c>
      <c r="M1536">
        <f t="shared" ca="1" si="23"/>
        <v>3.0019394565456787</v>
      </c>
    </row>
    <row r="1537" spans="1:13" x14ac:dyDescent="0.25">
      <c r="A1537" s="9"/>
      <c r="H1537" s="9"/>
      <c r="J1537">
        <v>10</v>
      </c>
      <c r="K1537">
        <f ca="1">SIMULATION!$D$3*SIMULATION!$D$17/$H1527/(SIMULATION!$D$17-$I1527)*(((EXP(-$I1527*$J1537))/(1-EXP(-SIMULATION!$D$4*$I1527)))-(EXP(-SIMULATION!$D$17*$J1537)/(1-EXP(-SIMULATION!$D$4*SIMULATION!$D$17))))</f>
        <v>2.5689893778465076</v>
      </c>
      <c r="L1537">
        <v>0.34359543330415865</v>
      </c>
      <c r="M1537">
        <f t="shared" ca="1" si="23"/>
        <v>3.4516823962814591</v>
      </c>
    </row>
    <row r="1538" spans="1:13" x14ac:dyDescent="0.25">
      <c r="A1538" s="9"/>
      <c r="H1538" s="9"/>
      <c r="J1538">
        <v>11</v>
      </c>
      <c r="K1538">
        <f ca="1">SIMULATION!$D$3*SIMULATION!$D$17/$H1527/(SIMULATION!$D$17-$I1527)*(((EXP(-$I1527*$J1538))/(1-EXP(-SIMULATION!$D$4*$I1527)))-(EXP(-SIMULATION!$D$17*$J1538)/(1-EXP(-SIMULATION!$D$4*SIMULATION!$D$17))))</f>
        <v>2.5048112810779815</v>
      </c>
      <c r="L1538">
        <v>-8.1603548895631983E-2</v>
      </c>
      <c r="M1538">
        <f t="shared" ca="1" si="23"/>
        <v>2.300409791228204</v>
      </c>
    </row>
    <row r="1539" spans="1:13" x14ac:dyDescent="0.25">
      <c r="A1539" s="9"/>
      <c r="H1539" s="9"/>
      <c r="J1539">
        <v>12</v>
      </c>
      <c r="K1539">
        <f ca="1">SIMULATION!$D$3*SIMULATION!$D$17/$H1527/(SIMULATION!$D$17-$I1527)*(((EXP(-$I1527*$J1539))/(1-EXP(-SIMULATION!$D$4*$I1527)))-(EXP(-SIMULATION!$D$17*$J1539)/(1-EXP(-SIMULATION!$D$4*SIMULATION!$D$17))))</f>
        <v>2.4400758768827089</v>
      </c>
      <c r="L1539">
        <v>6.7702965102520593E-2</v>
      </c>
      <c r="M1539">
        <f t="shared" ref="M1539:M1602" ca="1" si="24">$K1539*(1+$L1539)</f>
        <v>2.605276248822801</v>
      </c>
    </row>
    <row r="1540" spans="1:13" x14ac:dyDescent="0.25">
      <c r="A1540" s="9"/>
      <c r="H1540" s="9"/>
      <c r="J1540">
        <v>13</v>
      </c>
      <c r="K1540">
        <f ca="1">SIMULATION!$D$3*SIMULATION!$D$17/$H1527/(SIMULATION!$D$17-$I1527)*(((EXP(-$I1527*$J1540))/(1-EXP(-SIMULATION!$D$4*$I1527)))-(EXP(-SIMULATION!$D$17*$J1540)/(1-EXP(-SIMULATION!$D$4*SIMULATION!$D$17))))</f>
        <v>2.375632533989636</v>
      </c>
      <c r="L1540">
        <v>-0.36000290834435394</v>
      </c>
      <c r="M1540">
        <f t="shared" ca="1" si="24"/>
        <v>1.5203979125959</v>
      </c>
    </row>
    <row r="1541" spans="1:13" x14ac:dyDescent="0.25">
      <c r="A1541" s="9"/>
      <c r="H1541" s="9"/>
      <c r="J1541">
        <v>14</v>
      </c>
      <c r="K1541">
        <f ca="1">SIMULATION!$D$3*SIMULATION!$D$17/$H1527/(SIMULATION!$D$17-$I1527)*(((EXP(-$I1527*$J1541))/(1-EXP(-SIMULATION!$D$4*$I1527)))-(EXP(-SIMULATION!$D$17*$J1541)/(1-EXP(-SIMULATION!$D$4*SIMULATION!$D$17))))</f>
        <v>2.3120076965854501</v>
      </c>
      <c r="L1541">
        <v>8.412902879990794E-2</v>
      </c>
      <c r="M1541">
        <f t="shared" ca="1" si="24"/>
        <v>2.5065146586770961</v>
      </c>
    </row>
    <row r="1542" spans="1:13" x14ac:dyDescent="0.25">
      <c r="A1542" s="9"/>
      <c r="H1542" s="9"/>
      <c r="J1542">
        <v>15</v>
      </c>
      <c r="K1542">
        <f ca="1">SIMULATION!$D$3*SIMULATION!$D$17/$H1527/(SIMULATION!$D$17-$I1527)*(((EXP(-$I1527*$J1542))/(1-EXP(-SIMULATION!$D$4*$I1527)))-(EXP(-SIMULATION!$D$17*$J1542)/(1-EXP(-SIMULATION!$D$4*SIMULATION!$D$17))))</f>
        <v>2.2495213618705523</v>
      </c>
      <c r="L1542">
        <v>0.12435795614102917</v>
      </c>
      <c r="M1542">
        <f t="shared" ca="1" si="24"/>
        <v>2.5292672407283585</v>
      </c>
    </row>
    <row r="1543" spans="1:13" x14ac:dyDescent="0.25">
      <c r="A1543" s="9"/>
      <c r="H1543" s="9"/>
      <c r="J1543">
        <v>16</v>
      </c>
      <c r="K1543">
        <f ca="1">SIMULATION!$D$3*SIMULATION!$D$17/$H1527/(SIMULATION!$D$17-$I1527)*(((EXP(-$I1527*$J1543))/(1-EXP(-SIMULATION!$D$4*$I1527)))-(EXP(-SIMULATION!$D$17*$J1543)/(1-EXP(-SIMULATION!$D$4*SIMULATION!$D$17))))</f>
        <v>2.1883617082055662</v>
      </c>
      <c r="L1543">
        <v>4.7478121326754774E-2</v>
      </c>
      <c r="M1543">
        <f t="shared" ca="1" si="24"/>
        <v>2.2922610108945745</v>
      </c>
    </row>
    <row r="1544" spans="1:13" x14ac:dyDescent="0.25">
      <c r="A1544" s="9"/>
      <c r="H1544" s="9"/>
      <c r="J1544">
        <v>17</v>
      </c>
      <c r="K1544">
        <f ca="1">SIMULATION!$D$3*SIMULATION!$D$17/$H1527/(SIMULATION!$D$17-$I1527)*(((EXP(-$I1527*$J1544))/(1-EXP(-SIMULATION!$D$4*$I1527)))-(EXP(-SIMULATION!$D$17*$J1544)/(1-EXP(-SIMULATION!$D$4*SIMULATION!$D$17))))</f>
        <v>2.1286329055115196</v>
      </c>
      <c r="L1544">
        <v>0.35721284294369526</v>
      </c>
      <c r="M1544">
        <f t="shared" ca="1" si="24"/>
        <v>2.8890079172727878</v>
      </c>
    </row>
    <row r="1545" spans="1:13" x14ac:dyDescent="0.25">
      <c r="A1545" s="9"/>
      <c r="H1545" s="9"/>
      <c r="J1545">
        <v>18</v>
      </c>
      <c r="K1545">
        <f ca="1">SIMULATION!$D$3*SIMULATION!$D$17/$H1527/(SIMULATION!$D$17-$I1527)*(((EXP(-$I1527*$J1545))/(1-EXP(-SIMULATION!$D$4*$I1527)))-(EXP(-SIMULATION!$D$17*$J1545)/(1-EXP(-SIMULATION!$D$4*SIMULATION!$D$17))))</f>
        <v>2.0703857405681485</v>
      </c>
      <c r="L1545">
        <v>-0.15533822636798517</v>
      </c>
      <c r="M1545">
        <f t="shared" ca="1" si="24"/>
        <v>1.7487756917307247</v>
      </c>
    </row>
    <row r="1546" spans="1:13" x14ac:dyDescent="0.25">
      <c r="A1546" s="9"/>
      <c r="H1546" s="9"/>
      <c r="J1546">
        <v>19</v>
      </c>
      <c r="K1546">
        <f ca="1">SIMULATION!$D$3*SIMULATION!$D$17/$H1527/(SIMULATION!$D$17-$I1527)*(((EXP(-$I1527*$J1546))/(1-EXP(-SIMULATION!$D$4*$I1527)))-(EXP(-SIMULATION!$D$17*$J1546)/(1-EXP(-SIMULATION!$D$4*SIMULATION!$D$17))))</f>
        <v>2.013637230032796</v>
      </c>
      <c r="L1546">
        <v>0.11594244940317736</v>
      </c>
      <c r="M1546">
        <f t="shared" ca="1" si="24"/>
        <v>2.2471032626922276</v>
      </c>
    </row>
    <row r="1547" spans="1:13" x14ac:dyDescent="0.25">
      <c r="A1547" s="9"/>
      <c r="H1547" s="9"/>
      <c r="J1547">
        <v>20</v>
      </c>
      <c r="K1547">
        <f ca="1">SIMULATION!$D$3*SIMULATION!$D$17/$H1527/(SIMULATION!$D$17-$I1527)*(((EXP(-$I1527*$J1547))/(1-EXP(-SIMULATION!$D$4*$I1527)))-(EXP(-SIMULATION!$D$17*$J1547)/(1-EXP(-SIMULATION!$D$4*SIMULATION!$D$17))))</f>
        <v>1.9583831768647475</v>
      </c>
      <c r="L1547">
        <v>0.33227234443913162</v>
      </c>
      <c r="M1547">
        <f t="shared" ca="1" si="24"/>
        <v>2.6090997463517516</v>
      </c>
    </row>
    <row r="1548" spans="1:13" x14ac:dyDescent="0.25">
      <c r="A1548" s="9"/>
      <c r="H1548" s="9"/>
      <c r="J1548">
        <v>21</v>
      </c>
      <c r="K1548">
        <f ca="1">SIMULATION!$D$3*SIMULATION!$D$17/$H1527/(SIMULATION!$D$17-$I1527)*(((EXP(-$I1527*$J1548))/(1-EXP(-SIMULATION!$D$4*$I1527)))-(EXP(-SIMULATION!$D$17*$J1548)/(1-EXP(-SIMULATION!$D$4*SIMULATION!$D$17))))</f>
        <v>1.9046062050444885</v>
      </c>
      <c r="L1548">
        <v>-0.10891903379280553</v>
      </c>
      <c r="M1548">
        <f t="shared" ca="1" si="24"/>
        <v>1.6971583374352608</v>
      </c>
    </row>
    <row r="1549" spans="1:13" x14ac:dyDescent="0.25">
      <c r="A1549" s="9"/>
      <c r="H1549" s="9"/>
      <c r="J1549">
        <v>22</v>
      </c>
      <c r="K1549">
        <f ca="1">SIMULATION!$D$3*SIMULATION!$D$17/$H1527/(SIMULATION!$D$17-$I1527)*(((EXP(-$I1527*$J1549))/(1-EXP(-SIMULATION!$D$4*$I1527)))-(EXP(-SIMULATION!$D$17*$J1549)/(1-EXP(-SIMULATION!$D$4*SIMULATION!$D$17))))</f>
        <v>1.8522808969974738</v>
      </c>
      <c r="L1549">
        <v>-0.59772751789577849</v>
      </c>
      <c r="M1549">
        <f t="shared" ca="1" si="24"/>
        <v>0.74512163398940767</v>
      </c>
    </row>
    <row r="1550" spans="1:13" x14ac:dyDescent="0.25">
      <c r="A1550" s="9"/>
      <c r="H1550" s="9"/>
      <c r="J1550">
        <v>23</v>
      </c>
      <c r="K1550">
        <f ca="1">SIMULATION!$D$3*SIMULATION!$D$17/$H1527/(SIMULATION!$D$17-$I1527)*(((EXP(-$I1527*$J1550))/(1-EXP(-SIMULATION!$D$4*$I1527)))-(EXP(-SIMULATION!$D$17*$J1550)/(1-EXP(-SIMULATION!$D$4*SIMULATION!$D$17))))</f>
        <v>1.8013770746746247</v>
      </c>
      <c r="L1550">
        <v>3.3161797744837608E-2</v>
      </c>
      <c r="M1550">
        <f t="shared" ca="1" si="24"/>
        <v>1.8611139768871716</v>
      </c>
    </row>
    <row r="1551" spans="1:13" x14ac:dyDescent="0.25">
      <c r="A1551" s="9"/>
      <c r="H1551" s="9"/>
      <c r="J1551">
        <v>24</v>
      </c>
      <c r="K1551">
        <f ca="1">SIMULATION!$D$3*SIMULATION!$D$17/$H1527/(SIMULATION!$D$17-$I1527)*(((EXP(-$I1527*$J1551))/(1-EXP(-SIMULATION!$D$4*$I1527)))-(EXP(-SIMULATION!$D$17*$J1551)/(1-EXP(-SIMULATION!$D$4*SIMULATION!$D$17))))</f>
        <v>1.7518618913483781</v>
      </c>
      <c r="L1551">
        <v>-0.16902317927136454</v>
      </c>
      <c r="M1551">
        <f t="shared" ca="1" si="24"/>
        <v>1.4557566248283293</v>
      </c>
    </row>
    <row r="1552" spans="1:13" x14ac:dyDescent="0.25">
      <c r="A1552" s="9">
        <v>63</v>
      </c>
      <c r="B1552" s="2">
        <f ca="1">NORMINV(RAND(),SIMULATION!D7,SIMULATION!D8)</f>
        <v>55.161489224850371</v>
      </c>
      <c r="C1552" s="2">
        <v>2</v>
      </c>
      <c r="D1552" s="2">
        <f ca="1">SIMULATION!$D$11*(1+(SIMULATION!$D$12*LN(1+$C1552)))*(1+(SIMULATION!$D$13*(($B1552/63.5)-1)))</f>
        <v>9.6188289862675944</v>
      </c>
      <c r="E1552" s="2">
        <v>0.30437712037921077</v>
      </c>
      <c r="F1552" s="2">
        <f ca="1">D1552*(1+E1552)</f>
        <v>12.546580454527808</v>
      </c>
      <c r="G1552" s="2">
        <v>-0.17992017970180724</v>
      </c>
      <c r="H1552" s="9">
        <f>SIMULATION!$D$15*EXP($G$1552)</f>
        <v>184.40562951520877</v>
      </c>
      <c r="I1552" s="2">
        <f ca="1">$F1552/$H1552</f>
        <v>6.8037947038341554E-2</v>
      </c>
      <c r="J1552">
        <v>0</v>
      </c>
      <c r="K1552">
        <f ca="1">SIMULATION!$D$3*SIMULATION!$D$17/$H1552/(SIMULATION!$D$17-$I1552)*(((EXP(-$I1552*$J1552))/(1-EXP(-SIMULATION!$D$4*$I1552)))-(EXP(-SIMULATION!$D$17*$J1552)/(1-EXP(-SIMULATION!$D$4*SIMULATION!$D$17))))</f>
        <v>0.85475975567717932</v>
      </c>
      <c r="L1552">
        <v>-0.12115687189538996</v>
      </c>
      <c r="M1552">
        <f t="shared" ca="1" si="24"/>
        <v>0.75119973745726454</v>
      </c>
    </row>
    <row r="1553" spans="1:13" x14ac:dyDescent="0.25">
      <c r="A1553" s="9"/>
      <c r="H1553" s="9"/>
      <c r="J1553">
        <v>1</v>
      </c>
      <c r="K1553">
        <f ca="1">SIMULATION!$D$3*SIMULATION!$D$17/$H1552/(SIMULATION!$D$17-$I1552)*(((EXP(-$I1552*$J1553))/(1-EXP(-SIMULATION!$D$4*$I1552)))-(EXP(-SIMULATION!$D$17*$J1553)/(1-EXP(-SIMULATION!$D$4*SIMULATION!$D$17))))</f>
        <v>1.8315897400452281</v>
      </c>
      <c r="L1553">
        <v>0.36728870089738475</v>
      </c>
      <c r="M1553">
        <f t="shared" ca="1" si="24"/>
        <v>2.5043119562434186</v>
      </c>
    </row>
    <row r="1554" spans="1:13" x14ac:dyDescent="0.25">
      <c r="A1554" s="9"/>
      <c r="H1554" s="9"/>
      <c r="J1554">
        <v>2</v>
      </c>
      <c r="K1554">
        <f ca="1">SIMULATION!$D$3*SIMULATION!$D$17/$H1552/(SIMULATION!$D$17-$I1552)*(((EXP(-$I1552*$J1554))/(1-EXP(-SIMULATION!$D$4*$I1552)))-(EXP(-SIMULATION!$D$17*$J1554)/(1-EXP(-SIMULATION!$D$4*SIMULATION!$D$17))))</f>
        <v>2.3731216294377697</v>
      </c>
      <c r="L1554">
        <v>5.69933993240005E-2</v>
      </c>
      <c r="M1554">
        <f t="shared" ca="1" si="24"/>
        <v>2.5083738981087396</v>
      </c>
    </row>
    <row r="1555" spans="1:13" x14ac:dyDescent="0.25">
      <c r="A1555" s="9"/>
      <c r="H1555" s="9"/>
      <c r="J1555">
        <v>3</v>
      </c>
      <c r="K1555">
        <f ca="1">SIMULATION!$D$3*SIMULATION!$D$17/$H1552/(SIMULATION!$D$17-$I1552)*(((EXP(-$I1552*$J1555))/(1-EXP(-SIMULATION!$D$4*$I1552)))-(EXP(-SIMULATION!$D$17*$J1555)/(1-EXP(-SIMULATION!$D$4*SIMULATION!$D$17))))</f>
        <v>2.641258265965909</v>
      </c>
      <c r="L1555">
        <v>-0.16683235592745954</v>
      </c>
      <c r="M1555">
        <f t="shared" ca="1" si="24"/>
        <v>2.2006109268419398</v>
      </c>
    </row>
    <row r="1556" spans="1:13" x14ac:dyDescent="0.25">
      <c r="A1556" s="9"/>
      <c r="H1556" s="9"/>
      <c r="J1556">
        <v>4</v>
      </c>
      <c r="K1556">
        <f ca="1">SIMULATION!$D$3*SIMULATION!$D$17/$H1552/(SIMULATION!$D$17-$I1552)*(((EXP(-$I1552*$J1556))/(1-EXP(-SIMULATION!$D$4*$I1552)))-(EXP(-SIMULATION!$D$17*$J1556)/(1-EXP(-SIMULATION!$D$4*SIMULATION!$D$17))))</f>
        <v>2.7393855850347846</v>
      </c>
      <c r="L1556">
        <v>-0.1790036957619319</v>
      </c>
      <c r="M1556">
        <f t="shared" ca="1" si="24"/>
        <v>2.2490254411965962</v>
      </c>
    </row>
    <row r="1557" spans="1:13" x14ac:dyDescent="0.25">
      <c r="A1557" s="9"/>
      <c r="H1557" s="9"/>
      <c r="J1557">
        <v>5</v>
      </c>
      <c r="K1557">
        <f ca="1">SIMULATION!$D$3*SIMULATION!$D$17/$H1552/(SIMULATION!$D$17-$I1552)*(((EXP(-$I1552*$J1557))/(1-EXP(-SIMULATION!$D$4*$I1552)))-(EXP(-SIMULATION!$D$17*$J1557)/(1-EXP(-SIMULATION!$D$4*SIMULATION!$D$17))))</f>
        <v>2.7334144976531842</v>
      </c>
      <c r="L1557">
        <v>4.6975021226232393E-2</v>
      </c>
      <c r="M1557">
        <f t="shared" ca="1" si="24"/>
        <v>2.8618167017005338</v>
      </c>
    </row>
    <row r="1558" spans="1:13" x14ac:dyDescent="0.25">
      <c r="A1558" s="9"/>
      <c r="H1558" s="9"/>
      <c r="J1558">
        <v>6</v>
      </c>
      <c r="K1558">
        <f ca="1">SIMULATION!$D$3*SIMULATION!$D$17/$H1552/(SIMULATION!$D$17-$I1552)*(((EXP(-$I1552*$J1558))/(1-EXP(-SIMULATION!$D$4*$I1552)))-(EXP(-SIMULATION!$D$17*$J1558)/(1-EXP(-SIMULATION!$D$4*SIMULATION!$D$17))))</f>
        <v>2.6652634588596071</v>
      </c>
      <c r="L1558">
        <v>1.8774996961186858E-2</v>
      </c>
      <c r="M1558">
        <f t="shared" ca="1" si="24"/>
        <v>2.7153037722004583</v>
      </c>
    </row>
    <row r="1559" spans="1:13" x14ac:dyDescent="0.25">
      <c r="A1559" s="9"/>
      <c r="H1559" s="9"/>
      <c r="J1559">
        <v>7</v>
      </c>
      <c r="K1559">
        <f ca="1">SIMULATION!$D$3*SIMULATION!$D$17/$H1552/(SIMULATION!$D$17-$I1552)*(((EXP(-$I1552*$J1559))/(1-EXP(-SIMULATION!$D$4*$I1552)))-(EXP(-SIMULATION!$D$17*$J1559)/(1-EXP(-SIMULATION!$D$4*SIMULATION!$D$17))))</f>
        <v>2.5614969482636427</v>
      </c>
      <c r="L1559">
        <v>0.38789780467067997</v>
      </c>
      <c r="M1559">
        <f t="shared" ca="1" si="24"/>
        <v>3.5550959911657563</v>
      </c>
    </row>
    <row r="1560" spans="1:13" x14ac:dyDescent="0.25">
      <c r="A1560" s="9"/>
      <c r="H1560" s="9"/>
      <c r="J1560">
        <v>8</v>
      </c>
      <c r="K1560">
        <f ca="1">SIMULATION!$D$3*SIMULATION!$D$17/$H1552/(SIMULATION!$D$17-$I1552)*(((EXP(-$I1552*$J1560))/(1-EXP(-SIMULATION!$D$4*$I1552)))-(EXP(-SIMULATION!$D$17*$J1560)/(1-EXP(-SIMULATION!$D$4*SIMULATION!$D$17))))</f>
        <v>2.4388598385995603</v>
      </c>
      <c r="L1560">
        <v>-0.3333327723932682</v>
      </c>
      <c r="M1560">
        <f t="shared" ca="1" si="24"/>
        <v>1.6259079271205703</v>
      </c>
    </row>
    <row r="1561" spans="1:13" x14ac:dyDescent="0.25">
      <c r="A1561" s="9"/>
      <c r="H1561" s="9"/>
      <c r="J1561">
        <v>9</v>
      </c>
      <c r="K1561">
        <f ca="1">SIMULATION!$D$3*SIMULATION!$D$17/$H1552/(SIMULATION!$D$17-$I1552)*(((EXP(-$I1552*$J1561))/(1-EXP(-SIMULATION!$D$4*$I1552)))-(EXP(-SIMULATION!$D$17*$J1561)/(1-EXP(-SIMULATION!$D$4*SIMULATION!$D$17))))</f>
        <v>2.3078226646982123</v>
      </c>
      <c r="L1561">
        <v>0.29129922962394889</v>
      </c>
      <c r="M1561">
        <f t="shared" ca="1" si="24"/>
        <v>2.9800896290334906</v>
      </c>
    </row>
    <row r="1562" spans="1:13" x14ac:dyDescent="0.25">
      <c r="A1562" s="9"/>
      <c r="H1562" s="9"/>
      <c r="J1562">
        <v>10</v>
      </c>
      <c r="K1562">
        <f ca="1">SIMULATION!$D$3*SIMULATION!$D$17/$H1552/(SIMULATION!$D$17-$I1552)*(((EXP(-$I1552*$J1562))/(1-EXP(-SIMULATION!$D$4*$I1552)))-(EXP(-SIMULATION!$D$17*$J1562)/(1-EXP(-SIMULATION!$D$4*SIMULATION!$D$17))))</f>
        <v>2.1748523139270364</v>
      </c>
      <c r="L1562">
        <v>-0.10059750424637251</v>
      </c>
      <c r="M1562">
        <f t="shared" ca="1" si="24"/>
        <v>1.9560675990415284</v>
      </c>
    </row>
    <row r="1563" spans="1:13" x14ac:dyDescent="0.25">
      <c r="A1563" s="9"/>
      <c r="H1563" s="9"/>
      <c r="J1563">
        <v>11</v>
      </c>
      <c r="K1563">
        <f ca="1">SIMULATION!$D$3*SIMULATION!$D$17/$H1552/(SIMULATION!$D$17-$I1552)*(((EXP(-$I1552*$J1563))/(1-EXP(-SIMULATION!$D$4*$I1552)))-(EXP(-SIMULATION!$D$17*$J1563)/(1-EXP(-SIMULATION!$D$4*SIMULATION!$D$17))))</f>
        <v>2.043866014957016</v>
      </c>
      <c r="L1563">
        <v>7.2908582243659162E-2</v>
      </c>
      <c r="M1563">
        <f t="shared" ca="1" si="24"/>
        <v>2.1928813884035296</v>
      </c>
    </row>
    <row r="1564" spans="1:13" x14ac:dyDescent="0.25">
      <c r="A1564" s="9"/>
      <c r="H1564" s="9"/>
      <c r="J1564">
        <v>12</v>
      </c>
      <c r="K1564">
        <f ca="1">SIMULATION!$D$3*SIMULATION!$D$17/$H1552/(SIMULATION!$D$17-$I1552)*(((EXP(-$I1552*$J1564))/(1-EXP(-SIMULATION!$D$4*$I1552)))-(EXP(-SIMULATION!$D$17*$J1564)/(1-EXP(-SIMULATION!$D$4*SIMULATION!$D$17))))</f>
        <v>1.9171620382543388</v>
      </c>
      <c r="L1564">
        <v>0.21861167079906271</v>
      </c>
      <c r="M1564">
        <f t="shared" ca="1" si="24"/>
        <v>2.3362760346296563</v>
      </c>
    </row>
    <row r="1565" spans="1:13" x14ac:dyDescent="0.25">
      <c r="A1565" s="9"/>
      <c r="H1565" s="9"/>
      <c r="J1565">
        <v>13</v>
      </c>
      <c r="K1565">
        <f ca="1">SIMULATION!$D$3*SIMULATION!$D$17/$H1552/(SIMULATION!$D$17-$I1552)*(((EXP(-$I1552*$J1565))/(1-EXP(-SIMULATION!$D$4*$I1552)))-(EXP(-SIMULATION!$D$17*$J1565)/(1-EXP(-SIMULATION!$D$4*SIMULATION!$D$17))))</f>
        <v>1.7960151298586968</v>
      </c>
      <c r="L1565">
        <v>0.37145691888371762</v>
      </c>
      <c r="M1565">
        <f t="shared" ca="1" si="24"/>
        <v>2.4631573762645482</v>
      </c>
    </row>
    <row r="1566" spans="1:13" x14ac:dyDescent="0.25">
      <c r="A1566" s="9"/>
      <c r="H1566" s="9"/>
      <c r="J1566">
        <v>14</v>
      </c>
      <c r="K1566">
        <f ca="1">SIMULATION!$D$3*SIMULATION!$D$17/$H1552/(SIMULATION!$D$17-$I1552)*(((EXP(-$I1552*$J1566))/(1-EXP(-SIMULATION!$D$4*$I1552)))-(EXP(-SIMULATION!$D$17*$J1566)/(1-EXP(-SIMULATION!$D$4*SIMULATION!$D$17))))</f>
        <v>1.681057162683403</v>
      </c>
      <c r="L1566">
        <v>-0.22029796036874597</v>
      </c>
      <c r="M1566">
        <f t="shared" ca="1" si="24"/>
        <v>1.3107236984809782</v>
      </c>
    </row>
    <row r="1567" spans="1:13" x14ac:dyDescent="0.25">
      <c r="A1567" s="9"/>
      <c r="H1567" s="9"/>
      <c r="J1567">
        <v>15</v>
      </c>
      <c r="K1567">
        <f ca="1">SIMULATION!$D$3*SIMULATION!$D$17/$H1552/(SIMULATION!$D$17-$I1552)*(((EXP(-$I1552*$J1567))/(1-EXP(-SIMULATION!$D$4*$I1552)))-(EXP(-SIMULATION!$D$17*$J1567)/(1-EXP(-SIMULATION!$D$4*SIMULATION!$D$17))))</f>
        <v>1.5725202103129485</v>
      </c>
      <c r="L1567">
        <v>-0.21291909799395356</v>
      </c>
      <c r="M1567">
        <f t="shared" ca="1" si="24"/>
        <v>1.2377006255558534</v>
      </c>
    </row>
    <row r="1568" spans="1:13" x14ac:dyDescent="0.25">
      <c r="A1568" s="9"/>
      <c r="H1568" s="9"/>
      <c r="J1568">
        <v>16</v>
      </c>
      <c r="K1568">
        <f ca="1">SIMULATION!$D$3*SIMULATION!$D$17/$H1552/(SIMULATION!$D$17-$I1552)*(((EXP(-$I1552*$J1568))/(1-EXP(-SIMULATION!$D$4*$I1552)))-(EXP(-SIMULATION!$D$17*$J1568)/(1-EXP(-SIMULATION!$D$4*SIMULATION!$D$17))))</f>
        <v>1.4703915141528363</v>
      </c>
      <c r="L1568">
        <v>0.10826541722975365</v>
      </c>
      <c r="M1568">
        <f t="shared" ca="1" si="24"/>
        <v>1.6295840649236824</v>
      </c>
    </row>
    <row r="1569" spans="1:13" x14ac:dyDescent="0.25">
      <c r="A1569" s="9"/>
      <c r="H1569" s="9"/>
      <c r="J1569">
        <v>17</v>
      </c>
      <c r="K1569">
        <f ca="1">SIMULATION!$D$3*SIMULATION!$D$17/$H1552/(SIMULATION!$D$17-$I1552)*(((EXP(-$I1552*$J1569))/(1-EXP(-SIMULATION!$D$4*$I1552)))-(EXP(-SIMULATION!$D$17*$J1569)/(1-EXP(-SIMULATION!$D$4*SIMULATION!$D$17))))</f>
        <v>1.3745120423496393</v>
      </c>
      <c r="L1569">
        <v>-5.42215139916499E-2</v>
      </c>
      <c r="M1569">
        <f t="shared" ca="1" si="24"/>
        <v>1.299983918413687</v>
      </c>
    </row>
    <row r="1570" spans="1:13" x14ac:dyDescent="0.25">
      <c r="A1570" s="9"/>
      <c r="H1570" s="9"/>
      <c r="J1570">
        <v>18</v>
      </c>
      <c r="K1570">
        <f ca="1">SIMULATION!$D$3*SIMULATION!$D$17/$H1552/(SIMULATION!$D$17-$I1552)*(((EXP(-$I1552*$J1570))/(1-EXP(-SIMULATION!$D$4*$I1552)))-(EXP(-SIMULATION!$D$17*$J1570)/(1-EXP(-SIMULATION!$D$4*SIMULATION!$D$17))))</f>
        <v>1.2846389501340161</v>
      </c>
      <c r="L1570">
        <v>6.8201770820139479E-2</v>
      </c>
      <c r="M1570">
        <f t="shared" ca="1" si="24"/>
        <v>1.3722536013976807</v>
      </c>
    </row>
    <row r="1571" spans="1:13" x14ac:dyDescent="0.25">
      <c r="A1571" s="9"/>
      <c r="H1571" s="9"/>
      <c r="J1571">
        <v>19</v>
      </c>
      <c r="K1571">
        <f ca="1">SIMULATION!$D$3*SIMULATION!$D$17/$H1552/(SIMULATION!$D$17-$I1552)*(((EXP(-$I1552*$J1571))/(1-EXP(-SIMULATION!$D$4*$I1552)))-(EXP(-SIMULATION!$D$17*$J1571)/(1-EXP(-SIMULATION!$D$4*SIMULATION!$D$17))))</f>
        <v>1.2004849532699928</v>
      </c>
      <c r="L1571">
        <v>4.0211629103589573E-2</v>
      </c>
      <c r="M1571">
        <f t="shared" ca="1" si="24"/>
        <v>1.2487584089553259</v>
      </c>
    </row>
    <row r="1572" spans="1:13" x14ac:dyDescent="0.25">
      <c r="A1572" s="9"/>
      <c r="H1572" s="9"/>
      <c r="J1572">
        <v>20</v>
      </c>
      <c r="K1572">
        <f ca="1">SIMULATION!$D$3*SIMULATION!$D$17/$H1552/(SIMULATION!$D$17-$I1552)*(((EXP(-$I1552*$J1572))/(1-EXP(-SIMULATION!$D$4*$I1552)))-(EXP(-SIMULATION!$D$17*$J1572)/(1-EXP(-SIMULATION!$D$4*SIMULATION!$D$17))))</f>
        <v>1.1217429497906493</v>
      </c>
      <c r="L1572">
        <v>-6.8214336150316773E-2</v>
      </c>
      <c r="M1572">
        <f t="shared" ca="1" si="24"/>
        <v>1.0452239991393819</v>
      </c>
    </row>
    <row r="1573" spans="1:13" x14ac:dyDescent="0.25">
      <c r="A1573" s="9"/>
      <c r="H1573" s="9"/>
      <c r="J1573">
        <v>21</v>
      </c>
      <c r="K1573">
        <f ca="1">SIMULATION!$D$3*SIMULATION!$D$17/$H1552/(SIMULATION!$D$17-$I1552)*(((EXP(-$I1552*$J1573))/(1-EXP(-SIMULATION!$D$4*$I1552)))-(EXP(-SIMULATION!$D$17*$J1573)/(1-EXP(-SIMULATION!$D$4*SIMULATION!$D$17))))</f>
        <v>1.0481012285823459</v>
      </c>
      <c r="L1573">
        <v>-0.30786158810387509</v>
      </c>
      <c r="M1573">
        <f t="shared" ca="1" si="24"/>
        <v>0.72543111985736231</v>
      </c>
    </row>
    <row r="1574" spans="1:13" x14ac:dyDescent="0.25">
      <c r="A1574" s="9"/>
      <c r="H1574" s="9"/>
      <c r="J1574">
        <v>22</v>
      </c>
      <c r="K1574">
        <f ca="1">SIMULATION!$D$3*SIMULATION!$D$17/$H1552/(SIMULATION!$D$17-$I1552)*(((EXP(-$I1552*$J1574))/(1-EXP(-SIMULATION!$D$4*$I1552)))-(EXP(-SIMULATION!$D$17*$J1574)/(1-EXP(-SIMULATION!$D$4*SIMULATION!$D$17))))</f>
        <v>0.97925268325985637</v>
      </c>
      <c r="L1574">
        <v>0.27762946637367031</v>
      </c>
      <c r="M1574">
        <f t="shared" ca="1" si="24"/>
        <v>1.251122083158275</v>
      </c>
    </row>
    <row r="1575" spans="1:13" x14ac:dyDescent="0.25">
      <c r="A1575" s="9"/>
      <c r="H1575" s="9"/>
      <c r="J1575">
        <v>23</v>
      </c>
      <c r="K1575">
        <f ca="1">SIMULATION!$D$3*SIMULATION!$D$17/$H1552/(SIMULATION!$D$17-$I1552)*(((EXP(-$I1552*$J1575))/(1-EXP(-SIMULATION!$D$4*$I1552)))-(EXP(-SIMULATION!$D$17*$J1575)/(1-EXP(-SIMULATION!$D$4*SIMULATION!$D$17))))</f>
        <v>0.91490021948884315</v>
      </c>
      <c r="L1575">
        <v>0.44294882569663929</v>
      </c>
      <c r="M1575">
        <f t="shared" ca="1" si="24"/>
        <v>1.3201541973410238</v>
      </c>
    </row>
    <row r="1576" spans="1:13" x14ac:dyDescent="0.25">
      <c r="A1576" s="9"/>
      <c r="H1576" s="9"/>
      <c r="J1576">
        <v>24</v>
      </c>
      <c r="K1576">
        <f ca="1">SIMULATION!$D$3*SIMULATION!$D$17/$H1552/(SIMULATION!$D$17-$I1552)*(((EXP(-$I1552*$J1576))/(1-EXP(-SIMULATION!$D$4*$I1552)))-(EXP(-SIMULATION!$D$17*$J1576)/(1-EXP(-SIMULATION!$D$4*SIMULATION!$D$17))))</f>
        <v>0.85475975567717966</v>
      </c>
      <c r="L1576">
        <v>-0.33020385112263623</v>
      </c>
      <c r="M1576">
        <f t="shared" ca="1" si="24"/>
        <v>0.57251479256793136</v>
      </c>
    </row>
    <row r="1577" spans="1:13" x14ac:dyDescent="0.25">
      <c r="A1577" s="9">
        <v>64</v>
      </c>
      <c r="B1577" s="2">
        <f ca="1">NORMINV(RAND(),SIMULATION!D7,SIMULATION!D8)</f>
        <v>57.372345710872438</v>
      </c>
      <c r="C1577" s="2">
        <v>2</v>
      </c>
      <c r="D1577" s="2">
        <f ca="1">SIMULATION!$D$11*(1+(SIMULATION!$D$12*LN(1+$C1577)))*(1+(SIMULATION!$D$13*(($B1577/63.5)-1)))</f>
        <v>9.7830110296249391</v>
      </c>
      <c r="E1577" s="2">
        <v>0.21505440655823124</v>
      </c>
      <c r="F1577" s="2">
        <f ca="1">D1577*(1+E1577)</f>
        <v>11.88689066095356</v>
      </c>
      <c r="G1577" s="2">
        <v>-0.79373045992644164</v>
      </c>
      <c r="H1577" s="9">
        <f>SIMULATION!$D$15*EXP($G$1577)</f>
        <v>99.815906986252827</v>
      </c>
      <c r="I1577" s="2">
        <f ca="1">$F1577/$H1577</f>
        <v>0.1190881395546572</v>
      </c>
      <c r="J1577">
        <v>0</v>
      </c>
      <c r="K1577">
        <f ca="1">SIMULATION!$D$3*SIMULATION!$D$17/$H1577/(SIMULATION!$D$17-$I1577)*(((EXP(-$I1577*$J1577))/(1-EXP(-SIMULATION!$D$4*$I1577)))-(EXP(-SIMULATION!$D$17*$J1577)/(1-EXP(-SIMULATION!$D$4*SIMULATION!$D$17))))</f>
        <v>0.45777996952863093</v>
      </c>
      <c r="L1577">
        <v>7.7605536943140166E-2</v>
      </c>
      <c r="M1577">
        <f t="shared" ca="1" si="24"/>
        <v>0.49330622986571465</v>
      </c>
    </row>
    <row r="1578" spans="1:13" x14ac:dyDescent="0.25">
      <c r="A1578" s="9"/>
      <c r="H1578" s="9"/>
      <c r="J1578">
        <v>1</v>
      </c>
      <c r="K1578">
        <f ca="1">SIMULATION!$D$3*SIMULATION!$D$17/$H1577/(SIMULATION!$D$17-$I1577)*(((EXP(-$I1577*$J1578))/(1-EXP(-SIMULATION!$D$4*$I1577)))-(EXP(-SIMULATION!$D$17*$J1578)/(1-EXP(-SIMULATION!$D$4*SIMULATION!$D$17))))</f>
        <v>2.2640315877752921</v>
      </c>
      <c r="L1578">
        <v>0.23300294955090511</v>
      </c>
      <c r="M1578">
        <f t="shared" ca="1" si="24"/>
        <v>2.7915576256033541</v>
      </c>
    </row>
    <row r="1579" spans="1:13" x14ac:dyDescent="0.25">
      <c r="A1579" s="9"/>
      <c r="H1579" s="9"/>
      <c r="J1579">
        <v>2</v>
      </c>
      <c r="K1579">
        <f ca="1">SIMULATION!$D$3*SIMULATION!$D$17/$H1577/(SIMULATION!$D$17-$I1577)*(((EXP(-$I1577*$J1579))/(1-EXP(-SIMULATION!$D$4*$I1577)))-(EXP(-SIMULATION!$D$17*$J1579)/(1-EXP(-SIMULATION!$D$4*SIMULATION!$D$17))))</f>
        <v>3.2002729027907666</v>
      </c>
      <c r="L1579">
        <v>-0.30034823794996091</v>
      </c>
      <c r="M1579">
        <f t="shared" ca="1" si="24"/>
        <v>2.2390765754785535</v>
      </c>
    </row>
    <row r="1580" spans="1:13" x14ac:dyDescent="0.25">
      <c r="A1580" s="9"/>
      <c r="H1580" s="9"/>
      <c r="J1580">
        <v>3</v>
      </c>
      <c r="K1580">
        <f ca="1">SIMULATION!$D$3*SIMULATION!$D$17/$H1577/(SIMULATION!$D$17-$I1577)*(((EXP(-$I1577*$J1580))/(1-EXP(-SIMULATION!$D$4*$I1577)))-(EXP(-SIMULATION!$D$17*$J1580)/(1-EXP(-SIMULATION!$D$4*SIMULATION!$D$17))))</f>
        <v>3.6038301709645055</v>
      </c>
      <c r="L1580">
        <v>6.4734741676093957E-2</v>
      </c>
      <c r="M1580">
        <f t="shared" ca="1" si="24"/>
        <v>3.8371231861264063</v>
      </c>
    </row>
    <row r="1581" spans="1:13" x14ac:dyDescent="0.25">
      <c r="A1581" s="9"/>
      <c r="H1581" s="9"/>
      <c r="J1581">
        <v>4</v>
      </c>
      <c r="K1581">
        <f ca="1">SIMULATION!$D$3*SIMULATION!$D$17/$H1577/(SIMULATION!$D$17-$I1577)*(((EXP(-$I1577*$J1581))/(1-EXP(-SIMULATION!$D$4*$I1577)))-(EXP(-SIMULATION!$D$17*$J1581)/(1-EXP(-SIMULATION!$D$4*SIMULATION!$D$17))))</f>
        <v>3.6880814848266614</v>
      </c>
      <c r="L1581">
        <v>-0.169248734449477</v>
      </c>
      <c r="M1581">
        <f t="shared" ca="1" si="24"/>
        <v>3.063878360973201</v>
      </c>
    </row>
    <row r="1582" spans="1:13" x14ac:dyDescent="0.25">
      <c r="A1582" s="9"/>
      <c r="H1582" s="9"/>
      <c r="J1582">
        <v>5</v>
      </c>
      <c r="K1582">
        <f ca="1">SIMULATION!$D$3*SIMULATION!$D$17/$H1577/(SIMULATION!$D$17-$I1577)*(((EXP(-$I1577*$J1582))/(1-EXP(-SIMULATION!$D$4*$I1577)))-(EXP(-SIMULATION!$D$17*$J1582)/(1-EXP(-SIMULATION!$D$4*SIMULATION!$D$17))))</f>
        <v>3.5872890400370876</v>
      </c>
      <c r="L1582">
        <v>0.23385096635571581</v>
      </c>
      <c r="M1582">
        <f t="shared" ca="1" si="24"/>
        <v>4.4261800486470282</v>
      </c>
    </row>
    <row r="1583" spans="1:13" x14ac:dyDescent="0.25">
      <c r="A1583" s="9"/>
      <c r="H1583" s="9"/>
      <c r="J1583">
        <v>6</v>
      </c>
      <c r="K1583">
        <f ca="1">SIMULATION!$D$3*SIMULATION!$D$17/$H1577/(SIMULATION!$D$17-$I1577)*(((EXP(-$I1577*$J1583))/(1-EXP(-SIMULATION!$D$4*$I1577)))-(EXP(-SIMULATION!$D$17*$J1583)/(1-EXP(-SIMULATION!$D$4*SIMULATION!$D$17))))</f>
        <v>3.3852935890497386</v>
      </c>
      <c r="L1583">
        <v>-3.123955301565776E-2</v>
      </c>
      <c r="M1583">
        <f t="shared" ca="1" si="24"/>
        <v>3.2795385305010529</v>
      </c>
    </row>
    <row r="1584" spans="1:13" x14ac:dyDescent="0.25">
      <c r="A1584" s="9"/>
      <c r="H1584" s="9"/>
      <c r="J1584">
        <v>7</v>
      </c>
      <c r="K1584">
        <f ca="1">SIMULATION!$D$3*SIMULATION!$D$17/$H1577/(SIMULATION!$D$17-$I1577)*(((EXP(-$I1577*$J1584))/(1-EXP(-SIMULATION!$D$4*$I1577)))-(EXP(-SIMULATION!$D$17*$J1584)/(1-EXP(-SIMULATION!$D$4*SIMULATION!$D$17))))</f>
        <v>3.1338713386968098</v>
      </c>
      <c r="L1584">
        <v>0.41314392081914542</v>
      </c>
      <c r="M1584">
        <f t="shared" ca="1" si="24"/>
        <v>4.4286112309087535</v>
      </c>
    </row>
    <row r="1585" spans="1:13" x14ac:dyDescent="0.25">
      <c r="A1585" s="9"/>
      <c r="H1585" s="9"/>
      <c r="J1585">
        <v>8</v>
      </c>
      <c r="K1585">
        <f ca="1">SIMULATION!$D$3*SIMULATION!$D$17/$H1577/(SIMULATION!$D$17-$I1577)*(((EXP(-$I1577*$J1585))/(1-EXP(-SIMULATION!$D$4*$I1577)))-(EXP(-SIMULATION!$D$17*$J1585)/(1-EXP(-SIMULATION!$D$4*SIMULATION!$D$17))))</f>
        <v>2.8644697942711335</v>
      </c>
      <c r="L1585">
        <v>8.7835035391787553E-2</v>
      </c>
      <c r="M1585">
        <f t="shared" ca="1" si="24"/>
        <v>3.1160706000296452</v>
      </c>
    </row>
    <row r="1586" spans="1:13" x14ac:dyDescent="0.25">
      <c r="A1586" s="9"/>
      <c r="H1586" s="9"/>
      <c r="J1586">
        <v>9</v>
      </c>
      <c r="K1586">
        <f ca="1">SIMULATION!$D$3*SIMULATION!$D$17/$H1577/(SIMULATION!$D$17-$I1577)*(((EXP(-$I1577*$J1586))/(1-EXP(-SIMULATION!$D$4*$I1577)))-(EXP(-SIMULATION!$D$17*$J1586)/(1-EXP(-SIMULATION!$D$4*SIMULATION!$D$17))))</f>
        <v>2.5957037818540378</v>
      </c>
      <c r="L1586">
        <v>0.29373124787352151</v>
      </c>
      <c r="M1586">
        <f t="shared" ca="1" si="24"/>
        <v>3.3581430928080431</v>
      </c>
    </row>
    <row r="1587" spans="1:13" x14ac:dyDescent="0.25">
      <c r="A1587" s="9"/>
      <c r="H1587" s="9"/>
      <c r="J1587">
        <v>10</v>
      </c>
      <c r="K1587">
        <f ca="1">SIMULATION!$D$3*SIMULATION!$D$17/$H1577/(SIMULATION!$D$17-$I1577)*(((EXP(-$I1577*$J1587))/(1-EXP(-SIMULATION!$D$4*$I1577)))-(EXP(-SIMULATION!$D$17*$J1587)/(1-EXP(-SIMULATION!$D$4*SIMULATION!$D$17))))</f>
        <v>2.3381372508310241</v>
      </c>
      <c r="L1587">
        <v>-0.25603146144092775</v>
      </c>
      <c r="M1587">
        <f t="shared" ca="1" si="24"/>
        <v>1.7395005534512837</v>
      </c>
    </row>
    <row r="1588" spans="1:13" x14ac:dyDescent="0.25">
      <c r="A1588" s="9"/>
      <c r="H1588" s="9"/>
      <c r="J1588">
        <v>11</v>
      </c>
      <c r="K1588">
        <f ca="1">SIMULATION!$D$3*SIMULATION!$D$17/$H1577/(SIMULATION!$D$17-$I1577)*(((EXP(-$I1577*$J1588))/(1-EXP(-SIMULATION!$D$4*$I1577)))-(EXP(-SIMULATION!$D$17*$J1588)/(1-EXP(-SIMULATION!$D$4*SIMULATION!$D$17))))</f>
        <v>2.0973281893886773</v>
      </c>
      <c r="L1588">
        <v>-9.8380954412778429E-2</v>
      </c>
      <c r="M1588">
        <f t="shared" ca="1" si="24"/>
        <v>1.8909910403997947</v>
      </c>
    </row>
    <row r="1589" spans="1:13" x14ac:dyDescent="0.25">
      <c r="A1589" s="9"/>
      <c r="H1589" s="9"/>
      <c r="J1589">
        <v>12</v>
      </c>
      <c r="K1589">
        <f ca="1">SIMULATION!$D$3*SIMULATION!$D$17/$H1577/(SIMULATION!$D$17-$I1577)*(((EXP(-$I1577*$J1589))/(1-EXP(-SIMULATION!$D$4*$I1577)))-(EXP(-SIMULATION!$D$17*$J1589)/(1-EXP(-SIMULATION!$D$4*SIMULATION!$D$17))))</f>
        <v>1.8757626764058781</v>
      </c>
      <c r="L1589">
        <v>0.2487150609610275</v>
      </c>
      <c r="M1589">
        <f t="shared" ca="1" si="24"/>
        <v>2.3422931048165863</v>
      </c>
    </row>
    <row r="1590" spans="1:13" x14ac:dyDescent="0.25">
      <c r="A1590" s="9"/>
      <c r="H1590" s="9"/>
      <c r="J1590">
        <v>13</v>
      </c>
      <c r="K1590">
        <f ca="1">SIMULATION!$D$3*SIMULATION!$D$17/$H1577/(SIMULATION!$D$17-$I1577)*(((EXP(-$I1577*$J1590))/(1-EXP(-SIMULATION!$D$4*$I1577)))-(EXP(-SIMULATION!$D$17*$J1590)/(1-EXP(-SIMULATION!$D$4*SIMULATION!$D$17))))</f>
        <v>1.6740789964661558</v>
      </c>
      <c r="L1590">
        <v>-0.33740139083708087</v>
      </c>
      <c r="M1590">
        <f t="shared" ca="1" si="24"/>
        <v>1.1092424146873303</v>
      </c>
    </row>
    <row r="1591" spans="1:13" x14ac:dyDescent="0.25">
      <c r="A1591" s="9"/>
      <c r="H1591" s="9"/>
      <c r="J1591">
        <v>14</v>
      </c>
      <c r="K1591">
        <f ca="1">SIMULATION!$D$3*SIMULATION!$D$17/$H1577/(SIMULATION!$D$17-$I1577)*(((EXP(-$I1577*$J1591))/(1-EXP(-SIMULATION!$D$4*$I1577)))-(EXP(-SIMULATION!$D$17*$J1591)/(1-EXP(-SIMULATION!$D$4*SIMULATION!$D$17))))</f>
        <v>1.4918385247217405</v>
      </c>
      <c r="L1591">
        <v>-0.25174730916667293</v>
      </c>
      <c r="M1591">
        <f t="shared" ca="1" si="24"/>
        <v>1.1162721904118633</v>
      </c>
    </row>
    <row r="1592" spans="1:13" x14ac:dyDescent="0.25">
      <c r="A1592" s="9"/>
      <c r="H1592" s="9"/>
      <c r="J1592">
        <v>15</v>
      </c>
      <c r="K1592">
        <f ca="1">SIMULATION!$D$3*SIMULATION!$D$17/$H1577/(SIMULATION!$D$17-$I1577)*(((EXP(-$I1577*$J1592))/(1-EXP(-SIMULATION!$D$4*$I1577)))-(EXP(-SIMULATION!$D$17*$J1592)/(1-EXP(-SIMULATION!$D$4*SIMULATION!$D$17))))</f>
        <v>1.3280076930108804</v>
      </c>
      <c r="L1592">
        <v>-0.14158785616068112</v>
      </c>
      <c r="M1592">
        <f t="shared" ca="1" si="24"/>
        <v>1.1399779307925779</v>
      </c>
    </row>
    <row r="1593" spans="1:13" x14ac:dyDescent="0.25">
      <c r="A1593" s="9"/>
      <c r="H1593" s="9"/>
      <c r="J1593">
        <v>16</v>
      </c>
      <c r="K1593">
        <f ca="1">SIMULATION!$D$3*SIMULATION!$D$17/$H1577/(SIMULATION!$D$17-$I1577)*(((EXP(-$I1577*$J1593))/(1-EXP(-SIMULATION!$D$4*$I1577)))-(EXP(-SIMULATION!$D$17*$J1593)/(1-EXP(-SIMULATION!$D$4*SIMULATION!$D$17))))</f>
        <v>1.1812561610726251</v>
      </c>
      <c r="L1593">
        <v>-9.0559914158103411E-2</v>
      </c>
      <c r="M1593">
        <f t="shared" ca="1" si="24"/>
        <v>1.0742817045271573</v>
      </c>
    </row>
    <row r="1594" spans="1:13" x14ac:dyDescent="0.25">
      <c r="A1594" s="9"/>
      <c r="H1594" s="9"/>
      <c r="J1594">
        <v>17</v>
      </c>
      <c r="K1594">
        <f ca="1">SIMULATION!$D$3*SIMULATION!$D$17/$H1577/(SIMULATION!$D$17-$I1577)*(((EXP(-$I1577*$J1594))/(1-EXP(-SIMULATION!$D$4*$I1577)))-(EXP(-SIMULATION!$D$17*$J1594)/(1-EXP(-SIMULATION!$D$4*SIMULATION!$D$17))))</f>
        <v>1.0501384070656206</v>
      </c>
      <c r="L1594">
        <v>3.0835221500228927E-2</v>
      </c>
      <c r="M1594">
        <f t="shared" ca="1" si="24"/>
        <v>1.0825196574533866</v>
      </c>
    </row>
    <row r="1595" spans="1:13" x14ac:dyDescent="0.25">
      <c r="A1595" s="9"/>
      <c r="H1595" s="9"/>
      <c r="J1595">
        <v>18</v>
      </c>
      <c r="K1595">
        <f ca="1">SIMULATION!$D$3*SIMULATION!$D$17/$H1577/(SIMULATION!$D$17-$I1577)*(((EXP(-$I1577*$J1595))/(1-EXP(-SIMULATION!$D$4*$I1577)))-(EXP(-SIMULATION!$D$17*$J1595)/(1-EXP(-SIMULATION!$D$4*SIMULATION!$D$17))))</f>
        <v>0.93320167521336261</v>
      </c>
      <c r="L1595">
        <v>0.2676328454409071</v>
      </c>
      <c r="M1595">
        <f t="shared" ca="1" si="24"/>
        <v>1.182957094920936</v>
      </c>
    </row>
    <row r="1596" spans="1:13" x14ac:dyDescent="0.25">
      <c r="A1596" s="9"/>
      <c r="H1596" s="9"/>
      <c r="J1596">
        <v>19</v>
      </c>
      <c r="K1596">
        <f ca="1">SIMULATION!$D$3*SIMULATION!$D$17/$H1577/(SIMULATION!$D$17-$I1577)*(((EXP(-$I1577*$J1596))/(1-EXP(-SIMULATION!$D$4*$I1577)))-(EXP(-SIMULATION!$D$17*$J1596)/(1-EXP(-SIMULATION!$D$4*SIMULATION!$D$17))))</f>
        <v>0.82904767662183565</v>
      </c>
      <c r="L1596">
        <v>0.16332288811804715</v>
      </c>
      <c r="M1596">
        <f t="shared" ca="1" si="24"/>
        <v>0.96445013755527054</v>
      </c>
    </row>
    <row r="1597" spans="1:13" x14ac:dyDescent="0.25">
      <c r="A1597" s="9"/>
      <c r="H1597" s="9"/>
      <c r="J1597">
        <v>20</v>
      </c>
      <c r="K1597">
        <f ca="1">SIMULATION!$D$3*SIMULATION!$D$17/$H1577/(SIMULATION!$D$17-$I1577)*(((EXP(-$I1577*$J1597))/(1-EXP(-SIMULATION!$D$4*$I1577)))-(EXP(-SIMULATION!$D$17*$J1597)/(1-EXP(-SIMULATION!$D$4*SIMULATION!$D$17))))</f>
        <v>0.73636549319007139</v>
      </c>
      <c r="L1597">
        <v>-0.21369026485002851</v>
      </c>
      <c r="M1597">
        <f t="shared" ca="1" si="24"/>
        <v>0.57901135592386321</v>
      </c>
    </row>
    <row r="1598" spans="1:13" x14ac:dyDescent="0.25">
      <c r="A1598" s="9"/>
      <c r="H1598" s="9"/>
      <c r="J1598">
        <v>21</v>
      </c>
      <c r="K1598">
        <f ca="1">SIMULATION!$D$3*SIMULATION!$D$17/$H1577/(SIMULATION!$D$17-$I1577)*(((EXP(-$I1577*$J1598))/(1-EXP(-SIMULATION!$D$4*$I1577)))-(EXP(-SIMULATION!$D$17*$J1598)/(1-EXP(-SIMULATION!$D$4*SIMULATION!$D$17))))</f>
        <v>0.65394677273089175</v>
      </c>
      <c r="L1598">
        <v>0.40881273792449424</v>
      </c>
      <c r="M1598">
        <f t="shared" ca="1" si="24"/>
        <v>0.92128854334789456</v>
      </c>
    </row>
    <row r="1599" spans="1:13" x14ac:dyDescent="0.25">
      <c r="A1599" s="9"/>
      <c r="H1599" s="9"/>
      <c r="J1599">
        <v>22</v>
      </c>
      <c r="K1599">
        <f ca="1">SIMULATION!$D$3*SIMULATION!$D$17/$H1577/(SIMULATION!$D$17-$I1577)*(((EXP(-$I1577*$J1599))/(1-EXP(-SIMULATION!$D$4*$I1577)))-(EXP(-SIMULATION!$D$17*$J1599)/(1-EXP(-SIMULATION!$D$4*SIMULATION!$D$17))))</f>
        <v>0.58069023719875057</v>
      </c>
      <c r="L1599">
        <v>-0.30393478719359723</v>
      </c>
      <c r="M1599">
        <f t="shared" ca="1" si="24"/>
        <v>0.40419827353034882</v>
      </c>
    </row>
    <row r="1600" spans="1:13" x14ac:dyDescent="0.25">
      <c r="A1600" s="9"/>
      <c r="H1600" s="9"/>
      <c r="J1600">
        <v>23</v>
      </c>
      <c r="K1600">
        <f ca="1">SIMULATION!$D$3*SIMULATION!$D$17/$H1577/(SIMULATION!$D$17-$I1577)*(((EXP(-$I1577*$J1600))/(1-EXP(-SIMULATION!$D$4*$I1577)))-(EXP(-SIMULATION!$D$17*$J1600)/(1-EXP(-SIMULATION!$D$4*SIMULATION!$D$17))))</f>
        <v>0.51559992957891176</v>
      </c>
      <c r="L1600">
        <v>0.13703805660171489</v>
      </c>
      <c r="M1600">
        <f t="shared" ca="1" si="24"/>
        <v>0.58625674191238686</v>
      </c>
    </row>
    <row r="1601" spans="1:13" x14ac:dyDescent="0.25">
      <c r="A1601" s="9"/>
      <c r="H1601" s="9"/>
      <c r="J1601">
        <v>24</v>
      </c>
      <c r="K1601">
        <f ca="1">SIMULATION!$D$3*SIMULATION!$D$17/$H1577/(SIMULATION!$D$17-$I1577)*(((EXP(-$I1577*$J1601))/(1-EXP(-SIMULATION!$D$4*$I1577)))-(EXP(-SIMULATION!$D$17*$J1601)/(1-EXP(-SIMULATION!$D$4*SIMULATION!$D$17))))</f>
        <v>0.45777996952863031</v>
      </c>
      <c r="L1601">
        <v>0.48003339832161362</v>
      </c>
      <c r="M1601">
        <f t="shared" ca="1" si="24"/>
        <v>0.67752964398502347</v>
      </c>
    </row>
    <row r="1602" spans="1:13" x14ac:dyDescent="0.25">
      <c r="A1602" s="9">
        <v>65</v>
      </c>
      <c r="B1602" s="2">
        <f ca="1">NORMINV(RAND(),SIMULATION!D7,SIMULATION!D8)</f>
        <v>69.977856197842641</v>
      </c>
      <c r="C1602" s="2">
        <v>2</v>
      </c>
      <c r="D1602" s="2">
        <f ca="1">SIMULATION!$D$11*(1+(SIMULATION!$D$12*LN(1+$C1602)))*(1+(SIMULATION!$D$13*(($B1602/63.5)-1)))</f>
        <v>10.719118136711295</v>
      </c>
      <c r="E1602" s="2">
        <v>0.16618291707099614</v>
      </c>
      <c r="F1602" s="2">
        <f ca="1">D1602*(1+E1602)</f>
        <v>12.500452457098598</v>
      </c>
      <c r="G1602" s="2">
        <v>-1.0839050003897595</v>
      </c>
      <c r="H1602" s="9">
        <f>SIMULATION!$D$15*EXP($G$1602)</f>
        <v>74.675571616216928</v>
      </c>
      <c r="I1602" s="2">
        <f ca="1">$F1602/$H1602</f>
        <v>0.16739680978061555</v>
      </c>
      <c r="J1602">
        <v>0</v>
      </c>
      <c r="K1602">
        <f ca="1">SIMULATION!$D$3*SIMULATION!$D$17/$H1602/(SIMULATION!$D$17-$I1602)*(((EXP(-$I1602*$J1602))/(1-EXP(-SIMULATION!$D$4*$I1602)))-(EXP(-SIMULATION!$D$17*$J1602)/(1-EXP(-SIMULATION!$D$4*SIMULATION!$D$17))))</f>
        <v>0.21610929546094323</v>
      </c>
      <c r="L1602">
        <v>-0.49990683481186826</v>
      </c>
      <c r="M1602">
        <f t="shared" ca="1" si="24"/>
        <v>0.10807478159364026</v>
      </c>
    </row>
    <row r="1603" spans="1:13" x14ac:dyDescent="0.25">
      <c r="A1603" s="9"/>
      <c r="H1603" s="9"/>
      <c r="J1603">
        <v>1</v>
      </c>
      <c r="K1603">
        <f ca="1">SIMULATION!$D$3*SIMULATION!$D$17/$H1602/(SIMULATION!$D$17-$I1602)*(((EXP(-$I1602*$J1603))/(1-EXP(-SIMULATION!$D$4*$I1602)))-(EXP(-SIMULATION!$D$17*$J1603)/(1-EXP(-SIMULATION!$D$4*SIMULATION!$D$17))))</f>
        <v>2.6036467780629038</v>
      </c>
      <c r="L1603">
        <v>-0.35269728951619894</v>
      </c>
      <c r="M1603">
        <f t="shared" ref="M1603:M1666" ca="1" si="25">$K1603*(1+$L1603)</f>
        <v>1.6853476165825332</v>
      </c>
    </row>
    <row r="1604" spans="1:13" x14ac:dyDescent="0.25">
      <c r="A1604" s="9"/>
      <c r="H1604" s="9"/>
      <c r="J1604">
        <v>2</v>
      </c>
      <c r="K1604">
        <f ca="1">SIMULATION!$D$3*SIMULATION!$D$17/$H1602/(SIMULATION!$D$17-$I1602)*(((EXP(-$I1602*$J1604))/(1-EXP(-SIMULATION!$D$4*$I1602)))-(EXP(-SIMULATION!$D$17*$J1604)/(1-EXP(-SIMULATION!$D$4*SIMULATION!$D$17))))</f>
        <v>3.7536688039316242</v>
      </c>
      <c r="L1604">
        <v>-0.21757181031932923</v>
      </c>
      <c r="M1604">
        <f t="shared" ca="1" si="25"/>
        <v>2.9369762869210292</v>
      </c>
    </row>
    <row r="1605" spans="1:13" x14ac:dyDescent="0.25">
      <c r="A1605" s="9"/>
      <c r="H1605" s="9"/>
      <c r="J1605">
        <v>3</v>
      </c>
      <c r="K1605">
        <f ca="1">SIMULATION!$D$3*SIMULATION!$D$17/$H1602/(SIMULATION!$D$17-$I1602)*(((EXP(-$I1602*$J1605))/(1-EXP(-SIMULATION!$D$4*$I1602)))-(EXP(-SIMULATION!$D$17*$J1605)/(1-EXP(-SIMULATION!$D$4*SIMULATION!$D$17))))</f>
        <v>4.1692279707072748</v>
      </c>
      <c r="L1605">
        <v>-8.7333936268517584E-2</v>
      </c>
      <c r="M1605">
        <f t="shared" ca="1" si="25"/>
        <v>3.8051128808246046</v>
      </c>
    </row>
    <row r="1606" spans="1:13" x14ac:dyDescent="0.25">
      <c r="A1606" s="9"/>
      <c r="H1606" s="9"/>
      <c r="J1606">
        <v>4</v>
      </c>
      <c r="K1606">
        <f ca="1">SIMULATION!$D$3*SIMULATION!$D$17/$H1602/(SIMULATION!$D$17-$I1602)*(((EXP(-$I1602*$J1606))/(1-EXP(-SIMULATION!$D$4*$I1602)))-(EXP(-SIMULATION!$D$17*$J1606)/(1-EXP(-SIMULATION!$D$4*SIMULATION!$D$17))))</f>
        <v>4.1636652924793172</v>
      </c>
      <c r="L1606">
        <v>-0.41262879367962213</v>
      </c>
      <c r="M1606">
        <f t="shared" ca="1" si="25"/>
        <v>2.4456171055578655</v>
      </c>
    </row>
    <row r="1607" spans="1:13" x14ac:dyDescent="0.25">
      <c r="A1607" s="9"/>
      <c r="H1607" s="9"/>
      <c r="J1607">
        <v>5</v>
      </c>
      <c r="K1607">
        <f ca="1">SIMULATION!$D$3*SIMULATION!$D$17/$H1602/(SIMULATION!$D$17-$I1602)*(((EXP(-$I1602*$J1607))/(1-EXP(-SIMULATION!$D$4*$I1602)))-(EXP(-SIMULATION!$D$17*$J1607)/(1-EXP(-SIMULATION!$D$4*SIMULATION!$D$17))))</f>
        <v>3.9301414283906482</v>
      </c>
      <c r="L1607">
        <v>-6.3511309453956888E-2</v>
      </c>
      <c r="M1607">
        <f t="shared" ca="1" si="25"/>
        <v>3.6805329999343135</v>
      </c>
    </row>
    <row r="1608" spans="1:13" x14ac:dyDescent="0.25">
      <c r="A1608" s="9"/>
      <c r="H1608" s="9"/>
      <c r="J1608">
        <v>6</v>
      </c>
      <c r="K1608">
        <f ca="1">SIMULATION!$D$3*SIMULATION!$D$17/$H1602/(SIMULATION!$D$17-$I1602)*(((EXP(-$I1602*$J1608))/(1-EXP(-SIMULATION!$D$4*$I1602)))-(EXP(-SIMULATION!$D$17*$J1608)/(1-EXP(-SIMULATION!$D$4*SIMULATION!$D$17))))</f>
        <v>3.5859795117736466</v>
      </c>
      <c r="L1608">
        <v>-0.12687352066818727</v>
      </c>
      <c r="M1608">
        <f t="shared" ca="1" si="25"/>
        <v>3.1310136660709369</v>
      </c>
    </row>
    <row r="1609" spans="1:13" x14ac:dyDescent="0.25">
      <c r="A1609" s="9"/>
      <c r="H1609" s="9"/>
      <c r="J1609">
        <v>7</v>
      </c>
      <c r="K1609">
        <f ca="1">SIMULATION!$D$3*SIMULATION!$D$17/$H1602/(SIMULATION!$D$17-$I1602)*(((EXP(-$I1602*$J1609))/(1-EXP(-SIMULATION!$D$4*$I1602)))-(EXP(-SIMULATION!$D$17*$J1609)/(1-EXP(-SIMULATION!$D$4*SIMULATION!$D$17))))</f>
        <v>3.2008996990172931</v>
      </c>
      <c r="L1609">
        <v>-0.22980036061772399</v>
      </c>
      <c r="M1609">
        <f t="shared" ca="1" si="25"/>
        <v>2.4653317938819548</v>
      </c>
    </row>
    <row r="1610" spans="1:13" x14ac:dyDescent="0.25">
      <c r="A1610" s="9"/>
      <c r="H1610" s="9"/>
      <c r="J1610">
        <v>8</v>
      </c>
      <c r="K1610">
        <f ca="1">SIMULATION!$D$3*SIMULATION!$D$17/$H1602/(SIMULATION!$D$17-$I1602)*(((EXP(-$I1602*$J1610))/(1-EXP(-SIMULATION!$D$4*$I1602)))-(EXP(-SIMULATION!$D$17*$J1610)/(1-EXP(-SIMULATION!$D$4*SIMULATION!$D$17))))</f>
        <v>2.8149591036102239</v>
      </c>
      <c r="L1610">
        <v>-7.794472221864078E-2</v>
      </c>
      <c r="M1610">
        <f t="shared" ca="1" si="25"/>
        <v>2.5955478982224909</v>
      </c>
    </row>
    <row r="1611" spans="1:13" x14ac:dyDescent="0.25">
      <c r="A1611" s="9"/>
      <c r="H1611" s="9"/>
      <c r="J1611">
        <v>9</v>
      </c>
      <c r="K1611">
        <f ca="1">SIMULATION!$D$3*SIMULATION!$D$17/$H1602/(SIMULATION!$D$17-$I1602)*(((EXP(-$I1602*$J1611))/(1-EXP(-SIMULATION!$D$4*$I1602)))-(EXP(-SIMULATION!$D$17*$J1611)/(1-EXP(-SIMULATION!$D$4*SIMULATION!$D$17))))</f>
        <v>2.4499183433223175</v>
      </c>
      <c r="L1611">
        <v>-0.15146213206393011</v>
      </c>
      <c r="M1611">
        <f t="shared" ca="1" si="25"/>
        <v>2.0788484876601876</v>
      </c>
    </row>
    <row r="1612" spans="1:13" x14ac:dyDescent="0.25">
      <c r="A1612" s="9"/>
      <c r="H1612" s="9"/>
      <c r="J1612">
        <v>10</v>
      </c>
      <c r="K1612">
        <f ca="1">SIMULATION!$D$3*SIMULATION!$D$17/$H1602/(SIMULATION!$D$17-$I1602)*(((EXP(-$I1602*$J1612))/(1-EXP(-SIMULATION!$D$4*$I1602)))-(EXP(-SIMULATION!$D$17*$J1612)/(1-EXP(-SIMULATION!$D$4*SIMULATION!$D$17))))</f>
        <v>2.1164157080773087</v>
      </c>
      <c r="L1612">
        <v>-8.0869053451092215E-2</v>
      </c>
      <c r="M1612">
        <f t="shared" ca="1" si="25"/>
        <v>1.9452631730560737</v>
      </c>
    </row>
    <row r="1613" spans="1:13" x14ac:dyDescent="0.25">
      <c r="A1613" s="9"/>
      <c r="H1613" s="9"/>
      <c r="J1613">
        <v>11</v>
      </c>
      <c r="K1613">
        <f ca="1">SIMULATION!$D$3*SIMULATION!$D$17/$H1602/(SIMULATION!$D$17-$I1602)*(((EXP(-$I1602*$J1613))/(1-EXP(-SIMULATION!$D$4*$I1602)))-(EXP(-SIMULATION!$D$17*$J1613)/(1-EXP(-SIMULATION!$D$4*SIMULATION!$D$17))))</f>
        <v>1.818471672223152</v>
      </c>
      <c r="L1613">
        <v>-0.29949704663982341</v>
      </c>
      <c r="M1613">
        <f t="shared" ca="1" si="25"/>
        <v>1.2738447769941368</v>
      </c>
    </row>
    <row r="1614" spans="1:13" x14ac:dyDescent="0.25">
      <c r="A1614" s="9"/>
      <c r="H1614" s="9"/>
      <c r="J1614">
        <v>12</v>
      </c>
      <c r="K1614">
        <f ca="1">SIMULATION!$D$3*SIMULATION!$D$17/$H1602/(SIMULATION!$D$17-$I1602)*(((EXP(-$I1602*$J1614))/(1-EXP(-SIMULATION!$D$4*$I1602)))-(EXP(-SIMULATION!$D$17*$J1614)/(1-EXP(-SIMULATION!$D$4*SIMULATION!$D$17))))</f>
        <v>1.5562969410975147</v>
      </c>
      <c r="L1614">
        <v>-2.5921754198878537E-2</v>
      </c>
      <c r="M1614">
        <f t="shared" ca="1" si="25"/>
        <v>1.5159549943299184</v>
      </c>
    </row>
    <row r="1615" spans="1:13" x14ac:dyDescent="0.25">
      <c r="A1615" s="9"/>
      <c r="H1615" s="9"/>
      <c r="J1615">
        <v>13</v>
      </c>
      <c r="K1615">
        <f ca="1">SIMULATION!$D$3*SIMULATION!$D$17/$H1602/(SIMULATION!$D$17-$I1602)*(((EXP(-$I1602*$J1615))/(1-EXP(-SIMULATION!$D$4*$I1602)))-(EXP(-SIMULATION!$D$17*$J1615)/(1-EXP(-SIMULATION!$D$4*SIMULATION!$D$17))))</f>
        <v>1.3280254692319011</v>
      </c>
      <c r="L1615">
        <v>0.12156000799112099</v>
      </c>
      <c r="M1615">
        <f t="shared" ca="1" si="25"/>
        <v>1.4894602558841432</v>
      </c>
    </row>
    <row r="1616" spans="1:13" x14ac:dyDescent="0.25">
      <c r="A1616" s="9"/>
      <c r="H1616" s="9"/>
      <c r="J1616">
        <v>14</v>
      </c>
      <c r="K1616">
        <f ca="1">SIMULATION!$D$3*SIMULATION!$D$17/$H1602/(SIMULATION!$D$17-$I1602)*(((EXP(-$I1602*$J1616))/(1-EXP(-SIMULATION!$D$4*$I1602)))-(EXP(-SIMULATION!$D$17*$J1616)/(1-EXP(-SIMULATION!$D$4*SIMULATION!$D$17))))</f>
        <v>1.1307688160431824</v>
      </c>
      <c r="L1616">
        <v>0.1402175188242763</v>
      </c>
      <c r="M1616">
        <f t="shared" ca="1" si="25"/>
        <v>1.2893224137926218</v>
      </c>
    </row>
    <row r="1617" spans="1:13" x14ac:dyDescent="0.25">
      <c r="A1617" s="9"/>
      <c r="H1617" s="9"/>
      <c r="J1617">
        <v>15</v>
      </c>
      <c r="K1617">
        <f ca="1">SIMULATION!$D$3*SIMULATION!$D$17/$H1602/(SIMULATION!$D$17-$I1602)*(((EXP(-$I1602*$J1617))/(1-EXP(-SIMULATION!$D$4*$I1602)))-(EXP(-SIMULATION!$D$17*$J1617)/(1-EXP(-SIMULATION!$D$4*SIMULATION!$D$17))))</f>
        <v>0.96124426124581908</v>
      </c>
      <c r="L1617">
        <v>-0.32930822611891519</v>
      </c>
      <c r="M1617">
        <f t="shared" ca="1" si="25"/>
        <v>0.64469861870797129</v>
      </c>
    </row>
    <row r="1618" spans="1:13" x14ac:dyDescent="0.25">
      <c r="A1618" s="9"/>
      <c r="H1618" s="9"/>
      <c r="J1618">
        <v>16</v>
      </c>
      <c r="K1618">
        <f ca="1">SIMULATION!$D$3*SIMULATION!$D$17/$H1602/(SIMULATION!$D$17-$I1602)*(((EXP(-$I1602*$J1618))/(1-EXP(-SIMULATION!$D$4*$I1602)))-(EXP(-SIMULATION!$D$17*$J1618)/(1-EXP(-SIMULATION!$D$4*SIMULATION!$D$17))))</f>
        <v>0.81613710297798681</v>
      </c>
      <c r="L1618">
        <v>-0.43393067833558319</v>
      </c>
      <c r="M1618">
        <f t="shared" ca="1" si="25"/>
        <v>0.46199017626791128</v>
      </c>
    </row>
    <row r="1619" spans="1:13" x14ac:dyDescent="0.25">
      <c r="A1619" s="9"/>
      <c r="H1619" s="9"/>
      <c r="J1619">
        <v>17</v>
      </c>
      <c r="K1619">
        <f ca="1">SIMULATION!$D$3*SIMULATION!$D$17/$H1602/(SIMULATION!$D$17-$I1602)*(((EXP(-$I1602*$J1619))/(1-EXP(-SIMULATION!$D$4*$I1602)))-(EXP(-SIMULATION!$D$17*$J1619)/(1-EXP(-SIMULATION!$D$4*SIMULATION!$D$17))))</f>
        <v>0.69229881210656385</v>
      </c>
      <c r="L1619">
        <v>3.622310675729102E-2</v>
      </c>
      <c r="M1619">
        <f t="shared" ca="1" si="25"/>
        <v>0.7173760258854458</v>
      </c>
    </row>
    <row r="1620" spans="1:13" x14ac:dyDescent="0.25">
      <c r="A1620" s="9"/>
      <c r="H1620" s="9"/>
      <c r="J1620">
        <v>18</v>
      </c>
      <c r="K1620">
        <f ca="1">SIMULATION!$D$3*SIMULATION!$D$17/$H1602/(SIMULATION!$D$17-$I1602)*(((EXP(-$I1602*$J1620))/(1-EXP(-SIMULATION!$D$4*$I1602)))-(EXP(-SIMULATION!$D$17*$J1620)/(1-EXP(-SIMULATION!$D$4*SIMULATION!$D$17))))</f>
        <v>0.58684524214624101</v>
      </c>
      <c r="L1620">
        <v>-0.1466232886932016</v>
      </c>
      <c r="M1620">
        <f t="shared" ca="1" si="25"/>
        <v>0.50080006278880085</v>
      </c>
    </row>
    <row r="1621" spans="1:13" x14ac:dyDescent="0.25">
      <c r="A1621" s="9"/>
      <c r="H1621" s="9"/>
      <c r="J1621">
        <v>19</v>
      </c>
      <c r="K1621">
        <f ca="1">SIMULATION!$D$3*SIMULATION!$D$17/$H1602/(SIMULATION!$D$17-$I1602)*(((EXP(-$I1602*$J1621))/(1-EXP(-SIMULATION!$D$4*$I1602)))-(EXP(-SIMULATION!$D$17*$J1621)/(1-EXP(-SIMULATION!$D$4*SIMULATION!$D$17))))</f>
        <v>0.49719522722003529</v>
      </c>
      <c r="L1621">
        <v>0.24486082624066077</v>
      </c>
      <c r="M1621">
        <f t="shared" ca="1" si="25"/>
        <v>0.61893886136004628</v>
      </c>
    </row>
    <row r="1622" spans="1:13" x14ac:dyDescent="0.25">
      <c r="A1622" s="9"/>
      <c r="H1622" s="9"/>
      <c r="J1622">
        <v>20</v>
      </c>
      <c r="K1622">
        <f ca="1">SIMULATION!$D$3*SIMULATION!$D$17/$H1602/(SIMULATION!$D$17-$I1602)*(((EXP(-$I1602*$J1622))/(1-EXP(-SIMULATION!$D$4*$I1602)))-(EXP(-SIMULATION!$D$17*$J1622)/(1-EXP(-SIMULATION!$D$4*SIMULATION!$D$17))))</f>
        <v>0.42107473049229016</v>
      </c>
      <c r="L1622">
        <v>0.14583369541285632</v>
      </c>
      <c r="M1622">
        <f t="shared" ca="1" si="25"/>
        <v>0.48248161448495336</v>
      </c>
    </row>
    <row r="1623" spans="1:13" x14ac:dyDescent="0.25">
      <c r="A1623" s="9"/>
      <c r="H1623" s="9"/>
      <c r="J1623">
        <v>21</v>
      </c>
      <c r="K1623">
        <f ca="1">SIMULATION!$D$3*SIMULATION!$D$17/$H1602/(SIMULATION!$D$17-$I1602)*(((EXP(-$I1602*$J1623))/(1-EXP(-SIMULATION!$D$4*$I1602)))-(EXP(-SIMULATION!$D$17*$J1623)/(1-EXP(-SIMULATION!$D$4*SIMULATION!$D$17))))</f>
        <v>0.35650208956583518</v>
      </c>
      <c r="L1623">
        <v>0.11846058567267259</v>
      </c>
      <c r="M1623">
        <f t="shared" ca="1" si="25"/>
        <v>0.39873353588933558</v>
      </c>
    </row>
    <row r="1624" spans="1:13" x14ac:dyDescent="0.25">
      <c r="A1624" s="9"/>
      <c r="H1624" s="9"/>
      <c r="J1624">
        <v>22</v>
      </c>
      <c r="K1624">
        <f ca="1">SIMULATION!$D$3*SIMULATION!$D$17/$H1602/(SIMULATION!$D$17-$I1602)*(((EXP(-$I1602*$J1624))/(1-EXP(-SIMULATION!$D$4*$I1602)))-(EXP(-SIMULATION!$D$17*$J1624)/(1-EXP(-SIMULATION!$D$4*SIMULATION!$D$17))))</f>
        <v>0.30176383232983089</v>
      </c>
      <c r="L1624">
        <v>-0.41360130527670314</v>
      </c>
      <c r="M1624">
        <f t="shared" ca="1" si="25"/>
        <v>0.17695391739291264</v>
      </c>
    </row>
    <row r="1625" spans="1:13" x14ac:dyDescent="0.25">
      <c r="A1625" s="9"/>
      <c r="H1625" s="9"/>
      <c r="J1625">
        <v>23</v>
      </c>
      <c r="K1625">
        <f ca="1">SIMULATION!$D$3*SIMULATION!$D$17/$H1602/(SIMULATION!$D$17-$I1602)*(((EXP(-$I1602*$J1625))/(1-EXP(-SIMULATION!$D$4*$I1602)))-(EXP(-SIMULATION!$D$17*$J1625)/(1-EXP(-SIMULATION!$D$4*SIMULATION!$D$17))))</f>
        <v>0.25538672040100618</v>
      </c>
      <c r="L1625">
        <v>-5.5549548988457764E-2</v>
      </c>
      <c r="M1625">
        <f t="shared" ca="1" si="25"/>
        <v>0.24120010326508892</v>
      </c>
    </row>
    <row r="1626" spans="1:13" x14ac:dyDescent="0.25">
      <c r="A1626" s="9"/>
      <c r="H1626" s="9"/>
      <c r="J1626">
        <v>24</v>
      </c>
      <c r="K1626">
        <f ca="1">SIMULATION!$D$3*SIMULATION!$D$17/$H1602/(SIMULATION!$D$17-$I1602)*(((EXP(-$I1602*$J1626))/(1-EXP(-SIMULATION!$D$4*$I1602)))-(EXP(-SIMULATION!$D$17*$J1626)/(1-EXP(-SIMULATION!$D$4*SIMULATION!$D$17))))</f>
        <v>0.21610929546094229</v>
      </c>
      <c r="L1626">
        <v>-8.1171776950853952E-2</v>
      </c>
      <c r="M1626">
        <f t="shared" ca="1" si="25"/>
        <v>0.19856731993278048</v>
      </c>
    </row>
    <row r="1627" spans="1:13" x14ac:dyDescent="0.25">
      <c r="A1627" s="9">
        <v>66</v>
      </c>
      <c r="B1627" s="2">
        <f ca="1">NORMINV(RAND(),SIMULATION!D7,SIMULATION!D8)</f>
        <v>54.854576823753121</v>
      </c>
      <c r="C1627" s="2">
        <v>2</v>
      </c>
      <c r="D1627" s="2">
        <f ca="1">SIMULATION!$D$11*(1+(SIMULATION!$D$12*LN(1+$C1627)))*(1+(SIMULATION!$D$13*(($B1627/63.5)-1)))</f>
        <v>9.5960371381931306</v>
      </c>
      <c r="E1627" s="2">
        <v>-5.6947265146333297E-2</v>
      </c>
      <c r="F1627" s="2">
        <f ca="1">D1627*(1+E1627)</f>
        <v>9.0495690669303848</v>
      </c>
      <c r="G1627" s="2">
        <v>-0.43060715911411501</v>
      </c>
      <c r="H1627" s="9">
        <f>SIMULATION!$D$15*EXP($G$1627)</f>
        <v>143.51662183127317</v>
      </c>
      <c r="I1627" s="2">
        <f ca="1">$F1627/$H1627</f>
        <v>6.3055895208915982E-2</v>
      </c>
      <c r="J1627">
        <v>0</v>
      </c>
      <c r="K1627">
        <f ca="1">SIMULATION!$D$3*SIMULATION!$D$17/$H1627/(SIMULATION!$D$17-$I1627)*(((EXP(-$I1627*$J1627))/(1-EXP(-SIMULATION!$D$4*$I1627)))-(EXP(-SIMULATION!$D$17*$J1627)/(1-EXP(-SIMULATION!$D$4*SIMULATION!$D$17))))</f>
        <v>1.2605242468962901</v>
      </c>
      <c r="L1627">
        <v>-0.10137422617344204</v>
      </c>
      <c r="M1627">
        <f t="shared" ca="1" si="25"/>
        <v>1.1327395767943178</v>
      </c>
    </row>
    <row r="1628" spans="1:13" x14ac:dyDescent="0.25">
      <c r="A1628" s="9"/>
      <c r="H1628" s="9"/>
      <c r="J1628">
        <v>1</v>
      </c>
      <c r="K1628">
        <f ca="1">SIMULATION!$D$3*SIMULATION!$D$17/$H1627/(SIMULATION!$D$17-$I1627)*(((EXP(-$I1627*$J1628))/(1-EXP(-SIMULATION!$D$4*$I1627)))-(EXP(-SIMULATION!$D$17*$J1628)/(1-EXP(-SIMULATION!$D$4*SIMULATION!$D$17))))</f>
        <v>2.5143909811940679</v>
      </c>
      <c r="L1628">
        <v>-0.50398888332080405</v>
      </c>
      <c r="M1628">
        <f t="shared" ca="1" si="25"/>
        <v>1.2471658783501689</v>
      </c>
    </row>
    <row r="1629" spans="1:13" x14ac:dyDescent="0.25">
      <c r="A1629" s="9"/>
      <c r="H1629" s="9"/>
      <c r="J1629">
        <v>2</v>
      </c>
      <c r="K1629">
        <f ca="1">SIMULATION!$D$3*SIMULATION!$D$17/$H1627/(SIMULATION!$D$17-$I1627)*(((EXP(-$I1627*$J1629))/(1-EXP(-SIMULATION!$D$4*$I1627)))-(EXP(-SIMULATION!$D$17*$J1629)/(1-EXP(-SIMULATION!$D$4*SIMULATION!$D$17))))</f>
        <v>3.2136095867765504</v>
      </c>
      <c r="L1629">
        <v>0.11140318524450792</v>
      </c>
      <c r="M1629">
        <f t="shared" ca="1" si="25"/>
        <v>3.5716159308757449</v>
      </c>
    </row>
    <row r="1630" spans="1:13" x14ac:dyDescent="0.25">
      <c r="A1630" s="9"/>
      <c r="H1630" s="9"/>
      <c r="J1630">
        <v>3</v>
      </c>
      <c r="K1630">
        <f ca="1">SIMULATION!$D$3*SIMULATION!$D$17/$H1627/(SIMULATION!$D$17-$I1627)*(((EXP(-$I1627*$J1630))/(1-EXP(-SIMULATION!$D$4*$I1627)))-(EXP(-SIMULATION!$D$17*$J1630)/(1-EXP(-SIMULATION!$D$4*SIMULATION!$D$17))))</f>
        <v>3.5637692429891579</v>
      </c>
      <c r="L1630">
        <v>6.6977696775893996E-3</v>
      </c>
      <c r="M1630">
        <f t="shared" ca="1" si="25"/>
        <v>3.5876385485627762</v>
      </c>
    </row>
    <row r="1631" spans="1:13" x14ac:dyDescent="0.25">
      <c r="A1631" s="9"/>
      <c r="H1631" s="9"/>
      <c r="J1631">
        <v>4</v>
      </c>
      <c r="K1631">
        <f ca="1">SIMULATION!$D$3*SIMULATION!$D$17/$H1627/(SIMULATION!$D$17-$I1627)*(((EXP(-$I1627*$J1631))/(1-EXP(-SIMULATION!$D$4*$I1627)))-(EXP(-SIMULATION!$D$17*$J1631)/(1-EXP(-SIMULATION!$D$4*SIMULATION!$D$17))))</f>
        <v>3.6962270369324499</v>
      </c>
      <c r="L1631">
        <v>0.16168670105366079</v>
      </c>
      <c r="M1631">
        <f t="shared" ca="1" si="25"/>
        <v>4.2938577928794057</v>
      </c>
    </row>
    <row r="1632" spans="1:13" x14ac:dyDescent="0.25">
      <c r="A1632" s="9"/>
      <c r="H1632" s="9"/>
      <c r="J1632">
        <v>5</v>
      </c>
      <c r="K1632">
        <f ca="1">SIMULATION!$D$3*SIMULATION!$D$17/$H1627/(SIMULATION!$D$17-$I1627)*(((EXP(-$I1627*$J1632))/(1-EXP(-SIMULATION!$D$4*$I1627)))-(EXP(-SIMULATION!$D$17*$J1632)/(1-EXP(-SIMULATION!$D$4*SIMULATION!$D$17))))</f>
        <v>3.6947941278334118</v>
      </c>
      <c r="L1632">
        <v>0.49858164065739069</v>
      </c>
      <c r="M1632">
        <f t="shared" ca="1" si="25"/>
        <v>5.5369506459798865</v>
      </c>
    </row>
    <row r="1633" spans="1:13" x14ac:dyDescent="0.25">
      <c r="A1633" s="9"/>
      <c r="H1633" s="9"/>
      <c r="J1633">
        <v>6</v>
      </c>
      <c r="K1633">
        <f ca="1">SIMULATION!$D$3*SIMULATION!$D$17/$H1627/(SIMULATION!$D$17-$I1627)*(((EXP(-$I1627*$J1633))/(1-EXP(-SIMULATION!$D$4*$I1627)))-(EXP(-SIMULATION!$D$17*$J1633)/(1-EXP(-SIMULATION!$D$4*SIMULATION!$D$17))))</f>
        <v>3.6128354346817591</v>
      </c>
      <c r="L1633">
        <v>-0.49304953143063079</v>
      </c>
      <c r="M1633">
        <f t="shared" ca="1" si="25"/>
        <v>1.8315286164759383</v>
      </c>
    </row>
    <row r="1634" spans="1:13" x14ac:dyDescent="0.25">
      <c r="A1634" s="9"/>
      <c r="H1634" s="9"/>
      <c r="J1634">
        <v>7</v>
      </c>
      <c r="K1634">
        <f ca="1">SIMULATION!$D$3*SIMULATION!$D$17/$H1627/(SIMULATION!$D$17-$I1627)*(((EXP(-$I1627*$J1634))/(1-EXP(-SIMULATION!$D$4*$I1627)))-(EXP(-SIMULATION!$D$17*$J1634)/(1-EXP(-SIMULATION!$D$4*SIMULATION!$D$17))))</f>
        <v>3.4842261657253242</v>
      </c>
      <c r="L1634">
        <v>-0.35148348848803207</v>
      </c>
      <c r="M1634">
        <f t="shared" ca="1" si="25"/>
        <v>2.2595781983149075</v>
      </c>
    </row>
    <row r="1635" spans="1:13" x14ac:dyDescent="0.25">
      <c r="A1635" s="9"/>
      <c r="H1635" s="9"/>
      <c r="J1635">
        <v>8</v>
      </c>
      <c r="K1635">
        <f ca="1">SIMULATION!$D$3*SIMULATION!$D$17/$H1627/(SIMULATION!$D$17-$I1627)*(((EXP(-$I1627*$J1635))/(1-EXP(-SIMULATION!$D$4*$I1627)))-(EXP(-SIMULATION!$D$17*$J1635)/(1-EXP(-SIMULATION!$D$4*SIMULATION!$D$17))))</f>
        <v>3.3303717465388041</v>
      </c>
      <c r="L1635">
        <v>-0.70792979428147884</v>
      </c>
      <c r="M1635">
        <f t="shared" ca="1" si="25"/>
        <v>0.97270236113073916</v>
      </c>
    </row>
    <row r="1636" spans="1:13" x14ac:dyDescent="0.25">
      <c r="A1636" s="9"/>
      <c r="H1636" s="9"/>
      <c r="J1636">
        <v>9</v>
      </c>
      <c r="K1636">
        <f ca="1">SIMULATION!$D$3*SIMULATION!$D$17/$H1627/(SIMULATION!$D$17-$I1627)*(((EXP(-$I1627*$J1636))/(1-EXP(-SIMULATION!$D$4*$I1627)))-(EXP(-SIMULATION!$D$17*$J1636)/(1-EXP(-SIMULATION!$D$4*SIMULATION!$D$17))))</f>
        <v>3.1647051566758</v>
      </c>
      <c r="L1636">
        <v>-0.2420225583408761</v>
      </c>
      <c r="M1636">
        <f t="shared" ca="1" si="25"/>
        <v>2.3987751182625594</v>
      </c>
    </row>
    <row r="1637" spans="1:13" x14ac:dyDescent="0.25">
      <c r="A1637" s="9"/>
      <c r="H1637" s="9"/>
      <c r="J1637">
        <v>10</v>
      </c>
      <c r="K1637">
        <f ca="1">SIMULATION!$D$3*SIMULATION!$D$17/$H1627/(SIMULATION!$D$17-$I1627)*(((EXP(-$I1627*$J1637))/(1-EXP(-SIMULATION!$D$4*$I1627)))-(EXP(-SIMULATION!$D$17*$J1637)/(1-EXP(-SIMULATION!$D$4*SIMULATION!$D$17))))</f>
        <v>2.9955678020576189</v>
      </c>
      <c r="L1637">
        <v>-8.2524831558484849E-2</v>
      </c>
      <c r="M1637">
        <f t="shared" ca="1" si="25"/>
        <v>2.7483590737707932</v>
      </c>
    </row>
    <row r="1638" spans="1:13" x14ac:dyDescent="0.25">
      <c r="A1638" s="9"/>
      <c r="H1638" s="9"/>
      <c r="J1638">
        <v>11</v>
      </c>
      <c r="K1638">
        <f ca="1">SIMULATION!$D$3*SIMULATION!$D$17/$H1627/(SIMULATION!$D$17-$I1627)*(((EXP(-$I1627*$J1638))/(1-EXP(-SIMULATION!$D$4*$I1627)))-(EXP(-SIMULATION!$D$17*$J1638)/(1-EXP(-SIMULATION!$D$4*SIMULATION!$D$17))))</f>
        <v>2.8280545868810814</v>
      </c>
      <c r="L1638">
        <v>-0.18387089798152448</v>
      </c>
      <c r="M1638">
        <f t="shared" ca="1" si="25"/>
        <v>2.3080576504504879</v>
      </c>
    </row>
    <row r="1639" spans="1:13" x14ac:dyDescent="0.25">
      <c r="A1639" s="9"/>
      <c r="H1639" s="9"/>
      <c r="J1639">
        <v>12</v>
      </c>
      <c r="K1639">
        <f ca="1">SIMULATION!$D$3*SIMULATION!$D$17/$H1627/(SIMULATION!$D$17-$I1627)*(((EXP(-$I1627*$J1639))/(1-EXP(-SIMULATION!$D$4*$I1627)))-(EXP(-SIMULATION!$D$17*$J1639)/(1-EXP(-SIMULATION!$D$4*SIMULATION!$D$17))))</f>
        <v>2.6651952842730084</v>
      </c>
      <c r="L1639">
        <v>-0.19627354525875804</v>
      </c>
      <c r="M1639">
        <f t="shared" ca="1" si="25"/>
        <v>2.1420879570218214</v>
      </c>
    </row>
    <row r="1640" spans="1:13" x14ac:dyDescent="0.25">
      <c r="A1640" s="9"/>
      <c r="H1640" s="9"/>
      <c r="J1640">
        <v>13</v>
      </c>
      <c r="K1640">
        <f ca="1">SIMULATION!$D$3*SIMULATION!$D$17/$H1627/(SIMULATION!$D$17-$I1627)*(((EXP(-$I1627*$J1640))/(1-EXP(-SIMULATION!$D$4*$I1627)))-(EXP(-SIMULATION!$D$17*$J1640)/(1-EXP(-SIMULATION!$D$4*SIMULATION!$D$17))))</f>
        <v>2.5087106519472475</v>
      </c>
      <c r="L1640">
        <v>0.12922109623371064</v>
      </c>
      <c r="M1640">
        <f t="shared" ca="1" si="25"/>
        <v>2.8328889925250578</v>
      </c>
    </row>
    <row r="1641" spans="1:13" x14ac:dyDescent="0.25">
      <c r="A1641" s="9"/>
      <c r="H1641" s="9"/>
      <c r="J1641">
        <v>14</v>
      </c>
      <c r="K1641">
        <f ca="1">SIMULATION!$D$3*SIMULATION!$D$17/$H1627/(SIMULATION!$D$17-$I1627)*(((EXP(-$I1627*$J1641))/(1-EXP(-SIMULATION!$D$4*$I1627)))-(EXP(-SIMULATION!$D$17*$J1641)/(1-EXP(-SIMULATION!$D$4*SIMULATION!$D$17))))</f>
        <v>2.3594960912933791</v>
      </c>
      <c r="L1641">
        <v>6.3774052960754252E-2</v>
      </c>
      <c r="M1641">
        <f t="shared" ca="1" si="25"/>
        <v>2.5099707199802155</v>
      </c>
    </row>
    <row r="1642" spans="1:13" x14ac:dyDescent="0.25">
      <c r="A1642" s="9"/>
      <c r="H1642" s="9"/>
      <c r="J1642">
        <v>15</v>
      </c>
      <c r="K1642">
        <f ca="1">SIMULATION!$D$3*SIMULATION!$D$17/$H1627/(SIMULATION!$D$17-$I1627)*(((EXP(-$I1627*$J1642))/(1-EXP(-SIMULATION!$D$4*$I1627)))-(EXP(-SIMULATION!$D$17*$J1642)/(1-EXP(-SIMULATION!$D$4*SIMULATION!$D$17))))</f>
        <v>2.2179307633469598</v>
      </c>
      <c r="L1642">
        <v>0.26498647944522391</v>
      </c>
      <c r="M1642">
        <f t="shared" ca="1" si="25"/>
        <v>2.805652427979529</v>
      </c>
    </row>
    <row r="1643" spans="1:13" x14ac:dyDescent="0.25">
      <c r="A1643" s="9"/>
      <c r="H1643" s="9"/>
      <c r="J1643">
        <v>16</v>
      </c>
      <c r="K1643">
        <f ca="1">SIMULATION!$D$3*SIMULATION!$D$17/$H1627/(SIMULATION!$D$17-$I1627)*(((EXP(-$I1627*$J1643))/(1-EXP(-SIMULATION!$D$4*$I1627)))-(EXP(-SIMULATION!$D$17*$J1643)/(1-EXP(-SIMULATION!$D$4*SIMULATION!$D$17))))</f>
        <v>2.0840749036775459</v>
      </c>
      <c r="L1643">
        <v>-0.31359404501987936</v>
      </c>
      <c r="M1643">
        <f t="shared" ca="1" si="25"/>
        <v>1.4305214245088889</v>
      </c>
    </row>
    <row r="1644" spans="1:13" x14ac:dyDescent="0.25">
      <c r="A1644" s="9"/>
      <c r="H1644" s="9"/>
      <c r="J1644">
        <v>17</v>
      </c>
      <c r="K1644">
        <f ca="1">SIMULATION!$D$3*SIMULATION!$D$17/$H1627/(SIMULATION!$D$17-$I1627)*(((EXP(-$I1627*$J1644))/(1-EXP(-SIMULATION!$D$4*$I1627)))-(EXP(-SIMULATION!$D$17*$J1644)/(1-EXP(-SIMULATION!$D$4*SIMULATION!$D$17))))</f>
        <v>1.9577955397354514</v>
      </c>
      <c r="L1644">
        <v>-8.5838024180068459E-2</v>
      </c>
      <c r="M1644">
        <f t="shared" ca="1" si="25"/>
        <v>1.7897422388560096</v>
      </c>
    </row>
    <row r="1645" spans="1:13" x14ac:dyDescent="0.25">
      <c r="A1645" s="9"/>
      <c r="H1645" s="9"/>
      <c r="J1645">
        <v>18</v>
      </c>
      <c r="K1645">
        <f ca="1">SIMULATION!$D$3*SIMULATION!$D$17/$H1627/(SIMULATION!$D$17-$I1627)*(((EXP(-$I1627*$J1645))/(1-EXP(-SIMULATION!$D$4*$I1627)))-(EXP(-SIMULATION!$D$17*$J1645)/(1-EXP(-SIMULATION!$D$4*SIMULATION!$D$17))))</f>
        <v>1.8388463711714171</v>
      </c>
      <c r="L1645">
        <v>0.10863602156535224</v>
      </c>
      <c r="M1645">
        <f t="shared" ca="1" si="25"/>
        <v>2.0386113252053653</v>
      </c>
    </row>
    <row r="1646" spans="1:13" x14ac:dyDescent="0.25">
      <c r="A1646" s="9"/>
      <c r="H1646" s="9"/>
      <c r="J1646">
        <v>19</v>
      </c>
      <c r="K1646">
        <f ca="1">SIMULATION!$D$3*SIMULATION!$D$17/$H1627/(SIMULATION!$D$17-$I1627)*(((EXP(-$I1627*$J1646))/(1-EXP(-SIMULATION!$D$4*$I1627)))-(EXP(-SIMULATION!$D$17*$J1646)/(1-EXP(-SIMULATION!$D$4*SIMULATION!$D$17))))</f>
        <v>1.7269183183778609</v>
      </c>
      <c r="L1646">
        <v>-4.4513845482512047E-2</v>
      </c>
      <c r="M1646">
        <f t="shared" ca="1" si="25"/>
        <v>1.6500465431926694</v>
      </c>
    </row>
    <row r="1647" spans="1:13" x14ac:dyDescent="0.25">
      <c r="A1647" s="9"/>
      <c r="H1647" s="9"/>
      <c r="J1647">
        <v>20</v>
      </c>
      <c r="K1647">
        <f ca="1">SIMULATION!$D$3*SIMULATION!$D$17/$H1627/(SIMULATION!$D$17-$I1627)*(((EXP(-$I1627*$J1647))/(1-EXP(-SIMULATION!$D$4*$I1627)))-(EXP(-SIMULATION!$D$17*$J1647)/(1-EXP(-SIMULATION!$D$4*SIMULATION!$D$17))))</f>
        <v>1.6216713136674148</v>
      </c>
      <c r="L1647">
        <v>-0.23409249110963912</v>
      </c>
      <c r="M1647">
        <f t="shared" ca="1" si="25"/>
        <v>1.2420502360899686</v>
      </c>
    </row>
    <row r="1648" spans="1:13" x14ac:dyDescent="0.25">
      <c r="A1648" s="9"/>
      <c r="H1648" s="9"/>
      <c r="J1648">
        <v>21</v>
      </c>
      <c r="K1648">
        <f ca="1">SIMULATION!$D$3*SIMULATION!$D$17/$H1627/(SIMULATION!$D$17-$I1627)*(((EXP(-$I1627*$J1648))/(1-EXP(-SIMULATION!$D$4*$I1627)))-(EXP(-SIMULATION!$D$17*$J1648)/(1-EXP(-SIMULATION!$D$4*SIMULATION!$D$17))))</f>
        <v>1.5227541090384316</v>
      </c>
      <c r="L1648">
        <v>0.20426425415086252</v>
      </c>
      <c r="M1648">
        <f t="shared" ca="1" si="25"/>
        <v>1.8337983413763281</v>
      </c>
    </row>
    <row r="1649" spans="1:13" x14ac:dyDescent="0.25">
      <c r="A1649" s="9"/>
      <c r="H1649" s="9"/>
      <c r="J1649">
        <v>22</v>
      </c>
      <c r="K1649">
        <f ca="1">SIMULATION!$D$3*SIMULATION!$D$17/$H1627/(SIMULATION!$D$17-$I1627)*(((EXP(-$I1627*$J1649))/(1-EXP(-SIMULATION!$D$4*$I1627)))-(EXP(-SIMULATION!$D$17*$J1649)/(1-EXP(-SIMULATION!$D$4*SIMULATION!$D$17))))</f>
        <v>1.4298164391924866</v>
      </c>
      <c r="L1649">
        <v>0.37446835553053165</v>
      </c>
      <c r="M1649">
        <f t="shared" ca="1" si="25"/>
        <v>1.9652374498874174</v>
      </c>
    </row>
    <row r="1650" spans="1:13" x14ac:dyDescent="0.25">
      <c r="A1650" s="9"/>
      <c r="H1650" s="9"/>
      <c r="J1650">
        <v>23</v>
      </c>
      <c r="K1650">
        <f ca="1">SIMULATION!$D$3*SIMULATION!$D$17/$H1627/(SIMULATION!$D$17-$I1627)*(((EXP(-$I1627*$J1650))/(1-EXP(-SIMULATION!$D$4*$I1627)))-(EXP(-SIMULATION!$D$17*$J1650)/(1-EXP(-SIMULATION!$D$4*SIMULATION!$D$17))))</f>
        <v>1.3425163180166231</v>
      </c>
      <c r="L1650">
        <v>6.3273942828233246E-2</v>
      </c>
      <c r="M1650">
        <f t="shared" ca="1" si="25"/>
        <v>1.4274626187687769</v>
      </c>
    </row>
    <row r="1651" spans="1:13" x14ac:dyDescent="0.25">
      <c r="A1651" s="9"/>
      <c r="H1651" s="9"/>
      <c r="J1651">
        <v>24</v>
      </c>
      <c r="K1651">
        <f ca="1">SIMULATION!$D$3*SIMULATION!$D$17/$H1627/(SIMULATION!$D$17-$I1627)*(((EXP(-$I1627*$J1651))/(1-EXP(-SIMULATION!$D$4*$I1627)))-(EXP(-SIMULATION!$D$17*$J1651)/(1-EXP(-SIMULATION!$D$4*SIMULATION!$D$17))))</f>
        <v>1.2605242468962903</v>
      </c>
      <c r="L1651">
        <v>-0.2508151204221909</v>
      </c>
      <c r="M1651">
        <f t="shared" ca="1" si="25"/>
        <v>0.94436570611590576</v>
      </c>
    </row>
    <row r="1652" spans="1:13" x14ac:dyDescent="0.25">
      <c r="A1652" s="9">
        <v>67</v>
      </c>
      <c r="B1652" s="2">
        <f ca="1">NORMINV(RAND(),SIMULATION!D7,SIMULATION!D8)</f>
        <v>62.028139738680451</v>
      </c>
      <c r="C1652" s="2">
        <v>2</v>
      </c>
      <c r="D1652" s="2">
        <f ca="1">SIMULATION!$D$11*(1+(SIMULATION!$D$12*LN(1+$C1652)))*(1+(SIMULATION!$D$13*(($B1652/63.5)-1)))</f>
        <v>10.128758382186845</v>
      </c>
      <c r="E1652" s="2">
        <v>-1.2140187061759122E-2</v>
      </c>
      <c r="F1652" s="2">
        <f ca="1">D1652*(1+E1652)</f>
        <v>10.005793360723736</v>
      </c>
      <c r="G1652" s="2">
        <v>1.517668361009594</v>
      </c>
      <c r="H1652" s="9">
        <f>SIMULATION!$D$15*EXP($G$1652)</f>
        <v>1006.9954558962484</v>
      </c>
      <c r="I1652" s="2">
        <f ca="1">$F1652/$H1652</f>
        <v>9.936284520587391E-3</v>
      </c>
      <c r="J1652">
        <v>0</v>
      </c>
      <c r="K1652">
        <f ca="1">SIMULATION!$D$3*SIMULATION!$D$17/$H1652/(SIMULATION!$D$17-$I1652)*(((EXP(-$I1652*$J1652))/(1-EXP(-SIMULATION!$D$4*$I1652)))-(EXP(-SIMULATION!$D$17*$J1652)/(1-EXP(-SIMULATION!$D$4*SIMULATION!$D$17))))</f>
        <v>2.0744000416929191</v>
      </c>
      <c r="L1652">
        <v>0.16438373016750416</v>
      </c>
      <c r="M1652">
        <f t="shared" ca="1" si="25"/>
        <v>2.4153976584060275</v>
      </c>
    </row>
    <row r="1653" spans="1:13" x14ac:dyDescent="0.25">
      <c r="A1653" s="9"/>
      <c r="H1653" s="9"/>
      <c r="J1653">
        <v>1</v>
      </c>
      <c r="K1653">
        <f ca="1">SIMULATION!$D$3*SIMULATION!$D$17/$H1652/(SIMULATION!$D$17-$I1652)*(((EXP(-$I1652*$J1653))/(1-EXP(-SIMULATION!$D$4*$I1652)))-(EXP(-SIMULATION!$D$17*$J1653)/(1-EXP(-SIMULATION!$D$4*SIMULATION!$D$17))))</f>
        <v>2.2490259976716147</v>
      </c>
      <c r="L1653">
        <v>6.1087410821300342E-2</v>
      </c>
      <c r="M1653">
        <f t="shared" ca="1" si="25"/>
        <v>2.3864131727391658</v>
      </c>
    </row>
    <row r="1654" spans="1:13" x14ac:dyDescent="0.25">
      <c r="A1654" s="9"/>
      <c r="H1654" s="9"/>
      <c r="J1654">
        <v>2</v>
      </c>
      <c r="K1654">
        <f ca="1">SIMULATION!$D$3*SIMULATION!$D$17/$H1652/(SIMULATION!$D$17-$I1652)*(((EXP(-$I1652*$J1654))/(1-EXP(-SIMULATION!$D$4*$I1652)))-(EXP(-SIMULATION!$D$17*$J1654)/(1-EXP(-SIMULATION!$D$4*SIMULATION!$D$17))))</f>
        <v>2.3518373985738399</v>
      </c>
      <c r="L1654">
        <v>-0.22482938609789122</v>
      </c>
      <c r="M1654">
        <f t="shared" ca="1" si="25"/>
        <v>1.8230752400504222</v>
      </c>
    </row>
    <row r="1655" spans="1:13" x14ac:dyDescent="0.25">
      <c r="A1655" s="9"/>
      <c r="H1655" s="9"/>
      <c r="J1655">
        <v>3</v>
      </c>
      <c r="K1655">
        <f ca="1">SIMULATION!$D$3*SIMULATION!$D$17/$H1652/(SIMULATION!$D$17-$I1652)*(((EXP(-$I1652*$J1655))/(1-EXP(-SIMULATION!$D$4*$I1652)))-(EXP(-SIMULATION!$D$17*$J1655)/(1-EXP(-SIMULATION!$D$4*SIMULATION!$D$17))))</f>
        <v>2.4087181939460707</v>
      </c>
      <c r="L1655">
        <v>0.11316613777943949</v>
      </c>
      <c r="M1655">
        <f t="shared" ca="1" si="25"/>
        <v>2.6813035289540146</v>
      </c>
    </row>
    <row r="1656" spans="1:13" x14ac:dyDescent="0.25">
      <c r="A1656" s="9"/>
      <c r="H1656" s="9"/>
      <c r="J1656">
        <v>4</v>
      </c>
      <c r="K1656">
        <f ca="1">SIMULATION!$D$3*SIMULATION!$D$17/$H1652/(SIMULATION!$D$17-$I1652)*(((EXP(-$I1652*$J1656))/(1-EXP(-SIMULATION!$D$4*$I1652)))-(EXP(-SIMULATION!$D$17*$J1656)/(1-EXP(-SIMULATION!$D$4*SIMULATION!$D$17))))</f>
        <v>2.4362545581217283</v>
      </c>
      <c r="L1656">
        <v>4.0507210752987341E-2</v>
      </c>
      <c r="M1656">
        <f t="shared" ca="1" si="25"/>
        <v>2.5349404349554914</v>
      </c>
    </row>
    <row r="1657" spans="1:13" x14ac:dyDescent="0.25">
      <c r="A1657" s="9"/>
      <c r="H1657" s="9"/>
      <c r="J1657">
        <v>5</v>
      </c>
      <c r="K1657">
        <f ca="1">SIMULATION!$D$3*SIMULATION!$D$17/$H1652/(SIMULATION!$D$17-$I1652)*(((EXP(-$I1652*$J1657))/(1-EXP(-SIMULATION!$D$4*$I1652)))-(EXP(-SIMULATION!$D$17*$J1657)/(1-EXP(-SIMULATION!$D$4*SIMULATION!$D$17))))</f>
        <v>2.4450744341531969</v>
      </c>
      <c r="L1657">
        <v>2.2642750848412135E-2</v>
      </c>
      <c r="M1657">
        <f t="shared" ca="1" si="25"/>
        <v>2.5004376453715502</v>
      </c>
    </row>
    <row r="1658" spans="1:13" x14ac:dyDescent="0.25">
      <c r="A1658" s="9"/>
      <c r="H1658" s="9"/>
      <c r="J1658">
        <v>6</v>
      </c>
      <c r="K1658">
        <f ca="1">SIMULATION!$D$3*SIMULATION!$D$17/$H1652/(SIMULATION!$D$17-$I1652)*(((EXP(-$I1652*$J1658))/(1-EXP(-SIMULATION!$D$4*$I1652)))-(EXP(-SIMULATION!$D$17*$J1658)/(1-EXP(-SIMULATION!$D$4*SIMULATION!$D$17))))</f>
        <v>2.4419875945474505</v>
      </c>
      <c r="L1658">
        <v>-0.1584762022530086</v>
      </c>
      <c r="M1658">
        <f t="shared" ca="1" si="25"/>
        <v>2.0549906746146109</v>
      </c>
    </row>
    <row r="1659" spans="1:13" x14ac:dyDescent="0.25">
      <c r="A1659" s="9"/>
      <c r="H1659" s="9"/>
      <c r="J1659">
        <v>7</v>
      </c>
      <c r="K1659">
        <f ca="1">SIMULATION!$D$3*SIMULATION!$D$17/$H1652/(SIMULATION!$D$17-$I1652)*(((EXP(-$I1652*$J1659))/(1-EXP(-SIMULATION!$D$4*$I1652)))-(EXP(-SIMULATION!$D$17*$J1659)/(1-EXP(-SIMULATION!$D$4*SIMULATION!$D$17))))</f>
        <v>2.4313570440515884</v>
      </c>
      <c r="L1659">
        <v>0.45909603056183745</v>
      </c>
      <c r="M1659">
        <f t="shared" ca="1" si="25"/>
        <v>3.5475834118542351</v>
      </c>
    </row>
    <row r="1660" spans="1:13" x14ac:dyDescent="0.25">
      <c r="A1660" s="9"/>
      <c r="H1660" s="9"/>
      <c r="J1660">
        <v>8</v>
      </c>
      <c r="K1660">
        <f ca="1">SIMULATION!$D$3*SIMULATION!$D$17/$H1652/(SIMULATION!$D$17-$I1652)*(((EXP(-$I1652*$J1660))/(1-EXP(-SIMULATION!$D$4*$I1652)))-(EXP(-SIMULATION!$D$17*$J1660)/(1-EXP(-SIMULATION!$D$4*SIMULATION!$D$17))))</f>
        <v>2.415977847764839</v>
      </c>
      <c r="L1660">
        <v>-8.879903583226248E-2</v>
      </c>
      <c r="M1660">
        <f t="shared" ca="1" si="25"/>
        <v>2.2014413442912169</v>
      </c>
    </row>
    <row r="1661" spans="1:13" x14ac:dyDescent="0.25">
      <c r="A1661" s="9"/>
      <c r="H1661" s="9"/>
      <c r="J1661">
        <v>9</v>
      </c>
      <c r="K1661">
        <f ca="1">SIMULATION!$D$3*SIMULATION!$D$17/$H1652/(SIMULATION!$D$17-$I1652)*(((EXP(-$I1652*$J1661))/(1-EXP(-SIMULATION!$D$4*$I1652)))-(EXP(-SIMULATION!$D$17*$J1661)/(1-EXP(-SIMULATION!$D$4*SIMULATION!$D$17))))</f>
        <v>2.397640305442855</v>
      </c>
      <c r="L1661">
        <v>-0.18038765862586498</v>
      </c>
      <c r="M1661">
        <f t="shared" ca="1" si="25"/>
        <v>1.9651355845170144</v>
      </c>
    </row>
    <row r="1662" spans="1:13" x14ac:dyDescent="0.25">
      <c r="A1662" s="9"/>
      <c r="H1662" s="9"/>
      <c r="J1662">
        <v>10</v>
      </c>
      <c r="K1662">
        <f ca="1">SIMULATION!$D$3*SIMULATION!$D$17/$H1652/(SIMULATION!$D$17-$I1652)*(((EXP(-$I1652*$J1662))/(1-EXP(-SIMULATION!$D$4*$I1652)))-(EXP(-SIMULATION!$D$17*$J1662)/(1-EXP(-SIMULATION!$D$4*SIMULATION!$D$17))))</f>
        <v>2.3774908471800305</v>
      </c>
      <c r="L1662">
        <v>0.29062681104891797</v>
      </c>
      <c r="M1662">
        <f t="shared" ca="1" si="25"/>
        <v>3.0684534303939528</v>
      </c>
    </row>
    <row r="1663" spans="1:13" x14ac:dyDescent="0.25">
      <c r="A1663" s="9"/>
      <c r="H1663" s="9"/>
      <c r="J1663">
        <v>11</v>
      </c>
      <c r="K1663">
        <f ca="1">SIMULATION!$D$3*SIMULATION!$D$17/$H1652/(SIMULATION!$D$17-$I1652)*(((EXP(-$I1652*$J1663))/(1-EXP(-SIMULATION!$D$4*$I1652)))-(EXP(-SIMULATION!$D$17*$J1663)/(1-EXP(-SIMULATION!$D$4*SIMULATION!$D$17))))</f>
        <v>2.3562633040411707</v>
      </c>
      <c r="L1663">
        <v>-0.17726073416015342</v>
      </c>
      <c r="M1663">
        <f t="shared" ca="1" si="25"/>
        <v>1.9385903408922041</v>
      </c>
    </row>
    <row r="1664" spans="1:13" x14ac:dyDescent="0.25">
      <c r="A1664" s="9"/>
      <c r="H1664" s="9"/>
      <c r="J1664">
        <v>12</v>
      </c>
      <c r="K1664">
        <f ca="1">SIMULATION!$D$3*SIMULATION!$D$17/$H1652/(SIMULATION!$D$17-$I1652)*(((EXP(-$I1652*$J1664))/(1-EXP(-SIMULATION!$D$4*$I1652)))-(EXP(-SIMULATION!$D$17*$J1664)/(1-EXP(-SIMULATION!$D$4*SIMULATION!$D$17))))</f>
        <v>2.3344271118147244</v>
      </c>
      <c r="L1664">
        <v>9.2840426074392385E-2</v>
      </c>
      <c r="M1664">
        <f t="shared" ca="1" si="25"/>
        <v>2.5511563195152167</v>
      </c>
    </row>
    <row r="1665" spans="1:13" x14ac:dyDescent="0.25">
      <c r="A1665" s="9"/>
      <c r="H1665" s="9"/>
      <c r="J1665">
        <v>13</v>
      </c>
      <c r="K1665">
        <f ca="1">SIMULATION!$D$3*SIMULATION!$D$17/$H1652/(SIMULATION!$D$17-$I1652)*(((EXP(-$I1652*$J1665))/(1-EXP(-SIMULATION!$D$4*$I1652)))-(EXP(-SIMULATION!$D$17*$J1665)/(1-EXP(-SIMULATION!$D$4*SIMULATION!$D$17))))</f>
        <v>2.3122822834946084</v>
      </c>
      <c r="L1665">
        <v>-0.24615273505384644</v>
      </c>
      <c r="M1665">
        <f t="shared" ca="1" si="25"/>
        <v>1.7431076751958572</v>
      </c>
    </row>
    <row r="1666" spans="1:13" x14ac:dyDescent="0.25">
      <c r="A1666" s="9"/>
      <c r="H1666" s="9"/>
      <c r="J1666">
        <v>14</v>
      </c>
      <c r="K1666">
        <f ca="1">SIMULATION!$D$3*SIMULATION!$D$17/$H1652/(SIMULATION!$D$17-$I1652)*(((EXP(-$I1652*$J1666))/(1-EXP(-SIMULATION!$D$4*$I1652)))-(EXP(-SIMULATION!$D$17*$J1666)/(1-EXP(-SIMULATION!$D$4*SIMULATION!$D$17))))</f>
        <v>2.2900202698718553</v>
      </c>
      <c r="L1666">
        <v>-0.22927505381557439</v>
      </c>
      <c r="M1666">
        <f t="shared" ca="1" si="25"/>
        <v>1.7649757492582296</v>
      </c>
    </row>
    <row r="1667" spans="1:13" x14ac:dyDescent="0.25">
      <c r="A1667" s="9"/>
      <c r="H1667" s="9"/>
      <c r="J1667">
        <v>15</v>
      </c>
      <c r="K1667">
        <f ca="1">SIMULATION!$D$3*SIMULATION!$D$17/$H1652/(SIMULATION!$D$17-$I1652)*(((EXP(-$I1652*$J1667))/(1-EXP(-SIMULATION!$D$4*$I1652)))-(EXP(-SIMULATION!$D$17*$J1667)/(1-EXP(-SIMULATION!$D$4*SIMULATION!$D$17))))</f>
        <v>2.2677629603997405</v>
      </c>
      <c r="L1667">
        <v>-0.44360346451641958</v>
      </c>
      <c r="M1667">
        <f t="shared" ref="M1667:M1730" ca="1" si="26">$K1667*(1+$L1667)</f>
        <v>1.2617754544644038</v>
      </c>
    </row>
    <row r="1668" spans="1:13" x14ac:dyDescent="0.25">
      <c r="A1668" s="9"/>
      <c r="H1668" s="9"/>
      <c r="J1668">
        <v>16</v>
      </c>
      <c r="K1668">
        <f ca="1">SIMULATION!$D$3*SIMULATION!$D$17/$H1652/(SIMULATION!$D$17-$I1652)*(((EXP(-$I1652*$J1668))/(1-EXP(-SIMULATION!$D$4*$I1652)))-(EXP(-SIMULATION!$D$17*$J1668)/(1-EXP(-SIMULATION!$D$4*SIMULATION!$D$17))))</f>
        <v>2.2455876758162647</v>
      </c>
      <c r="L1668">
        <v>0.58744611634557697</v>
      </c>
      <c r="M1668">
        <f t="shared" ca="1" si="26"/>
        <v>3.5647494348880202</v>
      </c>
    </row>
    <row r="1669" spans="1:13" x14ac:dyDescent="0.25">
      <c r="A1669" s="9"/>
      <c r="H1669" s="9"/>
      <c r="J1669">
        <v>17</v>
      </c>
      <c r="K1669">
        <f ca="1">SIMULATION!$D$3*SIMULATION!$D$17/$H1652/(SIMULATION!$D$17-$I1652)*(((EXP(-$I1652*$J1669))/(1-EXP(-SIMULATION!$D$4*$I1652)))-(EXP(-SIMULATION!$D$17*$J1669)/(1-EXP(-SIMULATION!$D$4*SIMULATION!$D$17))))</f>
        <v>2.2235431839454645</v>
      </c>
      <c r="L1669">
        <v>-0.24898097259350413</v>
      </c>
      <c r="M1669">
        <f t="shared" ca="1" si="26"/>
        <v>1.6699232394030659</v>
      </c>
    </row>
    <row r="1670" spans="1:13" x14ac:dyDescent="0.25">
      <c r="A1670" s="9"/>
      <c r="H1670" s="9"/>
      <c r="J1670">
        <v>18</v>
      </c>
      <c r="K1670">
        <f ca="1">SIMULATION!$D$3*SIMULATION!$D$17/$H1652/(SIMULATION!$D$17-$I1652)*(((EXP(-$I1652*$J1670))/(1-EXP(-SIMULATION!$D$4*$I1652)))-(EXP(-SIMULATION!$D$17*$J1670)/(1-EXP(-SIMULATION!$D$4*SIMULATION!$D$17))))</f>
        <v>2.2016599629345674</v>
      </c>
      <c r="L1670">
        <v>-0.14064017554697436</v>
      </c>
      <c r="M1670">
        <f t="shared" ca="1" si="26"/>
        <v>1.8920181192527048</v>
      </c>
    </row>
    <row r="1671" spans="1:13" x14ac:dyDescent="0.25">
      <c r="A1671" s="9"/>
      <c r="H1671" s="9"/>
      <c r="J1671">
        <v>19</v>
      </c>
      <c r="K1671">
        <f ca="1">SIMULATION!$D$3*SIMULATION!$D$17/$H1652/(SIMULATION!$D$17-$I1652)*(((EXP(-$I1652*$J1671))/(1-EXP(-SIMULATION!$D$4*$I1652)))-(EXP(-SIMULATION!$D$17*$J1671)/(1-EXP(-SIMULATION!$D$4*SIMULATION!$D$17))))</f>
        <v>2.179956778109148</v>
      </c>
      <c r="L1671">
        <v>0.15663901571546976</v>
      </c>
      <c r="M1671">
        <f t="shared" ca="1" si="26"/>
        <v>2.5214230621344318</v>
      </c>
    </row>
    <row r="1672" spans="1:13" x14ac:dyDescent="0.25">
      <c r="A1672" s="9"/>
      <c r="H1672" s="9"/>
      <c r="J1672">
        <v>20</v>
      </c>
      <c r="K1672">
        <f ca="1">SIMULATION!$D$3*SIMULATION!$D$17/$H1652/(SIMULATION!$D$17-$I1652)*(((EXP(-$I1652*$J1672))/(1-EXP(-SIMULATION!$D$4*$I1652)))-(EXP(-SIMULATION!$D$17*$J1672)/(1-EXP(-SIMULATION!$D$4*SIMULATION!$D$17))))</f>
        <v>2.1584448965059604</v>
      </c>
      <c r="L1672">
        <v>-0.10977513513442447</v>
      </c>
      <c r="M1672">
        <f t="shared" ca="1" si="26"/>
        <v>1.9215013163118098</v>
      </c>
    </row>
    <row r="1673" spans="1:13" x14ac:dyDescent="0.25">
      <c r="A1673" s="9"/>
      <c r="H1673" s="9"/>
      <c r="J1673">
        <v>21</v>
      </c>
      <c r="K1673">
        <f ca="1">SIMULATION!$D$3*SIMULATION!$D$17/$H1652/(SIMULATION!$D$17-$I1652)*(((EXP(-$I1652*$J1673))/(1-EXP(-SIMULATION!$D$4*$I1652)))-(EXP(-SIMULATION!$D$17*$J1673)/(1-EXP(-SIMULATION!$D$4*SIMULATION!$D$17))))</f>
        <v>2.1371307875730317</v>
      </c>
      <c r="L1673">
        <v>-0.13646246883332533</v>
      </c>
      <c r="M1673">
        <f t="shared" ca="1" si="26"/>
        <v>1.8454926440811068</v>
      </c>
    </row>
    <row r="1674" spans="1:13" x14ac:dyDescent="0.25">
      <c r="A1674" s="9"/>
      <c r="H1674" s="9"/>
      <c r="J1674">
        <v>22</v>
      </c>
      <c r="K1674">
        <f ca="1">SIMULATION!$D$3*SIMULATION!$D$17/$H1652/(SIMULATION!$D$17-$I1652)*(((EXP(-$I1652*$J1674))/(1-EXP(-SIMULATION!$D$4*$I1652)))-(EXP(-SIMULATION!$D$17*$J1674)/(1-EXP(-SIMULATION!$D$4*SIMULATION!$D$17))))</f>
        <v>2.1160178537697196</v>
      </c>
      <c r="L1674">
        <v>2.5660171632785847E-2</v>
      </c>
      <c r="M1674">
        <f t="shared" ca="1" si="26"/>
        <v>2.1703152350754897</v>
      </c>
    </row>
    <row r="1675" spans="1:13" x14ac:dyDescent="0.25">
      <c r="A1675" s="9"/>
      <c r="H1675" s="9"/>
      <c r="J1675">
        <v>23</v>
      </c>
      <c r="K1675">
        <f ca="1">SIMULATION!$D$3*SIMULATION!$D$17/$H1652/(SIMULATION!$D$17-$I1652)*(((EXP(-$I1652*$J1675))/(1-EXP(-SIMULATION!$D$4*$I1652)))-(EXP(-SIMULATION!$D$17*$J1675)/(1-EXP(-SIMULATION!$D$4*SIMULATION!$D$17))))</f>
        <v>2.0951075395038545</v>
      </c>
      <c r="L1675">
        <v>-5.0048851516087428E-2</v>
      </c>
      <c r="M1675">
        <f t="shared" ca="1" si="26"/>
        <v>1.990249813348991</v>
      </c>
    </row>
    <row r="1676" spans="1:13" x14ac:dyDescent="0.25">
      <c r="A1676" s="9"/>
      <c r="H1676" s="9"/>
      <c r="J1676">
        <v>24</v>
      </c>
      <c r="K1676">
        <f ca="1">SIMULATION!$D$3*SIMULATION!$D$17/$H1652/(SIMULATION!$D$17-$I1652)*(((EXP(-$I1652*$J1676))/(1-EXP(-SIMULATION!$D$4*$I1652)))-(EXP(-SIMULATION!$D$17*$J1676)/(1-EXP(-SIMULATION!$D$4*SIMULATION!$D$17))))</f>
        <v>2.0744000416929191</v>
      </c>
      <c r="L1676">
        <v>-0.20495600755996199</v>
      </c>
      <c r="M1676">
        <f t="shared" ca="1" si="26"/>
        <v>1.6492392910653197</v>
      </c>
    </row>
    <row r="1677" spans="1:13" x14ac:dyDescent="0.25">
      <c r="A1677" s="9">
        <v>68</v>
      </c>
      <c r="B1677" s="2">
        <f ca="1">NORMINV(RAND(),SIMULATION!D7,SIMULATION!D8)</f>
        <v>62.365164783217288</v>
      </c>
      <c r="C1677" s="2">
        <v>2</v>
      </c>
      <c r="D1677" s="2">
        <f ca="1">SIMULATION!$D$11*(1+(SIMULATION!$D$12*LN(1+$C1677)))*(1+(SIMULATION!$D$13*(($B1677/63.5)-1)))</f>
        <v>10.153786447474891</v>
      </c>
      <c r="E1677" s="2">
        <v>-0.59591644608459471</v>
      </c>
      <c r="F1677" s="2">
        <f ca="1">D1677*(1+E1677)</f>
        <v>4.102978113393732</v>
      </c>
      <c r="G1677" s="2">
        <v>9.1468729299770592E-3</v>
      </c>
      <c r="H1677" s="9">
        <f>SIMULATION!$D$15*EXP($G$1677)</f>
        <v>222.78449010832989</v>
      </c>
      <c r="I1677" s="2">
        <f ca="1">$F1677/$H1677</f>
        <v>1.8416803213718521E-2</v>
      </c>
      <c r="J1677">
        <v>0</v>
      </c>
      <c r="K1677">
        <f ca="1">SIMULATION!$D$3*SIMULATION!$D$17/$H1677/(SIMULATION!$D$17-$I1677)*(((EXP(-$I1677*$J1677))/(1-EXP(-SIMULATION!$D$4*$I1677)))-(EXP(-SIMULATION!$D$17*$J1677)/(1-EXP(-SIMULATION!$D$4*SIMULATION!$D$17))))</f>
        <v>4.6333341875047633</v>
      </c>
      <c r="L1677">
        <v>0.27981726454441436</v>
      </c>
      <c r="M1677">
        <f t="shared" ca="1" si="26"/>
        <v>5.9298210855724625</v>
      </c>
    </row>
    <row r="1678" spans="1:13" x14ac:dyDescent="0.25">
      <c r="A1678" s="9"/>
      <c r="H1678" s="9"/>
      <c r="J1678">
        <v>1</v>
      </c>
      <c r="K1678">
        <f ca="1">SIMULATION!$D$3*SIMULATION!$D$17/$H1677/(SIMULATION!$D$17-$I1677)*(((EXP(-$I1677*$J1678))/(1-EXP(-SIMULATION!$D$4*$I1677)))-(EXP(-SIMULATION!$D$17*$J1678)/(1-EXP(-SIMULATION!$D$4*SIMULATION!$D$17))))</f>
        <v>5.4268071486320011</v>
      </c>
      <c r="L1678">
        <v>9.008270615905542E-2</v>
      </c>
      <c r="M1678">
        <f t="shared" ca="1" si="26"/>
        <v>5.9156686223840795</v>
      </c>
    </row>
    <row r="1679" spans="1:13" x14ac:dyDescent="0.25">
      <c r="A1679" s="9"/>
      <c r="H1679" s="9"/>
      <c r="J1679">
        <v>2</v>
      </c>
      <c r="K1679">
        <f ca="1">SIMULATION!$D$3*SIMULATION!$D$17/$H1677/(SIMULATION!$D$17-$I1677)*(((EXP(-$I1677*$J1679))/(1-EXP(-SIMULATION!$D$4*$I1677)))-(EXP(-SIMULATION!$D$17*$J1679)/(1-EXP(-SIMULATION!$D$4*SIMULATION!$D$17))))</f>
        <v>5.8904359971310249</v>
      </c>
      <c r="L1679">
        <v>-0.13029931429361699</v>
      </c>
      <c r="M1679">
        <f t="shared" ca="1" si="26"/>
        <v>5.1229162258144143</v>
      </c>
    </row>
    <row r="1680" spans="1:13" x14ac:dyDescent="0.25">
      <c r="A1680" s="9"/>
      <c r="H1680" s="9"/>
      <c r="J1680">
        <v>3</v>
      </c>
      <c r="K1680">
        <f ca="1">SIMULATION!$D$3*SIMULATION!$D$17/$H1677/(SIMULATION!$D$17-$I1677)*(((EXP(-$I1677*$J1680))/(1-EXP(-SIMULATION!$D$4*$I1677)))-(EXP(-SIMULATION!$D$17*$J1680)/(1-EXP(-SIMULATION!$D$4*SIMULATION!$D$17))))</f>
        <v>6.1435111264218438</v>
      </c>
      <c r="L1680">
        <v>-0.13053310407825222</v>
      </c>
      <c r="M1680">
        <f t="shared" ca="1" si="26"/>
        <v>5.3415795491507208</v>
      </c>
    </row>
    <row r="1681" spans="1:13" x14ac:dyDescent="0.25">
      <c r="A1681" s="9"/>
      <c r="H1681" s="9"/>
      <c r="J1681">
        <v>4</v>
      </c>
      <c r="K1681">
        <f ca="1">SIMULATION!$D$3*SIMULATION!$D$17/$H1677/(SIMULATION!$D$17-$I1677)*(((EXP(-$I1677*$J1681))/(1-EXP(-SIMULATION!$D$4*$I1677)))-(EXP(-SIMULATION!$D$17*$J1681)/(1-EXP(-SIMULATION!$D$4*SIMULATION!$D$17))))</f>
        <v>6.2624617822201287</v>
      </c>
      <c r="L1681">
        <v>3.2518995397740447E-2</v>
      </c>
      <c r="M1681">
        <f t="shared" ca="1" si="26"/>
        <v>6.4661107480946711</v>
      </c>
    </row>
    <row r="1682" spans="1:13" x14ac:dyDescent="0.25">
      <c r="A1682" s="9"/>
      <c r="H1682" s="9"/>
      <c r="J1682">
        <v>5</v>
      </c>
      <c r="K1682">
        <f ca="1">SIMULATION!$D$3*SIMULATION!$D$17/$H1677/(SIMULATION!$D$17-$I1677)*(((EXP(-$I1677*$J1682))/(1-EXP(-SIMULATION!$D$4*$I1677)))-(EXP(-SIMULATION!$D$17*$J1682)/(1-EXP(-SIMULATION!$D$4*SIMULATION!$D$17))))</f>
        <v>6.2962510188185785</v>
      </c>
      <c r="L1682">
        <v>0.30078208108416732</v>
      </c>
      <c r="M1682">
        <f t="shared" ca="1" si="26"/>
        <v>8.1900505032871393</v>
      </c>
    </row>
    <row r="1683" spans="1:13" x14ac:dyDescent="0.25">
      <c r="A1683" s="9"/>
      <c r="H1683" s="9"/>
      <c r="J1683">
        <v>6</v>
      </c>
      <c r="K1683">
        <f ca="1">SIMULATION!$D$3*SIMULATION!$D$17/$H1677/(SIMULATION!$D$17-$I1677)*(((EXP(-$I1677*$J1683))/(1-EXP(-SIMULATION!$D$4*$I1677)))-(EXP(-SIMULATION!$D$17*$J1683)/(1-EXP(-SIMULATION!$D$4*SIMULATION!$D$17))))</f>
        <v>6.2762411558273792</v>
      </c>
      <c r="L1683">
        <v>0.27956132798111122</v>
      </c>
      <c r="M1683">
        <f t="shared" ca="1" si="26"/>
        <v>8.0308354680801859</v>
      </c>
    </row>
    <row r="1684" spans="1:13" x14ac:dyDescent="0.25">
      <c r="A1684" s="9"/>
      <c r="H1684" s="9"/>
      <c r="J1684">
        <v>7</v>
      </c>
      <c r="K1684">
        <f ca="1">SIMULATION!$D$3*SIMULATION!$D$17/$H1677/(SIMULATION!$D$17-$I1677)*(((EXP(-$I1677*$J1684))/(1-EXP(-SIMULATION!$D$4*$I1677)))-(EXP(-SIMULATION!$D$17*$J1684)/(1-EXP(-SIMULATION!$D$4*SIMULATION!$D$17))))</f>
        <v>6.2225157974652925</v>
      </c>
      <c r="L1684">
        <v>-0.14561342991636106</v>
      </c>
      <c r="M1684">
        <f t="shared" ca="1" si="26"/>
        <v>5.3164339294876308</v>
      </c>
    </row>
    <row r="1685" spans="1:13" x14ac:dyDescent="0.25">
      <c r="A1685" s="9"/>
      <c r="H1685" s="9"/>
      <c r="J1685">
        <v>8</v>
      </c>
      <c r="K1685">
        <f ca="1">SIMULATION!$D$3*SIMULATION!$D$17/$H1677/(SIMULATION!$D$17-$I1677)*(((EXP(-$I1677*$J1685))/(1-EXP(-SIMULATION!$D$4*$I1677)))-(EXP(-SIMULATION!$D$17*$J1685)/(1-EXP(-SIMULATION!$D$4*SIMULATION!$D$17))))</f>
        <v>6.1479311312016769</v>
      </c>
      <c r="L1685">
        <v>-0.26036104355516143</v>
      </c>
      <c r="M1685">
        <f t="shared" ca="1" si="26"/>
        <v>4.5472493661767439</v>
      </c>
    </row>
    <row r="1686" spans="1:13" x14ac:dyDescent="0.25">
      <c r="A1686" s="9"/>
      <c r="H1686" s="9"/>
      <c r="J1686">
        <v>9</v>
      </c>
      <c r="K1686">
        <f ca="1">SIMULATION!$D$3*SIMULATION!$D$17/$H1677/(SIMULATION!$D$17-$I1677)*(((EXP(-$I1677*$J1686))/(1-EXP(-SIMULATION!$D$4*$I1677)))-(EXP(-SIMULATION!$D$17*$J1686)/(1-EXP(-SIMULATION!$D$4*SIMULATION!$D$17))))</f>
        <v>6.0607120935699621</v>
      </c>
      <c r="L1686">
        <v>2.3113994697659245E-2</v>
      </c>
      <c r="M1686">
        <f t="shared" ca="1" si="26"/>
        <v>6.200799360764778</v>
      </c>
    </row>
    <row r="1687" spans="1:13" x14ac:dyDescent="0.25">
      <c r="A1687" s="9"/>
      <c r="H1687" s="9"/>
      <c r="J1687">
        <v>10</v>
      </c>
      <c r="K1687">
        <f ca="1">SIMULATION!$D$3*SIMULATION!$D$17/$H1677/(SIMULATION!$D$17-$I1677)*(((EXP(-$I1677*$J1687))/(1-EXP(-SIMULATION!$D$4*$I1677)))-(EXP(-SIMULATION!$D$17*$J1687)/(1-EXP(-SIMULATION!$D$4*SIMULATION!$D$17))))</f>
        <v>5.9661160516256322</v>
      </c>
      <c r="L1687">
        <v>-4.1138271462837606E-2</v>
      </c>
      <c r="M1687">
        <f t="shared" ca="1" si="26"/>
        <v>5.7206803499150638</v>
      </c>
    </row>
    <row r="1688" spans="1:13" x14ac:dyDescent="0.25">
      <c r="A1688" s="9"/>
      <c r="H1688" s="9"/>
      <c r="J1688">
        <v>11</v>
      </c>
      <c r="K1688">
        <f ca="1">SIMULATION!$D$3*SIMULATION!$D$17/$H1677/(SIMULATION!$D$17-$I1677)*(((EXP(-$I1677*$J1688))/(1-EXP(-SIMULATION!$D$4*$I1677)))-(EXP(-SIMULATION!$D$17*$J1688)/(1-EXP(-SIMULATION!$D$4*SIMULATION!$D$17))))</f>
        <v>5.8674989258764567</v>
      </c>
      <c r="L1688">
        <v>0.41765104995611213</v>
      </c>
      <c r="M1688">
        <f t="shared" ca="1" si="26"/>
        <v>8.3180660128851187</v>
      </c>
    </row>
    <row r="1689" spans="1:13" x14ac:dyDescent="0.25">
      <c r="A1689" s="9"/>
      <c r="H1689" s="9"/>
      <c r="J1689">
        <v>12</v>
      </c>
      <c r="K1689">
        <f ca="1">SIMULATION!$D$3*SIMULATION!$D$17/$H1677/(SIMULATION!$D$17-$I1677)*(((EXP(-$I1677*$J1689))/(1-EXP(-SIMULATION!$D$4*$I1677)))-(EXP(-SIMULATION!$D$17*$J1689)/(1-EXP(-SIMULATION!$D$4*SIMULATION!$D$17))))</f>
        <v>5.7669983832846086</v>
      </c>
      <c r="L1689">
        <v>-0.19432117021687595</v>
      </c>
      <c r="M1689">
        <f t="shared" ca="1" si="26"/>
        <v>4.6463485088059118</v>
      </c>
    </row>
    <row r="1690" spans="1:13" x14ac:dyDescent="0.25">
      <c r="A1690" s="9"/>
      <c r="H1690" s="9"/>
      <c r="J1690">
        <v>13</v>
      </c>
      <c r="K1690">
        <f ca="1">SIMULATION!$D$3*SIMULATION!$D$17/$H1677/(SIMULATION!$D$17-$I1677)*(((EXP(-$I1677*$J1690))/(1-EXP(-SIMULATION!$D$4*$I1677)))-(EXP(-SIMULATION!$D$17*$J1690)/(1-EXP(-SIMULATION!$D$4*SIMULATION!$D$17))))</f>
        <v>5.665971639556024</v>
      </c>
      <c r="L1690">
        <v>0.10331138271374221</v>
      </c>
      <c r="M1690">
        <f t="shared" ca="1" si="26"/>
        <v>6.2513310040554053</v>
      </c>
    </row>
    <row r="1691" spans="1:13" x14ac:dyDescent="0.25">
      <c r="A1691" s="9"/>
      <c r="H1691" s="9"/>
      <c r="J1691">
        <v>14</v>
      </c>
      <c r="K1691">
        <f ca="1">SIMULATION!$D$3*SIMULATION!$D$17/$H1677/(SIMULATION!$D$17-$I1677)*(((EXP(-$I1677*$J1691))/(1-EXP(-SIMULATION!$D$4*$I1677)))-(EXP(-SIMULATION!$D$17*$J1691)/(1-EXP(-SIMULATION!$D$4*SIMULATION!$D$17))))</f>
        <v>5.5652760091837381</v>
      </c>
      <c r="L1691">
        <v>-6.7984913846401346E-2</v>
      </c>
      <c r="M1691">
        <f t="shared" ca="1" si="26"/>
        <v>5.1869211991679371</v>
      </c>
    </row>
    <row r="1692" spans="1:13" x14ac:dyDescent="0.25">
      <c r="A1692" s="9"/>
      <c r="H1692" s="9"/>
      <c r="J1692">
        <v>15</v>
      </c>
      <c r="K1692">
        <f ca="1">SIMULATION!$D$3*SIMULATION!$D$17/$H1677/(SIMULATION!$D$17-$I1677)*(((EXP(-$I1677*$J1692))/(1-EXP(-SIMULATION!$D$4*$I1677)))-(EXP(-SIMULATION!$D$17*$J1692)/(1-EXP(-SIMULATION!$D$4*SIMULATION!$D$17))))</f>
        <v>5.4654486845127979</v>
      </c>
      <c r="L1692">
        <v>-7.0274609378048594E-2</v>
      </c>
      <c r="M1692">
        <f t="shared" ca="1" si="26"/>
        <v>5.0813664131328915</v>
      </c>
    </row>
    <row r="1693" spans="1:13" x14ac:dyDescent="0.25">
      <c r="A1693" s="9"/>
      <c r="H1693" s="9"/>
      <c r="J1693">
        <v>16</v>
      </c>
      <c r="K1693">
        <f ca="1">SIMULATION!$D$3*SIMULATION!$D$17/$H1677/(SIMULATION!$D$17-$I1677)*(((EXP(-$I1677*$J1693))/(1-EXP(-SIMULATION!$D$4*$I1677)))-(EXP(-SIMULATION!$D$17*$J1693)/(1-EXP(-SIMULATION!$D$4*SIMULATION!$D$17))))</f>
        <v>5.3668219383927829</v>
      </c>
      <c r="L1693">
        <v>-0.45776893362431503</v>
      </c>
      <c r="M1693">
        <f t="shared" ca="1" si="26"/>
        <v>2.9100575827031392</v>
      </c>
    </row>
    <row r="1694" spans="1:13" x14ac:dyDescent="0.25">
      <c r="A1694" s="9"/>
      <c r="H1694" s="9"/>
      <c r="J1694">
        <v>17</v>
      </c>
      <c r="K1694">
        <f ca="1">SIMULATION!$D$3*SIMULATION!$D$17/$H1677/(SIMULATION!$D$17-$I1677)*(((EXP(-$I1677*$J1694))/(1-EXP(-SIMULATION!$D$4*$I1677)))-(EXP(-SIMULATION!$D$17*$J1694)/(1-EXP(-SIMULATION!$D$4*SIMULATION!$D$17))))</f>
        <v>5.2695969447730766</v>
      </c>
      <c r="L1694">
        <v>0.31150482267134821</v>
      </c>
      <c r="M1694">
        <f t="shared" ca="1" si="26"/>
        <v>6.9111018066040915</v>
      </c>
    </row>
    <row r="1695" spans="1:13" x14ac:dyDescent="0.25">
      <c r="A1695" s="9"/>
      <c r="H1695" s="9"/>
      <c r="J1695">
        <v>18</v>
      </c>
      <c r="K1695">
        <f ca="1">SIMULATION!$D$3*SIMULATION!$D$17/$H1677/(SIMULATION!$D$17-$I1677)*(((EXP(-$I1677*$J1695))/(1-EXP(-SIMULATION!$D$4*$I1677)))-(EXP(-SIMULATION!$D$17*$J1695)/(1-EXP(-SIMULATION!$D$4*SIMULATION!$D$17))))</f>
        <v>5.1738910807453955</v>
      </c>
      <c r="L1695">
        <v>-0.50900246998638854</v>
      </c>
      <c r="M1695">
        <f t="shared" ca="1" si="26"/>
        <v>2.540367741205444</v>
      </c>
    </row>
    <row r="1696" spans="1:13" x14ac:dyDescent="0.25">
      <c r="A1696" s="9"/>
      <c r="H1696" s="9"/>
      <c r="J1696">
        <v>19</v>
      </c>
      <c r="K1696">
        <f ca="1">SIMULATION!$D$3*SIMULATION!$D$17/$H1677/(SIMULATION!$D$17-$I1677)*(((EXP(-$I1677*$J1696))/(1-EXP(-SIMULATION!$D$4*$I1677)))-(EXP(-SIMULATION!$D$17*$J1696)/(1-EXP(-SIMULATION!$D$4*SIMULATION!$D$17))))</f>
        <v>5.0797682349266866</v>
      </c>
      <c r="L1696">
        <v>0.28334955936405354</v>
      </c>
      <c r="M1696">
        <f t="shared" ca="1" si="26"/>
        <v>6.5191183259646799</v>
      </c>
    </row>
    <row r="1697" spans="1:13" x14ac:dyDescent="0.25">
      <c r="A1697" s="9"/>
      <c r="H1697" s="9"/>
      <c r="J1697">
        <v>20</v>
      </c>
      <c r="K1697">
        <f ca="1">SIMULATION!$D$3*SIMULATION!$D$17/$H1677/(SIMULATION!$D$17-$I1677)*(((EXP(-$I1677*$J1697))/(1-EXP(-SIMULATION!$D$4*$I1677)))-(EXP(-SIMULATION!$D$17*$J1697)/(1-EXP(-SIMULATION!$D$4*SIMULATION!$D$17))))</f>
        <v>4.9872582259638252</v>
      </c>
      <c r="L1697">
        <v>0.42317430618666618</v>
      </c>
      <c r="M1697">
        <f t="shared" ca="1" si="26"/>
        <v>7.0977377655098106</v>
      </c>
    </row>
    <row r="1698" spans="1:13" x14ac:dyDescent="0.25">
      <c r="A1698" s="9"/>
      <c r="H1698" s="9"/>
      <c r="J1698">
        <v>21</v>
      </c>
      <c r="K1698">
        <f ca="1">SIMULATION!$D$3*SIMULATION!$D$17/$H1677/(SIMULATION!$D$17-$I1677)*(((EXP(-$I1677*$J1698))/(1-EXP(-SIMULATION!$D$4*$I1677)))-(EXP(-SIMULATION!$D$17*$J1698)/(1-EXP(-SIMULATION!$D$4*SIMULATION!$D$17))))</f>
        <v>4.8963692426101479</v>
      </c>
      <c r="L1698">
        <v>0.18238204839725478</v>
      </c>
      <c r="M1698">
        <f t="shared" ca="1" si="26"/>
        <v>5.7893790947867014</v>
      </c>
    </row>
    <row r="1699" spans="1:13" x14ac:dyDescent="0.25">
      <c r="A1699" s="9"/>
      <c r="H1699" s="9"/>
      <c r="J1699">
        <v>22</v>
      </c>
      <c r="K1699">
        <f ca="1">SIMULATION!$D$3*SIMULATION!$D$17/$H1677/(SIMULATION!$D$17-$I1677)*(((EXP(-$I1677*$J1699))/(1-EXP(-SIMULATION!$D$4*$I1677)))-(EXP(-SIMULATION!$D$17*$J1699)/(1-EXP(-SIMULATION!$D$4*SIMULATION!$D$17))))</f>
        <v>4.8070958119246194</v>
      </c>
      <c r="L1699">
        <v>-0.52927968910466827</v>
      </c>
      <c r="M1699">
        <f t="shared" ca="1" si="26"/>
        <v>2.2627976350928041</v>
      </c>
    </row>
    <row r="1700" spans="1:13" x14ac:dyDescent="0.25">
      <c r="A1700" s="9"/>
      <c r="H1700" s="9"/>
      <c r="J1700">
        <v>23</v>
      </c>
      <c r="K1700">
        <f ca="1">SIMULATION!$D$3*SIMULATION!$D$17/$H1677/(SIMULATION!$D$17-$I1677)*(((EXP(-$I1677*$J1700))/(1-EXP(-SIMULATION!$D$4*$I1677)))-(EXP(-SIMULATION!$D$17*$J1700)/(1-EXP(-SIMULATION!$D$4*SIMULATION!$D$17))))</f>
        <v>4.7194239018510418</v>
      </c>
      <c r="L1700">
        <v>-0.18417231775310222</v>
      </c>
      <c r="M1700">
        <f t="shared" ca="1" si="26"/>
        <v>3.8502366633877458</v>
      </c>
    </row>
    <row r="1701" spans="1:13" x14ac:dyDescent="0.25">
      <c r="A1701" s="9"/>
      <c r="H1701" s="9"/>
      <c r="J1701">
        <v>24</v>
      </c>
      <c r="K1701">
        <f ca="1">SIMULATION!$D$3*SIMULATION!$D$17/$H1677/(SIMULATION!$D$17-$I1677)*(((EXP(-$I1677*$J1701))/(1-EXP(-SIMULATION!$D$4*$I1677)))-(EXP(-SIMULATION!$D$17*$J1701)/(1-EXP(-SIMULATION!$D$4*SIMULATION!$D$17))))</f>
        <v>4.6333341875047633</v>
      </c>
      <c r="L1701">
        <v>0.24128094881399351</v>
      </c>
      <c r="M1701">
        <f t="shared" ca="1" si="26"/>
        <v>5.7512694564382265</v>
      </c>
    </row>
    <row r="1702" spans="1:13" x14ac:dyDescent="0.25">
      <c r="A1702" s="9">
        <v>69</v>
      </c>
      <c r="B1702" s="2">
        <f ca="1">NORMINV(RAND(),SIMULATION!D7,SIMULATION!D8)</f>
        <v>68.1797013147104</v>
      </c>
      <c r="C1702" s="2">
        <v>2</v>
      </c>
      <c r="D1702" s="2">
        <f ca="1">SIMULATION!$D$11*(1+(SIMULATION!$D$12*LN(1+$C1702)))*(1+(SIMULATION!$D$13*(($B1702/63.5)-1)))</f>
        <v>10.585584031330791</v>
      </c>
      <c r="E1702" s="2">
        <v>0.14909882697715451</v>
      </c>
      <c r="F1702" s="2">
        <f ca="1">D1702*(1+E1702)</f>
        <v>12.163882193270311</v>
      </c>
      <c r="G1702" s="2">
        <v>-0.34272707683683518</v>
      </c>
      <c r="H1702" s="9">
        <f>SIMULATION!$D$15*EXP($G$1702)</f>
        <v>156.69965416094905</v>
      </c>
      <c r="I1702" s="2">
        <f ca="1">$F1702/$H1702</f>
        <v>7.7625456535957427E-2</v>
      </c>
      <c r="J1702">
        <v>0</v>
      </c>
      <c r="K1702">
        <f ca="1">SIMULATION!$D$3*SIMULATION!$D$17/$H1702/(SIMULATION!$D$17-$I1702)*(((EXP(-$I1702*$J1702))/(1-EXP(-SIMULATION!$D$4*$I1702)))-(EXP(-SIMULATION!$D$17*$J1702)/(1-EXP(-SIMULATION!$D$4*SIMULATION!$D$17))))</f>
        <v>0.78098791729370565</v>
      </c>
      <c r="L1702">
        <v>-0.30887289545936031</v>
      </c>
      <c r="M1702">
        <f t="shared" ca="1" si="26"/>
        <v>0.53976191796042339</v>
      </c>
    </row>
    <row r="1703" spans="1:13" x14ac:dyDescent="0.25">
      <c r="A1703" s="9"/>
      <c r="H1703" s="9"/>
      <c r="J1703">
        <v>1</v>
      </c>
      <c r="K1703">
        <f ca="1">SIMULATION!$D$3*SIMULATION!$D$17/$H1702/(SIMULATION!$D$17-$I1702)*(((EXP(-$I1702*$J1703))/(1-EXP(-SIMULATION!$D$4*$I1702)))-(EXP(-SIMULATION!$D$17*$J1703)/(1-EXP(-SIMULATION!$D$4*SIMULATION!$D$17))))</f>
        <v>1.9321890129879871</v>
      </c>
      <c r="L1703">
        <v>-0.32228672829739402</v>
      </c>
      <c r="M1703">
        <f t="shared" ca="1" si="26"/>
        <v>1.3094701375399178</v>
      </c>
    </row>
    <row r="1704" spans="1:13" x14ac:dyDescent="0.25">
      <c r="A1704" s="9"/>
      <c r="H1704" s="9"/>
      <c r="J1704">
        <v>2</v>
      </c>
      <c r="K1704">
        <f ca="1">SIMULATION!$D$3*SIMULATION!$D$17/$H1702/(SIMULATION!$D$17-$I1702)*(((EXP(-$I1702*$J1704))/(1-EXP(-SIMULATION!$D$4*$I1702)))-(EXP(-SIMULATION!$D$17*$J1704)/(1-EXP(-SIMULATION!$D$4*SIMULATION!$D$17))))</f>
        <v>2.5629733106636832</v>
      </c>
      <c r="L1704">
        <v>-1.863700802119744E-2</v>
      </c>
      <c r="M1704">
        <f t="shared" ca="1" si="26"/>
        <v>2.5152071565147294</v>
      </c>
    </row>
    <row r="1705" spans="1:13" x14ac:dyDescent="0.25">
      <c r="A1705" s="9"/>
      <c r="H1705" s="9"/>
      <c r="J1705">
        <v>3</v>
      </c>
      <c r="K1705">
        <f ca="1">SIMULATION!$D$3*SIMULATION!$D$17/$H1702/(SIMULATION!$D$17-$I1702)*(((EXP(-$I1702*$J1705))/(1-EXP(-SIMULATION!$D$4*$I1702)))-(EXP(-SIMULATION!$D$17*$J1705)/(1-EXP(-SIMULATION!$D$4*SIMULATION!$D$17))))</f>
        <v>2.8682486399810192</v>
      </c>
      <c r="L1705">
        <v>0.33727448655656267</v>
      </c>
      <c r="M1705">
        <f t="shared" ca="1" si="26"/>
        <v>3.8356357273471766</v>
      </c>
    </row>
    <row r="1706" spans="1:13" x14ac:dyDescent="0.25">
      <c r="A1706" s="9"/>
      <c r="H1706" s="9"/>
      <c r="J1706">
        <v>4</v>
      </c>
      <c r="K1706">
        <f ca="1">SIMULATION!$D$3*SIMULATION!$D$17/$H1702/(SIMULATION!$D$17-$I1702)*(((EXP(-$I1702*$J1706))/(1-EXP(-SIMULATION!$D$4*$I1702)))-(EXP(-SIMULATION!$D$17*$J1706)/(1-EXP(-SIMULATION!$D$4*SIMULATION!$D$17))))</f>
        <v>2.9723201468915019</v>
      </c>
      <c r="L1706">
        <v>0.37033396149371561</v>
      </c>
      <c r="M1706">
        <f t="shared" ca="1" si="26"/>
        <v>4.0730712417174146</v>
      </c>
    </row>
    <row r="1707" spans="1:13" x14ac:dyDescent="0.25">
      <c r="A1707" s="9"/>
      <c r="H1707" s="9"/>
      <c r="J1707">
        <v>5</v>
      </c>
      <c r="K1707">
        <f ca="1">SIMULATION!$D$3*SIMULATION!$D$17/$H1702/(SIMULATION!$D$17-$I1702)*(((EXP(-$I1702*$J1707))/(1-EXP(-SIMULATION!$D$4*$I1702)))-(EXP(-SIMULATION!$D$17*$J1707)/(1-EXP(-SIMULATION!$D$4*SIMULATION!$D$17))))</f>
        <v>2.9542936174119809</v>
      </c>
      <c r="L1707">
        <v>0.53400645033601446</v>
      </c>
      <c r="M1707">
        <f t="shared" ca="1" si="26"/>
        <v>4.5319054652964965</v>
      </c>
    </row>
    <row r="1708" spans="1:13" x14ac:dyDescent="0.25">
      <c r="A1708" s="9"/>
      <c r="H1708" s="9"/>
      <c r="J1708">
        <v>6</v>
      </c>
      <c r="K1708">
        <f ca="1">SIMULATION!$D$3*SIMULATION!$D$17/$H1702/(SIMULATION!$D$17-$I1702)*(((EXP(-$I1702*$J1708))/(1-EXP(-SIMULATION!$D$4*$I1702)))-(EXP(-SIMULATION!$D$17*$J1708)/(1-EXP(-SIMULATION!$D$4*SIMULATION!$D$17))))</f>
        <v>2.8643512165136888</v>
      </c>
      <c r="L1708">
        <v>6.4978539226249396E-2</v>
      </c>
      <c r="M1708">
        <f t="shared" ca="1" si="26"/>
        <v>3.0504725743936789</v>
      </c>
    </row>
    <row r="1709" spans="1:13" x14ac:dyDescent="0.25">
      <c r="A1709" s="9"/>
      <c r="H1709" s="9"/>
      <c r="J1709">
        <v>7</v>
      </c>
      <c r="K1709">
        <f ca="1">SIMULATION!$D$3*SIMULATION!$D$17/$H1702/(SIMULATION!$D$17-$I1702)*(((EXP(-$I1702*$J1709))/(1-EXP(-SIMULATION!$D$4*$I1702)))-(EXP(-SIMULATION!$D$17*$J1709)/(1-EXP(-SIMULATION!$D$4*SIMULATION!$D$17))))</f>
        <v>2.7341782975765296</v>
      </c>
      <c r="L1709">
        <v>0.18160585390073503</v>
      </c>
      <c r="M1709">
        <f t="shared" ca="1" si="26"/>
        <v>3.2307210820247731</v>
      </c>
    </row>
    <row r="1710" spans="1:13" x14ac:dyDescent="0.25">
      <c r="A1710" s="9"/>
      <c r="H1710" s="9"/>
      <c r="J1710">
        <v>8</v>
      </c>
      <c r="K1710">
        <f ca="1">SIMULATION!$D$3*SIMULATION!$D$17/$H1702/(SIMULATION!$D$17-$I1702)*(((EXP(-$I1702*$J1710))/(1-EXP(-SIMULATION!$D$4*$I1702)))-(EXP(-SIMULATION!$D$17*$J1710)/(1-EXP(-SIMULATION!$D$4*SIMULATION!$D$17))))</f>
        <v>2.5836423058505944</v>
      </c>
      <c r="L1710">
        <v>0.44207840284192529</v>
      </c>
      <c r="M1710">
        <f t="shared" ca="1" si="26"/>
        <v>3.7258147699358544</v>
      </c>
    </row>
    <row r="1711" spans="1:13" x14ac:dyDescent="0.25">
      <c r="A1711" s="9"/>
      <c r="H1711" s="9"/>
      <c r="J1711">
        <v>9</v>
      </c>
      <c r="K1711">
        <f ca="1">SIMULATION!$D$3*SIMULATION!$D$17/$H1702/(SIMULATION!$D$17-$I1702)*(((EXP(-$I1702*$J1711))/(1-EXP(-SIMULATION!$D$4*$I1702)))-(EXP(-SIMULATION!$D$17*$J1711)/(1-EXP(-SIMULATION!$D$4*SIMULATION!$D$17))))</f>
        <v>2.425070145574213</v>
      </c>
      <c r="L1711">
        <v>-0.13446154478329464</v>
      </c>
      <c r="M1711">
        <f t="shared" ca="1" si="26"/>
        <v>2.0989914675924553</v>
      </c>
    </row>
    <row r="1712" spans="1:13" x14ac:dyDescent="0.25">
      <c r="A1712" s="9"/>
      <c r="H1712" s="9"/>
      <c r="J1712">
        <v>10</v>
      </c>
      <c r="K1712">
        <f ca="1">SIMULATION!$D$3*SIMULATION!$D$17/$H1702/(SIMULATION!$D$17-$I1702)*(((EXP(-$I1702*$J1712))/(1-EXP(-SIMULATION!$D$4*$I1702)))-(EXP(-SIMULATION!$D$17*$J1712)/(1-EXP(-SIMULATION!$D$4*SIMULATION!$D$17))))</f>
        <v>2.2659867812104029</v>
      </c>
      <c r="L1712">
        <v>-5.4129648493223053E-3</v>
      </c>
      <c r="M1712">
        <f t="shared" ca="1" si="26"/>
        <v>2.2537210744146821</v>
      </c>
    </row>
    <row r="1713" spans="1:13" x14ac:dyDescent="0.25">
      <c r="A1713" s="9"/>
      <c r="H1713" s="9"/>
      <c r="J1713">
        <v>11</v>
      </c>
      <c r="K1713">
        <f ca="1">SIMULATION!$D$3*SIMULATION!$D$17/$H1702/(SIMULATION!$D$17-$I1702)*(((EXP(-$I1702*$J1713))/(1-EXP(-SIMULATION!$D$4*$I1702)))-(EXP(-SIMULATION!$D$17*$J1713)/(1-EXP(-SIMULATION!$D$4*SIMULATION!$D$17))))</f>
        <v>2.1108679423515451</v>
      </c>
      <c r="L1713">
        <v>3.4229665636175848E-2</v>
      </c>
      <c r="M1713">
        <f t="shared" ca="1" si="26"/>
        <v>2.183122246220361</v>
      </c>
    </row>
    <row r="1714" spans="1:13" x14ac:dyDescent="0.25">
      <c r="A1714" s="9"/>
      <c r="H1714" s="9"/>
      <c r="J1714">
        <v>12</v>
      </c>
      <c r="K1714">
        <f ca="1">SIMULATION!$D$3*SIMULATION!$D$17/$H1702/(SIMULATION!$D$17-$I1702)*(((EXP(-$I1702*$J1714))/(1-EXP(-SIMULATION!$D$4*$I1702)))-(EXP(-SIMULATION!$D$17*$J1714)/(1-EXP(-SIMULATION!$D$4*SIMULATION!$D$17))))</f>
        <v>1.9622612109128998</v>
      </c>
      <c r="L1714">
        <v>-0.16147504516758152</v>
      </c>
      <c r="M1714">
        <f t="shared" ca="1" si="26"/>
        <v>1.6454049932501462</v>
      </c>
    </row>
    <row r="1715" spans="1:13" x14ac:dyDescent="0.25">
      <c r="A1715" s="9"/>
      <c r="H1715" s="9"/>
      <c r="J1715">
        <v>13</v>
      </c>
      <c r="K1715">
        <f ca="1">SIMULATION!$D$3*SIMULATION!$D$17/$H1702/(SIMULATION!$D$17-$I1702)*(((EXP(-$I1702*$J1715))/(1-EXP(-SIMULATION!$D$4*$I1702)))-(EXP(-SIMULATION!$D$17*$J1715)/(1-EXP(-SIMULATION!$D$4*SIMULATION!$D$17))))</f>
        <v>1.8215025083635763</v>
      </c>
      <c r="L1715">
        <v>-0.12580516353502155</v>
      </c>
      <c r="M1715">
        <f t="shared" ca="1" si="26"/>
        <v>1.5923480874194447</v>
      </c>
    </row>
    <row r="1716" spans="1:13" x14ac:dyDescent="0.25">
      <c r="A1716" s="9"/>
      <c r="H1716" s="9"/>
      <c r="J1716">
        <v>14</v>
      </c>
      <c r="K1716">
        <f ca="1">SIMULATION!$D$3*SIMULATION!$D$17/$H1702/(SIMULATION!$D$17-$I1702)*(((EXP(-$I1702*$J1716))/(1-EXP(-SIMULATION!$D$4*$I1702)))-(EXP(-SIMULATION!$D$17*$J1716)/(1-EXP(-SIMULATION!$D$4*SIMULATION!$D$17))))</f>
        <v>1.689173449827859</v>
      </c>
      <c r="L1716">
        <v>0.12547695610674739</v>
      </c>
      <c r="M1716">
        <f t="shared" ca="1" si="26"/>
        <v>1.9011257926485925</v>
      </c>
    </row>
    <row r="1717" spans="1:13" x14ac:dyDescent="0.25">
      <c r="A1717" s="9"/>
      <c r="H1717" s="9"/>
      <c r="J1717">
        <v>15</v>
      </c>
      <c r="K1717">
        <f ca="1">SIMULATION!$D$3*SIMULATION!$D$17/$H1702/(SIMULATION!$D$17-$I1702)*(((EXP(-$I1702*$J1717))/(1-EXP(-SIMULATION!$D$4*$I1702)))-(EXP(-SIMULATION!$D$17*$J1717)/(1-EXP(-SIMULATION!$D$4*SIMULATION!$D$17))))</f>
        <v>1.5653927729535242</v>
      </c>
      <c r="L1717">
        <v>6.8436163075964757E-2</v>
      </c>
      <c r="M1717">
        <f t="shared" ca="1" si="26"/>
        <v>1.6725222480413082</v>
      </c>
    </row>
    <row r="1718" spans="1:13" x14ac:dyDescent="0.25">
      <c r="A1718" s="9"/>
      <c r="H1718" s="9"/>
      <c r="J1718">
        <v>16</v>
      </c>
      <c r="K1718">
        <f ca="1">SIMULATION!$D$3*SIMULATION!$D$17/$H1702/(SIMULATION!$D$17-$I1702)*(((EXP(-$I1702*$J1718))/(1-EXP(-SIMULATION!$D$4*$I1702)))-(EXP(-SIMULATION!$D$17*$J1718)/(1-EXP(-SIMULATION!$D$4*SIMULATION!$D$17))))</f>
        <v>1.4500015614540218</v>
      </c>
      <c r="L1718">
        <v>6.0139379212852902E-2</v>
      </c>
      <c r="M1718">
        <f t="shared" ca="1" si="26"/>
        <v>1.5372037552175339</v>
      </c>
    </row>
    <row r="1719" spans="1:13" x14ac:dyDescent="0.25">
      <c r="A1719" s="9"/>
      <c r="H1719" s="9"/>
      <c r="J1719">
        <v>17</v>
      </c>
      <c r="K1719">
        <f ca="1">SIMULATION!$D$3*SIMULATION!$D$17/$H1702/(SIMULATION!$D$17-$I1702)*(((EXP(-$I1702*$J1719))/(1-EXP(-SIMULATION!$D$4*$I1702)))-(EXP(-SIMULATION!$D$17*$J1719)/(1-EXP(-SIMULATION!$D$4*SIMULATION!$D$17))))</f>
        <v>1.3426805240596924</v>
      </c>
      <c r="L1719">
        <v>-0.15123789687421499</v>
      </c>
      <c r="M1719">
        <f t="shared" ca="1" si="26"/>
        <v>1.1396163454269357</v>
      </c>
    </row>
    <row r="1720" spans="1:13" x14ac:dyDescent="0.25">
      <c r="A1720" s="9"/>
      <c r="H1720" s="9"/>
      <c r="J1720">
        <v>18</v>
      </c>
      <c r="K1720">
        <f ca="1">SIMULATION!$D$3*SIMULATION!$D$17/$H1702/(SIMULATION!$D$17-$I1702)*(((EXP(-$I1702*$J1720))/(1-EXP(-SIMULATION!$D$4*$I1702)))-(EXP(-SIMULATION!$D$17*$J1720)/(1-EXP(-SIMULATION!$D$4*SIMULATION!$D$17))))</f>
        <v>1.2430238387444841</v>
      </c>
      <c r="L1720">
        <v>-0.1037827108894533</v>
      </c>
      <c r="M1720">
        <f t="shared" ca="1" si="26"/>
        <v>1.1140194550593667</v>
      </c>
    </row>
    <row r="1721" spans="1:13" x14ac:dyDescent="0.25">
      <c r="A1721" s="9"/>
      <c r="H1721" s="9"/>
      <c r="J1721">
        <v>19</v>
      </c>
      <c r="K1721">
        <f ca="1">SIMULATION!$D$3*SIMULATION!$D$17/$H1702/(SIMULATION!$D$17-$I1702)*(((EXP(-$I1702*$J1721))/(1-EXP(-SIMULATION!$D$4*$I1702)))-(EXP(-SIMULATION!$D$17*$J1721)/(1-EXP(-SIMULATION!$D$4*SIMULATION!$D$17))))</f>
        <v>1.150585260842079</v>
      </c>
      <c r="L1721">
        <v>-0.39830928538669402</v>
      </c>
      <c r="M1721">
        <f t="shared" ca="1" si="26"/>
        <v>0.69229646781960752</v>
      </c>
    </row>
    <row r="1722" spans="1:13" x14ac:dyDescent="0.25">
      <c r="A1722" s="9"/>
      <c r="H1722" s="9"/>
      <c r="J1722">
        <v>20</v>
      </c>
      <c r="K1722">
        <f ca="1">SIMULATION!$D$3*SIMULATION!$D$17/$H1702/(SIMULATION!$D$17-$I1702)*(((EXP(-$I1702*$J1722))/(1-EXP(-SIMULATION!$D$4*$I1702)))-(EXP(-SIMULATION!$D$17*$J1722)/(1-EXP(-SIMULATION!$D$4*SIMULATION!$D$17))))</f>
        <v>1.0649065477911372</v>
      </c>
      <c r="L1722">
        <v>0.32517308940287248</v>
      </c>
      <c r="M1722">
        <f t="shared" ca="1" si="26"/>
        <v>1.411185499861729</v>
      </c>
    </row>
    <row r="1723" spans="1:13" x14ac:dyDescent="0.25">
      <c r="A1723" s="9"/>
      <c r="H1723" s="9"/>
      <c r="J1723">
        <v>21</v>
      </c>
      <c r="K1723">
        <f ca="1">SIMULATION!$D$3*SIMULATION!$D$17/$H1702/(SIMULATION!$D$17-$I1702)*(((EXP(-$I1702*$J1723))/(1-EXP(-SIMULATION!$D$4*$I1702)))-(EXP(-SIMULATION!$D$17*$J1723)/(1-EXP(-SIMULATION!$D$4*SIMULATION!$D$17))))</f>
        <v>0.98553463578230094</v>
      </c>
      <c r="L1723">
        <v>-7.6268303250687343E-3</v>
      </c>
      <c r="M1723">
        <f t="shared" ca="1" si="26"/>
        <v>0.97801813033571094</v>
      </c>
    </row>
    <row r="1724" spans="1:13" x14ac:dyDescent="0.25">
      <c r="A1724" s="9"/>
      <c r="H1724" s="9"/>
      <c r="J1724">
        <v>22</v>
      </c>
      <c r="K1724">
        <f ca="1">SIMULATION!$D$3*SIMULATION!$D$17/$H1702/(SIMULATION!$D$17-$I1702)*(((EXP(-$I1702*$J1724))/(1-EXP(-SIMULATION!$D$4*$I1702)))-(EXP(-SIMULATION!$D$17*$J1724)/(1-EXP(-SIMULATION!$D$4*SIMULATION!$D$17))))</f>
        <v>0.91203168592433814</v>
      </c>
      <c r="L1724">
        <v>0.20098042882178574</v>
      </c>
      <c r="M1724">
        <f t="shared" ca="1" si="26"/>
        <v>1.0953322052604679</v>
      </c>
    </row>
    <row r="1725" spans="1:13" x14ac:dyDescent="0.25">
      <c r="A1725" s="9"/>
      <c r="H1725" s="9"/>
      <c r="J1725">
        <v>23</v>
      </c>
      <c r="K1725">
        <f ca="1">SIMULATION!$D$3*SIMULATION!$D$17/$H1702/(SIMULATION!$D$17-$I1702)*(((EXP(-$I1702*$J1725))/(1-EXP(-SIMULATION!$D$4*$I1702)))-(EXP(-SIMULATION!$D$17*$J1725)/(1-EXP(-SIMULATION!$D$4*SIMULATION!$D$17))))</f>
        <v>0.84398063280469604</v>
      </c>
      <c r="L1725">
        <v>-0.41899535994805437</v>
      </c>
      <c r="M1725">
        <f t="shared" ca="1" si="26"/>
        <v>0.49035666377350573</v>
      </c>
    </row>
    <row r="1726" spans="1:13" x14ac:dyDescent="0.25">
      <c r="A1726" s="9"/>
      <c r="H1726" s="9"/>
      <c r="J1726">
        <v>24</v>
      </c>
      <c r="K1726">
        <f ca="1">SIMULATION!$D$3*SIMULATION!$D$17/$H1702/(SIMULATION!$D$17-$I1702)*(((EXP(-$I1702*$J1726))/(1-EXP(-SIMULATION!$D$4*$I1702)))-(EXP(-SIMULATION!$D$17*$J1726)/(1-EXP(-SIMULATION!$D$4*SIMULATION!$D$17))))</f>
        <v>0.78098791729370565</v>
      </c>
      <c r="L1726">
        <v>-2.3602289028203469E-2</v>
      </c>
      <c r="M1726">
        <f t="shared" ca="1" si="26"/>
        <v>0.76255481474220488</v>
      </c>
    </row>
    <row r="1727" spans="1:13" x14ac:dyDescent="0.25">
      <c r="A1727" s="9">
        <v>70</v>
      </c>
      <c r="B1727" s="2">
        <f ca="1">NORMINV(RAND(),SIMULATION!D7,SIMULATION!D8)</f>
        <v>56.922872523574611</v>
      </c>
      <c r="C1727" s="2">
        <v>2</v>
      </c>
      <c r="D1727" s="2">
        <f ca="1">SIMULATION!$D$11*(1+(SIMULATION!$D$12*LN(1+$C1727)))*(1+(SIMULATION!$D$13*(($B1727/63.5)-1)))</f>
        <v>9.7496323699102714</v>
      </c>
      <c r="E1727" s="2">
        <v>5.1930405721653979E-2</v>
      </c>
      <c r="F1727" s="2">
        <f ca="1">D1727*(1+E1727)</f>
        <v>10.255934734516684</v>
      </c>
      <c r="G1727" s="2">
        <v>-0.57525125717159042</v>
      </c>
      <c r="H1727" s="9">
        <f>SIMULATION!$D$15*EXP($G$1727)</f>
        <v>124.1892686535916</v>
      </c>
      <c r="I1727" s="2">
        <f ca="1">$F1727/$H1727</f>
        <v>8.2583099535952359E-2</v>
      </c>
      <c r="J1727">
        <v>0</v>
      </c>
      <c r="K1727">
        <f ca="1">SIMULATION!$D$3*SIMULATION!$D$17/$H1727/(SIMULATION!$D$17-$I1727)*(((EXP(-$I1727*$J1727))/(1-EXP(-SIMULATION!$D$4*$I1727)))-(EXP(-SIMULATION!$D$17*$J1727)/(1-EXP(-SIMULATION!$D$4*SIMULATION!$D$17))))</f>
        <v>0.86893539487395988</v>
      </c>
      <c r="L1727">
        <v>-0.12919026136591386</v>
      </c>
      <c r="M1727">
        <f t="shared" ca="1" si="26"/>
        <v>0.75667740410009943</v>
      </c>
    </row>
    <row r="1728" spans="1:13" x14ac:dyDescent="0.25">
      <c r="A1728" s="9"/>
      <c r="H1728" s="9"/>
      <c r="J1728">
        <v>1</v>
      </c>
      <c r="K1728">
        <f ca="1">SIMULATION!$D$3*SIMULATION!$D$17/$H1727/(SIMULATION!$D$17-$I1727)*(((EXP(-$I1727*$J1728))/(1-EXP(-SIMULATION!$D$4*$I1727)))-(EXP(-SIMULATION!$D$17*$J1728)/(1-EXP(-SIMULATION!$D$4*SIMULATION!$D$17))))</f>
        <v>2.3222166730830596</v>
      </c>
      <c r="L1728">
        <v>0.20322616643939698</v>
      </c>
      <c r="M1728">
        <f t="shared" ca="1" si="26"/>
        <v>2.7941518651953805</v>
      </c>
    </row>
    <row r="1729" spans="1:13" x14ac:dyDescent="0.25">
      <c r="A1729" s="9"/>
      <c r="H1729" s="9"/>
      <c r="J1729">
        <v>2</v>
      </c>
      <c r="K1729">
        <f ca="1">SIMULATION!$D$3*SIMULATION!$D$17/$H1727/(SIMULATION!$D$17-$I1727)*(((EXP(-$I1727*$J1729))/(1-EXP(-SIMULATION!$D$4*$I1727)))-(EXP(-SIMULATION!$D$17*$J1729)/(1-EXP(-SIMULATION!$D$4*SIMULATION!$D$17))))</f>
        <v>3.113581471808105</v>
      </c>
      <c r="L1729">
        <v>0.25601383856032328</v>
      </c>
      <c r="M1729">
        <f t="shared" ca="1" si="26"/>
        <v>3.9107014160759985</v>
      </c>
    </row>
    <row r="1730" spans="1:13" x14ac:dyDescent="0.25">
      <c r="A1730" s="9"/>
      <c r="H1730" s="9"/>
      <c r="J1730">
        <v>3</v>
      </c>
      <c r="K1730">
        <f ca="1">SIMULATION!$D$3*SIMULATION!$D$17/$H1727/(SIMULATION!$D$17-$I1727)*(((EXP(-$I1727*$J1730))/(1-EXP(-SIMULATION!$D$4*$I1727)))-(EXP(-SIMULATION!$D$17*$J1730)/(1-EXP(-SIMULATION!$D$4*SIMULATION!$D$17))))</f>
        <v>3.4918659317781469</v>
      </c>
      <c r="L1730">
        <v>-0.30123021500252051</v>
      </c>
      <c r="M1730">
        <f t="shared" ca="1" si="26"/>
        <v>2.4400104063886388</v>
      </c>
    </row>
    <row r="1731" spans="1:13" x14ac:dyDescent="0.25">
      <c r="A1731" s="9"/>
      <c r="H1731" s="9"/>
      <c r="J1731">
        <v>4</v>
      </c>
      <c r="K1731">
        <f ca="1">SIMULATION!$D$3*SIMULATION!$D$17/$H1727/(SIMULATION!$D$17-$I1727)*(((EXP(-$I1727*$J1731))/(1-EXP(-SIMULATION!$D$4*$I1727)))-(EXP(-SIMULATION!$D$17*$J1731)/(1-EXP(-SIMULATION!$D$4*SIMULATION!$D$17))))</f>
        <v>3.6156510995417732</v>
      </c>
      <c r="L1731">
        <v>0.15035380358992306</v>
      </c>
      <c r="M1731">
        <f t="shared" ref="M1731:M1794" ca="1" si="27">$K1731*(1+$L1731)</f>
        <v>4.1592779948119665</v>
      </c>
    </row>
    <row r="1732" spans="1:13" x14ac:dyDescent="0.25">
      <c r="A1732" s="9"/>
      <c r="H1732" s="9"/>
      <c r="J1732">
        <v>5</v>
      </c>
      <c r="K1732">
        <f ca="1">SIMULATION!$D$3*SIMULATION!$D$17/$H1727/(SIMULATION!$D$17-$I1727)*(((EXP(-$I1727*$J1732))/(1-EXP(-SIMULATION!$D$4*$I1727)))-(EXP(-SIMULATION!$D$17*$J1732)/(1-EXP(-SIMULATION!$D$4*SIMULATION!$D$17))))</f>
        <v>3.5857500555774879</v>
      </c>
      <c r="L1732">
        <v>0.10730065466180912</v>
      </c>
      <c r="M1732">
        <f t="shared" ca="1" si="27"/>
        <v>3.9705033839945711</v>
      </c>
    </row>
    <row r="1733" spans="1:13" x14ac:dyDescent="0.25">
      <c r="A1733" s="9"/>
      <c r="H1733" s="9"/>
      <c r="J1733">
        <v>6</v>
      </c>
      <c r="K1733">
        <f ca="1">SIMULATION!$D$3*SIMULATION!$D$17/$H1727/(SIMULATION!$D$17-$I1727)*(((EXP(-$I1727*$J1733))/(1-EXP(-SIMULATION!$D$4*$I1727)))-(EXP(-SIMULATION!$D$17*$J1733)/(1-EXP(-SIMULATION!$D$4*SIMULATION!$D$17))))</f>
        <v>3.4660209307163221</v>
      </c>
      <c r="L1733">
        <v>-0.15060775938443438</v>
      </c>
      <c r="M1733">
        <f t="shared" ca="1" si="27"/>
        <v>2.9440112843615851</v>
      </c>
    </row>
    <row r="1734" spans="1:13" x14ac:dyDescent="0.25">
      <c r="A1734" s="9"/>
      <c r="H1734" s="9"/>
      <c r="J1734">
        <v>7</v>
      </c>
      <c r="K1734">
        <f ca="1">SIMULATION!$D$3*SIMULATION!$D$17/$H1727/(SIMULATION!$D$17-$I1727)*(((EXP(-$I1727*$J1734))/(1-EXP(-SIMULATION!$D$4*$I1727)))-(EXP(-SIMULATION!$D$17*$J1734)/(1-EXP(-SIMULATION!$D$4*SIMULATION!$D$17))))</f>
        <v>3.2966993062484766</v>
      </c>
      <c r="L1734">
        <v>9.6837772684876103E-2</v>
      </c>
      <c r="M1734">
        <f t="shared" ca="1" si="27"/>
        <v>3.6159443242773555</v>
      </c>
    </row>
    <row r="1735" spans="1:13" x14ac:dyDescent="0.25">
      <c r="A1735" s="9"/>
      <c r="H1735" s="9"/>
      <c r="J1735">
        <v>8</v>
      </c>
      <c r="K1735">
        <f ca="1">SIMULATION!$D$3*SIMULATION!$D$17/$H1727/(SIMULATION!$D$17-$I1727)*(((EXP(-$I1727*$J1735))/(1-EXP(-SIMULATION!$D$4*$I1727)))-(EXP(-SIMULATION!$D$17*$J1735)/(1-EXP(-SIMULATION!$D$4*SIMULATION!$D$17))))</f>
        <v>3.1029372566430991</v>
      </c>
      <c r="L1735">
        <v>0.17493324700108981</v>
      </c>
      <c r="M1735">
        <f t="shared" ca="1" si="27"/>
        <v>3.6457441461883304</v>
      </c>
    </row>
    <row r="1736" spans="1:13" x14ac:dyDescent="0.25">
      <c r="A1736" s="9"/>
      <c r="H1736" s="9"/>
      <c r="J1736">
        <v>9</v>
      </c>
      <c r="K1736">
        <f ca="1">SIMULATION!$D$3*SIMULATION!$D$17/$H1727/(SIMULATION!$D$17-$I1727)*(((EXP(-$I1727*$J1736))/(1-EXP(-SIMULATION!$D$4*$I1727)))-(EXP(-SIMULATION!$D$17*$J1736)/(1-EXP(-SIMULATION!$D$4*SIMULATION!$D$17))))</f>
        <v>2.9002710636833808</v>
      </c>
      <c r="L1736">
        <v>-0.21251518227526767</v>
      </c>
      <c r="M1736">
        <f t="shared" ca="1" si="27"/>
        <v>2.2839194299370229</v>
      </c>
    </row>
    <row r="1737" spans="1:13" x14ac:dyDescent="0.25">
      <c r="A1737" s="9"/>
      <c r="H1737" s="9"/>
      <c r="J1737">
        <v>10</v>
      </c>
      <c r="K1737">
        <f ca="1">SIMULATION!$D$3*SIMULATION!$D$17/$H1727/(SIMULATION!$D$17-$I1727)*(((EXP(-$I1727*$J1737))/(1-EXP(-SIMULATION!$D$4*$I1727)))-(EXP(-SIMULATION!$D$17*$J1737)/(1-EXP(-SIMULATION!$D$4*SIMULATION!$D$17))))</f>
        <v>2.6981210904548236</v>
      </c>
      <c r="L1737">
        <v>0.29851585489169857</v>
      </c>
      <c r="M1737">
        <f t="shared" ca="1" si="27"/>
        <v>3.5035530143732676</v>
      </c>
    </row>
    <row r="1738" spans="1:13" x14ac:dyDescent="0.25">
      <c r="A1738" s="9"/>
      <c r="H1738" s="9"/>
      <c r="J1738">
        <v>11</v>
      </c>
      <c r="K1738">
        <f ca="1">SIMULATION!$D$3*SIMULATION!$D$17/$H1727/(SIMULATION!$D$17-$I1727)*(((EXP(-$I1727*$J1738))/(1-EXP(-SIMULATION!$D$4*$I1727)))-(EXP(-SIMULATION!$D$17*$J1738)/(1-EXP(-SIMULATION!$D$4*SIMULATION!$D$17))))</f>
        <v>2.5020309302755863</v>
      </c>
      <c r="L1738">
        <v>-9.9950707010671519E-2</v>
      </c>
      <c r="M1738">
        <f t="shared" ca="1" si="27"/>
        <v>2.2519511698319734</v>
      </c>
    </row>
    <row r="1739" spans="1:13" x14ac:dyDescent="0.25">
      <c r="A1739" s="9"/>
      <c r="H1739" s="9"/>
      <c r="J1739">
        <v>12</v>
      </c>
      <c r="K1739">
        <f ca="1">SIMULATION!$D$3*SIMULATION!$D$17/$H1727/(SIMULATION!$D$17-$I1727)*(((EXP(-$I1727*$J1739))/(1-EXP(-SIMULATION!$D$4*$I1727)))-(EXP(-SIMULATION!$D$17*$J1739)/(1-EXP(-SIMULATION!$D$4*SIMULATION!$D$17))))</f>
        <v>2.3150989421406969</v>
      </c>
      <c r="L1739">
        <v>3.1873758863176047E-2</v>
      </c>
      <c r="M1739">
        <f t="shared" ca="1" si="27"/>
        <v>2.3888898475668836</v>
      </c>
    </row>
    <row r="1740" spans="1:13" x14ac:dyDescent="0.25">
      <c r="A1740" s="9"/>
      <c r="H1740" s="9"/>
      <c r="J1740">
        <v>13</v>
      </c>
      <c r="K1740">
        <f ca="1">SIMULATION!$D$3*SIMULATION!$D$17/$H1727/(SIMULATION!$D$17-$I1727)*(((EXP(-$I1727*$J1740))/(1-EXP(-SIMULATION!$D$4*$I1727)))-(EXP(-SIMULATION!$D$17*$J1740)/(1-EXP(-SIMULATION!$D$4*SIMULATION!$D$17))))</f>
        <v>2.1388925146091333</v>
      </c>
      <c r="L1740">
        <v>-0.3128880557152075</v>
      </c>
      <c r="M1740">
        <f t="shared" ca="1" si="27"/>
        <v>1.4696585943292706</v>
      </c>
    </row>
    <row r="1741" spans="1:13" x14ac:dyDescent="0.25">
      <c r="A1741" s="9"/>
      <c r="H1741" s="9"/>
      <c r="J1741">
        <v>14</v>
      </c>
      <c r="K1741">
        <f ca="1">SIMULATION!$D$3*SIMULATION!$D$17/$H1727/(SIMULATION!$D$17-$I1727)*(((EXP(-$I1727*$J1741))/(1-EXP(-SIMULATION!$D$4*$I1727)))-(EXP(-SIMULATION!$D$17*$J1741)/(1-EXP(-SIMULATION!$D$4*SIMULATION!$D$17))))</f>
        <v>1.9740310951446371</v>
      </c>
      <c r="L1741">
        <v>-8.0865657930848059E-2</v>
      </c>
      <c r="M1741">
        <f t="shared" ca="1" si="27"/>
        <v>1.8143997718598135</v>
      </c>
    </row>
    <row r="1742" spans="1:13" x14ac:dyDescent="0.25">
      <c r="A1742" s="9"/>
      <c r="H1742" s="9"/>
      <c r="J1742">
        <v>15</v>
      </c>
      <c r="K1742">
        <f ca="1">SIMULATION!$D$3*SIMULATION!$D$17/$H1727/(SIMULATION!$D$17-$I1727)*(((EXP(-$I1727*$J1742))/(1-EXP(-SIMULATION!$D$4*$I1727)))-(EXP(-SIMULATION!$D$17*$J1742)/(1-EXP(-SIMULATION!$D$4*SIMULATION!$D$17))))</f>
        <v>1.8205571824735913</v>
      </c>
      <c r="L1742">
        <v>-0.1487040915167899</v>
      </c>
      <c r="M1742">
        <f t="shared" ca="1" si="27"/>
        <v>1.5498328805994892</v>
      </c>
    </row>
    <row r="1743" spans="1:13" x14ac:dyDescent="0.25">
      <c r="A1743" s="9"/>
      <c r="H1743" s="9"/>
      <c r="J1743">
        <v>16</v>
      </c>
      <c r="K1743">
        <f ca="1">SIMULATION!$D$3*SIMULATION!$D$17/$H1727/(SIMULATION!$D$17-$I1727)*(((EXP(-$I1727*$J1743))/(1-EXP(-SIMULATION!$D$4*$I1727)))-(EXP(-SIMULATION!$D$17*$J1743)/(1-EXP(-SIMULATION!$D$4*SIMULATION!$D$17))))</f>
        <v>1.678171648725967</v>
      </c>
      <c r="L1743">
        <v>-2.5638298327490584E-2</v>
      </c>
      <c r="M1743">
        <f t="shared" ca="1" si="27"/>
        <v>1.635146183351194</v>
      </c>
    </row>
    <row r="1744" spans="1:13" x14ac:dyDescent="0.25">
      <c r="A1744" s="9"/>
      <c r="H1744" s="9"/>
      <c r="J1744">
        <v>17</v>
      </c>
      <c r="K1744">
        <f ca="1">SIMULATION!$D$3*SIMULATION!$D$17/$H1727/(SIMULATION!$D$17-$I1727)*(((EXP(-$I1727*$J1744))/(1-EXP(-SIMULATION!$D$4*$I1727)))-(EXP(-SIMULATION!$D$17*$J1744)/(1-EXP(-SIMULATION!$D$4*SIMULATION!$D$17))))</f>
        <v>1.5463823125315765</v>
      </c>
      <c r="L1744">
        <v>-3.4681065518932665E-2</v>
      </c>
      <c r="M1744">
        <f t="shared" ca="1" si="27"/>
        <v>1.4927521262333503</v>
      </c>
    </row>
    <row r="1745" spans="1:13" x14ac:dyDescent="0.25">
      <c r="A1745" s="9"/>
      <c r="H1745" s="9"/>
      <c r="J1745">
        <v>18</v>
      </c>
      <c r="K1745">
        <f ca="1">SIMULATION!$D$3*SIMULATION!$D$17/$H1727/(SIMULATION!$D$17-$I1727)*(((EXP(-$I1727*$J1745))/(1-EXP(-SIMULATION!$D$4*$I1727)))-(EXP(-SIMULATION!$D$17*$J1745)/(1-EXP(-SIMULATION!$D$4*SIMULATION!$D$17))))</f>
        <v>1.4245970977494107</v>
      </c>
      <c r="L1745">
        <v>-3.3550020942226463E-2</v>
      </c>
      <c r="M1745">
        <f t="shared" ca="1" si="27"/>
        <v>1.3768018352856828</v>
      </c>
    </row>
    <row r="1746" spans="1:13" x14ac:dyDescent="0.25">
      <c r="A1746" s="9"/>
      <c r="H1746" s="9"/>
      <c r="J1746">
        <v>19</v>
      </c>
      <c r="K1746">
        <f ca="1">SIMULATION!$D$3*SIMULATION!$D$17/$H1727/(SIMULATION!$D$17-$I1727)*(((EXP(-$I1727*$J1746))/(1-EXP(-SIMULATION!$D$4*$I1727)))-(EXP(-SIMULATION!$D$17*$J1746)/(1-EXP(-SIMULATION!$D$4*SIMULATION!$D$17))))</f>
        <v>1.3121818438598361</v>
      </c>
      <c r="L1746">
        <v>-0.18897893191771248</v>
      </c>
      <c r="M1746">
        <f t="shared" ca="1" si="27"/>
        <v>1.0642071205253898</v>
      </c>
    </row>
    <row r="1747" spans="1:13" x14ac:dyDescent="0.25">
      <c r="A1747" s="9"/>
      <c r="H1747" s="9"/>
      <c r="J1747">
        <v>20</v>
      </c>
      <c r="K1747">
        <f ca="1">SIMULATION!$D$3*SIMULATION!$D$17/$H1727/(SIMULATION!$D$17-$I1727)*(((EXP(-$I1727*$J1747))/(1-EXP(-SIMULATION!$D$4*$I1727)))-(EXP(-SIMULATION!$D$17*$J1747)/(1-EXP(-SIMULATION!$D$4*SIMULATION!$D$17))))</f>
        <v>1.2084956139353789</v>
      </c>
      <c r="L1747">
        <v>-6.9754968642493087E-2</v>
      </c>
      <c r="M1747">
        <f t="shared" ca="1" si="27"/>
        <v>1.124197040280726</v>
      </c>
    </row>
    <row r="1748" spans="1:13" x14ac:dyDescent="0.25">
      <c r="A1748" s="9"/>
      <c r="H1748" s="9"/>
      <c r="J1748">
        <v>21</v>
      </c>
      <c r="K1748">
        <f ca="1">SIMULATION!$D$3*SIMULATION!$D$17/$H1727/(SIMULATION!$D$17-$I1727)*(((EXP(-$I1727*$J1748))/(1-EXP(-SIMULATION!$D$4*$I1727)))-(EXP(-SIMULATION!$D$17*$J1748)/(1-EXP(-SIMULATION!$D$4*SIMULATION!$D$17))))</f>
        <v>1.1129117203025956</v>
      </c>
      <c r="L1748">
        <v>8.1391494335497326E-3</v>
      </c>
      <c r="M1748">
        <f t="shared" ca="1" si="27"/>
        <v>1.1219698751004872</v>
      </c>
    </row>
    <row r="1749" spans="1:13" x14ac:dyDescent="0.25">
      <c r="A1749" s="9"/>
      <c r="H1749" s="9"/>
      <c r="J1749">
        <v>22</v>
      </c>
      <c r="K1749">
        <f ca="1">SIMULATION!$D$3*SIMULATION!$D$17/$H1727/(SIMULATION!$D$17-$I1727)*(((EXP(-$I1727*$J1749))/(1-EXP(-SIMULATION!$D$4*$I1727)))-(EXP(-SIMULATION!$D$17*$J1749)/(1-EXP(-SIMULATION!$D$4*SIMULATION!$D$17))))</f>
        <v>1.0248297246208522</v>
      </c>
      <c r="L1749">
        <v>0.34708749783425008</v>
      </c>
      <c r="M1749">
        <f t="shared" ca="1" si="27"/>
        <v>1.3805353094456672</v>
      </c>
    </row>
    <row r="1750" spans="1:13" x14ac:dyDescent="0.25">
      <c r="A1750" s="9"/>
      <c r="H1750" s="9"/>
      <c r="J1750">
        <v>23</v>
      </c>
      <c r="K1750">
        <f ca="1">SIMULATION!$D$3*SIMULATION!$D$17/$H1727/(SIMULATION!$D$17-$I1727)*(((EXP(-$I1727*$J1750))/(1-EXP(-SIMULATION!$D$4*$I1727)))-(EXP(-SIMULATION!$D$17*$J1750)/(1-EXP(-SIMULATION!$D$4*SIMULATION!$D$17))))</f>
        <v>0.94368177095936667</v>
      </c>
      <c r="L1750">
        <v>-0.16687048423672415</v>
      </c>
      <c r="M1750">
        <f t="shared" ca="1" si="27"/>
        <v>0.78620913687400773</v>
      </c>
    </row>
    <row r="1751" spans="1:13" x14ac:dyDescent="0.25">
      <c r="A1751" s="9"/>
      <c r="H1751" s="9"/>
      <c r="J1751">
        <v>24</v>
      </c>
      <c r="K1751">
        <f ca="1">SIMULATION!$D$3*SIMULATION!$D$17/$H1727/(SIMULATION!$D$17-$I1727)*(((EXP(-$I1727*$J1751))/(1-EXP(-SIMULATION!$D$4*$I1727)))-(EXP(-SIMULATION!$D$17*$J1751)/(1-EXP(-SIMULATION!$D$4*SIMULATION!$D$17))))</f>
        <v>0.86893539487395977</v>
      </c>
      <c r="L1751">
        <v>-4.6435813642358307E-3</v>
      </c>
      <c r="M1751">
        <f t="shared" ca="1" si="27"/>
        <v>0.86490042266759815</v>
      </c>
    </row>
    <row r="1752" spans="1:13" x14ac:dyDescent="0.25">
      <c r="A1752" s="9">
        <v>71</v>
      </c>
      <c r="B1752" s="2">
        <f ca="1">NORMINV(RAND(),SIMULATION!D7,SIMULATION!D8)</f>
        <v>55.372625868166566</v>
      </c>
      <c r="C1752" s="2">
        <v>2</v>
      </c>
      <c r="D1752" s="2">
        <f ca="1">SIMULATION!$D$11*(1+(SIMULATION!$D$12*LN(1+$C1752)))*(1+(SIMULATION!$D$13*(($B1752/63.5)-1)))</f>
        <v>9.6345083601873522</v>
      </c>
      <c r="E1752" s="2">
        <v>-4.6317943628270852E-2</v>
      </c>
      <c r="F1752" s="2">
        <f ca="1">D1752*(1+E1752)</f>
        <v>9.1882577450740914</v>
      </c>
      <c r="G1752" s="2">
        <v>-5.7334691480753416E-2</v>
      </c>
      <c r="H1752" s="9">
        <f>SIMULATION!$D$15*EXP($G$1752)</f>
        <v>208.45502857819017</v>
      </c>
      <c r="I1752" s="2">
        <f ca="1">$F1752/$H1752</f>
        <v>4.4077889642406172E-2</v>
      </c>
      <c r="J1752">
        <v>0</v>
      </c>
      <c r="K1752">
        <f ca="1">SIMULATION!$D$3*SIMULATION!$D$17/$H1752/(SIMULATION!$D$17-$I1752)*(((EXP(-$I1752*$J1752))/(1-EXP(-SIMULATION!$D$4*$I1752)))-(EXP(-SIMULATION!$D$17*$J1752)/(1-EXP(-SIMULATION!$D$4*SIMULATION!$D$17))))</f>
        <v>1.5574750177492496</v>
      </c>
      <c r="L1752">
        <v>0.51331210899180402</v>
      </c>
      <c r="M1752">
        <f t="shared" ca="1" si="27"/>
        <v>2.3569458038121645</v>
      </c>
    </row>
    <row r="1753" spans="1:13" x14ac:dyDescent="0.25">
      <c r="A1753" s="9"/>
      <c r="H1753" s="9"/>
      <c r="J1753">
        <v>1</v>
      </c>
      <c r="K1753">
        <f ca="1">SIMULATION!$D$3*SIMULATION!$D$17/$H1752/(SIMULATION!$D$17-$I1752)*(((EXP(-$I1752*$J1753))/(1-EXP(-SIMULATION!$D$4*$I1752)))-(EXP(-SIMULATION!$D$17*$J1753)/(1-EXP(-SIMULATION!$D$4*SIMULATION!$D$17))))</f>
        <v>2.4159154301407595</v>
      </c>
      <c r="L1753">
        <v>4.5411982541134814E-2</v>
      </c>
      <c r="M1753">
        <f t="shared" ca="1" si="27"/>
        <v>2.5256269394751696</v>
      </c>
    </row>
    <row r="1754" spans="1:13" x14ac:dyDescent="0.25">
      <c r="A1754" s="9"/>
      <c r="H1754" s="9"/>
      <c r="J1754">
        <v>2</v>
      </c>
      <c r="K1754">
        <f ca="1">SIMULATION!$D$3*SIMULATION!$D$17/$H1752/(SIMULATION!$D$17-$I1752)*(((EXP(-$I1752*$J1754))/(1-EXP(-SIMULATION!$D$4*$I1752)))-(EXP(-SIMULATION!$D$17*$J1754)/(1-EXP(-SIMULATION!$D$4*SIMULATION!$D$17))))</f>
        <v>2.9048864788625255</v>
      </c>
      <c r="L1754">
        <v>-7.4475500517559079E-2</v>
      </c>
      <c r="M1754">
        <f t="shared" ca="1" si="27"/>
        <v>2.6885436044025495</v>
      </c>
    </row>
    <row r="1755" spans="1:13" x14ac:dyDescent="0.25">
      <c r="A1755" s="9"/>
      <c r="H1755" s="9"/>
      <c r="J1755">
        <v>3</v>
      </c>
      <c r="K1755">
        <f ca="1">SIMULATION!$D$3*SIMULATION!$D$17/$H1752/(SIMULATION!$D$17-$I1752)*(((EXP(-$I1752*$J1755))/(1-EXP(-SIMULATION!$D$4*$I1752)))-(EXP(-SIMULATION!$D$17*$J1755)/(1-EXP(-SIMULATION!$D$4*SIMULATION!$D$17))))</f>
        <v>3.1597289134489404</v>
      </c>
      <c r="L1755">
        <v>0.67149595448599753</v>
      </c>
      <c r="M1755">
        <f t="shared" ca="1" si="27"/>
        <v>5.2814740961023405</v>
      </c>
    </row>
    <row r="1756" spans="1:13" x14ac:dyDescent="0.25">
      <c r="A1756" s="9"/>
      <c r="H1756" s="9"/>
      <c r="J1756">
        <v>4</v>
      </c>
      <c r="K1756">
        <f ca="1">SIMULATION!$D$3*SIMULATION!$D$17/$H1752/(SIMULATION!$D$17-$I1752)*(((EXP(-$I1752*$J1756))/(1-EXP(-SIMULATION!$D$4*$I1752)))-(EXP(-SIMULATION!$D$17*$J1756)/(1-EXP(-SIMULATION!$D$4*SIMULATION!$D$17))))</f>
        <v>3.2670586919553664</v>
      </c>
      <c r="L1756">
        <v>-0.30629450504099393</v>
      </c>
      <c r="M1756">
        <f t="shared" ca="1" si="27"/>
        <v>2.2663765669630203</v>
      </c>
    </row>
    <row r="1757" spans="1:13" x14ac:dyDescent="0.25">
      <c r="A1757" s="9"/>
      <c r="H1757" s="9"/>
      <c r="J1757">
        <v>5</v>
      </c>
      <c r="K1757">
        <f ca="1">SIMULATION!$D$3*SIMULATION!$D$17/$H1752/(SIMULATION!$D$17-$I1752)*(((EXP(-$I1752*$J1757))/(1-EXP(-SIMULATION!$D$4*$I1752)))-(EXP(-SIMULATION!$D$17*$J1757)/(1-EXP(-SIMULATION!$D$4*SIMULATION!$D$17))))</f>
        <v>3.2822726451505444</v>
      </c>
      <c r="L1757">
        <v>-0.11729942676989416</v>
      </c>
      <c r="M1757">
        <f t="shared" ca="1" si="27"/>
        <v>2.8972639453718814</v>
      </c>
    </row>
    <row r="1758" spans="1:13" x14ac:dyDescent="0.25">
      <c r="A1758" s="9"/>
      <c r="H1758" s="9"/>
      <c r="J1758">
        <v>6</v>
      </c>
      <c r="K1758">
        <f ca="1">SIMULATION!$D$3*SIMULATION!$D$17/$H1752/(SIMULATION!$D$17-$I1752)*(((EXP(-$I1752*$J1758))/(1-EXP(-SIMULATION!$D$4*$I1752)))-(EXP(-SIMULATION!$D$17*$J1758)/(1-EXP(-SIMULATION!$D$4*SIMULATION!$D$17))))</f>
        <v>3.2407663197247834</v>
      </c>
      <c r="L1758">
        <v>3.1496339843941554E-2</v>
      </c>
      <c r="M1758">
        <f t="shared" ca="1" si="27"/>
        <v>3.3428385970856351</v>
      </c>
    </row>
    <row r="1759" spans="1:13" x14ac:dyDescent="0.25">
      <c r="A1759" s="9"/>
      <c r="H1759" s="9"/>
      <c r="J1759">
        <v>7</v>
      </c>
      <c r="K1759">
        <f ca="1">SIMULATION!$D$3*SIMULATION!$D$17/$H1752/(SIMULATION!$D$17-$I1752)*(((EXP(-$I1752*$J1759))/(1-EXP(-SIMULATION!$D$4*$I1752)))-(EXP(-SIMULATION!$D$17*$J1759)/(1-EXP(-SIMULATION!$D$4*SIMULATION!$D$17))))</f>
        <v>3.1651224422826929</v>
      </c>
      <c r="L1759">
        <v>-6.7695497226538823E-2</v>
      </c>
      <c r="M1759">
        <f t="shared" ca="1" si="27"/>
        <v>2.9508579047694892</v>
      </c>
    </row>
    <row r="1760" spans="1:13" x14ac:dyDescent="0.25">
      <c r="A1760" s="9"/>
      <c r="H1760" s="9"/>
      <c r="J1760">
        <v>8</v>
      </c>
      <c r="K1760">
        <f ca="1">SIMULATION!$D$3*SIMULATION!$D$17/$H1752/(SIMULATION!$D$17-$I1752)*(((EXP(-$I1752*$J1760))/(1-EXP(-SIMULATION!$D$4*$I1752)))-(EXP(-SIMULATION!$D$17*$J1760)/(1-EXP(-SIMULATION!$D$4*SIMULATION!$D$17))))</f>
        <v>3.0697172680388767</v>
      </c>
      <c r="L1760">
        <v>3.6487193120654175E-2</v>
      </c>
      <c r="M1760">
        <f t="shared" ca="1" si="27"/>
        <v>3.1817226348236178</v>
      </c>
    </row>
    <row r="1761" spans="1:13" x14ac:dyDescent="0.25">
      <c r="A1761" s="9"/>
      <c r="H1761" s="9"/>
      <c r="J1761">
        <v>9</v>
      </c>
      <c r="K1761">
        <f ca="1">SIMULATION!$D$3*SIMULATION!$D$17/$H1752/(SIMULATION!$D$17-$I1752)*(((EXP(-$I1752*$J1761))/(1-EXP(-SIMULATION!$D$4*$I1752)))-(EXP(-SIMULATION!$D$17*$J1761)/(1-EXP(-SIMULATION!$D$4*SIMULATION!$D$17))))</f>
        <v>2.9636722556932367</v>
      </c>
      <c r="L1761">
        <v>-8.7989598039997508E-2</v>
      </c>
      <c r="M1761">
        <f t="shared" ca="1" si="27"/>
        <v>2.7028999251924959</v>
      </c>
    </row>
    <row r="1762" spans="1:13" x14ac:dyDescent="0.25">
      <c r="A1762" s="9"/>
      <c r="H1762" s="9"/>
      <c r="J1762">
        <v>10</v>
      </c>
      <c r="K1762">
        <f ca="1">SIMULATION!$D$3*SIMULATION!$D$17/$H1752/(SIMULATION!$D$17-$I1752)*(((EXP(-$I1752*$J1762))/(1-EXP(-SIMULATION!$D$4*$I1752)))-(EXP(-SIMULATION!$D$17*$J1762)/(1-EXP(-SIMULATION!$D$4*SIMULATION!$D$17))))</f>
        <v>2.8527453951388937</v>
      </c>
      <c r="L1762">
        <v>0.21510780396197055</v>
      </c>
      <c r="M1762">
        <f t="shared" ca="1" si="27"/>
        <v>3.466393192349845</v>
      </c>
    </row>
    <row r="1763" spans="1:13" x14ac:dyDescent="0.25">
      <c r="A1763" s="9"/>
      <c r="H1763" s="9"/>
      <c r="J1763">
        <v>11</v>
      </c>
      <c r="K1763">
        <f ca="1">SIMULATION!$D$3*SIMULATION!$D$17/$H1752/(SIMULATION!$D$17-$I1752)*(((EXP(-$I1752*$J1763))/(1-EXP(-SIMULATION!$D$4*$I1752)))-(EXP(-SIMULATION!$D$17*$J1763)/(1-EXP(-SIMULATION!$D$4*SIMULATION!$D$17))))</f>
        <v>2.7405430466054859</v>
      </c>
      <c r="L1763">
        <v>0.31679188689454457</v>
      </c>
      <c r="M1763">
        <f t="shared" ca="1" si="27"/>
        <v>3.6087248494553612</v>
      </c>
    </row>
    <row r="1764" spans="1:13" x14ac:dyDescent="0.25">
      <c r="A1764" s="9"/>
      <c r="H1764" s="9"/>
      <c r="J1764">
        <v>12</v>
      </c>
      <c r="K1764">
        <f ca="1">SIMULATION!$D$3*SIMULATION!$D$17/$H1752/(SIMULATION!$D$17-$I1752)*(((EXP(-$I1752*$J1764))/(1-EXP(-SIMULATION!$D$4*$I1752)))-(EXP(-SIMULATION!$D$17*$J1764)/(1-EXP(-SIMULATION!$D$4*SIMULATION!$D$17))))</f>
        <v>2.6292963543467573</v>
      </c>
      <c r="L1764">
        <v>0.27224809320128152</v>
      </c>
      <c r="M1764">
        <f t="shared" ca="1" si="27"/>
        <v>3.3451172732787433</v>
      </c>
    </row>
    <row r="1765" spans="1:13" x14ac:dyDescent="0.25">
      <c r="A1765" s="9"/>
      <c r="H1765" s="9"/>
      <c r="J1765">
        <v>13</v>
      </c>
      <c r="K1765">
        <f ca="1">SIMULATION!$D$3*SIMULATION!$D$17/$H1752/(SIMULATION!$D$17-$I1752)*(((EXP(-$I1752*$J1765))/(1-EXP(-SIMULATION!$D$4*$I1752)))-(EXP(-SIMULATION!$D$17*$J1765)/(1-EXP(-SIMULATION!$D$4*SIMULATION!$D$17))))</f>
        <v>2.5203586361222032</v>
      </c>
      <c r="L1765">
        <v>0.11609472494514921</v>
      </c>
      <c r="M1765">
        <f t="shared" ca="1" si="27"/>
        <v>2.8129589787459417</v>
      </c>
    </row>
    <row r="1766" spans="1:13" x14ac:dyDescent="0.25">
      <c r="A1766" s="9"/>
      <c r="H1766" s="9"/>
      <c r="J1766">
        <v>14</v>
      </c>
      <c r="K1766">
        <f ca="1">SIMULATION!$D$3*SIMULATION!$D$17/$H1752/(SIMULATION!$D$17-$I1752)*(((EXP(-$I1752*$J1766))/(1-EXP(-SIMULATION!$D$4*$I1752)))-(EXP(-SIMULATION!$D$17*$J1766)/(1-EXP(-SIMULATION!$D$4*SIMULATION!$D$17))))</f>
        <v>2.4145239738887603</v>
      </c>
      <c r="L1766">
        <v>0.16865745197971635</v>
      </c>
      <c r="M1766">
        <f t="shared" ca="1" si="27"/>
        <v>2.8217514350687778</v>
      </c>
    </row>
    <row r="1767" spans="1:13" x14ac:dyDescent="0.25">
      <c r="A1767" s="9"/>
      <c r="H1767" s="9"/>
      <c r="J1767">
        <v>15</v>
      </c>
      <c r="K1767">
        <f ca="1">SIMULATION!$D$3*SIMULATION!$D$17/$H1752/(SIMULATION!$D$17-$I1752)*(((EXP(-$I1752*$J1767))/(1-EXP(-SIMULATION!$D$4*$I1752)))-(EXP(-SIMULATION!$D$17*$J1767)/(1-EXP(-SIMULATION!$D$4*SIMULATION!$D$17))))</f>
        <v>2.3122312322934722</v>
      </c>
      <c r="L1767">
        <v>0.27956490970393932</v>
      </c>
      <c r="M1767">
        <f t="shared" ca="1" si="27"/>
        <v>2.9586499479642252</v>
      </c>
    </row>
    <row r="1768" spans="1:13" x14ac:dyDescent="0.25">
      <c r="A1768" s="9"/>
      <c r="H1768" s="9"/>
      <c r="J1768">
        <v>16</v>
      </c>
      <c r="K1768">
        <f ca="1">SIMULATION!$D$3*SIMULATION!$D$17/$H1752/(SIMULATION!$D$17-$I1752)*(((EXP(-$I1752*$J1768))/(1-EXP(-SIMULATION!$D$4*$I1752)))-(EXP(-SIMULATION!$D$17*$J1768)/(1-EXP(-SIMULATION!$D$4*SIMULATION!$D$17))))</f>
        <v>2.2136946626495311</v>
      </c>
      <c r="L1768">
        <v>0.17997678847945614</v>
      </c>
      <c r="M1768">
        <f t="shared" ca="1" si="27"/>
        <v>2.6121083187073064</v>
      </c>
    </row>
    <row r="1769" spans="1:13" x14ac:dyDescent="0.25">
      <c r="A1769" s="9"/>
      <c r="H1769" s="9"/>
      <c r="J1769">
        <v>17</v>
      </c>
      <c r="K1769">
        <f ca="1">SIMULATION!$D$3*SIMULATION!$D$17/$H1752/(SIMULATION!$D$17-$I1752)*(((EXP(-$I1752*$J1769))/(1-EXP(-SIMULATION!$D$4*$I1752)))-(EXP(-SIMULATION!$D$17*$J1769)/(1-EXP(-SIMULATION!$D$4*SIMULATION!$D$17))))</f>
        <v>2.1189874669734334</v>
      </c>
      <c r="L1769">
        <v>0.19014038311197975</v>
      </c>
      <c r="M1769">
        <f t="shared" ca="1" si="27"/>
        <v>2.5218925557532454</v>
      </c>
    </row>
    <row r="1770" spans="1:13" x14ac:dyDescent="0.25">
      <c r="A1770" s="9"/>
      <c r="H1770" s="9"/>
      <c r="J1770">
        <v>18</v>
      </c>
      <c r="K1770">
        <f ca="1">SIMULATION!$D$3*SIMULATION!$D$17/$H1752/(SIMULATION!$D$17-$I1752)*(((EXP(-$I1752*$J1770))/(1-EXP(-SIMULATION!$D$4*$I1752)))-(EXP(-SIMULATION!$D$17*$J1770)/(1-EXP(-SIMULATION!$D$4*SIMULATION!$D$17))))</f>
        <v>2.0280952232999527</v>
      </c>
      <c r="L1770">
        <v>-0.1549058655555634</v>
      </c>
      <c r="M1770">
        <f t="shared" ca="1" si="27"/>
        <v>1.71393137730557</v>
      </c>
    </row>
    <row r="1771" spans="1:13" x14ac:dyDescent="0.25">
      <c r="A1771" s="9"/>
      <c r="H1771" s="9"/>
      <c r="J1771">
        <v>19</v>
      </c>
      <c r="K1771">
        <f ca="1">SIMULATION!$D$3*SIMULATION!$D$17/$H1752/(SIMULATION!$D$17-$I1752)*(((EXP(-$I1752*$J1771))/(1-EXP(-SIMULATION!$D$4*$I1752)))-(EXP(-SIMULATION!$D$17*$J1771)/(1-EXP(-SIMULATION!$D$4*SIMULATION!$D$17))))</f>
        <v>1.9409500027429192</v>
      </c>
      <c r="L1771">
        <v>0.39914552762842098</v>
      </c>
      <c r="M1771">
        <f t="shared" ca="1" si="27"/>
        <v>2.7156715156881268</v>
      </c>
    </row>
    <row r="1772" spans="1:13" x14ac:dyDescent="0.25">
      <c r="A1772" s="9"/>
      <c r="H1772" s="9"/>
      <c r="J1772">
        <v>20</v>
      </c>
      <c r="K1772">
        <f ca="1">SIMULATION!$D$3*SIMULATION!$D$17/$H1752/(SIMULATION!$D$17-$I1752)*(((EXP(-$I1752*$J1772))/(1-EXP(-SIMULATION!$D$4*$I1752)))-(EXP(-SIMULATION!$D$17*$J1772)/(1-EXP(-SIMULATION!$D$4*SIMULATION!$D$17))))</f>
        <v>1.8574521184970021</v>
      </c>
      <c r="L1772">
        <v>-7.3377538975151445E-3</v>
      </c>
      <c r="M1772">
        <f t="shared" ca="1" si="27"/>
        <v>1.843822591975053</v>
      </c>
    </row>
    <row r="1773" spans="1:13" x14ac:dyDescent="0.25">
      <c r="A1773" s="9"/>
      <c r="H1773" s="9"/>
      <c r="J1773">
        <v>21</v>
      </c>
      <c r="K1773">
        <f ca="1">SIMULATION!$D$3*SIMULATION!$D$17/$H1752/(SIMULATION!$D$17-$I1752)*(((EXP(-$I1752*$J1773))/(1-EXP(-SIMULATION!$D$4*$I1752)))-(EXP(-SIMULATION!$D$17*$J1773)/(1-EXP(-SIMULATION!$D$4*SIMULATION!$D$17))))</f>
        <v>1.777483954004462</v>
      </c>
      <c r="L1773">
        <v>0.22688028937006802</v>
      </c>
      <c r="M1773">
        <f t="shared" ca="1" si="27"/>
        <v>2.1807600278396473</v>
      </c>
    </row>
    <row r="1774" spans="1:13" x14ac:dyDescent="0.25">
      <c r="A1774" s="9"/>
      <c r="H1774" s="9"/>
      <c r="J1774">
        <v>22</v>
      </c>
      <c r="K1774">
        <f ca="1">SIMULATION!$D$3*SIMULATION!$D$17/$H1752/(SIMULATION!$D$17-$I1752)*(((EXP(-$I1752*$J1774))/(1-EXP(-SIMULATION!$D$4*$I1752)))-(EXP(-SIMULATION!$D$17*$J1774)/(1-EXP(-SIMULATION!$D$4*SIMULATION!$D$17))))</f>
        <v>1.7009187199639226</v>
      </c>
      <c r="L1774">
        <v>5.6691108043523855E-2</v>
      </c>
      <c r="M1774">
        <f t="shared" ca="1" si="27"/>
        <v>1.7973456868906499</v>
      </c>
    </row>
    <row r="1775" spans="1:13" x14ac:dyDescent="0.25">
      <c r="A1775" s="9"/>
      <c r="H1775" s="9"/>
      <c r="J1775">
        <v>23</v>
      </c>
      <c r="K1775">
        <f ca="1">SIMULATION!$D$3*SIMULATION!$D$17/$H1752/(SIMULATION!$D$17-$I1752)*(((EXP(-$I1752*$J1775))/(1-EXP(-SIMULATION!$D$4*$I1752)))-(EXP(-SIMULATION!$D$17*$J1775)/(1-EXP(-SIMULATION!$D$4*SIMULATION!$D$17))))</f>
        <v>1.6276259661204799</v>
      </c>
      <c r="L1775">
        <v>-0.45364561776427043</v>
      </c>
      <c r="M1775">
        <f t="shared" ca="1" si="27"/>
        <v>0.88926057923058721</v>
      </c>
    </row>
    <row r="1776" spans="1:13" x14ac:dyDescent="0.25">
      <c r="A1776" s="9"/>
      <c r="H1776" s="9"/>
      <c r="J1776">
        <v>24</v>
      </c>
      <c r="K1776">
        <f ca="1">SIMULATION!$D$3*SIMULATION!$D$17/$H1752/(SIMULATION!$D$17-$I1752)*(((EXP(-$I1752*$J1776))/(1-EXP(-SIMULATION!$D$4*$I1752)))-(EXP(-SIMULATION!$D$17*$J1776)/(1-EXP(-SIMULATION!$D$4*SIMULATION!$D$17))))</f>
        <v>1.5574750177492498</v>
      </c>
      <c r="L1776">
        <v>-0.10813085419732608</v>
      </c>
      <c r="M1776">
        <f t="shared" ca="1" si="27"/>
        <v>1.3890639136890279</v>
      </c>
    </row>
    <row r="1777" spans="1:13" x14ac:dyDescent="0.25">
      <c r="A1777" s="9">
        <v>72</v>
      </c>
      <c r="B1777" s="2">
        <f ca="1">NORMINV(RAND(),SIMULATION!D7,SIMULATION!D8)</f>
        <v>68.315917013223142</v>
      </c>
      <c r="C1777" s="2">
        <v>2</v>
      </c>
      <c r="D1777" s="2">
        <f ca="1">SIMULATION!$D$11*(1+(SIMULATION!$D$12*LN(1+$C1777)))*(1+(SIMULATION!$D$13*(($B1777/63.5)-1)))</f>
        <v>10.595699645736595</v>
      </c>
      <c r="E1777" s="2">
        <v>-0.15167459936271496</v>
      </c>
      <c r="F1777" s="2">
        <f ca="1">D1777*(1+E1777)</f>
        <v>8.9886011470018357</v>
      </c>
      <c r="G1777" s="2">
        <v>-0.2792350759305442</v>
      </c>
      <c r="H1777" s="9">
        <f>SIMULATION!$D$15*EXP($G$1777)</f>
        <v>166.97146728725309</v>
      </c>
      <c r="I1777" s="2">
        <f ca="1">$F1777/$H1777</f>
        <v>5.3833156604763469E-2</v>
      </c>
      <c r="J1777">
        <v>0</v>
      </c>
      <c r="K1777">
        <f ca="1">SIMULATION!$D$3*SIMULATION!$D$17/$H1777/(SIMULATION!$D$17-$I1777)*(((EXP(-$I1777*$J1777))/(1-EXP(-SIMULATION!$D$4*$I1777)))-(EXP(-SIMULATION!$D$17*$J1777)/(1-EXP(-SIMULATION!$D$4*SIMULATION!$D$17))))</f>
        <v>1.4193217901069499</v>
      </c>
      <c r="L1777">
        <v>0.21706146242278773</v>
      </c>
      <c r="M1777">
        <f t="shared" ca="1" si="27"/>
        <v>1.7274018535160935</v>
      </c>
    </row>
    <row r="1778" spans="1:13" x14ac:dyDescent="0.25">
      <c r="A1778" s="9"/>
      <c r="H1778" s="9"/>
      <c r="J1778">
        <v>1</v>
      </c>
      <c r="K1778">
        <f ca="1">SIMULATION!$D$3*SIMULATION!$D$17/$H1777/(SIMULATION!$D$17-$I1777)*(((EXP(-$I1777*$J1778))/(1-EXP(-SIMULATION!$D$4*$I1777)))-(EXP(-SIMULATION!$D$17*$J1778)/(1-EXP(-SIMULATION!$D$4*SIMULATION!$D$17))))</f>
        <v>2.4945056043577036</v>
      </c>
      <c r="L1778">
        <v>-0.2616547704261461</v>
      </c>
      <c r="M1778">
        <f t="shared" ca="1" si="27"/>
        <v>1.841806313122754</v>
      </c>
    </row>
    <row r="1779" spans="1:13" x14ac:dyDescent="0.25">
      <c r="A1779" s="9"/>
      <c r="H1779" s="9"/>
      <c r="J1779">
        <v>2</v>
      </c>
      <c r="K1779">
        <f ca="1">SIMULATION!$D$3*SIMULATION!$D$17/$H1777/(SIMULATION!$D$17-$I1777)*(((EXP(-$I1777*$J1779))/(1-EXP(-SIMULATION!$D$4*$I1777)))-(EXP(-SIMULATION!$D$17*$J1779)/(1-EXP(-SIMULATION!$D$4*SIMULATION!$D$17))))</f>
        <v>3.100441534424379</v>
      </c>
      <c r="L1779">
        <v>0.29076664472270397</v>
      </c>
      <c r="M1779">
        <f t="shared" ca="1" si="27"/>
        <v>4.0019465165478678</v>
      </c>
    </row>
    <row r="1780" spans="1:13" x14ac:dyDescent="0.25">
      <c r="A1780" s="9"/>
      <c r="H1780" s="9"/>
      <c r="J1780">
        <v>3</v>
      </c>
      <c r="K1780">
        <f ca="1">SIMULATION!$D$3*SIMULATION!$D$17/$H1777/(SIMULATION!$D$17-$I1777)*(((EXP(-$I1777*$J1780))/(1-EXP(-SIMULATION!$D$4*$I1777)))-(EXP(-SIMULATION!$D$17*$J1780)/(1-EXP(-SIMULATION!$D$4*SIMULATION!$D$17))))</f>
        <v>3.4100256045873181</v>
      </c>
      <c r="L1780">
        <v>-2.5269205385511355E-2</v>
      </c>
      <c r="M1780">
        <f t="shared" ca="1" si="27"/>
        <v>3.3238569672151486</v>
      </c>
    </row>
    <row r="1781" spans="1:13" x14ac:dyDescent="0.25">
      <c r="A1781" s="9"/>
      <c r="H1781" s="9"/>
      <c r="J1781">
        <v>4</v>
      </c>
      <c r="K1781">
        <f ca="1">SIMULATION!$D$3*SIMULATION!$D$17/$H1777/(SIMULATION!$D$17-$I1777)*(((EXP(-$I1777*$J1781))/(1-EXP(-SIMULATION!$D$4*$I1777)))-(EXP(-SIMULATION!$D$17*$J1781)/(1-EXP(-SIMULATION!$D$4*SIMULATION!$D$17))))</f>
        <v>3.5338256143673172</v>
      </c>
      <c r="L1781">
        <v>-0.35681363720122972</v>
      </c>
      <c r="M1781">
        <f t="shared" ca="1" si="27"/>
        <v>2.2729084436700444</v>
      </c>
    </row>
    <row r="1782" spans="1:13" x14ac:dyDescent="0.25">
      <c r="A1782" s="9"/>
      <c r="H1782" s="9"/>
      <c r="J1782">
        <v>5</v>
      </c>
      <c r="K1782">
        <f ca="1">SIMULATION!$D$3*SIMULATION!$D$17/$H1777/(SIMULATION!$D$17-$I1777)*(((EXP(-$I1777*$J1782))/(1-EXP(-SIMULATION!$D$4*$I1777)))-(EXP(-SIMULATION!$D$17*$J1782)/(1-EXP(-SIMULATION!$D$4*SIMULATION!$D$17))))</f>
        <v>3.5424798821265826</v>
      </c>
      <c r="L1782">
        <v>-1.5766831803718097E-3</v>
      </c>
      <c r="M1782">
        <f t="shared" ca="1" si="27"/>
        <v>3.5368945136796279</v>
      </c>
    </row>
    <row r="1783" spans="1:13" x14ac:dyDescent="0.25">
      <c r="A1783" s="9"/>
      <c r="H1783" s="9"/>
      <c r="J1783">
        <v>6</v>
      </c>
      <c r="K1783">
        <f ca="1">SIMULATION!$D$3*SIMULATION!$D$17/$H1777/(SIMULATION!$D$17-$I1777)*(((EXP(-$I1777*$J1783))/(1-EXP(-SIMULATION!$D$4*$I1777)))-(EXP(-SIMULATION!$D$17*$J1783)/(1-EXP(-SIMULATION!$D$4*SIMULATION!$D$17))))</f>
        <v>3.4810502769860507</v>
      </c>
      <c r="L1783">
        <v>-0.12344528751409352</v>
      </c>
      <c r="M1783">
        <f t="shared" ca="1" si="27"/>
        <v>3.0513310246924927</v>
      </c>
    </row>
    <row r="1784" spans="1:13" x14ac:dyDescent="0.25">
      <c r="A1784" s="9"/>
      <c r="H1784" s="9"/>
      <c r="J1784">
        <v>7</v>
      </c>
      <c r="K1784">
        <f ca="1">SIMULATION!$D$3*SIMULATION!$D$17/$H1777/(SIMULATION!$D$17-$I1777)*(((EXP(-$I1777*$J1784))/(1-EXP(-SIMULATION!$D$4*$I1777)))-(EXP(-SIMULATION!$D$17*$J1784)/(1-EXP(-SIMULATION!$D$4*SIMULATION!$D$17))))</f>
        <v>3.3782193962249449</v>
      </c>
      <c r="L1784">
        <v>0.42397197490829636</v>
      </c>
      <c r="M1784">
        <f t="shared" ca="1" si="27"/>
        <v>4.8104897453159472</v>
      </c>
    </row>
    <row r="1785" spans="1:13" x14ac:dyDescent="0.25">
      <c r="A1785" s="9"/>
      <c r="H1785" s="9"/>
      <c r="J1785">
        <v>8</v>
      </c>
      <c r="K1785">
        <f ca="1">SIMULATION!$D$3*SIMULATION!$D$17/$H1777/(SIMULATION!$D$17-$I1777)*(((EXP(-$I1777*$J1785))/(1-EXP(-SIMULATION!$D$4*$I1777)))-(EXP(-SIMULATION!$D$17*$J1785)/(1-EXP(-SIMULATION!$D$4*SIMULATION!$D$17))))</f>
        <v>3.2521837770671871</v>
      </c>
      <c r="L1785">
        <v>-0.18981456352331966</v>
      </c>
      <c r="M1785">
        <f t="shared" ca="1" si="27"/>
        <v>2.6348719329255577</v>
      </c>
    </row>
    <row r="1786" spans="1:13" x14ac:dyDescent="0.25">
      <c r="A1786" s="9"/>
      <c r="H1786" s="9"/>
      <c r="J1786">
        <v>9</v>
      </c>
      <c r="K1786">
        <f ca="1">SIMULATION!$D$3*SIMULATION!$D$17/$H1777/(SIMULATION!$D$17-$I1777)*(((EXP(-$I1777*$J1786))/(1-EXP(-SIMULATION!$D$4*$I1777)))-(EXP(-SIMULATION!$D$17*$J1786)/(1-EXP(-SIMULATION!$D$4*SIMULATION!$D$17))))</f>
        <v>3.1144298765899983</v>
      </c>
      <c r="L1786">
        <v>6.2540030126060964E-2</v>
      </c>
      <c r="M1786">
        <f t="shared" ca="1" si="27"/>
        <v>3.3092064148974414</v>
      </c>
    </row>
    <row r="1787" spans="1:13" x14ac:dyDescent="0.25">
      <c r="A1787" s="9"/>
      <c r="H1787" s="9"/>
      <c r="J1787">
        <v>10</v>
      </c>
      <c r="K1787">
        <f ca="1">SIMULATION!$D$3*SIMULATION!$D$17/$H1777/(SIMULATION!$D$17-$I1777)*(((EXP(-$I1777*$J1787))/(1-EXP(-SIMULATION!$D$4*$I1777)))-(EXP(-SIMULATION!$D$17*$J1787)/(1-EXP(-SIMULATION!$D$4*SIMULATION!$D$17))))</f>
        <v>2.972153305995672</v>
      </c>
      <c r="L1787">
        <v>0.14032704221388467</v>
      </c>
      <c r="M1787">
        <f t="shared" ca="1" si="27"/>
        <v>3.3892267884322638</v>
      </c>
    </row>
    <row r="1788" spans="1:13" x14ac:dyDescent="0.25">
      <c r="A1788" s="9"/>
      <c r="H1788" s="9"/>
      <c r="J1788">
        <v>11</v>
      </c>
      <c r="K1788">
        <f ca="1">SIMULATION!$D$3*SIMULATION!$D$17/$H1777/(SIMULATION!$D$17-$I1777)*(((EXP(-$I1777*$J1788))/(1-EXP(-SIMULATION!$D$4*$I1777)))-(EXP(-SIMULATION!$D$17*$J1788)/(1-EXP(-SIMULATION!$D$4*SIMULATION!$D$17))))</f>
        <v>2.8298086558265592</v>
      </c>
      <c r="L1788">
        <v>-0.28118905932106975</v>
      </c>
      <c r="M1788">
        <f t="shared" ca="1" si="27"/>
        <v>2.0340974218360683</v>
      </c>
    </row>
    <row r="1789" spans="1:13" x14ac:dyDescent="0.25">
      <c r="A1789" s="9"/>
      <c r="H1789" s="9"/>
      <c r="J1789">
        <v>12</v>
      </c>
      <c r="K1789">
        <f ca="1">SIMULATION!$D$3*SIMULATION!$D$17/$H1777/(SIMULATION!$D$17-$I1777)*(((EXP(-$I1777*$J1789))/(1-EXP(-SIMULATION!$D$4*$I1777)))-(EXP(-SIMULATION!$D$17*$J1789)/(1-EXP(-SIMULATION!$D$4*SIMULATION!$D$17))))</f>
        <v>2.690102207846373</v>
      </c>
      <c r="L1789">
        <v>0.34171122449019492</v>
      </c>
      <c r="M1789">
        <f t="shared" ca="1" si="27"/>
        <v>3.6093403272933342</v>
      </c>
    </row>
    <row r="1790" spans="1:13" x14ac:dyDescent="0.25">
      <c r="A1790" s="9"/>
      <c r="H1790" s="9"/>
      <c r="J1790">
        <v>13</v>
      </c>
      <c r="K1790">
        <f ca="1">SIMULATION!$D$3*SIMULATION!$D$17/$H1777/(SIMULATION!$D$17-$I1777)*(((EXP(-$I1777*$J1790))/(1-EXP(-SIMULATION!$D$4*$I1777)))-(EXP(-SIMULATION!$D$17*$J1790)/(1-EXP(-SIMULATION!$D$4*SIMULATION!$D$17))))</f>
        <v>2.5546276589531667</v>
      </c>
      <c r="L1790">
        <v>-0.59090350396366831</v>
      </c>
      <c r="M1790">
        <f t="shared" ca="1" si="27"/>
        <v>1.0450892239552374</v>
      </c>
    </row>
    <row r="1791" spans="1:13" x14ac:dyDescent="0.25">
      <c r="A1791" s="9"/>
      <c r="H1791" s="9"/>
      <c r="J1791">
        <v>14</v>
      </c>
      <c r="K1791">
        <f ca="1">SIMULATION!$D$3*SIMULATION!$D$17/$H1777/(SIMULATION!$D$17-$I1777)*(((EXP(-$I1777*$J1791))/(1-EXP(-SIMULATION!$D$4*$I1777)))-(EXP(-SIMULATION!$D$17*$J1791)/(1-EXP(-SIMULATION!$D$4*SIMULATION!$D$17))))</f>
        <v>2.4242731010700878</v>
      </c>
      <c r="L1791">
        <v>4.421309848324511E-2</v>
      </c>
      <c r="M1791">
        <f t="shared" ca="1" si="27"/>
        <v>2.5314577264379818</v>
      </c>
    </row>
    <row r="1792" spans="1:13" x14ac:dyDescent="0.25">
      <c r="A1792" s="9"/>
      <c r="H1792" s="9"/>
      <c r="J1792">
        <v>15</v>
      </c>
      <c r="K1792">
        <f ca="1">SIMULATION!$D$3*SIMULATION!$D$17/$H1777/(SIMULATION!$D$17-$I1777)*(((EXP(-$I1777*$J1792))/(1-EXP(-SIMULATION!$D$4*$I1777)))-(EXP(-SIMULATION!$D$17*$J1792)/(1-EXP(-SIMULATION!$D$4*SIMULATION!$D$17))))</f>
        <v>2.2994814376667794</v>
      </c>
      <c r="L1792">
        <v>-0.10352642064906212</v>
      </c>
      <c r="M1792">
        <f t="shared" ca="1" si="27"/>
        <v>2.0614243550761784</v>
      </c>
    </row>
    <row r="1793" spans="1:13" x14ac:dyDescent="0.25">
      <c r="A1793" s="9"/>
      <c r="H1793" s="9"/>
      <c r="J1793">
        <v>16</v>
      </c>
      <c r="K1793">
        <f ca="1">SIMULATION!$D$3*SIMULATION!$D$17/$H1777/(SIMULATION!$D$17-$I1777)*(((EXP(-$I1777*$J1793))/(1-EXP(-SIMULATION!$D$4*$I1777)))-(EXP(-SIMULATION!$D$17*$J1793)/(1-EXP(-SIMULATION!$D$4*SIMULATION!$D$17))))</f>
        <v>2.1804168991496944</v>
      </c>
      <c r="L1793">
        <v>-0.32043495664349536</v>
      </c>
      <c r="M1793">
        <f t="shared" ca="1" si="27"/>
        <v>1.4817351046059173</v>
      </c>
    </row>
    <row r="1794" spans="1:13" x14ac:dyDescent="0.25">
      <c r="A1794" s="9"/>
      <c r="H1794" s="9"/>
      <c r="J1794">
        <v>17</v>
      </c>
      <c r="K1794">
        <f ca="1">SIMULATION!$D$3*SIMULATION!$D$17/$H1777/(SIMULATION!$D$17-$I1777)*(((EXP(-$I1777*$J1794))/(1-EXP(-SIMULATION!$D$4*$I1777)))-(EXP(-SIMULATION!$D$17*$J1794)/(1-EXP(-SIMULATION!$D$4*SIMULATION!$D$17))))</f>
        <v>2.0670714033016058</v>
      </c>
      <c r="L1794">
        <v>-0.3724825819723741</v>
      </c>
      <c r="M1794">
        <f t="shared" ca="1" si="27"/>
        <v>1.2971233098785651</v>
      </c>
    </row>
    <row r="1795" spans="1:13" x14ac:dyDescent="0.25">
      <c r="A1795" s="9"/>
      <c r="H1795" s="9"/>
      <c r="J1795">
        <v>18</v>
      </c>
      <c r="K1795">
        <f ca="1">SIMULATION!$D$3*SIMULATION!$D$17/$H1777/(SIMULATION!$D$17-$I1777)*(((EXP(-$I1777*$J1795))/(1-EXP(-SIMULATION!$D$4*$I1777)))-(EXP(-SIMULATION!$D$17*$J1795)/(1-EXP(-SIMULATION!$D$4*SIMULATION!$D$17))))</f>
        <v>1.9593323851369444</v>
      </c>
      <c r="L1795">
        <v>-0.13572193971947488</v>
      </c>
      <c r="M1795">
        <f t="shared" ref="M1795:M1858" ca="1" si="28">$K1795*(1+$L1795)</f>
        <v>1.6934079932709731</v>
      </c>
    </row>
    <row r="1796" spans="1:13" x14ac:dyDescent="0.25">
      <c r="A1796" s="9"/>
      <c r="H1796" s="9"/>
      <c r="J1796">
        <v>19</v>
      </c>
      <c r="K1796">
        <f ca="1">SIMULATION!$D$3*SIMULATION!$D$17/$H1777/(SIMULATION!$D$17-$I1777)*(((EXP(-$I1777*$J1796))/(1-EXP(-SIMULATION!$D$4*$I1777)))-(EXP(-SIMULATION!$D$17*$J1796)/(1-EXP(-SIMULATION!$D$4*SIMULATION!$D$17))))</f>
        <v>1.8570259526398696</v>
      </c>
      <c r="L1796">
        <v>-2.1473868182467826E-2</v>
      </c>
      <c r="M1796">
        <f t="shared" ca="1" si="28"/>
        <v>1.8171484221214593</v>
      </c>
    </row>
    <row r="1797" spans="1:13" x14ac:dyDescent="0.25">
      <c r="A1797" s="9"/>
      <c r="H1797" s="9"/>
      <c r="J1797">
        <v>20</v>
      </c>
      <c r="K1797">
        <f ca="1">SIMULATION!$D$3*SIMULATION!$D$17/$H1777/(SIMULATION!$D$17-$I1777)*(((EXP(-$I1777*$J1797))/(1-EXP(-SIMULATION!$D$4*$I1777)))-(EXP(-SIMULATION!$D$17*$J1797)/(1-EXP(-SIMULATION!$D$4*SIMULATION!$D$17))))</f>
        <v>1.7599442470431153</v>
      </c>
      <c r="L1797">
        <v>0.46237216062765613</v>
      </c>
      <c r="M1797">
        <f t="shared" ca="1" si="28"/>
        <v>2.5736934711326538</v>
      </c>
    </row>
    <row r="1798" spans="1:13" x14ac:dyDescent="0.25">
      <c r="A1798" s="9"/>
      <c r="H1798" s="9"/>
      <c r="J1798">
        <v>21</v>
      </c>
      <c r="K1798">
        <f ca="1">SIMULATION!$D$3*SIMULATION!$D$17/$H1777/(SIMULATION!$D$17-$I1777)*(((EXP(-$I1777*$J1798))/(1-EXP(-SIMULATION!$D$4*$I1777)))-(EXP(-SIMULATION!$D$17*$J1798)/(1-EXP(-SIMULATION!$D$4*SIMULATION!$D$17))))</f>
        <v>1.6678626964522143</v>
      </c>
      <c r="L1798">
        <v>-0.13307491823493914</v>
      </c>
      <c r="M1798">
        <f t="shared" ca="1" si="28"/>
        <v>1.4459120044947309</v>
      </c>
    </row>
    <row r="1799" spans="1:13" x14ac:dyDescent="0.25">
      <c r="A1799" s="9"/>
      <c r="H1799" s="9"/>
      <c r="J1799">
        <v>22</v>
      </c>
      <c r="K1799">
        <f ca="1">SIMULATION!$D$3*SIMULATION!$D$17/$H1777/(SIMULATION!$D$17-$I1777)*(((EXP(-$I1777*$J1799))/(1-EXP(-SIMULATION!$D$4*$I1777)))-(EXP(-SIMULATION!$D$17*$J1799)/(1-EXP(-SIMULATION!$D$4*SIMULATION!$D$17))))</f>
        <v>1.5805508075289885</v>
      </c>
      <c r="L1799">
        <v>0.16484164785467578</v>
      </c>
      <c r="M1799">
        <f t="shared" ca="1" si="28"/>
        <v>1.8410914071601052</v>
      </c>
    </row>
    <row r="1800" spans="1:13" x14ac:dyDescent="0.25">
      <c r="A1800" s="9"/>
      <c r="H1800" s="9"/>
      <c r="J1800">
        <v>23</v>
      </c>
      <c r="K1800">
        <f ca="1">SIMULATION!$D$3*SIMULATION!$D$17/$H1777/(SIMULATION!$D$17-$I1777)*(((EXP(-$I1777*$J1800))/(1-EXP(-SIMULATION!$D$4*$I1777)))-(EXP(-SIMULATION!$D$17*$J1800)/(1-EXP(-SIMULATION!$D$4*SIMULATION!$D$17))))</f>
        <v>1.4977788300876782</v>
      </c>
      <c r="L1800">
        <v>-0.23395060084083449</v>
      </c>
      <c r="M1800">
        <f t="shared" ca="1" si="28"/>
        <v>1.1473725728619837</v>
      </c>
    </row>
    <row r="1801" spans="1:13" x14ac:dyDescent="0.25">
      <c r="A1801" s="9"/>
      <c r="H1801" s="9"/>
      <c r="J1801">
        <v>24</v>
      </c>
      <c r="K1801">
        <f ca="1">SIMULATION!$D$3*SIMULATION!$D$17/$H1777/(SIMULATION!$D$17-$I1777)*(((EXP(-$I1777*$J1801))/(1-EXP(-SIMULATION!$D$4*$I1777)))-(EXP(-SIMULATION!$D$17*$J1801)/(1-EXP(-SIMULATION!$D$4*SIMULATION!$D$17))))</f>
        <v>1.4193217901069501</v>
      </c>
      <c r="L1801">
        <v>-0.34770908422507923</v>
      </c>
      <c r="M1801">
        <f t="shared" ca="1" si="28"/>
        <v>0.92581071024816242</v>
      </c>
    </row>
    <row r="1802" spans="1:13" x14ac:dyDescent="0.25">
      <c r="A1802" s="9">
        <v>73</v>
      </c>
      <c r="B1802" s="2">
        <f ca="1">NORMINV(RAND(),SIMULATION!D7,SIMULATION!D8)</f>
        <v>57.667555426684579</v>
      </c>
      <c r="C1802" s="2">
        <v>2</v>
      </c>
      <c r="D1802" s="2">
        <f ca="1">SIMULATION!$D$11*(1+(SIMULATION!$D$12*LN(1+$C1802)))*(1+(SIMULATION!$D$13*(($B1802/63.5)-1)))</f>
        <v>9.8049338159601973</v>
      </c>
      <c r="E1802" s="2">
        <v>-0.13023618155168371</v>
      </c>
      <c r="F1802" s="2">
        <f ca="1">D1802*(1+E1802)</f>
        <v>8.527976675402563</v>
      </c>
      <c r="G1802" s="2">
        <v>-0.22520920758400978</v>
      </c>
      <c r="H1802" s="9">
        <f>SIMULATION!$D$15*EXP($G$1802)</f>
        <v>176.24037170897802</v>
      </c>
      <c r="I1802" s="2">
        <f ca="1">$F1802/$H1802</f>
        <v>4.8388326651311368E-2</v>
      </c>
      <c r="J1802">
        <v>0</v>
      </c>
      <c r="K1802">
        <f ca="1">SIMULATION!$D$3*SIMULATION!$D$17/$H1802/(SIMULATION!$D$17-$I1802)*(((EXP(-$I1802*$J1802))/(1-EXP(-SIMULATION!$D$4*$I1802)))-(EXP(-SIMULATION!$D$17*$J1802)/(1-EXP(-SIMULATION!$D$4*SIMULATION!$D$17))))</f>
        <v>1.5957480281793619</v>
      </c>
      <c r="L1802">
        <v>-0.34914760178245158</v>
      </c>
      <c r="M1802">
        <f t="shared" ca="1" si="28"/>
        <v>1.0385964310914617</v>
      </c>
    </row>
    <row r="1803" spans="1:13" x14ac:dyDescent="0.25">
      <c r="A1803" s="9"/>
      <c r="H1803" s="9"/>
      <c r="J1803">
        <v>1</v>
      </c>
      <c r="K1803">
        <f ca="1">SIMULATION!$D$3*SIMULATION!$D$17/$H1802/(SIMULATION!$D$17-$I1802)*(((EXP(-$I1802*$J1803))/(1-EXP(-SIMULATION!$D$4*$I1802)))-(EXP(-SIMULATION!$D$17*$J1803)/(1-EXP(-SIMULATION!$D$4*SIMULATION!$D$17))))</f>
        <v>2.6126461309024678</v>
      </c>
      <c r="L1803">
        <v>0.34632994979382314</v>
      </c>
      <c r="M1803">
        <f t="shared" ca="1" si="28"/>
        <v>3.5174837342469454</v>
      </c>
    </row>
    <row r="1804" spans="1:13" x14ac:dyDescent="0.25">
      <c r="A1804" s="9"/>
      <c r="H1804" s="9"/>
      <c r="J1804">
        <v>2</v>
      </c>
      <c r="K1804">
        <f ca="1">SIMULATION!$D$3*SIMULATION!$D$17/$H1802/(SIMULATION!$D$17-$I1802)*(((EXP(-$I1802*$J1804))/(1-EXP(-SIMULATION!$D$4*$I1802)))-(EXP(-SIMULATION!$D$17*$J1804)/(1-EXP(-SIMULATION!$D$4*SIMULATION!$D$17))))</f>
        <v>3.1891909958204465</v>
      </c>
      <c r="L1804">
        <v>-0.11868698934059885</v>
      </c>
      <c r="M1804">
        <f t="shared" ca="1" si="28"/>
        <v>2.8106755180943712</v>
      </c>
    </row>
    <row r="1805" spans="1:13" x14ac:dyDescent="0.25">
      <c r="A1805" s="9"/>
      <c r="H1805" s="9"/>
      <c r="J1805">
        <v>3</v>
      </c>
      <c r="K1805">
        <f ca="1">SIMULATION!$D$3*SIMULATION!$D$17/$H1802/(SIMULATION!$D$17-$I1802)*(((EXP(-$I1802*$J1805))/(1-EXP(-SIMULATION!$D$4*$I1802)))-(EXP(-SIMULATION!$D$17*$J1805)/(1-EXP(-SIMULATION!$D$4*SIMULATION!$D$17))))</f>
        <v>3.487094643495229</v>
      </c>
      <c r="L1805">
        <v>-0.67549338204380016</v>
      </c>
      <c r="M1805">
        <f t="shared" ca="1" si="28"/>
        <v>1.1315852892538172</v>
      </c>
    </row>
    <row r="1806" spans="1:13" x14ac:dyDescent="0.25">
      <c r="A1806" s="9"/>
      <c r="H1806" s="9"/>
      <c r="J1806">
        <v>4</v>
      </c>
      <c r="K1806">
        <f ca="1">SIMULATION!$D$3*SIMULATION!$D$17/$H1802/(SIMULATION!$D$17-$I1802)*(((EXP(-$I1802*$J1806))/(1-EXP(-SIMULATION!$D$4*$I1802)))-(EXP(-SIMULATION!$D$17*$J1806)/(1-EXP(-SIMULATION!$D$4*SIMULATION!$D$17))))</f>
        <v>3.6098184762940111</v>
      </c>
      <c r="L1806">
        <v>0.15432500032132729</v>
      </c>
      <c r="M1806">
        <f t="shared" ca="1" si="28"/>
        <v>4.1669037138080176</v>
      </c>
    </row>
    <row r="1807" spans="1:13" x14ac:dyDescent="0.25">
      <c r="A1807" s="9"/>
      <c r="H1807" s="9"/>
      <c r="J1807">
        <v>5</v>
      </c>
      <c r="K1807">
        <f ca="1">SIMULATION!$D$3*SIMULATION!$D$17/$H1802/(SIMULATION!$D$17-$I1802)*(((EXP(-$I1802*$J1807))/(1-EXP(-SIMULATION!$D$4*$I1802)))-(EXP(-SIMULATION!$D$17*$J1807)/(1-EXP(-SIMULATION!$D$4*SIMULATION!$D$17))))</f>
        <v>3.623503402494558</v>
      </c>
      <c r="L1807">
        <v>-0.10262618071366052</v>
      </c>
      <c r="M1807">
        <f t="shared" ca="1" si="28"/>
        <v>3.251637087493588</v>
      </c>
    </row>
    <row r="1808" spans="1:13" x14ac:dyDescent="0.25">
      <c r="A1808" s="9"/>
      <c r="H1808" s="9"/>
      <c r="J1808">
        <v>6</v>
      </c>
      <c r="K1808">
        <f ca="1">SIMULATION!$D$3*SIMULATION!$D$17/$H1802/(SIMULATION!$D$17-$I1802)*(((EXP(-$I1802*$J1808))/(1-EXP(-SIMULATION!$D$4*$I1802)))-(EXP(-SIMULATION!$D$17*$J1808)/(1-EXP(-SIMULATION!$D$4*SIMULATION!$D$17))))</f>
        <v>3.5703819939831667</v>
      </c>
      <c r="L1808">
        <v>-0.11307015506778774</v>
      </c>
      <c r="M1808">
        <f t="shared" ca="1" si="28"/>
        <v>3.1666783482722529</v>
      </c>
    </row>
    <row r="1809" spans="1:13" x14ac:dyDescent="0.25">
      <c r="A1809" s="9"/>
      <c r="H1809" s="9"/>
      <c r="J1809">
        <v>7</v>
      </c>
      <c r="K1809">
        <f ca="1">SIMULATION!$D$3*SIMULATION!$D$17/$H1802/(SIMULATION!$D$17-$I1802)*(((EXP(-$I1802*$J1809))/(1-EXP(-SIMULATION!$D$4*$I1802)))-(EXP(-SIMULATION!$D$17*$J1809)/(1-EXP(-SIMULATION!$D$4*SIMULATION!$D$17))))</f>
        <v>3.4773729662354222</v>
      </c>
      <c r="L1809">
        <v>-0.38762853468155484</v>
      </c>
      <c r="M1809">
        <f t="shared" ca="1" si="28"/>
        <v>2.1294439787923336</v>
      </c>
    </row>
    <row r="1810" spans="1:13" x14ac:dyDescent="0.25">
      <c r="A1810" s="9"/>
      <c r="H1810" s="9"/>
      <c r="J1810">
        <v>8</v>
      </c>
      <c r="K1810">
        <f ca="1">SIMULATION!$D$3*SIMULATION!$D$17/$H1802/(SIMULATION!$D$17-$I1802)*(((EXP(-$I1802*$J1810))/(1-EXP(-SIMULATION!$D$4*$I1802)))-(EXP(-SIMULATION!$D$17*$J1810)/(1-EXP(-SIMULATION!$D$4*SIMULATION!$D$17))))</f>
        <v>3.3615883902903549</v>
      </c>
      <c r="L1810">
        <v>-2.8058811187031567E-2</v>
      </c>
      <c r="M1810">
        <f t="shared" ca="1" si="28"/>
        <v>3.2672662163586805</v>
      </c>
    </row>
    <row r="1811" spans="1:13" x14ac:dyDescent="0.25">
      <c r="A1811" s="9"/>
      <c r="H1811" s="9"/>
      <c r="J1811">
        <v>9</v>
      </c>
      <c r="K1811">
        <f ca="1">SIMULATION!$D$3*SIMULATION!$D$17/$H1802/(SIMULATION!$D$17-$I1802)*(((EXP(-$I1802*$J1811))/(1-EXP(-SIMULATION!$D$4*$I1802)))-(EXP(-SIMULATION!$D$17*$J1811)/(1-EXP(-SIMULATION!$D$4*SIMULATION!$D$17))))</f>
        <v>3.2338625244730905</v>
      </c>
      <c r="L1811">
        <v>-2.2116599165059727E-2</v>
      </c>
      <c r="M1811">
        <f t="shared" ca="1" si="28"/>
        <v>3.1623404832644111</v>
      </c>
    </row>
    <row r="1812" spans="1:13" x14ac:dyDescent="0.25">
      <c r="A1812" s="9"/>
      <c r="H1812" s="9"/>
      <c r="J1812">
        <v>10</v>
      </c>
      <c r="K1812">
        <f ca="1">SIMULATION!$D$3*SIMULATION!$D$17/$H1802/(SIMULATION!$D$17-$I1802)*(((EXP(-$I1802*$J1812))/(1-EXP(-SIMULATION!$D$4*$I1802)))-(EXP(-SIMULATION!$D$17*$J1812)/(1-EXP(-SIMULATION!$D$4*SIMULATION!$D$17))))</f>
        <v>3.1010128673015149</v>
      </c>
      <c r="L1812">
        <v>-0.24509205495320108</v>
      </c>
      <c r="M1812">
        <f t="shared" ca="1" si="28"/>
        <v>2.3409792512182683</v>
      </c>
    </row>
    <row r="1813" spans="1:13" x14ac:dyDescent="0.25">
      <c r="A1813" s="9"/>
      <c r="H1813" s="9"/>
      <c r="J1813">
        <v>11</v>
      </c>
      <c r="K1813">
        <f ca="1">SIMULATION!$D$3*SIMULATION!$D$17/$H1802/(SIMULATION!$D$17-$I1802)*(((EXP(-$I1802*$J1813))/(1-EXP(-SIMULATION!$D$4*$I1802)))-(EXP(-SIMULATION!$D$17*$J1813)/(1-EXP(-SIMULATION!$D$4*SIMULATION!$D$17))))</f>
        <v>2.9672888015057763</v>
      </c>
      <c r="L1813">
        <v>-0.19990931331642819</v>
      </c>
      <c r="M1813">
        <f t="shared" ca="1" si="28"/>
        <v>2.3741001347852291</v>
      </c>
    </row>
    <row r="1814" spans="1:13" x14ac:dyDescent="0.25">
      <c r="A1814" s="9"/>
      <c r="H1814" s="9"/>
      <c r="J1814">
        <v>12</v>
      </c>
      <c r="K1814">
        <f ca="1">SIMULATION!$D$3*SIMULATION!$D$17/$H1802/(SIMULATION!$D$17-$I1802)*(((EXP(-$I1802*$J1814))/(1-EXP(-SIMULATION!$D$4*$I1802)))-(EXP(-SIMULATION!$D$17*$J1814)/(1-EXP(-SIMULATION!$D$4*SIMULATION!$D$17))))</f>
        <v>2.8352996405781128</v>
      </c>
      <c r="L1814">
        <v>-0.26445863347102982</v>
      </c>
      <c r="M1814">
        <f t="shared" ca="1" si="28"/>
        <v>2.0854801721499232</v>
      </c>
    </row>
    <row r="1815" spans="1:13" x14ac:dyDescent="0.25">
      <c r="A1815" s="9"/>
      <c r="H1815" s="9"/>
      <c r="J1815">
        <v>13</v>
      </c>
      <c r="K1815">
        <f ca="1">SIMULATION!$D$3*SIMULATION!$D$17/$H1802/(SIMULATION!$D$17-$I1802)*(((EXP(-$I1802*$J1815))/(1-EXP(-SIMULATION!$D$4*$I1802)))-(EXP(-SIMULATION!$D$17*$J1815)/(1-EXP(-SIMULATION!$D$4*SIMULATION!$D$17))))</f>
        <v>2.7066090770382885</v>
      </c>
      <c r="L1815">
        <v>-0.39820562678553456</v>
      </c>
      <c r="M1815">
        <f t="shared" ca="1" si="28"/>
        <v>1.6288221130528397</v>
      </c>
    </row>
    <row r="1816" spans="1:13" x14ac:dyDescent="0.25">
      <c r="A1816" s="9"/>
      <c r="H1816" s="9"/>
      <c r="J1816">
        <v>14</v>
      </c>
      <c r="K1816">
        <f ca="1">SIMULATION!$D$3*SIMULATION!$D$17/$H1802/(SIMULATION!$D$17-$I1802)*(((EXP(-$I1802*$J1816))/(1-EXP(-SIMULATION!$D$4*$I1802)))-(EXP(-SIMULATION!$D$17*$J1816)/(1-EXP(-SIMULATION!$D$4*SIMULATION!$D$17))))</f>
        <v>2.5821158654080971</v>
      </c>
      <c r="L1816">
        <v>-5.7499053807648762E-2</v>
      </c>
      <c r="M1816">
        <f t="shared" ca="1" si="28"/>
        <v>2.4336466463254136</v>
      </c>
    </row>
    <row r="1817" spans="1:13" x14ac:dyDescent="0.25">
      <c r="A1817" s="9"/>
      <c r="H1817" s="9"/>
      <c r="J1817">
        <v>15</v>
      </c>
      <c r="K1817">
        <f ca="1">SIMULATION!$D$3*SIMULATION!$D$17/$H1802/(SIMULATION!$D$17-$I1802)*(((EXP(-$I1802*$J1817))/(1-EXP(-SIMULATION!$D$4*$I1802)))-(EXP(-SIMULATION!$D$17*$J1817)/(1-EXP(-SIMULATION!$D$4*SIMULATION!$D$17))))</f>
        <v>2.4622975311915685</v>
      </c>
      <c r="L1817">
        <v>0.10279273207701631</v>
      </c>
      <c r="M1817">
        <f t="shared" ca="1" si="28"/>
        <v>2.7154038216092422</v>
      </c>
    </row>
    <row r="1818" spans="1:13" x14ac:dyDescent="0.25">
      <c r="A1818" s="9"/>
      <c r="H1818" s="9"/>
      <c r="J1818">
        <v>16</v>
      </c>
      <c r="K1818">
        <f ca="1">SIMULATION!$D$3*SIMULATION!$D$17/$H1802/(SIMULATION!$D$17-$I1802)*(((EXP(-$I1802*$J1818))/(1-EXP(-SIMULATION!$D$4*$I1802)))-(EXP(-SIMULATION!$D$17*$J1818)/(1-EXP(-SIMULATION!$D$4*SIMULATION!$D$17))))</f>
        <v>2.3473663150214357</v>
      </c>
      <c r="L1818">
        <v>0.31854075954054933</v>
      </c>
      <c r="M1818">
        <f t="shared" ca="1" si="28"/>
        <v>3.0950981639282644</v>
      </c>
    </row>
    <row r="1819" spans="1:13" x14ac:dyDescent="0.25">
      <c r="A1819" s="9"/>
      <c r="H1819" s="9"/>
      <c r="J1819">
        <v>17</v>
      </c>
      <c r="K1819">
        <f ca="1">SIMULATION!$D$3*SIMULATION!$D$17/$H1802/(SIMULATION!$D$17-$I1802)*(((EXP(-$I1802*$J1819))/(1-EXP(-SIMULATION!$D$4*$I1802)))-(EXP(-SIMULATION!$D$17*$J1819)/(1-EXP(-SIMULATION!$D$4*SIMULATION!$D$17))))</f>
        <v>2.2373688858567826</v>
      </c>
      <c r="L1819">
        <v>-8.6663109421226847E-2</v>
      </c>
      <c r="M1819">
        <f t="shared" ca="1" si="28"/>
        <v>2.0434715412861277</v>
      </c>
    </row>
    <row r="1820" spans="1:13" x14ac:dyDescent="0.25">
      <c r="A1820" s="9"/>
      <c r="H1820" s="9"/>
      <c r="J1820">
        <v>18</v>
      </c>
      <c r="K1820">
        <f ca="1">SIMULATION!$D$3*SIMULATION!$D$17/$H1802/(SIMULATION!$D$17-$I1802)*(((EXP(-$I1802*$J1820))/(1-EXP(-SIMULATION!$D$4*$I1802)))-(EXP(-SIMULATION!$D$17*$J1820)/(1-EXP(-SIMULATION!$D$4*SIMULATION!$D$17))))</f>
        <v>2.132250030396567</v>
      </c>
      <c r="L1820">
        <v>-1.0264611744974268E-2</v>
      </c>
      <c r="M1820">
        <f t="shared" ca="1" si="28"/>
        <v>2.1103633116913367</v>
      </c>
    </row>
    <row r="1821" spans="1:13" x14ac:dyDescent="0.25">
      <c r="A1821" s="9"/>
      <c r="H1821" s="9"/>
      <c r="J1821">
        <v>19</v>
      </c>
      <c r="K1821">
        <f ca="1">SIMULATION!$D$3*SIMULATION!$D$17/$H1802/(SIMULATION!$D$17-$I1802)*(((EXP(-$I1802*$J1821))/(1-EXP(-SIMULATION!$D$4*$I1802)))-(EXP(-SIMULATION!$D$17*$J1821)/(1-EXP(-SIMULATION!$D$4*SIMULATION!$D$17))))</f>
        <v>2.0318932674607408</v>
      </c>
      <c r="L1821">
        <v>0.20134409255521132</v>
      </c>
      <c r="M1821">
        <f t="shared" ca="1" si="28"/>
        <v>2.441002973566667</v>
      </c>
    </row>
    <row r="1822" spans="1:13" x14ac:dyDescent="0.25">
      <c r="A1822" s="9"/>
      <c r="H1822" s="9"/>
      <c r="J1822">
        <v>20</v>
      </c>
      <c r="K1822">
        <f ca="1">SIMULATION!$D$3*SIMULATION!$D$17/$H1802/(SIMULATION!$D$17-$I1802)*(((EXP(-$I1802*$J1822))/(1-EXP(-SIMULATION!$D$4*$I1802)))-(EXP(-SIMULATION!$D$17*$J1822)/(1-EXP(-SIMULATION!$D$4*SIMULATION!$D$17))))</f>
        <v>1.9361466847465549</v>
      </c>
      <c r="L1822">
        <v>0.21616421792297735</v>
      </c>
      <c r="M1822">
        <f t="shared" ca="1" si="28"/>
        <v>2.3546723186389595</v>
      </c>
    </row>
    <row r="1823" spans="1:13" x14ac:dyDescent="0.25">
      <c r="A1823" s="9"/>
      <c r="H1823" s="9"/>
      <c r="J1823">
        <v>21</v>
      </c>
      <c r="K1823">
        <f ca="1">SIMULATION!$D$3*SIMULATION!$D$17/$H1802/(SIMULATION!$D$17-$I1802)*(((EXP(-$I1802*$J1823))/(1-EXP(-SIMULATION!$D$4*$I1802)))-(EXP(-SIMULATION!$D$17*$J1823)/(1-EXP(-SIMULATION!$D$4*SIMULATION!$D$17))))</f>
        <v>1.8448393146955064</v>
      </c>
      <c r="L1823">
        <v>-0.38142278442665672</v>
      </c>
      <c r="M1823">
        <f t="shared" ca="1" si="28"/>
        <v>1.1411755664645813</v>
      </c>
    </row>
    <row r="1824" spans="1:13" x14ac:dyDescent="0.25">
      <c r="A1824" s="9"/>
      <c r="H1824" s="9"/>
      <c r="J1824">
        <v>22</v>
      </c>
      <c r="K1824">
        <f ca="1">SIMULATION!$D$3*SIMULATION!$D$17/$H1802/(SIMULATION!$D$17-$I1802)*(((EXP(-$I1802*$J1824))/(1-EXP(-SIMULATION!$D$4*$I1802)))-(EXP(-SIMULATION!$D$17*$J1824)/(1-EXP(-SIMULATION!$D$4*SIMULATION!$D$17))))</f>
        <v>1.7577914561402841</v>
      </c>
      <c r="L1824">
        <v>-0.12233266838757995</v>
      </c>
      <c r="M1824">
        <f t="shared" ca="1" si="28"/>
        <v>1.5427561368417535</v>
      </c>
    </row>
    <row r="1825" spans="1:13" x14ac:dyDescent="0.25">
      <c r="A1825" s="9"/>
      <c r="H1825" s="9"/>
      <c r="J1825">
        <v>23</v>
      </c>
      <c r="K1825">
        <f ca="1">SIMULATION!$D$3*SIMULATION!$D$17/$H1802/(SIMULATION!$D$17-$I1802)*(((EXP(-$I1802*$J1825))/(1-EXP(-SIMULATION!$D$4*$I1802)))-(EXP(-SIMULATION!$D$17*$J1825)/(1-EXP(-SIMULATION!$D$4*SIMULATION!$D$17))))</f>
        <v>1.6748211244043854</v>
      </c>
      <c r="L1825">
        <v>6.8329340984927794E-2</v>
      </c>
      <c r="M1825">
        <f t="shared" ca="1" si="28"/>
        <v>1.7892605481025727</v>
      </c>
    </row>
    <row r="1826" spans="1:13" x14ac:dyDescent="0.25">
      <c r="A1826" s="9"/>
      <c r="H1826" s="9"/>
      <c r="J1826">
        <v>24</v>
      </c>
      <c r="K1826">
        <f ca="1">SIMULATION!$D$3*SIMULATION!$D$17/$H1802/(SIMULATION!$D$17-$I1802)*(((EXP(-$I1802*$J1826))/(1-EXP(-SIMULATION!$D$4*$I1802)))-(EXP(-SIMULATION!$D$17*$J1826)/(1-EXP(-SIMULATION!$D$4*SIMULATION!$D$17))))</f>
        <v>1.5957480281793621</v>
      </c>
      <c r="L1826">
        <v>-2.7250459691405306E-2</v>
      </c>
      <c r="M1826">
        <f t="shared" ca="1" si="28"/>
        <v>1.552263160859821</v>
      </c>
    </row>
    <row r="1827" spans="1:13" x14ac:dyDescent="0.25">
      <c r="A1827" s="9">
        <v>74</v>
      </c>
      <c r="B1827" s="2">
        <f ca="1">NORMINV(RAND(),SIMULATION!D7,SIMULATION!D8)</f>
        <v>55.22167941774854</v>
      </c>
      <c r="C1827" s="2">
        <v>2</v>
      </c>
      <c r="D1827" s="2">
        <f ca="1">SIMULATION!$D$11*(1+(SIMULATION!$D$12*LN(1+$C1827)))*(1+(SIMULATION!$D$13*(($B1827/63.5)-1)))</f>
        <v>9.6232988145547633</v>
      </c>
      <c r="E1827" s="2">
        <v>-4.7641615837075317E-2</v>
      </c>
      <c r="F1827" s="2">
        <f ca="1">D1827*(1+E1827)</f>
        <v>9.1648293093463629</v>
      </c>
      <c r="G1827" s="2">
        <v>-0.28743213557777625</v>
      </c>
      <c r="H1827" s="9">
        <f>SIMULATION!$D$15*EXP($G$1827)</f>
        <v>165.60838647020537</v>
      </c>
      <c r="I1827" s="2">
        <f ca="1">$F1827/$H1827</f>
        <v>5.5340369559093605E-2</v>
      </c>
      <c r="J1827">
        <v>0</v>
      </c>
      <c r="K1827">
        <f ca="1">SIMULATION!$D$3*SIMULATION!$D$17/$H1827/(SIMULATION!$D$17-$I1827)*(((EXP(-$I1827*$J1827))/(1-EXP(-SIMULATION!$D$4*$I1827)))-(EXP(-SIMULATION!$D$17*$J1827)/(1-EXP(-SIMULATION!$D$4*SIMULATION!$D$17))))</f>
        <v>1.3671023940885916</v>
      </c>
      <c r="L1827">
        <v>0.22948911799892494</v>
      </c>
      <c r="M1827">
        <f t="shared" ca="1" si="28"/>
        <v>1.6808375167222012</v>
      </c>
    </row>
    <row r="1828" spans="1:13" x14ac:dyDescent="0.25">
      <c r="A1828" s="9"/>
      <c r="H1828" s="9"/>
      <c r="J1828">
        <v>1</v>
      </c>
      <c r="K1828">
        <f ca="1">SIMULATION!$D$3*SIMULATION!$D$17/$H1827/(SIMULATION!$D$17-$I1827)*(((EXP(-$I1827*$J1828))/(1-EXP(-SIMULATION!$D$4*$I1827)))-(EXP(-SIMULATION!$D$17*$J1828)/(1-EXP(-SIMULATION!$D$4*SIMULATION!$D$17))))</f>
        <v>2.4516040145854379</v>
      </c>
      <c r="L1828">
        <v>-0.23258882094337854</v>
      </c>
      <c r="M1828">
        <f t="shared" ca="1" si="28"/>
        <v>1.8813883274129575</v>
      </c>
    </row>
    <row r="1829" spans="1:13" x14ac:dyDescent="0.25">
      <c r="A1829" s="9"/>
      <c r="H1829" s="9"/>
      <c r="J1829">
        <v>2</v>
      </c>
      <c r="K1829">
        <f ca="1">SIMULATION!$D$3*SIMULATION!$D$17/$H1827/(SIMULATION!$D$17-$I1827)*(((EXP(-$I1827*$J1829))/(1-EXP(-SIMULATION!$D$4*$I1827)))-(EXP(-SIMULATION!$D$17*$J1829)/(1-EXP(-SIMULATION!$D$4*SIMULATION!$D$17))))</f>
        <v>3.0617571606564407</v>
      </c>
      <c r="L1829">
        <v>-0.23802292695628952</v>
      </c>
      <c r="M1829">
        <f t="shared" ca="1" si="28"/>
        <v>2.3329887596476167</v>
      </c>
    </row>
    <row r="1830" spans="1:13" x14ac:dyDescent="0.25">
      <c r="A1830" s="9"/>
      <c r="H1830" s="9"/>
      <c r="J1830">
        <v>3</v>
      </c>
      <c r="K1830">
        <f ca="1">SIMULATION!$D$3*SIMULATION!$D$17/$H1827/(SIMULATION!$D$17-$I1827)*(((EXP(-$I1827*$J1830))/(1-EXP(-SIMULATION!$D$4*$I1827)))-(EXP(-SIMULATION!$D$17*$J1830)/(1-EXP(-SIMULATION!$D$4*SIMULATION!$D$17))))</f>
        <v>3.372502837250908</v>
      </c>
      <c r="L1830">
        <v>-0.146032355170373</v>
      </c>
      <c r="M1830">
        <f t="shared" ca="1" si="28"/>
        <v>2.8800083051083925</v>
      </c>
    </row>
    <row r="1831" spans="1:13" x14ac:dyDescent="0.25">
      <c r="A1831" s="9"/>
      <c r="H1831" s="9"/>
      <c r="J1831">
        <v>4</v>
      </c>
      <c r="K1831">
        <f ca="1">SIMULATION!$D$3*SIMULATION!$D$17/$H1827/(SIMULATION!$D$17-$I1827)*(((EXP(-$I1827*$J1831))/(1-EXP(-SIMULATION!$D$4*$I1827)))-(EXP(-SIMULATION!$D$17*$J1831)/(1-EXP(-SIMULATION!$D$4*SIMULATION!$D$17))))</f>
        <v>3.4957016381759267</v>
      </c>
      <c r="L1831">
        <v>0.11321989051167047</v>
      </c>
      <c r="M1831">
        <f t="shared" ca="1" si="28"/>
        <v>3.8914845949116725</v>
      </c>
    </row>
    <row r="1832" spans="1:13" x14ac:dyDescent="0.25">
      <c r="A1832" s="9"/>
      <c r="H1832" s="9"/>
      <c r="J1832">
        <v>5</v>
      </c>
      <c r="K1832">
        <f ca="1">SIMULATION!$D$3*SIMULATION!$D$17/$H1827/(SIMULATION!$D$17-$I1827)*(((EXP(-$I1827*$J1832))/(1-EXP(-SIMULATION!$D$4*$I1827)))-(EXP(-SIMULATION!$D$17*$J1832)/(1-EXP(-SIMULATION!$D$4*SIMULATION!$D$17))))</f>
        <v>3.5028039341993944</v>
      </c>
      <c r="L1832">
        <v>0.17798880328898248</v>
      </c>
      <c r="M1832">
        <f t="shared" ca="1" si="28"/>
        <v>4.126263814603484</v>
      </c>
    </row>
    <row r="1833" spans="1:13" x14ac:dyDescent="0.25">
      <c r="A1833" s="9"/>
      <c r="H1833" s="9"/>
      <c r="J1833">
        <v>6</v>
      </c>
      <c r="K1833">
        <f ca="1">SIMULATION!$D$3*SIMULATION!$D$17/$H1827/(SIMULATION!$D$17-$I1827)*(((EXP(-$I1827*$J1833))/(1-EXP(-SIMULATION!$D$4*$I1827)))-(EXP(-SIMULATION!$D$17*$J1833)/(1-EXP(-SIMULATION!$D$4*SIMULATION!$D$17))))</f>
        <v>3.43937676735553</v>
      </c>
      <c r="L1833">
        <v>-4.3217933190447623E-2</v>
      </c>
      <c r="M1833">
        <f t="shared" ca="1" si="28"/>
        <v>3.2907340120071811</v>
      </c>
    </row>
    <row r="1834" spans="1:13" x14ac:dyDescent="0.25">
      <c r="A1834" s="9"/>
      <c r="H1834" s="9"/>
      <c r="J1834">
        <v>7</v>
      </c>
      <c r="K1834">
        <f ca="1">SIMULATION!$D$3*SIMULATION!$D$17/$H1827/(SIMULATION!$D$17-$I1827)*(((EXP(-$I1827*$J1834))/(1-EXP(-SIMULATION!$D$4*$I1827)))-(EXP(-SIMULATION!$D$17*$J1834)/(1-EXP(-SIMULATION!$D$4*SIMULATION!$D$17))))</f>
        <v>3.3344123632608418</v>
      </c>
      <c r="L1834">
        <v>-0.22093531584728673</v>
      </c>
      <c r="M1834">
        <f t="shared" ca="1" si="28"/>
        <v>2.5977229146187097</v>
      </c>
    </row>
    <row r="1835" spans="1:13" x14ac:dyDescent="0.25">
      <c r="A1835" s="9"/>
      <c r="H1835" s="9"/>
      <c r="J1835">
        <v>8</v>
      </c>
      <c r="K1835">
        <f ca="1">SIMULATION!$D$3*SIMULATION!$D$17/$H1827/(SIMULATION!$D$17-$I1827)*(((EXP(-$I1827*$J1835))/(1-EXP(-SIMULATION!$D$4*$I1827)))-(EXP(-SIMULATION!$D$17*$J1835)/(1-EXP(-SIMULATION!$D$4*SIMULATION!$D$17))))</f>
        <v>3.2062926138670056</v>
      </c>
      <c r="L1835">
        <v>-0.19882342373156631</v>
      </c>
      <c r="M1835">
        <f t="shared" ca="1" si="28"/>
        <v>2.5688065388927348</v>
      </c>
    </row>
    <row r="1836" spans="1:13" x14ac:dyDescent="0.25">
      <c r="A1836" s="9"/>
      <c r="H1836" s="9"/>
      <c r="J1836">
        <v>9</v>
      </c>
      <c r="K1836">
        <f ca="1">SIMULATION!$D$3*SIMULATION!$D$17/$H1827/(SIMULATION!$D$17-$I1827)*(((EXP(-$I1827*$J1836))/(1-EXP(-SIMULATION!$D$4*$I1827)))-(EXP(-SIMULATION!$D$17*$J1836)/(1-EXP(-SIMULATION!$D$4*SIMULATION!$D$17))))</f>
        <v>3.0666106592332496</v>
      </c>
      <c r="L1836">
        <v>-0.13180440949302133</v>
      </c>
      <c r="M1836">
        <f t="shared" ca="1" si="28"/>
        <v>2.6624178521480064</v>
      </c>
    </row>
    <row r="1837" spans="1:13" x14ac:dyDescent="0.25">
      <c r="A1837" s="9"/>
      <c r="H1837" s="9"/>
      <c r="J1837">
        <v>10</v>
      </c>
      <c r="K1837">
        <f ca="1">SIMULATION!$D$3*SIMULATION!$D$17/$H1827/(SIMULATION!$D$17-$I1827)*(((EXP(-$I1827*$J1837))/(1-EXP(-SIMULATION!$D$4*$I1827)))-(EXP(-SIMULATION!$D$17*$J1837)/(1-EXP(-SIMULATION!$D$4*SIMULATION!$D$17))))</f>
        <v>2.9226192788236385</v>
      </c>
      <c r="L1837">
        <v>-0.44635222728019636</v>
      </c>
      <c r="M1837">
        <f t="shared" ca="1" si="28"/>
        <v>1.6181016542286664</v>
      </c>
    </row>
    <row r="1838" spans="1:13" x14ac:dyDescent="0.25">
      <c r="A1838" s="9"/>
      <c r="H1838" s="9"/>
      <c r="J1838">
        <v>11</v>
      </c>
      <c r="K1838">
        <f ca="1">SIMULATION!$D$3*SIMULATION!$D$17/$H1827/(SIMULATION!$D$17-$I1827)*(((EXP(-$I1827*$J1838))/(1-EXP(-SIMULATION!$D$4*$I1827)))-(EXP(-SIMULATION!$D$17*$J1838)/(1-EXP(-SIMULATION!$D$4*SIMULATION!$D$17))))</f>
        <v>2.7787993397572661</v>
      </c>
      <c r="L1838">
        <v>6.5042290508543418E-2</v>
      </c>
      <c r="M1838">
        <f t="shared" ca="1" si="28"/>
        <v>2.9595388136787069</v>
      </c>
    </row>
    <row r="1839" spans="1:13" x14ac:dyDescent="0.25">
      <c r="A1839" s="9"/>
      <c r="H1839" s="9"/>
      <c r="J1839">
        <v>12</v>
      </c>
      <c r="K1839">
        <f ca="1">SIMULATION!$D$3*SIMULATION!$D$17/$H1827/(SIMULATION!$D$17-$I1827)*(((EXP(-$I1827*$J1839))/(1-EXP(-SIMULATION!$D$4*$I1827)))-(EXP(-SIMULATION!$D$17*$J1839)/(1-EXP(-SIMULATION!$D$4*SIMULATION!$D$17))))</f>
        <v>2.6378643852820707</v>
      </c>
      <c r="L1839">
        <v>0.1128934985315263</v>
      </c>
      <c r="M1839">
        <f t="shared" ca="1" si="28"/>
        <v>2.9356621243882781</v>
      </c>
    </row>
    <row r="1840" spans="1:13" x14ac:dyDescent="0.25">
      <c r="A1840" s="9"/>
      <c r="H1840" s="9"/>
      <c r="J1840">
        <v>13</v>
      </c>
      <c r="K1840">
        <f ca="1">SIMULATION!$D$3*SIMULATION!$D$17/$H1827/(SIMULATION!$D$17-$I1827)*(((EXP(-$I1827*$J1840))/(1-EXP(-SIMULATION!$D$4*$I1827)))-(EXP(-SIMULATION!$D$17*$J1840)/(1-EXP(-SIMULATION!$D$4*SIMULATION!$D$17))))</f>
        <v>2.5014039157393149</v>
      </c>
      <c r="L1840">
        <v>6.0137102470201716E-2</v>
      </c>
      <c r="M1840">
        <f t="shared" ca="1" si="28"/>
        <v>2.651831099339494</v>
      </c>
    </row>
    <row r="1841" spans="1:13" x14ac:dyDescent="0.25">
      <c r="A1841" s="9"/>
      <c r="H1841" s="9"/>
      <c r="J1841">
        <v>14</v>
      </c>
      <c r="K1841">
        <f ca="1">SIMULATION!$D$3*SIMULATION!$D$17/$H1827/(SIMULATION!$D$17-$I1827)*(((EXP(-$I1827*$J1841))/(1-EXP(-SIMULATION!$D$4*$I1827)))-(EXP(-SIMULATION!$D$17*$J1841)/(1-EXP(-SIMULATION!$D$4*SIMULATION!$D$17))))</f>
        <v>2.3702951609468119</v>
      </c>
      <c r="L1841">
        <v>0.30823719591064402</v>
      </c>
      <c r="M1841">
        <f t="shared" ca="1" si="28"/>
        <v>3.1009082948376259</v>
      </c>
    </row>
    <row r="1842" spans="1:13" x14ac:dyDescent="0.25">
      <c r="A1842" s="9"/>
      <c r="H1842" s="9"/>
      <c r="J1842">
        <v>15</v>
      </c>
      <c r="K1842">
        <f ca="1">SIMULATION!$D$3*SIMULATION!$D$17/$H1827/(SIMULATION!$D$17-$I1827)*(((EXP(-$I1827*$J1842))/(1-EXP(-SIMULATION!$D$4*$I1827)))-(EXP(-SIMULATION!$D$17*$J1842)/(1-EXP(-SIMULATION!$D$4*SIMULATION!$D$17))))</f>
        <v>2.2449665209030139</v>
      </c>
      <c r="L1842">
        <v>1.2092075045169548E-2</v>
      </c>
      <c r="M1842">
        <f t="shared" ca="1" si="28"/>
        <v>2.2721128245476665</v>
      </c>
    </row>
    <row r="1843" spans="1:13" x14ac:dyDescent="0.25">
      <c r="A1843" s="9"/>
      <c r="H1843" s="9"/>
      <c r="J1843">
        <v>16</v>
      </c>
      <c r="K1843">
        <f ca="1">SIMULATION!$D$3*SIMULATION!$D$17/$H1827/(SIMULATION!$D$17-$I1827)*(((EXP(-$I1827*$J1843))/(1-EXP(-SIMULATION!$D$4*$I1827)))-(EXP(-SIMULATION!$D$17*$J1843)/(1-EXP(-SIMULATION!$D$4*SIMULATION!$D$17))))</f>
        <v>2.1255659752634943</v>
      </c>
      <c r="L1843">
        <v>-0.55307256377670444</v>
      </c>
      <c r="M1843">
        <f t="shared" ca="1" si="28"/>
        <v>0.94997375184798238</v>
      </c>
    </row>
    <row r="1844" spans="1:13" x14ac:dyDescent="0.25">
      <c r="A1844" s="9"/>
      <c r="H1844" s="9"/>
      <c r="J1844">
        <v>17</v>
      </c>
      <c r="K1844">
        <f ca="1">SIMULATION!$D$3*SIMULATION!$D$17/$H1827/(SIMULATION!$D$17-$I1827)*(((EXP(-$I1827*$J1844))/(1-EXP(-SIMULATION!$D$4*$I1827)))-(EXP(-SIMULATION!$D$17*$J1844)/(1-EXP(-SIMULATION!$D$4*SIMULATION!$D$17))))</f>
        <v>2.0120686165579946</v>
      </c>
      <c r="L1844">
        <v>-0.11495650511004193</v>
      </c>
      <c r="M1844">
        <f t="shared" ca="1" si="28"/>
        <v>1.7807682403568905</v>
      </c>
    </row>
    <row r="1845" spans="1:13" x14ac:dyDescent="0.25">
      <c r="A1845" s="9"/>
      <c r="H1845" s="9"/>
      <c r="J1845">
        <v>18</v>
      </c>
      <c r="K1845">
        <f ca="1">SIMULATION!$D$3*SIMULATION!$D$17/$H1827/(SIMULATION!$D$17-$I1827)*(((EXP(-$I1827*$J1845))/(1-EXP(-SIMULATION!$D$4*$I1827)))-(EXP(-SIMULATION!$D$17*$J1845)/(1-EXP(-SIMULATION!$D$4*SIMULATION!$D$17))))</f>
        <v>1.9043451932932189</v>
      </c>
      <c r="L1845">
        <v>-0.11626067142730476</v>
      </c>
      <c r="M1845">
        <f t="shared" ca="1" si="28"/>
        <v>1.6829447424915889</v>
      </c>
    </row>
    <row r="1846" spans="1:13" x14ac:dyDescent="0.25">
      <c r="A1846" s="9"/>
      <c r="H1846" s="9"/>
      <c r="J1846">
        <v>19</v>
      </c>
      <c r="K1846">
        <f ca="1">SIMULATION!$D$3*SIMULATION!$D$17/$H1827/(SIMULATION!$D$17-$I1827)*(((EXP(-$I1827*$J1846))/(1-EXP(-SIMULATION!$D$4*$I1827)))-(EXP(-SIMULATION!$D$17*$J1846)/(1-EXP(-SIMULATION!$D$4*SIMULATION!$D$17))))</f>
        <v>1.8022056869909189</v>
      </c>
      <c r="L1846">
        <v>-0.24061220057877425</v>
      </c>
      <c r="M1846">
        <f t="shared" ca="1" si="28"/>
        <v>1.3685730107484522</v>
      </c>
    </row>
    <row r="1847" spans="1:13" x14ac:dyDescent="0.25">
      <c r="A1847" s="9"/>
      <c r="H1847" s="9"/>
      <c r="J1847">
        <v>20</v>
      </c>
      <c r="K1847">
        <f ca="1">SIMULATION!$D$3*SIMULATION!$D$17/$H1827/(SIMULATION!$D$17-$I1827)*(((EXP(-$I1827*$J1847))/(1-EXP(-SIMULATION!$D$4*$I1827)))-(EXP(-SIMULATION!$D$17*$J1847)/(1-EXP(-SIMULATION!$D$4*SIMULATION!$D$17))))</f>
        <v>1.705426909049544</v>
      </c>
      <c r="L1847">
        <v>-0.59140385001245299</v>
      </c>
      <c r="M1847">
        <f t="shared" ca="1" si="28"/>
        <v>0.69683086912280612</v>
      </c>
    </row>
    <row r="1848" spans="1:13" x14ac:dyDescent="0.25">
      <c r="A1848" s="9"/>
      <c r="H1848" s="9"/>
      <c r="J1848">
        <v>21</v>
      </c>
      <c r="K1848">
        <f ca="1">SIMULATION!$D$3*SIMULATION!$D$17/$H1827/(SIMULATION!$D$17-$I1827)*(((EXP(-$I1827*$J1848))/(1-EXP(-SIMULATION!$D$4*$I1827)))-(EXP(-SIMULATION!$D$17*$J1848)/(1-EXP(-SIMULATION!$D$4*SIMULATION!$D$17))))</f>
        <v>1.6137698747989175</v>
      </c>
      <c r="L1848">
        <v>4.363948518013884E-2</v>
      </c>
      <c r="M1848">
        <f t="shared" ca="1" si="28"/>
        <v>1.6841939613343595</v>
      </c>
    </row>
    <row r="1849" spans="1:13" x14ac:dyDescent="0.25">
      <c r="A1849" s="9"/>
      <c r="H1849" s="9"/>
      <c r="J1849">
        <v>22</v>
      </c>
      <c r="K1849">
        <f ca="1">SIMULATION!$D$3*SIMULATION!$D$17/$H1827/(SIMULATION!$D$17-$I1827)*(((EXP(-$I1827*$J1849))/(1-EXP(-SIMULATION!$D$4*$I1827)))-(EXP(-SIMULATION!$D$17*$J1849)/(1-EXP(-SIMULATION!$D$4*SIMULATION!$D$17))))</f>
        <v>1.5269906432583249</v>
      </c>
      <c r="L1849">
        <v>-0.14716907634994125</v>
      </c>
      <c r="M1849">
        <f t="shared" ca="1" si="28"/>
        <v>1.3022648406949946</v>
      </c>
    </row>
    <row r="1850" spans="1:13" x14ac:dyDescent="0.25">
      <c r="A1850" s="9"/>
      <c r="H1850" s="9"/>
      <c r="J1850">
        <v>23</v>
      </c>
      <c r="K1850">
        <f ca="1">SIMULATION!$D$3*SIMULATION!$D$17/$H1827/(SIMULATION!$D$17-$I1827)*(((EXP(-$I1827*$J1850))/(1-EXP(-SIMULATION!$D$4*$I1827)))-(EXP(-SIMULATION!$D$17*$J1850)/(1-EXP(-SIMULATION!$D$4*SIMULATION!$D$17))))</f>
        <v>1.4448469853845203</v>
      </c>
      <c r="L1850">
        <v>0.11281707369956702</v>
      </c>
      <c r="M1850">
        <f t="shared" ca="1" si="28"/>
        <v>1.607850394219243</v>
      </c>
    </row>
    <row r="1851" spans="1:13" x14ac:dyDescent="0.25">
      <c r="A1851" s="9"/>
      <c r="H1851" s="9"/>
      <c r="J1851">
        <v>24</v>
      </c>
      <c r="K1851">
        <f ca="1">SIMULATION!$D$3*SIMULATION!$D$17/$H1827/(SIMULATION!$D$17-$I1827)*(((EXP(-$I1827*$J1851))/(1-EXP(-SIMULATION!$D$4*$I1827)))-(EXP(-SIMULATION!$D$17*$J1851)/(1-EXP(-SIMULATION!$D$4*SIMULATION!$D$17))))</f>
        <v>1.3671023940885925</v>
      </c>
      <c r="L1851">
        <v>0.25161535513616606</v>
      </c>
      <c r="M1851">
        <f t="shared" ca="1" si="28"/>
        <v>1.7110863484846963</v>
      </c>
    </row>
    <row r="1852" spans="1:13" x14ac:dyDescent="0.25">
      <c r="A1852" s="9">
        <v>75</v>
      </c>
      <c r="B1852" s="2">
        <f ca="1">NORMINV(RAND(),SIMULATION!D7,SIMULATION!D8)</f>
        <v>58.336830869970044</v>
      </c>
      <c r="C1852" s="2">
        <v>2</v>
      </c>
      <c r="D1852" s="2">
        <f ca="1">SIMULATION!$D$11*(1+(SIMULATION!$D$12*LN(1+$C1852)))*(1+(SIMULATION!$D$13*(($B1852/63.5)-1)))</f>
        <v>9.8546353730455269</v>
      </c>
      <c r="E1852" s="2">
        <v>0.23523478978695433</v>
      </c>
      <c r="F1852" s="2">
        <f ca="1">D1852*(1+E1852)</f>
        <v>12.172788453450975</v>
      </c>
      <c r="G1852" s="2">
        <v>0.8841587440842098</v>
      </c>
      <c r="H1852" s="9">
        <f>SIMULATION!$D$15*EXP($G$1852)</f>
        <v>534.43855356476968</v>
      </c>
      <c r="I1852" s="2">
        <f ca="1">$F1852/$H1852</f>
        <v>2.2776778307360138E-2</v>
      </c>
      <c r="J1852">
        <v>0</v>
      </c>
      <c r="K1852">
        <f ca="1">SIMULATION!$D$3*SIMULATION!$D$17/$H1852/(SIMULATION!$D$17-$I1852)*(((EXP(-$I1852*$J1852))/(1-EXP(-SIMULATION!$D$4*$I1852)))-(EXP(-SIMULATION!$D$17*$J1852)/(1-EXP(-SIMULATION!$D$4*SIMULATION!$D$17))))</f>
        <v>1.4909949008090493</v>
      </c>
      <c r="L1852">
        <v>0.21611751484089617</v>
      </c>
      <c r="M1852">
        <f t="shared" ca="1" si="28"/>
        <v>1.8132250134123495</v>
      </c>
    </row>
    <row r="1853" spans="1:13" x14ac:dyDescent="0.25">
      <c r="A1853" s="9"/>
      <c r="H1853" s="9"/>
      <c r="J1853">
        <v>1</v>
      </c>
      <c r="K1853">
        <f ca="1">SIMULATION!$D$3*SIMULATION!$D$17/$H1852/(SIMULATION!$D$17-$I1852)*(((EXP(-$I1852*$J1853))/(1-EXP(-SIMULATION!$D$4*$I1852)))-(EXP(-SIMULATION!$D$17*$J1853)/(1-EXP(-SIMULATION!$D$4*SIMULATION!$D$17))))</f>
        <v>1.8225756804377478</v>
      </c>
      <c r="L1853">
        <v>0.65622904952163352</v>
      </c>
      <c r="M1853">
        <f t="shared" ca="1" si="28"/>
        <v>3.0186027868926555</v>
      </c>
    </row>
    <row r="1854" spans="1:13" x14ac:dyDescent="0.25">
      <c r="A1854" s="9"/>
      <c r="H1854" s="9"/>
      <c r="J1854">
        <v>2</v>
      </c>
      <c r="K1854">
        <f ca="1">SIMULATION!$D$3*SIMULATION!$D$17/$H1852/(SIMULATION!$D$17-$I1852)*(((EXP(-$I1852*$J1854))/(1-EXP(-SIMULATION!$D$4*$I1852)))-(EXP(-SIMULATION!$D$17*$J1854)/(1-EXP(-SIMULATION!$D$4*SIMULATION!$D$17))))</f>
        <v>2.0155339447151963</v>
      </c>
      <c r="L1854">
        <v>0.18987171938723865</v>
      </c>
      <c r="M1854">
        <f t="shared" ca="1" si="28"/>
        <v>2.3982268402816143</v>
      </c>
    </row>
    <row r="1855" spans="1:13" x14ac:dyDescent="0.25">
      <c r="A1855" s="9"/>
      <c r="H1855" s="9"/>
      <c r="J1855">
        <v>3</v>
      </c>
      <c r="K1855">
        <f ca="1">SIMULATION!$D$3*SIMULATION!$D$17/$H1852/(SIMULATION!$D$17-$I1852)*(((EXP(-$I1852*$J1855))/(1-EXP(-SIMULATION!$D$4*$I1852)))-(EXP(-SIMULATION!$D$17*$J1855)/(1-EXP(-SIMULATION!$D$4*SIMULATION!$D$17))))</f>
        <v>2.1200992655567847</v>
      </c>
      <c r="L1855">
        <v>-0.19245730672291581</v>
      </c>
      <c r="M1855">
        <f t="shared" ca="1" si="28"/>
        <v>1.712070670922494</v>
      </c>
    </row>
    <row r="1856" spans="1:13" x14ac:dyDescent="0.25">
      <c r="A1856" s="9"/>
      <c r="H1856" s="9"/>
      <c r="J1856">
        <v>4</v>
      </c>
      <c r="K1856">
        <f ca="1">SIMULATION!$D$3*SIMULATION!$D$17/$H1852/(SIMULATION!$D$17-$I1852)*(((EXP(-$I1852*$J1856))/(1-EXP(-SIMULATION!$D$4*$I1852)))-(EXP(-SIMULATION!$D$17*$J1856)/(1-EXP(-SIMULATION!$D$4*SIMULATION!$D$17))))</f>
        <v>2.1684500695976001</v>
      </c>
      <c r="L1856">
        <v>9.4244369756972632E-2</v>
      </c>
      <c r="M1856">
        <f t="shared" ca="1" si="28"/>
        <v>2.3728142797562892</v>
      </c>
    </row>
    <row r="1857" spans="1:13" x14ac:dyDescent="0.25">
      <c r="A1857" s="9"/>
      <c r="H1857" s="9"/>
      <c r="J1857">
        <v>5</v>
      </c>
      <c r="K1857">
        <f ca="1">SIMULATION!$D$3*SIMULATION!$D$17/$H1852/(SIMULATION!$D$17-$I1852)*(((EXP(-$I1852*$J1857))/(1-EXP(-SIMULATION!$D$4*$I1852)))-(EXP(-SIMULATION!$D$17*$J1857)/(1-EXP(-SIMULATION!$D$4*SIMULATION!$D$17))))</f>
        <v>2.1811973943630121</v>
      </c>
      <c r="L1857">
        <v>-0.11936948570284774</v>
      </c>
      <c r="M1857">
        <f t="shared" ca="1" si="28"/>
        <v>1.9208289831815077</v>
      </c>
    </row>
    <row r="1858" spans="1:13" x14ac:dyDescent="0.25">
      <c r="A1858" s="9"/>
      <c r="H1858" s="9"/>
      <c r="J1858">
        <v>6</v>
      </c>
      <c r="K1858">
        <f ca="1">SIMULATION!$D$3*SIMULATION!$D$17/$H1852/(SIMULATION!$D$17-$I1852)*(((EXP(-$I1852*$J1858))/(1-EXP(-SIMULATION!$D$4*$I1852)))-(EXP(-SIMULATION!$D$17*$J1858)/(1-EXP(-SIMULATION!$D$4*SIMULATION!$D$17))))</f>
        <v>2.1715398316009331</v>
      </c>
      <c r="L1858">
        <v>-0.13984782415692809</v>
      </c>
      <c r="M1858">
        <f t="shared" ca="1" si="28"/>
        <v>1.8678547110814405</v>
      </c>
    </row>
    <row r="1859" spans="1:13" x14ac:dyDescent="0.25">
      <c r="A1859" s="9"/>
      <c r="H1859" s="9"/>
      <c r="J1859">
        <v>7</v>
      </c>
      <c r="K1859">
        <f ca="1">SIMULATION!$D$3*SIMULATION!$D$17/$H1852/(SIMULATION!$D$17-$I1852)*(((EXP(-$I1852*$J1859))/(1-EXP(-SIMULATION!$D$4*$I1852)))-(EXP(-SIMULATION!$D$17*$J1859)/(1-EXP(-SIMULATION!$D$4*SIMULATION!$D$17))))</f>
        <v>2.1479261109260275</v>
      </c>
      <c r="L1859">
        <v>-0.33049702743814896</v>
      </c>
      <c r="M1859">
        <f t="shared" ref="M1859:M1922" ca="1" si="29">$K1859*(1+$L1859)</f>
        <v>1.4380429161081918</v>
      </c>
    </row>
    <row r="1860" spans="1:13" x14ac:dyDescent="0.25">
      <c r="A1860" s="9"/>
      <c r="H1860" s="9"/>
      <c r="J1860">
        <v>8</v>
      </c>
      <c r="K1860">
        <f ca="1">SIMULATION!$D$3*SIMULATION!$D$17/$H1852/(SIMULATION!$D$17-$I1852)*(((EXP(-$I1852*$J1860))/(1-EXP(-SIMULATION!$D$4*$I1852)))-(EXP(-SIMULATION!$D$17*$J1860)/(1-EXP(-SIMULATION!$D$4*SIMULATION!$D$17))))</f>
        <v>2.1157613432577893</v>
      </c>
      <c r="L1860">
        <v>0.1333538521138018</v>
      </c>
      <c r="M1860">
        <f t="shared" ca="1" si="29"/>
        <v>2.3979062685346872</v>
      </c>
    </row>
    <row r="1861" spans="1:13" x14ac:dyDescent="0.25">
      <c r="A1861" s="9"/>
      <c r="H1861" s="9"/>
      <c r="J1861">
        <v>9</v>
      </c>
      <c r="K1861">
        <f ca="1">SIMULATION!$D$3*SIMULATION!$D$17/$H1852/(SIMULATION!$D$17-$I1852)*(((EXP(-$I1852*$J1861))/(1-EXP(-SIMULATION!$D$4*$I1852)))-(EXP(-SIMULATION!$D$17*$J1861)/(1-EXP(-SIMULATION!$D$4*SIMULATION!$D$17))))</f>
        <v>2.07850041834643</v>
      </c>
      <c r="L1861">
        <v>-5.8409089662518399E-2</v>
      </c>
      <c r="M1861">
        <f t="shared" ca="1" si="29"/>
        <v>1.9570971010476512</v>
      </c>
    </row>
    <row r="1862" spans="1:13" x14ac:dyDescent="0.25">
      <c r="A1862" s="9"/>
      <c r="H1862" s="9"/>
      <c r="J1862">
        <v>10</v>
      </c>
      <c r="K1862">
        <f ca="1">SIMULATION!$D$3*SIMULATION!$D$17/$H1852/(SIMULATION!$D$17-$I1852)*(((EXP(-$I1852*$J1862))/(1-EXP(-SIMULATION!$D$4*$I1852)))-(EXP(-SIMULATION!$D$17*$J1862)/(1-EXP(-SIMULATION!$D$4*SIMULATION!$D$17))))</f>
        <v>2.0383486758663896</v>
      </c>
      <c r="L1862">
        <v>6.0223705908107279E-2</v>
      </c>
      <c r="M1862">
        <f t="shared" ca="1" si="29"/>
        <v>2.1611055870599469</v>
      </c>
    </row>
    <row r="1863" spans="1:13" x14ac:dyDescent="0.25">
      <c r="A1863" s="9"/>
      <c r="H1863" s="9"/>
      <c r="J1863">
        <v>11</v>
      </c>
      <c r="K1863">
        <f ca="1">SIMULATION!$D$3*SIMULATION!$D$17/$H1852/(SIMULATION!$D$17-$I1852)*(((EXP(-$I1852*$J1863))/(1-EXP(-SIMULATION!$D$4*$I1852)))-(EXP(-SIMULATION!$D$17*$J1863)/(1-EXP(-SIMULATION!$D$4*SIMULATION!$D$17))))</f>
        <v>1.9967109079813761</v>
      </c>
      <c r="L1863">
        <v>0.40440046310298844</v>
      </c>
      <c r="M1863">
        <f t="shared" ca="1" si="29"/>
        <v>2.8041817238518334</v>
      </c>
    </row>
    <row r="1864" spans="1:13" x14ac:dyDescent="0.25">
      <c r="A1864" s="9"/>
      <c r="H1864" s="9"/>
      <c r="J1864">
        <v>12</v>
      </c>
      <c r="K1864">
        <f ca="1">SIMULATION!$D$3*SIMULATION!$D$17/$H1852/(SIMULATION!$D$17-$I1852)*(((EXP(-$I1852*$J1864))/(1-EXP(-SIMULATION!$D$4*$I1852)))-(EXP(-SIMULATION!$D$17*$J1864)/(1-EXP(-SIMULATION!$D$4*SIMULATION!$D$17))))</f>
        <v>1.9544790867077628</v>
      </c>
      <c r="L1864">
        <v>1.9441982993597347E-2</v>
      </c>
      <c r="M1864">
        <f t="shared" ca="1" si="29"/>
        <v>1.9924780358728771</v>
      </c>
    </row>
    <row r="1865" spans="1:13" x14ac:dyDescent="0.25">
      <c r="A1865" s="9"/>
      <c r="H1865" s="9"/>
      <c r="J1865">
        <v>13</v>
      </c>
      <c r="K1865">
        <f ca="1">SIMULATION!$D$3*SIMULATION!$D$17/$H1852/(SIMULATION!$D$17-$I1852)*(((EXP(-$I1852*$J1865))/(1-EXP(-SIMULATION!$D$4*$I1852)))-(EXP(-SIMULATION!$D$17*$J1865)/(1-EXP(-SIMULATION!$D$4*SIMULATION!$D$17))))</f>
        <v>1.9122167423122902</v>
      </c>
      <c r="L1865">
        <v>-0.1535223915731313</v>
      </c>
      <c r="M1865">
        <f t="shared" ca="1" si="29"/>
        <v>1.6186486548263253</v>
      </c>
    </row>
    <row r="1866" spans="1:13" x14ac:dyDescent="0.25">
      <c r="A1866" s="9"/>
      <c r="H1866" s="9"/>
      <c r="J1866">
        <v>14</v>
      </c>
      <c r="K1866">
        <f ca="1">SIMULATION!$D$3*SIMULATION!$D$17/$H1852/(SIMULATION!$D$17-$I1852)*(((EXP(-$I1852*$J1866))/(1-EXP(-SIMULATION!$D$4*$I1852)))-(EXP(-SIMULATION!$D$17*$J1866)/(1-EXP(-SIMULATION!$D$4*SIMULATION!$D$17))))</f>
        <v>1.8702771132800715</v>
      </c>
      <c r="L1866">
        <v>-0.56835579039624684</v>
      </c>
      <c r="M1866">
        <f t="shared" ca="1" si="29"/>
        <v>0.80729428630176558</v>
      </c>
    </row>
    <row r="1867" spans="1:13" x14ac:dyDescent="0.25">
      <c r="A1867" s="9"/>
      <c r="H1867" s="9"/>
      <c r="J1867">
        <v>15</v>
      </c>
      <c r="K1867">
        <f ca="1">SIMULATION!$D$3*SIMULATION!$D$17/$H1852/(SIMULATION!$D$17-$I1852)*(((EXP(-$I1852*$J1867))/(1-EXP(-SIMULATION!$D$4*$I1852)))-(EXP(-SIMULATION!$D$17*$J1867)/(1-EXP(-SIMULATION!$D$4*SIMULATION!$D$17))))</f>
        <v>1.8288788555913258</v>
      </c>
      <c r="L1867">
        <v>0.16603294029374516</v>
      </c>
      <c r="M1867">
        <f t="shared" ca="1" si="29"/>
        <v>2.1325329894262133</v>
      </c>
    </row>
    <row r="1868" spans="1:13" x14ac:dyDescent="0.25">
      <c r="A1868" s="9"/>
      <c r="H1868" s="9"/>
      <c r="J1868">
        <v>16</v>
      </c>
      <c r="K1868">
        <f ca="1">SIMULATION!$D$3*SIMULATION!$D$17/$H1852/(SIMULATION!$D$17-$I1852)*(((EXP(-$I1852*$J1868))/(1-EXP(-SIMULATION!$D$4*$I1852)))-(EXP(-SIMULATION!$D$17*$J1868)/(1-EXP(-SIMULATION!$D$4*SIMULATION!$D$17))))</f>
        <v>1.7881545550649878</v>
      </c>
      <c r="L1868">
        <v>-0.36236283360548377</v>
      </c>
      <c r="M1868">
        <f t="shared" ca="1" si="29"/>
        <v>1.1401938035670856</v>
      </c>
    </row>
    <row r="1869" spans="1:13" x14ac:dyDescent="0.25">
      <c r="A1869" s="9"/>
      <c r="H1869" s="9"/>
      <c r="J1869">
        <v>17</v>
      </c>
      <c r="K1869">
        <f ca="1">SIMULATION!$D$3*SIMULATION!$D$17/$H1852/(SIMULATION!$D$17-$I1852)*(((EXP(-$I1852*$J1869))/(1-EXP(-SIMULATION!$D$4*$I1852)))-(EXP(-SIMULATION!$D$17*$J1869)/(1-EXP(-SIMULATION!$D$4*SIMULATION!$D$17))))</f>
        <v>1.7481818113373824</v>
      </c>
      <c r="L1869">
        <v>0.49113739361718239</v>
      </c>
      <c r="M1869">
        <f t="shared" ca="1" si="29"/>
        <v>2.606779269726589</v>
      </c>
    </row>
    <row r="1870" spans="1:13" x14ac:dyDescent="0.25">
      <c r="A1870" s="9"/>
      <c r="H1870" s="9"/>
      <c r="J1870">
        <v>18</v>
      </c>
      <c r="K1870">
        <f ca="1">SIMULATION!$D$3*SIMULATION!$D$17/$H1852/(SIMULATION!$D$17-$I1852)*(((EXP(-$I1852*$J1870))/(1-EXP(-SIMULATION!$D$4*$I1852)))-(EXP(-SIMULATION!$D$17*$J1870)/(1-EXP(-SIMULATION!$D$4*SIMULATION!$D$17))))</f>
        <v>1.7090031534095846</v>
      </c>
      <c r="L1870">
        <v>-0.30932208866178951</v>
      </c>
      <c r="M1870">
        <f t="shared" ca="1" si="29"/>
        <v>1.1803707284673473</v>
      </c>
    </row>
    <row r="1871" spans="1:13" x14ac:dyDescent="0.25">
      <c r="A1871" s="9"/>
      <c r="H1871" s="9"/>
      <c r="J1871">
        <v>19</v>
      </c>
      <c r="K1871">
        <f ca="1">SIMULATION!$D$3*SIMULATION!$D$17/$H1852/(SIMULATION!$D$17-$I1852)*(((EXP(-$I1852*$J1871))/(1-EXP(-SIMULATION!$D$4*$I1852)))-(EXP(-SIMULATION!$D$17*$J1871)/(1-EXP(-SIMULATION!$D$4*SIMULATION!$D$17))))</f>
        <v>1.670638798278909</v>
      </c>
      <c r="L1871">
        <v>-0.19135504728994315</v>
      </c>
      <c r="M1871">
        <f t="shared" ca="1" si="29"/>
        <v>1.3509536320298345</v>
      </c>
    </row>
    <row r="1872" spans="1:13" x14ac:dyDescent="0.25">
      <c r="A1872" s="9"/>
      <c r="H1872" s="9"/>
      <c r="J1872">
        <v>20</v>
      </c>
      <c r="K1872">
        <f ca="1">SIMULATION!$D$3*SIMULATION!$D$17/$H1852/(SIMULATION!$D$17-$I1852)*(((EXP(-$I1852*$J1872))/(1-EXP(-SIMULATION!$D$4*$I1852)))-(EXP(-SIMULATION!$D$17*$J1872)/(1-EXP(-SIMULATION!$D$4*SIMULATION!$D$17))))</f>
        <v>1.6330948233290676</v>
      </c>
      <c r="L1872">
        <v>-0.19424721590971505</v>
      </c>
      <c r="M1872">
        <f t="shared" ca="1" si="29"/>
        <v>1.3158707005808283</v>
      </c>
    </row>
    <row r="1873" spans="1:13" x14ac:dyDescent="0.25">
      <c r="A1873" s="9"/>
      <c r="H1873" s="9"/>
      <c r="J1873">
        <v>21</v>
      </c>
      <c r="K1873">
        <f ca="1">SIMULATION!$D$3*SIMULATION!$D$17/$H1852/(SIMULATION!$D$17-$I1852)*(((EXP(-$I1852*$J1873))/(1-EXP(-SIMULATION!$D$4*$I1852)))-(EXP(-SIMULATION!$D$17*$J1873)/(1-EXP(-SIMULATION!$D$4*SIMULATION!$D$17))))</f>
        <v>1.5963683998277625</v>
      </c>
      <c r="L1873">
        <v>0.13010736091516351</v>
      </c>
      <c r="M1873">
        <f t="shared" ca="1" si="29"/>
        <v>1.8040676793777153</v>
      </c>
    </row>
    <row r="1874" spans="1:13" x14ac:dyDescent="0.25">
      <c r="A1874" s="9"/>
      <c r="H1874" s="9"/>
      <c r="J1874">
        <v>22</v>
      </c>
      <c r="K1874">
        <f ca="1">SIMULATION!$D$3*SIMULATION!$D$17/$H1852/(SIMULATION!$D$17-$I1852)*(((EXP(-$I1852*$J1874))/(1-EXP(-SIMULATION!$D$4*$I1852)))-(EXP(-SIMULATION!$D$17*$J1874)/(1-EXP(-SIMULATION!$D$4*SIMULATION!$D$17))))</f>
        <v>1.5604511431909329</v>
      </c>
      <c r="L1874">
        <v>0.18723132517754668</v>
      </c>
      <c r="M1874">
        <f t="shared" ca="1" si="29"/>
        <v>1.8526164786053887</v>
      </c>
    </row>
    <row r="1875" spans="1:13" x14ac:dyDescent="0.25">
      <c r="A1875" s="9"/>
      <c r="H1875" s="9"/>
      <c r="J1875">
        <v>23</v>
      </c>
      <c r="K1875">
        <f ca="1">SIMULATION!$D$3*SIMULATION!$D$17/$H1852/(SIMULATION!$D$17-$I1852)*(((EXP(-$I1852*$J1875))/(1-EXP(-SIMULATION!$D$4*$I1852)))-(EXP(-SIMULATION!$D$17*$J1875)/(1-EXP(-SIMULATION!$D$4*SIMULATION!$D$17))))</f>
        <v>1.5253312565039043</v>
      </c>
      <c r="L1875">
        <v>-0.14557532377173121</v>
      </c>
      <c r="M1875">
        <f t="shared" ca="1" si="29"/>
        <v>1.3032806649792068</v>
      </c>
    </row>
    <row r="1876" spans="1:13" x14ac:dyDescent="0.25">
      <c r="A1876" s="9"/>
      <c r="H1876" s="9"/>
      <c r="J1876">
        <v>24</v>
      </c>
      <c r="K1876">
        <f ca="1">SIMULATION!$D$3*SIMULATION!$D$17/$H1852/(SIMULATION!$D$17-$I1852)*(((EXP(-$I1852*$J1876))/(1-EXP(-SIMULATION!$D$4*$I1852)))-(EXP(-SIMULATION!$D$17*$J1876)/(1-EXP(-SIMULATION!$D$4*SIMULATION!$D$17))))</f>
        <v>1.4909949008090493</v>
      </c>
      <c r="L1876">
        <v>5.1334120467664585E-2</v>
      </c>
      <c r="M1876">
        <f t="shared" ca="1" si="29"/>
        <v>1.5675338126638545</v>
      </c>
    </row>
    <row r="1877" spans="1:13" x14ac:dyDescent="0.25">
      <c r="A1877" s="9">
        <v>76</v>
      </c>
      <c r="B1877" s="2">
        <f ca="1">NORMINV(RAND(),SIMULATION!D7,SIMULATION!D8)</f>
        <v>65.216479162818572</v>
      </c>
      <c r="C1877" s="2">
        <v>2</v>
      </c>
      <c r="D1877" s="2">
        <f ca="1">SIMULATION!$D$11*(1+(SIMULATION!$D$12*LN(1+$C1877)))*(1+(SIMULATION!$D$13*(($B1877/63.5)-1)))</f>
        <v>10.365530006614463</v>
      </c>
      <c r="E1877" s="2">
        <v>0.21648888998435084</v>
      </c>
      <c r="F1877" s="2">
        <f ca="1">D1877*(1+E1877)</f>
        <v>12.609552091845909</v>
      </c>
      <c r="G1877" s="2">
        <v>-0.80493393317494299</v>
      </c>
      <c r="H1877" s="9">
        <f>SIMULATION!$D$15*EXP($G$1877)</f>
        <v>98.703863150988724</v>
      </c>
      <c r="I1877" s="2">
        <f ca="1">$F1877/$H1877</f>
        <v>0.12775135328347681</v>
      </c>
      <c r="J1877">
        <v>0</v>
      </c>
      <c r="K1877">
        <f ca="1">SIMULATION!$D$3*SIMULATION!$D$17/$H1877/(SIMULATION!$D$17-$I1877)*(((EXP(-$I1877*$J1877))/(1-EXP(-SIMULATION!$D$4*$I1877)))-(EXP(-SIMULATION!$D$17*$J1877)/(1-EXP(-SIMULATION!$D$4*SIMULATION!$D$17))))</f>
        <v>0.38190103900539429</v>
      </c>
      <c r="L1877">
        <v>-4.4171312547289926E-2</v>
      </c>
      <c r="M1877">
        <f t="shared" ca="1" si="29"/>
        <v>0.3650319688493523</v>
      </c>
    </row>
    <row r="1878" spans="1:13" x14ac:dyDescent="0.25">
      <c r="A1878" s="9"/>
      <c r="H1878" s="9"/>
      <c r="J1878">
        <v>1</v>
      </c>
      <c r="K1878">
        <f ca="1">SIMULATION!$D$3*SIMULATION!$D$17/$H1877/(SIMULATION!$D$17-$I1877)*(((EXP(-$I1877*$J1878))/(1-EXP(-SIMULATION!$D$4*$I1877)))-(EXP(-SIMULATION!$D$17*$J1878)/(1-EXP(-SIMULATION!$D$4*SIMULATION!$D$17))))</f>
        <v>2.2061232741126098</v>
      </c>
      <c r="L1878">
        <v>-1.9342270473287331E-2</v>
      </c>
      <c r="M1878">
        <f t="shared" ca="1" si="29"/>
        <v>2.1634518410473094</v>
      </c>
    </row>
    <row r="1879" spans="1:13" x14ac:dyDescent="0.25">
      <c r="A1879" s="9"/>
      <c r="H1879" s="9"/>
      <c r="J1879">
        <v>2</v>
      </c>
      <c r="K1879">
        <f ca="1">SIMULATION!$D$3*SIMULATION!$D$17/$H1877/(SIMULATION!$D$17-$I1877)*(((EXP(-$I1877*$J1879))/(1-EXP(-SIMULATION!$D$4*$I1877)))-(EXP(-SIMULATION!$D$17*$J1879)/(1-EXP(-SIMULATION!$D$4*SIMULATION!$D$17))))</f>
        <v>3.1399037204725304</v>
      </c>
      <c r="L1879">
        <v>-4.6167763930835423E-2</v>
      </c>
      <c r="M1879">
        <f t="shared" ca="1" si="29"/>
        <v>2.9949413867402028</v>
      </c>
    </row>
    <row r="1880" spans="1:13" x14ac:dyDescent="0.25">
      <c r="A1880" s="9"/>
      <c r="H1880" s="9"/>
      <c r="J1880">
        <v>3</v>
      </c>
      <c r="K1880">
        <f ca="1">SIMULATION!$D$3*SIMULATION!$D$17/$H1877/(SIMULATION!$D$17-$I1877)*(((EXP(-$I1877*$J1880))/(1-EXP(-SIMULATION!$D$4*$I1877)))-(EXP(-SIMULATION!$D$17*$J1880)/(1-EXP(-SIMULATION!$D$4*SIMULATION!$D$17))))</f>
        <v>3.531277527485178</v>
      </c>
      <c r="L1880">
        <v>2.1426874937821656E-2</v>
      </c>
      <c r="M1880">
        <f t="shared" ca="1" si="29"/>
        <v>3.6069417694373431</v>
      </c>
    </row>
    <row r="1881" spans="1:13" x14ac:dyDescent="0.25">
      <c r="A1881" s="9"/>
      <c r="H1881" s="9"/>
      <c r="J1881">
        <v>4</v>
      </c>
      <c r="K1881">
        <f ca="1">SIMULATION!$D$3*SIMULATION!$D$17/$H1877/(SIMULATION!$D$17-$I1877)*(((EXP(-$I1877*$J1881))/(1-EXP(-SIMULATION!$D$4*$I1877)))-(EXP(-SIMULATION!$D$17*$J1881)/(1-EXP(-SIMULATION!$D$4*SIMULATION!$D$17))))</f>
        <v>3.5998908949405428</v>
      </c>
      <c r="L1881">
        <v>0.16912485891746279</v>
      </c>
      <c r="M1881">
        <f t="shared" ca="1" si="29"/>
        <v>4.2087219346656211</v>
      </c>
    </row>
    <row r="1882" spans="1:13" x14ac:dyDescent="0.25">
      <c r="A1882" s="9"/>
      <c r="H1882" s="9"/>
      <c r="J1882">
        <v>5</v>
      </c>
      <c r="K1882">
        <f ca="1">SIMULATION!$D$3*SIMULATION!$D$17/$H1877/(SIMULATION!$D$17-$I1877)*(((EXP(-$I1877*$J1882))/(1-EXP(-SIMULATION!$D$4*$I1877)))-(EXP(-SIMULATION!$D$17*$J1882)/(1-EXP(-SIMULATION!$D$4*SIMULATION!$D$17))))</f>
        <v>3.4835210034931596</v>
      </c>
      <c r="L1882">
        <v>-0.1105078043650471</v>
      </c>
      <c r="M1882">
        <f t="shared" ca="1" si="29"/>
        <v>3.0985647459376047</v>
      </c>
    </row>
    <row r="1883" spans="1:13" x14ac:dyDescent="0.25">
      <c r="A1883" s="9"/>
      <c r="H1883" s="9"/>
      <c r="J1883">
        <v>6</v>
      </c>
      <c r="K1883">
        <f ca="1">SIMULATION!$D$3*SIMULATION!$D$17/$H1877/(SIMULATION!$D$17-$I1877)*(((EXP(-$I1877*$J1883))/(1-EXP(-SIMULATION!$D$4*$I1877)))-(EXP(-SIMULATION!$D$17*$J1883)/(1-EXP(-SIMULATION!$D$4*SIMULATION!$D$17))))</f>
        <v>3.2678384563293292</v>
      </c>
      <c r="L1883">
        <v>0.23636220301964597</v>
      </c>
      <c r="M1883">
        <f t="shared" ca="1" si="29"/>
        <v>4.0402319529796484</v>
      </c>
    </row>
    <row r="1884" spans="1:13" x14ac:dyDescent="0.25">
      <c r="A1884" s="9"/>
      <c r="H1884" s="9"/>
      <c r="J1884">
        <v>7</v>
      </c>
      <c r="K1884">
        <f ca="1">SIMULATION!$D$3*SIMULATION!$D$17/$H1877/(SIMULATION!$D$17-$I1877)*(((EXP(-$I1877*$J1884))/(1-EXP(-SIMULATION!$D$4*$I1877)))-(EXP(-SIMULATION!$D$17*$J1884)/(1-EXP(-SIMULATION!$D$4*SIMULATION!$D$17))))</f>
        <v>3.0054369507811218</v>
      </c>
      <c r="L1884">
        <v>0.14870618693139767</v>
      </c>
      <c r="M1884">
        <f t="shared" ca="1" si="29"/>
        <v>3.4523640197945094</v>
      </c>
    </row>
    <row r="1885" spans="1:13" x14ac:dyDescent="0.25">
      <c r="A1885" s="9"/>
      <c r="H1885" s="9"/>
      <c r="J1885">
        <v>8</v>
      </c>
      <c r="K1885">
        <f ca="1">SIMULATION!$D$3*SIMULATION!$D$17/$H1877/(SIMULATION!$D$17-$I1877)*(((EXP(-$I1877*$J1885))/(1-EXP(-SIMULATION!$D$4*$I1877)))-(EXP(-SIMULATION!$D$17*$J1885)/(1-EXP(-SIMULATION!$D$4*SIMULATION!$D$17))))</f>
        <v>2.7279902660726791</v>
      </c>
      <c r="L1885">
        <v>6.6512887164883766E-2</v>
      </c>
      <c r="M1885">
        <f t="shared" ca="1" si="29"/>
        <v>2.9094367748268724</v>
      </c>
    </row>
    <row r="1886" spans="1:13" x14ac:dyDescent="0.25">
      <c r="A1886" s="9"/>
      <c r="H1886" s="9"/>
      <c r="J1886">
        <v>9</v>
      </c>
      <c r="K1886">
        <f ca="1">SIMULATION!$D$3*SIMULATION!$D$17/$H1877/(SIMULATION!$D$17-$I1877)*(((EXP(-$I1877*$J1886))/(1-EXP(-SIMULATION!$D$4*$I1877)))-(EXP(-SIMULATION!$D$17*$J1886)/(1-EXP(-SIMULATION!$D$4*SIMULATION!$D$17))))</f>
        <v>2.4540095882170023</v>
      </c>
      <c r="L1886">
        <v>0.26865640826939541</v>
      </c>
      <c r="M1886">
        <f t="shared" ca="1" si="29"/>
        <v>3.11329499004604</v>
      </c>
    </row>
    <row r="1887" spans="1:13" x14ac:dyDescent="0.25">
      <c r="A1887" s="9"/>
      <c r="H1887" s="9"/>
      <c r="J1887">
        <v>10</v>
      </c>
      <c r="K1887">
        <f ca="1">SIMULATION!$D$3*SIMULATION!$D$17/$H1877/(SIMULATION!$D$17-$I1877)*(((EXP(-$I1877*$J1887))/(1-EXP(-SIMULATION!$D$4*$I1877)))-(EXP(-SIMULATION!$D$17*$J1887)/(1-EXP(-SIMULATION!$D$4*SIMULATION!$D$17))))</f>
        <v>2.1937854019153109</v>
      </c>
      <c r="L1887">
        <v>-0.12664739779922554</v>
      </c>
      <c r="M1887">
        <f t="shared" ca="1" si="29"/>
        <v>1.9159481894328088</v>
      </c>
    </row>
    <row r="1888" spans="1:13" x14ac:dyDescent="0.25">
      <c r="A1888" s="9"/>
      <c r="H1888" s="9"/>
      <c r="J1888">
        <v>11</v>
      </c>
      <c r="K1888">
        <f ca="1">SIMULATION!$D$3*SIMULATION!$D$17/$H1877/(SIMULATION!$D$17-$I1877)*(((EXP(-$I1877*$J1888))/(1-EXP(-SIMULATION!$D$4*$I1877)))-(EXP(-SIMULATION!$D$17*$J1888)/(1-EXP(-SIMULATION!$D$4*SIMULATION!$D$17))))</f>
        <v>1.9525286853625878</v>
      </c>
      <c r="L1888">
        <v>-5.1623443248693501E-2</v>
      </c>
      <c r="M1888">
        <f t="shared" ca="1" si="29"/>
        <v>1.8517324315823263</v>
      </c>
    </row>
    <row r="1889" spans="1:13" x14ac:dyDescent="0.25">
      <c r="A1889" s="9"/>
      <c r="H1889" s="9"/>
      <c r="J1889">
        <v>12</v>
      </c>
      <c r="K1889">
        <f ca="1">SIMULATION!$D$3*SIMULATION!$D$17/$H1877/(SIMULATION!$D$17-$I1877)*(((EXP(-$I1877*$J1889))/(1-EXP(-SIMULATION!$D$4*$I1877)))-(EXP(-SIMULATION!$D$17*$J1889)/(1-EXP(-SIMULATION!$D$4*SIMULATION!$D$17))))</f>
        <v>1.7323612555265433</v>
      </c>
      <c r="L1889">
        <v>0.29428386475191726</v>
      </c>
      <c r="M1889">
        <f t="shared" ca="1" si="29"/>
        <v>2.2421672209493781</v>
      </c>
    </row>
    <row r="1890" spans="1:13" x14ac:dyDescent="0.25">
      <c r="A1890" s="9"/>
      <c r="H1890" s="9"/>
      <c r="J1890">
        <v>13</v>
      </c>
      <c r="K1890">
        <f ca="1">SIMULATION!$D$3*SIMULATION!$D$17/$H1877/(SIMULATION!$D$17-$I1877)*(((EXP(-$I1877*$J1890))/(1-EXP(-SIMULATION!$D$4*$I1877)))-(EXP(-SIMULATION!$D$17*$J1890)/(1-EXP(-SIMULATION!$D$4*SIMULATION!$D$17))))</f>
        <v>1.5335713325130107</v>
      </c>
      <c r="L1890">
        <v>-0.51691947724858123</v>
      </c>
      <c r="M1890">
        <f t="shared" ca="1" si="29"/>
        <v>0.74083844098697504</v>
      </c>
    </row>
    <row r="1891" spans="1:13" x14ac:dyDescent="0.25">
      <c r="A1891" s="9"/>
      <c r="H1891" s="9"/>
      <c r="J1891">
        <v>14</v>
      </c>
      <c r="K1891">
        <f ca="1">SIMULATION!$D$3*SIMULATION!$D$17/$H1877/(SIMULATION!$D$17-$I1877)*(((EXP(-$I1877*$J1891))/(1-EXP(-SIMULATION!$D$4*$I1877)))-(EXP(-SIMULATION!$D$17*$J1891)/(1-EXP(-SIMULATION!$D$4*SIMULATION!$D$17))))</f>
        <v>1.3554006247130388</v>
      </c>
      <c r="L1891">
        <v>-0.46602576811371876</v>
      </c>
      <c r="M1891">
        <f t="shared" ca="1" si="29"/>
        <v>0.72374900747933057</v>
      </c>
    </row>
    <row r="1892" spans="1:13" x14ac:dyDescent="0.25">
      <c r="A1892" s="9"/>
      <c r="H1892" s="9"/>
      <c r="J1892">
        <v>15</v>
      </c>
      <c r="K1892">
        <f ca="1">SIMULATION!$D$3*SIMULATION!$D$17/$H1877/(SIMULATION!$D$17-$I1877)*(((EXP(-$I1877*$J1892))/(1-EXP(-SIMULATION!$D$4*$I1877)))-(EXP(-SIMULATION!$D$17*$J1892)/(1-EXP(-SIMULATION!$D$4*SIMULATION!$D$17))))</f>
        <v>1.1965333011475665</v>
      </c>
      <c r="L1892">
        <v>5.8891239773594263E-2</v>
      </c>
      <c r="M1892">
        <f t="shared" ca="1" si="29"/>
        <v>1.2669986306825383</v>
      </c>
    </row>
    <row r="1893" spans="1:13" x14ac:dyDescent="0.25">
      <c r="A1893" s="9"/>
      <c r="H1893" s="9"/>
      <c r="J1893">
        <v>16</v>
      </c>
      <c r="K1893">
        <f ca="1">SIMULATION!$D$3*SIMULATION!$D$17/$H1877/(SIMULATION!$D$17-$I1877)*(((EXP(-$I1877*$J1893))/(1-EXP(-SIMULATION!$D$4*$I1877)))-(EXP(-SIMULATION!$D$17*$J1893)/(1-EXP(-SIMULATION!$D$4*SIMULATION!$D$17))))</f>
        <v>1.0553957740899496</v>
      </c>
      <c r="L1893">
        <v>0.10708533192920663</v>
      </c>
      <c r="M1893">
        <f t="shared" ca="1" si="29"/>
        <v>1.1684131808750537</v>
      </c>
    </row>
    <row r="1894" spans="1:13" x14ac:dyDescent="0.25">
      <c r="A1894" s="9"/>
      <c r="H1894" s="9"/>
      <c r="J1894">
        <v>17</v>
      </c>
      <c r="K1894">
        <f ca="1">SIMULATION!$D$3*SIMULATION!$D$17/$H1877/(SIMULATION!$D$17-$I1877)*(((EXP(-$I1877*$J1894))/(1-EXP(-SIMULATION!$D$4*$I1877)))-(EXP(-SIMULATION!$D$17*$J1894)/(1-EXP(-SIMULATION!$D$4*SIMULATION!$D$17))))</f>
        <v>0.93033687086996342</v>
      </c>
      <c r="L1894">
        <v>-0.37615304283044348</v>
      </c>
      <c r="M1894">
        <f t="shared" ca="1" si="29"/>
        <v>0.58038782603487327</v>
      </c>
    </row>
    <row r="1895" spans="1:13" x14ac:dyDescent="0.25">
      <c r="A1895" s="9"/>
      <c r="H1895" s="9"/>
      <c r="J1895">
        <v>18</v>
      </c>
      <c r="K1895">
        <f ca="1">SIMULATION!$D$3*SIMULATION!$D$17/$H1877/(SIMULATION!$D$17-$I1877)*(((EXP(-$I1877*$J1895))/(1-EXP(-SIMULATION!$D$4*$I1877)))-(EXP(-SIMULATION!$D$17*$J1895)/(1-EXP(-SIMULATION!$D$4*SIMULATION!$D$17))))</f>
        <v>0.81973278764144875</v>
      </c>
      <c r="L1895">
        <v>0.24684056740997018</v>
      </c>
      <c r="M1895">
        <f t="shared" ca="1" si="29"/>
        <v>1.0220760940674207</v>
      </c>
    </row>
    <row r="1896" spans="1:13" x14ac:dyDescent="0.25">
      <c r="A1896" s="9"/>
      <c r="H1896" s="9"/>
      <c r="J1896">
        <v>19</v>
      </c>
      <c r="K1896">
        <f ca="1">SIMULATION!$D$3*SIMULATION!$D$17/$H1877/(SIMULATION!$D$17-$I1877)*(((EXP(-$I1877*$J1896))/(1-EXP(-SIMULATION!$D$4*$I1877)))-(EXP(-SIMULATION!$D$17*$J1896)/(1-EXP(-SIMULATION!$D$4*SIMULATION!$D$17))))</f>
        <v>0.7220451014118292</v>
      </c>
      <c r="L1896">
        <v>0.15737872055163629</v>
      </c>
      <c r="M1896">
        <f t="shared" ca="1" si="29"/>
        <v>0.8356796356525994</v>
      </c>
    </row>
    <row r="1897" spans="1:13" x14ac:dyDescent="0.25">
      <c r="A1897" s="9"/>
      <c r="H1897" s="9"/>
      <c r="J1897">
        <v>20</v>
      </c>
      <c r="K1897">
        <f ca="1">SIMULATION!$D$3*SIMULATION!$D$17/$H1877/(SIMULATION!$D$17-$I1877)*(((EXP(-$I1877*$J1897))/(1-EXP(-SIMULATION!$D$4*$I1877)))-(EXP(-SIMULATION!$D$17*$J1897)/(1-EXP(-SIMULATION!$D$4*SIMULATION!$D$17))))</f>
        <v>0.63584980938610303</v>
      </c>
      <c r="L1897">
        <v>-0.24410727492437528</v>
      </c>
      <c r="M1897">
        <f t="shared" ca="1" si="29"/>
        <v>0.48063424515567793</v>
      </c>
    </row>
    <row r="1898" spans="1:13" x14ac:dyDescent="0.25">
      <c r="A1898" s="9"/>
      <c r="H1898" s="9"/>
      <c r="J1898">
        <v>21</v>
      </c>
      <c r="K1898">
        <f ca="1">SIMULATION!$D$3*SIMULATION!$D$17/$H1877/(SIMULATION!$D$17-$I1877)*(((EXP(-$I1877*$J1898))/(1-EXP(-SIMULATION!$D$4*$I1877)))-(EXP(-SIMULATION!$D$17*$J1898)/(1-EXP(-SIMULATION!$D$4*SIMULATION!$D$17))))</f>
        <v>0.5598487776640968</v>
      </c>
      <c r="L1898">
        <v>0.41404124497503814</v>
      </c>
      <c r="M1898">
        <f t="shared" ca="1" si="29"/>
        <v>0.79164926256589274</v>
      </c>
    </row>
    <row r="1899" spans="1:13" x14ac:dyDescent="0.25">
      <c r="A1899" s="9"/>
      <c r="H1899" s="9"/>
      <c r="J1899">
        <v>22</v>
      </c>
      <c r="K1899">
        <f ca="1">SIMULATION!$D$3*SIMULATION!$D$17/$H1877/(SIMULATION!$D$17-$I1877)*(((EXP(-$I1877*$J1899))/(1-EXP(-SIMULATION!$D$4*$I1877)))-(EXP(-SIMULATION!$D$17*$J1899)/(1-EXP(-SIMULATION!$D$4*SIMULATION!$D$17))))</f>
        <v>0.49287077615773617</v>
      </c>
      <c r="L1899">
        <v>-0.28469838953354348</v>
      </c>
      <c r="M1899">
        <f t="shared" ca="1" si="29"/>
        <v>0.35255125993748104</v>
      </c>
    </row>
    <row r="1900" spans="1:13" x14ac:dyDescent="0.25">
      <c r="A1900" s="9"/>
      <c r="H1900" s="9"/>
      <c r="J1900">
        <v>23</v>
      </c>
      <c r="K1900">
        <f ca="1">SIMULATION!$D$3*SIMULATION!$D$17/$H1877/(SIMULATION!$D$17-$I1877)*(((EXP(-$I1877*$J1900))/(1-EXP(-SIMULATION!$D$4*$I1877)))-(EXP(-SIMULATION!$D$17*$J1900)/(1-EXP(-SIMULATION!$D$4*SIMULATION!$D$17))))</f>
        <v>0.43386659585275905</v>
      </c>
      <c r="L1900">
        <v>-0.12602804430934009</v>
      </c>
      <c r="M1900">
        <f t="shared" ca="1" si="29"/>
        <v>0.37918723728628495</v>
      </c>
    </row>
    <row r="1901" spans="1:13" x14ac:dyDescent="0.25">
      <c r="A1901" s="9"/>
      <c r="H1901" s="9"/>
      <c r="J1901">
        <v>24</v>
      </c>
      <c r="K1901">
        <f ca="1">SIMULATION!$D$3*SIMULATION!$D$17/$H1877/(SIMULATION!$D$17-$I1877)*(((EXP(-$I1877*$J1901))/(1-EXP(-SIMULATION!$D$4*$I1877)))-(EXP(-SIMULATION!$D$17*$J1901)/(1-EXP(-SIMULATION!$D$4*SIMULATION!$D$17))))</f>
        <v>0.3819010390053949</v>
      </c>
      <c r="L1901">
        <v>0.20216826892338494</v>
      </c>
      <c r="M1901">
        <f t="shared" ca="1" si="29"/>
        <v>0.45910931096115776</v>
      </c>
    </row>
    <row r="1902" spans="1:13" x14ac:dyDescent="0.25">
      <c r="A1902" s="9">
        <v>77</v>
      </c>
      <c r="B1902" s="2">
        <f ca="1">NORMINV(RAND(),SIMULATION!D7,SIMULATION!D8)</f>
        <v>59.393939616301516</v>
      </c>
      <c r="C1902" s="2">
        <v>2</v>
      </c>
      <c r="D1902" s="2">
        <f ca="1">SIMULATION!$D$11*(1+(SIMULATION!$D$12*LN(1+$C1902)))*(1+(SIMULATION!$D$13*(($B1902/63.5)-1)))</f>
        <v>9.9331381049600278</v>
      </c>
      <c r="E1902" s="2">
        <v>-0.1009280666111039</v>
      </c>
      <c r="F1902" s="2">
        <f ca="1">D1902*(1+E1902)</f>
        <v>8.9306056806453284</v>
      </c>
      <c r="G1902" s="2">
        <v>9.9214677212203325E-2</v>
      </c>
      <c r="H1902" s="9">
        <f>SIMULATION!$D$15*EXP($G$1902)</f>
        <v>243.78158876018765</v>
      </c>
      <c r="I1902" s="2">
        <f ca="1">$F1902/$H1902</f>
        <v>3.6633634746841059E-2</v>
      </c>
      <c r="J1902">
        <v>0</v>
      </c>
      <c r="K1902">
        <f ca="1">SIMULATION!$D$3*SIMULATION!$D$17/$H1902/(SIMULATION!$D$17-$I1902)*(((EXP(-$I1902*$J1902))/(1-EXP(-SIMULATION!$D$4*$I1902)))-(EXP(-SIMULATION!$D$17*$J1902)/(1-EXP(-SIMULATION!$D$4*SIMULATION!$D$17))))</f>
        <v>1.7448178620615644</v>
      </c>
      <c r="L1902">
        <v>-0.20261798922021934</v>
      </c>
      <c r="M1902">
        <f t="shared" ca="1" si="29"/>
        <v>1.3912863752951281</v>
      </c>
    </row>
    <row r="1903" spans="1:13" x14ac:dyDescent="0.25">
      <c r="A1903" s="9"/>
      <c r="H1903" s="9"/>
      <c r="J1903">
        <v>1</v>
      </c>
      <c r="K1903">
        <f ca="1">SIMULATION!$D$3*SIMULATION!$D$17/$H1902/(SIMULATION!$D$17-$I1902)*(((EXP(-$I1902*$J1903))/(1-EXP(-SIMULATION!$D$4*$I1902)))-(EXP(-SIMULATION!$D$17*$J1903)/(1-EXP(-SIMULATION!$D$4*SIMULATION!$D$17))))</f>
        <v>2.4766761558055954</v>
      </c>
      <c r="L1903">
        <v>-7.6830782350881768E-2</v>
      </c>
      <c r="M1903">
        <f t="shared" ca="1" si="29"/>
        <v>2.2863911891252773</v>
      </c>
    </row>
    <row r="1904" spans="1:13" x14ac:dyDescent="0.25">
      <c r="A1904" s="9"/>
      <c r="H1904" s="9"/>
      <c r="J1904">
        <v>2</v>
      </c>
      <c r="K1904">
        <f ca="1">SIMULATION!$D$3*SIMULATION!$D$17/$H1902/(SIMULATION!$D$17-$I1902)*(((EXP(-$I1902*$J1904))/(1-EXP(-SIMULATION!$D$4*$I1902)))-(EXP(-SIMULATION!$D$17*$J1904)/(1-EXP(-SIMULATION!$D$4*SIMULATION!$D$17))))</f>
        <v>2.8968005024853745</v>
      </c>
      <c r="L1904">
        <v>-2.825092094720125E-2</v>
      </c>
      <c r="M1904">
        <f t="shared" ca="1" si="29"/>
        <v>2.8149632204898474</v>
      </c>
    </row>
    <row r="1905" spans="1:13" x14ac:dyDescent="0.25">
      <c r="A1905" s="9"/>
      <c r="H1905" s="9"/>
      <c r="J1905">
        <v>3</v>
      </c>
      <c r="K1905">
        <f ca="1">SIMULATION!$D$3*SIMULATION!$D$17/$H1902/(SIMULATION!$D$17-$I1902)*(((EXP(-$I1902*$J1905))/(1-EXP(-SIMULATION!$D$4*$I1902)))-(EXP(-SIMULATION!$D$17*$J1905)/(1-EXP(-SIMULATION!$D$4*SIMULATION!$D$17))))</f>
        <v>3.1189159941864983</v>
      </c>
      <c r="L1905">
        <v>-0.45124513257616439</v>
      </c>
      <c r="M1905">
        <f t="shared" ca="1" si="29"/>
        <v>1.7115203328958923</v>
      </c>
    </row>
    <row r="1906" spans="1:13" x14ac:dyDescent="0.25">
      <c r="A1906" s="9"/>
      <c r="H1906" s="9"/>
      <c r="J1906">
        <v>4</v>
      </c>
      <c r="K1906">
        <f ca="1">SIMULATION!$D$3*SIMULATION!$D$17/$H1902/(SIMULATION!$D$17-$I1902)*(((EXP(-$I1902*$J1906))/(1-EXP(-SIMULATION!$D$4*$I1902)))-(EXP(-SIMULATION!$D$17*$J1906)/(1-EXP(-SIMULATION!$D$4*SIMULATION!$D$17))))</f>
        <v>3.2158372004063067</v>
      </c>
      <c r="L1906">
        <v>4.7152771970747541E-2</v>
      </c>
      <c r="M1906">
        <f t="shared" ca="1" si="29"/>
        <v>3.3674728386121129</v>
      </c>
    </row>
    <row r="1907" spans="1:13" x14ac:dyDescent="0.25">
      <c r="A1907" s="9"/>
      <c r="H1907" s="9"/>
      <c r="J1907">
        <v>5</v>
      </c>
      <c r="K1907">
        <f ca="1">SIMULATION!$D$3*SIMULATION!$D$17/$H1902/(SIMULATION!$D$17-$I1902)*(((EXP(-$I1902*$J1907))/(1-EXP(-SIMULATION!$D$4*$I1902)))-(EXP(-SIMULATION!$D$17*$J1907)/(1-EXP(-SIMULATION!$D$4*SIMULATION!$D$17))))</f>
        <v>3.2341645090634352</v>
      </c>
      <c r="L1907">
        <v>-0.39073304211906107</v>
      </c>
      <c r="M1907">
        <f t="shared" ca="1" si="29"/>
        <v>1.9704695717235794</v>
      </c>
    </row>
    <row r="1908" spans="1:13" x14ac:dyDescent="0.25">
      <c r="A1908" s="9"/>
      <c r="H1908" s="9"/>
      <c r="J1908">
        <v>6</v>
      </c>
      <c r="K1908">
        <f ca="1">SIMULATION!$D$3*SIMULATION!$D$17/$H1902/(SIMULATION!$D$17-$I1902)*(((EXP(-$I1902*$J1908))/(1-EXP(-SIMULATION!$D$4*$I1902)))-(EXP(-SIMULATION!$D$17*$J1908)/(1-EXP(-SIMULATION!$D$4*SIMULATION!$D$17))))</f>
        <v>3.203701816772266</v>
      </c>
      <c r="L1908">
        <v>3.4620895647946903E-2</v>
      </c>
      <c r="M1908">
        <f t="shared" ca="1" si="29"/>
        <v>3.314616843057876</v>
      </c>
    </row>
    <row r="1909" spans="1:13" x14ac:dyDescent="0.25">
      <c r="A1909" s="9"/>
      <c r="H1909" s="9"/>
      <c r="J1909">
        <v>7</v>
      </c>
      <c r="K1909">
        <f ca="1">SIMULATION!$D$3*SIMULATION!$D$17/$H1902/(SIMULATION!$D$17-$I1902)*(((EXP(-$I1902*$J1909))/(1-EXP(-SIMULATION!$D$4*$I1902)))-(EXP(-SIMULATION!$D$17*$J1909)/(1-EXP(-SIMULATION!$D$4*SIMULATION!$D$17))))</f>
        <v>3.1434915345244892</v>
      </c>
      <c r="L1909">
        <v>4.4863038794863648E-2</v>
      </c>
      <c r="M1909">
        <f t="shared" ca="1" si="29"/>
        <v>3.2845181171891866</v>
      </c>
    </row>
    <row r="1910" spans="1:13" x14ac:dyDescent="0.25">
      <c r="A1910" s="9"/>
      <c r="H1910" s="9"/>
      <c r="J1910">
        <v>8</v>
      </c>
      <c r="K1910">
        <f ca="1">SIMULATION!$D$3*SIMULATION!$D$17/$H1902/(SIMULATION!$D$17-$I1902)*(((EXP(-$I1902*$J1910))/(1-EXP(-SIMULATION!$D$4*$I1902)))-(EXP(-SIMULATION!$D$17*$J1910)/(1-EXP(-SIMULATION!$D$4*SIMULATION!$D$17))))</f>
        <v>3.0656818898024345</v>
      </c>
      <c r="L1910">
        <v>0.38181086853960944</v>
      </c>
      <c r="M1910">
        <f t="shared" ca="1" si="29"/>
        <v>4.2361925548140533</v>
      </c>
    </row>
    <row r="1911" spans="1:13" x14ac:dyDescent="0.25">
      <c r="A1911" s="9"/>
      <c r="H1911" s="9"/>
      <c r="J1911">
        <v>9</v>
      </c>
      <c r="K1911">
        <f ca="1">SIMULATION!$D$3*SIMULATION!$D$17/$H1902/(SIMULATION!$D$17-$I1902)*(((EXP(-$I1902*$J1911))/(1-EXP(-SIMULATION!$D$4*$I1902)))-(EXP(-SIMULATION!$D$17*$J1911)/(1-EXP(-SIMULATION!$D$4*SIMULATION!$D$17))))</f>
        <v>2.9780051143576003</v>
      </c>
      <c r="L1911">
        <v>7.5599718737648577E-2</v>
      </c>
      <c r="M1911">
        <f t="shared" ca="1" si="29"/>
        <v>3.2031414634023134</v>
      </c>
    </row>
    <row r="1912" spans="1:13" x14ac:dyDescent="0.25">
      <c r="A1912" s="9"/>
      <c r="H1912" s="9"/>
      <c r="J1912">
        <v>10</v>
      </c>
      <c r="K1912">
        <f ca="1">SIMULATION!$D$3*SIMULATION!$D$17/$H1902/(SIMULATION!$D$17-$I1902)*(((EXP(-$I1902*$J1912))/(1-EXP(-SIMULATION!$D$4*$I1902)))-(EXP(-SIMULATION!$D$17*$J1912)/(1-EXP(-SIMULATION!$D$4*SIMULATION!$D$17))))</f>
        <v>2.8853654564378606</v>
      </c>
      <c r="L1912">
        <v>-1.5325935553195441E-2</v>
      </c>
      <c r="M1912">
        <f t="shared" ca="1" si="29"/>
        <v>2.8411445314050776</v>
      </c>
    </row>
    <row r="1913" spans="1:13" x14ac:dyDescent="0.25">
      <c r="A1913" s="9"/>
      <c r="H1913" s="9"/>
      <c r="J1913">
        <v>11</v>
      </c>
      <c r="K1913">
        <f ca="1">SIMULATION!$D$3*SIMULATION!$D$17/$H1902/(SIMULATION!$D$17-$I1902)*(((EXP(-$I1902*$J1913))/(1-EXP(-SIMULATION!$D$4*$I1902)))-(EXP(-SIMULATION!$D$17*$J1913)/(1-EXP(-SIMULATION!$D$4*SIMULATION!$D$17))))</f>
        <v>2.7908567494532188</v>
      </c>
      <c r="L1913">
        <v>-1.5406465018901647E-2</v>
      </c>
      <c r="M1913">
        <f t="shared" ca="1" si="29"/>
        <v>2.747859512570002</v>
      </c>
    </row>
    <row r="1914" spans="1:13" x14ac:dyDescent="0.25">
      <c r="A1914" s="9"/>
      <c r="H1914" s="9"/>
      <c r="J1914">
        <v>12</v>
      </c>
      <c r="K1914">
        <f ca="1">SIMULATION!$D$3*SIMULATION!$D$17/$H1902/(SIMULATION!$D$17-$I1902)*(((EXP(-$I1902*$J1914))/(1-EXP(-SIMULATION!$D$4*$I1902)))-(EXP(-SIMULATION!$D$17*$J1914)/(1-EXP(-SIMULATION!$D$4*SIMULATION!$D$17))))</f>
        <v>2.6964144290096002</v>
      </c>
      <c r="L1914">
        <v>-0.11490090543055063</v>
      </c>
      <c r="M1914">
        <f t="shared" ca="1" si="29"/>
        <v>2.3865939697003959</v>
      </c>
    </row>
    <row r="1915" spans="1:13" x14ac:dyDescent="0.25">
      <c r="A1915" s="9"/>
      <c r="H1915" s="9"/>
      <c r="J1915">
        <v>13</v>
      </c>
      <c r="K1915">
        <f ca="1">SIMULATION!$D$3*SIMULATION!$D$17/$H1902/(SIMULATION!$D$17-$I1902)*(((EXP(-$I1902*$J1915))/(1-EXP(-SIMULATION!$D$4*$I1902)))-(EXP(-SIMULATION!$D$17*$J1915)/(1-EXP(-SIMULATION!$D$4*SIMULATION!$D$17))))</f>
        <v>2.6032332979449246</v>
      </c>
      <c r="L1915">
        <v>-0.33354157969466203</v>
      </c>
      <c r="M1915">
        <f t="shared" ca="1" si="29"/>
        <v>1.7349467514346297</v>
      </c>
    </row>
    <row r="1916" spans="1:13" x14ac:dyDescent="0.25">
      <c r="A1916" s="9"/>
      <c r="H1916" s="9"/>
      <c r="J1916">
        <v>14</v>
      </c>
      <c r="K1916">
        <f ca="1">SIMULATION!$D$3*SIMULATION!$D$17/$H1902/(SIMULATION!$D$17-$I1902)*(((EXP(-$I1902*$J1916))/(1-EXP(-SIMULATION!$D$4*$I1902)))-(EXP(-SIMULATION!$D$17*$J1916)/(1-EXP(-SIMULATION!$D$4*SIMULATION!$D$17))))</f>
        <v>2.5120351792755713</v>
      </c>
      <c r="L1916">
        <v>0.36366590550986305</v>
      </c>
      <c r="M1916">
        <f t="shared" ca="1" si="29"/>
        <v>3.4255767274194531</v>
      </c>
    </row>
    <row r="1917" spans="1:13" x14ac:dyDescent="0.25">
      <c r="A1917" s="9"/>
      <c r="H1917" s="9"/>
      <c r="J1917">
        <v>15</v>
      </c>
      <c r="K1917">
        <f ca="1">SIMULATION!$D$3*SIMULATION!$D$17/$H1902/(SIMULATION!$D$17-$I1902)*(((EXP(-$I1902*$J1917))/(1-EXP(-SIMULATION!$D$4*$I1902)))-(EXP(-SIMULATION!$D$17*$J1917)/(1-EXP(-SIMULATION!$D$4*SIMULATION!$D$17))))</f>
        <v>2.4232403758669778</v>
      </c>
      <c r="L1917">
        <v>7.7496741540999309E-2</v>
      </c>
      <c r="M1917">
        <f t="shared" ca="1" si="29"/>
        <v>2.6110336089672548</v>
      </c>
    </row>
    <row r="1918" spans="1:13" x14ac:dyDescent="0.25">
      <c r="A1918" s="9"/>
      <c r="H1918" s="9"/>
      <c r="J1918">
        <v>16</v>
      </c>
      <c r="K1918">
        <f ca="1">SIMULATION!$D$3*SIMULATION!$D$17/$H1902/(SIMULATION!$D$17-$I1902)*(((EXP(-$I1902*$J1918))/(1-EXP(-SIMULATION!$D$4*$I1902)))-(EXP(-SIMULATION!$D$17*$J1918)/(1-EXP(-SIMULATION!$D$4*SIMULATION!$D$17))))</f>
        <v>2.3370774892342303</v>
      </c>
      <c r="L1918">
        <v>0.41015603483216823</v>
      </c>
      <c r="M1918">
        <f t="shared" ca="1" si="29"/>
        <v>3.2956439253140615</v>
      </c>
    </row>
    <row r="1919" spans="1:13" x14ac:dyDescent="0.25">
      <c r="A1919" s="9"/>
      <c r="H1919" s="9"/>
      <c r="J1919">
        <v>17</v>
      </c>
      <c r="K1919">
        <f ca="1">SIMULATION!$D$3*SIMULATION!$D$17/$H1902/(SIMULATION!$D$17-$I1902)*(((EXP(-$I1902*$J1919))/(1-EXP(-SIMULATION!$D$4*$I1902)))-(EXP(-SIMULATION!$D$17*$J1919)/(1-EXP(-SIMULATION!$D$4*SIMULATION!$D$17))))</f>
        <v>2.2536537394169676</v>
      </c>
      <c r="L1919">
        <v>7.3910677618556256E-2</v>
      </c>
      <c r="M1919">
        <f t="shared" ca="1" si="29"/>
        <v>2.4202228144148688</v>
      </c>
    </row>
    <row r="1920" spans="1:13" x14ac:dyDescent="0.25">
      <c r="A1920" s="9"/>
      <c r="H1920" s="9"/>
      <c r="J1920">
        <v>18</v>
      </c>
      <c r="K1920">
        <f ca="1">SIMULATION!$D$3*SIMULATION!$D$17/$H1902/(SIMULATION!$D$17-$I1902)*(((EXP(-$I1902*$J1920))/(1-EXP(-SIMULATION!$D$4*$I1902)))-(EXP(-SIMULATION!$D$17*$J1920)/(1-EXP(-SIMULATION!$D$4*SIMULATION!$D$17))))</f>
        <v>2.1729999749506463</v>
      </c>
      <c r="L1920">
        <v>0.29816023011144382</v>
      </c>
      <c r="M1920">
        <f t="shared" ca="1" si="29"/>
        <v>2.8209021475140927</v>
      </c>
    </row>
    <row r="1921" spans="1:13" x14ac:dyDescent="0.25">
      <c r="A1921" s="9"/>
      <c r="H1921" s="9"/>
      <c r="J1921">
        <v>19</v>
      </c>
      <c r="K1921">
        <f ca="1">SIMULATION!$D$3*SIMULATION!$D$17/$H1902/(SIMULATION!$D$17-$I1902)*(((EXP(-$I1902*$J1921))/(1-EXP(-SIMULATION!$D$4*$I1902)))-(EXP(-SIMULATION!$D$17*$J1921)/(1-EXP(-SIMULATION!$D$4*SIMULATION!$D$17))))</f>
        <v>2.0950994655332189</v>
      </c>
      <c r="L1921">
        <v>0.14733281595849279</v>
      </c>
      <c r="M1921">
        <f t="shared" ca="1" si="29"/>
        <v>2.4037763695033614</v>
      </c>
    </row>
    <row r="1922" spans="1:13" x14ac:dyDescent="0.25">
      <c r="A1922" s="9"/>
      <c r="H1922" s="9"/>
      <c r="J1922">
        <v>20</v>
      </c>
      <c r="K1922">
        <f ca="1">SIMULATION!$D$3*SIMULATION!$D$17/$H1902/(SIMULATION!$D$17-$I1902)*(((EXP(-$I1902*$J1922))/(1-EXP(-SIMULATION!$D$4*$I1902)))-(EXP(-SIMULATION!$D$17*$J1922)/(1-EXP(-SIMULATION!$D$4*SIMULATION!$D$17))))</f>
        <v>2.0199063040772032</v>
      </c>
      <c r="L1922">
        <v>-0.48186987184772717</v>
      </c>
      <c r="M1922">
        <f t="shared" ca="1" si="29"/>
        <v>1.0465743121871049</v>
      </c>
    </row>
    <row r="1923" spans="1:13" x14ac:dyDescent="0.25">
      <c r="A1923" s="9"/>
      <c r="H1923" s="9"/>
      <c r="J1923">
        <v>21</v>
      </c>
      <c r="K1923">
        <f ca="1">SIMULATION!$D$3*SIMULATION!$D$17/$H1902/(SIMULATION!$D$17-$I1902)*(((EXP(-$I1902*$J1923))/(1-EXP(-SIMULATION!$D$4*$I1902)))-(EXP(-SIMULATION!$D$17*$J1923)/(1-EXP(-SIMULATION!$D$4*SIMULATION!$D$17))))</f>
        <v>1.9473571519657993</v>
      </c>
      <c r="L1923">
        <v>-9.1879093910624113E-2</v>
      </c>
      <c r="M1923">
        <f t="shared" ref="M1923:M1986" ca="1" si="30">$K1923*(1+$L1923)</f>
        <v>1.7684357413228082</v>
      </c>
    </row>
    <row r="1924" spans="1:13" x14ac:dyDescent="0.25">
      <c r="A1924" s="9"/>
      <c r="H1924" s="9"/>
      <c r="J1924">
        <v>22</v>
      </c>
      <c r="K1924">
        <f ca="1">SIMULATION!$D$3*SIMULATION!$D$17/$H1902/(SIMULATION!$D$17-$I1902)*(((EXP(-$I1902*$J1924))/(1-EXP(-SIMULATION!$D$4*$I1902)))-(EXP(-SIMULATION!$D$17*$J1924)/(1-EXP(-SIMULATION!$D$4*SIMULATION!$D$17))))</f>
        <v>1.8773787201712964</v>
      </c>
      <c r="L1924">
        <v>3.6053476139578579E-2</v>
      </c>
      <c r="M1924">
        <f t="shared" ca="1" si="30"/>
        <v>1.9450647490639448</v>
      </c>
    </row>
    <row r="1925" spans="1:13" x14ac:dyDescent="0.25">
      <c r="A1925" s="9"/>
      <c r="H1925" s="9"/>
      <c r="J1925">
        <v>23</v>
      </c>
      <c r="K1925">
        <f ca="1">SIMULATION!$D$3*SIMULATION!$D$17/$H1902/(SIMULATION!$D$17-$I1902)*(((EXP(-$I1902*$J1925))/(1-EXP(-SIMULATION!$D$4*$I1902)))-(EXP(-SIMULATION!$D$17*$J1925)/(1-EXP(-SIMULATION!$D$4*SIMULATION!$D$17))))</f>
        <v>1.8098925194481545</v>
      </c>
      <c r="L1925">
        <v>0.4078240361817328</v>
      </c>
      <c r="M1925">
        <f t="shared" ca="1" si="30"/>
        <v>2.5480101917846265</v>
      </c>
    </row>
    <row r="1926" spans="1:13" x14ac:dyDescent="0.25">
      <c r="A1926" s="9"/>
      <c r="H1926" s="9"/>
      <c r="J1926">
        <v>24</v>
      </c>
      <c r="K1926">
        <f ca="1">SIMULATION!$D$3*SIMULATION!$D$17/$H1902/(SIMULATION!$D$17-$I1902)*(((EXP(-$I1902*$J1926))/(1-EXP(-SIMULATION!$D$4*$I1902)))-(EXP(-SIMULATION!$D$17*$J1926)/(1-EXP(-SIMULATION!$D$4*SIMULATION!$D$17))))</f>
        <v>1.7448178620615642</v>
      </c>
      <c r="L1926">
        <v>0.14701027767945943</v>
      </c>
      <c r="M1926">
        <f t="shared" ca="1" si="30"/>
        <v>2.0013240204633158</v>
      </c>
    </row>
    <row r="1927" spans="1:13" x14ac:dyDescent="0.25">
      <c r="A1927" s="9">
        <v>78</v>
      </c>
      <c r="B1927" s="2">
        <f ca="1">NORMINV(RAND(),SIMULATION!D7,SIMULATION!D8)</f>
        <v>54.71933446846252</v>
      </c>
      <c r="C1927" s="2">
        <v>2</v>
      </c>
      <c r="D1927" s="2">
        <f ca="1">SIMULATION!$D$11*(1+(SIMULATION!$D$12*LN(1+$C1927)))*(1+(SIMULATION!$D$13*(($B1927/63.5)-1)))</f>
        <v>9.5859938059458969</v>
      </c>
      <c r="E1927" s="2">
        <v>-7.2085043557117492E-2</v>
      </c>
      <c r="F1927" s="2">
        <f ca="1">D1927*(1+E1927)</f>
        <v>8.8949870249060279</v>
      </c>
      <c r="G1927" s="2">
        <v>-4.5592715682439174E-2</v>
      </c>
      <c r="H1927" s="9">
        <f>SIMULATION!$D$15*EXP($G$1927)</f>
        <v>210.91712915323612</v>
      </c>
      <c r="I1927" s="2">
        <f ca="1">$F1927/$H1927</f>
        <v>4.2172900136733873E-2</v>
      </c>
      <c r="J1927">
        <v>0</v>
      </c>
      <c r="K1927">
        <f ca="1">SIMULATION!$D$3*SIMULATION!$D$17/$H1927/(SIMULATION!$D$17-$I1927)*(((EXP(-$I1927*$J1927))/(1-EXP(-SIMULATION!$D$4*$I1927)))-(EXP(-SIMULATION!$D$17*$J1927)/(1-EXP(-SIMULATION!$D$4*SIMULATION!$D$17))))</f>
        <v>1.6446073291090013</v>
      </c>
      <c r="L1927">
        <v>6.870700065630507E-2</v>
      </c>
      <c r="M1927">
        <f t="shared" ca="1" si="30"/>
        <v>1.7576033659494577</v>
      </c>
    </row>
    <row r="1928" spans="1:13" x14ac:dyDescent="0.25">
      <c r="A1928" s="9"/>
      <c r="H1928" s="9"/>
      <c r="J1928">
        <v>1</v>
      </c>
      <c r="K1928">
        <f ca="1">SIMULATION!$D$3*SIMULATION!$D$17/$H1927/(SIMULATION!$D$17-$I1927)*(((EXP(-$I1927*$J1928))/(1-EXP(-SIMULATION!$D$4*$I1927)))-(EXP(-SIMULATION!$D$17*$J1928)/(1-EXP(-SIMULATION!$D$4*SIMULATION!$D$17))))</f>
        <v>2.4924164730947251</v>
      </c>
      <c r="L1928">
        <v>-2.7083406681672712E-2</v>
      </c>
      <c r="M1928">
        <f t="shared" ca="1" si="30"/>
        <v>2.4249133441338002</v>
      </c>
    </row>
    <row r="1929" spans="1:13" x14ac:dyDescent="0.25">
      <c r="A1929" s="9"/>
      <c r="H1929" s="9"/>
      <c r="J1929">
        <v>2</v>
      </c>
      <c r="K1929">
        <f ca="1">SIMULATION!$D$3*SIMULATION!$D$17/$H1927/(SIMULATION!$D$17-$I1927)*(((EXP(-$I1927*$J1929))/(1-EXP(-SIMULATION!$D$4*$I1927)))-(EXP(-SIMULATION!$D$17*$J1929)/(1-EXP(-SIMULATION!$D$4*SIMULATION!$D$17))))</f>
        <v>2.9763083642469415</v>
      </c>
      <c r="L1929">
        <v>0.11842130174050028</v>
      </c>
      <c r="M1929">
        <f t="shared" ca="1" si="30"/>
        <v>3.3287666751222034</v>
      </c>
    </row>
    <row r="1930" spans="1:13" x14ac:dyDescent="0.25">
      <c r="A1930" s="9"/>
      <c r="H1930" s="9"/>
      <c r="J1930">
        <v>3</v>
      </c>
      <c r="K1930">
        <f ca="1">SIMULATION!$D$3*SIMULATION!$D$17/$H1927/(SIMULATION!$D$17-$I1927)*(((EXP(-$I1927*$J1930))/(1-EXP(-SIMULATION!$D$4*$I1927)))-(EXP(-SIMULATION!$D$17*$J1930)/(1-EXP(-SIMULATION!$D$4*SIMULATION!$D$17))))</f>
        <v>3.2294464251466293</v>
      </c>
      <c r="L1930">
        <v>-9.9188488799816649E-2</v>
      </c>
      <c r="M1930">
        <f t="shared" ca="1" si="30"/>
        <v>2.9091225145763646</v>
      </c>
    </row>
    <row r="1931" spans="1:13" x14ac:dyDescent="0.25">
      <c r="A1931" s="9"/>
      <c r="H1931" s="9"/>
      <c r="J1931">
        <v>4</v>
      </c>
      <c r="K1931">
        <f ca="1">SIMULATION!$D$3*SIMULATION!$D$17/$H1927/(SIMULATION!$D$17-$I1927)*(((EXP(-$I1927*$J1931))/(1-EXP(-SIMULATION!$D$4*$I1927)))-(EXP(-SIMULATION!$D$17*$J1931)/(1-EXP(-SIMULATION!$D$4*SIMULATION!$D$17))))</f>
        <v>3.3370637031641386</v>
      </c>
      <c r="L1931">
        <v>-0.15326425951569486</v>
      </c>
      <c r="M1931">
        <f t="shared" ca="1" si="30"/>
        <v>2.8256111057419844</v>
      </c>
    </row>
    <row r="1932" spans="1:13" x14ac:dyDescent="0.25">
      <c r="A1932" s="9"/>
      <c r="H1932" s="9"/>
      <c r="J1932">
        <v>5</v>
      </c>
      <c r="K1932">
        <f ca="1">SIMULATION!$D$3*SIMULATION!$D$17/$H1927/(SIMULATION!$D$17-$I1927)*(((EXP(-$I1927*$J1932))/(1-EXP(-SIMULATION!$D$4*$I1927)))-(EXP(-SIMULATION!$D$17*$J1932)/(1-EXP(-SIMULATION!$D$4*SIMULATION!$D$17))))</f>
        <v>3.3536824812280788</v>
      </c>
      <c r="L1932">
        <v>0.11427857966873492</v>
      </c>
      <c r="M1932">
        <f t="shared" ca="1" si="30"/>
        <v>3.7369365518427422</v>
      </c>
    </row>
    <row r="1933" spans="1:13" x14ac:dyDescent="0.25">
      <c r="A1933" s="9"/>
      <c r="H1933" s="9"/>
      <c r="J1933">
        <v>6</v>
      </c>
      <c r="K1933">
        <f ca="1">SIMULATION!$D$3*SIMULATION!$D$17/$H1927/(SIMULATION!$D$17-$I1927)*(((EXP(-$I1927*$J1933))/(1-EXP(-SIMULATION!$D$4*$I1927)))-(EXP(-SIMULATION!$D$17*$J1933)/(1-EXP(-SIMULATION!$D$4*SIMULATION!$D$17))))</f>
        <v>3.314148849665874</v>
      </c>
      <c r="L1933">
        <v>8.3047569565940585E-4</v>
      </c>
      <c r="M1933">
        <f t="shared" ca="1" si="30"/>
        <v>3.316901169737319</v>
      </c>
    </row>
    <row r="1934" spans="1:13" x14ac:dyDescent="0.25">
      <c r="A1934" s="9"/>
      <c r="H1934" s="9"/>
      <c r="J1934">
        <v>7</v>
      </c>
      <c r="K1934">
        <f ca="1">SIMULATION!$D$3*SIMULATION!$D$17/$H1927/(SIMULATION!$D$17-$I1927)*(((EXP(-$I1927*$J1934))/(1-EXP(-SIMULATION!$D$4*$I1927)))-(EXP(-SIMULATION!$D$17*$J1934)/(1-EXP(-SIMULATION!$D$4*SIMULATION!$D$17))))</f>
        <v>3.2407037620853227</v>
      </c>
      <c r="L1934">
        <v>0.23223651955182911</v>
      </c>
      <c r="M1934">
        <f t="shared" ca="1" si="30"/>
        <v>3.9933135246905365</v>
      </c>
    </row>
    <row r="1935" spans="1:13" x14ac:dyDescent="0.25">
      <c r="A1935" s="9"/>
      <c r="H1935" s="9"/>
      <c r="J1935">
        <v>8</v>
      </c>
      <c r="K1935">
        <f ca="1">SIMULATION!$D$3*SIMULATION!$D$17/$H1927/(SIMULATION!$D$17-$I1927)*(((EXP(-$I1927*$J1935))/(1-EXP(-SIMULATION!$D$4*$I1927)))-(EXP(-SIMULATION!$D$17*$J1935)/(1-EXP(-SIMULATION!$D$4*SIMULATION!$D$17))))</f>
        <v>3.1475141808510134</v>
      </c>
      <c r="L1935">
        <v>-8.4397792781667036E-2</v>
      </c>
      <c r="M1935">
        <f t="shared" ca="1" si="30"/>
        <v>2.8818709312381912</v>
      </c>
    </row>
    <row r="1936" spans="1:13" x14ac:dyDescent="0.25">
      <c r="A1936" s="9"/>
      <c r="H1936" s="9"/>
      <c r="J1936">
        <v>9</v>
      </c>
      <c r="K1936">
        <f ca="1">SIMULATION!$D$3*SIMULATION!$D$17/$H1927/(SIMULATION!$D$17-$I1927)*(((EXP(-$I1927*$J1936))/(1-EXP(-SIMULATION!$D$4*$I1927)))-(EXP(-SIMULATION!$D$17*$J1936)/(1-EXP(-SIMULATION!$D$4*SIMULATION!$D$17))))</f>
        <v>3.043576592871549</v>
      </c>
      <c r="L1936">
        <v>-7.0622905445783909E-2</v>
      </c>
      <c r="M1936">
        <f t="shared" ca="1" si="30"/>
        <v>2.8286303709361804</v>
      </c>
    </row>
    <row r="1937" spans="1:13" x14ac:dyDescent="0.25">
      <c r="A1937" s="9"/>
      <c r="H1937" s="9"/>
      <c r="J1937">
        <v>10</v>
      </c>
      <c r="K1937">
        <f ca="1">SIMULATION!$D$3*SIMULATION!$D$17/$H1927/(SIMULATION!$D$17-$I1927)*(((EXP(-$I1927*$J1937))/(1-EXP(-SIMULATION!$D$4*$I1927)))-(EXP(-SIMULATION!$D$17*$J1937)/(1-EXP(-SIMULATION!$D$4*SIMULATION!$D$17))))</f>
        <v>2.9345775070561531</v>
      </c>
      <c r="L1937">
        <v>4.883306964944531E-3</v>
      </c>
      <c r="M1937">
        <f t="shared" ca="1" si="30"/>
        <v>2.94890794983553</v>
      </c>
    </row>
    <row r="1938" spans="1:13" x14ac:dyDescent="0.25">
      <c r="A1938" s="9"/>
      <c r="H1938" s="9"/>
      <c r="J1938">
        <v>11</v>
      </c>
      <c r="K1938">
        <f ca="1">SIMULATION!$D$3*SIMULATION!$D$17/$H1927/(SIMULATION!$D$17-$I1927)*(((EXP(-$I1927*$J1938))/(1-EXP(-SIMULATION!$D$4*$I1927)))-(EXP(-SIMULATION!$D$17*$J1938)/(1-EXP(-SIMULATION!$D$4*SIMULATION!$D$17))))</f>
        <v>2.8240855663316093</v>
      </c>
      <c r="L1938">
        <v>-8.939150493509658E-2</v>
      </c>
      <c r="M1938">
        <f t="shared" ca="1" si="30"/>
        <v>2.5716363074917421</v>
      </c>
    </row>
    <row r="1939" spans="1:13" x14ac:dyDescent="0.25">
      <c r="A1939" s="9"/>
      <c r="H1939" s="9"/>
      <c r="J1939">
        <v>12</v>
      </c>
      <c r="K1939">
        <f ca="1">SIMULATION!$D$3*SIMULATION!$D$17/$H1927/(SIMULATION!$D$17-$I1927)*(((EXP(-$I1927*$J1939))/(1-EXP(-SIMULATION!$D$4*$I1927)))-(EXP(-SIMULATION!$D$17*$J1939)/(1-EXP(-SIMULATION!$D$4*SIMULATION!$D$17))))</f>
        <v>2.7143153478218323</v>
      </c>
      <c r="L1939">
        <v>-0.29525667178937248</v>
      </c>
      <c r="M1939">
        <f t="shared" ca="1" si="30"/>
        <v>1.9128956320371451</v>
      </c>
    </row>
    <row r="1940" spans="1:13" x14ac:dyDescent="0.25">
      <c r="A1940" s="9"/>
      <c r="H1940" s="9"/>
      <c r="J1940">
        <v>13</v>
      </c>
      <c r="K1940">
        <f ca="1">SIMULATION!$D$3*SIMULATION!$D$17/$H1927/(SIMULATION!$D$17-$I1927)*(((EXP(-$I1927*$J1940))/(1-EXP(-SIMULATION!$D$4*$I1927)))-(EXP(-SIMULATION!$D$17*$J1940)/(1-EXP(-SIMULATION!$D$4*SIMULATION!$D$17))))</f>
        <v>2.6066166959437846</v>
      </c>
      <c r="L1940">
        <v>0.3924706505622429</v>
      </c>
      <c r="M1940">
        <f t="shared" ca="1" si="30"/>
        <v>3.6296372463672459</v>
      </c>
    </row>
    <row r="1941" spans="1:13" x14ac:dyDescent="0.25">
      <c r="A1941" s="9"/>
      <c r="H1941" s="9"/>
      <c r="J1941">
        <v>14</v>
      </c>
      <c r="K1941">
        <f ca="1">SIMULATION!$D$3*SIMULATION!$D$17/$H1927/(SIMULATION!$D$17-$I1927)*(((EXP(-$I1927*$J1941))/(1-EXP(-SIMULATION!$D$4*$I1927)))-(EXP(-SIMULATION!$D$17*$J1941)/(1-EXP(-SIMULATION!$D$4*SIMULATION!$D$17))))</f>
        <v>2.5017881756439482</v>
      </c>
      <c r="L1941">
        <v>0.1883148271693762</v>
      </c>
      <c r="M1941">
        <f t="shared" ca="1" si="30"/>
        <v>2.9729119835547273</v>
      </c>
    </row>
    <row r="1942" spans="1:13" x14ac:dyDescent="0.25">
      <c r="A1942" s="9"/>
      <c r="H1942" s="9"/>
      <c r="J1942">
        <v>15</v>
      </c>
      <c r="K1942">
        <f ca="1">SIMULATION!$D$3*SIMULATION!$D$17/$H1927/(SIMULATION!$D$17-$I1927)*(((EXP(-$I1927*$J1942))/(1-EXP(-SIMULATION!$D$4*$I1927)))-(EXP(-SIMULATION!$D$17*$J1942)/(1-EXP(-SIMULATION!$D$4*SIMULATION!$D$17))))</f>
        <v>2.4002778226425958</v>
      </c>
      <c r="L1942">
        <v>-4.6727957167841359E-2</v>
      </c>
      <c r="M1942">
        <f t="shared" ca="1" si="30"/>
        <v>2.2881177433552331</v>
      </c>
    </row>
    <row r="1943" spans="1:13" x14ac:dyDescent="0.25">
      <c r="A1943" s="9"/>
      <c r="H1943" s="9"/>
      <c r="J1943">
        <v>16</v>
      </c>
      <c r="K1943">
        <f ca="1">SIMULATION!$D$3*SIMULATION!$D$17/$H1927/(SIMULATION!$D$17-$I1927)*(((EXP(-$I1927*$J1943))/(1-EXP(-SIMULATION!$D$4*$I1927)))-(EXP(-SIMULATION!$D$17*$J1943)/(1-EXP(-SIMULATION!$D$4*SIMULATION!$D$17))))</f>
        <v>2.302311675745814</v>
      </c>
      <c r="L1943">
        <v>0.25333503434429278</v>
      </c>
      <c r="M1943">
        <f t="shared" ca="1" si="30"/>
        <v>2.8855678831921461</v>
      </c>
    </row>
    <row r="1944" spans="1:13" x14ac:dyDescent="0.25">
      <c r="A1944" s="9"/>
      <c r="H1944" s="9"/>
      <c r="J1944">
        <v>17</v>
      </c>
      <c r="K1944">
        <f ca="1">SIMULATION!$D$3*SIMULATION!$D$17/$H1927/(SIMULATION!$D$17-$I1927)*(((EXP(-$I1927*$J1944))/(1-EXP(-SIMULATION!$D$4*$I1927)))-(EXP(-SIMULATION!$D$17*$J1944)/(1-EXP(-SIMULATION!$D$4*SIMULATION!$D$17))))</f>
        <v>2.2079760348329773</v>
      </c>
      <c r="L1944">
        <v>4.1366381999456359E-2</v>
      </c>
      <c r="M1944">
        <f t="shared" ca="1" si="30"/>
        <v>2.2993120149355231</v>
      </c>
    </row>
    <row r="1945" spans="1:13" x14ac:dyDescent="0.25">
      <c r="A1945" s="9"/>
      <c r="H1945" s="9"/>
      <c r="J1945">
        <v>18</v>
      </c>
      <c r="K1945">
        <f ca="1">SIMULATION!$D$3*SIMULATION!$D$17/$H1927/(SIMULATION!$D$17-$I1927)*(((EXP(-$I1927*$J1945))/(1-EXP(-SIMULATION!$D$4*$I1927)))-(EXP(-SIMULATION!$D$17*$J1945)/(1-EXP(-SIMULATION!$D$4*SIMULATION!$D$17))))</f>
        <v>2.1172700696199995</v>
      </c>
      <c r="L1945">
        <v>-0.40651746506482422</v>
      </c>
      <c r="M1945">
        <f t="shared" ca="1" si="30"/>
        <v>1.2565628080604534</v>
      </c>
    </row>
    <row r="1946" spans="1:13" x14ac:dyDescent="0.25">
      <c r="A1946" s="9"/>
      <c r="H1946" s="9"/>
      <c r="J1946">
        <v>19</v>
      </c>
      <c r="K1946">
        <f ca="1">SIMULATION!$D$3*SIMULATION!$D$17/$H1927/(SIMULATION!$D$17-$I1927)*(((EXP(-$I1927*$J1946))/(1-EXP(-SIMULATION!$D$4*$I1927)))-(EXP(-SIMULATION!$D$17*$J1946)/(1-EXP(-SIMULATION!$D$4*SIMULATION!$D$17))))</f>
        <v>2.0301394327810094</v>
      </c>
      <c r="L1946">
        <v>-0.45982918765648012</v>
      </c>
      <c r="M1946">
        <f t="shared" ca="1" si="30"/>
        <v>1.0966220665759303</v>
      </c>
    </row>
    <row r="1947" spans="1:13" x14ac:dyDescent="0.25">
      <c r="A1947" s="9"/>
      <c r="H1947" s="9"/>
      <c r="J1947">
        <v>20</v>
      </c>
      <c r="K1947">
        <f ca="1">SIMULATION!$D$3*SIMULATION!$D$17/$H1927/(SIMULATION!$D$17-$I1927)*(((EXP(-$I1927*$J1947))/(1-EXP(-SIMULATION!$D$4*$I1927)))-(EXP(-SIMULATION!$D$17*$J1947)/(1-EXP(-SIMULATION!$D$4*SIMULATION!$D$17))))</f>
        <v>1.946497704325211</v>
      </c>
      <c r="L1947">
        <v>1.8218241709635284E-2</v>
      </c>
      <c r="M1947">
        <f t="shared" ca="1" si="30"/>
        <v>1.9819594699898577</v>
      </c>
    </row>
    <row r="1948" spans="1:13" x14ac:dyDescent="0.25">
      <c r="A1948" s="9"/>
      <c r="H1948" s="9"/>
      <c r="J1948">
        <v>21</v>
      </c>
      <c r="K1948">
        <f ca="1">SIMULATION!$D$3*SIMULATION!$D$17/$H1927/(SIMULATION!$D$17-$I1927)*(((EXP(-$I1927*$J1948))/(1-EXP(-SIMULATION!$D$4*$I1927)))-(EXP(-SIMULATION!$D$17*$J1948)/(1-EXP(-SIMULATION!$D$4*SIMULATION!$D$17))))</f>
        <v>1.8662400418998126</v>
      </c>
      <c r="L1948">
        <v>-0.47132201433774829</v>
      </c>
      <c r="M1948">
        <f t="shared" ca="1" si="30"/>
        <v>0.98664002611382906</v>
      </c>
    </row>
    <row r="1949" spans="1:13" x14ac:dyDescent="0.25">
      <c r="A1949" s="9"/>
      <c r="H1949" s="9"/>
      <c r="J1949">
        <v>22</v>
      </c>
      <c r="K1949">
        <f ca="1">SIMULATION!$D$3*SIMULATION!$D$17/$H1927/(SIMULATION!$D$17-$I1927)*(((EXP(-$I1927*$J1949))/(1-EXP(-SIMULATION!$D$4*$I1927)))-(EXP(-SIMULATION!$D$17*$J1949)/(1-EXP(-SIMULATION!$D$4*SIMULATION!$D$17))))</f>
        <v>1.7892518402510929</v>
      </c>
      <c r="L1949">
        <v>-0.40928320019194125</v>
      </c>
      <c r="M1949">
        <f t="shared" ca="1" si="30"/>
        <v>1.0569411211238053</v>
      </c>
    </row>
    <row r="1950" spans="1:13" x14ac:dyDescent="0.25">
      <c r="A1950" s="9"/>
      <c r="H1950" s="9"/>
      <c r="J1950">
        <v>23</v>
      </c>
      <c r="K1950">
        <f ca="1">SIMULATION!$D$3*SIMULATION!$D$17/$H1927/(SIMULATION!$D$17-$I1927)*(((EXP(-$I1927*$J1950))/(1-EXP(-SIMULATION!$D$4*$I1927)))-(EXP(-SIMULATION!$D$17*$J1950)/(1-EXP(-SIMULATION!$D$4*SIMULATION!$D$17))))</f>
        <v>1.7154141960662399</v>
      </c>
      <c r="L1950">
        <v>0.45400181108064436</v>
      </c>
      <c r="M1950">
        <f t="shared" ca="1" si="30"/>
        <v>2.4942153478337601</v>
      </c>
    </row>
    <row r="1951" spans="1:13" x14ac:dyDescent="0.25">
      <c r="A1951" s="9"/>
      <c r="H1951" s="9"/>
      <c r="J1951">
        <v>24</v>
      </c>
      <c r="K1951">
        <f ca="1">SIMULATION!$D$3*SIMULATION!$D$17/$H1927/(SIMULATION!$D$17-$I1927)*(((EXP(-$I1927*$J1951))/(1-EXP(-SIMULATION!$D$4*$I1927)))-(EXP(-SIMULATION!$D$17*$J1951)/(1-EXP(-SIMULATION!$D$4*SIMULATION!$D$17))))</f>
        <v>1.6446073291090006</v>
      </c>
      <c r="L1951">
        <v>-8.9826120456675498E-2</v>
      </c>
      <c r="M1951">
        <f t="shared" ca="1" si="30"/>
        <v>1.4968786330605242</v>
      </c>
    </row>
    <row r="1952" spans="1:13" x14ac:dyDescent="0.25">
      <c r="A1952" s="9">
        <v>79</v>
      </c>
      <c r="B1952" s="2">
        <f ca="1">NORMINV(RAND(),SIMULATION!D7,SIMULATION!D8)</f>
        <v>61.969751680585702</v>
      </c>
      <c r="C1952" s="2">
        <v>2</v>
      </c>
      <c r="D1952" s="2">
        <f ca="1">SIMULATION!$D$11*(1+(SIMULATION!$D$12*LN(1+$C1952)))*(1+(SIMULATION!$D$13*(($B1952/63.5)-1)))</f>
        <v>10.12442238356085</v>
      </c>
      <c r="E1952" s="2">
        <v>-0.53827120279413243</v>
      </c>
      <c r="F1952" s="2">
        <f ca="1">D1952*(1+E1952)</f>
        <v>4.6747373695657144</v>
      </c>
      <c r="G1952" s="2">
        <v>-5.2643077050707386E-2</v>
      </c>
      <c r="H1952" s="9">
        <f>SIMULATION!$D$15*EXP($G$1952)</f>
        <v>209.43531696774687</v>
      </c>
      <c r="I1952" s="2">
        <f ca="1">$F1952/$H1952</f>
        <v>2.2320673691751933E-2</v>
      </c>
      <c r="J1952">
        <v>0</v>
      </c>
      <c r="K1952">
        <f ca="1">SIMULATION!$D$3*SIMULATION!$D$17/$H1952/(SIMULATION!$D$17-$I1952)*(((EXP(-$I1952*$J1952))/(1-EXP(-SIMULATION!$D$4*$I1952)))-(EXP(-SIMULATION!$D$17*$J1952)/(1-EXP(-SIMULATION!$D$4*SIMULATION!$D$17))))</f>
        <v>3.9014915571920947</v>
      </c>
      <c r="L1952">
        <v>-0.36254080407731232</v>
      </c>
      <c r="M1952">
        <f t="shared" ca="1" si="30"/>
        <v>2.487041670946827</v>
      </c>
    </row>
    <row r="1953" spans="1:13" x14ac:dyDescent="0.25">
      <c r="A1953" s="9"/>
      <c r="H1953" s="9"/>
      <c r="J1953">
        <v>1</v>
      </c>
      <c r="K1953">
        <f ca="1">SIMULATION!$D$3*SIMULATION!$D$17/$H1952/(SIMULATION!$D$17-$I1952)*(((EXP(-$I1952*$J1953))/(1-EXP(-SIMULATION!$D$4*$I1952)))-(EXP(-SIMULATION!$D$17*$J1953)/(1-EXP(-SIMULATION!$D$4*SIMULATION!$D$17))))</f>
        <v>4.7474100709644738</v>
      </c>
      <c r="L1953">
        <v>-6.7902834138676288E-2</v>
      </c>
      <c r="M1953">
        <f t="shared" ca="1" si="30"/>
        <v>4.425047472327492</v>
      </c>
    </row>
    <row r="1954" spans="1:13" x14ac:dyDescent="0.25">
      <c r="A1954" s="9"/>
      <c r="H1954" s="9"/>
      <c r="J1954">
        <v>2</v>
      </c>
      <c r="K1954">
        <f ca="1">SIMULATION!$D$3*SIMULATION!$D$17/$H1952/(SIMULATION!$D$17-$I1952)*(((EXP(-$I1952*$J1954))/(1-EXP(-SIMULATION!$D$4*$I1952)))-(EXP(-SIMULATION!$D$17*$J1954)/(1-EXP(-SIMULATION!$D$4*SIMULATION!$D$17))))</f>
        <v>5.2398909485047804</v>
      </c>
      <c r="L1954">
        <v>0.1786853480886948</v>
      </c>
      <c r="M1954">
        <f t="shared" ca="1" si="30"/>
        <v>6.1761826865851583</v>
      </c>
    </row>
    <row r="1955" spans="1:13" x14ac:dyDescent="0.25">
      <c r="A1955" s="9"/>
      <c r="H1955" s="9"/>
      <c r="J1955">
        <v>3</v>
      </c>
      <c r="K1955">
        <f ca="1">SIMULATION!$D$3*SIMULATION!$D$17/$H1952/(SIMULATION!$D$17-$I1952)*(((EXP(-$I1952*$J1955))/(1-EXP(-SIMULATION!$D$4*$I1952)))-(EXP(-SIMULATION!$D$17*$J1955)/(1-EXP(-SIMULATION!$D$4*SIMULATION!$D$17))))</f>
        <v>5.5069753434753528</v>
      </c>
      <c r="L1955">
        <v>0.30838331770338273</v>
      </c>
      <c r="M1955">
        <f t="shared" ca="1" si="30"/>
        <v>7.205234670407008</v>
      </c>
    </row>
    <row r="1956" spans="1:13" x14ac:dyDescent="0.25">
      <c r="A1956" s="9"/>
      <c r="H1956" s="9"/>
      <c r="J1956">
        <v>4</v>
      </c>
      <c r="K1956">
        <f ca="1">SIMULATION!$D$3*SIMULATION!$D$17/$H1952/(SIMULATION!$D$17-$I1952)*(((EXP(-$I1952*$J1956))/(1-EXP(-SIMULATION!$D$4*$I1952)))-(EXP(-SIMULATION!$D$17*$J1956)/(1-EXP(-SIMULATION!$D$4*SIMULATION!$D$17))))</f>
        <v>5.6306909665290137</v>
      </c>
      <c r="L1956">
        <v>-0.19080134984292485</v>
      </c>
      <c r="M1956">
        <f t="shared" ca="1" si="30"/>
        <v>4.5563475295669145</v>
      </c>
    </row>
    <row r="1957" spans="1:13" x14ac:dyDescent="0.25">
      <c r="A1957" s="9"/>
      <c r="H1957" s="9"/>
      <c r="J1957">
        <v>5</v>
      </c>
      <c r="K1957">
        <f ca="1">SIMULATION!$D$3*SIMULATION!$D$17/$H1952/(SIMULATION!$D$17-$I1952)*(((EXP(-$I1952*$J1957))/(1-EXP(-SIMULATION!$D$4*$I1952)))-(EXP(-SIMULATION!$D$17*$J1957)/(1-EXP(-SIMULATION!$D$4*SIMULATION!$D$17))))</f>
        <v>5.6635795305053032</v>
      </c>
      <c r="L1957">
        <v>-0.15624577368884612</v>
      </c>
      <c r="M1957">
        <f t="shared" ca="1" si="30"/>
        <v>4.7786691649131905</v>
      </c>
    </row>
    <row r="1958" spans="1:13" x14ac:dyDescent="0.25">
      <c r="A1958" s="9"/>
      <c r="H1958" s="9"/>
      <c r="J1958">
        <v>6</v>
      </c>
      <c r="K1958">
        <f ca="1">SIMULATION!$D$3*SIMULATION!$D$17/$H1952/(SIMULATION!$D$17-$I1952)*(((EXP(-$I1952*$J1958))/(1-EXP(-SIMULATION!$D$4*$I1952)))-(EXP(-SIMULATION!$D$17*$J1958)/(1-EXP(-SIMULATION!$D$4*SIMULATION!$D$17))))</f>
        <v>5.6392879267570644</v>
      </c>
      <c r="L1958">
        <v>-0.11074074519362882</v>
      </c>
      <c r="M1958">
        <f t="shared" ca="1" si="30"/>
        <v>5.0147889793865525</v>
      </c>
    </row>
    <row r="1959" spans="1:13" x14ac:dyDescent="0.25">
      <c r="A1959" s="9"/>
      <c r="H1959" s="9"/>
      <c r="J1959">
        <v>7</v>
      </c>
      <c r="K1959">
        <f ca="1">SIMULATION!$D$3*SIMULATION!$D$17/$H1952/(SIMULATION!$D$17-$I1952)*(((EXP(-$I1952*$J1959))/(1-EXP(-SIMULATION!$D$4*$I1952)))-(EXP(-SIMULATION!$D$17*$J1959)/(1-EXP(-SIMULATION!$D$4*SIMULATION!$D$17))))</f>
        <v>5.5793552965362183</v>
      </c>
      <c r="L1959">
        <v>4.2326140810147864E-2</v>
      </c>
      <c r="M1959">
        <f t="shared" ca="1" si="30"/>
        <v>5.8155078744472544</v>
      </c>
    </row>
    <row r="1960" spans="1:13" x14ac:dyDescent="0.25">
      <c r="A1960" s="9"/>
      <c r="H1960" s="9"/>
      <c r="J1960">
        <v>8</v>
      </c>
      <c r="K1960">
        <f ca="1">SIMULATION!$D$3*SIMULATION!$D$17/$H1952/(SIMULATION!$D$17-$I1952)*(((EXP(-$I1952*$J1960))/(1-EXP(-SIMULATION!$D$4*$I1952)))-(EXP(-SIMULATION!$D$17*$J1960)/(1-EXP(-SIMULATION!$D$4*SIMULATION!$D$17))))</f>
        <v>5.4975623398390967</v>
      </c>
      <c r="L1960">
        <v>0.38494951286948059</v>
      </c>
      <c r="M1960">
        <f t="shared" ca="1" si="30"/>
        <v>7.6138462845297594</v>
      </c>
    </row>
    <row r="1961" spans="1:13" x14ac:dyDescent="0.25">
      <c r="A1961" s="9"/>
      <c r="H1961" s="9"/>
      <c r="J1961">
        <v>9</v>
      </c>
      <c r="K1961">
        <f ca="1">SIMULATION!$D$3*SIMULATION!$D$17/$H1952/(SIMULATION!$D$17-$I1952)*(((EXP(-$I1952*$J1961))/(1-EXP(-SIMULATION!$D$4*$I1952)))-(EXP(-SIMULATION!$D$17*$J1961)/(1-EXP(-SIMULATION!$D$4*SIMULATION!$D$17))))</f>
        <v>5.4027184470852569</v>
      </c>
      <c r="L1961">
        <v>-0.18121868004933572</v>
      </c>
      <c r="M1961">
        <f t="shared" ca="1" si="30"/>
        <v>4.4236449414262697</v>
      </c>
    </row>
    <row r="1962" spans="1:13" x14ac:dyDescent="0.25">
      <c r="A1962" s="9"/>
      <c r="H1962" s="9"/>
      <c r="J1962">
        <v>10</v>
      </c>
      <c r="K1962">
        <f ca="1">SIMULATION!$D$3*SIMULATION!$D$17/$H1952/(SIMULATION!$D$17-$I1952)*(((EXP(-$I1952*$J1962))/(1-EXP(-SIMULATION!$D$4*$I1952)))-(EXP(-SIMULATION!$D$17*$J1962)/(1-EXP(-SIMULATION!$D$4*SIMULATION!$D$17))))</f>
        <v>5.3004477499876135</v>
      </c>
      <c r="L1962">
        <v>0.14733333841285937</v>
      </c>
      <c r="M1962">
        <f t="shared" ca="1" si="30"/>
        <v>6.0813804120762178</v>
      </c>
    </row>
    <row r="1963" spans="1:13" x14ac:dyDescent="0.25">
      <c r="A1963" s="9"/>
      <c r="H1963" s="9"/>
      <c r="J1963">
        <v>11</v>
      </c>
      <c r="K1963">
        <f ca="1">SIMULATION!$D$3*SIMULATION!$D$17/$H1952/(SIMULATION!$D$17-$I1952)*(((EXP(-$I1952*$J1963))/(1-EXP(-SIMULATION!$D$4*$I1952)))-(EXP(-SIMULATION!$D$17*$J1963)/(1-EXP(-SIMULATION!$D$4*SIMULATION!$D$17))))</f>
        <v>5.1943336557758286</v>
      </c>
      <c r="L1963">
        <v>0.39219441816269945</v>
      </c>
      <c r="M1963">
        <f t="shared" ca="1" si="30"/>
        <v>7.231522321645758</v>
      </c>
    </row>
    <row r="1964" spans="1:13" x14ac:dyDescent="0.25">
      <c r="A1964" s="9"/>
      <c r="H1964" s="9"/>
      <c r="J1964">
        <v>12</v>
      </c>
      <c r="K1964">
        <f ca="1">SIMULATION!$D$3*SIMULATION!$D$17/$H1952/(SIMULATION!$D$17-$I1952)*(((EXP(-$I1952*$J1964))/(1-EXP(-SIMULATION!$D$4*$I1952)))-(EXP(-SIMULATION!$D$17*$J1964)/(1-EXP(-SIMULATION!$D$4*SIMULATION!$D$17))))</f>
        <v>5.0866522822114995</v>
      </c>
      <c r="L1964">
        <v>0.1962817692684522</v>
      </c>
      <c r="M1964">
        <f t="shared" ca="1" si="30"/>
        <v>6.0850693918173828</v>
      </c>
    </row>
    <row r="1965" spans="1:13" x14ac:dyDescent="0.25">
      <c r="A1965" s="9"/>
      <c r="H1965" s="9"/>
      <c r="J1965">
        <v>13</v>
      </c>
      <c r="K1965">
        <f ca="1">SIMULATION!$D$3*SIMULATION!$D$17/$H1952/(SIMULATION!$D$17-$I1952)*(((EXP(-$I1952*$J1965))/(1-EXP(-SIMULATION!$D$4*$I1952)))-(EXP(-SIMULATION!$D$17*$J1965)/(1-EXP(-SIMULATION!$D$4*SIMULATION!$D$17))))</f>
        <v>4.9788424504781963</v>
      </c>
      <c r="L1965">
        <v>-0.23965279796390379</v>
      </c>
      <c r="M1965">
        <f t="shared" ca="1" si="30"/>
        <v>3.7856489265996371</v>
      </c>
    </row>
    <row r="1966" spans="1:13" x14ac:dyDescent="0.25">
      <c r="A1966" s="9"/>
      <c r="H1966" s="9"/>
      <c r="J1966">
        <v>14</v>
      </c>
      <c r="K1966">
        <f ca="1">SIMULATION!$D$3*SIMULATION!$D$17/$H1952/(SIMULATION!$D$17-$I1952)*(((EXP(-$I1952*$J1966))/(1-EXP(-SIMULATION!$D$4*$I1952)))-(EXP(-SIMULATION!$D$17*$J1966)/(1-EXP(-SIMULATION!$D$4*SIMULATION!$D$17))))</f>
        <v>4.8718068581847369</v>
      </c>
      <c r="L1966">
        <v>0.18139734297091817</v>
      </c>
      <c r="M1966">
        <f t="shared" ca="1" si="30"/>
        <v>5.7555396777269445</v>
      </c>
    </row>
    <row r="1967" spans="1:13" x14ac:dyDescent="0.25">
      <c r="A1967" s="9"/>
      <c r="H1967" s="9"/>
      <c r="J1967">
        <v>15</v>
      </c>
      <c r="K1967">
        <f ca="1">SIMULATION!$D$3*SIMULATION!$D$17/$H1952/(SIMULATION!$D$17-$I1952)*(((EXP(-$I1952*$J1967))/(1-EXP(-SIMULATION!$D$4*$I1952)))-(EXP(-SIMULATION!$D$17*$J1967)/(1-EXP(-SIMULATION!$D$4*SIMULATION!$D$17))))</f>
        <v>4.7661050687041522</v>
      </c>
      <c r="L1967">
        <v>-4.5134672687377371E-3</v>
      </c>
      <c r="M1967">
        <f t="shared" ca="1" si="30"/>
        <v>4.7445934094771909</v>
      </c>
    </row>
    <row r="1968" spans="1:13" x14ac:dyDescent="0.25">
      <c r="A1968" s="9"/>
      <c r="H1968" s="9"/>
      <c r="J1968">
        <v>16</v>
      </c>
      <c r="K1968">
        <f ca="1">SIMULATION!$D$3*SIMULATION!$D$17/$H1952/(SIMULATION!$D$17-$I1952)*(((EXP(-$I1952*$J1968))/(1-EXP(-SIMULATION!$D$4*$I1952)))-(EXP(-SIMULATION!$D$17*$J1968)/(1-EXP(-SIMULATION!$D$4*SIMULATION!$D$17))))</f>
        <v>4.6620771740069431</v>
      </c>
      <c r="L1968">
        <v>-0.2167578995744836</v>
      </c>
      <c r="M1968">
        <f t="shared" ca="1" si="30"/>
        <v>3.6515351181150537</v>
      </c>
    </row>
    <row r="1969" spans="1:13" x14ac:dyDescent="0.25">
      <c r="A1969" s="9"/>
      <c r="H1969" s="9"/>
      <c r="J1969">
        <v>17</v>
      </c>
      <c r="K1969">
        <f ca="1">SIMULATION!$D$3*SIMULATION!$D$17/$H1952/(SIMULATION!$D$17-$I1952)*(((EXP(-$I1952*$J1969))/(1-EXP(-SIMULATION!$D$4*$I1952)))-(EXP(-SIMULATION!$D$17*$J1969)/(1-EXP(-SIMULATION!$D$4*SIMULATION!$D$17))))</f>
        <v>4.559923031594427</v>
      </c>
      <c r="L1969">
        <v>5.6897716815938804E-2</v>
      </c>
      <c r="M1969">
        <f t="shared" ca="1" si="30"/>
        <v>4.8193722409485638</v>
      </c>
    </row>
    <row r="1970" spans="1:13" x14ac:dyDescent="0.25">
      <c r="A1970" s="9"/>
      <c r="H1970" s="9"/>
      <c r="J1970">
        <v>18</v>
      </c>
      <c r="K1970">
        <f ca="1">SIMULATION!$D$3*SIMULATION!$D$17/$H1952/(SIMULATION!$D$17-$I1952)*(((EXP(-$I1952*$J1970))/(1-EXP(-SIMULATION!$D$4*$I1952)))-(EXP(-SIMULATION!$D$17*$J1970)/(1-EXP(-SIMULATION!$D$4*SIMULATION!$D$17))))</f>
        <v>4.4597530324402825</v>
      </c>
      <c r="L1970">
        <v>5.0335036916480537E-2</v>
      </c>
      <c r="M1970">
        <f t="shared" ca="1" si="30"/>
        <v>4.68423486596655</v>
      </c>
    </row>
    <row r="1971" spans="1:13" x14ac:dyDescent="0.25">
      <c r="A1971" s="9"/>
      <c r="H1971" s="9"/>
      <c r="J1971">
        <v>19</v>
      </c>
      <c r="K1971">
        <f ca="1">SIMULATION!$D$3*SIMULATION!$D$17/$H1952/(SIMULATION!$D$17-$I1952)*(((EXP(-$I1952*$J1971))/(1-EXP(-SIMULATION!$D$4*$I1952)))-(EXP(-SIMULATION!$D$17*$J1971)/(1-EXP(-SIMULATION!$D$4*SIMULATION!$D$17))))</f>
        <v>4.361620625509909</v>
      </c>
      <c r="L1971">
        <v>-0.16759731387798435</v>
      </c>
      <c r="M1971">
        <f t="shared" ca="1" si="30"/>
        <v>3.6306247245196341</v>
      </c>
    </row>
    <row r="1972" spans="1:13" x14ac:dyDescent="0.25">
      <c r="A1972" s="9"/>
      <c r="H1972" s="9"/>
      <c r="J1972">
        <v>20</v>
      </c>
      <c r="K1972">
        <f ca="1">SIMULATION!$D$3*SIMULATION!$D$17/$H1952/(SIMULATION!$D$17-$I1952)*(((EXP(-$I1952*$J1972))/(1-EXP(-SIMULATION!$D$4*$I1952)))-(EXP(-SIMULATION!$D$17*$J1972)/(1-EXP(-SIMULATION!$D$4*SIMULATION!$D$17))))</f>
        <v>4.2655431516464057</v>
      </c>
      <c r="L1972">
        <v>-0.10720002343546639</v>
      </c>
      <c r="M1972">
        <f t="shared" ca="1" si="30"/>
        <v>3.8082768258249176</v>
      </c>
    </row>
    <row r="1973" spans="1:13" x14ac:dyDescent="0.25">
      <c r="A1973" s="9"/>
      <c r="H1973" s="9"/>
      <c r="J1973">
        <v>21</v>
      </c>
      <c r="K1973">
        <f ca="1">SIMULATION!$D$3*SIMULATION!$D$17/$H1952/(SIMULATION!$D$17-$I1952)*(((EXP(-$I1952*$J1973))/(1-EXP(-SIMULATION!$D$4*$I1952)))-(EXP(-SIMULATION!$D$17*$J1973)/(1-EXP(-SIMULATION!$D$4*SIMULATION!$D$17))))</f>
        <v>4.1715151860050925</v>
      </c>
      <c r="L1973">
        <v>-0.51019758730754372</v>
      </c>
      <c r="M1973">
        <f t="shared" ca="1" si="30"/>
        <v>2.0432182026885148</v>
      </c>
    </row>
    <row r="1974" spans="1:13" x14ac:dyDescent="0.25">
      <c r="A1974" s="9"/>
      <c r="H1974" s="9"/>
      <c r="J1974">
        <v>22</v>
      </c>
      <c r="K1974">
        <f ca="1">SIMULATION!$D$3*SIMULATION!$D$17/$H1952/(SIMULATION!$D$17-$I1952)*(((EXP(-$I1952*$J1974))/(1-EXP(-SIMULATION!$D$4*$I1952)))-(EXP(-SIMULATION!$D$17*$J1974)/(1-EXP(-SIMULATION!$D$4*SIMULATION!$D$17))))</f>
        <v>4.0795170799700244</v>
      </c>
      <c r="L1974">
        <v>0.39682820621161319</v>
      </c>
      <c r="M1974">
        <f t="shared" ca="1" si="30"/>
        <v>5.698384525024168</v>
      </c>
    </row>
    <row r="1975" spans="1:13" x14ac:dyDescent="0.25">
      <c r="A1975" s="9"/>
      <c r="H1975" s="9"/>
      <c r="J1975">
        <v>23</v>
      </c>
      <c r="K1975">
        <f ca="1">SIMULATION!$D$3*SIMULATION!$D$17/$H1952/(SIMULATION!$D$17-$I1952)*(((EXP(-$I1952*$J1975))/(1-EXP(-SIMULATION!$D$4*$I1952)))-(EXP(-SIMULATION!$D$17*$J1975)/(1-EXP(-SIMULATION!$D$4*SIMULATION!$D$17))))</f>
        <v>3.9895204269639084</v>
      </c>
      <c r="L1975">
        <v>-0.10351736375443615</v>
      </c>
      <c r="M1975">
        <f t="shared" ca="1" si="30"/>
        <v>3.5765357897201318</v>
      </c>
    </row>
    <row r="1976" spans="1:13" x14ac:dyDescent="0.25">
      <c r="A1976" s="9"/>
      <c r="H1976" s="9"/>
      <c r="J1976">
        <v>24</v>
      </c>
      <c r="K1976">
        <f ca="1">SIMULATION!$D$3*SIMULATION!$D$17/$H1952/(SIMULATION!$D$17-$I1952)*(((EXP(-$I1952*$J1976))/(1-EXP(-SIMULATION!$D$4*$I1952)))-(EXP(-SIMULATION!$D$17*$J1976)/(1-EXP(-SIMULATION!$D$4*SIMULATION!$D$17))))</f>
        <v>3.9014915571920938</v>
      </c>
      <c r="L1976">
        <v>0.41242879926453752</v>
      </c>
      <c r="M1976">
        <f t="shared" ca="1" si="30"/>
        <v>5.5105790354655593</v>
      </c>
    </row>
    <row r="1977" spans="1:13" x14ac:dyDescent="0.25">
      <c r="A1977" s="9">
        <v>80</v>
      </c>
      <c r="B1977" s="2">
        <f ca="1">NORMINV(RAND(),SIMULATION!D7,SIMULATION!D8)</f>
        <v>58.94414057538124</v>
      </c>
      <c r="C1977" s="2">
        <v>2</v>
      </c>
      <c r="D1977" s="2">
        <f ca="1">SIMULATION!$D$11*(1+(SIMULATION!$D$12*LN(1+$C1977)))*(1+(SIMULATION!$D$13*(($B1977/63.5)-1)))</f>
        <v>9.8997352467892838</v>
      </c>
      <c r="E1977" s="2">
        <v>0.19974580687515342</v>
      </c>
      <c r="F1977" s="2">
        <f ca="1">D1977*(1+E1977)</f>
        <v>11.877165851509606</v>
      </c>
      <c r="G1977" s="2">
        <v>0.15734102736079178</v>
      </c>
      <c r="H1977" s="9">
        <f>SIMULATION!$D$15*EXP($G$1977)</f>
        <v>258.37164852114887</v>
      </c>
      <c r="I1977" s="2">
        <f ca="1">$F1977/$H1977</f>
        <v>4.5969307853595272E-2</v>
      </c>
      <c r="J1977">
        <v>0</v>
      </c>
      <c r="K1977">
        <f ca="1">SIMULATION!$D$3*SIMULATION!$D$17/$H1977/(SIMULATION!$D$17-$I1977)*(((EXP(-$I1977*$J1977))/(1-EXP(-SIMULATION!$D$4*$I1977)))-(EXP(-SIMULATION!$D$17*$J1977)/(1-EXP(-SIMULATION!$D$4*SIMULATION!$D$17))))</f>
        <v>1.1786775734874404</v>
      </c>
      <c r="L1977">
        <v>-0.48677382966668548</v>
      </c>
      <c r="M1977">
        <f t="shared" ca="1" si="30"/>
        <v>0.60492817709872293</v>
      </c>
    </row>
    <row r="1978" spans="1:13" x14ac:dyDescent="0.25">
      <c r="A1978" s="9"/>
      <c r="H1978" s="9"/>
      <c r="J1978">
        <v>1</v>
      </c>
      <c r="K1978">
        <f ca="1">SIMULATION!$D$3*SIMULATION!$D$17/$H1977/(SIMULATION!$D$17-$I1977)*(((EXP(-$I1977*$J1978))/(1-EXP(-SIMULATION!$D$4*$I1977)))-(EXP(-SIMULATION!$D$17*$J1978)/(1-EXP(-SIMULATION!$D$4*SIMULATION!$D$17))))</f>
        <v>1.8717448720091916</v>
      </c>
      <c r="L1978">
        <v>0.32125194222264902</v>
      </c>
      <c r="M1978">
        <f t="shared" ca="1" si="30"/>
        <v>2.4730465474874279</v>
      </c>
    </row>
    <row r="1979" spans="1:13" x14ac:dyDescent="0.25">
      <c r="A1979" s="9"/>
      <c r="H1979" s="9"/>
      <c r="J1979">
        <v>2</v>
      </c>
      <c r="K1979">
        <f ca="1">SIMULATION!$D$3*SIMULATION!$D$17/$H1977/(SIMULATION!$D$17-$I1977)*(((EXP(-$I1977*$J1979))/(1-EXP(-SIMULATION!$D$4*$I1977)))-(EXP(-SIMULATION!$D$17*$J1979)/(1-EXP(-SIMULATION!$D$4*SIMULATION!$D$17))))</f>
        <v>2.2657199094392602</v>
      </c>
      <c r="L1979">
        <v>0.25822002415882511</v>
      </c>
      <c r="M1979">
        <f t="shared" ca="1" si="30"/>
        <v>2.850774159191797</v>
      </c>
    </row>
    <row r="1980" spans="1:13" x14ac:dyDescent="0.25">
      <c r="A1980" s="9"/>
      <c r="H1980" s="9"/>
      <c r="J1980">
        <v>3</v>
      </c>
      <c r="K1980">
        <f ca="1">SIMULATION!$D$3*SIMULATION!$D$17/$H1977/(SIMULATION!$D$17-$I1977)*(((EXP(-$I1977*$J1980))/(1-EXP(-SIMULATION!$D$4*$I1977)))-(EXP(-SIMULATION!$D$17*$J1980)/(1-EXP(-SIMULATION!$D$4*SIMULATION!$D$17))))</f>
        <v>2.4702829591443951</v>
      </c>
      <c r="L1980">
        <v>0.20603347036090947</v>
      </c>
      <c r="M1980">
        <f t="shared" ca="1" si="30"/>
        <v>2.9792439299903317</v>
      </c>
    </row>
    <row r="1981" spans="1:13" x14ac:dyDescent="0.25">
      <c r="A1981" s="9"/>
      <c r="H1981" s="9"/>
      <c r="J1981">
        <v>4</v>
      </c>
      <c r="K1981">
        <f ca="1">SIMULATION!$D$3*SIMULATION!$D$17/$H1977/(SIMULATION!$D$17-$I1977)*(((EXP(-$I1977*$J1981))/(1-EXP(-SIMULATION!$D$4*$I1977)))-(EXP(-SIMULATION!$D$17*$J1981)/(1-EXP(-SIMULATION!$D$4*SIMULATION!$D$17))))</f>
        <v>2.555618551796599</v>
      </c>
      <c r="L1981">
        <v>-0.89216277471103744</v>
      </c>
      <c r="M1981">
        <f t="shared" ca="1" si="30"/>
        <v>0.27559081352274206</v>
      </c>
    </row>
    <row r="1982" spans="1:13" x14ac:dyDescent="0.25">
      <c r="A1982" s="9"/>
      <c r="H1982" s="9"/>
      <c r="J1982">
        <v>5</v>
      </c>
      <c r="K1982">
        <f ca="1">SIMULATION!$D$3*SIMULATION!$D$17/$H1977/(SIMULATION!$D$17-$I1977)*(((EXP(-$I1977*$J1982))/(1-EXP(-SIMULATION!$D$4*$I1977)))-(EXP(-SIMULATION!$D$17*$J1982)/(1-EXP(-SIMULATION!$D$4*SIMULATION!$D$17))))</f>
        <v>2.5666059364321332</v>
      </c>
      <c r="L1982">
        <v>0.22921278753319782</v>
      </c>
      <c r="M1982">
        <f t="shared" ca="1" si="30"/>
        <v>3.1549048376209958</v>
      </c>
    </row>
    <row r="1983" spans="1:13" x14ac:dyDescent="0.25">
      <c r="A1983" s="9"/>
      <c r="H1983" s="9"/>
      <c r="J1983">
        <v>6</v>
      </c>
      <c r="K1983">
        <f ca="1">SIMULATION!$D$3*SIMULATION!$D$17/$H1977/(SIMULATION!$D$17-$I1977)*(((EXP(-$I1977*$J1983))/(1-EXP(-SIMULATION!$D$4*$I1977)))-(EXP(-SIMULATION!$D$17*$J1983)/(1-EXP(-SIMULATION!$D$4*SIMULATION!$D$17))))</f>
        <v>2.5319124680017264</v>
      </c>
      <c r="L1983">
        <v>0.35885345174197608</v>
      </c>
      <c r="M1983">
        <f t="shared" ca="1" si="30"/>
        <v>3.4404979966526916</v>
      </c>
    </row>
    <row r="1984" spans="1:13" x14ac:dyDescent="0.25">
      <c r="A1984" s="9"/>
      <c r="H1984" s="9"/>
      <c r="J1984">
        <v>7</v>
      </c>
      <c r="K1984">
        <f ca="1">SIMULATION!$D$3*SIMULATION!$D$17/$H1977/(SIMULATION!$D$17-$I1977)*(((EXP(-$I1977*$J1984))/(1-EXP(-SIMULATION!$D$4*$I1977)))-(EXP(-SIMULATION!$D$17*$J1984)/(1-EXP(-SIMULATION!$D$4*SIMULATION!$D$17))))</f>
        <v>2.4698206756623549</v>
      </c>
      <c r="L1984">
        <v>-0.15797411611727105</v>
      </c>
      <c r="M1984">
        <f t="shared" ca="1" si="30"/>
        <v>2.0796529374564332</v>
      </c>
    </row>
    <row r="1985" spans="1:13" x14ac:dyDescent="0.25">
      <c r="A1985" s="9"/>
      <c r="H1985" s="9"/>
      <c r="J1985">
        <v>8</v>
      </c>
      <c r="K1985">
        <f ca="1">SIMULATION!$D$3*SIMULATION!$D$17/$H1977/(SIMULATION!$D$17-$I1977)*(((EXP(-$I1977*$J1985))/(1-EXP(-SIMULATION!$D$4*$I1977)))-(EXP(-SIMULATION!$D$17*$J1985)/(1-EXP(-SIMULATION!$D$4*SIMULATION!$D$17))))</f>
        <v>2.3919622031651127</v>
      </c>
      <c r="L1985">
        <v>-9.7931951146062613E-3</v>
      </c>
      <c r="M1985">
        <f t="shared" ca="1" si="30"/>
        <v>2.3685372506027531</v>
      </c>
    </row>
    <row r="1986" spans="1:13" x14ac:dyDescent="0.25">
      <c r="A1986" s="9"/>
      <c r="H1986" s="9"/>
      <c r="J1986">
        <v>9</v>
      </c>
      <c r="K1986">
        <f ca="1">SIMULATION!$D$3*SIMULATION!$D$17/$H1977/(SIMULATION!$D$17-$I1977)*(((EXP(-$I1977*$J1986))/(1-EXP(-SIMULATION!$D$4*$I1977)))-(EXP(-SIMULATION!$D$17*$J1986)/(1-EXP(-SIMULATION!$D$4*SIMULATION!$D$17))))</f>
        <v>2.3057104304455529</v>
      </c>
      <c r="L1986">
        <v>2.8398757965534458E-2</v>
      </c>
      <c r="M1986">
        <f t="shared" ca="1" si="30"/>
        <v>2.3711897428983844</v>
      </c>
    </row>
    <row r="1987" spans="1:13" x14ac:dyDescent="0.25">
      <c r="A1987" s="9"/>
      <c r="H1987" s="9"/>
      <c r="J1987">
        <v>10</v>
      </c>
      <c r="K1987">
        <f ca="1">SIMULATION!$D$3*SIMULATION!$D$17/$H1977/(SIMULATION!$D$17-$I1977)*(((EXP(-$I1977*$J1987))/(1-EXP(-SIMULATION!$D$4*$I1977)))-(EXP(-SIMULATION!$D$17*$J1987)/(1-EXP(-SIMULATION!$D$4*SIMULATION!$D$17))))</f>
        <v>2.2157135535664843</v>
      </c>
      <c r="L1987">
        <v>-0.12594481427148571</v>
      </c>
      <c r="M1987">
        <f t="shared" ref="M1987:M2050" ca="1" si="31">$K1987*(1+$L1987)</f>
        <v>1.9366559215837398</v>
      </c>
    </row>
    <row r="1988" spans="1:13" x14ac:dyDescent="0.25">
      <c r="A1988" s="9"/>
      <c r="H1988" s="9"/>
      <c r="J1988">
        <v>11</v>
      </c>
      <c r="K1988">
        <f ca="1">SIMULATION!$D$3*SIMULATION!$D$17/$H1977/(SIMULATION!$D$17-$I1977)*(((EXP(-$I1977*$J1988))/(1-EXP(-SIMULATION!$D$4*$I1977)))-(EXP(-SIMULATION!$D$17*$J1988)/(1-EXP(-SIMULATION!$D$4*SIMULATION!$D$17))))</f>
        <v>2.1248768571471333</v>
      </c>
      <c r="L1988">
        <v>-0.13063315077869109</v>
      </c>
      <c r="M1988">
        <f t="shared" ca="1" si="31"/>
        <v>1.8472974982812806</v>
      </c>
    </row>
    <row r="1989" spans="1:13" x14ac:dyDescent="0.25">
      <c r="A1989" s="9"/>
      <c r="H1989" s="9"/>
      <c r="J1989">
        <v>12</v>
      </c>
      <c r="K1989">
        <f ca="1">SIMULATION!$D$3*SIMULATION!$D$17/$H1977/(SIMULATION!$D$17-$I1977)*(((EXP(-$I1977*$J1989))/(1-EXP(-SIMULATION!$D$4*$I1977)))-(EXP(-SIMULATION!$D$17*$J1989)/(1-EXP(-SIMULATION!$D$4*SIMULATION!$D$17))))</f>
        <v>2.0349920232632686</v>
      </c>
      <c r="L1989">
        <v>0.18311255862772882</v>
      </c>
      <c r="M1989">
        <f t="shared" ca="1" si="31"/>
        <v>2.4076246194300244</v>
      </c>
    </row>
    <row r="1990" spans="1:13" x14ac:dyDescent="0.25">
      <c r="A1990" s="9"/>
      <c r="H1990" s="9"/>
      <c r="J1990">
        <v>13</v>
      </c>
      <c r="K1990">
        <f ca="1">SIMULATION!$D$3*SIMULATION!$D$17/$H1977/(SIMULATION!$D$17-$I1977)*(((EXP(-$I1977*$J1990))/(1-EXP(-SIMULATION!$D$4*$I1977)))-(EXP(-SIMULATION!$D$17*$J1990)/(1-EXP(-SIMULATION!$D$4*SIMULATION!$D$17))))</f>
        <v>1.9471402597186198</v>
      </c>
      <c r="L1990">
        <v>0.37730841359815304</v>
      </c>
      <c r="M1990">
        <f t="shared" ca="1" si="31"/>
        <v>2.681812662166148</v>
      </c>
    </row>
    <row r="1991" spans="1:13" x14ac:dyDescent="0.25">
      <c r="A1991" s="9"/>
      <c r="H1991" s="9"/>
      <c r="J1991">
        <v>14</v>
      </c>
      <c r="K1991">
        <f ca="1">SIMULATION!$D$3*SIMULATION!$D$17/$H1977/(SIMULATION!$D$17-$I1977)*(((EXP(-$I1977*$J1991))/(1-EXP(-SIMULATION!$D$4*$I1977)))-(EXP(-SIMULATION!$D$17*$J1991)/(1-EXP(-SIMULATION!$D$4*SIMULATION!$D$17))))</f>
        <v>1.8619504929347992</v>
      </c>
      <c r="L1991">
        <v>0.58974544599259038</v>
      </c>
      <c r="M1991">
        <f t="shared" ca="1" si="31"/>
        <v>2.9600273168067557</v>
      </c>
    </row>
    <row r="1992" spans="1:13" x14ac:dyDescent="0.25">
      <c r="A1992" s="9"/>
      <c r="H1992" s="9"/>
      <c r="J1992">
        <v>15</v>
      </c>
      <c r="K1992">
        <f ca="1">SIMULATION!$D$3*SIMULATION!$D$17/$H1977/(SIMULATION!$D$17-$I1977)*(((EXP(-$I1977*$J1992))/(1-EXP(-SIMULATION!$D$4*$I1977)))-(EXP(-SIMULATION!$D$17*$J1992)/(1-EXP(-SIMULATION!$D$4*SIMULATION!$D$17))))</f>
        <v>1.7797646890873902</v>
      </c>
      <c r="L1992">
        <v>-0.18923787648868171</v>
      </c>
      <c r="M1992">
        <f t="shared" ca="1" si="31"/>
        <v>1.4429657986749536</v>
      </c>
    </row>
    <row r="1993" spans="1:13" x14ac:dyDescent="0.25">
      <c r="A1993" s="9"/>
      <c r="H1993" s="9"/>
      <c r="J1993">
        <v>16</v>
      </c>
      <c r="K1993">
        <f ca="1">SIMULATION!$D$3*SIMULATION!$D$17/$H1977/(SIMULATION!$D$17-$I1977)*(((EXP(-$I1977*$J1993))/(1-EXP(-SIMULATION!$D$4*$I1977)))-(EXP(-SIMULATION!$D$17*$J1993)/(1-EXP(-SIMULATION!$D$4*SIMULATION!$D$17))))</f>
        <v>1.7007436668390938</v>
      </c>
      <c r="L1993">
        <v>-9.4685799434267564E-3</v>
      </c>
      <c r="M1993">
        <f t="shared" ca="1" si="31"/>
        <v>1.6846400394663512</v>
      </c>
    </row>
    <row r="1994" spans="1:13" x14ac:dyDescent="0.25">
      <c r="A1994" s="9"/>
      <c r="H1994" s="9"/>
      <c r="J1994">
        <v>17</v>
      </c>
      <c r="K1994">
        <f ca="1">SIMULATION!$D$3*SIMULATION!$D$17/$H1977/(SIMULATION!$D$17-$I1977)*(((EXP(-$I1977*$J1994))/(1-EXP(-SIMULATION!$D$4*$I1977)))-(EXP(-SIMULATION!$D$17*$J1994)/(1-EXP(-SIMULATION!$D$4*SIMULATION!$D$17))))</f>
        <v>1.6249347814423414</v>
      </c>
      <c r="L1994">
        <v>-8.9873836282011343E-2</v>
      </c>
      <c r="M1994">
        <f t="shared" ca="1" si="31"/>
        <v>1.4788956589260467</v>
      </c>
    </row>
    <row r="1995" spans="1:13" x14ac:dyDescent="0.25">
      <c r="A1995" s="9"/>
      <c r="H1995" s="9"/>
      <c r="J1995">
        <v>18</v>
      </c>
      <c r="K1995">
        <f ca="1">SIMULATION!$D$3*SIMULATION!$D$17/$H1977/(SIMULATION!$D$17-$I1977)*(((EXP(-$I1977*$J1995))/(1-EXP(-SIMULATION!$D$4*$I1977)))-(EXP(-SIMULATION!$D$17*$J1995)/(1-EXP(-SIMULATION!$D$4*SIMULATION!$D$17))))</f>
        <v>1.5523151806279933</v>
      </c>
      <c r="L1995">
        <v>0.26612614406834578</v>
      </c>
      <c r="M1995">
        <f t="shared" ca="1" si="31"/>
        <v>1.9654268340272789</v>
      </c>
    </row>
    <row r="1996" spans="1:13" x14ac:dyDescent="0.25">
      <c r="A1996" s="9"/>
      <c r="H1996" s="9"/>
      <c r="J1996">
        <v>19</v>
      </c>
      <c r="K1996">
        <f ca="1">SIMULATION!$D$3*SIMULATION!$D$17/$H1977/(SIMULATION!$D$17-$I1977)*(((EXP(-$I1977*$J1996))/(1-EXP(-SIMULATION!$D$4*$I1977)))-(EXP(-SIMULATION!$D$17*$J1996)/(1-EXP(-SIMULATION!$D$4*SIMULATION!$D$17))))</f>
        <v>1.4828194115909035</v>
      </c>
      <c r="L1996">
        <v>-0.15809854491136313</v>
      </c>
      <c r="M1996">
        <f t="shared" ca="1" si="31"/>
        <v>1.248387820252058</v>
      </c>
    </row>
    <row r="1997" spans="1:13" x14ac:dyDescent="0.25">
      <c r="A1997" s="9"/>
      <c r="H1997" s="9"/>
      <c r="J1997">
        <v>20</v>
      </c>
      <c r="K1997">
        <f ca="1">SIMULATION!$D$3*SIMULATION!$D$17/$H1977/(SIMULATION!$D$17-$I1977)*(((EXP(-$I1977*$J1997))/(1-EXP(-SIMULATION!$D$4*$I1977)))-(EXP(-SIMULATION!$D$17*$J1997)/(1-EXP(-SIMULATION!$D$4*SIMULATION!$D$17))))</f>
        <v>1.416357004830139</v>
      </c>
      <c r="L1997">
        <v>0.31400080246019269</v>
      </c>
      <c r="M1997">
        <f t="shared" ca="1" si="31"/>
        <v>1.8610942409169176</v>
      </c>
    </row>
    <row r="1998" spans="1:13" x14ac:dyDescent="0.25">
      <c r="A1998" s="9"/>
      <c r="H1998" s="9"/>
      <c r="J1998">
        <v>21</v>
      </c>
      <c r="K1998">
        <f ca="1">SIMULATION!$D$3*SIMULATION!$D$17/$H1977/(SIMULATION!$D$17-$I1977)*(((EXP(-$I1977*$J1998))/(1-EXP(-SIMULATION!$D$4*$I1977)))-(EXP(-SIMULATION!$D$17*$J1998)/(1-EXP(-SIMULATION!$D$4*SIMULATION!$D$17))))</f>
        <v>1.3528236397390832</v>
      </c>
      <c r="L1998">
        <v>0.52161754092151569</v>
      </c>
      <c r="M1998">
        <f t="shared" ca="1" si="31"/>
        <v>2.0584801800002781</v>
      </c>
    </row>
    <row r="1999" spans="1:13" x14ac:dyDescent="0.25">
      <c r="A1999" s="9"/>
      <c r="H1999" s="9"/>
      <c r="J1999">
        <v>22</v>
      </c>
      <c r="K1999">
        <f ca="1">SIMULATION!$D$3*SIMULATION!$D$17/$H1977/(SIMULATION!$D$17-$I1977)*(((EXP(-$I1977*$J1999))/(1-EXP(-SIMULATION!$D$4*$I1977)))-(EXP(-SIMULATION!$D$17*$J1999)/(1-EXP(-SIMULATION!$D$4*SIMULATION!$D$17))))</f>
        <v>1.2921082018330088</v>
      </c>
      <c r="L1999">
        <v>-0.61547739384847411</v>
      </c>
      <c r="M1999">
        <f t="shared" ca="1" si="31"/>
        <v>0.49684481319859036</v>
      </c>
    </row>
    <row r="2000" spans="1:13" x14ac:dyDescent="0.25">
      <c r="A2000" s="9"/>
      <c r="H2000" s="9"/>
      <c r="J2000">
        <v>23</v>
      </c>
      <c r="K2000">
        <f ca="1">SIMULATION!$D$3*SIMULATION!$D$17/$H1977/(SIMULATION!$D$17-$I1977)*(((EXP(-$I1977*$J2000))/(1-EXP(-SIMULATION!$D$4*$I1977)))-(EXP(-SIMULATION!$D$17*$J2000)/(1-EXP(-SIMULATION!$D$4*SIMULATION!$D$17))))</f>
        <v>1.2340972116391411</v>
      </c>
      <c r="L2000">
        <v>-0.414870586772776</v>
      </c>
      <c r="M2000">
        <f t="shared" ca="1" si="31"/>
        <v>0.72210657731176386</v>
      </c>
    </row>
    <row r="2001" spans="1:13" x14ac:dyDescent="0.25">
      <c r="A2001" s="9"/>
      <c r="H2001" s="9"/>
      <c r="J2001">
        <v>24</v>
      </c>
      <c r="K2001">
        <f ca="1">SIMULATION!$D$3*SIMULATION!$D$17/$H1977/(SIMULATION!$D$17-$I1977)*(((EXP(-$I1977*$J2001))/(1-EXP(-SIMULATION!$D$4*$I1977)))-(EXP(-SIMULATION!$D$17*$J2001)/(1-EXP(-SIMULATION!$D$4*SIMULATION!$D$17))))</f>
        <v>1.1786775734874408</v>
      </c>
      <c r="L2001">
        <v>0.23804899478148842</v>
      </c>
      <c r="M2001">
        <f t="shared" ca="1" si="31"/>
        <v>1.4592605850276099</v>
      </c>
    </row>
    <row r="2002" spans="1:13" x14ac:dyDescent="0.25">
      <c r="A2002" s="9">
        <v>81</v>
      </c>
      <c r="B2002" s="2">
        <f ca="1">NORMINV(RAND(),SIMULATION!D7,SIMULATION!D8)</f>
        <v>60.15148784949546</v>
      </c>
      <c r="C2002" s="2">
        <v>2</v>
      </c>
      <c r="D2002" s="2">
        <f ca="1">SIMULATION!$D$11*(1+(SIMULATION!$D$12*LN(1+$C2002)))*(1+(SIMULATION!$D$13*(($B2002/63.5)-1)))</f>
        <v>9.9893949527716721</v>
      </c>
      <c r="E2002" s="2">
        <v>-0.17384646257714081</v>
      </c>
      <c r="F2002" s="2">
        <f ca="1">D2002*(1+E2002)</f>
        <v>8.2527739769463722</v>
      </c>
      <c r="G2002" s="2">
        <v>0.11013259571753345</v>
      </c>
      <c r="H2002" s="9">
        <f>SIMULATION!$D$15*EXP($G$2002)</f>
        <v>246.45775879912014</v>
      </c>
      <c r="I2002" s="2">
        <f ca="1">$F2002/$H2002</f>
        <v>3.3485551508536375E-2</v>
      </c>
      <c r="J2002">
        <v>0</v>
      </c>
      <c r="K2002">
        <f ca="1">SIMULATION!$D$3*SIMULATION!$D$17/$H2002/(SIMULATION!$D$17-$I2002)*(((EXP(-$I2002*$J2002))/(1-EXP(-SIMULATION!$D$4*$I2002)))-(EXP(-SIMULATION!$D$17*$J2002)/(1-EXP(-SIMULATION!$D$4*SIMULATION!$D$17))))</f>
        <v>1.9560415621253255</v>
      </c>
      <c r="L2002">
        <v>5.0813347815351587E-2</v>
      </c>
      <c r="M2002">
        <f t="shared" ca="1" si="31"/>
        <v>2.0554345823628832</v>
      </c>
    </row>
    <row r="2003" spans="1:13" x14ac:dyDescent="0.25">
      <c r="A2003" s="9"/>
      <c r="H2003" s="9"/>
      <c r="J2003">
        <v>1</v>
      </c>
      <c r="K2003">
        <f ca="1">SIMULATION!$D$3*SIMULATION!$D$17/$H2002/(SIMULATION!$D$17-$I2002)*(((EXP(-$I2002*$J2003))/(1-EXP(-SIMULATION!$D$4*$I2002)))-(EXP(-SIMULATION!$D$17*$J2003)/(1-EXP(-SIMULATION!$D$4*SIMULATION!$D$17))))</f>
        <v>2.6789417908587967</v>
      </c>
      <c r="L2003">
        <v>-0.18760172093298158</v>
      </c>
      <c r="M2003">
        <f t="shared" ca="1" si="31"/>
        <v>2.1763677006144029</v>
      </c>
    </row>
    <row r="2004" spans="1:13" x14ac:dyDescent="0.25">
      <c r="A2004" s="9"/>
      <c r="H2004" s="9"/>
      <c r="J2004">
        <v>2</v>
      </c>
      <c r="K2004">
        <f ca="1">SIMULATION!$D$3*SIMULATION!$D$17/$H2002/(SIMULATION!$D$17-$I2002)*(((EXP(-$I2002*$J2004))/(1-EXP(-SIMULATION!$D$4*$I2002)))-(EXP(-SIMULATION!$D$17*$J2004)/(1-EXP(-SIMULATION!$D$4*SIMULATION!$D$17))))</f>
        <v>3.0952517230977787</v>
      </c>
      <c r="L2004">
        <v>-1.1289367626042345E-2</v>
      </c>
      <c r="M2004">
        <f t="shared" ca="1" si="31"/>
        <v>3.060308288500587</v>
      </c>
    </row>
    <row r="2005" spans="1:13" x14ac:dyDescent="0.25">
      <c r="A2005" s="9"/>
      <c r="H2005" s="9"/>
      <c r="J2005">
        <v>3</v>
      </c>
      <c r="K2005">
        <f ca="1">SIMULATION!$D$3*SIMULATION!$D$17/$H2002/(SIMULATION!$D$17-$I2002)*(((EXP(-$I2002*$J2005))/(1-EXP(-SIMULATION!$D$4*$I2002)))-(EXP(-SIMULATION!$D$17*$J2005)/(1-EXP(-SIMULATION!$D$4*SIMULATION!$D$17))))</f>
        <v>3.3166370057521903</v>
      </c>
      <c r="L2005">
        <v>-4.6088688336609555E-2</v>
      </c>
      <c r="M2005">
        <f t="shared" ca="1" si="31"/>
        <v>3.1637775564684119</v>
      </c>
    </row>
    <row r="2006" spans="1:13" x14ac:dyDescent="0.25">
      <c r="A2006" s="9"/>
      <c r="H2006" s="9"/>
      <c r="J2006">
        <v>4</v>
      </c>
      <c r="K2006">
        <f ca="1">SIMULATION!$D$3*SIMULATION!$D$17/$H2002/(SIMULATION!$D$17-$I2002)*(((EXP(-$I2002*$J2006))/(1-EXP(-SIMULATION!$D$4*$I2002)))-(EXP(-SIMULATION!$D$17*$J2006)/(1-EXP(-SIMULATION!$D$4*SIMULATION!$D$17))))</f>
        <v>3.4146047894233984</v>
      </c>
      <c r="L2006">
        <v>-0.14406595060265331</v>
      </c>
      <c r="M2006">
        <f t="shared" ca="1" si="31"/>
        <v>2.9226765045027436</v>
      </c>
    </row>
    <row r="2007" spans="1:13" x14ac:dyDescent="0.25">
      <c r="A2007" s="9"/>
      <c r="H2007" s="9"/>
      <c r="J2007">
        <v>5</v>
      </c>
      <c r="K2007">
        <f ca="1">SIMULATION!$D$3*SIMULATION!$D$17/$H2002/(SIMULATION!$D$17-$I2002)*(((EXP(-$I2002*$J2007))/(1-EXP(-SIMULATION!$D$4*$I2002)))-(EXP(-SIMULATION!$D$17*$J2007)/(1-EXP(-SIMULATION!$D$4*SIMULATION!$D$17))))</f>
        <v>3.4349293618049836</v>
      </c>
      <c r="L2007">
        <v>-9.0188365323663078E-3</v>
      </c>
      <c r="M2007">
        <f t="shared" ca="1" si="31"/>
        <v>3.4039502953906391</v>
      </c>
    </row>
    <row r="2008" spans="1:13" x14ac:dyDescent="0.25">
      <c r="A2008" s="9"/>
      <c r="H2008" s="9"/>
      <c r="J2008">
        <v>6</v>
      </c>
      <c r="K2008">
        <f ca="1">SIMULATION!$D$3*SIMULATION!$D$17/$H2002/(SIMULATION!$D$17-$I2002)*(((EXP(-$I2002*$J2008))/(1-EXP(-SIMULATION!$D$4*$I2002)))-(EXP(-SIMULATION!$D$17*$J2008)/(1-EXP(-SIMULATION!$D$4*SIMULATION!$D$17))))</f>
        <v>3.406896388556846</v>
      </c>
      <c r="L2008">
        <v>0.18879959212425707</v>
      </c>
      <c r="M2008">
        <f t="shared" ca="1" si="31"/>
        <v>4.0501170371259834</v>
      </c>
    </row>
    <row r="2009" spans="1:13" x14ac:dyDescent="0.25">
      <c r="A2009" s="9"/>
      <c r="H2009" s="9"/>
      <c r="J2009">
        <v>7</v>
      </c>
      <c r="K2009">
        <f ca="1">SIMULATION!$D$3*SIMULATION!$D$17/$H2002/(SIMULATION!$D$17-$I2002)*(((EXP(-$I2002*$J2009))/(1-EXP(-SIMULATION!$D$4*$I2002)))-(EXP(-SIMULATION!$D$17*$J2009)/(1-EXP(-SIMULATION!$D$4*SIMULATION!$D$17))))</f>
        <v>3.3492267938825848</v>
      </c>
      <c r="L2009">
        <v>0.37760140060761277</v>
      </c>
      <c r="M2009">
        <f t="shared" ca="1" si="31"/>
        <v>4.6138995222051928</v>
      </c>
    </row>
    <row r="2010" spans="1:13" x14ac:dyDescent="0.25">
      <c r="A2010" s="9"/>
      <c r="H2010" s="9"/>
      <c r="J2010">
        <v>8</v>
      </c>
      <c r="K2010">
        <f ca="1">SIMULATION!$D$3*SIMULATION!$D$17/$H2002/(SIMULATION!$D$17-$I2002)*(((EXP(-$I2002*$J2010))/(1-EXP(-SIMULATION!$D$4*$I2002)))-(EXP(-SIMULATION!$D$17*$J2010)/(1-EXP(-SIMULATION!$D$4*SIMULATION!$D$17))))</f>
        <v>3.273872875381707</v>
      </c>
      <c r="L2010">
        <v>-0.19789685613021435</v>
      </c>
      <c r="M2010">
        <f t="shared" ca="1" si="31"/>
        <v>2.6259837259736822</v>
      </c>
    </row>
    <row r="2011" spans="1:13" x14ac:dyDescent="0.25">
      <c r="A2011" s="9"/>
      <c r="H2011" s="9"/>
      <c r="J2011">
        <v>9</v>
      </c>
      <c r="K2011">
        <f ca="1">SIMULATION!$D$3*SIMULATION!$D$17/$H2002/(SIMULATION!$D$17-$I2002)*(((EXP(-$I2002*$J2011))/(1-EXP(-SIMULATION!$D$4*$I2002)))-(EXP(-SIMULATION!$D$17*$J2011)/(1-EXP(-SIMULATION!$D$4*SIMULATION!$D$17))))</f>
        <v>3.1884508966716534</v>
      </c>
      <c r="L2011">
        <v>0.22429278712274572</v>
      </c>
      <c r="M2011">
        <f t="shared" ca="1" si="31"/>
        <v>3.9035974348901563</v>
      </c>
    </row>
    <row r="2012" spans="1:13" x14ac:dyDescent="0.25">
      <c r="A2012" s="9"/>
      <c r="H2012" s="9"/>
      <c r="J2012">
        <v>10</v>
      </c>
      <c r="K2012">
        <f ca="1">SIMULATION!$D$3*SIMULATION!$D$17/$H2002/(SIMULATION!$D$17-$I2002)*(((EXP(-$I2002*$J2012))/(1-EXP(-SIMULATION!$D$4*$I2002)))-(EXP(-SIMULATION!$D$17*$J2012)/(1-EXP(-SIMULATION!$D$4*SIMULATION!$D$17))))</f>
        <v>3.0977999035080752</v>
      </c>
      <c r="L2012">
        <v>0.18591218591915887</v>
      </c>
      <c r="M2012">
        <f t="shared" ca="1" si="31"/>
        <v>3.6737186551094205</v>
      </c>
    </row>
    <row r="2013" spans="1:13" x14ac:dyDescent="0.25">
      <c r="A2013" s="9"/>
      <c r="H2013" s="9"/>
      <c r="J2013">
        <v>11</v>
      </c>
      <c r="K2013">
        <f ca="1">SIMULATION!$D$3*SIMULATION!$D$17/$H2002/(SIMULATION!$D$17-$I2002)*(((EXP(-$I2002*$J2013))/(1-EXP(-SIMULATION!$D$4*$I2002)))-(EXP(-SIMULATION!$D$17*$J2013)/(1-EXP(-SIMULATION!$D$4*SIMULATION!$D$17))))</f>
        <v>3.0049806043010596</v>
      </c>
      <c r="L2013">
        <v>-4.3277118582473684E-2</v>
      </c>
      <c r="M2013">
        <f t="shared" ca="1" si="31"/>
        <v>2.8749337023506896</v>
      </c>
    </row>
    <row r="2014" spans="1:13" x14ac:dyDescent="0.25">
      <c r="A2014" s="9"/>
      <c r="H2014" s="9"/>
      <c r="J2014">
        <v>12</v>
      </c>
      <c r="K2014">
        <f ca="1">SIMULATION!$D$3*SIMULATION!$D$17/$H2002/(SIMULATION!$D$17-$I2002)*(((EXP(-$I2002*$J2014))/(1-EXP(-SIMULATION!$D$4*$I2002)))-(EXP(-SIMULATION!$D$17*$J2014)/(1-EXP(-SIMULATION!$D$4*SIMULATION!$D$17))))</f>
        <v>2.9119154318409972</v>
      </c>
      <c r="L2014">
        <v>-8.5024458802807554E-2</v>
      </c>
      <c r="M2014">
        <f t="shared" ca="1" si="31"/>
        <v>2.664331398169173</v>
      </c>
    </row>
    <row r="2015" spans="1:13" x14ac:dyDescent="0.25">
      <c r="A2015" s="9"/>
      <c r="H2015" s="9"/>
      <c r="J2015">
        <v>13</v>
      </c>
      <c r="K2015">
        <f ca="1">SIMULATION!$D$3*SIMULATION!$D$17/$H2002/(SIMULATION!$D$17-$I2002)*(((EXP(-$I2002*$J2015))/(1-EXP(-SIMULATION!$D$4*$I2002)))-(EXP(-SIMULATION!$D$17*$J2015)/(1-EXP(-SIMULATION!$D$4*SIMULATION!$D$17))))</f>
        <v>2.819798666719985</v>
      </c>
      <c r="L2015">
        <v>-1.3053110710784759E-2</v>
      </c>
      <c r="M2015">
        <f t="shared" ca="1" si="31"/>
        <v>2.7829915225411659</v>
      </c>
    </row>
    <row r="2016" spans="1:13" x14ac:dyDescent="0.25">
      <c r="A2016" s="9"/>
      <c r="H2016" s="9"/>
      <c r="J2016">
        <v>14</v>
      </c>
      <c r="K2016">
        <f ca="1">SIMULATION!$D$3*SIMULATION!$D$17/$H2002/(SIMULATION!$D$17-$I2002)*(((EXP(-$I2002*$J2016))/(1-EXP(-SIMULATION!$D$4*$I2002)))-(EXP(-SIMULATION!$D$17*$J2016)/(1-EXP(-SIMULATION!$D$4*SIMULATION!$D$17))))</f>
        <v>2.729359212143875</v>
      </c>
      <c r="L2016">
        <v>5.8367532664173653E-2</v>
      </c>
      <c r="M2016">
        <f t="shared" ca="1" si="31"/>
        <v>2.8886651751109462</v>
      </c>
    </row>
    <row r="2017" spans="1:13" x14ac:dyDescent="0.25">
      <c r="A2017" s="9"/>
      <c r="H2017" s="9"/>
      <c r="J2017">
        <v>15</v>
      </c>
      <c r="K2017">
        <f ca="1">SIMULATION!$D$3*SIMULATION!$D$17/$H2002/(SIMULATION!$D$17-$I2002)*(((EXP(-$I2002*$J2017))/(1-EXP(-SIMULATION!$D$4*$I2002)))-(EXP(-SIMULATION!$D$17*$J2017)/(1-EXP(-SIMULATION!$D$4*SIMULATION!$D$17))))</f>
        <v>2.6410289455691611</v>
      </c>
      <c r="L2017">
        <v>-1.0878203037954073E-2</v>
      </c>
      <c r="M2017">
        <f t="shared" ca="1" si="31"/>
        <v>2.6122992964701459</v>
      </c>
    </row>
    <row r="2018" spans="1:13" x14ac:dyDescent="0.25">
      <c r="A2018" s="9"/>
      <c r="H2018" s="9"/>
      <c r="J2018">
        <v>16</v>
      </c>
      <c r="K2018">
        <f ca="1">SIMULATION!$D$3*SIMULATION!$D$17/$H2002/(SIMULATION!$D$17-$I2002)*(((EXP(-$I2002*$J2018))/(1-EXP(-SIMULATION!$D$4*$I2002)))-(EXP(-SIMULATION!$D$17*$J2018)/(1-EXP(-SIMULATION!$D$4*SIMULATION!$D$17))))</f>
        <v>2.5550505630219731</v>
      </c>
      <c r="L2018">
        <v>0.27926345262451924</v>
      </c>
      <c r="M2018">
        <f t="shared" ca="1" si="31"/>
        <v>3.2685828048817109</v>
      </c>
    </row>
    <row r="2019" spans="1:13" x14ac:dyDescent="0.25">
      <c r="A2019" s="9"/>
      <c r="H2019" s="9"/>
      <c r="J2019">
        <v>17</v>
      </c>
      <c r="K2019">
        <f ca="1">SIMULATION!$D$3*SIMULATION!$D$17/$H2002/(SIMULATION!$D$17-$I2002)*(((EXP(-$I2002*$J2019))/(1-EXP(-SIMULATION!$D$4*$I2002)))-(EXP(-SIMULATION!$D$17*$J2019)/(1-EXP(-SIMULATION!$D$4*SIMULATION!$D$17))))</f>
        <v>2.4715466501595702</v>
      </c>
      <c r="L2019">
        <v>1.155040152264691E-2</v>
      </c>
      <c r="M2019">
        <f t="shared" ca="1" si="31"/>
        <v>2.5000940063508659</v>
      </c>
    </row>
    <row r="2020" spans="1:13" x14ac:dyDescent="0.25">
      <c r="A2020" s="9"/>
      <c r="H2020" s="9"/>
      <c r="J2020">
        <v>18</v>
      </c>
      <c r="K2020">
        <f ca="1">SIMULATION!$D$3*SIMULATION!$D$17/$H2002/(SIMULATION!$D$17-$I2002)*(((EXP(-$I2002*$J2020))/(1-EXP(-SIMULATION!$D$4*$I2002)))-(EXP(-SIMULATION!$D$17*$J2020)/(1-EXP(-SIMULATION!$D$4*SIMULATION!$D$17))))</f>
        <v>2.3905639077449914</v>
      </c>
      <c r="L2020">
        <v>-4.9677104544245503E-2</v>
      </c>
      <c r="M2020">
        <f t="shared" ca="1" si="31"/>
        <v>2.2718076145802435</v>
      </c>
    </row>
    <row r="2021" spans="1:13" x14ac:dyDescent="0.25">
      <c r="A2021" s="9"/>
      <c r="H2021" s="9"/>
      <c r="J2021">
        <v>19</v>
      </c>
      <c r="K2021">
        <f ca="1">SIMULATION!$D$3*SIMULATION!$D$17/$H2002/(SIMULATION!$D$17-$I2002)*(((EXP(-$I2002*$J2021))/(1-EXP(-SIMULATION!$D$4*$I2002)))-(EXP(-SIMULATION!$D$17*$J2021)/(1-EXP(-SIMULATION!$D$4*SIMULATION!$D$17))))</f>
        <v>2.312101456682945</v>
      </c>
      <c r="L2021">
        <v>-0.10898282642486663</v>
      </c>
      <c r="M2021">
        <f t="shared" ca="1" si="31"/>
        <v>2.0601221049525864</v>
      </c>
    </row>
    <row r="2022" spans="1:13" x14ac:dyDescent="0.25">
      <c r="A2022" s="9"/>
      <c r="H2022" s="9"/>
      <c r="J2022">
        <v>20</v>
      </c>
      <c r="K2022">
        <f ca="1">SIMULATION!$D$3*SIMULATION!$D$17/$H2002/(SIMULATION!$D$17-$I2002)*(((EXP(-$I2002*$J2022))/(1-EXP(-SIMULATION!$D$4*$I2002)))-(EXP(-SIMULATION!$D$17*$J2022)/(1-EXP(-SIMULATION!$D$4*SIMULATION!$D$17))))</f>
        <v>2.2361289420284027</v>
      </c>
      <c r="L2022">
        <v>-0.12781251856497328</v>
      </c>
      <c r="M2022">
        <f t="shared" ca="1" si="31"/>
        <v>1.9503236701117235</v>
      </c>
    </row>
    <row r="2023" spans="1:13" x14ac:dyDescent="0.25">
      <c r="A2023" s="9"/>
      <c r="H2023" s="9"/>
      <c r="J2023">
        <v>21</v>
      </c>
      <c r="K2023">
        <f ca="1">SIMULATION!$D$3*SIMULATION!$D$17/$H2002/(SIMULATION!$D$17-$I2002)*(((EXP(-$I2002*$J2023))/(1-EXP(-SIMULATION!$D$4*$I2002)))-(EXP(-SIMULATION!$D$17*$J2023)/(1-EXP(-SIMULATION!$D$4*SIMULATION!$D$17))))</f>
        <v>2.1625981010668891</v>
      </c>
      <c r="L2023">
        <v>-0.28787404153314122</v>
      </c>
      <c r="M2023">
        <f t="shared" ca="1" si="31"/>
        <v>1.5400422455008671</v>
      </c>
    </row>
    <row r="2024" spans="1:13" x14ac:dyDescent="0.25">
      <c r="A2024" s="9"/>
      <c r="H2024" s="9"/>
      <c r="J2024">
        <v>22</v>
      </c>
      <c r="K2024">
        <f ca="1">SIMULATION!$D$3*SIMULATION!$D$17/$H2002/(SIMULATION!$D$17-$I2002)*(((EXP(-$I2002*$J2024))/(1-EXP(-SIMULATION!$D$4*$I2002)))-(EXP(-SIMULATION!$D$17*$J2024)/(1-EXP(-SIMULATION!$D$4*SIMULATION!$D$17))))</f>
        <v>2.0914501441134083</v>
      </c>
      <c r="L2024">
        <v>6.9154677999134703E-2</v>
      </c>
      <c r="M2024">
        <f t="shared" ca="1" si="31"/>
        <v>2.2360837053808149</v>
      </c>
    </row>
    <row r="2025" spans="1:13" x14ac:dyDescent="0.25">
      <c r="A2025" s="9"/>
      <c r="H2025" s="9"/>
      <c r="J2025">
        <v>23</v>
      </c>
      <c r="K2025">
        <f ca="1">SIMULATION!$D$3*SIMULATION!$D$17/$H2002/(SIMULATION!$D$17-$I2002)*(((EXP(-$I2002*$J2025))/(1-EXP(-SIMULATION!$D$4*$I2002)))-(EXP(-SIMULATION!$D$17*$J2025)/(1-EXP(-SIMULATION!$D$4*SIMULATION!$D$17))))</f>
        <v>2.0226204530637548</v>
      </c>
      <c r="L2025">
        <v>0.33841982450993124</v>
      </c>
      <c r="M2025">
        <f t="shared" ca="1" si="31"/>
        <v>2.7071153118397882</v>
      </c>
    </row>
    <row r="2026" spans="1:13" x14ac:dyDescent="0.25">
      <c r="A2026" s="9"/>
      <c r="H2026" s="9"/>
      <c r="J2026">
        <v>24</v>
      </c>
      <c r="K2026">
        <f ca="1">SIMULATION!$D$3*SIMULATION!$D$17/$H2002/(SIMULATION!$D$17-$I2002)*(((EXP(-$I2002*$J2026))/(1-EXP(-SIMULATION!$D$4*$I2002)))-(EXP(-SIMULATION!$D$17*$J2026)/(1-EXP(-SIMULATION!$D$4*SIMULATION!$D$17))))</f>
        <v>1.9560415621253255</v>
      </c>
      <c r="L2026">
        <v>0.20491475039544377</v>
      </c>
      <c r="M2026">
        <f t="shared" ca="1" si="31"/>
        <v>2.3568633305913504</v>
      </c>
    </row>
    <row r="2027" spans="1:13" x14ac:dyDescent="0.25">
      <c r="A2027" s="9">
        <v>82</v>
      </c>
      <c r="B2027" s="2">
        <f ca="1">NORMINV(RAND(),SIMULATION!D7,SIMULATION!D8)</f>
        <v>55.080726758854688</v>
      </c>
      <c r="C2027" s="2">
        <v>2</v>
      </c>
      <c r="D2027" s="2">
        <f ca="1">SIMULATION!$D$11*(1+(SIMULATION!$D$12*LN(1+$C2027)))*(1+(SIMULATION!$D$13*(($B2027/63.5)-1)))</f>
        <v>9.612831425241998</v>
      </c>
      <c r="E2027" s="2">
        <v>0.21149325682953002</v>
      </c>
      <c r="F2027" s="2">
        <f ca="1">D2027*(1+E2027)</f>
        <v>11.64588045071968</v>
      </c>
      <c r="G2027" s="2">
        <v>0.98530389242590966</v>
      </c>
      <c r="H2027" s="9">
        <f>SIMULATION!$D$15*EXP($G$2027)</f>
        <v>591.32271154882142</v>
      </c>
      <c r="I2027" s="2">
        <f ca="1">$F2027/$H2027</f>
        <v>1.9694627355367797E-2</v>
      </c>
      <c r="J2027">
        <v>0</v>
      </c>
      <c r="K2027">
        <f ca="1">SIMULATION!$D$3*SIMULATION!$D$17/$H2027/(SIMULATION!$D$17-$I2027)*(((EXP(-$I2027*$J2027))/(1-EXP(-SIMULATION!$D$4*$I2027)))-(EXP(-SIMULATION!$D$17*$J2027)/(1-EXP(-SIMULATION!$D$4*SIMULATION!$D$17))))</f>
        <v>1.6104885017905541</v>
      </c>
      <c r="L2027">
        <v>0.23293273420298535</v>
      </c>
      <c r="M2027">
        <f t="shared" ca="1" si="31"/>
        <v>1.9856239919150975</v>
      </c>
    </row>
    <row r="2028" spans="1:13" x14ac:dyDescent="0.25">
      <c r="A2028" s="9"/>
      <c r="H2028" s="9"/>
      <c r="J2028">
        <v>1</v>
      </c>
      <c r="K2028">
        <f ca="1">SIMULATION!$D$3*SIMULATION!$D$17/$H2027/(SIMULATION!$D$17-$I2027)*(((EXP(-$I2027*$J2028))/(1-EXP(-SIMULATION!$D$4*$I2027)))-(EXP(-SIMULATION!$D$17*$J2028)/(1-EXP(-SIMULATION!$D$4*SIMULATION!$D$17))))</f>
        <v>1.9096552672377864</v>
      </c>
      <c r="L2028">
        <v>0.32472435391659887</v>
      </c>
      <c r="M2028">
        <f t="shared" ca="1" si="31"/>
        <v>2.5297668400950069</v>
      </c>
    </row>
    <row r="2029" spans="1:13" x14ac:dyDescent="0.25">
      <c r="A2029" s="9"/>
      <c r="H2029" s="9"/>
      <c r="J2029">
        <v>2</v>
      </c>
      <c r="K2029">
        <f ca="1">SIMULATION!$D$3*SIMULATION!$D$17/$H2027/(SIMULATION!$D$17-$I2027)*(((EXP(-$I2027*$J2029))/(1-EXP(-SIMULATION!$D$4*$I2027)))-(EXP(-SIMULATION!$D$17*$J2029)/(1-EXP(-SIMULATION!$D$4*SIMULATION!$D$17))))</f>
        <v>2.0842533820607043</v>
      </c>
      <c r="L2029">
        <v>5.1436294448248508E-2</v>
      </c>
      <c r="M2029">
        <f t="shared" ca="1" si="31"/>
        <v>2.1914596527251367</v>
      </c>
    </row>
    <row r="2030" spans="1:13" x14ac:dyDescent="0.25">
      <c r="A2030" s="9"/>
      <c r="H2030" s="9"/>
      <c r="J2030">
        <v>3</v>
      </c>
      <c r="K2030">
        <f ca="1">SIMULATION!$D$3*SIMULATION!$D$17/$H2027/(SIMULATION!$D$17-$I2027)*(((EXP(-$I2027*$J2030))/(1-EXP(-SIMULATION!$D$4*$I2027)))-(EXP(-SIMULATION!$D$17*$J2030)/(1-EXP(-SIMULATION!$D$4*SIMULATION!$D$17))))</f>
        <v>2.1793586616089673</v>
      </c>
      <c r="L2030">
        <v>-8.0885472469073572E-2</v>
      </c>
      <c r="M2030">
        <f t="shared" ca="1" si="31"/>
        <v>2.0030802065851581</v>
      </c>
    </row>
    <row r="2031" spans="1:13" x14ac:dyDescent="0.25">
      <c r="A2031" s="9"/>
      <c r="H2031" s="9"/>
      <c r="J2031">
        <v>4</v>
      </c>
      <c r="K2031">
        <f ca="1">SIMULATION!$D$3*SIMULATION!$D$17/$H2027/(SIMULATION!$D$17-$I2027)*(((EXP(-$I2027*$J2031))/(1-EXP(-SIMULATION!$D$4*$I2027)))-(EXP(-SIMULATION!$D$17*$J2031)/(1-EXP(-SIMULATION!$D$4*SIMULATION!$D$17))))</f>
        <v>2.2238502732564855</v>
      </c>
      <c r="L2031">
        <v>-0.21388907712040059</v>
      </c>
      <c r="M2031">
        <f t="shared" ca="1" si="31"/>
        <v>1.7481929906557052</v>
      </c>
    </row>
    <row r="2032" spans="1:13" x14ac:dyDescent="0.25">
      <c r="A2032" s="9"/>
      <c r="H2032" s="9"/>
      <c r="J2032">
        <v>5</v>
      </c>
      <c r="K2032">
        <f ca="1">SIMULATION!$D$3*SIMULATION!$D$17/$H2027/(SIMULATION!$D$17-$I2027)*(((EXP(-$I2027*$J2032))/(1-EXP(-SIMULATION!$D$4*$I2027)))-(EXP(-SIMULATION!$D$17*$J2032)/(1-EXP(-SIMULATION!$D$4*SIMULATION!$D$17))))</f>
        <v>2.2362283061092847</v>
      </c>
      <c r="L2032">
        <v>-0.34373441276981886</v>
      </c>
      <c r="M2032">
        <f t="shared" ca="1" si="31"/>
        <v>1.4675596824895629</v>
      </c>
    </row>
    <row r="2033" spans="1:13" x14ac:dyDescent="0.25">
      <c r="A2033" s="9"/>
      <c r="H2033" s="9"/>
      <c r="J2033">
        <v>6</v>
      </c>
      <c r="K2033">
        <f ca="1">SIMULATION!$D$3*SIMULATION!$D$17/$H2027/(SIMULATION!$D$17-$I2027)*(((EXP(-$I2027*$J2033))/(1-EXP(-SIMULATION!$D$4*$I2027)))-(EXP(-SIMULATION!$D$17*$J2033)/(1-EXP(-SIMULATION!$D$4*SIMULATION!$D$17))))</f>
        <v>2.2283418084261344</v>
      </c>
      <c r="L2033">
        <v>0.15366973623356434</v>
      </c>
      <c r="M2033">
        <f t="shared" ca="1" si="31"/>
        <v>2.5707705063652022</v>
      </c>
    </row>
    <row r="2034" spans="1:13" x14ac:dyDescent="0.25">
      <c r="A2034" s="9"/>
      <c r="H2034" s="9"/>
      <c r="J2034">
        <v>7</v>
      </c>
      <c r="K2034">
        <f ca="1">SIMULATION!$D$3*SIMULATION!$D$17/$H2027/(SIMULATION!$D$17-$I2027)*(((EXP(-$I2027*$J2034))/(1-EXP(-SIMULATION!$D$4*$I2027)))-(EXP(-SIMULATION!$D$17*$J2034)/(1-EXP(-SIMULATION!$D$4*SIMULATION!$D$17))))</f>
        <v>2.2077778020722469</v>
      </c>
      <c r="L2034">
        <v>0.2138139114403346</v>
      </c>
      <c r="M2034">
        <f t="shared" ca="1" si="31"/>
        <v>2.6798314095244589</v>
      </c>
    </row>
    <row r="2035" spans="1:13" x14ac:dyDescent="0.25">
      <c r="A2035" s="9"/>
      <c r="H2035" s="9"/>
      <c r="J2035">
        <v>8</v>
      </c>
      <c r="K2035">
        <f ca="1">SIMULATION!$D$3*SIMULATION!$D$17/$H2027/(SIMULATION!$D$17-$I2027)*(((EXP(-$I2027*$J2035))/(1-EXP(-SIMULATION!$D$4*$I2027)))-(EXP(-SIMULATION!$D$17*$J2035)/(1-EXP(-SIMULATION!$D$4*SIMULATION!$D$17))))</f>
        <v>2.179392218596929</v>
      </c>
      <c r="L2035">
        <v>0.28873317849688895</v>
      </c>
      <c r="M2035">
        <f t="shared" ca="1" si="31"/>
        <v>2.8086550610638068</v>
      </c>
    </row>
    <row r="2036" spans="1:13" x14ac:dyDescent="0.25">
      <c r="A2036" s="9"/>
      <c r="H2036" s="9"/>
      <c r="J2036">
        <v>9</v>
      </c>
      <c r="K2036">
        <f ca="1">SIMULATION!$D$3*SIMULATION!$D$17/$H2027/(SIMULATION!$D$17-$I2027)*(((EXP(-$I2027*$J2036))/(1-EXP(-SIMULATION!$D$4*$I2027)))-(EXP(-SIMULATION!$D$17*$J2036)/(1-EXP(-SIMULATION!$D$4*SIMULATION!$D$17))))</f>
        <v>2.1462909579035561</v>
      </c>
      <c r="L2036">
        <v>0.59209901190287162</v>
      </c>
      <c r="M2036">
        <f t="shared" ca="1" si="31"/>
        <v>3.4171077133343197</v>
      </c>
    </row>
    <row r="2037" spans="1:13" x14ac:dyDescent="0.25">
      <c r="A2037" s="9"/>
      <c r="H2037" s="9"/>
      <c r="J2037">
        <v>10</v>
      </c>
      <c r="K2037">
        <f ca="1">SIMULATION!$D$3*SIMULATION!$D$17/$H2027/(SIMULATION!$D$17-$I2027)*(((EXP(-$I2027*$J2037))/(1-EXP(-SIMULATION!$D$4*$I2027)))-(EXP(-SIMULATION!$D$17*$J2037)/(1-EXP(-SIMULATION!$D$4*SIMULATION!$D$17))))</f>
        <v>2.1104585721733615</v>
      </c>
      <c r="L2037">
        <v>0.62815930580785839</v>
      </c>
      <c r="M2037">
        <f t="shared" ca="1" si="31"/>
        <v>3.4361627638060241</v>
      </c>
    </row>
    <row r="2038" spans="1:13" x14ac:dyDescent="0.25">
      <c r="A2038" s="9"/>
      <c r="H2038" s="9"/>
      <c r="J2038">
        <v>11</v>
      </c>
      <c r="K2038">
        <f ca="1">SIMULATION!$D$3*SIMULATION!$D$17/$H2027/(SIMULATION!$D$17-$I2027)*(((EXP(-$I2027*$J2038))/(1-EXP(-SIMULATION!$D$4*$I2027)))-(EXP(-SIMULATION!$D$17*$J2038)/(1-EXP(-SIMULATION!$D$4*SIMULATION!$D$17))))</f>
        <v>2.0731611395422447</v>
      </c>
      <c r="L2038">
        <v>-2.3982133858779432E-2</v>
      </c>
      <c r="M2038">
        <f t="shared" ca="1" si="31"/>
        <v>2.0234423115829228</v>
      </c>
    </row>
    <row r="2039" spans="1:13" x14ac:dyDescent="0.25">
      <c r="A2039" s="9"/>
      <c r="H2039" s="9"/>
      <c r="J2039">
        <v>12</v>
      </c>
      <c r="K2039">
        <f ca="1">SIMULATION!$D$3*SIMULATION!$D$17/$H2027/(SIMULATION!$D$17-$I2027)*(((EXP(-$I2027*$J2039))/(1-EXP(-SIMULATION!$D$4*$I2027)))-(EXP(-SIMULATION!$D$17*$J2039)/(1-EXP(-SIMULATION!$D$4*SIMULATION!$D$17))))</f>
        <v>2.0352044331332797</v>
      </c>
      <c r="L2039">
        <v>1.6500076068408061E-3</v>
      </c>
      <c r="M2039">
        <f t="shared" ca="1" si="31"/>
        <v>2.0385625359294259</v>
      </c>
    </row>
    <row r="2040" spans="1:13" x14ac:dyDescent="0.25">
      <c r="A2040" s="9"/>
      <c r="H2040" s="9"/>
      <c r="J2040">
        <v>13</v>
      </c>
      <c r="K2040">
        <f ca="1">SIMULATION!$D$3*SIMULATION!$D$17/$H2027/(SIMULATION!$D$17-$I2027)*(((EXP(-$I2027*$J2040))/(1-EXP(-SIMULATION!$D$4*$I2027)))-(EXP(-SIMULATION!$D$17*$J2040)/(1-EXP(-SIMULATION!$D$4*SIMULATION!$D$17))))</f>
        <v>1.9970993598832121</v>
      </c>
      <c r="L2040">
        <v>-0.25460378780245269</v>
      </c>
      <c r="M2040">
        <f t="shared" ca="1" si="31"/>
        <v>1.4886302982390927</v>
      </c>
    </row>
    <row r="2041" spans="1:13" x14ac:dyDescent="0.25">
      <c r="A2041" s="9"/>
      <c r="H2041" s="9"/>
      <c r="J2041">
        <v>14</v>
      </c>
      <c r="K2041">
        <f ca="1">SIMULATION!$D$3*SIMULATION!$D$17/$H2027/(SIMULATION!$D$17-$I2027)*(((EXP(-$I2027*$J2041))/(1-EXP(-SIMULATION!$D$4*$I2027)))-(EXP(-SIMULATION!$D$17*$J2041)/(1-EXP(-SIMULATION!$D$4*SIMULATION!$D$17))))</f>
        <v>1.9591679756438707</v>
      </c>
      <c r="L2041">
        <v>-0.20406094344904016</v>
      </c>
      <c r="M2041">
        <f t="shared" ca="1" si="31"/>
        <v>1.5593783101588363</v>
      </c>
    </row>
    <row r="2042" spans="1:13" x14ac:dyDescent="0.25">
      <c r="A2042" s="9"/>
      <c r="H2042" s="9"/>
      <c r="J2042">
        <v>15</v>
      </c>
      <c r="K2042">
        <f ca="1">SIMULATION!$D$3*SIMULATION!$D$17/$H2027/(SIMULATION!$D$17-$I2027)*(((EXP(-$I2027*$J2042))/(1-EXP(-SIMULATION!$D$4*$I2027)))-(EXP(-SIMULATION!$D$17*$J2042)/(1-EXP(-SIMULATION!$D$4*SIMULATION!$D$17))))</f>
        <v>1.9216114201592327</v>
      </c>
      <c r="L2042">
        <v>1.9581403197575606E-2</v>
      </c>
      <c r="M2042">
        <f t="shared" ca="1" si="31"/>
        <v>1.9592392681664366</v>
      </c>
    </row>
    <row r="2043" spans="1:13" x14ac:dyDescent="0.25">
      <c r="A2043" s="9"/>
      <c r="H2043" s="9"/>
      <c r="J2043">
        <v>16</v>
      </c>
      <c r="K2043">
        <f ca="1">SIMULATION!$D$3*SIMULATION!$D$17/$H2027/(SIMULATION!$D$17-$I2027)*(((EXP(-$I2027*$J2043))/(1-EXP(-SIMULATION!$D$4*$I2027)))-(EXP(-SIMULATION!$D$17*$J2043)/(1-EXP(-SIMULATION!$D$4*SIMULATION!$D$17))))</f>
        <v>1.8845534494147975</v>
      </c>
      <c r="L2043">
        <v>-0.22492065422918706</v>
      </c>
      <c r="M2043">
        <f t="shared" ca="1" si="31"/>
        <v>1.4606784546425502</v>
      </c>
    </row>
    <row r="2044" spans="1:13" x14ac:dyDescent="0.25">
      <c r="A2044" s="9"/>
      <c r="H2044" s="9"/>
      <c r="J2044">
        <v>17</v>
      </c>
      <c r="K2044">
        <f ca="1">SIMULATION!$D$3*SIMULATION!$D$17/$H2027/(SIMULATION!$D$17-$I2027)*(((EXP(-$I2027*$J2044))/(1-EXP(-SIMULATION!$D$4*$I2027)))-(EXP(-SIMULATION!$D$17*$J2044)/(1-EXP(-SIMULATION!$D$4*SIMULATION!$D$17))))</f>
        <v>1.8480683302303913</v>
      </c>
      <c r="L2044">
        <v>9.2892542205124815E-2</v>
      </c>
      <c r="M2044">
        <f t="shared" ca="1" si="31"/>
        <v>2.0197400955942726</v>
      </c>
    </row>
    <row r="2045" spans="1:13" x14ac:dyDescent="0.25">
      <c r="A2045" s="9"/>
      <c r="H2045" s="9"/>
      <c r="J2045">
        <v>18</v>
      </c>
      <c r="K2045">
        <f ca="1">SIMULATION!$D$3*SIMULATION!$D$17/$H2027/(SIMULATION!$D$17-$I2027)*(((EXP(-$I2027*$J2045))/(1-EXP(-SIMULATION!$D$4*$I2027)))-(EXP(-SIMULATION!$D$17*$J2045)/(1-EXP(-SIMULATION!$D$4*SIMULATION!$D$17))))</f>
        <v>1.8121987138378208</v>
      </c>
      <c r="L2045">
        <v>-6.2009268182686088E-2</v>
      </c>
      <c r="M2045">
        <f t="shared" ca="1" si="31"/>
        <v>1.6998255977911327</v>
      </c>
    </row>
    <row r="2046" spans="1:13" x14ac:dyDescent="0.25">
      <c r="A2046" s="9"/>
      <c r="H2046" s="9"/>
      <c r="J2046">
        <v>19</v>
      </c>
      <c r="K2046">
        <f ca="1">SIMULATION!$D$3*SIMULATION!$D$17/$H2027/(SIMULATION!$D$17-$I2027)*(((EXP(-$I2027*$J2046))/(1-EXP(-SIMULATION!$D$4*$I2027)))-(EXP(-SIMULATION!$D$17*$J2046)/(1-EXP(-SIMULATION!$D$4*SIMULATION!$D$17))))</f>
        <v>1.7769670877868566</v>
      </c>
      <c r="L2046">
        <v>7.0725016519630965E-2</v>
      </c>
      <c r="M2046">
        <f t="shared" ca="1" si="31"/>
        <v>1.9026431144254226</v>
      </c>
    </row>
    <row r="2047" spans="1:13" x14ac:dyDescent="0.25">
      <c r="A2047" s="9"/>
      <c r="H2047" s="9"/>
      <c r="J2047">
        <v>20</v>
      </c>
      <c r="K2047">
        <f ca="1">SIMULATION!$D$3*SIMULATION!$D$17/$H2027/(SIMULATION!$D$17-$I2027)*(((EXP(-$I2027*$J2047))/(1-EXP(-SIMULATION!$D$4*$I2027)))-(EXP(-SIMULATION!$D$17*$J2047)/(1-EXP(-SIMULATION!$D$4*SIMULATION!$D$17))))</f>
        <v>1.7423831127254998</v>
      </c>
      <c r="L2047">
        <v>-7.9831496017223849E-2</v>
      </c>
      <c r="M2047">
        <f t="shared" ca="1" si="31"/>
        <v>1.603286062201476</v>
      </c>
    </row>
    <row r="2048" spans="1:13" x14ac:dyDescent="0.25">
      <c r="A2048" s="9"/>
      <c r="H2048" s="9"/>
      <c r="J2048">
        <v>21</v>
      </c>
      <c r="K2048">
        <f ca="1">SIMULATION!$D$3*SIMULATION!$D$17/$H2027/(SIMULATION!$D$17-$I2027)*(((EXP(-$I2027*$J2048))/(1-EXP(-SIMULATION!$D$4*$I2027)))-(EXP(-SIMULATION!$D$17*$J2048)/(1-EXP(-SIMULATION!$D$4*SIMULATION!$D$17))))</f>
        <v>1.7084483221444349</v>
      </c>
      <c r="L2048">
        <v>-0.28282910219572333</v>
      </c>
      <c r="M2048">
        <f t="shared" ca="1" si="31"/>
        <v>1.2252494170445345</v>
      </c>
    </row>
    <row r="2049" spans="1:13" x14ac:dyDescent="0.25">
      <c r="A2049" s="9"/>
      <c r="H2049" s="9"/>
      <c r="J2049">
        <v>22</v>
      </c>
      <c r="K2049">
        <f ca="1">SIMULATION!$D$3*SIMULATION!$D$17/$H2027/(SIMULATION!$D$17-$I2027)*(((EXP(-$I2027*$J2049))/(1-EXP(-SIMULATION!$D$4*$I2027)))-(EXP(-SIMULATION!$D$17*$J2049)/(1-EXP(-SIMULATION!$D$4*SIMULATION!$D$17))))</f>
        <v>1.6751591322808475</v>
      </c>
      <c r="L2049">
        <v>0.40506320454095429</v>
      </c>
      <c r="M2049">
        <f t="shared" ca="1" si="31"/>
        <v>2.353704458518572</v>
      </c>
    </row>
    <row r="2050" spans="1:13" x14ac:dyDescent="0.25">
      <c r="A2050" s="9"/>
      <c r="H2050" s="9"/>
      <c r="J2050">
        <v>23</v>
      </c>
      <c r="K2050">
        <f ca="1">SIMULATION!$D$3*SIMULATION!$D$17/$H2027/(SIMULATION!$D$17-$I2027)*(((EXP(-$I2027*$J2050))/(1-EXP(-SIMULATION!$D$4*$I2027)))-(EXP(-SIMULATION!$D$17*$J2050)/(1-EXP(-SIMULATION!$D$4*SIMULATION!$D$17))))</f>
        <v>1.6425087691665663</v>
      </c>
      <c r="L2050">
        <v>-0.43188732086571885</v>
      </c>
      <c r="M2050">
        <f t="shared" ca="1" si="31"/>
        <v>0.93313005735276866</v>
      </c>
    </row>
    <row r="2051" spans="1:13" x14ac:dyDescent="0.25">
      <c r="A2051" s="9"/>
      <c r="H2051" s="9"/>
      <c r="J2051">
        <v>24</v>
      </c>
      <c r="K2051">
        <f ca="1">SIMULATION!$D$3*SIMULATION!$D$17/$H2027/(SIMULATION!$D$17-$I2027)*(((EXP(-$I2027*$J2051))/(1-EXP(-SIMULATION!$D$4*$I2027)))-(EXP(-SIMULATION!$D$17*$J2051)/(1-EXP(-SIMULATION!$D$4*SIMULATION!$D$17))))</f>
        <v>1.6104885017905541</v>
      </c>
      <c r="L2051">
        <v>-0.20502914174605918</v>
      </c>
      <c r="M2051">
        <f t="shared" ref="M2051:M2114" ca="1" si="32">$K2051*(1+$L2051)</f>
        <v>1.2802914264765399</v>
      </c>
    </row>
    <row r="2052" spans="1:13" x14ac:dyDescent="0.25">
      <c r="A2052" s="9">
        <v>83</v>
      </c>
      <c r="B2052" s="2">
        <f ca="1">NORMINV(RAND(),SIMULATION!D7,SIMULATION!D8)</f>
        <v>65.23953727693511</v>
      </c>
      <c r="C2052" s="2">
        <v>2</v>
      </c>
      <c r="D2052" s="2">
        <f ca="1">SIMULATION!$D$11*(1+(SIMULATION!$D$12*LN(1+$C2052)))*(1+(SIMULATION!$D$13*(($B2052/63.5)-1)))</f>
        <v>10.367242342225371</v>
      </c>
      <c r="E2052" s="2">
        <v>-9.016328671925472E-2</v>
      </c>
      <c r="F2052" s="2">
        <f ca="1">D2052*(1+E2052)</f>
        <v>9.4324976984353057</v>
      </c>
      <c r="G2052" s="2">
        <v>-1.448932094550488</v>
      </c>
      <c r="H2052" s="9">
        <f>SIMULATION!$D$15*EXP($G$2052)</f>
        <v>51.838127188799341</v>
      </c>
      <c r="I2052" s="2">
        <f ca="1">$F2052/$H2052</f>
        <v>0.18196061875617653</v>
      </c>
      <c r="J2052">
        <v>0</v>
      </c>
      <c r="K2052">
        <f ca="1">SIMULATION!$D$3*SIMULATION!$D$17/$H2052/(SIMULATION!$D$17-$I2052)*(((EXP(-$I2052*$J2052))/(1-EXP(-SIMULATION!$D$4*$I2052)))-(EXP(-SIMULATION!$D$17*$J2052)/(1-EXP(-SIMULATION!$D$4*SIMULATION!$D$17))))</f>
        <v>0.23026750920372105</v>
      </c>
      <c r="L2052">
        <v>-0.20104908268846239</v>
      </c>
      <c r="M2052">
        <f t="shared" ca="1" si="32"/>
        <v>0.18397243770535587</v>
      </c>
    </row>
    <row r="2053" spans="1:13" x14ac:dyDescent="0.25">
      <c r="A2053" s="9"/>
      <c r="H2053" s="9"/>
      <c r="J2053">
        <v>1</v>
      </c>
      <c r="K2053">
        <f ca="1">SIMULATION!$D$3*SIMULATION!$D$17/$H2052/(SIMULATION!$D$17-$I2052)*(((EXP(-$I2052*$J2053))/(1-EXP(-SIMULATION!$D$4*$I2052)))-(EXP(-SIMULATION!$D$17*$J2053)/(1-EXP(-SIMULATION!$D$4*SIMULATION!$D$17))))</f>
        <v>3.6528817805982339</v>
      </c>
      <c r="L2053">
        <v>-0.33099436483214001</v>
      </c>
      <c r="M2053">
        <f t="shared" ca="1" si="32"/>
        <v>2.4437984958222247</v>
      </c>
    </row>
    <row r="2054" spans="1:13" x14ac:dyDescent="0.25">
      <c r="A2054" s="9"/>
      <c r="H2054" s="9"/>
      <c r="J2054">
        <v>2</v>
      </c>
      <c r="K2054">
        <f ca="1">SIMULATION!$D$3*SIMULATION!$D$17/$H2052/(SIMULATION!$D$17-$I2052)*(((EXP(-$I2052*$J2054))/(1-EXP(-SIMULATION!$D$4*$I2052)))-(EXP(-SIMULATION!$D$17*$J2054)/(1-EXP(-SIMULATION!$D$4*SIMULATION!$D$17))))</f>
        <v>5.2630104913812454</v>
      </c>
      <c r="L2054">
        <v>-2.0288652783476181E-2</v>
      </c>
      <c r="M2054">
        <f t="shared" ca="1" si="32"/>
        <v>5.1562310989258195</v>
      </c>
    </row>
    <row r="2055" spans="1:13" x14ac:dyDescent="0.25">
      <c r="A2055" s="9"/>
      <c r="H2055" s="9"/>
      <c r="J2055">
        <v>3</v>
      </c>
      <c r="K2055">
        <f ca="1">SIMULATION!$D$3*SIMULATION!$D$17/$H2052/(SIMULATION!$D$17-$I2052)*(((EXP(-$I2052*$J2055))/(1-EXP(-SIMULATION!$D$4*$I2052)))-(EXP(-SIMULATION!$D$17*$J2055)/(1-EXP(-SIMULATION!$D$4*SIMULATION!$D$17))))</f>
        <v>5.8086732847374822</v>
      </c>
      <c r="L2055">
        <v>-0.1174031954408454</v>
      </c>
      <c r="M2055">
        <f t="shared" ca="1" si="32"/>
        <v>5.1267164798374303</v>
      </c>
    </row>
    <row r="2056" spans="1:13" x14ac:dyDescent="0.25">
      <c r="A2056" s="9"/>
      <c r="H2056" s="9"/>
      <c r="J2056">
        <v>4</v>
      </c>
      <c r="K2056">
        <f ca="1">SIMULATION!$D$3*SIMULATION!$D$17/$H2052/(SIMULATION!$D$17-$I2052)*(((EXP(-$I2052*$J2056))/(1-EXP(-SIMULATION!$D$4*$I2052)))-(EXP(-SIMULATION!$D$17*$J2056)/(1-EXP(-SIMULATION!$D$4*SIMULATION!$D$17))))</f>
        <v>5.7530786887622511</v>
      </c>
      <c r="L2056">
        <v>-0.30532173297070436</v>
      </c>
      <c r="M2056">
        <f t="shared" ca="1" si="32"/>
        <v>3.9965387335925335</v>
      </c>
    </row>
    <row r="2057" spans="1:13" x14ac:dyDescent="0.25">
      <c r="A2057" s="9"/>
      <c r="H2057" s="9"/>
      <c r="J2057">
        <v>5</v>
      </c>
      <c r="K2057">
        <f ca="1">SIMULATION!$D$3*SIMULATION!$D$17/$H2052/(SIMULATION!$D$17-$I2052)*(((EXP(-$I2052*$J2057))/(1-EXP(-SIMULATION!$D$4*$I2052)))-(EXP(-SIMULATION!$D$17*$J2057)/(1-EXP(-SIMULATION!$D$4*SIMULATION!$D$17))))</f>
        <v>5.3796066022733458</v>
      </c>
      <c r="L2057">
        <v>0.8271368976009269</v>
      </c>
      <c r="M2057">
        <f t="shared" ca="1" si="32"/>
        <v>9.8292777175911841</v>
      </c>
    </row>
    <row r="2058" spans="1:13" x14ac:dyDescent="0.25">
      <c r="A2058" s="9"/>
      <c r="H2058" s="9"/>
      <c r="J2058">
        <v>6</v>
      </c>
      <c r="K2058">
        <f ca="1">SIMULATION!$D$3*SIMULATION!$D$17/$H2052/(SIMULATION!$D$17-$I2052)*(((EXP(-$I2052*$J2058))/(1-EXP(-SIMULATION!$D$4*$I2052)))-(EXP(-SIMULATION!$D$17*$J2058)/(1-EXP(-SIMULATION!$D$4*SIMULATION!$D$17))))</f>
        <v>4.8586368868706273</v>
      </c>
      <c r="L2058">
        <v>-0.13841825477618699</v>
      </c>
      <c r="M2058">
        <f t="shared" ca="1" si="32"/>
        <v>4.1861128483987891</v>
      </c>
    </row>
    <row r="2059" spans="1:13" x14ac:dyDescent="0.25">
      <c r="A2059" s="9"/>
      <c r="H2059" s="9"/>
      <c r="J2059">
        <v>7</v>
      </c>
      <c r="K2059">
        <f ca="1">SIMULATION!$D$3*SIMULATION!$D$17/$H2052/(SIMULATION!$D$17-$I2052)*(((EXP(-$I2052*$J2059))/(1-EXP(-SIMULATION!$D$4*$I2052)))-(EXP(-SIMULATION!$D$17*$J2059)/(1-EXP(-SIMULATION!$D$4*SIMULATION!$D$17))))</f>
        <v>4.2900023388283026</v>
      </c>
      <c r="L2059">
        <v>7.5716856798666479E-2</v>
      </c>
      <c r="M2059">
        <f t="shared" ca="1" si="32"/>
        <v>4.6148278315833098</v>
      </c>
    </row>
    <row r="2060" spans="1:13" x14ac:dyDescent="0.25">
      <c r="A2060" s="9"/>
      <c r="H2060" s="9"/>
      <c r="J2060">
        <v>8</v>
      </c>
      <c r="K2060">
        <f ca="1">SIMULATION!$D$3*SIMULATION!$D$17/$H2052/(SIMULATION!$D$17-$I2052)*(((EXP(-$I2052*$J2060))/(1-EXP(-SIMULATION!$D$4*$I2052)))-(EXP(-SIMULATION!$D$17*$J2060)/(1-EXP(-SIMULATION!$D$4*SIMULATION!$D$17))))</f>
        <v>3.7298831285110658</v>
      </c>
      <c r="L2060">
        <v>-0.22128148920694102</v>
      </c>
      <c r="M2060">
        <f t="shared" ca="1" si="32"/>
        <v>2.9045290352662931</v>
      </c>
    </row>
    <row r="2061" spans="1:13" x14ac:dyDescent="0.25">
      <c r="A2061" s="9"/>
      <c r="H2061" s="9"/>
      <c r="J2061">
        <v>9</v>
      </c>
      <c r="K2061">
        <f ca="1">SIMULATION!$D$3*SIMULATION!$D$17/$H2052/(SIMULATION!$D$17-$I2052)*(((EXP(-$I2052*$J2061))/(1-EXP(-SIMULATION!$D$4*$I2052)))-(EXP(-SIMULATION!$D$17*$J2061)/(1-EXP(-SIMULATION!$D$4*SIMULATION!$D$17))))</f>
        <v>3.2077826036775945</v>
      </c>
      <c r="L2061">
        <v>-0.12326188816113794</v>
      </c>
      <c r="M2061">
        <f t="shared" ca="1" si="32"/>
        <v>2.812385263137843</v>
      </c>
    </row>
    <row r="2062" spans="1:13" x14ac:dyDescent="0.25">
      <c r="A2062" s="9"/>
      <c r="H2062" s="9"/>
      <c r="J2062">
        <v>10</v>
      </c>
      <c r="K2062">
        <f ca="1">SIMULATION!$D$3*SIMULATION!$D$17/$H2052/(SIMULATION!$D$17-$I2052)*(((EXP(-$I2052*$J2062))/(1-EXP(-SIMULATION!$D$4*$I2052)))-(EXP(-SIMULATION!$D$17*$J2062)/(1-EXP(-SIMULATION!$D$4*SIMULATION!$D$17))))</f>
        <v>2.7371900465137591</v>
      </c>
      <c r="L2062">
        <v>0.34135081987223159</v>
      </c>
      <c r="M2062">
        <f t="shared" ca="1" si="32"/>
        <v>3.6715321130373426</v>
      </c>
    </row>
    <row r="2063" spans="1:13" x14ac:dyDescent="0.25">
      <c r="A2063" s="9"/>
      <c r="H2063" s="9"/>
      <c r="J2063">
        <v>11</v>
      </c>
      <c r="K2063">
        <f ca="1">SIMULATION!$D$3*SIMULATION!$D$17/$H2052/(SIMULATION!$D$17-$I2052)*(((EXP(-$I2052*$J2063))/(1-EXP(-SIMULATION!$D$4*$I2052)))-(EXP(-SIMULATION!$D$17*$J2063)/(1-EXP(-SIMULATION!$D$4*SIMULATION!$D$17))))</f>
        <v>2.3222337707596119</v>
      </c>
      <c r="L2063">
        <v>-7.4897347255980989E-2</v>
      </c>
      <c r="M2063">
        <f t="shared" ca="1" si="32"/>
        <v>2.1483046216214632</v>
      </c>
    </row>
    <row r="2064" spans="1:13" x14ac:dyDescent="0.25">
      <c r="A2064" s="9"/>
      <c r="H2064" s="9"/>
      <c r="J2064">
        <v>12</v>
      </c>
      <c r="K2064">
        <f ca="1">SIMULATION!$D$3*SIMULATION!$D$17/$H2052/(SIMULATION!$D$17-$I2052)*(((EXP(-$I2052*$J2064))/(1-EXP(-SIMULATION!$D$4*$I2052)))-(EXP(-SIMULATION!$D$17*$J2064)/(1-EXP(-SIMULATION!$D$4*SIMULATION!$D$17))))</f>
        <v>1.96179465339411</v>
      </c>
      <c r="L2064">
        <v>-5.4564484698161175E-3</v>
      </c>
      <c r="M2064">
        <f t="shared" ca="1" si="32"/>
        <v>1.9510902219595043</v>
      </c>
    </row>
    <row r="2065" spans="1:13" x14ac:dyDescent="0.25">
      <c r="A2065" s="9"/>
      <c r="H2065" s="9"/>
      <c r="J2065">
        <v>13</v>
      </c>
      <c r="K2065">
        <f ca="1">SIMULATION!$D$3*SIMULATION!$D$17/$H2052/(SIMULATION!$D$17-$I2052)*(((EXP(-$I2052*$J2065))/(1-EXP(-SIMULATION!$D$4*$I2052)))-(EXP(-SIMULATION!$D$17*$J2065)/(1-EXP(-SIMULATION!$D$4*SIMULATION!$D$17))))</f>
        <v>1.6520171951056817</v>
      </c>
      <c r="L2065">
        <v>0.26174596427288915</v>
      </c>
      <c r="M2065">
        <f t="shared" ca="1" si="32"/>
        <v>2.0844260288340122</v>
      </c>
    </row>
    <row r="2066" spans="1:13" x14ac:dyDescent="0.25">
      <c r="A2066" s="9"/>
      <c r="H2066" s="9"/>
      <c r="J2066">
        <v>14</v>
      </c>
      <c r="K2066">
        <f ca="1">SIMULATION!$D$3*SIMULATION!$D$17/$H2052/(SIMULATION!$D$17-$I2052)*(((EXP(-$I2052*$J2066))/(1-EXP(-SIMULATION!$D$4*$I2052)))-(EXP(-SIMULATION!$D$17*$J2066)/(1-EXP(-SIMULATION!$D$4*SIMULATION!$D$17))))</f>
        <v>1.3878144724543544</v>
      </c>
      <c r="L2066">
        <v>7.1659615535105345E-2</v>
      </c>
      <c r="M2066">
        <f t="shared" ca="1" si="32"/>
        <v>1.4872647239844883</v>
      </c>
    </row>
    <row r="2067" spans="1:13" x14ac:dyDescent="0.25">
      <c r="A2067" s="9"/>
      <c r="H2067" s="9"/>
      <c r="J2067">
        <v>15</v>
      </c>
      <c r="K2067">
        <f ca="1">SIMULATION!$D$3*SIMULATION!$D$17/$H2052/(SIMULATION!$D$17-$I2052)*(((EXP(-$I2052*$J2067))/(1-EXP(-SIMULATION!$D$4*$I2052)))-(EXP(-SIMULATION!$D$17*$J2067)/(1-EXP(-SIMULATION!$D$4*SIMULATION!$D$17))))</f>
        <v>1.1637456861171676</v>
      </c>
      <c r="L2067">
        <v>0.30613503667559216</v>
      </c>
      <c r="M2067">
        <f t="shared" ca="1" si="32"/>
        <v>1.5200090144177087</v>
      </c>
    </row>
    <row r="2068" spans="1:13" x14ac:dyDescent="0.25">
      <c r="A2068" s="9"/>
      <c r="H2068" s="9"/>
      <c r="J2068">
        <v>16</v>
      </c>
      <c r="K2068">
        <f ca="1">SIMULATION!$D$3*SIMULATION!$D$17/$H2052/(SIMULATION!$D$17-$I2052)*(((EXP(-$I2052*$J2068))/(1-EXP(-SIMULATION!$D$4*$I2052)))-(EXP(-SIMULATION!$D$17*$J2068)/(1-EXP(-SIMULATION!$D$4*SIMULATION!$D$17))))</f>
        <v>0.97450610428084272</v>
      </c>
      <c r="L2068">
        <v>4.4309112223059888E-3</v>
      </c>
      <c r="M2068">
        <f t="shared" ca="1" si="32"/>
        <v>0.97882405431450636</v>
      </c>
    </row>
    <row r="2069" spans="1:13" x14ac:dyDescent="0.25">
      <c r="A2069" s="9"/>
      <c r="H2069" s="9"/>
      <c r="J2069">
        <v>17</v>
      </c>
      <c r="K2069">
        <f ca="1">SIMULATION!$D$3*SIMULATION!$D$17/$H2052/(SIMULATION!$D$17-$I2052)*(((EXP(-$I2052*$J2069))/(1-EXP(-SIMULATION!$D$4*$I2052)))-(EXP(-SIMULATION!$D$17*$J2069)/(1-EXP(-SIMULATION!$D$4*SIMULATION!$D$17))))</f>
        <v>0.81518066612257101</v>
      </c>
      <c r="L2069">
        <v>0.16769867252634102</v>
      </c>
      <c r="M2069">
        <f t="shared" ca="1" si="32"/>
        <v>0.95188538170046455</v>
      </c>
    </row>
    <row r="2070" spans="1:13" x14ac:dyDescent="0.25">
      <c r="A2070" s="9"/>
      <c r="H2070" s="9"/>
      <c r="J2070">
        <v>18</v>
      </c>
      <c r="K2070">
        <f ca="1">SIMULATION!$D$3*SIMULATION!$D$17/$H2052/(SIMULATION!$D$17-$I2052)*(((EXP(-$I2052*$J2070))/(1-EXP(-SIMULATION!$D$4*$I2052)))-(EXP(-SIMULATION!$D$17*$J2070)/(1-EXP(-SIMULATION!$D$4*SIMULATION!$D$17))))</f>
        <v>0.68135617546803251</v>
      </c>
      <c r="L2070">
        <v>-0.12453602986930391</v>
      </c>
      <c r="M2070">
        <f t="shared" ca="1" si="32"/>
        <v>0.5965027824483109</v>
      </c>
    </row>
    <row r="2071" spans="1:13" x14ac:dyDescent="0.25">
      <c r="A2071" s="9"/>
      <c r="H2071" s="9"/>
      <c r="J2071">
        <v>19</v>
      </c>
      <c r="K2071">
        <f ca="1">SIMULATION!$D$3*SIMULATION!$D$17/$H2052/(SIMULATION!$D$17-$I2052)*(((EXP(-$I2052*$J2071))/(1-EXP(-SIMULATION!$D$4*$I2052)))-(EXP(-SIMULATION!$D$17*$J2071)/(1-EXP(-SIMULATION!$D$4*SIMULATION!$D$17))))</f>
        <v>0.56915124739838441</v>
      </c>
      <c r="L2071">
        <v>0.12977304323162675</v>
      </c>
      <c r="M2071">
        <f t="shared" ca="1" si="32"/>
        <v>0.64301173683234936</v>
      </c>
    </row>
    <row r="2072" spans="1:13" x14ac:dyDescent="0.25">
      <c r="A2072" s="9"/>
      <c r="H2072" s="9"/>
      <c r="J2072">
        <v>20</v>
      </c>
      <c r="K2072">
        <f ca="1">SIMULATION!$D$3*SIMULATION!$D$17/$H2052/(SIMULATION!$D$17-$I2052)*(((EXP(-$I2052*$J2072))/(1-EXP(-SIMULATION!$D$4*$I2052)))-(EXP(-SIMULATION!$D$17*$J2072)/(1-EXP(-SIMULATION!$D$4*SIMULATION!$D$17))))</f>
        <v>0.47520052796575279</v>
      </c>
      <c r="L2072">
        <v>-9.720571251339194E-2</v>
      </c>
      <c r="M2072">
        <f t="shared" ca="1" si="32"/>
        <v>0.42900832205810174</v>
      </c>
    </row>
    <row r="2073" spans="1:13" x14ac:dyDescent="0.25">
      <c r="A2073" s="9"/>
      <c r="H2073" s="9"/>
      <c r="J2073">
        <v>21</v>
      </c>
      <c r="K2073">
        <f ca="1">SIMULATION!$D$3*SIMULATION!$D$17/$H2052/(SIMULATION!$D$17-$I2052)*(((EXP(-$I2052*$J2073))/(1-EXP(-SIMULATION!$D$4*$I2052)))-(EXP(-SIMULATION!$D$17*$J2073)/(1-EXP(-SIMULATION!$D$4*SIMULATION!$D$17))))</f>
        <v>0.39661542895232149</v>
      </c>
      <c r="L2073">
        <v>9.8310952251618195E-3</v>
      </c>
      <c r="M2073">
        <f t="shared" ca="1" si="32"/>
        <v>0.40051459300212022</v>
      </c>
    </row>
    <row r="2074" spans="1:13" x14ac:dyDescent="0.25">
      <c r="A2074" s="9"/>
      <c r="H2074" s="9"/>
      <c r="J2074">
        <v>22</v>
      </c>
      <c r="K2074">
        <f ca="1">SIMULATION!$D$3*SIMULATION!$D$17/$H2052/(SIMULATION!$D$17-$I2052)*(((EXP(-$I2052*$J2074))/(1-EXP(-SIMULATION!$D$4*$I2052)))-(EXP(-SIMULATION!$D$17*$J2074)/(1-EXP(-SIMULATION!$D$4*SIMULATION!$D$17))))</f>
        <v>0.33093466293759338</v>
      </c>
      <c r="L2074">
        <v>-0.27355720261329619</v>
      </c>
      <c r="M2074">
        <f t="shared" ca="1" si="32"/>
        <v>0.24040510229661127</v>
      </c>
    </row>
    <row r="2075" spans="1:13" x14ac:dyDescent="0.25">
      <c r="A2075" s="9"/>
      <c r="H2075" s="9"/>
      <c r="J2075">
        <v>23</v>
      </c>
      <c r="K2075">
        <f ca="1">SIMULATION!$D$3*SIMULATION!$D$17/$H2052/(SIMULATION!$D$17-$I2052)*(((EXP(-$I2052*$J2075))/(1-EXP(-SIMULATION!$D$4*$I2052)))-(EXP(-SIMULATION!$D$17*$J2075)/(1-EXP(-SIMULATION!$D$4*SIMULATION!$D$17))))</f>
        <v>0.2760722853132197</v>
      </c>
      <c r="L2075">
        <v>0.28787972574206122</v>
      </c>
      <c r="M2075">
        <f t="shared" ca="1" si="32"/>
        <v>0.3555478990941735</v>
      </c>
    </row>
    <row r="2076" spans="1:13" x14ac:dyDescent="0.25">
      <c r="A2076" s="9"/>
      <c r="H2076" s="9"/>
      <c r="J2076">
        <v>24</v>
      </c>
      <c r="K2076">
        <f ca="1">SIMULATION!$D$3*SIMULATION!$D$17/$H2052/(SIMULATION!$D$17-$I2052)*(((EXP(-$I2052*$J2076))/(1-EXP(-SIMULATION!$D$4*$I2052)))-(EXP(-SIMULATION!$D$17*$J2076)/(1-EXP(-SIMULATION!$D$4*SIMULATION!$D$17))))</f>
        <v>0.23026750920372252</v>
      </c>
      <c r="L2076">
        <v>-0.39726114137871593</v>
      </c>
      <c r="M2076">
        <f t="shared" ca="1" si="32"/>
        <v>0.13879117567501773</v>
      </c>
    </row>
    <row r="2077" spans="1:13" x14ac:dyDescent="0.25">
      <c r="A2077" s="9">
        <v>84</v>
      </c>
      <c r="B2077" s="2">
        <f ca="1">NORMINV(RAND(),SIMULATION!D7,SIMULATION!D8)</f>
        <v>53.452230293824456</v>
      </c>
      <c r="C2077" s="2">
        <v>2</v>
      </c>
      <c r="D2077" s="2">
        <f ca="1">SIMULATION!$D$11*(1+(SIMULATION!$D$12*LN(1+$C2077)))*(1+(SIMULATION!$D$13*(($B2077/63.5)-1)))</f>
        <v>9.4918964487207731</v>
      </c>
      <c r="E2077" s="2">
        <v>-0.19676619153204367</v>
      </c>
      <c r="F2077" s="2">
        <f ca="1">D2077*(1+E2077)</f>
        <v>7.624212134089456</v>
      </c>
      <c r="G2077" s="2">
        <v>-0.47118305396249982</v>
      </c>
      <c r="H2077" s="9">
        <f>SIMULATION!$D$15*EXP($G$2077)</f>
        <v>137.80986774836725</v>
      </c>
      <c r="I2077" s="2">
        <f ca="1">$F2077/$H2077</f>
        <v>5.5324137949329007E-2</v>
      </c>
      <c r="J2077">
        <v>0</v>
      </c>
      <c r="K2077">
        <f ca="1">SIMULATION!$D$3*SIMULATION!$D$17/$H2077/(SIMULATION!$D$17-$I2077)*(((EXP(-$I2077*$J2077))/(1-EXP(-SIMULATION!$D$4*$I2077)))-(EXP(-SIMULATION!$D$17*$J2077)/(1-EXP(-SIMULATION!$D$4*SIMULATION!$D$17))))</f>
        <v>1.643672023976817</v>
      </c>
      <c r="L2077">
        <v>0.45861804960953195</v>
      </c>
      <c r="M2077">
        <f t="shared" ca="1" si="32"/>
        <v>2.3974896818108169</v>
      </c>
    </row>
    <row r="2078" spans="1:13" x14ac:dyDescent="0.25">
      <c r="A2078" s="9"/>
      <c r="H2078" s="9"/>
      <c r="J2078">
        <v>1</v>
      </c>
      <c r="K2078">
        <f ca="1">SIMULATION!$D$3*SIMULATION!$D$17/$H2077/(SIMULATION!$D$17-$I2077)*(((EXP(-$I2077*$J2078))/(1-EXP(-SIMULATION!$D$4*$I2077)))-(EXP(-SIMULATION!$D$17*$J2078)/(1-EXP(-SIMULATION!$D$4*SIMULATION!$D$17))))</f>
        <v>2.9469295343525115</v>
      </c>
      <c r="L2078">
        <v>-9.082176619894515E-2</v>
      </c>
      <c r="M2078">
        <f t="shared" ca="1" si="32"/>
        <v>2.6792841891787815</v>
      </c>
    </row>
    <row r="2079" spans="1:13" x14ac:dyDescent="0.25">
      <c r="A2079" s="9"/>
      <c r="H2079" s="9"/>
      <c r="J2079">
        <v>2</v>
      </c>
      <c r="K2079">
        <f ca="1">SIMULATION!$D$3*SIMULATION!$D$17/$H2077/(SIMULATION!$D$17-$I2077)*(((EXP(-$I2077*$J2079))/(1-EXP(-SIMULATION!$D$4*$I2077)))-(EXP(-SIMULATION!$D$17*$J2079)/(1-EXP(-SIMULATION!$D$4*SIMULATION!$D$17))))</f>
        <v>3.6801706903754452</v>
      </c>
      <c r="L2079">
        <v>0.35246280739523339</v>
      </c>
      <c r="M2079">
        <f t="shared" ca="1" si="32"/>
        <v>4.9772939835988286</v>
      </c>
    </row>
    <row r="2080" spans="1:13" x14ac:dyDescent="0.25">
      <c r="A2080" s="9"/>
      <c r="H2080" s="9"/>
      <c r="J2080">
        <v>3</v>
      </c>
      <c r="K2080">
        <f ca="1">SIMULATION!$D$3*SIMULATION!$D$17/$H2077/(SIMULATION!$D$17-$I2077)*(((EXP(-$I2077*$J2080))/(1-EXP(-SIMULATION!$D$4*$I2077)))-(EXP(-SIMULATION!$D$17*$J2080)/(1-EXP(-SIMULATION!$D$4*SIMULATION!$D$17))))</f>
        <v>4.05361691234405</v>
      </c>
      <c r="L2080">
        <v>-0.29169163324315106</v>
      </c>
      <c r="M2080">
        <f t="shared" ca="1" si="32"/>
        <v>2.871210774640355</v>
      </c>
    </row>
    <row r="2081" spans="1:13" x14ac:dyDescent="0.25">
      <c r="A2081" s="9"/>
      <c r="H2081" s="9"/>
      <c r="J2081">
        <v>4</v>
      </c>
      <c r="K2081">
        <f ca="1">SIMULATION!$D$3*SIMULATION!$D$17/$H2077/(SIMULATION!$D$17-$I2077)*(((EXP(-$I2077*$J2081))/(1-EXP(-SIMULATION!$D$4*$I2077)))-(EXP(-SIMULATION!$D$17*$J2081)/(1-EXP(-SIMULATION!$D$4*SIMULATION!$D$17))))</f>
        <v>4.2016879576407042</v>
      </c>
      <c r="L2081">
        <v>-0.10471641216843804</v>
      </c>
      <c r="M2081">
        <f t="shared" ca="1" si="32"/>
        <v>3.7617022696652374</v>
      </c>
    </row>
    <row r="2082" spans="1:13" x14ac:dyDescent="0.25">
      <c r="A2082" s="9"/>
      <c r="H2082" s="9"/>
      <c r="J2082">
        <v>5</v>
      </c>
      <c r="K2082">
        <f ca="1">SIMULATION!$D$3*SIMULATION!$D$17/$H2077/(SIMULATION!$D$17-$I2077)*(((EXP(-$I2077*$J2082))/(1-EXP(-SIMULATION!$D$4*$I2077)))-(EXP(-SIMULATION!$D$17*$J2082)/(1-EXP(-SIMULATION!$D$4*SIMULATION!$D$17))))</f>
        <v>4.2102439277490982</v>
      </c>
      <c r="L2082">
        <v>6.2067329484620626E-2</v>
      </c>
      <c r="M2082">
        <f t="shared" ca="1" si="32"/>
        <v>4.4715625248233248</v>
      </c>
    </row>
    <row r="2083" spans="1:13" x14ac:dyDescent="0.25">
      <c r="A2083" s="9"/>
      <c r="H2083" s="9"/>
      <c r="J2083">
        <v>6</v>
      </c>
      <c r="K2083">
        <f ca="1">SIMULATION!$D$3*SIMULATION!$D$17/$H2077/(SIMULATION!$D$17-$I2077)*(((EXP(-$I2077*$J2083))/(1-EXP(-SIMULATION!$D$4*$I2077)))-(EXP(-SIMULATION!$D$17*$J2083)/(1-EXP(-SIMULATION!$D$4*SIMULATION!$D$17))))</f>
        <v>4.1340417524611306</v>
      </c>
      <c r="L2083">
        <v>-0.19447313455763729</v>
      </c>
      <c r="M2083">
        <f t="shared" ca="1" si="32"/>
        <v>3.3300816944678666</v>
      </c>
    </row>
    <row r="2084" spans="1:13" x14ac:dyDescent="0.25">
      <c r="A2084" s="9"/>
      <c r="H2084" s="9"/>
      <c r="J2084">
        <v>7</v>
      </c>
      <c r="K2084">
        <f ca="1">SIMULATION!$D$3*SIMULATION!$D$17/$H2077/(SIMULATION!$D$17-$I2077)*(((EXP(-$I2077*$J2084))/(1-EXP(-SIMULATION!$D$4*$I2077)))-(EXP(-SIMULATION!$D$17*$J2084)/(1-EXP(-SIMULATION!$D$4*SIMULATION!$D$17))))</f>
        <v>4.0079209195423608</v>
      </c>
      <c r="L2084">
        <v>-7.9116008662917306E-2</v>
      </c>
      <c r="M2084">
        <f t="shared" ca="1" si="32"/>
        <v>3.6908302133515596</v>
      </c>
    </row>
    <row r="2085" spans="1:13" x14ac:dyDescent="0.25">
      <c r="A2085" s="9"/>
      <c r="H2085" s="9"/>
      <c r="J2085">
        <v>8</v>
      </c>
      <c r="K2085">
        <f ca="1">SIMULATION!$D$3*SIMULATION!$D$17/$H2077/(SIMULATION!$D$17-$I2077)*(((EXP(-$I2077*$J2085))/(1-EXP(-SIMULATION!$D$4*$I2077)))-(EXP(-SIMULATION!$D$17*$J2085)/(1-EXP(-SIMULATION!$D$4*SIMULATION!$D$17))))</f>
        <v>3.8539707962100822</v>
      </c>
      <c r="L2085">
        <v>-0.38011043823886187</v>
      </c>
      <c r="M2085">
        <f t="shared" ca="1" si="32"/>
        <v>2.3890362679028927</v>
      </c>
    </row>
    <row r="2086" spans="1:13" x14ac:dyDescent="0.25">
      <c r="A2086" s="9"/>
      <c r="H2086" s="9"/>
      <c r="J2086">
        <v>9</v>
      </c>
      <c r="K2086">
        <f ca="1">SIMULATION!$D$3*SIMULATION!$D$17/$H2077/(SIMULATION!$D$17-$I2077)*(((EXP(-$I2077*$J2086))/(1-EXP(-SIMULATION!$D$4*$I2077)))-(EXP(-SIMULATION!$D$17*$J2086)/(1-EXP(-SIMULATION!$D$4*SIMULATION!$D$17))))</f>
        <v>3.6861228983016998</v>
      </c>
      <c r="L2086">
        <v>-0.17002682118145346</v>
      </c>
      <c r="M2086">
        <f t="shared" ca="1" si="32"/>
        <v>3.0593831394192956</v>
      </c>
    </row>
    <row r="2087" spans="1:13" x14ac:dyDescent="0.25">
      <c r="A2087" s="9"/>
      <c r="H2087" s="9"/>
      <c r="J2087">
        <v>10</v>
      </c>
      <c r="K2087">
        <f ca="1">SIMULATION!$D$3*SIMULATION!$D$17/$H2077/(SIMULATION!$D$17-$I2077)*(((EXP(-$I2077*$J2087))/(1-EXP(-SIMULATION!$D$4*$I2077)))-(EXP(-SIMULATION!$D$17*$J2087)/(1-EXP(-SIMULATION!$D$4*SIMULATION!$D$17))))</f>
        <v>3.5130930424009268</v>
      </c>
      <c r="L2087">
        <v>0.25853568723871334</v>
      </c>
      <c r="M2087">
        <f t="shared" ca="1" si="32"/>
        <v>4.4213529664515923</v>
      </c>
    </row>
    <row r="2088" spans="1:13" x14ac:dyDescent="0.25">
      <c r="A2088" s="9"/>
      <c r="H2088" s="9"/>
      <c r="J2088">
        <v>11</v>
      </c>
      <c r="K2088">
        <f ca="1">SIMULATION!$D$3*SIMULATION!$D$17/$H2077/(SIMULATION!$D$17-$I2077)*(((EXP(-$I2077*$J2088))/(1-EXP(-SIMULATION!$D$4*$I2077)))-(EXP(-SIMULATION!$D$17*$J2088)/(1-EXP(-SIMULATION!$D$4*SIMULATION!$D$17))))</f>
        <v>3.3402660997964668</v>
      </c>
      <c r="L2088">
        <v>-0.6784590946830189</v>
      </c>
      <c r="M2088">
        <f t="shared" ca="1" si="32"/>
        <v>1.0740321857281774</v>
      </c>
    </row>
    <row r="2089" spans="1:13" x14ac:dyDescent="0.25">
      <c r="A2089" s="9"/>
      <c r="H2089" s="9"/>
      <c r="J2089">
        <v>12</v>
      </c>
      <c r="K2089">
        <f ca="1">SIMULATION!$D$3*SIMULATION!$D$17/$H2077/(SIMULATION!$D$17-$I2077)*(((EXP(-$I2077*$J2089))/(1-EXP(-SIMULATION!$D$4*$I2077)))-(EXP(-SIMULATION!$D$17*$J2089)/(1-EXP(-SIMULATION!$D$4*SIMULATION!$D$17))))</f>
        <v>3.1709031789313884</v>
      </c>
      <c r="L2089">
        <v>-0.1116975712349501</v>
      </c>
      <c r="M2089">
        <f t="shared" ca="1" si="32"/>
        <v>2.8167209952235699</v>
      </c>
    </row>
    <row r="2090" spans="1:13" x14ac:dyDescent="0.25">
      <c r="A2090" s="9"/>
      <c r="H2090" s="9"/>
      <c r="J2090">
        <v>13</v>
      </c>
      <c r="K2090">
        <f ca="1">SIMULATION!$D$3*SIMULATION!$D$17/$H2077/(SIMULATION!$D$17-$I2077)*(((EXP(-$I2077*$J2090))/(1-EXP(-SIMULATION!$D$4*$I2077)))-(EXP(-SIMULATION!$D$17*$J2090)/(1-EXP(-SIMULATION!$D$4*SIMULATION!$D$17))))</f>
        <v>3.0069146366077617</v>
      </c>
      <c r="L2090">
        <v>-7.8983278923182479E-2</v>
      </c>
      <c r="M2090">
        <f t="shared" ca="1" si="32"/>
        <v>2.7694186591663712</v>
      </c>
    </row>
    <row r="2091" spans="1:13" x14ac:dyDescent="0.25">
      <c r="A2091" s="9"/>
      <c r="H2091" s="9"/>
      <c r="J2091">
        <v>14</v>
      </c>
      <c r="K2091">
        <f ca="1">SIMULATION!$D$3*SIMULATION!$D$17/$H2077/(SIMULATION!$D$17-$I2077)*(((EXP(-$I2077*$J2091))/(1-EXP(-SIMULATION!$D$4*$I2077)))-(EXP(-SIMULATION!$D$17*$J2091)/(1-EXP(-SIMULATION!$D$4*SIMULATION!$D$17))))</f>
        <v>2.8493548929673143</v>
      </c>
      <c r="L2091">
        <v>-0.49630951745734603</v>
      </c>
      <c r="M2091">
        <f t="shared" ca="1" si="32"/>
        <v>1.4351929409739788</v>
      </c>
    </row>
    <row r="2092" spans="1:13" x14ac:dyDescent="0.25">
      <c r="A2092" s="9"/>
      <c r="H2092" s="9"/>
      <c r="J2092">
        <v>15</v>
      </c>
      <c r="K2092">
        <f ca="1">SIMULATION!$D$3*SIMULATION!$D$17/$H2077/(SIMULATION!$D$17-$I2077)*(((EXP(-$I2077*$J2092))/(1-EXP(-SIMULATION!$D$4*$I2077)))-(EXP(-SIMULATION!$D$17*$J2092)/(1-EXP(-SIMULATION!$D$4*SIMULATION!$D$17))))</f>
        <v>2.6987390011459484</v>
      </c>
      <c r="L2092">
        <v>0.40702529243961644</v>
      </c>
      <c r="M2092">
        <f t="shared" ca="1" si="32"/>
        <v>3.7971940323055766</v>
      </c>
    </row>
    <row r="2093" spans="1:13" x14ac:dyDescent="0.25">
      <c r="A2093" s="9"/>
      <c r="H2093" s="9"/>
      <c r="J2093">
        <v>16</v>
      </c>
      <c r="K2093">
        <f ca="1">SIMULATION!$D$3*SIMULATION!$D$17/$H2077/(SIMULATION!$D$17-$I2077)*(((EXP(-$I2077*$J2093))/(1-EXP(-SIMULATION!$D$4*$I2077)))-(EXP(-SIMULATION!$D$17*$J2093)/(1-EXP(-SIMULATION!$D$4*SIMULATION!$D$17))))</f>
        <v>2.5552450209724964</v>
      </c>
      <c r="L2093">
        <v>-0.2696948572583725</v>
      </c>
      <c r="M2093">
        <f t="shared" ca="1" si="32"/>
        <v>1.8661085797811519</v>
      </c>
    </row>
    <row r="2094" spans="1:13" x14ac:dyDescent="0.25">
      <c r="A2094" s="9"/>
      <c r="H2094" s="9"/>
      <c r="J2094">
        <v>17</v>
      </c>
      <c r="K2094">
        <f ca="1">SIMULATION!$D$3*SIMULATION!$D$17/$H2077/(SIMULATION!$D$17-$I2077)*(((EXP(-$I2077*$J2094))/(1-EXP(-SIMULATION!$D$4*$I2077)))-(EXP(-SIMULATION!$D$17*$J2094)/(1-EXP(-SIMULATION!$D$4*SIMULATION!$D$17))))</f>
        <v>2.4188432395973947</v>
      </c>
      <c r="L2094">
        <v>-6.9624852877657448E-2</v>
      </c>
      <c r="M2094">
        <f t="shared" ca="1" si="32"/>
        <v>2.25043163490631</v>
      </c>
    </row>
    <row r="2095" spans="1:13" x14ac:dyDescent="0.25">
      <c r="A2095" s="9"/>
      <c r="H2095" s="9"/>
      <c r="J2095">
        <v>18</v>
      </c>
      <c r="K2095">
        <f ca="1">SIMULATION!$D$3*SIMULATION!$D$17/$H2077/(SIMULATION!$D$17-$I2077)*(((EXP(-$I2077*$J2095))/(1-EXP(-SIMULATION!$D$4*$I2077)))-(EXP(-SIMULATION!$D$17*$J2095)/(1-EXP(-SIMULATION!$D$4*SIMULATION!$D$17))))</f>
        <v>2.2893785389040615</v>
      </c>
      <c r="L2095">
        <v>0.24829673150308276</v>
      </c>
      <c r="M2095">
        <f t="shared" ca="1" si="32"/>
        <v>2.8578237472872434</v>
      </c>
    </row>
    <row r="2096" spans="1:13" x14ac:dyDescent="0.25">
      <c r="A2096" s="9"/>
      <c r="H2096" s="9"/>
      <c r="J2096">
        <v>19</v>
      </c>
      <c r="K2096">
        <f ca="1">SIMULATION!$D$3*SIMULATION!$D$17/$H2077/(SIMULATION!$D$17-$I2077)*(((EXP(-$I2077*$J2096))/(1-EXP(-SIMULATION!$D$4*$I2077)))-(EXP(-SIMULATION!$D$17*$J2096)/(1-EXP(-SIMULATION!$D$4*SIMULATION!$D$17))))</f>
        <v>2.1666227619391263</v>
      </c>
      <c r="L2096">
        <v>-8.3974924679397614E-2</v>
      </c>
      <c r="M2096">
        <f t="shared" ca="1" si="32"/>
        <v>1.9846807786966199</v>
      </c>
    </row>
    <row r="2097" spans="1:13" x14ac:dyDescent="0.25">
      <c r="A2097" s="9"/>
      <c r="H2097" s="9"/>
      <c r="J2097">
        <v>20</v>
      </c>
      <c r="K2097">
        <f ca="1">SIMULATION!$D$3*SIMULATION!$D$17/$H2077/(SIMULATION!$D$17-$I2077)*(((EXP(-$I2077*$J2097))/(1-EXP(-SIMULATION!$D$4*$I2077)))-(EXP(-SIMULATION!$D$17*$J2097)/(1-EXP(-SIMULATION!$D$4*SIMULATION!$D$17))))</f>
        <v>2.0503078764080511</v>
      </c>
      <c r="L2097">
        <v>0.13645613933246192</v>
      </c>
      <c r="M2097">
        <f t="shared" ca="1" si="32"/>
        <v>2.3300849736656324</v>
      </c>
    </row>
    <row r="2098" spans="1:13" x14ac:dyDescent="0.25">
      <c r="A2098" s="9"/>
      <c r="H2098" s="9"/>
      <c r="J2098">
        <v>21</v>
      </c>
      <c r="K2098">
        <f ca="1">SIMULATION!$D$3*SIMULATION!$D$17/$H2077/(SIMULATION!$D$17-$I2077)*(((EXP(-$I2077*$J2098))/(1-EXP(-SIMULATION!$D$4*$I2077)))-(EXP(-SIMULATION!$D$17*$J2098)/(1-EXP(-SIMULATION!$D$4*SIMULATION!$D$17))))</f>
        <v>1.9401468536797015</v>
      </c>
      <c r="L2098">
        <v>-3.8914616907801694E-2</v>
      </c>
      <c r="M2098">
        <f t="shared" ca="1" si="32"/>
        <v>1.864646782123879</v>
      </c>
    </row>
    <row r="2099" spans="1:13" x14ac:dyDescent="0.25">
      <c r="A2099" s="9"/>
      <c r="H2099" s="9"/>
      <c r="J2099">
        <v>22</v>
      </c>
      <c r="K2099">
        <f ca="1">SIMULATION!$D$3*SIMULATION!$D$17/$H2077/(SIMULATION!$D$17-$I2077)*(((EXP(-$I2077*$J2099))/(1-EXP(-SIMULATION!$D$4*$I2077)))-(EXP(-SIMULATION!$D$17*$J2099)/(1-EXP(-SIMULATION!$D$4*SIMULATION!$D$17))))</f>
        <v>1.8358466956645982</v>
      </c>
      <c r="L2099">
        <v>-0.40369694258130562</v>
      </c>
      <c r="M2099">
        <f t="shared" ca="1" si="32"/>
        <v>1.0947209975768073</v>
      </c>
    </row>
    <row r="2100" spans="1:13" x14ac:dyDescent="0.25">
      <c r="A2100" s="9"/>
      <c r="H2100" s="9"/>
      <c r="J2100">
        <v>23</v>
      </c>
      <c r="K2100">
        <f ca="1">SIMULATION!$D$3*SIMULATION!$D$17/$H2077/(SIMULATION!$D$17-$I2077)*(((EXP(-$I2077*$J2100))/(1-EXP(-SIMULATION!$D$4*$I2077)))-(EXP(-SIMULATION!$D$17*$J2100)/(1-EXP(-SIMULATION!$D$4*SIMULATION!$D$17))))</f>
        <v>1.7371164488533621</v>
      </c>
      <c r="L2100">
        <v>0.14978589971092754</v>
      </c>
      <c r="M2100">
        <f t="shared" ca="1" si="32"/>
        <v>1.9973119990475146</v>
      </c>
    </row>
    <row r="2101" spans="1:13" x14ac:dyDescent="0.25">
      <c r="A2101" s="9"/>
      <c r="H2101" s="9"/>
      <c r="J2101">
        <v>24</v>
      </c>
      <c r="K2101">
        <f ca="1">SIMULATION!$D$3*SIMULATION!$D$17/$H2077/(SIMULATION!$D$17-$I2077)*(((EXP(-$I2077*$J2101))/(1-EXP(-SIMULATION!$D$4*$I2077)))-(EXP(-SIMULATION!$D$17*$J2101)/(1-EXP(-SIMULATION!$D$4*SIMULATION!$D$17))))</f>
        <v>1.6436720239768172</v>
      </c>
      <c r="L2101">
        <v>0.13241703897292945</v>
      </c>
      <c r="M2101">
        <f t="shared" ca="1" si="32"/>
        <v>1.8613222064344694</v>
      </c>
    </row>
    <row r="2102" spans="1:13" x14ac:dyDescent="0.25">
      <c r="A2102" s="9">
        <v>85</v>
      </c>
      <c r="B2102" s="2">
        <f ca="1">NORMINV(RAND(),SIMULATION!D7,SIMULATION!D8)</f>
        <v>62.042277207036648</v>
      </c>
      <c r="C2102" s="2">
        <v>2</v>
      </c>
      <c r="D2102" s="2">
        <f ca="1">SIMULATION!$D$11*(1+(SIMULATION!$D$12*LN(1+$C2102)))*(1+(SIMULATION!$D$13*(($B2102/63.5)-1)))</f>
        <v>10.129808255146621</v>
      </c>
      <c r="E2102" s="2">
        <v>0.2315114757195901</v>
      </c>
      <c r="F2102" s="2">
        <f ca="1">D2102*(1+E2102)</f>
        <v>12.474975113052102</v>
      </c>
      <c r="G2102" s="2">
        <v>1.499300453806014</v>
      </c>
      <c r="H2102" s="9">
        <f>SIMULATION!$D$15*EXP($G$2102)</f>
        <v>988.66789158478571</v>
      </c>
      <c r="I2102" s="2">
        <f ca="1">$F2102/$H2102</f>
        <v>1.2617963240472322E-2</v>
      </c>
      <c r="J2102">
        <v>0</v>
      </c>
      <c r="K2102">
        <f ca="1">SIMULATION!$D$3*SIMULATION!$D$17/$H2102/(SIMULATION!$D$17-$I2102)*(((EXP(-$I2102*$J2102))/(1-EXP(-SIMULATION!$D$4*$I2102)))-(EXP(-SIMULATION!$D$17*$J2102)/(1-EXP(-SIMULATION!$D$4*SIMULATION!$D$17))))</f>
        <v>1.6187636058243746</v>
      </c>
      <c r="L2102">
        <v>0.22010702878933971</v>
      </c>
      <c r="M2102">
        <f t="shared" ca="1" si="32"/>
        <v>1.9750648534146955</v>
      </c>
    </row>
    <row r="2103" spans="1:13" x14ac:dyDescent="0.25">
      <c r="A2103" s="9"/>
      <c r="H2103" s="9"/>
      <c r="J2103">
        <v>1</v>
      </c>
      <c r="K2103">
        <f ca="1">SIMULATION!$D$3*SIMULATION!$D$17/$H2102/(SIMULATION!$D$17-$I2102)*(((EXP(-$I2102*$J2103))/(1-EXP(-SIMULATION!$D$4*$I2102)))-(EXP(-SIMULATION!$D$17*$J2103)/(1-EXP(-SIMULATION!$D$4*SIMULATION!$D$17))))</f>
        <v>1.7969340107110137</v>
      </c>
      <c r="L2103">
        <v>-0.14093331361248518</v>
      </c>
      <c r="M2103">
        <f t="shared" ca="1" si="32"/>
        <v>1.5436861462385376</v>
      </c>
    </row>
    <row r="2104" spans="1:13" x14ac:dyDescent="0.25">
      <c r="A2104" s="9"/>
      <c r="H2104" s="9"/>
      <c r="J2104">
        <v>2</v>
      </c>
      <c r="K2104">
        <f ca="1">SIMULATION!$D$3*SIMULATION!$D$17/$H2102/(SIMULATION!$D$17-$I2102)*(((EXP(-$I2102*$J2104))/(1-EXP(-SIMULATION!$D$4*$I2102)))-(EXP(-SIMULATION!$D$17*$J2104)/(1-EXP(-SIMULATION!$D$4*SIMULATION!$D$17))))</f>
        <v>1.9015856550310628</v>
      </c>
      <c r="L2104">
        <v>-2.5749982060874543E-2</v>
      </c>
      <c r="M2104">
        <f t="shared" ca="1" si="32"/>
        <v>1.8526198585267966</v>
      </c>
    </row>
    <row r="2105" spans="1:13" x14ac:dyDescent="0.25">
      <c r="A2105" s="9"/>
      <c r="H2105" s="9"/>
      <c r="J2105">
        <v>3</v>
      </c>
      <c r="K2105">
        <f ca="1">SIMULATION!$D$3*SIMULATION!$D$17/$H2102/(SIMULATION!$D$17-$I2102)*(((EXP(-$I2102*$J2105))/(1-EXP(-SIMULATION!$D$4*$I2102)))-(EXP(-SIMULATION!$D$17*$J2105)/(1-EXP(-SIMULATION!$D$4*SIMULATION!$D$17))))</f>
        <v>1.9592441147903943</v>
      </c>
      <c r="L2105">
        <v>-0.14434464015554421</v>
      </c>
      <c r="M2105">
        <f t="shared" ca="1" si="32"/>
        <v>1.6764377280641072</v>
      </c>
    </row>
    <row r="2106" spans="1:13" x14ac:dyDescent="0.25">
      <c r="A2106" s="9"/>
      <c r="H2106" s="9"/>
      <c r="J2106">
        <v>4</v>
      </c>
      <c r="K2106">
        <f ca="1">SIMULATION!$D$3*SIMULATION!$D$17/$H2102/(SIMULATION!$D$17-$I2102)*(((EXP(-$I2102*$J2106))/(1-EXP(-SIMULATION!$D$4*$I2102)))-(EXP(-SIMULATION!$D$17*$J2106)/(1-EXP(-SIMULATION!$D$4*SIMULATION!$D$17))))</f>
        <v>1.9869061256343867</v>
      </c>
      <c r="L2106">
        <v>2.6871770844286658E-2</v>
      </c>
      <c r="M2106">
        <f t="shared" ca="1" si="32"/>
        <v>2.0402978117315436</v>
      </c>
    </row>
    <row r="2107" spans="1:13" x14ac:dyDescent="0.25">
      <c r="A2107" s="9"/>
      <c r="H2107" s="9"/>
      <c r="J2107">
        <v>5</v>
      </c>
      <c r="K2107">
        <f ca="1">SIMULATION!$D$3*SIMULATION!$D$17/$H2102/(SIMULATION!$D$17-$I2102)*(((EXP(-$I2102*$J2107))/(1-EXP(-SIMULATION!$D$4*$I2102)))-(EXP(-SIMULATION!$D$17*$J2107)/(1-EXP(-SIMULATION!$D$4*SIMULATION!$D$17))))</f>
        <v>1.9954621297583508</v>
      </c>
      <c r="L2107">
        <v>5.290544354093072E-3</v>
      </c>
      <c r="M2107">
        <f t="shared" ca="1" si="32"/>
        <v>2.0060192106627506</v>
      </c>
    </row>
    <row r="2108" spans="1:13" x14ac:dyDescent="0.25">
      <c r="A2108" s="9"/>
      <c r="H2108" s="9"/>
      <c r="J2108">
        <v>6</v>
      </c>
      <c r="K2108">
        <f ca="1">SIMULATION!$D$3*SIMULATION!$D$17/$H2102/(SIMULATION!$D$17-$I2102)*(((EXP(-$I2102*$J2108))/(1-EXP(-SIMULATION!$D$4*$I2102)))-(EXP(-SIMULATION!$D$17*$J2108)/(1-EXP(-SIMULATION!$D$4*SIMULATION!$D$17))))</f>
        <v>1.9918895268181689</v>
      </c>
      <c r="L2108">
        <v>0.17258746706423644</v>
      </c>
      <c r="M2108">
        <f t="shared" ca="1" si="32"/>
        <v>2.3356646949234969</v>
      </c>
    </row>
    <row r="2109" spans="1:13" x14ac:dyDescent="0.25">
      <c r="A2109" s="9"/>
      <c r="H2109" s="9"/>
      <c r="J2109">
        <v>7</v>
      </c>
      <c r="K2109">
        <f ca="1">SIMULATION!$D$3*SIMULATION!$D$17/$H2102/(SIMULATION!$D$17-$I2102)*(((EXP(-$I2102*$J2109))/(1-EXP(-SIMULATION!$D$4*$I2102)))-(EXP(-SIMULATION!$D$17*$J2109)/(1-EXP(-SIMULATION!$D$4*SIMULATION!$D$17))))</f>
        <v>1.9806581621247981</v>
      </c>
      <c r="L2109">
        <v>-0.36632253362498746</v>
      </c>
      <c r="M2109">
        <f t="shared" ca="1" si="32"/>
        <v>1.2550984459302308</v>
      </c>
    </row>
    <row r="2110" spans="1:13" x14ac:dyDescent="0.25">
      <c r="A2110" s="9"/>
      <c r="H2110" s="9"/>
      <c r="J2110">
        <v>8</v>
      </c>
      <c r="K2110">
        <f ca="1">SIMULATION!$D$3*SIMULATION!$D$17/$H2102/(SIMULATION!$D$17-$I2102)*(((EXP(-$I2102*$J2110))/(1-EXP(-SIMULATION!$D$4*$I2102)))-(EXP(-SIMULATION!$D$17*$J2110)/(1-EXP(-SIMULATION!$D$4*SIMULATION!$D$17))))</f>
        <v>1.9646309973694285</v>
      </c>
      <c r="L2110">
        <v>6.5392519097359589E-2</v>
      </c>
      <c r="M2110">
        <f t="shared" ca="1" si="32"/>
        <v>2.0931031673841738</v>
      </c>
    </row>
    <row r="2111" spans="1:13" x14ac:dyDescent="0.25">
      <c r="A2111" s="9"/>
      <c r="H2111" s="9"/>
      <c r="J2111">
        <v>9</v>
      </c>
      <c r="K2111">
        <f ca="1">SIMULATION!$D$3*SIMULATION!$D$17/$H2102/(SIMULATION!$D$17-$I2102)*(((EXP(-$I2102*$J2111))/(1-EXP(-SIMULATION!$D$4*$I2102)))-(EXP(-SIMULATION!$D$17*$J2111)/(1-EXP(-SIMULATION!$D$4*SIMULATION!$D$17))))</f>
        <v>1.9456412820622089</v>
      </c>
      <c r="L2111">
        <v>-0.14211743617762873</v>
      </c>
      <c r="M2111">
        <f t="shared" ca="1" si="32"/>
        <v>1.6691317313341731</v>
      </c>
    </row>
    <row r="2112" spans="1:13" x14ac:dyDescent="0.25">
      <c r="A2112" s="9"/>
      <c r="H2112" s="9"/>
      <c r="J2112">
        <v>10</v>
      </c>
      <c r="K2112">
        <f ca="1">SIMULATION!$D$3*SIMULATION!$D$17/$H2102/(SIMULATION!$D$17-$I2102)*(((EXP(-$I2102*$J2112))/(1-EXP(-SIMULATION!$D$4*$I2102)))-(EXP(-SIMULATION!$D$17*$J2112)/(1-EXP(-SIMULATION!$D$4*SIMULATION!$D$17))))</f>
        <v>1.9248624187777779</v>
      </c>
      <c r="L2112">
        <v>0.15878231428047387</v>
      </c>
      <c r="M2112">
        <f t="shared" ca="1" si="32"/>
        <v>2.2304965283028242</v>
      </c>
    </row>
    <row r="2113" spans="1:13" x14ac:dyDescent="0.25">
      <c r="A2113" s="9"/>
      <c r="H2113" s="9"/>
      <c r="J2113">
        <v>11</v>
      </c>
      <c r="K2113">
        <f ca="1">SIMULATION!$D$3*SIMULATION!$D$17/$H2102/(SIMULATION!$D$17-$I2102)*(((EXP(-$I2102*$J2113))/(1-EXP(-SIMULATION!$D$4*$I2102)))-(EXP(-SIMULATION!$D$17*$J2113)/(1-EXP(-SIMULATION!$D$4*SIMULATION!$D$17))))</f>
        <v>1.9030449815624377</v>
      </c>
      <c r="L2113">
        <v>-0.15754890392718432</v>
      </c>
      <c r="M2113">
        <f t="shared" ca="1" si="32"/>
        <v>1.603222330593147</v>
      </c>
    </row>
    <row r="2114" spans="1:13" x14ac:dyDescent="0.25">
      <c r="A2114" s="9"/>
      <c r="H2114" s="9"/>
      <c r="J2114">
        <v>12</v>
      </c>
      <c r="K2114">
        <f ca="1">SIMULATION!$D$3*SIMULATION!$D$17/$H2102/(SIMULATION!$D$17-$I2102)*(((EXP(-$I2102*$J2114))/(1-EXP(-SIMULATION!$D$4*$I2102)))-(EXP(-SIMULATION!$D$17*$J2114)/(1-EXP(-SIMULATION!$D$4*SIMULATION!$D$17))))</f>
        <v>1.8806686028650861</v>
      </c>
      <c r="L2114">
        <v>0.27698105501552817</v>
      </c>
      <c r="M2114">
        <f t="shared" ca="1" si="32"/>
        <v>2.4015781766212374</v>
      </c>
    </row>
    <row r="2115" spans="1:13" x14ac:dyDescent="0.25">
      <c r="A2115" s="9"/>
      <c r="H2115" s="9"/>
      <c r="J2115">
        <v>13</v>
      </c>
      <c r="K2115">
        <f ca="1">SIMULATION!$D$3*SIMULATION!$D$17/$H2102/(SIMULATION!$D$17-$I2102)*(((EXP(-$I2102*$J2115))/(1-EXP(-SIMULATION!$D$4*$I2102)))-(EXP(-SIMULATION!$D$17*$J2115)/(1-EXP(-SIMULATION!$D$4*SIMULATION!$D$17))))</f>
        <v>1.8580393061542495</v>
      </c>
      <c r="L2115">
        <v>-0.11877385964256991</v>
      </c>
      <c r="M2115">
        <f t="shared" ref="M2115:M2178" ca="1" si="33">$K2115*(1+$L2115)</f>
        <v>1.6373528063947067</v>
      </c>
    </row>
    <row r="2116" spans="1:13" x14ac:dyDescent="0.25">
      <c r="A2116" s="9"/>
      <c r="H2116" s="9"/>
      <c r="J2116">
        <v>14</v>
      </c>
      <c r="K2116">
        <f ca="1">SIMULATION!$D$3*SIMULATION!$D$17/$H2102/(SIMULATION!$D$17-$I2102)*(((EXP(-$I2102*$J2116))/(1-EXP(-SIMULATION!$D$4*$I2102)))-(EXP(-SIMULATION!$D$17*$J2116)/(1-EXP(-SIMULATION!$D$4*SIMULATION!$D$17))))</f>
        <v>1.8353518788091157</v>
      </c>
      <c r="L2116">
        <v>3.2758009281275466E-2</v>
      </c>
      <c r="M2116">
        <f t="shared" ca="1" si="33"/>
        <v>1.8954743526895508</v>
      </c>
    </row>
    <row r="2117" spans="1:13" x14ac:dyDescent="0.25">
      <c r="A2117" s="9"/>
      <c r="H2117" s="9"/>
      <c r="J2117">
        <v>15</v>
      </c>
      <c r="K2117">
        <f ca="1">SIMULATION!$D$3*SIMULATION!$D$17/$H2102/(SIMULATION!$D$17-$I2102)*(((EXP(-$I2102*$J2117))/(1-EXP(-SIMULATION!$D$4*$I2102)))-(EXP(-SIMULATION!$D$17*$J2117)/(1-EXP(-SIMULATION!$D$4*SIMULATION!$D$17))))</f>
        <v>1.8127298419721249</v>
      </c>
      <c r="L2117">
        <v>-0.15684490566856255</v>
      </c>
      <c r="M2117">
        <f t="shared" ca="1" si="33"/>
        <v>1.5284124009054187</v>
      </c>
    </row>
    <row r="2118" spans="1:13" x14ac:dyDescent="0.25">
      <c r="A2118" s="9"/>
      <c r="H2118" s="9"/>
      <c r="J2118">
        <v>16</v>
      </c>
      <c r="K2118">
        <f ca="1">SIMULATION!$D$3*SIMULATION!$D$17/$H2102/(SIMULATION!$D$17-$I2102)*(((EXP(-$I2102*$J2118))/(1-EXP(-SIMULATION!$D$4*$I2102)))-(EXP(-SIMULATION!$D$17*$J2118)/(1-EXP(-SIMULATION!$D$4*SIMULATION!$D$17))))</f>
        <v>1.7902510639933125</v>
      </c>
      <c r="L2118">
        <v>8.5255485122900349E-2</v>
      </c>
      <c r="M2118">
        <f t="shared" ca="1" si="33"/>
        <v>1.942879786945851</v>
      </c>
    </row>
    <row r="2119" spans="1:13" x14ac:dyDescent="0.25">
      <c r="A2119" s="9"/>
      <c r="H2119" s="9"/>
      <c r="J2119">
        <v>17</v>
      </c>
      <c r="K2119">
        <f ca="1">SIMULATION!$D$3*SIMULATION!$D$17/$H2102/(SIMULATION!$D$17-$I2102)*(((EXP(-$I2102*$J2119))/(1-EXP(-SIMULATION!$D$4*$I2102)))-(EXP(-SIMULATION!$D$17*$J2119)/(1-EXP(-SIMULATION!$D$4*SIMULATION!$D$17))))</f>
        <v>1.7679641739423222</v>
      </c>
      <c r="L2119">
        <v>0.35638315584236047</v>
      </c>
      <c r="M2119">
        <f t="shared" ca="1" si="33"/>
        <v>2.398036825668119</v>
      </c>
    </row>
    <row r="2120" spans="1:13" x14ac:dyDescent="0.25">
      <c r="A2120" s="9"/>
      <c r="H2120" s="9"/>
      <c r="J2120">
        <v>18</v>
      </c>
      <c r="K2120">
        <f ca="1">SIMULATION!$D$3*SIMULATION!$D$17/$H2102/(SIMULATION!$D$17-$I2102)*(((EXP(-$I2102*$J2120))/(1-EXP(-SIMULATION!$D$4*$I2102)))-(EXP(-SIMULATION!$D$17*$J2120)/(1-EXP(-SIMULATION!$D$4*SIMULATION!$D$17))))</f>
        <v>1.7458990795830229</v>
      </c>
      <c r="L2120">
        <v>-8.8333087944704722E-2</v>
      </c>
      <c r="M2120">
        <f t="shared" ca="1" si="33"/>
        <v>1.5916784226436367</v>
      </c>
    </row>
    <row r="2121" spans="1:13" x14ac:dyDescent="0.25">
      <c r="A2121" s="9"/>
      <c r="H2121" s="9"/>
      <c r="J2121">
        <v>19</v>
      </c>
      <c r="K2121">
        <f ca="1">SIMULATION!$D$3*SIMULATION!$D$17/$H2102/(SIMULATION!$D$17-$I2102)*(((EXP(-$I2102*$J2121))/(1-EXP(-SIMULATION!$D$4*$I2102)))-(EXP(-SIMULATION!$D$17*$J2121)/(1-EXP(-SIMULATION!$D$4*SIMULATION!$D$17))))</f>
        <v>1.7240737073471741</v>
      </c>
      <c r="L2121">
        <v>-3.2257994473122685E-2</v>
      </c>
      <c r="M2121">
        <f t="shared" ca="1" si="33"/>
        <v>1.6684585472243127</v>
      </c>
    </row>
    <row r="2122" spans="1:13" x14ac:dyDescent="0.25">
      <c r="A2122" s="9"/>
      <c r="H2122" s="9"/>
      <c r="J2122">
        <v>20</v>
      </c>
      <c r="K2122">
        <f ca="1">SIMULATION!$D$3*SIMULATION!$D$17/$H2102/(SIMULATION!$D$17-$I2102)*(((EXP(-$I2102*$J2122))/(1-EXP(-SIMULATION!$D$4*$I2102)))-(EXP(-SIMULATION!$D$17*$J2122)/(1-EXP(-SIMULATION!$D$4*SIMULATION!$D$17))))</f>
        <v>1.7024983212758706</v>
      </c>
      <c r="L2122">
        <v>-5.83589435413382E-2</v>
      </c>
      <c r="M2122">
        <f t="shared" ca="1" si="33"/>
        <v>1.603142317865309</v>
      </c>
    </row>
    <row r="2123" spans="1:13" x14ac:dyDescent="0.25">
      <c r="A2123" s="9"/>
      <c r="H2123" s="9"/>
      <c r="J2123">
        <v>21</v>
      </c>
      <c r="K2123">
        <f ca="1">SIMULATION!$D$3*SIMULATION!$D$17/$H2102/(SIMULATION!$D$17-$I2102)*(((EXP(-$I2102*$J2123))/(1-EXP(-SIMULATION!$D$4*$I2102)))-(EXP(-SIMULATION!$D$17*$J2123)/(1-EXP(-SIMULATION!$D$4*SIMULATION!$D$17))))</f>
        <v>1.6811782905072479</v>
      </c>
      <c r="L2123">
        <v>0.30399954434917104</v>
      </c>
      <c r="M2123">
        <f t="shared" ca="1" si="33"/>
        <v>2.1922557247911696</v>
      </c>
    </row>
    <row r="2124" spans="1:13" x14ac:dyDescent="0.25">
      <c r="A2124" s="9"/>
      <c r="H2124" s="9"/>
      <c r="J2124">
        <v>22</v>
      </c>
      <c r="K2124">
        <f ca="1">SIMULATION!$D$3*SIMULATION!$D$17/$H2102/(SIMULATION!$D$17-$I2102)*(((EXP(-$I2102*$J2124))/(1-EXP(-SIMULATION!$D$4*$I2102)))-(EXP(-SIMULATION!$D$17*$J2124)/(1-EXP(-SIMULATION!$D$4*SIMULATION!$D$17))))</f>
        <v>1.6601158625574002</v>
      </c>
      <c r="L2124">
        <v>0.14019558868983878</v>
      </c>
      <c r="M2124">
        <f t="shared" ca="1" si="33"/>
        <v>1.8928567832019743</v>
      </c>
    </row>
    <row r="2125" spans="1:13" x14ac:dyDescent="0.25">
      <c r="A2125" s="9"/>
      <c r="H2125" s="9"/>
      <c r="J2125">
        <v>23</v>
      </c>
      <c r="K2125">
        <f ca="1">SIMULATION!$D$3*SIMULATION!$D$17/$H2102/(SIMULATION!$D$17-$I2102)*(((EXP(-$I2102*$J2125))/(1-EXP(-SIMULATION!$D$4*$I2102)))-(EXP(-SIMULATION!$D$17*$J2125)/(1-EXP(-SIMULATION!$D$4*SIMULATION!$D$17))))</f>
        <v>1.6393112994918777</v>
      </c>
      <c r="L2125">
        <v>-0.33091780726562237</v>
      </c>
      <c r="M2125">
        <f t="shared" ca="1" si="33"/>
        <v>1.0968339988382676</v>
      </c>
    </row>
    <row r="2126" spans="1:13" x14ac:dyDescent="0.25">
      <c r="A2126" s="9"/>
      <c r="H2126" s="9"/>
      <c r="J2126">
        <v>24</v>
      </c>
      <c r="K2126">
        <f ca="1">SIMULATION!$D$3*SIMULATION!$D$17/$H2102/(SIMULATION!$D$17-$I2102)*(((EXP(-$I2102*$J2126))/(1-EXP(-SIMULATION!$D$4*$I2102)))-(EXP(-SIMULATION!$D$17*$J2126)/(1-EXP(-SIMULATION!$D$4*SIMULATION!$D$17))))</f>
        <v>1.6187636058243746</v>
      </c>
      <c r="L2126">
        <v>0.24674815695984481</v>
      </c>
      <c r="M2126">
        <f t="shared" ca="1" si="33"/>
        <v>2.018190542115212</v>
      </c>
    </row>
    <row r="2127" spans="1:13" x14ac:dyDescent="0.25">
      <c r="A2127" s="9">
        <v>86</v>
      </c>
      <c r="B2127" s="2">
        <f ca="1">NORMINV(RAND(),SIMULATION!D7,SIMULATION!D8)</f>
        <v>67.218372126199966</v>
      </c>
      <c r="C2127" s="2">
        <v>2</v>
      </c>
      <c r="D2127" s="2">
        <f ca="1">SIMULATION!$D$11*(1+(SIMULATION!$D$12*LN(1+$C2127)))*(1+(SIMULATION!$D$13*(($B2127/63.5)-1)))</f>
        <v>10.514194055768565</v>
      </c>
      <c r="E2127" s="2">
        <v>6.3926699445759128E-2</v>
      </c>
      <c r="F2127" s="2">
        <f ca="1">D2127*(1+E2127)</f>
        <v>11.186331779086068</v>
      </c>
      <c r="G2127" s="2">
        <v>-1.5694232768668825</v>
      </c>
      <c r="H2127" s="9">
        <f>SIMULATION!$D$15*EXP($G$2127)</f>
        <v>45.953717207318455</v>
      </c>
      <c r="I2127" s="2">
        <f ca="1">$F2127/$H2127</f>
        <v>0.24342604818276953</v>
      </c>
      <c r="J2127">
        <v>0</v>
      </c>
      <c r="K2127">
        <f ca="1">SIMULATION!$D$3*SIMULATION!$D$17/$H2127/(SIMULATION!$D$17-$I2127)*(((EXP(-$I2127*$J2127))/(1-EXP(-SIMULATION!$D$4*$I2127)))-(EXP(-SIMULATION!$D$17*$J2127)/(1-EXP(-SIMULATION!$D$4*SIMULATION!$D$17))))</f>
        <v>7.6302445038130773E-2</v>
      </c>
      <c r="L2127">
        <v>0.20367110135455682</v>
      </c>
      <c r="M2127">
        <f t="shared" ca="1" si="33"/>
        <v>9.1843048055092413E-2</v>
      </c>
    </row>
    <row r="2128" spans="1:13" x14ac:dyDescent="0.25">
      <c r="A2128" s="9"/>
      <c r="H2128" s="9"/>
      <c r="J2128">
        <v>1</v>
      </c>
      <c r="K2128">
        <f ca="1">SIMULATION!$D$3*SIMULATION!$D$17/$H2127/(SIMULATION!$D$17-$I2127)*(((EXP(-$I2127*$J2128))/(1-EXP(-SIMULATION!$D$4*$I2127)))-(EXP(-SIMULATION!$D$17*$J2128)/(1-EXP(-SIMULATION!$D$4*SIMULATION!$D$17))))</f>
        <v>3.8412565546723747</v>
      </c>
      <c r="L2128">
        <v>0.40041155981238813</v>
      </c>
      <c r="M2128">
        <f t="shared" ca="1" si="33"/>
        <v>5.3793400833682998</v>
      </c>
    </row>
    <row r="2129" spans="1:13" x14ac:dyDescent="0.25">
      <c r="A2129" s="9"/>
      <c r="H2129" s="9"/>
      <c r="J2129">
        <v>2</v>
      </c>
      <c r="K2129">
        <f ca="1">SIMULATION!$D$3*SIMULATION!$D$17/$H2127/(SIMULATION!$D$17-$I2127)*(((EXP(-$I2127*$J2129))/(1-EXP(-SIMULATION!$D$4*$I2127)))-(EXP(-SIMULATION!$D$17*$J2129)/(1-EXP(-SIMULATION!$D$4*SIMULATION!$D$17))))</f>
        <v>5.4345435439780836</v>
      </c>
      <c r="L2129">
        <v>0.25783797578764567</v>
      </c>
      <c r="M2129">
        <f t="shared" ca="1" si="33"/>
        <v>6.8357752506872105</v>
      </c>
    </row>
    <row r="2130" spans="1:13" x14ac:dyDescent="0.25">
      <c r="A2130" s="9"/>
      <c r="H2130" s="9"/>
      <c r="J2130">
        <v>3</v>
      </c>
      <c r="K2130">
        <f ca="1">SIMULATION!$D$3*SIMULATION!$D$17/$H2127/(SIMULATION!$D$17-$I2127)*(((EXP(-$I2127*$J2130))/(1-EXP(-SIMULATION!$D$4*$I2127)))-(EXP(-SIMULATION!$D$17*$J2130)/(1-EXP(-SIMULATION!$D$4*SIMULATION!$D$17))))</f>
        <v>5.8132123703275935</v>
      </c>
      <c r="L2130">
        <v>0.15339753883307772</v>
      </c>
      <c r="M2130">
        <f t="shared" ca="1" si="33"/>
        <v>6.7049448406498486</v>
      </c>
    </row>
    <row r="2131" spans="1:13" x14ac:dyDescent="0.25">
      <c r="A2131" s="9"/>
      <c r="H2131" s="9"/>
      <c r="J2131">
        <v>4</v>
      </c>
      <c r="K2131">
        <f ca="1">SIMULATION!$D$3*SIMULATION!$D$17/$H2127/(SIMULATION!$D$17-$I2127)*(((EXP(-$I2127*$J2131))/(1-EXP(-SIMULATION!$D$4*$I2127)))-(EXP(-SIMULATION!$D$17*$J2131)/(1-EXP(-SIMULATION!$D$4*SIMULATION!$D$17))))</f>
        <v>5.5523117737341208</v>
      </c>
      <c r="L2131">
        <v>-0.18748878671844052</v>
      </c>
      <c r="M2131">
        <f t="shared" ca="1" si="33"/>
        <v>4.5113155757941978</v>
      </c>
    </row>
    <row r="2132" spans="1:13" x14ac:dyDescent="0.25">
      <c r="A2132" s="9"/>
      <c r="H2132" s="9"/>
      <c r="J2132">
        <v>5</v>
      </c>
      <c r="K2132">
        <f ca="1">SIMULATION!$D$3*SIMULATION!$D$17/$H2127/(SIMULATION!$D$17-$I2127)*(((EXP(-$I2127*$J2132))/(1-EXP(-SIMULATION!$D$4*$I2127)))-(EXP(-SIMULATION!$D$17*$J2132)/(1-EXP(-SIMULATION!$D$4*SIMULATION!$D$17))))</f>
        <v>4.9903601906908346</v>
      </c>
      <c r="L2132">
        <v>-0.19366557066943971</v>
      </c>
      <c r="M2132">
        <f t="shared" ca="1" si="33"/>
        <v>4.02389923651464</v>
      </c>
    </row>
    <row r="2133" spans="1:13" x14ac:dyDescent="0.25">
      <c r="A2133" s="9"/>
      <c r="H2133" s="9"/>
      <c r="J2133">
        <v>6</v>
      </c>
      <c r="K2133">
        <f ca="1">SIMULATION!$D$3*SIMULATION!$D$17/$H2127/(SIMULATION!$D$17-$I2127)*(((EXP(-$I2127*$J2133))/(1-EXP(-SIMULATION!$D$4*$I2127)))-(EXP(-SIMULATION!$D$17*$J2133)/(1-EXP(-SIMULATION!$D$4*SIMULATION!$D$17))))</f>
        <v>4.3207807122228656</v>
      </c>
      <c r="L2133">
        <v>0.33488357451126971</v>
      </c>
      <c r="M2133">
        <f t="shared" ca="1" si="33"/>
        <v>5.7677392018114091</v>
      </c>
    </row>
    <row r="2134" spans="1:13" x14ac:dyDescent="0.25">
      <c r="A2134" s="9"/>
      <c r="H2134" s="9"/>
      <c r="J2134">
        <v>7</v>
      </c>
      <c r="K2134">
        <f ca="1">SIMULATION!$D$3*SIMULATION!$D$17/$H2127/(SIMULATION!$D$17-$I2127)*(((EXP(-$I2127*$J2134))/(1-EXP(-SIMULATION!$D$4*$I2127)))-(EXP(-SIMULATION!$D$17*$J2134)/(1-EXP(-SIMULATION!$D$4*SIMULATION!$D$17))))</f>
        <v>3.6490949521566582</v>
      </c>
      <c r="L2134">
        <v>0.19284236322508611</v>
      </c>
      <c r="M2134">
        <f t="shared" ca="1" si="33"/>
        <v>4.3527950463632807</v>
      </c>
    </row>
    <row r="2135" spans="1:13" x14ac:dyDescent="0.25">
      <c r="A2135" s="9"/>
      <c r="H2135" s="9"/>
      <c r="J2135">
        <v>8</v>
      </c>
      <c r="K2135">
        <f ca="1">SIMULATION!$D$3*SIMULATION!$D$17/$H2127/(SIMULATION!$D$17-$I2127)*(((EXP(-$I2127*$J2135))/(1-EXP(-SIMULATION!$D$4*$I2127)))-(EXP(-SIMULATION!$D$17*$J2135)/(1-EXP(-SIMULATION!$D$4*SIMULATION!$D$17))))</f>
        <v>3.0284768538504565</v>
      </c>
      <c r="L2135">
        <v>0.10893519285360991</v>
      </c>
      <c r="M2135">
        <f t="shared" ca="1" si="33"/>
        <v>3.3583845639773502</v>
      </c>
    </row>
    <row r="2136" spans="1:13" x14ac:dyDescent="0.25">
      <c r="A2136" s="9"/>
      <c r="H2136" s="9"/>
      <c r="J2136">
        <v>9</v>
      </c>
      <c r="K2136">
        <f ca="1">SIMULATION!$D$3*SIMULATION!$D$17/$H2127/(SIMULATION!$D$17-$I2127)*(((EXP(-$I2127*$J2136))/(1-EXP(-SIMULATION!$D$4*$I2127)))-(EXP(-SIMULATION!$D$17*$J2136)/(1-EXP(-SIMULATION!$D$4*SIMULATION!$D$17))))</f>
        <v>2.481676129901083</v>
      </c>
      <c r="L2136">
        <v>9.5779154805508984E-2</v>
      </c>
      <c r="M2136">
        <f t="shared" ca="1" si="33"/>
        <v>2.7193689721240153</v>
      </c>
    </row>
    <row r="2137" spans="1:13" x14ac:dyDescent="0.25">
      <c r="A2137" s="9"/>
      <c r="H2137" s="9"/>
      <c r="J2137">
        <v>10</v>
      </c>
      <c r="K2137">
        <f ca="1">SIMULATION!$D$3*SIMULATION!$D$17/$H2127/(SIMULATION!$D$17-$I2127)*(((EXP(-$I2127*$J2137))/(1-EXP(-SIMULATION!$D$4*$I2127)))-(EXP(-SIMULATION!$D$17*$J2137)/(1-EXP(-SIMULATION!$D$4*SIMULATION!$D$17))))</f>
        <v>2.014392910979085</v>
      </c>
      <c r="L2137">
        <v>-0.32566100857183977</v>
      </c>
      <c r="M2137">
        <f t="shared" ca="1" si="33"/>
        <v>1.3583836839296719</v>
      </c>
    </row>
    <row r="2138" spans="1:13" x14ac:dyDescent="0.25">
      <c r="A2138" s="9"/>
      <c r="H2138" s="9"/>
      <c r="J2138">
        <v>11</v>
      </c>
      <c r="K2138">
        <f ca="1">SIMULATION!$D$3*SIMULATION!$D$17/$H2127/(SIMULATION!$D$17-$I2127)*(((EXP(-$I2127*$J2138))/(1-EXP(-SIMULATION!$D$4*$I2127)))-(EXP(-SIMULATION!$D$17*$J2138)/(1-EXP(-SIMULATION!$D$4*SIMULATION!$D$17))))</f>
        <v>1.6233198396148116</v>
      </c>
      <c r="L2138">
        <v>-0.40695176840129743</v>
      </c>
      <c r="M2138">
        <f t="shared" ca="1" si="33"/>
        <v>0.96270696020265356</v>
      </c>
    </row>
    <row r="2139" spans="1:13" x14ac:dyDescent="0.25">
      <c r="A2139" s="9"/>
      <c r="H2139" s="9"/>
      <c r="J2139">
        <v>12</v>
      </c>
      <c r="K2139">
        <f ca="1">SIMULATION!$D$3*SIMULATION!$D$17/$H2127/(SIMULATION!$D$17-$I2127)*(((EXP(-$I2127*$J2139))/(1-EXP(-SIMULATION!$D$4*$I2127)))-(EXP(-SIMULATION!$D$17*$J2139)/(1-EXP(-SIMULATION!$D$4*SIMULATION!$D$17))))</f>
        <v>1.3008811667957818</v>
      </c>
      <c r="L2139">
        <v>0.46901172797753476</v>
      </c>
      <c r="M2139">
        <f t="shared" ca="1" si="33"/>
        <v>1.9110096907281031</v>
      </c>
    </row>
    <row r="2140" spans="1:13" x14ac:dyDescent="0.25">
      <c r="A2140" s="9"/>
      <c r="H2140" s="9"/>
      <c r="J2140">
        <v>13</v>
      </c>
      <c r="K2140">
        <f ca="1">SIMULATION!$D$3*SIMULATION!$D$17/$H2127/(SIMULATION!$D$17-$I2127)*(((EXP(-$I2127*$J2140))/(1-EXP(-SIMULATION!$D$4*$I2127)))-(EXP(-SIMULATION!$D$17*$J2140)/(1-EXP(-SIMULATION!$D$4*SIMULATION!$D$17))))</f>
        <v>1.0379447597315927</v>
      </c>
      <c r="L2140">
        <v>-0.17095581098572141</v>
      </c>
      <c r="M2140">
        <f t="shared" ca="1" si="33"/>
        <v>0.8605020715732985</v>
      </c>
    </row>
    <row r="2141" spans="1:13" x14ac:dyDescent="0.25">
      <c r="A2141" s="9"/>
      <c r="H2141" s="9"/>
      <c r="J2141">
        <v>14</v>
      </c>
      <c r="K2141">
        <f ca="1">SIMULATION!$D$3*SIMULATION!$D$17/$H2127/(SIMULATION!$D$17-$I2127)*(((EXP(-$I2127*$J2141))/(1-EXP(-SIMULATION!$D$4*$I2127)))-(EXP(-SIMULATION!$D$17*$J2141)/(1-EXP(-SIMULATION!$D$4*SIMULATION!$D$17))))</f>
        <v>0.82530530501224031</v>
      </c>
      <c r="L2141">
        <v>0.30000470724247913</v>
      </c>
      <c r="M2141">
        <f t="shared" ca="1" si="33"/>
        <v>1.0729007814281024</v>
      </c>
    </row>
    <row r="2142" spans="1:13" x14ac:dyDescent="0.25">
      <c r="A2142" s="9"/>
      <c r="H2142" s="9"/>
      <c r="J2142">
        <v>15</v>
      </c>
      <c r="K2142">
        <f ca="1">SIMULATION!$D$3*SIMULATION!$D$17/$H2127/(SIMULATION!$D$17-$I2127)*(((EXP(-$I2127*$J2142))/(1-EXP(-SIMULATION!$D$4*$I2127)))-(EXP(-SIMULATION!$D$17*$J2142)/(1-EXP(-SIMULATION!$D$4*SIMULATION!$D$17))))</f>
        <v>0.65443509880415596</v>
      </c>
      <c r="L2142">
        <v>-0.25608795046533117</v>
      </c>
      <c r="M2142">
        <f t="shared" ca="1" si="33"/>
        <v>0.48684215563882316</v>
      </c>
    </row>
    <row r="2143" spans="1:13" x14ac:dyDescent="0.25">
      <c r="A2143" s="9"/>
      <c r="H2143" s="9"/>
      <c r="J2143">
        <v>16</v>
      </c>
      <c r="K2143">
        <f ca="1">SIMULATION!$D$3*SIMULATION!$D$17/$H2127/(SIMULATION!$D$17-$I2127)*(((EXP(-$I2127*$J2143))/(1-EXP(-SIMULATION!$D$4*$I2127)))-(EXP(-SIMULATION!$D$17*$J2143)/(1-EXP(-SIMULATION!$D$4*SIMULATION!$D$17))))</f>
        <v>0.5178086329276832</v>
      </c>
      <c r="L2143">
        <v>0.32049114304264281</v>
      </c>
      <c r="M2143">
        <f t="shared" ca="1" si="33"/>
        <v>0.68376171357202453</v>
      </c>
    </row>
    <row r="2144" spans="1:13" x14ac:dyDescent="0.25">
      <c r="A2144" s="9"/>
      <c r="H2144" s="9"/>
      <c r="J2144">
        <v>17</v>
      </c>
      <c r="K2144">
        <f ca="1">SIMULATION!$D$3*SIMULATION!$D$17/$H2127/(SIMULATION!$D$17-$I2127)*(((EXP(-$I2127*$J2144))/(1-EXP(-SIMULATION!$D$4*$I2127)))-(EXP(-SIMULATION!$D$17*$J2144)/(1-EXP(-SIMULATION!$D$4*SIMULATION!$D$17))))</f>
        <v>0.40898788109809397</v>
      </c>
      <c r="L2144">
        <v>-0.53001315960013207</v>
      </c>
      <c r="M2144">
        <f t="shared" ca="1" si="33"/>
        <v>0.19221892199913004</v>
      </c>
    </row>
    <row r="2145" spans="1:13" x14ac:dyDescent="0.25">
      <c r="A2145" s="9"/>
      <c r="H2145" s="9"/>
      <c r="J2145">
        <v>18</v>
      </c>
      <c r="K2145">
        <f ca="1">SIMULATION!$D$3*SIMULATION!$D$17/$H2127/(SIMULATION!$D$17-$I2127)*(((EXP(-$I2127*$J2145))/(1-EXP(-SIMULATION!$D$4*$I2127)))-(EXP(-SIMULATION!$D$17*$J2145)/(1-EXP(-SIMULATION!$D$4*SIMULATION!$D$17))))</f>
        <v>0.32258075044013512</v>
      </c>
      <c r="L2145">
        <v>-0.18085290152679384</v>
      </c>
      <c r="M2145">
        <f t="shared" ca="1" si="33"/>
        <v>0.26424108574634608</v>
      </c>
    </row>
    <row r="2146" spans="1:13" x14ac:dyDescent="0.25">
      <c r="A2146" s="9"/>
      <c r="H2146" s="9"/>
      <c r="J2146">
        <v>19</v>
      </c>
      <c r="K2146">
        <f ca="1">SIMULATION!$D$3*SIMULATION!$D$17/$H2127/(SIMULATION!$D$17-$I2127)*(((EXP(-$I2127*$J2146))/(1-EXP(-SIMULATION!$D$4*$I2127)))-(EXP(-SIMULATION!$D$17*$J2146)/(1-EXP(-SIMULATION!$D$4*SIMULATION!$D$17))))</f>
        <v>0.25413903987597752</v>
      </c>
      <c r="L2146">
        <v>-0.20794364748232191</v>
      </c>
      <c r="M2146">
        <f t="shared" ca="1" si="33"/>
        <v>0.2012924409565115</v>
      </c>
    </row>
    <row r="2147" spans="1:13" x14ac:dyDescent="0.25">
      <c r="A2147" s="9"/>
      <c r="H2147" s="9"/>
      <c r="J2147">
        <v>20</v>
      </c>
      <c r="K2147">
        <f ca="1">SIMULATION!$D$3*SIMULATION!$D$17/$H2127/(SIMULATION!$D$17-$I2127)*(((EXP(-$I2127*$J2147))/(1-EXP(-SIMULATION!$D$4*$I2127)))-(EXP(-SIMULATION!$D$17*$J2147)/(1-EXP(-SIMULATION!$D$4*SIMULATION!$D$17))))</f>
        <v>0.20003392769471434</v>
      </c>
      <c r="L2147">
        <v>-0.15343844783188404</v>
      </c>
      <c r="M2147">
        <f t="shared" ca="1" si="33"/>
        <v>0.16934103231552206</v>
      </c>
    </row>
    <row r="2148" spans="1:13" x14ac:dyDescent="0.25">
      <c r="A2148" s="9"/>
      <c r="H2148" s="9"/>
      <c r="J2148">
        <v>21</v>
      </c>
      <c r="K2148">
        <f ca="1">SIMULATION!$D$3*SIMULATION!$D$17/$H2127/(SIMULATION!$D$17-$I2127)*(((EXP(-$I2127*$J2148))/(1-EXP(-SIMULATION!$D$4*$I2127)))-(EXP(-SIMULATION!$D$17*$J2148)/(1-EXP(-SIMULATION!$D$4*SIMULATION!$D$17))))</f>
        <v>0.15732983325879007</v>
      </c>
      <c r="L2148">
        <v>-9.1464379653579814E-2</v>
      </c>
      <c r="M2148">
        <f t="shared" ca="1" si="33"/>
        <v>0.1429397576587737</v>
      </c>
    </row>
    <row r="2149" spans="1:13" x14ac:dyDescent="0.25">
      <c r="A2149" s="9"/>
      <c r="H2149" s="9"/>
      <c r="J2149">
        <v>22</v>
      </c>
      <c r="K2149">
        <f ca="1">SIMULATION!$D$3*SIMULATION!$D$17/$H2127/(SIMULATION!$D$17-$I2127)*(((EXP(-$I2127*$J2149))/(1-EXP(-SIMULATION!$D$4*$I2127)))-(EXP(-SIMULATION!$D$17*$J2149)/(1-EXP(-SIMULATION!$D$4*SIMULATION!$D$17))))</f>
        <v>0.12366725082144196</v>
      </c>
      <c r="L2149">
        <v>0.18437130964964143</v>
      </c>
      <c r="M2149">
        <f t="shared" ca="1" si="33"/>
        <v>0.14646794381616193</v>
      </c>
    </row>
    <row r="2150" spans="1:13" x14ac:dyDescent="0.25">
      <c r="A2150" s="9"/>
      <c r="H2150" s="9"/>
      <c r="J2150">
        <v>23</v>
      </c>
      <c r="K2150">
        <f ca="1">SIMULATION!$D$3*SIMULATION!$D$17/$H2127/(SIMULATION!$D$17-$I2127)*(((EXP(-$I2127*$J2150))/(1-EXP(-SIMULATION!$D$4*$I2127)))-(EXP(-SIMULATION!$D$17*$J2150)/(1-EXP(-SIMULATION!$D$4*SIMULATION!$D$17))))</f>
        <v>9.7159183243060207E-2</v>
      </c>
      <c r="L2150">
        <v>-4.4707726300625222E-2</v>
      </c>
      <c r="M2150">
        <f t="shared" ca="1" si="33"/>
        <v>9.2815417071037173E-2</v>
      </c>
    </row>
    <row r="2151" spans="1:13" x14ac:dyDescent="0.25">
      <c r="A2151" s="9"/>
      <c r="H2151" s="9"/>
      <c r="J2151">
        <v>24</v>
      </c>
      <c r="K2151">
        <f ca="1">SIMULATION!$D$3*SIMULATION!$D$17/$H2127/(SIMULATION!$D$17-$I2127)*(((EXP(-$I2127*$J2151))/(1-EXP(-SIMULATION!$D$4*$I2127)))-(EXP(-SIMULATION!$D$17*$J2151)/(1-EXP(-SIMULATION!$D$4*SIMULATION!$D$17))))</f>
        <v>7.6302445038131328E-2</v>
      </c>
      <c r="L2151">
        <v>0.27930934834694432</v>
      </c>
      <c r="M2151">
        <f t="shared" ca="1" si="33"/>
        <v>9.7614431239010313E-2</v>
      </c>
    </row>
    <row r="2152" spans="1:13" x14ac:dyDescent="0.25">
      <c r="A2152" s="9">
        <v>87</v>
      </c>
      <c r="B2152" s="2">
        <f ca="1">NORMINV(RAND(),SIMULATION!D7,SIMULATION!D8)</f>
        <v>58.807058914133606</v>
      </c>
      <c r="C2152" s="2">
        <v>2</v>
      </c>
      <c r="D2152" s="2">
        <f ca="1">SIMULATION!$D$11*(1+(SIMULATION!$D$12*LN(1+$C2152)))*(1+(SIMULATION!$D$13*(($B2152/63.5)-1)))</f>
        <v>9.8895553244864338</v>
      </c>
      <c r="E2152" s="2">
        <v>-7.3996560964457059E-2</v>
      </c>
      <c r="F2152" s="2">
        <f ca="1">D2152*(1+E2152)</f>
        <v>9.1577622410067026</v>
      </c>
      <c r="G2152" s="2">
        <v>3.4160170833566469E-2</v>
      </c>
      <c r="H2152" s="9">
        <f>SIMULATION!$D$15*EXP($G$2152)</f>
        <v>228.42734391099538</v>
      </c>
      <c r="I2152" s="2">
        <f ca="1">$F2152/$H2152</f>
        <v>4.0090481656937453E-2</v>
      </c>
      <c r="J2152">
        <v>0</v>
      </c>
      <c r="K2152">
        <f ca="1">SIMULATION!$D$3*SIMULATION!$D$17/$H2152/(SIMULATION!$D$17-$I2152)*(((EXP(-$I2152*$J2152))/(1-EXP(-SIMULATION!$D$4*$I2152)))-(EXP(-SIMULATION!$D$17*$J2152)/(1-EXP(-SIMULATION!$D$4*SIMULATION!$D$17))))</f>
        <v>1.6360251901252891</v>
      </c>
      <c r="L2152">
        <v>-7.5338857731732878E-2</v>
      </c>
      <c r="M2152">
        <f t="shared" ca="1" si="33"/>
        <v>1.5127689210809088</v>
      </c>
    </row>
    <row r="2153" spans="1:13" x14ac:dyDescent="0.25">
      <c r="A2153" s="9"/>
      <c r="H2153" s="9"/>
      <c r="J2153">
        <v>1</v>
      </c>
      <c r="K2153">
        <f ca="1">SIMULATION!$D$3*SIMULATION!$D$17/$H2152/(SIMULATION!$D$17-$I2152)*(((EXP(-$I2152*$J2153))/(1-EXP(-SIMULATION!$D$4*$I2152)))-(EXP(-SIMULATION!$D$17*$J2153)/(1-EXP(-SIMULATION!$D$4*SIMULATION!$D$17))))</f>
        <v>2.4182029820011834</v>
      </c>
      <c r="L2153">
        <v>0.30054472964756712</v>
      </c>
      <c r="M2153">
        <f t="shared" ca="1" si="33"/>
        <v>3.1449811434596699</v>
      </c>
    </row>
    <row r="2154" spans="1:13" x14ac:dyDescent="0.25">
      <c r="A2154" s="9"/>
      <c r="H2154" s="9"/>
      <c r="J2154">
        <v>2</v>
      </c>
      <c r="K2154">
        <f ca="1">SIMULATION!$D$3*SIMULATION!$D$17/$H2152/(SIMULATION!$D$17-$I2152)*(((EXP(-$I2152*$J2154))/(1-EXP(-SIMULATION!$D$4*$I2152)))-(EXP(-SIMULATION!$D$17*$J2154)/(1-EXP(-SIMULATION!$D$4*SIMULATION!$D$17))))</f>
        <v>2.8656118622632833</v>
      </c>
      <c r="L2154">
        <v>0.23269042201833215</v>
      </c>
      <c r="M2154">
        <f t="shared" ca="1" si="33"/>
        <v>3.5324122958340656</v>
      </c>
    </row>
    <row r="2155" spans="1:13" x14ac:dyDescent="0.25">
      <c r="A2155" s="9"/>
      <c r="H2155" s="9"/>
      <c r="J2155">
        <v>3</v>
      </c>
      <c r="K2155">
        <f ca="1">SIMULATION!$D$3*SIMULATION!$D$17/$H2152/(SIMULATION!$D$17-$I2152)*(((EXP(-$I2152*$J2155))/(1-EXP(-SIMULATION!$D$4*$I2152)))-(EXP(-SIMULATION!$D$17*$J2155)/(1-EXP(-SIMULATION!$D$4*SIMULATION!$D$17))))</f>
        <v>3.1006080667614899</v>
      </c>
      <c r="L2155">
        <v>0.31980131299198489</v>
      </c>
      <c r="M2155">
        <f t="shared" ca="1" si="33"/>
        <v>4.0921865975853544</v>
      </c>
    </row>
    <row r="2156" spans="1:13" x14ac:dyDescent="0.25">
      <c r="A2156" s="9"/>
      <c r="H2156" s="9"/>
      <c r="J2156">
        <v>4</v>
      </c>
      <c r="K2156">
        <f ca="1">SIMULATION!$D$3*SIMULATION!$D$17/$H2152/(SIMULATION!$D$17-$I2152)*(((EXP(-$I2152*$J2156))/(1-EXP(-SIMULATION!$D$4*$I2152)))-(EXP(-SIMULATION!$D$17*$J2156)/(1-EXP(-SIMULATION!$D$4*SIMULATION!$D$17))))</f>
        <v>3.201517313032769</v>
      </c>
      <c r="L2156">
        <v>-0.27365412475886391</v>
      </c>
      <c r="M2156">
        <f t="shared" ca="1" si="33"/>
        <v>2.3254088948344367</v>
      </c>
    </row>
    <row r="2157" spans="1:13" x14ac:dyDescent="0.25">
      <c r="A2157" s="9"/>
      <c r="H2157" s="9"/>
      <c r="J2157">
        <v>5</v>
      </c>
      <c r="K2157">
        <f ca="1">SIMULATION!$D$3*SIMULATION!$D$17/$H2152/(SIMULATION!$D$17-$I2152)*(((EXP(-$I2152*$J2157))/(1-EXP(-SIMULATION!$D$4*$I2152)))-(EXP(-SIMULATION!$D$17*$J2157)/(1-EXP(-SIMULATION!$D$4*SIMULATION!$D$17))))</f>
        <v>3.2184527603429678</v>
      </c>
      <c r="L2157">
        <v>-0.22061019422357664</v>
      </c>
      <c r="M2157">
        <f t="shared" ca="1" si="33"/>
        <v>2.5084292717842991</v>
      </c>
    </row>
    <row r="2158" spans="1:13" x14ac:dyDescent="0.25">
      <c r="A2158" s="9"/>
      <c r="H2158" s="9"/>
      <c r="J2158">
        <v>6</v>
      </c>
      <c r="K2158">
        <f ca="1">SIMULATION!$D$3*SIMULATION!$D$17/$H2152/(SIMULATION!$D$17-$I2152)*(((EXP(-$I2152*$J2158))/(1-EXP(-SIMULATION!$D$4*$I2152)))-(EXP(-SIMULATION!$D$17*$J2158)/(1-EXP(-SIMULATION!$D$4*SIMULATION!$D$17))))</f>
        <v>3.1834514141038275</v>
      </c>
      <c r="L2158">
        <v>-0.47631653584416483</v>
      </c>
      <c r="M2158">
        <f t="shared" ca="1" si="33"/>
        <v>1.6671208645096847</v>
      </c>
    </row>
    <row r="2159" spans="1:13" x14ac:dyDescent="0.25">
      <c r="A2159" s="9"/>
      <c r="H2159" s="9"/>
      <c r="J2159">
        <v>7</v>
      </c>
      <c r="K2159">
        <f ca="1">SIMULATION!$D$3*SIMULATION!$D$17/$H2152/(SIMULATION!$D$17-$I2152)*(((EXP(-$I2152*$J2159))/(1-EXP(-SIMULATION!$D$4*$I2152)))-(EXP(-SIMULATION!$D$17*$J2159)/(1-EXP(-SIMULATION!$D$4*SIMULATION!$D$17))))</f>
        <v>3.1169696565648231</v>
      </c>
      <c r="L2159">
        <v>2.4700831980050054E-2</v>
      </c>
      <c r="M2159">
        <f t="shared" ca="1" si="33"/>
        <v>3.1939614003385453</v>
      </c>
    </row>
    <row r="2160" spans="1:13" x14ac:dyDescent="0.25">
      <c r="A2160" s="9"/>
      <c r="H2160" s="9"/>
      <c r="J2160">
        <v>8</v>
      </c>
      <c r="K2160">
        <f ca="1">SIMULATION!$D$3*SIMULATION!$D$17/$H2152/(SIMULATION!$D$17-$I2152)*(((EXP(-$I2152*$J2160))/(1-EXP(-SIMULATION!$D$4*$I2152)))-(EXP(-SIMULATION!$D$17*$J2160)/(1-EXP(-SIMULATION!$D$4*SIMULATION!$D$17))))</f>
        <v>3.0320456220825251</v>
      </c>
      <c r="L2160">
        <v>-0.15391754169989513</v>
      </c>
      <c r="M2160">
        <f t="shared" ca="1" si="33"/>
        <v>2.5653606136096534</v>
      </c>
    </row>
    <row r="2161" spans="1:13" x14ac:dyDescent="0.25">
      <c r="A2161" s="9"/>
      <c r="H2161" s="9"/>
      <c r="J2161">
        <v>9</v>
      </c>
      <c r="K2161">
        <f ca="1">SIMULATION!$D$3*SIMULATION!$D$17/$H2152/(SIMULATION!$D$17-$I2152)*(((EXP(-$I2152*$J2161))/(1-EXP(-SIMULATION!$D$4*$I2152)))-(EXP(-SIMULATION!$D$17*$J2161)/(1-EXP(-SIMULATION!$D$4*SIMULATION!$D$17))))</f>
        <v>2.9369664344115689</v>
      </c>
      <c r="L2161">
        <v>0.20061979798403479</v>
      </c>
      <c r="M2161">
        <f t="shared" ca="1" si="33"/>
        <v>3.5261800471691087</v>
      </c>
    </row>
    <row r="2162" spans="1:13" x14ac:dyDescent="0.25">
      <c r="A2162" s="9"/>
      <c r="H2162" s="9"/>
      <c r="J2162">
        <v>10</v>
      </c>
      <c r="K2162">
        <f ca="1">SIMULATION!$D$3*SIMULATION!$D$17/$H2152/(SIMULATION!$D$17-$I2152)*(((EXP(-$I2152*$J2162))/(1-EXP(-SIMULATION!$D$4*$I2152)))-(EXP(-SIMULATION!$D$17*$J2162)/(1-EXP(-SIMULATION!$D$4*SIMULATION!$D$17))))</f>
        <v>2.8369773277562116</v>
      </c>
      <c r="L2162">
        <v>0.24260677388087623</v>
      </c>
      <c r="M2162">
        <f t="shared" ca="1" si="33"/>
        <v>3.525247244816335</v>
      </c>
    </row>
    <row r="2163" spans="1:13" x14ac:dyDescent="0.25">
      <c r="A2163" s="9"/>
      <c r="H2163" s="9"/>
      <c r="J2163">
        <v>11</v>
      </c>
      <c r="K2163">
        <f ca="1">SIMULATION!$D$3*SIMULATION!$D$17/$H2152/(SIMULATION!$D$17-$I2152)*(((EXP(-$I2152*$J2163))/(1-EXP(-SIMULATION!$D$4*$I2152)))-(EXP(-SIMULATION!$D$17*$J2163)/(1-EXP(-SIMULATION!$D$4*SIMULATION!$D$17))))</f>
        <v>2.7353767879737587</v>
      </c>
      <c r="L2163">
        <v>-0.25437668738274916</v>
      </c>
      <c r="M2163">
        <f t="shared" ca="1" si="33"/>
        <v>2.0395607019053297</v>
      </c>
    </row>
    <row r="2164" spans="1:13" x14ac:dyDescent="0.25">
      <c r="A2164" s="9"/>
      <c r="H2164" s="9"/>
      <c r="J2164">
        <v>12</v>
      </c>
      <c r="K2164">
        <f ca="1">SIMULATION!$D$3*SIMULATION!$D$17/$H2152/(SIMULATION!$D$17-$I2152)*(((EXP(-$I2152*$J2164))/(1-EXP(-SIMULATION!$D$4*$I2152)))-(EXP(-SIMULATION!$D$17*$J2164)/(1-EXP(-SIMULATION!$D$4*SIMULATION!$D$17))))</f>
        <v>2.6342182447147966</v>
      </c>
      <c r="L2164">
        <v>0.19998950592286013</v>
      </c>
      <c r="M2164">
        <f t="shared" ca="1" si="33"/>
        <v>3.1610342499682922</v>
      </c>
    </row>
    <row r="2165" spans="1:13" x14ac:dyDescent="0.25">
      <c r="A2165" s="9"/>
      <c r="H2165" s="9"/>
      <c r="J2165">
        <v>13</v>
      </c>
      <c r="K2165">
        <f ca="1">SIMULATION!$D$3*SIMULATION!$D$17/$H2152/(SIMULATION!$D$17-$I2152)*(((EXP(-$I2152*$J2165))/(1-EXP(-SIMULATION!$D$4*$I2152)))-(EXP(-SIMULATION!$D$17*$J2165)/(1-EXP(-SIMULATION!$D$4*SIMULATION!$D$17))))</f>
        <v>2.5347596358185824</v>
      </c>
      <c r="L2165">
        <v>-9.1637054131849707E-2</v>
      </c>
      <c r="M2165">
        <f t="shared" ca="1" si="33"/>
        <v>2.3024817298598474</v>
      </c>
    </row>
    <row r="2166" spans="1:13" x14ac:dyDescent="0.25">
      <c r="A2166" s="9"/>
      <c r="H2166" s="9"/>
      <c r="J2166">
        <v>14</v>
      </c>
      <c r="K2166">
        <f ca="1">SIMULATION!$D$3*SIMULATION!$D$17/$H2152/(SIMULATION!$D$17-$I2152)*(((EXP(-$I2152*$J2166))/(1-EXP(-SIMULATION!$D$4*$I2152)))-(EXP(-SIMULATION!$D$17*$J2166)/(1-EXP(-SIMULATION!$D$4*SIMULATION!$D$17))))</f>
        <v>2.4377514059392675</v>
      </c>
      <c r="L2166">
        <v>-0.29462845763059636</v>
      </c>
      <c r="M2166">
        <f t="shared" ca="1" si="33"/>
        <v>1.7195204691205632</v>
      </c>
    </row>
    <row r="2167" spans="1:13" x14ac:dyDescent="0.25">
      <c r="A2167" s="9"/>
      <c r="H2167" s="9"/>
      <c r="J2167">
        <v>15</v>
      </c>
      <c r="K2167">
        <f ca="1">SIMULATION!$D$3*SIMULATION!$D$17/$H2152/(SIMULATION!$D$17-$I2152)*(((EXP(-$I2152*$J2167))/(1-EXP(-SIMULATION!$D$4*$I2152)))-(EXP(-SIMULATION!$D$17*$J2167)/(1-EXP(-SIMULATION!$D$4*SIMULATION!$D$17))))</f>
        <v>2.3436209735656943</v>
      </c>
      <c r="L2167">
        <v>-0.64139952140472467</v>
      </c>
      <c r="M2167">
        <f t="shared" ca="1" si="33"/>
        <v>0.84042360276658312</v>
      </c>
    </row>
    <row r="2168" spans="1:13" x14ac:dyDescent="0.25">
      <c r="A2168" s="9"/>
      <c r="H2168" s="9"/>
      <c r="J2168">
        <v>16</v>
      </c>
      <c r="K2168">
        <f ca="1">SIMULATION!$D$3*SIMULATION!$D$17/$H2152/(SIMULATION!$D$17-$I2152)*(((EXP(-$I2152*$J2168))/(1-EXP(-SIMULATION!$D$4*$I2152)))-(EXP(-SIMULATION!$D$17*$J2168)/(1-EXP(-SIMULATION!$D$4*SIMULATION!$D$17))))</f>
        <v>2.2525908559912415</v>
      </c>
      <c r="L2168">
        <v>-0.48948754740497974</v>
      </c>
      <c r="M2168">
        <f t="shared" ca="1" si="33"/>
        <v>1.1499756825852048</v>
      </c>
    </row>
    <row r="2169" spans="1:13" x14ac:dyDescent="0.25">
      <c r="A2169" s="9"/>
      <c r="H2169" s="9"/>
      <c r="J2169">
        <v>17</v>
      </c>
      <c r="K2169">
        <f ca="1">SIMULATION!$D$3*SIMULATION!$D$17/$H2152/(SIMULATION!$D$17-$I2152)*(((EXP(-$I2152*$J2169))/(1-EXP(-SIMULATION!$D$4*$I2152)))-(EXP(-SIMULATION!$D$17*$J2169)/(1-EXP(-SIMULATION!$D$4*SIMULATION!$D$17))))</f>
        <v>2.1647542840661327</v>
      </c>
      <c r="L2169">
        <v>5.477215548468444E-4</v>
      </c>
      <c r="M2169">
        <f t="shared" ca="1" si="33"/>
        <v>2.1659399666484629</v>
      </c>
    </row>
    <row r="2170" spans="1:13" x14ac:dyDescent="0.25">
      <c r="A2170" s="9"/>
      <c r="H2170" s="9"/>
      <c r="J2170">
        <v>18</v>
      </c>
      <c r="K2170">
        <f ca="1">SIMULATION!$D$3*SIMULATION!$D$17/$H2152/(SIMULATION!$D$17-$I2152)*(((EXP(-$I2152*$J2170))/(1-EXP(-SIMULATION!$D$4*$I2152)))-(EXP(-SIMULATION!$D$17*$J2170)/(1-EXP(-SIMULATION!$D$4*SIMULATION!$D$17))))</f>
        <v>2.0801235786161723</v>
      </c>
      <c r="L2170">
        <v>-0.27435407451967503</v>
      </c>
      <c r="M2170">
        <f t="shared" ca="1" si="33"/>
        <v>1.5094331993183778</v>
      </c>
    </row>
    <row r="2171" spans="1:13" x14ac:dyDescent="0.25">
      <c r="A2171" s="9"/>
      <c r="H2171" s="9"/>
      <c r="J2171">
        <v>19</v>
      </c>
      <c r="K2171">
        <f ca="1">SIMULATION!$D$3*SIMULATION!$D$17/$H2152/(SIMULATION!$D$17-$I2152)*(((EXP(-$I2152*$J2171))/(1-EXP(-SIMULATION!$D$4*$I2152)))-(EXP(-SIMULATION!$D$17*$J2171)/(1-EXP(-SIMULATION!$D$4*SIMULATION!$D$17))))</f>
        <v>1.998661074994361</v>
      </c>
      <c r="L2171">
        <v>0.55026616226494496</v>
      </c>
      <c r="M2171">
        <f t="shared" ca="1" si="33"/>
        <v>3.0984566343998372</v>
      </c>
    </row>
    <row r="2172" spans="1:13" x14ac:dyDescent="0.25">
      <c r="A2172" s="9"/>
      <c r="H2172" s="9"/>
      <c r="J2172">
        <v>20</v>
      </c>
      <c r="K2172">
        <f ca="1">SIMULATION!$D$3*SIMULATION!$D$17/$H2152/(SIMULATION!$D$17-$I2152)*(((EXP(-$I2152*$J2172))/(1-EXP(-SIMULATION!$D$4*$I2152)))-(EXP(-SIMULATION!$D$17*$J2172)/(1-EXP(-SIMULATION!$D$4*SIMULATION!$D$17))))</f>
        <v>1.9202988670481136</v>
      </c>
      <c r="L2172">
        <v>-0.12115850442002141</v>
      </c>
      <c r="M2172">
        <f t="shared" ca="1" si="33"/>
        <v>1.6876383282771026</v>
      </c>
    </row>
    <row r="2173" spans="1:13" x14ac:dyDescent="0.25">
      <c r="A2173" s="9"/>
      <c r="H2173" s="9"/>
      <c r="J2173">
        <v>21</v>
      </c>
      <c r="K2173">
        <f ca="1">SIMULATION!$D$3*SIMULATION!$D$17/$H2152/(SIMULATION!$D$17-$I2152)*(((EXP(-$I2152*$J2173))/(1-EXP(-SIMULATION!$D$4*$I2152)))-(EXP(-SIMULATION!$D$17*$J2173)/(1-EXP(-SIMULATION!$D$4*SIMULATION!$D$17))))</f>
        <v>1.8449513891745772</v>
      </c>
      <c r="L2173">
        <v>-0.14988054589921029</v>
      </c>
      <c r="M2173">
        <f t="shared" ca="1" si="33"/>
        <v>1.5684290678075852</v>
      </c>
    </row>
    <row r="2174" spans="1:13" x14ac:dyDescent="0.25">
      <c r="A2174" s="9"/>
      <c r="H2174" s="9"/>
      <c r="J2174">
        <v>22</v>
      </c>
      <c r="K2174">
        <f ca="1">SIMULATION!$D$3*SIMULATION!$D$17/$H2152/(SIMULATION!$D$17-$I2152)*(((EXP(-$I2152*$J2174))/(1-EXP(-SIMULATION!$D$4*$I2152)))-(EXP(-SIMULATION!$D$17*$J2174)/(1-EXP(-SIMULATION!$D$4*SIMULATION!$D$17))))</f>
        <v>1.7725234116138391</v>
      </c>
      <c r="L2174">
        <v>-0.54111215151637793</v>
      </c>
      <c r="M2174">
        <f t="shared" ca="1" si="33"/>
        <v>0.81338945474232427</v>
      </c>
    </row>
    <row r="2175" spans="1:13" x14ac:dyDescent="0.25">
      <c r="A2175" s="9"/>
      <c r="H2175" s="9"/>
      <c r="J2175">
        <v>23</v>
      </c>
      <c r="K2175">
        <f ca="1">SIMULATION!$D$3*SIMULATION!$D$17/$H2152/(SIMULATION!$D$17-$I2152)*(((EXP(-$I2152*$J2175))/(1-EXP(-SIMULATION!$D$4*$I2152)))-(EXP(-SIMULATION!$D$17*$J2175)/(1-EXP(-SIMULATION!$D$4*SIMULATION!$D$17))))</f>
        <v>1.7029150990898732</v>
      </c>
      <c r="L2175">
        <v>0.36045292298900611</v>
      </c>
      <c r="M2175">
        <f t="shared" ca="1" si="33"/>
        <v>2.3167358241589309</v>
      </c>
    </row>
    <row r="2176" spans="1:13" x14ac:dyDescent="0.25">
      <c r="A2176" s="9"/>
      <c r="H2176" s="9"/>
      <c r="J2176">
        <v>24</v>
      </c>
      <c r="K2176">
        <f ca="1">SIMULATION!$D$3*SIMULATION!$D$17/$H2152/(SIMULATION!$D$17-$I2152)*(((EXP(-$I2152*$J2176))/(1-EXP(-SIMULATION!$D$4*$I2152)))-(EXP(-SIMULATION!$D$17*$J2176)/(1-EXP(-SIMULATION!$D$4*SIMULATION!$D$17))))</f>
        <v>1.6360251901252891</v>
      </c>
      <c r="L2176">
        <v>-0.20406738831242424</v>
      </c>
      <c r="M2176">
        <f t="shared" ca="1" si="33"/>
        <v>1.302165802363084</v>
      </c>
    </row>
    <row r="2177" spans="1:13" x14ac:dyDescent="0.25">
      <c r="A2177" s="9">
        <v>88</v>
      </c>
      <c r="B2177" s="2">
        <f ca="1">NORMINV(RAND(),SIMULATION!D7,SIMULATION!D8)</f>
        <v>63.43738913101663</v>
      </c>
      <c r="C2177" s="2">
        <v>2</v>
      </c>
      <c r="D2177" s="2">
        <f ca="1">SIMULATION!$D$11*(1+(SIMULATION!$D$12*LN(1+$C2177)))*(1+(SIMULATION!$D$13*(($B2177/63.5)-1)))</f>
        <v>10.233411690213254</v>
      </c>
      <c r="E2177" s="2">
        <v>-5.6761515279686654E-2</v>
      </c>
      <c r="F2177" s="2">
        <f ca="1">D2177*(1+E2177)</f>
        <v>9.6525477361958902</v>
      </c>
      <c r="G2177" s="2">
        <v>0.82459550050749708</v>
      </c>
      <c r="H2177" s="9">
        <f>SIMULATION!$D$15*EXP($G$2177)</f>
        <v>503.53514931895381</v>
      </c>
      <c r="I2177" s="2">
        <f ca="1">$F2177/$H2177</f>
        <v>1.916956095170565E-2</v>
      </c>
      <c r="J2177">
        <v>0</v>
      </c>
      <c r="K2177">
        <f ca="1">SIMULATION!$D$3*SIMULATION!$D$17/$H2177/(SIMULATION!$D$17-$I2177)*(((EXP(-$I2177*$J2177))/(1-EXP(-SIMULATION!$D$4*$I2177)))-(EXP(-SIMULATION!$D$17*$J2177)/(1-EXP(-SIMULATION!$D$4*SIMULATION!$D$17))))</f>
        <v>1.9538926332862836</v>
      </c>
      <c r="L2177">
        <v>0.23132644157905455</v>
      </c>
      <c r="M2177">
        <f t="shared" ca="1" si="33"/>
        <v>2.4058796633719282</v>
      </c>
    </row>
    <row r="2178" spans="1:13" x14ac:dyDescent="0.25">
      <c r="A2178" s="9"/>
      <c r="H2178" s="9"/>
      <c r="J2178">
        <v>1</v>
      </c>
      <c r="K2178">
        <f ca="1">SIMULATION!$D$3*SIMULATION!$D$17/$H2177/(SIMULATION!$D$17-$I2177)*(((EXP(-$I2177*$J2178))/(1-EXP(-SIMULATION!$D$4*$I2177)))-(EXP(-SIMULATION!$D$17*$J2178)/(1-EXP(-SIMULATION!$D$4*SIMULATION!$D$17))))</f>
        <v>2.3051108313122257</v>
      </c>
      <c r="L2178">
        <v>-0.29366687583656226</v>
      </c>
      <c r="M2178">
        <f t="shared" ca="1" si="33"/>
        <v>1.6281761350237436</v>
      </c>
    </row>
    <row r="2179" spans="1:13" x14ac:dyDescent="0.25">
      <c r="A2179" s="9"/>
      <c r="H2179" s="9"/>
      <c r="J2179">
        <v>2</v>
      </c>
      <c r="K2179">
        <f ca="1">SIMULATION!$D$3*SIMULATION!$D$17/$H2177/(SIMULATION!$D$17-$I2177)*(((EXP(-$I2177*$J2179))/(1-EXP(-SIMULATION!$D$4*$I2177)))-(EXP(-SIMULATION!$D$17*$J2179)/(1-EXP(-SIMULATION!$D$4*SIMULATION!$D$17))))</f>
        <v>2.5101865039173319</v>
      </c>
      <c r="L2179">
        <v>0.3353781468835183</v>
      </c>
      <c r="M2179">
        <f t="shared" ref="M2179:M2242" ca="1" si="34">$K2179*(1+$L2179)</f>
        <v>3.3520482019331439</v>
      </c>
    </row>
    <row r="2180" spans="1:13" x14ac:dyDescent="0.25">
      <c r="A2180" s="9"/>
      <c r="H2180" s="9"/>
      <c r="J2180">
        <v>3</v>
      </c>
      <c r="K2180">
        <f ca="1">SIMULATION!$D$3*SIMULATION!$D$17/$H2177/(SIMULATION!$D$17-$I2177)*(((EXP(-$I2177*$J2180))/(1-EXP(-SIMULATION!$D$4*$I2177)))-(EXP(-SIMULATION!$D$17*$J2180)/(1-EXP(-SIMULATION!$D$4*SIMULATION!$D$17))))</f>
        <v>2.6219901144467688</v>
      </c>
      <c r="L2180">
        <v>7.7589128977897069E-3</v>
      </c>
      <c r="M2180">
        <f t="shared" ca="1" si="34"/>
        <v>2.6423339073636272</v>
      </c>
    </row>
    <row r="2181" spans="1:13" x14ac:dyDescent="0.25">
      <c r="A2181" s="9"/>
      <c r="H2181" s="9"/>
      <c r="J2181">
        <v>4</v>
      </c>
      <c r="K2181">
        <f ca="1">SIMULATION!$D$3*SIMULATION!$D$17/$H2177/(SIMULATION!$D$17-$I2177)*(((EXP(-$I2177*$J2181))/(1-EXP(-SIMULATION!$D$4*$I2177)))-(EXP(-SIMULATION!$D$17*$J2181)/(1-EXP(-SIMULATION!$D$4*SIMULATION!$D$17))))</f>
        <v>2.6743951315312047</v>
      </c>
      <c r="L2181">
        <v>4.2424543343175239E-3</v>
      </c>
      <c r="M2181">
        <f t="shared" ca="1" si="34"/>
        <v>2.6857411307486472</v>
      </c>
    </row>
    <row r="2182" spans="1:13" x14ac:dyDescent="0.25">
      <c r="A2182" s="9"/>
      <c r="H2182" s="9"/>
      <c r="J2182">
        <v>5</v>
      </c>
      <c r="K2182">
        <f ca="1">SIMULATION!$D$3*SIMULATION!$D$17/$H2177/(SIMULATION!$D$17-$I2177)*(((EXP(-$I2177*$J2182))/(1-EXP(-SIMULATION!$D$4*$I2177)))-(EXP(-SIMULATION!$D$17*$J2182)/(1-EXP(-SIMULATION!$D$4*SIMULATION!$D$17))))</f>
        <v>2.6891014252704046</v>
      </c>
      <c r="L2182">
        <v>8.2046624428625439E-2</v>
      </c>
      <c r="M2182">
        <f t="shared" ca="1" si="34"/>
        <v>2.9097331199600474</v>
      </c>
    </row>
    <row r="2183" spans="1:13" x14ac:dyDescent="0.25">
      <c r="A2183" s="9"/>
      <c r="H2183" s="9"/>
      <c r="J2183">
        <v>6</v>
      </c>
      <c r="K2183">
        <f ca="1">SIMULATION!$D$3*SIMULATION!$D$17/$H2177/(SIMULATION!$D$17-$I2177)*(((EXP(-$I2177*$J2183))/(1-EXP(-SIMULATION!$D$4*$I2177)))-(EXP(-SIMULATION!$D$17*$J2183)/(1-EXP(-SIMULATION!$D$4*SIMULATION!$D$17))))</f>
        <v>2.6800078625542252</v>
      </c>
      <c r="L2183">
        <v>0.41698396463673321</v>
      </c>
      <c r="M2183">
        <f t="shared" ca="1" si="34"/>
        <v>3.7975281663397031</v>
      </c>
    </row>
    <row r="2184" spans="1:13" x14ac:dyDescent="0.25">
      <c r="A2184" s="9"/>
      <c r="H2184" s="9"/>
      <c r="J2184">
        <v>7</v>
      </c>
      <c r="K2184">
        <f ca="1">SIMULATION!$D$3*SIMULATION!$D$17/$H2177/(SIMULATION!$D$17-$I2177)*(((EXP(-$I2177*$J2184))/(1-EXP(-SIMULATION!$D$4*$I2177)))-(EXP(-SIMULATION!$D$17*$J2184)/(1-EXP(-SIMULATION!$D$4*SIMULATION!$D$17))))</f>
        <v>2.6560143697444616</v>
      </c>
      <c r="L2184">
        <v>-0.21543961900847769</v>
      </c>
      <c r="M2184">
        <f t="shared" ca="1" si="34"/>
        <v>2.0838036458456726</v>
      </c>
    </row>
    <row r="2185" spans="1:13" x14ac:dyDescent="0.25">
      <c r="A2185" s="9"/>
      <c r="H2185" s="9"/>
      <c r="J2185">
        <v>8</v>
      </c>
      <c r="K2185">
        <f ca="1">SIMULATION!$D$3*SIMULATION!$D$17/$H2177/(SIMULATION!$D$17-$I2177)*(((EXP(-$I2177*$J2185))/(1-EXP(-SIMULATION!$D$4*$I2177)))-(EXP(-SIMULATION!$D$17*$J2185)/(1-EXP(-SIMULATION!$D$4*SIMULATION!$D$17))))</f>
        <v>2.622817559963639</v>
      </c>
      <c r="L2185">
        <v>-0.3523018420929212</v>
      </c>
      <c r="M2185">
        <f t="shared" ca="1" si="34"/>
        <v>1.6987941021147883</v>
      </c>
    </row>
    <row r="2186" spans="1:13" x14ac:dyDescent="0.25">
      <c r="A2186" s="9"/>
      <c r="H2186" s="9"/>
      <c r="J2186">
        <v>9</v>
      </c>
      <c r="K2186">
        <f ca="1">SIMULATION!$D$3*SIMULATION!$D$17/$H2177/(SIMULATION!$D$17-$I2177)*(((EXP(-$I2177*$J2186))/(1-EXP(-SIMULATION!$D$4*$I2177)))-(EXP(-SIMULATION!$D$17*$J2186)/(1-EXP(-SIMULATION!$D$4*SIMULATION!$D$17))))</f>
        <v>2.5840614121991465</v>
      </c>
      <c r="L2186">
        <v>0.446453614799461</v>
      </c>
      <c r="M2186">
        <f t="shared" ca="1" si="34"/>
        <v>3.7377249705392557</v>
      </c>
    </row>
    <row r="2187" spans="1:13" x14ac:dyDescent="0.25">
      <c r="A2187" s="9"/>
      <c r="H2187" s="9"/>
      <c r="J2187">
        <v>10</v>
      </c>
      <c r="K2187">
        <f ca="1">SIMULATION!$D$3*SIMULATION!$D$17/$H2177/(SIMULATION!$D$17-$I2177)*(((EXP(-$I2177*$J2187))/(1-EXP(-SIMULATION!$D$4*$I2177)))-(EXP(-SIMULATION!$D$17*$J2187)/(1-EXP(-SIMULATION!$D$4*SIMULATION!$D$17))))</f>
        <v>2.5420746520004482</v>
      </c>
      <c r="L2187">
        <v>0.28947500807651061</v>
      </c>
      <c r="M2187">
        <f t="shared" ca="1" si="34"/>
        <v>3.2779417324193707</v>
      </c>
    </row>
    <row r="2188" spans="1:13" x14ac:dyDescent="0.25">
      <c r="A2188" s="9"/>
      <c r="H2188" s="9"/>
      <c r="J2188">
        <v>11</v>
      </c>
      <c r="K2188">
        <f ca="1">SIMULATION!$D$3*SIMULATION!$D$17/$H2177/(SIMULATION!$D$17-$I2177)*(((EXP(-$I2177*$J2188))/(1-EXP(-SIMULATION!$D$4*$I2177)))-(EXP(-SIMULATION!$D$17*$J2188)/(1-EXP(-SIMULATION!$D$4*SIMULATION!$D$17))))</f>
        <v>2.4983432805695784</v>
      </c>
      <c r="L2188">
        <v>0.58939417044514975</v>
      </c>
      <c r="M2188">
        <f t="shared" ca="1" si="34"/>
        <v>3.970852245908099</v>
      </c>
    </row>
    <row r="2189" spans="1:13" x14ac:dyDescent="0.25">
      <c r="A2189" s="9"/>
      <c r="H2189" s="9"/>
      <c r="J2189">
        <v>12</v>
      </c>
      <c r="K2189">
        <f ca="1">SIMULATION!$D$3*SIMULATION!$D$17/$H2177/(SIMULATION!$D$17-$I2177)*(((EXP(-$I2177*$J2189))/(1-EXP(-SIMULATION!$D$4*$I2177)))-(EXP(-SIMULATION!$D$17*$J2189)/(1-EXP(-SIMULATION!$D$4*SIMULATION!$D$17))))</f>
        <v>2.4538133805573459</v>
      </c>
      <c r="L2189">
        <v>-1.0037901297217358E-2</v>
      </c>
      <c r="M2189">
        <f t="shared" ca="1" si="34"/>
        <v>2.4291822440415198</v>
      </c>
    </row>
    <row r="2190" spans="1:13" x14ac:dyDescent="0.25">
      <c r="A2190" s="9"/>
      <c r="H2190" s="9"/>
      <c r="J2190">
        <v>13</v>
      </c>
      <c r="K2190">
        <f ca="1">SIMULATION!$D$3*SIMULATION!$D$17/$H2177/(SIMULATION!$D$17-$I2177)*(((EXP(-$I2177*$J2190))/(1-EXP(-SIMULATION!$D$4*$I2177)))-(EXP(-SIMULATION!$D$17*$J2190)/(1-EXP(-SIMULATION!$D$4*SIMULATION!$D$17))))</f>
        <v>2.4090851590963092</v>
      </c>
      <c r="L2190">
        <v>0.62328864364953207</v>
      </c>
      <c r="M2190">
        <f t="shared" ca="1" si="34"/>
        <v>3.9106405803456648</v>
      </c>
    </row>
    <row r="2191" spans="1:13" x14ac:dyDescent="0.25">
      <c r="A2191" s="9"/>
      <c r="H2191" s="9"/>
      <c r="J2191">
        <v>14</v>
      </c>
      <c r="K2191">
        <f ca="1">SIMULATION!$D$3*SIMULATION!$D$17/$H2177/(SIMULATION!$D$17-$I2177)*(((EXP(-$I2177*$J2191))/(1-EXP(-SIMULATION!$D$4*$I2177)))-(EXP(-SIMULATION!$D$17*$J2191)/(1-EXP(-SIMULATION!$D$4*SIMULATION!$D$17))))</f>
        <v>2.3645372930579045</v>
      </c>
      <c r="L2191">
        <v>-7.3842566433832135E-2</v>
      </c>
      <c r="M2191">
        <f t="shared" ca="1" si="34"/>
        <v>2.1899337909100027</v>
      </c>
    </row>
    <row r="2192" spans="1:13" x14ac:dyDescent="0.25">
      <c r="A2192" s="9"/>
      <c r="H2192" s="9"/>
      <c r="J2192">
        <v>15</v>
      </c>
      <c r="K2192">
        <f ca="1">SIMULATION!$D$3*SIMULATION!$D$17/$H2177/(SIMULATION!$D$17-$I2177)*(((EXP(-$I2177*$J2192))/(1-EXP(-SIMULATION!$D$4*$I2177)))-(EXP(-SIMULATION!$D$17*$J2192)/(1-EXP(-SIMULATION!$D$4*SIMULATION!$D$17))))</f>
        <v>2.3204066103251311</v>
      </c>
      <c r="L2192">
        <v>8.4535484518433068E-2</v>
      </c>
      <c r="M2192">
        <f t="shared" ca="1" si="34"/>
        <v>2.5165633074087412</v>
      </c>
    </row>
    <row r="2193" spans="1:13" x14ac:dyDescent="0.25">
      <c r="A2193" s="9"/>
      <c r="H2193" s="9"/>
      <c r="J2193">
        <v>16</v>
      </c>
      <c r="K2193">
        <f ca="1">SIMULATION!$D$3*SIMULATION!$D$17/$H2177/(SIMULATION!$D$17-$I2177)*(((EXP(-$I2177*$J2193))/(1-EXP(-SIMULATION!$D$4*$I2177)))-(EXP(-SIMULATION!$D$17*$J2193)/(1-EXP(-SIMULATION!$D$4*SIMULATION!$D$17))))</f>
        <v>2.2768391493412778</v>
      </c>
      <c r="L2193">
        <v>-0.46632507954515157</v>
      </c>
      <c r="M2193">
        <f t="shared" ca="1" si="34"/>
        <v>1.2150919519131913</v>
      </c>
    </row>
    <row r="2194" spans="1:13" x14ac:dyDescent="0.25">
      <c r="A2194" s="9"/>
      <c r="H2194" s="9"/>
      <c r="J2194">
        <v>17</v>
      </c>
      <c r="K2194">
        <f ca="1">SIMULATION!$D$3*SIMULATION!$D$17/$H2177/(SIMULATION!$D$17-$I2177)*(((EXP(-$I2177*$J2194))/(1-EXP(-SIMULATION!$D$4*$I2177)))-(EXP(-SIMULATION!$D$17*$J2194)/(1-EXP(-SIMULATION!$D$4*SIMULATION!$D$17))))</f>
        <v>2.2339228772038244</v>
      </c>
      <c r="L2194">
        <v>-0.28705076979792948</v>
      </c>
      <c r="M2194">
        <f t="shared" ca="1" si="34"/>
        <v>1.5926735956332612</v>
      </c>
    </row>
    <row r="2195" spans="1:13" x14ac:dyDescent="0.25">
      <c r="A2195" s="9"/>
      <c r="H2195" s="9"/>
      <c r="J2195">
        <v>18</v>
      </c>
      <c r="K2195">
        <f ca="1">SIMULATION!$D$3*SIMULATION!$D$17/$H2177/(SIMULATION!$D$17-$I2177)*(((EXP(-$I2177*$J2195))/(1-EXP(-SIMULATION!$D$4*$I2177)))-(EXP(-SIMULATION!$D$17*$J2195)/(1-EXP(-SIMULATION!$D$4*SIMULATION!$D$17))))</f>
        <v>2.1917086541488109</v>
      </c>
      <c r="L2195">
        <v>0.10042031023706527</v>
      </c>
      <c r="M2195">
        <f t="shared" ca="1" si="34"/>
        <v>2.4118007171476954</v>
      </c>
    </row>
    <row r="2196" spans="1:13" x14ac:dyDescent="0.25">
      <c r="A2196" s="9"/>
      <c r="H2196" s="9"/>
      <c r="J2196">
        <v>19</v>
      </c>
      <c r="K2196">
        <f ca="1">SIMULATION!$D$3*SIMULATION!$D$17/$H2177/(SIMULATION!$D$17-$I2177)*(((EXP(-$I2177*$J2196))/(1-EXP(-SIMULATION!$D$4*$I2177)))-(EXP(-SIMULATION!$D$17*$J2196)/(1-EXP(-SIMULATION!$D$4*SIMULATION!$D$17))))</f>
        <v>2.150223666076069</v>
      </c>
      <c r="L2196">
        <v>0.42310644351614124</v>
      </c>
      <c r="M2196">
        <f t="shared" ca="1" si="34"/>
        <v>3.0599971541937534</v>
      </c>
    </row>
    <row r="2197" spans="1:13" x14ac:dyDescent="0.25">
      <c r="A2197" s="9"/>
      <c r="H2197" s="9"/>
      <c r="J2197">
        <v>20</v>
      </c>
      <c r="K2197">
        <f ca="1">SIMULATION!$D$3*SIMULATION!$D$17/$H2177/(SIMULATION!$D$17-$I2177)*(((EXP(-$I2177*$J2197))/(1-EXP(-SIMULATION!$D$4*$I2177)))-(EXP(-SIMULATION!$D$17*$J2197)/(1-EXP(-SIMULATION!$D$4*SIMULATION!$D$17))))</f>
        <v>2.1094800304506576</v>
      </c>
      <c r="L2197">
        <v>-0.27243642947571478</v>
      </c>
      <c r="M2197">
        <f t="shared" ca="1" si="34"/>
        <v>1.5347808229043582</v>
      </c>
    </row>
    <row r="2198" spans="1:13" x14ac:dyDescent="0.25">
      <c r="A2198" s="9"/>
      <c r="H2198" s="9"/>
      <c r="J2198">
        <v>21</v>
      </c>
      <c r="K2198">
        <f ca="1">SIMULATION!$D$3*SIMULATION!$D$17/$H2177/(SIMULATION!$D$17-$I2177)*(((EXP(-$I2177*$J2198))/(1-EXP(-SIMULATION!$D$4*$I2177)))-(EXP(-SIMULATION!$D$17*$J2198)/(1-EXP(-SIMULATION!$D$4*SIMULATION!$D$17))))</f>
        <v>2.0694803092243141</v>
      </c>
      <c r="L2198">
        <v>0.28270475507278525</v>
      </c>
      <c r="M2198">
        <f t="shared" ca="1" si="34"/>
        <v>2.6545322331715258</v>
      </c>
    </row>
    <row r="2199" spans="1:13" x14ac:dyDescent="0.25">
      <c r="A2199" s="9"/>
      <c r="H2199" s="9"/>
      <c r="J2199">
        <v>22</v>
      </c>
      <c r="K2199">
        <f ca="1">SIMULATION!$D$3*SIMULATION!$D$17/$H2177/(SIMULATION!$D$17-$I2177)*(((EXP(-$I2177*$J2199))/(1-EXP(-SIMULATION!$D$4*$I2177)))-(EXP(-SIMULATION!$D$17*$J2199)/(1-EXP(-SIMULATION!$D$4*SIMULATION!$D$17))))</f>
        <v>2.0302210397372629</v>
      </c>
      <c r="L2199">
        <v>0.10957651640376015</v>
      </c>
      <c r="M2199">
        <f t="shared" ca="1" si="34"/>
        <v>2.2526855888012918</v>
      </c>
    </row>
    <row r="2200" spans="1:13" x14ac:dyDescent="0.25">
      <c r="A2200" s="9"/>
      <c r="H2200" s="9"/>
      <c r="J2200">
        <v>23</v>
      </c>
      <c r="K2200">
        <f ca="1">SIMULATION!$D$3*SIMULATION!$D$17/$H2177/(SIMULATION!$D$17-$I2177)*(((EXP(-$I2177*$J2200))/(1-EXP(-SIMULATION!$D$4*$I2177)))-(EXP(-SIMULATION!$D$17*$J2200)/(1-EXP(-SIMULATION!$D$4*SIMULATION!$D$17))))</f>
        <v>1.9916949955300154</v>
      </c>
      <c r="L2200">
        <v>0.25726965026921184</v>
      </c>
      <c r="M2200">
        <f t="shared" ca="1" si="34"/>
        <v>2.5040976704729618</v>
      </c>
    </row>
    <row r="2201" spans="1:13" x14ac:dyDescent="0.25">
      <c r="A2201" s="9"/>
      <c r="H2201" s="9"/>
      <c r="J2201">
        <v>24</v>
      </c>
      <c r="K2201">
        <f ca="1">SIMULATION!$D$3*SIMULATION!$D$17/$H2177/(SIMULATION!$D$17-$I2177)*(((EXP(-$I2177*$J2201))/(1-EXP(-SIMULATION!$D$4*$I2177)))-(EXP(-SIMULATION!$D$17*$J2201)/(1-EXP(-SIMULATION!$D$4*SIMULATION!$D$17))))</f>
        <v>1.953892633286284</v>
      </c>
      <c r="L2201">
        <v>0.55458239313122448</v>
      </c>
      <c r="M2201">
        <f t="shared" ca="1" si="34"/>
        <v>3.0374870857756613</v>
      </c>
    </row>
    <row r="2202" spans="1:13" x14ac:dyDescent="0.25">
      <c r="A2202" s="9">
        <v>89</v>
      </c>
      <c r="B2202" s="2">
        <f ca="1">NORMINV(RAND(),SIMULATION!D7,SIMULATION!D8)</f>
        <v>51.570312369427725</v>
      </c>
      <c r="C2202" s="2">
        <v>2</v>
      </c>
      <c r="D2202" s="2">
        <f ca="1">SIMULATION!$D$11*(1+(SIMULATION!$D$12*LN(1+$C2202)))*(1+(SIMULATION!$D$13*(($B2202/63.5)-1)))</f>
        <v>9.3521419543826063</v>
      </c>
      <c r="E2202" s="2">
        <v>2.2218977140547155E-2</v>
      </c>
      <c r="F2202" s="2">
        <f ca="1">D2202*(1+E2202)</f>
        <v>9.5599369826821867</v>
      </c>
      <c r="G2202" s="2">
        <v>0.59677302111909092</v>
      </c>
      <c r="H2202" s="9">
        <f>SIMULATION!$D$15*EXP($G$2202)</f>
        <v>400.94771821956959</v>
      </c>
      <c r="I2202" s="2">
        <f ca="1">$F2202/$H2202</f>
        <v>2.3843350512464851E-2</v>
      </c>
      <c r="J2202">
        <v>0</v>
      </c>
      <c r="K2202">
        <f ca="1">SIMULATION!$D$3*SIMULATION!$D$17/$H2202/(SIMULATION!$D$17-$I2202)*(((EXP(-$I2202*$J2202))/(1-EXP(-SIMULATION!$D$4*$I2202)))-(EXP(-SIMULATION!$D$17*$J2202)/(1-EXP(-SIMULATION!$D$4*SIMULATION!$D$17))))</f>
        <v>1.8768741075601991</v>
      </c>
      <c r="L2202">
        <v>-0.21779285724636341</v>
      </c>
      <c r="M2202">
        <f t="shared" ca="1" si="34"/>
        <v>1.4681043329829448</v>
      </c>
    </row>
    <row r="2203" spans="1:13" x14ac:dyDescent="0.25">
      <c r="A2203" s="9"/>
      <c r="H2203" s="9"/>
      <c r="J2203">
        <v>1</v>
      </c>
      <c r="K2203">
        <f ca="1">SIMULATION!$D$3*SIMULATION!$D$17/$H2202/(SIMULATION!$D$17-$I2202)*(((EXP(-$I2202*$J2203))/(1-EXP(-SIMULATION!$D$4*$I2202)))-(EXP(-SIMULATION!$D$17*$J2203)/(1-EXP(-SIMULATION!$D$4*SIMULATION!$D$17))))</f>
        <v>2.3191065030057123</v>
      </c>
      <c r="L2203">
        <v>-0.10374342196111387</v>
      </c>
      <c r="M2203">
        <f t="shared" ca="1" si="34"/>
        <v>2.0785144584916275</v>
      </c>
    </row>
    <row r="2204" spans="1:13" x14ac:dyDescent="0.25">
      <c r="A2204" s="9"/>
      <c r="H2204" s="9"/>
      <c r="J2204">
        <v>2</v>
      </c>
      <c r="K2204">
        <f ca="1">SIMULATION!$D$3*SIMULATION!$D$17/$H2202/(SIMULATION!$D$17-$I2202)*(((EXP(-$I2202*$J2204))/(1-EXP(-SIMULATION!$D$4*$I2202)))-(EXP(-SIMULATION!$D$17*$J2204)/(1-EXP(-SIMULATION!$D$4*SIMULATION!$D$17))))</f>
        <v>2.5761968158276565</v>
      </c>
      <c r="L2204">
        <v>5.4545804320021492E-2</v>
      </c>
      <c r="M2204">
        <f t="shared" ca="1" si="34"/>
        <v>2.7167175432336546</v>
      </c>
    </row>
    <row r="2205" spans="1:13" x14ac:dyDescent="0.25">
      <c r="A2205" s="9"/>
      <c r="H2205" s="9"/>
      <c r="J2205">
        <v>3</v>
      </c>
      <c r="K2205">
        <f ca="1">SIMULATION!$D$3*SIMULATION!$D$17/$H2202/(SIMULATION!$D$17-$I2202)*(((EXP(-$I2202*$J2205))/(1-EXP(-SIMULATION!$D$4*$I2202)))-(EXP(-SIMULATION!$D$17*$J2205)/(1-EXP(-SIMULATION!$D$4*SIMULATION!$D$17))))</f>
        <v>2.7152633202395022</v>
      </c>
      <c r="L2205">
        <v>-5.7567597052789812E-2</v>
      </c>
      <c r="M2205">
        <f t="shared" ca="1" si="34"/>
        <v>2.5589521355277345</v>
      </c>
    </row>
    <row r="2206" spans="1:13" x14ac:dyDescent="0.25">
      <c r="A2206" s="9"/>
      <c r="H2206" s="9"/>
      <c r="J2206">
        <v>4</v>
      </c>
      <c r="K2206">
        <f ca="1">SIMULATION!$D$3*SIMULATION!$D$17/$H2202/(SIMULATION!$D$17-$I2202)*(((EXP(-$I2202*$J2206))/(1-EXP(-SIMULATION!$D$4*$I2202)))-(EXP(-SIMULATION!$D$17*$J2206)/(1-EXP(-SIMULATION!$D$4*SIMULATION!$D$17))))</f>
        <v>2.7793024339887187</v>
      </c>
      <c r="L2206">
        <v>-0.46622048190808241</v>
      </c>
      <c r="M2206">
        <f t="shared" ca="1" si="34"/>
        <v>1.4835347138461918</v>
      </c>
    </row>
    <row r="2207" spans="1:13" x14ac:dyDescent="0.25">
      <c r="A2207" s="9"/>
      <c r="H2207" s="9"/>
      <c r="J2207">
        <v>5</v>
      </c>
      <c r="K2207">
        <f ca="1">SIMULATION!$D$3*SIMULATION!$D$17/$H2202/(SIMULATION!$D$17-$I2202)*(((EXP(-$I2202*$J2207))/(1-EXP(-SIMULATION!$D$4*$I2202)))-(EXP(-SIMULATION!$D$17*$J2207)/(1-EXP(-SIMULATION!$D$4*SIMULATION!$D$17))))</f>
        <v>2.7958530476528627</v>
      </c>
      <c r="L2207">
        <v>0.11758011840036525</v>
      </c>
      <c r="M2207">
        <f t="shared" ca="1" si="34"/>
        <v>3.1245897800259086</v>
      </c>
    </row>
    <row r="2208" spans="1:13" x14ac:dyDescent="0.25">
      <c r="A2208" s="9"/>
      <c r="H2208" s="9"/>
      <c r="J2208">
        <v>6</v>
      </c>
      <c r="K2208">
        <f ca="1">SIMULATION!$D$3*SIMULATION!$D$17/$H2202/(SIMULATION!$D$17-$I2202)*(((EXP(-$I2202*$J2208))/(1-EXP(-SIMULATION!$D$4*$I2202)))-(EXP(-SIMULATION!$D$17*$J2208)/(1-EXP(-SIMULATION!$D$4*SIMULATION!$D$17))))</f>
        <v>2.7825488290820926</v>
      </c>
      <c r="L2208">
        <v>-1.3257091696462237E-2</v>
      </c>
      <c r="M2208">
        <f t="shared" ca="1" si="34"/>
        <v>2.7456603241050677</v>
      </c>
    </row>
    <row r="2209" spans="1:13" x14ac:dyDescent="0.25">
      <c r="A2209" s="9"/>
      <c r="H2209" s="9"/>
      <c r="J2209">
        <v>7</v>
      </c>
      <c r="K2209">
        <f ca="1">SIMULATION!$D$3*SIMULATION!$D$17/$H2202/(SIMULATION!$D$17-$I2202)*(((EXP(-$I2202*$J2209))/(1-EXP(-SIMULATION!$D$4*$I2202)))-(EXP(-SIMULATION!$D$17*$J2209)/(1-EXP(-SIMULATION!$D$4*SIMULATION!$D$17))))</f>
        <v>2.7506762669588758</v>
      </c>
      <c r="L2209">
        <v>-3.7563946738299249E-2</v>
      </c>
      <c r="M2209">
        <f t="shared" ca="1" si="34"/>
        <v>2.6473500101725289</v>
      </c>
    </row>
    <row r="2210" spans="1:13" x14ac:dyDescent="0.25">
      <c r="A2210" s="9"/>
      <c r="H2210" s="9"/>
      <c r="J2210">
        <v>8</v>
      </c>
      <c r="K2210">
        <f ca="1">SIMULATION!$D$3*SIMULATION!$D$17/$H2202/(SIMULATION!$D$17-$I2202)*(((EXP(-$I2202*$J2210))/(1-EXP(-SIMULATION!$D$4*$I2202)))-(EXP(-SIMULATION!$D$17*$J2210)/(1-EXP(-SIMULATION!$D$4*SIMULATION!$D$17))))</f>
        <v>2.7074547437577459</v>
      </c>
      <c r="L2210">
        <v>-0.75830530617710357</v>
      </c>
      <c r="M2210">
        <f t="shared" ca="1" si="34"/>
        <v>0.65437744533187692</v>
      </c>
    </row>
    <row r="2211" spans="1:13" x14ac:dyDescent="0.25">
      <c r="A2211" s="9"/>
      <c r="H2211" s="9"/>
      <c r="J2211">
        <v>9</v>
      </c>
      <c r="K2211">
        <f ca="1">SIMULATION!$D$3*SIMULATION!$D$17/$H2202/(SIMULATION!$D$17-$I2202)*(((EXP(-$I2202*$J2211))/(1-EXP(-SIMULATION!$D$4*$I2202)))-(EXP(-SIMULATION!$D$17*$J2211)/(1-EXP(-SIMULATION!$D$4*SIMULATION!$D$17))))</f>
        <v>2.6574976543026438</v>
      </c>
      <c r="L2211">
        <v>0.37402208270428478</v>
      </c>
      <c r="M2211">
        <f t="shared" ca="1" si="34"/>
        <v>3.6514604617466704</v>
      </c>
    </row>
    <row r="2212" spans="1:13" x14ac:dyDescent="0.25">
      <c r="A2212" s="9"/>
      <c r="H2212" s="9"/>
      <c r="J2212">
        <v>10</v>
      </c>
      <c r="K2212">
        <f ca="1">SIMULATION!$D$3*SIMULATION!$D$17/$H2202/(SIMULATION!$D$17-$I2202)*(((EXP(-$I2202*$J2212))/(1-EXP(-SIMULATION!$D$4*$I2202)))-(EXP(-SIMULATION!$D$17*$J2212)/(1-EXP(-SIMULATION!$D$4*SIMULATION!$D$17))))</f>
        <v>2.603748718640035</v>
      </c>
      <c r="L2212">
        <v>8.950850323321613E-2</v>
      </c>
      <c r="M2212">
        <f t="shared" ca="1" si="34"/>
        <v>2.8368063692409091</v>
      </c>
    </row>
    <row r="2213" spans="1:13" x14ac:dyDescent="0.25">
      <c r="A2213" s="9"/>
      <c r="H2213" s="9"/>
      <c r="J2213">
        <v>11</v>
      </c>
      <c r="K2213">
        <f ca="1">SIMULATION!$D$3*SIMULATION!$D$17/$H2202/(SIMULATION!$D$17-$I2202)*(((EXP(-$I2202*$J2213))/(1-EXP(-SIMULATION!$D$4*$I2202)))-(EXP(-SIMULATION!$D$17*$J2213)/(1-EXP(-SIMULATION!$D$4*SIMULATION!$D$17))))</f>
        <v>2.5480819868629903</v>
      </c>
      <c r="L2213">
        <v>6.2305219604440146E-2</v>
      </c>
      <c r="M2213">
        <f t="shared" ca="1" si="34"/>
        <v>2.7068407946246071</v>
      </c>
    </row>
    <row r="2214" spans="1:13" x14ac:dyDescent="0.25">
      <c r="A2214" s="9"/>
      <c r="H2214" s="9"/>
      <c r="J2214">
        <v>12</v>
      </c>
      <c r="K2214">
        <f ca="1">SIMULATION!$D$3*SIMULATION!$D$17/$H2202/(SIMULATION!$D$17-$I2202)*(((EXP(-$I2202*$J2214))/(1-EXP(-SIMULATION!$D$4*$I2202)))-(EXP(-SIMULATION!$D$17*$J2214)/(1-EXP(-SIMULATION!$D$4*SIMULATION!$D$17))))</f>
        <v>2.4916863297427345</v>
      </c>
      <c r="L2214">
        <v>-0.40213371998559588</v>
      </c>
      <c r="M2214">
        <f t="shared" ca="1" si="34"/>
        <v>1.4896952369260326</v>
      </c>
    </row>
    <row r="2215" spans="1:13" x14ac:dyDescent="0.25">
      <c r="A2215" s="9"/>
      <c r="H2215" s="9"/>
      <c r="J2215">
        <v>13</v>
      </c>
      <c r="K2215">
        <f ca="1">SIMULATION!$D$3*SIMULATION!$D$17/$H2202/(SIMULATION!$D$17-$I2202)*(((EXP(-$I2202*$J2215))/(1-EXP(-SIMULATION!$D$4*$I2202)))-(EXP(-SIMULATION!$D$17*$J2215)/(1-EXP(-SIMULATION!$D$4*SIMULATION!$D$17))))</f>
        <v>2.435311822799334</v>
      </c>
      <c r="L2215">
        <v>-3.1759702174698916E-2</v>
      </c>
      <c r="M2215">
        <f t="shared" ca="1" si="34"/>
        <v>2.3579670446047039</v>
      </c>
    </row>
    <row r="2216" spans="1:13" x14ac:dyDescent="0.25">
      <c r="A2216" s="9"/>
      <c r="H2216" s="9"/>
      <c r="J2216">
        <v>14</v>
      </c>
      <c r="K2216">
        <f ca="1">SIMULATION!$D$3*SIMULATION!$D$17/$H2202/(SIMULATION!$D$17-$I2202)*(((EXP(-$I2202*$J2216))/(1-EXP(-SIMULATION!$D$4*$I2202)))-(EXP(-SIMULATION!$D$17*$J2216)/(1-EXP(-SIMULATION!$D$4*SIMULATION!$D$17))))</f>
        <v>2.3794276284971194</v>
      </c>
      <c r="L2216">
        <v>-0.70652895779093006</v>
      </c>
      <c r="M2216">
        <f t="shared" ca="1" si="34"/>
        <v>0.69829310599610528</v>
      </c>
    </row>
    <row r="2217" spans="1:13" x14ac:dyDescent="0.25">
      <c r="A2217" s="9"/>
      <c r="H2217" s="9"/>
      <c r="J2217">
        <v>15</v>
      </c>
      <c r="K2217">
        <f ca="1">SIMULATION!$D$3*SIMULATION!$D$17/$H2202/(SIMULATION!$D$17-$I2202)*(((EXP(-$I2202*$J2217))/(1-EXP(-SIMULATION!$D$4*$I2202)))-(EXP(-SIMULATION!$D$17*$J2217)/(1-EXP(-SIMULATION!$D$4*SIMULATION!$D$17))))</f>
        <v>2.3243231644477964</v>
      </c>
      <c r="L2217">
        <v>0.14399869628437531</v>
      </c>
      <c r="M2217">
        <f t="shared" ca="1" si="34"/>
        <v>2.6590226698718529</v>
      </c>
    </row>
    <row r="2218" spans="1:13" x14ac:dyDescent="0.25">
      <c r="A2218" s="9"/>
      <c r="H2218" s="9"/>
      <c r="J2218">
        <v>16</v>
      </c>
      <c r="K2218">
        <f ca="1">SIMULATION!$D$3*SIMULATION!$D$17/$H2202/(SIMULATION!$D$17-$I2202)*(((EXP(-$I2202*$J2218))/(1-EXP(-SIMULATION!$D$4*$I2202)))-(EXP(-SIMULATION!$D$17*$J2218)/(1-EXP(-SIMULATION!$D$4*SIMULATION!$D$17))))</f>
        <v>2.2701729280645875</v>
      </c>
      <c r="L2218">
        <v>-0.17538264783477858</v>
      </c>
      <c r="M2218">
        <f t="shared" ca="1" si="34"/>
        <v>1.8720239888977876</v>
      </c>
    </row>
    <row r="2219" spans="1:13" x14ac:dyDescent="0.25">
      <c r="A2219" s="9"/>
      <c r="H2219" s="9"/>
      <c r="J2219">
        <v>17</v>
      </c>
      <c r="K2219">
        <f ca="1">SIMULATION!$D$3*SIMULATION!$D$17/$H2202/(SIMULATION!$D$17-$I2202)*(((EXP(-$I2202*$J2219))/(1-EXP(-SIMULATION!$D$4*$I2202)))-(EXP(-SIMULATION!$D$17*$J2219)/(1-EXP(-SIMULATION!$D$4*SIMULATION!$D$17))))</f>
        <v>2.2170780315383931</v>
      </c>
      <c r="L2219">
        <v>5.1964159668734147E-2</v>
      </c>
      <c r="M2219">
        <f t="shared" ca="1" si="34"/>
        <v>2.3322866283672967</v>
      </c>
    </row>
    <row r="2220" spans="1:13" x14ac:dyDescent="0.25">
      <c r="A2220" s="9"/>
      <c r="H2220" s="9"/>
      <c r="J2220">
        <v>18</v>
      </c>
      <c r="K2220">
        <f ca="1">SIMULATION!$D$3*SIMULATION!$D$17/$H2202/(SIMULATION!$D$17-$I2202)*(((EXP(-$I2202*$J2220))/(1-EXP(-SIMULATION!$D$4*$I2202)))-(EXP(-SIMULATION!$D$17*$J2220)/(1-EXP(-SIMULATION!$D$4*SIMULATION!$D$17))))</f>
        <v>2.1650928123698443</v>
      </c>
      <c r="L2220">
        <v>0.25343852132197719</v>
      </c>
      <c r="M2220">
        <f t="shared" ca="1" si="34"/>
        <v>2.7138107332616985</v>
      </c>
    </row>
    <row r="2221" spans="1:13" x14ac:dyDescent="0.25">
      <c r="A2221" s="9"/>
      <c r="H2221" s="9"/>
      <c r="J2221">
        <v>19</v>
      </c>
      <c r="K2221">
        <f ca="1">SIMULATION!$D$3*SIMULATION!$D$17/$H2202/(SIMULATION!$D$17-$I2202)*(((EXP(-$I2202*$J2221))/(1-EXP(-SIMULATION!$D$4*$I2202)))-(EXP(-SIMULATION!$D$17*$J2221)/(1-EXP(-SIMULATION!$D$4*SIMULATION!$D$17))))</f>
        <v>2.1142418800987337</v>
      </c>
      <c r="L2221">
        <v>0.50851760027985005</v>
      </c>
      <c r="M2221">
        <f t="shared" ca="1" si="34"/>
        <v>3.1893710873777006</v>
      </c>
    </row>
    <row r="2222" spans="1:13" x14ac:dyDescent="0.25">
      <c r="A2222" s="9"/>
      <c r="H2222" s="9"/>
      <c r="J2222">
        <v>20</v>
      </c>
      <c r="K2222">
        <f ca="1">SIMULATION!$D$3*SIMULATION!$D$17/$H2202/(SIMULATION!$D$17-$I2202)*(((EXP(-$I2202*$J2222))/(1-EXP(-SIMULATION!$D$4*$I2202)))-(EXP(-SIMULATION!$D$17*$J2222)/(1-EXP(-SIMULATION!$D$4*SIMULATION!$D$17))))</f>
        <v>2.0645310344566332</v>
      </c>
      <c r="L2222">
        <v>4.1321332194470928E-2</v>
      </c>
      <c r="M2222">
        <f t="shared" ca="1" si="34"/>
        <v>2.1498402071572107</v>
      </c>
    </row>
    <row r="2223" spans="1:13" x14ac:dyDescent="0.25">
      <c r="A2223" s="9"/>
      <c r="H2223" s="9"/>
      <c r="J2223">
        <v>21</v>
      </c>
      <c r="K2223">
        <f ca="1">SIMULATION!$D$3*SIMULATION!$D$17/$H2202/(SIMULATION!$D$17-$I2202)*(((EXP(-$I2202*$J2223))/(1-EXP(-SIMULATION!$D$4*$I2202)))-(EXP(-SIMULATION!$D$17*$J2223)/(1-EXP(-SIMULATION!$D$4*SIMULATION!$D$17))))</f>
        <v>2.0159542563155015</v>
      </c>
      <c r="L2223">
        <v>8.9453690820958248E-2</v>
      </c>
      <c r="M2223">
        <f t="shared" ca="1" si="34"/>
        <v>2.1962888050691434</v>
      </c>
    </row>
    <row r="2224" spans="1:13" x14ac:dyDescent="0.25">
      <c r="A2224" s="9"/>
      <c r="H2224" s="9"/>
      <c r="J2224">
        <v>22</v>
      </c>
      <c r="K2224">
        <f ca="1">SIMULATION!$D$3*SIMULATION!$D$17/$H2202/(SIMULATION!$D$17-$I2202)*(((EXP(-$I2202*$J2224))/(1-EXP(-SIMULATION!$D$4*$I2202)))-(EXP(-SIMULATION!$D$17*$J2224)/(1-EXP(-SIMULATION!$D$4*SIMULATION!$D$17))))</f>
        <v>1.9684981821221832</v>
      </c>
      <c r="L2224">
        <v>-0.38724256222307046</v>
      </c>
      <c r="M2224">
        <f t="shared" ca="1" si="34"/>
        <v>1.2062119023457327</v>
      </c>
    </row>
    <row r="2225" spans="1:13" x14ac:dyDescent="0.25">
      <c r="A2225" s="9"/>
      <c r="H2225" s="9"/>
      <c r="J2225">
        <v>23</v>
      </c>
      <c r="K2225">
        <f ca="1">SIMULATION!$D$3*SIMULATION!$D$17/$H2202/(SIMULATION!$D$17-$I2202)*(((EXP(-$I2202*$J2225))/(1-EXP(-SIMULATION!$D$4*$I2202)))-(EXP(-SIMULATION!$D$17*$J2225)/(1-EXP(-SIMULATION!$D$4*SIMULATION!$D$17))))</f>
        <v>1.9221449658199901</v>
      </c>
      <c r="L2225">
        <v>-0.23959871848089723</v>
      </c>
      <c r="M2225">
        <f t="shared" ca="1" si="34"/>
        <v>1.4616014952750125</v>
      </c>
    </row>
    <row r="2226" spans="1:13" x14ac:dyDescent="0.25">
      <c r="A2226" s="9"/>
      <c r="H2226" s="9"/>
      <c r="J2226">
        <v>24</v>
      </c>
      <c r="K2226">
        <f ca="1">SIMULATION!$D$3*SIMULATION!$D$17/$H2202/(SIMULATION!$D$17-$I2202)*(((EXP(-$I2202*$J2226))/(1-EXP(-SIMULATION!$D$4*$I2202)))-(EXP(-SIMULATION!$D$17*$J2226)/(1-EXP(-SIMULATION!$D$4*SIMULATION!$D$17))))</f>
        <v>1.8768741075601989</v>
      </c>
      <c r="L2226">
        <v>-0.30826898426433919</v>
      </c>
      <c r="M2226">
        <f t="shared" ca="1" si="34"/>
        <v>1.2982920328305785</v>
      </c>
    </row>
    <row r="2227" spans="1:13" x14ac:dyDescent="0.25">
      <c r="A2227" s="9">
        <v>90</v>
      </c>
      <c r="B2227" s="2">
        <f ca="1">NORMINV(RAND(),SIMULATION!D7,SIMULATION!D8)</f>
        <v>49.063003442166618</v>
      </c>
      <c r="C2227" s="2">
        <v>2</v>
      </c>
      <c r="D2227" s="2">
        <f ca="1">SIMULATION!$D$11*(1+(SIMULATION!$D$12*LN(1+$C2227)))*(1+(SIMULATION!$D$13*(($B2227/63.5)-1)))</f>
        <v>9.1659448377409358</v>
      </c>
      <c r="E2227" s="2">
        <v>-0.15488519440182946</v>
      </c>
      <c r="F2227" s="2">
        <f ca="1">D2227*(1+E2227)</f>
        <v>7.7462756896709859</v>
      </c>
      <c r="G2227" s="2">
        <v>0.16492781528711256</v>
      </c>
      <c r="H2227" s="9">
        <f>SIMULATION!$D$15*EXP($G$2227)</f>
        <v>260.3393141173263</v>
      </c>
      <c r="I2227" s="2">
        <f ca="1">$F2227/$H2227</f>
        <v>2.9754536751141612E-2</v>
      </c>
      <c r="J2227">
        <v>0</v>
      </c>
      <c r="K2227">
        <f ca="1">SIMULATION!$D$3*SIMULATION!$D$17/$H2227/(SIMULATION!$D$17-$I2227)*(((EXP(-$I2227*$J2227))/(1-EXP(-SIMULATION!$D$4*$I2227)))-(EXP(-SIMULATION!$D$17*$J2227)/(1-EXP(-SIMULATION!$D$4*SIMULATION!$D$17))))</f>
        <v>2.1719381182366586</v>
      </c>
      <c r="L2227">
        <v>-5.410289918611124E-2</v>
      </c>
      <c r="M2227">
        <f t="shared" ca="1" si="34"/>
        <v>2.0544299691872285</v>
      </c>
    </row>
    <row r="2228" spans="1:13" x14ac:dyDescent="0.25">
      <c r="A2228" s="9"/>
      <c r="H2228" s="9"/>
      <c r="J2228">
        <v>1</v>
      </c>
      <c r="K2228">
        <f ca="1">SIMULATION!$D$3*SIMULATION!$D$17/$H2227/(SIMULATION!$D$17-$I2227)*(((EXP(-$I2227*$J2228))/(1-EXP(-SIMULATION!$D$4*$I2227)))-(EXP(-SIMULATION!$D$17*$J2228)/(1-EXP(-SIMULATION!$D$4*SIMULATION!$D$17))))</f>
        <v>2.8550869539070614</v>
      </c>
      <c r="L2228">
        <v>-6.1071503838277974E-2</v>
      </c>
      <c r="M2228">
        <f t="shared" ca="1" si="34"/>
        <v>2.6807225000429087</v>
      </c>
    </row>
    <row r="2229" spans="1:13" x14ac:dyDescent="0.25">
      <c r="A2229" s="9"/>
      <c r="H2229" s="9"/>
      <c r="J2229">
        <v>2</v>
      </c>
      <c r="K2229">
        <f ca="1">SIMULATION!$D$3*SIMULATION!$D$17/$H2227/(SIMULATION!$D$17-$I2227)*(((EXP(-$I2227*$J2229))/(1-EXP(-SIMULATION!$D$4*$I2227)))-(EXP(-SIMULATION!$D$17*$J2229)/(1-EXP(-SIMULATION!$D$4*SIMULATION!$D$17))))</f>
        <v>3.2499681564396754</v>
      </c>
      <c r="L2229">
        <v>-0.14916047597093066</v>
      </c>
      <c r="M2229">
        <f t="shared" ca="1" si="34"/>
        <v>2.7652013593347653</v>
      </c>
    </row>
    <row r="2230" spans="1:13" x14ac:dyDescent="0.25">
      <c r="A2230" s="9"/>
      <c r="H2230" s="9"/>
      <c r="J2230">
        <v>3</v>
      </c>
      <c r="K2230">
        <f ca="1">SIMULATION!$D$3*SIMULATION!$D$17/$H2227/(SIMULATION!$D$17-$I2227)*(((EXP(-$I2227*$J2230))/(1-EXP(-SIMULATION!$D$4*$I2227)))-(EXP(-SIMULATION!$D$17*$J2230)/(1-EXP(-SIMULATION!$D$4*SIMULATION!$D$17))))</f>
        <v>3.4613780444760889</v>
      </c>
      <c r="L2230">
        <v>0.21222884138192033</v>
      </c>
      <c r="M2230">
        <f t="shared" ca="1" si="34"/>
        <v>4.1959822964400662</v>
      </c>
    </row>
    <row r="2231" spans="1:13" x14ac:dyDescent="0.25">
      <c r="A2231" s="9"/>
      <c r="H2231" s="9"/>
      <c r="J2231">
        <v>4</v>
      </c>
      <c r="K2231">
        <f ca="1">SIMULATION!$D$3*SIMULATION!$D$17/$H2227/(SIMULATION!$D$17-$I2227)*(((EXP(-$I2227*$J2231))/(1-EXP(-SIMULATION!$D$4*$I2227)))-(EXP(-SIMULATION!$D$17*$J2231)/(1-EXP(-SIMULATION!$D$4*SIMULATION!$D$17))))</f>
        <v>3.5564357754555491</v>
      </c>
      <c r="L2231">
        <v>0.30873751081528911</v>
      </c>
      <c r="M2231">
        <f t="shared" ca="1" si="34"/>
        <v>4.6544409041441375</v>
      </c>
    </row>
    <row r="2232" spans="1:13" x14ac:dyDescent="0.25">
      <c r="A2232" s="9"/>
      <c r="H2232" s="9"/>
      <c r="J2232">
        <v>5</v>
      </c>
      <c r="K2232">
        <f ca="1">SIMULATION!$D$3*SIMULATION!$D$17/$H2227/(SIMULATION!$D$17-$I2227)*(((EXP(-$I2227*$J2232))/(1-EXP(-SIMULATION!$D$4*$I2227)))-(EXP(-SIMULATION!$D$17*$J2232)/(1-EXP(-SIMULATION!$D$4*SIMULATION!$D$17))))</f>
        <v>3.5781171480854095</v>
      </c>
      <c r="L2232">
        <v>-0.28214562581496655</v>
      </c>
      <c r="M2232">
        <f t="shared" ca="1" si="34"/>
        <v>2.568567046099588</v>
      </c>
    </row>
    <row r="2233" spans="1:13" x14ac:dyDescent="0.25">
      <c r="A2233" s="9"/>
      <c r="H2233" s="9"/>
      <c r="J2233">
        <v>6</v>
      </c>
      <c r="K2233">
        <f ca="1">SIMULATION!$D$3*SIMULATION!$D$17/$H2227/(SIMULATION!$D$17-$I2227)*(((EXP(-$I2227*$J2233))/(1-EXP(-SIMULATION!$D$4*$I2227)))-(EXP(-SIMULATION!$D$17*$J2233)/(1-EXP(-SIMULATION!$D$4*SIMULATION!$D$17))))</f>
        <v>3.5539273598256975</v>
      </c>
      <c r="L2233">
        <v>-0.38483059120610874</v>
      </c>
      <c r="M2233">
        <f t="shared" ca="1" si="34"/>
        <v>2.1862673928404091</v>
      </c>
    </row>
    <row r="2234" spans="1:13" x14ac:dyDescent="0.25">
      <c r="A2234" s="9"/>
      <c r="H2234" s="9"/>
      <c r="J2234">
        <v>7</v>
      </c>
      <c r="K2234">
        <f ca="1">SIMULATION!$D$3*SIMULATION!$D$17/$H2227/(SIMULATION!$D$17-$I2227)*(((EXP(-$I2227*$J2234))/(1-EXP(-SIMULATION!$D$4*$I2227)))-(EXP(-SIMULATION!$D$17*$J2234)/(1-EXP(-SIMULATION!$D$4*SIMULATION!$D$17))))</f>
        <v>3.5014586896687341</v>
      </c>
      <c r="L2234">
        <v>9.9461488433975384E-2</v>
      </c>
      <c r="M2234">
        <f t="shared" ca="1" si="34"/>
        <v>3.849718982633263</v>
      </c>
    </row>
    <row r="2235" spans="1:13" x14ac:dyDescent="0.25">
      <c r="A2235" s="9"/>
      <c r="H2235" s="9"/>
      <c r="J2235">
        <v>8</v>
      </c>
      <c r="K2235">
        <f ca="1">SIMULATION!$D$3*SIMULATION!$D$17/$H2227/(SIMULATION!$D$17-$I2227)*(((EXP(-$I2227*$J2235))/(1-EXP(-SIMULATION!$D$4*$I2227)))-(EXP(-SIMULATION!$D$17*$J2235)/(1-EXP(-SIMULATION!$D$4*SIMULATION!$D$17))))</f>
        <v>3.4319519663278601</v>
      </c>
      <c r="L2235">
        <v>0.30453155154433903</v>
      </c>
      <c r="M2235">
        <f t="shared" ca="1" si="34"/>
        <v>4.477089623459328</v>
      </c>
    </row>
    <row r="2236" spans="1:13" x14ac:dyDescent="0.25">
      <c r="A2236" s="9"/>
      <c r="H2236" s="9"/>
      <c r="J2236">
        <v>9</v>
      </c>
      <c r="K2236">
        <f ca="1">SIMULATION!$D$3*SIMULATION!$D$17/$H2227/(SIMULATION!$D$17-$I2227)*(((EXP(-$I2227*$J2236))/(1-EXP(-SIMULATION!$D$4*$I2227)))-(EXP(-SIMULATION!$D$17*$J2236)/(1-EXP(-SIMULATION!$D$4*SIMULATION!$D$17))))</f>
        <v>3.352578814531352</v>
      </c>
      <c r="L2236">
        <v>0.12036496305717462</v>
      </c>
      <c r="M2236">
        <f t="shared" ca="1" si="34"/>
        <v>3.7561118396886846</v>
      </c>
    </row>
    <row r="2237" spans="1:13" x14ac:dyDescent="0.25">
      <c r="A2237" s="9"/>
      <c r="H2237" s="9"/>
      <c r="J2237">
        <v>10</v>
      </c>
      <c r="K2237">
        <f ca="1">SIMULATION!$D$3*SIMULATION!$D$17/$H2227/(SIMULATION!$D$17-$I2227)*(((EXP(-$I2227*$J2237))/(1-EXP(-SIMULATION!$D$4*$I2227)))-(EXP(-SIMULATION!$D$17*$J2237)/(1-EXP(-SIMULATION!$D$4*SIMULATION!$D$17))))</f>
        <v>3.2679041457213143</v>
      </c>
      <c r="L2237">
        <v>-0.17292857008744009</v>
      </c>
      <c r="M2237">
        <f t="shared" ca="1" si="34"/>
        <v>2.7027901546189099</v>
      </c>
    </row>
    <row r="2238" spans="1:13" x14ac:dyDescent="0.25">
      <c r="A2238" s="9"/>
      <c r="H2238" s="9"/>
      <c r="J2238">
        <v>11</v>
      </c>
      <c r="K2238">
        <f ca="1">SIMULATION!$D$3*SIMULATION!$D$17/$H2227/(SIMULATION!$D$17-$I2227)*(((EXP(-$I2227*$J2238))/(1-EXP(-SIMULATION!$D$4*$I2227)))-(EXP(-SIMULATION!$D$17*$J2238)/(1-EXP(-SIMULATION!$D$4*SIMULATION!$D$17))))</f>
        <v>3.1808233302915245</v>
      </c>
      <c r="L2238">
        <v>-0.29248313767682282</v>
      </c>
      <c r="M2238">
        <f t="shared" ca="1" si="34"/>
        <v>2.2504861422522184</v>
      </c>
    </row>
    <row r="2239" spans="1:13" x14ac:dyDescent="0.25">
      <c r="A2239" s="9"/>
      <c r="H2239" s="9"/>
      <c r="J2239">
        <v>12</v>
      </c>
      <c r="K2239">
        <f ca="1">SIMULATION!$D$3*SIMULATION!$D$17/$H2227/(SIMULATION!$D$17-$I2227)*(((EXP(-$I2227*$J2239))/(1-EXP(-SIMULATION!$D$4*$I2227)))-(EXP(-SIMULATION!$D$17*$J2239)/(1-EXP(-SIMULATION!$D$4*SIMULATION!$D$17))))</f>
        <v>3.0931627338032839</v>
      </c>
      <c r="L2239">
        <v>-4.1099305229624961E-2</v>
      </c>
      <c r="M2239">
        <f t="shared" ca="1" si="34"/>
        <v>2.9660358944818017</v>
      </c>
    </row>
    <row r="2240" spans="1:13" x14ac:dyDescent="0.25">
      <c r="A2240" s="9"/>
      <c r="H2240" s="9"/>
      <c r="J2240">
        <v>13</v>
      </c>
      <c r="K2240">
        <f ca="1">SIMULATION!$D$3*SIMULATION!$D$17/$H2227/(SIMULATION!$D$17-$I2227)*(((EXP(-$I2227*$J2240))/(1-EXP(-SIMULATION!$D$4*$I2227)))-(EXP(-SIMULATION!$D$17*$J2240)/(1-EXP(-SIMULATION!$D$4*SIMULATION!$D$17))))</f>
        <v>3.0060645294432153</v>
      </c>
      <c r="L2240">
        <v>0.42267390371278274</v>
      </c>
      <c r="M2240">
        <f t="shared" ca="1" si="34"/>
        <v>4.2766495589155085</v>
      </c>
    </row>
    <row r="2241" spans="1:13" x14ac:dyDescent="0.25">
      <c r="A2241" s="9"/>
      <c r="H2241" s="9"/>
      <c r="J2241">
        <v>14</v>
      </c>
      <c r="K2241">
        <f ca="1">SIMULATION!$D$3*SIMULATION!$D$17/$H2227/(SIMULATION!$D$17-$I2227)*(((EXP(-$I2227*$J2241))/(1-EXP(-SIMULATION!$D$4*$I2227)))-(EXP(-SIMULATION!$D$17*$J2241)/(1-EXP(-SIMULATION!$D$4*SIMULATION!$D$17))))</f>
        <v>2.9202332702142395</v>
      </c>
      <c r="L2241">
        <v>0.16570438999701989</v>
      </c>
      <c r="M2241">
        <f t="shared" ca="1" si="34"/>
        <v>3.4041287429040925</v>
      </c>
    </row>
    <row r="2242" spans="1:13" x14ac:dyDescent="0.25">
      <c r="A2242" s="9"/>
      <c r="H2242" s="9"/>
      <c r="J2242">
        <v>15</v>
      </c>
      <c r="K2242">
        <f ca="1">SIMULATION!$D$3*SIMULATION!$D$17/$H2227/(SIMULATION!$D$17-$I2227)*(((EXP(-$I2227*$J2242))/(1-EXP(-SIMULATION!$D$4*$I2227)))-(EXP(-SIMULATION!$D$17*$J2242)/(1-EXP(-SIMULATION!$D$4*SIMULATION!$D$17))))</f>
        <v>2.836093874139761</v>
      </c>
      <c r="L2242">
        <v>-0.22168513620679384</v>
      </c>
      <c r="M2242">
        <f t="shared" ca="1" si="34"/>
        <v>2.2073740173558343</v>
      </c>
    </row>
    <row r="2243" spans="1:13" x14ac:dyDescent="0.25">
      <c r="A2243" s="9"/>
      <c r="H2243" s="9"/>
      <c r="J2243">
        <v>16</v>
      </c>
      <c r="K2243">
        <f ca="1">SIMULATION!$D$3*SIMULATION!$D$17/$H2227/(SIMULATION!$D$17-$I2227)*(((EXP(-$I2227*$J2243))/(1-EXP(-SIMULATION!$D$4*$I2227)))-(EXP(-SIMULATION!$D$17*$J2243)/(1-EXP(-SIMULATION!$D$4*SIMULATION!$D$17))))</f>
        <v>2.7538928414868726</v>
      </c>
      <c r="L2243">
        <v>-0.2935002078456635</v>
      </c>
      <c r="M2243">
        <f t="shared" ref="M2243:M2306" ca="1" si="35">$K2243*(1+$L2243)</f>
        <v>1.9456247201257908</v>
      </c>
    </row>
    <row r="2244" spans="1:13" x14ac:dyDescent="0.25">
      <c r="A2244" s="9"/>
      <c r="H2244" s="9"/>
      <c r="J2244">
        <v>17</v>
      </c>
      <c r="K2244">
        <f ca="1">SIMULATION!$D$3*SIMULATION!$D$17/$H2227/(SIMULATION!$D$17-$I2227)*(((EXP(-$I2227*$J2244))/(1-EXP(-SIMULATION!$D$4*$I2227)))-(EXP(-SIMULATION!$D$17*$J2244)/(1-EXP(-SIMULATION!$D$4*SIMULATION!$D$17))))</f>
        <v>2.6737630943790682</v>
      </c>
      <c r="L2244">
        <v>-8.8120400110595826E-2</v>
      </c>
      <c r="M2244">
        <f t="shared" ca="1" si="35"/>
        <v>2.4381500207014399</v>
      </c>
    </row>
    <row r="2245" spans="1:13" x14ac:dyDescent="0.25">
      <c r="A2245" s="9"/>
      <c r="H2245" s="9"/>
      <c r="J2245">
        <v>18</v>
      </c>
      <c r="K2245">
        <f ca="1">SIMULATION!$D$3*SIMULATION!$D$17/$H2227/(SIMULATION!$D$17-$I2227)*(((EXP(-$I2227*$J2245))/(1-EXP(-SIMULATION!$D$4*$I2227)))-(EXP(-SIMULATION!$D$17*$J2245)/(1-EXP(-SIMULATION!$D$4*SIMULATION!$D$17))))</f>
        <v>2.5957655054226678</v>
      </c>
      <c r="L2245">
        <v>-0.52058505336166727</v>
      </c>
      <c r="M2245">
        <f t="shared" ca="1" si="35"/>
        <v>1.2444487812678331</v>
      </c>
    </row>
    <row r="2246" spans="1:13" x14ac:dyDescent="0.25">
      <c r="A2246" s="9"/>
      <c r="H2246" s="9"/>
      <c r="J2246">
        <v>19</v>
      </c>
      <c r="K2246">
        <f ca="1">SIMULATION!$D$3*SIMULATION!$D$17/$H2227/(SIMULATION!$D$17-$I2227)*(((EXP(-$I2227*$J2246))/(1-EXP(-SIMULATION!$D$4*$I2227)))-(EXP(-SIMULATION!$D$17*$J2246)/(1-EXP(-SIMULATION!$D$4*SIMULATION!$D$17))))</f>
        <v>2.5199154887373116</v>
      </c>
      <c r="L2246">
        <v>0.1503536602561559</v>
      </c>
      <c r="M2246">
        <f t="shared" ca="1" si="35"/>
        <v>2.8987940060051467</v>
      </c>
    </row>
    <row r="2247" spans="1:13" x14ac:dyDescent="0.25">
      <c r="A2247" s="9"/>
      <c r="H2247" s="9"/>
      <c r="J2247">
        <v>20</v>
      </c>
      <c r="K2247">
        <f ca="1">SIMULATION!$D$3*SIMULATION!$D$17/$H2227/(SIMULATION!$D$17-$I2227)*(((EXP(-$I2227*$J2247))/(1-EXP(-SIMULATION!$D$4*$I2227)))-(EXP(-SIMULATION!$D$17*$J2247)/(1-EXP(-SIMULATION!$D$4*SIMULATION!$D$17))))</f>
        <v>2.4462000192432884</v>
      </c>
      <c r="L2247">
        <v>0.1316210476962956</v>
      </c>
      <c r="M2247">
        <f t="shared" ca="1" si="35"/>
        <v>2.7681714286507884</v>
      </c>
    </row>
    <row r="2248" spans="1:13" x14ac:dyDescent="0.25">
      <c r="A2248" s="9"/>
      <c r="H2248" s="9"/>
      <c r="J2248">
        <v>21</v>
      </c>
      <c r="K2248">
        <f ca="1">SIMULATION!$D$3*SIMULATION!$D$17/$H2227/(SIMULATION!$D$17-$I2227)*(((EXP(-$I2227*$J2248))/(1-EXP(-SIMULATION!$D$4*$I2227)))-(EXP(-SIMULATION!$D$17*$J2248)/(1-EXP(-SIMULATION!$D$4*SIMULATION!$D$17))))</f>
        <v>2.3745885187559086</v>
      </c>
      <c r="L2248">
        <v>0.3738714413706396</v>
      </c>
      <c r="M2248">
        <f t="shared" ca="1" si="35"/>
        <v>3.2623793509253525</v>
      </c>
    </row>
    <row r="2249" spans="1:13" x14ac:dyDescent="0.25">
      <c r="A2249" s="9"/>
      <c r="H2249" s="9"/>
      <c r="J2249">
        <v>22</v>
      </c>
      <c r="K2249">
        <f ca="1">SIMULATION!$D$3*SIMULATION!$D$17/$H2227/(SIMULATION!$D$17-$I2227)*(((EXP(-$I2227*$J2249))/(1-EXP(-SIMULATION!$D$4*$I2227)))-(EXP(-SIMULATION!$D$17*$J2249)/(1-EXP(-SIMULATION!$D$4*SIMULATION!$D$17))))</f>
        <v>2.3050398123754192</v>
      </c>
      <c r="L2249">
        <v>-0.24186257384439205</v>
      </c>
      <c r="M2249">
        <f t="shared" ca="1" si="35"/>
        <v>1.7475369505405058</v>
      </c>
    </row>
    <row r="2250" spans="1:13" x14ac:dyDescent="0.25">
      <c r="A2250" s="9"/>
      <c r="H2250" s="9"/>
      <c r="J2250">
        <v>23</v>
      </c>
      <c r="K2250">
        <f ca="1">SIMULATION!$D$3*SIMULATION!$D$17/$H2227/(SIMULATION!$D$17-$I2227)*(((EXP(-$I2227*$J2250))/(1-EXP(-SIMULATION!$D$4*$I2227)))-(EXP(-SIMULATION!$D$17*$J2250)/(1-EXP(-SIMULATION!$D$4*SIMULATION!$D$17))))</f>
        <v>2.237506567203952</v>
      </c>
      <c r="L2250">
        <v>-0.28379615153204174</v>
      </c>
      <c r="M2250">
        <f t="shared" ca="1" si="35"/>
        <v>1.6025108144038007</v>
      </c>
    </row>
    <row r="2251" spans="1:13" x14ac:dyDescent="0.25">
      <c r="A2251" s="9"/>
      <c r="H2251" s="9"/>
      <c r="J2251">
        <v>24</v>
      </c>
      <c r="K2251">
        <f ca="1">SIMULATION!$D$3*SIMULATION!$D$17/$H2227/(SIMULATION!$D$17-$I2227)*(((EXP(-$I2227*$J2251))/(1-EXP(-SIMULATION!$D$4*$I2227)))-(EXP(-SIMULATION!$D$17*$J2251)/(1-EXP(-SIMULATION!$D$4*SIMULATION!$D$17))))</f>
        <v>2.1719381182366586</v>
      </c>
      <c r="L2251">
        <v>0.25532508424281597</v>
      </c>
      <c r="M2251">
        <f t="shared" ca="1" si="35"/>
        <v>2.7264884012456165</v>
      </c>
    </row>
    <row r="2252" spans="1:13" x14ac:dyDescent="0.25">
      <c r="A2252" s="9">
        <v>91</v>
      </c>
      <c r="B2252" s="2">
        <f ca="1">NORMINV(RAND(),SIMULATION!D7,SIMULATION!D8)</f>
        <v>63.214137964009751</v>
      </c>
      <c r="C2252" s="2">
        <v>2</v>
      </c>
      <c r="D2252" s="2">
        <f ca="1">SIMULATION!$D$11*(1+(SIMULATION!$D$12*LN(1+$C2252)))*(1+(SIMULATION!$D$13*(($B2252/63.5)-1)))</f>
        <v>10.216832670718846</v>
      </c>
      <c r="E2252" s="2">
        <v>-0.31740291451158564</v>
      </c>
      <c r="F2252" s="2">
        <f ca="1">D2252*(1+E2252)</f>
        <v>6.973980203955497</v>
      </c>
      <c r="G2252" s="2">
        <v>0.15436022258589058</v>
      </c>
      <c r="H2252" s="9">
        <f>SIMULATION!$D$15*EXP($G$2252)</f>
        <v>257.60263977940201</v>
      </c>
      <c r="I2252" s="2">
        <f ca="1">$F2252/$H2252</f>
        <v>2.7072627089255234E-2</v>
      </c>
      <c r="J2252">
        <v>0</v>
      </c>
      <c r="K2252">
        <f ca="1">SIMULATION!$D$3*SIMULATION!$D$17/$H2252/(SIMULATION!$D$17-$I2252)*(((EXP(-$I2252*$J2252))/(1-EXP(-SIMULATION!$D$4*$I2252)))-(EXP(-SIMULATION!$D$17*$J2252)/(1-EXP(-SIMULATION!$D$4*SIMULATION!$D$17))))</f>
        <v>2.4843811649631378</v>
      </c>
      <c r="L2252">
        <v>-0.12222672669175763</v>
      </c>
      <c r="M2252">
        <f t="shared" ca="1" si="35"/>
        <v>2.1807233873150378</v>
      </c>
    </row>
    <row r="2253" spans="1:13" x14ac:dyDescent="0.25">
      <c r="A2253" s="9"/>
      <c r="H2253" s="9"/>
      <c r="J2253">
        <v>1</v>
      </c>
      <c r="K2253">
        <f ca="1">SIMULATION!$D$3*SIMULATION!$D$17/$H2252/(SIMULATION!$D$17-$I2252)*(((EXP(-$I2252*$J2253))/(1-EXP(-SIMULATION!$D$4*$I2252)))-(EXP(-SIMULATION!$D$17*$J2253)/(1-EXP(-SIMULATION!$D$4*SIMULATION!$D$17))))</f>
        <v>3.1738634793798499</v>
      </c>
      <c r="L2253">
        <v>0.13589775085899272</v>
      </c>
      <c r="M2253">
        <f t="shared" ca="1" si="35"/>
        <v>3.6051843877610685</v>
      </c>
    </row>
    <row r="2254" spans="1:13" x14ac:dyDescent="0.25">
      <c r="A2254" s="9"/>
      <c r="H2254" s="9"/>
      <c r="J2254">
        <v>2</v>
      </c>
      <c r="K2254">
        <f ca="1">SIMULATION!$D$3*SIMULATION!$D$17/$H2252/(SIMULATION!$D$17-$I2252)*(((EXP(-$I2252*$J2254))/(1-EXP(-SIMULATION!$D$4*$I2252)))-(EXP(-SIMULATION!$D$17*$J2254)/(1-EXP(-SIMULATION!$D$4*SIMULATION!$D$17))))</f>
        <v>3.5734511660482045</v>
      </c>
      <c r="L2254">
        <v>0.11557353601021761</v>
      </c>
      <c r="M2254">
        <f t="shared" ca="1" si="35"/>
        <v>3.9864475530682308</v>
      </c>
    </row>
    <row r="2255" spans="1:13" x14ac:dyDescent="0.25">
      <c r="A2255" s="9"/>
      <c r="H2255" s="9"/>
      <c r="J2255">
        <v>3</v>
      </c>
      <c r="K2255">
        <f ca="1">SIMULATION!$D$3*SIMULATION!$D$17/$H2252/(SIMULATION!$D$17-$I2252)*(((EXP(-$I2252*$J2255))/(1-EXP(-SIMULATION!$D$4*$I2252)))-(EXP(-SIMULATION!$D$17*$J2255)/(1-EXP(-SIMULATION!$D$4*SIMULATION!$D$17))))</f>
        <v>3.7883957937471329</v>
      </c>
      <c r="L2255">
        <v>1.0846807370220533E-2</v>
      </c>
      <c r="M2255">
        <f t="shared" ca="1" si="35"/>
        <v>3.8294877931640618</v>
      </c>
    </row>
    <row r="2256" spans="1:13" x14ac:dyDescent="0.25">
      <c r="A2256" s="9"/>
      <c r="H2256" s="9"/>
      <c r="J2256">
        <v>4</v>
      </c>
      <c r="K2256">
        <f ca="1">SIMULATION!$D$3*SIMULATION!$D$17/$H2252/(SIMULATION!$D$17-$I2252)*(((EXP(-$I2252*$J2256))/(1-EXP(-SIMULATION!$D$4*$I2252)))-(EXP(-SIMULATION!$D$17*$J2256)/(1-EXP(-SIMULATION!$D$4*SIMULATION!$D$17))))</f>
        <v>3.8861149824039196</v>
      </c>
      <c r="L2256">
        <v>0.25526937243680697</v>
      </c>
      <c r="M2256">
        <f t="shared" ca="1" si="35"/>
        <v>4.8781211151794412</v>
      </c>
    </row>
    <row r="2257" spans="1:13" x14ac:dyDescent="0.25">
      <c r="A2257" s="9"/>
      <c r="H2257" s="9"/>
      <c r="J2257">
        <v>5</v>
      </c>
      <c r="K2257">
        <f ca="1">SIMULATION!$D$3*SIMULATION!$D$17/$H2252/(SIMULATION!$D$17-$I2252)*(((EXP(-$I2252*$J2257))/(1-EXP(-SIMULATION!$D$4*$I2252)))-(EXP(-SIMULATION!$D$17*$J2257)/(1-EXP(-SIMULATION!$D$4*SIMULATION!$D$17))))</f>
        <v>3.9097822440979826</v>
      </c>
      <c r="L2257">
        <v>0.17636919693285816</v>
      </c>
      <c r="M2257">
        <f t="shared" ca="1" si="35"/>
        <v>4.5993473986718918</v>
      </c>
    </row>
    <row r="2258" spans="1:13" x14ac:dyDescent="0.25">
      <c r="A2258" s="9"/>
      <c r="H2258" s="9"/>
      <c r="J2258">
        <v>6</v>
      </c>
      <c r="K2258">
        <f ca="1">SIMULATION!$D$3*SIMULATION!$D$17/$H2252/(SIMULATION!$D$17-$I2252)*(((EXP(-$I2252*$J2258))/(1-EXP(-SIMULATION!$D$4*$I2252)))-(EXP(-SIMULATION!$D$17*$J2258)/(1-EXP(-SIMULATION!$D$4*SIMULATION!$D$17))))</f>
        <v>3.8870356615814963</v>
      </c>
      <c r="L2258">
        <v>-0.26785218520441928</v>
      </c>
      <c r="M2258">
        <f t="shared" ca="1" si="35"/>
        <v>2.8458846656593866</v>
      </c>
    </row>
    <row r="2259" spans="1:13" x14ac:dyDescent="0.25">
      <c r="A2259" s="9"/>
      <c r="H2259" s="9"/>
      <c r="J2259">
        <v>7</v>
      </c>
      <c r="K2259">
        <f ca="1">SIMULATION!$D$3*SIMULATION!$D$17/$H2252/(SIMULATION!$D$17-$I2252)*(((EXP(-$I2252*$J2259))/(1-EXP(-SIMULATION!$D$4*$I2252)))-(EXP(-SIMULATION!$D$17*$J2259)/(1-EXP(-SIMULATION!$D$4*SIMULATION!$D$17))))</f>
        <v>3.8355585999598412</v>
      </c>
      <c r="L2259">
        <v>-0.14526641169331839</v>
      </c>
      <c r="M2259">
        <f t="shared" ca="1" si="35"/>
        <v>3.278380765304227</v>
      </c>
    </row>
    <row r="2260" spans="1:13" x14ac:dyDescent="0.25">
      <c r="A2260" s="9"/>
      <c r="H2260" s="9"/>
      <c r="J2260">
        <v>8</v>
      </c>
      <c r="K2260">
        <f ca="1">SIMULATION!$D$3*SIMULATION!$D$17/$H2252/(SIMULATION!$D$17-$I2252)*(((EXP(-$I2252*$J2260))/(1-EXP(-SIMULATION!$D$4*$I2252)))-(EXP(-SIMULATION!$D$17*$J2260)/(1-EXP(-SIMULATION!$D$4*SIMULATION!$D$17))))</f>
        <v>3.7666559418452321</v>
      </c>
      <c r="L2260">
        <v>0.2810971910101483</v>
      </c>
      <c r="M2260">
        <f t="shared" ca="1" si="35"/>
        <v>4.8254523465996115</v>
      </c>
    </row>
    <row r="2261" spans="1:13" x14ac:dyDescent="0.25">
      <c r="A2261" s="9"/>
      <c r="H2261" s="9"/>
      <c r="J2261">
        <v>9</v>
      </c>
      <c r="K2261">
        <f ca="1">SIMULATION!$D$3*SIMULATION!$D$17/$H2252/(SIMULATION!$D$17-$I2252)*(((EXP(-$I2252*$J2261))/(1-EXP(-SIMULATION!$D$4*$I2252)))-(EXP(-SIMULATION!$D$17*$J2261)/(1-EXP(-SIMULATION!$D$4*SIMULATION!$D$17))))</f>
        <v>3.6875458058352431</v>
      </c>
      <c r="L2261">
        <v>0.23112528591476328</v>
      </c>
      <c r="M2261">
        <f t="shared" ca="1" si="35"/>
        <v>4.5398308845326998</v>
      </c>
    </row>
    <row r="2262" spans="1:13" x14ac:dyDescent="0.25">
      <c r="A2262" s="9"/>
      <c r="H2262" s="9"/>
      <c r="J2262">
        <v>10</v>
      </c>
      <c r="K2262">
        <f ca="1">SIMULATION!$D$3*SIMULATION!$D$17/$H2252/(SIMULATION!$D$17-$I2252)*(((EXP(-$I2252*$J2262))/(1-EXP(-SIMULATION!$D$4*$I2252)))-(EXP(-SIMULATION!$D$17*$J2262)/(1-EXP(-SIMULATION!$D$4*SIMULATION!$D$17))))</f>
        <v>3.6028281160524744</v>
      </c>
      <c r="L2262">
        <v>0.27897105791033883</v>
      </c>
      <c r="M2262">
        <f t="shared" ca="1" si="35"/>
        <v>4.6079128870567461</v>
      </c>
    </row>
    <row r="2263" spans="1:13" x14ac:dyDescent="0.25">
      <c r="A2263" s="9"/>
      <c r="H2263" s="9"/>
      <c r="J2263">
        <v>11</v>
      </c>
      <c r="K2263">
        <f ca="1">SIMULATION!$D$3*SIMULATION!$D$17/$H2252/(SIMULATION!$D$17-$I2252)*(((EXP(-$I2252*$J2263))/(1-EXP(-SIMULATION!$D$4*$I2252)))-(EXP(-SIMULATION!$D$17*$J2263)/(1-EXP(-SIMULATION!$D$4*SIMULATION!$D$17))))</f>
        <v>3.5154256783767757</v>
      </c>
      <c r="L2263">
        <v>0.41449436590658495</v>
      </c>
      <c r="M2263">
        <f t="shared" ca="1" si="35"/>
        <v>4.9725498158272838</v>
      </c>
    </row>
    <row r="2264" spans="1:13" x14ac:dyDescent="0.25">
      <c r="A2264" s="9"/>
      <c r="H2264" s="9"/>
      <c r="J2264">
        <v>12</v>
      </c>
      <c r="K2264">
        <f ca="1">SIMULATION!$D$3*SIMULATION!$D$17/$H2252/(SIMULATION!$D$17-$I2252)*(((EXP(-$I2252*$J2264))/(1-EXP(-SIMULATION!$D$4*$I2252)))-(EXP(-SIMULATION!$D$17*$J2264)/(1-EXP(-SIMULATION!$D$4*SIMULATION!$D$17))))</f>
        <v>3.4271872266622045</v>
      </c>
      <c r="L2264">
        <v>-0.25367855768963127</v>
      </c>
      <c r="M2264">
        <f t="shared" ca="1" si="35"/>
        <v>2.5577833140702091</v>
      </c>
    </row>
    <row r="2265" spans="1:13" x14ac:dyDescent="0.25">
      <c r="A2265" s="9"/>
      <c r="H2265" s="9"/>
      <c r="J2265">
        <v>13</v>
      </c>
      <c r="K2265">
        <f ca="1">SIMULATION!$D$3*SIMULATION!$D$17/$H2252/(SIMULATION!$D$17-$I2252)*(((EXP(-$I2252*$J2265))/(1-EXP(-SIMULATION!$D$4*$I2252)))-(EXP(-SIMULATION!$D$17*$J2265)/(1-EXP(-SIMULATION!$D$4*SIMULATION!$D$17))))</f>
        <v>3.3392738516023841</v>
      </c>
      <c r="L2265">
        <v>-0.11208456013544539</v>
      </c>
      <c r="M2265">
        <f t="shared" ca="1" si="35"/>
        <v>2.9649928107737362</v>
      </c>
    </row>
    <row r="2266" spans="1:13" x14ac:dyDescent="0.25">
      <c r="A2266" s="9"/>
      <c r="H2266" s="9"/>
      <c r="J2266">
        <v>14</v>
      </c>
      <c r="K2266">
        <f ca="1">SIMULATION!$D$3*SIMULATION!$D$17/$H2252/(SIMULATION!$D$17-$I2252)*(((EXP(-$I2252*$J2266))/(1-EXP(-SIMULATION!$D$4*$I2252)))-(EXP(-SIMULATION!$D$17*$J2266)/(1-EXP(-SIMULATION!$D$4*SIMULATION!$D$17))))</f>
        <v>3.2524066164135101</v>
      </c>
      <c r="L2266">
        <v>0.27951621609322014</v>
      </c>
      <c r="M2266">
        <f t="shared" ca="1" si="35"/>
        <v>4.161507007029968</v>
      </c>
    </row>
    <row r="2267" spans="1:13" x14ac:dyDescent="0.25">
      <c r="A2267" s="9"/>
      <c r="H2267" s="9"/>
      <c r="J2267">
        <v>15</v>
      </c>
      <c r="K2267">
        <f ca="1">SIMULATION!$D$3*SIMULATION!$D$17/$H2252/(SIMULATION!$D$17-$I2252)*(((EXP(-$I2252*$J2267))/(1-EXP(-SIMULATION!$D$4*$I2252)))-(EXP(-SIMULATION!$D$17*$J2267)/(1-EXP(-SIMULATION!$D$4*SIMULATION!$D$17))))</f>
        <v>3.1670252181227343</v>
      </c>
      <c r="L2267">
        <v>-0.1485828102343735</v>
      </c>
      <c r="M2267">
        <f t="shared" ca="1" si="35"/>
        <v>2.6964597111309287</v>
      </c>
    </row>
    <row r="2268" spans="1:13" x14ac:dyDescent="0.25">
      <c r="A2268" s="9"/>
      <c r="H2268" s="9"/>
      <c r="J2268">
        <v>16</v>
      </c>
      <c r="K2268">
        <f ca="1">SIMULATION!$D$3*SIMULATION!$D$17/$H2252/(SIMULATION!$D$17-$I2252)*(((EXP(-$I2252*$J2268))/(1-EXP(-SIMULATION!$D$4*$I2252)))-(EXP(-SIMULATION!$D$17*$J2268)/(1-EXP(-SIMULATION!$D$4*SIMULATION!$D$17))))</f>
        <v>3.0833896451711427</v>
      </c>
      <c r="L2268">
        <v>-0.17933367960199714</v>
      </c>
      <c r="M2268">
        <f t="shared" ca="1" si="35"/>
        <v>2.5304340344559053</v>
      </c>
    </row>
    <row r="2269" spans="1:13" x14ac:dyDescent="0.25">
      <c r="A2269" s="9"/>
      <c r="H2269" s="9"/>
      <c r="J2269">
        <v>17</v>
      </c>
      <c r="K2269">
        <f ca="1">SIMULATION!$D$3*SIMULATION!$D$17/$H2252/(SIMULATION!$D$17-$I2252)*(((EXP(-$I2252*$J2269))/(1-EXP(-SIMULATION!$D$4*$I2252)))-(EXP(-SIMULATION!$D$17*$J2269)/(1-EXP(-SIMULATION!$D$4*SIMULATION!$D$17))))</f>
        <v>3.0016453061093937</v>
      </c>
      <c r="L2269">
        <v>0.30799441586765203</v>
      </c>
      <c r="M2269">
        <f t="shared" ca="1" si="35"/>
        <v>3.926135298806436</v>
      </c>
    </row>
    <row r="2270" spans="1:13" x14ac:dyDescent="0.25">
      <c r="A2270" s="9"/>
      <c r="H2270" s="9"/>
      <c r="J2270">
        <v>18</v>
      </c>
      <c r="K2270">
        <f ca="1">SIMULATION!$D$3*SIMULATION!$D$17/$H2252/(SIMULATION!$D$17-$I2252)*(((EXP(-$I2252*$J2270))/(1-EXP(-SIMULATION!$D$4*$I2252)))-(EXP(-SIMULATION!$D$17*$J2270)/(1-EXP(-SIMULATION!$D$4*SIMULATION!$D$17))))</f>
        <v>2.9218647501091537</v>
      </c>
      <c r="L2270">
        <v>-0.20561054851833294</v>
      </c>
      <c r="M2270">
        <f t="shared" ca="1" si="35"/>
        <v>2.3210985361428289</v>
      </c>
    </row>
    <row r="2271" spans="1:13" x14ac:dyDescent="0.25">
      <c r="A2271" s="9"/>
      <c r="H2271" s="9"/>
      <c r="J2271">
        <v>19</v>
      </c>
      <c r="K2271">
        <f ca="1">SIMULATION!$D$3*SIMULATION!$D$17/$H2252/(SIMULATION!$D$17-$I2252)*(((EXP(-$I2252*$J2271))/(1-EXP(-SIMULATION!$D$4*$I2252)))-(EXP(-SIMULATION!$D$17*$J2271)/(1-EXP(-SIMULATION!$D$4*SIMULATION!$D$17))))</f>
        <v>2.8440743873568342</v>
      </c>
      <c r="L2271">
        <v>8.5484400028194713E-3</v>
      </c>
      <c r="M2271">
        <f t="shared" ca="1" si="35"/>
        <v>2.8683867866207096</v>
      </c>
    </row>
    <row r="2272" spans="1:13" x14ac:dyDescent="0.25">
      <c r="A2272" s="9"/>
      <c r="H2272" s="9"/>
      <c r="J2272">
        <v>20</v>
      </c>
      <c r="K2272">
        <f ca="1">SIMULATION!$D$3*SIMULATION!$D$17/$H2252/(SIMULATION!$D$17-$I2252)*(((EXP(-$I2252*$J2272))/(1-EXP(-SIMULATION!$D$4*$I2252)))-(EXP(-SIMULATION!$D$17*$J2272)/(1-EXP(-SIMULATION!$D$4*SIMULATION!$D$17))))</f>
        <v>2.768271597411704</v>
      </c>
      <c r="L2272">
        <v>0.19083598894691278</v>
      </c>
      <c r="M2272">
        <f t="shared" ca="1" si="35"/>
        <v>3.2965574453774162</v>
      </c>
    </row>
    <row r="2273" spans="1:13" x14ac:dyDescent="0.25">
      <c r="A2273" s="9"/>
      <c r="H2273" s="9"/>
      <c r="J2273">
        <v>21</v>
      </c>
      <c r="K2273">
        <f ca="1">SIMULATION!$D$3*SIMULATION!$D$17/$H2252/(SIMULATION!$D$17-$I2252)*(((EXP(-$I2252*$J2273))/(1-EXP(-SIMULATION!$D$4*$I2252)))-(EXP(-SIMULATION!$D$17*$J2273)/(1-EXP(-SIMULATION!$D$4*SIMULATION!$D$17))))</f>
        <v>2.6944356783313466</v>
      </c>
      <c r="L2273">
        <v>-0.2608712705968847</v>
      </c>
      <c r="M2273">
        <f t="shared" ca="1" si="35"/>
        <v>1.9915348193834692</v>
      </c>
    </row>
    <row r="2274" spans="1:13" x14ac:dyDescent="0.25">
      <c r="A2274" s="9"/>
      <c r="H2274" s="9"/>
      <c r="J2274">
        <v>22</v>
      </c>
      <c r="K2274">
        <f ca="1">SIMULATION!$D$3*SIMULATION!$D$17/$H2252/(SIMULATION!$D$17-$I2252)*(((EXP(-$I2252*$J2274))/(1-EXP(-SIMULATION!$D$4*$I2252)))-(EXP(-SIMULATION!$D$17*$J2274)/(1-EXP(-SIMULATION!$D$4*SIMULATION!$D$17))))</f>
        <v>2.6225348491939484</v>
      </c>
      <c r="L2274">
        <v>-0.26043831863347616</v>
      </c>
      <c r="M2274">
        <f t="shared" ca="1" si="35"/>
        <v>1.9395262825121793</v>
      </c>
    </row>
    <row r="2275" spans="1:13" x14ac:dyDescent="0.25">
      <c r="A2275" s="9"/>
      <c r="H2275" s="9"/>
      <c r="J2275">
        <v>23</v>
      </c>
      <c r="K2275">
        <f ca="1">SIMULATION!$D$3*SIMULATION!$D$17/$H2252/(SIMULATION!$D$17-$I2252)*(((EXP(-$I2252*$J2275))/(1-EXP(-SIMULATION!$D$4*$I2252)))-(EXP(-SIMULATION!$D$17*$J2275)/(1-EXP(-SIMULATION!$D$4*SIMULATION!$D$17))))</f>
        <v>2.5525307239138875</v>
      </c>
      <c r="L2275">
        <v>-9.7521183655753935E-2</v>
      </c>
      <c r="M2275">
        <f t="shared" ca="1" si="35"/>
        <v>2.3036049064001269</v>
      </c>
    </row>
    <row r="2276" spans="1:13" x14ac:dyDescent="0.25">
      <c r="A2276" s="9"/>
      <c r="H2276" s="9"/>
      <c r="J2276">
        <v>24</v>
      </c>
      <c r="K2276">
        <f ca="1">SIMULATION!$D$3*SIMULATION!$D$17/$H2252/(SIMULATION!$D$17-$I2252)*(((EXP(-$I2252*$J2276))/(1-EXP(-SIMULATION!$D$4*$I2252)))-(EXP(-SIMULATION!$D$17*$J2276)/(1-EXP(-SIMULATION!$D$4*SIMULATION!$D$17))))</f>
        <v>2.4843811649631373</v>
      </c>
      <c r="L2276">
        <v>-6.3315536716134671E-2</v>
      </c>
      <c r="M2276">
        <f t="shared" ca="1" si="35"/>
        <v>2.3270812380960404</v>
      </c>
    </row>
    <row r="2277" spans="1:13" x14ac:dyDescent="0.25">
      <c r="A2277" s="9">
        <v>92</v>
      </c>
      <c r="B2277" s="2">
        <f ca="1">NORMINV(RAND(),SIMULATION!D7,SIMULATION!D8)</f>
        <v>51.656196643288396</v>
      </c>
      <c r="C2277" s="2">
        <v>2</v>
      </c>
      <c r="D2277" s="2">
        <f ca="1">SIMULATION!$D$11*(1+(SIMULATION!$D$12*LN(1+$C2277)))*(1+(SIMULATION!$D$13*(($B2277/63.5)-1)))</f>
        <v>9.3585198697578722</v>
      </c>
      <c r="E2277" s="2">
        <v>-0.18294969934809704</v>
      </c>
      <c r="F2277" s="2">
        <f ca="1">D2277*(1+E2277)</f>
        <v>7.6463814732424771</v>
      </c>
      <c r="G2277" s="2">
        <v>-1.3549370339513505</v>
      </c>
      <c r="H2277" s="9">
        <f>SIMULATION!$D$15*EXP($G$2277)</f>
        <v>56.946998548601101</v>
      </c>
      <c r="I2277" s="2">
        <f ca="1">$F2277/$H2277</f>
        <v>0.13427189611611778</v>
      </c>
      <c r="J2277">
        <v>0</v>
      </c>
      <c r="K2277">
        <f ca="1">SIMULATION!$D$3*SIMULATION!$D$17/$H2277/(SIMULATION!$D$17-$I2277)*(((EXP(-$I2277*$J2277))/(1-EXP(-SIMULATION!$D$4*$I2277)))-(EXP(-SIMULATION!$D$17*$J2277)/(1-EXP(-SIMULATION!$D$4*SIMULATION!$D$17))))</f>
        <v>0.57381039356412189</v>
      </c>
      <c r="L2277">
        <v>0.29443799656621594</v>
      </c>
      <c r="M2277">
        <f t="shared" ca="1" si="35"/>
        <v>0.74276197625401386</v>
      </c>
    </row>
    <row r="2278" spans="1:13" x14ac:dyDescent="0.25">
      <c r="A2278" s="9"/>
      <c r="H2278" s="9"/>
      <c r="J2278">
        <v>1</v>
      </c>
      <c r="K2278">
        <f ca="1">SIMULATION!$D$3*SIMULATION!$D$17/$H2277/(SIMULATION!$D$17-$I2277)*(((EXP(-$I2277*$J2278))/(1-EXP(-SIMULATION!$D$4*$I2277)))-(EXP(-SIMULATION!$D$17*$J2278)/(1-EXP(-SIMULATION!$D$4*SIMULATION!$D$17))))</f>
        <v>3.7318447975925753</v>
      </c>
      <c r="L2278">
        <v>-4.9557853342269212E-2</v>
      </c>
      <c r="M2278">
        <f t="shared" ca="1" si="35"/>
        <v>3.5469025804173717</v>
      </c>
    </row>
    <row r="2279" spans="1:13" x14ac:dyDescent="0.25">
      <c r="A2279" s="9"/>
      <c r="H2279" s="9"/>
      <c r="J2279">
        <v>2</v>
      </c>
      <c r="K2279">
        <f ca="1">SIMULATION!$D$3*SIMULATION!$D$17/$H2277/(SIMULATION!$D$17-$I2277)*(((EXP(-$I2277*$J2279))/(1-EXP(-SIMULATION!$D$4*$I2277)))-(EXP(-SIMULATION!$D$17*$J2279)/(1-EXP(-SIMULATION!$D$4*SIMULATION!$D$17))))</f>
        <v>5.3328943108426099</v>
      </c>
      <c r="L2279">
        <v>0.36022755368031045</v>
      </c>
      <c r="M2279">
        <f t="shared" ca="1" si="35"/>
        <v>7.2539497824730885</v>
      </c>
    </row>
    <row r="2280" spans="1:13" x14ac:dyDescent="0.25">
      <c r="A2280" s="9"/>
      <c r="H2280" s="9"/>
      <c r="J2280">
        <v>3</v>
      </c>
      <c r="K2280">
        <f ca="1">SIMULATION!$D$3*SIMULATION!$D$17/$H2277/(SIMULATION!$D$17-$I2277)*(((EXP(-$I2277*$J2280))/(1-EXP(-SIMULATION!$D$4*$I2277)))-(EXP(-SIMULATION!$D$17*$J2280)/(1-EXP(-SIMULATION!$D$4*SIMULATION!$D$17))))</f>
        <v>5.9893008385808022</v>
      </c>
      <c r="L2280">
        <v>-0.36013401102185966</v>
      </c>
      <c r="M2280">
        <f t="shared" ca="1" si="35"/>
        <v>3.8323499043661107</v>
      </c>
    </row>
    <row r="2281" spans="1:13" x14ac:dyDescent="0.25">
      <c r="A2281" s="9"/>
      <c r="H2281" s="9"/>
      <c r="J2281">
        <v>4</v>
      </c>
      <c r="K2281">
        <f ca="1">SIMULATION!$D$3*SIMULATION!$D$17/$H2277/(SIMULATION!$D$17-$I2277)*(((EXP(-$I2277*$J2281))/(1-EXP(-SIMULATION!$D$4*$I2277)))-(EXP(-SIMULATION!$D$17*$J2281)/(1-EXP(-SIMULATION!$D$4*SIMULATION!$D$17))))</f>
        <v>6.086794697836897</v>
      </c>
      <c r="L2281">
        <v>-0.34722187319956754</v>
      </c>
      <c r="M2281">
        <f t="shared" ca="1" si="35"/>
        <v>3.973326441072774</v>
      </c>
    </row>
    <row r="2282" spans="1:13" x14ac:dyDescent="0.25">
      <c r="A2282" s="9"/>
      <c r="H2282" s="9"/>
      <c r="J2282">
        <v>5</v>
      </c>
      <c r="K2282">
        <f ca="1">SIMULATION!$D$3*SIMULATION!$D$17/$H2277/(SIMULATION!$D$17-$I2277)*(((EXP(-$I2277*$J2282))/(1-EXP(-SIMULATION!$D$4*$I2277)))-(EXP(-SIMULATION!$D$17*$J2282)/(1-EXP(-SIMULATION!$D$4*SIMULATION!$D$17))))</f>
        <v>5.8667264760683748</v>
      </c>
      <c r="L2282">
        <v>-0.55747727967888272</v>
      </c>
      <c r="M2282">
        <f t="shared" ca="1" si="35"/>
        <v>2.5961597595696992</v>
      </c>
    </row>
    <row r="2283" spans="1:13" x14ac:dyDescent="0.25">
      <c r="A2283" s="9"/>
      <c r="H2283" s="9"/>
      <c r="J2283">
        <v>6</v>
      </c>
      <c r="K2283">
        <f ca="1">SIMULATION!$D$3*SIMULATION!$D$17/$H2277/(SIMULATION!$D$17-$I2277)*(((EXP(-$I2277*$J2283))/(1-EXP(-SIMULATION!$D$4*$I2277)))-(EXP(-SIMULATION!$D$17*$J2283)/(1-EXP(-SIMULATION!$D$4*SIMULATION!$D$17))))</f>
        <v>5.4786578496985445</v>
      </c>
      <c r="L2283">
        <v>-8.4950413488914772E-2</v>
      </c>
      <c r="M2283">
        <f t="shared" ca="1" si="35"/>
        <v>5.0132436000023644</v>
      </c>
    </row>
    <row r="2284" spans="1:13" x14ac:dyDescent="0.25">
      <c r="A2284" s="9"/>
      <c r="H2284" s="9"/>
      <c r="J2284">
        <v>7</v>
      </c>
      <c r="K2284">
        <f ca="1">SIMULATION!$D$3*SIMULATION!$D$17/$H2277/(SIMULATION!$D$17-$I2277)*(((EXP(-$I2277*$J2284))/(1-EXP(-SIMULATION!$D$4*$I2277)))-(EXP(-SIMULATION!$D$17*$J2284)/(1-EXP(-SIMULATION!$D$4*SIMULATION!$D$17))))</f>
        <v>5.0139709419064618</v>
      </c>
      <c r="L2284">
        <v>-0.27106890150359864</v>
      </c>
      <c r="M2284">
        <f t="shared" ca="1" si="35"/>
        <v>3.6548393465129134</v>
      </c>
    </row>
    <row r="2285" spans="1:13" x14ac:dyDescent="0.25">
      <c r="A2285" s="9"/>
      <c r="H2285" s="9"/>
      <c r="J2285">
        <v>8</v>
      </c>
      <c r="K2285">
        <f ca="1">SIMULATION!$D$3*SIMULATION!$D$17/$H2277/(SIMULATION!$D$17-$I2277)*(((EXP(-$I2277*$J2285))/(1-EXP(-SIMULATION!$D$4*$I2277)))-(EXP(-SIMULATION!$D$17*$J2285)/(1-EXP(-SIMULATION!$D$4*SIMULATION!$D$17))))</f>
        <v>4.5273254736663091</v>
      </c>
      <c r="L2285">
        <v>0.1299201636189018</v>
      </c>
      <c r="M2285">
        <f t="shared" ca="1" si="35"/>
        <v>5.1155163399610579</v>
      </c>
    </row>
    <row r="2286" spans="1:13" x14ac:dyDescent="0.25">
      <c r="A2286" s="9"/>
      <c r="H2286" s="9"/>
      <c r="J2286">
        <v>9</v>
      </c>
      <c r="K2286">
        <f ca="1">SIMULATION!$D$3*SIMULATION!$D$17/$H2277/(SIMULATION!$D$17-$I2277)*(((EXP(-$I2277*$J2286))/(1-EXP(-SIMULATION!$D$4*$I2277)))-(EXP(-SIMULATION!$D$17*$J2286)/(1-EXP(-SIMULATION!$D$4*SIMULATION!$D$17))))</f>
        <v>4.0503386055271404</v>
      </c>
      <c r="L2286">
        <v>-0.22874308330730189</v>
      </c>
      <c r="M2286">
        <f t="shared" ca="1" si="35"/>
        <v>3.1238516644602647</v>
      </c>
    </row>
    <row r="2287" spans="1:13" x14ac:dyDescent="0.25">
      <c r="A2287" s="9"/>
      <c r="H2287" s="9"/>
      <c r="J2287">
        <v>10</v>
      </c>
      <c r="K2287">
        <f ca="1">SIMULATION!$D$3*SIMULATION!$D$17/$H2277/(SIMULATION!$D$17-$I2277)*(((EXP(-$I2277*$J2287))/(1-EXP(-SIMULATION!$D$4*$I2277)))-(EXP(-SIMULATION!$D$17*$J2287)/(1-EXP(-SIMULATION!$D$4*SIMULATION!$D$17))))</f>
        <v>3.6002897391164748</v>
      </c>
      <c r="L2287">
        <v>-0.11298179860524733</v>
      </c>
      <c r="M2287">
        <f t="shared" ca="1" si="35"/>
        <v>3.1935225288910787</v>
      </c>
    </row>
    <row r="2288" spans="1:13" x14ac:dyDescent="0.25">
      <c r="A2288" s="9"/>
      <c r="H2288" s="9"/>
      <c r="J2288">
        <v>11</v>
      </c>
      <c r="K2288">
        <f ca="1">SIMULATION!$D$3*SIMULATION!$D$17/$H2277/(SIMULATION!$D$17-$I2277)*(((EXP(-$I2277*$J2288))/(1-EXP(-SIMULATION!$D$4*$I2277)))-(EXP(-SIMULATION!$D$17*$J2288)/(1-EXP(-SIMULATION!$D$4*SIMULATION!$D$17))))</f>
        <v>3.1856449285918615</v>
      </c>
      <c r="L2288">
        <v>-0.70085402845700817</v>
      </c>
      <c r="M2288">
        <f t="shared" ca="1" si="35"/>
        <v>0.95297284715461728</v>
      </c>
    </row>
    <row r="2289" spans="1:13" x14ac:dyDescent="0.25">
      <c r="A2289" s="9"/>
      <c r="H2289" s="9"/>
      <c r="J2289">
        <v>12</v>
      </c>
      <c r="K2289">
        <f ca="1">SIMULATION!$D$3*SIMULATION!$D$17/$H2277/(SIMULATION!$D$17-$I2277)*(((EXP(-$I2277*$J2289))/(1-EXP(-SIMULATION!$D$4*$I2277)))-(EXP(-SIMULATION!$D$17*$J2289)/(1-EXP(-SIMULATION!$D$4*SIMULATION!$D$17))))</f>
        <v>2.8095499853936321</v>
      </c>
      <c r="L2289">
        <v>-0.21606572311913907</v>
      </c>
      <c r="M2289">
        <f t="shared" ca="1" si="35"/>
        <v>2.2025025361601904</v>
      </c>
    </row>
    <row r="2290" spans="1:13" x14ac:dyDescent="0.25">
      <c r="A2290" s="9"/>
      <c r="H2290" s="9"/>
      <c r="J2290">
        <v>13</v>
      </c>
      <c r="K2290">
        <f ca="1">SIMULATION!$D$3*SIMULATION!$D$17/$H2277/(SIMULATION!$D$17-$I2277)*(((EXP(-$I2277*$J2290))/(1-EXP(-SIMULATION!$D$4*$I2277)))-(EXP(-SIMULATION!$D$17*$J2290)/(1-EXP(-SIMULATION!$D$4*SIMULATION!$D$17))))</f>
        <v>2.4720277868687379</v>
      </c>
      <c r="L2290">
        <v>0.1111583626268688</v>
      </c>
      <c r="M2290">
        <f t="shared" ca="1" si="35"/>
        <v>2.7468143480251892</v>
      </c>
    </row>
    <row r="2291" spans="1:13" x14ac:dyDescent="0.25">
      <c r="A2291" s="9"/>
      <c r="H2291" s="9"/>
      <c r="J2291">
        <v>14</v>
      </c>
      <c r="K2291">
        <f ca="1">SIMULATION!$D$3*SIMULATION!$D$17/$H2277/(SIMULATION!$D$17-$I2277)*(((EXP(-$I2277*$J2291))/(1-EXP(-SIMULATION!$D$4*$I2277)))-(EXP(-SIMULATION!$D$17*$J2291)/(1-EXP(-SIMULATION!$D$4*SIMULATION!$D$17))))</f>
        <v>2.1713503786488131</v>
      </c>
      <c r="L2291">
        <v>-0.4427032312099089</v>
      </c>
      <c r="M2291">
        <f t="shared" ca="1" si="35"/>
        <v>1.2100865499321245</v>
      </c>
    </row>
    <row r="2292" spans="1:13" x14ac:dyDescent="0.25">
      <c r="A2292" s="9"/>
      <c r="H2292" s="9"/>
      <c r="J2292">
        <v>15</v>
      </c>
      <c r="K2292">
        <f ca="1">SIMULATION!$D$3*SIMULATION!$D$17/$H2277/(SIMULATION!$D$17-$I2277)*(((EXP(-$I2277*$J2292))/(1-EXP(-SIMULATION!$D$4*$I2277)))-(EXP(-SIMULATION!$D$17*$J2292)/(1-EXP(-SIMULATION!$D$4*SIMULATION!$D$17))))</f>
        <v>1.9048867864328212</v>
      </c>
      <c r="L2292">
        <v>0.34619095384343163</v>
      </c>
      <c r="M2292">
        <f t="shared" ca="1" si="35"/>
        <v>2.5643413599917486</v>
      </c>
    </row>
    <row r="2293" spans="1:13" x14ac:dyDescent="0.25">
      <c r="A2293" s="9"/>
      <c r="H2293" s="9"/>
      <c r="J2293">
        <v>16</v>
      </c>
      <c r="K2293">
        <f ca="1">SIMULATION!$D$3*SIMULATION!$D$17/$H2277/(SIMULATION!$D$17-$I2277)*(((EXP(-$I2277*$J2293))/(1-EXP(-SIMULATION!$D$4*$I2277)))-(EXP(-SIMULATION!$D$17*$J2293)/(1-EXP(-SIMULATION!$D$4*SIMULATION!$D$17))))</f>
        <v>1.6696188030995203</v>
      </c>
      <c r="L2293">
        <v>0.15073282488397854</v>
      </c>
      <c r="M2293">
        <f t="shared" ca="1" si="35"/>
        <v>1.9212851617701181</v>
      </c>
    </row>
    <row r="2294" spans="1:13" x14ac:dyDescent="0.25">
      <c r="A2294" s="9"/>
      <c r="H2294" s="9"/>
      <c r="J2294">
        <v>17</v>
      </c>
      <c r="K2294">
        <f ca="1">SIMULATION!$D$3*SIMULATION!$D$17/$H2277/(SIMULATION!$D$17-$I2277)*(((EXP(-$I2277*$J2294))/(1-EXP(-SIMULATION!$D$4*$I2277)))-(EXP(-SIMULATION!$D$17*$J2294)/(1-EXP(-SIMULATION!$D$4*SIMULATION!$D$17))))</f>
        <v>1.4624474630774957</v>
      </c>
      <c r="L2294">
        <v>0.44942565166850418</v>
      </c>
      <c r="M2294">
        <f t="shared" ca="1" si="35"/>
        <v>2.1197088672020499</v>
      </c>
    </row>
    <row r="2295" spans="1:13" x14ac:dyDescent="0.25">
      <c r="A2295" s="9"/>
      <c r="H2295" s="9"/>
      <c r="J2295">
        <v>18</v>
      </c>
      <c r="K2295">
        <f ca="1">SIMULATION!$D$3*SIMULATION!$D$17/$H2277/(SIMULATION!$D$17-$I2277)*(((EXP(-$I2277*$J2295))/(1-EXP(-SIMULATION!$D$4*$I2277)))-(EXP(-SIMULATION!$D$17*$J2295)/(1-EXP(-SIMULATION!$D$4*SIMULATION!$D$17))))</f>
        <v>1.2803684064253209</v>
      </c>
      <c r="L2295">
        <v>-0.30931350798795776</v>
      </c>
      <c r="M2295">
        <f t="shared" ca="1" si="35"/>
        <v>0.88433316311695365</v>
      </c>
    </row>
    <row r="2296" spans="1:13" x14ac:dyDescent="0.25">
      <c r="A2296" s="9"/>
      <c r="H2296" s="9"/>
      <c r="J2296">
        <v>19</v>
      </c>
      <c r="K2296">
        <f ca="1">SIMULATION!$D$3*SIMULATION!$D$17/$H2277/(SIMULATION!$D$17-$I2277)*(((EXP(-$I2277*$J2296))/(1-EXP(-SIMULATION!$D$4*$I2277)))-(EXP(-SIMULATION!$D$17*$J2296)/(1-EXP(-SIMULATION!$D$4*SIMULATION!$D$17))))</f>
        <v>1.1205658668946719</v>
      </c>
      <c r="L2296">
        <v>-0.4329311997039027</v>
      </c>
      <c r="M2296">
        <f t="shared" ca="1" si="35"/>
        <v>0.63543794179271784</v>
      </c>
    </row>
    <row r="2297" spans="1:13" x14ac:dyDescent="0.25">
      <c r="A2297" s="9"/>
      <c r="H2297" s="9"/>
      <c r="J2297">
        <v>20</v>
      </c>
      <c r="K2297">
        <f ca="1">SIMULATION!$D$3*SIMULATION!$D$17/$H2277/(SIMULATION!$D$17-$I2277)*(((EXP(-$I2277*$J2297))/(1-EXP(-SIMULATION!$D$4*$I2277)))-(EXP(-SIMULATION!$D$17*$J2297)/(1-EXP(-SIMULATION!$D$4*SIMULATION!$D$17))))</f>
        <v>0.98045682286419922</v>
      </c>
      <c r="L2297">
        <v>-0.15117462744062765</v>
      </c>
      <c r="M2297">
        <f t="shared" ca="1" si="35"/>
        <v>0.83223662794608244</v>
      </c>
    </row>
    <row r="2298" spans="1:13" x14ac:dyDescent="0.25">
      <c r="A2298" s="9"/>
      <c r="H2298" s="9"/>
      <c r="J2298">
        <v>21</v>
      </c>
      <c r="K2298">
        <f ca="1">SIMULATION!$D$3*SIMULATION!$D$17/$H2277/(SIMULATION!$D$17-$I2277)*(((EXP(-$I2277*$J2298))/(1-EXP(-SIMULATION!$D$4*$I2277)))-(EXP(-SIMULATION!$D$17*$J2298)/(1-EXP(-SIMULATION!$D$4*SIMULATION!$D$17))))</f>
        <v>0.85770523170777524</v>
      </c>
      <c r="L2298">
        <v>-0.20132737149274696</v>
      </c>
      <c r="M2298">
        <f t="shared" ca="1" si="35"/>
        <v>0.68502569189247142</v>
      </c>
    </row>
    <row r="2299" spans="1:13" x14ac:dyDescent="0.25">
      <c r="A2299" s="9"/>
      <c r="H2299" s="9"/>
      <c r="J2299">
        <v>22</v>
      </c>
      <c r="K2299">
        <f ca="1">SIMULATION!$D$3*SIMULATION!$D$17/$H2277/(SIMULATION!$D$17-$I2277)*(((EXP(-$I2277*$J2299))/(1-EXP(-SIMULATION!$D$4*$I2277)))-(EXP(-SIMULATION!$D$17*$J2299)/(1-EXP(-SIMULATION!$D$4*SIMULATION!$D$17))))</f>
        <v>0.75021885933476296</v>
      </c>
      <c r="L2299">
        <v>-5.3680903008484153E-2</v>
      </c>
      <c r="M2299">
        <f t="shared" ca="1" si="35"/>
        <v>0.70994643351167797</v>
      </c>
    </row>
    <row r="2300" spans="1:13" x14ac:dyDescent="0.25">
      <c r="A2300" s="9"/>
      <c r="H2300" s="9"/>
      <c r="J2300">
        <v>23</v>
      </c>
      <c r="K2300">
        <f ca="1">SIMULATION!$D$3*SIMULATION!$D$17/$H2277/(SIMULATION!$D$17-$I2277)*(((EXP(-$I2277*$J2300))/(1-EXP(-SIMULATION!$D$4*$I2277)))-(EXP(-SIMULATION!$D$17*$J2300)/(1-EXP(-SIMULATION!$D$4*SIMULATION!$D$17))))</f>
        <v>0.65613650077920838</v>
      </c>
      <c r="L2300">
        <v>-0.86624528963822189</v>
      </c>
      <c r="M2300">
        <f t="shared" ca="1" si="35"/>
        <v>8.7761347619513611E-2</v>
      </c>
    </row>
    <row r="2301" spans="1:13" x14ac:dyDescent="0.25">
      <c r="A2301" s="9"/>
      <c r="H2301" s="9"/>
      <c r="J2301">
        <v>24</v>
      </c>
      <c r="K2301">
        <f ca="1">SIMULATION!$D$3*SIMULATION!$D$17/$H2277/(SIMULATION!$D$17-$I2277)*(((EXP(-$I2277*$J2301))/(1-EXP(-SIMULATION!$D$4*$I2277)))-(EXP(-SIMULATION!$D$17*$J2301)/(1-EXP(-SIMULATION!$D$4*SIMULATION!$D$17))))</f>
        <v>0.57381039356412289</v>
      </c>
      <c r="L2301">
        <v>-0.17936385278616723</v>
      </c>
      <c r="M2301">
        <f t="shared" ca="1" si="35"/>
        <v>0.47088955060571491</v>
      </c>
    </row>
    <row r="2302" spans="1:13" x14ac:dyDescent="0.25">
      <c r="A2302" s="9">
        <v>93</v>
      </c>
      <c r="B2302" s="2">
        <f ca="1">NORMINV(RAND(),SIMULATION!D7,SIMULATION!D8)</f>
        <v>60.47799358821095</v>
      </c>
      <c r="C2302" s="2">
        <v>2</v>
      </c>
      <c r="D2302" s="2">
        <f ca="1">SIMULATION!$D$11*(1+(SIMULATION!$D$12*LN(1+$C2302)))*(1+(SIMULATION!$D$13*(($B2302/63.5)-1)))</f>
        <v>10.013641836135259</v>
      </c>
      <c r="E2302" s="2">
        <v>-0.30351971356634294</v>
      </c>
      <c r="F2302" s="2">
        <f ca="1">D2302*(1+E2302)</f>
        <v>6.9743041342755356</v>
      </c>
      <c r="G2302" s="2">
        <v>0.87556236180403957</v>
      </c>
      <c r="H2302" s="9">
        <f>SIMULATION!$D$15*EXP($G$2302)</f>
        <v>529.86400590400262</v>
      </c>
      <c r="I2302" s="2">
        <f ca="1">$F2302/$H2302</f>
        <v>1.3162441789901645E-2</v>
      </c>
      <c r="J2302">
        <v>0</v>
      </c>
      <c r="K2302">
        <f ca="1">SIMULATION!$D$3*SIMULATION!$D$17/$H2302/(SIMULATION!$D$17-$I2302)*(((EXP(-$I2302*$J2302))/(1-EXP(-SIMULATION!$D$4*$I2302)))-(EXP(-SIMULATION!$D$17*$J2302)/(1-EXP(-SIMULATION!$D$4*SIMULATION!$D$17))))</f>
        <v>2.8792915875362124</v>
      </c>
      <c r="L2302">
        <v>-0.22976637885764187</v>
      </c>
      <c r="M2302">
        <f t="shared" ca="1" si="35"/>
        <v>2.2177271857927461</v>
      </c>
    </row>
    <row r="2303" spans="1:13" x14ac:dyDescent="0.25">
      <c r="A2303" s="9"/>
      <c r="H2303" s="9"/>
      <c r="J2303">
        <v>1</v>
      </c>
      <c r="K2303">
        <f ca="1">SIMULATION!$D$3*SIMULATION!$D$17/$H2302/(SIMULATION!$D$17-$I2302)*(((EXP(-$I2302*$J2303))/(1-EXP(-SIMULATION!$D$4*$I2302)))-(EXP(-SIMULATION!$D$17*$J2303)/(1-EXP(-SIMULATION!$D$4*SIMULATION!$D$17))))</f>
        <v>3.2118520221556</v>
      </c>
      <c r="L2303">
        <v>-0.27241911359885213</v>
      </c>
      <c r="M2303">
        <f t="shared" ca="1" si="35"/>
        <v>2.3368821412692906</v>
      </c>
    </row>
    <row r="2304" spans="1:13" x14ac:dyDescent="0.25">
      <c r="A2304" s="9"/>
      <c r="H2304" s="9"/>
      <c r="J2304">
        <v>2</v>
      </c>
      <c r="K2304">
        <f ca="1">SIMULATION!$D$3*SIMULATION!$D$17/$H2302/(SIMULATION!$D$17-$I2302)*(((EXP(-$I2302*$J2304))/(1-EXP(-SIMULATION!$D$4*$I2302)))-(EXP(-SIMULATION!$D$17*$J2304)/(1-EXP(-SIMULATION!$D$4*SIMULATION!$D$17))))</f>
        <v>3.407093165864123</v>
      </c>
      <c r="L2304">
        <v>-0.36648786809201978</v>
      </c>
      <c r="M2304">
        <f t="shared" ca="1" si="35"/>
        <v>2.15843485511569</v>
      </c>
    </row>
    <row r="2305" spans="1:13" x14ac:dyDescent="0.25">
      <c r="A2305" s="9"/>
      <c r="H2305" s="9"/>
      <c r="J2305">
        <v>3</v>
      </c>
      <c r="K2305">
        <f ca="1">SIMULATION!$D$3*SIMULATION!$D$17/$H2302/(SIMULATION!$D$17-$I2302)*(((EXP(-$I2302*$J2305))/(1-EXP(-SIMULATION!$D$4*$I2302)))-(EXP(-SIMULATION!$D$17*$J2305)/(1-EXP(-SIMULATION!$D$4*SIMULATION!$D$17))))</f>
        <v>3.5145704676608056</v>
      </c>
      <c r="L2305">
        <v>-0.13342397724878396</v>
      </c>
      <c r="M2305">
        <f t="shared" ca="1" si="35"/>
        <v>3.0456424975443821</v>
      </c>
    </row>
    <row r="2306" spans="1:13" x14ac:dyDescent="0.25">
      <c r="A2306" s="9"/>
      <c r="H2306" s="9"/>
      <c r="J2306">
        <v>4</v>
      </c>
      <c r="K2306">
        <f ca="1">SIMULATION!$D$3*SIMULATION!$D$17/$H2302/(SIMULATION!$D$17-$I2302)*(((EXP(-$I2302*$J2306))/(1-EXP(-SIMULATION!$D$4*$I2302)))-(EXP(-SIMULATION!$D$17*$J2306)/(1-EXP(-SIMULATION!$D$4*SIMULATION!$D$17))))</f>
        <v>3.5660372064549608</v>
      </c>
      <c r="L2306">
        <v>-0.1489310177490098</v>
      </c>
      <c r="M2306">
        <f t="shared" ca="1" si="35"/>
        <v>3.0349436559667877</v>
      </c>
    </row>
    <row r="2307" spans="1:13" x14ac:dyDescent="0.25">
      <c r="A2307" s="9"/>
      <c r="H2307" s="9"/>
      <c r="J2307">
        <v>5</v>
      </c>
      <c r="K2307">
        <f ca="1">SIMULATION!$D$3*SIMULATION!$D$17/$H2302/(SIMULATION!$D$17-$I2302)*(((EXP(-$I2302*$J2307))/(1-EXP(-SIMULATION!$D$4*$I2302)))-(EXP(-SIMULATION!$D$17*$J2307)/(1-EXP(-SIMULATION!$D$4*SIMULATION!$D$17))))</f>
        <v>3.581838638354844</v>
      </c>
      <c r="L2307">
        <v>-0.10707263397200335</v>
      </c>
      <c r="M2307">
        <f t="shared" ref="M2307:M2370" ca="1" si="36">$K2307*(1+$L2307)</f>
        <v>3.1983217408834967</v>
      </c>
    </row>
    <row r="2308" spans="1:13" x14ac:dyDescent="0.25">
      <c r="A2308" s="9"/>
      <c r="H2308" s="9"/>
      <c r="J2308">
        <v>6</v>
      </c>
      <c r="K2308">
        <f ca="1">SIMULATION!$D$3*SIMULATION!$D$17/$H2302/(SIMULATION!$D$17-$I2302)*(((EXP(-$I2302*$J2308))/(1-EXP(-SIMULATION!$D$4*$I2302)))-(EXP(-SIMULATION!$D$17*$J2308)/(1-EXP(-SIMULATION!$D$4*SIMULATION!$D$17))))</f>
        <v>3.5750095209522437</v>
      </c>
      <c r="L2308">
        <v>-7.8903238108186391E-2</v>
      </c>
      <c r="M2308">
        <f t="shared" ca="1" si="36"/>
        <v>3.2929296934815153</v>
      </c>
    </row>
    <row r="2309" spans="1:13" x14ac:dyDescent="0.25">
      <c r="A2309" s="9"/>
      <c r="H2309" s="9"/>
      <c r="J2309">
        <v>7</v>
      </c>
      <c r="K2309">
        <f ca="1">SIMULATION!$D$3*SIMULATION!$D$17/$H2302/(SIMULATION!$D$17-$I2302)*(((EXP(-$I2302*$J2309))/(1-EXP(-SIMULATION!$D$4*$I2302)))-(EXP(-SIMULATION!$D$17*$J2309)/(1-EXP(-SIMULATION!$D$4*SIMULATION!$D$17))))</f>
        <v>3.5538999058400083</v>
      </c>
      <c r="L2309">
        <v>-0.34621914485558858</v>
      </c>
      <c r="M2309">
        <f t="shared" ca="1" si="36"/>
        <v>2.3234717195377237</v>
      </c>
    </row>
    <row r="2310" spans="1:13" x14ac:dyDescent="0.25">
      <c r="A2310" s="9"/>
      <c r="H2310" s="9"/>
      <c r="J2310">
        <v>8</v>
      </c>
      <c r="K2310">
        <f ca="1">SIMULATION!$D$3*SIMULATION!$D$17/$H2302/(SIMULATION!$D$17-$I2302)*(((EXP(-$I2302*$J2310))/(1-EXP(-SIMULATION!$D$4*$I2302)))-(EXP(-SIMULATION!$D$17*$J2310)/(1-EXP(-SIMULATION!$D$4*SIMULATION!$D$17))))</f>
        <v>3.5238578096921702</v>
      </c>
      <c r="L2310">
        <v>-0.29478133646411964</v>
      </c>
      <c r="M2310">
        <f t="shared" ca="1" si="36"/>
        <v>2.4850902950415867</v>
      </c>
    </row>
    <row r="2311" spans="1:13" x14ac:dyDescent="0.25">
      <c r="A2311" s="9"/>
      <c r="H2311" s="9"/>
      <c r="J2311">
        <v>9</v>
      </c>
      <c r="K2311">
        <f ca="1">SIMULATION!$D$3*SIMULATION!$D$17/$H2302/(SIMULATION!$D$17-$I2302)*(((EXP(-$I2302*$J2311))/(1-EXP(-SIMULATION!$D$4*$I2302)))-(EXP(-SIMULATION!$D$17*$J2311)/(1-EXP(-SIMULATION!$D$4*SIMULATION!$D$17))))</f>
        <v>3.4883075102383914</v>
      </c>
      <c r="L2311">
        <v>-7.1213369607155894E-2</v>
      </c>
      <c r="M2311">
        <f t="shared" ca="1" si="36"/>
        <v>3.2398933782083672</v>
      </c>
    </row>
    <row r="2312" spans="1:13" x14ac:dyDescent="0.25">
      <c r="A2312" s="9"/>
      <c r="H2312" s="9"/>
      <c r="J2312">
        <v>10</v>
      </c>
      <c r="K2312">
        <f ca="1">SIMULATION!$D$3*SIMULATION!$D$17/$H2302/(SIMULATION!$D$17-$I2302)*(((EXP(-$I2302*$J2312))/(1-EXP(-SIMULATION!$D$4*$I2302)))-(EXP(-SIMULATION!$D$17*$J2312)/(1-EXP(-SIMULATION!$D$4*SIMULATION!$D$17))))</f>
        <v>3.4494405440054305</v>
      </c>
      <c r="L2312">
        <v>0.15292197330661111</v>
      </c>
      <c r="M2312">
        <f t="shared" ca="1" si="36"/>
        <v>3.9769357987985714</v>
      </c>
    </row>
    <row r="2313" spans="1:13" x14ac:dyDescent="0.25">
      <c r="A2313" s="9"/>
      <c r="H2313" s="9"/>
      <c r="J2313">
        <v>11</v>
      </c>
      <c r="K2313">
        <f ca="1">SIMULATION!$D$3*SIMULATION!$D$17/$H2302/(SIMULATION!$D$17-$I2302)*(((EXP(-$I2302*$J2313))/(1-EXP(-SIMULATION!$D$4*$I2302)))-(EXP(-SIMULATION!$D$17*$J2313)/(1-EXP(-SIMULATION!$D$4*SIMULATION!$D$17))))</f>
        <v>3.4086585139553343</v>
      </c>
      <c r="L2313">
        <v>0.5263352226766207</v>
      </c>
      <c r="M2313">
        <f t="shared" ca="1" si="36"/>
        <v>5.2027555519265745</v>
      </c>
    </row>
    <row r="2314" spans="1:13" x14ac:dyDescent="0.25">
      <c r="A2314" s="9"/>
      <c r="H2314" s="9"/>
      <c r="J2314">
        <v>12</v>
      </c>
      <c r="K2314">
        <f ca="1">SIMULATION!$D$3*SIMULATION!$D$17/$H2302/(SIMULATION!$D$17-$I2302)*(((EXP(-$I2302*$J2314))/(1-EXP(-SIMULATION!$D$4*$I2302)))-(EXP(-SIMULATION!$D$17*$J2314)/(1-EXP(-SIMULATION!$D$4*SIMULATION!$D$17))))</f>
        <v>3.3668568508867724</v>
      </c>
      <c r="L2314">
        <v>-0.16183534254195547</v>
      </c>
      <c r="M2314">
        <f t="shared" ca="1" si="36"/>
        <v>2.8219804191337823</v>
      </c>
    </row>
    <row r="2315" spans="1:13" x14ac:dyDescent="0.25">
      <c r="A2315" s="9"/>
      <c r="H2315" s="9"/>
      <c r="J2315">
        <v>13</v>
      </c>
      <c r="K2315">
        <f ca="1">SIMULATION!$D$3*SIMULATION!$D$17/$H2302/(SIMULATION!$D$17-$I2302)*(((EXP(-$I2302*$J2315))/(1-EXP(-SIMULATION!$D$4*$I2302)))-(EXP(-SIMULATION!$D$17*$J2315)/(1-EXP(-SIMULATION!$D$4*SIMULATION!$D$17))))</f>
        <v>3.3246066541531043</v>
      </c>
      <c r="L2315">
        <v>-0.54465719701416104</v>
      </c>
      <c r="M2315">
        <f t="shared" ca="1" si="36"/>
        <v>1.5138357127274462</v>
      </c>
    </row>
    <row r="2316" spans="1:13" x14ac:dyDescent="0.25">
      <c r="A2316" s="9"/>
      <c r="H2316" s="9"/>
      <c r="J2316">
        <v>14</v>
      </c>
      <c r="K2316">
        <f ca="1">SIMULATION!$D$3*SIMULATION!$D$17/$H2302/(SIMULATION!$D$17-$I2302)*(((EXP(-$I2302*$J2316))/(1-EXP(-SIMULATION!$D$4*$I2302)))-(EXP(-SIMULATION!$D$17*$J2316)/(1-EXP(-SIMULATION!$D$4*SIMULATION!$D$17))))</f>
        <v>3.282271219138599</v>
      </c>
      <c r="L2316">
        <v>0.5616635826314198</v>
      </c>
      <c r="M2316">
        <f t="shared" ca="1" si="36"/>
        <v>5.1258034312479825</v>
      </c>
    </row>
    <row r="2317" spans="1:13" x14ac:dyDescent="0.25">
      <c r="A2317" s="9"/>
      <c r="H2317" s="9"/>
      <c r="J2317">
        <v>15</v>
      </c>
      <c r="K2317">
        <f ca="1">SIMULATION!$D$3*SIMULATION!$D$17/$H2302/(SIMULATION!$D$17-$I2302)*(((EXP(-$I2302*$J2317))/(1-EXP(-SIMULATION!$D$4*$I2302)))-(EXP(-SIMULATION!$D$17*$J2317)/(1-EXP(-SIMULATION!$D$4*SIMULATION!$D$17))))</f>
        <v>3.2400807104298925</v>
      </c>
      <c r="L2317">
        <v>0.5431823978927518</v>
      </c>
      <c r="M2317">
        <f t="shared" ca="1" si="36"/>
        <v>5.0000355200872528</v>
      </c>
    </row>
    <row r="2318" spans="1:13" x14ac:dyDescent="0.25">
      <c r="A2318" s="9"/>
      <c r="H2318" s="9"/>
      <c r="J2318">
        <v>16</v>
      </c>
      <c r="K2318">
        <f ca="1">SIMULATION!$D$3*SIMULATION!$D$17/$H2302/(SIMULATION!$D$17-$I2302)*(((EXP(-$I2302*$J2318))/(1-EXP(-SIMULATION!$D$4*$I2302)))-(EXP(-SIMULATION!$D$17*$J2318)/(1-EXP(-SIMULATION!$D$4*SIMULATION!$D$17))))</f>
        <v>3.19818001373896</v>
      </c>
      <c r="L2318">
        <v>-0.37301253412146274</v>
      </c>
      <c r="M2318">
        <f t="shared" ca="1" si="36"/>
        <v>2.0052187822375762</v>
      </c>
    </row>
    <row r="2319" spans="1:13" x14ac:dyDescent="0.25">
      <c r="A2319" s="9"/>
      <c r="H2319" s="9"/>
      <c r="J2319">
        <v>17</v>
      </c>
      <c r="K2319">
        <f ca="1">SIMULATION!$D$3*SIMULATION!$D$17/$H2302/(SIMULATION!$D$17-$I2302)*(((EXP(-$I2302*$J2319))/(1-EXP(-SIMULATION!$D$4*$I2302)))-(EXP(-SIMULATION!$D$17*$J2319)/(1-EXP(-SIMULATION!$D$4*SIMULATION!$D$17))))</f>
        <v>3.1566594001249317</v>
      </c>
      <c r="L2319">
        <v>-8.1205700804589609E-2</v>
      </c>
      <c r="M2319">
        <f t="shared" ca="1" si="36"/>
        <v>2.9003206613363912</v>
      </c>
    </row>
    <row r="2320" spans="1:13" x14ac:dyDescent="0.25">
      <c r="A2320" s="9"/>
      <c r="H2320" s="9"/>
      <c r="J2320">
        <v>18</v>
      </c>
      <c r="K2320">
        <f ca="1">SIMULATION!$D$3*SIMULATION!$D$17/$H2302/(SIMULATION!$D$17-$I2302)*(((EXP(-$I2302*$J2320))/(1-EXP(-SIMULATION!$D$4*$I2302)))-(EXP(-SIMULATION!$D$17*$J2320)/(1-EXP(-SIMULATION!$D$4*SIMULATION!$D$17))))</f>
        <v>3.1155741759256856</v>
      </c>
      <c r="L2320">
        <v>0.21656778068784141</v>
      </c>
      <c r="M2320">
        <f t="shared" ca="1" si="36"/>
        <v>3.7903071607742618</v>
      </c>
    </row>
    <row r="2321" spans="1:13" x14ac:dyDescent="0.25">
      <c r="A2321" s="9"/>
      <c r="H2321" s="9"/>
      <c r="J2321">
        <v>19</v>
      </c>
      <c r="K2321">
        <f ca="1">SIMULATION!$D$3*SIMULATION!$D$17/$H2302/(SIMULATION!$D$17-$I2302)*(((EXP(-$I2302*$J2321))/(1-EXP(-SIMULATION!$D$4*$I2302)))-(EXP(-SIMULATION!$D$17*$J2321)/(1-EXP(-SIMULATION!$D$4*SIMULATION!$D$17))))</f>
        <v>3.0749572744706928</v>
      </c>
      <c r="L2321">
        <v>-0.27836313746577129</v>
      </c>
      <c r="M2321">
        <f t="shared" ca="1" si="36"/>
        <v>2.2190025199758336</v>
      </c>
    </row>
    <row r="2322" spans="1:13" x14ac:dyDescent="0.25">
      <c r="A2322" s="9"/>
      <c r="H2322" s="9"/>
      <c r="J2322">
        <v>20</v>
      </c>
      <c r="K2322">
        <f ca="1">SIMULATION!$D$3*SIMULATION!$D$17/$H2302/(SIMULATION!$D$17-$I2302)*(((EXP(-$I2302*$J2322))/(1-EXP(-SIMULATION!$D$4*$I2302)))-(EXP(-SIMULATION!$D$17*$J2322)/(1-EXP(-SIMULATION!$D$4*SIMULATION!$D$17))))</f>
        <v>3.034827324721725</v>
      </c>
      <c r="L2322">
        <v>-0.6277664949012518</v>
      </c>
      <c r="M2322">
        <f t="shared" ca="1" si="36"/>
        <v>1.1296644124506245</v>
      </c>
    </row>
    <row r="2323" spans="1:13" x14ac:dyDescent="0.25">
      <c r="A2323" s="9"/>
      <c r="H2323" s="9"/>
      <c r="J2323">
        <v>21</v>
      </c>
      <c r="K2323">
        <f ca="1">SIMULATION!$D$3*SIMULATION!$D$17/$H2302/(SIMULATION!$D$17-$I2302)*(((EXP(-$I2302*$J2323))/(1-EXP(-SIMULATION!$D$4*$I2302)))-(EXP(-SIMULATION!$D$17*$J2323)/(1-EXP(-SIMULATION!$D$4*SIMULATION!$D$17))))</f>
        <v>2.9951938214247975</v>
      </c>
      <c r="L2323">
        <v>-2.1757121058293756E-2</v>
      </c>
      <c r="M2323">
        <f t="shared" ca="1" si="36"/>
        <v>2.9300270268590047</v>
      </c>
    </row>
    <row r="2324" spans="1:13" x14ac:dyDescent="0.25">
      <c r="A2324" s="9"/>
      <c r="H2324" s="9"/>
      <c r="J2324">
        <v>22</v>
      </c>
      <c r="K2324">
        <f ca="1">SIMULATION!$D$3*SIMULATION!$D$17/$H2302/(SIMULATION!$D$17-$I2302)*(((EXP(-$I2302*$J2324))/(1-EXP(-SIMULATION!$D$4*$I2302)))-(EXP(-SIMULATION!$D$17*$J2324)/(1-EXP(-SIMULATION!$D$4*SIMULATION!$D$17))))</f>
        <v>2.9560604378457662</v>
      </c>
      <c r="L2324">
        <v>-0.21598393573927688</v>
      </c>
      <c r="M2324">
        <f t="shared" ca="1" si="36"/>
        <v>2.3175988701966674</v>
      </c>
    </row>
    <row r="2325" spans="1:13" x14ac:dyDescent="0.25">
      <c r="A2325" s="9"/>
      <c r="H2325" s="9"/>
      <c r="J2325">
        <v>23</v>
      </c>
      <c r="K2325">
        <f ca="1">SIMULATION!$D$3*SIMULATION!$D$17/$H2302/(SIMULATION!$D$17-$I2302)*(((EXP(-$I2302*$J2325))/(1-EXP(-SIMULATION!$D$4*$I2302)))-(EXP(-SIMULATION!$D$17*$J2325)/(1-EXP(-SIMULATION!$D$4*SIMULATION!$D$17))))</f>
        <v>2.9174271482339784</v>
      </c>
      <c r="L2325">
        <v>-0.44994531043409741</v>
      </c>
      <c r="M2325">
        <f t="shared" ca="1" si="36"/>
        <v>1.6047444843529777</v>
      </c>
    </row>
    <row r="2326" spans="1:13" x14ac:dyDescent="0.25">
      <c r="A2326" s="9"/>
      <c r="H2326" s="9"/>
      <c r="J2326">
        <v>24</v>
      </c>
      <c r="K2326">
        <f ca="1">SIMULATION!$D$3*SIMULATION!$D$17/$H2302/(SIMULATION!$D$17-$I2302)*(((EXP(-$I2302*$J2326))/(1-EXP(-SIMULATION!$D$4*$I2302)))-(EXP(-SIMULATION!$D$17*$J2326)/(1-EXP(-SIMULATION!$D$4*SIMULATION!$D$17))))</f>
        <v>2.8792915875362124</v>
      </c>
      <c r="L2326">
        <v>0.80900602200028993</v>
      </c>
      <c r="M2326">
        <f t="shared" ca="1" si="36"/>
        <v>5.2086558209477829</v>
      </c>
    </row>
    <row r="2327" spans="1:13" x14ac:dyDescent="0.25">
      <c r="A2327" s="9">
        <v>94</v>
      </c>
      <c r="B2327" s="2">
        <f ca="1">NORMINV(RAND(),SIMULATION!D7,SIMULATION!D8)</f>
        <v>60.360873168234662</v>
      </c>
      <c r="C2327" s="2">
        <v>2</v>
      </c>
      <c r="D2327" s="2">
        <f ca="1">SIMULATION!$D$11*(1+(SIMULATION!$D$12*LN(1+$C2327)))*(1+(SIMULATION!$D$13*(($B2327/63.5)-1)))</f>
        <v>10.004944270285938</v>
      </c>
      <c r="E2327" s="2">
        <v>3.7671232246685544E-3</v>
      </c>
      <c r="F2327" s="2">
        <f ca="1">D2327*(1+E2327)</f>
        <v>10.042634128208046</v>
      </c>
      <c r="G2327" s="2">
        <v>4.66114254461827E-2</v>
      </c>
      <c r="H2327" s="9">
        <f>SIMULATION!$D$15*EXP($G$2327)</f>
        <v>231.28933162407873</v>
      </c>
      <c r="I2327" s="2">
        <f ca="1">$F2327/$H2327</f>
        <v>4.3420222012360829E-2</v>
      </c>
      <c r="J2327">
        <v>0</v>
      </c>
      <c r="K2327">
        <f ca="1">SIMULATION!$D$3*SIMULATION!$D$17/$H2327/(SIMULATION!$D$17-$I2327)*(((EXP(-$I2327*$J2327))/(1-EXP(-SIMULATION!$D$4*$I2327)))-(EXP(-SIMULATION!$D$17*$J2327)/(1-EXP(-SIMULATION!$D$4*SIMULATION!$D$17))))</f>
        <v>1.4358588525136649</v>
      </c>
      <c r="L2327">
        <v>0.17832840546055242</v>
      </c>
      <c r="M2327">
        <f t="shared" ca="1" si="36"/>
        <v>1.6919132721488452</v>
      </c>
    </row>
    <row r="2328" spans="1:13" x14ac:dyDescent="0.25">
      <c r="A2328" s="9"/>
      <c r="H2328" s="9"/>
      <c r="J2328">
        <v>1</v>
      </c>
      <c r="K2328">
        <f ca="1">SIMULATION!$D$3*SIMULATION!$D$17/$H2327/(SIMULATION!$D$17-$I2327)*(((EXP(-$I2327*$J2328))/(1-EXP(-SIMULATION!$D$4*$I2327)))-(EXP(-SIMULATION!$D$17*$J2328)/(1-EXP(-SIMULATION!$D$4*SIMULATION!$D$17))))</f>
        <v>2.209359106989182</v>
      </c>
      <c r="L2328">
        <v>0.44678894503140676</v>
      </c>
      <c r="M2328">
        <f t="shared" ca="1" si="36"/>
        <v>3.1964763315964095</v>
      </c>
    </row>
    <row r="2329" spans="1:13" x14ac:dyDescent="0.25">
      <c r="A2329" s="9"/>
      <c r="H2329" s="9"/>
      <c r="J2329">
        <v>2</v>
      </c>
      <c r="K2329">
        <f ca="1">SIMULATION!$D$3*SIMULATION!$D$17/$H2327/(SIMULATION!$D$17-$I2327)*(((EXP(-$I2327*$J2329))/(1-EXP(-SIMULATION!$D$4*$I2327)))-(EXP(-SIMULATION!$D$17*$J2329)/(1-EXP(-SIMULATION!$D$4*SIMULATION!$D$17))))</f>
        <v>2.6502562715599782</v>
      </c>
      <c r="L2329">
        <v>-2.6880250864381467E-2</v>
      </c>
      <c r="M2329">
        <f t="shared" ca="1" si="36"/>
        <v>2.5790167181255454</v>
      </c>
    </row>
    <row r="2330" spans="1:13" x14ac:dyDescent="0.25">
      <c r="A2330" s="9"/>
      <c r="H2330" s="9"/>
      <c r="J2330">
        <v>3</v>
      </c>
      <c r="K2330">
        <f ca="1">SIMULATION!$D$3*SIMULATION!$D$17/$H2327/(SIMULATION!$D$17-$I2327)*(((EXP(-$I2327*$J2330))/(1-EXP(-SIMULATION!$D$4*$I2327)))-(EXP(-SIMULATION!$D$17*$J2330)/(1-EXP(-SIMULATION!$D$4*SIMULATION!$D$17))))</f>
        <v>2.8803409866236289</v>
      </c>
      <c r="L2330">
        <v>-0.22192967111178638</v>
      </c>
      <c r="M2330">
        <f t="shared" ca="1" si="36"/>
        <v>2.2411078587724487</v>
      </c>
    </row>
    <row r="2331" spans="1:13" x14ac:dyDescent="0.25">
      <c r="A2331" s="9"/>
      <c r="H2331" s="9"/>
      <c r="J2331">
        <v>4</v>
      </c>
      <c r="K2331">
        <f ca="1">SIMULATION!$D$3*SIMULATION!$D$17/$H2327/(SIMULATION!$D$17-$I2327)*(((EXP(-$I2327*$J2331))/(1-EXP(-SIMULATION!$D$4*$I2327)))-(EXP(-SIMULATION!$D$17*$J2331)/(1-EXP(-SIMULATION!$D$4*SIMULATION!$D$17))))</f>
        <v>2.9775607453445638</v>
      </c>
      <c r="L2331">
        <v>-0.5166176928617815</v>
      </c>
      <c r="M2331">
        <f t="shared" ca="1" si="36"/>
        <v>1.4393001827288487</v>
      </c>
    </row>
    <row r="2332" spans="1:13" x14ac:dyDescent="0.25">
      <c r="A2332" s="9"/>
      <c r="H2332" s="9"/>
      <c r="J2332">
        <v>5</v>
      </c>
      <c r="K2332">
        <f ca="1">SIMULATION!$D$3*SIMULATION!$D$17/$H2327/(SIMULATION!$D$17-$I2327)*(((EXP(-$I2327*$J2332))/(1-EXP(-SIMULATION!$D$4*$I2327)))-(EXP(-SIMULATION!$D$17*$J2332)/(1-EXP(-SIMULATION!$D$4*SIMULATION!$D$17))))</f>
        <v>2.9917714904147403</v>
      </c>
      <c r="L2332">
        <v>3.80232953263527E-2</v>
      </c>
      <c r="M2332">
        <f t="shared" ca="1" si="36"/>
        <v>3.1055285013437421</v>
      </c>
    </row>
    <row r="2333" spans="1:13" x14ac:dyDescent="0.25">
      <c r="A2333" s="9"/>
      <c r="H2333" s="9"/>
      <c r="J2333">
        <v>6</v>
      </c>
      <c r="K2333">
        <f ca="1">SIMULATION!$D$3*SIMULATION!$D$17/$H2327/(SIMULATION!$D$17-$I2327)*(((EXP(-$I2327*$J2333))/(1-EXP(-SIMULATION!$D$4*$I2327)))-(EXP(-SIMULATION!$D$17*$J2333)/(1-EXP(-SIMULATION!$D$4*SIMULATION!$D$17))))</f>
        <v>2.9548314410707035</v>
      </c>
      <c r="L2333">
        <v>-2.4506313710395466E-2</v>
      </c>
      <c r="M2333">
        <f t="shared" ca="1" si="36"/>
        <v>2.882419414814485</v>
      </c>
    </row>
    <row r="2334" spans="1:13" x14ac:dyDescent="0.25">
      <c r="A2334" s="9"/>
      <c r="H2334" s="9"/>
      <c r="J2334">
        <v>7</v>
      </c>
      <c r="K2334">
        <f ca="1">SIMULATION!$D$3*SIMULATION!$D$17/$H2327/(SIMULATION!$D$17-$I2327)*(((EXP(-$I2327*$J2334))/(1-EXP(-SIMULATION!$D$4*$I2327)))-(EXP(-SIMULATION!$D$17*$J2334)/(1-EXP(-SIMULATION!$D$4*SIMULATION!$D$17))))</f>
        <v>2.8870692914985185</v>
      </c>
      <c r="L2334">
        <v>0.53413061110629112</v>
      </c>
      <c r="M2334">
        <f t="shared" ca="1" si="36"/>
        <v>4.4291413764728294</v>
      </c>
    </row>
    <row r="2335" spans="1:13" x14ac:dyDescent="0.25">
      <c r="A2335" s="9"/>
      <c r="H2335" s="9"/>
      <c r="J2335">
        <v>8</v>
      </c>
      <c r="K2335">
        <f ca="1">SIMULATION!$D$3*SIMULATION!$D$17/$H2327/(SIMULATION!$D$17-$I2327)*(((EXP(-$I2327*$J2335))/(1-EXP(-SIMULATION!$D$4*$I2327)))-(EXP(-SIMULATION!$D$17*$J2335)/(1-EXP(-SIMULATION!$D$4*SIMULATION!$D$17))))</f>
        <v>2.8014290256735319</v>
      </c>
      <c r="L2335">
        <v>0.12054800962324363</v>
      </c>
      <c r="M2335">
        <f t="shared" ca="1" si="36"/>
        <v>3.1391357188192588</v>
      </c>
    </row>
    <row r="2336" spans="1:13" x14ac:dyDescent="0.25">
      <c r="A2336" s="9"/>
      <c r="H2336" s="9"/>
      <c r="J2336">
        <v>9</v>
      </c>
      <c r="K2336">
        <f ca="1">SIMULATION!$D$3*SIMULATION!$D$17/$H2327/(SIMULATION!$D$17-$I2327)*(((EXP(-$I2327*$J2336))/(1-EXP(-SIMULATION!$D$4*$I2327)))-(EXP(-SIMULATION!$D$17*$J2336)/(1-EXP(-SIMULATION!$D$4*SIMULATION!$D$17))))</f>
        <v>2.7061258585656831</v>
      </c>
      <c r="L2336">
        <v>-0.35019770502614367</v>
      </c>
      <c r="M2336">
        <f t="shared" ca="1" si="36"/>
        <v>1.7584467933840782</v>
      </c>
    </row>
    <row r="2337" spans="1:13" x14ac:dyDescent="0.25">
      <c r="A2337" s="9"/>
      <c r="H2337" s="9"/>
      <c r="J2337">
        <v>10</v>
      </c>
      <c r="K2337">
        <f ca="1">SIMULATION!$D$3*SIMULATION!$D$17/$H2327/(SIMULATION!$D$17-$I2327)*(((EXP(-$I2327*$J2337))/(1-EXP(-SIMULATION!$D$4*$I2327)))-(EXP(-SIMULATION!$D$17*$J2337)/(1-EXP(-SIMULATION!$D$4*SIMULATION!$D$17))))</f>
        <v>2.6063480776369787</v>
      </c>
      <c r="L2337">
        <v>0.13207021003356803</v>
      </c>
      <c r="M2337">
        <f t="shared" ca="1" si="36"/>
        <v>2.9505690156710807</v>
      </c>
    </row>
    <row r="2338" spans="1:13" x14ac:dyDescent="0.25">
      <c r="A2338" s="9"/>
      <c r="H2338" s="9"/>
      <c r="J2338">
        <v>11</v>
      </c>
      <c r="K2338">
        <f ca="1">SIMULATION!$D$3*SIMULATION!$D$17/$H2327/(SIMULATION!$D$17-$I2327)*(((EXP(-$I2327*$J2338))/(1-EXP(-SIMULATION!$D$4*$I2327)))-(EXP(-SIMULATION!$D$17*$J2338)/(1-EXP(-SIMULATION!$D$4*SIMULATION!$D$17))))</f>
        <v>2.5053474804624458</v>
      </c>
      <c r="L2338">
        <v>0.58567427400792038</v>
      </c>
      <c r="M2338">
        <f t="shared" ca="1" si="36"/>
        <v>3.9726650472198615</v>
      </c>
    </row>
    <row r="2339" spans="1:13" x14ac:dyDescent="0.25">
      <c r="A2339" s="9"/>
      <c r="H2339" s="9"/>
      <c r="J2339">
        <v>12</v>
      </c>
      <c r="K2339">
        <f ca="1">SIMULATION!$D$3*SIMULATION!$D$17/$H2327/(SIMULATION!$D$17-$I2327)*(((EXP(-$I2327*$J2339))/(1-EXP(-SIMULATION!$D$4*$I2327)))-(EXP(-SIMULATION!$D$17*$J2339)/(1-EXP(-SIMULATION!$D$4*SIMULATION!$D$17))))</f>
        <v>2.405138016011553</v>
      </c>
      <c r="L2339">
        <v>0.33210001358815566</v>
      </c>
      <c r="M2339">
        <f t="shared" ca="1" si="36"/>
        <v>3.203884383810379</v>
      </c>
    </row>
    <row r="2340" spans="1:13" x14ac:dyDescent="0.25">
      <c r="A2340" s="9"/>
      <c r="H2340" s="9"/>
      <c r="J2340">
        <v>13</v>
      </c>
      <c r="K2340">
        <f ca="1">SIMULATION!$D$3*SIMULATION!$D$17/$H2327/(SIMULATION!$D$17-$I2327)*(((EXP(-$I2327*$J2340))/(1-EXP(-SIMULATION!$D$4*$I2327)))-(EXP(-SIMULATION!$D$17*$J2340)/(1-EXP(-SIMULATION!$D$4*SIMULATION!$D$17))))</f>
        <v>2.3069433591715272</v>
      </c>
      <c r="L2340">
        <v>0.50047992348972969</v>
      </c>
      <c r="M2340">
        <f t="shared" ca="1" si="36"/>
        <v>3.4615221950648332</v>
      </c>
    </row>
    <row r="2341" spans="1:13" x14ac:dyDescent="0.25">
      <c r="A2341" s="9"/>
      <c r="H2341" s="9"/>
      <c r="J2341">
        <v>14</v>
      </c>
      <c r="K2341">
        <f ca="1">SIMULATION!$D$3*SIMULATION!$D$17/$H2327/(SIMULATION!$D$17-$I2327)*(((EXP(-$I2327*$J2341))/(1-EXP(-SIMULATION!$D$4*$I2327)))-(EXP(-SIMULATION!$D$17*$J2341)/(1-EXP(-SIMULATION!$D$4*SIMULATION!$D$17))))</f>
        <v>2.2114836011962131</v>
      </c>
      <c r="L2341">
        <v>0.23392114409753614</v>
      </c>
      <c r="M2341">
        <f t="shared" ca="1" si="36"/>
        <v>2.7287963753409707</v>
      </c>
    </row>
    <row r="2342" spans="1:13" x14ac:dyDescent="0.25">
      <c r="A2342" s="9"/>
      <c r="H2342" s="9"/>
      <c r="J2342">
        <v>15</v>
      </c>
      <c r="K2342">
        <f ca="1">SIMULATION!$D$3*SIMULATION!$D$17/$H2327/(SIMULATION!$D$17-$I2327)*(((EXP(-$I2327*$J2342))/(1-EXP(-SIMULATION!$D$4*$I2327)))-(EXP(-SIMULATION!$D$17*$J2342)/(1-EXP(-SIMULATION!$D$4*SIMULATION!$D$17))))</f>
        <v>2.1191588470955414</v>
      </c>
      <c r="L2342">
        <v>0.19001247769714594</v>
      </c>
      <c r="M2342">
        <f t="shared" ca="1" si="36"/>
        <v>2.5218254702659926</v>
      </c>
    </row>
    <row r="2343" spans="1:13" x14ac:dyDescent="0.25">
      <c r="A2343" s="9"/>
      <c r="H2343" s="9"/>
      <c r="J2343">
        <v>16</v>
      </c>
      <c r="K2343">
        <f ca="1">SIMULATION!$D$3*SIMULATION!$D$17/$H2327/(SIMULATION!$D$17-$I2327)*(((EXP(-$I2327*$J2343))/(1-EXP(-SIMULATION!$D$4*$I2327)))-(EXP(-SIMULATION!$D$17*$J2343)/(1-EXP(-SIMULATION!$D$4*SIMULATION!$D$17))))</f>
        <v>2.0301667536231767</v>
      </c>
      <c r="L2343">
        <v>-3.7703656066873037E-2</v>
      </c>
      <c r="M2343">
        <f t="shared" ca="1" si="36"/>
        <v>1.9536220445861681</v>
      </c>
    </row>
    <row r="2344" spans="1:13" x14ac:dyDescent="0.25">
      <c r="A2344" s="9"/>
      <c r="H2344" s="9"/>
      <c r="J2344">
        <v>17</v>
      </c>
      <c r="K2344">
        <f ca="1">SIMULATION!$D$3*SIMULATION!$D$17/$H2327/(SIMULATION!$D$17-$I2327)*(((EXP(-$I2327*$J2344))/(1-EXP(-SIMULATION!$D$4*$I2327)))-(EXP(-SIMULATION!$D$17*$J2344)/(1-EXP(-SIMULATION!$D$4*SIMULATION!$D$17))))</f>
        <v>1.944577739711052</v>
      </c>
      <c r="L2344">
        <v>0.37564861174400782</v>
      </c>
      <c r="M2344">
        <f t="shared" ca="1" si="36"/>
        <v>2.6750556680618094</v>
      </c>
    </row>
    <row r="2345" spans="1:13" x14ac:dyDescent="0.25">
      <c r="A2345" s="9"/>
      <c r="H2345" s="9"/>
      <c r="J2345">
        <v>18</v>
      </c>
      <c r="K2345">
        <f ca="1">SIMULATION!$D$3*SIMULATION!$D$17/$H2327/(SIMULATION!$D$17-$I2327)*(((EXP(-$I2327*$J2345))/(1-EXP(-SIMULATION!$D$4*$I2327)))-(EXP(-SIMULATION!$D$17*$J2345)/(1-EXP(-SIMULATION!$D$4*SIMULATION!$D$17))))</f>
        <v>1.8623830770866756</v>
      </c>
      <c r="L2345">
        <v>-0.12453452518840091</v>
      </c>
      <c r="M2345">
        <f t="shared" ca="1" si="36"/>
        <v>1.6304520848627735</v>
      </c>
    </row>
    <row r="2346" spans="1:13" x14ac:dyDescent="0.25">
      <c r="A2346" s="9"/>
      <c r="H2346" s="9"/>
      <c r="J2346">
        <v>19</v>
      </c>
      <c r="K2346">
        <f ca="1">SIMULATION!$D$3*SIMULATION!$D$17/$H2327/(SIMULATION!$D$17-$I2327)*(((EXP(-$I2327*$J2346))/(1-EXP(-SIMULATION!$D$4*$I2327)))-(EXP(-SIMULATION!$D$17*$J2346)/(1-EXP(-SIMULATION!$D$4*SIMULATION!$D$17))))</f>
        <v>1.7835256063595941</v>
      </c>
      <c r="L2346">
        <v>-0.12222609073271638</v>
      </c>
      <c r="M2346">
        <f t="shared" ca="1" si="36"/>
        <v>1.5655322437725634</v>
      </c>
    </row>
    <row r="2347" spans="1:13" x14ac:dyDescent="0.25">
      <c r="A2347" s="9"/>
      <c r="H2347" s="9"/>
      <c r="J2347">
        <v>20</v>
      </c>
      <c r="K2347">
        <f ca="1">SIMULATION!$D$3*SIMULATION!$D$17/$H2327/(SIMULATION!$D$17-$I2327)*(((EXP(-$I2327*$J2347))/(1-EXP(-SIMULATION!$D$4*$I2327)))-(EXP(-SIMULATION!$D$17*$J2347)/(1-EXP(-SIMULATION!$D$4*SIMULATION!$D$17))))</f>
        <v>1.7079193234016057</v>
      </c>
      <c r="L2347">
        <v>2.7340692336269904E-2</v>
      </c>
      <c r="M2347">
        <f t="shared" ca="1" si="36"/>
        <v>1.7546150201578994</v>
      </c>
    </row>
    <row r="2348" spans="1:13" x14ac:dyDescent="0.25">
      <c r="A2348" s="9"/>
      <c r="H2348" s="9"/>
      <c r="J2348">
        <v>21</v>
      </c>
      <c r="K2348">
        <f ca="1">SIMULATION!$D$3*SIMULATION!$D$17/$H2327/(SIMULATION!$D$17-$I2327)*(((EXP(-$I2327*$J2348))/(1-EXP(-SIMULATION!$D$4*$I2327)))-(EXP(-SIMULATION!$D$17*$J2348)/(1-EXP(-SIMULATION!$D$4*SIMULATION!$D$17))))</f>
        <v>1.6354618376725878</v>
      </c>
      <c r="L2348">
        <v>-4.5257537477102164E-2</v>
      </c>
      <c r="M2348">
        <f t="shared" ca="1" si="36"/>
        <v>1.5614448622617503</v>
      </c>
    </row>
    <row r="2349" spans="1:13" x14ac:dyDescent="0.25">
      <c r="A2349" s="9"/>
      <c r="H2349" s="9"/>
      <c r="J2349">
        <v>22</v>
      </c>
      <c r="K2349">
        <f ca="1">SIMULATION!$D$3*SIMULATION!$D$17/$H2327/(SIMULATION!$D$17-$I2327)*(((EXP(-$I2327*$J2349))/(1-EXP(-SIMULATION!$D$4*$I2327)))-(EXP(-SIMULATION!$D$17*$J2349)/(1-EXP(-SIMULATION!$D$4*SIMULATION!$D$17))))</f>
        <v>1.5660422666720375</v>
      </c>
      <c r="L2349">
        <v>7.2096847139040451E-2</v>
      </c>
      <c r="M2349">
        <f t="shared" ca="1" si="36"/>
        <v>1.6789489765855676</v>
      </c>
    </row>
    <row r="2350" spans="1:13" x14ac:dyDescent="0.25">
      <c r="A2350" s="9"/>
      <c r="H2350" s="9"/>
      <c r="J2350">
        <v>23</v>
      </c>
      <c r="K2350">
        <f ca="1">SIMULATION!$D$3*SIMULATION!$D$17/$H2327/(SIMULATION!$D$17-$I2327)*(((EXP(-$I2327*$J2350))/(1-EXP(-SIMULATION!$D$4*$I2327)))-(EXP(-SIMULATION!$D$17*$J2350)/(1-EXP(-SIMULATION!$D$4*SIMULATION!$D$17))))</f>
        <v>1.4995462095370931</v>
      </c>
      <c r="L2350">
        <v>-0.21014150475591045</v>
      </c>
      <c r="M2350">
        <f t="shared" ca="1" si="36"/>
        <v>1.1844293126139465</v>
      </c>
    </row>
    <row r="2351" spans="1:13" x14ac:dyDescent="0.25">
      <c r="A2351" s="9"/>
      <c r="H2351" s="9"/>
      <c r="J2351">
        <v>24</v>
      </c>
      <c r="K2351">
        <f ca="1">SIMULATION!$D$3*SIMULATION!$D$17/$H2327/(SIMULATION!$D$17-$I2327)*(((EXP(-$I2327*$J2351))/(1-EXP(-SIMULATION!$D$4*$I2327)))-(EXP(-SIMULATION!$D$17*$J2351)/(1-EXP(-SIMULATION!$D$4*SIMULATION!$D$17))))</f>
        <v>1.4358588525136649</v>
      </c>
      <c r="L2351">
        <v>0.39979783362361881</v>
      </c>
      <c r="M2351">
        <f t="shared" ca="1" si="36"/>
        <v>2.0099121111379232</v>
      </c>
    </row>
    <row r="2352" spans="1:13" x14ac:dyDescent="0.25">
      <c r="A2352" s="9">
        <v>95</v>
      </c>
      <c r="B2352" s="2">
        <f ca="1">NORMINV(RAND(),SIMULATION!D7,SIMULATION!D8)</f>
        <v>52.370428396886595</v>
      </c>
      <c r="C2352" s="2">
        <v>2</v>
      </c>
      <c r="D2352" s="2">
        <f ca="1">SIMULATION!$D$11*(1+(SIMULATION!$D$12*LN(1+$C2352)))*(1+(SIMULATION!$D$13*(($B2352/63.5)-1)))</f>
        <v>9.4115599605452402</v>
      </c>
      <c r="E2352" s="2">
        <v>-8.2001568110298087E-2</v>
      </c>
      <c r="F2352" s="2">
        <f ca="1">D2352*(1+E2352)</f>
        <v>8.6397972854164351</v>
      </c>
      <c r="G2352" s="2">
        <v>1.4233891248230781</v>
      </c>
      <c r="H2352" s="9">
        <f>SIMULATION!$D$15*EXP($G$2352)</f>
        <v>916.39467887138892</v>
      </c>
      <c r="I2352" s="2">
        <f ca="1">$F2352/$H2352</f>
        <v>9.4280308306209457E-3</v>
      </c>
      <c r="J2352">
        <v>0</v>
      </c>
      <c r="K2352">
        <f ca="1">SIMULATION!$D$3*SIMULATION!$D$17/$H2352/(SIMULATION!$D$17-$I2352)*(((EXP(-$I2352*$J2352))/(1-EXP(-SIMULATION!$D$4*$I2352)))-(EXP(-SIMULATION!$D$17*$J2352)/(1-EXP(-SIMULATION!$D$4*SIMULATION!$D$17))))</f>
        <v>2.4148205153029276</v>
      </c>
      <c r="L2352">
        <v>-0.13289461851772505</v>
      </c>
      <c r="M2352">
        <f t="shared" ca="1" si="36"/>
        <v>2.0939038641329688</v>
      </c>
    </row>
    <row r="2353" spans="1:13" x14ac:dyDescent="0.25">
      <c r="A2353" s="9"/>
      <c r="H2353" s="9"/>
      <c r="J2353">
        <v>1</v>
      </c>
      <c r="K2353">
        <f ca="1">SIMULATION!$D$3*SIMULATION!$D$17/$H2352/(SIMULATION!$D$17-$I2352)*(((EXP(-$I2352*$J2353))/(1-EXP(-SIMULATION!$D$4*$I2352)))-(EXP(-SIMULATION!$D$17*$J2353)/(1-EXP(-SIMULATION!$D$4*SIMULATION!$D$17))))</f>
        <v>2.6066470571914842</v>
      </c>
      <c r="L2353">
        <v>-0.37060118111299462</v>
      </c>
      <c r="M2353">
        <f t="shared" ca="1" si="36"/>
        <v>1.6406205790516086</v>
      </c>
    </row>
    <row r="2354" spans="1:13" x14ac:dyDescent="0.25">
      <c r="A2354" s="9"/>
      <c r="H2354" s="9"/>
      <c r="J2354">
        <v>2</v>
      </c>
      <c r="K2354">
        <f ca="1">SIMULATION!$D$3*SIMULATION!$D$17/$H2352/(SIMULATION!$D$17-$I2352)*(((EXP(-$I2352*$J2354))/(1-EXP(-SIMULATION!$D$4*$I2352)))-(EXP(-SIMULATION!$D$17*$J2354)/(1-EXP(-SIMULATION!$D$4*SIMULATION!$D$17))))</f>
        <v>2.7196351870497373</v>
      </c>
      <c r="L2354">
        <v>9.5700526211762144E-2</v>
      </c>
      <c r="M2354">
        <f t="shared" ca="1" si="36"/>
        <v>2.9799057055544211</v>
      </c>
    </row>
    <row r="2355" spans="1:13" x14ac:dyDescent="0.25">
      <c r="A2355" s="9"/>
      <c r="H2355" s="9"/>
      <c r="J2355">
        <v>3</v>
      </c>
      <c r="K2355">
        <f ca="1">SIMULATION!$D$3*SIMULATION!$D$17/$H2352/(SIMULATION!$D$17-$I2352)*(((EXP(-$I2352*$J2355))/(1-EXP(-SIMULATION!$D$4*$I2352)))-(EXP(-SIMULATION!$D$17*$J2355)/(1-EXP(-SIMULATION!$D$4*SIMULATION!$D$17))))</f>
        <v>2.782195013215889</v>
      </c>
      <c r="L2355">
        <v>-0.12605670442963651</v>
      </c>
      <c r="M2355">
        <f t="shared" ca="1" si="36"/>
        <v>2.4314806787693248</v>
      </c>
    </row>
    <row r="2356" spans="1:13" x14ac:dyDescent="0.25">
      <c r="A2356" s="9"/>
      <c r="H2356" s="9"/>
      <c r="J2356">
        <v>4</v>
      </c>
      <c r="K2356">
        <f ca="1">SIMULATION!$D$3*SIMULATION!$D$17/$H2352/(SIMULATION!$D$17-$I2352)*(((EXP(-$I2352*$J2356))/(1-EXP(-SIMULATION!$D$4*$I2352)))-(EXP(-SIMULATION!$D$17*$J2356)/(1-EXP(-SIMULATION!$D$4*SIMULATION!$D$17))))</f>
        <v>2.812531547628093</v>
      </c>
      <c r="L2356">
        <v>-2.3774602067434158E-2</v>
      </c>
      <c r="M2356">
        <f t="shared" ca="1" si="36"/>
        <v>2.7456647292811303</v>
      </c>
    </row>
    <row r="2357" spans="1:13" x14ac:dyDescent="0.25">
      <c r="A2357" s="9"/>
      <c r="H2357" s="9"/>
      <c r="J2357">
        <v>5</v>
      </c>
      <c r="K2357">
        <f ca="1">SIMULATION!$D$3*SIMULATION!$D$17/$H2352/(SIMULATION!$D$17-$I2352)*(((EXP(-$I2352*$J2357))/(1-EXP(-SIMULATION!$D$4*$I2352)))-(EXP(-SIMULATION!$D$17*$J2357)/(1-EXP(-SIMULATION!$D$4*SIMULATION!$D$17))))</f>
        <v>2.822310136924453</v>
      </c>
      <c r="L2357">
        <v>0.29860915273528504</v>
      </c>
      <c r="M2357">
        <f t="shared" ca="1" si="36"/>
        <v>3.6650777756676702</v>
      </c>
    </row>
    <row r="2358" spans="1:13" x14ac:dyDescent="0.25">
      <c r="A2358" s="9"/>
      <c r="H2358" s="9"/>
      <c r="J2358">
        <v>6</v>
      </c>
      <c r="K2358">
        <f ca="1">SIMULATION!$D$3*SIMULATION!$D$17/$H2352/(SIMULATION!$D$17-$I2352)*(((EXP(-$I2352*$J2358))/(1-EXP(-SIMULATION!$D$4*$I2352)))-(EXP(-SIMULATION!$D$17*$J2358)/(1-EXP(-SIMULATION!$D$4*SIMULATION!$D$17))))</f>
        <v>2.8190053595969702</v>
      </c>
      <c r="L2358">
        <v>0.3530233938228875</v>
      </c>
      <c r="M2358">
        <f t="shared" ca="1" si="36"/>
        <v>3.814180198846802</v>
      </c>
    </row>
    <row r="2359" spans="1:13" x14ac:dyDescent="0.25">
      <c r="A2359" s="9"/>
      <c r="H2359" s="9"/>
      <c r="J2359">
        <v>7</v>
      </c>
      <c r="K2359">
        <f ca="1">SIMULATION!$D$3*SIMULATION!$D$17/$H2352/(SIMULATION!$D$17-$I2352)*(((EXP(-$I2352*$J2359))/(1-EXP(-SIMULATION!$D$4*$I2352)))-(EXP(-SIMULATION!$D$17*$J2359)/(1-EXP(-SIMULATION!$D$4*SIMULATION!$D$17))))</f>
        <v>2.8074062562333455</v>
      </c>
      <c r="L2359">
        <v>-0.46363388208627021</v>
      </c>
      <c r="M2359">
        <f t="shared" ca="1" si="36"/>
        <v>1.5057975950625972</v>
      </c>
    </row>
    <row r="2360" spans="1:13" x14ac:dyDescent="0.25">
      <c r="A2360" s="9"/>
      <c r="H2360" s="9"/>
      <c r="J2360">
        <v>8</v>
      </c>
      <c r="K2360">
        <f ca="1">SIMULATION!$D$3*SIMULATION!$D$17/$H2352/(SIMULATION!$D$17-$I2352)*(((EXP(-$I2352*$J2360))/(1-EXP(-SIMULATION!$D$4*$I2352)))-(EXP(-SIMULATION!$D$17*$J2360)/(1-EXP(-SIMULATION!$D$4*SIMULATION!$D$17))))</f>
        <v>2.7905809175213316</v>
      </c>
      <c r="L2360">
        <v>-0.74975011669051672</v>
      </c>
      <c r="M2360">
        <f t="shared" ca="1" si="36"/>
        <v>0.69834254897538406</v>
      </c>
    </row>
    <row r="2361" spans="1:13" x14ac:dyDescent="0.25">
      <c r="A2361" s="9"/>
      <c r="H2361" s="9"/>
      <c r="J2361">
        <v>9</v>
      </c>
      <c r="K2361">
        <f ca="1">SIMULATION!$D$3*SIMULATION!$D$17/$H2352/(SIMULATION!$D$17-$I2352)*(((EXP(-$I2352*$J2361))/(1-EXP(-SIMULATION!$D$4*$I2352)))-(EXP(-SIMULATION!$D$17*$J2361)/(1-EXP(-SIMULATION!$D$4*SIMULATION!$D$17))))</f>
        <v>2.7704946155833676</v>
      </c>
      <c r="L2361">
        <v>-8.2818878534354726E-2</v>
      </c>
      <c r="M2361">
        <f t="shared" ca="1" si="36"/>
        <v>2.541045358535285</v>
      </c>
    </row>
    <row r="2362" spans="1:13" x14ac:dyDescent="0.25">
      <c r="A2362" s="9"/>
      <c r="H2362" s="9"/>
      <c r="J2362">
        <v>10</v>
      </c>
      <c r="K2362">
        <f ca="1">SIMULATION!$D$3*SIMULATION!$D$17/$H2352/(SIMULATION!$D$17-$I2352)*(((EXP(-$I2352*$J2362))/(1-EXP(-SIMULATION!$D$4*$I2352)))-(EXP(-SIMULATION!$D$17*$J2362)/(1-EXP(-SIMULATION!$D$4*SIMULATION!$D$17))))</f>
        <v>2.7484059174673927</v>
      </c>
      <c r="L2362">
        <v>-0.24761925814556582</v>
      </c>
      <c r="M2362">
        <f t="shared" ca="1" si="36"/>
        <v>2.0678476831012338</v>
      </c>
    </row>
    <row r="2363" spans="1:13" x14ac:dyDescent="0.25">
      <c r="A2363" s="9"/>
      <c r="H2363" s="9"/>
      <c r="J2363">
        <v>11</v>
      </c>
      <c r="K2363">
        <f ca="1">SIMULATION!$D$3*SIMULATION!$D$17/$H2352/(SIMULATION!$D$17-$I2352)*(((EXP(-$I2352*$J2363))/(1-EXP(-SIMULATION!$D$4*$I2352)))-(EXP(-SIMULATION!$D$17*$J2363)/(1-EXP(-SIMULATION!$D$4*SIMULATION!$D$17))))</f>
        <v>2.7251205242142951</v>
      </c>
      <c r="L2363">
        <v>0.35162219007258122</v>
      </c>
      <c r="M2363">
        <f t="shared" ca="1" si="36"/>
        <v>3.6833333711502658</v>
      </c>
    </row>
    <row r="2364" spans="1:13" x14ac:dyDescent="0.25">
      <c r="A2364" s="9"/>
      <c r="H2364" s="9"/>
      <c r="J2364">
        <v>12</v>
      </c>
      <c r="K2364">
        <f ca="1">SIMULATION!$D$3*SIMULATION!$D$17/$H2352/(SIMULATION!$D$17-$I2352)*(((EXP(-$I2352*$J2364))/(1-EXP(-SIMULATION!$D$4*$I2352)))-(EXP(-SIMULATION!$D$17*$J2364)/(1-EXP(-SIMULATION!$D$4*SIMULATION!$D$17))))</f>
        <v>2.701153937021723</v>
      </c>
      <c r="L2364">
        <v>5.2785584074719588E-2</v>
      </c>
      <c r="M2364">
        <f t="shared" ca="1" si="36"/>
        <v>2.8437359252631431</v>
      </c>
    </row>
    <row r="2365" spans="1:13" x14ac:dyDescent="0.25">
      <c r="A2365" s="9"/>
      <c r="H2365" s="9"/>
      <c r="J2365">
        <v>13</v>
      </c>
      <c r="K2365">
        <f ca="1">SIMULATION!$D$3*SIMULATION!$D$17/$H2352/(SIMULATION!$D$17-$I2352)*(((EXP(-$I2352*$J2365))/(1-EXP(-SIMULATION!$D$4*$I2352)))-(EXP(-SIMULATION!$D$17*$J2365)/(1-EXP(-SIMULATION!$D$4*SIMULATION!$D$17))))</f>
        <v>2.6768356975985999</v>
      </c>
      <c r="L2365">
        <v>1.4139418254320827E-2</v>
      </c>
      <c r="M2365">
        <f t="shared" ca="1" si="36"/>
        <v>2.7146845971250433</v>
      </c>
    </row>
    <row r="2366" spans="1:13" x14ac:dyDescent="0.25">
      <c r="A2366" s="9"/>
      <c r="H2366" s="9"/>
      <c r="J2366">
        <v>14</v>
      </c>
      <c r="K2366">
        <f ca="1">SIMULATION!$D$3*SIMULATION!$D$17/$H2352/(SIMULATION!$D$17-$I2352)*(((EXP(-$I2352*$J2366))/(1-EXP(-SIMULATION!$D$4*$I2352)))-(EXP(-SIMULATION!$D$17*$J2366)/(1-EXP(-SIMULATION!$D$4*SIMULATION!$D$17))))</f>
        <v>2.6523761878433798</v>
      </c>
      <c r="L2366">
        <v>-3.5597596497648161E-2</v>
      </c>
      <c r="M2366">
        <f t="shared" ca="1" si="36"/>
        <v>2.5579579705485611</v>
      </c>
    </row>
    <row r="2367" spans="1:13" x14ac:dyDescent="0.25">
      <c r="A2367" s="9"/>
      <c r="H2367" s="9"/>
      <c r="J2367">
        <v>15</v>
      </c>
      <c r="K2367">
        <f ca="1">SIMULATION!$D$3*SIMULATION!$D$17/$H2352/(SIMULATION!$D$17-$I2352)*(((EXP(-$I2352*$J2367))/(1-EXP(-SIMULATION!$D$4*$I2352)))-(EXP(-SIMULATION!$D$17*$J2367)/(1-EXP(-SIMULATION!$D$4*SIMULATION!$D$17))))</f>
        <v>2.6279094366287037</v>
      </c>
      <c r="L2367">
        <v>-0.13142376694500235</v>
      </c>
      <c r="M2367">
        <f t="shared" ca="1" si="36"/>
        <v>2.2825396792766406</v>
      </c>
    </row>
    <row r="2368" spans="1:13" x14ac:dyDescent="0.25">
      <c r="A2368" s="9"/>
      <c r="H2368" s="9"/>
      <c r="J2368">
        <v>16</v>
      </c>
      <c r="K2368">
        <f ca="1">SIMULATION!$D$3*SIMULATION!$D$17/$H2352/(SIMULATION!$D$17-$I2352)*(((EXP(-$I2352*$J2368))/(1-EXP(-SIMULATION!$D$4*$I2352)))-(EXP(-SIMULATION!$D$17*$J2368)/(1-EXP(-SIMULATION!$D$4*SIMULATION!$D$17))))</f>
        <v>2.6035205513580668</v>
      </c>
      <c r="L2368">
        <v>0.43390621200067014</v>
      </c>
      <c r="M2368">
        <f t="shared" ca="1" si="36"/>
        <v>3.7332042916637422</v>
      </c>
    </row>
    <row r="2369" spans="1:13" x14ac:dyDescent="0.25">
      <c r="A2369" s="9"/>
      <c r="H2369" s="9"/>
      <c r="J2369">
        <v>17</v>
      </c>
      <c r="K2369">
        <f ca="1">SIMULATION!$D$3*SIMULATION!$D$17/$H2352/(SIMULATION!$D$17-$I2352)*(((EXP(-$I2352*$J2369))/(1-EXP(-SIMULATION!$D$4*$I2352)))-(EXP(-SIMULATION!$D$17*$J2369)/(1-EXP(-SIMULATION!$D$4*SIMULATION!$D$17))))</f>
        <v>2.5792632967037812</v>
      </c>
      <c r="L2369">
        <v>0.24515302343030365</v>
      </c>
      <c r="M2369">
        <f t="shared" ca="1" si="36"/>
        <v>3.2115774921135256</v>
      </c>
    </row>
    <row r="2370" spans="1:13" x14ac:dyDescent="0.25">
      <c r="A2370" s="9"/>
      <c r="H2370" s="9"/>
      <c r="J2370">
        <v>18</v>
      </c>
      <c r="K2370">
        <f ca="1">SIMULATION!$D$3*SIMULATION!$D$17/$H2352/(SIMULATION!$D$17-$I2352)*(((EXP(-$I2352*$J2370))/(1-EXP(-SIMULATION!$D$4*$I2352)))-(EXP(-SIMULATION!$D$17*$J2370)/(1-EXP(-SIMULATION!$D$4*SIMULATION!$D$17))))</f>
        <v>2.5551713594201915</v>
      </c>
      <c r="L2370">
        <v>0.10240492044616786</v>
      </c>
      <c r="M2370">
        <f t="shared" ca="1" si="36"/>
        <v>2.816833479207943</v>
      </c>
    </row>
    <row r="2371" spans="1:13" x14ac:dyDescent="0.25">
      <c r="A2371" s="9"/>
      <c r="H2371" s="9"/>
      <c r="J2371">
        <v>19</v>
      </c>
      <c r="K2371">
        <f ca="1">SIMULATION!$D$3*SIMULATION!$D$17/$H2352/(SIMULATION!$D$17-$I2352)*(((EXP(-$I2352*$J2371))/(1-EXP(-SIMULATION!$D$4*$I2352)))-(EXP(-SIMULATION!$D$17*$J2371)/(1-EXP(-SIMULATION!$D$4*SIMULATION!$D$17))))</f>
        <v>2.5312655670412689</v>
      </c>
      <c r="L2371">
        <v>0.18967356178533737</v>
      </c>
      <c r="M2371">
        <f t="shared" ref="M2371:M2434" ca="1" si="37">$K2371*(1+$L2371)</f>
        <v>3.0113797229665682</v>
      </c>
    </row>
    <row r="2372" spans="1:13" x14ac:dyDescent="0.25">
      <c r="A2372" s="9"/>
      <c r="H2372" s="9"/>
      <c r="J2372">
        <v>20</v>
      </c>
      <c r="K2372">
        <f ca="1">SIMULATION!$D$3*SIMULATION!$D$17/$H2352/(SIMULATION!$D$17-$I2352)*(((EXP(-$I2352*$J2372))/(1-EXP(-SIMULATION!$D$4*$I2352)))-(EXP(-SIMULATION!$D$17*$J2372)/(1-EXP(-SIMULATION!$D$4*SIMULATION!$D$17))))</f>
        <v>2.507558513729744</v>
      </c>
      <c r="L2372">
        <v>0.23138764404722198</v>
      </c>
      <c r="M2372">
        <f t="shared" ca="1" si="37"/>
        <v>3.0877765705322231</v>
      </c>
    </row>
    <row r="2373" spans="1:13" x14ac:dyDescent="0.25">
      <c r="A2373" s="9"/>
      <c r="H2373" s="9"/>
      <c r="J2373">
        <v>21</v>
      </c>
      <c r="K2373">
        <f ca="1">SIMULATION!$D$3*SIMULATION!$D$17/$H2352/(SIMULATION!$D$17-$I2352)*(((EXP(-$I2352*$J2373))/(1-EXP(-SIMULATION!$D$4*$I2352)))-(EXP(-SIMULATION!$D$17*$J2373)/(1-EXP(-SIMULATION!$D$4*SIMULATION!$D$17))))</f>
        <v>2.484057524566623</v>
      </c>
      <c r="L2373">
        <v>0.57341940315418949</v>
      </c>
      <c r="M2373">
        <f t="shared" ca="1" si="37"/>
        <v>3.9084643077042895</v>
      </c>
    </row>
    <row r="2374" spans="1:13" x14ac:dyDescent="0.25">
      <c r="A2374" s="9"/>
      <c r="H2374" s="9"/>
      <c r="J2374">
        <v>22</v>
      </c>
      <c r="K2374">
        <f ca="1">SIMULATION!$D$3*SIMULATION!$D$17/$H2352/(SIMULATION!$D$17-$I2352)*(((EXP(-$I2352*$J2374))/(1-EXP(-SIMULATION!$D$4*$I2352)))-(EXP(-SIMULATION!$D$17*$J2374)/(1-EXP(-SIMULATION!$D$4*SIMULATION!$D$17))))</f>
        <v>2.4607665550736031</v>
      </c>
      <c r="L2374">
        <v>-0.26064302606821971</v>
      </c>
      <c r="M2374">
        <f t="shared" ca="1" si="37"/>
        <v>1.8193849137117506</v>
      </c>
    </row>
    <row r="2375" spans="1:13" x14ac:dyDescent="0.25">
      <c r="A2375" s="9"/>
      <c r="H2375" s="9"/>
      <c r="J2375">
        <v>23</v>
      </c>
      <c r="K2375">
        <f ca="1">SIMULATION!$D$3*SIMULATION!$D$17/$H2352/(SIMULATION!$D$17-$I2352)*(((EXP(-$I2352*$J2375))/(1-EXP(-SIMULATION!$D$4*$I2352)))-(EXP(-SIMULATION!$D$17*$J2375)/(1-EXP(-SIMULATION!$D$4*SIMULATION!$D$17))))</f>
        <v>2.4376874084074953</v>
      </c>
      <c r="L2375">
        <v>-0.1224869340249994</v>
      </c>
      <c r="M2375">
        <f t="shared" ca="1" si="37"/>
        <v>2.1391025516403146</v>
      </c>
    </row>
    <row r="2376" spans="1:13" x14ac:dyDescent="0.25">
      <c r="A2376" s="9"/>
      <c r="H2376" s="9"/>
      <c r="J2376">
        <v>24</v>
      </c>
      <c r="K2376">
        <f ca="1">SIMULATION!$D$3*SIMULATION!$D$17/$H2352/(SIMULATION!$D$17-$I2352)*(((EXP(-$I2352*$J2376))/(1-EXP(-SIMULATION!$D$4*$I2352)))-(EXP(-SIMULATION!$D$17*$J2376)/(1-EXP(-SIMULATION!$D$4*SIMULATION!$D$17))))</f>
        <v>2.4148205153029276</v>
      </c>
      <c r="L2376">
        <v>0.29897831101397931</v>
      </c>
      <c r="M2376">
        <f t="shared" ca="1" si="37"/>
        <v>3.1367994743701044</v>
      </c>
    </row>
    <row r="2377" spans="1:13" x14ac:dyDescent="0.25">
      <c r="A2377" s="9">
        <v>96</v>
      </c>
      <c r="B2377" s="2">
        <f ca="1">NORMINV(RAND(),SIMULATION!D7,SIMULATION!D8)</f>
        <v>59.004944488906936</v>
      </c>
      <c r="C2377" s="2">
        <v>2</v>
      </c>
      <c r="D2377" s="2">
        <f ca="1">SIMULATION!$D$11*(1+(SIMULATION!$D$12*LN(1+$C2377)))*(1+(SIMULATION!$D$13*(($B2377/63.5)-1)))</f>
        <v>9.9042506510364099</v>
      </c>
      <c r="E2377" s="2">
        <v>0.14139725015099464</v>
      </c>
      <c r="F2377" s="2">
        <f ca="1">D2377*(1+E2377)</f>
        <v>11.304684457899157</v>
      </c>
      <c r="G2377" s="2">
        <v>-1.6443621203755854E-2</v>
      </c>
      <c r="H2377" s="9">
        <f>SIMULATION!$D$15*EXP($G$2377)</f>
        <v>217.15565444204674</v>
      </c>
      <c r="I2377" s="2">
        <f ca="1">$F2377/$H2377</f>
        <v>5.2057978812226076E-2</v>
      </c>
      <c r="J2377">
        <v>0</v>
      </c>
      <c r="K2377">
        <f ca="1">SIMULATION!$D$3*SIMULATION!$D$17/$H2377/(SIMULATION!$D$17-$I2377)*(((EXP(-$I2377*$J2377))/(1-EXP(-SIMULATION!$D$4*$I2377)))-(EXP(-SIMULATION!$D$17*$J2377)/(1-EXP(-SIMULATION!$D$4*SIMULATION!$D$17))))</f>
        <v>1.1526819785352134</v>
      </c>
      <c r="L2377">
        <v>0.14151123803004209</v>
      </c>
      <c r="M2377">
        <f t="shared" ca="1" si="37"/>
        <v>1.3157994323726498</v>
      </c>
    </row>
    <row r="2378" spans="1:13" x14ac:dyDescent="0.25">
      <c r="A2378" s="9"/>
      <c r="H2378" s="9"/>
      <c r="J2378">
        <v>1</v>
      </c>
      <c r="K2378">
        <f ca="1">SIMULATION!$D$3*SIMULATION!$D$17/$H2377/(SIMULATION!$D$17-$I2377)*(((EXP(-$I2377*$J2378))/(1-EXP(-SIMULATION!$D$4*$I2377)))-(EXP(-SIMULATION!$D$17*$J2378)/(1-EXP(-SIMULATION!$D$4*SIMULATION!$D$17))))</f>
        <v>1.9789539972477754</v>
      </c>
      <c r="L2378">
        <v>5.4450335496154453E-2</v>
      </c>
      <c r="M2378">
        <f t="shared" ca="1" si="37"/>
        <v>2.086708706329373</v>
      </c>
    </row>
    <row r="2379" spans="1:13" x14ac:dyDescent="0.25">
      <c r="A2379" s="9"/>
      <c r="H2379" s="9"/>
      <c r="J2379">
        <v>2</v>
      </c>
      <c r="K2379">
        <f ca="1">SIMULATION!$D$3*SIMULATION!$D$17/$H2377/(SIMULATION!$D$17-$I2377)*(((EXP(-$I2377*$J2379))/(1-EXP(-SIMULATION!$D$4*$I2377)))-(EXP(-SIMULATION!$D$17*$J2379)/(1-EXP(-SIMULATION!$D$4*SIMULATION!$D$17))))</f>
        <v>2.4455341326712414</v>
      </c>
      <c r="L2379">
        <v>0.14976132227544148</v>
      </c>
      <c r="M2379">
        <f t="shared" ca="1" si="37"/>
        <v>2.8117805580498114</v>
      </c>
    </row>
    <row r="2380" spans="1:13" x14ac:dyDescent="0.25">
      <c r="A2380" s="9"/>
      <c r="H2380" s="9"/>
      <c r="J2380">
        <v>3</v>
      </c>
      <c r="K2380">
        <f ca="1">SIMULATION!$D$3*SIMULATION!$D$17/$H2377/(SIMULATION!$D$17-$I2377)*(((EXP(-$I2377*$J2380))/(1-EXP(-SIMULATION!$D$4*$I2377)))-(EXP(-SIMULATION!$D$17*$J2380)/(1-EXP(-SIMULATION!$D$4*SIMULATION!$D$17))))</f>
        <v>2.6848064161979597</v>
      </c>
      <c r="L2380">
        <v>-0.24654584852701741</v>
      </c>
      <c r="M2380">
        <f t="shared" ca="1" si="37"/>
        <v>2.0228785401856531</v>
      </c>
    </row>
    <row r="2381" spans="1:13" x14ac:dyDescent="0.25">
      <c r="A2381" s="9"/>
      <c r="H2381" s="9"/>
      <c r="J2381">
        <v>4</v>
      </c>
      <c r="K2381">
        <f ca="1">SIMULATION!$D$3*SIMULATION!$D$17/$H2377/(SIMULATION!$D$17-$I2377)*(((EXP(-$I2377*$J2381))/(1-EXP(-SIMULATION!$D$4*$I2377)))-(EXP(-SIMULATION!$D$17*$J2381)/(1-EXP(-SIMULATION!$D$4*SIMULATION!$D$17))))</f>
        <v>2.7814438594276698</v>
      </c>
      <c r="L2381">
        <v>6.6430829560616994E-2</v>
      </c>
      <c r="M2381">
        <f t="shared" ca="1" si="37"/>
        <v>2.9662174823857343</v>
      </c>
    </row>
    <row r="2382" spans="1:13" x14ac:dyDescent="0.25">
      <c r="A2382" s="9"/>
      <c r="H2382" s="9"/>
      <c r="J2382">
        <v>5</v>
      </c>
      <c r="K2382">
        <f ca="1">SIMULATION!$D$3*SIMULATION!$D$17/$H2377/(SIMULATION!$D$17-$I2377)*(((EXP(-$I2377*$J2382))/(1-EXP(-SIMULATION!$D$4*$I2377)))-(EXP(-SIMULATION!$D$17*$J2382)/(1-EXP(-SIMULATION!$D$4*SIMULATION!$D$17))))</f>
        <v>2.7895533062762152</v>
      </c>
      <c r="L2382">
        <v>9.8577490012130703E-3</v>
      </c>
      <c r="M2382">
        <f t="shared" ca="1" si="37"/>
        <v>2.8170520225949902</v>
      </c>
    </row>
    <row r="2383" spans="1:13" x14ac:dyDescent="0.25">
      <c r="A2383" s="9"/>
      <c r="H2383" s="9"/>
      <c r="J2383">
        <v>6</v>
      </c>
      <c r="K2383">
        <f ca="1">SIMULATION!$D$3*SIMULATION!$D$17/$H2377/(SIMULATION!$D$17-$I2377)*(((EXP(-$I2377*$J2383))/(1-EXP(-SIMULATION!$D$4*$I2377)))-(EXP(-SIMULATION!$D$17*$J2383)/(1-EXP(-SIMULATION!$D$4*SIMULATION!$D$17))))</f>
        <v>2.7436618538507602</v>
      </c>
      <c r="L2383">
        <v>-0.1862107123854313</v>
      </c>
      <c r="M2383">
        <f t="shared" ca="1" si="37"/>
        <v>2.2327626255004769</v>
      </c>
    </row>
    <row r="2384" spans="1:13" x14ac:dyDescent="0.25">
      <c r="A2384" s="9"/>
      <c r="H2384" s="9"/>
      <c r="J2384">
        <v>7</v>
      </c>
      <c r="K2384">
        <f ca="1">SIMULATION!$D$3*SIMULATION!$D$17/$H2377/(SIMULATION!$D$17-$I2377)*(((EXP(-$I2377*$J2384))/(1-EXP(-SIMULATION!$D$4*$I2377)))-(EXP(-SIMULATION!$D$17*$J2384)/(1-EXP(-SIMULATION!$D$4*SIMULATION!$D$17))))</f>
        <v>2.6657568222190622</v>
      </c>
      <c r="L2384">
        <v>0.18934765271289514</v>
      </c>
      <c r="M2384">
        <f t="shared" ca="1" si="37"/>
        <v>3.1705116192096283</v>
      </c>
    </row>
    <row r="2385" spans="1:13" x14ac:dyDescent="0.25">
      <c r="A2385" s="9"/>
      <c r="H2385" s="9"/>
      <c r="J2385">
        <v>8</v>
      </c>
      <c r="K2385">
        <f ca="1">SIMULATION!$D$3*SIMULATION!$D$17/$H2377/(SIMULATION!$D$17-$I2377)*(((EXP(-$I2377*$J2385))/(1-EXP(-SIMULATION!$D$4*$I2377)))-(EXP(-SIMULATION!$D$17*$J2385)/(1-EXP(-SIMULATION!$D$4*SIMULATION!$D$17))))</f>
        <v>2.5697967625647458</v>
      </c>
      <c r="L2385">
        <v>3.2611861709477045E-2</v>
      </c>
      <c r="M2385">
        <f t="shared" ca="1" si="37"/>
        <v>2.653602619206969</v>
      </c>
    </row>
    <row r="2386" spans="1:13" x14ac:dyDescent="0.25">
      <c r="A2386" s="9"/>
      <c r="H2386" s="9"/>
      <c r="J2386">
        <v>9</v>
      </c>
      <c r="K2386">
        <f ca="1">SIMULATION!$D$3*SIMULATION!$D$17/$H2377/(SIMULATION!$D$17-$I2377)*(((EXP(-$I2377*$J2386))/(1-EXP(-SIMULATION!$D$4*$I2377)))-(EXP(-SIMULATION!$D$17*$J2386)/(1-EXP(-SIMULATION!$D$4*SIMULATION!$D$17))))</f>
        <v>2.4646018643885292</v>
      </c>
      <c r="L2386">
        <v>0.42007211125952892</v>
      </c>
      <c r="M2386">
        <f t="shared" ca="1" si="37"/>
        <v>3.4999123729763899</v>
      </c>
    </row>
    <row r="2387" spans="1:13" x14ac:dyDescent="0.25">
      <c r="A2387" s="9"/>
      <c r="H2387" s="9"/>
      <c r="J2387">
        <v>10</v>
      </c>
      <c r="K2387">
        <f ca="1">SIMULATION!$D$3*SIMULATION!$D$17/$H2377/(SIMULATION!$D$17-$I2377)*(((EXP(-$I2377*$J2387))/(1-EXP(-SIMULATION!$D$4*$I2377)))-(EXP(-SIMULATION!$D$17*$J2387)/(1-EXP(-SIMULATION!$D$4*SIMULATION!$D$17))))</f>
        <v>2.3557058603517991</v>
      </c>
      <c r="L2387">
        <v>-6.9292556339464559E-2</v>
      </c>
      <c r="M2387">
        <f t="shared" ca="1" si="37"/>
        <v>2.1924729793041653</v>
      </c>
    </row>
    <row r="2388" spans="1:13" x14ac:dyDescent="0.25">
      <c r="A2388" s="9"/>
      <c r="H2388" s="9"/>
      <c r="J2388">
        <v>11</v>
      </c>
      <c r="K2388">
        <f ca="1">SIMULATION!$D$3*SIMULATION!$D$17/$H2377/(SIMULATION!$D$17-$I2377)*(((EXP(-$I2377*$J2388))/(1-EXP(-SIMULATION!$D$4*$I2377)))-(EXP(-SIMULATION!$D$17*$J2388)/(1-EXP(-SIMULATION!$D$4*SIMULATION!$D$17))))</f>
        <v>2.2465424507572522</v>
      </c>
      <c r="L2388">
        <v>-0.1453741410636159</v>
      </c>
      <c r="M2388">
        <f t="shared" ca="1" si="37"/>
        <v>1.9199532716154661</v>
      </c>
    </row>
    <row r="2389" spans="1:13" x14ac:dyDescent="0.25">
      <c r="A2389" s="9"/>
      <c r="H2389" s="9"/>
      <c r="J2389">
        <v>12</v>
      </c>
      <c r="K2389">
        <f ca="1">SIMULATION!$D$3*SIMULATION!$D$17/$H2377/(SIMULATION!$D$17-$I2377)*(((EXP(-$I2377*$J2389))/(1-EXP(-SIMULATION!$D$4*$I2377)))-(EXP(-SIMULATION!$D$17*$J2389)/(1-EXP(-SIMULATION!$D$4*SIMULATION!$D$17))))</f>
        <v>2.1392052883459192</v>
      </c>
      <c r="L2389">
        <v>-0.26560012472048838</v>
      </c>
      <c r="M2389">
        <f t="shared" ca="1" si="37"/>
        <v>1.5710320969585145</v>
      </c>
    </row>
    <row r="2390" spans="1:13" x14ac:dyDescent="0.25">
      <c r="A2390" s="9"/>
      <c r="H2390" s="9"/>
      <c r="J2390">
        <v>13</v>
      </c>
      <c r="K2390">
        <f ca="1">SIMULATION!$D$3*SIMULATION!$D$17/$H2377/(SIMULATION!$D$17-$I2377)*(((EXP(-$I2377*$J2390))/(1-EXP(-SIMULATION!$D$4*$I2377)))-(EXP(-SIMULATION!$D$17*$J2390)/(1-EXP(-SIMULATION!$D$4*SIMULATION!$D$17))))</f>
        <v>2.0349347056545946</v>
      </c>
      <c r="L2390">
        <v>4.1303012811533917E-2</v>
      </c>
      <c r="M2390">
        <f t="shared" ca="1" si="37"/>
        <v>2.1189836398728814</v>
      </c>
    </row>
    <row r="2391" spans="1:13" x14ac:dyDescent="0.25">
      <c r="A2391" s="9"/>
      <c r="H2391" s="9"/>
      <c r="J2391">
        <v>14</v>
      </c>
      <c r="K2391">
        <f ca="1">SIMULATION!$D$3*SIMULATION!$D$17/$H2377/(SIMULATION!$D$17-$I2377)*(((EXP(-$I2377*$J2391))/(1-EXP(-SIMULATION!$D$4*$I2377)))-(EXP(-SIMULATION!$D$17*$J2391)/(1-EXP(-SIMULATION!$D$4*SIMULATION!$D$17))))</f>
        <v>1.9344293470499989</v>
      </c>
      <c r="L2391">
        <v>-0.12346422217290606</v>
      </c>
      <c r="M2391">
        <f t="shared" ca="1" si="37"/>
        <v>1.6955965323680282</v>
      </c>
    </row>
    <row r="2392" spans="1:13" x14ac:dyDescent="0.25">
      <c r="A2392" s="9"/>
      <c r="H2392" s="9"/>
      <c r="J2392">
        <v>15</v>
      </c>
      <c r="K2392">
        <f ca="1">SIMULATION!$D$3*SIMULATION!$D$17/$H2377/(SIMULATION!$D$17-$I2377)*(((EXP(-$I2377*$J2392))/(1-EXP(-SIMULATION!$D$4*$I2377)))-(EXP(-SIMULATION!$D$17*$J2392)/(1-EXP(-SIMULATION!$D$4*SIMULATION!$D$17))))</f>
        <v>1.838045609362229</v>
      </c>
      <c r="L2392">
        <v>-8.310280861350762E-2</v>
      </c>
      <c r="M2392">
        <f t="shared" ca="1" si="37"/>
        <v>1.6852988568645018</v>
      </c>
    </row>
    <row r="2393" spans="1:13" x14ac:dyDescent="0.25">
      <c r="A2393" s="9"/>
      <c r="H2393" s="9"/>
      <c r="J2393">
        <v>16</v>
      </c>
      <c r="K2393">
        <f ca="1">SIMULATION!$D$3*SIMULATION!$D$17/$H2377/(SIMULATION!$D$17-$I2377)*(((EXP(-$I2377*$J2393))/(1-EXP(-SIMULATION!$D$4*$I2377)))-(EXP(-SIMULATION!$D$17*$J2393)/(1-EXP(-SIMULATION!$D$4*SIMULATION!$D$17))))</f>
        <v>1.7459252007713792</v>
      </c>
      <c r="L2393">
        <v>5.9218938507238979E-2</v>
      </c>
      <c r="M2393">
        <f t="shared" ca="1" si="37"/>
        <v>1.8493170378740984</v>
      </c>
    </row>
    <row r="2394" spans="1:13" x14ac:dyDescent="0.25">
      <c r="A2394" s="9"/>
      <c r="H2394" s="9"/>
      <c r="J2394">
        <v>17</v>
      </c>
      <c r="K2394">
        <f ca="1">SIMULATION!$D$3*SIMULATION!$D$17/$H2377/(SIMULATION!$D$17-$I2377)*(((EXP(-$I2377*$J2394))/(1-EXP(-SIMULATION!$D$4*$I2377)))-(EXP(-SIMULATION!$D$17*$J2394)/(1-EXP(-SIMULATION!$D$4*SIMULATION!$D$17))))</f>
        <v>1.658076648681176</v>
      </c>
      <c r="L2394">
        <v>4.2400668912576357E-2</v>
      </c>
      <c r="M2394">
        <f t="shared" ca="1" si="37"/>
        <v>1.7283802076935808</v>
      </c>
    </row>
    <row r="2395" spans="1:13" x14ac:dyDescent="0.25">
      <c r="A2395" s="9"/>
      <c r="H2395" s="9"/>
      <c r="J2395">
        <v>18</v>
      </c>
      <c r="K2395">
        <f ca="1">SIMULATION!$D$3*SIMULATION!$D$17/$H2377/(SIMULATION!$D$17-$I2377)*(((EXP(-$I2377*$J2395))/(1-EXP(-SIMULATION!$D$4*$I2377)))-(EXP(-SIMULATION!$D$17*$J2395)/(1-EXP(-SIMULATION!$D$4*SIMULATION!$D$17))))</f>
        <v>1.5744273089040501</v>
      </c>
      <c r="L2395">
        <v>0.24179831245245964</v>
      </c>
      <c r="M2395">
        <f t="shared" ca="1" si="37"/>
        <v>1.9551211752761168</v>
      </c>
    </row>
    <row r="2396" spans="1:13" x14ac:dyDescent="0.25">
      <c r="A2396" s="9"/>
      <c r="H2396" s="9"/>
      <c r="J2396">
        <v>19</v>
      </c>
      <c r="K2396">
        <f ca="1">SIMULATION!$D$3*SIMULATION!$D$17/$H2377/(SIMULATION!$D$17-$I2377)*(((EXP(-$I2377*$J2396))/(1-EXP(-SIMULATION!$D$4*$I2377)))-(EXP(-SIMULATION!$D$17*$J2396)/(1-EXP(-SIMULATION!$D$4*SIMULATION!$D$17))))</f>
        <v>1.4948564826843787</v>
      </c>
      <c r="L2396">
        <v>0.16087477148815951</v>
      </c>
      <c r="M2396">
        <f t="shared" ca="1" si="37"/>
        <v>1.7353411777438219</v>
      </c>
    </row>
    <row r="2397" spans="1:13" x14ac:dyDescent="0.25">
      <c r="A2397" s="9"/>
      <c r="H2397" s="9"/>
      <c r="J2397">
        <v>20</v>
      </c>
      <c r="K2397">
        <f ca="1">SIMULATION!$D$3*SIMULATION!$D$17/$H2377/(SIMULATION!$D$17-$I2377)*(((EXP(-$I2377*$J2397))/(1-EXP(-SIMULATION!$D$4*$I2377)))-(EXP(-SIMULATION!$D$17*$J2397)/(1-EXP(-SIMULATION!$D$4*SIMULATION!$D$17))))</f>
        <v>1.4192164379058165</v>
      </c>
      <c r="L2397">
        <v>-3.0117166881000784E-2</v>
      </c>
      <c r="M2397">
        <f t="shared" ca="1" si="37"/>
        <v>1.3764736596051477</v>
      </c>
    </row>
    <row r="2398" spans="1:13" x14ac:dyDescent="0.25">
      <c r="A2398" s="9"/>
      <c r="H2398" s="9"/>
      <c r="J2398">
        <v>21</v>
      </c>
      <c r="K2398">
        <f ca="1">SIMULATION!$D$3*SIMULATION!$D$17/$H2377/(SIMULATION!$D$17-$I2377)*(((EXP(-$I2377*$J2398))/(1-EXP(-SIMULATION!$D$4*$I2377)))-(EXP(-SIMULATION!$D$17*$J2398)/(1-EXP(-SIMULATION!$D$4*SIMULATION!$D$17))))</f>
        <v>1.347345689201346</v>
      </c>
      <c r="L2398">
        <v>2.2901478446028814E-2</v>
      </c>
      <c r="M2398">
        <f t="shared" ca="1" si="37"/>
        <v>1.3782018974619406</v>
      </c>
    </row>
    <row r="2399" spans="1:13" x14ac:dyDescent="0.25">
      <c r="A2399" s="9"/>
      <c r="H2399" s="9"/>
      <c r="J2399">
        <v>22</v>
      </c>
      <c r="K2399">
        <f ca="1">SIMULATION!$D$3*SIMULATION!$D$17/$H2377/(SIMULATION!$D$17-$I2377)*(((EXP(-$I2377*$J2399))/(1-EXP(-SIMULATION!$D$4*$I2377)))-(EXP(-SIMULATION!$D$17*$J2399)/(1-EXP(-SIMULATION!$D$4*SIMULATION!$D$17))))</f>
        <v>1.2790773270583151</v>
      </c>
      <c r="L2399">
        <v>-8.0256124138498308E-2</v>
      </c>
      <c r="M2399">
        <f t="shared" ca="1" si="37"/>
        <v>1.1764235383151844</v>
      </c>
    </row>
    <row r="2400" spans="1:13" x14ac:dyDescent="0.25">
      <c r="A2400" s="9"/>
      <c r="H2400" s="9"/>
      <c r="J2400">
        <v>23</v>
      </c>
      <c r="K2400">
        <f ca="1">SIMULATION!$D$3*SIMULATION!$D$17/$H2377/(SIMULATION!$D$17-$I2377)*(((EXP(-$I2377*$J2400))/(1-EXP(-SIMULATION!$D$4*$I2377)))-(EXP(-SIMULATION!$D$17*$J2400)/(1-EXP(-SIMULATION!$D$4*SIMULATION!$D$17))))</f>
        <v>1.2142441833863895</v>
      </c>
      <c r="L2400">
        <v>0.20300662484560769</v>
      </c>
      <c r="M2400">
        <f t="shared" ca="1" si="37"/>
        <v>1.4607437967940715</v>
      </c>
    </row>
    <row r="2401" spans="1:13" x14ac:dyDescent="0.25">
      <c r="A2401" s="9"/>
      <c r="H2401" s="9"/>
      <c r="J2401">
        <v>24</v>
      </c>
      <c r="K2401">
        <f ca="1">SIMULATION!$D$3*SIMULATION!$D$17/$H2377/(SIMULATION!$D$17-$I2377)*(((EXP(-$I2377*$J2401))/(1-EXP(-SIMULATION!$D$4*$I2377)))-(EXP(-SIMULATION!$D$17*$J2401)/(1-EXP(-SIMULATION!$D$4*SIMULATION!$D$17))))</f>
        <v>1.1526819785352136</v>
      </c>
      <c r="L2401">
        <v>-0.20132366177551392</v>
      </c>
      <c r="M2401">
        <f t="shared" ca="1" si="37"/>
        <v>0.92061982175386015</v>
      </c>
    </row>
    <row r="2402" spans="1:13" x14ac:dyDescent="0.25">
      <c r="A2402" s="9">
        <v>97</v>
      </c>
      <c r="B2402" s="2">
        <f ca="1">NORMINV(RAND(),SIMULATION!D7,SIMULATION!D8)</f>
        <v>61.687180102912748</v>
      </c>
      <c r="C2402" s="2">
        <v>2</v>
      </c>
      <c r="D2402" s="2">
        <f ca="1">SIMULATION!$D$11*(1+(SIMULATION!$D$12*LN(1+$C2402)))*(1+(SIMULATION!$D$13*(($B2402/63.5)-1)))</f>
        <v>10.103438127318814</v>
      </c>
      <c r="E2402" s="2">
        <v>5.5393260652810226E-3</v>
      </c>
      <c r="F2402" s="2">
        <f ca="1">D2402*(1+E2402)</f>
        <v>10.159404365486424</v>
      </c>
      <c r="G2402" s="2">
        <v>3.9603920805567967E-2</v>
      </c>
      <c r="H2402" s="9">
        <f>SIMULATION!$D$15*EXP($G$2402)</f>
        <v>229.6742360633333</v>
      </c>
      <c r="I2402" s="2">
        <f ca="1">$F2402/$H2402</f>
        <v>4.4233974779325884E-2</v>
      </c>
      <c r="J2402">
        <v>0</v>
      </c>
      <c r="K2402">
        <f ca="1">SIMULATION!$D$3*SIMULATION!$D$17/$H2402/(SIMULATION!$D$17-$I2402)*(((EXP(-$I2402*$J2402))/(1-EXP(-SIMULATION!$D$4*$I2402)))-(EXP(-SIMULATION!$D$17*$J2402)/(1-EXP(-SIMULATION!$D$4*SIMULATION!$D$17))))</f>
        <v>1.4060491995024669</v>
      </c>
      <c r="L2402">
        <v>0.13333080296548946</v>
      </c>
      <c r="M2402">
        <f t="shared" ca="1" si="37"/>
        <v>1.5935188682811143</v>
      </c>
    </row>
    <row r="2403" spans="1:13" x14ac:dyDescent="0.25">
      <c r="A2403" s="9"/>
      <c r="H2403" s="9"/>
      <c r="J2403">
        <v>1</v>
      </c>
      <c r="K2403">
        <f ca="1">SIMULATION!$D$3*SIMULATION!$D$17/$H2402/(SIMULATION!$D$17-$I2402)*(((EXP(-$I2402*$J2403))/(1-EXP(-SIMULATION!$D$4*$I2402)))-(EXP(-SIMULATION!$D$17*$J2403)/(1-EXP(-SIMULATION!$D$4*SIMULATION!$D$17))))</f>
        <v>2.1852247115349424</v>
      </c>
      <c r="L2403">
        <v>0.17335980039158488</v>
      </c>
      <c r="M2403">
        <f t="shared" ca="1" si="37"/>
        <v>2.5640548313373985</v>
      </c>
    </row>
    <row r="2404" spans="1:13" x14ac:dyDescent="0.25">
      <c r="A2404" s="9"/>
      <c r="H2404" s="9"/>
      <c r="J2404">
        <v>2</v>
      </c>
      <c r="K2404">
        <f ca="1">SIMULATION!$D$3*SIMULATION!$D$17/$H2402/(SIMULATION!$D$17-$I2402)*(((EXP(-$I2402*$J2404))/(1-EXP(-SIMULATION!$D$4*$I2402)))-(EXP(-SIMULATION!$D$17*$J2404)/(1-EXP(-SIMULATION!$D$4*SIMULATION!$D$17))))</f>
        <v>2.628972313158362</v>
      </c>
      <c r="L2404">
        <v>3.1809559860327623E-2</v>
      </c>
      <c r="M2404">
        <f t="shared" ca="1" si="37"/>
        <v>2.7125987653249171</v>
      </c>
    </row>
    <row r="2405" spans="1:13" x14ac:dyDescent="0.25">
      <c r="A2405" s="9"/>
      <c r="H2405" s="9"/>
      <c r="J2405">
        <v>3</v>
      </c>
      <c r="K2405">
        <f ca="1">SIMULATION!$D$3*SIMULATION!$D$17/$H2402/(SIMULATION!$D$17-$I2402)*(((EXP(-$I2402*$J2405))/(1-EXP(-SIMULATION!$D$4*$I2402)))-(EXP(-SIMULATION!$D$17*$J2405)/(1-EXP(-SIMULATION!$D$4*SIMULATION!$D$17))))</f>
        <v>2.8601739457571083</v>
      </c>
      <c r="L2405">
        <v>0.12386426218429121</v>
      </c>
      <c r="M2405">
        <f t="shared" ca="1" si="37"/>
        <v>3.214447281267045</v>
      </c>
    </row>
    <row r="2406" spans="1:13" x14ac:dyDescent="0.25">
      <c r="A2406" s="9"/>
      <c r="H2406" s="9"/>
      <c r="J2406">
        <v>4</v>
      </c>
      <c r="K2406">
        <f ca="1">SIMULATION!$D$3*SIMULATION!$D$17/$H2402/(SIMULATION!$D$17-$I2402)*(((EXP(-$I2402*$J2406))/(1-EXP(-SIMULATION!$D$4*$I2402)))-(EXP(-SIMULATION!$D$17*$J2406)/(1-EXP(-SIMULATION!$D$4*SIMULATION!$D$17))))</f>
        <v>2.957471303178278</v>
      </c>
      <c r="L2406">
        <v>-0.14400780461255924</v>
      </c>
      <c r="M2406">
        <f t="shared" ca="1" si="37"/>
        <v>2.5315723536029298</v>
      </c>
    </row>
    <row r="2407" spans="1:13" x14ac:dyDescent="0.25">
      <c r="A2407" s="9"/>
      <c r="H2407" s="9"/>
      <c r="J2407">
        <v>5</v>
      </c>
      <c r="K2407">
        <f ca="1">SIMULATION!$D$3*SIMULATION!$D$17/$H2402/(SIMULATION!$D$17-$I2402)*(((EXP(-$I2402*$J2407))/(1-EXP(-SIMULATION!$D$4*$I2402)))-(EXP(-SIMULATION!$D$17*$J2407)/(1-EXP(-SIMULATION!$D$4*SIMULATION!$D$17))))</f>
        <v>2.9711603563540336</v>
      </c>
      <c r="L2407">
        <v>-0.12309073435654469</v>
      </c>
      <c r="M2407">
        <f t="shared" ca="1" si="37"/>
        <v>2.6054380461993625</v>
      </c>
    </row>
    <row r="2408" spans="1:13" x14ac:dyDescent="0.25">
      <c r="A2408" s="9"/>
      <c r="H2408" s="9"/>
      <c r="J2408">
        <v>6</v>
      </c>
      <c r="K2408">
        <f ca="1">SIMULATION!$D$3*SIMULATION!$D$17/$H2402/(SIMULATION!$D$17-$I2402)*(((EXP(-$I2402*$J2408))/(1-EXP(-SIMULATION!$D$4*$I2402)))-(EXP(-SIMULATION!$D$17*$J2408)/(1-EXP(-SIMULATION!$D$4*SIMULATION!$D$17))))</f>
        <v>2.9333767557480672</v>
      </c>
      <c r="L2408">
        <v>0.15177840523081312</v>
      </c>
      <c r="M2408">
        <f t="shared" ca="1" si="37"/>
        <v>3.3786000016766451</v>
      </c>
    </row>
    <row r="2409" spans="1:13" x14ac:dyDescent="0.25">
      <c r="A2409" s="9"/>
      <c r="H2409" s="9"/>
      <c r="J2409">
        <v>7</v>
      </c>
      <c r="K2409">
        <f ca="1">SIMULATION!$D$3*SIMULATION!$D$17/$H2402/(SIMULATION!$D$17-$I2402)*(((EXP(-$I2402*$J2409))/(1-EXP(-SIMULATION!$D$4*$I2402)))-(EXP(-SIMULATION!$D$17*$J2409)/(1-EXP(-SIMULATION!$D$4*SIMULATION!$D$17))))</f>
        <v>2.8646226981453595</v>
      </c>
      <c r="L2409">
        <v>8.0474610399881186E-2</v>
      </c>
      <c r="M2409">
        <f t="shared" ca="1" si="37"/>
        <v>3.0951520937212638</v>
      </c>
    </row>
    <row r="2410" spans="1:13" x14ac:dyDescent="0.25">
      <c r="A2410" s="9"/>
      <c r="H2410" s="9"/>
      <c r="J2410">
        <v>8</v>
      </c>
      <c r="K2410">
        <f ca="1">SIMULATION!$D$3*SIMULATION!$D$17/$H2402/(SIMULATION!$D$17-$I2402)*(((EXP(-$I2402*$J2410))/(1-EXP(-SIMULATION!$D$4*$I2402)))-(EXP(-SIMULATION!$D$17*$J2410)/(1-EXP(-SIMULATION!$D$4*SIMULATION!$D$17))))</f>
        <v>2.7779493230421473</v>
      </c>
      <c r="L2410">
        <v>-4.6022266100820372E-2</v>
      </c>
      <c r="M2410">
        <f t="shared" ca="1" si="37"/>
        <v>2.6501018000825076</v>
      </c>
    </row>
    <row r="2411" spans="1:13" x14ac:dyDescent="0.25">
      <c r="A2411" s="9"/>
      <c r="H2411" s="9"/>
      <c r="J2411">
        <v>9</v>
      </c>
      <c r="K2411">
        <f ca="1">SIMULATION!$D$3*SIMULATION!$D$17/$H2402/(SIMULATION!$D$17-$I2402)*(((EXP(-$I2402*$J2411))/(1-EXP(-SIMULATION!$D$4*$I2402)))-(EXP(-SIMULATION!$D$17*$J2411)/(1-EXP(-SIMULATION!$D$4*SIMULATION!$D$17))))</f>
        <v>2.681636723204071</v>
      </c>
      <c r="L2411">
        <v>-0.13933412666227551</v>
      </c>
      <c r="M2411">
        <f t="shared" ca="1" si="37"/>
        <v>2.3079932123509455</v>
      </c>
    </row>
    <row r="2412" spans="1:13" x14ac:dyDescent="0.25">
      <c r="A2412" s="9"/>
      <c r="H2412" s="9"/>
      <c r="J2412">
        <v>10</v>
      </c>
      <c r="K2412">
        <f ca="1">SIMULATION!$D$3*SIMULATION!$D$17/$H2402/(SIMULATION!$D$17-$I2402)*(((EXP(-$I2402*$J2412))/(1-EXP(-SIMULATION!$D$4*$I2402)))-(EXP(-SIMULATION!$D$17*$J2412)/(1-EXP(-SIMULATION!$D$4*SIMULATION!$D$17))))</f>
        <v>2.5809111972923473</v>
      </c>
      <c r="L2412">
        <v>0.33445465226147819</v>
      </c>
      <c r="M2412">
        <f t="shared" ca="1" si="37"/>
        <v>3.4441089543005146</v>
      </c>
    </row>
    <row r="2413" spans="1:13" x14ac:dyDescent="0.25">
      <c r="A2413" s="9"/>
      <c r="H2413" s="9"/>
      <c r="J2413">
        <v>11</v>
      </c>
      <c r="K2413">
        <f ca="1">SIMULATION!$D$3*SIMULATION!$D$17/$H2402/(SIMULATION!$D$17-$I2402)*(((EXP(-$I2402*$J2413))/(1-EXP(-SIMULATION!$D$4*$I2402)))-(EXP(-SIMULATION!$D$17*$J2413)/(1-EXP(-SIMULATION!$D$4*SIMULATION!$D$17))))</f>
        <v>2.4790455508968163</v>
      </c>
      <c r="L2413">
        <v>0.58457289553558989</v>
      </c>
      <c r="M2413">
        <f t="shared" ca="1" si="37"/>
        <v>3.9282283867491894</v>
      </c>
    </row>
    <row r="2414" spans="1:13" x14ac:dyDescent="0.25">
      <c r="A2414" s="9"/>
      <c r="H2414" s="9"/>
      <c r="J2414">
        <v>12</v>
      </c>
      <c r="K2414">
        <f ca="1">SIMULATION!$D$3*SIMULATION!$D$17/$H2402/(SIMULATION!$D$17-$I2402)*(((EXP(-$I2402*$J2414))/(1-EXP(-SIMULATION!$D$4*$I2402)))-(EXP(-SIMULATION!$D$17*$J2414)/(1-EXP(-SIMULATION!$D$4*SIMULATION!$D$17))))</f>
        <v>2.3780640467670442</v>
      </c>
      <c r="L2414">
        <v>0.30835166858998747</v>
      </c>
      <c r="M2414">
        <f t="shared" ca="1" si="37"/>
        <v>3.1113440636015199</v>
      </c>
    </row>
    <row r="2415" spans="1:13" x14ac:dyDescent="0.25">
      <c r="A2415" s="9"/>
      <c r="H2415" s="9"/>
      <c r="J2415">
        <v>13</v>
      </c>
      <c r="K2415">
        <f ca="1">SIMULATION!$D$3*SIMULATION!$D$17/$H2402/(SIMULATION!$D$17-$I2402)*(((EXP(-$I2402*$J2415))/(1-EXP(-SIMULATION!$D$4*$I2402)))-(EXP(-SIMULATION!$D$17*$J2415)/(1-EXP(-SIMULATION!$D$4*SIMULATION!$D$17))))</f>
        <v>2.2791940111157327</v>
      </c>
      <c r="L2415">
        <v>9.4632986922249029E-2</v>
      </c>
      <c r="M2415">
        <f t="shared" ca="1" si="37"/>
        <v>2.4948809481629164</v>
      </c>
    </row>
    <row r="2416" spans="1:13" x14ac:dyDescent="0.25">
      <c r="A2416" s="9"/>
      <c r="H2416" s="9"/>
      <c r="J2416">
        <v>14</v>
      </c>
      <c r="K2416">
        <f ca="1">SIMULATION!$D$3*SIMULATION!$D$17/$H2402/(SIMULATION!$D$17-$I2402)*(((EXP(-$I2402*$J2416))/(1-EXP(-SIMULATION!$D$4*$I2402)))-(EXP(-SIMULATION!$D$17*$J2416)/(1-EXP(-SIMULATION!$D$4*SIMULATION!$D$17))))</f>
        <v>2.1831550971671363</v>
      </c>
      <c r="L2416">
        <v>-0.17905840404597148</v>
      </c>
      <c r="M2416">
        <f t="shared" ca="1" si="37"/>
        <v>1.7922428296835611</v>
      </c>
    </row>
    <row r="2417" spans="1:13" x14ac:dyDescent="0.25">
      <c r="A2417" s="9"/>
      <c r="H2417" s="9"/>
      <c r="J2417">
        <v>15</v>
      </c>
      <c r="K2417">
        <f ca="1">SIMULATION!$D$3*SIMULATION!$D$17/$H2402/(SIMULATION!$D$17-$I2402)*(((EXP(-$I2402*$J2417))/(1-EXP(-SIMULATION!$D$4*$I2402)))-(EXP(-SIMULATION!$D$17*$J2417)/(1-EXP(-SIMULATION!$D$4*SIMULATION!$D$17))))</f>
        <v>2.0903445214435097</v>
      </c>
      <c r="L2417">
        <v>-0.42659767365367263</v>
      </c>
      <c r="M2417">
        <f t="shared" ca="1" si="37"/>
        <v>1.1986084114610089</v>
      </c>
    </row>
    <row r="2418" spans="1:13" x14ac:dyDescent="0.25">
      <c r="A2418" s="9"/>
      <c r="H2418" s="9"/>
      <c r="J2418">
        <v>16</v>
      </c>
      <c r="K2418">
        <f ca="1">SIMULATION!$D$3*SIMULATION!$D$17/$H2402/(SIMULATION!$D$17-$I2402)*(((EXP(-$I2402*$J2418))/(1-EXP(-SIMULATION!$D$4*$I2402)))-(EXP(-SIMULATION!$D$17*$J2418)/(1-EXP(-SIMULATION!$D$4*SIMULATION!$D$17))))</f>
        <v>2.0009556425171717</v>
      </c>
      <c r="L2418">
        <v>-0.1295978627299133</v>
      </c>
      <c r="M2418">
        <f t="shared" ca="1" si="37"/>
        <v>1.7416360678295859</v>
      </c>
    </row>
    <row r="2419" spans="1:13" x14ac:dyDescent="0.25">
      <c r="A2419" s="9"/>
      <c r="H2419" s="9"/>
      <c r="J2419">
        <v>17</v>
      </c>
      <c r="K2419">
        <f ca="1">SIMULATION!$D$3*SIMULATION!$D$17/$H2402/(SIMULATION!$D$17-$I2402)*(((EXP(-$I2402*$J2419))/(1-EXP(-SIMULATION!$D$4*$I2402)))-(EXP(-SIMULATION!$D$17*$J2419)/(1-EXP(-SIMULATION!$D$4*SIMULATION!$D$17))))</f>
        <v>1.9150538294119115</v>
      </c>
      <c r="L2419">
        <v>-1.3156481058983708E-2</v>
      </c>
      <c r="M2419">
        <f t="shared" ca="1" si="37"/>
        <v>1.8898584599783195</v>
      </c>
    </row>
    <row r="2420" spans="1:13" x14ac:dyDescent="0.25">
      <c r="A2420" s="9"/>
      <c r="H2420" s="9"/>
      <c r="J2420">
        <v>18</v>
      </c>
      <c r="K2420">
        <f ca="1">SIMULATION!$D$3*SIMULATION!$D$17/$H2402/(SIMULATION!$D$17-$I2402)*(((EXP(-$I2402*$J2420))/(1-EXP(-SIMULATION!$D$4*$I2402)))-(EXP(-SIMULATION!$D$17*$J2420)/(1-EXP(-SIMULATION!$D$4*SIMULATION!$D$17))))</f>
        <v>1.8326249653560405</v>
      </c>
      <c r="L2420">
        <v>-8.950876363317424E-2</v>
      </c>
      <c r="M2420">
        <f t="shared" ca="1" si="37"/>
        <v>1.6685889705037324</v>
      </c>
    </row>
    <row r="2421" spans="1:13" x14ac:dyDescent="0.25">
      <c r="A2421" s="9"/>
      <c r="H2421" s="9"/>
      <c r="J2421">
        <v>19</v>
      </c>
      <c r="K2421">
        <f ca="1">SIMULATION!$D$3*SIMULATION!$D$17/$H2402/(SIMULATION!$D$17-$I2402)*(((EXP(-$I2402*$J2421))/(1-EXP(-SIMULATION!$D$4*$I2402)))-(EXP(-SIMULATION!$D$17*$J2421)/(1-EXP(-SIMULATION!$D$4*SIMULATION!$D$17))))</f>
        <v>1.7536064205615143</v>
      </c>
      <c r="L2421">
        <v>-0.75932548949924972</v>
      </c>
      <c r="M2421">
        <f t="shared" ca="1" si="37"/>
        <v>0.42204836687961528</v>
      </c>
    </row>
    <row r="2422" spans="1:13" x14ac:dyDescent="0.25">
      <c r="A2422" s="9"/>
      <c r="H2422" s="9"/>
      <c r="J2422">
        <v>20</v>
      </c>
      <c r="K2422">
        <f ca="1">SIMULATION!$D$3*SIMULATION!$D$17/$H2402/(SIMULATION!$D$17-$I2402)*(((EXP(-$I2402*$J2422))/(1-EXP(-SIMULATION!$D$4*$I2402)))-(EXP(-SIMULATION!$D$17*$J2422)/(1-EXP(-SIMULATION!$D$4*SIMULATION!$D$17))))</f>
        <v>1.6779067954718796</v>
      </c>
      <c r="L2422">
        <v>0.3286840822512746</v>
      </c>
      <c r="M2422">
        <f t="shared" ca="1" si="37"/>
        <v>2.2294080506447314</v>
      </c>
    </row>
    <row r="2423" spans="1:13" x14ac:dyDescent="0.25">
      <c r="A2423" s="9"/>
      <c r="H2423" s="9"/>
      <c r="J2423">
        <v>21</v>
      </c>
      <c r="K2423">
        <f ca="1">SIMULATION!$D$3*SIMULATION!$D$17/$H2402/(SIMULATION!$D$17-$I2402)*(((EXP(-$I2402*$J2423))/(1-EXP(-SIMULATION!$D$4*$I2402)))-(EXP(-SIMULATION!$D$17*$J2423)/(1-EXP(-SIMULATION!$D$4*SIMULATION!$D$17))))</f>
        <v>1.6054184723913774</v>
      </c>
      <c r="L2423">
        <v>0.30390362501298429</v>
      </c>
      <c r="M2423">
        <f t="shared" ca="1" si="37"/>
        <v>2.0933109658139246</v>
      </c>
    </row>
    <row r="2424" spans="1:13" x14ac:dyDescent="0.25">
      <c r="A2424" s="9"/>
      <c r="H2424" s="9"/>
      <c r="J2424">
        <v>22</v>
      </c>
      <c r="K2424">
        <f ca="1">SIMULATION!$D$3*SIMULATION!$D$17/$H2402/(SIMULATION!$D$17-$I2402)*(((EXP(-$I2402*$J2424))/(1-EXP(-SIMULATION!$D$4*$I2402)))-(EXP(-SIMULATION!$D$17*$J2424)/(1-EXP(-SIMULATION!$D$4*SIMULATION!$D$17))))</f>
        <v>1.5360255628910777</v>
      </c>
      <c r="L2424">
        <v>-0.19598019507179343</v>
      </c>
      <c r="M2424">
        <f t="shared" ca="1" si="37"/>
        <v>1.2349949734404231</v>
      </c>
    </row>
    <row r="2425" spans="1:13" x14ac:dyDescent="0.25">
      <c r="A2425" s="9"/>
      <c r="H2425" s="9"/>
      <c r="J2425">
        <v>23</v>
      </c>
      <c r="K2425">
        <f ca="1">SIMULATION!$D$3*SIMULATION!$D$17/$H2402/(SIMULATION!$D$17-$I2402)*(((EXP(-$I2402*$J2425))/(1-EXP(-SIMULATION!$D$4*$I2402)))-(EXP(-SIMULATION!$D$17*$J2425)/(1-EXP(-SIMULATION!$D$4*SIMULATION!$D$17))))</f>
        <v>1.469608908870333</v>
      </c>
      <c r="L2425">
        <v>7.1241549815932462E-2</v>
      </c>
      <c r="M2425">
        <f t="shared" ca="1" si="37"/>
        <v>1.5743061251615569</v>
      </c>
    </row>
    <row r="2426" spans="1:13" x14ac:dyDescent="0.25">
      <c r="A2426" s="9"/>
      <c r="H2426" s="9"/>
      <c r="J2426">
        <v>24</v>
      </c>
      <c r="K2426">
        <f ca="1">SIMULATION!$D$3*SIMULATION!$D$17/$H2402/(SIMULATION!$D$17-$I2402)*(((EXP(-$I2402*$J2426))/(1-EXP(-SIMULATION!$D$4*$I2402)))-(EXP(-SIMULATION!$D$17*$J2426)/(1-EXP(-SIMULATION!$D$4*SIMULATION!$D$17))))</f>
        <v>1.4060491995024671</v>
      </c>
      <c r="L2426">
        <v>0.18300860527302507</v>
      </c>
      <c r="M2426">
        <f t="shared" ca="1" si="37"/>
        <v>1.663368302448667</v>
      </c>
    </row>
    <row r="2427" spans="1:13" x14ac:dyDescent="0.25">
      <c r="A2427" s="9">
        <v>98</v>
      </c>
      <c r="B2427" s="2">
        <f ca="1">NORMINV(RAND(),SIMULATION!D7,SIMULATION!D8)</f>
        <v>59.173814277786953</v>
      </c>
      <c r="C2427" s="2">
        <v>2</v>
      </c>
      <c r="D2427" s="2">
        <f ca="1">SIMULATION!$D$11*(1+(SIMULATION!$D$12*LN(1+$C2427)))*(1+(SIMULATION!$D$13*(($B2427/63.5)-1)))</f>
        <v>9.9167912149196535</v>
      </c>
      <c r="E2427" s="2">
        <v>-0.16224088302060849</v>
      </c>
      <c r="F2427" s="2">
        <f ca="1">D2427*(1+E2427)</f>
        <v>8.307882251480077</v>
      </c>
      <c r="G2427" s="2">
        <v>-0.61438430075076189</v>
      </c>
      <c r="H2427" s="9">
        <f>SIMULATION!$D$15*EXP($G$2427)</f>
        <v>119.42322764534033</v>
      </c>
      <c r="I2427" s="2">
        <f ca="1">$F2427/$H2427</f>
        <v>6.9566720103668503E-2</v>
      </c>
      <c r="J2427">
        <v>0</v>
      </c>
      <c r="K2427">
        <f ca="1">SIMULATION!$D$3*SIMULATION!$D$17/$H2427/(SIMULATION!$D$17-$I2427)*(((EXP(-$I2427*$J2427))/(1-EXP(-SIMULATION!$D$4*$I2427)))-(EXP(-SIMULATION!$D$17*$J2427)/(1-EXP(-SIMULATION!$D$4*SIMULATION!$D$17))))</f>
        <v>1.2664141294124349</v>
      </c>
      <c r="L2427">
        <v>3.0618768446822181E-2</v>
      </c>
      <c r="M2427">
        <f t="shared" ca="1" si="37"/>
        <v>1.3051901703986981</v>
      </c>
    </row>
    <row r="2428" spans="1:13" x14ac:dyDescent="0.25">
      <c r="A2428" s="9"/>
      <c r="H2428" s="9"/>
      <c r="J2428">
        <v>1</v>
      </c>
      <c r="K2428">
        <f ca="1">SIMULATION!$D$3*SIMULATION!$D$17/$H2427/(SIMULATION!$D$17-$I2427)*(((EXP(-$I2427*$J2428))/(1-EXP(-SIMULATION!$D$4*$I2427)))-(EXP(-SIMULATION!$D$17*$J2428)/(1-EXP(-SIMULATION!$D$4*SIMULATION!$D$17))))</f>
        <v>2.7751851638872709</v>
      </c>
      <c r="L2428">
        <v>0.10190722671386032</v>
      </c>
      <c r="M2428">
        <f t="shared" ca="1" si="37"/>
        <v>3.0579965875564725</v>
      </c>
    </row>
    <row r="2429" spans="1:13" x14ac:dyDescent="0.25">
      <c r="A2429" s="9"/>
      <c r="H2429" s="9"/>
      <c r="J2429">
        <v>2</v>
      </c>
      <c r="K2429">
        <f ca="1">SIMULATION!$D$3*SIMULATION!$D$17/$H2427/(SIMULATION!$D$17-$I2427)*(((EXP(-$I2427*$J2429))/(1-EXP(-SIMULATION!$D$4*$I2427)))-(EXP(-SIMULATION!$D$17*$J2429)/(1-EXP(-SIMULATION!$D$4*SIMULATION!$D$17))))</f>
        <v>3.6100817804253014</v>
      </c>
      <c r="L2429">
        <v>-0.14143289309514789</v>
      </c>
      <c r="M2429">
        <f t="shared" ca="1" si="37"/>
        <v>3.0994974699096689</v>
      </c>
    </row>
    <row r="2430" spans="1:13" x14ac:dyDescent="0.25">
      <c r="A2430" s="9"/>
      <c r="H2430" s="9"/>
      <c r="J2430">
        <v>3</v>
      </c>
      <c r="K2430">
        <f ca="1">SIMULATION!$D$3*SIMULATION!$D$17/$H2427/(SIMULATION!$D$17-$I2427)*(((EXP(-$I2427*$J2430))/(1-EXP(-SIMULATION!$D$4*$I2427)))-(EXP(-SIMULATION!$D$17*$J2430)/(1-EXP(-SIMULATION!$D$4*SIMULATION!$D$17))))</f>
        <v>4.0220113336203811</v>
      </c>
      <c r="L2430">
        <v>-0.30586465575435384</v>
      </c>
      <c r="M2430">
        <f t="shared" ca="1" si="37"/>
        <v>2.7918202216224737</v>
      </c>
    </row>
    <row r="2431" spans="1:13" x14ac:dyDescent="0.25">
      <c r="A2431" s="9"/>
      <c r="H2431" s="9"/>
      <c r="J2431">
        <v>4</v>
      </c>
      <c r="K2431">
        <f ca="1">SIMULATION!$D$3*SIMULATION!$D$17/$H2427/(SIMULATION!$D$17-$I2427)*(((EXP(-$I2427*$J2431))/(1-EXP(-SIMULATION!$D$4*$I2427)))-(EXP(-SIMULATION!$D$17*$J2431)/(1-EXP(-SIMULATION!$D$4*SIMULATION!$D$17))))</f>
        <v>4.1711653975402445</v>
      </c>
      <c r="L2431">
        <v>-0.27796363026993387</v>
      </c>
      <c r="M2431">
        <f t="shared" ca="1" si="37"/>
        <v>3.0117331211836262</v>
      </c>
    </row>
    <row r="2432" spans="1:13" x14ac:dyDescent="0.25">
      <c r="A2432" s="9"/>
      <c r="H2432" s="9"/>
      <c r="J2432">
        <v>5</v>
      </c>
      <c r="K2432">
        <f ca="1">SIMULATION!$D$3*SIMULATION!$D$17/$H2427/(SIMULATION!$D$17-$I2427)*(((EXP(-$I2427*$J2432))/(1-EXP(-SIMULATION!$D$4*$I2427)))-(EXP(-SIMULATION!$D$17*$J2432)/(1-EXP(-SIMULATION!$D$4*SIMULATION!$D$17))))</f>
        <v>4.1596427209527507</v>
      </c>
      <c r="L2432">
        <v>0.17659486530139173</v>
      </c>
      <c r="M2432">
        <f t="shared" ca="1" si="37"/>
        <v>4.8942142669613169</v>
      </c>
    </row>
    <row r="2433" spans="1:13" x14ac:dyDescent="0.25">
      <c r="A2433" s="9"/>
      <c r="H2433" s="9"/>
      <c r="J2433">
        <v>6</v>
      </c>
      <c r="K2433">
        <f ca="1">SIMULATION!$D$3*SIMULATION!$D$17/$H2427/(SIMULATION!$D$17-$I2427)*(((EXP(-$I2427*$J2433))/(1-EXP(-SIMULATION!$D$4*$I2427)))-(EXP(-SIMULATION!$D$17*$J2433)/(1-EXP(-SIMULATION!$D$4*SIMULATION!$D$17))))</f>
        <v>4.0523521176082395</v>
      </c>
      <c r="L2433">
        <v>-1.8407628239295447E-2</v>
      </c>
      <c r="M2433">
        <f t="shared" ca="1" si="37"/>
        <v>3.9777579263325853</v>
      </c>
    </row>
    <row r="2434" spans="1:13" x14ac:dyDescent="0.25">
      <c r="A2434" s="9"/>
      <c r="H2434" s="9"/>
      <c r="J2434">
        <v>7</v>
      </c>
      <c r="K2434">
        <f ca="1">SIMULATION!$D$3*SIMULATION!$D$17/$H2427/(SIMULATION!$D$17-$I2427)*(((EXP(-$I2427*$J2434))/(1-EXP(-SIMULATION!$D$4*$I2427)))-(EXP(-SIMULATION!$D$17*$J2434)/(1-EXP(-SIMULATION!$D$4*SIMULATION!$D$17))))</f>
        <v>3.8904050352557862</v>
      </c>
      <c r="L2434">
        <v>8.2906387599412969E-3</v>
      </c>
      <c r="M2434">
        <f t="shared" ca="1" si="37"/>
        <v>3.9226589780329486</v>
      </c>
    </row>
    <row r="2435" spans="1:13" x14ac:dyDescent="0.25">
      <c r="A2435" s="9"/>
      <c r="H2435" s="9"/>
      <c r="J2435">
        <v>8</v>
      </c>
      <c r="K2435">
        <f ca="1">SIMULATION!$D$3*SIMULATION!$D$17/$H2427/(SIMULATION!$D$17-$I2427)*(((EXP(-$I2427*$J2435))/(1-EXP(-SIMULATION!$D$4*$I2427)))-(EXP(-SIMULATION!$D$17*$J2435)/(1-EXP(-SIMULATION!$D$4*SIMULATION!$D$17))))</f>
        <v>3.699695497183249</v>
      </c>
      <c r="L2435">
        <v>7.7080089644307501E-2</v>
      </c>
      <c r="M2435">
        <f t="shared" ref="M2435:M2498" ca="1" si="38">$K2435*(1+$L2435)</f>
        <v>3.984868357762775</v>
      </c>
    </row>
    <row r="2436" spans="1:13" x14ac:dyDescent="0.25">
      <c r="A2436" s="9"/>
      <c r="H2436" s="9"/>
      <c r="J2436">
        <v>9</v>
      </c>
      <c r="K2436">
        <f ca="1">SIMULATION!$D$3*SIMULATION!$D$17/$H2427/(SIMULATION!$D$17-$I2427)*(((EXP(-$I2427*$J2436))/(1-EXP(-SIMULATION!$D$4*$I2427)))-(EXP(-SIMULATION!$D$17*$J2436)/(1-EXP(-SIMULATION!$D$4*SIMULATION!$D$17))))</f>
        <v>3.496396152613253</v>
      </c>
      <c r="L2436">
        <v>0.29897682767521533</v>
      </c>
      <c r="M2436">
        <f t="shared" ca="1" si="38"/>
        <v>4.541737582617392</v>
      </c>
    </row>
    <row r="2437" spans="1:13" x14ac:dyDescent="0.25">
      <c r="A2437" s="9"/>
      <c r="H2437" s="9"/>
      <c r="J2437">
        <v>10</v>
      </c>
      <c r="K2437">
        <f ca="1">SIMULATION!$D$3*SIMULATION!$D$17/$H2427/(SIMULATION!$D$17-$I2427)*(((EXP(-$I2427*$J2437))/(1-EXP(-SIMULATION!$D$4*$I2427)))-(EXP(-SIMULATION!$D$17*$J2437)/(1-EXP(-SIMULATION!$D$4*SIMULATION!$D$17))))</f>
        <v>3.2904782415876799</v>
      </c>
      <c r="L2437">
        <v>0.36918580543694818</v>
      </c>
      <c r="M2437">
        <f t="shared" ca="1" si="38"/>
        <v>4.5052761014809803</v>
      </c>
    </row>
    <row r="2438" spans="1:13" x14ac:dyDescent="0.25">
      <c r="A2438" s="9"/>
      <c r="H2438" s="9"/>
      <c r="J2438">
        <v>11</v>
      </c>
      <c r="K2438">
        <f ca="1">SIMULATION!$D$3*SIMULATION!$D$17/$H2427/(SIMULATION!$D$17-$I2427)*(((EXP(-$I2427*$J2438))/(1-EXP(-SIMULATION!$D$4*$I2427)))-(EXP(-SIMULATION!$D$17*$J2438)/(1-EXP(-SIMULATION!$D$4*SIMULATION!$D$17))))</f>
        <v>3.0879653732180166</v>
      </c>
      <c r="L2438">
        <v>-0.46266400986414807</v>
      </c>
      <c r="M2438">
        <f t="shared" ca="1" si="38"/>
        <v>1.6592749313233284</v>
      </c>
    </row>
    <row r="2439" spans="1:13" x14ac:dyDescent="0.25">
      <c r="A2439" s="9"/>
      <c r="H2439" s="9"/>
      <c r="J2439">
        <v>12</v>
      </c>
      <c r="K2439">
        <f ca="1">SIMULATION!$D$3*SIMULATION!$D$17/$H2427/(SIMULATION!$D$17-$I2427)*(((EXP(-$I2427*$J2439))/(1-EXP(-SIMULATION!$D$4*$I2427)))-(EXP(-SIMULATION!$D$17*$J2439)/(1-EXP(-SIMULATION!$D$4*SIMULATION!$D$17))))</f>
        <v>2.8923760285334903</v>
      </c>
      <c r="L2439">
        <v>0.1642684980039113</v>
      </c>
      <c r="M2439">
        <f t="shared" ca="1" si="38"/>
        <v>3.3675022944032049</v>
      </c>
    </row>
    <row r="2440" spans="1:13" x14ac:dyDescent="0.25">
      <c r="A2440" s="9"/>
      <c r="H2440" s="9"/>
      <c r="J2440">
        <v>13</v>
      </c>
      <c r="K2440">
        <f ca="1">SIMULATION!$D$3*SIMULATION!$D$17/$H2427/(SIMULATION!$D$17-$I2427)*(((EXP(-$I2427*$J2440))/(1-EXP(-SIMULATION!$D$4*$I2427)))-(EXP(-SIMULATION!$D$17*$J2440)/(1-EXP(-SIMULATION!$D$4*SIMULATION!$D$17))))</f>
        <v>2.7056462975040598</v>
      </c>
      <c r="L2440">
        <v>7.9902898240901812E-2</v>
      </c>
      <c r="M2440">
        <f t="shared" ca="1" si="38"/>
        <v>2.9218352782893993</v>
      </c>
    </row>
    <row r="2441" spans="1:13" x14ac:dyDescent="0.25">
      <c r="A2441" s="9"/>
      <c r="H2441" s="9"/>
      <c r="J2441">
        <v>14</v>
      </c>
      <c r="K2441">
        <f ca="1">SIMULATION!$D$3*SIMULATION!$D$17/$H2427/(SIMULATION!$D$17-$I2427)*(((EXP(-$I2427*$J2441))/(1-EXP(-SIMULATION!$D$4*$I2427)))-(EXP(-SIMULATION!$D$17*$J2441)/(1-EXP(-SIMULATION!$D$4*SIMULATION!$D$17))))</f>
        <v>2.5287196486450223</v>
      </c>
      <c r="L2441">
        <v>7.9036257082258171E-2</v>
      </c>
      <c r="M2441">
        <f t="shared" ca="1" si="38"/>
        <v>2.7285801848842879</v>
      </c>
    </row>
    <row r="2442" spans="1:13" x14ac:dyDescent="0.25">
      <c r="A2442" s="9"/>
      <c r="H2442" s="9"/>
      <c r="J2442">
        <v>15</v>
      </c>
      <c r="K2442">
        <f ca="1">SIMULATION!$D$3*SIMULATION!$D$17/$H2427/(SIMULATION!$D$17-$I2427)*(((EXP(-$I2427*$J2442))/(1-EXP(-SIMULATION!$D$4*$I2427)))-(EXP(-SIMULATION!$D$17*$J2442)/(1-EXP(-SIMULATION!$D$4*SIMULATION!$D$17))))</f>
        <v>2.3619234286881237</v>
      </c>
      <c r="L2442">
        <v>-0.1437109446374974</v>
      </c>
      <c r="M2442">
        <f t="shared" ca="1" si="38"/>
        <v>2.0224891815899166</v>
      </c>
    </row>
    <row r="2443" spans="1:13" x14ac:dyDescent="0.25">
      <c r="A2443" s="9"/>
      <c r="H2443" s="9"/>
      <c r="J2443">
        <v>16</v>
      </c>
      <c r="K2443">
        <f ca="1">SIMULATION!$D$3*SIMULATION!$D$17/$H2427/(SIMULATION!$D$17-$I2427)*(((EXP(-$I2427*$J2443))/(1-EXP(-SIMULATION!$D$4*$I2427)))-(EXP(-SIMULATION!$D$17*$J2443)/(1-EXP(-SIMULATION!$D$4*SIMULATION!$D$17))))</f>
        <v>2.2052087904063828</v>
      </c>
      <c r="L2443">
        <v>-0.32293477184460428</v>
      </c>
      <c r="M2443">
        <f t="shared" ca="1" si="38"/>
        <v>1.4930701928067818</v>
      </c>
    </row>
    <row r="2444" spans="1:13" x14ac:dyDescent="0.25">
      <c r="A2444" s="9"/>
      <c r="H2444" s="9"/>
      <c r="J2444">
        <v>17</v>
      </c>
      <c r="K2444">
        <f ca="1">SIMULATION!$D$3*SIMULATION!$D$17/$H2427/(SIMULATION!$D$17-$I2427)*(((EXP(-$I2427*$J2444))/(1-EXP(-SIMULATION!$D$4*$I2427)))-(EXP(-SIMULATION!$D$17*$J2444)/(1-EXP(-SIMULATION!$D$4*SIMULATION!$D$17))))</f>
        <v>2.0583031920900416</v>
      </c>
      <c r="L2444">
        <v>-0.23452421213800892</v>
      </c>
      <c r="M2444">
        <f t="shared" ca="1" si="38"/>
        <v>1.5755812576239758</v>
      </c>
    </row>
    <row r="2445" spans="1:13" x14ac:dyDescent="0.25">
      <c r="A2445" s="9"/>
      <c r="H2445" s="9"/>
      <c r="J2445">
        <v>18</v>
      </c>
      <c r="K2445">
        <f ca="1">SIMULATION!$D$3*SIMULATION!$D$17/$H2427/(SIMULATION!$D$17-$I2427)*(((EXP(-$I2427*$J2445))/(1-EXP(-SIMULATION!$D$4*$I2427)))-(EXP(-SIMULATION!$D$17*$J2445)/(1-EXP(-SIMULATION!$D$4*SIMULATION!$D$17))))</f>
        <v>1.9208069549578375</v>
      </c>
      <c r="L2445">
        <v>0.22981644925652667</v>
      </c>
      <c r="M2445">
        <f t="shared" ca="1" si="38"/>
        <v>2.3622399890534886</v>
      </c>
    </row>
    <row r="2446" spans="1:13" x14ac:dyDescent="0.25">
      <c r="A2446" s="9"/>
      <c r="H2446" s="9"/>
      <c r="J2446">
        <v>19</v>
      </c>
      <c r="K2446">
        <f ca="1">SIMULATION!$D$3*SIMULATION!$D$17/$H2427/(SIMULATION!$D$17-$I2427)*(((EXP(-$I2427*$J2446))/(1-EXP(-SIMULATION!$D$4*$I2427)))-(EXP(-SIMULATION!$D$17*$J2446)/(1-EXP(-SIMULATION!$D$4*SIMULATION!$D$17))))</f>
        <v>1.7922540500241912</v>
      </c>
      <c r="L2446">
        <v>-0.24029265816378187</v>
      </c>
      <c r="M2446">
        <f t="shared" ca="1" si="38"/>
        <v>1.3615885602390747</v>
      </c>
    </row>
    <row r="2447" spans="1:13" x14ac:dyDescent="0.25">
      <c r="A2447" s="9"/>
      <c r="H2447" s="9"/>
      <c r="J2447">
        <v>20</v>
      </c>
      <c r="K2447">
        <f ca="1">SIMULATION!$D$3*SIMULATION!$D$17/$H2427/(SIMULATION!$D$17-$I2427)*(((EXP(-$I2427*$J2447))/(1-EXP(-SIMULATION!$D$4*$I2427)))-(EXP(-SIMULATION!$D$17*$J2447)/(1-EXP(-SIMULATION!$D$4*SIMULATION!$D$17))))</f>
        <v>1.6721500355478045</v>
      </c>
      <c r="L2447">
        <v>-9.7195328980708831E-2</v>
      </c>
      <c r="M2447">
        <f t="shared" ca="1" si="38"/>
        <v>1.5096248627376316</v>
      </c>
    </row>
    <row r="2448" spans="1:13" x14ac:dyDescent="0.25">
      <c r="A2448" s="9"/>
      <c r="H2448" s="9"/>
      <c r="J2448">
        <v>21</v>
      </c>
      <c r="K2448">
        <f ca="1">SIMULATION!$D$3*SIMULATION!$D$17/$H2427/(SIMULATION!$D$17-$I2427)*(((EXP(-$I2427*$J2448))/(1-EXP(-SIMULATION!$D$4*$I2427)))-(EXP(-SIMULATION!$D$17*$J2448)/(1-EXP(-SIMULATION!$D$4*SIMULATION!$D$17))))</f>
        <v>1.5599954203123618</v>
      </c>
      <c r="L2448">
        <v>0.58260193597763721</v>
      </c>
      <c r="M2448">
        <f t="shared" ca="1" si="38"/>
        <v>2.4688517723025916</v>
      </c>
    </row>
    <row r="2449" spans="1:13" x14ac:dyDescent="0.25">
      <c r="A2449" s="9"/>
      <c r="H2449" s="9"/>
      <c r="J2449">
        <v>22</v>
      </c>
      <c r="K2449">
        <f ca="1">SIMULATION!$D$3*SIMULATION!$D$17/$H2427/(SIMULATION!$D$17-$I2427)*(((EXP(-$I2427*$J2449))/(1-EXP(-SIMULATION!$D$4*$I2427)))-(EXP(-SIMULATION!$D$17*$J2449)/(1-EXP(-SIMULATION!$D$4*SIMULATION!$D$17))))</f>
        <v>1.4552997511313774</v>
      </c>
      <c r="L2449">
        <v>-0.27217479252240806</v>
      </c>
      <c r="M2449">
        <f t="shared" ca="1" si="38"/>
        <v>1.0592038433092827</v>
      </c>
    </row>
    <row r="2450" spans="1:13" x14ac:dyDescent="0.25">
      <c r="A2450" s="9"/>
      <c r="H2450" s="9"/>
      <c r="J2450">
        <v>23</v>
      </c>
      <c r="K2450">
        <f ca="1">SIMULATION!$D$3*SIMULATION!$D$17/$H2427/(SIMULATION!$D$17-$I2427)*(((EXP(-$I2427*$J2450))/(1-EXP(-SIMULATION!$D$4*$I2427)))-(EXP(-SIMULATION!$D$17*$J2450)/(1-EXP(-SIMULATION!$D$4*SIMULATION!$D$17))))</f>
        <v>1.3575898156343313</v>
      </c>
      <c r="L2450">
        <v>-0.24155221975048918</v>
      </c>
      <c r="M2450">
        <f t="shared" ca="1" si="38"/>
        <v>1.0296609821572014</v>
      </c>
    </row>
    <row r="2451" spans="1:13" x14ac:dyDescent="0.25">
      <c r="A2451" s="9"/>
      <c r="H2451" s="9"/>
      <c r="J2451">
        <v>24</v>
      </c>
      <c r="K2451">
        <f ca="1">SIMULATION!$D$3*SIMULATION!$D$17/$H2427/(SIMULATION!$D$17-$I2427)*(((EXP(-$I2427*$J2451))/(1-EXP(-SIMULATION!$D$4*$I2427)))-(EXP(-SIMULATION!$D$17*$J2451)/(1-EXP(-SIMULATION!$D$4*SIMULATION!$D$17))))</f>
        <v>1.2664141294124345</v>
      </c>
      <c r="L2451">
        <v>-0.10944570959010765</v>
      </c>
      <c r="M2451">
        <f t="shared" ca="1" si="38"/>
        <v>1.1278105363839521</v>
      </c>
    </row>
    <row r="2452" spans="1:13" x14ac:dyDescent="0.25">
      <c r="A2452" s="9">
        <v>99</v>
      </c>
      <c r="B2452" s="2">
        <f ca="1">NORMINV(RAND(),SIMULATION!D7,SIMULATION!D8)</f>
        <v>50.124613445247512</v>
      </c>
      <c r="C2452" s="2">
        <v>2</v>
      </c>
      <c r="D2452" s="2">
        <f ca="1">SIMULATION!$D$11*(1+(SIMULATION!$D$12*LN(1+$C2452)))*(1+(SIMULATION!$D$13*(($B2452/63.5)-1)))</f>
        <v>9.2447818408012434</v>
      </c>
      <c r="E2452" s="2">
        <v>3.8293563340709956E-2</v>
      </c>
      <c r="F2452" s="2">
        <f ca="1">D2452*(1+E2452)</f>
        <v>9.5987974797930118</v>
      </c>
      <c r="G2452" s="2">
        <v>-0.92724123222839427</v>
      </c>
      <c r="H2452" s="9">
        <f>SIMULATION!$D$15*EXP($G$2452)</f>
        <v>87.340719588214213</v>
      </c>
      <c r="I2452" s="2">
        <f ca="1">$F2452/$H2452</f>
        <v>0.10990059991546344</v>
      </c>
      <c r="J2452">
        <v>0</v>
      </c>
      <c r="K2452">
        <f ca="1">SIMULATION!$D$3*SIMULATION!$D$17/$H2452/(SIMULATION!$D$17-$I2452)*(((EXP(-$I2452*$J2452))/(1-EXP(-SIMULATION!$D$4*$I2452)))-(EXP(-SIMULATION!$D$17*$J2452)/(1-EXP(-SIMULATION!$D$4*SIMULATION!$D$17))))</f>
        <v>0.64407160712922418</v>
      </c>
      <c r="L2452">
        <v>-0.1113002159319733</v>
      </c>
      <c r="M2452">
        <f t="shared" ca="1" si="38"/>
        <v>0.57238629818008846</v>
      </c>
    </row>
    <row r="2453" spans="1:13" x14ac:dyDescent="0.25">
      <c r="A2453" s="9"/>
      <c r="H2453" s="9"/>
      <c r="J2453">
        <v>1</v>
      </c>
      <c r="K2453">
        <f ca="1">SIMULATION!$D$3*SIMULATION!$D$17/$H2452/(SIMULATION!$D$17-$I2452)*(((EXP(-$I2452*$J2453))/(1-EXP(-SIMULATION!$D$4*$I2452)))-(EXP(-SIMULATION!$D$17*$J2453)/(1-EXP(-SIMULATION!$D$4*SIMULATION!$D$17))))</f>
        <v>2.7103334916825035</v>
      </c>
      <c r="L2453">
        <v>-7.1153861582750527E-2</v>
      </c>
      <c r="M2453">
        <f t="shared" ca="1" si="38"/>
        <v>2.5174827975722338</v>
      </c>
    </row>
    <row r="2454" spans="1:13" x14ac:dyDescent="0.25">
      <c r="A2454" s="9"/>
      <c r="H2454" s="9"/>
      <c r="J2454">
        <v>2</v>
      </c>
      <c r="K2454">
        <f ca="1">SIMULATION!$D$3*SIMULATION!$D$17/$H2452/(SIMULATION!$D$17-$I2452)*(((EXP(-$I2452*$J2454))/(1-EXP(-SIMULATION!$D$4*$I2452)))-(EXP(-SIMULATION!$D$17*$J2454)/(1-EXP(-SIMULATION!$D$4*SIMULATION!$D$17))))</f>
        <v>3.7953177155678923</v>
      </c>
      <c r="L2454">
        <v>0.21096034988819967</v>
      </c>
      <c r="M2454">
        <f t="shared" ca="1" si="38"/>
        <v>4.5959792687809777</v>
      </c>
    </row>
    <row r="2455" spans="1:13" x14ac:dyDescent="0.25">
      <c r="A2455" s="9"/>
      <c r="H2455" s="9"/>
      <c r="J2455">
        <v>3</v>
      </c>
      <c r="K2455">
        <f ca="1">SIMULATION!$D$3*SIMULATION!$D$17/$H2452/(SIMULATION!$D$17-$I2452)*(((EXP(-$I2452*$J2455))/(1-EXP(-SIMULATION!$D$4*$I2452)))-(EXP(-SIMULATION!$D$17*$J2455)/(1-EXP(-SIMULATION!$D$4*SIMULATION!$D$17))))</f>
        <v>4.2763629227523552</v>
      </c>
      <c r="L2455">
        <v>0.43121159095215683</v>
      </c>
      <c r="M2455">
        <f t="shared" ca="1" si="38"/>
        <v>6.1203801821612132</v>
      </c>
    </row>
    <row r="2456" spans="1:13" x14ac:dyDescent="0.25">
      <c r="A2456" s="9"/>
      <c r="H2456" s="9"/>
      <c r="J2456">
        <v>4</v>
      </c>
      <c r="K2456">
        <f ca="1">SIMULATION!$D$3*SIMULATION!$D$17/$H2452/(SIMULATION!$D$17-$I2452)*(((EXP(-$I2452*$J2456))/(1-EXP(-SIMULATION!$D$4*$I2452)))-(EXP(-SIMULATION!$D$17*$J2456)/(1-EXP(-SIMULATION!$D$4*SIMULATION!$D$17))))</f>
        <v>4.3926866617596776</v>
      </c>
      <c r="L2456">
        <v>0.16925693768828678</v>
      </c>
      <c r="M2456">
        <f t="shared" ca="1" si="38"/>
        <v>5.1361793543533043</v>
      </c>
    </row>
    <row r="2457" spans="1:13" x14ac:dyDescent="0.25">
      <c r="A2457" s="9"/>
      <c r="H2457" s="9"/>
      <c r="J2457">
        <v>5</v>
      </c>
      <c r="K2457">
        <f ca="1">SIMULATION!$D$3*SIMULATION!$D$17/$H2452/(SIMULATION!$D$17-$I2452)*(((EXP(-$I2452*$J2457))/(1-EXP(-SIMULATION!$D$4*$I2452)))-(EXP(-SIMULATION!$D$17*$J2457)/(1-EXP(-SIMULATION!$D$4*SIMULATION!$D$17))))</f>
        <v>4.2952647114277802</v>
      </c>
      <c r="L2457">
        <v>0.4954037418144786</v>
      </c>
      <c r="M2457">
        <f t="shared" ca="1" si="38"/>
        <v>6.423154921552789</v>
      </c>
    </row>
    <row r="2458" spans="1:13" x14ac:dyDescent="0.25">
      <c r="A2458" s="9"/>
      <c r="H2458" s="9"/>
      <c r="J2458">
        <v>6</v>
      </c>
      <c r="K2458">
        <f ca="1">SIMULATION!$D$3*SIMULATION!$D$17/$H2452/(SIMULATION!$D$17-$I2452)*(((EXP(-$I2452*$J2458))/(1-EXP(-SIMULATION!$D$4*$I2452)))-(EXP(-SIMULATION!$D$17*$J2458)/(1-EXP(-SIMULATION!$D$4*SIMULATION!$D$17))))</f>
        <v>4.0787669065625867</v>
      </c>
      <c r="L2458">
        <v>-0.28874879015692334</v>
      </c>
      <c r="M2458">
        <f t="shared" ca="1" si="38"/>
        <v>2.9010278969605432</v>
      </c>
    </row>
    <row r="2459" spans="1:13" x14ac:dyDescent="0.25">
      <c r="A2459" s="9"/>
      <c r="H2459" s="9"/>
      <c r="J2459">
        <v>7</v>
      </c>
      <c r="K2459">
        <f ca="1">SIMULATION!$D$3*SIMULATION!$D$17/$H2452/(SIMULATION!$D$17-$I2452)*(((EXP(-$I2452*$J2459))/(1-EXP(-SIMULATION!$D$4*$I2452)))-(EXP(-SIMULATION!$D$17*$J2459)/(1-EXP(-SIMULATION!$D$4*SIMULATION!$D$17))))</f>
        <v>3.8019972532288104</v>
      </c>
      <c r="L2459">
        <v>0.32839269905555912</v>
      </c>
      <c r="M2459">
        <f t="shared" ca="1" si="38"/>
        <v>5.0505453930184423</v>
      </c>
    </row>
    <row r="2460" spans="1:13" x14ac:dyDescent="0.25">
      <c r="A2460" s="9"/>
      <c r="H2460" s="9"/>
      <c r="J2460">
        <v>8</v>
      </c>
      <c r="K2460">
        <f ca="1">SIMULATION!$D$3*SIMULATION!$D$17/$H2452/(SIMULATION!$D$17-$I2452)*(((EXP(-$I2452*$J2460))/(1-EXP(-SIMULATION!$D$4*$I2452)))-(EXP(-SIMULATION!$D$17*$J2460)/(1-EXP(-SIMULATION!$D$4*SIMULATION!$D$17))))</f>
        <v>3.500969929955291</v>
      </c>
      <c r="L2460">
        <v>-0.73198274166673793</v>
      </c>
      <c r="M2460">
        <f t="shared" ca="1" si="38"/>
        <v>0.93832036213380965</v>
      </c>
    </row>
    <row r="2461" spans="1:13" x14ac:dyDescent="0.25">
      <c r="A2461" s="9"/>
      <c r="H2461" s="9"/>
      <c r="J2461">
        <v>9</v>
      </c>
      <c r="K2461">
        <f ca="1">SIMULATION!$D$3*SIMULATION!$D$17/$H2452/(SIMULATION!$D$17-$I2452)*(((EXP(-$I2452*$J2461))/(1-EXP(-SIMULATION!$D$4*$I2452)))-(EXP(-SIMULATION!$D$17*$J2461)/(1-EXP(-SIMULATION!$D$4*SIMULATION!$D$17))))</f>
        <v>3.1972685297641736</v>
      </c>
      <c r="L2461">
        <v>-0.36292356153497024</v>
      </c>
      <c r="M2461">
        <f t="shared" ca="1" si="38"/>
        <v>2.0369044477584821</v>
      </c>
    </row>
    <row r="2462" spans="1:13" x14ac:dyDescent="0.25">
      <c r="A2462" s="9"/>
      <c r="H2462" s="9"/>
      <c r="J2462">
        <v>10</v>
      </c>
      <c r="K2462">
        <f ca="1">SIMULATION!$D$3*SIMULATION!$D$17/$H2452/(SIMULATION!$D$17-$I2452)*(((EXP(-$I2452*$J2462))/(1-EXP(-SIMULATION!$D$4*$I2452)))-(EXP(-SIMULATION!$D$17*$J2462)/(1-EXP(-SIMULATION!$D$4*SIMULATION!$D$17))))</f>
        <v>2.9033847883712216</v>
      </c>
      <c r="L2462">
        <v>-0.27859371982790154</v>
      </c>
      <c r="M2462">
        <f t="shared" ca="1" si="38"/>
        <v>2.0945200200871383</v>
      </c>
    </row>
    <row r="2463" spans="1:13" x14ac:dyDescent="0.25">
      <c r="A2463" s="9"/>
      <c r="H2463" s="9"/>
      <c r="J2463">
        <v>11</v>
      </c>
      <c r="K2463">
        <f ca="1">SIMULATION!$D$3*SIMULATION!$D$17/$H2452/(SIMULATION!$D$17-$I2452)*(((EXP(-$I2452*$J2463))/(1-EXP(-SIMULATION!$D$4*$I2452)))-(EXP(-SIMULATION!$D$17*$J2463)/(1-EXP(-SIMULATION!$D$4*SIMULATION!$D$17))))</f>
        <v>2.6261235751972931</v>
      </c>
      <c r="L2463">
        <v>0.3716884891917604</v>
      </c>
      <c r="M2463">
        <f t="shared" ca="1" si="38"/>
        <v>3.6022234792932397</v>
      </c>
    </row>
    <row r="2464" spans="1:13" x14ac:dyDescent="0.25">
      <c r="A2464" s="9"/>
      <c r="H2464" s="9"/>
      <c r="J2464">
        <v>12</v>
      </c>
      <c r="K2464">
        <f ca="1">SIMULATION!$D$3*SIMULATION!$D$17/$H2452/(SIMULATION!$D$17-$I2452)*(((EXP(-$I2452*$J2464))/(1-EXP(-SIMULATION!$D$4*$I2452)))-(EXP(-SIMULATION!$D$17*$J2464)/(1-EXP(-SIMULATION!$D$4*SIMULATION!$D$17))))</f>
        <v>2.3687703842345376</v>
      </c>
      <c r="L2464">
        <v>-0.66238761145418135</v>
      </c>
      <c r="M2464">
        <f t="shared" ca="1" si="38"/>
        <v>0.79972622733801879</v>
      </c>
    </row>
    <row r="2465" spans="1:13" x14ac:dyDescent="0.25">
      <c r="A2465" s="9"/>
      <c r="H2465" s="9"/>
      <c r="J2465">
        <v>13</v>
      </c>
      <c r="K2465">
        <f ca="1">SIMULATION!$D$3*SIMULATION!$D$17/$H2452/(SIMULATION!$D$17-$I2452)*(((EXP(-$I2452*$J2465))/(1-EXP(-SIMULATION!$D$4*$I2452)))-(EXP(-SIMULATION!$D$17*$J2465)/(1-EXP(-SIMULATION!$D$4*SIMULATION!$D$17))))</f>
        <v>2.1324673149359707</v>
      </c>
      <c r="L2465">
        <v>-0.41289060459767463</v>
      </c>
      <c r="M2465">
        <f t="shared" ca="1" si="38"/>
        <v>1.251991595987278</v>
      </c>
    </row>
    <row r="2466" spans="1:13" x14ac:dyDescent="0.25">
      <c r="A2466" s="9"/>
      <c r="H2466" s="9"/>
      <c r="J2466">
        <v>14</v>
      </c>
      <c r="K2466">
        <f ca="1">SIMULATION!$D$3*SIMULATION!$D$17/$H2452/(SIMULATION!$D$17-$I2452)*(((EXP(-$I2452*$J2466))/(1-EXP(-SIMULATION!$D$4*$I2452)))-(EXP(-SIMULATION!$D$17*$J2466)/(1-EXP(-SIMULATION!$D$4*SIMULATION!$D$17))))</f>
        <v>1.9170831872829426</v>
      </c>
      <c r="L2466">
        <v>2.0667552843189923E-2</v>
      </c>
      <c r="M2466">
        <f t="shared" ca="1" si="38"/>
        <v>1.9567046053609036</v>
      </c>
    </row>
    <row r="2467" spans="1:13" x14ac:dyDescent="0.25">
      <c r="A2467" s="9"/>
      <c r="H2467" s="9"/>
      <c r="J2467">
        <v>15</v>
      </c>
      <c r="K2467">
        <f ca="1">SIMULATION!$D$3*SIMULATION!$D$17/$H2452/(SIMULATION!$D$17-$I2452)*(((EXP(-$I2452*$J2467))/(1-EXP(-SIMULATION!$D$4*$I2452)))-(EXP(-SIMULATION!$D$17*$J2467)/(1-EXP(-SIMULATION!$D$4*SIMULATION!$D$17))))</f>
        <v>1.7217606979245899</v>
      </c>
      <c r="L2467">
        <v>-0.27403425418771327</v>
      </c>
      <c r="M2467">
        <f t="shared" ca="1" si="38"/>
        <v>1.2499392891791083</v>
      </c>
    </row>
    <row r="2468" spans="1:13" x14ac:dyDescent="0.25">
      <c r="A2468" s="9"/>
      <c r="H2468" s="9"/>
      <c r="J2468">
        <v>16</v>
      </c>
      <c r="K2468">
        <f ca="1">SIMULATION!$D$3*SIMULATION!$D$17/$H2452/(SIMULATION!$D$17-$I2452)*(((EXP(-$I2452*$J2468))/(1-EXP(-SIMULATION!$D$4*$I2452)))-(EXP(-SIMULATION!$D$17*$J2468)/(1-EXP(-SIMULATION!$D$4*SIMULATION!$D$17))))</f>
        <v>1.5452577024083376</v>
      </c>
      <c r="L2468">
        <v>-6.9111257344175003E-2</v>
      </c>
      <c r="M2468">
        <f t="shared" ca="1" si="38"/>
        <v>1.4384629996741263</v>
      </c>
    </row>
    <row r="2469" spans="1:13" x14ac:dyDescent="0.25">
      <c r="A2469" s="9"/>
      <c r="H2469" s="9"/>
      <c r="J2469">
        <v>17</v>
      </c>
      <c r="K2469">
        <f ca="1">SIMULATION!$D$3*SIMULATION!$D$17/$H2452/(SIMULATION!$D$17-$I2452)*(((EXP(-$I2452*$J2469))/(1-EXP(-SIMULATION!$D$4*$I2452)))-(EXP(-SIMULATION!$D$17*$J2469)/(1-EXP(-SIMULATION!$D$4*SIMULATION!$D$17))))</f>
        <v>1.3861575413953182</v>
      </c>
      <c r="L2469">
        <v>0.1619644577151573</v>
      </c>
      <c r="M2469">
        <f t="shared" ca="1" si="38"/>
        <v>1.6106657958951867</v>
      </c>
    </row>
    <row r="2470" spans="1:13" x14ac:dyDescent="0.25">
      <c r="A2470" s="9"/>
      <c r="H2470" s="9"/>
      <c r="J2470">
        <v>18</v>
      </c>
      <c r="K2470">
        <f ca="1">SIMULATION!$D$3*SIMULATION!$D$17/$H2452/(SIMULATION!$D$17-$I2452)*(((EXP(-$I2452*$J2470))/(1-EXP(-SIMULATION!$D$4*$I2452)))-(EXP(-SIMULATION!$D$17*$J2470)/(1-EXP(-SIMULATION!$D$4*SIMULATION!$D$17))))</f>
        <v>1.2429963188007995</v>
      </c>
      <c r="L2470">
        <v>-0.13180764065429132</v>
      </c>
      <c r="M2470">
        <f t="shared" ca="1" si="38"/>
        <v>1.0791599066776969</v>
      </c>
    </row>
    <row r="2471" spans="1:13" x14ac:dyDescent="0.25">
      <c r="A2471" s="9"/>
      <c r="H2471" s="9"/>
      <c r="J2471">
        <v>19</v>
      </c>
      <c r="K2471">
        <f ca="1">SIMULATION!$D$3*SIMULATION!$D$17/$H2452/(SIMULATION!$D$17-$I2452)*(((EXP(-$I2452*$J2471))/(1-EXP(-SIMULATION!$D$4*$I2452)))-(EXP(-SIMULATION!$D$17*$J2471)/(1-EXP(-SIMULATION!$D$4*SIMULATION!$D$17))))</f>
        <v>1.1143377417049307</v>
      </c>
      <c r="L2471">
        <v>0.23223458165207864</v>
      </c>
      <c r="M2471">
        <f t="shared" ca="1" si="38"/>
        <v>1.3731255009688972</v>
      </c>
    </row>
    <row r="2472" spans="1:13" x14ac:dyDescent="0.25">
      <c r="A2472" s="9"/>
      <c r="H2472" s="9"/>
      <c r="J2472">
        <v>20</v>
      </c>
      <c r="K2472">
        <f ca="1">SIMULATION!$D$3*SIMULATION!$D$17/$H2452/(SIMULATION!$D$17-$I2452)*(((EXP(-$I2452*$J2472))/(1-EXP(-SIMULATION!$D$4*$I2452)))-(EXP(-SIMULATION!$D$17*$J2472)/(1-EXP(-SIMULATION!$D$4*SIMULATION!$D$17))))</f>
        <v>0.99881505628253908</v>
      </c>
      <c r="L2472">
        <v>0.17068230698852882</v>
      </c>
      <c r="M2472">
        <f t="shared" ca="1" si="38"/>
        <v>1.16929511434372</v>
      </c>
    </row>
    <row r="2473" spans="1:13" x14ac:dyDescent="0.25">
      <c r="A2473" s="9"/>
      <c r="H2473" s="9"/>
      <c r="J2473">
        <v>21</v>
      </c>
      <c r="K2473">
        <f ca="1">SIMULATION!$D$3*SIMULATION!$D$17/$H2452/(SIMULATION!$D$17-$I2452)*(((EXP(-$I2452*$J2473))/(1-EXP(-SIMULATION!$D$4*$I2452)))-(EXP(-SIMULATION!$D$17*$J2473)/(1-EXP(-SIMULATION!$D$4*SIMULATION!$D$17))))</f>
        <v>0.89515252494921249</v>
      </c>
      <c r="L2473">
        <v>-0.21141014470101588</v>
      </c>
      <c r="M2473">
        <f t="shared" ca="1" si="38"/>
        <v>0.70590820012021971</v>
      </c>
    </row>
    <row r="2474" spans="1:13" x14ac:dyDescent="0.25">
      <c r="A2474" s="9"/>
      <c r="H2474" s="9"/>
      <c r="J2474">
        <v>22</v>
      </c>
      <c r="K2474">
        <f ca="1">SIMULATION!$D$3*SIMULATION!$D$17/$H2452/(SIMULATION!$D$17-$I2452)*(((EXP(-$I2452*$J2474))/(1-EXP(-SIMULATION!$D$4*$I2452)))-(EXP(-SIMULATION!$D$17*$J2474)/(1-EXP(-SIMULATION!$D$4*SIMULATION!$D$17))))</f>
        <v>0.80217435466389353</v>
      </c>
      <c r="L2474">
        <v>6.0243439168831708E-2</v>
      </c>
      <c r="M2474">
        <f t="shared" ca="1" si="38"/>
        <v>0.85050009660188475</v>
      </c>
    </row>
    <row r="2475" spans="1:13" x14ac:dyDescent="0.25">
      <c r="A2475" s="9"/>
      <c r="H2475" s="9"/>
      <c r="J2475">
        <v>23</v>
      </c>
      <c r="K2475">
        <f ca="1">SIMULATION!$D$3*SIMULATION!$D$17/$H2452/(SIMULATION!$D$17-$I2452)*(((EXP(-$I2452*$J2475))/(1-EXP(-SIMULATION!$D$4*$I2452)))-(EXP(-SIMULATION!$D$17*$J2475)/(1-EXP(-SIMULATION!$D$4*SIMULATION!$D$17))))</f>
        <v>0.7188060868157925</v>
      </c>
      <c r="L2475">
        <v>0.40672023448268496</v>
      </c>
      <c r="M2475">
        <f t="shared" ca="1" si="38"/>
        <v>1.0111590669930928</v>
      </c>
    </row>
    <row r="2476" spans="1:13" x14ac:dyDescent="0.25">
      <c r="A2476" s="9"/>
      <c r="H2476" s="9"/>
      <c r="J2476">
        <v>24</v>
      </c>
      <c r="K2476">
        <f ca="1">SIMULATION!$D$3*SIMULATION!$D$17/$H2452/(SIMULATION!$D$17-$I2452)*(((EXP(-$I2452*$J2476))/(1-EXP(-SIMULATION!$D$4*$I2452)))-(EXP(-SIMULATION!$D$17*$J2476)/(1-EXP(-SIMULATION!$D$4*SIMULATION!$D$17))))</f>
        <v>0.64407160712922507</v>
      </c>
      <c r="L2476">
        <v>0.20454765529802715</v>
      </c>
      <c r="M2476">
        <f t="shared" ca="1" si="38"/>
        <v>0.77581494421154018</v>
      </c>
    </row>
    <row r="2477" spans="1:13" x14ac:dyDescent="0.25">
      <c r="A2477" s="9">
        <v>100</v>
      </c>
      <c r="B2477" s="2">
        <f ca="1">NORMINV(RAND(),SIMULATION!D7,SIMULATION!D8)</f>
        <v>58.304152718352128</v>
      </c>
      <c r="C2477" s="2">
        <v>2</v>
      </c>
      <c r="D2477" s="2">
        <f ca="1">SIMULATION!$D$11*(1+(SIMULATION!$D$12*LN(1+$C2477)))*(1+(SIMULATION!$D$13*(($B2477/63.5)-1)))</f>
        <v>9.8522086367378154</v>
      </c>
      <c r="E2477" s="2">
        <v>-2.4424294630214328E-2</v>
      </c>
      <c r="F2477" s="2">
        <f ca="1">D2477*(1+E2477)</f>
        <v>9.6115753902357888</v>
      </c>
      <c r="G2477" s="2">
        <v>0.71658218966257459</v>
      </c>
      <c r="H2477" s="9">
        <f>SIMULATION!$D$15*EXP($G$2477)</f>
        <v>451.98102951198007</v>
      </c>
      <c r="I2477" s="2">
        <f ca="1">$F2477/$H2477</f>
        <v>2.1265439836299652E-2</v>
      </c>
      <c r="J2477">
        <v>0</v>
      </c>
      <c r="K2477">
        <f ca="1">SIMULATION!$D$3*SIMULATION!$D$17/$H2477/(SIMULATION!$D$17-$I2477)*(((EXP(-$I2477*$J2477))/(1-EXP(-SIMULATION!$D$4*$I2477)))-(EXP(-SIMULATION!$D$17*$J2477)/(1-EXP(-SIMULATION!$D$4*SIMULATION!$D$17))))</f>
        <v>1.9190551949534795</v>
      </c>
      <c r="L2477">
        <v>-0.40477864355550186</v>
      </c>
      <c r="M2477">
        <f t="shared" ca="1" si="38"/>
        <v>1.1422626362320709</v>
      </c>
    </row>
    <row r="2478" spans="1:13" x14ac:dyDescent="0.25">
      <c r="A2478" s="9"/>
      <c r="H2478" s="9"/>
      <c r="J2478">
        <v>1</v>
      </c>
      <c r="K2478">
        <f ca="1">SIMULATION!$D$3*SIMULATION!$D$17/$H2477/(SIMULATION!$D$17-$I2477)*(((EXP(-$I2477*$J2478))/(1-EXP(-SIMULATION!$D$4*$I2477)))-(EXP(-SIMULATION!$D$17*$J2478)/(1-EXP(-SIMULATION!$D$4*SIMULATION!$D$17))))</f>
        <v>2.3108005755628342</v>
      </c>
      <c r="L2478">
        <v>-7.6968056234574422E-2</v>
      </c>
      <c r="M2478">
        <f t="shared" ca="1" si="38"/>
        <v>2.1329427469160271</v>
      </c>
    </row>
    <row r="2479" spans="1:13" x14ac:dyDescent="0.25">
      <c r="A2479" s="9"/>
      <c r="H2479" s="9"/>
      <c r="J2479">
        <v>2</v>
      </c>
      <c r="K2479">
        <f ca="1">SIMULATION!$D$3*SIMULATION!$D$17/$H2477/(SIMULATION!$D$17-$I2477)*(((EXP(-$I2477*$J2479))/(1-EXP(-SIMULATION!$D$4*$I2477)))-(EXP(-SIMULATION!$D$17*$J2479)/(1-EXP(-SIMULATION!$D$4*SIMULATION!$D$17))))</f>
        <v>2.5390947931554773</v>
      </c>
      <c r="L2479">
        <v>0.15587971107350326</v>
      </c>
      <c r="M2479">
        <f t="shared" ca="1" si="38"/>
        <v>2.9348881559007896</v>
      </c>
    </row>
    <row r="2480" spans="1:13" x14ac:dyDescent="0.25">
      <c r="A2480" s="9"/>
      <c r="H2480" s="9"/>
      <c r="J2480">
        <v>3</v>
      </c>
      <c r="K2480">
        <f ca="1">SIMULATION!$D$3*SIMULATION!$D$17/$H2477/(SIMULATION!$D$17-$I2477)*(((EXP(-$I2477*$J2480))/(1-EXP(-SIMULATION!$D$4*$I2477)))-(EXP(-SIMULATION!$D$17*$J2480)/(1-EXP(-SIMULATION!$D$4*SIMULATION!$D$17))))</f>
        <v>2.6631241287814489</v>
      </c>
      <c r="L2480">
        <v>-0.37847151329359469</v>
      </c>
      <c r="M2480">
        <f t="shared" ca="1" si="38"/>
        <v>1.6552075096728478</v>
      </c>
    </row>
    <row r="2481" spans="1:13" x14ac:dyDescent="0.25">
      <c r="A2481" s="9"/>
      <c r="H2481" s="9"/>
      <c r="J2481">
        <v>4</v>
      </c>
      <c r="K2481">
        <f ca="1">SIMULATION!$D$3*SIMULATION!$D$17/$H2477/(SIMULATION!$D$17-$I2477)*(((EXP(-$I2477*$J2481))/(1-EXP(-SIMULATION!$D$4*$I2477)))-(EXP(-SIMULATION!$D$17*$J2481)/(1-EXP(-SIMULATION!$D$4*SIMULATION!$D$17))))</f>
        <v>2.7208065181434602</v>
      </c>
      <c r="L2481">
        <v>-8.352794256618655E-2</v>
      </c>
      <c r="M2481">
        <f t="shared" ca="1" si="38"/>
        <v>2.4935431475622671</v>
      </c>
    </row>
    <row r="2482" spans="1:13" x14ac:dyDescent="0.25">
      <c r="A2482" s="9"/>
      <c r="H2482" s="9"/>
      <c r="J2482">
        <v>5</v>
      </c>
      <c r="K2482">
        <f ca="1">SIMULATION!$D$3*SIMULATION!$D$17/$H2477/(SIMULATION!$D$17-$I2477)*(((EXP(-$I2477*$J2482))/(1-EXP(-SIMULATION!$D$4*$I2477)))-(EXP(-SIMULATION!$D$17*$J2482)/(1-EXP(-SIMULATION!$D$4*SIMULATION!$D$17))))</f>
        <v>2.7364308368167731</v>
      </c>
      <c r="L2482">
        <v>0.47133339237380562</v>
      </c>
      <c r="M2482">
        <f t="shared" ca="1" si="38"/>
        <v>4.0262020661299145</v>
      </c>
    </row>
    <row r="2483" spans="1:13" x14ac:dyDescent="0.25">
      <c r="A2483" s="9"/>
      <c r="H2483" s="9"/>
      <c r="J2483">
        <v>6</v>
      </c>
      <c r="K2483">
        <f ca="1">SIMULATION!$D$3*SIMULATION!$D$17/$H2477/(SIMULATION!$D$17-$I2477)*(((EXP(-$I2477*$J2483))/(1-EXP(-SIMULATION!$D$4*$I2477)))-(EXP(-SIMULATION!$D$17*$J2483)/(1-EXP(-SIMULATION!$D$4*SIMULATION!$D$17))))</f>
        <v>2.7255523352114372</v>
      </c>
      <c r="L2483">
        <v>0.20902834262313014</v>
      </c>
      <c r="M2483">
        <f t="shared" ca="1" si="38"/>
        <v>3.2952700225732858</v>
      </c>
    </row>
    <row r="2484" spans="1:13" x14ac:dyDescent="0.25">
      <c r="A2484" s="9"/>
      <c r="H2484" s="9"/>
      <c r="J2484">
        <v>7</v>
      </c>
      <c r="K2484">
        <f ca="1">SIMULATION!$D$3*SIMULATION!$D$17/$H2477/(SIMULATION!$D$17-$I2477)*(((EXP(-$I2477*$J2484))/(1-EXP(-SIMULATION!$D$4*$I2477)))-(EXP(-SIMULATION!$D$17*$J2484)/(1-EXP(-SIMULATION!$D$4*SIMULATION!$D$17))))</f>
        <v>2.6981297477734381</v>
      </c>
      <c r="L2484">
        <v>0.3059930594913684</v>
      </c>
      <c r="M2484">
        <f t="shared" ca="1" si="38"/>
        <v>3.5237387241993066</v>
      </c>
    </row>
    <row r="2485" spans="1:13" x14ac:dyDescent="0.25">
      <c r="A2485" s="9"/>
      <c r="H2485" s="9"/>
      <c r="J2485">
        <v>8</v>
      </c>
      <c r="K2485">
        <f ca="1">SIMULATION!$D$3*SIMULATION!$D$17/$H2477/(SIMULATION!$D$17-$I2477)*(((EXP(-$I2477*$J2485))/(1-EXP(-SIMULATION!$D$4*$I2477)))-(EXP(-SIMULATION!$D$17*$J2485)/(1-EXP(-SIMULATION!$D$4*SIMULATION!$D$17))))</f>
        <v>2.6605356244447931</v>
      </c>
      <c r="L2485">
        <v>-8.1017995637149787E-2</v>
      </c>
      <c r="M2485">
        <f t="shared" ca="1" si="38"/>
        <v>2.4449843608310435</v>
      </c>
    </row>
    <row r="2486" spans="1:13" x14ac:dyDescent="0.25">
      <c r="A2486" s="9"/>
      <c r="H2486" s="9"/>
      <c r="J2486">
        <v>9</v>
      </c>
      <c r="K2486">
        <f ca="1">SIMULATION!$D$3*SIMULATION!$D$17/$H2477/(SIMULATION!$D$17-$I2477)*(((EXP(-$I2477*$J2486))/(1-EXP(-SIMULATION!$D$4*$I2477)))-(EXP(-SIMULATION!$D$17*$J2486)/(1-EXP(-SIMULATION!$D$4*SIMULATION!$D$17))))</f>
        <v>2.6168445956833946</v>
      </c>
      <c r="L2486">
        <v>-0.28635668929238056</v>
      </c>
      <c r="M2486">
        <f t="shared" ca="1" si="38"/>
        <v>1.8674936408708396</v>
      </c>
    </row>
    <row r="2487" spans="1:13" x14ac:dyDescent="0.25">
      <c r="A2487" s="9"/>
      <c r="H2487" s="9"/>
      <c r="J2487">
        <v>10</v>
      </c>
      <c r="K2487">
        <f ca="1">SIMULATION!$D$3*SIMULATION!$D$17/$H2477/(SIMULATION!$D$17-$I2477)*(((EXP(-$I2477*$J2487))/(1-EXP(-SIMULATION!$D$4*$I2477)))-(EXP(-SIMULATION!$D$17*$J2487)/(1-EXP(-SIMULATION!$D$4*SIMULATION!$D$17))))</f>
        <v>2.5696589198670288</v>
      </c>
      <c r="L2487">
        <v>0.27066171050530952</v>
      </c>
      <c r="M2487">
        <f t="shared" ca="1" si="38"/>
        <v>3.2651671985334647</v>
      </c>
    </row>
    <row r="2488" spans="1:13" x14ac:dyDescent="0.25">
      <c r="A2488" s="9"/>
      <c r="H2488" s="9"/>
      <c r="J2488">
        <v>11</v>
      </c>
      <c r="K2488">
        <f ca="1">SIMULATION!$D$3*SIMULATION!$D$17/$H2477/(SIMULATION!$D$17-$I2477)*(((EXP(-$I2477*$J2488))/(1-EXP(-SIMULATION!$D$4*$I2477)))-(EXP(-SIMULATION!$D$17*$J2488)/(1-EXP(-SIMULATION!$D$4*SIMULATION!$D$17))))</f>
        <v>2.5206375101023886</v>
      </c>
      <c r="L2488">
        <v>-0.60756955692252801</v>
      </c>
      <c r="M2488">
        <f t="shared" ca="1" si="38"/>
        <v>0.98917489492717614</v>
      </c>
    </row>
    <row r="2489" spans="1:13" x14ac:dyDescent="0.25">
      <c r="A2489" s="9"/>
      <c r="H2489" s="9"/>
      <c r="J2489">
        <v>12</v>
      </c>
      <c r="K2489">
        <f ca="1">SIMULATION!$D$3*SIMULATION!$D$17/$H2477/(SIMULATION!$D$17-$I2477)*(((EXP(-$I2477*$J2489))/(1-EXP(-SIMULATION!$D$4*$I2477)))-(EXP(-SIMULATION!$D$17*$J2489)/(1-EXP(-SIMULATION!$D$4*SIMULATION!$D$17))))</f>
        <v>2.4708349435228052</v>
      </c>
      <c r="L2489">
        <v>-0.22993562284622299</v>
      </c>
      <c r="M2489">
        <f t="shared" ca="1" si="38"/>
        <v>1.9027019718336766</v>
      </c>
    </row>
    <row r="2490" spans="1:13" x14ac:dyDescent="0.25">
      <c r="A2490" s="9"/>
      <c r="H2490" s="9"/>
      <c r="J2490">
        <v>13</v>
      </c>
      <c r="K2490">
        <f ca="1">SIMULATION!$D$3*SIMULATION!$D$17/$H2477/(SIMULATION!$D$17-$I2477)*(((EXP(-$I2477*$J2490))/(1-EXP(-SIMULATION!$D$4*$I2477)))-(EXP(-SIMULATION!$D$17*$J2490)/(1-EXP(-SIMULATION!$D$4*SIMULATION!$D$17))))</f>
        <v>2.4209187028344386</v>
      </c>
      <c r="L2490">
        <v>-0.26365664087613305</v>
      </c>
      <c r="M2490">
        <f t="shared" ca="1" si="38"/>
        <v>1.7826274098109052</v>
      </c>
    </row>
    <row r="2491" spans="1:13" x14ac:dyDescent="0.25">
      <c r="A2491" s="9"/>
      <c r="H2491" s="9"/>
      <c r="J2491">
        <v>14</v>
      </c>
      <c r="K2491">
        <f ca="1">SIMULATION!$D$3*SIMULATION!$D$17/$H2477/(SIMULATION!$D$17-$I2477)*(((EXP(-$I2477*$J2491))/(1-EXP(-SIMULATION!$D$4*$I2477)))-(EXP(-SIMULATION!$D$17*$J2491)/(1-EXP(-SIMULATION!$D$4*SIMULATION!$D$17))))</f>
        <v>2.3713083862120916</v>
      </c>
      <c r="L2491">
        <v>7.5811945343548265E-2</v>
      </c>
      <c r="M2491">
        <f t="shared" ca="1" si="38"/>
        <v>2.5510818879803003</v>
      </c>
    </row>
    <row r="2492" spans="1:13" x14ac:dyDescent="0.25">
      <c r="A2492" s="9"/>
      <c r="H2492" s="9"/>
      <c r="J2492">
        <v>15</v>
      </c>
      <c r="K2492">
        <f ca="1">SIMULATION!$D$3*SIMULATION!$D$17/$H2477/(SIMULATION!$D$17-$I2477)*(((EXP(-$I2477*$J2492))/(1-EXP(-SIMULATION!$D$4*$I2477)))-(EXP(-SIMULATION!$D$17*$J2492)/(1-EXP(-SIMULATION!$D$4*SIMULATION!$D$17))))</f>
        <v>2.3222649126982717</v>
      </c>
      <c r="L2492">
        <v>-3.0665205869141347E-2</v>
      </c>
      <c r="M2492">
        <f t="shared" ca="1" si="38"/>
        <v>2.2510521810676956</v>
      </c>
    </row>
    <row r="2493" spans="1:13" x14ac:dyDescent="0.25">
      <c r="A2493" s="9"/>
      <c r="H2493" s="9"/>
      <c r="J2493">
        <v>16</v>
      </c>
      <c r="K2493">
        <f ca="1">SIMULATION!$D$3*SIMULATION!$D$17/$H2477/(SIMULATION!$D$17-$I2477)*(((EXP(-$I2477*$J2493))/(1-EXP(-SIMULATION!$D$4*$I2477)))-(EXP(-SIMULATION!$D$17*$J2493)/(1-EXP(-SIMULATION!$D$4*SIMULATION!$D$17))))</f>
        <v>2.2739476835843035</v>
      </c>
      <c r="L2493">
        <v>0.2949905978425002</v>
      </c>
      <c r="M2493">
        <f t="shared" ca="1" si="38"/>
        <v>2.944740870227406</v>
      </c>
    </row>
    <row r="2494" spans="1:13" x14ac:dyDescent="0.25">
      <c r="A2494" s="9"/>
      <c r="H2494" s="9"/>
      <c r="J2494">
        <v>17</v>
      </c>
      <c r="K2494">
        <f ca="1">SIMULATION!$D$3*SIMULATION!$D$17/$H2477/(SIMULATION!$D$17-$I2477)*(((EXP(-$I2477*$J2494))/(1-EXP(-SIMULATION!$D$4*$I2477)))-(EXP(-SIMULATION!$D$17*$J2494)/(1-EXP(-SIMULATION!$D$4*SIMULATION!$D$17))))</f>
        <v>2.226451209282668</v>
      </c>
      <c r="L2494">
        <v>4.7462322326730765E-3</v>
      </c>
      <c r="M2494">
        <f t="shared" ca="1" si="38"/>
        <v>2.2370184637766393</v>
      </c>
    </row>
    <row r="2495" spans="1:13" x14ac:dyDescent="0.25">
      <c r="A2495" s="9"/>
      <c r="H2495" s="9"/>
      <c r="J2495">
        <v>18</v>
      </c>
      <c r="K2495">
        <f ca="1">SIMULATION!$D$3*SIMULATION!$D$17/$H2477/(SIMULATION!$D$17-$I2477)*(((EXP(-$I2477*$J2495))/(1-EXP(-SIMULATION!$D$4*$I2477)))-(EXP(-SIMULATION!$D$17*$J2495)/(1-EXP(-SIMULATION!$D$4*SIMULATION!$D$17))))</f>
        <v>2.1798285772618624</v>
      </c>
      <c r="L2495">
        <v>0.40865527497169807</v>
      </c>
      <c r="M2495">
        <f t="shared" ca="1" si="38"/>
        <v>3.0706270238939743</v>
      </c>
    </row>
    <row r="2496" spans="1:13" x14ac:dyDescent="0.25">
      <c r="A2496" s="9"/>
      <c r="H2496" s="9"/>
      <c r="J2496">
        <v>19</v>
      </c>
      <c r="K2496">
        <f ca="1">SIMULATION!$D$3*SIMULATION!$D$17/$H2477/(SIMULATION!$D$17-$I2477)*(((EXP(-$I2477*$J2496))/(1-EXP(-SIMULATION!$D$4*$I2477)))-(EXP(-SIMULATION!$D$17*$J2496)/(1-EXP(-SIMULATION!$D$4*SIMULATION!$D$17))))</f>
        <v>2.134106487487351</v>
      </c>
      <c r="L2496">
        <v>0.17082557375658219</v>
      </c>
      <c r="M2496">
        <f t="shared" ca="1" si="38"/>
        <v>2.498666452670022</v>
      </c>
    </row>
    <row r="2497" spans="1:13" x14ac:dyDescent="0.25">
      <c r="A2497" s="9"/>
      <c r="H2497" s="9"/>
      <c r="J2497">
        <v>20</v>
      </c>
      <c r="K2497">
        <f ca="1">SIMULATION!$D$3*SIMULATION!$D$17/$H2477/(SIMULATION!$D$17-$I2477)*(((EXP(-$I2477*$J2497))/(1-EXP(-SIMULATION!$D$4*$I2477)))-(EXP(-SIMULATION!$D$17*$J2497)/(1-EXP(-SIMULATION!$D$4*SIMULATION!$D$17))))</f>
        <v>2.0892948841868679</v>
      </c>
      <c r="L2497">
        <v>3.0934858431071258E-2</v>
      </c>
      <c r="M2497">
        <f t="shared" ca="1" si="38"/>
        <v>2.1539269256499503</v>
      </c>
    </row>
    <row r="2498" spans="1:13" x14ac:dyDescent="0.25">
      <c r="A2498" s="9"/>
      <c r="H2498" s="9"/>
      <c r="J2498">
        <v>21</v>
      </c>
      <c r="K2498">
        <f ca="1">SIMULATION!$D$3*SIMULATION!$D$17/$H2477/(SIMULATION!$D$17-$I2477)*(((EXP(-$I2477*$J2498))/(1-EXP(-SIMULATION!$D$4*$I2477)))-(EXP(-SIMULATION!$D$17*$J2498)/(1-EXP(-SIMULATION!$D$4*SIMULATION!$D$17))))</f>
        <v>2.0453931248788257</v>
      </c>
      <c r="L2498">
        <v>-0.29074042469523514</v>
      </c>
      <c r="M2498">
        <f t="shared" ca="1" si="38"/>
        <v>1.4507146590828417</v>
      </c>
    </row>
    <row r="2499" spans="1:13" x14ac:dyDescent="0.25">
      <c r="A2499" s="9"/>
      <c r="H2499" s="9"/>
      <c r="J2499">
        <v>22</v>
      </c>
      <c r="K2499">
        <f ca="1">SIMULATION!$D$3*SIMULATION!$D$17/$H2477/(SIMULATION!$D$17-$I2477)*(((EXP(-$I2477*$J2499))/(1-EXP(-SIMULATION!$D$4*$I2477)))-(EXP(-SIMULATION!$D$17*$J2499)/(1-EXP(-SIMULATION!$D$4*SIMULATION!$D$17))))</f>
        <v>2.0023939304630543</v>
      </c>
      <c r="L2499">
        <v>-0.26717003605604311</v>
      </c>
      <c r="M2499">
        <f t="shared" ref="M2499:M2562" ca="1" si="39">$K2499*(1+$L2499)</f>
        <v>1.467414271862838</v>
      </c>
    </row>
    <row r="2500" spans="1:13" x14ac:dyDescent="0.25">
      <c r="A2500" s="9"/>
      <c r="H2500" s="9"/>
      <c r="J2500">
        <v>23</v>
      </c>
      <c r="K2500">
        <f ca="1">SIMULATION!$D$3*SIMULATION!$D$17/$H2477/(SIMULATION!$D$17-$I2477)*(((EXP(-$I2477*$J2500))/(1-EXP(-SIMULATION!$D$4*$I2477)))-(EXP(-SIMULATION!$D$17*$J2500)/(1-EXP(-SIMULATION!$D$4*SIMULATION!$D$17))))</f>
        <v>1.9602859134291584</v>
      </c>
      <c r="L2500">
        <v>0.2543685550833058</v>
      </c>
      <c r="M2500">
        <f t="shared" ca="1" si="39"/>
        <v>2.458921008778292</v>
      </c>
    </row>
    <row r="2501" spans="1:13" x14ac:dyDescent="0.25">
      <c r="A2501" s="9"/>
      <c r="H2501" s="9"/>
      <c r="J2501">
        <v>24</v>
      </c>
      <c r="K2501">
        <f ca="1">SIMULATION!$D$3*SIMULATION!$D$17/$H2477/(SIMULATION!$D$17-$I2477)*(((EXP(-$I2477*$J2501))/(1-EXP(-SIMULATION!$D$4*$I2477)))-(EXP(-SIMULATION!$D$17*$J2501)/(1-EXP(-SIMULATION!$D$4*SIMULATION!$D$17))))</f>
        <v>1.9190551949534795</v>
      </c>
      <c r="L2501">
        <v>-0.29748416018399609</v>
      </c>
      <c r="M2501">
        <f t="shared" ca="1" si="39"/>
        <v>1.3481666719360086</v>
      </c>
    </row>
    <row r="2502" spans="1:13" x14ac:dyDescent="0.25">
      <c r="A2502" s="9">
        <v>101</v>
      </c>
      <c r="B2502" s="2">
        <f ca="1">NORMINV(RAND(),SIMULATION!D7,SIMULATION!D8)</f>
        <v>45.052653250879622</v>
      </c>
      <c r="C2502" s="2">
        <v>2</v>
      </c>
      <c r="D2502" s="2">
        <f ca="1">SIMULATION!$D$11*(1+(SIMULATION!$D$12*LN(1+$C2502)))*(1+(SIMULATION!$D$13*(($B2502/63.5)-1)))</f>
        <v>8.8681292657457096</v>
      </c>
      <c r="E2502" s="2">
        <v>8.8292967307288542E-2</v>
      </c>
      <c r="F2502" s="2">
        <f ca="1">D2502*(1+E2502)</f>
        <v>9.6511227130830033</v>
      </c>
      <c r="G2502" s="2">
        <v>0.69553056824434478</v>
      </c>
      <c r="H2502" s="9">
        <f>SIMULATION!$D$15*EXP($G$2502)</f>
        <v>442.56554927276829</v>
      </c>
      <c r="I2502" s="2">
        <f ca="1">$F2502/$H2502</f>
        <v>2.1807216420125567E-2</v>
      </c>
      <c r="J2502">
        <v>0</v>
      </c>
      <c r="K2502">
        <f ca="1">SIMULATION!$D$3*SIMULATION!$D$17/$H2502/(SIMULATION!$D$17-$I2502)*(((EXP(-$I2502*$J2502))/(1-EXP(-SIMULATION!$D$4*$I2502)))-(EXP(-SIMULATION!$D$17*$J2502)/(1-EXP(-SIMULATION!$D$4*SIMULATION!$D$17))))</f>
        <v>1.9001766625878087</v>
      </c>
      <c r="L2502">
        <v>-0.59249889510489151</v>
      </c>
      <c r="M2502">
        <f t="shared" ca="1" si="39"/>
        <v>0.77432408950043186</v>
      </c>
    </row>
    <row r="2503" spans="1:13" x14ac:dyDescent="0.25">
      <c r="A2503" s="9"/>
      <c r="H2503" s="9"/>
      <c r="J2503">
        <v>1</v>
      </c>
      <c r="K2503">
        <f ca="1">SIMULATION!$D$3*SIMULATION!$D$17/$H2502/(SIMULATION!$D$17-$I2502)*(((EXP(-$I2502*$J2503))/(1-EXP(-SIMULATION!$D$4*$I2502)))-(EXP(-SIMULATION!$D$17*$J2503)/(1-EXP(-SIMULATION!$D$4*SIMULATION!$D$17))))</f>
        <v>2.3003771266248569</v>
      </c>
      <c r="L2503">
        <v>0.26998066543161525</v>
      </c>
      <c r="M2503">
        <f t="shared" ca="1" si="39"/>
        <v>2.9214344740147027</v>
      </c>
    </row>
    <row r="2504" spans="1:13" x14ac:dyDescent="0.25">
      <c r="A2504" s="9"/>
      <c r="H2504" s="9"/>
      <c r="J2504">
        <v>2</v>
      </c>
      <c r="K2504">
        <f ca="1">SIMULATION!$D$3*SIMULATION!$D$17/$H2502/(SIMULATION!$D$17-$I2502)*(((EXP(-$I2502*$J2504))/(1-EXP(-SIMULATION!$D$4*$I2502)))-(EXP(-SIMULATION!$D$17*$J2504)/(1-EXP(-SIMULATION!$D$4*SIMULATION!$D$17))))</f>
        <v>2.5334802539869536</v>
      </c>
      <c r="L2504">
        <v>-0.2130974366974395</v>
      </c>
      <c r="M2504">
        <f t="shared" ca="1" si="39"/>
        <v>1.9936021059387559</v>
      </c>
    </row>
    <row r="2505" spans="1:13" x14ac:dyDescent="0.25">
      <c r="A2505" s="9"/>
      <c r="H2505" s="9"/>
      <c r="J2505">
        <v>3</v>
      </c>
      <c r="K2505">
        <f ca="1">SIMULATION!$D$3*SIMULATION!$D$17/$H2502/(SIMULATION!$D$17-$I2502)*(((EXP(-$I2502*$J2505))/(1-EXP(-SIMULATION!$D$4*$I2502)))-(EXP(-SIMULATION!$D$17*$J2505)/(1-EXP(-SIMULATION!$D$4*SIMULATION!$D$17))))</f>
        <v>2.6600071469217403</v>
      </c>
      <c r="L2505">
        <v>0.52625359098822888</v>
      </c>
      <c r="M2505">
        <f t="shared" ca="1" si="39"/>
        <v>4.0598454600436593</v>
      </c>
    </row>
    <row r="2506" spans="1:13" x14ac:dyDescent="0.25">
      <c r="A2506" s="9"/>
      <c r="H2506" s="9"/>
      <c r="J2506">
        <v>4</v>
      </c>
      <c r="K2506">
        <f ca="1">SIMULATION!$D$3*SIMULATION!$D$17/$H2502/(SIMULATION!$D$17-$I2502)*(((EXP(-$I2502*$J2506))/(1-EXP(-SIMULATION!$D$4*$I2502)))-(EXP(-SIMULATION!$D$17*$J2506)/(1-EXP(-SIMULATION!$D$4*SIMULATION!$D$17))))</f>
        <v>2.7187303295120633</v>
      </c>
      <c r="L2506">
        <v>0.14175343757210532</v>
      </c>
      <c r="M2506">
        <f t="shared" ca="1" si="39"/>
        <v>3.1041196995519407</v>
      </c>
    </row>
    <row r="2507" spans="1:13" x14ac:dyDescent="0.25">
      <c r="A2507" s="9"/>
      <c r="H2507" s="9"/>
      <c r="J2507">
        <v>5</v>
      </c>
      <c r="K2507">
        <f ca="1">SIMULATION!$D$3*SIMULATION!$D$17/$H2502/(SIMULATION!$D$17-$I2502)*(((EXP(-$I2502*$J2507))/(1-EXP(-SIMULATION!$D$4*$I2502)))-(EXP(-SIMULATION!$D$17*$J2507)/(1-EXP(-SIMULATION!$D$4*SIMULATION!$D$17))))</f>
        <v>2.7344855434070534</v>
      </c>
      <c r="L2507">
        <v>1.1095834129902579E-2</v>
      </c>
      <c r="M2507">
        <f t="shared" ca="1" si="39"/>
        <v>2.7648269414273146</v>
      </c>
    </row>
    <row r="2508" spans="1:13" x14ac:dyDescent="0.25">
      <c r="A2508" s="9"/>
      <c r="H2508" s="9"/>
      <c r="J2508">
        <v>6</v>
      </c>
      <c r="K2508">
        <f ca="1">SIMULATION!$D$3*SIMULATION!$D$17/$H2502/(SIMULATION!$D$17-$I2502)*(((EXP(-$I2502*$J2508))/(1-EXP(-SIMULATION!$D$4*$I2502)))-(EXP(-SIMULATION!$D$17*$J2508)/(1-EXP(-SIMULATION!$D$4*SIMULATION!$D$17))))</f>
        <v>2.7231777311092302</v>
      </c>
      <c r="L2508">
        <v>-0.17312427141714021</v>
      </c>
      <c r="M2508">
        <f t="shared" ca="1" si="39"/>
        <v>2.2517295704715639</v>
      </c>
    </row>
    <row r="2509" spans="1:13" x14ac:dyDescent="0.25">
      <c r="A2509" s="9"/>
      <c r="H2509" s="9"/>
      <c r="J2509">
        <v>7</v>
      </c>
      <c r="K2509">
        <f ca="1">SIMULATION!$D$3*SIMULATION!$D$17/$H2502/(SIMULATION!$D$17-$I2502)*(((EXP(-$I2502*$J2509))/(1-EXP(-SIMULATION!$D$4*$I2502)))-(EXP(-SIMULATION!$D$17*$J2509)/(1-EXP(-SIMULATION!$D$4*SIMULATION!$D$17))))</f>
        <v>2.6949889866425765</v>
      </c>
      <c r="L2509">
        <v>0.26674073279245947</v>
      </c>
      <c r="M2509">
        <f t="shared" ca="1" si="39"/>
        <v>3.4138523238072254</v>
      </c>
    </row>
    <row r="2510" spans="1:13" x14ac:dyDescent="0.25">
      <c r="A2510" s="9"/>
      <c r="H2510" s="9"/>
      <c r="J2510">
        <v>8</v>
      </c>
      <c r="K2510">
        <f ca="1">SIMULATION!$D$3*SIMULATION!$D$17/$H2502/(SIMULATION!$D$17-$I2502)*(((EXP(-$I2502*$J2510))/(1-EXP(-SIMULATION!$D$4*$I2502)))-(EXP(-SIMULATION!$D$17*$J2510)/(1-EXP(-SIMULATION!$D$4*SIMULATION!$D$17))))</f>
        <v>2.656434283375984</v>
      </c>
      <c r="L2510">
        <v>-9.1518235963534117E-2</v>
      </c>
      <c r="M2510">
        <f t="shared" ca="1" si="39"/>
        <v>2.4133221038083588</v>
      </c>
    </row>
    <row r="2511" spans="1:13" x14ac:dyDescent="0.25">
      <c r="A2511" s="9"/>
      <c r="H2511" s="9"/>
      <c r="J2511">
        <v>9</v>
      </c>
      <c r="K2511">
        <f ca="1">SIMULATION!$D$3*SIMULATION!$D$17/$H2502/(SIMULATION!$D$17-$I2502)*(((EXP(-$I2502*$J2511))/(1-EXP(-SIMULATION!$D$4*$I2502)))-(EXP(-SIMULATION!$D$17*$J2511)/(1-EXP(-SIMULATION!$D$4*SIMULATION!$D$17))))</f>
        <v>2.6116788295808759</v>
      </c>
      <c r="L2511">
        <v>0.52560981078748747</v>
      </c>
      <c r="M2511">
        <f t="shared" ca="1" si="39"/>
        <v>3.984402845034567</v>
      </c>
    </row>
    <row r="2512" spans="1:13" x14ac:dyDescent="0.25">
      <c r="A2512" s="9"/>
      <c r="H2512" s="9"/>
      <c r="J2512">
        <v>10</v>
      </c>
      <c r="K2512">
        <f ca="1">SIMULATION!$D$3*SIMULATION!$D$17/$H2502/(SIMULATION!$D$17-$I2502)*(((EXP(-$I2502*$J2512))/(1-EXP(-SIMULATION!$D$4*$I2502)))-(EXP(-SIMULATION!$D$17*$J2512)/(1-EXP(-SIMULATION!$D$4*SIMULATION!$D$17))))</f>
        <v>2.5633822572183194</v>
      </c>
      <c r="L2512">
        <v>0.16084372342980793</v>
      </c>
      <c r="M2512">
        <f t="shared" ca="1" si="39"/>
        <v>2.9756862040432193</v>
      </c>
    </row>
    <row r="2513" spans="1:13" x14ac:dyDescent="0.25">
      <c r="A2513" s="9"/>
      <c r="H2513" s="9"/>
      <c r="J2513">
        <v>11</v>
      </c>
      <c r="K2513">
        <f ca="1">SIMULATION!$D$3*SIMULATION!$D$17/$H2502/(SIMULATION!$D$17-$I2502)*(((EXP(-$I2502*$J2513))/(1-EXP(-SIMULATION!$D$4*$I2502)))-(EXP(-SIMULATION!$D$17*$J2513)/(1-EXP(-SIMULATION!$D$4*SIMULATION!$D$17))))</f>
        <v>2.5132395940729548</v>
      </c>
      <c r="L2513">
        <v>-0.18602318351122338</v>
      </c>
      <c r="M2513">
        <f t="shared" ca="1" si="39"/>
        <v>2.0457187638570491</v>
      </c>
    </row>
    <row r="2514" spans="1:13" x14ac:dyDescent="0.25">
      <c r="A2514" s="9"/>
      <c r="H2514" s="9"/>
      <c r="J2514">
        <v>12</v>
      </c>
      <c r="K2514">
        <f ca="1">SIMULATION!$D$3*SIMULATION!$D$17/$H2502/(SIMULATION!$D$17-$I2502)*(((EXP(-$I2502*$J2514))/(1-EXP(-SIMULATION!$D$4*$I2502)))-(EXP(-SIMULATION!$D$17*$J2514)/(1-EXP(-SIMULATION!$D$4*SIMULATION!$D$17))))</f>
        <v>2.4623279273924714</v>
      </c>
      <c r="L2514">
        <v>-0.54733531292641957</v>
      </c>
      <c r="M2514">
        <f t="shared" ca="1" si="39"/>
        <v>1.114608900725651</v>
      </c>
    </row>
    <row r="2515" spans="1:13" x14ac:dyDescent="0.25">
      <c r="A2515" s="9"/>
      <c r="H2515" s="9"/>
      <c r="J2515">
        <v>13</v>
      </c>
      <c r="K2515">
        <f ca="1">SIMULATION!$D$3*SIMULATION!$D$17/$H2502/(SIMULATION!$D$17-$I2502)*(((EXP(-$I2502*$J2515))/(1-EXP(-SIMULATION!$D$4*$I2502)))-(EXP(-SIMULATION!$D$17*$J2515)/(1-EXP(-SIMULATION!$D$4*SIMULATION!$D$17))))</f>
        <v>2.4113285500225108</v>
      </c>
      <c r="L2515">
        <v>3.6855740823730124E-2</v>
      </c>
      <c r="M2515">
        <f t="shared" ca="1" si="39"/>
        <v>2.5001998501030016</v>
      </c>
    </row>
    <row r="2516" spans="1:13" x14ac:dyDescent="0.25">
      <c r="A2516" s="9"/>
      <c r="H2516" s="9"/>
      <c r="J2516">
        <v>14</v>
      </c>
      <c r="K2516">
        <f ca="1">SIMULATION!$D$3*SIMULATION!$D$17/$H2502/(SIMULATION!$D$17-$I2502)*(((EXP(-$I2502*$J2516))/(1-EXP(-SIMULATION!$D$4*$I2502)))-(EXP(-SIMULATION!$D$17*$J2516)/(1-EXP(-SIMULATION!$D$4*SIMULATION!$D$17))))</f>
        <v>2.3606693127954816</v>
      </c>
      <c r="L2516">
        <v>6.9305431534923065E-2</v>
      </c>
      <c r="M2516">
        <f t="shared" ca="1" si="39"/>
        <v>2.5242765182300229</v>
      </c>
    </row>
    <row r="2517" spans="1:13" x14ac:dyDescent="0.25">
      <c r="A2517" s="9"/>
      <c r="H2517" s="9"/>
      <c r="J2517">
        <v>15</v>
      </c>
      <c r="K2517">
        <f ca="1">SIMULATION!$D$3*SIMULATION!$D$17/$H2502/(SIMULATION!$D$17-$I2502)*(((EXP(-$I2502*$J2517))/(1-EXP(-SIMULATION!$D$4*$I2502)))-(EXP(-SIMULATION!$D$17*$J2517)/(1-EXP(-SIMULATION!$D$4*SIMULATION!$D$17))))</f>
        <v>2.3106158432414228</v>
      </c>
      <c r="L2517">
        <v>0.67626701280416035</v>
      </c>
      <c r="M2517">
        <f t="shared" ca="1" si="39"/>
        <v>3.8732091172882659</v>
      </c>
    </row>
    <row r="2518" spans="1:13" x14ac:dyDescent="0.25">
      <c r="A2518" s="9"/>
      <c r="H2518" s="9"/>
      <c r="J2518">
        <v>16</v>
      </c>
      <c r="K2518">
        <f ca="1">SIMULATION!$D$3*SIMULATION!$D$17/$H2502/(SIMULATION!$D$17-$I2502)*(((EXP(-$I2502*$J2518))/(1-EXP(-SIMULATION!$D$4*$I2502)))-(EXP(-SIMULATION!$D$17*$J2518)/(1-EXP(-SIMULATION!$D$4*SIMULATION!$D$17))))</f>
        <v>2.2613299966863574</v>
      </c>
      <c r="L2518">
        <v>0.35907360523548049</v>
      </c>
      <c r="M2518">
        <f t="shared" ca="1" si="39"/>
        <v>3.0733139112236647</v>
      </c>
    </row>
    <row r="2519" spans="1:13" x14ac:dyDescent="0.25">
      <c r="A2519" s="9"/>
      <c r="H2519" s="9"/>
      <c r="J2519">
        <v>17</v>
      </c>
      <c r="K2519">
        <f ca="1">SIMULATION!$D$3*SIMULATION!$D$17/$H2502/(SIMULATION!$D$17-$I2502)*(((EXP(-$I2502*$J2519))/(1-EXP(-SIMULATION!$D$4*$I2502)))-(EXP(-SIMULATION!$D$17*$J2519)/(1-EXP(-SIMULATION!$D$4*SIMULATION!$D$17))))</f>
        <v>2.2129073091567921</v>
      </c>
      <c r="L2519">
        <v>0.26693246347013233</v>
      </c>
      <c r="M2519">
        <f t="shared" ca="1" si="39"/>
        <v>2.8036041086210761</v>
      </c>
    </row>
    <row r="2520" spans="1:13" x14ac:dyDescent="0.25">
      <c r="A2520" s="9"/>
      <c r="H2520" s="9"/>
      <c r="J2520">
        <v>18</v>
      </c>
      <c r="K2520">
        <f ca="1">SIMULATION!$D$3*SIMULATION!$D$17/$H2502/(SIMULATION!$D$17-$I2502)*(((EXP(-$I2502*$J2520))/(1-EXP(-SIMULATION!$D$4*$I2502)))-(EXP(-SIMULATION!$D$17*$J2520)/(1-EXP(-SIMULATION!$D$4*SIMULATION!$D$17))))</f>
        <v>2.1654009942176526</v>
      </c>
      <c r="L2520">
        <v>-0.19065717472402818</v>
      </c>
      <c r="M2520">
        <f t="shared" ca="1" si="39"/>
        <v>1.7525517585155133</v>
      </c>
    </row>
    <row r="2521" spans="1:13" x14ac:dyDescent="0.25">
      <c r="A2521" s="9"/>
      <c r="H2521" s="9"/>
      <c r="J2521">
        <v>19</v>
      </c>
      <c r="K2521">
        <f ca="1">SIMULATION!$D$3*SIMULATION!$D$17/$H2502/(SIMULATION!$D$17-$I2502)*(((EXP(-$I2502*$J2521))/(1-EXP(-SIMULATION!$D$4*$I2502)))-(EXP(-SIMULATION!$D$17*$J2521)/(1-EXP(-SIMULATION!$D$4*SIMULATION!$D$17))))</f>
        <v>2.118837316920076</v>
      </c>
      <c r="L2521">
        <v>0.28277284611240688</v>
      </c>
      <c r="M2521">
        <f t="shared" ca="1" si="39"/>
        <v>2.7179869754747417</v>
      </c>
    </row>
    <row r="2522" spans="1:13" x14ac:dyDescent="0.25">
      <c r="A2522" s="9"/>
      <c r="H2522" s="9"/>
      <c r="J2522">
        <v>20</v>
      </c>
      <c r="K2522">
        <f ca="1">SIMULATION!$D$3*SIMULATION!$D$17/$H2502/(SIMULATION!$D$17-$I2502)*(((EXP(-$I2502*$J2522))/(1-EXP(-SIMULATION!$D$4*$I2502)))-(EXP(-SIMULATION!$D$17*$J2522)/(1-EXP(-SIMULATION!$D$4*SIMULATION!$D$17))))</f>
        <v>2.0732254420740213</v>
      </c>
      <c r="L2522">
        <v>-0.21380779206320208</v>
      </c>
      <c r="M2522">
        <f t="shared" ca="1" si="39"/>
        <v>1.6299536878549186</v>
      </c>
    </row>
    <row r="2523" spans="1:13" x14ac:dyDescent="0.25">
      <c r="A2523" s="9"/>
      <c r="H2523" s="9"/>
      <c r="J2523">
        <v>21</v>
      </c>
      <c r="K2523">
        <f ca="1">SIMULATION!$D$3*SIMULATION!$D$17/$H2502/(SIMULATION!$D$17-$I2502)*(((EXP(-$I2502*$J2523))/(1-EXP(-SIMULATION!$D$4*$I2502)))-(EXP(-SIMULATION!$D$17*$J2523)/(1-EXP(-SIMULATION!$D$4*SIMULATION!$D$17))))</f>
        <v>2.028563741614462</v>
      </c>
      <c r="L2523">
        <v>4.8028552965539051E-4</v>
      </c>
      <c r="M2523">
        <f t="shared" ca="1" si="39"/>
        <v>2.0295380314255427</v>
      </c>
    </row>
    <row r="2524" spans="1:13" x14ac:dyDescent="0.25">
      <c r="A2524" s="9"/>
      <c r="H2524" s="9"/>
      <c r="J2524">
        <v>22</v>
      </c>
      <c r="K2524">
        <f ca="1">SIMULATION!$D$3*SIMULATION!$D$17/$H2502/(SIMULATION!$D$17-$I2502)*(((EXP(-$I2502*$J2524))/(1-EXP(-SIMULATION!$D$4*$I2502)))-(EXP(-SIMULATION!$D$17*$J2524)/(1-EXP(-SIMULATION!$D$4*SIMULATION!$D$17))))</f>
        <v>1.9848438329474392</v>
      </c>
      <c r="L2524">
        <v>0.11045390900836118</v>
      </c>
      <c r="M2524">
        <f t="shared" ca="1" si="39"/>
        <v>2.2040775930676224</v>
      </c>
    </row>
    <row r="2525" spans="1:13" x14ac:dyDescent="0.25">
      <c r="A2525" s="9"/>
      <c r="H2525" s="9"/>
      <c r="J2525">
        <v>23</v>
      </c>
      <c r="K2525">
        <f ca="1">SIMULATION!$D$3*SIMULATION!$D$17/$H2502/(SIMULATION!$D$17-$I2502)*(((EXP(-$I2502*$J2525))/(1-EXP(-SIMULATION!$D$4*$I2502)))-(EXP(-SIMULATION!$D$17*$J2525)/(1-EXP(-SIMULATION!$D$4*SIMULATION!$D$17))))</f>
        <v>1.9420531633298745</v>
      </c>
      <c r="L2525">
        <v>8.9140854719490736E-2</v>
      </c>
      <c r="M2525">
        <f t="shared" ca="1" si="39"/>
        <v>2.1151694422197904</v>
      </c>
    </row>
    <row r="2526" spans="1:13" x14ac:dyDescent="0.25">
      <c r="A2526" s="9"/>
      <c r="H2526" s="9"/>
      <c r="J2526">
        <v>24</v>
      </c>
      <c r="K2526">
        <f ca="1">SIMULATION!$D$3*SIMULATION!$D$17/$H2502/(SIMULATION!$D$17-$I2502)*(((EXP(-$I2502*$J2526))/(1-EXP(-SIMULATION!$D$4*$I2502)))-(EXP(-SIMULATION!$D$17*$J2526)/(1-EXP(-SIMULATION!$D$4*SIMULATION!$D$17))))</f>
        <v>1.9001766625878087</v>
      </c>
      <c r="L2526">
        <v>-0.36548394159912201</v>
      </c>
      <c r="M2526">
        <f t="shared" ca="1" si="39"/>
        <v>1.2056926062105515</v>
      </c>
    </row>
    <row r="2527" spans="1:13" x14ac:dyDescent="0.25">
      <c r="A2527" s="9">
        <v>102</v>
      </c>
      <c r="B2527" s="2">
        <f ca="1">NORMINV(RAND(),SIMULATION!D7,SIMULATION!D8)</f>
        <v>69.467006506229751</v>
      </c>
      <c r="C2527" s="2">
        <v>2</v>
      </c>
      <c r="D2527" s="2">
        <f ca="1">SIMULATION!$D$11*(1+(SIMULATION!$D$12*LN(1+$C2527)))*(1+(SIMULATION!$D$13*(($B2527/63.5)-1)))</f>
        <v>10.681181551162773</v>
      </c>
      <c r="E2527" s="2">
        <v>-7.7163220977857494E-2</v>
      </c>
      <c r="F2527" s="2">
        <f ca="1">D2527*(1+E2527)</f>
        <v>9.8569871788257863</v>
      </c>
      <c r="G2527" s="2">
        <v>1.3579349482606402</v>
      </c>
      <c r="H2527" s="9">
        <f>SIMULATION!$D$15*EXP($G$2527)</f>
        <v>858.33371358672457</v>
      </c>
      <c r="I2527" s="2">
        <f ca="1">$F2527/$H2527</f>
        <v>1.1483863470346902E-2</v>
      </c>
      <c r="J2527">
        <v>0</v>
      </c>
      <c r="K2527">
        <f ca="1">SIMULATION!$D$3*SIMULATION!$D$17/$H2527/(SIMULATION!$D$17-$I2527)*(((EXP(-$I2527*$J2527))/(1-EXP(-SIMULATION!$D$4*$I2527)))-(EXP(-SIMULATION!$D$17*$J2527)/(1-EXP(-SIMULATION!$D$4*SIMULATION!$D$17))))</f>
        <v>2.0727005909130578</v>
      </c>
      <c r="L2527">
        <v>-2.2347961359982494E-3</v>
      </c>
      <c r="M2527">
        <f t="shared" ca="1" si="39"/>
        <v>2.0680685276414041</v>
      </c>
    </row>
    <row r="2528" spans="1:13" x14ac:dyDescent="0.25">
      <c r="A2528" s="9"/>
      <c r="H2528" s="9"/>
      <c r="J2528">
        <v>1</v>
      </c>
      <c r="K2528">
        <f ca="1">SIMULATION!$D$3*SIMULATION!$D$17/$H2527/(SIMULATION!$D$17-$I2527)*(((EXP(-$I2527*$J2528))/(1-EXP(-SIMULATION!$D$4*$I2527)))-(EXP(-SIMULATION!$D$17*$J2528)/(1-EXP(-SIMULATION!$D$4*SIMULATION!$D$17))))</f>
        <v>2.2777771335445549</v>
      </c>
      <c r="L2528">
        <v>-0.41047740316495235</v>
      </c>
      <c r="M2528">
        <f t="shared" ca="1" si="39"/>
        <v>1.3428010907786774</v>
      </c>
    </row>
    <row r="2529" spans="1:13" x14ac:dyDescent="0.25">
      <c r="A2529" s="9"/>
      <c r="H2529" s="9"/>
      <c r="J2529">
        <v>2</v>
      </c>
      <c r="K2529">
        <f ca="1">SIMULATION!$D$3*SIMULATION!$D$17/$H2527/(SIMULATION!$D$17-$I2527)*(((EXP(-$I2527*$J2529))/(1-EXP(-SIMULATION!$D$4*$I2527)))-(EXP(-SIMULATION!$D$17*$J2529)/(1-EXP(-SIMULATION!$D$4*SIMULATION!$D$17))))</f>
        <v>2.3983531428739662</v>
      </c>
      <c r="L2529">
        <v>-4.323960648276888E-2</v>
      </c>
      <c r="M2529">
        <f t="shared" ca="1" si="39"/>
        <v>2.2946492967693839</v>
      </c>
    </row>
    <row r="2530" spans="1:13" x14ac:dyDescent="0.25">
      <c r="A2530" s="9"/>
      <c r="H2530" s="9"/>
      <c r="J2530">
        <v>3</v>
      </c>
      <c r="K2530">
        <f ca="1">SIMULATION!$D$3*SIMULATION!$D$17/$H2527/(SIMULATION!$D$17-$I2527)*(((EXP(-$I2527*$J2530))/(1-EXP(-SIMULATION!$D$4*$I2527)))-(EXP(-SIMULATION!$D$17*$J2530)/(1-EXP(-SIMULATION!$D$4*SIMULATION!$D$17))))</f>
        <v>2.4649029551869326</v>
      </c>
      <c r="L2530">
        <v>0.19964838934935897</v>
      </c>
      <c r="M2530">
        <f t="shared" ca="1" si="39"/>
        <v>2.9570168600924789</v>
      </c>
    </row>
    <row r="2531" spans="1:13" x14ac:dyDescent="0.25">
      <c r="A2531" s="9"/>
      <c r="H2531" s="9"/>
      <c r="J2531">
        <v>4</v>
      </c>
      <c r="K2531">
        <f ca="1">SIMULATION!$D$3*SIMULATION!$D$17/$H2527/(SIMULATION!$D$17-$I2527)*(((EXP(-$I2527*$J2531))/(1-EXP(-SIMULATION!$D$4*$I2527)))-(EXP(-SIMULATION!$D$17*$J2531)/(1-EXP(-SIMULATION!$D$4*SIMULATION!$D$17))))</f>
        <v>2.4969538514460998</v>
      </c>
      <c r="L2531">
        <v>-6.2832519133656548E-2</v>
      </c>
      <c r="M2531">
        <f t="shared" ca="1" si="39"/>
        <v>2.3400639507992556</v>
      </c>
    </row>
    <row r="2532" spans="1:13" x14ac:dyDescent="0.25">
      <c r="A2532" s="9"/>
      <c r="H2532" s="9"/>
      <c r="J2532">
        <v>5</v>
      </c>
      <c r="K2532">
        <f ca="1">SIMULATION!$D$3*SIMULATION!$D$17/$H2527/(SIMULATION!$D$17-$I2527)*(((EXP(-$I2527*$J2532))/(1-EXP(-SIMULATION!$D$4*$I2527)))-(EXP(-SIMULATION!$D$17*$J2532)/(1-EXP(-SIMULATION!$D$4*SIMULATION!$D$17))))</f>
        <v>2.5070179899519469</v>
      </c>
      <c r="L2532">
        <v>0.21317728231569635</v>
      </c>
      <c r="M2532">
        <f t="shared" ca="1" si="39"/>
        <v>3.0414572717664625</v>
      </c>
    </row>
    <row r="2533" spans="1:13" x14ac:dyDescent="0.25">
      <c r="A2533" s="9"/>
      <c r="H2533" s="9"/>
      <c r="J2533">
        <v>6</v>
      </c>
      <c r="K2533">
        <f ca="1">SIMULATION!$D$3*SIMULATION!$D$17/$H2527/(SIMULATION!$D$17-$I2527)*(((EXP(-$I2527*$J2533))/(1-EXP(-SIMULATION!$D$4*$I2527)))-(EXP(-SIMULATION!$D$17*$J2533)/(1-EXP(-SIMULATION!$D$4*SIMULATION!$D$17))))</f>
        <v>2.5031120840592833</v>
      </c>
      <c r="L2533">
        <v>-0.23526838300554931</v>
      </c>
      <c r="M2533">
        <f t="shared" ca="1" si="39"/>
        <v>1.914208951561005</v>
      </c>
    </row>
    <row r="2534" spans="1:13" x14ac:dyDescent="0.25">
      <c r="A2534" s="9"/>
      <c r="H2534" s="9"/>
      <c r="J2534">
        <v>7</v>
      </c>
      <c r="K2534">
        <f ca="1">SIMULATION!$D$3*SIMULATION!$D$17/$H2527/(SIMULATION!$D$17-$I2527)*(((EXP(-$I2527*$J2534))/(1-EXP(-SIMULATION!$D$4*$I2527)))-(EXP(-SIMULATION!$D$17*$J2534)/(1-EXP(-SIMULATION!$D$4*SIMULATION!$D$17))))</f>
        <v>2.4903720726435759</v>
      </c>
      <c r="L2534">
        <v>-0.44924672180670044</v>
      </c>
      <c r="M2534">
        <f t="shared" ca="1" si="39"/>
        <v>1.3715805829294914</v>
      </c>
    </row>
    <row r="2535" spans="1:13" x14ac:dyDescent="0.25">
      <c r="A2535" s="9"/>
      <c r="H2535" s="9"/>
      <c r="J2535">
        <v>8</v>
      </c>
      <c r="K2535">
        <f ca="1">SIMULATION!$D$3*SIMULATION!$D$17/$H2527/(SIMULATION!$D$17-$I2527)*(((EXP(-$I2527*$J2535))/(1-EXP(-SIMULATION!$D$4*$I2527)))-(EXP(-SIMULATION!$D$17*$J2535)/(1-EXP(-SIMULATION!$D$4*SIMULATION!$D$17))))</f>
        <v>2.4720878399534536</v>
      </c>
      <c r="L2535">
        <v>-0.33228869877948647</v>
      </c>
      <c r="M2535">
        <f t="shared" ca="1" si="39"/>
        <v>1.6506409883467292</v>
      </c>
    </row>
    <row r="2536" spans="1:13" x14ac:dyDescent="0.25">
      <c r="A2536" s="9"/>
      <c r="H2536" s="9"/>
      <c r="J2536">
        <v>9</v>
      </c>
      <c r="K2536">
        <f ca="1">SIMULATION!$D$3*SIMULATION!$D$17/$H2527/(SIMULATION!$D$17-$I2527)*(((EXP(-$I2527*$J2536))/(1-EXP(-SIMULATION!$D$4*$I2527)))-(EXP(-SIMULATION!$D$17*$J2536)/(1-EXP(-SIMULATION!$D$4*SIMULATION!$D$17))))</f>
        <v>2.4503662890330458</v>
      </c>
      <c r="L2536">
        <v>-0.20108067410567385</v>
      </c>
      <c r="M2536">
        <f t="shared" ca="1" si="39"/>
        <v>1.9576449838284624</v>
      </c>
    </row>
    <row r="2537" spans="1:13" x14ac:dyDescent="0.25">
      <c r="A2537" s="9"/>
      <c r="H2537" s="9"/>
      <c r="J2537">
        <v>10</v>
      </c>
      <c r="K2537">
        <f ca="1">SIMULATION!$D$3*SIMULATION!$D$17/$H2527/(SIMULATION!$D$17-$I2527)*(((EXP(-$I2527*$J2537))/(1-EXP(-SIMULATION!$D$4*$I2527)))-(EXP(-SIMULATION!$D$17*$J2537)/(1-EXP(-SIMULATION!$D$4*SIMULATION!$D$17))))</f>
        <v>2.4265562550917879</v>
      </c>
      <c r="L2537">
        <v>-7.3053470366779352E-2</v>
      </c>
      <c r="M2537">
        <f t="shared" ca="1" si="39"/>
        <v>2.2492878996171171</v>
      </c>
    </row>
    <row r="2538" spans="1:13" x14ac:dyDescent="0.25">
      <c r="A2538" s="9"/>
      <c r="H2538" s="9"/>
      <c r="J2538">
        <v>11</v>
      </c>
      <c r="K2538">
        <f ca="1">SIMULATION!$D$3*SIMULATION!$D$17/$H2527/(SIMULATION!$D$17-$I2527)*(((EXP(-$I2527*$J2538))/(1-EXP(-SIMULATION!$D$4*$I2527)))-(EXP(-SIMULATION!$D$17*$J2538)/(1-EXP(-SIMULATION!$D$4*SIMULATION!$D$17))))</f>
        <v>2.4015208001330031</v>
      </c>
      <c r="L2538">
        <v>-0.49152023446344051</v>
      </c>
      <c r="M2538">
        <f t="shared" ca="1" si="39"/>
        <v>1.2211247333828001</v>
      </c>
    </row>
    <row r="2539" spans="1:13" x14ac:dyDescent="0.25">
      <c r="A2539" s="9"/>
      <c r="H2539" s="9"/>
      <c r="J2539">
        <v>12</v>
      </c>
      <c r="K2539">
        <f ca="1">SIMULATION!$D$3*SIMULATION!$D$17/$H2527/(SIMULATION!$D$17-$I2527)*(((EXP(-$I2527*$J2539))/(1-EXP(-SIMULATION!$D$4*$I2527)))-(EXP(-SIMULATION!$D$17*$J2539)/(1-EXP(-SIMULATION!$D$4*SIMULATION!$D$17))))</f>
        <v>2.375811705790114</v>
      </c>
      <c r="L2539">
        <v>0.1136201255928664</v>
      </c>
      <c r="M2539">
        <f t="shared" ca="1" si="39"/>
        <v>2.6457517301869888</v>
      </c>
    </row>
    <row r="2540" spans="1:13" x14ac:dyDescent="0.25">
      <c r="A2540" s="9"/>
      <c r="H2540" s="9"/>
      <c r="J2540">
        <v>13</v>
      </c>
      <c r="K2540">
        <f ca="1">SIMULATION!$D$3*SIMULATION!$D$17/$H2527/(SIMULATION!$D$17-$I2527)*(((EXP(-$I2527*$J2540))/(1-EXP(-SIMULATION!$D$4*$I2527)))-(EXP(-SIMULATION!$D$17*$J2540)/(1-EXP(-SIMULATION!$D$4*SIMULATION!$D$17))))</f>
        <v>2.3497812924020218</v>
      </c>
      <c r="L2540">
        <v>-0.11728495817708239</v>
      </c>
      <c r="M2540">
        <f t="shared" ca="1" si="39"/>
        <v>2.0741872917973603</v>
      </c>
    </row>
    <row r="2541" spans="1:13" x14ac:dyDescent="0.25">
      <c r="A2541" s="9"/>
      <c r="H2541" s="9"/>
      <c r="J2541">
        <v>14</v>
      </c>
      <c r="K2541">
        <f ca="1">SIMULATION!$D$3*SIMULATION!$D$17/$H2527/(SIMULATION!$D$17-$I2527)*(((EXP(-$I2527*$J2541))/(1-EXP(-SIMULATION!$D$4*$I2527)))-(EXP(-SIMULATION!$D$17*$J2541)/(1-EXP(-SIMULATION!$D$4*SIMULATION!$D$17))))</f>
        <v>2.3236540752230277</v>
      </c>
      <c r="L2541">
        <v>-0.32823212184071943</v>
      </c>
      <c r="M2541">
        <f t="shared" ca="1" si="39"/>
        <v>1.5609561676887387</v>
      </c>
    </row>
    <row r="2542" spans="1:13" x14ac:dyDescent="0.25">
      <c r="A2542" s="9"/>
      <c r="H2542" s="9"/>
      <c r="J2542">
        <v>15</v>
      </c>
      <c r="K2542">
        <f ca="1">SIMULATION!$D$3*SIMULATION!$D$17/$H2527/(SIMULATION!$D$17-$I2527)*(((EXP(-$I2527*$J2542))/(1-EXP(-SIMULATION!$D$4*$I2527)))-(EXP(-SIMULATION!$D$17*$J2542)/(1-EXP(-SIMULATION!$D$4*SIMULATION!$D$17))))</f>
        <v>2.2975726832954813</v>
      </c>
      <c r="L2542">
        <v>-0.49047867587962191</v>
      </c>
      <c r="M2542">
        <f t="shared" ca="1" si="39"/>
        <v>1.1706622758555236</v>
      </c>
    </row>
    <row r="2543" spans="1:13" x14ac:dyDescent="0.25">
      <c r="A2543" s="9"/>
      <c r="H2543" s="9"/>
      <c r="J2543">
        <v>16</v>
      </c>
      <c r="K2543">
        <f ca="1">SIMULATION!$D$3*SIMULATION!$D$17/$H2527/(SIMULATION!$D$17-$I2527)*(((EXP(-$I2527*$J2543))/(1-EXP(-SIMULATION!$D$4*$I2527)))-(EXP(-SIMULATION!$D$17*$J2543)/(1-EXP(-SIMULATION!$D$4*SIMULATION!$D$17))))</f>
        <v>2.2716272852138131</v>
      </c>
      <c r="L2543">
        <v>-5.8379363852703016E-2</v>
      </c>
      <c r="M2543">
        <f t="shared" ca="1" si="39"/>
        <v>2.1390111293925878</v>
      </c>
    </row>
    <row r="2544" spans="1:13" x14ac:dyDescent="0.25">
      <c r="A2544" s="9"/>
      <c r="H2544" s="9"/>
      <c r="J2544">
        <v>17</v>
      </c>
      <c r="K2544">
        <f ca="1">SIMULATION!$D$3*SIMULATION!$D$17/$H2527/(SIMULATION!$D$17-$I2527)*(((EXP(-$I2527*$J2544))/(1-EXP(-SIMULATION!$D$4*$I2527)))-(EXP(-SIMULATION!$D$17*$J2544)/(1-EXP(-SIMULATION!$D$4*SIMULATION!$D$17))))</f>
        <v>2.245874445706042</v>
      </c>
      <c r="L2544">
        <v>-0.46577973908418041</v>
      </c>
      <c r="M2544">
        <f t="shared" ca="1" si="39"/>
        <v>1.1997916323692532</v>
      </c>
    </row>
    <row r="2545" spans="1:13" x14ac:dyDescent="0.25">
      <c r="A2545" s="9"/>
      <c r="H2545" s="9"/>
      <c r="J2545">
        <v>18</v>
      </c>
      <c r="K2545">
        <f ca="1">SIMULATION!$D$3*SIMULATION!$D$17/$H2527/(SIMULATION!$D$17-$I2527)*(((EXP(-$I2527*$J2545))/(1-EXP(-SIMULATION!$D$4*$I2527)))-(EXP(-SIMULATION!$D$17*$J2545)/(1-EXP(-SIMULATION!$D$4*SIMULATION!$D$17))))</f>
        <v>2.2203492092284089</v>
      </c>
      <c r="L2545">
        <v>-0.14479251459554671</v>
      </c>
      <c r="M2545">
        <f t="shared" ca="1" si="39"/>
        <v>1.8988592639439941</v>
      </c>
    </row>
    <row r="2546" spans="1:13" x14ac:dyDescent="0.25">
      <c r="A2546" s="9"/>
      <c r="H2546" s="9"/>
      <c r="J2546">
        <v>19</v>
      </c>
      <c r="K2546">
        <f ca="1">SIMULATION!$D$3*SIMULATION!$D$17/$H2527/(SIMULATION!$D$17-$I2527)*(((EXP(-$I2527*$J2546))/(1-EXP(-SIMULATION!$D$4*$I2527)))-(EXP(-SIMULATION!$D$17*$J2546)/(1-EXP(-SIMULATION!$D$4*SIMULATION!$D$17))))</f>
        <v>2.195072843267428</v>
      </c>
      <c r="L2546">
        <v>0.22981499192001967</v>
      </c>
      <c r="M2546">
        <f t="shared" ca="1" si="39"/>
        <v>2.6995334910067865</v>
      </c>
    </row>
    <row r="2547" spans="1:13" x14ac:dyDescent="0.25">
      <c r="A2547" s="9"/>
      <c r="H2547" s="9"/>
      <c r="J2547">
        <v>20</v>
      </c>
      <c r="K2547">
        <f ca="1">SIMULATION!$D$3*SIMULATION!$D$17/$H2527/(SIMULATION!$D$17-$I2527)*(((EXP(-$I2527*$J2547))/(1-EXP(-SIMULATION!$D$4*$I2527)))-(EXP(-SIMULATION!$D$17*$J2547)/(1-EXP(-SIMULATION!$D$4*SIMULATION!$D$17))))</f>
        <v>2.1700578002788982</v>
      </c>
      <c r="L2547">
        <v>-2.8627358577854773E-2</v>
      </c>
      <c r="M2547">
        <f t="shared" ca="1" si="39"/>
        <v>2.1079347774956432</v>
      </c>
    </row>
    <row r="2548" spans="1:13" x14ac:dyDescent="0.25">
      <c r="A2548" s="9"/>
      <c r="H2548" s="9"/>
      <c r="J2548">
        <v>21</v>
      </c>
      <c r="K2548">
        <f ca="1">SIMULATION!$D$3*SIMULATION!$D$17/$H2527/(SIMULATION!$D$17-$I2527)*(((EXP(-$I2527*$J2548))/(1-EXP(-SIMULATION!$D$4*$I2527)))-(EXP(-SIMULATION!$D$17*$J2548)/(1-EXP(-SIMULATION!$D$4*SIMULATION!$D$17))))</f>
        <v>2.1453108972637529</v>
      </c>
      <c r="L2548">
        <v>-0.23442156348033091</v>
      </c>
      <c r="M2548">
        <f t="shared" ca="1" si="39"/>
        <v>1.6424037625757923</v>
      </c>
    </row>
    <row r="2549" spans="1:13" x14ac:dyDescent="0.25">
      <c r="A2549" s="9"/>
      <c r="H2549" s="9"/>
      <c r="J2549">
        <v>22</v>
      </c>
      <c r="K2549">
        <f ca="1">SIMULATION!$D$3*SIMULATION!$D$17/$H2527/(SIMULATION!$D$17-$I2527)*(((EXP(-$I2527*$J2549))/(1-EXP(-SIMULATION!$D$4*$I2527)))-(EXP(-SIMULATION!$D$17*$J2549)/(1-EXP(-SIMULATION!$D$4*SIMULATION!$D$17))))</f>
        <v>2.1208353531640944</v>
      </c>
      <c r="L2549">
        <v>-0.18148309757845926</v>
      </c>
      <c r="M2549">
        <f t="shared" ca="1" si="39"/>
        <v>1.735939583817969</v>
      </c>
    </row>
    <row r="2550" spans="1:13" x14ac:dyDescent="0.25">
      <c r="A2550" s="9"/>
      <c r="H2550" s="9"/>
      <c r="J2550">
        <v>23</v>
      </c>
      <c r="K2550">
        <f ca="1">SIMULATION!$D$3*SIMULATION!$D$17/$H2527/(SIMULATION!$D$17-$I2527)*(((EXP(-$I2527*$J2550))/(1-EXP(-SIMULATION!$D$4*$I2527)))-(EXP(-SIMULATION!$D$17*$J2550)/(1-EXP(-SIMULATION!$D$4*SIMULATION!$D$17))))</f>
        <v>2.0966320943244323</v>
      </c>
      <c r="L2550">
        <v>0.44646279312344755</v>
      </c>
      <c r="M2550">
        <f t="shared" ca="1" si="39"/>
        <v>3.0327003153087819</v>
      </c>
    </row>
    <row r="2551" spans="1:13" x14ac:dyDescent="0.25">
      <c r="A2551" s="9"/>
      <c r="H2551" s="9"/>
      <c r="J2551">
        <v>24</v>
      </c>
      <c r="K2551">
        <f ca="1">SIMULATION!$D$3*SIMULATION!$D$17/$H2527/(SIMULATION!$D$17-$I2527)*(((EXP(-$I2527*$J2551))/(1-EXP(-SIMULATION!$D$4*$I2527)))-(EXP(-SIMULATION!$D$17*$J2551)/(1-EXP(-SIMULATION!$D$4*SIMULATION!$D$17))))</f>
        <v>2.0727005909130578</v>
      </c>
      <c r="L2551">
        <v>-0.21994456523384517</v>
      </c>
      <c r="M2551">
        <f t="shared" ca="1" si="39"/>
        <v>1.6168213605847512</v>
      </c>
    </row>
    <row r="2552" spans="1:13" x14ac:dyDescent="0.25">
      <c r="A2552" s="9">
        <v>103</v>
      </c>
      <c r="B2552" s="2">
        <f ca="1">NORMINV(RAND(),SIMULATION!D7,SIMULATION!D8)</f>
        <v>63.56278552393843</v>
      </c>
      <c r="C2552" s="2">
        <v>2</v>
      </c>
      <c r="D2552" s="2">
        <f ca="1">SIMULATION!$D$11*(1+(SIMULATION!$D$12*LN(1+$C2552)))*(1+(SIMULATION!$D$13*(($B2552/63.5)-1)))</f>
        <v>10.24272384419055</v>
      </c>
      <c r="E2552" s="2">
        <v>-0.26857135701055368</v>
      </c>
      <c r="F2552" s="2">
        <f ca="1">D2552*(1+E2552)</f>
        <v>7.4918216018719388</v>
      </c>
      <c r="G2552" s="2">
        <v>-6.5335767360356012E-2</v>
      </c>
      <c r="H2552" s="9">
        <f>SIMULATION!$D$15*EXP($G$2552)</f>
        <v>206.79381867246505</v>
      </c>
      <c r="I2552" s="2">
        <f ca="1">$F2552/$H2552</f>
        <v>3.6228460066971467E-2</v>
      </c>
      <c r="J2552">
        <v>0</v>
      </c>
      <c r="K2552">
        <f ca="1">SIMULATION!$D$3*SIMULATION!$D$17/$H2552/(SIMULATION!$D$17-$I2552)*(((EXP(-$I2552*$J2552))/(1-EXP(-SIMULATION!$D$4*$I2552)))-(EXP(-SIMULATION!$D$17*$J2552)/(1-EXP(-SIMULATION!$D$4*SIMULATION!$D$17))))</f>
        <v>2.089433584620187</v>
      </c>
      <c r="L2552">
        <v>5.4946727437198715E-2</v>
      </c>
      <c r="M2552">
        <f t="shared" ca="1" si="39"/>
        <v>2.2042411222924412</v>
      </c>
    </row>
    <row r="2553" spans="1:13" x14ac:dyDescent="0.25">
      <c r="A2553" s="9"/>
      <c r="H2553" s="9"/>
      <c r="J2553">
        <v>1</v>
      </c>
      <c r="K2553">
        <f ca="1">SIMULATION!$D$3*SIMULATION!$D$17/$H2552/(SIMULATION!$D$17-$I2552)*(((EXP(-$I2552*$J2553))/(1-EXP(-SIMULATION!$D$4*$I2552)))-(EXP(-SIMULATION!$D$17*$J2553)/(1-EXP(-SIMULATION!$D$4*SIMULATION!$D$17))))</f>
        <v>2.9520430438846161</v>
      </c>
      <c r="L2553">
        <v>-4.7263275562112177E-2</v>
      </c>
      <c r="M2553">
        <f t="shared" ca="1" si="39"/>
        <v>2.812519820030281</v>
      </c>
    </row>
    <row r="2554" spans="1:13" x14ac:dyDescent="0.25">
      <c r="A2554" s="9"/>
      <c r="H2554" s="9"/>
      <c r="J2554">
        <v>2</v>
      </c>
      <c r="K2554">
        <f ca="1">SIMULATION!$D$3*SIMULATION!$D$17/$H2552/(SIMULATION!$D$17-$I2552)*(((EXP(-$I2552*$J2554))/(1-EXP(-SIMULATION!$D$4*$I2552)))-(EXP(-SIMULATION!$D$17*$J2554)/(1-EXP(-SIMULATION!$D$4*SIMULATION!$D$17))))</f>
        <v>3.4474305211895881</v>
      </c>
      <c r="L2554">
        <v>0.14633195674978208</v>
      </c>
      <c r="M2554">
        <f t="shared" ca="1" si="39"/>
        <v>3.9518997751141818</v>
      </c>
    </row>
    <row r="2555" spans="1:13" x14ac:dyDescent="0.25">
      <c r="A2555" s="9"/>
      <c r="H2555" s="9"/>
      <c r="J2555">
        <v>3</v>
      </c>
      <c r="K2555">
        <f ca="1">SIMULATION!$D$3*SIMULATION!$D$17/$H2552/(SIMULATION!$D$17-$I2552)*(((EXP(-$I2552*$J2555))/(1-EXP(-SIMULATION!$D$4*$I2552)))-(EXP(-SIMULATION!$D$17*$J2555)/(1-EXP(-SIMULATION!$D$4*SIMULATION!$D$17))))</f>
        <v>3.7095353058488283</v>
      </c>
      <c r="L2555">
        <v>-0.11253862400718706</v>
      </c>
      <c r="M2555">
        <f t="shared" ca="1" si="39"/>
        <v>3.2920693068225213</v>
      </c>
    </row>
    <row r="2556" spans="1:13" x14ac:dyDescent="0.25">
      <c r="A2556" s="9"/>
      <c r="H2556" s="9"/>
      <c r="J2556">
        <v>4</v>
      </c>
      <c r="K2556">
        <f ca="1">SIMULATION!$D$3*SIMULATION!$D$17/$H2552/(SIMULATION!$D$17-$I2552)*(((EXP(-$I2552*$J2556))/(1-EXP(-SIMULATION!$D$4*$I2552)))-(EXP(-SIMULATION!$D$17*$J2556)/(1-EXP(-SIMULATION!$D$4*SIMULATION!$D$17))))</f>
        <v>3.824116289057649</v>
      </c>
      <c r="L2556">
        <v>-0.17701336020253106</v>
      </c>
      <c r="M2556">
        <f t="shared" ca="1" si="39"/>
        <v>3.1471966149263211</v>
      </c>
    </row>
    <row r="2557" spans="1:13" x14ac:dyDescent="0.25">
      <c r="A2557" s="9"/>
      <c r="H2557" s="9"/>
      <c r="J2557">
        <v>5</v>
      </c>
      <c r="K2557">
        <f ca="1">SIMULATION!$D$3*SIMULATION!$D$17/$H2552/(SIMULATION!$D$17-$I2552)*(((EXP(-$I2552*$J2557))/(1-EXP(-SIMULATION!$D$4*$I2552)))-(EXP(-SIMULATION!$D$17*$J2557)/(1-EXP(-SIMULATION!$D$4*SIMULATION!$D$17))))</f>
        <v>3.846059778405678</v>
      </c>
      <c r="L2557">
        <v>-4.7025148713760241E-2</v>
      </c>
      <c r="M2557">
        <f t="shared" ca="1" si="39"/>
        <v>3.665198245364139</v>
      </c>
    </row>
    <row r="2558" spans="1:13" x14ac:dyDescent="0.25">
      <c r="A2558" s="9"/>
      <c r="H2558" s="9"/>
      <c r="J2558">
        <v>6</v>
      </c>
      <c r="K2558">
        <f ca="1">SIMULATION!$D$3*SIMULATION!$D$17/$H2552/(SIMULATION!$D$17-$I2552)*(((EXP(-$I2552*$J2558))/(1-EXP(-SIMULATION!$D$4*$I2552)))-(EXP(-SIMULATION!$D$17*$J2558)/(1-EXP(-SIMULATION!$D$4*SIMULATION!$D$17))))</f>
        <v>3.8104706736023259</v>
      </c>
      <c r="L2558">
        <v>0.25089044978458952</v>
      </c>
      <c r="M2558">
        <f t="shared" ca="1" si="39"/>
        <v>4.7664813747934014</v>
      </c>
    </row>
    <row r="2559" spans="1:13" x14ac:dyDescent="0.25">
      <c r="A2559" s="9"/>
      <c r="H2559" s="9"/>
      <c r="J2559">
        <v>7</v>
      </c>
      <c r="K2559">
        <f ca="1">SIMULATION!$D$3*SIMULATION!$D$17/$H2552/(SIMULATION!$D$17-$I2552)*(((EXP(-$I2552*$J2559))/(1-EXP(-SIMULATION!$D$4*$I2552)))-(EXP(-SIMULATION!$D$17*$J2559)/(1-EXP(-SIMULATION!$D$4*SIMULATION!$D$17))))</f>
        <v>3.7397798724246747</v>
      </c>
      <c r="L2559">
        <v>0.337909113817283</v>
      </c>
      <c r="M2559">
        <f t="shared" ca="1" si="39"/>
        <v>5.0034855749874083</v>
      </c>
    </row>
    <row r="2560" spans="1:13" x14ac:dyDescent="0.25">
      <c r="A2560" s="9"/>
      <c r="H2560" s="9"/>
      <c r="J2560">
        <v>8</v>
      </c>
      <c r="K2560">
        <f ca="1">SIMULATION!$D$3*SIMULATION!$D$17/$H2552/(SIMULATION!$D$17-$I2552)*(((EXP(-$I2552*$J2560))/(1-EXP(-SIMULATION!$D$4*$I2552)))-(EXP(-SIMULATION!$D$17*$J2560)/(1-EXP(-SIMULATION!$D$4*SIMULATION!$D$17))))</f>
        <v>3.6482987834379794</v>
      </c>
      <c r="L2560">
        <v>-0.26098052795335541</v>
      </c>
      <c r="M2560">
        <f t="shared" ca="1" si="39"/>
        <v>2.696163840804751</v>
      </c>
    </row>
    <row r="2561" spans="1:13" x14ac:dyDescent="0.25">
      <c r="A2561" s="9"/>
      <c r="H2561" s="9"/>
      <c r="J2561">
        <v>9</v>
      </c>
      <c r="K2561">
        <f ca="1">SIMULATION!$D$3*SIMULATION!$D$17/$H2552/(SIMULATION!$D$17-$I2552)*(((EXP(-$I2552*$J2561))/(1-EXP(-SIMULATION!$D$4*$I2552)))-(EXP(-SIMULATION!$D$17*$J2561)/(1-EXP(-SIMULATION!$D$4*SIMULATION!$D$17))))</f>
        <v>3.5451378858058127</v>
      </c>
      <c r="L2561">
        <v>-0.16294393717014866</v>
      </c>
      <c r="M2561">
        <f t="shared" ca="1" si="39"/>
        <v>2.9674791608815565</v>
      </c>
    </row>
    <row r="2562" spans="1:13" x14ac:dyDescent="0.25">
      <c r="A2562" s="9"/>
      <c r="H2562" s="9"/>
      <c r="J2562">
        <v>10</v>
      </c>
      <c r="K2562">
        <f ca="1">SIMULATION!$D$3*SIMULATION!$D$17/$H2552/(SIMULATION!$D$17-$I2552)*(((EXP(-$I2552*$J2562))/(1-EXP(-SIMULATION!$D$4*$I2552)))-(EXP(-SIMULATION!$D$17*$J2562)/(1-EXP(-SIMULATION!$D$4*SIMULATION!$D$17))))</f>
        <v>3.4360769336964148</v>
      </c>
      <c r="L2562">
        <v>0.22797431495627374</v>
      </c>
      <c r="M2562">
        <f t="shared" ca="1" si="39"/>
        <v>4.2194142187929078</v>
      </c>
    </row>
    <row r="2563" spans="1:13" x14ac:dyDescent="0.25">
      <c r="A2563" s="9"/>
      <c r="H2563" s="9"/>
      <c r="J2563">
        <v>11</v>
      </c>
      <c r="K2563">
        <f ca="1">SIMULATION!$D$3*SIMULATION!$D$17/$H2552/(SIMULATION!$D$17-$I2552)*(((EXP(-$I2552*$J2563))/(1-EXP(-SIMULATION!$D$4*$I2552)))-(EXP(-SIMULATION!$D$17*$J2563)/(1-EXP(-SIMULATION!$D$4*SIMULATION!$D$17))))</f>
        <v>3.3247633519275213</v>
      </c>
      <c r="L2563">
        <v>0.12297101861875726</v>
      </c>
      <c r="M2563">
        <f t="shared" ref="M2563:M2626" ca="1" si="40">$K2563*(1+$L2563)</f>
        <v>3.7336128879803625</v>
      </c>
    </row>
    <row r="2564" spans="1:13" x14ac:dyDescent="0.25">
      <c r="A2564" s="9"/>
      <c r="H2564" s="9"/>
      <c r="J2564">
        <v>12</v>
      </c>
      <c r="K2564">
        <f ca="1">SIMULATION!$D$3*SIMULATION!$D$17/$H2552/(SIMULATION!$D$17-$I2552)*(((EXP(-$I2552*$J2564))/(1-EXP(-SIMULATION!$D$4*$I2552)))-(EXP(-SIMULATION!$D$17*$J2564)/(1-EXP(-SIMULATION!$D$4*SIMULATION!$D$17))))</f>
        <v>3.2134801229783592</v>
      </c>
      <c r="L2564">
        <v>0.41171091384970637</v>
      </c>
      <c r="M2564">
        <f t="shared" ca="1" si="40"/>
        <v>4.5365049610476467</v>
      </c>
    </row>
    <row r="2565" spans="1:13" x14ac:dyDescent="0.25">
      <c r="A2565" s="9"/>
      <c r="H2565" s="9"/>
      <c r="J2565">
        <v>13</v>
      </c>
      <c r="K2565">
        <f ca="1">SIMULATION!$D$3*SIMULATION!$D$17/$H2552/(SIMULATION!$D$17-$I2552)*(((EXP(-$I2552*$J2565))/(1-EXP(-SIMULATION!$D$4*$I2552)))-(EXP(-SIMULATION!$D$17*$J2565)/(1-EXP(-SIMULATION!$D$4*SIMULATION!$D$17))))</f>
        <v>3.1036377962519599</v>
      </c>
      <c r="L2565">
        <v>0.39137293065091616</v>
      </c>
      <c r="M2565">
        <f t="shared" ca="1" si="40"/>
        <v>4.3183176162500407</v>
      </c>
    </row>
    <row r="2566" spans="1:13" x14ac:dyDescent="0.25">
      <c r="A2566" s="9"/>
      <c r="H2566" s="9"/>
      <c r="J2566">
        <v>14</v>
      </c>
      <c r="K2566">
        <f ca="1">SIMULATION!$D$3*SIMULATION!$D$17/$H2552/(SIMULATION!$D$17-$I2552)*(((EXP(-$I2552*$J2566))/(1-EXP(-SIMULATION!$D$4*$I2552)))-(EXP(-SIMULATION!$D$17*$J2566)/(1-EXP(-SIMULATION!$D$4*SIMULATION!$D$17))))</f>
        <v>2.9960897107178126</v>
      </c>
      <c r="L2566">
        <v>-0.12145415224111339</v>
      </c>
      <c r="M2566">
        <f t="shared" ca="1" si="40"/>
        <v>2.6322021748642577</v>
      </c>
    </row>
    <row r="2567" spans="1:13" x14ac:dyDescent="0.25">
      <c r="A2567" s="9"/>
      <c r="H2567" s="9"/>
      <c r="J2567">
        <v>15</v>
      </c>
      <c r="K2567">
        <f ca="1">SIMULATION!$D$3*SIMULATION!$D$17/$H2552/(SIMULATION!$D$17-$I2552)*(((EXP(-$I2552*$J2567))/(1-EXP(-SIMULATION!$D$4*$I2552)))-(EXP(-SIMULATION!$D$17*$J2567)/(1-EXP(-SIMULATION!$D$4*SIMULATION!$D$17))))</f>
        <v>2.8913339308461889</v>
      </c>
      <c r="L2567">
        <v>0.37664081987972042</v>
      </c>
      <c r="M2567">
        <f t="shared" ca="1" si="40"/>
        <v>3.9803283131061522</v>
      </c>
    </row>
    <row r="2568" spans="1:13" x14ac:dyDescent="0.25">
      <c r="A2568" s="9"/>
      <c r="H2568" s="9"/>
      <c r="J2568">
        <v>16</v>
      </c>
      <c r="K2568">
        <f ca="1">SIMULATION!$D$3*SIMULATION!$D$17/$H2552/(SIMULATION!$D$17-$I2552)*(((EXP(-$I2552*$J2568))/(1-EXP(-SIMULATION!$D$4*$I2552)))-(EXP(-SIMULATION!$D$17*$J2568)/(1-EXP(-SIMULATION!$D$4*SIMULATION!$D$17))))</f>
        <v>2.7896425880316795</v>
      </c>
      <c r="L2568">
        <v>0.40215664828867859</v>
      </c>
      <c r="M2568">
        <f t="shared" ca="1" si="40"/>
        <v>3.9115159011578546</v>
      </c>
    </row>
    <row r="2569" spans="1:13" x14ac:dyDescent="0.25">
      <c r="A2569" s="9"/>
      <c r="H2569" s="9"/>
      <c r="J2569">
        <v>17</v>
      </c>
      <c r="K2569">
        <f ca="1">SIMULATION!$D$3*SIMULATION!$D$17/$H2552/(SIMULATION!$D$17-$I2552)*(((EXP(-$I2552*$J2569))/(1-EXP(-SIMULATION!$D$4*$I2552)))-(EXP(-SIMULATION!$D$17*$J2569)/(1-EXP(-SIMULATION!$D$4*SIMULATION!$D$17))))</f>
        <v>2.6911447039699419</v>
      </c>
      <c r="L2569">
        <v>-0.54809846191579259</v>
      </c>
      <c r="M2569">
        <f t="shared" ca="1" si="40"/>
        <v>1.2161324309311858</v>
      </c>
    </row>
    <row r="2570" spans="1:13" x14ac:dyDescent="0.25">
      <c r="A2570" s="9"/>
      <c r="H2570" s="9"/>
      <c r="J2570">
        <v>18</v>
      </c>
      <c r="K2570">
        <f ca="1">SIMULATION!$D$3*SIMULATION!$D$17/$H2552/(SIMULATION!$D$17-$I2552)*(((EXP(-$I2552*$J2570))/(1-EXP(-SIMULATION!$D$4*$I2552)))-(EXP(-SIMULATION!$D$17*$J2570)/(1-EXP(-SIMULATION!$D$4*SIMULATION!$D$17))))</f>
        <v>2.5958792063377638</v>
      </c>
      <c r="L2570">
        <v>-0.59868728823233852</v>
      </c>
      <c r="M2570">
        <f t="shared" ca="1" si="40"/>
        <v>1.0417593237166929</v>
      </c>
    </row>
    <row r="2571" spans="1:13" x14ac:dyDescent="0.25">
      <c r="A2571" s="9"/>
      <c r="H2571" s="9"/>
      <c r="J2571">
        <v>19</v>
      </c>
      <c r="K2571">
        <f ca="1">SIMULATION!$D$3*SIMULATION!$D$17/$H2552/(SIMULATION!$D$17-$I2552)*(((EXP(-$I2552*$J2571))/(1-EXP(-SIMULATION!$D$4*$I2552)))-(EXP(-SIMULATION!$D$17*$J2571)/(1-EXP(-SIMULATION!$D$4*SIMULATION!$D$17))))</f>
        <v>2.503828845096292</v>
      </c>
      <c r="L2571">
        <v>-0.29405313053364762</v>
      </c>
      <c r="M2571">
        <f t="shared" ca="1" si="40"/>
        <v>1.7675701348752799</v>
      </c>
    </row>
    <row r="2572" spans="1:13" x14ac:dyDescent="0.25">
      <c r="A2572" s="9"/>
      <c r="H2572" s="9"/>
      <c r="J2572">
        <v>20</v>
      </c>
      <c r="K2572">
        <f ca="1">SIMULATION!$D$3*SIMULATION!$D$17/$H2552/(SIMULATION!$D$17-$I2552)*(((EXP(-$I2552*$J2572))/(1-EXP(-SIMULATION!$D$4*$I2552)))-(EXP(-SIMULATION!$D$17*$J2572)/(1-EXP(-SIMULATION!$D$4*SIMULATION!$D$17))))</f>
        <v>2.4149418714933373</v>
      </c>
      <c r="L2572">
        <v>9.7398774989374243E-2</v>
      </c>
      <c r="M2572">
        <f t="shared" ca="1" si="40"/>
        <v>2.6501542514473355</v>
      </c>
    </row>
    <row r="2573" spans="1:13" x14ac:dyDescent="0.25">
      <c r="A2573" s="9"/>
      <c r="H2573" s="9"/>
      <c r="J2573">
        <v>21</v>
      </c>
      <c r="K2573">
        <f ca="1">SIMULATION!$D$3*SIMULATION!$D$17/$H2552/(SIMULATION!$D$17-$I2552)*(((EXP(-$I2552*$J2573))/(1-EXP(-SIMULATION!$D$4*$I2552)))-(EXP(-SIMULATION!$D$17*$J2573)/(1-EXP(-SIMULATION!$D$4*SIMULATION!$D$17))))</f>
        <v>2.3291458770768956</v>
      </c>
      <c r="L2573">
        <v>0.45897368620203521</v>
      </c>
      <c r="M2573">
        <f t="shared" ca="1" si="40"/>
        <v>3.3981625459811506</v>
      </c>
    </row>
    <row r="2574" spans="1:13" x14ac:dyDescent="0.25">
      <c r="A2574" s="9"/>
      <c r="H2574" s="9"/>
      <c r="J2574">
        <v>22</v>
      </c>
      <c r="K2574">
        <f ca="1">SIMULATION!$D$3*SIMULATION!$D$17/$H2552/(SIMULATION!$D$17-$I2552)*(((EXP(-$I2552*$J2574))/(1-EXP(-SIMULATION!$D$4*$I2552)))-(EXP(-SIMULATION!$D$17*$J2574)/(1-EXP(-SIMULATION!$D$4*SIMULATION!$D$17))))</f>
        <v>2.2463566105541273</v>
      </c>
      <c r="L2574">
        <v>-0.14515340724471723</v>
      </c>
      <c r="M2574">
        <f t="shared" ca="1" si="40"/>
        <v>1.9202902946455014</v>
      </c>
    </row>
    <row r="2575" spans="1:13" x14ac:dyDescent="0.25">
      <c r="A2575" s="9"/>
      <c r="H2575" s="9"/>
      <c r="J2575">
        <v>23</v>
      </c>
      <c r="K2575">
        <f ca="1">SIMULATION!$D$3*SIMULATION!$D$17/$H2552/(SIMULATION!$D$17-$I2552)*(((EXP(-$I2552*$J2575))/(1-EXP(-SIMULATION!$D$4*$I2552)))-(EXP(-SIMULATION!$D$17*$J2575)/(1-EXP(-SIMULATION!$D$4*SIMULATION!$D$17))))</f>
        <v>2.1664835781647565</v>
      </c>
      <c r="L2575">
        <v>-0.12239059870160238</v>
      </c>
      <c r="M2575">
        <f t="shared" ca="1" si="40"/>
        <v>1.9013263559559821</v>
      </c>
    </row>
    <row r="2576" spans="1:13" x14ac:dyDescent="0.25">
      <c r="A2576" s="9"/>
      <c r="H2576" s="9"/>
      <c r="J2576">
        <v>24</v>
      </c>
      <c r="K2576">
        <f ca="1">SIMULATION!$D$3*SIMULATION!$D$17/$H2552/(SIMULATION!$D$17-$I2552)*(((EXP(-$I2552*$J2576))/(1-EXP(-SIMULATION!$D$4*$I2552)))-(EXP(-SIMULATION!$D$17*$J2576)/(1-EXP(-SIMULATION!$D$4*SIMULATION!$D$17))))</f>
        <v>2.0894335846201875</v>
      </c>
      <c r="L2576">
        <v>-0.21594206975601107</v>
      </c>
      <c r="M2576">
        <f t="shared" ca="1" si="40"/>
        <v>1.6382369717395828</v>
      </c>
    </row>
    <row r="2577" spans="1:13" x14ac:dyDescent="0.25">
      <c r="A2577" s="9">
        <v>104</v>
      </c>
      <c r="B2577" s="2">
        <f ca="1">NORMINV(RAND(),SIMULATION!D7,SIMULATION!D8)</f>
        <v>56.396798630052594</v>
      </c>
      <c r="C2577" s="2">
        <v>2</v>
      </c>
      <c r="D2577" s="2">
        <f ca="1">SIMULATION!$D$11*(1+(SIMULATION!$D$12*LN(1+$C2577)))*(1+(SIMULATION!$D$13*(($B2577/63.5)-1)))</f>
        <v>9.7105652086804604</v>
      </c>
      <c r="E2577" s="2">
        <v>-0.22298804501527092</v>
      </c>
      <c r="F2577" s="2">
        <f ca="1">D2577*(1+E2577)</f>
        <v>7.5452252568034979</v>
      </c>
      <c r="G2577" s="2">
        <v>1.0629769782579623</v>
      </c>
      <c r="H2577" s="9">
        <f>SIMULATION!$D$15*EXP($G$2577)</f>
        <v>639.08342246229881</v>
      </c>
      <c r="I2577" s="2">
        <f ca="1">$F2577/$H2577</f>
        <v>1.1806322917488303E-2</v>
      </c>
      <c r="J2577">
        <v>0</v>
      </c>
      <c r="K2577">
        <f ca="1">SIMULATION!$D$3*SIMULATION!$D$17/$H2577/(SIMULATION!$D$17-$I2577)*(((EXP(-$I2577*$J2577))/(1-EXP(-SIMULATION!$D$4*$I2577)))-(EXP(-SIMULATION!$D$17*$J2577)/(1-EXP(-SIMULATION!$D$4*SIMULATION!$D$17))))</f>
        <v>2.6988138121466672</v>
      </c>
      <c r="L2577">
        <v>-0.4247340441820992</v>
      </c>
      <c r="M2577">
        <f t="shared" ca="1" si="40"/>
        <v>1.5525357072191048</v>
      </c>
    </row>
    <row r="2578" spans="1:13" x14ac:dyDescent="0.25">
      <c r="A2578" s="9"/>
      <c r="H2578" s="9"/>
      <c r="J2578">
        <v>1</v>
      </c>
      <c r="K2578">
        <f ca="1">SIMULATION!$D$3*SIMULATION!$D$17/$H2577/(SIMULATION!$D$17-$I2577)*(((EXP(-$I2577*$J2578))/(1-EXP(-SIMULATION!$D$4*$I2577)))-(EXP(-SIMULATION!$D$17*$J2578)/(1-EXP(-SIMULATION!$D$4*SIMULATION!$D$17))))</f>
        <v>2.9743028477642595</v>
      </c>
      <c r="L2578">
        <v>0.13332413832539702</v>
      </c>
      <c r="M2578">
        <f t="shared" ca="1" si="40"/>
        <v>3.3708492120612035</v>
      </c>
    </row>
    <row r="2579" spans="1:13" x14ac:dyDescent="0.25">
      <c r="A2579" s="9"/>
      <c r="H2579" s="9"/>
      <c r="J2579">
        <v>2</v>
      </c>
      <c r="K2579">
        <f ca="1">SIMULATION!$D$3*SIMULATION!$D$17/$H2577/(SIMULATION!$D$17-$I2577)*(((EXP(-$I2577*$J2579))/(1-EXP(-SIMULATION!$D$4*$I2577)))-(EXP(-SIMULATION!$D$17*$J2579)/(1-EXP(-SIMULATION!$D$4*SIMULATION!$D$17))))</f>
        <v>3.1362323748248535</v>
      </c>
      <c r="L2579">
        <v>-0.16597232481053026</v>
      </c>
      <c r="M2579">
        <f t="shared" ca="1" si="40"/>
        <v>2.6157045964291221</v>
      </c>
    </row>
    <row r="2580" spans="1:13" x14ac:dyDescent="0.25">
      <c r="A2580" s="9"/>
      <c r="H2580" s="9"/>
      <c r="J2580">
        <v>3</v>
      </c>
      <c r="K2580">
        <f ca="1">SIMULATION!$D$3*SIMULATION!$D$17/$H2577/(SIMULATION!$D$17-$I2577)*(((EXP(-$I2577*$J2580))/(1-EXP(-SIMULATION!$D$4*$I2577)))-(EXP(-SIMULATION!$D$17*$J2580)/(1-EXP(-SIMULATION!$D$4*SIMULATION!$D$17))))</f>
        <v>3.2255616944387526</v>
      </c>
      <c r="L2580">
        <v>-0.13091551172680471</v>
      </c>
      <c r="M2580">
        <f t="shared" ca="1" si="40"/>
        <v>2.803285634604924</v>
      </c>
    </row>
    <row r="2581" spans="1:13" x14ac:dyDescent="0.25">
      <c r="A2581" s="9"/>
      <c r="H2581" s="9"/>
      <c r="J2581">
        <v>4</v>
      </c>
      <c r="K2581">
        <f ca="1">SIMULATION!$D$3*SIMULATION!$D$17/$H2577/(SIMULATION!$D$17-$I2577)*(((EXP(-$I2577*$J2581))/(1-EXP(-SIMULATION!$D$4*$I2577)))-(EXP(-SIMULATION!$D$17*$J2581)/(1-EXP(-SIMULATION!$D$4*SIMULATION!$D$17))))</f>
        <v>3.2685365084145461</v>
      </c>
      <c r="L2581">
        <v>-0.22993025794433877</v>
      </c>
      <c r="M2581">
        <f t="shared" ca="1" si="40"/>
        <v>2.5170010659343012</v>
      </c>
    </row>
    <row r="2582" spans="1:13" x14ac:dyDescent="0.25">
      <c r="A2582" s="9"/>
      <c r="H2582" s="9"/>
      <c r="J2582">
        <v>5</v>
      </c>
      <c r="K2582">
        <f ca="1">SIMULATION!$D$3*SIMULATION!$D$17/$H2577/(SIMULATION!$D$17-$I2577)*(((EXP(-$I2577*$J2582))/(1-EXP(-SIMULATION!$D$4*$I2577)))-(EXP(-SIMULATION!$D$17*$J2582)/(1-EXP(-SIMULATION!$D$4*SIMULATION!$D$17))))</f>
        <v>3.2819737105630074</v>
      </c>
      <c r="L2582">
        <v>-0.24533269645121183</v>
      </c>
      <c r="M2582">
        <f t="shared" ca="1" si="40"/>
        <v>2.4767982504685957</v>
      </c>
    </row>
    <row r="2583" spans="1:13" x14ac:dyDescent="0.25">
      <c r="A2583" s="9"/>
      <c r="H2583" s="9"/>
      <c r="J2583">
        <v>6</v>
      </c>
      <c r="K2583">
        <f ca="1">SIMULATION!$D$3*SIMULATION!$D$17/$H2577/(SIMULATION!$D$17-$I2577)*(((EXP(-$I2577*$J2583))/(1-EXP(-SIMULATION!$D$4*$I2577)))-(EXP(-SIMULATION!$D$17*$J2583)/(1-EXP(-SIMULATION!$D$4*SIMULATION!$D$17))))</f>
        <v>3.2766480089811445</v>
      </c>
      <c r="L2583">
        <v>-0.18203035715483412</v>
      </c>
      <c r="M2583">
        <f t="shared" ca="1" si="40"/>
        <v>2.680198601635631</v>
      </c>
    </row>
    <row r="2584" spans="1:13" x14ac:dyDescent="0.25">
      <c r="A2584" s="9"/>
      <c r="H2584" s="9"/>
      <c r="J2584">
        <v>7</v>
      </c>
      <c r="K2584">
        <f ca="1">SIMULATION!$D$3*SIMULATION!$D$17/$H2577/(SIMULATION!$D$17-$I2577)*(((EXP(-$I2577*$J2584))/(1-EXP(-SIMULATION!$D$4*$I2577)))-(EXP(-SIMULATION!$D$17*$J2584)/(1-EXP(-SIMULATION!$D$4*SIMULATION!$D$17))))</f>
        <v>3.259462155551569</v>
      </c>
      <c r="L2584">
        <v>-0.25906867508323111</v>
      </c>
      <c r="M2584">
        <f t="shared" ca="1" si="40"/>
        <v>2.4150376134288911</v>
      </c>
    </row>
    <row r="2585" spans="1:13" x14ac:dyDescent="0.25">
      <c r="A2585" s="9"/>
      <c r="H2585" s="9"/>
      <c r="J2585">
        <v>8</v>
      </c>
      <c r="K2585">
        <f ca="1">SIMULATION!$D$3*SIMULATION!$D$17/$H2577/(SIMULATION!$D$17-$I2577)*(((EXP(-$I2577*$J2585))/(1-EXP(-SIMULATION!$D$4*$I2577)))-(EXP(-SIMULATION!$D$17*$J2585)/(1-EXP(-SIMULATION!$D$4*SIMULATION!$D$17))))</f>
        <v>3.234837681419465</v>
      </c>
      <c r="L2585">
        <v>-9.5443772172994715E-3</v>
      </c>
      <c r="M2585">
        <f t="shared" ca="1" si="40"/>
        <v>3.2039631703512632</v>
      </c>
    </row>
    <row r="2586" spans="1:13" x14ac:dyDescent="0.25">
      <c r="A2586" s="9"/>
      <c r="H2586" s="9"/>
      <c r="J2586">
        <v>9</v>
      </c>
      <c r="K2586">
        <f ca="1">SIMULATION!$D$3*SIMULATION!$D$17/$H2577/(SIMULATION!$D$17-$I2577)*(((EXP(-$I2577*$J2586))/(1-EXP(-SIMULATION!$D$4*$I2577)))-(EXP(-SIMULATION!$D$17*$J2586)/(1-EXP(-SIMULATION!$D$4*SIMULATION!$D$17))))</f>
        <v>3.2056061137801657</v>
      </c>
      <c r="L2586">
        <v>-0.53634376515082349</v>
      </c>
      <c r="M2586">
        <f t="shared" ca="1" si="40"/>
        <v>1.4862992611248125</v>
      </c>
    </row>
    <row r="2587" spans="1:13" x14ac:dyDescent="0.25">
      <c r="A2587" s="9"/>
      <c r="H2587" s="9"/>
      <c r="J2587">
        <v>10</v>
      </c>
      <c r="K2587">
        <f ca="1">SIMULATION!$D$3*SIMULATION!$D$17/$H2577/(SIMULATION!$D$17-$I2577)*(((EXP(-$I2577*$J2587))/(1-EXP(-SIMULATION!$D$4*$I2577)))-(EXP(-SIMULATION!$D$17*$J2587)/(1-EXP(-SIMULATION!$D$4*SIMULATION!$D$17))))</f>
        <v>3.1735800889673733</v>
      </c>
      <c r="L2587">
        <v>0.37289904783415523</v>
      </c>
      <c r="M2587">
        <f t="shared" ca="1" si="40"/>
        <v>4.3570050823687403</v>
      </c>
    </row>
    <row r="2588" spans="1:13" x14ac:dyDescent="0.25">
      <c r="A2588" s="9"/>
      <c r="H2588" s="9"/>
      <c r="J2588">
        <v>11</v>
      </c>
      <c r="K2588">
        <f ca="1">SIMULATION!$D$3*SIMULATION!$D$17/$H2577/(SIMULATION!$D$17-$I2577)*(((EXP(-$I2577*$J2588))/(1-EXP(-SIMULATION!$D$4*$I2577)))-(EXP(-SIMULATION!$D$17*$J2588)/(1-EXP(-SIMULATION!$D$4*SIMULATION!$D$17))))</f>
        <v>3.1399193353230883</v>
      </c>
      <c r="L2588">
        <v>0.39799555755662103</v>
      </c>
      <c r="M2588">
        <f t="shared" ca="1" si="40"/>
        <v>4.3895932818678158</v>
      </c>
    </row>
    <row r="2589" spans="1:13" x14ac:dyDescent="0.25">
      <c r="A2589" s="9"/>
      <c r="H2589" s="9"/>
      <c r="J2589">
        <v>12</v>
      </c>
      <c r="K2589">
        <f ca="1">SIMULATION!$D$3*SIMULATION!$D$17/$H2577/(SIMULATION!$D$17-$I2577)*(((EXP(-$I2577*$J2589))/(1-EXP(-SIMULATION!$D$4*$I2577)))-(EXP(-SIMULATION!$D$17*$J2589)/(1-EXP(-SIMULATION!$D$4*SIMULATION!$D$17))))</f>
        <v>3.1053652036469761</v>
      </c>
      <c r="L2589">
        <v>-0.14033238538523349</v>
      </c>
      <c r="M2589">
        <f t="shared" ca="1" si="40"/>
        <v>2.6695818971268945</v>
      </c>
    </row>
    <row r="2590" spans="1:13" x14ac:dyDescent="0.25">
      <c r="A2590" s="9"/>
      <c r="H2590" s="9"/>
      <c r="J2590">
        <v>13</v>
      </c>
      <c r="K2590">
        <f ca="1">SIMULATION!$D$3*SIMULATION!$D$17/$H2577/(SIMULATION!$D$17-$I2577)*(((EXP(-$I2577*$J2590))/(1-EXP(-SIMULATION!$D$4*$I2577)))-(EXP(-SIMULATION!$D$17*$J2590)/(1-EXP(-SIMULATION!$D$4*SIMULATION!$D$17))))</f>
        <v>3.0703909597465282</v>
      </c>
      <c r="L2590">
        <v>6.4258889717542872E-2</v>
      </c>
      <c r="M2590">
        <f t="shared" ca="1" si="40"/>
        <v>3.267690873818621</v>
      </c>
    </row>
    <row r="2591" spans="1:13" x14ac:dyDescent="0.25">
      <c r="A2591" s="9"/>
      <c r="H2591" s="9"/>
      <c r="J2591">
        <v>14</v>
      </c>
      <c r="K2591">
        <f ca="1">SIMULATION!$D$3*SIMULATION!$D$17/$H2577/(SIMULATION!$D$17-$I2577)*(((EXP(-$I2577*$J2591))/(1-EXP(-SIMULATION!$D$4*$I2577)))-(EXP(-SIMULATION!$D$17*$J2591)/(1-EXP(-SIMULATION!$D$4*SIMULATION!$D$17))))</f>
        <v>3.0352980952994435</v>
      </c>
      <c r="L2591">
        <v>-7.5684364579238411E-2</v>
      </c>
      <c r="M2591">
        <f t="shared" ca="1" si="40"/>
        <v>2.8055734876481324</v>
      </c>
    </row>
    <row r="2592" spans="1:13" x14ac:dyDescent="0.25">
      <c r="A2592" s="9"/>
      <c r="H2592" s="9"/>
      <c r="J2592">
        <v>15</v>
      </c>
      <c r="K2592">
        <f ca="1">SIMULATION!$D$3*SIMULATION!$D$17/$H2577/(SIMULATION!$D$17-$I2577)*(((EXP(-$I2577*$J2592))/(1-EXP(-SIMULATION!$D$4*$I2577)))-(EXP(-SIMULATION!$D$17*$J2592)/(1-EXP(-SIMULATION!$D$4*SIMULATION!$D$17))))</f>
        <v>3.0002780459429825</v>
      </c>
      <c r="L2592">
        <v>-0.23240944994778692</v>
      </c>
      <c r="M2592">
        <f t="shared" ca="1" si="40"/>
        <v>2.302985075594953</v>
      </c>
    </row>
    <row r="2593" spans="1:13" x14ac:dyDescent="0.25">
      <c r="A2593" s="9"/>
      <c r="H2593" s="9"/>
      <c r="J2593">
        <v>16</v>
      </c>
      <c r="K2593">
        <f ca="1">SIMULATION!$D$3*SIMULATION!$D$17/$H2577/(SIMULATION!$D$17-$I2577)*(((EXP(-$I2577*$J2593))/(1-EXP(-SIMULATION!$D$4*$I2577)))-(EXP(-SIMULATION!$D$17*$J2593)/(1-EXP(-SIMULATION!$D$4*SIMULATION!$D$17))))</f>
        <v>2.9654517414775188</v>
      </c>
      <c r="L2593">
        <v>6.5843204370665917E-2</v>
      </c>
      <c r="M2593">
        <f t="shared" ca="1" si="40"/>
        <v>3.16070658654297</v>
      </c>
    </row>
    <row r="2594" spans="1:13" x14ac:dyDescent="0.25">
      <c r="A2594" s="9"/>
      <c r="H2594" s="9"/>
      <c r="J2594">
        <v>17</v>
      </c>
      <c r="K2594">
        <f ca="1">SIMULATION!$D$3*SIMULATION!$D$17/$H2577/(SIMULATION!$D$17-$I2577)*(((EXP(-$I2577*$J2594))/(1-EXP(-SIMULATION!$D$4*$I2577)))-(EXP(-SIMULATION!$D$17*$J2594)/(1-EXP(-SIMULATION!$D$4*SIMULATION!$D$17))))</f>
        <v>2.9308949503536015</v>
      </c>
      <c r="L2594">
        <v>0.10096504939364645</v>
      </c>
      <c r="M2594">
        <f t="shared" ca="1" si="40"/>
        <v>3.2268129037836419</v>
      </c>
    </row>
    <row r="2595" spans="1:13" x14ac:dyDescent="0.25">
      <c r="A2595" s="9"/>
      <c r="H2595" s="9"/>
      <c r="J2595">
        <v>18</v>
      </c>
      <c r="K2595">
        <f ca="1">SIMULATION!$D$3*SIMULATION!$D$17/$H2577/(SIMULATION!$D$17-$I2577)*(((EXP(-$I2577*$J2595))/(1-EXP(-SIMULATION!$D$4*$I2577)))-(EXP(-SIMULATION!$D$17*$J2595)/(1-EXP(-SIMULATION!$D$4*SIMULATION!$D$17))))</f>
        <v>2.896654520793903</v>
      </c>
      <c r="L2595">
        <v>0.1729072151920874</v>
      </c>
      <c r="M2595">
        <f t="shared" ca="1" si="40"/>
        <v>3.3975069873579473</v>
      </c>
    </row>
    <row r="2596" spans="1:13" x14ac:dyDescent="0.25">
      <c r="A2596" s="9"/>
      <c r="H2596" s="9"/>
      <c r="J2596">
        <v>19</v>
      </c>
      <c r="K2596">
        <f ca="1">SIMULATION!$D$3*SIMULATION!$D$17/$H2577/(SIMULATION!$D$17-$I2577)*(((EXP(-$I2577*$J2596))/(1-EXP(-SIMULATION!$D$4*$I2577)))-(EXP(-SIMULATION!$D$17*$J2596)/(1-EXP(-SIMULATION!$D$4*SIMULATION!$D$17))))</f>
        <v>2.8627587882606274</v>
      </c>
      <c r="L2596">
        <v>0.41566696664159342</v>
      </c>
      <c r="M2596">
        <f t="shared" ca="1" si="40"/>
        <v>4.0527130500034856</v>
      </c>
    </row>
    <row r="2597" spans="1:13" x14ac:dyDescent="0.25">
      <c r="A2597" s="9"/>
      <c r="H2597" s="9"/>
      <c r="J2597">
        <v>20</v>
      </c>
      <c r="K2597">
        <f ca="1">SIMULATION!$D$3*SIMULATION!$D$17/$H2577/(SIMULATION!$D$17-$I2577)*(((EXP(-$I2577*$J2597))/(1-EXP(-SIMULATION!$D$4*$I2577)))-(EXP(-SIMULATION!$D$17*$J2597)/(1-EXP(-SIMULATION!$D$4*SIMULATION!$D$17))))</f>
        <v>2.8292242445782567</v>
      </c>
      <c r="L2597">
        <v>-0.10743172764281721</v>
      </c>
      <c r="M2597">
        <f t="shared" ca="1" si="40"/>
        <v>2.5252757960942702</v>
      </c>
    </row>
    <row r="2598" spans="1:13" x14ac:dyDescent="0.25">
      <c r="A2598" s="9"/>
      <c r="H2598" s="9"/>
      <c r="J2598">
        <v>21</v>
      </c>
      <c r="K2598">
        <f ca="1">SIMULATION!$D$3*SIMULATION!$D$17/$H2577/(SIMULATION!$D$17-$I2577)*(((EXP(-$I2577*$J2598))/(1-EXP(-SIMULATION!$D$4*$I2577)))-(EXP(-SIMULATION!$D$17*$J2598)/(1-EXP(-SIMULATION!$D$4*SIMULATION!$D$17))))</f>
        <v>2.7960598114370581</v>
      </c>
      <c r="L2598">
        <v>0.19157962604092527</v>
      </c>
      <c r="M2598">
        <f t="shared" ca="1" si="40"/>
        <v>3.3317279045002297</v>
      </c>
    </row>
    <row r="2599" spans="1:13" x14ac:dyDescent="0.25">
      <c r="A2599" s="9"/>
      <c r="H2599" s="9"/>
      <c r="J2599">
        <v>22</v>
      </c>
      <c r="K2599">
        <f ca="1">SIMULATION!$D$3*SIMULATION!$D$17/$H2577/(SIMULATION!$D$17-$I2577)*(((EXP(-$I2577*$J2599))/(1-EXP(-SIMULATION!$D$4*$I2577)))-(EXP(-SIMULATION!$D$17*$J2599)/(1-EXP(-SIMULATION!$D$4*SIMULATION!$D$17))))</f>
        <v>2.7632695787283343</v>
      </c>
      <c r="L2599">
        <v>1.2680695826277797E-2</v>
      </c>
      <c r="M2599">
        <f t="shared" ca="1" si="40"/>
        <v>2.7983097597421951</v>
      </c>
    </row>
    <row r="2600" spans="1:13" x14ac:dyDescent="0.25">
      <c r="A2600" s="9"/>
      <c r="H2600" s="9"/>
      <c r="J2600">
        <v>23</v>
      </c>
      <c r="K2600">
        <f ca="1">SIMULATION!$D$3*SIMULATION!$D$17/$H2577/(SIMULATION!$D$17-$I2577)*(((EXP(-$I2577*$J2600))/(1-EXP(-SIMULATION!$D$4*$I2577)))-(EXP(-SIMULATION!$D$17*$J2600)/(1-EXP(-SIMULATION!$D$4*SIMULATION!$D$17))))</f>
        <v>2.7308545591092992</v>
      </c>
      <c r="L2600">
        <v>-2.7039721357687219E-2</v>
      </c>
      <c r="M2600">
        <f t="shared" ca="1" si="40"/>
        <v>2.6570130127626141</v>
      </c>
    </row>
    <row r="2601" spans="1:13" x14ac:dyDescent="0.25">
      <c r="A2601" s="9"/>
      <c r="H2601" s="9"/>
      <c r="J2601">
        <v>24</v>
      </c>
      <c r="K2601">
        <f ca="1">SIMULATION!$D$3*SIMULATION!$D$17/$H2577/(SIMULATION!$D$17-$I2577)*(((EXP(-$I2577*$J2601))/(1-EXP(-SIMULATION!$D$4*$I2577)))-(EXP(-SIMULATION!$D$17*$J2601)/(1-EXP(-SIMULATION!$D$4*SIMULATION!$D$17))))</f>
        <v>2.6988138121466672</v>
      </c>
      <c r="L2601">
        <v>-7.9248370589799555E-2</v>
      </c>
      <c r="M2601">
        <f t="shared" ca="1" si="40"/>
        <v>2.4849372150087987</v>
      </c>
    </row>
    <row r="2602" spans="1:13" x14ac:dyDescent="0.25">
      <c r="A2602" s="9">
        <v>105</v>
      </c>
      <c r="B2602" s="2">
        <f ca="1">NORMINV(RAND(),SIMULATION!D7,SIMULATION!D8)</f>
        <v>64.007334383067345</v>
      </c>
      <c r="C2602" s="2">
        <v>2</v>
      </c>
      <c r="D2602" s="2">
        <f ca="1">SIMULATION!$D$11*(1+(SIMULATION!$D$12*LN(1+$C2602)))*(1+(SIMULATION!$D$13*(($B2602/63.5)-1)))</f>
        <v>10.275736814740839</v>
      </c>
      <c r="E2602" s="2">
        <v>1.5231870912802075E-2</v>
      </c>
      <c r="F2602" s="2">
        <f ca="1">D2602*(1+E2602)</f>
        <v>10.4322555114369</v>
      </c>
      <c r="G2602" s="2">
        <v>-0.18616029337159068</v>
      </c>
      <c r="H2602" s="9">
        <f>SIMULATION!$D$15*EXP($G$2602)</f>
        <v>183.25850025650823</v>
      </c>
      <c r="I2602" s="2">
        <f ca="1">$F2602/$H2602</f>
        <v>5.6926448142022322E-2</v>
      </c>
      <c r="J2602">
        <v>0</v>
      </c>
      <c r="K2602">
        <f ca="1">SIMULATION!$D$3*SIMULATION!$D$17/$H2602/(SIMULATION!$D$17-$I2602)*(((EXP(-$I2602*$J2602))/(1-EXP(-SIMULATION!$D$4*$I2602)))-(EXP(-SIMULATION!$D$17*$J2602)/(1-EXP(-SIMULATION!$D$4*SIMULATION!$D$17))))</f>
        <v>1.1782815316609514</v>
      </c>
      <c r="L2602">
        <v>-0.49650121055863006</v>
      </c>
      <c r="M2602">
        <f t="shared" ca="1" si="40"/>
        <v>0.59326332481241228</v>
      </c>
    </row>
    <row r="2603" spans="1:13" x14ac:dyDescent="0.25">
      <c r="A2603" s="9"/>
      <c r="H2603" s="9"/>
      <c r="J2603">
        <v>1</v>
      </c>
      <c r="K2603">
        <f ca="1">SIMULATION!$D$3*SIMULATION!$D$17/$H2602/(SIMULATION!$D$17-$I2602)*(((EXP(-$I2602*$J2603))/(1-EXP(-SIMULATION!$D$4*$I2602)))-(EXP(-SIMULATION!$D$17*$J2603)/(1-EXP(-SIMULATION!$D$4*SIMULATION!$D$17))))</f>
        <v>2.1587587024168622</v>
      </c>
      <c r="L2603">
        <v>0.18268059141813231</v>
      </c>
      <c r="M2603">
        <f t="shared" ca="1" si="40"/>
        <v>2.5531220189034141</v>
      </c>
    </row>
    <row r="2604" spans="1:13" x14ac:dyDescent="0.25">
      <c r="A2604" s="9"/>
      <c r="H2604" s="9"/>
      <c r="J2604">
        <v>2</v>
      </c>
      <c r="K2604">
        <f ca="1">SIMULATION!$D$3*SIMULATION!$D$17/$H2602/(SIMULATION!$D$17-$I2602)*(((EXP(-$I2602*$J2604))/(1-EXP(-SIMULATION!$D$4*$I2602)))-(EXP(-SIMULATION!$D$17*$J2604)/(1-EXP(-SIMULATION!$D$4*SIMULATION!$D$17))))</f>
        <v>2.7093972018254058</v>
      </c>
      <c r="L2604">
        <v>0.26291164728399319</v>
      </c>
      <c r="M2604">
        <f t="shared" ca="1" si="40"/>
        <v>3.4217292833039648</v>
      </c>
    </row>
    <row r="2605" spans="1:13" x14ac:dyDescent="0.25">
      <c r="A2605" s="9"/>
      <c r="H2605" s="9"/>
      <c r="J2605">
        <v>3</v>
      </c>
      <c r="K2605">
        <f ca="1">SIMULATION!$D$3*SIMULATION!$D$17/$H2602/(SIMULATION!$D$17-$I2602)*(((EXP(-$I2602*$J2605))/(1-EXP(-SIMULATION!$D$4*$I2602)))-(EXP(-SIMULATION!$D$17*$J2605)/(1-EXP(-SIMULATION!$D$4*SIMULATION!$D$17))))</f>
        <v>2.9888829088005697</v>
      </c>
      <c r="L2605">
        <v>-9.0952657754410512E-2</v>
      </c>
      <c r="M2605">
        <f t="shared" ca="1" si="40"/>
        <v>2.7170360645284246</v>
      </c>
    </row>
    <row r="2606" spans="1:13" x14ac:dyDescent="0.25">
      <c r="A2606" s="9"/>
      <c r="H2606" s="9"/>
      <c r="J2606">
        <v>4</v>
      </c>
      <c r="K2606">
        <f ca="1">SIMULATION!$D$3*SIMULATION!$D$17/$H2602/(SIMULATION!$D$17-$I2602)*(((EXP(-$I2602*$J2606))/(1-EXP(-SIMULATION!$D$4*$I2602)))-(EXP(-SIMULATION!$D$17*$J2606)/(1-EXP(-SIMULATION!$D$4*SIMULATION!$D$17))))</f>
        <v>3.0986677361953565</v>
      </c>
      <c r="L2606">
        <v>-0.42599401696876243</v>
      </c>
      <c r="M2606">
        <f t="shared" ca="1" si="40"/>
        <v>1.7786538200019952</v>
      </c>
    </row>
    <row r="2607" spans="1:13" x14ac:dyDescent="0.25">
      <c r="A2607" s="9"/>
      <c r="H2607" s="9"/>
      <c r="J2607">
        <v>5</v>
      </c>
      <c r="K2607">
        <f ca="1">SIMULATION!$D$3*SIMULATION!$D$17/$H2602/(SIMULATION!$D$17-$I2602)*(((EXP(-$I2602*$J2607))/(1-EXP(-SIMULATION!$D$4*$I2602)))-(EXP(-SIMULATION!$D$17*$J2607)/(1-EXP(-SIMULATION!$D$4*SIMULATION!$D$17))))</f>
        <v>3.1035398438064847</v>
      </c>
      <c r="L2607">
        <v>0.6419273572021279</v>
      </c>
      <c r="M2607">
        <f t="shared" ca="1" si="40"/>
        <v>5.095786973712686</v>
      </c>
    </row>
    <row r="2608" spans="1:13" x14ac:dyDescent="0.25">
      <c r="A2608" s="9"/>
      <c r="H2608" s="9"/>
      <c r="J2608">
        <v>6</v>
      </c>
      <c r="K2608">
        <f ca="1">SIMULATION!$D$3*SIMULATION!$D$17/$H2602/(SIMULATION!$D$17-$I2602)*(((EXP(-$I2602*$J2608))/(1-EXP(-SIMULATION!$D$4*$I2602)))-(EXP(-SIMULATION!$D$17*$J2608)/(1-EXP(-SIMULATION!$D$4*SIMULATION!$D$17))))</f>
        <v>3.044804801903144</v>
      </c>
      <c r="L2608">
        <v>-7.7001532213204868E-2</v>
      </c>
      <c r="M2608">
        <f t="shared" ca="1" si="40"/>
        <v>2.8103501668664781</v>
      </c>
    </row>
    <row r="2609" spans="1:13" x14ac:dyDescent="0.25">
      <c r="A2609" s="9"/>
      <c r="H2609" s="9"/>
      <c r="J2609">
        <v>7</v>
      </c>
      <c r="K2609">
        <f ca="1">SIMULATION!$D$3*SIMULATION!$D$17/$H2602/(SIMULATION!$D$17-$I2602)*(((EXP(-$I2602*$J2609))/(1-EXP(-SIMULATION!$D$4*$I2602)))-(EXP(-SIMULATION!$D$17*$J2609)/(1-EXP(-SIMULATION!$D$4*SIMULATION!$D$17))))</f>
        <v>2.9487317127778252</v>
      </c>
      <c r="L2609">
        <v>-0.41292096893918834</v>
      </c>
      <c r="M2609">
        <f t="shared" ca="1" si="40"/>
        <v>1.731138556795893</v>
      </c>
    </row>
    <row r="2610" spans="1:13" x14ac:dyDescent="0.25">
      <c r="A2610" s="9"/>
      <c r="H2610" s="9"/>
      <c r="J2610">
        <v>8</v>
      </c>
      <c r="K2610">
        <f ca="1">SIMULATION!$D$3*SIMULATION!$D$17/$H2602/(SIMULATION!$D$17-$I2602)*(((EXP(-$I2602*$J2610))/(1-EXP(-SIMULATION!$D$4*$I2602)))-(EXP(-SIMULATION!$D$17*$J2610)/(1-EXP(-SIMULATION!$D$4*SIMULATION!$D$17))))</f>
        <v>2.8319650405225278</v>
      </c>
      <c r="L2610">
        <v>-0.36373830755327424</v>
      </c>
      <c r="M2610">
        <f t="shared" ca="1" si="40"/>
        <v>1.8018708696328236</v>
      </c>
    </row>
    <row r="2611" spans="1:13" x14ac:dyDescent="0.25">
      <c r="A2611" s="9"/>
      <c r="H2611" s="9"/>
      <c r="J2611">
        <v>9</v>
      </c>
      <c r="K2611">
        <f ca="1">SIMULATION!$D$3*SIMULATION!$D$17/$H2602/(SIMULATION!$D$17-$I2602)*(((EXP(-$I2602*$J2611))/(1-EXP(-SIMULATION!$D$4*$I2602)))-(EXP(-SIMULATION!$D$17*$J2611)/(1-EXP(-SIMULATION!$D$4*SIMULATION!$D$17))))</f>
        <v>2.7049920289412479</v>
      </c>
      <c r="L2611">
        <v>0.21185701791172062</v>
      </c>
      <c r="M2611">
        <f t="shared" ca="1" si="40"/>
        <v>3.2780635736677155</v>
      </c>
    </row>
    <row r="2612" spans="1:13" x14ac:dyDescent="0.25">
      <c r="A2612" s="9"/>
      <c r="H2612" s="9"/>
      <c r="J2612">
        <v>10</v>
      </c>
      <c r="K2612">
        <f ca="1">SIMULATION!$D$3*SIMULATION!$D$17/$H2602/(SIMULATION!$D$17-$I2602)*(((EXP(-$I2602*$J2612))/(1-EXP(-SIMULATION!$D$4*$I2602)))-(EXP(-SIMULATION!$D$17*$J2612)/(1-EXP(-SIMULATION!$D$4*SIMULATION!$D$17))))</f>
        <v>2.5743641271133835</v>
      </c>
      <c r="L2612">
        <v>8.0734359567104924E-2</v>
      </c>
      <c r="M2612">
        <f t="shared" ca="1" si="40"/>
        <v>2.7822037662084114</v>
      </c>
    </row>
    <row r="2613" spans="1:13" x14ac:dyDescent="0.25">
      <c r="A2613" s="9"/>
      <c r="H2613" s="9"/>
      <c r="J2613">
        <v>11</v>
      </c>
      <c r="K2613">
        <f ca="1">SIMULATION!$D$3*SIMULATION!$D$17/$H2602/(SIMULATION!$D$17-$I2602)*(((EXP(-$I2602*$J2613))/(1-EXP(-SIMULATION!$D$4*$I2602)))-(EXP(-SIMULATION!$D$17*$J2613)/(1-EXP(-SIMULATION!$D$4*SIMULATION!$D$17))))</f>
        <v>2.4441199849078057</v>
      </c>
      <c r="L2613">
        <v>0.3039936428850934</v>
      </c>
      <c r="M2613">
        <f t="shared" ca="1" si="40"/>
        <v>3.187116922768189</v>
      </c>
    </row>
    <row r="2614" spans="1:13" x14ac:dyDescent="0.25">
      <c r="A2614" s="9"/>
      <c r="H2614" s="9"/>
      <c r="J2614">
        <v>12</v>
      </c>
      <c r="K2614">
        <f ca="1">SIMULATION!$D$3*SIMULATION!$D$17/$H2602/(SIMULATION!$D$17-$I2602)*(((EXP(-$I2602*$J2614))/(1-EXP(-SIMULATION!$D$4*$I2602)))-(EXP(-SIMULATION!$D$17*$J2614)/(1-EXP(-SIMULATION!$D$4*SIMULATION!$D$17))))</f>
        <v>2.3166968254582319</v>
      </c>
      <c r="L2614">
        <v>1.9140789561687015E-2</v>
      </c>
      <c r="M2614">
        <f t="shared" ca="1" si="40"/>
        <v>2.3610402318725563</v>
      </c>
    </row>
    <row r="2615" spans="1:13" x14ac:dyDescent="0.25">
      <c r="A2615" s="9"/>
      <c r="H2615" s="9"/>
      <c r="J2615">
        <v>13</v>
      </c>
      <c r="K2615">
        <f ca="1">SIMULATION!$D$3*SIMULATION!$D$17/$H2602/(SIMULATION!$D$17-$I2602)*(((EXP(-$I2602*$J2615))/(1-EXP(-SIMULATION!$D$4*$I2602)))-(EXP(-SIMULATION!$D$17*$J2615)/(1-EXP(-SIMULATION!$D$4*SIMULATION!$D$17))))</f>
        <v>2.1935139858170811</v>
      </c>
      <c r="L2615">
        <v>-0.19367690207360752</v>
      </c>
      <c r="M2615">
        <f t="shared" ca="1" si="40"/>
        <v>1.7686809923888978</v>
      </c>
    </row>
    <row r="2616" spans="1:13" x14ac:dyDescent="0.25">
      <c r="A2616" s="9"/>
      <c r="H2616" s="9"/>
      <c r="J2616">
        <v>14</v>
      </c>
      <c r="K2616">
        <f ca="1">SIMULATION!$D$3*SIMULATION!$D$17/$H2602/(SIMULATION!$D$17-$I2602)*(((EXP(-$I2602*$J2616))/(1-EXP(-SIMULATION!$D$4*$I2602)))-(EXP(-SIMULATION!$D$17*$J2616)/(1-EXP(-SIMULATION!$D$4*SIMULATION!$D$17))))</f>
        <v>2.0753464020765646</v>
      </c>
      <c r="L2616">
        <v>-0.24768646329460586</v>
      </c>
      <c r="M2616">
        <f t="shared" ca="1" si="40"/>
        <v>1.5613111916350353</v>
      </c>
    </row>
    <row r="2617" spans="1:13" x14ac:dyDescent="0.25">
      <c r="A2617" s="9"/>
      <c r="H2617" s="9"/>
      <c r="J2617">
        <v>15</v>
      </c>
      <c r="K2617">
        <f ca="1">SIMULATION!$D$3*SIMULATION!$D$17/$H2602/(SIMULATION!$D$17-$I2602)*(((EXP(-$I2602*$J2617))/(1-EXP(-SIMULATION!$D$4*$I2602)))-(EXP(-SIMULATION!$D$17*$J2617)/(1-EXP(-SIMULATION!$D$4*SIMULATION!$D$17))))</f>
        <v>1.9625635113647468</v>
      </c>
      <c r="L2617">
        <v>2.8843353138362903E-2</v>
      </c>
      <c r="M2617">
        <f t="shared" ca="1" si="40"/>
        <v>2.0191704237795056</v>
      </c>
    </row>
    <row r="2618" spans="1:13" x14ac:dyDescent="0.25">
      <c r="A2618" s="9"/>
      <c r="H2618" s="9"/>
      <c r="J2618">
        <v>16</v>
      </c>
      <c r="K2618">
        <f ca="1">SIMULATION!$D$3*SIMULATION!$D$17/$H2602/(SIMULATION!$D$17-$I2602)*(((EXP(-$I2602*$J2618))/(1-EXP(-SIMULATION!$D$4*$I2602)))-(EXP(-SIMULATION!$D$17*$J2618)/(1-EXP(-SIMULATION!$D$4*SIMULATION!$D$17))))</f>
        <v>1.8552819338532371</v>
      </c>
      <c r="L2618">
        <v>6.6702752768467127E-2</v>
      </c>
      <c r="M2618">
        <f t="shared" ca="1" si="40"/>
        <v>1.9790343460028532</v>
      </c>
    </row>
    <row r="2619" spans="1:13" x14ac:dyDescent="0.25">
      <c r="A2619" s="9"/>
      <c r="H2619" s="9"/>
      <c r="J2619">
        <v>17</v>
      </c>
      <c r="K2619">
        <f ca="1">SIMULATION!$D$3*SIMULATION!$D$17/$H2602/(SIMULATION!$D$17-$I2602)*(((EXP(-$I2602*$J2619))/(1-EXP(-SIMULATION!$D$4*$I2602)))-(EXP(-SIMULATION!$D$17*$J2619)/(1-EXP(-SIMULATION!$D$4*SIMULATION!$D$17))))</f>
        <v>1.7534629257124579</v>
      </c>
      <c r="L2619">
        <v>0.68485877907645043</v>
      </c>
      <c r="M2619">
        <f t="shared" ca="1" si="40"/>
        <v>2.9543374041717123</v>
      </c>
    </row>
    <row r="2620" spans="1:13" x14ac:dyDescent="0.25">
      <c r="A2620" s="9"/>
      <c r="H2620" s="9"/>
      <c r="J2620">
        <v>18</v>
      </c>
      <c r="K2620">
        <f ca="1">SIMULATION!$D$3*SIMULATION!$D$17/$H2602/(SIMULATION!$D$17-$I2602)*(((EXP(-$I2602*$J2620))/(1-EXP(-SIMULATION!$D$4*$I2602)))-(EXP(-SIMULATION!$D$17*$J2620)/(1-EXP(-SIMULATION!$D$4*SIMULATION!$D$17))))</f>
        <v>1.6569744614963628</v>
      </c>
      <c r="L2620">
        <v>-0.13812828857284834</v>
      </c>
      <c r="M2620">
        <f t="shared" ca="1" si="40"/>
        <v>1.4280994149209534</v>
      </c>
    </row>
    <row r="2621" spans="1:13" x14ac:dyDescent="0.25">
      <c r="A2621" s="9"/>
      <c r="H2621" s="9"/>
      <c r="J2621">
        <v>19</v>
      </c>
      <c r="K2621">
        <f ca="1">SIMULATION!$D$3*SIMULATION!$D$17/$H2602/(SIMULATION!$D$17-$I2602)*(((EXP(-$I2602*$J2621))/(1-EXP(-SIMULATION!$D$4*$I2602)))-(EXP(-SIMULATION!$D$17*$J2621)/(1-EXP(-SIMULATION!$D$4*SIMULATION!$D$17))))</f>
        <v>1.565630670561581</v>
      </c>
      <c r="L2621">
        <v>-0.1629096138063523</v>
      </c>
      <c r="M2621">
        <f t="shared" ca="1" si="40"/>
        <v>1.3105743826570135</v>
      </c>
    </row>
    <row r="2622" spans="1:13" x14ac:dyDescent="0.25">
      <c r="A2622" s="9"/>
      <c r="H2622" s="9"/>
      <c r="J2622">
        <v>20</v>
      </c>
      <c r="K2622">
        <f ca="1">SIMULATION!$D$3*SIMULATION!$D$17/$H2602/(SIMULATION!$D$17-$I2602)*(((EXP(-$I2602*$J2622))/(1-EXP(-SIMULATION!$D$4*$I2602)))-(EXP(-SIMULATION!$D$17*$J2622)/(1-EXP(-SIMULATION!$D$4*SIMULATION!$D$17))))</f>
        <v>1.479216780630364</v>
      </c>
      <c r="L2622">
        <v>-0.12961423337919478</v>
      </c>
      <c r="M2622">
        <f t="shared" ca="1" si="40"/>
        <v>1.2874892316073188</v>
      </c>
    </row>
    <row r="2623" spans="1:13" x14ac:dyDescent="0.25">
      <c r="A2623" s="9"/>
      <c r="H2623" s="9"/>
      <c r="J2623">
        <v>21</v>
      </c>
      <c r="K2623">
        <f ca="1">SIMULATION!$D$3*SIMULATION!$D$17/$H2602/(SIMULATION!$D$17-$I2602)*(((EXP(-$I2602*$J2623))/(1-EXP(-SIMULATION!$D$4*$I2602)))-(EXP(-SIMULATION!$D$17*$J2623)/(1-EXP(-SIMULATION!$D$4*SIMULATION!$D$17))))</f>
        <v>1.3975047921437593</v>
      </c>
      <c r="L2623">
        <v>-0.15773714020706645</v>
      </c>
      <c r="M2623">
        <f t="shared" ca="1" si="40"/>
        <v>1.177066382805332</v>
      </c>
    </row>
    <row r="2624" spans="1:13" x14ac:dyDescent="0.25">
      <c r="A2624" s="9"/>
      <c r="H2624" s="9"/>
      <c r="J2624">
        <v>22</v>
      </c>
      <c r="K2624">
        <f ca="1">SIMULATION!$D$3*SIMULATION!$D$17/$H2602/(SIMULATION!$D$17-$I2602)*(((EXP(-$I2602*$J2624))/(1-EXP(-SIMULATION!$D$4*$I2602)))-(EXP(-SIMULATION!$D$17*$J2624)/(1-EXP(-SIMULATION!$D$4*SIMULATION!$D$17))))</f>
        <v>1.3202632298392691</v>
      </c>
      <c r="L2624">
        <v>-0.13857268577952789</v>
      </c>
      <c r="M2624">
        <f t="shared" ca="1" si="40"/>
        <v>1.1373108081444876</v>
      </c>
    </row>
    <row r="2625" spans="1:13" x14ac:dyDescent="0.25">
      <c r="A2625" s="9"/>
      <c r="H2625" s="9"/>
      <c r="J2625">
        <v>23</v>
      </c>
      <c r="K2625">
        <f ca="1">SIMULATION!$D$3*SIMULATION!$D$17/$H2602/(SIMULATION!$D$17-$I2602)*(((EXP(-$I2602*$J2625))/(1-EXP(-SIMULATION!$D$4*$I2602)))-(EXP(-SIMULATION!$D$17*$J2625)/(1-EXP(-SIMULATION!$D$4*SIMULATION!$D$17))))</f>
        <v>1.2472631150798044</v>
      </c>
      <c r="L2625">
        <v>0.38854668097933737</v>
      </c>
      <c r="M2625">
        <f t="shared" ca="1" si="40"/>
        <v>1.7318830587520118</v>
      </c>
    </row>
    <row r="2626" spans="1:13" x14ac:dyDescent="0.25">
      <c r="A2626" s="9"/>
      <c r="H2626" s="9"/>
      <c r="J2626">
        <v>24</v>
      </c>
      <c r="K2626">
        <f ca="1">SIMULATION!$D$3*SIMULATION!$D$17/$H2602/(SIMULATION!$D$17-$I2602)*(((EXP(-$I2602*$J2626))/(1-EXP(-SIMULATION!$D$4*$I2602)))-(EXP(-SIMULATION!$D$17*$J2626)/(1-EXP(-SIMULATION!$D$4*SIMULATION!$D$17))))</f>
        <v>1.1782815316609512</v>
      </c>
      <c r="L2626">
        <v>0.15479854600301618</v>
      </c>
      <c r="M2626">
        <f t="shared" ca="1" si="40"/>
        <v>1.3606777995442731</v>
      </c>
    </row>
    <row r="2627" spans="1:13" x14ac:dyDescent="0.25">
      <c r="A2627" s="9">
        <v>106</v>
      </c>
      <c r="B2627" s="2">
        <f ca="1">NORMINV(RAND(),SIMULATION!D7,SIMULATION!D8)</f>
        <v>63.442143609751142</v>
      </c>
      <c r="C2627" s="2">
        <v>2</v>
      </c>
      <c r="D2627" s="2">
        <f ca="1">SIMULATION!$D$11*(1+(SIMULATION!$D$12*LN(1+$C2627)))*(1+(SIMULATION!$D$13*(($B2627/63.5)-1)))</f>
        <v>10.233764766063571</v>
      </c>
      <c r="E2627" s="2">
        <v>0.16499364948447176</v>
      </c>
      <c r="F2627" s="2">
        <f ca="1">D2627*(1+E2627)</f>
        <v>11.922270962781999</v>
      </c>
      <c r="G2627" s="2">
        <v>0.56341401518916401</v>
      </c>
      <c r="H2627" s="9">
        <f>SIMULATION!$D$15*EXP($G$2627)</f>
        <v>387.79313272903704</v>
      </c>
      <c r="I2627" s="2">
        <f ca="1">$F2627/$H2627</f>
        <v>3.0743893990284907E-2</v>
      </c>
      <c r="J2627">
        <v>0</v>
      </c>
      <c r="K2627">
        <f ca="1">SIMULATION!$D$3*SIMULATION!$D$17/$H2627/(SIMULATION!$D$17-$I2627)*(((EXP(-$I2627*$J2627))/(1-EXP(-SIMULATION!$D$4*$I2627)))-(EXP(-SIMULATION!$D$17*$J2627)/(1-EXP(-SIMULATION!$D$4*SIMULATION!$D$17))))</f>
        <v>1.3958616424984893</v>
      </c>
      <c r="L2627">
        <v>-8.51455782231266E-2</v>
      </c>
      <c r="M2627">
        <f t="shared" ref="M2627:M2690" ca="1" si="41">$K2627*(1+$L2627)</f>
        <v>1.2770101958284721</v>
      </c>
    </row>
    <row r="2628" spans="1:13" x14ac:dyDescent="0.25">
      <c r="A2628" s="9"/>
      <c r="H2628" s="9"/>
      <c r="J2628">
        <v>1</v>
      </c>
      <c r="K2628">
        <f ca="1">SIMULATION!$D$3*SIMULATION!$D$17/$H2627/(SIMULATION!$D$17-$I2627)*(((EXP(-$I2627*$J2628))/(1-EXP(-SIMULATION!$D$4*$I2627)))-(EXP(-SIMULATION!$D$17*$J2628)/(1-EXP(-SIMULATION!$D$4*SIMULATION!$D$17))))</f>
        <v>1.8547034124470496</v>
      </c>
      <c r="L2628">
        <v>-4.0033919562888286E-2</v>
      </c>
      <c r="M2628">
        <f t="shared" ca="1" si="41"/>
        <v>1.7804523652201301</v>
      </c>
    </row>
    <row r="2629" spans="1:13" x14ac:dyDescent="0.25">
      <c r="A2629" s="9"/>
      <c r="H2629" s="9"/>
      <c r="J2629">
        <v>2</v>
      </c>
      <c r="K2629">
        <f ca="1">SIMULATION!$D$3*SIMULATION!$D$17/$H2627/(SIMULATION!$D$17-$I2627)*(((EXP(-$I2627*$J2629))/(1-EXP(-SIMULATION!$D$4*$I2627)))-(EXP(-SIMULATION!$D$17*$J2629)/(1-EXP(-SIMULATION!$D$4*SIMULATION!$D$17))))</f>
        <v>2.1196691979628146</v>
      </c>
      <c r="L2629">
        <v>4.1976564879246886E-3</v>
      </c>
      <c r="M2629">
        <f t="shared" ca="1" si="41"/>
        <v>2.1285668411238974</v>
      </c>
    </row>
    <row r="2630" spans="1:13" x14ac:dyDescent="0.25">
      <c r="A2630" s="9"/>
      <c r="H2630" s="9"/>
      <c r="J2630">
        <v>3</v>
      </c>
      <c r="K2630">
        <f ca="1">SIMULATION!$D$3*SIMULATION!$D$17/$H2627/(SIMULATION!$D$17-$I2627)*(((EXP(-$I2627*$J2630))/(1-EXP(-SIMULATION!$D$4*$I2627)))-(EXP(-SIMULATION!$D$17*$J2630)/(1-EXP(-SIMULATION!$D$4*SIMULATION!$D$17))))</f>
        <v>2.2612747076393358</v>
      </c>
      <c r="L2630">
        <v>-0.19609738119574607</v>
      </c>
      <c r="M2630">
        <f t="shared" ca="1" si="41"/>
        <v>1.8178446593070858</v>
      </c>
    </row>
    <row r="2631" spans="1:13" x14ac:dyDescent="0.25">
      <c r="A2631" s="9"/>
      <c r="H2631" s="9"/>
      <c r="J2631">
        <v>4</v>
      </c>
      <c r="K2631">
        <f ca="1">SIMULATION!$D$3*SIMULATION!$D$17/$H2627/(SIMULATION!$D$17-$I2627)*(((EXP(-$I2627*$J2631))/(1-EXP(-SIMULATION!$D$4*$I2627)))-(EXP(-SIMULATION!$D$17*$J2631)/(1-EXP(-SIMULATION!$D$4*SIMULATION!$D$17))))</f>
        <v>2.3246814715208202</v>
      </c>
      <c r="L2631">
        <v>-0.22437444718979974</v>
      </c>
      <c r="M2631">
        <f t="shared" ca="1" si="41"/>
        <v>1.803082351455966</v>
      </c>
    </row>
    <row r="2632" spans="1:13" x14ac:dyDescent="0.25">
      <c r="A2632" s="9"/>
      <c r="H2632" s="9"/>
      <c r="J2632">
        <v>5</v>
      </c>
      <c r="K2632">
        <f ca="1">SIMULATION!$D$3*SIMULATION!$D$17/$H2627/(SIMULATION!$D$17-$I2627)*(((EXP(-$I2627*$J2632))/(1-EXP(-SIMULATION!$D$4*$I2627)))-(EXP(-SIMULATION!$D$17*$J2632)/(1-EXP(-SIMULATION!$D$4*SIMULATION!$D$17))))</f>
        <v>2.3388042533317743</v>
      </c>
      <c r="L2632">
        <v>0.62587291207958007</v>
      </c>
      <c r="M2632">
        <f t="shared" ca="1" si="41"/>
        <v>3.8025984821486398</v>
      </c>
    </row>
    <row r="2633" spans="1:13" x14ac:dyDescent="0.25">
      <c r="A2633" s="9"/>
      <c r="H2633" s="9"/>
      <c r="J2633">
        <v>6</v>
      </c>
      <c r="K2633">
        <f ca="1">SIMULATION!$D$3*SIMULATION!$D$17/$H2627/(SIMULATION!$D$17-$I2627)*(((EXP(-$I2627*$J2633))/(1-EXP(-SIMULATION!$D$4*$I2627)))-(EXP(-SIMULATION!$D$17*$J2633)/(1-EXP(-SIMULATION!$D$4*SIMULATION!$D$17))))</f>
        <v>2.3221472768990239</v>
      </c>
      <c r="L2633">
        <v>-0.58318472261740706</v>
      </c>
      <c r="M2633">
        <f t="shared" ca="1" si="41"/>
        <v>0.96790646134389946</v>
      </c>
    </row>
    <row r="2634" spans="1:13" x14ac:dyDescent="0.25">
      <c r="A2634" s="9"/>
      <c r="H2634" s="9"/>
      <c r="J2634">
        <v>7</v>
      </c>
      <c r="K2634">
        <f ca="1">SIMULATION!$D$3*SIMULATION!$D$17/$H2627/(SIMULATION!$D$17-$I2627)*(((EXP(-$I2627*$J2634))/(1-EXP(-SIMULATION!$D$4*$I2627)))-(EXP(-SIMULATION!$D$17*$J2634)/(1-EXP(-SIMULATION!$D$4*SIMULATION!$D$17))))</f>
        <v>2.2865441980363386</v>
      </c>
      <c r="L2634">
        <v>4.2361546304203728E-3</v>
      </c>
      <c r="M2634">
        <f t="shared" ca="1" si="41"/>
        <v>2.2962303528285108</v>
      </c>
    </row>
    <row r="2635" spans="1:13" x14ac:dyDescent="0.25">
      <c r="A2635" s="9"/>
      <c r="H2635" s="9"/>
      <c r="J2635">
        <v>8</v>
      </c>
      <c r="K2635">
        <f ca="1">SIMULATION!$D$3*SIMULATION!$D$17/$H2627/(SIMULATION!$D$17-$I2627)*(((EXP(-$I2627*$J2635))/(1-EXP(-SIMULATION!$D$4*$I2627)))-(EXP(-SIMULATION!$D$17*$J2635)/(1-EXP(-SIMULATION!$D$4*SIMULATION!$D$17))))</f>
        <v>2.2395547463499037</v>
      </c>
      <c r="L2635">
        <v>-0.1847353558292284</v>
      </c>
      <c r="M2635">
        <f t="shared" ca="1" si="41"/>
        <v>1.8258298033839169</v>
      </c>
    </row>
    <row r="2636" spans="1:13" x14ac:dyDescent="0.25">
      <c r="A2636" s="9"/>
      <c r="H2636" s="9"/>
      <c r="J2636">
        <v>9</v>
      </c>
      <c r="K2636">
        <f ca="1">SIMULATION!$D$3*SIMULATION!$D$17/$H2627/(SIMULATION!$D$17-$I2627)*(((EXP(-$I2627*$J2636))/(1-EXP(-SIMULATION!$D$4*$I2627)))-(EXP(-SIMULATION!$D$17*$J2636)/(1-EXP(-SIMULATION!$D$4*SIMULATION!$D$17))))</f>
        <v>2.1860005292137776</v>
      </c>
      <c r="L2636">
        <v>4.6506278917401826E-2</v>
      </c>
      <c r="M2636">
        <f t="shared" ca="1" si="41"/>
        <v>2.2876632795389815</v>
      </c>
    </row>
    <row r="2637" spans="1:13" x14ac:dyDescent="0.25">
      <c r="A2637" s="9"/>
      <c r="H2637" s="9"/>
      <c r="J2637">
        <v>10</v>
      </c>
      <c r="K2637">
        <f ca="1">SIMULATION!$D$3*SIMULATION!$D$17/$H2627/(SIMULATION!$D$17-$I2627)*(((EXP(-$I2627*$J2637))/(1-EXP(-SIMULATION!$D$4*$I2627)))-(EXP(-SIMULATION!$D$17*$J2637)/(1-EXP(-SIMULATION!$D$4*SIMULATION!$D$17))))</f>
        <v>2.1289491906405447</v>
      </c>
      <c r="L2637">
        <v>-6.7146150320251632E-2</v>
      </c>
      <c r="M2637">
        <f t="shared" ca="1" si="41"/>
        <v>1.9859984482616166</v>
      </c>
    </row>
    <row r="2638" spans="1:13" x14ac:dyDescent="0.25">
      <c r="A2638" s="9"/>
      <c r="H2638" s="9"/>
      <c r="J2638">
        <v>11</v>
      </c>
      <c r="K2638">
        <f ca="1">SIMULATION!$D$3*SIMULATION!$D$17/$H2627/(SIMULATION!$D$17-$I2627)*(((EXP(-$I2627*$J2638))/(1-EXP(-SIMULATION!$D$4*$I2627)))-(EXP(-SIMULATION!$D$17*$J2638)/(1-EXP(-SIMULATION!$D$4*SIMULATION!$D$17))))</f>
        <v>2.0703450632310076</v>
      </c>
      <c r="L2638">
        <v>-0.20410735979031036</v>
      </c>
      <c r="M2638">
        <f t="shared" ca="1" si="41"/>
        <v>1.6477723985200234</v>
      </c>
    </row>
    <row r="2639" spans="1:13" x14ac:dyDescent="0.25">
      <c r="A2639" s="9"/>
      <c r="H2639" s="9"/>
      <c r="J2639">
        <v>12</v>
      </c>
      <c r="K2639">
        <f ca="1">SIMULATION!$D$3*SIMULATION!$D$17/$H2627/(SIMULATION!$D$17-$I2627)*(((EXP(-$I2627*$J2639))/(1-EXP(-SIMULATION!$D$4*$I2627)))-(EXP(-SIMULATION!$D$17*$J2639)/(1-EXP(-SIMULATION!$D$4*SIMULATION!$D$17))))</f>
        <v>2.0114132849413564</v>
      </c>
      <c r="L2639">
        <v>0.13059459483194788</v>
      </c>
      <c r="M2639">
        <f t="shared" ca="1" si="41"/>
        <v>2.2740929879278702</v>
      </c>
    </row>
    <row r="2640" spans="1:13" x14ac:dyDescent="0.25">
      <c r="A2640" s="9"/>
      <c r="H2640" s="9"/>
      <c r="J2640">
        <v>13</v>
      </c>
      <c r="K2640">
        <f ca="1">SIMULATION!$D$3*SIMULATION!$D$17/$H2627/(SIMULATION!$D$17-$I2627)*(((EXP(-$I2627*$J2640))/(1-EXP(-SIMULATION!$D$4*$I2627)))-(EXP(-SIMULATION!$D$17*$J2640)/(1-EXP(-SIMULATION!$D$4*SIMULATION!$D$17))))</f>
        <v>1.9529187472209668</v>
      </c>
      <c r="L2640">
        <v>0.16202616569866146</v>
      </c>
      <c r="M2640">
        <f t="shared" ca="1" si="41"/>
        <v>2.2693426837542137</v>
      </c>
    </row>
    <row r="2641" spans="1:13" x14ac:dyDescent="0.25">
      <c r="A2641" s="9"/>
      <c r="H2641" s="9"/>
      <c r="J2641">
        <v>14</v>
      </c>
      <c r="K2641">
        <f ca="1">SIMULATION!$D$3*SIMULATION!$D$17/$H2627/(SIMULATION!$D$17-$I2627)*(((EXP(-$I2627*$J2641))/(1-EXP(-SIMULATION!$D$4*$I2627)))-(EXP(-SIMULATION!$D$17*$J2641)/(1-EXP(-SIMULATION!$D$4*SIMULATION!$D$17))))</f>
        <v>1.8953320161647242</v>
      </c>
      <c r="L2641">
        <v>0.28212622474448684</v>
      </c>
      <c r="M2641">
        <f t="shared" ca="1" si="41"/>
        <v>2.4300548825226347</v>
      </c>
    </row>
    <row r="2642" spans="1:13" x14ac:dyDescent="0.25">
      <c r="A2642" s="9"/>
      <c r="H2642" s="9"/>
      <c r="J2642">
        <v>15</v>
      </c>
      <c r="K2642">
        <f ca="1">SIMULATION!$D$3*SIMULATION!$D$17/$H2627/(SIMULATION!$D$17-$I2627)*(((EXP(-$I2627*$J2642))/(1-EXP(-SIMULATION!$D$4*$I2627)))-(EXP(-SIMULATION!$D$17*$J2642)/(1-EXP(-SIMULATION!$D$4*SIMULATION!$D$17))))</f>
        <v>1.8389356402930213</v>
      </c>
      <c r="L2642">
        <v>-5.0634884517239277E-2</v>
      </c>
      <c r="M2642">
        <f t="shared" ca="1" si="41"/>
        <v>1.7458213465121486</v>
      </c>
    </row>
    <row r="2643" spans="1:13" x14ac:dyDescent="0.25">
      <c r="A2643" s="9"/>
      <c r="H2643" s="9"/>
      <c r="J2643">
        <v>16</v>
      </c>
      <c r="K2643">
        <f ca="1">SIMULATION!$D$3*SIMULATION!$D$17/$H2627/(SIMULATION!$D$17-$I2627)*(((EXP(-$I2627*$J2643))/(1-EXP(-SIMULATION!$D$4*$I2627)))-(EXP(-SIMULATION!$D$17*$J2643)/(1-EXP(-SIMULATION!$D$4*SIMULATION!$D$17))))</f>
        <v>1.7838922571963778</v>
      </c>
      <c r="L2643">
        <v>0.19149507306746871</v>
      </c>
      <c r="M2643">
        <f t="shared" ca="1" si="41"/>
        <v>2.12549883533269</v>
      </c>
    </row>
    <row r="2644" spans="1:13" x14ac:dyDescent="0.25">
      <c r="A2644" s="9"/>
      <c r="H2644" s="9"/>
      <c r="J2644">
        <v>17</v>
      </c>
      <c r="K2644">
        <f ca="1">SIMULATION!$D$3*SIMULATION!$D$17/$H2627/(SIMULATION!$D$17-$I2627)*(((EXP(-$I2627*$J2644))/(1-EXP(-SIMULATION!$D$4*$I2627)))-(EXP(-SIMULATION!$D$17*$J2644)/(1-EXP(-SIMULATION!$D$4*SIMULATION!$D$17))))</f>
        <v>1.730288220508946</v>
      </c>
      <c r="L2644">
        <v>0.18355808224583656</v>
      </c>
      <c r="M2644">
        <f t="shared" ca="1" si="41"/>
        <v>2.0478966079981293</v>
      </c>
    </row>
    <row r="2645" spans="1:13" x14ac:dyDescent="0.25">
      <c r="A2645" s="9"/>
      <c r="H2645" s="9"/>
      <c r="J2645">
        <v>18</v>
      </c>
      <c r="K2645">
        <f ca="1">SIMULATION!$D$3*SIMULATION!$D$17/$H2627/(SIMULATION!$D$17-$I2627)*(((EXP(-$I2627*$J2645))/(1-EXP(-SIMULATION!$D$4*$I2627)))-(EXP(-SIMULATION!$D$17*$J2645)/(1-EXP(-SIMULATION!$D$4*SIMULATION!$D$17))))</f>
        <v>1.6781615402418335</v>
      </c>
      <c r="L2645">
        <v>-0.16442027799649753</v>
      </c>
      <c r="M2645">
        <f t="shared" ca="1" si="41"/>
        <v>1.4022377532722408</v>
      </c>
    </row>
    <row r="2646" spans="1:13" x14ac:dyDescent="0.25">
      <c r="A2646" s="9"/>
      <c r="H2646" s="9"/>
      <c r="J2646">
        <v>19</v>
      </c>
      <c r="K2646">
        <f ca="1">SIMULATION!$D$3*SIMULATION!$D$17/$H2627/(SIMULATION!$D$17-$I2627)*(((EXP(-$I2627*$J2646))/(1-EXP(-SIMULATION!$D$4*$I2627)))-(EXP(-SIMULATION!$D$17*$J2646)/(1-EXP(-SIMULATION!$D$4*SIMULATION!$D$17))))</f>
        <v>1.6275197712479632</v>
      </c>
      <c r="L2646">
        <v>0.31939129276574191</v>
      </c>
      <c r="M2646">
        <f t="shared" ca="1" si="41"/>
        <v>2.1473354149886545</v>
      </c>
    </row>
    <row r="2647" spans="1:13" x14ac:dyDescent="0.25">
      <c r="A2647" s="9"/>
      <c r="H2647" s="9"/>
      <c r="J2647">
        <v>20</v>
      </c>
      <c r="K2647">
        <f ca="1">SIMULATION!$D$3*SIMULATION!$D$17/$H2627/(SIMULATION!$D$17-$I2627)*(((EXP(-$I2627*$J2647))/(1-EXP(-SIMULATION!$D$4*$I2627)))-(EXP(-SIMULATION!$D$17*$J2647)/(1-EXP(-SIMULATION!$D$4*SIMULATION!$D$17))))</f>
        <v>1.5783514607014988</v>
      </c>
      <c r="L2647">
        <v>-3.2166219906575769E-2</v>
      </c>
      <c r="M2647">
        <f t="shared" ca="1" si="41"/>
        <v>1.5275818605267093</v>
      </c>
    </row>
    <row r="2648" spans="1:13" x14ac:dyDescent="0.25">
      <c r="A2648" s="9"/>
      <c r="H2648" s="9"/>
      <c r="J2648">
        <v>21</v>
      </c>
      <c r="K2648">
        <f ca="1">SIMULATION!$D$3*SIMULATION!$D$17/$H2627/(SIMULATION!$D$17-$I2627)*(((EXP(-$I2627*$J2648))/(1-EXP(-SIMULATION!$D$4*$I2627)))-(EXP(-SIMULATION!$D$17*$J2648)/(1-EXP(-SIMULATION!$D$4*SIMULATION!$D$17))))</f>
        <v>1.5306334685183192</v>
      </c>
      <c r="L2648">
        <v>0.20148332015722589</v>
      </c>
      <c r="M2648">
        <f t="shared" ca="1" si="41"/>
        <v>1.8390305816991608</v>
      </c>
    </row>
    <row r="2649" spans="1:13" x14ac:dyDescent="0.25">
      <c r="A2649" s="9"/>
      <c r="H2649" s="9"/>
      <c r="J2649">
        <v>22</v>
      </c>
      <c r="K2649">
        <f ca="1">SIMULATION!$D$3*SIMULATION!$D$17/$H2627/(SIMULATION!$D$17-$I2627)*(((EXP(-$I2627*$J2649))/(1-EXP(-SIMULATION!$D$4*$I2627)))-(EXP(-SIMULATION!$D$17*$J2649)/(1-EXP(-SIMULATION!$D$4*SIMULATION!$D$17))))</f>
        <v>1.4843356435232473</v>
      </c>
      <c r="L2649">
        <v>-0.3108362860622218</v>
      </c>
      <c r="M2649">
        <f t="shared" ca="1" si="41"/>
        <v>1.0229502648207032</v>
      </c>
    </row>
    <row r="2650" spans="1:13" x14ac:dyDescent="0.25">
      <c r="A2650" s="9"/>
      <c r="H2650" s="9"/>
      <c r="J2650">
        <v>23</v>
      </c>
      <c r="K2650">
        <f ca="1">SIMULATION!$D$3*SIMULATION!$D$17/$H2627/(SIMULATION!$D$17-$I2627)*(((EXP(-$I2627*$J2650))/(1-EXP(-SIMULATION!$D$4*$I2627)))-(EXP(-SIMULATION!$D$17*$J2650)/(1-EXP(-SIMULATION!$D$4*SIMULATION!$D$17))))</f>
        <v>1.4394238055678112</v>
      </c>
      <c r="L2650">
        <v>0.25020004008277835</v>
      </c>
      <c r="M2650">
        <f t="shared" ca="1" si="41"/>
        <v>1.7995676994169831</v>
      </c>
    </row>
    <row r="2651" spans="1:13" x14ac:dyDescent="0.25">
      <c r="A2651" s="9"/>
      <c r="H2651" s="9"/>
      <c r="J2651">
        <v>24</v>
      </c>
      <c r="K2651">
        <f ca="1">SIMULATION!$D$3*SIMULATION!$D$17/$H2627/(SIMULATION!$D$17-$I2627)*(((EXP(-$I2627*$J2651))/(1-EXP(-SIMULATION!$D$4*$I2627)))-(EXP(-SIMULATION!$D$17*$J2651)/(1-EXP(-SIMULATION!$D$4*SIMULATION!$D$17))))</f>
        <v>1.3958616424984893</v>
      </c>
      <c r="L2651">
        <v>-9.3431023458842591E-2</v>
      </c>
      <c r="M2651">
        <f t="shared" ca="1" si="41"/>
        <v>1.2654448606329145</v>
      </c>
    </row>
    <row r="2652" spans="1:13" x14ac:dyDescent="0.25">
      <c r="A2652" s="9">
        <v>107</v>
      </c>
      <c r="B2652" s="2">
        <f ca="1">NORMINV(RAND(),SIMULATION!D7,SIMULATION!D8)</f>
        <v>64.857977317304801</v>
      </c>
      <c r="C2652" s="2">
        <v>2</v>
      </c>
      <c r="D2652" s="2">
        <f ca="1">SIMULATION!$D$11*(1+(SIMULATION!$D$12*LN(1+$C2652)))*(1+(SIMULATION!$D$13*(($B2652/63.5)-1)))</f>
        <v>10.33890703677632</v>
      </c>
      <c r="E2652" s="2">
        <v>7.3725703294638026E-2</v>
      </c>
      <c r="F2652" s="2">
        <f ca="1">D2652*(1+E2652)</f>
        <v>11.101150229360536</v>
      </c>
      <c r="G2652" s="2">
        <v>-0.42734538689101892</v>
      </c>
      <c r="H2652" s="9">
        <f>SIMULATION!$D$15*EXP($G$2652)</f>
        <v>143.98550464066699</v>
      </c>
      <c r="I2652" s="2">
        <f ca="1">$F2652/$H2652</f>
        <v>7.7099082001794425E-2</v>
      </c>
      <c r="J2652">
        <v>0</v>
      </c>
      <c r="K2652">
        <f ca="1">SIMULATION!$D$3*SIMULATION!$D$17/$H2652/(SIMULATION!$D$17-$I2652)*(((EXP(-$I2652*$J2652))/(1-EXP(-SIMULATION!$D$4*$I2652)))-(EXP(-SIMULATION!$D$17*$J2652)/(1-EXP(-SIMULATION!$D$4*SIMULATION!$D$17))))</f>
        <v>0.86153823057509749</v>
      </c>
      <c r="L2652">
        <v>-0.41986589524464324</v>
      </c>
      <c r="M2652">
        <f t="shared" ca="1" si="41"/>
        <v>0.49980771010719832</v>
      </c>
    </row>
    <row r="2653" spans="1:13" x14ac:dyDescent="0.25">
      <c r="A2653" s="9"/>
      <c r="H2653" s="9"/>
      <c r="J2653">
        <v>1</v>
      </c>
      <c r="K2653">
        <f ca="1">SIMULATION!$D$3*SIMULATION!$D$17/$H2652/(SIMULATION!$D$17-$I2652)*(((EXP(-$I2652*$J2653))/(1-EXP(-SIMULATION!$D$4*$I2652)))-(EXP(-SIMULATION!$D$17*$J2653)/(1-EXP(-SIMULATION!$D$4*SIMULATION!$D$17))))</f>
        <v>2.1143141384509891</v>
      </c>
      <c r="L2653">
        <v>-8.4735177204027984E-2</v>
      </c>
      <c r="M2653">
        <f t="shared" ca="1" si="41"/>
        <v>1.9351573552643628</v>
      </c>
    </row>
    <row r="2654" spans="1:13" x14ac:dyDescent="0.25">
      <c r="A2654" s="9"/>
      <c r="H2654" s="9"/>
      <c r="J2654">
        <v>2</v>
      </c>
      <c r="K2654">
        <f ca="1">SIMULATION!$D$3*SIMULATION!$D$17/$H2652/(SIMULATION!$D$17-$I2652)*(((EXP(-$I2652*$J2654))/(1-EXP(-SIMULATION!$D$4*$I2652)))-(EXP(-SIMULATION!$D$17*$J2654)/(1-EXP(-SIMULATION!$D$4*SIMULATION!$D$17))))</f>
        <v>2.8012037255189046</v>
      </c>
      <c r="L2654">
        <v>0.36196714678050435</v>
      </c>
      <c r="M2654">
        <f t="shared" ca="1" si="41"/>
        <v>3.8151474455959016</v>
      </c>
    </row>
    <row r="2655" spans="1:13" x14ac:dyDescent="0.25">
      <c r="A2655" s="9"/>
      <c r="H2655" s="9"/>
      <c r="J2655">
        <v>3</v>
      </c>
      <c r="K2655">
        <f ca="1">SIMULATION!$D$3*SIMULATION!$D$17/$H2652/(SIMULATION!$D$17-$I2652)*(((EXP(-$I2652*$J2655))/(1-EXP(-SIMULATION!$D$4*$I2652)))-(EXP(-SIMULATION!$D$17*$J2655)/(1-EXP(-SIMULATION!$D$4*SIMULATION!$D$17))))</f>
        <v>3.1340610751009388</v>
      </c>
      <c r="L2655">
        <v>0.28135118682375704</v>
      </c>
      <c r="M2655">
        <f t="shared" ca="1" si="41"/>
        <v>4.0158328781587276</v>
      </c>
    </row>
    <row r="2656" spans="1:13" x14ac:dyDescent="0.25">
      <c r="A2656" s="9"/>
      <c r="H2656" s="9"/>
      <c r="J2656">
        <v>4</v>
      </c>
      <c r="K2656">
        <f ca="1">SIMULATION!$D$3*SIMULATION!$D$17/$H2652/(SIMULATION!$D$17-$I2652)*(((EXP(-$I2652*$J2656))/(1-EXP(-SIMULATION!$D$4*$I2652)))-(EXP(-SIMULATION!$D$17*$J2656)/(1-EXP(-SIMULATION!$D$4*SIMULATION!$D$17))))</f>
        <v>3.2480091826745539</v>
      </c>
      <c r="L2656">
        <v>0.10775611680113736</v>
      </c>
      <c r="M2656">
        <f t="shared" ca="1" si="41"/>
        <v>3.5980020395339998</v>
      </c>
    </row>
    <row r="2657" spans="1:13" x14ac:dyDescent="0.25">
      <c r="A2657" s="9"/>
      <c r="H2657" s="9"/>
      <c r="J2657">
        <v>5</v>
      </c>
      <c r="K2657">
        <f ca="1">SIMULATION!$D$3*SIMULATION!$D$17/$H2652/(SIMULATION!$D$17-$I2652)*(((EXP(-$I2652*$J2657))/(1-EXP(-SIMULATION!$D$4*$I2652)))-(EXP(-SIMULATION!$D$17*$J2657)/(1-EXP(-SIMULATION!$D$4*SIMULATION!$D$17))))</f>
        <v>3.2290472588120833</v>
      </c>
      <c r="L2657">
        <v>0.21967190704454165</v>
      </c>
      <c r="M2657">
        <f t="shared" ca="1" si="41"/>
        <v>3.9383782280922834</v>
      </c>
    </row>
    <row r="2658" spans="1:13" x14ac:dyDescent="0.25">
      <c r="A2658" s="9"/>
      <c r="H2658" s="9"/>
      <c r="J2658">
        <v>6</v>
      </c>
      <c r="K2658">
        <f ca="1">SIMULATION!$D$3*SIMULATION!$D$17/$H2652/(SIMULATION!$D$17-$I2652)*(((EXP(-$I2652*$J2658))/(1-EXP(-SIMULATION!$D$4*$I2652)))-(EXP(-SIMULATION!$D$17*$J2658)/(1-EXP(-SIMULATION!$D$4*SIMULATION!$D$17))))</f>
        <v>3.1317386449797833</v>
      </c>
      <c r="L2658">
        <v>-6.1348407277219866E-2</v>
      </c>
      <c r="M2658">
        <f t="shared" ca="1" si="41"/>
        <v>2.9396114671017548</v>
      </c>
    </row>
    <row r="2659" spans="1:13" x14ac:dyDescent="0.25">
      <c r="A2659" s="9"/>
      <c r="H2659" s="9"/>
      <c r="J2659">
        <v>7</v>
      </c>
      <c r="K2659">
        <f ca="1">SIMULATION!$D$3*SIMULATION!$D$17/$H2652/(SIMULATION!$D$17-$I2652)*(((EXP(-$I2652*$J2659))/(1-EXP(-SIMULATION!$D$4*$I2652)))-(EXP(-SIMULATION!$D$17*$J2659)/(1-EXP(-SIMULATION!$D$4*SIMULATION!$D$17))))</f>
        <v>2.9905424060082693</v>
      </c>
      <c r="L2659">
        <v>-8.0535018787338805E-2</v>
      </c>
      <c r="M2659">
        <f t="shared" ca="1" si="41"/>
        <v>2.7496990171560598</v>
      </c>
    </row>
    <row r="2660" spans="1:13" x14ac:dyDescent="0.25">
      <c r="A2660" s="9"/>
      <c r="H2660" s="9"/>
      <c r="J2660">
        <v>8</v>
      </c>
      <c r="K2660">
        <f ca="1">SIMULATION!$D$3*SIMULATION!$D$17/$H2652/(SIMULATION!$D$17-$I2652)*(((EXP(-$I2652*$J2660))/(1-EXP(-SIMULATION!$D$4*$I2652)))-(EXP(-SIMULATION!$D$17*$J2660)/(1-EXP(-SIMULATION!$D$4*SIMULATION!$D$17))))</f>
        <v>2.8270718776735451</v>
      </c>
      <c r="L2660">
        <v>-0.33426055668753285</v>
      </c>
      <c r="M2660">
        <f t="shared" ca="1" si="41"/>
        <v>1.8820932580467171</v>
      </c>
    </row>
    <row r="2661" spans="1:13" x14ac:dyDescent="0.25">
      <c r="A2661" s="9"/>
      <c r="H2661" s="9"/>
      <c r="J2661">
        <v>9</v>
      </c>
      <c r="K2661">
        <f ca="1">SIMULATION!$D$3*SIMULATION!$D$17/$H2652/(SIMULATION!$D$17-$I2652)*(((EXP(-$I2652*$J2661))/(1-EXP(-SIMULATION!$D$4*$I2652)))-(EXP(-SIMULATION!$D$17*$J2661)/(1-EXP(-SIMULATION!$D$4*SIMULATION!$D$17))))</f>
        <v>2.6547433317286311</v>
      </c>
      <c r="L2661">
        <v>-5.0861966215102174E-2</v>
      </c>
      <c r="M2661">
        <f t="shared" ca="1" si="41"/>
        <v>2.5197178660804815</v>
      </c>
    </row>
    <row r="2662" spans="1:13" x14ac:dyDescent="0.25">
      <c r="A2662" s="9"/>
      <c r="H2662" s="9"/>
      <c r="J2662">
        <v>10</v>
      </c>
      <c r="K2662">
        <f ca="1">SIMULATION!$D$3*SIMULATION!$D$17/$H2652/(SIMULATION!$D$17-$I2652)*(((EXP(-$I2652*$J2662))/(1-EXP(-SIMULATION!$D$4*$I2652)))-(EXP(-SIMULATION!$D$17*$J2662)/(1-EXP(-SIMULATION!$D$4*SIMULATION!$D$17))))</f>
        <v>2.4817523717494456</v>
      </c>
      <c r="L2662">
        <v>0.12988975202350225</v>
      </c>
      <c r="M2662">
        <f t="shared" ca="1" si="41"/>
        <v>2.8041065718997196</v>
      </c>
    </row>
    <row r="2663" spans="1:13" x14ac:dyDescent="0.25">
      <c r="A2663" s="9"/>
      <c r="H2663" s="9"/>
      <c r="J2663">
        <v>11</v>
      </c>
      <c r="K2663">
        <f ca="1">SIMULATION!$D$3*SIMULATION!$D$17/$H2652/(SIMULATION!$D$17-$I2652)*(((EXP(-$I2652*$J2663))/(1-EXP(-SIMULATION!$D$4*$I2652)))-(EXP(-SIMULATION!$D$17*$J2663)/(1-EXP(-SIMULATION!$D$4*SIMULATION!$D$17))))</f>
        <v>2.3129788898468235</v>
      </c>
      <c r="L2663">
        <v>-0.1742329903732352</v>
      </c>
      <c r="M2663">
        <f t="shared" ca="1" si="41"/>
        <v>1.9099816611986458</v>
      </c>
    </row>
    <row r="2664" spans="1:13" x14ac:dyDescent="0.25">
      <c r="A2664" s="9"/>
      <c r="H2664" s="9"/>
      <c r="J2664">
        <v>12</v>
      </c>
      <c r="K2664">
        <f ca="1">SIMULATION!$D$3*SIMULATION!$D$17/$H2652/(SIMULATION!$D$17-$I2652)*(((EXP(-$I2652*$J2664))/(1-EXP(-SIMULATION!$D$4*$I2652)))-(EXP(-SIMULATION!$D$17*$J2664)/(1-EXP(-SIMULATION!$D$4*SIMULATION!$D$17))))</f>
        <v>2.1512055965138392</v>
      </c>
      <c r="L2664">
        <v>0.1186323344063708</v>
      </c>
      <c r="M2664">
        <f t="shared" ca="1" si="41"/>
        <v>2.4064081382163254</v>
      </c>
    </row>
    <row r="2665" spans="1:13" x14ac:dyDescent="0.25">
      <c r="A2665" s="9"/>
      <c r="H2665" s="9"/>
      <c r="J2665">
        <v>13</v>
      </c>
      <c r="K2665">
        <f ca="1">SIMULATION!$D$3*SIMULATION!$D$17/$H2652/(SIMULATION!$D$17-$I2652)*(((EXP(-$I2652*$J2665))/(1-EXP(-SIMULATION!$D$4*$I2652)))-(EXP(-SIMULATION!$D$17*$J2665)/(1-EXP(-SIMULATION!$D$4*SIMULATION!$D$17))))</f>
        <v>1.9978968356579383</v>
      </c>
      <c r="L2665">
        <v>-3.7707229960143744E-2</v>
      </c>
      <c r="M2665">
        <f t="shared" ca="1" si="41"/>
        <v>1.922561680239141</v>
      </c>
    </row>
    <row r="2666" spans="1:13" x14ac:dyDescent="0.25">
      <c r="A2666" s="9"/>
      <c r="H2666" s="9"/>
      <c r="J2666">
        <v>14</v>
      </c>
      <c r="K2666">
        <f ca="1">SIMULATION!$D$3*SIMULATION!$D$17/$H2652/(SIMULATION!$D$17-$I2652)*(((EXP(-$I2652*$J2666))/(1-EXP(-SIMULATION!$D$4*$I2652)))-(EXP(-SIMULATION!$D$17*$J2666)/(1-EXP(-SIMULATION!$D$4*SIMULATION!$D$17))))</f>
        <v>1.8536957717056672</v>
      </c>
      <c r="L2666">
        <v>0.26532137702326425</v>
      </c>
      <c r="M2666">
        <f t="shared" ca="1" si="41"/>
        <v>2.3455208864368173</v>
      </c>
    </row>
    <row r="2667" spans="1:13" x14ac:dyDescent="0.25">
      <c r="A2667" s="9"/>
      <c r="H2667" s="9"/>
      <c r="J2667">
        <v>15</v>
      </c>
      <c r="K2667">
        <f ca="1">SIMULATION!$D$3*SIMULATION!$D$17/$H2652/(SIMULATION!$D$17-$I2652)*(((EXP(-$I2652*$J2667))/(1-EXP(-SIMULATION!$D$4*$I2652)))-(EXP(-SIMULATION!$D$17*$J2667)/(1-EXP(-SIMULATION!$D$4*SIMULATION!$D$17))))</f>
        <v>1.7187412434166862</v>
      </c>
      <c r="L2667">
        <v>-4.2204836174469122E-2</v>
      </c>
      <c r="M2667">
        <f t="shared" ca="1" si="41"/>
        <v>1.6462020508119817</v>
      </c>
    </row>
    <row r="2668" spans="1:13" x14ac:dyDescent="0.25">
      <c r="A2668" s="9"/>
      <c r="H2668" s="9"/>
      <c r="J2668">
        <v>16</v>
      </c>
      <c r="K2668">
        <f ca="1">SIMULATION!$D$3*SIMULATION!$D$17/$H2652/(SIMULATION!$D$17-$I2652)*(((EXP(-$I2652*$J2668))/(1-EXP(-SIMULATION!$D$4*$I2652)))-(EXP(-SIMULATION!$D$17*$J2668)/(1-EXP(-SIMULATION!$D$4*SIMULATION!$D$17))))</f>
        <v>1.5928691860274424</v>
      </c>
      <c r="L2668">
        <v>3.7665238886728345E-3</v>
      </c>
      <c r="M2668">
        <f t="shared" ca="1" si="41"/>
        <v>1.5988687658681455</v>
      </c>
    </row>
    <row r="2669" spans="1:13" x14ac:dyDescent="0.25">
      <c r="A2669" s="9"/>
      <c r="H2669" s="9"/>
      <c r="J2669">
        <v>17</v>
      </c>
      <c r="K2669">
        <f ca="1">SIMULATION!$D$3*SIMULATION!$D$17/$H2652/(SIMULATION!$D$17-$I2652)*(((EXP(-$I2652*$J2669))/(1-EXP(-SIMULATION!$D$4*$I2652)))-(EXP(-SIMULATION!$D$17*$J2669)/(1-EXP(-SIMULATION!$D$4*SIMULATION!$D$17))))</f>
        <v>1.4757402025913706</v>
      </c>
      <c r="L2669">
        <v>-0.38248431889203255</v>
      </c>
      <c r="M2669">
        <f t="shared" ca="1" si="41"/>
        <v>0.91129271634162001</v>
      </c>
    </row>
    <row r="2670" spans="1:13" x14ac:dyDescent="0.25">
      <c r="A2670" s="9"/>
      <c r="H2670" s="9"/>
      <c r="J2670">
        <v>18</v>
      </c>
      <c r="K2670">
        <f ca="1">SIMULATION!$D$3*SIMULATION!$D$17/$H2652/(SIMULATION!$D$17-$I2652)*(((EXP(-$I2652*$J2670))/(1-EXP(-SIMULATION!$D$4*$I2652)))-(EXP(-SIMULATION!$D$17*$J2670)/(1-EXP(-SIMULATION!$D$4*SIMULATION!$D$17))))</f>
        <v>1.3669199215948085</v>
      </c>
      <c r="L2670">
        <v>0.15293225046395256</v>
      </c>
      <c r="M2670">
        <f t="shared" ca="1" si="41"/>
        <v>1.575966061408312</v>
      </c>
    </row>
    <row r="2671" spans="1:13" x14ac:dyDescent="0.25">
      <c r="A2671" s="9"/>
      <c r="H2671" s="9"/>
      <c r="J2671">
        <v>19</v>
      </c>
      <c r="K2671">
        <f ca="1">SIMULATION!$D$3*SIMULATION!$D$17/$H2652/(SIMULATION!$D$17-$I2652)*(((EXP(-$I2652*$J2671))/(1-EXP(-SIMULATION!$D$4*$I2652)))-(EXP(-SIMULATION!$D$17*$J2671)/(1-EXP(-SIMULATION!$D$4*SIMULATION!$D$17))))</f>
        <v>1.2659292022499697</v>
      </c>
      <c r="L2671">
        <v>0.13362278154427812</v>
      </c>
      <c r="M2671">
        <f t="shared" ca="1" si="41"/>
        <v>1.4350861834927398</v>
      </c>
    </row>
    <row r="2672" spans="1:13" x14ac:dyDescent="0.25">
      <c r="A2672" s="9"/>
      <c r="H2672" s="9"/>
      <c r="J2672">
        <v>20</v>
      </c>
      <c r="K2672">
        <f ca="1">SIMULATION!$D$3*SIMULATION!$D$17/$H2652/(SIMULATION!$D$17-$I2652)*(((EXP(-$I2652*$J2672))/(1-EXP(-SIMULATION!$D$4*$I2652)))-(EXP(-SIMULATION!$D$17*$J2672)/(1-EXP(-SIMULATION!$D$4*SIMULATION!$D$17))))</f>
        <v>1.1722751131543383</v>
      </c>
      <c r="L2672">
        <v>-9.2749012989297525E-2</v>
      </c>
      <c r="M2672">
        <f t="shared" ca="1" si="41"/>
        <v>1.0635477534573563</v>
      </c>
    </row>
    <row r="2673" spans="1:13" x14ac:dyDescent="0.25">
      <c r="A2673" s="9"/>
      <c r="H2673" s="9"/>
      <c r="J2673">
        <v>21</v>
      </c>
      <c r="K2673">
        <f ca="1">SIMULATION!$D$3*SIMULATION!$D$17/$H2652/(SIMULATION!$D$17-$I2652)*(((EXP(-$I2652*$J2673))/(1-EXP(-SIMULATION!$D$4*$I2652)))-(EXP(-SIMULATION!$D$17*$J2673)/(1-EXP(-SIMULATION!$D$4*SIMULATION!$D$17))))</f>
        <v>1.085469678661795</v>
      </c>
      <c r="L2673">
        <v>0.41292501789690711</v>
      </c>
      <c r="M2673">
        <f t="shared" ca="1" si="41"/>
        <v>1.5336872651497666</v>
      </c>
    </row>
    <row r="2674" spans="1:13" x14ac:dyDescent="0.25">
      <c r="A2674" s="9"/>
      <c r="H2674" s="9"/>
      <c r="J2674">
        <v>22</v>
      </c>
      <c r="K2674">
        <f ca="1">SIMULATION!$D$3*SIMULATION!$D$17/$H2652/(SIMULATION!$D$17-$I2652)*(((EXP(-$I2652*$J2674))/(1-EXP(-SIMULATION!$D$4*$I2652)))-(EXP(-SIMULATION!$D$17*$J2674)/(1-EXP(-SIMULATION!$D$4*SIMULATION!$D$17))))</f>
        <v>1.0050408685370937</v>
      </c>
      <c r="L2674">
        <v>-0.36431211576090411</v>
      </c>
      <c r="M2674">
        <f t="shared" ca="1" si="41"/>
        <v>0.63889230329416835</v>
      </c>
    </row>
    <row r="2675" spans="1:13" x14ac:dyDescent="0.25">
      <c r="A2675" s="9"/>
      <c r="H2675" s="9"/>
      <c r="J2675">
        <v>23</v>
      </c>
      <c r="K2675">
        <f ca="1">SIMULATION!$D$3*SIMULATION!$D$17/$H2652/(SIMULATION!$D$17-$I2652)*(((EXP(-$I2652*$J2675))/(1-EXP(-SIMULATION!$D$4*$I2652)))-(EXP(-SIMULATION!$D$17*$J2675)/(1-EXP(-SIMULATION!$D$4*SIMULATION!$D$17))))</f>
        <v>0.93053869286179136</v>
      </c>
      <c r="L2675">
        <v>0.61408862980270951</v>
      </c>
      <c r="M2675">
        <f t="shared" ca="1" si="41"/>
        <v>1.5019719237396931</v>
      </c>
    </row>
    <row r="2676" spans="1:13" x14ac:dyDescent="0.25">
      <c r="A2676" s="9"/>
      <c r="H2676" s="9"/>
      <c r="J2676">
        <v>24</v>
      </c>
      <c r="K2676">
        <f ca="1">SIMULATION!$D$3*SIMULATION!$D$17/$H2652/(SIMULATION!$D$17-$I2652)*(((EXP(-$I2652*$J2676))/(1-EXP(-SIMULATION!$D$4*$I2652)))-(EXP(-SIMULATION!$D$17*$J2676)/(1-EXP(-SIMULATION!$D$4*SIMULATION!$D$17))))</f>
        <v>0.86153823057509704</v>
      </c>
      <c r="L2676">
        <v>-9.1499877442629537E-2</v>
      </c>
      <c r="M2676">
        <f t="shared" ca="1" si="41"/>
        <v>0.78270758806533569</v>
      </c>
    </row>
    <row r="2677" spans="1:13" x14ac:dyDescent="0.25">
      <c r="A2677" s="9">
        <v>108</v>
      </c>
      <c r="B2677" s="2">
        <f ca="1">NORMINV(RAND(),SIMULATION!D7,SIMULATION!D8)</f>
        <v>53.932045543297669</v>
      </c>
      <c r="C2677" s="2">
        <v>2</v>
      </c>
      <c r="D2677" s="2">
        <f ca="1">SIMULATION!$D$11*(1+(SIMULATION!$D$12*LN(1+$C2677)))*(1+(SIMULATION!$D$13*(($B2677/63.5)-1)))</f>
        <v>9.5275283626828902</v>
      </c>
      <c r="E2677" s="2">
        <v>0.14297081062798744</v>
      </c>
      <c r="F2677" s="2">
        <f ca="1">D2677*(1+E2677)</f>
        <v>10.889686815976805</v>
      </c>
      <c r="G2677" s="2">
        <v>-0.25056978745541036</v>
      </c>
      <c r="H2677" s="9">
        <f>SIMULATION!$D$15*EXP($G$2677)</f>
        <v>171.82701289348014</v>
      </c>
      <c r="I2677" s="2">
        <f ca="1">$F2677/$H2677</f>
        <v>6.3375872236850178E-2</v>
      </c>
      <c r="J2677">
        <v>0</v>
      </c>
      <c r="K2677">
        <f ca="1">SIMULATION!$D$3*SIMULATION!$D$17/$H2677/(SIMULATION!$D$17-$I2677)*(((EXP(-$I2677*$J2677))/(1-EXP(-SIMULATION!$D$4*$I2677)))-(EXP(-SIMULATION!$D$17*$J2677)/(1-EXP(-SIMULATION!$D$4*SIMULATION!$D$17))))</f>
        <v>1.0434062876090242</v>
      </c>
      <c r="L2677">
        <v>-2.472753476662019E-2</v>
      </c>
      <c r="M2677">
        <f t="shared" ca="1" si="41"/>
        <v>1.0176054223564619</v>
      </c>
    </row>
    <row r="2678" spans="1:13" x14ac:dyDescent="0.25">
      <c r="A2678" s="9"/>
      <c r="H2678" s="9"/>
      <c r="J2678">
        <v>1</v>
      </c>
      <c r="K2678">
        <f ca="1">SIMULATION!$D$3*SIMULATION!$D$17/$H2677/(SIMULATION!$D$17-$I2677)*(((EXP(-$I2677*$J2678))/(1-EXP(-SIMULATION!$D$4*$I2677)))-(EXP(-SIMULATION!$D$17*$J2678)/(1-EXP(-SIMULATION!$D$4*SIMULATION!$D$17))))</f>
        <v>2.0907585722215116</v>
      </c>
      <c r="L2678">
        <v>-0.29744383132410868</v>
      </c>
      <c r="M2678">
        <f t="shared" ca="1" si="41"/>
        <v>1.468875332126222</v>
      </c>
    </row>
    <row r="2679" spans="1:13" x14ac:dyDescent="0.25">
      <c r="A2679" s="9"/>
      <c r="H2679" s="9"/>
      <c r="J2679">
        <v>2</v>
      </c>
      <c r="K2679">
        <f ca="1">SIMULATION!$D$3*SIMULATION!$D$17/$H2677/(SIMULATION!$D$17-$I2677)*(((EXP(-$I2677*$J2679))/(1-EXP(-SIMULATION!$D$4*$I2677)))-(EXP(-SIMULATION!$D$17*$J2679)/(1-EXP(-SIMULATION!$D$4*SIMULATION!$D$17))))</f>
        <v>2.6745959228477649</v>
      </c>
      <c r="L2679">
        <v>-0.25958838923511979</v>
      </c>
      <c r="M2679">
        <f t="shared" ca="1" si="41"/>
        <v>1.9803018753808947</v>
      </c>
    </row>
    <row r="2680" spans="1:13" x14ac:dyDescent="0.25">
      <c r="A2680" s="9"/>
      <c r="H2680" s="9"/>
      <c r="J2680">
        <v>3</v>
      </c>
      <c r="K2680">
        <f ca="1">SIMULATION!$D$3*SIMULATION!$D$17/$H2677/(SIMULATION!$D$17-$I2677)*(((EXP(-$I2677*$J2680))/(1-EXP(-SIMULATION!$D$4*$I2677)))-(EXP(-SIMULATION!$D$17*$J2680)/(1-EXP(-SIMULATION!$D$4*SIMULATION!$D$17))))</f>
        <v>2.9667646200044175</v>
      </c>
      <c r="L2680">
        <v>-0.38766297615435247</v>
      </c>
      <c r="M2680">
        <f t="shared" ca="1" si="41"/>
        <v>1.8166598178640687</v>
      </c>
    </row>
    <row r="2681" spans="1:13" x14ac:dyDescent="0.25">
      <c r="A2681" s="9"/>
      <c r="H2681" s="9"/>
      <c r="J2681">
        <v>4</v>
      </c>
      <c r="K2681">
        <f ca="1">SIMULATION!$D$3*SIMULATION!$D$17/$H2677/(SIMULATION!$D$17-$I2677)*(((EXP(-$I2677*$J2681))/(1-EXP(-SIMULATION!$D$4*$I2677)))-(EXP(-SIMULATION!$D$17*$J2681)/(1-EXP(-SIMULATION!$D$4*SIMULATION!$D$17))))</f>
        <v>3.0770585954049716</v>
      </c>
      <c r="L2681">
        <v>0.21403144035712318</v>
      </c>
      <c r="M2681">
        <f t="shared" ca="1" si="41"/>
        <v>3.7356458786427638</v>
      </c>
    </row>
    <row r="2682" spans="1:13" x14ac:dyDescent="0.25">
      <c r="A2682" s="9"/>
      <c r="H2682" s="9"/>
      <c r="J2682">
        <v>5</v>
      </c>
      <c r="K2682">
        <f ca="1">SIMULATION!$D$3*SIMULATION!$D$17/$H2677/(SIMULATION!$D$17-$I2677)*(((EXP(-$I2677*$J2682))/(1-EXP(-SIMULATION!$D$4*$I2677)))-(EXP(-SIMULATION!$D$17*$J2682)/(1-EXP(-SIMULATION!$D$4*SIMULATION!$D$17))))</f>
        <v>3.0755273536216183</v>
      </c>
      <c r="L2682">
        <v>-0.35421179187733354</v>
      </c>
      <c r="M2682">
        <f t="shared" ca="1" si="41"/>
        <v>1.9861392987275512</v>
      </c>
    </row>
    <row r="2683" spans="1:13" x14ac:dyDescent="0.25">
      <c r="A2683" s="9"/>
      <c r="H2683" s="9"/>
      <c r="J2683">
        <v>6</v>
      </c>
      <c r="K2683">
        <f ca="1">SIMULATION!$D$3*SIMULATION!$D$17/$H2677/(SIMULATION!$D$17-$I2677)*(((EXP(-$I2677*$J2683))/(1-EXP(-SIMULATION!$D$4*$I2677)))-(EXP(-SIMULATION!$D$17*$J2683)/(1-EXP(-SIMULATION!$D$4*SIMULATION!$D$17))))</f>
        <v>3.0067701878687019</v>
      </c>
      <c r="L2683">
        <v>0.24652907739772262</v>
      </c>
      <c r="M2683">
        <f t="shared" ca="1" si="41"/>
        <v>3.7480264682309503</v>
      </c>
    </row>
    <row r="2684" spans="1:13" x14ac:dyDescent="0.25">
      <c r="A2684" s="9"/>
      <c r="H2684" s="9"/>
      <c r="J2684">
        <v>7</v>
      </c>
      <c r="K2684">
        <f ca="1">SIMULATION!$D$3*SIMULATION!$D$17/$H2677/(SIMULATION!$D$17-$I2677)*(((EXP(-$I2677*$J2684))/(1-EXP(-SIMULATION!$D$4*$I2677)))-(EXP(-SIMULATION!$D$17*$J2684)/(1-EXP(-SIMULATION!$D$4*SIMULATION!$D$17))))</f>
        <v>2.8990950947866803</v>
      </c>
      <c r="L2684">
        <v>0.28445243027485806</v>
      </c>
      <c r="M2684">
        <f t="shared" ca="1" si="41"/>
        <v>3.7237497400966717</v>
      </c>
    </row>
    <row r="2685" spans="1:13" x14ac:dyDescent="0.25">
      <c r="A2685" s="9"/>
      <c r="H2685" s="9"/>
      <c r="J2685">
        <v>8</v>
      </c>
      <c r="K2685">
        <f ca="1">SIMULATION!$D$3*SIMULATION!$D$17/$H2677/(SIMULATION!$D$17-$I2677)*(((EXP(-$I2677*$J2685))/(1-EXP(-SIMULATION!$D$4*$I2677)))-(EXP(-SIMULATION!$D$17*$J2685)/(1-EXP(-SIMULATION!$D$4*SIMULATION!$D$17))))</f>
        <v>2.7703869352655865</v>
      </c>
      <c r="L2685">
        <v>0.10072385793118388</v>
      </c>
      <c r="M2685">
        <f t="shared" ca="1" si="41"/>
        <v>3.0494309953476852</v>
      </c>
    </row>
    <row r="2686" spans="1:13" x14ac:dyDescent="0.25">
      <c r="A2686" s="9"/>
      <c r="H2686" s="9"/>
      <c r="J2686">
        <v>9</v>
      </c>
      <c r="K2686">
        <f ca="1">SIMULATION!$D$3*SIMULATION!$D$17/$H2677/(SIMULATION!$D$17-$I2677)*(((EXP(-$I2677*$J2686))/(1-EXP(-SIMULATION!$D$4*$I2677)))-(EXP(-SIMULATION!$D$17*$J2686)/(1-EXP(-SIMULATION!$D$4*SIMULATION!$D$17))))</f>
        <v>2.6318668674329215</v>
      </c>
      <c r="L2686">
        <v>-0.17911220401849101</v>
      </c>
      <c r="M2686">
        <f t="shared" ca="1" si="41"/>
        <v>2.1604673921237691</v>
      </c>
    </row>
    <row r="2687" spans="1:13" x14ac:dyDescent="0.25">
      <c r="A2687" s="9"/>
      <c r="H2687" s="9"/>
      <c r="J2687">
        <v>10</v>
      </c>
      <c r="K2687">
        <f ca="1">SIMULATION!$D$3*SIMULATION!$D$17/$H2677/(SIMULATION!$D$17-$I2677)*(((EXP(-$I2677*$J2687))/(1-EXP(-SIMULATION!$D$4*$I2677)))-(EXP(-SIMULATION!$D$17*$J2687)/(1-EXP(-SIMULATION!$D$4*SIMULATION!$D$17))))</f>
        <v>2.4905005187156948</v>
      </c>
      <c r="L2687">
        <v>-9.7566242602832032E-2</v>
      </c>
      <c r="M2687">
        <f t="shared" ca="1" si="41"/>
        <v>2.2475117409042</v>
      </c>
    </row>
    <row r="2688" spans="1:13" x14ac:dyDescent="0.25">
      <c r="A2688" s="9"/>
      <c r="H2688" s="9"/>
      <c r="J2688">
        <v>11</v>
      </c>
      <c r="K2688">
        <f ca="1">SIMULATION!$D$3*SIMULATION!$D$17/$H2677/(SIMULATION!$D$17-$I2677)*(((EXP(-$I2677*$J2688))/(1-EXP(-SIMULATION!$D$4*$I2677)))-(EXP(-SIMULATION!$D$17*$J2688)/(1-EXP(-SIMULATION!$D$4*SIMULATION!$D$17))))</f>
        <v>2.3505402962880209</v>
      </c>
      <c r="L2688">
        <v>-7.7296786527420544E-2</v>
      </c>
      <c r="M2688">
        <f t="shared" ca="1" si="41"/>
        <v>2.1688510847817457</v>
      </c>
    </row>
    <row r="2689" spans="1:13" x14ac:dyDescent="0.25">
      <c r="A2689" s="9"/>
      <c r="H2689" s="9"/>
      <c r="J2689">
        <v>12</v>
      </c>
      <c r="K2689">
        <f ca="1">SIMULATION!$D$3*SIMULATION!$D$17/$H2677/(SIMULATION!$D$17-$I2677)*(((EXP(-$I2677*$J2689))/(1-EXP(-SIMULATION!$D$4*$I2677)))-(EXP(-SIMULATION!$D$17*$J2689)/(1-EXP(-SIMULATION!$D$4*SIMULATION!$D$17))))</f>
        <v>2.214512887931761</v>
      </c>
      <c r="L2689">
        <v>0.16509548247941153</v>
      </c>
      <c r="M2689">
        <f t="shared" ca="1" si="41"/>
        <v>2.5801189616217299</v>
      </c>
    </row>
    <row r="2690" spans="1:13" x14ac:dyDescent="0.25">
      <c r="A2690" s="9"/>
      <c r="H2690" s="9"/>
      <c r="J2690">
        <v>13</v>
      </c>
      <c r="K2690">
        <f ca="1">SIMULATION!$D$3*SIMULATION!$D$17/$H2677/(SIMULATION!$D$17-$I2677)*(((EXP(-$I2677*$J2690))/(1-EXP(-SIMULATION!$D$4*$I2677)))-(EXP(-SIMULATION!$D$17*$J2690)/(1-EXP(-SIMULATION!$D$4*SIMULATION!$D$17))))</f>
        <v>2.0838512795889153</v>
      </c>
      <c r="L2690">
        <v>-0.28993714083874428</v>
      </c>
      <c r="M2690">
        <f t="shared" ca="1" si="41"/>
        <v>1.4796653976517464</v>
      </c>
    </row>
    <row r="2691" spans="1:13" x14ac:dyDescent="0.25">
      <c r="A2691" s="9"/>
      <c r="H2691" s="9"/>
      <c r="J2691">
        <v>14</v>
      </c>
      <c r="K2691">
        <f ca="1">SIMULATION!$D$3*SIMULATION!$D$17/$H2677/(SIMULATION!$D$17-$I2677)*(((EXP(-$I2677*$J2691))/(1-EXP(-SIMULATION!$D$4*$I2677)))-(EXP(-SIMULATION!$D$17*$J2691)/(1-EXP(-SIMULATION!$D$4*SIMULATION!$D$17))))</f>
        <v>1.9592990195219058</v>
      </c>
      <c r="L2691">
        <v>2.4359089774523859E-2</v>
      </c>
      <c r="M2691">
        <f t="shared" ref="M2691:M2754" ca="1" si="42">$K2691*(1+$L2691)</f>
        <v>2.0070257602335766</v>
      </c>
    </row>
    <row r="2692" spans="1:13" x14ac:dyDescent="0.25">
      <c r="A2692" s="9"/>
      <c r="H2692" s="9"/>
      <c r="J2692">
        <v>15</v>
      </c>
      <c r="K2692">
        <f ca="1">SIMULATION!$D$3*SIMULATION!$D$17/$H2677/(SIMULATION!$D$17-$I2677)*(((EXP(-$I2677*$J2692))/(1-EXP(-SIMULATION!$D$4*$I2677)))-(EXP(-SIMULATION!$D$17*$J2692)/(1-EXP(-SIMULATION!$D$4*SIMULATION!$D$17))))</f>
        <v>1.8411685785073262</v>
      </c>
      <c r="L2692">
        <v>7.0861435051935817E-2</v>
      </c>
      <c r="M2692">
        <f t="shared" ca="1" si="42"/>
        <v>1.9716364261528883</v>
      </c>
    </row>
    <row r="2693" spans="1:13" x14ac:dyDescent="0.25">
      <c r="A2693" s="9"/>
      <c r="H2693" s="9"/>
      <c r="J2693">
        <v>16</v>
      </c>
      <c r="K2693">
        <f ca="1">SIMULATION!$D$3*SIMULATION!$D$17/$H2677/(SIMULATION!$D$17-$I2677)*(((EXP(-$I2677*$J2693))/(1-EXP(-SIMULATION!$D$4*$I2677)))-(EXP(-SIMULATION!$D$17*$J2693)/(1-EXP(-SIMULATION!$D$4*SIMULATION!$D$17))))</f>
        <v>1.729506254341113</v>
      </c>
      <c r="L2693">
        <v>-0.2956269446801536</v>
      </c>
      <c r="M2693">
        <f t="shared" ca="1" si="42"/>
        <v>1.2182176045650333</v>
      </c>
    </row>
    <row r="2694" spans="1:13" x14ac:dyDescent="0.25">
      <c r="A2694" s="9"/>
      <c r="H2694" s="9"/>
      <c r="J2694">
        <v>17</v>
      </c>
      <c r="K2694">
        <f ca="1">SIMULATION!$D$3*SIMULATION!$D$17/$H2677/(SIMULATION!$D$17-$I2677)*(((EXP(-$I2677*$J2694))/(1-EXP(-SIMULATION!$D$4*$I2677)))-(EXP(-SIMULATION!$D$17*$J2694)/(1-EXP(-SIMULATION!$D$4*SIMULATION!$D$17))))</f>
        <v>1.6241972281372583</v>
      </c>
      <c r="L2694">
        <v>0.6602928447392431</v>
      </c>
      <c r="M2694">
        <f t="shared" ca="1" si="42"/>
        <v>2.6966430363216021</v>
      </c>
    </row>
    <row r="2695" spans="1:13" x14ac:dyDescent="0.25">
      <c r="A2695" s="9"/>
      <c r="H2695" s="9"/>
      <c r="J2695">
        <v>18</v>
      </c>
      <c r="K2695">
        <f ca="1">SIMULATION!$D$3*SIMULATION!$D$17/$H2677/(SIMULATION!$D$17-$I2677)*(((EXP(-$I2677*$J2695))/(1-EXP(-SIMULATION!$D$4*$I2677)))-(EXP(-SIMULATION!$D$17*$J2695)/(1-EXP(-SIMULATION!$D$4*SIMULATION!$D$17))))</f>
        <v>1.5250323064253293</v>
      </c>
      <c r="L2695">
        <v>0.50714668865109491</v>
      </c>
      <c r="M2695">
        <f t="shared" ca="1" si="42"/>
        <v>2.2984473907148768</v>
      </c>
    </row>
    <row r="2696" spans="1:13" x14ac:dyDescent="0.25">
      <c r="A2696" s="9"/>
      <c r="H2696" s="9"/>
      <c r="J2696">
        <v>19</v>
      </c>
      <c r="K2696">
        <f ca="1">SIMULATION!$D$3*SIMULATION!$D$17/$H2677/(SIMULATION!$D$17-$I2677)*(((EXP(-$I2677*$J2696))/(1-EXP(-SIMULATION!$D$4*$I2677)))-(EXP(-SIMULATION!$D$17*$J2696)/(1-EXP(-SIMULATION!$D$4*SIMULATION!$D$17))))</f>
        <v>1.4317501462276889</v>
      </c>
      <c r="L2696">
        <v>0.10739250535914709</v>
      </c>
      <c r="M2696">
        <f t="shared" ca="1" si="42"/>
        <v>1.5855093814794057</v>
      </c>
    </row>
    <row r="2697" spans="1:13" x14ac:dyDescent="0.25">
      <c r="A2697" s="9"/>
      <c r="H2697" s="9"/>
      <c r="J2697">
        <v>20</v>
      </c>
      <c r="K2697">
        <f ca="1">SIMULATION!$D$3*SIMULATION!$D$17/$H2677/(SIMULATION!$D$17-$I2677)*(((EXP(-$I2677*$J2697))/(1-EXP(-SIMULATION!$D$4*$I2677)))-(EXP(-SIMULATION!$D$17*$J2697)/(1-EXP(-SIMULATION!$D$4*SIMULATION!$D$17))))</f>
        <v>1.3440638024956222</v>
      </c>
      <c r="L2697">
        <v>-0.22863473524516681</v>
      </c>
      <c r="M2697">
        <f t="shared" ca="1" si="42"/>
        <v>1.0367641308594235</v>
      </c>
    </row>
    <row r="2698" spans="1:13" x14ac:dyDescent="0.25">
      <c r="A2698" s="9"/>
      <c r="H2698" s="9"/>
      <c r="J2698">
        <v>21</v>
      </c>
      <c r="K2698">
        <f ca="1">SIMULATION!$D$3*SIMULATION!$D$17/$H2677/(SIMULATION!$D$17-$I2677)*(((EXP(-$I2677*$J2698))/(1-EXP(-SIMULATION!$D$4*$I2677)))-(EXP(-SIMULATION!$D$17*$J2698)/(1-EXP(-SIMULATION!$D$4*SIMULATION!$D$17))))</f>
        <v>1.2616772603383404</v>
      </c>
      <c r="L2698">
        <v>-5.5481528761662506E-2</v>
      </c>
      <c r="M2698">
        <f t="shared" ca="1" si="42"/>
        <v>1.1916774771309433</v>
      </c>
    </row>
    <row r="2699" spans="1:13" x14ac:dyDescent="0.25">
      <c r="A2699" s="9"/>
      <c r="H2699" s="9"/>
      <c r="J2699">
        <v>22</v>
      </c>
      <c r="K2699">
        <f ca="1">SIMULATION!$D$3*SIMULATION!$D$17/$H2677/(SIMULATION!$D$17-$I2677)*(((EXP(-$I2677*$J2699))/(1-EXP(-SIMULATION!$D$4*$I2677)))-(EXP(-SIMULATION!$D$17*$J2699)/(1-EXP(-SIMULATION!$D$4*SIMULATION!$D$17))))</f>
        <v>1.1842955787414124</v>
      </c>
      <c r="L2699">
        <v>-0.3676202494348168</v>
      </c>
      <c r="M2699">
        <f t="shared" ca="1" si="42"/>
        <v>0.74892454267994357</v>
      </c>
    </row>
    <row r="2700" spans="1:13" x14ac:dyDescent="0.25">
      <c r="A2700" s="9"/>
      <c r="H2700" s="9"/>
      <c r="J2700">
        <v>23</v>
      </c>
      <c r="K2700">
        <f ca="1">SIMULATION!$D$3*SIMULATION!$D$17/$H2677/(SIMULATION!$D$17-$I2677)*(((EXP(-$I2677*$J2700))/(1-EXP(-SIMULATION!$D$4*$I2677)))-(EXP(-SIMULATION!$D$17*$J2700)/(1-EXP(-SIMULATION!$D$4*SIMULATION!$D$17))))</f>
        <v>1.1116309680396228</v>
      </c>
      <c r="L2700">
        <v>-0.14326653260284597</v>
      </c>
      <c r="M2700">
        <f t="shared" ca="1" si="42"/>
        <v>0.95237145371464094</v>
      </c>
    </row>
    <row r="2701" spans="1:13" x14ac:dyDescent="0.25">
      <c r="A2701" s="9"/>
      <c r="H2701" s="9"/>
      <c r="J2701">
        <v>24</v>
      </c>
      <c r="K2701">
        <f ca="1">SIMULATION!$D$3*SIMULATION!$D$17/$H2677/(SIMULATION!$D$17-$I2677)*(((EXP(-$I2677*$J2701))/(1-EXP(-SIMULATION!$D$4*$I2677)))-(EXP(-SIMULATION!$D$17*$J2701)/(1-EXP(-SIMULATION!$D$4*SIMULATION!$D$17))))</f>
        <v>1.0434062876090244</v>
      </c>
      <c r="L2701">
        <v>-4.273102121224203E-2</v>
      </c>
      <c r="M2701">
        <f t="shared" ca="1" si="42"/>
        <v>0.99882047140021646</v>
      </c>
    </row>
    <row r="2702" spans="1:13" x14ac:dyDescent="0.25">
      <c r="A2702" s="9">
        <v>109</v>
      </c>
      <c r="B2702" s="2">
        <f ca="1">NORMINV(RAND(),SIMULATION!D7,SIMULATION!D8)</f>
        <v>62.63043805936438</v>
      </c>
      <c r="C2702" s="2">
        <v>2</v>
      </c>
      <c r="D2702" s="2">
        <f ca="1">SIMULATION!$D$11*(1+(SIMULATION!$D$12*LN(1+$C2702)))*(1+(SIMULATION!$D$13*(($B2702/63.5)-1)))</f>
        <v>10.173486101794962</v>
      </c>
      <c r="E2702" s="2">
        <v>0.14912710419739095</v>
      </c>
      <c r="F2702" s="2">
        <f ca="1">D2702*(1+E2702)</f>
        <v>11.690628623748049</v>
      </c>
      <c r="G2702" s="2">
        <v>0.21495853623045377</v>
      </c>
      <c r="H2702" s="9">
        <f>SIMULATION!$D$15*EXP($G$2702)</f>
        <v>273.69560423990185</v>
      </c>
      <c r="I2702" s="2">
        <f ca="1">$F2702/$H2702</f>
        <v>4.2713980212487762E-2</v>
      </c>
      <c r="J2702">
        <v>0</v>
      </c>
      <c r="K2702">
        <f ca="1">SIMULATION!$D$3*SIMULATION!$D$17/$H2702/(SIMULATION!$D$17-$I2702)*(((EXP(-$I2702*$J2702))/(1-EXP(-SIMULATION!$D$4*$I2702)))-(EXP(-SIMULATION!$D$17*$J2702)/(1-EXP(-SIMULATION!$D$4*SIMULATION!$D$17))))</f>
        <v>1.2435479652601187</v>
      </c>
      <c r="L2702">
        <v>-6.2229409003618882E-2</v>
      </c>
      <c r="M2702">
        <f t="shared" ca="1" si="42"/>
        <v>1.1661627103143288</v>
      </c>
    </row>
    <row r="2703" spans="1:13" x14ac:dyDescent="0.25">
      <c r="A2703" s="9"/>
      <c r="H2703" s="9"/>
      <c r="J2703">
        <v>1</v>
      </c>
      <c r="K2703">
        <f ca="1">SIMULATION!$D$3*SIMULATION!$D$17/$H2702/(SIMULATION!$D$17-$I2702)*(((EXP(-$I2702*$J2703))/(1-EXP(-SIMULATION!$D$4*$I2702)))-(EXP(-SIMULATION!$D$17*$J2703)/(1-EXP(-SIMULATION!$D$4*SIMULATION!$D$17))))</f>
        <v>1.8970278303995705</v>
      </c>
      <c r="L2703">
        <v>-0.15810587382117372</v>
      </c>
      <c r="M2703">
        <f t="shared" ca="1" si="42"/>
        <v>1.5970965876111611</v>
      </c>
    </row>
    <row r="2704" spans="1:13" x14ac:dyDescent="0.25">
      <c r="A2704" s="9"/>
      <c r="H2704" s="9"/>
      <c r="J2704">
        <v>2</v>
      </c>
      <c r="K2704">
        <f ca="1">SIMULATION!$D$3*SIMULATION!$D$17/$H2702/(SIMULATION!$D$17-$I2702)*(((EXP(-$I2702*$J2704))/(1-EXP(-SIMULATION!$D$4*$I2702)))-(EXP(-SIMULATION!$D$17*$J2704)/(1-EXP(-SIMULATION!$D$4*SIMULATION!$D$17))))</f>
        <v>2.2697920198790036</v>
      </c>
      <c r="L2704">
        <v>-9.9216854834321359E-3</v>
      </c>
      <c r="M2704">
        <f t="shared" ca="1" si="42"/>
        <v>2.2472718573449599</v>
      </c>
    </row>
    <row r="2705" spans="1:13" x14ac:dyDescent="0.25">
      <c r="A2705" s="9"/>
      <c r="H2705" s="9"/>
      <c r="J2705">
        <v>3</v>
      </c>
      <c r="K2705">
        <f ca="1">SIMULATION!$D$3*SIMULATION!$D$17/$H2702/(SIMULATION!$D$17-$I2702)*(((EXP(-$I2702*$J2705))/(1-EXP(-SIMULATION!$D$4*$I2702)))-(EXP(-SIMULATION!$D$17*$J2705)/(1-EXP(-SIMULATION!$D$4*SIMULATION!$D$17))))</f>
        <v>2.4645903265654328</v>
      </c>
      <c r="L2705">
        <v>0.2929207921340789</v>
      </c>
      <c r="M2705">
        <f t="shared" ca="1" si="42"/>
        <v>3.1865200773089675</v>
      </c>
    </row>
    <row r="2706" spans="1:13" x14ac:dyDescent="0.25">
      <c r="A2706" s="9"/>
      <c r="H2706" s="9"/>
      <c r="J2706">
        <v>4</v>
      </c>
      <c r="K2706">
        <f ca="1">SIMULATION!$D$3*SIMULATION!$D$17/$H2702/(SIMULATION!$D$17-$I2702)*(((EXP(-$I2702*$J2706))/(1-EXP(-SIMULATION!$D$4*$I2702)))-(EXP(-SIMULATION!$D$17*$J2706)/(1-EXP(-SIMULATION!$D$4*SIMULATION!$D$17))))</f>
        <v>2.5471868801829864</v>
      </c>
      <c r="L2706">
        <v>-1.6881725844323607E-3</v>
      </c>
      <c r="M2706">
        <f t="shared" ca="1" si="42"/>
        <v>2.5428867891244358</v>
      </c>
    </row>
    <row r="2707" spans="1:13" x14ac:dyDescent="0.25">
      <c r="A2707" s="9"/>
      <c r="H2707" s="9"/>
      <c r="J2707">
        <v>5</v>
      </c>
      <c r="K2707">
        <f ca="1">SIMULATION!$D$3*SIMULATION!$D$17/$H2702/(SIMULATION!$D$17-$I2702)*(((EXP(-$I2702*$J2707))/(1-EXP(-SIMULATION!$D$4*$I2702)))-(EXP(-SIMULATION!$D$17*$J2707)/(1-EXP(-SIMULATION!$D$4*SIMULATION!$D$17))))</f>
        <v>2.5596478628756265</v>
      </c>
      <c r="L2707">
        <v>-0.18401972799012539</v>
      </c>
      <c r="M2707">
        <f t="shared" ca="1" si="42"/>
        <v>2.088622159398748</v>
      </c>
    </row>
    <row r="2708" spans="1:13" x14ac:dyDescent="0.25">
      <c r="A2708" s="9"/>
      <c r="H2708" s="9"/>
      <c r="J2708">
        <v>6</v>
      </c>
      <c r="K2708">
        <f ca="1">SIMULATION!$D$3*SIMULATION!$D$17/$H2702/(SIMULATION!$D$17-$I2702)*(((EXP(-$I2702*$J2708))/(1-EXP(-SIMULATION!$D$4*$I2702)))-(EXP(-SIMULATION!$D$17*$J2708)/(1-EXP(-SIMULATION!$D$4*SIMULATION!$D$17))))</f>
        <v>2.5288564592808016</v>
      </c>
      <c r="L2708">
        <v>-0.29863574148302025</v>
      </c>
      <c r="M2708">
        <f t="shared" ca="1" si="42"/>
        <v>1.773649535459354</v>
      </c>
    </row>
    <row r="2709" spans="1:13" x14ac:dyDescent="0.25">
      <c r="A2709" s="9"/>
      <c r="H2709" s="9"/>
      <c r="J2709">
        <v>7</v>
      </c>
      <c r="K2709">
        <f ca="1">SIMULATION!$D$3*SIMULATION!$D$17/$H2702/(SIMULATION!$D$17-$I2702)*(((EXP(-$I2702*$J2709))/(1-EXP(-SIMULATION!$D$4*$I2702)))-(EXP(-SIMULATION!$D$17*$J2709)/(1-EXP(-SIMULATION!$D$4*SIMULATION!$D$17))))</f>
        <v>2.4719693084943564</v>
      </c>
      <c r="L2709">
        <v>-2.5625811182169854E-2</v>
      </c>
      <c r="M2709">
        <f t="shared" ca="1" si="42"/>
        <v>2.4086230897467611</v>
      </c>
    </row>
    <row r="2710" spans="1:13" x14ac:dyDescent="0.25">
      <c r="A2710" s="9"/>
      <c r="H2710" s="9"/>
      <c r="J2710">
        <v>8</v>
      </c>
      <c r="K2710">
        <f ca="1">SIMULATION!$D$3*SIMULATION!$D$17/$H2702/(SIMULATION!$D$17-$I2702)*(((EXP(-$I2702*$J2710))/(1-EXP(-SIMULATION!$D$4*$I2702)))-(EXP(-SIMULATION!$D$17*$J2710)/(1-EXP(-SIMULATION!$D$4*SIMULATION!$D$17))))</f>
        <v>2.3999130018337502</v>
      </c>
      <c r="L2710">
        <v>-0.20893080763621241</v>
      </c>
      <c r="M2710">
        <f t="shared" ca="1" si="42"/>
        <v>1.8984972401039779</v>
      </c>
    </row>
    <row r="2711" spans="1:13" x14ac:dyDescent="0.25">
      <c r="A2711" s="9"/>
      <c r="H2711" s="9"/>
      <c r="J2711">
        <v>9</v>
      </c>
      <c r="K2711">
        <f ca="1">SIMULATION!$D$3*SIMULATION!$D$17/$H2702/(SIMULATION!$D$17-$I2702)*(((EXP(-$I2702*$J2711))/(1-EXP(-SIMULATION!$D$4*$I2702)))-(EXP(-SIMULATION!$D$17*$J2711)/(1-EXP(-SIMULATION!$D$4*SIMULATION!$D$17))))</f>
        <v>2.3196245997678751</v>
      </c>
      <c r="L2711">
        <v>0.12961409542237384</v>
      </c>
      <c r="M2711">
        <f t="shared" ca="1" si="42"/>
        <v>2.6202806439862742</v>
      </c>
    </row>
    <row r="2712" spans="1:13" x14ac:dyDescent="0.25">
      <c r="A2712" s="9"/>
      <c r="H2712" s="9"/>
      <c r="J2712">
        <v>10</v>
      </c>
      <c r="K2712">
        <f ca="1">SIMULATION!$D$3*SIMULATION!$D$17/$H2702/(SIMULATION!$D$17-$I2702)*(((EXP(-$I2702*$J2712))/(1-EXP(-SIMULATION!$D$4*$I2702)))-(EXP(-SIMULATION!$D$17*$J2712)/(1-EXP(-SIMULATION!$D$4*SIMULATION!$D$17))))</f>
        <v>2.2354872910118218</v>
      </c>
      <c r="L2712">
        <v>-0.1632205286814058</v>
      </c>
      <c r="M2712">
        <f t="shared" ca="1" si="42"/>
        <v>1.8706098735123085</v>
      </c>
    </row>
    <row r="2713" spans="1:13" x14ac:dyDescent="0.25">
      <c r="A2713" s="9"/>
      <c r="H2713" s="9"/>
      <c r="J2713">
        <v>11</v>
      </c>
      <c r="K2713">
        <f ca="1">SIMULATION!$D$3*SIMULATION!$D$17/$H2702/(SIMULATION!$D$17-$I2702)*(((EXP(-$I2702*$J2713))/(1-EXP(-SIMULATION!$D$4*$I2702)))-(EXP(-SIMULATION!$D$17*$J2713)/(1-EXP(-SIMULATION!$D$4*SIMULATION!$D$17))))</f>
        <v>2.1502502841390987</v>
      </c>
      <c r="L2713">
        <v>-0.52658857489116828</v>
      </c>
      <c r="M2713">
        <f t="shared" ca="1" si="42"/>
        <v>1.0179530513549611</v>
      </c>
    </row>
    <row r="2714" spans="1:13" x14ac:dyDescent="0.25">
      <c r="A2714" s="9"/>
      <c r="H2714" s="9"/>
      <c r="J2714">
        <v>12</v>
      </c>
      <c r="K2714">
        <f ca="1">SIMULATION!$D$3*SIMULATION!$D$17/$H2702/(SIMULATION!$D$17-$I2702)*(((EXP(-$I2702*$J2714))/(1-EXP(-SIMULATION!$D$4*$I2702)))-(EXP(-SIMULATION!$D$17*$J2714)/(1-EXP(-SIMULATION!$D$4*SIMULATION!$D$17))))</f>
        <v>2.0656181876198541</v>
      </c>
      <c r="L2714">
        <v>0.28051857079496578</v>
      </c>
      <c r="M2714">
        <f t="shared" ca="1" si="42"/>
        <v>2.6450624494190631</v>
      </c>
    </row>
    <row r="2715" spans="1:13" x14ac:dyDescent="0.25">
      <c r="A2715" s="9"/>
      <c r="H2715" s="9"/>
      <c r="J2715">
        <v>13</v>
      </c>
      <c r="K2715">
        <f ca="1">SIMULATION!$D$3*SIMULATION!$D$17/$H2702/(SIMULATION!$D$17-$I2702)*(((EXP(-$I2702*$J2715))/(1-EXP(-SIMULATION!$D$4*$I2702)))-(EXP(-SIMULATION!$D$17*$J2715)/(1-EXP(-SIMULATION!$D$4*SIMULATION!$D$17))))</f>
        <v>1.982628594570008</v>
      </c>
      <c r="L2715">
        <v>-0.32865783684371019</v>
      </c>
      <c r="M2715">
        <f t="shared" ca="1" si="42"/>
        <v>1.3310221694141438</v>
      </c>
    </row>
    <row r="2716" spans="1:13" x14ac:dyDescent="0.25">
      <c r="A2716" s="9"/>
      <c r="H2716" s="9"/>
      <c r="J2716">
        <v>14</v>
      </c>
      <c r="K2716">
        <f ca="1">SIMULATION!$D$3*SIMULATION!$D$17/$H2702/(SIMULATION!$D$17-$I2702)*(((EXP(-$I2702*$J2716))/(1-EXP(-SIMULATION!$D$4*$I2702)))-(EXP(-SIMULATION!$D$17*$J2716)/(1-EXP(-SIMULATION!$D$4*SIMULATION!$D$17))))</f>
        <v>1.901893948298317</v>
      </c>
      <c r="L2716">
        <v>-0.12882610943690923</v>
      </c>
      <c r="M2716">
        <f t="shared" ca="1" si="42"/>
        <v>1.6568803503774427</v>
      </c>
    </row>
    <row r="2717" spans="1:13" x14ac:dyDescent="0.25">
      <c r="A2717" s="9"/>
      <c r="H2717" s="9"/>
      <c r="J2717">
        <v>15</v>
      </c>
      <c r="K2717">
        <f ca="1">SIMULATION!$D$3*SIMULATION!$D$17/$H2702/(SIMULATION!$D$17-$I2702)*(((EXP(-$I2702*$J2717))/(1-EXP(-SIMULATION!$D$4*$I2702)))-(EXP(-SIMULATION!$D$17*$J2717)/(1-EXP(-SIMULATION!$D$4*SIMULATION!$D$17))))</f>
        <v>1.8237564398723998</v>
      </c>
      <c r="L2717">
        <v>-0.35521329105873667</v>
      </c>
      <c r="M2717">
        <f t="shared" ca="1" si="42"/>
        <v>1.1759339127757598</v>
      </c>
    </row>
    <row r="2718" spans="1:13" x14ac:dyDescent="0.25">
      <c r="A2718" s="9"/>
      <c r="H2718" s="9"/>
      <c r="J2718">
        <v>16</v>
      </c>
      <c r="K2718">
        <f ca="1">SIMULATION!$D$3*SIMULATION!$D$17/$H2702/(SIMULATION!$D$17-$I2702)*(((EXP(-$I2702*$J2718))/(1-EXP(-SIMULATION!$D$4*$I2702)))-(EXP(-SIMULATION!$D$17*$J2718)/(1-EXP(-SIMULATION!$D$4*SIMULATION!$D$17))))</f>
        <v>1.7483871784949483</v>
      </c>
      <c r="L2718">
        <v>-0.15872710246501121</v>
      </c>
      <c r="M2718">
        <f t="shared" ca="1" si="42"/>
        <v>1.4708707476654688</v>
      </c>
    </row>
    <row r="2719" spans="1:13" x14ac:dyDescent="0.25">
      <c r="A2719" s="9"/>
      <c r="H2719" s="9"/>
      <c r="J2719">
        <v>17</v>
      </c>
      <c r="K2719">
        <f ca="1">SIMULATION!$D$3*SIMULATION!$D$17/$H2702/(SIMULATION!$D$17-$I2702)*(((EXP(-$I2702*$J2719))/(1-EXP(-SIMULATION!$D$4*$I2702)))-(EXP(-SIMULATION!$D$17*$J2719)/(1-EXP(-SIMULATION!$D$4*SIMULATION!$D$17))))</f>
        <v>1.6758496543801273</v>
      </c>
      <c r="L2719">
        <v>-0.33717715756231936</v>
      </c>
      <c r="M2719">
        <f t="shared" ca="1" si="42"/>
        <v>1.1107914314144407</v>
      </c>
    </row>
    <row r="2720" spans="1:13" x14ac:dyDescent="0.25">
      <c r="A2720" s="9"/>
      <c r="H2720" s="9"/>
      <c r="J2720">
        <v>18</v>
      </c>
      <c r="K2720">
        <f ca="1">SIMULATION!$D$3*SIMULATION!$D$17/$H2702/(SIMULATION!$D$17-$I2702)*(((EXP(-$I2702*$J2720))/(1-EXP(-SIMULATION!$D$4*$I2702)))-(EXP(-SIMULATION!$D$17*$J2720)/(1-EXP(-SIMULATION!$D$4*SIMULATION!$D$17))))</f>
        <v>1.6061403230730975</v>
      </c>
      <c r="L2720">
        <v>0.12582906089393833</v>
      </c>
      <c r="M2720">
        <f t="shared" ca="1" si="42"/>
        <v>1.8082394515892721</v>
      </c>
    </row>
    <row r="2721" spans="1:13" x14ac:dyDescent="0.25">
      <c r="A2721" s="9"/>
      <c r="H2721" s="9"/>
      <c r="J2721">
        <v>19</v>
      </c>
      <c r="K2721">
        <f ca="1">SIMULATION!$D$3*SIMULATION!$D$17/$H2702/(SIMULATION!$D$17-$I2702)*(((EXP(-$I2702*$J2721))/(1-EXP(-SIMULATION!$D$4*$I2702)))-(EXP(-SIMULATION!$D$17*$J2721)/(1-EXP(-SIMULATION!$D$4*SIMULATION!$D$17))))</f>
        <v>1.5392145321570321</v>
      </c>
      <c r="L2721">
        <v>-0.17189810073844547</v>
      </c>
      <c r="M2721">
        <f t="shared" ca="1" si="42"/>
        <v>1.2746264774502234</v>
      </c>
    </row>
    <row r="2722" spans="1:13" x14ac:dyDescent="0.25">
      <c r="A2722" s="9"/>
      <c r="H2722" s="9"/>
      <c r="J2722">
        <v>20</v>
      </c>
      <c r="K2722">
        <f ca="1">SIMULATION!$D$3*SIMULATION!$D$17/$H2702/(SIMULATION!$D$17-$I2702)*(((EXP(-$I2702*$J2722))/(1-EXP(-SIMULATION!$D$4*$I2702)))-(EXP(-SIMULATION!$D$17*$J2722)/(1-EXP(-SIMULATION!$D$4*SIMULATION!$D$17))))</f>
        <v>1.47500305838107</v>
      </c>
      <c r="L2722">
        <v>-0.12699098632673872</v>
      </c>
      <c r="M2722">
        <f t="shared" ca="1" si="42"/>
        <v>1.2876909651623019</v>
      </c>
    </row>
    <row r="2723" spans="1:13" x14ac:dyDescent="0.25">
      <c r="A2723" s="9"/>
      <c r="H2723" s="9"/>
      <c r="J2723">
        <v>21</v>
      </c>
      <c r="K2723">
        <f ca="1">SIMULATION!$D$3*SIMULATION!$D$17/$H2702/(SIMULATION!$D$17-$I2702)*(((EXP(-$I2702*$J2723))/(1-EXP(-SIMULATION!$D$4*$I2702)))-(EXP(-SIMULATION!$D$17*$J2723)/(1-EXP(-SIMULATION!$D$4*SIMULATION!$D$17))))</f>
        <v>1.4134226309518116</v>
      </c>
      <c r="L2723">
        <v>7.7289720967760281E-2</v>
      </c>
      <c r="M2723">
        <f t="shared" ca="1" si="42"/>
        <v>1.5226656717075948</v>
      </c>
    </row>
    <row r="2724" spans="1:13" x14ac:dyDescent="0.25">
      <c r="A2724" s="9"/>
      <c r="H2724" s="9"/>
      <c r="J2724">
        <v>22</v>
      </c>
      <c r="K2724">
        <f ca="1">SIMULATION!$D$3*SIMULATION!$D$17/$H2702/(SIMULATION!$D$17-$I2702)*(((EXP(-$I2702*$J2724))/(1-EXP(-SIMULATION!$D$4*$I2702)))-(EXP(-SIMULATION!$D$17*$J2724)/(1-EXP(-SIMULATION!$D$4*SIMULATION!$D$17))))</f>
        <v>1.3543826041109444</v>
      </c>
      <c r="L2724">
        <v>4.5266300528617125E-2</v>
      </c>
      <c r="M2724">
        <f t="shared" ca="1" si="42"/>
        <v>1.4156904940993615</v>
      </c>
    </row>
    <row r="2725" spans="1:13" x14ac:dyDescent="0.25">
      <c r="A2725" s="9"/>
      <c r="H2725" s="9"/>
      <c r="J2725">
        <v>23</v>
      </c>
      <c r="K2725">
        <f ca="1">SIMULATION!$D$3*SIMULATION!$D$17/$H2702/(SIMULATION!$D$17-$I2702)*(((EXP(-$I2702*$J2725))/(1-EXP(-SIMULATION!$D$4*$I2702)))-(EXP(-SIMULATION!$D$17*$J2725)/(1-EXP(-SIMULATION!$D$4*SIMULATION!$D$17))))</f>
        <v>1.2977891650509015</v>
      </c>
      <c r="L2725">
        <v>0.13042059512839638</v>
      </c>
      <c r="M2725">
        <f t="shared" ca="1" si="42"/>
        <v>1.4670476003080246</v>
      </c>
    </row>
    <row r="2726" spans="1:13" x14ac:dyDescent="0.25">
      <c r="A2726" s="9"/>
      <c r="H2726" s="9"/>
      <c r="J2726">
        <v>24</v>
      </c>
      <c r="K2726">
        <f ca="1">SIMULATION!$D$3*SIMULATION!$D$17/$H2702/(SIMULATION!$D$17-$I2702)*(((EXP(-$I2702*$J2726))/(1-EXP(-SIMULATION!$D$4*$I2702)))-(EXP(-SIMULATION!$D$17*$J2726)/(1-EXP(-SIMULATION!$D$4*SIMULATION!$D$17))))</f>
        <v>1.2435479652601187</v>
      </c>
      <c r="L2726">
        <v>-0.39511193911167708</v>
      </c>
      <c r="M2726">
        <f t="shared" ca="1" si="42"/>
        <v>0.75220731732781276</v>
      </c>
    </row>
    <row r="2727" spans="1:13" x14ac:dyDescent="0.25">
      <c r="A2727" s="9">
        <v>110</v>
      </c>
      <c r="B2727" s="2">
        <f ca="1">NORMINV(RAND(),SIMULATION!D7,SIMULATION!D8)</f>
        <v>61.502301129340395</v>
      </c>
      <c r="C2727" s="2">
        <v>2</v>
      </c>
      <c r="D2727" s="2">
        <f ca="1">SIMULATION!$D$11*(1+(SIMULATION!$D$12*LN(1+$C2727)))*(1+(SIMULATION!$D$13*(($B2727/63.5)-1)))</f>
        <v>10.089708693569122</v>
      </c>
      <c r="E2727" s="2">
        <v>0.13128850412162463</v>
      </c>
      <c r="F2727" s="2">
        <f ca="1">D2727*(1+E2727)</f>
        <v>11.414371454970762</v>
      </c>
      <c r="G2727" s="2">
        <v>0.10884734358258613</v>
      </c>
      <c r="H2727" s="9">
        <f>SIMULATION!$D$15*EXP($G$2727)</f>
        <v>246.14120190973415</v>
      </c>
      <c r="I2727" s="2">
        <f ca="1">$F2727/$H2727</f>
        <v>4.6373266102587268E-2</v>
      </c>
      <c r="J2727">
        <v>0</v>
      </c>
      <c r="K2727">
        <f ca="1">SIMULATION!$D$3*SIMULATION!$D$17/$H2727/(SIMULATION!$D$17-$I2727)*(((EXP(-$I2727*$J2727))/(1-EXP(-SIMULATION!$D$4*$I2727)))-(EXP(-SIMULATION!$D$17*$J2727)/(1-EXP(-SIMULATION!$D$4*SIMULATION!$D$17))))</f>
        <v>1.2207004622843058</v>
      </c>
      <c r="L2727">
        <v>6.9567600060094867E-2</v>
      </c>
      <c r="M2727">
        <f t="shared" ca="1" si="42"/>
        <v>1.3056216638376734</v>
      </c>
    </row>
    <row r="2728" spans="1:13" x14ac:dyDescent="0.25">
      <c r="A2728" s="9"/>
      <c r="H2728" s="9"/>
      <c r="J2728">
        <v>1</v>
      </c>
      <c r="K2728">
        <f ca="1">SIMULATION!$D$3*SIMULATION!$D$17/$H2727/(SIMULATION!$D$17-$I2727)*(((EXP(-$I2727*$J2728))/(1-EXP(-SIMULATION!$D$4*$I2727)))-(EXP(-SIMULATION!$D$17*$J2728)/(1-EXP(-SIMULATION!$D$4*SIMULATION!$D$17))))</f>
        <v>1.9483092107163646</v>
      </c>
      <c r="L2728">
        <v>-0.35343835122776018</v>
      </c>
      <c r="M2728">
        <f t="shared" ca="1" si="42"/>
        <v>1.259702015598914</v>
      </c>
    </row>
    <row r="2729" spans="1:13" x14ac:dyDescent="0.25">
      <c r="A2729" s="9"/>
      <c r="H2729" s="9"/>
      <c r="J2729">
        <v>2</v>
      </c>
      <c r="K2729">
        <f ca="1">SIMULATION!$D$3*SIMULATION!$D$17/$H2727/(SIMULATION!$D$17-$I2727)*(((EXP(-$I2727*$J2729))/(1-EXP(-SIMULATION!$D$4*$I2727)))-(EXP(-SIMULATION!$D$17*$J2729)/(1-EXP(-SIMULATION!$D$4*SIMULATION!$D$17))))</f>
        <v>2.3617394247399313</v>
      </c>
      <c r="L2729">
        <v>0.2540350694579514</v>
      </c>
      <c r="M2729">
        <f t="shared" ca="1" si="42"/>
        <v>2.961704063545322</v>
      </c>
    </row>
    <row r="2730" spans="1:13" x14ac:dyDescent="0.25">
      <c r="A2730" s="9"/>
      <c r="H2730" s="9"/>
      <c r="J2730">
        <v>3</v>
      </c>
      <c r="K2730">
        <f ca="1">SIMULATION!$D$3*SIMULATION!$D$17/$H2727/(SIMULATION!$D$17-$I2727)*(((EXP(-$I2727*$J2730))/(1-EXP(-SIMULATION!$D$4*$I2727)))-(EXP(-SIMULATION!$D$17*$J2730)/(1-EXP(-SIMULATION!$D$4*SIMULATION!$D$17))))</f>
        <v>2.5762307835876399</v>
      </c>
      <c r="L2730">
        <v>0.12614689900269355</v>
      </c>
      <c r="M2730">
        <f t="shared" ca="1" si="42"/>
        <v>2.9012143080524999</v>
      </c>
    </row>
    <row r="2731" spans="1:13" x14ac:dyDescent="0.25">
      <c r="A2731" s="9"/>
      <c r="H2731" s="9"/>
      <c r="J2731">
        <v>4</v>
      </c>
      <c r="K2731">
        <f ca="1">SIMULATION!$D$3*SIMULATION!$D$17/$H2727/(SIMULATION!$D$17-$I2727)*(((EXP(-$I2727*$J2731))/(1-EXP(-SIMULATION!$D$4*$I2727)))-(EXP(-SIMULATION!$D$17*$J2731)/(1-EXP(-SIMULATION!$D$4*SIMULATION!$D$17))))</f>
        <v>2.6655231713969809</v>
      </c>
      <c r="L2731">
        <v>0.62548743416073893</v>
      </c>
      <c r="M2731">
        <f t="shared" ca="1" si="42"/>
        <v>4.3327744205700744</v>
      </c>
    </row>
    <row r="2732" spans="1:13" x14ac:dyDescent="0.25">
      <c r="A2732" s="9"/>
      <c r="H2732" s="9"/>
      <c r="J2732">
        <v>5</v>
      </c>
      <c r="K2732">
        <f ca="1">SIMULATION!$D$3*SIMULATION!$D$17/$H2727/(SIMULATION!$D$17-$I2727)*(((EXP(-$I2727*$J2732))/(1-EXP(-SIMULATION!$D$4*$I2727)))-(EXP(-SIMULATION!$D$17*$J2732)/(1-EXP(-SIMULATION!$D$4*SIMULATION!$D$17))))</f>
        <v>2.6767673127710183</v>
      </c>
      <c r="L2732">
        <v>7.8104137644682659E-2</v>
      </c>
      <c r="M2732">
        <f t="shared" ca="1" si="42"/>
        <v>2.8858339154104735</v>
      </c>
    </row>
    <row r="2733" spans="1:13" x14ac:dyDescent="0.25">
      <c r="A2733" s="9"/>
      <c r="H2733" s="9"/>
      <c r="J2733">
        <v>6</v>
      </c>
      <c r="K2733">
        <f ca="1">SIMULATION!$D$3*SIMULATION!$D$17/$H2727/(SIMULATION!$D$17-$I2727)*(((EXP(-$I2727*$J2733))/(1-EXP(-SIMULATION!$D$4*$I2727)))-(EXP(-SIMULATION!$D$17*$J2733)/(1-EXP(-SIMULATION!$D$4*SIMULATION!$D$17))))</f>
        <v>2.6400796472231298</v>
      </c>
      <c r="L2733">
        <v>1.6960361382916673E-3</v>
      </c>
      <c r="M2733">
        <f t="shared" ca="1" si="42"/>
        <v>2.6445573177127883</v>
      </c>
    </row>
    <row r="2734" spans="1:13" x14ac:dyDescent="0.25">
      <c r="A2734" s="9"/>
      <c r="H2734" s="9"/>
      <c r="J2734">
        <v>7</v>
      </c>
      <c r="K2734">
        <f ca="1">SIMULATION!$D$3*SIMULATION!$D$17/$H2727/(SIMULATION!$D$17-$I2727)*(((EXP(-$I2727*$J2734))/(1-EXP(-SIMULATION!$D$4*$I2727)))-(EXP(-SIMULATION!$D$17*$J2734)/(1-EXP(-SIMULATION!$D$4*SIMULATION!$D$17))))</f>
        <v>2.5746651119777657</v>
      </c>
      <c r="L2734">
        <v>-0.19816612924166735</v>
      </c>
      <c r="M2734">
        <f t="shared" ca="1" si="42"/>
        <v>2.0644536926435677</v>
      </c>
    </row>
    <row r="2735" spans="1:13" x14ac:dyDescent="0.25">
      <c r="A2735" s="9"/>
      <c r="H2735" s="9"/>
      <c r="J2735">
        <v>8</v>
      </c>
      <c r="K2735">
        <f ca="1">SIMULATION!$D$3*SIMULATION!$D$17/$H2727/(SIMULATION!$D$17-$I2727)*(((EXP(-$I2727*$J2735))/(1-EXP(-SIMULATION!$D$4*$I2727)))-(EXP(-SIMULATION!$D$17*$J2735)/(1-EXP(-SIMULATION!$D$4*SIMULATION!$D$17))))</f>
        <v>2.4927405667664786</v>
      </c>
      <c r="L2735">
        <v>0.18956400923299585</v>
      </c>
      <c r="M2735">
        <f t="shared" ca="1" si="42"/>
        <v>2.9652744625804623</v>
      </c>
    </row>
    <row r="2736" spans="1:13" x14ac:dyDescent="0.25">
      <c r="A2736" s="9"/>
      <c r="H2736" s="9"/>
      <c r="J2736">
        <v>9</v>
      </c>
      <c r="K2736">
        <f ca="1">SIMULATION!$D$3*SIMULATION!$D$17/$H2727/(SIMULATION!$D$17-$I2727)*(((EXP(-$I2727*$J2736))/(1-EXP(-SIMULATION!$D$4*$I2727)))-(EXP(-SIMULATION!$D$17*$J2736)/(1-EXP(-SIMULATION!$D$4*SIMULATION!$D$17))))</f>
        <v>2.4020488258243486</v>
      </c>
      <c r="L2736">
        <v>-0.20335490458877095</v>
      </c>
      <c r="M2736">
        <f t="shared" ca="1" si="42"/>
        <v>1.913580416031269</v>
      </c>
    </row>
    <row r="2737" spans="1:13" x14ac:dyDescent="0.25">
      <c r="A2737" s="9"/>
      <c r="H2737" s="9"/>
      <c r="J2737">
        <v>10</v>
      </c>
      <c r="K2737">
        <f ca="1">SIMULATION!$D$3*SIMULATION!$D$17/$H2727/(SIMULATION!$D$17-$I2727)*(((EXP(-$I2727*$J2737))/(1-EXP(-SIMULATION!$D$4*$I2727)))-(EXP(-SIMULATION!$D$17*$J2737)/(1-EXP(-SIMULATION!$D$4*SIMULATION!$D$17))))</f>
        <v>2.3074695255505544</v>
      </c>
      <c r="L2737">
        <v>-0.28840305564149443</v>
      </c>
      <c r="M2737">
        <f t="shared" ca="1" si="42"/>
        <v>1.641988263582145</v>
      </c>
    </row>
    <row r="2738" spans="1:13" x14ac:dyDescent="0.25">
      <c r="A2738" s="9"/>
      <c r="H2738" s="9"/>
      <c r="J2738">
        <v>11</v>
      </c>
      <c r="K2738">
        <f ca="1">SIMULATION!$D$3*SIMULATION!$D$17/$H2727/(SIMULATION!$D$17-$I2727)*(((EXP(-$I2727*$J2738))/(1-EXP(-SIMULATION!$D$4*$I2727)))-(EXP(-SIMULATION!$D$17*$J2738)/(1-EXP(-SIMULATION!$D$4*SIMULATION!$D$17))))</f>
        <v>2.212051230923763</v>
      </c>
      <c r="L2738">
        <v>-0.46196497812901877</v>
      </c>
      <c r="M2738">
        <f t="shared" ca="1" si="42"/>
        <v>1.190161032409798</v>
      </c>
    </row>
    <row r="2739" spans="1:13" x14ac:dyDescent="0.25">
      <c r="A2739" s="9"/>
      <c r="H2739" s="9"/>
      <c r="J2739">
        <v>12</v>
      </c>
      <c r="K2739">
        <f ca="1">SIMULATION!$D$3*SIMULATION!$D$17/$H2727/(SIMULATION!$D$17-$I2727)*(((EXP(-$I2727*$J2739))/(1-EXP(-SIMULATION!$D$4*$I2727)))-(EXP(-SIMULATION!$D$17*$J2739)/(1-EXP(-SIMULATION!$D$4*SIMULATION!$D$17))))</f>
        <v>2.1176726656680755</v>
      </c>
      <c r="L2739">
        <v>-0.11905799852513518</v>
      </c>
      <c r="M2739">
        <f t="shared" ca="1" si="42"/>
        <v>1.8655467965622468</v>
      </c>
    </row>
    <row r="2740" spans="1:13" x14ac:dyDescent="0.25">
      <c r="A2740" s="9"/>
      <c r="H2740" s="9"/>
      <c r="J2740">
        <v>13</v>
      </c>
      <c r="K2740">
        <f ca="1">SIMULATION!$D$3*SIMULATION!$D$17/$H2727/(SIMULATION!$D$17-$I2727)*(((EXP(-$I2727*$J2740))/(1-EXP(-SIMULATION!$D$4*$I2727)))-(EXP(-SIMULATION!$D$17*$J2740)/(1-EXP(-SIMULATION!$D$4*SIMULATION!$D$17))))</f>
        <v>2.0254662835585715</v>
      </c>
      <c r="L2740">
        <v>0.15371692081654345</v>
      </c>
      <c r="M2740">
        <f t="shared" ca="1" si="42"/>
        <v>2.3368147238849231</v>
      </c>
    </row>
    <row r="2741" spans="1:13" x14ac:dyDescent="0.25">
      <c r="A2741" s="9"/>
      <c r="H2741" s="9"/>
      <c r="J2741">
        <v>14</v>
      </c>
      <c r="K2741">
        <f ca="1">SIMULATION!$D$3*SIMULATION!$D$17/$H2727/(SIMULATION!$D$17-$I2727)*(((EXP(-$I2727*$J2741))/(1-EXP(-SIMULATION!$D$4*$I2727)))-(EXP(-SIMULATION!$D$17*$J2741)/(1-EXP(-SIMULATION!$D$4*SIMULATION!$D$17))))</f>
        <v>1.9360895494570014</v>
      </c>
      <c r="L2741">
        <v>-0.14234781934567173</v>
      </c>
      <c r="M2741">
        <f t="shared" ca="1" si="42"/>
        <v>1.6604914240338531</v>
      </c>
    </row>
    <row r="2742" spans="1:13" x14ac:dyDescent="0.25">
      <c r="A2742" s="9"/>
      <c r="H2742" s="9"/>
      <c r="J2742">
        <v>15</v>
      </c>
      <c r="K2742">
        <f ca="1">SIMULATION!$D$3*SIMULATION!$D$17/$H2727/(SIMULATION!$D$17-$I2727)*(((EXP(-$I2727*$J2742))/(1-EXP(-SIMULATION!$D$4*$I2727)))-(EXP(-SIMULATION!$D$17*$J2742)/(1-EXP(-SIMULATION!$D$4*SIMULATION!$D$17))))</f>
        <v>1.8498986360121767</v>
      </c>
      <c r="L2742">
        <v>-0.49953079946360091</v>
      </c>
      <c r="M2742">
        <f t="shared" ca="1" si="42"/>
        <v>0.9258172914383892</v>
      </c>
    </row>
    <row r="2743" spans="1:13" x14ac:dyDescent="0.25">
      <c r="A2743" s="9"/>
      <c r="H2743" s="9"/>
      <c r="J2743">
        <v>16</v>
      </c>
      <c r="K2743">
        <f ca="1">SIMULATION!$D$3*SIMULATION!$D$17/$H2727/(SIMULATION!$D$17-$I2727)*(((EXP(-$I2727*$J2743))/(1-EXP(-SIMULATION!$D$4*$I2727)))-(EXP(-SIMULATION!$D$17*$J2743)/(1-EXP(-SIMULATION!$D$4*SIMULATION!$D$17))))</f>
        <v>1.7670595926002695</v>
      </c>
      <c r="L2743">
        <v>-0.1786275892944848</v>
      </c>
      <c r="M2743">
        <f t="shared" ca="1" si="42"/>
        <v>1.4514139974343887</v>
      </c>
    </row>
    <row r="2744" spans="1:13" x14ac:dyDescent="0.25">
      <c r="A2744" s="9"/>
      <c r="H2744" s="9"/>
      <c r="J2744">
        <v>17</v>
      </c>
      <c r="K2744">
        <f ca="1">SIMULATION!$D$3*SIMULATION!$D$17/$H2727/(SIMULATION!$D$17-$I2727)*(((EXP(-$I2727*$J2744))/(1-EXP(-SIMULATION!$D$4*$I2727)))-(EXP(-SIMULATION!$D$17*$J2744)/(1-EXP(-SIMULATION!$D$4*SIMULATION!$D$17))))</f>
        <v>1.687619451308072</v>
      </c>
      <c r="L2744">
        <v>1.0466568275959341E-2</v>
      </c>
      <c r="M2744">
        <f t="shared" ca="1" si="42"/>
        <v>1.7052830355190249</v>
      </c>
    </row>
    <row r="2745" spans="1:13" x14ac:dyDescent="0.25">
      <c r="A2745" s="9"/>
      <c r="H2745" s="9"/>
      <c r="J2745">
        <v>18</v>
      </c>
      <c r="K2745">
        <f ca="1">SIMULATION!$D$3*SIMULATION!$D$17/$H2727/(SIMULATION!$D$17-$I2727)*(((EXP(-$I2727*$J2745))/(1-EXP(-SIMULATION!$D$4*$I2727)))-(EXP(-SIMULATION!$D$17*$J2745)/(1-EXP(-SIMULATION!$D$4*SIMULATION!$D$17))))</f>
        <v>1.6115516656626396</v>
      </c>
      <c r="L2745">
        <v>-6.9181827402378743E-2</v>
      </c>
      <c r="M2745">
        <f t="shared" ca="1" si="42"/>
        <v>1.5000615764787508</v>
      </c>
    </row>
    <row r="2746" spans="1:13" x14ac:dyDescent="0.25">
      <c r="A2746" s="9"/>
      <c r="H2746" s="9"/>
      <c r="J2746">
        <v>19</v>
      </c>
      <c r="K2746">
        <f ca="1">SIMULATION!$D$3*SIMULATION!$D$17/$H2727/(SIMULATION!$D$17-$I2727)*(((EXP(-$I2727*$J2746))/(1-EXP(-SIMULATION!$D$4*$I2727)))-(EXP(-SIMULATION!$D$17*$J2746)/(1-EXP(-SIMULATION!$D$4*SIMULATION!$D$17))))</f>
        <v>1.5387851069488574</v>
      </c>
      <c r="L2746">
        <v>-2.535032171200402E-2</v>
      </c>
      <c r="M2746">
        <f t="shared" ca="1" si="42"/>
        <v>1.4997764094420634</v>
      </c>
    </row>
    <row r="2747" spans="1:13" x14ac:dyDescent="0.25">
      <c r="A2747" s="9"/>
      <c r="H2747" s="9"/>
      <c r="J2747">
        <v>20</v>
      </c>
      <c r="K2747">
        <f ca="1">SIMULATION!$D$3*SIMULATION!$D$17/$H2727/(SIMULATION!$D$17-$I2727)*(((EXP(-$I2727*$J2747))/(1-EXP(-SIMULATION!$D$4*$I2727)))-(EXP(-SIMULATION!$D$17*$J2747)/(1-EXP(-SIMULATION!$D$4*SIMULATION!$D$17))))</f>
        <v>1.4692225293550807</v>
      </c>
      <c r="L2747">
        <v>-0.44175649569654735</v>
      </c>
      <c r="M2747">
        <f t="shared" ca="1" si="42"/>
        <v>0.8201839333887625</v>
      </c>
    </row>
    <row r="2748" spans="1:13" x14ac:dyDescent="0.25">
      <c r="A2748" s="9"/>
      <c r="H2748" s="9"/>
      <c r="J2748">
        <v>21</v>
      </c>
      <c r="K2748">
        <f ca="1">SIMULATION!$D$3*SIMULATION!$D$17/$H2727/(SIMULATION!$D$17-$I2727)*(((EXP(-$I2727*$J2748))/(1-EXP(-SIMULATION!$D$4*$I2727)))-(EXP(-SIMULATION!$D$17*$J2748)/(1-EXP(-SIMULATION!$D$4*SIMULATION!$D$17))))</f>
        <v>1.4027522917626947</v>
      </c>
      <c r="L2748">
        <v>-0.30632627355720099</v>
      </c>
      <c r="M2748">
        <f t="shared" ca="1" si="42"/>
        <v>0.97305240950320482</v>
      </c>
    </row>
    <row r="2749" spans="1:13" x14ac:dyDescent="0.25">
      <c r="A2749" s="9"/>
      <c r="H2749" s="9"/>
      <c r="J2749">
        <v>22</v>
      </c>
      <c r="K2749">
        <f ca="1">SIMULATION!$D$3*SIMULATION!$D$17/$H2727/(SIMULATION!$D$17-$I2727)*(((EXP(-$I2727*$J2749))/(1-EXP(-SIMULATION!$D$4*$I2727)))-(EXP(-SIMULATION!$D$17*$J2749)/(1-EXP(-SIMULATION!$D$4*SIMULATION!$D$17))))</f>
        <v>1.3392557632649147</v>
      </c>
      <c r="L2749">
        <v>0.21148287158791859</v>
      </c>
      <c r="M2749">
        <f t="shared" ca="1" si="42"/>
        <v>1.6224854178708485</v>
      </c>
    </row>
    <row r="2750" spans="1:13" x14ac:dyDescent="0.25">
      <c r="A2750" s="9"/>
      <c r="H2750" s="9"/>
      <c r="J2750">
        <v>23</v>
      </c>
      <c r="K2750">
        <f ca="1">SIMULATION!$D$3*SIMULATION!$D$17/$H2727/(SIMULATION!$D$17-$I2727)*(((EXP(-$I2727*$J2750))/(1-EXP(-SIMULATION!$D$4*$I2727)))-(EXP(-SIMULATION!$D$17*$J2750)/(1-EXP(-SIMULATION!$D$4*SIMULATION!$D$17))))</f>
        <v>1.2786119675218486</v>
      </c>
      <c r="L2750">
        <v>0.33093635149964978</v>
      </c>
      <c r="M2750">
        <f t="shared" ca="1" si="42"/>
        <v>1.7017511470373179</v>
      </c>
    </row>
    <row r="2751" spans="1:13" x14ac:dyDescent="0.25">
      <c r="A2751" s="9"/>
      <c r="H2751" s="9"/>
      <c r="J2751">
        <v>24</v>
      </c>
      <c r="K2751">
        <f ca="1">SIMULATION!$D$3*SIMULATION!$D$17/$H2727/(SIMULATION!$D$17-$I2727)*(((EXP(-$I2727*$J2751))/(1-EXP(-SIMULATION!$D$4*$I2727)))-(EXP(-SIMULATION!$D$17*$J2751)/(1-EXP(-SIMULATION!$D$4*SIMULATION!$D$17))))</f>
        <v>1.2207004622843058</v>
      </c>
      <c r="L2751">
        <v>-8.8281211186486519E-2</v>
      </c>
      <c r="M2751">
        <f t="shared" ca="1" si="42"/>
        <v>1.1129355469779432</v>
      </c>
    </row>
    <row r="2752" spans="1:13" x14ac:dyDescent="0.25">
      <c r="A2752" s="9">
        <v>111</v>
      </c>
      <c r="B2752" s="2">
        <f ca="1">NORMINV(RAND(),SIMULATION!D7,SIMULATION!D8)</f>
        <v>71.373699036216493</v>
      </c>
      <c r="C2752" s="2">
        <v>2</v>
      </c>
      <c r="D2752" s="2">
        <f ca="1">SIMULATION!$D$11*(1+(SIMULATION!$D$12*LN(1+$C2752)))*(1+(SIMULATION!$D$13*(($B2752/63.5)-1)))</f>
        <v>10.822775850750563</v>
      </c>
      <c r="E2752" s="2">
        <v>0.39622344610533466</v>
      </c>
      <c r="F2752" s="2">
        <f ca="1">D2752*(1+E2752)</f>
        <v>15.111013394760548</v>
      </c>
      <c r="G2752" s="2">
        <v>0.67327495988651032</v>
      </c>
      <c r="H2752" s="9">
        <f>SIMULATION!$D$15*EXP($G$2752)</f>
        <v>432.82477917448074</v>
      </c>
      <c r="I2752" s="2">
        <f ca="1">$F2752/$H2752</f>
        <v>3.4912542261516369E-2</v>
      </c>
      <c r="J2752">
        <v>0</v>
      </c>
      <c r="K2752">
        <f ca="1">SIMULATION!$D$3*SIMULATION!$D$17/$H2752/(SIMULATION!$D$17-$I2752)*(((EXP(-$I2752*$J2752))/(1-EXP(-SIMULATION!$D$4*$I2752)))-(EXP(-SIMULATION!$D$17*$J2752)/(1-EXP(-SIMULATION!$D$4*SIMULATION!$D$17))))</f>
        <v>1.0513549697269935</v>
      </c>
      <c r="L2752">
        <v>0.1195866223222407</v>
      </c>
      <c r="M2752">
        <f t="shared" ca="1" si="42"/>
        <v>1.1770829594183461</v>
      </c>
    </row>
    <row r="2753" spans="1:13" x14ac:dyDescent="0.25">
      <c r="A2753" s="9"/>
      <c r="H2753" s="9"/>
      <c r="J2753">
        <v>1</v>
      </c>
      <c r="K2753">
        <f ca="1">SIMULATION!$D$3*SIMULATION!$D$17/$H2752/(SIMULATION!$D$17-$I2752)*(((EXP(-$I2752*$J2753))/(1-EXP(-SIMULATION!$D$4*$I2752)))-(EXP(-SIMULATION!$D$17*$J2753)/(1-EXP(-SIMULATION!$D$4*SIMULATION!$D$17))))</f>
        <v>1.4632516816742462</v>
      </c>
      <c r="L2753">
        <v>0.43149223353544502</v>
      </c>
      <c r="M2753">
        <f t="shared" ca="1" si="42"/>
        <v>2.0946334180243626</v>
      </c>
    </row>
    <row r="2754" spans="1:13" x14ac:dyDescent="0.25">
      <c r="A2754" s="9"/>
      <c r="H2754" s="9"/>
      <c r="J2754">
        <v>2</v>
      </c>
      <c r="K2754">
        <f ca="1">SIMULATION!$D$3*SIMULATION!$D$17/$H2752/(SIMULATION!$D$17-$I2752)*(((EXP(-$I2752*$J2754))/(1-EXP(-SIMULATION!$D$4*$I2752)))-(EXP(-SIMULATION!$D$17*$J2754)/(1-EXP(-SIMULATION!$D$4*SIMULATION!$D$17))))</f>
        <v>1.7001166320128482</v>
      </c>
      <c r="L2754">
        <v>-0.10882475781306247</v>
      </c>
      <c r="M2754">
        <f t="shared" ca="1" si="42"/>
        <v>1.5151018512800907</v>
      </c>
    </row>
    <row r="2755" spans="1:13" x14ac:dyDescent="0.25">
      <c r="A2755" s="9"/>
      <c r="H2755" s="9"/>
      <c r="J2755">
        <v>3</v>
      </c>
      <c r="K2755">
        <f ca="1">SIMULATION!$D$3*SIMULATION!$D$17/$H2752/(SIMULATION!$D$17-$I2752)*(((EXP(-$I2752*$J2755))/(1-EXP(-SIMULATION!$D$4*$I2752)))-(EXP(-SIMULATION!$D$17*$J2755)/(1-EXP(-SIMULATION!$D$4*SIMULATION!$D$17))))</f>
        <v>1.8257463890954346</v>
      </c>
      <c r="L2755">
        <v>-7.5550131558842243E-2</v>
      </c>
      <c r="M2755">
        <f t="shared" ref="M2755:M2818" ca="1" si="43">$K2755*(1+$L2755)</f>
        <v>1.6878110092061933</v>
      </c>
    </row>
    <row r="2756" spans="1:13" x14ac:dyDescent="0.25">
      <c r="A2756" s="9"/>
      <c r="H2756" s="9"/>
      <c r="J2756">
        <v>4</v>
      </c>
      <c r="K2756">
        <f ca="1">SIMULATION!$D$3*SIMULATION!$D$17/$H2752/(SIMULATION!$D$17-$I2752)*(((EXP(-$I2752*$J2756))/(1-EXP(-SIMULATION!$D$4*$I2752)))-(EXP(-SIMULATION!$D$17*$J2756)/(1-EXP(-SIMULATION!$D$4*SIMULATION!$D$17))))</f>
        <v>1.8809914545176394</v>
      </c>
      <c r="L2756">
        <v>0.11374290577783061</v>
      </c>
      <c r="M2756">
        <f t="shared" ca="1" si="43"/>
        <v>2.0949408882977436</v>
      </c>
    </row>
    <row r="2757" spans="1:13" x14ac:dyDescent="0.25">
      <c r="A2757" s="9"/>
      <c r="H2757" s="9"/>
      <c r="J2757">
        <v>5</v>
      </c>
      <c r="K2757">
        <f ca="1">SIMULATION!$D$3*SIMULATION!$D$17/$H2752/(SIMULATION!$D$17-$I2752)*(((EXP(-$I2752*$J2757))/(1-EXP(-SIMULATION!$D$4*$I2752)))-(EXP(-SIMULATION!$D$17*$J2757)/(1-EXP(-SIMULATION!$D$4*SIMULATION!$D$17))))</f>
        <v>1.8919990273437326</v>
      </c>
      <c r="L2757">
        <v>-0.3889953326283051</v>
      </c>
      <c r="M2757">
        <f t="shared" ca="1" si="43"/>
        <v>1.1560202363697276</v>
      </c>
    </row>
    <row r="2758" spans="1:13" x14ac:dyDescent="0.25">
      <c r="A2758" s="9"/>
      <c r="H2758" s="9"/>
      <c r="J2758">
        <v>6</v>
      </c>
      <c r="K2758">
        <f ca="1">SIMULATION!$D$3*SIMULATION!$D$17/$H2752/(SIMULATION!$D$17-$I2752)*(((EXP(-$I2752*$J2758))/(1-EXP(-SIMULATION!$D$4*$I2752)))-(EXP(-SIMULATION!$D$17*$J2758)/(1-EXP(-SIMULATION!$D$4*SIMULATION!$D$17))))</f>
        <v>1.8754951299857807</v>
      </c>
      <c r="L2758">
        <v>0.27382378630230214</v>
      </c>
      <c r="M2758">
        <f t="shared" ca="1" si="43"/>
        <v>2.3890503076700154</v>
      </c>
    </row>
    <row r="2759" spans="1:13" x14ac:dyDescent="0.25">
      <c r="A2759" s="9"/>
      <c r="H2759" s="9"/>
      <c r="J2759">
        <v>7</v>
      </c>
      <c r="K2759">
        <f ca="1">SIMULATION!$D$3*SIMULATION!$D$17/$H2752/(SIMULATION!$D$17-$I2752)*(((EXP(-$I2752*$J2759))/(1-EXP(-SIMULATION!$D$4*$I2752)))-(EXP(-SIMULATION!$D$17*$J2759)/(1-EXP(-SIMULATION!$D$4*SIMULATION!$D$17))))</f>
        <v>1.842169486445782</v>
      </c>
      <c r="L2759">
        <v>-3.9943011618384844E-2</v>
      </c>
      <c r="M2759">
        <f t="shared" ca="1" si="43"/>
        <v>1.768587689245644</v>
      </c>
    </row>
    <row r="2760" spans="1:13" x14ac:dyDescent="0.25">
      <c r="A2760" s="9"/>
      <c r="H2760" s="9"/>
      <c r="J2760">
        <v>8</v>
      </c>
      <c r="K2760">
        <f ca="1">SIMULATION!$D$3*SIMULATION!$D$17/$H2752/(SIMULATION!$D$17-$I2752)*(((EXP(-$I2752*$J2760))/(1-EXP(-SIMULATION!$D$4*$I2752)))-(EXP(-SIMULATION!$D$17*$J2760)/(1-EXP(-SIMULATION!$D$4*SIMULATION!$D$17))))</f>
        <v>1.7988445994581053</v>
      </c>
      <c r="L2760">
        <v>-0.26580426676100993</v>
      </c>
      <c r="M2760">
        <f t="shared" ca="1" si="43"/>
        <v>1.3207040296821411</v>
      </c>
    </row>
    <row r="2761" spans="1:13" x14ac:dyDescent="0.25">
      <c r="A2761" s="9"/>
      <c r="H2761" s="9"/>
      <c r="J2761">
        <v>9</v>
      </c>
      <c r="K2761">
        <f ca="1">SIMULATION!$D$3*SIMULATION!$D$17/$H2752/(SIMULATION!$D$17-$I2752)*(((EXP(-$I2752*$J2761))/(1-EXP(-SIMULATION!$D$4*$I2752)))-(EXP(-SIMULATION!$D$17*$J2761)/(1-EXP(-SIMULATION!$D$4*SIMULATION!$D$17))))</f>
        <v>1.7498657139734841</v>
      </c>
      <c r="L2761">
        <v>0.26502393973943938</v>
      </c>
      <c r="M2761">
        <f t="shared" ca="1" si="43"/>
        <v>2.2136220195057037</v>
      </c>
    </row>
    <row r="2762" spans="1:13" x14ac:dyDescent="0.25">
      <c r="A2762" s="9"/>
      <c r="H2762" s="9"/>
      <c r="J2762">
        <v>10</v>
      </c>
      <c r="K2762">
        <f ca="1">SIMULATION!$D$3*SIMULATION!$D$17/$H2752/(SIMULATION!$D$17-$I2752)*(((EXP(-$I2752*$J2762))/(1-EXP(-SIMULATION!$D$4*$I2752)))-(EXP(-SIMULATION!$D$17*$J2762)/(1-EXP(-SIMULATION!$D$4*SIMULATION!$D$17))))</f>
        <v>1.6979915068567766</v>
      </c>
      <c r="L2762">
        <v>-0.67504316539382125</v>
      </c>
      <c r="M2762">
        <f t="shared" ca="1" si="43"/>
        <v>0.55177394525635381</v>
      </c>
    </row>
    <row r="2763" spans="1:13" x14ac:dyDescent="0.25">
      <c r="A2763" s="9"/>
      <c r="H2763" s="9"/>
      <c r="J2763">
        <v>11</v>
      </c>
      <c r="K2763">
        <f ca="1">SIMULATION!$D$3*SIMULATION!$D$17/$H2752/(SIMULATION!$D$17-$I2752)*(((EXP(-$I2752*$J2763))/(1-EXP(-SIMULATION!$D$4*$I2752)))-(EXP(-SIMULATION!$D$17*$J2763)/(1-EXP(-SIMULATION!$D$4*SIMULATION!$D$17))))</f>
        <v>1.6449648309421816</v>
      </c>
      <c r="L2763">
        <v>0.3734181239864055</v>
      </c>
      <c r="M2763">
        <f t="shared" ca="1" si="43"/>
        <v>2.259224512136226</v>
      </c>
    </row>
    <row r="2764" spans="1:13" x14ac:dyDescent="0.25">
      <c r="A2764" s="9"/>
      <c r="H2764" s="9"/>
      <c r="J2764">
        <v>12</v>
      </c>
      <c r="K2764">
        <f ca="1">SIMULATION!$D$3*SIMULATION!$D$17/$H2752/(SIMULATION!$D$17-$I2752)*(((EXP(-$I2752*$J2764))/(1-EXP(-SIMULATION!$D$4*$I2752)))-(EXP(-SIMULATION!$D$17*$J2764)/(1-EXP(-SIMULATION!$D$4*SIMULATION!$D$17))))</f>
        <v>1.5918784312353536</v>
      </c>
      <c r="L2764">
        <v>-0.36646912555011879</v>
      </c>
      <c r="M2764">
        <f t="shared" ca="1" si="43"/>
        <v>1.0085041345584387</v>
      </c>
    </row>
    <row r="2765" spans="1:13" x14ac:dyDescent="0.25">
      <c r="A2765" s="9"/>
      <c r="H2765" s="9"/>
      <c r="J2765">
        <v>13</v>
      </c>
      <c r="K2765">
        <f ca="1">SIMULATION!$D$3*SIMULATION!$D$17/$H2752/(SIMULATION!$D$17-$I2752)*(((EXP(-$I2752*$J2765))/(1-EXP(-SIMULATION!$D$4*$I2752)))-(EXP(-SIMULATION!$D$17*$J2765)/(1-EXP(-SIMULATION!$D$4*SIMULATION!$D$17))))</f>
        <v>1.5394092753345159</v>
      </c>
      <c r="L2765">
        <v>-0.13974251758368028</v>
      </c>
      <c r="M2765">
        <f t="shared" ca="1" si="43"/>
        <v>1.3242883476076017</v>
      </c>
    </row>
    <row r="2766" spans="1:13" x14ac:dyDescent="0.25">
      <c r="A2766" s="9"/>
      <c r="H2766" s="9"/>
      <c r="J2766">
        <v>14</v>
      </c>
      <c r="K2766">
        <f ca="1">SIMULATION!$D$3*SIMULATION!$D$17/$H2752/(SIMULATION!$D$17-$I2752)*(((EXP(-$I2752*$J2766))/(1-EXP(-SIMULATION!$D$4*$I2752)))-(EXP(-SIMULATION!$D$17*$J2766)/(1-EXP(-SIMULATION!$D$4*SIMULATION!$D$17))))</f>
        <v>1.4879686896622828</v>
      </c>
      <c r="L2766">
        <v>-0.36463004481114575</v>
      </c>
      <c r="M2766">
        <f t="shared" ca="1" si="43"/>
        <v>0.94541059967314289</v>
      </c>
    </row>
    <row r="2767" spans="1:13" x14ac:dyDescent="0.25">
      <c r="A2767" s="9"/>
      <c r="H2767" s="9"/>
      <c r="J2767">
        <v>15</v>
      </c>
      <c r="K2767">
        <f ca="1">SIMULATION!$D$3*SIMULATION!$D$17/$H2752/(SIMULATION!$D$17-$I2752)*(((EXP(-$I2752*$J2767))/(1-EXP(-SIMULATION!$D$4*$I2752)))-(EXP(-SIMULATION!$D$17*$J2767)/(1-EXP(-SIMULATION!$D$4*SIMULATION!$D$17))))</f>
        <v>1.4377985429911671</v>
      </c>
      <c r="L2767">
        <v>-8.3478717712457975E-2</v>
      </c>
      <c r="M2767">
        <f t="shared" ca="1" si="43"/>
        <v>1.3177729642934242</v>
      </c>
    </row>
    <row r="2768" spans="1:13" x14ac:dyDescent="0.25">
      <c r="A2768" s="9"/>
      <c r="H2768" s="9"/>
      <c r="J2768">
        <v>16</v>
      </c>
      <c r="K2768">
        <f ca="1">SIMULATION!$D$3*SIMULATION!$D$17/$H2752/(SIMULATION!$D$17-$I2752)*(((EXP(-$I2752*$J2768))/(1-EXP(-SIMULATION!$D$4*$I2752)))-(EXP(-SIMULATION!$D$17*$J2768)/(1-EXP(-SIMULATION!$D$4*SIMULATION!$D$17))))</f>
        <v>1.3890328567057855</v>
      </c>
      <c r="L2768">
        <v>0.19314931125443768</v>
      </c>
      <c r="M2768">
        <f t="shared" ca="1" si="43"/>
        <v>1.6573235962882922</v>
      </c>
    </row>
    <row r="2769" spans="1:13" x14ac:dyDescent="0.25">
      <c r="A2769" s="9"/>
      <c r="H2769" s="9"/>
      <c r="J2769">
        <v>17</v>
      </c>
      <c r="K2769">
        <f ca="1">SIMULATION!$D$3*SIMULATION!$D$17/$H2752/(SIMULATION!$D$17-$I2752)*(((EXP(-$I2752*$J2769))/(1-EXP(-SIMULATION!$D$4*$I2752)))-(EXP(-SIMULATION!$D$17*$J2769)/(1-EXP(-SIMULATION!$D$4*SIMULATION!$D$17))))</f>
        <v>1.3417372605870395</v>
      </c>
      <c r="L2769">
        <v>-0.11454796996055504</v>
      </c>
      <c r="M2769">
        <f t="shared" ca="1" si="43"/>
        <v>1.1880439811663579</v>
      </c>
    </row>
    <row r="2770" spans="1:13" x14ac:dyDescent="0.25">
      <c r="A2770" s="9"/>
      <c r="H2770" s="9"/>
      <c r="J2770">
        <v>18</v>
      </c>
      <c r="K2770">
        <f ca="1">SIMULATION!$D$3*SIMULATION!$D$17/$H2752/(SIMULATION!$D$17-$I2752)*(((EXP(-$I2752*$J2770))/(1-EXP(-SIMULATION!$D$4*$I2752)))-(EXP(-SIMULATION!$D$17*$J2770)/(1-EXP(-SIMULATION!$D$4*SIMULATION!$D$17))))</f>
        <v>1.2959342523461668</v>
      </c>
      <c r="L2770">
        <v>-0.28903010142073249</v>
      </c>
      <c r="M2770">
        <f t="shared" ca="1" si="43"/>
        <v>0.92137024395595302</v>
      </c>
    </row>
    <row r="2771" spans="1:13" x14ac:dyDescent="0.25">
      <c r="A2771" s="9"/>
      <c r="H2771" s="9"/>
      <c r="J2771">
        <v>19</v>
      </c>
      <c r="K2771">
        <f ca="1">SIMULATION!$D$3*SIMULATION!$D$17/$H2752/(SIMULATION!$D$17-$I2752)*(((EXP(-$I2752*$J2771))/(1-EXP(-SIMULATION!$D$4*$I2752)))-(EXP(-SIMULATION!$D$17*$J2771)/(1-EXP(-SIMULATION!$D$4*SIMULATION!$D$17))))</f>
        <v>1.2516193607042199</v>
      </c>
      <c r="L2771">
        <v>-0.63606423576138094</v>
      </c>
      <c r="M2771">
        <f t="shared" ca="1" si="43"/>
        <v>0.45550904857374208</v>
      </c>
    </row>
    <row r="2772" spans="1:13" x14ac:dyDescent="0.25">
      <c r="A2772" s="9"/>
      <c r="H2772" s="9"/>
      <c r="J2772">
        <v>20</v>
      </c>
      <c r="K2772">
        <f ca="1">SIMULATION!$D$3*SIMULATION!$D$17/$H2752/(SIMULATION!$D$17-$I2752)*(((EXP(-$I2752*$J2772))/(1-EXP(-SIMULATION!$D$4*$I2752)))-(EXP(-SIMULATION!$D$17*$J2772)/(1-EXP(-SIMULATION!$D$4*SIMULATION!$D$17))))</f>
        <v>1.2087714800606808</v>
      </c>
      <c r="L2772">
        <v>0.17987060550594128</v>
      </c>
      <c r="M2772">
        <f t="shared" ca="1" si="43"/>
        <v>1.4261939380975084</v>
      </c>
    </row>
    <row r="2773" spans="1:13" x14ac:dyDescent="0.25">
      <c r="A2773" s="9"/>
      <c r="H2773" s="9"/>
      <c r="J2773">
        <v>21</v>
      </c>
      <c r="K2773">
        <f ca="1">SIMULATION!$D$3*SIMULATION!$D$17/$H2752/(SIMULATION!$D$17-$I2752)*(((EXP(-$I2752*$J2773))/(1-EXP(-SIMULATION!$D$4*$I2752)))-(EXP(-SIMULATION!$D$17*$J2773)/(1-EXP(-SIMULATION!$D$4*SIMULATION!$D$17))))</f>
        <v>1.1673594709649033</v>
      </c>
      <c r="L2773">
        <v>-0.5993971091180742</v>
      </c>
      <c r="M2773">
        <f t="shared" ca="1" si="43"/>
        <v>0.4676475787669358</v>
      </c>
    </row>
    <row r="2774" spans="1:13" x14ac:dyDescent="0.25">
      <c r="A2774" s="9"/>
      <c r="H2774" s="9"/>
      <c r="J2774">
        <v>22</v>
      </c>
      <c r="K2774">
        <f ca="1">SIMULATION!$D$3*SIMULATION!$D$17/$H2752/(SIMULATION!$D$17-$I2752)*(((EXP(-$I2752*$J2774))/(1-EXP(-SIMULATION!$D$4*$I2752)))-(EXP(-SIMULATION!$D$17*$J2774)/(1-EXP(-SIMULATION!$D$4*SIMULATION!$D$17))))</f>
        <v>1.1273463683862408</v>
      </c>
      <c r="L2774">
        <v>-1.4680179698576224E-2</v>
      </c>
      <c r="M2774">
        <f t="shared" ca="1" si="43"/>
        <v>1.1107967211157934</v>
      </c>
    </row>
    <row r="2775" spans="1:13" x14ac:dyDescent="0.25">
      <c r="A2775" s="9"/>
      <c r="H2775" s="9"/>
      <c r="J2775">
        <v>23</v>
      </c>
      <c r="K2775">
        <f ca="1">SIMULATION!$D$3*SIMULATION!$D$17/$H2752/(SIMULATION!$D$17-$I2752)*(((EXP(-$I2752*$J2775))/(1-EXP(-SIMULATION!$D$4*$I2752)))-(EXP(-SIMULATION!$D$17*$J2775)/(1-EXP(-SIMULATION!$D$4*SIMULATION!$D$17))))</f>
        <v>1.088692057740215</v>
      </c>
      <c r="L2775">
        <v>-0.24527940154235572</v>
      </c>
      <c r="M2775">
        <f t="shared" ca="1" si="43"/>
        <v>0.82165832135377936</v>
      </c>
    </row>
    <row r="2776" spans="1:13" x14ac:dyDescent="0.25">
      <c r="A2776" s="9"/>
      <c r="H2776" s="9"/>
      <c r="J2776">
        <v>24</v>
      </c>
      <c r="K2776">
        <f ca="1">SIMULATION!$D$3*SIMULATION!$D$17/$H2752/(SIMULATION!$D$17-$I2752)*(((EXP(-$I2752*$J2776))/(1-EXP(-SIMULATION!$D$4*$I2752)))-(EXP(-SIMULATION!$D$17*$J2776)/(1-EXP(-SIMULATION!$D$4*SIMULATION!$D$17))))</f>
        <v>1.0513549697269939</v>
      </c>
      <c r="L2776">
        <v>0.45592900657176699</v>
      </c>
      <c r="M2776">
        <f t="shared" ca="1" si="43"/>
        <v>1.5306981966289124</v>
      </c>
    </row>
    <row r="2777" spans="1:13" x14ac:dyDescent="0.25">
      <c r="A2777" s="9">
        <v>112</v>
      </c>
      <c r="B2777" s="2">
        <f ca="1">NORMINV(RAND(),SIMULATION!D7,SIMULATION!D8)</f>
        <v>52.201943286769144</v>
      </c>
      <c r="C2777" s="2">
        <v>2</v>
      </c>
      <c r="D2777" s="2">
        <f ca="1">SIMULATION!$D$11*(1+(SIMULATION!$D$12*LN(1+$C2777)))*(1+(SIMULATION!$D$13*(($B2777/63.5)-1)))</f>
        <v>9.3990479635751694</v>
      </c>
      <c r="E2777" s="2">
        <v>0.25305891933281444</v>
      </c>
      <c r="F2777" s="2">
        <f ca="1">D2777*(1+E2777)</f>
        <v>11.777560883994793</v>
      </c>
      <c r="G2777" s="2">
        <v>1.5722420749198458</v>
      </c>
      <c r="H2777" s="9">
        <f>SIMULATION!$D$15*EXP($G$2777)</f>
        <v>1063.478155362403</v>
      </c>
      <c r="I2777" s="2">
        <f ca="1">$F2777/$H2777</f>
        <v>1.1074567751682061E-2</v>
      </c>
      <c r="J2777">
        <v>0</v>
      </c>
      <c r="K2777">
        <f ca="1">SIMULATION!$D$3*SIMULATION!$D$17/$H2777/(SIMULATION!$D$17-$I2777)*(((EXP(-$I2777*$J2777))/(1-EXP(-SIMULATION!$D$4*$I2777)))-(EXP(-SIMULATION!$D$17*$J2777)/(1-EXP(-SIMULATION!$D$4*SIMULATION!$D$17))))</f>
        <v>1.7419868584787308</v>
      </c>
      <c r="L2777">
        <v>-4.7735288969924565E-2</v>
      </c>
      <c r="M2777">
        <f t="shared" ca="1" si="43"/>
        <v>1.6588326124074375</v>
      </c>
    </row>
    <row r="2778" spans="1:13" x14ac:dyDescent="0.25">
      <c r="A2778" s="9"/>
      <c r="H2778" s="9"/>
      <c r="J2778">
        <v>1</v>
      </c>
      <c r="K2778">
        <f ca="1">SIMULATION!$D$3*SIMULATION!$D$17/$H2777/(SIMULATION!$D$17-$I2777)*(((EXP(-$I2777*$J2778))/(1-EXP(-SIMULATION!$D$4*$I2777)))-(EXP(-SIMULATION!$D$17*$J2778)/(1-EXP(-SIMULATION!$D$4*SIMULATION!$D$17))))</f>
        <v>1.9074606296949586</v>
      </c>
      <c r="L2778">
        <v>-9.9789621366641018E-2</v>
      </c>
      <c r="M2778">
        <f t="shared" ca="1" si="43"/>
        <v>1.7171158556859238</v>
      </c>
    </row>
    <row r="2779" spans="1:13" x14ac:dyDescent="0.25">
      <c r="A2779" s="9"/>
      <c r="H2779" s="9"/>
      <c r="J2779">
        <v>2</v>
      </c>
      <c r="K2779">
        <f ca="1">SIMULATION!$D$3*SIMULATION!$D$17/$H2777/(SIMULATION!$D$17-$I2777)*(((EXP(-$I2777*$J2779))/(1-EXP(-SIMULATION!$D$4*$I2777)))-(EXP(-SIMULATION!$D$17*$J2779)/(1-EXP(-SIMULATION!$D$4*SIMULATION!$D$17))))</f>
        <v>2.0047868973423109</v>
      </c>
      <c r="L2779">
        <v>-6.2951850288238895E-2</v>
      </c>
      <c r="M2779">
        <f t="shared" ca="1" si="43"/>
        <v>1.8785818527209948</v>
      </c>
    </row>
    <row r="2780" spans="1:13" x14ac:dyDescent="0.25">
      <c r="A2780" s="9"/>
      <c r="H2780" s="9"/>
      <c r="J2780">
        <v>3</v>
      </c>
      <c r="K2780">
        <f ca="1">SIMULATION!$D$3*SIMULATION!$D$17/$H2777/(SIMULATION!$D$17-$I2777)*(((EXP(-$I2777*$J2780))/(1-EXP(-SIMULATION!$D$4*$I2777)))-(EXP(-SIMULATION!$D$17*$J2780)/(1-EXP(-SIMULATION!$D$4*SIMULATION!$D$17))))</f>
        <v>2.0585385544865349</v>
      </c>
      <c r="L2780">
        <v>0.43916617063799457</v>
      </c>
      <c r="M2780">
        <f t="shared" ca="1" si="43"/>
        <v>2.962579048571059</v>
      </c>
    </row>
    <row r="2781" spans="1:13" x14ac:dyDescent="0.25">
      <c r="A2781" s="9"/>
      <c r="H2781" s="9"/>
      <c r="J2781">
        <v>4</v>
      </c>
      <c r="K2781">
        <f ca="1">SIMULATION!$D$3*SIMULATION!$D$17/$H2777/(SIMULATION!$D$17-$I2777)*(((EXP(-$I2777*$J2781))/(1-EXP(-SIMULATION!$D$4*$I2777)))-(EXP(-SIMULATION!$D$17*$J2781)/(1-EXP(-SIMULATION!$D$4*SIMULATION!$D$17))))</f>
        <v>2.0844614506383436</v>
      </c>
      <c r="L2781">
        <v>0.15543263150627257</v>
      </c>
      <c r="M2781">
        <f t="shared" ca="1" si="43"/>
        <v>2.408454779184444</v>
      </c>
    </row>
    <row r="2782" spans="1:13" x14ac:dyDescent="0.25">
      <c r="A2782" s="9"/>
      <c r="H2782" s="9"/>
      <c r="J2782">
        <v>5</v>
      </c>
      <c r="K2782">
        <f ca="1">SIMULATION!$D$3*SIMULATION!$D$17/$H2777/(SIMULATION!$D$17-$I2777)*(((EXP(-$I2777*$J2782))/(1-EXP(-SIMULATION!$D$4*$I2777)))-(EXP(-SIMULATION!$D$17*$J2782)/(1-EXP(-SIMULATION!$D$4*SIMULATION!$D$17))))</f>
        <v>2.0926448631529033</v>
      </c>
      <c r="L2782">
        <v>0.52903221680773016</v>
      </c>
      <c r="M2782">
        <f t="shared" ca="1" si="43"/>
        <v>3.199721414097993</v>
      </c>
    </row>
    <row r="2783" spans="1:13" x14ac:dyDescent="0.25">
      <c r="A2783" s="9"/>
      <c r="H2783" s="9"/>
      <c r="J2783">
        <v>6</v>
      </c>
      <c r="K2783">
        <f ca="1">SIMULATION!$D$3*SIMULATION!$D$17/$H2777/(SIMULATION!$D$17-$I2777)*(((EXP(-$I2777*$J2783))/(1-EXP(-SIMULATION!$D$4*$I2777)))-(EXP(-SIMULATION!$D$17*$J2783)/(1-EXP(-SIMULATION!$D$4*SIMULATION!$D$17))))</f>
        <v>2.0895532121408991</v>
      </c>
      <c r="L2783">
        <v>-4.5601041722171942E-2</v>
      </c>
      <c r="M2783">
        <f t="shared" ca="1" si="43"/>
        <v>1.9942674089333636</v>
      </c>
    </row>
    <row r="2784" spans="1:13" x14ac:dyDescent="0.25">
      <c r="A2784" s="9"/>
      <c r="H2784" s="9"/>
      <c r="J2784">
        <v>7</v>
      </c>
      <c r="K2784">
        <f ca="1">SIMULATION!$D$3*SIMULATION!$D$17/$H2777/(SIMULATION!$D$17-$I2777)*(((EXP(-$I2777*$J2784))/(1-EXP(-SIMULATION!$D$4*$I2777)))-(EXP(-SIMULATION!$D$17*$J2784)/(1-EXP(-SIMULATION!$D$4*SIMULATION!$D$17))))</f>
        <v>2.0793280325787307</v>
      </c>
      <c r="L2784">
        <v>1.4676551624508434E-2</v>
      </c>
      <c r="M2784">
        <f t="shared" ca="1" si="43"/>
        <v>2.1098453977931602</v>
      </c>
    </row>
    <row r="2785" spans="1:13" x14ac:dyDescent="0.25">
      <c r="A2785" s="9"/>
      <c r="H2785" s="9"/>
      <c r="J2785">
        <v>8</v>
      </c>
      <c r="K2785">
        <f ca="1">SIMULATION!$D$3*SIMULATION!$D$17/$H2777/(SIMULATION!$D$17-$I2777)*(((EXP(-$I2777*$J2785))/(1-EXP(-SIMULATION!$D$4*$I2777)))-(EXP(-SIMULATION!$D$17*$J2785)/(1-EXP(-SIMULATION!$D$4*SIMULATION!$D$17))))</f>
        <v>2.0646223095180578</v>
      </c>
      <c r="L2785">
        <v>-0.15934407803633016</v>
      </c>
      <c r="M2785">
        <f t="shared" ca="1" si="43"/>
        <v>1.7356369711146642</v>
      </c>
    </row>
    <row r="2786" spans="1:13" x14ac:dyDescent="0.25">
      <c r="A2786" s="9"/>
      <c r="H2786" s="9"/>
      <c r="J2786">
        <v>9</v>
      </c>
      <c r="K2786">
        <f ca="1">SIMULATION!$D$3*SIMULATION!$D$17/$H2777/(SIMULATION!$D$17-$I2777)*(((EXP(-$I2777*$J2786))/(1-EXP(-SIMULATION!$D$4*$I2777)))-(EXP(-SIMULATION!$D$17*$J2786)/(1-EXP(-SIMULATION!$D$4*SIMULATION!$D$17))))</f>
        <v>2.0471351402184137</v>
      </c>
      <c r="L2786">
        <v>8.7507417513093863E-2</v>
      </c>
      <c r="M2786">
        <f t="shared" ca="1" si="43"/>
        <v>2.2262746496392323</v>
      </c>
    </row>
    <row r="2787" spans="1:13" x14ac:dyDescent="0.25">
      <c r="A2787" s="9"/>
      <c r="H2787" s="9"/>
      <c r="J2787">
        <v>10</v>
      </c>
      <c r="K2787">
        <f ca="1">SIMULATION!$D$3*SIMULATION!$D$17/$H2777/(SIMULATION!$D$17-$I2777)*(((EXP(-$I2777*$J2787))/(1-EXP(-SIMULATION!$D$4*$I2777)))-(EXP(-SIMULATION!$D$17*$J2787)/(1-EXP(-SIMULATION!$D$4*SIMULATION!$D$17))))</f>
        <v>2.0279543584986159</v>
      </c>
      <c r="L2787">
        <v>0.11444644773432101</v>
      </c>
      <c r="M2787">
        <f t="shared" ca="1" si="43"/>
        <v>2.2600465309961164</v>
      </c>
    </row>
    <row r="2788" spans="1:13" x14ac:dyDescent="0.25">
      <c r="A2788" s="9"/>
      <c r="H2788" s="9"/>
      <c r="J2788">
        <v>11</v>
      </c>
      <c r="K2788">
        <f ca="1">SIMULATION!$D$3*SIMULATION!$D$17/$H2777/(SIMULATION!$D$17-$I2777)*(((EXP(-$I2777*$J2788))/(1-EXP(-SIMULATION!$D$4*$I2777)))-(EXP(-SIMULATION!$D$17*$J2788)/(1-EXP(-SIMULATION!$D$4*SIMULATION!$D$17))))</f>
        <v>2.007776096617421</v>
      </c>
      <c r="L2788">
        <v>2.9301603586823533E-2</v>
      </c>
      <c r="M2788">
        <f t="shared" ca="1" si="43"/>
        <v>2.0666071558916044</v>
      </c>
    </row>
    <row r="2789" spans="1:13" x14ac:dyDescent="0.25">
      <c r="A2789" s="9"/>
      <c r="H2789" s="9"/>
      <c r="J2789">
        <v>12</v>
      </c>
      <c r="K2789">
        <f ca="1">SIMULATION!$D$3*SIMULATION!$D$17/$H2777/(SIMULATION!$D$17-$I2777)*(((EXP(-$I2777*$J2789))/(1-EXP(-SIMULATION!$D$4*$I2777)))-(EXP(-SIMULATION!$D$17*$J2789)/(1-EXP(-SIMULATION!$D$4*SIMULATION!$D$17))))</f>
        <v>1.9870454857367787</v>
      </c>
      <c r="L2789">
        <v>-9.5847862814215479E-2</v>
      </c>
      <c r="M2789">
        <f t="shared" ca="1" si="43"/>
        <v>1.7965914226142738</v>
      </c>
    </row>
    <row r="2790" spans="1:13" x14ac:dyDescent="0.25">
      <c r="A2790" s="9"/>
      <c r="H2790" s="9"/>
      <c r="J2790">
        <v>13</v>
      </c>
      <c r="K2790">
        <f ca="1">SIMULATION!$D$3*SIMULATION!$D$17/$H2777/(SIMULATION!$D$17-$I2777)*(((EXP(-$I2777*$J2790))/(1-EXP(-SIMULATION!$D$4*$I2777)))-(EXP(-SIMULATION!$D$17*$J2790)/(1-EXP(-SIMULATION!$D$4*SIMULATION!$D$17))))</f>
        <v>1.9660468200757015</v>
      </c>
      <c r="L2790">
        <v>-0.24188877835656508</v>
      </c>
      <c r="M2790">
        <f t="shared" ca="1" si="43"/>
        <v>1.4904821565757806</v>
      </c>
    </row>
    <row r="2791" spans="1:13" x14ac:dyDescent="0.25">
      <c r="A2791" s="9"/>
      <c r="H2791" s="9"/>
      <c r="J2791">
        <v>14</v>
      </c>
      <c r="K2791">
        <f ca="1">SIMULATION!$D$3*SIMULATION!$D$17/$H2777/(SIMULATION!$D$17-$I2777)*(((EXP(-$I2777*$J2791))/(1-EXP(-SIMULATION!$D$4*$I2777)))-(EXP(-SIMULATION!$D$17*$J2791)/(1-EXP(-SIMULATION!$D$4*SIMULATION!$D$17))))</f>
        <v>1.9449613361715621</v>
      </c>
      <c r="L2791">
        <v>0.20957792621946819</v>
      </c>
      <c r="M2791">
        <f t="shared" ca="1" si="43"/>
        <v>2.3525822995834438</v>
      </c>
    </row>
    <row r="2792" spans="1:13" x14ac:dyDescent="0.25">
      <c r="A2792" s="9"/>
      <c r="H2792" s="9"/>
      <c r="J2792">
        <v>15</v>
      </c>
      <c r="K2792">
        <f ca="1">SIMULATION!$D$3*SIMULATION!$D$17/$H2777/(SIMULATION!$D$17-$I2777)*(((EXP(-$I2777*$J2792))/(1-EXP(-SIMULATION!$D$4*$I2777)))-(EXP(-SIMULATION!$D$17*$J2792)/(1-EXP(-SIMULATION!$D$4*SIMULATION!$D$17))))</f>
        <v>1.9239042391173493</v>
      </c>
      <c r="L2792">
        <v>-0.63534830106919793</v>
      </c>
      <c r="M2792">
        <f t="shared" ca="1" si="43"/>
        <v>0.70155494937431351</v>
      </c>
    </row>
    <row r="2793" spans="1:13" x14ac:dyDescent="0.25">
      <c r="A2793" s="9"/>
      <c r="H2793" s="9"/>
      <c r="J2793">
        <v>16</v>
      </c>
      <c r="K2793">
        <f ca="1">SIMULATION!$D$3*SIMULATION!$D$17/$H2777/(SIMULATION!$D$17-$I2777)*(((EXP(-$I2777*$J2793))/(1-EXP(-SIMULATION!$D$4*$I2777)))-(EXP(-SIMULATION!$D$17*$J2793)/(1-EXP(-SIMULATION!$D$4*SIMULATION!$D$17))))</f>
        <v>1.9029484297585895</v>
      </c>
      <c r="L2793">
        <v>0.19928570635433873</v>
      </c>
      <c r="M2793">
        <f t="shared" ca="1" si="43"/>
        <v>2.2821788517389097</v>
      </c>
    </row>
    <row r="2794" spans="1:13" x14ac:dyDescent="0.25">
      <c r="A2794" s="9"/>
      <c r="H2794" s="9"/>
      <c r="J2794">
        <v>17</v>
      </c>
      <c r="K2794">
        <f ca="1">SIMULATION!$D$3*SIMULATION!$D$17/$H2777/(SIMULATION!$D$17-$I2777)*(((EXP(-$I2777*$J2794))/(1-EXP(-SIMULATION!$D$4*$I2777)))-(EXP(-SIMULATION!$D$17*$J2794)/(1-EXP(-SIMULATION!$D$4*SIMULATION!$D$17))))</f>
        <v>1.8821397095436461</v>
      </c>
      <c r="L2794">
        <v>0.25072274448641679</v>
      </c>
      <c r="M2794">
        <f t="shared" ca="1" si="43"/>
        <v>2.3540349430272967</v>
      </c>
    </row>
    <row r="2795" spans="1:13" x14ac:dyDescent="0.25">
      <c r="A2795" s="9"/>
      <c r="H2795" s="9"/>
      <c r="J2795">
        <v>18</v>
      </c>
      <c r="K2795">
        <f ca="1">SIMULATION!$D$3*SIMULATION!$D$17/$H2777/(SIMULATION!$D$17-$I2777)*(((EXP(-$I2777*$J2795))/(1-EXP(-SIMULATION!$D$4*$I2777)))-(EXP(-SIMULATION!$D$17*$J2795)/(1-EXP(-SIMULATION!$D$4*SIMULATION!$D$17))))</f>
        <v>1.8615065240486566</v>
      </c>
      <c r="L2795">
        <v>0.10179953830889463</v>
      </c>
      <c r="M2795">
        <f t="shared" ca="1" si="43"/>
        <v>2.0510070287558051</v>
      </c>
    </row>
    <row r="2796" spans="1:13" x14ac:dyDescent="0.25">
      <c r="A2796" s="9"/>
      <c r="H2796" s="9"/>
      <c r="J2796">
        <v>19</v>
      </c>
      <c r="K2796">
        <f ca="1">SIMULATION!$D$3*SIMULATION!$D$17/$H2777/(SIMULATION!$D$17-$I2777)*(((EXP(-$I2777*$J2796))/(1-EXP(-SIMULATION!$D$4*$I2777)))-(EXP(-SIMULATION!$D$17*$J2796)/(1-EXP(-SIMULATION!$D$4*SIMULATION!$D$17))))</f>
        <v>1.8410662067538384</v>
      </c>
      <c r="L2796">
        <v>-7.0970973916456473E-2</v>
      </c>
      <c r="M2796">
        <f t="shared" ca="1" si="43"/>
        <v>1.7104039450158424</v>
      </c>
    </row>
    <row r="2797" spans="1:13" x14ac:dyDescent="0.25">
      <c r="A2797" s="9"/>
      <c r="H2797" s="9"/>
      <c r="J2797">
        <v>20</v>
      </c>
      <c r="K2797">
        <f ca="1">SIMULATION!$D$3*SIMULATION!$D$17/$H2777/(SIMULATION!$D$17-$I2777)*(((EXP(-$I2777*$J2797))/(1-EXP(-SIMULATION!$D$4*$I2777)))-(EXP(-SIMULATION!$D$17*$J2797)/(1-EXP(-SIMULATION!$D$4*SIMULATION!$D$17))))</f>
        <v>1.8208289800971353</v>
      </c>
      <c r="L2797">
        <v>0.32426701573554895</v>
      </c>
      <c r="M2797">
        <f t="shared" ca="1" si="43"/>
        <v>2.4112637596380369</v>
      </c>
    </row>
    <row r="2798" spans="1:13" x14ac:dyDescent="0.25">
      <c r="A2798" s="9"/>
      <c r="H2798" s="9"/>
      <c r="J2798">
        <v>21</v>
      </c>
      <c r="K2798">
        <f ca="1">SIMULATION!$D$3*SIMULATION!$D$17/$H2777/(SIMULATION!$D$17-$I2777)*(((EXP(-$I2777*$J2798))/(1-EXP(-SIMULATION!$D$4*$I2777)))-(EXP(-SIMULATION!$D$17*$J2798)/(1-EXP(-SIMULATION!$D$4*SIMULATION!$D$17))))</f>
        <v>1.8008005193379464</v>
      </c>
      <c r="L2798">
        <v>0.33429802192025782</v>
      </c>
      <c r="M2798">
        <f t="shared" ca="1" si="43"/>
        <v>2.402804570825595</v>
      </c>
    </row>
    <row r="2799" spans="1:13" x14ac:dyDescent="0.25">
      <c r="A2799" s="9"/>
      <c r="H2799" s="9"/>
      <c r="J2799">
        <v>22</v>
      </c>
      <c r="K2799">
        <f ca="1">SIMULATION!$D$3*SIMULATION!$D$17/$H2777/(SIMULATION!$D$17-$I2777)*(((EXP(-$I2777*$J2799))/(1-EXP(-SIMULATION!$D$4*$I2777)))-(EXP(-SIMULATION!$D$17*$J2799)/(1-EXP(-SIMULATION!$D$4*SIMULATION!$D$17))))</f>
        <v>1.7809835954358606</v>
      </c>
      <c r="L2799">
        <v>-3.8498713739042269E-2</v>
      </c>
      <c r="M2799">
        <f t="shared" ca="1" si="43"/>
        <v>1.7124180178212451</v>
      </c>
    </row>
    <row r="2800" spans="1:13" x14ac:dyDescent="0.25">
      <c r="A2800" s="9"/>
      <c r="H2800" s="9"/>
      <c r="J2800">
        <v>23</v>
      </c>
      <c r="K2800">
        <f ca="1">SIMULATION!$D$3*SIMULATION!$D$17/$H2777/(SIMULATION!$D$17-$I2777)*(((EXP(-$I2777*$J2800))/(1-EXP(-SIMULATION!$D$4*$I2777)))-(EXP(-SIMULATION!$D$17*$J2800)/(1-EXP(-SIMULATION!$D$4*SIMULATION!$D$17))))</f>
        <v>1.7613791277410384</v>
      </c>
      <c r="L2800">
        <v>-0.20714860617162267</v>
      </c>
      <c r="M2800">
        <f t="shared" ca="1" si="43"/>
        <v>1.3965118964896939</v>
      </c>
    </row>
    <row r="2801" spans="1:13" x14ac:dyDescent="0.25">
      <c r="A2801" s="9"/>
      <c r="H2801" s="9"/>
      <c r="J2801">
        <v>24</v>
      </c>
      <c r="K2801">
        <f ca="1">SIMULATION!$D$3*SIMULATION!$D$17/$H2777/(SIMULATION!$D$17-$I2777)*(((EXP(-$I2777*$J2801))/(1-EXP(-SIMULATION!$D$4*$I2777)))-(EXP(-SIMULATION!$D$17*$J2801)/(1-EXP(-SIMULATION!$D$4*SIMULATION!$D$17))))</f>
        <v>1.7419868584787308</v>
      </c>
      <c r="L2801">
        <v>0.48532095758577781</v>
      </c>
      <c r="M2801">
        <f t="shared" ca="1" si="43"/>
        <v>2.5874095887374691</v>
      </c>
    </row>
    <row r="2802" spans="1:13" x14ac:dyDescent="0.25">
      <c r="A2802" s="9">
        <v>113</v>
      </c>
      <c r="B2802" s="2">
        <f ca="1">NORMINV(RAND(),SIMULATION!D7,SIMULATION!D8)</f>
        <v>56.354145849525963</v>
      </c>
      <c r="C2802" s="2">
        <v>2</v>
      </c>
      <c r="D2802" s="2">
        <f ca="1">SIMULATION!$D$11*(1+(SIMULATION!$D$12*LN(1+$C2802)))*(1+(SIMULATION!$D$13*(($B2802/63.5)-1)))</f>
        <v>9.7073977391020367</v>
      </c>
      <c r="E2802" s="2">
        <v>-0.10685307352667531</v>
      </c>
      <c r="F2802" s="2">
        <f ca="1">D2802*(1+E2802)</f>
        <v>8.6701324547330856</v>
      </c>
      <c r="G2802" s="2">
        <v>-0.27617188691575267</v>
      </c>
      <c r="H2802" s="9">
        <f>SIMULATION!$D$15*EXP($G$2802)</f>
        <v>167.48371660933751</v>
      </c>
      <c r="I2802" s="2">
        <f ca="1">$F2802/$H2802</f>
        <v>5.1767017297308475E-2</v>
      </c>
      <c r="J2802">
        <v>0</v>
      </c>
      <c r="K2802">
        <f ca="1">SIMULATION!$D$3*SIMULATION!$D$17/$H2802/(SIMULATION!$D$17-$I2802)*(((EXP(-$I2802*$J2802))/(1-EXP(-SIMULATION!$D$4*$I2802)))-(EXP(-SIMULATION!$D$17*$J2802)/(1-EXP(-SIMULATION!$D$4*SIMULATION!$D$17))))</f>
        <v>1.5081494014034214</v>
      </c>
      <c r="L2802">
        <v>-0.22734106437836768</v>
      </c>
      <c r="M2802">
        <f t="shared" ca="1" si="43"/>
        <v>1.1652851112467695</v>
      </c>
    </row>
    <row r="2803" spans="1:13" x14ac:dyDescent="0.25">
      <c r="A2803" s="9"/>
      <c r="H2803" s="9"/>
      <c r="J2803">
        <v>1</v>
      </c>
      <c r="K2803">
        <f ca="1">SIMULATION!$D$3*SIMULATION!$D$17/$H2802/(SIMULATION!$D$17-$I2802)*(((EXP(-$I2802*$J2803))/(1-EXP(-SIMULATION!$D$4*$I2802)))-(EXP(-SIMULATION!$D$17*$J2803)/(1-EXP(-SIMULATION!$D$4*SIMULATION!$D$17))))</f>
        <v>2.5793794438776985</v>
      </c>
      <c r="L2803">
        <v>-0.41439332040964366</v>
      </c>
      <c r="M2803">
        <f t="shared" ca="1" si="43"/>
        <v>1.5105018315328387</v>
      </c>
    </row>
    <row r="2804" spans="1:13" x14ac:dyDescent="0.25">
      <c r="A2804" s="9"/>
      <c r="H2804" s="9"/>
      <c r="J2804">
        <v>2</v>
      </c>
      <c r="K2804">
        <f ca="1">SIMULATION!$D$3*SIMULATION!$D$17/$H2802/(SIMULATION!$D$17-$I2802)*(((EXP(-$I2802*$J2804))/(1-EXP(-SIMULATION!$D$4*$I2802)))-(EXP(-SIMULATION!$D$17*$J2804)/(1-EXP(-SIMULATION!$D$4*SIMULATION!$D$17))))</f>
        <v>3.1844779238250811</v>
      </c>
      <c r="L2804">
        <v>0.33803620210487456</v>
      </c>
      <c r="M2804">
        <f t="shared" ca="1" si="43"/>
        <v>4.2609467468817277</v>
      </c>
    </row>
    <row r="2805" spans="1:13" x14ac:dyDescent="0.25">
      <c r="A2805" s="9"/>
      <c r="H2805" s="9"/>
      <c r="J2805">
        <v>3</v>
      </c>
      <c r="K2805">
        <f ca="1">SIMULATION!$D$3*SIMULATION!$D$17/$H2802/(SIMULATION!$D$17-$I2802)*(((EXP(-$I2802*$J2805))/(1-EXP(-SIMULATION!$D$4*$I2802)))-(EXP(-SIMULATION!$D$17*$J2805)/(1-EXP(-SIMULATION!$D$4*SIMULATION!$D$17))))</f>
        <v>3.4949731811050451</v>
      </c>
      <c r="L2805">
        <v>9.1775254438642831E-2</v>
      </c>
      <c r="M2805">
        <f t="shared" ca="1" si="43"/>
        <v>3.8157252340571932</v>
      </c>
    </row>
    <row r="2806" spans="1:13" x14ac:dyDescent="0.25">
      <c r="A2806" s="9"/>
      <c r="H2806" s="9"/>
      <c r="J2806">
        <v>4</v>
      </c>
      <c r="K2806">
        <f ca="1">SIMULATION!$D$3*SIMULATION!$D$17/$H2802/(SIMULATION!$D$17-$I2802)*(((EXP(-$I2802*$J2806))/(1-EXP(-SIMULATION!$D$4*$I2802)))-(EXP(-SIMULATION!$D$17*$J2806)/(1-EXP(-SIMULATION!$D$4*SIMULATION!$D$17))))</f>
        <v>3.6205776329531463</v>
      </c>
      <c r="L2806">
        <v>-2.6363429501355347E-2</v>
      </c>
      <c r="M2806">
        <f t="shared" ca="1" si="43"/>
        <v>3.5251267897726017</v>
      </c>
    </row>
    <row r="2807" spans="1:13" x14ac:dyDescent="0.25">
      <c r="A2807" s="9"/>
      <c r="H2807" s="9"/>
      <c r="J2807">
        <v>5</v>
      </c>
      <c r="K2807">
        <f ca="1">SIMULATION!$D$3*SIMULATION!$D$17/$H2802/(SIMULATION!$D$17-$I2802)*(((EXP(-$I2802*$J2807))/(1-EXP(-SIMULATION!$D$4*$I2802)))-(EXP(-SIMULATION!$D$17*$J2807)/(1-EXP(-SIMULATION!$D$4*SIMULATION!$D$17))))</f>
        <v>3.6314010012745679</v>
      </c>
      <c r="L2807">
        <v>0.18332013262837937</v>
      </c>
      <c r="M2807">
        <f t="shared" ca="1" si="43"/>
        <v>4.2971099144550511</v>
      </c>
    </row>
    <row r="2808" spans="1:13" x14ac:dyDescent="0.25">
      <c r="A2808" s="9"/>
      <c r="H2808" s="9"/>
      <c r="J2808">
        <v>6</v>
      </c>
      <c r="K2808">
        <f ca="1">SIMULATION!$D$3*SIMULATION!$D$17/$H2802/(SIMULATION!$D$17-$I2802)*(((EXP(-$I2802*$J2808))/(1-EXP(-SIMULATION!$D$4*$I2802)))-(EXP(-SIMULATION!$D$17*$J2808)/(1-EXP(-SIMULATION!$D$4*SIMULATION!$D$17))))</f>
        <v>3.5721845608151273</v>
      </c>
      <c r="L2808">
        <v>0.17778840609485119</v>
      </c>
      <c r="M2808">
        <f t="shared" ca="1" si="43"/>
        <v>4.2072775601590848</v>
      </c>
    </row>
    <row r="2809" spans="1:13" x14ac:dyDescent="0.25">
      <c r="A2809" s="9"/>
      <c r="H2809" s="9"/>
      <c r="J2809">
        <v>7</v>
      </c>
      <c r="K2809">
        <f ca="1">SIMULATION!$D$3*SIMULATION!$D$17/$H2802/(SIMULATION!$D$17-$I2802)*(((EXP(-$I2802*$J2809))/(1-EXP(-SIMULATION!$D$4*$I2802)))-(EXP(-SIMULATION!$D$17*$J2809)/(1-EXP(-SIMULATION!$D$4*SIMULATION!$D$17))))</f>
        <v>3.4714222904061534</v>
      </c>
      <c r="L2809">
        <v>0.1064045797787378</v>
      </c>
      <c r="M2809">
        <f t="shared" ca="1" si="43"/>
        <v>3.8407975204513636</v>
      </c>
    </row>
    <row r="2810" spans="1:13" x14ac:dyDescent="0.25">
      <c r="A2810" s="9"/>
      <c r="H2810" s="9"/>
      <c r="J2810">
        <v>8</v>
      </c>
      <c r="K2810">
        <f ca="1">SIMULATION!$D$3*SIMULATION!$D$17/$H2802/(SIMULATION!$D$17-$I2802)*(((EXP(-$I2802*$J2810))/(1-EXP(-SIMULATION!$D$4*$I2802)))-(EXP(-SIMULATION!$D$17*$J2810)/(1-EXP(-SIMULATION!$D$4*SIMULATION!$D$17))))</f>
        <v>3.3472054528253032</v>
      </c>
      <c r="L2810">
        <v>0.42325933805992688</v>
      </c>
      <c r="M2810">
        <f t="shared" ca="1" si="43"/>
        <v>4.7639414171387191</v>
      </c>
    </row>
    <row r="2811" spans="1:13" x14ac:dyDescent="0.25">
      <c r="A2811" s="9"/>
      <c r="H2811" s="9"/>
      <c r="J2811">
        <v>9</v>
      </c>
      <c r="K2811">
        <f ca="1">SIMULATION!$D$3*SIMULATION!$D$17/$H2802/(SIMULATION!$D$17-$I2802)*(((EXP(-$I2802*$J2811))/(1-EXP(-SIMULATION!$D$4*$I2802)))-(EXP(-SIMULATION!$D$17*$J2811)/(1-EXP(-SIMULATION!$D$4*SIMULATION!$D$17))))</f>
        <v>3.2109674921502886</v>
      </c>
      <c r="L2811">
        <v>0.49343244841919043</v>
      </c>
      <c r="M2811">
        <f t="shared" ca="1" si="43"/>
        <v>4.7953630435964332</v>
      </c>
    </row>
    <row r="2812" spans="1:13" x14ac:dyDescent="0.25">
      <c r="A2812" s="9"/>
      <c r="H2812" s="9"/>
      <c r="J2812">
        <v>10</v>
      </c>
      <c r="K2812">
        <f ca="1">SIMULATION!$D$3*SIMULATION!$D$17/$H2802/(SIMULATION!$D$17-$I2802)*(((EXP(-$I2802*$J2812))/(1-EXP(-SIMULATION!$D$4*$I2802)))-(EXP(-SIMULATION!$D$17*$J2812)/(1-EXP(-SIMULATION!$D$4*SIMULATION!$D$17))))</f>
        <v>3.0698834263583574</v>
      </c>
      <c r="L2812">
        <v>-6.240992623451206E-2</v>
      </c>
      <c r="M2812">
        <f t="shared" ca="1" si="43"/>
        <v>2.8782922281707815</v>
      </c>
    </row>
    <row r="2813" spans="1:13" x14ac:dyDescent="0.25">
      <c r="A2813" s="9"/>
      <c r="H2813" s="9"/>
      <c r="J2813">
        <v>11</v>
      </c>
      <c r="K2813">
        <f ca="1">SIMULATION!$D$3*SIMULATION!$D$17/$H2802/(SIMULATION!$D$17-$I2802)*(((EXP(-$I2802*$J2813))/(1-EXP(-SIMULATION!$D$4*$I2802)))-(EXP(-SIMULATION!$D$17*$J2813)/(1-EXP(-SIMULATION!$D$4*SIMULATION!$D$17))))</f>
        <v>2.9284070294353581</v>
      </c>
      <c r="L2813">
        <v>0.41736911636604462</v>
      </c>
      <c r="M2813">
        <f t="shared" ca="1" si="43"/>
        <v>4.1506336836709075</v>
      </c>
    </row>
    <row r="2814" spans="1:13" x14ac:dyDescent="0.25">
      <c r="A2814" s="9"/>
      <c r="H2814" s="9"/>
      <c r="J2814">
        <v>12</v>
      </c>
      <c r="K2814">
        <f ca="1">SIMULATION!$D$3*SIMULATION!$D$17/$H2802/(SIMULATION!$D$17-$I2802)*(((EXP(-$I2802*$J2814))/(1-EXP(-SIMULATION!$D$4*$I2802)))-(EXP(-SIMULATION!$D$17*$J2814)/(1-EXP(-SIMULATION!$D$4*SIMULATION!$D$17))))</f>
        <v>2.7892555086004021</v>
      </c>
      <c r="L2814">
        <v>-3.4017295978465437E-2</v>
      </c>
      <c r="M2814">
        <f t="shared" ca="1" si="43"/>
        <v>2.694372578404777</v>
      </c>
    </row>
    <row r="2815" spans="1:13" x14ac:dyDescent="0.25">
      <c r="A2815" s="9"/>
      <c r="H2815" s="9"/>
      <c r="J2815">
        <v>13</v>
      </c>
      <c r="K2815">
        <f ca="1">SIMULATION!$D$3*SIMULATION!$D$17/$H2802/(SIMULATION!$D$17-$I2802)*(((EXP(-$I2802*$J2815))/(1-EXP(-SIMULATION!$D$4*$I2802)))-(EXP(-SIMULATION!$D$17*$J2815)/(1-EXP(-SIMULATION!$D$4*SIMULATION!$D$17))))</f>
        <v>2.6540401424811826</v>
      </c>
      <c r="L2815">
        <v>4.9731126307241406E-2</v>
      </c>
      <c r="M2815">
        <f t="shared" ca="1" si="43"/>
        <v>2.7860285480314029</v>
      </c>
    </row>
    <row r="2816" spans="1:13" x14ac:dyDescent="0.25">
      <c r="A2816" s="9"/>
      <c r="H2816" s="9"/>
      <c r="J2816">
        <v>14</v>
      </c>
      <c r="K2816">
        <f ca="1">SIMULATION!$D$3*SIMULATION!$D$17/$H2802/(SIMULATION!$D$17-$I2802)*(((EXP(-$I2802*$J2816))/(1-EXP(-SIMULATION!$D$4*$I2802)))-(EXP(-SIMULATION!$D$17*$J2816)/(1-EXP(-SIMULATION!$D$4*SIMULATION!$D$17))))</f>
        <v>2.5236700609816274</v>
      </c>
      <c r="L2816">
        <v>-7.5210653259677143E-2</v>
      </c>
      <c r="M2816">
        <f t="shared" ca="1" si="43"/>
        <v>2.3338631870833098</v>
      </c>
    </row>
    <row r="2817" spans="1:13" x14ac:dyDescent="0.25">
      <c r="A2817" s="9"/>
      <c r="H2817" s="9"/>
      <c r="J2817">
        <v>15</v>
      </c>
      <c r="K2817">
        <f ca="1">SIMULATION!$D$3*SIMULATION!$D$17/$H2802/(SIMULATION!$D$17-$I2802)*(((EXP(-$I2802*$J2817))/(1-EXP(-SIMULATION!$D$4*$I2802)))-(EXP(-SIMULATION!$D$17*$J2817)/(1-EXP(-SIMULATION!$D$4*SIMULATION!$D$17))))</f>
        <v>2.3986106664147284</v>
      </c>
      <c r="L2817">
        <v>0.2504551192504117</v>
      </c>
      <c r="M2817">
        <f t="shared" ca="1" si="43"/>
        <v>2.9993549869069387</v>
      </c>
    </row>
    <row r="2818" spans="1:13" x14ac:dyDescent="0.25">
      <c r="A2818" s="9"/>
      <c r="H2818" s="9"/>
      <c r="J2818">
        <v>16</v>
      </c>
      <c r="K2818">
        <f ca="1">SIMULATION!$D$3*SIMULATION!$D$17/$H2802/(SIMULATION!$D$17-$I2802)*(((EXP(-$I2802*$J2818))/(1-EXP(-SIMULATION!$D$4*$I2802)))-(EXP(-SIMULATION!$D$17*$J2818)/(1-EXP(-SIMULATION!$D$4*SIMULATION!$D$17))))</f>
        <v>2.2790489219186423</v>
      </c>
      <c r="L2818">
        <v>4.379599349021341E-2</v>
      </c>
      <c r="M2818">
        <f t="shared" ca="1" si="43"/>
        <v>2.3788621336668689</v>
      </c>
    </row>
    <row r="2819" spans="1:13" x14ac:dyDescent="0.25">
      <c r="A2819" s="9"/>
      <c r="H2819" s="9"/>
      <c r="J2819">
        <v>17</v>
      </c>
      <c r="K2819">
        <f ca="1">SIMULATION!$D$3*SIMULATION!$D$17/$H2802/(SIMULATION!$D$17-$I2802)*(((EXP(-$I2802*$J2819))/(1-EXP(-SIMULATION!$D$4*$I2802)))-(EXP(-SIMULATION!$D$17*$J2819)/(1-EXP(-SIMULATION!$D$4*SIMULATION!$D$17))))</f>
        <v>2.1649989740143174</v>
      </c>
      <c r="L2819">
        <v>-0.23297251908098227</v>
      </c>
      <c r="M2819">
        <f t="shared" ref="M2819:M2882" ca="1" si="44">$K2819*(1+$L2819)</f>
        <v>1.6606137092304598</v>
      </c>
    </row>
    <row r="2820" spans="1:13" x14ac:dyDescent="0.25">
      <c r="A2820" s="9"/>
      <c r="H2820" s="9"/>
      <c r="J2820">
        <v>18</v>
      </c>
      <c r="K2820">
        <f ca="1">SIMULATION!$D$3*SIMULATION!$D$17/$H2802/(SIMULATION!$D$17-$I2802)*(((EXP(-$I2802*$J2820))/(1-EXP(-SIMULATION!$D$4*$I2802)))-(EXP(-SIMULATION!$D$17*$J2820)/(1-EXP(-SIMULATION!$D$4*SIMULATION!$D$17))))</f>
        <v>2.0563695548803476</v>
      </c>
      <c r="L2820">
        <v>0.30801356187930495</v>
      </c>
      <c r="M2820">
        <f t="shared" ca="1" si="44"/>
        <v>2.6897592660192045</v>
      </c>
    </row>
    <row r="2821" spans="1:13" x14ac:dyDescent="0.25">
      <c r="A2821" s="9"/>
      <c r="H2821" s="9"/>
      <c r="J2821">
        <v>19</v>
      </c>
      <c r="K2821">
        <f ca="1">SIMULATION!$D$3*SIMULATION!$D$17/$H2802/(SIMULATION!$D$17-$I2802)*(((EXP(-$I2802*$J2821))/(1-EXP(-SIMULATION!$D$4*$I2802)))-(EXP(-SIMULATION!$D$17*$J2821)/(1-EXP(-SIMULATION!$D$4*SIMULATION!$D$17))))</f>
        <v>1.953006906431437</v>
      </c>
      <c r="L2821">
        <v>4.7289847690920435E-2</v>
      </c>
      <c r="M2821">
        <f t="shared" ca="1" si="44"/>
        <v>2.0453643055758954</v>
      </c>
    </row>
    <row r="2822" spans="1:13" x14ac:dyDescent="0.25">
      <c r="A2822" s="9"/>
      <c r="H2822" s="9"/>
      <c r="J2822">
        <v>20</v>
      </c>
      <c r="K2822">
        <f ca="1">SIMULATION!$D$3*SIMULATION!$D$17/$H2802/(SIMULATION!$D$17-$I2802)*(((EXP(-$I2802*$J2822))/(1-EXP(-SIMULATION!$D$4*$I2802)))-(EXP(-SIMULATION!$D$17*$J2822)/(1-EXP(-SIMULATION!$D$4*SIMULATION!$D$17))))</f>
        <v>1.854722031742162</v>
      </c>
      <c r="L2822">
        <v>-0.50790347777476297</v>
      </c>
      <c r="M2822">
        <f t="shared" ca="1" si="44"/>
        <v>0.91270226151484357</v>
      </c>
    </row>
    <row r="2823" spans="1:13" x14ac:dyDescent="0.25">
      <c r="A2823" s="9"/>
      <c r="H2823" s="9"/>
      <c r="J2823">
        <v>21</v>
      </c>
      <c r="K2823">
        <f ca="1">SIMULATION!$D$3*SIMULATION!$D$17/$H2802/(SIMULATION!$D$17-$I2802)*(((EXP(-$I2802*$J2823))/(1-EXP(-SIMULATION!$D$4*$I2802)))-(EXP(-SIMULATION!$D$17*$J2823)/(1-EXP(-SIMULATION!$D$4*SIMULATION!$D$17))))</f>
        <v>1.7613079159364093</v>
      </c>
      <c r="L2823">
        <v>0.32852774389202855</v>
      </c>
      <c r="M2823">
        <f t="shared" ca="1" si="44"/>
        <v>2.3399464318581686</v>
      </c>
    </row>
    <row r="2824" spans="1:13" x14ac:dyDescent="0.25">
      <c r="A2824" s="9"/>
      <c r="H2824" s="9"/>
      <c r="J2824">
        <v>22</v>
      </c>
      <c r="K2824">
        <f ca="1">SIMULATION!$D$3*SIMULATION!$D$17/$H2802/(SIMULATION!$D$17-$I2802)*(((EXP(-$I2802*$J2824))/(1-EXP(-SIMULATION!$D$4*$I2802)))-(EXP(-SIMULATION!$D$17*$J2824)/(1-EXP(-SIMULATION!$D$4*SIMULATION!$D$17))))</f>
        <v>1.6725503315002508</v>
      </c>
      <c r="L2824">
        <v>0.21807226305764704</v>
      </c>
      <c r="M2824">
        <f t="shared" ca="1" si="44"/>
        <v>2.0372871673683282</v>
      </c>
    </row>
    <row r="2825" spans="1:13" x14ac:dyDescent="0.25">
      <c r="A2825" s="9"/>
      <c r="H2825" s="9"/>
      <c r="J2825">
        <v>23</v>
      </c>
      <c r="K2825">
        <f ca="1">SIMULATION!$D$3*SIMULATION!$D$17/$H2802/(SIMULATION!$D$17-$I2802)*(((EXP(-$I2802*$J2825))/(1-EXP(-SIMULATION!$D$4*$I2802)))-(EXP(-SIMULATION!$D$17*$J2825)/(1-EXP(-SIMULATION!$D$4*SIMULATION!$D$17))))</f>
        <v>1.5882345439537566</v>
      </c>
      <c r="L2825">
        <v>-0.28221357535776703</v>
      </c>
      <c r="M2825">
        <f t="shared" ca="1" si="44"/>
        <v>1.1400131947978545</v>
      </c>
    </row>
    <row r="2826" spans="1:13" x14ac:dyDescent="0.25">
      <c r="A2826" s="9"/>
      <c r="H2826" s="9"/>
      <c r="J2826">
        <v>24</v>
      </c>
      <c r="K2826">
        <f ca="1">SIMULATION!$D$3*SIMULATION!$D$17/$H2802/(SIMULATION!$D$17-$I2802)*(((EXP(-$I2802*$J2826))/(1-EXP(-SIMULATION!$D$4*$I2802)))-(EXP(-SIMULATION!$D$17*$J2826)/(1-EXP(-SIMULATION!$D$4*SIMULATION!$D$17))))</f>
        <v>1.5081494014034218</v>
      </c>
      <c r="L2826">
        <v>1.1698785459209743E-2</v>
      </c>
      <c r="M2826">
        <f t="shared" ca="1" si="44"/>
        <v>1.525792917690876</v>
      </c>
    </row>
    <row r="2827" spans="1:13" x14ac:dyDescent="0.25">
      <c r="A2827" s="9">
        <v>114</v>
      </c>
      <c r="B2827" s="2">
        <f ca="1">NORMINV(RAND(),SIMULATION!D7,SIMULATION!D8)</f>
        <v>59.703947327305862</v>
      </c>
      <c r="C2827" s="2">
        <v>2</v>
      </c>
      <c r="D2827" s="2">
        <f ca="1">SIMULATION!$D$11*(1+(SIMULATION!$D$12*LN(1+$C2827)))*(1+(SIMULATION!$D$13*(($B2827/63.5)-1)))</f>
        <v>9.9561598161253713</v>
      </c>
      <c r="E2827" s="2">
        <v>-0.15660620510115511</v>
      </c>
      <c r="F2827" s="2">
        <f ca="1">D2827*(1+E2827)</f>
        <v>8.3969634099413621</v>
      </c>
      <c r="G2827" s="2">
        <v>0.42538723166614478</v>
      </c>
      <c r="H2827" s="9">
        <f>SIMULATION!$D$15*EXP($G$2827)</f>
        <v>337.79704307222829</v>
      </c>
      <c r="I2827" s="2">
        <f ca="1">$F2827/$H2827</f>
        <v>2.4858013360839013E-2</v>
      </c>
      <c r="J2827">
        <v>0</v>
      </c>
      <c r="K2827">
        <f ca="1">SIMULATION!$D$3*SIMULATION!$D$17/$H2827/(SIMULATION!$D$17-$I2827)*(((EXP(-$I2827*$J2827))/(1-EXP(-SIMULATION!$D$4*$I2827)))-(EXP(-SIMULATION!$D$17*$J2827)/(1-EXP(-SIMULATION!$D$4*SIMULATION!$D$17))))</f>
        <v>2.1135618038691488</v>
      </c>
      <c r="L2827">
        <v>0.49925363257318145</v>
      </c>
      <c r="M2827">
        <f t="shared" ca="1" si="44"/>
        <v>3.1687652121187471</v>
      </c>
    </row>
    <row r="2828" spans="1:13" x14ac:dyDescent="0.25">
      <c r="A2828" s="9"/>
      <c r="H2828" s="9"/>
      <c r="J2828">
        <v>1</v>
      </c>
      <c r="K2828">
        <f ca="1">SIMULATION!$D$3*SIMULATION!$D$17/$H2827/(SIMULATION!$D$17-$I2827)*(((EXP(-$I2827*$J2828))/(1-EXP(-SIMULATION!$D$4*$I2827)))-(EXP(-SIMULATION!$D$17*$J2828)/(1-EXP(-SIMULATION!$D$4*SIMULATION!$D$17))))</f>
        <v>2.6387531288523687</v>
      </c>
      <c r="L2828">
        <v>-0.24430890936165675</v>
      </c>
      <c r="M2828">
        <f t="shared" ca="1" si="44"/>
        <v>1.9940822298677872</v>
      </c>
    </row>
    <row r="2829" spans="1:13" x14ac:dyDescent="0.25">
      <c r="A2829" s="9"/>
      <c r="H2829" s="9"/>
      <c r="J2829">
        <v>2</v>
      </c>
      <c r="K2829">
        <f ca="1">SIMULATION!$D$3*SIMULATION!$D$17/$H2827/(SIMULATION!$D$17-$I2827)*(((EXP(-$I2827*$J2829))/(1-EXP(-SIMULATION!$D$4*$I2827)))-(EXP(-SIMULATION!$D$17*$J2829)/(1-EXP(-SIMULATION!$D$4*SIMULATION!$D$17))))</f>
        <v>2.9437760919122842</v>
      </c>
      <c r="L2829">
        <v>-0.18009966595488525</v>
      </c>
      <c r="M2829">
        <f t="shared" ca="1" si="44"/>
        <v>2.4136030011129042</v>
      </c>
    </row>
    <row r="2830" spans="1:13" x14ac:dyDescent="0.25">
      <c r="A2830" s="9"/>
      <c r="H2830" s="9"/>
      <c r="J2830">
        <v>3</v>
      </c>
      <c r="K2830">
        <f ca="1">SIMULATION!$D$3*SIMULATION!$D$17/$H2827/(SIMULATION!$D$17-$I2827)*(((EXP(-$I2827*$J2830))/(1-EXP(-SIMULATION!$D$4*$I2827)))-(EXP(-SIMULATION!$D$17*$J2830)/(1-EXP(-SIMULATION!$D$4*SIMULATION!$D$17))))</f>
        <v>3.1084839943142297</v>
      </c>
      <c r="L2830">
        <v>1.8012814502099732E-2</v>
      </c>
      <c r="M2830">
        <f t="shared" ca="1" si="44"/>
        <v>3.1644765398865577</v>
      </c>
    </row>
    <row r="2831" spans="1:13" x14ac:dyDescent="0.25">
      <c r="A2831" s="9"/>
      <c r="H2831" s="9"/>
      <c r="J2831">
        <v>4</v>
      </c>
      <c r="K2831">
        <f ca="1">SIMULATION!$D$3*SIMULATION!$D$17/$H2827/(SIMULATION!$D$17-$I2827)*(((EXP(-$I2827*$J2831))/(1-EXP(-SIMULATION!$D$4*$I2827)))-(EXP(-SIMULATION!$D$17*$J2831)/(1-EXP(-SIMULATION!$D$4*SIMULATION!$D$17))))</f>
        <v>3.1840297629086693</v>
      </c>
      <c r="L2831">
        <v>-0.20729603563647336</v>
      </c>
      <c r="M2831">
        <f t="shared" ca="1" si="44"/>
        <v>2.5239930157091619</v>
      </c>
    </row>
    <row r="2832" spans="1:13" x14ac:dyDescent="0.25">
      <c r="A2832" s="9"/>
      <c r="H2832" s="9"/>
      <c r="J2832">
        <v>5</v>
      </c>
      <c r="K2832">
        <f ca="1">SIMULATION!$D$3*SIMULATION!$D$17/$H2827/(SIMULATION!$D$17-$I2827)*(((EXP(-$I2827*$J2832))/(1-EXP(-SIMULATION!$D$4*$I2827)))-(EXP(-SIMULATION!$D$17*$J2832)/(1-EXP(-SIMULATION!$D$4*SIMULATION!$D$17))))</f>
        <v>3.2031748945450023</v>
      </c>
      <c r="L2832">
        <v>0.22203605506902582</v>
      </c>
      <c r="M2832">
        <f t="shared" ca="1" si="44"/>
        <v>3.9143952118259175</v>
      </c>
    </row>
    <row r="2833" spans="1:13" x14ac:dyDescent="0.25">
      <c r="A2833" s="9"/>
      <c r="H2833" s="9"/>
      <c r="J2833">
        <v>6</v>
      </c>
      <c r="K2833">
        <f ca="1">SIMULATION!$D$3*SIMULATION!$D$17/$H2827/(SIMULATION!$D$17-$I2827)*(((EXP(-$I2827*$J2833))/(1-EXP(-SIMULATION!$D$4*$I2827)))-(EXP(-SIMULATION!$D$17*$J2833)/(1-EXP(-SIMULATION!$D$4*SIMULATION!$D$17))))</f>
        <v>3.1868956664550554</v>
      </c>
      <c r="L2833">
        <v>3.1251071996823782E-2</v>
      </c>
      <c r="M2833">
        <f t="shared" ca="1" si="44"/>
        <v>3.2864895723738079</v>
      </c>
    </row>
    <row r="2834" spans="1:13" x14ac:dyDescent="0.25">
      <c r="A2834" s="9"/>
      <c r="H2834" s="9"/>
      <c r="J2834">
        <v>7</v>
      </c>
      <c r="K2834">
        <f ca="1">SIMULATION!$D$3*SIMULATION!$D$17/$H2827/(SIMULATION!$D$17-$I2827)*(((EXP(-$I2827*$J2834))/(1-EXP(-SIMULATION!$D$4*$I2827)))-(EXP(-SIMULATION!$D$17*$J2834)/(1-EXP(-SIMULATION!$D$4*SIMULATION!$D$17))))</f>
        <v>3.1486165450635721</v>
      </c>
      <c r="L2834">
        <v>8.8360652809140183E-2</v>
      </c>
      <c r="M2834">
        <f t="shared" ca="1" si="44"/>
        <v>3.4268303584310491</v>
      </c>
    </row>
    <row r="2835" spans="1:13" x14ac:dyDescent="0.25">
      <c r="A2835" s="9"/>
      <c r="H2835" s="9"/>
      <c r="J2835">
        <v>8</v>
      </c>
      <c r="K2835">
        <f ca="1">SIMULATION!$D$3*SIMULATION!$D$17/$H2827/(SIMULATION!$D$17-$I2827)*(((EXP(-$I2827*$J2835))/(1-EXP(-SIMULATION!$D$4*$I2827)))-(EXP(-SIMULATION!$D$17*$J2835)/(1-EXP(-SIMULATION!$D$4*SIMULATION!$D$17))))</f>
        <v>3.0969230462228827</v>
      </c>
      <c r="L2835">
        <v>-0.15933580557012572</v>
      </c>
      <c r="M2835">
        <f t="shared" ca="1" si="44"/>
        <v>2.6034723178642718</v>
      </c>
    </row>
    <row r="2836" spans="1:13" x14ac:dyDescent="0.25">
      <c r="A2836" s="9"/>
      <c r="H2836" s="9"/>
      <c r="J2836">
        <v>9</v>
      </c>
      <c r="K2836">
        <f ca="1">SIMULATION!$D$3*SIMULATION!$D$17/$H2827/(SIMULATION!$D$17-$I2827)*(((EXP(-$I2827*$J2836))/(1-EXP(-SIMULATION!$D$4*$I2827)))-(EXP(-SIMULATION!$D$17*$J2836)/(1-EXP(-SIMULATION!$D$4*SIMULATION!$D$17))))</f>
        <v>3.0373001912749547</v>
      </c>
      <c r="L2836">
        <v>0.24065921940221432</v>
      </c>
      <c r="M2836">
        <f t="shared" ca="1" si="44"/>
        <v>3.7682544843973815</v>
      </c>
    </row>
    <row r="2837" spans="1:13" x14ac:dyDescent="0.25">
      <c r="A2837" s="9"/>
      <c r="H2837" s="9"/>
      <c r="J2837">
        <v>10</v>
      </c>
      <c r="K2837">
        <f ca="1">SIMULATION!$D$3*SIMULATION!$D$17/$H2827/(SIMULATION!$D$17-$I2827)*(((EXP(-$I2827*$J2837))/(1-EXP(-SIMULATION!$D$4*$I2827)))-(EXP(-SIMULATION!$D$17*$J2837)/(1-EXP(-SIMULATION!$D$4*SIMULATION!$D$17))))</f>
        <v>2.9732465415260481</v>
      </c>
      <c r="L2837">
        <v>-0.25127137136951089</v>
      </c>
      <c r="M2837">
        <f t="shared" ca="1" si="44"/>
        <v>2.2261548056171425</v>
      </c>
    </row>
    <row r="2838" spans="1:13" x14ac:dyDescent="0.25">
      <c r="A2838" s="9"/>
      <c r="H2838" s="9"/>
      <c r="J2838">
        <v>11</v>
      </c>
      <c r="K2838">
        <f ca="1">SIMULATION!$D$3*SIMULATION!$D$17/$H2827/(SIMULATION!$D$17-$I2827)*(((EXP(-$I2827*$J2838))/(1-EXP(-SIMULATION!$D$4*$I2827)))-(EXP(-SIMULATION!$D$17*$J2838)/(1-EXP(-SIMULATION!$D$4*SIMULATION!$D$17))))</f>
        <v>2.9069880884643426</v>
      </c>
      <c r="L2838">
        <v>0.33882619792424395</v>
      </c>
      <c r="M2838">
        <f t="shared" ca="1" si="44"/>
        <v>3.8919518098897816</v>
      </c>
    </row>
    <row r="2839" spans="1:13" x14ac:dyDescent="0.25">
      <c r="A2839" s="9"/>
      <c r="H2839" s="9"/>
      <c r="J2839">
        <v>12</v>
      </c>
      <c r="K2839">
        <f ca="1">SIMULATION!$D$3*SIMULATION!$D$17/$H2827/(SIMULATION!$D$17-$I2827)*(((EXP(-$I2827*$J2839))/(1-EXP(-SIMULATION!$D$4*$I2827)))-(EXP(-SIMULATION!$D$17*$J2839)/(1-EXP(-SIMULATION!$D$4*SIMULATION!$D$17))))</f>
        <v>2.8399357220721702</v>
      </c>
      <c r="L2839">
        <v>-0.21207529354327201</v>
      </c>
      <c r="M2839">
        <f t="shared" ca="1" si="44"/>
        <v>2.2376555201696906</v>
      </c>
    </row>
    <row r="2840" spans="1:13" x14ac:dyDescent="0.25">
      <c r="A2840" s="9"/>
      <c r="H2840" s="9"/>
      <c r="J2840">
        <v>13</v>
      </c>
      <c r="K2840">
        <f ca="1">SIMULATION!$D$3*SIMULATION!$D$17/$H2827/(SIMULATION!$D$17-$I2827)*(((EXP(-$I2827*$J2840))/(1-EXP(-SIMULATION!$D$4*$I2827)))-(EXP(-SIMULATION!$D$17*$J2840)/(1-EXP(-SIMULATION!$D$4*SIMULATION!$D$17))))</f>
        <v>2.7729783779986725</v>
      </c>
      <c r="L2840">
        <v>-0.48171381535517033</v>
      </c>
      <c r="M2840">
        <f t="shared" ca="1" si="44"/>
        <v>1.4371963836355404</v>
      </c>
    </row>
    <row r="2841" spans="1:13" x14ac:dyDescent="0.25">
      <c r="A2841" s="9"/>
      <c r="H2841" s="9"/>
      <c r="J2841">
        <v>14</v>
      </c>
      <c r="K2841">
        <f ca="1">SIMULATION!$D$3*SIMULATION!$D$17/$H2827/(SIMULATION!$D$17-$I2827)*(((EXP(-$I2827*$J2841))/(1-EXP(-SIMULATION!$D$4*$I2827)))-(EXP(-SIMULATION!$D$17*$J2841)/(1-EXP(-SIMULATION!$D$4*SIMULATION!$D$17))))</f>
        <v>2.7066708839935321</v>
      </c>
      <c r="L2841">
        <v>6.2239840600561994E-2</v>
      </c>
      <c r="M2841">
        <f t="shared" ca="1" si="44"/>
        <v>2.8751336483714716</v>
      </c>
    </row>
    <row r="2842" spans="1:13" x14ac:dyDescent="0.25">
      <c r="A2842" s="9"/>
      <c r="H2842" s="9"/>
      <c r="J2842">
        <v>15</v>
      </c>
      <c r="K2842">
        <f ca="1">SIMULATION!$D$3*SIMULATION!$D$17/$H2827/(SIMULATION!$D$17-$I2827)*(((EXP(-$I2827*$J2842))/(1-EXP(-SIMULATION!$D$4*$I2827)))-(EXP(-SIMULATION!$D$17*$J2842)/(1-EXP(-SIMULATION!$D$4*SIMULATION!$D$17))))</f>
        <v>2.6413543273014608</v>
      </c>
      <c r="L2842">
        <v>7.4767532894170971E-2</v>
      </c>
      <c r="M2842">
        <f t="shared" ca="1" si="44"/>
        <v>2.8388418738531338</v>
      </c>
    </row>
    <row r="2843" spans="1:13" x14ac:dyDescent="0.25">
      <c r="A2843" s="9"/>
      <c r="H2843" s="9"/>
      <c r="J2843">
        <v>16</v>
      </c>
      <c r="K2843">
        <f ca="1">SIMULATION!$D$3*SIMULATION!$D$17/$H2827/(SIMULATION!$D$17-$I2827)*(((EXP(-$I2827*$J2843))/(1-EXP(-SIMULATION!$D$4*$I2827)))-(EXP(-SIMULATION!$D$17*$J2843)/(1-EXP(-SIMULATION!$D$4*SIMULATION!$D$17))))</f>
        <v>2.5772331800751376</v>
      </c>
      <c r="L2843">
        <v>-2.246818075038081E-3</v>
      </c>
      <c r="M2843">
        <f t="shared" ca="1" si="44"/>
        <v>2.5714426059825568</v>
      </c>
    </row>
    <row r="2844" spans="1:13" x14ac:dyDescent="0.25">
      <c r="A2844" s="9"/>
      <c r="H2844" s="9"/>
      <c r="J2844">
        <v>17</v>
      </c>
      <c r="K2844">
        <f ca="1">SIMULATION!$D$3*SIMULATION!$D$17/$H2827/(SIMULATION!$D$17-$I2827)*(((EXP(-$I2827*$J2844))/(1-EXP(-SIMULATION!$D$4*$I2827)))-(EXP(-SIMULATION!$D$17*$J2844)/(1-EXP(-SIMULATION!$D$4*SIMULATION!$D$17))))</f>
        <v>2.5144247144959979</v>
      </c>
      <c r="L2844">
        <v>-0.24485880993677706</v>
      </c>
      <c r="M2844">
        <f t="shared" ca="1" si="44"/>
        <v>1.8987456712288875</v>
      </c>
    </row>
    <row r="2845" spans="1:13" x14ac:dyDescent="0.25">
      <c r="A2845" s="9"/>
      <c r="H2845" s="9"/>
      <c r="J2845">
        <v>18</v>
      </c>
      <c r="K2845">
        <f ca="1">SIMULATION!$D$3*SIMULATION!$D$17/$H2827/(SIMULATION!$D$17-$I2827)*(((EXP(-$I2827*$J2845))/(1-EXP(-SIMULATION!$D$4*$I2827)))-(EXP(-SIMULATION!$D$17*$J2845)/(1-EXP(-SIMULATION!$D$4*SIMULATION!$D$17))))</f>
        <v>2.4529906606811074</v>
      </c>
      <c r="L2845">
        <v>-1.7888919388440283E-2</v>
      </c>
      <c r="M2845">
        <f t="shared" ca="1" si="44"/>
        <v>2.409109308491586</v>
      </c>
    </row>
    <row r="2846" spans="1:13" x14ac:dyDescent="0.25">
      <c r="A2846" s="9"/>
      <c r="H2846" s="9"/>
      <c r="J2846">
        <v>19</v>
      </c>
      <c r="K2846">
        <f ca="1">SIMULATION!$D$3*SIMULATION!$D$17/$H2827/(SIMULATION!$D$17-$I2827)*(((EXP(-$I2827*$J2846))/(1-EXP(-SIMULATION!$D$4*$I2827)))-(EXP(-SIMULATION!$D$17*$J2846)/(1-EXP(-SIMULATION!$D$4*SIMULATION!$D$17))))</f>
        <v>2.3929574855450402</v>
      </c>
      <c r="L2846">
        <v>-0.20696002223741233</v>
      </c>
      <c r="M2846">
        <f t="shared" ca="1" si="44"/>
        <v>1.8977109511234562</v>
      </c>
    </row>
    <row r="2847" spans="1:13" x14ac:dyDescent="0.25">
      <c r="A2847" s="9"/>
      <c r="H2847" s="9"/>
      <c r="J2847">
        <v>20</v>
      </c>
      <c r="K2847">
        <f ca="1">SIMULATION!$D$3*SIMULATION!$D$17/$H2827/(SIMULATION!$D$17-$I2827)*(((EXP(-$I2827*$J2847))/(1-EXP(-SIMULATION!$D$4*$I2827)))-(EXP(-SIMULATION!$D$17*$J2847)/(1-EXP(-SIMULATION!$D$4*SIMULATION!$D$17))))</f>
        <v>2.3343293798970848</v>
      </c>
      <c r="L2847">
        <v>-0.41168539854262864</v>
      </c>
      <c r="M2847">
        <f t="shared" ca="1" si="44"/>
        <v>1.3733200588043863</v>
      </c>
    </row>
    <row r="2848" spans="1:13" x14ac:dyDescent="0.25">
      <c r="A2848" s="9"/>
      <c r="H2848" s="9"/>
      <c r="J2848">
        <v>21</v>
      </c>
      <c r="K2848">
        <f ca="1">SIMULATION!$D$3*SIMULATION!$D$17/$H2827/(SIMULATION!$D$17-$I2827)*(((EXP(-$I2827*$J2848))/(1-EXP(-SIMULATION!$D$4*$I2827)))-(EXP(-SIMULATION!$D$17*$J2848)/(1-EXP(-SIMULATION!$D$4*SIMULATION!$D$17))))</f>
        <v>2.2770965729972619</v>
      </c>
      <c r="L2848">
        <v>-4.3186215642622226E-2</v>
      </c>
      <c r="M2848">
        <f t="shared" ca="1" si="44"/>
        <v>2.178757389356726</v>
      </c>
    </row>
    <row r="2849" spans="1:13" x14ac:dyDescent="0.25">
      <c r="A2849" s="9"/>
      <c r="H2849" s="9"/>
      <c r="J2849">
        <v>22</v>
      </c>
      <c r="K2849">
        <f ca="1">SIMULATION!$D$3*SIMULATION!$D$17/$H2827/(SIMULATION!$D$17-$I2827)*(((EXP(-$I2827*$J2849))/(1-EXP(-SIMULATION!$D$4*$I2827)))-(EXP(-SIMULATION!$D$17*$J2849)/(1-EXP(-SIMULATION!$D$4*SIMULATION!$D$17))))</f>
        <v>2.2212406530282522</v>
      </c>
      <c r="L2849">
        <v>-0.38196844497755289</v>
      </c>
      <c r="M2849">
        <f t="shared" ca="1" si="44"/>
        <v>1.3727968148701266</v>
      </c>
    </row>
    <row r="2850" spans="1:13" x14ac:dyDescent="0.25">
      <c r="A2850" s="9"/>
      <c r="H2850" s="9"/>
      <c r="J2850">
        <v>23</v>
      </c>
      <c r="K2850">
        <f ca="1">SIMULATION!$D$3*SIMULATION!$D$17/$H2827/(SIMULATION!$D$17-$I2827)*(((EXP(-$I2827*$J2850))/(1-EXP(-SIMULATION!$D$4*$I2827)))-(EXP(-SIMULATION!$D$17*$J2850)/(1-EXP(-SIMULATION!$D$4*SIMULATION!$D$17))))</f>
        <v>2.1667379690745392</v>
      </c>
      <c r="L2850">
        <v>4.7435542640566847E-2</v>
      </c>
      <c r="M2850">
        <f t="shared" ca="1" si="44"/>
        <v>2.2695183603975098</v>
      </c>
    </row>
    <row r="2851" spans="1:13" x14ac:dyDescent="0.25">
      <c r="A2851" s="9"/>
      <c r="H2851" s="9"/>
      <c r="J2851">
        <v>24</v>
      </c>
      <c r="K2851">
        <f ca="1">SIMULATION!$D$3*SIMULATION!$D$17/$H2827/(SIMULATION!$D$17-$I2827)*(((EXP(-$I2827*$J2851))/(1-EXP(-SIMULATION!$D$4*$I2827)))-(EXP(-SIMULATION!$D$17*$J2851)/(1-EXP(-SIMULATION!$D$4*SIMULATION!$D$17))))</f>
        <v>2.1135618038691488</v>
      </c>
      <c r="L2851">
        <v>0.21921207856777439</v>
      </c>
      <c r="M2851">
        <f t="shared" ca="1" si="44"/>
        <v>2.5768800800767599</v>
      </c>
    </row>
    <row r="2852" spans="1:13" x14ac:dyDescent="0.25">
      <c r="A2852" s="9">
        <v>115</v>
      </c>
      <c r="B2852" s="2">
        <f ca="1">NORMINV(RAND(),SIMULATION!D7,SIMULATION!D8)</f>
        <v>56.997492694710374</v>
      </c>
      <c r="C2852" s="2">
        <v>2</v>
      </c>
      <c r="D2852" s="2">
        <f ca="1">SIMULATION!$D$11*(1+(SIMULATION!$D$12*LN(1+$C2852)))*(1+(SIMULATION!$D$13*(($B2852/63.5)-1)))</f>
        <v>9.7551737934491598</v>
      </c>
      <c r="E2852" s="2">
        <v>-0.12495655435209389</v>
      </c>
      <c r="F2852" s="2">
        <f ca="1">D2852*(1+E2852)</f>
        <v>8.5362008891139087</v>
      </c>
      <c r="G2852" s="2">
        <v>-0.85403927043765482</v>
      </c>
      <c r="H2852" s="9">
        <f>SIMULATION!$D$15*EXP($G$2852)</f>
        <v>93.974056429461356</v>
      </c>
      <c r="I2852" s="2">
        <f ca="1">$F2852/$H2852</f>
        <v>9.0835717999694282E-2</v>
      </c>
      <c r="J2852">
        <v>0</v>
      </c>
      <c r="K2852">
        <f ca="1">SIMULATION!$D$3*SIMULATION!$D$17/$H2852/(SIMULATION!$D$17-$I2852)*(((EXP(-$I2852*$J2852))/(1-EXP(-SIMULATION!$D$4*$I2852)))-(EXP(-SIMULATION!$D$17*$J2852)/(1-EXP(-SIMULATION!$D$4*SIMULATION!$D$17))))</f>
        <v>0.93699721029858118</v>
      </c>
      <c r="L2852">
        <v>-0.14939232665679597</v>
      </c>
      <c r="M2852">
        <f t="shared" ca="1" si="44"/>
        <v>0.79701701698114891</v>
      </c>
    </row>
    <row r="2853" spans="1:13" x14ac:dyDescent="0.25">
      <c r="A2853" s="9"/>
      <c r="H2853" s="9"/>
      <c r="J2853">
        <v>1</v>
      </c>
      <c r="K2853">
        <f ca="1">SIMULATION!$D$3*SIMULATION!$D$17/$H2852/(SIMULATION!$D$17-$I2852)*(((EXP(-$I2852*$J2853))/(1-EXP(-SIMULATION!$D$4*$I2852)))-(EXP(-SIMULATION!$D$17*$J2853)/(1-EXP(-SIMULATION!$D$4*SIMULATION!$D$17))))</f>
        <v>2.8584323338534046</v>
      </c>
      <c r="L2853">
        <v>0.16283587615535466</v>
      </c>
      <c r="M2853">
        <f t="shared" ca="1" si="44"/>
        <v>3.3238876673672193</v>
      </c>
    </row>
    <row r="2854" spans="1:13" x14ac:dyDescent="0.25">
      <c r="A2854" s="9"/>
      <c r="H2854" s="9"/>
      <c r="J2854">
        <v>2</v>
      </c>
      <c r="K2854">
        <f ca="1">SIMULATION!$D$3*SIMULATION!$D$17/$H2852/(SIMULATION!$D$17-$I2852)*(((EXP(-$I2852*$J2854))/(1-EXP(-SIMULATION!$D$4*$I2852)))-(EXP(-SIMULATION!$D$17*$J2854)/(1-EXP(-SIMULATION!$D$4*SIMULATION!$D$17))))</f>
        <v>3.8936688901903653</v>
      </c>
      <c r="L2854">
        <v>-0.16557383473768542</v>
      </c>
      <c r="M2854">
        <f t="shared" ca="1" si="44"/>
        <v>3.2489792008427187</v>
      </c>
    </row>
    <row r="2855" spans="1:13" x14ac:dyDescent="0.25">
      <c r="A2855" s="9"/>
      <c r="H2855" s="9"/>
      <c r="J2855">
        <v>3</v>
      </c>
      <c r="K2855">
        <f ca="1">SIMULATION!$D$3*SIMULATION!$D$17/$H2852/(SIMULATION!$D$17-$I2852)*(((EXP(-$I2852*$J2855))/(1-EXP(-SIMULATION!$D$4*$I2852)))-(EXP(-SIMULATION!$D$17*$J2855)/(1-EXP(-SIMULATION!$D$4*SIMULATION!$D$17))))</f>
        <v>4.3780327252529005</v>
      </c>
      <c r="L2855">
        <v>-0.46937947041968625</v>
      </c>
      <c r="M2855">
        <f t="shared" ca="1" si="44"/>
        <v>2.3230740431936381</v>
      </c>
    </row>
    <row r="2856" spans="1:13" x14ac:dyDescent="0.25">
      <c r="A2856" s="9"/>
      <c r="H2856" s="9"/>
      <c r="J2856">
        <v>4</v>
      </c>
      <c r="K2856">
        <f ca="1">SIMULATION!$D$3*SIMULATION!$D$17/$H2852/(SIMULATION!$D$17-$I2852)*(((EXP(-$I2852*$J2856))/(1-EXP(-SIMULATION!$D$4*$I2852)))-(EXP(-SIMULATION!$D$17*$J2856)/(1-EXP(-SIMULATION!$D$4*SIMULATION!$D$17))))</f>
        <v>4.5249304762762259</v>
      </c>
      <c r="L2856">
        <v>0.10532739737076079</v>
      </c>
      <c r="M2856">
        <f t="shared" ca="1" si="44"/>
        <v>5.001529626626037</v>
      </c>
    </row>
    <row r="2857" spans="1:13" x14ac:dyDescent="0.25">
      <c r="A2857" s="9"/>
      <c r="H2857" s="9"/>
      <c r="J2857">
        <v>5</v>
      </c>
      <c r="K2857">
        <f ca="1">SIMULATION!$D$3*SIMULATION!$D$17/$H2852/(SIMULATION!$D$17-$I2852)*(((EXP(-$I2852*$J2857))/(1-EXP(-SIMULATION!$D$4*$I2852)))-(EXP(-SIMULATION!$D$17*$J2857)/(1-EXP(-SIMULATION!$D$4*SIMULATION!$D$17))))</f>
        <v>4.4697683564605324</v>
      </c>
      <c r="L2857">
        <v>1.8058074463049932E-2</v>
      </c>
      <c r="M2857">
        <f t="shared" ca="1" si="44"/>
        <v>4.5504837662740805</v>
      </c>
    </row>
    <row r="2858" spans="1:13" x14ac:dyDescent="0.25">
      <c r="A2858" s="9"/>
      <c r="H2858" s="9"/>
      <c r="J2858">
        <v>6</v>
      </c>
      <c r="K2858">
        <f ca="1">SIMULATION!$D$3*SIMULATION!$D$17/$H2852/(SIMULATION!$D$17-$I2852)*(((EXP(-$I2852*$J2858))/(1-EXP(-SIMULATION!$D$4*$I2852)))-(EXP(-SIMULATION!$D$17*$J2858)/(1-EXP(-SIMULATION!$D$4*SIMULATION!$D$17))))</f>
        <v>4.2980852321702372</v>
      </c>
      <c r="L2858">
        <v>5.8845389606243656E-3</v>
      </c>
      <c r="M2858">
        <f t="shared" ca="1" si="44"/>
        <v>4.3233774821750268</v>
      </c>
    </row>
    <row r="2859" spans="1:13" x14ac:dyDescent="0.25">
      <c r="A2859" s="9"/>
      <c r="H2859" s="9"/>
      <c r="J2859">
        <v>7</v>
      </c>
      <c r="K2859">
        <f ca="1">SIMULATION!$D$3*SIMULATION!$D$17/$H2852/(SIMULATION!$D$17-$I2852)*(((EXP(-$I2852*$J2859))/(1-EXP(-SIMULATION!$D$4*$I2852)))-(EXP(-SIMULATION!$D$17*$J2859)/(1-EXP(-SIMULATION!$D$4*SIMULATION!$D$17))))</f>
        <v>4.0635708034189735</v>
      </c>
      <c r="L2859">
        <v>0.11084041626658236</v>
      </c>
      <c r="M2859">
        <f t="shared" ca="1" si="44"/>
        <v>4.5139786827986628</v>
      </c>
    </row>
    <row r="2860" spans="1:13" x14ac:dyDescent="0.25">
      <c r="A2860" s="9"/>
      <c r="H2860" s="9"/>
      <c r="J2860">
        <v>8</v>
      </c>
      <c r="K2860">
        <f ca="1">SIMULATION!$D$3*SIMULATION!$D$17/$H2852/(SIMULATION!$D$17-$I2852)*(((EXP(-$I2852*$J2860))/(1-EXP(-SIMULATION!$D$4*$I2852)))-(EXP(-SIMULATION!$D$17*$J2860)/(1-EXP(-SIMULATION!$D$4*SIMULATION!$D$17))))</f>
        <v>3.7996027967993991</v>
      </c>
      <c r="L2860">
        <v>-0.32958712988244238</v>
      </c>
      <c r="M2860">
        <f t="shared" ca="1" si="44"/>
        <v>2.547302616308984</v>
      </c>
    </row>
    <row r="2861" spans="1:13" x14ac:dyDescent="0.25">
      <c r="A2861" s="9"/>
      <c r="H2861" s="9"/>
      <c r="J2861">
        <v>9</v>
      </c>
      <c r="K2861">
        <f ca="1">SIMULATION!$D$3*SIMULATION!$D$17/$H2852/(SIMULATION!$D$17-$I2852)*(((EXP(-$I2852*$J2861))/(1-EXP(-SIMULATION!$D$4*$I2852)))-(EXP(-SIMULATION!$D$17*$J2861)/(1-EXP(-SIMULATION!$D$4*SIMULATION!$D$17))))</f>
        <v>3.526631791320658</v>
      </c>
      <c r="L2861">
        <v>-2.3326070206524576E-2</v>
      </c>
      <c r="M2861">
        <f t="shared" ca="1" si="44"/>
        <v>3.4443693305637511</v>
      </c>
    </row>
    <row r="2862" spans="1:13" x14ac:dyDescent="0.25">
      <c r="A2862" s="9"/>
      <c r="H2862" s="9"/>
      <c r="J2862">
        <v>10</v>
      </c>
      <c r="K2862">
        <f ca="1">SIMULATION!$D$3*SIMULATION!$D$17/$H2852/(SIMULATION!$D$17-$I2852)*(((EXP(-$I2852*$J2862))/(1-EXP(-SIMULATION!$D$4*$I2852)))-(EXP(-SIMULATION!$D$17*$J2862)/(1-EXP(-SIMULATION!$D$4*SIMULATION!$D$17))))</f>
        <v>3.2569058435964084</v>
      </c>
      <c r="L2862">
        <v>0.37792918898240602</v>
      </c>
      <c r="M2862">
        <f t="shared" ca="1" si="44"/>
        <v>4.4877856276588579</v>
      </c>
    </row>
    <row r="2863" spans="1:13" x14ac:dyDescent="0.25">
      <c r="A2863" s="9"/>
      <c r="H2863" s="9"/>
      <c r="J2863">
        <v>11</v>
      </c>
      <c r="K2863">
        <f ca="1">SIMULATION!$D$3*SIMULATION!$D$17/$H2852/(SIMULATION!$D$17-$I2852)*(((EXP(-$I2852*$J2863))/(1-EXP(-SIMULATION!$D$4*$I2852)))-(EXP(-SIMULATION!$D$17*$J2863)/(1-EXP(-SIMULATION!$D$4*SIMULATION!$D$17))))</f>
        <v>2.9974910648697279</v>
      </c>
      <c r="L2863">
        <v>-0.68139339004577071</v>
      </c>
      <c r="M2863">
        <f t="shared" ca="1" si="44"/>
        <v>0.95502046654623685</v>
      </c>
    </row>
    <row r="2864" spans="1:13" x14ac:dyDescent="0.25">
      <c r="A2864" s="9"/>
      <c r="H2864" s="9"/>
      <c r="J2864">
        <v>12</v>
      </c>
      <c r="K2864">
        <f ca="1">SIMULATION!$D$3*SIMULATION!$D$17/$H2852/(SIMULATION!$D$17-$I2852)*(((EXP(-$I2852*$J2864))/(1-EXP(-SIMULATION!$D$4*$I2852)))-(EXP(-SIMULATION!$D$17*$J2864)/(1-EXP(-SIMULATION!$D$4*SIMULATION!$D$17))))</f>
        <v>2.7522008171622345</v>
      </c>
      <c r="L2864">
        <v>7.3903635839479967E-2</v>
      </c>
      <c r="M2864">
        <f t="shared" ca="1" si="44"/>
        <v>2.9555984641109116</v>
      </c>
    </row>
    <row r="2865" spans="1:13" x14ac:dyDescent="0.25">
      <c r="A2865" s="9"/>
      <c r="H2865" s="9"/>
      <c r="J2865">
        <v>13</v>
      </c>
      <c r="K2865">
        <f ca="1">SIMULATION!$D$3*SIMULATION!$D$17/$H2852/(SIMULATION!$D$17-$I2852)*(((EXP(-$I2852*$J2865))/(1-EXP(-SIMULATION!$D$4*$I2852)))-(EXP(-SIMULATION!$D$17*$J2865)/(1-EXP(-SIMULATION!$D$4*SIMULATION!$D$17))))</f>
        <v>2.5228260872551185</v>
      </c>
      <c r="L2865">
        <v>8.6206521187350296E-2</v>
      </c>
      <c r="M2865">
        <f t="shared" ca="1" si="44"/>
        <v>2.7403101477980774</v>
      </c>
    </row>
    <row r="2866" spans="1:13" x14ac:dyDescent="0.25">
      <c r="A2866" s="9"/>
      <c r="H2866" s="9"/>
      <c r="J2866">
        <v>14</v>
      </c>
      <c r="K2866">
        <f ca="1">SIMULATION!$D$3*SIMULATION!$D$17/$H2852/(SIMULATION!$D$17-$I2852)*(((EXP(-$I2852*$J2866))/(1-EXP(-SIMULATION!$D$4*$I2852)))-(EXP(-SIMULATION!$D$17*$J2866)/(1-EXP(-SIMULATION!$D$4*SIMULATION!$D$17))))</f>
        <v>2.3099185509221876</v>
      </c>
      <c r="L2866">
        <v>0.24871895882961897</v>
      </c>
      <c r="M2866">
        <f t="shared" ca="1" si="44"/>
        <v>2.8844390878887762</v>
      </c>
    </row>
    <row r="2867" spans="1:13" x14ac:dyDescent="0.25">
      <c r="A2867" s="9"/>
      <c r="H2867" s="9"/>
      <c r="J2867">
        <v>15</v>
      </c>
      <c r="K2867">
        <f ca="1">SIMULATION!$D$3*SIMULATION!$D$17/$H2852/(SIMULATION!$D$17-$I2852)*(((EXP(-$I2852*$J2867))/(1-EXP(-SIMULATION!$D$4*$I2852)))-(EXP(-SIMULATION!$D$17*$J2867)/(1-EXP(-SIMULATION!$D$4*SIMULATION!$D$17))))</f>
        <v>2.1132874581812255</v>
      </c>
      <c r="L2867">
        <v>-4.3369901955661302E-2</v>
      </c>
      <c r="M2867">
        <f t="shared" ca="1" si="44"/>
        <v>2.021634388315777</v>
      </c>
    </row>
    <row r="2868" spans="1:13" x14ac:dyDescent="0.25">
      <c r="A2868" s="9"/>
      <c r="H2868" s="9"/>
      <c r="J2868">
        <v>16</v>
      </c>
      <c r="K2868">
        <f ca="1">SIMULATION!$D$3*SIMULATION!$D$17/$H2852/(SIMULATION!$D$17-$I2852)*(((EXP(-$I2852*$J2868))/(1-EXP(-SIMULATION!$D$4*$I2852)))-(EXP(-SIMULATION!$D$17*$J2868)/(1-EXP(-SIMULATION!$D$4*SIMULATION!$D$17))))</f>
        <v>1.9323135554359447</v>
      </c>
      <c r="L2868">
        <v>-0.27920346270251012</v>
      </c>
      <c r="M2868">
        <f t="shared" ca="1" si="44"/>
        <v>1.3928049197312302</v>
      </c>
    </row>
    <row r="2869" spans="1:13" x14ac:dyDescent="0.25">
      <c r="A2869" s="9"/>
      <c r="H2869" s="9"/>
      <c r="J2869">
        <v>17</v>
      </c>
      <c r="K2869">
        <f ca="1">SIMULATION!$D$3*SIMULATION!$D$17/$H2852/(SIMULATION!$D$17-$I2852)*(((EXP(-$I2852*$J2869))/(1-EXP(-SIMULATION!$D$4*$I2852)))-(EXP(-SIMULATION!$D$17*$J2869)/(1-EXP(-SIMULATION!$D$4*SIMULATION!$D$17))))</f>
        <v>1.7661461506391987</v>
      </c>
      <c r="L2869">
        <v>0.14247918886573516</v>
      </c>
      <c r="M2869">
        <f t="shared" ca="1" si="44"/>
        <v>2.017785221600612</v>
      </c>
    </row>
    <row r="2870" spans="1:13" x14ac:dyDescent="0.25">
      <c r="A2870" s="9"/>
      <c r="H2870" s="9"/>
      <c r="J2870">
        <v>18</v>
      </c>
      <c r="K2870">
        <f ca="1">SIMULATION!$D$3*SIMULATION!$D$17/$H2852/(SIMULATION!$D$17-$I2852)*(((EXP(-$I2852*$J2870))/(1-EXP(-SIMULATION!$D$4*$I2852)))-(EXP(-SIMULATION!$D$17*$J2870)/(1-EXP(-SIMULATION!$D$4*SIMULATION!$D$17))))</f>
        <v>1.6138256500067751</v>
      </c>
      <c r="L2870">
        <v>0.1220394194587746</v>
      </c>
      <c r="M2870">
        <f t="shared" ca="1" si="44"/>
        <v>1.8107759954412816</v>
      </c>
    </row>
    <row r="2871" spans="1:13" x14ac:dyDescent="0.25">
      <c r="A2871" s="9"/>
      <c r="H2871" s="9"/>
      <c r="J2871">
        <v>19</v>
      </c>
      <c r="K2871">
        <f ca="1">SIMULATION!$D$3*SIMULATION!$D$17/$H2852/(SIMULATION!$D$17-$I2852)*(((EXP(-$I2852*$J2871))/(1-EXP(-SIMULATION!$D$4*$I2852)))-(EXP(-SIMULATION!$D$17*$J2871)/(1-EXP(-SIMULATION!$D$4*SIMULATION!$D$17))))</f>
        <v>1.4743586604891743</v>
      </c>
      <c r="L2871">
        <v>0.336565592149216</v>
      </c>
      <c r="M2871">
        <f t="shared" ca="1" si="44"/>
        <v>1.9705770560970384</v>
      </c>
    </row>
    <row r="2872" spans="1:13" x14ac:dyDescent="0.25">
      <c r="A2872" s="9"/>
      <c r="H2872" s="9"/>
      <c r="J2872">
        <v>20</v>
      </c>
      <c r="K2872">
        <f ca="1">SIMULATION!$D$3*SIMULATION!$D$17/$H2852/(SIMULATION!$D$17-$I2852)*(((EXP(-$I2852*$J2872))/(1-EXP(-SIMULATION!$D$4*$I2852)))-(EXP(-SIMULATION!$D$17*$J2872)/(1-EXP(-SIMULATION!$D$4*SIMULATION!$D$17))))</f>
        <v>1.3467629923721982</v>
      </c>
      <c r="L2872">
        <v>-0.69072638333082836</v>
      </c>
      <c r="M2872">
        <f t="shared" ca="1" si="44"/>
        <v>0.41651826144714577</v>
      </c>
    </row>
    <row r="2873" spans="1:13" x14ac:dyDescent="0.25">
      <c r="A2873" s="9"/>
      <c r="H2873" s="9"/>
      <c r="J2873">
        <v>21</v>
      </c>
      <c r="K2873">
        <f ca="1">SIMULATION!$D$3*SIMULATION!$D$17/$H2852/(SIMULATION!$D$17-$I2852)*(((EXP(-$I2852*$J2873))/(1-EXP(-SIMULATION!$D$4*$I2852)))-(EXP(-SIMULATION!$D$17*$J2873)/(1-EXP(-SIMULATION!$D$4*SIMULATION!$D$17))))</f>
        <v>1.230093644490404</v>
      </c>
      <c r="L2873">
        <v>0.21242124294771011</v>
      </c>
      <c r="M2873">
        <f t="shared" ca="1" si="44"/>
        <v>1.4913916653951342</v>
      </c>
    </row>
    <row r="2874" spans="1:13" x14ac:dyDescent="0.25">
      <c r="A2874" s="9"/>
      <c r="H2874" s="9"/>
      <c r="J2874">
        <v>22</v>
      </c>
      <c r="K2874">
        <f ca="1">SIMULATION!$D$3*SIMULATION!$D$17/$H2852/(SIMULATION!$D$17-$I2852)*(((EXP(-$I2852*$J2874))/(1-EXP(-SIMULATION!$D$4*$I2852)))-(EXP(-SIMULATION!$D$17*$J2874)/(1-EXP(-SIMULATION!$D$4*SIMULATION!$D$17))))</f>
        <v>1.1234568504170974</v>
      </c>
      <c r="L2874">
        <v>0.20584088611581178</v>
      </c>
      <c r="M2874">
        <f t="shared" ca="1" si="44"/>
        <v>1.3547102040198318</v>
      </c>
    </row>
    <row r="2875" spans="1:13" x14ac:dyDescent="0.25">
      <c r="A2875" s="9"/>
      <c r="H2875" s="9"/>
      <c r="J2875">
        <v>23</v>
      </c>
      <c r="K2875">
        <f ca="1">SIMULATION!$D$3*SIMULATION!$D$17/$H2852/(SIMULATION!$D$17-$I2852)*(((EXP(-$I2852*$J2875))/(1-EXP(-SIMULATION!$D$4*$I2852)))-(EXP(-SIMULATION!$D$17*$J2875)/(1-EXP(-SIMULATION!$D$4*SIMULATION!$D$17))))</f>
        <v>1.0260167001028311</v>
      </c>
      <c r="L2875">
        <v>0.2233162271914936</v>
      </c>
      <c r="M2875">
        <f t="shared" ca="1" si="44"/>
        <v>1.2551428786052616</v>
      </c>
    </row>
    <row r="2876" spans="1:13" x14ac:dyDescent="0.25">
      <c r="A2876" s="9"/>
      <c r="H2876" s="9"/>
      <c r="J2876">
        <v>24</v>
      </c>
      <c r="K2876">
        <f ca="1">SIMULATION!$D$3*SIMULATION!$D$17/$H2852/(SIMULATION!$D$17-$I2852)*(((EXP(-$I2852*$J2876))/(1-EXP(-SIMULATION!$D$4*$I2852)))-(EXP(-SIMULATION!$D$17*$J2876)/(1-EXP(-SIMULATION!$D$4*SIMULATION!$D$17))))</f>
        <v>0.93699721029858196</v>
      </c>
      <c r="L2876">
        <v>0.40840506846767372</v>
      </c>
      <c r="M2876">
        <f t="shared" ca="1" si="44"/>
        <v>1.3196716201245935</v>
      </c>
    </row>
    <row r="2877" spans="1:13" x14ac:dyDescent="0.25">
      <c r="A2877" s="9">
        <v>116</v>
      </c>
      <c r="B2877" s="2">
        <f ca="1">NORMINV(RAND(),SIMULATION!D7,SIMULATION!D8)</f>
        <v>51.137140904965186</v>
      </c>
      <c r="C2877" s="2">
        <v>2</v>
      </c>
      <c r="D2877" s="2">
        <f ca="1">SIMULATION!$D$11*(1+(SIMULATION!$D$12*LN(1+$C2877)))*(1+(SIMULATION!$D$13*(($B2877/63.5)-1)))</f>
        <v>9.3199738889250803</v>
      </c>
      <c r="E2877" s="2">
        <v>-0.20087552161596636</v>
      </c>
      <c r="F2877" s="2">
        <f ca="1">D2877*(1+E2877)</f>
        <v>7.4478192725400687</v>
      </c>
      <c r="G2877" s="2">
        <v>-7.6943465167235006E-2</v>
      </c>
      <c r="H2877" s="9">
        <f>SIMULATION!$D$15*EXP($G$2877)</f>
        <v>204.40729632841354</v>
      </c>
      <c r="I2877" s="2">
        <f ca="1">$F2877/$H2877</f>
        <v>3.6436171341819111E-2</v>
      </c>
      <c r="J2877">
        <v>0</v>
      </c>
      <c r="K2877">
        <f ca="1">SIMULATION!$D$3*SIMULATION!$D$17/$H2877/(SIMULATION!$D$17-$I2877)*(((EXP(-$I2877*$J2877))/(1-EXP(-SIMULATION!$D$4*$I2877)))-(EXP(-SIMULATION!$D$17*$J2877)/(1-EXP(-SIMULATION!$D$4*SIMULATION!$D$17))))</f>
        <v>2.0968609499622111</v>
      </c>
      <c r="L2877">
        <v>-9.7270075971056968E-2</v>
      </c>
      <c r="M2877">
        <f t="shared" ca="1" si="44"/>
        <v>1.8928991260586441</v>
      </c>
    </row>
    <row r="2878" spans="1:13" x14ac:dyDescent="0.25">
      <c r="A2878" s="9"/>
      <c r="H2878" s="9"/>
      <c r="J2878">
        <v>1</v>
      </c>
      <c r="K2878">
        <f ca="1">SIMULATION!$D$3*SIMULATION!$D$17/$H2877/(SIMULATION!$D$17-$I2877)*(((EXP(-$I2877*$J2878))/(1-EXP(-SIMULATION!$D$4*$I2877)))-(EXP(-SIMULATION!$D$17*$J2878)/(1-EXP(-SIMULATION!$D$4*SIMULATION!$D$17))))</f>
        <v>2.9696202353519707</v>
      </c>
      <c r="L2878">
        <v>-0.22692495715638941</v>
      </c>
      <c r="M2878">
        <f t="shared" ca="1" si="44"/>
        <v>2.295739290673978</v>
      </c>
    </row>
    <row r="2879" spans="1:13" x14ac:dyDescent="0.25">
      <c r="A2879" s="9"/>
      <c r="H2879" s="9"/>
      <c r="J2879">
        <v>2</v>
      </c>
      <c r="K2879">
        <f ca="1">SIMULATION!$D$3*SIMULATION!$D$17/$H2877/(SIMULATION!$D$17-$I2877)*(((EXP(-$I2877*$J2879))/(1-EXP(-SIMULATION!$D$4*$I2877)))-(EXP(-SIMULATION!$D$17*$J2879)/(1-EXP(-SIMULATION!$D$4*SIMULATION!$D$17))))</f>
        <v>3.4707302501173465</v>
      </c>
      <c r="L2879">
        <v>-0.22853356484527659</v>
      </c>
      <c r="M2879">
        <f t="shared" ca="1" si="44"/>
        <v>2.6775518934416906</v>
      </c>
    </row>
    <row r="2880" spans="1:13" x14ac:dyDescent="0.25">
      <c r="A2880" s="9"/>
      <c r="H2880" s="9"/>
      <c r="J2880">
        <v>3</v>
      </c>
      <c r="K2880">
        <f ca="1">SIMULATION!$D$3*SIMULATION!$D$17/$H2877/(SIMULATION!$D$17-$I2877)*(((EXP(-$I2877*$J2880))/(1-EXP(-SIMULATION!$D$4*$I2877)))-(EXP(-SIMULATION!$D$17*$J2880)/(1-EXP(-SIMULATION!$D$4*SIMULATION!$D$17))))</f>
        <v>3.7357599242645643</v>
      </c>
      <c r="L2880">
        <v>0.24531360468277555</v>
      </c>
      <c r="M2880">
        <f t="shared" ca="1" si="44"/>
        <v>4.6521926575153572</v>
      </c>
    </row>
    <row r="2881" spans="1:13" x14ac:dyDescent="0.25">
      <c r="A2881" s="9"/>
      <c r="H2881" s="9"/>
      <c r="J2881">
        <v>4</v>
      </c>
      <c r="K2881">
        <f ca="1">SIMULATION!$D$3*SIMULATION!$D$17/$H2877/(SIMULATION!$D$17-$I2877)*(((EXP(-$I2877*$J2881))/(1-EXP(-SIMULATION!$D$4*$I2877)))-(EXP(-SIMULATION!$D$17*$J2881)/(1-EXP(-SIMULATION!$D$4*SIMULATION!$D$17))))</f>
        <v>3.8515106411687583</v>
      </c>
      <c r="L2881">
        <v>7.4401502099650407E-2</v>
      </c>
      <c r="M2881">
        <f t="shared" ca="1" si="44"/>
        <v>4.138068818224502</v>
      </c>
    </row>
    <row r="2882" spans="1:13" x14ac:dyDescent="0.25">
      <c r="A2882" s="9"/>
      <c r="H2882" s="9"/>
      <c r="J2882">
        <v>5</v>
      </c>
      <c r="K2882">
        <f ca="1">SIMULATION!$D$3*SIMULATION!$D$17/$H2877/(SIMULATION!$D$17-$I2877)*(((EXP(-$I2877*$J2882))/(1-EXP(-SIMULATION!$D$4*$I2877)))-(EXP(-SIMULATION!$D$17*$J2882)/(1-EXP(-SIMULATION!$D$4*SIMULATION!$D$17))))</f>
        <v>3.8735350212929576</v>
      </c>
      <c r="L2882">
        <v>-0.46305079748052869</v>
      </c>
      <c r="M2882">
        <f t="shared" ca="1" si="44"/>
        <v>2.0798915406144971</v>
      </c>
    </row>
    <row r="2883" spans="1:13" x14ac:dyDescent="0.25">
      <c r="A2883" s="9"/>
      <c r="H2883" s="9"/>
      <c r="J2883">
        <v>6</v>
      </c>
      <c r="K2883">
        <f ca="1">SIMULATION!$D$3*SIMULATION!$D$17/$H2877/(SIMULATION!$D$17-$I2877)*(((EXP(-$I2877*$J2883))/(1-EXP(-SIMULATION!$D$4*$I2877)))-(EXP(-SIMULATION!$D$17*$J2883)/(1-EXP(-SIMULATION!$D$4*SIMULATION!$D$17))))</f>
        <v>3.8373632887324036</v>
      </c>
      <c r="L2883">
        <v>-0.22599175470138905</v>
      </c>
      <c r="M2883">
        <f t="shared" ref="M2883:M2946" ca="1" si="45">$K2883*(1+$L2883)</f>
        <v>2.9701508256850748</v>
      </c>
    </row>
    <row r="2884" spans="1:13" x14ac:dyDescent="0.25">
      <c r="A2884" s="9"/>
      <c r="H2884" s="9"/>
      <c r="J2884">
        <v>7</v>
      </c>
      <c r="K2884">
        <f ca="1">SIMULATION!$D$3*SIMULATION!$D$17/$H2877/(SIMULATION!$D$17-$I2877)*(((EXP(-$I2877*$J2884))/(1-EXP(-SIMULATION!$D$4*$I2877)))-(EXP(-SIMULATION!$D$17*$J2884)/(1-EXP(-SIMULATION!$D$4*SIMULATION!$D$17))))</f>
        <v>3.7656973074900626</v>
      </c>
      <c r="L2884">
        <v>-1.6833170239300126E-2</v>
      </c>
      <c r="M2884">
        <f t="shared" ca="1" si="45"/>
        <v>3.7023086836434085</v>
      </c>
    </row>
    <row r="2885" spans="1:13" x14ac:dyDescent="0.25">
      <c r="A2885" s="9"/>
      <c r="H2885" s="9"/>
      <c r="J2885">
        <v>8</v>
      </c>
      <c r="K2885">
        <f ca="1">SIMULATION!$D$3*SIMULATION!$D$17/$H2877/(SIMULATION!$D$17-$I2877)*(((EXP(-$I2877*$J2885))/(1-EXP(-SIMULATION!$D$4*$I2877)))-(EXP(-SIMULATION!$D$17*$J2885)/(1-EXP(-SIMULATION!$D$4*SIMULATION!$D$17))))</f>
        <v>3.6730206059164807</v>
      </c>
      <c r="L2885">
        <v>0.29644868773696781</v>
      </c>
      <c r="M2885">
        <f t="shared" ca="1" si="45"/>
        <v>4.7618827445712641</v>
      </c>
    </row>
    <row r="2886" spans="1:13" x14ac:dyDescent="0.25">
      <c r="A2886" s="9"/>
      <c r="H2886" s="9"/>
      <c r="J2886">
        <v>9</v>
      </c>
      <c r="K2886">
        <f ca="1">SIMULATION!$D$3*SIMULATION!$D$17/$H2877/(SIMULATION!$D$17-$I2877)*(((EXP(-$I2877*$J2886))/(1-EXP(-SIMULATION!$D$4*$I2877)))-(EXP(-SIMULATION!$D$17*$J2886)/(1-EXP(-SIMULATION!$D$4*SIMULATION!$D$17))))</f>
        <v>3.5685525068076336</v>
      </c>
      <c r="L2886">
        <v>0.25244834574547692</v>
      </c>
      <c r="M2886">
        <f t="shared" ca="1" si="45"/>
        <v>4.4694276838570959</v>
      </c>
    </row>
    <row r="2887" spans="1:13" x14ac:dyDescent="0.25">
      <c r="A2887" s="9"/>
      <c r="H2887" s="9"/>
      <c r="J2887">
        <v>10</v>
      </c>
      <c r="K2887">
        <f ca="1">SIMULATION!$D$3*SIMULATION!$D$17/$H2877/(SIMULATION!$D$17-$I2877)*(((EXP(-$I2877*$J2887))/(1-EXP(-SIMULATION!$D$4*$I2877)))-(EXP(-SIMULATION!$D$17*$J2887)/(1-EXP(-SIMULATION!$D$4*SIMULATION!$D$17))))</f>
        <v>3.4581411232682777</v>
      </c>
      <c r="L2887">
        <v>2.7870149666519198E-2</v>
      </c>
      <c r="M2887">
        <f t="shared" ca="1" si="45"/>
        <v>3.5545200339417096</v>
      </c>
    </row>
    <row r="2888" spans="1:13" x14ac:dyDescent="0.25">
      <c r="A2888" s="9"/>
      <c r="H2888" s="9"/>
      <c r="J2888">
        <v>11</v>
      </c>
      <c r="K2888">
        <f ca="1">SIMULATION!$D$3*SIMULATION!$D$17/$H2877/(SIMULATION!$D$17-$I2877)*(((EXP(-$I2877*$J2888))/(1-EXP(-SIMULATION!$D$4*$I2877)))-(EXP(-SIMULATION!$D$17*$J2888)/(1-EXP(-SIMULATION!$D$4*SIMULATION!$D$17))))</f>
        <v>3.3454763569466284</v>
      </c>
      <c r="L2888">
        <v>0.19149669790817403</v>
      </c>
      <c r="M2888">
        <f t="shared" ca="1" si="45"/>
        <v>3.9861240322317752</v>
      </c>
    </row>
    <row r="2889" spans="1:13" x14ac:dyDescent="0.25">
      <c r="A2889" s="9"/>
      <c r="H2889" s="9"/>
      <c r="J2889">
        <v>12</v>
      </c>
      <c r="K2889">
        <f ca="1">SIMULATION!$D$3*SIMULATION!$D$17/$H2877/(SIMULATION!$D$17-$I2877)*(((EXP(-$I2877*$J2889))/(1-EXP(-SIMULATION!$D$4*$I2877)))-(EXP(-SIMULATION!$D$17*$J2889)/(1-EXP(-SIMULATION!$D$4*SIMULATION!$D$17))))</f>
        <v>3.2328671401243727</v>
      </c>
      <c r="L2889">
        <v>-5.8301136850945859E-2</v>
      </c>
      <c r="M2889">
        <f t="shared" ca="1" si="45"/>
        <v>3.0443873105670556</v>
      </c>
    </row>
    <row r="2890" spans="1:13" x14ac:dyDescent="0.25">
      <c r="A2890" s="9"/>
      <c r="H2890" s="9"/>
      <c r="J2890">
        <v>13</v>
      </c>
      <c r="K2890">
        <f ca="1">SIMULATION!$D$3*SIMULATION!$D$17/$H2877/(SIMULATION!$D$17-$I2877)*(((EXP(-$I2877*$J2890))/(1-EXP(-SIMULATION!$D$4*$I2877)))-(EXP(-SIMULATION!$D$17*$J2890)/(1-EXP(-SIMULATION!$D$4*SIMULATION!$D$17))))</f>
        <v>3.1217394374324452</v>
      </c>
      <c r="L2890">
        <v>-0.2323374236575001</v>
      </c>
      <c r="M2890">
        <f t="shared" ca="1" si="45"/>
        <v>2.3964425392093771</v>
      </c>
    </row>
    <row r="2891" spans="1:13" x14ac:dyDescent="0.25">
      <c r="A2891" s="9"/>
      <c r="H2891" s="9"/>
      <c r="J2891">
        <v>14</v>
      </c>
      <c r="K2891">
        <f ca="1">SIMULATION!$D$3*SIMULATION!$D$17/$H2877/(SIMULATION!$D$17-$I2877)*(((EXP(-$I2877*$J2891))/(1-EXP(-SIMULATION!$D$4*$I2877)))-(EXP(-SIMULATION!$D$17*$J2891)/(1-EXP(-SIMULATION!$D$4*SIMULATION!$D$17))))</f>
        <v>3.0129553061997401</v>
      </c>
      <c r="L2891">
        <v>-6.1120531542613278E-4</v>
      </c>
      <c r="M2891">
        <f t="shared" ca="1" si="45"/>
        <v>3.0111137719014494</v>
      </c>
    </row>
    <row r="2892" spans="1:13" x14ac:dyDescent="0.25">
      <c r="A2892" s="9"/>
      <c r="H2892" s="9"/>
      <c r="J2892">
        <v>15</v>
      </c>
      <c r="K2892">
        <f ca="1">SIMULATION!$D$3*SIMULATION!$D$17/$H2877/(SIMULATION!$D$17-$I2877)*(((EXP(-$I2877*$J2892))/(1-EXP(-SIMULATION!$D$4*$I2877)))-(EXP(-SIMULATION!$D$17*$J2892)/(1-EXP(-SIMULATION!$D$4*SIMULATION!$D$17))))</f>
        <v>2.9070172893788033</v>
      </c>
      <c r="L2892">
        <v>0.27310417985426938</v>
      </c>
      <c r="M2892">
        <f t="shared" ca="1" si="45"/>
        <v>3.7009358620167823</v>
      </c>
    </row>
    <row r="2893" spans="1:13" x14ac:dyDescent="0.25">
      <c r="A2893" s="9"/>
      <c r="H2893" s="9"/>
      <c r="J2893">
        <v>16</v>
      </c>
      <c r="K2893">
        <f ca="1">SIMULATION!$D$3*SIMULATION!$D$17/$H2877/(SIMULATION!$D$17-$I2877)*(((EXP(-$I2877*$J2893))/(1-EXP(-SIMULATION!$D$4*$I2877)))-(EXP(-SIMULATION!$D$17*$J2893)/(1-EXP(-SIMULATION!$D$4*SIMULATION!$D$17))))</f>
        <v>2.8041993292610115</v>
      </c>
      <c r="L2893">
        <v>2.791972429165147E-2</v>
      </c>
      <c r="M2893">
        <f t="shared" ca="1" si="45"/>
        <v>2.8824918013928134</v>
      </c>
    </row>
    <row r="2894" spans="1:13" x14ac:dyDescent="0.25">
      <c r="A2894" s="9"/>
      <c r="H2894" s="9"/>
      <c r="J2894">
        <v>17</v>
      </c>
      <c r="K2894">
        <f ca="1">SIMULATION!$D$3*SIMULATION!$D$17/$H2877/(SIMULATION!$D$17-$I2877)*(((EXP(-$I2877*$J2894))/(1-EXP(-SIMULATION!$D$4*$I2877)))-(EXP(-SIMULATION!$D$17*$J2894)/(1-EXP(-SIMULATION!$D$4*SIMULATION!$D$17))))</f>
        <v>2.7046305962997073</v>
      </c>
      <c r="L2894">
        <v>0.48312124294323455</v>
      </c>
      <c r="M2894">
        <f t="shared" ca="1" si="45"/>
        <v>4.011295091686323</v>
      </c>
    </row>
    <row r="2895" spans="1:13" x14ac:dyDescent="0.25">
      <c r="A2895" s="9"/>
      <c r="H2895" s="9"/>
      <c r="J2895">
        <v>18</v>
      </c>
      <c r="K2895">
        <f ca="1">SIMULATION!$D$3*SIMULATION!$D$17/$H2877/(SIMULATION!$D$17-$I2877)*(((EXP(-$I2877*$J2895))/(1-EXP(-SIMULATION!$D$4*$I2877)))-(EXP(-SIMULATION!$D$17*$J2895)/(1-EXP(-SIMULATION!$D$4*SIMULATION!$D$17))))</f>
        <v>2.6083491470765452</v>
      </c>
      <c r="L2895">
        <v>-0.41084474068389693</v>
      </c>
      <c r="M2895">
        <f t="shared" ca="1" si="45"/>
        <v>1.5367226181328184</v>
      </c>
    </row>
    <row r="2896" spans="1:13" x14ac:dyDescent="0.25">
      <c r="A2896" s="9"/>
      <c r="H2896" s="9"/>
      <c r="J2896">
        <v>19</v>
      </c>
      <c r="K2896">
        <f ca="1">SIMULATION!$D$3*SIMULATION!$D$17/$H2877/(SIMULATION!$D$17-$I2877)*(((EXP(-$I2877*$J2896))/(1-EXP(-SIMULATION!$D$4*$I2877)))-(EXP(-SIMULATION!$D$17*$J2896)/(1-EXP(-SIMULATION!$D$4*SIMULATION!$D$17))))</f>
        <v>2.5153362502536911</v>
      </c>
      <c r="L2896">
        <v>0.26301888473582641</v>
      </c>
      <c r="M2896">
        <f t="shared" ca="1" si="45"/>
        <v>3.1769171855310123</v>
      </c>
    </row>
    <row r="2897" spans="1:13" x14ac:dyDescent="0.25">
      <c r="A2897" s="9"/>
      <c r="H2897" s="9"/>
      <c r="J2897">
        <v>20</v>
      </c>
      <c r="K2897">
        <f ca="1">SIMULATION!$D$3*SIMULATION!$D$17/$H2877/(SIMULATION!$D$17-$I2877)*(((EXP(-$I2877*$J2897))/(1-EXP(-SIMULATION!$D$4*$I2877)))-(EXP(-SIMULATION!$D$17*$J2897)/(1-EXP(-SIMULATION!$D$4*SIMULATION!$D$17))))</f>
        <v>2.4255383262265067</v>
      </c>
      <c r="L2897">
        <v>0.16480944834193823</v>
      </c>
      <c r="M2897">
        <f t="shared" ca="1" si="45"/>
        <v>2.8252899597041252</v>
      </c>
    </row>
    <row r="2898" spans="1:13" x14ac:dyDescent="0.25">
      <c r="A2898" s="9"/>
      <c r="H2898" s="9"/>
      <c r="J2898">
        <v>21</v>
      </c>
      <c r="K2898">
        <f ca="1">SIMULATION!$D$3*SIMULATION!$D$17/$H2877/(SIMULATION!$D$17-$I2877)*(((EXP(-$I2877*$J2898))/(1-EXP(-SIMULATION!$D$4*$I2877)))-(EXP(-SIMULATION!$D$17*$J2898)/(1-EXP(-SIMULATION!$D$4*SIMULATION!$D$17))))</f>
        <v>2.3388809513832771</v>
      </c>
      <c r="L2898">
        <v>-0.24855232295618071</v>
      </c>
      <c r="M2898">
        <f t="shared" ca="1" si="45"/>
        <v>1.7575466577990018</v>
      </c>
    </row>
    <row r="2899" spans="1:13" x14ac:dyDescent="0.25">
      <c r="A2899" s="9"/>
      <c r="H2899" s="9"/>
      <c r="J2899">
        <v>22</v>
      </c>
      <c r="K2899">
        <f ca="1">SIMULATION!$D$3*SIMULATION!$D$17/$H2877/(SIMULATION!$D$17-$I2877)*(((EXP(-$I2877*$J2899))/(1-EXP(-SIMULATION!$D$4*$I2877)))-(EXP(-SIMULATION!$D$17*$J2899)/(1-EXP(-SIMULATION!$D$4*SIMULATION!$D$17))))</f>
        <v>2.2552777791476446</v>
      </c>
      <c r="L2899">
        <v>-0.13250290087947689</v>
      </c>
      <c r="M2899">
        <f t="shared" ca="1" si="45"/>
        <v>1.9564469311215573</v>
      </c>
    </row>
    <row r="2900" spans="1:13" x14ac:dyDescent="0.25">
      <c r="A2900" s="9"/>
      <c r="H2900" s="9"/>
      <c r="J2900">
        <v>23</v>
      </c>
      <c r="K2900">
        <f ca="1">SIMULATION!$D$3*SIMULATION!$D$17/$H2877/(SIMULATION!$D$17-$I2877)*(((EXP(-$I2877*$J2900))/(1-EXP(-SIMULATION!$D$4*$I2877)))-(EXP(-SIMULATION!$D$17*$J2900)/(1-EXP(-SIMULATION!$D$4*SIMULATION!$D$17))))</f>
        <v>2.1746362054764976</v>
      </c>
      <c r="L2900">
        <v>6.015548517627281E-2</v>
      </c>
      <c r="M2900">
        <f t="shared" ca="1" si="45"/>
        <v>2.3054525014988254</v>
      </c>
    </row>
    <row r="2901" spans="1:13" x14ac:dyDescent="0.25">
      <c r="A2901" s="9"/>
      <c r="H2901" s="9"/>
      <c r="J2901">
        <v>24</v>
      </c>
      <c r="K2901">
        <f ca="1">SIMULATION!$D$3*SIMULATION!$D$17/$H2877/(SIMULATION!$D$17-$I2877)*(((EXP(-$I2877*$J2901))/(1-EXP(-SIMULATION!$D$4*$I2877)))-(EXP(-SIMULATION!$D$17*$J2901)/(1-EXP(-SIMULATION!$D$4*SIMULATION!$D$17))))</f>
        <v>2.0968609499622111</v>
      </c>
      <c r="L2901">
        <v>-0.220985680728781</v>
      </c>
      <c r="M2901">
        <f t="shared" ca="1" si="45"/>
        <v>1.6334847055412134</v>
      </c>
    </row>
    <row r="2902" spans="1:13" x14ac:dyDescent="0.25">
      <c r="A2902" s="9">
        <v>117</v>
      </c>
      <c r="B2902" s="2">
        <f ca="1">NORMINV(RAND(),SIMULATION!D7,SIMULATION!D8)</f>
        <v>59.546235380196208</v>
      </c>
      <c r="C2902" s="2">
        <v>2</v>
      </c>
      <c r="D2902" s="2">
        <f ca="1">SIMULATION!$D$11*(1+(SIMULATION!$D$12*LN(1+$C2902)))*(1+(SIMULATION!$D$13*(($B2902/63.5)-1)))</f>
        <v>9.9444478529554257</v>
      </c>
      <c r="E2902" s="2">
        <v>9.562218550184555E-2</v>
      </c>
      <c r="F2902" s="2">
        <f ca="1">D2902*(1+E2902)</f>
        <v>10.895357690264159</v>
      </c>
      <c r="G2902" s="2">
        <v>-0.3917073505800836</v>
      </c>
      <c r="H2902" s="9">
        <f>SIMULATION!$D$15*EXP($G$2902)</f>
        <v>149.20939703618279</v>
      </c>
      <c r="I2902" s="2">
        <f ca="1">$F2902/$H2902</f>
        <v>7.3020586549398567E-2</v>
      </c>
      <c r="J2902">
        <v>0</v>
      </c>
      <c r="K2902">
        <f ca="1">SIMULATION!$D$3*SIMULATION!$D$17/$H2902/(SIMULATION!$D$17-$I2902)*(((EXP(-$I2902*$J2902))/(1-EXP(-SIMULATION!$D$4*$I2902)))-(EXP(-SIMULATION!$D$17*$J2902)/(1-EXP(-SIMULATION!$D$4*SIMULATION!$D$17))))</f>
        <v>0.92456003009599996</v>
      </c>
      <c r="L2902">
        <v>0.1521893848270148</v>
      </c>
      <c r="M2902">
        <f t="shared" ca="1" si="45"/>
        <v>1.0652682523119565</v>
      </c>
    </row>
    <row r="2903" spans="1:13" x14ac:dyDescent="0.25">
      <c r="A2903" s="9"/>
      <c r="H2903" s="9"/>
      <c r="J2903">
        <v>1</v>
      </c>
      <c r="K2903">
        <f ca="1">SIMULATION!$D$3*SIMULATION!$D$17/$H2902/(SIMULATION!$D$17-$I2902)*(((EXP(-$I2902*$J2903))/(1-EXP(-SIMULATION!$D$4*$I2902)))-(EXP(-SIMULATION!$D$17*$J2903)/(1-EXP(-SIMULATION!$D$4*SIMULATION!$D$17))))</f>
        <v>2.1328127697002577</v>
      </c>
      <c r="L2903">
        <v>-0.50605874998053824</v>
      </c>
      <c r="M2903">
        <f t="shared" ca="1" si="45"/>
        <v>1.0534842055232156</v>
      </c>
    </row>
    <row r="2904" spans="1:13" x14ac:dyDescent="0.25">
      <c r="A2904" s="9"/>
      <c r="H2904" s="9"/>
      <c r="J2904">
        <v>2</v>
      </c>
      <c r="K2904">
        <f ca="1">SIMULATION!$D$3*SIMULATION!$D$17/$H2902/(SIMULATION!$D$17-$I2902)*(((EXP(-$I2902*$J2904))/(1-EXP(-SIMULATION!$D$4*$I2902)))-(EXP(-SIMULATION!$D$17*$J2904)/(1-EXP(-SIMULATION!$D$4*SIMULATION!$D$17))))</f>
        <v>2.7986228669338922</v>
      </c>
      <c r="L2904">
        <v>0.22652252652623345</v>
      </c>
      <c r="M2904">
        <f t="shared" ca="1" si="45"/>
        <v>3.432573989545848</v>
      </c>
    </row>
    <row r="2905" spans="1:13" x14ac:dyDescent="0.25">
      <c r="A2905" s="9"/>
      <c r="H2905" s="9"/>
      <c r="J2905">
        <v>3</v>
      </c>
      <c r="K2905">
        <f ca="1">SIMULATION!$D$3*SIMULATION!$D$17/$H2902/(SIMULATION!$D$17-$I2902)*(((EXP(-$I2902*$J2905))/(1-EXP(-SIMULATION!$D$4*$I2902)))-(EXP(-SIMULATION!$D$17*$J2905)/(1-EXP(-SIMULATION!$D$4*SIMULATION!$D$17))))</f>
        <v>3.1244606546310436</v>
      </c>
      <c r="L2905">
        <v>0.18789925832497598</v>
      </c>
      <c r="M2905">
        <f t="shared" ca="1" si="45"/>
        <v>3.7115444943017852</v>
      </c>
    </row>
    <row r="2906" spans="1:13" x14ac:dyDescent="0.25">
      <c r="A2906" s="9"/>
      <c r="H2906" s="9"/>
      <c r="J2906">
        <v>4</v>
      </c>
      <c r="K2906">
        <f ca="1">SIMULATION!$D$3*SIMULATION!$D$17/$H2902/(SIMULATION!$D$17-$I2902)*(((EXP(-$I2902*$J2906))/(1-EXP(-SIMULATION!$D$4*$I2902)))-(EXP(-SIMULATION!$D$17*$J2906)/(1-EXP(-SIMULATION!$D$4*SIMULATION!$D$17))))</f>
        <v>3.2395361748919114</v>
      </c>
      <c r="L2906">
        <v>0.27470180433933183</v>
      </c>
      <c r="M2906">
        <f t="shared" ca="1" si="45"/>
        <v>4.129442607357257</v>
      </c>
    </row>
    <row r="2907" spans="1:13" x14ac:dyDescent="0.25">
      <c r="A2907" s="9"/>
      <c r="H2907" s="9"/>
      <c r="J2907">
        <v>5</v>
      </c>
      <c r="K2907">
        <f ca="1">SIMULATION!$D$3*SIMULATION!$D$17/$H2902/(SIMULATION!$D$17-$I2902)*(((EXP(-$I2902*$J2907))/(1-EXP(-SIMULATION!$D$4*$I2902)))-(EXP(-SIMULATION!$D$17*$J2907)/(1-EXP(-SIMULATION!$D$4*SIMULATION!$D$17))))</f>
        <v>3.2261503724017584</v>
      </c>
      <c r="L2907">
        <v>8.9834803754849299E-2</v>
      </c>
      <c r="M2907">
        <f t="shared" ca="1" si="45"/>
        <v>3.5159709579901044</v>
      </c>
    </row>
    <row r="2908" spans="1:13" x14ac:dyDescent="0.25">
      <c r="A2908" s="9"/>
      <c r="H2908" s="9"/>
      <c r="J2908">
        <v>6</v>
      </c>
      <c r="K2908">
        <f ca="1">SIMULATION!$D$3*SIMULATION!$D$17/$H2902/(SIMULATION!$D$17-$I2902)*(((EXP(-$I2902*$J2908))/(1-EXP(-SIMULATION!$D$4*$I2902)))-(EXP(-SIMULATION!$D$17*$J2908)/(1-EXP(-SIMULATION!$D$4*SIMULATION!$D$17))))</f>
        <v>3.1365789116936553</v>
      </c>
      <c r="L2908">
        <v>-0.14618748949180269</v>
      </c>
      <c r="M2908">
        <f t="shared" ca="1" si="45"/>
        <v>2.6780503150002293</v>
      </c>
    </row>
    <row r="2909" spans="1:13" x14ac:dyDescent="0.25">
      <c r="A2909" s="9"/>
      <c r="H2909" s="9"/>
      <c r="J2909">
        <v>7</v>
      </c>
      <c r="K2909">
        <f ca="1">SIMULATION!$D$3*SIMULATION!$D$17/$H2902/(SIMULATION!$D$17-$I2902)*(((EXP(-$I2902*$J2909))/(1-EXP(-SIMULATION!$D$4*$I2902)))-(EXP(-SIMULATION!$D$17*$J2909)/(1-EXP(-SIMULATION!$D$4*SIMULATION!$D$17))))</f>
        <v>3.0038892578180265</v>
      </c>
      <c r="L2909">
        <v>9.1515234187077105E-2</v>
      </c>
      <c r="M2909">
        <f t="shared" ca="1" si="45"/>
        <v>3.2787908867192885</v>
      </c>
    </row>
    <row r="2910" spans="1:13" x14ac:dyDescent="0.25">
      <c r="A2910" s="9"/>
      <c r="H2910" s="9"/>
      <c r="J2910">
        <v>8</v>
      </c>
      <c r="K2910">
        <f ca="1">SIMULATION!$D$3*SIMULATION!$D$17/$H2902/(SIMULATION!$D$17-$I2902)*(((EXP(-$I2902*$J2910))/(1-EXP(-SIMULATION!$D$4*$I2902)))-(EXP(-SIMULATION!$D$17*$J2910)/(1-EXP(-SIMULATION!$D$4*SIMULATION!$D$17))))</f>
        <v>2.8488702195153968</v>
      </c>
      <c r="L2910">
        <v>-0.14965820547688122</v>
      </c>
      <c r="M2910">
        <f t="shared" ca="1" si="45"/>
        <v>2.4225134148261938</v>
      </c>
    </row>
    <row r="2911" spans="1:13" x14ac:dyDescent="0.25">
      <c r="A2911" s="9"/>
      <c r="H2911" s="9"/>
      <c r="J2911">
        <v>9</v>
      </c>
      <c r="K2911">
        <f ca="1">SIMULATION!$D$3*SIMULATION!$D$17/$H2902/(SIMULATION!$D$17-$I2902)*(((EXP(-$I2902*$J2911))/(1-EXP(-SIMULATION!$D$4*$I2902)))-(EXP(-SIMULATION!$D$17*$J2911)/(1-EXP(-SIMULATION!$D$4*SIMULATION!$D$17))))</f>
        <v>2.684470426281425</v>
      </c>
      <c r="L2911">
        <v>-0.17688661546377013</v>
      </c>
      <c r="M2911">
        <f t="shared" ca="1" si="45"/>
        <v>2.2096235382639193</v>
      </c>
    </row>
    <row r="2912" spans="1:13" x14ac:dyDescent="0.25">
      <c r="A2912" s="9"/>
      <c r="H2912" s="9"/>
      <c r="J2912">
        <v>10</v>
      </c>
      <c r="K2912">
        <f ca="1">SIMULATION!$D$3*SIMULATION!$D$17/$H2902/(SIMULATION!$D$17-$I2902)*(((EXP(-$I2902*$J2912))/(1-EXP(-SIMULATION!$D$4*$I2902)))-(EXP(-SIMULATION!$D$17*$J2912)/(1-EXP(-SIMULATION!$D$4*SIMULATION!$D$17))))</f>
        <v>2.5186406206626142</v>
      </c>
      <c r="L2912">
        <v>0.12542855087996915</v>
      </c>
      <c r="M2912">
        <f t="shared" ca="1" si="45"/>
        <v>2.8345500638997518</v>
      </c>
    </row>
    <row r="2913" spans="1:13" x14ac:dyDescent="0.25">
      <c r="A2913" s="9"/>
      <c r="H2913" s="9"/>
      <c r="J2913">
        <v>11</v>
      </c>
      <c r="K2913">
        <f ca="1">SIMULATION!$D$3*SIMULATION!$D$17/$H2902/(SIMULATION!$D$17-$I2902)*(((EXP(-$I2902*$J2913))/(1-EXP(-SIMULATION!$D$4*$I2902)))-(EXP(-SIMULATION!$D$17*$J2913)/(1-EXP(-SIMULATION!$D$4*SIMULATION!$D$17))))</f>
        <v>2.3561532168448407</v>
      </c>
      <c r="L2913">
        <v>0.38769764523158906</v>
      </c>
      <c r="M2913">
        <f t="shared" ca="1" si="45"/>
        <v>3.269628270820419</v>
      </c>
    </row>
    <row r="2914" spans="1:13" x14ac:dyDescent="0.25">
      <c r="A2914" s="9"/>
      <c r="H2914" s="9"/>
      <c r="J2914">
        <v>12</v>
      </c>
      <c r="K2914">
        <f ca="1">SIMULATION!$D$3*SIMULATION!$D$17/$H2902/(SIMULATION!$D$17-$I2902)*(((EXP(-$I2902*$J2914))/(1-EXP(-SIMULATION!$D$4*$I2902)))-(EXP(-SIMULATION!$D$17*$J2914)/(1-EXP(-SIMULATION!$D$4*SIMULATION!$D$17))))</f>
        <v>2.1997665970207998</v>
      </c>
      <c r="L2914">
        <v>-6.7185889451217451E-2</v>
      </c>
      <c r="M2914">
        <f t="shared" ca="1" si="45"/>
        <v>2.0519733216148794</v>
      </c>
    </row>
    <row r="2915" spans="1:13" x14ac:dyDescent="0.25">
      <c r="A2915" s="9"/>
      <c r="H2915" s="9"/>
      <c r="J2915">
        <v>13</v>
      </c>
      <c r="K2915">
        <f ca="1">SIMULATION!$D$3*SIMULATION!$D$17/$H2902/(SIMULATION!$D$17-$I2902)*(((EXP(-$I2902*$J2915))/(1-EXP(-SIMULATION!$D$4*$I2902)))-(EXP(-SIMULATION!$D$17*$J2915)/(1-EXP(-SIMULATION!$D$4*SIMULATION!$D$17))))</f>
        <v>2.0509696210052448</v>
      </c>
      <c r="L2915">
        <v>-0.19654380879572075</v>
      </c>
      <c r="M2915">
        <f t="shared" ca="1" si="45"/>
        <v>1.6478642399685581</v>
      </c>
    </row>
    <row r="2916" spans="1:13" x14ac:dyDescent="0.25">
      <c r="A2916" s="9"/>
      <c r="H2916" s="9"/>
      <c r="J2916">
        <v>14</v>
      </c>
      <c r="K2916">
        <f ca="1">SIMULATION!$D$3*SIMULATION!$D$17/$H2902/(SIMULATION!$D$17-$I2902)*(((EXP(-$I2902*$J2916))/(1-EXP(-SIMULATION!$D$4*$I2902)))-(EXP(-SIMULATION!$D$17*$J2916)/(1-EXP(-SIMULATION!$D$4*SIMULATION!$D$17))))</f>
        <v>1.9104572389611565</v>
      </c>
      <c r="L2916">
        <v>-0.40710154296283407</v>
      </c>
      <c r="M2916">
        <f t="shared" ca="1" si="45"/>
        <v>1.1327071492155538</v>
      </c>
    </row>
    <row r="2917" spans="1:13" x14ac:dyDescent="0.25">
      <c r="A2917" s="9"/>
      <c r="H2917" s="9"/>
      <c r="J2917">
        <v>15</v>
      </c>
      <c r="K2917">
        <f ca="1">SIMULATION!$D$3*SIMULATION!$D$17/$H2902/(SIMULATION!$D$17-$I2902)*(((EXP(-$I2902*$J2917))/(1-EXP(-SIMULATION!$D$4*$I2902)))-(EXP(-SIMULATION!$D$17*$J2917)/(1-EXP(-SIMULATION!$D$4*SIMULATION!$D$17))))</f>
        <v>1.7784338931913395</v>
      </c>
      <c r="L2917">
        <v>-0.66111343334741779</v>
      </c>
      <c r="M2917">
        <f t="shared" ca="1" si="45"/>
        <v>0.60268735608219814</v>
      </c>
    </row>
    <row r="2918" spans="1:13" x14ac:dyDescent="0.25">
      <c r="A2918" s="9"/>
      <c r="H2918" s="9"/>
      <c r="J2918">
        <v>16</v>
      </c>
      <c r="K2918">
        <f ca="1">SIMULATION!$D$3*SIMULATION!$D$17/$H2902/(SIMULATION!$D$17-$I2902)*(((EXP(-$I2902*$J2918))/(1-EXP(-SIMULATION!$D$4*$I2902)))-(EXP(-SIMULATION!$D$17*$J2918)/(1-EXP(-SIMULATION!$D$4*SIMULATION!$D$17))))</f>
        <v>1.6548066603280707</v>
      </c>
      <c r="L2918">
        <v>5.3963268911317135E-2</v>
      </c>
      <c r="M2918">
        <f t="shared" ca="1" si="45"/>
        <v>1.7441054371355931</v>
      </c>
    </row>
    <row r="2919" spans="1:13" x14ac:dyDescent="0.25">
      <c r="A2919" s="9"/>
      <c r="H2919" s="9"/>
      <c r="J2919">
        <v>17</v>
      </c>
      <c r="K2919">
        <f ca="1">SIMULATION!$D$3*SIMULATION!$D$17/$H2902/(SIMULATION!$D$17-$I2902)*(((EXP(-$I2902*$J2919))/(1-EXP(-SIMULATION!$D$4*$I2902)))-(EXP(-SIMULATION!$D$17*$J2919)/(1-EXP(-SIMULATION!$D$4*SIMULATION!$D$17))))</f>
        <v>1.5393078269837523</v>
      </c>
      <c r="L2919">
        <v>0.10824109080510452</v>
      </c>
      <c r="M2919">
        <f t="shared" ca="1" si="45"/>
        <v>1.705924185261309</v>
      </c>
    </row>
    <row r="2920" spans="1:13" x14ac:dyDescent="0.25">
      <c r="A2920" s="9"/>
      <c r="H2920" s="9"/>
      <c r="J2920">
        <v>18</v>
      </c>
      <c r="K2920">
        <f ca="1">SIMULATION!$D$3*SIMULATION!$D$17/$H2902/(SIMULATION!$D$17-$I2902)*(((EXP(-$I2902*$J2920))/(1-EXP(-SIMULATION!$D$4*$I2902)))-(EXP(-SIMULATION!$D$17*$J2920)/(1-EXP(-SIMULATION!$D$4*SIMULATION!$D$17))))</f>
        <v>1.4315723287687239</v>
      </c>
      <c r="L2920">
        <v>-0.17330987473352644</v>
      </c>
      <c r="M2920">
        <f t="shared" ca="1" si="45"/>
        <v>1.1834667077978336</v>
      </c>
    </row>
    <row r="2921" spans="1:13" x14ac:dyDescent="0.25">
      <c r="A2921" s="9"/>
      <c r="H2921" s="9"/>
      <c r="J2921">
        <v>19</v>
      </c>
      <c r="K2921">
        <f ca="1">SIMULATION!$D$3*SIMULATION!$D$17/$H2902/(SIMULATION!$D$17-$I2902)*(((EXP(-$I2902*$J2921))/(1-EXP(-SIMULATION!$D$4*$I2902)))-(EXP(-SIMULATION!$D$17*$J2921)/(1-EXP(-SIMULATION!$D$4*SIMULATION!$D$17))))</f>
        <v>1.3311863428539432</v>
      </c>
      <c r="L2921">
        <v>-0.10290572947072847</v>
      </c>
      <c r="M2921">
        <f t="shared" ca="1" si="45"/>
        <v>1.1941996411810869</v>
      </c>
    </row>
    <row r="2922" spans="1:13" x14ac:dyDescent="0.25">
      <c r="A2922" s="9"/>
      <c r="H2922" s="9"/>
      <c r="J2922">
        <v>20</v>
      </c>
      <c r="K2922">
        <f ca="1">SIMULATION!$D$3*SIMULATION!$D$17/$H2902/(SIMULATION!$D$17-$I2902)*(((EXP(-$I2902*$J2922))/(1-EXP(-SIMULATION!$D$4*$I2902)))-(EXP(-SIMULATION!$D$17*$J2922)/(1-EXP(-SIMULATION!$D$4*SIMULATION!$D$17))))</f>
        <v>1.2377174677135279</v>
      </c>
      <c r="L2922">
        <v>0.73878741355904076</v>
      </c>
      <c r="M2922">
        <f t="shared" ca="1" si="45"/>
        <v>2.1521275544024507</v>
      </c>
    </row>
    <row r="2923" spans="1:13" x14ac:dyDescent="0.25">
      <c r="A2923" s="9"/>
      <c r="H2923" s="9"/>
      <c r="J2923">
        <v>21</v>
      </c>
      <c r="K2923">
        <f ca="1">SIMULATION!$D$3*SIMULATION!$D$17/$H2902/(SIMULATION!$D$17-$I2902)*(((EXP(-$I2902*$J2923))/(1-EXP(-SIMULATION!$D$4*$I2902)))-(EXP(-SIMULATION!$D$17*$J2923)/(1-EXP(-SIMULATION!$D$4*SIMULATION!$D$17))))</f>
        <v>1.1507331710551327</v>
      </c>
      <c r="L2923">
        <v>-0.16484479899823745</v>
      </c>
      <c r="M2923">
        <f t="shared" ca="1" si="45"/>
        <v>0.96104079277194498</v>
      </c>
    </row>
    <row r="2924" spans="1:13" x14ac:dyDescent="0.25">
      <c r="A2924" s="9"/>
      <c r="H2924" s="9"/>
      <c r="J2924">
        <v>22</v>
      </c>
      <c r="K2924">
        <f ca="1">SIMULATION!$D$3*SIMULATION!$D$17/$H2902/(SIMULATION!$D$17-$I2902)*(((EXP(-$I2902*$J2924))/(1-EXP(-SIMULATION!$D$4*$I2902)))-(EXP(-SIMULATION!$D$17*$J2924)/(1-EXP(-SIMULATION!$D$4*SIMULATION!$D$17))))</f>
        <v>1.0698117825321041</v>
      </c>
      <c r="L2924">
        <v>-0.60584240648209731</v>
      </c>
      <c r="M2924">
        <f t="shared" ca="1" si="45"/>
        <v>0.421674437719952</v>
      </c>
    </row>
    <row r="2925" spans="1:13" x14ac:dyDescent="0.25">
      <c r="A2925" s="9"/>
      <c r="H2925" s="9"/>
      <c r="J2925">
        <v>23</v>
      </c>
      <c r="K2925">
        <f ca="1">SIMULATION!$D$3*SIMULATION!$D$17/$H2902/(SIMULATION!$D$17-$I2902)*(((EXP(-$I2902*$J2925))/(1-EXP(-SIMULATION!$D$4*$I2902)))-(EXP(-SIMULATION!$D$17*$J2925)/(1-EXP(-SIMULATION!$D$4*SIMULATION!$D$17))))</f>
        <v>0.99454876735952769</v>
      </c>
      <c r="L2925">
        <v>7.0376484709412986E-3</v>
      </c>
      <c r="M2925">
        <f t="shared" ca="1" si="45"/>
        <v>1.0015480519714122</v>
      </c>
    </row>
    <row r="2926" spans="1:13" x14ac:dyDescent="0.25">
      <c r="A2926" s="9"/>
      <c r="H2926" s="9"/>
      <c r="J2926">
        <v>24</v>
      </c>
      <c r="K2926">
        <f ca="1">SIMULATION!$D$3*SIMULATION!$D$17/$H2902/(SIMULATION!$D$17-$I2902)*(((EXP(-$I2902*$J2926))/(1-EXP(-SIMULATION!$D$4*$I2902)))-(EXP(-SIMULATION!$D$17*$J2926)/(1-EXP(-SIMULATION!$D$4*SIMULATION!$D$17))))</f>
        <v>0.92456003009600007</v>
      </c>
      <c r="L2926">
        <v>4.7404622616666621E-2</v>
      </c>
      <c r="M2926">
        <f t="shared" ca="1" si="45"/>
        <v>0.96838844940915492</v>
      </c>
    </row>
    <row r="2927" spans="1:13" x14ac:dyDescent="0.25">
      <c r="A2927" s="9">
        <v>118</v>
      </c>
      <c r="B2927" s="2">
        <f ca="1">NORMINV(RAND(),SIMULATION!D7,SIMULATION!D8)</f>
        <v>52.923451695510607</v>
      </c>
      <c r="C2927" s="2">
        <v>2</v>
      </c>
      <c r="D2927" s="2">
        <f ca="1">SIMULATION!$D$11*(1+(SIMULATION!$D$12*LN(1+$C2927)))*(1+(SIMULATION!$D$13*(($B2927/63.5)-1)))</f>
        <v>9.4526284314145013</v>
      </c>
      <c r="E2927" s="2">
        <v>2.4717026525174404E-2</v>
      </c>
      <c r="F2927" s="2">
        <f ca="1">D2927*(1+E2927)</f>
        <v>9.6862692990863906</v>
      </c>
      <c r="G2927" s="2">
        <v>0.46392793660696052</v>
      </c>
      <c r="H2927" s="9">
        <f>SIMULATION!$D$15*EXP($G$2927)</f>
        <v>351.07011304732163</v>
      </c>
      <c r="I2927" s="2">
        <f ca="1">$F2927/$H2927</f>
        <v>2.7590697524801134E-2</v>
      </c>
      <c r="J2927">
        <v>0</v>
      </c>
      <c r="K2927">
        <f ca="1">SIMULATION!$D$3*SIMULATION!$D$17/$H2927/(SIMULATION!$D$17-$I2927)*(((EXP(-$I2927*$J2927))/(1-EXP(-SIMULATION!$D$4*$I2927)))-(EXP(-SIMULATION!$D$17*$J2927)/(1-EXP(-SIMULATION!$D$4*SIMULATION!$D$17))))</f>
        <v>1.7786390848760549</v>
      </c>
      <c r="L2927">
        <v>0.1374409649572938</v>
      </c>
      <c r="M2927">
        <f t="shared" ca="1" si="45"/>
        <v>2.0230969570121782</v>
      </c>
    </row>
    <row r="2928" spans="1:13" x14ac:dyDescent="0.25">
      <c r="A2928" s="9"/>
      <c r="H2928" s="9"/>
      <c r="J2928">
        <v>1</v>
      </c>
      <c r="K2928">
        <f ca="1">SIMULATION!$D$3*SIMULATION!$D$17/$H2927/(SIMULATION!$D$17-$I2927)*(((EXP(-$I2927*$J2928))/(1-EXP(-SIMULATION!$D$4*$I2927)))-(EXP(-SIMULATION!$D$17*$J2928)/(1-EXP(-SIMULATION!$D$4*SIMULATION!$D$17))))</f>
        <v>2.2846897252014684</v>
      </c>
      <c r="L2928">
        <v>8.3556952856946545E-2</v>
      </c>
      <c r="M2928">
        <f t="shared" ca="1" si="45"/>
        <v>2.475591436862878</v>
      </c>
    </row>
    <row r="2929" spans="1:13" x14ac:dyDescent="0.25">
      <c r="A2929" s="9"/>
      <c r="H2929" s="9"/>
      <c r="J2929">
        <v>2</v>
      </c>
      <c r="K2929">
        <f ca="1">SIMULATION!$D$3*SIMULATION!$D$17/$H2927/(SIMULATION!$D$17-$I2927)*(((EXP(-$I2927*$J2929))/(1-EXP(-SIMULATION!$D$4*$I2927)))-(EXP(-SIMULATION!$D$17*$J2929)/(1-EXP(-SIMULATION!$D$4*SIMULATION!$D$17))))</f>
        <v>2.5778226125193044</v>
      </c>
      <c r="L2929">
        <v>-8.1766805666179165E-2</v>
      </c>
      <c r="M2929">
        <f t="shared" ca="1" si="45"/>
        <v>2.3670422919195562</v>
      </c>
    </row>
    <row r="2930" spans="1:13" x14ac:dyDescent="0.25">
      <c r="A2930" s="9"/>
      <c r="H2930" s="9"/>
      <c r="J2930">
        <v>3</v>
      </c>
      <c r="K2930">
        <f ca="1">SIMULATION!$D$3*SIMULATION!$D$17/$H2927/(SIMULATION!$D$17-$I2927)*(((EXP(-$I2927*$J2930))/(1-EXP(-SIMULATION!$D$4*$I2927)))-(EXP(-SIMULATION!$D$17*$J2930)/(1-EXP(-SIMULATION!$D$4*SIMULATION!$D$17))))</f>
        <v>2.7353605179312273</v>
      </c>
      <c r="L2930">
        <v>-0.30689834531416144</v>
      </c>
      <c r="M2930">
        <f t="shared" ca="1" si="45"/>
        <v>1.8958829011404461</v>
      </c>
    </row>
    <row r="2931" spans="1:13" x14ac:dyDescent="0.25">
      <c r="A2931" s="9"/>
      <c r="H2931" s="9"/>
      <c r="J2931">
        <v>4</v>
      </c>
      <c r="K2931">
        <f ca="1">SIMULATION!$D$3*SIMULATION!$D$17/$H2927/(SIMULATION!$D$17-$I2927)*(((EXP(-$I2927*$J2931))/(1-EXP(-SIMULATION!$D$4*$I2927)))-(EXP(-SIMULATION!$D$17*$J2931)/(1-EXP(-SIMULATION!$D$4*SIMULATION!$D$17))))</f>
        <v>2.8068306763416726</v>
      </c>
      <c r="L2931">
        <v>0.14159401051360004</v>
      </c>
      <c r="M2931">
        <f t="shared" ca="1" si="45"/>
        <v>3.2042610886374905</v>
      </c>
    </row>
    <row r="2932" spans="1:13" x14ac:dyDescent="0.25">
      <c r="A2932" s="9"/>
      <c r="H2932" s="9"/>
      <c r="J2932">
        <v>5</v>
      </c>
      <c r="K2932">
        <f ca="1">SIMULATION!$D$3*SIMULATION!$D$17/$H2927/(SIMULATION!$D$17-$I2927)*(((EXP(-$I2927*$J2932))/(1-EXP(-SIMULATION!$D$4*$I2927)))-(EXP(-SIMULATION!$D$17*$J2932)/(1-EXP(-SIMULATION!$D$4*SIMULATION!$D$17))))</f>
        <v>2.8239488962175119</v>
      </c>
      <c r="L2932">
        <v>0.19269418364761073</v>
      </c>
      <c r="M2932">
        <f t="shared" ca="1" si="45"/>
        <v>3.368107423436717</v>
      </c>
    </row>
    <row r="2933" spans="1:13" x14ac:dyDescent="0.25">
      <c r="A2933" s="9"/>
      <c r="H2933" s="9"/>
      <c r="J2933">
        <v>6</v>
      </c>
      <c r="K2933">
        <f ca="1">SIMULATION!$D$3*SIMULATION!$D$17/$H2927/(SIMULATION!$D$17-$I2927)*(((EXP(-$I2927*$J2933))/(1-EXP(-SIMULATION!$D$4*$I2927)))-(EXP(-SIMULATION!$D$17*$J2933)/(1-EXP(-SIMULATION!$D$4*SIMULATION!$D$17))))</f>
        <v>2.8070176024086058</v>
      </c>
      <c r="L2933">
        <v>0.18907264327666523</v>
      </c>
      <c r="M2933">
        <f t="shared" ca="1" si="45"/>
        <v>3.3377478402201279</v>
      </c>
    </row>
    <row r="2934" spans="1:13" x14ac:dyDescent="0.25">
      <c r="A2934" s="9"/>
      <c r="H2934" s="9"/>
      <c r="J2934">
        <v>7</v>
      </c>
      <c r="K2934">
        <f ca="1">SIMULATION!$D$3*SIMULATION!$D$17/$H2927/(SIMULATION!$D$17-$I2927)*(((EXP(-$I2927*$J2934))/(1-EXP(-SIMULATION!$D$4*$I2927)))-(EXP(-SIMULATION!$D$17*$J2934)/(1-EXP(-SIMULATION!$D$4*SIMULATION!$D$17))))</f>
        <v>2.7690258406833181</v>
      </c>
      <c r="L2934">
        <v>0.37371915599730182</v>
      </c>
      <c r="M2934">
        <f t="shared" ca="1" si="45"/>
        <v>3.8038638407982073</v>
      </c>
    </row>
    <row r="2935" spans="1:13" x14ac:dyDescent="0.25">
      <c r="A2935" s="9"/>
      <c r="H2935" s="9"/>
      <c r="J2935">
        <v>8</v>
      </c>
      <c r="K2935">
        <f ca="1">SIMULATION!$D$3*SIMULATION!$D$17/$H2927/(SIMULATION!$D$17-$I2927)*(((EXP(-$I2927*$J2935))/(1-EXP(-SIMULATION!$D$4*$I2927)))-(EXP(-SIMULATION!$D$17*$J2935)/(1-EXP(-SIMULATION!$D$4*SIMULATION!$D$17))))</f>
        <v>2.7182766439961021</v>
      </c>
      <c r="L2935">
        <v>0.4157606223626733</v>
      </c>
      <c r="M2935">
        <f t="shared" ca="1" si="45"/>
        <v>3.8484290332578404</v>
      </c>
    </row>
    <row r="2936" spans="1:13" x14ac:dyDescent="0.25">
      <c r="A2936" s="9"/>
      <c r="H2936" s="9"/>
      <c r="J2936">
        <v>9</v>
      </c>
      <c r="K2936">
        <f ca="1">SIMULATION!$D$3*SIMULATION!$D$17/$H2927/(SIMULATION!$D$17-$I2927)*(((EXP(-$I2927*$J2936))/(1-EXP(-SIMULATION!$D$4*$I2927)))-(EXP(-SIMULATION!$D$17*$J2936)/(1-EXP(-SIMULATION!$D$4*SIMULATION!$D$17))))</f>
        <v>2.6600706968432375</v>
      </c>
      <c r="L2936">
        <v>4.2735229651578902E-2</v>
      </c>
      <c r="M2936">
        <f t="shared" ca="1" si="45"/>
        <v>2.7737494289622684</v>
      </c>
    </row>
    <row r="2937" spans="1:13" x14ac:dyDescent="0.25">
      <c r="A2937" s="9"/>
      <c r="H2937" s="9"/>
      <c r="J2937">
        <v>10</v>
      </c>
      <c r="K2937">
        <f ca="1">SIMULATION!$D$3*SIMULATION!$D$17/$H2927/(SIMULATION!$D$17-$I2927)*(((EXP(-$I2927*$J2937))/(1-EXP(-SIMULATION!$D$4*$I2927)))-(EXP(-SIMULATION!$D$17*$J2937)/(1-EXP(-SIMULATION!$D$4*SIMULATION!$D$17))))</f>
        <v>2.5977852529522081</v>
      </c>
      <c r="L2937">
        <v>-0.48628543093541737</v>
      </c>
      <c r="M2937">
        <f t="shared" ca="1" si="45"/>
        <v>1.3345201317426711</v>
      </c>
    </row>
    <row r="2938" spans="1:13" x14ac:dyDescent="0.25">
      <c r="A2938" s="9"/>
      <c r="H2938" s="9"/>
      <c r="J2938">
        <v>11</v>
      </c>
      <c r="K2938">
        <f ca="1">SIMULATION!$D$3*SIMULATION!$D$17/$H2927/(SIMULATION!$D$17-$I2927)*(((EXP(-$I2927*$J2938))/(1-EXP(-SIMULATION!$D$4*$I2927)))-(EXP(-SIMULATION!$D$17*$J2938)/(1-EXP(-SIMULATION!$D$4*SIMULATION!$D$17))))</f>
        <v>2.5335655170428515</v>
      </c>
      <c r="L2938">
        <v>-0.21506146407118831</v>
      </c>
      <c r="M2938">
        <f t="shared" ca="1" si="45"/>
        <v>1.9886932076273387</v>
      </c>
    </row>
    <row r="2939" spans="1:13" x14ac:dyDescent="0.25">
      <c r="A2939" s="9"/>
      <c r="H2939" s="9"/>
      <c r="J2939">
        <v>12</v>
      </c>
      <c r="K2939">
        <f ca="1">SIMULATION!$D$3*SIMULATION!$D$17/$H2927/(SIMULATION!$D$17-$I2927)*(((EXP(-$I2927*$J2939))/(1-EXP(-SIMULATION!$D$4*$I2927)))-(EXP(-SIMULATION!$D$17*$J2939)/(1-EXP(-SIMULATION!$D$4*SIMULATION!$D$17))))</f>
        <v>2.4687676845629811</v>
      </c>
      <c r="L2939">
        <v>0.22023092397564989</v>
      </c>
      <c r="M2939">
        <f t="shared" ca="1" si="45"/>
        <v>3.0124666728155125</v>
      </c>
    </row>
    <row r="2940" spans="1:13" x14ac:dyDescent="0.25">
      <c r="A2940" s="9"/>
      <c r="H2940" s="9"/>
      <c r="J2940">
        <v>13</v>
      </c>
      <c r="K2940">
        <f ca="1">SIMULATION!$D$3*SIMULATION!$D$17/$H2927/(SIMULATION!$D$17-$I2927)*(((EXP(-$I2927*$J2940))/(1-EXP(-SIMULATION!$D$4*$I2927)))-(EXP(-SIMULATION!$D$17*$J2940)/(1-EXP(-SIMULATION!$D$4*SIMULATION!$D$17))))</f>
        <v>2.4042428382193521</v>
      </c>
      <c r="L2940">
        <v>0.439020801415413</v>
      </c>
      <c r="M2940">
        <f t="shared" ca="1" si="45"/>
        <v>3.459755455851679</v>
      </c>
    </row>
    <row r="2941" spans="1:13" x14ac:dyDescent="0.25">
      <c r="A2941" s="9"/>
      <c r="H2941" s="9"/>
      <c r="J2941">
        <v>14</v>
      </c>
      <c r="K2941">
        <f ca="1">SIMULATION!$D$3*SIMULATION!$D$17/$H2927/(SIMULATION!$D$17-$I2927)*(((EXP(-$I2927*$J2941))/(1-EXP(-SIMULATION!$D$4*$I2927)))-(EXP(-SIMULATION!$D$17*$J2941)/(1-EXP(-SIMULATION!$D$4*SIMULATION!$D$17))))</f>
        <v>2.3405188620630901</v>
      </c>
      <c r="L2941">
        <v>-0.13700241717591455</v>
      </c>
      <c r="M2941">
        <f t="shared" ca="1" si="45"/>
        <v>2.0198621205146257</v>
      </c>
    </row>
    <row r="2942" spans="1:13" x14ac:dyDescent="0.25">
      <c r="A2942" s="9"/>
      <c r="H2942" s="9"/>
      <c r="J2942">
        <v>15</v>
      </c>
      <c r="K2942">
        <f ca="1">SIMULATION!$D$3*SIMULATION!$D$17/$H2927/(SIMULATION!$D$17-$I2927)*(((EXP(-$I2927*$J2942))/(1-EXP(-SIMULATION!$D$4*$I2927)))-(EXP(-SIMULATION!$D$17*$J2942)/(1-EXP(-SIMULATION!$D$4*SIMULATION!$D$17))))</f>
        <v>2.2779170031211931</v>
      </c>
      <c r="L2942">
        <v>-7.1372031344710624E-2</v>
      </c>
      <c r="M2942">
        <f t="shared" ca="1" si="45"/>
        <v>2.1153374393737781</v>
      </c>
    </row>
    <row r="2943" spans="1:13" x14ac:dyDescent="0.25">
      <c r="A2943" s="9"/>
      <c r="H2943" s="9"/>
      <c r="J2943">
        <v>16</v>
      </c>
      <c r="K2943">
        <f ca="1">SIMULATION!$D$3*SIMULATION!$D$17/$H2927/(SIMULATION!$D$17-$I2927)*(((EXP(-$I2927*$J2943))/(1-EXP(-SIMULATION!$D$4*$I2927)))-(EXP(-SIMULATION!$D$17*$J2943)/(1-EXP(-SIMULATION!$D$4*SIMULATION!$D$17))))</f>
        <v>2.216626553951845</v>
      </c>
      <c r="L2943">
        <v>1.3723649955837585E-2</v>
      </c>
      <c r="M2943">
        <f t="shared" ca="1" si="45"/>
        <v>2.2470467608610947</v>
      </c>
    </row>
    <row r="2944" spans="1:13" x14ac:dyDescent="0.25">
      <c r="A2944" s="9"/>
      <c r="H2944" s="9"/>
      <c r="J2944">
        <v>17</v>
      </c>
      <c r="K2944">
        <f ca="1">SIMULATION!$D$3*SIMULATION!$D$17/$H2927/(SIMULATION!$D$17-$I2927)*(((EXP(-$I2927*$J2944))/(1-EXP(-SIMULATION!$D$4*$I2927)))-(EXP(-SIMULATION!$D$17*$J2944)/(1-EXP(-SIMULATION!$D$4*SIMULATION!$D$17))))</f>
        <v>2.1567526984239458</v>
      </c>
      <c r="L2944">
        <v>-0.25169613264167251</v>
      </c>
      <c r="M2944">
        <f t="shared" ca="1" si="45"/>
        <v>1.6139063851661473</v>
      </c>
    </row>
    <row r="2945" spans="1:13" x14ac:dyDescent="0.25">
      <c r="A2945" s="9"/>
      <c r="H2945" s="9"/>
      <c r="J2945">
        <v>18</v>
      </c>
      <c r="K2945">
        <f ca="1">SIMULATION!$D$3*SIMULATION!$D$17/$H2927/(SIMULATION!$D$17-$I2927)*(((EXP(-$I2927*$J2945))/(1-EXP(-SIMULATION!$D$4*$I2927)))-(EXP(-SIMULATION!$D$17*$J2945)/(1-EXP(-SIMULATION!$D$4*SIMULATION!$D$17))))</f>
        <v>2.0983471601825219</v>
      </c>
      <c r="L2945">
        <v>3.8581446629443808E-2</v>
      </c>
      <c r="M2945">
        <f t="shared" ca="1" si="45"/>
        <v>2.1793044291531487</v>
      </c>
    </row>
    <row r="2946" spans="1:13" x14ac:dyDescent="0.25">
      <c r="A2946" s="9"/>
      <c r="H2946" s="9"/>
      <c r="J2946">
        <v>19</v>
      </c>
      <c r="K2946">
        <f ca="1">SIMULATION!$D$3*SIMULATION!$D$17/$H2927/(SIMULATION!$D$17-$I2927)*(((EXP(-$I2927*$J2946))/(1-EXP(-SIMULATION!$D$4*$I2927)))-(EXP(-SIMULATION!$D$17*$J2946)/(1-EXP(-SIMULATION!$D$4*SIMULATION!$D$17))))</f>
        <v>2.0414278309917258</v>
      </c>
      <c r="L2946">
        <v>-0.46334301135471617</v>
      </c>
      <c r="M2946">
        <f t="shared" ca="1" si="45"/>
        <v>1.095546512316693</v>
      </c>
    </row>
    <row r="2947" spans="1:13" x14ac:dyDescent="0.25">
      <c r="A2947" s="9"/>
      <c r="H2947" s="9"/>
      <c r="J2947">
        <v>20</v>
      </c>
      <c r="K2947">
        <f ca="1">SIMULATION!$D$3*SIMULATION!$D$17/$H2927/(SIMULATION!$D$17-$I2927)*(((EXP(-$I2927*$J2947))/(1-EXP(-SIMULATION!$D$4*$I2927)))-(EXP(-SIMULATION!$D$17*$J2947)/(1-EXP(-SIMULATION!$D$4*SIMULATION!$D$17))))</f>
        <v>1.9859913374407328</v>
      </c>
      <c r="L2947">
        <v>0.11622530077455115</v>
      </c>
      <c r="M2947">
        <f t="shared" ref="M2947:M3010" ca="1" si="46">$K2947*(1+$L2947)</f>
        <v>2.2168137779704349</v>
      </c>
    </row>
    <row r="2948" spans="1:13" x14ac:dyDescent="0.25">
      <c r="A2948" s="9"/>
      <c r="H2948" s="9"/>
      <c r="J2948">
        <v>21</v>
      </c>
      <c r="K2948">
        <f ca="1">SIMULATION!$D$3*SIMULATION!$D$17/$H2927/(SIMULATION!$D$17-$I2927)*(((EXP(-$I2927*$J2948))/(1-EXP(-SIMULATION!$D$4*$I2927)))-(EXP(-SIMULATION!$D$17*$J2948)/(1-EXP(-SIMULATION!$D$4*SIMULATION!$D$17))))</f>
        <v>1.932021082697182</v>
      </c>
      <c r="L2948">
        <v>0.17097667244962675</v>
      </c>
      <c r="M2948">
        <f t="shared" ca="1" si="46"/>
        <v>2.2623516185192711</v>
      </c>
    </row>
    <row r="2949" spans="1:13" x14ac:dyDescent="0.25">
      <c r="A2949" s="9"/>
      <c r="H2949" s="9"/>
      <c r="J2949">
        <v>22</v>
      </c>
      <c r="K2949">
        <f ca="1">SIMULATION!$D$3*SIMULATION!$D$17/$H2927/(SIMULATION!$D$17-$I2927)*(((EXP(-$I2927*$J2949))/(1-EXP(-SIMULATION!$D$4*$I2927)))-(EXP(-SIMULATION!$D$17*$J2949)/(1-EXP(-SIMULATION!$D$4*SIMULATION!$D$17))))</f>
        <v>1.8794923888686572</v>
      </c>
      <c r="L2949">
        <v>-0.23031955630320119</v>
      </c>
      <c r="M2949">
        <f t="shared" ca="1" si="46"/>
        <v>1.4466085357891842</v>
      </c>
    </row>
    <row r="2950" spans="1:13" x14ac:dyDescent="0.25">
      <c r="A2950" s="9"/>
      <c r="H2950" s="9"/>
      <c r="J2950">
        <v>23</v>
      </c>
      <c r="K2950">
        <f ca="1">SIMULATION!$D$3*SIMULATION!$D$17/$H2927/(SIMULATION!$D$17-$I2927)*(((EXP(-$I2927*$J2950))/(1-EXP(-SIMULATION!$D$4*$I2927)))-(EXP(-SIMULATION!$D$17*$J2950)/(1-EXP(-SIMULATION!$D$4*SIMULATION!$D$17))))</f>
        <v>1.8283757816624764</v>
      </c>
      <c r="L2950">
        <v>-3.2895500060767018E-2</v>
      </c>
      <c r="M2950">
        <f t="shared" ca="1" si="46"/>
        <v>1.7682304460256935</v>
      </c>
    </row>
    <row r="2951" spans="1:13" x14ac:dyDescent="0.25">
      <c r="A2951" s="9"/>
      <c r="H2951" s="9"/>
      <c r="J2951">
        <v>24</v>
      </c>
      <c r="K2951">
        <f ca="1">SIMULATION!$D$3*SIMULATION!$D$17/$H2927/(SIMULATION!$D$17-$I2927)*(((EXP(-$I2927*$J2951))/(1-EXP(-SIMULATION!$D$4*$I2927)))-(EXP(-SIMULATION!$D$17*$J2951)/(1-EXP(-SIMULATION!$D$4*SIMULATION!$D$17))))</f>
        <v>1.7786390848760552</v>
      </c>
      <c r="L2951">
        <v>0.11589004961609328</v>
      </c>
      <c r="M2951">
        <f t="shared" ca="1" si="46"/>
        <v>1.984765656671464</v>
      </c>
    </row>
    <row r="2952" spans="1:13" x14ac:dyDescent="0.25">
      <c r="A2952" s="9">
        <v>119</v>
      </c>
      <c r="B2952" s="2">
        <f ca="1">NORMINV(RAND(),SIMULATION!D7,SIMULATION!D8)</f>
        <v>61.710045782539467</v>
      </c>
      <c r="C2952" s="2">
        <v>2</v>
      </c>
      <c r="D2952" s="2">
        <f ca="1">SIMULATION!$D$11*(1+(SIMULATION!$D$12*LN(1+$C2952)))*(1+(SIMULATION!$D$13*(($B2952/63.5)-1)))</f>
        <v>10.105136172410209</v>
      </c>
      <c r="E2952" s="2">
        <v>6.9964767425808747E-2</v>
      </c>
      <c r="F2952" s="2">
        <f ca="1">D2952*(1+E2952)</f>
        <v>10.812139674519017</v>
      </c>
      <c r="G2952" s="2">
        <v>-0.57969523442537418</v>
      </c>
      <c r="H2952" s="9">
        <f>SIMULATION!$D$15*EXP($G$2952)</f>
        <v>123.63859885681809</v>
      </c>
      <c r="I2952" s="2">
        <f ca="1">$F2952/$H2952</f>
        <v>8.7449548720947651E-2</v>
      </c>
      <c r="J2952">
        <v>0</v>
      </c>
      <c r="K2952">
        <f ca="1">SIMULATION!$D$3*SIMULATION!$D$17/$H2952/(SIMULATION!$D$17-$I2952)*(((EXP(-$I2952*$J2952))/(1-EXP(-SIMULATION!$D$4*$I2952)))-(EXP(-SIMULATION!$D$17*$J2952)/(1-EXP(-SIMULATION!$D$4*SIMULATION!$D$17))))</f>
        <v>0.77352079036585064</v>
      </c>
      <c r="L2952">
        <v>-0.12136478093020631</v>
      </c>
      <c r="M2952">
        <f t="shared" ca="1" si="46"/>
        <v>0.67964260909813912</v>
      </c>
    </row>
    <row r="2953" spans="1:13" x14ac:dyDescent="0.25">
      <c r="A2953" s="9"/>
      <c r="H2953" s="9"/>
      <c r="J2953">
        <v>1</v>
      </c>
      <c r="K2953">
        <f ca="1">SIMULATION!$D$3*SIMULATION!$D$17/$H2952/(SIMULATION!$D$17-$I2952)*(((EXP(-$I2952*$J2953))/(1-EXP(-SIMULATION!$D$4*$I2952)))-(EXP(-SIMULATION!$D$17*$J2953)/(1-EXP(-SIMULATION!$D$4*SIMULATION!$D$17))))</f>
        <v>2.2337492070664506</v>
      </c>
      <c r="L2953">
        <v>0.31292359276221599</v>
      </c>
      <c r="M2953">
        <f t="shared" ca="1" si="46"/>
        <v>2.9327420342714356</v>
      </c>
    </row>
    <row r="2954" spans="1:13" x14ac:dyDescent="0.25">
      <c r="A2954" s="9"/>
      <c r="H2954" s="9"/>
      <c r="J2954">
        <v>2</v>
      </c>
      <c r="K2954">
        <f ca="1">SIMULATION!$D$3*SIMULATION!$D$17/$H2952/(SIMULATION!$D$17-$I2952)*(((EXP(-$I2952*$J2954))/(1-EXP(-SIMULATION!$D$4*$I2952)))-(EXP(-SIMULATION!$D$17*$J2954)/(1-EXP(-SIMULATION!$D$4*SIMULATION!$D$17))))</f>
        <v>3.0239628817315753</v>
      </c>
      <c r="L2954">
        <v>-0.14050869277372907</v>
      </c>
      <c r="M2954">
        <f t="shared" ca="1" si="46"/>
        <v>2.5990698102231931</v>
      </c>
    </row>
    <row r="2955" spans="1:13" x14ac:dyDescent="0.25">
      <c r="A2955" s="9"/>
      <c r="H2955" s="9"/>
      <c r="J2955">
        <v>3</v>
      </c>
      <c r="K2955">
        <f ca="1">SIMULATION!$D$3*SIMULATION!$D$17/$H2952/(SIMULATION!$D$17-$I2952)*(((EXP(-$I2952*$J2955))/(1-EXP(-SIMULATION!$D$4*$I2952)))-(EXP(-SIMULATION!$D$17*$J2955)/(1-EXP(-SIMULATION!$D$4*SIMULATION!$D$17))))</f>
        <v>3.397001299210193</v>
      </c>
      <c r="L2955">
        <v>0.1987980010751704</v>
      </c>
      <c r="M2955">
        <f t="shared" ca="1" si="46"/>
        <v>4.0723183671429366</v>
      </c>
    </row>
    <row r="2956" spans="1:13" x14ac:dyDescent="0.25">
      <c r="A2956" s="9"/>
      <c r="H2956" s="9"/>
      <c r="J2956">
        <v>4</v>
      </c>
      <c r="K2956">
        <f ca="1">SIMULATION!$D$3*SIMULATION!$D$17/$H2952/(SIMULATION!$D$17-$I2952)*(((EXP(-$I2952*$J2956))/(1-EXP(-SIMULATION!$D$4*$I2952)))-(EXP(-SIMULATION!$D$17*$J2956)/(1-EXP(-SIMULATION!$D$4*SIMULATION!$D$17))))</f>
        <v>3.5138697077244645</v>
      </c>
      <c r="L2956">
        <v>-0.14737247650055993</v>
      </c>
      <c r="M2956">
        <f t="shared" ca="1" si="46"/>
        <v>2.9960220267968114</v>
      </c>
    </row>
    <row r="2957" spans="1:13" x14ac:dyDescent="0.25">
      <c r="A2957" s="9"/>
      <c r="H2957" s="9"/>
      <c r="J2957">
        <v>5</v>
      </c>
      <c r="K2957">
        <f ca="1">SIMULATION!$D$3*SIMULATION!$D$17/$H2952/(SIMULATION!$D$17-$I2952)*(((EXP(-$I2952*$J2957))/(1-EXP(-SIMULATION!$D$4*$I2952)))-(EXP(-SIMULATION!$D$17*$J2957)/(1-EXP(-SIMULATION!$D$4*SIMULATION!$D$17))))</f>
        <v>3.4768091930367251</v>
      </c>
      <c r="L2957">
        <v>-6.481155782306286E-2</v>
      </c>
      <c r="M2957">
        <f t="shared" ca="1" si="46"/>
        <v>3.2514717729824691</v>
      </c>
    </row>
    <row r="2958" spans="1:13" x14ac:dyDescent="0.25">
      <c r="A2958" s="9"/>
      <c r="H2958" s="9"/>
      <c r="J2958">
        <v>6</v>
      </c>
      <c r="K2958">
        <f ca="1">SIMULATION!$D$3*SIMULATION!$D$17/$H2952/(SIMULATION!$D$17-$I2952)*(((EXP(-$I2952*$J2958))/(1-EXP(-SIMULATION!$D$4*$I2952)))-(EXP(-SIMULATION!$D$17*$J2958)/(1-EXP(-SIMULATION!$D$4*SIMULATION!$D$17))))</f>
        <v>3.3504816299950133</v>
      </c>
      <c r="L2958">
        <v>0.10273372429431582</v>
      </c>
      <c r="M2958">
        <f t="shared" ca="1" si="46"/>
        <v>3.6946890860240909</v>
      </c>
    </row>
    <row r="2959" spans="1:13" x14ac:dyDescent="0.25">
      <c r="A2959" s="9"/>
      <c r="H2959" s="9"/>
      <c r="J2959">
        <v>7</v>
      </c>
      <c r="K2959">
        <f ca="1">SIMULATION!$D$3*SIMULATION!$D$17/$H2952/(SIMULATION!$D$17-$I2952)*(((EXP(-$I2952*$J2959))/(1-EXP(-SIMULATION!$D$4*$I2952)))-(EXP(-SIMULATION!$D$17*$J2959)/(1-EXP(-SIMULATION!$D$4*SIMULATION!$D$17))))</f>
        <v>3.1755389580848696</v>
      </c>
      <c r="L2959">
        <v>-0.27733218969059686</v>
      </c>
      <c r="M2959">
        <f t="shared" ca="1" si="46"/>
        <v>2.2948597853913961</v>
      </c>
    </row>
    <row r="2960" spans="1:13" x14ac:dyDescent="0.25">
      <c r="A2960" s="9"/>
      <c r="H2960" s="9"/>
      <c r="J2960">
        <v>8</v>
      </c>
      <c r="K2960">
        <f ca="1">SIMULATION!$D$3*SIMULATION!$D$17/$H2952/(SIMULATION!$D$17-$I2952)*(((EXP(-$I2952*$J2960))/(1-EXP(-SIMULATION!$D$4*$I2952)))-(EXP(-SIMULATION!$D$17*$J2960)/(1-EXP(-SIMULATION!$D$4*SIMULATION!$D$17))))</f>
        <v>2.9773126958656229</v>
      </c>
      <c r="L2960">
        <v>-0.31149483918029203</v>
      </c>
      <c r="M2960">
        <f t="shared" ca="1" si="46"/>
        <v>2.0498951564775187</v>
      </c>
    </row>
    <row r="2961" spans="1:13" x14ac:dyDescent="0.25">
      <c r="A2961" s="9"/>
      <c r="H2961" s="9"/>
      <c r="J2961">
        <v>9</v>
      </c>
      <c r="K2961">
        <f ca="1">SIMULATION!$D$3*SIMULATION!$D$17/$H2952/(SIMULATION!$D$17-$I2952)*(((EXP(-$I2952*$J2961))/(1-EXP(-SIMULATION!$D$4*$I2952)))-(EXP(-SIMULATION!$D$17*$J2961)/(1-EXP(-SIMULATION!$D$4*SIMULATION!$D$17))))</f>
        <v>2.7713768889968571</v>
      </c>
      <c r="L2961">
        <v>-0.31206463034253595</v>
      </c>
      <c r="M2961">
        <f t="shared" ca="1" si="46"/>
        <v>1.9065281845922055</v>
      </c>
    </row>
    <row r="2962" spans="1:13" x14ac:dyDescent="0.25">
      <c r="A2962" s="9"/>
      <c r="H2962" s="9"/>
      <c r="J2962">
        <v>10</v>
      </c>
      <c r="K2962">
        <f ca="1">SIMULATION!$D$3*SIMULATION!$D$17/$H2952/(SIMULATION!$D$17-$I2952)*(((EXP(-$I2952*$J2962))/(1-EXP(-SIMULATION!$D$4*$I2952)))-(EXP(-SIMULATION!$D$17*$J2962)/(1-EXP(-SIMULATION!$D$4*SIMULATION!$D$17))))</f>
        <v>2.567107939466593</v>
      </c>
      <c r="L2962">
        <v>-0.40586990715032284</v>
      </c>
      <c r="M2962">
        <f t="shared" ca="1" si="46"/>
        <v>1.5251960784304301</v>
      </c>
    </row>
    <row r="2963" spans="1:13" x14ac:dyDescent="0.25">
      <c r="A2963" s="9"/>
      <c r="H2963" s="9"/>
      <c r="J2963">
        <v>11</v>
      </c>
      <c r="K2963">
        <f ca="1">SIMULATION!$D$3*SIMULATION!$D$17/$H2952/(SIMULATION!$D$17-$I2952)*(((EXP(-$I2952*$J2963))/(1-EXP(-SIMULATION!$D$4*$I2952)))-(EXP(-SIMULATION!$D$17*$J2963)/(1-EXP(-SIMULATION!$D$4*SIMULATION!$D$17))))</f>
        <v>2.3699612099336229</v>
      </c>
      <c r="L2963">
        <v>-9.7479808864793904E-2</v>
      </c>
      <c r="M2963">
        <f t="shared" ca="1" si="46"/>
        <v>2.1389378441723177</v>
      </c>
    </row>
    <row r="2964" spans="1:13" x14ac:dyDescent="0.25">
      <c r="A2964" s="9"/>
      <c r="H2964" s="9"/>
      <c r="J2964">
        <v>12</v>
      </c>
      <c r="K2964">
        <f ca="1">SIMULATION!$D$3*SIMULATION!$D$17/$H2952/(SIMULATION!$D$17-$I2952)*(((EXP(-$I2952*$J2964))/(1-EXP(-SIMULATION!$D$4*$I2952)))-(EXP(-SIMULATION!$D$17*$J2964)/(1-EXP(-SIMULATION!$D$4*SIMULATION!$D$17))))</f>
        <v>2.1829256933206893</v>
      </c>
      <c r="L2964">
        <v>-0.12430417040268947</v>
      </c>
      <c r="M2964">
        <f t="shared" ca="1" si="46"/>
        <v>1.9115789259617453</v>
      </c>
    </row>
    <row r="2965" spans="1:13" x14ac:dyDescent="0.25">
      <c r="A2965" s="9"/>
      <c r="H2965" s="9"/>
      <c r="J2965">
        <v>13</v>
      </c>
      <c r="K2965">
        <f ca="1">SIMULATION!$D$3*SIMULATION!$D$17/$H2952/(SIMULATION!$D$17-$I2952)*(((EXP(-$I2952*$J2965))/(1-EXP(-SIMULATION!$D$4*$I2952)))-(EXP(-SIMULATION!$D$17*$J2965)/(1-EXP(-SIMULATION!$D$4*SIMULATION!$D$17))))</f>
        <v>2.0074523211786035</v>
      </c>
      <c r="L2965">
        <v>-0.10179151629946485</v>
      </c>
      <c r="M2965">
        <f t="shared" ca="1" si="46"/>
        <v>1.8031107055069533</v>
      </c>
    </row>
    <row r="2966" spans="1:13" x14ac:dyDescent="0.25">
      <c r="A2966" s="9"/>
      <c r="H2966" s="9"/>
      <c r="J2966">
        <v>14</v>
      </c>
      <c r="K2966">
        <f ca="1">SIMULATION!$D$3*SIMULATION!$D$17/$H2952/(SIMULATION!$D$17-$I2952)*(((EXP(-$I2952*$J2966))/(1-EXP(-SIMULATION!$D$4*$I2952)))-(EXP(-SIMULATION!$D$17*$J2966)/(1-EXP(-SIMULATION!$D$4*SIMULATION!$D$17))))</f>
        <v>1.844045291823313</v>
      </c>
      <c r="L2966">
        <v>-0.24609340943334887</v>
      </c>
      <c r="M2966">
        <f t="shared" ca="1" si="46"/>
        <v>1.3902378988089992</v>
      </c>
    </row>
    <row r="2967" spans="1:13" x14ac:dyDescent="0.25">
      <c r="A2967" s="9"/>
      <c r="H2967" s="9"/>
      <c r="J2967">
        <v>15</v>
      </c>
      <c r="K2967">
        <f ca="1">SIMULATION!$D$3*SIMULATION!$D$17/$H2952/(SIMULATION!$D$17-$I2952)*(((EXP(-$I2952*$J2967))/(1-EXP(-SIMULATION!$D$4*$I2952)))-(EXP(-SIMULATION!$D$17*$J2967)/(1-EXP(-SIMULATION!$D$4*SIMULATION!$D$17))))</f>
        <v>1.6926377509901427</v>
      </c>
      <c r="L2967">
        <v>0.31544009809198797</v>
      </c>
      <c r="M2967">
        <f t="shared" ca="1" si="46"/>
        <v>2.2265635691966752</v>
      </c>
    </row>
    <row r="2968" spans="1:13" x14ac:dyDescent="0.25">
      <c r="A2968" s="9"/>
      <c r="H2968" s="9"/>
      <c r="J2968">
        <v>16</v>
      </c>
      <c r="K2968">
        <f ca="1">SIMULATION!$D$3*SIMULATION!$D$17/$H2952/(SIMULATION!$D$17-$I2952)*(((EXP(-$I2952*$J2968))/(1-EXP(-SIMULATION!$D$4*$I2952)))-(EXP(-SIMULATION!$D$17*$J2968)/(1-EXP(-SIMULATION!$D$4*SIMULATION!$D$17))))</f>
        <v>1.5528295530513787</v>
      </c>
      <c r="L2968">
        <v>-2.5052740506571622E-2</v>
      </c>
      <c r="M2968">
        <f t="shared" ca="1" si="46"/>
        <v>1.5139269172078469</v>
      </c>
    </row>
    <row r="2969" spans="1:13" x14ac:dyDescent="0.25">
      <c r="A2969" s="9"/>
      <c r="H2969" s="9"/>
      <c r="J2969">
        <v>17</v>
      </c>
      <c r="K2969">
        <f ca="1">SIMULATION!$D$3*SIMULATION!$D$17/$H2952/(SIMULATION!$D$17-$I2952)*(((EXP(-$I2952*$J2969))/(1-EXP(-SIMULATION!$D$4*$I2952)))-(EXP(-SIMULATION!$D$17*$J2969)/(1-EXP(-SIMULATION!$D$4*SIMULATION!$D$17))))</f>
        <v>1.4240368899811571</v>
      </c>
      <c r="L2969">
        <v>-0.26267569632911575</v>
      </c>
      <c r="M2969">
        <f t="shared" ca="1" si="46"/>
        <v>1.0499770083070084</v>
      </c>
    </row>
    <row r="2970" spans="1:13" x14ac:dyDescent="0.25">
      <c r="A2970" s="9"/>
      <c r="H2970" s="9"/>
      <c r="J2970">
        <v>18</v>
      </c>
      <c r="K2970">
        <f ca="1">SIMULATION!$D$3*SIMULATION!$D$17/$H2952/(SIMULATION!$D$17-$I2952)*(((EXP(-$I2952*$J2970))/(1-EXP(-SIMULATION!$D$4*$I2952)))-(EXP(-SIMULATION!$D$17*$J2970)/(1-EXP(-SIMULATION!$D$4*SIMULATION!$D$17))))</f>
        <v>1.3055856719809011</v>
      </c>
      <c r="L2970">
        <v>-0.13693985572636069</v>
      </c>
      <c r="M2970">
        <f t="shared" ca="1" si="46"/>
        <v>1.1267989584214329</v>
      </c>
    </row>
    <row r="2971" spans="1:13" x14ac:dyDescent="0.25">
      <c r="A2971" s="9"/>
      <c r="H2971" s="9"/>
      <c r="J2971">
        <v>19</v>
      </c>
      <c r="K2971">
        <f ca="1">SIMULATION!$D$3*SIMULATION!$D$17/$H2952/(SIMULATION!$D$17-$I2952)*(((EXP(-$I2952*$J2971))/(1-EXP(-SIMULATION!$D$4*$I2952)))-(EXP(-SIMULATION!$D$17*$J2971)/(1-EXP(-SIMULATION!$D$4*SIMULATION!$D$17))))</f>
        <v>1.1967690725800124</v>
      </c>
      <c r="L2971">
        <v>-0.44596527780007839</v>
      </c>
      <c r="M2971">
        <f t="shared" ca="1" si="46"/>
        <v>0.66305162066432499</v>
      </c>
    </row>
    <row r="2972" spans="1:13" x14ac:dyDescent="0.25">
      <c r="A2972" s="9"/>
      <c r="H2972" s="9"/>
      <c r="J2972">
        <v>20</v>
      </c>
      <c r="K2972">
        <f ca="1">SIMULATION!$D$3*SIMULATION!$D$17/$H2952/(SIMULATION!$D$17-$I2952)*(((EXP(-$I2952*$J2972))/(1-EXP(-SIMULATION!$D$4*$I2952)))-(EXP(-SIMULATION!$D$17*$J2972)/(1-EXP(-SIMULATION!$D$4*SIMULATION!$D$17))))</f>
        <v>1.0968823016734086</v>
      </c>
      <c r="L2972">
        <v>1.8529640675282642E-2</v>
      </c>
      <c r="M2972">
        <f t="shared" ca="1" si="46"/>
        <v>1.1172071365864937</v>
      </c>
    </row>
    <row r="2973" spans="1:13" x14ac:dyDescent="0.25">
      <c r="A2973" s="9"/>
      <c r="H2973" s="9"/>
      <c r="J2973">
        <v>21</v>
      </c>
      <c r="K2973">
        <f ca="1">SIMULATION!$D$3*SIMULATION!$D$17/$H2952/(SIMULATION!$D$17-$I2952)*(((EXP(-$I2952*$J2973))/(1-EXP(-SIMULATION!$D$4*$I2952)))-(EXP(-SIMULATION!$D$17*$J2973)/(1-EXP(-SIMULATION!$D$4*SIMULATION!$D$17))))</f>
        <v>1.0052429617844436</v>
      </c>
      <c r="L2973">
        <v>-4.7489069121089827E-2</v>
      </c>
      <c r="M2973">
        <f t="shared" ca="1" si="46"/>
        <v>0.95750490928877308</v>
      </c>
    </row>
    <row r="2974" spans="1:13" x14ac:dyDescent="0.25">
      <c r="A2974" s="9"/>
      <c r="H2974" s="9"/>
      <c r="J2974">
        <v>22</v>
      </c>
      <c r="K2974">
        <f ca="1">SIMULATION!$D$3*SIMULATION!$D$17/$H2952/(SIMULATION!$D$17-$I2952)*(((EXP(-$I2952*$J2974))/(1-EXP(-SIMULATION!$D$4*$I2952)))-(EXP(-SIMULATION!$D$17*$J2974)/(1-EXP(-SIMULATION!$D$4*SIMULATION!$D$17))))</f>
        <v>0.92120232707785443</v>
      </c>
      <c r="L2974">
        <v>-5.2660967529967337E-2</v>
      </c>
      <c r="M2974">
        <f t="shared" ca="1" si="46"/>
        <v>0.87269092124307723</v>
      </c>
    </row>
    <row r="2975" spans="1:13" x14ac:dyDescent="0.25">
      <c r="A2975" s="9"/>
      <c r="H2975" s="9"/>
      <c r="J2975">
        <v>23</v>
      </c>
      <c r="K2975">
        <f ca="1">SIMULATION!$D$3*SIMULATION!$D$17/$H2952/(SIMULATION!$D$17-$I2952)*(((EXP(-$I2952*$J2975))/(1-EXP(-SIMULATION!$D$4*$I2952)))-(EXP(-SIMULATION!$D$17*$J2975)/(1-EXP(-SIMULATION!$D$4*SIMULATION!$D$17))))</f>
        <v>0.84415095330752921</v>
      </c>
      <c r="L2975">
        <v>-0.17481622425033844</v>
      </c>
      <c r="M2975">
        <f t="shared" ca="1" si="46"/>
        <v>0.69657967095298323</v>
      </c>
    </row>
    <row r="2976" spans="1:13" x14ac:dyDescent="0.25">
      <c r="A2976" s="9"/>
      <c r="H2976" s="9"/>
      <c r="J2976">
        <v>24</v>
      </c>
      <c r="K2976">
        <f ca="1">SIMULATION!$D$3*SIMULATION!$D$17/$H2952/(SIMULATION!$D$17-$I2952)*(((EXP(-$I2952*$J2976))/(1-EXP(-SIMULATION!$D$4*$I2952)))-(EXP(-SIMULATION!$D$17*$J2976)/(1-EXP(-SIMULATION!$D$4*SIMULATION!$D$17))))</f>
        <v>0.77352079036585053</v>
      </c>
      <c r="L2976">
        <v>-1.0651391029208127E-2</v>
      </c>
      <c r="M2976">
        <f t="shared" ca="1" si="46"/>
        <v>0.7652817179584418</v>
      </c>
    </row>
    <row r="2977" spans="1:13" x14ac:dyDescent="0.25">
      <c r="A2977" s="9">
        <v>120</v>
      </c>
      <c r="B2977" s="2">
        <f ca="1">NORMINV(RAND(),SIMULATION!D7,SIMULATION!D8)</f>
        <v>53.434747944470402</v>
      </c>
      <c r="C2977" s="2">
        <v>2</v>
      </c>
      <c r="D2977" s="2">
        <f ca="1">SIMULATION!$D$11*(1+(SIMULATION!$D$12*LN(1+$C2977)))*(1+(SIMULATION!$D$13*(($B2977/63.5)-1)))</f>
        <v>9.4905981790873621</v>
      </c>
      <c r="E2977" s="2">
        <v>0.1221033435599186</v>
      </c>
      <c r="F2977" s="2">
        <f ca="1">D2977*(1+E2977)</f>
        <v>10.649431949137604</v>
      </c>
      <c r="G2977" s="2">
        <v>0.29746615974887669</v>
      </c>
      <c r="H2977" s="9">
        <f>SIMULATION!$D$15*EXP($G$2977)</f>
        <v>297.23532910100448</v>
      </c>
      <c r="I2977" s="2">
        <f ca="1">$F2977/$H2977</f>
        <v>3.5828284549306678E-2</v>
      </c>
      <c r="J2977">
        <v>0</v>
      </c>
      <c r="K2977">
        <f ca="1">SIMULATION!$D$3*SIMULATION!$D$17/$H2977/(SIMULATION!$D$17-$I2977)*(((EXP(-$I2977*$J2977))/(1-EXP(-SIMULATION!$D$4*$I2977)))-(EXP(-SIMULATION!$D$17*$J2977)/(1-EXP(-SIMULATION!$D$4*SIMULATION!$D$17))))</f>
        <v>1.47654684748617</v>
      </c>
      <c r="L2977">
        <v>-0.47054682448649426</v>
      </c>
      <c r="M2977">
        <f t="shared" ca="1" si="46"/>
        <v>0.7817624171960087</v>
      </c>
    </row>
    <row r="2978" spans="1:13" x14ac:dyDescent="0.25">
      <c r="A2978" s="9"/>
      <c r="H2978" s="9"/>
      <c r="J2978">
        <v>1</v>
      </c>
      <c r="K2978">
        <f ca="1">SIMULATION!$D$3*SIMULATION!$D$17/$H2977/(SIMULATION!$D$17-$I2977)*(((EXP(-$I2977*$J2978))/(1-EXP(-SIMULATION!$D$4*$I2977)))-(EXP(-SIMULATION!$D$17*$J2978)/(1-EXP(-SIMULATION!$D$4*SIMULATION!$D$17))))</f>
        <v>2.0765804469167137</v>
      </c>
      <c r="L2978">
        <v>-8.3718875748135038E-2</v>
      </c>
      <c r="M2978">
        <f t="shared" ca="1" si="46"/>
        <v>1.9027314665002866</v>
      </c>
    </row>
    <row r="2979" spans="1:13" x14ac:dyDescent="0.25">
      <c r="A2979" s="9"/>
      <c r="H2979" s="9"/>
      <c r="J2979">
        <v>2</v>
      </c>
      <c r="K2979">
        <f ca="1">SIMULATION!$D$3*SIMULATION!$D$17/$H2977/(SIMULATION!$D$17-$I2977)*(((EXP(-$I2977*$J2979))/(1-EXP(-SIMULATION!$D$4*$I2977)))-(EXP(-SIMULATION!$D$17*$J2979)/(1-EXP(-SIMULATION!$D$4*SIMULATION!$D$17))))</f>
        <v>2.4213141280540929</v>
      </c>
      <c r="L2979">
        <v>-0.1738681117749499</v>
      </c>
      <c r="M2979">
        <f t="shared" ca="1" si="46"/>
        <v>2.0003248125953186</v>
      </c>
    </row>
    <row r="2980" spans="1:13" x14ac:dyDescent="0.25">
      <c r="A2980" s="9"/>
      <c r="H2980" s="9"/>
      <c r="J2980">
        <v>3</v>
      </c>
      <c r="K2980">
        <f ca="1">SIMULATION!$D$3*SIMULATION!$D$17/$H2977/(SIMULATION!$D$17-$I2977)*(((EXP(-$I2977*$J2980))/(1-EXP(-SIMULATION!$D$4*$I2977)))-(EXP(-SIMULATION!$D$17*$J2980)/(1-EXP(-SIMULATION!$D$4*SIMULATION!$D$17))))</f>
        <v>2.603845528157736</v>
      </c>
      <c r="L2980">
        <v>-0.32359650242371796</v>
      </c>
      <c r="M2980">
        <f t="shared" ca="1" si="46"/>
        <v>1.7612502223942539</v>
      </c>
    </row>
    <row r="2981" spans="1:13" x14ac:dyDescent="0.25">
      <c r="A2981" s="9"/>
      <c r="H2981" s="9"/>
      <c r="J2981">
        <v>4</v>
      </c>
      <c r="K2981">
        <f ca="1">SIMULATION!$D$3*SIMULATION!$D$17/$H2977/(SIMULATION!$D$17-$I2977)*(((EXP(-$I2977*$J2981))/(1-EXP(-SIMULATION!$D$4*$I2977)))-(EXP(-SIMULATION!$D$17*$J2981)/(1-EXP(-SIMULATION!$D$4*SIMULATION!$D$17))))</f>
        <v>2.6837845978866719</v>
      </c>
      <c r="L2981">
        <v>-2.0416255794799377E-2</v>
      </c>
      <c r="M2981">
        <f t="shared" ca="1" si="46"/>
        <v>2.6289917650380747</v>
      </c>
    </row>
    <row r="2982" spans="1:13" x14ac:dyDescent="0.25">
      <c r="A2982" s="9"/>
      <c r="H2982" s="9"/>
      <c r="J2982">
        <v>5</v>
      </c>
      <c r="K2982">
        <f ca="1">SIMULATION!$D$3*SIMULATION!$D$17/$H2977/(SIMULATION!$D$17-$I2977)*(((EXP(-$I2977*$J2982))/(1-EXP(-SIMULATION!$D$4*$I2977)))-(EXP(-SIMULATION!$D$17*$J2982)/(1-EXP(-SIMULATION!$D$4*SIMULATION!$D$17))))</f>
        <v>2.6992832995768752</v>
      </c>
      <c r="L2982">
        <v>-0.10541385626885792</v>
      </c>
      <c r="M2982">
        <f t="shared" ca="1" si="46"/>
        <v>2.4147414378063501</v>
      </c>
    </row>
    <row r="2983" spans="1:13" x14ac:dyDescent="0.25">
      <c r="A2983" s="9"/>
      <c r="H2983" s="9"/>
      <c r="J2983">
        <v>6</v>
      </c>
      <c r="K2983">
        <f ca="1">SIMULATION!$D$3*SIMULATION!$D$17/$H2977/(SIMULATION!$D$17-$I2977)*(((EXP(-$I2977*$J2983))/(1-EXP(-SIMULATION!$D$4*$I2977)))-(EXP(-SIMULATION!$D$17*$J2983)/(1-EXP(-SIMULATION!$D$4*SIMULATION!$D$17))))</f>
        <v>2.6747444688972681</v>
      </c>
      <c r="L2983">
        <v>0.28810577234301199</v>
      </c>
      <c r="M2983">
        <f t="shared" ca="1" si="46"/>
        <v>3.4453537899291153</v>
      </c>
    </row>
    <row r="2984" spans="1:13" x14ac:dyDescent="0.25">
      <c r="A2984" s="9"/>
      <c r="H2984" s="9"/>
      <c r="J2984">
        <v>7</v>
      </c>
      <c r="K2984">
        <f ca="1">SIMULATION!$D$3*SIMULATION!$D$17/$H2977/(SIMULATION!$D$17-$I2977)*(((EXP(-$I2977*$J2984))/(1-EXP(-SIMULATION!$D$4*$I2977)))-(EXP(-SIMULATION!$D$17*$J2984)/(1-EXP(-SIMULATION!$D$4*SIMULATION!$D$17))))</f>
        <v>2.6257617816539947</v>
      </c>
      <c r="L2984">
        <v>-0.34083143111628283</v>
      </c>
      <c r="M2984">
        <f t="shared" ca="1" si="46"/>
        <v>1.7308196358424233</v>
      </c>
    </row>
    <row r="2985" spans="1:13" x14ac:dyDescent="0.25">
      <c r="A2985" s="9"/>
      <c r="H2985" s="9"/>
      <c r="J2985">
        <v>8</v>
      </c>
      <c r="K2985">
        <f ca="1">SIMULATION!$D$3*SIMULATION!$D$17/$H2977/(SIMULATION!$D$17-$I2977)*(((EXP(-$I2977*$J2985))/(1-EXP(-SIMULATION!$D$4*$I2977)))-(EXP(-SIMULATION!$D$17*$J2985)/(1-EXP(-SIMULATION!$D$4*SIMULATION!$D$17))))</f>
        <v>2.5622853476283614</v>
      </c>
      <c r="L2985">
        <v>4.9074238342352925E-5</v>
      </c>
      <c r="M2985">
        <f t="shared" ca="1" si="46"/>
        <v>2.5624110898302117</v>
      </c>
    </row>
    <row r="2986" spans="1:13" x14ac:dyDescent="0.25">
      <c r="A2986" s="9"/>
      <c r="H2986" s="9"/>
      <c r="J2986">
        <v>9</v>
      </c>
      <c r="K2986">
        <f ca="1">SIMULATION!$D$3*SIMULATION!$D$17/$H2977/(SIMULATION!$D$17-$I2977)*(((EXP(-$I2977*$J2986))/(1-EXP(-SIMULATION!$D$4*$I2977)))-(EXP(-SIMULATION!$D$17*$J2986)/(1-EXP(-SIMULATION!$D$4*SIMULATION!$D$17))))</f>
        <v>2.490650245142688</v>
      </c>
      <c r="L2986">
        <v>2.2122753240771929E-2</v>
      </c>
      <c r="M2986">
        <f t="shared" ca="1" si="46"/>
        <v>2.5457502859250476</v>
      </c>
    </row>
    <row r="2987" spans="1:13" x14ac:dyDescent="0.25">
      <c r="A2987" s="9"/>
      <c r="H2987" s="9"/>
      <c r="J2987">
        <v>10</v>
      </c>
      <c r="K2987">
        <f ca="1">SIMULATION!$D$3*SIMULATION!$D$17/$H2977/(SIMULATION!$D$17-$I2977)*(((EXP(-$I2977*$J2987))/(1-EXP(-SIMULATION!$D$4*$I2977)))-(EXP(-SIMULATION!$D$17*$J2987)/(1-EXP(-SIMULATION!$D$4*SIMULATION!$D$17))))</f>
        <v>2.4148764023704272</v>
      </c>
      <c r="L2987">
        <v>0.18575781138744291</v>
      </c>
      <c r="M2987">
        <f t="shared" ca="1" si="46"/>
        <v>2.8634585576459397</v>
      </c>
    </row>
    <row r="2988" spans="1:13" x14ac:dyDescent="0.25">
      <c r="A2988" s="9"/>
      <c r="H2988" s="9"/>
      <c r="J2988">
        <v>11</v>
      </c>
      <c r="K2988">
        <f ca="1">SIMULATION!$D$3*SIMULATION!$D$17/$H2977/(SIMULATION!$D$17-$I2977)*(((EXP(-$I2977*$J2988))/(1-EXP(-SIMULATION!$D$4*$I2977)))-(EXP(-SIMULATION!$D$17*$J2988)/(1-EXP(-SIMULATION!$D$4*SIMULATION!$D$17))))</f>
        <v>2.3375015418124234</v>
      </c>
      <c r="L2988">
        <v>-0.11160081376413793</v>
      </c>
      <c r="M2988">
        <f t="shared" ca="1" si="46"/>
        <v>2.07663446757123</v>
      </c>
    </row>
    <row r="2989" spans="1:13" x14ac:dyDescent="0.25">
      <c r="A2989" s="9"/>
      <c r="H2989" s="9"/>
      <c r="J2989">
        <v>12</v>
      </c>
      <c r="K2989">
        <f ca="1">SIMULATION!$D$3*SIMULATION!$D$17/$H2977/(SIMULATION!$D$17-$I2977)*(((EXP(-$I2977*$J2989))/(1-EXP(-SIMULATION!$D$4*$I2977)))-(EXP(-SIMULATION!$D$17*$J2989)/(1-EXP(-SIMULATION!$D$4*SIMULATION!$D$17))))</f>
        <v>2.2601149021103661</v>
      </c>
      <c r="L2989">
        <v>-0.17548424204425958</v>
      </c>
      <c r="M2989">
        <f t="shared" ca="1" si="46"/>
        <v>1.8635003515805926</v>
      </c>
    </row>
    <row r="2990" spans="1:13" x14ac:dyDescent="0.25">
      <c r="A2990" s="9"/>
      <c r="H2990" s="9"/>
      <c r="J2990">
        <v>13</v>
      </c>
      <c r="K2990">
        <f ca="1">SIMULATION!$D$3*SIMULATION!$D$17/$H2977/(SIMULATION!$D$17-$I2977)*(((EXP(-$I2977*$J2990))/(1-EXP(-SIMULATION!$D$4*$I2977)))-(EXP(-SIMULATION!$D$17*$J2990)/(1-EXP(-SIMULATION!$D$4*SIMULATION!$D$17))))</f>
        <v>2.1836992124465064</v>
      </c>
      <c r="L2990">
        <v>-0.35682477697063109</v>
      </c>
      <c r="M2990">
        <f t="shared" ca="1" si="46"/>
        <v>1.404501227994339</v>
      </c>
    </row>
    <row r="2991" spans="1:13" x14ac:dyDescent="0.25">
      <c r="A2991" s="9"/>
      <c r="H2991" s="9"/>
      <c r="J2991">
        <v>14</v>
      </c>
      <c r="K2991">
        <f ca="1">SIMULATION!$D$3*SIMULATION!$D$17/$H2977/(SIMULATION!$D$17-$I2977)*(((EXP(-$I2977*$J2991))/(1-EXP(-SIMULATION!$D$4*$I2977)))-(EXP(-SIMULATION!$D$17*$J2991)/(1-EXP(-SIMULATION!$D$4*SIMULATION!$D$17))))</f>
        <v>2.1088497922173133</v>
      </c>
      <c r="L2991">
        <v>0.18363873150414178</v>
      </c>
      <c r="M2991">
        <f t="shared" ca="1" si="46"/>
        <v>2.4961162929928737</v>
      </c>
    </row>
    <row r="2992" spans="1:13" x14ac:dyDescent="0.25">
      <c r="A2992" s="9"/>
      <c r="H2992" s="9"/>
      <c r="J2992">
        <v>15</v>
      </c>
      <c r="K2992">
        <f ca="1">SIMULATION!$D$3*SIMULATION!$D$17/$H2977/(SIMULATION!$D$17-$I2977)*(((EXP(-$I2977*$J2992))/(1-EXP(-SIMULATION!$D$4*$I2977)))-(EXP(-SIMULATION!$D$17*$J2992)/(1-EXP(-SIMULATION!$D$4*SIMULATION!$D$17))))</f>
        <v>2.0359149112124788</v>
      </c>
      <c r="L2992">
        <v>1.1295548263267136E-2</v>
      </c>
      <c r="M2992">
        <f t="shared" ca="1" si="46"/>
        <v>2.0589116863519843</v>
      </c>
    </row>
    <row r="2993" spans="1:13" x14ac:dyDescent="0.25">
      <c r="A2993" s="9"/>
      <c r="H2993" s="9"/>
      <c r="J2993">
        <v>16</v>
      </c>
      <c r="K2993">
        <f ca="1">SIMULATION!$D$3*SIMULATION!$D$17/$H2977/(SIMULATION!$D$17-$I2977)*(((EXP(-$I2977*$J2993))/(1-EXP(-SIMULATION!$D$4*$I2977)))-(EXP(-SIMULATION!$D$17*$J2993)/(1-EXP(-SIMULATION!$D$4*SIMULATION!$D$17))))</f>
        <v>1.9650856931702241</v>
      </c>
      <c r="L2993">
        <v>-5.1810956337157849E-3</v>
      </c>
      <c r="M2993">
        <f t="shared" ca="1" si="46"/>
        <v>1.9549043962654624</v>
      </c>
    </row>
    <row r="2994" spans="1:13" x14ac:dyDescent="0.25">
      <c r="A2994" s="9"/>
      <c r="H2994" s="9"/>
      <c r="J2994">
        <v>17</v>
      </c>
      <c r="K2994">
        <f ca="1">SIMULATION!$D$3*SIMULATION!$D$17/$H2977/(SIMULATION!$D$17-$I2977)*(((EXP(-$I2977*$J2994))/(1-EXP(-SIMULATION!$D$4*$I2977)))-(EXP(-SIMULATION!$D$17*$J2994)/(1-EXP(-SIMULATION!$D$4*SIMULATION!$D$17))))</f>
        <v>1.8964536870044457</v>
      </c>
      <c r="L2994">
        <v>-6.7777094955395523E-2</v>
      </c>
      <c r="M2994">
        <f t="shared" ca="1" si="46"/>
        <v>1.7679175653818355</v>
      </c>
    </row>
    <row r="2995" spans="1:13" x14ac:dyDescent="0.25">
      <c r="A2995" s="9"/>
      <c r="H2995" s="9"/>
      <c r="J2995">
        <v>18</v>
      </c>
      <c r="K2995">
        <f ca="1">SIMULATION!$D$3*SIMULATION!$D$17/$H2977/(SIMULATION!$D$17-$I2977)*(((EXP(-$I2977*$J2995))/(1-EXP(-SIMULATION!$D$4*$I2977)))-(EXP(-SIMULATION!$D$17*$J2995)/(1-EXP(-SIMULATION!$D$4*SIMULATION!$D$17))))</f>
        <v>1.8300477201394356</v>
      </c>
      <c r="L2995">
        <v>-0.36463528186629329</v>
      </c>
      <c r="M2995">
        <f t="shared" ca="1" si="46"/>
        <v>1.1627477538776252</v>
      </c>
    </row>
    <row r="2996" spans="1:13" x14ac:dyDescent="0.25">
      <c r="A2996" s="9"/>
      <c r="H2996" s="9"/>
      <c r="J2996">
        <v>19</v>
      </c>
      <c r="K2996">
        <f ca="1">SIMULATION!$D$3*SIMULATION!$D$17/$H2977/(SIMULATION!$D$17-$I2977)*(((EXP(-$I2977*$J2996))/(1-EXP(-SIMULATION!$D$4*$I2977)))-(EXP(-SIMULATION!$D$17*$J2996)/(1-EXP(-SIMULATION!$D$4*SIMULATION!$D$17))))</f>
        <v>1.7658574767135806</v>
      </c>
      <c r="L2996">
        <v>0.44560797099744248</v>
      </c>
      <c r="M2996">
        <f t="shared" ca="1" si="46"/>
        <v>2.5527376439825828</v>
      </c>
    </row>
    <row r="2997" spans="1:13" x14ac:dyDescent="0.25">
      <c r="A2997" s="9"/>
      <c r="H2997" s="9"/>
      <c r="J2997">
        <v>20</v>
      </c>
      <c r="K2997">
        <f ca="1">SIMULATION!$D$3*SIMULATION!$D$17/$H2977/(SIMULATION!$D$17-$I2977)*(((EXP(-$I2977*$J2997))/(1-EXP(-SIMULATION!$D$4*$I2977)))-(EXP(-SIMULATION!$D$17*$J2997)/(1-EXP(-SIMULATION!$D$4*SIMULATION!$D$17))))</f>
        <v>1.703848570105037</v>
      </c>
      <c r="L2997">
        <v>-0.45540470118908871</v>
      </c>
      <c r="M2997">
        <f t="shared" ca="1" si="46"/>
        <v>0.92790792116489651</v>
      </c>
    </row>
    <row r="2998" spans="1:13" x14ac:dyDescent="0.25">
      <c r="A2998" s="9"/>
      <c r="H2998" s="9"/>
      <c r="J2998">
        <v>21</v>
      </c>
      <c r="K2998">
        <f ca="1">SIMULATION!$D$3*SIMULATION!$D$17/$H2977/(SIMULATION!$D$17-$I2977)*(((EXP(-$I2977*$J2998))/(1-EXP(-SIMULATION!$D$4*$I2977)))-(EXP(-SIMULATION!$D$17*$J2998)/(1-EXP(-SIMULATION!$D$4*SIMULATION!$D$17))))</f>
        <v>1.6439721661132076</v>
      </c>
      <c r="L2998">
        <v>-4.4306640946960921E-2</v>
      </c>
      <c r="M2998">
        <f t="shared" ca="1" si="46"/>
        <v>1.5711332816224322</v>
      </c>
    </row>
    <row r="2999" spans="1:13" x14ac:dyDescent="0.25">
      <c r="A2999" s="9"/>
      <c r="H2999" s="9"/>
      <c r="J2999">
        <v>22</v>
      </c>
      <c r="K2999">
        <f ca="1">SIMULATION!$D$3*SIMULATION!$D$17/$H2977/(SIMULATION!$D$17-$I2977)*(((EXP(-$I2977*$J2999))/(1-EXP(-SIMULATION!$D$4*$I2977)))-(EXP(-SIMULATION!$D$17*$J2999)/(1-EXP(-SIMULATION!$D$4*SIMULATION!$D$17))))</f>
        <v>1.5861711153231464</v>
      </c>
      <c r="L2999">
        <v>-0.30658293836556005</v>
      </c>
      <c r="M2999">
        <f t="shared" ca="1" si="46"/>
        <v>1.0998781140367986</v>
      </c>
    </row>
    <row r="3000" spans="1:13" x14ac:dyDescent="0.25">
      <c r="A3000" s="9"/>
      <c r="H3000" s="9"/>
      <c r="J3000">
        <v>23</v>
      </c>
      <c r="K3000">
        <f ca="1">SIMULATION!$D$3*SIMULATION!$D$17/$H2977/(SIMULATION!$D$17-$I2977)*(((EXP(-$I2977*$J3000))/(1-EXP(-SIMULATION!$D$4*$I2977)))-(EXP(-SIMULATION!$D$17*$J3000)/(1-EXP(-SIMULATION!$D$4*SIMULATION!$D$17))))</f>
        <v>1.5303838496804532</v>
      </c>
      <c r="L3000">
        <v>0.11154888771557177</v>
      </c>
      <c r="M3000">
        <f t="shared" ca="1" si="46"/>
        <v>1.7010964658901824</v>
      </c>
    </row>
    <row r="3001" spans="1:13" x14ac:dyDescent="0.25">
      <c r="A3001" s="9"/>
      <c r="H3001" s="9"/>
      <c r="J3001">
        <v>24</v>
      </c>
      <c r="K3001">
        <f ca="1">SIMULATION!$D$3*SIMULATION!$D$17/$H2977/(SIMULATION!$D$17-$I2977)*(((EXP(-$I2977*$J3001))/(1-EXP(-SIMULATION!$D$4*$I2977)))-(EXP(-SIMULATION!$D$17*$J3001)/(1-EXP(-SIMULATION!$D$4*SIMULATION!$D$17))))</f>
        <v>1.4765468474861705</v>
      </c>
      <c r="L3001">
        <v>0.12724133019697914</v>
      </c>
      <c r="M3001">
        <f t="shared" ca="1" si="46"/>
        <v>1.6644246324584671</v>
      </c>
    </row>
    <row r="3002" spans="1:13" x14ac:dyDescent="0.25">
      <c r="A3002" s="9">
        <v>121</v>
      </c>
      <c r="B3002" s="2">
        <f ca="1">NORMINV(RAND(),SIMULATION!D7,SIMULATION!D8)</f>
        <v>66.732944459582825</v>
      </c>
      <c r="C3002" s="2">
        <v>2</v>
      </c>
      <c r="D3002" s="2">
        <f ca="1">SIMULATION!$D$11*(1+(SIMULATION!$D$12*LN(1+$C3002)))*(1+(SIMULATION!$D$13*(($B3002/63.5)-1)))</f>
        <v>10.478145353959436</v>
      </c>
      <c r="E3002" s="2">
        <v>0.130042377235707</v>
      </c>
      <c r="F3002" s="2">
        <f ca="1">D3002*(1+E3002)</f>
        <v>11.8407482848096</v>
      </c>
      <c r="G3002" s="2">
        <v>9.1734145886832777E-2</v>
      </c>
      <c r="H3002" s="9">
        <f>SIMULATION!$D$15*EXP($G$3002)</f>
        <v>241.96477678052352</v>
      </c>
      <c r="I3002" s="2">
        <f ca="1">$F3002/$H3002</f>
        <v>4.8935834555580232E-2</v>
      </c>
      <c r="J3002">
        <v>0</v>
      </c>
      <c r="K3002">
        <f ca="1">SIMULATION!$D$3*SIMULATION!$D$17/$H3002/(SIMULATION!$D$17-$I3002)*(((EXP(-$I3002*$J3002))/(1-EXP(-SIMULATION!$D$4*$I3002)))-(EXP(-SIMULATION!$D$17*$J3002)/(1-EXP(-SIMULATION!$D$4*SIMULATION!$D$17))))</f>
        <v>1.141916015581353</v>
      </c>
      <c r="L3002">
        <v>1.5892845028182532E-2</v>
      </c>
      <c r="M3002">
        <f t="shared" ca="1" si="46"/>
        <v>1.1600643098521872</v>
      </c>
    </row>
    <row r="3003" spans="1:13" x14ac:dyDescent="0.25">
      <c r="A3003" s="9"/>
      <c r="H3003" s="9"/>
      <c r="J3003">
        <v>1</v>
      </c>
      <c r="K3003">
        <f ca="1">SIMULATION!$D$3*SIMULATION!$D$17/$H3002/(SIMULATION!$D$17-$I3002)*(((EXP(-$I3002*$J3003))/(1-EXP(-SIMULATION!$D$4*$I3002)))-(EXP(-SIMULATION!$D$17*$J3003)/(1-EXP(-SIMULATION!$D$4*SIMULATION!$D$17))))</f>
        <v>1.8827312912374947</v>
      </c>
      <c r="L3003">
        <v>-0.22835360181892417</v>
      </c>
      <c r="M3003">
        <f t="shared" ca="1" si="46"/>
        <v>1.4528028196262188</v>
      </c>
    </row>
    <row r="3004" spans="1:13" x14ac:dyDescent="0.25">
      <c r="A3004" s="9"/>
      <c r="H3004" s="9"/>
      <c r="J3004">
        <v>2</v>
      </c>
      <c r="K3004">
        <f ca="1">SIMULATION!$D$3*SIMULATION!$D$17/$H3002/(SIMULATION!$D$17-$I3002)*(((EXP(-$I3002*$J3004))/(1-EXP(-SIMULATION!$D$4*$I3002)))-(EXP(-SIMULATION!$D$17*$J3004)/(1-EXP(-SIMULATION!$D$4*SIMULATION!$D$17))))</f>
        <v>2.302496238703597</v>
      </c>
      <c r="L3004">
        <v>0.14545979159436179</v>
      </c>
      <c r="M3004">
        <f t="shared" ca="1" si="46"/>
        <v>2.6374168617322242</v>
      </c>
    </row>
    <row r="3005" spans="1:13" x14ac:dyDescent="0.25">
      <c r="A3005" s="9"/>
      <c r="H3005" s="9"/>
      <c r="J3005">
        <v>3</v>
      </c>
      <c r="K3005">
        <f ca="1">SIMULATION!$D$3*SIMULATION!$D$17/$H3002/(SIMULATION!$D$17-$I3002)*(((EXP(-$I3002*$J3005))/(1-EXP(-SIMULATION!$D$4*$I3002)))-(EXP(-SIMULATION!$D$17*$J3005)/(1-EXP(-SIMULATION!$D$4*SIMULATION!$D$17))))</f>
        <v>2.5191494656661502</v>
      </c>
      <c r="L3005">
        <v>-0.52867205038916198</v>
      </c>
      <c r="M3005">
        <f t="shared" ca="1" si="46"/>
        <v>1.1873455524156646</v>
      </c>
    </row>
    <row r="3006" spans="1:13" x14ac:dyDescent="0.25">
      <c r="A3006" s="9"/>
      <c r="H3006" s="9"/>
      <c r="J3006">
        <v>4</v>
      </c>
      <c r="K3006">
        <f ca="1">SIMULATION!$D$3*SIMULATION!$D$17/$H3002/(SIMULATION!$D$17-$I3002)*(((EXP(-$I3002*$J3006))/(1-EXP(-SIMULATION!$D$4*$I3002)))-(EXP(-SIMULATION!$D$17*$J3006)/(1-EXP(-SIMULATION!$D$4*SIMULATION!$D$17))))</f>
        <v>2.6081435249584324</v>
      </c>
      <c r="L3006">
        <v>-0.16142675267401921</v>
      </c>
      <c r="M3006">
        <f t="shared" ca="1" si="46"/>
        <v>2.1871193852166231</v>
      </c>
    </row>
    <row r="3007" spans="1:13" x14ac:dyDescent="0.25">
      <c r="A3007" s="9"/>
      <c r="H3007" s="9"/>
      <c r="J3007">
        <v>5</v>
      </c>
      <c r="K3007">
        <f ca="1">SIMULATION!$D$3*SIMULATION!$D$17/$H3002/(SIMULATION!$D$17-$I3002)*(((EXP(-$I3002*$J3007))/(1-EXP(-SIMULATION!$D$4*$I3002)))-(EXP(-SIMULATION!$D$17*$J3007)/(1-EXP(-SIMULATION!$D$4*SIMULATION!$D$17))))</f>
        <v>2.6177108614652829</v>
      </c>
      <c r="L3007">
        <v>0.20435643879391929</v>
      </c>
      <c r="M3007">
        <f t="shared" ca="1" si="46"/>
        <v>3.1526569309064905</v>
      </c>
    </row>
    <row r="3008" spans="1:13" x14ac:dyDescent="0.25">
      <c r="A3008" s="9"/>
      <c r="H3008" s="9"/>
      <c r="J3008">
        <v>6</v>
      </c>
      <c r="K3008">
        <f ca="1">SIMULATION!$D$3*SIMULATION!$D$17/$H3002/(SIMULATION!$D$17-$I3002)*(((EXP(-$I3002*$J3008))/(1-EXP(-SIMULATION!$D$4*$I3002)))-(EXP(-SIMULATION!$D$17*$J3008)/(1-EXP(-SIMULATION!$D$4*SIMULATION!$D$17))))</f>
        <v>2.5786463155516954</v>
      </c>
      <c r="L3008">
        <v>0.1806683452763001</v>
      </c>
      <c r="M3008">
        <f t="shared" ca="1" si="46"/>
        <v>3.0445260784352479</v>
      </c>
    </row>
    <row r="3009" spans="1:13" x14ac:dyDescent="0.25">
      <c r="A3009" s="9"/>
      <c r="H3009" s="9"/>
      <c r="J3009">
        <v>7</v>
      </c>
      <c r="K3009">
        <f ca="1">SIMULATION!$D$3*SIMULATION!$D$17/$H3002/(SIMULATION!$D$17-$I3002)*(((EXP(-$I3002*$J3009))/(1-EXP(-SIMULATION!$D$4*$I3002)))-(EXP(-SIMULATION!$D$17*$J3009)/(1-EXP(-SIMULATION!$D$4*SIMULATION!$D$17))))</f>
        <v>2.510575716451692</v>
      </c>
      <c r="L3009">
        <v>0.38000514053684331</v>
      </c>
      <c r="M3009">
        <f t="shared" ca="1" si="46"/>
        <v>3.4646073944103031</v>
      </c>
    </row>
    <row r="3010" spans="1:13" x14ac:dyDescent="0.25">
      <c r="A3010" s="9"/>
      <c r="H3010" s="9"/>
      <c r="J3010">
        <v>8</v>
      </c>
      <c r="K3010">
        <f ca="1">SIMULATION!$D$3*SIMULATION!$D$17/$H3002/(SIMULATION!$D$17-$I3002)*(((EXP(-$I3002*$J3010))/(1-EXP(-SIMULATION!$D$4*$I3002)))-(EXP(-SIMULATION!$D$17*$J3010)/(1-EXP(-SIMULATION!$D$4*SIMULATION!$D$17))))</f>
        <v>2.4259726898038565</v>
      </c>
      <c r="L3010">
        <v>0.24479722733313147</v>
      </c>
      <c r="M3010">
        <f t="shared" ca="1" si="46"/>
        <v>3.0198440778537399</v>
      </c>
    </row>
    <row r="3011" spans="1:13" x14ac:dyDescent="0.25">
      <c r="A3011" s="9"/>
      <c r="H3011" s="9"/>
      <c r="J3011">
        <v>9</v>
      </c>
      <c r="K3011">
        <f ca="1">SIMULATION!$D$3*SIMULATION!$D$17/$H3002/(SIMULATION!$D$17-$I3002)*(((EXP(-$I3002*$J3011))/(1-EXP(-SIMULATION!$D$4*$I3002)))-(EXP(-SIMULATION!$D$17*$J3011)/(1-EXP(-SIMULATION!$D$4*SIMULATION!$D$17))))</f>
        <v>2.3327324785304704</v>
      </c>
      <c r="L3011">
        <v>0.25322724984125133</v>
      </c>
      <c r="M3011">
        <f t="shared" ref="M3011:M3074" ca="1" si="47">$K3011*(1+$L3011)</f>
        <v>2.9234439086841073</v>
      </c>
    </row>
    <row r="3012" spans="1:13" x14ac:dyDescent="0.25">
      <c r="A3012" s="9"/>
      <c r="H3012" s="9"/>
      <c r="J3012">
        <v>10</v>
      </c>
      <c r="K3012">
        <f ca="1">SIMULATION!$D$3*SIMULATION!$D$17/$H3002/(SIMULATION!$D$17-$I3002)*(((EXP(-$I3002*$J3012))/(1-EXP(-SIMULATION!$D$4*$I3002)))-(EXP(-SIMULATION!$D$17*$J3012)/(1-EXP(-SIMULATION!$D$4*SIMULATION!$D$17))))</f>
        <v>2.2358210746287157</v>
      </c>
      <c r="L3012">
        <v>0.33626641150080055</v>
      </c>
      <c r="M3012">
        <f t="shared" ca="1" si="47"/>
        <v>2.9876526041519775</v>
      </c>
    </row>
    <row r="3013" spans="1:13" x14ac:dyDescent="0.25">
      <c r="A3013" s="9"/>
      <c r="H3013" s="9"/>
      <c r="J3013">
        <v>11</v>
      </c>
      <c r="K3013">
        <f ca="1">SIMULATION!$D$3*SIMULATION!$D$17/$H3002/(SIMULATION!$D$17-$I3002)*(((EXP(-$I3002*$J3013))/(1-EXP(-SIMULATION!$D$4*$I3002)))-(EXP(-SIMULATION!$D$17*$J3013)/(1-EXP(-SIMULATION!$D$4*SIMULATION!$D$17))))</f>
        <v>2.1383317989748982</v>
      </c>
      <c r="L3013">
        <v>0.28091320194149572</v>
      </c>
      <c r="M3013">
        <f t="shared" ca="1" si="47"/>
        <v>2.7390174314382558</v>
      </c>
    </row>
    <row r="3014" spans="1:13" x14ac:dyDescent="0.25">
      <c r="A3014" s="9"/>
      <c r="H3014" s="9"/>
      <c r="J3014">
        <v>12</v>
      </c>
      <c r="K3014">
        <f ca="1">SIMULATION!$D$3*SIMULATION!$D$17/$H3002/(SIMULATION!$D$17-$I3002)*(((EXP(-$I3002*$J3014))/(1-EXP(-SIMULATION!$D$4*$I3002)))-(EXP(-SIMULATION!$D$17*$J3014)/(1-EXP(-SIMULATION!$D$4*SIMULATION!$D$17))))</f>
        <v>2.0421621701227028</v>
      </c>
      <c r="L3014">
        <v>-0.25276232362091988</v>
      </c>
      <c r="M3014">
        <f t="shared" ca="1" si="47"/>
        <v>1.5259805147917482</v>
      </c>
    </row>
    <row r="3015" spans="1:13" x14ac:dyDescent="0.25">
      <c r="A3015" s="9"/>
      <c r="H3015" s="9"/>
      <c r="J3015">
        <v>13</v>
      </c>
      <c r="K3015">
        <f ca="1">SIMULATION!$D$3*SIMULATION!$D$17/$H3002/(SIMULATION!$D$17-$I3002)*(((EXP(-$I3002*$J3015))/(1-EXP(-SIMULATION!$D$4*$I3002)))-(EXP(-SIMULATION!$D$17*$J3015)/(1-EXP(-SIMULATION!$D$4*SIMULATION!$D$17))))</f>
        <v>1.9484474552524225</v>
      </c>
      <c r="L3015">
        <v>1.0156578815240446E-3</v>
      </c>
      <c r="M3015">
        <f t="shared" ca="1" si="47"/>
        <v>1.9504264112670853</v>
      </c>
    </row>
    <row r="3016" spans="1:13" x14ac:dyDescent="0.25">
      <c r="A3016" s="9"/>
      <c r="H3016" s="9"/>
      <c r="J3016">
        <v>14</v>
      </c>
      <c r="K3016">
        <f ca="1">SIMULATION!$D$3*SIMULATION!$D$17/$H3002/(SIMULATION!$D$17-$I3002)*(((EXP(-$I3002*$J3016))/(1-EXP(-SIMULATION!$D$4*$I3002)))-(EXP(-SIMULATION!$D$17*$J3016)/(1-EXP(-SIMULATION!$D$4*SIMULATION!$D$17))))</f>
        <v>1.8578383068309618</v>
      </c>
      <c r="L3016">
        <v>0.19083305863405017</v>
      </c>
      <c r="M3016">
        <f t="shared" ca="1" si="47"/>
        <v>2.2123752733710189</v>
      </c>
    </row>
    <row r="3017" spans="1:13" x14ac:dyDescent="0.25">
      <c r="A3017" s="9"/>
      <c r="H3017" s="9"/>
      <c r="J3017">
        <v>15</v>
      </c>
      <c r="K3017">
        <f ca="1">SIMULATION!$D$3*SIMULATION!$D$17/$H3002/(SIMULATION!$D$17-$I3002)*(((EXP(-$I3002*$J3017))/(1-EXP(-SIMULATION!$D$4*$I3002)))-(EXP(-SIMULATION!$D$17*$J3017)/(1-EXP(-SIMULATION!$D$4*SIMULATION!$D$17))))</f>
        <v>1.7706784948425367</v>
      </c>
      <c r="L3017">
        <v>0.20363485518545532</v>
      </c>
      <c r="M3017">
        <f t="shared" ca="1" si="47"/>
        <v>2.1312503537197967</v>
      </c>
    </row>
    <row r="3018" spans="1:13" x14ac:dyDescent="0.25">
      <c r="A3018" s="9"/>
      <c r="H3018" s="9"/>
      <c r="J3018">
        <v>16</v>
      </c>
      <c r="K3018">
        <f ca="1">SIMULATION!$D$3*SIMULATION!$D$17/$H3002/(SIMULATION!$D$17-$I3002)*(((EXP(-$I3002*$J3018))/(1-EXP(-SIMULATION!$D$4*$I3002)))-(EXP(-SIMULATION!$D$17*$J3018)/(1-EXP(-SIMULATION!$D$4*SIMULATION!$D$17))))</f>
        <v>1.6871186266270859</v>
      </c>
      <c r="L3018">
        <v>-0.38097805800837053</v>
      </c>
      <c r="M3018">
        <f t="shared" ca="1" si="47"/>
        <v>1.0443634486249493</v>
      </c>
    </row>
    <row r="3019" spans="1:13" x14ac:dyDescent="0.25">
      <c r="A3019" s="9"/>
      <c r="H3019" s="9"/>
      <c r="J3019">
        <v>17</v>
      </c>
      <c r="K3019">
        <f ca="1">SIMULATION!$D$3*SIMULATION!$D$17/$H3002/(SIMULATION!$D$17-$I3002)*(((EXP(-$I3002*$J3019))/(1-EXP(-SIMULATION!$D$4*$I3002)))-(EXP(-SIMULATION!$D$17*$J3019)/(1-EXP(-SIMULATION!$D$4*SIMULATION!$D$17))))</f>
        <v>1.6071888543951791</v>
      </c>
      <c r="L3019">
        <v>-0.6246738803278431</v>
      </c>
      <c r="M3019">
        <f t="shared" ca="1" si="47"/>
        <v>0.60321995630048175</v>
      </c>
    </row>
    <row r="3020" spans="1:13" x14ac:dyDescent="0.25">
      <c r="A3020" s="9"/>
      <c r="H3020" s="9"/>
      <c r="J3020">
        <v>18</v>
      </c>
      <c r="K3020">
        <f ca="1">SIMULATION!$D$3*SIMULATION!$D$17/$H3002/(SIMULATION!$D$17-$I3002)*(((EXP(-$I3002*$J3020))/(1-EXP(-SIMULATION!$D$4*$I3002)))-(EXP(-SIMULATION!$D$17*$J3020)/(1-EXP(-SIMULATION!$D$4*SIMULATION!$D$17))))</f>
        <v>1.5308453090220524</v>
      </c>
      <c r="L3020">
        <v>0.24115104640360785</v>
      </c>
      <c r="M3020">
        <f t="shared" ca="1" si="47"/>
        <v>1.900010257174775</v>
      </c>
    </row>
    <row r="3021" spans="1:13" x14ac:dyDescent="0.25">
      <c r="A3021" s="9"/>
      <c r="H3021" s="9"/>
      <c r="J3021">
        <v>19</v>
      </c>
      <c r="K3021">
        <f ca="1">SIMULATION!$D$3*SIMULATION!$D$17/$H3002/(SIMULATION!$D$17-$I3002)*(((EXP(-$I3002*$J3021))/(1-EXP(-SIMULATION!$D$4*$I3002)))-(EXP(-SIMULATION!$D$17*$J3021)/(1-EXP(-SIMULATION!$D$4*SIMULATION!$D$17))))</f>
        <v>1.4579997045944184</v>
      </c>
      <c r="L3021">
        <v>-0.34285603831321398</v>
      </c>
      <c r="M3021">
        <f t="shared" ca="1" si="47"/>
        <v>0.9581157020153398</v>
      </c>
    </row>
    <row r="3022" spans="1:13" x14ac:dyDescent="0.25">
      <c r="A3022" s="9"/>
      <c r="H3022" s="9"/>
      <c r="J3022">
        <v>20</v>
      </c>
      <c r="K3022">
        <f ca="1">SIMULATION!$D$3*SIMULATION!$D$17/$H3002/(SIMULATION!$D$17-$I3002)*(((EXP(-$I3002*$J3022))/(1-EXP(-SIMULATION!$D$4*$I3002)))-(EXP(-SIMULATION!$D$17*$J3022)/(1-EXP(-SIMULATION!$D$4*SIMULATION!$D$17))))</f>
        <v>1.3885381655955149</v>
      </c>
      <c r="L3022">
        <v>0.26453629298179726</v>
      </c>
      <c r="M3022">
        <f t="shared" ca="1" si="47"/>
        <v>1.7558569045858972</v>
      </c>
    </row>
    <row r="3023" spans="1:13" x14ac:dyDescent="0.25">
      <c r="A3023" s="9"/>
      <c r="H3023" s="9"/>
      <c r="J3023">
        <v>21</v>
      </c>
      <c r="K3023">
        <f ca="1">SIMULATION!$D$3*SIMULATION!$D$17/$H3002/(SIMULATION!$D$17-$I3002)*(((EXP(-$I3002*$J3023))/(1-EXP(-SIMULATION!$D$4*$I3002)))-(EXP(-SIMULATION!$D$17*$J3023)/(1-EXP(-SIMULATION!$D$4*SIMULATION!$D$17))))</f>
        <v>1.3223331545783037</v>
      </c>
      <c r="L3023">
        <v>0.18007611718681202</v>
      </c>
      <c r="M3023">
        <f t="shared" ca="1" si="47"/>
        <v>1.560453774682153</v>
      </c>
    </row>
    <row r="3024" spans="1:13" x14ac:dyDescent="0.25">
      <c r="A3024" s="9"/>
      <c r="H3024" s="9"/>
      <c r="J3024">
        <v>22</v>
      </c>
      <c r="K3024">
        <f ca="1">SIMULATION!$D$3*SIMULATION!$D$17/$H3002/(SIMULATION!$D$17-$I3002)*(((EXP(-$I3002*$J3024))/(1-EXP(-SIMULATION!$D$4*$I3002)))-(EXP(-SIMULATION!$D$17*$J3024)/(1-EXP(-SIMULATION!$D$4*SIMULATION!$D$17))))</f>
        <v>1.259250985018447</v>
      </c>
      <c r="L3024">
        <v>0.42161115399595039</v>
      </c>
      <c r="M3024">
        <f t="shared" ca="1" si="47"/>
        <v>1.7901652459826116</v>
      </c>
    </row>
    <row r="3025" spans="1:13" x14ac:dyDescent="0.25">
      <c r="A3025" s="9"/>
      <c r="H3025" s="9"/>
      <c r="J3025">
        <v>23</v>
      </c>
      <c r="K3025">
        <f ca="1">SIMULATION!$D$3*SIMULATION!$D$17/$H3002/(SIMULATION!$D$17-$I3002)*(((EXP(-$I3002*$J3025))/(1-EXP(-SIMULATION!$D$4*$I3002)))-(EXP(-SIMULATION!$D$17*$J3025)/(1-EXP(-SIMULATION!$D$4*SIMULATION!$D$17))))</f>
        <v>1.1991565112847551</v>
      </c>
      <c r="L3025">
        <v>-0.69313951225461534</v>
      </c>
      <c r="M3025">
        <f t="shared" ca="1" si="47"/>
        <v>0.36797375193589382</v>
      </c>
    </row>
    <row r="3026" spans="1:13" x14ac:dyDescent="0.25">
      <c r="A3026" s="9"/>
      <c r="H3026" s="9"/>
      <c r="J3026">
        <v>24</v>
      </c>
      <c r="K3026">
        <f ca="1">SIMULATION!$D$3*SIMULATION!$D$17/$H3002/(SIMULATION!$D$17-$I3002)*(((EXP(-$I3002*$J3026))/(1-EXP(-SIMULATION!$D$4*$I3002)))-(EXP(-SIMULATION!$D$17*$J3026)/(1-EXP(-SIMULATION!$D$4*SIMULATION!$D$17))))</f>
        <v>1.1419160155813528</v>
      </c>
      <c r="L3026">
        <v>2.5140548299729337E-2</v>
      </c>
      <c r="M3026">
        <f t="shared" ca="1" si="47"/>
        <v>1.1706244103253103</v>
      </c>
    </row>
    <row r="3027" spans="1:13" x14ac:dyDescent="0.25">
      <c r="A3027" s="9">
        <v>122</v>
      </c>
      <c r="B3027" s="2">
        <f ca="1">NORMINV(RAND(),SIMULATION!D7,SIMULATION!D8)</f>
        <v>60.744247490453411</v>
      </c>
      <c r="C3027" s="2">
        <v>2</v>
      </c>
      <c r="D3027" s="2">
        <f ca="1">SIMULATION!$D$11*(1+(SIMULATION!$D$12*LN(1+$C3027)))*(1+(SIMULATION!$D$13*(($B3027/63.5)-1)))</f>
        <v>10.033414313452722</v>
      </c>
      <c r="E3027" s="2">
        <v>0.29011512695473995</v>
      </c>
      <c r="F3027" s="2">
        <f ca="1">D3027*(1+E3027)</f>
        <v>12.944259580789563</v>
      </c>
      <c r="G3027" s="2">
        <v>0.15362534007672551</v>
      </c>
      <c r="H3027" s="9">
        <f>SIMULATION!$D$15*EXP($G$3027)</f>
        <v>257.41340164752654</v>
      </c>
      <c r="I3027" s="2">
        <f ca="1">$F3027/$H3027</f>
        <v>5.0285880602727907E-2</v>
      </c>
      <c r="J3027">
        <v>0</v>
      </c>
      <c r="K3027">
        <f ca="1">SIMULATION!$D$3*SIMULATION!$D$17/$H3027/(SIMULATION!$D$17-$I3027)*(((EXP(-$I3027*$J3027))/(1-EXP(-SIMULATION!$D$4*$I3027)))-(EXP(-SIMULATION!$D$17*$J3027)/(1-EXP(-SIMULATION!$D$4*SIMULATION!$D$17))))</f>
        <v>1.0280584851468793</v>
      </c>
      <c r="L3027">
        <v>0.12191023576844277</v>
      </c>
      <c r="M3027">
        <f t="shared" ca="1" si="47"/>
        <v>1.1533893374548834</v>
      </c>
    </row>
    <row r="3028" spans="1:13" x14ac:dyDescent="0.25">
      <c r="A3028" s="9"/>
      <c r="H3028" s="9"/>
      <c r="J3028">
        <v>1</v>
      </c>
      <c r="K3028">
        <f ca="1">SIMULATION!$D$3*SIMULATION!$D$17/$H3027/(SIMULATION!$D$17-$I3027)*(((EXP(-$I3027*$J3028))/(1-EXP(-SIMULATION!$D$4*$I3027)))-(EXP(-SIMULATION!$D$17*$J3028)/(1-EXP(-SIMULATION!$D$4*SIMULATION!$D$17))))</f>
        <v>1.7247201130856837</v>
      </c>
      <c r="L3028">
        <v>-0.16271936109788415</v>
      </c>
      <c r="M3028">
        <f t="shared" ca="1" si="47"/>
        <v>1.4440747582117108</v>
      </c>
    </row>
    <row r="3029" spans="1:13" x14ac:dyDescent="0.25">
      <c r="A3029" s="9"/>
      <c r="H3029" s="9"/>
      <c r="J3029">
        <v>2</v>
      </c>
      <c r="K3029">
        <f ca="1">SIMULATION!$D$3*SIMULATION!$D$17/$H3027/(SIMULATION!$D$17-$I3027)*(((EXP(-$I3027*$J3029))/(1-EXP(-SIMULATION!$D$4*$I3027)))-(EXP(-SIMULATION!$D$17*$J3029)/(1-EXP(-SIMULATION!$D$4*SIMULATION!$D$17))))</f>
        <v>2.1188826733933417</v>
      </c>
      <c r="L3029">
        <v>0.30369602676896568</v>
      </c>
      <c r="M3029">
        <f t="shared" ca="1" si="47"/>
        <v>2.7623789224925037</v>
      </c>
    </row>
    <row r="3030" spans="1:13" x14ac:dyDescent="0.25">
      <c r="A3030" s="9"/>
      <c r="H3030" s="9"/>
      <c r="J3030">
        <v>3</v>
      </c>
      <c r="K3030">
        <f ca="1">SIMULATION!$D$3*SIMULATION!$D$17/$H3027/(SIMULATION!$D$17-$I3027)*(((EXP(-$I3027*$J3030))/(1-EXP(-SIMULATION!$D$4*$I3027)))-(EXP(-SIMULATION!$D$17*$J3030)/(1-EXP(-SIMULATION!$D$4*SIMULATION!$D$17))))</f>
        <v>2.3217601890843227</v>
      </c>
      <c r="L3030">
        <v>4.818599690378092E-2</v>
      </c>
      <c r="M3030">
        <f t="shared" ca="1" si="47"/>
        <v>2.4336365183668618</v>
      </c>
    </row>
    <row r="3031" spans="1:13" x14ac:dyDescent="0.25">
      <c r="A3031" s="9"/>
      <c r="H3031" s="9"/>
      <c r="J3031">
        <v>4</v>
      </c>
      <c r="K3031">
        <f ca="1">SIMULATION!$D$3*SIMULATION!$D$17/$H3027/(SIMULATION!$D$17-$I3027)*(((EXP(-$I3027*$J3031))/(1-EXP(-SIMULATION!$D$4*$I3027)))-(EXP(-SIMULATION!$D$17*$J3031)/(1-EXP(-SIMULATION!$D$4*SIMULATION!$D$17))))</f>
        <v>2.4044955756806092</v>
      </c>
      <c r="L3031">
        <v>0.67522287004283565</v>
      </c>
      <c r="M3031">
        <f t="shared" ca="1" si="47"/>
        <v>4.0280659792969704</v>
      </c>
    </row>
    <row r="3032" spans="1:13" x14ac:dyDescent="0.25">
      <c r="A3032" s="9"/>
      <c r="H3032" s="9"/>
      <c r="J3032">
        <v>5</v>
      </c>
      <c r="K3032">
        <f ca="1">SIMULATION!$D$3*SIMULATION!$D$17/$H3027/(SIMULATION!$D$17-$I3027)*(((EXP(-$I3027*$J3032))/(1-EXP(-SIMULATION!$D$4*$I3027)))-(EXP(-SIMULATION!$D$17*$J3032)/(1-EXP(-SIMULATION!$D$4*SIMULATION!$D$17))))</f>
        <v>2.4125593763786348</v>
      </c>
      <c r="L3032">
        <v>-0.14599436048018341</v>
      </c>
      <c r="M3032">
        <f t="shared" ca="1" si="47"/>
        <v>2.0603393131037659</v>
      </c>
    </row>
    <row r="3033" spans="1:13" x14ac:dyDescent="0.25">
      <c r="A3033" s="9"/>
      <c r="H3033" s="9"/>
      <c r="J3033">
        <v>6</v>
      </c>
      <c r="K3033">
        <f ca="1">SIMULATION!$D$3*SIMULATION!$D$17/$H3027/(SIMULATION!$D$17-$I3027)*(((EXP(-$I3027*$J3033))/(1-EXP(-SIMULATION!$D$4*$I3027)))-(EXP(-SIMULATION!$D$17*$J3033)/(1-EXP(-SIMULATION!$D$4*SIMULATION!$D$17))))</f>
        <v>2.3749765186864789</v>
      </c>
      <c r="L3033">
        <v>-0.3644347867847601</v>
      </c>
      <c r="M3033">
        <f t="shared" ca="1" si="47"/>
        <v>1.50945245748016</v>
      </c>
    </row>
    <row r="3034" spans="1:13" x14ac:dyDescent="0.25">
      <c r="A3034" s="9"/>
      <c r="H3034" s="9"/>
      <c r="J3034">
        <v>7</v>
      </c>
      <c r="K3034">
        <f ca="1">SIMULATION!$D$3*SIMULATION!$D$17/$H3027/(SIMULATION!$D$17-$I3027)*(((EXP(-$I3027*$J3034))/(1-EXP(-SIMULATION!$D$4*$I3027)))-(EXP(-SIMULATION!$D$17*$J3034)/(1-EXP(-SIMULATION!$D$4*SIMULATION!$D$17))))</f>
        <v>2.3102387564946243</v>
      </c>
      <c r="L3034">
        <v>-0.17391468465762791</v>
      </c>
      <c r="M3034">
        <f t="shared" ca="1" si="47"/>
        <v>1.9084543116750312</v>
      </c>
    </row>
    <row r="3035" spans="1:13" x14ac:dyDescent="0.25">
      <c r="A3035" s="9"/>
      <c r="H3035" s="9"/>
      <c r="J3035">
        <v>8</v>
      </c>
      <c r="K3035">
        <f ca="1">SIMULATION!$D$3*SIMULATION!$D$17/$H3027/(SIMULATION!$D$17-$I3027)*(((EXP(-$I3027*$J3035))/(1-EXP(-SIMULATION!$D$4*$I3027)))-(EXP(-SIMULATION!$D$17*$J3035)/(1-EXP(-SIMULATION!$D$4*SIMULATION!$D$17))))</f>
        <v>2.2300932330173522</v>
      </c>
      <c r="L3035">
        <v>-0.55645908077648276</v>
      </c>
      <c r="M3035">
        <f t="shared" ca="1" si="47"/>
        <v>0.98913760252666183</v>
      </c>
    </row>
    <row r="3036" spans="1:13" x14ac:dyDescent="0.25">
      <c r="A3036" s="9"/>
      <c r="H3036" s="9"/>
      <c r="J3036">
        <v>9</v>
      </c>
      <c r="K3036">
        <f ca="1">SIMULATION!$D$3*SIMULATION!$D$17/$H3027/(SIMULATION!$D$17-$I3027)*(((EXP(-$I3027*$J3036))/(1-EXP(-SIMULATION!$D$4*$I3027)))-(EXP(-SIMULATION!$D$17*$J3036)/(1-EXP(-SIMULATION!$D$4*SIMULATION!$D$17))))</f>
        <v>2.1419700238402313</v>
      </c>
      <c r="L3036">
        <v>-0.31845789607847652</v>
      </c>
      <c r="M3036">
        <f t="shared" ca="1" si="47"/>
        <v>1.459842756584907</v>
      </c>
    </row>
    <row r="3037" spans="1:13" x14ac:dyDescent="0.25">
      <c r="A3037" s="9"/>
      <c r="H3037" s="9"/>
      <c r="J3037">
        <v>10</v>
      </c>
      <c r="K3037">
        <f ca="1">SIMULATION!$D$3*SIMULATION!$D$17/$H3027/(SIMULATION!$D$17-$I3027)*(((EXP(-$I3027*$J3037))/(1-EXP(-SIMULATION!$D$4*$I3027)))-(EXP(-SIMULATION!$D$17*$J3037)/(1-EXP(-SIMULATION!$D$4*SIMULATION!$D$17))))</f>
        <v>2.0505375181332557</v>
      </c>
      <c r="L3037">
        <v>-0.31223887134877037</v>
      </c>
      <c r="M3037">
        <f t="shared" ca="1" si="47"/>
        <v>1.4102799978130192</v>
      </c>
    </row>
    <row r="3038" spans="1:13" x14ac:dyDescent="0.25">
      <c r="A3038" s="9"/>
      <c r="H3038" s="9"/>
      <c r="J3038">
        <v>11</v>
      </c>
      <c r="K3038">
        <f ca="1">SIMULATION!$D$3*SIMULATION!$D$17/$H3027/(SIMULATION!$D$17-$I3027)*(((EXP(-$I3027*$J3038))/(1-EXP(-SIMULATION!$D$4*$I3027)))-(EXP(-SIMULATION!$D$17*$J3038)/(1-EXP(-SIMULATION!$D$4*SIMULATION!$D$17))))</f>
        <v>1.9586989095162417</v>
      </c>
      <c r="L3038">
        <v>0.30829623469029105</v>
      </c>
      <c r="M3038">
        <f t="shared" ca="1" si="47"/>
        <v>2.562558408212078</v>
      </c>
    </row>
    <row r="3039" spans="1:13" x14ac:dyDescent="0.25">
      <c r="A3039" s="9"/>
      <c r="H3039" s="9"/>
      <c r="J3039">
        <v>12</v>
      </c>
      <c r="K3039">
        <f ca="1">SIMULATION!$D$3*SIMULATION!$D$17/$H3027/(SIMULATION!$D$17-$I3027)*(((EXP(-$I3027*$J3039))/(1-EXP(-SIMULATION!$D$4*$I3027)))-(EXP(-SIMULATION!$D$17*$J3039)/(1-EXP(-SIMULATION!$D$4*SIMULATION!$D$17))))</f>
        <v>1.8682305479552925</v>
      </c>
      <c r="L3039">
        <v>-0.12509735285179727</v>
      </c>
      <c r="M3039">
        <f t="shared" ca="1" si="47"/>
        <v>1.6345198518892228</v>
      </c>
    </row>
    <row r="3040" spans="1:13" x14ac:dyDescent="0.25">
      <c r="A3040" s="9"/>
      <c r="H3040" s="9"/>
      <c r="J3040">
        <v>13</v>
      </c>
      <c r="K3040">
        <f ca="1">SIMULATION!$D$3*SIMULATION!$D$17/$H3027/(SIMULATION!$D$17-$I3027)*(((EXP(-$I3027*$J3040))/(1-EXP(-SIMULATION!$D$4*$I3027)))-(EXP(-SIMULATION!$D$17*$J3040)/(1-EXP(-SIMULATION!$D$4*SIMULATION!$D$17))))</f>
        <v>1.7801907984816745</v>
      </c>
      <c r="L3040">
        <v>-0.33084559218057757</v>
      </c>
      <c r="M3040">
        <f t="shared" ca="1" si="47"/>
        <v>1.1912225195635897</v>
      </c>
    </row>
    <row r="3041" spans="1:13" x14ac:dyDescent="0.25">
      <c r="A3041" s="9"/>
      <c r="H3041" s="9"/>
      <c r="J3041">
        <v>14</v>
      </c>
      <c r="K3041">
        <f ca="1">SIMULATION!$D$3*SIMULATION!$D$17/$H3027/(SIMULATION!$D$17-$I3027)*(((EXP(-$I3027*$J3041))/(1-EXP(-SIMULATION!$D$4*$I3027)))-(EXP(-SIMULATION!$D$17*$J3041)/(1-EXP(-SIMULATION!$D$4*SIMULATION!$D$17))))</f>
        <v>1.6951818455413317</v>
      </c>
      <c r="L3041">
        <v>0.14732521668212994</v>
      </c>
      <c r="M3041">
        <f t="shared" ca="1" si="47"/>
        <v>1.9449248782513213</v>
      </c>
    </row>
    <row r="3042" spans="1:13" x14ac:dyDescent="0.25">
      <c r="A3042" s="9"/>
      <c r="H3042" s="9"/>
      <c r="J3042">
        <v>15</v>
      </c>
      <c r="K3042">
        <f ca="1">SIMULATION!$D$3*SIMULATION!$D$17/$H3027/(SIMULATION!$D$17-$I3027)*(((EXP(-$I3027*$J3042))/(1-EXP(-SIMULATION!$D$4*$I3027)))-(EXP(-SIMULATION!$D$17*$J3042)/(1-EXP(-SIMULATION!$D$4*SIMULATION!$D$17))))</f>
        <v>1.6135172712531121</v>
      </c>
      <c r="L3042">
        <v>0.18514982109696718</v>
      </c>
      <c r="M3042">
        <f t="shared" ca="1" si="47"/>
        <v>1.9122597053624923</v>
      </c>
    </row>
    <row r="3043" spans="1:13" x14ac:dyDescent="0.25">
      <c r="A3043" s="9"/>
      <c r="H3043" s="9"/>
      <c r="J3043">
        <v>16</v>
      </c>
      <c r="K3043">
        <f ca="1">SIMULATION!$D$3*SIMULATION!$D$17/$H3027/(SIMULATION!$D$17-$I3027)*(((EXP(-$I3027*$J3043))/(1-EXP(-SIMULATION!$D$4*$I3027)))-(EXP(-SIMULATION!$D$17*$J3043)/(1-EXP(-SIMULATION!$D$4*SIMULATION!$D$17))))</f>
        <v>1.5353292607323259</v>
      </c>
      <c r="L3043">
        <v>-0.33018080816349832</v>
      </c>
      <c r="M3043">
        <f t="shared" ca="1" si="47"/>
        <v>1.0283930046266603</v>
      </c>
    </row>
    <row r="3044" spans="1:13" x14ac:dyDescent="0.25">
      <c r="A3044" s="9"/>
      <c r="H3044" s="9"/>
      <c r="J3044">
        <v>17</v>
      </c>
      <c r="K3044">
        <f ca="1">SIMULATION!$D$3*SIMULATION!$D$17/$H3027/(SIMULATION!$D$17-$I3027)*(((EXP(-$I3027*$J3044))/(1-EXP(-SIMULATION!$D$4*$I3027)))-(EXP(-SIMULATION!$D$17*$J3044)/(1-EXP(-SIMULATION!$D$4*SIMULATION!$D$17))))</f>
        <v>1.4606371279416563</v>
      </c>
      <c r="L3044">
        <v>0.14046218441830158</v>
      </c>
      <c r="M3044">
        <f t="shared" ca="1" si="47"/>
        <v>1.6658014095748157</v>
      </c>
    </row>
    <row r="3045" spans="1:13" x14ac:dyDescent="0.25">
      <c r="A3045" s="9"/>
      <c r="H3045" s="9"/>
      <c r="J3045">
        <v>18</v>
      </c>
      <c r="K3045">
        <f ca="1">SIMULATION!$D$3*SIMULATION!$D$17/$H3027/(SIMULATION!$D$17-$I3027)*(((EXP(-$I3027*$J3045))/(1-EXP(-SIMULATION!$D$4*$I3027)))-(EXP(-SIMULATION!$D$17*$J3045)/(1-EXP(-SIMULATION!$D$4*SIMULATION!$D$17))))</f>
        <v>1.3893910633266253</v>
      </c>
      <c r="L3045">
        <v>-9.915787357856376E-2</v>
      </c>
      <c r="M3045">
        <f t="shared" ca="1" si="47"/>
        <v>1.2516219999180975</v>
      </c>
    </row>
    <row r="3046" spans="1:13" x14ac:dyDescent="0.25">
      <c r="A3046" s="9"/>
      <c r="H3046" s="9"/>
      <c r="J3046">
        <v>19</v>
      </c>
      <c r="K3046">
        <f ca="1">SIMULATION!$D$3*SIMULATION!$D$17/$H3027/(SIMULATION!$D$17-$I3027)*(((EXP(-$I3027*$J3046))/(1-EXP(-SIMULATION!$D$4*$I3027)))-(EXP(-SIMULATION!$D$17*$J3046)/(1-EXP(-SIMULATION!$D$4*SIMULATION!$D$17))))</f>
        <v>1.3215000110803812</v>
      </c>
      <c r="L3046">
        <v>0.2787654969932622</v>
      </c>
      <c r="M3046">
        <f t="shared" ca="1" si="47"/>
        <v>1.6898886184458053</v>
      </c>
    </row>
    <row r="3047" spans="1:13" x14ac:dyDescent="0.25">
      <c r="A3047" s="9"/>
      <c r="H3047" s="9"/>
      <c r="J3047">
        <v>20</v>
      </c>
      <c r="K3047">
        <f ca="1">SIMULATION!$D$3*SIMULATION!$D$17/$H3027/(SIMULATION!$D$17-$I3027)*(((EXP(-$I3027*$J3047))/(1-EXP(-SIMULATION!$D$4*$I3027)))-(EXP(-SIMULATION!$D$17*$J3047)/(1-EXP(-SIMULATION!$D$4*SIMULATION!$D$17))))</f>
        <v>1.2568493840031871</v>
      </c>
      <c r="L3047">
        <v>0.34134221847924689</v>
      </c>
      <c r="M3047">
        <f t="shared" ca="1" si="47"/>
        <v>1.68586514103311</v>
      </c>
    </row>
    <row r="3048" spans="1:13" x14ac:dyDescent="0.25">
      <c r="A3048" s="9"/>
      <c r="H3048" s="9"/>
      <c r="J3048">
        <v>21</v>
      </c>
      <c r="K3048">
        <f ca="1">SIMULATION!$D$3*SIMULATION!$D$17/$H3027/(SIMULATION!$D$17-$I3027)*(((EXP(-$I3027*$J3048))/(1-EXP(-SIMULATION!$D$4*$I3027)))-(EXP(-SIMULATION!$D$17*$J3048)/(1-EXP(-SIMULATION!$D$4*SIMULATION!$D$17))))</f>
        <v>1.195312273381107</v>
      </c>
      <c r="L3048">
        <v>-4.9320131776625864E-2</v>
      </c>
      <c r="M3048">
        <f t="shared" ca="1" si="47"/>
        <v>1.1363593145437325</v>
      </c>
    </row>
    <row r="3049" spans="1:13" x14ac:dyDescent="0.25">
      <c r="A3049" s="9"/>
      <c r="H3049" s="9"/>
      <c r="J3049">
        <v>22</v>
      </c>
      <c r="K3049">
        <f ca="1">SIMULATION!$D$3*SIMULATION!$D$17/$H3027/(SIMULATION!$D$17-$I3027)*(((EXP(-$I3027*$J3049))/(1-EXP(-SIMULATION!$D$4*$I3027)))-(EXP(-SIMULATION!$D$17*$J3049)/(1-EXP(-SIMULATION!$D$4*SIMULATION!$D$17))))</f>
        <v>1.1367564972905413</v>
      </c>
      <c r="L3049">
        <v>-0.21924450771127318</v>
      </c>
      <c r="M3049">
        <f t="shared" ca="1" si="47"/>
        <v>0.88752887865448526</v>
      </c>
    </row>
    <row r="3050" spans="1:13" x14ac:dyDescent="0.25">
      <c r="A3050" s="9"/>
      <c r="H3050" s="9"/>
      <c r="J3050">
        <v>23</v>
      </c>
      <c r="K3050">
        <f ca="1">SIMULATION!$D$3*SIMULATION!$D$17/$H3027/(SIMULATION!$D$17-$I3027)*(((EXP(-$I3027*$J3050))/(1-EXP(-SIMULATION!$D$4*$I3027)))-(EXP(-SIMULATION!$D$17*$J3050)/(1-EXP(-SIMULATION!$D$4*SIMULATION!$D$17))))</f>
        <v>1.0810489886984125</v>
      </c>
      <c r="L3050">
        <v>-9.4727277083934622E-2</v>
      </c>
      <c r="M3050">
        <f t="shared" ca="1" si="47"/>
        <v>0.97864416160467071</v>
      </c>
    </row>
    <row r="3051" spans="1:13" x14ac:dyDescent="0.25">
      <c r="A3051" s="9"/>
      <c r="H3051" s="9"/>
      <c r="J3051">
        <v>24</v>
      </c>
      <c r="K3051">
        <f ca="1">SIMULATION!$D$3*SIMULATION!$D$17/$H3027/(SIMULATION!$D$17-$I3027)*(((EXP(-$I3027*$J3051))/(1-EXP(-SIMULATION!$D$4*$I3027)))-(EXP(-SIMULATION!$D$17*$J3051)/(1-EXP(-SIMULATION!$D$4*SIMULATION!$D$17))))</f>
        <v>1.0280584851468797</v>
      </c>
      <c r="L3051">
        <v>-0.12017880016260768</v>
      </c>
      <c r="M3051">
        <f t="shared" ca="1" si="47"/>
        <v>0.9045076499049397</v>
      </c>
    </row>
    <row r="3052" spans="1:13" x14ac:dyDescent="0.25">
      <c r="A3052" s="9">
        <v>123</v>
      </c>
      <c r="B3052" s="2">
        <f ca="1">NORMINV(RAND(),SIMULATION!D7,SIMULATION!D8)</f>
        <v>62.678766535408741</v>
      </c>
      <c r="C3052" s="2">
        <v>2</v>
      </c>
      <c r="D3052" s="2">
        <f ca="1">SIMULATION!$D$11*(1+(SIMULATION!$D$12*LN(1+$C3052)))*(1+(SIMULATION!$D$13*(($B3052/63.5)-1)))</f>
        <v>10.177075058382366</v>
      </c>
      <c r="E3052" s="2">
        <v>9.6205717330243926E-2</v>
      </c>
      <c r="F3052" s="2">
        <f ca="1">D3052*(1+E3052)</f>
        <v>11.156167864697776</v>
      </c>
      <c r="G3052" s="2">
        <v>0.72652420410640484</v>
      </c>
      <c r="H3052" s="9">
        <f>SIMULATION!$D$15*EXP($G$3052)</f>
        <v>456.49704337503925</v>
      </c>
      <c r="I3052" s="2">
        <f ca="1">$F3052/$H3052</f>
        <v>2.4438642104265124E-2</v>
      </c>
      <c r="J3052">
        <v>0</v>
      </c>
      <c r="K3052">
        <f ca="1">SIMULATION!$D$3*SIMULATION!$D$17/$H3052/(SIMULATION!$D$17-$I3052)*(((EXP(-$I3052*$J3052))/(1-EXP(-SIMULATION!$D$4*$I3052)))-(EXP(-SIMULATION!$D$17*$J3052)/(1-EXP(-SIMULATION!$D$4*SIMULATION!$D$17))))</f>
        <v>1.5980445250546951</v>
      </c>
      <c r="L3052">
        <v>-0.10455229858372751</v>
      </c>
      <c r="M3052">
        <f t="shared" ca="1" si="47"/>
        <v>1.4309652967210855</v>
      </c>
    </row>
    <row r="3053" spans="1:13" x14ac:dyDescent="0.25">
      <c r="A3053" s="9"/>
      <c r="H3053" s="9"/>
      <c r="J3053">
        <v>1</v>
      </c>
      <c r="K3053">
        <f ca="1">SIMULATION!$D$3*SIMULATION!$D$17/$H3052/(SIMULATION!$D$17-$I3052)*(((EXP(-$I3052*$J3053))/(1-EXP(-SIMULATION!$D$4*$I3052)))-(EXP(-SIMULATION!$D$17*$J3053)/(1-EXP(-SIMULATION!$D$4*SIMULATION!$D$17))))</f>
        <v>1.9865871859556736</v>
      </c>
      <c r="L3053">
        <v>0.52680243161179074</v>
      </c>
      <c r="M3053">
        <f t="shared" ca="1" si="47"/>
        <v>3.0331261461259471</v>
      </c>
    </row>
    <row r="3054" spans="1:13" x14ac:dyDescent="0.25">
      <c r="A3054" s="9"/>
      <c r="H3054" s="9"/>
      <c r="J3054">
        <v>2</v>
      </c>
      <c r="K3054">
        <f ca="1">SIMULATION!$D$3*SIMULATION!$D$17/$H3052/(SIMULATION!$D$17-$I3052)*(((EXP(-$I3052*$J3054))/(1-EXP(-SIMULATION!$D$4*$I3052)))-(EXP(-SIMULATION!$D$17*$J3054)/(1-EXP(-SIMULATION!$D$4*SIMULATION!$D$17))))</f>
        <v>2.2123371422469633</v>
      </c>
      <c r="L3054">
        <v>0.18849015346358919</v>
      </c>
      <c r="M3054">
        <f t="shared" ca="1" si="47"/>
        <v>2.6293409097022917</v>
      </c>
    </row>
    <row r="3055" spans="1:13" x14ac:dyDescent="0.25">
      <c r="A3055" s="9"/>
      <c r="H3055" s="9"/>
      <c r="J3055">
        <v>3</v>
      </c>
      <c r="K3055">
        <f ca="1">SIMULATION!$D$3*SIMULATION!$D$17/$H3052/(SIMULATION!$D$17-$I3052)*(((EXP(-$I3052*$J3055))/(1-EXP(-SIMULATION!$D$4*$I3052)))-(EXP(-SIMULATION!$D$17*$J3055)/(1-EXP(-SIMULATION!$D$4*SIMULATION!$D$17))))</f>
        <v>2.3343265940583571</v>
      </c>
      <c r="L3055">
        <v>-5.1477098988933219E-2</v>
      </c>
      <c r="M3055">
        <f t="shared" ca="1" si="47"/>
        <v>2.2141622329035155</v>
      </c>
    </row>
    <row r="3056" spans="1:13" x14ac:dyDescent="0.25">
      <c r="A3056" s="9"/>
      <c r="H3056" s="9"/>
      <c r="J3056">
        <v>4</v>
      </c>
      <c r="K3056">
        <f ca="1">SIMULATION!$D$3*SIMULATION!$D$17/$H3052/(SIMULATION!$D$17-$I3052)*(((EXP(-$I3052*$J3056))/(1-EXP(-SIMULATION!$D$4*$I3052)))-(EXP(-SIMULATION!$D$17*$J3056)/(1-EXP(-SIMULATION!$D$4*SIMULATION!$D$17))))</f>
        <v>2.3903712640897603</v>
      </c>
      <c r="L3056">
        <v>3.2777745091293456E-2</v>
      </c>
      <c r="M3056">
        <f t="shared" ca="1" si="47"/>
        <v>2.4687222440576471</v>
      </c>
    </row>
    <row r="3057" spans="1:13" x14ac:dyDescent="0.25">
      <c r="A3057" s="9"/>
      <c r="H3057" s="9"/>
      <c r="J3057">
        <v>5</v>
      </c>
      <c r="K3057">
        <f ca="1">SIMULATION!$D$3*SIMULATION!$D$17/$H3052/(SIMULATION!$D$17-$I3052)*(((EXP(-$I3052*$J3057))/(1-EXP(-SIMULATION!$D$4*$I3052)))-(EXP(-SIMULATION!$D$17*$J3057)/(1-EXP(-SIMULATION!$D$4*SIMULATION!$D$17))))</f>
        <v>2.4046911682423602</v>
      </c>
      <c r="L3057">
        <v>-0.23161984869798644</v>
      </c>
      <c r="M3057">
        <f t="shared" ca="1" si="47"/>
        <v>1.8477169636886803</v>
      </c>
    </row>
    <row r="3058" spans="1:13" x14ac:dyDescent="0.25">
      <c r="A3058" s="9"/>
      <c r="H3058" s="9"/>
      <c r="J3058">
        <v>6</v>
      </c>
      <c r="K3058">
        <f ca="1">SIMULATION!$D$3*SIMULATION!$D$17/$H3052/(SIMULATION!$D$17-$I3052)*(((EXP(-$I3052*$J3058))/(1-EXP(-SIMULATION!$D$4*$I3052)))-(EXP(-SIMULATION!$D$17*$J3058)/(1-EXP(-SIMULATION!$D$4*SIMULATION!$D$17))))</f>
        <v>2.3927941825468171</v>
      </c>
      <c r="L3058">
        <v>0.31983368980104565</v>
      </c>
      <c r="M3058">
        <f t="shared" ca="1" si="47"/>
        <v>3.1580903748852425</v>
      </c>
    </row>
    <row r="3059" spans="1:13" x14ac:dyDescent="0.25">
      <c r="A3059" s="9"/>
      <c r="H3059" s="9"/>
      <c r="J3059">
        <v>7</v>
      </c>
      <c r="K3059">
        <f ca="1">SIMULATION!$D$3*SIMULATION!$D$17/$H3052/(SIMULATION!$D$17-$I3052)*(((EXP(-$I3052*$J3059))/(1-EXP(-SIMULATION!$D$4*$I3052)))-(EXP(-SIMULATION!$D$17*$J3059)/(1-EXP(-SIMULATION!$D$4*SIMULATION!$D$17))))</f>
        <v>2.3646055437007214</v>
      </c>
      <c r="L3059">
        <v>0.31983296309105691</v>
      </c>
      <c r="M3059">
        <f t="shared" ca="1" si="47"/>
        <v>3.120884341284063</v>
      </c>
    </row>
    <row r="3060" spans="1:13" x14ac:dyDescent="0.25">
      <c r="A3060" s="9"/>
      <c r="H3060" s="9"/>
      <c r="J3060">
        <v>8</v>
      </c>
      <c r="K3060">
        <f ca="1">SIMULATION!$D$3*SIMULATION!$D$17/$H3052/(SIMULATION!$D$17-$I3052)*(((EXP(-$I3052*$J3060))/(1-EXP(-SIMULATION!$D$4*$I3052)))-(EXP(-SIMULATION!$D$17*$J3060)/(1-EXP(-SIMULATION!$D$4*SIMULATION!$D$17))))</f>
        <v>2.3264733014670926</v>
      </c>
      <c r="L3060">
        <v>0.53204800769854521</v>
      </c>
      <c r="M3060">
        <f t="shared" ca="1" si="47"/>
        <v>3.5642687864765161</v>
      </c>
    </row>
    <row r="3061" spans="1:13" x14ac:dyDescent="0.25">
      <c r="A3061" s="9"/>
      <c r="H3061" s="9"/>
      <c r="J3061">
        <v>9</v>
      </c>
      <c r="K3061">
        <f ca="1">SIMULATION!$D$3*SIMULATION!$D$17/$H3052/(SIMULATION!$D$17-$I3052)*(((EXP(-$I3052*$J3061))/(1-EXP(-SIMULATION!$D$4*$I3052)))-(EXP(-SIMULATION!$D$17*$J3061)/(1-EXP(-SIMULATION!$D$4*SIMULATION!$D$17))))</f>
        <v>2.2824534539194881</v>
      </c>
      <c r="L3061">
        <v>0.267270049750432</v>
      </c>
      <c r="M3061">
        <f t="shared" ca="1" si="47"/>
        <v>2.8924849021015953</v>
      </c>
    </row>
    <row r="3062" spans="1:13" x14ac:dyDescent="0.25">
      <c r="A3062" s="9"/>
      <c r="H3062" s="9"/>
      <c r="J3062">
        <v>10</v>
      </c>
      <c r="K3062">
        <f ca="1">SIMULATION!$D$3*SIMULATION!$D$17/$H3052/(SIMULATION!$D$17-$I3052)*(((EXP(-$I3052*$J3062))/(1-EXP(-SIMULATION!$D$4*$I3052)))-(EXP(-SIMULATION!$D$17*$J3062)/(1-EXP(-SIMULATION!$D$4*SIMULATION!$D$17))))</f>
        <v>2.2351334861459105</v>
      </c>
      <c r="L3062">
        <v>-5.5293332526406315E-3</v>
      </c>
      <c r="M3062">
        <f t="shared" ca="1" si="47"/>
        <v>2.2227746882368735</v>
      </c>
    </row>
    <row r="3063" spans="1:13" x14ac:dyDescent="0.25">
      <c r="A3063" s="9"/>
      <c r="H3063" s="9"/>
      <c r="J3063">
        <v>11</v>
      </c>
      <c r="K3063">
        <f ca="1">SIMULATION!$D$3*SIMULATION!$D$17/$H3052/(SIMULATION!$D$17-$I3052)*(((EXP(-$I3052*$J3063))/(1-EXP(-SIMULATION!$D$4*$I3052)))-(EXP(-SIMULATION!$D$17*$J3063)/(1-EXP(-SIMULATION!$D$4*SIMULATION!$D$17))))</f>
        <v>2.1861601068562031</v>
      </c>
      <c r="L3063">
        <v>0.17294190489155806</v>
      </c>
      <c r="M3063">
        <f t="shared" ca="1" si="47"/>
        <v>2.5642388001338472</v>
      </c>
    </row>
    <row r="3064" spans="1:13" x14ac:dyDescent="0.25">
      <c r="A3064" s="9"/>
      <c r="H3064" s="9"/>
      <c r="J3064">
        <v>12</v>
      </c>
      <c r="K3064">
        <f ca="1">SIMULATION!$D$3*SIMULATION!$D$17/$H3052/(SIMULATION!$D$17-$I3052)*(((EXP(-$I3052*$J3064))/(1-EXP(-SIMULATION!$D$4*$I3052)))-(EXP(-SIMULATION!$D$17*$J3064)/(1-EXP(-SIMULATION!$D$4*SIMULATION!$D$17))))</f>
        <v>2.1365774279937764</v>
      </c>
      <c r="L3064">
        <v>2.9621089563282594E-2</v>
      </c>
      <c r="M3064">
        <f t="shared" ca="1" si="47"/>
        <v>2.1998651793472681</v>
      </c>
    </row>
    <row r="3065" spans="1:13" x14ac:dyDescent="0.25">
      <c r="A3065" s="9"/>
      <c r="H3065" s="9"/>
      <c r="J3065">
        <v>13</v>
      </c>
      <c r="K3065">
        <f ca="1">SIMULATION!$D$3*SIMULATION!$D$17/$H3052/(SIMULATION!$D$17-$I3052)*(((EXP(-$I3052*$J3065))/(1-EXP(-SIMULATION!$D$4*$I3052)))-(EXP(-SIMULATION!$D$17*$J3065)/(1-EXP(-SIMULATION!$D$4*SIMULATION!$D$17))))</f>
        <v>2.0870436717874083</v>
      </c>
      <c r="L3065">
        <v>0.44498368475963129</v>
      </c>
      <c r="M3065">
        <f t="shared" ca="1" si="47"/>
        <v>3.0157440551136401</v>
      </c>
    </row>
    <row r="3066" spans="1:13" x14ac:dyDescent="0.25">
      <c r="A3066" s="9"/>
      <c r="H3066" s="9"/>
      <c r="J3066">
        <v>14</v>
      </c>
      <c r="K3066">
        <f ca="1">SIMULATION!$D$3*SIMULATION!$D$17/$H3052/(SIMULATION!$D$17-$I3052)*(((EXP(-$I3052*$J3066))/(1-EXP(-SIMULATION!$D$4*$I3052)))-(EXP(-SIMULATION!$D$17*$J3066)/(1-EXP(-SIMULATION!$D$4*SIMULATION!$D$17))))</f>
        <v>2.0379700353983945</v>
      </c>
      <c r="L3066">
        <v>0.42564102740401294</v>
      </c>
      <c r="M3066">
        <f t="shared" ca="1" si="47"/>
        <v>2.90541369508396</v>
      </c>
    </row>
    <row r="3067" spans="1:13" x14ac:dyDescent="0.25">
      <c r="A3067" s="9"/>
      <c r="H3067" s="9"/>
      <c r="J3067">
        <v>15</v>
      </c>
      <c r="K3067">
        <f ca="1">SIMULATION!$D$3*SIMULATION!$D$17/$H3052/(SIMULATION!$D$17-$I3052)*(((EXP(-$I3052*$J3067))/(1-EXP(-SIMULATION!$D$4*$I3052)))-(EXP(-SIMULATION!$D$17*$J3067)/(1-EXP(-SIMULATION!$D$4*SIMULATION!$D$17))))</f>
        <v>1.9896096724218375</v>
      </c>
      <c r="L3067">
        <v>-0.1538620621095155</v>
      </c>
      <c r="M3067">
        <f t="shared" ca="1" si="47"/>
        <v>1.683484225429976</v>
      </c>
    </row>
    <row r="3068" spans="1:13" x14ac:dyDescent="0.25">
      <c r="A3068" s="9"/>
      <c r="H3068" s="9"/>
      <c r="J3068">
        <v>16</v>
      </c>
      <c r="K3068">
        <f ca="1">SIMULATION!$D$3*SIMULATION!$D$17/$H3052/(SIMULATION!$D$17-$I3052)*(((EXP(-$I3052*$J3068))/(1-EXP(-SIMULATION!$D$4*$I3052)))-(EXP(-SIMULATION!$D$17*$J3068)/(1-EXP(-SIMULATION!$D$4*SIMULATION!$D$17))))</f>
        <v>1.9421147082100596</v>
      </c>
      <c r="L3068">
        <v>-3.3835517964075842E-2</v>
      </c>
      <c r="M3068">
        <f t="shared" ca="1" si="47"/>
        <v>1.8764022511121223</v>
      </c>
    </row>
    <row r="3069" spans="1:13" x14ac:dyDescent="0.25">
      <c r="A3069" s="9"/>
      <c r="H3069" s="9"/>
      <c r="J3069">
        <v>17</v>
      </c>
      <c r="K3069">
        <f ca="1">SIMULATION!$D$3*SIMULATION!$D$17/$H3052/(SIMULATION!$D$17-$I3052)*(((EXP(-$I3052*$J3069))/(1-EXP(-SIMULATION!$D$4*$I3052)))-(EXP(-SIMULATION!$D$17*$J3069)/(1-EXP(-SIMULATION!$D$4*SIMULATION!$D$17))))</f>
        <v>1.8955727706424905</v>
      </c>
      <c r="L3069">
        <v>0.19999588134573432</v>
      </c>
      <c r="M3069">
        <f t="shared" ca="1" si="47"/>
        <v>2.2746795175621108</v>
      </c>
    </row>
    <row r="3070" spans="1:13" x14ac:dyDescent="0.25">
      <c r="A3070" s="9"/>
      <c r="H3070" s="9"/>
      <c r="J3070">
        <v>18</v>
      </c>
      <c r="K3070">
        <f ca="1">SIMULATION!$D$3*SIMULATION!$D$17/$H3052/(SIMULATION!$D$17-$I3052)*(((EXP(-$I3052*$J3070))/(1-EXP(-SIMULATION!$D$4*$I3052)))-(EXP(-SIMULATION!$D$17*$J3070)/(1-EXP(-SIMULATION!$D$4*SIMULATION!$D$17))))</f>
        <v>1.8500303940420315</v>
      </c>
      <c r="L3070">
        <v>-0.35525685883696873</v>
      </c>
      <c r="M3070">
        <f t="shared" ca="1" si="47"/>
        <v>1.19279440750174</v>
      </c>
    </row>
    <row r="3071" spans="1:13" x14ac:dyDescent="0.25">
      <c r="A3071" s="9"/>
      <c r="H3071" s="9"/>
      <c r="J3071">
        <v>19</v>
      </c>
      <c r="K3071">
        <f ca="1">SIMULATION!$D$3*SIMULATION!$D$17/$H3052/(SIMULATION!$D$17-$I3052)*(((EXP(-$I3052*$J3071))/(1-EXP(-SIMULATION!$D$4*$I3052)))-(EXP(-SIMULATION!$D$17*$J3071)/(1-EXP(-SIMULATION!$D$4*SIMULATION!$D$17))))</f>
        <v>1.8055080112271635</v>
      </c>
      <c r="L3071">
        <v>-0.22568047599148613</v>
      </c>
      <c r="M3071">
        <f t="shared" ca="1" si="47"/>
        <v>1.3980401038469759</v>
      </c>
    </row>
    <row r="3072" spans="1:13" x14ac:dyDescent="0.25">
      <c r="A3072" s="9"/>
      <c r="H3072" s="9"/>
      <c r="J3072">
        <v>20</v>
      </c>
      <c r="K3072">
        <f ca="1">SIMULATION!$D$3*SIMULATION!$D$17/$H3052/(SIMULATION!$D$17-$I3052)*(((EXP(-$I3052*$J3072))/(1-EXP(-SIMULATION!$D$4*$I3052)))-(EXP(-SIMULATION!$D$17*$J3072)/(1-EXP(-SIMULATION!$D$4*SIMULATION!$D$17))))</f>
        <v>1.7620095551759398</v>
      </c>
      <c r="L3072">
        <v>0.18910666398204823</v>
      </c>
      <c r="M3072">
        <f t="shared" ca="1" si="47"/>
        <v>2.0952173040597546</v>
      </c>
    </row>
    <row r="3073" spans="1:13" x14ac:dyDescent="0.25">
      <c r="A3073" s="9"/>
      <c r="H3073" s="9"/>
      <c r="J3073">
        <v>21</v>
      </c>
      <c r="K3073">
        <f ca="1">SIMULATION!$D$3*SIMULATION!$D$17/$H3052/(SIMULATION!$D$17-$I3052)*(((EXP(-$I3052*$J3073))/(1-EXP(-SIMULATION!$D$4*$I3052)))-(EXP(-SIMULATION!$D$17*$J3073)/(1-EXP(-SIMULATION!$D$4*SIMULATION!$D$17))))</f>
        <v>1.7195286065337942</v>
      </c>
      <c r="L3073">
        <v>0.42291316887861136</v>
      </c>
      <c r="M3073">
        <f t="shared" ca="1" si="47"/>
        <v>2.4467398985004243</v>
      </c>
    </row>
    <row r="3074" spans="1:13" x14ac:dyDescent="0.25">
      <c r="A3074" s="9"/>
      <c r="H3074" s="9"/>
      <c r="J3074">
        <v>22</v>
      </c>
      <c r="K3074">
        <f ca="1">SIMULATION!$D$3*SIMULATION!$D$17/$H3052/(SIMULATION!$D$17-$I3052)*(((EXP(-$I3052*$J3074))/(1-EXP(-SIMULATION!$D$4*$I3052)))-(EXP(-SIMULATION!$D$17*$J3074)/(1-EXP(-SIMULATION!$D$4*SIMULATION!$D$17))))</f>
        <v>1.6780523277462995</v>
      </c>
      <c r="L3074">
        <v>6.6913384222081582E-2</v>
      </c>
      <c r="M3074">
        <f t="shared" ca="1" si="47"/>
        <v>1.7903364878975458</v>
      </c>
    </row>
    <row r="3075" spans="1:13" x14ac:dyDescent="0.25">
      <c r="A3075" s="9"/>
      <c r="H3075" s="9"/>
      <c r="J3075">
        <v>23</v>
      </c>
      <c r="K3075">
        <f ca="1">SIMULATION!$D$3*SIMULATION!$D$17/$H3052/(SIMULATION!$D$17-$I3052)*(((EXP(-$I3052*$J3075))/(1-EXP(-SIMULATION!$D$4*$I3052)))-(EXP(-SIMULATION!$D$17*$J3075)/(1-EXP(-SIMULATION!$D$4*SIMULATION!$D$17))))</f>
        <v>1.6375639789363734</v>
      </c>
      <c r="L3075">
        <v>0.40396346864125993</v>
      </c>
      <c r="M3075">
        <f t="shared" ref="M3075:M3138" ca="1" si="48">$K3075*(1+$L3075)</f>
        <v>2.2990800039894936</v>
      </c>
    </row>
    <row r="3076" spans="1:13" x14ac:dyDescent="0.25">
      <c r="A3076" s="9"/>
      <c r="H3076" s="9"/>
      <c r="J3076">
        <v>24</v>
      </c>
      <c r="K3076">
        <f ca="1">SIMULATION!$D$3*SIMULATION!$D$17/$H3052/(SIMULATION!$D$17-$I3052)*(((EXP(-$I3052*$J3076))/(1-EXP(-SIMULATION!$D$4*$I3052)))-(EXP(-SIMULATION!$D$17*$J3076)/(1-EXP(-SIMULATION!$D$4*SIMULATION!$D$17))))</f>
        <v>1.5980445250546953</v>
      </c>
      <c r="L3076">
        <v>-0.23732819102857808</v>
      </c>
      <c r="M3076">
        <f t="shared" ca="1" si="48"/>
        <v>1.2187835087403414</v>
      </c>
    </row>
    <row r="3077" spans="1:13" x14ac:dyDescent="0.25">
      <c r="A3077" s="9">
        <v>124</v>
      </c>
      <c r="B3077" s="2">
        <f ca="1">NORMINV(RAND(),SIMULATION!D7,SIMULATION!D8)</f>
        <v>63.911572638994478</v>
      </c>
      <c r="C3077" s="2">
        <v>2</v>
      </c>
      <c r="D3077" s="2">
        <f ca="1">SIMULATION!$D$11*(1+(SIMULATION!$D$12*LN(1+$C3077)))*(1+(SIMULATION!$D$13*(($B3077/63.5)-1)))</f>
        <v>10.26862538126845</v>
      </c>
      <c r="E3077" s="2">
        <v>0.26087708141014398</v>
      </c>
      <c r="F3077" s="2">
        <f ca="1">D3077*(1+E3077)</f>
        <v>12.94747440082789</v>
      </c>
      <c r="G3077" s="2">
        <v>-0.4033960520926832</v>
      </c>
      <c r="H3077" s="9">
        <f>SIMULATION!$D$15*EXP($G$3077)</f>
        <v>147.47548625549348</v>
      </c>
      <c r="I3077" s="2">
        <f ca="1">$F3077/$H3077</f>
        <v>8.7794078389387881E-2</v>
      </c>
      <c r="J3077">
        <v>0</v>
      </c>
      <c r="K3077">
        <f ca="1">SIMULATION!$D$3*SIMULATION!$D$17/$H3077/(SIMULATION!$D$17-$I3077)*(((EXP(-$I3077*$J3077))/(1-EXP(-SIMULATION!$D$4*$I3077)))-(EXP(-SIMULATION!$D$17*$J3077)/(1-EXP(-SIMULATION!$D$4*SIMULATION!$D$17))))</f>
        <v>0.64303369259659637</v>
      </c>
      <c r="L3077">
        <v>-0.47569472801714496</v>
      </c>
      <c r="M3077">
        <f t="shared" ca="1" si="48"/>
        <v>0.33714595509099804</v>
      </c>
    </row>
    <row r="3078" spans="1:13" x14ac:dyDescent="0.25">
      <c r="A3078" s="9"/>
      <c r="H3078" s="9"/>
      <c r="J3078">
        <v>1</v>
      </c>
      <c r="K3078">
        <f ca="1">SIMULATION!$D$3*SIMULATION!$D$17/$H3077/(SIMULATION!$D$17-$I3077)*(((EXP(-$I3077*$J3078))/(1-EXP(-SIMULATION!$D$4*$I3077)))-(EXP(-SIMULATION!$D$17*$J3078)/(1-EXP(-SIMULATION!$D$4*SIMULATION!$D$17))))</f>
        <v>1.8672621686654898</v>
      </c>
      <c r="L3078">
        <v>-0.18479200619083216</v>
      </c>
      <c r="M3078">
        <f t="shared" ca="1" si="48"/>
        <v>1.52220704643355</v>
      </c>
    </row>
    <row r="3079" spans="1:13" x14ac:dyDescent="0.25">
      <c r="A3079" s="9"/>
      <c r="H3079" s="9"/>
      <c r="J3079">
        <v>2</v>
      </c>
      <c r="K3079">
        <f ca="1">SIMULATION!$D$3*SIMULATION!$D$17/$H3077/(SIMULATION!$D$17-$I3077)*(((EXP(-$I3077*$J3079))/(1-EXP(-SIMULATION!$D$4*$I3077)))-(EXP(-SIMULATION!$D$17*$J3079)/(1-EXP(-SIMULATION!$D$4*SIMULATION!$D$17))))</f>
        <v>2.52946795863074</v>
      </c>
      <c r="L3079">
        <v>-0.13992748489219509</v>
      </c>
      <c r="M3079">
        <f t="shared" ca="1" si="48"/>
        <v>2.1755258690641455</v>
      </c>
    </row>
    <row r="3080" spans="1:13" x14ac:dyDescent="0.25">
      <c r="A3080" s="9"/>
      <c r="H3080" s="9"/>
      <c r="J3080">
        <v>3</v>
      </c>
      <c r="K3080">
        <f ca="1">SIMULATION!$D$3*SIMULATION!$D$17/$H3077/(SIMULATION!$D$17-$I3077)*(((EXP(-$I3077*$J3080))/(1-EXP(-SIMULATION!$D$4*$I3077)))-(EXP(-SIMULATION!$D$17*$J3080)/(1-EXP(-SIMULATION!$D$4*SIMULATION!$D$17))))</f>
        <v>2.841796148927255</v>
      </c>
      <c r="L3080">
        <v>-0.15723364434132139</v>
      </c>
      <c r="M3080">
        <f t="shared" ca="1" si="48"/>
        <v>2.39497018395629</v>
      </c>
    </row>
    <row r="3081" spans="1:13" x14ac:dyDescent="0.25">
      <c r="A3081" s="9"/>
      <c r="H3081" s="9"/>
      <c r="J3081">
        <v>4</v>
      </c>
      <c r="K3081">
        <f ca="1">SIMULATION!$D$3*SIMULATION!$D$17/$H3077/(SIMULATION!$D$17-$I3077)*(((EXP(-$I3077*$J3081))/(1-EXP(-SIMULATION!$D$4*$I3077)))-(EXP(-SIMULATION!$D$17*$J3081)/(1-EXP(-SIMULATION!$D$4*SIMULATION!$D$17))))</f>
        <v>2.9393304063107366</v>
      </c>
      <c r="L3081">
        <v>-9.8380822775693336E-2</v>
      </c>
      <c r="M3081">
        <f t="shared" ca="1" si="48"/>
        <v>2.6501566625282731</v>
      </c>
    </row>
    <row r="3082" spans="1:13" x14ac:dyDescent="0.25">
      <c r="A3082" s="9"/>
      <c r="H3082" s="9"/>
      <c r="J3082">
        <v>5</v>
      </c>
      <c r="K3082">
        <f ca="1">SIMULATION!$D$3*SIMULATION!$D$17/$H3077/(SIMULATION!$D$17-$I3077)*(((EXP(-$I3077*$J3082))/(1-EXP(-SIMULATION!$D$4*$I3077)))-(EXP(-SIMULATION!$D$17*$J3082)/(1-EXP(-SIMULATION!$D$4*SIMULATION!$D$17))))</f>
        <v>2.9078441933131884</v>
      </c>
      <c r="L3082">
        <v>0.21707555539100667</v>
      </c>
      <c r="M3082">
        <f t="shared" ca="1" si="48"/>
        <v>3.5390660865671624</v>
      </c>
    </row>
    <row r="3083" spans="1:13" x14ac:dyDescent="0.25">
      <c r="A3083" s="9"/>
      <c r="H3083" s="9"/>
      <c r="J3083">
        <v>6</v>
      </c>
      <c r="K3083">
        <f ca="1">SIMULATION!$D$3*SIMULATION!$D$17/$H3077/(SIMULATION!$D$17-$I3077)*(((EXP(-$I3077*$J3083))/(1-EXP(-SIMULATION!$D$4*$I3077)))-(EXP(-SIMULATION!$D$17*$J3083)/(1-EXP(-SIMULATION!$D$4*SIMULATION!$D$17))))</f>
        <v>2.8015783166893899</v>
      </c>
      <c r="L3083">
        <v>-6.801177717444002E-3</v>
      </c>
      <c r="M3083">
        <f t="shared" ca="1" si="48"/>
        <v>2.7825242846682476</v>
      </c>
    </row>
    <row r="3084" spans="1:13" x14ac:dyDescent="0.25">
      <c r="A3084" s="9"/>
      <c r="H3084" s="9"/>
      <c r="J3084">
        <v>7</v>
      </c>
      <c r="K3084">
        <f ca="1">SIMULATION!$D$3*SIMULATION!$D$17/$H3077/(SIMULATION!$D$17-$I3077)*(((EXP(-$I3077*$J3084))/(1-EXP(-SIMULATION!$D$4*$I3077)))-(EXP(-SIMULATION!$D$17*$J3084)/(1-EXP(-SIMULATION!$D$4*SIMULATION!$D$17))))</f>
        <v>2.6546276209763322</v>
      </c>
      <c r="L3084">
        <v>8.9828334689236733E-2</v>
      </c>
      <c r="M3084">
        <f t="shared" ca="1" si="48"/>
        <v>2.8930883993886867</v>
      </c>
    </row>
    <row r="3085" spans="1:13" x14ac:dyDescent="0.25">
      <c r="A3085" s="9"/>
      <c r="H3085" s="9"/>
      <c r="J3085">
        <v>8</v>
      </c>
      <c r="K3085">
        <f ca="1">SIMULATION!$D$3*SIMULATION!$D$17/$H3077/(SIMULATION!$D$17-$I3077)*(((EXP(-$I3077*$J3085))/(1-EXP(-SIMULATION!$D$4*$I3077)))-(EXP(-SIMULATION!$D$17*$J3085)/(1-EXP(-SIMULATION!$D$4*SIMULATION!$D$17))))</f>
        <v>2.4882327370274391</v>
      </c>
      <c r="L3085">
        <v>0.33708822276521161</v>
      </c>
      <c r="M3085">
        <f t="shared" ca="1" si="48"/>
        <v>3.3269866881782368</v>
      </c>
    </row>
    <row r="3086" spans="1:13" x14ac:dyDescent="0.25">
      <c r="A3086" s="9"/>
      <c r="H3086" s="9"/>
      <c r="J3086">
        <v>9</v>
      </c>
      <c r="K3086">
        <f ca="1">SIMULATION!$D$3*SIMULATION!$D$17/$H3077/(SIMULATION!$D$17-$I3077)*(((EXP(-$I3077*$J3086))/(1-EXP(-SIMULATION!$D$4*$I3077)))-(EXP(-SIMULATION!$D$17*$J3086)/(1-EXP(-SIMULATION!$D$4*SIMULATION!$D$17))))</f>
        <v>2.3154481207986497</v>
      </c>
      <c r="L3086">
        <v>0.20229518846440597</v>
      </c>
      <c r="M3086">
        <f t="shared" ca="1" si="48"/>
        <v>2.783852134775167</v>
      </c>
    </row>
    <row r="3087" spans="1:13" x14ac:dyDescent="0.25">
      <c r="A3087" s="9"/>
      <c r="H3087" s="9"/>
      <c r="J3087">
        <v>10</v>
      </c>
      <c r="K3087">
        <f ca="1">SIMULATION!$D$3*SIMULATION!$D$17/$H3077/(SIMULATION!$D$17-$I3077)*(((EXP(-$I3077*$J3087))/(1-EXP(-SIMULATION!$D$4*$I3077)))-(EXP(-SIMULATION!$D$17*$J3087)/(1-EXP(-SIMULATION!$D$4*SIMULATION!$D$17))))</f>
        <v>2.144129149489562</v>
      </c>
      <c r="L3087">
        <v>-0.39369386898348191</v>
      </c>
      <c r="M3087">
        <f t="shared" ca="1" si="48"/>
        <v>1.2999986490267539</v>
      </c>
    </row>
    <row r="3088" spans="1:13" x14ac:dyDescent="0.25">
      <c r="A3088" s="9"/>
      <c r="H3088" s="9"/>
      <c r="J3088">
        <v>11</v>
      </c>
      <c r="K3088">
        <f ca="1">SIMULATION!$D$3*SIMULATION!$D$17/$H3077/(SIMULATION!$D$17-$I3077)*(((EXP(-$I3077*$J3088))/(1-EXP(-SIMULATION!$D$4*$I3077)))-(EXP(-SIMULATION!$D$17*$J3088)/(1-EXP(-SIMULATION!$D$4*SIMULATION!$D$17))))</f>
        <v>1.9788423899486662</v>
      </c>
      <c r="L3088">
        <v>2.5117547415373529E-3</v>
      </c>
      <c r="M3088">
        <f t="shared" ca="1" si="48"/>
        <v>1.9838127567043751</v>
      </c>
    </row>
    <row r="3089" spans="1:13" x14ac:dyDescent="0.25">
      <c r="A3089" s="9"/>
      <c r="H3089" s="9"/>
      <c r="J3089">
        <v>12</v>
      </c>
      <c r="K3089">
        <f ca="1">SIMULATION!$D$3*SIMULATION!$D$17/$H3077/(SIMULATION!$D$17-$I3077)*(((EXP(-$I3077*$J3089))/(1-EXP(-SIMULATION!$D$4*$I3077)))-(EXP(-SIMULATION!$D$17*$J3089)/(1-EXP(-SIMULATION!$D$4*SIMULATION!$D$17))))</f>
        <v>1.8220861404897617</v>
      </c>
      <c r="L3089">
        <v>7.4678223074301206E-2</v>
      </c>
      <c r="M3089">
        <f t="shared" ca="1" si="48"/>
        <v>1.9581562957498488</v>
      </c>
    </row>
    <row r="3090" spans="1:13" x14ac:dyDescent="0.25">
      <c r="A3090" s="9"/>
      <c r="H3090" s="9"/>
      <c r="J3090">
        <v>13</v>
      </c>
      <c r="K3090">
        <f ca="1">SIMULATION!$D$3*SIMULATION!$D$17/$H3077/(SIMULATION!$D$17-$I3077)*(((EXP(-$I3077*$J3090))/(1-EXP(-SIMULATION!$D$4*$I3077)))-(EXP(-SIMULATION!$D$17*$J3090)/(1-EXP(-SIMULATION!$D$4*SIMULATION!$D$17))))</f>
        <v>1.6750692821308932</v>
      </c>
      <c r="L3090">
        <v>0.26446450614513689</v>
      </c>
      <c r="M3090">
        <f t="shared" ca="1" si="48"/>
        <v>2.1180656525885291</v>
      </c>
    </row>
    <row r="3091" spans="1:13" x14ac:dyDescent="0.25">
      <c r="A3091" s="9"/>
      <c r="H3091" s="9"/>
      <c r="J3091">
        <v>14</v>
      </c>
      <c r="K3091">
        <f ca="1">SIMULATION!$D$3*SIMULATION!$D$17/$H3077/(SIMULATION!$D$17-$I3077)*(((EXP(-$I3077*$J3091))/(1-EXP(-SIMULATION!$D$4*$I3077)))-(EXP(-SIMULATION!$D$17*$J3091)/(1-EXP(-SIMULATION!$D$4*SIMULATION!$D$17))))</f>
        <v>1.5382073612888636</v>
      </c>
      <c r="L3091">
        <v>-5.008729961666558E-3</v>
      </c>
      <c r="M3091">
        <f t="shared" ca="1" si="48"/>
        <v>1.53050289599112</v>
      </c>
    </row>
    <row r="3092" spans="1:13" x14ac:dyDescent="0.25">
      <c r="A3092" s="9"/>
      <c r="H3092" s="9"/>
      <c r="J3092">
        <v>15</v>
      </c>
      <c r="K3092">
        <f ca="1">SIMULATION!$D$3*SIMULATION!$D$17/$H3077/(SIMULATION!$D$17-$I3077)*(((EXP(-$I3077*$J3092))/(1-EXP(-SIMULATION!$D$4*$I3077)))-(EXP(-SIMULATION!$D$17*$J3092)/(1-EXP(-SIMULATION!$D$4*SIMULATION!$D$17))))</f>
        <v>1.4114377217020824</v>
      </c>
      <c r="L3092">
        <v>0.13726042386718193</v>
      </c>
      <c r="M3092">
        <f t="shared" ca="1" si="48"/>
        <v>1.6051722616450399</v>
      </c>
    </row>
    <row r="3093" spans="1:13" x14ac:dyDescent="0.25">
      <c r="A3093" s="9"/>
      <c r="H3093" s="9"/>
      <c r="J3093">
        <v>16</v>
      </c>
      <c r="K3093">
        <f ca="1">SIMULATION!$D$3*SIMULATION!$D$17/$H3077/(SIMULATION!$D$17-$I3077)*(((EXP(-$I3077*$J3093))/(1-EXP(-SIMULATION!$D$4*$I3077)))-(EXP(-SIMULATION!$D$17*$J3093)/(1-EXP(-SIMULATION!$D$4*SIMULATION!$D$17))))</f>
        <v>1.2944189115186262</v>
      </c>
      <c r="L3093">
        <v>0.62142585197244293</v>
      </c>
      <c r="M3093">
        <f t="shared" ca="1" si="48"/>
        <v>2.0988042864183307</v>
      </c>
    </row>
    <row r="3094" spans="1:13" x14ac:dyDescent="0.25">
      <c r="A3094" s="9"/>
      <c r="H3094" s="9"/>
      <c r="J3094">
        <v>17</v>
      </c>
      <c r="K3094">
        <f ca="1">SIMULATION!$D$3*SIMULATION!$D$17/$H3077/(SIMULATION!$D$17-$I3077)*(((EXP(-$I3077*$J3094))/(1-EXP(-SIMULATION!$D$4*$I3077)))-(EXP(-SIMULATION!$D$17*$J3094)/(1-EXP(-SIMULATION!$D$4*SIMULATION!$D$17))))</f>
        <v>1.1866561443452734</v>
      </c>
      <c r="L3094">
        <v>-0.33777249766667278</v>
      </c>
      <c r="M3094">
        <f t="shared" ca="1" si="48"/>
        <v>0.78583633459826674</v>
      </c>
    </row>
    <row r="3095" spans="1:13" x14ac:dyDescent="0.25">
      <c r="A3095" s="9"/>
      <c r="H3095" s="9"/>
      <c r="J3095">
        <v>18</v>
      </c>
      <c r="K3095">
        <f ca="1">SIMULATION!$D$3*SIMULATION!$D$17/$H3077/(SIMULATION!$D$17-$I3077)*(((EXP(-$I3077*$J3095))/(1-EXP(-SIMULATION!$D$4*$I3077)))-(EXP(-SIMULATION!$D$17*$J3095)/(1-EXP(-SIMULATION!$D$4*SIMULATION!$D$17))))</f>
        <v>1.0875795692007599</v>
      </c>
      <c r="L3095">
        <v>9.8928188624696434E-2</v>
      </c>
      <c r="M3095">
        <f t="shared" ca="1" si="48"/>
        <v>1.1951718459670189</v>
      </c>
    </row>
    <row r="3096" spans="1:13" x14ac:dyDescent="0.25">
      <c r="A3096" s="9"/>
      <c r="H3096" s="9"/>
      <c r="J3096">
        <v>19</v>
      </c>
      <c r="K3096">
        <f ca="1">SIMULATION!$D$3*SIMULATION!$D$17/$H3077/(SIMULATION!$D$17-$I3077)*(((EXP(-$I3077*$J3096))/(1-EXP(-SIMULATION!$D$4*$I3077)))-(EXP(-SIMULATION!$D$17*$J3096)/(1-EXP(-SIMULATION!$D$4*SIMULATION!$D$17))))</f>
        <v>0.99659247817354257</v>
      </c>
      <c r="L3096">
        <v>3.2884221860242896E-2</v>
      </c>
      <c r="M3096">
        <f t="shared" ca="1" si="48"/>
        <v>1.0293646463300508</v>
      </c>
    </row>
    <row r="3097" spans="1:13" x14ac:dyDescent="0.25">
      <c r="A3097" s="9"/>
      <c r="H3097" s="9"/>
      <c r="J3097">
        <v>20</v>
      </c>
      <c r="K3097">
        <f ca="1">SIMULATION!$D$3*SIMULATION!$D$17/$H3077/(SIMULATION!$D$17-$I3077)*(((EXP(-$I3077*$J3097))/(1-EXP(-SIMULATION!$D$4*$I3077)))-(EXP(-SIMULATION!$D$17*$J3097)/(1-EXP(-SIMULATION!$D$4*SIMULATION!$D$17))))</f>
        <v>0.91310041329810965</v>
      </c>
      <c r="L3097">
        <v>0.20417274245446873</v>
      </c>
      <c r="M3097">
        <f t="shared" ca="1" si="48"/>
        <v>1.0995306288174935</v>
      </c>
    </row>
    <row r="3098" spans="1:13" x14ac:dyDescent="0.25">
      <c r="A3098" s="9"/>
      <c r="H3098" s="9"/>
      <c r="J3098">
        <v>21</v>
      </c>
      <c r="K3098">
        <f ca="1">SIMULATION!$D$3*SIMULATION!$D$17/$H3077/(SIMULATION!$D$17-$I3077)*(((EXP(-$I3077*$J3098))/(1-EXP(-SIMULATION!$D$4*$I3077)))-(EXP(-SIMULATION!$D$17*$J3098)/(1-EXP(-SIMULATION!$D$4*SIMULATION!$D$17))))</f>
        <v>0.83652818328101575</v>
      </c>
      <c r="L3098">
        <v>0.46340767993584708</v>
      </c>
      <c r="M3098">
        <f t="shared" ca="1" si="48"/>
        <v>1.2241817678962204</v>
      </c>
    </row>
    <row r="3099" spans="1:13" x14ac:dyDescent="0.25">
      <c r="A3099" s="9"/>
      <c r="H3099" s="9"/>
      <c r="J3099">
        <v>22</v>
      </c>
      <c r="K3099">
        <f ca="1">SIMULATION!$D$3*SIMULATION!$D$17/$H3077/(SIMULATION!$D$17-$I3077)*(((EXP(-$I3077*$J3099))/(1-EXP(-SIMULATION!$D$4*$I3077)))-(EXP(-SIMULATION!$D$17*$J3099)/(1-EXP(-SIMULATION!$D$4*SIMULATION!$D$17))))</f>
        <v>0.76632927004377793</v>
      </c>
      <c r="L3099">
        <v>0.21709211956558169</v>
      </c>
      <c r="M3099">
        <f t="shared" ca="1" si="48"/>
        <v>0.93269331556272672</v>
      </c>
    </row>
    <row r="3100" spans="1:13" x14ac:dyDescent="0.25">
      <c r="A3100" s="9"/>
      <c r="H3100" s="9"/>
      <c r="J3100">
        <v>23</v>
      </c>
      <c r="K3100">
        <f ca="1">SIMULATION!$D$3*SIMULATION!$D$17/$H3077/(SIMULATION!$D$17-$I3077)*(((EXP(-$I3077*$J3100))/(1-EXP(-SIMULATION!$D$4*$I3077)))-(EXP(-SIMULATION!$D$17*$J3100)/(1-EXP(-SIMULATION!$D$4*SIMULATION!$D$17))))</f>
        <v>0.70199048439919387</v>
      </c>
      <c r="L3100">
        <v>-0.11428674548392412</v>
      </c>
      <c r="M3100">
        <f t="shared" ca="1" si="48"/>
        <v>0.62176227657652661</v>
      </c>
    </row>
    <row r="3101" spans="1:13" x14ac:dyDescent="0.25">
      <c r="A3101" s="9"/>
      <c r="H3101" s="9"/>
      <c r="J3101">
        <v>24</v>
      </c>
      <c r="K3101">
        <f ca="1">SIMULATION!$D$3*SIMULATION!$D$17/$H3077/(SIMULATION!$D$17-$I3077)*(((EXP(-$I3077*$J3101))/(1-EXP(-SIMULATION!$D$4*$I3077)))-(EXP(-SIMULATION!$D$17*$J3101)/(1-EXP(-SIMULATION!$D$4*SIMULATION!$D$17))))</f>
        <v>0.64303369259659626</v>
      </c>
      <c r="L3101">
        <v>0.52271164620188282</v>
      </c>
      <c r="M3101">
        <f t="shared" ca="1" si="48"/>
        <v>0.97915489261703859</v>
      </c>
    </row>
    <row r="3102" spans="1:13" x14ac:dyDescent="0.25">
      <c r="A3102" s="9">
        <v>125</v>
      </c>
      <c r="B3102" s="2">
        <f ca="1">NORMINV(RAND(),SIMULATION!D7,SIMULATION!D8)</f>
        <v>55.006032030187271</v>
      </c>
      <c r="C3102" s="2">
        <v>2</v>
      </c>
      <c r="D3102" s="2">
        <f ca="1">SIMULATION!$D$11*(1+(SIMULATION!$D$12*LN(1+$C3102)))*(1+(SIMULATION!$D$13*(($B3102/63.5)-1)))</f>
        <v>9.6072844649312898</v>
      </c>
      <c r="E3102" s="2">
        <v>0.37788953109490325</v>
      </c>
      <c r="F3102" s="2">
        <f ca="1">D3102*(1+E3102)</f>
        <v>13.237776686479524</v>
      </c>
      <c r="G3102" s="2">
        <v>-0.75366243549992762</v>
      </c>
      <c r="H3102" s="9">
        <f>SIMULATION!$D$15*EXP($G$3102)</f>
        <v>103.8965386891624</v>
      </c>
      <c r="I3102" s="2">
        <f ca="1">$F3102/$H3102</f>
        <v>0.12741306739856173</v>
      </c>
      <c r="J3102">
        <v>0</v>
      </c>
      <c r="K3102">
        <f ca="1">SIMULATION!$D$3*SIMULATION!$D$17/$H3102/(SIMULATION!$D$17-$I3102)*(((EXP(-$I3102*$J3102))/(1-EXP(-SIMULATION!$D$4*$I3102)))-(EXP(-SIMULATION!$D$17*$J3102)/(1-EXP(-SIMULATION!$D$4*SIMULATION!$D$17))))</f>
        <v>0.36552903112281016</v>
      </c>
      <c r="L3102">
        <v>0.31838051861775485</v>
      </c>
      <c r="M3102">
        <f t="shared" ca="1" si="48"/>
        <v>0.48190635362153589</v>
      </c>
    </row>
    <row r="3103" spans="1:13" x14ac:dyDescent="0.25">
      <c r="A3103" s="9"/>
      <c r="H3103" s="9"/>
      <c r="J3103">
        <v>1</v>
      </c>
      <c r="K3103">
        <f ca="1">SIMULATION!$D$3*SIMULATION!$D$17/$H3102/(SIMULATION!$D$17-$I3102)*(((EXP(-$I3102*$J3103))/(1-EXP(-SIMULATION!$D$4*$I3102)))-(EXP(-SIMULATION!$D$17*$J3103)/(1-EXP(-SIMULATION!$D$4*SIMULATION!$D$17))))</f>
        <v>2.0986775418763615</v>
      </c>
      <c r="L3103">
        <v>0.14173891661059979</v>
      </c>
      <c r="M3103">
        <f t="shared" ca="1" si="48"/>
        <v>2.3961418229769138</v>
      </c>
    </row>
    <row r="3104" spans="1:13" x14ac:dyDescent="0.25">
      <c r="A3104" s="9"/>
      <c r="H3104" s="9"/>
      <c r="J3104">
        <v>2</v>
      </c>
      <c r="K3104">
        <f ca="1">SIMULATION!$D$3*SIMULATION!$D$17/$H3102/(SIMULATION!$D$17-$I3102)*(((EXP(-$I3102*$J3104))/(1-EXP(-SIMULATION!$D$4*$I3102)))-(EXP(-SIMULATION!$D$17*$J3104)/(1-EXP(-SIMULATION!$D$4*SIMULATION!$D$17))))</f>
        <v>2.9862784017780868</v>
      </c>
      <c r="L3104">
        <v>0.24867429100072108</v>
      </c>
      <c r="M3104">
        <f t="shared" ca="1" si="48"/>
        <v>3.728889066071019</v>
      </c>
    </row>
    <row r="3105" spans="1:13" x14ac:dyDescent="0.25">
      <c r="A3105" s="9"/>
      <c r="H3105" s="9"/>
      <c r="J3105">
        <v>3</v>
      </c>
      <c r="K3105">
        <f ca="1">SIMULATION!$D$3*SIMULATION!$D$17/$H3102/(SIMULATION!$D$17-$I3102)*(((EXP(-$I3102*$J3105))/(1-EXP(-SIMULATION!$D$4*$I3102)))-(EXP(-SIMULATION!$D$17*$J3105)/(1-EXP(-SIMULATION!$D$4*SIMULATION!$D$17))))</f>
        <v>3.3587144204020229</v>
      </c>
      <c r="L3105">
        <v>-0.28631649513582924</v>
      </c>
      <c r="M3105">
        <f t="shared" ca="1" si="48"/>
        <v>2.3970590793903477</v>
      </c>
    </row>
    <row r="3106" spans="1:13" x14ac:dyDescent="0.25">
      <c r="A3106" s="9"/>
      <c r="H3106" s="9"/>
      <c r="J3106">
        <v>4</v>
      </c>
      <c r="K3106">
        <f ca="1">SIMULATION!$D$3*SIMULATION!$D$17/$H3102/(SIMULATION!$D$17-$I3102)*(((EXP(-$I3102*$J3106))/(1-EXP(-SIMULATION!$D$4*$I3102)))-(EXP(-SIMULATION!$D$17*$J3106)/(1-EXP(-SIMULATION!$D$4*SIMULATION!$D$17))))</f>
        <v>3.4245108792267192</v>
      </c>
      <c r="L3106">
        <v>0.1940338245191856</v>
      </c>
      <c r="M3106">
        <f t="shared" ca="1" si="48"/>
        <v>4.0889818222306378</v>
      </c>
    </row>
    <row r="3107" spans="1:13" x14ac:dyDescent="0.25">
      <c r="A3107" s="9"/>
      <c r="H3107" s="9"/>
      <c r="J3107">
        <v>5</v>
      </c>
      <c r="K3107">
        <f ca="1">SIMULATION!$D$3*SIMULATION!$D$17/$H3102/(SIMULATION!$D$17-$I3102)*(((EXP(-$I3102*$J3107))/(1-EXP(-SIMULATION!$D$4*$I3102)))-(EXP(-SIMULATION!$D$17*$J3107)/(1-EXP(-SIMULATION!$D$4*SIMULATION!$D$17))))</f>
        <v>3.314485661821887</v>
      </c>
      <c r="L3107">
        <v>-0.47617079671492368</v>
      </c>
      <c r="M3107">
        <f t="shared" ca="1" si="48"/>
        <v>1.736224383531968</v>
      </c>
    </row>
    <row r="3108" spans="1:13" x14ac:dyDescent="0.25">
      <c r="A3108" s="9"/>
      <c r="H3108" s="9"/>
      <c r="J3108">
        <v>6</v>
      </c>
      <c r="K3108">
        <f ca="1">SIMULATION!$D$3*SIMULATION!$D$17/$H3102/(SIMULATION!$D$17-$I3102)*(((EXP(-$I3102*$J3108))/(1-EXP(-SIMULATION!$D$4*$I3102)))-(EXP(-SIMULATION!$D$17*$J3108)/(1-EXP(-SIMULATION!$D$4*SIMULATION!$D$17))))</f>
        <v>3.1099960466134697</v>
      </c>
      <c r="L3108">
        <v>-0.46994411325819901</v>
      </c>
      <c r="M3108">
        <f t="shared" ca="1" si="48"/>
        <v>1.6484717122511983</v>
      </c>
    </row>
    <row r="3109" spans="1:13" x14ac:dyDescent="0.25">
      <c r="A3109" s="9"/>
      <c r="H3109" s="9"/>
      <c r="J3109">
        <v>7</v>
      </c>
      <c r="K3109">
        <f ca="1">SIMULATION!$D$3*SIMULATION!$D$17/$H3102/(SIMULATION!$D$17-$I3102)*(((EXP(-$I3102*$J3109))/(1-EXP(-SIMULATION!$D$4*$I3102)))-(EXP(-SIMULATION!$D$17*$J3109)/(1-EXP(-SIMULATION!$D$4*SIMULATION!$D$17))))</f>
        <v>2.860999719952865</v>
      </c>
      <c r="L3109">
        <v>0.39715514209760033</v>
      </c>
      <c r="M3109">
        <f t="shared" ca="1" si="48"/>
        <v>3.9972604702719394</v>
      </c>
    </row>
    <row r="3110" spans="1:13" x14ac:dyDescent="0.25">
      <c r="A3110" s="9"/>
      <c r="H3110" s="9"/>
      <c r="J3110">
        <v>8</v>
      </c>
      <c r="K3110">
        <f ca="1">SIMULATION!$D$3*SIMULATION!$D$17/$H3102/(SIMULATION!$D$17-$I3102)*(((EXP(-$I3102*$J3110))/(1-EXP(-SIMULATION!$D$4*$I3102)))-(EXP(-SIMULATION!$D$17*$J3110)/(1-EXP(-SIMULATION!$D$4*SIMULATION!$D$17))))</f>
        <v>2.597593305503</v>
      </c>
      <c r="L3110">
        <v>-0.13898443430807805</v>
      </c>
      <c r="M3110">
        <f t="shared" ca="1" si="48"/>
        <v>2.2365682693752151</v>
      </c>
    </row>
    <row r="3111" spans="1:13" x14ac:dyDescent="0.25">
      <c r="A3111" s="9"/>
      <c r="H3111" s="9"/>
      <c r="J3111">
        <v>9</v>
      </c>
      <c r="K3111">
        <f ca="1">SIMULATION!$D$3*SIMULATION!$D$17/$H3102/(SIMULATION!$D$17-$I3102)*(((EXP(-$I3102*$J3111))/(1-EXP(-SIMULATION!$D$4*$I3102)))-(EXP(-SIMULATION!$D$17*$J3111)/(1-EXP(-SIMULATION!$D$4*SIMULATION!$D$17))))</f>
        <v>2.3373753633904957</v>
      </c>
      <c r="L3111">
        <v>-0.54850206526500145</v>
      </c>
      <c r="M3111">
        <f t="shared" ca="1" si="48"/>
        <v>1.0553201492712756</v>
      </c>
    </row>
    <row r="3112" spans="1:13" x14ac:dyDescent="0.25">
      <c r="A3112" s="9"/>
      <c r="H3112" s="9"/>
      <c r="J3112">
        <v>10</v>
      </c>
      <c r="K3112">
        <f ca="1">SIMULATION!$D$3*SIMULATION!$D$17/$H3102/(SIMULATION!$D$17-$I3102)*(((EXP(-$I3102*$J3112))/(1-EXP(-SIMULATION!$D$4*$I3102)))-(EXP(-SIMULATION!$D$17*$J3112)/(1-EXP(-SIMULATION!$D$4*SIMULATION!$D$17))))</f>
        <v>2.0901373371577616</v>
      </c>
      <c r="L3112">
        <v>-1.5601052413512296E-2</v>
      </c>
      <c r="M3112">
        <f t="shared" ca="1" si="48"/>
        <v>2.0575289950093243</v>
      </c>
    </row>
    <row r="3113" spans="1:13" x14ac:dyDescent="0.25">
      <c r="A3113" s="9"/>
      <c r="H3113" s="9"/>
      <c r="J3113">
        <v>11</v>
      </c>
      <c r="K3113">
        <f ca="1">SIMULATION!$D$3*SIMULATION!$D$17/$H3102/(SIMULATION!$D$17-$I3102)*(((EXP(-$I3102*$J3113))/(1-EXP(-SIMULATION!$D$4*$I3102)))-(EXP(-SIMULATION!$D$17*$J3113)/(1-EXP(-SIMULATION!$D$4*SIMULATION!$D$17))))</f>
        <v>1.8608454676444615</v>
      </c>
      <c r="L3113">
        <v>0.18030136254099915</v>
      </c>
      <c r="M3113">
        <f t="shared" ca="1" si="48"/>
        <v>2.1963584409390005</v>
      </c>
    </row>
    <row r="3114" spans="1:13" x14ac:dyDescent="0.25">
      <c r="A3114" s="9"/>
      <c r="H3114" s="9"/>
      <c r="J3114">
        <v>12</v>
      </c>
      <c r="K3114">
        <f ca="1">SIMULATION!$D$3*SIMULATION!$D$17/$H3102/(SIMULATION!$D$17-$I3102)*(((EXP(-$I3102*$J3114))/(1-EXP(-SIMULATION!$D$4*$I3102)))-(EXP(-SIMULATION!$D$17*$J3114)/(1-EXP(-SIMULATION!$D$4*SIMULATION!$D$17))))</f>
        <v>1.6515304071076826</v>
      </c>
      <c r="L3114">
        <v>0.18315892252567478</v>
      </c>
      <c r="M3114">
        <f t="shared" ca="1" si="48"/>
        <v>1.9540229369919146</v>
      </c>
    </row>
    <row r="3115" spans="1:13" x14ac:dyDescent="0.25">
      <c r="A3115" s="9"/>
      <c r="H3115" s="9"/>
      <c r="J3115">
        <v>13</v>
      </c>
      <c r="K3115">
        <f ca="1">SIMULATION!$D$3*SIMULATION!$D$17/$H3102/(SIMULATION!$D$17-$I3102)*(((EXP(-$I3102*$J3115))/(1-EXP(-SIMULATION!$D$4*$I3102)))-(EXP(-SIMULATION!$D$17*$J3115)/(1-EXP(-SIMULATION!$D$4*SIMULATION!$D$17))))</f>
        <v>1.4624794055122146</v>
      </c>
      <c r="L3115">
        <v>-0.16944654889319244</v>
      </c>
      <c r="M3115">
        <f t="shared" ca="1" si="48"/>
        <v>1.214667317420802</v>
      </c>
    </row>
    <row r="3116" spans="1:13" x14ac:dyDescent="0.25">
      <c r="A3116" s="9"/>
      <c r="H3116" s="9"/>
      <c r="J3116">
        <v>14</v>
      </c>
      <c r="K3116">
        <f ca="1">SIMULATION!$D$3*SIMULATION!$D$17/$H3102/(SIMULATION!$D$17-$I3102)*(((EXP(-$I3102*$J3116))/(1-EXP(-SIMULATION!$D$4*$I3102)))-(EXP(-SIMULATION!$D$17*$J3116)/(1-EXP(-SIMULATION!$D$4*SIMULATION!$D$17))))</f>
        <v>1.2929838081269092</v>
      </c>
      <c r="L3116">
        <v>-0.15064021797494329</v>
      </c>
      <c r="M3116">
        <f t="shared" ca="1" si="48"/>
        <v>1.0982084454325993</v>
      </c>
    </row>
    <row r="3117" spans="1:13" x14ac:dyDescent="0.25">
      <c r="A3117" s="9"/>
      <c r="H3117" s="9"/>
      <c r="J3117">
        <v>15</v>
      </c>
      <c r="K3117">
        <f ca="1">SIMULATION!$D$3*SIMULATION!$D$17/$H3102/(SIMULATION!$D$17-$I3102)*(((EXP(-$I3102*$J3117))/(1-EXP(-SIMULATION!$D$4*$I3102)))-(EXP(-SIMULATION!$D$17*$J3117)/(1-EXP(-SIMULATION!$D$4*SIMULATION!$D$17))))</f>
        <v>1.1418035578308061</v>
      </c>
      <c r="L3117">
        <v>0.33796133796544314</v>
      </c>
      <c r="M3117">
        <f t="shared" ca="1" si="48"/>
        <v>1.5276890159290086</v>
      </c>
    </row>
    <row r="3118" spans="1:13" x14ac:dyDescent="0.25">
      <c r="A3118" s="9"/>
      <c r="H3118" s="9"/>
      <c r="J3118">
        <v>16</v>
      </c>
      <c r="K3118">
        <f ca="1">SIMULATION!$D$3*SIMULATION!$D$17/$H3102/(SIMULATION!$D$17-$I3102)*(((EXP(-$I3102*$J3118))/(1-EXP(-SIMULATION!$D$4*$I3102)))-(EXP(-SIMULATION!$D$17*$J3118)/(1-EXP(-SIMULATION!$D$4*SIMULATION!$D$17))))</f>
        <v>1.0074520832744989</v>
      </c>
      <c r="L3118">
        <v>0.21685754287977302</v>
      </c>
      <c r="M3118">
        <f t="shared" ca="1" si="48"/>
        <v>1.2259256666225151</v>
      </c>
    </row>
    <row r="3119" spans="1:13" x14ac:dyDescent="0.25">
      <c r="A3119" s="9"/>
      <c r="H3119" s="9"/>
      <c r="J3119">
        <v>17</v>
      </c>
      <c r="K3119">
        <f ca="1">SIMULATION!$D$3*SIMULATION!$D$17/$H3102/(SIMULATION!$D$17-$I3102)*(((EXP(-$I3102*$J3119))/(1-EXP(-SIMULATION!$D$4*$I3102)))-(EXP(-SIMULATION!$D$17*$J3119)/(1-EXP(-SIMULATION!$D$4*SIMULATION!$D$17))))</f>
        <v>0.88836761435384992</v>
      </c>
      <c r="L3119">
        <v>0.5470588152288729</v>
      </c>
      <c r="M3119">
        <f t="shared" ca="1" si="48"/>
        <v>1.3743569489499674</v>
      </c>
    </row>
    <row r="3120" spans="1:13" x14ac:dyDescent="0.25">
      <c r="A3120" s="9"/>
      <c r="H3120" s="9"/>
      <c r="J3120">
        <v>18</v>
      </c>
      <c r="K3120">
        <f ca="1">SIMULATION!$D$3*SIMULATION!$D$17/$H3102/(SIMULATION!$D$17-$I3102)*(((EXP(-$I3102*$J3120))/(1-EXP(-SIMULATION!$D$4*$I3102)))-(EXP(-SIMULATION!$D$17*$J3120)/(1-EXP(-SIMULATION!$D$4*SIMULATION!$D$17))))</f>
        <v>0.78301306312043073</v>
      </c>
      <c r="L3120">
        <v>0.48936195855861403</v>
      </c>
      <c r="M3120">
        <f t="shared" ca="1" si="48"/>
        <v>1.1661898692660244</v>
      </c>
    </row>
    <row r="3121" spans="1:13" x14ac:dyDescent="0.25">
      <c r="A3121" s="9"/>
      <c r="H3121" s="9"/>
      <c r="J3121">
        <v>19</v>
      </c>
      <c r="K3121">
        <f ca="1">SIMULATION!$D$3*SIMULATION!$D$17/$H3102/(SIMULATION!$D$17-$I3102)*(((EXP(-$I3102*$J3121))/(1-EXP(-SIMULATION!$D$4*$I3102)))-(EXP(-SIMULATION!$D$17*$J3121)/(1-EXP(-SIMULATION!$D$4*SIMULATION!$D$17))))</f>
        <v>0.68993131229086235</v>
      </c>
      <c r="L3121">
        <v>0.19173530730530769</v>
      </c>
      <c r="M3121">
        <f t="shared" ca="1" si="48"/>
        <v>0.82221550447250502</v>
      </c>
    </row>
    <row r="3122" spans="1:13" x14ac:dyDescent="0.25">
      <c r="A3122" s="9"/>
      <c r="H3122" s="9"/>
      <c r="J3122">
        <v>20</v>
      </c>
      <c r="K3122">
        <f ca="1">SIMULATION!$D$3*SIMULATION!$D$17/$H3102/(SIMULATION!$D$17-$I3102)*(((EXP(-$I3102*$J3122))/(1-EXP(-SIMULATION!$D$4*$I3102)))-(EXP(-SIMULATION!$D$17*$J3122)/(1-EXP(-SIMULATION!$D$4*SIMULATION!$D$17))))</f>
        <v>0.607772970750311</v>
      </c>
      <c r="L3122">
        <v>0.23735157714280145</v>
      </c>
      <c r="M3122">
        <f t="shared" ca="1" si="48"/>
        <v>0.752028843902663</v>
      </c>
    </row>
    <row r="3123" spans="1:13" x14ac:dyDescent="0.25">
      <c r="A3123" s="9"/>
      <c r="H3123" s="9"/>
      <c r="J3123">
        <v>21</v>
      </c>
      <c r="K3123">
        <f ca="1">SIMULATION!$D$3*SIMULATION!$D$17/$H3102/(SIMULATION!$D$17-$I3102)*(((EXP(-$I3102*$J3123))/(1-EXP(-SIMULATION!$D$4*$I3102)))-(EXP(-SIMULATION!$D$17*$J3123)/(1-EXP(-SIMULATION!$D$4*SIMULATION!$D$17))))</f>
        <v>0.53530740336406912</v>
      </c>
      <c r="L3123">
        <v>-0.14524975985936528</v>
      </c>
      <c r="M3123">
        <f t="shared" ca="1" si="48"/>
        <v>0.4575541315744977</v>
      </c>
    </row>
    <row r="3124" spans="1:13" x14ac:dyDescent="0.25">
      <c r="A3124" s="9"/>
      <c r="H3124" s="9"/>
      <c r="J3124">
        <v>22</v>
      </c>
      <c r="K3124">
        <f ca="1">SIMULATION!$D$3*SIMULATION!$D$17/$H3102/(SIMULATION!$D$17-$I3102)*(((EXP(-$I3102*$J3124))/(1-EXP(-SIMULATION!$D$4*$I3102)))-(EXP(-SIMULATION!$D$17*$J3124)/(1-EXP(-SIMULATION!$D$4*SIMULATION!$D$17))))</f>
        <v>0.47142385085082511</v>
      </c>
      <c r="L3124">
        <v>-0.37576729860821134</v>
      </c>
      <c r="M3124">
        <f t="shared" ca="1" si="48"/>
        <v>0.29427818391713023</v>
      </c>
    </row>
    <row r="3125" spans="1:13" x14ac:dyDescent="0.25">
      <c r="A3125" s="9"/>
      <c r="H3125" s="9"/>
      <c r="J3125">
        <v>23</v>
      </c>
      <c r="K3125">
        <f ca="1">SIMULATION!$D$3*SIMULATION!$D$17/$H3102/(SIMULATION!$D$17-$I3102)*(((EXP(-$I3102*$J3125))/(1-EXP(-SIMULATION!$D$4*$I3102)))-(EXP(-SIMULATION!$D$17*$J3125)/(1-EXP(-SIMULATION!$D$4*SIMULATION!$D$17))))</f>
        <v>0.41512691072207036</v>
      </c>
      <c r="L3125">
        <v>-0.1002627317816519</v>
      </c>
      <c r="M3125">
        <f t="shared" ca="1" si="48"/>
        <v>0.37350515261699768</v>
      </c>
    </row>
    <row r="3126" spans="1:13" x14ac:dyDescent="0.25">
      <c r="A3126" s="9"/>
      <c r="H3126" s="9"/>
      <c r="J3126">
        <v>24</v>
      </c>
      <c r="K3126">
        <f ca="1">SIMULATION!$D$3*SIMULATION!$D$17/$H3102/(SIMULATION!$D$17-$I3102)*(((EXP(-$I3102*$J3126))/(1-EXP(-SIMULATION!$D$4*$I3102)))-(EXP(-SIMULATION!$D$17*$J3126)/(1-EXP(-SIMULATION!$D$4*SIMULATION!$D$17))))</f>
        <v>0.36552903112280977</v>
      </c>
      <c r="L3126">
        <v>-0.12115297199265068</v>
      </c>
      <c r="M3126">
        <f t="shared" ca="1" si="48"/>
        <v>0.32124410265268721</v>
      </c>
    </row>
    <row r="3127" spans="1:13" x14ac:dyDescent="0.25">
      <c r="A3127" s="9">
        <v>126</v>
      </c>
      <c r="B3127" s="2">
        <f ca="1">NORMINV(RAND(),SIMULATION!D7,SIMULATION!D8)</f>
        <v>57.231080616748145</v>
      </c>
      <c r="C3127" s="2">
        <v>2</v>
      </c>
      <c r="D3127" s="2">
        <f ca="1">SIMULATION!$D$11*(1+(SIMULATION!$D$12*LN(1+$C3127)))*(1+(SIMULATION!$D$13*(($B3127/63.5)-1)))</f>
        <v>9.7725204383291988</v>
      </c>
      <c r="E3127" s="2">
        <v>0.21000322909558905</v>
      </c>
      <c r="F3127" s="2">
        <f ca="1">D3127*(1+E3127)</f>
        <v>11.824781286780972</v>
      </c>
      <c r="G3127" s="2">
        <v>-0.50102451015295635</v>
      </c>
      <c r="H3127" s="9">
        <f>SIMULATION!$D$15*EXP($G$3127)</f>
        <v>133.75817548501936</v>
      </c>
      <c r="I3127" s="2">
        <f ca="1">$F3127/$H3127</f>
        <v>8.8404175998238868E-2</v>
      </c>
      <c r="J3127">
        <v>0</v>
      </c>
      <c r="K3127">
        <f ca="1">SIMULATION!$D$3*SIMULATION!$D$17/$H3127/(SIMULATION!$D$17-$I3127)*(((EXP(-$I3127*$J3127))/(1-EXP(-SIMULATION!$D$4*$I3127)))-(EXP(-SIMULATION!$D$17*$J3127)/(1-EXP(-SIMULATION!$D$4*SIMULATION!$D$17))))</f>
        <v>0.69846129658912293</v>
      </c>
      <c r="L3127">
        <v>0.64233039259436531</v>
      </c>
      <c r="M3127">
        <f t="shared" ca="1" si="48"/>
        <v>1.1471042154391837</v>
      </c>
    </row>
    <row r="3128" spans="1:13" x14ac:dyDescent="0.25">
      <c r="A3128" s="9"/>
      <c r="H3128" s="9"/>
      <c r="J3128">
        <v>1</v>
      </c>
      <c r="K3128">
        <f ca="1">SIMULATION!$D$3*SIMULATION!$D$17/$H3127/(SIMULATION!$D$17-$I3127)*(((EXP(-$I3127*$J3128))/(1-EXP(-SIMULATION!$D$4*$I3127)))-(EXP(-SIMULATION!$D$17*$J3128)/(1-EXP(-SIMULATION!$D$4*SIMULATION!$D$17))))</f>
        <v>2.0482765877646378</v>
      </c>
      <c r="L3128">
        <v>-2.1814649918843926E-2</v>
      </c>
      <c r="M3128">
        <f t="shared" ca="1" si="48"/>
        <v>2.0035941510655881</v>
      </c>
    </row>
    <row r="3129" spans="1:13" x14ac:dyDescent="0.25">
      <c r="A3129" s="9"/>
      <c r="H3129" s="9"/>
      <c r="J3129">
        <v>2</v>
      </c>
      <c r="K3129">
        <f ca="1">SIMULATION!$D$3*SIMULATION!$D$17/$H3127/(SIMULATION!$D$17-$I3127)*(((EXP(-$I3127*$J3129))/(1-EXP(-SIMULATION!$D$4*$I3127)))-(EXP(-SIMULATION!$D$17*$J3129)/(1-EXP(-SIMULATION!$D$4*SIMULATION!$D$17))))</f>
        <v>2.7778383003746221</v>
      </c>
      <c r="L3129">
        <v>-0.36004901702945047</v>
      </c>
      <c r="M3129">
        <f t="shared" ca="1" si="48"/>
        <v>1.7776803508579799</v>
      </c>
    </row>
    <row r="3130" spans="1:13" x14ac:dyDescent="0.25">
      <c r="A3130" s="9"/>
      <c r="H3130" s="9"/>
      <c r="J3130">
        <v>3</v>
      </c>
      <c r="K3130">
        <f ca="1">SIMULATION!$D$3*SIMULATION!$D$17/$H3127/(SIMULATION!$D$17-$I3127)*(((EXP(-$I3127*$J3130))/(1-EXP(-SIMULATION!$D$4*$I3127)))-(EXP(-SIMULATION!$D$17*$J3130)/(1-EXP(-SIMULATION!$D$4*SIMULATION!$D$17))))</f>
        <v>3.1213853113409518</v>
      </c>
      <c r="L3130">
        <v>0.1564716675242821</v>
      </c>
      <c r="M3130">
        <f t="shared" ca="1" si="48"/>
        <v>3.6097936759922709</v>
      </c>
    </row>
    <row r="3131" spans="1:13" x14ac:dyDescent="0.25">
      <c r="A3131" s="9"/>
      <c r="H3131" s="9"/>
      <c r="J3131">
        <v>4</v>
      </c>
      <c r="K3131">
        <f ca="1">SIMULATION!$D$3*SIMULATION!$D$17/$H3127/(SIMULATION!$D$17-$I3127)*(((EXP(-$I3127*$J3131))/(1-EXP(-SIMULATION!$D$4*$I3127)))-(EXP(-SIMULATION!$D$17*$J3131)/(1-EXP(-SIMULATION!$D$4*SIMULATION!$D$17))))</f>
        <v>3.2280540556190007</v>
      </c>
      <c r="L3131">
        <v>-0.15096056591882537</v>
      </c>
      <c r="M3131">
        <f t="shared" ca="1" si="48"/>
        <v>2.7407451885661969</v>
      </c>
    </row>
    <row r="3132" spans="1:13" x14ac:dyDescent="0.25">
      <c r="A3132" s="9"/>
      <c r="H3132" s="9"/>
      <c r="J3132">
        <v>5</v>
      </c>
      <c r="K3132">
        <f ca="1">SIMULATION!$D$3*SIMULATION!$D$17/$H3127/(SIMULATION!$D$17-$I3127)*(((EXP(-$I3127*$J3132))/(1-EXP(-SIMULATION!$D$4*$I3127)))-(EXP(-SIMULATION!$D$17*$J3132)/(1-EXP(-SIMULATION!$D$4*SIMULATION!$D$17))))</f>
        <v>3.1925272880104081</v>
      </c>
      <c r="L3132">
        <v>-3.8648758013842079E-2</v>
      </c>
      <c r="M3132">
        <f t="shared" ca="1" si="48"/>
        <v>3.0691400734035064</v>
      </c>
    </row>
    <row r="3133" spans="1:13" x14ac:dyDescent="0.25">
      <c r="A3133" s="9"/>
      <c r="H3133" s="9"/>
      <c r="J3133">
        <v>6</v>
      </c>
      <c r="K3133">
        <f ca="1">SIMULATION!$D$3*SIMULATION!$D$17/$H3127/(SIMULATION!$D$17-$I3127)*(((EXP(-$I3127*$J3133))/(1-EXP(-SIMULATION!$D$4*$I3127)))-(EXP(-SIMULATION!$D$17*$J3133)/(1-EXP(-SIMULATION!$D$4*SIMULATION!$D$17))))</f>
        <v>3.0746676132207997</v>
      </c>
      <c r="L3133">
        <v>0.20818010967106346</v>
      </c>
      <c r="M3133">
        <f t="shared" ca="1" si="48"/>
        <v>3.7147522541431726</v>
      </c>
    </row>
    <row r="3134" spans="1:13" x14ac:dyDescent="0.25">
      <c r="A3134" s="9"/>
      <c r="H3134" s="9"/>
      <c r="J3134">
        <v>7</v>
      </c>
      <c r="K3134">
        <f ca="1">SIMULATION!$D$3*SIMULATION!$D$17/$H3127/(SIMULATION!$D$17-$I3127)*(((EXP(-$I3127*$J3134))/(1-EXP(-SIMULATION!$D$4*$I3127)))-(EXP(-SIMULATION!$D$17*$J3134)/(1-EXP(-SIMULATION!$D$4*SIMULATION!$D$17))))</f>
        <v>2.9120927752363173</v>
      </c>
      <c r="L3134">
        <v>-0.34272439049006154</v>
      </c>
      <c r="M3134">
        <f t="shared" ca="1" si="48"/>
        <v>1.9140475537929387</v>
      </c>
    </row>
    <row r="3135" spans="1:13" x14ac:dyDescent="0.25">
      <c r="A3135" s="9"/>
      <c r="H3135" s="9"/>
      <c r="J3135">
        <v>8</v>
      </c>
      <c r="K3135">
        <f ca="1">SIMULATION!$D$3*SIMULATION!$D$17/$H3127/(SIMULATION!$D$17-$I3127)*(((EXP(-$I3127*$J3135))/(1-EXP(-SIMULATION!$D$4*$I3127)))-(EXP(-SIMULATION!$D$17*$J3135)/(1-EXP(-SIMULATION!$D$4*SIMULATION!$D$17))))</f>
        <v>2.7282283922737611</v>
      </c>
      <c r="L3135">
        <v>-0.39374688578043204</v>
      </c>
      <c r="M3135">
        <f t="shared" ca="1" si="48"/>
        <v>1.6539969591182127</v>
      </c>
    </row>
    <row r="3136" spans="1:13" x14ac:dyDescent="0.25">
      <c r="A3136" s="9"/>
      <c r="H3136" s="9"/>
      <c r="J3136">
        <v>9</v>
      </c>
      <c r="K3136">
        <f ca="1">SIMULATION!$D$3*SIMULATION!$D$17/$H3127/(SIMULATION!$D$17-$I3127)*(((EXP(-$I3127*$J3136))/(1-EXP(-SIMULATION!$D$4*$I3127)))-(EXP(-SIMULATION!$D$17*$J3136)/(1-EXP(-SIMULATION!$D$4*SIMULATION!$D$17))))</f>
        <v>2.5374630211313658</v>
      </c>
      <c r="L3136">
        <v>-2.7831789953860094E-2</v>
      </c>
      <c r="M3136">
        <f t="shared" ca="1" si="48"/>
        <v>2.4668408833115505</v>
      </c>
    </row>
    <row r="3137" spans="1:13" x14ac:dyDescent="0.25">
      <c r="A3137" s="9"/>
      <c r="H3137" s="9"/>
      <c r="J3137">
        <v>10</v>
      </c>
      <c r="K3137">
        <f ca="1">SIMULATION!$D$3*SIMULATION!$D$17/$H3127/(SIMULATION!$D$17-$I3127)*(((EXP(-$I3127*$J3137))/(1-EXP(-SIMULATION!$D$4*$I3127)))-(EXP(-SIMULATION!$D$17*$J3137)/(1-EXP(-SIMULATION!$D$4*SIMULATION!$D$17))))</f>
        <v>2.3484467743088735</v>
      </c>
      <c r="L3137">
        <v>0.31068387653786528</v>
      </c>
      <c r="M3137">
        <f t="shared" ca="1" si="48"/>
        <v>3.0780713219939995</v>
      </c>
    </row>
    <row r="3138" spans="1:13" x14ac:dyDescent="0.25">
      <c r="A3138" s="9"/>
      <c r="H3138" s="9"/>
      <c r="J3138">
        <v>11</v>
      </c>
      <c r="K3138">
        <f ca="1">SIMULATION!$D$3*SIMULATION!$D$17/$H3127/(SIMULATION!$D$17-$I3127)*(((EXP(-$I3127*$J3138))/(1-EXP(-SIMULATION!$D$4*$I3127)))-(EXP(-SIMULATION!$D$17*$J3138)/(1-EXP(-SIMULATION!$D$4*SIMULATION!$D$17))))</f>
        <v>2.1662006929975655</v>
      </c>
      <c r="L3138">
        <v>0.10293587974598237</v>
      </c>
      <c r="M3138">
        <f t="shared" ca="1" si="48"/>
        <v>2.3891804670376264</v>
      </c>
    </row>
    <row r="3139" spans="1:13" x14ac:dyDescent="0.25">
      <c r="A3139" s="9"/>
      <c r="H3139" s="9"/>
      <c r="J3139">
        <v>12</v>
      </c>
      <c r="K3139">
        <f ca="1">SIMULATION!$D$3*SIMULATION!$D$17/$H3127/(SIMULATION!$D$17-$I3127)*(((EXP(-$I3127*$J3139))/(1-EXP(-SIMULATION!$D$4*$I3127)))-(EXP(-SIMULATION!$D$17*$J3139)/(1-EXP(-SIMULATION!$D$4*SIMULATION!$D$17))))</f>
        <v>1.9934644009979163</v>
      </c>
      <c r="L3139">
        <v>-0.19764805846373715</v>
      </c>
      <c r="M3139">
        <f t="shared" ref="M3139:M3202" ca="1" si="49">$K3139*(1+$L3139)</f>
        <v>1.5994600325241015</v>
      </c>
    </row>
    <row r="3140" spans="1:13" x14ac:dyDescent="0.25">
      <c r="A3140" s="9"/>
      <c r="H3140" s="9"/>
      <c r="J3140">
        <v>13</v>
      </c>
      <c r="K3140">
        <f ca="1">SIMULATION!$D$3*SIMULATION!$D$17/$H3127/(SIMULATION!$D$17-$I3127)*(((EXP(-$I3127*$J3140))/(1-EXP(-SIMULATION!$D$4*$I3127)))-(EXP(-SIMULATION!$D$17*$J3140)/(1-EXP(-SIMULATION!$D$4*SIMULATION!$D$17))))</f>
        <v>1.831555976065854</v>
      </c>
      <c r="L3140">
        <v>0.35262099880072489</v>
      </c>
      <c r="M3140">
        <f t="shared" ca="1" si="49"/>
        <v>2.4774010737056322</v>
      </c>
    </row>
    <row r="3141" spans="1:13" x14ac:dyDescent="0.25">
      <c r="A3141" s="9"/>
      <c r="H3141" s="9"/>
      <c r="J3141">
        <v>14</v>
      </c>
      <c r="K3141">
        <f ca="1">SIMULATION!$D$3*SIMULATION!$D$17/$H3127/(SIMULATION!$D$17-$I3127)*(((EXP(-$I3127*$J3141))/(1-EXP(-SIMULATION!$D$4*$I3127)))-(EXP(-SIMULATION!$D$17*$J3141)/(1-EXP(-SIMULATION!$D$4*SIMULATION!$D$17))))</f>
        <v>1.6809195546149343</v>
      </c>
      <c r="L3141">
        <v>-0.4822713543412353</v>
      </c>
      <c r="M3141">
        <f t="shared" ca="1" si="49"/>
        <v>0.87026020447212382</v>
      </c>
    </row>
    <row r="3142" spans="1:13" x14ac:dyDescent="0.25">
      <c r="A3142" s="9"/>
      <c r="H3142" s="9"/>
      <c r="J3142">
        <v>15</v>
      </c>
      <c r="K3142">
        <f ca="1">SIMULATION!$D$3*SIMULATION!$D$17/$H3127/(SIMULATION!$D$17-$I3127)*(((EXP(-$I3127*$J3142))/(1-EXP(-SIMULATION!$D$4*$I3127)))-(EXP(-SIMULATION!$D$17*$J3142)/(1-EXP(-SIMULATION!$D$4*SIMULATION!$D$17))))</f>
        <v>1.5414731178822261</v>
      </c>
      <c r="L3142">
        <v>0.3829443259506719</v>
      </c>
      <c r="M3142">
        <f t="shared" ca="1" si="49"/>
        <v>2.1317715019807157</v>
      </c>
    </row>
    <row r="3143" spans="1:13" x14ac:dyDescent="0.25">
      <c r="A3143" s="9"/>
      <c r="H3143" s="9"/>
      <c r="J3143">
        <v>16</v>
      </c>
      <c r="K3143">
        <f ca="1">SIMULATION!$D$3*SIMULATION!$D$17/$H3127/(SIMULATION!$D$17-$I3127)*(((EXP(-$I3127*$J3143))/(1-EXP(-SIMULATION!$D$4*$I3127)))-(EXP(-SIMULATION!$D$17*$J3143)/(1-EXP(-SIMULATION!$D$4*SIMULATION!$D$17))))</f>
        <v>1.4128284945399667</v>
      </c>
      <c r="L3143">
        <v>-0.12431615783077064</v>
      </c>
      <c r="M3143">
        <f t="shared" ca="1" si="49"/>
        <v>1.2371910844249261</v>
      </c>
    </row>
    <row r="3144" spans="1:13" x14ac:dyDescent="0.25">
      <c r="A3144" s="9"/>
      <c r="H3144" s="9"/>
      <c r="J3144">
        <v>17</v>
      </c>
      <c r="K3144">
        <f ca="1">SIMULATION!$D$3*SIMULATION!$D$17/$H3127/(SIMULATION!$D$17-$I3127)*(((EXP(-$I3127*$J3144))/(1-EXP(-SIMULATION!$D$4*$I3127)))-(EXP(-SIMULATION!$D$17*$J3144)/(1-EXP(-SIMULATION!$D$4*SIMULATION!$D$17))))</f>
        <v>1.2944297190955578</v>
      </c>
      <c r="L3144">
        <v>-0.26830751195844715</v>
      </c>
      <c r="M3144">
        <f t="shared" ca="1" si="49"/>
        <v>0.94712450175995699</v>
      </c>
    </row>
    <row r="3145" spans="1:13" x14ac:dyDescent="0.25">
      <c r="A3145" s="9"/>
      <c r="H3145" s="9"/>
      <c r="J3145">
        <v>18</v>
      </c>
      <c r="K3145">
        <f ca="1">SIMULATION!$D$3*SIMULATION!$D$17/$H3127/(SIMULATION!$D$17-$I3127)*(((EXP(-$I3127*$J3145))/(1-EXP(-SIMULATION!$D$4*$I3127)))-(EXP(-SIMULATION!$D$17*$J3145)/(1-EXP(-SIMULATION!$D$4*SIMULATION!$D$17))))</f>
        <v>1.1856392927651951</v>
      </c>
      <c r="L3145">
        <v>0.34302358963942176</v>
      </c>
      <c r="M3145">
        <f t="shared" ca="1" si="49"/>
        <v>1.5923415389870577</v>
      </c>
    </row>
    <row r="3146" spans="1:13" x14ac:dyDescent="0.25">
      <c r="A3146" s="9"/>
      <c r="H3146" s="9"/>
      <c r="J3146">
        <v>19</v>
      </c>
      <c r="K3146">
        <f ca="1">SIMULATION!$D$3*SIMULATION!$D$17/$H3127/(SIMULATION!$D$17-$I3127)*(((EXP(-$I3127*$J3146))/(1-EXP(-SIMULATION!$D$4*$I3127)))-(EXP(-SIMULATION!$D$17*$J3146)/(1-EXP(-SIMULATION!$D$4*SIMULATION!$D$17))))</f>
        <v>1.0857912622654806</v>
      </c>
      <c r="L3146">
        <v>0.11262584816244538</v>
      </c>
      <c r="M3146">
        <f t="shared" ca="1" si="49"/>
        <v>1.2080794241055026</v>
      </c>
    </row>
    <row r="3147" spans="1:13" x14ac:dyDescent="0.25">
      <c r="A3147" s="9"/>
      <c r="H3147" s="9"/>
      <c r="J3147">
        <v>20</v>
      </c>
      <c r="K3147">
        <f ca="1">SIMULATION!$D$3*SIMULATION!$D$17/$H3127/(SIMULATION!$D$17-$I3127)*(((EXP(-$I3127*$J3147))/(1-EXP(-SIMULATION!$D$4*$I3127)))-(EXP(-SIMULATION!$D$17*$J3147)/(1-EXP(-SIMULATION!$D$4*SIMULATION!$D$17))))</f>
        <v>0.99422322079979097</v>
      </c>
      <c r="L3147">
        <v>-3.458608086978706E-2</v>
      </c>
      <c r="M3147">
        <f t="shared" ca="1" si="49"/>
        <v>0.95983693608258924</v>
      </c>
    </row>
    <row r="3148" spans="1:13" x14ac:dyDescent="0.25">
      <c r="A3148" s="9"/>
      <c r="H3148" s="9"/>
      <c r="J3148">
        <v>21</v>
      </c>
      <c r="K3148">
        <f ca="1">SIMULATION!$D$3*SIMULATION!$D$17/$H3127/(SIMULATION!$D$17-$I3127)*(((EXP(-$I3127*$J3148))/(1-EXP(-SIMULATION!$D$4*$I3127)))-(EXP(-SIMULATION!$D$17*$J3148)/(1-EXP(-SIMULATION!$D$4*SIMULATION!$D$17))))</f>
        <v>0.91029497220987299</v>
      </c>
      <c r="L3148">
        <v>-0.79397858293244283</v>
      </c>
      <c r="M3148">
        <f t="shared" ca="1" si="49"/>
        <v>0.18754026012415059</v>
      </c>
    </row>
    <row r="3149" spans="1:13" x14ac:dyDescent="0.25">
      <c r="A3149" s="9"/>
      <c r="H3149" s="9"/>
      <c r="J3149">
        <v>22</v>
      </c>
      <c r="K3149">
        <f ca="1">SIMULATION!$D$3*SIMULATION!$D$17/$H3127/(SIMULATION!$D$17-$I3127)*(((EXP(-$I3127*$J3149))/(1-EXP(-SIMULATION!$D$4*$I3127)))-(EXP(-SIMULATION!$D$17*$J3149)/(1-EXP(-SIMULATION!$D$4*SIMULATION!$D$17))))</f>
        <v>0.8333988044825883</v>
      </c>
      <c r="L3149">
        <v>-0.70808844092806067</v>
      </c>
      <c r="M3149">
        <f t="shared" ca="1" si="49"/>
        <v>0.24327874434520269</v>
      </c>
    </row>
    <row r="3150" spans="1:13" x14ac:dyDescent="0.25">
      <c r="A3150" s="9"/>
      <c r="H3150" s="9"/>
      <c r="J3150">
        <v>23</v>
      </c>
      <c r="K3150">
        <f ca="1">SIMULATION!$D$3*SIMULATION!$D$17/$H3127/(SIMULATION!$D$17-$I3127)*(((EXP(-$I3127*$J3150))/(1-EXP(-SIMULATION!$D$4*$I3127)))-(EXP(-SIMULATION!$D$17*$J3150)/(1-EXP(-SIMULATION!$D$4*SIMULATION!$D$17))))</f>
        <v>0.7629645290579028</v>
      </c>
      <c r="L3150">
        <v>0.1497871405450924</v>
      </c>
      <c r="M3150">
        <f t="shared" ca="1" si="49"/>
        <v>0.87724680420281909</v>
      </c>
    </row>
    <row r="3151" spans="1:13" x14ac:dyDescent="0.25">
      <c r="A3151" s="9"/>
      <c r="H3151" s="9"/>
      <c r="J3151">
        <v>24</v>
      </c>
      <c r="K3151">
        <f ca="1">SIMULATION!$D$3*SIMULATION!$D$17/$H3127/(SIMULATION!$D$17-$I3127)*(((EXP(-$I3127*$J3151))/(1-EXP(-SIMULATION!$D$4*$I3127)))-(EXP(-SIMULATION!$D$17*$J3151)/(1-EXP(-SIMULATION!$D$4*SIMULATION!$D$17))))</f>
        <v>0.69846129658912248</v>
      </c>
      <c r="L3151">
        <v>-6.4924230618512629E-2</v>
      </c>
      <c r="M3151">
        <f t="shared" ca="1" si="49"/>
        <v>0.65311423429126492</v>
      </c>
    </row>
    <row r="3152" spans="1:13" x14ac:dyDescent="0.25">
      <c r="A3152" s="9">
        <v>127</v>
      </c>
      <c r="B3152" s="2">
        <f ca="1">NORMINV(RAND(),SIMULATION!D7,SIMULATION!D8)</f>
        <v>62.537767892855527</v>
      </c>
      <c r="C3152" s="2">
        <v>2</v>
      </c>
      <c r="D3152" s="2">
        <f ca="1">SIMULATION!$D$11*(1+(SIMULATION!$D$12*LN(1+$C3152)))*(1+(SIMULATION!$D$13*(($B3152/63.5)-1)))</f>
        <v>10.166604254243175</v>
      </c>
      <c r="E3152" s="2">
        <v>0.32298744506478411</v>
      </c>
      <c r="F3152" s="2">
        <f ca="1">D3152*(1+E3152)</f>
        <v>13.450289787305943</v>
      </c>
      <c r="G3152" s="2">
        <v>1.0642562078789293</v>
      </c>
      <c r="H3152" s="9">
        <f>SIMULATION!$D$15*EXP($G$3152)</f>
        <v>639.90148003676427</v>
      </c>
      <c r="I3152" s="2">
        <f ca="1">$F3152/$H3152</f>
        <v>2.1019313452022619E-2</v>
      </c>
      <c r="J3152">
        <v>0</v>
      </c>
      <c r="K3152">
        <f ca="1">SIMULATION!$D$3*SIMULATION!$D$17/$H3152/(SIMULATION!$D$17-$I3152)*(((EXP(-$I3152*$J3152))/(1-EXP(-SIMULATION!$D$4*$I3152)))-(EXP(-SIMULATION!$D$17*$J3152)/(1-EXP(-SIMULATION!$D$4*SIMULATION!$D$17))))</f>
        <v>1.3749567033857302</v>
      </c>
      <c r="L3152">
        <v>-0.38891539540683973</v>
      </c>
      <c r="M3152">
        <f t="shared" ca="1" si="49"/>
        <v>0.84021487342118406</v>
      </c>
    </row>
    <row r="3153" spans="1:13" x14ac:dyDescent="0.25">
      <c r="A3153" s="9"/>
      <c r="H3153" s="9"/>
      <c r="J3153">
        <v>1</v>
      </c>
      <c r="K3153">
        <f ca="1">SIMULATION!$D$3*SIMULATION!$D$17/$H3152/(SIMULATION!$D$17-$I3152)*(((EXP(-$I3152*$J3153))/(1-EXP(-SIMULATION!$D$4*$I3152)))-(EXP(-SIMULATION!$D$17*$J3153)/(1-EXP(-SIMULATION!$D$4*SIMULATION!$D$17))))</f>
        <v>1.6516196913692538</v>
      </c>
      <c r="L3153">
        <v>-0.2508645901979612</v>
      </c>
      <c r="M3153">
        <f t="shared" ca="1" si="49"/>
        <v>1.2372867943310228</v>
      </c>
    </row>
    <row r="3154" spans="1:13" x14ac:dyDescent="0.25">
      <c r="A3154" s="9"/>
      <c r="H3154" s="9"/>
      <c r="J3154">
        <v>2</v>
      </c>
      <c r="K3154">
        <f ca="1">SIMULATION!$D$3*SIMULATION!$D$17/$H3152/(SIMULATION!$D$17-$I3152)*(((EXP(-$I3152*$J3154))/(1-EXP(-SIMULATION!$D$4*$I3152)))-(EXP(-SIMULATION!$D$17*$J3154)/(1-EXP(-SIMULATION!$D$4*SIMULATION!$D$17))))</f>
        <v>1.8128853985262656</v>
      </c>
      <c r="L3154">
        <v>-0.22647012137729647</v>
      </c>
      <c r="M3154">
        <f t="shared" ca="1" si="49"/>
        <v>1.4023210222788938</v>
      </c>
    </row>
    <row r="3155" spans="1:13" x14ac:dyDescent="0.25">
      <c r="A3155" s="9"/>
      <c r="H3155" s="9"/>
      <c r="J3155">
        <v>3</v>
      </c>
      <c r="K3155">
        <f ca="1">SIMULATION!$D$3*SIMULATION!$D$17/$H3152/(SIMULATION!$D$17-$I3152)*(((EXP(-$I3152*$J3155))/(1-EXP(-SIMULATION!$D$4*$I3152)))-(EXP(-SIMULATION!$D$17*$J3155)/(1-EXP(-SIMULATION!$D$4*SIMULATION!$D$17))))</f>
        <v>1.9005350802555765</v>
      </c>
      <c r="L3155">
        <v>-0.39226925124980577</v>
      </c>
      <c r="M3155">
        <f t="shared" ca="1" si="49"/>
        <v>1.1550136073497319</v>
      </c>
    </row>
    <row r="3156" spans="1:13" x14ac:dyDescent="0.25">
      <c r="A3156" s="9"/>
      <c r="H3156" s="9"/>
      <c r="J3156">
        <v>4</v>
      </c>
      <c r="K3156">
        <f ca="1">SIMULATION!$D$3*SIMULATION!$D$17/$H3152/(SIMULATION!$D$17-$I3152)*(((EXP(-$I3152*$J3156))/(1-EXP(-SIMULATION!$D$4*$I3152)))-(EXP(-SIMULATION!$D$17*$J3156)/(1-EXP(-SIMULATION!$D$4*SIMULATION!$D$17))))</f>
        <v>1.9413362455643111</v>
      </c>
      <c r="L3156">
        <v>0.24816027692614862</v>
      </c>
      <c r="M3156">
        <f t="shared" ca="1" si="49"/>
        <v>2.4230987858703203</v>
      </c>
    </row>
    <row r="3157" spans="1:13" x14ac:dyDescent="0.25">
      <c r="A3157" s="9"/>
      <c r="H3157" s="9"/>
      <c r="J3157">
        <v>5</v>
      </c>
      <c r="K3157">
        <f ca="1">SIMULATION!$D$3*SIMULATION!$D$17/$H3152/(SIMULATION!$D$17-$I3152)*(((EXP(-$I3152*$J3157))/(1-EXP(-SIMULATION!$D$4*$I3152)))-(EXP(-SIMULATION!$D$17*$J3157)/(1-EXP(-SIMULATION!$D$4*SIMULATION!$D$17))))</f>
        <v>1.9524353745189416</v>
      </c>
      <c r="L3157">
        <v>0.54168490016912363</v>
      </c>
      <c r="M3157">
        <f t="shared" ca="1" si="49"/>
        <v>3.0100401354519</v>
      </c>
    </row>
    <row r="3158" spans="1:13" x14ac:dyDescent="0.25">
      <c r="A3158" s="9"/>
      <c r="H3158" s="9"/>
      <c r="J3158">
        <v>6</v>
      </c>
      <c r="K3158">
        <f ca="1">SIMULATION!$D$3*SIMULATION!$D$17/$H3152/(SIMULATION!$D$17-$I3152)*(((EXP(-$I3152*$J3158))/(1-EXP(-SIMULATION!$D$4*$I3152)))-(EXP(-SIMULATION!$D$17*$J3158)/(1-EXP(-SIMULATION!$D$4*SIMULATION!$D$17))))</f>
        <v>1.9448136995019014</v>
      </c>
      <c r="L3158">
        <v>-0.43288848797901641</v>
      </c>
      <c r="M3158">
        <f t="shared" ca="1" si="49"/>
        <v>1.102926237723646</v>
      </c>
    </row>
    <row r="3159" spans="1:13" x14ac:dyDescent="0.25">
      <c r="A3159" s="9"/>
      <c r="H3159" s="9"/>
      <c r="J3159">
        <v>7</v>
      </c>
      <c r="K3159">
        <f ca="1">SIMULATION!$D$3*SIMULATION!$D$17/$H3152/(SIMULATION!$D$17-$I3152)*(((EXP(-$I3152*$J3159))/(1-EXP(-SIMULATION!$D$4*$I3152)))-(EXP(-SIMULATION!$D$17*$J3159)/(1-EXP(-SIMULATION!$D$4*SIMULATION!$D$17))))</f>
        <v>1.925501750796075</v>
      </c>
      <c r="L3159">
        <v>-0.41533397217752049</v>
      </c>
      <c r="M3159">
        <f t="shared" ca="1" si="49"/>
        <v>1.1257754602031711</v>
      </c>
    </row>
    <row r="3160" spans="1:13" x14ac:dyDescent="0.25">
      <c r="A3160" s="9"/>
      <c r="H3160" s="9"/>
      <c r="J3160">
        <v>8</v>
      </c>
      <c r="K3160">
        <f ca="1">SIMULATION!$D$3*SIMULATION!$D$17/$H3152/(SIMULATION!$D$17-$I3152)*(((EXP(-$I3152*$J3160))/(1-EXP(-SIMULATION!$D$4*$I3152)))-(EXP(-SIMULATION!$D$17*$J3160)/(1-EXP(-SIMULATION!$D$4*SIMULATION!$D$17))))</f>
        <v>1.8989984882794191</v>
      </c>
      <c r="L3160">
        <v>-2.6346803424766602E-2</v>
      </c>
      <c r="M3160">
        <f t="shared" ca="1" si="49"/>
        <v>1.8489659484047922</v>
      </c>
    </row>
    <row r="3161" spans="1:13" x14ac:dyDescent="0.25">
      <c r="A3161" s="9"/>
      <c r="H3161" s="9"/>
      <c r="J3161">
        <v>9</v>
      </c>
      <c r="K3161">
        <f ca="1">SIMULATION!$D$3*SIMULATION!$D$17/$H3152/(SIMULATION!$D$17-$I3152)*(((EXP(-$I3152*$J3161))/(1-EXP(-SIMULATION!$D$4*$I3152)))-(EXP(-SIMULATION!$D$17*$J3161)/(1-EXP(-SIMULATION!$D$4*SIMULATION!$D$17))))</f>
        <v>1.868180712649288</v>
      </c>
      <c r="L3161">
        <v>-3.242182139019395E-2</v>
      </c>
      <c r="M3161">
        <f t="shared" ca="1" si="49"/>
        <v>1.8076108912591675</v>
      </c>
    </row>
    <row r="3162" spans="1:13" x14ac:dyDescent="0.25">
      <c r="A3162" s="9"/>
      <c r="H3162" s="9"/>
      <c r="J3162">
        <v>10</v>
      </c>
      <c r="K3162">
        <f ca="1">SIMULATION!$D$3*SIMULATION!$D$17/$H3152/(SIMULATION!$D$17-$I3152)*(((EXP(-$I3152*$J3162))/(1-EXP(-SIMULATION!$D$4*$I3152)))-(EXP(-SIMULATION!$D$17*$J3162)/(1-EXP(-SIMULATION!$D$4*SIMULATION!$D$17))))</f>
        <v>1.8348858354539803</v>
      </c>
      <c r="L3162">
        <v>9.0537101051603189E-2</v>
      </c>
      <c r="M3162">
        <f t="shared" ca="1" si="49"/>
        <v>2.0010110797566325</v>
      </c>
    </row>
    <row r="3163" spans="1:13" x14ac:dyDescent="0.25">
      <c r="A3163" s="9"/>
      <c r="H3163" s="9"/>
      <c r="J3163">
        <v>11</v>
      </c>
      <c r="K3163">
        <f ca="1">SIMULATION!$D$3*SIMULATION!$D$17/$H3152/(SIMULATION!$D$17-$I3152)*(((EXP(-$I3152*$J3163))/(1-EXP(-SIMULATION!$D$4*$I3152)))-(EXP(-SIMULATION!$D$17*$J3163)/(1-EXP(-SIMULATION!$D$4*SIMULATION!$D$17))))</f>
        <v>1.8002853295757746</v>
      </c>
      <c r="L3163">
        <v>6.3716290090456804E-2</v>
      </c>
      <c r="M3163">
        <f t="shared" ca="1" si="49"/>
        <v>1.9149928318806184</v>
      </c>
    </row>
    <row r="3164" spans="1:13" x14ac:dyDescent="0.25">
      <c r="A3164" s="9"/>
      <c r="H3164" s="9"/>
      <c r="J3164">
        <v>12</v>
      </c>
      <c r="K3164">
        <f ca="1">SIMULATION!$D$3*SIMULATION!$D$17/$H3152/(SIMULATION!$D$17-$I3152)*(((EXP(-$I3152*$J3164))/(1-EXP(-SIMULATION!$D$4*$I3152)))-(EXP(-SIMULATION!$D$17*$J3164)/(1-EXP(-SIMULATION!$D$4*SIMULATION!$D$17))))</f>
        <v>1.7651240427219896</v>
      </c>
      <c r="L3164">
        <v>-5.3811357508782777E-2</v>
      </c>
      <c r="M3164">
        <f t="shared" ca="1" si="49"/>
        <v>1.6701403218117288</v>
      </c>
    </row>
    <row r="3165" spans="1:13" x14ac:dyDescent="0.25">
      <c r="A3165" s="9"/>
      <c r="H3165" s="9"/>
      <c r="J3165">
        <v>13</v>
      </c>
      <c r="K3165">
        <f ca="1">SIMULATION!$D$3*SIMULATION!$D$17/$H3152/(SIMULATION!$D$17-$I3152)*(((EXP(-$I3152*$J3165))/(1-EXP(-SIMULATION!$D$4*$I3152)))-(EXP(-SIMULATION!$D$17*$J3165)/(1-EXP(-SIMULATION!$D$4*SIMULATION!$D$17))))</f>
        <v>1.729873552730288</v>
      </c>
      <c r="L3165">
        <v>-0.22308132388798732</v>
      </c>
      <c r="M3165">
        <f t="shared" ca="1" si="49"/>
        <v>1.3439710704283994</v>
      </c>
    </row>
    <row r="3166" spans="1:13" x14ac:dyDescent="0.25">
      <c r="A3166" s="9"/>
      <c r="H3166" s="9"/>
      <c r="J3166">
        <v>14</v>
      </c>
      <c r="K3166">
        <f ca="1">SIMULATION!$D$3*SIMULATION!$D$17/$H3152/(SIMULATION!$D$17-$I3152)*(((EXP(-$I3152*$J3166))/(1-EXP(-SIMULATION!$D$4*$I3152)))-(EXP(-SIMULATION!$D$17*$J3166)/(1-EXP(-SIMULATION!$D$4*SIMULATION!$D$17))))</f>
        <v>1.694830438835673</v>
      </c>
      <c r="L3166">
        <v>0.14225914439254256</v>
      </c>
      <c r="M3166">
        <f t="shared" ca="1" si="49"/>
        <v>1.9359355669548732</v>
      </c>
    </row>
    <row r="3167" spans="1:13" x14ac:dyDescent="0.25">
      <c r="A3167" s="9"/>
      <c r="H3167" s="9"/>
      <c r="J3167">
        <v>15</v>
      </c>
      <c r="K3167">
        <f ca="1">SIMULATION!$D$3*SIMULATION!$D$17/$H3152/(SIMULATION!$D$17-$I3152)*(((EXP(-$I3152*$J3167))/(1-EXP(-SIMULATION!$D$4*$I3152)))-(EXP(-SIMULATION!$D$17*$J3167)/(1-EXP(-SIMULATION!$D$4*SIMULATION!$D$17))))</f>
        <v>1.6601792538012556</v>
      </c>
      <c r="L3167">
        <v>8.9739118731854833E-2</v>
      </c>
      <c r="M3167">
        <f t="shared" ca="1" si="49"/>
        <v>1.8091622769742886</v>
      </c>
    </row>
    <row r="3168" spans="1:13" x14ac:dyDescent="0.25">
      <c r="A3168" s="9"/>
      <c r="H3168" s="9"/>
      <c r="J3168">
        <v>16</v>
      </c>
      <c r="K3168">
        <f ca="1">SIMULATION!$D$3*SIMULATION!$D$17/$H3152/(SIMULATION!$D$17-$I3152)*(((EXP(-$I3152*$J3168))/(1-EXP(-SIMULATION!$D$4*$I3152)))-(EXP(-SIMULATION!$D$17*$J3168)/(1-EXP(-SIMULATION!$D$4*SIMULATION!$D$17))))</f>
        <v>1.6260328755572497</v>
      </c>
      <c r="L3168">
        <v>0.27349440327211577</v>
      </c>
      <c r="M3168">
        <f t="shared" ca="1" si="49"/>
        <v>2.0707437665586221</v>
      </c>
    </row>
    <row r="3169" spans="1:13" x14ac:dyDescent="0.25">
      <c r="A3169" s="9"/>
      <c r="H3169" s="9"/>
      <c r="J3169">
        <v>17</v>
      </c>
      <c r="K3169">
        <f ca="1">SIMULATION!$D$3*SIMULATION!$D$17/$H3152/(SIMULATION!$D$17-$I3152)*(((EXP(-$I3152*$J3169))/(1-EXP(-SIMULATION!$D$4*$I3152)))-(EXP(-SIMULATION!$D$17*$J3169)/(1-EXP(-SIMULATION!$D$4*SIMULATION!$D$17))))</f>
        <v>1.5924583631302636</v>
      </c>
      <c r="L3169">
        <v>9.2434722173602366E-2</v>
      </c>
      <c r="M3169">
        <f t="shared" ca="1" si="49"/>
        <v>1.7396568094992391</v>
      </c>
    </row>
    <row r="3170" spans="1:13" x14ac:dyDescent="0.25">
      <c r="A3170" s="9"/>
      <c r="H3170" s="9"/>
      <c r="J3170">
        <v>18</v>
      </c>
      <c r="K3170">
        <f ca="1">SIMULATION!$D$3*SIMULATION!$D$17/$H3152/(SIMULATION!$D$17-$I3152)*(((EXP(-$I3152*$J3170))/(1-EXP(-SIMULATION!$D$4*$I3152)))-(EXP(-SIMULATION!$D$17*$J3170)/(1-EXP(-SIMULATION!$D$4*SIMULATION!$D$17))))</f>
        <v>1.5594935234194354</v>
      </c>
      <c r="L3170">
        <v>0.11447270199266202</v>
      </c>
      <c r="M3170">
        <f t="shared" ca="1" si="49"/>
        <v>1.7380129607853148</v>
      </c>
    </row>
    <row r="3171" spans="1:13" x14ac:dyDescent="0.25">
      <c r="A3171" s="9"/>
      <c r="H3171" s="9"/>
      <c r="J3171">
        <v>19</v>
      </c>
      <c r="K3171">
        <f ca="1">SIMULATION!$D$3*SIMULATION!$D$17/$H3152/(SIMULATION!$D$17-$I3152)*(((EXP(-$I3152*$J3171))/(1-EXP(-SIMULATION!$D$4*$I3152)))-(EXP(-SIMULATION!$D$17*$J3171)/(1-EXP(-SIMULATION!$D$4*SIMULATION!$D$17))))</f>
        <v>1.5271575253062066</v>
      </c>
      <c r="L3171">
        <v>-0.14946686744013435</v>
      </c>
      <c r="M3171">
        <f t="shared" ca="1" si="49"/>
        <v>1.2988980739110603</v>
      </c>
    </row>
    <row r="3172" spans="1:13" x14ac:dyDescent="0.25">
      <c r="A3172" s="9"/>
      <c r="H3172" s="9"/>
      <c r="J3172">
        <v>20</v>
      </c>
      <c r="K3172">
        <f ca="1">SIMULATION!$D$3*SIMULATION!$D$17/$H3152/(SIMULATION!$D$17-$I3152)*(((EXP(-$I3152*$J3172))/(1-EXP(-SIMULATION!$D$4*$I3152)))-(EXP(-SIMULATION!$D$17*$J3172)/(1-EXP(-SIMULATION!$D$4*SIMULATION!$D$17))))</f>
        <v>1.4954576991984587</v>
      </c>
      <c r="L3172">
        <v>-5.7297273706765066E-2</v>
      </c>
      <c r="M3172">
        <f t="shared" ca="1" si="49"/>
        <v>1.4097720500905955</v>
      </c>
    </row>
    <row r="3173" spans="1:13" x14ac:dyDescent="0.25">
      <c r="A3173" s="9"/>
      <c r="H3173" s="9"/>
      <c r="J3173">
        <v>21</v>
      </c>
      <c r="K3173">
        <f ca="1">SIMULATION!$D$3*SIMULATION!$D$17/$H3152/(SIMULATION!$D$17-$I3152)*(((EXP(-$I3152*$J3173))/(1-EXP(-SIMULATION!$D$4*$I3152)))-(EXP(-SIMULATION!$D$17*$J3173)/(1-EXP(-SIMULATION!$D$4*SIMULATION!$D$17))))</f>
        <v>1.4643938921548794</v>
      </c>
      <c r="L3173">
        <v>-5.7201064537042191E-2</v>
      </c>
      <c r="M3173">
        <f t="shared" ca="1" si="49"/>
        <v>1.3806290026220778</v>
      </c>
    </row>
    <row r="3174" spans="1:13" x14ac:dyDescent="0.25">
      <c r="A3174" s="9"/>
      <c r="H3174" s="9"/>
      <c r="J3174">
        <v>22</v>
      </c>
      <c r="K3174">
        <f ca="1">SIMULATION!$D$3*SIMULATION!$D$17/$H3152/(SIMULATION!$D$17-$I3152)*(((EXP(-$I3152*$J3174))/(1-EXP(-SIMULATION!$D$4*$I3152)))-(EXP(-SIMULATION!$D$17*$J3174)/(1-EXP(-SIMULATION!$D$4*SIMULATION!$D$17))))</f>
        <v>1.4339612566113207</v>
      </c>
      <c r="L3174">
        <v>0.63669058103752874</v>
      </c>
      <c r="M3174">
        <f t="shared" ca="1" si="49"/>
        <v>2.3469508822684872</v>
      </c>
    </row>
    <row r="3175" spans="1:13" x14ac:dyDescent="0.25">
      <c r="A3175" s="9"/>
      <c r="H3175" s="9"/>
      <c r="J3175">
        <v>23</v>
      </c>
      <c r="K3175">
        <f ca="1">SIMULATION!$D$3*SIMULATION!$D$17/$H3152/(SIMULATION!$D$17-$I3152)*(((EXP(-$I3152*$J3175))/(1-EXP(-SIMULATION!$D$4*$I3152)))-(EXP(-SIMULATION!$D$17*$J3175)/(1-EXP(-SIMULATION!$D$4*SIMULATION!$D$17))))</f>
        <v>1.4041520353658614</v>
      </c>
      <c r="L3175">
        <v>-3.4044060247560943E-3</v>
      </c>
      <c r="M3175">
        <f t="shared" ca="1" si="49"/>
        <v>1.3993717317169883</v>
      </c>
    </row>
    <row r="3176" spans="1:13" x14ac:dyDescent="0.25">
      <c r="A3176" s="9"/>
      <c r="H3176" s="9"/>
      <c r="J3176">
        <v>24</v>
      </c>
      <c r="K3176">
        <f ca="1">SIMULATION!$D$3*SIMULATION!$D$17/$H3152/(SIMULATION!$D$17-$I3152)*(((EXP(-$I3152*$J3176))/(1-EXP(-SIMULATION!$D$4*$I3152)))-(EXP(-SIMULATION!$D$17*$J3176)/(1-EXP(-SIMULATION!$D$4*SIMULATION!$D$17))))</f>
        <v>1.3749567033857302</v>
      </c>
      <c r="L3176">
        <v>2.3585976132681355E-3</v>
      </c>
      <c r="M3176">
        <f t="shared" ca="1" si="49"/>
        <v>1.3781996729846826</v>
      </c>
    </row>
    <row r="3177" spans="1:13" x14ac:dyDescent="0.25">
      <c r="A3177" s="9">
        <v>128</v>
      </c>
      <c r="B3177" s="2">
        <f ca="1">NORMINV(RAND(),SIMULATION!D7,SIMULATION!D8)</f>
        <v>59.977722166479097</v>
      </c>
      <c r="C3177" s="2">
        <v>2</v>
      </c>
      <c r="D3177" s="2">
        <f ca="1">SIMULATION!$D$11*(1+(SIMULATION!$D$12*LN(1+$C3177)))*(1+(SIMULATION!$D$13*(($B3177/63.5)-1)))</f>
        <v>9.9764908112847035</v>
      </c>
      <c r="E3177" s="2">
        <v>1.7746324389200159E-2</v>
      </c>
      <c r="F3177" s="2">
        <f ca="1">D3177*(1+E3177)</f>
        <v>10.153536853487637</v>
      </c>
      <c r="G3177" s="2">
        <v>-0.498478543845637</v>
      </c>
      <c r="H3177" s="9">
        <f>SIMULATION!$D$15*EXP($G$3177)</f>
        <v>134.09915316779549</v>
      </c>
      <c r="I3177" s="2">
        <f ca="1">$F3177/$H3177</f>
        <v>7.5716636635152545E-2</v>
      </c>
      <c r="J3177">
        <v>0</v>
      </c>
      <c r="K3177">
        <f ca="1">SIMULATION!$D$3*SIMULATION!$D$17/$H3177/(SIMULATION!$D$17-$I3177)*(((EXP(-$I3177*$J3177))/(1-EXP(-SIMULATION!$D$4*$I3177)))-(EXP(-SIMULATION!$D$17*$J3177)/(1-EXP(-SIMULATION!$D$4*SIMULATION!$D$17))))</f>
        <v>0.95871763115519437</v>
      </c>
      <c r="L3177">
        <v>-0.11263359102619701</v>
      </c>
      <c r="M3177">
        <f t="shared" ca="1" si="49"/>
        <v>0.85073382157805588</v>
      </c>
    </row>
    <row r="3178" spans="1:13" x14ac:dyDescent="0.25">
      <c r="A3178" s="9"/>
      <c r="H3178" s="9"/>
      <c r="J3178">
        <v>1</v>
      </c>
      <c r="K3178">
        <f ca="1">SIMULATION!$D$3*SIMULATION!$D$17/$H3177/(SIMULATION!$D$17-$I3177)*(((EXP(-$I3177*$J3178))/(1-EXP(-SIMULATION!$D$4*$I3177)))-(EXP(-SIMULATION!$D$17*$J3178)/(1-EXP(-SIMULATION!$D$4*SIMULATION!$D$17))))</f>
        <v>2.3036209470816869</v>
      </c>
      <c r="L3178">
        <v>0.39881211528737781</v>
      </c>
      <c r="M3178">
        <f t="shared" ca="1" si="49"/>
        <v>3.2223328898076469</v>
      </c>
    </row>
    <row r="3179" spans="1:13" x14ac:dyDescent="0.25">
      <c r="A3179" s="9"/>
      <c r="H3179" s="9"/>
      <c r="J3179">
        <v>2</v>
      </c>
      <c r="K3179">
        <f ca="1">SIMULATION!$D$3*SIMULATION!$D$17/$H3177/(SIMULATION!$D$17-$I3177)*(((EXP(-$I3177*$J3179))/(1-EXP(-SIMULATION!$D$4*$I3177)))-(EXP(-SIMULATION!$D$17*$J3179)/(1-EXP(-SIMULATION!$D$4*SIMULATION!$D$17))))</f>
        <v>3.0422855180027359</v>
      </c>
      <c r="L3179">
        <v>0.24566435910851525</v>
      </c>
      <c r="M3179">
        <f t="shared" ca="1" si="49"/>
        <v>3.7896666400079955</v>
      </c>
    </row>
    <row r="3180" spans="1:13" x14ac:dyDescent="0.25">
      <c r="A3180" s="9"/>
      <c r="H3180" s="9"/>
      <c r="J3180">
        <v>3</v>
      </c>
      <c r="K3180">
        <f ca="1">SIMULATION!$D$3*SIMULATION!$D$17/$H3177/(SIMULATION!$D$17-$I3177)*(((EXP(-$I3177*$J3180))/(1-EXP(-SIMULATION!$D$4*$I3177)))-(EXP(-SIMULATION!$D$17*$J3180)/(1-EXP(-SIMULATION!$D$4*SIMULATION!$D$17))))</f>
        <v>3.4014401637040614</v>
      </c>
      <c r="L3180">
        <v>-6.0522436492643709E-2</v>
      </c>
      <c r="M3180">
        <f t="shared" ca="1" si="49"/>
        <v>3.195576717412755</v>
      </c>
    </row>
    <row r="3181" spans="1:13" x14ac:dyDescent="0.25">
      <c r="A3181" s="9"/>
      <c r="H3181" s="9"/>
      <c r="J3181">
        <v>4</v>
      </c>
      <c r="K3181">
        <f ca="1">SIMULATION!$D$3*SIMULATION!$D$17/$H3177/(SIMULATION!$D$17-$I3177)*(((EXP(-$I3177*$J3181))/(1-EXP(-SIMULATION!$D$4*$I3177)))-(EXP(-SIMULATION!$D$17*$J3181)/(1-EXP(-SIMULATION!$D$4*SIMULATION!$D$17))))</f>
        <v>3.5257231961178226</v>
      </c>
      <c r="L3181">
        <v>-0.17225934180240582</v>
      </c>
      <c r="M3181">
        <f t="shared" ca="1" si="49"/>
        <v>2.9183844389770917</v>
      </c>
    </row>
    <row r="3182" spans="1:13" x14ac:dyDescent="0.25">
      <c r="A3182" s="9"/>
      <c r="H3182" s="9"/>
      <c r="J3182">
        <v>5</v>
      </c>
      <c r="K3182">
        <f ca="1">SIMULATION!$D$3*SIMULATION!$D$17/$H3177/(SIMULATION!$D$17-$I3177)*(((EXP(-$I3177*$J3182))/(1-EXP(-SIMULATION!$D$4*$I3177)))-(EXP(-SIMULATION!$D$17*$J3182)/(1-EXP(-SIMULATION!$D$4*SIMULATION!$D$17))))</f>
        <v>3.5072151017006621</v>
      </c>
      <c r="L3182">
        <v>-4.0439626111871747E-2</v>
      </c>
      <c r="M3182">
        <f t="shared" ca="1" si="49"/>
        <v>3.3653846342939771</v>
      </c>
    </row>
    <row r="3183" spans="1:13" x14ac:dyDescent="0.25">
      <c r="A3183" s="9"/>
      <c r="H3183" s="9"/>
      <c r="J3183">
        <v>6</v>
      </c>
      <c r="K3183">
        <f ca="1">SIMULATION!$D$3*SIMULATION!$D$17/$H3177/(SIMULATION!$D$17-$I3177)*(((EXP(-$I3177*$J3183))/(1-EXP(-SIMULATION!$D$4*$I3177)))-(EXP(-SIMULATION!$D$17*$J3183)/(1-EXP(-SIMULATION!$D$4*SIMULATION!$D$17))))</f>
        <v>3.4043603181755056</v>
      </c>
      <c r="L3183">
        <v>0.10547467604482887</v>
      </c>
      <c r="M3183">
        <f t="shared" ca="1" si="49"/>
        <v>3.7634341198749373</v>
      </c>
    </row>
    <row r="3184" spans="1:13" x14ac:dyDescent="0.25">
      <c r="A3184" s="9"/>
      <c r="H3184" s="9"/>
      <c r="J3184">
        <v>7</v>
      </c>
      <c r="K3184">
        <f ca="1">SIMULATION!$D$3*SIMULATION!$D$17/$H3177/(SIMULATION!$D$17-$I3177)*(((EXP(-$I3177*$J3184))/(1-EXP(-SIMULATION!$D$4*$I3177)))-(EXP(-SIMULATION!$D$17*$J3184)/(1-EXP(-SIMULATION!$D$4*SIMULATION!$D$17))))</f>
        <v>3.2540895393398199</v>
      </c>
      <c r="L3184">
        <v>-0.63401628187729353</v>
      </c>
      <c r="M3184">
        <f t="shared" ca="1" si="49"/>
        <v>1.1909437887117924</v>
      </c>
    </row>
    <row r="3185" spans="1:13" x14ac:dyDescent="0.25">
      <c r="A3185" s="9"/>
      <c r="H3185" s="9"/>
      <c r="J3185">
        <v>8</v>
      </c>
      <c r="K3185">
        <f ca="1">SIMULATION!$D$3*SIMULATION!$D$17/$H3177/(SIMULATION!$D$17-$I3177)*(((EXP(-$I3177*$J3185))/(1-EXP(-SIMULATION!$D$4*$I3177)))-(EXP(-SIMULATION!$D$17*$J3185)/(1-EXP(-SIMULATION!$D$4*SIMULATION!$D$17))))</f>
        <v>3.079584988662349</v>
      </c>
      <c r="L3185">
        <v>-6.1431591671364097E-2</v>
      </c>
      <c r="M3185">
        <f t="shared" ca="1" si="49"/>
        <v>2.8904011811215811</v>
      </c>
    </row>
    <row r="3186" spans="1:13" x14ac:dyDescent="0.25">
      <c r="A3186" s="9"/>
      <c r="H3186" s="9"/>
      <c r="J3186">
        <v>9</v>
      </c>
      <c r="K3186">
        <f ca="1">SIMULATION!$D$3*SIMULATION!$D$17/$H3177/(SIMULATION!$D$17-$I3177)*(((EXP(-$I3177*$J3186))/(1-EXP(-SIMULATION!$D$4*$I3177)))-(EXP(-SIMULATION!$D$17*$J3186)/(1-EXP(-SIMULATION!$D$4*SIMULATION!$D$17))))</f>
        <v>2.8952538198052036</v>
      </c>
      <c r="L3186">
        <v>-4.3036096450784302E-2</v>
      </c>
      <c r="M3186">
        <f t="shared" ca="1" si="49"/>
        <v>2.7706533971665652</v>
      </c>
    </row>
    <row r="3187" spans="1:13" x14ac:dyDescent="0.25">
      <c r="A3187" s="9"/>
      <c r="H3187" s="9"/>
      <c r="J3187">
        <v>10</v>
      </c>
      <c r="K3187">
        <f ca="1">SIMULATION!$D$3*SIMULATION!$D$17/$H3177/(SIMULATION!$D$17-$I3177)*(((EXP(-$I3177*$J3187))/(1-EXP(-SIMULATION!$D$4*$I3177)))-(EXP(-SIMULATION!$D$17*$J3187)/(1-EXP(-SIMULATION!$D$4*SIMULATION!$D$17))))</f>
        <v>2.7099126194827514</v>
      </c>
      <c r="L3187">
        <v>7.602780934203561E-2</v>
      </c>
      <c r="M3187">
        <f t="shared" ca="1" si="49"/>
        <v>2.9159413394503626</v>
      </c>
    </row>
    <row r="3188" spans="1:13" x14ac:dyDescent="0.25">
      <c r="A3188" s="9"/>
      <c r="H3188" s="9"/>
      <c r="J3188">
        <v>11</v>
      </c>
      <c r="K3188">
        <f ca="1">SIMULATION!$D$3*SIMULATION!$D$17/$H3177/(SIMULATION!$D$17-$I3177)*(((EXP(-$I3177*$J3188))/(1-EXP(-SIMULATION!$D$4*$I3177)))-(EXP(-SIMULATION!$D$17*$J3188)/(1-EXP(-SIMULATION!$D$4*SIMULATION!$D$17))))</f>
        <v>2.5288257288915839</v>
      </c>
      <c r="L3188">
        <v>2.5132031989686426E-2</v>
      </c>
      <c r="M3188">
        <f t="shared" ca="1" si="49"/>
        <v>2.592380258006429</v>
      </c>
    </row>
    <row r="3189" spans="1:13" x14ac:dyDescent="0.25">
      <c r="A3189" s="9"/>
      <c r="H3189" s="9"/>
      <c r="J3189">
        <v>12</v>
      </c>
      <c r="K3189">
        <f ca="1">SIMULATION!$D$3*SIMULATION!$D$17/$H3177/(SIMULATION!$D$17-$I3177)*(((EXP(-$I3177*$J3189))/(1-EXP(-SIMULATION!$D$4*$I3177)))-(EXP(-SIMULATION!$D$17*$J3189)/(1-EXP(-SIMULATION!$D$4*SIMULATION!$D$17))))</f>
        <v>2.3550092381955179</v>
      </c>
      <c r="L3189">
        <v>0.31202992217714215</v>
      </c>
      <c r="M3189">
        <f t="shared" ca="1" si="49"/>
        <v>3.0898425875161162</v>
      </c>
    </row>
    <row r="3190" spans="1:13" x14ac:dyDescent="0.25">
      <c r="A3190" s="9"/>
      <c r="H3190" s="9"/>
      <c r="J3190">
        <v>13</v>
      </c>
      <c r="K3190">
        <f ca="1">SIMULATION!$D$3*SIMULATION!$D$17/$H3177/(SIMULATION!$D$17-$I3177)*(((EXP(-$I3177*$J3190))/(1-EXP(-SIMULATION!$D$4*$I3177)))-(EXP(-SIMULATION!$D$17*$J3190)/(1-EXP(-SIMULATION!$D$4*SIMULATION!$D$17))))</f>
        <v>2.1900645677332862</v>
      </c>
      <c r="L3190">
        <v>-0.23151160669608947</v>
      </c>
      <c r="M3190">
        <f t="shared" ca="1" si="49"/>
        <v>1.6830392008891764</v>
      </c>
    </row>
    <row r="3191" spans="1:13" x14ac:dyDescent="0.25">
      <c r="A3191" s="9"/>
      <c r="H3191" s="9"/>
      <c r="J3191">
        <v>14</v>
      </c>
      <c r="K3191">
        <f ca="1">SIMULATION!$D$3*SIMULATION!$D$17/$H3177/(SIMULATION!$D$17-$I3177)*(((EXP(-$I3177*$J3191))/(1-EXP(-SIMULATION!$D$4*$I3177)))-(EXP(-SIMULATION!$D$17*$J3191)/(1-EXP(-SIMULATION!$D$4*SIMULATION!$D$17))))</f>
        <v>2.0347107464750178</v>
      </c>
      <c r="L3191">
        <v>-0.28713726826894287</v>
      </c>
      <c r="M3191">
        <f t="shared" ca="1" si="49"/>
        <v>1.4504694610147197</v>
      </c>
    </row>
    <row r="3192" spans="1:13" x14ac:dyDescent="0.25">
      <c r="A3192" s="9"/>
      <c r="H3192" s="9"/>
      <c r="J3192">
        <v>15</v>
      </c>
      <c r="K3192">
        <f ca="1">SIMULATION!$D$3*SIMULATION!$D$17/$H3177/(SIMULATION!$D$17-$I3177)*(((EXP(-$I3177*$J3192))/(1-EXP(-SIMULATION!$D$4*$I3177)))-(EXP(-SIMULATION!$D$17*$J3192)/(1-EXP(-SIMULATION!$D$4*SIMULATION!$D$17))))</f>
        <v>1.8891237469564661</v>
      </c>
      <c r="L3192">
        <v>0.13207284233614594</v>
      </c>
      <c r="M3192">
        <f t="shared" ca="1" si="49"/>
        <v>2.1386256897417169</v>
      </c>
    </row>
    <row r="3193" spans="1:13" x14ac:dyDescent="0.25">
      <c r="A3193" s="9"/>
      <c r="H3193" s="9"/>
      <c r="J3193">
        <v>16</v>
      </c>
      <c r="K3193">
        <f ca="1">SIMULATION!$D$3*SIMULATION!$D$17/$H3177/(SIMULATION!$D$17-$I3177)*(((EXP(-$I3177*$J3193))/(1-EXP(-SIMULATION!$D$4*$I3177)))-(EXP(-SIMULATION!$D$17*$J3193)/(1-EXP(-SIMULATION!$D$4*SIMULATION!$D$17))))</f>
        <v>1.7531523058089342</v>
      </c>
      <c r="L3193">
        <v>-8.8246455075646102E-2</v>
      </c>
      <c r="M3193">
        <f t="shared" ca="1" si="49"/>
        <v>1.5984428296136006</v>
      </c>
    </row>
    <row r="3194" spans="1:13" x14ac:dyDescent="0.25">
      <c r="A3194" s="9"/>
      <c r="H3194" s="9"/>
      <c r="J3194">
        <v>17</v>
      </c>
      <c r="K3194">
        <f ca="1">SIMULATION!$D$3*SIMULATION!$D$17/$H3177/(SIMULATION!$D$17-$I3177)*(((EXP(-$I3177*$J3194))/(1-EXP(-SIMULATION!$D$4*$I3177)))-(EXP(-SIMULATION!$D$17*$J3194)/(1-EXP(-SIMULATION!$D$4*SIMULATION!$D$17))))</f>
        <v>1.6264547123796078</v>
      </c>
      <c r="L3194">
        <v>-0.35091437921827551</v>
      </c>
      <c r="M3194">
        <f t="shared" ca="1" si="49"/>
        <v>1.0557083666582789</v>
      </c>
    </row>
    <row r="3195" spans="1:13" x14ac:dyDescent="0.25">
      <c r="A3195" s="9"/>
      <c r="H3195" s="9"/>
      <c r="J3195">
        <v>18</v>
      </c>
      <c r="K3195">
        <f ca="1">SIMULATION!$D$3*SIMULATION!$D$17/$H3177/(SIMULATION!$D$17-$I3177)*(((EXP(-$I3177*$J3195))/(1-EXP(-SIMULATION!$D$4*$I3177)))-(EXP(-SIMULATION!$D$17*$J3195)/(1-EXP(-SIMULATION!$D$4*SIMULATION!$D$17))))</f>
        <v>1.5085850622184547</v>
      </c>
      <c r="L3195">
        <v>-2.4587409722633843E-2</v>
      </c>
      <c r="M3195">
        <f t="shared" ca="1" si="49"/>
        <v>1.4714928631922444</v>
      </c>
    </row>
    <row r="3196" spans="1:13" x14ac:dyDescent="0.25">
      <c r="A3196" s="9"/>
      <c r="H3196" s="9"/>
      <c r="J3196">
        <v>19</v>
      </c>
      <c r="K3196">
        <f ca="1">SIMULATION!$D$3*SIMULATION!$D$17/$H3177/(SIMULATION!$D$17-$I3177)*(((EXP(-$I3177*$J3196))/(1-EXP(-SIMULATION!$D$4*$I3177)))-(EXP(-SIMULATION!$D$17*$J3196)/(1-EXP(-SIMULATION!$D$4*SIMULATION!$D$17))))</f>
        <v>1.3990472288047548</v>
      </c>
      <c r="L3196">
        <v>0.40765584726026383</v>
      </c>
      <c r="M3196">
        <f t="shared" ca="1" si="49"/>
        <v>1.9693770122202814</v>
      </c>
    </row>
    <row r="3197" spans="1:13" x14ac:dyDescent="0.25">
      <c r="A3197" s="9"/>
      <c r="H3197" s="9"/>
      <c r="J3197">
        <v>20</v>
      </c>
      <c r="K3197">
        <f ca="1">SIMULATION!$D$3*SIMULATION!$D$17/$H3177/(SIMULATION!$D$17-$I3177)*(((EXP(-$I3177*$J3197))/(1-EXP(-SIMULATION!$D$4*$I3177)))-(EXP(-SIMULATION!$D$17*$J3197)/(1-EXP(-SIMULATION!$D$4*SIMULATION!$D$17))))</f>
        <v>1.2973282432522009</v>
      </c>
      <c r="L3197">
        <v>-0.14091614030570546</v>
      </c>
      <c r="M3197">
        <f t="shared" ca="1" si="49"/>
        <v>1.1145137545035193</v>
      </c>
    </row>
    <row r="3198" spans="1:13" x14ac:dyDescent="0.25">
      <c r="A3198" s="9"/>
      <c r="H3198" s="9"/>
      <c r="J3198">
        <v>21</v>
      </c>
      <c r="K3198">
        <f ca="1">SIMULATION!$D$3*SIMULATION!$D$17/$H3177/(SIMULATION!$D$17-$I3177)*(((EXP(-$I3177*$J3198))/(1-EXP(-SIMULATION!$D$4*$I3177)))-(EXP(-SIMULATION!$D$17*$J3198)/(1-EXP(-SIMULATION!$D$4*SIMULATION!$D$17))))</f>
        <v>1.2029185661397674</v>
      </c>
      <c r="L3198">
        <v>3.6999514281112748E-2</v>
      </c>
      <c r="M3198">
        <f t="shared" ca="1" si="49"/>
        <v>1.2474259688066716</v>
      </c>
    </row>
    <row r="3199" spans="1:13" x14ac:dyDescent="0.25">
      <c r="A3199" s="9"/>
      <c r="H3199" s="9"/>
      <c r="J3199">
        <v>22</v>
      </c>
      <c r="K3199">
        <f ca="1">SIMULATION!$D$3*SIMULATION!$D$17/$H3177/(SIMULATION!$D$17-$I3177)*(((EXP(-$I3177*$J3199))/(1-EXP(-SIMULATION!$D$4*$I3177)))-(EXP(-SIMULATION!$D$17*$J3199)/(1-EXP(-SIMULATION!$D$4*SIMULATION!$D$17))))</f>
        <v>1.1153240410750485</v>
      </c>
      <c r="L3199">
        <v>9.2322800104622349E-2</v>
      </c>
      <c r="M3199">
        <f t="shared" ca="1" si="49"/>
        <v>1.2182938795710998</v>
      </c>
    </row>
    <row r="3200" spans="1:13" x14ac:dyDescent="0.25">
      <c r="A3200" s="9"/>
      <c r="H3200" s="9"/>
      <c r="J3200">
        <v>23</v>
      </c>
      <c r="K3200">
        <f ca="1">SIMULATION!$D$3*SIMULATION!$D$17/$H3177/(SIMULATION!$D$17-$I3177)*(((EXP(-$I3177*$J3200))/(1-EXP(-SIMULATION!$D$4*$I3177)))-(EXP(-SIMULATION!$D$17*$J3200)/(1-EXP(-SIMULATION!$D$4*SIMULATION!$D$17))))</f>
        <v>1.0340725933376409</v>
      </c>
      <c r="L3200">
        <v>-0.33490933738009288</v>
      </c>
      <c r="M3200">
        <f t="shared" ca="1" si="49"/>
        <v>0.68775202630001731</v>
      </c>
    </row>
    <row r="3201" spans="1:13" x14ac:dyDescent="0.25">
      <c r="A3201" s="9"/>
      <c r="H3201" s="9"/>
      <c r="J3201">
        <v>24</v>
      </c>
      <c r="K3201">
        <f ca="1">SIMULATION!$D$3*SIMULATION!$D$17/$H3177/(SIMULATION!$D$17-$I3177)*(((EXP(-$I3177*$J3201))/(1-EXP(-SIMULATION!$D$4*$I3177)))-(EXP(-SIMULATION!$D$17*$J3201)/(1-EXP(-SIMULATION!$D$4*SIMULATION!$D$17))))</f>
        <v>0.9587176311551947</v>
      </c>
      <c r="L3201">
        <v>0.4958104494261481</v>
      </c>
      <c r="M3201">
        <f t="shared" ca="1" si="49"/>
        <v>1.434059850731024</v>
      </c>
    </row>
    <row r="3202" spans="1:13" x14ac:dyDescent="0.25">
      <c r="A3202" s="9">
        <v>129</v>
      </c>
      <c r="B3202" s="2">
        <f ca="1">NORMINV(RAND(),SIMULATION!D7,SIMULATION!D8)</f>
        <v>65.301225667789652</v>
      </c>
      <c r="C3202" s="2">
        <v>2</v>
      </c>
      <c r="D3202" s="2">
        <f ca="1">SIMULATION!$D$11*(1+(SIMULATION!$D$12*LN(1+$C3202)))*(1+(SIMULATION!$D$13*(($B3202/63.5)-1)))</f>
        <v>10.371823429295452</v>
      </c>
      <c r="E3202" s="2">
        <v>-0.28987618261020626</v>
      </c>
      <c r="F3202" s="2">
        <f ca="1">D3202*(1+E3202)</f>
        <v>7.3652788469041868</v>
      </c>
      <c r="G3202" s="2">
        <v>-0.10656767137744563</v>
      </c>
      <c r="H3202" s="9">
        <f>SIMULATION!$D$15*EXP($G$3202)</f>
        <v>198.44070652154775</v>
      </c>
      <c r="I3202" s="2">
        <f ca="1">$F3202/$H3202</f>
        <v>3.7115766094616406E-2</v>
      </c>
      <c r="J3202">
        <v>0</v>
      </c>
      <c r="K3202">
        <f ca="1">SIMULATION!$D$3*SIMULATION!$D$17/$H3202/(SIMULATION!$D$17-$I3202)*(((EXP(-$I3202*$J3202))/(1-EXP(-SIMULATION!$D$4*$I3202)))-(EXP(-SIMULATION!$D$17*$J3202)/(1-EXP(-SIMULATION!$D$4*SIMULATION!$D$17))))</f>
        <v>2.1041470059931235</v>
      </c>
      <c r="L3202">
        <v>-0.22036574668200415</v>
      </c>
      <c r="M3202">
        <f t="shared" ca="1" si="49"/>
        <v>1.6404650798887455</v>
      </c>
    </row>
    <row r="3203" spans="1:13" x14ac:dyDescent="0.25">
      <c r="A3203" s="9"/>
      <c r="H3203" s="9"/>
      <c r="J3203">
        <v>1</v>
      </c>
      <c r="K3203">
        <f ca="1">SIMULATION!$D$3*SIMULATION!$D$17/$H3202/(SIMULATION!$D$17-$I3202)*(((EXP(-$I3202*$J3203))/(1-EXP(-SIMULATION!$D$4*$I3202)))-(EXP(-SIMULATION!$D$17*$J3203)/(1-EXP(-SIMULATION!$D$4*SIMULATION!$D$17))))</f>
        <v>3.0034104998484703</v>
      </c>
      <c r="L3203">
        <v>0.70464472484732521</v>
      </c>
      <c r="M3203">
        <f t="shared" ref="M3203:M3266" ca="1" si="50">$K3203*(1+$L3203)</f>
        <v>5.1197478651177635</v>
      </c>
    </row>
    <row r="3204" spans="1:13" x14ac:dyDescent="0.25">
      <c r="A3204" s="9"/>
      <c r="H3204" s="9"/>
      <c r="J3204">
        <v>2</v>
      </c>
      <c r="K3204">
        <f ca="1">SIMULATION!$D$3*SIMULATION!$D$17/$H3202/(SIMULATION!$D$17-$I3202)*(((EXP(-$I3202*$J3204))/(1-EXP(-SIMULATION!$D$4*$I3202)))-(EXP(-SIMULATION!$D$17*$J3204)/(1-EXP(-SIMULATION!$D$4*SIMULATION!$D$17))))</f>
        <v>3.5193789562200113</v>
      </c>
      <c r="L3204">
        <v>-0.18222176538028381</v>
      </c>
      <c r="M3204">
        <f t="shared" ca="1" si="50"/>
        <v>2.8780715097753804</v>
      </c>
    </row>
    <row r="3205" spans="1:13" x14ac:dyDescent="0.25">
      <c r="A3205" s="9"/>
      <c r="H3205" s="9"/>
      <c r="J3205">
        <v>3</v>
      </c>
      <c r="K3205">
        <f ca="1">SIMULATION!$D$3*SIMULATION!$D$17/$H3202/(SIMULATION!$D$17-$I3202)*(((EXP(-$I3202*$J3205))/(1-EXP(-SIMULATION!$D$4*$I3202)))-(EXP(-SIMULATION!$D$17*$J3205)/(1-EXP(-SIMULATION!$D$4*SIMULATION!$D$17))))</f>
        <v>3.7919197552441712</v>
      </c>
      <c r="L3205">
        <v>-0.36996222260766942</v>
      </c>
      <c r="M3205">
        <f t="shared" ca="1" si="50"/>
        <v>2.389052694644108</v>
      </c>
    </row>
    <row r="3206" spans="1:13" x14ac:dyDescent="0.25">
      <c r="A3206" s="9"/>
      <c r="H3206" s="9"/>
      <c r="J3206">
        <v>4</v>
      </c>
      <c r="K3206">
        <f ca="1">SIMULATION!$D$3*SIMULATION!$D$17/$H3202/(SIMULATION!$D$17-$I3202)*(((EXP(-$I3202*$J3206))/(1-EXP(-SIMULATION!$D$4*$I3202)))-(EXP(-SIMULATION!$D$17*$J3206)/(1-EXP(-SIMULATION!$D$4*SIMULATION!$D$17))))</f>
        <v>3.91058325700258</v>
      </c>
      <c r="L3206">
        <v>-4.9385143841094145E-2</v>
      </c>
      <c r="M3206">
        <f t="shared" ca="1" si="50"/>
        <v>3.7174585403529332</v>
      </c>
    </row>
    <row r="3207" spans="1:13" x14ac:dyDescent="0.25">
      <c r="A3207" s="9"/>
      <c r="H3207" s="9"/>
      <c r="J3207">
        <v>5</v>
      </c>
      <c r="K3207">
        <f ca="1">SIMULATION!$D$3*SIMULATION!$D$17/$H3202/(SIMULATION!$D$17-$I3202)*(((EXP(-$I3202*$J3207))/(1-EXP(-SIMULATION!$D$4*$I3202)))-(EXP(-SIMULATION!$D$17*$J3207)/(1-EXP(-SIMULATION!$D$4*SIMULATION!$D$17))))</f>
        <v>3.9326783703758208</v>
      </c>
      <c r="L3207">
        <v>0.24385028450127311</v>
      </c>
      <c r="M3207">
        <f t="shared" ca="1" si="50"/>
        <v>4.891663109843968</v>
      </c>
    </row>
    <row r="3208" spans="1:13" x14ac:dyDescent="0.25">
      <c r="A3208" s="9"/>
      <c r="H3208" s="9"/>
      <c r="J3208">
        <v>6</v>
      </c>
      <c r="K3208">
        <f ca="1">SIMULATION!$D$3*SIMULATION!$D$17/$H3202/(SIMULATION!$D$17-$I3202)*(((EXP(-$I3202*$J3208))/(1-EXP(-SIMULATION!$D$4*$I3202)))-(EXP(-SIMULATION!$D$17*$J3208)/(1-EXP(-SIMULATION!$D$4*SIMULATION!$D$17))))</f>
        <v>3.8948557100950745</v>
      </c>
      <c r="L3208">
        <v>0.10514459219484136</v>
      </c>
      <c r="M3208">
        <f t="shared" ca="1" si="50"/>
        <v>4.3043787253907704</v>
      </c>
    </row>
    <row r="3209" spans="1:13" x14ac:dyDescent="0.25">
      <c r="A3209" s="9"/>
      <c r="H3209" s="9"/>
      <c r="J3209">
        <v>7</v>
      </c>
      <c r="K3209">
        <f ca="1">SIMULATION!$D$3*SIMULATION!$D$17/$H3202/(SIMULATION!$D$17-$I3202)*(((EXP(-$I3202*$J3209))/(1-EXP(-SIMULATION!$D$4*$I3202)))-(EXP(-SIMULATION!$D$17*$J3209)/(1-EXP(-SIMULATION!$D$4*SIMULATION!$D$17))))</f>
        <v>3.8205302625730839</v>
      </c>
      <c r="L3209">
        <v>8.3207640772247779E-2</v>
      </c>
      <c r="M3209">
        <f t="shared" ca="1" si="50"/>
        <v>4.1384275722207668</v>
      </c>
    </row>
    <row r="3210" spans="1:13" x14ac:dyDescent="0.25">
      <c r="A3210" s="9"/>
      <c r="H3210" s="9"/>
      <c r="J3210">
        <v>8</v>
      </c>
      <c r="K3210">
        <f ca="1">SIMULATION!$D$3*SIMULATION!$D$17/$H3202/(SIMULATION!$D$17-$I3202)*(((EXP(-$I3202*$J3210))/(1-EXP(-SIMULATION!$D$4*$I3202)))-(EXP(-SIMULATION!$D$17*$J3210)/(1-EXP(-SIMULATION!$D$4*SIMULATION!$D$17))))</f>
        <v>3.724637911691707</v>
      </c>
      <c r="L3210">
        <v>0.46870235611745542</v>
      </c>
      <c r="M3210">
        <f t="shared" ca="1" si="50"/>
        <v>5.470384476586009</v>
      </c>
    </row>
    <row r="3211" spans="1:13" x14ac:dyDescent="0.25">
      <c r="A3211" s="9"/>
      <c r="H3211" s="9"/>
      <c r="J3211">
        <v>9</v>
      </c>
      <c r="K3211">
        <f ca="1">SIMULATION!$D$3*SIMULATION!$D$17/$H3202/(SIMULATION!$D$17-$I3202)*(((EXP(-$I3202*$J3211))/(1-EXP(-SIMULATION!$D$4*$I3202)))-(EXP(-SIMULATION!$D$17*$J3211)/(1-EXP(-SIMULATION!$D$4*SIMULATION!$D$17))))</f>
        <v>3.6166834409214168</v>
      </c>
      <c r="L3211">
        <v>-0.29595054735059739</v>
      </c>
      <c r="M3211">
        <f t="shared" ca="1" si="50"/>
        <v>2.5463239969868812</v>
      </c>
    </row>
    <row r="3212" spans="1:13" x14ac:dyDescent="0.25">
      <c r="A3212" s="9"/>
      <c r="H3212" s="9"/>
      <c r="J3212">
        <v>10</v>
      </c>
      <c r="K3212">
        <f ca="1">SIMULATION!$D$3*SIMULATION!$D$17/$H3202/(SIMULATION!$D$17-$I3202)*(((EXP(-$I3202*$J3212))/(1-EXP(-SIMULATION!$D$4*$I3202)))-(EXP(-SIMULATION!$D$17*$J3212)/(1-EXP(-SIMULATION!$D$4*SIMULATION!$D$17))))</f>
        <v>3.5026936754622326</v>
      </c>
      <c r="L3212">
        <v>-0.25030799181819002</v>
      </c>
      <c r="M3212">
        <f t="shared" ca="1" si="50"/>
        <v>2.6259414556030061</v>
      </c>
    </row>
    <row r="3213" spans="1:13" x14ac:dyDescent="0.25">
      <c r="A3213" s="9"/>
      <c r="H3213" s="9"/>
      <c r="J3213">
        <v>11</v>
      </c>
      <c r="K3213">
        <f ca="1">SIMULATION!$D$3*SIMULATION!$D$17/$H3202/(SIMULATION!$D$17-$I3202)*(((EXP(-$I3202*$J3213))/(1-EXP(-SIMULATION!$D$4*$I3202)))-(EXP(-SIMULATION!$D$17*$J3213)/(1-EXP(-SIMULATION!$D$4*SIMULATION!$D$17))))</f>
        <v>3.386469014869399</v>
      </c>
      <c r="L3213">
        <v>0.1475158023811024</v>
      </c>
      <c r="M3213">
        <f t="shared" ca="1" si="50"/>
        <v>3.8860267088365994</v>
      </c>
    </row>
    <row r="3214" spans="1:13" x14ac:dyDescent="0.25">
      <c r="A3214" s="9"/>
      <c r="H3214" s="9"/>
      <c r="J3214">
        <v>12</v>
      </c>
      <c r="K3214">
        <f ca="1">SIMULATION!$D$3*SIMULATION!$D$17/$H3202/(SIMULATION!$D$17-$I3202)*(((EXP(-$I3202*$J3214))/(1-EXP(-SIMULATION!$D$4*$I3202)))-(EXP(-SIMULATION!$D$17*$J3214)/(1-EXP(-SIMULATION!$D$4*SIMULATION!$D$17))))</f>
        <v>3.2703853604856481</v>
      </c>
      <c r="L3214">
        <v>0.34646032156115403</v>
      </c>
      <c r="M3214">
        <f t="shared" ca="1" si="50"/>
        <v>4.4034441241083968</v>
      </c>
    </row>
    <row r="3215" spans="1:13" x14ac:dyDescent="0.25">
      <c r="A3215" s="9"/>
      <c r="H3215" s="9"/>
      <c r="J3215">
        <v>13</v>
      </c>
      <c r="K3215">
        <f ca="1">SIMULATION!$D$3*SIMULATION!$D$17/$H3202/(SIMULATION!$D$17-$I3202)*(((EXP(-$I3202*$J3215))/(1-EXP(-SIMULATION!$D$4*$I3202)))-(EXP(-SIMULATION!$D$17*$J3215)/(1-EXP(-SIMULATION!$D$4*SIMULATION!$D$17))))</f>
        <v>3.1559079280499591</v>
      </c>
      <c r="L3215">
        <v>0.59272385866509192</v>
      </c>
      <c r="M3215">
        <f t="shared" ca="1" si="50"/>
        <v>5.0264898527554855</v>
      </c>
    </row>
    <row r="3216" spans="1:13" x14ac:dyDescent="0.25">
      <c r="A3216" s="9"/>
      <c r="H3216" s="9"/>
      <c r="J3216">
        <v>14</v>
      </c>
      <c r="K3216">
        <f ca="1">SIMULATION!$D$3*SIMULATION!$D$17/$H3202/(SIMULATION!$D$17-$I3202)*(((EXP(-$I3202*$J3216))/(1-EXP(-SIMULATION!$D$4*$I3202)))-(EXP(-SIMULATION!$D$17*$J3216)/(1-EXP(-SIMULATION!$D$4*SIMULATION!$D$17))))</f>
        <v>3.0439204323193021</v>
      </c>
      <c r="L3216">
        <v>0.37509635215354875</v>
      </c>
      <c r="M3216">
        <f t="shared" ca="1" si="50"/>
        <v>4.1856838827279255</v>
      </c>
    </row>
    <row r="3217" spans="1:13" x14ac:dyDescent="0.25">
      <c r="A3217" s="9"/>
      <c r="H3217" s="9"/>
      <c r="J3217">
        <v>15</v>
      </c>
      <c r="K3217">
        <f ca="1">SIMULATION!$D$3*SIMULATION!$D$17/$H3202/(SIMULATION!$D$17-$I3202)*(((EXP(-$I3202*$J3217))/(1-EXP(-SIMULATION!$D$4*$I3202)))-(EXP(-SIMULATION!$D$17*$J3217)/(1-EXP(-SIMULATION!$D$4*SIMULATION!$D$17))))</f>
        <v>2.9349359604715901</v>
      </c>
      <c r="L3217">
        <v>0.56274692674540328</v>
      </c>
      <c r="M3217">
        <f t="shared" ca="1" si="50"/>
        <v>4.5865621524215454</v>
      </c>
    </row>
    <row r="3218" spans="1:13" x14ac:dyDescent="0.25">
      <c r="A3218" s="9"/>
      <c r="H3218" s="9"/>
      <c r="J3218">
        <v>16</v>
      </c>
      <c r="K3218">
        <f ca="1">SIMULATION!$D$3*SIMULATION!$D$17/$H3202/(SIMULATION!$D$17-$I3202)*(((EXP(-$I3202*$J3218))/(1-EXP(-SIMULATION!$D$4*$I3202)))-(EXP(-SIMULATION!$D$17*$J3218)/(1-EXP(-SIMULATION!$D$4*SIMULATION!$D$17))))</f>
        <v>2.8292320315800472</v>
      </c>
      <c r="L3218">
        <v>0.36749407809284967</v>
      </c>
      <c r="M3218">
        <f t="shared" ca="1" si="50"/>
        <v>3.8689580487363169</v>
      </c>
    </row>
    <row r="3219" spans="1:13" x14ac:dyDescent="0.25">
      <c r="A3219" s="9"/>
      <c r="H3219" s="9"/>
      <c r="J3219">
        <v>17</v>
      </c>
      <c r="K3219">
        <f ca="1">SIMULATION!$D$3*SIMULATION!$D$17/$H3202/(SIMULATION!$D$17-$I3202)*(((EXP(-$I3202*$J3219))/(1-EXP(-SIMULATION!$D$4*$I3202)))-(EXP(-SIMULATION!$D$17*$J3219)/(1-EXP(-SIMULATION!$D$4*SIMULATION!$D$17))))</f>
        <v>2.7269370753531539</v>
      </c>
      <c r="L3219">
        <v>0.12466813709315934</v>
      </c>
      <c r="M3219">
        <f t="shared" ca="1" si="50"/>
        <v>3.0668992405076998</v>
      </c>
    </row>
    <row r="3220" spans="1:13" x14ac:dyDescent="0.25">
      <c r="A3220" s="9"/>
      <c r="H3220" s="9"/>
      <c r="J3220">
        <v>18</v>
      </c>
      <c r="K3220">
        <f ca="1">SIMULATION!$D$3*SIMULATION!$D$17/$H3202/(SIMULATION!$D$17-$I3202)*(((EXP(-$I3202*$J3220))/(1-EXP(-SIMULATION!$D$4*$I3202)))-(EXP(-SIMULATION!$D$17*$J3220)/(1-EXP(-SIMULATION!$D$4*SIMULATION!$D$17))))</f>
        <v>2.6280857817347991</v>
      </c>
      <c r="L3220">
        <v>0.35838783532124108</v>
      </c>
      <c r="M3220">
        <f t="shared" ca="1" si="50"/>
        <v>3.5699597560892653</v>
      </c>
    </row>
    <row r="3221" spans="1:13" x14ac:dyDescent="0.25">
      <c r="A3221" s="9"/>
      <c r="H3221" s="9"/>
      <c r="J3221">
        <v>19</v>
      </c>
      <c r="K3221">
        <f ca="1">SIMULATION!$D$3*SIMULATION!$D$17/$H3202/(SIMULATION!$D$17-$I3202)*(((EXP(-$I3202*$J3221))/(1-EXP(-SIMULATION!$D$4*$I3202)))-(EXP(-SIMULATION!$D$17*$J3221)/(1-EXP(-SIMULATION!$D$4*SIMULATION!$D$17))))</f>
        <v>2.532654504676326</v>
      </c>
      <c r="L3221">
        <v>-0.3928205055584042</v>
      </c>
      <c r="M3221">
        <f t="shared" ca="1" si="50"/>
        <v>1.5377758817446019</v>
      </c>
    </row>
    <row r="3222" spans="1:13" x14ac:dyDescent="0.25">
      <c r="A3222" s="9"/>
      <c r="H3222" s="9"/>
      <c r="J3222">
        <v>20</v>
      </c>
      <c r="K3222">
        <f ca="1">SIMULATION!$D$3*SIMULATION!$D$17/$H3202/(SIMULATION!$D$17-$I3202)*(((EXP(-$I3202*$J3222))/(1-EXP(-SIMULATION!$D$4*$I3202)))-(EXP(-SIMULATION!$D$17*$J3222)/(1-EXP(-SIMULATION!$D$4*SIMULATION!$D$17))))</f>
        <v>2.4405838865277136</v>
      </c>
      <c r="L3222">
        <v>0.11612509432149594</v>
      </c>
      <c r="M3222">
        <f t="shared" ca="1" si="50"/>
        <v>2.7239969205502677</v>
      </c>
    </row>
    <row r="3223" spans="1:13" x14ac:dyDescent="0.25">
      <c r="A3223" s="9"/>
      <c r="H3223" s="9"/>
      <c r="J3223">
        <v>21</v>
      </c>
      <c r="K3223">
        <f ca="1">SIMULATION!$D$3*SIMULATION!$D$17/$H3202/(SIMULATION!$D$17-$I3202)*(((EXP(-$I3202*$J3223))/(1-EXP(-SIMULATION!$D$4*$I3202)))-(EXP(-SIMULATION!$D$17*$J3223)/(1-EXP(-SIMULATION!$D$4*SIMULATION!$D$17))))</f>
        <v>2.3517932953941929</v>
      </c>
      <c r="L3223">
        <v>1.3719362999137927E-2</v>
      </c>
      <c r="M3223">
        <f t="shared" ca="1" si="50"/>
        <v>2.3840584013126445</v>
      </c>
    </row>
    <row r="3224" spans="1:13" x14ac:dyDescent="0.25">
      <c r="A3224" s="9"/>
      <c r="H3224" s="9"/>
      <c r="J3224">
        <v>22</v>
      </c>
      <c r="K3224">
        <f ca="1">SIMULATION!$D$3*SIMULATION!$D$17/$H3202/(SIMULATION!$D$17-$I3202)*(((EXP(-$I3202*$J3224))/(1-EXP(-SIMULATION!$D$4*$I3202)))-(EXP(-SIMULATION!$D$17*$J3224)/(1-EXP(-SIMULATION!$D$4*SIMULATION!$D$17))))</f>
        <v>2.2661900182613586</v>
      </c>
      <c r="L3224">
        <v>-0.1513859555393505</v>
      </c>
      <c r="M3224">
        <f t="shared" ca="1" si="50"/>
        <v>1.9231206769131246</v>
      </c>
    </row>
    <row r="3225" spans="1:13" x14ac:dyDescent="0.25">
      <c r="A3225" s="9"/>
      <c r="H3225" s="9"/>
      <c r="J3225">
        <v>23</v>
      </c>
      <c r="K3225">
        <f ca="1">SIMULATION!$D$3*SIMULATION!$D$17/$H3202/(SIMULATION!$D$17-$I3202)*(((EXP(-$I3202*$J3225))/(1-EXP(-SIMULATION!$D$4*$I3202)))-(EXP(-SIMULATION!$D$17*$J3225)/(1-EXP(-SIMULATION!$D$4*SIMULATION!$D$17))))</f>
        <v>2.1836750956276005</v>
      </c>
      <c r="L3225">
        <v>-7.6550643526066831E-2</v>
      </c>
      <c r="M3225">
        <f t="shared" ca="1" si="50"/>
        <v>2.0165133618054623</v>
      </c>
    </row>
    <row r="3226" spans="1:13" x14ac:dyDescent="0.25">
      <c r="A3226" s="9"/>
      <c r="H3226" s="9"/>
      <c r="J3226">
        <v>24</v>
      </c>
      <c r="K3226">
        <f ca="1">SIMULATION!$D$3*SIMULATION!$D$17/$H3202/(SIMULATION!$D$17-$I3202)*(((EXP(-$I3202*$J3226))/(1-EXP(-SIMULATION!$D$4*$I3202)))-(EXP(-SIMULATION!$D$17*$J3226)/(1-EXP(-SIMULATION!$D$4*SIMULATION!$D$17))))</f>
        <v>2.1041470059931235</v>
      </c>
      <c r="L3226">
        <v>2.7103429349261784E-2</v>
      </c>
      <c r="M3226">
        <f t="shared" ca="1" si="50"/>
        <v>2.1611766057105188</v>
      </c>
    </row>
    <row r="3227" spans="1:13" x14ac:dyDescent="0.25">
      <c r="A3227" s="9">
        <v>130</v>
      </c>
      <c r="B3227" s="2">
        <f ca="1">NORMINV(RAND(),SIMULATION!D7,SIMULATION!D8)</f>
        <v>57.922417400666099</v>
      </c>
      <c r="C3227" s="2">
        <v>2</v>
      </c>
      <c r="D3227" s="2">
        <f ca="1">SIMULATION!$D$11*(1+(SIMULATION!$D$12*LN(1+$C3227)))*(1+(SIMULATION!$D$13*(($B3227/63.5)-1)))</f>
        <v>9.8238603088949148</v>
      </c>
      <c r="E3227" s="2">
        <v>8.3398257833667069E-2</v>
      </c>
      <c r="F3227" s="2">
        <f ca="1">D3227*(1+E3227)</f>
        <v>10.643153143858061</v>
      </c>
      <c r="G3227" s="2">
        <v>-0.59498975540758725</v>
      </c>
      <c r="H3227" s="9">
        <f>SIMULATION!$D$15*EXP($G$3227)</f>
        <v>121.76199318632065</v>
      </c>
      <c r="I3227" s="2">
        <f ca="1">$F3227/$H3227</f>
        <v>8.7409485220662164E-2</v>
      </c>
      <c r="J3227">
        <v>0</v>
      </c>
      <c r="K3227">
        <f ca="1">SIMULATION!$D$3*SIMULATION!$D$17/$H3227/(SIMULATION!$D$17-$I3227)*(((EXP(-$I3227*$J3227))/(1-EXP(-SIMULATION!$D$4*$I3227)))-(EXP(-SIMULATION!$D$17*$J3227)/(1-EXP(-SIMULATION!$D$4*SIMULATION!$D$17))))</f>
        <v>0.78621568563811584</v>
      </c>
      <c r="L3227">
        <v>0.1383583345518446</v>
      </c>
      <c r="M3227">
        <f t="shared" ca="1" si="50"/>
        <v>0.8949951785015422</v>
      </c>
    </row>
    <row r="3228" spans="1:13" x14ac:dyDescent="0.25">
      <c r="A3228" s="9"/>
      <c r="H3228" s="9"/>
      <c r="J3228">
        <v>1</v>
      </c>
      <c r="K3228">
        <f ca="1">SIMULATION!$D$3*SIMULATION!$D$17/$H3227/(SIMULATION!$D$17-$I3227)*(((EXP(-$I3227*$J3228))/(1-EXP(-SIMULATION!$D$4*$I3227)))-(EXP(-SIMULATION!$D$17*$J3228)/(1-EXP(-SIMULATION!$D$4*SIMULATION!$D$17))))</f>
        <v>2.2689462316875519</v>
      </c>
      <c r="L3228">
        <v>8.7201694687661369E-2</v>
      </c>
      <c r="M3228">
        <f t="shared" ca="1" si="50"/>
        <v>2.4668021882458899</v>
      </c>
    </row>
    <row r="3229" spans="1:13" x14ac:dyDescent="0.25">
      <c r="A3229" s="9"/>
      <c r="H3229" s="9"/>
      <c r="J3229">
        <v>2</v>
      </c>
      <c r="K3229">
        <f ca="1">SIMULATION!$D$3*SIMULATION!$D$17/$H3227/(SIMULATION!$D$17-$I3227)*(((EXP(-$I3227*$J3229))/(1-EXP(-SIMULATION!$D$4*$I3227)))-(EXP(-SIMULATION!$D$17*$J3229)/(1-EXP(-SIMULATION!$D$4*SIMULATION!$D$17))))</f>
        <v>3.0713785943202541</v>
      </c>
      <c r="L3229">
        <v>-0.36506714976058363</v>
      </c>
      <c r="M3229">
        <f t="shared" ca="1" si="50"/>
        <v>1.950119165056091</v>
      </c>
    </row>
    <row r="3230" spans="1:13" x14ac:dyDescent="0.25">
      <c r="A3230" s="9"/>
      <c r="H3230" s="9"/>
      <c r="J3230">
        <v>3</v>
      </c>
      <c r="K3230">
        <f ca="1">SIMULATION!$D$3*SIMULATION!$D$17/$H3227/(SIMULATION!$D$17-$I3227)*(((EXP(-$I3227*$J3230))/(1-EXP(-SIMULATION!$D$4*$I3227)))-(EXP(-SIMULATION!$D$17*$J3230)/(1-EXP(-SIMULATION!$D$4*SIMULATION!$D$17))))</f>
        <v>3.4502247166956304</v>
      </c>
      <c r="L3230">
        <v>5.6878833474734894E-2</v>
      </c>
      <c r="M3230">
        <f t="shared" ca="1" si="50"/>
        <v>3.6464694738069756</v>
      </c>
    </row>
    <row r="3231" spans="1:13" x14ac:dyDescent="0.25">
      <c r="A3231" s="9"/>
      <c r="H3231" s="9"/>
      <c r="J3231">
        <v>4</v>
      </c>
      <c r="K3231">
        <f ca="1">SIMULATION!$D$3*SIMULATION!$D$17/$H3227/(SIMULATION!$D$17-$I3227)*(((EXP(-$I3227*$J3231))/(1-EXP(-SIMULATION!$D$4*$I3227)))-(EXP(-SIMULATION!$D$17*$J3231)/(1-EXP(-SIMULATION!$D$4*SIMULATION!$D$17))))</f>
        <v>3.5689568864321699</v>
      </c>
      <c r="L3231">
        <v>-9.2620537778807993E-2</v>
      </c>
      <c r="M3231">
        <f t="shared" ca="1" si="50"/>
        <v>3.2383981803014423</v>
      </c>
    </row>
    <row r="3232" spans="1:13" x14ac:dyDescent="0.25">
      <c r="A3232" s="9"/>
      <c r="H3232" s="9"/>
      <c r="J3232">
        <v>5</v>
      </c>
      <c r="K3232">
        <f ca="1">SIMULATION!$D$3*SIMULATION!$D$17/$H3227/(SIMULATION!$D$17-$I3227)*(((EXP(-$I3227*$J3232))/(1-EXP(-SIMULATION!$D$4*$I3227)))-(EXP(-SIMULATION!$D$17*$J3232)/(1-EXP(-SIMULATION!$D$4*SIMULATION!$D$17))))</f>
        <v>3.5313837804621433</v>
      </c>
      <c r="L3232">
        <v>-4.5967911238876842E-2</v>
      </c>
      <c r="M3232">
        <f t="shared" ca="1" si="50"/>
        <v>3.3690534442914499</v>
      </c>
    </row>
    <row r="3233" spans="1:13" x14ac:dyDescent="0.25">
      <c r="A3233" s="9"/>
      <c r="H3233" s="9"/>
      <c r="J3233">
        <v>6</v>
      </c>
      <c r="K3233">
        <f ca="1">SIMULATION!$D$3*SIMULATION!$D$17/$H3227/(SIMULATION!$D$17-$I3227)*(((EXP(-$I3227*$J3233))/(1-EXP(-SIMULATION!$D$4*$I3227)))-(EXP(-SIMULATION!$D$17*$J3233)/(1-EXP(-SIMULATION!$D$4*SIMULATION!$D$17))))</f>
        <v>3.4031595593892261</v>
      </c>
      <c r="L3233">
        <v>-7.0197589362442345E-2</v>
      </c>
      <c r="M3233">
        <f t="shared" ca="1" si="50"/>
        <v>3.1642659621043507</v>
      </c>
    </row>
    <row r="3234" spans="1:13" x14ac:dyDescent="0.25">
      <c r="A3234" s="9"/>
      <c r="H3234" s="9"/>
      <c r="J3234">
        <v>7</v>
      </c>
      <c r="K3234">
        <f ca="1">SIMULATION!$D$3*SIMULATION!$D$17/$H3227/(SIMULATION!$D$17-$I3227)*(((EXP(-$I3227*$J3234))/(1-EXP(-SIMULATION!$D$4*$I3227)))-(EXP(-SIMULATION!$D$17*$J3234)/(1-EXP(-SIMULATION!$D$4*SIMULATION!$D$17))))</f>
        <v>3.2255607738651011</v>
      </c>
      <c r="L3234">
        <v>0.14803105068863542</v>
      </c>
      <c r="M3234">
        <f t="shared" ca="1" si="50"/>
        <v>3.7030439242804003</v>
      </c>
    </row>
    <row r="3235" spans="1:13" x14ac:dyDescent="0.25">
      <c r="A3235" s="9"/>
      <c r="H3235" s="9"/>
      <c r="J3235">
        <v>8</v>
      </c>
      <c r="K3235">
        <f ca="1">SIMULATION!$D$3*SIMULATION!$D$17/$H3227/(SIMULATION!$D$17-$I3227)*(((EXP(-$I3227*$J3235))/(1-EXP(-SIMULATION!$D$4*$I3227)))-(EXP(-SIMULATION!$D$17*$J3235)/(1-EXP(-SIMULATION!$D$4*SIMULATION!$D$17))))</f>
        <v>3.0243088532451914</v>
      </c>
      <c r="L3235">
        <v>-0.32276531739158842</v>
      </c>
      <c r="M3235">
        <f t="shared" ca="1" si="50"/>
        <v>2.0481668463373164</v>
      </c>
    </row>
    <row r="3236" spans="1:13" x14ac:dyDescent="0.25">
      <c r="A3236" s="9"/>
      <c r="H3236" s="9"/>
      <c r="J3236">
        <v>9</v>
      </c>
      <c r="K3236">
        <f ca="1">SIMULATION!$D$3*SIMULATION!$D$17/$H3227/(SIMULATION!$D$17-$I3227)*(((EXP(-$I3227*$J3236))/(1-EXP(-SIMULATION!$D$4*$I3227)))-(EXP(-SIMULATION!$D$17*$J3236)/(1-EXP(-SIMULATION!$D$4*SIMULATION!$D$17))))</f>
        <v>2.8152181925995454</v>
      </c>
      <c r="L3236">
        <v>-0.41583427025605119</v>
      </c>
      <c r="M3236">
        <f t="shared" ca="1" si="50"/>
        <v>1.6445539898683543</v>
      </c>
    </row>
    <row r="3237" spans="1:13" x14ac:dyDescent="0.25">
      <c r="A3237" s="9"/>
      <c r="H3237" s="9"/>
      <c r="J3237">
        <v>10</v>
      </c>
      <c r="K3237">
        <f ca="1">SIMULATION!$D$3*SIMULATION!$D$17/$H3227/(SIMULATION!$D$17-$I3227)*(((EXP(-$I3227*$J3237))/(1-EXP(-SIMULATION!$D$4*$I3227)))-(EXP(-SIMULATION!$D$17*$J3237)/(1-EXP(-SIMULATION!$D$4*SIMULATION!$D$17))))</f>
        <v>2.6078104729475329</v>
      </c>
      <c r="L3237">
        <v>-0.37449945518409722</v>
      </c>
      <c r="M3237">
        <f t="shared" ca="1" si="50"/>
        <v>1.6311868716052988</v>
      </c>
    </row>
    <row r="3238" spans="1:13" x14ac:dyDescent="0.25">
      <c r="A3238" s="9"/>
      <c r="H3238" s="9"/>
      <c r="J3238">
        <v>11</v>
      </c>
      <c r="K3238">
        <f ca="1">SIMULATION!$D$3*SIMULATION!$D$17/$H3227/(SIMULATION!$D$17-$I3227)*(((EXP(-$I3227*$J3238))/(1-EXP(-SIMULATION!$D$4*$I3227)))-(EXP(-SIMULATION!$D$17*$J3238)/(1-EXP(-SIMULATION!$D$4*SIMULATION!$D$17))))</f>
        <v>2.4076261221549791</v>
      </c>
      <c r="L3238">
        <v>-0.29537737978474676</v>
      </c>
      <c r="M3238">
        <f t="shared" ca="1" si="50"/>
        <v>1.6964678266915307</v>
      </c>
    </row>
    <row r="3239" spans="1:13" x14ac:dyDescent="0.25">
      <c r="A3239" s="9"/>
      <c r="H3239" s="9"/>
      <c r="J3239">
        <v>12</v>
      </c>
      <c r="K3239">
        <f ca="1">SIMULATION!$D$3*SIMULATION!$D$17/$H3227/(SIMULATION!$D$17-$I3227)*(((EXP(-$I3227*$J3239))/(1-EXP(-SIMULATION!$D$4*$I3227)))-(EXP(-SIMULATION!$D$17*$J3239)/(1-EXP(-SIMULATION!$D$4*SIMULATION!$D$17))))</f>
        <v>2.2177012639191411</v>
      </c>
      <c r="L3239">
        <v>3.9992105528392302E-2</v>
      </c>
      <c r="M3239">
        <f t="shared" ca="1" si="50"/>
        <v>2.3063918068962446</v>
      </c>
    </row>
    <row r="3240" spans="1:13" x14ac:dyDescent="0.25">
      <c r="A3240" s="9"/>
      <c r="H3240" s="9"/>
      <c r="J3240">
        <v>13</v>
      </c>
      <c r="K3240">
        <f ca="1">SIMULATION!$D$3*SIMULATION!$D$17/$H3227/(SIMULATION!$D$17-$I3227)*(((EXP(-$I3227*$J3240))/(1-EXP(-SIMULATION!$D$4*$I3227)))-(EXP(-SIMULATION!$D$17*$J3240)/(1-EXP(-SIMULATION!$D$4*SIMULATION!$D$17))))</f>
        <v>2.0395102504333691</v>
      </c>
      <c r="L3240">
        <v>0.19192462980071121</v>
      </c>
      <c r="M3240">
        <f t="shared" ca="1" si="50"/>
        <v>2.4309425002225491</v>
      </c>
    </row>
    <row r="3241" spans="1:13" x14ac:dyDescent="0.25">
      <c r="A3241" s="9"/>
      <c r="H3241" s="9"/>
      <c r="J3241">
        <v>14</v>
      </c>
      <c r="K3241">
        <f ca="1">SIMULATION!$D$3*SIMULATION!$D$17/$H3227/(SIMULATION!$D$17-$I3227)*(((EXP(-$I3227*$J3241))/(1-EXP(-SIMULATION!$D$4*$I3227)))-(EXP(-SIMULATION!$D$17*$J3241)/(1-EXP(-SIMULATION!$D$4*SIMULATION!$D$17))))</f>
        <v>1.8735660572098096</v>
      </c>
      <c r="L3241">
        <v>-0.1802124328336151</v>
      </c>
      <c r="M3241">
        <f t="shared" ca="1" si="50"/>
        <v>1.5359261599655458</v>
      </c>
    </row>
    <row r="3242" spans="1:13" x14ac:dyDescent="0.25">
      <c r="A3242" s="9"/>
      <c r="H3242" s="9"/>
      <c r="J3242">
        <v>15</v>
      </c>
      <c r="K3242">
        <f ca="1">SIMULATION!$D$3*SIMULATION!$D$17/$H3227/(SIMULATION!$D$17-$I3227)*(((EXP(-$I3227*$J3242))/(1-EXP(-SIMULATION!$D$4*$I3227)))-(EXP(-SIMULATION!$D$17*$J3242)/(1-EXP(-SIMULATION!$D$4*SIMULATION!$D$17))))</f>
        <v>1.719801729230974</v>
      </c>
      <c r="L3242">
        <v>-0.28187969566162274</v>
      </c>
      <c r="M3242">
        <f t="shared" ca="1" si="50"/>
        <v>1.2350245411970144</v>
      </c>
    </row>
    <row r="3243" spans="1:13" x14ac:dyDescent="0.25">
      <c r="A3243" s="9"/>
      <c r="H3243" s="9"/>
      <c r="J3243">
        <v>16</v>
      </c>
      <c r="K3243">
        <f ca="1">SIMULATION!$D$3*SIMULATION!$D$17/$H3227/(SIMULATION!$D$17-$I3227)*(((EXP(-$I3227*$J3243))/(1-EXP(-SIMULATION!$D$4*$I3227)))-(EXP(-SIMULATION!$D$17*$J3243)/(1-EXP(-SIMULATION!$D$4*SIMULATION!$D$17))))</f>
        <v>1.5778117958010269</v>
      </c>
      <c r="L3243">
        <v>-0.21793832969299903</v>
      </c>
      <c r="M3243">
        <f t="shared" ca="1" si="50"/>
        <v>1.2339461284542397</v>
      </c>
    </row>
    <row r="3244" spans="1:13" x14ac:dyDescent="0.25">
      <c r="A3244" s="9"/>
      <c r="H3244" s="9"/>
      <c r="J3244">
        <v>17</v>
      </c>
      <c r="K3244">
        <f ca="1">SIMULATION!$D$3*SIMULATION!$D$17/$H3227/(SIMULATION!$D$17-$I3227)*(((EXP(-$I3227*$J3244))/(1-EXP(-SIMULATION!$D$4*$I3227)))-(EXP(-SIMULATION!$D$17*$J3244)/(1-EXP(-SIMULATION!$D$4*SIMULATION!$D$17))))</f>
        <v>1.4470042031360761</v>
      </c>
      <c r="L3244">
        <v>0.49756856415460637</v>
      </c>
      <c r="M3244">
        <f t="shared" ca="1" si="50"/>
        <v>2.1669880068161738</v>
      </c>
    </row>
    <row r="3245" spans="1:13" x14ac:dyDescent="0.25">
      <c r="A3245" s="9"/>
      <c r="H3245" s="9"/>
      <c r="J3245">
        <v>18</v>
      </c>
      <c r="K3245">
        <f ca="1">SIMULATION!$D$3*SIMULATION!$D$17/$H3227/(SIMULATION!$D$17-$I3227)*(((EXP(-$I3227*$J3245))/(1-EXP(-SIMULATION!$D$4*$I3227)))-(EXP(-SIMULATION!$D$17*$J3245)/(1-EXP(-SIMULATION!$D$4*SIMULATION!$D$17))))</f>
        <v>1.3266951365529522</v>
      </c>
      <c r="L3245">
        <v>-0.10625254230147868</v>
      </c>
      <c r="M3245">
        <f t="shared" ca="1" si="50"/>
        <v>1.1857304054351938</v>
      </c>
    </row>
    <row r="3246" spans="1:13" x14ac:dyDescent="0.25">
      <c r="A3246" s="9"/>
      <c r="H3246" s="9"/>
      <c r="J3246">
        <v>19</v>
      </c>
      <c r="K3246">
        <f ca="1">SIMULATION!$D$3*SIMULATION!$D$17/$H3227/(SIMULATION!$D$17-$I3227)*(((EXP(-$I3227*$J3246))/(1-EXP(-SIMULATION!$D$4*$I3227)))-(EXP(-SIMULATION!$D$17*$J3246)/(1-EXP(-SIMULATION!$D$4*SIMULATION!$D$17))))</f>
        <v>1.2161674575116075</v>
      </c>
      <c r="L3246">
        <v>0.53981757081033599</v>
      </c>
      <c r="M3246">
        <f t="shared" ca="1" si="50"/>
        <v>1.8726760201241062</v>
      </c>
    </row>
    <row r="3247" spans="1:13" x14ac:dyDescent="0.25">
      <c r="A3247" s="9"/>
      <c r="H3247" s="9"/>
      <c r="J3247">
        <v>20</v>
      </c>
      <c r="K3247">
        <f ca="1">SIMULATION!$D$3*SIMULATION!$D$17/$H3227/(SIMULATION!$D$17-$I3227)*(((EXP(-$I3227*$J3247))/(1-EXP(-SIMULATION!$D$4*$I3227)))-(EXP(-SIMULATION!$D$17*$J3247)/(1-EXP(-SIMULATION!$D$4*SIMULATION!$D$17))))</f>
        <v>1.1147060189647491</v>
      </c>
      <c r="L3247">
        <v>0.13956060863724834</v>
      </c>
      <c r="M3247">
        <f t="shared" ca="1" si="50"/>
        <v>1.2702750694230736</v>
      </c>
    </row>
    <row r="3248" spans="1:13" x14ac:dyDescent="0.25">
      <c r="A3248" s="9"/>
      <c r="H3248" s="9"/>
      <c r="J3248">
        <v>21</v>
      </c>
      <c r="K3248">
        <f ca="1">SIMULATION!$D$3*SIMULATION!$D$17/$H3227/(SIMULATION!$D$17-$I3227)*(((EXP(-$I3227*$J3248))/(1-EXP(-SIMULATION!$D$4*$I3227)))-(EXP(-SIMULATION!$D$17*$J3248)/(1-EXP(-SIMULATION!$D$4*SIMULATION!$D$17))))</f>
        <v>1.0216183422539955</v>
      </c>
      <c r="L3248">
        <v>0.43565131562016729</v>
      </c>
      <c r="M3248">
        <f t="shared" ca="1" si="50"/>
        <v>1.466687717118643</v>
      </c>
    </row>
    <row r="3249" spans="1:13" x14ac:dyDescent="0.25">
      <c r="A3249" s="9"/>
      <c r="H3249" s="9"/>
      <c r="J3249">
        <v>22</v>
      </c>
      <c r="K3249">
        <f ca="1">SIMULATION!$D$3*SIMULATION!$D$17/$H3227/(SIMULATION!$D$17-$I3227)*(((EXP(-$I3227*$J3249))/(1-EXP(-SIMULATION!$D$4*$I3227)))-(EXP(-SIMULATION!$D$17*$J3249)/(1-EXP(-SIMULATION!$D$4*SIMULATION!$D$17))))</f>
        <v>0.93624607687906725</v>
      </c>
      <c r="L3249">
        <v>-5.8816898859933901E-2</v>
      </c>
      <c r="M3249">
        <f t="shared" ca="1" si="50"/>
        <v>0.88117898606726119</v>
      </c>
    </row>
    <row r="3250" spans="1:13" x14ac:dyDescent="0.25">
      <c r="A3250" s="9"/>
      <c r="H3250" s="9"/>
      <c r="J3250">
        <v>23</v>
      </c>
      <c r="K3250">
        <f ca="1">SIMULATION!$D$3*SIMULATION!$D$17/$H3227/(SIMULATION!$D$17-$I3227)*(((EXP(-$I3227*$J3250))/(1-EXP(-SIMULATION!$D$4*$I3227)))-(EXP(-SIMULATION!$D$17*$J3250)/(1-EXP(-SIMULATION!$D$4*SIMULATION!$D$17))))</f>
        <v>0.85797070356885419</v>
      </c>
      <c r="L3250">
        <v>-0.54239421450053638</v>
      </c>
      <c r="M3250">
        <f t="shared" ca="1" si="50"/>
        <v>0.39261235774215297</v>
      </c>
    </row>
    <row r="3251" spans="1:13" x14ac:dyDescent="0.25">
      <c r="A3251" s="9"/>
      <c r="H3251" s="9"/>
      <c r="J3251">
        <v>24</v>
      </c>
      <c r="K3251">
        <f ca="1">SIMULATION!$D$3*SIMULATION!$D$17/$H3227/(SIMULATION!$D$17-$I3227)*(((EXP(-$I3227*$J3251))/(1-EXP(-SIMULATION!$D$4*$I3227)))-(EXP(-SIMULATION!$D$17*$J3251)/(1-EXP(-SIMULATION!$D$4*SIMULATION!$D$17))))</f>
        <v>0.7862156856381165</v>
      </c>
      <c r="L3251">
        <v>-0.43787750059769487</v>
      </c>
      <c r="M3251">
        <f t="shared" ca="1" si="50"/>
        <v>0.44194952628019502</v>
      </c>
    </row>
    <row r="3252" spans="1:13" x14ac:dyDescent="0.25">
      <c r="A3252" s="9">
        <v>131</v>
      </c>
      <c r="B3252" s="2">
        <f ca="1">NORMINV(RAND(),SIMULATION!D7,SIMULATION!D8)</f>
        <v>48.27621647623144</v>
      </c>
      <c r="C3252" s="2">
        <v>2</v>
      </c>
      <c r="D3252" s="2">
        <f ca="1">SIMULATION!$D$11*(1+(SIMULATION!$D$12*LN(1+$C3252)))*(1+(SIMULATION!$D$13*(($B3252/63.5)-1)))</f>
        <v>9.1075166708423296</v>
      </c>
      <c r="E3252" s="2">
        <v>-4.1405418150927652E-2</v>
      </c>
      <c r="F3252" s="2">
        <f ca="1">D3252*(1+E3252)</f>
        <v>8.730416134769559</v>
      </c>
      <c r="G3252" s="2">
        <v>1.4433091920877399</v>
      </c>
      <c r="H3252" s="9">
        <f>SIMULATION!$D$15*EXP($G$3252)</f>
        <v>934.83235268443195</v>
      </c>
      <c r="I3252" s="2">
        <f ca="1">$F3252/$H3252</f>
        <v>9.3390179637018352E-3</v>
      </c>
      <c r="J3252">
        <v>0</v>
      </c>
      <c r="K3252">
        <f ca="1">SIMULATION!$D$3*SIMULATION!$D$17/$H3252/(SIMULATION!$D$17-$I3252)*(((EXP(-$I3252*$J3252))/(1-EXP(-SIMULATION!$D$4*$I3252)))-(EXP(-SIMULATION!$D$17*$J3252)/(1-EXP(-SIMULATION!$D$4*SIMULATION!$D$17))))</f>
        <v>2.3919166363347051</v>
      </c>
      <c r="L3252">
        <v>5.0882444206122687E-2</v>
      </c>
      <c r="M3252">
        <f t="shared" ca="1" si="50"/>
        <v>2.5136232011287021</v>
      </c>
    </row>
    <row r="3253" spans="1:13" x14ac:dyDescent="0.25">
      <c r="A3253" s="9"/>
      <c r="H3253" s="9"/>
      <c r="J3253">
        <v>1</v>
      </c>
      <c r="K3253">
        <f ca="1">SIMULATION!$D$3*SIMULATION!$D$17/$H3252/(SIMULATION!$D$17-$I3252)*(((EXP(-$I3252*$J3253))/(1-EXP(-SIMULATION!$D$4*$I3252)))-(EXP(-SIMULATION!$D$17*$J3253)/(1-EXP(-SIMULATION!$D$4*SIMULATION!$D$17))))</f>
        <v>2.5799487473573479</v>
      </c>
      <c r="L3253">
        <v>8.6929180181544802E-2</v>
      </c>
      <c r="M3253">
        <f t="shared" ca="1" si="50"/>
        <v>2.8042215768755256</v>
      </c>
    </row>
    <row r="3254" spans="1:13" x14ac:dyDescent="0.25">
      <c r="A3254" s="9"/>
      <c r="H3254" s="9"/>
      <c r="J3254">
        <v>2</v>
      </c>
      <c r="K3254">
        <f ca="1">SIMULATION!$D$3*SIMULATION!$D$17/$H3252/(SIMULATION!$D$17-$I3252)*(((EXP(-$I3252*$J3254))/(1-EXP(-SIMULATION!$D$4*$I3252)))-(EXP(-SIMULATION!$D$17*$J3254)/(1-EXP(-SIMULATION!$D$4*SIMULATION!$D$17))))</f>
        <v>2.6907104544123452</v>
      </c>
      <c r="L3254">
        <v>-0.10398294485571394</v>
      </c>
      <c r="M3254">
        <f t="shared" ca="1" si="50"/>
        <v>2.4109224576084936</v>
      </c>
    </row>
    <row r="3255" spans="1:13" x14ac:dyDescent="0.25">
      <c r="A3255" s="9"/>
      <c r="H3255" s="9"/>
      <c r="J3255">
        <v>3</v>
      </c>
      <c r="K3255">
        <f ca="1">SIMULATION!$D$3*SIMULATION!$D$17/$H3252/(SIMULATION!$D$17-$I3252)*(((EXP(-$I3252*$J3255))/(1-EXP(-SIMULATION!$D$4*$I3252)))-(EXP(-SIMULATION!$D$17*$J3255)/(1-EXP(-SIMULATION!$D$4*SIMULATION!$D$17))))</f>
        <v>2.7520458920791757</v>
      </c>
      <c r="L3255">
        <v>-2.7264567399361346E-2</v>
      </c>
      <c r="M3255">
        <f t="shared" ca="1" si="50"/>
        <v>2.6770125513684477</v>
      </c>
    </row>
    <row r="3256" spans="1:13" x14ac:dyDescent="0.25">
      <c r="A3256" s="9"/>
      <c r="H3256" s="9"/>
      <c r="J3256">
        <v>4</v>
      </c>
      <c r="K3256">
        <f ca="1">SIMULATION!$D$3*SIMULATION!$D$17/$H3252/(SIMULATION!$D$17-$I3252)*(((EXP(-$I3252*$J3256))/(1-EXP(-SIMULATION!$D$4*$I3252)))-(EXP(-SIMULATION!$D$17*$J3256)/(1-EXP(-SIMULATION!$D$4*SIMULATION!$D$17))))</f>
        <v>2.7817974166685677</v>
      </c>
      <c r="L3256">
        <v>-4.1696087040099604E-2</v>
      </c>
      <c r="M3256">
        <f t="shared" ca="1" si="50"/>
        <v>2.665807349455231</v>
      </c>
    </row>
    <row r="3257" spans="1:13" x14ac:dyDescent="0.25">
      <c r="A3257" s="9"/>
      <c r="H3257" s="9"/>
      <c r="J3257">
        <v>5</v>
      </c>
      <c r="K3257">
        <f ca="1">SIMULATION!$D$3*SIMULATION!$D$17/$H3252/(SIMULATION!$D$17-$I3252)*(((EXP(-$I3252*$J3257))/(1-EXP(-SIMULATION!$D$4*$I3252)))-(EXP(-SIMULATION!$D$17*$J3257)/(1-EXP(-SIMULATION!$D$4*SIMULATION!$D$17))))</f>
        <v>2.7913980099913758</v>
      </c>
      <c r="L3257">
        <v>-0.50661244233802649</v>
      </c>
      <c r="M3257">
        <f t="shared" ca="1" si="50"/>
        <v>1.3772410466121381</v>
      </c>
    </row>
    <row r="3258" spans="1:13" x14ac:dyDescent="0.25">
      <c r="A3258" s="9"/>
      <c r="H3258" s="9"/>
      <c r="J3258">
        <v>6</v>
      </c>
      <c r="K3258">
        <f ca="1">SIMULATION!$D$3*SIMULATION!$D$17/$H3252/(SIMULATION!$D$17-$I3252)*(((EXP(-$I3252*$J3258))/(1-EXP(-SIMULATION!$D$4*$I3252)))-(EXP(-SIMULATION!$D$17*$J3258)/(1-EXP(-SIMULATION!$D$4*SIMULATION!$D$17))))</f>
        <v>2.7881733788303054</v>
      </c>
      <c r="L3258">
        <v>-0.1074662432761074</v>
      </c>
      <c r="M3258">
        <f t="shared" ca="1" si="50"/>
        <v>2.4885388602049612</v>
      </c>
    </row>
    <row r="3259" spans="1:13" x14ac:dyDescent="0.25">
      <c r="A3259" s="9"/>
      <c r="H3259" s="9"/>
      <c r="J3259">
        <v>7</v>
      </c>
      <c r="K3259">
        <f ca="1">SIMULATION!$D$3*SIMULATION!$D$17/$H3252/(SIMULATION!$D$17-$I3252)*(((EXP(-$I3252*$J3259))/(1-EXP(-SIMULATION!$D$4*$I3252)))-(EXP(-SIMULATION!$D$17*$J3259)/(1-EXP(-SIMULATION!$D$4*SIMULATION!$D$17))))</f>
        <v>2.776817196095243</v>
      </c>
      <c r="L3259">
        <v>-0.43806269598474673</v>
      </c>
      <c r="M3259">
        <f t="shared" ca="1" si="50"/>
        <v>1.5603971689169558</v>
      </c>
    </row>
    <row r="3260" spans="1:13" x14ac:dyDescent="0.25">
      <c r="A3260" s="9"/>
      <c r="H3260" s="9"/>
      <c r="J3260">
        <v>8</v>
      </c>
      <c r="K3260">
        <f ca="1">SIMULATION!$D$3*SIMULATION!$D$17/$H3252/(SIMULATION!$D$17-$I3252)*(((EXP(-$I3252*$J3260))/(1-EXP(-SIMULATION!$D$4*$I3252)))-(EXP(-SIMULATION!$D$17*$J3260)/(1-EXP(-SIMULATION!$D$4*SIMULATION!$D$17))))</f>
        <v>2.7603364710972591</v>
      </c>
      <c r="L3260">
        <v>-0.2741366780691557</v>
      </c>
      <c r="M3260">
        <f t="shared" ca="1" si="50"/>
        <v>2.0036270005575205</v>
      </c>
    </row>
    <row r="3261" spans="1:13" x14ac:dyDescent="0.25">
      <c r="A3261" s="9"/>
      <c r="H3261" s="9"/>
      <c r="J3261">
        <v>9</v>
      </c>
      <c r="K3261">
        <f ca="1">SIMULATION!$D$3*SIMULATION!$D$17/$H3252/(SIMULATION!$D$17-$I3252)*(((EXP(-$I3252*$J3261))/(1-EXP(-SIMULATION!$D$4*$I3252)))-(EXP(-SIMULATION!$D$17*$J3261)/(1-EXP(-SIMULATION!$D$4*SIMULATION!$D$17))))</f>
        <v>2.7406573656993607</v>
      </c>
      <c r="L3261">
        <v>7.3068651102936241E-2</v>
      </c>
      <c r="M3261">
        <f t="shared" ca="1" si="50"/>
        <v>2.9409135025463393</v>
      </c>
    </row>
    <row r="3262" spans="1:13" x14ac:dyDescent="0.25">
      <c r="A3262" s="9"/>
      <c r="H3262" s="9"/>
      <c r="J3262">
        <v>10</v>
      </c>
      <c r="K3262">
        <f ca="1">SIMULATION!$D$3*SIMULATION!$D$17/$H3252/(SIMULATION!$D$17-$I3252)*(((EXP(-$I3252*$J3262))/(1-EXP(-SIMULATION!$D$4*$I3252)))-(EXP(-SIMULATION!$D$17*$J3262)/(1-EXP(-SIMULATION!$D$4*SIMULATION!$D$17))))</f>
        <v>2.7190134159427042</v>
      </c>
      <c r="L3262">
        <v>0.13546064939742475</v>
      </c>
      <c r="M3262">
        <f t="shared" ca="1" si="50"/>
        <v>3.0873327389866132</v>
      </c>
    </row>
    <row r="3263" spans="1:13" x14ac:dyDescent="0.25">
      <c r="A3263" s="9"/>
      <c r="H3263" s="9"/>
      <c r="J3263">
        <v>11</v>
      </c>
      <c r="K3263">
        <f ca="1">SIMULATION!$D$3*SIMULATION!$D$17/$H3252/(SIMULATION!$D$17-$I3252)*(((EXP(-$I3252*$J3263))/(1-EXP(-SIMULATION!$D$4*$I3252)))-(EXP(-SIMULATION!$D$17*$J3263)/(1-EXP(-SIMULATION!$D$4*SIMULATION!$D$17))))</f>
        <v>2.6961943138197828</v>
      </c>
      <c r="L3263">
        <v>-0.32313218648730585</v>
      </c>
      <c r="M3263">
        <f t="shared" ca="1" si="50"/>
        <v>1.8249671500005553</v>
      </c>
    </row>
    <row r="3264" spans="1:13" x14ac:dyDescent="0.25">
      <c r="A3264" s="9"/>
      <c r="H3264" s="9"/>
      <c r="J3264">
        <v>12</v>
      </c>
      <c r="K3264">
        <f ca="1">SIMULATION!$D$3*SIMULATION!$D$17/$H3252/(SIMULATION!$D$17-$I3252)*(((EXP(-$I3252*$J3264))/(1-EXP(-SIMULATION!$D$4*$I3252)))-(EXP(-SIMULATION!$D$17*$J3264)/(1-EXP(-SIMULATION!$D$4*SIMULATION!$D$17))))</f>
        <v>2.672705332605414</v>
      </c>
      <c r="L3264">
        <v>0.48475366618399601</v>
      </c>
      <c r="M3264">
        <f t="shared" ca="1" si="50"/>
        <v>3.9683090412154045</v>
      </c>
    </row>
    <row r="3265" spans="1:13" x14ac:dyDescent="0.25">
      <c r="A3265" s="9"/>
      <c r="H3265" s="9"/>
      <c r="J3265">
        <v>13</v>
      </c>
      <c r="K3265">
        <f ca="1">SIMULATION!$D$3*SIMULATION!$D$17/$H3252/(SIMULATION!$D$17-$I3252)*(((EXP(-$I3252*$J3265))/(1-EXP(-SIMULATION!$D$4*$I3252)))-(EXP(-SIMULATION!$D$17*$J3265)/(1-EXP(-SIMULATION!$D$4*SIMULATION!$D$17))))</f>
        <v>2.6488694904109695</v>
      </c>
      <c r="L3265">
        <v>-2.1480021122749212E-2</v>
      </c>
      <c r="M3265">
        <f t="shared" ca="1" si="50"/>
        <v>2.5919717178055359</v>
      </c>
    </row>
    <row r="3266" spans="1:13" x14ac:dyDescent="0.25">
      <c r="A3266" s="9"/>
      <c r="H3266" s="9"/>
      <c r="J3266">
        <v>14</v>
      </c>
      <c r="K3266">
        <f ca="1">SIMULATION!$D$3*SIMULATION!$D$17/$H3252/(SIMULATION!$D$17-$I3252)*(((EXP(-$I3252*$J3266))/(1-EXP(-SIMULATION!$D$4*$I3252)))-(EXP(-SIMULATION!$D$17*$J3266)/(1-EXP(-SIMULATION!$D$4*SIMULATION!$D$17))))</f>
        <v>2.624893019002613</v>
      </c>
      <c r="L3266">
        <v>3.1038393980338464E-2</v>
      </c>
      <c r="M3266">
        <f t="shared" ca="1" si="50"/>
        <v>2.706365482682656</v>
      </c>
    </row>
    <row r="3267" spans="1:13" x14ac:dyDescent="0.25">
      <c r="A3267" s="9"/>
      <c r="H3267" s="9"/>
      <c r="J3267">
        <v>15</v>
      </c>
      <c r="K3267">
        <f ca="1">SIMULATION!$D$3*SIMULATION!$D$17/$H3252/(SIMULATION!$D$17-$I3252)*(((EXP(-$I3252*$J3267))/(1-EXP(-SIMULATION!$D$4*$I3252)))-(EXP(-SIMULATION!$D$17*$J3267)/(1-EXP(-SIMULATION!$D$4*SIMULATION!$D$17))))</f>
        <v>2.6009073177425308</v>
      </c>
      <c r="L3267">
        <v>-3.2510621028124326E-2</v>
      </c>
      <c r="M3267">
        <f t="shared" ref="M3267:M3330" ca="1" si="51">$K3267*(1+$L3267)</f>
        <v>2.5163502056061282</v>
      </c>
    </row>
    <row r="3268" spans="1:13" x14ac:dyDescent="0.25">
      <c r="A3268" s="9"/>
      <c r="H3268" s="9"/>
      <c r="J3268">
        <v>16</v>
      </c>
      <c r="K3268">
        <f ca="1">SIMULATION!$D$3*SIMULATION!$D$17/$H3252/(SIMULATION!$D$17-$I3252)*(((EXP(-$I3252*$J3268))/(1-EXP(-SIMULATION!$D$4*$I3252)))-(EXP(-SIMULATION!$D$17*$J3268)/(1-EXP(-SIMULATION!$D$4*SIMULATION!$D$17))))</f>
        <v>2.5769958386267522</v>
      </c>
      <c r="L3268">
        <v>5.6424907346914544E-3</v>
      </c>
      <c r="M3268">
        <f t="shared" ca="1" si="51"/>
        <v>2.5915365137695421</v>
      </c>
    </row>
    <row r="3269" spans="1:13" x14ac:dyDescent="0.25">
      <c r="A3269" s="9"/>
      <c r="H3269" s="9"/>
      <c r="J3269">
        <v>17</v>
      </c>
      <c r="K3269">
        <f ca="1">SIMULATION!$D$3*SIMULATION!$D$17/$H3252/(SIMULATION!$D$17-$I3252)*(((EXP(-$I3252*$J3269))/(1-EXP(-SIMULATION!$D$4*$I3252)))-(EXP(-SIMULATION!$D$17*$J3269)/(1-EXP(-SIMULATION!$D$4*SIMULATION!$D$17))))</f>
        <v>2.5532113148044728</v>
      </c>
      <c r="L3269">
        <v>-4.0822984900240417E-2</v>
      </c>
      <c r="M3269">
        <f t="shared" ca="1" si="51"/>
        <v>2.4489816078530868</v>
      </c>
    </row>
    <row r="3270" spans="1:13" x14ac:dyDescent="0.25">
      <c r="A3270" s="9"/>
      <c r="H3270" s="9"/>
      <c r="J3270">
        <v>18</v>
      </c>
      <c r="K3270">
        <f ca="1">SIMULATION!$D$3*SIMULATION!$D$17/$H3252/(SIMULATION!$D$17-$I3252)*(((EXP(-$I3252*$J3270))/(1-EXP(-SIMULATION!$D$4*$I3252)))-(EXP(-SIMULATION!$D$17*$J3270)/(1-EXP(-SIMULATION!$D$4*SIMULATION!$D$17))))</f>
        <v>2.5295868009665003</v>
      </c>
      <c r="L3270">
        <v>-0.50000504711756522</v>
      </c>
      <c r="M3270">
        <f t="shared" ca="1" si="51"/>
        <v>1.2647806333612743</v>
      </c>
    </row>
    <row r="3271" spans="1:13" x14ac:dyDescent="0.25">
      <c r="A3271" s="9"/>
      <c r="H3271" s="9"/>
      <c r="J3271">
        <v>19</v>
      </c>
      <c r="K3271">
        <f ca="1">SIMULATION!$D$3*SIMULATION!$D$17/$H3252/(SIMULATION!$D$17-$I3252)*(((EXP(-$I3252*$J3271))/(1-EXP(-SIMULATION!$D$4*$I3252)))-(EXP(-SIMULATION!$D$17*$J3271)/(1-EXP(-SIMULATION!$D$4*SIMULATION!$D$17))))</f>
        <v>2.5061427482298235</v>
      </c>
      <c r="L3271">
        <v>-0.60786709788411719</v>
      </c>
      <c r="M3271">
        <f t="shared" ca="1" si="51"/>
        <v>0.9827410289800349</v>
      </c>
    </row>
    <row r="3272" spans="1:13" x14ac:dyDescent="0.25">
      <c r="A3272" s="9"/>
      <c r="H3272" s="9"/>
      <c r="J3272">
        <v>20</v>
      </c>
      <c r="K3272">
        <f ca="1">SIMULATION!$D$3*SIMULATION!$D$17/$H3252/(SIMULATION!$D$17-$I3252)*(((EXP(-$I3252*$J3272))/(1-EXP(-SIMULATION!$D$4*$I3252)))-(EXP(-SIMULATION!$D$17*$J3272)/(1-EXP(-SIMULATION!$D$4*SIMULATION!$D$17))))</f>
        <v>2.4828915378316312</v>
      </c>
      <c r="L3272">
        <v>0.59552576445725725</v>
      </c>
      <c r="M3272">
        <f t="shared" ca="1" si="51"/>
        <v>3.9615174189632687</v>
      </c>
    </row>
    <row r="3273" spans="1:13" x14ac:dyDescent="0.25">
      <c r="A3273" s="9"/>
      <c r="H3273" s="9"/>
      <c r="J3273">
        <v>21</v>
      </c>
      <c r="K3273">
        <f ca="1">SIMULATION!$D$3*SIMULATION!$D$17/$H3252/(SIMULATION!$D$17-$I3252)*(((EXP(-$I3252*$J3273))/(1-EXP(-SIMULATION!$D$4*$I3252)))-(EXP(-SIMULATION!$D$17*$J3273)/(1-EXP(-SIMULATION!$D$4*SIMULATION!$D$17))))</f>
        <v>2.4598403863673144</v>
      </c>
      <c r="L3273">
        <v>0.21869080398188712</v>
      </c>
      <c r="M3273">
        <f t="shared" ca="1" si="51"/>
        <v>2.9977848581290982</v>
      </c>
    </row>
    <row r="3274" spans="1:13" x14ac:dyDescent="0.25">
      <c r="A3274" s="9"/>
      <c r="H3274" s="9"/>
      <c r="J3274">
        <v>22</v>
      </c>
      <c r="K3274">
        <f ca="1">SIMULATION!$D$3*SIMULATION!$D$17/$H3252/(SIMULATION!$D$17-$I3252)*(((EXP(-$I3252*$J3274))/(1-EXP(-SIMULATION!$D$4*$I3252)))-(EXP(-SIMULATION!$D$17*$J3274)/(1-EXP(-SIMULATION!$D$4*SIMULATION!$D$17))))</f>
        <v>2.4369932074749303</v>
      </c>
      <c r="L3274">
        <v>0.39719318337613235</v>
      </c>
      <c r="M3274">
        <f t="shared" ca="1" si="51"/>
        <v>3.4049502974179093</v>
      </c>
    </row>
    <row r="3275" spans="1:13" x14ac:dyDescent="0.25">
      <c r="A3275" s="9"/>
      <c r="H3275" s="9"/>
      <c r="J3275">
        <v>23</v>
      </c>
      <c r="K3275">
        <f ca="1">SIMULATION!$D$3*SIMULATION!$D$17/$H3252/(SIMULATION!$D$17-$I3252)*(((EXP(-$I3252*$J3275))/(1-EXP(-SIMULATION!$D$4*$I3252)))-(EXP(-SIMULATION!$D$17*$J3275)/(1-EXP(-SIMULATION!$D$4*SIMULATION!$D$17))))</f>
        <v>2.4143518047857859</v>
      </c>
      <c r="L3275">
        <v>0.2462039102661083</v>
      </c>
      <c r="M3275">
        <f t="shared" ca="1" si="51"/>
        <v>3.0087746598820821</v>
      </c>
    </row>
    <row r="3276" spans="1:13" x14ac:dyDescent="0.25">
      <c r="A3276" s="9"/>
      <c r="H3276" s="9"/>
      <c r="J3276">
        <v>24</v>
      </c>
      <c r="K3276">
        <f ca="1">SIMULATION!$D$3*SIMULATION!$D$17/$H3252/(SIMULATION!$D$17-$I3252)*(((EXP(-$I3252*$J3276))/(1-EXP(-SIMULATION!$D$4*$I3252)))-(EXP(-SIMULATION!$D$17*$J3276)/(1-EXP(-SIMULATION!$D$4*SIMULATION!$D$17))))</f>
        <v>2.3919166363347055</v>
      </c>
      <c r="L3276">
        <v>-5.7493499814749799E-2</v>
      </c>
      <c r="M3276">
        <f t="shared" ca="1" si="51"/>
        <v>2.254396977646699</v>
      </c>
    </row>
    <row r="3277" spans="1:13" x14ac:dyDescent="0.25">
      <c r="A3277" s="9">
        <v>132</v>
      </c>
      <c r="B3277" s="2">
        <f ca="1">NORMINV(RAND(),SIMULATION!D7,SIMULATION!D8)</f>
        <v>56.71738654109317</v>
      </c>
      <c r="C3277" s="2">
        <v>2</v>
      </c>
      <c r="D3277" s="2">
        <f ca="1">SIMULATION!$D$11*(1+(SIMULATION!$D$12*LN(1+$C3277)))*(1+(SIMULATION!$D$13*(($B3277/63.5)-1)))</f>
        <v>9.7343726238804447</v>
      </c>
      <c r="E3277" s="2">
        <v>2.6770446619274215E-2</v>
      </c>
      <c r="F3277" s="2">
        <f ca="1">D3277*(1+E3277)</f>
        <v>9.9949661265801595</v>
      </c>
      <c r="G3277" s="2">
        <v>-0.51408801396524584</v>
      </c>
      <c r="H3277" s="9">
        <f>SIMULATION!$D$15*EXP($G$3277)</f>
        <v>132.02218877201753</v>
      </c>
      <c r="I3277" s="2">
        <f ca="1">$F3277/$H3277</f>
        <v>7.570671429966945E-2</v>
      </c>
      <c r="J3277">
        <v>0</v>
      </c>
      <c r="K3277">
        <f ca="1">SIMULATION!$D$3*SIMULATION!$D$17/$H3277/(SIMULATION!$D$17-$I3277)*(((EXP(-$I3277*$J3277))/(1-EXP(-SIMULATION!$D$4*$I3277)))-(EXP(-SIMULATION!$D$17*$J3277)/(1-EXP(-SIMULATION!$D$4*SIMULATION!$D$17))))</f>
        <v>0.97405090586360032</v>
      </c>
      <c r="L3277">
        <v>-0.19862980553562068</v>
      </c>
      <c r="M3277">
        <f t="shared" ca="1" si="51"/>
        <v>0.78057536385011816</v>
      </c>
    </row>
    <row r="3278" spans="1:13" x14ac:dyDescent="0.25">
      <c r="A3278" s="9"/>
      <c r="H3278" s="9"/>
      <c r="J3278">
        <v>1</v>
      </c>
      <c r="K3278">
        <f ca="1">SIMULATION!$D$3*SIMULATION!$D$17/$H3277/(SIMULATION!$D$17-$I3277)*(((EXP(-$I3277*$J3278))/(1-EXP(-SIMULATION!$D$4*$I3277)))-(EXP(-SIMULATION!$D$17*$J3278)/(1-EXP(-SIMULATION!$D$4*SIMULATION!$D$17))))</f>
        <v>2.3401103918436772</v>
      </c>
      <c r="L3278">
        <v>5.9658824330142864E-2</v>
      </c>
      <c r="M3278">
        <f t="shared" ca="1" si="51"/>
        <v>2.4797186266238209</v>
      </c>
    </row>
    <row r="3279" spans="1:13" x14ac:dyDescent="0.25">
      <c r="A3279" s="9"/>
      <c r="H3279" s="9"/>
      <c r="J3279">
        <v>2</v>
      </c>
      <c r="K3279">
        <f ca="1">SIMULATION!$D$3*SIMULATION!$D$17/$H3277/(SIMULATION!$D$17-$I3277)*(((EXP(-$I3277*$J3279))/(1-EXP(-SIMULATION!$D$4*$I3277)))-(EXP(-SIMULATION!$D$17*$J3279)/(1-EXP(-SIMULATION!$D$4*SIMULATION!$D$17))))</f>
        <v>3.090403801239511</v>
      </c>
      <c r="L3279">
        <v>-0.43138816695840437</v>
      </c>
      <c r="M3279">
        <f t="shared" ca="1" si="51"/>
        <v>1.7572401702615135</v>
      </c>
    </row>
    <row r="3280" spans="1:13" x14ac:dyDescent="0.25">
      <c r="A3280" s="9"/>
      <c r="H3280" s="9"/>
      <c r="J3280">
        <v>3</v>
      </c>
      <c r="K3280">
        <f ca="1">SIMULATION!$D$3*SIMULATION!$D$17/$H3277/(SIMULATION!$D$17-$I3277)*(((EXP(-$I3277*$J3280))/(1-EXP(-SIMULATION!$D$4*$I3277)))-(EXP(-SIMULATION!$D$17*$J3280)/(1-EXP(-SIMULATION!$D$4*SIMULATION!$D$17))))</f>
        <v>3.4552214211466636</v>
      </c>
      <c r="L3280">
        <v>-0.18044208729890845</v>
      </c>
      <c r="M3280">
        <f t="shared" ca="1" si="51"/>
        <v>2.8317540558350589</v>
      </c>
    </row>
    <row r="3281" spans="1:13" x14ac:dyDescent="0.25">
      <c r="A3281" s="9"/>
      <c r="H3281" s="9"/>
      <c r="J3281">
        <v>4</v>
      </c>
      <c r="K3281">
        <f ca="1">SIMULATION!$D$3*SIMULATION!$D$17/$H3277/(SIMULATION!$D$17-$I3277)*(((EXP(-$I3277*$J3281))/(1-EXP(-SIMULATION!$D$4*$I3277)))-(EXP(-SIMULATION!$D$17*$J3281)/(1-EXP(-SIMULATION!$D$4*SIMULATION!$D$17))))</f>
        <v>3.5814737510011003</v>
      </c>
      <c r="L3281">
        <v>-0.18482041163211191</v>
      </c>
      <c r="M3281">
        <f t="shared" ca="1" si="51"/>
        <v>2.919544298091473</v>
      </c>
    </row>
    <row r="3282" spans="1:13" x14ac:dyDescent="0.25">
      <c r="A3282" s="9"/>
      <c r="H3282" s="9"/>
      <c r="J3282">
        <v>5</v>
      </c>
      <c r="K3282">
        <f ca="1">SIMULATION!$D$3*SIMULATION!$D$17/$H3277/(SIMULATION!$D$17-$I3277)*(((EXP(-$I3277*$J3282))/(1-EXP(-SIMULATION!$D$4*$I3277)))-(EXP(-SIMULATION!$D$17*$J3282)/(1-EXP(-SIMULATION!$D$4*SIMULATION!$D$17))))</f>
        <v>3.5626879924172692</v>
      </c>
      <c r="L3282">
        <v>-0.24068285202080864</v>
      </c>
      <c r="M3282">
        <f t="shared" ca="1" si="51"/>
        <v>2.7052100855419918</v>
      </c>
    </row>
    <row r="3283" spans="1:13" x14ac:dyDescent="0.25">
      <c r="A3283" s="9"/>
      <c r="H3283" s="9"/>
      <c r="J3283">
        <v>6</v>
      </c>
      <c r="K3283">
        <f ca="1">SIMULATION!$D$3*SIMULATION!$D$17/$H3277/(SIMULATION!$D$17-$I3277)*(((EXP(-$I3277*$J3283))/(1-EXP(-SIMULATION!$D$4*$I3277)))-(EXP(-SIMULATION!$D$17*$J3283)/(1-EXP(-SIMULATION!$D$4*SIMULATION!$D$17))))</f>
        <v>3.4582269922632984</v>
      </c>
      <c r="L3283">
        <v>2.3822826587274609E-2</v>
      </c>
      <c r="M3283">
        <f t="shared" ca="1" si="51"/>
        <v>3.5406117341994192</v>
      </c>
    </row>
    <row r="3284" spans="1:13" x14ac:dyDescent="0.25">
      <c r="A3284" s="9"/>
      <c r="H3284" s="9"/>
      <c r="J3284">
        <v>7</v>
      </c>
      <c r="K3284">
        <f ca="1">SIMULATION!$D$3*SIMULATION!$D$17/$H3277/(SIMULATION!$D$17-$I3277)*(((EXP(-$I3277*$J3284))/(1-EXP(-SIMULATION!$D$4*$I3277)))-(EXP(-SIMULATION!$D$17*$J3284)/(1-EXP(-SIMULATION!$D$4*SIMULATION!$D$17))))</f>
        <v>3.3056019299371173</v>
      </c>
      <c r="L3284">
        <v>-0.22953390444147856</v>
      </c>
      <c r="M3284">
        <f t="shared" ca="1" si="51"/>
        <v>2.5468542124293641</v>
      </c>
    </row>
    <row r="3285" spans="1:13" x14ac:dyDescent="0.25">
      <c r="A3285" s="9"/>
      <c r="H3285" s="9"/>
      <c r="J3285">
        <v>8</v>
      </c>
      <c r="K3285">
        <f ca="1">SIMULATION!$D$3*SIMULATION!$D$17/$H3277/(SIMULATION!$D$17-$I3277)*(((EXP(-$I3277*$J3285))/(1-EXP(-SIMULATION!$D$4*$I3277)))-(EXP(-SIMULATION!$D$17*$J3285)/(1-EXP(-SIMULATION!$D$4*SIMULATION!$D$17))))</f>
        <v>3.1283595472758061</v>
      </c>
      <c r="L3285">
        <v>2.9697737322923901E-2</v>
      </c>
      <c r="M3285">
        <f t="shared" ca="1" si="51"/>
        <v>3.221264747362464</v>
      </c>
    </row>
    <row r="3286" spans="1:13" x14ac:dyDescent="0.25">
      <c r="A3286" s="9"/>
      <c r="H3286" s="9"/>
      <c r="J3286">
        <v>9</v>
      </c>
      <c r="K3286">
        <f ca="1">SIMULATION!$D$3*SIMULATION!$D$17/$H3277/(SIMULATION!$D$17-$I3277)*(((EXP(-$I3277*$J3286))/(1-EXP(-SIMULATION!$D$4*$I3277)))-(EXP(-SIMULATION!$D$17*$J3286)/(1-EXP(-SIMULATION!$D$4*SIMULATION!$D$17))))</f>
        <v>2.9411336595311495</v>
      </c>
      <c r="L3286">
        <v>-0.25679742057037047</v>
      </c>
      <c r="M3286">
        <f t="shared" ca="1" si="51"/>
        <v>2.1858581222108562</v>
      </c>
    </row>
    <row r="3287" spans="1:13" x14ac:dyDescent="0.25">
      <c r="A3287" s="9"/>
      <c r="H3287" s="9"/>
      <c r="J3287">
        <v>10</v>
      </c>
      <c r="K3287">
        <f ca="1">SIMULATION!$D$3*SIMULATION!$D$17/$H3277/(SIMULATION!$D$17-$I3277)*(((EXP(-$I3277*$J3287))/(1-EXP(-SIMULATION!$D$4*$I3277)))-(EXP(-SIMULATION!$D$17*$J3287)/(1-EXP(-SIMULATION!$D$4*SIMULATION!$D$17))))</f>
        <v>2.7528796742360306</v>
      </c>
      <c r="L3287">
        <v>-0.18399153208120281</v>
      </c>
      <c r="M3287">
        <f t="shared" ca="1" si="51"/>
        <v>2.2463731253381409</v>
      </c>
    </row>
    <row r="3288" spans="1:13" x14ac:dyDescent="0.25">
      <c r="A3288" s="9"/>
      <c r="H3288" s="9"/>
      <c r="J3288">
        <v>11</v>
      </c>
      <c r="K3288">
        <f ca="1">SIMULATION!$D$3*SIMULATION!$D$17/$H3277/(SIMULATION!$D$17-$I3277)*(((EXP(-$I3277*$J3288))/(1-EXP(-SIMULATION!$D$4*$I3277)))-(EXP(-SIMULATION!$D$17*$J3288)/(1-EXP(-SIMULATION!$D$4*SIMULATION!$D$17))))</f>
        <v>2.5689449278636785</v>
      </c>
      <c r="L3288">
        <v>-0.15582719733832881</v>
      </c>
      <c r="M3288">
        <f t="shared" ca="1" si="51"/>
        <v>2.1686334396381661</v>
      </c>
    </row>
    <row r="3289" spans="1:13" x14ac:dyDescent="0.25">
      <c r="A3289" s="9"/>
      <c r="H3289" s="9"/>
      <c r="J3289">
        <v>12</v>
      </c>
      <c r="K3289">
        <f ca="1">SIMULATION!$D$3*SIMULATION!$D$17/$H3277/(SIMULATION!$D$17-$I3277)*(((EXP(-$I3277*$J3289))/(1-EXP(-SIMULATION!$D$4*$I3277)))-(EXP(-SIMULATION!$D$17*$J3289)/(1-EXP(-SIMULATION!$D$4*SIMULATION!$D$17))))</f>
        <v>2.3923931628268691</v>
      </c>
      <c r="L3289">
        <v>0.26607298666444684</v>
      </c>
      <c r="M3289">
        <f t="shared" ca="1" si="51"/>
        <v>3.0289443569358165</v>
      </c>
    </row>
    <row r="3290" spans="1:13" x14ac:dyDescent="0.25">
      <c r="A3290" s="9"/>
      <c r="H3290" s="9"/>
      <c r="J3290">
        <v>13</v>
      </c>
      <c r="K3290">
        <f ca="1">SIMULATION!$D$3*SIMULATION!$D$17/$H3277/(SIMULATION!$D$17-$I3277)*(((EXP(-$I3277*$J3290))/(1-EXP(-SIMULATION!$D$4*$I3277)))-(EXP(-SIMULATION!$D$17*$J3290)/(1-EXP(-SIMULATION!$D$4*SIMULATION!$D$17))))</f>
        <v>2.2248512031871166</v>
      </c>
      <c r="L3290">
        <v>0.41710367066502063</v>
      </c>
      <c r="M3290">
        <f t="shared" ca="1" si="51"/>
        <v>3.1528448067199504</v>
      </c>
    </row>
    <row r="3291" spans="1:13" x14ac:dyDescent="0.25">
      <c r="A3291" s="9"/>
      <c r="H3291" s="9"/>
      <c r="J3291">
        <v>14</v>
      </c>
      <c r="K3291">
        <f ca="1">SIMULATION!$D$3*SIMULATION!$D$17/$H3277/(SIMULATION!$D$17-$I3277)*(((EXP(-$I3277*$J3291))/(1-EXP(-SIMULATION!$D$4*$I3277)))-(EXP(-SIMULATION!$D$17*$J3291)/(1-EXP(-SIMULATION!$D$4*SIMULATION!$D$17))))</f>
        <v>2.0670495954500825</v>
      </c>
      <c r="L3291">
        <v>-0.11597425114652446</v>
      </c>
      <c r="M3291">
        <f t="shared" ca="1" si="51"/>
        <v>1.8273250665350327</v>
      </c>
    </row>
    <row r="3292" spans="1:13" x14ac:dyDescent="0.25">
      <c r="A3292" s="9"/>
      <c r="H3292" s="9"/>
      <c r="J3292">
        <v>15</v>
      </c>
      <c r="K3292">
        <f ca="1">SIMULATION!$D$3*SIMULATION!$D$17/$H3277/(SIMULATION!$D$17-$I3277)*(((EXP(-$I3277*$J3292))/(1-EXP(-SIMULATION!$D$4*$I3277)))-(EXP(-SIMULATION!$D$17*$J3292)/(1-EXP(-SIMULATION!$D$4*SIMULATION!$D$17))))</f>
        <v>1.9191672754463514</v>
      </c>
      <c r="L3292">
        <v>-0.23794778461924546</v>
      </c>
      <c r="M3292">
        <f t="shared" ca="1" si="51"/>
        <v>1.4625056739401388</v>
      </c>
    </row>
    <row r="3293" spans="1:13" x14ac:dyDescent="0.25">
      <c r="A3293" s="9"/>
      <c r="H3293" s="9"/>
      <c r="J3293">
        <v>16</v>
      </c>
      <c r="K3293">
        <f ca="1">SIMULATION!$D$3*SIMULATION!$D$17/$H3277/(SIMULATION!$D$17-$I3277)*(((EXP(-$I3277*$J3293))/(1-EXP(-SIMULATION!$D$4*$I3277)))-(EXP(-SIMULATION!$D$17*$J3293)/(1-EXP(-SIMULATION!$D$4*SIMULATION!$D$17))))</f>
        <v>1.7810507807998728</v>
      </c>
      <c r="L3293">
        <v>0.31252380688853038</v>
      </c>
      <c r="M3293">
        <f t="shared" ca="1" si="51"/>
        <v>2.3376715510772383</v>
      </c>
    </row>
    <row r="3294" spans="1:13" x14ac:dyDescent="0.25">
      <c r="A3294" s="9"/>
      <c r="H3294" s="9"/>
      <c r="J3294">
        <v>17</v>
      </c>
      <c r="K3294">
        <f ca="1">SIMULATION!$D$3*SIMULATION!$D$17/$H3277/(SIMULATION!$D$17-$I3277)*(((EXP(-$I3277*$J3294))/(1-EXP(-SIMULATION!$D$4*$I3277)))-(EXP(-SIMULATION!$D$17*$J3294)/(1-EXP(-SIMULATION!$D$4*SIMULATION!$D$17))))</f>
        <v>1.6523531900832213</v>
      </c>
      <c r="L3294">
        <v>0.21263714627179892</v>
      </c>
      <c r="M3294">
        <f t="shared" ca="1" si="51"/>
        <v>2.0037048570556206</v>
      </c>
    </row>
    <row r="3295" spans="1:13" x14ac:dyDescent="0.25">
      <c r="A3295" s="9"/>
      <c r="H3295" s="9"/>
      <c r="J3295">
        <v>18</v>
      </c>
      <c r="K3295">
        <f ca="1">SIMULATION!$D$3*SIMULATION!$D$17/$H3277/(SIMULATION!$D$17-$I3277)*(((EXP(-$I3277*$J3295))/(1-EXP(-SIMULATION!$D$4*$I3277)))-(EXP(-SIMULATION!$D$17*$J3295)/(1-EXP(-SIMULATION!$D$4*SIMULATION!$D$17))))</f>
        <v>1.5326217329883201</v>
      </c>
      <c r="L3295">
        <v>-0.26435953389839717</v>
      </c>
      <c r="M3295">
        <f t="shared" ca="1" si="51"/>
        <v>1.1274585660129741</v>
      </c>
    </row>
    <row r="3296" spans="1:13" x14ac:dyDescent="0.25">
      <c r="A3296" s="9"/>
      <c r="H3296" s="9"/>
      <c r="J3296">
        <v>19</v>
      </c>
      <c r="K3296">
        <f ca="1">SIMULATION!$D$3*SIMULATION!$D$17/$H3277/(SIMULATION!$D$17-$I3277)*(((EXP(-$I3277*$J3296))/(1-EXP(-SIMULATION!$D$4*$I3277)))-(EXP(-SIMULATION!$D$17*$J3296)/(1-EXP(-SIMULATION!$D$4*SIMULATION!$D$17))))</f>
        <v>1.4213526115674038</v>
      </c>
      <c r="L3296">
        <v>0.28473454816941568</v>
      </c>
      <c r="M3296">
        <f t="shared" ca="1" si="51"/>
        <v>1.8260608052114675</v>
      </c>
    </row>
    <row r="3297" spans="1:13" x14ac:dyDescent="0.25">
      <c r="A3297" s="9"/>
      <c r="H3297" s="9"/>
      <c r="J3297">
        <v>20</v>
      </c>
      <c r="K3297">
        <f ca="1">SIMULATION!$D$3*SIMULATION!$D$17/$H3277/(SIMULATION!$D$17-$I3277)*(((EXP(-$I3277*$J3297))/(1-EXP(-SIMULATION!$D$4*$I3277)))-(EXP(-SIMULATION!$D$17*$J3297)/(1-EXP(-SIMULATION!$D$4*SIMULATION!$D$17))))</f>
        <v>1.3180249058837228</v>
      </c>
      <c r="L3297">
        <v>0.14743465707655878</v>
      </c>
      <c r="M3297">
        <f t="shared" ca="1" si="51"/>
        <v>1.512347455901053</v>
      </c>
    </row>
    <row r="3298" spans="1:13" x14ac:dyDescent="0.25">
      <c r="A3298" s="9"/>
      <c r="H3298" s="9"/>
      <c r="J3298">
        <v>21</v>
      </c>
      <c r="K3298">
        <f ca="1">SIMULATION!$D$3*SIMULATION!$D$17/$H3277/(SIMULATION!$D$17-$I3277)*(((EXP(-$I3277*$J3298))/(1-EXP(-SIMULATION!$D$4*$I3277)))-(EXP(-SIMULATION!$D$17*$J3298)/(1-EXP(-SIMULATION!$D$4*SIMULATION!$D$17))))</f>
        <v>1.2221211657709345</v>
      </c>
      <c r="L3298">
        <v>-0.29843687465987789</v>
      </c>
      <c r="M3298">
        <f t="shared" ca="1" si="51"/>
        <v>0.85739514460257027</v>
      </c>
    </row>
    <row r="3299" spans="1:13" x14ac:dyDescent="0.25">
      <c r="A3299" s="9"/>
      <c r="H3299" s="9"/>
      <c r="J3299">
        <v>22</v>
      </c>
      <c r="K3299">
        <f ca="1">SIMULATION!$D$3*SIMULATION!$D$17/$H3277/(SIMULATION!$D$17-$I3277)*(((EXP(-$I3277*$J3299))/(1-EXP(-SIMULATION!$D$4*$I3277)))-(EXP(-SIMULATION!$D$17*$J3299)/(1-EXP(-SIMULATION!$D$4*SIMULATION!$D$17))))</f>
        <v>1.133139553541459</v>
      </c>
      <c r="L3299">
        <v>0.20623111262763</v>
      </c>
      <c r="M3299">
        <f t="shared" ca="1" si="51"/>
        <v>1.36682818443069</v>
      </c>
    </row>
    <row r="3300" spans="1:13" x14ac:dyDescent="0.25">
      <c r="A3300" s="9"/>
      <c r="H3300" s="9"/>
      <c r="J3300">
        <v>23</v>
      </c>
      <c r="K3300">
        <f ca="1">SIMULATION!$D$3*SIMULATION!$D$17/$H3277/(SIMULATION!$D$17-$I3277)*(((EXP(-$I3277*$J3300))/(1-EXP(-SIMULATION!$D$4*$I3277)))-(EXP(-SIMULATION!$D$17*$J3300)/(1-EXP(-SIMULATION!$D$4*SIMULATION!$D$17))))</f>
        <v>1.0506006491134225</v>
      </c>
      <c r="L3300">
        <v>-0.19635552788114832</v>
      </c>
      <c r="M3300">
        <f t="shared" ca="1" si="51"/>
        <v>0.84430940406447941</v>
      </c>
    </row>
    <row r="3301" spans="1:13" x14ac:dyDescent="0.25">
      <c r="A3301" s="9"/>
      <c r="H3301" s="9"/>
      <c r="J3301">
        <v>24</v>
      </c>
      <c r="K3301">
        <f ca="1">SIMULATION!$D$3*SIMULATION!$D$17/$H3277/(SIMULATION!$D$17-$I3277)*(((EXP(-$I3277*$J3301))/(1-EXP(-SIMULATION!$D$4*$I3277)))-(EXP(-SIMULATION!$D$17*$J3301)/(1-EXP(-SIMULATION!$D$4*SIMULATION!$D$17))))</f>
        <v>0.9740509058636011</v>
      </c>
      <c r="L3301">
        <v>-0.24899088067084549</v>
      </c>
      <c r="M3301">
        <f t="shared" ca="1" si="51"/>
        <v>0.73152111299438827</v>
      </c>
    </row>
    <row r="3302" spans="1:13" x14ac:dyDescent="0.25">
      <c r="A3302" s="9">
        <v>133</v>
      </c>
      <c r="B3302" s="2">
        <f ca="1">NORMINV(RAND(),SIMULATION!D7,SIMULATION!D8)</f>
        <v>61.400601217238773</v>
      </c>
      <c r="C3302" s="2">
        <v>2</v>
      </c>
      <c r="D3302" s="2">
        <f ca="1">SIMULATION!$D$11*(1+(SIMULATION!$D$12*LN(1+$C3302)))*(1+(SIMULATION!$D$13*(($B3302/63.5)-1)))</f>
        <v>10.082156281423117</v>
      </c>
      <c r="E3302" s="2">
        <v>-2.487312856423738E-2</v>
      </c>
      <c r="F3302" s="2">
        <f ca="1">D3302*(1+E3302)</f>
        <v>9.8313815120305463</v>
      </c>
      <c r="G3302" s="2">
        <v>0.42761321761349791</v>
      </c>
      <c r="H3302" s="9">
        <f>SIMULATION!$D$15*EXP($G$3302)</f>
        <v>338.54981205892585</v>
      </c>
      <c r="I3302" s="2">
        <f ca="1">$F3302/$H3302</f>
        <v>2.9039689764528233E-2</v>
      </c>
      <c r="J3302">
        <v>0</v>
      </c>
      <c r="K3302">
        <f ca="1">SIMULATION!$D$3*SIMULATION!$D$17/$H3302/(SIMULATION!$D$17-$I3302)*(((EXP(-$I3302*$J3302))/(1-EXP(-SIMULATION!$D$4*$I3302)))-(EXP(-SIMULATION!$D$17*$J3302)/(1-EXP(-SIMULATION!$D$4*SIMULATION!$D$17))))</f>
        <v>1.7248015110884001</v>
      </c>
      <c r="L3302">
        <v>-0.60622982272421511</v>
      </c>
      <c r="M3302">
        <f t="shared" ca="1" si="51"/>
        <v>0.67917539678682093</v>
      </c>
    </row>
    <row r="3303" spans="1:13" x14ac:dyDescent="0.25">
      <c r="A3303" s="9"/>
      <c r="H3303" s="9"/>
      <c r="J3303">
        <v>1</v>
      </c>
      <c r="K3303">
        <f ca="1">SIMULATION!$D$3*SIMULATION!$D$17/$H3302/(SIMULATION!$D$17-$I3302)*(((EXP(-$I3302*$J3303))/(1-EXP(-SIMULATION!$D$4*$I3302)))-(EXP(-SIMULATION!$D$17*$J3303)/(1-EXP(-SIMULATION!$D$4*SIMULATION!$D$17))))</f>
        <v>2.2499474766831331</v>
      </c>
      <c r="L3303">
        <v>-2.6881326380944152E-2</v>
      </c>
      <c r="M3303">
        <f t="shared" ca="1" si="51"/>
        <v>2.1894659042224318</v>
      </c>
    </row>
    <row r="3304" spans="1:13" x14ac:dyDescent="0.25">
      <c r="A3304" s="9"/>
      <c r="H3304" s="9"/>
      <c r="J3304">
        <v>2</v>
      </c>
      <c r="K3304">
        <f ca="1">SIMULATION!$D$3*SIMULATION!$D$17/$H3302/(SIMULATION!$D$17-$I3302)*(((EXP(-$I3302*$J3304))/(1-EXP(-SIMULATION!$D$4*$I3302)))-(EXP(-SIMULATION!$D$17*$J3304)/(1-EXP(-SIMULATION!$D$4*SIMULATION!$D$17))))</f>
        <v>2.5537114044534768</v>
      </c>
      <c r="L3304">
        <v>-8.2822363503590787E-3</v>
      </c>
      <c r="M3304">
        <f t="shared" ca="1" si="51"/>
        <v>2.5325609630311856</v>
      </c>
    </row>
    <row r="3305" spans="1:13" x14ac:dyDescent="0.25">
      <c r="A3305" s="9"/>
      <c r="H3305" s="9"/>
      <c r="J3305">
        <v>3</v>
      </c>
      <c r="K3305">
        <f ca="1">SIMULATION!$D$3*SIMULATION!$D$17/$H3302/(SIMULATION!$D$17-$I3302)*(((EXP(-$I3302*$J3305))/(1-EXP(-SIMULATION!$D$4*$I3302)))-(EXP(-SIMULATION!$D$17*$J3305)/(1-EXP(-SIMULATION!$D$4*SIMULATION!$D$17))))</f>
        <v>2.7165460751964874</v>
      </c>
      <c r="L3305">
        <v>0.17654183649384589</v>
      </c>
      <c r="M3305">
        <f t="shared" ca="1" si="51"/>
        <v>3.1961301082318241</v>
      </c>
    </row>
    <row r="3306" spans="1:13" x14ac:dyDescent="0.25">
      <c r="A3306" s="9"/>
      <c r="H3306" s="9"/>
      <c r="J3306">
        <v>4</v>
      </c>
      <c r="K3306">
        <f ca="1">SIMULATION!$D$3*SIMULATION!$D$17/$H3302/(SIMULATION!$D$17-$I3302)*(((EXP(-$I3302*$J3306))/(1-EXP(-SIMULATION!$D$4*$I3302)))-(EXP(-SIMULATION!$D$17*$J3306)/(1-EXP(-SIMULATION!$D$4*SIMULATION!$D$17))))</f>
        <v>2.7899807442120612</v>
      </c>
      <c r="L3306">
        <v>0.1274034434446272</v>
      </c>
      <c r="M3306">
        <f t="shared" ca="1" si="51"/>
        <v>3.1454338981688812</v>
      </c>
    </row>
    <row r="3307" spans="1:13" x14ac:dyDescent="0.25">
      <c r="A3307" s="9"/>
      <c r="H3307" s="9"/>
      <c r="J3307">
        <v>5</v>
      </c>
      <c r="K3307">
        <f ca="1">SIMULATION!$D$3*SIMULATION!$D$17/$H3302/(SIMULATION!$D$17-$I3302)*(((EXP(-$I3302*$J3307))/(1-EXP(-SIMULATION!$D$4*$I3302)))-(EXP(-SIMULATION!$D$17*$J3307)/(1-EXP(-SIMULATION!$D$4*SIMULATION!$D$17))))</f>
        <v>2.807010537721645</v>
      </c>
      <c r="L3307">
        <v>0.16205205513095142</v>
      </c>
      <c r="M3307">
        <f t="shared" ca="1" si="51"/>
        <v>3.2618923641336748</v>
      </c>
    </row>
    <row r="3308" spans="1:13" x14ac:dyDescent="0.25">
      <c r="A3308" s="9"/>
      <c r="H3308" s="9"/>
      <c r="J3308">
        <v>6</v>
      </c>
      <c r="K3308">
        <f ca="1">SIMULATION!$D$3*SIMULATION!$D$17/$H3302/(SIMULATION!$D$17-$I3302)*(((EXP(-$I3302*$J3308))/(1-EXP(-SIMULATION!$D$4*$I3302)))-(EXP(-SIMULATION!$D$17*$J3308)/(1-EXP(-SIMULATION!$D$4*SIMULATION!$D$17))))</f>
        <v>2.7887542083189412</v>
      </c>
      <c r="L3308">
        <v>-0.23525362384621382</v>
      </c>
      <c r="M3308">
        <f t="shared" ca="1" si="51"/>
        <v>2.1326896747955311</v>
      </c>
    </row>
    <row r="3309" spans="1:13" x14ac:dyDescent="0.25">
      <c r="A3309" s="9"/>
      <c r="H3309" s="9"/>
      <c r="J3309">
        <v>7</v>
      </c>
      <c r="K3309">
        <f ca="1">SIMULATION!$D$3*SIMULATION!$D$17/$H3302/(SIMULATION!$D$17-$I3302)*(((EXP(-$I3302*$J3309))/(1-EXP(-SIMULATION!$D$4*$I3302)))-(EXP(-SIMULATION!$D$17*$J3309)/(1-EXP(-SIMULATION!$D$4*SIMULATION!$D$17))))</f>
        <v>2.7487205649281963</v>
      </c>
      <c r="L3309">
        <v>-7.5630070718634687E-2</v>
      </c>
      <c r="M3309">
        <f t="shared" ca="1" si="51"/>
        <v>2.5408346342169112</v>
      </c>
    </row>
    <row r="3310" spans="1:13" x14ac:dyDescent="0.25">
      <c r="A3310" s="9"/>
      <c r="H3310" s="9"/>
      <c r="J3310">
        <v>8</v>
      </c>
      <c r="K3310">
        <f ca="1">SIMULATION!$D$3*SIMULATION!$D$17/$H3302/(SIMULATION!$D$17-$I3302)*(((EXP(-$I3302*$J3310))/(1-EXP(-SIMULATION!$D$4*$I3302)))-(EXP(-SIMULATION!$D$17*$J3310)/(1-EXP(-SIMULATION!$D$4*SIMULATION!$D$17))))</f>
        <v>2.6955424839463951</v>
      </c>
      <c r="L3310">
        <v>9.4518098046609267E-2</v>
      </c>
      <c r="M3310">
        <f t="shared" ca="1" si="51"/>
        <v>2.9503200327328414</v>
      </c>
    </row>
    <row r="3311" spans="1:13" x14ac:dyDescent="0.25">
      <c r="A3311" s="9"/>
      <c r="H3311" s="9"/>
      <c r="J3311">
        <v>9</v>
      </c>
      <c r="K3311">
        <f ca="1">SIMULATION!$D$3*SIMULATION!$D$17/$H3302/(SIMULATION!$D$17-$I3302)*(((EXP(-$I3302*$J3311))/(1-EXP(-SIMULATION!$D$4*$I3302)))-(EXP(-SIMULATION!$D$17*$J3311)/(1-EXP(-SIMULATION!$D$4*SIMULATION!$D$17))))</f>
        <v>2.6347289098008622</v>
      </c>
      <c r="L3311">
        <v>-9.8414610364295094E-2</v>
      </c>
      <c r="M3311">
        <f t="shared" ca="1" si="51"/>
        <v>2.3754330907272663</v>
      </c>
    </row>
    <row r="3312" spans="1:13" x14ac:dyDescent="0.25">
      <c r="A3312" s="9"/>
      <c r="H3312" s="9"/>
      <c r="J3312">
        <v>10</v>
      </c>
      <c r="K3312">
        <f ca="1">SIMULATION!$D$3*SIMULATION!$D$17/$H3302/(SIMULATION!$D$17-$I3302)*(((EXP(-$I3302*$J3312))/(1-EXP(-SIMULATION!$D$4*$I3302)))-(EXP(-SIMULATION!$D$17*$J3312)/(1-EXP(-SIMULATION!$D$4*SIMULATION!$D$17))))</f>
        <v>2.5697875598617714</v>
      </c>
      <c r="L3312">
        <v>-0.64948186597545177</v>
      </c>
      <c r="M3312">
        <f t="shared" ca="1" si="51"/>
        <v>0.90075714032224519</v>
      </c>
    </row>
    <row r="3313" spans="1:13" x14ac:dyDescent="0.25">
      <c r="A3313" s="9"/>
      <c r="H3313" s="9"/>
      <c r="J3313">
        <v>11</v>
      </c>
      <c r="K3313">
        <f ca="1">SIMULATION!$D$3*SIMULATION!$D$17/$H3302/(SIMULATION!$D$17-$I3302)*(((EXP(-$I3302*$J3313))/(1-EXP(-SIMULATION!$D$4*$I3302)))-(EXP(-SIMULATION!$D$17*$J3313)/(1-EXP(-SIMULATION!$D$4*SIMULATION!$D$17))))</f>
        <v>2.5029443619887979</v>
      </c>
      <c r="L3313">
        <v>-0.57895843705881878</v>
      </c>
      <c r="M3313">
        <f t="shared" ca="1" si="51"/>
        <v>1.0538436061265812</v>
      </c>
    </row>
    <row r="3314" spans="1:13" x14ac:dyDescent="0.25">
      <c r="A3314" s="9"/>
      <c r="H3314" s="9"/>
      <c r="J3314">
        <v>12</v>
      </c>
      <c r="K3314">
        <f ca="1">SIMULATION!$D$3*SIMULATION!$D$17/$H3302/(SIMULATION!$D$17-$I3302)*(((EXP(-$I3302*$J3314))/(1-EXP(-SIMULATION!$D$4*$I3302)))-(EXP(-SIMULATION!$D$17*$J3314)/(1-EXP(-SIMULATION!$D$4*SIMULATION!$D$17))))</f>
        <v>2.4356044691042751</v>
      </c>
      <c r="L3314">
        <v>0.24721399653613688</v>
      </c>
      <c r="M3314">
        <f t="shared" ca="1" si="51"/>
        <v>3.0377199838928188</v>
      </c>
    </row>
    <row r="3315" spans="1:13" x14ac:dyDescent="0.25">
      <c r="A3315" s="9"/>
      <c r="H3315" s="9"/>
      <c r="J3315">
        <v>13</v>
      </c>
      <c r="K3315">
        <f ca="1">SIMULATION!$D$3*SIMULATION!$D$17/$H3302/(SIMULATION!$D$17-$I3302)*(((EXP(-$I3302*$J3315))/(1-EXP(-SIMULATION!$D$4*$I3302)))-(EXP(-SIMULATION!$D$17*$J3315)/(1-EXP(-SIMULATION!$D$4*SIMULATION!$D$17))))</f>
        <v>2.3686476705801507</v>
      </c>
      <c r="L3315">
        <v>0.33951492069870237</v>
      </c>
      <c r="M3315">
        <f t="shared" ca="1" si="51"/>
        <v>3.1728388966203367</v>
      </c>
    </row>
    <row r="3316" spans="1:13" x14ac:dyDescent="0.25">
      <c r="A3316" s="9"/>
      <c r="H3316" s="9"/>
      <c r="J3316">
        <v>14</v>
      </c>
      <c r="K3316">
        <f ca="1">SIMULATION!$D$3*SIMULATION!$D$17/$H3302/(SIMULATION!$D$17-$I3302)*(((EXP(-$I3302*$J3316))/(1-EXP(-SIMULATION!$D$4*$I3302)))-(EXP(-SIMULATION!$D$17*$J3316)/(1-EXP(-SIMULATION!$D$4*SIMULATION!$D$17))))</f>
        <v>2.3026176815966171</v>
      </c>
      <c r="L3316">
        <v>-3.666105406576825E-2</v>
      </c>
      <c r="M3316">
        <f t="shared" ca="1" si="51"/>
        <v>2.2182012902788095</v>
      </c>
    </row>
    <row r="3317" spans="1:13" x14ac:dyDescent="0.25">
      <c r="A3317" s="9"/>
      <c r="H3317" s="9"/>
      <c r="J3317">
        <v>15</v>
      </c>
      <c r="K3317">
        <f ca="1">SIMULATION!$D$3*SIMULATION!$D$17/$H3302/(SIMULATION!$D$17-$I3302)*(((EXP(-$I3302*$J3317))/(1-EXP(-SIMULATION!$D$4*$I3302)))-(EXP(-SIMULATION!$D$17*$J3317)/(1-EXP(-SIMULATION!$D$4*SIMULATION!$D$17))))</f>
        <v>2.2378434274276269</v>
      </c>
      <c r="L3317">
        <v>0.30470645878800529</v>
      </c>
      <c r="M3317">
        <f t="shared" ca="1" si="51"/>
        <v>2.9197287735211117</v>
      </c>
    </row>
    <row r="3318" spans="1:13" x14ac:dyDescent="0.25">
      <c r="A3318" s="9"/>
      <c r="H3318" s="9"/>
      <c r="J3318">
        <v>16</v>
      </c>
      <c r="K3318">
        <f ca="1">SIMULATION!$D$3*SIMULATION!$D$17/$H3302/(SIMULATION!$D$17-$I3302)*(((EXP(-$I3302*$J3318))/(1-EXP(-SIMULATION!$D$4*$I3302)))-(EXP(-SIMULATION!$D$17*$J3318)/(1-EXP(-SIMULATION!$D$4*SIMULATION!$D$17))))</f>
        <v>2.1745167489092623</v>
      </c>
      <c r="L3318">
        <v>-0.4898553296986537</v>
      </c>
      <c r="M3318">
        <f t="shared" ca="1" si="51"/>
        <v>1.1093181299370711</v>
      </c>
    </row>
    <row r="3319" spans="1:13" x14ac:dyDescent="0.25">
      <c r="A3319" s="9"/>
      <c r="H3319" s="9"/>
      <c r="J3319">
        <v>17</v>
      </c>
      <c r="K3319">
        <f ca="1">SIMULATION!$D$3*SIMULATION!$D$17/$H3302/(SIMULATION!$D$17-$I3302)*(((EXP(-$I3302*$J3319))/(1-EXP(-SIMULATION!$D$4*$I3302)))-(EXP(-SIMULATION!$D$17*$J3319)/(1-EXP(-SIMULATION!$D$4*SIMULATION!$D$17))))</f>
        <v>2.1127421820148764</v>
      </c>
      <c r="L3319">
        <v>-0.25667090420049277</v>
      </c>
      <c r="M3319">
        <f t="shared" ca="1" si="51"/>
        <v>1.5704627358145959</v>
      </c>
    </row>
    <row r="3320" spans="1:13" x14ac:dyDescent="0.25">
      <c r="A3320" s="9"/>
      <c r="H3320" s="9"/>
      <c r="J3320">
        <v>18</v>
      </c>
      <c r="K3320">
        <f ca="1">SIMULATION!$D$3*SIMULATION!$D$17/$H3302/(SIMULATION!$D$17-$I3302)*(((EXP(-$I3302*$J3320))/(1-EXP(-SIMULATION!$D$4*$I3302)))-(EXP(-SIMULATION!$D$17*$J3320)/(1-EXP(-SIMULATION!$D$4*SIMULATION!$D$17))))</f>
        <v>2.052568842297172</v>
      </c>
      <c r="L3320">
        <v>0.60262960997320059</v>
      </c>
      <c r="M3320">
        <f t="shared" ca="1" si="51"/>
        <v>3.2895076031738606</v>
      </c>
    </row>
    <row r="3321" spans="1:13" x14ac:dyDescent="0.25">
      <c r="A3321" s="9"/>
      <c r="H3321" s="9"/>
      <c r="J3321">
        <v>19</v>
      </c>
      <c r="K3321">
        <f ca="1">SIMULATION!$D$3*SIMULATION!$D$17/$H3302/(SIMULATION!$D$17-$I3302)*(((EXP(-$I3302*$J3321))/(1-EXP(-SIMULATION!$D$4*$I3302)))-(EXP(-SIMULATION!$D$17*$J3321)/(1-EXP(-SIMULATION!$D$4*SIMULATION!$D$17))))</f>
        <v>1.9940108421387499</v>
      </c>
      <c r="L3321">
        <v>-0.12773765777844584</v>
      </c>
      <c r="M3321">
        <f t="shared" ca="1" si="51"/>
        <v>1.7393005675791198</v>
      </c>
    </row>
    <row r="3322" spans="1:13" x14ac:dyDescent="0.25">
      <c r="A3322" s="9"/>
      <c r="H3322" s="9"/>
      <c r="J3322">
        <v>20</v>
      </c>
      <c r="K3322">
        <f ca="1">SIMULATION!$D$3*SIMULATION!$D$17/$H3302/(SIMULATION!$D$17-$I3302)*(((EXP(-$I3302*$J3322))/(1-EXP(-SIMULATION!$D$4*$I3302)))-(EXP(-SIMULATION!$D$17*$J3322)/(1-EXP(-SIMULATION!$D$4*SIMULATION!$D$17))))</f>
        <v>1.937060359979401</v>
      </c>
      <c r="L3322">
        <v>0.1488501244041163</v>
      </c>
      <c r="M3322">
        <f t="shared" ca="1" si="51"/>
        <v>2.2253920355406169</v>
      </c>
    </row>
    <row r="3323" spans="1:13" x14ac:dyDescent="0.25">
      <c r="A3323" s="9"/>
      <c r="H3323" s="9"/>
      <c r="J3323">
        <v>21</v>
      </c>
      <c r="K3323">
        <f ca="1">SIMULATION!$D$3*SIMULATION!$D$17/$H3302/(SIMULATION!$D$17-$I3302)*(((EXP(-$I3302*$J3323))/(1-EXP(-SIMULATION!$D$4*$I3302)))-(EXP(-SIMULATION!$D$17*$J3323)/(1-EXP(-SIMULATION!$D$4*SIMULATION!$D$17))))</f>
        <v>1.8816960011708064</v>
      </c>
      <c r="L3323">
        <v>-0.13166756336663038</v>
      </c>
      <c r="M3323">
        <f t="shared" ca="1" si="51"/>
        <v>1.6339376736999141</v>
      </c>
    </row>
    <row r="3324" spans="1:13" x14ac:dyDescent="0.25">
      <c r="A3324" s="9"/>
      <c r="H3324" s="9"/>
      <c r="J3324">
        <v>22</v>
      </c>
      <c r="K3324">
        <f ca="1">SIMULATION!$D$3*SIMULATION!$D$17/$H3302/(SIMULATION!$D$17-$I3302)*(((EXP(-$I3302*$J3324))/(1-EXP(-SIMULATION!$D$4*$I3302)))-(EXP(-SIMULATION!$D$17*$J3324)/(1-EXP(-SIMULATION!$D$4*SIMULATION!$D$17))))</f>
        <v>1.8278881419988933</v>
      </c>
      <c r="L3324">
        <v>-8.2378402988547039E-2</v>
      </c>
      <c r="M3324">
        <f t="shared" ca="1" si="51"/>
        <v>1.677309636019322</v>
      </c>
    </row>
    <row r="3325" spans="1:13" x14ac:dyDescent="0.25">
      <c r="A3325" s="9"/>
      <c r="H3325" s="9"/>
      <c r="J3325">
        <v>23</v>
      </c>
      <c r="K3325">
        <f ca="1">SIMULATION!$D$3*SIMULATION!$D$17/$H3302/(SIMULATION!$D$17-$I3302)*(((EXP(-$I3302*$J3325))/(1-EXP(-SIMULATION!$D$4*$I3302)))-(EXP(-SIMULATION!$D$17*$J3325)/(1-EXP(-SIMULATION!$D$4*SIMULATION!$D$17))))</f>
        <v>1.775602340842227</v>
      </c>
      <c r="L3325">
        <v>0.39684550946194919</v>
      </c>
      <c r="M3325">
        <f t="shared" ca="1" si="51"/>
        <v>2.4802421563955903</v>
      </c>
    </row>
    <row r="3326" spans="1:13" x14ac:dyDescent="0.25">
      <c r="A3326" s="9"/>
      <c r="H3326" s="9"/>
      <c r="J3326">
        <v>24</v>
      </c>
      <c r="K3326">
        <f ca="1">SIMULATION!$D$3*SIMULATION!$D$17/$H3302/(SIMULATION!$D$17-$I3302)*(((EXP(-$I3302*$J3326))/(1-EXP(-SIMULATION!$D$4*$I3302)))-(EXP(-SIMULATION!$D$17*$J3326)/(1-EXP(-SIMULATION!$D$4*SIMULATION!$D$17))))</f>
        <v>1.7248015110884001</v>
      </c>
      <c r="L3326">
        <v>0.19645764575721172</v>
      </c>
      <c r="M3326">
        <f t="shared" ca="1" si="51"/>
        <v>2.0636519553553088</v>
      </c>
    </row>
    <row r="3327" spans="1:13" x14ac:dyDescent="0.25">
      <c r="A3327" s="9">
        <v>134</v>
      </c>
      <c r="B3327" s="2">
        <f ca="1">NORMINV(RAND(),SIMULATION!D7,SIMULATION!D8)</f>
        <v>54.89490099382963</v>
      </c>
      <c r="C3327" s="2">
        <v>2</v>
      </c>
      <c r="D3327" s="2">
        <f ca="1">SIMULATION!$D$11*(1+(SIMULATION!$D$12*LN(1+$C3327)))*(1+(SIMULATION!$D$13*(($B3327/63.5)-1)))</f>
        <v>9.5990316811142602</v>
      </c>
      <c r="E3327" s="2">
        <v>-0.44626992065106924</v>
      </c>
      <c r="F3327" s="2">
        <f ca="1">D3327*(1+E3327)</f>
        <v>5.3152725744562996</v>
      </c>
      <c r="G3327" s="2">
        <v>1.5496030488699351</v>
      </c>
      <c r="H3327" s="9">
        <f>SIMULATION!$D$15*EXP($G$3327)</f>
        <v>1039.6725305205707</v>
      </c>
      <c r="I3327" s="2">
        <f ca="1">$F3327/$H3327</f>
        <v>5.1124487936551602E-3</v>
      </c>
      <c r="J3327">
        <v>0</v>
      </c>
      <c r="K3327">
        <f ca="1">SIMULATION!$D$3*SIMULATION!$D$17/$H3327/(SIMULATION!$D$17-$I3327)*(((EXP(-$I3327*$J3327))/(1-EXP(-SIMULATION!$D$4*$I3327)))-(EXP(-SIMULATION!$D$17*$J3327)/(1-EXP(-SIMULATION!$D$4*SIMULATION!$D$17))))</f>
        <v>4.0994618381142942</v>
      </c>
      <c r="L3327">
        <v>0.22634693227967173</v>
      </c>
      <c r="M3327">
        <f t="shared" ca="1" si="51"/>
        <v>5.0273624491690487</v>
      </c>
    </row>
    <row r="3328" spans="1:13" x14ac:dyDescent="0.25">
      <c r="A3328" s="9"/>
      <c r="H3328" s="9"/>
      <c r="J3328">
        <v>1</v>
      </c>
      <c r="K3328">
        <f ca="1">SIMULATION!$D$3*SIMULATION!$D$17/$H3327/(SIMULATION!$D$17-$I3327)*(((EXP(-$I3327*$J3328))/(1-EXP(-SIMULATION!$D$4*$I3327)))-(EXP(-SIMULATION!$D$17*$J3328)/(1-EXP(-SIMULATION!$D$4*SIMULATION!$D$17))))</f>
        <v>4.2680492301690789</v>
      </c>
      <c r="L3328">
        <v>-0.18099830626918895</v>
      </c>
      <c r="M3328">
        <f t="shared" ca="1" si="51"/>
        <v>3.4955395484349601</v>
      </c>
    </row>
    <row r="3329" spans="1:13" x14ac:dyDescent="0.25">
      <c r="A3329" s="9"/>
      <c r="H3329" s="9"/>
      <c r="J3329">
        <v>2</v>
      </c>
      <c r="K3329">
        <f ca="1">SIMULATION!$D$3*SIMULATION!$D$17/$H3327/(SIMULATION!$D$17-$I3327)*(((EXP(-$I3327*$J3329))/(1-EXP(-SIMULATION!$D$4*$I3327)))-(EXP(-SIMULATION!$D$17*$J3329)/(1-EXP(-SIMULATION!$D$4*SIMULATION!$D$17))))</f>
        <v>4.3677159299019737</v>
      </c>
      <c r="L3329">
        <v>9.5088425045584166E-2</v>
      </c>
      <c r="M3329">
        <f t="shared" ca="1" si="51"/>
        <v>4.7830351587228614</v>
      </c>
    </row>
    <row r="3330" spans="1:13" x14ac:dyDescent="0.25">
      <c r="A3330" s="9"/>
      <c r="H3330" s="9"/>
      <c r="J3330">
        <v>3</v>
      </c>
      <c r="K3330">
        <f ca="1">SIMULATION!$D$3*SIMULATION!$D$17/$H3327/(SIMULATION!$D$17-$I3327)*(((EXP(-$I3327*$J3330))/(1-EXP(-SIMULATION!$D$4*$I3327)))-(EXP(-SIMULATION!$D$17*$J3330)/(1-EXP(-SIMULATION!$D$4*SIMULATION!$D$17))))</f>
        <v>4.4232592496618155</v>
      </c>
      <c r="L3330">
        <v>0.34444006701222746</v>
      </c>
      <c r="M3330">
        <f t="shared" ca="1" si="51"/>
        <v>5.9468069620277859</v>
      </c>
    </row>
    <row r="3331" spans="1:13" x14ac:dyDescent="0.25">
      <c r="A3331" s="9"/>
      <c r="H3331" s="9"/>
      <c r="J3331">
        <v>4</v>
      </c>
      <c r="K3331">
        <f ca="1">SIMULATION!$D$3*SIMULATION!$D$17/$H3327/(SIMULATION!$D$17-$I3327)*(((EXP(-$I3327*$J3331))/(1-EXP(-SIMULATION!$D$4*$I3327)))-(EXP(-SIMULATION!$D$17*$J3331)/(1-EXP(-SIMULATION!$D$4*SIMULATION!$D$17))))</f>
        <v>4.4505696915763746</v>
      </c>
      <c r="L3331">
        <v>0.29961643095098545</v>
      </c>
      <c r="M3331">
        <f t="shared" ref="M3331:M3394" ca="1" si="52">$K3331*(1+$L3331)</f>
        <v>5.7840334982651163</v>
      </c>
    </row>
    <row r="3332" spans="1:13" x14ac:dyDescent="0.25">
      <c r="A3332" s="9"/>
      <c r="H3332" s="9"/>
      <c r="J3332">
        <v>5</v>
      </c>
      <c r="K3332">
        <f ca="1">SIMULATION!$D$3*SIMULATION!$D$17/$H3327/(SIMULATION!$D$17-$I3327)*(((EXP(-$I3327*$J3332))/(1-EXP(-SIMULATION!$D$4*$I3327)))-(EXP(-SIMULATION!$D$17*$J3332)/(1-EXP(-SIMULATION!$D$4*SIMULATION!$D$17))))</f>
        <v>4.4598300586714084</v>
      </c>
      <c r="L3332">
        <v>0.3720781316035438</v>
      </c>
      <c r="M3332">
        <f t="shared" ca="1" si="52"/>
        <v>6.1192352941711885</v>
      </c>
    </row>
    <row r="3333" spans="1:13" x14ac:dyDescent="0.25">
      <c r="A3333" s="9"/>
      <c r="H3333" s="9"/>
      <c r="J3333">
        <v>6</v>
      </c>
      <c r="K3333">
        <f ca="1">SIMULATION!$D$3*SIMULATION!$D$17/$H3327/(SIMULATION!$D$17-$I3327)*(((EXP(-$I3327*$J3333))/(1-EXP(-SIMULATION!$D$4*$I3327)))-(EXP(-SIMULATION!$D$17*$J3333)/(1-EXP(-SIMULATION!$D$4*SIMULATION!$D$17))))</f>
        <v>4.4575655229318203</v>
      </c>
      <c r="L3333">
        <v>-0.1104417296000846</v>
      </c>
      <c r="M3333">
        <f t="shared" ca="1" si="52"/>
        <v>3.9652642767735244</v>
      </c>
    </row>
    <row r="3334" spans="1:13" x14ac:dyDescent="0.25">
      <c r="A3334" s="9"/>
      <c r="H3334" s="9"/>
      <c r="J3334">
        <v>7</v>
      </c>
      <c r="K3334">
        <f ca="1">SIMULATION!$D$3*SIMULATION!$D$17/$H3327/(SIMULATION!$D$17-$I3327)*(((EXP(-$I3327*$J3334))/(1-EXP(-SIMULATION!$D$4*$I3327)))-(EXP(-SIMULATION!$D$17*$J3334)/(1-EXP(-SIMULATION!$D$4*SIMULATION!$D$17))))</f>
        <v>4.4479573586771313</v>
      </c>
      <c r="L3334">
        <v>0.6012112918778002</v>
      </c>
      <c r="M3334">
        <f t="shared" ca="1" si="52"/>
        <v>7.1221195485047781</v>
      </c>
    </row>
    <row r="3335" spans="1:13" x14ac:dyDescent="0.25">
      <c r="A3335" s="9"/>
      <c r="H3335" s="9"/>
      <c r="J3335">
        <v>8</v>
      </c>
      <c r="K3335">
        <f ca="1">SIMULATION!$D$3*SIMULATION!$D$17/$H3327/(SIMULATION!$D$17-$I3327)*(((EXP(-$I3327*$J3335))/(1-EXP(-SIMULATION!$D$4*$I3327)))-(EXP(-SIMULATION!$D$17*$J3335)/(1-EXP(-SIMULATION!$D$4*SIMULATION!$D$17))))</f>
        <v>4.4336848147951233</v>
      </c>
      <c r="L3335">
        <v>-0.25087169357514832</v>
      </c>
      <c r="M3335">
        <f t="shared" ca="1" si="52"/>
        <v>3.3213987965290532</v>
      </c>
    </row>
    <row r="3336" spans="1:13" x14ac:dyDescent="0.25">
      <c r="A3336" s="9"/>
      <c r="H3336" s="9"/>
      <c r="J3336">
        <v>9</v>
      </c>
      <c r="K3336">
        <f ca="1">SIMULATION!$D$3*SIMULATION!$D$17/$H3327/(SIMULATION!$D$17-$I3327)*(((EXP(-$I3327*$J3336))/(1-EXP(-SIMULATION!$D$4*$I3327)))-(EXP(-SIMULATION!$D$17*$J3336)/(1-EXP(-SIMULATION!$D$4*SIMULATION!$D$17))))</f>
        <v>4.4164646069008962</v>
      </c>
      <c r="L3336">
        <v>-5.3345653561378902E-2</v>
      </c>
      <c r="M3336">
        <f t="shared" ca="1" si="52"/>
        <v>4.1808654160150693</v>
      </c>
    </row>
    <row r="3337" spans="1:13" x14ac:dyDescent="0.25">
      <c r="A3337" s="9"/>
      <c r="H3337" s="9"/>
      <c r="J3337">
        <v>10</v>
      </c>
      <c r="K3337">
        <f ca="1">SIMULATION!$D$3*SIMULATION!$D$17/$H3327/(SIMULATION!$D$17-$I3327)*(((EXP(-$I3327*$J3337))/(1-EXP(-SIMULATION!$D$4*$I3327)))-(EXP(-SIMULATION!$D$17*$J3337)/(1-EXP(-SIMULATION!$D$4*SIMULATION!$D$17))))</f>
        <v>4.3973966370035837</v>
      </c>
      <c r="L3337">
        <v>0.10344199705561502</v>
      </c>
      <c r="M3337">
        <f t="shared" ca="1" si="52"/>
        <v>4.8522721269808802</v>
      </c>
    </row>
    <row r="3338" spans="1:13" x14ac:dyDescent="0.25">
      <c r="A3338" s="9"/>
      <c r="H3338" s="9"/>
      <c r="J3338">
        <v>11</v>
      </c>
      <c r="K3338">
        <f ca="1">SIMULATION!$D$3*SIMULATION!$D$17/$H3327/(SIMULATION!$D$17-$I3327)*(((EXP(-$I3327*$J3338))/(1-EXP(-SIMULATION!$D$4*$I3327)))-(EXP(-SIMULATION!$D$17*$J3338)/(1-EXP(-SIMULATION!$D$4*SIMULATION!$D$17))))</f>
        <v>4.3771855390559615</v>
      </c>
      <c r="L3338">
        <v>0.25000015715393697</v>
      </c>
      <c r="M3338">
        <f t="shared" ca="1" si="52"/>
        <v>5.4714826117118927</v>
      </c>
    </row>
    <row r="3339" spans="1:13" x14ac:dyDescent="0.25">
      <c r="A3339" s="9"/>
      <c r="H3339" s="9"/>
      <c r="J3339">
        <v>12</v>
      </c>
      <c r="K3339">
        <f ca="1">SIMULATION!$D$3*SIMULATION!$D$17/$H3327/(SIMULATION!$D$17-$I3327)*(((EXP(-$I3327*$J3339))/(1-EXP(-SIMULATION!$D$4*$I3327)))-(EXP(-SIMULATION!$D$17*$J3339)/(1-EXP(-SIMULATION!$D$4*SIMULATION!$D$17))))</f>
        <v>4.3562826507154053</v>
      </c>
      <c r="L3339">
        <v>0.15933016091090582</v>
      </c>
      <c r="M3339">
        <f t="shared" ca="1" si="52"/>
        <v>5.0503698664272783</v>
      </c>
    </row>
    <row r="3340" spans="1:13" x14ac:dyDescent="0.25">
      <c r="A3340" s="9"/>
      <c r="H3340" s="9"/>
      <c r="J3340">
        <v>13</v>
      </c>
      <c r="K3340">
        <f ca="1">SIMULATION!$D$3*SIMULATION!$D$17/$H3327/(SIMULATION!$D$17-$I3327)*(((EXP(-$I3327*$J3340))/(1-EXP(-SIMULATION!$D$4*$I3327)))-(EXP(-SIMULATION!$D$17*$J3340)/(1-EXP(-SIMULATION!$D$4*SIMULATION!$D$17))))</f>
        <v>4.3349769922893575</v>
      </c>
      <c r="L3340">
        <v>0.47783721915809635</v>
      </c>
      <c r="M3340">
        <f t="shared" ca="1" si="52"/>
        <v>6.4063903433992326</v>
      </c>
    </row>
    <row r="3341" spans="1:13" x14ac:dyDescent="0.25">
      <c r="A3341" s="9"/>
      <c r="H3341" s="9"/>
      <c r="J3341">
        <v>14</v>
      </c>
      <c r="K3341">
        <f ca="1">SIMULATION!$D$3*SIMULATION!$D$17/$H3327/(SIMULATION!$D$17-$I3327)*(((EXP(-$I3327*$J3341))/(1-EXP(-SIMULATION!$D$4*$I3327)))-(EXP(-SIMULATION!$D$17*$J3341)/(1-EXP(-SIMULATION!$D$4*SIMULATION!$D$17))))</f>
        <v>4.3134535682467607</v>
      </c>
      <c r="L3341">
        <v>0.28585889493923589</v>
      </c>
      <c r="M3341">
        <f t="shared" ca="1" si="52"/>
        <v>5.5464926386374831</v>
      </c>
    </row>
    <row r="3342" spans="1:13" x14ac:dyDescent="0.25">
      <c r="A3342" s="9"/>
      <c r="H3342" s="9"/>
      <c r="J3342">
        <v>15</v>
      </c>
      <c r="K3342">
        <f ca="1">SIMULATION!$D$3*SIMULATION!$D$17/$H3327/(SIMULATION!$D$17-$I3327)*(((EXP(-$I3327*$J3342))/(1-EXP(-SIMULATION!$D$4*$I3327)))-(EXP(-SIMULATION!$D$17*$J3342)/(1-EXP(-SIMULATION!$D$4*SIMULATION!$D$17))))</f>
        <v>4.2918307282365076</v>
      </c>
      <c r="L3342">
        <v>-0.53227655141800567</v>
      </c>
      <c r="M3342">
        <f t="shared" ca="1" si="52"/>
        <v>2.0073898689409515</v>
      </c>
    </row>
    <row r="3343" spans="1:13" x14ac:dyDescent="0.25">
      <c r="A3343" s="9"/>
      <c r="H3343" s="9"/>
      <c r="J3343">
        <v>16</v>
      </c>
      <c r="K3343">
        <f ca="1">SIMULATION!$D$3*SIMULATION!$D$17/$H3327/(SIMULATION!$D$17-$I3327)*(((EXP(-$I3327*$J3343))/(1-EXP(-SIMULATION!$D$4*$I3327)))-(EXP(-SIMULATION!$D$17*$J3343)/(1-EXP(-SIMULATION!$D$4*SIMULATION!$D$17))))</f>
        <v>4.270184108929671</v>
      </c>
      <c r="L3343">
        <v>0.32414017688286456</v>
      </c>
      <c r="M3343">
        <f t="shared" ca="1" si="52"/>
        <v>5.6543223413205324</v>
      </c>
    </row>
    <row r="3344" spans="1:13" x14ac:dyDescent="0.25">
      <c r="A3344" s="9"/>
      <c r="H3344" s="9"/>
      <c r="J3344">
        <v>17</v>
      </c>
      <c r="K3344">
        <f ca="1">SIMULATION!$D$3*SIMULATION!$D$17/$H3327/(SIMULATION!$D$17-$I3327)*(((EXP(-$I3327*$J3344))/(1-EXP(-SIMULATION!$D$4*$I3327)))-(EXP(-SIMULATION!$D$17*$J3344)/(1-EXP(-SIMULATION!$D$4*SIMULATION!$D$17))))</f>
        <v>4.2485619765278564</v>
      </c>
      <c r="L3344">
        <v>-0.10018826515806897</v>
      </c>
      <c r="M3344">
        <f t="shared" ca="1" si="52"/>
        <v>3.822905922682994</v>
      </c>
    </row>
    <row r="3345" spans="1:13" x14ac:dyDescent="0.25">
      <c r="A3345" s="9"/>
      <c r="H3345" s="9"/>
      <c r="J3345">
        <v>18</v>
      </c>
      <c r="K3345">
        <f ca="1">SIMULATION!$D$3*SIMULATION!$D$17/$H3327/(SIMULATION!$D$17-$I3327)*(((EXP(-$I3327*$J3345))/(1-EXP(-SIMULATION!$D$4*$I3327)))-(EXP(-SIMULATION!$D$17*$J3345)/(1-EXP(-SIMULATION!$D$4*SIMULATION!$D$17))))</f>
        <v>4.226995058609698</v>
      </c>
      <c r="L3345">
        <v>-0.18882244777152524</v>
      </c>
      <c r="M3345">
        <f t="shared" ca="1" si="52"/>
        <v>3.4288435049248731</v>
      </c>
    </row>
    <row r="3346" spans="1:13" x14ac:dyDescent="0.25">
      <c r="A3346" s="9"/>
      <c r="H3346" s="9"/>
      <c r="J3346">
        <v>19</v>
      </c>
      <c r="K3346">
        <f ca="1">SIMULATION!$D$3*SIMULATION!$D$17/$H3327/(SIMULATION!$D$17-$I3327)*(((EXP(-$I3327*$J3346))/(1-EXP(-SIMULATION!$D$4*$I3327)))-(EXP(-SIMULATION!$D$17*$J3346)/(1-EXP(-SIMULATION!$D$4*SIMULATION!$D$17))))</f>
        <v>4.2055028446114768</v>
      </c>
      <c r="L3346">
        <v>-0.14238249361428454</v>
      </c>
      <c r="M3346">
        <f t="shared" ca="1" si="52"/>
        <v>3.6067128626937275</v>
      </c>
    </row>
    <row r="3347" spans="1:13" x14ac:dyDescent="0.25">
      <c r="A3347" s="9"/>
      <c r="H3347" s="9"/>
      <c r="J3347">
        <v>20</v>
      </c>
      <c r="K3347">
        <f ca="1">SIMULATION!$D$3*SIMULATION!$D$17/$H3327/(SIMULATION!$D$17-$I3327)*(((EXP(-$I3327*$J3347))/(1-EXP(-SIMULATION!$D$4*$I3327)))-(EXP(-SIMULATION!$D$17*$J3347)/(1-EXP(-SIMULATION!$D$4*SIMULATION!$D$17))))</f>
        <v>4.184097623322776</v>
      </c>
      <c r="L3347">
        <v>0.36453925718494984</v>
      </c>
      <c r="M3347">
        <f t="shared" ca="1" si="52"/>
        <v>5.7093654629181749</v>
      </c>
    </row>
    <row r="3348" spans="1:13" x14ac:dyDescent="0.25">
      <c r="A3348" s="9"/>
      <c r="H3348" s="9"/>
      <c r="J3348">
        <v>21</v>
      </c>
      <c r="K3348">
        <f ca="1">SIMULATION!$D$3*SIMULATION!$D$17/$H3327/(SIMULATION!$D$17-$I3327)*(((EXP(-$I3327*$J3348))/(1-EXP(-SIMULATION!$D$4*$I3327)))-(EXP(-SIMULATION!$D$17*$J3348)/(1-EXP(-SIMULATION!$D$4*SIMULATION!$D$17))))</f>
        <v>4.162787070206476</v>
      </c>
      <c r="L3348">
        <v>0.49388873690097668</v>
      </c>
      <c r="M3348">
        <f t="shared" ca="1" si="52"/>
        <v>6.21874071829847</v>
      </c>
    </row>
    <row r="3349" spans="1:13" x14ac:dyDescent="0.25">
      <c r="A3349" s="9"/>
      <c r="H3349" s="9"/>
      <c r="J3349">
        <v>22</v>
      </c>
      <c r="K3349">
        <f ca="1">SIMULATION!$D$3*SIMULATION!$D$17/$H3327/(SIMULATION!$D$17-$I3327)*(((EXP(-$I3327*$J3349))/(1-EXP(-SIMULATION!$D$4*$I3327)))-(EXP(-SIMULATION!$D$17*$J3349)/(1-EXP(-SIMULATION!$D$4*SIMULATION!$D$17))))</f>
        <v>4.1415759054110017</v>
      </c>
      <c r="L3349">
        <v>8.6412860340320821E-2</v>
      </c>
      <c r="M3349">
        <f t="shared" ca="1" si="52"/>
        <v>4.4994613257141207</v>
      </c>
    </row>
    <row r="3350" spans="1:13" x14ac:dyDescent="0.25">
      <c r="A3350" s="9"/>
      <c r="H3350" s="9"/>
      <c r="J3350">
        <v>23</v>
      </c>
      <c r="K3350">
        <f ca="1">SIMULATION!$D$3*SIMULATION!$D$17/$H3327/(SIMULATION!$D$17-$I3327)*(((EXP(-$I3327*$J3350))/(1-EXP(-SIMULATION!$D$4*$I3327)))-(EXP(-SIMULATION!$D$17*$J3350)/(1-EXP(-SIMULATION!$D$4*SIMULATION!$D$17))))</f>
        <v>4.1204669562596354</v>
      </c>
      <c r="L3350">
        <v>0.28012154623067836</v>
      </c>
      <c r="M3350">
        <f t="shared" ca="1" si="52"/>
        <v>5.2746985312395012</v>
      </c>
    </row>
    <row r="3351" spans="1:13" x14ac:dyDescent="0.25">
      <c r="A3351" s="9"/>
      <c r="H3351" s="9"/>
      <c r="J3351">
        <v>24</v>
      </c>
      <c r="K3351">
        <f ca="1">SIMULATION!$D$3*SIMULATION!$D$17/$H3327/(SIMULATION!$D$17-$I3327)*(((EXP(-$I3327*$J3351))/(1-EXP(-SIMULATION!$D$4*$I3327)))-(EXP(-SIMULATION!$D$17*$J3351)/(1-EXP(-SIMULATION!$D$4*SIMULATION!$D$17))))</f>
        <v>4.0994618381142942</v>
      </c>
      <c r="L3351">
        <v>8.8301805537265351E-3</v>
      </c>
      <c r="M3351">
        <f t="shared" ca="1" si="52"/>
        <v>4.1356608263179551</v>
      </c>
    </row>
    <row r="3352" spans="1:13" x14ac:dyDescent="0.25">
      <c r="A3352" s="9">
        <v>135</v>
      </c>
      <c r="B3352" s="2">
        <f ca="1">NORMINV(RAND(),SIMULATION!D7,SIMULATION!D8)</f>
        <v>63.905795515076477</v>
      </c>
      <c r="C3352" s="2">
        <v>2</v>
      </c>
      <c r="D3352" s="2">
        <f ca="1">SIMULATION!$D$11*(1+(SIMULATION!$D$12*LN(1+$C3352)))*(1+(SIMULATION!$D$13*(($B3352/63.5)-1)))</f>
        <v>10.268196362010265</v>
      </c>
      <c r="E3352" s="2">
        <v>-0.35165546706065892</v>
      </c>
      <c r="F3352" s="2">
        <f ca="1">D3352*(1+E3352)</f>
        <v>6.6573289744569868</v>
      </c>
      <c r="G3352" s="2">
        <v>0.26237919014607392</v>
      </c>
      <c r="H3352" s="9">
        <f>SIMULATION!$D$15*EXP($G$3352)</f>
        <v>286.98708344499818</v>
      </c>
      <c r="I3352" s="2">
        <f ca="1">$F3352/$H3352</f>
        <v>2.3197312208418194E-2</v>
      </c>
      <c r="J3352">
        <v>0</v>
      </c>
      <c r="K3352">
        <f ca="1">SIMULATION!$D$3*SIMULATION!$D$17/$H3352/(SIMULATION!$D$17-$I3352)*(((EXP(-$I3352*$J3352))/(1-EXP(-SIMULATION!$D$4*$I3352)))-(EXP(-SIMULATION!$D$17*$J3352)/(1-EXP(-SIMULATION!$D$4*SIMULATION!$D$17))))</f>
        <v>2.7139802575015985</v>
      </c>
      <c r="L3352">
        <v>0.14086757940831726</v>
      </c>
      <c r="M3352">
        <f t="shared" ca="1" si="52"/>
        <v>3.0962920869378099</v>
      </c>
    </row>
    <row r="3353" spans="1:13" x14ac:dyDescent="0.25">
      <c r="A3353" s="9"/>
      <c r="H3353" s="9"/>
      <c r="J3353">
        <v>1</v>
      </c>
      <c r="K3353">
        <f ca="1">SIMULATION!$D$3*SIMULATION!$D$17/$H3352/(SIMULATION!$D$17-$I3352)*(((EXP(-$I3352*$J3353))/(1-EXP(-SIMULATION!$D$4*$I3352)))-(EXP(-SIMULATION!$D$17*$J3353)/(1-EXP(-SIMULATION!$D$4*SIMULATION!$D$17))))</f>
        <v>3.3316044619513603</v>
      </c>
      <c r="L3353">
        <v>-0.51804389075934199</v>
      </c>
      <c r="M3353">
        <f t="shared" ca="1" si="52"/>
        <v>1.6056871240108934</v>
      </c>
    </row>
    <row r="3354" spans="1:13" x14ac:dyDescent="0.25">
      <c r="A3354" s="9"/>
      <c r="H3354" s="9"/>
      <c r="J3354">
        <v>2</v>
      </c>
      <c r="K3354">
        <f ca="1">SIMULATION!$D$3*SIMULATION!$D$17/$H3352/(SIMULATION!$D$17-$I3352)*(((EXP(-$I3352*$J3354))/(1-EXP(-SIMULATION!$D$4*$I3352)))-(EXP(-SIMULATION!$D$17*$J3354)/(1-EXP(-SIMULATION!$D$4*SIMULATION!$D$17))))</f>
        <v>3.6908783399906979</v>
      </c>
      <c r="L3354">
        <v>-0.41490614096954676</v>
      </c>
      <c r="M3354">
        <f t="shared" ca="1" si="52"/>
        <v>2.1595102511570707</v>
      </c>
    </row>
    <row r="3355" spans="1:13" x14ac:dyDescent="0.25">
      <c r="A3355" s="9"/>
      <c r="H3355" s="9"/>
      <c r="J3355">
        <v>3</v>
      </c>
      <c r="K3355">
        <f ca="1">SIMULATION!$D$3*SIMULATION!$D$17/$H3352/(SIMULATION!$D$17-$I3352)*(((EXP(-$I3352*$J3355))/(1-EXP(-SIMULATION!$D$4*$I3352)))-(EXP(-SIMULATION!$D$17*$J3355)/(1-EXP(-SIMULATION!$D$4*SIMULATION!$D$17))))</f>
        <v>3.8854323511407274</v>
      </c>
      <c r="L3355">
        <v>0.20869692910904675</v>
      </c>
      <c r="M3355">
        <f t="shared" ca="1" si="52"/>
        <v>4.6963101510847407</v>
      </c>
    </row>
    <row r="3356" spans="1:13" x14ac:dyDescent="0.25">
      <c r="A3356" s="9"/>
      <c r="H3356" s="9"/>
      <c r="J3356">
        <v>4</v>
      </c>
      <c r="K3356">
        <f ca="1">SIMULATION!$D$3*SIMULATION!$D$17/$H3352/(SIMULATION!$D$17-$I3352)*(((EXP(-$I3352*$J3356))/(1-EXP(-SIMULATION!$D$4*$I3352)))-(EXP(-SIMULATION!$D$17*$J3356)/(1-EXP(-SIMULATION!$D$4*SIMULATION!$D$17))))</f>
        <v>3.9752479674168635</v>
      </c>
      <c r="L3356">
        <v>-8.2845540350731314E-2</v>
      </c>
      <c r="M3356">
        <f t="shared" ca="1" si="52"/>
        <v>3.645916401528067</v>
      </c>
    </row>
    <row r="3357" spans="1:13" x14ac:dyDescent="0.25">
      <c r="A3357" s="9"/>
      <c r="H3357" s="9"/>
      <c r="J3357">
        <v>5</v>
      </c>
      <c r="K3357">
        <f ca="1">SIMULATION!$D$3*SIMULATION!$D$17/$H3352/(SIMULATION!$D$17-$I3352)*(((EXP(-$I3352*$J3357))/(1-EXP(-SIMULATION!$D$4*$I3352)))-(EXP(-SIMULATION!$D$17*$J3357)/(1-EXP(-SIMULATION!$D$4*SIMULATION!$D$17))))</f>
        <v>3.9987440130259002</v>
      </c>
      <c r="L3357">
        <v>0.22816503542809419</v>
      </c>
      <c r="M3357">
        <f t="shared" ca="1" si="52"/>
        <v>4.9111175824258346</v>
      </c>
    </row>
    <row r="3358" spans="1:13" x14ac:dyDescent="0.25">
      <c r="A3358" s="9"/>
      <c r="H3358" s="9"/>
      <c r="J3358">
        <v>6</v>
      </c>
      <c r="K3358">
        <f ca="1">SIMULATION!$D$3*SIMULATION!$D$17/$H3352/(SIMULATION!$D$17-$I3352)*(((EXP(-$I3352*$J3358))/(1-EXP(-SIMULATION!$D$4*$I3352)))-(EXP(-SIMULATION!$D$17*$J3358)/(1-EXP(-SIMULATION!$D$4*SIMULATION!$D$17))))</f>
        <v>3.9805218741572257</v>
      </c>
      <c r="L3358">
        <v>2.8646937273525332E-2</v>
      </c>
      <c r="M3358">
        <f t="shared" ca="1" si="52"/>
        <v>4.0945516346021034</v>
      </c>
    </row>
    <row r="3359" spans="1:13" x14ac:dyDescent="0.25">
      <c r="A3359" s="9"/>
      <c r="H3359" s="9"/>
      <c r="J3359">
        <v>7</v>
      </c>
      <c r="K3359">
        <f ca="1">SIMULATION!$D$3*SIMULATION!$D$17/$H3352/(SIMULATION!$D$17-$I3352)*(((EXP(-$I3352*$J3359))/(1-EXP(-SIMULATION!$D$4*$I3352)))-(EXP(-SIMULATION!$D$17*$J3359)/(1-EXP(-SIMULATION!$D$4*SIMULATION!$D$17))))</f>
        <v>3.9363288075764293</v>
      </c>
      <c r="L3359">
        <v>-0.16179097505045656</v>
      </c>
      <c r="M3359">
        <f t="shared" ca="1" si="52"/>
        <v>3.2994663316794379</v>
      </c>
    </row>
    <row r="3360" spans="1:13" x14ac:dyDescent="0.25">
      <c r="A3360" s="9"/>
      <c r="H3360" s="9"/>
      <c r="J3360">
        <v>8</v>
      </c>
      <c r="K3360">
        <f ca="1">SIMULATION!$D$3*SIMULATION!$D$17/$H3352/(SIMULATION!$D$17-$I3352)*(((EXP(-$I3352*$J3360))/(1-EXP(-SIMULATION!$D$4*$I3352)))-(EXP(-SIMULATION!$D$17*$J3360)/(1-EXP(-SIMULATION!$D$4*SIMULATION!$D$17))))</f>
        <v>3.8762385396241279</v>
      </c>
      <c r="L3360">
        <v>-0.11661299757708084</v>
      </c>
      <c r="M3360">
        <f t="shared" ca="1" si="52"/>
        <v>3.4242187441947518</v>
      </c>
    </row>
    <row r="3361" spans="1:13" x14ac:dyDescent="0.25">
      <c r="A3361" s="9"/>
      <c r="H3361" s="9"/>
      <c r="J3361">
        <v>9</v>
      </c>
      <c r="K3361">
        <f ca="1">SIMULATION!$D$3*SIMULATION!$D$17/$H3352/(SIMULATION!$D$17-$I3352)*(((EXP(-$I3352*$J3361))/(1-EXP(-SIMULATION!$D$4*$I3352)))-(EXP(-SIMULATION!$D$17*$J3361)/(1-EXP(-SIMULATION!$D$4*SIMULATION!$D$17))))</f>
        <v>3.8066894618503362</v>
      </c>
      <c r="L3361">
        <v>0.2261149864288638</v>
      </c>
      <c r="M3361">
        <f t="shared" ca="1" si="52"/>
        <v>4.6674389978555242</v>
      </c>
    </row>
    <row r="3362" spans="1:13" x14ac:dyDescent="0.25">
      <c r="A3362" s="9"/>
      <c r="H3362" s="9"/>
      <c r="J3362">
        <v>10</v>
      </c>
      <c r="K3362">
        <f ca="1">SIMULATION!$D$3*SIMULATION!$D$17/$H3352/(SIMULATION!$D$17-$I3352)*(((EXP(-$I3352*$J3362))/(1-EXP(-SIMULATION!$D$4*$I3352)))-(EXP(-SIMULATION!$D$17*$J3362)/(1-EXP(-SIMULATION!$D$4*SIMULATION!$D$17))))</f>
        <v>3.7317907470557921</v>
      </c>
      <c r="L3362">
        <v>-0.21656845349321002</v>
      </c>
      <c r="M3362">
        <f t="shared" ca="1" si="52"/>
        <v>2.9236025962056487</v>
      </c>
    </row>
    <row r="3363" spans="1:13" x14ac:dyDescent="0.25">
      <c r="A3363" s="9"/>
      <c r="H3363" s="9"/>
      <c r="J3363">
        <v>11</v>
      </c>
      <c r="K3363">
        <f ca="1">SIMULATION!$D$3*SIMULATION!$D$17/$H3352/(SIMULATION!$D$17-$I3352)*(((EXP(-$I3352*$J3363))/(1-EXP(-SIMULATION!$D$4*$I3352)))-(EXP(-SIMULATION!$D$17*$J3363)/(1-EXP(-SIMULATION!$D$4*SIMULATION!$D$17))))</f>
        <v>3.6541593311690383</v>
      </c>
      <c r="L3363">
        <v>1.7760593770811244E-4</v>
      </c>
      <c r="M3363">
        <f t="shared" ca="1" si="52"/>
        <v>3.6548083315635855</v>
      </c>
    </row>
    <row r="3364" spans="1:13" x14ac:dyDescent="0.25">
      <c r="A3364" s="9"/>
      <c r="H3364" s="9"/>
      <c r="J3364">
        <v>12</v>
      </c>
      <c r="K3364">
        <f ca="1">SIMULATION!$D$3*SIMULATION!$D$17/$H3352/(SIMULATION!$D$17-$I3352)*(((EXP(-$I3352*$J3364))/(1-EXP(-SIMULATION!$D$4*$I3352)))-(EXP(-SIMULATION!$D$17*$J3364)/(1-EXP(-SIMULATION!$D$4*SIMULATION!$D$17))))</f>
        <v>3.5754562627684732</v>
      </c>
      <c r="L3364">
        <v>-0.2471524347184523</v>
      </c>
      <c r="M3364">
        <f t="shared" ca="1" si="52"/>
        <v>2.6917735421959068</v>
      </c>
    </row>
    <row r="3365" spans="1:13" x14ac:dyDescent="0.25">
      <c r="A3365" s="9"/>
      <c r="H3365" s="9"/>
      <c r="J3365">
        <v>13</v>
      </c>
      <c r="K3365">
        <f ca="1">SIMULATION!$D$3*SIMULATION!$D$17/$H3352/(SIMULATION!$D$17-$I3352)*(((EXP(-$I3352*$J3365))/(1-EXP(-SIMULATION!$D$4*$I3352)))-(EXP(-SIMULATION!$D$17*$J3365)/(1-EXP(-SIMULATION!$D$4*SIMULATION!$D$17))))</f>
        <v>3.4967304002945485</v>
      </c>
      <c r="L3365">
        <v>0.46982447450754983</v>
      </c>
      <c r="M3365">
        <f t="shared" ca="1" si="52"/>
        <v>5.139579923107509</v>
      </c>
    </row>
    <row r="3366" spans="1:13" x14ac:dyDescent="0.25">
      <c r="A3366" s="9"/>
      <c r="H3366" s="9"/>
      <c r="J3366">
        <v>14</v>
      </c>
      <c r="K3366">
        <f ca="1">SIMULATION!$D$3*SIMULATION!$D$17/$H3352/(SIMULATION!$D$17-$I3352)*(((EXP(-$I3352*$J3366))/(1-EXP(-SIMULATION!$D$4*$I3352)))-(EXP(-SIMULATION!$D$17*$J3366)/(1-EXP(-SIMULATION!$D$4*SIMULATION!$D$17))))</f>
        <v>3.4186386531817607</v>
      </c>
      <c r="L3366">
        <v>0.29236558097313953</v>
      </c>
      <c r="M3366">
        <f t="shared" ca="1" si="52"/>
        <v>4.4181309291564776</v>
      </c>
    </row>
    <row r="3367" spans="1:13" x14ac:dyDescent="0.25">
      <c r="A3367" s="9"/>
      <c r="H3367" s="9"/>
      <c r="J3367">
        <v>15</v>
      </c>
      <c r="K3367">
        <f ca="1">SIMULATION!$D$3*SIMULATION!$D$17/$H3352/(SIMULATION!$D$17-$I3352)*(((EXP(-$I3352*$J3367))/(1-EXP(-SIMULATION!$D$4*$I3352)))-(EXP(-SIMULATION!$D$17*$J3367)/(1-EXP(-SIMULATION!$D$4*SIMULATION!$D$17))))</f>
        <v>3.3415871095296961</v>
      </c>
      <c r="L3367">
        <v>-3.0863351434700165E-2</v>
      </c>
      <c r="M3367">
        <f t="shared" ca="1" si="52"/>
        <v>3.2384545322186171</v>
      </c>
    </row>
    <row r="3368" spans="1:13" x14ac:dyDescent="0.25">
      <c r="A3368" s="9"/>
      <c r="H3368" s="9"/>
      <c r="J3368">
        <v>16</v>
      </c>
      <c r="K3368">
        <f ca="1">SIMULATION!$D$3*SIMULATION!$D$17/$H3352/(SIMULATION!$D$17-$I3352)*(((EXP(-$I3352*$J3368))/(1-EXP(-SIMULATION!$D$4*$I3352)))-(EXP(-SIMULATION!$D$17*$J3368)/(1-EXP(-SIMULATION!$D$4*SIMULATION!$D$17))))</f>
        <v>3.2658214661356175</v>
      </c>
      <c r="L3368">
        <v>0.44444359127886551</v>
      </c>
      <c r="M3368">
        <f t="shared" ca="1" si="52"/>
        <v>4.7172948870205413</v>
      </c>
    </row>
    <row r="3369" spans="1:13" x14ac:dyDescent="0.25">
      <c r="A3369" s="9"/>
      <c r="H3369" s="9"/>
      <c r="J3369">
        <v>17</v>
      </c>
      <c r="K3369">
        <f ca="1">SIMULATION!$D$3*SIMULATION!$D$17/$H3352/(SIMULATION!$D$17-$I3352)*(((EXP(-$I3352*$J3369))/(1-EXP(-SIMULATION!$D$4*$I3352)))-(EXP(-SIMULATION!$D$17*$J3369)/(1-EXP(-SIMULATION!$D$4*SIMULATION!$D$17))))</f>
        <v>3.191484970433133</v>
      </c>
      <c r="L3369">
        <v>-0.48532872437543778</v>
      </c>
      <c r="M3369">
        <f t="shared" ca="1" si="52"/>
        <v>1.6425656408694387</v>
      </c>
    </row>
    <row r="3370" spans="1:13" x14ac:dyDescent="0.25">
      <c r="A3370" s="9"/>
      <c r="H3370" s="9"/>
      <c r="J3370">
        <v>18</v>
      </c>
      <c r="K3370">
        <f ca="1">SIMULATION!$D$3*SIMULATION!$D$17/$H3352/(SIMULATION!$D$17-$I3352)*(((EXP(-$I3352*$J3370))/(1-EXP(-SIMULATION!$D$4*$I3352)))-(EXP(-SIMULATION!$D$17*$J3370)/(1-EXP(-SIMULATION!$D$4*SIMULATION!$D$17))))</f>
        <v>3.1186555434509606</v>
      </c>
      <c r="L3370">
        <v>0.18660409986714879</v>
      </c>
      <c r="M3370">
        <f t="shared" ca="1" si="52"/>
        <v>3.7006094539323207</v>
      </c>
    </row>
    <row r="3371" spans="1:13" x14ac:dyDescent="0.25">
      <c r="A3371" s="9"/>
      <c r="H3371" s="9"/>
      <c r="J3371">
        <v>19</v>
      </c>
      <c r="K3371">
        <f ca="1">SIMULATION!$D$3*SIMULATION!$D$17/$H3352/(SIMULATION!$D$17-$I3352)*(((EXP(-$I3352*$J3371))/(1-EXP(-SIMULATION!$D$4*$I3352)))-(EXP(-SIMULATION!$D$17*$J3371)/(1-EXP(-SIMULATION!$D$4*SIMULATION!$D$17))))</f>
        <v>3.0473695616392003</v>
      </c>
      <c r="L3371">
        <v>5.9499817552555671E-2</v>
      </c>
      <c r="M3371">
        <f t="shared" ca="1" si="52"/>
        <v>3.2286874945719441</v>
      </c>
    </row>
    <row r="3372" spans="1:13" x14ac:dyDescent="0.25">
      <c r="A3372" s="9"/>
      <c r="H3372" s="9"/>
      <c r="J3372">
        <v>20</v>
      </c>
      <c r="K3372">
        <f ca="1">SIMULATION!$D$3*SIMULATION!$D$17/$H3352/(SIMULATION!$D$17-$I3352)*(((EXP(-$I3352*$J3372))/(1-EXP(-SIMULATION!$D$4*$I3352)))-(EXP(-SIMULATION!$D$17*$J3372)/(1-EXP(-SIMULATION!$D$4*SIMULATION!$D$17))))</f>
        <v>2.9776370895452509</v>
      </c>
      <c r="L3372">
        <v>-9.9222839042192604E-2</v>
      </c>
      <c r="M3372">
        <f t="shared" ca="1" si="52"/>
        <v>2.6821874838832396</v>
      </c>
    </row>
    <row r="3373" spans="1:13" x14ac:dyDescent="0.25">
      <c r="A3373" s="9"/>
      <c r="H3373" s="9"/>
      <c r="J3373">
        <v>21</v>
      </c>
      <c r="K3373">
        <f ca="1">SIMULATION!$D$3*SIMULATION!$D$17/$H3352/(SIMULATION!$D$17-$I3352)*(((EXP(-$I3352*$J3373))/(1-EXP(-SIMULATION!$D$4*$I3352)))-(EXP(-SIMULATION!$D$17*$J3373)/(1-EXP(-SIMULATION!$D$4*SIMULATION!$D$17))))</f>
        <v>2.9094516341539407</v>
      </c>
      <c r="L3373">
        <v>0.10012902257474876</v>
      </c>
      <c r="M3373">
        <f t="shared" ca="1" si="52"/>
        <v>3.20077218251028</v>
      </c>
    </row>
    <row r="3374" spans="1:13" x14ac:dyDescent="0.25">
      <c r="A3374" s="9"/>
      <c r="H3374" s="9"/>
      <c r="J3374">
        <v>22</v>
      </c>
      <c r="K3374">
        <f ca="1">SIMULATION!$D$3*SIMULATION!$D$17/$H3352/(SIMULATION!$D$17-$I3352)*(((EXP(-$I3352*$J3374))/(1-EXP(-SIMULATION!$D$4*$I3352)))-(EXP(-SIMULATION!$D$17*$J3374)/(1-EXP(-SIMULATION!$D$4*SIMULATION!$D$17))))</f>
        <v>2.8427963887405405</v>
      </c>
      <c r="L3374">
        <v>0.12079491911993502</v>
      </c>
      <c r="M3374">
        <f t="shared" ca="1" si="52"/>
        <v>3.1861917485928979</v>
      </c>
    </row>
    <row r="3375" spans="1:13" x14ac:dyDescent="0.25">
      <c r="A3375" s="9"/>
      <c r="H3375" s="9"/>
      <c r="J3375">
        <v>23</v>
      </c>
      <c r="K3375">
        <f ca="1">SIMULATION!$D$3*SIMULATION!$D$17/$H3352/(SIMULATION!$D$17-$I3352)*(((EXP(-$I3352*$J3375))/(1-EXP(-SIMULATION!$D$4*$I3352)))-(EXP(-SIMULATION!$D$17*$J3375)/(1-EXP(-SIMULATION!$D$4*SIMULATION!$D$17))))</f>
        <v>2.7776482272781249</v>
      </c>
      <c r="L3375">
        <v>0.35205866379152551</v>
      </c>
      <c r="M3375">
        <f t="shared" ca="1" si="52"/>
        <v>3.755543350656561</v>
      </c>
    </row>
    <row r="3376" spans="1:13" x14ac:dyDescent="0.25">
      <c r="A3376" s="9"/>
      <c r="H3376" s="9"/>
      <c r="J3376">
        <v>24</v>
      </c>
      <c r="K3376">
        <f ca="1">SIMULATION!$D$3*SIMULATION!$D$17/$H3352/(SIMULATION!$D$17-$I3352)*(((EXP(-$I3352*$J3376))/(1-EXP(-SIMULATION!$D$4*$I3352)))-(EXP(-SIMULATION!$D$17*$J3376)/(1-EXP(-SIMULATION!$D$4*SIMULATION!$D$17))))</f>
        <v>2.713980257501599</v>
      </c>
      <c r="L3376">
        <v>-2.8264164692752801E-2</v>
      </c>
      <c r="M3376">
        <f t="shared" ca="1" si="52"/>
        <v>2.6372718725306941</v>
      </c>
    </row>
    <row r="3377" spans="1:13" x14ac:dyDescent="0.25">
      <c r="A3377" s="9">
        <v>136</v>
      </c>
      <c r="B3377" s="2">
        <f ca="1">NORMINV(RAND(),SIMULATION!D7,SIMULATION!D8)</f>
        <v>57.064653517987004</v>
      </c>
      <c r="C3377" s="2">
        <v>2</v>
      </c>
      <c r="D3377" s="2">
        <f ca="1">SIMULATION!$D$11*(1+(SIMULATION!$D$12*LN(1+$C3377)))*(1+(SIMULATION!$D$13*(($B3377/63.5)-1)))</f>
        <v>9.7601612728576299</v>
      </c>
      <c r="E3377" s="2">
        <v>-1.3550102240981609E-2</v>
      </c>
      <c r="F3377" s="2">
        <f ca="1">D3377*(1+E3377)</f>
        <v>9.6279100897219401</v>
      </c>
      <c r="G3377" s="2">
        <v>-0.5285006490450187</v>
      </c>
      <c r="H3377" s="9">
        <f>SIMULATION!$D$15*EXP($G$3377)</f>
        <v>130.13304759556684</v>
      </c>
      <c r="I3377" s="2">
        <f ca="1">$F3377/$H3377</f>
        <v>7.3985127280227686E-2</v>
      </c>
      <c r="J3377">
        <v>0</v>
      </c>
      <c r="K3377">
        <f ca="1">SIMULATION!$D$3*SIMULATION!$D$17/$H3377/(SIMULATION!$D$17-$I3377)*(((EXP(-$I3377*$J3377))/(1-EXP(-SIMULATION!$D$4*$I3377)))-(EXP(-SIMULATION!$D$17*$J3377)/(1-EXP(-SIMULATION!$D$4*SIMULATION!$D$17))))</f>
        <v>1.0335644151651526</v>
      </c>
      <c r="L3377">
        <v>-2.1586398484103448E-2</v>
      </c>
      <c r="M3377">
        <f t="shared" ca="1" si="52"/>
        <v>1.0112534818404082</v>
      </c>
    </row>
    <row r="3378" spans="1:13" x14ac:dyDescent="0.25">
      <c r="A3378" s="9"/>
      <c r="H3378" s="9"/>
      <c r="J3378">
        <v>1</v>
      </c>
      <c r="K3378">
        <f ca="1">SIMULATION!$D$3*SIMULATION!$D$17/$H3377/(SIMULATION!$D$17-$I3377)*(((EXP(-$I3377*$J3378))/(1-EXP(-SIMULATION!$D$4*$I3377)))-(EXP(-SIMULATION!$D$17*$J3378)/(1-EXP(-SIMULATION!$D$4*SIMULATION!$D$17))))</f>
        <v>2.4191306319015213</v>
      </c>
      <c r="L3378">
        <v>-0.42853799345540733</v>
      </c>
      <c r="M3378">
        <f t="shared" ca="1" si="52"/>
        <v>1.3824412449999317</v>
      </c>
    </row>
    <row r="3379" spans="1:13" x14ac:dyDescent="0.25">
      <c r="A3379" s="9"/>
      <c r="H3379" s="9"/>
      <c r="J3379">
        <v>2</v>
      </c>
      <c r="K3379">
        <f ca="1">SIMULATION!$D$3*SIMULATION!$D$17/$H3377/(SIMULATION!$D$17-$I3377)*(((EXP(-$I3377*$J3379))/(1-EXP(-SIMULATION!$D$4*$I3377)))-(EXP(-SIMULATION!$D$17*$J3379)/(1-EXP(-SIMULATION!$D$4*SIMULATION!$D$17))))</f>
        <v>3.1817499771236166</v>
      </c>
      <c r="L3379">
        <v>-9.6004369633301834E-2</v>
      </c>
      <c r="M3379">
        <f t="shared" ca="1" si="52"/>
        <v>2.8762880762390912</v>
      </c>
    </row>
    <row r="3380" spans="1:13" x14ac:dyDescent="0.25">
      <c r="A3380" s="9"/>
      <c r="H3380" s="9"/>
      <c r="J3380">
        <v>3</v>
      </c>
      <c r="K3380">
        <f ca="1">SIMULATION!$D$3*SIMULATION!$D$17/$H3377/(SIMULATION!$D$17-$I3377)*(((EXP(-$I3377*$J3380))/(1-EXP(-SIMULATION!$D$4*$I3377)))-(EXP(-SIMULATION!$D$17*$J3380)/(1-EXP(-SIMULATION!$D$4*SIMULATION!$D$17))))</f>
        <v>3.5541044895415292</v>
      </c>
      <c r="L3380">
        <v>-6.4245860016708622E-2</v>
      </c>
      <c r="M3380">
        <f t="shared" ca="1" si="52"/>
        <v>3.3257679900216885</v>
      </c>
    </row>
    <row r="3381" spans="1:13" x14ac:dyDescent="0.25">
      <c r="A3381" s="9"/>
      <c r="H3381" s="9"/>
      <c r="J3381">
        <v>4</v>
      </c>
      <c r="K3381">
        <f ca="1">SIMULATION!$D$3*SIMULATION!$D$17/$H3377/(SIMULATION!$D$17-$I3377)*(((EXP(-$I3377*$J3381))/(1-EXP(-SIMULATION!$D$4*$I3377)))-(EXP(-SIMULATION!$D$17*$J3381)/(1-EXP(-SIMULATION!$D$4*SIMULATION!$D$17))))</f>
        <v>3.6846652984584818</v>
      </c>
      <c r="L3381">
        <v>0.28165740833022324</v>
      </c>
      <c r="M3381">
        <f t="shared" ca="1" si="52"/>
        <v>4.7224785769866067</v>
      </c>
    </row>
    <row r="3382" spans="1:13" x14ac:dyDescent="0.25">
      <c r="A3382" s="9"/>
      <c r="H3382" s="9"/>
      <c r="J3382">
        <v>5</v>
      </c>
      <c r="K3382">
        <f ca="1">SIMULATION!$D$3*SIMULATION!$D$17/$H3377/(SIMULATION!$D$17-$I3377)*(((EXP(-$I3377*$J3382))/(1-EXP(-SIMULATION!$D$4*$I3377)))-(EXP(-SIMULATION!$D$17*$J3382)/(1-EXP(-SIMULATION!$D$4*SIMULATION!$D$17))))</f>
        <v>3.6679845775578035</v>
      </c>
      <c r="L3382">
        <v>3.2636366425458901E-3</v>
      </c>
      <c r="M3382">
        <f t="shared" ca="1" si="52"/>
        <v>3.6799555464294142</v>
      </c>
    </row>
    <row r="3383" spans="1:13" x14ac:dyDescent="0.25">
      <c r="A3383" s="9"/>
      <c r="H3383" s="9"/>
      <c r="J3383">
        <v>6</v>
      </c>
      <c r="K3383">
        <f ca="1">SIMULATION!$D$3*SIMULATION!$D$17/$H3377/(SIMULATION!$D$17-$I3377)*(((EXP(-$I3377*$J3383))/(1-EXP(-SIMULATION!$D$4*$I3377)))-(EXP(-SIMULATION!$D$17*$J3383)/(1-EXP(-SIMULATION!$D$4*SIMULATION!$D$17))))</f>
        <v>3.56410412376776</v>
      </c>
      <c r="L3383">
        <v>3.0688859877479664E-2</v>
      </c>
      <c r="M3383">
        <f t="shared" ca="1" si="52"/>
        <v>3.6734824158108164</v>
      </c>
    </row>
    <row r="3384" spans="1:13" x14ac:dyDescent="0.25">
      <c r="A3384" s="9"/>
      <c r="H3384" s="9"/>
      <c r="J3384">
        <v>7</v>
      </c>
      <c r="K3384">
        <f ca="1">SIMULATION!$D$3*SIMULATION!$D$17/$H3377/(SIMULATION!$D$17-$I3377)*(((EXP(-$I3377*$J3384))/(1-EXP(-SIMULATION!$D$4*$I3377)))-(EXP(-SIMULATION!$D$17*$J3384)/(1-EXP(-SIMULATION!$D$4*SIMULATION!$D$17))))</f>
        <v>3.4109898363650544</v>
      </c>
      <c r="L3384">
        <v>4.9605385339227794E-2</v>
      </c>
      <c r="M3384">
        <f t="shared" ca="1" si="52"/>
        <v>3.5801933015861325</v>
      </c>
    </row>
    <row r="3385" spans="1:13" x14ac:dyDescent="0.25">
      <c r="A3385" s="9"/>
      <c r="H3385" s="9"/>
      <c r="J3385">
        <v>8</v>
      </c>
      <c r="K3385">
        <f ca="1">SIMULATION!$D$3*SIMULATION!$D$17/$H3377/(SIMULATION!$D$17-$I3377)*(((EXP(-$I3377*$J3385))/(1-EXP(-SIMULATION!$D$4*$I3377)))-(EXP(-SIMULATION!$D$17*$J3385)/(1-EXP(-SIMULATION!$D$4*SIMULATION!$D$17))))</f>
        <v>3.2324972382613537</v>
      </c>
      <c r="L3385">
        <v>-7.0124444478655412E-3</v>
      </c>
      <c r="M3385">
        <f t="shared" ca="1" si="52"/>
        <v>3.2098295309501674</v>
      </c>
    </row>
    <row r="3386" spans="1:13" x14ac:dyDescent="0.25">
      <c r="A3386" s="9"/>
      <c r="H3386" s="9"/>
      <c r="J3386">
        <v>9</v>
      </c>
      <c r="K3386">
        <f ca="1">SIMULATION!$D$3*SIMULATION!$D$17/$H3377/(SIMULATION!$D$17-$I3377)*(((EXP(-$I3377*$J3386))/(1-EXP(-SIMULATION!$D$4*$I3377)))-(EXP(-SIMULATION!$D$17*$J3386)/(1-EXP(-SIMULATION!$D$4*SIMULATION!$D$17))))</f>
        <v>3.0434733799406808</v>
      </c>
      <c r="L3386">
        <v>-5.3510017000722658E-2</v>
      </c>
      <c r="M3386">
        <f t="shared" ca="1" si="52"/>
        <v>2.8806170676388079</v>
      </c>
    </row>
    <row r="3387" spans="1:13" x14ac:dyDescent="0.25">
      <c r="A3387" s="9"/>
      <c r="H3387" s="9"/>
      <c r="J3387">
        <v>10</v>
      </c>
      <c r="K3387">
        <f ca="1">SIMULATION!$D$3*SIMULATION!$D$17/$H3377/(SIMULATION!$D$17-$I3377)*(((EXP(-$I3377*$J3387))/(1-EXP(-SIMULATION!$D$4*$I3377)))-(EXP(-SIMULATION!$D$17*$J3387)/(1-EXP(-SIMULATION!$D$4*SIMULATION!$D$17))))</f>
        <v>2.8530238529771315</v>
      </c>
      <c r="L3387">
        <v>-2.920054156448667E-3</v>
      </c>
      <c r="M3387">
        <f t="shared" ca="1" si="52"/>
        <v>2.8446928688167983</v>
      </c>
    </row>
    <row r="3388" spans="1:13" x14ac:dyDescent="0.25">
      <c r="A3388" s="9"/>
      <c r="H3388" s="9"/>
      <c r="J3388">
        <v>11</v>
      </c>
      <c r="K3388">
        <f ca="1">SIMULATION!$D$3*SIMULATION!$D$17/$H3377/(SIMULATION!$D$17-$I3377)*(((EXP(-$I3377*$J3388))/(1-EXP(-SIMULATION!$D$4*$I3377)))-(EXP(-SIMULATION!$D$17*$J3388)/(1-EXP(-SIMULATION!$D$4*SIMULATION!$D$17))))</f>
        <v>2.6666041331227937</v>
      </c>
      <c r="L3388">
        <v>0.28351586076332769</v>
      </c>
      <c r="M3388">
        <f t="shared" ca="1" si="52"/>
        <v>3.4226286992401498</v>
      </c>
    </row>
    <row r="3389" spans="1:13" x14ac:dyDescent="0.25">
      <c r="A3389" s="9"/>
      <c r="H3389" s="9"/>
      <c r="J3389">
        <v>12</v>
      </c>
      <c r="K3389">
        <f ca="1">SIMULATION!$D$3*SIMULATION!$D$17/$H3377/(SIMULATION!$D$17-$I3377)*(((EXP(-$I3377*$J3389))/(1-EXP(-SIMULATION!$D$4*$I3377)))-(EXP(-SIMULATION!$D$17*$J3389)/(1-EXP(-SIMULATION!$D$4*SIMULATION!$D$17))))</f>
        <v>2.487357684880025</v>
      </c>
      <c r="L3389">
        <v>1.1143052992661724E-2</v>
      </c>
      <c r="M3389">
        <f t="shared" ca="1" si="52"/>
        <v>2.5150744433743473</v>
      </c>
    </row>
    <row r="3390" spans="1:13" x14ac:dyDescent="0.25">
      <c r="A3390" s="9"/>
      <c r="H3390" s="9"/>
      <c r="J3390">
        <v>13</v>
      </c>
      <c r="K3390">
        <f ca="1">SIMULATION!$D$3*SIMULATION!$D$17/$H3377/(SIMULATION!$D$17-$I3377)*(((EXP(-$I3377*$J3390))/(1-EXP(-SIMULATION!$D$4*$I3377)))-(EXP(-SIMULATION!$D$17*$J3390)/(1-EXP(-SIMULATION!$D$4*SIMULATION!$D$17))))</f>
        <v>2.3169715207992421</v>
      </c>
      <c r="L3390">
        <v>-0.54435640975583133</v>
      </c>
      <c r="M3390">
        <f t="shared" ca="1" si="52"/>
        <v>1.0557132222304582</v>
      </c>
    </row>
    <row r="3391" spans="1:13" x14ac:dyDescent="0.25">
      <c r="A3391" s="9"/>
      <c r="H3391" s="9"/>
      <c r="J3391">
        <v>14</v>
      </c>
      <c r="K3391">
        <f ca="1">SIMULATION!$D$3*SIMULATION!$D$17/$H3377/(SIMULATION!$D$17-$I3377)*(((EXP(-$I3377*$J3391))/(1-EXP(-SIMULATION!$D$4*$I3377)))-(EXP(-SIMULATION!$D$17*$J3391)/(1-EXP(-SIMULATION!$D$4*SIMULATION!$D$17))))</f>
        <v>2.1562226717300264</v>
      </c>
      <c r="L3391">
        <v>0.35741869471418053</v>
      </c>
      <c r="M3391">
        <f t="shared" ca="1" si="52"/>
        <v>2.9268969645728951</v>
      </c>
    </row>
    <row r="3392" spans="1:13" x14ac:dyDescent="0.25">
      <c r="A3392" s="9"/>
      <c r="H3392" s="9"/>
      <c r="J3392">
        <v>15</v>
      </c>
      <c r="K3392">
        <f ca="1">SIMULATION!$D$3*SIMULATION!$D$17/$H3377/(SIMULATION!$D$17-$I3377)*(((EXP(-$I3377*$J3392))/(1-EXP(-SIMULATION!$D$4*$I3377)))-(EXP(-SIMULATION!$D$17*$J3392)/(1-EXP(-SIMULATION!$D$4*SIMULATION!$D$17))))</f>
        <v>2.0053267131685799</v>
      </c>
      <c r="L3392">
        <v>-0.18861002881411679</v>
      </c>
      <c r="M3392">
        <f t="shared" ca="1" si="52"/>
        <v>1.6271019840161358</v>
      </c>
    </row>
    <row r="3393" spans="1:13" x14ac:dyDescent="0.25">
      <c r="A3393" s="9"/>
      <c r="H3393" s="9"/>
      <c r="J3393">
        <v>16</v>
      </c>
      <c r="K3393">
        <f ca="1">SIMULATION!$D$3*SIMULATION!$D$17/$H3377/(SIMULATION!$D$17-$I3377)*(((EXP(-$I3377*$J3393))/(1-EXP(-SIMULATION!$D$4*$I3377)))-(EXP(-SIMULATION!$D$17*$J3393)/(1-EXP(-SIMULATION!$D$4*SIMULATION!$D$17))))</f>
        <v>1.8641595630890349</v>
      </c>
      <c r="L3393">
        <v>0.15423413056937602</v>
      </c>
      <c r="M3393">
        <f t="shared" ca="1" si="52"/>
        <v>2.1516765925446597</v>
      </c>
    </row>
    <row r="3394" spans="1:13" x14ac:dyDescent="0.25">
      <c r="A3394" s="9"/>
      <c r="H3394" s="9"/>
      <c r="J3394">
        <v>17</v>
      </c>
      <c r="K3394">
        <f ca="1">SIMULATION!$D$3*SIMULATION!$D$17/$H3377/(SIMULATION!$D$17-$I3377)*(((EXP(-$I3377*$J3394))/(1-EXP(-SIMULATION!$D$4*$I3377)))-(EXP(-SIMULATION!$D$17*$J3394)/(1-EXP(-SIMULATION!$D$4*SIMULATION!$D$17))))</f>
        <v>1.7323981793396717</v>
      </c>
      <c r="L3394">
        <v>7.223097543294147E-3</v>
      </c>
      <c r="M3394">
        <f t="shared" ca="1" si="52"/>
        <v>1.7449114603728673</v>
      </c>
    </row>
    <row r="3395" spans="1:13" x14ac:dyDescent="0.25">
      <c r="A3395" s="9"/>
      <c r="H3395" s="9"/>
      <c r="J3395">
        <v>18</v>
      </c>
      <c r="K3395">
        <f ca="1">SIMULATION!$D$3*SIMULATION!$D$17/$H3377/(SIMULATION!$D$17-$I3377)*(((EXP(-$I3377*$J3395))/(1-EXP(-SIMULATION!$D$4*$I3377)))-(EXP(-SIMULATION!$D$17*$J3395)/(1-EXP(-SIMULATION!$D$4*SIMULATION!$D$17))))</f>
        <v>1.6096093883218989</v>
      </c>
      <c r="L3395">
        <v>-2.0560665908504108E-2</v>
      </c>
      <c r="M3395">
        <f t="shared" ref="M3395:M3458" ca="1" si="53">$K3395*(1+$L3395)</f>
        <v>1.5765147474454206</v>
      </c>
    </row>
    <row r="3396" spans="1:13" x14ac:dyDescent="0.25">
      <c r="A3396" s="9"/>
      <c r="H3396" s="9"/>
      <c r="J3396">
        <v>19</v>
      </c>
      <c r="K3396">
        <f ca="1">SIMULATION!$D$3*SIMULATION!$D$17/$H3377/(SIMULATION!$D$17-$I3377)*(((EXP(-$I3377*$J3396))/(1-EXP(-SIMULATION!$D$4*$I3377)))-(EXP(-SIMULATION!$D$17*$J3396)/(1-EXP(-SIMULATION!$D$4*SIMULATION!$D$17))))</f>
        <v>1.4953055700430624</v>
      </c>
      <c r="L3396">
        <v>0.15597939162828334</v>
      </c>
      <c r="M3396">
        <f t="shared" ca="1" si="53"/>
        <v>1.7285424231567628</v>
      </c>
    </row>
    <row r="3397" spans="1:13" x14ac:dyDescent="0.25">
      <c r="A3397" s="9"/>
      <c r="H3397" s="9"/>
      <c r="J3397">
        <v>20</v>
      </c>
      <c r="K3397">
        <f ca="1">SIMULATION!$D$3*SIMULATION!$D$17/$H3377/(SIMULATION!$D$17-$I3377)*(((EXP(-$I3377*$J3397))/(1-EXP(-SIMULATION!$D$4*$I3377)))-(EXP(-SIMULATION!$D$17*$J3397)/(1-EXP(-SIMULATION!$D$4*SIMULATION!$D$17))))</f>
        <v>1.388979192253522</v>
      </c>
      <c r="L3397">
        <v>-0.4553608280758214</v>
      </c>
      <c r="M3397">
        <f t="shared" ca="1" si="53"/>
        <v>0.75649247708887257</v>
      </c>
    </row>
    <row r="3398" spans="1:13" x14ac:dyDescent="0.25">
      <c r="A3398" s="9"/>
      <c r="H3398" s="9"/>
      <c r="J3398">
        <v>21</v>
      </c>
      <c r="K3398">
        <f ca="1">SIMULATION!$D$3*SIMULATION!$D$17/$H3377/(SIMULATION!$D$17-$I3377)*(((EXP(-$I3377*$J3398))/(1-EXP(-SIMULATION!$D$4*$I3377)))-(EXP(-SIMULATION!$D$17*$J3398)/(1-EXP(-SIMULATION!$D$4*SIMULATION!$D$17))))</f>
        <v>1.2901238725891495</v>
      </c>
      <c r="L3398">
        <v>2.1299938476136888E-2</v>
      </c>
      <c r="M3398">
        <f t="shared" ca="1" si="53"/>
        <v>1.3176034317018941</v>
      </c>
    </row>
    <row r="3399" spans="1:13" x14ac:dyDescent="0.25">
      <c r="A3399" s="9"/>
      <c r="H3399" s="9"/>
      <c r="J3399">
        <v>22</v>
      </c>
      <c r="K3399">
        <f ca="1">SIMULATION!$D$3*SIMULATION!$D$17/$H3377/(SIMULATION!$D$17-$I3377)*(((EXP(-$I3377*$J3399))/(1-EXP(-SIMULATION!$D$4*$I3377)))-(EXP(-SIMULATION!$D$17*$J3399)/(1-EXP(-SIMULATION!$D$4*SIMULATION!$D$17))))</f>
        <v>1.1982468837087217</v>
      </c>
      <c r="L3399">
        <v>4.4904841688821563E-2</v>
      </c>
      <c r="M3399">
        <f t="shared" ca="1" si="53"/>
        <v>1.2520539703257856</v>
      </c>
    </row>
    <row r="3400" spans="1:13" x14ac:dyDescent="0.25">
      <c r="A3400" s="9"/>
      <c r="H3400" s="9"/>
      <c r="J3400">
        <v>23</v>
      </c>
      <c r="K3400">
        <f ca="1">SIMULATION!$D$3*SIMULATION!$D$17/$H3377/(SIMULATION!$D$17-$I3377)*(((EXP(-$I3377*$J3400))/(1-EXP(-SIMULATION!$D$4*$I3377)))-(EXP(-SIMULATION!$D$17*$J3400)/(1-EXP(-SIMULATION!$D$4*SIMULATION!$D$17))))</f>
        <v>1.1128762456383212</v>
      </c>
      <c r="L3400">
        <v>-0.21805683473220089</v>
      </c>
      <c r="M3400">
        <f t="shared" ca="1" si="53"/>
        <v>0.87020597406577349</v>
      </c>
    </row>
    <row r="3401" spans="1:13" x14ac:dyDescent="0.25">
      <c r="A3401" s="9"/>
      <c r="H3401" s="9"/>
      <c r="J3401">
        <v>24</v>
      </c>
      <c r="K3401">
        <f ca="1">SIMULATION!$D$3*SIMULATION!$D$17/$H3377/(SIMULATION!$D$17-$I3377)*(((EXP(-$I3377*$J3401))/(1-EXP(-SIMULATION!$D$4*$I3377)))-(EXP(-SIMULATION!$D$17*$J3401)/(1-EXP(-SIMULATION!$D$4*SIMULATION!$D$17))))</f>
        <v>1.033564415165152</v>
      </c>
      <c r="L3401">
        <v>-3.5518180473227155E-2</v>
      </c>
      <c r="M3401">
        <f t="shared" ca="1" si="53"/>
        <v>0.99685408773661055</v>
      </c>
    </row>
    <row r="3402" spans="1:13" x14ac:dyDescent="0.25">
      <c r="A3402" s="9">
        <v>137</v>
      </c>
      <c r="B3402" s="2">
        <f ca="1">NORMINV(RAND(),SIMULATION!D7,SIMULATION!D8)</f>
        <v>61.606733903578565</v>
      </c>
      <c r="C3402" s="2">
        <v>2</v>
      </c>
      <c r="D3402" s="2">
        <f ca="1">SIMULATION!$D$11*(1+(SIMULATION!$D$12*LN(1+$C3402)))*(1+(SIMULATION!$D$13*(($B3402/63.5)-1)))</f>
        <v>10.097464052804922</v>
      </c>
      <c r="E3402" s="2">
        <v>0.11372567873825484</v>
      </c>
      <c r="F3402" s="2">
        <f ca="1">D3402*(1+E3402)</f>
        <v>11.245805005745291</v>
      </c>
      <c r="G3402" s="2">
        <v>0.33161367691219529</v>
      </c>
      <c r="H3402" s="9">
        <f>SIMULATION!$D$15*EXP($G$3402)</f>
        <v>307.56046316444514</v>
      </c>
      <c r="I3402" s="2">
        <f ca="1">$F3402/$H3402</f>
        <v>3.6564533978258547E-2</v>
      </c>
      <c r="J3402">
        <v>0</v>
      </c>
      <c r="K3402">
        <f ca="1">SIMULATION!$D$3*SIMULATION!$D$17/$H3402/(SIMULATION!$D$17-$I3402)*(((EXP(-$I3402*$J3402))/(1-EXP(-SIMULATION!$D$4*$I3402)))-(EXP(-SIMULATION!$D$17*$J3402)/(1-EXP(-SIMULATION!$D$4*SIMULATION!$D$17))))</f>
        <v>1.3866894051115668</v>
      </c>
      <c r="L3402">
        <v>0.32838407294080496</v>
      </c>
      <c r="M3402">
        <f t="shared" ca="1" si="53"/>
        <v>1.8420561198659651</v>
      </c>
    </row>
    <row r="3403" spans="1:13" x14ac:dyDescent="0.25">
      <c r="A3403" s="9"/>
      <c r="H3403" s="9"/>
      <c r="J3403">
        <v>1</v>
      </c>
      <c r="K3403">
        <f ca="1">SIMULATION!$D$3*SIMULATION!$D$17/$H3402/(SIMULATION!$D$17-$I3402)*(((EXP(-$I3402*$J3403))/(1-EXP(-SIMULATION!$D$4*$I3402)))-(EXP(-SIMULATION!$D$17*$J3403)/(1-EXP(-SIMULATION!$D$4*SIMULATION!$D$17))))</f>
        <v>1.966764811822074</v>
      </c>
      <c r="L3403">
        <v>-0.34675373748426869</v>
      </c>
      <c r="M3403">
        <f t="shared" ca="1" si="53"/>
        <v>1.2847817625702256</v>
      </c>
    </row>
    <row r="3404" spans="1:13" x14ac:dyDescent="0.25">
      <c r="A3404" s="9"/>
      <c r="H3404" s="9"/>
      <c r="J3404">
        <v>2</v>
      </c>
      <c r="K3404">
        <f ca="1">SIMULATION!$D$3*SIMULATION!$D$17/$H3402/(SIMULATION!$D$17-$I3402)*(((EXP(-$I3402*$J3404))/(1-EXP(-SIMULATION!$D$4*$I3402)))-(EXP(-SIMULATION!$D$17*$J3404)/(1-EXP(-SIMULATION!$D$4*SIMULATION!$D$17))))</f>
        <v>2.2997815202441383</v>
      </c>
      <c r="L3404">
        <v>-0.43939942698092738</v>
      </c>
      <c r="M3404">
        <f t="shared" ca="1" si="53"/>
        <v>1.2892588380675378</v>
      </c>
    </row>
    <row r="3405" spans="1:13" x14ac:dyDescent="0.25">
      <c r="A3405" s="9"/>
      <c r="H3405" s="9"/>
      <c r="J3405">
        <v>3</v>
      </c>
      <c r="K3405">
        <f ca="1">SIMULATION!$D$3*SIMULATION!$D$17/$H3402/(SIMULATION!$D$17-$I3402)*(((EXP(-$I3402*$J3405))/(1-EXP(-SIMULATION!$D$4*$I3402)))-(EXP(-SIMULATION!$D$17*$J3405)/(1-EXP(-SIMULATION!$D$4*SIMULATION!$D$17))))</f>
        <v>2.4758668548967533</v>
      </c>
      <c r="L3405">
        <v>0.22990226856540058</v>
      </c>
      <c r="M3405">
        <f t="shared" ca="1" si="53"/>
        <v>3.0450742615034003</v>
      </c>
    </row>
    <row r="3406" spans="1:13" x14ac:dyDescent="0.25">
      <c r="A3406" s="9"/>
      <c r="H3406" s="9"/>
      <c r="J3406">
        <v>4</v>
      </c>
      <c r="K3406">
        <f ca="1">SIMULATION!$D$3*SIMULATION!$D$17/$H3402/(SIMULATION!$D$17-$I3402)*(((EXP(-$I3402*$J3406))/(1-EXP(-SIMULATION!$D$4*$I3402)))-(EXP(-SIMULATION!$D$17*$J3406)/(1-EXP(-SIMULATION!$D$4*SIMULATION!$D$17))))</f>
        <v>2.5527266923589975</v>
      </c>
      <c r="L3406">
        <v>-2.1658461062333639E-2</v>
      </c>
      <c r="M3406">
        <f t="shared" ca="1" si="53"/>
        <v>2.4974385606897607</v>
      </c>
    </row>
    <row r="3407" spans="1:13" x14ac:dyDescent="0.25">
      <c r="A3407" s="9"/>
      <c r="H3407" s="9"/>
      <c r="J3407">
        <v>5</v>
      </c>
      <c r="K3407">
        <f ca="1">SIMULATION!$D$3*SIMULATION!$D$17/$H3402/(SIMULATION!$D$17-$I3402)*(((EXP(-$I3402*$J3407))/(1-EXP(-SIMULATION!$D$4*$I3402)))-(EXP(-SIMULATION!$D$17*$J3407)/(1-EXP(-SIMULATION!$D$4*SIMULATION!$D$17))))</f>
        <v>2.5672922499543165</v>
      </c>
      <c r="L3407">
        <v>0.14360912028635808</v>
      </c>
      <c r="M3407">
        <f t="shared" ca="1" si="53"/>
        <v>2.9359788314882409</v>
      </c>
    </row>
    <row r="3408" spans="1:13" x14ac:dyDescent="0.25">
      <c r="A3408" s="9"/>
      <c r="H3408" s="9"/>
      <c r="J3408">
        <v>6</v>
      </c>
      <c r="K3408">
        <f ca="1">SIMULATION!$D$3*SIMULATION!$D$17/$H3402/(SIMULATION!$D$17-$I3402)*(((EXP(-$I3402*$J3408))/(1-EXP(-SIMULATION!$D$4*$I3402)))-(EXP(-SIMULATION!$D$17*$J3408)/(1-EXP(-SIMULATION!$D$4*SIMULATION!$D$17))))</f>
        <v>2.5431835663496698</v>
      </c>
      <c r="L3408">
        <v>-2.1664325245555265E-2</v>
      </c>
      <c r="M3408">
        <f t="shared" ca="1" si="53"/>
        <v>2.4880872104091192</v>
      </c>
    </row>
    <row r="3409" spans="1:13" x14ac:dyDescent="0.25">
      <c r="A3409" s="9"/>
      <c r="H3409" s="9"/>
      <c r="J3409">
        <v>7</v>
      </c>
      <c r="K3409">
        <f ca="1">SIMULATION!$D$3*SIMULATION!$D$17/$H3402/(SIMULATION!$D$17-$I3402)*(((EXP(-$I3402*$J3409))/(1-EXP(-SIMULATION!$D$4*$I3402)))-(EXP(-SIMULATION!$D$17*$J3409)/(1-EXP(-SIMULATION!$D$4*SIMULATION!$D$17))))</f>
        <v>2.4954922190892157</v>
      </c>
      <c r="L3409">
        <v>-0.21687824935419137</v>
      </c>
      <c r="M3409">
        <f t="shared" ca="1" si="53"/>
        <v>1.9542742353361402</v>
      </c>
    </row>
    <row r="3410" spans="1:13" x14ac:dyDescent="0.25">
      <c r="A3410" s="9"/>
      <c r="H3410" s="9"/>
      <c r="J3410">
        <v>8</v>
      </c>
      <c r="K3410">
        <f ca="1">SIMULATION!$D$3*SIMULATION!$D$17/$H3402/(SIMULATION!$D$17-$I3402)*(((EXP(-$I3402*$J3410))/(1-EXP(-SIMULATION!$D$4*$I3402)))-(EXP(-SIMULATION!$D$17*$J3410)/(1-EXP(-SIMULATION!$D$4*SIMULATION!$D$17))))</f>
        <v>2.433846146304059</v>
      </c>
      <c r="L3410">
        <v>-4.6631397427091114E-3</v>
      </c>
      <c r="M3410">
        <f t="shared" ca="1" si="53"/>
        <v>2.422496781611589</v>
      </c>
    </row>
    <row r="3411" spans="1:13" x14ac:dyDescent="0.25">
      <c r="A3411" s="9"/>
      <c r="H3411" s="9"/>
      <c r="J3411">
        <v>9</v>
      </c>
      <c r="K3411">
        <f ca="1">SIMULATION!$D$3*SIMULATION!$D$17/$H3402/(SIMULATION!$D$17-$I3402)*(((EXP(-$I3402*$J3411))/(1-EXP(-SIMULATION!$D$4*$I3402)))-(EXP(-SIMULATION!$D$17*$J3411)/(1-EXP(-SIMULATION!$D$4*SIMULATION!$D$17))))</f>
        <v>2.3643736012210765</v>
      </c>
      <c r="L3411">
        <v>-0.47494708663552732</v>
      </c>
      <c r="M3411">
        <f t="shared" ca="1" si="53"/>
        <v>1.2414212476031763</v>
      </c>
    </row>
    <row r="3412" spans="1:13" x14ac:dyDescent="0.25">
      <c r="A3412" s="9"/>
      <c r="H3412" s="9"/>
      <c r="J3412">
        <v>10</v>
      </c>
      <c r="K3412">
        <f ca="1">SIMULATION!$D$3*SIMULATION!$D$17/$H3402/(SIMULATION!$D$17-$I3402)*(((EXP(-$I3402*$J3412))/(1-EXP(-SIMULATION!$D$4*$I3402)))-(EXP(-SIMULATION!$D$17*$J3412)/(1-EXP(-SIMULATION!$D$4*SIMULATION!$D$17))))</f>
        <v>2.2909616463143827</v>
      </c>
      <c r="L3412">
        <v>-4.410921935468446E-2</v>
      </c>
      <c r="M3412">
        <f t="shared" ca="1" si="53"/>
        <v>2.1899091165239324</v>
      </c>
    </row>
    <row r="3413" spans="1:13" x14ac:dyDescent="0.25">
      <c r="A3413" s="9"/>
      <c r="H3413" s="9"/>
      <c r="J3413">
        <v>11</v>
      </c>
      <c r="K3413">
        <f ca="1">SIMULATION!$D$3*SIMULATION!$D$17/$H3402/(SIMULATION!$D$17-$I3402)*(((EXP(-$I3402*$J3413))/(1-EXP(-SIMULATION!$D$4*$I3402)))-(EXP(-SIMULATION!$D$17*$J3413)/(1-EXP(-SIMULATION!$D$4*SIMULATION!$D$17))))</f>
        <v>2.2160625733293813</v>
      </c>
      <c r="L3413">
        <v>4.6860068055657754E-2</v>
      </c>
      <c r="M3413">
        <f t="shared" ca="1" si="53"/>
        <v>2.3199074163311919</v>
      </c>
    </row>
    <row r="3414" spans="1:13" x14ac:dyDescent="0.25">
      <c r="A3414" s="9"/>
      <c r="H3414" s="9"/>
      <c r="J3414">
        <v>12</v>
      </c>
      <c r="K3414">
        <f ca="1">SIMULATION!$D$3*SIMULATION!$D$17/$H3402/(SIMULATION!$D$17-$I3402)*(((EXP(-$I3402*$J3414))/(1-EXP(-SIMULATION!$D$4*$I3402)))-(EXP(-SIMULATION!$D$17*$J3414)/(1-EXP(-SIMULATION!$D$4*SIMULATION!$D$17))))</f>
        <v>2.1412106251551282</v>
      </c>
      <c r="L3414">
        <v>0.39126493257674116</v>
      </c>
      <c r="M3414">
        <f t="shared" ca="1" si="53"/>
        <v>2.9789912560390515</v>
      </c>
    </row>
    <row r="3415" spans="1:13" x14ac:dyDescent="0.25">
      <c r="A3415" s="9"/>
      <c r="H3415" s="9"/>
      <c r="J3415">
        <v>13</v>
      </c>
      <c r="K3415">
        <f ca="1">SIMULATION!$D$3*SIMULATION!$D$17/$H3402/(SIMULATION!$D$17-$I3402)*(((EXP(-$I3402*$J3415))/(1-EXP(-SIMULATION!$D$4*$I3402)))-(EXP(-SIMULATION!$D$17*$J3415)/(1-EXP(-SIMULATION!$D$4*SIMULATION!$D$17))))</f>
        <v>2.0673530739430266</v>
      </c>
      <c r="L3415">
        <v>3.5828637995392716E-2</v>
      </c>
      <c r="M3415">
        <f t="shared" ca="1" si="53"/>
        <v>2.1414235188379935</v>
      </c>
    </row>
    <row r="3416" spans="1:13" x14ac:dyDescent="0.25">
      <c r="A3416" s="9"/>
      <c r="H3416" s="9"/>
      <c r="J3416">
        <v>14</v>
      </c>
      <c r="K3416">
        <f ca="1">SIMULATION!$D$3*SIMULATION!$D$17/$H3402/(SIMULATION!$D$17-$I3402)*(((EXP(-$I3402*$J3416))/(1-EXP(-SIMULATION!$D$4*$I3402)))-(EXP(-SIMULATION!$D$17*$J3416)/(1-EXP(-SIMULATION!$D$4*SIMULATION!$D$17))))</f>
        <v>1.9950623359895419</v>
      </c>
      <c r="L3416">
        <v>0.20356826879402878</v>
      </c>
      <c r="M3416">
        <f t="shared" ca="1" si="53"/>
        <v>2.4011937218631041</v>
      </c>
    </row>
    <row r="3417" spans="1:13" x14ac:dyDescent="0.25">
      <c r="A3417" s="9"/>
      <c r="H3417" s="9"/>
      <c r="J3417">
        <v>15</v>
      </c>
      <c r="K3417">
        <f ca="1">SIMULATION!$D$3*SIMULATION!$D$17/$H3402/(SIMULATION!$D$17-$I3402)*(((EXP(-$I3402*$J3417))/(1-EXP(-SIMULATION!$D$4*$I3402)))-(EXP(-SIMULATION!$D$17*$J3417)/(1-EXP(-SIMULATION!$D$4*SIMULATION!$D$17))))</f>
        <v>1.9246718538132046</v>
      </c>
      <c r="L3417">
        <v>-0.20167866967475245</v>
      </c>
      <c r="M3417">
        <f t="shared" ca="1" si="53"/>
        <v>1.5365065947757179</v>
      </c>
    </row>
    <row r="3418" spans="1:13" x14ac:dyDescent="0.25">
      <c r="A3418" s="9"/>
      <c r="H3418" s="9"/>
      <c r="J3418">
        <v>16</v>
      </c>
      <c r="K3418">
        <f ca="1">SIMULATION!$D$3*SIMULATION!$D$17/$H3402/(SIMULATION!$D$17-$I3402)*(((EXP(-$I3402*$J3418))/(1-EXP(-SIMULATION!$D$4*$I3402)))-(EXP(-SIMULATION!$D$17*$J3418)/(1-EXP(-SIMULATION!$D$4*SIMULATION!$D$17))))</f>
        <v>1.8563631280610617</v>
      </c>
      <c r="L3418">
        <v>-0.24957261572012193</v>
      </c>
      <c r="M3418">
        <f t="shared" ca="1" si="53"/>
        <v>1.393065726464475</v>
      </c>
    </row>
    <row r="3419" spans="1:13" x14ac:dyDescent="0.25">
      <c r="A3419" s="9"/>
      <c r="H3419" s="9"/>
      <c r="J3419">
        <v>17</v>
      </c>
      <c r="K3419">
        <f ca="1">SIMULATION!$D$3*SIMULATION!$D$17/$H3402/(SIMULATION!$D$17-$I3402)*(((EXP(-$I3402*$J3419))/(1-EXP(-SIMULATION!$D$4*$I3402)))-(EXP(-SIMULATION!$D$17*$J3419)/(1-EXP(-SIMULATION!$D$4*SIMULATION!$D$17))))</f>
        <v>1.7902214466422457</v>
      </c>
      <c r="L3419">
        <v>-0.17881272966149608</v>
      </c>
      <c r="M3419">
        <f t="shared" ca="1" si="53"/>
        <v>1.4701070630695934</v>
      </c>
    </row>
    <row r="3420" spans="1:13" x14ac:dyDescent="0.25">
      <c r="A3420" s="9"/>
      <c r="H3420" s="9"/>
      <c r="J3420">
        <v>18</v>
      </c>
      <c r="K3420">
        <f ca="1">SIMULATION!$D$3*SIMULATION!$D$17/$H3402/(SIMULATION!$D$17-$I3402)*(((EXP(-$I3402*$J3420))/(1-EXP(-SIMULATION!$D$4*$I3402)))-(EXP(-SIMULATION!$D$17*$J3420)/(1-EXP(-SIMULATION!$D$4*SIMULATION!$D$17))))</f>
        <v>1.7262715558295445</v>
      </c>
      <c r="L3420">
        <v>-4.3053683323792655E-2</v>
      </c>
      <c r="M3420">
        <f t="shared" ca="1" si="53"/>
        <v>1.6519492069339885</v>
      </c>
    </row>
    <row r="3421" spans="1:13" x14ac:dyDescent="0.25">
      <c r="A3421" s="9"/>
      <c r="H3421" s="9"/>
      <c r="J3421">
        <v>19</v>
      </c>
      <c r="K3421">
        <f ca="1">SIMULATION!$D$3*SIMULATION!$D$17/$H3402/(SIMULATION!$D$17-$I3402)*(((EXP(-$I3402*$J3421))/(1-EXP(-SIMULATION!$D$4*$I3402)))-(EXP(-SIMULATION!$D$17*$J3421)/(1-EXP(-SIMULATION!$D$4*SIMULATION!$D$17))))</f>
        <v>1.6645004791764444</v>
      </c>
      <c r="L3421">
        <v>-0.32904905985411859</v>
      </c>
      <c r="M3421">
        <f t="shared" ca="1" si="53"/>
        <v>1.1167981613767055</v>
      </c>
    </row>
    <row r="3422" spans="1:13" x14ac:dyDescent="0.25">
      <c r="A3422" s="9"/>
      <c r="H3422" s="9"/>
      <c r="J3422">
        <v>20</v>
      </c>
      <c r="K3422">
        <f ca="1">SIMULATION!$D$3*SIMULATION!$D$17/$H3402/(SIMULATION!$D$17-$I3402)*(((EXP(-$I3402*$J3422))/(1-EXP(-SIMULATION!$D$4*$I3402)))-(EXP(-SIMULATION!$D$17*$J3422)/(1-EXP(-SIMULATION!$D$4*SIMULATION!$D$17))))</f>
        <v>1.6048721018781604</v>
      </c>
      <c r="L3422">
        <v>-0.32874127905944867</v>
      </c>
      <c r="M3422">
        <f t="shared" ca="1" si="53"/>
        <v>1.0772843943799082</v>
      </c>
    </row>
    <row r="3423" spans="1:13" x14ac:dyDescent="0.25">
      <c r="A3423" s="9"/>
      <c r="H3423" s="9"/>
      <c r="J3423">
        <v>21</v>
      </c>
      <c r="K3423">
        <f ca="1">SIMULATION!$D$3*SIMULATION!$D$17/$H3402/(SIMULATION!$D$17-$I3402)*(((EXP(-$I3402*$J3423))/(1-EXP(-SIMULATION!$D$4*$I3402)))-(EXP(-SIMULATION!$D$17*$J3423)/(1-EXP(-SIMULATION!$D$4*SIMULATION!$D$17))))</f>
        <v>1.54733647961356</v>
      </c>
      <c r="L3423">
        <v>0.4479598168858458</v>
      </c>
      <c r="M3423">
        <f t="shared" ca="1" si="53"/>
        <v>2.2404810456820399</v>
      </c>
    </row>
    <row r="3424" spans="1:13" x14ac:dyDescent="0.25">
      <c r="A3424" s="9"/>
      <c r="H3424" s="9"/>
      <c r="J3424">
        <v>22</v>
      </c>
      <c r="K3424">
        <f ca="1">SIMULATION!$D$3*SIMULATION!$D$17/$H3402/(SIMULATION!$D$17-$I3402)*(((EXP(-$I3402*$J3424))/(1-EXP(-SIMULATION!$D$4*$I3402)))-(EXP(-SIMULATION!$D$17*$J3424)/(1-EXP(-SIMULATION!$D$4*SIMULATION!$D$17))))</f>
        <v>1.4918357680409444</v>
      </c>
      <c r="L3424">
        <v>-0.29257441457828776</v>
      </c>
      <c r="M3424">
        <f t="shared" ca="1" si="53"/>
        <v>1.0553627915594148</v>
      </c>
    </row>
    <row r="3425" spans="1:13" x14ac:dyDescent="0.25">
      <c r="A3425" s="9"/>
      <c r="H3425" s="9"/>
      <c r="J3425">
        <v>23</v>
      </c>
      <c r="K3425">
        <f ca="1">SIMULATION!$D$3*SIMULATION!$D$17/$H3402/(SIMULATION!$D$17-$I3402)*(((EXP(-$I3402*$J3425))/(1-EXP(-SIMULATION!$D$4*$I3402)))-(EXP(-SIMULATION!$D$17*$J3425)/(1-EXP(-SIMULATION!$D$4*SIMULATION!$D$17))))</f>
        <v>1.4383079880134599</v>
      </c>
      <c r="L3425">
        <v>0.38820875675629135</v>
      </c>
      <c r="M3425">
        <f t="shared" ca="1" si="53"/>
        <v>1.9966717438728079</v>
      </c>
    </row>
    <row r="3426" spans="1:13" x14ac:dyDescent="0.25">
      <c r="A3426" s="9"/>
      <c r="H3426" s="9"/>
      <c r="J3426">
        <v>24</v>
      </c>
      <c r="K3426">
        <f ca="1">SIMULATION!$D$3*SIMULATION!$D$17/$H3402/(SIMULATION!$D$17-$I3402)*(((EXP(-$I3402*$J3426))/(1-EXP(-SIMULATION!$D$4*$I3402)))-(EXP(-SIMULATION!$D$17*$J3426)/(1-EXP(-SIMULATION!$D$4*SIMULATION!$D$17))))</f>
        <v>1.3866894051115668</v>
      </c>
      <c r="L3426">
        <v>-0.24794642080697898</v>
      </c>
      <c r="M3426">
        <f t="shared" ca="1" si="53"/>
        <v>1.0428647303431948</v>
      </c>
    </row>
    <row r="3427" spans="1:13" x14ac:dyDescent="0.25">
      <c r="A3427" s="9">
        <v>138</v>
      </c>
      <c r="B3427" s="2">
        <f ca="1">NORMINV(RAND(),SIMULATION!D7,SIMULATION!D8)</f>
        <v>68.421342556830353</v>
      </c>
      <c r="C3427" s="2">
        <v>2</v>
      </c>
      <c r="D3427" s="2">
        <f ca="1">SIMULATION!$D$11*(1+(SIMULATION!$D$12*LN(1+$C3427)))*(1+(SIMULATION!$D$13*(($B3427/63.5)-1)))</f>
        <v>10.60352872975038</v>
      </c>
      <c r="E3427" s="2">
        <v>-5.4839502763898401E-2</v>
      </c>
      <c r="F3427" s="2">
        <f ca="1">D3427*(1+E3427)</f>
        <v>10.022036486668158</v>
      </c>
      <c r="G3427" s="2">
        <v>0.25010720158699756</v>
      </c>
      <c r="H3427" s="9">
        <f>SIMULATION!$D$15*EXP($G$3427)</f>
        <v>283.4867034819431</v>
      </c>
      <c r="I3427" s="2">
        <f ca="1">$F3427/$H3427</f>
        <v>3.5352756808597618E-2</v>
      </c>
      <c r="J3427">
        <v>0</v>
      </c>
      <c r="K3427">
        <f ca="1">SIMULATION!$D$3*SIMULATION!$D$17/$H3427/(SIMULATION!$D$17-$I3427)*(((EXP(-$I3427*$J3427))/(1-EXP(-SIMULATION!$D$4*$I3427)))-(EXP(-SIMULATION!$D$17*$J3427)/(1-EXP(-SIMULATION!$D$4*SIMULATION!$D$17))))</f>
        <v>1.5773945923526063</v>
      </c>
      <c r="L3427">
        <v>3.6585252890597539E-2</v>
      </c>
      <c r="M3427">
        <f t="shared" ca="1" si="53"/>
        <v>1.6351039724220873</v>
      </c>
    </row>
    <row r="3428" spans="1:13" x14ac:dyDescent="0.25">
      <c r="A3428" s="9"/>
      <c r="H3428" s="9"/>
      <c r="J3428">
        <v>1</v>
      </c>
      <c r="K3428">
        <f ca="1">SIMULATION!$D$3*SIMULATION!$D$17/$H3427/(SIMULATION!$D$17-$I3427)*(((EXP(-$I3427*$J3428))/(1-EXP(-SIMULATION!$D$4*$I3427)))-(EXP(-SIMULATION!$D$17*$J3428)/(1-EXP(-SIMULATION!$D$4*SIMULATION!$D$17))))</f>
        <v>2.206397303058504</v>
      </c>
      <c r="L3428">
        <v>-0.27845717176509382</v>
      </c>
      <c r="M3428">
        <f t="shared" ca="1" si="53"/>
        <v>1.5920101502587023</v>
      </c>
    </row>
    <row r="3429" spans="1:13" x14ac:dyDescent="0.25">
      <c r="A3429" s="9"/>
      <c r="H3429" s="9"/>
      <c r="J3429">
        <v>2</v>
      </c>
      <c r="K3429">
        <f ca="1">SIMULATION!$D$3*SIMULATION!$D$17/$H3427/(SIMULATION!$D$17-$I3427)*(((EXP(-$I3427*$J3429))/(1-EXP(-SIMULATION!$D$4*$I3427)))-(EXP(-SIMULATION!$D$17*$J3429)/(1-EXP(-SIMULATION!$D$4*SIMULATION!$D$17))))</f>
        <v>2.5679493985247785</v>
      </c>
      <c r="L3429">
        <v>0.11025224043292899</v>
      </c>
      <c r="M3429">
        <f t="shared" ca="1" si="53"/>
        <v>2.8510715730305276</v>
      </c>
    </row>
    <row r="3430" spans="1:13" x14ac:dyDescent="0.25">
      <c r="A3430" s="9"/>
      <c r="H3430" s="9"/>
      <c r="J3430">
        <v>3</v>
      </c>
      <c r="K3430">
        <f ca="1">SIMULATION!$D$3*SIMULATION!$D$17/$H3427/(SIMULATION!$D$17-$I3427)*(((EXP(-$I3427*$J3430))/(1-EXP(-SIMULATION!$D$4*$I3427)))-(EXP(-SIMULATION!$D$17*$J3430)/(1-EXP(-SIMULATION!$D$4*SIMULATION!$D$17))))</f>
        <v>2.7595551321775043</v>
      </c>
      <c r="L3430">
        <v>0.38193993213600258</v>
      </c>
      <c r="M3430">
        <f t="shared" ca="1" si="53"/>
        <v>3.8135394320869378</v>
      </c>
    </row>
    <row r="3431" spans="1:13" x14ac:dyDescent="0.25">
      <c r="A3431" s="9"/>
      <c r="H3431" s="9"/>
      <c r="J3431">
        <v>4</v>
      </c>
      <c r="K3431">
        <f ca="1">SIMULATION!$D$3*SIMULATION!$D$17/$H3427/(SIMULATION!$D$17-$I3427)*(((EXP(-$I3427*$J3431))/(1-EXP(-SIMULATION!$D$4*$I3427)))-(EXP(-SIMULATION!$D$17*$J3431)/(1-EXP(-SIMULATION!$D$4*SIMULATION!$D$17))))</f>
        <v>2.8436474916967023</v>
      </c>
      <c r="L3431">
        <v>0.2226881237274031</v>
      </c>
      <c r="M3431">
        <f t="shared" ca="1" si="53"/>
        <v>3.4768940161647772</v>
      </c>
    </row>
    <row r="3432" spans="1:13" x14ac:dyDescent="0.25">
      <c r="A3432" s="9"/>
      <c r="H3432" s="9"/>
      <c r="J3432">
        <v>5</v>
      </c>
      <c r="K3432">
        <f ca="1">SIMULATION!$D$3*SIMULATION!$D$17/$H3427/(SIMULATION!$D$17-$I3427)*(((EXP(-$I3427*$J3432))/(1-EXP(-SIMULATION!$D$4*$I3427)))-(EXP(-SIMULATION!$D$17*$J3432)/(1-EXP(-SIMULATION!$D$4*SIMULATION!$D$17))))</f>
        <v>2.8601866866833405</v>
      </c>
      <c r="L3432">
        <v>-8.2178839484060184E-2</v>
      </c>
      <c r="M3432">
        <f t="shared" ca="1" si="53"/>
        <v>2.6251398640639447</v>
      </c>
    </row>
    <row r="3433" spans="1:13" x14ac:dyDescent="0.25">
      <c r="A3433" s="9"/>
      <c r="H3433" s="9"/>
      <c r="J3433">
        <v>6</v>
      </c>
      <c r="K3433">
        <f ca="1">SIMULATION!$D$3*SIMULATION!$D$17/$H3427/(SIMULATION!$D$17-$I3427)*(((EXP(-$I3427*$J3433))/(1-EXP(-SIMULATION!$D$4*$I3427)))-(EXP(-SIMULATION!$D$17*$J3433)/(1-EXP(-SIMULATION!$D$4*SIMULATION!$D$17))))</f>
        <v>2.8347335049445164</v>
      </c>
      <c r="L3433">
        <v>-6.5227595387715484E-2</v>
      </c>
      <c r="M3433">
        <f t="shared" ca="1" si="53"/>
        <v>2.649830654851995</v>
      </c>
    </row>
    <row r="3434" spans="1:13" x14ac:dyDescent="0.25">
      <c r="A3434" s="9"/>
      <c r="H3434" s="9"/>
      <c r="J3434">
        <v>7</v>
      </c>
      <c r="K3434">
        <f ca="1">SIMULATION!$D$3*SIMULATION!$D$17/$H3427/(SIMULATION!$D$17-$I3427)*(((EXP(-$I3427*$J3434))/(1-EXP(-SIMULATION!$D$4*$I3427)))-(EXP(-SIMULATION!$D$17*$J3434)/(1-EXP(-SIMULATION!$D$4*SIMULATION!$D$17))))</f>
        <v>2.7836228568367796</v>
      </c>
      <c r="L3434">
        <v>8.5250820821834508E-2</v>
      </c>
      <c r="M3434">
        <f t="shared" ca="1" si="53"/>
        <v>3.020928990240535</v>
      </c>
    </row>
    <row r="3435" spans="1:13" x14ac:dyDescent="0.25">
      <c r="A3435" s="9"/>
      <c r="H3435" s="9"/>
      <c r="J3435">
        <v>8</v>
      </c>
      <c r="K3435">
        <f ca="1">SIMULATION!$D$3*SIMULATION!$D$17/$H3427/(SIMULATION!$D$17-$I3427)*(((EXP(-$I3427*$J3435))/(1-EXP(-SIMULATION!$D$4*$I3427)))-(EXP(-SIMULATION!$D$17*$J3435)/(1-EXP(-SIMULATION!$D$4*SIMULATION!$D$17))))</f>
        <v>2.7172790517480943</v>
      </c>
      <c r="L3435">
        <v>-0.4388218495774111</v>
      </c>
      <c r="M3435">
        <f t="shared" ca="1" si="53"/>
        <v>1.5248776324420417</v>
      </c>
    </row>
    <row r="3436" spans="1:13" x14ac:dyDescent="0.25">
      <c r="A3436" s="9"/>
      <c r="H3436" s="9"/>
      <c r="J3436">
        <v>9</v>
      </c>
      <c r="K3436">
        <f ca="1">SIMULATION!$D$3*SIMULATION!$D$17/$H3427/(SIMULATION!$D$17-$I3427)*(((EXP(-$I3427*$J3436))/(1-EXP(-SIMULATION!$D$4*$I3427)))-(EXP(-SIMULATION!$D$17*$J3436)/(1-EXP(-SIMULATION!$D$4*SIMULATION!$D$17))))</f>
        <v>2.6423402533793765</v>
      </c>
      <c r="L3436">
        <v>0.14674482025611005</v>
      </c>
      <c r="M3436">
        <f t="shared" ca="1" si="53"/>
        <v>3.0300899989170178</v>
      </c>
    </row>
    <row r="3437" spans="1:13" x14ac:dyDescent="0.25">
      <c r="A3437" s="9"/>
      <c r="H3437" s="9"/>
      <c r="J3437">
        <v>10</v>
      </c>
      <c r="K3437">
        <f ca="1">SIMULATION!$D$3*SIMULATION!$D$17/$H3427/(SIMULATION!$D$17-$I3427)*(((EXP(-$I3427*$J3437))/(1-EXP(-SIMULATION!$D$4*$I3427)))-(EXP(-SIMULATION!$D$17*$J3437)/(1-EXP(-SIMULATION!$D$4*SIMULATION!$D$17))))</f>
        <v>2.5630198297809241</v>
      </c>
      <c r="L3437">
        <v>-0.1063121470699496</v>
      </c>
      <c r="M3437">
        <f t="shared" ca="1" si="53"/>
        <v>2.2905396886940572</v>
      </c>
    </row>
    <row r="3438" spans="1:13" x14ac:dyDescent="0.25">
      <c r="A3438" s="9"/>
      <c r="H3438" s="9"/>
      <c r="J3438">
        <v>11</v>
      </c>
      <c r="K3438">
        <f ca="1">SIMULATION!$D$3*SIMULATION!$D$17/$H3427/(SIMULATION!$D$17-$I3427)*(((EXP(-$I3427*$J3438))/(1-EXP(-SIMULATION!$D$4*$I3427)))-(EXP(-SIMULATION!$D$17*$J3438)/(1-EXP(-SIMULATION!$D$4*SIMULATION!$D$17))))</f>
        <v>2.4819786888455737</v>
      </c>
      <c r="L3438">
        <v>-0.12072249920863261</v>
      </c>
      <c r="M3438">
        <f t="shared" ca="1" si="53"/>
        <v>2.182348018545571</v>
      </c>
    </row>
    <row r="3439" spans="1:13" x14ac:dyDescent="0.25">
      <c r="A3439" s="9"/>
      <c r="H3439" s="9"/>
      <c r="J3439">
        <v>12</v>
      </c>
      <c r="K3439">
        <f ca="1">SIMULATION!$D$3*SIMULATION!$D$17/$H3427/(SIMULATION!$D$17-$I3427)*(((EXP(-$I3427*$J3439))/(1-EXP(-SIMULATION!$D$4*$I3427)))-(EXP(-SIMULATION!$D$17*$J3439)/(1-EXP(-SIMULATION!$D$4*SIMULATION!$D$17))))</f>
        <v>2.4008842431708062</v>
      </c>
      <c r="L3439">
        <v>4.174268693604332E-2</v>
      </c>
      <c r="M3439">
        <f t="shared" ca="1" si="53"/>
        <v>2.5011036025031643</v>
      </c>
    </row>
    <row r="3440" spans="1:13" x14ac:dyDescent="0.25">
      <c r="A3440" s="9"/>
      <c r="H3440" s="9"/>
      <c r="J3440">
        <v>13</v>
      </c>
      <c r="K3440">
        <f ca="1">SIMULATION!$D$3*SIMULATION!$D$17/$H3427/(SIMULATION!$D$17-$I3427)*(((EXP(-$I3427*$J3440))/(1-EXP(-SIMULATION!$D$4*$I3427)))-(EXP(-SIMULATION!$D$17*$J3440)/(1-EXP(-SIMULATION!$D$4*SIMULATION!$D$17))))</f>
        <v>2.3207685611115956</v>
      </c>
      <c r="L3440">
        <v>2.9675086449472036E-2</v>
      </c>
      <c r="M3440">
        <f t="shared" ca="1" si="53"/>
        <v>2.3896375687917994</v>
      </c>
    </row>
    <row r="3441" spans="1:13" x14ac:dyDescent="0.25">
      <c r="A3441" s="9"/>
      <c r="H3441" s="9"/>
      <c r="J3441">
        <v>14</v>
      </c>
      <c r="K3441">
        <f ca="1">SIMULATION!$D$3*SIMULATION!$D$17/$H3427/(SIMULATION!$D$17-$I3427)*(((EXP(-$I3427*$J3441))/(1-EXP(-SIMULATION!$D$4*$I3427)))-(EXP(-SIMULATION!$D$17*$J3441)/(1-EXP(-SIMULATION!$D$4*SIMULATION!$D$17))))</f>
        <v>2.2422578331088254</v>
      </c>
      <c r="L3441">
        <v>-0.57550709326507021</v>
      </c>
      <c r="M3441">
        <f t="shared" ca="1" si="53"/>
        <v>0.95182254522553034</v>
      </c>
    </row>
    <row r="3442" spans="1:13" x14ac:dyDescent="0.25">
      <c r="A3442" s="9"/>
      <c r="H3442" s="9"/>
      <c r="J3442">
        <v>15</v>
      </c>
      <c r="K3442">
        <f ca="1">SIMULATION!$D$3*SIMULATION!$D$17/$H3427/(SIMULATION!$D$17-$I3427)*(((EXP(-$I3427*$J3442))/(1-EXP(-SIMULATION!$D$4*$I3427)))-(EXP(-SIMULATION!$D$17*$J3442)/(1-EXP(-SIMULATION!$D$4*SIMULATION!$D$17))))</f>
        <v>2.1657193753048958</v>
      </c>
      <c r="L3442">
        <v>-0.65388484415651649</v>
      </c>
      <c r="M3442">
        <f t="shared" ca="1" si="53"/>
        <v>0.74958829909690572</v>
      </c>
    </row>
    <row r="3443" spans="1:13" x14ac:dyDescent="0.25">
      <c r="A3443" s="9"/>
      <c r="H3443" s="9"/>
      <c r="J3443">
        <v>16</v>
      </c>
      <c r="K3443">
        <f ca="1">SIMULATION!$D$3*SIMULATION!$D$17/$H3427/(SIMULATION!$D$17-$I3427)*(((EXP(-$I3427*$J3443))/(1-EXP(-SIMULATION!$D$4*$I3427)))-(EXP(-SIMULATION!$D$17*$J3443)/(1-EXP(-SIMULATION!$D$4*SIMULATION!$D$17))))</f>
        <v>2.0913557905786808</v>
      </c>
      <c r="L3443">
        <v>0.16404254339829985</v>
      </c>
      <c r="M3443">
        <f t="shared" ca="1" si="53"/>
        <v>2.4344271136159699</v>
      </c>
    </row>
    <row r="3444" spans="1:13" x14ac:dyDescent="0.25">
      <c r="A3444" s="9"/>
      <c r="H3444" s="9"/>
      <c r="J3444">
        <v>17</v>
      </c>
      <c r="K3444">
        <f ca="1">SIMULATION!$D$3*SIMULATION!$D$17/$H3427/(SIMULATION!$D$17-$I3427)*(((EXP(-$I3427*$J3444))/(1-EXP(-SIMULATION!$D$4*$I3427)))-(EXP(-SIMULATION!$D$17*$J3444)/(1-EXP(-SIMULATION!$D$4*SIMULATION!$D$17))))</f>
        <v>2.0192652682465257</v>
      </c>
      <c r="L3444">
        <v>0.14886127148800479</v>
      </c>
      <c r="M3444">
        <f t="shared" ca="1" si="53"/>
        <v>2.3198556635492706</v>
      </c>
    </row>
    <row r="3445" spans="1:13" x14ac:dyDescent="0.25">
      <c r="A3445" s="9"/>
      <c r="H3445" s="9"/>
      <c r="J3445">
        <v>18</v>
      </c>
      <c r="K3445">
        <f ca="1">SIMULATION!$D$3*SIMULATION!$D$17/$H3427/(SIMULATION!$D$17-$I3427)*(((EXP(-$I3427*$J3445))/(1-EXP(-SIMULATION!$D$4*$I3427)))-(EXP(-SIMULATION!$D$17*$J3445)/(1-EXP(-SIMULATION!$D$4*SIMULATION!$D$17))))</f>
        <v>1.9494801860217337</v>
      </c>
      <c r="L3445">
        <v>0.2490518224258067</v>
      </c>
      <c r="M3445">
        <f t="shared" ca="1" si="53"/>
        <v>2.4350017791334473</v>
      </c>
    </row>
    <row r="3446" spans="1:13" x14ac:dyDescent="0.25">
      <c r="A3446" s="9"/>
      <c r="H3446" s="9"/>
      <c r="J3446">
        <v>19</v>
      </c>
      <c r="K3446">
        <f ca="1">SIMULATION!$D$3*SIMULATION!$D$17/$H3427/(SIMULATION!$D$17-$I3427)*(((EXP(-$I3427*$J3446))/(1-EXP(-SIMULATION!$D$4*$I3427)))-(EXP(-SIMULATION!$D$17*$J3446)/(1-EXP(-SIMULATION!$D$4*SIMULATION!$D$17))))</f>
        <v>1.88199180890843</v>
      </c>
      <c r="L3446">
        <v>-0.73194628591454602</v>
      </c>
      <c r="M3446">
        <f t="shared" ca="1" si="53"/>
        <v>0.50447489425630665</v>
      </c>
    </row>
    <row r="3447" spans="1:13" x14ac:dyDescent="0.25">
      <c r="A3447" s="9"/>
      <c r="H3447" s="9"/>
      <c r="J3447">
        <v>20</v>
      </c>
      <c r="K3447">
        <f ca="1">SIMULATION!$D$3*SIMULATION!$D$17/$H3427/(SIMULATION!$D$17-$I3427)*(((EXP(-$I3427*$J3447))/(1-EXP(-SIMULATION!$D$4*$I3427)))-(EXP(-SIMULATION!$D$17*$J3447)/(1-EXP(-SIMULATION!$D$4*SIMULATION!$D$17))))</f>
        <v>1.8167660799996068</v>
      </c>
      <c r="L3447">
        <v>0.24826163913388971</v>
      </c>
      <c r="M3447">
        <f t="shared" ca="1" si="53"/>
        <v>2.2677994049431605</v>
      </c>
    </row>
    <row r="3448" spans="1:13" x14ac:dyDescent="0.25">
      <c r="A3448" s="9"/>
      <c r="H3448" s="9"/>
      <c r="J3448">
        <v>21</v>
      </c>
      <c r="K3448">
        <f ca="1">SIMULATION!$D$3*SIMULATION!$D$17/$H3427/(SIMULATION!$D$17-$I3427)*(((EXP(-$I3427*$J3448))/(1-EXP(-SIMULATION!$D$4*$I3427)))-(EXP(-SIMULATION!$D$17*$J3448)/(1-EXP(-SIMULATION!$D$4*SIMULATION!$D$17))))</f>
        <v>1.7537537040312059</v>
      </c>
      <c r="L3448">
        <v>-3.6524655476907419E-2</v>
      </c>
      <c r="M3448">
        <f t="shared" ca="1" si="53"/>
        <v>1.6896984542001159</v>
      </c>
    </row>
    <row r="3449" spans="1:13" x14ac:dyDescent="0.25">
      <c r="A3449" s="9"/>
      <c r="H3449" s="9"/>
      <c r="J3449">
        <v>22</v>
      </c>
      <c r="K3449">
        <f ca="1">SIMULATION!$D$3*SIMULATION!$D$17/$H3427/(SIMULATION!$D$17-$I3427)*(((EXP(-$I3427*$J3449))/(1-EXP(-SIMULATION!$D$4*$I3427)))-(EXP(-SIMULATION!$D$17*$J3449)/(1-EXP(-SIMULATION!$D$4*SIMULATION!$D$17))))</f>
        <v>1.6928965748313389</v>
      </c>
      <c r="L3449">
        <v>0.22040174232712531</v>
      </c>
      <c r="M3449">
        <f t="shared" ca="1" si="53"/>
        <v>2.0660139295037889</v>
      </c>
    </row>
    <row r="3450" spans="1:13" x14ac:dyDescent="0.25">
      <c r="A3450" s="9"/>
      <c r="H3450" s="9"/>
      <c r="J3450">
        <v>23</v>
      </c>
      <c r="K3450">
        <f ca="1">SIMULATION!$D$3*SIMULATION!$D$17/$H3427/(SIMULATION!$D$17-$I3427)*(((EXP(-$I3427*$J3450))/(1-EXP(-SIMULATION!$D$4*$I3427)))-(EXP(-SIMULATION!$D$17*$J3450)/(1-EXP(-SIMULATION!$D$4*SIMULATION!$D$17))))</f>
        <v>1.6341318610414555</v>
      </c>
      <c r="L3450">
        <v>0.18665132570248577</v>
      </c>
      <c r="M3450">
        <f t="shared" ca="1" si="53"/>
        <v>1.9391447392775134</v>
      </c>
    </row>
    <row r="3451" spans="1:13" x14ac:dyDescent="0.25">
      <c r="A3451" s="9"/>
      <c r="H3451" s="9"/>
      <c r="J3451">
        <v>24</v>
      </c>
      <c r="K3451">
        <f ca="1">SIMULATION!$D$3*SIMULATION!$D$17/$H3427/(SIMULATION!$D$17-$I3427)*(((EXP(-$I3427*$J3451))/(1-EXP(-SIMULATION!$D$4*$I3427)))-(EXP(-SIMULATION!$D$17*$J3451)/(1-EXP(-SIMULATION!$D$4*SIMULATION!$D$17))))</f>
        <v>1.5773945923526065</v>
      </c>
      <c r="L3451">
        <v>0.27871461165183747</v>
      </c>
      <c r="M3451">
        <f t="shared" ca="1" si="53"/>
        <v>2.0170375135818719</v>
      </c>
    </row>
    <row r="3452" spans="1:13" x14ac:dyDescent="0.25">
      <c r="A3452" s="9">
        <v>139</v>
      </c>
      <c r="B3452" s="2">
        <f ca="1">NORMINV(RAND(),SIMULATION!D7,SIMULATION!D8)</f>
        <v>68.575805867920948</v>
      </c>
      <c r="C3452" s="2">
        <v>2</v>
      </c>
      <c r="D3452" s="2">
        <f ca="1">SIMULATION!$D$11*(1+(SIMULATION!$D$12*LN(1+$C3452)))*(1+(SIMULATION!$D$13*(($B3452/63.5)-1)))</f>
        <v>10.614999443566013</v>
      </c>
      <c r="E3452" s="2">
        <v>-0.15990481760387415</v>
      </c>
      <c r="F3452" s="2">
        <f ca="1">D3452*(1+E3452)</f>
        <v>8.9176098936773638</v>
      </c>
      <c r="G3452" s="2">
        <v>-0.49875329557916082</v>
      </c>
      <c r="H3452" s="9">
        <f>SIMULATION!$D$15*EXP($G$3452)</f>
        <v>134.06231425400804</v>
      </c>
      <c r="I3452" s="2">
        <f ca="1">$F3452/$H3452</f>
        <v>6.6518394399645797E-2</v>
      </c>
      <c r="J3452">
        <v>0</v>
      </c>
      <c r="K3452">
        <f ca="1">SIMULATION!$D$3*SIMULATION!$D$17/$H3452/(SIMULATION!$D$17-$I3452)*(((EXP(-$I3452*$J3452))/(1-EXP(-SIMULATION!$D$4*$I3452)))-(EXP(-SIMULATION!$D$17*$J3452)/(1-EXP(-SIMULATION!$D$4*SIMULATION!$D$17))))</f>
        <v>1.2255719124212801</v>
      </c>
      <c r="L3452">
        <v>0.23902418299586053</v>
      </c>
      <c r="M3452">
        <f t="shared" ca="1" si="53"/>
        <v>1.5185132374904509</v>
      </c>
    </row>
    <row r="3453" spans="1:13" x14ac:dyDescent="0.25">
      <c r="A3453" s="9"/>
      <c r="H3453" s="9"/>
      <c r="J3453">
        <v>1</v>
      </c>
      <c r="K3453">
        <f ca="1">SIMULATION!$D$3*SIMULATION!$D$17/$H3452/(SIMULATION!$D$17-$I3452)*(((EXP(-$I3452*$J3453))/(1-EXP(-SIMULATION!$D$4*$I3452)))-(EXP(-SIMULATION!$D$17*$J3453)/(1-EXP(-SIMULATION!$D$4*SIMULATION!$D$17))))</f>
        <v>2.56883420328248</v>
      </c>
      <c r="L3453">
        <v>8.9747714312251356E-2</v>
      </c>
      <c r="M3453">
        <f t="shared" ca="1" si="53"/>
        <v>2.7993812014742159</v>
      </c>
    </row>
    <row r="3454" spans="1:13" x14ac:dyDescent="0.25">
      <c r="A3454" s="9"/>
      <c r="H3454" s="9"/>
      <c r="J3454">
        <v>2</v>
      </c>
      <c r="K3454">
        <f ca="1">SIMULATION!$D$3*SIMULATION!$D$17/$H3452/(SIMULATION!$D$17-$I3452)*(((EXP(-$I3452*$J3454))/(1-EXP(-SIMULATION!$D$4*$I3452)))-(EXP(-SIMULATION!$D$17*$J3454)/(1-EXP(-SIMULATION!$D$4*SIMULATION!$D$17))))</f>
        <v>3.31485610813951</v>
      </c>
      <c r="L3454">
        <v>0.16440625863538061</v>
      </c>
      <c r="M3454">
        <f t="shared" ca="1" si="53"/>
        <v>3.8598391987933658</v>
      </c>
    </row>
    <row r="3455" spans="1:13" x14ac:dyDescent="0.25">
      <c r="A3455" s="9"/>
      <c r="H3455" s="9"/>
      <c r="J3455">
        <v>3</v>
      </c>
      <c r="K3455">
        <f ca="1">SIMULATION!$D$3*SIMULATION!$D$17/$H3452/(SIMULATION!$D$17-$I3452)*(((EXP(-$I3452*$J3455))/(1-EXP(-SIMULATION!$D$4*$I3452)))-(EXP(-SIMULATION!$D$17*$J3455)/(1-EXP(-SIMULATION!$D$4*SIMULATION!$D$17))))</f>
        <v>3.6855380221086507</v>
      </c>
      <c r="L3455">
        <v>0.14108217187961444</v>
      </c>
      <c r="M3455">
        <f t="shared" ca="1" si="53"/>
        <v>4.2055017308126379</v>
      </c>
    </row>
    <row r="3456" spans="1:13" x14ac:dyDescent="0.25">
      <c r="A3456" s="9"/>
      <c r="H3456" s="9"/>
      <c r="J3456">
        <v>4</v>
      </c>
      <c r="K3456">
        <f ca="1">SIMULATION!$D$3*SIMULATION!$D$17/$H3452/(SIMULATION!$D$17-$I3452)*(((EXP(-$I3452*$J3456))/(1-EXP(-SIMULATION!$D$4*$I3452)))-(EXP(-SIMULATION!$D$17*$J3456)/(1-EXP(-SIMULATION!$D$4*SIMULATION!$D$17))))</f>
        <v>3.8226037749532256</v>
      </c>
      <c r="L3456">
        <v>-0.24772346324240005</v>
      </c>
      <c r="M3456">
        <f t="shared" ca="1" si="53"/>
        <v>2.8756551292183405</v>
      </c>
    </row>
    <row r="3457" spans="1:13" x14ac:dyDescent="0.25">
      <c r="A3457" s="9"/>
      <c r="H3457" s="9"/>
      <c r="J3457">
        <v>5</v>
      </c>
      <c r="K3457">
        <f ca="1">SIMULATION!$D$3*SIMULATION!$D$17/$H3452/(SIMULATION!$D$17-$I3452)*(((EXP(-$I3452*$J3457))/(1-EXP(-SIMULATION!$D$4*$I3452)))-(EXP(-SIMULATION!$D$17*$J3457)/(1-EXP(-SIMULATION!$D$4*SIMULATION!$D$17))))</f>
        <v>3.8164286965350613</v>
      </c>
      <c r="L3457">
        <v>0.45453776840113208</v>
      </c>
      <c r="M3457">
        <f t="shared" ca="1" si="53"/>
        <v>5.5511396795201495</v>
      </c>
    </row>
    <row r="3458" spans="1:13" x14ac:dyDescent="0.25">
      <c r="A3458" s="9"/>
      <c r="H3458" s="9"/>
      <c r="J3458">
        <v>6</v>
      </c>
      <c r="K3458">
        <f ca="1">SIMULATION!$D$3*SIMULATION!$D$17/$H3452/(SIMULATION!$D$17-$I3452)*(((EXP(-$I3452*$J3458))/(1-EXP(-SIMULATION!$D$4*$I3452)))-(EXP(-SIMULATION!$D$17*$J3458)/(1-EXP(-SIMULATION!$D$4*SIMULATION!$D$17))))</f>
        <v>3.7245113724181982</v>
      </c>
      <c r="L3458">
        <v>0.10111018011267957</v>
      </c>
      <c r="M3458">
        <f t="shared" ca="1" si="53"/>
        <v>4.1010973881151251</v>
      </c>
    </row>
    <row r="3459" spans="1:13" x14ac:dyDescent="0.25">
      <c r="A3459" s="9"/>
      <c r="H3459" s="9"/>
      <c r="J3459">
        <v>7</v>
      </c>
      <c r="K3459">
        <f ca="1">SIMULATION!$D$3*SIMULATION!$D$17/$H3452/(SIMULATION!$D$17-$I3452)*(((EXP(-$I3452*$J3459))/(1-EXP(-SIMULATION!$D$4*$I3452)))-(EXP(-SIMULATION!$D$17*$J3459)/(1-EXP(-SIMULATION!$D$4*SIMULATION!$D$17))))</f>
        <v>3.5833089513978877</v>
      </c>
      <c r="L3459">
        <v>2.0161219242741297E-2</v>
      </c>
      <c r="M3459">
        <f t="shared" ref="M3459:M3522" ca="1" si="54">$K3459*(1+$L3459)</f>
        <v>3.6555528287814982</v>
      </c>
    </row>
    <row r="3460" spans="1:13" x14ac:dyDescent="0.25">
      <c r="A3460" s="9"/>
      <c r="H3460" s="9"/>
      <c r="J3460">
        <v>8</v>
      </c>
      <c r="K3460">
        <f ca="1">SIMULATION!$D$3*SIMULATION!$D$17/$H3452/(SIMULATION!$D$17-$I3452)*(((EXP(-$I3452*$J3460))/(1-EXP(-SIMULATION!$D$4*$I3452)))-(EXP(-SIMULATION!$D$17*$J3460)/(1-EXP(-SIMULATION!$D$4*SIMULATION!$D$17))))</f>
        <v>3.415819774529766</v>
      </c>
      <c r="L3460">
        <v>-0.26673856225113401</v>
      </c>
      <c r="M3460">
        <f t="shared" ca="1" si="54"/>
        <v>2.5046889189627035</v>
      </c>
    </row>
    <row r="3461" spans="1:13" x14ac:dyDescent="0.25">
      <c r="A3461" s="9"/>
      <c r="H3461" s="9"/>
      <c r="J3461">
        <v>9</v>
      </c>
      <c r="K3461">
        <f ca="1">SIMULATION!$D$3*SIMULATION!$D$17/$H3452/(SIMULATION!$D$17-$I3452)*(((EXP(-$I3452*$J3461))/(1-EXP(-SIMULATION!$D$4*$I3452)))-(EXP(-SIMULATION!$D$17*$J3461)/(1-EXP(-SIMULATION!$D$4*SIMULATION!$D$17))))</f>
        <v>3.236440895443125</v>
      </c>
      <c r="L3461">
        <v>0.23777287970666511</v>
      </c>
      <c r="M3461">
        <f t="shared" ca="1" si="54"/>
        <v>4.0059787671530547</v>
      </c>
    </row>
    <row r="3462" spans="1:13" x14ac:dyDescent="0.25">
      <c r="A3462" s="9"/>
      <c r="H3462" s="9"/>
      <c r="J3462">
        <v>10</v>
      </c>
      <c r="K3462">
        <f ca="1">SIMULATION!$D$3*SIMULATION!$D$17/$H3452/(SIMULATION!$D$17-$I3452)*(((EXP(-$I3452*$J3462))/(1-EXP(-SIMULATION!$D$4*$I3452)))-(EXP(-SIMULATION!$D$17*$J3462)/(1-EXP(-SIMULATION!$D$4*SIMULATION!$D$17))))</f>
        <v>3.0540793886019553</v>
      </c>
      <c r="L3462">
        <v>0.38885209319103459</v>
      </c>
      <c r="M3462">
        <f t="shared" ca="1" si="54"/>
        <v>4.2416645516314206</v>
      </c>
    </row>
    <row r="3463" spans="1:13" x14ac:dyDescent="0.25">
      <c r="A3463" s="9"/>
      <c r="H3463" s="9"/>
      <c r="J3463">
        <v>11</v>
      </c>
      <c r="K3463">
        <f ca="1">SIMULATION!$D$3*SIMULATION!$D$17/$H3452/(SIMULATION!$D$17-$I3452)*(((EXP(-$I3452*$J3463))/(1-EXP(-SIMULATION!$D$4*$I3452)))-(EXP(-SIMULATION!$D$17*$J3463)/(1-EXP(-SIMULATION!$D$4*SIMULATION!$D$17))))</f>
        <v>2.8741447395816708</v>
      </c>
      <c r="L3463">
        <v>-5.9888245485434623E-2</v>
      </c>
      <c r="M3463">
        <f t="shared" ca="1" si="54"/>
        <v>2.7020172538569334</v>
      </c>
    </row>
    <row r="3464" spans="1:13" x14ac:dyDescent="0.25">
      <c r="A3464" s="9"/>
      <c r="H3464" s="9"/>
      <c r="J3464">
        <v>12</v>
      </c>
      <c r="K3464">
        <f ca="1">SIMULATION!$D$3*SIMULATION!$D$17/$H3452/(SIMULATION!$D$17-$I3452)*(((EXP(-$I3452*$J3464))/(1-EXP(-SIMULATION!$D$4*$I3452)))-(EXP(-SIMULATION!$D$17*$J3464)/(1-EXP(-SIMULATION!$D$4*SIMULATION!$D$17))))</f>
        <v>2.6998242963802905</v>
      </c>
      <c r="L3464">
        <v>7.5559835064175365E-2</v>
      </c>
      <c r="M3464">
        <f t="shared" ca="1" si="54"/>
        <v>2.9038225749170383</v>
      </c>
    </row>
    <row r="3465" spans="1:13" x14ac:dyDescent="0.25">
      <c r="A3465" s="9"/>
      <c r="H3465" s="9"/>
      <c r="J3465">
        <v>13</v>
      </c>
      <c r="K3465">
        <f ca="1">SIMULATION!$D$3*SIMULATION!$D$17/$H3452/(SIMULATION!$D$17-$I3452)*(((EXP(-$I3452*$J3465))/(1-EXP(-SIMULATION!$D$4*$I3452)))-(EXP(-SIMULATION!$D$17*$J3465)/(1-EXP(-SIMULATION!$D$4*SIMULATION!$D$17))))</f>
        <v>2.5328993738316958</v>
      </c>
      <c r="L3465">
        <v>-3.915327211813216E-2</v>
      </c>
      <c r="M3465">
        <f t="shared" ca="1" si="54"/>
        <v>2.4337280754002171</v>
      </c>
    </row>
    <row r="3466" spans="1:13" x14ac:dyDescent="0.25">
      <c r="A3466" s="9"/>
      <c r="H3466" s="9"/>
      <c r="J3466">
        <v>14</v>
      </c>
      <c r="K3466">
        <f ca="1">SIMULATION!$D$3*SIMULATION!$D$17/$H3452/(SIMULATION!$D$17-$I3452)*(((EXP(-$I3452*$J3466))/(1-EXP(-SIMULATION!$D$4*$I3452)))-(EXP(-SIMULATION!$D$17*$J3466)/(1-EXP(-SIMULATION!$D$4*SIMULATION!$D$17))))</f>
        <v>2.3742670769014138</v>
      </c>
      <c r="L3466">
        <v>-9.0265737819089684E-2</v>
      </c>
      <c r="M3466">
        <f t="shared" ca="1" si="54"/>
        <v>2.1599521074253345</v>
      </c>
    </row>
    <row r="3467" spans="1:13" x14ac:dyDescent="0.25">
      <c r="A3467" s="9"/>
      <c r="H3467" s="9"/>
      <c r="J3467">
        <v>15</v>
      </c>
      <c r="K3467">
        <f ca="1">SIMULATION!$D$3*SIMULATION!$D$17/$H3452/(SIMULATION!$D$17-$I3452)*(((EXP(-$I3452*$J3467))/(1-EXP(-SIMULATION!$D$4*$I3452)))-(EXP(-SIMULATION!$D$17*$J3467)/(1-EXP(-SIMULATION!$D$4*SIMULATION!$D$17))))</f>
        <v>2.2242736159063035</v>
      </c>
      <c r="L3467">
        <v>-0.21161388347021395</v>
      </c>
      <c r="M3467">
        <f t="shared" ca="1" si="54"/>
        <v>1.7535864381440356</v>
      </c>
    </row>
    <row r="3468" spans="1:13" x14ac:dyDescent="0.25">
      <c r="A3468" s="9"/>
      <c r="H3468" s="9"/>
      <c r="J3468">
        <v>16</v>
      </c>
      <c r="K3468">
        <f ca="1">SIMULATION!$D$3*SIMULATION!$D$17/$H3452/(SIMULATION!$D$17-$I3452)*(((EXP(-$I3452*$J3468))/(1-EXP(-SIMULATION!$D$4*$I3452)))-(EXP(-SIMULATION!$D$17*$J3468)/(1-EXP(-SIMULATION!$D$4*SIMULATION!$D$17))))</f>
        <v>2.082926890802371</v>
      </c>
      <c r="L3468">
        <v>0.47588209514636443</v>
      </c>
      <c r="M3468">
        <f t="shared" ca="1" si="54"/>
        <v>3.074154503634106</v>
      </c>
    </row>
    <row r="3469" spans="1:13" x14ac:dyDescent="0.25">
      <c r="A3469" s="9"/>
      <c r="H3469" s="9"/>
      <c r="J3469">
        <v>17</v>
      </c>
      <c r="K3469">
        <f ca="1">SIMULATION!$D$3*SIMULATION!$D$17/$H3452/(SIMULATION!$D$17-$I3452)*(((EXP(-$I3452*$J3469))/(1-EXP(-SIMULATION!$D$4*$I3452)))-(EXP(-SIMULATION!$D$17*$J3469)/(1-EXP(-SIMULATION!$D$4*SIMULATION!$D$17))))</f>
        <v>1.9500317732997647</v>
      </c>
      <c r="L3469">
        <v>-0.1222202308550441</v>
      </c>
      <c r="M3469">
        <f t="shared" ca="1" si="54"/>
        <v>1.7116984397923964</v>
      </c>
    </row>
    <row r="3470" spans="1:13" x14ac:dyDescent="0.25">
      <c r="A3470" s="9"/>
      <c r="H3470" s="9"/>
      <c r="J3470">
        <v>18</v>
      </c>
      <c r="K3470">
        <f ca="1">SIMULATION!$D$3*SIMULATION!$D$17/$H3452/(SIMULATION!$D$17-$I3452)*(((EXP(-$I3452*$J3470))/(1-EXP(-SIMULATION!$D$4*$I3452)))-(EXP(-SIMULATION!$D$17*$J3470)/(1-EXP(-SIMULATION!$D$4*SIMULATION!$D$17))))</f>
        <v>1.8252759128160474</v>
      </c>
      <c r="L3470">
        <v>-0.27219095323094078</v>
      </c>
      <c r="M3470">
        <f t="shared" ca="1" si="54"/>
        <v>1.3284523221971718</v>
      </c>
    </row>
    <row r="3471" spans="1:13" x14ac:dyDescent="0.25">
      <c r="A3471" s="9"/>
      <c r="H3471" s="9"/>
      <c r="J3471">
        <v>19</v>
      </c>
      <c r="K3471">
        <f ca="1">SIMULATION!$D$3*SIMULATION!$D$17/$H3452/(SIMULATION!$D$17-$I3452)*(((EXP(-$I3452*$J3471))/(1-EXP(-SIMULATION!$D$4*$I3452)))-(EXP(-SIMULATION!$D$17*$J3471)/(1-EXP(-SIMULATION!$D$4*SIMULATION!$D$17))))</f>
        <v>1.7082838939289378</v>
      </c>
      <c r="L3471">
        <v>0.19868030981531745</v>
      </c>
      <c r="M3471">
        <f t="shared" ca="1" si="54"/>
        <v>2.047686267227256</v>
      </c>
    </row>
    <row r="3472" spans="1:13" x14ac:dyDescent="0.25">
      <c r="A3472" s="9"/>
      <c r="H3472" s="9"/>
      <c r="J3472">
        <v>20</v>
      </c>
      <c r="K3472">
        <f ca="1">SIMULATION!$D$3*SIMULATION!$D$17/$H3452/(SIMULATION!$D$17-$I3452)*(((EXP(-$I3452*$J3472))/(1-EXP(-SIMULATION!$D$4*$I3452)))-(EXP(-SIMULATION!$D$17*$J3472)/(1-EXP(-SIMULATION!$D$4*SIMULATION!$D$17))))</f>
        <v>1.5986511660568135</v>
      </c>
      <c r="L3472">
        <v>0.27181674773941139</v>
      </c>
      <c r="M3472">
        <f t="shared" ca="1" si="54"/>
        <v>2.0331913267841939</v>
      </c>
    </row>
    <row r="3473" spans="1:13" x14ac:dyDescent="0.25">
      <c r="A3473" s="9"/>
      <c r="H3473" s="9"/>
      <c r="J3473">
        <v>21</v>
      </c>
      <c r="K3473">
        <f ca="1">SIMULATION!$D$3*SIMULATION!$D$17/$H3452/(SIMULATION!$D$17-$I3452)*(((EXP(-$I3452*$J3473))/(1-EXP(-SIMULATION!$D$4*$I3452)))-(EXP(-SIMULATION!$D$17*$J3473)/(1-EXP(-SIMULATION!$D$4*SIMULATION!$D$17))))</f>
        <v>1.4959650606132495</v>
      </c>
      <c r="L3473">
        <v>-6.3917838019275197E-2</v>
      </c>
      <c r="M3473">
        <f t="shared" ca="1" si="54"/>
        <v>1.4003462081864766</v>
      </c>
    </row>
    <row r="3474" spans="1:13" x14ac:dyDescent="0.25">
      <c r="A3474" s="9"/>
      <c r="H3474" s="9"/>
      <c r="J3474">
        <v>22</v>
      </c>
      <c r="K3474">
        <f ca="1">SIMULATION!$D$3*SIMULATION!$D$17/$H3452/(SIMULATION!$D$17-$I3452)*(((EXP(-$I3452*$J3474))/(1-EXP(-SIMULATION!$D$4*$I3452)))-(EXP(-SIMULATION!$D$17*$J3474)/(1-EXP(-SIMULATION!$D$4*SIMULATION!$D$17))))</f>
        <v>1.3998175802103607</v>
      </c>
      <c r="L3474">
        <v>-0.61409010944183218</v>
      </c>
      <c r="M3474">
        <f t="shared" ca="1" si="54"/>
        <v>0.54020344918037966</v>
      </c>
    </row>
    <row r="3475" spans="1:13" x14ac:dyDescent="0.25">
      <c r="A3475" s="9"/>
      <c r="H3475" s="9"/>
      <c r="J3475">
        <v>23</v>
      </c>
      <c r="K3475">
        <f ca="1">SIMULATION!$D$3*SIMULATION!$D$17/$H3452/(SIMULATION!$D$17-$I3452)*(((EXP(-$I3452*$J3475))/(1-EXP(-SIMULATION!$D$4*$I3452)))-(EXP(-SIMULATION!$D$17*$J3475)/(1-EXP(-SIMULATION!$D$4*SIMULATION!$D$17))))</f>
        <v>1.3098129588942333</v>
      </c>
      <c r="L3475">
        <v>-0.24149859965546225</v>
      </c>
      <c r="M3475">
        <f t="shared" ca="1" si="54"/>
        <v>0.99349496351069844</v>
      </c>
    </row>
    <row r="3476" spans="1:13" x14ac:dyDescent="0.25">
      <c r="A3476" s="9"/>
      <c r="H3476" s="9"/>
      <c r="J3476">
        <v>24</v>
      </c>
      <c r="K3476">
        <f ca="1">SIMULATION!$D$3*SIMULATION!$D$17/$H3452/(SIMULATION!$D$17-$I3452)*(((EXP(-$I3452*$J3476))/(1-EXP(-SIMULATION!$D$4*$I3452)))-(EXP(-SIMULATION!$D$17*$J3476)/(1-EXP(-SIMULATION!$D$4*SIMULATION!$D$17))))</f>
        <v>1.2255719124212812</v>
      </c>
      <c r="L3476">
        <v>0.31204876090485734</v>
      </c>
      <c r="M3476">
        <f t="shared" ca="1" si="54"/>
        <v>1.6080101090921382</v>
      </c>
    </row>
    <row r="3477" spans="1:13" x14ac:dyDescent="0.25">
      <c r="A3477" s="9">
        <v>140</v>
      </c>
      <c r="B3477" s="2">
        <f ca="1">NORMINV(RAND(),SIMULATION!D7,SIMULATION!D8)</f>
        <v>57.322074309730844</v>
      </c>
      <c r="C3477" s="2">
        <v>2</v>
      </c>
      <c r="D3477" s="2">
        <f ca="1">SIMULATION!$D$11*(1+(SIMULATION!$D$12*LN(1+$C3477)))*(1+(SIMULATION!$D$13*(($B3477/63.5)-1)))</f>
        <v>9.7792777880445616</v>
      </c>
      <c r="E3477" s="2">
        <v>0.23531307157709877</v>
      </c>
      <c r="F3477" s="2">
        <f ca="1">D3477*(1+E3477)</f>
        <v>12.080469682155025</v>
      </c>
      <c r="G3477" s="2">
        <v>1.1320894390422922</v>
      </c>
      <c r="H3477" s="9">
        <f>SIMULATION!$D$15*EXP($G$3477)</f>
        <v>684.81412989631849</v>
      </c>
      <c r="I3477" s="2">
        <f ca="1">$F3477/$H3477</f>
        <v>1.7640508796137166E-2</v>
      </c>
      <c r="J3477">
        <v>0</v>
      </c>
      <c r="K3477">
        <f ca="1">SIMULATION!$D$3*SIMULATION!$D$17/$H3477/(SIMULATION!$D$17-$I3477)*(((EXP(-$I3477*$J3477))/(1-EXP(-SIMULATION!$D$4*$I3477)))-(EXP(-SIMULATION!$D$17*$J3477)/(1-EXP(-SIMULATION!$D$4*SIMULATION!$D$17))))</f>
        <v>1.5865589552228603</v>
      </c>
      <c r="L3477">
        <v>8.8679750202922111E-2</v>
      </c>
      <c r="M3477">
        <f t="shared" ca="1" si="54"/>
        <v>1.7272546070542327</v>
      </c>
    </row>
    <row r="3478" spans="1:13" x14ac:dyDescent="0.25">
      <c r="A3478" s="9"/>
      <c r="H3478" s="9"/>
      <c r="J3478">
        <v>1</v>
      </c>
      <c r="K3478">
        <f ca="1">SIMULATION!$D$3*SIMULATION!$D$17/$H3477/(SIMULATION!$D$17-$I3477)*(((EXP(-$I3477*$J3478))/(1-EXP(-SIMULATION!$D$4*$I3477)))-(EXP(-SIMULATION!$D$17*$J3478)/(1-EXP(-SIMULATION!$D$4*SIMULATION!$D$17))))</f>
        <v>1.8445749015901285</v>
      </c>
      <c r="L3478">
        <v>0.11085920943686046</v>
      </c>
      <c r="M3478">
        <f t="shared" ca="1" si="54"/>
        <v>2.049063016927485</v>
      </c>
    </row>
    <row r="3479" spans="1:13" x14ac:dyDescent="0.25">
      <c r="A3479" s="9"/>
      <c r="H3479" s="9"/>
      <c r="J3479">
        <v>2</v>
      </c>
      <c r="K3479">
        <f ca="1">SIMULATION!$D$3*SIMULATION!$D$17/$H3477/(SIMULATION!$D$17-$I3477)*(((EXP(-$I3477*$J3479))/(1-EXP(-SIMULATION!$D$4*$I3477)))-(EXP(-SIMULATION!$D$17*$J3479)/(1-EXP(-SIMULATION!$D$4*SIMULATION!$D$17))))</f>
        <v>1.9954418032794423</v>
      </c>
      <c r="L3479">
        <v>8.3446477308224881E-2</v>
      </c>
      <c r="M3479">
        <f t="shared" ca="1" si="54"/>
        <v>2.1619543924366837</v>
      </c>
    </row>
    <row r="3480" spans="1:13" x14ac:dyDescent="0.25">
      <c r="A3480" s="9"/>
      <c r="H3480" s="9"/>
      <c r="J3480">
        <v>3</v>
      </c>
      <c r="K3480">
        <f ca="1">SIMULATION!$D$3*SIMULATION!$D$17/$H3477/(SIMULATION!$D$17-$I3477)*(((EXP(-$I3477*$J3480))/(1-EXP(-SIMULATION!$D$4*$I3477)))-(EXP(-SIMULATION!$D$17*$J3480)/(1-EXP(-SIMULATION!$D$4*SIMULATION!$D$17))))</f>
        <v>2.0778981204577782</v>
      </c>
      <c r="L3480">
        <v>0.19425787798004071</v>
      </c>
      <c r="M3480">
        <f t="shared" ca="1" si="54"/>
        <v>2.4815461999966213</v>
      </c>
    </row>
    <row r="3481" spans="1:13" x14ac:dyDescent="0.25">
      <c r="A3481" s="9"/>
      <c r="H3481" s="9"/>
      <c r="J3481">
        <v>4</v>
      </c>
      <c r="K3481">
        <f ca="1">SIMULATION!$D$3*SIMULATION!$D$17/$H3477/(SIMULATION!$D$17-$I3477)*(((EXP(-$I3477*$J3481))/(1-EXP(-SIMULATION!$D$4*$I3477)))-(EXP(-SIMULATION!$D$17*$J3481)/(1-EXP(-SIMULATION!$D$4*SIMULATION!$D$17))))</f>
        <v>2.1167639727257872</v>
      </c>
      <c r="L3481">
        <v>0.13589830878245801</v>
      </c>
      <c r="M3481">
        <f t="shared" ca="1" si="54"/>
        <v>2.4044286167108586</v>
      </c>
    </row>
    <row r="3482" spans="1:13" x14ac:dyDescent="0.25">
      <c r="A3482" s="9"/>
      <c r="H3482" s="9"/>
      <c r="J3482">
        <v>5</v>
      </c>
      <c r="K3482">
        <f ca="1">SIMULATION!$D$3*SIMULATION!$D$17/$H3477/(SIMULATION!$D$17-$I3477)*(((EXP(-$I3477*$J3482))/(1-EXP(-SIMULATION!$D$4*$I3477)))-(EXP(-SIMULATION!$D$17*$J3482)/(1-EXP(-SIMULATION!$D$4*SIMULATION!$D$17))))</f>
        <v>2.1279403465609792</v>
      </c>
      <c r="L3482">
        <v>2.3769312704285797E-2</v>
      </c>
      <c r="M3482">
        <f t="shared" ca="1" si="54"/>
        <v>2.1785200260744531</v>
      </c>
    </row>
    <row r="3483" spans="1:13" x14ac:dyDescent="0.25">
      <c r="A3483" s="9"/>
      <c r="H3483" s="9"/>
      <c r="J3483">
        <v>6</v>
      </c>
      <c r="K3483">
        <f ca="1">SIMULATION!$D$3*SIMULATION!$D$17/$H3477/(SIMULATION!$D$17-$I3477)*(((EXP(-$I3477*$J3483))/(1-EXP(-SIMULATION!$D$4*$I3477)))-(EXP(-SIMULATION!$D$17*$J3483)/(1-EXP(-SIMULATION!$D$4*SIMULATION!$D$17))))</f>
        <v>2.1216127074549456</v>
      </c>
      <c r="L3483">
        <v>-0.50017707164686809</v>
      </c>
      <c r="M3483">
        <f t="shared" ca="1" si="54"/>
        <v>1.0604306762713476</v>
      </c>
    </row>
    <row r="3484" spans="1:13" x14ac:dyDescent="0.25">
      <c r="A3484" s="9"/>
      <c r="H3484" s="9"/>
      <c r="J3484">
        <v>7</v>
      </c>
      <c r="K3484">
        <f ca="1">SIMULATION!$D$3*SIMULATION!$D$17/$H3477/(SIMULATION!$D$17-$I3477)*(((EXP(-$I3477*$J3484))/(1-EXP(-SIMULATION!$D$4*$I3477)))-(EXP(-SIMULATION!$D$17*$J3484)/(1-EXP(-SIMULATION!$D$4*SIMULATION!$D$17))))</f>
        <v>2.1043039510122483</v>
      </c>
      <c r="L3484">
        <v>7.8523199323614151E-2</v>
      </c>
      <c r="M3484">
        <f t="shared" ca="1" si="54"/>
        <v>2.2695406295950518</v>
      </c>
    </row>
    <row r="3485" spans="1:13" x14ac:dyDescent="0.25">
      <c r="A3485" s="9"/>
      <c r="H3485" s="9"/>
      <c r="J3485">
        <v>8</v>
      </c>
      <c r="K3485">
        <f ca="1">SIMULATION!$D$3*SIMULATION!$D$17/$H3477/(SIMULATION!$D$17-$I3477)*(((EXP(-$I3477*$J3485))/(1-EXP(-SIMULATION!$D$4*$I3477)))-(EXP(-SIMULATION!$D$17*$J3485)/(1-EXP(-SIMULATION!$D$4*SIMULATION!$D$17))))</f>
        <v>2.0801899825457135</v>
      </c>
      <c r="L3485">
        <v>-0.38393437960616233</v>
      </c>
      <c r="M3485">
        <f t="shared" ca="1" si="54"/>
        <v>1.2815335321340715</v>
      </c>
    </row>
    <row r="3486" spans="1:13" x14ac:dyDescent="0.25">
      <c r="A3486" s="9"/>
      <c r="H3486" s="9"/>
      <c r="J3486">
        <v>9</v>
      </c>
      <c r="K3486">
        <f ca="1">SIMULATION!$D$3*SIMULATION!$D$17/$H3477/(SIMULATION!$D$17-$I3477)*(((EXP(-$I3477*$J3486))/(1-EXP(-SIMULATION!$D$4*$I3477)))-(EXP(-SIMULATION!$D$17*$J3486)/(1-EXP(-SIMULATION!$D$4*SIMULATION!$D$17))))</f>
        <v>2.0519427711346094</v>
      </c>
      <c r="L3486">
        <v>0.1901641511867018</v>
      </c>
      <c r="M3486">
        <f t="shared" ca="1" si="54"/>
        <v>2.4421487264911113</v>
      </c>
    </row>
    <row r="3487" spans="1:13" x14ac:dyDescent="0.25">
      <c r="A3487" s="9"/>
      <c r="H3487" s="9"/>
      <c r="J3487">
        <v>10</v>
      </c>
      <c r="K3487">
        <f ca="1">SIMULATION!$D$3*SIMULATION!$D$17/$H3477/(SIMULATION!$D$17-$I3477)*(((EXP(-$I3477*$J3487))/(1-EXP(-SIMULATION!$D$4*$I3477)))-(EXP(-SIMULATION!$D$17*$J3487)/(1-EXP(-SIMULATION!$D$4*SIMULATION!$D$17))))</f>
        <v>2.0212705978700414</v>
      </c>
      <c r="L3487">
        <v>-5.0708453036745788E-2</v>
      </c>
      <c r="M3487">
        <f t="shared" ca="1" si="54"/>
        <v>1.9187750926833933</v>
      </c>
    </row>
    <row r="3488" spans="1:13" x14ac:dyDescent="0.25">
      <c r="A3488" s="9"/>
      <c r="H3488" s="9"/>
      <c r="J3488">
        <v>11</v>
      </c>
      <c r="K3488">
        <f ca="1">SIMULATION!$D$3*SIMULATION!$D$17/$H3477/(SIMULATION!$D$17-$I3477)*(((EXP(-$I3477*$J3488))/(1-EXP(-SIMULATION!$D$4*$I3477)))-(EXP(-SIMULATION!$D$17*$J3488)/(1-EXP(-SIMULATION!$D$4*SIMULATION!$D$17))))</f>
        <v>1.989264258806636</v>
      </c>
      <c r="L3488">
        <v>1.6278437841097303E-2</v>
      </c>
      <c r="M3488">
        <f t="shared" ca="1" si="54"/>
        <v>2.0216463733931365</v>
      </c>
    </row>
    <row r="3489" spans="1:13" x14ac:dyDescent="0.25">
      <c r="A3489" s="9"/>
      <c r="H3489" s="9"/>
      <c r="J3489">
        <v>12</v>
      </c>
      <c r="K3489">
        <f ca="1">SIMULATION!$D$3*SIMULATION!$D$17/$H3477/(SIMULATION!$D$17-$I3477)*(((EXP(-$I3477*$J3489))/(1-EXP(-SIMULATION!$D$4*$I3477)))-(EXP(-SIMULATION!$D$17*$J3489)/(1-EXP(-SIMULATION!$D$4*SIMULATION!$D$17))))</f>
        <v>1.9566189190010421</v>
      </c>
      <c r="L3489">
        <v>-0.11879816556344655</v>
      </c>
      <c r="M3489">
        <f t="shared" ca="1" si="54"/>
        <v>1.7241761807169844</v>
      </c>
    </row>
    <row r="3490" spans="1:13" x14ac:dyDescent="0.25">
      <c r="A3490" s="9"/>
      <c r="H3490" s="9"/>
      <c r="J3490">
        <v>13</v>
      </c>
      <c r="K3490">
        <f ca="1">SIMULATION!$D$3*SIMULATION!$D$17/$H3477/(SIMULATION!$D$17-$I3477)*(((EXP(-$I3477*$J3490))/(1-EXP(-SIMULATION!$D$4*$I3477)))-(EXP(-SIMULATION!$D$17*$J3490)/(1-EXP(-SIMULATION!$D$4*SIMULATION!$D$17))))</f>
        <v>1.9237762807694412</v>
      </c>
      <c r="L3490">
        <v>-0.14938097719594323</v>
      </c>
      <c r="M3490">
        <f t="shared" ca="1" si="54"/>
        <v>1.6364007000417249</v>
      </c>
    </row>
    <row r="3491" spans="1:13" x14ac:dyDescent="0.25">
      <c r="A3491" s="9"/>
      <c r="H3491" s="9"/>
      <c r="J3491">
        <v>14</v>
      </c>
      <c r="K3491">
        <f ca="1">SIMULATION!$D$3*SIMULATION!$D$17/$H3477/(SIMULATION!$D$17-$I3477)*(((EXP(-$I3477*$J3491))/(1-EXP(-SIMULATION!$D$4*$I3477)))-(EXP(-SIMULATION!$D$17*$J3491)/(1-EXP(-SIMULATION!$D$4*SIMULATION!$D$17))))</f>
        <v>1.8910156873830688</v>
      </c>
      <c r="L3491">
        <v>-0.25164259091947605</v>
      </c>
      <c r="M3491">
        <f t="shared" ca="1" si="54"/>
        <v>1.4151556003406194</v>
      </c>
    </row>
    <row r="3492" spans="1:13" x14ac:dyDescent="0.25">
      <c r="A3492" s="9"/>
      <c r="H3492" s="9"/>
      <c r="J3492">
        <v>15</v>
      </c>
      <c r="K3492">
        <f ca="1">SIMULATION!$D$3*SIMULATION!$D$17/$H3477/(SIMULATION!$D$17-$I3477)*(((EXP(-$I3477*$J3492))/(1-EXP(-SIMULATION!$D$4*$I3477)))-(EXP(-SIMULATION!$D$17*$J3492)/(1-EXP(-SIMULATION!$D$4*SIMULATION!$D$17))))</f>
        <v>1.8585125033733105</v>
      </c>
      <c r="L3492">
        <v>-6.8545840493832083E-2</v>
      </c>
      <c r="M3492">
        <f t="shared" ca="1" si="54"/>
        <v>1.7311192017612911</v>
      </c>
    </row>
    <row r="3493" spans="1:13" x14ac:dyDescent="0.25">
      <c r="A3493" s="9"/>
      <c r="H3493" s="9"/>
      <c r="J3493">
        <v>16</v>
      </c>
      <c r="K3493">
        <f ca="1">SIMULATION!$D$3*SIMULATION!$D$17/$H3477/(SIMULATION!$D$17-$I3477)*(((EXP(-$I3477*$J3493))/(1-EXP(-SIMULATION!$D$4*$I3477)))-(EXP(-SIMULATION!$D$17*$J3493)/(1-EXP(-SIMULATION!$D$4*SIMULATION!$D$17))))</f>
        <v>1.8263755249140128</v>
      </c>
      <c r="L3493">
        <v>2.1973117325584959E-2</v>
      </c>
      <c r="M3493">
        <f t="shared" ca="1" si="54"/>
        <v>1.8665066886035253</v>
      </c>
    </row>
    <row r="3494" spans="1:13" x14ac:dyDescent="0.25">
      <c r="A3494" s="9"/>
      <c r="H3494" s="9"/>
      <c r="J3494">
        <v>17</v>
      </c>
      <c r="K3494">
        <f ca="1">SIMULATION!$D$3*SIMULATION!$D$17/$H3477/(SIMULATION!$D$17-$I3477)*(((EXP(-$I3477*$J3494))/(1-EXP(-SIMULATION!$D$4*$I3477)))-(EXP(-SIMULATION!$D$17*$J3494)/(1-EXP(-SIMULATION!$D$4*SIMULATION!$D$17))))</f>
        <v>1.7946709521880402</v>
      </c>
      <c r="L3494">
        <v>-3.5777943720284755E-2</v>
      </c>
      <c r="M3494">
        <f t="shared" ca="1" si="54"/>
        <v>1.7304613158642266</v>
      </c>
    </row>
    <row r="3495" spans="1:13" x14ac:dyDescent="0.25">
      <c r="A3495" s="9"/>
      <c r="H3495" s="9"/>
      <c r="J3495">
        <v>18</v>
      </c>
      <c r="K3495">
        <f ca="1">SIMULATION!$D$3*SIMULATION!$D$17/$H3477/(SIMULATION!$D$17-$I3477)*(((EXP(-$I3477*$J3495))/(1-EXP(-SIMULATION!$D$4*$I3477)))-(EXP(-SIMULATION!$D$17*$J3495)/(1-EXP(-SIMULATION!$D$4*SIMULATION!$D$17))))</f>
        <v>1.7634377503666105</v>
      </c>
      <c r="L3495">
        <v>0.15766982831653184</v>
      </c>
      <c r="M3495">
        <f t="shared" ca="1" si="54"/>
        <v>2.0414786777138052</v>
      </c>
    </row>
    <row r="3496" spans="1:13" x14ac:dyDescent="0.25">
      <c r="A3496" s="9"/>
      <c r="H3496" s="9"/>
      <c r="J3496">
        <v>19</v>
      </c>
      <c r="K3496">
        <f ca="1">SIMULATION!$D$3*SIMULATION!$D$17/$H3477/(SIMULATION!$D$17-$I3477)*(((EXP(-$I3477*$J3496))/(1-EXP(-SIMULATION!$D$4*$I3477)))-(EXP(-SIMULATION!$D$17*$J3496)/(1-EXP(-SIMULATION!$D$4*SIMULATION!$D$17))))</f>
        <v>1.7326974922217893</v>
      </c>
      <c r="L3496">
        <v>-0.46301734787485083</v>
      </c>
      <c r="M3496">
        <f t="shared" ca="1" si="54"/>
        <v>0.93042849470385147</v>
      </c>
    </row>
    <row r="3497" spans="1:13" x14ac:dyDescent="0.25">
      <c r="A3497" s="9"/>
      <c r="H3497" s="9"/>
      <c r="J3497">
        <v>20</v>
      </c>
      <c r="K3497">
        <f ca="1">SIMULATION!$D$3*SIMULATION!$D$17/$H3477/(SIMULATION!$D$17-$I3477)*(((EXP(-$I3477*$J3497))/(1-EXP(-SIMULATION!$D$4*$I3477)))-(EXP(-SIMULATION!$D$17*$J3497)/(1-EXP(-SIMULATION!$D$4*SIMULATION!$D$17))))</f>
        <v>1.7024606644543701</v>
      </c>
      <c r="L3497">
        <v>-0.36748175571440861</v>
      </c>
      <c r="M3497">
        <f t="shared" ca="1" si="54"/>
        <v>1.0768374304459596</v>
      </c>
    </row>
    <row r="3498" spans="1:13" x14ac:dyDescent="0.25">
      <c r="A3498" s="9"/>
      <c r="H3498" s="9"/>
      <c r="J3498">
        <v>21</v>
      </c>
      <c r="K3498">
        <f ca="1">SIMULATION!$D$3*SIMULATION!$D$17/$H3477/(SIMULATION!$D$17-$I3477)*(((EXP(-$I3477*$J3498))/(1-EXP(-SIMULATION!$D$4*$I3477)))-(EXP(-SIMULATION!$D$17*$J3498)/(1-EXP(-SIMULATION!$D$4*SIMULATION!$D$17))))</f>
        <v>1.672730707903209</v>
      </c>
      <c r="L3498">
        <v>2.7646909483173387E-2</v>
      </c>
      <c r="M3498">
        <f t="shared" ca="1" si="54"/>
        <v>1.7189765423743337</v>
      </c>
    </row>
    <row r="3499" spans="1:13" x14ac:dyDescent="0.25">
      <c r="A3499" s="9"/>
      <c r="H3499" s="9"/>
      <c r="J3499">
        <v>22</v>
      </c>
      <c r="K3499">
        <f ca="1">SIMULATION!$D$3*SIMULATION!$D$17/$H3477/(SIMULATION!$D$17-$I3477)*(((EXP(-$I3477*$J3499))/(1-EXP(-SIMULATION!$D$4*$I3477)))-(EXP(-SIMULATION!$D$17*$J3499)/(1-EXP(-SIMULATION!$D$4*SIMULATION!$D$17))))</f>
        <v>1.6435066055889418</v>
      </c>
      <c r="L3499">
        <v>-8.255798680629127E-2</v>
      </c>
      <c r="M3499">
        <f t="shared" ca="1" si="54"/>
        <v>1.5078220089286773</v>
      </c>
    </row>
    <row r="3500" spans="1:13" x14ac:dyDescent="0.25">
      <c r="A3500" s="9"/>
      <c r="H3500" s="9"/>
      <c r="J3500">
        <v>23</v>
      </c>
      <c r="K3500">
        <f ca="1">SIMULATION!$D$3*SIMULATION!$D$17/$H3477/(SIMULATION!$D$17-$I3477)*(((EXP(-$I3477*$J3500))/(1-EXP(-SIMULATION!$D$4*$I3477)))-(EXP(-SIMULATION!$D$17*$J3500)/(1-EXP(-SIMULATION!$D$4*SIMULATION!$D$17))))</f>
        <v>1.6147845401925729</v>
      </c>
      <c r="L3500">
        <v>-1.5948599394111508E-2</v>
      </c>
      <c r="M3500">
        <f t="shared" ca="1" si="54"/>
        <v>1.589030988453237</v>
      </c>
    </row>
    <row r="3501" spans="1:13" x14ac:dyDescent="0.25">
      <c r="A3501" s="9"/>
      <c r="H3501" s="9"/>
      <c r="J3501">
        <v>24</v>
      </c>
      <c r="K3501">
        <f ca="1">SIMULATION!$D$3*SIMULATION!$D$17/$H3477/(SIMULATION!$D$17-$I3477)*(((EXP(-$I3477*$J3501))/(1-EXP(-SIMULATION!$D$4*$I3477)))-(EXP(-SIMULATION!$D$17*$J3501)/(1-EXP(-SIMULATION!$D$4*SIMULATION!$D$17))))</f>
        <v>1.5865589552228603</v>
      </c>
      <c r="L3501">
        <v>0.19980648585189728</v>
      </c>
      <c r="M3501">
        <f t="shared" ca="1" si="54"/>
        <v>1.9035637246627977</v>
      </c>
    </row>
    <row r="3502" spans="1:13" x14ac:dyDescent="0.25">
      <c r="A3502" s="9">
        <v>141</v>
      </c>
      <c r="B3502" s="2">
        <f ca="1">NORMINV(RAND(),SIMULATION!D7,SIMULATION!D8)</f>
        <v>59.691287877237144</v>
      </c>
      <c r="C3502" s="2">
        <v>2</v>
      </c>
      <c r="D3502" s="2">
        <f ca="1">SIMULATION!$D$11*(1+(SIMULATION!$D$12*LN(1+$C3502)))*(1+(SIMULATION!$D$13*(($B3502/63.5)-1)))</f>
        <v>9.95521970337124</v>
      </c>
      <c r="E3502" s="2">
        <v>-0.17652644358632716</v>
      </c>
      <c r="F3502" s="2">
        <f ca="1">D3502*(1+E3502)</f>
        <v>8.1978601740145844</v>
      </c>
      <c r="G3502" s="2">
        <v>0.74838524937613371</v>
      </c>
      <c r="H3502" s="9">
        <f>SIMULATION!$D$15*EXP($G$3502)</f>
        <v>466.58642632351672</v>
      </c>
      <c r="I3502" s="2">
        <f ca="1">$F3502/$H3502</f>
        <v>1.7569864255610471E-2</v>
      </c>
      <c r="J3502">
        <v>0</v>
      </c>
      <c r="K3502">
        <f ca="1">SIMULATION!$D$3*SIMULATION!$D$17/$H3502/(SIMULATION!$D$17-$I3502)*(((EXP(-$I3502*$J3502))/(1-EXP(-SIMULATION!$D$4*$I3502)))-(EXP(-SIMULATION!$D$17*$J3502)/(1-EXP(-SIMULATION!$D$4*SIMULATION!$D$17))))</f>
        <v>2.3397086731220704</v>
      </c>
      <c r="L3502">
        <v>0.30758900795407812</v>
      </c>
      <c r="M3502">
        <f t="shared" ca="1" si="54"/>
        <v>3.0593773427892406</v>
      </c>
    </row>
    <row r="3503" spans="1:13" x14ac:dyDescent="0.25">
      <c r="A3503" s="9"/>
      <c r="H3503" s="9"/>
      <c r="J3503">
        <v>1</v>
      </c>
      <c r="K3503">
        <f ca="1">SIMULATION!$D$3*SIMULATION!$D$17/$H3502/(SIMULATION!$D$17-$I3502)*(((EXP(-$I3502*$J3503))/(1-EXP(-SIMULATION!$D$4*$I3502)))-(EXP(-SIMULATION!$D$17*$J3503)/(1-EXP(-SIMULATION!$D$4*SIMULATION!$D$17))))</f>
        <v>2.718385777909198</v>
      </c>
      <c r="L3503">
        <v>6.4947765449749562E-2</v>
      </c>
      <c r="M3503">
        <f t="shared" ca="1" si="54"/>
        <v>2.8949388598147792</v>
      </c>
    </row>
    <row r="3504" spans="1:13" x14ac:dyDescent="0.25">
      <c r="A3504" s="9"/>
      <c r="H3504" s="9"/>
      <c r="J3504">
        <v>2</v>
      </c>
      <c r="K3504">
        <f ca="1">SIMULATION!$D$3*SIMULATION!$D$17/$H3502/(SIMULATION!$D$17-$I3502)*(((EXP(-$I3502*$J3504))/(1-EXP(-SIMULATION!$D$4*$I3502)))-(EXP(-SIMULATION!$D$17*$J3504)/(1-EXP(-SIMULATION!$D$4*SIMULATION!$D$17))))</f>
        <v>2.9398198900962185</v>
      </c>
      <c r="L3504">
        <v>7.1828198546275918E-3</v>
      </c>
      <c r="M3504">
        <f t="shared" ca="1" si="54"/>
        <v>2.9609360867718304</v>
      </c>
    </row>
    <row r="3505" spans="1:13" x14ac:dyDescent="0.25">
      <c r="A3505" s="9"/>
      <c r="H3505" s="9"/>
      <c r="J3505">
        <v>3</v>
      </c>
      <c r="K3505">
        <f ca="1">SIMULATION!$D$3*SIMULATION!$D$17/$H3502/(SIMULATION!$D$17-$I3502)*(((EXP(-$I3502*$J3505))/(1-EXP(-SIMULATION!$D$4*$I3502)))-(EXP(-SIMULATION!$D$17*$J3505)/(1-EXP(-SIMULATION!$D$4*SIMULATION!$D$17))))</f>
        <v>3.0608586497116286</v>
      </c>
      <c r="L3505">
        <v>0.38097409648465591</v>
      </c>
      <c r="M3505">
        <f t="shared" ca="1" si="54"/>
        <v>4.2269665082527608</v>
      </c>
    </row>
    <row r="3506" spans="1:13" x14ac:dyDescent="0.25">
      <c r="A3506" s="9"/>
      <c r="H3506" s="9"/>
      <c r="J3506">
        <v>4</v>
      </c>
      <c r="K3506">
        <f ca="1">SIMULATION!$D$3*SIMULATION!$D$17/$H3502/(SIMULATION!$D$17-$I3502)*(((EXP(-$I3502*$J3506))/(1-EXP(-SIMULATION!$D$4*$I3502)))-(EXP(-SIMULATION!$D$17*$J3506)/(1-EXP(-SIMULATION!$D$4*SIMULATION!$D$17))))</f>
        <v>3.1179249643780738</v>
      </c>
      <c r="L3506">
        <v>0.37252097669921513</v>
      </c>
      <c r="M3506">
        <f t="shared" ca="1" si="54"/>
        <v>4.2794174173830593</v>
      </c>
    </row>
    <row r="3507" spans="1:13" x14ac:dyDescent="0.25">
      <c r="A3507" s="9"/>
      <c r="H3507" s="9"/>
      <c r="J3507">
        <v>5</v>
      </c>
      <c r="K3507">
        <f ca="1">SIMULATION!$D$3*SIMULATION!$D$17/$H3502/(SIMULATION!$D$17-$I3502)*(((EXP(-$I3502*$J3507))/(1-EXP(-SIMULATION!$D$4*$I3502)))-(EXP(-SIMULATION!$D$17*$J3507)/(1-EXP(-SIMULATION!$D$4*SIMULATION!$D$17))))</f>
        <v>3.1343531895252545</v>
      </c>
      <c r="L3507">
        <v>-0.21065048712995893</v>
      </c>
      <c r="M3507">
        <f t="shared" ca="1" si="54"/>
        <v>2.4741001633144193</v>
      </c>
    </row>
    <row r="3508" spans="1:13" x14ac:dyDescent="0.25">
      <c r="A3508" s="9"/>
      <c r="H3508" s="9"/>
      <c r="J3508">
        <v>6</v>
      </c>
      <c r="K3508">
        <f ca="1">SIMULATION!$D$3*SIMULATION!$D$17/$H3502/(SIMULATION!$D$17-$I3502)*(((EXP(-$I3502*$J3508))/(1-EXP(-SIMULATION!$D$4*$I3502)))-(EXP(-SIMULATION!$D$17*$J3508)/(1-EXP(-SIMULATION!$D$4*SIMULATION!$D$17))))</f>
        <v>3.1250903288102205</v>
      </c>
      <c r="L3508">
        <v>6.2736479635666559E-2</v>
      </c>
      <c r="M3508">
        <f t="shared" ca="1" si="54"/>
        <v>3.3211474945832418</v>
      </c>
    </row>
    <row r="3509" spans="1:13" x14ac:dyDescent="0.25">
      <c r="A3509" s="9"/>
      <c r="H3509" s="9"/>
      <c r="J3509">
        <v>7</v>
      </c>
      <c r="K3509">
        <f ca="1">SIMULATION!$D$3*SIMULATION!$D$17/$H3502/(SIMULATION!$D$17-$I3502)*(((EXP(-$I3502*$J3509))/(1-EXP(-SIMULATION!$D$4*$I3502)))-(EXP(-SIMULATION!$D$17*$J3509)/(1-EXP(-SIMULATION!$D$4*SIMULATION!$D$17))))</f>
        <v>3.0997086755536989</v>
      </c>
      <c r="L3509">
        <v>-0.53307319977651269</v>
      </c>
      <c r="M3509">
        <f t="shared" ca="1" si="54"/>
        <v>1.4473370535012724</v>
      </c>
    </row>
    <row r="3510" spans="1:13" x14ac:dyDescent="0.25">
      <c r="A3510" s="9"/>
      <c r="H3510" s="9"/>
      <c r="J3510">
        <v>8</v>
      </c>
      <c r="K3510">
        <f ca="1">SIMULATION!$D$3*SIMULATION!$D$17/$H3502/(SIMULATION!$D$17-$I3502)*(((EXP(-$I3502*$J3510))/(1-EXP(-SIMULATION!$D$4*$I3502)))-(EXP(-SIMULATION!$D$17*$J3510)/(1-EXP(-SIMULATION!$D$4*SIMULATION!$D$17))))</f>
        <v>3.0643363846214378</v>
      </c>
      <c r="L3510">
        <v>0.21784518656924812</v>
      </c>
      <c r="M3510">
        <f t="shared" ca="1" si="54"/>
        <v>3.7318873160402299</v>
      </c>
    </row>
    <row r="3511" spans="1:13" x14ac:dyDescent="0.25">
      <c r="A3511" s="9"/>
      <c r="H3511" s="9"/>
      <c r="J3511">
        <v>9</v>
      </c>
      <c r="K3511">
        <f ca="1">SIMULATION!$D$3*SIMULATION!$D$17/$H3502/(SIMULATION!$D$17-$I3502)*(((EXP(-$I3502*$J3511))/(1-EXP(-SIMULATION!$D$4*$I3502)))-(EXP(-SIMULATION!$D$17*$J3511)/(1-EXP(-SIMULATION!$D$4*SIMULATION!$D$17))))</f>
        <v>3.0228946278991979</v>
      </c>
      <c r="L3511">
        <v>-0.19341388708322294</v>
      </c>
      <c r="M3511">
        <f t="shared" ca="1" si="54"/>
        <v>2.4382248276742211</v>
      </c>
    </row>
    <row r="3512" spans="1:13" x14ac:dyDescent="0.25">
      <c r="A3512" s="9"/>
      <c r="H3512" s="9"/>
      <c r="J3512">
        <v>10</v>
      </c>
      <c r="K3512">
        <f ca="1">SIMULATION!$D$3*SIMULATION!$D$17/$H3502/(SIMULATION!$D$17-$I3502)*(((EXP(-$I3502*$J3512))/(1-EXP(-SIMULATION!$D$4*$I3502)))-(EXP(-SIMULATION!$D$17*$J3512)/(1-EXP(-SIMULATION!$D$4*SIMULATION!$D$17))))</f>
        <v>2.9778903917334305</v>
      </c>
      <c r="L3512">
        <v>0.3016253288620484</v>
      </c>
      <c r="M3512">
        <f t="shared" ca="1" si="54"/>
        <v>3.8760975604551602</v>
      </c>
    </row>
    <row r="3513" spans="1:13" x14ac:dyDescent="0.25">
      <c r="A3513" s="9"/>
      <c r="H3513" s="9"/>
      <c r="J3513">
        <v>11</v>
      </c>
      <c r="K3513">
        <f ca="1">SIMULATION!$D$3*SIMULATION!$D$17/$H3502/(SIMULATION!$D$17-$I3502)*(((EXP(-$I3502*$J3513))/(1-EXP(-SIMULATION!$D$4*$I3502)))-(EXP(-SIMULATION!$D$17*$J3513)/(1-EXP(-SIMULATION!$D$4*SIMULATION!$D$17))))</f>
        <v>2.9309245189880371</v>
      </c>
      <c r="L3513">
        <v>-2.3349373323592718E-2</v>
      </c>
      <c r="M3513">
        <f t="shared" ca="1" si="54"/>
        <v>2.862489268210914</v>
      </c>
    </row>
    <row r="3514" spans="1:13" x14ac:dyDescent="0.25">
      <c r="A3514" s="9"/>
      <c r="H3514" s="9"/>
      <c r="J3514">
        <v>12</v>
      </c>
      <c r="K3514">
        <f ca="1">SIMULATION!$D$3*SIMULATION!$D$17/$H3502/(SIMULATION!$D$17-$I3502)*(((EXP(-$I3502*$J3514))/(1-EXP(-SIMULATION!$D$4*$I3502)))-(EXP(-SIMULATION!$D$17*$J3514)/(1-EXP(-SIMULATION!$D$4*SIMULATION!$D$17))))</f>
        <v>2.8830172729695405</v>
      </c>
      <c r="L3514">
        <v>0.42650312780254934</v>
      </c>
      <c r="M3514">
        <f t="shared" ca="1" si="54"/>
        <v>4.1126331573998254</v>
      </c>
    </row>
    <row r="3515" spans="1:13" x14ac:dyDescent="0.25">
      <c r="A3515" s="9"/>
      <c r="H3515" s="9"/>
      <c r="J3515">
        <v>13</v>
      </c>
      <c r="K3515">
        <f ca="1">SIMULATION!$D$3*SIMULATION!$D$17/$H3502/(SIMULATION!$D$17-$I3502)*(((EXP(-$I3502*$J3515))/(1-EXP(-SIMULATION!$D$4*$I3502)))-(EXP(-SIMULATION!$D$17*$J3515)/(1-EXP(-SIMULATION!$D$4*SIMULATION!$D$17))))</f>
        <v>2.8348169649663064</v>
      </c>
      <c r="L3515">
        <v>7.7959677018534373E-2</v>
      </c>
      <c r="M3515">
        <f t="shared" ca="1" si="54"/>
        <v>3.055818379961742</v>
      </c>
    </row>
    <row r="3516" spans="1:13" x14ac:dyDescent="0.25">
      <c r="A3516" s="9"/>
      <c r="H3516" s="9"/>
      <c r="J3516">
        <v>14</v>
      </c>
      <c r="K3516">
        <f ca="1">SIMULATION!$D$3*SIMULATION!$D$17/$H3502/(SIMULATION!$D$17-$I3502)*(((EXP(-$I3502*$J3516))/(1-EXP(-SIMULATION!$D$4*$I3502)))-(EXP(-SIMULATION!$D$17*$J3516)/(1-EXP(-SIMULATION!$D$4*SIMULATION!$D$17))))</f>
        <v>2.7867336461429866</v>
      </c>
      <c r="L3516">
        <v>6.3708729769907119E-3</v>
      </c>
      <c r="M3516">
        <f t="shared" ca="1" si="54"/>
        <v>2.8044875722232696</v>
      </c>
    </row>
    <row r="3517" spans="1:13" x14ac:dyDescent="0.25">
      <c r="A3517" s="9"/>
      <c r="H3517" s="9"/>
      <c r="J3517">
        <v>15</v>
      </c>
      <c r="K3517">
        <f ca="1">SIMULATION!$D$3*SIMULATION!$D$17/$H3502/(SIMULATION!$D$17-$I3502)*(((EXP(-$I3502*$J3517))/(1-EXP(-SIMULATION!$D$4*$I3502)))-(EXP(-SIMULATION!$D$17*$J3517)/(1-EXP(-SIMULATION!$D$4*SIMULATION!$D$17))))</f>
        <v>2.7390247788842088</v>
      </c>
      <c r="L3517">
        <v>6.7193901570288114E-3</v>
      </c>
      <c r="M3517">
        <f t="shared" ca="1" si="54"/>
        <v>2.7574293550233016</v>
      </c>
    </row>
    <row r="3518" spans="1:13" x14ac:dyDescent="0.25">
      <c r="A3518" s="9"/>
      <c r="H3518" s="9"/>
      <c r="J3518">
        <v>16</v>
      </c>
      <c r="K3518">
        <f ca="1">SIMULATION!$D$3*SIMULATION!$D$17/$H3502/(SIMULATION!$D$17-$I3502)*(((EXP(-$I3502*$J3518))/(1-EXP(-SIMULATION!$D$4*$I3502)))-(EXP(-SIMULATION!$D$17*$J3518)/(1-EXP(-SIMULATION!$D$4*SIMULATION!$D$17))))</f>
        <v>2.6918501354326376</v>
      </c>
      <c r="L3518">
        <v>-0.33272925829100619</v>
      </c>
      <c r="M3518">
        <f t="shared" ca="1" si="54"/>
        <v>1.7961928364395916</v>
      </c>
    </row>
    <row r="3519" spans="1:13" x14ac:dyDescent="0.25">
      <c r="A3519" s="9"/>
      <c r="H3519" s="9"/>
      <c r="J3519">
        <v>17</v>
      </c>
      <c r="K3519">
        <f ca="1">SIMULATION!$D$3*SIMULATION!$D$17/$H3502/(SIMULATION!$D$17-$I3502)*(((EXP(-$I3502*$J3519))/(1-EXP(-SIMULATION!$D$4*$I3502)))-(EXP(-SIMULATION!$D$17*$J3519)/(1-EXP(-SIMULATION!$D$4*SIMULATION!$D$17))))</f>
        <v>2.6453069766587758</v>
      </c>
      <c r="L3519">
        <v>-5.3367928350840241E-2</v>
      </c>
      <c r="M3519">
        <f t="shared" ca="1" si="54"/>
        <v>2.5041324234624724</v>
      </c>
    </row>
    <row r="3520" spans="1:13" x14ac:dyDescent="0.25">
      <c r="A3520" s="9"/>
      <c r="H3520" s="9"/>
      <c r="J3520">
        <v>18</v>
      </c>
      <c r="K3520">
        <f ca="1">SIMULATION!$D$3*SIMULATION!$D$17/$H3502/(SIMULATION!$D$17-$I3502)*(((EXP(-$I3502*$J3520))/(1-EXP(-SIMULATION!$D$4*$I3502)))-(EXP(-SIMULATION!$D$17*$J3520)/(1-EXP(-SIMULATION!$D$4*SIMULATION!$D$17))))</f>
        <v>2.5994525938885094</v>
      </c>
      <c r="L3520">
        <v>-0.1303393240481818</v>
      </c>
      <c r="M3520">
        <f t="shared" ca="1" si="54"/>
        <v>2.2606416999057881</v>
      </c>
    </row>
    <row r="3521" spans="1:13" x14ac:dyDescent="0.25">
      <c r="A3521" s="9"/>
      <c r="H3521" s="9"/>
      <c r="J3521">
        <v>19</v>
      </c>
      <c r="K3521">
        <f ca="1">SIMULATION!$D$3*SIMULATION!$D$17/$H3502/(SIMULATION!$D$17-$I3502)*(((EXP(-$I3502*$J3521))/(1-EXP(-SIMULATION!$D$4*$I3502)))-(EXP(-SIMULATION!$D$17*$J3521)/(1-EXP(-SIMULATION!$D$4*SIMULATION!$D$17))))</f>
        <v>2.5543187526988236</v>
      </c>
      <c r="L3521">
        <v>6.9760835057548529E-2</v>
      </c>
      <c r="M3521">
        <f t="shared" ca="1" si="54"/>
        <v>2.7325101618902492</v>
      </c>
    </row>
    <row r="3522" spans="1:13" x14ac:dyDescent="0.25">
      <c r="A3522" s="9"/>
      <c r="H3522" s="9"/>
      <c r="J3522">
        <v>20</v>
      </c>
      <c r="K3522">
        <f ca="1">SIMULATION!$D$3*SIMULATION!$D$17/$H3502/(SIMULATION!$D$17-$I3502)*(((EXP(-$I3502*$J3522))/(1-EXP(-SIMULATION!$D$4*$I3502)))-(EXP(-SIMULATION!$D$17*$J3522)/(1-EXP(-SIMULATION!$D$4*SIMULATION!$D$17))))</f>
        <v>2.5099209473252269</v>
      </c>
      <c r="L3522">
        <v>2.9394927824736815E-2</v>
      </c>
      <c r="M3522">
        <f t="shared" ca="1" si="54"/>
        <v>2.5836998924176466</v>
      </c>
    </row>
    <row r="3523" spans="1:13" x14ac:dyDescent="0.25">
      <c r="A3523" s="9"/>
      <c r="H3523" s="9"/>
      <c r="J3523">
        <v>21</v>
      </c>
      <c r="K3523">
        <f ca="1">SIMULATION!$D$3*SIMULATION!$D$17/$H3502/(SIMULATION!$D$17-$I3502)*(((EXP(-$I3502*$J3523))/(1-EXP(-SIMULATION!$D$4*$I3502)))-(EXP(-SIMULATION!$D$17*$J3523)/(1-EXP(-SIMULATION!$D$4*SIMULATION!$D$17))))</f>
        <v>2.4662643296097739</v>
      </c>
      <c r="L3523">
        <v>-0.15388939212551433</v>
      </c>
      <c r="M3523">
        <f t="shared" ref="M3523:M3586" ca="1" si="55">$K3523*(1+$L3523)</f>
        <v>2.0867324111052867</v>
      </c>
    </row>
    <row r="3524" spans="1:13" x14ac:dyDescent="0.25">
      <c r="A3524" s="9"/>
      <c r="H3524" s="9"/>
      <c r="J3524">
        <v>22</v>
      </c>
      <c r="K3524">
        <f ca="1">SIMULATION!$D$3*SIMULATION!$D$17/$H3502/(SIMULATION!$D$17-$I3502)*(((EXP(-$I3502*$J3524))/(1-EXP(-SIMULATION!$D$4*$I3502)))-(EXP(-SIMULATION!$D$17*$J3524)/(1-EXP(-SIMULATION!$D$4*SIMULATION!$D$17))))</f>
        <v>2.4233475069401118</v>
      </c>
      <c r="L3524">
        <v>1.2528661961973447E-2</v>
      </c>
      <c r="M3524">
        <f t="shared" ca="1" si="55"/>
        <v>2.4537088086709558</v>
      </c>
    </row>
    <row r="3525" spans="1:13" x14ac:dyDescent="0.25">
      <c r="A3525" s="9"/>
      <c r="H3525" s="9"/>
      <c r="J3525">
        <v>23</v>
      </c>
      <c r="K3525">
        <f ca="1">SIMULATION!$D$3*SIMULATION!$D$17/$H3502/(SIMULATION!$D$17-$I3502)*(((EXP(-$I3502*$J3525))/(1-EXP(-SIMULATION!$D$4*$I3502)))-(EXP(-SIMULATION!$D$17*$J3525)/(1-EXP(-SIMULATION!$D$4*SIMULATION!$D$17))))</f>
        <v>2.3811649746119405</v>
      </c>
      <c r="L3525">
        <v>0.3031247744073316</v>
      </c>
      <c r="M3525">
        <f t="shared" ca="1" si="55"/>
        <v>3.1029550703678241</v>
      </c>
    </row>
    <row r="3526" spans="1:13" x14ac:dyDescent="0.25">
      <c r="A3526" s="9"/>
      <c r="H3526" s="9"/>
      <c r="J3526">
        <v>24</v>
      </c>
      <c r="K3526">
        <f ca="1">SIMULATION!$D$3*SIMULATION!$D$17/$H3502/(SIMULATION!$D$17-$I3502)*(((EXP(-$I3502*$J3526))/(1-EXP(-SIMULATION!$D$4*$I3502)))-(EXP(-SIMULATION!$D$17*$J3526)/(1-EXP(-SIMULATION!$D$4*SIMULATION!$D$17))))</f>
        <v>2.3397086731220704</v>
      </c>
      <c r="L3526">
        <v>-6.5736499637793239E-2</v>
      </c>
      <c r="M3526">
        <f t="shared" ca="1" si="55"/>
        <v>2.1859044147788396</v>
      </c>
    </row>
    <row r="3527" spans="1:13" x14ac:dyDescent="0.25">
      <c r="A3527" s="9">
        <v>142</v>
      </c>
      <c r="B3527" s="2">
        <f ca="1">NORMINV(RAND(),SIMULATION!D7,SIMULATION!D8)</f>
        <v>60.820341098907569</v>
      </c>
      <c r="C3527" s="2">
        <v>2</v>
      </c>
      <c r="D3527" s="2">
        <f ca="1">SIMULATION!$D$11*(1+(SIMULATION!$D$12*LN(1+$C3527)))*(1+(SIMULATION!$D$13*(($B3527/63.5)-1)))</f>
        <v>10.039065157006531</v>
      </c>
      <c r="E3527" s="2">
        <v>5.8648977347728323E-2</v>
      </c>
      <c r="F3527" s="2">
        <f ca="1">D3527*(1+E3527)</f>
        <v>10.627846061992177</v>
      </c>
      <c r="G3527" s="2">
        <v>-0.57288131577798718</v>
      </c>
      <c r="H3527" s="9">
        <f>SIMULATION!$D$15*EXP($G$3527)</f>
        <v>124.48393897979585</v>
      </c>
      <c r="I3527" s="2">
        <f ca="1">$F3527/$H3527</f>
        <v>8.5375239160106517E-2</v>
      </c>
      <c r="J3527">
        <v>0</v>
      </c>
      <c r="K3527">
        <f ca="1">SIMULATION!$D$3*SIMULATION!$D$17/$H3527/(SIMULATION!$D$17-$I3527)*(((EXP(-$I3527*$J3527))/(1-EXP(-SIMULATION!$D$4*$I3527)))-(EXP(-SIMULATION!$D$17*$J3527)/(1-EXP(-SIMULATION!$D$4*SIMULATION!$D$17))))</f>
        <v>0.80860029231228847</v>
      </c>
      <c r="L3527">
        <v>0.56056407228839111</v>
      </c>
      <c r="M3527">
        <f t="shared" ca="1" si="55"/>
        <v>1.2618725650244482</v>
      </c>
    </row>
    <row r="3528" spans="1:13" x14ac:dyDescent="0.25">
      <c r="A3528" s="9"/>
      <c r="H3528" s="9"/>
      <c r="J3528">
        <v>1</v>
      </c>
      <c r="K3528">
        <f ca="1">SIMULATION!$D$3*SIMULATION!$D$17/$H3527/(SIMULATION!$D$17-$I3527)*(((EXP(-$I3527*$J3528))/(1-EXP(-SIMULATION!$D$4*$I3527)))-(EXP(-SIMULATION!$D$17*$J3528)/(1-EXP(-SIMULATION!$D$4*SIMULATION!$D$17))))</f>
        <v>2.2587393868170533</v>
      </c>
      <c r="L3528">
        <v>0.29065625105580795</v>
      </c>
      <c r="M3528">
        <f t="shared" ca="1" si="55"/>
        <v>2.9152561091013927</v>
      </c>
    </row>
    <row r="3529" spans="1:13" x14ac:dyDescent="0.25">
      <c r="A3529" s="9"/>
      <c r="H3529" s="9"/>
      <c r="J3529">
        <v>2</v>
      </c>
      <c r="K3529">
        <f ca="1">SIMULATION!$D$3*SIMULATION!$D$17/$H3527/(SIMULATION!$D$17-$I3527)*(((EXP(-$I3527*$J3529))/(1-EXP(-SIMULATION!$D$4*$I3527)))-(EXP(-SIMULATION!$D$17*$J3529)/(1-EXP(-SIMULATION!$D$4*SIMULATION!$D$17))))</f>
        <v>3.0455889608578874</v>
      </c>
      <c r="L3529">
        <v>0.32470151934175245</v>
      </c>
      <c r="M3529">
        <f t="shared" ca="1" si="55"/>
        <v>4.034496323738912</v>
      </c>
    </row>
    <row r="3530" spans="1:13" x14ac:dyDescent="0.25">
      <c r="A3530" s="9"/>
      <c r="H3530" s="9"/>
      <c r="J3530">
        <v>3</v>
      </c>
      <c r="K3530">
        <f ca="1">SIMULATION!$D$3*SIMULATION!$D$17/$H3527/(SIMULATION!$D$17-$I3527)*(((EXP(-$I3527*$J3530))/(1-EXP(-SIMULATION!$D$4*$I3527)))-(EXP(-SIMULATION!$D$17*$J3530)/(1-EXP(-SIMULATION!$D$4*SIMULATION!$D$17))))</f>
        <v>3.4190422740798088</v>
      </c>
      <c r="L3530">
        <v>2.2658076481682513E-2</v>
      </c>
      <c r="M3530">
        <f t="shared" ca="1" si="55"/>
        <v>3.4965111954200152</v>
      </c>
    </row>
    <row r="3531" spans="1:13" x14ac:dyDescent="0.25">
      <c r="A3531" s="9"/>
      <c r="H3531" s="9"/>
      <c r="J3531">
        <v>4</v>
      </c>
      <c r="K3531">
        <f ca="1">SIMULATION!$D$3*SIMULATION!$D$17/$H3527/(SIMULATION!$D$17-$I3527)*(((EXP(-$I3527*$J3531))/(1-EXP(-SIMULATION!$D$4*$I3527)))-(EXP(-SIMULATION!$D$17*$J3531)/(1-EXP(-SIMULATION!$D$4*SIMULATION!$D$17))))</f>
        <v>3.5382831753974409</v>
      </c>
      <c r="L3531">
        <v>-0.12900592924134271</v>
      </c>
      <c r="M3531">
        <f t="shared" ca="1" si="55"/>
        <v>3.0818236664362852</v>
      </c>
    </row>
    <row r="3532" spans="1:13" x14ac:dyDescent="0.25">
      <c r="A3532" s="9"/>
      <c r="H3532" s="9"/>
      <c r="J3532">
        <v>5</v>
      </c>
      <c r="K3532">
        <f ca="1">SIMULATION!$D$3*SIMULATION!$D$17/$H3527/(SIMULATION!$D$17-$I3527)*(((EXP(-$I3527*$J3532))/(1-EXP(-SIMULATION!$D$4*$I3527)))-(EXP(-SIMULATION!$D$17*$J3532)/(1-EXP(-SIMULATION!$D$4*SIMULATION!$D$17))))</f>
        <v>3.5044447744207807</v>
      </c>
      <c r="L3532">
        <v>0.38006620218094217</v>
      </c>
      <c r="M3532">
        <f t="shared" ca="1" si="55"/>
        <v>4.8363657905877355</v>
      </c>
    </row>
    <row r="3533" spans="1:13" x14ac:dyDescent="0.25">
      <c r="A3533" s="9"/>
      <c r="H3533" s="9"/>
      <c r="J3533">
        <v>6</v>
      </c>
      <c r="K3533">
        <f ca="1">SIMULATION!$D$3*SIMULATION!$D$17/$H3527/(SIMULATION!$D$17-$I3527)*(((EXP(-$I3527*$J3533))/(1-EXP(-SIMULATION!$D$4*$I3527)))-(EXP(-SIMULATION!$D$17*$J3533)/(1-EXP(-SIMULATION!$D$4*SIMULATION!$D$17))))</f>
        <v>3.3815315236575119</v>
      </c>
      <c r="L3533">
        <v>0.13853442431733815</v>
      </c>
      <c r="M3533">
        <f t="shared" ca="1" si="55"/>
        <v>3.8499900465983363</v>
      </c>
    </row>
    <row r="3534" spans="1:13" x14ac:dyDescent="0.25">
      <c r="A3534" s="9"/>
      <c r="H3534" s="9"/>
      <c r="J3534">
        <v>7</v>
      </c>
      <c r="K3534">
        <f ca="1">SIMULATION!$D$3*SIMULATION!$D$17/$H3527/(SIMULATION!$D$17-$I3527)*(((EXP(-$I3527*$J3534))/(1-EXP(-SIMULATION!$D$4*$I3527)))-(EXP(-SIMULATION!$D$17*$J3534)/(1-EXP(-SIMULATION!$D$4*SIMULATION!$D$17))))</f>
        <v>3.2098207321082319</v>
      </c>
      <c r="L3534">
        <v>-0.10205624412050338</v>
      </c>
      <c r="M3534">
        <f t="shared" ca="1" si="55"/>
        <v>2.8822384838891413</v>
      </c>
    </row>
    <row r="3535" spans="1:13" x14ac:dyDescent="0.25">
      <c r="A3535" s="9"/>
      <c r="H3535" s="9"/>
      <c r="J3535">
        <v>8</v>
      </c>
      <c r="K3535">
        <f ca="1">SIMULATION!$D$3*SIMULATION!$D$17/$H3527/(SIMULATION!$D$17-$I3527)*(((EXP(-$I3527*$J3535))/(1-EXP(-SIMULATION!$D$4*$I3527)))-(EXP(-SIMULATION!$D$17*$J3535)/(1-EXP(-SIMULATION!$D$4*SIMULATION!$D$17))))</f>
        <v>3.0144451958412359</v>
      </c>
      <c r="L3535">
        <v>-0.12327817800201413</v>
      </c>
      <c r="M3535">
        <f t="shared" ca="1" si="55"/>
        <v>2.6428298844110039</v>
      </c>
    </row>
    <row r="3536" spans="1:13" x14ac:dyDescent="0.25">
      <c r="A3536" s="9"/>
      <c r="H3536" s="9"/>
      <c r="J3536">
        <v>9</v>
      </c>
      <c r="K3536">
        <f ca="1">SIMULATION!$D$3*SIMULATION!$D$17/$H3527/(SIMULATION!$D$17-$I3527)*(((EXP(-$I3527*$J3536))/(1-EXP(-SIMULATION!$D$4*$I3527)))-(EXP(-SIMULATION!$D$17*$J3536)/(1-EXP(-SIMULATION!$D$4*SIMULATION!$D$17))))</f>
        <v>2.8108882119846732</v>
      </c>
      <c r="L3536">
        <v>0.15750629185694254</v>
      </c>
      <c r="M3536">
        <f t="shared" ca="1" si="55"/>
        <v>3.2536207910787707</v>
      </c>
    </row>
    <row r="3537" spans="1:13" x14ac:dyDescent="0.25">
      <c r="A3537" s="9"/>
      <c r="H3537" s="9"/>
      <c r="J3537">
        <v>10</v>
      </c>
      <c r="K3537">
        <f ca="1">SIMULATION!$D$3*SIMULATION!$D$17/$H3527/(SIMULATION!$D$17-$I3527)*(((EXP(-$I3527*$J3537))/(1-EXP(-SIMULATION!$D$4*$I3527)))-(EXP(-SIMULATION!$D$17*$J3537)/(1-EXP(-SIMULATION!$D$4*SIMULATION!$D$17))))</f>
        <v>2.6085003776390638</v>
      </c>
      <c r="L3537">
        <v>-0.39749184348707667</v>
      </c>
      <c r="M3537">
        <f t="shared" ca="1" si="55"/>
        <v>1.5716427537945767</v>
      </c>
    </row>
    <row r="3538" spans="1:13" x14ac:dyDescent="0.25">
      <c r="A3538" s="9"/>
      <c r="H3538" s="9"/>
      <c r="J3538">
        <v>11</v>
      </c>
      <c r="K3538">
        <f ca="1">SIMULATION!$D$3*SIMULATION!$D$17/$H3527/(SIMULATION!$D$17-$I3527)*(((EXP(-$I3527*$J3538))/(1-EXP(-SIMULATION!$D$4*$I3527)))-(EXP(-SIMULATION!$D$17*$J3538)/(1-EXP(-SIMULATION!$D$4*SIMULATION!$D$17))))</f>
        <v>2.4127490720173386</v>
      </c>
      <c r="L3538">
        <v>-0.33550416196891347</v>
      </c>
      <c r="M3538">
        <f t="shared" ca="1" si="55"/>
        <v>1.6032617165688878</v>
      </c>
    </row>
    <row r="3539" spans="1:13" x14ac:dyDescent="0.25">
      <c r="A3539" s="9"/>
      <c r="H3539" s="9"/>
      <c r="J3539">
        <v>12</v>
      </c>
      <c r="K3539">
        <f ca="1">SIMULATION!$D$3*SIMULATION!$D$17/$H3527/(SIMULATION!$D$17-$I3527)*(((EXP(-$I3527*$J3539))/(1-EXP(-SIMULATION!$D$4*$I3527)))-(EXP(-SIMULATION!$D$17*$J3539)/(1-EXP(-SIMULATION!$D$4*SIMULATION!$D$17))))</f>
        <v>2.2266561523068433</v>
      </c>
      <c r="L3539">
        <v>7.0604994461725926E-2</v>
      </c>
      <c r="M3539">
        <f t="shared" ca="1" si="55"/>
        <v>2.3838691976086359</v>
      </c>
    </row>
    <row r="3540" spans="1:13" x14ac:dyDescent="0.25">
      <c r="A3540" s="9"/>
      <c r="H3540" s="9"/>
      <c r="J3540">
        <v>13</v>
      </c>
      <c r="K3540">
        <f ca="1">SIMULATION!$D$3*SIMULATION!$D$17/$H3527/(SIMULATION!$D$17-$I3527)*(((EXP(-$I3527*$J3540))/(1-EXP(-SIMULATION!$D$4*$I3527)))-(EXP(-SIMULATION!$D$17*$J3540)/(1-EXP(-SIMULATION!$D$4*SIMULATION!$D$17))))</f>
        <v>2.051715750341661</v>
      </c>
      <c r="L3540">
        <v>1.2473932355348079E-2</v>
      </c>
      <c r="M3540">
        <f t="shared" ca="1" si="55"/>
        <v>2.0773087138238249</v>
      </c>
    </row>
    <row r="3541" spans="1:13" x14ac:dyDescent="0.25">
      <c r="A3541" s="9"/>
      <c r="H3541" s="9"/>
      <c r="J3541">
        <v>14</v>
      </c>
      <c r="K3541">
        <f ca="1">SIMULATION!$D$3*SIMULATION!$D$17/$H3527/(SIMULATION!$D$17-$I3527)*(((EXP(-$I3527*$J3541))/(1-EXP(-SIMULATION!$D$4*$I3527)))-(EXP(-SIMULATION!$D$17*$J3541)/(1-EXP(-SIMULATION!$D$4*SIMULATION!$D$17))))</f>
        <v>1.8884791927903684</v>
      </c>
      <c r="L3541">
        <v>-0.45552347459071513</v>
      </c>
      <c r="M3541">
        <f t="shared" ca="1" si="55"/>
        <v>1.0282325891982309</v>
      </c>
    </row>
    <row r="3542" spans="1:13" x14ac:dyDescent="0.25">
      <c r="A3542" s="9"/>
      <c r="H3542" s="9"/>
      <c r="J3542">
        <v>15</v>
      </c>
      <c r="K3542">
        <f ca="1">SIMULATION!$D$3*SIMULATION!$D$17/$H3527/(SIMULATION!$D$17-$I3527)*(((EXP(-$I3527*$J3542))/(1-EXP(-SIMULATION!$D$4*$I3527)))-(EXP(-SIMULATION!$D$17*$J3542)/(1-EXP(-SIMULATION!$D$4*SIMULATION!$D$17))))</f>
        <v>1.7369268700189966</v>
      </c>
      <c r="L3542">
        <v>-0.1464152996598424</v>
      </c>
      <c r="M3542">
        <f t="shared" ca="1" si="55"/>
        <v>1.4826142018579329</v>
      </c>
    </row>
    <row r="3543" spans="1:13" x14ac:dyDescent="0.25">
      <c r="A3543" s="9"/>
      <c r="H3543" s="9"/>
      <c r="J3543">
        <v>16</v>
      </c>
      <c r="K3543">
        <f ca="1">SIMULATION!$D$3*SIMULATION!$D$17/$H3527/(SIMULATION!$D$17-$I3527)*(((EXP(-$I3527*$J3543))/(1-EXP(-SIMULATION!$D$4*$I3527)))-(EXP(-SIMULATION!$D$17*$J3543)/(1-EXP(-SIMULATION!$D$4*SIMULATION!$D$17))))</f>
        <v>1.5967038188961173</v>
      </c>
      <c r="L3543">
        <v>0.4977740512096871</v>
      </c>
      <c r="M3543">
        <f t="shared" ca="1" si="55"/>
        <v>2.3915015474100163</v>
      </c>
    </row>
    <row r="3544" spans="1:13" x14ac:dyDescent="0.25">
      <c r="A3544" s="9"/>
      <c r="H3544" s="9"/>
      <c r="J3544">
        <v>17</v>
      </c>
      <c r="K3544">
        <f ca="1">SIMULATION!$D$3*SIMULATION!$D$17/$H3527/(SIMULATION!$D$17-$I3527)*(((EXP(-$I3527*$J3544))/(1-EXP(-SIMULATION!$D$4*$I3527)))-(EXP(-SIMULATION!$D$17*$J3544)/(1-EXP(-SIMULATION!$D$4*SIMULATION!$D$17))))</f>
        <v>1.4672681927502491</v>
      </c>
      <c r="L3544">
        <v>0.3767711002553934</v>
      </c>
      <c r="M3544">
        <f t="shared" ca="1" si="55"/>
        <v>2.0200924441025032</v>
      </c>
    </row>
    <row r="3545" spans="1:13" x14ac:dyDescent="0.25">
      <c r="A3545" s="9"/>
      <c r="H3545" s="9"/>
      <c r="J3545">
        <v>18</v>
      </c>
      <c r="K3545">
        <f ca="1">SIMULATION!$D$3*SIMULATION!$D$17/$H3527/(SIMULATION!$D$17-$I3527)*(((EXP(-$I3527*$J3545))/(1-EXP(-SIMULATION!$D$4*$I3527)))-(EXP(-SIMULATION!$D$17*$J3545)/(1-EXP(-SIMULATION!$D$4*SIMULATION!$D$17))))</f>
        <v>1.3479841116532565</v>
      </c>
      <c r="L3545">
        <v>0.10683478905837247</v>
      </c>
      <c r="M3545">
        <f t="shared" ca="1" si="55"/>
        <v>1.4919957098757699</v>
      </c>
    </row>
    <row r="3546" spans="1:13" x14ac:dyDescent="0.25">
      <c r="A3546" s="9"/>
      <c r="H3546" s="9"/>
      <c r="J3546">
        <v>19</v>
      </c>
      <c r="K3546">
        <f ca="1">SIMULATION!$D$3*SIMULATION!$D$17/$H3527/(SIMULATION!$D$17-$I3527)*(((EXP(-$I3527*$J3546))/(1-EXP(-SIMULATION!$D$4*$I3527)))-(EXP(-SIMULATION!$D$17*$J3546)/(1-EXP(-SIMULATION!$D$4*SIMULATION!$D$17))))</f>
        <v>1.2381790578972371</v>
      </c>
      <c r="L3546">
        <v>-9.0315085866969319E-2</v>
      </c>
      <c r="M3546">
        <f t="shared" ca="1" si="55"/>
        <v>1.126352809964565</v>
      </c>
    </row>
    <row r="3547" spans="1:13" x14ac:dyDescent="0.25">
      <c r="A3547" s="9"/>
      <c r="H3547" s="9"/>
      <c r="J3547">
        <v>20</v>
      </c>
      <c r="K3547">
        <f ca="1">SIMULATION!$D$3*SIMULATION!$D$17/$H3527/(SIMULATION!$D$17-$I3527)*(((EXP(-$I3527*$J3547))/(1-EXP(-SIMULATION!$D$4*$I3527)))-(EXP(-SIMULATION!$D$17*$J3547)/(1-EXP(-SIMULATION!$D$4*SIMULATION!$D$17))))</f>
        <v>1.1371787234472606</v>
      </c>
      <c r="L3547">
        <v>-0.1022826048843945</v>
      </c>
      <c r="M3547">
        <f t="shared" ca="1" si="55"/>
        <v>1.0208651213939641</v>
      </c>
    </row>
    <row r="3548" spans="1:13" x14ac:dyDescent="0.25">
      <c r="A3548" s="9"/>
      <c r="H3548" s="9"/>
      <c r="J3548">
        <v>21</v>
      </c>
      <c r="K3548">
        <f ca="1">SIMULATION!$D$3*SIMULATION!$D$17/$H3527/(SIMULATION!$D$17-$I3527)*(((EXP(-$I3527*$J3548))/(1-EXP(-SIMULATION!$D$4*$I3527)))-(EXP(-SIMULATION!$D$17*$J3548)/(1-EXP(-SIMULATION!$D$4*SIMULATION!$D$17))))</f>
        <v>1.0443275662516087</v>
      </c>
      <c r="L3548">
        <v>-0.28024387938669126</v>
      </c>
      <c r="M3548">
        <f t="shared" ca="1" si="55"/>
        <v>0.75166115773479603</v>
      </c>
    </row>
    <row r="3549" spans="1:13" x14ac:dyDescent="0.25">
      <c r="A3549" s="9"/>
      <c r="H3549" s="9"/>
      <c r="J3549">
        <v>22</v>
      </c>
      <c r="K3549">
        <f ca="1">SIMULATION!$D$3*SIMULATION!$D$17/$H3527/(SIMULATION!$D$17-$I3527)*(((EXP(-$I3527*$J3549))/(1-EXP(-SIMULATION!$D$4*$I3527)))-(EXP(-SIMULATION!$D$17*$J3549)/(1-EXP(-SIMULATION!$D$4*SIMULATION!$D$17))))</f>
        <v>0.95900035367561121</v>
      </c>
      <c r="L3549">
        <v>0.43507001298423492</v>
      </c>
      <c r="M3549">
        <f t="shared" ca="1" si="55"/>
        <v>1.3762326500011453</v>
      </c>
    </row>
    <row r="3550" spans="1:13" x14ac:dyDescent="0.25">
      <c r="A3550" s="9"/>
      <c r="H3550" s="9"/>
      <c r="J3550">
        <v>23</v>
      </c>
      <c r="K3550">
        <f ca="1">SIMULATION!$D$3*SIMULATION!$D$17/$H3527/(SIMULATION!$D$17-$I3527)*(((EXP(-$I3527*$J3550))/(1-EXP(-SIMULATION!$D$4*$I3527)))-(EXP(-SIMULATION!$D$17*$J3550)/(1-EXP(-SIMULATION!$D$4*SIMULATION!$D$17))))</f>
        <v>0.88060806361523203</v>
      </c>
      <c r="L3550">
        <v>0.15001703364131391</v>
      </c>
      <c r="M3550">
        <f t="shared" ca="1" si="55"/>
        <v>1.0127142731194105</v>
      </c>
    </row>
    <row r="3551" spans="1:13" x14ac:dyDescent="0.25">
      <c r="A3551" s="9"/>
      <c r="H3551" s="9"/>
      <c r="J3551">
        <v>24</v>
      </c>
      <c r="K3551">
        <f ca="1">SIMULATION!$D$3*SIMULATION!$D$17/$H3527/(SIMULATION!$D$17-$I3527)*(((EXP(-$I3527*$J3551))/(1-EXP(-SIMULATION!$D$4*$I3527)))-(EXP(-SIMULATION!$D$17*$J3551)/(1-EXP(-SIMULATION!$D$4*SIMULATION!$D$17))))</f>
        <v>0.80860029231228903</v>
      </c>
      <c r="L3551">
        <v>0.50134643794004452</v>
      </c>
      <c r="M3551">
        <f t="shared" ca="1" si="55"/>
        <v>1.2139891685803339</v>
      </c>
    </row>
    <row r="3552" spans="1:13" x14ac:dyDescent="0.25">
      <c r="A3552" s="9">
        <v>143</v>
      </c>
      <c r="B3552" s="2">
        <f ca="1">NORMINV(RAND(),SIMULATION!D7,SIMULATION!D8)</f>
        <v>67.99477196099258</v>
      </c>
      <c r="C3552" s="2">
        <v>2</v>
      </c>
      <c r="D3552" s="2">
        <f ca="1">SIMULATION!$D$11*(1+(SIMULATION!$D$12*LN(1+$C3552)))*(1+(SIMULATION!$D$13*(($B3552/63.5)-1)))</f>
        <v>10.571850856263975</v>
      </c>
      <c r="E3552" s="2">
        <v>-0.11273561723894497</v>
      </c>
      <c r="F3552" s="2">
        <f ca="1">D3552*(1+E3552)</f>
        <v>9.3800267246249867</v>
      </c>
      <c r="G3552" s="2">
        <v>-0.59544660886027767</v>
      </c>
      <c r="H3552" s="9">
        <f>SIMULATION!$D$15*EXP($G$3552)</f>
        <v>121.70637850417408</v>
      </c>
      <c r="I3552" s="2">
        <f ca="1">$F3552/$H3552</f>
        <v>7.7070954208889597E-2</v>
      </c>
      <c r="J3552">
        <v>0</v>
      </c>
      <c r="K3552">
        <f ca="1">SIMULATION!$D$3*SIMULATION!$D$17/$H3552/(SIMULATION!$D$17-$I3552)*(((EXP(-$I3552*$J3552))/(1-EXP(-SIMULATION!$D$4*$I3552)))-(EXP(-SIMULATION!$D$17*$J3552)/(1-EXP(-SIMULATION!$D$4*SIMULATION!$D$17))))</f>
        <v>1.0199871530655451</v>
      </c>
      <c r="L3552">
        <v>0.16407670482205514</v>
      </c>
      <c r="M3552">
        <f t="shared" ca="1" si="55"/>
        <v>1.1873432841013689</v>
      </c>
    </row>
    <row r="3553" spans="1:13" x14ac:dyDescent="0.25">
      <c r="A3553" s="9"/>
      <c r="H3553" s="9"/>
      <c r="J3553">
        <v>1</v>
      </c>
      <c r="K3553">
        <f ca="1">SIMULATION!$D$3*SIMULATION!$D$17/$H3552/(SIMULATION!$D$17-$I3552)*(((EXP(-$I3552*$J3553))/(1-EXP(-SIMULATION!$D$4*$I3552)))-(EXP(-SIMULATION!$D$17*$J3553)/(1-EXP(-SIMULATION!$D$4*SIMULATION!$D$17))))</f>
        <v>2.5020866374163937</v>
      </c>
      <c r="L3553">
        <v>-0.15900784494160769</v>
      </c>
      <c r="M3553">
        <f t="shared" ca="1" si="55"/>
        <v>2.1042352333436192</v>
      </c>
    </row>
    <row r="3554" spans="1:13" x14ac:dyDescent="0.25">
      <c r="A3554" s="9"/>
      <c r="H3554" s="9"/>
      <c r="J3554">
        <v>2</v>
      </c>
      <c r="K3554">
        <f ca="1">SIMULATION!$D$3*SIMULATION!$D$17/$H3552/(SIMULATION!$D$17-$I3552)*(((EXP(-$I3552*$J3554))/(1-EXP(-SIMULATION!$D$4*$I3552)))-(EXP(-SIMULATION!$D$17*$J3554)/(1-EXP(-SIMULATION!$D$4*SIMULATION!$D$17))))</f>
        <v>3.3147413305712452</v>
      </c>
      <c r="L3554">
        <v>0.22725347459934753</v>
      </c>
      <c r="M3554">
        <f t="shared" ca="1" si="55"/>
        <v>4.0680278153416252</v>
      </c>
    </row>
    <row r="3555" spans="1:13" x14ac:dyDescent="0.25">
      <c r="A3555" s="9"/>
      <c r="H3555" s="9"/>
      <c r="J3555">
        <v>3</v>
      </c>
      <c r="K3555">
        <f ca="1">SIMULATION!$D$3*SIMULATION!$D$17/$H3552/(SIMULATION!$D$17-$I3552)*(((EXP(-$I3552*$J3555))/(1-EXP(-SIMULATION!$D$4*$I3552)))-(EXP(-SIMULATION!$D$17*$J3555)/(1-EXP(-SIMULATION!$D$4*SIMULATION!$D$17))))</f>
        <v>3.7085698466347767</v>
      </c>
      <c r="L3555">
        <v>9.400804288054232E-2</v>
      </c>
      <c r="M3555">
        <f t="shared" ca="1" si="55"/>
        <v>4.0572052398027054</v>
      </c>
    </row>
    <row r="3556" spans="1:13" x14ac:dyDescent="0.25">
      <c r="A3556" s="9"/>
      <c r="H3556" s="9"/>
      <c r="J3556">
        <v>4</v>
      </c>
      <c r="K3556">
        <f ca="1">SIMULATION!$D$3*SIMULATION!$D$17/$H3552/(SIMULATION!$D$17-$I3552)*(((EXP(-$I3552*$J3556))/(1-EXP(-SIMULATION!$D$4*$I3552)))-(EXP(-SIMULATION!$D$17*$J3556)/(1-EXP(-SIMULATION!$D$4*SIMULATION!$D$17))))</f>
        <v>3.8434202872612508</v>
      </c>
      <c r="L3556">
        <v>-0.26092354141754104</v>
      </c>
      <c r="M3556">
        <f t="shared" ca="1" si="55"/>
        <v>2.8405814547530226</v>
      </c>
    </row>
    <row r="3557" spans="1:13" x14ac:dyDescent="0.25">
      <c r="A3557" s="9"/>
      <c r="H3557" s="9"/>
      <c r="J3557">
        <v>5</v>
      </c>
      <c r="K3557">
        <f ca="1">SIMULATION!$D$3*SIMULATION!$D$17/$H3552/(SIMULATION!$D$17-$I3552)*(((EXP(-$I3552*$J3557))/(1-EXP(-SIMULATION!$D$4*$I3552)))-(EXP(-SIMULATION!$D$17*$J3557)/(1-EXP(-SIMULATION!$D$4*SIMULATION!$D$17))))</f>
        <v>3.8210287637121167</v>
      </c>
      <c r="L3557">
        <v>0.26825758192969418</v>
      </c>
      <c r="M3557">
        <f t="shared" ca="1" si="55"/>
        <v>4.8460487003493382</v>
      </c>
    </row>
    <row r="3558" spans="1:13" x14ac:dyDescent="0.25">
      <c r="A3558" s="9"/>
      <c r="H3558" s="9"/>
      <c r="J3558">
        <v>6</v>
      </c>
      <c r="K3558">
        <f ca="1">SIMULATION!$D$3*SIMULATION!$D$17/$H3552/(SIMULATION!$D$17-$I3552)*(((EXP(-$I3552*$J3558))/(1-EXP(-SIMULATION!$D$4*$I3552)))-(EXP(-SIMULATION!$D$17*$J3558)/(1-EXP(-SIMULATION!$D$4*SIMULATION!$D$17))))</f>
        <v>3.7059436199128237</v>
      </c>
      <c r="L3558">
        <v>0.14393145054297038</v>
      </c>
      <c r="M3558">
        <f t="shared" ca="1" si="55"/>
        <v>4.2393454607573426</v>
      </c>
    </row>
    <row r="3559" spans="1:13" x14ac:dyDescent="0.25">
      <c r="A3559" s="9"/>
      <c r="H3559" s="9"/>
      <c r="J3559">
        <v>7</v>
      </c>
      <c r="K3559">
        <f ca="1">SIMULATION!$D$3*SIMULATION!$D$17/$H3552/(SIMULATION!$D$17-$I3552)*(((EXP(-$I3552*$J3559))/(1-EXP(-SIMULATION!$D$4*$I3552)))-(EXP(-SIMULATION!$D$17*$J3559)/(1-EXP(-SIMULATION!$D$4*SIMULATION!$D$17))))</f>
        <v>3.5389303397291534</v>
      </c>
      <c r="L3559">
        <v>-1.1654900383495854E-2</v>
      </c>
      <c r="M3559">
        <f t="shared" ca="1" si="55"/>
        <v>3.497684459155479</v>
      </c>
    </row>
    <row r="3560" spans="1:13" x14ac:dyDescent="0.25">
      <c r="A3560" s="9"/>
      <c r="H3560" s="9"/>
      <c r="J3560">
        <v>8</v>
      </c>
      <c r="K3560">
        <f ca="1">SIMULATION!$D$3*SIMULATION!$D$17/$H3552/(SIMULATION!$D$17-$I3552)*(((EXP(-$I3552*$J3560))/(1-EXP(-SIMULATION!$D$4*$I3552)))-(EXP(-SIMULATION!$D$17*$J3560)/(1-EXP(-SIMULATION!$D$4*SIMULATION!$D$17))))</f>
        <v>3.3455581791963374</v>
      </c>
      <c r="L3560">
        <v>-0.24428085440574746</v>
      </c>
      <c r="M3560">
        <f t="shared" ca="1" si="55"/>
        <v>2.5283023687181192</v>
      </c>
    </row>
    <row r="3561" spans="1:13" x14ac:dyDescent="0.25">
      <c r="A3561" s="9"/>
      <c r="H3561" s="9"/>
      <c r="J3561">
        <v>9</v>
      </c>
      <c r="K3561">
        <f ca="1">SIMULATION!$D$3*SIMULATION!$D$17/$H3552/(SIMULATION!$D$17-$I3552)*(((EXP(-$I3552*$J3561))/(1-EXP(-SIMULATION!$D$4*$I3552)))-(EXP(-SIMULATION!$D$17*$J3561)/(1-EXP(-SIMULATION!$D$4*SIMULATION!$D$17))))</f>
        <v>3.1416993950300149</v>
      </c>
      <c r="L3561">
        <v>-0.11119717283466171</v>
      </c>
      <c r="M3561">
        <f t="shared" ca="1" si="55"/>
        <v>2.7923513044063104</v>
      </c>
    </row>
    <row r="3562" spans="1:13" x14ac:dyDescent="0.25">
      <c r="A3562" s="9"/>
      <c r="H3562" s="9"/>
      <c r="J3562">
        <v>10</v>
      </c>
      <c r="K3562">
        <f ca="1">SIMULATION!$D$3*SIMULATION!$D$17/$H3552/(SIMULATION!$D$17-$I3552)*(((EXP(-$I3552*$J3562))/(1-EXP(-SIMULATION!$D$4*$I3552)))-(EXP(-SIMULATION!$D$17*$J3562)/(1-EXP(-SIMULATION!$D$4*SIMULATION!$D$17))))</f>
        <v>2.93705023421031</v>
      </c>
      <c r="L3562">
        <v>0.19134755478855825</v>
      </c>
      <c r="M3562">
        <f t="shared" ca="1" si="55"/>
        <v>3.4990476148176146</v>
      </c>
    </row>
    <row r="3563" spans="1:13" x14ac:dyDescent="0.25">
      <c r="A3563" s="9"/>
      <c r="H3563" s="9"/>
      <c r="J3563">
        <v>11</v>
      </c>
      <c r="K3563">
        <f ca="1">SIMULATION!$D$3*SIMULATION!$D$17/$H3552/(SIMULATION!$D$17-$I3552)*(((EXP(-$I3552*$J3563))/(1-EXP(-SIMULATION!$D$4*$I3552)))-(EXP(-SIMULATION!$D$17*$J3563)/(1-EXP(-SIMULATION!$D$4*SIMULATION!$D$17))))</f>
        <v>2.7373844462403434</v>
      </c>
      <c r="L3563">
        <v>0.2473232991624669</v>
      </c>
      <c r="M3563">
        <f t="shared" ca="1" si="55"/>
        <v>3.4144033985605278</v>
      </c>
    </row>
    <row r="3564" spans="1:13" x14ac:dyDescent="0.25">
      <c r="A3564" s="9"/>
      <c r="H3564" s="9"/>
      <c r="J3564">
        <v>12</v>
      </c>
      <c r="K3564">
        <f ca="1">SIMULATION!$D$3*SIMULATION!$D$17/$H3552/(SIMULATION!$D$17-$I3552)*(((EXP(-$I3552*$J3564))/(1-EXP(-SIMULATION!$D$4*$I3552)))-(EXP(-SIMULATION!$D$17*$J3564)/(1-EXP(-SIMULATION!$D$4*SIMULATION!$D$17))))</f>
        <v>2.5459947745890332</v>
      </c>
      <c r="L3564">
        <v>0.41014980261018175</v>
      </c>
      <c r="M3564">
        <f t="shared" ca="1" si="55"/>
        <v>3.5902340288332795</v>
      </c>
    </row>
    <row r="3565" spans="1:13" x14ac:dyDescent="0.25">
      <c r="A3565" s="9"/>
      <c r="H3565" s="9"/>
      <c r="J3565">
        <v>13</v>
      </c>
      <c r="K3565">
        <f ca="1">SIMULATION!$D$3*SIMULATION!$D$17/$H3552/(SIMULATION!$D$17-$I3552)*(((EXP(-$I3552*$J3565))/(1-EXP(-SIMULATION!$D$4*$I3552)))-(EXP(-SIMULATION!$D$17*$J3565)/(1-EXP(-SIMULATION!$D$4*SIMULATION!$D$17))))</f>
        <v>2.3646142793721321</v>
      </c>
      <c r="L3565">
        <v>-0.29792989772451389</v>
      </c>
      <c r="M3565">
        <f t="shared" ca="1" si="55"/>
        <v>1.6601249889608676</v>
      </c>
    </row>
    <row r="3566" spans="1:13" x14ac:dyDescent="0.25">
      <c r="A3566" s="9"/>
      <c r="H3566" s="9"/>
      <c r="J3566">
        <v>14</v>
      </c>
      <c r="K3566">
        <f ca="1">SIMULATION!$D$3*SIMULATION!$D$17/$H3552/(SIMULATION!$D$17-$I3552)*(((EXP(-$I3552*$J3566))/(1-EXP(-SIMULATION!$D$4*$I3552)))-(EXP(-SIMULATION!$D$17*$J3566)/(1-EXP(-SIMULATION!$D$4*SIMULATION!$D$17))))</f>
        <v>2.194004502770825</v>
      </c>
      <c r="L3566">
        <v>2.1440336910762692E-2</v>
      </c>
      <c r="M3566">
        <f t="shared" ca="1" si="55"/>
        <v>2.2410446984939618</v>
      </c>
    </row>
    <row r="3567" spans="1:13" x14ac:dyDescent="0.25">
      <c r="A3567" s="9"/>
      <c r="H3567" s="9"/>
      <c r="J3567">
        <v>15</v>
      </c>
      <c r="K3567">
        <f ca="1">SIMULATION!$D$3*SIMULATION!$D$17/$H3552/(SIMULATION!$D$17-$I3552)*(((EXP(-$I3552*$J3567))/(1-EXP(-SIMULATION!$D$4*$I3552)))-(EXP(-SIMULATION!$D$17*$J3567)/(1-EXP(-SIMULATION!$D$4*SIMULATION!$D$17))))</f>
        <v>2.0343303053813542</v>
      </c>
      <c r="L3567">
        <v>-0.1874225770736937</v>
      </c>
      <c r="M3567">
        <f t="shared" ca="1" si="55"/>
        <v>1.6530508769276664</v>
      </c>
    </row>
    <row r="3568" spans="1:13" x14ac:dyDescent="0.25">
      <c r="A3568" s="9"/>
      <c r="H3568" s="9"/>
      <c r="J3568">
        <v>16</v>
      </c>
      <c r="K3568">
        <f ca="1">SIMULATION!$D$3*SIMULATION!$D$17/$H3552/(SIMULATION!$D$17-$I3552)*(((EXP(-$I3552*$J3568))/(1-EXP(-SIMULATION!$D$4*$I3552)))-(EXP(-SIMULATION!$D$17*$J3568)/(1-EXP(-SIMULATION!$D$4*SIMULATION!$D$17))))</f>
        <v>1.8853981499835726</v>
      </c>
      <c r="L3568">
        <v>7.8192770211629181E-2</v>
      </c>
      <c r="M3568">
        <f t="shared" ca="1" si="55"/>
        <v>2.0328226542826688</v>
      </c>
    </row>
    <row r="3569" spans="1:13" x14ac:dyDescent="0.25">
      <c r="A3569" s="9"/>
      <c r="H3569" s="9"/>
      <c r="J3569">
        <v>17</v>
      </c>
      <c r="K3569">
        <f ca="1">SIMULATION!$D$3*SIMULATION!$D$17/$H3552/(SIMULATION!$D$17-$I3552)*(((EXP(-$I3552*$J3569))/(1-EXP(-SIMULATION!$D$4*$I3552)))-(EXP(-SIMULATION!$D$17*$J3569)/(1-EXP(-SIMULATION!$D$4*SIMULATION!$D$17))))</f>
        <v>1.7468070215525997</v>
      </c>
      <c r="L3569">
        <v>-6.0249047181777565E-2</v>
      </c>
      <c r="M3569">
        <f t="shared" ca="1" si="55"/>
        <v>1.6415635628936167</v>
      </c>
    </row>
    <row r="3570" spans="1:13" x14ac:dyDescent="0.25">
      <c r="A3570" s="9"/>
      <c r="H3570" s="9"/>
      <c r="J3570">
        <v>18</v>
      </c>
      <c r="K3570">
        <f ca="1">SIMULATION!$D$3*SIMULATION!$D$17/$H3552/(SIMULATION!$D$17-$I3552)*(((EXP(-$I3552*$J3570))/(1-EXP(-SIMULATION!$D$4*$I3552)))-(EXP(-SIMULATION!$D$17*$J3570)/(1-EXP(-SIMULATION!$D$4*SIMULATION!$D$17))))</f>
        <v>1.6180434943397326</v>
      </c>
      <c r="L3570">
        <v>-0.57250711746064198</v>
      </c>
      <c r="M3570">
        <f t="shared" ca="1" si="55"/>
        <v>0.69170207746934775</v>
      </c>
    </row>
    <row r="3571" spans="1:13" x14ac:dyDescent="0.25">
      <c r="A3571" s="9"/>
      <c r="H3571" s="9"/>
      <c r="J3571">
        <v>19</v>
      </c>
      <c r="K3571">
        <f ca="1">SIMULATION!$D$3*SIMULATION!$D$17/$H3552/(SIMULATION!$D$17-$I3552)*(((EXP(-$I3552*$J3571))/(1-EXP(-SIMULATION!$D$4*$I3552)))-(EXP(-SIMULATION!$D$17*$J3571)/(1-EXP(-SIMULATION!$D$4*SIMULATION!$D$17))))</f>
        <v>1.4985411291422503</v>
      </c>
      <c r="L3571">
        <v>-0.340771899290152</v>
      </c>
      <c r="M3571">
        <f t="shared" ca="1" si="55"/>
        <v>0.98788042240003671</v>
      </c>
    </row>
    <row r="3572" spans="1:13" x14ac:dyDescent="0.25">
      <c r="A3572" s="9"/>
      <c r="H3572" s="9"/>
      <c r="J3572">
        <v>20</v>
      </c>
      <c r="K3572">
        <f ca="1">SIMULATION!$D$3*SIMULATION!$D$17/$H3552/(SIMULATION!$D$17-$I3552)*(((EXP(-$I3552*$J3572))/(1-EXP(-SIMULATION!$D$4*$I3552)))-(EXP(-SIMULATION!$D$17*$J3572)/(1-EXP(-SIMULATION!$D$4*SIMULATION!$D$17))))</f>
        <v>1.3877171255380634</v>
      </c>
      <c r="L3572">
        <v>-0.13543593465915063</v>
      </c>
      <c r="M3572">
        <f t="shared" ca="1" si="55"/>
        <v>1.199770359598306</v>
      </c>
    </row>
    <row r="3573" spans="1:13" x14ac:dyDescent="0.25">
      <c r="A3573" s="9"/>
      <c r="H3573" s="9"/>
      <c r="J3573">
        <v>21</v>
      </c>
      <c r="K3573">
        <f ca="1">SIMULATION!$D$3*SIMULATION!$D$17/$H3552/(SIMULATION!$D$17-$I3552)*(((EXP(-$I3552*$J3573))/(1-EXP(-SIMULATION!$D$4*$I3552)))-(EXP(-SIMULATION!$D$17*$J3573)/(1-EXP(-SIMULATION!$D$4*SIMULATION!$D$17))))</f>
        <v>1.2849945032101358</v>
      </c>
      <c r="L3573">
        <v>0.16500346725837298</v>
      </c>
      <c r="M3573">
        <f t="shared" ca="1" si="55"/>
        <v>1.4970230516477585</v>
      </c>
    </row>
    <row r="3574" spans="1:13" x14ac:dyDescent="0.25">
      <c r="A3574" s="9"/>
      <c r="H3574" s="9"/>
      <c r="J3574">
        <v>22</v>
      </c>
      <c r="K3574">
        <f ca="1">SIMULATION!$D$3*SIMULATION!$D$17/$H3552/(SIMULATION!$D$17-$I3552)*(((EXP(-$I3552*$J3574))/(1-EXP(-SIMULATION!$D$4*$I3552)))-(EXP(-SIMULATION!$D$17*$J3574)/(1-EXP(-SIMULATION!$D$4*SIMULATION!$D$17))))</f>
        <v>1.1898151068575209</v>
      </c>
      <c r="L3574">
        <v>-0.35458420241444943</v>
      </c>
      <c r="M3574">
        <f t="shared" ca="1" si="55"/>
        <v>0.76792546617178392</v>
      </c>
    </row>
    <row r="3575" spans="1:13" x14ac:dyDescent="0.25">
      <c r="A3575" s="9"/>
      <c r="H3575" s="9"/>
      <c r="J3575">
        <v>23</v>
      </c>
      <c r="K3575">
        <f ca="1">SIMULATION!$D$3*SIMULATION!$D$17/$H3552/(SIMULATION!$D$17-$I3552)*(((EXP(-$I3552*$J3575))/(1-EXP(-SIMULATION!$D$4*$I3552)))-(EXP(-SIMULATION!$D$17*$J3575)/(1-EXP(-SIMULATION!$D$4*SIMULATION!$D$17))))</f>
        <v>1.1016468203476875</v>
      </c>
      <c r="L3575">
        <v>-0.40694159985688039</v>
      </c>
      <c r="M3575">
        <f t="shared" ca="1" si="55"/>
        <v>0.65334090079815421</v>
      </c>
    </row>
    <row r="3576" spans="1:13" x14ac:dyDescent="0.25">
      <c r="A3576" s="9"/>
      <c r="H3576" s="9"/>
      <c r="J3576">
        <v>24</v>
      </c>
      <c r="K3576">
        <f ca="1">SIMULATION!$D$3*SIMULATION!$D$17/$H3552/(SIMULATION!$D$17-$I3552)*(((EXP(-$I3552*$J3576))/(1-EXP(-SIMULATION!$D$4*$I3552)))-(EXP(-SIMULATION!$D$17*$J3576)/(1-EXP(-SIMULATION!$D$4*SIMULATION!$D$17))))</f>
        <v>1.0199871530655449</v>
      </c>
      <c r="L3576">
        <v>-0.40856244303688821</v>
      </c>
      <c r="M3576">
        <f t="shared" ca="1" si="55"/>
        <v>0.60325870994284547</v>
      </c>
    </row>
    <row r="3577" spans="1:13" x14ac:dyDescent="0.25">
      <c r="A3577" s="9">
        <v>144</v>
      </c>
      <c r="B3577" s="2">
        <f ca="1">NORMINV(RAND(),SIMULATION!D7,SIMULATION!D8)</f>
        <v>57.276132891552621</v>
      </c>
      <c r="C3577" s="2">
        <v>2</v>
      </c>
      <c r="D3577" s="2">
        <f ca="1">SIMULATION!$D$11*(1+(SIMULATION!$D$12*LN(1+$C3577)))*(1+(SIMULATION!$D$13*(($B3577/63.5)-1)))</f>
        <v>9.775866098521103</v>
      </c>
      <c r="E3577" s="2">
        <v>0.33037660423405407</v>
      </c>
      <c r="F3577" s="2">
        <f ca="1">D3577*(1+E3577)</f>
        <v>13.005583543597316</v>
      </c>
      <c r="G3577" s="2">
        <v>-0.18509464067295245</v>
      </c>
      <c r="H3577" s="9">
        <f>SIMULATION!$D$15*EXP($G$3577)</f>
        <v>183.45389426443984</v>
      </c>
      <c r="I3577" s="2">
        <f ca="1">$F3577/$H3577</f>
        <v>7.0892927052561783E-2</v>
      </c>
      <c r="J3577">
        <v>0</v>
      </c>
      <c r="K3577">
        <f ca="1">SIMULATION!$D$3*SIMULATION!$D$17/$H3577/(SIMULATION!$D$17-$I3577)*(((EXP(-$I3577*$J3577))/(1-EXP(-SIMULATION!$D$4*$I3577)))-(EXP(-SIMULATION!$D$17*$J3577)/(1-EXP(-SIMULATION!$D$4*SIMULATION!$D$17))))</f>
        <v>0.7956175175067588</v>
      </c>
      <c r="L3577">
        <v>0.20747254834434631</v>
      </c>
      <c r="M3577">
        <f t="shared" ca="1" si="55"/>
        <v>0.96068631137128857</v>
      </c>
    </row>
    <row r="3578" spans="1:13" x14ac:dyDescent="0.25">
      <c r="A3578" s="9"/>
      <c r="H3578" s="9"/>
      <c r="J3578">
        <v>1</v>
      </c>
      <c r="K3578">
        <f ca="1">SIMULATION!$D$3*SIMULATION!$D$17/$H3577/(SIMULATION!$D$17-$I3577)*(((EXP(-$I3577*$J3578))/(1-EXP(-SIMULATION!$D$4*$I3577)))-(EXP(-SIMULATION!$D$17*$J3578)/(1-EXP(-SIMULATION!$D$4*SIMULATION!$D$17))))</f>
        <v>1.7780041939354501</v>
      </c>
      <c r="L3578">
        <v>-0.19660832420470212</v>
      </c>
      <c r="M3578">
        <f t="shared" ca="1" si="55"/>
        <v>1.4284337689368691</v>
      </c>
    </row>
    <row r="3579" spans="1:13" x14ac:dyDescent="0.25">
      <c r="A3579" s="9"/>
      <c r="H3579" s="9"/>
      <c r="J3579">
        <v>2</v>
      </c>
      <c r="K3579">
        <f ca="1">SIMULATION!$D$3*SIMULATION!$D$17/$H3577/(SIMULATION!$D$17-$I3577)*(((EXP(-$I3577*$J3579))/(1-EXP(-SIMULATION!$D$4*$I3577)))-(EXP(-SIMULATION!$D$17*$J3579)/(1-EXP(-SIMULATION!$D$4*SIMULATION!$D$17))))</f>
        <v>2.3207510908137112</v>
      </c>
      <c r="L3579">
        <v>-0.45977766953392085</v>
      </c>
      <c r="M3579">
        <f t="shared" ca="1" si="55"/>
        <v>1.2537215627110783</v>
      </c>
    </row>
    <row r="3580" spans="1:13" x14ac:dyDescent="0.25">
      <c r="A3580" s="9"/>
      <c r="H3580" s="9"/>
      <c r="J3580">
        <v>3</v>
      </c>
      <c r="K3580">
        <f ca="1">SIMULATION!$D$3*SIMULATION!$D$17/$H3577/(SIMULATION!$D$17-$I3577)*(((EXP(-$I3577*$J3580))/(1-EXP(-SIMULATION!$D$4*$I3577)))-(EXP(-SIMULATION!$D$17*$J3580)/(1-EXP(-SIMULATION!$D$4*SIMULATION!$D$17))))</f>
        <v>2.5877059330660312</v>
      </c>
      <c r="L3580">
        <v>-0.22754884932057698</v>
      </c>
      <c r="M3580">
        <f t="shared" ca="1" si="55"/>
        <v>1.9988764256168259</v>
      </c>
    </row>
    <row r="3581" spans="1:13" x14ac:dyDescent="0.25">
      <c r="A3581" s="9"/>
      <c r="H3581" s="9"/>
      <c r="J3581">
        <v>4</v>
      </c>
      <c r="K3581">
        <f ca="1">SIMULATION!$D$3*SIMULATION!$D$17/$H3577/(SIMULATION!$D$17-$I3577)*(((EXP(-$I3577*$J3581))/(1-EXP(-SIMULATION!$D$4*$I3577)))-(EXP(-SIMULATION!$D$17*$J3581)/(1-EXP(-SIMULATION!$D$4*SIMULATION!$D$17))))</f>
        <v>2.6834598109426517</v>
      </c>
      <c r="L3581">
        <v>-6.1079984724319566E-2</v>
      </c>
      <c r="M3581">
        <f t="shared" ca="1" si="55"/>
        <v>2.5195541266819492</v>
      </c>
    </row>
    <row r="3582" spans="1:13" x14ac:dyDescent="0.25">
      <c r="A3582" s="9"/>
      <c r="H3582" s="9"/>
      <c r="J3582">
        <v>5</v>
      </c>
      <c r="K3582">
        <f ca="1">SIMULATION!$D$3*SIMULATION!$D$17/$H3577/(SIMULATION!$D$17-$I3577)*(((EXP(-$I3577*$J3582))/(1-EXP(-SIMULATION!$D$4*$I3577)))-(EXP(-SIMULATION!$D$17*$J3582)/(1-EXP(-SIMULATION!$D$4*SIMULATION!$D$17))))</f>
        <v>2.6746585455222562</v>
      </c>
      <c r="L3582">
        <v>-4.0835846744281208E-2</v>
      </c>
      <c r="M3582">
        <f t="shared" ca="1" si="55"/>
        <v>2.5654365990640273</v>
      </c>
    </row>
    <row r="3583" spans="1:13" x14ac:dyDescent="0.25">
      <c r="A3583" s="9"/>
      <c r="H3583" s="9"/>
      <c r="J3583">
        <v>6</v>
      </c>
      <c r="K3583">
        <f ca="1">SIMULATION!$D$3*SIMULATION!$D$17/$H3577/(SIMULATION!$D$17-$I3577)*(((EXP(-$I3577*$J3583))/(1-EXP(-SIMULATION!$D$4*$I3577)))-(EXP(-SIMULATION!$D$17*$J3583)/(1-EXP(-SIMULATION!$D$4*SIMULATION!$D$17))))</f>
        <v>2.6036576250683492</v>
      </c>
      <c r="L3583">
        <v>-0.11717854958050823</v>
      </c>
      <c r="M3583">
        <f t="shared" ca="1" si="55"/>
        <v>2.2985648009586095</v>
      </c>
    </row>
    <row r="3584" spans="1:13" x14ac:dyDescent="0.25">
      <c r="A3584" s="9"/>
      <c r="H3584" s="9"/>
      <c r="J3584">
        <v>7</v>
      </c>
      <c r="K3584">
        <f ca="1">SIMULATION!$D$3*SIMULATION!$D$17/$H3577/(SIMULATION!$D$17-$I3577)*(((EXP(-$I3577*$J3584))/(1-EXP(-SIMULATION!$D$4*$I3577)))-(EXP(-SIMULATION!$D$17*$J3584)/(1-EXP(-SIMULATION!$D$4*SIMULATION!$D$17))))</f>
        <v>2.4972708460285085</v>
      </c>
      <c r="L3584">
        <v>0.35028358086188682</v>
      </c>
      <c r="M3584">
        <f t="shared" ca="1" si="55"/>
        <v>3.3720238203573678</v>
      </c>
    </row>
    <row r="3585" spans="1:13" x14ac:dyDescent="0.25">
      <c r="A3585" s="9"/>
      <c r="H3585" s="9"/>
      <c r="J3585">
        <v>8</v>
      </c>
      <c r="K3585">
        <f ca="1">SIMULATION!$D$3*SIMULATION!$D$17/$H3577/(SIMULATION!$D$17-$I3577)*(((EXP(-$I3577*$J3585))/(1-EXP(-SIMULATION!$D$4*$I3577)))-(EXP(-SIMULATION!$D$17*$J3585)/(1-EXP(-SIMULATION!$D$4*SIMULATION!$D$17))))</f>
        <v>2.3723750022529213</v>
      </c>
      <c r="L3585">
        <v>0.37031984279876479</v>
      </c>
      <c r="M3585">
        <f t="shared" ca="1" si="55"/>
        <v>3.2509125401469423</v>
      </c>
    </row>
    <row r="3586" spans="1:13" x14ac:dyDescent="0.25">
      <c r="A3586" s="9"/>
      <c r="H3586" s="9"/>
      <c r="J3586">
        <v>9</v>
      </c>
      <c r="K3586">
        <f ca="1">SIMULATION!$D$3*SIMULATION!$D$17/$H3577/(SIMULATION!$D$17-$I3577)*(((EXP(-$I3577*$J3586))/(1-EXP(-SIMULATION!$D$4*$I3577)))-(EXP(-SIMULATION!$D$17*$J3586)/(1-EXP(-SIMULATION!$D$4*SIMULATION!$D$17))))</f>
        <v>2.2394999666709894</v>
      </c>
      <c r="L3586">
        <v>-2.8793223274830311E-2</v>
      </c>
      <c r="M3586">
        <f t="shared" ca="1" si="55"/>
        <v>2.1750175441066566</v>
      </c>
    </row>
    <row r="3587" spans="1:13" x14ac:dyDescent="0.25">
      <c r="A3587" s="9"/>
      <c r="H3587" s="9"/>
      <c r="J3587">
        <v>10</v>
      </c>
      <c r="K3587">
        <f ca="1">SIMULATION!$D$3*SIMULATION!$D$17/$H3577/(SIMULATION!$D$17-$I3577)*(((EXP(-$I3577*$J3587))/(1-EXP(-SIMULATION!$D$4*$I3577)))-(EXP(-SIMULATION!$D$17*$J3587)/(1-EXP(-SIMULATION!$D$4*SIMULATION!$D$17))))</f>
        <v>2.105127868891052</v>
      </c>
      <c r="L3587">
        <v>0.77544191266532614</v>
      </c>
      <c r="M3587">
        <f t="shared" ref="M3587:M3650" ca="1" si="56">$K3587*(1+$L3587)</f>
        <v>3.7375322499490116</v>
      </c>
    </row>
    <row r="3588" spans="1:13" x14ac:dyDescent="0.25">
      <c r="A3588" s="9"/>
      <c r="H3588" s="9"/>
      <c r="J3588">
        <v>11</v>
      </c>
      <c r="K3588">
        <f ca="1">SIMULATION!$D$3*SIMULATION!$D$17/$H3577/(SIMULATION!$D$17-$I3577)*(((EXP(-$I3577*$J3588))/(1-EXP(-SIMULATION!$D$4*$I3577)))-(EXP(-SIMULATION!$D$17*$J3588)/(1-EXP(-SIMULATION!$D$4*SIMULATION!$D$17))))</f>
        <v>1.9731651282628202</v>
      </c>
      <c r="L3588">
        <v>-0.57079540541247353</v>
      </c>
      <c r="M3588">
        <f t="shared" ca="1" si="56"/>
        <v>0.84689153893028846</v>
      </c>
    </row>
    <row r="3589" spans="1:13" x14ac:dyDescent="0.25">
      <c r="A3589" s="9"/>
      <c r="H3589" s="9"/>
      <c r="J3589">
        <v>12</v>
      </c>
      <c r="K3589">
        <f ca="1">SIMULATION!$D$3*SIMULATION!$D$17/$H3577/(SIMULATION!$D$17-$I3577)*(((EXP(-$I3577*$J3589))/(1-EXP(-SIMULATION!$D$4*$I3577)))-(EXP(-SIMULATION!$D$17*$J3589)/(1-EXP(-SIMULATION!$D$4*SIMULATION!$D$17))))</f>
        <v>1.8458845240576622</v>
      </c>
      <c r="L3589">
        <v>-1.7591552819191014E-2</v>
      </c>
      <c r="M3589">
        <f t="shared" ca="1" si="56"/>
        <v>1.8134125489545747</v>
      </c>
    </row>
    <row r="3590" spans="1:13" x14ac:dyDescent="0.25">
      <c r="A3590" s="9"/>
      <c r="H3590" s="9"/>
      <c r="J3590">
        <v>13</v>
      </c>
      <c r="K3590">
        <f ca="1">SIMULATION!$D$3*SIMULATION!$D$17/$H3577/(SIMULATION!$D$17-$I3577)*(((EXP(-$I3577*$J3590))/(1-EXP(-SIMULATION!$D$4*$I3577)))-(EXP(-SIMULATION!$D$17*$J3590)/(1-EXP(-SIMULATION!$D$4*SIMULATION!$D$17))))</f>
        <v>1.7245277377292767</v>
      </c>
      <c r="L3590">
        <v>-0.19883939387067048</v>
      </c>
      <c r="M3590">
        <f t="shared" ca="1" si="56"/>
        <v>1.3816236876460286</v>
      </c>
    </row>
    <row r="3591" spans="1:13" x14ac:dyDescent="0.25">
      <c r="A3591" s="9"/>
      <c r="H3591" s="9"/>
      <c r="J3591">
        <v>14</v>
      </c>
      <c r="K3591">
        <f ca="1">SIMULATION!$D$3*SIMULATION!$D$17/$H3577/(SIMULATION!$D$17-$I3577)*(((EXP(-$I3577*$J3591))/(1-EXP(-SIMULATION!$D$4*$I3577)))-(EXP(-SIMULATION!$D$17*$J3591)/(1-EXP(-SIMULATION!$D$4*SIMULATION!$D$17))))</f>
        <v>1.609690396773531</v>
      </c>
      <c r="L3591">
        <v>6.8578445755046085E-3</v>
      </c>
      <c r="M3591">
        <f t="shared" ca="1" si="56"/>
        <v>1.6207294033292861</v>
      </c>
    </row>
    <row r="3592" spans="1:13" x14ac:dyDescent="0.25">
      <c r="A3592" s="9"/>
      <c r="H3592" s="9"/>
      <c r="J3592">
        <v>15</v>
      </c>
      <c r="K3592">
        <f ca="1">SIMULATION!$D$3*SIMULATION!$D$17/$H3577/(SIMULATION!$D$17-$I3577)*(((EXP(-$I3577*$J3592))/(1-EXP(-SIMULATION!$D$4*$I3577)))-(EXP(-SIMULATION!$D$17*$J3592)/(1-EXP(-SIMULATION!$D$4*SIMULATION!$D$17))))</f>
        <v>1.5015678142360849</v>
      </c>
      <c r="L3592">
        <v>-0.22898616725044596</v>
      </c>
      <c r="M3592">
        <f t="shared" ca="1" si="56"/>
        <v>1.1577295555875342</v>
      </c>
    </row>
    <row r="3593" spans="1:13" x14ac:dyDescent="0.25">
      <c r="A3593" s="9"/>
      <c r="H3593" s="9"/>
      <c r="J3593">
        <v>16</v>
      </c>
      <c r="K3593">
        <f ca="1">SIMULATION!$D$3*SIMULATION!$D$17/$H3577/(SIMULATION!$D$17-$I3577)*(((EXP(-$I3577*$J3593))/(1-EXP(-SIMULATION!$D$4*$I3577)))-(EXP(-SIMULATION!$D$17*$J3593)/(1-EXP(-SIMULATION!$D$4*SIMULATION!$D$17))))</f>
        <v>1.4001115274545977</v>
      </c>
      <c r="L3593">
        <v>-0.63874304624175515</v>
      </c>
      <c r="M3593">
        <f t="shared" ca="1" si="56"/>
        <v>0.5058000253300512</v>
      </c>
    </row>
    <row r="3594" spans="1:13" x14ac:dyDescent="0.25">
      <c r="A3594" s="9"/>
      <c r="H3594" s="9"/>
      <c r="J3594">
        <v>17</v>
      </c>
      <c r="K3594">
        <f ca="1">SIMULATION!$D$3*SIMULATION!$D$17/$H3577/(SIMULATION!$D$17-$I3577)*(((EXP(-$I3577*$J3594))/(1-EXP(-SIMULATION!$D$4*$I3577)))-(EXP(-SIMULATION!$D$17*$J3594)/(1-EXP(-SIMULATION!$D$4*SIMULATION!$D$17))))</f>
        <v>1.3051287389186037</v>
      </c>
      <c r="L3594">
        <v>8.1842313559712138E-2</v>
      </c>
      <c r="M3594">
        <f t="shared" ca="1" si="56"/>
        <v>1.4119434944049718</v>
      </c>
    </row>
    <row r="3595" spans="1:13" x14ac:dyDescent="0.25">
      <c r="A3595" s="9"/>
      <c r="H3595" s="9"/>
      <c r="J3595">
        <v>18</v>
      </c>
      <c r="K3595">
        <f ca="1">SIMULATION!$D$3*SIMULATION!$D$17/$H3577/(SIMULATION!$D$17-$I3577)*(((EXP(-$I3577*$J3595))/(1-EXP(-SIMULATION!$D$4*$I3577)))-(EXP(-SIMULATION!$D$17*$J3595)/(1-EXP(-SIMULATION!$D$4*SIMULATION!$D$17))))</f>
        <v>1.2163452271646653</v>
      </c>
      <c r="L3595">
        <v>0.10606728480291266</v>
      </c>
      <c r="M3595">
        <f t="shared" ca="1" si="56"/>
        <v>1.3453596627930033</v>
      </c>
    </row>
    <row r="3596" spans="1:13" x14ac:dyDescent="0.25">
      <c r="A3596" s="9"/>
      <c r="H3596" s="9"/>
      <c r="J3596">
        <v>19</v>
      </c>
      <c r="K3596">
        <f ca="1">SIMULATION!$D$3*SIMULATION!$D$17/$H3577/(SIMULATION!$D$17-$I3577)*(((EXP(-$I3577*$J3596))/(1-EXP(-SIMULATION!$D$4*$I3577)))-(EXP(-SIMULATION!$D$17*$J3596)/(1-EXP(-SIMULATION!$D$4*SIMULATION!$D$17))))</f>
        <v>1.1334449040389065</v>
      </c>
      <c r="L3596">
        <v>-0.25229680111898645</v>
      </c>
      <c r="M3596">
        <f t="shared" ca="1" si="56"/>
        <v>0.84748038050527386</v>
      </c>
    </row>
    <row r="3597" spans="1:13" x14ac:dyDescent="0.25">
      <c r="A3597" s="9"/>
      <c r="H3597" s="9"/>
      <c r="J3597">
        <v>20</v>
      </c>
      <c r="K3597">
        <f ca="1">SIMULATION!$D$3*SIMULATION!$D$17/$H3577/(SIMULATION!$D$17-$I3577)*(((EXP(-$I3577*$J3597))/(1-EXP(-SIMULATION!$D$4*$I3577)))-(EXP(-SIMULATION!$D$17*$J3597)/(1-EXP(-SIMULATION!$D$4*SIMULATION!$D$17))))</f>
        <v>1.0560944582314369</v>
      </c>
      <c r="L3597">
        <v>-0.29870396656140508</v>
      </c>
      <c r="M3597">
        <f t="shared" ca="1" si="56"/>
        <v>0.74063485449418853</v>
      </c>
    </row>
    <row r="3598" spans="1:13" x14ac:dyDescent="0.25">
      <c r="A3598" s="9"/>
      <c r="H3598" s="9"/>
      <c r="J3598">
        <v>21</v>
      </c>
      <c r="K3598">
        <f ca="1">SIMULATION!$D$3*SIMULATION!$D$17/$H3577/(SIMULATION!$D$17-$I3577)*(((EXP(-$I3577*$J3598))/(1-EXP(-SIMULATION!$D$4*$I3577)))-(EXP(-SIMULATION!$D$17*$J3598)/(1-EXP(-SIMULATION!$D$4*SIMULATION!$D$17))))</f>
        <v>0.98395849003005498</v>
      </c>
      <c r="L3598">
        <v>-0.14413732035927859</v>
      </c>
      <c r="M3598">
        <f t="shared" ca="1" si="56"/>
        <v>0.84213334993236089</v>
      </c>
    </row>
    <row r="3599" spans="1:13" x14ac:dyDescent="0.25">
      <c r="A3599" s="9"/>
      <c r="H3599" s="9"/>
      <c r="J3599">
        <v>22</v>
      </c>
      <c r="K3599">
        <f ca="1">SIMULATION!$D$3*SIMULATION!$D$17/$H3577/(SIMULATION!$D$17-$I3577)*(((EXP(-$I3577*$J3599))/(1-EXP(-SIMULATION!$D$4*$I3577)))-(EXP(-SIMULATION!$D$17*$J3599)/(1-EXP(-SIMULATION!$D$4*SIMULATION!$D$17))))</f>
        <v>0.91670859760928358</v>
      </c>
      <c r="L3599">
        <v>9.665487451999373E-2</v>
      </c>
      <c r="M3599">
        <f t="shared" ca="1" si="56"/>
        <v>1.0053129520826083</v>
      </c>
    </row>
    <row r="3600" spans="1:13" x14ac:dyDescent="0.25">
      <c r="A3600" s="9"/>
      <c r="H3600" s="9"/>
      <c r="J3600">
        <v>23</v>
      </c>
      <c r="K3600">
        <f ca="1">SIMULATION!$D$3*SIMULATION!$D$17/$H3577/(SIMULATION!$D$17-$I3577)*(((EXP(-$I3577*$J3600))/(1-EXP(-SIMULATION!$D$4*$I3577)))-(EXP(-SIMULATION!$D$17*$J3600)/(1-EXP(-SIMULATION!$D$4*SIMULATION!$D$17))))</f>
        <v>0.85402862923002298</v>
      </c>
      <c r="L3600">
        <v>-0.10383397970567208</v>
      </c>
      <c r="M3600">
        <f t="shared" ca="1" si="56"/>
        <v>0.76535143787448978</v>
      </c>
    </row>
    <row r="3601" spans="1:13" x14ac:dyDescent="0.25">
      <c r="A3601" s="9"/>
      <c r="H3601" s="9"/>
      <c r="J3601">
        <v>24</v>
      </c>
      <c r="K3601">
        <f ca="1">SIMULATION!$D$3*SIMULATION!$D$17/$H3577/(SIMULATION!$D$17-$I3577)*(((EXP(-$I3577*$J3601))/(1-EXP(-SIMULATION!$D$4*$I3577)))-(EXP(-SIMULATION!$D$17*$J3601)/(1-EXP(-SIMULATION!$D$4*SIMULATION!$D$17))))</f>
        <v>0.79561751750675935</v>
      </c>
      <c r="L3601">
        <v>-2.4549134785257616E-2</v>
      </c>
      <c r="M3601">
        <f t="shared" ca="1" si="56"/>
        <v>0.77608579583197379</v>
      </c>
    </row>
    <row r="3602" spans="1:13" x14ac:dyDescent="0.25">
      <c r="A3602" s="9">
        <v>145</v>
      </c>
      <c r="B3602" s="2">
        <f ca="1">NORMINV(RAND(),SIMULATION!D7,SIMULATION!D8)</f>
        <v>63.440432977999791</v>
      </c>
      <c r="C3602" s="2">
        <v>2</v>
      </c>
      <c r="D3602" s="2">
        <f ca="1">SIMULATION!$D$11*(1+(SIMULATION!$D$12*LN(1+$C3602)))*(1+(SIMULATION!$D$13*(($B3602/63.5)-1)))</f>
        <v>10.233637731578003</v>
      </c>
      <c r="E3602" s="2">
        <v>-6.408914940743031E-2</v>
      </c>
      <c r="F3602" s="2">
        <f ca="1">D3602*(1+E3602)</f>
        <v>9.5777725940173841</v>
      </c>
      <c r="G3602" s="2">
        <v>-0.56607412038558946</v>
      </c>
      <c r="H3602" s="9">
        <f>SIMULATION!$D$15*EXP($G$3602)</f>
        <v>125.33421619387711</v>
      </c>
      <c r="I3602" s="2">
        <f ca="1">$F3602/$H3602</f>
        <v>7.6417860061467252E-2</v>
      </c>
      <c r="J3602">
        <v>0</v>
      </c>
      <c r="K3602">
        <f ca="1">SIMULATION!$D$3*SIMULATION!$D$17/$H3602/(SIMULATION!$D$17-$I3602)*(((EXP(-$I3602*$J3602))/(1-EXP(-SIMULATION!$D$4*$I3602)))-(EXP(-SIMULATION!$D$17*$J3602)/(1-EXP(-SIMULATION!$D$4*SIMULATION!$D$17))))</f>
        <v>1.0072999467614092</v>
      </c>
      <c r="L3602">
        <v>-0.48378701862759566</v>
      </c>
      <c r="M3602">
        <f t="shared" ca="1" si="56"/>
        <v>0.51998130865397119</v>
      </c>
    </row>
    <row r="3603" spans="1:13" x14ac:dyDescent="0.25">
      <c r="A3603" s="9"/>
      <c r="H3603" s="9"/>
      <c r="J3603">
        <v>1</v>
      </c>
      <c r="K3603">
        <f ca="1">SIMULATION!$D$3*SIMULATION!$D$17/$H3602/(SIMULATION!$D$17-$I3602)*(((EXP(-$I3602*$J3603))/(1-EXP(-SIMULATION!$D$4*$I3602)))-(EXP(-SIMULATION!$D$17*$J3603)/(1-EXP(-SIMULATION!$D$4*SIMULATION!$D$17))))</f>
        <v>2.4463842911228952</v>
      </c>
      <c r="L3603">
        <v>1.6945321013697952E-2</v>
      </c>
      <c r="M3603">
        <f t="shared" ca="1" si="56"/>
        <v>2.487839058258841</v>
      </c>
    </row>
    <row r="3604" spans="1:13" x14ac:dyDescent="0.25">
      <c r="A3604" s="9"/>
      <c r="H3604" s="9"/>
      <c r="J3604">
        <v>2</v>
      </c>
      <c r="K3604">
        <f ca="1">SIMULATION!$D$3*SIMULATION!$D$17/$H3602/(SIMULATION!$D$17-$I3602)*(((EXP(-$I3602*$J3604))/(1-EXP(-SIMULATION!$D$4*$I3602)))-(EXP(-SIMULATION!$D$17*$J3604)/(1-EXP(-SIMULATION!$D$4*SIMULATION!$D$17))))</f>
        <v>3.2360917966528304</v>
      </c>
      <c r="L3604">
        <v>8.9071837994224815E-2</v>
      </c>
      <c r="M3604">
        <f t="shared" ca="1" si="56"/>
        <v>3.5243364408987312</v>
      </c>
    </row>
    <row r="3605" spans="1:13" x14ac:dyDescent="0.25">
      <c r="A3605" s="9"/>
      <c r="H3605" s="9"/>
      <c r="J3605">
        <v>3</v>
      </c>
      <c r="K3605">
        <f ca="1">SIMULATION!$D$3*SIMULATION!$D$17/$H3602/(SIMULATION!$D$17-$I3602)*(((EXP(-$I3602*$J3605))/(1-EXP(-SIMULATION!$D$4*$I3602)))-(EXP(-SIMULATION!$D$17*$J3605)/(1-EXP(-SIMULATION!$D$4*SIMULATION!$D$17))))</f>
        <v>3.6194104772917166</v>
      </c>
      <c r="L3605">
        <v>-0.37572567726422568</v>
      </c>
      <c r="M3605">
        <f t="shared" ca="1" si="56"/>
        <v>2.259505024414052</v>
      </c>
    </row>
    <row r="3606" spans="1:13" x14ac:dyDescent="0.25">
      <c r="A3606" s="9"/>
      <c r="H3606" s="9"/>
      <c r="J3606">
        <v>4</v>
      </c>
      <c r="K3606">
        <f ca="1">SIMULATION!$D$3*SIMULATION!$D$17/$H3602/(SIMULATION!$D$17-$I3602)*(((EXP(-$I3602*$J3606))/(1-EXP(-SIMULATION!$D$4*$I3602)))-(EXP(-SIMULATION!$D$17*$J3606)/(1-EXP(-SIMULATION!$D$4*SIMULATION!$D$17))))</f>
        <v>3.7513358092516729</v>
      </c>
      <c r="L3606">
        <v>-0.35930024967076923</v>
      </c>
      <c r="M3606">
        <f t="shared" ca="1" si="56"/>
        <v>2.4034799163886498</v>
      </c>
    </row>
    <row r="3607" spans="1:13" x14ac:dyDescent="0.25">
      <c r="A3607" s="9"/>
      <c r="H3607" s="9"/>
      <c r="J3607">
        <v>5</v>
      </c>
      <c r="K3607">
        <f ca="1">SIMULATION!$D$3*SIMULATION!$D$17/$H3602/(SIMULATION!$D$17-$I3602)*(((EXP(-$I3602*$J3607))/(1-EXP(-SIMULATION!$D$4*$I3602)))-(EXP(-SIMULATION!$D$17*$J3607)/(1-EXP(-SIMULATION!$D$4*SIMULATION!$D$17))))</f>
        <v>3.7305282753002098</v>
      </c>
      <c r="L3607">
        <v>0.27231202068025823</v>
      </c>
      <c r="M3607">
        <f t="shared" ca="1" si="56"/>
        <v>4.7463959681520489</v>
      </c>
    </row>
    <row r="3608" spans="1:13" x14ac:dyDescent="0.25">
      <c r="A3608" s="9"/>
      <c r="H3608" s="9"/>
      <c r="J3608">
        <v>6</v>
      </c>
      <c r="K3608">
        <f ca="1">SIMULATION!$D$3*SIMULATION!$D$17/$H3602/(SIMULATION!$D$17-$I3602)*(((EXP(-$I3602*$J3608))/(1-EXP(-SIMULATION!$D$4*$I3602)))-(EXP(-SIMULATION!$D$17*$J3608)/(1-EXP(-SIMULATION!$D$4*SIMULATION!$D$17))))</f>
        <v>3.6195964059893972</v>
      </c>
      <c r="L3608">
        <v>-1.1103951136310195E-2</v>
      </c>
      <c r="M3608">
        <f t="shared" ca="1" si="56"/>
        <v>3.5794045843641267</v>
      </c>
    </row>
    <row r="3609" spans="1:13" x14ac:dyDescent="0.25">
      <c r="A3609" s="9"/>
      <c r="H3609" s="9"/>
      <c r="J3609">
        <v>7</v>
      </c>
      <c r="K3609">
        <f ca="1">SIMULATION!$D$3*SIMULATION!$D$17/$H3602/(SIMULATION!$D$17-$I3602)*(((EXP(-$I3602*$J3609))/(1-EXP(-SIMULATION!$D$4*$I3602)))-(EXP(-SIMULATION!$D$17*$J3609)/(1-EXP(-SIMULATION!$D$4*SIMULATION!$D$17))))</f>
        <v>3.458091048777955</v>
      </c>
      <c r="L3609">
        <v>-9.3201952164863391E-2</v>
      </c>
      <c r="M3609">
        <f t="shared" ca="1" si="56"/>
        <v>3.1357902122680099</v>
      </c>
    </row>
    <row r="3610" spans="1:13" x14ac:dyDescent="0.25">
      <c r="A3610" s="9"/>
      <c r="H3610" s="9"/>
      <c r="J3610">
        <v>8</v>
      </c>
      <c r="K3610">
        <f ca="1">SIMULATION!$D$3*SIMULATION!$D$17/$H3602/(SIMULATION!$D$17-$I3602)*(((EXP(-$I3602*$J3610))/(1-EXP(-SIMULATION!$D$4*$I3602)))-(EXP(-SIMULATION!$D$17*$J3610)/(1-EXP(-SIMULATION!$D$4*SIMULATION!$D$17))))</f>
        <v>3.2708290796125326</v>
      </c>
      <c r="L3610">
        <v>0.43811587429550386</v>
      </c>
      <c r="M3610">
        <f t="shared" ca="1" si="56"/>
        <v>4.7038312214981355</v>
      </c>
    </row>
    <row r="3611" spans="1:13" x14ac:dyDescent="0.25">
      <c r="A3611" s="9"/>
      <c r="H3611" s="9"/>
      <c r="J3611">
        <v>9</v>
      </c>
      <c r="K3611">
        <f ca="1">SIMULATION!$D$3*SIMULATION!$D$17/$H3602/(SIMULATION!$D$17-$I3602)*(((EXP(-$I3602*$J3611))/(1-EXP(-SIMULATION!$D$4*$I3602)))-(EXP(-SIMULATION!$D$17*$J3611)/(1-EXP(-SIMULATION!$D$4*SIMULATION!$D$17))))</f>
        <v>3.0732243529575585</v>
      </c>
      <c r="L3611">
        <v>-2.0953384405075801E-2</v>
      </c>
      <c r="M3611">
        <f t="shared" ca="1" si="56"/>
        <v>3.0088299017269984</v>
      </c>
    </row>
    <row r="3612" spans="1:13" x14ac:dyDescent="0.25">
      <c r="A3612" s="9"/>
      <c r="H3612" s="9"/>
      <c r="J3612">
        <v>10</v>
      </c>
      <c r="K3612">
        <f ca="1">SIMULATION!$D$3*SIMULATION!$D$17/$H3602/(SIMULATION!$D$17-$I3602)*(((EXP(-$I3602*$J3612))/(1-EXP(-SIMULATION!$D$4*$I3602)))-(EXP(-SIMULATION!$D$17*$J3612)/(1-EXP(-SIMULATION!$D$4*SIMULATION!$D$17))))</f>
        <v>2.874701044641403</v>
      </c>
      <c r="L3612">
        <v>-0.13262996128864374</v>
      </c>
      <c r="M3612">
        <f t="shared" ca="1" si="56"/>
        <v>2.4934295563741902</v>
      </c>
    </row>
    <row r="3613" spans="1:13" x14ac:dyDescent="0.25">
      <c r="A3613" s="9"/>
      <c r="H3613" s="9"/>
      <c r="J3613">
        <v>11</v>
      </c>
      <c r="K3613">
        <f ca="1">SIMULATION!$D$3*SIMULATION!$D$17/$H3602/(SIMULATION!$D$17-$I3602)*(((EXP(-$I3602*$J3613))/(1-EXP(-SIMULATION!$D$4*$I3602)))-(EXP(-SIMULATION!$D$17*$J3613)/(1-EXP(-SIMULATION!$D$4*SIMULATION!$D$17))))</f>
        <v>2.6808783558323626</v>
      </c>
      <c r="L3613">
        <v>0.45160997970060601</v>
      </c>
      <c r="M3613">
        <f t="shared" ca="1" si="56"/>
        <v>3.8915897756896096</v>
      </c>
    </row>
    <row r="3614" spans="1:13" x14ac:dyDescent="0.25">
      <c r="A3614" s="9"/>
      <c r="H3614" s="9"/>
      <c r="J3614">
        <v>12</v>
      </c>
      <c r="K3614">
        <f ca="1">SIMULATION!$D$3*SIMULATION!$D$17/$H3602/(SIMULATION!$D$17-$I3602)*(((EXP(-$I3602*$J3614))/(1-EXP(-SIMULATION!$D$4*$I3602)))-(EXP(-SIMULATION!$D$17*$J3614)/(1-EXP(-SIMULATION!$D$4*SIMULATION!$D$17))))</f>
        <v>2.4949680702884036</v>
      </c>
      <c r="L3614">
        <v>-0.21056905240120621</v>
      </c>
      <c r="M3614">
        <f t="shared" ca="1" si="56"/>
        <v>1.9696050079565082</v>
      </c>
    </row>
    <row r="3615" spans="1:13" x14ac:dyDescent="0.25">
      <c r="A3615" s="9"/>
      <c r="H3615" s="9"/>
      <c r="J3615">
        <v>13</v>
      </c>
      <c r="K3615">
        <f ca="1">SIMULATION!$D$3*SIMULATION!$D$17/$H3602/(SIMULATION!$D$17-$I3602)*(((EXP(-$I3602*$J3615))/(1-EXP(-SIMULATION!$D$4*$I3602)))-(EXP(-SIMULATION!$D$17*$J3615)/(1-EXP(-SIMULATION!$D$4*SIMULATION!$D$17))))</f>
        <v>2.3186678694260596</v>
      </c>
      <c r="L3615">
        <v>0.24571263505579991</v>
      </c>
      <c r="M3615">
        <f t="shared" ca="1" si="56"/>
        <v>2.888393861441954</v>
      </c>
    </row>
    <row r="3616" spans="1:13" x14ac:dyDescent="0.25">
      <c r="A3616" s="9"/>
      <c r="H3616" s="9"/>
      <c r="J3616">
        <v>14</v>
      </c>
      <c r="K3616">
        <f ca="1">SIMULATION!$D$3*SIMULATION!$D$17/$H3602/(SIMULATION!$D$17-$I3602)*(((EXP(-$I3602*$J3616))/(1-EXP(-SIMULATION!$D$4*$I3602)))-(EXP(-SIMULATION!$D$17*$J3616)/(1-EXP(-SIMULATION!$D$4*SIMULATION!$D$17))))</f>
        <v>2.1527316840257318</v>
      </c>
      <c r="L3616">
        <v>0.73523926715163435</v>
      </c>
      <c r="M3616">
        <f t="shared" ca="1" si="56"/>
        <v>3.7355045497629145</v>
      </c>
    </row>
    <row r="3617" spans="1:13" x14ac:dyDescent="0.25">
      <c r="A3617" s="9"/>
      <c r="H3617" s="9"/>
      <c r="J3617">
        <v>15</v>
      </c>
      <c r="K3617">
        <f ca="1">SIMULATION!$D$3*SIMULATION!$D$17/$H3602/(SIMULATION!$D$17-$I3602)*(((EXP(-$I3602*$J3617))/(1-EXP(-SIMULATION!$D$4*$I3602)))-(EXP(-SIMULATION!$D$17*$J3617)/(1-EXP(-SIMULATION!$D$4*SIMULATION!$D$17))))</f>
        <v>1.9973332381342064</v>
      </c>
      <c r="L3617">
        <v>-0.58516970501835863</v>
      </c>
      <c r="M3617">
        <f t="shared" ca="1" si="56"/>
        <v>0.82855433635184983</v>
      </c>
    </row>
    <row r="3618" spans="1:13" x14ac:dyDescent="0.25">
      <c r="A3618" s="9"/>
      <c r="H3618" s="9"/>
      <c r="J3618">
        <v>16</v>
      </c>
      <c r="K3618">
        <f ca="1">SIMULATION!$D$3*SIMULATION!$D$17/$H3602/(SIMULATION!$D$17-$I3602)*(((EXP(-$I3602*$J3618))/(1-EXP(-SIMULATION!$D$4*$I3602)))-(EXP(-SIMULATION!$D$17*$J3618)/(1-EXP(-SIMULATION!$D$4*SIMULATION!$D$17))))</f>
        <v>1.8522972090669416</v>
      </c>
      <c r="L3618">
        <v>0.42430066139375311</v>
      </c>
      <c r="M3618">
        <f t="shared" ca="1" si="56"/>
        <v>2.6382281399718481</v>
      </c>
    </row>
    <row r="3619" spans="1:13" x14ac:dyDescent="0.25">
      <c r="A3619" s="9"/>
      <c r="H3619" s="9"/>
      <c r="J3619">
        <v>17</v>
      </c>
      <c r="K3619">
        <f ca="1">SIMULATION!$D$3*SIMULATION!$D$17/$H3602/(SIMULATION!$D$17-$I3602)*(((EXP(-$I3602*$J3619))/(1-EXP(-SIMULATION!$D$4*$I3602)))-(EXP(-SIMULATION!$D$17*$J3619)/(1-EXP(-SIMULATION!$D$4*SIMULATION!$D$17))))</f>
        <v>1.7172456855917233</v>
      </c>
      <c r="L3619">
        <v>-0.2721655390942046</v>
      </c>
      <c r="M3619">
        <f t="shared" ca="1" si="56"/>
        <v>1.249870587815455</v>
      </c>
    </row>
    <row r="3620" spans="1:13" x14ac:dyDescent="0.25">
      <c r="A3620" s="9"/>
      <c r="H3620" s="9"/>
      <c r="J3620">
        <v>18</v>
      </c>
      <c r="K3620">
        <f ca="1">SIMULATION!$D$3*SIMULATION!$D$17/$H3602/(SIMULATION!$D$17-$I3602)*(((EXP(-$I3602*$J3620))/(1-EXP(-SIMULATION!$D$4*$I3602)))-(EXP(-SIMULATION!$D$17*$J3620)/(1-EXP(-SIMULATION!$D$4*SIMULATION!$D$17))))</f>
        <v>1.5916904703442838</v>
      </c>
      <c r="L3620">
        <v>0.15760732591497728</v>
      </c>
      <c r="M3620">
        <f t="shared" ca="1" si="56"/>
        <v>1.8425525490595989</v>
      </c>
    </row>
    <row r="3621" spans="1:13" x14ac:dyDescent="0.25">
      <c r="A3621" s="9"/>
      <c r="H3621" s="9"/>
      <c r="J3621">
        <v>19</v>
      </c>
      <c r="K3621">
        <f ca="1">SIMULATION!$D$3*SIMULATION!$D$17/$H3602/(SIMULATION!$D$17-$I3602)*(((EXP(-$I3602*$J3621))/(1-EXP(-SIMULATION!$D$4*$I3602)))-(EXP(-SIMULATION!$D$17*$J3621)/(1-EXP(-SIMULATION!$D$4*SIMULATION!$D$17))))</f>
        <v>1.475090792061696</v>
      </c>
      <c r="L3621">
        <v>0.24670125528714859</v>
      </c>
      <c r="M3621">
        <f t="shared" ca="1" si="56"/>
        <v>1.8389975421258307</v>
      </c>
    </row>
    <row r="3622" spans="1:13" x14ac:dyDescent="0.25">
      <c r="A3622" s="9"/>
      <c r="H3622" s="9"/>
      <c r="J3622">
        <v>20</v>
      </c>
      <c r="K3622">
        <f ca="1">SIMULATION!$D$3*SIMULATION!$D$17/$H3602/(SIMULATION!$D$17-$I3602)*(((EXP(-$I3602*$J3622))/(1-EXP(-SIMULATION!$D$4*$I3602)))-(EXP(-SIMULATION!$D$17*$J3622)/(1-EXP(-SIMULATION!$D$4*SIMULATION!$D$17))))</f>
        <v>1.3668889573378891</v>
      </c>
      <c r="L3622">
        <v>0.38706669854591313</v>
      </c>
      <c r="M3622">
        <f t="shared" ca="1" si="56"/>
        <v>1.8959661533335312</v>
      </c>
    </row>
    <row r="3623" spans="1:13" x14ac:dyDescent="0.25">
      <c r="A3623" s="9"/>
      <c r="H3623" s="9"/>
      <c r="J3623">
        <v>21</v>
      </c>
      <c r="K3623">
        <f ca="1">SIMULATION!$D$3*SIMULATION!$D$17/$H3602/(SIMULATION!$D$17-$I3602)*(((EXP(-$I3602*$J3623))/(1-EXP(-SIMULATION!$D$4*$I3602)))-(EXP(-SIMULATION!$D$17*$J3623)/(1-EXP(-SIMULATION!$D$4*SIMULATION!$D$17))))</f>
        <v>1.2665319634598096</v>
      </c>
      <c r="L3623">
        <v>-0.11314553370723955</v>
      </c>
      <c r="M3623">
        <f t="shared" ca="1" si="56"/>
        <v>1.1232295284968714</v>
      </c>
    </row>
    <row r="3624" spans="1:13" x14ac:dyDescent="0.25">
      <c r="A3624" s="9"/>
      <c r="H3624" s="9"/>
      <c r="J3624">
        <v>22</v>
      </c>
      <c r="K3624">
        <f ca="1">SIMULATION!$D$3*SIMULATION!$D$17/$H3602/(SIMULATION!$D$17-$I3602)*(((EXP(-$I3602*$J3624))/(1-EXP(-SIMULATION!$D$4*$I3602)))-(EXP(-SIMULATION!$D$17*$J3624)/(1-EXP(-SIMULATION!$D$4*SIMULATION!$D$17))))</f>
        <v>1.1734842055258941</v>
      </c>
      <c r="L3624">
        <v>-0.43687011173183898</v>
      </c>
      <c r="M3624">
        <f t="shared" ca="1" si="56"/>
        <v>0.66082402954224839</v>
      </c>
    </row>
    <row r="3625" spans="1:13" x14ac:dyDescent="0.25">
      <c r="A3625" s="9"/>
      <c r="H3625" s="9"/>
      <c r="J3625">
        <v>23</v>
      </c>
      <c r="K3625">
        <f ca="1">SIMULATION!$D$3*SIMULATION!$D$17/$H3602/(SIMULATION!$D$17-$I3602)*(((EXP(-$I3602*$J3625))/(1-EXP(-SIMULATION!$D$4*$I3602)))-(EXP(-SIMULATION!$D$17*$J3625)/(1-EXP(-SIMULATION!$D$4*SIMULATION!$D$17))))</f>
        <v>1.0872345606495941</v>
      </c>
      <c r="L3625">
        <v>-6.0740625590047302E-2</v>
      </c>
      <c r="M3625">
        <f t="shared" ca="1" si="56"/>
        <v>1.0211952532726174</v>
      </c>
    </row>
    <row r="3626" spans="1:13" x14ac:dyDescent="0.25">
      <c r="A3626" s="9"/>
      <c r="H3626" s="9"/>
      <c r="J3626">
        <v>24</v>
      </c>
      <c r="K3626">
        <f ca="1">SIMULATION!$D$3*SIMULATION!$D$17/$H3602/(SIMULATION!$D$17-$I3602)*(((EXP(-$I3602*$J3626))/(1-EXP(-SIMULATION!$D$4*$I3602)))-(EXP(-SIMULATION!$D$17*$J3626)/(1-EXP(-SIMULATION!$D$4*SIMULATION!$D$17))))</f>
        <v>1.0072999467614094</v>
      </c>
      <c r="L3626">
        <v>1.4142674943257138E-2</v>
      </c>
      <c r="M3626">
        <f t="shared" ca="1" si="56"/>
        <v>1.0215458624788163</v>
      </c>
    </row>
    <row r="3627" spans="1:13" x14ac:dyDescent="0.25">
      <c r="A3627" s="9">
        <v>146</v>
      </c>
      <c r="B3627" s="2">
        <f ca="1">NORMINV(RAND(),SIMULATION!D7,SIMULATION!D8)</f>
        <v>56.942422104347628</v>
      </c>
      <c r="C3627" s="2">
        <v>2</v>
      </c>
      <c r="D3627" s="2">
        <f ca="1">SIMULATION!$D$11*(1+(SIMULATION!$D$12*LN(1+$C3627)))*(1+(SIMULATION!$D$13*(($B3627/63.5)-1)))</f>
        <v>9.751084155740056</v>
      </c>
      <c r="E3627" s="2">
        <v>-8.4840278256240964E-2</v>
      </c>
      <c r="F3627" s="2">
        <f ca="1">D3627*(1+E3627)</f>
        <v>8.9237994626670467</v>
      </c>
      <c r="G3627" s="2">
        <v>-0.47298872967481187</v>
      </c>
      <c r="H3627" s="9">
        <f>SIMULATION!$D$15*EXP($G$3627)</f>
        <v>137.56125234420574</v>
      </c>
      <c r="I3627" s="2">
        <f ca="1">$F3627/$H3627</f>
        <v>6.4871461335187008E-2</v>
      </c>
      <c r="J3627">
        <v>0</v>
      </c>
      <c r="K3627">
        <f ca="1">SIMULATION!$D$3*SIMULATION!$D$17/$H3627/(SIMULATION!$D$17-$I3627)*(((EXP(-$I3627*$J3627))/(1-EXP(-SIMULATION!$D$4*$I3627)))-(EXP(-SIMULATION!$D$17*$J3627)/(1-EXP(-SIMULATION!$D$4*SIMULATION!$D$17))))</f>
        <v>1.2499824776094606</v>
      </c>
      <c r="L3627">
        <v>7.3225844466893758E-2</v>
      </c>
      <c r="M3627">
        <f t="shared" ca="1" si="56"/>
        <v>1.3415135001012335</v>
      </c>
    </row>
    <row r="3628" spans="1:13" x14ac:dyDescent="0.25">
      <c r="A3628" s="9"/>
      <c r="H3628" s="9"/>
      <c r="J3628">
        <v>1</v>
      </c>
      <c r="K3628">
        <f ca="1">SIMULATION!$D$3*SIMULATION!$D$17/$H3627/(SIMULATION!$D$17-$I3627)*(((EXP(-$I3627*$J3628))/(1-EXP(-SIMULATION!$D$4*$I3627)))-(EXP(-SIMULATION!$D$17*$J3628)/(1-EXP(-SIMULATION!$D$4*SIMULATION!$D$17))))</f>
        <v>2.5586427317186953</v>
      </c>
      <c r="L3628">
        <v>-0.13110763996192545</v>
      </c>
      <c r="M3628">
        <f t="shared" ca="1" si="56"/>
        <v>2.2231851216573233</v>
      </c>
    </row>
    <row r="3629" spans="1:13" x14ac:dyDescent="0.25">
      <c r="A3629" s="9"/>
      <c r="H3629" s="9"/>
      <c r="J3629">
        <v>2</v>
      </c>
      <c r="K3629">
        <f ca="1">SIMULATION!$D$3*SIMULATION!$D$17/$H3627/(SIMULATION!$D$17-$I3627)*(((EXP(-$I3627*$J3629))/(1-EXP(-SIMULATION!$D$4*$I3627)))-(EXP(-SIMULATION!$D$17*$J3629)/(1-EXP(-SIMULATION!$D$4*SIMULATION!$D$17))))</f>
        <v>3.2868639974000047</v>
      </c>
      <c r="L3629">
        <v>0.16208700079205643</v>
      </c>
      <c r="M3629">
        <f t="shared" ca="1" si="56"/>
        <v>3.8196219247499612</v>
      </c>
    </row>
    <row r="3630" spans="1:13" x14ac:dyDescent="0.25">
      <c r="A3630" s="9"/>
      <c r="H3630" s="9"/>
      <c r="J3630">
        <v>3</v>
      </c>
      <c r="K3630">
        <f ca="1">SIMULATION!$D$3*SIMULATION!$D$17/$H3627/(SIMULATION!$D$17-$I3627)*(((EXP(-$I3627*$J3630))/(1-EXP(-SIMULATION!$D$4*$I3627)))-(EXP(-SIMULATION!$D$17*$J3630)/(1-EXP(-SIMULATION!$D$4*SIMULATION!$D$17))))</f>
        <v>3.6500603217533105</v>
      </c>
      <c r="L3630">
        <v>4.8707462587727561E-2</v>
      </c>
      <c r="M3630">
        <f t="shared" ca="1" si="56"/>
        <v>3.8278454983180588</v>
      </c>
    </row>
    <row r="3631" spans="1:13" x14ac:dyDescent="0.25">
      <c r="A3631" s="9"/>
      <c r="H3631" s="9"/>
      <c r="J3631">
        <v>4</v>
      </c>
      <c r="K3631">
        <f ca="1">SIMULATION!$D$3*SIMULATION!$D$17/$H3627/(SIMULATION!$D$17-$I3627)*(((EXP(-$I3627*$J3631))/(1-EXP(-SIMULATION!$D$4*$I3627)))-(EXP(-SIMULATION!$D$17*$J3631)/(1-EXP(-SIMULATION!$D$4*SIMULATION!$D$17))))</f>
        <v>3.7858386881322881</v>
      </c>
      <c r="L3631">
        <v>0.20843661914719988</v>
      </c>
      <c r="M3631">
        <f t="shared" ca="1" si="56"/>
        <v>4.574946104923252</v>
      </c>
    </row>
    <row r="3632" spans="1:13" x14ac:dyDescent="0.25">
      <c r="A3632" s="9"/>
      <c r="H3632" s="9"/>
      <c r="J3632">
        <v>5</v>
      </c>
      <c r="K3632">
        <f ca="1">SIMULATION!$D$3*SIMULATION!$D$17/$H3627/(SIMULATION!$D$17-$I3627)*(((EXP(-$I3627*$J3632))/(1-EXP(-SIMULATION!$D$4*$I3627)))-(EXP(-SIMULATION!$D$17*$J3632)/(1-EXP(-SIMULATION!$D$4*SIMULATION!$D$17))))</f>
        <v>3.7819727834910273</v>
      </c>
      <c r="L3632">
        <v>-0.35822004579263389</v>
      </c>
      <c r="M3632">
        <f t="shared" ca="1" si="56"/>
        <v>2.4271943198023762</v>
      </c>
    </row>
    <row r="3633" spans="1:13" x14ac:dyDescent="0.25">
      <c r="A3633" s="9"/>
      <c r="H3633" s="9"/>
      <c r="J3633">
        <v>6</v>
      </c>
      <c r="K3633">
        <f ca="1">SIMULATION!$D$3*SIMULATION!$D$17/$H3627/(SIMULATION!$D$17-$I3627)*(((EXP(-$I3627*$J3633))/(1-EXP(-SIMULATION!$D$4*$I3627)))-(EXP(-SIMULATION!$D$17*$J3633)/(1-EXP(-SIMULATION!$D$4*SIMULATION!$D$17))))</f>
        <v>3.6943275491227139</v>
      </c>
      <c r="L3633">
        <v>0.19370040919368745</v>
      </c>
      <c r="M3633">
        <f t="shared" ca="1" si="56"/>
        <v>4.4099203070832953</v>
      </c>
    </row>
    <row r="3634" spans="1:13" x14ac:dyDescent="0.25">
      <c r="A3634" s="9"/>
      <c r="H3634" s="9"/>
      <c r="J3634">
        <v>7</v>
      </c>
      <c r="K3634">
        <f ca="1">SIMULATION!$D$3*SIMULATION!$D$17/$H3627/(SIMULATION!$D$17-$I3627)*(((EXP(-$I3627*$J3634))/(1-EXP(-SIMULATION!$D$4*$I3627)))-(EXP(-SIMULATION!$D$17*$J3634)/(1-EXP(-SIMULATION!$D$4*SIMULATION!$D$17))))</f>
        <v>3.5583440573814324</v>
      </c>
      <c r="L3634">
        <v>5.5665640741303396E-2</v>
      </c>
      <c r="M3634">
        <f t="shared" ca="1" si="56"/>
        <v>3.7564215593135795</v>
      </c>
    </row>
    <row r="3635" spans="1:13" x14ac:dyDescent="0.25">
      <c r="A3635" s="9"/>
      <c r="H3635" s="9"/>
      <c r="J3635">
        <v>8</v>
      </c>
      <c r="K3635">
        <f ca="1">SIMULATION!$D$3*SIMULATION!$D$17/$H3627/(SIMULATION!$D$17-$I3627)*(((EXP(-$I3627*$J3635))/(1-EXP(-SIMULATION!$D$4*$I3627)))-(EXP(-SIMULATION!$D$17*$J3635)/(1-EXP(-SIMULATION!$D$4*SIMULATION!$D$17))))</f>
        <v>3.3963977901248592</v>
      </c>
      <c r="L3635">
        <v>9.2616355811388412E-2</v>
      </c>
      <c r="M3635">
        <f t="shared" ca="1" si="56"/>
        <v>3.7109597763320763</v>
      </c>
    </row>
    <row r="3636" spans="1:13" x14ac:dyDescent="0.25">
      <c r="A3636" s="9"/>
      <c r="H3636" s="9"/>
      <c r="J3636">
        <v>9</v>
      </c>
      <c r="K3636">
        <f ca="1">SIMULATION!$D$3*SIMULATION!$D$17/$H3627/(SIMULATION!$D$17-$I3627)*(((EXP(-$I3627*$J3636))/(1-EXP(-SIMULATION!$D$4*$I3627)))-(EXP(-SIMULATION!$D$17*$J3636)/(1-EXP(-SIMULATION!$D$4*SIMULATION!$D$17))))</f>
        <v>3.2225125876088137</v>
      </c>
      <c r="L3636">
        <v>-0.32386313060086935</v>
      </c>
      <c r="M3636">
        <f t="shared" ca="1" si="56"/>
        <v>2.178859572585115</v>
      </c>
    </row>
    <row r="3637" spans="1:13" x14ac:dyDescent="0.25">
      <c r="A3637" s="9"/>
      <c r="H3637" s="9"/>
      <c r="J3637">
        <v>10</v>
      </c>
      <c r="K3637">
        <f ca="1">SIMULATION!$D$3*SIMULATION!$D$17/$H3627/(SIMULATION!$D$17-$I3627)*(((EXP(-$I3627*$J3637))/(1-EXP(-SIMULATION!$D$4*$I3627)))-(EXP(-SIMULATION!$D$17*$J3637)/(1-EXP(-SIMULATION!$D$4*SIMULATION!$D$17))))</f>
        <v>3.0453801356650652</v>
      </c>
      <c r="L3637">
        <v>-0.27016688287467749</v>
      </c>
      <c r="M3637">
        <f t="shared" ca="1" si="56"/>
        <v>2.2226192772439721</v>
      </c>
    </row>
    <row r="3638" spans="1:13" x14ac:dyDescent="0.25">
      <c r="A3638" s="9"/>
      <c r="H3638" s="9"/>
      <c r="J3638">
        <v>11</v>
      </c>
      <c r="K3638">
        <f ca="1">SIMULATION!$D$3*SIMULATION!$D$17/$H3627/(SIMULATION!$D$17-$I3627)*(((EXP(-$I3627*$J3638))/(1-EXP(-SIMULATION!$D$4*$I3627)))-(EXP(-SIMULATION!$D$17*$J3638)/(1-EXP(-SIMULATION!$D$4*SIMULATION!$D$17))))</f>
        <v>2.8702936839468198</v>
      </c>
      <c r="L3638">
        <v>-0.23688453659179826</v>
      </c>
      <c r="M3638">
        <f t="shared" ca="1" si="56"/>
        <v>2.190365494742712</v>
      </c>
    </row>
    <row r="3639" spans="1:13" x14ac:dyDescent="0.25">
      <c r="A3639" s="9"/>
      <c r="H3639" s="9"/>
      <c r="J3639">
        <v>12</v>
      </c>
      <c r="K3639">
        <f ca="1">SIMULATION!$D$3*SIMULATION!$D$17/$H3627/(SIMULATION!$D$17-$I3627)*(((EXP(-$I3627*$J3639))/(1-EXP(-SIMULATION!$D$4*$I3627)))-(EXP(-SIMULATION!$D$17*$J3639)/(1-EXP(-SIMULATION!$D$4*SIMULATION!$D$17))))</f>
        <v>2.7003860551244312</v>
      </c>
      <c r="L3639">
        <v>3.5795422936258377E-2</v>
      </c>
      <c r="M3639">
        <f t="shared" ca="1" si="56"/>
        <v>2.7970475160587847</v>
      </c>
    </row>
    <row r="3640" spans="1:13" x14ac:dyDescent="0.25">
      <c r="A3640" s="9"/>
      <c r="H3640" s="9"/>
      <c r="J3640">
        <v>13</v>
      </c>
      <c r="K3640">
        <f ca="1">SIMULATION!$D$3*SIMULATION!$D$17/$H3627/(SIMULATION!$D$17-$I3627)*(((EXP(-$I3627*$J3640))/(1-EXP(-SIMULATION!$D$4*$I3627)))-(EXP(-SIMULATION!$D$17*$J3640)/(1-EXP(-SIMULATION!$D$4*SIMULATION!$D$17))))</f>
        <v>2.5374218999712581</v>
      </c>
      <c r="L3640">
        <v>-0.13271224898587927</v>
      </c>
      <c r="M3640">
        <f t="shared" ca="1" si="56"/>
        <v>2.2006749330000495</v>
      </c>
    </row>
    <row r="3641" spans="1:13" x14ac:dyDescent="0.25">
      <c r="A3641" s="9"/>
      <c r="H3641" s="9"/>
      <c r="J3641">
        <v>14</v>
      </c>
      <c r="K3641">
        <f ca="1">SIMULATION!$D$3*SIMULATION!$D$17/$H3627/(SIMULATION!$D$17-$I3627)*(((EXP(-$I3627*$J3641))/(1-EXP(-SIMULATION!$D$4*$I3627)))-(EXP(-SIMULATION!$D$17*$J3641)/(1-EXP(-SIMULATION!$D$4*SIMULATION!$D$17))))</f>
        <v>2.3823043709391518</v>
      </c>
      <c r="L3641">
        <v>0.4894526514149794</v>
      </c>
      <c r="M3641">
        <f t="shared" ca="1" si="56"/>
        <v>3.5483295617728139</v>
      </c>
    </row>
    <row r="3642" spans="1:13" x14ac:dyDescent="0.25">
      <c r="A3642" s="9"/>
      <c r="H3642" s="9"/>
      <c r="J3642">
        <v>15</v>
      </c>
      <c r="K3642">
        <f ca="1">SIMULATION!$D$3*SIMULATION!$D$17/$H3627/(SIMULATION!$D$17-$I3627)*(((EXP(-$I3627*$J3642))/(1-EXP(-SIMULATION!$D$4*$I3627)))-(EXP(-SIMULATION!$D$17*$J3642)/(1-EXP(-SIMULATION!$D$4*SIMULATION!$D$17))))</f>
        <v>2.2353988524082569</v>
      </c>
      <c r="L3642">
        <v>0.34805134655342407</v>
      </c>
      <c r="M3642">
        <f t="shared" ca="1" si="56"/>
        <v>3.0134324330729294</v>
      </c>
    </row>
    <row r="3643" spans="1:13" x14ac:dyDescent="0.25">
      <c r="A3643" s="9"/>
      <c r="H3643" s="9"/>
      <c r="J3643">
        <v>16</v>
      </c>
      <c r="K3643">
        <f ca="1">SIMULATION!$D$3*SIMULATION!$D$17/$H3627/(SIMULATION!$D$17-$I3627)*(((EXP(-$I3627*$J3643))/(1-EXP(-SIMULATION!$D$4*$I3627)))-(EXP(-SIMULATION!$D$17*$J3643)/(1-EXP(-SIMULATION!$D$4*SIMULATION!$D$17))))</f>
        <v>2.096739516616517</v>
      </c>
      <c r="L3643">
        <v>-6.7836886143389397E-2</v>
      </c>
      <c r="M3643">
        <f t="shared" ca="1" si="56"/>
        <v>1.9545032367554571</v>
      </c>
    </row>
    <row r="3644" spans="1:13" x14ac:dyDescent="0.25">
      <c r="A3644" s="9"/>
      <c r="H3644" s="9"/>
      <c r="J3644">
        <v>17</v>
      </c>
      <c r="K3644">
        <f ca="1">SIMULATION!$D$3*SIMULATION!$D$17/$H3627/(SIMULATION!$D$17-$I3627)*(((EXP(-$I3627*$J3644))/(1-EXP(-SIMULATION!$D$4*$I3627)))-(EXP(-SIMULATION!$D$17*$J3644)/(1-EXP(-SIMULATION!$D$4*SIMULATION!$D$17))))</f>
        <v>1.9661608478626502</v>
      </c>
      <c r="L3644">
        <v>-0.29416177556093615</v>
      </c>
      <c r="M3644">
        <f t="shared" ca="1" si="56"/>
        <v>1.3877914818169774</v>
      </c>
    </row>
    <row r="3645" spans="1:13" x14ac:dyDescent="0.25">
      <c r="A3645" s="9"/>
      <c r="H3645" s="9"/>
      <c r="J3645">
        <v>18</v>
      </c>
      <c r="K3645">
        <f ca="1">SIMULATION!$D$3*SIMULATION!$D$17/$H3627/(SIMULATION!$D$17-$I3627)*(((EXP(-$I3627*$J3645))/(1-EXP(-SIMULATION!$D$4*$I3627)))-(EXP(-SIMULATION!$D$17*$J3645)/(1-EXP(-SIMULATION!$D$4*SIMULATION!$D$17))))</f>
        <v>1.8433811374356925</v>
      </c>
      <c r="L3645">
        <v>5.9414611899311395E-2</v>
      </c>
      <c r="M3645">
        <f t="shared" ca="1" si="56"/>
        <v>1.9529049122989453</v>
      </c>
    </row>
    <row r="3646" spans="1:13" x14ac:dyDescent="0.25">
      <c r="A3646" s="9"/>
      <c r="H3646" s="9"/>
      <c r="J3646">
        <v>19</v>
      </c>
      <c r="K3646">
        <f ca="1">SIMULATION!$D$3*SIMULATION!$D$17/$H3627/(SIMULATION!$D$17-$I3627)*(((EXP(-$I3627*$J3646))/(1-EXP(-SIMULATION!$D$4*$I3627)))-(EXP(-SIMULATION!$D$17*$J3646)/(1-EXP(-SIMULATION!$D$4*SIMULATION!$D$17))))</f>
        <v>1.7280552497771708</v>
      </c>
      <c r="L3646">
        <v>0.47322691214809215</v>
      </c>
      <c r="M3646">
        <f t="shared" ca="1" si="56"/>
        <v>2.5458174996505214</v>
      </c>
    </row>
    <row r="3647" spans="1:13" x14ac:dyDescent="0.25">
      <c r="A3647" s="9"/>
      <c r="H3647" s="9"/>
      <c r="J3647">
        <v>20</v>
      </c>
      <c r="K3647">
        <f ca="1">SIMULATION!$D$3*SIMULATION!$D$17/$H3627/(SIMULATION!$D$17-$I3627)*(((EXP(-$I3627*$J3647))/(1-EXP(-SIMULATION!$D$4*$I3627)))-(EXP(-SIMULATION!$D$17*$J3647)/(1-EXP(-SIMULATION!$D$4*SIMULATION!$D$17))))</f>
        <v>1.6198077433474225</v>
      </c>
      <c r="L3647">
        <v>0.13042879193500503</v>
      </c>
      <c r="M3647">
        <f t="shared" ca="1" si="56"/>
        <v>1.8310773104791935</v>
      </c>
    </row>
    <row r="3648" spans="1:13" x14ac:dyDescent="0.25">
      <c r="A3648" s="9"/>
      <c r="H3648" s="9"/>
      <c r="J3648">
        <v>21</v>
      </c>
      <c r="K3648">
        <f ca="1">SIMULATION!$D$3*SIMULATION!$D$17/$H3627/(SIMULATION!$D$17-$I3627)*(((EXP(-$I3627*$J3648))/(1-EXP(-SIMULATION!$D$4*$I3627)))-(EXP(-SIMULATION!$D$17*$J3648)/(1-EXP(-SIMULATION!$D$4*SIMULATION!$D$17))))</f>
        <v>1.5182534458363759</v>
      </c>
      <c r="L3648">
        <v>-0.25803697986002155</v>
      </c>
      <c r="M3648">
        <f t="shared" ca="1" si="56"/>
        <v>1.1264879120106868</v>
      </c>
    </row>
    <row r="3649" spans="1:13" x14ac:dyDescent="0.25">
      <c r="A3649" s="9"/>
      <c r="H3649" s="9"/>
      <c r="J3649">
        <v>22</v>
      </c>
      <c r="K3649">
        <f ca="1">SIMULATION!$D$3*SIMULATION!$D$17/$H3627/(SIMULATION!$D$17-$I3627)*(((EXP(-$I3627*$J3649))/(1-EXP(-SIMULATION!$D$4*$I3627)))-(EXP(-SIMULATION!$D$17*$J3649)/(1-EXP(-SIMULATION!$D$4*SIMULATION!$D$17))))</f>
        <v>1.4230100306066644</v>
      </c>
      <c r="L3649">
        <v>-0.30750067026687827</v>
      </c>
      <c r="M3649">
        <f t="shared" ca="1" si="56"/>
        <v>0.9854334923986241</v>
      </c>
    </row>
    <row r="3650" spans="1:13" x14ac:dyDescent="0.25">
      <c r="A3650" s="9"/>
      <c r="H3650" s="9"/>
      <c r="J3650">
        <v>23</v>
      </c>
      <c r="K3650">
        <f ca="1">SIMULATION!$D$3*SIMULATION!$D$17/$H3627/(SIMULATION!$D$17-$I3627)*(((EXP(-$I3627*$J3650))/(1-EXP(-SIMULATION!$D$4*$I3627)))-(EXP(-SIMULATION!$D$17*$J3650)/(1-EXP(-SIMULATION!$D$4*SIMULATION!$D$17))))</f>
        <v>1.333705505562903</v>
      </c>
      <c r="L3650">
        <v>9.9440748637039347E-2</v>
      </c>
      <c r="M3650">
        <f t="shared" ca="1" si="56"/>
        <v>1.4663301794974193</v>
      </c>
    </row>
    <row r="3651" spans="1:13" x14ac:dyDescent="0.25">
      <c r="A3651" s="9"/>
      <c r="H3651" s="9"/>
      <c r="J3651">
        <v>24</v>
      </c>
      <c r="K3651">
        <f ca="1">SIMULATION!$D$3*SIMULATION!$D$17/$H3627/(SIMULATION!$D$17-$I3627)*(((EXP(-$I3627*$J3651))/(1-EXP(-SIMULATION!$D$4*$I3627)))-(EXP(-SIMULATION!$D$17*$J3651)/(1-EXP(-SIMULATION!$D$4*SIMULATION!$D$17))))</f>
        <v>1.249982477609461</v>
      </c>
      <c r="L3651">
        <v>0.36449343384853417</v>
      </c>
      <c r="M3651">
        <f t="shared" ref="M3651:M3714" ca="1" si="57">$K3651*(1+$L3651)</f>
        <v>1.7055928831238318</v>
      </c>
    </row>
    <row r="3652" spans="1:13" x14ac:dyDescent="0.25">
      <c r="A3652" s="9">
        <v>147</v>
      </c>
      <c r="B3652" s="2">
        <f ca="1">NORMINV(RAND(),SIMULATION!D7,SIMULATION!D8)</f>
        <v>72.400460672963447</v>
      </c>
      <c r="C3652" s="2">
        <v>2</v>
      </c>
      <c r="D3652" s="2">
        <f ca="1">SIMULATION!$D$11*(1+(SIMULATION!$D$12*LN(1+$C3652)))*(1+(SIMULATION!$D$13*(($B3652/63.5)-1)))</f>
        <v>10.89902495358824</v>
      </c>
      <c r="E3652" s="2">
        <v>-0.29550466121937297</v>
      </c>
      <c r="F3652" s="2">
        <f ca="1">D3652*(1+E3652)</f>
        <v>7.6783122770566541</v>
      </c>
      <c r="G3652" s="2">
        <v>0.19325531659201148</v>
      </c>
      <c r="H3652" s="9">
        <f>SIMULATION!$D$15*EXP($G$3652)</f>
        <v>267.81952400587591</v>
      </c>
      <c r="I3652" s="2">
        <f ca="1">$F3652/$H3652</f>
        <v>2.8669725650353233E-2</v>
      </c>
      <c r="J3652">
        <v>0</v>
      </c>
      <c r="K3652">
        <f ca="1">SIMULATION!$D$3*SIMULATION!$D$17/$H3652/(SIMULATION!$D$17-$I3652)*(((EXP(-$I3652*$J3652))/(1-EXP(-SIMULATION!$D$4*$I3652)))-(EXP(-SIMULATION!$D$17*$J3652)/(1-EXP(-SIMULATION!$D$4*SIMULATION!$D$17))))</f>
        <v>2.2174346986960174</v>
      </c>
      <c r="L3652">
        <v>0.3864315011318275</v>
      </c>
      <c r="M3652">
        <f t="shared" ca="1" si="57"/>
        <v>3.0743213179749209</v>
      </c>
    </row>
    <row r="3653" spans="1:13" x14ac:dyDescent="0.25">
      <c r="A3653" s="9"/>
      <c r="H3653" s="9"/>
      <c r="J3653">
        <v>1</v>
      </c>
      <c r="K3653">
        <f ca="1">SIMULATION!$D$3*SIMULATION!$D$17/$H3652/(SIMULATION!$D$17-$I3652)*(((EXP(-$I3652*$J3653))/(1-EXP(-SIMULATION!$D$4*$I3652)))-(EXP(-SIMULATION!$D$17*$J3653)/(1-EXP(-SIMULATION!$D$4*SIMULATION!$D$17))))</f>
        <v>2.8811483239144793</v>
      </c>
      <c r="L3653">
        <v>0.33291667059249275</v>
      </c>
      <c r="M3653">
        <f t="shared" ca="1" si="57"/>
        <v>3.8403306313952283</v>
      </c>
    </row>
    <row r="3654" spans="1:13" x14ac:dyDescent="0.25">
      <c r="A3654" s="9"/>
      <c r="H3654" s="9"/>
      <c r="J3654">
        <v>2</v>
      </c>
      <c r="K3654">
        <f ca="1">SIMULATION!$D$3*SIMULATION!$D$17/$H3652/(SIMULATION!$D$17-$I3652)*(((EXP(-$I3652*$J3654))/(1-EXP(-SIMULATION!$D$4*$I3652)))-(EXP(-SIMULATION!$D$17*$J3654)/(1-EXP(-SIMULATION!$D$4*SIMULATION!$D$17))))</f>
        <v>3.2652040722094764</v>
      </c>
      <c r="L3654">
        <v>0.11331419217264331</v>
      </c>
      <c r="M3654">
        <f t="shared" ca="1" si="57"/>
        <v>3.6351980339307182</v>
      </c>
    </row>
    <row r="3655" spans="1:13" x14ac:dyDescent="0.25">
      <c r="A3655" s="9"/>
      <c r="H3655" s="9"/>
      <c r="J3655">
        <v>3</v>
      </c>
      <c r="K3655">
        <f ca="1">SIMULATION!$D$3*SIMULATION!$D$17/$H3652/(SIMULATION!$D$17-$I3652)*(((EXP(-$I3652*$J3655))/(1-EXP(-SIMULATION!$D$4*$I3652)))-(EXP(-SIMULATION!$D$17*$J3655)/(1-EXP(-SIMULATION!$D$4*SIMULATION!$D$17))))</f>
        <v>3.4712146085275468</v>
      </c>
      <c r="L3655">
        <v>-0.18014442243406384</v>
      </c>
      <c r="M3655">
        <f t="shared" ca="1" si="57"/>
        <v>2.8458946577296671</v>
      </c>
    </row>
    <row r="3656" spans="1:13" x14ac:dyDescent="0.25">
      <c r="A3656" s="9"/>
      <c r="H3656" s="9"/>
      <c r="J3656">
        <v>4</v>
      </c>
      <c r="K3656">
        <f ca="1">SIMULATION!$D$3*SIMULATION!$D$17/$H3652/(SIMULATION!$D$17-$I3652)*(((EXP(-$I3652*$J3656))/(1-EXP(-SIMULATION!$D$4*$I3652)))-(EXP(-SIMULATION!$D$17*$J3656)/(1-EXP(-SIMULATION!$D$4*SIMULATION!$D$17))))</f>
        <v>3.5642628313329077</v>
      </c>
      <c r="L3656">
        <v>0.35994705010821121</v>
      </c>
      <c r="M3656">
        <f t="shared" ca="1" si="57"/>
        <v>4.8472087232815282</v>
      </c>
    </row>
    <row r="3657" spans="1:13" x14ac:dyDescent="0.25">
      <c r="A3657" s="9"/>
      <c r="H3657" s="9"/>
      <c r="J3657">
        <v>5</v>
      </c>
      <c r="K3657">
        <f ca="1">SIMULATION!$D$3*SIMULATION!$D$17/$H3652/(SIMULATION!$D$17-$I3652)*(((EXP(-$I3652*$J3657))/(1-EXP(-SIMULATION!$D$4*$I3652)))-(EXP(-SIMULATION!$D$17*$J3657)/(1-EXP(-SIMULATION!$D$4*SIMULATION!$D$17))))</f>
        <v>3.5860234095796555</v>
      </c>
      <c r="L3657">
        <v>-0.38321451952228519</v>
      </c>
      <c r="M3657">
        <f t="shared" ca="1" si="57"/>
        <v>2.211807171681921</v>
      </c>
    </row>
    <row r="3658" spans="1:13" x14ac:dyDescent="0.25">
      <c r="A3658" s="9"/>
      <c r="H3658" s="9"/>
      <c r="J3658">
        <v>6</v>
      </c>
      <c r="K3658">
        <f ca="1">SIMULATION!$D$3*SIMULATION!$D$17/$H3652/(SIMULATION!$D$17-$I3652)*(((EXP(-$I3652*$J3658))/(1-EXP(-SIMULATION!$D$4*$I3652)))-(EXP(-SIMULATION!$D$17*$J3658)/(1-EXP(-SIMULATION!$D$4*SIMULATION!$D$17))))</f>
        <v>3.5631713558115359</v>
      </c>
      <c r="L3658">
        <v>0.31515083830007129</v>
      </c>
      <c r="M3658">
        <f t="shared" ca="1" si="57"/>
        <v>4.6861077956023429</v>
      </c>
    </row>
    <row r="3659" spans="1:13" x14ac:dyDescent="0.25">
      <c r="A3659" s="9"/>
      <c r="H3659" s="9"/>
      <c r="J3659">
        <v>7</v>
      </c>
      <c r="K3659">
        <f ca="1">SIMULATION!$D$3*SIMULATION!$D$17/$H3652/(SIMULATION!$D$17-$I3652)*(((EXP(-$I3652*$J3659))/(1-EXP(-SIMULATION!$D$4*$I3652)))-(EXP(-SIMULATION!$D$17*$J3659)/(1-EXP(-SIMULATION!$D$4*SIMULATION!$D$17))))</f>
        <v>3.5127704183443562</v>
      </c>
      <c r="L3659">
        <v>-2.6759381954253793E-2</v>
      </c>
      <c r="M3659">
        <f t="shared" ca="1" si="57"/>
        <v>3.4187708530022758</v>
      </c>
    </row>
    <row r="3660" spans="1:13" x14ac:dyDescent="0.25">
      <c r="A3660" s="9"/>
      <c r="H3660" s="9"/>
      <c r="J3660">
        <v>8</v>
      </c>
      <c r="K3660">
        <f ca="1">SIMULATION!$D$3*SIMULATION!$D$17/$H3652/(SIMULATION!$D$17-$I3652)*(((EXP(-$I3652*$J3660))/(1-EXP(-SIMULATION!$D$4*$I3652)))-(EXP(-SIMULATION!$D$17*$J3660)/(1-EXP(-SIMULATION!$D$4*SIMULATION!$D$17))))</f>
        <v>3.4457260689217106</v>
      </c>
      <c r="L3660">
        <v>0.89883510643929321</v>
      </c>
      <c r="M3660">
        <f t="shared" ca="1" si="57"/>
        <v>6.5428656268416034</v>
      </c>
    </row>
    <row r="3661" spans="1:13" x14ac:dyDescent="0.25">
      <c r="A3661" s="9"/>
      <c r="H3661" s="9"/>
      <c r="J3661">
        <v>9</v>
      </c>
      <c r="K3661">
        <f ca="1">SIMULATION!$D$3*SIMULATION!$D$17/$H3652/(SIMULATION!$D$17-$I3652)*(((EXP(-$I3652*$J3661))/(1-EXP(-SIMULATION!$D$4*$I3652)))-(EXP(-SIMULATION!$D$17*$J3661)/(1-EXP(-SIMULATION!$D$4*SIMULATION!$D$17))))</f>
        <v>3.3689982368687548</v>
      </c>
      <c r="L3661">
        <v>0.38521568098492631</v>
      </c>
      <c r="M3661">
        <f t="shared" ca="1" si="57"/>
        <v>4.666789186921168</v>
      </c>
    </row>
    <row r="3662" spans="1:13" x14ac:dyDescent="0.25">
      <c r="A3662" s="9"/>
      <c r="H3662" s="9"/>
      <c r="J3662">
        <v>10</v>
      </c>
      <c r="K3662">
        <f ca="1">SIMULATION!$D$3*SIMULATION!$D$17/$H3652/(SIMULATION!$D$17-$I3652)*(((EXP(-$I3652*$J3662))/(1-EXP(-SIMULATION!$D$4*$I3652)))-(EXP(-SIMULATION!$D$17*$J3662)/(1-EXP(-SIMULATION!$D$4*SIMULATION!$D$17))))</f>
        <v>3.287019259376363</v>
      </c>
      <c r="L3662">
        <v>-0.18904498078472204</v>
      </c>
      <c r="M3662">
        <f t="shared" ca="1" si="57"/>
        <v>2.6656247666485471</v>
      </c>
    </row>
    <row r="3663" spans="1:13" x14ac:dyDescent="0.25">
      <c r="A3663" s="9"/>
      <c r="H3663" s="9"/>
      <c r="J3663">
        <v>11</v>
      </c>
      <c r="K3663">
        <f ca="1">SIMULATION!$D$3*SIMULATION!$D$17/$H3652/(SIMULATION!$D$17-$I3652)*(((EXP(-$I3652*$J3663))/(1-EXP(-SIMULATION!$D$4*$I3652)))-(EXP(-SIMULATION!$D$17*$J3663)/(1-EXP(-SIMULATION!$D$4*SIMULATION!$D$17))))</f>
        <v>3.2026025156509719</v>
      </c>
      <c r="L3663">
        <v>0.43794503323029399</v>
      </c>
      <c r="M3663">
        <f t="shared" ca="1" si="57"/>
        <v>4.60516638079116</v>
      </c>
    </row>
    <row r="3664" spans="1:13" x14ac:dyDescent="0.25">
      <c r="A3664" s="9"/>
      <c r="H3664" s="9"/>
      <c r="J3664">
        <v>12</v>
      </c>
      <c r="K3664">
        <f ca="1">SIMULATION!$D$3*SIMULATION!$D$17/$H3652/(SIMULATION!$D$17-$I3652)*(((EXP(-$I3652*$J3664))/(1-EXP(-SIMULATION!$D$4*$I3652)))-(EXP(-SIMULATION!$D$17*$J3664)/(1-EXP(-SIMULATION!$D$4*SIMULATION!$D$17))))</f>
        <v>3.1175246795661846</v>
      </c>
      <c r="L3664">
        <v>0.84330346372186038</v>
      </c>
      <c r="M3664">
        <f t="shared" ca="1" si="57"/>
        <v>5.746544040082731</v>
      </c>
    </row>
    <row r="3665" spans="1:13" x14ac:dyDescent="0.25">
      <c r="A3665" s="9"/>
      <c r="H3665" s="9"/>
      <c r="J3665">
        <v>13</v>
      </c>
      <c r="K3665">
        <f ca="1">SIMULATION!$D$3*SIMULATION!$D$17/$H3652/(SIMULATION!$D$17-$I3652)*(((EXP(-$I3652*$J3665))/(1-EXP(-SIMULATION!$D$4*$I3652)))-(EXP(-SIMULATION!$D$17*$J3665)/(1-EXP(-SIMULATION!$D$4*SIMULATION!$D$17))))</f>
        <v>3.0328988197536284</v>
      </c>
      <c r="L3665">
        <v>0.26082487280110661</v>
      </c>
      <c r="M3665">
        <f t="shared" ca="1" si="57"/>
        <v>3.8239542686344952</v>
      </c>
    </row>
    <row r="3666" spans="1:13" x14ac:dyDescent="0.25">
      <c r="A3666" s="9"/>
      <c r="H3666" s="9"/>
      <c r="J3666">
        <v>14</v>
      </c>
      <c r="K3666">
        <f ca="1">SIMULATION!$D$3*SIMULATION!$D$17/$H3652/(SIMULATION!$D$17-$I3652)*(((EXP(-$I3652*$J3666))/(1-EXP(-SIMULATION!$D$4*$I3652)))-(EXP(-SIMULATION!$D$17*$J3666)/(1-EXP(-SIMULATION!$D$4*SIMULATION!$D$17))))</f>
        <v>2.9494134702643531</v>
      </c>
      <c r="L3666">
        <v>-0.46273481897059726</v>
      </c>
      <c r="M3666">
        <f t="shared" ca="1" si="57"/>
        <v>1.5846171620321365</v>
      </c>
    </row>
    <row r="3667" spans="1:13" x14ac:dyDescent="0.25">
      <c r="A3667" s="9"/>
      <c r="H3667" s="9"/>
      <c r="J3667">
        <v>15</v>
      </c>
      <c r="K3667">
        <f ca="1">SIMULATION!$D$3*SIMULATION!$D$17/$H3652/(SIMULATION!$D$17-$I3652)*(((EXP(-$I3652*$J3667))/(1-EXP(-SIMULATION!$D$4*$I3652)))-(EXP(-SIMULATION!$D$17*$J3667)/(1-EXP(-SIMULATION!$D$4*SIMULATION!$D$17))))</f>
        <v>2.8674858125097882</v>
      </c>
      <c r="L3667">
        <v>-0.22162283504682381</v>
      </c>
      <c r="M3667">
        <f t="shared" ca="1" si="57"/>
        <v>2.231985477284824</v>
      </c>
    </row>
    <row r="3668" spans="1:13" x14ac:dyDescent="0.25">
      <c r="A3668" s="9"/>
      <c r="H3668" s="9"/>
      <c r="J3668">
        <v>16</v>
      </c>
      <c r="K3668">
        <f ca="1">SIMULATION!$D$3*SIMULATION!$D$17/$H3652/(SIMULATION!$D$17-$I3652)*(((EXP(-$I3652*$J3668))/(1-EXP(-SIMULATION!$D$4*$I3652)))-(EXP(-SIMULATION!$D$17*$J3668)/(1-EXP(-SIMULATION!$D$4*SIMULATION!$D$17))))</f>
        <v>2.7873598182005348</v>
      </c>
      <c r="L3668">
        <v>-3.6470995636689124E-2</v>
      </c>
      <c r="M3668">
        <f t="shared" ca="1" si="57"/>
        <v>2.6857020304330605</v>
      </c>
    </row>
    <row r="3669" spans="1:13" x14ac:dyDescent="0.25">
      <c r="A3669" s="9"/>
      <c r="H3669" s="9"/>
      <c r="J3669">
        <v>17</v>
      </c>
      <c r="K3669">
        <f ca="1">SIMULATION!$D$3*SIMULATION!$D$17/$H3652/(SIMULATION!$D$17-$I3652)*(((EXP(-$I3652*$J3669))/(1-EXP(-SIMULATION!$D$4*$I3652)))-(EXP(-SIMULATION!$D$17*$J3669)/(1-EXP(-SIMULATION!$D$4*SIMULATION!$D$17))))</f>
        <v>2.7091691225151351</v>
      </c>
      <c r="L3669">
        <v>0.62039151942388671</v>
      </c>
      <c r="M3669">
        <f t="shared" ca="1" si="57"/>
        <v>4.3899146708085777</v>
      </c>
    </row>
    <row r="3670" spans="1:13" x14ac:dyDescent="0.25">
      <c r="A3670" s="9"/>
      <c r="H3670" s="9"/>
      <c r="J3670">
        <v>18</v>
      </c>
      <c r="K3670">
        <f ca="1">SIMULATION!$D$3*SIMULATION!$D$17/$H3652/(SIMULATION!$D$17-$I3652)*(((EXP(-$I3652*$J3670))/(1-EXP(-SIMULATION!$D$4*$I3652)))-(EXP(-SIMULATION!$D$17*$J3670)/(1-EXP(-SIMULATION!$D$4*SIMULATION!$D$17))))</f>
        <v>2.6329772960868816</v>
      </c>
      <c r="L3670">
        <v>-0.14299769018109734</v>
      </c>
      <c r="M3670">
        <f t="shared" ca="1" si="57"/>
        <v>2.2564676244471862</v>
      </c>
    </row>
    <row r="3671" spans="1:13" x14ac:dyDescent="0.25">
      <c r="A3671" s="9"/>
      <c r="H3671" s="9"/>
      <c r="J3671">
        <v>19</v>
      </c>
      <c r="K3671">
        <f ca="1">SIMULATION!$D$3*SIMULATION!$D$17/$H3652/(SIMULATION!$D$17-$I3652)*(((EXP(-$I3652*$J3671))/(1-EXP(-SIMULATION!$D$4*$I3652)))-(EXP(-SIMULATION!$D$17*$J3671)/(1-EXP(-SIMULATION!$D$4*SIMULATION!$D$17))))</f>
        <v>2.5588036341321301</v>
      </c>
      <c r="L3671">
        <v>-6.41983689182604E-3</v>
      </c>
      <c r="M3671">
        <f t="shared" ca="1" si="57"/>
        <v>2.5423765321627902</v>
      </c>
    </row>
    <row r="3672" spans="1:13" x14ac:dyDescent="0.25">
      <c r="A3672" s="9"/>
      <c r="H3672" s="9"/>
      <c r="J3672">
        <v>20</v>
      </c>
      <c r="K3672">
        <f ca="1">SIMULATION!$D$3*SIMULATION!$D$17/$H3652/(SIMULATION!$D$17-$I3652)*(((EXP(-$I3652*$J3672))/(1-EXP(-SIMULATION!$D$4*$I3652)))-(EXP(-SIMULATION!$D$17*$J3672)/(1-EXP(-SIMULATION!$D$4*SIMULATION!$D$17))))</f>
        <v>2.4866396651239246</v>
      </c>
      <c r="L3672">
        <v>0.15950726963331868</v>
      </c>
      <c r="M3672">
        <f t="shared" ca="1" si="57"/>
        <v>2.8832767686697518</v>
      </c>
    </row>
    <row r="3673" spans="1:13" x14ac:dyDescent="0.25">
      <c r="A3673" s="9"/>
      <c r="H3673" s="9"/>
      <c r="J3673">
        <v>21</v>
      </c>
      <c r="K3673">
        <f ca="1">SIMULATION!$D$3*SIMULATION!$D$17/$H3652/(SIMULATION!$D$17-$I3652)*(((EXP(-$I3652*$J3673))/(1-EXP(-SIMULATION!$D$4*$I3652)))-(EXP(-SIMULATION!$D$17*$J3673)/(1-EXP(-SIMULATION!$D$4*SIMULATION!$D$17))))</f>
        <v>2.4164597128231362</v>
      </c>
      <c r="L3673">
        <v>-0.37083809746341528</v>
      </c>
      <c r="M3673">
        <f t="shared" ca="1" si="57"/>
        <v>1.5203443903228133</v>
      </c>
    </row>
    <row r="3674" spans="1:13" x14ac:dyDescent="0.25">
      <c r="A3674" s="9"/>
      <c r="H3674" s="9"/>
      <c r="J3674">
        <v>22</v>
      </c>
      <c r="K3674">
        <f ca="1">SIMULATION!$D$3*SIMULATION!$D$17/$H3652/(SIMULATION!$D$17-$I3652)*(((EXP(-$I3652*$J3674))/(1-EXP(-SIMULATION!$D$4*$I3652)))-(EXP(-SIMULATION!$D$17*$J3674)/(1-EXP(-SIMULATION!$D$4*SIMULATION!$D$17))))</f>
        <v>2.3482276480407953</v>
      </c>
      <c r="L3674">
        <v>1.3514819397375218E-3</v>
      </c>
      <c r="M3674">
        <f t="shared" ca="1" si="57"/>
        <v>2.3514012352975149</v>
      </c>
    </row>
    <row r="3675" spans="1:13" x14ac:dyDescent="0.25">
      <c r="A3675" s="9"/>
      <c r="H3675" s="9"/>
      <c r="J3675">
        <v>23</v>
      </c>
      <c r="K3675">
        <f ca="1">SIMULATION!$D$3*SIMULATION!$D$17/$H3652/(SIMULATION!$D$17-$I3652)*(((EXP(-$I3652*$J3675))/(1-EXP(-SIMULATION!$D$4*$I3652)))-(EXP(-SIMULATION!$D$17*$J3675)/(1-EXP(-SIMULATION!$D$4*SIMULATION!$D$17))))</f>
        <v>2.2819011991580767</v>
      </c>
      <c r="L3675">
        <v>9.0046009057839063E-2</v>
      </c>
      <c r="M3675">
        <f t="shared" ca="1" si="57"/>
        <v>2.4873772952065587</v>
      </c>
    </row>
    <row r="3676" spans="1:13" x14ac:dyDescent="0.25">
      <c r="A3676" s="9"/>
      <c r="H3676" s="9"/>
      <c r="J3676">
        <v>24</v>
      </c>
      <c r="K3676">
        <f ca="1">SIMULATION!$D$3*SIMULATION!$D$17/$H3652/(SIMULATION!$D$17-$I3652)*(((EXP(-$I3652*$J3676))/(1-EXP(-SIMULATION!$D$4*$I3652)))-(EXP(-SIMULATION!$D$17*$J3676)/(1-EXP(-SIMULATION!$D$4*SIMULATION!$D$17))))</f>
        <v>2.2174346986960178</v>
      </c>
      <c r="L3676">
        <v>-0.11074404798849793</v>
      </c>
      <c r="M3676">
        <f t="shared" ca="1" si="57"/>
        <v>1.9718670040122657</v>
      </c>
    </row>
    <row r="3677" spans="1:13" x14ac:dyDescent="0.25">
      <c r="A3677" s="9">
        <v>148</v>
      </c>
      <c r="B3677" s="2">
        <f ca="1">NORMINV(RAND(),SIMULATION!D7,SIMULATION!D8)</f>
        <v>63.25555095639848</v>
      </c>
      <c r="C3677" s="2">
        <v>2</v>
      </c>
      <c r="D3677" s="2">
        <f ca="1">SIMULATION!$D$11*(1+(SIMULATION!$D$12*LN(1+$C3677)))*(1+(SIMULATION!$D$13*(($B3677/63.5)-1)))</f>
        <v>10.219908071476384</v>
      </c>
      <c r="E3677" s="2">
        <v>0.28969634489798635</v>
      </c>
      <c r="F3677" s="2">
        <f ca="1">D3677*(1+E3677)</f>
        <v>13.180578084976521</v>
      </c>
      <c r="G3677" s="2">
        <v>-0.31160827980818057</v>
      </c>
      <c r="H3677" s="9">
        <f>SIMULATION!$D$15*EXP($G$3677)</f>
        <v>161.6526244418732</v>
      </c>
      <c r="I3677" s="2">
        <f ca="1">$F3677/$H3677</f>
        <v>8.1536431162093331E-2</v>
      </c>
      <c r="J3677">
        <v>0</v>
      </c>
      <c r="K3677">
        <f ca="1">SIMULATION!$D$3*SIMULATION!$D$17/$H3677/(SIMULATION!$D$17-$I3677)*(((EXP(-$I3677*$J3677))/(1-EXP(-SIMULATION!$D$4*$I3677)))-(EXP(-SIMULATION!$D$17*$J3677)/(1-EXP(-SIMULATION!$D$4*SIMULATION!$D$17))))</f>
        <v>0.68535697733492784</v>
      </c>
      <c r="L3677">
        <v>-0.10509336368096246</v>
      </c>
      <c r="M3677">
        <f t="shared" ca="1" si="57"/>
        <v>0.61333050726458316</v>
      </c>
    </row>
    <row r="3678" spans="1:13" x14ac:dyDescent="0.25">
      <c r="A3678" s="9"/>
      <c r="H3678" s="9"/>
      <c r="J3678">
        <v>1</v>
      </c>
      <c r="K3678">
        <f ca="1">SIMULATION!$D$3*SIMULATION!$D$17/$H3677/(SIMULATION!$D$17-$I3677)*(((EXP(-$I3677*$J3678))/(1-EXP(-SIMULATION!$D$4*$I3677)))-(EXP(-SIMULATION!$D$17*$J3678)/(1-EXP(-SIMULATION!$D$4*SIMULATION!$D$17))))</f>
        <v>1.8017361486705064</v>
      </c>
      <c r="L3678">
        <v>3.5547032268089966E-2</v>
      </c>
      <c r="M3678">
        <f t="shared" ca="1" si="57"/>
        <v>1.865782521685881</v>
      </c>
    </row>
    <row r="3679" spans="1:13" x14ac:dyDescent="0.25">
      <c r="A3679" s="9"/>
      <c r="H3679" s="9"/>
      <c r="J3679">
        <v>2</v>
      </c>
      <c r="K3679">
        <f ca="1">SIMULATION!$D$3*SIMULATION!$D$17/$H3677/(SIMULATION!$D$17-$I3677)*(((EXP(-$I3677*$J3679))/(1-EXP(-SIMULATION!$D$4*$I3677)))-(EXP(-SIMULATION!$D$17*$J3679)/(1-EXP(-SIMULATION!$D$4*SIMULATION!$D$17))))</f>
        <v>2.4104507403263842</v>
      </c>
      <c r="L3679">
        <v>-0.21144120103773403</v>
      </c>
      <c r="M3679">
        <f t="shared" ca="1" si="57"/>
        <v>1.9007821407494785</v>
      </c>
    </row>
    <row r="3680" spans="1:13" x14ac:dyDescent="0.25">
      <c r="A3680" s="9"/>
      <c r="H3680" s="9"/>
      <c r="J3680">
        <v>3</v>
      </c>
      <c r="K3680">
        <f ca="1">SIMULATION!$D$3*SIMULATION!$D$17/$H3677/(SIMULATION!$D$17-$I3677)*(((EXP(-$I3677*$J3680))/(1-EXP(-SIMULATION!$D$4*$I3677)))-(EXP(-SIMULATION!$D$17*$J3680)/(1-EXP(-SIMULATION!$D$4*SIMULATION!$D$17))))</f>
        <v>2.7021953305159156</v>
      </c>
      <c r="L3680">
        <v>6.2302389820439286E-2</v>
      </c>
      <c r="M3680">
        <f t="shared" ca="1" si="57"/>
        <v>2.8705485573686893</v>
      </c>
    </row>
    <row r="3681" spans="1:13" x14ac:dyDescent="0.25">
      <c r="A3681" s="9"/>
      <c r="H3681" s="9"/>
      <c r="J3681">
        <v>4</v>
      </c>
      <c r="K3681">
        <f ca="1">SIMULATION!$D$3*SIMULATION!$D$17/$H3677/(SIMULATION!$D$17-$I3677)*(((EXP(-$I3677*$J3681))/(1-EXP(-SIMULATION!$D$4*$I3677)))-(EXP(-SIMULATION!$D$17*$J3681)/(1-EXP(-SIMULATION!$D$4*SIMULATION!$D$17))))</f>
        <v>2.7985175256168158</v>
      </c>
      <c r="L3681">
        <v>0.22019364310174722</v>
      </c>
      <c r="M3681">
        <f t="shared" ca="1" si="57"/>
        <v>3.4147332948664699</v>
      </c>
    </row>
    <row r="3682" spans="1:13" x14ac:dyDescent="0.25">
      <c r="A3682" s="9"/>
      <c r="H3682" s="9"/>
      <c r="J3682">
        <v>5</v>
      </c>
      <c r="K3682">
        <f ca="1">SIMULATION!$D$3*SIMULATION!$D$17/$H3677/(SIMULATION!$D$17-$I3677)*(((EXP(-$I3677*$J3682))/(1-EXP(-SIMULATION!$D$4*$I3677)))-(EXP(-SIMULATION!$D$17*$J3682)/(1-EXP(-SIMULATION!$D$4*SIMULATION!$D$17))))</f>
        <v>2.7767050911162614</v>
      </c>
      <c r="L3682">
        <v>0.52989697475335484</v>
      </c>
      <c r="M3682">
        <f t="shared" ca="1" si="57"/>
        <v>4.2480727186810068</v>
      </c>
    </row>
    <row r="3683" spans="1:13" x14ac:dyDescent="0.25">
      <c r="A3683" s="9"/>
      <c r="H3683" s="9"/>
      <c r="J3683">
        <v>6</v>
      </c>
      <c r="K3683">
        <f ca="1">SIMULATION!$D$3*SIMULATION!$D$17/$H3677/(SIMULATION!$D$17-$I3677)*(((EXP(-$I3677*$J3683))/(1-EXP(-SIMULATION!$D$4*$I3677)))-(EXP(-SIMULATION!$D$17*$J3683)/(1-EXP(-SIMULATION!$D$4*SIMULATION!$D$17))))</f>
        <v>2.6857302189240815</v>
      </c>
      <c r="L3683">
        <v>-0.59808207851922857</v>
      </c>
      <c r="M3683">
        <f t="shared" ca="1" si="57"/>
        <v>1.0794431072480641</v>
      </c>
    </row>
    <row r="3684" spans="1:13" x14ac:dyDescent="0.25">
      <c r="A3684" s="9"/>
      <c r="H3684" s="9"/>
      <c r="J3684">
        <v>7</v>
      </c>
      <c r="K3684">
        <f ca="1">SIMULATION!$D$3*SIMULATION!$D$17/$H3677/(SIMULATION!$D$17-$I3677)*(((EXP(-$I3677*$J3684))/(1-EXP(-SIMULATION!$D$4*$I3677)))-(EXP(-SIMULATION!$D$17*$J3684)/(1-EXP(-SIMULATION!$D$4*SIMULATION!$D$17))))</f>
        <v>2.5564633045878353</v>
      </c>
      <c r="L3684">
        <v>-0.15634707681135704</v>
      </c>
      <c r="M3684">
        <f t="shared" ca="1" si="57"/>
        <v>2.1567677399400251</v>
      </c>
    </row>
    <row r="3685" spans="1:13" x14ac:dyDescent="0.25">
      <c r="A3685" s="9"/>
      <c r="H3685" s="9"/>
      <c r="J3685">
        <v>8</v>
      </c>
      <c r="K3685">
        <f ca="1">SIMULATION!$D$3*SIMULATION!$D$17/$H3677/(SIMULATION!$D$17-$I3677)*(((EXP(-$I3677*$J3685))/(1-EXP(-SIMULATION!$D$4*$I3677)))-(EXP(-SIMULATION!$D$17*$J3685)/(1-EXP(-SIMULATION!$D$4*SIMULATION!$D$17))))</f>
        <v>2.408214776766298</v>
      </c>
      <c r="L3685">
        <v>0.1616482644178367</v>
      </c>
      <c r="M3685">
        <f t="shared" ca="1" si="57"/>
        <v>2.7974985157759584</v>
      </c>
    </row>
    <row r="3686" spans="1:13" x14ac:dyDescent="0.25">
      <c r="A3686" s="9"/>
      <c r="H3686" s="9"/>
      <c r="J3686">
        <v>9</v>
      </c>
      <c r="K3686">
        <f ca="1">SIMULATION!$D$3*SIMULATION!$D$17/$H3677/(SIMULATION!$D$17-$I3677)*(((EXP(-$I3677*$J3686))/(1-EXP(-SIMULATION!$D$4*$I3677)))-(EXP(-SIMULATION!$D$17*$J3686)/(1-EXP(-SIMULATION!$D$4*SIMULATION!$D$17))))</f>
        <v>2.2529241202143044</v>
      </c>
      <c r="L3686">
        <v>-9.8531825277824919E-2</v>
      </c>
      <c r="M3686">
        <f t="shared" ca="1" si="57"/>
        <v>2.0309393944371514</v>
      </c>
    </row>
    <row r="3687" spans="1:13" x14ac:dyDescent="0.25">
      <c r="A3687" s="9"/>
      <c r="H3687" s="9"/>
      <c r="J3687">
        <v>10</v>
      </c>
      <c r="K3687">
        <f ca="1">SIMULATION!$D$3*SIMULATION!$D$17/$H3677/(SIMULATION!$D$17-$I3677)*(((EXP(-$I3677*$J3687))/(1-EXP(-SIMULATION!$D$4*$I3677)))-(EXP(-SIMULATION!$D$17*$J3687)/(1-EXP(-SIMULATION!$D$4*SIMULATION!$D$17))))</f>
        <v>2.0978414091294328</v>
      </c>
      <c r="L3687">
        <v>2.7013535310356728E-2</v>
      </c>
      <c r="M3687">
        <f t="shared" ca="1" si="57"/>
        <v>2.1545115221104791</v>
      </c>
    </row>
    <row r="3688" spans="1:13" x14ac:dyDescent="0.25">
      <c r="A3688" s="9"/>
      <c r="H3688" s="9"/>
      <c r="J3688">
        <v>11</v>
      </c>
      <c r="K3688">
        <f ca="1">SIMULATION!$D$3*SIMULATION!$D$17/$H3677/(SIMULATION!$D$17-$I3677)*(((EXP(-$I3677*$J3688))/(1-EXP(-SIMULATION!$D$4*$I3677)))-(EXP(-SIMULATION!$D$17*$J3688)/(1-EXP(-SIMULATION!$D$4*SIMULATION!$D$17))))</f>
        <v>1.9472430311669477</v>
      </c>
      <c r="L3688">
        <v>0.35747856944786843</v>
      </c>
      <c r="M3688">
        <f t="shared" ca="1" si="57"/>
        <v>2.6433406843158394</v>
      </c>
    </row>
    <row r="3689" spans="1:13" x14ac:dyDescent="0.25">
      <c r="A3689" s="9"/>
      <c r="H3689" s="9"/>
      <c r="J3689">
        <v>12</v>
      </c>
      <c r="K3689">
        <f ca="1">SIMULATION!$D$3*SIMULATION!$D$17/$H3677/(SIMULATION!$D$17-$I3677)*(((EXP(-$I3677*$J3689))/(1-EXP(-SIMULATION!$D$4*$I3677)))-(EXP(-SIMULATION!$D$17*$J3689)/(1-EXP(-SIMULATION!$D$4*SIMULATION!$D$17))))</f>
        <v>1.803528706268289</v>
      </c>
      <c r="L3689">
        <v>3.4378033600720712E-2</v>
      </c>
      <c r="M3689">
        <f t="shared" ca="1" si="57"/>
        <v>1.8655304767322445</v>
      </c>
    </row>
    <row r="3690" spans="1:13" x14ac:dyDescent="0.25">
      <c r="A3690" s="9"/>
      <c r="H3690" s="9"/>
      <c r="J3690">
        <v>13</v>
      </c>
      <c r="K3690">
        <f ca="1">SIMULATION!$D$3*SIMULATION!$D$17/$H3677/(SIMULATION!$D$17-$I3677)*(((EXP(-$I3677*$J3690))/(1-EXP(-SIMULATION!$D$4*$I3677)))-(EXP(-SIMULATION!$D$17*$J3690)/(1-EXP(-SIMULATION!$D$4*SIMULATION!$D$17))))</f>
        <v>1.6679222167103089</v>
      </c>
      <c r="L3690">
        <v>-0.38259838413775726</v>
      </c>
      <c r="M3690">
        <f t="shared" ca="1" si="57"/>
        <v>1.0297778717294785</v>
      </c>
    </row>
    <row r="3691" spans="1:13" x14ac:dyDescent="0.25">
      <c r="A3691" s="9"/>
      <c r="H3691" s="9"/>
      <c r="J3691">
        <v>14</v>
      </c>
      <c r="K3691">
        <f ca="1">SIMULATION!$D$3*SIMULATION!$D$17/$H3677/(SIMULATION!$D$17-$I3677)*(((EXP(-$I3677*$J3691))/(1-EXP(-SIMULATION!$D$4*$I3677)))-(EXP(-SIMULATION!$D$17*$J3691)/(1-EXP(-SIMULATION!$D$4*SIMULATION!$D$17))))</f>
        <v>1.5409183631335794</v>
      </c>
      <c r="L3691">
        <v>-0.87814673437614954</v>
      </c>
      <c r="M3691">
        <f t="shared" ca="1" si="57"/>
        <v>0.18776593460758492</v>
      </c>
    </row>
    <row r="3692" spans="1:13" x14ac:dyDescent="0.25">
      <c r="A3692" s="9"/>
      <c r="H3692" s="9"/>
      <c r="J3692">
        <v>15</v>
      </c>
      <c r="K3692">
        <f ca="1">SIMULATION!$D$3*SIMULATION!$D$17/$H3677/(SIMULATION!$D$17-$I3677)*(((EXP(-$I3677*$J3692))/(1-EXP(-SIMULATION!$D$4*$I3677)))-(EXP(-SIMULATION!$D$17*$J3692)/(1-EXP(-SIMULATION!$D$4*SIMULATION!$D$17))))</f>
        <v>1.4225674595721758</v>
      </c>
      <c r="L3692">
        <v>0.32822216269278615</v>
      </c>
      <c r="M3692">
        <f t="shared" ca="1" si="57"/>
        <v>1.8894856277293379</v>
      </c>
    </row>
    <row r="3693" spans="1:13" x14ac:dyDescent="0.25">
      <c r="A3693" s="9"/>
      <c r="H3693" s="9"/>
      <c r="J3693">
        <v>16</v>
      </c>
      <c r="K3693">
        <f ca="1">SIMULATION!$D$3*SIMULATION!$D$17/$H3677/(SIMULATION!$D$17-$I3677)*(((EXP(-$I3677*$J3693))/(1-EXP(-SIMULATION!$D$4*$I3677)))-(EXP(-SIMULATION!$D$17*$J3693)/(1-EXP(-SIMULATION!$D$4*SIMULATION!$D$17))))</f>
        <v>1.3126558702799322</v>
      </c>
      <c r="L3693">
        <v>0.19624181813699926</v>
      </c>
      <c r="M3693">
        <f t="shared" ca="1" si="57"/>
        <v>1.570253844851871</v>
      </c>
    </row>
    <row r="3694" spans="1:13" x14ac:dyDescent="0.25">
      <c r="A3694" s="9"/>
      <c r="H3694" s="9"/>
      <c r="J3694">
        <v>17</v>
      </c>
      <c r="K3694">
        <f ca="1">SIMULATION!$D$3*SIMULATION!$D$17/$H3677/(SIMULATION!$D$17-$I3677)*(((EXP(-$I3677*$J3694))/(1-EXP(-SIMULATION!$D$4*$I3677)))-(EXP(-SIMULATION!$D$17*$J3694)/(1-EXP(-SIMULATION!$D$4*SIMULATION!$D$17))))</f>
        <v>1.2108200665607125</v>
      </c>
      <c r="L3694">
        <v>-0.19883896656728267</v>
      </c>
      <c r="M3694">
        <f t="shared" ca="1" si="57"/>
        <v>0.97006185582685189</v>
      </c>
    </row>
    <row r="3695" spans="1:13" x14ac:dyDescent="0.25">
      <c r="A3695" s="9"/>
      <c r="H3695" s="9"/>
      <c r="J3695">
        <v>18</v>
      </c>
      <c r="K3695">
        <f ca="1">SIMULATION!$D$3*SIMULATION!$D$17/$H3677/(SIMULATION!$D$17-$I3677)*(((EXP(-$I3677*$J3695))/(1-EXP(-SIMULATION!$D$4*$I3677)))-(EXP(-SIMULATION!$D$17*$J3695)/(1-EXP(-SIMULATION!$D$4*SIMULATION!$D$17))))</f>
        <v>1.1166182096684141</v>
      </c>
      <c r="L3695">
        <v>-5.2480225584772368E-2</v>
      </c>
      <c r="M3695">
        <f t="shared" ca="1" si="57"/>
        <v>1.0580178341329511</v>
      </c>
    </row>
    <row r="3696" spans="1:13" x14ac:dyDescent="0.25">
      <c r="A3696" s="9"/>
      <c r="H3696" s="9"/>
      <c r="J3696">
        <v>19</v>
      </c>
      <c r="K3696">
        <f ca="1">SIMULATION!$D$3*SIMULATION!$D$17/$H3677/(SIMULATION!$D$17-$I3677)*(((EXP(-$I3677*$J3696))/(1-EXP(-SIMULATION!$D$4*$I3677)))-(EXP(-SIMULATION!$D$17*$J3696)/(1-EXP(-SIMULATION!$D$4*SIMULATION!$D$17))))</f>
        <v>1.0295746334188045</v>
      </c>
      <c r="L3696">
        <v>-0.21681893895592161</v>
      </c>
      <c r="M3696">
        <f t="shared" ca="1" si="57"/>
        <v>0.80634335382500733</v>
      </c>
    </row>
    <row r="3697" spans="1:13" x14ac:dyDescent="0.25">
      <c r="A3697" s="9"/>
      <c r="H3697" s="9"/>
      <c r="J3697">
        <v>20</v>
      </c>
      <c r="K3697">
        <f ca="1">SIMULATION!$D$3*SIMULATION!$D$17/$H3677/(SIMULATION!$D$17-$I3677)*(((EXP(-$I3677*$J3697))/(1-EXP(-SIMULATION!$D$4*$I3677)))-(EXP(-SIMULATION!$D$17*$J3697)/(1-EXP(-SIMULATION!$D$4*SIMULATION!$D$17))))</f>
        <v>0.94920706907382157</v>
      </c>
      <c r="L3697">
        <v>-0.22889273730749546</v>
      </c>
      <c r="M3697">
        <f t="shared" ca="1" si="57"/>
        <v>0.73194046476188956</v>
      </c>
    </row>
    <row r="3698" spans="1:13" x14ac:dyDescent="0.25">
      <c r="A3698" s="9"/>
      <c r="H3698" s="9"/>
      <c r="J3698">
        <v>21</v>
      </c>
      <c r="K3698">
        <f ca="1">SIMULATION!$D$3*SIMULATION!$D$17/$H3677/(SIMULATION!$D$17-$I3677)*(((EXP(-$I3677*$J3698))/(1-EXP(-SIMULATION!$D$4*$I3677)))-(EXP(-SIMULATION!$D$17*$J3698)/(1-EXP(-SIMULATION!$D$4*SIMULATION!$D$17))))</f>
        <v>0.87504291133136802</v>
      </c>
      <c r="L3698">
        <v>0.28012458318010908</v>
      </c>
      <c r="M3698">
        <f t="shared" ca="1" si="57"/>
        <v>1.1201639421327767</v>
      </c>
    </row>
    <row r="3699" spans="1:13" x14ac:dyDescent="0.25">
      <c r="A3699" s="9"/>
      <c r="H3699" s="9"/>
      <c r="J3699">
        <v>22</v>
      </c>
      <c r="K3699">
        <f ca="1">SIMULATION!$D$3*SIMULATION!$D$17/$H3677/(SIMULATION!$D$17-$I3677)*(((EXP(-$I3677*$J3699))/(1-EXP(-SIMULATION!$D$4*$I3677)))-(EXP(-SIMULATION!$D$17*$J3699)/(1-EXP(-SIMULATION!$D$4*SIMULATION!$D$17))))</f>
        <v>0.80662855401402422</v>
      </c>
      <c r="L3699">
        <v>-0.4736893670402183</v>
      </c>
      <c r="M3699">
        <f t="shared" ca="1" si="57"/>
        <v>0.42453718482655461</v>
      </c>
    </row>
    <row r="3700" spans="1:13" x14ac:dyDescent="0.25">
      <c r="A3700" s="9"/>
      <c r="H3700" s="9"/>
      <c r="J3700">
        <v>23</v>
      </c>
      <c r="K3700">
        <f ca="1">SIMULATION!$D$3*SIMULATION!$D$17/$H3677/(SIMULATION!$D$17-$I3677)*(((EXP(-$I3677*$J3700))/(1-EXP(-SIMULATION!$D$4*$I3677)))-(EXP(-SIMULATION!$D$17*$J3700)/(1-EXP(-SIMULATION!$D$4*SIMULATION!$D$17))))</f>
        <v>0.74353436984020005</v>
      </c>
      <c r="L3700">
        <v>-0.17284150276774535</v>
      </c>
      <c r="M3700">
        <f t="shared" ca="1" si="57"/>
        <v>0.61502077199755134</v>
      </c>
    </row>
    <row r="3701" spans="1:13" x14ac:dyDescent="0.25">
      <c r="A3701" s="9"/>
      <c r="H3701" s="9"/>
      <c r="J3701">
        <v>24</v>
      </c>
      <c r="K3701">
        <f ca="1">SIMULATION!$D$3*SIMULATION!$D$17/$H3677/(SIMULATION!$D$17-$I3677)*(((EXP(-$I3677*$J3701))/(1-EXP(-SIMULATION!$D$4*$I3677)))-(EXP(-SIMULATION!$D$17*$J3701)/(1-EXP(-SIMULATION!$D$4*SIMULATION!$D$17))))</f>
        <v>0.68535697733492795</v>
      </c>
      <c r="L3701">
        <v>6.3249638124154781E-2</v>
      </c>
      <c r="M3701">
        <f t="shared" ca="1" si="57"/>
        <v>0.72870555813722671</v>
      </c>
    </row>
    <row r="3702" spans="1:13" x14ac:dyDescent="0.25">
      <c r="A3702" s="9">
        <v>149</v>
      </c>
      <c r="B3702" s="2">
        <f ca="1">NORMINV(RAND(),SIMULATION!D7,SIMULATION!D8)</f>
        <v>54.557293657502704</v>
      </c>
      <c r="C3702" s="2">
        <v>2</v>
      </c>
      <c r="D3702" s="2">
        <f ca="1">SIMULATION!$D$11*(1+(SIMULATION!$D$12*LN(1+$C3702)))*(1+(SIMULATION!$D$13*(($B3702/63.5)-1)))</f>
        <v>9.5739603738263241</v>
      </c>
      <c r="E3702" s="2">
        <v>-1.5151233484806607E-3</v>
      </c>
      <c r="F3702" s="2">
        <f ca="1">D3702*(1+E3702)</f>
        <v>9.5594546429265108</v>
      </c>
      <c r="G3702" s="2">
        <v>0.13289026766250089</v>
      </c>
      <c r="H3702" s="9">
        <f>SIMULATION!$D$15*EXP($G$3702)</f>
        <v>252.13087220353941</v>
      </c>
      <c r="I3702" s="2">
        <f ca="1">$F3702/$H3702</f>
        <v>3.7914653447156541E-2</v>
      </c>
      <c r="J3702">
        <v>0</v>
      </c>
      <c r="K3702">
        <f ca="1">SIMULATION!$D$3*SIMULATION!$D$17/$H3702/(SIMULATION!$D$17-$I3702)*(((EXP(-$I3702*$J3702))/(1-EXP(-SIMULATION!$D$4*$I3702)))-(EXP(-SIMULATION!$D$17*$J3702)/(1-EXP(-SIMULATION!$D$4*SIMULATION!$D$17))))</f>
        <v>1.6065831929428154</v>
      </c>
      <c r="L3702">
        <v>-0.1264782618579528</v>
      </c>
      <c r="M3702">
        <f t="shared" ca="1" si="57"/>
        <v>1.403385343169208</v>
      </c>
    </row>
    <row r="3703" spans="1:13" x14ac:dyDescent="0.25">
      <c r="A3703" s="9"/>
      <c r="H3703" s="9"/>
      <c r="J3703">
        <v>1</v>
      </c>
      <c r="K3703">
        <f ca="1">SIMULATION!$D$3*SIMULATION!$D$17/$H3702/(SIMULATION!$D$17-$I3702)*(((EXP(-$I3702*$J3703))/(1-EXP(-SIMULATION!$D$4*$I3702)))-(EXP(-SIMULATION!$D$17*$J3703)/(1-EXP(-SIMULATION!$D$4*SIMULATION!$D$17))))</f>
        <v>2.3145920825930095</v>
      </c>
      <c r="L3703">
        <v>0.4212035088230443</v>
      </c>
      <c r="M3703">
        <f t="shared" ca="1" si="57"/>
        <v>3.289506389275223</v>
      </c>
    </row>
    <row r="3704" spans="1:13" x14ac:dyDescent="0.25">
      <c r="A3704" s="9"/>
      <c r="H3704" s="9"/>
      <c r="J3704">
        <v>2</v>
      </c>
      <c r="K3704">
        <f ca="1">SIMULATION!$D$3*SIMULATION!$D$17/$H3702/(SIMULATION!$D$17-$I3702)*(((EXP(-$I3702*$J3704))/(1-EXP(-SIMULATION!$D$4*$I3702)))-(EXP(-SIMULATION!$D$17*$J3704)/(1-EXP(-SIMULATION!$D$4*SIMULATION!$D$17))))</f>
        <v>2.7204910510035671</v>
      </c>
      <c r="L3704">
        <v>0.28682279307223357</v>
      </c>
      <c r="M3704">
        <f t="shared" ca="1" si="57"/>
        <v>3.5007898927804266</v>
      </c>
    </row>
    <row r="3705" spans="1:13" x14ac:dyDescent="0.25">
      <c r="A3705" s="9"/>
      <c r="H3705" s="9"/>
      <c r="J3705">
        <v>3</v>
      </c>
      <c r="K3705">
        <f ca="1">SIMULATION!$D$3*SIMULATION!$D$17/$H3702/(SIMULATION!$D$17-$I3702)*(((EXP(-$I3702*$J3705))/(1-EXP(-SIMULATION!$D$4*$I3702)))-(EXP(-SIMULATION!$D$17*$J3705)/(1-EXP(-SIMULATION!$D$4*SIMULATION!$D$17))))</f>
        <v>2.9345694254565071</v>
      </c>
      <c r="L3705">
        <v>-0.16065586764258788</v>
      </c>
      <c r="M3705">
        <f t="shared" ca="1" si="57"/>
        <v>2.4631136282523816</v>
      </c>
    </row>
    <row r="3706" spans="1:13" x14ac:dyDescent="0.25">
      <c r="A3706" s="9"/>
      <c r="H3706" s="9"/>
      <c r="J3706">
        <v>4</v>
      </c>
      <c r="K3706">
        <f ca="1">SIMULATION!$D$3*SIMULATION!$D$17/$H3702/(SIMULATION!$D$17-$I3702)*(((EXP(-$I3702*$J3706))/(1-EXP(-SIMULATION!$D$4*$I3702)))-(EXP(-SIMULATION!$D$17*$J3706)/(1-EXP(-SIMULATION!$D$4*SIMULATION!$D$17))))</f>
        <v>3.0274371050339286</v>
      </c>
      <c r="L3706">
        <v>-0.26728171371838921</v>
      </c>
      <c r="M3706">
        <f t="shared" ca="1" si="57"/>
        <v>2.2182585274258213</v>
      </c>
    </row>
    <row r="3707" spans="1:13" x14ac:dyDescent="0.25">
      <c r="A3707" s="9"/>
      <c r="H3707" s="9"/>
      <c r="J3707">
        <v>5</v>
      </c>
      <c r="K3707">
        <f ca="1">SIMULATION!$D$3*SIMULATION!$D$17/$H3702/(SIMULATION!$D$17-$I3702)*(((EXP(-$I3702*$J3707))/(1-EXP(-SIMULATION!$D$4*$I3702)))-(EXP(-SIMULATION!$D$17*$J3707)/(1-EXP(-SIMULATION!$D$4*SIMULATION!$D$17))))</f>
        <v>3.0442789101593091</v>
      </c>
      <c r="L3707">
        <v>0.40037003083101547</v>
      </c>
      <c r="M3707">
        <f t="shared" ca="1" si="57"/>
        <v>4.2631169512780014</v>
      </c>
    </row>
    <row r="3708" spans="1:13" x14ac:dyDescent="0.25">
      <c r="A3708" s="9"/>
      <c r="H3708" s="9"/>
      <c r="J3708">
        <v>6</v>
      </c>
      <c r="K3708">
        <f ca="1">SIMULATION!$D$3*SIMULATION!$D$17/$H3702/(SIMULATION!$D$17-$I3702)*(((EXP(-$I3702*$J3708))/(1-EXP(-SIMULATION!$D$4*$I3702)))-(EXP(-SIMULATION!$D$17*$J3708)/(1-EXP(-SIMULATION!$D$4*SIMULATION!$D$17))))</f>
        <v>3.0139890242170742</v>
      </c>
      <c r="L3708">
        <v>5.1715203873397085E-2</v>
      </c>
      <c r="M3708">
        <f t="shared" ca="1" si="57"/>
        <v>3.169858081076641</v>
      </c>
    </row>
    <row r="3709" spans="1:13" x14ac:dyDescent="0.25">
      <c r="A3709" s="9"/>
      <c r="H3709" s="9"/>
      <c r="J3709">
        <v>7</v>
      </c>
      <c r="K3709">
        <f ca="1">SIMULATION!$D$3*SIMULATION!$D$17/$H3702/(SIMULATION!$D$17-$I3702)*(((EXP(-$I3702*$J3709))/(1-EXP(-SIMULATION!$D$4*$I3702)))-(EXP(-SIMULATION!$D$17*$J3709)/(1-EXP(-SIMULATION!$D$4*SIMULATION!$D$17))))</f>
        <v>2.9550244772930427</v>
      </c>
      <c r="L3709">
        <v>-0.16147773366061849</v>
      </c>
      <c r="M3709">
        <f t="shared" ca="1" si="57"/>
        <v>2.4778538217881083</v>
      </c>
    </row>
    <row r="3710" spans="1:13" x14ac:dyDescent="0.25">
      <c r="A3710" s="9"/>
      <c r="H3710" s="9"/>
      <c r="J3710">
        <v>8</v>
      </c>
      <c r="K3710">
        <f ca="1">SIMULATION!$D$3*SIMULATION!$D$17/$H3702/(SIMULATION!$D$17-$I3702)*(((EXP(-$I3702*$J3710))/(1-EXP(-SIMULATION!$D$4*$I3702)))-(EXP(-SIMULATION!$D$17*$J3710)/(1-EXP(-SIMULATION!$D$4*SIMULATION!$D$17))))</f>
        <v>2.879156115738668</v>
      </c>
      <c r="L3710">
        <v>0.37195953281693461</v>
      </c>
      <c r="M3710">
        <f t="shared" ca="1" si="57"/>
        <v>3.9500856794558428</v>
      </c>
    </row>
    <row r="3711" spans="1:13" x14ac:dyDescent="0.25">
      <c r="A3711" s="9"/>
      <c r="H3711" s="9"/>
      <c r="J3711">
        <v>9</v>
      </c>
      <c r="K3711">
        <f ca="1">SIMULATION!$D$3*SIMULATION!$D$17/$H3702/(SIMULATION!$D$17-$I3702)*(((EXP(-$I3702*$J3711))/(1-EXP(-SIMULATION!$D$4*$I3702)))-(EXP(-SIMULATION!$D$17*$J3711)/(1-EXP(-SIMULATION!$D$4*SIMULATION!$D$17))))</f>
        <v>2.7938722327697443</v>
      </c>
      <c r="L3711">
        <v>0.1551235177358872</v>
      </c>
      <c r="M3711">
        <f t="shared" ca="1" si="57"/>
        <v>3.2272675216216045</v>
      </c>
    </row>
    <row r="3712" spans="1:13" x14ac:dyDescent="0.25">
      <c r="A3712" s="9"/>
      <c r="H3712" s="9"/>
      <c r="J3712">
        <v>10</v>
      </c>
      <c r="K3712">
        <f ca="1">SIMULATION!$D$3*SIMULATION!$D$17/$H3702/(SIMULATION!$D$17-$I3702)*(((EXP(-$I3702*$J3712))/(1-EXP(-SIMULATION!$D$4*$I3702)))-(EXP(-SIMULATION!$D$17*$J3712)/(1-EXP(-SIMULATION!$D$4*SIMULATION!$D$17))))</f>
        <v>2.7039187945897232</v>
      </c>
      <c r="L3712">
        <v>-7.183048276463487E-2</v>
      </c>
      <c r="M3712">
        <f t="shared" ca="1" si="57"/>
        <v>2.5096950022179736</v>
      </c>
    </row>
    <row r="3713" spans="1:13" x14ac:dyDescent="0.25">
      <c r="A3713" s="9"/>
      <c r="H3713" s="9"/>
      <c r="J3713">
        <v>11</v>
      </c>
      <c r="K3713">
        <f ca="1">SIMULATION!$D$3*SIMULATION!$D$17/$H3702/(SIMULATION!$D$17-$I3702)*(((EXP(-$I3702*$J3713))/(1-EXP(-SIMULATION!$D$4*$I3702)))-(EXP(-SIMULATION!$D$17*$J3713)/(1-EXP(-SIMULATION!$D$4*SIMULATION!$D$17))))</f>
        <v>2.6122863788937325</v>
      </c>
      <c r="L3713">
        <v>1.0412803293729869E-2</v>
      </c>
      <c r="M3713">
        <f t="shared" ca="1" si="57"/>
        <v>2.6394876031040426</v>
      </c>
    </row>
    <row r="3714" spans="1:13" x14ac:dyDescent="0.25">
      <c r="A3714" s="9"/>
      <c r="H3714" s="9"/>
      <c r="J3714">
        <v>12</v>
      </c>
      <c r="K3714">
        <f ca="1">SIMULATION!$D$3*SIMULATION!$D$17/$H3702/(SIMULATION!$D$17-$I3702)*(((EXP(-$I3702*$J3714))/(1-EXP(-SIMULATION!$D$4*$I3702)))-(EXP(-SIMULATION!$D$17*$J3714)/(1-EXP(-SIMULATION!$D$4*SIMULATION!$D$17))))</f>
        <v>2.5208425560541419</v>
      </c>
      <c r="L3714">
        <v>-0.1136414166325814</v>
      </c>
      <c r="M3714">
        <f t="shared" ca="1" si="57"/>
        <v>2.2343704368764516</v>
      </c>
    </row>
    <row r="3715" spans="1:13" x14ac:dyDescent="0.25">
      <c r="A3715" s="9"/>
      <c r="H3715" s="9"/>
      <c r="J3715">
        <v>13</v>
      </c>
      <c r="K3715">
        <f ca="1">SIMULATION!$D$3*SIMULATION!$D$17/$H3702/(SIMULATION!$D$17-$I3702)*(((EXP(-$I3702*$J3715))/(1-EXP(-SIMULATION!$D$4*$I3702)))-(EXP(-SIMULATION!$D$17*$J3715)/(1-EXP(-SIMULATION!$D$4*SIMULATION!$D$17))))</f>
        <v>2.430737064083957</v>
      </c>
      <c r="L3715">
        <v>-0.17159922457644847</v>
      </c>
      <c r="M3715">
        <f t="shared" ref="M3715:M3778" ca="1" si="58">$K3715*(1+$L3715)</f>
        <v>2.013624468737917</v>
      </c>
    </row>
    <row r="3716" spans="1:13" x14ac:dyDescent="0.25">
      <c r="A3716" s="9"/>
      <c r="H3716" s="9"/>
      <c r="J3716">
        <v>14</v>
      </c>
      <c r="K3716">
        <f ca="1">SIMULATION!$D$3*SIMULATION!$D$17/$H3702/(SIMULATION!$D$17-$I3702)*(((EXP(-$I3702*$J3716))/(1-EXP(-SIMULATION!$D$4*$I3702)))-(EXP(-SIMULATION!$D$17*$J3716)/(1-EXP(-SIMULATION!$D$4*SIMULATION!$D$17))))</f>
        <v>2.3426613869510802</v>
      </c>
      <c r="L3716">
        <v>-2.1119741053967897E-2</v>
      </c>
      <c r="M3716">
        <f t="shared" ca="1" si="58"/>
        <v>2.293184985081544</v>
      </c>
    </row>
    <row r="3717" spans="1:13" x14ac:dyDescent="0.25">
      <c r="A3717" s="9"/>
      <c r="H3717" s="9"/>
      <c r="J3717">
        <v>15</v>
      </c>
      <c r="K3717">
        <f ca="1">SIMULATION!$D$3*SIMULATION!$D$17/$H3702/(SIMULATION!$D$17-$I3702)*(((EXP(-$I3702*$J3717))/(1-EXP(-SIMULATION!$D$4*$I3702)))-(EXP(-SIMULATION!$D$17*$J3717)/(1-EXP(-SIMULATION!$D$4*SIMULATION!$D$17))))</f>
        <v>2.2570150335417845</v>
      </c>
      <c r="L3717">
        <v>-0.10600743444515329</v>
      </c>
      <c r="M3717">
        <f t="shared" ca="1" si="58"/>
        <v>2.0177546603318786</v>
      </c>
    </row>
    <row r="3718" spans="1:13" x14ac:dyDescent="0.25">
      <c r="A3718" s="9"/>
      <c r="H3718" s="9"/>
      <c r="J3718">
        <v>16</v>
      </c>
      <c r="K3718">
        <f ca="1">SIMULATION!$D$3*SIMULATION!$D$17/$H3702/(SIMULATION!$D$17-$I3702)*(((EXP(-$I3702*$J3718))/(1-EXP(-SIMULATION!$D$4*$I3702)))-(EXP(-SIMULATION!$D$17*$J3718)/(1-EXP(-SIMULATION!$D$4*SIMULATION!$D$17))))</f>
        <v>2.1740120305581137</v>
      </c>
      <c r="L3718">
        <v>0.4037009160092993</v>
      </c>
      <c r="M3718">
        <f t="shared" ca="1" si="58"/>
        <v>3.0516626787096608</v>
      </c>
    </row>
    <row r="3719" spans="1:13" x14ac:dyDescent="0.25">
      <c r="A3719" s="9"/>
      <c r="H3719" s="9"/>
      <c r="J3719">
        <v>17</v>
      </c>
      <c r="K3719">
        <f ca="1">SIMULATION!$D$3*SIMULATION!$D$17/$H3702/(SIMULATION!$D$17-$I3702)*(((EXP(-$I3702*$J3719))/(1-EXP(-SIMULATION!$D$4*$I3702)))-(EXP(-SIMULATION!$D$17*$J3719)/(1-EXP(-SIMULATION!$D$4*SIMULATION!$D$17))))</f>
        <v>2.0937491053854846</v>
      </c>
      <c r="L3719">
        <v>-2.132021331938122E-2</v>
      </c>
      <c r="M3719">
        <f t="shared" ca="1" si="58"/>
        <v>2.0491099278214024</v>
      </c>
    </row>
    <row r="3720" spans="1:13" x14ac:dyDescent="0.25">
      <c r="A3720" s="9"/>
      <c r="H3720" s="9"/>
      <c r="J3720">
        <v>18</v>
      </c>
      <c r="K3720">
        <f ca="1">SIMULATION!$D$3*SIMULATION!$D$17/$H3702/(SIMULATION!$D$17-$I3702)*(((EXP(-$I3702*$J3720))/(1-EXP(-SIMULATION!$D$4*$I3702)))-(EXP(-SIMULATION!$D$17*$J3720)/(1-EXP(-SIMULATION!$D$4*SIMULATION!$D$17))))</f>
        <v>2.0162493212090937</v>
      </c>
      <c r="L3720">
        <v>-0.22404362775117584</v>
      </c>
      <c r="M3720">
        <f t="shared" ca="1" si="58"/>
        <v>1.5645215088345625</v>
      </c>
    </row>
    <row r="3721" spans="1:13" x14ac:dyDescent="0.25">
      <c r="A3721" s="9"/>
      <c r="H3721" s="9"/>
      <c r="J3721">
        <v>19</v>
      </c>
      <c r="K3721">
        <f ca="1">SIMULATION!$D$3*SIMULATION!$D$17/$H3702/(SIMULATION!$D$17-$I3702)*(((EXP(-$I3702*$J3721))/(1-EXP(-SIMULATION!$D$4*$I3702)))-(EXP(-SIMULATION!$D$17*$J3721)/(1-EXP(-SIMULATION!$D$4*SIMULATION!$D$17))))</f>
        <v>1.9414899834978092</v>
      </c>
      <c r="L3721">
        <v>-0.10880459562425068</v>
      </c>
      <c r="M3721">
        <f t="shared" ca="1" si="58"/>
        <v>1.7302469509347969</v>
      </c>
    </row>
    <row r="3722" spans="1:13" x14ac:dyDescent="0.25">
      <c r="A3722" s="9"/>
      <c r="H3722" s="9"/>
      <c r="J3722">
        <v>20</v>
      </c>
      <c r="K3722">
        <f ca="1">SIMULATION!$D$3*SIMULATION!$D$17/$H3702/(SIMULATION!$D$17-$I3702)*(((EXP(-$I3702*$J3722))/(1-EXP(-SIMULATION!$D$4*$I3702)))-(EXP(-SIMULATION!$D$17*$J3722)/(1-EXP(-SIMULATION!$D$4*SIMULATION!$D$17))))</f>
        <v>1.8694204692804146</v>
      </c>
      <c r="L3722">
        <v>3.6947503767958155E-2</v>
      </c>
      <c r="M3722">
        <f t="shared" ca="1" si="58"/>
        <v>1.9384908891130508</v>
      </c>
    </row>
    <row r="3723" spans="1:13" x14ac:dyDescent="0.25">
      <c r="A3723" s="9"/>
      <c r="H3723" s="9"/>
      <c r="J3723">
        <v>21</v>
      </c>
      <c r="K3723">
        <f ca="1">SIMULATION!$D$3*SIMULATION!$D$17/$H3702/(SIMULATION!$D$17-$I3702)*(((EXP(-$I3702*$J3723))/(1-EXP(-SIMULATION!$D$4*$I3702)))-(EXP(-SIMULATION!$D$17*$J3723)/(1-EXP(-SIMULATION!$D$4*SIMULATION!$D$17))))</f>
        <v>1.7999736007070266</v>
      </c>
      <c r="L3723">
        <v>-0.72555891065194678</v>
      </c>
      <c r="M3723">
        <f t="shared" ca="1" si="58"/>
        <v>0.49398671577577419</v>
      </c>
    </row>
    <row r="3724" spans="1:13" x14ac:dyDescent="0.25">
      <c r="A3724" s="9"/>
      <c r="H3724" s="9"/>
      <c r="J3724">
        <v>22</v>
      </c>
      <c r="K3724">
        <f ca="1">SIMULATION!$D$3*SIMULATION!$D$17/$H3702/(SIMULATION!$D$17-$I3702)*(((EXP(-$I3702*$J3724))/(1-EXP(-SIMULATION!$D$4*$I3702)))-(EXP(-SIMULATION!$D$17*$J3724)/(1-EXP(-SIMULATION!$D$4*SIMULATION!$D$17))))</f>
        <v>1.7330728835615987</v>
      </c>
      <c r="L3724">
        <v>8.7525170231863916E-2</v>
      </c>
      <c r="M3724">
        <f t="shared" ca="1" si="58"/>
        <v>1.8847603827195551</v>
      </c>
    </row>
    <row r="3725" spans="1:13" x14ac:dyDescent="0.25">
      <c r="A3725" s="9"/>
      <c r="H3725" s="9"/>
      <c r="J3725">
        <v>23</v>
      </c>
      <c r="K3725">
        <f ca="1">SIMULATION!$D$3*SIMULATION!$D$17/$H3702/(SIMULATION!$D$17-$I3702)*(((EXP(-$I3702*$J3725))/(1-EXP(-SIMULATION!$D$4*$I3702)))-(EXP(-SIMULATION!$D$17*$J3725)/(1-EXP(-SIMULATION!$D$4*SIMULATION!$D$17))))</f>
        <v>1.6686370977927822</v>
      </c>
      <c r="L3725">
        <v>-0.15921115202095279</v>
      </c>
      <c r="M3725">
        <f t="shared" ca="1" si="58"/>
        <v>1.4029714631482941</v>
      </c>
    </row>
    <row r="3726" spans="1:13" x14ac:dyDescent="0.25">
      <c r="A3726" s="9"/>
      <c r="H3726" s="9"/>
      <c r="J3726">
        <v>24</v>
      </c>
      <c r="K3726">
        <f ca="1">SIMULATION!$D$3*SIMULATION!$D$17/$H3702/(SIMULATION!$D$17-$I3702)*(((EXP(-$I3702*$J3726))/(1-EXP(-SIMULATION!$D$4*$I3702)))-(EXP(-SIMULATION!$D$17*$J3726)/(1-EXP(-SIMULATION!$D$4*SIMULATION!$D$17))))</f>
        <v>1.6065831929428158</v>
      </c>
      <c r="L3726">
        <v>-3.9367916388955197E-2</v>
      </c>
      <c r="M3726">
        <f t="shared" ca="1" si="58"/>
        <v>1.5433353601311424</v>
      </c>
    </row>
    <row r="3727" spans="1:13" x14ac:dyDescent="0.25">
      <c r="A3727" s="9">
        <v>150</v>
      </c>
      <c r="B3727" s="2">
        <f ca="1">NORMINV(RAND(),SIMULATION!D7,SIMULATION!D8)</f>
        <v>67.344259475851658</v>
      </c>
      <c r="C3727" s="2">
        <v>2</v>
      </c>
      <c r="D3727" s="2">
        <f ca="1">SIMULATION!$D$11*(1+(SIMULATION!$D$12*LN(1+$C3727)))*(1+(SIMULATION!$D$13*(($B3727/63.5)-1)))</f>
        <v>10.523542669045513</v>
      </c>
      <c r="E3727" s="2">
        <v>8.2765485714048331E-3</v>
      </c>
      <c r="F3727" s="2">
        <f ca="1">D3727*(1+E3727)</f>
        <v>10.610641281089121</v>
      </c>
      <c r="G3727" s="2">
        <v>-0.26882287825895768</v>
      </c>
      <c r="H3727" s="9">
        <f>SIMULATION!$D$15*EXP($G$3727)</f>
        <v>168.71908971641068</v>
      </c>
      <c r="I3727" s="2">
        <f ca="1">$F3727/$H3727</f>
        <v>6.2889393837554972E-2</v>
      </c>
      <c r="J3727">
        <v>0</v>
      </c>
      <c r="K3727">
        <f ca="1">SIMULATION!$D$3*SIMULATION!$D$17/$H3727/(SIMULATION!$D$17-$I3727)*(((EXP(-$I3727*$J3727))/(1-EXP(-SIMULATION!$D$4*$I3727)))-(EXP(-SIMULATION!$D$17*$J3727)/(1-EXP(-SIMULATION!$D$4*SIMULATION!$D$17))))</f>
        <v>1.0772754859281364</v>
      </c>
      <c r="L3727">
        <v>-1.4054560431375678E-3</v>
      </c>
      <c r="M3727">
        <f t="shared" ca="1" si="58"/>
        <v>1.0757614225863148</v>
      </c>
    </row>
    <row r="3728" spans="1:13" x14ac:dyDescent="0.25">
      <c r="A3728" s="9"/>
      <c r="H3728" s="9"/>
      <c r="J3728">
        <v>1</v>
      </c>
      <c r="K3728">
        <f ca="1">SIMULATION!$D$3*SIMULATION!$D$17/$H3727/(SIMULATION!$D$17-$I3727)*(((EXP(-$I3727*$J3728))/(1-EXP(-SIMULATION!$D$4*$I3727)))-(EXP(-SIMULATION!$D$17*$J3728)/(1-EXP(-SIMULATION!$D$4*SIMULATION!$D$17))))</f>
        <v>2.1438059965146152</v>
      </c>
      <c r="L3728">
        <v>0.35858244578826309</v>
      </c>
      <c r="M3728">
        <f t="shared" ca="1" si="58"/>
        <v>2.9125371940403708</v>
      </c>
    </row>
    <row r="3729" spans="1:13" x14ac:dyDescent="0.25">
      <c r="A3729" s="9"/>
      <c r="H3729" s="9"/>
      <c r="J3729">
        <v>2</v>
      </c>
      <c r="K3729">
        <f ca="1">SIMULATION!$D$3*SIMULATION!$D$17/$H3727/(SIMULATION!$D$17-$I3727)*(((EXP(-$I3727*$J3729))/(1-EXP(-SIMULATION!$D$4*$I3727)))-(EXP(-SIMULATION!$D$17*$J3729)/(1-EXP(-SIMULATION!$D$4*SIMULATION!$D$17))))</f>
        <v>2.7386722701083621</v>
      </c>
      <c r="L3729">
        <v>-5.8979991169041401E-2</v>
      </c>
      <c r="M3729">
        <f t="shared" ca="1" si="58"/>
        <v>2.5771454038024721</v>
      </c>
    </row>
    <row r="3730" spans="1:13" x14ac:dyDescent="0.25">
      <c r="A3730" s="9"/>
      <c r="H3730" s="9"/>
      <c r="J3730">
        <v>3</v>
      </c>
      <c r="K3730">
        <f ca="1">SIMULATION!$D$3*SIMULATION!$D$17/$H3727/(SIMULATION!$D$17-$I3727)*(((EXP(-$I3727*$J3730))/(1-EXP(-SIMULATION!$D$4*$I3727)))-(EXP(-SIMULATION!$D$17*$J3730)/(1-EXP(-SIMULATION!$D$4*SIMULATION!$D$17))))</f>
        <v>3.0366845917062602</v>
      </c>
      <c r="L3730">
        <v>-8.2277582726849013E-2</v>
      </c>
      <c r="M3730">
        <f t="shared" ca="1" si="58"/>
        <v>2.7868335239968007</v>
      </c>
    </row>
    <row r="3731" spans="1:13" x14ac:dyDescent="0.25">
      <c r="A3731" s="9"/>
      <c r="H3731" s="9"/>
      <c r="J3731">
        <v>4</v>
      </c>
      <c r="K3731">
        <f ca="1">SIMULATION!$D$3*SIMULATION!$D$17/$H3727/(SIMULATION!$D$17-$I3727)*(((EXP(-$I3727*$J3731))/(1-EXP(-SIMULATION!$D$4*$I3727)))-(EXP(-SIMULATION!$D$17*$J3731)/(1-EXP(-SIMULATION!$D$4*SIMULATION!$D$17))))</f>
        <v>3.149536494812911</v>
      </c>
      <c r="L3731">
        <v>0.36845719491604123</v>
      </c>
      <c r="M3731">
        <f t="shared" ca="1" si="58"/>
        <v>4.3100058769773772</v>
      </c>
    </row>
    <row r="3732" spans="1:13" x14ac:dyDescent="0.25">
      <c r="A3732" s="9"/>
      <c r="H3732" s="9"/>
      <c r="J3732">
        <v>5</v>
      </c>
      <c r="K3732">
        <f ca="1">SIMULATION!$D$3*SIMULATION!$D$17/$H3727/(SIMULATION!$D$17-$I3727)*(((EXP(-$I3727*$J3732))/(1-EXP(-SIMULATION!$D$4*$I3727)))-(EXP(-SIMULATION!$D$17*$J3732)/(1-EXP(-SIMULATION!$D$4*SIMULATION!$D$17))))</f>
        <v>3.1484948283634635</v>
      </c>
      <c r="L3732">
        <v>-0.20370859550307438</v>
      </c>
      <c r="M3732">
        <f t="shared" ca="1" si="58"/>
        <v>2.5071193689288491</v>
      </c>
    </row>
    <row r="3733" spans="1:13" x14ac:dyDescent="0.25">
      <c r="A3733" s="9"/>
      <c r="H3733" s="9"/>
      <c r="J3733">
        <v>6</v>
      </c>
      <c r="K3733">
        <f ca="1">SIMULATION!$D$3*SIMULATION!$D$17/$H3727/(SIMULATION!$D$17-$I3727)*(((EXP(-$I3727*$J3733))/(1-EXP(-SIMULATION!$D$4*$I3727)))-(EXP(-SIMULATION!$D$17*$J3733)/(1-EXP(-SIMULATION!$D$4*SIMULATION!$D$17))))</f>
        <v>3.0789388795994674</v>
      </c>
      <c r="L3733">
        <v>-0.74205183859525459</v>
      </c>
      <c r="M3733">
        <f t="shared" ca="1" si="58"/>
        <v>0.79420662307026946</v>
      </c>
    </row>
    <row r="3734" spans="1:13" x14ac:dyDescent="0.25">
      <c r="A3734" s="9"/>
      <c r="H3734" s="9"/>
      <c r="J3734">
        <v>7</v>
      </c>
      <c r="K3734">
        <f ca="1">SIMULATION!$D$3*SIMULATION!$D$17/$H3727/(SIMULATION!$D$17-$I3727)*(((EXP(-$I3727*$J3734))/(1-EXP(-SIMULATION!$D$4*$I3727)))-(EXP(-SIMULATION!$D$17*$J3734)/(1-EXP(-SIMULATION!$D$4*SIMULATION!$D$17))))</f>
        <v>2.9696762486617767</v>
      </c>
      <c r="L3734">
        <v>-0.2685384289155695</v>
      </c>
      <c r="M3734">
        <f t="shared" ca="1" si="58"/>
        <v>2.1722040544582613</v>
      </c>
    </row>
    <row r="3735" spans="1:13" x14ac:dyDescent="0.25">
      <c r="A3735" s="9"/>
      <c r="H3735" s="9"/>
      <c r="J3735">
        <v>8</v>
      </c>
      <c r="K3735">
        <f ca="1">SIMULATION!$D$3*SIMULATION!$D$17/$H3727/(SIMULATION!$D$17-$I3727)*(((EXP(-$I3727*$J3735))/(1-EXP(-SIMULATION!$D$4*$I3727)))-(EXP(-SIMULATION!$D$17*$J3735)/(1-EXP(-SIMULATION!$D$4*SIMULATION!$D$17))))</f>
        <v>2.838911608875835</v>
      </c>
      <c r="L3735">
        <v>-0.26156412203041751</v>
      </c>
      <c r="M3735">
        <f t="shared" ca="1" si="58"/>
        <v>2.0963541863782673</v>
      </c>
    </row>
    <row r="3736" spans="1:13" x14ac:dyDescent="0.25">
      <c r="A3736" s="9"/>
      <c r="H3736" s="9"/>
      <c r="J3736">
        <v>9</v>
      </c>
      <c r="K3736">
        <f ca="1">SIMULATION!$D$3*SIMULATION!$D$17/$H3727/(SIMULATION!$D$17-$I3727)*(((EXP(-$I3727*$J3736))/(1-EXP(-SIMULATION!$D$4*$I3727)))-(EXP(-SIMULATION!$D$17*$J3736)/(1-EXP(-SIMULATION!$D$4*SIMULATION!$D$17))))</f>
        <v>2.6980706206596388</v>
      </c>
      <c r="L3736">
        <v>0.30834135078021774</v>
      </c>
      <c r="M3736">
        <f t="shared" ca="1" si="58"/>
        <v>3.529997360334252</v>
      </c>
    </row>
    <row r="3737" spans="1:13" x14ac:dyDescent="0.25">
      <c r="A3737" s="9"/>
      <c r="H3737" s="9"/>
      <c r="J3737">
        <v>10</v>
      </c>
      <c r="K3737">
        <f ca="1">SIMULATION!$D$3*SIMULATION!$D$17/$H3727/(SIMULATION!$D$17-$I3727)*(((EXP(-$I3727*$J3737))/(1-EXP(-SIMULATION!$D$4*$I3727)))-(EXP(-SIMULATION!$D$17*$J3737)/(1-EXP(-SIMULATION!$D$4*SIMULATION!$D$17))))</f>
        <v>2.5542494375242293</v>
      </c>
      <c r="L3737">
        <v>-0.41578863847965847</v>
      </c>
      <c r="M3737">
        <f t="shared" ca="1" si="58"/>
        <v>1.4922215415585964</v>
      </c>
    </row>
    <row r="3738" spans="1:13" x14ac:dyDescent="0.25">
      <c r="A3738" s="9"/>
      <c r="H3738" s="9"/>
      <c r="J3738">
        <v>11</v>
      </c>
      <c r="K3738">
        <f ca="1">SIMULATION!$D$3*SIMULATION!$D$17/$H3727/(SIMULATION!$D$17-$I3727)*(((EXP(-$I3727*$J3738))/(1-EXP(-SIMULATION!$D$4*$I3727)))-(EXP(-SIMULATION!$D$17*$J3738)/(1-EXP(-SIMULATION!$D$4*SIMULATION!$D$17))))</f>
        <v>2.411783516079443</v>
      </c>
      <c r="L3738">
        <v>-0.14832800853643607</v>
      </c>
      <c r="M3738">
        <f t="shared" ca="1" si="58"/>
        <v>2.0540484701183757</v>
      </c>
    </row>
    <row r="3739" spans="1:13" x14ac:dyDescent="0.25">
      <c r="A3739" s="9"/>
      <c r="H3739" s="9"/>
      <c r="J3739">
        <v>12</v>
      </c>
      <c r="K3739">
        <f ca="1">SIMULATION!$D$3*SIMULATION!$D$17/$H3727/(SIMULATION!$D$17-$I3727)*(((EXP(-$I3727*$J3739))/(1-EXP(-SIMULATION!$D$4*$I3727)))-(EXP(-SIMULATION!$D$17*$J3739)/(1-EXP(-SIMULATION!$D$4*SIMULATION!$D$17))))</f>
        <v>2.2732521090912905</v>
      </c>
      <c r="L3739">
        <v>-0.3863990358306264</v>
      </c>
      <c r="M3739">
        <f t="shared" ca="1" si="58"/>
        <v>1.3948696859384779</v>
      </c>
    </row>
    <row r="3740" spans="1:13" x14ac:dyDescent="0.25">
      <c r="A3740" s="9"/>
      <c r="H3740" s="9"/>
      <c r="J3740">
        <v>13</v>
      </c>
      <c r="K3740">
        <f ca="1">SIMULATION!$D$3*SIMULATION!$D$17/$H3727/(SIMULATION!$D$17-$I3727)*(((EXP(-$I3727*$J3740))/(1-EXP(-SIMULATION!$D$4*$I3727)))-(EXP(-SIMULATION!$D$17*$J3740)/(1-EXP(-SIMULATION!$D$4*SIMULATION!$D$17))))</f>
        <v>2.140121181646943</v>
      </c>
      <c r="L3740">
        <v>-6.3684844984983578E-3</v>
      </c>
      <c r="M3740">
        <f t="shared" ca="1" si="58"/>
        <v>2.1264918530767165</v>
      </c>
    </row>
    <row r="3741" spans="1:13" x14ac:dyDescent="0.25">
      <c r="A3741" s="9"/>
      <c r="H3741" s="9"/>
      <c r="J3741">
        <v>14</v>
      </c>
      <c r="K3741">
        <f ca="1">SIMULATION!$D$3*SIMULATION!$D$17/$H3727/(SIMULATION!$D$17-$I3727)*(((EXP(-$I3727*$J3741))/(1-EXP(-SIMULATION!$D$4*$I3727)))-(EXP(-SIMULATION!$D$17*$J3741)/(1-EXP(-SIMULATION!$D$4*SIMULATION!$D$17))))</f>
        <v>2.0131546680618264</v>
      </c>
      <c r="L3741">
        <v>-7.049719450430024E-2</v>
      </c>
      <c r="M3741">
        <f t="shared" ca="1" si="58"/>
        <v>1.8712329118602318</v>
      </c>
    </row>
    <row r="3742" spans="1:13" x14ac:dyDescent="0.25">
      <c r="A3742" s="9"/>
      <c r="H3742" s="9"/>
      <c r="J3742">
        <v>15</v>
      </c>
      <c r="K3742">
        <f ca="1">SIMULATION!$D$3*SIMULATION!$D$17/$H3727/(SIMULATION!$D$17-$I3727)*(((EXP(-$I3727*$J3742))/(1-EXP(-SIMULATION!$D$4*$I3727)))-(EXP(-SIMULATION!$D$17*$J3742)/(1-EXP(-SIMULATION!$D$4*SIMULATION!$D$17))))</f>
        <v>1.8926773209775882</v>
      </c>
      <c r="L3742">
        <v>0.43728611357705133</v>
      </c>
      <c r="M3742">
        <f t="shared" ca="1" si="58"/>
        <v>2.7203188309233033</v>
      </c>
    </row>
    <row r="3743" spans="1:13" x14ac:dyDescent="0.25">
      <c r="A3743" s="9"/>
      <c r="H3743" s="9"/>
      <c r="J3743">
        <v>16</v>
      </c>
      <c r="K3743">
        <f ca="1">SIMULATION!$D$3*SIMULATION!$D$17/$H3727/(SIMULATION!$D$17-$I3727)*(((EXP(-$I3727*$J3743))/(1-EXP(-SIMULATION!$D$4*$I3727)))-(EXP(-SIMULATION!$D$17*$J3743)/(1-EXP(-SIMULATION!$D$4*SIMULATION!$D$17))))</f>
        <v>1.7787424994533807</v>
      </c>
      <c r="L3743">
        <v>-4.2486615455361434E-2</v>
      </c>
      <c r="M3743">
        <f t="shared" ca="1" si="58"/>
        <v>1.7031697508849963</v>
      </c>
    </row>
    <row r="3744" spans="1:13" x14ac:dyDescent="0.25">
      <c r="A3744" s="9"/>
      <c r="H3744" s="9"/>
      <c r="J3744">
        <v>17</v>
      </c>
      <c r="K3744">
        <f ca="1">SIMULATION!$D$3*SIMULATION!$D$17/$H3727/(SIMULATION!$D$17-$I3727)*(((EXP(-$I3727*$J3744))/(1-EXP(-SIMULATION!$D$4*$I3727)))-(EXP(-SIMULATION!$D$17*$J3744)/(1-EXP(-SIMULATION!$D$4*SIMULATION!$D$17))))</f>
        <v>1.6712390793969925</v>
      </c>
      <c r="L3744">
        <v>0.18932179577862032</v>
      </c>
      <c r="M3744">
        <f t="shared" ca="1" si="58"/>
        <v>1.9876410630838395</v>
      </c>
    </row>
    <row r="3745" spans="1:13" x14ac:dyDescent="0.25">
      <c r="A3745" s="9"/>
      <c r="H3745" s="9"/>
      <c r="J3745">
        <v>18</v>
      </c>
      <c r="K3745">
        <f ca="1">SIMULATION!$D$3*SIMULATION!$D$17/$H3727/(SIMULATION!$D$17-$I3727)*(((EXP(-$I3727*$J3745))/(1-EXP(-SIMULATION!$D$4*$I3727)))-(EXP(-SIMULATION!$D$17*$J3745)/(1-EXP(-SIMULATION!$D$4*SIMULATION!$D$17))))</f>
        <v>1.5699593894318147</v>
      </c>
      <c r="L3745">
        <v>0.2798009942961685</v>
      </c>
      <c r="M3745">
        <f t="shared" ca="1" si="58"/>
        <v>2.0092355875994423</v>
      </c>
    </row>
    <row r="3746" spans="1:13" x14ac:dyDescent="0.25">
      <c r="A3746" s="9"/>
      <c r="H3746" s="9"/>
      <c r="J3746">
        <v>19</v>
      </c>
      <c r="K3746">
        <f ca="1">SIMULATION!$D$3*SIMULATION!$D$17/$H3727/(SIMULATION!$D$17-$I3727)*(((EXP(-$I3727*$J3746))/(1-EXP(-SIMULATION!$D$4*$I3727)))-(EXP(-SIMULATION!$D$17*$J3746)/(1-EXP(-SIMULATION!$D$4*SIMULATION!$D$17))))</f>
        <v>1.4746422059606192</v>
      </c>
      <c r="L3746">
        <v>-0.28686384270434157</v>
      </c>
      <c r="M3746">
        <f t="shared" ca="1" si="58"/>
        <v>1.0516206761447491</v>
      </c>
    </row>
    <row r="3747" spans="1:13" x14ac:dyDescent="0.25">
      <c r="A3747" s="9"/>
      <c r="H3747" s="9"/>
      <c r="J3747">
        <v>20</v>
      </c>
      <c r="K3747">
        <f ca="1">SIMULATION!$D$3*SIMULATION!$D$17/$H3727/(SIMULATION!$D$17-$I3727)*(((EXP(-$I3727*$J3747))/(1-EXP(-SIMULATION!$D$4*$I3727)))-(EXP(-SIMULATION!$D$17*$J3747)/(1-EXP(-SIMULATION!$D$4*SIMULATION!$D$17))))</f>
        <v>1.3849997984648688</v>
      </c>
      <c r="L3747">
        <v>-3.9144538791947736E-2</v>
      </c>
      <c r="M3747">
        <f t="shared" ca="1" si="58"/>
        <v>1.3307846201270208</v>
      </c>
    </row>
    <row r="3748" spans="1:13" x14ac:dyDescent="0.25">
      <c r="A3748" s="9"/>
      <c r="H3748" s="9"/>
      <c r="J3748">
        <v>21</v>
      </c>
      <c r="K3748">
        <f ca="1">SIMULATION!$D$3*SIMULATION!$D$17/$H3727/(SIMULATION!$D$17-$I3727)*(((EXP(-$I3727*$J3748))/(1-EXP(-SIMULATION!$D$4*$I3727)))-(EXP(-SIMULATION!$D$17*$J3748)/(1-EXP(-SIMULATION!$D$4*SIMULATION!$D$17))))</f>
        <v>1.3007347847096178</v>
      </c>
      <c r="L3748">
        <v>-0.31229700551919537</v>
      </c>
      <c r="M3748">
        <f t="shared" ca="1" si="58"/>
        <v>0.89451920647014893</v>
      </c>
    </row>
    <row r="3749" spans="1:13" x14ac:dyDescent="0.25">
      <c r="A3749" s="9"/>
      <c r="H3749" s="9"/>
      <c r="J3749">
        <v>22</v>
      </c>
      <c r="K3749">
        <f ca="1">SIMULATION!$D$3*SIMULATION!$D$17/$H3727/(SIMULATION!$D$17-$I3727)*(((EXP(-$I3727*$J3749))/(1-EXP(-SIMULATION!$D$4*$I3727)))-(EXP(-SIMULATION!$D$17*$J3749)/(1-EXP(-SIMULATION!$D$4*SIMULATION!$D$17))))</f>
        <v>1.2215504849068579</v>
      </c>
      <c r="L3749">
        <v>0.2364927216146929</v>
      </c>
      <c r="M3749">
        <f t="shared" ca="1" si="58"/>
        <v>1.5104382836722285</v>
      </c>
    </row>
    <row r="3750" spans="1:13" x14ac:dyDescent="0.25">
      <c r="A3750" s="9"/>
      <c r="H3750" s="9"/>
      <c r="J3750">
        <v>23</v>
      </c>
      <c r="K3750">
        <f ca="1">SIMULATION!$D$3*SIMULATION!$D$17/$H3727/(SIMULATION!$D$17-$I3727)*(((EXP(-$I3727*$J3750))/(1-EXP(-SIMULATION!$D$4*$I3727)))-(EXP(-SIMULATION!$D$17*$J3750)/(1-EXP(-SIMULATION!$D$4*SIMULATION!$D$17))))</f>
        <v>1.1471571371031783</v>
      </c>
      <c r="L3750">
        <v>-0.16849313788610612</v>
      </c>
      <c r="M3750">
        <f t="shared" ca="1" si="58"/>
        <v>0.95386903142422186</v>
      </c>
    </row>
    <row r="3751" spans="1:13" x14ac:dyDescent="0.25">
      <c r="A3751" s="9"/>
      <c r="H3751" s="9"/>
      <c r="J3751">
        <v>24</v>
      </c>
      <c r="K3751">
        <f ca="1">SIMULATION!$D$3*SIMULATION!$D$17/$H3727/(SIMULATION!$D$17-$I3727)*(((EXP(-$I3727*$J3751))/(1-EXP(-SIMULATION!$D$4*$I3727)))-(EXP(-SIMULATION!$D$17*$J3751)/(1-EXP(-SIMULATION!$D$4*SIMULATION!$D$17))))</f>
        <v>1.0772754859281368</v>
      </c>
      <c r="L3751">
        <v>-0.12256401306361286</v>
      </c>
      <c r="M3751">
        <f t="shared" ca="1" si="58"/>
        <v>0.94524027919773079</v>
      </c>
    </row>
    <row r="3752" spans="1:13" x14ac:dyDescent="0.25">
      <c r="A3752" s="9">
        <v>151</v>
      </c>
      <c r="B3752" s="2">
        <f ca="1">NORMINV(RAND(),SIMULATION!D7,SIMULATION!D8)</f>
        <v>63.043713706815169</v>
      </c>
      <c r="C3752" s="2">
        <v>2</v>
      </c>
      <c r="D3752" s="2">
        <f ca="1">SIMULATION!$D$11*(1+(SIMULATION!$D$12*LN(1+$C3752)))*(1+(SIMULATION!$D$13*(($B3752/63.5)-1)))</f>
        <v>10.204176669318134</v>
      </c>
      <c r="E3752" s="2">
        <v>-9.3909896986159272E-2</v>
      </c>
      <c r="F3752" s="2">
        <f ca="1">D3752*(1+E3752)</f>
        <v>9.2459034894738981</v>
      </c>
      <c r="G3752" s="2">
        <v>0.365505079679736</v>
      </c>
      <c r="H3752" s="9">
        <f>SIMULATION!$D$15*EXP($G$3752)</f>
        <v>318.16276735592703</v>
      </c>
      <c r="I3752" s="2">
        <f ca="1">$F3752/$H3752</f>
        <v>2.9060293780794767E-2</v>
      </c>
      <c r="J3752">
        <v>0</v>
      </c>
      <c r="K3752">
        <f ca="1">SIMULATION!$D$3*SIMULATION!$D$17/$H3752/(SIMULATION!$D$17-$I3752)*(((EXP(-$I3752*$J3752))/(1-EXP(-SIMULATION!$D$4*$I3752)))-(EXP(-SIMULATION!$D$17*$J3752)/(1-EXP(-SIMULATION!$D$4*SIMULATION!$D$17))))</f>
        <v>1.8336061814438049</v>
      </c>
      <c r="L3752">
        <v>0.54772304109651249</v>
      </c>
      <c r="M3752">
        <f t="shared" ca="1" si="58"/>
        <v>2.8379145353175694</v>
      </c>
    </row>
    <row r="3753" spans="1:13" x14ac:dyDescent="0.25">
      <c r="A3753" s="9"/>
      <c r="H3753" s="9"/>
      <c r="J3753">
        <v>1</v>
      </c>
      <c r="K3753">
        <f ca="1">SIMULATION!$D$3*SIMULATION!$D$17/$H3752/(SIMULATION!$D$17-$I3752)*(((EXP(-$I3752*$J3753))/(1-EXP(-SIMULATION!$D$4*$I3752)))-(EXP(-SIMULATION!$D$17*$J3753)/(1-EXP(-SIMULATION!$D$4*SIMULATION!$D$17))))</f>
        <v>2.392407826342235</v>
      </c>
      <c r="L3753">
        <v>-0.7331178574364664</v>
      </c>
      <c r="M3753">
        <f t="shared" ca="1" si="58"/>
        <v>0.63849092657998185</v>
      </c>
    </row>
    <row r="3754" spans="1:13" x14ac:dyDescent="0.25">
      <c r="A3754" s="9"/>
      <c r="H3754" s="9"/>
      <c r="J3754">
        <v>2</v>
      </c>
      <c r="K3754">
        <f ca="1">SIMULATION!$D$3*SIMULATION!$D$17/$H3752/(SIMULATION!$D$17-$I3752)*(((EXP(-$I3752*$J3754))/(1-EXP(-SIMULATION!$D$4*$I3752)))-(EXP(-SIMULATION!$D$17*$J3754)/(1-EXP(-SIMULATION!$D$4*SIMULATION!$D$17))))</f>
        <v>2.7156329184702921</v>
      </c>
      <c r="L3754">
        <v>0.13849551155269135</v>
      </c>
      <c r="M3754">
        <f t="shared" ca="1" si="58"/>
        <v>3.0917358887031634</v>
      </c>
    </row>
    <row r="3755" spans="1:13" x14ac:dyDescent="0.25">
      <c r="A3755" s="9"/>
      <c r="H3755" s="9"/>
      <c r="J3755">
        <v>3</v>
      </c>
      <c r="K3755">
        <f ca="1">SIMULATION!$D$3*SIMULATION!$D$17/$H3752/(SIMULATION!$D$17-$I3752)*(((EXP(-$I3752*$J3755))/(1-EXP(-SIMULATION!$D$4*$I3752)))-(EXP(-SIMULATION!$D$17*$J3755)/(1-EXP(-SIMULATION!$D$4*SIMULATION!$D$17))))</f>
        <v>2.8888935458580129</v>
      </c>
      <c r="L3755">
        <v>-0.18317632958025032</v>
      </c>
      <c r="M3755">
        <f t="shared" ca="1" si="58"/>
        <v>2.3597166295796677</v>
      </c>
    </row>
    <row r="3756" spans="1:13" x14ac:dyDescent="0.25">
      <c r="A3756" s="9"/>
      <c r="H3756" s="9"/>
      <c r="J3756">
        <v>4</v>
      </c>
      <c r="K3756">
        <f ca="1">SIMULATION!$D$3*SIMULATION!$D$17/$H3752/(SIMULATION!$D$17-$I3752)*(((EXP(-$I3752*$J3756))/(1-EXP(-SIMULATION!$D$4*$I3752)))-(EXP(-SIMULATION!$D$17*$J3756)/(1-EXP(-SIMULATION!$D$4*SIMULATION!$D$17))))</f>
        <v>2.9670234077057009</v>
      </c>
      <c r="L3756">
        <v>0.32370827204598956</v>
      </c>
      <c r="M3756">
        <f t="shared" ca="1" si="58"/>
        <v>3.927473428134117</v>
      </c>
    </row>
    <row r="3757" spans="1:13" x14ac:dyDescent="0.25">
      <c r="A3757" s="9"/>
      <c r="H3757" s="9"/>
      <c r="J3757">
        <v>5</v>
      </c>
      <c r="K3757">
        <f ca="1">SIMULATION!$D$3*SIMULATION!$D$17/$H3752/(SIMULATION!$D$17-$I3752)*(((EXP(-$I3752*$J3757))/(1-EXP(-SIMULATION!$D$4*$I3752)))-(EXP(-SIMULATION!$D$17*$J3757)/(1-EXP(-SIMULATION!$D$4*SIMULATION!$D$17))))</f>
        <v>2.9851334837855465</v>
      </c>
      <c r="L3757">
        <v>6.7978007771584345E-3</v>
      </c>
      <c r="M3757">
        <f t="shared" ca="1" si="58"/>
        <v>3.0054258265015457</v>
      </c>
    </row>
    <row r="3758" spans="1:13" x14ac:dyDescent="0.25">
      <c r="A3758" s="9"/>
      <c r="H3758" s="9"/>
      <c r="J3758">
        <v>6</v>
      </c>
      <c r="K3758">
        <f ca="1">SIMULATION!$D$3*SIMULATION!$D$17/$H3752/(SIMULATION!$D$17-$I3752)*(((EXP(-$I3752*$J3758))/(1-EXP(-SIMULATION!$D$4*$I3752)))-(EXP(-SIMULATION!$D$17*$J3758)/(1-EXP(-SIMULATION!$D$4*SIMULATION!$D$17))))</f>
        <v>2.9656967523151834</v>
      </c>
      <c r="L3758">
        <v>0.20941616196603649</v>
      </c>
      <c r="M3758">
        <f t="shared" ca="1" si="58"/>
        <v>3.5867615837401678</v>
      </c>
    </row>
    <row r="3759" spans="1:13" x14ac:dyDescent="0.25">
      <c r="A3759" s="9"/>
      <c r="H3759" s="9"/>
      <c r="J3759">
        <v>7</v>
      </c>
      <c r="K3759">
        <f ca="1">SIMULATION!$D$3*SIMULATION!$D$17/$H3752/(SIMULATION!$D$17-$I3752)*(((EXP(-$I3752*$J3759))/(1-EXP(-SIMULATION!$D$4*$I3752)))-(EXP(-SIMULATION!$D$17*$J3759)/(1-EXP(-SIMULATION!$D$4*SIMULATION!$D$17))))</f>
        <v>2.9230882263652451</v>
      </c>
      <c r="L3759">
        <v>-3.7607578892708507E-2</v>
      </c>
      <c r="M3759">
        <f t="shared" ca="1" si="58"/>
        <v>2.8131579552818669</v>
      </c>
    </row>
    <row r="3760" spans="1:13" x14ac:dyDescent="0.25">
      <c r="A3760" s="9"/>
      <c r="H3760" s="9"/>
      <c r="J3760">
        <v>8</v>
      </c>
      <c r="K3760">
        <f ca="1">SIMULATION!$D$3*SIMULATION!$D$17/$H3752/(SIMULATION!$D$17-$I3752)*(((EXP(-$I3752*$J3760))/(1-EXP(-SIMULATION!$D$4*$I3752)))-(EXP(-SIMULATION!$D$17*$J3760)/(1-EXP(-SIMULATION!$D$4*SIMULATION!$D$17))))</f>
        <v>2.8664942972616281</v>
      </c>
      <c r="L3760">
        <v>-0.2143107117022795</v>
      </c>
      <c r="M3760">
        <f t="shared" ca="1" si="58"/>
        <v>2.2521738643249627</v>
      </c>
    </row>
    <row r="3761" spans="1:13" x14ac:dyDescent="0.25">
      <c r="A3761" s="9"/>
      <c r="H3761" s="9"/>
      <c r="J3761">
        <v>9</v>
      </c>
      <c r="K3761">
        <f ca="1">SIMULATION!$D$3*SIMULATION!$D$17/$H3752/(SIMULATION!$D$17-$I3752)*(((EXP(-$I3752*$J3761))/(1-EXP(-SIMULATION!$D$4*$I3752)))-(EXP(-SIMULATION!$D$17*$J3761)/(1-EXP(-SIMULATION!$D$4*SIMULATION!$D$17))))</f>
        <v>2.8017770909573918</v>
      </c>
      <c r="L3761">
        <v>0.72715592531757312</v>
      </c>
      <c r="M3761">
        <f t="shared" ca="1" si="58"/>
        <v>4.8391059040660922</v>
      </c>
    </row>
    <row r="3762" spans="1:13" x14ac:dyDescent="0.25">
      <c r="A3762" s="9"/>
      <c r="H3762" s="9"/>
      <c r="J3762">
        <v>10</v>
      </c>
      <c r="K3762">
        <f ca="1">SIMULATION!$D$3*SIMULATION!$D$17/$H3752/(SIMULATION!$D$17-$I3752)*(((EXP(-$I3752*$J3762))/(1-EXP(-SIMULATION!$D$4*$I3752)))-(EXP(-SIMULATION!$D$17*$J3762)/(1-EXP(-SIMULATION!$D$4*SIMULATION!$D$17))))</f>
        <v>2.7326691719634884</v>
      </c>
      <c r="L3762">
        <v>-0.41786151996875409</v>
      </c>
      <c r="M3762">
        <f t="shared" ca="1" si="58"/>
        <v>1.5907918781950685</v>
      </c>
    </row>
    <row r="3763" spans="1:13" x14ac:dyDescent="0.25">
      <c r="A3763" s="9"/>
      <c r="H3763" s="9"/>
      <c r="J3763">
        <v>11</v>
      </c>
      <c r="K3763">
        <f ca="1">SIMULATION!$D$3*SIMULATION!$D$17/$H3752/(SIMULATION!$D$17-$I3752)*(((EXP(-$I3752*$J3763))/(1-EXP(-SIMULATION!$D$4*$I3752)))-(EXP(-SIMULATION!$D$17*$J3763)/(1-EXP(-SIMULATION!$D$4*SIMULATION!$D$17))))</f>
        <v>2.6615391183370654</v>
      </c>
      <c r="L3763">
        <v>6.3904050815799057E-2</v>
      </c>
      <c r="M3763">
        <f t="shared" ca="1" si="58"/>
        <v>2.8316222494035141</v>
      </c>
    </row>
    <row r="3764" spans="1:13" x14ac:dyDescent="0.25">
      <c r="A3764" s="9"/>
      <c r="H3764" s="9"/>
      <c r="J3764">
        <v>12</v>
      </c>
      <c r="K3764">
        <f ca="1">SIMULATION!$D$3*SIMULATION!$D$17/$H3752/(SIMULATION!$D$17-$I3752)*(((EXP(-$I3752*$J3764))/(1-EXP(-SIMULATION!$D$4*$I3752)))-(EXP(-SIMULATION!$D$17*$J3764)/(1-EXP(-SIMULATION!$D$4*SIMULATION!$D$17))))</f>
        <v>2.5898821010071469</v>
      </c>
      <c r="L3764">
        <v>0.77260560595537953</v>
      </c>
      <c r="M3764">
        <f t="shared" ca="1" si="58"/>
        <v>4.5908395310087657</v>
      </c>
    </row>
    <row r="3765" spans="1:13" x14ac:dyDescent="0.25">
      <c r="A3765" s="9"/>
      <c r="H3765" s="9"/>
      <c r="J3765">
        <v>13</v>
      </c>
      <c r="K3765">
        <f ca="1">SIMULATION!$D$3*SIMULATION!$D$17/$H3752/(SIMULATION!$D$17-$I3752)*(((EXP(-$I3752*$J3765))/(1-EXP(-SIMULATION!$D$4*$I3752)))-(EXP(-SIMULATION!$D$17*$J3765)/(1-EXP(-SIMULATION!$D$4*SIMULATION!$D$17))))</f>
        <v>2.5186342397684989</v>
      </c>
      <c r="L3765">
        <v>-0.17951408925346107</v>
      </c>
      <c r="M3765">
        <f t="shared" ca="1" si="58"/>
        <v>2.0665039080538739</v>
      </c>
    </row>
    <row r="3766" spans="1:13" x14ac:dyDescent="0.25">
      <c r="A3766" s="9"/>
      <c r="H3766" s="9"/>
      <c r="J3766">
        <v>14</v>
      </c>
      <c r="K3766">
        <f ca="1">SIMULATION!$D$3*SIMULATION!$D$17/$H3752/(SIMULATION!$D$17-$I3752)*(((EXP(-$I3752*$J3766))/(1-EXP(-SIMULATION!$D$4*$I3752)))-(EXP(-SIMULATION!$D$17*$J3766)/(1-EXP(-SIMULATION!$D$4*SIMULATION!$D$17))))</f>
        <v>2.4483740316348883</v>
      </c>
      <c r="L3766">
        <v>0.17177043619798482</v>
      </c>
      <c r="M3766">
        <f t="shared" ca="1" si="58"/>
        <v>2.868932307024632</v>
      </c>
    </row>
    <row r="3767" spans="1:13" x14ac:dyDescent="0.25">
      <c r="A3767" s="9"/>
      <c r="H3767" s="9"/>
      <c r="J3767">
        <v>15</v>
      </c>
      <c r="K3767">
        <f ca="1">SIMULATION!$D$3*SIMULATION!$D$17/$H3752/(SIMULATION!$D$17-$I3752)*(((EXP(-$I3752*$J3767))/(1-EXP(-SIMULATION!$D$4*$I3752)))-(EXP(-SIMULATION!$D$17*$J3767)/(1-EXP(-SIMULATION!$D$4*SIMULATION!$D$17))))</f>
        <v>2.3794514129515045</v>
      </c>
      <c r="L3767">
        <v>-1.7092164817802229E-2</v>
      </c>
      <c r="M3767">
        <f t="shared" ca="1" si="58"/>
        <v>2.3387814372253852</v>
      </c>
    </row>
    <row r="3768" spans="1:13" x14ac:dyDescent="0.25">
      <c r="A3768" s="9"/>
      <c r="H3768" s="9"/>
      <c r="J3768">
        <v>16</v>
      </c>
      <c r="K3768">
        <f ca="1">SIMULATION!$D$3*SIMULATION!$D$17/$H3752/(SIMULATION!$D$17-$I3752)*(((EXP(-$I3752*$J3768))/(1-EXP(-SIMULATION!$D$4*$I3752)))-(EXP(-SIMULATION!$D$17*$J3768)/(1-EXP(-SIMULATION!$D$4*SIMULATION!$D$17))))</f>
        <v>2.3120704479809628</v>
      </c>
      <c r="L3768">
        <v>0.40075360275519767</v>
      </c>
      <c r="M3768">
        <f t="shared" ca="1" si="58"/>
        <v>3.2386410098331577</v>
      </c>
    </row>
    <row r="3769" spans="1:13" x14ac:dyDescent="0.25">
      <c r="A3769" s="9"/>
      <c r="H3769" s="9"/>
      <c r="J3769">
        <v>17</v>
      </c>
      <c r="K3769">
        <f ca="1">SIMULATION!$D$3*SIMULATION!$D$17/$H3752/(SIMULATION!$D$17-$I3752)*(((EXP(-$I3752*$J3769))/(1-EXP(-SIMULATION!$D$4*$I3752)))-(EXP(-SIMULATION!$D$17*$J3769)/(1-EXP(-SIMULATION!$D$4*SIMULATION!$D$17))))</f>
        <v>2.2463423007104262</v>
      </c>
      <c r="L3769">
        <v>0.55292514173654284</v>
      </c>
      <c r="M3769">
        <f t="shared" ca="1" si="58"/>
        <v>3.4884014357195303</v>
      </c>
    </row>
    <row r="3770" spans="1:13" x14ac:dyDescent="0.25">
      <c r="A3770" s="9"/>
      <c r="H3770" s="9"/>
      <c r="J3770">
        <v>18</v>
      </c>
      <c r="K3770">
        <f ca="1">SIMULATION!$D$3*SIMULATION!$D$17/$H3752/(SIMULATION!$D$17-$I3752)*(((EXP(-$I3752*$J3770))/(1-EXP(-SIMULATION!$D$4*$I3752)))-(EXP(-SIMULATION!$D$17*$J3770)/(1-EXP(-SIMULATION!$D$4*SIMULATION!$D$17))))</f>
        <v>2.1823191639136685</v>
      </c>
      <c r="L3770">
        <v>-0.14793070811531714</v>
      </c>
      <c r="M3770">
        <f t="shared" ca="1" si="58"/>
        <v>1.8594871446622927</v>
      </c>
    </row>
    <row r="3771" spans="1:13" x14ac:dyDescent="0.25">
      <c r="A3771" s="9"/>
      <c r="H3771" s="9"/>
      <c r="J3771">
        <v>19</v>
      </c>
      <c r="K3771">
        <f ca="1">SIMULATION!$D$3*SIMULATION!$D$17/$H3752/(SIMULATION!$D$17-$I3752)*(((EXP(-$I3752*$J3771))/(1-EXP(-SIMULATION!$D$4*$I3752)))-(EXP(-SIMULATION!$D$17*$J3771)/(1-EXP(-SIMULATION!$D$4*SIMULATION!$D$17))))</f>
        <v>2.1200159856340601</v>
      </c>
      <c r="L3771">
        <v>0.31030497546058911</v>
      </c>
      <c r="M3771">
        <f t="shared" ca="1" si="58"/>
        <v>2.7778674940322938</v>
      </c>
    </row>
    <row r="3772" spans="1:13" x14ac:dyDescent="0.25">
      <c r="A3772" s="9"/>
      <c r="H3772" s="9"/>
      <c r="J3772">
        <v>20</v>
      </c>
      <c r="K3772">
        <f ca="1">SIMULATION!$D$3*SIMULATION!$D$17/$H3752/(SIMULATION!$D$17-$I3752)*(((EXP(-$I3752*$J3772))/(1-EXP(-SIMULATION!$D$4*$I3752)))-(EXP(-SIMULATION!$D$17*$J3772)/(1-EXP(-SIMULATION!$D$4*SIMULATION!$D$17))))</f>
        <v>2.0594243764193316</v>
      </c>
      <c r="L3772">
        <v>0.18513712875182289</v>
      </c>
      <c r="M3772">
        <f t="shared" ca="1" si="58"/>
        <v>2.4407002923511198</v>
      </c>
    </row>
    <row r="3773" spans="1:13" x14ac:dyDescent="0.25">
      <c r="A3773" s="9"/>
      <c r="H3773" s="9"/>
      <c r="J3773">
        <v>21</v>
      </c>
      <c r="K3773">
        <f ca="1">SIMULATION!$D$3*SIMULATION!$D$17/$H3752/(SIMULATION!$D$17-$I3752)*(((EXP(-$I3752*$J3773))/(1-EXP(-SIMULATION!$D$4*$I3752)))-(EXP(-SIMULATION!$D$17*$J3773)/(1-EXP(-SIMULATION!$D$4*SIMULATION!$D$17))))</f>
        <v>2.0005215062397266</v>
      </c>
      <c r="L3773">
        <v>0.17984895438771301</v>
      </c>
      <c r="M3773">
        <f t="shared" ca="1" si="58"/>
        <v>2.3603132073670743</v>
      </c>
    </row>
    <row r="3774" spans="1:13" x14ac:dyDescent="0.25">
      <c r="A3774" s="9"/>
      <c r="H3774" s="9"/>
      <c r="J3774">
        <v>22</v>
      </c>
      <c r="K3774">
        <f ca="1">SIMULATION!$D$3*SIMULATION!$D$17/$H3752/(SIMULATION!$D$17-$I3752)*(((EXP(-$I3752*$J3774))/(1-EXP(-SIMULATION!$D$4*$I3752)))-(EXP(-SIMULATION!$D$17*$J3774)/(1-EXP(-SIMULATION!$D$4*SIMULATION!$D$17))))</f>
        <v>1.9432757911082952</v>
      </c>
      <c r="L3774">
        <v>3.7672280880688323E-2</v>
      </c>
      <c r="M3774">
        <f t="shared" ca="1" si="58"/>
        <v>2.0164834225395687</v>
      </c>
    </row>
    <row r="3775" spans="1:13" x14ac:dyDescent="0.25">
      <c r="A3775" s="9"/>
      <c r="H3775" s="9"/>
      <c r="J3775">
        <v>23</v>
      </c>
      <c r="K3775">
        <f ca="1">SIMULATION!$D$3*SIMULATION!$D$17/$H3752/(SIMULATION!$D$17-$I3752)*(((EXP(-$I3752*$J3775))/(1-EXP(-SIMULATION!$D$4*$I3752)))-(EXP(-SIMULATION!$D$17*$J3775)/(1-EXP(-SIMULATION!$D$4*SIMULATION!$D$17))))</f>
        <v>1.8876505228865981</v>
      </c>
      <c r="L3775">
        <v>0.12817558745088078</v>
      </c>
      <c r="M3775">
        <f t="shared" ca="1" si="58"/>
        <v>2.1296012375595499</v>
      </c>
    </row>
    <row r="3776" spans="1:13" x14ac:dyDescent="0.25">
      <c r="A3776" s="9"/>
      <c r="H3776" s="9"/>
      <c r="J3776">
        <v>24</v>
      </c>
      <c r="K3776">
        <f ca="1">SIMULATION!$D$3*SIMULATION!$D$17/$H3752/(SIMULATION!$D$17-$I3752)*(((EXP(-$I3752*$J3776))/(1-EXP(-SIMULATION!$D$4*$I3752)))-(EXP(-SIMULATION!$D$17*$J3776)/(1-EXP(-SIMULATION!$D$4*SIMULATION!$D$17))))</f>
        <v>1.8336061814438052</v>
      </c>
      <c r="L3776">
        <v>0.24816991137714245</v>
      </c>
      <c r="M3776">
        <f t="shared" ca="1" si="58"/>
        <v>2.2886520649932951</v>
      </c>
    </row>
    <row r="3777" spans="1:13" x14ac:dyDescent="0.25">
      <c r="A3777" s="9">
        <v>152</v>
      </c>
      <c r="B3777" s="2">
        <f ca="1">NORMINV(RAND(),SIMULATION!D7,SIMULATION!D8)</f>
        <v>63.595554571535132</v>
      </c>
      <c r="C3777" s="2">
        <v>2</v>
      </c>
      <c r="D3777" s="2">
        <f ca="1">SIMULATION!$D$11*(1+(SIMULATION!$D$12*LN(1+$C3777)))*(1+(SIMULATION!$D$13*(($B3777/63.5)-1)))</f>
        <v>10.245157330591551</v>
      </c>
      <c r="E3777" s="2">
        <v>6.840052745390654E-2</v>
      </c>
      <c r="F3777" s="2">
        <f ca="1">D3777*(1+E3777)</f>
        <v>10.945931495852271</v>
      </c>
      <c r="G3777" s="2">
        <v>0.5155497412056167</v>
      </c>
      <c r="H3777" s="9">
        <f>SIMULATION!$D$15*EXP($G$3777)</f>
        <v>369.66890748411237</v>
      </c>
      <c r="I3777" s="2">
        <f ca="1">$F3777/$H3777</f>
        <v>2.9610095072230832E-2</v>
      </c>
      <c r="J3777">
        <v>0</v>
      </c>
      <c r="K3777">
        <f ca="1">SIMULATION!$D$3*SIMULATION!$D$17/$H3777/(SIMULATION!$D$17-$I3777)*(((EXP(-$I3777*$J3777))/(1-EXP(-SIMULATION!$D$4*$I3777)))-(EXP(-SIMULATION!$D$17*$J3777)/(1-EXP(-SIMULATION!$D$4*SIMULATION!$D$17))))</f>
        <v>1.5394943196831812</v>
      </c>
      <c r="L3777">
        <v>-0.13737504407673515</v>
      </c>
      <c r="M3777">
        <f t="shared" ca="1" si="58"/>
        <v>1.3280062196608207</v>
      </c>
    </row>
    <row r="3778" spans="1:13" x14ac:dyDescent="0.25">
      <c r="A3778" s="9"/>
      <c r="H3778" s="9"/>
      <c r="J3778">
        <v>1</v>
      </c>
      <c r="K3778">
        <f ca="1">SIMULATION!$D$3*SIMULATION!$D$17/$H3777/(SIMULATION!$D$17-$I3777)*(((EXP(-$I3777*$J3778))/(1-EXP(-SIMULATION!$D$4*$I3777)))-(EXP(-SIMULATION!$D$17*$J3778)/(1-EXP(-SIMULATION!$D$4*SIMULATION!$D$17))))</f>
        <v>2.0205678976005399</v>
      </c>
      <c r="L3778">
        <v>0.23760845966398406</v>
      </c>
      <c r="M3778">
        <f t="shared" ca="1" si="58"/>
        <v>2.5006719233958989</v>
      </c>
    </row>
    <row r="3779" spans="1:13" x14ac:dyDescent="0.25">
      <c r="A3779" s="9"/>
      <c r="H3779" s="9"/>
      <c r="J3779">
        <v>2</v>
      </c>
      <c r="K3779">
        <f ca="1">SIMULATION!$D$3*SIMULATION!$D$17/$H3777/(SIMULATION!$D$17-$I3777)*(((EXP(-$I3777*$J3779))/(1-EXP(-SIMULATION!$D$4*$I3777)))-(EXP(-SIMULATION!$D$17*$J3779)/(1-EXP(-SIMULATION!$D$4*SIMULATION!$D$17))))</f>
        <v>2.2986828709788343</v>
      </c>
      <c r="L3779">
        <v>-0.12380751403053002</v>
      </c>
      <c r="M3779">
        <f t="shared" ref="M3779:M3842" ca="1" si="59">$K3779*(1+$L3779)</f>
        <v>2.0140886591783831</v>
      </c>
    </row>
    <row r="3780" spans="1:13" x14ac:dyDescent="0.25">
      <c r="A3780" s="9"/>
      <c r="H3780" s="9"/>
      <c r="J3780">
        <v>3</v>
      </c>
      <c r="K3780">
        <f ca="1">SIMULATION!$D$3*SIMULATION!$D$17/$H3777/(SIMULATION!$D$17-$I3777)*(((EXP(-$I3777*$J3780))/(1-EXP(-SIMULATION!$D$4*$I3777)))-(EXP(-SIMULATION!$D$17*$J3780)/(1-EXP(-SIMULATION!$D$4*SIMULATION!$D$17))))</f>
        <v>2.4476172445225801</v>
      </c>
      <c r="L3780">
        <v>0.38481803708733053</v>
      </c>
      <c r="M3780">
        <f t="shared" ca="1" si="59"/>
        <v>3.3895045081008606</v>
      </c>
    </row>
    <row r="3781" spans="1:13" x14ac:dyDescent="0.25">
      <c r="A3781" s="9"/>
      <c r="H3781" s="9"/>
      <c r="J3781">
        <v>4</v>
      </c>
      <c r="K3781">
        <f ca="1">SIMULATION!$D$3*SIMULATION!$D$17/$H3777/(SIMULATION!$D$17-$I3777)*(((EXP(-$I3777*$J3781))/(1-EXP(-SIMULATION!$D$4*$I3777)))-(EXP(-SIMULATION!$D$17*$J3781)/(1-EXP(-SIMULATION!$D$4*SIMULATION!$D$17))))</f>
        <v>2.5146240739299142</v>
      </c>
      <c r="L3781">
        <v>-0.32976710308977303</v>
      </c>
      <c r="M3781">
        <f t="shared" ca="1" si="59"/>
        <v>1.6853837777102429</v>
      </c>
    </row>
    <row r="3782" spans="1:13" x14ac:dyDescent="0.25">
      <c r="A3782" s="9"/>
      <c r="H3782" s="9"/>
      <c r="J3782">
        <v>5</v>
      </c>
      <c r="K3782">
        <f ca="1">SIMULATION!$D$3*SIMULATION!$D$17/$H3777/(SIMULATION!$D$17-$I3777)*(((EXP(-$I3777*$J3782))/(1-EXP(-SIMULATION!$D$4*$I3777)))-(EXP(-SIMULATION!$D$17*$J3782)/(1-EXP(-SIMULATION!$D$4*SIMULATION!$D$17))))</f>
        <v>2.5299593329171279</v>
      </c>
      <c r="L3782">
        <v>-0.15066039211388427</v>
      </c>
      <c r="M3782">
        <f t="shared" ca="1" si="59"/>
        <v>2.1487946677876524</v>
      </c>
    </row>
    <row r="3783" spans="1:13" x14ac:dyDescent="0.25">
      <c r="A3783" s="9"/>
      <c r="H3783" s="9"/>
      <c r="J3783">
        <v>6</v>
      </c>
      <c r="K3783">
        <f ca="1">SIMULATION!$D$3*SIMULATION!$D$17/$H3777/(SIMULATION!$D$17-$I3777)*(((EXP(-$I3777*$J3783))/(1-EXP(-SIMULATION!$D$4*$I3777)))-(EXP(-SIMULATION!$D$17*$J3783)/(1-EXP(-SIMULATION!$D$4*SIMULATION!$D$17))))</f>
        <v>2.5129875798463144</v>
      </c>
      <c r="L3783">
        <v>-7.1586668905920858E-2</v>
      </c>
      <c r="M3783">
        <f t="shared" ca="1" si="59"/>
        <v>2.3330911700031649</v>
      </c>
    </row>
    <row r="3784" spans="1:13" x14ac:dyDescent="0.25">
      <c r="A3784" s="9"/>
      <c r="H3784" s="9"/>
      <c r="J3784">
        <v>7</v>
      </c>
      <c r="K3784">
        <f ca="1">SIMULATION!$D$3*SIMULATION!$D$17/$H3777/(SIMULATION!$D$17-$I3777)*(((EXP(-$I3777*$J3784))/(1-EXP(-SIMULATION!$D$4*$I3777)))-(EXP(-SIMULATION!$D$17*$J3784)/(1-EXP(-SIMULATION!$D$4*SIMULATION!$D$17))))</f>
        <v>2.4760945958990579</v>
      </c>
      <c r="L3784">
        <v>-9.5503420461760774E-2</v>
      </c>
      <c r="M3784">
        <f t="shared" ca="1" si="59"/>
        <v>2.2396190926038164</v>
      </c>
    </row>
    <row r="3785" spans="1:13" x14ac:dyDescent="0.25">
      <c r="A3785" s="9"/>
      <c r="H3785" s="9"/>
      <c r="J3785">
        <v>8</v>
      </c>
      <c r="K3785">
        <f ca="1">SIMULATION!$D$3*SIMULATION!$D$17/$H3777/(SIMULATION!$D$17-$I3777)*(((EXP(-$I3777*$J3785))/(1-EXP(-SIMULATION!$D$4*$I3777)))-(EXP(-SIMULATION!$D$17*$J3785)/(1-EXP(-SIMULATION!$D$4*SIMULATION!$D$17))))</f>
        <v>2.4271946779979787</v>
      </c>
      <c r="L3785">
        <v>-0.44497397919821918</v>
      </c>
      <c r="M3785">
        <f t="shared" ca="1" si="59"/>
        <v>1.3471562038404776</v>
      </c>
    </row>
    <row r="3786" spans="1:13" x14ac:dyDescent="0.25">
      <c r="A3786" s="9"/>
      <c r="H3786" s="9"/>
      <c r="J3786">
        <v>9</v>
      </c>
      <c r="K3786">
        <f ca="1">SIMULATION!$D$3*SIMULATION!$D$17/$H3777/(SIMULATION!$D$17-$I3777)*(((EXP(-$I3777*$J3786))/(1-EXP(-SIMULATION!$D$4*$I3777)))-(EXP(-SIMULATION!$D$17*$J3786)/(1-EXP(-SIMULATION!$D$4*SIMULATION!$D$17))))</f>
        <v>2.3713373529756314</v>
      </c>
      <c r="L3786">
        <v>0.36259207197516802</v>
      </c>
      <c r="M3786">
        <f t="shared" ca="1" si="59"/>
        <v>3.2311654771431759</v>
      </c>
    </row>
    <row r="3787" spans="1:13" x14ac:dyDescent="0.25">
      <c r="A3787" s="9"/>
      <c r="H3787" s="9"/>
      <c r="J3787">
        <v>10</v>
      </c>
      <c r="K3787">
        <f ca="1">SIMULATION!$D$3*SIMULATION!$D$17/$H3777/(SIMULATION!$D$17-$I3777)*(((EXP(-$I3777*$J3787))/(1-EXP(-SIMULATION!$D$4*$I3777)))-(EXP(-SIMULATION!$D$17*$J3787)/(1-EXP(-SIMULATION!$D$4*SIMULATION!$D$17))))</f>
        <v>2.3117369795998162</v>
      </c>
      <c r="L3787">
        <v>1.9762640452276686E-2</v>
      </c>
      <c r="M3787">
        <f t="shared" ca="1" si="59"/>
        <v>2.3574230063478794</v>
      </c>
    </row>
    <row r="3788" spans="1:13" x14ac:dyDescent="0.25">
      <c r="A3788" s="9"/>
      <c r="H3788" s="9"/>
      <c r="J3788">
        <v>11</v>
      </c>
      <c r="K3788">
        <f ca="1">SIMULATION!$D$3*SIMULATION!$D$17/$H3777/(SIMULATION!$D$17-$I3777)*(((EXP(-$I3777*$J3788))/(1-EXP(-SIMULATION!$D$4*$I3777)))-(EXP(-SIMULATION!$D$17*$J3788)/(1-EXP(-SIMULATION!$D$4*SIMULATION!$D$17))))</f>
        <v>2.2504325236938474</v>
      </c>
      <c r="L3788">
        <v>-0.14019586983978902</v>
      </c>
      <c r="M3788">
        <f t="shared" ca="1" si="59"/>
        <v>1.9349311785188368</v>
      </c>
    </row>
    <row r="3789" spans="1:13" x14ac:dyDescent="0.25">
      <c r="A3789" s="9"/>
      <c r="H3789" s="9"/>
      <c r="J3789">
        <v>12</v>
      </c>
      <c r="K3789">
        <f ca="1">SIMULATION!$D$3*SIMULATION!$D$17/$H3777/(SIMULATION!$D$17-$I3777)*(((EXP(-$I3777*$J3789))/(1-EXP(-SIMULATION!$D$4*$I3777)))-(EXP(-SIMULATION!$D$17*$J3789)/(1-EXP(-SIMULATION!$D$4*SIMULATION!$D$17))))</f>
        <v>2.1887103397481731</v>
      </c>
      <c r="L3789">
        <v>-1.5563981660262906E-2</v>
      </c>
      <c r="M3789">
        <f t="shared" ca="1" si="59"/>
        <v>2.1546452921607044</v>
      </c>
    </row>
    <row r="3790" spans="1:13" x14ac:dyDescent="0.25">
      <c r="A3790" s="9"/>
      <c r="H3790" s="9"/>
      <c r="J3790">
        <v>13</v>
      </c>
      <c r="K3790">
        <f ca="1">SIMULATION!$D$3*SIMULATION!$D$17/$H3777/(SIMULATION!$D$17-$I3777)*(((EXP(-$I3777*$J3790))/(1-EXP(-SIMULATION!$D$4*$I3777)))-(EXP(-SIMULATION!$D$17*$J3790)/(1-EXP(-SIMULATION!$D$4*SIMULATION!$D$17))))</f>
        <v>2.1273750818723736</v>
      </c>
      <c r="L3790">
        <v>-0.29641322100332368</v>
      </c>
      <c r="M3790">
        <f t="shared" ca="1" si="59"/>
        <v>1.4967929815723739</v>
      </c>
    </row>
    <row r="3791" spans="1:13" x14ac:dyDescent="0.25">
      <c r="A3791" s="9"/>
      <c r="H3791" s="9"/>
      <c r="J3791">
        <v>14</v>
      </c>
      <c r="K3791">
        <f ca="1">SIMULATION!$D$3*SIMULATION!$D$17/$H3777/(SIMULATION!$D$17-$I3777)*(((EXP(-$I3777*$J3791))/(1-EXP(-SIMULATION!$D$4*$I3777)))-(EXP(-SIMULATION!$D$17*$J3791)/(1-EXP(-SIMULATION!$D$4*SIMULATION!$D$17))))</f>
        <v>2.0669232928600678</v>
      </c>
      <c r="L3791">
        <v>3.3926571057316501E-2</v>
      </c>
      <c r="M3791">
        <f t="shared" ca="1" si="59"/>
        <v>2.1370469128253076</v>
      </c>
    </row>
    <row r="3792" spans="1:13" x14ac:dyDescent="0.25">
      <c r="A3792" s="9"/>
      <c r="H3792" s="9"/>
      <c r="J3792">
        <v>15</v>
      </c>
      <c r="K3792">
        <f ca="1">SIMULATION!$D$3*SIMULATION!$D$17/$H3777/(SIMULATION!$D$17-$I3777)*(((EXP(-$I3777*$J3792))/(1-EXP(-SIMULATION!$D$4*$I3777)))-(EXP(-SIMULATION!$D$17*$J3792)/(1-EXP(-SIMULATION!$D$4*SIMULATION!$D$17))))</f>
        <v>2.0076546275292539</v>
      </c>
      <c r="L3792">
        <v>-0.1313915237632092</v>
      </c>
      <c r="M3792">
        <f t="shared" ca="1" si="59"/>
        <v>1.743865826827927</v>
      </c>
    </row>
    <row r="3793" spans="1:13" x14ac:dyDescent="0.25">
      <c r="A3793" s="9"/>
      <c r="H3793" s="9"/>
      <c r="J3793">
        <v>16</v>
      </c>
      <c r="K3793">
        <f ca="1">SIMULATION!$D$3*SIMULATION!$D$17/$H3777/(SIMULATION!$D$17-$I3777)*(((EXP(-$I3777*$J3793))/(1-EXP(-SIMULATION!$D$4*$I3777)))-(EXP(-SIMULATION!$D$17*$J3793)/(1-EXP(-SIMULATION!$D$4*SIMULATION!$D$17))))</f>
        <v>1.949743111080956</v>
      </c>
      <c r="L3793">
        <v>-1.6529811983047808E-2</v>
      </c>
      <c r="M3793">
        <f t="shared" ca="1" si="59"/>
        <v>1.9175142240395451</v>
      </c>
    </row>
    <row r="3794" spans="1:13" x14ac:dyDescent="0.25">
      <c r="A3794" s="9"/>
      <c r="H3794" s="9"/>
      <c r="J3794">
        <v>17</v>
      </c>
      <c r="K3794">
        <f ca="1">SIMULATION!$D$3*SIMULATION!$D$17/$H3777/(SIMULATION!$D$17-$I3777)*(((EXP(-$I3777*$J3794))/(1-EXP(-SIMULATION!$D$4*$I3777)))-(EXP(-SIMULATION!$D$17*$J3794)/(1-EXP(-SIMULATION!$D$4*SIMULATION!$D$17))))</f>
        <v>1.8932827874017522</v>
      </c>
      <c r="L3794">
        <v>-0.14624180218991545</v>
      </c>
      <c r="M3794">
        <f t="shared" ca="1" si="59"/>
        <v>1.6164057005169734</v>
      </c>
    </row>
    <row r="3795" spans="1:13" x14ac:dyDescent="0.25">
      <c r="A3795" s="9"/>
      <c r="H3795" s="9"/>
      <c r="J3795">
        <v>18</v>
      </c>
      <c r="K3795">
        <f ca="1">SIMULATION!$D$3*SIMULATION!$D$17/$H3777/(SIMULATION!$D$17-$I3777)*(((EXP(-$I3777*$J3795))/(1-EXP(-SIMULATION!$D$4*$I3777)))-(EXP(-SIMULATION!$D$17*$J3795)/(1-EXP(-SIMULATION!$D$4*SIMULATION!$D$17))))</f>
        <v>1.8383169562811315</v>
      </c>
      <c r="L3795">
        <v>0.31156184560218819</v>
      </c>
      <c r="M3795">
        <f t="shared" ca="1" si="59"/>
        <v>2.4110663799818779</v>
      </c>
    </row>
    <row r="3796" spans="1:13" x14ac:dyDescent="0.25">
      <c r="A3796" s="9"/>
      <c r="H3796" s="9"/>
      <c r="J3796">
        <v>19</v>
      </c>
      <c r="K3796">
        <f ca="1">SIMULATION!$D$3*SIMULATION!$D$17/$H3777/(SIMULATION!$D$17-$I3777)*(((EXP(-$I3777*$J3796))/(1-EXP(-SIMULATION!$D$4*$I3777)))-(EXP(-SIMULATION!$D$17*$J3796)/(1-EXP(-SIMULATION!$D$4*SIMULATION!$D$17))))</f>
        <v>1.7848568944541383</v>
      </c>
      <c r="L3796">
        <v>-0.20879571799029142</v>
      </c>
      <c r="M3796">
        <f t="shared" ca="1" si="59"/>
        <v>1.4121864176666648</v>
      </c>
    </row>
    <row r="3797" spans="1:13" x14ac:dyDescent="0.25">
      <c r="A3797" s="9"/>
      <c r="H3797" s="9"/>
      <c r="J3797">
        <v>20</v>
      </c>
      <c r="K3797">
        <f ca="1">SIMULATION!$D$3*SIMULATION!$D$17/$H3777/(SIMULATION!$D$17-$I3777)*(((EXP(-$I3777*$J3797))/(1-EXP(-SIMULATION!$D$4*$I3777)))-(EXP(-SIMULATION!$D$17*$J3797)/(1-EXP(-SIMULATION!$D$4*SIMULATION!$D$17))))</f>
        <v>1.732893838058003</v>
      </c>
      <c r="L3797">
        <v>-8.1633100763146213E-2</v>
      </c>
      <c r="M3797">
        <f t="shared" ca="1" si="59"/>
        <v>1.5914323407639788</v>
      </c>
    </row>
    <row r="3798" spans="1:13" x14ac:dyDescent="0.25">
      <c r="A3798" s="9"/>
      <c r="H3798" s="9"/>
      <c r="J3798">
        <v>21</v>
      </c>
      <c r="K3798">
        <f ca="1">SIMULATION!$D$3*SIMULATION!$D$17/$H3777/(SIMULATION!$D$17-$I3777)*(((EXP(-$I3777*$J3798))/(1-EXP(-SIMULATION!$D$4*$I3777)))-(EXP(-SIMULATION!$D$17*$J3798)/(1-EXP(-SIMULATION!$D$4*SIMULATION!$D$17))))</f>
        <v>1.6824066472606172</v>
      </c>
      <c r="L3798">
        <v>0.41747013665025667</v>
      </c>
      <c r="M3798">
        <f t="shared" ca="1" si="59"/>
        <v>2.3847611801938071</v>
      </c>
    </row>
    <row r="3799" spans="1:13" x14ac:dyDescent="0.25">
      <c r="A3799" s="9"/>
      <c r="H3799" s="9"/>
      <c r="J3799">
        <v>22</v>
      </c>
      <c r="K3799">
        <f ca="1">SIMULATION!$D$3*SIMULATION!$D$17/$H3777/(SIMULATION!$D$17-$I3777)*(((EXP(-$I3777*$J3799))/(1-EXP(-SIMULATION!$D$4*$I3777)))-(EXP(-SIMULATION!$D$17*$J3799)/(1-EXP(-SIMULATION!$D$4*SIMULATION!$D$17))))</f>
        <v>1.6333667043289786</v>
      </c>
      <c r="L3799">
        <v>-0.31022799312781518</v>
      </c>
      <c r="M3799">
        <f t="shared" ca="1" si="59"/>
        <v>1.1266506296032062</v>
      </c>
    </row>
    <row r="3800" spans="1:13" x14ac:dyDescent="0.25">
      <c r="A3800" s="9"/>
      <c r="H3800" s="9"/>
      <c r="J3800">
        <v>23</v>
      </c>
      <c r="K3800">
        <f ca="1">SIMULATION!$D$3*SIMULATION!$D$17/$H3777/(SIMULATION!$D$17-$I3777)*(((EXP(-$I3777*$J3800))/(1-EXP(-SIMULATION!$D$4*$I3777)))-(EXP(-SIMULATION!$D$17*$J3800)/(1-EXP(-SIMULATION!$D$4*SIMULATION!$D$17))))</f>
        <v>1.5857410392159366</v>
      </c>
      <c r="L3800">
        <v>-0.24885485850865779</v>
      </c>
      <c r="M3800">
        <f t="shared" ca="1" si="59"/>
        <v>1.1911216772704827</v>
      </c>
    </row>
    <row r="3801" spans="1:13" x14ac:dyDescent="0.25">
      <c r="A3801" s="9"/>
      <c r="H3801" s="9"/>
      <c r="J3801">
        <v>24</v>
      </c>
      <c r="K3801">
        <f ca="1">SIMULATION!$D$3*SIMULATION!$D$17/$H3777/(SIMULATION!$D$17-$I3777)*(((EXP(-$I3777*$J3801))/(1-EXP(-SIMULATION!$D$4*$I3777)))-(EXP(-SIMULATION!$D$17*$J3801)/(1-EXP(-SIMULATION!$D$4*SIMULATION!$D$17))))</f>
        <v>1.5394943196831812</v>
      </c>
      <c r="L3801">
        <v>3.2551166522780742E-2</v>
      </c>
      <c r="M3801">
        <f t="shared" ca="1" si="59"/>
        <v>1.5896066556440633</v>
      </c>
    </row>
    <row r="3802" spans="1:13" x14ac:dyDescent="0.25">
      <c r="A3802" s="9">
        <v>153</v>
      </c>
      <c r="B3802" s="2">
        <f ca="1">NORMINV(RAND(),SIMULATION!D7,SIMULATION!D8)</f>
        <v>58.215560781166545</v>
      </c>
      <c r="C3802" s="2">
        <v>2</v>
      </c>
      <c r="D3802" s="2">
        <f ca="1">SIMULATION!$D$11*(1+(SIMULATION!$D$12*LN(1+$C3802)))*(1+(SIMULATION!$D$13*(($B3802/63.5)-1)))</f>
        <v>9.8456296455802832</v>
      </c>
      <c r="E3802" s="2">
        <v>0.40773185687327429</v>
      </c>
      <c r="F3802" s="2">
        <f ca="1">D3802*(1+E3802)</f>
        <v>13.860006503059289</v>
      </c>
      <c r="G3802" s="2">
        <v>-0.60632039984680886</v>
      </c>
      <c r="H3802" s="9">
        <f>SIMULATION!$D$15*EXP($G$3802)</f>
        <v>120.39013801383929</v>
      </c>
      <c r="I3802" s="2">
        <f ca="1">$F3802/$H3802</f>
        <v>0.11512576305432949</v>
      </c>
      <c r="J3802">
        <v>0</v>
      </c>
      <c r="K3802">
        <f ca="1">SIMULATION!$D$3*SIMULATION!$D$17/$H3802/(SIMULATION!$D$17-$I3802)*(((EXP(-$I3802*$J3802))/(1-EXP(-SIMULATION!$D$4*$I3802)))-(EXP(-SIMULATION!$D$17*$J3802)/(1-EXP(-SIMULATION!$D$4*SIMULATION!$D$17))))</f>
        <v>0.4149336696405545</v>
      </c>
      <c r="L3802">
        <v>5.1249253146856466E-2</v>
      </c>
      <c r="M3802">
        <f t="shared" ca="1" si="59"/>
        <v>0.43619871031511737</v>
      </c>
    </row>
    <row r="3803" spans="1:13" x14ac:dyDescent="0.25">
      <c r="A3803" s="9"/>
      <c r="H3803" s="9"/>
      <c r="J3803">
        <v>1</v>
      </c>
      <c r="K3803">
        <f ca="1">SIMULATION!$D$3*SIMULATION!$D$17/$H3802/(SIMULATION!$D$17-$I3802)*(((EXP(-$I3802*$J3803))/(1-EXP(-SIMULATION!$D$4*$I3802)))-(EXP(-SIMULATION!$D$17*$J3803)/(1-EXP(-SIMULATION!$D$4*SIMULATION!$D$17))))</f>
        <v>1.9132143137795523</v>
      </c>
      <c r="L3803">
        <v>-0.39338930483907414</v>
      </c>
      <c r="M3803">
        <f t="shared" ca="1" si="59"/>
        <v>1.160576264873648</v>
      </c>
    </row>
    <row r="3804" spans="1:13" x14ac:dyDescent="0.25">
      <c r="A3804" s="9"/>
      <c r="H3804" s="9"/>
      <c r="J3804">
        <v>2</v>
      </c>
      <c r="K3804">
        <f ca="1">SIMULATION!$D$3*SIMULATION!$D$17/$H3802/(SIMULATION!$D$17-$I3802)*(((EXP(-$I3802*$J3804))/(1-EXP(-SIMULATION!$D$4*$I3802)))-(EXP(-SIMULATION!$D$17*$J3804)/(1-EXP(-SIMULATION!$D$4*SIMULATION!$D$17))))</f>
        <v>2.6942101159673615</v>
      </c>
      <c r="L3804">
        <v>-0.69477533473136788</v>
      </c>
      <c r="M3804">
        <f t="shared" ca="1" si="59"/>
        <v>0.82233938080950042</v>
      </c>
    </row>
    <row r="3805" spans="1:13" x14ac:dyDescent="0.25">
      <c r="A3805" s="9"/>
      <c r="H3805" s="9"/>
      <c r="J3805">
        <v>3</v>
      </c>
      <c r="K3805">
        <f ca="1">SIMULATION!$D$3*SIMULATION!$D$17/$H3802/(SIMULATION!$D$17-$I3802)*(((EXP(-$I3802*$J3805))/(1-EXP(-SIMULATION!$D$4*$I3802)))-(EXP(-SIMULATION!$D$17*$J3805)/(1-EXP(-SIMULATION!$D$4*SIMULATION!$D$17))))</f>
        <v>3.0350329983347013</v>
      </c>
      <c r="L3805">
        <v>-0.11205862283033763</v>
      </c>
      <c r="M3805">
        <f t="shared" ca="1" si="59"/>
        <v>2.6949313802966843</v>
      </c>
    </row>
    <row r="3806" spans="1:13" x14ac:dyDescent="0.25">
      <c r="A3806" s="9"/>
      <c r="H3806" s="9"/>
      <c r="J3806">
        <v>4</v>
      </c>
      <c r="K3806">
        <f ca="1">SIMULATION!$D$3*SIMULATION!$D$17/$H3802/(SIMULATION!$D$17-$I3802)*(((EXP(-$I3802*$J3806))/(1-EXP(-SIMULATION!$D$4*$I3802)))-(EXP(-SIMULATION!$D$17*$J3806)/(1-EXP(-SIMULATION!$D$4*SIMULATION!$D$17))))</f>
        <v>3.1111445692621085</v>
      </c>
      <c r="L3806">
        <v>0.10589905152421608</v>
      </c>
      <c r="M3806">
        <f t="shared" ca="1" si="59"/>
        <v>3.4406118283016811</v>
      </c>
    </row>
    <row r="3807" spans="1:13" x14ac:dyDescent="0.25">
      <c r="A3807" s="9"/>
      <c r="H3807" s="9"/>
      <c r="J3807">
        <v>5</v>
      </c>
      <c r="K3807">
        <f ca="1">SIMULATION!$D$3*SIMULATION!$D$17/$H3802/(SIMULATION!$D$17-$I3802)*(((EXP(-$I3802*$J3807))/(1-EXP(-SIMULATION!$D$4*$I3802)))-(EXP(-SIMULATION!$D$17*$J3807)/(1-EXP(-SIMULATION!$D$4*SIMULATION!$D$17))))</f>
        <v>3.0330968200197095</v>
      </c>
      <c r="L3807">
        <v>0.15700884776982654</v>
      </c>
      <c r="M3807">
        <f t="shared" ca="1" si="59"/>
        <v>3.509319856905329</v>
      </c>
    </row>
    <row r="3808" spans="1:13" x14ac:dyDescent="0.25">
      <c r="A3808" s="9"/>
      <c r="H3808" s="9"/>
      <c r="J3808">
        <v>6</v>
      </c>
      <c r="K3808">
        <f ca="1">SIMULATION!$D$3*SIMULATION!$D$17/$H3802/(SIMULATION!$D$17-$I3802)*(((EXP(-$I3802*$J3808))/(1-EXP(-SIMULATION!$D$4*$I3802)))-(EXP(-SIMULATION!$D$17*$J3808)/(1-EXP(-SIMULATION!$D$4*SIMULATION!$D$17))))</f>
        <v>2.8700514031130808</v>
      </c>
      <c r="L3808">
        <v>0.17711123984755703</v>
      </c>
      <c r="M3808">
        <f t="shared" ca="1" si="59"/>
        <v>3.378369765544659</v>
      </c>
    </row>
    <row r="3809" spans="1:13" x14ac:dyDescent="0.25">
      <c r="A3809" s="9"/>
      <c r="H3809" s="9"/>
      <c r="J3809">
        <v>7</v>
      </c>
      <c r="K3809">
        <f ca="1">SIMULATION!$D$3*SIMULATION!$D$17/$H3802/(SIMULATION!$D$17-$I3802)*(((EXP(-$I3802*$J3809))/(1-EXP(-SIMULATION!$D$4*$I3802)))-(EXP(-SIMULATION!$D$17*$J3809)/(1-EXP(-SIMULATION!$D$4*SIMULATION!$D$17))))</f>
        <v>2.6648290291240695</v>
      </c>
      <c r="L3809">
        <v>-4.2759522124994238E-2</v>
      </c>
      <c r="M3809">
        <f t="shared" ca="1" si="59"/>
        <v>2.550882213293912</v>
      </c>
    </row>
    <row r="3810" spans="1:13" x14ac:dyDescent="0.25">
      <c r="A3810" s="9"/>
      <c r="H3810" s="9"/>
      <c r="J3810">
        <v>8</v>
      </c>
      <c r="K3810">
        <f ca="1">SIMULATION!$D$3*SIMULATION!$D$17/$H3802/(SIMULATION!$D$17-$I3802)*(((EXP(-$I3802*$J3810))/(1-EXP(-SIMULATION!$D$4*$I3802)))-(EXP(-SIMULATION!$D$17*$J3810)/(1-EXP(-SIMULATION!$D$4*SIMULATION!$D$17))))</f>
        <v>2.4435335859126064</v>
      </c>
      <c r="L3810">
        <v>0.15790754732399212</v>
      </c>
      <c r="M3810">
        <f t="shared" ca="1" si="59"/>
        <v>2.8293859812678654</v>
      </c>
    </row>
    <row r="3811" spans="1:13" x14ac:dyDescent="0.25">
      <c r="A3811" s="9"/>
      <c r="H3811" s="9"/>
      <c r="J3811">
        <v>9</v>
      </c>
      <c r="K3811">
        <f ca="1">SIMULATION!$D$3*SIMULATION!$D$17/$H3802/(SIMULATION!$D$17-$I3802)*(((EXP(-$I3802*$J3811))/(1-EXP(-SIMULATION!$D$4*$I3802)))-(EXP(-SIMULATION!$D$17*$J3811)/(1-EXP(-SIMULATION!$D$4*SIMULATION!$D$17))))</f>
        <v>2.2217017722077936</v>
      </c>
      <c r="L3811">
        <v>0.14232137996622288</v>
      </c>
      <c r="M3811">
        <f t="shared" ca="1" si="59"/>
        <v>2.5378974343018097</v>
      </c>
    </row>
    <row r="3812" spans="1:13" x14ac:dyDescent="0.25">
      <c r="A3812" s="9"/>
      <c r="H3812" s="9"/>
      <c r="J3812">
        <v>10</v>
      </c>
      <c r="K3812">
        <f ca="1">SIMULATION!$D$3*SIMULATION!$D$17/$H3802/(SIMULATION!$D$17-$I3802)*(((EXP(-$I3802*$J3812))/(1-EXP(-SIMULATION!$D$4*$I3802)))-(EXP(-SIMULATION!$D$17*$J3812)/(1-EXP(-SIMULATION!$D$4*SIMULATION!$D$17))))</f>
        <v>2.0082281251506995</v>
      </c>
      <c r="L3812">
        <v>-2.5826519301330735E-3</v>
      </c>
      <c r="M3812">
        <f t="shared" ca="1" si="59"/>
        <v>2.0030415709071314</v>
      </c>
    </row>
    <row r="3813" spans="1:13" x14ac:dyDescent="0.25">
      <c r="A3813" s="9"/>
      <c r="H3813" s="9"/>
      <c r="J3813">
        <v>11</v>
      </c>
      <c r="K3813">
        <f ca="1">SIMULATION!$D$3*SIMULATION!$D$17/$H3802/(SIMULATION!$D$17-$I3802)*(((EXP(-$I3802*$J3813))/(1-EXP(-SIMULATION!$D$4*$I3802)))-(EXP(-SIMULATION!$D$17*$J3813)/(1-EXP(-SIMULATION!$D$4*SIMULATION!$D$17))))</f>
        <v>1.8078661852187263</v>
      </c>
      <c r="L3813">
        <v>-0.13295441916893516</v>
      </c>
      <c r="M3813">
        <f t="shared" ca="1" si="59"/>
        <v>1.5675023866278122</v>
      </c>
    </row>
    <row r="3814" spans="1:13" x14ac:dyDescent="0.25">
      <c r="A3814" s="9"/>
      <c r="H3814" s="9"/>
      <c r="J3814">
        <v>12</v>
      </c>
      <c r="K3814">
        <f ca="1">SIMULATION!$D$3*SIMULATION!$D$17/$H3802/(SIMULATION!$D$17-$I3802)*(((EXP(-$I3802*$J3814))/(1-EXP(-SIMULATION!$D$4*$I3802)))-(EXP(-SIMULATION!$D$17*$J3814)/(1-EXP(-SIMULATION!$D$4*SIMULATION!$D$17))))</f>
        <v>1.6228187474322824</v>
      </c>
      <c r="L3814">
        <v>0.35358535136907354</v>
      </c>
      <c r="M3814">
        <f t="shared" ca="1" si="59"/>
        <v>2.196623684451446</v>
      </c>
    </row>
    <row r="3815" spans="1:13" x14ac:dyDescent="0.25">
      <c r="A3815" s="9"/>
      <c r="H3815" s="9"/>
      <c r="J3815">
        <v>13</v>
      </c>
      <c r="K3815">
        <f ca="1">SIMULATION!$D$3*SIMULATION!$D$17/$H3802/(SIMULATION!$D$17-$I3802)*(((EXP(-$I3802*$J3815))/(1-EXP(-SIMULATION!$D$4*$I3802)))-(EXP(-SIMULATION!$D$17*$J3815)/(1-EXP(-SIMULATION!$D$4*SIMULATION!$D$17))))</f>
        <v>1.4537457423514275</v>
      </c>
      <c r="L3815">
        <v>0.47689217743352141</v>
      </c>
      <c r="M3815">
        <f t="shared" ca="1" si="59"/>
        <v>2.1470257148561109</v>
      </c>
    </row>
    <row r="3816" spans="1:13" x14ac:dyDescent="0.25">
      <c r="A3816" s="9"/>
      <c r="H3816" s="9"/>
      <c r="J3816">
        <v>14</v>
      </c>
      <c r="K3816">
        <f ca="1">SIMULATION!$D$3*SIMULATION!$D$17/$H3802/(SIMULATION!$D$17-$I3802)*(((EXP(-$I3802*$J3816))/(1-EXP(-SIMULATION!$D$4*$I3802)))-(EXP(-SIMULATION!$D$17*$J3816)/(1-EXP(-SIMULATION!$D$4*SIMULATION!$D$17))))</f>
        <v>1.3004001370346954</v>
      </c>
      <c r="L3816">
        <v>1.9327082696098695E-2</v>
      </c>
      <c r="M3816">
        <f t="shared" ca="1" si="59"/>
        <v>1.3255330780211831</v>
      </c>
    </row>
    <row r="3817" spans="1:13" x14ac:dyDescent="0.25">
      <c r="A3817" s="9"/>
      <c r="H3817" s="9"/>
      <c r="J3817">
        <v>15</v>
      </c>
      <c r="K3817">
        <f ca="1">SIMULATION!$D$3*SIMULATION!$D$17/$H3802/(SIMULATION!$D$17-$I3802)*(((EXP(-$I3802*$J3817))/(1-EXP(-SIMULATION!$D$4*$I3802)))-(EXP(-SIMULATION!$D$17*$J3817)/(1-EXP(-SIMULATION!$D$4*SIMULATION!$D$17))))</f>
        <v>1.162026546753679</v>
      </c>
      <c r="L3817">
        <v>-0.53754512190652137</v>
      </c>
      <c r="M3817">
        <f t="shared" ca="1" si="59"/>
        <v>0.53738484502035855</v>
      </c>
    </row>
    <row r="3818" spans="1:13" x14ac:dyDescent="0.25">
      <c r="A3818" s="9"/>
      <c r="H3818" s="9"/>
      <c r="J3818">
        <v>16</v>
      </c>
      <c r="K3818">
        <f ca="1">SIMULATION!$D$3*SIMULATION!$D$17/$H3802/(SIMULATION!$D$17-$I3802)*(((EXP(-$I3802*$J3818))/(1-EXP(-SIMULATION!$D$4*$I3802)))-(EXP(-SIMULATION!$D$17*$J3818)/(1-EXP(-SIMULATION!$D$4*SIMULATION!$D$17))))</f>
        <v>1.0376087526483957</v>
      </c>
      <c r="L3818">
        <v>6.9891902419952009E-2</v>
      </c>
      <c r="M3818">
        <f t="shared" ca="1" si="59"/>
        <v>1.1101292023385856</v>
      </c>
    </row>
    <row r="3819" spans="1:13" x14ac:dyDescent="0.25">
      <c r="A3819" s="9"/>
      <c r="H3819" s="9"/>
      <c r="J3819">
        <v>17</v>
      </c>
      <c r="K3819">
        <f ca="1">SIMULATION!$D$3*SIMULATION!$D$17/$H3802/(SIMULATION!$D$17-$I3802)*(((EXP(-$I3802*$J3819))/(1-EXP(-SIMULATION!$D$4*$I3802)))-(EXP(-SIMULATION!$D$17*$J3819)/(1-EXP(-SIMULATION!$D$4*SIMULATION!$D$17))))</f>
        <v>0.92602125617133291</v>
      </c>
      <c r="L3819">
        <v>7.835672750254323E-2</v>
      </c>
      <c r="M3819">
        <f t="shared" ca="1" si="59"/>
        <v>0.99858125140271281</v>
      </c>
    </row>
    <row r="3820" spans="1:13" x14ac:dyDescent="0.25">
      <c r="A3820" s="9"/>
      <c r="H3820" s="9"/>
      <c r="J3820">
        <v>18</v>
      </c>
      <c r="K3820">
        <f ca="1">SIMULATION!$D$3*SIMULATION!$D$17/$H3802/(SIMULATION!$D$17-$I3802)*(((EXP(-$I3802*$J3820))/(1-EXP(-SIMULATION!$D$4*$I3802)))-(EXP(-SIMULATION!$D$17*$J3820)/(1-EXP(-SIMULATION!$D$4*SIMULATION!$D$17))))</f>
        <v>0.82612010581799233</v>
      </c>
      <c r="L3820">
        <v>3.9764412001946213E-2</v>
      </c>
      <c r="M3820">
        <f t="shared" ca="1" si="59"/>
        <v>0.85897028606883041</v>
      </c>
    </row>
    <row r="3821" spans="1:13" x14ac:dyDescent="0.25">
      <c r="A3821" s="9"/>
      <c r="H3821" s="9"/>
      <c r="J3821">
        <v>19</v>
      </c>
      <c r="K3821">
        <f ca="1">SIMULATION!$D$3*SIMULATION!$D$17/$H3802/(SIMULATION!$D$17-$I3802)*(((EXP(-$I3802*$J3821))/(1-EXP(-SIMULATION!$D$4*$I3802)))-(EXP(-SIMULATION!$D$17*$J3821)/(1-EXP(-SIMULATION!$D$4*SIMULATION!$D$17))))</f>
        <v>0.73679549240660591</v>
      </c>
      <c r="L3821">
        <v>-0.21664690023752664</v>
      </c>
      <c r="M3821">
        <f t="shared" ca="1" si="59"/>
        <v>0.57717103286773264</v>
      </c>
    </row>
    <row r="3822" spans="1:13" x14ac:dyDescent="0.25">
      <c r="A3822" s="9"/>
      <c r="H3822" s="9"/>
      <c r="J3822">
        <v>20</v>
      </c>
      <c r="K3822">
        <f ca="1">SIMULATION!$D$3*SIMULATION!$D$17/$H3802/(SIMULATION!$D$17-$I3802)*(((EXP(-$I3802*$J3822))/(1-EXP(-SIMULATION!$D$4*$I3802)))-(EXP(-SIMULATION!$D$17*$J3822)/(1-EXP(-SIMULATION!$D$4*SIMULATION!$D$17))))</f>
        <v>0.65700045463882517</v>
      </c>
      <c r="L3822">
        <v>-3.919889399017272E-2</v>
      </c>
      <c r="M3822">
        <f t="shared" ca="1" si="59"/>
        <v>0.63124676346594255</v>
      </c>
    </row>
    <row r="3823" spans="1:13" x14ac:dyDescent="0.25">
      <c r="A3823" s="9"/>
      <c r="H3823" s="9"/>
      <c r="J3823">
        <v>21</v>
      </c>
      <c r="K3823">
        <f ca="1">SIMULATION!$D$3*SIMULATION!$D$17/$H3802/(SIMULATION!$D$17-$I3802)*(((EXP(-$I3802*$J3823))/(1-EXP(-SIMULATION!$D$4*$I3802)))-(EXP(-SIMULATION!$D$17*$J3823)/(1-EXP(-SIMULATION!$D$4*SIMULATION!$D$17))))</f>
        <v>0.58576481914465062</v>
      </c>
      <c r="L3823">
        <v>-0.37109425093901754</v>
      </c>
      <c r="M3823">
        <f t="shared" ca="1" si="59"/>
        <v>0.36839086235773738</v>
      </c>
    </row>
    <row r="3824" spans="1:13" x14ac:dyDescent="0.25">
      <c r="A3824" s="9"/>
      <c r="H3824" s="9"/>
      <c r="J3824">
        <v>22</v>
      </c>
      <c r="K3824">
        <f ca="1">SIMULATION!$D$3*SIMULATION!$D$17/$H3802/(SIMULATION!$D$17-$I3802)*(((EXP(-$I3802*$J3824))/(1-EXP(-SIMULATION!$D$4*$I3802)))-(EXP(-SIMULATION!$D$17*$J3824)/(1-EXP(-SIMULATION!$D$4*SIMULATION!$D$17))))</f>
        <v>0.52220016290867621</v>
      </c>
      <c r="L3824">
        <v>-0.10259745505817243</v>
      </c>
      <c r="M3824">
        <f t="shared" ca="1" si="59"/>
        <v>0.46862375516328297</v>
      </c>
    </row>
    <row r="3825" spans="1:13" x14ac:dyDescent="0.25">
      <c r="A3825" s="9"/>
      <c r="H3825" s="9"/>
      <c r="J3825">
        <v>23</v>
      </c>
      <c r="K3825">
        <f ca="1">SIMULATION!$D$3*SIMULATION!$D$17/$H3802/(SIMULATION!$D$17-$I3802)*(((EXP(-$I3802*$J3825))/(1-EXP(-SIMULATION!$D$4*$I3802)))-(EXP(-SIMULATION!$D$17*$J3825)/(1-EXP(-SIMULATION!$D$4*SIMULATION!$D$17))))</f>
        <v>0.46549945441711577</v>
      </c>
      <c r="L3825">
        <v>-7.8956983965762284E-2</v>
      </c>
      <c r="M3825">
        <f t="shared" ca="1" si="59"/>
        <v>0.42874502145863247</v>
      </c>
    </row>
    <row r="3826" spans="1:13" x14ac:dyDescent="0.25">
      <c r="A3826" s="9"/>
      <c r="H3826" s="9"/>
      <c r="J3826">
        <v>24</v>
      </c>
      <c r="K3826">
        <f ca="1">SIMULATION!$D$3*SIMULATION!$D$17/$H3802/(SIMULATION!$D$17-$I3802)*(((EXP(-$I3802*$J3826))/(1-EXP(-SIMULATION!$D$4*$I3802)))-(EXP(-SIMULATION!$D$17*$J3826)/(1-EXP(-SIMULATION!$D$4*SIMULATION!$D$17))))</f>
        <v>0.41493366964055511</v>
      </c>
      <c r="L3826">
        <v>-8.161885030885524E-3</v>
      </c>
      <c r="M3826">
        <f t="shared" ca="1" si="59"/>
        <v>0.41154702873350546</v>
      </c>
    </row>
    <row r="3827" spans="1:13" x14ac:dyDescent="0.25">
      <c r="A3827" s="9">
        <v>154</v>
      </c>
      <c r="B3827" s="2">
        <f ca="1">NORMINV(RAND(),SIMULATION!D7,SIMULATION!D8)</f>
        <v>64.903884743299528</v>
      </c>
      <c r="C3827" s="2">
        <v>2</v>
      </c>
      <c r="D3827" s="2">
        <f ca="1">SIMULATION!$D$11*(1+(SIMULATION!$D$12*LN(1+$C3827)))*(1+(SIMULATION!$D$13*(($B3827/63.5)-1)))</f>
        <v>10.342316201981181</v>
      </c>
      <c r="E3827" s="2">
        <v>0.360122089816797</v>
      </c>
      <c r="F3827" s="2">
        <f ca="1">D3827*(1+E3827)</f>
        <v>14.066812726184761</v>
      </c>
      <c r="G3827" s="2">
        <v>0.18625619099615265</v>
      </c>
      <c r="H3827" s="9">
        <f>SIMULATION!$D$15*EXP($G$3827)</f>
        <v>265.95156618162827</v>
      </c>
      <c r="I3827" s="2">
        <f ca="1">$F3827/$H3827</f>
        <v>5.2892385362295659E-2</v>
      </c>
      <c r="J3827">
        <v>0</v>
      </c>
      <c r="K3827">
        <f ca="1">SIMULATION!$D$3*SIMULATION!$D$17/$H3827/(SIMULATION!$D$17-$I3827)*(((EXP(-$I3827*$J3827))/(1-EXP(-SIMULATION!$D$4*$I3827)))-(EXP(-SIMULATION!$D$17*$J3827)/(1-EXP(-SIMULATION!$D$4*SIMULATION!$D$17))))</f>
        <v>0.91718446531034425</v>
      </c>
      <c r="L3827">
        <v>1.9552965692749981E-2</v>
      </c>
      <c r="M3827">
        <f t="shared" ca="1" si="59"/>
        <v>0.93511814169448071</v>
      </c>
    </row>
    <row r="3828" spans="1:13" x14ac:dyDescent="0.25">
      <c r="A3828" s="9"/>
      <c r="H3828" s="9"/>
      <c r="J3828">
        <v>1</v>
      </c>
      <c r="K3828">
        <f ca="1">SIMULATION!$D$3*SIMULATION!$D$17/$H3827/(SIMULATION!$D$17-$I3827)*(((EXP(-$I3827*$J3828))/(1-EXP(-SIMULATION!$D$4*$I3827)))-(EXP(-SIMULATION!$D$17*$J3828)/(1-EXP(-SIMULATION!$D$4*SIMULATION!$D$17))))</f>
        <v>1.5920254591592462</v>
      </c>
      <c r="L3828">
        <v>4.622868061594966E-2</v>
      </c>
      <c r="M3828">
        <f t="shared" ca="1" si="59"/>
        <v>1.6656226956431797</v>
      </c>
    </row>
    <row r="3829" spans="1:13" x14ac:dyDescent="0.25">
      <c r="A3829" s="9"/>
      <c r="H3829" s="9"/>
      <c r="J3829">
        <v>2</v>
      </c>
      <c r="K3829">
        <f ca="1">SIMULATION!$D$3*SIMULATION!$D$17/$H3827/(SIMULATION!$D$17-$I3827)*(((EXP(-$I3827*$J3829))/(1-EXP(-SIMULATION!$D$4*$I3827)))-(EXP(-SIMULATION!$D$17*$J3829)/(1-EXP(-SIMULATION!$D$4*SIMULATION!$D$17))))</f>
        <v>1.9727419749794188</v>
      </c>
      <c r="L3829">
        <v>-6.0413503779548149E-2</v>
      </c>
      <c r="M3829">
        <f t="shared" ca="1" si="59"/>
        <v>1.8535617202179264</v>
      </c>
    </row>
    <row r="3830" spans="1:13" x14ac:dyDescent="0.25">
      <c r="A3830" s="9"/>
      <c r="H3830" s="9"/>
      <c r="J3830">
        <v>3</v>
      </c>
      <c r="K3830">
        <f ca="1">SIMULATION!$D$3*SIMULATION!$D$17/$H3827/(SIMULATION!$D$17-$I3827)*(((EXP(-$I3827*$J3830))/(1-EXP(-SIMULATION!$D$4*$I3827)))-(EXP(-SIMULATION!$D$17*$J3830)/(1-EXP(-SIMULATION!$D$4*SIMULATION!$D$17))))</f>
        <v>2.1676418181132089</v>
      </c>
      <c r="L3830">
        <v>0.12584980621377381</v>
      </c>
      <c r="M3830">
        <f t="shared" ca="1" si="59"/>
        <v>2.4404391208636285</v>
      </c>
    </row>
    <row r="3831" spans="1:13" x14ac:dyDescent="0.25">
      <c r="A3831" s="9"/>
      <c r="H3831" s="9"/>
      <c r="J3831">
        <v>4</v>
      </c>
      <c r="K3831">
        <f ca="1">SIMULATION!$D$3*SIMULATION!$D$17/$H3827/(SIMULATION!$D$17-$I3827)*(((EXP(-$I3827*$J3831))/(1-EXP(-SIMULATION!$D$4*$I3827)))-(EXP(-SIMULATION!$D$17*$J3831)/(1-EXP(-SIMULATION!$D$4*SIMULATION!$D$17))))</f>
        <v>2.2459939419366703</v>
      </c>
      <c r="L3831">
        <v>-5.7716309015923943E-2</v>
      </c>
      <c r="M3831">
        <f t="shared" ca="1" si="59"/>
        <v>2.1163634615359603</v>
      </c>
    </row>
    <row r="3832" spans="1:13" x14ac:dyDescent="0.25">
      <c r="A3832" s="9"/>
      <c r="H3832" s="9"/>
      <c r="J3832">
        <v>5</v>
      </c>
      <c r="K3832">
        <f ca="1">SIMULATION!$D$3*SIMULATION!$D$17/$H3827/(SIMULATION!$D$17-$I3827)*(((EXP(-$I3827*$J3832))/(1-EXP(-SIMULATION!$D$4*$I3827)))-(EXP(-SIMULATION!$D$17*$J3832)/(1-EXP(-SIMULATION!$D$4*SIMULATION!$D$17))))</f>
        <v>2.2520573300934035</v>
      </c>
      <c r="L3832">
        <v>0.22524129345454177</v>
      </c>
      <c r="M3832">
        <f t="shared" ca="1" si="59"/>
        <v>2.7593136360574237</v>
      </c>
    </row>
    <row r="3833" spans="1:13" x14ac:dyDescent="0.25">
      <c r="A3833" s="9"/>
      <c r="H3833" s="9"/>
      <c r="J3833">
        <v>6</v>
      </c>
      <c r="K3833">
        <f ca="1">SIMULATION!$D$3*SIMULATION!$D$17/$H3827/(SIMULATION!$D$17-$I3827)*(((EXP(-$I3827*$J3833))/(1-EXP(-SIMULATION!$D$4*$I3827)))-(EXP(-SIMULATION!$D$17*$J3833)/(1-EXP(-SIMULATION!$D$4*SIMULATION!$D$17))))</f>
        <v>2.2140706803415391</v>
      </c>
      <c r="L3833">
        <v>-0.14043307184916584</v>
      </c>
      <c r="M3833">
        <f t="shared" ca="1" si="59"/>
        <v>1.9031419334100041</v>
      </c>
    </row>
    <row r="3834" spans="1:13" x14ac:dyDescent="0.25">
      <c r="A3834" s="9"/>
      <c r="H3834" s="9"/>
      <c r="J3834">
        <v>7</v>
      </c>
      <c r="K3834">
        <f ca="1">SIMULATION!$D$3*SIMULATION!$D$17/$H3827/(SIMULATION!$D$17-$I3827)*(((EXP(-$I3827*$J3834))/(1-EXP(-SIMULATION!$D$4*$I3827)))-(EXP(-SIMULATION!$D$17*$J3834)/(1-EXP(-SIMULATION!$D$4*SIMULATION!$D$17))))</f>
        <v>2.1500128665185909</v>
      </c>
      <c r="L3834">
        <v>2.4688472719296823E-2</v>
      </c>
      <c r="M3834">
        <f t="shared" ca="1" si="59"/>
        <v>2.2030934005197724</v>
      </c>
    </row>
    <row r="3835" spans="1:13" x14ac:dyDescent="0.25">
      <c r="A3835" s="9"/>
      <c r="H3835" s="9"/>
      <c r="J3835">
        <v>8</v>
      </c>
      <c r="K3835">
        <f ca="1">SIMULATION!$D$3*SIMULATION!$D$17/$H3827/(SIMULATION!$D$17-$I3827)*(((EXP(-$I3827*$J3835))/(1-EXP(-SIMULATION!$D$4*$I3827)))-(EXP(-SIMULATION!$D$17*$J3835)/(1-EXP(-SIMULATION!$D$4*SIMULATION!$D$17))))</f>
        <v>2.0712940545401706</v>
      </c>
      <c r="L3835">
        <v>-1.2475622042155892E-2</v>
      </c>
      <c r="M3835">
        <f t="shared" ca="1" si="59"/>
        <v>2.0454533727775628</v>
      </c>
    </row>
    <row r="3836" spans="1:13" x14ac:dyDescent="0.25">
      <c r="A3836" s="9"/>
      <c r="H3836" s="9"/>
      <c r="J3836">
        <v>9</v>
      </c>
      <c r="K3836">
        <f ca="1">SIMULATION!$D$3*SIMULATION!$D$17/$H3827/(SIMULATION!$D$17-$I3827)*(((EXP(-$I3827*$J3836))/(1-EXP(-SIMULATION!$D$4*$I3827)))-(EXP(-SIMULATION!$D$17*$J3836)/(1-EXP(-SIMULATION!$D$4*SIMULATION!$D$17))))</f>
        <v>1.985120748159245</v>
      </c>
      <c r="L3836">
        <v>0.38180463258756653</v>
      </c>
      <c r="M3836">
        <f t="shared" ca="1" si="59"/>
        <v>2.7430490460521408</v>
      </c>
    </row>
    <row r="3837" spans="1:13" x14ac:dyDescent="0.25">
      <c r="A3837" s="9"/>
      <c r="H3837" s="9"/>
      <c r="J3837">
        <v>10</v>
      </c>
      <c r="K3837">
        <f ca="1">SIMULATION!$D$3*SIMULATION!$D$17/$H3827/(SIMULATION!$D$17-$I3827)*(((EXP(-$I3827*$J3837))/(1-EXP(-SIMULATION!$D$4*$I3827)))-(EXP(-SIMULATION!$D$17*$J3837)/(1-EXP(-SIMULATION!$D$4*SIMULATION!$D$17))))</f>
        <v>1.8960110727451893</v>
      </c>
      <c r="L3837">
        <v>-0.20576650301820004</v>
      </c>
      <c r="M3837">
        <f t="shared" ca="1" si="59"/>
        <v>1.5058755046226255</v>
      </c>
    </row>
    <row r="3838" spans="1:13" x14ac:dyDescent="0.25">
      <c r="A3838" s="9"/>
      <c r="H3838" s="9"/>
      <c r="J3838">
        <v>11</v>
      </c>
      <c r="K3838">
        <f ca="1">SIMULATION!$D$3*SIMULATION!$D$17/$H3827/(SIMULATION!$D$17-$I3827)*(((EXP(-$I3827*$J3838))/(1-EXP(-SIMULATION!$D$4*$I3827)))-(EXP(-SIMULATION!$D$17*$J3838)/(1-EXP(-SIMULATION!$D$4*SIMULATION!$D$17))))</f>
        <v>1.8067655261526576</v>
      </c>
      <c r="L3838">
        <v>-0.30300273712576392</v>
      </c>
      <c r="M3838">
        <f t="shared" ca="1" si="59"/>
        <v>1.2593106263839313</v>
      </c>
    </row>
    <row r="3839" spans="1:13" x14ac:dyDescent="0.25">
      <c r="A3839" s="9"/>
      <c r="H3839" s="9"/>
      <c r="J3839">
        <v>12</v>
      </c>
      <c r="K3839">
        <f ca="1">SIMULATION!$D$3*SIMULATION!$D$17/$H3827/(SIMULATION!$D$17-$I3827)*(((EXP(-$I3827*$J3839))/(1-EXP(-SIMULATION!$D$4*$I3827)))-(EXP(-SIMULATION!$D$17*$J3839)/(1-EXP(-SIMULATION!$D$4*SIMULATION!$D$17))))</f>
        <v>1.7190887940952762</v>
      </c>
      <c r="L3839">
        <v>0.26236342404814306</v>
      </c>
      <c r="M3839">
        <f t="shared" ca="1" si="59"/>
        <v>2.170114816356906</v>
      </c>
    </row>
    <row r="3840" spans="1:13" x14ac:dyDescent="0.25">
      <c r="A3840" s="9"/>
      <c r="H3840" s="9"/>
      <c r="J3840">
        <v>13</v>
      </c>
      <c r="K3840">
        <f ca="1">SIMULATION!$D$3*SIMULATION!$D$17/$H3827/(SIMULATION!$D$17-$I3827)*(((EXP(-$I3827*$J3840))/(1-EXP(-SIMULATION!$D$4*$I3827)))-(EXP(-SIMULATION!$D$17*$J3840)/(1-EXP(-SIMULATION!$D$4*SIMULATION!$D$17))))</f>
        <v>1.6339879728534692</v>
      </c>
      <c r="L3840">
        <v>0.1299005178234017</v>
      </c>
      <c r="M3840">
        <f t="shared" ca="1" si="59"/>
        <v>1.8462438566443451</v>
      </c>
    </row>
    <row r="3841" spans="1:13" x14ac:dyDescent="0.25">
      <c r="A3841" s="9"/>
      <c r="H3841" s="9"/>
      <c r="J3841">
        <v>14</v>
      </c>
      <c r="K3841">
        <f ca="1">SIMULATION!$D$3*SIMULATION!$D$17/$H3827/(SIMULATION!$D$17-$I3827)*(((EXP(-$I3827*$J3841))/(1-EXP(-SIMULATION!$D$4*$I3827)))-(EXP(-SIMULATION!$D$17*$J3841)/(1-EXP(-SIMULATION!$D$4*SIMULATION!$D$17))))</f>
        <v>1.5520275213400443</v>
      </c>
      <c r="L3841">
        <v>0.19833332086271444</v>
      </c>
      <c r="M3841">
        <f t="shared" ca="1" si="59"/>
        <v>1.8598462937177427</v>
      </c>
    </row>
    <row r="3842" spans="1:13" x14ac:dyDescent="0.25">
      <c r="A3842" s="9"/>
      <c r="H3842" s="9"/>
      <c r="J3842">
        <v>15</v>
      </c>
      <c r="K3842">
        <f ca="1">SIMULATION!$D$3*SIMULATION!$D$17/$H3827/(SIMULATION!$D$17-$I3827)*(((EXP(-$I3827*$J3842))/(1-EXP(-SIMULATION!$D$4*$I3827)))-(EXP(-SIMULATION!$D$17*$J3842)/(1-EXP(-SIMULATION!$D$4*SIMULATION!$D$17))))</f>
        <v>1.4734924141581622</v>
      </c>
      <c r="L3842">
        <v>-0.15405528124130927</v>
      </c>
      <c r="M3842">
        <f t="shared" ca="1" si="59"/>
        <v>1.2464931258880907</v>
      </c>
    </row>
    <row r="3843" spans="1:13" x14ac:dyDescent="0.25">
      <c r="A3843" s="9"/>
      <c r="H3843" s="9"/>
      <c r="J3843">
        <v>16</v>
      </c>
      <c r="K3843">
        <f ca="1">SIMULATION!$D$3*SIMULATION!$D$17/$H3827/(SIMULATION!$D$17-$I3827)*(((EXP(-$I3827*$J3843))/(1-EXP(-SIMULATION!$D$4*$I3827)))-(EXP(-SIMULATION!$D$17*$J3843)/(1-EXP(-SIMULATION!$D$4*SIMULATION!$D$17))))</f>
        <v>1.3984924792911475</v>
      </c>
      <c r="L3843">
        <v>-0.11615672496415544</v>
      </c>
      <c r="M3843">
        <f t="shared" ref="M3843:M3906" ca="1" si="60">$K3843*(1+$L3843)</f>
        <v>1.2360481730096859</v>
      </c>
    </row>
    <row r="3844" spans="1:13" x14ac:dyDescent="0.25">
      <c r="A3844" s="9"/>
      <c r="H3844" s="9"/>
      <c r="J3844">
        <v>17</v>
      </c>
      <c r="K3844">
        <f ca="1">SIMULATION!$D$3*SIMULATION!$D$17/$H3827/(SIMULATION!$D$17-$I3827)*(((EXP(-$I3827*$J3844))/(1-EXP(-SIMULATION!$D$4*$I3827)))-(EXP(-SIMULATION!$D$17*$J3844)/(1-EXP(-SIMULATION!$D$4*SIMULATION!$D$17))))</f>
        <v>1.3270290565400671</v>
      </c>
      <c r="L3844">
        <v>1.2024904208940087E-2</v>
      </c>
      <c r="M3844">
        <f t="shared" ca="1" si="60"/>
        <v>1.3429864538274414</v>
      </c>
    </row>
    <row r="3845" spans="1:13" x14ac:dyDescent="0.25">
      <c r="A3845" s="9"/>
      <c r="H3845" s="9"/>
      <c r="J3845">
        <v>18</v>
      </c>
      <c r="K3845">
        <f ca="1">SIMULATION!$D$3*SIMULATION!$D$17/$H3827/(SIMULATION!$D$17-$I3827)*(((EXP(-$I3827*$J3845))/(1-EXP(-SIMULATION!$D$4*$I3827)))-(EXP(-SIMULATION!$D$17*$J3845)/(1-EXP(-SIMULATION!$D$4*SIMULATION!$D$17))))</f>
        <v>1.2590375206753099</v>
      </c>
      <c r="L3845">
        <v>-4.6540982018203246E-2</v>
      </c>
      <c r="M3845">
        <f t="shared" ca="1" si="60"/>
        <v>1.2004406780653172</v>
      </c>
    </row>
    <row r="3846" spans="1:13" x14ac:dyDescent="0.25">
      <c r="A3846" s="9"/>
      <c r="H3846" s="9"/>
      <c r="J3846">
        <v>19</v>
      </c>
      <c r="K3846">
        <f ca="1">SIMULATION!$D$3*SIMULATION!$D$17/$H3827/(SIMULATION!$D$17-$I3827)*(((EXP(-$I3827*$J3846))/(1-EXP(-SIMULATION!$D$4*$I3827)))-(EXP(-SIMULATION!$D$17*$J3846)/(1-EXP(-SIMULATION!$D$4*SIMULATION!$D$17))))</f>
        <v>1.1944143480639102</v>
      </c>
      <c r="L3846">
        <v>-0.8771680644061326</v>
      </c>
      <c r="M3846">
        <f t="shared" ca="1" si="60"/>
        <v>0.14671222627377734</v>
      </c>
    </row>
    <row r="3847" spans="1:13" x14ac:dyDescent="0.25">
      <c r="A3847" s="9"/>
      <c r="H3847" s="9"/>
      <c r="J3847">
        <v>20</v>
      </c>
      <c r="K3847">
        <f ca="1">SIMULATION!$D$3*SIMULATION!$D$17/$H3827/(SIMULATION!$D$17-$I3827)*(((EXP(-$I3827*$J3847))/(1-EXP(-SIMULATION!$D$4*$I3827)))-(EXP(-SIMULATION!$D$17*$J3847)/(1-EXP(-SIMULATION!$D$4*SIMULATION!$D$17))))</f>
        <v>1.1330342878210766</v>
      </c>
      <c r="L3847">
        <v>-0.15113605709751932</v>
      </c>
      <c r="M3847">
        <f t="shared" ca="1" si="60"/>
        <v>0.96179195300350329</v>
      </c>
    </row>
    <row r="3848" spans="1:13" x14ac:dyDescent="0.25">
      <c r="A3848" s="9"/>
      <c r="H3848" s="9"/>
      <c r="J3848">
        <v>21</v>
      </c>
      <c r="K3848">
        <f ca="1">SIMULATION!$D$3*SIMULATION!$D$17/$H3827/(SIMULATION!$D$17-$I3827)*(((EXP(-$I3827*$J3848))/(1-EXP(-SIMULATION!$D$4*$I3827)))-(EXP(-SIMULATION!$D$17*$J3848)/(1-EXP(-SIMULATION!$D$4*SIMULATION!$D$17))))</f>
        <v>1.0747612006544391</v>
      </c>
      <c r="L3848">
        <v>8.6604757720772113E-2</v>
      </c>
      <c r="M3848">
        <f t="shared" ca="1" si="60"/>
        <v>1.1678406340448029</v>
      </c>
    </row>
    <row r="3849" spans="1:13" x14ac:dyDescent="0.25">
      <c r="A3849" s="9"/>
      <c r="H3849" s="9"/>
      <c r="J3849">
        <v>22</v>
      </c>
      <c r="K3849">
        <f ca="1">SIMULATION!$D$3*SIMULATION!$D$17/$H3827/(SIMULATION!$D$17-$I3827)*(((EXP(-$I3827*$J3849))/(1-EXP(-SIMULATION!$D$4*$I3827)))-(EXP(-SIMULATION!$D$17*$J3849)/(1-EXP(-SIMULATION!$D$4*SIMULATION!$D$17))))</f>
        <v>1.0194548483046175</v>
      </c>
      <c r="L3849">
        <v>-3.305667655193395E-2</v>
      </c>
      <c r="M3849">
        <f t="shared" ca="1" si="60"/>
        <v>0.98575505912491079</v>
      </c>
    </row>
    <row r="3850" spans="1:13" x14ac:dyDescent="0.25">
      <c r="A3850" s="9"/>
      <c r="H3850" s="9"/>
      <c r="J3850">
        <v>23</v>
      </c>
      <c r="K3850">
        <f ca="1">SIMULATION!$D$3*SIMULATION!$D$17/$H3827/(SIMULATION!$D$17-$I3827)*(((EXP(-$I3827*$J3850))/(1-EXP(-SIMULATION!$D$4*$I3827)))-(EXP(-SIMULATION!$D$17*$J3850)/(1-EXP(-SIMULATION!$D$4*SIMULATION!$D$17))))</f>
        <v>0.96697509608463739</v>
      </c>
      <c r="L3850">
        <v>-0.25087088353248665</v>
      </c>
      <c r="M3850">
        <f t="shared" ca="1" si="60"/>
        <v>0.72438919937597324</v>
      </c>
    </row>
    <row r="3851" spans="1:13" x14ac:dyDescent="0.25">
      <c r="A3851" s="9"/>
      <c r="H3851" s="9"/>
      <c r="J3851">
        <v>24</v>
      </c>
      <c r="K3851">
        <f ca="1">SIMULATION!$D$3*SIMULATION!$D$17/$H3827/(SIMULATION!$D$17-$I3827)*(((EXP(-$I3827*$J3851))/(1-EXP(-SIMULATION!$D$4*$I3827)))-(EXP(-SIMULATION!$D$17*$J3851)/(1-EXP(-SIMULATION!$D$4*SIMULATION!$D$17))))</f>
        <v>0.91718446531034459</v>
      </c>
      <c r="L3851">
        <v>-0.15702473170511091</v>
      </c>
      <c r="M3851">
        <f t="shared" ca="1" si="60"/>
        <v>0.77316382072089218</v>
      </c>
    </row>
    <row r="3852" spans="1:13" x14ac:dyDescent="0.25">
      <c r="A3852" s="9">
        <v>155</v>
      </c>
      <c r="B3852" s="2">
        <f ca="1">NORMINV(RAND(),SIMULATION!D7,SIMULATION!D8)</f>
        <v>67.329153966250885</v>
      </c>
      <c r="C3852" s="2">
        <v>2</v>
      </c>
      <c r="D3852" s="2">
        <f ca="1">SIMULATION!$D$11*(1+(SIMULATION!$D$12*LN(1+$C3852)))*(1+(SIMULATION!$D$13*(($B3852/63.5)-1)))</f>
        <v>10.522420907661232</v>
      </c>
      <c r="E3852" s="2">
        <v>-0.136310117494233</v>
      </c>
      <c r="F3852" s="2">
        <f ca="1">D3852*(1+E3852)</f>
        <v>9.0881084774141563</v>
      </c>
      <c r="G3852" s="2">
        <v>-0.29808807728237929</v>
      </c>
      <c r="H3852" s="9">
        <f>SIMULATION!$D$15*EXP($G$3852)</f>
        <v>163.85304219112143</v>
      </c>
      <c r="I3852" s="2">
        <f ca="1">$F3852/$H3852</f>
        <v>5.5464996901391714E-2</v>
      </c>
      <c r="J3852">
        <v>0</v>
      </c>
      <c r="K3852">
        <f ca="1">SIMULATION!$D$3*SIMULATION!$D$17/$H3852/(SIMULATION!$D$17-$I3852)*(((EXP(-$I3852*$J3852))/(1-EXP(-SIMULATION!$D$4*$I3852)))-(EXP(-SIMULATION!$D$17*$J3852)/(1-EXP(-SIMULATION!$D$4*SIMULATION!$D$17))))</f>
        <v>1.3765797277221037</v>
      </c>
      <c r="L3852">
        <v>-0.1509171810057072</v>
      </c>
      <c r="M3852">
        <f t="shared" ca="1" si="60"/>
        <v>1.1688301957846798</v>
      </c>
    </row>
    <row r="3853" spans="1:13" x14ac:dyDescent="0.25">
      <c r="A3853" s="9"/>
      <c r="H3853" s="9"/>
      <c r="J3853">
        <v>1</v>
      </c>
      <c r="K3853">
        <f ca="1">SIMULATION!$D$3*SIMULATION!$D$17/$H3852/(SIMULATION!$D$17-$I3852)*(((EXP(-$I3852*$J3853))/(1-EXP(-SIMULATION!$D$4*$I3852)))-(EXP(-SIMULATION!$D$17*$J3853)/(1-EXP(-SIMULATION!$D$4*SIMULATION!$D$17))))</f>
        <v>2.4727377989559081</v>
      </c>
      <c r="L3853">
        <v>0.19132413508453594</v>
      </c>
      <c r="M3853">
        <f t="shared" ca="1" si="60"/>
        <v>2.9458322196319862</v>
      </c>
    </row>
    <row r="3854" spans="1:13" x14ac:dyDescent="0.25">
      <c r="A3854" s="9"/>
      <c r="H3854" s="9"/>
      <c r="J3854">
        <v>2</v>
      </c>
      <c r="K3854">
        <f ca="1">SIMULATION!$D$3*SIMULATION!$D$17/$H3852/(SIMULATION!$D$17-$I3852)*(((EXP(-$I3852*$J3854))/(1-EXP(-SIMULATION!$D$4*$I3852)))-(EXP(-SIMULATION!$D$17*$J3854)/(1-EXP(-SIMULATION!$D$4*SIMULATION!$D$17))))</f>
        <v>3.0893623239412333</v>
      </c>
      <c r="L3854">
        <v>6.2588864923956614E-2</v>
      </c>
      <c r="M3854">
        <f t="shared" ca="1" si="60"/>
        <v>3.2827220051355517</v>
      </c>
    </row>
    <row r="3855" spans="1:13" x14ac:dyDescent="0.25">
      <c r="A3855" s="9"/>
      <c r="H3855" s="9"/>
      <c r="J3855">
        <v>3</v>
      </c>
      <c r="K3855">
        <f ca="1">SIMULATION!$D$3*SIMULATION!$D$17/$H3852/(SIMULATION!$D$17-$I3852)*(((EXP(-$I3852*$J3855))/(1-EXP(-SIMULATION!$D$4*$I3852)))-(EXP(-SIMULATION!$D$17*$J3855)/(1-EXP(-SIMULATION!$D$4*SIMULATION!$D$17))))</f>
        <v>3.403320527182867</v>
      </c>
      <c r="L3855">
        <v>-0.10834195980389855</v>
      </c>
      <c r="M3855">
        <f t="shared" ca="1" si="60"/>
        <v>3.0345981114270377</v>
      </c>
    </row>
    <row r="3856" spans="1:13" x14ac:dyDescent="0.25">
      <c r="A3856" s="9"/>
      <c r="H3856" s="9"/>
      <c r="J3856">
        <v>4</v>
      </c>
      <c r="K3856">
        <f ca="1">SIMULATION!$D$3*SIMULATION!$D$17/$H3852/(SIMULATION!$D$17-$I3852)*(((EXP(-$I3852*$J3856))/(1-EXP(-SIMULATION!$D$4*$I3852)))-(EXP(-SIMULATION!$D$17*$J3856)/(1-EXP(-SIMULATION!$D$4*SIMULATION!$D$17))))</f>
        <v>3.5277033863271368</v>
      </c>
      <c r="L3856">
        <v>-7.7019940294358082E-3</v>
      </c>
      <c r="M3856">
        <f t="shared" ca="1" si="60"/>
        <v>3.5005330359080244</v>
      </c>
    </row>
    <row r="3857" spans="1:13" x14ac:dyDescent="0.25">
      <c r="A3857" s="9"/>
      <c r="H3857" s="9"/>
      <c r="J3857">
        <v>5</v>
      </c>
      <c r="K3857">
        <f ca="1">SIMULATION!$D$3*SIMULATION!$D$17/$H3852/(SIMULATION!$D$17-$I3852)*(((EXP(-$I3852*$J3857))/(1-EXP(-SIMULATION!$D$4*$I3852)))-(EXP(-SIMULATION!$D$17*$J3857)/(1-EXP(-SIMULATION!$D$4*SIMULATION!$D$17))))</f>
        <v>3.5347459915287005</v>
      </c>
      <c r="L3857">
        <v>-0.17681731381057042</v>
      </c>
      <c r="M3857">
        <f t="shared" ca="1" si="60"/>
        <v>2.9097417003039143</v>
      </c>
    </row>
    <row r="3858" spans="1:13" x14ac:dyDescent="0.25">
      <c r="A3858" s="9"/>
      <c r="H3858" s="9"/>
      <c r="J3858">
        <v>6</v>
      </c>
      <c r="K3858">
        <f ca="1">SIMULATION!$D$3*SIMULATION!$D$17/$H3852/(SIMULATION!$D$17-$I3852)*(((EXP(-$I3852*$J3858))/(1-EXP(-SIMULATION!$D$4*$I3852)))-(EXP(-SIMULATION!$D$17*$J3858)/(1-EXP(-SIMULATION!$D$4*SIMULATION!$D$17))))</f>
        <v>3.4705147408512196</v>
      </c>
      <c r="L3858">
        <v>-0.47586746345275022</v>
      </c>
      <c r="M3858">
        <f t="shared" ca="1" si="60"/>
        <v>1.8190096942469709</v>
      </c>
    </row>
    <row r="3859" spans="1:13" x14ac:dyDescent="0.25">
      <c r="A3859" s="9"/>
      <c r="H3859" s="9"/>
      <c r="J3859">
        <v>7</v>
      </c>
      <c r="K3859">
        <f ca="1">SIMULATION!$D$3*SIMULATION!$D$17/$H3852/(SIMULATION!$D$17-$I3852)*(((EXP(-$I3852*$J3859))/(1-EXP(-SIMULATION!$D$4*$I3852)))-(EXP(-SIMULATION!$D$17*$J3859)/(1-EXP(-SIMULATION!$D$4*SIMULATION!$D$17))))</f>
        <v>3.3643185635712025</v>
      </c>
      <c r="L3859">
        <v>-0.10983927393277715</v>
      </c>
      <c r="M3859">
        <f t="shared" ca="1" si="60"/>
        <v>2.9947842552699777</v>
      </c>
    </row>
    <row r="3860" spans="1:13" x14ac:dyDescent="0.25">
      <c r="A3860" s="9"/>
      <c r="H3860" s="9"/>
      <c r="J3860">
        <v>8</v>
      </c>
      <c r="K3860">
        <f ca="1">SIMULATION!$D$3*SIMULATION!$D$17/$H3852/(SIMULATION!$D$17-$I3852)*(((EXP(-$I3852*$J3860))/(1-EXP(-SIMULATION!$D$4*$I3852)))-(EXP(-SIMULATION!$D$17*$J3860)/(1-EXP(-SIMULATION!$D$4*SIMULATION!$D$17))))</f>
        <v>3.2347392096064755</v>
      </c>
      <c r="L3860">
        <v>0.12938122461358384</v>
      </c>
      <c r="M3860">
        <f t="shared" ca="1" si="60"/>
        <v>3.6532537298509378</v>
      </c>
    </row>
    <row r="3861" spans="1:13" x14ac:dyDescent="0.25">
      <c r="A3861" s="9"/>
      <c r="H3861" s="9"/>
      <c r="J3861">
        <v>9</v>
      </c>
      <c r="K3861">
        <f ca="1">SIMULATION!$D$3*SIMULATION!$D$17/$H3852/(SIMULATION!$D$17-$I3852)*(((EXP(-$I3852*$J3861))/(1-EXP(-SIMULATION!$D$4*$I3852)))-(EXP(-SIMULATION!$D$17*$J3861)/(1-EXP(-SIMULATION!$D$4*SIMULATION!$D$17))))</f>
        <v>3.0934949895626005</v>
      </c>
      <c r="L3861">
        <v>-8.5802457764607154E-2</v>
      </c>
      <c r="M3861">
        <f t="shared" ca="1" si="60"/>
        <v>2.8280655163756316</v>
      </c>
    </row>
    <row r="3862" spans="1:13" x14ac:dyDescent="0.25">
      <c r="A3862" s="9"/>
      <c r="H3862" s="9"/>
      <c r="J3862">
        <v>10</v>
      </c>
      <c r="K3862">
        <f ca="1">SIMULATION!$D$3*SIMULATION!$D$17/$H3852/(SIMULATION!$D$17-$I3852)*(((EXP(-$I3852*$J3862))/(1-EXP(-SIMULATION!$D$4*$I3852)))-(EXP(-SIMULATION!$D$17*$J3862)/(1-EXP(-SIMULATION!$D$4*SIMULATION!$D$17))))</f>
        <v>2.9479161705660277</v>
      </c>
      <c r="L3862">
        <v>0.30088159763131489</v>
      </c>
      <c r="M3862">
        <f t="shared" ca="1" si="60"/>
        <v>3.8348898976491217</v>
      </c>
    </row>
    <row r="3863" spans="1:13" x14ac:dyDescent="0.25">
      <c r="A3863" s="9"/>
      <c r="H3863" s="9"/>
      <c r="J3863">
        <v>11</v>
      </c>
      <c r="K3863">
        <f ca="1">SIMULATION!$D$3*SIMULATION!$D$17/$H3852/(SIMULATION!$D$17-$I3852)*(((EXP(-$I3852*$J3863))/(1-EXP(-SIMULATION!$D$4*$I3852)))-(EXP(-SIMULATION!$D$17*$J3863)/(1-EXP(-SIMULATION!$D$4*SIMULATION!$D$17))))</f>
        <v>2.8025307188551953</v>
      </c>
      <c r="L3863">
        <v>8.2228037609067051E-2</v>
      </c>
      <c r="M3863">
        <f t="shared" ca="1" si="60"/>
        <v>3.0329773202057866</v>
      </c>
    </row>
    <row r="3864" spans="1:13" x14ac:dyDescent="0.25">
      <c r="A3864" s="9"/>
      <c r="H3864" s="9"/>
      <c r="J3864">
        <v>12</v>
      </c>
      <c r="K3864">
        <f ca="1">SIMULATION!$D$3*SIMULATION!$D$17/$H3852/(SIMULATION!$D$17-$I3852)*(((EXP(-$I3852*$J3864))/(1-EXP(-SIMULATION!$D$4*$I3852)))-(EXP(-SIMULATION!$D$17*$J3864)/(1-EXP(-SIMULATION!$D$4*SIMULATION!$D$17))))</f>
        <v>2.6600799607141772</v>
      </c>
      <c r="L3864">
        <v>0.37474811292457727</v>
      </c>
      <c r="M3864">
        <f t="shared" ca="1" si="60"/>
        <v>3.6569399062202987</v>
      </c>
    </row>
    <row r="3865" spans="1:13" x14ac:dyDescent="0.25">
      <c r="A3865" s="9"/>
      <c r="H3865" s="9"/>
      <c r="J3865">
        <v>13</v>
      </c>
      <c r="K3865">
        <f ca="1">SIMULATION!$D$3*SIMULATION!$D$17/$H3852/(SIMULATION!$D$17-$I3852)*(((EXP(-$I3852*$J3865))/(1-EXP(-SIMULATION!$D$4*$I3852)))-(EXP(-SIMULATION!$D$17*$J3865)/(1-EXP(-SIMULATION!$D$4*SIMULATION!$D$17))))</f>
        <v>2.5221689493737371</v>
      </c>
      <c r="L3865">
        <v>0.21582618071121526</v>
      </c>
      <c r="M3865">
        <f t="shared" ca="1" si="60"/>
        <v>3.0665190408254892</v>
      </c>
    </row>
    <row r="3866" spans="1:13" x14ac:dyDescent="0.25">
      <c r="A3866" s="9"/>
      <c r="H3866" s="9"/>
      <c r="J3866">
        <v>14</v>
      </c>
      <c r="K3866">
        <f ca="1">SIMULATION!$D$3*SIMULATION!$D$17/$H3852/(SIMULATION!$D$17-$I3852)*(((EXP(-$I3852*$J3866))/(1-EXP(-SIMULATION!$D$4*$I3852)))-(EXP(-SIMULATION!$D$17*$J3866)/(1-EXP(-SIMULATION!$D$4*SIMULATION!$D$17))))</f>
        <v>2.3896827692433633</v>
      </c>
      <c r="L3866">
        <v>6.1076904594837965E-2</v>
      </c>
      <c r="M3866">
        <f t="shared" ca="1" si="60"/>
        <v>2.5356371957523685</v>
      </c>
    </row>
    <row r="3867" spans="1:13" x14ac:dyDescent="0.25">
      <c r="A3867" s="9"/>
      <c r="H3867" s="9"/>
      <c r="J3867">
        <v>15</v>
      </c>
      <c r="K3867">
        <f ca="1">SIMULATION!$D$3*SIMULATION!$D$17/$H3852/(SIMULATION!$D$17-$I3852)*(((EXP(-$I3852*$J3867))/(1-EXP(-SIMULATION!$D$4*$I3852)))-(EXP(-SIMULATION!$D$17*$J3867)/(1-EXP(-SIMULATION!$D$4*SIMULATION!$D$17))))</f>
        <v>2.2630528722817846</v>
      </c>
      <c r="L3867">
        <v>0.306409303304509</v>
      </c>
      <c r="M3867">
        <f t="shared" ca="1" si="60"/>
        <v>2.9564733262189145</v>
      </c>
    </row>
    <row r="3868" spans="1:13" x14ac:dyDescent="0.25">
      <c r="A3868" s="9"/>
      <c r="H3868" s="9"/>
      <c r="J3868">
        <v>16</v>
      </c>
      <c r="K3868">
        <f ca="1">SIMULATION!$D$3*SIMULATION!$D$17/$H3852/(SIMULATION!$D$17-$I3852)*(((EXP(-$I3852*$J3868))/(1-EXP(-SIMULATION!$D$4*$I3852)))-(EXP(-SIMULATION!$D$17*$J3868)/(1-EXP(-SIMULATION!$D$4*SIMULATION!$D$17))))</f>
        <v>2.1424273351416172</v>
      </c>
      <c r="L3868">
        <v>-0.29883669123541923</v>
      </c>
      <c r="M3868">
        <f t="shared" ca="1" si="60"/>
        <v>1.5021914390955797</v>
      </c>
    </row>
    <row r="3869" spans="1:13" x14ac:dyDescent="0.25">
      <c r="A3869" s="9"/>
      <c r="H3869" s="9"/>
      <c r="J3869">
        <v>17</v>
      </c>
      <c r="K3869">
        <f ca="1">SIMULATION!$D$3*SIMULATION!$D$17/$H3852/(SIMULATION!$D$17-$I3852)*(((EXP(-$I3852*$J3869))/(1-EXP(-SIMULATION!$D$4*$I3852)))-(EXP(-SIMULATION!$D$17*$J3869)/(1-EXP(-SIMULATION!$D$4*SIMULATION!$D$17))))</f>
        <v>2.0277795689488229</v>
      </c>
      <c r="L3869">
        <v>-4.80935710376868E-2</v>
      </c>
      <c r="M3869">
        <f t="shared" ca="1" si="60"/>
        <v>1.9302564082008127</v>
      </c>
    </row>
    <row r="3870" spans="1:13" x14ac:dyDescent="0.25">
      <c r="A3870" s="9"/>
      <c r="H3870" s="9"/>
      <c r="J3870">
        <v>18</v>
      </c>
      <c r="K3870">
        <f ca="1">SIMULATION!$D$3*SIMULATION!$D$17/$H3852/(SIMULATION!$D$17-$I3852)*(((EXP(-$I3852*$J3870))/(1-EXP(-SIMULATION!$D$4*$I3852)))-(EXP(-SIMULATION!$D$17*$J3870)/(1-EXP(-SIMULATION!$D$4*SIMULATION!$D$17))))</f>
        <v>1.9189776093557185</v>
      </c>
      <c r="L3870">
        <v>0.385317542974842</v>
      </c>
      <c r="M3870">
        <f t="shared" ca="1" si="60"/>
        <v>2.6583933468164003</v>
      </c>
    </row>
    <row r="3871" spans="1:13" x14ac:dyDescent="0.25">
      <c r="A3871" s="9"/>
      <c r="H3871" s="9"/>
      <c r="J3871">
        <v>19</v>
      </c>
      <c r="K3871">
        <f ca="1">SIMULATION!$D$3*SIMULATION!$D$17/$H3852/(SIMULATION!$D$17-$I3852)*(((EXP(-$I3852*$J3871))/(1-EXP(-SIMULATION!$D$4*$I3852)))-(EXP(-SIMULATION!$D$17*$J3871)/(1-EXP(-SIMULATION!$D$4*SIMULATION!$D$17))))</f>
        <v>1.8158281656453432</v>
      </c>
      <c r="L3871">
        <v>-0.14290203096086204</v>
      </c>
      <c r="M3871">
        <f t="shared" ca="1" si="60"/>
        <v>1.5563426328986869</v>
      </c>
    </row>
    <row r="3872" spans="1:13" x14ac:dyDescent="0.25">
      <c r="A3872" s="9"/>
      <c r="H3872" s="9"/>
      <c r="J3872">
        <v>20</v>
      </c>
      <c r="K3872">
        <f ca="1">SIMULATION!$D$3*SIMULATION!$D$17/$H3852/(SIMULATION!$D$17-$I3852)*(((EXP(-$I3852*$J3872))/(1-EXP(-SIMULATION!$D$4*$I3852)))-(EXP(-SIMULATION!$D$17*$J3872)/(1-EXP(-SIMULATION!$D$4*SIMULATION!$D$17))))</f>
        <v>1.7181045139039723</v>
      </c>
      <c r="L3872">
        <v>0.22889744596543796</v>
      </c>
      <c r="M3872">
        <f t="shared" ca="1" si="60"/>
        <v>2.1113742490382821</v>
      </c>
    </row>
    <row r="3873" spans="1:13" x14ac:dyDescent="0.25">
      <c r="A3873" s="9"/>
      <c r="H3873" s="9"/>
      <c r="J3873">
        <v>21</v>
      </c>
      <c r="K3873">
        <f ca="1">SIMULATION!$D$3*SIMULATION!$D$17/$H3852/(SIMULATION!$D$17-$I3852)*(((EXP(-$I3852*$J3873))/(1-EXP(-SIMULATION!$D$4*$I3852)))-(EXP(-SIMULATION!$D$17*$J3873)/(1-EXP(-SIMULATION!$D$4*SIMULATION!$D$17))))</f>
        <v>1.6255640551316006</v>
      </c>
      <c r="L3873">
        <v>0.24990007866888789</v>
      </c>
      <c r="M3873">
        <f t="shared" ca="1" si="60"/>
        <v>2.0317926403903042</v>
      </c>
    </row>
    <row r="3874" spans="1:13" x14ac:dyDescent="0.25">
      <c r="A3874" s="9"/>
      <c r="H3874" s="9"/>
      <c r="J3874">
        <v>22</v>
      </c>
      <c r="K3874">
        <f ca="1">SIMULATION!$D$3*SIMULATION!$D$17/$H3852/(SIMULATION!$D$17-$I3852)*(((EXP(-$I3852*$J3874))/(1-EXP(-SIMULATION!$D$4*$I3852)))-(EXP(-SIMULATION!$D$17*$J3874)/(1-EXP(-SIMULATION!$D$4*SIMULATION!$D$17))))</f>
        <v>1.5379592674711191</v>
      </c>
      <c r="L3874">
        <v>0.39875486331070653</v>
      </c>
      <c r="M3874">
        <f t="shared" ca="1" si="60"/>
        <v>2.1512280049489996</v>
      </c>
    </row>
    <row r="3875" spans="1:13" x14ac:dyDescent="0.25">
      <c r="A3875" s="9"/>
      <c r="H3875" s="9"/>
      <c r="J3875">
        <v>23</v>
      </c>
      <c r="K3875">
        <f ca="1">SIMULATION!$D$3*SIMULATION!$D$17/$H3852/(SIMULATION!$D$17-$I3852)*(((EXP(-$I3852*$J3875))/(1-EXP(-SIMULATION!$D$4*$I3852)))-(EXP(-SIMULATION!$D$17*$J3875)/(1-EXP(-SIMULATION!$D$4*SIMULATION!$D$17))))</f>
        <v>1.4550444413843213</v>
      </c>
      <c r="L3875">
        <v>-0.53468107802329279</v>
      </c>
      <c r="M3875">
        <f t="shared" ca="1" si="60"/>
        <v>0.67705971089315253</v>
      </c>
    </row>
    <row r="3876" spans="1:13" x14ac:dyDescent="0.25">
      <c r="A3876" s="9"/>
      <c r="H3876" s="9"/>
      <c r="J3876">
        <v>24</v>
      </c>
      <c r="K3876">
        <f ca="1">SIMULATION!$D$3*SIMULATION!$D$17/$H3852/(SIMULATION!$D$17-$I3852)*(((EXP(-$I3852*$J3876))/(1-EXP(-SIMULATION!$D$4*$I3852)))-(EXP(-SIMULATION!$D$17*$J3876)/(1-EXP(-SIMULATION!$D$4*SIMULATION!$D$17))))</f>
        <v>1.3765797277221044</v>
      </c>
      <c r="L3876">
        <v>9.7597583778423092E-2</v>
      </c>
      <c r="M3876">
        <f t="shared" ca="1" si="60"/>
        <v>1.5109305830261412</v>
      </c>
    </row>
    <row r="3877" spans="1:13" x14ac:dyDescent="0.25">
      <c r="A3877" s="9">
        <v>156</v>
      </c>
      <c r="B3877" s="2">
        <f ca="1">NORMINV(RAND(),SIMULATION!D7,SIMULATION!D8)</f>
        <v>62.795809113750096</v>
      </c>
      <c r="C3877" s="2">
        <v>2</v>
      </c>
      <c r="D3877" s="2">
        <f ca="1">SIMULATION!$D$11*(1+(SIMULATION!$D$12*LN(1+$C3877)))*(1+(SIMULATION!$D$13*(($B3877/63.5)-1)))</f>
        <v>10.185766843576651</v>
      </c>
      <c r="E3877" s="2">
        <v>0.39042562235647238</v>
      </c>
      <c r="F3877" s="2">
        <f ca="1">D3877*(1+E3877)</f>
        <v>14.162551202657987</v>
      </c>
      <c r="G3877" s="2">
        <v>2.542436745181954E-2</v>
      </c>
      <c r="H3877" s="9">
        <f>SIMULATION!$D$15*EXP($G$3877)</f>
        <v>226.44053835404296</v>
      </c>
      <c r="I3877" s="2">
        <f ca="1">$F3877/$H3877</f>
        <v>6.254423923208767E-2</v>
      </c>
      <c r="J3877">
        <v>0</v>
      </c>
      <c r="K3877">
        <f ca="1">SIMULATION!$D$3*SIMULATION!$D$17/$H3877/(SIMULATION!$D$17-$I3877)*(((EXP(-$I3877*$J3877))/(1-EXP(-SIMULATION!$D$4*$I3877)))-(EXP(-SIMULATION!$D$17*$J3877)/(1-EXP(-SIMULATION!$D$4*SIMULATION!$D$17))))</f>
        <v>0.81052991114293649</v>
      </c>
      <c r="L3877">
        <v>1.0975861131593543E-3</v>
      </c>
      <c r="M3877">
        <f t="shared" ca="1" si="60"/>
        <v>0.81141953751770712</v>
      </c>
    </row>
    <row r="3878" spans="1:13" x14ac:dyDescent="0.25">
      <c r="A3878" s="9"/>
      <c r="H3878" s="9"/>
      <c r="J3878">
        <v>1</v>
      </c>
      <c r="K3878">
        <f ca="1">SIMULATION!$D$3*SIMULATION!$D$17/$H3877/(SIMULATION!$D$17-$I3877)*(((EXP(-$I3877*$J3878))/(1-EXP(-SIMULATION!$D$4*$I3877)))-(EXP(-SIMULATION!$D$17*$J3878)/(1-EXP(-SIMULATION!$D$4*SIMULATION!$D$17))))</f>
        <v>1.6051320236296804</v>
      </c>
      <c r="L3878">
        <v>-1.0181257847350097E-4</v>
      </c>
      <c r="M3878">
        <f t="shared" ca="1" si="60"/>
        <v>1.6049686009995643</v>
      </c>
    </row>
    <row r="3879" spans="1:13" x14ac:dyDescent="0.25">
      <c r="A3879" s="9"/>
      <c r="H3879" s="9"/>
      <c r="J3879">
        <v>2</v>
      </c>
      <c r="K3879">
        <f ca="1">SIMULATION!$D$3*SIMULATION!$D$17/$H3877/(SIMULATION!$D$17-$I3877)*(((EXP(-$I3877*$J3879))/(1-EXP(-SIMULATION!$D$4*$I3877)))-(EXP(-SIMULATION!$D$17*$J3879)/(1-EXP(-SIMULATION!$D$4*SIMULATION!$D$17))))</f>
        <v>2.0485064874997345</v>
      </c>
      <c r="L3879">
        <v>0.12816274302554592</v>
      </c>
      <c r="M3879">
        <f t="shared" ca="1" si="60"/>
        <v>2.3110486980433267</v>
      </c>
    </row>
    <row r="3880" spans="1:13" x14ac:dyDescent="0.25">
      <c r="A3880" s="9"/>
      <c r="H3880" s="9"/>
      <c r="J3880">
        <v>3</v>
      </c>
      <c r="K3880">
        <f ca="1">SIMULATION!$D$3*SIMULATION!$D$17/$H3877/(SIMULATION!$D$17-$I3877)*(((EXP(-$I3877*$J3880))/(1-EXP(-SIMULATION!$D$4*$I3877)))-(EXP(-SIMULATION!$D$17*$J3880)/(1-EXP(-SIMULATION!$D$4*SIMULATION!$D$17))))</f>
        <v>2.2707966705338101</v>
      </c>
      <c r="L3880">
        <v>0.23875345355911715</v>
      </c>
      <c r="M3880">
        <f t="shared" ca="1" si="60"/>
        <v>2.8129572179543021</v>
      </c>
    </row>
    <row r="3881" spans="1:13" x14ac:dyDescent="0.25">
      <c r="A3881" s="9"/>
      <c r="H3881" s="9"/>
      <c r="J3881">
        <v>4</v>
      </c>
      <c r="K3881">
        <f ca="1">SIMULATION!$D$3*SIMULATION!$D$17/$H3877/(SIMULATION!$D$17-$I3877)*(((EXP(-$I3877*$J3881))/(1-EXP(-SIMULATION!$D$4*$I3877)))-(EXP(-SIMULATION!$D$17*$J3881)/(1-EXP(-SIMULATION!$D$4*SIMULATION!$D$17))))</f>
        <v>2.3551596385259566</v>
      </c>
      <c r="L3881">
        <v>0.30340268944821958</v>
      </c>
      <c r="M3881">
        <f t="shared" ca="1" si="60"/>
        <v>3.0697214069346286</v>
      </c>
    </row>
    <row r="3882" spans="1:13" x14ac:dyDescent="0.25">
      <c r="A3882" s="9"/>
      <c r="H3882" s="9"/>
      <c r="J3882">
        <v>5</v>
      </c>
      <c r="K3882">
        <f ca="1">SIMULATION!$D$3*SIMULATION!$D$17/$H3877/(SIMULATION!$D$17-$I3877)*(((EXP(-$I3877*$J3882))/(1-EXP(-SIMULATION!$D$4*$I3877)))-(EXP(-SIMULATION!$D$17*$J3882)/(1-EXP(-SIMULATION!$D$4*SIMULATION!$D$17))))</f>
        <v>2.3546571642078353</v>
      </c>
      <c r="L3882">
        <v>-0.43866609781683841</v>
      </c>
      <c r="M3882">
        <f t="shared" ca="1" si="60"/>
        <v>1.3217488942883218</v>
      </c>
    </row>
    <row r="3883" spans="1:13" x14ac:dyDescent="0.25">
      <c r="A3883" s="9"/>
      <c r="H3883" s="9"/>
      <c r="J3883">
        <v>6</v>
      </c>
      <c r="K3883">
        <f ca="1">SIMULATION!$D$3*SIMULATION!$D$17/$H3877/(SIMULATION!$D$17-$I3877)*(((EXP(-$I3877*$J3883))/(1-EXP(-SIMULATION!$D$4*$I3877)))-(EXP(-SIMULATION!$D$17*$J3883)/(1-EXP(-SIMULATION!$D$4*SIMULATION!$D$17))))</f>
        <v>2.303079006400623</v>
      </c>
      <c r="L3883">
        <v>-0.12334825653308933</v>
      </c>
      <c r="M3883">
        <f t="shared" ca="1" si="60"/>
        <v>2.0189982263031463</v>
      </c>
    </row>
    <row r="3884" spans="1:13" x14ac:dyDescent="0.25">
      <c r="A3884" s="9"/>
      <c r="H3884" s="9"/>
      <c r="J3884">
        <v>7</v>
      </c>
      <c r="K3884">
        <f ca="1">SIMULATION!$D$3*SIMULATION!$D$17/$H3877/(SIMULATION!$D$17-$I3877)*(((EXP(-$I3877*$J3884))/(1-EXP(-SIMULATION!$D$4*$I3877)))-(EXP(-SIMULATION!$D$17*$J3884)/(1-EXP(-SIMULATION!$D$4*SIMULATION!$D$17))))</f>
        <v>2.2218778945521582</v>
      </c>
      <c r="L3884">
        <v>-0.26791914964806568</v>
      </c>
      <c r="M3884">
        <f t="shared" ca="1" si="60"/>
        <v>1.6265942584219093</v>
      </c>
    </row>
    <row r="3885" spans="1:13" x14ac:dyDescent="0.25">
      <c r="A3885" s="9"/>
      <c r="H3885" s="9"/>
      <c r="J3885">
        <v>8</v>
      </c>
      <c r="K3885">
        <f ca="1">SIMULATION!$D$3*SIMULATION!$D$17/$H3877/(SIMULATION!$D$17-$I3877)*(((EXP(-$I3877*$J3885))/(1-EXP(-SIMULATION!$D$4*$I3877)))-(EXP(-SIMULATION!$D$17*$J3885)/(1-EXP(-SIMULATION!$D$4*SIMULATION!$D$17))))</f>
        <v>2.1246128503470856</v>
      </c>
      <c r="L3885">
        <v>-0.31050639261047275</v>
      </c>
      <c r="M3885">
        <f t="shared" ca="1" si="60"/>
        <v>1.4649069784919579</v>
      </c>
    </row>
    <row r="3886" spans="1:13" x14ac:dyDescent="0.25">
      <c r="A3886" s="9"/>
      <c r="H3886" s="9"/>
      <c r="J3886">
        <v>9</v>
      </c>
      <c r="K3886">
        <f ca="1">SIMULATION!$D$3*SIMULATION!$D$17/$H3877/(SIMULATION!$D$17-$I3877)*(((EXP(-$I3877*$J3886))/(1-EXP(-SIMULATION!$D$4*$I3877)))-(EXP(-SIMULATION!$D$17*$J3886)/(1-EXP(-SIMULATION!$D$4*SIMULATION!$D$17))))</f>
        <v>2.019795838809058</v>
      </c>
      <c r="L3886">
        <v>-9.3344946692701866E-3</v>
      </c>
      <c r="M3886">
        <f t="shared" ca="1" si="60"/>
        <v>2.0009420653186809</v>
      </c>
    </row>
    <row r="3887" spans="1:13" x14ac:dyDescent="0.25">
      <c r="A3887" s="9"/>
      <c r="H3887" s="9"/>
      <c r="J3887">
        <v>10</v>
      </c>
      <c r="K3887">
        <f ca="1">SIMULATION!$D$3*SIMULATION!$D$17/$H3877/(SIMULATION!$D$17-$I3877)*(((EXP(-$I3877*$J3887))/(1-EXP(-SIMULATION!$D$4*$I3877)))-(EXP(-SIMULATION!$D$17*$J3887)/(1-EXP(-SIMULATION!$D$4*SIMULATION!$D$17))))</f>
        <v>1.9127152788790815</v>
      </c>
      <c r="L3887">
        <v>7.2968104175014661E-2</v>
      </c>
      <c r="M3887">
        <f t="shared" ca="1" si="60"/>
        <v>2.0522824866054727</v>
      </c>
    </row>
    <row r="3888" spans="1:13" x14ac:dyDescent="0.25">
      <c r="A3888" s="9"/>
      <c r="H3888" s="9"/>
      <c r="J3888">
        <v>11</v>
      </c>
      <c r="K3888">
        <f ca="1">SIMULATION!$D$3*SIMULATION!$D$17/$H3877/(SIMULATION!$D$17-$I3877)*(((EXP(-$I3877*$J3888))/(1-EXP(-SIMULATION!$D$4*$I3877)))-(EXP(-SIMULATION!$D$17*$J3888)/(1-EXP(-SIMULATION!$D$4*SIMULATION!$D$17))))</f>
        <v>1.8066039426968619</v>
      </c>
      <c r="L3888">
        <v>0.31708472730271897</v>
      </c>
      <c r="M3888">
        <f t="shared" ca="1" si="60"/>
        <v>2.3794504612109129</v>
      </c>
    </row>
    <row r="3889" spans="1:13" x14ac:dyDescent="0.25">
      <c r="A3889" s="9"/>
      <c r="H3889" s="9"/>
      <c r="J3889">
        <v>12</v>
      </c>
      <c r="K3889">
        <f ca="1">SIMULATION!$D$3*SIMULATION!$D$17/$H3877/(SIMULATION!$D$17-$I3877)*(((EXP(-$I3877*$J3889))/(1-EXP(-SIMULATION!$D$4*$I3877)))-(EXP(-SIMULATION!$D$17*$J3889)/(1-EXP(-SIMULATION!$D$4*SIMULATION!$D$17))))</f>
        <v>1.7033867626901509</v>
      </c>
      <c r="L3889">
        <v>8.9444403874589226E-2</v>
      </c>
      <c r="M3889">
        <f t="shared" ca="1" si="60"/>
        <v>1.8557451762468378</v>
      </c>
    </row>
    <row r="3890" spans="1:13" x14ac:dyDescent="0.25">
      <c r="A3890" s="9"/>
      <c r="H3890" s="9"/>
      <c r="J3890">
        <v>13</v>
      </c>
      <c r="K3890">
        <f ca="1">SIMULATION!$D$3*SIMULATION!$D$17/$H3877/(SIMULATION!$D$17-$I3877)*(((EXP(-$I3877*$J3890))/(1-EXP(-SIMULATION!$D$4*$I3877)))-(EXP(-SIMULATION!$D$17*$J3890)/(1-EXP(-SIMULATION!$D$4*SIMULATION!$D$17))))</f>
        <v>1.6041594704407047</v>
      </c>
      <c r="L3890">
        <v>-9.4538271186153613E-2</v>
      </c>
      <c r="M3890">
        <f t="shared" ca="1" si="60"/>
        <v>1.4525050073983448</v>
      </c>
    </row>
    <row r="3891" spans="1:13" x14ac:dyDescent="0.25">
      <c r="A3891" s="9"/>
      <c r="H3891" s="9"/>
      <c r="J3891">
        <v>14</v>
      </c>
      <c r="K3891">
        <f ca="1">SIMULATION!$D$3*SIMULATION!$D$17/$H3877/(SIMULATION!$D$17-$I3877)*(((EXP(-$I3877*$J3891))/(1-EXP(-SIMULATION!$D$4*$I3877)))-(EXP(-SIMULATION!$D$17*$J3891)/(1-EXP(-SIMULATION!$D$4*SIMULATION!$D$17))))</f>
        <v>1.5094947808234025</v>
      </c>
      <c r="L3891">
        <v>-0.3491418136751262</v>
      </c>
      <c r="M3891">
        <f t="shared" ca="1" si="60"/>
        <v>0.98246703531358259</v>
      </c>
    </row>
    <row r="3892" spans="1:13" x14ac:dyDescent="0.25">
      <c r="A3892" s="9"/>
      <c r="H3892" s="9"/>
      <c r="J3892">
        <v>15</v>
      </c>
      <c r="K3892">
        <f ca="1">SIMULATION!$D$3*SIMULATION!$D$17/$H3877/(SIMULATION!$D$17-$I3877)*(((EXP(-$I3877*$J3892))/(1-EXP(-SIMULATION!$D$4*$I3877)))-(EXP(-SIMULATION!$D$17*$J3892)/(1-EXP(-SIMULATION!$D$4*SIMULATION!$D$17))))</f>
        <v>1.4196380956647507</v>
      </c>
      <c r="L3892">
        <v>-0.21030331826040094</v>
      </c>
      <c r="M3892">
        <f t="shared" ca="1" si="60"/>
        <v>1.1210834934175771</v>
      </c>
    </row>
    <row r="3893" spans="1:13" x14ac:dyDescent="0.25">
      <c r="A3893" s="9"/>
      <c r="H3893" s="9"/>
      <c r="J3893">
        <v>16</v>
      </c>
      <c r="K3893">
        <f ca="1">SIMULATION!$D$3*SIMULATION!$D$17/$H3877/(SIMULATION!$D$17-$I3877)*(((EXP(-$I3877*$J3893))/(1-EXP(-SIMULATION!$D$4*$I3877)))-(EXP(-SIMULATION!$D$17*$J3893)/(1-EXP(-SIMULATION!$D$4*SIMULATION!$D$17))))</f>
        <v>1.3346324395400038</v>
      </c>
      <c r="L3893">
        <v>-0.13792782974720114</v>
      </c>
      <c r="M3893">
        <f t="shared" ca="1" si="60"/>
        <v>1.1505494836440384</v>
      </c>
    </row>
    <row r="3894" spans="1:13" x14ac:dyDescent="0.25">
      <c r="A3894" s="9"/>
      <c r="H3894" s="9"/>
      <c r="J3894">
        <v>17</v>
      </c>
      <c r="K3894">
        <f ca="1">SIMULATION!$D$3*SIMULATION!$D$17/$H3877/(SIMULATION!$D$17-$I3877)*(((EXP(-$I3877*$J3894))/(1-EXP(-SIMULATION!$D$4*$I3877)))-(EXP(-SIMULATION!$D$17*$J3894)/(1-EXP(-SIMULATION!$D$4*SIMULATION!$D$17))))</f>
        <v>1.2543980746573196</v>
      </c>
      <c r="L3894">
        <v>-6.9187988158565181E-2</v>
      </c>
      <c r="M3894">
        <f t="shared" ca="1" si="60"/>
        <v>1.167608795521802</v>
      </c>
    </row>
    <row r="3895" spans="1:13" x14ac:dyDescent="0.25">
      <c r="A3895" s="9"/>
      <c r="H3895" s="9"/>
      <c r="J3895">
        <v>18</v>
      </c>
      <c r="K3895">
        <f ca="1">SIMULATION!$D$3*SIMULATION!$D$17/$H3877/(SIMULATION!$D$17-$I3877)*(((EXP(-$I3877*$J3895))/(1-EXP(-SIMULATION!$D$4*$I3877)))-(EXP(-SIMULATION!$D$17*$J3895)/(1-EXP(-SIMULATION!$D$4*SIMULATION!$D$17))))</f>
        <v>1.1787831001020639</v>
      </c>
      <c r="L3895">
        <v>-0.62070652276065463</v>
      </c>
      <c r="M3895">
        <f t="shared" ca="1" si="60"/>
        <v>0.44710474094868713</v>
      </c>
    </row>
    <row r="3896" spans="1:13" x14ac:dyDescent="0.25">
      <c r="A3896" s="9"/>
      <c r="H3896" s="9"/>
      <c r="J3896">
        <v>19</v>
      </c>
      <c r="K3896">
        <f ca="1">SIMULATION!$D$3*SIMULATION!$D$17/$H3877/(SIMULATION!$D$17-$I3877)*(((EXP(-$I3877*$J3896))/(1-EXP(-SIMULATION!$D$4*$I3877)))-(EXP(-SIMULATION!$D$17*$J3896)/(1-EXP(-SIMULATION!$D$4*SIMULATION!$D$17))))</f>
        <v>1.107595482612997</v>
      </c>
      <c r="L3896">
        <v>0.1439224850918141</v>
      </c>
      <c r="M3896">
        <f t="shared" ca="1" si="60"/>
        <v>1.2670033769471267</v>
      </c>
    </row>
    <row r="3897" spans="1:13" x14ac:dyDescent="0.25">
      <c r="A3897" s="9"/>
      <c r="H3897" s="9"/>
      <c r="J3897">
        <v>20</v>
      </c>
      <c r="K3897">
        <f ca="1">SIMULATION!$D$3*SIMULATION!$D$17/$H3877/(SIMULATION!$D$17-$I3877)*(((EXP(-$I3877*$J3897))/(1-EXP(-SIMULATION!$D$4*$I3877)))-(EXP(-SIMULATION!$D$17*$J3897)/(1-EXP(-SIMULATION!$D$4*SIMULATION!$D$17))))</f>
        <v>1.0406232121481085</v>
      </c>
      <c r="L3897">
        <v>8.6935105378000647E-3</v>
      </c>
      <c r="M3897">
        <f t="shared" ca="1" si="60"/>
        <v>1.0496698810087974</v>
      </c>
    </row>
    <row r="3898" spans="1:13" x14ac:dyDescent="0.25">
      <c r="A3898" s="9"/>
      <c r="H3898" s="9"/>
      <c r="J3898">
        <v>21</v>
      </c>
      <c r="K3898">
        <f ca="1">SIMULATION!$D$3*SIMULATION!$D$17/$H3877/(SIMULATION!$D$17-$I3877)*(((EXP(-$I3877*$J3898))/(1-EXP(-SIMULATION!$D$4*$I3877)))-(EXP(-SIMULATION!$D$17*$J3898)/(1-EXP(-SIMULATION!$D$4*SIMULATION!$D$17))))</f>
        <v>0.97764686999223549</v>
      </c>
      <c r="L3898">
        <v>-0.3026162884776793</v>
      </c>
      <c r="M3898">
        <f t="shared" ca="1" si="60"/>
        <v>0.68179500275336491</v>
      </c>
    </row>
    <row r="3899" spans="1:13" x14ac:dyDescent="0.25">
      <c r="A3899" s="9"/>
      <c r="H3899" s="9"/>
      <c r="J3899">
        <v>22</v>
      </c>
      <c r="K3899">
        <f ca="1">SIMULATION!$D$3*SIMULATION!$D$17/$H3877/(SIMULATION!$D$17-$I3877)*(((EXP(-$I3877*$J3899))/(1-EXP(-SIMULATION!$D$4*$I3877)))-(EXP(-SIMULATION!$D$17*$J3899)/(1-EXP(-SIMULATION!$D$4*SIMULATION!$D$17))))</f>
        <v>0.91844735574012071</v>
      </c>
      <c r="L3899">
        <v>-0.61432757424432483</v>
      </c>
      <c r="M3899">
        <f t="shared" ca="1" si="60"/>
        <v>0.35421981961717791</v>
      </c>
    </row>
    <row r="3900" spans="1:13" x14ac:dyDescent="0.25">
      <c r="A3900" s="9"/>
      <c r="H3900" s="9"/>
      <c r="J3900">
        <v>23</v>
      </c>
      <c r="K3900">
        <f ca="1">SIMULATION!$D$3*SIMULATION!$D$17/$H3877/(SIMULATION!$D$17-$I3877)*(((EXP(-$I3877*$J3900))/(1-EXP(-SIMULATION!$D$4*$I3877)))-(EXP(-SIMULATION!$D$17*$J3900)/(1-EXP(-SIMULATION!$D$4*SIMULATION!$D$17))))</f>
        <v>0.86281053179275291</v>
      </c>
      <c r="L3900">
        <v>-0.12264914746320987</v>
      </c>
      <c r="M3900">
        <f t="shared" ca="1" si="60"/>
        <v>0.75698755564609299</v>
      </c>
    </row>
    <row r="3901" spans="1:13" x14ac:dyDescent="0.25">
      <c r="A3901" s="9"/>
      <c r="H3901" s="9"/>
      <c r="J3901">
        <v>24</v>
      </c>
      <c r="K3901">
        <f ca="1">SIMULATION!$D$3*SIMULATION!$D$17/$H3877/(SIMULATION!$D$17-$I3877)*(((EXP(-$I3877*$J3901))/(1-EXP(-SIMULATION!$D$4*$I3877)))-(EXP(-SIMULATION!$D$17*$J3901)/(1-EXP(-SIMULATION!$D$4*SIMULATION!$D$17))))</f>
        <v>0.8105299111429366</v>
      </c>
      <c r="L3901">
        <v>0.58232322903350942</v>
      </c>
      <c r="M3901">
        <f t="shared" ca="1" si="60"/>
        <v>1.2825203062279349</v>
      </c>
    </row>
    <row r="3902" spans="1:13" x14ac:dyDescent="0.25">
      <c r="A3902" s="9">
        <v>157</v>
      </c>
      <c r="B3902" s="2">
        <f ca="1">NORMINV(RAND(),SIMULATION!D7,SIMULATION!D8)</f>
        <v>47.730251876578663</v>
      </c>
      <c r="C3902" s="2">
        <v>2</v>
      </c>
      <c r="D3902" s="2">
        <f ca="1">SIMULATION!$D$11*(1+(SIMULATION!$D$12*LN(1+$C3902)))*(1+(SIMULATION!$D$13*(($B3902/63.5)-1)))</f>
        <v>9.0669723912210642</v>
      </c>
      <c r="E3902" s="2">
        <v>0.32290101701104928</v>
      </c>
      <c r="F3902" s="2">
        <f ca="1">D3902*(1+E3902)</f>
        <v>11.994706997557453</v>
      </c>
      <c r="G3902" s="2">
        <v>-0.63196912988145848</v>
      </c>
      <c r="H3902" s="9">
        <f>SIMULATION!$D$15*EXP($G$3902)</f>
        <v>117.34154723238059</v>
      </c>
      <c r="I3902" s="2">
        <f ca="1">$F3902/$H3902</f>
        <v>0.10222046053137003</v>
      </c>
      <c r="J3902">
        <v>0</v>
      </c>
      <c r="K3902">
        <f ca="1">SIMULATION!$D$3*SIMULATION!$D$17/$H3902/(SIMULATION!$D$17-$I3902)*(((EXP(-$I3902*$J3902))/(1-EXP(-SIMULATION!$D$4*$I3902)))-(EXP(-SIMULATION!$D$17*$J3902)/(1-EXP(-SIMULATION!$D$4*SIMULATION!$D$17))))</f>
        <v>0.57247648433656273</v>
      </c>
      <c r="L3902">
        <v>0.36212642541196988</v>
      </c>
      <c r="M3902">
        <f t="shared" ca="1" si="60"/>
        <v>0.77978534724177373</v>
      </c>
    </row>
    <row r="3903" spans="1:13" x14ac:dyDescent="0.25">
      <c r="A3903" s="9"/>
      <c r="H3903" s="9"/>
      <c r="J3903">
        <v>1</v>
      </c>
      <c r="K3903">
        <f ca="1">SIMULATION!$D$3*SIMULATION!$D$17/$H3902/(SIMULATION!$D$17-$I3902)*(((EXP(-$I3902*$J3903))/(1-EXP(-SIMULATION!$D$4*$I3902)))-(EXP(-SIMULATION!$D$17*$J3903)/(1-EXP(-SIMULATION!$D$4*SIMULATION!$D$17))))</f>
        <v>2.1111768893282679</v>
      </c>
      <c r="L3903">
        <v>-5.955139881273553E-2</v>
      </c>
      <c r="M3903">
        <f t="shared" ca="1" si="60"/>
        <v>1.9854533524276499</v>
      </c>
    </row>
    <row r="3904" spans="1:13" x14ac:dyDescent="0.25">
      <c r="A3904" s="9"/>
      <c r="H3904" s="9"/>
      <c r="J3904">
        <v>2</v>
      </c>
      <c r="K3904">
        <f ca="1">SIMULATION!$D$3*SIMULATION!$D$17/$H3902/(SIMULATION!$D$17-$I3902)*(((EXP(-$I3902*$J3904))/(1-EXP(-SIMULATION!$D$4*$I3902)))-(EXP(-SIMULATION!$D$17*$J3904)/(1-EXP(-SIMULATION!$D$4*SIMULATION!$D$17))))</f>
        <v>2.9277187389639265</v>
      </c>
      <c r="L3904">
        <v>-0.19211556532849094</v>
      </c>
      <c r="M3904">
        <f t="shared" ca="1" si="60"/>
        <v>2.365258398305055</v>
      </c>
    </row>
    <row r="3905" spans="1:13" x14ac:dyDescent="0.25">
      <c r="A3905" s="9"/>
      <c r="H3905" s="9"/>
      <c r="J3905">
        <v>3</v>
      </c>
      <c r="K3905">
        <f ca="1">SIMULATION!$D$3*SIMULATION!$D$17/$H3902/(SIMULATION!$D$17-$I3902)*(((EXP(-$I3902*$J3905))/(1-EXP(-SIMULATION!$D$4*$I3902)))-(EXP(-SIMULATION!$D$17*$J3905)/(1-EXP(-SIMULATION!$D$4*SIMULATION!$D$17))))</f>
        <v>3.2979535741959509</v>
      </c>
      <c r="L3905">
        <v>-0.30984948679434549</v>
      </c>
      <c r="M3905">
        <f t="shared" ca="1" si="60"/>
        <v>2.2760843517597578</v>
      </c>
    </row>
    <row r="3906" spans="1:13" x14ac:dyDescent="0.25">
      <c r="A3906" s="9"/>
      <c r="H3906" s="9"/>
      <c r="J3906">
        <v>4</v>
      </c>
      <c r="K3906">
        <f ca="1">SIMULATION!$D$3*SIMULATION!$D$17/$H3902/(SIMULATION!$D$17-$I3902)*(((EXP(-$I3902*$J3906))/(1-EXP(-SIMULATION!$D$4*$I3902)))-(EXP(-SIMULATION!$D$17*$J3906)/(1-EXP(-SIMULATION!$D$4*SIMULATION!$D$17))))</f>
        <v>3.3970534045416225</v>
      </c>
      <c r="L3906">
        <v>-0.49239075120075765</v>
      </c>
      <c r="M3906">
        <f t="shared" ca="1" si="60"/>
        <v>1.7243757268102815</v>
      </c>
    </row>
    <row r="3907" spans="1:13" x14ac:dyDescent="0.25">
      <c r="A3907" s="9"/>
      <c r="H3907" s="9"/>
      <c r="J3907">
        <v>5</v>
      </c>
      <c r="K3907">
        <f ca="1">SIMULATION!$D$3*SIMULATION!$D$17/$H3902/(SIMULATION!$D$17-$I3902)*(((EXP(-$I3902*$J3907))/(1-EXP(-SIMULATION!$D$4*$I3902)))-(EXP(-SIMULATION!$D$17*$J3907)/(1-EXP(-SIMULATION!$D$4*SIMULATION!$D$17))))</f>
        <v>3.3358278573362199</v>
      </c>
      <c r="L3907">
        <v>3.2504817027196091E-2</v>
      </c>
      <c r="M3907">
        <f t="shared" ref="M3907:M3970" ca="1" si="61">$K3907*(1+$L3907)</f>
        <v>3.444258331473157</v>
      </c>
    </row>
    <row r="3908" spans="1:13" x14ac:dyDescent="0.25">
      <c r="A3908" s="9"/>
      <c r="H3908" s="9"/>
      <c r="J3908">
        <v>6</v>
      </c>
      <c r="K3908">
        <f ca="1">SIMULATION!$D$3*SIMULATION!$D$17/$H3902/(SIMULATION!$D$17-$I3902)*(((EXP(-$I3902*$J3908))/(1-EXP(-SIMULATION!$D$4*$I3902)))-(EXP(-SIMULATION!$D$17*$J3908)/(1-EXP(-SIMULATION!$D$4*SIMULATION!$D$17))))</f>
        <v>3.1839819782020098</v>
      </c>
      <c r="L3908">
        <v>1.0708989465439724E-2</v>
      </c>
      <c r="M3908">
        <f t="shared" ca="1" si="61"/>
        <v>3.2180792076647253</v>
      </c>
    </row>
    <row r="3909" spans="1:13" x14ac:dyDescent="0.25">
      <c r="A3909" s="9"/>
      <c r="H3909" s="9"/>
      <c r="J3909">
        <v>7</v>
      </c>
      <c r="K3909">
        <f ca="1">SIMULATION!$D$3*SIMULATION!$D$17/$H3902/(SIMULATION!$D$17-$I3902)*(((EXP(-$I3902*$J3909))/(1-EXP(-SIMULATION!$D$4*$I3902)))-(EXP(-SIMULATION!$D$17*$J3909)/(1-EXP(-SIMULATION!$D$4*SIMULATION!$D$17))))</f>
        <v>2.9850067520581689</v>
      </c>
      <c r="L3909">
        <v>3.5970389117499876E-2</v>
      </c>
      <c r="M3909">
        <f t="shared" ca="1" si="61"/>
        <v>3.0923786064480656</v>
      </c>
    </row>
    <row r="3910" spans="1:13" x14ac:dyDescent="0.25">
      <c r="A3910" s="9"/>
      <c r="H3910" s="9"/>
      <c r="J3910">
        <v>8</v>
      </c>
      <c r="K3910">
        <f ca="1">SIMULATION!$D$3*SIMULATION!$D$17/$H3902/(SIMULATION!$D$17-$I3902)*(((EXP(-$I3902*$J3910))/(1-EXP(-SIMULATION!$D$4*$I3902)))-(EXP(-SIMULATION!$D$17*$J3910)/(1-EXP(-SIMULATION!$D$4*SIMULATION!$D$17))))</f>
        <v>2.765708993928818</v>
      </c>
      <c r="L3910">
        <v>-0.14141208757896401</v>
      </c>
      <c r="M3910">
        <f t="shared" ca="1" si="61"/>
        <v>2.3746043114614275</v>
      </c>
    </row>
    <row r="3911" spans="1:13" x14ac:dyDescent="0.25">
      <c r="A3911" s="9"/>
      <c r="H3911" s="9"/>
      <c r="J3911">
        <v>9</v>
      </c>
      <c r="K3911">
        <f ca="1">SIMULATION!$D$3*SIMULATION!$D$17/$H3902/(SIMULATION!$D$17-$I3902)*(((EXP(-$I3902*$J3911))/(1-EXP(-SIMULATION!$D$4*$I3902)))-(EXP(-SIMULATION!$D$17*$J3911)/(1-EXP(-SIMULATION!$D$4*SIMULATION!$D$17))))</f>
        <v>2.5423072145747923</v>
      </c>
      <c r="L3911">
        <v>-6.8620196324038998E-2</v>
      </c>
      <c r="M3911">
        <f t="shared" ca="1" si="61"/>
        <v>2.3678535943946493</v>
      </c>
    </row>
    <row r="3912" spans="1:13" x14ac:dyDescent="0.25">
      <c r="A3912" s="9"/>
      <c r="H3912" s="9"/>
      <c r="J3912">
        <v>10</v>
      </c>
      <c r="K3912">
        <f ca="1">SIMULATION!$D$3*SIMULATION!$D$17/$H3902/(SIMULATION!$D$17-$I3902)*(((EXP(-$I3902*$J3912))/(1-EXP(-SIMULATION!$D$4*$I3902)))-(EXP(-SIMULATION!$D$17*$J3912)/(1-EXP(-SIMULATION!$D$4*SIMULATION!$D$17))))</f>
        <v>2.3243279599281959</v>
      </c>
      <c r="L3912">
        <v>-0.19927110782602481</v>
      </c>
      <c r="M3912">
        <f t="shared" ca="1" si="61"/>
        <v>1.8611565524023002</v>
      </c>
    </row>
    <row r="3913" spans="1:13" x14ac:dyDescent="0.25">
      <c r="A3913" s="9"/>
      <c r="H3913" s="9"/>
      <c r="J3913">
        <v>11</v>
      </c>
      <c r="K3913">
        <f ca="1">SIMULATION!$D$3*SIMULATION!$D$17/$H3902/(SIMULATION!$D$17-$I3902)*(((EXP(-$I3902*$J3913))/(1-EXP(-SIMULATION!$D$4*$I3902)))-(EXP(-SIMULATION!$D$17*$J3913)/(1-EXP(-SIMULATION!$D$4*SIMULATION!$D$17))))</f>
        <v>2.1170936162526046</v>
      </c>
      <c r="L3913">
        <v>0.22578907975879345</v>
      </c>
      <c r="M3913">
        <f t="shared" ca="1" si="61"/>
        <v>2.5951102356294964</v>
      </c>
    </row>
    <row r="3914" spans="1:13" x14ac:dyDescent="0.25">
      <c r="A3914" s="9"/>
      <c r="H3914" s="9"/>
      <c r="J3914">
        <v>12</v>
      </c>
      <c r="K3914">
        <f ca="1">SIMULATION!$D$3*SIMULATION!$D$17/$H3902/(SIMULATION!$D$17-$I3902)*(((EXP(-$I3902*$J3914))/(1-EXP(-SIMULATION!$D$4*$I3902)))-(EXP(-SIMULATION!$D$17*$J3914)/(1-EXP(-SIMULATION!$D$4*SIMULATION!$D$17))))</f>
        <v>1.9233084730655017</v>
      </c>
      <c r="L3914">
        <v>9.1123399706809161E-2</v>
      </c>
      <c r="M3914">
        <f t="shared" ca="1" si="61"/>
        <v>2.0985668798161421</v>
      </c>
    </row>
    <row r="3915" spans="1:13" x14ac:dyDescent="0.25">
      <c r="A3915" s="9"/>
      <c r="H3915" s="9"/>
      <c r="J3915">
        <v>13</v>
      </c>
      <c r="K3915">
        <f ca="1">SIMULATION!$D$3*SIMULATION!$D$17/$H3902/(SIMULATION!$D$17-$I3902)*(((EXP(-$I3902*$J3915))/(1-EXP(-SIMULATION!$D$4*$I3902)))-(EXP(-SIMULATION!$D$17*$J3915)/(1-EXP(-SIMULATION!$D$4*SIMULATION!$D$17))))</f>
        <v>1.7440677228839183</v>
      </c>
      <c r="L3915">
        <v>1.4952333781391972E-2</v>
      </c>
      <c r="M3915">
        <f t="shared" ca="1" si="61"/>
        <v>1.7701456056138309</v>
      </c>
    </row>
    <row r="3916" spans="1:13" x14ac:dyDescent="0.25">
      <c r="A3916" s="9"/>
      <c r="H3916" s="9"/>
      <c r="J3916">
        <v>14</v>
      </c>
      <c r="K3916">
        <f ca="1">SIMULATION!$D$3*SIMULATION!$D$17/$H3902/(SIMULATION!$D$17-$I3902)*(((EXP(-$I3902*$J3916))/(1-EXP(-SIMULATION!$D$4*$I3902)))-(EXP(-SIMULATION!$D$17*$J3916)/(1-EXP(-SIMULATION!$D$4*SIMULATION!$D$17))))</f>
        <v>1.5794973827540664</v>
      </c>
      <c r="L3916">
        <v>0.26744360896516722</v>
      </c>
      <c r="M3916">
        <f t="shared" ca="1" si="61"/>
        <v>2.0019238631488498</v>
      </c>
    </row>
    <row r="3917" spans="1:13" x14ac:dyDescent="0.25">
      <c r="A3917" s="9"/>
      <c r="H3917" s="9"/>
      <c r="J3917">
        <v>15</v>
      </c>
      <c r="K3917">
        <f ca="1">SIMULATION!$D$3*SIMULATION!$D$17/$H3902/(SIMULATION!$D$17-$I3902)*(((EXP(-$I3902*$J3917))/(1-EXP(-SIMULATION!$D$4*$I3902)))-(EXP(-SIMULATION!$D$17*$J3917)/(1-EXP(-SIMULATION!$D$4*SIMULATION!$D$17))))</f>
        <v>1.4291583496212272</v>
      </c>
      <c r="L3917">
        <v>-9.2867747410937396E-2</v>
      </c>
      <c r="M3917">
        <f t="shared" ca="1" si="61"/>
        <v>1.2964356329983708</v>
      </c>
    </row>
    <row r="3918" spans="1:13" x14ac:dyDescent="0.25">
      <c r="A3918" s="9"/>
      <c r="H3918" s="9"/>
      <c r="J3918">
        <v>16</v>
      </c>
      <c r="K3918">
        <f ca="1">SIMULATION!$D$3*SIMULATION!$D$17/$H3902/(SIMULATION!$D$17-$I3902)*(((EXP(-$I3902*$J3918))/(1-EXP(-SIMULATION!$D$4*$I3902)))-(EXP(-SIMULATION!$D$17*$J3918)/(1-EXP(-SIMULATION!$D$4*SIMULATION!$D$17))))</f>
        <v>1.2922998920817885</v>
      </c>
      <c r="L3918">
        <v>-0.48360023992901902</v>
      </c>
      <c r="M3918">
        <f t="shared" ca="1" si="61"/>
        <v>0.66734335421079016</v>
      </c>
    </row>
    <row r="3919" spans="1:13" x14ac:dyDescent="0.25">
      <c r="A3919" s="9"/>
      <c r="H3919" s="9"/>
      <c r="J3919">
        <v>17</v>
      </c>
      <c r="K3919">
        <f ca="1">SIMULATION!$D$3*SIMULATION!$D$17/$H3902/(SIMULATION!$D$17-$I3902)*(((EXP(-$I3902*$J3919))/(1-EXP(-SIMULATION!$D$4*$I3902)))-(EXP(-SIMULATION!$D$17*$J3919)/(1-EXP(-SIMULATION!$D$4*SIMULATION!$D$17))))</f>
        <v>1.1680171855990333</v>
      </c>
      <c r="L3919">
        <v>-0.29489933984644157</v>
      </c>
      <c r="M3919">
        <f t="shared" ca="1" si="61"/>
        <v>0.82356968863657976</v>
      </c>
    </row>
    <row r="3920" spans="1:13" x14ac:dyDescent="0.25">
      <c r="A3920" s="9"/>
      <c r="H3920" s="9"/>
      <c r="J3920">
        <v>18</v>
      </c>
      <c r="K3920">
        <f ca="1">SIMULATION!$D$3*SIMULATION!$D$17/$H3902/(SIMULATION!$D$17-$I3902)*(((EXP(-$I3902*$J3920))/(1-EXP(-SIMULATION!$D$4*$I3902)))-(EXP(-SIMULATION!$D$17*$J3920)/(1-EXP(-SIMULATION!$D$4*SIMULATION!$D$17))))</f>
        <v>1.0553478333929882</v>
      </c>
      <c r="L3920">
        <v>0.12102782520407668</v>
      </c>
      <c r="M3920">
        <f t="shared" ca="1" si="61"/>
        <v>1.1830742865023758</v>
      </c>
    </row>
    <row r="3921" spans="1:13" x14ac:dyDescent="0.25">
      <c r="A3921" s="9"/>
      <c r="H3921" s="9"/>
      <c r="J3921">
        <v>19</v>
      </c>
      <c r="K3921">
        <f ca="1">SIMULATION!$D$3*SIMULATION!$D$17/$H3902/(SIMULATION!$D$17-$I3902)*(((EXP(-$I3902*$J3921))/(1-EXP(-SIMULATION!$D$4*$I3902)))-(EXP(-SIMULATION!$D$17*$J3921)/(1-EXP(-SIMULATION!$D$4*SIMULATION!$D$17))))</f>
        <v>0.95332971847577097</v>
      </c>
      <c r="L3921">
        <v>-0.57394148579949222</v>
      </c>
      <c r="M3921">
        <f t="shared" ca="1" si="61"/>
        <v>0.40617424339697533</v>
      </c>
    </row>
    <row r="3922" spans="1:13" x14ac:dyDescent="0.25">
      <c r="A3922" s="9"/>
      <c r="H3922" s="9"/>
      <c r="J3922">
        <v>20</v>
      </c>
      <c r="K3922">
        <f ca="1">SIMULATION!$D$3*SIMULATION!$D$17/$H3902/(SIMULATION!$D$17-$I3902)*(((EXP(-$I3902*$J3922))/(1-EXP(-SIMULATION!$D$4*$I3902)))-(EXP(-SIMULATION!$D$17*$J3922)/(1-EXP(-SIMULATION!$D$4*SIMULATION!$D$17))))</f>
        <v>0.86103446451116494</v>
      </c>
      <c r="L3922">
        <v>0.3045534651111575</v>
      </c>
      <c r="M3922">
        <f t="shared" ca="1" si="61"/>
        <v>1.1232654942581701</v>
      </c>
    </row>
    <row r="3923" spans="1:13" x14ac:dyDescent="0.25">
      <c r="A3923" s="9"/>
      <c r="H3923" s="9"/>
      <c r="J3923">
        <v>21</v>
      </c>
      <c r="K3923">
        <f ca="1">SIMULATION!$D$3*SIMULATION!$D$17/$H3902/(SIMULATION!$D$17-$I3902)*(((EXP(-$I3902*$J3923))/(1-EXP(-SIMULATION!$D$4*$I3902)))-(EXP(-SIMULATION!$D$17*$J3923)/(1-EXP(-SIMULATION!$D$4*SIMULATION!$D$17))))</f>
        <v>0.77758561720543529</v>
      </c>
      <c r="L3923">
        <v>5.7022631174330492E-2</v>
      </c>
      <c r="M3923">
        <f t="shared" ca="1" si="61"/>
        <v>0.82192559506180496</v>
      </c>
    </row>
    <row r="3924" spans="1:13" x14ac:dyDescent="0.25">
      <c r="A3924" s="9"/>
      <c r="H3924" s="9"/>
      <c r="J3924">
        <v>22</v>
      </c>
      <c r="K3924">
        <f ca="1">SIMULATION!$D$3*SIMULATION!$D$17/$H3902/(SIMULATION!$D$17-$I3902)*(((EXP(-$I3902*$J3924))/(1-EXP(-SIMULATION!$D$4*$I3902)))-(EXP(-SIMULATION!$D$17*$J3924)/(1-EXP(-SIMULATION!$D$4*SIMULATION!$D$17))))</f>
        <v>0.70216735112704554</v>
      </c>
      <c r="L3924">
        <v>0.28431723170827689</v>
      </c>
      <c r="M3924">
        <f t="shared" ca="1" si="61"/>
        <v>0.90180562859542079</v>
      </c>
    </row>
    <row r="3925" spans="1:13" x14ac:dyDescent="0.25">
      <c r="A3925" s="9"/>
      <c r="H3925" s="9"/>
      <c r="J3925">
        <v>23</v>
      </c>
      <c r="K3925">
        <f ca="1">SIMULATION!$D$3*SIMULATION!$D$17/$H3902/(SIMULATION!$D$17-$I3902)*(((EXP(-$I3902*$J3925))/(1-EXP(-SIMULATION!$D$4*$I3902)))-(EXP(-SIMULATION!$D$17*$J3925)/(1-EXP(-SIMULATION!$D$4*SIMULATION!$D$17))))</f>
        <v>0.63402739108320527</v>
      </c>
      <c r="L3925">
        <v>-0.19796373035617484</v>
      </c>
      <c r="M3925">
        <f t="shared" ca="1" si="61"/>
        <v>0.50851296359638054</v>
      </c>
    </row>
    <row r="3926" spans="1:13" x14ac:dyDescent="0.25">
      <c r="A3926" s="9"/>
      <c r="H3926" s="9"/>
      <c r="J3926">
        <v>24</v>
      </c>
      <c r="K3926">
        <f ca="1">SIMULATION!$D$3*SIMULATION!$D$17/$H3902/(SIMULATION!$D$17-$I3902)*(((EXP(-$I3902*$J3926))/(1-EXP(-SIMULATION!$D$4*$I3902)))-(EXP(-SIMULATION!$D$17*$J3926)/(1-EXP(-SIMULATION!$D$4*SIMULATION!$D$17))))</f>
        <v>0.5724764843365624</v>
      </c>
      <c r="L3926">
        <v>-0.23464097315316526</v>
      </c>
      <c r="M3926">
        <f t="shared" ca="1" si="61"/>
        <v>0.43815004494452864</v>
      </c>
    </row>
    <row r="3927" spans="1:13" x14ac:dyDescent="0.25">
      <c r="A3927" s="9">
        <v>158</v>
      </c>
      <c r="B3927" s="2">
        <f ca="1">NORMINV(RAND(),SIMULATION!D7,SIMULATION!D8)</f>
        <v>50.536415244587843</v>
      </c>
      <c r="C3927" s="2">
        <v>2</v>
      </c>
      <c r="D3927" s="2">
        <f ca="1">SIMULATION!$D$11*(1+(SIMULATION!$D$12*LN(1+$C3927)))*(1+(SIMULATION!$D$13*(($B3927/63.5)-1)))</f>
        <v>9.2753629578033596</v>
      </c>
      <c r="E3927" s="2">
        <v>0.1738987436246191</v>
      </c>
      <c r="F3927" s="2">
        <f ca="1">D3927*(1+E3927)</f>
        <v>10.888336922827694</v>
      </c>
      <c r="G3927" s="2">
        <v>-0.79700553880975378</v>
      </c>
      <c r="H3927" s="9">
        <f>SIMULATION!$D$15*EXP($G$3927)</f>
        <v>99.489536752917573</v>
      </c>
      <c r="I3927" s="2">
        <f ca="1">$F3927/$H3927</f>
        <v>0.10944203057120365</v>
      </c>
      <c r="J3927">
        <v>0</v>
      </c>
      <c r="K3927">
        <f ca="1">SIMULATION!$D$3*SIMULATION!$D$17/$H3927/(SIMULATION!$D$17-$I3927)*(((EXP(-$I3927*$J3927))/(1-EXP(-SIMULATION!$D$4*$I3927)))-(EXP(-SIMULATION!$D$17*$J3927)/(1-EXP(-SIMULATION!$D$4*SIMULATION!$D$17))))</f>
        <v>0.57138819692803</v>
      </c>
      <c r="L3927">
        <v>0.32767790712416539</v>
      </c>
      <c r="M3927">
        <f t="shared" ca="1" si="61"/>
        <v>0.75861948545285729</v>
      </c>
    </row>
    <row r="3928" spans="1:13" x14ac:dyDescent="0.25">
      <c r="A3928" s="9"/>
      <c r="H3928" s="9"/>
      <c r="J3928">
        <v>1</v>
      </c>
      <c r="K3928">
        <f ca="1">SIMULATION!$D$3*SIMULATION!$D$17/$H3927/(SIMULATION!$D$17-$I3927)*(((EXP(-$I3927*$J3928))/(1-EXP(-SIMULATION!$D$4*$I3927)))-(EXP(-SIMULATION!$D$17*$J3928)/(1-EXP(-SIMULATION!$D$4*SIMULATION!$D$17))))</f>
        <v>2.3854031141579646</v>
      </c>
      <c r="L3928">
        <v>-0.13822333952958554</v>
      </c>
      <c r="M3928">
        <f t="shared" ca="1" si="61"/>
        <v>2.0556847295947773</v>
      </c>
    </row>
    <row r="3929" spans="1:13" x14ac:dyDescent="0.25">
      <c r="A3929" s="9"/>
      <c r="H3929" s="9"/>
      <c r="J3929">
        <v>2</v>
      </c>
      <c r="K3929">
        <f ca="1">SIMULATION!$D$3*SIMULATION!$D$17/$H3927/(SIMULATION!$D$17-$I3927)*(((EXP(-$I3927*$J3929))/(1-EXP(-SIMULATION!$D$4*$I3927)))-(EXP(-SIMULATION!$D$17*$J3929)/(1-EXP(-SIMULATION!$D$4*SIMULATION!$D$17))))</f>
        <v>3.3385412422262091</v>
      </c>
      <c r="L3929">
        <v>-0.54302503687528059</v>
      </c>
      <c r="M3929">
        <f t="shared" ca="1" si="61"/>
        <v>1.5256297610566769</v>
      </c>
    </row>
    <row r="3930" spans="1:13" x14ac:dyDescent="0.25">
      <c r="A3930" s="9"/>
      <c r="H3930" s="9"/>
      <c r="J3930">
        <v>3</v>
      </c>
      <c r="K3930">
        <f ca="1">SIMULATION!$D$3*SIMULATION!$D$17/$H3927/(SIMULATION!$D$17-$I3927)*(((EXP(-$I3927*$J3930))/(1-EXP(-SIMULATION!$D$4*$I3927)))-(EXP(-SIMULATION!$D$17*$J3930)/(1-EXP(-SIMULATION!$D$4*SIMULATION!$D$17))))</f>
        <v>3.7617086577771723</v>
      </c>
      <c r="L3930">
        <v>6.0572035006790113E-2</v>
      </c>
      <c r="M3930">
        <f t="shared" ca="1" si="61"/>
        <v>3.9895630062813972</v>
      </c>
    </row>
    <row r="3931" spans="1:13" x14ac:dyDescent="0.25">
      <c r="A3931" s="9"/>
      <c r="H3931" s="9"/>
      <c r="J3931">
        <v>4</v>
      </c>
      <c r="K3931">
        <f ca="1">SIMULATION!$D$3*SIMULATION!$D$17/$H3927/(SIMULATION!$D$17-$I3927)*(((EXP(-$I3927*$J3931))/(1-EXP(-SIMULATION!$D$4*$I3927)))-(EXP(-SIMULATION!$D$17*$J3931)/(1-EXP(-SIMULATION!$D$4*SIMULATION!$D$17))))</f>
        <v>3.8647084548919612</v>
      </c>
      <c r="L3931">
        <v>0.14537068694464139</v>
      </c>
      <c r="M3931">
        <f t="shared" ca="1" si="61"/>
        <v>4.4265237778203694</v>
      </c>
    </row>
    <row r="3932" spans="1:13" x14ac:dyDescent="0.25">
      <c r="A3932" s="9"/>
      <c r="H3932" s="9"/>
      <c r="J3932">
        <v>5</v>
      </c>
      <c r="K3932">
        <f ca="1">SIMULATION!$D$3*SIMULATION!$D$17/$H3927/(SIMULATION!$D$17-$I3927)*(((EXP(-$I3927*$J3932))/(1-EXP(-SIMULATION!$D$4*$I3927)))-(EXP(-SIMULATION!$D$17*$J3932)/(1-EXP(-SIMULATION!$D$4*SIMULATION!$D$17))))</f>
        <v>3.7799711984018103</v>
      </c>
      <c r="L3932">
        <v>-0.29711097449423574</v>
      </c>
      <c r="M3932">
        <f t="shared" ca="1" si="61"/>
        <v>2.6569002720845045</v>
      </c>
    </row>
    <row r="3933" spans="1:13" x14ac:dyDescent="0.25">
      <c r="A3933" s="9"/>
      <c r="H3933" s="9"/>
      <c r="J3933">
        <v>6</v>
      </c>
      <c r="K3933">
        <f ca="1">SIMULATION!$D$3*SIMULATION!$D$17/$H3927/(SIMULATION!$D$17-$I3927)*(((EXP(-$I3927*$J3933))/(1-EXP(-SIMULATION!$D$4*$I3927)))-(EXP(-SIMULATION!$D$17*$J3933)/(1-EXP(-SIMULATION!$D$4*SIMULATION!$D$17))))</f>
        <v>3.5905542848961209</v>
      </c>
      <c r="L3933">
        <v>0.37781080319425947</v>
      </c>
      <c r="M3933">
        <f t="shared" ca="1" si="61"/>
        <v>4.9471044831853144</v>
      </c>
    </row>
    <row r="3934" spans="1:13" x14ac:dyDescent="0.25">
      <c r="A3934" s="9"/>
      <c r="H3934" s="9"/>
      <c r="J3934">
        <v>7</v>
      </c>
      <c r="K3934">
        <f ca="1">SIMULATION!$D$3*SIMULATION!$D$17/$H3927/(SIMULATION!$D$17-$I3927)*(((EXP(-$I3927*$J3934))/(1-EXP(-SIMULATION!$D$4*$I3927)))-(EXP(-SIMULATION!$D$17*$J3934)/(1-EXP(-SIMULATION!$D$4*SIMULATION!$D$17))))</f>
        <v>3.3480629440232921</v>
      </c>
      <c r="L3934">
        <v>-0.8004194055816386</v>
      </c>
      <c r="M3934">
        <f t="shared" ca="1" si="61"/>
        <v>0.6682083925182577</v>
      </c>
    </row>
    <row r="3935" spans="1:13" x14ac:dyDescent="0.25">
      <c r="A3935" s="9"/>
      <c r="H3935" s="9"/>
      <c r="J3935">
        <v>8</v>
      </c>
      <c r="K3935">
        <f ca="1">SIMULATION!$D$3*SIMULATION!$D$17/$H3927/(SIMULATION!$D$17-$I3927)*(((EXP(-$I3927*$J3935))/(1-EXP(-SIMULATION!$D$4*$I3927)))-(EXP(-SIMULATION!$D$17*$J3935)/(1-EXP(-SIMULATION!$D$4*SIMULATION!$D$17))))</f>
        <v>3.0841150285589181</v>
      </c>
      <c r="L3935">
        <v>-3.6005184783272456E-2</v>
      </c>
      <c r="M3935">
        <f t="shared" ca="1" si="61"/>
        <v>2.9730708970627866</v>
      </c>
    </row>
    <row r="3936" spans="1:13" x14ac:dyDescent="0.25">
      <c r="A3936" s="9"/>
      <c r="H3936" s="9"/>
      <c r="J3936">
        <v>9</v>
      </c>
      <c r="K3936">
        <f ca="1">SIMULATION!$D$3*SIMULATION!$D$17/$H3927/(SIMULATION!$D$17-$I3927)*(((EXP(-$I3927*$J3936))/(1-EXP(-SIMULATION!$D$4*$I3927)))-(EXP(-SIMULATION!$D$17*$J3936)/(1-EXP(-SIMULATION!$D$4*SIMULATION!$D$17))))</f>
        <v>2.8176705210474799</v>
      </c>
      <c r="L3936">
        <v>-0.25717837678864874</v>
      </c>
      <c r="M3936">
        <f t="shared" ca="1" si="61"/>
        <v>2.0930265901192628</v>
      </c>
    </row>
    <row r="3937" spans="1:13" x14ac:dyDescent="0.25">
      <c r="A3937" s="9"/>
      <c r="H3937" s="9"/>
      <c r="J3937">
        <v>10</v>
      </c>
      <c r="K3937">
        <f ca="1">SIMULATION!$D$3*SIMULATION!$D$17/$H3927/(SIMULATION!$D$17-$I3927)*(((EXP(-$I3927*$J3937))/(1-EXP(-SIMULATION!$D$4*$I3927)))-(EXP(-SIMULATION!$D$17*$J3937)/(1-EXP(-SIMULATION!$D$4*SIMULATION!$D$17))))</f>
        <v>2.559712855171222</v>
      </c>
      <c r="L3937">
        <v>-0.20058116210228943</v>
      </c>
      <c r="M3937">
        <f t="shared" ca="1" si="61"/>
        <v>2.046282676032809</v>
      </c>
    </row>
    <row r="3938" spans="1:13" x14ac:dyDescent="0.25">
      <c r="A3938" s="9"/>
      <c r="H3938" s="9"/>
      <c r="J3938">
        <v>11</v>
      </c>
      <c r="K3938">
        <f ca="1">SIMULATION!$D$3*SIMULATION!$D$17/$H3927/(SIMULATION!$D$17-$I3927)*(((EXP(-$I3927*$J3938))/(1-EXP(-SIMULATION!$D$4*$I3927)))-(EXP(-SIMULATION!$D$17*$J3938)/(1-EXP(-SIMULATION!$D$4*SIMULATION!$D$17))))</f>
        <v>2.3162348333545246</v>
      </c>
      <c r="L3938">
        <v>-0.53078540595107815</v>
      </c>
      <c r="M3938">
        <f t="shared" ca="1" si="61"/>
        <v>1.0868111870544155</v>
      </c>
    </row>
    <row r="3939" spans="1:13" x14ac:dyDescent="0.25">
      <c r="A3939" s="9"/>
      <c r="H3939" s="9"/>
      <c r="J3939">
        <v>12</v>
      </c>
      <c r="K3939">
        <f ca="1">SIMULATION!$D$3*SIMULATION!$D$17/$H3927/(SIMULATION!$D$17-$I3927)*(((EXP(-$I3927*$J3939))/(1-EXP(-SIMULATION!$D$4*$I3927)))-(EXP(-SIMULATION!$D$17*$J3939)/(1-EXP(-SIMULATION!$D$4*SIMULATION!$D$17))))</f>
        <v>2.0901395384293466</v>
      </c>
      <c r="L3939">
        <v>0.12909542326706178</v>
      </c>
      <c r="M3939">
        <f t="shared" ca="1" si="61"/>
        <v>2.3599669868301043</v>
      </c>
    </row>
    <row r="3940" spans="1:13" x14ac:dyDescent="0.25">
      <c r="A3940" s="9"/>
      <c r="H3940" s="9"/>
      <c r="J3940">
        <v>13</v>
      </c>
      <c r="K3940">
        <f ca="1">SIMULATION!$D$3*SIMULATION!$D$17/$H3927/(SIMULATION!$D$17-$I3927)*(((EXP(-$I3927*$J3940))/(1-EXP(-SIMULATION!$D$4*$I3927)))-(EXP(-SIMULATION!$D$17*$J3940)/(1-EXP(-SIMULATION!$D$4*SIMULATION!$D$17))))</f>
        <v>1.8824472467959994</v>
      </c>
      <c r="L3940">
        <v>0.23682520669328089</v>
      </c>
      <c r="M3940">
        <f t="shared" ca="1" si="61"/>
        <v>2.3282582051076592</v>
      </c>
    </row>
    <row r="3941" spans="1:13" x14ac:dyDescent="0.25">
      <c r="A3941" s="9"/>
      <c r="H3941" s="9"/>
      <c r="J3941">
        <v>14</v>
      </c>
      <c r="K3941">
        <f ca="1">SIMULATION!$D$3*SIMULATION!$D$17/$H3927/(SIMULATION!$D$17-$I3927)*(((EXP(-$I3927*$J3941))/(1-EXP(-SIMULATION!$D$4*$I3927)))-(EXP(-SIMULATION!$D$17*$J3941)/(1-EXP(-SIMULATION!$D$4*SIMULATION!$D$17))))</f>
        <v>1.6930587754068072</v>
      </c>
      <c r="L3941">
        <v>8.071643908513014E-2</v>
      </c>
      <c r="M3941">
        <f t="shared" ca="1" si="61"/>
        <v>1.8297164509194757</v>
      </c>
    </row>
    <row r="3942" spans="1:13" x14ac:dyDescent="0.25">
      <c r="A3942" s="9"/>
      <c r="H3942" s="9"/>
      <c r="J3942">
        <v>15</v>
      </c>
      <c r="K3942">
        <f ca="1">SIMULATION!$D$3*SIMULATION!$D$17/$H3927/(SIMULATION!$D$17-$I3927)*(((EXP(-$I3927*$J3942))/(1-EXP(-SIMULATION!$D$4*$I3927)))-(EXP(-SIMULATION!$D$17*$J3942)/(1-EXP(-SIMULATION!$D$4*SIMULATION!$D$17))))</f>
        <v>1.5212356249260484</v>
      </c>
      <c r="L3942">
        <v>-0.12953440779387237</v>
      </c>
      <c r="M3942">
        <f t="shared" ca="1" si="61"/>
        <v>1.3241832691363113</v>
      </c>
    </row>
    <row r="3943" spans="1:13" x14ac:dyDescent="0.25">
      <c r="A3943" s="9"/>
      <c r="H3943" s="9"/>
      <c r="J3943">
        <v>16</v>
      </c>
      <c r="K3943">
        <f ca="1">SIMULATION!$D$3*SIMULATION!$D$17/$H3927/(SIMULATION!$D$17-$I3927)*(((EXP(-$I3927*$J3943))/(1-EXP(-SIMULATION!$D$4*$I3927)))-(EXP(-SIMULATION!$D$17*$J3943)/(1-EXP(-SIMULATION!$D$4*SIMULATION!$D$17))))</f>
        <v>1.3658995749123712</v>
      </c>
      <c r="L3943">
        <v>0.17789087478803675</v>
      </c>
      <c r="M3943">
        <f t="shared" ca="1" si="61"/>
        <v>1.6088806451661406</v>
      </c>
    </row>
    <row r="3944" spans="1:13" x14ac:dyDescent="0.25">
      <c r="A3944" s="9"/>
      <c r="H3944" s="9"/>
      <c r="J3944">
        <v>17</v>
      </c>
      <c r="K3944">
        <f ca="1">SIMULATION!$D$3*SIMULATION!$D$17/$H3927/(SIMULATION!$D$17-$I3927)*(((EXP(-$I3927*$J3944))/(1-EXP(-SIMULATION!$D$4*$I3927)))-(EXP(-SIMULATION!$D$17*$J3944)/(1-EXP(-SIMULATION!$D$4*SIMULATION!$D$17))))</f>
        <v>1.2258174183603254</v>
      </c>
      <c r="L3944">
        <v>-0.42087025674385214</v>
      </c>
      <c r="M3944">
        <f t="shared" ca="1" si="61"/>
        <v>0.7099073267739292</v>
      </c>
    </row>
    <row r="3945" spans="1:13" x14ac:dyDescent="0.25">
      <c r="A3945" s="9"/>
      <c r="H3945" s="9"/>
      <c r="J3945">
        <v>18</v>
      </c>
      <c r="K3945">
        <f ca="1">SIMULATION!$D$3*SIMULATION!$D$17/$H3927/(SIMULATION!$D$17-$I3927)*(((EXP(-$I3927*$J3945))/(1-EXP(-SIMULATION!$D$4*$I3927)))-(EXP(-SIMULATION!$D$17*$J3945)/(1-EXP(-SIMULATION!$D$4*SIMULATION!$D$17))))</f>
        <v>1.0997128426770857</v>
      </c>
      <c r="L3945">
        <v>0.20447537505364941</v>
      </c>
      <c r="M3945">
        <f t="shared" ca="1" si="61"/>
        <v>1.3245770386347977</v>
      </c>
    </row>
    <row r="3946" spans="1:13" x14ac:dyDescent="0.25">
      <c r="A3946" s="9"/>
      <c r="H3946" s="9"/>
      <c r="J3946">
        <v>19</v>
      </c>
      <c r="K3946">
        <f ca="1">SIMULATION!$D$3*SIMULATION!$D$17/$H3927/(SIMULATION!$D$17-$I3927)*(((EXP(-$I3927*$J3946))/(1-EXP(-SIMULATION!$D$4*$I3927)))-(EXP(-SIMULATION!$D$17*$J3946)/(1-EXP(-SIMULATION!$D$4*SIMULATION!$D$17))))</f>
        <v>0.98633229829979752</v>
      </c>
      <c r="L3946">
        <v>-0.13730889799838211</v>
      </c>
      <c r="M3946">
        <f t="shared" ca="1" si="61"/>
        <v>0.8509000973600408</v>
      </c>
    </row>
    <row r="3947" spans="1:13" x14ac:dyDescent="0.25">
      <c r="A3947" s="9"/>
      <c r="H3947" s="9"/>
      <c r="J3947">
        <v>20</v>
      </c>
      <c r="K3947">
        <f ca="1">SIMULATION!$D$3*SIMULATION!$D$17/$H3927/(SIMULATION!$D$17-$I3927)*(((EXP(-$I3927*$J3947))/(1-EXP(-SIMULATION!$D$4*$I3927)))-(EXP(-SIMULATION!$D$17*$J3947)/(1-EXP(-SIMULATION!$D$4*SIMULATION!$D$17))))</f>
        <v>0.8844819855815339</v>
      </c>
      <c r="L3947">
        <v>0.10537952836420061</v>
      </c>
      <c r="M3947">
        <f t="shared" ca="1" si="61"/>
        <v>0.97768828006874753</v>
      </c>
    </row>
    <row r="3948" spans="1:13" x14ac:dyDescent="0.25">
      <c r="A3948" s="9"/>
      <c r="H3948" s="9"/>
      <c r="J3948">
        <v>21</v>
      </c>
      <c r="K3948">
        <f ca="1">SIMULATION!$D$3*SIMULATION!$D$17/$H3927/(SIMULATION!$D$17-$I3927)*(((EXP(-$I3927*$J3948))/(1-EXP(-SIMULATION!$D$4*$I3927)))-(EXP(-SIMULATION!$D$17*$J3948)/(1-EXP(-SIMULATION!$D$4*SIMULATION!$D$17))))</f>
        <v>0.79304687504301374</v>
      </c>
      <c r="L3948">
        <v>0.46486114760682695</v>
      </c>
      <c r="M3948">
        <f t="shared" ca="1" si="61"/>
        <v>1.1617035554815169</v>
      </c>
    </row>
    <row r="3949" spans="1:13" x14ac:dyDescent="0.25">
      <c r="A3949" s="9"/>
      <c r="H3949" s="9"/>
      <c r="J3949">
        <v>22</v>
      </c>
      <c r="K3949">
        <f ca="1">SIMULATION!$D$3*SIMULATION!$D$17/$H3927/(SIMULATION!$D$17-$I3927)*(((EXP(-$I3927*$J3949))/(1-EXP(-SIMULATION!$D$4*$I3927)))-(EXP(-SIMULATION!$D$17*$J3949)/(1-EXP(-SIMULATION!$D$4*SIMULATION!$D$17))))</f>
        <v>0.71099869951626504</v>
      </c>
      <c r="L3949">
        <v>1.3455946074525343E-3</v>
      </c>
      <c r="M3949">
        <f t="shared" ca="1" si="61"/>
        <v>0.71195541553223984</v>
      </c>
    </row>
    <row r="3950" spans="1:13" x14ac:dyDescent="0.25">
      <c r="A3950" s="9"/>
      <c r="H3950" s="9"/>
      <c r="J3950">
        <v>23</v>
      </c>
      <c r="K3950">
        <f ca="1">SIMULATION!$D$3*SIMULATION!$D$17/$H3927/(SIMULATION!$D$17-$I3927)*(((EXP(-$I3927*$J3950))/(1-EXP(-SIMULATION!$D$4*$I3927)))-(EXP(-SIMULATION!$D$17*$J3950)/(1-EXP(-SIMULATION!$D$4*SIMULATION!$D$17))))</f>
        <v>0.63739731424230839</v>
      </c>
      <c r="L3950">
        <v>-0.2791554527806564</v>
      </c>
      <c r="M3950">
        <f t="shared" ca="1" si="61"/>
        <v>0.45946437838382248</v>
      </c>
    </row>
    <row r="3951" spans="1:13" x14ac:dyDescent="0.25">
      <c r="A3951" s="9"/>
      <c r="H3951" s="9"/>
      <c r="J3951">
        <v>24</v>
      </c>
      <c r="K3951">
        <f ca="1">SIMULATION!$D$3*SIMULATION!$D$17/$H3927/(SIMULATION!$D$17-$I3927)*(((EXP(-$I3927*$J3951))/(1-EXP(-SIMULATION!$D$4*$I3927)))-(EXP(-SIMULATION!$D$17*$J3951)/(1-EXP(-SIMULATION!$D$4*SIMULATION!$D$17))))</f>
        <v>0.57138819692803011</v>
      </c>
      <c r="L3951">
        <v>-0.19296623954841277</v>
      </c>
      <c r="M3951">
        <f t="shared" ca="1" si="61"/>
        <v>0.46112956524448023</v>
      </c>
    </row>
    <row r="3952" spans="1:13" x14ac:dyDescent="0.25">
      <c r="A3952" s="9">
        <v>159</v>
      </c>
      <c r="B3952" s="2">
        <f ca="1">NORMINV(RAND(),SIMULATION!D7,SIMULATION!D8)</f>
        <v>70.658958718012983</v>
      </c>
      <c r="C3952" s="2">
        <v>2</v>
      </c>
      <c r="D3952" s="2">
        <f ca="1">SIMULATION!$D$11*(1+(SIMULATION!$D$12*LN(1+$C3952)))*(1+(SIMULATION!$D$13*(($B3952/63.5)-1)))</f>
        <v>10.769697993072123</v>
      </c>
      <c r="E3952" s="2">
        <v>-0.42431458787358955</v>
      </c>
      <c r="F3952" s="2">
        <f ca="1">D3952*(1+E3952)</f>
        <v>6.1999580276187007</v>
      </c>
      <c r="G3952" s="2">
        <v>3.420858345482574E-2</v>
      </c>
      <c r="H3952" s="9">
        <f>SIMULATION!$D$15*EXP($G$3952)</f>
        <v>228.4384029451777</v>
      </c>
      <c r="I3952" s="2">
        <f ca="1">$F3952/$H3952</f>
        <v>2.7140611857221799E-2</v>
      </c>
      <c r="J3952">
        <v>0</v>
      </c>
      <c r="K3952">
        <f ca="1">SIMULATION!$D$3*SIMULATION!$D$17/$H3952/(SIMULATION!$D$17-$I3952)*(((EXP(-$I3952*$J3952))/(1-EXP(-SIMULATION!$D$4*$I3952)))-(EXP(-SIMULATION!$D$17*$J3952)/(1-EXP(-SIMULATION!$D$4*SIMULATION!$D$17))))</f>
        <v>2.7924689829819402</v>
      </c>
      <c r="L3952">
        <v>-0.52188256363110064</v>
      </c>
      <c r="M3952">
        <f t="shared" ca="1" si="61"/>
        <v>1.3351281112829929</v>
      </c>
    </row>
    <row r="3953" spans="1:13" x14ac:dyDescent="0.25">
      <c r="A3953" s="9"/>
      <c r="H3953" s="9"/>
      <c r="J3953">
        <v>1</v>
      </c>
      <c r="K3953">
        <f ca="1">SIMULATION!$D$3*SIMULATION!$D$17/$H3952/(SIMULATION!$D$17-$I3952)*(((EXP(-$I3952*$J3953))/(1-EXP(-SIMULATION!$D$4*$I3952)))-(EXP(-SIMULATION!$D$17*$J3953)/(1-EXP(-SIMULATION!$D$4*SIMULATION!$D$17))))</f>
        <v>3.5700029892724499</v>
      </c>
      <c r="L3953">
        <v>0.50257746430522698</v>
      </c>
      <c r="M3953">
        <f t="shared" ca="1" si="61"/>
        <v>5.3642060391830784</v>
      </c>
    </row>
    <row r="3954" spans="1:13" x14ac:dyDescent="0.25">
      <c r="A3954" s="9"/>
      <c r="H3954" s="9"/>
      <c r="J3954">
        <v>2</v>
      </c>
      <c r="K3954">
        <f ca="1">SIMULATION!$D$3*SIMULATION!$D$17/$H3952/(SIMULATION!$D$17-$I3952)*(((EXP(-$I3952*$J3954))/(1-EXP(-SIMULATION!$D$4*$I3952)))-(EXP(-SIMULATION!$D$17*$J3954)/(1-EXP(-SIMULATION!$D$4*SIMULATION!$D$17))))</f>
        <v>4.0205911091686488</v>
      </c>
      <c r="L3954">
        <v>0.44657235936731432</v>
      </c>
      <c r="M3954">
        <f t="shared" ca="1" si="61"/>
        <v>5.8160759668413391</v>
      </c>
    </row>
    <row r="3955" spans="1:13" x14ac:dyDescent="0.25">
      <c r="A3955" s="9"/>
      <c r="H3955" s="9"/>
      <c r="J3955">
        <v>3</v>
      </c>
      <c r="K3955">
        <f ca="1">SIMULATION!$D$3*SIMULATION!$D$17/$H3952/(SIMULATION!$D$17-$I3952)*(((EXP(-$I3952*$J3955))/(1-EXP(-SIMULATION!$D$4*$I3952)))-(EXP(-SIMULATION!$D$17*$J3955)/(1-EXP(-SIMULATION!$D$4*SIMULATION!$D$17))))</f>
        <v>4.2629408834235383</v>
      </c>
      <c r="L3955">
        <v>4.4779853272195615E-2</v>
      </c>
      <c r="M3955">
        <f t="shared" ca="1" si="61"/>
        <v>4.4538347506912883</v>
      </c>
    </row>
    <row r="3956" spans="1:13" x14ac:dyDescent="0.25">
      <c r="A3956" s="9"/>
      <c r="H3956" s="9"/>
      <c r="J3956">
        <v>4</v>
      </c>
      <c r="K3956">
        <f ca="1">SIMULATION!$D$3*SIMULATION!$D$17/$H3952/(SIMULATION!$D$17-$I3952)*(((EXP(-$I3952*$J3956))/(1-EXP(-SIMULATION!$D$4*$I3952)))-(EXP(-SIMULATION!$D$17*$J3956)/(1-EXP(-SIMULATION!$D$4*SIMULATION!$D$17))))</f>
        <v>4.3730888064172957</v>
      </c>
      <c r="L3956">
        <v>-0.21686090970281241</v>
      </c>
      <c r="M3956">
        <f t="shared" ca="1" si="61"/>
        <v>3.4247367896464547</v>
      </c>
    </row>
    <row r="3957" spans="1:13" x14ac:dyDescent="0.25">
      <c r="A3957" s="9"/>
      <c r="H3957" s="9"/>
      <c r="J3957">
        <v>5</v>
      </c>
      <c r="K3957">
        <f ca="1">SIMULATION!$D$3*SIMULATION!$D$17/$H3952/(SIMULATION!$D$17-$I3952)*(((EXP(-$I3952*$J3957))/(1-EXP(-SIMULATION!$D$4*$I3952)))-(EXP(-SIMULATION!$D$17*$J3957)/(1-EXP(-SIMULATION!$D$4*SIMULATION!$D$17))))</f>
        <v>4.3997276453073617</v>
      </c>
      <c r="L3957">
        <v>-0.23916041427158477</v>
      </c>
      <c r="M3957">
        <f t="shared" ca="1" si="61"/>
        <v>3.347486958973509</v>
      </c>
    </row>
    <row r="3958" spans="1:13" x14ac:dyDescent="0.25">
      <c r="A3958" s="9"/>
      <c r="H3958" s="9"/>
      <c r="J3958">
        <v>6</v>
      </c>
      <c r="K3958">
        <f ca="1">SIMULATION!$D$3*SIMULATION!$D$17/$H3952/(SIMULATION!$D$17-$I3952)*(((EXP(-$I3952*$J3958))/(1-EXP(-SIMULATION!$D$4*$I3952)))-(EXP(-SIMULATION!$D$17*$J3958)/(1-EXP(-SIMULATION!$D$4*SIMULATION!$D$17))))</f>
        <v>4.3740285337218756</v>
      </c>
      <c r="L3958">
        <v>-0.27640238827266722</v>
      </c>
      <c r="M3958">
        <f t="shared" ca="1" si="61"/>
        <v>3.1650366006283566</v>
      </c>
    </row>
    <row r="3959" spans="1:13" x14ac:dyDescent="0.25">
      <c r="A3959" s="9"/>
      <c r="H3959" s="9"/>
      <c r="J3959">
        <v>7</v>
      </c>
      <c r="K3959">
        <f ca="1">SIMULATION!$D$3*SIMULATION!$D$17/$H3952/(SIMULATION!$D$17-$I3952)*(((EXP(-$I3952*$J3959))/(1-EXP(-SIMULATION!$D$4*$I3952)))-(EXP(-SIMULATION!$D$17*$J3959)/(1-EXP(-SIMULATION!$D$4*SIMULATION!$D$17))))</f>
        <v>4.3159351839916154</v>
      </c>
      <c r="L3959">
        <v>7.2947164327802965E-3</v>
      </c>
      <c r="M3959">
        <f t="shared" ca="1" si="61"/>
        <v>4.3474187073010935</v>
      </c>
    </row>
    <row r="3960" spans="1:13" x14ac:dyDescent="0.25">
      <c r="A3960" s="9"/>
      <c r="H3960" s="9"/>
      <c r="J3960">
        <v>8</v>
      </c>
      <c r="K3960">
        <f ca="1">SIMULATION!$D$3*SIMULATION!$D$17/$H3952/(SIMULATION!$D$17-$I3952)*(((EXP(-$I3952*$J3960))/(1-EXP(-SIMULATION!$D$4*$I3952)))-(EXP(-SIMULATION!$D$17*$J3960)/(1-EXP(-SIMULATION!$D$4*SIMULATION!$D$17))))</f>
        <v>4.2381973479369659</v>
      </c>
      <c r="L3960">
        <v>0.34607097861614478</v>
      </c>
      <c r="M3960">
        <f t="shared" ca="1" si="61"/>
        <v>5.7049144517058608</v>
      </c>
    </row>
    <row r="3961" spans="1:13" x14ac:dyDescent="0.25">
      <c r="A3961" s="9"/>
      <c r="H3961" s="9"/>
      <c r="J3961">
        <v>9</v>
      </c>
      <c r="K3961">
        <f ca="1">SIMULATION!$D$3*SIMULATION!$D$17/$H3952/(SIMULATION!$D$17-$I3952)*(((EXP(-$I3952*$J3961))/(1-EXP(-SIMULATION!$D$4*$I3952)))-(EXP(-SIMULATION!$D$17*$J3961)/(1-EXP(-SIMULATION!$D$4*SIMULATION!$D$17))))</f>
        <v>4.1489555338683477</v>
      </c>
      <c r="L3961">
        <v>0.28547417278858656</v>
      </c>
      <c r="M3961">
        <f t="shared" ca="1" si="61"/>
        <v>5.3333751828360425</v>
      </c>
    </row>
    <row r="3962" spans="1:13" x14ac:dyDescent="0.25">
      <c r="A3962" s="9"/>
      <c r="H3962" s="9"/>
      <c r="J3962">
        <v>10</v>
      </c>
      <c r="K3962">
        <f ca="1">SIMULATION!$D$3*SIMULATION!$D$17/$H3952/(SIMULATION!$D$17-$I3952)*(((EXP(-$I3952*$J3962))/(1-EXP(-SIMULATION!$D$4*$I3952)))-(EXP(-SIMULATION!$D$17*$J3962)/(1-EXP(-SIMULATION!$D$4*SIMULATION!$D$17))))</f>
        <v>4.0533973340032912</v>
      </c>
      <c r="L3962">
        <v>-0.10858445172445981</v>
      </c>
      <c r="M3962">
        <f t="shared" ca="1" si="61"/>
        <v>3.6132614068691566</v>
      </c>
    </row>
    <row r="3963" spans="1:13" x14ac:dyDescent="0.25">
      <c r="A3963" s="9"/>
      <c r="H3963" s="9"/>
      <c r="J3963">
        <v>11</v>
      </c>
      <c r="K3963">
        <f ca="1">SIMULATION!$D$3*SIMULATION!$D$17/$H3952/(SIMULATION!$D$17-$I3952)*(((EXP(-$I3952*$J3963))/(1-EXP(-SIMULATION!$D$4*$I3952)))-(EXP(-SIMULATION!$D$17*$J3963)/(1-EXP(-SIMULATION!$D$4*SIMULATION!$D$17))))</f>
        <v>3.9548188178895072</v>
      </c>
      <c r="L3963">
        <v>0.15473602607414633</v>
      </c>
      <c r="M3963">
        <f t="shared" ca="1" si="61"/>
        <v>4.5667717656129829</v>
      </c>
    </row>
    <row r="3964" spans="1:13" x14ac:dyDescent="0.25">
      <c r="A3964" s="9"/>
      <c r="H3964" s="9"/>
      <c r="J3964">
        <v>12</v>
      </c>
      <c r="K3964">
        <f ca="1">SIMULATION!$D$3*SIMULATION!$D$17/$H3952/(SIMULATION!$D$17-$I3952)*(((EXP(-$I3952*$J3964))/(1-EXP(-SIMULATION!$D$4*$I3952)))-(EXP(-SIMULATION!$D$17*$J3964)/(1-EXP(-SIMULATION!$D$4*SIMULATION!$D$17))))</f>
        <v>3.8553046782548126</v>
      </c>
      <c r="L3964">
        <v>-0.20146750725011514</v>
      </c>
      <c r="M3964">
        <f t="shared" ca="1" si="61"/>
        <v>3.0785860550371087</v>
      </c>
    </row>
    <row r="3965" spans="1:13" x14ac:dyDescent="0.25">
      <c r="A3965" s="9"/>
      <c r="H3965" s="9"/>
      <c r="J3965">
        <v>13</v>
      </c>
      <c r="K3965">
        <f ca="1">SIMULATION!$D$3*SIMULATION!$D$17/$H3952/(SIMULATION!$D$17-$I3952)*(((EXP(-$I3952*$J3965))/(1-EXP(-SIMULATION!$D$4*$I3952)))-(EXP(-SIMULATION!$D$17*$J3965)/(1-EXP(-SIMULATION!$D$4*SIMULATION!$D$17))))</f>
        <v>3.7561640647145378</v>
      </c>
      <c r="L3965">
        <v>-0.17870653336083292</v>
      </c>
      <c r="M3965">
        <f t="shared" ca="1" si="61"/>
        <v>3.0849130059748675</v>
      </c>
    </row>
    <row r="3966" spans="1:13" x14ac:dyDescent="0.25">
      <c r="A3966" s="9"/>
      <c r="H3966" s="9"/>
      <c r="J3966">
        <v>14</v>
      </c>
      <c r="K3966">
        <f ca="1">SIMULATION!$D$3*SIMULATION!$D$17/$H3952/(SIMULATION!$D$17-$I3952)*(((EXP(-$I3952*$J3966))/(1-EXP(-SIMULATION!$D$4*$I3952)))-(EXP(-SIMULATION!$D$17*$J3966)/(1-EXP(-SIMULATION!$D$4*SIMULATION!$D$17))))</f>
        <v>3.658209856869671</v>
      </c>
      <c r="L3966">
        <v>-0.3322763477371754</v>
      </c>
      <c r="M3966">
        <f t="shared" ca="1" si="61"/>
        <v>2.4426732463728817</v>
      </c>
    </row>
    <row r="3967" spans="1:13" x14ac:dyDescent="0.25">
      <c r="A3967" s="9"/>
      <c r="H3967" s="9"/>
      <c r="J3967">
        <v>15</v>
      </c>
      <c r="K3967">
        <f ca="1">SIMULATION!$D$3*SIMULATION!$D$17/$H3952/(SIMULATION!$D$17-$I3952)*(((EXP(-$I3952*$J3967))/(1-EXP(-SIMULATION!$D$4*$I3952)))-(EXP(-SIMULATION!$D$17*$J3967)/(1-EXP(-SIMULATION!$D$4*SIMULATION!$D$17))))</f>
        <v>3.5619376100939761</v>
      </c>
      <c r="L3967">
        <v>0.13195449298936676</v>
      </c>
      <c r="M3967">
        <f t="shared" ca="1" si="61"/>
        <v>4.0319512814936838</v>
      </c>
    </row>
    <row r="3968" spans="1:13" x14ac:dyDescent="0.25">
      <c r="A3968" s="9"/>
      <c r="H3968" s="9"/>
      <c r="J3968">
        <v>16</v>
      </c>
      <c r="K3968">
        <f ca="1">SIMULATION!$D$3*SIMULATION!$D$17/$H3952/(SIMULATION!$D$17-$I3952)*(((EXP(-$I3952*$J3968))/(1-EXP(-SIMULATION!$D$4*$I3952)))-(EXP(-SIMULATION!$D$17*$J3968)/(1-EXP(-SIMULATION!$D$4*SIMULATION!$D$17))))</f>
        <v>3.4676402096585894</v>
      </c>
      <c r="L3968">
        <v>0.18641473374701617</v>
      </c>
      <c r="M3968">
        <f t="shared" ca="1" si="61"/>
        <v>4.1140594360725427</v>
      </c>
    </row>
    <row r="3969" spans="1:13" x14ac:dyDescent="0.25">
      <c r="A3969" s="9"/>
      <c r="H3969" s="9"/>
      <c r="J3969">
        <v>17</v>
      </c>
      <c r="K3969">
        <f ca="1">SIMULATION!$D$3*SIMULATION!$D$17/$H3952/(SIMULATION!$D$17-$I3952)*(((EXP(-$I3952*$J3969))/(1-EXP(-SIMULATION!$D$4*$I3952)))-(EXP(-SIMULATION!$D$17*$J3969)/(1-EXP(-SIMULATION!$D$4*SIMULATION!$D$17))))</f>
        <v>3.3754813256986882</v>
      </c>
      <c r="L3969">
        <v>0.11199405219662055</v>
      </c>
      <c r="M3969">
        <f t="shared" ca="1" si="61"/>
        <v>3.7535151574777048</v>
      </c>
    </row>
    <row r="3970" spans="1:13" x14ac:dyDescent="0.25">
      <c r="A3970" s="9"/>
      <c r="H3970" s="9"/>
      <c r="J3970">
        <v>18</v>
      </c>
      <c r="K3970">
        <f ca="1">SIMULATION!$D$3*SIMULATION!$D$17/$H3952/(SIMULATION!$D$17-$I3952)*(((EXP(-$I3952*$J3970))/(1-EXP(-SIMULATION!$D$4*$I3952)))-(EXP(-SIMULATION!$D$17*$J3970)/(1-EXP(-SIMULATION!$D$4*SIMULATION!$D$17))))</f>
        <v>3.285542467246378</v>
      </c>
      <c r="L3970">
        <v>-0.14252478993984424</v>
      </c>
      <c r="M3970">
        <f t="shared" ca="1" si="61"/>
        <v>2.81727121726365</v>
      </c>
    </row>
    <row r="3971" spans="1:13" x14ac:dyDescent="0.25">
      <c r="A3971" s="9"/>
      <c r="H3971" s="9"/>
      <c r="J3971">
        <v>19</v>
      </c>
      <c r="K3971">
        <f ca="1">SIMULATION!$D$3*SIMULATION!$D$17/$H3952/(SIMULATION!$D$17-$I3952)*(((EXP(-$I3952*$J3971))/(1-EXP(-SIMULATION!$D$4*$I3952)))-(EXP(-SIMULATION!$D$17*$J3971)/(1-EXP(-SIMULATION!$D$4*SIMULATION!$D$17))))</f>
        <v>3.1978531183780441</v>
      </c>
      <c r="L3971">
        <v>-0.22469232920509705</v>
      </c>
      <c r="M3971">
        <f t="shared" ref="M3971:M4034" ca="1" si="62">$K3971*(1+$L3971)</f>
        <v>2.4793200527538986</v>
      </c>
    </row>
    <row r="3972" spans="1:13" x14ac:dyDescent="0.25">
      <c r="A3972" s="9"/>
      <c r="H3972" s="9"/>
      <c r="J3972">
        <v>20</v>
      </c>
      <c r="K3972">
        <f ca="1">SIMULATION!$D$3*SIMULATION!$D$17/$H3952/(SIMULATION!$D$17-$I3952)*(((EXP(-$I3952*$J3972))/(1-EXP(-SIMULATION!$D$4*$I3952)))-(EXP(-SIMULATION!$D$17*$J3972)/(1-EXP(-SIMULATION!$D$4*SIMULATION!$D$17))))</f>
        <v>3.1124100334310136</v>
      </c>
      <c r="L3972">
        <v>-0.2706380354028553</v>
      </c>
      <c r="M3972">
        <f t="shared" ca="1" si="62"/>
        <v>2.270073496615109</v>
      </c>
    </row>
    <row r="3973" spans="1:13" x14ac:dyDescent="0.25">
      <c r="A3973" s="9"/>
      <c r="H3973" s="9"/>
      <c r="J3973">
        <v>21</v>
      </c>
      <c r="K3973">
        <f ca="1">SIMULATION!$D$3*SIMULATION!$D$17/$H3952/(SIMULATION!$D$17-$I3952)*(((EXP(-$I3952*$J3973))/(1-EXP(-SIMULATION!$D$4*$I3952)))-(EXP(-SIMULATION!$D$17*$J3973)/(1-EXP(-SIMULATION!$D$4*SIMULATION!$D$17))))</f>
        <v>3.0291895855373512</v>
      </c>
      <c r="L3973">
        <v>0.16280293331419055</v>
      </c>
      <c r="M3973">
        <f t="shared" ca="1" si="62"/>
        <v>3.5223505356276288</v>
      </c>
    </row>
    <row r="3974" spans="1:13" x14ac:dyDescent="0.25">
      <c r="A3974" s="9"/>
      <c r="H3974" s="9"/>
      <c r="J3974">
        <v>22</v>
      </c>
      <c r="K3974">
        <f ca="1">SIMULATION!$D$3*SIMULATION!$D$17/$H3952/(SIMULATION!$D$17-$I3952)*(((EXP(-$I3952*$J3974))/(1-EXP(-SIMULATION!$D$4*$I3952)))-(EXP(-SIMULATION!$D$17*$J3974)/(1-EXP(-SIMULATION!$D$4*SIMULATION!$D$17))))</f>
        <v>2.9481556639913542</v>
      </c>
      <c r="L3974">
        <v>-3.3362598870264708E-2</v>
      </c>
      <c r="M3974">
        <f t="shared" ca="1" si="62"/>
        <v>2.8497975291665116</v>
      </c>
    </row>
    <row r="3975" spans="1:13" x14ac:dyDescent="0.25">
      <c r="A3975" s="9"/>
      <c r="H3975" s="9"/>
      <c r="J3975">
        <v>23</v>
      </c>
      <c r="K3975">
        <f ca="1">SIMULATION!$D$3*SIMULATION!$D$17/$H3952/(SIMULATION!$D$17-$I3952)*(((EXP(-$I3952*$J3975))/(1-EXP(-SIMULATION!$D$4*$I3952)))-(EXP(-SIMULATION!$D$17*$J3975)/(1-EXP(-SIMULATION!$D$4*SIMULATION!$D$17))))</f>
        <v>2.869264719626603</v>
      </c>
      <c r="L3975">
        <v>0.55228731667058573</v>
      </c>
      <c r="M3975">
        <f t="shared" ca="1" si="62"/>
        <v>4.4539232324467601</v>
      </c>
    </row>
    <row r="3976" spans="1:13" x14ac:dyDescent="0.25">
      <c r="A3976" s="9"/>
      <c r="H3976" s="9"/>
      <c r="J3976">
        <v>24</v>
      </c>
      <c r="K3976">
        <f ca="1">SIMULATION!$D$3*SIMULATION!$D$17/$H3952/(SIMULATION!$D$17-$I3952)*(((EXP(-$I3952*$J3976))/(1-EXP(-SIMULATION!$D$4*$I3952)))-(EXP(-SIMULATION!$D$17*$J3976)/(1-EXP(-SIMULATION!$D$4*SIMULATION!$D$17))))</f>
        <v>2.7924689829819402</v>
      </c>
      <c r="L3976">
        <v>-3.5484928743702578E-2</v>
      </c>
      <c r="M3976">
        <f t="shared" ca="1" si="62"/>
        <v>2.6933784201018267</v>
      </c>
    </row>
    <row r="3977" spans="1:13" x14ac:dyDescent="0.25">
      <c r="A3977" s="9">
        <v>160</v>
      </c>
      <c r="B3977" s="2">
        <f ca="1">NORMINV(RAND(),SIMULATION!D7,SIMULATION!D8)</f>
        <v>76.549698442576954</v>
      </c>
      <c r="C3977" s="2">
        <v>2</v>
      </c>
      <c r="D3977" s="2">
        <f ca="1">SIMULATION!$D$11*(1+(SIMULATION!$D$12*LN(1+$C3977)))*(1+(SIMULATION!$D$13*(($B3977/63.5)-1)))</f>
        <v>11.207154558425842</v>
      </c>
      <c r="E3977" s="2">
        <v>-3.4405996074390488E-2</v>
      </c>
      <c r="F3977" s="2">
        <f ca="1">D3977*(1+E3977)</f>
        <v>10.821561242683554</v>
      </c>
      <c r="G3977" s="2">
        <v>0.20944064348565453</v>
      </c>
      <c r="H3977" s="9">
        <f>SIMULATION!$D$15*EXP($G$3977)</f>
        <v>272.18954022211813</v>
      </c>
      <c r="I3977" s="2">
        <f ca="1">$F3977/$H3977</f>
        <v>3.9757447085779656E-2</v>
      </c>
      <c r="J3977">
        <v>0</v>
      </c>
      <c r="K3977">
        <f ca="1">SIMULATION!$D$3*SIMULATION!$D$17/$H3977/(SIMULATION!$D$17-$I3977)*(((EXP(-$I3977*$J3977))/(1-EXP(-SIMULATION!$D$4*$I3977)))-(EXP(-SIMULATION!$D$17*$J3977)/(1-EXP(-SIMULATION!$D$4*SIMULATION!$D$17))))</f>
        <v>1.3897645255962749</v>
      </c>
      <c r="L3977">
        <v>-0.12307281190546461</v>
      </c>
      <c r="M3977">
        <f t="shared" ca="1" si="62"/>
        <v>1.2187222975446774</v>
      </c>
    </row>
    <row r="3978" spans="1:13" x14ac:dyDescent="0.25">
      <c r="A3978" s="9"/>
      <c r="H3978" s="9"/>
      <c r="J3978">
        <v>1</v>
      </c>
      <c r="K3978">
        <f ca="1">SIMULATION!$D$3*SIMULATION!$D$17/$H3977/(SIMULATION!$D$17-$I3977)*(((EXP(-$I3977*$J3978))/(1-EXP(-SIMULATION!$D$4*$I3977)))-(EXP(-SIMULATION!$D$17*$J3978)/(1-EXP(-SIMULATION!$D$4*SIMULATION!$D$17))))</f>
        <v>2.0460967337803266</v>
      </c>
      <c r="L3978">
        <v>4.6550559893582027E-4</v>
      </c>
      <c r="M3978">
        <f t="shared" ca="1" si="62"/>
        <v>2.0470492032658654</v>
      </c>
    </row>
    <row r="3979" spans="1:13" x14ac:dyDescent="0.25">
      <c r="A3979" s="9"/>
      <c r="H3979" s="9"/>
      <c r="J3979">
        <v>2</v>
      </c>
      <c r="K3979">
        <f ca="1">SIMULATION!$D$3*SIMULATION!$D$17/$H3977/(SIMULATION!$D$17-$I3977)*(((EXP(-$I3977*$J3979))/(1-EXP(-SIMULATION!$D$4*$I3977)))-(EXP(-SIMULATION!$D$17*$J3979)/(1-EXP(-SIMULATION!$D$4*SIMULATION!$D$17))))</f>
        <v>2.4216517822977104</v>
      </c>
      <c r="L3979">
        <v>-6.6799379608186949E-3</v>
      </c>
      <c r="M3979">
        <f t="shared" ca="1" si="62"/>
        <v>2.4054752986292556</v>
      </c>
    </row>
    <row r="3980" spans="1:13" x14ac:dyDescent="0.25">
      <c r="A3980" s="9"/>
      <c r="H3980" s="9"/>
      <c r="J3980">
        <v>3</v>
      </c>
      <c r="K3980">
        <f ca="1">SIMULATION!$D$3*SIMULATION!$D$17/$H3977/(SIMULATION!$D$17-$I3977)*(((EXP(-$I3977*$J3980))/(1-EXP(-SIMULATION!$D$4*$I3977)))-(EXP(-SIMULATION!$D$17*$J3980)/(1-EXP(-SIMULATION!$D$4*SIMULATION!$D$17))))</f>
        <v>2.6190335009224599</v>
      </c>
      <c r="L3980">
        <v>-0.25019655840807659</v>
      </c>
      <c r="M3980">
        <f t="shared" ca="1" si="62"/>
        <v>1.9637603326362045</v>
      </c>
    </row>
    <row r="3981" spans="1:13" x14ac:dyDescent="0.25">
      <c r="A3981" s="9"/>
      <c r="H3981" s="9"/>
      <c r="J3981">
        <v>4</v>
      </c>
      <c r="K3981">
        <f ca="1">SIMULATION!$D$3*SIMULATION!$D$17/$H3977/(SIMULATION!$D$17-$I3977)*(((EXP(-$I3977*$J3981))/(1-EXP(-SIMULATION!$D$4*$I3977)))-(EXP(-SIMULATION!$D$17*$J3981)/(1-EXP(-SIMULATION!$D$4*SIMULATION!$D$17))))</f>
        <v>2.7039244899863042</v>
      </c>
      <c r="L3981">
        <v>4.3590917937835934E-2</v>
      </c>
      <c r="M3981">
        <f t="shared" ca="1" si="62"/>
        <v>2.8217910405394022</v>
      </c>
    </row>
    <row r="3982" spans="1:13" x14ac:dyDescent="0.25">
      <c r="A3982" s="9"/>
      <c r="H3982" s="9"/>
      <c r="J3982">
        <v>5</v>
      </c>
      <c r="K3982">
        <f ca="1">SIMULATION!$D$3*SIMULATION!$D$17/$H3977/(SIMULATION!$D$17-$I3977)*(((EXP(-$I3977*$J3982))/(1-EXP(-SIMULATION!$D$4*$I3977)))-(EXP(-SIMULATION!$D$17*$J3982)/(1-EXP(-SIMULATION!$D$4*SIMULATION!$D$17))))</f>
        <v>2.7183499967126186</v>
      </c>
      <c r="L3982">
        <v>0.17761029785915167</v>
      </c>
      <c r="M3982">
        <f t="shared" ca="1" si="62"/>
        <v>3.2011569493141705</v>
      </c>
    </row>
    <row r="3983" spans="1:13" x14ac:dyDescent="0.25">
      <c r="A3983" s="9"/>
      <c r="H3983" s="9"/>
      <c r="J3983">
        <v>6</v>
      </c>
      <c r="K3983">
        <f ca="1">SIMULATION!$D$3*SIMULATION!$D$17/$H3977/(SIMULATION!$D$17-$I3977)*(((EXP(-$I3977*$J3983))/(1-EXP(-SIMULATION!$D$4*$I3977)))-(EXP(-SIMULATION!$D$17*$J3983)/(1-EXP(-SIMULATION!$D$4*SIMULATION!$D$17))))</f>
        <v>2.6891776252117983</v>
      </c>
      <c r="L3983">
        <v>-0.24753967916903841</v>
      </c>
      <c r="M3983">
        <f t="shared" ca="1" si="62"/>
        <v>2.0234994586383133</v>
      </c>
    </row>
    <row r="3984" spans="1:13" x14ac:dyDescent="0.25">
      <c r="A3984" s="9"/>
      <c r="H3984" s="9"/>
      <c r="J3984">
        <v>7</v>
      </c>
      <c r="K3984">
        <f ca="1">SIMULATION!$D$3*SIMULATION!$D$17/$H3977/(SIMULATION!$D$17-$I3977)*(((EXP(-$I3977*$J3984))/(1-EXP(-SIMULATION!$D$4*$I3977)))-(EXP(-SIMULATION!$D$17*$J3984)/(1-EXP(-SIMULATION!$D$4*SIMULATION!$D$17))))</f>
        <v>2.6335640570836625</v>
      </c>
      <c r="L3984">
        <v>-0.33880726010409601</v>
      </c>
      <c r="M3984">
        <f t="shared" ca="1" si="62"/>
        <v>1.7412934345945197</v>
      </c>
    </row>
    <row r="3985" spans="1:13" x14ac:dyDescent="0.25">
      <c r="A3985" s="9"/>
      <c r="H3985" s="9"/>
      <c r="J3985">
        <v>8</v>
      </c>
      <c r="K3985">
        <f ca="1">SIMULATION!$D$3*SIMULATION!$D$17/$H3977/(SIMULATION!$D$17-$I3977)*(((EXP(-$I3977*$J3985))/(1-EXP(-SIMULATION!$D$4*$I3977)))-(EXP(-SIMULATION!$D$17*$J3985)/(1-EXP(-SIMULATION!$D$4*SIMULATION!$D$17))))</f>
        <v>2.5624453461963093</v>
      </c>
      <c r="L3985">
        <v>-0.93278777399888924</v>
      </c>
      <c r="M3985">
        <f t="shared" ca="1" si="62"/>
        <v>0.17222765572404086</v>
      </c>
    </row>
    <row r="3986" spans="1:13" x14ac:dyDescent="0.25">
      <c r="A3986" s="9"/>
      <c r="H3986" s="9"/>
      <c r="J3986">
        <v>9</v>
      </c>
      <c r="K3986">
        <f ca="1">SIMULATION!$D$3*SIMULATION!$D$17/$H3977/(SIMULATION!$D$17-$I3977)*(((EXP(-$I3977*$J3986))/(1-EXP(-SIMULATION!$D$4*$I3977)))-(EXP(-SIMULATION!$D$17*$J3986)/(1-EXP(-SIMULATION!$D$4*SIMULATION!$D$17))))</f>
        <v>2.4827734920451179</v>
      </c>
      <c r="L3986">
        <v>-0.57808595497484372</v>
      </c>
      <c r="M3986">
        <f t="shared" ca="1" si="62"/>
        <v>1.0475170069099884</v>
      </c>
    </row>
    <row r="3987" spans="1:13" x14ac:dyDescent="0.25">
      <c r="A3987" s="9"/>
      <c r="H3987" s="9"/>
      <c r="J3987">
        <v>10</v>
      </c>
      <c r="K3987">
        <f ca="1">SIMULATION!$D$3*SIMULATION!$D$17/$H3977/(SIMULATION!$D$17-$I3977)*(((EXP(-$I3977*$J3987))/(1-EXP(-SIMULATION!$D$4*$I3977)))-(EXP(-SIMULATION!$D$17*$J3987)/(1-EXP(-SIMULATION!$D$4*SIMULATION!$D$17))))</f>
        <v>2.3989496015868279</v>
      </c>
      <c r="L3987">
        <v>0.26461429994303365</v>
      </c>
      <c r="M3987">
        <f t="shared" ca="1" si="62"/>
        <v>3.033745971009346</v>
      </c>
    </row>
    <row r="3988" spans="1:13" x14ac:dyDescent="0.25">
      <c r="A3988" s="9"/>
      <c r="H3988" s="9"/>
      <c r="J3988">
        <v>11</v>
      </c>
      <c r="K3988">
        <f ca="1">SIMULATION!$D$3*SIMULATION!$D$17/$H3977/(SIMULATION!$D$17-$I3977)*(((EXP(-$I3977*$J3988))/(1-EXP(-SIMULATION!$D$4*$I3977)))-(EXP(-SIMULATION!$D$17*$J3988)/(1-EXP(-SIMULATION!$D$4*SIMULATION!$D$17))))</f>
        <v>2.3137422089209179</v>
      </c>
      <c r="L3988">
        <v>0.56085877688359032</v>
      </c>
      <c r="M3988">
        <f t="shared" ca="1" si="62"/>
        <v>3.6114248342402404</v>
      </c>
    </row>
    <row r="3989" spans="1:13" x14ac:dyDescent="0.25">
      <c r="A3989" s="9"/>
      <c r="H3989" s="9"/>
      <c r="J3989">
        <v>12</v>
      </c>
      <c r="K3989">
        <f ca="1">SIMULATION!$D$3*SIMULATION!$D$17/$H3977/(SIMULATION!$D$17-$I3977)*(((EXP(-$I3977*$J3989))/(1-EXP(-SIMULATION!$D$4*$I3977)))-(EXP(-SIMULATION!$D$17*$J3989)/(1-EXP(-SIMULATION!$D$4*SIMULATION!$D$17))))</f>
        <v>2.2288756749426022</v>
      </c>
      <c r="L3989">
        <v>-0.22316955078091849</v>
      </c>
      <c r="M3989">
        <f t="shared" ca="1" si="62"/>
        <v>1.7314584918191451</v>
      </c>
    </row>
    <row r="3990" spans="1:13" x14ac:dyDescent="0.25">
      <c r="A3990" s="9"/>
      <c r="H3990" s="9"/>
      <c r="J3990">
        <v>13</v>
      </c>
      <c r="K3990">
        <f ca="1">SIMULATION!$D$3*SIMULATION!$D$17/$H3977/(SIMULATION!$D$17-$I3977)*(((EXP(-$I3977*$J3990))/(1-EXP(-SIMULATION!$D$4*$I3977)))-(EXP(-SIMULATION!$D$17*$J3990)/(1-EXP(-SIMULATION!$D$4*SIMULATION!$D$17))))</f>
        <v>2.1454071694244474</v>
      </c>
      <c r="L3990">
        <v>-0.24278188712403079</v>
      </c>
      <c r="M3990">
        <f t="shared" ca="1" si="62"/>
        <v>1.6245411681821549</v>
      </c>
    </row>
    <row r="3991" spans="1:13" x14ac:dyDescent="0.25">
      <c r="A3991" s="9"/>
      <c r="H3991" s="9"/>
      <c r="J3991">
        <v>14</v>
      </c>
      <c r="K3991">
        <f ca="1">SIMULATION!$D$3*SIMULATION!$D$17/$H3977/(SIMULATION!$D$17-$I3977)*(((EXP(-$I3977*$J3991))/(1-EXP(-SIMULATION!$D$4*$I3977)))-(EXP(-SIMULATION!$D$17*$J3991)/(1-EXP(-SIMULATION!$D$4*SIMULATION!$D$17))))</f>
        <v>2.0639681746533927</v>
      </c>
      <c r="L3991">
        <v>-0.2557838228724526</v>
      </c>
      <c r="M3991">
        <f t="shared" ca="1" si="62"/>
        <v>1.5360385046534699</v>
      </c>
    </row>
    <row r="3992" spans="1:13" x14ac:dyDescent="0.25">
      <c r="A3992" s="9"/>
      <c r="H3992" s="9"/>
      <c r="J3992">
        <v>15</v>
      </c>
      <c r="K3992">
        <f ca="1">SIMULATION!$D$3*SIMULATION!$D$17/$H3977/(SIMULATION!$D$17-$I3977)*(((EXP(-$I3977*$J3992))/(1-EXP(-SIMULATION!$D$4*$I3977)))-(EXP(-SIMULATION!$D$17*$J3992)/(1-EXP(-SIMULATION!$D$4*SIMULATION!$D$17))))</f>
        <v>1.98491917413956</v>
      </c>
      <c r="L3992">
        <v>8.2652851865774188E-2</v>
      </c>
      <c r="M3992">
        <f t="shared" ca="1" si="62"/>
        <v>2.1489784046052516</v>
      </c>
    </row>
    <row r="3993" spans="1:13" x14ac:dyDescent="0.25">
      <c r="A3993" s="9"/>
      <c r="H3993" s="9"/>
      <c r="J3993">
        <v>16</v>
      </c>
      <c r="K3993">
        <f ca="1">SIMULATION!$D$3*SIMULATION!$D$17/$H3977/(SIMULATION!$D$17-$I3977)*(((EXP(-$I3977*$J3993))/(1-EXP(-SIMULATION!$D$4*$I3977)))-(EXP(-SIMULATION!$D$17*$J3993)/(1-EXP(-SIMULATION!$D$4*SIMULATION!$D$17))))</f>
        <v>1.9084487110446053</v>
      </c>
      <c r="L3993">
        <v>1.4087806181638886E-2</v>
      </c>
      <c r="M3993">
        <f t="shared" ca="1" si="62"/>
        <v>1.9353345665934005</v>
      </c>
    </row>
    <row r="3994" spans="1:13" x14ac:dyDescent="0.25">
      <c r="A3994" s="9"/>
      <c r="H3994" s="9"/>
      <c r="J3994">
        <v>17</v>
      </c>
      <c r="K3994">
        <f ca="1">SIMULATION!$D$3*SIMULATION!$D$17/$H3977/(SIMULATION!$D$17-$I3977)*(((EXP(-$I3977*$J3994))/(1-EXP(-SIMULATION!$D$4*$I3977)))-(EXP(-SIMULATION!$D$17*$J3994)/(1-EXP(-SIMULATION!$D$4*SIMULATION!$D$17))))</f>
        <v>1.8346368000985058</v>
      </c>
      <c r="L3994">
        <v>0.25395164600879866</v>
      </c>
      <c r="M3994">
        <f t="shared" ca="1" si="62"/>
        <v>2.3005458353118367</v>
      </c>
    </row>
    <row r="3995" spans="1:13" x14ac:dyDescent="0.25">
      <c r="A3995" s="9"/>
      <c r="H3995" s="9"/>
      <c r="J3995">
        <v>18</v>
      </c>
      <c r="K3995">
        <f ca="1">SIMULATION!$D$3*SIMULATION!$D$17/$H3977/(SIMULATION!$D$17-$I3977)*(((EXP(-$I3977*$J3995))/(1-EXP(-SIMULATION!$D$4*$I3977)))-(EXP(-SIMULATION!$D$17*$J3995)/(1-EXP(-SIMULATION!$D$4*SIMULATION!$D$17))))</f>
        <v>1.7634954989828959</v>
      </c>
      <c r="L3995">
        <v>0.26206896029347121</v>
      </c>
      <c r="M3995">
        <f t="shared" ca="1" si="62"/>
        <v>2.2256529308835598</v>
      </c>
    </row>
    <row r="3996" spans="1:13" x14ac:dyDescent="0.25">
      <c r="A3996" s="9"/>
      <c r="H3996" s="9"/>
      <c r="J3996">
        <v>19</v>
      </c>
      <c r="K3996">
        <f ca="1">SIMULATION!$D$3*SIMULATION!$D$17/$H3977/(SIMULATION!$D$17-$I3977)*(((EXP(-$I3977*$J3996))/(1-EXP(-SIMULATION!$D$4*$I3977)))-(EXP(-SIMULATION!$D$17*$J3996)/(1-EXP(-SIMULATION!$D$4*SIMULATION!$D$17))))</f>
        <v>1.6949948454606174</v>
      </c>
      <c r="L3996">
        <v>-0.17725794933286351</v>
      </c>
      <c r="M3996">
        <f t="shared" ca="1" si="62"/>
        <v>1.3945435350244944</v>
      </c>
    </row>
    <row r="3997" spans="1:13" x14ac:dyDescent="0.25">
      <c r="A3997" s="9"/>
      <c r="H3997" s="9"/>
      <c r="J3997">
        <v>20</v>
      </c>
      <c r="K3997">
        <f ca="1">SIMULATION!$D$3*SIMULATION!$D$17/$H3977/(SIMULATION!$D$17-$I3977)*(((EXP(-$I3977*$J3997))/(1-EXP(-SIMULATION!$D$4*$I3977)))-(EXP(-SIMULATION!$D$17*$J3997)/(1-EXP(-SIMULATION!$D$4*SIMULATION!$D$17))))</f>
        <v>1.6290794189367004</v>
      </c>
      <c r="L3997">
        <v>-0.46881311580597851</v>
      </c>
      <c r="M3997">
        <f t="shared" ca="1" si="62"/>
        <v>0.86534562064959286</v>
      </c>
    </row>
    <row r="3998" spans="1:13" x14ac:dyDescent="0.25">
      <c r="A3998" s="9"/>
      <c r="H3998" s="9"/>
      <c r="J3998">
        <v>21</v>
      </c>
      <c r="K3998">
        <f ca="1">SIMULATION!$D$3*SIMULATION!$D$17/$H3977/(SIMULATION!$D$17-$I3977)*(((EXP(-$I3977*$J3998))/(1-EXP(-SIMULATION!$D$4*$I3977)))-(EXP(-SIMULATION!$D$17*$J3998)/(1-EXP(-SIMULATION!$D$4*SIMULATION!$D$17))))</f>
        <v>1.5656788962497341</v>
      </c>
      <c r="L3998">
        <v>-0.28777963052687622</v>
      </c>
      <c r="M3998">
        <f t="shared" ca="1" si="62"/>
        <v>1.1151084019632582</v>
      </c>
    </row>
    <row r="3999" spans="1:13" x14ac:dyDescent="0.25">
      <c r="A3999" s="9"/>
      <c r="H3999" s="9"/>
      <c r="J3999">
        <v>22</v>
      </c>
      <c r="K3999">
        <f ca="1">SIMULATION!$D$3*SIMULATION!$D$17/$H3977/(SIMULATION!$D$17-$I3977)*(((EXP(-$I3977*$J3999))/(1-EXP(-SIMULATION!$D$4*$I3977)))-(EXP(-SIMULATION!$D$17*$J3999)/(1-EXP(-SIMULATION!$D$4*SIMULATION!$D$17))))</f>
        <v>1.5047147610520859</v>
      </c>
      <c r="L3999">
        <v>-6.7252944451199378E-2</v>
      </c>
      <c r="M3999">
        <f t="shared" ca="1" si="62"/>
        <v>1.4035182628121503</v>
      </c>
    </row>
    <row r="4000" spans="1:13" x14ac:dyDescent="0.25">
      <c r="A4000" s="9"/>
      <c r="H4000" s="9"/>
      <c r="J4000">
        <v>23</v>
      </c>
      <c r="K4000">
        <f ca="1">SIMULATION!$D$3*SIMULATION!$D$17/$H3977/(SIMULATION!$D$17-$I3977)*(((EXP(-$I3977*$J4000))/(1-EXP(-SIMULATION!$D$4*$I3977)))-(EXP(-SIMULATION!$D$17*$J4000)/(1-EXP(-SIMULATION!$D$4*SIMULATION!$D$17))))</f>
        <v>1.446104550461295</v>
      </c>
      <c r="L4000">
        <v>-0.31695050755886689</v>
      </c>
      <c r="M4000">
        <f t="shared" ca="1" si="62"/>
        <v>0.98776097920940054</v>
      </c>
    </row>
    <row r="4001" spans="1:13" x14ac:dyDescent="0.25">
      <c r="A4001" s="9"/>
      <c r="H4001" s="9"/>
      <c r="J4001">
        <v>24</v>
      </c>
      <c r="K4001">
        <f ca="1">SIMULATION!$D$3*SIMULATION!$D$17/$H3977/(SIMULATION!$D$17-$I3977)*(((EXP(-$I3977*$J4001))/(1-EXP(-SIMULATION!$D$4*$I3977)))-(EXP(-SIMULATION!$D$17*$J4001)/(1-EXP(-SIMULATION!$D$4*SIMULATION!$D$17))))</f>
        <v>1.3897645255962749</v>
      </c>
      <c r="L4001">
        <v>0.41727424210888203</v>
      </c>
      <c r="M4001">
        <f t="shared" ca="1" si="62"/>
        <v>1.9696774647242705</v>
      </c>
    </row>
    <row r="4002" spans="1:13" x14ac:dyDescent="0.25">
      <c r="A4002" s="9">
        <v>161</v>
      </c>
      <c r="B4002" s="2">
        <f ca="1">NORMINV(RAND(),SIMULATION!D7,SIMULATION!D8)</f>
        <v>65.146657880443797</v>
      </c>
      <c r="C4002" s="2">
        <v>2</v>
      </c>
      <c r="D4002" s="2">
        <f ca="1">SIMULATION!$D$11*(1+(SIMULATION!$D$12*LN(1+$C4002)))*(1+(SIMULATION!$D$13*(($B4002/63.5)-1)))</f>
        <v>10.360344956891607</v>
      </c>
      <c r="E4002" s="2">
        <v>0.12156334680684801</v>
      </c>
      <c r="F4002" s="2">
        <f ca="1">D4002*(1+E4002)</f>
        <v>11.619783163924801</v>
      </c>
      <c r="G4002" s="2">
        <v>-1.0842844049833158</v>
      </c>
      <c r="H4002" s="9">
        <f>SIMULATION!$D$15*EXP($G$4002)</f>
        <v>74.647244735333459</v>
      </c>
      <c r="I4002" s="2">
        <f ca="1">$F4002/$H4002</f>
        <v>0.15566258614264303</v>
      </c>
      <c r="J4002">
        <v>0</v>
      </c>
      <c r="K4002">
        <f ca="1">SIMULATION!$D$3*SIMULATION!$D$17/$H4002/(SIMULATION!$D$17-$I4002)*(((EXP(-$I4002*$J4002))/(1-EXP(-SIMULATION!$D$4*$I4002)))-(EXP(-SIMULATION!$D$17*$J4002)/(1-EXP(-SIMULATION!$D$4*SIMULATION!$D$17))))</f>
        <v>0.27662908232518996</v>
      </c>
      <c r="L4002">
        <v>-0.16918873107566137</v>
      </c>
      <c r="M4002">
        <f t="shared" ca="1" si="62"/>
        <v>0.22982655890796641</v>
      </c>
    </row>
    <row r="4003" spans="1:13" x14ac:dyDescent="0.25">
      <c r="A4003" s="9"/>
      <c r="H4003" s="9"/>
      <c r="J4003">
        <v>1</v>
      </c>
      <c r="K4003">
        <f ca="1">SIMULATION!$D$3*SIMULATION!$D$17/$H4002/(SIMULATION!$D$17-$I4002)*(((EXP(-$I4002*$J4003))/(1-EXP(-SIMULATION!$D$4*$I4002)))-(EXP(-SIMULATION!$D$17*$J4003)/(1-EXP(-SIMULATION!$D$4*SIMULATION!$D$17))))</f>
        <v>2.6734437786513805</v>
      </c>
      <c r="L4003">
        <v>0.36876824803027525</v>
      </c>
      <c r="M4003">
        <f t="shared" ca="1" si="62"/>
        <v>3.6593249571120889</v>
      </c>
    </row>
    <row r="4004" spans="1:13" x14ac:dyDescent="0.25">
      <c r="A4004" s="9"/>
      <c r="H4004" s="9"/>
      <c r="J4004">
        <v>2</v>
      </c>
      <c r="K4004">
        <f ca="1">SIMULATION!$D$3*SIMULATION!$D$17/$H4002/(SIMULATION!$D$17-$I4002)*(((EXP(-$I4002*$J4004))/(1-EXP(-SIMULATION!$D$4*$I4002)))-(EXP(-SIMULATION!$D$17*$J4004)/(1-EXP(-SIMULATION!$D$4*SIMULATION!$D$17))))</f>
        <v>3.8495522615188467</v>
      </c>
      <c r="L4004">
        <v>-0.18941073811717055</v>
      </c>
      <c r="M4004">
        <f t="shared" ca="1" si="62"/>
        <v>3.1204057262439386</v>
      </c>
    </row>
    <row r="4005" spans="1:13" x14ac:dyDescent="0.25">
      <c r="A4005" s="9"/>
      <c r="H4005" s="9"/>
      <c r="J4005">
        <v>3</v>
      </c>
      <c r="K4005">
        <f ca="1">SIMULATION!$D$3*SIMULATION!$D$17/$H4002/(SIMULATION!$D$17-$I4002)*(((EXP(-$I4002*$J4005))/(1-EXP(-SIMULATION!$D$4*$I4002)))-(EXP(-SIMULATION!$D$17*$J4005)/(1-EXP(-SIMULATION!$D$4*SIMULATION!$D$17))))</f>
        <v>4.2952726054427179</v>
      </c>
      <c r="L4005">
        <v>0.36209723479610978</v>
      </c>
      <c r="M4005">
        <f t="shared" ca="1" si="62"/>
        <v>5.8505789385690079</v>
      </c>
    </row>
    <row r="4006" spans="1:13" x14ac:dyDescent="0.25">
      <c r="A4006" s="9"/>
      <c r="H4006" s="9"/>
      <c r="J4006">
        <v>4</v>
      </c>
      <c r="K4006">
        <f ca="1">SIMULATION!$D$3*SIMULATION!$D$17/$H4002/(SIMULATION!$D$17-$I4002)*(((EXP(-$I4002*$J4006))/(1-EXP(-SIMULATION!$D$4*$I4002)))-(EXP(-SIMULATION!$D$17*$J4006)/(1-EXP(-SIMULATION!$D$4*SIMULATION!$D$17))))</f>
        <v>4.3173353617160792</v>
      </c>
      <c r="L4006">
        <v>7.5652087166343404E-2</v>
      </c>
      <c r="M4006">
        <f t="shared" ca="1" si="62"/>
        <v>4.6439507928269608</v>
      </c>
    </row>
    <row r="4007" spans="1:13" x14ac:dyDescent="0.25">
      <c r="A4007" s="9"/>
      <c r="H4007" s="9"/>
      <c r="J4007">
        <v>5</v>
      </c>
      <c r="K4007">
        <f ca="1">SIMULATION!$D$3*SIMULATION!$D$17/$H4002/(SIMULATION!$D$17-$I4002)*(((EXP(-$I4002*$J4007))/(1-EXP(-SIMULATION!$D$4*$I4002)))-(EXP(-SIMULATION!$D$17*$J4007)/(1-EXP(-SIMULATION!$D$4*SIMULATION!$D$17))))</f>
        <v>4.1059015901607196</v>
      </c>
      <c r="L4007">
        <v>-7.4677625139257117E-2</v>
      </c>
      <c r="M4007">
        <f t="shared" ca="1" si="62"/>
        <v>3.7992826103520176</v>
      </c>
    </row>
    <row r="4008" spans="1:13" x14ac:dyDescent="0.25">
      <c r="A4008" s="9"/>
      <c r="H4008" s="9"/>
      <c r="J4008">
        <v>6</v>
      </c>
      <c r="K4008">
        <f ca="1">SIMULATION!$D$3*SIMULATION!$D$17/$H4002/(SIMULATION!$D$17-$I4002)*(((EXP(-$I4002*$J4008))/(1-EXP(-SIMULATION!$D$4*$I4002)))-(EXP(-SIMULATION!$D$17*$J4008)/(1-EXP(-SIMULATION!$D$4*SIMULATION!$D$17))))</f>
        <v>3.7773542664549873</v>
      </c>
      <c r="L4008">
        <v>3.2770779492092776E-2</v>
      </c>
      <c r="M4008">
        <f t="shared" ca="1" si="62"/>
        <v>3.9011411101844997</v>
      </c>
    </row>
    <row r="4009" spans="1:13" x14ac:dyDescent="0.25">
      <c r="A4009" s="9"/>
      <c r="H4009" s="9"/>
      <c r="J4009">
        <v>7</v>
      </c>
      <c r="K4009">
        <f ca="1">SIMULATION!$D$3*SIMULATION!$D$17/$H4002/(SIMULATION!$D$17-$I4002)*(((EXP(-$I4002*$J4009))/(1-EXP(-SIMULATION!$D$4*$I4002)))-(EXP(-SIMULATION!$D$17*$J4009)/(1-EXP(-SIMULATION!$D$4*SIMULATION!$D$17))))</f>
        <v>3.4015870779414317</v>
      </c>
      <c r="L4009">
        <v>0.70532034440422897</v>
      </c>
      <c r="M4009">
        <f t="shared" ca="1" si="62"/>
        <v>5.8007956472760576</v>
      </c>
    </row>
    <row r="4010" spans="1:13" x14ac:dyDescent="0.25">
      <c r="A4010" s="9"/>
      <c r="H4010" s="9"/>
      <c r="J4010">
        <v>8</v>
      </c>
      <c r="K4010">
        <f ca="1">SIMULATION!$D$3*SIMULATION!$D$17/$H4002/(SIMULATION!$D$17-$I4002)*(((EXP(-$I4002*$J4010))/(1-EXP(-SIMULATION!$D$4*$I4002)))-(EXP(-SIMULATION!$D$17*$J4010)/(1-EXP(-SIMULATION!$D$4*SIMULATION!$D$17))))</f>
        <v>3.0193779385150834</v>
      </c>
      <c r="L4010">
        <v>7.727263536985951E-2</v>
      </c>
      <c r="M4010">
        <f t="shared" ca="1" si="62"/>
        <v>3.2526932290017578</v>
      </c>
    </row>
    <row r="4011" spans="1:13" x14ac:dyDescent="0.25">
      <c r="A4011" s="9"/>
      <c r="H4011" s="9"/>
      <c r="J4011">
        <v>9</v>
      </c>
      <c r="K4011">
        <f ca="1">SIMULATION!$D$3*SIMULATION!$D$17/$H4002/(SIMULATION!$D$17-$I4002)*(((EXP(-$I4002*$J4011))/(1-EXP(-SIMULATION!$D$4*$I4002)))-(EXP(-SIMULATION!$D$17*$J4011)/(1-EXP(-SIMULATION!$D$4*SIMULATION!$D$17))))</f>
        <v>2.6534249564450265</v>
      </c>
      <c r="L4011">
        <v>0.25977632118024518</v>
      </c>
      <c r="M4011">
        <f t="shared" ca="1" si="62"/>
        <v>3.3427219301581674</v>
      </c>
    </row>
    <row r="4012" spans="1:13" x14ac:dyDescent="0.25">
      <c r="A4012" s="9"/>
      <c r="H4012" s="9"/>
      <c r="J4012">
        <v>10</v>
      </c>
      <c r="K4012">
        <f ca="1">SIMULATION!$D$3*SIMULATION!$D$17/$H4002/(SIMULATION!$D$17-$I4002)*(((EXP(-$I4002*$J4012))/(1-EXP(-SIMULATION!$D$4*$I4002)))-(EXP(-SIMULATION!$D$17*$J4012)/(1-EXP(-SIMULATION!$D$4*SIMULATION!$D$17))))</f>
        <v>2.3153351889265177</v>
      </c>
      <c r="L4012">
        <v>-0.25902128191680079</v>
      </c>
      <c r="M4012">
        <f t="shared" ca="1" si="62"/>
        <v>1.7156141002236931</v>
      </c>
    </row>
    <row r="4013" spans="1:13" x14ac:dyDescent="0.25">
      <c r="A4013" s="9"/>
      <c r="H4013" s="9"/>
      <c r="J4013">
        <v>11</v>
      </c>
      <c r="K4013">
        <f ca="1">SIMULATION!$D$3*SIMULATION!$D$17/$H4002/(SIMULATION!$D$17-$I4002)*(((EXP(-$I4002*$J4013))/(1-EXP(-SIMULATION!$D$4*$I4002)))-(EXP(-SIMULATION!$D$17*$J4013)/(1-EXP(-SIMULATION!$D$4*SIMULATION!$D$17))))</f>
        <v>2.0100318608590855</v>
      </c>
      <c r="L4013">
        <v>5.7042904575425581E-2</v>
      </c>
      <c r="M4013">
        <f t="shared" ca="1" si="62"/>
        <v>2.1246899164916351</v>
      </c>
    </row>
    <row r="4014" spans="1:13" x14ac:dyDescent="0.25">
      <c r="A4014" s="9"/>
      <c r="H4014" s="9"/>
      <c r="J4014">
        <v>12</v>
      </c>
      <c r="K4014">
        <f ca="1">SIMULATION!$D$3*SIMULATION!$D$17/$H4002/(SIMULATION!$D$17-$I4002)*(((EXP(-$I4002*$J4014))/(1-EXP(-SIMULATION!$D$4*$I4002)))-(EXP(-SIMULATION!$D$17*$J4014)/(1-EXP(-SIMULATION!$D$4*SIMULATION!$D$17))))</f>
        <v>1.7385175573324645</v>
      </c>
      <c r="L4014">
        <v>0.14490969588721983</v>
      </c>
      <c r="M4014">
        <f t="shared" ca="1" si="62"/>
        <v>1.990445607860104</v>
      </c>
    </row>
    <row r="4015" spans="1:13" x14ac:dyDescent="0.25">
      <c r="A4015" s="9"/>
      <c r="H4015" s="9"/>
      <c r="J4015">
        <v>13</v>
      </c>
      <c r="K4015">
        <f ca="1">SIMULATION!$D$3*SIMULATION!$D$17/$H4002/(SIMULATION!$D$17-$I4002)*(((EXP(-$I4002*$J4015))/(1-EXP(-SIMULATION!$D$4*$I4002)))-(EXP(-SIMULATION!$D$17*$J4015)/(1-EXP(-SIMULATION!$D$4*SIMULATION!$D$17))))</f>
        <v>1.4995926861230886</v>
      </c>
      <c r="L4015">
        <v>-0.18464609194156828</v>
      </c>
      <c r="M4015">
        <f t="shared" ca="1" si="62"/>
        <v>1.2226987571263015</v>
      </c>
    </row>
    <row r="4016" spans="1:13" x14ac:dyDescent="0.25">
      <c r="A4016" s="9"/>
      <c r="H4016" s="9"/>
      <c r="J4016">
        <v>14</v>
      </c>
      <c r="K4016">
        <f ca="1">SIMULATION!$D$3*SIMULATION!$D$17/$H4002/(SIMULATION!$D$17-$I4002)*(((EXP(-$I4002*$J4016))/(1-EXP(-SIMULATION!$D$4*$I4002)))-(EXP(-SIMULATION!$D$17*$J4016)/(1-EXP(-SIMULATION!$D$4*SIMULATION!$D$17))))</f>
        <v>1.2909119849982835</v>
      </c>
      <c r="L4016">
        <v>-0.41303424686562268</v>
      </c>
      <c r="M4016">
        <f t="shared" ca="1" si="62"/>
        <v>0.75772112550471138</v>
      </c>
    </row>
    <row r="4017" spans="1:13" x14ac:dyDescent="0.25">
      <c r="A4017" s="9"/>
      <c r="H4017" s="9"/>
      <c r="J4017">
        <v>15</v>
      </c>
      <c r="K4017">
        <f ca="1">SIMULATION!$D$3*SIMULATION!$D$17/$H4002/(SIMULATION!$D$17-$I4002)*(((EXP(-$I4002*$J4017))/(1-EXP(-SIMULATION!$D$4*$I4002)))-(EXP(-SIMULATION!$D$17*$J4017)/(1-EXP(-SIMULATION!$D$4*SIMULATION!$D$17))))</f>
        <v>1.1096232792916023</v>
      </c>
      <c r="L4017">
        <v>0.10856500834560608</v>
      </c>
      <c r="M4017">
        <f t="shared" ca="1" si="62"/>
        <v>1.2300895398683738</v>
      </c>
    </row>
    <row r="4018" spans="1:13" x14ac:dyDescent="0.25">
      <c r="A4018" s="9"/>
      <c r="H4018" s="9"/>
      <c r="J4018">
        <v>16</v>
      </c>
      <c r="K4018">
        <f ca="1">SIMULATION!$D$3*SIMULATION!$D$17/$H4002/(SIMULATION!$D$17-$I4002)*(((EXP(-$I4002*$J4018))/(1-EXP(-SIMULATION!$D$4*$I4002)))-(EXP(-SIMULATION!$D$17*$J4018)/(1-EXP(-SIMULATION!$D$4*SIMULATION!$D$17))))</f>
        <v>0.95274405315729049</v>
      </c>
      <c r="L4018">
        <v>-1.1581512010749667E-2</v>
      </c>
      <c r="M4018">
        <f t="shared" ca="1" si="62"/>
        <v>0.94170983646247908</v>
      </c>
    </row>
    <row r="4019" spans="1:13" x14ac:dyDescent="0.25">
      <c r="A4019" s="9"/>
      <c r="H4019" s="9"/>
      <c r="J4019">
        <v>17</v>
      </c>
      <c r="K4019">
        <f ca="1">SIMULATION!$D$3*SIMULATION!$D$17/$H4002/(SIMULATION!$D$17-$I4002)*(((EXP(-$I4002*$J4019))/(1-EXP(-SIMULATION!$D$4*$I4002)))-(EXP(-SIMULATION!$D$17*$J4019)/(1-EXP(-SIMULATION!$D$4*SIMULATION!$D$17))))</f>
        <v>0.81737472790305687</v>
      </c>
      <c r="L4019">
        <v>-0.2692869297040531</v>
      </c>
      <c r="M4019">
        <f t="shared" ca="1" si="62"/>
        <v>0.59726639700835682</v>
      </c>
    </row>
    <row r="4020" spans="1:13" x14ac:dyDescent="0.25">
      <c r="A4020" s="9"/>
      <c r="H4020" s="9"/>
      <c r="J4020">
        <v>18</v>
      </c>
      <c r="K4020">
        <f ca="1">SIMULATION!$D$3*SIMULATION!$D$17/$H4002/(SIMULATION!$D$17-$I4002)*(((EXP(-$I4002*$J4020))/(1-EXP(-SIMULATION!$D$4*$I4002)))-(EXP(-SIMULATION!$D$17*$J4020)/(1-EXP(-SIMULATION!$D$4*SIMULATION!$D$17))))</f>
        <v>0.70081133994288847</v>
      </c>
      <c r="L4020">
        <v>0.22753692278619428</v>
      </c>
      <c r="M4020">
        <f t="shared" ca="1" si="62"/>
        <v>0.86027179568716283</v>
      </c>
    </row>
    <row r="4021" spans="1:13" x14ac:dyDescent="0.25">
      <c r="A4021" s="9"/>
      <c r="H4021" s="9"/>
      <c r="J4021">
        <v>19</v>
      </c>
      <c r="K4021">
        <f ca="1">SIMULATION!$D$3*SIMULATION!$D$17/$H4002/(SIMULATION!$D$17-$I4002)*(((EXP(-$I4002*$J4021))/(1-EXP(-SIMULATION!$D$4*$I4002)))-(EXP(-SIMULATION!$D$17*$J4021)/(1-EXP(-SIMULATION!$D$4*SIMULATION!$D$17))))</f>
        <v>0.60059721065477778</v>
      </c>
      <c r="L4021">
        <v>-0.13169700677154131</v>
      </c>
      <c r="M4021">
        <f t="shared" ca="1" si="62"/>
        <v>0.52150035573620668</v>
      </c>
    </row>
    <row r="4022" spans="1:13" x14ac:dyDescent="0.25">
      <c r="A4022" s="9"/>
      <c r="H4022" s="9"/>
      <c r="J4022">
        <v>20</v>
      </c>
      <c r="K4022">
        <f ca="1">SIMULATION!$D$3*SIMULATION!$D$17/$H4002/(SIMULATION!$D$17-$I4002)*(((EXP(-$I4002*$J4022))/(1-EXP(-SIMULATION!$D$4*$I4002)))-(EXP(-SIMULATION!$D$17*$J4022)/(1-EXP(-SIMULATION!$D$4*SIMULATION!$D$17))))</f>
        <v>0.5145384812084115</v>
      </c>
      <c r="L4022">
        <v>-0.23470345227265657</v>
      </c>
      <c r="M4022">
        <f t="shared" ca="1" si="62"/>
        <v>0.3937745233416679</v>
      </c>
    </row>
    <row r="4023" spans="1:13" x14ac:dyDescent="0.25">
      <c r="A4023" s="9"/>
      <c r="H4023" s="9"/>
      <c r="J4023">
        <v>21</v>
      </c>
      <c r="K4023">
        <f ca="1">SIMULATION!$D$3*SIMULATION!$D$17/$H4002/(SIMULATION!$D$17-$I4002)*(((EXP(-$I4002*$J4023))/(1-EXP(-SIMULATION!$D$4*$I4002)))-(EXP(-SIMULATION!$D$17*$J4023)/(1-EXP(-SIMULATION!$D$4*SIMULATION!$D$17))))</f>
        <v>0.4406990248733868</v>
      </c>
      <c r="L4023">
        <v>-0.27143775942710047</v>
      </c>
      <c r="M4023">
        <f t="shared" ca="1" si="62"/>
        <v>0.32107666898004666</v>
      </c>
    </row>
    <row r="4024" spans="1:13" x14ac:dyDescent="0.25">
      <c r="A4024" s="9"/>
      <c r="H4024" s="9"/>
      <c r="J4024">
        <v>22</v>
      </c>
      <c r="K4024">
        <f ca="1">SIMULATION!$D$3*SIMULATION!$D$17/$H4002/(SIMULATION!$D$17-$I4002)*(((EXP(-$I4002*$J4024))/(1-EXP(-SIMULATION!$D$4*$I4002)))-(EXP(-SIMULATION!$D$17*$J4024)/(1-EXP(-SIMULATION!$D$4*SIMULATION!$D$17))))</f>
        <v>0.37738431236532338</v>
      </c>
      <c r="L4024">
        <v>9.2626767207333621E-2</v>
      </c>
      <c r="M4024">
        <f t="shared" ca="1" si="62"/>
        <v>0.41234020121448584</v>
      </c>
    </row>
    <row r="4025" spans="1:13" x14ac:dyDescent="0.25">
      <c r="A4025" s="9"/>
      <c r="H4025" s="9"/>
      <c r="J4025">
        <v>23</v>
      </c>
      <c r="K4025">
        <f ca="1">SIMULATION!$D$3*SIMULATION!$D$17/$H4002/(SIMULATION!$D$17-$I4002)*(((EXP(-$I4002*$J4025))/(1-EXP(-SIMULATION!$D$4*$I4002)))-(EXP(-SIMULATION!$D$17*$J4025)/(1-EXP(-SIMULATION!$D$4*SIMULATION!$D$17))))</f>
        <v>0.32312005389305598</v>
      </c>
      <c r="L4025">
        <v>4.6564869539348533E-2</v>
      </c>
      <c r="M4025">
        <f t="shared" ca="1" si="62"/>
        <v>0.33816609704813344</v>
      </c>
    </row>
    <row r="4026" spans="1:13" x14ac:dyDescent="0.25">
      <c r="A4026" s="9"/>
      <c r="H4026" s="9"/>
      <c r="J4026">
        <v>24</v>
      </c>
      <c r="K4026">
        <f ca="1">SIMULATION!$D$3*SIMULATION!$D$17/$H4002/(SIMULATION!$D$17-$I4002)*(((EXP(-$I4002*$J4026))/(1-EXP(-SIMULATION!$D$4*$I4002)))-(EXP(-SIMULATION!$D$17*$J4026)/(1-EXP(-SIMULATION!$D$4*SIMULATION!$D$17))))</f>
        <v>0.27662908232519196</v>
      </c>
      <c r="L4026">
        <v>-5.7161060066277976E-2</v>
      </c>
      <c r="M4026">
        <f t="shared" ca="1" si="62"/>
        <v>0.2608166707343223</v>
      </c>
    </row>
    <row r="4027" spans="1:13" x14ac:dyDescent="0.25">
      <c r="A4027" s="9">
        <v>162</v>
      </c>
      <c r="B4027" s="2">
        <f ca="1">NORMINV(RAND(),SIMULATION!D7,SIMULATION!D8)</f>
        <v>58.007971404545287</v>
      </c>
      <c r="C4027" s="2">
        <v>2</v>
      </c>
      <c r="D4027" s="2">
        <f ca="1">SIMULATION!$D$11*(1+(SIMULATION!$D$12*LN(1+$C4027)))*(1+(SIMULATION!$D$13*(($B4027/63.5)-1)))</f>
        <v>9.8302136978476113</v>
      </c>
      <c r="E4027" s="2">
        <v>-0.47621274288463777</v>
      </c>
      <c r="F4027" s="2">
        <f ca="1">D4027*(1+E4027)</f>
        <v>5.1489406696534621</v>
      </c>
      <c r="G4027" s="2">
        <v>7.2435515067041142E-2</v>
      </c>
      <c r="H4027" s="9">
        <f>SIMULATION!$D$15*EXP($G$4027)</f>
        <v>237.33995775649711</v>
      </c>
      <c r="I4027" s="2">
        <f ca="1">$F4027/$H4027</f>
        <v>2.1694369200723054E-2</v>
      </c>
      <c r="J4027">
        <v>0</v>
      </c>
      <c r="K4027">
        <f ca="1">SIMULATION!$D$3*SIMULATION!$D$17/$H4027/(SIMULATION!$D$17-$I4027)*(((EXP(-$I4027*$J4027))/(1-EXP(-SIMULATION!$D$4*$I4027)))-(EXP(-SIMULATION!$D$17*$J4027)/(1-EXP(-SIMULATION!$D$4*SIMULATION!$D$17))))</f>
        <v>3.5659662368174851</v>
      </c>
      <c r="L4027">
        <v>0.26470049128536993</v>
      </c>
      <c r="M4027">
        <f t="shared" ca="1" si="62"/>
        <v>4.5098792516101147</v>
      </c>
    </row>
    <row r="4028" spans="1:13" x14ac:dyDescent="0.25">
      <c r="A4028" s="9"/>
      <c r="H4028" s="9"/>
      <c r="J4028">
        <v>1</v>
      </c>
      <c r="K4028">
        <f ca="1">SIMULATION!$D$3*SIMULATION!$D$17/$H4027/(SIMULATION!$D$17-$I4027)*(((EXP(-$I4027*$J4028))/(1-EXP(-SIMULATION!$D$4*$I4027)))-(EXP(-SIMULATION!$D$17*$J4028)/(1-EXP(-SIMULATION!$D$4*SIMULATION!$D$17))))</f>
        <v>4.3121694462675935</v>
      </c>
      <c r="L4028">
        <v>0.32341033794031687</v>
      </c>
      <c r="M4028">
        <f t="shared" ca="1" si="62"/>
        <v>5.7067696241409047</v>
      </c>
    </row>
    <row r="4029" spans="1:13" x14ac:dyDescent="0.25">
      <c r="A4029" s="9"/>
      <c r="H4029" s="9"/>
      <c r="J4029">
        <v>2</v>
      </c>
      <c r="K4029">
        <f ca="1">SIMULATION!$D$3*SIMULATION!$D$17/$H4027/(SIMULATION!$D$17-$I4027)*(((EXP(-$I4027*$J4029))/(1-EXP(-SIMULATION!$D$4*$I4027)))-(EXP(-SIMULATION!$D$17*$J4029)/(1-EXP(-SIMULATION!$D$4*SIMULATION!$D$17))))</f>
        <v>4.7468534085695904</v>
      </c>
      <c r="L4029">
        <v>-0.14099722564582667</v>
      </c>
      <c r="M4029">
        <f t="shared" ca="1" si="62"/>
        <v>4.0775602474138424</v>
      </c>
    </row>
    <row r="4030" spans="1:13" x14ac:dyDescent="0.25">
      <c r="A4030" s="9"/>
      <c r="H4030" s="9"/>
      <c r="J4030">
        <v>3</v>
      </c>
      <c r="K4030">
        <f ca="1">SIMULATION!$D$3*SIMULATION!$D$17/$H4027/(SIMULATION!$D$17-$I4027)*(((EXP(-$I4027*$J4030))/(1-EXP(-SIMULATION!$D$4*$I4027)))-(EXP(-SIMULATION!$D$17*$J4030)/(1-EXP(-SIMULATION!$D$4*SIMULATION!$D$17))))</f>
        <v>4.9828418420815535</v>
      </c>
      <c r="L4030">
        <v>-0.63355355489956777</v>
      </c>
      <c r="M4030">
        <f t="shared" ca="1" si="62"/>
        <v>1.8259446795284746</v>
      </c>
    </row>
    <row r="4031" spans="1:13" x14ac:dyDescent="0.25">
      <c r="A4031" s="9"/>
      <c r="H4031" s="9"/>
      <c r="J4031">
        <v>4</v>
      </c>
      <c r="K4031">
        <f ca="1">SIMULATION!$D$3*SIMULATION!$D$17/$H4027/(SIMULATION!$D$17-$I4027)*(((EXP(-$I4027*$J4031))/(1-EXP(-SIMULATION!$D$4*$I4027)))-(EXP(-SIMULATION!$D$17*$J4031)/(1-EXP(-SIMULATION!$D$4*SIMULATION!$D$17))))</f>
        <v>5.0924148893969132</v>
      </c>
      <c r="L4031">
        <v>0.33519274981979724</v>
      </c>
      <c r="M4031">
        <f t="shared" ca="1" si="62"/>
        <v>6.7993554393971438</v>
      </c>
    </row>
    <row r="4032" spans="1:13" x14ac:dyDescent="0.25">
      <c r="A4032" s="9"/>
      <c r="H4032" s="9"/>
      <c r="J4032">
        <v>5</v>
      </c>
      <c r="K4032">
        <f ca="1">SIMULATION!$D$3*SIMULATION!$D$17/$H4027/(SIMULATION!$D$17-$I4027)*(((EXP(-$I4027*$J4032))/(1-EXP(-SIMULATION!$D$4*$I4027)))-(EXP(-SIMULATION!$D$17*$J4032)/(1-EXP(-SIMULATION!$D$4*SIMULATION!$D$17))))</f>
        <v>5.1218718154887757</v>
      </c>
      <c r="L4032">
        <v>-3.1335228513841434E-2</v>
      </c>
      <c r="M4032">
        <f t="shared" ca="1" si="62"/>
        <v>4.9613767917318308</v>
      </c>
    </row>
    <row r="4033" spans="1:13" x14ac:dyDescent="0.25">
      <c r="A4033" s="9"/>
      <c r="H4033" s="9"/>
      <c r="J4033">
        <v>6</v>
      </c>
      <c r="K4033">
        <f ca="1">SIMULATION!$D$3*SIMULATION!$D$17/$H4027/(SIMULATION!$D$17-$I4027)*(((EXP(-$I4027*$J4033))/(1-EXP(-SIMULATION!$D$4*$I4027)))-(EXP(-SIMULATION!$D$17*$J4033)/(1-EXP(-SIMULATION!$D$4*SIMULATION!$D$17))))</f>
        <v>5.1008631289779345</v>
      </c>
      <c r="L4033">
        <v>6.7173802161094115E-2</v>
      </c>
      <c r="M4033">
        <f t="shared" ca="1" si="62"/>
        <v>5.4435074996547179</v>
      </c>
    </row>
    <row r="4034" spans="1:13" x14ac:dyDescent="0.25">
      <c r="A4034" s="9"/>
      <c r="H4034" s="9"/>
      <c r="J4034">
        <v>7</v>
      </c>
      <c r="K4034">
        <f ca="1">SIMULATION!$D$3*SIMULATION!$D$17/$H4027/(SIMULATION!$D$17-$I4027)*(((EXP(-$I4027*$J4034))/(1-EXP(-SIMULATION!$D$4*$I4027)))-(EXP(-SIMULATION!$D$17*$J4034)/(1-EXP(-SIMULATION!$D$4*SIMULATION!$D$17))))</f>
        <v>5.0483708229589093</v>
      </c>
      <c r="L4034">
        <v>-0.1177132032556846</v>
      </c>
      <c r="M4034">
        <f t="shared" ca="1" si="62"/>
        <v>4.4541109221658797</v>
      </c>
    </row>
    <row r="4035" spans="1:13" x14ac:dyDescent="0.25">
      <c r="A4035" s="9"/>
      <c r="H4035" s="9"/>
      <c r="J4035">
        <v>8</v>
      </c>
      <c r="K4035">
        <f ca="1">SIMULATION!$D$3*SIMULATION!$D$17/$H4027/(SIMULATION!$D$17-$I4027)*(((EXP(-$I4027*$J4035))/(1-EXP(-SIMULATION!$D$4*$I4027)))-(EXP(-SIMULATION!$D$17*$J4035)/(1-EXP(-SIMULATION!$D$4*SIMULATION!$D$17))))</f>
        <v>4.9765406496621889</v>
      </c>
      <c r="L4035">
        <v>4.7251995074299995E-2</v>
      </c>
      <c r="M4035">
        <f t="shared" ref="M4035:M4098" ca="1" si="63">$K4035*(1+$L4035)</f>
        <v>5.2116921239270804</v>
      </c>
    </row>
    <row r="4036" spans="1:13" x14ac:dyDescent="0.25">
      <c r="A4036" s="9"/>
      <c r="H4036" s="9"/>
      <c r="J4036">
        <v>9</v>
      </c>
      <c r="K4036">
        <f ca="1">SIMULATION!$D$3*SIMULATION!$D$17/$H4027/(SIMULATION!$D$17-$I4027)*(((EXP(-$I4027*$J4036))/(1-EXP(-SIMULATION!$D$4*$I4027)))-(EXP(-SIMULATION!$D$17*$J4036)/(1-EXP(-SIMULATION!$D$4*SIMULATION!$D$17))))</f>
        <v>4.8931379264442372</v>
      </c>
      <c r="L4036">
        <v>0.15243563616620787</v>
      </c>
      <c r="M4036">
        <f t="shared" ca="1" si="63"/>
        <v>5.6390265191107636</v>
      </c>
    </row>
    <row r="4037" spans="1:13" x14ac:dyDescent="0.25">
      <c r="A4037" s="9"/>
      <c r="H4037" s="9"/>
      <c r="J4037">
        <v>10</v>
      </c>
      <c r="K4037">
        <f ca="1">SIMULATION!$D$3*SIMULATION!$D$17/$H4027/(SIMULATION!$D$17-$I4027)*(((EXP(-$I4027*$J4037))/(1-EXP(-SIMULATION!$D$4*$I4027)))-(EXP(-SIMULATION!$D$17*$J4037)/(1-EXP(-SIMULATION!$D$4*SIMULATION!$D$17))))</f>
        <v>4.8031212674226822</v>
      </c>
      <c r="L4037">
        <v>-0.23668461007958616</v>
      </c>
      <c r="M4037">
        <f t="shared" ca="1" si="63"/>
        <v>3.6662963830777771</v>
      </c>
    </row>
    <row r="4038" spans="1:13" x14ac:dyDescent="0.25">
      <c r="A4038" s="9"/>
      <c r="H4038" s="9"/>
      <c r="J4038">
        <v>11</v>
      </c>
      <c r="K4038">
        <f ca="1">SIMULATION!$D$3*SIMULATION!$D$17/$H4027/(SIMULATION!$D$17-$I4027)*(((EXP(-$I4027*$J4038))/(1-EXP(-SIMULATION!$D$4*$I4027)))-(EXP(-SIMULATION!$D$17*$J4038)/(1-EXP(-SIMULATION!$D$4*SIMULATION!$D$17))))</f>
        <v>4.7096510606332345</v>
      </c>
      <c r="L4038">
        <v>0.14012033946614644</v>
      </c>
      <c r="M4038">
        <f t="shared" ca="1" si="63"/>
        <v>5.3695689660162591</v>
      </c>
    </row>
    <row r="4039" spans="1:13" x14ac:dyDescent="0.25">
      <c r="A4039" s="9"/>
      <c r="H4039" s="9"/>
      <c r="J4039">
        <v>12</v>
      </c>
      <c r="K4039">
        <f ca="1">SIMULATION!$D$3*SIMULATION!$D$17/$H4027/(SIMULATION!$D$17-$I4027)*(((EXP(-$I4027*$J4039))/(1-EXP(-SIMULATION!$D$4*$I4027)))-(EXP(-SIMULATION!$D$17*$J4039)/(1-EXP(-SIMULATION!$D$4*SIMULATION!$D$17))))</f>
        <v>4.6147357165724774</v>
      </c>
      <c r="L4039">
        <v>-0.16960593806439264</v>
      </c>
      <c r="M4039">
        <f t="shared" ca="1" si="63"/>
        <v>3.8320491364439455</v>
      </c>
    </row>
    <row r="4040" spans="1:13" x14ac:dyDescent="0.25">
      <c r="A4040" s="9"/>
      <c r="H4040" s="9"/>
      <c r="J4040">
        <v>13</v>
      </c>
      <c r="K4040">
        <f ca="1">SIMULATION!$D$3*SIMULATION!$D$17/$H4027/(SIMULATION!$D$17-$I4027)*(((EXP(-$I4027*$J4040))/(1-EXP(-SIMULATION!$D$4*$I4027)))-(EXP(-SIMULATION!$D$17*$J4040)/(1-EXP(-SIMULATION!$D$4*SIMULATION!$D$17))))</f>
        <v>4.5196457920250852</v>
      </c>
      <c r="L4040">
        <v>1.0559514657515257E-2</v>
      </c>
      <c r="M4040">
        <f t="shared" ca="1" si="63"/>
        <v>4.5673710580127516</v>
      </c>
    </row>
    <row r="4041" spans="1:13" x14ac:dyDescent="0.25">
      <c r="A4041" s="9"/>
      <c r="H4041" s="9"/>
      <c r="J4041">
        <v>14</v>
      </c>
      <c r="K4041">
        <f ca="1">SIMULATION!$D$3*SIMULATION!$D$17/$H4027/(SIMULATION!$D$17-$I4027)*(((EXP(-$I4027*$J4041))/(1-EXP(-SIMULATION!$D$4*$I4027)))-(EXP(-SIMULATION!$D$17*$J4041)/(1-EXP(-SIMULATION!$D$4*SIMULATION!$D$17))))</f>
        <v>4.4251793629083913</v>
      </c>
      <c r="L4041">
        <v>-0.14149846157674412</v>
      </c>
      <c r="M4041">
        <f t="shared" ca="1" si="63"/>
        <v>3.7990232908556973</v>
      </c>
    </row>
    <row r="4042" spans="1:13" x14ac:dyDescent="0.25">
      <c r="A4042" s="9"/>
      <c r="H4042" s="9"/>
      <c r="J4042">
        <v>15</v>
      </c>
      <c r="K4042">
        <f ca="1">SIMULATION!$D$3*SIMULATION!$D$17/$H4027/(SIMULATION!$D$17-$I4027)*(((EXP(-$I4027*$J4042))/(1-EXP(-SIMULATION!$D$4*$I4027)))-(EXP(-SIMULATION!$D$17*$J4042)/(1-EXP(-SIMULATION!$D$4*SIMULATION!$D$17))))</f>
        <v>4.3318320740426381</v>
      </c>
      <c r="L4042">
        <v>-0.4682290256678962</v>
      </c>
      <c r="M4042">
        <f t="shared" ca="1" si="63"/>
        <v>2.3035425626567116</v>
      </c>
    </row>
    <row r="4043" spans="1:13" x14ac:dyDescent="0.25">
      <c r="A4043" s="9"/>
      <c r="H4043" s="9"/>
      <c r="J4043">
        <v>16</v>
      </c>
      <c r="K4043">
        <f ca="1">SIMULATION!$D$3*SIMULATION!$D$17/$H4027/(SIMULATION!$D$17-$I4027)*(((EXP(-$I4027*$J4043))/(1-EXP(-SIMULATION!$D$4*$I4027)))-(EXP(-SIMULATION!$D$17*$J4043)/(1-EXP(-SIMULATION!$D$4*SIMULATION!$D$17))))</f>
        <v>4.2399061037440617</v>
      </c>
      <c r="L4043">
        <v>-4.1273327471732506E-2</v>
      </c>
      <c r="M4043">
        <f t="shared" ca="1" si="63"/>
        <v>4.0649110706748353</v>
      </c>
    </row>
    <row r="4044" spans="1:13" x14ac:dyDescent="0.25">
      <c r="A4044" s="9"/>
      <c r="H4044" s="9"/>
      <c r="J4044">
        <v>17</v>
      </c>
      <c r="K4044">
        <f ca="1">SIMULATION!$D$3*SIMULATION!$D$17/$H4027/(SIMULATION!$D$17-$I4027)*(((EXP(-$I4027*$J4044))/(1-EXP(-SIMULATION!$D$4*$I4027)))-(EXP(-SIMULATION!$D$17*$J4044)/(1-EXP(-SIMULATION!$D$4*SIMULATION!$D$17))))</f>
        <v>4.149579983712937</v>
      </c>
      <c r="L4044">
        <v>5.9471288617142244E-2</v>
      </c>
      <c r="M4044">
        <f t="shared" ca="1" si="63"/>
        <v>4.3963608525642455</v>
      </c>
    </row>
    <row r="4045" spans="1:13" x14ac:dyDescent="0.25">
      <c r="A4045" s="9"/>
      <c r="H4045" s="9"/>
      <c r="J4045">
        <v>18</v>
      </c>
      <c r="K4045">
        <f ca="1">SIMULATION!$D$3*SIMULATION!$D$17/$H4027/(SIMULATION!$D$17-$I4027)*(((EXP(-$I4027*$J4045))/(1-EXP(-SIMULATION!$D$4*$I4027)))-(EXP(-SIMULATION!$D$17*$J4045)/(1-EXP(-SIMULATION!$D$4*SIMULATION!$D$17))))</f>
        <v>4.0609533342003497</v>
      </c>
      <c r="L4045">
        <v>6.3164089478813704E-2</v>
      </c>
      <c r="M4045">
        <f t="shared" ca="1" si="63"/>
        <v>4.3174597539710673</v>
      </c>
    </row>
    <row r="4046" spans="1:13" x14ac:dyDescent="0.25">
      <c r="A4046" s="9"/>
      <c r="H4046" s="9"/>
      <c r="J4046">
        <v>19</v>
      </c>
      <c r="K4046">
        <f ca="1">SIMULATION!$D$3*SIMULATION!$D$17/$H4027/(SIMULATION!$D$17-$I4027)*(((EXP(-$I4027*$J4046))/(1-EXP(-SIMULATION!$D$4*$I4027)))-(EXP(-SIMULATION!$D$17*$J4046)/(1-EXP(-SIMULATION!$D$4*SIMULATION!$D$17))))</f>
        <v>3.9740755244292503</v>
      </c>
      <c r="L4046">
        <v>0.43342866588649465</v>
      </c>
      <c r="M4046">
        <f t="shared" ca="1" si="63"/>
        <v>5.6965537771147909</v>
      </c>
    </row>
    <row r="4047" spans="1:13" x14ac:dyDescent="0.25">
      <c r="A4047" s="9"/>
      <c r="H4047" s="9"/>
      <c r="J4047">
        <v>20</v>
      </c>
      <c r="K4047">
        <f ca="1">SIMULATION!$D$3*SIMULATION!$D$17/$H4027/(SIMULATION!$D$17-$I4027)*(((EXP(-$I4027*$J4047))/(1-EXP(-SIMULATION!$D$4*$I4027)))-(EXP(-SIMULATION!$D$17*$J4047)/(1-EXP(-SIMULATION!$D$4*SIMULATION!$D$17))))</f>
        <v>3.8889640320775865</v>
      </c>
      <c r="L4047">
        <v>0.16373731603403116</v>
      </c>
      <c r="M4047">
        <f t="shared" ca="1" si="63"/>
        <v>4.5257325648428548</v>
      </c>
    </row>
    <row r="4048" spans="1:13" x14ac:dyDescent="0.25">
      <c r="A4048" s="9"/>
      <c r="H4048" s="9"/>
      <c r="J4048">
        <v>21</v>
      </c>
      <c r="K4048">
        <f ca="1">SIMULATION!$D$3*SIMULATION!$D$17/$H4027/(SIMULATION!$D$17-$I4027)*(((EXP(-$I4027*$J4048))/(1-EXP(-SIMULATION!$D$4*$I4027)))-(EXP(-SIMULATION!$D$17*$J4048)/(1-EXP(-SIMULATION!$D$4*SIMULATION!$D$17))))</f>
        <v>3.8056162018165076</v>
      </c>
      <c r="L4048">
        <v>-0.433331101100216</v>
      </c>
      <c r="M4048">
        <f t="shared" ca="1" si="63"/>
        <v>2.1565243427185385</v>
      </c>
    </row>
    <row r="4049" spans="1:13" x14ac:dyDescent="0.25">
      <c r="A4049" s="9"/>
      <c r="H4049" s="9"/>
      <c r="J4049">
        <v>22</v>
      </c>
      <c r="K4049">
        <f ca="1">SIMULATION!$D$3*SIMULATION!$D$17/$H4027/(SIMULATION!$D$17-$I4027)*(((EXP(-$I4027*$J4049))/(1-EXP(-SIMULATION!$D$4*$I4027)))-(EXP(-SIMULATION!$D$17*$J4049)/(1-EXP(-SIMULATION!$D$4*SIMULATION!$D$17))))</f>
        <v>3.724016773945837</v>
      </c>
      <c r="L4049">
        <v>-3.0653151111195629E-2</v>
      </c>
      <c r="M4049">
        <f t="shared" ca="1" si="63"/>
        <v>3.6098639250334479</v>
      </c>
    </row>
    <row r="4050" spans="1:13" x14ac:dyDescent="0.25">
      <c r="A4050" s="9"/>
      <c r="H4050" s="9"/>
      <c r="J4050">
        <v>23</v>
      </c>
      <c r="K4050">
        <f ca="1">SIMULATION!$D$3*SIMULATION!$D$17/$H4027/(SIMULATION!$D$17-$I4027)*(((EXP(-$I4027*$J4050))/(1-EXP(-SIMULATION!$D$4*$I4027)))-(EXP(-SIMULATION!$D$17*$J4050)/(1-EXP(-SIMULATION!$D$4*SIMULATION!$D$17))))</f>
        <v>3.6441427025451314</v>
      </c>
      <c r="L4050">
        <v>0.18546281688429553</v>
      </c>
      <c r="M4050">
        <f t="shared" ca="1" si="63"/>
        <v>4.3199956732875009</v>
      </c>
    </row>
    <row r="4051" spans="1:13" x14ac:dyDescent="0.25">
      <c r="A4051" s="9"/>
      <c r="H4051" s="9"/>
      <c r="J4051">
        <v>24</v>
      </c>
      <c r="K4051">
        <f ca="1">SIMULATION!$D$3*SIMULATION!$D$17/$H4027/(SIMULATION!$D$17-$I4027)*(((EXP(-$I4027*$J4051))/(1-EXP(-SIMULATION!$D$4*$I4027)))-(EXP(-SIMULATION!$D$17*$J4051)/(1-EXP(-SIMULATION!$D$4*SIMULATION!$D$17))))</f>
        <v>3.5659662368174847</v>
      </c>
      <c r="L4051">
        <v>-0.11078988706828989</v>
      </c>
      <c r="M4051">
        <f t="shared" ca="1" si="63"/>
        <v>3.1708932401511412</v>
      </c>
    </row>
    <row r="4052" spans="1:13" x14ac:dyDescent="0.25">
      <c r="A4052" s="9">
        <v>163</v>
      </c>
      <c r="B4052" s="2">
        <f ca="1">NORMINV(RAND(),SIMULATION!D7,SIMULATION!D8)</f>
        <v>61.177506807370484</v>
      </c>
      <c r="C4052" s="2">
        <v>2</v>
      </c>
      <c r="D4052" s="2">
        <f ca="1">SIMULATION!$D$11*(1+(SIMULATION!$D$12*LN(1+$C4052)))*(1+(SIMULATION!$D$13*(($B4052/63.5)-1)))</f>
        <v>10.065588902986139</v>
      </c>
      <c r="E4052" s="2">
        <v>-0.13547110138049134</v>
      </c>
      <c r="F4052" s="2">
        <f ca="1">D4052*(1+E4052)</f>
        <v>8.701992488255355</v>
      </c>
      <c r="G4052" s="2">
        <v>0.90124961755183308</v>
      </c>
      <c r="H4052" s="9">
        <f>SIMULATION!$D$15*EXP($G$4052)</f>
        <v>543.65107604246634</v>
      </c>
      <c r="I4052" s="2">
        <f ca="1">$F4052/$H4052</f>
        <v>1.6006576408533795E-2</v>
      </c>
      <c r="J4052">
        <v>0</v>
      </c>
      <c r="K4052">
        <f ca="1">SIMULATION!$D$3*SIMULATION!$D$17/$H4052/(SIMULATION!$D$17-$I4052)*(((EXP(-$I4052*$J4052))/(1-EXP(-SIMULATION!$D$4*$I4052)))-(EXP(-SIMULATION!$D$17*$J4052)/(1-EXP(-SIMULATION!$D$4*SIMULATION!$D$17))))</f>
        <v>2.2405333103412874</v>
      </c>
      <c r="L4052">
        <v>-0.12796446958699445</v>
      </c>
      <c r="M4052">
        <f t="shared" ca="1" si="63"/>
        <v>1.9538246536914716</v>
      </c>
    </row>
    <row r="4053" spans="1:13" x14ac:dyDescent="0.25">
      <c r="A4053" s="9"/>
      <c r="H4053" s="9"/>
      <c r="J4053">
        <v>1</v>
      </c>
      <c r="K4053">
        <f ca="1">SIMULATION!$D$3*SIMULATION!$D$17/$H4052/(SIMULATION!$D$17-$I4052)*(((EXP(-$I4052*$J4053))/(1-EXP(-SIMULATION!$D$4*$I4052)))-(EXP(-SIMULATION!$D$17*$J4053)/(1-EXP(-SIMULATION!$D$4*SIMULATION!$D$17))))</f>
        <v>2.5652281713769294</v>
      </c>
      <c r="L4053">
        <v>3.1850632102604345E-2</v>
      </c>
      <c r="M4053">
        <f t="shared" ca="1" si="63"/>
        <v>2.6469323101226925</v>
      </c>
    </row>
    <row r="4054" spans="1:13" x14ac:dyDescent="0.25">
      <c r="A4054" s="9"/>
      <c r="H4054" s="9"/>
      <c r="J4054">
        <v>2</v>
      </c>
      <c r="K4054">
        <f ca="1">SIMULATION!$D$3*SIMULATION!$D$17/$H4052/(SIMULATION!$D$17-$I4052)*(((EXP(-$I4052*$J4054))/(1-EXP(-SIMULATION!$D$4*$I4052)))-(EXP(-SIMULATION!$D$17*$J4054)/(1-EXP(-SIMULATION!$D$4*SIMULATION!$D$17))))</f>
        <v>2.7553659707033766</v>
      </c>
      <c r="L4054">
        <v>-0.37240991870262063</v>
      </c>
      <c r="M4054">
        <f t="shared" ca="1" si="63"/>
        <v>1.7292403535577647</v>
      </c>
    </row>
    <row r="4055" spans="1:13" x14ac:dyDescent="0.25">
      <c r="A4055" s="9"/>
      <c r="H4055" s="9"/>
      <c r="J4055">
        <v>3</v>
      </c>
      <c r="K4055">
        <f ca="1">SIMULATION!$D$3*SIMULATION!$D$17/$H4052/(SIMULATION!$D$17-$I4052)*(((EXP(-$I4052*$J4055))/(1-EXP(-SIMULATION!$D$4*$I4052)))-(EXP(-SIMULATION!$D$17*$J4055)/(1-EXP(-SIMULATION!$D$4*SIMULATION!$D$17))))</f>
        <v>2.8595611238183976</v>
      </c>
      <c r="L4055">
        <v>0.18480711083616996</v>
      </c>
      <c r="M4055">
        <f t="shared" ca="1" si="63"/>
        <v>3.3880283533707067</v>
      </c>
    </row>
    <row r="4056" spans="1:13" x14ac:dyDescent="0.25">
      <c r="A4056" s="9"/>
      <c r="H4056" s="9"/>
      <c r="J4056">
        <v>4</v>
      </c>
      <c r="K4056">
        <f ca="1">SIMULATION!$D$3*SIMULATION!$D$17/$H4052/(SIMULATION!$D$17-$I4052)*(((EXP(-$I4052*$J4056))/(1-EXP(-SIMULATION!$D$4*$I4052)))-(EXP(-SIMULATION!$D$17*$J4056)/(1-EXP(-SIMULATION!$D$4*SIMULATION!$D$17))))</f>
        <v>2.9089624061867578</v>
      </c>
      <c r="L4056">
        <v>-0.36465909730664975</v>
      </c>
      <c r="M4056">
        <f t="shared" ca="1" si="63"/>
        <v>1.848182801047715</v>
      </c>
    </row>
    <row r="4057" spans="1:13" x14ac:dyDescent="0.25">
      <c r="A4057" s="9"/>
      <c r="H4057" s="9"/>
      <c r="J4057">
        <v>5</v>
      </c>
      <c r="K4057">
        <f ca="1">SIMULATION!$D$3*SIMULATION!$D$17/$H4052/(SIMULATION!$D$17-$I4052)*(((EXP(-$I4052*$J4057))/(1-EXP(-SIMULATION!$D$4*$I4052)))-(EXP(-SIMULATION!$D$17*$J4057)/(1-EXP(-SIMULATION!$D$4*SIMULATION!$D$17))))</f>
        <v>2.9235262589515569</v>
      </c>
      <c r="L4057">
        <v>1.4702566621022511E-2</v>
      </c>
      <c r="M4057">
        <f t="shared" ca="1" si="63"/>
        <v>2.9665095985421011</v>
      </c>
    </row>
    <row r="4058" spans="1:13" x14ac:dyDescent="0.25">
      <c r="A4058" s="9"/>
      <c r="H4058" s="9"/>
      <c r="J4058">
        <v>6</v>
      </c>
      <c r="K4058">
        <f ca="1">SIMULATION!$D$3*SIMULATION!$D$17/$H4052/(SIMULATION!$D$17-$I4052)*(((EXP(-$I4052*$J4058))/(1-EXP(-SIMULATION!$D$4*$I4052)))-(EXP(-SIMULATION!$D$17*$J4058)/(1-EXP(-SIMULATION!$D$4*SIMULATION!$D$17))))</f>
        <v>2.9160368743847838</v>
      </c>
      <c r="L4058">
        <v>2.8801088343116038E-2</v>
      </c>
      <c r="M4058">
        <f t="shared" ca="1" si="63"/>
        <v>3.0000219100157239</v>
      </c>
    </row>
    <row r="4059" spans="1:13" x14ac:dyDescent="0.25">
      <c r="A4059" s="9"/>
      <c r="H4059" s="9"/>
      <c r="J4059">
        <v>7</v>
      </c>
      <c r="K4059">
        <f ca="1">SIMULATION!$D$3*SIMULATION!$D$17/$H4052/(SIMULATION!$D$17-$I4052)*(((EXP(-$I4052*$J4059))/(1-EXP(-SIMULATION!$D$4*$I4052)))-(EXP(-SIMULATION!$D$17*$J4059)/(1-EXP(-SIMULATION!$D$4*SIMULATION!$D$17))))</f>
        <v>2.894682363113608</v>
      </c>
      <c r="L4059">
        <v>8.8078526623358697E-4</v>
      </c>
      <c r="M4059">
        <f t="shared" ca="1" si="63"/>
        <v>2.8972319566894646</v>
      </c>
    </row>
    <row r="4060" spans="1:13" x14ac:dyDescent="0.25">
      <c r="A4060" s="9"/>
      <c r="H4060" s="9"/>
      <c r="J4060">
        <v>8</v>
      </c>
      <c r="K4060">
        <f ca="1">SIMULATION!$D$3*SIMULATION!$D$17/$H4052/(SIMULATION!$D$17-$I4052)*(((EXP(-$I4052*$J4060))/(1-EXP(-SIMULATION!$D$4*$I4052)))-(EXP(-SIMULATION!$D$17*$J4060)/(1-EXP(-SIMULATION!$D$4*SIMULATION!$D$17))))</f>
        <v>2.8647056235137867</v>
      </c>
      <c r="L4060">
        <v>0.18390566990980772</v>
      </c>
      <c r="M4060">
        <f t="shared" ca="1" si="63"/>
        <v>3.3915412303004833</v>
      </c>
    </row>
    <row r="4061" spans="1:13" x14ac:dyDescent="0.25">
      <c r="A4061" s="9"/>
      <c r="H4061" s="9"/>
      <c r="J4061">
        <v>9</v>
      </c>
      <c r="K4061">
        <f ca="1">SIMULATION!$D$3*SIMULATION!$D$17/$H4052/(SIMULATION!$D$17-$I4052)*(((EXP(-$I4052*$J4061))/(1-EXP(-SIMULATION!$D$4*$I4052)))-(EXP(-SIMULATION!$D$17*$J4061)/(1-EXP(-SIMULATION!$D$4*SIMULATION!$D$17))))</f>
        <v>2.8294622578067257</v>
      </c>
      <c r="L4061">
        <v>-0.40756818349655194</v>
      </c>
      <c r="M4061">
        <f t="shared" ca="1" si="63"/>
        <v>1.676263465120386</v>
      </c>
    </row>
    <row r="4062" spans="1:13" x14ac:dyDescent="0.25">
      <c r="A4062" s="9"/>
      <c r="H4062" s="9"/>
      <c r="J4062">
        <v>10</v>
      </c>
      <c r="K4062">
        <f ca="1">SIMULATION!$D$3*SIMULATION!$D$17/$H4052/(SIMULATION!$D$17-$I4052)*(((EXP(-$I4052*$J4062))/(1-EXP(-SIMULATION!$D$4*$I4052)))-(EXP(-SIMULATION!$D$17*$J4062)/(1-EXP(-SIMULATION!$D$4*SIMULATION!$D$17))))</f>
        <v>2.7910985093069542</v>
      </c>
      <c r="L4062">
        <v>7.5499905660625796E-2</v>
      </c>
      <c r="M4062">
        <f t="shared" ca="1" si="63"/>
        <v>3.0018261834491424</v>
      </c>
    </row>
    <row r="4063" spans="1:13" x14ac:dyDescent="0.25">
      <c r="A4063" s="9"/>
      <c r="H4063" s="9"/>
      <c r="J4063">
        <v>11</v>
      </c>
      <c r="K4063">
        <f ca="1">SIMULATION!$D$3*SIMULATION!$D$17/$H4052/(SIMULATION!$D$17-$I4052)*(((EXP(-$I4052*$J4063))/(1-EXP(-SIMULATION!$D$4*$I4052)))-(EXP(-SIMULATION!$D$17*$J4063)/(1-EXP(-SIMULATION!$D$4*SIMULATION!$D$17))))</f>
        <v>2.7509857000153812</v>
      </c>
      <c r="L4063">
        <v>-5.6527416461394676E-2</v>
      </c>
      <c r="M4063">
        <f t="shared" ca="1" si="63"/>
        <v>2.5954795856712702</v>
      </c>
    </row>
    <row r="4064" spans="1:13" x14ac:dyDescent="0.25">
      <c r="A4064" s="9"/>
      <c r="H4064" s="9"/>
      <c r="J4064">
        <v>12</v>
      </c>
      <c r="K4064">
        <f ca="1">SIMULATION!$D$3*SIMULATION!$D$17/$H4052/(SIMULATION!$D$17-$I4052)*(((EXP(-$I4052*$J4064))/(1-EXP(-SIMULATION!$D$4*$I4052)))-(EXP(-SIMULATION!$D$17*$J4064)/(1-EXP(-SIMULATION!$D$4*SIMULATION!$D$17))))</f>
        <v>2.7099986277396488</v>
      </c>
      <c r="L4064">
        <v>0.34696057255216811</v>
      </c>
      <c r="M4064">
        <f t="shared" ca="1" si="63"/>
        <v>3.6502613032357871</v>
      </c>
    </row>
    <row r="4065" spans="1:13" x14ac:dyDescent="0.25">
      <c r="A4065" s="9"/>
      <c r="H4065" s="9"/>
      <c r="J4065">
        <v>13</v>
      </c>
      <c r="K4065">
        <f ca="1">SIMULATION!$D$3*SIMULATION!$D$17/$H4052/(SIMULATION!$D$17-$I4052)*(((EXP(-$I4052*$J4065))/(1-EXP(-SIMULATION!$D$4*$I4052)))-(EXP(-SIMULATION!$D$17*$J4065)/(1-EXP(-SIMULATION!$D$4*SIMULATION!$D$17))))</f>
        <v>2.6686939687078328</v>
      </c>
      <c r="L4065">
        <v>-0.25983372612403161</v>
      </c>
      <c r="M4065">
        <f t="shared" ca="1" si="63"/>
        <v>1.9752772709337469</v>
      </c>
    </row>
    <row r="4066" spans="1:13" x14ac:dyDescent="0.25">
      <c r="A4066" s="9"/>
      <c r="H4066" s="9"/>
      <c r="J4066">
        <v>14</v>
      </c>
      <c r="K4066">
        <f ca="1">SIMULATION!$D$3*SIMULATION!$D$17/$H4052/(SIMULATION!$D$17-$I4052)*(((EXP(-$I4052*$J4066))/(1-EXP(-SIMULATION!$D$4*$I4052)))-(EXP(-SIMULATION!$D$17*$J4066)/(1-EXP(-SIMULATION!$D$4*SIMULATION!$D$17))))</f>
        <v>2.627424601291025</v>
      </c>
      <c r="L4066">
        <v>0.3591625395037974</v>
      </c>
      <c r="M4066">
        <f t="shared" ca="1" si="63"/>
        <v>3.571097093445462</v>
      </c>
    </row>
    <row r="4067" spans="1:13" x14ac:dyDescent="0.25">
      <c r="A4067" s="9"/>
      <c r="H4067" s="9"/>
      <c r="J4067">
        <v>15</v>
      </c>
      <c r="K4067">
        <f ca="1">SIMULATION!$D$3*SIMULATION!$D$17/$H4052/(SIMULATION!$D$17-$I4052)*(((EXP(-$I4052*$J4067))/(1-EXP(-SIMULATION!$D$4*$I4052)))-(EXP(-SIMULATION!$D$17*$J4067)/(1-EXP(-SIMULATION!$D$4*SIMULATION!$D$17))))</f>
        <v>2.586412866432811</v>
      </c>
      <c r="L4067">
        <v>0.49612202004698802</v>
      </c>
      <c r="M4067">
        <f t="shared" ca="1" si="63"/>
        <v>3.8695892424029776</v>
      </c>
    </row>
    <row r="4068" spans="1:13" x14ac:dyDescent="0.25">
      <c r="A4068" s="9"/>
      <c r="H4068" s="9"/>
      <c r="J4068">
        <v>16</v>
      </c>
      <c r="K4068">
        <f ca="1">SIMULATION!$D$3*SIMULATION!$D$17/$H4052/(SIMULATION!$D$17-$I4052)*(((EXP(-$I4052*$J4068))/(1-EXP(-SIMULATION!$D$4*$I4052)))-(EXP(-SIMULATION!$D$17*$J4068)/(1-EXP(-SIMULATION!$D$4*SIMULATION!$D$17))))</f>
        <v>2.5457975137393651</v>
      </c>
      <c r="L4068">
        <v>-0.22096927016520351</v>
      </c>
      <c r="M4068">
        <f t="shared" ca="1" si="63"/>
        <v>1.983254495139988</v>
      </c>
    </row>
    <row r="4069" spans="1:13" x14ac:dyDescent="0.25">
      <c r="A4069" s="9"/>
      <c r="H4069" s="9"/>
      <c r="J4069">
        <v>17</v>
      </c>
      <c r="K4069">
        <f ca="1">SIMULATION!$D$3*SIMULATION!$D$17/$H4052/(SIMULATION!$D$17-$I4052)*(((EXP(-$I4052*$J4069))/(1-EXP(-SIMULATION!$D$4*$I4052)))-(EXP(-SIMULATION!$D$17*$J4069)/(1-EXP(-SIMULATION!$D$4*SIMULATION!$D$17))))</f>
        <v>2.5056637847174792</v>
      </c>
      <c r="L4069">
        <v>8.6150664002405397E-2</v>
      </c>
      <c r="M4069">
        <f t="shared" ca="1" si="63"/>
        <v>2.7215283835376702</v>
      </c>
    </row>
    <row r="4070" spans="1:13" x14ac:dyDescent="0.25">
      <c r="A4070" s="9"/>
      <c r="H4070" s="9"/>
      <c r="J4070">
        <v>18</v>
      </c>
      <c r="K4070">
        <f ca="1">SIMULATION!$D$3*SIMULATION!$D$17/$H4052/(SIMULATION!$D$17-$I4052)*(((EXP(-$I4052*$J4070))/(1-EXP(-SIMULATION!$D$4*$I4052)))-(EXP(-SIMULATION!$D$17*$J4070)/(1-EXP(-SIMULATION!$D$4*SIMULATION!$D$17))))</f>
        <v>2.4660626899028175</v>
      </c>
      <c r="L4070">
        <v>8.1946098539851492E-2</v>
      </c>
      <c r="M4070">
        <f t="shared" ca="1" si="63"/>
        <v>2.6681469060950449</v>
      </c>
    </row>
    <row r="4071" spans="1:13" x14ac:dyDescent="0.25">
      <c r="A4071" s="9"/>
      <c r="H4071" s="9"/>
      <c r="J4071">
        <v>19</v>
      </c>
      <c r="K4071">
        <f ca="1">SIMULATION!$D$3*SIMULATION!$D$17/$H4052/(SIMULATION!$D$17-$I4052)*(((EXP(-$I4052*$J4071))/(1-EXP(-SIMULATION!$D$4*$I4052)))-(EXP(-SIMULATION!$D$17*$J4071)/(1-EXP(-SIMULATION!$D$4*SIMULATION!$D$17))))</f>
        <v>2.4270233611856327</v>
      </c>
      <c r="L4071">
        <v>0.33287789477913166</v>
      </c>
      <c r="M4071">
        <f t="shared" ca="1" si="63"/>
        <v>3.234925788236878</v>
      </c>
    </row>
    <row r="4072" spans="1:13" x14ac:dyDescent="0.25">
      <c r="A4072" s="9"/>
      <c r="H4072" s="9"/>
      <c r="J4072">
        <v>20</v>
      </c>
      <c r="K4072">
        <f ca="1">SIMULATION!$D$3*SIMULATION!$D$17/$H4052/(SIMULATION!$D$17-$I4052)*(((EXP(-$I4052*$J4072))/(1-EXP(-SIMULATION!$D$4*$I4052)))-(EXP(-SIMULATION!$D$17*$J4072)/(1-EXP(-SIMULATION!$D$4*SIMULATION!$D$17))))</f>
        <v>2.3885609665696146</v>
      </c>
      <c r="L4072">
        <v>6.1269211658464984E-3</v>
      </c>
      <c r="M4072">
        <f t="shared" ca="1" si="63"/>
        <v>2.4031954913116049</v>
      </c>
    </row>
    <row r="4073" spans="1:13" x14ac:dyDescent="0.25">
      <c r="A4073" s="9"/>
      <c r="H4073" s="9"/>
      <c r="J4073">
        <v>21</v>
      </c>
      <c r="K4073">
        <f ca="1">SIMULATION!$D$3*SIMULATION!$D$17/$H4052/(SIMULATION!$D$17-$I4052)*(((EXP(-$I4052*$J4073))/(1-EXP(-SIMULATION!$D$4*$I4052)))-(EXP(-SIMULATION!$D$17*$J4073)/(1-EXP(-SIMULATION!$D$4*SIMULATION!$D$17))))</f>
        <v>2.3506817812446394</v>
      </c>
      <c r="L4073">
        <v>0.21834620152493092</v>
      </c>
      <c r="M4073">
        <f t="shared" ca="1" si="63"/>
        <v>2.8639442191732649</v>
      </c>
    </row>
    <row r="4074" spans="1:13" x14ac:dyDescent="0.25">
      <c r="A4074" s="9"/>
      <c r="H4074" s="9"/>
      <c r="J4074">
        <v>22</v>
      </c>
      <c r="K4074">
        <f ca="1">SIMULATION!$D$3*SIMULATION!$D$17/$H4052/(SIMULATION!$D$17-$I4052)*(((EXP(-$I4052*$J4074))/(1-EXP(-SIMULATION!$D$4*$I4052)))-(EXP(-SIMULATION!$D$17*$J4074)/(1-EXP(-SIMULATION!$D$4*SIMULATION!$D$17))))</f>
        <v>2.3133864363706671</v>
      </c>
      <c r="L4074">
        <v>-0.22262917710577179</v>
      </c>
      <c r="M4074">
        <f t="shared" ca="1" si="63"/>
        <v>1.7983591177138116</v>
      </c>
    </row>
    <row r="4075" spans="1:13" x14ac:dyDescent="0.25">
      <c r="A4075" s="9"/>
      <c r="H4075" s="9"/>
      <c r="J4075">
        <v>23</v>
      </c>
      <c r="K4075">
        <f ca="1">SIMULATION!$D$3*SIMULATION!$D$17/$H4052/(SIMULATION!$D$17-$I4052)*(((EXP(-$I4052*$J4075))/(1-EXP(-SIMULATION!$D$4*$I4052)))-(EXP(-SIMULATION!$D$17*$J4075)/(1-EXP(-SIMULATION!$D$4*SIMULATION!$D$17))))</f>
        <v>2.2766720001087295</v>
      </c>
      <c r="L4075">
        <v>-0.33549180783427585</v>
      </c>
      <c r="M4075">
        <f t="shared" ca="1" si="63"/>
        <v>1.5128671949465751</v>
      </c>
    </row>
    <row r="4076" spans="1:13" x14ac:dyDescent="0.25">
      <c r="A4076" s="9"/>
      <c r="H4076" s="9"/>
      <c r="J4076">
        <v>24</v>
      </c>
      <c r="K4076">
        <f ca="1">SIMULATION!$D$3*SIMULATION!$D$17/$H4052/(SIMULATION!$D$17-$I4052)*(((EXP(-$I4052*$J4076))/(1-EXP(-SIMULATION!$D$4*$I4052)))-(EXP(-SIMULATION!$D$17*$J4076)/(1-EXP(-SIMULATION!$D$4*SIMULATION!$D$17))))</f>
        <v>2.2405333103412874</v>
      </c>
      <c r="L4076">
        <v>-0.39925099294224009</v>
      </c>
      <c r="M4076">
        <f t="shared" ca="1" si="63"/>
        <v>1.3459981614673642</v>
      </c>
    </row>
    <row r="4077" spans="1:13" x14ac:dyDescent="0.25">
      <c r="A4077" s="9">
        <v>164</v>
      </c>
      <c r="B4077" s="2">
        <f ca="1">NORMINV(RAND(),SIMULATION!D7,SIMULATION!D8)</f>
        <v>66.513016923174064</v>
      </c>
      <c r="C4077" s="2">
        <v>2</v>
      </c>
      <c r="D4077" s="2">
        <f ca="1">SIMULATION!$D$11*(1+(SIMULATION!$D$12*LN(1+$C4077)))*(1+(SIMULATION!$D$13*(($B4077/63.5)-1)))</f>
        <v>10.461813153047061</v>
      </c>
      <c r="E4077" s="2">
        <v>2.989260729658598E-2</v>
      </c>
      <c r="F4077" s="2">
        <f ca="1">D4077*(1+E4077)</f>
        <v>10.774544025241354</v>
      </c>
      <c r="G4077" s="2">
        <v>0.90704045369690833</v>
      </c>
      <c r="H4077" s="9">
        <f>SIMULATION!$D$15*EXP($G$4077)</f>
        <v>546.80840330324486</v>
      </c>
      <c r="I4077" s="2">
        <f ca="1">$F4077/$H4077</f>
        <v>1.9704422902341701E-2</v>
      </c>
      <c r="J4077">
        <v>0</v>
      </c>
      <c r="K4077">
        <f ca="1">SIMULATION!$D$3*SIMULATION!$D$17/$H4077/(SIMULATION!$D$17-$I4077)*(((EXP(-$I4077*$J4077))/(1-EXP(-SIMULATION!$D$4*$I4077)))-(EXP(-SIMULATION!$D$17*$J4077)/(1-EXP(-SIMULATION!$D$4*SIMULATION!$D$17))))</f>
        <v>1.7405479714745187</v>
      </c>
      <c r="L4077">
        <v>8.4219096787906109E-2</v>
      </c>
      <c r="M4077">
        <f t="shared" ca="1" si="63"/>
        <v>1.8871353495481249</v>
      </c>
    </row>
    <row r="4078" spans="1:13" x14ac:dyDescent="0.25">
      <c r="A4078" s="9"/>
      <c r="H4078" s="9"/>
      <c r="J4078">
        <v>1</v>
      </c>
      <c r="K4078">
        <f ca="1">SIMULATION!$D$3*SIMULATION!$D$17/$H4077/(SIMULATION!$D$17-$I4077)*(((EXP(-$I4077*$J4078))/(1-EXP(-SIMULATION!$D$4*$I4077)))-(EXP(-SIMULATION!$D$17*$J4078)/(1-EXP(-SIMULATION!$D$4*SIMULATION!$D$17))))</f>
        <v>2.0640709719545614</v>
      </c>
      <c r="L4078">
        <v>-9.0353836540388852E-2</v>
      </c>
      <c r="M4078">
        <f t="shared" ca="1" si="63"/>
        <v>1.8775742407468174</v>
      </c>
    </row>
    <row r="4079" spans="1:13" x14ac:dyDescent="0.25">
      <c r="A4079" s="9"/>
      <c r="H4079" s="9"/>
      <c r="J4079">
        <v>2</v>
      </c>
      <c r="K4079">
        <f ca="1">SIMULATION!$D$3*SIMULATION!$D$17/$H4077/(SIMULATION!$D$17-$I4077)*(((EXP(-$I4077*$J4079))/(1-EXP(-SIMULATION!$D$4*$I4077)))-(EXP(-SIMULATION!$D$17*$J4079)/(1-EXP(-SIMULATION!$D$4*SIMULATION!$D$17))))</f>
        <v>2.2528820293230827</v>
      </c>
      <c r="L4079">
        <v>0.32793654274703593</v>
      </c>
      <c r="M4079">
        <f t="shared" ca="1" si="63"/>
        <v>2.9916843732362208</v>
      </c>
    </row>
    <row r="4080" spans="1:13" x14ac:dyDescent="0.25">
      <c r="A4080" s="9"/>
      <c r="H4080" s="9"/>
      <c r="J4080">
        <v>3</v>
      </c>
      <c r="K4080">
        <f ca="1">SIMULATION!$D$3*SIMULATION!$D$17/$H4077/(SIMULATION!$D$17-$I4077)*(((EXP(-$I4077*$J4080))/(1-EXP(-SIMULATION!$D$4*$I4077)))-(EXP(-SIMULATION!$D$17*$J4080)/(1-EXP(-SIMULATION!$D$4*SIMULATION!$D$17))))</f>
        <v>2.3557275687824619</v>
      </c>
      <c r="L4080">
        <v>-0.19589749679129331</v>
      </c>
      <c r="M4080">
        <f t="shared" ca="1" si="63"/>
        <v>1.8942464349357384</v>
      </c>
    </row>
    <row r="4081" spans="1:13" x14ac:dyDescent="0.25">
      <c r="A4081" s="9"/>
      <c r="H4081" s="9"/>
      <c r="J4081">
        <v>4</v>
      </c>
      <c r="K4081">
        <f ca="1">SIMULATION!$D$3*SIMULATION!$D$17/$H4077/(SIMULATION!$D$17-$I4077)*(((EXP(-$I4077*$J4081))/(1-EXP(-SIMULATION!$D$4*$I4077)))-(EXP(-SIMULATION!$D$17*$J4081)/(1-EXP(-SIMULATION!$D$4*SIMULATION!$D$17))))</f>
        <v>2.4038384360698428</v>
      </c>
      <c r="L4081">
        <v>0.42641872019020083</v>
      </c>
      <c r="M4081">
        <f t="shared" ca="1" si="63"/>
        <v>3.4288801455227591</v>
      </c>
    </row>
    <row r="4082" spans="1:13" x14ac:dyDescent="0.25">
      <c r="A4082" s="9"/>
      <c r="H4082" s="9"/>
      <c r="J4082">
        <v>5</v>
      </c>
      <c r="K4082">
        <f ca="1">SIMULATION!$D$3*SIMULATION!$D$17/$H4077/(SIMULATION!$D$17-$I4077)*(((EXP(-$I4077*$J4082))/(1-EXP(-SIMULATION!$D$4*$I4077)))-(EXP(-SIMULATION!$D$17*$J4082)/(1-EXP(-SIMULATION!$D$4*SIMULATION!$D$17))))</f>
        <v>2.4172212058883233</v>
      </c>
      <c r="L4082">
        <v>-0.20988499875813788</v>
      </c>
      <c r="M4082">
        <f t="shared" ca="1" si="63"/>
        <v>1.9098827360923079</v>
      </c>
    </row>
    <row r="4083" spans="1:13" x14ac:dyDescent="0.25">
      <c r="A4083" s="9"/>
      <c r="H4083" s="9"/>
      <c r="J4083">
        <v>6</v>
      </c>
      <c r="K4083">
        <f ca="1">SIMULATION!$D$3*SIMULATION!$D$17/$H4077/(SIMULATION!$D$17-$I4077)*(((EXP(-$I4077*$J4083))/(1-EXP(-SIMULATION!$D$4*$I4077)))-(EXP(-SIMULATION!$D$17*$J4083)/(1-EXP(-SIMULATION!$D$4*SIMULATION!$D$17))))</f>
        <v>2.4086898023949175</v>
      </c>
      <c r="L4083">
        <v>-0.28372010553793559</v>
      </c>
      <c r="M4083">
        <f t="shared" ca="1" si="63"/>
        <v>1.7252960774512822</v>
      </c>
    </row>
    <row r="4084" spans="1:13" x14ac:dyDescent="0.25">
      <c r="A4084" s="9"/>
      <c r="H4084" s="9"/>
      <c r="J4084">
        <v>7</v>
      </c>
      <c r="K4084">
        <f ca="1">SIMULATION!$D$3*SIMULATION!$D$17/$H4077/(SIMULATION!$D$17-$I4077)*(((EXP(-$I4077*$J4084))/(1-EXP(-SIMULATION!$D$4*$I4077)))-(EXP(-SIMULATION!$D$17*$J4084)/(1-EXP(-SIMULATION!$D$4*SIMULATION!$D$17))))</f>
        <v>2.3864490568505614</v>
      </c>
      <c r="L4084">
        <v>-0.21999942847774775</v>
      </c>
      <c r="M4084">
        <f t="shared" ca="1" si="63"/>
        <v>1.8614316282521777</v>
      </c>
    </row>
    <row r="4085" spans="1:13" x14ac:dyDescent="0.25">
      <c r="A4085" s="9"/>
      <c r="H4085" s="9"/>
      <c r="J4085">
        <v>8</v>
      </c>
      <c r="K4085">
        <f ca="1">SIMULATION!$D$3*SIMULATION!$D$17/$H4077/(SIMULATION!$D$17-$I4077)*(((EXP(-$I4077*$J4085))/(1-EXP(-SIMULATION!$D$4*$I4077)))-(EXP(-SIMULATION!$D$17*$J4085)/(1-EXP(-SIMULATION!$D$4*SIMULATION!$D$17))))</f>
        <v>2.3557503115016778</v>
      </c>
      <c r="L4085">
        <v>0.40510056402427269</v>
      </c>
      <c r="M4085">
        <f t="shared" ca="1" si="63"/>
        <v>3.3100660913913633</v>
      </c>
    </row>
    <row r="4086" spans="1:13" x14ac:dyDescent="0.25">
      <c r="A4086" s="9"/>
      <c r="H4086" s="9"/>
      <c r="J4086">
        <v>9</v>
      </c>
      <c r="K4086">
        <f ca="1">SIMULATION!$D$3*SIMULATION!$D$17/$H4077/(SIMULATION!$D$17-$I4077)*(((EXP(-$I4077*$J4086))/(1-EXP(-SIMULATION!$D$4*$I4077)))-(EXP(-SIMULATION!$D$17*$J4086)/(1-EXP(-SIMULATION!$D$4*SIMULATION!$D$17))))</f>
        <v>2.3199523682102061</v>
      </c>
      <c r="L4086">
        <v>0.2023853247009571</v>
      </c>
      <c r="M4086">
        <f t="shared" ca="1" si="63"/>
        <v>2.7894766815411831</v>
      </c>
    </row>
    <row r="4087" spans="1:13" x14ac:dyDescent="0.25">
      <c r="A4087" s="9"/>
      <c r="H4087" s="9"/>
      <c r="J4087">
        <v>10</v>
      </c>
      <c r="K4087">
        <f ca="1">SIMULATION!$D$3*SIMULATION!$D$17/$H4077/(SIMULATION!$D$17-$I4077)*(((EXP(-$I4077*$J4087))/(1-EXP(-SIMULATION!$D$4*$I4077)))-(EXP(-SIMULATION!$D$17*$J4087)/(1-EXP(-SIMULATION!$D$4*SIMULATION!$D$17))))</f>
        <v>2.2812013676119114</v>
      </c>
      <c r="L4087">
        <v>-0.21525160801710833</v>
      </c>
      <c r="M4087">
        <f t="shared" ca="1" si="63"/>
        <v>1.7901691050226209</v>
      </c>
    </row>
    <row r="4088" spans="1:13" x14ac:dyDescent="0.25">
      <c r="A4088" s="9"/>
      <c r="H4088" s="9"/>
      <c r="J4088">
        <v>11</v>
      </c>
      <c r="K4088">
        <f ca="1">SIMULATION!$D$3*SIMULATION!$D$17/$H4077/(SIMULATION!$D$17-$I4077)*(((EXP(-$I4077*$J4088))/(1-EXP(-SIMULATION!$D$4*$I4077)))-(EXP(-SIMULATION!$D$17*$J4088)/(1-EXP(-SIMULATION!$D$4*SIMULATION!$D$17))))</f>
        <v>2.240866469754748</v>
      </c>
      <c r="L4088">
        <v>-0.2764687128615711</v>
      </c>
      <c r="M4088">
        <f t="shared" ca="1" si="63"/>
        <v>1.6213370011670003</v>
      </c>
    </row>
    <row r="4089" spans="1:13" x14ac:dyDescent="0.25">
      <c r="A4089" s="9"/>
      <c r="H4089" s="9"/>
      <c r="J4089">
        <v>12</v>
      </c>
      <c r="K4089">
        <f ca="1">SIMULATION!$D$3*SIMULATION!$D$17/$H4077/(SIMULATION!$D$17-$I4077)*(((EXP(-$I4077*$J4089))/(1-EXP(-SIMULATION!$D$4*$I4077)))-(EXP(-SIMULATION!$D$17*$J4089)/(1-EXP(-SIMULATION!$D$4*SIMULATION!$D$17))))</f>
        <v>2.1998190464448975</v>
      </c>
      <c r="L4089">
        <v>0.37666366264277029</v>
      </c>
      <c r="M4089">
        <f t="shared" ca="1" si="63"/>
        <v>3.0284109456301587</v>
      </c>
    </row>
    <row r="4090" spans="1:13" x14ac:dyDescent="0.25">
      <c r="A4090" s="9"/>
      <c r="H4090" s="9"/>
      <c r="J4090">
        <v>13</v>
      </c>
      <c r="K4090">
        <f ca="1">SIMULATION!$D$3*SIMULATION!$D$17/$H4077/(SIMULATION!$D$17-$I4077)*(((EXP(-$I4077*$J4090))/(1-EXP(-SIMULATION!$D$4*$I4077)))-(EXP(-SIMULATION!$D$17*$J4090)/(1-EXP(-SIMULATION!$D$4*SIMULATION!$D$17))))</f>
        <v>2.1586115921426816</v>
      </c>
      <c r="L4090">
        <v>6.9275092207189096E-2</v>
      </c>
      <c r="M4090">
        <f t="shared" ca="1" si="63"/>
        <v>2.3081496092278733</v>
      </c>
    </row>
    <row r="4091" spans="1:13" x14ac:dyDescent="0.25">
      <c r="A4091" s="9"/>
      <c r="H4091" s="9"/>
      <c r="J4091">
        <v>14</v>
      </c>
      <c r="K4091">
        <f ca="1">SIMULATION!$D$3*SIMULATION!$D$17/$H4077/(SIMULATION!$D$17-$I4077)*(((EXP(-$I4077*$J4091))/(1-EXP(-SIMULATION!$D$4*$I4077)))-(EXP(-SIMULATION!$D$17*$J4091)/(1-EXP(-SIMULATION!$D$4*SIMULATION!$D$17))))</f>
        <v>2.1175923721163965</v>
      </c>
      <c r="L4091">
        <v>8.3750134159405049E-2</v>
      </c>
      <c r="M4091">
        <f t="shared" ca="1" si="63"/>
        <v>2.2949410173760776</v>
      </c>
    </row>
    <row r="4092" spans="1:13" x14ac:dyDescent="0.25">
      <c r="A4092" s="9"/>
      <c r="H4092" s="9"/>
      <c r="J4092">
        <v>15</v>
      </c>
      <c r="K4092">
        <f ca="1">SIMULATION!$D$3*SIMULATION!$D$17/$H4077/(SIMULATION!$D$17-$I4077)*(((EXP(-$I4077*$J4092))/(1-EXP(-SIMULATION!$D$4*$I4077)))-(EXP(-SIMULATION!$D$17*$J4092)/(1-EXP(-SIMULATION!$D$4*SIMULATION!$D$17))))</f>
        <v>2.0769788895156918</v>
      </c>
      <c r="L4092">
        <v>1.4020076391732033E-2</v>
      </c>
      <c r="M4092">
        <f t="shared" ca="1" si="63"/>
        <v>2.1060982922107163</v>
      </c>
    </row>
    <row r="4093" spans="1:13" x14ac:dyDescent="0.25">
      <c r="A4093" s="9"/>
      <c r="H4093" s="9"/>
      <c r="J4093">
        <v>16</v>
      </c>
      <c r="K4093">
        <f ca="1">SIMULATION!$D$3*SIMULATION!$D$17/$H4077/(SIMULATION!$D$17-$I4077)*(((EXP(-$I4077*$J4093))/(1-EXP(-SIMULATION!$D$4*$I4077)))-(EXP(-SIMULATION!$D$17*$J4093)/(1-EXP(-SIMULATION!$D$4*SIMULATION!$D$17))))</f>
        <v>2.0369049626527218</v>
      </c>
      <c r="L4093">
        <v>-9.0670990267710708E-2</v>
      </c>
      <c r="M4093">
        <f t="shared" ca="1" si="63"/>
        <v>1.8522167726077852</v>
      </c>
    </row>
    <row r="4094" spans="1:13" x14ac:dyDescent="0.25">
      <c r="A4094" s="9"/>
      <c r="H4094" s="9"/>
      <c r="J4094">
        <v>17</v>
      </c>
      <c r="K4094">
        <f ca="1">SIMULATION!$D$3*SIMULATION!$D$17/$H4077/(SIMULATION!$D$17-$I4077)*(((EXP(-$I4077*$J4094))/(1-EXP(-SIMULATION!$D$4*$I4077)))-(EXP(-SIMULATION!$D$17*$J4094)/(1-EXP(-SIMULATION!$D$4*SIMULATION!$D$17))))</f>
        <v>1.9974508911067741</v>
      </c>
      <c r="L4094">
        <v>0.28094497732831197</v>
      </c>
      <c r="M4094">
        <f t="shared" ca="1" si="63"/>
        <v>2.5586246864231832</v>
      </c>
    </row>
    <row r="4095" spans="1:13" x14ac:dyDescent="0.25">
      <c r="A4095" s="9"/>
      <c r="H4095" s="9"/>
      <c r="J4095">
        <v>18</v>
      </c>
      <c r="K4095">
        <f ca="1">SIMULATION!$D$3*SIMULATION!$D$17/$H4077/(SIMULATION!$D$17-$I4077)*(((EXP(-$I4077*$J4095))/(1-EXP(-SIMULATION!$D$4*$I4077)))-(EXP(-SIMULATION!$D$17*$J4095)/(1-EXP(-SIMULATION!$D$4*SIMULATION!$D$17))))</f>
        <v>1.9586627847785967</v>
      </c>
      <c r="L4095">
        <v>-0.16325992899987438</v>
      </c>
      <c r="M4095">
        <f t="shared" ca="1" si="63"/>
        <v>1.6388916376009468</v>
      </c>
    </row>
    <row r="4096" spans="1:13" x14ac:dyDescent="0.25">
      <c r="A4096" s="9"/>
      <c r="H4096" s="9"/>
      <c r="J4096">
        <v>19</v>
      </c>
      <c r="K4096">
        <f ca="1">SIMULATION!$D$3*SIMULATION!$D$17/$H4077/(SIMULATION!$D$17-$I4077)*(((EXP(-$I4077*$J4096))/(1-EXP(-SIMULATION!$D$4*$I4077)))-(EXP(-SIMULATION!$D$17*$J4096)/(1-EXP(-SIMULATION!$D$4*SIMULATION!$D$17))))</f>
        <v>1.9205649483411322</v>
      </c>
      <c r="L4096">
        <v>7.3461935172570089E-2</v>
      </c>
      <c r="M4096">
        <f t="shared" ca="1" si="63"/>
        <v>2.0616533660708787</v>
      </c>
    </row>
    <row r="4097" spans="1:13" x14ac:dyDescent="0.25">
      <c r="A4097" s="9"/>
      <c r="H4097" s="9"/>
      <c r="J4097">
        <v>20</v>
      </c>
      <c r="K4097">
        <f ca="1">SIMULATION!$D$3*SIMULATION!$D$17/$H4077/(SIMULATION!$D$17-$I4077)*(((EXP(-$I4077*$J4097))/(1-EXP(-SIMULATION!$D$4*$I4077)))-(EXP(-SIMULATION!$D$17*$J4097)/(1-EXP(-SIMULATION!$D$4*SIMULATION!$D$17))))</f>
        <v>1.8831678154601954</v>
      </c>
      <c r="L4097">
        <v>-0.23593128525422374</v>
      </c>
      <c r="M4097">
        <f t="shared" ca="1" si="63"/>
        <v>1.4388696124092828</v>
      </c>
    </row>
    <row r="4098" spans="1:13" x14ac:dyDescent="0.25">
      <c r="A4098" s="9"/>
      <c r="H4098" s="9"/>
      <c r="J4098">
        <v>21</v>
      </c>
      <c r="K4098">
        <f ca="1">SIMULATION!$D$3*SIMULATION!$D$17/$H4077/(SIMULATION!$D$17-$I4077)*(((EXP(-$I4077*$J4098))/(1-EXP(-SIMULATION!$D$4*$I4077)))-(EXP(-SIMULATION!$D$17*$J4098)/(1-EXP(-SIMULATION!$D$4*SIMULATION!$D$17))))</f>
        <v>1.8464730312394275</v>
      </c>
      <c r="L4098">
        <v>-8.1757727922732615E-2</v>
      </c>
      <c r="M4098">
        <f t="shared" ca="1" si="63"/>
        <v>1.6955095915346909</v>
      </c>
    </row>
    <row r="4099" spans="1:13" x14ac:dyDescent="0.25">
      <c r="A4099" s="9"/>
      <c r="H4099" s="9"/>
      <c r="J4099">
        <v>22</v>
      </c>
      <c r="K4099">
        <f ca="1">SIMULATION!$D$3*SIMULATION!$D$17/$H4077/(SIMULATION!$D$17-$I4077)*(((EXP(-$I4077*$J4099))/(1-EXP(-SIMULATION!$D$4*$I4077)))-(EXP(-SIMULATION!$D$17*$J4099)/(1-EXP(-SIMULATION!$D$4*SIMULATION!$D$17))))</f>
        <v>1.8104767072170809</v>
      </c>
      <c r="L4099">
        <v>0.32230696288051192</v>
      </c>
      <c r="M4099">
        <f t="shared" ref="M4099:M4162" ca="1" si="64">$K4099*(1+$L4099)</f>
        <v>2.394005956086128</v>
      </c>
    </row>
    <row r="4100" spans="1:13" x14ac:dyDescent="0.25">
      <c r="A4100" s="9"/>
      <c r="H4100" s="9"/>
      <c r="J4100">
        <v>23</v>
      </c>
      <c r="K4100">
        <f ca="1">SIMULATION!$D$3*SIMULATION!$D$17/$H4077/(SIMULATION!$D$17-$I4077)*(((EXP(-$I4077*$J4100))/(1-EXP(-SIMULATION!$D$4*$I4077)))-(EXP(-SIMULATION!$D$17*$J4100)/(1-EXP(-SIMULATION!$D$4*SIMULATION!$D$17))))</f>
        <v>1.7751715053278505</v>
      </c>
      <c r="L4100">
        <v>-6.5344923819956338E-2</v>
      </c>
      <c r="M4100">
        <f t="shared" ca="1" si="64"/>
        <v>1.6591730585448448</v>
      </c>
    </row>
    <row r="4101" spans="1:13" x14ac:dyDescent="0.25">
      <c r="A4101" s="9"/>
      <c r="H4101" s="9"/>
      <c r="J4101">
        <v>24</v>
      </c>
      <c r="K4101">
        <f ca="1">SIMULATION!$D$3*SIMULATION!$D$17/$H4077/(SIMULATION!$D$17-$I4077)*(((EXP(-$I4077*$J4101))/(1-EXP(-SIMULATION!$D$4*$I4077)))-(EXP(-SIMULATION!$D$17*$J4101)/(1-EXP(-SIMULATION!$D$4*SIMULATION!$D$17))))</f>
        <v>1.7405479714745189</v>
      </c>
      <c r="L4101">
        <v>-0.21329141822272532</v>
      </c>
      <c r="M4101">
        <f t="shared" ca="1" si="64"/>
        <v>1.369304026154031</v>
      </c>
    </row>
    <row r="4102" spans="1:13" x14ac:dyDescent="0.25">
      <c r="A4102" s="9">
        <v>165</v>
      </c>
      <c r="B4102" s="2">
        <f ca="1">NORMINV(RAND(),SIMULATION!D7,SIMULATION!D8)</f>
        <v>61.131675168531217</v>
      </c>
      <c r="C4102" s="2">
        <v>2</v>
      </c>
      <c r="D4102" s="2">
        <f ca="1">SIMULATION!$D$11*(1+(SIMULATION!$D$12*LN(1+$C4102)))*(1+(SIMULATION!$D$13*(($B4102/63.5)-1)))</f>
        <v>10.062185365867098</v>
      </c>
      <c r="E4102" s="2">
        <v>-7.2202659496530042E-2</v>
      </c>
      <c r="F4102" s="2">
        <f ca="1">D4102*(1+E4102)</f>
        <v>9.3356688221044291</v>
      </c>
      <c r="G4102" s="2">
        <v>-0.51568176653494413</v>
      </c>
      <c r="H4102" s="9">
        <f>SIMULATION!$D$15*EXP($G$4102)</f>
        <v>131.81194565166388</v>
      </c>
      <c r="I4102" s="2">
        <f ca="1">$F4102/$H4102</f>
        <v>7.0825665882935734E-2</v>
      </c>
      <c r="J4102">
        <v>0</v>
      </c>
      <c r="K4102">
        <f ca="1">SIMULATION!$D$3*SIMULATION!$D$17/$H4102/(SIMULATION!$D$17-$I4102)*(((EXP(-$I4102*$J4102))/(1-EXP(-SIMULATION!$D$4*$I4102)))-(EXP(-SIMULATION!$D$17*$J4102)/(1-EXP(-SIMULATION!$D$4*SIMULATION!$D$17))))</f>
        <v>1.1093182620148037</v>
      </c>
      <c r="L4102">
        <v>-0.15912500344648509</v>
      </c>
      <c r="M4102">
        <f t="shared" ca="1" si="64"/>
        <v>0.93279798974844919</v>
      </c>
    </row>
    <row r="4103" spans="1:13" x14ac:dyDescent="0.25">
      <c r="A4103" s="9"/>
      <c r="H4103" s="9"/>
      <c r="J4103">
        <v>1</v>
      </c>
      <c r="K4103">
        <f ca="1">SIMULATION!$D$3*SIMULATION!$D$17/$H4102/(SIMULATION!$D$17-$I4102)*(((EXP(-$I4102*$J4103))/(1-EXP(-SIMULATION!$D$4*$I4102)))-(EXP(-SIMULATION!$D$17*$J4103)/(1-EXP(-SIMULATION!$D$4*SIMULATION!$D$17))))</f>
        <v>2.4765742321771569</v>
      </c>
      <c r="L4103">
        <v>1.8358692241112591E-2</v>
      </c>
      <c r="M4103">
        <f t="shared" ca="1" si="64"/>
        <v>2.522040896317967</v>
      </c>
    </row>
    <row r="4104" spans="1:13" x14ac:dyDescent="0.25">
      <c r="A4104" s="9"/>
      <c r="H4104" s="9"/>
      <c r="J4104">
        <v>2</v>
      </c>
      <c r="K4104">
        <f ca="1">SIMULATION!$D$3*SIMULATION!$D$17/$H4102/(SIMULATION!$D$17-$I4102)*(((EXP(-$I4102*$J4104))/(1-EXP(-SIMULATION!$D$4*$I4102)))-(EXP(-SIMULATION!$D$17*$J4104)/(1-EXP(-SIMULATION!$D$4*SIMULATION!$D$17))))</f>
        <v>3.2320143241220451</v>
      </c>
      <c r="L4104">
        <v>0.13223024823694579</v>
      </c>
      <c r="M4104">
        <f t="shared" ca="1" si="64"/>
        <v>3.6593843805060677</v>
      </c>
    </row>
    <row r="4105" spans="1:13" x14ac:dyDescent="0.25">
      <c r="A4105" s="9"/>
      <c r="H4105" s="9"/>
      <c r="J4105">
        <v>3</v>
      </c>
      <c r="K4105">
        <f ca="1">SIMULATION!$D$3*SIMULATION!$D$17/$H4102/(SIMULATION!$D$17-$I4102)*(((EXP(-$I4102*$J4105))/(1-EXP(-SIMULATION!$D$4*$I4102)))-(EXP(-SIMULATION!$D$17*$J4105)/(1-EXP(-SIMULATION!$D$4*SIMULATION!$D$17))))</f>
        <v>3.603642997677623</v>
      </c>
      <c r="L4105">
        <v>0.52837462747468633</v>
      </c>
      <c r="M4105">
        <f t="shared" ca="1" si="64"/>
        <v>5.5077165241272992</v>
      </c>
    </row>
    <row r="4106" spans="1:13" x14ac:dyDescent="0.25">
      <c r="A4106" s="9"/>
      <c r="H4106" s="9"/>
      <c r="J4106">
        <v>4</v>
      </c>
      <c r="K4106">
        <f ca="1">SIMULATION!$D$3*SIMULATION!$D$17/$H4102/(SIMULATION!$D$17-$I4102)*(((EXP(-$I4102*$J4106))/(1-EXP(-SIMULATION!$D$4*$I4102)))-(EXP(-SIMULATION!$D$17*$J4106)/(1-EXP(-SIMULATION!$D$4*SIMULATION!$D$17))))</f>
        <v>3.7370066009356999</v>
      </c>
      <c r="L4106">
        <v>7.9127025881189639E-3</v>
      </c>
      <c r="M4106">
        <f t="shared" ca="1" si="64"/>
        <v>3.7665764227387415</v>
      </c>
    </row>
    <row r="4107" spans="1:13" x14ac:dyDescent="0.25">
      <c r="A4107" s="9"/>
      <c r="H4107" s="9"/>
      <c r="J4107">
        <v>5</v>
      </c>
      <c r="K4107">
        <f ca="1">SIMULATION!$D$3*SIMULATION!$D$17/$H4102/(SIMULATION!$D$17-$I4102)*(((EXP(-$I4102*$J4107))/(1-EXP(-SIMULATION!$D$4*$I4102)))-(EXP(-SIMULATION!$D$17*$J4107)/(1-EXP(-SIMULATION!$D$4*SIMULATION!$D$17))))</f>
        <v>3.7248489165452119</v>
      </c>
      <c r="L4107">
        <v>8.5662366780270199E-2</v>
      </c>
      <c r="M4107">
        <f t="shared" ca="1" si="64"/>
        <v>4.0439282906354004</v>
      </c>
    </row>
    <row r="4108" spans="1:13" x14ac:dyDescent="0.25">
      <c r="A4108" s="9"/>
      <c r="H4108" s="9"/>
      <c r="J4108">
        <v>6</v>
      </c>
      <c r="K4108">
        <f ca="1">SIMULATION!$D$3*SIMULATION!$D$17/$H4102/(SIMULATION!$D$17-$I4102)*(((EXP(-$I4102*$J4108))/(1-EXP(-SIMULATION!$D$4*$I4102)))-(EXP(-SIMULATION!$D$17*$J4108)/(1-EXP(-SIMULATION!$D$4*SIMULATION!$D$17))))</f>
        <v>3.6261125167825639</v>
      </c>
      <c r="L4108">
        <v>-0.14880325215271942</v>
      </c>
      <c r="M4108">
        <f t="shared" ca="1" si="64"/>
        <v>3.0865351816136362</v>
      </c>
    </row>
    <row r="4109" spans="1:13" x14ac:dyDescent="0.25">
      <c r="A4109" s="9"/>
      <c r="H4109" s="9"/>
      <c r="J4109">
        <v>7</v>
      </c>
      <c r="K4109">
        <f ca="1">SIMULATION!$D$3*SIMULATION!$D$17/$H4102/(SIMULATION!$D$17-$I4102)*(((EXP(-$I4102*$J4109))/(1-EXP(-SIMULATION!$D$4*$I4102)))-(EXP(-SIMULATION!$D$17*$J4109)/(1-EXP(-SIMULATION!$D$4*SIMULATION!$D$17))))</f>
        <v>3.4781128346822721</v>
      </c>
      <c r="L4109">
        <v>0.14566422666039824</v>
      </c>
      <c r="M4109">
        <f t="shared" ca="1" si="64"/>
        <v>3.9847494509838706</v>
      </c>
    </row>
    <row r="4110" spans="1:13" x14ac:dyDescent="0.25">
      <c r="A4110" s="9"/>
      <c r="H4110" s="9"/>
      <c r="J4110">
        <v>8</v>
      </c>
      <c r="K4110">
        <f ca="1">SIMULATION!$D$3*SIMULATION!$D$17/$H4102/(SIMULATION!$D$17-$I4102)*(((EXP(-$I4102*$J4110))/(1-EXP(-SIMULATION!$D$4*$I4102)))-(EXP(-SIMULATION!$D$17*$J4110)/(1-EXP(-SIMULATION!$D$4*SIMULATION!$D$17))))</f>
        <v>3.3043373139797194</v>
      </c>
      <c r="L4110">
        <v>0.34519778954362257</v>
      </c>
      <c r="M4110">
        <f t="shared" ca="1" si="64"/>
        <v>4.44498725067203</v>
      </c>
    </row>
    <row r="4111" spans="1:13" x14ac:dyDescent="0.25">
      <c r="A4111" s="9"/>
      <c r="H4111" s="9"/>
      <c r="J4111">
        <v>9</v>
      </c>
      <c r="K4111">
        <f ca="1">SIMULATION!$D$3*SIMULATION!$D$17/$H4102/(SIMULATION!$D$17-$I4102)*(((EXP(-$I4102*$J4111))/(1-EXP(-SIMULATION!$D$4*$I4102)))-(EXP(-SIMULATION!$D$17*$J4111)/(1-EXP(-SIMULATION!$D$4*SIMULATION!$D$17))))</f>
        <v>3.1194411599570548</v>
      </c>
      <c r="L4111">
        <v>-0.63903475245828056</v>
      </c>
      <c r="M4111">
        <f t="shared" ca="1" si="64"/>
        <v>1.1260098504957268</v>
      </c>
    </row>
    <row r="4112" spans="1:13" x14ac:dyDescent="0.25">
      <c r="A4112" s="9"/>
      <c r="H4112" s="9"/>
      <c r="J4112">
        <v>10</v>
      </c>
      <c r="K4112">
        <f ca="1">SIMULATION!$D$3*SIMULATION!$D$17/$H4102/(SIMULATION!$D$17-$I4102)*(((EXP(-$I4102*$J4112))/(1-EXP(-SIMULATION!$D$4*$I4102)))-(EXP(-SIMULATION!$D$17*$J4112)/(1-EXP(-SIMULATION!$D$4*SIMULATION!$D$17))))</f>
        <v>2.9324467499904512</v>
      </c>
      <c r="L4112">
        <v>0.19923656555050887</v>
      </c>
      <c r="M4112">
        <f t="shared" ca="1" si="64"/>
        <v>3.5166973691183001</v>
      </c>
    </row>
    <row r="4113" spans="1:13" x14ac:dyDescent="0.25">
      <c r="A4113" s="9"/>
      <c r="H4113" s="9"/>
      <c r="J4113">
        <v>11</v>
      </c>
      <c r="K4113">
        <f ca="1">SIMULATION!$D$3*SIMULATION!$D$17/$H4102/(SIMULATION!$D$17-$I4102)*(((EXP(-$I4102*$J4113))/(1-EXP(-SIMULATION!$D$4*$I4102)))-(EXP(-SIMULATION!$D$17*$J4113)/(1-EXP(-SIMULATION!$D$4*SIMULATION!$D$17))))</f>
        <v>2.7487920415481102</v>
      </c>
      <c r="L4113">
        <v>9.4882209557946184E-2</v>
      </c>
      <c r="M4113">
        <f t="shared" ca="1" si="64"/>
        <v>3.0096035040654927</v>
      </c>
    </row>
    <row r="4114" spans="1:13" x14ac:dyDescent="0.25">
      <c r="A4114" s="9"/>
      <c r="H4114" s="9"/>
      <c r="J4114">
        <v>12</v>
      </c>
      <c r="K4114">
        <f ca="1">SIMULATION!$D$3*SIMULATION!$D$17/$H4102/(SIMULATION!$D$17-$I4102)*(((EXP(-$I4102*$J4114))/(1-EXP(-SIMULATION!$D$4*$I4102)))-(EXP(-SIMULATION!$D$17*$J4114)/(1-EXP(-SIMULATION!$D$4*SIMULATION!$D$17))))</f>
        <v>2.5716415164413182</v>
      </c>
      <c r="L4114">
        <v>-0.13645302114894936</v>
      </c>
      <c r="M4114">
        <f t="shared" ca="1" si="64"/>
        <v>2.2207332622108349</v>
      </c>
    </row>
    <row r="4115" spans="1:13" x14ac:dyDescent="0.25">
      <c r="A4115" s="9"/>
      <c r="H4115" s="9"/>
      <c r="J4115">
        <v>13</v>
      </c>
      <c r="K4115">
        <f ca="1">SIMULATION!$D$3*SIMULATION!$D$17/$H4102/(SIMULATION!$D$17-$I4102)*(((EXP(-$I4102*$J4115))/(1-EXP(-SIMULATION!$D$4*$I4102)))-(EXP(-SIMULATION!$D$17*$J4115)/(1-EXP(-SIMULATION!$D$4*SIMULATION!$D$17))))</f>
        <v>2.4027246583737973</v>
      </c>
      <c r="L4115">
        <v>-9.2329767570761292E-2</v>
      </c>
      <c r="M4115">
        <f t="shared" ca="1" si="64"/>
        <v>2.1808816491296077</v>
      </c>
    </row>
    <row r="4116" spans="1:13" x14ac:dyDescent="0.25">
      <c r="A4116" s="9"/>
      <c r="H4116" s="9"/>
      <c r="J4116">
        <v>14</v>
      </c>
      <c r="K4116">
        <f ca="1">SIMULATION!$D$3*SIMULATION!$D$17/$H4102/(SIMULATION!$D$17-$I4102)*(((EXP(-$I4102*$J4116))/(1-EXP(-SIMULATION!$D$4*$I4102)))-(EXP(-SIMULATION!$D$17*$J4116)/(1-EXP(-SIMULATION!$D$4*SIMULATION!$D$17))))</f>
        <v>2.2428717722628093</v>
      </c>
      <c r="L4116">
        <v>-0.31673074748565566</v>
      </c>
      <c r="M4116">
        <f t="shared" ca="1" si="64"/>
        <v>1.5324853193195325</v>
      </c>
    </row>
    <row r="4117" spans="1:13" x14ac:dyDescent="0.25">
      <c r="A4117" s="9"/>
      <c r="H4117" s="9"/>
      <c r="J4117">
        <v>15</v>
      </c>
      <c r="K4117">
        <f ca="1">SIMULATION!$D$3*SIMULATION!$D$17/$H4102/(SIMULATION!$D$17-$I4102)*(((EXP(-$I4102*$J4117))/(1-EXP(-SIMULATION!$D$4*$I4102)))-(EXP(-SIMULATION!$D$17*$J4117)/(1-EXP(-SIMULATION!$D$4*SIMULATION!$D$17))))</f>
        <v>2.0923559552092463</v>
      </c>
      <c r="L4117">
        <v>-1.8804801151431488E-3</v>
      </c>
      <c r="M4117">
        <f t="shared" ca="1" si="64"/>
        <v>2.088421321441674</v>
      </c>
    </row>
    <row r="4118" spans="1:13" x14ac:dyDescent="0.25">
      <c r="A4118" s="9"/>
      <c r="H4118" s="9"/>
      <c r="J4118">
        <v>16</v>
      </c>
      <c r="K4118">
        <f ca="1">SIMULATION!$D$3*SIMULATION!$D$17/$H4102/(SIMULATION!$D$17-$I4102)*(((EXP(-$I4102*$J4118))/(1-EXP(-SIMULATION!$D$4*$I4102)))-(EXP(-SIMULATION!$D$17*$J4118)/(1-EXP(-SIMULATION!$D$4*SIMULATION!$D$17))))</f>
        <v>1.9511109401266562</v>
      </c>
      <c r="L4118">
        <v>-0.29202593436770569</v>
      </c>
      <c r="M4118">
        <f t="shared" ca="1" si="64"/>
        <v>1.3813359447811169</v>
      </c>
    </row>
    <row r="4119" spans="1:13" x14ac:dyDescent="0.25">
      <c r="A4119" s="9"/>
      <c r="H4119" s="9"/>
      <c r="J4119">
        <v>17</v>
      </c>
      <c r="K4119">
        <f ca="1">SIMULATION!$D$3*SIMULATION!$D$17/$H4102/(SIMULATION!$D$17-$I4102)*(((EXP(-$I4102*$J4119))/(1-EXP(-SIMULATION!$D$4*$I4102)))-(EXP(-SIMULATION!$D$17*$J4119)/(1-EXP(-SIMULATION!$D$4*SIMULATION!$D$17))))</f>
        <v>1.8188694844226656</v>
      </c>
      <c r="L4119">
        <v>0.28471299281961276</v>
      </c>
      <c r="M4119">
        <f t="shared" ca="1" si="64"/>
        <v>2.3367252588809087</v>
      </c>
    </row>
    <row r="4120" spans="1:13" x14ac:dyDescent="0.25">
      <c r="A4120" s="9"/>
      <c r="H4120" s="9"/>
      <c r="J4120">
        <v>18</v>
      </c>
      <c r="K4120">
        <f ca="1">SIMULATION!$D$3*SIMULATION!$D$17/$H4102/(SIMULATION!$D$17-$I4102)*(((EXP(-$I4102*$J4120))/(1-EXP(-SIMULATION!$D$4*$I4102)))-(EXP(-SIMULATION!$D$17*$J4120)/(1-EXP(-SIMULATION!$D$4*SIMULATION!$D$17))))</f>
        <v>1.6952509248107361</v>
      </c>
      <c r="L4120">
        <v>0.58328410651220908</v>
      </c>
      <c r="M4120">
        <f t="shared" ca="1" si="64"/>
        <v>2.6840638458029629</v>
      </c>
    </row>
    <row r="4121" spans="1:13" x14ac:dyDescent="0.25">
      <c r="A4121" s="9"/>
      <c r="H4121" s="9"/>
      <c r="J4121">
        <v>19</v>
      </c>
      <c r="K4121">
        <f ca="1">SIMULATION!$D$3*SIMULATION!$D$17/$H4102/(SIMULATION!$D$17-$I4102)*(((EXP(-$I4102*$J4121))/(1-EXP(-SIMULATION!$D$4*$I4102)))-(EXP(-SIMULATION!$D$17*$J4121)/(1-EXP(-SIMULATION!$D$4*SIMULATION!$D$17))))</f>
        <v>1.5798162336730037</v>
      </c>
      <c r="L4121">
        <v>-0.16302750061461255</v>
      </c>
      <c r="M4121">
        <f t="shared" ca="1" si="64"/>
        <v>1.3222627416669033</v>
      </c>
    </row>
    <row r="4122" spans="1:13" x14ac:dyDescent="0.25">
      <c r="A4122" s="9"/>
      <c r="H4122" s="9"/>
      <c r="J4122">
        <v>20</v>
      </c>
      <c r="K4122">
        <f ca="1">SIMULATION!$D$3*SIMULATION!$D$17/$H4102/(SIMULATION!$D$17-$I4102)*(((EXP(-$I4102*$J4122))/(1-EXP(-SIMULATION!$D$4*$I4102)))-(EXP(-SIMULATION!$D$17*$J4122)/(1-EXP(-SIMULATION!$D$4*SIMULATION!$D$17))))</f>
        <v>1.4721023214832083</v>
      </c>
      <c r="L4122">
        <v>0.75606094121750678</v>
      </c>
      <c r="M4122">
        <f t="shared" ca="1" si="64"/>
        <v>2.5851013882322795</v>
      </c>
    </row>
    <row r="4123" spans="1:13" x14ac:dyDescent="0.25">
      <c r="A4123" s="9"/>
      <c r="H4123" s="9"/>
      <c r="J4123">
        <v>21</v>
      </c>
      <c r="K4123">
        <f ca="1">SIMULATION!$D$3*SIMULATION!$D$17/$H4102/(SIMULATION!$D$17-$I4102)*(((EXP(-$I4102*$J4123))/(1-EXP(-SIMULATION!$D$4*$I4102)))-(EXP(-SIMULATION!$D$17*$J4123)/(1-EXP(-SIMULATION!$D$4*SIMULATION!$D$17))))</f>
        <v>1.3716431065430217</v>
      </c>
      <c r="L4123">
        <v>0.50764644518575219</v>
      </c>
      <c r="M4123">
        <f t="shared" ca="1" si="64"/>
        <v>2.0679528536431286</v>
      </c>
    </row>
    <row r="4124" spans="1:13" x14ac:dyDescent="0.25">
      <c r="A4124" s="9"/>
      <c r="H4124" s="9"/>
      <c r="J4124">
        <v>22</v>
      </c>
      <c r="K4124">
        <f ca="1">SIMULATION!$D$3*SIMULATION!$D$17/$H4102/(SIMULATION!$D$17-$I4102)*(((EXP(-$I4102*$J4124))/(1-EXP(-SIMULATION!$D$4*$I4102)))-(EXP(-SIMULATION!$D$17*$J4124)/(1-EXP(-SIMULATION!$D$4*SIMULATION!$D$17))))</f>
        <v>1.2779821672563036</v>
      </c>
      <c r="L4124">
        <v>0.28991537176017934</v>
      </c>
      <c r="M4124">
        <f t="shared" ca="1" si="64"/>
        <v>1.6484888423792945</v>
      </c>
    </row>
    <row r="4125" spans="1:13" x14ac:dyDescent="0.25">
      <c r="A4125" s="9"/>
      <c r="H4125" s="9"/>
      <c r="J4125">
        <v>23</v>
      </c>
      <c r="K4125">
        <f ca="1">SIMULATION!$D$3*SIMULATION!$D$17/$H4102/(SIMULATION!$D$17-$I4102)*(((EXP(-$I4102*$J4125))/(1-EXP(-SIMULATION!$D$4*$I4102)))-(EXP(-SIMULATION!$D$17*$J4125)/(1-EXP(-SIMULATION!$D$4*SIMULATION!$D$17))))</f>
        <v>1.1906800583898256</v>
      </c>
      <c r="L4125">
        <v>-0.19445950921205474</v>
      </c>
      <c r="M4125">
        <f t="shared" ca="1" si="64"/>
        <v>0.9591409986067595</v>
      </c>
    </row>
    <row r="4126" spans="1:13" x14ac:dyDescent="0.25">
      <c r="A4126" s="9"/>
      <c r="H4126" s="9"/>
      <c r="J4126">
        <v>24</v>
      </c>
      <c r="K4126">
        <f ca="1">SIMULATION!$D$3*SIMULATION!$D$17/$H4102/(SIMULATION!$D$17-$I4102)*(((EXP(-$I4102*$J4126))/(1-EXP(-SIMULATION!$D$4*$I4102)))-(EXP(-SIMULATION!$D$17*$J4126)/(1-EXP(-SIMULATION!$D$4*SIMULATION!$D$17))))</f>
        <v>1.1093182620148037</v>
      </c>
      <c r="L4126">
        <v>9.2340610807359669E-2</v>
      </c>
      <c r="M4126">
        <f t="shared" ca="1" si="64"/>
        <v>1.2117533879090092</v>
      </c>
    </row>
    <row r="4127" spans="1:13" x14ac:dyDescent="0.25">
      <c r="A4127" s="9">
        <v>166</v>
      </c>
      <c r="B4127" s="2">
        <f ca="1">NORMINV(RAND(),SIMULATION!D7,SIMULATION!D8)</f>
        <v>58.171180632407506</v>
      </c>
      <c r="C4127" s="2">
        <v>2</v>
      </c>
      <c r="D4127" s="2">
        <f ca="1">SIMULATION!$D$11*(1+(SIMULATION!$D$12*LN(1+$C4127)))*(1+(SIMULATION!$D$13*(($B4127/63.5)-1)))</f>
        <v>9.8423338986361326</v>
      </c>
      <c r="E4127" s="2">
        <v>0.2007346172294476</v>
      </c>
      <c r="F4127" s="2">
        <f ca="1">D4127*(1+E4127)</f>
        <v>11.818031026423272</v>
      </c>
      <c r="G4127" s="2">
        <v>-1.2881687140697028E-2</v>
      </c>
      <c r="H4127" s="9">
        <f>SIMULATION!$D$15*EXP($G$4127)</f>
        <v>217.93052776918012</v>
      </c>
      <c r="I4127" s="2">
        <f ca="1">$F4127/$H4127</f>
        <v>5.4228433012103165E-2</v>
      </c>
      <c r="J4127">
        <v>0</v>
      </c>
      <c r="K4127">
        <f ca="1">SIMULATION!$D$3*SIMULATION!$D$17/$H4127/(SIMULATION!$D$17-$I4127)*(((EXP(-$I4127*$J4127))/(1-EXP(-SIMULATION!$D$4*$I4127)))-(EXP(-SIMULATION!$D$17*$J4127)/(1-EXP(-SIMULATION!$D$4*SIMULATION!$D$17))))</f>
        <v>1.0744182472229191</v>
      </c>
      <c r="L4127">
        <v>0.18021069929880318</v>
      </c>
      <c r="M4127">
        <f t="shared" ca="1" si="64"/>
        <v>1.2680399108943556</v>
      </c>
    </row>
    <row r="4128" spans="1:13" x14ac:dyDescent="0.25">
      <c r="A4128" s="9"/>
      <c r="H4128" s="9"/>
      <c r="J4128">
        <v>1</v>
      </c>
      <c r="K4128">
        <f ca="1">SIMULATION!$D$3*SIMULATION!$D$17/$H4127/(SIMULATION!$D$17-$I4127)*(((EXP(-$I4127*$J4128))/(1-EXP(-SIMULATION!$D$4*$I4127)))-(EXP(-SIMULATION!$D$17*$J4128)/(1-EXP(-SIMULATION!$D$4*SIMULATION!$D$17))))</f>
        <v>1.8982847427191514</v>
      </c>
      <c r="L4128">
        <v>0.17582065640536301</v>
      </c>
      <c r="M4128">
        <f t="shared" ca="1" si="64"/>
        <v>2.2320424122283185</v>
      </c>
    </row>
    <row r="4129" spans="1:13" x14ac:dyDescent="0.25">
      <c r="A4129" s="9"/>
      <c r="H4129" s="9"/>
      <c r="J4129">
        <v>2</v>
      </c>
      <c r="K4129">
        <f ca="1">SIMULATION!$D$3*SIMULATION!$D$17/$H4127/(SIMULATION!$D$17-$I4127)*(((EXP(-$I4127*$J4129))/(1-EXP(-SIMULATION!$D$4*$I4127)))-(EXP(-SIMULATION!$D$17*$J4129)/(1-EXP(-SIMULATION!$D$4*SIMULATION!$D$17))))</f>
        <v>2.3623814620400312</v>
      </c>
      <c r="L4129">
        <v>-0.23506383022120195</v>
      </c>
      <c r="M4129">
        <f t="shared" ca="1" si="64"/>
        <v>1.8070710271293384</v>
      </c>
    </row>
    <row r="4130" spans="1:13" x14ac:dyDescent="0.25">
      <c r="A4130" s="9"/>
      <c r="H4130" s="9"/>
      <c r="J4130">
        <v>3</v>
      </c>
      <c r="K4130">
        <f ca="1">SIMULATION!$D$3*SIMULATION!$D$17/$H4127/(SIMULATION!$D$17-$I4127)*(((EXP(-$I4127*$J4130))/(1-EXP(-SIMULATION!$D$4*$I4127)))-(EXP(-SIMULATION!$D$17*$J4130)/(1-EXP(-SIMULATION!$D$4*SIMULATION!$D$17))))</f>
        <v>2.5992996180068837</v>
      </c>
      <c r="L4130">
        <v>-0.25269536429678457</v>
      </c>
      <c r="M4130">
        <f t="shared" ca="1" si="64"/>
        <v>1.9424686541181411</v>
      </c>
    </row>
    <row r="4131" spans="1:13" x14ac:dyDescent="0.25">
      <c r="A4131" s="9"/>
      <c r="H4131" s="9"/>
      <c r="J4131">
        <v>4</v>
      </c>
      <c r="K4131">
        <f ca="1">SIMULATION!$D$3*SIMULATION!$D$17/$H4127/(SIMULATION!$D$17-$I4127)*(((EXP(-$I4127*$J4131))/(1-EXP(-SIMULATION!$D$4*$I4127)))-(EXP(-SIMULATION!$D$17*$J4131)/(1-EXP(-SIMULATION!$D$4*SIMULATION!$D$17))))</f>
        <v>2.6938289615745159</v>
      </c>
      <c r="L4131">
        <v>-0.36308690423109069</v>
      </c>
      <c r="M4131">
        <f t="shared" ca="1" si="64"/>
        <v>1.7157349433883711</v>
      </c>
    </row>
    <row r="4132" spans="1:13" x14ac:dyDescent="0.25">
      <c r="A4132" s="9"/>
      <c r="H4132" s="9"/>
      <c r="J4132">
        <v>5</v>
      </c>
      <c r="K4132">
        <f ca="1">SIMULATION!$D$3*SIMULATION!$D$17/$H4127/(SIMULATION!$D$17-$I4127)*(((EXP(-$I4127*$J4132))/(1-EXP(-SIMULATION!$D$4*$I4127)))-(EXP(-SIMULATION!$D$17*$J4132)/(1-EXP(-SIMULATION!$D$4*SIMULATION!$D$17))))</f>
        <v>2.7001362977275045</v>
      </c>
      <c r="L4132">
        <v>0.45620823171543956</v>
      </c>
      <c r="M4132">
        <f t="shared" ca="1" si="64"/>
        <v>3.9319607035044428</v>
      </c>
    </row>
    <row r="4133" spans="1:13" x14ac:dyDescent="0.25">
      <c r="A4133" s="9"/>
      <c r="H4133" s="9"/>
      <c r="J4133">
        <v>6</v>
      </c>
      <c r="K4133">
        <f ca="1">SIMULATION!$D$3*SIMULATION!$D$17/$H4127/(SIMULATION!$D$17-$I4127)*(((EXP(-$I4127*$J4133))/(1-EXP(-SIMULATION!$D$4*$I4127)))-(EXP(-SIMULATION!$D$17*$J4133)/(1-EXP(-SIMULATION!$D$4*SIMULATION!$D$17))))</f>
        <v>2.6527733997836362</v>
      </c>
      <c r="L4133">
        <v>-0.58670959907484199</v>
      </c>
      <c r="M4133">
        <f t="shared" ca="1" si="64"/>
        <v>1.0963657819601735</v>
      </c>
    </row>
    <row r="4134" spans="1:13" x14ac:dyDescent="0.25">
      <c r="A4134" s="9"/>
      <c r="H4134" s="9"/>
      <c r="J4134">
        <v>7</v>
      </c>
      <c r="K4134">
        <f ca="1">SIMULATION!$D$3*SIMULATION!$D$17/$H4127/(SIMULATION!$D$17-$I4127)*(((EXP(-$I4127*$J4134))/(1-EXP(-SIMULATION!$D$4*$I4127)))-(EXP(-SIMULATION!$D$17*$J4134)/(1-EXP(-SIMULATION!$D$4*SIMULATION!$D$17))))</f>
        <v>2.5737306785645817</v>
      </c>
      <c r="L4134">
        <v>6.65262390373762E-2</v>
      </c>
      <c r="M4134">
        <f t="shared" ca="1" si="64"/>
        <v>2.7449513009045976</v>
      </c>
    </row>
    <row r="4135" spans="1:13" x14ac:dyDescent="0.25">
      <c r="A4135" s="9"/>
      <c r="H4135" s="9"/>
      <c r="J4135">
        <v>8</v>
      </c>
      <c r="K4135">
        <f ca="1">SIMULATION!$D$3*SIMULATION!$D$17/$H4127/(SIMULATION!$D$17-$I4127)*(((EXP(-$I4127*$J4135))/(1-EXP(-SIMULATION!$D$4*$I4127)))-(EXP(-SIMULATION!$D$17*$J4135)/(1-EXP(-SIMULATION!$D$4*SIMULATION!$D$17))))</f>
        <v>2.4769569000766332</v>
      </c>
      <c r="L4135">
        <v>-2.0330636210829922E-2</v>
      </c>
      <c r="M4135">
        <f t="shared" ca="1" si="64"/>
        <v>2.42659879043127</v>
      </c>
    </row>
    <row r="4136" spans="1:13" x14ac:dyDescent="0.25">
      <c r="A4136" s="9"/>
      <c r="H4136" s="9"/>
      <c r="J4136">
        <v>9</v>
      </c>
      <c r="K4136">
        <f ca="1">SIMULATION!$D$3*SIMULATION!$D$17/$H4127/(SIMULATION!$D$17-$I4127)*(((EXP(-$I4127*$J4136))/(1-EXP(-SIMULATION!$D$4*$I4127)))-(EXP(-SIMULATION!$D$17*$J4136)/(1-EXP(-SIMULATION!$D$4*SIMULATION!$D$17))))</f>
        <v>2.3712551090386893</v>
      </c>
      <c r="L4136">
        <v>-0.23394115550171213</v>
      </c>
      <c r="M4136">
        <f t="shared" ca="1" si="64"/>
        <v>1.81652094884084</v>
      </c>
    </row>
    <row r="4137" spans="1:13" x14ac:dyDescent="0.25">
      <c r="A4137" s="9"/>
      <c r="H4137" s="9"/>
      <c r="J4137">
        <v>10</v>
      </c>
      <c r="K4137">
        <f ca="1">SIMULATION!$D$3*SIMULATION!$D$17/$H4127/(SIMULATION!$D$17-$I4127)*(((EXP(-$I4127*$J4137))/(1-EXP(-SIMULATION!$D$4*$I4127)))-(EXP(-SIMULATION!$D$17*$J4137)/(1-EXP(-SIMULATION!$D$4*SIMULATION!$D$17))))</f>
        <v>2.2621380079349791</v>
      </c>
      <c r="L4137">
        <v>-7.374962498976477E-2</v>
      </c>
      <c r="M4137">
        <f t="shared" ca="1" si="64"/>
        <v>2.0953061781746807</v>
      </c>
    </row>
    <row r="4138" spans="1:13" x14ac:dyDescent="0.25">
      <c r="A4138" s="9"/>
      <c r="H4138" s="9"/>
      <c r="J4138">
        <v>11</v>
      </c>
      <c r="K4138">
        <f ca="1">SIMULATION!$D$3*SIMULATION!$D$17/$H4127/(SIMULATION!$D$17-$I4127)*(((EXP(-$I4127*$J4138))/(1-EXP(-SIMULATION!$D$4*$I4127)))-(EXP(-SIMULATION!$D$17*$J4138)/(1-EXP(-SIMULATION!$D$4*SIMULATION!$D$17))))</f>
        <v>2.1530165509710852</v>
      </c>
      <c r="L4138">
        <v>-0.10131533078000403</v>
      </c>
      <c r="M4138">
        <f t="shared" ca="1" si="64"/>
        <v>1.9348829669346264</v>
      </c>
    </row>
    <row r="4139" spans="1:13" x14ac:dyDescent="0.25">
      <c r="A4139" s="9"/>
      <c r="H4139" s="9"/>
      <c r="J4139">
        <v>12</v>
      </c>
      <c r="K4139">
        <f ca="1">SIMULATION!$D$3*SIMULATION!$D$17/$H4127/(SIMULATION!$D$17-$I4127)*(((EXP(-$I4127*$J4139))/(1-EXP(-SIMULATION!$D$4*$I4127)))-(EXP(-SIMULATION!$D$17*$J4139)/(1-EXP(-SIMULATION!$D$4*SIMULATION!$D$17))))</f>
        <v>2.0459612659046358</v>
      </c>
      <c r="L4139">
        <v>0.18825898425656643</v>
      </c>
      <c r="M4139">
        <f t="shared" ca="1" si="64"/>
        <v>2.4311318556521213</v>
      </c>
    </row>
    <row r="4140" spans="1:13" x14ac:dyDescent="0.25">
      <c r="A4140" s="9"/>
      <c r="H4140" s="9"/>
      <c r="J4140">
        <v>13</v>
      </c>
      <c r="K4140">
        <f ca="1">SIMULATION!$D$3*SIMULATION!$D$17/$H4127/(SIMULATION!$D$17-$I4127)*(((EXP(-$I4127*$J4140))/(1-EXP(-SIMULATION!$D$4*$I4127)))-(EXP(-SIMULATION!$D$17*$J4140)/(1-EXP(-SIMULATION!$D$4*SIMULATION!$D$17))))</f>
        <v>1.9421897884239958</v>
      </c>
      <c r="L4140">
        <v>0.36019340144620865</v>
      </c>
      <c r="M4140">
        <f t="shared" ca="1" si="64"/>
        <v>2.6417537345705271</v>
      </c>
    </row>
    <row r="4141" spans="1:13" x14ac:dyDescent="0.25">
      <c r="A4141" s="9"/>
      <c r="H4141" s="9"/>
      <c r="J4141">
        <v>14</v>
      </c>
      <c r="K4141">
        <f ca="1">SIMULATION!$D$3*SIMULATION!$D$17/$H4127/(SIMULATION!$D$17-$I4127)*(((EXP(-$I4127*$J4141))/(1-EXP(-SIMULATION!$D$4*$I4127)))-(EXP(-SIMULATION!$D$17*$J4141)/(1-EXP(-SIMULATION!$D$4*SIMULATION!$D$17))))</f>
        <v>1.8423789647821123</v>
      </c>
      <c r="L4141">
        <v>0.30538662329943744</v>
      </c>
      <c r="M4141">
        <f t="shared" ca="1" si="64"/>
        <v>2.4050168556748344</v>
      </c>
    </row>
    <row r="4142" spans="1:13" x14ac:dyDescent="0.25">
      <c r="A4142" s="9"/>
      <c r="H4142" s="9"/>
      <c r="J4142">
        <v>15</v>
      </c>
      <c r="K4142">
        <f ca="1">SIMULATION!$D$3*SIMULATION!$D$17/$H4127/(SIMULATION!$D$17-$I4127)*(((EXP(-$I4127*$J4142))/(1-EXP(-SIMULATION!$D$4*$I4127)))-(EXP(-SIMULATION!$D$17*$J4142)/(1-EXP(-SIMULATION!$D$4*SIMULATION!$D$17))))</f>
        <v>1.7468645504654448</v>
      </c>
      <c r="L4142">
        <v>-5.6726178401083099E-2</v>
      </c>
      <c r="M4142">
        <f t="shared" ca="1" si="64"/>
        <v>1.6477716003332141</v>
      </c>
    </row>
    <row r="4143" spans="1:13" x14ac:dyDescent="0.25">
      <c r="A4143" s="9"/>
      <c r="H4143" s="9"/>
      <c r="J4143">
        <v>16</v>
      </c>
      <c r="K4143">
        <f ca="1">SIMULATION!$D$3*SIMULATION!$D$17/$H4127/(SIMULATION!$D$17-$I4127)*(((EXP(-$I4127*$J4143))/(1-EXP(-SIMULATION!$D$4*$I4127)))-(EXP(-SIMULATION!$D$17*$J4143)/(1-EXP(-SIMULATION!$D$4*SIMULATION!$D$17))))</f>
        <v>1.6557688937344197</v>
      </c>
      <c r="L4143">
        <v>-7.9367919635527515E-2</v>
      </c>
      <c r="M4143">
        <f t="shared" ca="1" si="64"/>
        <v>1.5243539612415</v>
      </c>
    </row>
    <row r="4144" spans="1:13" x14ac:dyDescent="0.25">
      <c r="A4144" s="9"/>
      <c r="H4144" s="9"/>
      <c r="J4144">
        <v>17</v>
      </c>
      <c r="K4144">
        <f ca="1">SIMULATION!$D$3*SIMULATION!$D$17/$H4127/(SIMULATION!$D$17-$I4127)*(((EXP(-$I4127*$J4144))/(1-EXP(-SIMULATION!$D$4*$I4127)))-(EXP(-SIMULATION!$D$17*$J4144)/(1-EXP(-SIMULATION!$D$4*SIMULATION!$D$17))))</f>
        <v>1.5690824853345169</v>
      </c>
      <c r="L4144">
        <v>0.22603480573732285</v>
      </c>
      <c r="M4144">
        <f t="shared" ca="1" si="64"/>
        <v>1.9237497400929402</v>
      </c>
    </row>
    <row r="4145" spans="1:13" x14ac:dyDescent="0.25">
      <c r="A4145" s="9"/>
      <c r="H4145" s="9"/>
      <c r="J4145">
        <v>18</v>
      </c>
      <c r="K4145">
        <f ca="1">SIMULATION!$D$3*SIMULATION!$D$17/$H4127/(SIMULATION!$D$17-$I4127)*(((EXP(-$I4127*$J4145))/(1-EXP(-SIMULATION!$D$4*$I4127)))-(EXP(-SIMULATION!$D$17*$J4145)/(1-EXP(-SIMULATION!$D$4*SIMULATION!$D$17))))</f>
        <v>1.4867159589397272</v>
      </c>
      <c r="L4145">
        <v>-0.39924875839947926</v>
      </c>
      <c r="M4145">
        <f t="shared" ca="1" si="64"/>
        <v>0.89314645824034988</v>
      </c>
    </row>
    <row r="4146" spans="1:13" x14ac:dyDescent="0.25">
      <c r="A4146" s="9"/>
      <c r="H4146" s="9"/>
      <c r="J4146">
        <v>19</v>
      </c>
      <c r="K4146">
        <f ca="1">SIMULATION!$D$3*SIMULATION!$D$17/$H4127/(SIMULATION!$D$17-$I4127)*(((EXP(-$I4127*$J4146))/(1-EXP(-SIMULATION!$D$4*$I4127)))-(EXP(-SIMULATION!$D$17*$J4146)/(1-EXP(-SIMULATION!$D$4*SIMULATION!$D$17))))</f>
        <v>1.4085331693575294</v>
      </c>
      <c r="L4146">
        <v>-5.7668966798325332E-2</v>
      </c>
      <c r="M4146">
        <f t="shared" ca="1" si="64"/>
        <v>1.3273045167795101</v>
      </c>
    </row>
    <row r="4147" spans="1:13" x14ac:dyDescent="0.25">
      <c r="A4147" s="9"/>
      <c r="H4147" s="9"/>
      <c r="J4147">
        <v>20</v>
      </c>
      <c r="K4147">
        <f ca="1">SIMULATION!$D$3*SIMULATION!$D$17/$H4127/(SIMULATION!$D$17-$I4127)*(((EXP(-$I4127*$J4147))/(1-EXP(-SIMULATION!$D$4*$I4127)))-(EXP(-SIMULATION!$D$17*$J4147)/(1-EXP(-SIMULATION!$D$4*SIMULATION!$D$17))))</f>
        <v>1.3343721578331507</v>
      </c>
      <c r="L4147">
        <v>0.2096823995537303</v>
      </c>
      <c r="M4147">
        <f t="shared" ca="1" si="64"/>
        <v>1.6141665137852945</v>
      </c>
    </row>
    <row r="4148" spans="1:13" x14ac:dyDescent="0.25">
      <c r="A4148" s="9"/>
      <c r="H4148" s="9"/>
      <c r="J4148">
        <v>21</v>
      </c>
      <c r="K4148">
        <f ca="1">SIMULATION!$D$3*SIMULATION!$D$17/$H4127/(SIMULATION!$D$17-$I4127)*(((EXP(-$I4127*$J4148))/(1-EXP(-SIMULATION!$D$4*$I4127)))-(EXP(-SIMULATION!$D$17*$J4148)/(1-EXP(-SIMULATION!$D$4*SIMULATION!$D$17))))</f>
        <v>1.2640583673596177</v>
      </c>
      <c r="L4148">
        <v>0.15736922191051106</v>
      </c>
      <c r="M4148">
        <f t="shared" ca="1" si="64"/>
        <v>1.4629822490804716</v>
      </c>
    </row>
    <row r="4149" spans="1:13" x14ac:dyDescent="0.25">
      <c r="A4149" s="9"/>
      <c r="H4149" s="9"/>
      <c r="J4149">
        <v>22</v>
      </c>
      <c r="K4149">
        <f ca="1">SIMULATION!$D$3*SIMULATION!$D$17/$H4127/(SIMULATION!$D$17-$I4127)*(((EXP(-$I4127*$J4149))/(1-EXP(-SIMULATION!$D$4*$I4127)))-(EXP(-SIMULATION!$D$17*$J4149)/(1-EXP(-SIMULATION!$D$4*SIMULATION!$D$17))))</f>
        <v>1.1974129032035623</v>
      </c>
      <c r="L4149">
        <v>-0.15947392591564721</v>
      </c>
      <c r="M4149">
        <f t="shared" ca="1" si="64"/>
        <v>1.0064567665876374</v>
      </c>
    </row>
    <row r="4150" spans="1:13" x14ac:dyDescent="0.25">
      <c r="A4150" s="9"/>
      <c r="H4150" s="9"/>
      <c r="J4150">
        <v>23</v>
      </c>
      <c r="K4150">
        <f ca="1">SIMULATION!$D$3*SIMULATION!$D$17/$H4127/(SIMULATION!$D$17-$I4127)*(((EXP(-$I4127*$J4150))/(1-EXP(-SIMULATION!$D$4*$I4127)))-(EXP(-SIMULATION!$D$17*$J4150)/(1-EXP(-SIMULATION!$D$4*SIMULATION!$D$17))))</f>
        <v>1.1342576292728783</v>
      </c>
      <c r="L4150">
        <v>-0.32050952390697707</v>
      </c>
      <c r="M4150">
        <f t="shared" ca="1" si="64"/>
        <v>0.77071725652677159</v>
      </c>
    </row>
    <row r="4151" spans="1:13" x14ac:dyDescent="0.25">
      <c r="A4151" s="9"/>
      <c r="H4151" s="9"/>
      <c r="J4151">
        <v>24</v>
      </c>
      <c r="K4151">
        <f ca="1">SIMULATION!$D$3*SIMULATION!$D$17/$H4127/(SIMULATION!$D$17-$I4127)*(((EXP(-$I4127*$J4151))/(1-EXP(-SIMULATION!$D$4*$I4127)))-(EXP(-SIMULATION!$D$17*$J4151)/(1-EXP(-SIMULATION!$D$4*SIMULATION!$D$17))))</f>
        <v>1.0744182472229193</v>
      </c>
      <c r="L4151">
        <v>0.39810038790025082</v>
      </c>
      <c r="M4151">
        <f t="shared" ca="1" si="64"/>
        <v>1.5021445682094712</v>
      </c>
    </row>
    <row r="4152" spans="1:13" x14ac:dyDescent="0.25">
      <c r="A4152" s="9">
        <v>167</v>
      </c>
      <c r="B4152" s="2">
        <f ca="1">NORMINV(RAND(),SIMULATION!D7,SIMULATION!D8)</f>
        <v>61.534629805951127</v>
      </c>
      <c r="C4152" s="2">
        <v>2</v>
      </c>
      <c r="D4152" s="2">
        <f ca="1">SIMULATION!$D$11*(1+(SIMULATION!$D$12*LN(1+$C4152)))*(1+(SIMULATION!$D$13*(($B4152/63.5)-1)))</f>
        <v>10.092109477255692</v>
      </c>
      <c r="E4152" s="2">
        <v>4.3243763533194314E-3</v>
      </c>
      <c r="F4152" s="2">
        <f ca="1">D4152*(1+E4152)</f>
        <v>10.135751556834247</v>
      </c>
      <c r="G4152" s="2">
        <v>-0.42955732156061183</v>
      </c>
      <c r="H4152" s="9">
        <f>SIMULATION!$D$15*EXP($G$4152)</f>
        <v>143.66737008716791</v>
      </c>
      <c r="I4152" s="2">
        <f ca="1">$F4152/$H4152</f>
        <v>7.0550129446126417E-2</v>
      </c>
      <c r="J4152">
        <v>0</v>
      </c>
      <c r="K4152">
        <f ca="1">SIMULATION!$D$3*SIMULATION!$D$17/$H4152/(SIMULATION!$D$17-$I4152)*(((EXP(-$I4152*$J4152))/(1-EXP(-SIMULATION!$D$4*$I4152)))-(EXP(-SIMULATION!$D$17*$J4152)/(1-EXP(-SIMULATION!$D$4*SIMULATION!$D$17))))</f>
        <v>1.0252979071629009</v>
      </c>
      <c r="L4152">
        <v>0.16399452505530418</v>
      </c>
      <c r="M4152">
        <f t="shared" ca="1" si="64"/>
        <v>1.193441150488278</v>
      </c>
    </row>
    <row r="4153" spans="1:13" x14ac:dyDescent="0.25">
      <c r="A4153" s="9"/>
      <c r="H4153" s="9"/>
      <c r="J4153">
        <v>1</v>
      </c>
      <c r="K4153">
        <f ca="1">SIMULATION!$D$3*SIMULATION!$D$17/$H4152/(SIMULATION!$D$17-$I4152)*(((EXP(-$I4152*$J4153))/(1-EXP(-SIMULATION!$D$4*$I4152)))-(EXP(-SIMULATION!$D$17*$J4153)/(1-EXP(-SIMULATION!$D$4*SIMULATION!$D$17))))</f>
        <v>2.2796707608064226</v>
      </c>
      <c r="L4153">
        <v>-0.29627984248991085</v>
      </c>
      <c r="M4153">
        <f t="shared" ca="1" si="64"/>
        <v>1.6042502668658403</v>
      </c>
    </row>
    <row r="4154" spans="1:13" x14ac:dyDescent="0.25">
      <c r="A4154" s="9"/>
      <c r="H4154" s="9"/>
      <c r="J4154">
        <v>2</v>
      </c>
      <c r="K4154">
        <f ca="1">SIMULATION!$D$3*SIMULATION!$D$17/$H4152/(SIMULATION!$D$17-$I4152)*(((EXP(-$I4152*$J4154))/(1-EXP(-SIMULATION!$D$4*$I4152)))-(EXP(-SIMULATION!$D$17*$J4154)/(1-EXP(-SIMULATION!$D$4*SIMULATION!$D$17))))</f>
        <v>2.9729711033941588</v>
      </c>
      <c r="L4154">
        <v>-0.29643231221656779</v>
      </c>
      <c r="M4154">
        <f t="shared" ca="1" si="64"/>
        <v>2.0916864050619877</v>
      </c>
    </row>
    <row r="4155" spans="1:13" x14ac:dyDescent="0.25">
      <c r="A4155" s="9"/>
      <c r="H4155" s="9"/>
      <c r="J4155">
        <v>3</v>
      </c>
      <c r="K4155">
        <f ca="1">SIMULATION!$D$3*SIMULATION!$D$17/$H4152/(SIMULATION!$D$17-$I4152)*(((EXP(-$I4152*$J4155))/(1-EXP(-SIMULATION!$D$4*$I4152)))-(EXP(-SIMULATION!$D$17*$J4155)/(1-EXP(-SIMULATION!$D$4*SIMULATION!$D$17))))</f>
        <v>3.3142519028609665</v>
      </c>
      <c r="L4155">
        <v>-0.12416357497059087</v>
      </c>
      <c r="M4155">
        <f t="shared" ca="1" si="64"/>
        <v>2.9027425382486656</v>
      </c>
    </row>
    <row r="4156" spans="1:13" x14ac:dyDescent="0.25">
      <c r="A4156" s="9"/>
      <c r="H4156" s="9"/>
      <c r="J4156">
        <v>4</v>
      </c>
      <c r="K4156">
        <f ca="1">SIMULATION!$D$3*SIMULATION!$D$17/$H4152/(SIMULATION!$D$17-$I4152)*(((EXP(-$I4152*$J4156))/(1-EXP(-SIMULATION!$D$4*$I4152)))-(EXP(-SIMULATION!$D$17*$J4156)/(1-EXP(-SIMULATION!$D$4*SIMULATION!$D$17))))</f>
        <v>3.4369664849272947</v>
      </c>
      <c r="L4156">
        <v>-6.6957482708395855E-2</v>
      </c>
      <c r="M4156">
        <f t="shared" ca="1" si="64"/>
        <v>3.2068358609434395</v>
      </c>
    </row>
    <row r="4157" spans="1:13" x14ac:dyDescent="0.25">
      <c r="A4157" s="9"/>
      <c r="H4157" s="9"/>
      <c r="J4157">
        <v>5</v>
      </c>
      <c r="K4157">
        <f ca="1">SIMULATION!$D$3*SIMULATION!$D$17/$H4152/(SIMULATION!$D$17-$I4152)*(((EXP(-$I4152*$J4157))/(1-EXP(-SIMULATION!$D$4*$I4152)))-(EXP(-SIMULATION!$D$17*$J4157)/(1-EXP(-SIMULATION!$D$4*SIMULATION!$D$17))))</f>
        <v>3.4261570269405381</v>
      </c>
      <c r="L4157">
        <v>0.1510331854266416</v>
      </c>
      <c r="M4157">
        <f t="shared" ca="1" si="64"/>
        <v>3.9436204364912393</v>
      </c>
    </row>
    <row r="4158" spans="1:13" x14ac:dyDescent="0.25">
      <c r="A4158" s="9"/>
      <c r="H4158" s="9"/>
      <c r="J4158">
        <v>6</v>
      </c>
      <c r="K4158">
        <f ca="1">SIMULATION!$D$3*SIMULATION!$D$17/$H4152/(SIMULATION!$D$17-$I4152)*(((EXP(-$I4152*$J4158))/(1-EXP(-SIMULATION!$D$4*$I4152)))-(EXP(-SIMULATION!$D$17*$J4158)/(1-EXP(-SIMULATION!$D$4*SIMULATION!$D$17))))</f>
        <v>3.335875224842614</v>
      </c>
      <c r="L4158">
        <v>0.31011357321610306</v>
      </c>
      <c r="M4158">
        <f t="shared" ca="1" si="64"/>
        <v>4.3703754106216284</v>
      </c>
    </row>
    <row r="4159" spans="1:13" x14ac:dyDescent="0.25">
      <c r="A4159" s="9"/>
      <c r="H4159" s="9"/>
      <c r="J4159">
        <v>7</v>
      </c>
      <c r="K4159">
        <f ca="1">SIMULATION!$D$3*SIMULATION!$D$17/$H4152/(SIMULATION!$D$17-$I4152)*(((EXP(-$I4152*$J4159))/(1-EXP(-SIMULATION!$D$4*$I4152)))-(EXP(-SIMULATION!$D$17*$J4159)/(1-EXP(-SIMULATION!$D$4*SIMULATION!$D$17))))</f>
        <v>3.2003436616700789</v>
      </c>
      <c r="L4159">
        <v>-0.35311947806955035</v>
      </c>
      <c r="M4159">
        <f t="shared" ca="1" si="64"/>
        <v>2.070239978217947</v>
      </c>
    </row>
    <row r="4160" spans="1:13" x14ac:dyDescent="0.25">
      <c r="A4160" s="9"/>
      <c r="H4160" s="9"/>
      <c r="J4160">
        <v>8</v>
      </c>
      <c r="K4160">
        <f ca="1">SIMULATION!$D$3*SIMULATION!$D$17/$H4152/(SIMULATION!$D$17-$I4152)*(((EXP(-$I4152*$J4160))/(1-EXP(-SIMULATION!$D$4*$I4152)))-(EXP(-SIMULATION!$D$17*$J4160)/(1-EXP(-SIMULATION!$D$4*SIMULATION!$D$17))))</f>
        <v>3.0411062167194673</v>
      </c>
      <c r="L4160">
        <v>-3.3388726711043572E-2</v>
      </c>
      <c r="M4160">
        <f t="shared" ca="1" si="64"/>
        <v>2.9395675523501654</v>
      </c>
    </row>
    <row r="4161" spans="1:13" x14ac:dyDescent="0.25">
      <c r="A4161" s="9"/>
      <c r="H4161" s="9"/>
      <c r="J4161">
        <v>9</v>
      </c>
      <c r="K4161">
        <f ca="1">SIMULATION!$D$3*SIMULATION!$D$17/$H4152/(SIMULATION!$D$17-$I4152)*(((EXP(-$I4152*$J4161))/(1-EXP(-SIMULATION!$D$4*$I4152)))-(EXP(-SIMULATION!$D$17*$J4161)/(1-EXP(-SIMULATION!$D$4*SIMULATION!$D$17))))</f>
        <v>2.8716082953837962</v>
      </c>
      <c r="L4161">
        <v>0.14985286137256743</v>
      </c>
      <c r="M4161">
        <f t="shared" ca="1" si="64"/>
        <v>3.3019270151882587</v>
      </c>
    </row>
    <row r="4162" spans="1:13" x14ac:dyDescent="0.25">
      <c r="A4162" s="9"/>
      <c r="H4162" s="9"/>
      <c r="J4162">
        <v>10</v>
      </c>
      <c r="K4162">
        <f ca="1">SIMULATION!$D$3*SIMULATION!$D$17/$H4152/(SIMULATION!$D$17-$I4152)*(((EXP(-$I4152*$J4162))/(1-EXP(-SIMULATION!$D$4*$I4152)))-(EXP(-SIMULATION!$D$17*$J4162)/(1-EXP(-SIMULATION!$D$4*SIMULATION!$D$17))))</f>
        <v>2.7001301568744669</v>
      </c>
      <c r="L4162">
        <v>0.14345055104570648</v>
      </c>
      <c r="M4162">
        <f t="shared" ca="1" si="64"/>
        <v>3.087465315773239</v>
      </c>
    </row>
    <row r="4163" spans="1:13" x14ac:dyDescent="0.25">
      <c r="A4163" s="9"/>
      <c r="H4163" s="9"/>
      <c r="J4163">
        <v>11</v>
      </c>
      <c r="K4163">
        <f ca="1">SIMULATION!$D$3*SIMULATION!$D$17/$H4152/(SIMULATION!$D$17-$I4152)*(((EXP(-$I4152*$J4163))/(1-EXP(-SIMULATION!$D$4*$I4152)))-(EXP(-SIMULATION!$D$17*$J4163)/(1-EXP(-SIMULATION!$D$4*SIMULATION!$D$17))))</f>
        <v>2.5316649893442218</v>
      </c>
      <c r="L4163">
        <v>-7.6979229037181338E-2</v>
      </c>
      <c r="M4163">
        <f t="shared" ref="M4163:M4226" ca="1" si="65">$K4163*(1+$L4163)</f>
        <v>2.3367793702840798</v>
      </c>
    </row>
    <row r="4164" spans="1:13" x14ac:dyDescent="0.25">
      <c r="A4164" s="9"/>
      <c r="H4164" s="9"/>
      <c r="J4164">
        <v>12</v>
      </c>
      <c r="K4164">
        <f ca="1">SIMULATION!$D$3*SIMULATION!$D$17/$H4152/(SIMULATION!$D$17-$I4152)*(((EXP(-$I4152*$J4164))/(1-EXP(-SIMULATION!$D$4*$I4152)))-(EXP(-SIMULATION!$D$17*$J4164)/(1-EXP(-SIMULATION!$D$4*SIMULATION!$D$17))))</f>
        <v>2.3691208674557167</v>
      </c>
      <c r="L4164">
        <v>1.3999804070362197E-3</v>
      </c>
      <c r="M4164">
        <f t="shared" ca="1" si="65"/>
        <v>2.3724375902520554</v>
      </c>
    </row>
    <row r="4165" spans="1:13" x14ac:dyDescent="0.25">
      <c r="A4165" s="9"/>
      <c r="H4165" s="9"/>
      <c r="J4165">
        <v>13</v>
      </c>
      <c r="K4165">
        <f ca="1">SIMULATION!$D$3*SIMULATION!$D$17/$H4152/(SIMULATION!$D$17-$I4152)*(((EXP(-$I4152*$J4165))/(1-EXP(-SIMULATION!$D$4*$I4152)))-(EXP(-SIMULATION!$D$17*$J4165)/(1-EXP(-SIMULATION!$D$4*SIMULATION!$D$17))))</f>
        <v>2.2140895435754566</v>
      </c>
      <c r="L4165">
        <v>-0.46579846617962539</v>
      </c>
      <c r="M4165">
        <f t="shared" ca="1" si="65"/>
        <v>1.1827700301936621</v>
      </c>
    </row>
    <row r="4166" spans="1:13" x14ac:dyDescent="0.25">
      <c r="A4166" s="9"/>
      <c r="H4166" s="9"/>
      <c r="J4166">
        <v>14</v>
      </c>
      <c r="K4166">
        <f ca="1">SIMULATION!$D$3*SIMULATION!$D$17/$H4152/(SIMULATION!$D$17-$I4152)*(((EXP(-$I4152*$J4166))/(1-EXP(-SIMULATION!$D$4*$I4152)))-(EXP(-SIMULATION!$D$17*$J4166)/(1-EXP(-SIMULATION!$D$4*SIMULATION!$D$17))))</f>
        <v>2.0673377543749671</v>
      </c>
      <c r="L4166">
        <v>-2.4970805397226729E-2</v>
      </c>
      <c r="M4166">
        <f t="shared" ca="1" si="65"/>
        <v>2.0157146656201301</v>
      </c>
    </row>
    <row r="4167" spans="1:13" x14ac:dyDescent="0.25">
      <c r="A4167" s="9"/>
      <c r="H4167" s="9"/>
      <c r="J4167">
        <v>15</v>
      </c>
      <c r="K4167">
        <f ca="1">SIMULATION!$D$3*SIMULATION!$D$17/$H4152/(SIMULATION!$D$17-$I4152)*(((EXP(-$I4152*$J4167))/(1-EXP(-SIMULATION!$D$4*$I4152)))-(EXP(-SIMULATION!$D$17*$J4167)/(1-EXP(-SIMULATION!$D$4*SIMULATION!$D$17))))</f>
        <v>1.9291208007649214</v>
      </c>
      <c r="L4167">
        <v>0.98729516830379305</v>
      </c>
      <c r="M4167">
        <f t="shared" ca="1" si="65"/>
        <v>3.8337324464344729</v>
      </c>
    </row>
    <row r="4168" spans="1:13" x14ac:dyDescent="0.25">
      <c r="A4168" s="9"/>
      <c r="H4168" s="9"/>
      <c r="J4168">
        <v>16</v>
      </c>
      <c r="K4168">
        <f ca="1">SIMULATION!$D$3*SIMULATION!$D$17/$H4152/(SIMULATION!$D$17-$I4152)*(((EXP(-$I4152*$J4168))/(1-EXP(-SIMULATION!$D$4*$I4152)))-(EXP(-SIMULATION!$D$17*$J4168)/(1-EXP(-SIMULATION!$D$4*SIMULATION!$D$17))))</f>
        <v>1.7993823221824892</v>
      </c>
      <c r="L4168">
        <v>-0.2261218467731142</v>
      </c>
      <c r="M4168">
        <f t="shared" ca="1" si="65"/>
        <v>1.39250266843969</v>
      </c>
    </row>
    <row r="4169" spans="1:13" x14ac:dyDescent="0.25">
      <c r="A4169" s="9"/>
      <c r="H4169" s="9"/>
      <c r="J4169">
        <v>17</v>
      </c>
      <c r="K4169">
        <f ca="1">SIMULATION!$D$3*SIMULATION!$D$17/$H4152/(SIMULATION!$D$17-$I4152)*(((EXP(-$I4152*$J4169))/(1-EXP(-SIMULATION!$D$4*$I4152)))-(EXP(-SIMULATION!$D$17*$J4169)/(1-EXP(-SIMULATION!$D$4*SIMULATION!$D$17))))</f>
        <v>1.6778812215208885</v>
      </c>
      <c r="L4169">
        <v>5.8037776239484556E-2</v>
      </c>
      <c r="M4169">
        <f t="shared" ca="1" si="65"/>
        <v>1.7752617164119509</v>
      </c>
    </row>
    <row r="4170" spans="1:13" x14ac:dyDescent="0.25">
      <c r="A4170" s="9"/>
      <c r="H4170" s="9"/>
      <c r="J4170">
        <v>18</v>
      </c>
      <c r="K4170">
        <f ca="1">SIMULATION!$D$3*SIMULATION!$D$17/$H4152/(SIMULATION!$D$17-$I4152)*(((EXP(-$I4152*$J4170))/(1-EXP(-SIMULATION!$D$4*$I4152)))-(EXP(-SIMULATION!$D$17*$J4170)/(1-EXP(-SIMULATION!$D$4*SIMULATION!$D$17))))</f>
        <v>1.5642719810315731</v>
      </c>
      <c r="L4170">
        <v>-0.284271246139219</v>
      </c>
      <c r="M4170">
        <f t="shared" ca="1" si="65"/>
        <v>1.1195944356830632</v>
      </c>
    </row>
    <row r="4171" spans="1:13" x14ac:dyDescent="0.25">
      <c r="A4171" s="9"/>
      <c r="H4171" s="9"/>
      <c r="J4171">
        <v>19</v>
      </c>
      <c r="K4171">
        <f ca="1">SIMULATION!$D$3*SIMULATION!$D$17/$H4152/(SIMULATION!$D$17-$I4152)*(((EXP(-$I4152*$J4171))/(1-EXP(-SIMULATION!$D$4*$I4152)))-(EXP(-SIMULATION!$D$17*$J4171)/(1-EXP(-SIMULATION!$D$4*SIMULATION!$D$17))))</f>
        <v>1.4581551795574532</v>
      </c>
      <c r="L4171">
        <v>-0.15646407315336291</v>
      </c>
      <c r="M4171">
        <f t="shared" ca="1" si="65"/>
        <v>1.2300062808742209</v>
      </c>
    </row>
    <row r="4172" spans="1:13" x14ac:dyDescent="0.25">
      <c r="A4172" s="9"/>
      <c r="H4172" s="9"/>
      <c r="J4172">
        <v>20</v>
      </c>
      <c r="K4172">
        <f ca="1">SIMULATION!$D$3*SIMULATION!$D$17/$H4152/(SIMULATION!$D$17-$I4152)*(((EXP(-$I4152*$J4172))/(1-EXP(-SIMULATION!$D$4*$I4152)))-(EXP(-SIMULATION!$D$17*$J4172)/(1-EXP(-SIMULATION!$D$4*SIMULATION!$D$17))))</f>
        <v>1.3591089788467954</v>
      </c>
      <c r="L4172">
        <v>4.1190685674569842E-2</v>
      </c>
      <c r="M4172">
        <f t="shared" ca="1" si="65"/>
        <v>1.4150916095919592</v>
      </c>
    </row>
    <row r="4173" spans="1:13" x14ac:dyDescent="0.25">
      <c r="A4173" s="9"/>
      <c r="H4173" s="9"/>
      <c r="J4173">
        <v>21</v>
      </c>
      <c r="K4173">
        <f ca="1">SIMULATION!$D$3*SIMULATION!$D$17/$H4152/(SIMULATION!$D$17-$I4152)*(((EXP(-$I4152*$J4173))/(1-EXP(-SIMULATION!$D$4*$I4152)))-(EXP(-SIMULATION!$D$17*$J4173)/(1-EXP(-SIMULATION!$D$4*SIMULATION!$D$17))))</f>
        <v>1.2667084747696478</v>
      </c>
      <c r="L4173">
        <v>-0.29122293552703149</v>
      </c>
      <c r="M4173">
        <f t="shared" ca="1" si="65"/>
        <v>0.89781391429026225</v>
      </c>
    </row>
    <row r="4174" spans="1:13" x14ac:dyDescent="0.25">
      <c r="A4174" s="9"/>
      <c r="H4174" s="9"/>
      <c r="J4174">
        <v>22</v>
      </c>
      <c r="K4174">
        <f ca="1">SIMULATION!$D$3*SIMULATION!$D$17/$H4152/(SIMULATION!$D$17-$I4152)*(((EXP(-$I4152*$J4174))/(1-EXP(-SIMULATION!$D$4*$I4152)))-(EXP(-SIMULATION!$D$17*$J4174)/(1-EXP(-SIMULATION!$D$4*SIMULATION!$D$17))))</f>
        <v>1.1805373283339839</v>
      </c>
      <c r="L4174">
        <v>0.28387746840004835</v>
      </c>
      <c r="M4174">
        <f t="shared" ca="1" si="65"/>
        <v>1.5156652764531922</v>
      </c>
    </row>
    <row r="4175" spans="1:13" x14ac:dyDescent="0.25">
      <c r="A4175" s="9"/>
      <c r="H4175" s="9"/>
      <c r="J4175">
        <v>23</v>
      </c>
      <c r="K4175">
        <f ca="1">SIMULATION!$D$3*SIMULATION!$D$17/$H4152/(SIMULATION!$D$17-$I4152)*(((EXP(-$I4152*$J4175))/(1-EXP(-SIMULATION!$D$4*$I4152)))-(EXP(-SIMULATION!$D$17*$J4175)/(1-EXP(-SIMULATION!$D$4*SIMULATION!$D$17))))</f>
        <v>1.1001945018421593</v>
      </c>
      <c r="L4175">
        <v>-0.14956092938561552</v>
      </c>
      <c r="M4175">
        <f t="shared" ca="1" si="65"/>
        <v>0.93564838964170172</v>
      </c>
    </row>
    <row r="4176" spans="1:13" x14ac:dyDescent="0.25">
      <c r="A4176" s="9"/>
      <c r="H4176" s="9"/>
      <c r="J4176">
        <v>24</v>
      </c>
      <c r="K4176">
        <f ca="1">SIMULATION!$D$3*SIMULATION!$D$17/$H4152/(SIMULATION!$D$17-$I4152)*(((EXP(-$I4152*$J4176))/(1-EXP(-SIMULATION!$D$4*$I4152)))-(EXP(-SIMULATION!$D$17*$J4176)/(1-EXP(-SIMULATION!$D$4*SIMULATION!$D$17))))</f>
        <v>1.0252979071629014</v>
      </c>
      <c r="L4176">
        <v>-1.2972863944586511E-2</v>
      </c>
      <c r="M4176">
        <f t="shared" ca="1" si="65"/>
        <v>1.0119968569106077</v>
      </c>
    </row>
    <row r="4177" spans="1:13" x14ac:dyDescent="0.25">
      <c r="A4177" s="9">
        <v>168</v>
      </c>
      <c r="B4177" s="2">
        <f ca="1">NORMINV(RAND(),SIMULATION!D7,SIMULATION!D8)</f>
        <v>53.053535658249437</v>
      </c>
      <c r="C4177" s="2">
        <v>2</v>
      </c>
      <c r="D4177" s="2">
        <f ca="1">SIMULATION!$D$11*(1+(SIMULATION!$D$12*LN(1+$C4177)))*(1+(SIMULATION!$D$13*(($B4177/63.5)-1)))</f>
        <v>9.4622886924696665</v>
      </c>
      <c r="E4177" s="2">
        <v>2.7144216470106159E-5</v>
      </c>
      <c r="F4177" s="2">
        <f ca="1">D4177*(1+E4177)</f>
        <v>9.462545538882237</v>
      </c>
      <c r="G4177" s="2">
        <v>-7.2374535840176848E-2</v>
      </c>
      <c r="H4177" s="9">
        <f>SIMULATION!$D$15*EXP($G$4177)</f>
        <v>205.34335558520669</v>
      </c>
      <c r="I4177" s="2">
        <f ca="1">$F4177/$H4177</f>
        <v>4.6081576449917214E-2</v>
      </c>
      <c r="J4177">
        <v>0</v>
      </c>
      <c r="K4177">
        <f ca="1">SIMULATION!$D$3*SIMULATION!$D$17/$H4177/(SIMULATION!$D$17-$I4177)*(((EXP(-$I4177*$J4177))/(1-EXP(-SIMULATION!$D$4*$I4177)))-(EXP(-SIMULATION!$D$17*$J4177)/(1-EXP(-SIMULATION!$D$4*SIMULATION!$D$17))))</f>
        <v>1.4775129827766034</v>
      </c>
      <c r="L4177">
        <v>0.21966376116890471</v>
      </c>
      <c r="M4177">
        <f t="shared" ca="1" si="65"/>
        <v>1.8020690417491991</v>
      </c>
    </row>
    <row r="4178" spans="1:13" x14ac:dyDescent="0.25">
      <c r="A4178" s="9"/>
      <c r="H4178" s="9"/>
      <c r="J4178">
        <v>1</v>
      </c>
      <c r="K4178">
        <f ca="1">SIMULATION!$D$3*SIMULATION!$D$17/$H4177/(SIMULATION!$D$17-$I4177)*(((EXP(-$I4177*$J4178))/(1-EXP(-SIMULATION!$D$4*$I4177)))-(EXP(-SIMULATION!$D$17*$J4178)/(1-EXP(-SIMULATION!$D$4*SIMULATION!$D$17))))</f>
        <v>2.3495941097392459</v>
      </c>
      <c r="L4178">
        <v>0.45330260601762185</v>
      </c>
      <c r="M4178">
        <f t="shared" ca="1" si="65"/>
        <v>3.4146712427677</v>
      </c>
    </row>
    <row r="4179" spans="1:13" x14ac:dyDescent="0.25">
      <c r="A4179" s="9"/>
      <c r="H4179" s="9"/>
      <c r="J4179">
        <v>2</v>
      </c>
      <c r="K4179">
        <f ca="1">SIMULATION!$D$3*SIMULATION!$D$17/$H4177/(SIMULATION!$D$17-$I4177)*(((EXP(-$I4177*$J4179))/(1-EXP(-SIMULATION!$D$4*$I4177)))-(EXP(-SIMULATION!$D$17*$J4179)/(1-EXP(-SIMULATION!$D$4*SIMULATION!$D$17))))</f>
        <v>2.8452698895873372</v>
      </c>
      <c r="L4179">
        <v>-0.27807842015787254</v>
      </c>
      <c r="M4179">
        <f t="shared" ca="1" si="65"/>
        <v>2.0540617337681262</v>
      </c>
    </row>
    <row r="4180" spans="1:13" x14ac:dyDescent="0.25">
      <c r="A4180" s="9"/>
      <c r="H4180" s="9"/>
      <c r="J4180">
        <v>3</v>
      </c>
      <c r="K4180">
        <f ca="1">SIMULATION!$D$3*SIMULATION!$D$17/$H4177/(SIMULATION!$D$17-$I4177)*(((EXP(-$I4177*$J4180))/(1-EXP(-SIMULATION!$D$4*$I4177)))-(EXP(-SIMULATION!$D$17*$J4180)/(1-EXP(-SIMULATION!$D$4*SIMULATION!$D$17))))</f>
        <v>3.1025811300739705</v>
      </c>
      <c r="L4180">
        <v>9.9591300729801852E-2</v>
      </c>
      <c r="M4180">
        <f t="shared" ca="1" si="65"/>
        <v>3.4115712204377759</v>
      </c>
    </row>
    <row r="4181" spans="1:13" x14ac:dyDescent="0.25">
      <c r="A4181" s="9"/>
      <c r="H4181" s="9"/>
      <c r="J4181">
        <v>4</v>
      </c>
      <c r="K4181">
        <f ca="1">SIMULATION!$D$3*SIMULATION!$D$17/$H4177/(SIMULATION!$D$17-$I4177)*(((EXP(-$I4177*$J4181))/(1-EXP(-SIMULATION!$D$4*$I4177)))-(EXP(-SIMULATION!$D$17*$J4181)/(1-EXP(-SIMULATION!$D$4*SIMULATION!$D$17))))</f>
        <v>3.2098595981143898</v>
      </c>
      <c r="L4181">
        <v>-0.13444902370684947</v>
      </c>
      <c r="M4181">
        <f t="shared" ca="1" si="65"/>
        <v>2.77829710891185</v>
      </c>
    </row>
    <row r="4182" spans="1:13" x14ac:dyDescent="0.25">
      <c r="A4182" s="9"/>
      <c r="H4182" s="9"/>
      <c r="J4182">
        <v>5</v>
      </c>
      <c r="K4182">
        <f ca="1">SIMULATION!$D$3*SIMULATION!$D$17/$H4177/(SIMULATION!$D$17-$I4177)*(((EXP(-$I4177*$J4182))/(1-EXP(-SIMULATION!$D$4*$I4177)))-(EXP(-SIMULATION!$D$17*$J4182)/(1-EXP(-SIMULATION!$D$4*SIMULATION!$D$17))))</f>
        <v>3.2235880711421698</v>
      </c>
      <c r="L4182">
        <v>7.5678764053016823E-2</v>
      </c>
      <c r="M4182">
        <f t="shared" ca="1" si="65"/>
        <v>3.4675452321822577</v>
      </c>
    </row>
    <row r="4183" spans="1:13" x14ac:dyDescent="0.25">
      <c r="A4183" s="9"/>
      <c r="H4183" s="9"/>
      <c r="J4183">
        <v>6</v>
      </c>
      <c r="K4183">
        <f ca="1">SIMULATION!$D$3*SIMULATION!$D$17/$H4177/(SIMULATION!$D$17-$I4177)*(((EXP(-$I4177*$J4183))/(1-EXP(-SIMULATION!$D$4*$I4177)))-(EXP(-SIMULATION!$D$17*$J4183)/(1-EXP(-SIMULATION!$D$4*SIMULATION!$D$17))))</f>
        <v>3.179845231703879</v>
      </c>
      <c r="L4183">
        <v>0.16723407533252777</v>
      </c>
      <c r="M4183">
        <f t="shared" ca="1" si="65"/>
        <v>3.7116237087284252</v>
      </c>
    </row>
    <row r="4184" spans="1:13" x14ac:dyDescent="0.25">
      <c r="A4184" s="9"/>
      <c r="H4184" s="9"/>
      <c r="J4184">
        <v>7</v>
      </c>
      <c r="K4184">
        <f ca="1">SIMULATION!$D$3*SIMULATION!$D$17/$H4177/(SIMULATION!$D$17-$I4177)*(((EXP(-$I4177*$J4184))/(1-EXP(-SIMULATION!$D$4*$I4177)))-(EXP(-SIMULATION!$D$17*$J4184)/(1-EXP(-SIMULATION!$D$4*SIMULATION!$D$17))))</f>
        <v>3.1016395855705885</v>
      </c>
      <c r="L4184">
        <v>2.6219174593757454E-2</v>
      </c>
      <c r="M4184">
        <f t="shared" ca="1" si="65"/>
        <v>3.1829620153915732</v>
      </c>
    </row>
    <row r="4185" spans="1:13" x14ac:dyDescent="0.25">
      <c r="A4185" s="9"/>
      <c r="H4185" s="9"/>
      <c r="J4185">
        <v>8</v>
      </c>
      <c r="K4185">
        <f ca="1">SIMULATION!$D$3*SIMULATION!$D$17/$H4177/(SIMULATION!$D$17-$I4177)*(((EXP(-$I4177*$J4185))/(1-EXP(-SIMULATION!$D$4*$I4177)))-(EXP(-SIMULATION!$D$17*$J4185)/(1-EXP(-SIMULATION!$D$4*SIMULATION!$D$17))))</f>
        <v>3.0036089774978816</v>
      </c>
      <c r="L4185">
        <v>-0.48993511098850395</v>
      </c>
      <c r="M4185">
        <f t="shared" ca="1" si="65"/>
        <v>1.5320354797413902</v>
      </c>
    </row>
    <row r="4186" spans="1:13" x14ac:dyDescent="0.25">
      <c r="A4186" s="9"/>
      <c r="H4186" s="9"/>
      <c r="J4186">
        <v>9</v>
      </c>
      <c r="K4186">
        <f ca="1">SIMULATION!$D$3*SIMULATION!$D$17/$H4177/(SIMULATION!$D$17-$I4177)*(((EXP(-$I4177*$J4186))/(1-EXP(-SIMULATION!$D$4*$I4177)))-(EXP(-SIMULATION!$D$17*$J4186)/(1-EXP(-SIMULATION!$D$4*SIMULATION!$D$17))))</f>
        <v>2.8950319286798756</v>
      </c>
      <c r="L4186">
        <v>-4.3238481132161624E-2</v>
      </c>
      <c r="M4186">
        <f t="shared" ca="1" si="65"/>
        <v>2.7698551452546454</v>
      </c>
    </row>
    <row r="4187" spans="1:13" x14ac:dyDescent="0.25">
      <c r="A4187" s="9"/>
      <c r="H4187" s="9"/>
      <c r="J4187">
        <v>10</v>
      </c>
      <c r="K4187">
        <f ca="1">SIMULATION!$D$3*SIMULATION!$D$17/$H4177/(SIMULATION!$D$17-$I4177)*(((EXP(-$I4177*$J4187))/(1-EXP(-SIMULATION!$D$4*$I4177)))-(EXP(-SIMULATION!$D$17*$J4187)/(1-EXP(-SIMULATION!$D$4*SIMULATION!$D$17))))</f>
        <v>2.781757158755521</v>
      </c>
      <c r="L4187">
        <v>-1.5732637316036493E-2</v>
      </c>
      <c r="M4187">
        <f t="shared" ca="1" si="65"/>
        <v>2.7379927822755321</v>
      </c>
    </row>
    <row r="4188" spans="1:13" x14ac:dyDescent="0.25">
      <c r="A4188" s="9"/>
      <c r="H4188" s="9"/>
      <c r="J4188">
        <v>11</v>
      </c>
      <c r="K4188">
        <f ca="1">SIMULATION!$D$3*SIMULATION!$D$17/$H4177/(SIMULATION!$D$17-$I4177)*(((EXP(-$I4177*$J4188))/(1-EXP(-SIMULATION!$D$4*$I4177)))-(EXP(-SIMULATION!$D$17*$J4188)/(1-EXP(-SIMULATION!$D$4*SIMULATION!$D$17))))</f>
        <v>2.667439863947767</v>
      </c>
      <c r="L4188">
        <v>0.2604043433870406</v>
      </c>
      <c r="M4188">
        <f t="shared" ca="1" si="65"/>
        <v>3.3620527902435025</v>
      </c>
    </row>
    <row r="4189" spans="1:13" x14ac:dyDescent="0.25">
      <c r="A4189" s="9"/>
      <c r="H4189" s="9"/>
      <c r="J4189">
        <v>12</v>
      </c>
      <c r="K4189">
        <f ca="1">SIMULATION!$D$3*SIMULATION!$D$17/$H4177/(SIMULATION!$D$17-$I4177)*(((EXP(-$I4177*$J4189))/(1-EXP(-SIMULATION!$D$4*$I4177)))-(EXP(-SIMULATION!$D$17*$J4189)/(1-EXP(-SIMULATION!$D$4*SIMULATION!$D$17))))</f>
        <v>2.5543337569990419</v>
      </c>
      <c r="L4189">
        <v>0.23819515755635948</v>
      </c>
      <c r="M4189">
        <f t="shared" ca="1" si="65"/>
        <v>3.1627636886989561</v>
      </c>
    </row>
    <row r="4190" spans="1:13" x14ac:dyDescent="0.25">
      <c r="A4190" s="9"/>
      <c r="H4190" s="9"/>
      <c r="J4190">
        <v>13</v>
      </c>
      <c r="K4190">
        <f ca="1">SIMULATION!$D$3*SIMULATION!$D$17/$H4177/(SIMULATION!$D$17-$I4177)*(((EXP(-$I4177*$J4190))/(1-EXP(-SIMULATION!$D$4*$I4177)))-(EXP(-SIMULATION!$D$17*$J4190)/(1-EXP(-SIMULATION!$D$4*SIMULATION!$D$17))))</f>
        <v>2.4437984373584096</v>
      </c>
      <c r="L4190">
        <v>-2.214150465360586E-2</v>
      </c>
      <c r="M4190">
        <f t="shared" ca="1" si="65"/>
        <v>2.3896890628851635</v>
      </c>
    </row>
    <row r="4191" spans="1:13" x14ac:dyDescent="0.25">
      <c r="A4191" s="9"/>
      <c r="H4191" s="9"/>
      <c r="J4191">
        <v>14</v>
      </c>
      <c r="K4191">
        <f ca="1">SIMULATION!$D$3*SIMULATION!$D$17/$H4177/(SIMULATION!$D$17-$I4177)*(((EXP(-$I4177*$J4191))/(1-EXP(-SIMULATION!$D$4*$I4177)))-(EXP(-SIMULATION!$D$17*$J4191)/(1-EXP(-SIMULATION!$D$4*SIMULATION!$D$17))))</f>
        <v>2.336624346560527</v>
      </c>
      <c r="L4191">
        <v>8.9783573584778356E-2</v>
      </c>
      <c r="M4191">
        <f t="shared" ca="1" si="65"/>
        <v>2.5464148305199283</v>
      </c>
    </row>
    <row r="4192" spans="1:13" x14ac:dyDescent="0.25">
      <c r="A4192" s="9"/>
      <c r="H4192" s="9"/>
      <c r="J4192">
        <v>15</v>
      </c>
      <c r="K4192">
        <f ca="1">SIMULATION!$D$3*SIMULATION!$D$17/$H4177/(SIMULATION!$D$17-$I4177)*(((EXP(-$I4177*$J4192))/(1-EXP(-SIMULATION!$D$4*$I4177)))-(EXP(-SIMULATION!$D$17*$J4192)/(1-EXP(-SIMULATION!$D$4*SIMULATION!$D$17))))</f>
        <v>2.2332408358625648</v>
      </c>
      <c r="L4192">
        <v>0.35605531469744356</v>
      </c>
      <c r="M4192">
        <f t="shared" ca="1" si="65"/>
        <v>3.0283981044707926</v>
      </c>
    </row>
    <row r="4193" spans="1:13" x14ac:dyDescent="0.25">
      <c r="A4193" s="9"/>
      <c r="H4193" s="9"/>
      <c r="J4193">
        <v>16</v>
      </c>
      <c r="K4193">
        <f ca="1">SIMULATION!$D$3*SIMULATION!$D$17/$H4177/(SIMULATION!$D$17-$I4177)*(((EXP(-$I4177*$J4193))/(1-EXP(-SIMULATION!$D$4*$I4177)))-(EXP(-SIMULATION!$D$17*$J4193)/(1-EXP(-SIMULATION!$D$4*SIMULATION!$D$17))))</f>
        <v>2.1338493371092917</v>
      </c>
      <c r="L4193">
        <v>-0.17991273921800244</v>
      </c>
      <c r="M4193">
        <f t="shared" ca="1" si="65"/>
        <v>1.7499426577914403</v>
      </c>
    </row>
    <row r="4194" spans="1:13" x14ac:dyDescent="0.25">
      <c r="A4194" s="9"/>
      <c r="H4194" s="9"/>
      <c r="J4194">
        <v>17</v>
      </c>
      <c r="K4194">
        <f ca="1">SIMULATION!$D$3*SIMULATION!$D$17/$H4177/(SIMULATION!$D$17-$I4177)*(((EXP(-$I4177*$J4194))/(1-EXP(-SIMULATION!$D$4*$I4177)))-(EXP(-SIMULATION!$D$17*$J4194)/(1-EXP(-SIMULATION!$D$4*SIMULATION!$D$17))))</f>
        <v>2.0385085453111813</v>
      </c>
      <c r="L4194">
        <v>-0.10845881343035221</v>
      </c>
      <c r="M4194">
        <f t="shared" ca="1" si="65"/>
        <v>1.8174143273190972</v>
      </c>
    </row>
    <row r="4195" spans="1:13" x14ac:dyDescent="0.25">
      <c r="A4195" s="9"/>
      <c r="H4195" s="9"/>
      <c r="J4195">
        <v>18</v>
      </c>
      <c r="K4195">
        <f ca="1">SIMULATION!$D$3*SIMULATION!$D$17/$H4177/(SIMULATION!$D$17-$I4177)*(((EXP(-$I4177*$J4195))/(1-EXP(-SIMULATION!$D$4*$I4177)))-(EXP(-SIMULATION!$D$17*$J4195)/(1-EXP(-SIMULATION!$D$4*SIMULATION!$D$17))))</f>
        <v>1.9471888562134365</v>
      </c>
      <c r="L4195">
        <v>3.3726964274052543E-2</v>
      </c>
      <c r="M4195">
        <f t="shared" ca="1" si="65"/>
        <v>2.0128616252017801</v>
      </c>
    </row>
    <row r="4196" spans="1:13" x14ac:dyDescent="0.25">
      <c r="A4196" s="9"/>
      <c r="H4196" s="9"/>
      <c r="J4196">
        <v>19</v>
      </c>
      <c r="K4196">
        <f ca="1">SIMULATION!$D$3*SIMULATION!$D$17/$H4177/(SIMULATION!$D$17-$I4177)*(((EXP(-$I4177*$J4196))/(1-EXP(-SIMULATION!$D$4*$I4177)))-(EXP(-SIMULATION!$D$17*$J4196)/(1-EXP(-SIMULATION!$D$4*SIMULATION!$D$17))))</f>
        <v>1.8598071084494634</v>
      </c>
      <c r="L4196">
        <v>0.15677950894310863</v>
      </c>
      <c r="M4196">
        <f t="shared" ca="1" si="65"/>
        <v>2.1513867536410727</v>
      </c>
    </row>
    <row r="4197" spans="1:13" x14ac:dyDescent="0.25">
      <c r="A4197" s="9"/>
      <c r="H4197" s="9"/>
      <c r="J4197">
        <v>20</v>
      </c>
      <c r="K4197">
        <f ca="1">SIMULATION!$D$3*SIMULATION!$D$17/$H4177/(SIMULATION!$D$17-$I4177)*(((EXP(-$I4177*$J4197))/(1-EXP(-SIMULATION!$D$4*$I4177)))-(EXP(-SIMULATION!$D$17*$J4197)/(1-EXP(-SIMULATION!$D$4*SIMULATION!$D$17))))</f>
        <v>1.7762487108233604</v>
      </c>
      <c r="L4197">
        <v>-0.11571151698993261</v>
      </c>
      <c r="M4197">
        <f t="shared" ca="1" si="65"/>
        <v>1.5707162779425772</v>
      </c>
    </row>
    <row r="4198" spans="1:13" x14ac:dyDescent="0.25">
      <c r="A4198" s="9"/>
      <c r="H4198" s="9"/>
      <c r="J4198">
        <v>21</v>
      </c>
      <c r="K4198">
        <f ca="1">SIMULATION!$D$3*SIMULATION!$D$17/$H4177/(SIMULATION!$D$17-$I4177)*(((EXP(-$I4177*$J4198))/(1-EXP(-SIMULATION!$D$4*$I4177)))-(EXP(-SIMULATION!$D$17*$J4198)/(1-EXP(-SIMULATION!$D$4*SIMULATION!$D$17))))</f>
        <v>1.6963816918167387</v>
      </c>
      <c r="L4198">
        <v>0.22566095867066355</v>
      </c>
      <c r="M4198">
        <f t="shared" ca="1" si="65"/>
        <v>2.0791888106634659</v>
      </c>
    </row>
    <row r="4199" spans="1:13" x14ac:dyDescent="0.25">
      <c r="A4199" s="9"/>
      <c r="H4199" s="9"/>
      <c r="J4199">
        <v>22</v>
      </c>
      <c r="K4199">
        <f ca="1">SIMULATION!$D$3*SIMULATION!$D$17/$H4177/(SIMULATION!$D$17-$I4177)*(((EXP(-$I4177*$J4199))/(1-EXP(-SIMULATION!$D$4*$I4177)))-(EXP(-SIMULATION!$D$17*$J4199)/(1-EXP(-SIMULATION!$D$4*SIMULATION!$D$17))))</f>
        <v>1.6200655785241398</v>
      </c>
      <c r="L4199">
        <v>-7.300886757628211E-2</v>
      </c>
      <c r="M4199">
        <f t="shared" ca="1" si="65"/>
        <v>1.5017864252367781</v>
      </c>
    </row>
    <row r="4200" spans="1:13" x14ac:dyDescent="0.25">
      <c r="A4200" s="9"/>
      <c r="H4200" s="9"/>
      <c r="J4200">
        <v>23</v>
      </c>
      <c r="K4200">
        <f ca="1">SIMULATION!$D$3*SIMULATION!$D$17/$H4177/(SIMULATION!$D$17-$I4177)*(((EXP(-$I4177*$J4200))/(1-EXP(-SIMULATION!$D$4*$I4177)))-(EXP(-SIMULATION!$D$17*$J4200)/(1-EXP(-SIMULATION!$D$4*SIMULATION!$D$17))))</f>
        <v>1.5471569677600971</v>
      </c>
      <c r="L4200">
        <v>0.30339551892405864</v>
      </c>
      <c r="M4200">
        <f t="shared" ca="1" si="65"/>
        <v>2.0165574588506447</v>
      </c>
    </row>
    <row r="4201" spans="1:13" x14ac:dyDescent="0.25">
      <c r="A4201" s="9"/>
      <c r="H4201" s="9"/>
      <c r="J4201">
        <v>24</v>
      </c>
      <c r="K4201">
        <f ca="1">SIMULATION!$D$3*SIMULATION!$D$17/$H4177/(SIMULATION!$D$17-$I4177)*(((EXP(-$I4177*$J4201))/(1-EXP(-SIMULATION!$D$4*$I4177)))-(EXP(-SIMULATION!$D$17*$J4201)/(1-EXP(-SIMULATION!$D$4*SIMULATION!$D$17))))</f>
        <v>1.4775129827766034</v>
      </c>
      <c r="L4201">
        <v>-0.40578940902985128</v>
      </c>
      <c r="M4201">
        <f t="shared" ca="1" si="65"/>
        <v>0.87795386266175268</v>
      </c>
    </row>
    <row r="4202" spans="1:13" x14ac:dyDescent="0.25">
      <c r="A4202" s="9">
        <v>169</v>
      </c>
      <c r="B4202" s="2">
        <f ca="1">NORMINV(RAND(),SIMULATION!D7,SIMULATION!D8)</f>
        <v>52.593675731990459</v>
      </c>
      <c r="C4202" s="2">
        <v>2</v>
      </c>
      <c r="D4202" s="2">
        <f ca="1">SIMULATION!$D$11*(1+(SIMULATION!$D$12*LN(1+$C4202)))*(1+(SIMULATION!$D$13*(($B4202/63.5)-1)))</f>
        <v>9.4281386954758766</v>
      </c>
      <c r="E4202" s="2">
        <v>-0.29977501584847221</v>
      </c>
      <c r="F4202" s="2">
        <f ca="1">D4202*(1+E4202)</f>
        <v>6.6018182686180014</v>
      </c>
      <c r="G4202" s="2">
        <v>-2.2133094860926159E-2</v>
      </c>
      <c r="H4202" s="9">
        <f>SIMULATION!$D$15*EXP($G$4202)</f>
        <v>215.92366108677507</v>
      </c>
      <c r="I4202" s="2">
        <f ca="1">$F4202/$H4202</f>
        <v>3.0574779231651101E-2</v>
      </c>
      <c r="J4202">
        <v>0</v>
      </c>
      <c r="K4202">
        <f ca="1">SIMULATION!$D$3*SIMULATION!$D$17/$H4202/(SIMULATION!$D$17-$I4202)*(((EXP(-$I4202*$J4202))/(1-EXP(-SIMULATION!$D$4*$I4202)))-(EXP(-SIMULATION!$D$17*$J4202)/(1-EXP(-SIMULATION!$D$4*SIMULATION!$D$17))))</f>
        <v>2.5255099981649693</v>
      </c>
      <c r="L4202">
        <v>-0.14339256702435083</v>
      </c>
      <c r="M4202">
        <f t="shared" ca="1" si="65"/>
        <v>2.1633706364824308</v>
      </c>
    </row>
    <row r="4203" spans="1:13" x14ac:dyDescent="0.25">
      <c r="A4203" s="9"/>
      <c r="H4203" s="9"/>
      <c r="J4203">
        <v>1</v>
      </c>
      <c r="K4203">
        <f ca="1">SIMULATION!$D$3*SIMULATION!$D$17/$H4202/(SIMULATION!$D$17-$I4202)*(((EXP(-$I4202*$J4203))/(1-EXP(-SIMULATION!$D$4*$I4202)))-(EXP(-SIMULATION!$D$17*$J4203)/(1-EXP(-SIMULATION!$D$4*SIMULATION!$D$17))))</f>
        <v>3.3495105970098615</v>
      </c>
      <c r="L4203">
        <v>-0.9558339437047747</v>
      </c>
      <c r="M4203">
        <f t="shared" ca="1" si="65"/>
        <v>0.14793467358899123</v>
      </c>
    </row>
    <row r="4204" spans="1:13" x14ac:dyDescent="0.25">
      <c r="A4204" s="9"/>
      <c r="H4204" s="9"/>
      <c r="J4204">
        <v>2</v>
      </c>
      <c r="K4204">
        <f ca="1">SIMULATION!$D$3*SIMULATION!$D$17/$H4202/(SIMULATION!$D$17-$I4202)*(((EXP(-$I4202*$J4204))/(1-EXP(-SIMULATION!$D$4*$I4202)))-(EXP(-SIMULATION!$D$17*$J4204)/(1-EXP(-SIMULATION!$D$4*SIMULATION!$D$17))))</f>
        <v>3.8254230564621823</v>
      </c>
      <c r="L4204">
        <v>0.37957908111625882</v>
      </c>
      <c r="M4204">
        <f t="shared" ca="1" si="65"/>
        <v>5.2774736251150474</v>
      </c>
    </row>
    <row r="4205" spans="1:13" x14ac:dyDescent="0.25">
      <c r="A4205" s="9"/>
      <c r="H4205" s="9"/>
      <c r="J4205">
        <v>3</v>
      </c>
      <c r="K4205">
        <f ca="1">SIMULATION!$D$3*SIMULATION!$D$17/$H4202/(SIMULATION!$D$17-$I4202)*(((EXP(-$I4202*$J4205))/(1-EXP(-SIMULATION!$D$4*$I4202)))-(EXP(-SIMULATION!$D$17*$J4205)/(1-EXP(-SIMULATION!$D$4*SIMULATION!$D$17))))</f>
        <v>4.0798418431782508</v>
      </c>
      <c r="L4205">
        <v>4.8741460895003585E-2</v>
      </c>
      <c r="M4205">
        <f t="shared" ca="1" si="65"/>
        <v>4.2786992948353229</v>
      </c>
    </row>
    <row r="4206" spans="1:13" x14ac:dyDescent="0.25">
      <c r="A4206" s="9"/>
      <c r="H4206" s="9"/>
      <c r="J4206">
        <v>4</v>
      </c>
      <c r="K4206">
        <f ca="1">SIMULATION!$D$3*SIMULATION!$D$17/$H4202/(SIMULATION!$D$17-$I4202)*(((EXP(-$I4202*$J4206))/(1-EXP(-SIMULATION!$D$4*$I4202)))-(EXP(-SIMULATION!$D$17*$J4206)/(1-EXP(-SIMULATION!$D$4*SIMULATION!$D$17))))</f>
        <v>4.1938444989316253</v>
      </c>
      <c r="L4206">
        <v>-0.36712072572913679</v>
      </c>
      <c r="M4206">
        <f t="shared" ca="1" si="65"/>
        <v>2.6541972628886992</v>
      </c>
    </row>
    <row r="4207" spans="1:13" x14ac:dyDescent="0.25">
      <c r="A4207" s="9"/>
      <c r="H4207" s="9"/>
      <c r="J4207">
        <v>5</v>
      </c>
      <c r="K4207">
        <f ca="1">SIMULATION!$D$3*SIMULATION!$D$17/$H4202/(SIMULATION!$D$17-$I4202)*(((EXP(-$I4202*$J4207))/(1-EXP(-SIMULATION!$D$4*$I4202)))-(EXP(-SIMULATION!$D$17*$J4207)/(1-EXP(-SIMULATION!$D$4*SIMULATION!$D$17))))</f>
        <v>4.2193416383291762</v>
      </c>
      <c r="L4207">
        <v>-0.61849889687205006</v>
      </c>
      <c r="M4207">
        <f t="shared" ca="1" si="65"/>
        <v>1.6096834894962724</v>
      </c>
    </row>
    <row r="4208" spans="1:13" x14ac:dyDescent="0.25">
      <c r="A4208" s="9"/>
      <c r="H4208" s="9"/>
      <c r="J4208">
        <v>6</v>
      </c>
      <c r="K4208">
        <f ca="1">SIMULATION!$D$3*SIMULATION!$D$17/$H4202/(SIMULATION!$D$17-$I4202)*(((EXP(-$I4202*$J4208))/(1-EXP(-SIMULATION!$D$4*$I4202)))-(EXP(-SIMULATION!$D$17*$J4208)/(1-EXP(-SIMULATION!$D$4*SIMULATION!$D$17))))</f>
        <v>4.1895543814030223</v>
      </c>
      <c r="L4208">
        <v>0.58532719664605226</v>
      </c>
      <c r="M4208">
        <f t="shared" ca="1" si="65"/>
        <v>6.6418145026658388</v>
      </c>
    </row>
    <row r="4209" spans="1:13" x14ac:dyDescent="0.25">
      <c r="A4209" s="9"/>
      <c r="H4209" s="9"/>
      <c r="J4209">
        <v>7</v>
      </c>
      <c r="K4209">
        <f ca="1">SIMULATION!$D$3*SIMULATION!$D$17/$H4202/(SIMULATION!$D$17-$I4202)*(((EXP(-$I4202*$J4209))/(1-EXP(-SIMULATION!$D$4*$I4202)))-(EXP(-SIMULATION!$D$17*$J4209)/(1-EXP(-SIMULATION!$D$4*SIMULATION!$D$17))))</f>
        <v>4.1257285051988619</v>
      </c>
      <c r="L4209">
        <v>-0.13908201882104493</v>
      </c>
      <c r="M4209">
        <f t="shared" ca="1" si="65"/>
        <v>3.5519138555882726</v>
      </c>
    </row>
    <row r="4210" spans="1:13" x14ac:dyDescent="0.25">
      <c r="A4210" s="9"/>
      <c r="H4210" s="9"/>
      <c r="J4210">
        <v>8</v>
      </c>
      <c r="K4210">
        <f ca="1">SIMULATION!$D$3*SIMULATION!$D$17/$H4202/(SIMULATION!$D$17-$I4202)*(((EXP(-$I4202*$J4210))/(1-EXP(-SIMULATION!$D$4*$I4202)))-(EXP(-SIMULATION!$D$17*$J4210)/(1-EXP(-SIMULATION!$D$4*SIMULATION!$D$17))))</f>
        <v>4.0414369947913427</v>
      </c>
      <c r="L4210">
        <v>-0.13258382987803788</v>
      </c>
      <c r="M4210">
        <f t="shared" ca="1" si="65"/>
        <v>3.5056077998111186</v>
      </c>
    </row>
    <row r="4211" spans="1:13" x14ac:dyDescent="0.25">
      <c r="A4211" s="9"/>
      <c r="H4211" s="9"/>
      <c r="J4211">
        <v>9</v>
      </c>
      <c r="K4211">
        <f ca="1">SIMULATION!$D$3*SIMULATION!$D$17/$H4202/(SIMULATION!$D$17-$I4202)*(((EXP(-$I4202*$J4211))/(1-EXP(-SIMULATION!$D$4*$I4202)))-(EXP(-SIMULATION!$D$17*$J4211)/(1-EXP(-SIMULATION!$D$4*SIMULATION!$D$17))))</f>
        <v>3.9453371833221618</v>
      </c>
      <c r="L4211">
        <v>-0.15295794428807358</v>
      </c>
      <c r="M4211">
        <f t="shared" ca="1" si="65"/>
        <v>3.3418665182379055</v>
      </c>
    </row>
    <row r="4212" spans="1:13" x14ac:dyDescent="0.25">
      <c r="A4212" s="9"/>
      <c r="H4212" s="9"/>
      <c r="J4212">
        <v>10</v>
      </c>
      <c r="K4212">
        <f ca="1">SIMULATION!$D$3*SIMULATION!$D$17/$H4202/(SIMULATION!$D$17-$I4202)*(((EXP(-$I4202*$J4212))/(1-EXP(-SIMULATION!$D$4*$I4202)))-(EXP(-SIMULATION!$D$17*$J4212)/(1-EXP(-SIMULATION!$D$4*SIMULATION!$D$17))))</f>
        <v>3.8429375563449066</v>
      </c>
      <c r="L4212">
        <v>3.9268264584337881E-2</v>
      </c>
      <c r="M4212">
        <f t="shared" ca="1" si="65"/>
        <v>3.9938430450885472</v>
      </c>
    </row>
    <row r="4213" spans="1:13" x14ac:dyDescent="0.25">
      <c r="A4213" s="9"/>
      <c r="H4213" s="9"/>
      <c r="J4213">
        <v>11</v>
      </c>
      <c r="K4213">
        <f ca="1">SIMULATION!$D$3*SIMULATION!$D$17/$H4202/(SIMULATION!$D$17-$I4202)*(((EXP(-$I4202*$J4213))/(1-EXP(-SIMULATION!$D$4*$I4202)))-(EXP(-SIMULATION!$D$17*$J4213)/(1-EXP(-SIMULATION!$D$4*SIMULATION!$D$17))))</f>
        <v>3.7377299261582135</v>
      </c>
      <c r="L4213">
        <v>8.6195626164291939E-2</v>
      </c>
      <c r="M4213">
        <f t="shared" ca="1" si="65"/>
        <v>4.0599058975764333</v>
      </c>
    </row>
    <row r="4214" spans="1:13" x14ac:dyDescent="0.25">
      <c r="A4214" s="9"/>
      <c r="H4214" s="9"/>
      <c r="J4214">
        <v>12</v>
      </c>
      <c r="K4214">
        <f ca="1">SIMULATION!$D$3*SIMULATION!$D$17/$H4202/(SIMULATION!$D$17-$I4202)*(((EXP(-$I4202*$J4214))/(1-EXP(-SIMULATION!$D$4*$I4202)))-(EXP(-SIMULATION!$D$17*$J4214)/(1-EXP(-SIMULATION!$D$4*SIMULATION!$D$17))))</f>
        <v>3.6319149209287134</v>
      </c>
      <c r="L4214">
        <v>5.7539196653157258E-3</v>
      </c>
      <c r="M4214">
        <f t="shared" ca="1" si="65"/>
        <v>3.6528126676149988</v>
      </c>
    </row>
    <row r="4215" spans="1:13" x14ac:dyDescent="0.25">
      <c r="A4215" s="9"/>
      <c r="H4215" s="9"/>
      <c r="J4215">
        <v>13</v>
      </c>
      <c r="K4215">
        <f ca="1">SIMULATION!$D$3*SIMULATION!$D$17/$H4202/(SIMULATION!$D$17-$I4202)*(((EXP(-$I4202*$J4215))/(1-EXP(-SIMULATION!$D$4*$I4202)))-(EXP(-SIMULATION!$D$17*$J4215)/(1-EXP(-SIMULATION!$D$4*SIMULATION!$D$17))))</f>
        <v>3.5268668611328184</v>
      </c>
      <c r="L4215">
        <v>2.5891856689104892E-2</v>
      </c>
      <c r="M4215">
        <f t="shared" ca="1" si="65"/>
        <v>3.6181839924628227</v>
      </c>
    </row>
    <row r="4216" spans="1:13" x14ac:dyDescent="0.25">
      <c r="A4216" s="9"/>
      <c r="H4216" s="9"/>
      <c r="J4216">
        <v>14</v>
      </c>
      <c r="K4216">
        <f ca="1">SIMULATION!$D$3*SIMULATION!$D$17/$H4202/(SIMULATION!$D$17-$I4202)*(((EXP(-$I4202*$J4216))/(1-EXP(-SIMULATION!$D$4*$I4202)))-(EXP(-SIMULATION!$D$17*$J4216)/(1-EXP(-SIMULATION!$D$4*SIMULATION!$D$17))))</f>
        <v>3.4234316301076491</v>
      </c>
      <c r="L4216">
        <v>5.59415611516157E-2</v>
      </c>
      <c r="M4216">
        <f t="shared" ca="1" si="65"/>
        <v>3.6149437399916913</v>
      </c>
    </row>
    <row r="4217" spans="1:13" x14ac:dyDescent="0.25">
      <c r="A4217" s="9"/>
      <c r="H4217" s="9"/>
      <c r="J4217">
        <v>15</v>
      </c>
      <c r="K4217">
        <f ca="1">SIMULATION!$D$3*SIMULATION!$D$17/$H4202/(SIMULATION!$D$17-$I4202)*(((EXP(-$I4202*$J4217))/(1-EXP(-SIMULATION!$D$4*$I4202)))-(EXP(-SIMULATION!$D$17*$J4217)/(1-EXP(-SIMULATION!$D$4*SIMULATION!$D$17))))</f>
        <v>3.3221175241833727</v>
      </c>
      <c r="L4217">
        <v>-1.3915405178867683E-3</v>
      </c>
      <c r="M4217">
        <f t="shared" ca="1" si="65"/>
        <v>3.3174946630432895</v>
      </c>
    </row>
    <row r="4218" spans="1:13" x14ac:dyDescent="0.25">
      <c r="A4218" s="9"/>
      <c r="H4218" s="9"/>
      <c r="J4218">
        <v>16</v>
      </c>
      <c r="K4218">
        <f ca="1">SIMULATION!$D$3*SIMULATION!$D$17/$H4202/(SIMULATION!$D$17-$I4202)*(((EXP(-$I4202*$J4218))/(1-EXP(-SIMULATION!$D$4*$I4202)))-(EXP(-SIMULATION!$D$17*$J4218)/(1-EXP(-SIMULATION!$D$4*SIMULATION!$D$17))))</f>
        <v>3.2232175225133735</v>
      </c>
      <c r="L4218">
        <v>-0.14997072202896369</v>
      </c>
      <c r="M4218">
        <f t="shared" ca="1" si="65"/>
        <v>2.7398292634056354</v>
      </c>
    </row>
    <row r="4219" spans="1:13" x14ac:dyDescent="0.25">
      <c r="A4219" s="9"/>
      <c r="H4219" s="9"/>
      <c r="J4219">
        <v>17</v>
      </c>
      <c r="K4219">
        <f ca="1">SIMULATION!$D$3*SIMULATION!$D$17/$H4202/(SIMULATION!$D$17-$I4202)*(((EXP(-$I4202*$J4219))/(1-EXP(-SIMULATION!$D$4*$I4202)))-(EXP(-SIMULATION!$D$17*$J4219)/(1-EXP(-SIMULATION!$D$4*SIMULATION!$D$17))))</f>
        <v>3.1268876099324916</v>
      </c>
      <c r="L4219">
        <v>-0.23013010107645615</v>
      </c>
      <c r="M4219">
        <f t="shared" ca="1" si="65"/>
        <v>2.4072966482040088</v>
      </c>
    </row>
    <row r="4220" spans="1:13" x14ac:dyDescent="0.25">
      <c r="A4220" s="9"/>
      <c r="H4220" s="9"/>
      <c r="J4220">
        <v>18</v>
      </c>
      <c r="K4220">
        <f ca="1">SIMULATION!$D$3*SIMULATION!$D$17/$H4202/(SIMULATION!$D$17-$I4202)*(((EXP(-$I4202*$J4220))/(1-EXP(-SIMULATION!$D$4*$I4202)))-(EXP(-SIMULATION!$D$17*$J4220)/(1-EXP(-SIMULATION!$D$4*SIMULATION!$D$17))))</f>
        <v>3.0331969384507445</v>
      </c>
      <c r="L4220">
        <v>0.2136071349031112</v>
      </c>
      <c r="M4220">
        <f t="shared" ca="1" si="65"/>
        <v>3.6811094460700966</v>
      </c>
    </row>
    <row r="4221" spans="1:13" x14ac:dyDescent="0.25">
      <c r="A4221" s="9"/>
      <c r="H4221" s="9"/>
      <c r="J4221">
        <v>19</v>
      </c>
      <c r="K4221">
        <f ca="1">SIMULATION!$D$3*SIMULATION!$D$17/$H4202/(SIMULATION!$D$17-$I4202)*(((EXP(-$I4202*$J4221))/(1-EXP(-SIMULATION!$D$4*$I4202)))-(EXP(-SIMULATION!$D$17*$J4221)/(1-EXP(-SIMULATION!$D$4*SIMULATION!$D$17))))</f>
        <v>2.942159943155203</v>
      </c>
      <c r="L4221">
        <v>4.5677923576489296E-2</v>
      </c>
      <c r="M4221">
        <f t="shared" ca="1" si="65"/>
        <v>3.0765517001884541</v>
      </c>
    </row>
    <row r="4222" spans="1:13" x14ac:dyDescent="0.25">
      <c r="A4222" s="9"/>
      <c r="H4222" s="9"/>
      <c r="J4222">
        <v>20</v>
      </c>
      <c r="K4222">
        <f ca="1">SIMULATION!$D$3*SIMULATION!$D$17/$H4202/(SIMULATION!$D$17-$I4202)*(((EXP(-$I4202*$J4222))/(1-EXP(-SIMULATION!$D$4*$I4202)))-(EXP(-SIMULATION!$D$17*$J4222)/(1-EXP(-SIMULATION!$D$4*SIMULATION!$D$17))))</f>
        <v>2.8537568949257945</v>
      </c>
      <c r="L4222">
        <v>-0.11967565124781231</v>
      </c>
      <c r="M4222">
        <f t="shared" ca="1" si="65"/>
        <v>2.5122316800226154</v>
      </c>
    </row>
    <row r="4223" spans="1:13" x14ac:dyDescent="0.25">
      <c r="A4223" s="9"/>
      <c r="H4223" s="9"/>
      <c r="J4223">
        <v>21</v>
      </c>
      <c r="K4223">
        <f ca="1">SIMULATION!$D$3*SIMULATION!$D$17/$H4202/(SIMULATION!$D$17-$I4202)*(((EXP(-$I4202*$J4223))/(1-EXP(-SIMULATION!$D$4*$I4202)))-(EXP(-SIMULATION!$D$17*$J4223)/(1-EXP(-SIMULATION!$D$4*SIMULATION!$D$17))))</f>
        <v>2.7679470440219127</v>
      </c>
      <c r="L4223">
        <v>7.5408565071864872E-2</v>
      </c>
      <c r="M4223">
        <f t="shared" ca="1" si="65"/>
        <v>2.976673958806515</v>
      </c>
    </row>
    <row r="4224" spans="1:13" x14ac:dyDescent="0.25">
      <c r="A4224" s="9"/>
      <c r="H4224" s="9"/>
      <c r="J4224">
        <v>22</v>
      </c>
      <c r="K4224">
        <f ca="1">SIMULATION!$D$3*SIMULATION!$D$17/$H4202/(SIMULATION!$D$17-$I4202)*(((EXP(-$I4202*$J4224))/(1-EXP(-SIMULATION!$D$4*$I4202)))-(EXP(-SIMULATION!$D$17*$J4224)/(1-EXP(-SIMULATION!$D$4*SIMULATION!$D$17))))</f>
        <v>2.6846770165349887</v>
      </c>
      <c r="L4224">
        <v>-0.19044926943922114</v>
      </c>
      <c r="M4224">
        <f t="shared" ca="1" si="65"/>
        <v>2.1733822400556324</v>
      </c>
    </row>
    <row r="4225" spans="1:13" x14ac:dyDescent="0.25">
      <c r="A4225" s="9"/>
      <c r="H4225" s="9"/>
      <c r="J4225">
        <v>23</v>
      </c>
      <c r="K4225">
        <f ca="1">SIMULATION!$D$3*SIMULATION!$D$17/$H4202/(SIMULATION!$D$17-$I4202)*(((EXP(-$I4202*$J4225))/(1-EXP(-SIMULATION!$D$4*$I4202)))-(EXP(-SIMULATION!$D$17*$J4225)/(1-EXP(-SIMULATION!$D$4*SIMULATION!$D$17))))</f>
        <v>2.6038861695535669</v>
      </c>
      <c r="L4225">
        <v>-8.5170192736093372E-2</v>
      </c>
      <c r="M4225">
        <f t="shared" ca="1" si="65"/>
        <v>2.3821126826298418</v>
      </c>
    </row>
    <row r="4226" spans="1:13" x14ac:dyDescent="0.25">
      <c r="A4226" s="9"/>
      <c r="H4226" s="9"/>
      <c r="J4226">
        <v>24</v>
      </c>
      <c r="K4226">
        <f ca="1">SIMULATION!$D$3*SIMULATION!$D$17/$H4202/(SIMULATION!$D$17-$I4202)*(((EXP(-$I4202*$J4226))/(1-EXP(-SIMULATION!$D$4*$I4202)))-(EXP(-SIMULATION!$D$17*$J4226)/(1-EXP(-SIMULATION!$D$4*SIMULATION!$D$17))))</f>
        <v>2.5255099981649693</v>
      </c>
      <c r="L4226">
        <v>2.1157728757541058E-2</v>
      </c>
      <c r="M4226">
        <f t="shared" ca="1" si="65"/>
        <v>2.5789440536806016</v>
      </c>
    </row>
    <row r="4227" spans="1:13" x14ac:dyDescent="0.25">
      <c r="A4227" s="9">
        <v>170</v>
      </c>
      <c r="B4227" s="2">
        <f ca="1">NORMINV(RAND(),SIMULATION!D7,SIMULATION!D8)</f>
        <v>65.867383911907908</v>
      </c>
      <c r="C4227" s="2">
        <v>2</v>
      </c>
      <c r="D4227" s="2">
        <f ca="1">SIMULATION!$D$11*(1+(SIMULATION!$D$12*LN(1+$C4227)))*(1+(SIMULATION!$D$13*(($B4227/63.5)-1)))</f>
        <v>10.413867324035175</v>
      </c>
      <c r="E4227" s="2">
        <v>-3.2826270693463944E-2</v>
      </c>
      <c r="F4227" s="2">
        <f ca="1">D4227*(1+E4227)</f>
        <v>10.072018896290578</v>
      </c>
      <c r="G4227" s="2">
        <v>-0.75630845882267961</v>
      </c>
      <c r="H4227" s="9">
        <f>SIMULATION!$D$15*EXP($G$4227)</f>
        <v>103.6219894167134</v>
      </c>
      <c r="I4227" s="2">
        <f ca="1">$F4227/$H4227</f>
        <v>9.7199628698366222E-2</v>
      </c>
      <c r="J4227">
        <v>0</v>
      </c>
      <c r="K4227">
        <f ca="1">SIMULATION!$D$3*SIMULATION!$D$17/$H4227/(SIMULATION!$D$17-$I4227)*(((EXP(-$I4227*$J4227))/(1-EXP(-SIMULATION!$D$4*$I4227)))-(EXP(-SIMULATION!$D$17*$J4227)/(1-EXP(-SIMULATION!$D$4*SIMULATION!$D$17))))</f>
        <v>0.72954741714611815</v>
      </c>
      <c r="L4227">
        <v>-0.10526207285781457</v>
      </c>
      <c r="M4227">
        <f t="shared" ref="M4227:M4290" ca="1" si="66">$K4227*(1+$L4227)</f>
        <v>0.6527537437692531</v>
      </c>
    </row>
    <row r="4228" spans="1:13" x14ac:dyDescent="0.25">
      <c r="A4228" s="9"/>
      <c r="H4228" s="9"/>
      <c r="J4228">
        <v>1</v>
      </c>
      <c r="K4228">
        <f ca="1">SIMULATION!$D$3*SIMULATION!$D$17/$H4227/(SIMULATION!$D$17-$I4227)*(((EXP(-$I4227*$J4228))/(1-EXP(-SIMULATION!$D$4*$I4227)))-(EXP(-SIMULATION!$D$17*$J4228)/(1-EXP(-SIMULATION!$D$4*SIMULATION!$D$17))))</f>
        <v>2.4721887493490429</v>
      </c>
      <c r="L4228">
        <v>-0.18829938380259986</v>
      </c>
      <c r="M4228">
        <f t="shared" ca="1" si="66"/>
        <v>2.0066771312028981</v>
      </c>
    </row>
    <row r="4229" spans="1:13" x14ac:dyDescent="0.25">
      <c r="A4229" s="9"/>
      <c r="H4229" s="9"/>
      <c r="J4229">
        <v>2</v>
      </c>
      <c r="K4229">
        <f ca="1">SIMULATION!$D$3*SIMULATION!$D$17/$H4227/(SIMULATION!$D$17-$I4227)*(((EXP(-$I4227*$J4229))/(1-EXP(-SIMULATION!$D$4*$I4227)))-(EXP(-SIMULATION!$D$17*$J4229)/(1-EXP(-SIMULATION!$D$4*SIMULATION!$D$17))))</f>
        <v>3.4032321066038786</v>
      </c>
      <c r="L4229">
        <v>0.39330423151862903</v>
      </c>
      <c r="M4229">
        <f t="shared" ca="1" si="66"/>
        <v>4.741737694971242</v>
      </c>
    </row>
    <row r="4230" spans="1:13" x14ac:dyDescent="0.25">
      <c r="A4230" s="9"/>
      <c r="H4230" s="9"/>
      <c r="J4230">
        <v>3</v>
      </c>
      <c r="K4230">
        <f ca="1">SIMULATION!$D$3*SIMULATION!$D$17/$H4227/(SIMULATION!$D$17-$I4227)*(((EXP(-$I4227*$J4230))/(1-EXP(-SIMULATION!$D$4*$I4227)))-(EXP(-SIMULATION!$D$17*$J4230)/(1-EXP(-SIMULATION!$D$4*SIMULATION!$D$17))))</f>
        <v>3.8313827423640165</v>
      </c>
      <c r="L4230">
        <v>-6.4168306910617982E-3</v>
      </c>
      <c r="M4230">
        <f t="shared" ca="1" si="66"/>
        <v>3.8067974079936104</v>
      </c>
    </row>
    <row r="4231" spans="1:13" x14ac:dyDescent="0.25">
      <c r="A4231" s="9"/>
      <c r="H4231" s="9"/>
      <c r="J4231">
        <v>4</v>
      </c>
      <c r="K4231">
        <f ca="1">SIMULATION!$D$3*SIMULATION!$D$17/$H4227/(SIMULATION!$D$17-$I4227)*(((EXP(-$I4227*$J4231))/(1-EXP(-SIMULATION!$D$4*$I4227)))-(EXP(-SIMULATION!$D$17*$J4231)/(1-EXP(-SIMULATION!$D$4*SIMULATION!$D$17))))</f>
        <v>3.9528734206318643</v>
      </c>
      <c r="L4231">
        <v>0.42594574197231694</v>
      </c>
      <c r="M4231">
        <f t="shared" ca="1" si="66"/>
        <v>5.6365830227055538</v>
      </c>
    </row>
    <row r="4232" spans="1:13" x14ac:dyDescent="0.25">
      <c r="A4232" s="9"/>
      <c r="H4232" s="9"/>
      <c r="J4232">
        <v>5</v>
      </c>
      <c r="K4232">
        <f ca="1">SIMULATION!$D$3*SIMULATION!$D$17/$H4227/(SIMULATION!$D$17-$I4227)*(((EXP(-$I4227*$J4232))/(1-EXP(-SIMULATION!$D$4*$I4227)))-(EXP(-SIMULATION!$D$17*$J4232)/(1-EXP(-SIMULATION!$D$4*SIMULATION!$D$17))))</f>
        <v>3.8920093608856989</v>
      </c>
      <c r="L4232">
        <v>-0.12116739268428862</v>
      </c>
      <c r="M4232">
        <f t="shared" ca="1" si="66"/>
        <v>3.4204247343243339</v>
      </c>
    </row>
    <row r="4233" spans="1:13" x14ac:dyDescent="0.25">
      <c r="A4233" s="9"/>
      <c r="H4233" s="9"/>
      <c r="J4233">
        <v>6</v>
      </c>
      <c r="K4233">
        <f ca="1">SIMULATION!$D$3*SIMULATION!$D$17/$H4227/(SIMULATION!$D$17-$I4227)*(((EXP(-$I4227*$J4233))/(1-EXP(-SIMULATION!$D$4*$I4227)))-(EXP(-SIMULATION!$D$17*$J4233)/(1-EXP(-SIMULATION!$D$4*SIMULATION!$D$17))))</f>
        <v>3.7271367555604891</v>
      </c>
      <c r="L4233">
        <v>-7.9277205174650645E-2</v>
      </c>
      <c r="M4233">
        <f t="shared" ca="1" si="66"/>
        <v>3.4316597702759384</v>
      </c>
    </row>
    <row r="4234" spans="1:13" x14ac:dyDescent="0.25">
      <c r="A4234" s="9"/>
      <c r="H4234" s="9"/>
      <c r="J4234">
        <v>7</v>
      </c>
      <c r="K4234">
        <f ca="1">SIMULATION!$D$3*SIMULATION!$D$17/$H4227/(SIMULATION!$D$17-$I4227)*(((EXP(-$I4227*$J4234))/(1-EXP(-SIMULATION!$D$4*$I4227)))-(EXP(-SIMULATION!$D$17*$J4234)/(1-EXP(-SIMULATION!$D$4*SIMULATION!$D$17))))</f>
        <v>3.5072716249176015</v>
      </c>
      <c r="L4234">
        <v>-0.21874930531948195</v>
      </c>
      <c r="M4234">
        <f t="shared" ca="1" si="66"/>
        <v>2.7400583934001452</v>
      </c>
    </row>
    <row r="4235" spans="1:13" x14ac:dyDescent="0.25">
      <c r="A4235" s="9"/>
      <c r="H4235" s="9"/>
      <c r="J4235">
        <v>8</v>
      </c>
      <c r="K4235">
        <f ca="1">SIMULATION!$D$3*SIMULATION!$D$17/$H4227/(SIMULATION!$D$17-$I4227)*(((EXP(-$I4227*$J4235))/(1-EXP(-SIMULATION!$D$4*$I4227)))-(EXP(-SIMULATION!$D$17*$J4235)/(1-EXP(-SIMULATION!$D$4*SIMULATION!$D$17))))</f>
        <v>3.2627447380782733</v>
      </c>
      <c r="L4235">
        <v>0.12853295771318277</v>
      </c>
      <c r="M4235">
        <f t="shared" ca="1" si="66"/>
        <v>3.682114969526598</v>
      </c>
    </row>
    <row r="4236" spans="1:13" x14ac:dyDescent="0.25">
      <c r="A4236" s="9"/>
      <c r="H4236" s="9"/>
      <c r="J4236">
        <v>9</v>
      </c>
      <c r="K4236">
        <f ca="1">SIMULATION!$D$3*SIMULATION!$D$17/$H4227/(SIMULATION!$D$17-$I4227)*(((EXP(-$I4227*$J4236))/(1-EXP(-SIMULATION!$D$4*$I4227)))-(EXP(-SIMULATION!$D$17*$J4236)/(1-EXP(-SIMULATION!$D$4*SIMULATION!$D$17))))</f>
        <v>3.0120129262855531</v>
      </c>
      <c r="L4236">
        <v>9.1369117353252968E-2</v>
      </c>
      <c r="M4236">
        <f t="shared" ca="1" si="66"/>
        <v>3.2872178888168526</v>
      </c>
    </row>
    <row r="4237" spans="1:13" x14ac:dyDescent="0.25">
      <c r="A4237" s="9"/>
      <c r="H4237" s="9"/>
      <c r="J4237">
        <v>10</v>
      </c>
      <c r="K4237">
        <f ca="1">SIMULATION!$D$3*SIMULATION!$D$17/$H4227/(SIMULATION!$D$17-$I4227)*(((EXP(-$I4227*$J4237))/(1-EXP(-SIMULATION!$D$4*$I4227)))-(EXP(-SIMULATION!$D$17*$J4237)/(1-EXP(-SIMULATION!$D$4*SIMULATION!$D$17))))</f>
        <v>2.7660146729954227</v>
      </c>
      <c r="L4237">
        <v>-0.26062931003802681</v>
      </c>
      <c r="M4237">
        <f t="shared" ca="1" si="66"/>
        <v>2.0451101772175675</v>
      </c>
    </row>
    <row r="4238" spans="1:13" x14ac:dyDescent="0.25">
      <c r="A4238" s="9"/>
      <c r="H4238" s="9"/>
      <c r="J4238">
        <v>11</v>
      </c>
      <c r="K4238">
        <f ca="1">SIMULATION!$D$3*SIMULATION!$D$17/$H4227/(SIMULATION!$D$17-$I4227)*(((EXP(-$I4227*$J4238))/(1-EXP(-SIMULATION!$D$4*$I4227)))-(EXP(-SIMULATION!$D$17*$J4238)/(1-EXP(-SIMULATION!$D$4*SIMULATION!$D$17))))</f>
        <v>2.5309528750982375</v>
      </c>
      <c r="L4238">
        <v>-0.44487346811264067</v>
      </c>
      <c r="M4238">
        <f t="shared" ca="1" si="66"/>
        <v>1.4049990919236255</v>
      </c>
    </row>
    <row r="4239" spans="1:13" x14ac:dyDescent="0.25">
      <c r="A4239" s="9"/>
      <c r="H4239" s="9"/>
      <c r="J4239">
        <v>12</v>
      </c>
      <c r="K4239">
        <f ca="1">SIMULATION!$D$3*SIMULATION!$D$17/$H4227/(SIMULATION!$D$17-$I4227)*(((EXP(-$I4227*$J4239))/(1-EXP(-SIMULATION!$D$4*$I4227)))-(EXP(-SIMULATION!$D$17*$J4239)/(1-EXP(-SIMULATION!$D$4*SIMULATION!$D$17))))</f>
        <v>2.3100704758852069</v>
      </c>
      <c r="L4239">
        <v>0.2566416815929996</v>
      </c>
      <c r="M4239">
        <f t="shared" ca="1" si="66"/>
        <v>2.9029308474147268</v>
      </c>
    </row>
    <row r="4240" spans="1:13" x14ac:dyDescent="0.25">
      <c r="A4240" s="9"/>
      <c r="H4240" s="9"/>
      <c r="J4240">
        <v>13</v>
      </c>
      <c r="K4240">
        <f ca="1">SIMULATION!$D$3*SIMULATION!$D$17/$H4227/(SIMULATION!$D$17-$I4227)*(((EXP(-$I4227*$J4240))/(1-EXP(-SIMULATION!$D$4*$I4227)))-(EXP(-SIMULATION!$D$17*$J4240)/(1-EXP(-SIMULATION!$D$4*SIMULATION!$D$17))))</f>
        <v>2.1047814123226924</v>
      </c>
      <c r="L4240">
        <v>-3.0406559231051764E-2</v>
      </c>
      <c r="M4240">
        <f t="shared" ca="1" si="66"/>
        <v>2.0407822516404859</v>
      </c>
    </row>
    <row r="4241" spans="1:13" x14ac:dyDescent="0.25">
      <c r="A4241" s="9"/>
      <c r="H4241" s="9"/>
      <c r="J4241">
        <v>14</v>
      </c>
      <c r="K4241">
        <f ca="1">SIMULATION!$D$3*SIMULATION!$D$17/$H4227/(SIMULATION!$D$17-$I4227)*(((EXP(-$I4227*$J4241))/(1-EXP(-SIMULATION!$D$4*$I4227)))-(EXP(-SIMULATION!$D$17*$J4241)/(1-EXP(-SIMULATION!$D$4*SIMULATION!$D$17))))</f>
        <v>1.9153890731835852</v>
      </c>
      <c r="L4241">
        <v>-0.27000315405698577</v>
      </c>
      <c r="M4241">
        <f t="shared" ca="1" si="66"/>
        <v>1.3982279821777304</v>
      </c>
    </row>
    <row r="4242" spans="1:13" x14ac:dyDescent="0.25">
      <c r="A4242" s="9"/>
      <c r="H4242" s="9"/>
      <c r="J4242">
        <v>15</v>
      </c>
      <c r="K4242">
        <f ca="1">SIMULATION!$D$3*SIMULATION!$D$17/$H4227/(SIMULATION!$D$17-$I4227)*(((EXP(-$I4227*$J4242))/(1-EXP(-SIMULATION!$D$4*$I4227)))-(EXP(-SIMULATION!$D$17*$J4242)/(1-EXP(-SIMULATION!$D$4*SIMULATION!$D$17))))</f>
        <v>1.7415410058394434</v>
      </c>
      <c r="L4242">
        <v>0.38516744893621374</v>
      </c>
      <c r="M4242">
        <f t="shared" ca="1" si="66"/>
        <v>2.4123259122764296</v>
      </c>
    </row>
    <row r="4243" spans="1:13" x14ac:dyDescent="0.25">
      <c r="A4243" s="9"/>
      <c r="H4243" s="9"/>
      <c r="J4243">
        <v>16</v>
      </c>
      <c r="K4243">
        <f ca="1">SIMULATION!$D$3*SIMULATION!$D$17/$H4227/(SIMULATION!$D$17-$I4227)*(((EXP(-$I4227*$J4243))/(1-EXP(-SIMULATION!$D$4*$I4227)))-(EXP(-SIMULATION!$D$17*$J4243)/(1-EXP(-SIMULATION!$D$4*SIMULATION!$D$17))))</f>
        <v>1.582515132627123</v>
      </c>
      <c r="L4243">
        <v>0.4725137781050105</v>
      </c>
      <c r="M4243">
        <f t="shared" ca="1" si="66"/>
        <v>2.3302753368531164</v>
      </c>
    </row>
    <row r="4244" spans="1:13" x14ac:dyDescent="0.25">
      <c r="A4244" s="9"/>
      <c r="H4244" s="9"/>
      <c r="J4244">
        <v>17</v>
      </c>
      <c r="K4244">
        <f ca="1">SIMULATION!$D$3*SIMULATION!$D$17/$H4227/(SIMULATION!$D$17-$I4227)*(((EXP(-$I4227*$J4244))/(1-EXP(-SIMULATION!$D$4*$I4227)))-(EXP(-SIMULATION!$D$17*$J4244)/(1-EXP(-SIMULATION!$D$4*SIMULATION!$D$17))))</f>
        <v>1.4373984734051339</v>
      </c>
      <c r="L4244">
        <v>-0.32523653311772649</v>
      </c>
      <c r="M4244">
        <f t="shared" ca="1" si="66"/>
        <v>0.96990397720613564</v>
      </c>
    </row>
    <row r="4245" spans="1:13" x14ac:dyDescent="0.25">
      <c r="A4245" s="9"/>
      <c r="H4245" s="9"/>
      <c r="J4245">
        <v>18</v>
      </c>
      <c r="K4245">
        <f ca="1">SIMULATION!$D$3*SIMULATION!$D$17/$H4227/(SIMULATION!$D$17-$I4227)*(((EXP(-$I4227*$J4245))/(1-EXP(-SIMULATION!$D$4*$I4227)))-(EXP(-SIMULATION!$D$17*$J4245)/(1-EXP(-SIMULATION!$D$4*SIMULATION!$D$17))))</f>
        <v>1.3051974180491879</v>
      </c>
      <c r="L4245">
        <v>-0.19233973573739752</v>
      </c>
      <c r="M4245">
        <f t="shared" ca="1" si="66"/>
        <v>1.0541560915764736</v>
      </c>
    </row>
    <row r="4246" spans="1:13" x14ac:dyDescent="0.25">
      <c r="A4246" s="9"/>
      <c r="H4246" s="9"/>
      <c r="J4246">
        <v>19</v>
      </c>
      <c r="K4246">
        <f ca="1">SIMULATION!$D$3*SIMULATION!$D$17/$H4227/(SIMULATION!$D$17-$I4227)*(((EXP(-$I4227*$J4246))/(1-EXP(-SIMULATION!$D$4*$I4227)))-(EXP(-SIMULATION!$D$17*$J4246)/(1-EXP(-SIMULATION!$D$4*SIMULATION!$D$17))))</f>
        <v>1.1849045288161757</v>
      </c>
      <c r="L4246">
        <v>0.1680406157652857</v>
      </c>
      <c r="M4246">
        <f t="shared" ca="1" si="66"/>
        <v>1.3840166154615214</v>
      </c>
    </row>
    <row r="4247" spans="1:13" x14ac:dyDescent="0.25">
      <c r="A4247" s="9"/>
      <c r="H4247" s="9"/>
      <c r="J4247">
        <v>20</v>
      </c>
      <c r="K4247">
        <f ca="1">SIMULATION!$D$3*SIMULATION!$D$17/$H4227/(SIMULATION!$D$17-$I4227)*(((EXP(-$I4227*$J4247))/(1-EXP(-SIMULATION!$D$4*$I4227)))-(EXP(-SIMULATION!$D$17*$J4247)/(1-EXP(-SIMULATION!$D$4*SIMULATION!$D$17))))</f>
        <v>1.0755378437968586</v>
      </c>
      <c r="L4247">
        <v>9.5210694026479636E-2</v>
      </c>
      <c r="M4247">
        <f t="shared" ca="1" si="66"/>
        <v>1.1779405483565009</v>
      </c>
    </row>
    <row r="4248" spans="1:13" x14ac:dyDescent="0.25">
      <c r="A4248" s="9"/>
      <c r="H4248" s="9"/>
      <c r="J4248">
        <v>21</v>
      </c>
      <c r="K4248">
        <f ca="1">SIMULATION!$D$3*SIMULATION!$D$17/$H4227/(SIMULATION!$D$17-$I4227)*(((EXP(-$I4227*$J4248))/(1-EXP(-SIMULATION!$D$4*$I4227)))-(EXP(-SIMULATION!$D$17*$J4248)/(1-EXP(-SIMULATION!$D$4*SIMULATION!$D$17))))</f>
        <v>0.97616288306125454</v>
      </c>
      <c r="L4248">
        <v>-0.66399169600373165</v>
      </c>
      <c r="M4248">
        <f t="shared" ca="1" si="66"/>
        <v>0.32799883476151975</v>
      </c>
    </row>
    <row r="4249" spans="1:13" x14ac:dyDescent="0.25">
      <c r="A4249" s="9"/>
      <c r="H4249" s="9"/>
      <c r="J4249">
        <v>22</v>
      </c>
      <c r="K4249">
        <f ca="1">SIMULATION!$D$3*SIMULATION!$D$17/$H4227/(SIMULATION!$D$17-$I4227)*(((EXP(-$I4227*$J4249))/(1-EXP(-SIMULATION!$D$4*$I4227)))-(EXP(-SIMULATION!$D$17*$J4249)/(1-EXP(-SIMULATION!$D$4*SIMULATION!$D$17))))</f>
        <v>0.88590386486029649</v>
      </c>
      <c r="L4249">
        <v>-0.44480664508788736</v>
      </c>
      <c r="M4249">
        <f t="shared" ca="1" si="66"/>
        <v>0.49184793886139483</v>
      </c>
    </row>
    <row r="4250" spans="1:13" x14ac:dyDescent="0.25">
      <c r="A4250" s="9"/>
      <c r="H4250" s="9"/>
      <c r="J4250">
        <v>23</v>
      </c>
      <c r="K4250">
        <f ca="1">SIMULATION!$D$3*SIMULATION!$D$17/$H4227/(SIMULATION!$D$17-$I4227)*(((EXP(-$I4227*$J4250))/(1-EXP(-SIMULATION!$D$4*$I4227)))-(EXP(-SIMULATION!$D$17*$J4250)/(1-EXP(-SIMULATION!$D$4*SIMULATION!$D$17))))</f>
        <v>0.80394827467380736</v>
      </c>
      <c r="L4250">
        <v>-0.33261628761901407</v>
      </c>
      <c r="M4250">
        <f t="shared" ca="1" si="66"/>
        <v>0.53654198411409415</v>
      </c>
    </row>
    <row r="4251" spans="1:13" x14ac:dyDescent="0.25">
      <c r="A4251" s="9"/>
      <c r="H4251" s="9"/>
      <c r="J4251">
        <v>24</v>
      </c>
      <c r="K4251">
        <f ca="1">SIMULATION!$D$3*SIMULATION!$D$17/$H4227/(SIMULATION!$D$17-$I4227)*(((EXP(-$I4227*$J4251))/(1-EXP(-SIMULATION!$D$4*$I4227)))-(EXP(-SIMULATION!$D$17*$J4251)/(1-EXP(-SIMULATION!$D$4*SIMULATION!$D$17))))</f>
        <v>0.72954741714611882</v>
      </c>
      <c r="L4251">
        <v>-0.15967811373290733</v>
      </c>
      <c r="M4251">
        <f t="shared" ca="1" si="66"/>
        <v>0.6130546616975121</v>
      </c>
    </row>
    <row r="4252" spans="1:13" x14ac:dyDescent="0.25">
      <c r="A4252" s="9">
        <v>171</v>
      </c>
      <c r="B4252" s="2">
        <f ca="1">NORMINV(RAND(),SIMULATION!D7,SIMULATION!D8)</f>
        <v>51.778011992291781</v>
      </c>
      <c r="C4252" s="2">
        <v>2</v>
      </c>
      <c r="D4252" s="2">
        <f ca="1">SIMULATION!$D$11*(1+(SIMULATION!$D$12*LN(1+$C4252)))*(1+(SIMULATION!$D$13*(($B4252/63.5)-1)))</f>
        <v>9.3675660891927901</v>
      </c>
      <c r="E4252" s="2">
        <v>0.18543605190647347</v>
      </c>
      <c r="F4252" s="2">
        <f ca="1">D4252*(1+E4252)</f>
        <v>11.104650560745664</v>
      </c>
      <c r="G4252" s="2">
        <v>-1.15234176408447</v>
      </c>
      <c r="H4252" s="9">
        <f>SIMULATION!$D$15*EXP($G$4252)</f>
        <v>69.735970110382965</v>
      </c>
      <c r="I4252" s="2">
        <f ca="1">$F4252/$H4252</f>
        <v>0.15923848973733998</v>
      </c>
      <c r="J4252">
        <v>0</v>
      </c>
      <c r="K4252">
        <f ca="1">SIMULATION!$D$3*SIMULATION!$D$17/$H4252/(SIMULATION!$D$17-$I4252)*(((EXP(-$I4252*$J4252))/(1-EXP(-SIMULATION!$D$4*$I4252)))-(EXP(-SIMULATION!$D$17*$J4252)/(1-EXP(-SIMULATION!$D$4*SIMULATION!$D$17))))</f>
        <v>0.27458343007357194</v>
      </c>
      <c r="L4252">
        <v>0.38696668567502163</v>
      </c>
      <c r="M4252">
        <f t="shared" ca="1" si="66"/>
        <v>0.38083806995042113</v>
      </c>
    </row>
    <row r="4253" spans="1:13" x14ac:dyDescent="0.25">
      <c r="A4253" s="9"/>
      <c r="H4253" s="9"/>
      <c r="J4253">
        <v>1</v>
      </c>
      <c r="K4253">
        <f ca="1">SIMULATION!$D$3*SIMULATION!$D$17/$H4252/(SIMULATION!$D$17-$I4252)*(((EXP(-$I4252*$J4253))/(1-EXP(-SIMULATION!$D$4*$I4252)))-(EXP(-SIMULATION!$D$17*$J4253)/(1-EXP(-SIMULATION!$D$4*SIMULATION!$D$17))))</f>
        <v>2.8375801831098744</v>
      </c>
      <c r="L4253">
        <v>-0.57803503122941902</v>
      </c>
      <c r="M4253">
        <f t="shared" ca="1" si="66"/>
        <v>1.1973594333499775</v>
      </c>
    </row>
    <row r="4254" spans="1:13" x14ac:dyDescent="0.25">
      <c r="A4254" s="9"/>
      <c r="H4254" s="9"/>
      <c r="J4254">
        <v>2</v>
      </c>
      <c r="K4254">
        <f ca="1">SIMULATION!$D$3*SIMULATION!$D$17/$H4252/(SIMULATION!$D$17-$I4252)*(((EXP(-$I4252*$J4254))/(1-EXP(-SIMULATION!$D$4*$I4252)))-(EXP(-SIMULATION!$D$17*$J4254)/(1-EXP(-SIMULATION!$D$4*SIMULATION!$D$17))))</f>
        <v>4.0882014326485203</v>
      </c>
      <c r="L4254">
        <v>-9.2754676992396451E-2</v>
      </c>
      <c r="M4254">
        <f t="shared" ca="1" si="66"/>
        <v>3.7090016292833541</v>
      </c>
    </row>
    <row r="4255" spans="1:13" x14ac:dyDescent="0.25">
      <c r="A4255" s="9"/>
      <c r="H4255" s="9"/>
      <c r="J4255">
        <v>3</v>
      </c>
      <c r="K4255">
        <f ca="1">SIMULATION!$D$3*SIMULATION!$D$17/$H4252/(SIMULATION!$D$17-$I4252)*(((EXP(-$I4252*$J4255))/(1-EXP(-SIMULATION!$D$4*$I4252)))-(EXP(-SIMULATION!$D$17*$J4255)/(1-EXP(-SIMULATION!$D$4*SIMULATION!$D$17))))</f>
        <v>4.5554976889814691</v>
      </c>
      <c r="L4255">
        <v>-0.12766441060490794</v>
      </c>
      <c r="M4255">
        <f t="shared" ca="1" si="66"/>
        <v>3.9739227615056296</v>
      </c>
    </row>
    <row r="4256" spans="1:13" x14ac:dyDescent="0.25">
      <c r="A4256" s="9"/>
      <c r="H4256" s="9"/>
      <c r="J4256">
        <v>4</v>
      </c>
      <c r="K4256">
        <f ca="1">SIMULATION!$D$3*SIMULATION!$D$17/$H4252/(SIMULATION!$D$17-$I4252)*(((EXP(-$I4252*$J4256))/(1-EXP(-SIMULATION!$D$4*$I4252)))-(EXP(-SIMULATION!$D$17*$J4256)/(1-EXP(-SIMULATION!$D$4*SIMULATION!$D$17))))</f>
        <v>4.570006888405544</v>
      </c>
      <c r="L4256">
        <v>9.6346491732947723E-2</v>
      </c>
      <c r="M4256">
        <f t="shared" ca="1" si="66"/>
        <v>5.0103110192988227</v>
      </c>
    </row>
    <row r="4257" spans="1:13" x14ac:dyDescent="0.25">
      <c r="A4257" s="9"/>
      <c r="H4257" s="9"/>
      <c r="J4257">
        <v>5</v>
      </c>
      <c r="K4257">
        <f ca="1">SIMULATION!$D$3*SIMULATION!$D$17/$H4252/(SIMULATION!$D$17-$I4252)*(((EXP(-$I4252*$J4257))/(1-EXP(-SIMULATION!$D$4*$I4252)))-(EXP(-SIMULATION!$D$17*$J4257)/(1-EXP(-SIMULATION!$D$4*SIMULATION!$D$17))))</f>
        <v>4.3363051483065149</v>
      </c>
      <c r="L4257">
        <v>7.2047258142326431E-2</v>
      </c>
      <c r="M4257">
        <f t="shared" ca="1" si="66"/>
        <v>4.6487240447104536</v>
      </c>
    </row>
    <row r="4258" spans="1:13" x14ac:dyDescent="0.25">
      <c r="A4258" s="9"/>
      <c r="H4258" s="9"/>
      <c r="J4258">
        <v>6</v>
      </c>
      <c r="K4258">
        <f ca="1">SIMULATION!$D$3*SIMULATION!$D$17/$H4252/(SIMULATION!$D$17-$I4252)*(((EXP(-$I4252*$J4258))/(1-EXP(-SIMULATION!$D$4*$I4252)))-(EXP(-SIMULATION!$D$17*$J4258)/(1-EXP(-SIMULATION!$D$4*SIMULATION!$D$17))))</f>
        <v>3.9793150644137723</v>
      </c>
      <c r="L4258">
        <v>0.11059195739089375</v>
      </c>
      <c r="M4258">
        <f t="shared" ca="1" si="66"/>
        <v>4.4193953064623619</v>
      </c>
    </row>
    <row r="4259" spans="1:13" x14ac:dyDescent="0.25">
      <c r="A4259" s="9"/>
      <c r="H4259" s="9"/>
      <c r="J4259">
        <v>7</v>
      </c>
      <c r="K4259">
        <f ca="1">SIMULATION!$D$3*SIMULATION!$D$17/$H4252/(SIMULATION!$D$17-$I4252)*(((EXP(-$I4252*$J4259))/(1-EXP(-SIMULATION!$D$4*$I4252)))-(EXP(-SIMULATION!$D$17*$J4259)/(1-EXP(-SIMULATION!$D$4*SIMULATION!$D$17))))</f>
        <v>3.5738242883230424</v>
      </c>
      <c r="L4259">
        <v>5.4788200304108692E-2</v>
      </c>
      <c r="M4259">
        <f t="shared" ca="1" si="66"/>
        <v>3.7696276892833738</v>
      </c>
    </row>
    <row r="4260" spans="1:13" x14ac:dyDescent="0.25">
      <c r="A4260" s="9"/>
      <c r="H4260" s="9"/>
      <c r="J4260">
        <v>8</v>
      </c>
      <c r="K4260">
        <f ca="1">SIMULATION!$D$3*SIMULATION!$D$17/$H4252/(SIMULATION!$D$17-$I4252)*(((EXP(-$I4252*$J4260))/(1-EXP(-SIMULATION!$D$4*$I4252)))-(EXP(-SIMULATION!$D$17*$J4260)/(1-EXP(-SIMULATION!$D$4*SIMULATION!$D$17))))</f>
        <v>3.1632679423339041</v>
      </c>
      <c r="L4260">
        <v>0.18928280500579914</v>
      </c>
      <c r="M4260">
        <f t="shared" ca="1" si="66"/>
        <v>3.7620201714437878</v>
      </c>
    </row>
    <row r="4261" spans="1:13" x14ac:dyDescent="0.25">
      <c r="A4261" s="9"/>
      <c r="H4261" s="9"/>
      <c r="J4261">
        <v>9</v>
      </c>
      <c r="K4261">
        <f ca="1">SIMULATION!$D$3*SIMULATION!$D$17/$H4252/(SIMULATION!$D$17-$I4252)*(((EXP(-$I4252*$J4261))/(1-EXP(-SIMULATION!$D$4*$I4252)))-(EXP(-SIMULATION!$D$17*$J4261)/(1-EXP(-SIMULATION!$D$4*SIMULATION!$D$17))))</f>
        <v>2.7716507378277595</v>
      </c>
      <c r="L4261">
        <v>0.26806720118663185</v>
      </c>
      <c r="M4261">
        <f t="shared" ca="1" si="66"/>
        <v>3.5146393937841101</v>
      </c>
    </row>
    <row r="4262" spans="1:13" x14ac:dyDescent="0.25">
      <c r="A4262" s="9"/>
      <c r="H4262" s="9"/>
      <c r="J4262">
        <v>10</v>
      </c>
      <c r="K4262">
        <f ca="1">SIMULATION!$D$3*SIMULATION!$D$17/$H4252/(SIMULATION!$D$17-$I4252)*(((EXP(-$I4252*$J4262))/(1-EXP(-SIMULATION!$D$4*$I4252)))-(EXP(-SIMULATION!$D$17*$J4262)/(1-EXP(-SIMULATION!$D$4*SIMULATION!$D$17))))</f>
        <v>2.4110896467845406</v>
      </c>
      <c r="L4262">
        <v>-2.6623503648237561E-2</v>
      </c>
      <c r="M4262">
        <f t="shared" ca="1" si="66"/>
        <v>2.3468979927771447</v>
      </c>
    </row>
    <row r="4263" spans="1:13" x14ac:dyDescent="0.25">
      <c r="A4263" s="9"/>
      <c r="H4263" s="9"/>
      <c r="J4263">
        <v>11</v>
      </c>
      <c r="K4263">
        <f ca="1">SIMULATION!$D$3*SIMULATION!$D$17/$H4252/(SIMULATION!$D$17-$I4252)*(((EXP(-$I4252*$J4263))/(1-EXP(-SIMULATION!$D$4*$I4252)))-(EXP(-SIMULATION!$D$17*$J4263)/(1-EXP(-SIMULATION!$D$4*SIMULATION!$D$17))))</f>
        <v>2.0865644423533967</v>
      </c>
      <c r="L4263">
        <v>0.37162387655111395</v>
      </c>
      <c r="M4263">
        <f t="shared" ca="1" si="66"/>
        <v>2.8619816090944794</v>
      </c>
    </row>
    <row r="4264" spans="1:13" x14ac:dyDescent="0.25">
      <c r="A4264" s="9"/>
      <c r="H4264" s="9"/>
      <c r="J4264">
        <v>12</v>
      </c>
      <c r="K4264">
        <f ca="1">SIMULATION!$D$3*SIMULATION!$D$17/$H4252/(SIMULATION!$D$17-$I4252)*(((EXP(-$I4252*$J4264))/(1-EXP(-SIMULATION!$D$4*$I4252)))-(EXP(-SIMULATION!$D$17*$J4264)/(1-EXP(-SIMULATION!$D$4*SIMULATION!$D$17))))</f>
        <v>1.798891190320616</v>
      </c>
      <c r="L4264">
        <v>0.19348589309101386</v>
      </c>
      <c r="M4264">
        <f t="shared" ca="1" si="66"/>
        <v>2.1469512588533575</v>
      </c>
    </row>
    <row r="4265" spans="1:13" x14ac:dyDescent="0.25">
      <c r="A4265" s="9"/>
      <c r="H4265" s="9"/>
      <c r="J4265">
        <v>13</v>
      </c>
      <c r="K4265">
        <f ca="1">SIMULATION!$D$3*SIMULATION!$D$17/$H4252/(SIMULATION!$D$17-$I4252)*(((EXP(-$I4252*$J4265))/(1-EXP(-SIMULATION!$D$4*$I4252)))-(EXP(-SIMULATION!$D$17*$J4265)/(1-EXP(-SIMULATION!$D$4*SIMULATION!$D$17))))</f>
        <v>1.5465673822529653</v>
      </c>
      <c r="L4265">
        <v>-0.41996331878201509</v>
      </c>
      <c r="M4265">
        <f t="shared" ca="1" si="66"/>
        <v>0.89706581168199662</v>
      </c>
    </row>
    <row r="4266" spans="1:13" x14ac:dyDescent="0.25">
      <c r="A4266" s="9"/>
      <c r="H4266" s="9"/>
      <c r="J4266">
        <v>14</v>
      </c>
      <c r="K4266">
        <f ca="1">SIMULATION!$D$3*SIMULATION!$D$17/$H4252/(SIMULATION!$D$17-$I4252)*(((EXP(-$I4252*$J4266))/(1-EXP(-SIMULATION!$D$4*$I4252)))-(EXP(-SIMULATION!$D$17*$J4266)/(1-EXP(-SIMULATION!$D$4*SIMULATION!$D$17))))</f>
        <v>1.3269028735293555</v>
      </c>
      <c r="L4266">
        <v>-0.14920208975058041</v>
      </c>
      <c r="M4266">
        <f t="shared" ca="1" si="66"/>
        <v>1.1289261919027256</v>
      </c>
    </row>
    <row r="4267" spans="1:13" x14ac:dyDescent="0.25">
      <c r="A4267" s="9"/>
      <c r="H4267" s="9"/>
      <c r="J4267">
        <v>15</v>
      </c>
      <c r="K4267">
        <f ca="1">SIMULATION!$D$3*SIMULATION!$D$17/$H4252/(SIMULATION!$D$17-$I4252)*(((EXP(-$I4252*$J4267))/(1-EXP(-SIMULATION!$D$4*$I4252)))-(EXP(-SIMULATION!$D$17*$J4267)/(1-EXP(-SIMULATION!$D$4*SIMULATION!$D$17))))</f>
        <v>1.1367007242710727</v>
      </c>
      <c r="L4267">
        <v>-0.34662873112176468</v>
      </c>
      <c r="M4267">
        <f t="shared" ca="1" si="66"/>
        <v>0.7426875945518</v>
      </c>
    </row>
    <row r="4268" spans="1:13" x14ac:dyDescent="0.25">
      <c r="A4268" s="9"/>
      <c r="H4268" s="9"/>
      <c r="J4268">
        <v>16</v>
      </c>
      <c r="K4268">
        <f ca="1">SIMULATION!$D$3*SIMULATION!$D$17/$H4252/(SIMULATION!$D$17-$I4252)*(((EXP(-$I4252*$J4268))/(1-EXP(-SIMULATION!$D$4*$I4252)))-(EXP(-SIMULATION!$D$17*$J4268)/(1-EXP(-SIMULATION!$D$4*SIMULATION!$D$17))))</f>
        <v>0.97265606827795215</v>
      </c>
      <c r="L4268">
        <v>-0.10033131089015419</v>
      </c>
      <c r="M4268">
        <f t="shared" ca="1" si="66"/>
        <v>0.87506820990236189</v>
      </c>
    </row>
    <row r="4269" spans="1:13" x14ac:dyDescent="0.25">
      <c r="A4269" s="9"/>
      <c r="H4269" s="9"/>
      <c r="J4269">
        <v>17</v>
      </c>
      <c r="K4269">
        <f ca="1">SIMULATION!$D$3*SIMULATION!$D$17/$H4252/(SIMULATION!$D$17-$I4252)*(((EXP(-$I4252*$J4269))/(1-EXP(-SIMULATION!$D$4*$I4252)))-(EXP(-SIMULATION!$D$17*$J4269)/(1-EXP(-SIMULATION!$D$4*SIMULATION!$D$17))))</f>
        <v>0.83157979749308686</v>
      </c>
      <c r="L4269">
        <v>0.57959321567979216</v>
      </c>
      <c r="M4269">
        <f t="shared" ca="1" si="66"/>
        <v>1.3135578064164555</v>
      </c>
    </row>
    <row r="4270" spans="1:13" x14ac:dyDescent="0.25">
      <c r="A4270" s="9"/>
      <c r="H4270" s="9"/>
      <c r="J4270">
        <v>18</v>
      </c>
      <c r="K4270">
        <f ca="1">SIMULATION!$D$3*SIMULATION!$D$17/$H4252/(SIMULATION!$D$17-$I4252)*(((EXP(-$I4252*$J4270))/(1-EXP(-SIMULATION!$D$4*$I4252)))-(EXP(-SIMULATION!$D$17*$J4270)/(1-EXP(-SIMULATION!$D$4*SIMULATION!$D$17))))</f>
        <v>0.71051468291808761</v>
      </c>
      <c r="L4270">
        <v>9.8987952790768746E-2</v>
      </c>
      <c r="M4270">
        <f t="shared" ca="1" si="66"/>
        <v>0.7808470768079312</v>
      </c>
    </row>
    <row r="4271" spans="1:13" x14ac:dyDescent="0.25">
      <c r="A4271" s="9"/>
      <c r="H4271" s="9"/>
      <c r="J4271">
        <v>19</v>
      </c>
      <c r="K4271">
        <f ca="1">SIMULATION!$D$3*SIMULATION!$D$17/$H4252/(SIMULATION!$D$17-$I4252)*(((EXP(-$I4252*$J4271))/(1-EXP(-SIMULATION!$D$4*$I4252)))-(EXP(-SIMULATION!$D$17*$J4271)/(1-EXP(-SIMULATION!$D$4*SIMULATION!$D$17))))</f>
        <v>0.60678657339421227</v>
      </c>
      <c r="L4271">
        <v>-0.63893784110750806</v>
      </c>
      <c r="M4271">
        <f t="shared" ca="1" si="66"/>
        <v>0.21908767017669178</v>
      </c>
    </row>
    <row r="4272" spans="1:13" x14ac:dyDescent="0.25">
      <c r="A4272" s="9"/>
      <c r="H4272" s="9"/>
      <c r="J4272">
        <v>20</v>
      </c>
      <c r="K4272">
        <f ca="1">SIMULATION!$D$3*SIMULATION!$D$17/$H4252/(SIMULATION!$D$17-$I4252)*(((EXP(-$I4252*$J4272))/(1-EXP(-SIMULATION!$D$4*$I4252)))-(EXP(-SIMULATION!$D$17*$J4272)/(1-EXP(-SIMULATION!$D$4*SIMULATION!$D$17))))</f>
        <v>0.51801740801544682</v>
      </c>
      <c r="L4272">
        <v>-0.43754153840655663</v>
      </c>
      <c r="M4272">
        <f t="shared" ca="1" si="66"/>
        <v>0.2913632743909913</v>
      </c>
    </row>
    <row r="4273" spans="1:13" x14ac:dyDescent="0.25">
      <c r="A4273" s="9"/>
      <c r="H4273" s="9"/>
      <c r="J4273">
        <v>21</v>
      </c>
      <c r="K4273">
        <f ca="1">SIMULATION!$D$3*SIMULATION!$D$17/$H4252/(SIMULATION!$D$17-$I4252)*(((EXP(-$I4252*$J4273))/(1-EXP(-SIMULATION!$D$4*$I4252)))-(EXP(-SIMULATION!$D$17*$J4273)/(1-EXP(-SIMULATION!$D$4*SIMULATION!$D$17))))</f>
        <v>0.44211667204914806</v>
      </c>
      <c r="L4273">
        <v>0.33606911205825601</v>
      </c>
      <c r="M4273">
        <f t="shared" ca="1" si="66"/>
        <v>0.59069842945085638</v>
      </c>
    </row>
    <row r="4274" spans="1:13" x14ac:dyDescent="0.25">
      <c r="A4274" s="9"/>
      <c r="H4274" s="9"/>
      <c r="J4274">
        <v>22</v>
      </c>
      <c r="K4274">
        <f ca="1">SIMULATION!$D$3*SIMULATION!$D$17/$H4252/(SIMULATION!$D$17-$I4252)*(((EXP(-$I4252*$J4274))/(1-EXP(-SIMULATION!$D$4*$I4252)))-(EXP(-SIMULATION!$D$17*$J4274)/(1-EXP(-SIMULATION!$D$4*SIMULATION!$D$17))))</f>
        <v>0.37726152419273701</v>
      </c>
      <c r="L4274">
        <v>-0.26577424250842319</v>
      </c>
      <c r="M4274">
        <f t="shared" ca="1" si="66"/>
        <v>0.27699512837283918</v>
      </c>
    </row>
    <row r="4275" spans="1:13" x14ac:dyDescent="0.25">
      <c r="A4275" s="9"/>
      <c r="H4275" s="9"/>
      <c r="J4275">
        <v>23</v>
      </c>
      <c r="K4275">
        <f ca="1">SIMULATION!$D$3*SIMULATION!$D$17/$H4252/(SIMULATION!$D$17-$I4252)*(((EXP(-$I4252*$J4275))/(1-EXP(-SIMULATION!$D$4*$I4252)))-(EXP(-SIMULATION!$D$17*$J4275)/(1-EXP(-SIMULATION!$D$4*SIMULATION!$D$17))))</f>
        <v>0.32187178355949486</v>
      </c>
      <c r="L4275">
        <v>0.42812747076521435</v>
      </c>
      <c r="M4275">
        <f t="shared" ca="1" si="66"/>
        <v>0.45967393616550989</v>
      </c>
    </row>
    <row r="4276" spans="1:13" x14ac:dyDescent="0.25">
      <c r="A4276" s="9"/>
      <c r="H4276" s="9"/>
      <c r="J4276">
        <v>24</v>
      </c>
      <c r="K4276">
        <f ca="1">SIMULATION!$D$3*SIMULATION!$D$17/$H4252/(SIMULATION!$D$17-$I4252)*(((EXP(-$I4252*$J4276))/(1-EXP(-SIMULATION!$D$4*$I4252)))-(EXP(-SIMULATION!$D$17*$J4276)/(1-EXP(-SIMULATION!$D$4*SIMULATION!$D$17))))</f>
        <v>0.27458343007357344</v>
      </c>
      <c r="L4276">
        <v>0.59228469460768329</v>
      </c>
      <c r="M4276">
        <f t="shared" ca="1" si="66"/>
        <v>0.43721499309903</v>
      </c>
    </row>
    <row r="4277" spans="1:13" x14ac:dyDescent="0.25">
      <c r="A4277" s="9">
        <v>172</v>
      </c>
      <c r="B4277" s="2">
        <f ca="1">NORMINV(RAND(),SIMULATION!D7,SIMULATION!D8)</f>
        <v>68.241011367500775</v>
      </c>
      <c r="C4277" s="2">
        <v>2</v>
      </c>
      <c r="D4277" s="2">
        <f ca="1">SIMULATION!$D$11*(1+(SIMULATION!$D$12*LN(1+$C4277)))*(1+(SIMULATION!$D$13*(($B4277/63.5)-1)))</f>
        <v>10.590137022358977</v>
      </c>
      <c r="E4277" s="2">
        <v>-1.6687187696675172E-2</v>
      </c>
      <c r="F4277" s="2">
        <f ca="1">D4277*(1+E4277)</f>
        <v>10.413417418133363</v>
      </c>
      <c r="G4277" s="2">
        <v>-0.75903586641220955</v>
      </c>
      <c r="H4277" s="9">
        <f>SIMULATION!$D$15*EXP($G$4277)</f>
        <v>103.33975507533432</v>
      </c>
      <c r="I4277" s="2">
        <f ca="1">$F4277/$H4277</f>
        <v>0.10076874490888833</v>
      </c>
      <c r="J4277">
        <v>0</v>
      </c>
      <c r="K4277">
        <f ca="1">SIMULATION!$D$3*SIMULATION!$D$17/$H4277/(SIMULATION!$D$17-$I4277)*(((EXP(-$I4277*$J4277))/(1-EXP(-SIMULATION!$D$4*$I4277)))-(EXP(-SIMULATION!$D$17*$J4277)/(1-EXP(-SIMULATION!$D$4*SIMULATION!$D$17))))</f>
        <v>0.67250167332774269</v>
      </c>
      <c r="L4277">
        <v>-0.22853553917368094</v>
      </c>
      <c r="M4277">
        <f t="shared" ca="1" si="66"/>
        <v>0.51881114081858437</v>
      </c>
    </row>
    <row r="4278" spans="1:13" x14ac:dyDescent="0.25">
      <c r="A4278" s="9"/>
      <c r="H4278" s="9"/>
      <c r="J4278">
        <v>1</v>
      </c>
      <c r="K4278">
        <f ca="1">SIMULATION!$D$3*SIMULATION!$D$17/$H4277/(SIMULATION!$D$17-$I4277)*(((EXP(-$I4277*$J4278))/(1-EXP(-SIMULATION!$D$4*$I4277)))-(EXP(-SIMULATION!$D$17*$J4278)/(1-EXP(-SIMULATION!$D$4*SIMULATION!$D$17))))</f>
        <v>2.4197743175538124</v>
      </c>
      <c r="L4278">
        <v>-0.25593023923104008</v>
      </c>
      <c r="M4278">
        <f t="shared" ca="1" si="66"/>
        <v>1.8004808975771385</v>
      </c>
    </row>
    <row r="4279" spans="1:13" x14ac:dyDescent="0.25">
      <c r="A4279" s="9"/>
      <c r="H4279" s="9"/>
      <c r="J4279">
        <v>2</v>
      </c>
      <c r="K4279">
        <f ca="1">SIMULATION!$D$3*SIMULATION!$D$17/$H4277/(SIMULATION!$D$17-$I4277)*(((EXP(-$I4277*$J4279))/(1-EXP(-SIMULATION!$D$4*$I4277)))-(EXP(-SIMULATION!$D$17*$J4279)/(1-EXP(-SIMULATION!$D$4*SIMULATION!$D$17))))</f>
        <v>3.3488250320980306</v>
      </c>
      <c r="L4279">
        <v>-0.14256342919873405</v>
      </c>
      <c r="M4279">
        <f t="shared" ca="1" si="66"/>
        <v>2.8714050517355747</v>
      </c>
    </row>
    <row r="4280" spans="1:13" x14ac:dyDescent="0.25">
      <c r="A4280" s="9"/>
      <c r="H4280" s="9"/>
      <c r="J4280">
        <v>3</v>
      </c>
      <c r="K4280">
        <f ca="1">SIMULATION!$D$3*SIMULATION!$D$17/$H4277/(SIMULATION!$D$17-$I4277)*(((EXP(-$I4277*$J4280))/(1-EXP(-SIMULATION!$D$4*$I4277)))-(EXP(-SIMULATION!$D$17*$J4280)/(1-EXP(-SIMULATION!$D$4*SIMULATION!$D$17))))</f>
        <v>3.7718140063566628</v>
      </c>
      <c r="L4280">
        <v>0.54877667470748648</v>
      </c>
      <c r="M4280">
        <f t="shared" ca="1" si="66"/>
        <v>5.8416975543801941</v>
      </c>
    </row>
    <row r="4281" spans="1:13" x14ac:dyDescent="0.25">
      <c r="A4281" s="9"/>
      <c r="H4281" s="9"/>
      <c r="J4281">
        <v>4</v>
      </c>
      <c r="K4281">
        <f ca="1">SIMULATION!$D$3*SIMULATION!$D$17/$H4277/(SIMULATION!$D$17-$I4277)*(((EXP(-$I4277*$J4281))/(1-EXP(-SIMULATION!$D$4*$I4277)))-(EXP(-SIMULATION!$D$17*$J4281)/(1-EXP(-SIMULATION!$D$4*SIMULATION!$D$17))))</f>
        <v>3.8870292898737646</v>
      </c>
      <c r="L4281">
        <v>-0.19933875773110346</v>
      </c>
      <c r="M4281">
        <f t="shared" ca="1" si="66"/>
        <v>3.1121936999659154</v>
      </c>
    </row>
    <row r="4282" spans="1:13" x14ac:dyDescent="0.25">
      <c r="A4282" s="9"/>
      <c r="H4282" s="9"/>
      <c r="J4282">
        <v>5</v>
      </c>
      <c r="K4282">
        <f ca="1">SIMULATION!$D$3*SIMULATION!$D$17/$H4277/(SIMULATION!$D$17-$I4277)*(((EXP(-$I4277*$J4282))/(1-EXP(-SIMULATION!$D$4*$I4277)))-(EXP(-SIMULATION!$D$17*$J4282)/(1-EXP(-SIMULATION!$D$4*SIMULATION!$D$17))))</f>
        <v>3.819954822363282</v>
      </c>
      <c r="L4282">
        <v>-0.14007751860841777</v>
      </c>
      <c r="M4282">
        <f t="shared" ca="1" si="66"/>
        <v>3.2848650296503741</v>
      </c>
    </row>
    <row r="4283" spans="1:13" x14ac:dyDescent="0.25">
      <c r="A4283" s="9"/>
      <c r="H4283" s="9"/>
      <c r="J4283">
        <v>6</v>
      </c>
      <c r="K4283">
        <f ca="1">SIMULATION!$D$3*SIMULATION!$D$17/$H4277/(SIMULATION!$D$17-$I4277)*(((EXP(-$I4277*$J4283))/(1-EXP(-SIMULATION!$D$4*$I4277)))-(EXP(-SIMULATION!$D$17*$J4283)/(1-EXP(-SIMULATION!$D$4*SIMULATION!$D$17))))</f>
        <v>3.6495717276889943</v>
      </c>
      <c r="L4283">
        <v>-2.4615668789711087E-3</v>
      </c>
      <c r="M4283">
        <f t="shared" ca="1" si="66"/>
        <v>3.6405880628016858</v>
      </c>
    </row>
    <row r="4284" spans="1:13" x14ac:dyDescent="0.25">
      <c r="A4284" s="9"/>
      <c r="H4284" s="9"/>
      <c r="J4284">
        <v>7</v>
      </c>
      <c r="K4284">
        <f ca="1">SIMULATION!$D$3*SIMULATION!$D$17/$H4277/(SIMULATION!$D$17-$I4277)*(((EXP(-$I4277*$J4284))/(1-EXP(-SIMULATION!$D$4*$I4277)))-(EXP(-SIMULATION!$D$17*$J4284)/(1-EXP(-SIMULATION!$D$4*SIMULATION!$D$17))))</f>
        <v>3.4251982678997885</v>
      </c>
      <c r="L4284">
        <v>0.35460417799270594</v>
      </c>
      <c r="M4284">
        <f t="shared" ca="1" si="66"/>
        <v>4.6397878841504339</v>
      </c>
    </row>
    <row r="4285" spans="1:13" x14ac:dyDescent="0.25">
      <c r="A4285" s="9"/>
      <c r="H4285" s="9"/>
      <c r="J4285">
        <v>8</v>
      </c>
      <c r="K4285">
        <f ca="1">SIMULATION!$D$3*SIMULATION!$D$17/$H4277/(SIMULATION!$D$17-$I4277)*(((EXP(-$I4277*$J4285))/(1-EXP(-SIMULATION!$D$4*$I4277)))-(EXP(-SIMULATION!$D$17*$J4285)/(1-EXP(-SIMULATION!$D$4*SIMULATION!$D$17))))</f>
        <v>3.1772681360258583</v>
      </c>
      <c r="L4285">
        <v>-0.23789524929585038</v>
      </c>
      <c r="M4285">
        <f t="shared" ca="1" si="66"/>
        <v>2.4214111407262249</v>
      </c>
    </row>
    <row r="4286" spans="1:13" x14ac:dyDescent="0.25">
      <c r="A4286" s="9"/>
      <c r="H4286" s="9"/>
      <c r="J4286">
        <v>9</v>
      </c>
      <c r="K4286">
        <f ca="1">SIMULATION!$D$3*SIMULATION!$D$17/$H4277/(SIMULATION!$D$17-$I4277)*(((EXP(-$I4277*$J4286))/(1-EXP(-SIMULATION!$D$4*$I4277)))-(EXP(-SIMULATION!$D$17*$J4286)/(1-EXP(-SIMULATION!$D$4*SIMULATION!$D$17))))</f>
        <v>2.9242255505514945</v>
      </c>
      <c r="L4286">
        <v>-1.192056417830588E-2</v>
      </c>
      <c r="M4286">
        <f t="shared" ca="1" si="66"/>
        <v>2.8893671322043035</v>
      </c>
    </row>
    <row r="4287" spans="1:13" x14ac:dyDescent="0.25">
      <c r="A4287" s="9"/>
      <c r="H4287" s="9"/>
      <c r="J4287">
        <v>10</v>
      </c>
      <c r="K4287">
        <f ca="1">SIMULATION!$D$3*SIMULATION!$D$17/$H4277/(SIMULATION!$D$17-$I4277)*(((EXP(-$I4277*$J4287))/(1-EXP(-SIMULATION!$D$4*$I4277)))-(EXP(-SIMULATION!$D$17*$J4287)/(1-EXP(-SIMULATION!$D$4*SIMULATION!$D$17))))</f>
        <v>2.6769330425747322</v>
      </c>
      <c r="L4287">
        <v>-0.45267533123573722</v>
      </c>
      <c r="M4287">
        <f t="shared" ca="1" si="66"/>
        <v>1.4651514908313255</v>
      </c>
    </row>
    <row r="4288" spans="1:13" x14ac:dyDescent="0.25">
      <c r="A4288" s="9"/>
      <c r="H4288" s="9"/>
      <c r="J4288">
        <v>11</v>
      </c>
      <c r="K4288">
        <f ca="1">SIMULATION!$D$3*SIMULATION!$D$17/$H4277/(SIMULATION!$D$17-$I4277)*(((EXP(-$I4277*$J4288))/(1-EXP(-SIMULATION!$D$4*$I4277)))-(EXP(-SIMULATION!$D$17*$J4288)/(1-EXP(-SIMULATION!$D$4*SIMULATION!$D$17))))</f>
        <v>2.4414863471796426</v>
      </c>
      <c r="L4288">
        <v>-0.19999604207206417</v>
      </c>
      <c r="M4288">
        <f t="shared" ca="1" si="66"/>
        <v>1.9531987409707328</v>
      </c>
    </row>
    <row r="4289" spans="1:13" x14ac:dyDescent="0.25">
      <c r="A4289" s="9"/>
      <c r="H4289" s="9"/>
      <c r="J4289">
        <v>12</v>
      </c>
      <c r="K4289">
        <f ca="1">SIMULATION!$D$3*SIMULATION!$D$17/$H4277/(SIMULATION!$D$17-$I4277)*(((EXP(-$I4277*$J4289))/(1-EXP(-SIMULATION!$D$4*$I4277)))-(EXP(-SIMULATION!$D$17*$J4289)/(1-EXP(-SIMULATION!$D$4*SIMULATION!$D$17))))</f>
        <v>2.221009460798669</v>
      </c>
      <c r="L4289">
        <v>-2.6515922404951629E-2</v>
      </c>
      <c r="M4289">
        <f t="shared" ca="1" si="66"/>
        <v>2.1621173462754681</v>
      </c>
    </row>
    <row r="4290" spans="1:13" x14ac:dyDescent="0.25">
      <c r="A4290" s="9"/>
      <c r="H4290" s="9"/>
      <c r="J4290">
        <v>13</v>
      </c>
      <c r="K4290">
        <f ca="1">SIMULATION!$D$3*SIMULATION!$D$17/$H4277/(SIMULATION!$D$17-$I4277)*(((EXP(-$I4277*$J4290))/(1-EXP(-SIMULATION!$D$4*$I4277)))-(EXP(-SIMULATION!$D$17*$J4290)/(1-EXP(-SIMULATION!$D$4*SIMULATION!$D$17))))</f>
        <v>2.0167970070972414</v>
      </c>
      <c r="L4290">
        <v>-0.31151589858518913</v>
      </c>
      <c r="M4290">
        <f t="shared" ca="1" si="66"/>
        <v>1.3885326751674243</v>
      </c>
    </row>
    <row r="4291" spans="1:13" x14ac:dyDescent="0.25">
      <c r="A4291" s="9"/>
      <c r="H4291" s="9"/>
      <c r="J4291">
        <v>14</v>
      </c>
      <c r="K4291">
        <f ca="1">SIMULATION!$D$3*SIMULATION!$D$17/$H4277/(SIMULATION!$D$17-$I4277)*(((EXP(-$I4277*$J4291))/(1-EXP(-SIMULATION!$D$4*$I4277)))-(EXP(-SIMULATION!$D$17*$J4291)/(1-EXP(-SIMULATION!$D$4*SIMULATION!$D$17))))</f>
        <v>1.8290391044281835</v>
      </c>
      <c r="L4291">
        <v>-0.61617166113243638</v>
      </c>
      <c r="M4291">
        <f t="shared" ref="M4291:M4354" ca="1" si="67">$K4291*(1+$L4291)</f>
        <v>0.70203704117648591</v>
      </c>
    </row>
    <row r="4292" spans="1:13" x14ac:dyDescent="0.25">
      <c r="A4292" s="9"/>
      <c r="H4292" s="9"/>
      <c r="J4292">
        <v>15</v>
      </c>
      <c r="K4292">
        <f ca="1">SIMULATION!$D$3*SIMULATION!$D$17/$H4277/(SIMULATION!$D$17-$I4277)*(((EXP(-$I4277*$J4292))/(1-EXP(-SIMULATION!$D$4*$I4277)))-(EXP(-SIMULATION!$D$17*$J4292)/(1-EXP(-SIMULATION!$D$4*SIMULATION!$D$17))))</f>
        <v>1.6572793792157174</v>
      </c>
      <c r="L4292">
        <v>0.34059074794693417</v>
      </c>
      <c r="M4292">
        <f t="shared" ca="1" si="67"/>
        <v>2.2217334025398294</v>
      </c>
    </row>
    <row r="4293" spans="1:13" x14ac:dyDescent="0.25">
      <c r="A4293" s="9"/>
      <c r="H4293" s="9"/>
      <c r="J4293">
        <v>16</v>
      </c>
      <c r="K4293">
        <f ca="1">SIMULATION!$D$3*SIMULATION!$D$17/$H4277/(SIMULATION!$D$17-$I4277)*(((EXP(-$I4277*$J4293))/(1-EXP(-SIMULATION!$D$4*$I4277)))-(EXP(-SIMULATION!$D$17*$J4293)/(1-EXP(-SIMULATION!$D$4*SIMULATION!$D$17))))</f>
        <v>1.5007025957801243</v>
      </c>
      <c r="L4293">
        <v>-0.34879279076566916</v>
      </c>
      <c r="M4293">
        <f t="shared" ca="1" si="67"/>
        <v>0.97726834928869089</v>
      </c>
    </row>
    <row r="4294" spans="1:13" x14ac:dyDescent="0.25">
      <c r="A4294" s="9"/>
      <c r="H4294" s="9"/>
      <c r="J4294">
        <v>17</v>
      </c>
      <c r="K4294">
        <f ca="1">SIMULATION!$D$3*SIMULATION!$D$17/$H4277/(SIMULATION!$D$17-$I4277)*(((EXP(-$I4277*$J4294))/(1-EXP(-SIMULATION!$D$4*$I4277)))-(EXP(-SIMULATION!$D$17*$J4294)/(1-EXP(-SIMULATION!$D$4*SIMULATION!$D$17))))</f>
        <v>1.3583136635283233</v>
      </c>
      <c r="L4294">
        <v>7.8585371012436248E-2</v>
      </c>
      <c r="M4294">
        <f t="shared" ca="1" si="67"/>
        <v>1.4650572467279581</v>
      </c>
    </row>
    <row r="4295" spans="1:13" x14ac:dyDescent="0.25">
      <c r="A4295" s="9"/>
      <c r="H4295" s="9"/>
      <c r="J4295">
        <v>18</v>
      </c>
      <c r="K4295">
        <f ca="1">SIMULATION!$D$3*SIMULATION!$D$17/$H4277/(SIMULATION!$D$17-$I4277)*(((EXP(-$I4277*$J4295))/(1-EXP(-SIMULATION!$D$4*$I4277)))-(EXP(-SIMULATION!$D$17*$J4295)/(1-EXP(-SIMULATION!$D$4*SIMULATION!$D$17))))</f>
        <v>1.2290475454150727</v>
      </c>
      <c r="L4295">
        <v>6.5420255679107961E-2</v>
      </c>
      <c r="M4295">
        <f t="shared" ca="1" si="67"/>
        <v>1.3094521500779066</v>
      </c>
    </row>
    <row r="4296" spans="1:13" x14ac:dyDescent="0.25">
      <c r="A4296" s="9"/>
      <c r="H4296" s="9"/>
      <c r="J4296">
        <v>19</v>
      </c>
      <c r="K4296">
        <f ca="1">SIMULATION!$D$3*SIMULATION!$D$17/$H4277/(SIMULATION!$D$17-$I4277)*(((EXP(-$I4277*$J4296))/(1-EXP(-SIMULATION!$D$4*$I4277)))-(EXP(-SIMULATION!$D$17*$J4296)/(1-EXP(-SIMULATION!$D$4*SIMULATION!$D$17))))</f>
        <v>1.111835346732797</v>
      </c>
      <c r="L4296">
        <v>-0.13918411079660198</v>
      </c>
      <c r="M4296">
        <f t="shared" ca="1" si="67"/>
        <v>0.95708553264556107</v>
      </c>
    </row>
    <row r="4297" spans="1:13" x14ac:dyDescent="0.25">
      <c r="A4297" s="9"/>
      <c r="H4297" s="9"/>
      <c r="J4297">
        <v>20</v>
      </c>
      <c r="K4297">
        <f ca="1">SIMULATION!$D$3*SIMULATION!$D$17/$H4277/(SIMULATION!$D$17-$I4277)*(((EXP(-$I4277*$J4297))/(1-EXP(-SIMULATION!$D$4*$I4277)))-(EXP(-SIMULATION!$D$17*$J4297)/(1-EXP(-SIMULATION!$D$4*SIMULATION!$D$17))))</f>
        <v>1.0056427395242193</v>
      </c>
      <c r="L4297">
        <v>9.3306582745471184E-2</v>
      </c>
      <c r="M4297">
        <f t="shared" ca="1" si="67"/>
        <v>1.0994758270120182</v>
      </c>
    </row>
    <row r="4298" spans="1:13" x14ac:dyDescent="0.25">
      <c r="A4298" s="9"/>
      <c r="H4298" s="9"/>
      <c r="J4298">
        <v>21</v>
      </c>
      <c r="K4298">
        <f ca="1">SIMULATION!$D$3*SIMULATION!$D$17/$H4277/(SIMULATION!$D$17-$I4277)*(((EXP(-$I4277*$J4298))/(1-EXP(-SIMULATION!$D$4*$I4277)))-(EXP(-SIMULATION!$D$17*$J4298)/(1-EXP(-SIMULATION!$D$4*SIMULATION!$D$17))))</f>
        <v>0.9094910354137854</v>
      </c>
      <c r="L4298">
        <v>0.45062610611450737</v>
      </c>
      <c r="M4298">
        <f t="shared" ca="1" si="67"/>
        <v>1.3193314392483511</v>
      </c>
    </row>
    <row r="4299" spans="1:13" x14ac:dyDescent="0.25">
      <c r="A4299" s="9"/>
      <c r="H4299" s="9"/>
      <c r="J4299">
        <v>22</v>
      </c>
      <c r="K4299">
        <f ca="1">SIMULATION!$D$3*SIMULATION!$D$17/$H4277/(SIMULATION!$D$17-$I4277)*(((EXP(-$I4277*$J4299))/(1-EXP(-SIMULATION!$D$4*$I4277)))-(EXP(-SIMULATION!$D$17*$J4299)/(1-EXP(-SIMULATION!$D$4*SIMULATION!$D$17))))</f>
        <v>0.82246747946474963</v>
      </c>
      <c r="L4299">
        <v>-0.43922027567309374</v>
      </c>
      <c r="M4299">
        <f t="shared" ca="1" si="67"/>
        <v>0.46122308640208776</v>
      </c>
    </row>
    <row r="4300" spans="1:13" x14ac:dyDescent="0.25">
      <c r="A4300" s="9"/>
      <c r="H4300" s="9"/>
      <c r="J4300">
        <v>23</v>
      </c>
      <c r="K4300">
        <f ca="1">SIMULATION!$D$3*SIMULATION!$D$17/$H4277/(SIMULATION!$D$17-$I4277)*(((EXP(-$I4277*$J4300))/(1-EXP(-SIMULATION!$D$4*$I4277)))-(EXP(-SIMULATION!$D$17*$J4300)/(1-EXP(-SIMULATION!$D$4*SIMULATION!$D$17))))</f>
        <v>0.74372894432367598</v>
      </c>
      <c r="L4300">
        <v>0.19113562273966483</v>
      </c>
      <c r="M4300">
        <f t="shared" ca="1" si="67"/>
        <v>0.88588203924649522</v>
      </c>
    </row>
    <row r="4301" spans="1:13" x14ac:dyDescent="0.25">
      <c r="A4301" s="9"/>
      <c r="H4301" s="9"/>
      <c r="J4301">
        <v>24</v>
      </c>
      <c r="K4301">
        <f ca="1">SIMULATION!$D$3*SIMULATION!$D$17/$H4277/(SIMULATION!$D$17-$I4277)*(((EXP(-$I4277*$J4301))/(1-EXP(-SIMULATION!$D$4*$I4277)))-(EXP(-SIMULATION!$D$17*$J4301)/(1-EXP(-SIMULATION!$D$4*SIMULATION!$D$17))))</f>
        <v>0.67250167332774402</v>
      </c>
      <c r="L4301">
        <v>-0.51055823008942547</v>
      </c>
      <c r="M4301">
        <f t="shared" ca="1" si="67"/>
        <v>0.32915040926135403</v>
      </c>
    </row>
    <row r="4302" spans="1:13" x14ac:dyDescent="0.25">
      <c r="A4302" s="9">
        <v>173</v>
      </c>
      <c r="B4302" s="2">
        <f ca="1">NORMINV(RAND(),SIMULATION!D7,SIMULATION!D8)</f>
        <v>61.239005252238002</v>
      </c>
      <c r="C4302" s="2">
        <v>2</v>
      </c>
      <c r="D4302" s="2">
        <f ca="1">SIMULATION!$D$11*(1+(SIMULATION!$D$12*LN(1+$C4302)))*(1+(SIMULATION!$D$13*(($B4302/63.5)-1)))</f>
        <v>10.07015588433725</v>
      </c>
      <c r="E4302" s="2">
        <v>0.15985023569959295</v>
      </c>
      <c r="F4302" s="2">
        <f ca="1">D4302*(1+E4302)</f>
        <v>11.679872675980203</v>
      </c>
      <c r="G4302" s="2">
        <v>3.240365336399359E-2</v>
      </c>
      <c r="H4302" s="9">
        <f>SIMULATION!$D$15*EXP($G$4302)</f>
        <v>228.02645947421834</v>
      </c>
      <c r="I4302" s="2">
        <f ca="1">$F4302/$H4302</f>
        <v>5.1221567457178277E-2</v>
      </c>
      <c r="J4302">
        <v>0</v>
      </c>
      <c r="K4302">
        <f ca="1">SIMULATION!$D$3*SIMULATION!$D$17/$H4302/(SIMULATION!$D$17-$I4302)*(((EXP(-$I4302*$J4302))/(1-EXP(-SIMULATION!$D$4*$I4302)))-(EXP(-SIMULATION!$D$17*$J4302)/(1-EXP(-SIMULATION!$D$4*SIMULATION!$D$17))))</f>
        <v>1.1267931949697976</v>
      </c>
      <c r="L4302">
        <v>0.19361518941404182</v>
      </c>
      <c r="M4302">
        <f t="shared" ca="1" si="67"/>
        <v>1.3449574728443283</v>
      </c>
    </row>
    <row r="4303" spans="1:13" x14ac:dyDescent="0.25">
      <c r="A4303" s="9"/>
      <c r="H4303" s="9"/>
      <c r="J4303">
        <v>1</v>
      </c>
      <c r="K4303">
        <f ca="1">SIMULATION!$D$3*SIMULATION!$D$17/$H4302/(SIMULATION!$D$17-$I4302)*(((EXP(-$I4302*$J4303))/(1-EXP(-SIMULATION!$D$4*$I4302)))-(EXP(-SIMULATION!$D$17*$J4303)/(1-EXP(-SIMULATION!$D$4*SIMULATION!$D$17))))</f>
        <v>1.9134702251249902</v>
      </c>
      <c r="L4303">
        <v>0.28768113526361294</v>
      </c>
      <c r="M4303">
        <f t="shared" ca="1" si="67"/>
        <v>2.4639395117820682</v>
      </c>
    </row>
    <row r="4304" spans="1:13" x14ac:dyDescent="0.25">
      <c r="A4304" s="9"/>
      <c r="H4304" s="9"/>
      <c r="J4304">
        <v>2</v>
      </c>
      <c r="K4304">
        <f ca="1">SIMULATION!$D$3*SIMULATION!$D$17/$H4302/(SIMULATION!$D$17-$I4302)*(((EXP(-$I4302*$J4304))/(1-EXP(-SIMULATION!$D$4*$I4302)))-(EXP(-SIMULATION!$D$17*$J4304)/(1-EXP(-SIMULATION!$D$4*SIMULATION!$D$17))))</f>
        <v>2.3581034590395435</v>
      </c>
      <c r="L4304">
        <v>0.42772805873986663</v>
      </c>
      <c r="M4304">
        <f t="shared" ca="1" si="67"/>
        <v>3.3667304738822921</v>
      </c>
    </row>
    <row r="4305" spans="1:13" x14ac:dyDescent="0.25">
      <c r="A4305" s="9"/>
      <c r="H4305" s="9"/>
      <c r="J4305">
        <v>3</v>
      </c>
      <c r="K4305">
        <f ca="1">SIMULATION!$D$3*SIMULATION!$D$17/$H4302/(SIMULATION!$D$17-$I4302)*(((EXP(-$I4302*$J4305))/(1-EXP(-SIMULATION!$D$4*$I4302)))-(EXP(-SIMULATION!$D$17*$J4305)/(1-EXP(-SIMULATION!$D$4*SIMULATION!$D$17))))</f>
        <v>2.5865170963503377</v>
      </c>
      <c r="L4305">
        <v>-0.60965787656720971</v>
      </c>
      <c r="M4305">
        <f t="shared" ca="1" si="67"/>
        <v>1.0096265756846059</v>
      </c>
    </row>
    <row r="4306" spans="1:13" x14ac:dyDescent="0.25">
      <c r="A4306" s="9"/>
      <c r="H4306" s="9"/>
      <c r="J4306">
        <v>4</v>
      </c>
      <c r="K4306">
        <f ca="1">SIMULATION!$D$3*SIMULATION!$D$17/$H4302/(SIMULATION!$D$17-$I4302)*(((EXP(-$I4302*$J4306))/(1-EXP(-SIMULATION!$D$4*$I4302)))-(EXP(-SIMULATION!$D$17*$J4306)/(1-EXP(-SIMULATION!$D$4*SIMULATION!$D$17))))</f>
        <v>2.6791940225324531</v>
      </c>
      <c r="L4306">
        <v>-2.2885532015461976E-2</v>
      </c>
      <c r="M4306">
        <f t="shared" ca="1" si="67"/>
        <v>2.6178792419541526</v>
      </c>
    </row>
    <row r="4307" spans="1:13" x14ac:dyDescent="0.25">
      <c r="A4307" s="9"/>
      <c r="H4307" s="9"/>
      <c r="J4307">
        <v>5</v>
      </c>
      <c r="K4307">
        <f ca="1">SIMULATION!$D$3*SIMULATION!$D$17/$H4302/(SIMULATION!$D$17-$I4302)*(((EXP(-$I4302*$J4307))/(1-EXP(-SIMULATION!$D$4*$I4302)))-(EXP(-SIMULATION!$D$17*$J4307)/(1-EXP(-SIMULATION!$D$4*SIMULATION!$D$17))))</f>
        <v>2.687568713940399</v>
      </c>
      <c r="L4307">
        <v>-0.56671909780591068</v>
      </c>
      <c r="M4307">
        <f t="shared" ca="1" si="67"/>
        <v>1.1644721970847045</v>
      </c>
    </row>
    <row r="4308" spans="1:13" x14ac:dyDescent="0.25">
      <c r="A4308" s="9"/>
      <c r="H4308" s="9"/>
      <c r="J4308">
        <v>6</v>
      </c>
      <c r="K4308">
        <f ca="1">SIMULATION!$D$3*SIMULATION!$D$17/$H4302/(SIMULATION!$D$17-$I4302)*(((EXP(-$I4302*$J4308))/(1-EXP(-SIMULATION!$D$4*$I4302)))-(EXP(-SIMULATION!$D$17*$J4308)/(1-EXP(-SIMULATION!$D$4*SIMULATION!$D$17))))</f>
        <v>2.6444677571051884</v>
      </c>
      <c r="L4308">
        <v>0.24057820671635427</v>
      </c>
      <c r="M4308">
        <f t="shared" ca="1" si="67"/>
        <v>3.2806690678287742</v>
      </c>
    </row>
    <row r="4309" spans="1:13" x14ac:dyDescent="0.25">
      <c r="A4309" s="9"/>
      <c r="H4309" s="9"/>
      <c r="J4309">
        <v>7</v>
      </c>
      <c r="K4309">
        <f ca="1">SIMULATION!$D$3*SIMULATION!$D$17/$H4302/(SIMULATION!$D$17-$I4302)*(((EXP(-$I4302*$J4309))/(1-EXP(-SIMULATION!$D$4*$I4302)))-(EXP(-SIMULATION!$D$17*$J4309)/(1-EXP(-SIMULATION!$D$4*SIMULATION!$D$17))))</f>
        <v>2.5708000356376903</v>
      </c>
      <c r="L4309">
        <v>2.5333742712560975E-2</v>
      </c>
      <c r="M4309">
        <f t="shared" ca="1" si="67"/>
        <v>2.6359280223059782</v>
      </c>
    </row>
    <row r="4310" spans="1:13" x14ac:dyDescent="0.25">
      <c r="A4310" s="9"/>
      <c r="H4310" s="9"/>
      <c r="J4310">
        <v>8</v>
      </c>
      <c r="K4310">
        <f ca="1">SIMULATION!$D$3*SIMULATION!$D$17/$H4302/(SIMULATION!$D$17-$I4302)*(((EXP(-$I4302*$J4310))/(1-EXP(-SIMULATION!$D$4*$I4302)))-(EXP(-SIMULATION!$D$17*$J4310)/(1-EXP(-SIMULATION!$D$4*SIMULATION!$D$17))))</f>
        <v>2.4798436306327636</v>
      </c>
      <c r="L4310">
        <v>0.19201520509090661</v>
      </c>
      <c r="M4310">
        <f t="shared" ca="1" si="67"/>
        <v>2.956011313962092</v>
      </c>
    </row>
    <row r="4311" spans="1:13" x14ac:dyDescent="0.25">
      <c r="A4311" s="9"/>
      <c r="H4311" s="9"/>
      <c r="J4311">
        <v>9</v>
      </c>
      <c r="K4311">
        <f ca="1">SIMULATION!$D$3*SIMULATION!$D$17/$H4302/(SIMULATION!$D$17-$I4302)*(((EXP(-$I4302*$J4311))/(1-EXP(-SIMULATION!$D$4*$I4302)))-(EXP(-SIMULATION!$D$17*$J4311)/(1-EXP(-SIMULATION!$D$4*SIMULATION!$D$17))))</f>
        <v>2.3799926534084492</v>
      </c>
      <c r="L4311">
        <v>0.25284090073655496</v>
      </c>
      <c r="M4311">
        <f t="shared" ca="1" si="67"/>
        <v>2.9817521396426252</v>
      </c>
    </row>
    <row r="4312" spans="1:13" x14ac:dyDescent="0.25">
      <c r="A4312" s="9"/>
      <c r="H4312" s="9"/>
      <c r="J4312">
        <v>10</v>
      </c>
      <c r="K4312">
        <f ca="1">SIMULATION!$D$3*SIMULATION!$D$17/$H4302/(SIMULATION!$D$17-$I4302)*(((EXP(-$I4302*$J4312))/(1-EXP(-SIMULATION!$D$4*$I4302)))-(EXP(-SIMULATION!$D$17*$J4312)/(1-EXP(-SIMULATION!$D$4*SIMULATION!$D$17))))</f>
        <v>2.2765171813325367</v>
      </c>
      <c r="L4312">
        <v>0.10106464761598337</v>
      </c>
      <c r="M4312">
        <f t="shared" ca="1" si="67"/>
        <v>2.506592588055641</v>
      </c>
    </row>
    <row r="4313" spans="1:13" x14ac:dyDescent="0.25">
      <c r="A4313" s="9"/>
      <c r="H4313" s="9"/>
      <c r="J4313">
        <v>11</v>
      </c>
      <c r="K4313">
        <f ca="1">SIMULATION!$D$3*SIMULATION!$D$17/$H4302/(SIMULATION!$D$17-$I4302)*(((EXP(-$I4302*$J4313))/(1-EXP(-SIMULATION!$D$4*$I4302)))-(EXP(-SIMULATION!$D$17*$J4313)/(1-EXP(-SIMULATION!$D$4*SIMULATION!$D$17))))</f>
        <v>2.1726907811928142</v>
      </c>
      <c r="L4313">
        <v>5.1170045240967979E-2</v>
      </c>
      <c r="M4313">
        <f t="shared" ca="1" si="67"/>
        <v>2.2838674667610848</v>
      </c>
    </row>
    <row r="4314" spans="1:13" x14ac:dyDescent="0.25">
      <c r="A4314" s="9"/>
      <c r="H4314" s="9"/>
      <c r="J4314">
        <v>12</v>
      </c>
      <c r="K4314">
        <f ca="1">SIMULATION!$D$3*SIMULATION!$D$17/$H4302/(SIMULATION!$D$17-$I4302)*(((EXP(-$I4302*$J4314))/(1-EXP(-SIMULATION!$D$4*$I4302)))-(EXP(-SIMULATION!$D$17*$J4314)/(1-EXP(-SIMULATION!$D$4*SIMULATION!$D$17))))</f>
        <v>2.0705127816049154</v>
      </c>
      <c r="L4314">
        <v>-0.16463563936749034</v>
      </c>
      <c r="M4314">
        <f t="shared" ca="1" si="67"/>
        <v>1.7296325859868291</v>
      </c>
    </row>
    <row r="4315" spans="1:13" x14ac:dyDescent="0.25">
      <c r="A4315" s="9"/>
      <c r="H4315" s="9"/>
      <c r="J4315">
        <v>13</v>
      </c>
      <c r="K4315">
        <f ca="1">SIMULATION!$D$3*SIMULATION!$D$17/$H4302/(SIMULATION!$D$17-$I4302)*(((EXP(-$I4302*$J4315))/(1-EXP(-SIMULATION!$D$4*$I4302)))-(EXP(-SIMULATION!$D$17*$J4315)/(1-EXP(-SIMULATION!$D$4*SIMULATION!$D$17))))</f>
        <v>1.9711708643440171</v>
      </c>
      <c r="L4315">
        <v>9.0696631994180196E-2</v>
      </c>
      <c r="M4315">
        <f t="shared" ca="1" si="67"/>
        <v>2.1499494228250766</v>
      </c>
    </row>
    <row r="4316" spans="1:13" x14ac:dyDescent="0.25">
      <c r="A4316" s="9"/>
      <c r="H4316" s="9"/>
      <c r="J4316">
        <v>14</v>
      </c>
      <c r="K4316">
        <f ca="1">SIMULATION!$D$3*SIMULATION!$D$17/$H4302/(SIMULATION!$D$17-$I4302)*(((EXP(-$I4302*$J4316))/(1-EXP(-SIMULATION!$D$4*$I4302)))-(EXP(-SIMULATION!$D$17*$J4316)/(1-EXP(-SIMULATION!$D$4*SIMULATION!$D$17))))</f>
        <v>1.8753372586393813</v>
      </c>
      <c r="L4316">
        <v>-8.3984757574650043E-2</v>
      </c>
      <c r="M4316">
        <f t="shared" ca="1" si="67"/>
        <v>1.717837513601844</v>
      </c>
    </row>
    <row r="4317" spans="1:13" x14ac:dyDescent="0.25">
      <c r="A4317" s="9"/>
      <c r="H4317" s="9"/>
      <c r="J4317">
        <v>15</v>
      </c>
      <c r="K4317">
        <f ca="1">SIMULATION!$D$3*SIMULATION!$D$17/$H4302/(SIMULATION!$D$17-$I4302)*(((EXP(-$I4302*$J4317))/(1-EXP(-SIMULATION!$D$4*$I4302)))-(EXP(-SIMULATION!$D$17*$J4317)/(1-EXP(-SIMULATION!$D$4*SIMULATION!$D$17))))</f>
        <v>1.7833583164643261</v>
      </c>
      <c r="L4317">
        <v>-0.31682840261054201</v>
      </c>
      <c r="M4317">
        <f t="shared" ca="1" si="67"/>
        <v>1.2183397497767081</v>
      </c>
    </row>
    <row r="4318" spans="1:13" x14ac:dyDescent="0.25">
      <c r="A4318" s="9"/>
      <c r="H4318" s="9"/>
      <c r="J4318">
        <v>16</v>
      </c>
      <c r="K4318">
        <f ca="1">SIMULATION!$D$3*SIMULATION!$D$17/$H4302/(SIMULATION!$D$17-$I4302)*(((EXP(-$I4302*$J4318))/(1-EXP(-SIMULATION!$D$4*$I4302)))-(EXP(-SIMULATION!$D$17*$J4318)/(1-EXP(-SIMULATION!$D$4*SIMULATION!$D$17))))</f>
        <v>1.6953757754241046</v>
      </c>
      <c r="L4318">
        <v>5.6978426135427786E-2</v>
      </c>
      <c r="M4318">
        <f t="shared" ca="1" si="67"/>
        <v>1.7919756188159006</v>
      </c>
    </row>
    <row r="4319" spans="1:13" x14ac:dyDescent="0.25">
      <c r="A4319" s="9"/>
      <c r="H4319" s="9"/>
      <c r="J4319">
        <v>17</v>
      </c>
      <c r="K4319">
        <f ca="1">SIMULATION!$D$3*SIMULATION!$D$17/$H4302/(SIMULATION!$D$17-$I4302)*(((EXP(-$I4302*$J4319))/(1-EXP(-SIMULATION!$D$4*$I4302)))-(EXP(-SIMULATION!$D$17*$J4319)/(1-EXP(-SIMULATION!$D$4*SIMULATION!$D$17))))</f>
        <v>1.6114042564610931</v>
      </c>
      <c r="L4319">
        <v>-0.39667626030474445</v>
      </c>
      <c r="M4319">
        <f t="shared" ca="1" si="67"/>
        <v>0.97219844216895934</v>
      </c>
    </row>
    <row r="4320" spans="1:13" x14ac:dyDescent="0.25">
      <c r="A4320" s="9"/>
      <c r="H4320" s="9"/>
      <c r="J4320">
        <v>18</v>
      </c>
      <c r="K4320">
        <f ca="1">SIMULATION!$D$3*SIMULATION!$D$17/$H4302/(SIMULATION!$D$17-$I4302)*(((EXP(-$I4302*$J4320))/(1-EXP(-SIMULATION!$D$4*$I4302)))-(EXP(-SIMULATION!$D$17*$J4320)/(1-EXP(-SIMULATION!$D$4*SIMULATION!$D$17))))</f>
        <v>1.5313807262789583</v>
      </c>
      <c r="L4320">
        <v>-0.23903869715361786</v>
      </c>
      <c r="M4320">
        <f t="shared" ca="1" si="67"/>
        <v>1.1653214726230752</v>
      </c>
    </row>
    <row r="4321" spans="1:13" x14ac:dyDescent="0.25">
      <c r="A4321" s="9"/>
      <c r="H4321" s="9"/>
      <c r="J4321">
        <v>19</v>
      </c>
      <c r="K4321">
        <f ca="1">SIMULATION!$D$3*SIMULATION!$D$17/$H4302/(SIMULATION!$D$17-$I4302)*(((EXP(-$I4302*$J4321))/(1-EXP(-SIMULATION!$D$4*$I4302)))-(EXP(-SIMULATION!$D$17*$J4321)/(1-EXP(-SIMULATION!$D$4*SIMULATION!$D$17))))</f>
        <v>1.4551960040638814</v>
      </c>
      <c r="L4321">
        <v>-1.0023894334266441E-2</v>
      </c>
      <c r="M4321">
        <f t="shared" ca="1" si="67"/>
        <v>1.4406092730834983</v>
      </c>
    </row>
    <row r="4322" spans="1:13" x14ac:dyDescent="0.25">
      <c r="A4322" s="9"/>
      <c r="H4322" s="9"/>
      <c r="J4322">
        <v>20</v>
      </c>
      <c r="K4322">
        <f ca="1">SIMULATION!$D$3*SIMULATION!$D$17/$H4302/(SIMULATION!$D$17-$I4302)*(((EXP(-$I4302*$J4322))/(1-EXP(-SIMULATION!$D$4*$I4302)))-(EXP(-SIMULATION!$D$17*$J4322)/(1-EXP(-SIMULATION!$D$4*SIMULATION!$D$17))))</f>
        <v>1.3827147712425343</v>
      </c>
      <c r="L4322">
        <v>-0.10135938075003632</v>
      </c>
      <c r="M4322">
        <f t="shared" ca="1" si="67"/>
        <v>1.2425636582754629</v>
      </c>
    </row>
    <row r="4323" spans="1:13" x14ac:dyDescent="0.25">
      <c r="A4323" s="9"/>
      <c r="H4323" s="9"/>
      <c r="J4323">
        <v>21</v>
      </c>
      <c r="K4323">
        <f ca="1">SIMULATION!$D$3*SIMULATION!$D$17/$H4302/(SIMULATION!$D$17-$I4302)*(((EXP(-$I4302*$J4323))/(1-EXP(-SIMULATION!$D$4*$I4302)))-(EXP(-SIMULATION!$D$17*$J4323)/(1-EXP(-SIMULATION!$D$4*SIMULATION!$D$17))))</f>
        <v>1.313788222720301</v>
      </c>
      <c r="L4323">
        <v>-4.5733103732944196E-2</v>
      </c>
      <c r="M4323">
        <f t="shared" ca="1" si="67"/>
        <v>1.2537046096475133</v>
      </c>
    </row>
    <row r="4324" spans="1:13" x14ac:dyDescent="0.25">
      <c r="A4324" s="9"/>
      <c r="H4324" s="9"/>
      <c r="J4324">
        <v>22</v>
      </c>
      <c r="K4324">
        <f ca="1">SIMULATION!$D$3*SIMULATION!$D$17/$H4302/(SIMULATION!$D$17-$I4302)*(((EXP(-$I4302*$J4324))/(1-EXP(-SIMULATION!$D$4*$I4302)))-(EXP(-SIMULATION!$D$17*$J4324)/(1-EXP(-SIMULATION!$D$4*SIMULATION!$D$17))))</f>
        <v>1.2482620111647387</v>
      </c>
      <c r="L4324">
        <v>-0.13121571704833446</v>
      </c>
      <c r="M4324">
        <f t="shared" ca="1" si="67"/>
        <v>1.0844704163055614</v>
      </c>
    </row>
    <row r="4325" spans="1:13" x14ac:dyDescent="0.25">
      <c r="A4325" s="9"/>
      <c r="H4325" s="9"/>
      <c r="J4325">
        <v>23</v>
      </c>
      <c r="K4325">
        <f ca="1">SIMULATION!$D$3*SIMULATION!$D$17/$H4302/(SIMULATION!$D$17-$I4302)*(((EXP(-$I4302*$J4325))/(1-EXP(-SIMULATION!$D$4*$I4302)))-(EXP(-SIMULATION!$D$17*$J4325)/(1-EXP(-SIMULATION!$D$4*SIMULATION!$D$17))))</f>
        <v>1.1859811830939135</v>
      </c>
      <c r="L4325">
        <v>0.19360533526005497</v>
      </c>
      <c r="M4325">
        <f t="shared" ca="1" si="67"/>
        <v>1.4155934676589275</v>
      </c>
    </row>
    <row r="4326" spans="1:13" x14ac:dyDescent="0.25">
      <c r="A4326" s="9"/>
      <c r="H4326" s="9"/>
      <c r="J4326">
        <v>24</v>
      </c>
      <c r="K4326">
        <f ca="1">SIMULATION!$D$3*SIMULATION!$D$17/$H4302/(SIMULATION!$D$17-$I4302)*(((EXP(-$I4302*$J4326))/(1-EXP(-SIMULATION!$D$4*$I4302)))-(EXP(-SIMULATION!$D$17*$J4326)/(1-EXP(-SIMULATION!$D$4*SIMULATION!$D$17))))</f>
        <v>1.1267931949697976</v>
      </c>
      <c r="L4326">
        <v>0.28461254118730633</v>
      </c>
      <c r="M4326">
        <f t="shared" ca="1" si="67"/>
        <v>1.4474926695827157</v>
      </c>
    </row>
    <row r="4327" spans="1:13" x14ac:dyDescent="0.25">
      <c r="A4327" s="9">
        <v>174</v>
      </c>
      <c r="B4327" s="2">
        <f ca="1">NORMINV(RAND(),SIMULATION!D7,SIMULATION!D8)</f>
        <v>65.854303937890592</v>
      </c>
      <c r="C4327" s="2">
        <v>2</v>
      </c>
      <c r="D4327" s="2">
        <f ca="1">SIMULATION!$D$11*(1+(SIMULATION!$D$12*LN(1+$C4327)))*(1+(SIMULATION!$D$13*(($B4327/63.5)-1)))</f>
        <v>10.412895982442086</v>
      </c>
      <c r="E4327" s="2">
        <v>-0.1541495029019799</v>
      </c>
      <c r="F4327" s="2">
        <f ca="1">D4327*(1+E4327)</f>
        <v>8.8077532429786149</v>
      </c>
      <c r="G4327" s="2">
        <v>0.27843294412956687</v>
      </c>
      <c r="H4327" s="9">
        <f>SIMULATION!$D$15*EXP($G$4327)</f>
        <v>291.63148376213371</v>
      </c>
      <c r="I4327" s="2">
        <f ca="1">$F4327/$H4327</f>
        <v>3.0201654256789952E-2</v>
      </c>
      <c r="J4327">
        <v>0</v>
      </c>
      <c r="K4327">
        <f ca="1">SIMULATION!$D$3*SIMULATION!$D$17/$H4327/(SIMULATION!$D$17-$I4327)*(((EXP(-$I4327*$J4327))/(1-EXP(-SIMULATION!$D$4*$I4327)))-(EXP(-SIMULATION!$D$17*$J4327)/(1-EXP(-SIMULATION!$D$4*SIMULATION!$D$17))))</f>
        <v>1.9007969032779199</v>
      </c>
      <c r="L4327">
        <v>-0.17066280592407548</v>
      </c>
      <c r="M4327">
        <f t="shared" ca="1" si="67"/>
        <v>1.5764015702727168</v>
      </c>
    </row>
    <row r="4328" spans="1:13" x14ac:dyDescent="0.25">
      <c r="A4328" s="9"/>
      <c r="H4328" s="9"/>
      <c r="J4328">
        <v>1</v>
      </c>
      <c r="K4328">
        <f ca="1">SIMULATION!$D$3*SIMULATION!$D$17/$H4327/(SIMULATION!$D$17-$I4327)*(((EXP(-$I4327*$J4328))/(1-EXP(-SIMULATION!$D$4*$I4327)))-(EXP(-SIMULATION!$D$17*$J4328)/(1-EXP(-SIMULATION!$D$4*SIMULATION!$D$17))))</f>
        <v>2.510776220102418</v>
      </c>
      <c r="L4328">
        <v>-0.30985374774345392</v>
      </c>
      <c r="M4328">
        <f t="shared" ca="1" si="67"/>
        <v>1.7328027985585404</v>
      </c>
    </row>
    <row r="4329" spans="1:13" x14ac:dyDescent="0.25">
      <c r="A4329" s="9"/>
      <c r="H4329" s="9"/>
      <c r="J4329">
        <v>2</v>
      </c>
      <c r="K4329">
        <f ca="1">SIMULATION!$D$3*SIMULATION!$D$17/$H4327/(SIMULATION!$D$17-$I4327)*(((EXP(-$I4327*$J4329))/(1-EXP(-SIMULATION!$D$4*$I4327)))-(EXP(-SIMULATION!$D$17*$J4329)/(1-EXP(-SIMULATION!$D$4*SIMULATION!$D$17))))</f>
        <v>2.8632077839142598</v>
      </c>
      <c r="L4329">
        <v>8.7402337513317177E-2</v>
      </c>
      <c r="M4329">
        <f t="shared" ca="1" si="67"/>
        <v>3.1134588370146909</v>
      </c>
    </row>
    <row r="4330" spans="1:13" x14ac:dyDescent="0.25">
      <c r="A4330" s="9"/>
      <c r="H4330" s="9"/>
      <c r="J4330">
        <v>3</v>
      </c>
      <c r="K4330">
        <f ca="1">SIMULATION!$D$3*SIMULATION!$D$17/$H4327/(SIMULATION!$D$17-$I4327)*(((EXP(-$I4327*$J4330))/(1-EXP(-SIMULATION!$D$4*$I4327)))-(EXP(-SIMULATION!$D$17*$J4330)/(1-EXP(-SIMULATION!$D$4*SIMULATION!$D$17))))</f>
        <v>3.0517406259991025</v>
      </c>
      <c r="L4330">
        <v>5.8908340895930437E-2</v>
      </c>
      <c r="M4330">
        <f t="shared" ca="1" si="67"/>
        <v>3.2315136031214173</v>
      </c>
    </row>
    <row r="4331" spans="1:13" x14ac:dyDescent="0.25">
      <c r="A4331" s="9"/>
      <c r="H4331" s="9"/>
      <c r="J4331">
        <v>4</v>
      </c>
      <c r="K4331">
        <f ca="1">SIMULATION!$D$3*SIMULATION!$D$17/$H4327/(SIMULATION!$D$17-$I4327)*(((EXP(-$I4327*$J4331))/(1-EXP(-SIMULATION!$D$4*$I4327)))-(EXP(-SIMULATION!$D$17*$J4331)/(1-EXP(-SIMULATION!$D$4*SIMULATION!$D$17))))</f>
        <v>3.1363532809835859</v>
      </c>
      <c r="L4331">
        <v>-0.13305220418131439</v>
      </c>
      <c r="M4331">
        <f t="shared" ca="1" si="67"/>
        <v>2.7190545638574228</v>
      </c>
    </row>
    <row r="4332" spans="1:13" x14ac:dyDescent="0.25">
      <c r="A4332" s="9"/>
      <c r="H4332" s="9"/>
      <c r="J4332">
        <v>5</v>
      </c>
      <c r="K4332">
        <f ca="1">SIMULATION!$D$3*SIMULATION!$D$17/$H4327/(SIMULATION!$D$17-$I4327)*(((EXP(-$I4327*$J4332))/(1-EXP(-SIMULATION!$D$4*$I4327)))-(EXP(-SIMULATION!$D$17*$J4332)/(1-EXP(-SIMULATION!$D$4*SIMULATION!$D$17))))</f>
        <v>3.1554484244859284</v>
      </c>
      <c r="L4332">
        <v>-1.3391791542135668E-2</v>
      </c>
      <c r="M4332">
        <f t="shared" ca="1" si="67"/>
        <v>3.1131913169632526</v>
      </c>
    </row>
    <row r="4333" spans="1:13" x14ac:dyDescent="0.25">
      <c r="A4333" s="9"/>
      <c r="H4333" s="9"/>
      <c r="J4333">
        <v>6</v>
      </c>
      <c r="K4333">
        <f ca="1">SIMULATION!$D$3*SIMULATION!$D$17/$H4327/(SIMULATION!$D$17-$I4327)*(((EXP(-$I4327*$J4333))/(1-EXP(-SIMULATION!$D$4*$I4327)))-(EXP(-SIMULATION!$D$17*$J4333)/(1-EXP(-SIMULATION!$D$4*SIMULATION!$D$17))))</f>
        <v>3.1336033804061487</v>
      </c>
      <c r="L4333">
        <v>-0.10441290417776773</v>
      </c>
      <c r="M4333">
        <f t="shared" ca="1" si="67"/>
        <v>2.8064147509166726</v>
      </c>
    </row>
    <row r="4334" spans="1:13" x14ac:dyDescent="0.25">
      <c r="A4334" s="9"/>
      <c r="H4334" s="9"/>
      <c r="J4334">
        <v>7</v>
      </c>
      <c r="K4334">
        <f ca="1">SIMULATION!$D$3*SIMULATION!$D$17/$H4327/(SIMULATION!$D$17-$I4327)*(((EXP(-$I4327*$J4334))/(1-EXP(-SIMULATION!$D$4*$I4327)))-(EXP(-SIMULATION!$D$17*$J4334)/(1-EXP(-SIMULATION!$D$4*SIMULATION!$D$17))))</f>
        <v>3.0865368049193824</v>
      </c>
      <c r="L4334">
        <v>-0.13260694134262674</v>
      </c>
      <c r="M4334">
        <f t="shared" ca="1" si="67"/>
        <v>2.6772405998775795</v>
      </c>
    </row>
    <row r="4335" spans="1:13" x14ac:dyDescent="0.25">
      <c r="A4335" s="9"/>
      <c r="H4335" s="9"/>
      <c r="J4335">
        <v>8</v>
      </c>
      <c r="K4335">
        <f ca="1">SIMULATION!$D$3*SIMULATION!$D$17/$H4327/(SIMULATION!$D$17-$I4327)*(((EXP(-$I4327*$J4335))/(1-EXP(-SIMULATION!$D$4*$I4327)))-(EXP(-SIMULATION!$D$17*$J4335)/(1-EXP(-SIMULATION!$D$4*SIMULATION!$D$17))))</f>
        <v>3.0242914297899368</v>
      </c>
      <c r="L4335">
        <v>9.1503140183253479E-2</v>
      </c>
      <c r="M4335">
        <f t="shared" ca="1" si="67"/>
        <v>3.3010235924450178</v>
      </c>
    </row>
    <row r="4336" spans="1:13" x14ac:dyDescent="0.25">
      <c r="A4336" s="9"/>
      <c r="H4336" s="9"/>
      <c r="J4336">
        <v>9</v>
      </c>
      <c r="K4336">
        <f ca="1">SIMULATION!$D$3*SIMULATION!$D$17/$H4327/(SIMULATION!$D$17-$I4327)*(((EXP(-$I4327*$J4336))/(1-EXP(-SIMULATION!$D$4*$I4327)))-(EXP(-SIMULATION!$D$17*$J4336)/(1-EXP(-SIMULATION!$D$4*SIMULATION!$D$17))))</f>
        <v>2.9532736140347975</v>
      </c>
      <c r="L4336">
        <v>-0.17479069894999924</v>
      </c>
      <c r="M4336">
        <f t="shared" ca="1" si="67"/>
        <v>2.4370688548470651</v>
      </c>
    </row>
    <row r="4337" spans="1:13" x14ac:dyDescent="0.25">
      <c r="A4337" s="9"/>
      <c r="H4337" s="9"/>
      <c r="J4337">
        <v>10</v>
      </c>
      <c r="K4337">
        <f ca="1">SIMULATION!$D$3*SIMULATION!$D$17/$H4327/(SIMULATION!$D$17-$I4327)*(((EXP(-$I4327*$J4337))/(1-EXP(-SIMULATION!$D$4*$I4327)))-(EXP(-SIMULATION!$D$17*$J4337)/(1-EXP(-SIMULATION!$D$4*SIMULATION!$D$17))))</f>
        <v>2.8775603114439354</v>
      </c>
      <c r="L4337">
        <v>-0.40841729295852081</v>
      </c>
      <c r="M4337">
        <f t="shared" ca="1" si="67"/>
        <v>1.7023149187191253</v>
      </c>
    </row>
    <row r="4338" spans="1:13" x14ac:dyDescent="0.25">
      <c r="A4338" s="9"/>
      <c r="H4338" s="9"/>
      <c r="J4338">
        <v>11</v>
      </c>
      <c r="K4338">
        <f ca="1">SIMULATION!$D$3*SIMULATION!$D$17/$H4327/(SIMULATION!$D$17-$I4327)*(((EXP(-$I4327*$J4338))/(1-EXP(-SIMULATION!$D$4*$I4327)))-(EXP(-SIMULATION!$D$17*$J4338)/(1-EXP(-SIMULATION!$D$4*SIMULATION!$D$17))))</f>
        <v>2.7997365811916644</v>
      </c>
      <c r="L4338">
        <v>-0.20936417967680004</v>
      </c>
      <c r="M4338">
        <f t="shared" ca="1" si="67"/>
        <v>2.213572028559343</v>
      </c>
    </row>
    <row r="4339" spans="1:13" x14ac:dyDescent="0.25">
      <c r="A4339" s="9"/>
      <c r="H4339" s="9"/>
      <c r="J4339">
        <v>12</v>
      </c>
      <c r="K4339">
        <f ca="1">SIMULATION!$D$3*SIMULATION!$D$17/$H4327/(SIMULATION!$D$17-$I4327)*(((EXP(-$I4327*$J4339))/(1-EXP(-SIMULATION!$D$4*$I4327)))-(EXP(-SIMULATION!$D$17*$J4339)/(1-EXP(-SIMULATION!$D$4*SIMULATION!$D$17))))</f>
        <v>2.7214322598348453</v>
      </c>
      <c r="L4339">
        <v>0.55510818065630807</v>
      </c>
      <c r="M4339">
        <f t="shared" ca="1" si="67"/>
        <v>4.2321215703711514</v>
      </c>
    </row>
    <row r="4340" spans="1:13" x14ac:dyDescent="0.25">
      <c r="A4340" s="9"/>
      <c r="H4340" s="9"/>
      <c r="J4340">
        <v>13</v>
      </c>
      <c r="K4340">
        <f ca="1">SIMULATION!$D$3*SIMULATION!$D$17/$H4327/(SIMULATION!$D$17-$I4327)*(((EXP(-$I4327*$J4340))/(1-EXP(-SIMULATION!$D$4*$I4327)))-(EXP(-SIMULATION!$D$17*$J4340)/(1-EXP(-SIMULATION!$D$4*SIMULATION!$D$17))))</f>
        <v>2.6436658493723169</v>
      </c>
      <c r="L4340">
        <v>-0.18702767131881864</v>
      </c>
      <c r="M4340">
        <f t="shared" ca="1" si="67"/>
        <v>2.1492271818191258</v>
      </c>
    </row>
    <row r="4341" spans="1:13" x14ac:dyDescent="0.25">
      <c r="A4341" s="9"/>
      <c r="H4341" s="9"/>
      <c r="J4341">
        <v>14</v>
      </c>
      <c r="K4341">
        <f ca="1">SIMULATION!$D$3*SIMULATION!$D$17/$H4327/(SIMULATION!$D$17-$I4327)*(((EXP(-$I4327*$J4341))/(1-EXP(-SIMULATION!$D$4*$I4327)))-(EXP(-SIMULATION!$D$17*$J4341)/(1-EXP(-SIMULATION!$D$4*SIMULATION!$D$17))))</f>
        <v>2.567064865401794</v>
      </c>
      <c r="L4341">
        <v>-0.16606502828843789</v>
      </c>
      <c r="M4341">
        <f t="shared" ca="1" si="67"/>
        <v>2.1407651659105897</v>
      </c>
    </row>
    <row r="4342" spans="1:13" x14ac:dyDescent="0.25">
      <c r="A4342" s="9"/>
      <c r="H4342" s="9"/>
      <c r="J4342">
        <v>15</v>
      </c>
      <c r="K4342">
        <f ca="1">SIMULATION!$D$3*SIMULATION!$D$17/$H4327/(SIMULATION!$D$17-$I4327)*(((EXP(-$I4327*$J4342))/(1-EXP(-SIMULATION!$D$4*$I4327)))-(EXP(-SIMULATION!$D$17*$J4342)/(1-EXP(-SIMULATION!$D$4*SIMULATION!$D$17))))</f>
        <v>2.4920070186120573</v>
      </c>
      <c r="L4342">
        <v>-8.6424147260592846E-2</v>
      </c>
      <c r="M4342">
        <f t="shared" ca="1" si="67"/>
        <v>2.276637437061098</v>
      </c>
    </row>
    <row r="4343" spans="1:13" x14ac:dyDescent="0.25">
      <c r="A4343" s="9"/>
      <c r="H4343" s="9"/>
      <c r="J4343">
        <v>16</v>
      </c>
      <c r="K4343">
        <f ca="1">SIMULATION!$D$3*SIMULATION!$D$17/$H4327/(SIMULATION!$D$17-$I4327)*(((EXP(-$I4327*$J4343))/(1-EXP(-SIMULATION!$D$4*$I4327)))-(EXP(-SIMULATION!$D$17*$J4343)/(1-EXP(-SIMULATION!$D$4*SIMULATION!$D$17))))</f>
        <v>2.4187106650374739</v>
      </c>
      <c r="L4343">
        <v>-2.0195234121842248E-2</v>
      </c>
      <c r="M4343">
        <f t="shared" ca="1" si="67"/>
        <v>2.3698642368840455</v>
      </c>
    </row>
    <row r="4344" spans="1:13" x14ac:dyDescent="0.25">
      <c r="A4344" s="9"/>
      <c r="H4344" s="9"/>
      <c r="J4344">
        <v>17</v>
      </c>
      <c r="K4344">
        <f ca="1">SIMULATION!$D$3*SIMULATION!$D$17/$H4327/(SIMULATION!$D$17-$I4327)*(((EXP(-$I4327*$J4344))/(1-EXP(-SIMULATION!$D$4*$I4327)))-(EXP(-SIMULATION!$D$17*$J4344)/(1-EXP(-SIMULATION!$D$4*SIMULATION!$D$17))))</f>
        <v>2.3472927471665046</v>
      </c>
      <c r="L4344">
        <v>-0.27045003931202638</v>
      </c>
      <c r="M4344">
        <f t="shared" ca="1" si="67"/>
        <v>1.7124673314184891</v>
      </c>
    </row>
    <row r="4345" spans="1:13" x14ac:dyDescent="0.25">
      <c r="A4345" s="9"/>
      <c r="H4345" s="9"/>
      <c r="J4345">
        <v>18</v>
      </c>
      <c r="K4345">
        <f ca="1">SIMULATION!$D$3*SIMULATION!$D$17/$H4327/(SIMULATION!$D$17-$I4327)*(((EXP(-$I4327*$J4345))/(1-EXP(-SIMULATION!$D$4*$I4327)))-(EXP(-SIMULATION!$D$17*$J4345)/(1-EXP(-SIMULATION!$D$4*SIMULATION!$D$17))))</f>
        <v>2.2778059030431561</v>
      </c>
      <c r="L4345">
        <v>7.0756715473530143E-2</v>
      </c>
      <c r="M4345">
        <f t="shared" ca="1" si="67"/>
        <v>2.4389759672287084</v>
      </c>
    </row>
    <row r="4346" spans="1:13" x14ac:dyDescent="0.25">
      <c r="A4346" s="9"/>
      <c r="H4346" s="9"/>
      <c r="J4346">
        <v>19</v>
      </c>
      <c r="K4346">
        <f ca="1">SIMULATION!$D$3*SIMULATION!$D$17/$H4327/(SIMULATION!$D$17-$I4327)*(((EXP(-$I4327*$J4346))/(1-EXP(-SIMULATION!$D$4*$I4327)))-(EXP(-SIMULATION!$D$17*$J4346)/(1-EXP(-SIMULATION!$D$4*SIMULATION!$D$17))))</f>
        <v>2.2102622263363796</v>
      </c>
      <c r="L4346">
        <v>-4.9704973007591677E-2</v>
      </c>
      <c r="M4346">
        <f t="shared" ca="1" si="67"/>
        <v>2.1004012020366303</v>
      </c>
    </row>
    <row r="4347" spans="1:13" x14ac:dyDescent="0.25">
      <c r="A4347" s="9"/>
      <c r="H4347" s="9"/>
      <c r="J4347">
        <v>20</v>
      </c>
      <c r="K4347">
        <f ca="1">SIMULATION!$D$3*SIMULATION!$D$17/$H4327/(SIMULATION!$D$17-$I4327)*(((EXP(-$I4327*$J4347))/(1-EXP(-SIMULATION!$D$4*$I4327)))-(EXP(-SIMULATION!$D$17*$J4347)/(1-EXP(-SIMULATION!$D$4*SIMULATION!$D$17))))</f>
        <v>2.1446484726308972</v>
      </c>
      <c r="L4347">
        <v>-2.7673515281865398E-2</v>
      </c>
      <c r="M4347">
        <f t="shared" ca="1" si="67"/>
        <v>2.0852985103493169</v>
      </c>
    </row>
    <row r="4348" spans="1:13" x14ac:dyDescent="0.25">
      <c r="A4348" s="9"/>
      <c r="H4348" s="9"/>
      <c r="J4348">
        <v>21</v>
      </c>
      <c r="K4348">
        <f ca="1">SIMULATION!$D$3*SIMULATION!$D$17/$H4327/(SIMULATION!$D$17-$I4327)*(((EXP(-$I4327*$J4348))/(1-EXP(-SIMULATION!$D$4*$I4327)))-(EXP(-SIMULATION!$D$17*$J4348)/(1-EXP(-SIMULATION!$D$4*SIMULATION!$D$17))))</f>
        <v>2.0809357848362882</v>
      </c>
      <c r="L4348">
        <v>-0.60439582784766765</v>
      </c>
      <c r="M4348">
        <f t="shared" ca="1" si="67"/>
        <v>0.82322687846232379</v>
      </c>
    </row>
    <row r="4349" spans="1:13" x14ac:dyDescent="0.25">
      <c r="A4349" s="9"/>
      <c r="H4349" s="9"/>
      <c r="J4349">
        <v>22</v>
      </c>
      <c r="K4349">
        <f ca="1">SIMULATION!$D$3*SIMULATION!$D$17/$H4327/(SIMULATION!$D$17-$I4327)*(((EXP(-$I4327*$J4349))/(1-EXP(-SIMULATION!$D$4*$I4327)))-(EXP(-SIMULATION!$D$17*$J4349)/(1-EXP(-SIMULATION!$D$4*SIMULATION!$D$17))))</f>
        <v>2.0190859068837548</v>
      </c>
      <c r="L4349">
        <v>0.27702424836589684</v>
      </c>
      <c r="M4349">
        <f t="shared" ca="1" si="67"/>
        <v>2.5784216626244021</v>
      </c>
    </row>
    <row r="4350" spans="1:13" x14ac:dyDescent="0.25">
      <c r="A4350" s="9"/>
      <c r="H4350" s="9"/>
      <c r="J4350">
        <v>23</v>
      </c>
      <c r="K4350">
        <f ca="1">SIMULATION!$D$3*SIMULATION!$D$17/$H4327/(SIMULATION!$D$17-$I4327)*(((EXP(-$I4327*$J4350))/(1-EXP(-SIMULATION!$D$4*$I4327)))-(EXP(-SIMULATION!$D$17*$J4350)/(1-EXP(-SIMULATION!$D$4*SIMULATION!$D$17))))</f>
        <v>1.9590551475851783</v>
      </c>
      <c r="L4350">
        <v>4.9961169134011531E-2</v>
      </c>
      <c r="M4350">
        <f t="shared" ca="1" si="67"/>
        <v>2.0569318331565376</v>
      </c>
    </row>
    <row r="4351" spans="1:13" x14ac:dyDescent="0.25">
      <c r="A4351" s="9"/>
      <c r="H4351" s="9"/>
      <c r="J4351">
        <v>24</v>
      </c>
      <c r="K4351">
        <f ca="1">SIMULATION!$D$3*SIMULATION!$D$17/$H4327/(SIMULATION!$D$17-$I4327)*(((EXP(-$I4327*$J4351))/(1-EXP(-SIMULATION!$D$4*$I4327)))-(EXP(-SIMULATION!$D$17*$J4351)/(1-EXP(-SIMULATION!$D$4*SIMULATION!$D$17))))</f>
        <v>1.9007969032779197</v>
      </c>
      <c r="L4351">
        <v>0.12670066010475256</v>
      </c>
      <c r="M4351">
        <f t="shared" ca="1" si="67"/>
        <v>2.141629125648302</v>
      </c>
    </row>
    <row r="4352" spans="1:13" x14ac:dyDescent="0.25">
      <c r="A4352" s="9">
        <v>175</v>
      </c>
      <c r="B4352" s="2">
        <f ca="1">NORMINV(RAND(),SIMULATION!D7,SIMULATION!D8)</f>
        <v>62.255064903485739</v>
      </c>
      <c r="C4352" s="2">
        <v>2</v>
      </c>
      <c r="D4352" s="2">
        <f ca="1">SIMULATION!$D$11*(1+(SIMULATION!$D$12*LN(1+$C4352)))*(1+(SIMULATION!$D$13*(($B4352/63.5)-1)))</f>
        <v>10.145610239140243</v>
      </c>
      <c r="E4352" s="2">
        <v>-0.1852915371964112</v>
      </c>
      <c r="F4352" s="2">
        <f ca="1">D4352*(1+E4352)</f>
        <v>8.2657145221342976</v>
      </c>
      <c r="G4352" s="2">
        <v>0.61612190048909921</v>
      </c>
      <c r="H4352" s="9">
        <f>SIMULATION!$D$15*EXP($G$4352)</f>
        <v>408.78114689853339</v>
      </c>
      <c r="I4352" s="2">
        <f ca="1">$F4352/$H4352</f>
        <v>2.0220390751499093E-2</v>
      </c>
      <c r="J4352">
        <v>0</v>
      </c>
      <c r="K4352">
        <f ca="1">SIMULATION!$D$3*SIMULATION!$D$17/$H4352/(SIMULATION!$D$17-$I4352)*(((EXP(-$I4352*$J4352))/(1-EXP(-SIMULATION!$D$4*$I4352)))-(EXP(-SIMULATION!$D$17*$J4352)/(1-EXP(-SIMULATION!$D$4*SIMULATION!$D$17))))</f>
        <v>2.2564650959267332</v>
      </c>
      <c r="L4352">
        <v>0.12085302422988026</v>
      </c>
      <c r="M4352">
        <f t="shared" ca="1" si="67"/>
        <v>2.5291657268386456</v>
      </c>
    </row>
    <row r="4353" spans="1:13" x14ac:dyDescent="0.25">
      <c r="A4353" s="9"/>
      <c r="H4353" s="9"/>
      <c r="J4353">
        <v>1</v>
      </c>
      <c r="K4353">
        <f ca="1">SIMULATION!$D$3*SIMULATION!$D$17/$H4352/(SIMULATION!$D$17-$I4352)*(((EXP(-$I4352*$J4353))/(1-EXP(-SIMULATION!$D$4*$I4352)))-(EXP(-SIMULATION!$D$17*$J4353)/(1-EXP(-SIMULATION!$D$4*SIMULATION!$D$17))))</f>
        <v>2.6893548565237935</v>
      </c>
      <c r="L4353">
        <v>-0.22620908337320061</v>
      </c>
      <c r="M4353">
        <f t="shared" ca="1" si="67"/>
        <v>2.0809983595642807</v>
      </c>
    </row>
    <row r="4354" spans="1:13" x14ac:dyDescent="0.25">
      <c r="A4354" s="9"/>
      <c r="H4354" s="9"/>
      <c r="J4354">
        <v>2</v>
      </c>
      <c r="K4354">
        <f ca="1">SIMULATION!$D$3*SIMULATION!$D$17/$H4352/(SIMULATION!$D$17-$I4352)*(((EXP(-$I4352*$J4354))/(1-EXP(-SIMULATION!$D$4*$I4352)))-(EXP(-SIMULATION!$D$17*$J4354)/(1-EXP(-SIMULATION!$D$4*SIMULATION!$D$17))))</f>
        <v>2.9418724321607925</v>
      </c>
      <c r="L4354">
        <v>0.18091351901765101</v>
      </c>
      <c r="M4354">
        <f t="shared" ca="1" si="67"/>
        <v>3.4740969263640173</v>
      </c>
    </row>
    <row r="4355" spans="1:13" x14ac:dyDescent="0.25">
      <c r="A4355" s="9"/>
      <c r="H4355" s="9"/>
      <c r="J4355">
        <v>3</v>
      </c>
      <c r="K4355">
        <f ca="1">SIMULATION!$D$3*SIMULATION!$D$17/$H4352/(SIMULATION!$D$17-$I4352)*(((EXP(-$I4352*$J4355))/(1-EXP(-SIMULATION!$D$4*$I4352)))-(EXP(-SIMULATION!$D$17*$J4355)/(1-EXP(-SIMULATION!$D$4*SIMULATION!$D$17))))</f>
        <v>3.0793013381017555</v>
      </c>
      <c r="L4355">
        <v>8.7300603435162216E-2</v>
      </c>
      <c r="M4355">
        <f t="shared" ref="M4355:M4418" ca="1" si="68">$K4355*(1+$L4355)</f>
        <v>3.3481262030767414</v>
      </c>
    </row>
    <row r="4356" spans="1:13" x14ac:dyDescent="0.25">
      <c r="A4356" s="9"/>
      <c r="H4356" s="9"/>
      <c r="J4356">
        <v>4</v>
      </c>
      <c r="K4356">
        <f ca="1">SIMULATION!$D$3*SIMULATION!$D$17/$H4352/(SIMULATION!$D$17-$I4352)*(((EXP(-$I4352*$J4356))/(1-EXP(-SIMULATION!$D$4*$I4352)))-(EXP(-SIMULATION!$D$17*$J4356)/(1-EXP(-SIMULATION!$D$4*SIMULATION!$D$17))))</f>
        <v>3.1434668630159477</v>
      </c>
      <c r="L4356">
        <v>0.1333390413089541</v>
      </c>
      <c r="M4356">
        <f t="shared" ca="1" si="68"/>
        <v>3.5626137209169597</v>
      </c>
    </row>
    <row r="4357" spans="1:13" x14ac:dyDescent="0.25">
      <c r="A4357" s="9"/>
      <c r="H4357" s="9"/>
      <c r="J4357">
        <v>5</v>
      </c>
      <c r="K4357">
        <f ca="1">SIMULATION!$D$3*SIMULATION!$D$17/$H4352/(SIMULATION!$D$17-$I4352)*(((EXP(-$I4352*$J4357))/(1-EXP(-SIMULATION!$D$4*$I4352)))-(EXP(-SIMULATION!$D$17*$J4357)/(1-EXP(-SIMULATION!$D$4*SIMULATION!$D$17))))</f>
        <v>3.1611618941255992</v>
      </c>
      <c r="L4357">
        <v>0.26741453221319839</v>
      </c>
      <c r="M4357">
        <f t="shared" ca="1" si="68"/>
        <v>4.0065025232933849</v>
      </c>
    </row>
    <row r="4358" spans="1:13" x14ac:dyDescent="0.25">
      <c r="A4358" s="9"/>
      <c r="H4358" s="9"/>
      <c r="J4358">
        <v>6</v>
      </c>
      <c r="K4358">
        <f ca="1">SIMULATION!$D$3*SIMULATION!$D$17/$H4352/(SIMULATION!$D$17-$I4352)*(((EXP(-$I4352*$J4358))/(1-EXP(-SIMULATION!$D$4*$I4352)))-(EXP(-SIMULATION!$D$17*$J4358)/(1-EXP(-SIMULATION!$D$4*SIMULATION!$D$17))))</f>
        <v>3.1495463865101643</v>
      </c>
      <c r="L4358">
        <v>-0.38994111907817325</v>
      </c>
      <c r="M4358">
        <f t="shared" ca="1" si="68"/>
        <v>1.9214087439657743</v>
      </c>
    </row>
    <row r="4359" spans="1:13" x14ac:dyDescent="0.25">
      <c r="A4359" s="9"/>
      <c r="H4359" s="9"/>
      <c r="J4359">
        <v>7</v>
      </c>
      <c r="K4359">
        <f ca="1">SIMULATION!$D$3*SIMULATION!$D$17/$H4352/(SIMULATION!$D$17-$I4352)*(((EXP(-$I4352*$J4359))/(1-EXP(-SIMULATION!$D$4*$I4352)))-(EXP(-SIMULATION!$D$17*$J4359)/(1-EXP(-SIMULATION!$D$4*SIMULATION!$D$17))))</f>
        <v>3.1196074701981638</v>
      </c>
      <c r="L4359">
        <v>-0.21787731954109363</v>
      </c>
      <c r="M4359">
        <f t="shared" ca="1" si="68"/>
        <v>2.4399157565710157</v>
      </c>
    </row>
    <row r="4360" spans="1:13" x14ac:dyDescent="0.25">
      <c r="A4360" s="9"/>
      <c r="H4360" s="9"/>
      <c r="J4360">
        <v>8</v>
      </c>
      <c r="K4360">
        <f ca="1">SIMULATION!$D$3*SIMULATION!$D$17/$H4352/(SIMULATION!$D$17-$I4352)*(((EXP(-$I4352*$J4360))/(1-EXP(-SIMULATION!$D$4*$I4352)))-(EXP(-SIMULATION!$D$17*$J4360)/(1-EXP(-SIMULATION!$D$4*SIMULATION!$D$17))))</f>
        <v>3.0783767669516626</v>
      </c>
      <c r="L4360">
        <v>-7.9877393764217874E-2</v>
      </c>
      <c r="M4360">
        <f t="shared" ca="1" si="68"/>
        <v>2.8324840537832445</v>
      </c>
    </row>
    <row r="4361" spans="1:13" x14ac:dyDescent="0.25">
      <c r="A4361" s="9"/>
      <c r="H4361" s="9"/>
      <c r="J4361">
        <v>9</v>
      </c>
      <c r="K4361">
        <f ca="1">SIMULATION!$D$3*SIMULATION!$D$17/$H4352/(SIMULATION!$D$17-$I4352)*(((EXP(-$I4352*$J4361))/(1-EXP(-SIMULATION!$D$4*$I4352)))-(EXP(-SIMULATION!$D$17*$J4361)/(1-EXP(-SIMULATION!$D$4*SIMULATION!$D$17))))</f>
        <v>3.0303512969286222</v>
      </c>
      <c r="L4361">
        <v>4.9087926387101764E-2</v>
      </c>
      <c r="M4361">
        <f t="shared" ca="1" si="68"/>
        <v>3.1791049583193129</v>
      </c>
    </row>
    <row r="4362" spans="1:13" x14ac:dyDescent="0.25">
      <c r="A4362" s="9"/>
      <c r="H4362" s="9"/>
      <c r="J4362">
        <v>10</v>
      </c>
      <c r="K4362">
        <f ca="1">SIMULATION!$D$3*SIMULATION!$D$17/$H4352/(SIMULATION!$D$17-$I4352)*(((EXP(-$I4352*$J4362))/(1-EXP(-SIMULATION!$D$4*$I4352)))-(EXP(-SIMULATION!$D$17*$J4362)/(1-EXP(-SIMULATION!$D$4*SIMULATION!$D$17))))</f>
        <v>2.9784040264805638</v>
      </c>
      <c r="L4362">
        <v>7.4982831335131894E-2</v>
      </c>
      <c r="M4362">
        <f t="shared" ca="1" si="68"/>
        <v>3.2017331932460338</v>
      </c>
    </row>
    <row r="4363" spans="1:13" x14ac:dyDescent="0.25">
      <c r="A4363" s="9"/>
      <c r="H4363" s="9"/>
      <c r="J4363">
        <v>11</v>
      </c>
      <c r="K4363">
        <f ca="1">SIMULATION!$D$3*SIMULATION!$D$17/$H4352/(SIMULATION!$D$17-$I4352)*(((EXP(-$I4352*$J4363))/(1-EXP(-SIMULATION!$D$4*$I4352)))-(EXP(-SIMULATION!$D$17*$J4363)/(1-EXP(-SIMULATION!$D$4*SIMULATION!$D$17))))</f>
        <v>2.9243673656740499</v>
      </c>
      <c r="L4363">
        <v>0.1157938068464914</v>
      </c>
      <c r="M4363">
        <f t="shared" ca="1" si="68"/>
        <v>3.2629909955630936</v>
      </c>
    </row>
    <row r="4364" spans="1:13" x14ac:dyDescent="0.25">
      <c r="A4364" s="9"/>
      <c r="H4364" s="9"/>
      <c r="J4364">
        <v>12</v>
      </c>
      <c r="K4364">
        <f ca="1">SIMULATION!$D$3*SIMULATION!$D$17/$H4352/(SIMULATION!$D$17-$I4352)*(((EXP(-$I4352*$J4364))/(1-EXP(-SIMULATION!$D$4*$I4352)))-(EXP(-SIMULATION!$D$17*$J4364)/(1-EXP(-SIMULATION!$D$4*SIMULATION!$D$17))))</f>
        <v>2.8694070841279906</v>
      </c>
      <c r="L4364">
        <v>-0.2440903916101862</v>
      </c>
      <c r="M4364">
        <f t="shared" ca="1" si="68"/>
        <v>2.1690123852741467</v>
      </c>
    </row>
    <row r="4365" spans="1:13" x14ac:dyDescent="0.25">
      <c r="A4365" s="9"/>
      <c r="H4365" s="9"/>
      <c r="J4365">
        <v>13</v>
      </c>
      <c r="K4365">
        <f ca="1">SIMULATION!$D$3*SIMULATION!$D$17/$H4352/(SIMULATION!$D$17-$I4352)*(((EXP(-$I4352*$J4365))/(1-EXP(-SIMULATION!$D$4*$I4352)))-(EXP(-SIMULATION!$D$17*$J4365)/(1-EXP(-SIMULATION!$D$4*SIMULATION!$D$17))))</f>
        <v>2.8142619218907772</v>
      </c>
      <c r="L4365">
        <v>0.53912279661339058</v>
      </c>
      <c r="M4365">
        <f t="shared" ca="1" si="68"/>
        <v>4.3314946796231082</v>
      </c>
    </row>
    <row r="4366" spans="1:13" x14ac:dyDescent="0.25">
      <c r="A4366" s="9"/>
      <c r="H4366" s="9"/>
      <c r="J4366">
        <v>14</v>
      </c>
      <c r="K4366">
        <f ca="1">SIMULATION!$D$3*SIMULATION!$D$17/$H4352/(SIMULATION!$D$17-$I4352)*(((EXP(-$I4352*$J4366))/(1-EXP(-SIMULATION!$D$4*$I4352)))-(EXP(-SIMULATION!$D$17*$J4366)/(1-EXP(-SIMULATION!$D$4*SIMULATION!$D$17))))</f>
        <v>2.7593971345079664</v>
      </c>
      <c r="L4366">
        <v>-0.21701031701651954</v>
      </c>
      <c r="M4366">
        <f t="shared" ca="1" si="68"/>
        <v>2.160579487573917</v>
      </c>
    </row>
    <row r="4367" spans="1:13" x14ac:dyDescent="0.25">
      <c r="A4367" s="9"/>
      <c r="H4367" s="9"/>
      <c r="J4367">
        <v>15</v>
      </c>
      <c r="K4367">
        <f ca="1">SIMULATION!$D$3*SIMULATION!$D$17/$H4352/(SIMULATION!$D$17-$I4352)*(((EXP(-$I4352*$J4367))/(1-EXP(-SIMULATION!$D$4*$I4352)))-(EXP(-SIMULATION!$D$17*$J4367)/(1-EXP(-SIMULATION!$D$4*SIMULATION!$D$17))))</f>
        <v>2.7051028850979906</v>
      </c>
      <c r="L4367">
        <v>8.8835939263492925E-2</v>
      </c>
      <c r="M4367">
        <f t="shared" ca="1" si="68"/>
        <v>2.9454132407000553</v>
      </c>
    </row>
    <row r="4368" spans="1:13" x14ac:dyDescent="0.25">
      <c r="A4368" s="9"/>
      <c r="H4368" s="9"/>
      <c r="J4368">
        <v>16</v>
      </c>
      <c r="K4368">
        <f ca="1">SIMULATION!$D$3*SIMULATION!$D$17/$H4352/(SIMULATION!$D$17-$I4352)*(((EXP(-$I4352*$J4368))/(1-EXP(-SIMULATION!$D$4*$I4352)))-(EXP(-SIMULATION!$D$17*$J4368)/(1-EXP(-SIMULATION!$D$4*SIMULATION!$D$17))))</f>
        <v>2.6515572931183811</v>
      </c>
      <c r="L4368">
        <v>-0.2500163119553811</v>
      </c>
      <c r="M4368">
        <f t="shared" ca="1" si="68"/>
        <v>1.98862471775453</v>
      </c>
    </row>
    <row r="4369" spans="1:13" x14ac:dyDescent="0.25">
      <c r="A4369" s="9"/>
      <c r="H4369" s="9"/>
      <c r="J4369">
        <v>17</v>
      </c>
      <c r="K4369">
        <f ca="1">SIMULATION!$D$3*SIMULATION!$D$17/$H4352/(SIMULATION!$D$17-$I4352)*(((EXP(-$I4352*$J4369))/(1-EXP(-SIMULATION!$D$4*$I4352)))-(EXP(-SIMULATION!$D$17*$J4369)/(1-EXP(-SIMULATION!$D$4*SIMULATION!$D$17))))</f>
        <v>2.5988668343466363</v>
      </c>
      <c r="L4369">
        <v>6.0567522135681437E-2</v>
      </c>
      <c r="M4369">
        <f t="shared" ca="1" si="68"/>
        <v>2.7562737588636144</v>
      </c>
    </row>
    <row r="4370" spans="1:13" x14ac:dyDescent="0.25">
      <c r="A4370" s="9"/>
      <c r="H4370" s="9"/>
      <c r="J4370">
        <v>18</v>
      </c>
      <c r="K4370">
        <f ca="1">SIMULATION!$D$3*SIMULATION!$D$17/$H4352/(SIMULATION!$D$17-$I4352)*(((EXP(-$I4352*$J4370))/(1-EXP(-SIMULATION!$D$4*$I4352)))-(EXP(-SIMULATION!$D$17*$J4370)/(1-EXP(-SIMULATION!$D$4*SIMULATION!$D$17))))</f>
        <v>2.5470922270336351</v>
      </c>
      <c r="L4370">
        <v>0.27859385709654849</v>
      </c>
      <c r="M4370">
        <f t="shared" ca="1" si="68"/>
        <v>3.2566964749435732</v>
      </c>
    </row>
    <row r="4371" spans="1:13" x14ac:dyDescent="0.25">
      <c r="A4371" s="9"/>
      <c r="H4371" s="9"/>
      <c r="J4371">
        <v>19</v>
      </c>
      <c r="K4371">
        <f ca="1">SIMULATION!$D$3*SIMULATION!$D$17/$H4352/(SIMULATION!$D$17-$I4352)*(((EXP(-$I4352*$J4371))/(1-EXP(-SIMULATION!$D$4*$I4352)))-(EXP(-SIMULATION!$D$17*$J4371)/(1-EXP(-SIMULATION!$D$4*SIMULATION!$D$17))))</f>
        <v>2.4962650173068468</v>
      </c>
      <c r="L4371">
        <v>6.6683039864362997E-2</v>
      </c>
      <c r="M4371">
        <f t="shared" ca="1" si="68"/>
        <v>2.6627235569679342</v>
      </c>
    </row>
    <row r="4372" spans="1:13" x14ac:dyDescent="0.25">
      <c r="A4372" s="9"/>
      <c r="H4372" s="9"/>
      <c r="J4372">
        <v>20</v>
      </c>
      <c r="K4372">
        <f ca="1">SIMULATION!$D$3*SIMULATION!$D$17/$H4352/(SIMULATION!$D$17-$I4352)*(((EXP(-$I4352*$J4372))/(1-EXP(-SIMULATION!$D$4*$I4352)))-(EXP(-SIMULATION!$D$17*$J4372)/(1-EXP(-SIMULATION!$D$4*SIMULATION!$D$17))))</f>
        <v>2.4463982044885184</v>
      </c>
      <c r="L4372">
        <v>0.48352727982439508</v>
      </c>
      <c r="M4372">
        <f t="shared" ca="1" si="68"/>
        <v>3.6292984736721356</v>
      </c>
    </row>
    <row r="4373" spans="1:13" x14ac:dyDescent="0.25">
      <c r="A4373" s="9"/>
      <c r="H4373" s="9"/>
      <c r="J4373">
        <v>21</v>
      </c>
      <c r="K4373">
        <f ca="1">SIMULATION!$D$3*SIMULATION!$D$17/$H4352/(SIMULATION!$D$17-$I4352)*(((EXP(-$I4352*$J4373))/(1-EXP(-SIMULATION!$D$4*$I4352)))-(EXP(-SIMULATION!$D$17*$J4373)/(1-EXP(-SIMULATION!$D$4*SIMULATION!$D$17))))</f>
        <v>2.3974930471069613</v>
      </c>
      <c r="L4373">
        <v>-3.8162911962267711E-2</v>
      </c>
      <c r="M4373">
        <f t="shared" ca="1" si="68"/>
        <v>2.3059977310200694</v>
      </c>
    </row>
    <row r="4374" spans="1:13" x14ac:dyDescent="0.25">
      <c r="A4374" s="9"/>
      <c r="H4374" s="9"/>
      <c r="J4374">
        <v>22</v>
      </c>
      <c r="K4374">
        <f ca="1">SIMULATION!$D$3*SIMULATION!$D$17/$H4352/(SIMULATION!$D$17-$I4352)*(((EXP(-$I4352*$J4374))/(1-EXP(-SIMULATION!$D$4*$I4352)))-(EXP(-SIMULATION!$D$17*$J4374)/(1-EXP(-SIMULATION!$D$4*SIMULATION!$D$17))))</f>
        <v>2.349543421462327</v>
      </c>
      <c r="L4374">
        <v>0.43384335489483733</v>
      </c>
      <c r="M4374">
        <f t="shared" ca="1" si="68"/>
        <v>3.3688772219006373</v>
      </c>
    </row>
    <row r="4375" spans="1:13" x14ac:dyDescent="0.25">
      <c r="A4375" s="9"/>
      <c r="H4375" s="9"/>
      <c r="J4375">
        <v>23</v>
      </c>
      <c r="K4375">
        <f ca="1">SIMULATION!$D$3*SIMULATION!$D$17/$H4352/(SIMULATION!$D$17-$I4352)*(((EXP(-$I4352*$J4375))/(1-EXP(-SIMULATION!$D$4*$I4352)))-(EXP(-SIMULATION!$D$17*$J4375)/(1-EXP(-SIMULATION!$D$4*SIMULATION!$D$17))))</f>
        <v>2.30253861186775</v>
      </c>
      <c r="L4375">
        <v>2.3739684167901492E-2</v>
      </c>
      <c r="M4375">
        <f t="shared" ca="1" si="68"/>
        <v>2.3572001512978886</v>
      </c>
    </row>
    <row r="4376" spans="1:13" x14ac:dyDescent="0.25">
      <c r="A4376" s="9"/>
      <c r="H4376" s="9"/>
      <c r="J4376">
        <v>24</v>
      </c>
      <c r="K4376">
        <f ca="1">SIMULATION!$D$3*SIMULATION!$D$17/$H4352/(SIMULATION!$D$17-$I4352)*(((EXP(-$I4352*$J4376))/(1-EXP(-SIMULATION!$D$4*$I4352)))-(EXP(-SIMULATION!$D$17*$J4376)/(1-EXP(-SIMULATION!$D$4*SIMULATION!$D$17))))</f>
        <v>2.2564650959267332</v>
      </c>
      <c r="L4376">
        <v>0.13918869439332152</v>
      </c>
      <c r="M4376">
        <f t="shared" ca="1" si="68"/>
        <v>2.5705395265728765</v>
      </c>
    </row>
    <row r="4377" spans="1:13" x14ac:dyDescent="0.25">
      <c r="A4377" s="9">
        <v>176</v>
      </c>
      <c r="B4377" s="2">
        <f ca="1">NORMINV(RAND(),SIMULATION!D7,SIMULATION!D8)</f>
        <v>62.622176268822187</v>
      </c>
      <c r="C4377" s="2">
        <v>2</v>
      </c>
      <c r="D4377" s="2">
        <f ca="1">SIMULATION!$D$11*(1+(SIMULATION!$D$12*LN(1+$C4377)))*(1+(SIMULATION!$D$13*(($B4377/63.5)-1)))</f>
        <v>10.172872566876897</v>
      </c>
      <c r="E4377" s="2">
        <v>-0.13191732498010877</v>
      </c>
      <c r="F4377" s="2">
        <f ca="1">D4377*(1+E4377)</f>
        <v>8.8308944304909645</v>
      </c>
      <c r="G4377" s="2">
        <v>-1.0751242876759142</v>
      </c>
      <c r="H4377" s="9">
        <f>SIMULATION!$D$15*EXP($G$4377)</f>
        <v>75.334163579234371</v>
      </c>
      <c r="I4377" s="2">
        <f ca="1">$F4377/$H4377</f>
        <v>0.11722297044159621</v>
      </c>
      <c r="J4377">
        <v>0</v>
      </c>
      <c r="K4377">
        <f ca="1">SIMULATION!$D$3*SIMULATION!$D$17/$H4377/(SIMULATION!$D$17-$I4377)*(((EXP(-$I4377*$J4377))/(1-EXP(-SIMULATION!$D$4*$I4377)))-(EXP(-SIMULATION!$D$17*$J4377)/(1-EXP(-SIMULATION!$D$4*SIMULATION!$D$17))))</f>
        <v>0.63247964313240923</v>
      </c>
      <c r="L4377">
        <v>0.2843701669755509</v>
      </c>
      <c r="M4377">
        <f t="shared" ca="1" si="68"/>
        <v>0.81233798485860931</v>
      </c>
    </row>
    <row r="4378" spans="1:13" x14ac:dyDescent="0.25">
      <c r="A4378" s="9"/>
      <c r="H4378" s="9"/>
      <c r="J4378">
        <v>1</v>
      </c>
      <c r="K4378">
        <f ca="1">SIMULATION!$D$3*SIMULATION!$D$17/$H4377/(SIMULATION!$D$17-$I4377)*(((EXP(-$I4377*$J4378))/(1-EXP(-SIMULATION!$D$4*$I4377)))-(EXP(-SIMULATION!$D$17*$J4378)/(1-EXP(-SIMULATION!$D$4*SIMULATION!$D$17))))</f>
        <v>3.0262766228433957</v>
      </c>
      <c r="L4378">
        <v>-0.26092315466922728</v>
      </c>
      <c r="M4378">
        <f t="shared" ca="1" si="68"/>
        <v>2.2366509795093616</v>
      </c>
    </row>
    <row r="4379" spans="1:13" x14ac:dyDescent="0.25">
      <c r="A4379" s="9"/>
      <c r="H4379" s="9"/>
      <c r="J4379">
        <v>2</v>
      </c>
      <c r="K4379">
        <f ca="1">SIMULATION!$D$3*SIMULATION!$D$17/$H4377/(SIMULATION!$D$17-$I4377)*(((EXP(-$I4377*$J4379))/(1-EXP(-SIMULATION!$D$4*$I4377)))-(EXP(-SIMULATION!$D$17*$J4379)/(1-EXP(-SIMULATION!$D$4*SIMULATION!$D$17))))</f>
        <v>4.2703663150179105</v>
      </c>
      <c r="L4379">
        <v>0.20428685109244238</v>
      </c>
      <c r="M4379">
        <f t="shared" ca="1" si="68"/>
        <v>5.1427460025241567</v>
      </c>
    </row>
    <row r="4380" spans="1:13" x14ac:dyDescent="0.25">
      <c r="A4380" s="9"/>
      <c r="H4380" s="9"/>
      <c r="J4380">
        <v>3</v>
      </c>
      <c r="K4380">
        <f ca="1">SIMULATION!$D$3*SIMULATION!$D$17/$H4377/(SIMULATION!$D$17-$I4377)*(((EXP(-$I4377*$J4380))/(1-EXP(-SIMULATION!$D$4*$I4377)))-(EXP(-SIMULATION!$D$17*$J4380)/(1-EXP(-SIMULATION!$D$4*SIMULATION!$D$17))))</f>
        <v>4.809763911080549</v>
      </c>
      <c r="L4380">
        <v>-2.8504053365755923E-2</v>
      </c>
      <c r="M4380">
        <f t="shared" ca="1" si="68"/>
        <v>4.672666143882422</v>
      </c>
    </row>
    <row r="4381" spans="1:13" x14ac:dyDescent="0.25">
      <c r="A4381" s="9"/>
      <c r="H4381" s="9"/>
      <c r="J4381">
        <v>4</v>
      </c>
      <c r="K4381">
        <f ca="1">SIMULATION!$D$3*SIMULATION!$D$17/$H4377/(SIMULATION!$D$17-$I4377)*(((EXP(-$I4377*$J4381))/(1-EXP(-SIMULATION!$D$4*$I4377)))-(EXP(-SIMULATION!$D$17*$J4381)/(1-EXP(-SIMULATION!$D$4*SIMULATION!$D$17))))</f>
        <v>4.9260987798587523</v>
      </c>
      <c r="L4381">
        <v>-8.5788283455500505E-2</v>
      </c>
      <c r="M4381">
        <f t="shared" ca="1" si="68"/>
        <v>4.5034972214024345</v>
      </c>
    </row>
    <row r="4382" spans="1:13" x14ac:dyDescent="0.25">
      <c r="A4382" s="9"/>
      <c r="H4382" s="9"/>
      <c r="J4382">
        <v>5</v>
      </c>
      <c r="K4382">
        <f ca="1">SIMULATION!$D$3*SIMULATION!$D$17/$H4377/(SIMULATION!$D$17-$I4377)*(((EXP(-$I4377*$J4382))/(1-EXP(-SIMULATION!$D$4*$I4377)))-(EXP(-SIMULATION!$D$17*$J4382)/(1-EXP(-SIMULATION!$D$4*SIMULATION!$D$17))))</f>
        <v>4.7966910521914503</v>
      </c>
      <c r="L4382">
        <v>-9.9446988092969743E-2</v>
      </c>
      <c r="M4382">
        <f t="shared" ca="1" si="68"/>
        <v>4.3196745742385128</v>
      </c>
    </row>
    <row r="4383" spans="1:13" x14ac:dyDescent="0.25">
      <c r="A4383" s="9"/>
      <c r="H4383" s="9"/>
      <c r="J4383">
        <v>6</v>
      </c>
      <c r="K4383">
        <f ca="1">SIMULATION!$D$3*SIMULATION!$D$17/$H4377/(SIMULATION!$D$17-$I4377)*(((EXP(-$I4377*$J4383))/(1-EXP(-SIMULATION!$D$4*$I4377)))-(EXP(-SIMULATION!$D$17*$J4383)/(1-EXP(-SIMULATION!$D$4*SIMULATION!$D$17))))</f>
        <v>4.5323659299351604</v>
      </c>
      <c r="L4383">
        <v>-0.30018930632021407</v>
      </c>
      <c r="M4383">
        <f t="shared" ca="1" si="68"/>
        <v>3.1717981454385522</v>
      </c>
    </row>
    <row r="4384" spans="1:13" x14ac:dyDescent="0.25">
      <c r="A4384" s="9"/>
      <c r="H4384" s="9"/>
      <c r="J4384">
        <v>7</v>
      </c>
      <c r="K4384">
        <f ca="1">SIMULATION!$D$3*SIMULATION!$D$17/$H4377/(SIMULATION!$D$17-$I4377)*(((EXP(-$I4377*$J4384))/(1-EXP(-SIMULATION!$D$4*$I4377)))-(EXP(-SIMULATION!$D$17*$J4384)/(1-EXP(-SIMULATION!$D$4*SIMULATION!$D$17))))</f>
        <v>4.2016474132719139</v>
      </c>
      <c r="L4384">
        <v>0.25251512475712296</v>
      </c>
      <c r="M4384">
        <f t="shared" ca="1" si="68"/>
        <v>5.262626934019714</v>
      </c>
    </row>
    <row r="4385" spans="1:13" x14ac:dyDescent="0.25">
      <c r="A4385" s="9"/>
      <c r="H4385" s="9"/>
      <c r="J4385">
        <v>8</v>
      </c>
      <c r="K4385">
        <f ca="1">SIMULATION!$D$3*SIMULATION!$D$17/$H4377/(SIMULATION!$D$17-$I4377)*(((EXP(-$I4377*$J4385))/(1-EXP(-SIMULATION!$D$4*$I4377)))-(EXP(-SIMULATION!$D$17*$J4385)/(1-EXP(-SIMULATION!$D$4*SIMULATION!$D$17))))</f>
        <v>3.8462278982655871</v>
      </c>
      <c r="L4385">
        <v>-0.28092843150823948</v>
      </c>
      <c r="M4385">
        <f t="shared" ca="1" si="68"/>
        <v>2.7657131275826035</v>
      </c>
    </row>
    <row r="4386" spans="1:13" x14ac:dyDescent="0.25">
      <c r="A4386" s="9"/>
      <c r="H4386" s="9"/>
      <c r="J4386">
        <v>9</v>
      </c>
      <c r="K4386">
        <f ca="1">SIMULATION!$D$3*SIMULATION!$D$17/$H4377/(SIMULATION!$D$17-$I4377)*(((EXP(-$I4377*$J4386))/(1-EXP(-SIMULATION!$D$4*$I4377)))-(EXP(-SIMULATION!$D$17*$J4386)/(1-EXP(-SIMULATION!$D$4*SIMULATION!$D$17))))</f>
        <v>3.4908509376605963</v>
      </c>
      <c r="L4386">
        <v>0.14345507689506523</v>
      </c>
      <c r="M4386">
        <f t="shared" ca="1" si="68"/>
        <v>3.9916312273519079</v>
      </c>
    </row>
    <row r="4387" spans="1:13" x14ac:dyDescent="0.25">
      <c r="A4387" s="9"/>
      <c r="H4387" s="9"/>
      <c r="J4387">
        <v>10</v>
      </c>
      <c r="K4387">
        <f ca="1">SIMULATION!$D$3*SIMULATION!$D$17/$H4377/(SIMULATION!$D$17-$I4377)*(((EXP(-$I4377*$J4387))/(1-EXP(-SIMULATION!$D$4*$I4377)))-(EXP(-SIMULATION!$D$17*$J4387)/(1-EXP(-SIMULATION!$D$4*SIMULATION!$D$17))))</f>
        <v>3.1496171983949832</v>
      </c>
      <c r="L4387">
        <v>-9.5411748839496963E-2</v>
      </c>
      <c r="M4387">
        <f t="shared" ca="1" si="68"/>
        <v>2.8491067133211607</v>
      </c>
    </row>
    <row r="4388" spans="1:13" x14ac:dyDescent="0.25">
      <c r="A4388" s="9"/>
      <c r="H4388" s="9"/>
      <c r="J4388">
        <v>11</v>
      </c>
      <c r="K4388">
        <f ca="1">SIMULATION!$D$3*SIMULATION!$D$17/$H4377/(SIMULATION!$D$17-$I4377)*(((EXP(-$I4377*$J4388))/(1-EXP(-SIMULATION!$D$4*$I4377)))-(EXP(-SIMULATION!$D$17*$J4388)/(1-EXP(-SIMULATION!$D$4*SIMULATION!$D$17))))</f>
        <v>2.8300013204948473</v>
      </c>
      <c r="L4388">
        <v>0.10947417668354353</v>
      </c>
      <c r="M4388">
        <f t="shared" ca="1" si="68"/>
        <v>3.1398133850693615</v>
      </c>
    </row>
    <row r="4389" spans="1:13" x14ac:dyDescent="0.25">
      <c r="A4389" s="9"/>
      <c r="H4389" s="9"/>
      <c r="J4389">
        <v>12</v>
      </c>
      <c r="K4389">
        <f ca="1">SIMULATION!$D$3*SIMULATION!$D$17/$H4377/(SIMULATION!$D$17-$I4377)*(((EXP(-$I4377*$J4389))/(1-EXP(-SIMULATION!$D$4*$I4377)))-(EXP(-SIMULATION!$D$17*$J4389)/(1-EXP(-SIMULATION!$D$4*SIMULATION!$D$17))))</f>
        <v>2.5354045375059857</v>
      </c>
      <c r="L4389">
        <v>-9.8941449632235418E-2</v>
      </c>
      <c r="M4389">
        <f t="shared" ca="1" si="68"/>
        <v>2.2845479371609962</v>
      </c>
    </row>
    <row r="4390" spans="1:13" x14ac:dyDescent="0.25">
      <c r="A4390" s="9"/>
      <c r="H4390" s="9"/>
      <c r="J4390">
        <v>13</v>
      </c>
      <c r="K4390">
        <f ca="1">SIMULATION!$D$3*SIMULATION!$D$17/$H4377/(SIMULATION!$D$17-$I4377)*(((EXP(-$I4377*$J4390))/(1-EXP(-SIMULATION!$D$4*$I4377)))-(EXP(-SIMULATION!$D$17*$J4390)/(1-EXP(-SIMULATION!$D$4*SIMULATION!$D$17))))</f>
        <v>2.2667713533717784</v>
      </c>
      <c r="L4390">
        <v>-0.22552937583855398</v>
      </c>
      <c r="M4390">
        <f t="shared" ca="1" si="68"/>
        <v>1.755547824877127</v>
      </c>
    </row>
    <row r="4391" spans="1:13" x14ac:dyDescent="0.25">
      <c r="A4391" s="9"/>
      <c r="H4391" s="9"/>
      <c r="J4391">
        <v>14</v>
      </c>
      <c r="K4391">
        <f ca="1">SIMULATION!$D$3*SIMULATION!$D$17/$H4377/(SIMULATION!$D$17-$I4377)*(((EXP(-$I4377*$J4391))/(1-EXP(-SIMULATION!$D$4*$I4377)))-(EXP(-SIMULATION!$D$17*$J4391)/(1-EXP(-SIMULATION!$D$4*SIMULATION!$D$17))))</f>
        <v>2.0236085571431461</v>
      </c>
      <c r="L4391">
        <v>0.1567210901730722</v>
      </c>
      <c r="M4391">
        <f t="shared" ca="1" si="68"/>
        <v>2.3407506963021776</v>
      </c>
    </row>
    <row r="4392" spans="1:13" x14ac:dyDescent="0.25">
      <c r="A4392" s="9"/>
      <c r="H4392" s="9"/>
      <c r="J4392">
        <v>15</v>
      </c>
      <c r="K4392">
        <f ca="1">SIMULATION!$D$3*SIMULATION!$D$17/$H4377/(SIMULATION!$D$17-$I4377)*(((EXP(-$I4377*$J4392))/(1-EXP(-SIMULATION!$D$4*$I4377)))-(EXP(-SIMULATION!$D$17*$J4392)/(1-EXP(-SIMULATION!$D$4*SIMULATION!$D$17))))</f>
        <v>1.804623120699095</v>
      </c>
      <c r="L4392">
        <v>-0.20392140432391614</v>
      </c>
      <c r="M4392">
        <f t="shared" ca="1" si="68"/>
        <v>1.4366218396507275</v>
      </c>
    </row>
    <row r="4393" spans="1:13" x14ac:dyDescent="0.25">
      <c r="A4393" s="9"/>
      <c r="H4393" s="9"/>
      <c r="J4393">
        <v>16</v>
      </c>
      <c r="K4393">
        <f ca="1">SIMULATION!$D$3*SIMULATION!$D$17/$H4377/(SIMULATION!$D$17-$I4377)*(((EXP(-$I4377*$J4393))/(1-EXP(-SIMULATION!$D$4*$I4377)))-(EXP(-SIMULATION!$D$17*$J4393)/(1-EXP(-SIMULATION!$D$4*SIMULATION!$D$17))))</f>
        <v>1.6081175389946623</v>
      </c>
      <c r="L4393">
        <v>-0.77224343852122346</v>
      </c>
      <c r="M4393">
        <f t="shared" ca="1" si="68"/>
        <v>0.36625932113513665</v>
      </c>
    </row>
    <row r="4394" spans="1:13" x14ac:dyDescent="0.25">
      <c r="A4394" s="9"/>
      <c r="H4394" s="9"/>
      <c r="J4394">
        <v>17</v>
      </c>
      <c r="K4394">
        <f ca="1">SIMULATION!$D$3*SIMULATION!$D$17/$H4377/(SIMULATION!$D$17-$I4377)*(((EXP(-$I4377*$J4394))/(1-EXP(-SIMULATION!$D$4*$I4377)))-(EXP(-SIMULATION!$D$17*$J4394)/(1-EXP(-SIMULATION!$D$4*SIMULATION!$D$17))))</f>
        <v>1.4322312202433745</v>
      </c>
      <c r="L4394">
        <v>-5.3491893299695864E-2</v>
      </c>
      <c r="M4394">
        <f t="shared" ca="1" si="68"/>
        <v>1.3556184606296227</v>
      </c>
    </row>
    <row r="4395" spans="1:13" x14ac:dyDescent="0.25">
      <c r="A4395" s="9"/>
      <c r="H4395" s="9"/>
      <c r="J4395">
        <v>18</v>
      </c>
      <c r="K4395">
        <f ca="1">SIMULATION!$D$3*SIMULATION!$D$17/$H4377/(SIMULATION!$D$17-$I4377)*(((EXP(-$I4377*$J4395))/(1-EXP(-SIMULATION!$D$4*$I4377)))-(EXP(-SIMULATION!$D$17*$J4395)/(1-EXP(-SIMULATION!$D$4*SIMULATION!$D$17))))</f>
        <v>1.2750845433685609</v>
      </c>
      <c r="L4395">
        <v>0.32576118261573789</v>
      </c>
      <c r="M4395">
        <f t="shared" ca="1" si="68"/>
        <v>1.6904575921513514</v>
      </c>
    </row>
    <row r="4396" spans="1:13" x14ac:dyDescent="0.25">
      <c r="A4396" s="9"/>
      <c r="H4396" s="9"/>
      <c r="J4396">
        <v>19</v>
      </c>
      <c r="K4396">
        <f ca="1">SIMULATION!$D$3*SIMULATION!$D$17/$H4377/(SIMULATION!$D$17-$I4377)*(((EXP(-$I4377*$J4396))/(1-EXP(-SIMULATION!$D$4*$I4377)))-(EXP(-SIMULATION!$D$17*$J4396)/(1-EXP(-SIMULATION!$D$4*SIMULATION!$D$17))))</f>
        <v>1.1348617182322189</v>
      </c>
      <c r="L4396">
        <v>2.3522127358673862E-2</v>
      </c>
      <c r="M4396">
        <f t="shared" ca="1" si="68"/>
        <v>1.1615560801029607</v>
      </c>
    </row>
    <row r="4397" spans="1:13" x14ac:dyDescent="0.25">
      <c r="A4397" s="9"/>
      <c r="H4397" s="9"/>
      <c r="J4397">
        <v>20</v>
      </c>
      <c r="K4397">
        <f ca="1">SIMULATION!$D$3*SIMULATION!$D$17/$H4377/(SIMULATION!$D$17-$I4377)*(((EXP(-$I4377*$J4397))/(1-EXP(-SIMULATION!$D$4*$I4377)))-(EXP(-SIMULATION!$D$17*$J4397)/(1-EXP(-SIMULATION!$D$4*SIMULATION!$D$17))))</f>
        <v>1.0098554750766331</v>
      </c>
      <c r="L4397">
        <v>0.40763211372576291</v>
      </c>
      <c r="M4397">
        <f t="shared" ca="1" si="68"/>
        <v>1.4215049969396556</v>
      </c>
    </row>
    <row r="4398" spans="1:13" x14ac:dyDescent="0.25">
      <c r="A4398" s="9"/>
      <c r="H4398" s="9"/>
      <c r="J4398">
        <v>21</v>
      </c>
      <c r="K4398">
        <f ca="1">SIMULATION!$D$3*SIMULATION!$D$17/$H4377/(SIMULATION!$D$17-$I4377)*(((EXP(-$I4377*$J4398))/(1-EXP(-SIMULATION!$D$4*$I4377)))-(EXP(-SIMULATION!$D$17*$J4398)/(1-EXP(-SIMULATION!$D$4*SIMULATION!$D$17))))</f>
        <v>0.89848822338948986</v>
      </c>
      <c r="L4398">
        <v>-9.4342150352709944E-2</v>
      </c>
      <c r="M4398">
        <f t="shared" ca="1" si="68"/>
        <v>0.81372291232833938</v>
      </c>
    </row>
    <row r="4399" spans="1:13" x14ac:dyDescent="0.25">
      <c r="A4399" s="9"/>
      <c r="H4399" s="9"/>
      <c r="J4399">
        <v>22</v>
      </c>
      <c r="K4399">
        <f ca="1">SIMULATION!$D$3*SIMULATION!$D$17/$H4377/(SIMULATION!$D$17-$I4377)*(((EXP(-$I4377*$J4399))/(1-EXP(-SIMULATION!$D$4*$I4377)))-(EXP(-SIMULATION!$D$17*$J4399)/(1-EXP(-SIMULATION!$D$4*SIMULATION!$D$17))))</f>
        <v>0.79931895910365447</v>
      </c>
      <c r="L4399">
        <v>-0.32099466258701165</v>
      </c>
      <c r="M4399">
        <f t="shared" ca="1" si="68"/>
        <v>0.54274183952677546</v>
      </c>
    </row>
    <row r="4400" spans="1:13" x14ac:dyDescent="0.25">
      <c r="A4400" s="9"/>
      <c r="H4400" s="9"/>
      <c r="J4400">
        <v>23</v>
      </c>
      <c r="K4400">
        <f ca="1">SIMULATION!$D$3*SIMULATION!$D$17/$H4377/(SIMULATION!$D$17-$I4377)*(((EXP(-$I4377*$J4400))/(1-EXP(-SIMULATION!$D$4*$I4377)))-(EXP(-SIMULATION!$D$17*$J4400)/(1-EXP(-SIMULATION!$D$4*SIMULATION!$D$17))))</f>
        <v>0.71104177477296648</v>
      </c>
      <c r="L4400">
        <v>0.28976218007592741</v>
      </c>
      <c r="M4400">
        <f t="shared" ca="1" si="68"/>
        <v>0.91707478955623778</v>
      </c>
    </row>
    <row r="4401" spans="1:13" x14ac:dyDescent="0.25">
      <c r="A4401" s="9"/>
      <c r="H4401" s="9"/>
      <c r="J4401">
        <v>24</v>
      </c>
      <c r="K4401">
        <f ca="1">SIMULATION!$D$3*SIMULATION!$D$17/$H4377/(SIMULATION!$D$17-$I4377)*(((EXP(-$I4377*$J4401))/(1-EXP(-SIMULATION!$D$4*$I4377)))-(EXP(-SIMULATION!$D$17*$J4401)/(1-EXP(-SIMULATION!$D$4*SIMULATION!$D$17))))</f>
        <v>0.63247964313240901</v>
      </c>
      <c r="L4401">
        <v>-0.35592623447920729</v>
      </c>
      <c r="M4401">
        <f t="shared" ca="1" si="68"/>
        <v>0.40736354536753783</v>
      </c>
    </row>
    <row r="4402" spans="1:13" x14ac:dyDescent="0.25">
      <c r="A4402" s="9">
        <v>177</v>
      </c>
      <c r="B4402" s="2">
        <f ca="1">NORMINV(RAND(),SIMULATION!D7,SIMULATION!D8)</f>
        <v>68.804939776240516</v>
      </c>
      <c r="C4402" s="2">
        <v>2</v>
      </c>
      <c r="D4402" s="2">
        <f ca="1">SIMULATION!$D$11*(1+(SIMULATION!$D$12*LN(1+$C4402)))*(1+(SIMULATION!$D$13*(($B4402/63.5)-1)))</f>
        <v>10.632015325649816</v>
      </c>
      <c r="E4402" s="2">
        <v>8.9841287340596737E-2</v>
      </c>
      <c r="F4402" s="2">
        <f ca="1">D4402*(1+E4402)</f>
        <v>11.587209269531149</v>
      </c>
      <c r="G4402" s="2">
        <v>-0.17658967924275523</v>
      </c>
      <c r="H4402" s="9">
        <f>SIMULATION!$D$15*EXP($G$4402)</f>
        <v>185.02081642044649</v>
      </c>
      <c r="I4402" s="2">
        <f ca="1">$F4402/$H4402</f>
        <v>6.2626516808790042E-2</v>
      </c>
      <c r="J4402">
        <v>0</v>
      </c>
      <c r="K4402">
        <f ca="1">SIMULATION!$D$3*SIMULATION!$D$17/$H4402/(SIMULATION!$D$17-$I4402)*(((EXP(-$I4402*$J4402))/(1-EXP(-SIMULATION!$D$4*$I4402)))-(EXP(-SIMULATION!$D$17*$J4402)/(1-EXP(-SIMULATION!$D$4*SIMULATION!$D$17))))</f>
        <v>0.98967530617063182</v>
      </c>
      <c r="L4402">
        <v>0.17228011465274704</v>
      </c>
      <c r="M4402">
        <f t="shared" ca="1" si="68"/>
        <v>1.1601766813867007</v>
      </c>
    </row>
    <row r="4403" spans="1:13" x14ac:dyDescent="0.25">
      <c r="A4403" s="9"/>
      <c r="H4403" s="9"/>
      <c r="J4403">
        <v>1</v>
      </c>
      <c r="K4403">
        <f ca="1">SIMULATION!$D$3*SIMULATION!$D$17/$H4402/(SIMULATION!$D$17-$I4402)*(((EXP(-$I4402*$J4403))/(1-EXP(-SIMULATION!$D$4*$I4402)))-(EXP(-SIMULATION!$D$17*$J4403)/(1-EXP(-SIMULATION!$D$4*SIMULATION!$D$17))))</f>
        <v>1.962179200533585</v>
      </c>
      <c r="L4403">
        <v>0.10906038262771857</v>
      </c>
      <c r="M4403">
        <f t="shared" ca="1" si="68"/>
        <v>2.1761752149279285</v>
      </c>
    </row>
    <row r="4404" spans="1:13" x14ac:dyDescent="0.25">
      <c r="A4404" s="9"/>
      <c r="H4404" s="9"/>
      <c r="J4404">
        <v>2</v>
      </c>
      <c r="K4404">
        <f ca="1">SIMULATION!$D$3*SIMULATION!$D$17/$H4402/(SIMULATION!$D$17-$I4402)*(((EXP(-$I4402*$J4404))/(1-EXP(-SIMULATION!$D$4*$I4402)))-(EXP(-SIMULATION!$D$17*$J4404)/(1-EXP(-SIMULATION!$D$4*SIMULATION!$D$17))))</f>
        <v>2.5047677730907205</v>
      </c>
      <c r="L4404">
        <v>6.9826345507572593E-2</v>
      </c>
      <c r="M4404">
        <f t="shared" ca="1" si="68"/>
        <v>2.6796665530307862</v>
      </c>
    </row>
    <row r="4405" spans="1:13" x14ac:dyDescent="0.25">
      <c r="A4405" s="9"/>
      <c r="H4405" s="9"/>
      <c r="J4405">
        <v>3</v>
      </c>
      <c r="K4405">
        <f ca="1">SIMULATION!$D$3*SIMULATION!$D$17/$H4402/(SIMULATION!$D$17-$I4402)*(((EXP(-$I4402*$J4405))/(1-EXP(-SIMULATION!$D$4*$I4402)))-(EXP(-SIMULATION!$D$17*$J4405)/(1-EXP(-SIMULATION!$D$4*SIMULATION!$D$17))))</f>
        <v>2.7767499996131022</v>
      </c>
      <c r="L4405">
        <v>-0.38251107571384574</v>
      </c>
      <c r="M4405">
        <f t="shared" ca="1" si="68"/>
        <v>1.7146123702726739</v>
      </c>
    </row>
    <row r="4406" spans="1:13" x14ac:dyDescent="0.25">
      <c r="A4406" s="9"/>
      <c r="H4406" s="9"/>
      <c r="J4406">
        <v>4</v>
      </c>
      <c r="K4406">
        <f ca="1">SIMULATION!$D$3*SIMULATION!$D$17/$H4402/(SIMULATION!$D$17-$I4402)*(((EXP(-$I4402*$J4406))/(1-EXP(-SIMULATION!$D$4*$I4402)))-(EXP(-SIMULATION!$D$17*$J4406)/(1-EXP(-SIMULATION!$D$4*SIMULATION!$D$17))))</f>
        <v>2.8799178554632445</v>
      </c>
      <c r="L4406">
        <v>-9.9126820364970752E-2</v>
      </c>
      <c r="M4406">
        <f t="shared" ca="1" si="68"/>
        <v>2.5944407555388675</v>
      </c>
    </row>
    <row r="4407" spans="1:13" x14ac:dyDescent="0.25">
      <c r="A4407" s="9"/>
      <c r="H4407" s="9"/>
      <c r="J4407">
        <v>5</v>
      </c>
      <c r="K4407">
        <f ca="1">SIMULATION!$D$3*SIMULATION!$D$17/$H4402/(SIMULATION!$D$17-$I4402)*(((EXP(-$I4402*$J4407))/(1-EXP(-SIMULATION!$D$4*$I4402)))-(EXP(-SIMULATION!$D$17*$J4407)/(1-EXP(-SIMULATION!$D$4*SIMULATION!$D$17))))</f>
        <v>2.8792230605554772</v>
      </c>
      <c r="L4407">
        <v>-0.1505216275698901</v>
      </c>
      <c r="M4407">
        <f t="shared" ca="1" si="68"/>
        <v>2.4458377193439067</v>
      </c>
    </row>
    <row r="4408" spans="1:13" x14ac:dyDescent="0.25">
      <c r="A4408" s="9"/>
      <c r="H4408" s="9"/>
      <c r="J4408">
        <v>6</v>
      </c>
      <c r="K4408">
        <f ca="1">SIMULATION!$D$3*SIMULATION!$D$17/$H4402/(SIMULATION!$D$17-$I4402)*(((EXP(-$I4402*$J4408))/(1-EXP(-SIMULATION!$D$4*$I4402)))-(EXP(-SIMULATION!$D$17*$J4408)/(1-EXP(-SIMULATION!$D$4*SIMULATION!$D$17))))</f>
        <v>2.8160261446654471</v>
      </c>
      <c r="L4408">
        <v>-7.7249169920078423E-2</v>
      </c>
      <c r="M4408">
        <f t="shared" ca="1" si="68"/>
        <v>2.5984904625168026</v>
      </c>
    </row>
    <row r="4409" spans="1:13" x14ac:dyDescent="0.25">
      <c r="A4409" s="9"/>
      <c r="H4409" s="9"/>
      <c r="J4409">
        <v>7</v>
      </c>
      <c r="K4409">
        <f ca="1">SIMULATION!$D$3*SIMULATION!$D$17/$H4402/(SIMULATION!$D$17-$I4402)*(((EXP(-$I4402*$J4409))/(1-EXP(-SIMULATION!$D$4*$I4402)))-(EXP(-SIMULATION!$D$17*$J4409)/(1-EXP(-SIMULATION!$D$4*SIMULATION!$D$17))))</f>
        <v>2.7165857417660533</v>
      </c>
      <c r="L4409">
        <v>0.28302947518715466</v>
      </c>
      <c r="M4409">
        <f t="shared" ca="1" si="68"/>
        <v>3.4854595785590066</v>
      </c>
    </row>
    <row r="4410" spans="1:13" x14ac:dyDescent="0.25">
      <c r="A4410" s="9"/>
      <c r="H4410" s="9"/>
      <c r="J4410">
        <v>8</v>
      </c>
      <c r="K4410">
        <f ca="1">SIMULATION!$D$3*SIMULATION!$D$17/$H4402/(SIMULATION!$D$17-$I4402)*(((EXP(-$I4402*$J4410))/(1-EXP(-SIMULATION!$D$4*$I4402)))-(EXP(-SIMULATION!$D$17*$J4410)/(1-EXP(-SIMULATION!$D$4*SIMULATION!$D$17))))</f>
        <v>2.5974977700019224</v>
      </c>
      <c r="L4410">
        <v>0.37218367897418669</v>
      </c>
      <c r="M4410">
        <f t="shared" ca="1" si="68"/>
        <v>3.5642440461684841</v>
      </c>
    </row>
    <row r="4411" spans="1:13" x14ac:dyDescent="0.25">
      <c r="A4411" s="9"/>
      <c r="H4411" s="9"/>
      <c r="J4411">
        <v>9</v>
      </c>
      <c r="K4411">
        <f ca="1">SIMULATION!$D$3*SIMULATION!$D$17/$H4402/(SIMULATION!$D$17-$I4402)*(((EXP(-$I4402*$J4411))/(1-EXP(-SIMULATION!$D$4*$I4402)))-(EXP(-SIMULATION!$D$17*$J4411)/(1-EXP(-SIMULATION!$D$4*SIMULATION!$D$17))))</f>
        <v>2.4691800829734523</v>
      </c>
      <c r="L4411">
        <v>-0.11176863976567881</v>
      </c>
      <c r="M4411">
        <f t="shared" ca="1" si="68"/>
        <v>2.1932031837630035</v>
      </c>
    </row>
    <row r="4412" spans="1:13" x14ac:dyDescent="0.25">
      <c r="A4412" s="9"/>
      <c r="H4412" s="9"/>
      <c r="J4412">
        <v>10</v>
      </c>
      <c r="K4412">
        <f ca="1">SIMULATION!$D$3*SIMULATION!$D$17/$H4402/(SIMULATION!$D$17-$I4402)*(((EXP(-$I4402*$J4412))/(1-EXP(-SIMULATION!$D$4*$I4402)))-(EXP(-SIMULATION!$D$17*$J4412)/(1-EXP(-SIMULATION!$D$4*SIMULATION!$D$17))))</f>
        <v>2.3381046666652843</v>
      </c>
      <c r="L4412">
        <v>-9.1069481995779342E-2</v>
      </c>
      <c r="M4412">
        <f t="shared" ca="1" si="68"/>
        <v>2.1251746858201623</v>
      </c>
    </row>
    <row r="4413" spans="1:13" x14ac:dyDescent="0.25">
      <c r="A4413" s="9"/>
      <c r="H4413" s="9"/>
      <c r="J4413">
        <v>11</v>
      </c>
      <c r="K4413">
        <f ca="1">SIMULATION!$D$3*SIMULATION!$D$17/$H4402/(SIMULATION!$D$17-$I4402)*(((EXP(-$I4402*$J4413))/(1-EXP(-SIMULATION!$D$4*$I4402)))-(EXP(-SIMULATION!$D$17*$J4413)/(1-EXP(-SIMULATION!$D$4*SIMULATION!$D$17))))</f>
        <v>2.2082272849530531</v>
      </c>
      <c r="L4413">
        <v>0.19621889982804416</v>
      </c>
      <c r="M4413">
        <f t="shared" ca="1" si="68"/>
        <v>2.6415232133768098</v>
      </c>
    </row>
    <row r="4414" spans="1:13" x14ac:dyDescent="0.25">
      <c r="A4414" s="9"/>
      <c r="H4414" s="9"/>
      <c r="J4414">
        <v>12</v>
      </c>
      <c r="K4414">
        <f ca="1">SIMULATION!$D$3*SIMULATION!$D$17/$H4402/(SIMULATION!$D$17-$I4402)*(((EXP(-$I4402*$J4414))/(1-EXP(-SIMULATION!$D$4*$I4402)))-(EXP(-SIMULATION!$D$17*$J4414)/(1-EXP(-SIMULATION!$D$4*SIMULATION!$D$17))))</f>
        <v>2.0819028792697245</v>
      </c>
      <c r="L4414">
        <v>0.28512903089709718</v>
      </c>
      <c r="M4414">
        <f t="shared" ca="1" si="68"/>
        <v>2.6755138296577776</v>
      </c>
    </row>
    <row r="4415" spans="1:13" x14ac:dyDescent="0.25">
      <c r="A4415" s="9"/>
      <c r="H4415" s="9"/>
      <c r="J4415">
        <v>13</v>
      </c>
      <c r="K4415">
        <f ca="1">SIMULATION!$D$3*SIMULATION!$D$17/$H4402/(SIMULATION!$D$17-$I4402)*(((EXP(-$I4402*$J4415))/(1-EXP(-SIMULATION!$D$4*$I4402)))-(EXP(-SIMULATION!$D$17*$J4415)/(1-EXP(-SIMULATION!$D$4*SIMULATION!$D$17))))</f>
        <v>1.9604714726970371</v>
      </c>
      <c r="L4415">
        <v>0.17617228233825424</v>
      </c>
      <c r="M4415">
        <f t="shared" ca="1" si="68"/>
        <v>2.3058522065011129</v>
      </c>
    </row>
    <row r="4416" spans="1:13" x14ac:dyDescent="0.25">
      <c r="A4416" s="9"/>
      <c r="H4416" s="9"/>
      <c r="J4416">
        <v>14</v>
      </c>
      <c r="K4416">
        <f ca="1">SIMULATION!$D$3*SIMULATION!$D$17/$H4402/(SIMULATION!$D$17-$I4402)*(((EXP(-$I4402*$J4416))/(1-EXP(-SIMULATION!$D$4*$I4402)))-(EXP(-SIMULATION!$D$17*$J4416)/(1-EXP(-SIMULATION!$D$4*SIMULATION!$D$17))))</f>
        <v>1.844632968166382</v>
      </c>
      <c r="L4416">
        <v>0.23323601050745277</v>
      </c>
      <c r="M4416">
        <f t="shared" ca="1" si="68"/>
        <v>2.2748678025120297</v>
      </c>
    </row>
    <row r="4417" spans="1:13" x14ac:dyDescent="0.25">
      <c r="A4417" s="9"/>
      <c r="H4417" s="9"/>
      <c r="J4417">
        <v>15</v>
      </c>
      <c r="K4417">
        <f ca="1">SIMULATION!$D$3*SIMULATION!$D$17/$H4402/(SIMULATION!$D$17-$I4402)*(((EXP(-$I4402*$J4417))/(1-EXP(-SIMULATION!$D$4*$I4402)))-(EXP(-SIMULATION!$D$17*$J4417)/(1-EXP(-SIMULATION!$D$4*SIMULATION!$D$17))))</f>
        <v>1.7346867051502455</v>
      </c>
      <c r="L4417">
        <v>0.29911770935372367</v>
      </c>
      <c r="M4417">
        <f t="shared" ca="1" si="68"/>
        <v>2.2535622188411453</v>
      </c>
    </row>
    <row r="4418" spans="1:13" x14ac:dyDescent="0.25">
      <c r="A4418" s="9"/>
      <c r="H4418" s="9"/>
      <c r="J4418">
        <v>16</v>
      </c>
      <c r="K4418">
        <f ca="1">SIMULATION!$D$3*SIMULATION!$D$17/$H4402/(SIMULATION!$D$17-$I4402)*(((EXP(-$I4402*$J4418))/(1-EXP(-SIMULATION!$D$4*$I4402)))-(EXP(-SIMULATION!$D$17*$J4418)/(1-EXP(-SIMULATION!$D$4*SIMULATION!$D$17))))</f>
        <v>1.6306843881366984</v>
      </c>
      <c r="L4418">
        <v>8.8526407376726804E-2</v>
      </c>
      <c r="M4418">
        <f t="shared" ca="1" si="68"/>
        <v>1.7750430185837565</v>
      </c>
    </row>
    <row r="4419" spans="1:13" x14ac:dyDescent="0.25">
      <c r="A4419" s="9"/>
      <c r="H4419" s="9"/>
      <c r="J4419">
        <v>17</v>
      </c>
      <c r="K4419">
        <f ca="1">SIMULATION!$D$3*SIMULATION!$D$17/$H4402/(SIMULATION!$D$17-$I4402)*(((EXP(-$I4402*$J4419))/(1-EXP(-SIMULATION!$D$4*$I4402)))-(EXP(-SIMULATION!$D$17*$J4419)/(1-EXP(-SIMULATION!$D$4*SIMULATION!$D$17))))</f>
        <v>1.5325275371686844</v>
      </c>
      <c r="L4419">
        <v>-4.429784114871111E-2</v>
      </c>
      <c r="M4419">
        <f t="shared" ref="M4419:M4482" ca="1" si="69">$K4419*(1+$L4419)</f>
        <v>1.4646398757711605</v>
      </c>
    </row>
    <row r="4420" spans="1:13" x14ac:dyDescent="0.25">
      <c r="A4420" s="9"/>
      <c r="H4420" s="9"/>
      <c r="J4420">
        <v>18</v>
      </c>
      <c r="K4420">
        <f ca="1">SIMULATION!$D$3*SIMULATION!$D$17/$H4402/(SIMULATION!$D$17-$I4402)*(((EXP(-$I4402*$J4420))/(1-EXP(-SIMULATION!$D$4*$I4402)))-(EXP(-SIMULATION!$D$17*$J4420)/(1-EXP(-SIMULATION!$D$4*SIMULATION!$D$17))))</f>
        <v>1.4400294201480177</v>
      </c>
      <c r="L4420">
        <v>0.32264361778528328</v>
      </c>
      <c r="M4420">
        <f t="shared" ca="1" si="69"/>
        <v>1.9046457219818176</v>
      </c>
    </row>
    <row r="4421" spans="1:13" x14ac:dyDescent="0.25">
      <c r="A4421" s="9"/>
      <c r="H4421" s="9"/>
      <c r="J4421">
        <v>19</v>
      </c>
      <c r="K4421">
        <f ca="1">SIMULATION!$D$3*SIMULATION!$D$17/$H4402/(SIMULATION!$D$17-$I4402)*(((EXP(-$I4402*$J4421))/(1-EXP(-SIMULATION!$D$4*$I4402)))-(EXP(-SIMULATION!$D$17*$J4421)/(1-EXP(-SIMULATION!$D$4*SIMULATION!$D$17))))</f>
        <v>1.3529542555384455</v>
      </c>
      <c r="L4421">
        <v>-9.3529316312386632E-2</v>
      </c>
      <c r="M4421">
        <f t="shared" ca="1" si="69"/>
        <v>1.2264133690160006</v>
      </c>
    </row>
    <row r="4422" spans="1:13" x14ac:dyDescent="0.25">
      <c r="A4422" s="9"/>
      <c r="H4422" s="9"/>
      <c r="J4422">
        <v>20</v>
      </c>
      <c r="K4422">
        <f ca="1">SIMULATION!$D$3*SIMULATION!$D$17/$H4402/(SIMULATION!$D$17-$I4402)*(((EXP(-$I4402*$J4422))/(1-EXP(-SIMULATION!$D$4*$I4402)))-(EXP(-SIMULATION!$D$17*$J4422)/(1-EXP(-SIMULATION!$D$4*SIMULATION!$D$17))))</f>
        <v>1.2710418788322142</v>
      </c>
      <c r="L4422">
        <v>-0.29829333701696359</v>
      </c>
      <c r="M4422">
        <f t="shared" ca="1" si="69"/>
        <v>0.89189855530704198</v>
      </c>
    </row>
    <row r="4423" spans="1:13" x14ac:dyDescent="0.25">
      <c r="A4423" s="9"/>
      <c r="H4423" s="9"/>
      <c r="J4423">
        <v>21</v>
      </c>
      <c r="K4423">
        <f ca="1">SIMULATION!$D$3*SIMULATION!$D$17/$H4402/(SIMULATION!$D$17-$I4402)*(((EXP(-$I4402*$J4423))/(1-EXP(-SIMULATION!$D$4*$I4402)))-(EXP(-SIMULATION!$D$17*$J4423)/(1-EXP(-SIMULATION!$D$4*SIMULATION!$D$17))))</f>
        <v>1.1940231214995796</v>
      </c>
      <c r="L4423">
        <v>-0.45029389245372087</v>
      </c>
      <c r="M4423">
        <f t="shared" ca="1" si="69"/>
        <v>0.65636180243979181</v>
      </c>
    </row>
    <row r="4424" spans="1:13" x14ac:dyDescent="0.25">
      <c r="A4424" s="9"/>
      <c r="H4424" s="9"/>
      <c r="J4424">
        <v>22</v>
      </c>
      <c r="K4424">
        <f ca="1">SIMULATION!$D$3*SIMULATION!$D$17/$H4402/(SIMULATION!$D$17-$I4402)*(((EXP(-$I4402*$J4424))/(1-EXP(-SIMULATION!$D$4*$I4402)))-(EXP(-SIMULATION!$D$17*$J4424)/(1-EXP(-SIMULATION!$D$4*SIMULATION!$D$17))))</f>
        <v>1.1216292642492038</v>
      </c>
      <c r="L4424">
        <v>0.24983306749768314</v>
      </c>
      <c r="M4424">
        <f t="shared" ca="1" si="69"/>
        <v>1.4018493439317519</v>
      </c>
    </row>
    <row r="4425" spans="1:13" x14ac:dyDescent="0.25">
      <c r="A4425" s="9"/>
      <c r="H4425" s="9"/>
      <c r="J4425">
        <v>23</v>
      </c>
      <c r="K4425">
        <f ca="1">SIMULATION!$D$3*SIMULATION!$D$17/$H4402/(SIMULATION!$D$17-$I4402)*(((EXP(-$I4402*$J4425))/(1-EXP(-SIMULATION!$D$4*$I4402)))-(EXP(-SIMULATION!$D$17*$J4425)/(1-EXP(-SIMULATION!$D$4*SIMULATION!$D$17))))</f>
        <v>1.053597717363433</v>
      </c>
      <c r="L4425">
        <v>-3.3775993224273188E-2</v>
      </c>
      <c r="M4425">
        <f t="shared" ca="1" si="69"/>
        <v>1.0180114080006559</v>
      </c>
    </row>
    <row r="4426" spans="1:13" x14ac:dyDescent="0.25">
      <c r="A4426" s="9"/>
      <c r="H4426" s="9"/>
      <c r="J4426">
        <v>24</v>
      </c>
      <c r="K4426">
        <f ca="1">SIMULATION!$D$3*SIMULATION!$D$17/$H4402/(SIMULATION!$D$17-$I4402)*(((EXP(-$I4402*$J4426))/(1-EXP(-SIMULATION!$D$4*$I4402)))-(EXP(-SIMULATION!$D$17*$J4426)/(1-EXP(-SIMULATION!$D$4*SIMULATION!$D$17))))</f>
        <v>0.98967530617063182</v>
      </c>
      <c r="L4426">
        <v>-4.2783064890595572E-2</v>
      </c>
      <c r="M4426">
        <f t="shared" ca="1" si="69"/>
        <v>0.94733396332611364</v>
      </c>
    </row>
    <row r="4427" spans="1:13" x14ac:dyDescent="0.25">
      <c r="A4427" s="9">
        <v>178</v>
      </c>
      <c r="B4427" s="2">
        <f ca="1">NORMINV(RAND(),SIMULATION!D7,SIMULATION!D8)</f>
        <v>51.250478702137706</v>
      </c>
      <c r="C4427" s="2">
        <v>2</v>
      </c>
      <c r="D4427" s="2">
        <f ca="1">SIMULATION!$D$11*(1+(SIMULATION!$D$12*LN(1+$C4427)))*(1+(SIMULATION!$D$13*(($B4427/63.5)-1)))</f>
        <v>9.3283905506338129</v>
      </c>
      <c r="E4427" s="2">
        <v>-1.6655495907984836E-2</v>
      </c>
      <c r="F4427" s="2">
        <f ca="1">D4427*(1+E4427)</f>
        <v>9.173021579989646</v>
      </c>
      <c r="G4427" s="2">
        <v>0.4286854235797149</v>
      </c>
      <c r="H4427" s="9">
        <f>SIMULATION!$D$15*EXP($G$4427)</f>
        <v>338.91300185961825</v>
      </c>
      <c r="I4427" s="2">
        <f ca="1">$F4427/$H4427</f>
        <v>2.7066006702773884E-2</v>
      </c>
      <c r="J4427">
        <v>0</v>
      </c>
      <c r="K4427">
        <f ca="1">SIMULATION!$D$3*SIMULATION!$D$17/$H4427/(SIMULATION!$D$17-$I4427)*(((EXP(-$I4427*$J4427))/(1-EXP(-SIMULATION!$D$4*$I4427)))-(EXP(-SIMULATION!$D$17*$J4427)/(1-EXP(-SIMULATION!$D$4*SIMULATION!$D$17))))</f>
        <v>1.8889386752839572</v>
      </c>
      <c r="L4427">
        <v>0.18729019023323201</v>
      </c>
      <c r="M4427">
        <f t="shared" ca="1" si="69"/>
        <v>2.242718359116799</v>
      </c>
    </row>
    <row r="4428" spans="1:13" x14ac:dyDescent="0.25">
      <c r="A4428" s="9"/>
      <c r="H4428" s="9"/>
      <c r="J4428">
        <v>1</v>
      </c>
      <c r="K4428">
        <f ca="1">SIMULATION!$D$3*SIMULATION!$D$17/$H4427/(SIMULATION!$D$17-$I4427)*(((EXP(-$I4427*$J4428))/(1-EXP(-SIMULATION!$D$4*$I4427)))-(EXP(-SIMULATION!$D$17*$J4428)/(1-EXP(-SIMULATION!$D$4*SIMULATION!$D$17))))</f>
        <v>2.4130019683732398</v>
      </c>
      <c r="L4428">
        <v>-0.25717252199159885</v>
      </c>
      <c r="M4428">
        <f t="shared" ca="1" si="69"/>
        <v>1.7924441665960016</v>
      </c>
    </row>
    <row r="4429" spans="1:13" x14ac:dyDescent="0.25">
      <c r="A4429" s="9"/>
      <c r="H4429" s="9"/>
      <c r="J4429">
        <v>2</v>
      </c>
      <c r="K4429">
        <f ca="1">SIMULATION!$D$3*SIMULATION!$D$17/$H4427/(SIMULATION!$D$17-$I4427)*(((EXP(-$I4427*$J4429))/(1-EXP(-SIMULATION!$D$4*$I4427)))-(EXP(-SIMULATION!$D$17*$J4429)/(1-EXP(-SIMULATION!$D$4*SIMULATION!$D$17))))</f>
        <v>2.7167234391232862</v>
      </c>
      <c r="L4429">
        <v>-0.1852960177701154</v>
      </c>
      <c r="M4429">
        <f t="shared" ca="1" si="69"/>
        <v>2.2133254044710089</v>
      </c>
    </row>
    <row r="4430" spans="1:13" x14ac:dyDescent="0.25">
      <c r="A4430" s="9"/>
      <c r="H4430" s="9"/>
      <c r="J4430">
        <v>3</v>
      </c>
      <c r="K4430">
        <f ca="1">SIMULATION!$D$3*SIMULATION!$D$17/$H4427/(SIMULATION!$D$17-$I4427)*(((EXP(-$I4427*$J4430))/(1-EXP(-SIMULATION!$D$4*$I4427)))-(EXP(-SIMULATION!$D$17*$J4430)/(1-EXP(-SIMULATION!$D$4*SIMULATION!$D$17))))</f>
        <v>2.8801019815351507</v>
      </c>
      <c r="L4430">
        <v>0.12356969343012199</v>
      </c>
      <c r="M4430">
        <f t="shared" ca="1" si="69"/>
        <v>3.2359953004409361</v>
      </c>
    </row>
    <row r="4431" spans="1:13" x14ac:dyDescent="0.25">
      <c r="A4431" s="9"/>
      <c r="H4431" s="9"/>
      <c r="J4431">
        <v>4</v>
      </c>
      <c r="K4431">
        <f ca="1">SIMULATION!$D$3*SIMULATION!$D$17/$H4427/(SIMULATION!$D$17-$I4427)*(((EXP(-$I4427*$J4431))/(1-EXP(-SIMULATION!$D$4*$I4427)))-(EXP(-SIMULATION!$D$17*$J4431)/(1-EXP(-SIMULATION!$D$4*SIMULATION!$D$17))))</f>
        <v>2.9543799321702142</v>
      </c>
      <c r="L4431">
        <v>-7.1128578062024064E-2</v>
      </c>
      <c r="M4431">
        <f t="shared" ca="1" si="69"/>
        <v>2.7442390885399677</v>
      </c>
    </row>
    <row r="4432" spans="1:13" x14ac:dyDescent="0.25">
      <c r="A4432" s="9"/>
      <c r="H4432" s="9"/>
      <c r="J4432">
        <v>5</v>
      </c>
      <c r="K4432">
        <f ca="1">SIMULATION!$D$3*SIMULATION!$D$17/$H4427/(SIMULATION!$D$17-$I4427)*(((EXP(-$I4427*$J4432))/(1-EXP(-SIMULATION!$D$4*$I4427)))-(EXP(-SIMULATION!$D$17*$J4432)/(1-EXP(-SIMULATION!$D$4*SIMULATION!$D$17))))</f>
        <v>2.9723723388999601</v>
      </c>
      <c r="L4432">
        <v>-4.6267845517415106E-2</v>
      </c>
      <c r="M4432">
        <f t="shared" ca="1" si="69"/>
        <v>2.8348470747034988</v>
      </c>
    </row>
    <row r="4433" spans="1:13" x14ac:dyDescent="0.25">
      <c r="A4433" s="9"/>
      <c r="H4433" s="9"/>
      <c r="J4433">
        <v>6</v>
      </c>
      <c r="K4433">
        <f ca="1">SIMULATION!$D$3*SIMULATION!$D$17/$H4427/(SIMULATION!$D$17-$I4427)*(((EXP(-$I4427*$J4433))/(1-EXP(-SIMULATION!$D$4*$I4427)))-(EXP(-SIMULATION!$D$17*$J4433)/(1-EXP(-SIMULATION!$D$4*SIMULATION!$D$17))))</f>
        <v>2.955086190747942</v>
      </c>
      <c r="L4433">
        <v>-0.30504630872232458</v>
      </c>
      <c r="M4433">
        <f t="shared" ca="1" si="69"/>
        <v>2.0536480563039672</v>
      </c>
    </row>
    <row r="4434" spans="1:13" x14ac:dyDescent="0.25">
      <c r="A4434" s="9"/>
      <c r="H4434" s="9"/>
      <c r="J4434">
        <v>7</v>
      </c>
      <c r="K4434">
        <f ca="1">SIMULATION!$D$3*SIMULATION!$D$17/$H4427/(SIMULATION!$D$17-$I4427)*(((EXP(-$I4427*$J4434))/(1-EXP(-SIMULATION!$D$4*$I4427)))-(EXP(-SIMULATION!$D$17*$J4434)/(1-EXP(-SIMULATION!$D$4*SIMULATION!$D$17))))</f>
        <v>2.9159621651705656</v>
      </c>
      <c r="L4434">
        <v>-0.14434638744688735</v>
      </c>
      <c r="M4434">
        <f t="shared" ca="1" si="69"/>
        <v>2.4950535606963906</v>
      </c>
    </row>
    <row r="4435" spans="1:13" x14ac:dyDescent="0.25">
      <c r="A4435" s="9"/>
      <c r="H4435" s="9"/>
      <c r="J4435">
        <v>8</v>
      </c>
      <c r="K4435">
        <f ca="1">SIMULATION!$D$3*SIMULATION!$D$17/$H4427/(SIMULATION!$D$17-$I4427)*(((EXP(-$I4427*$J4435))/(1-EXP(-SIMULATION!$D$4*$I4427)))-(EXP(-SIMULATION!$D$17*$J4435)/(1-EXP(-SIMULATION!$D$4*SIMULATION!$D$17))))</f>
        <v>2.8635928272211557</v>
      </c>
      <c r="L4435">
        <v>0.41516891899325725</v>
      </c>
      <c r="M4435">
        <f t="shared" ca="1" si="69"/>
        <v>4.0524675657354079</v>
      </c>
    </row>
    <row r="4436" spans="1:13" x14ac:dyDescent="0.25">
      <c r="A4436" s="9"/>
      <c r="H4436" s="9"/>
      <c r="J4436">
        <v>9</v>
      </c>
      <c r="K4436">
        <f ca="1">SIMULATION!$D$3*SIMULATION!$D$17/$H4427/(SIMULATION!$D$17-$I4427)*(((EXP(-$I4427*$J4436))/(1-EXP(-SIMULATION!$D$4*$I4427)))-(EXP(-SIMULATION!$D$17*$J4436)/(1-EXP(-SIMULATION!$D$4*SIMULATION!$D$17))))</f>
        <v>2.8034645025081133</v>
      </c>
      <c r="L4436">
        <v>0.25638153702274485</v>
      </c>
      <c r="M4436">
        <f t="shared" ca="1" si="69"/>
        <v>3.5222210406498484</v>
      </c>
    </row>
    <row r="4437" spans="1:13" x14ac:dyDescent="0.25">
      <c r="A4437" s="9"/>
      <c r="H4437" s="9"/>
      <c r="J4437">
        <v>10</v>
      </c>
      <c r="K4437">
        <f ca="1">SIMULATION!$D$3*SIMULATION!$D$17/$H4427/(SIMULATION!$D$17-$I4427)*(((EXP(-$I4427*$J4437))/(1-EXP(-SIMULATION!$D$4*$I4427)))-(EXP(-SIMULATION!$D$17*$J4437)/(1-EXP(-SIMULATION!$D$4*SIMULATION!$D$17))))</f>
        <v>2.7390734970209727</v>
      </c>
      <c r="L4437">
        <v>-0.21513332141458247</v>
      </c>
      <c r="M4437">
        <f t="shared" ca="1" si="69"/>
        <v>2.149807518008195</v>
      </c>
    </row>
    <row r="4438" spans="1:13" x14ac:dyDescent="0.25">
      <c r="A4438" s="9"/>
      <c r="H4438" s="9"/>
      <c r="J4438">
        <v>11</v>
      </c>
      <c r="K4438">
        <f ca="1">SIMULATION!$D$3*SIMULATION!$D$17/$H4427/(SIMULATION!$D$17-$I4427)*(((EXP(-$I4427*$J4438))/(1-EXP(-SIMULATION!$D$4*$I4427)))-(EXP(-SIMULATION!$D$17*$J4438)/(1-EXP(-SIMULATION!$D$4*SIMULATION!$D$17))))</f>
        <v>2.6726413836322669</v>
      </c>
      <c r="L4438">
        <v>2.4063381584122169E-2</v>
      </c>
      <c r="M4438">
        <f t="shared" ca="1" si="69"/>
        <v>2.7369541730841265</v>
      </c>
    </row>
    <row r="4439" spans="1:13" x14ac:dyDescent="0.25">
      <c r="A4439" s="9"/>
      <c r="H4439" s="9"/>
      <c r="J4439">
        <v>12</v>
      </c>
      <c r="K4439">
        <f ca="1">SIMULATION!$D$3*SIMULATION!$D$17/$H4427/(SIMULATION!$D$17-$I4427)*(((EXP(-$I4427*$J4439))/(1-EXP(-SIMULATION!$D$4*$I4427)))-(EXP(-SIMULATION!$D$17*$J4439)/(1-EXP(-SIMULATION!$D$4*SIMULATION!$D$17))))</f>
        <v>2.605573361172969</v>
      </c>
      <c r="L4439">
        <v>-0.53364079294645439</v>
      </c>
      <c r="M4439">
        <f t="shared" ca="1" si="69"/>
        <v>1.2151331266364673</v>
      </c>
    </row>
    <row r="4440" spans="1:13" x14ac:dyDescent="0.25">
      <c r="A4440" s="9"/>
      <c r="H4440" s="9"/>
      <c r="J4440">
        <v>13</v>
      </c>
      <c r="K4440">
        <f ca="1">SIMULATION!$D$3*SIMULATION!$D$17/$H4427/(SIMULATION!$D$17-$I4427)*(((EXP(-$I4427*$J4440))/(1-EXP(-SIMULATION!$D$4*$I4427)))-(EXP(-SIMULATION!$D$17*$J4440)/(1-EXP(-SIMULATION!$D$4*SIMULATION!$D$17))))</f>
        <v>2.5387519685465065</v>
      </c>
      <c r="L4440">
        <v>-6.3791602264699612E-2</v>
      </c>
      <c r="M4440">
        <f t="shared" ca="1" si="69"/>
        <v>2.3768009127202645</v>
      </c>
    </row>
    <row r="4441" spans="1:13" x14ac:dyDescent="0.25">
      <c r="A4441" s="9"/>
      <c r="H4441" s="9"/>
      <c r="J4441">
        <v>14</v>
      </c>
      <c r="K4441">
        <f ca="1">SIMULATION!$D$3*SIMULATION!$D$17/$H4427/(SIMULATION!$D$17-$I4427)*(((EXP(-$I4427*$J4441))/(1-EXP(-SIMULATION!$D$4*$I4427)))-(EXP(-SIMULATION!$D$17*$J4441)/(1-EXP(-SIMULATION!$D$4*SIMULATION!$D$17))))</f>
        <v>2.4727252907153172</v>
      </c>
      <c r="L4441">
        <v>-0.31149429321991673</v>
      </c>
      <c r="M4441">
        <f t="shared" ca="1" si="69"/>
        <v>1.7024854739569364</v>
      </c>
    </row>
    <row r="4442" spans="1:13" x14ac:dyDescent="0.25">
      <c r="A4442" s="9"/>
      <c r="H4442" s="9"/>
      <c r="J4442">
        <v>15</v>
      </c>
      <c r="K4442">
        <f ca="1">SIMULATION!$D$3*SIMULATION!$D$17/$H4427/(SIMULATION!$D$17-$I4427)*(((EXP(-$I4427*$J4442))/(1-EXP(-SIMULATION!$D$4*$I4427)))-(EXP(-SIMULATION!$D$17*$J4442)/(1-EXP(-SIMULATION!$D$4*SIMULATION!$D$17))))</f>
        <v>2.407827552869068</v>
      </c>
      <c r="L4442">
        <v>-0.44302662071016408</v>
      </c>
      <c r="M4442">
        <f t="shared" ca="1" si="69"/>
        <v>1.3410958488686608</v>
      </c>
    </row>
    <row r="4443" spans="1:13" x14ac:dyDescent="0.25">
      <c r="A4443" s="9"/>
      <c r="H4443" s="9"/>
      <c r="J4443">
        <v>16</v>
      </c>
      <c r="K4443">
        <f ca="1">SIMULATION!$D$3*SIMULATION!$D$17/$H4427/(SIMULATION!$D$17-$I4427)*(((EXP(-$I4427*$J4443))/(1-EXP(-SIMULATION!$D$4*$I4427)))-(EXP(-SIMULATION!$D$17*$J4443)/(1-EXP(-SIMULATION!$D$4*SIMULATION!$D$17))))</f>
        <v>2.3442563876400713</v>
      </c>
      <c r="L4443">
        <v>0.4715894328370932</v>
      </c>
      <c r="M4443">
        <f t="shared" ca="1" si="69"/>
        <v>3.4497829279119849</v>
      </c>
    </row>
    <row r="4444" spans="1:13" x14ac:dyDescent="0.25">
      <c r="A4444" s="9"/>
      <c r="H4444" s="9"/>
      <c r="J4444">
        <v>17</v>
      </c>
      <c r="K4444">
        <f ca="1">SIMULATION!$D$3*SIMULATION!$D$17/$H4427/(SIMULATION!$D$17-$I4427)*(((EXP(-$I4427*$J4444))/(1-EXP(-SIMULATION!$D$4*$I4427)))-(EXP(-SIMULATION!$D$17*$J4444)/(1-EXP(-SIMULATION!$D$4*SIMULATION!$D$17))))</f>
        <v>2.2821223376881274</v>
      </c>
      <c r="L4444">
        <v>-6.5887388695942378E-2</v>
      </c>
      <c r="M4444">
        <f t="shared" ca="1" si="69"/>
        <v>2.1317592561731771</v>
      </c>
    </row>
    <row r="4445" spans="1:13" x14ac:dyDescent="0.25">
      <c r="A4445" s="9"/>
      <c r="H4445" s="9"/>
      <c r="J4445">
        <v>18</v>
      </c>
      <c r="K4445">
        <f ca="1">SIMULATION!$D$3*SIMULATION!$D$17/$H4427/(SIMULATION!$D$17-$I4427)*(((EXP(-$I4427*$J4445))/(1-EXP(-SIMULATION!$D$4*$I4427)))-(EXP(-SIMULATION!$D$17*$J4445)/(1-EXP(-SIMULATION!$D$4*SIMULATION!$D$17))))</f>
        <v>2.2214805663597765</v>
      </c>
      <c r="L4445">
        <v>-0.53570560701366499</v>
      </c>
      <c r="M4445">
        <f t="shared" ca="1" si="69"/>
        <v>1.0314209710889521</v>
      </c>
    </row>
    <row r="4446" spans="1:13" x14ac:dyDescent="0.25">
      <c r="A4446" s="9"/>
      <c r="H4446" s="9"/>
      <c r="J4446">
        <v>19</v>
      </c>
      <c r="K4446">
        <f ca="1">SIMULATION!$D$3*SIMULATION!$D$17/$H4427/(SIMULATION!$D$17-$I4427)*(((EXP(-$I4427*$J4446))/(1-EXP(-SIMULATION!$D$4*$I4427)))-(EXP(-SIMULATION!$D$17*$J4446)/(1-EXP(-SIMULATION!$D$4*SIMULATION!$D$17))))</f>
        <v>2.1623511671647933</v>
      </c>
      <c r="L4446">
        <v>0.45256443105423177</v>
      </c>
      <c r="M4446">
        <f t="shared" ca="1" si="69"/>
        <v>3.1409543928721821</v>
      </c>
    </row>
    <row r="4447" spans="1:13" x14ac:dyDescent="0.25">
      <c r="A4447" s="9"/>
      <c r="H4447" s="9"/>
      <c r="J4447">
        <v>20</v>
      </c>
      <c r="K4447">
        <f ca="1">SIMULATION!$D$3*SIMULATION!$D$17/$H4427/(SIMULATION!$D$17-$I4427)*(((EXP(-$I4427*$J4447))/(1-EXP(-SIMULATION!$D$4*$I4427)))-(EXP(-SIMULATION!$D$17*$J4447)/(1-EXP(-SIMULATION!$D$4*SIMULATION!$D$17))))</f>
        <v>2.1047321674046353</v>
      </c>
      <c r="L4447">
        <v>0.19511332273375789</v>
      </c>
      <c r="M4447">
        <f t="shared" ca="1" si="69"/>
        <v>2.5153934540515777</v>
      </c>
    </row>
    <row r="4448" spans="1:13" x14ac:dyDescent="0.25">
      <c r="A4448" s="9"/>
      <c r="H4448" s="9"/>
      <c r="J4448">
        <v>21</v>
      </c>
      <c r="K4448">
        <f ca="1">SIMULATION!$D$3*SIMULATION!$D$17/$H4427/(SIMULATION!$D$17-$I4427)*(((EXP(-$I4427*$J4448))/(1-EXP(-SIMULATION!$D$4*$I4427)))-(EXP(-SIMULATION!$D$17*$J4448)/(1-EXP(-SIMULATION!$D$4*SIMULATION!$D$17))))</f>
        <v>2.0486078503345753</v>
      </c>
      <c r="L4448">
        <v>0.20267496387824635</v>
      </c>
      <c r="M4448">
        <f t="shared" ca="1" si="69"/>
        <v>2.4638093724018271</v>
      </c>
    </row>
    <row r="4449" spans="1:13" x14ac:dyDescent="0.25">
      <c r="A4449" s="9"/>
      <c r="H4449" s="9"/>
      <c r="J4449">
        <v>22</v>
      </c>
      <c r="K4449">
        <f ca="1">SIMULATION!$D$3*SIMULATION!$D$17/$H4427/(SIMULATION!$D$17-$I4427)*(((EXP(-$I4427*$J4449))/(1-EXP(-SIMULATION!$D$4*$I4427)))-(EXP(-SIMULATION!$D$17*$J4449)/(1-EXP(-SIMULATION!$D$4*SIMULATION!$D$17))))</f>
        <v>1.993954077619065</v>
      </c>
      <c r="L4449">
        <v>0.29596711201570763</v>
      </c>
      <c r="M4449">
        <f t="shared" ca="1" si="69"/>
        <v>2.584098907463924</v>
      </c>
    </row>
    <row r="4450" spans="1:13" x14ac:dyDescent="0.25">
      <c r="A4450" s="9"/>
      <c r="H4450" s="9"/>
      <c r="J4450">
        <v>23</v>
      </c>
      <c r="K4450">
        <f ca="1">SIMULATION!$D$3*SIMULATION!$D$17/$H4427/(SIMULATION!$D$17-$I4427)*(((EXP(-$I4427*$J4450))/(1-EXP(-SIMULATION!$D$4*$I4427)))-(EXP(-SIMULATION!$D$17*$J4450)/(1-EXP(-SIMULATION!$D$4*SIMULATION!$D$17))))</f>
        <v>1.9407416897849066</v>
      </c>
      <c r="L4450">
        <v>0.41178509168513849</v>
      </c>
      <c r="M4450">
        <f t="shared" ca="1" si="69"/>
        <v>2.7399101844501548</v>
      </c>
    </row>
    <row r="4451" spans="1:13" x14ac:dyDescent="0.25">
      <c r="A4451" s="9"/>
      <c r="H4451" s="9"/>
      <c r="J4451">
        <v>24</v>
      </c>
      <c r="K4451">
        <f ca="1">SIMULATION!$D$3*SIMULATION!$D$17/$H4427/(SIMULATION!$D$17-$I4427)*(((EXP(-$I4427*$J4451))/(1-EXP(-SIMULATION!$D$4*$I4427)))-(EXP(-SIMULATION!$D$17*$J4451)/(1-EXP(-SIMULATION!$D$4*SIMULATION!$D$17))))</f>
        <v>1.8889386752839572</v>
      </c>
      <c r="L4451">
        <v>8.4361895423722397E-2</v>
      </c>
      <c r="M4451">
        <f t="shared" ca="1" si="69"/>
        <v>2.0482931222700871</v>
      </c>
    </row>
    <row r="4452" spans="1:13" x14ac:dyDescent="0.25">
      <c r="A4452" s="9">
        <v>179</v>
      </c>
      <c r="B4452" s="2">
        <f ca="1">NORMINV(RAND(),SIMULATION!D7,SIMULATION!D8)</f>
        <v>55.11156827666305</v>
      </c>
      <c r="C4452" s="2">
        <v>2</v>
      </c>
      <c r="D4452" s="2">
        <f ca="1">SIMULATION!$D$11*(1+(SIMULATION!$D$12*LN(1+$C4452)))*(1+(SIMULATION!$D$13*(($B4452/63.5)-1)))</f>
        <v>9.6151217699324096</v>
      </c>
      <c r="E4452" s="2">
        <v>0.43356647294839473</v>
      </c>
      <c r="F4452" s="2">
        <f ca="1">D4452*(1+E4452)</f>
        <v>13.783916202691332</v>
      </c>
      <c r="G4452" s="2">
        <v>0.50415941603368575</v>
      </c>
      <c r="H4452" s="9">
        <f>SIMULATION!$D$15*EXP($G$4452)</f>
        <v>365.48214796367182</v>
      </c>
      <c r="I4452" s="2">
        <f ca="1">$F4452/$H4452</f>
        <v>3.7714335103616124E-2</v>
      </c>
      <c r="J4452">
        <v>0</v>
      </c>
      <c r="K4452">
        <f ca="1">SIMULATION!$D$3*SIMULATION!$D$17/$H4452/(SIMULATION!$D$17-$I4452)*(((EXP(-$I4452*$J4452))/(1-EXP(-SIMULATION!$D$4*$I4452)))-(EXP(-SIMULATION!$D$17*$J4452)/(1-EXP(-SIMULATION!$D$4*SIMULATION!$D$17))))</f>
        <v>1.1167344765696516</v>
      </c>
      <c r="L4452">
        <v>-0.58893348398646028</v>
      </c>
      <c r="M4452">
        <f t="shared" ca="1" si="69"/>
        <v>0.4590521505956906</v>
      </c>
    </row>
    <row r="4453" spans="1:13" x14ac:dyDescent="0.25">
      <c r="A4453" s="9"/>
      <c r="H4453" s="9"/>
      <c r="J4453">
        <v>1</v>
      </c>
      <c r="K4453">
        <f ca="1">SIMULATION!$D$3*SIMULATION!$D$17/$H4452/(SIMULATION!$D$17-$I4452)*(((EXP(-$I4452*$J4453))/(1-EXP(-SIMULATION!$D$4*$I4452)))-(EXP(-SIMULATION!$D$17*$J4453)/(1-EXP(-SIMULATION!$D$4*SIMULATION!$D$17))))</f>
        <v>1.6051190311513805</v>
      </c>
      <c r="L4453">
        <v>0.33427920260204436</v>
      </c>
      <c r="M4453">
        <f t="shared" ca="1" si="69"/>
        <v>2.1416769409660303</v>
      </c>
    </row>
    <row r="4454" spans="1:13" x14ac:dyDescent="0.25">
      <c r="A4454" s="9"/>
      <c r="H4454" s="9"/>
      <c r="J4454">
        <v>2</v>
      </c>
      <c r="K4454">
        <f ca="1">SIMULATION!$D$3*SIMULATION!$D$17/$H4452/(SIMULATION!$D$17-$I4452)*(((EXP(-$I4452*$J4454))/(1-EXP(-SIMULATION!$D$4*$I4452)))-(EXP(-SIMULATION!$D$17*$J4454)/(1-EXP(-SIMULATION!$D$4*SIMULATION!$D$17))))</f>
        <v>1.8851659567537775</v>
      </c>
      <c r="L4454">
        <v>0.21619871723236342</v>
      </c>
      <c r="M4454">
        <f t="shared" ca="1" si="69"/>
        <v>2.2927364183740653</v>
      </c>
    </row>
    <row r="4455" spans="1:13" x14ac:dyDescent="0.25">
      <c r="A4455" s="9"/>
      <c r="H4455" s="9"/>
      <c r="J4455">
        <v>3</v>
      </c>
      <c r="K4455">
        <f ca="1">SIMULATION!$D$3*SIMULATION!$D$17/$H4452/(SIMULATION!$D$17-$I4452)*(((EXP(-$I4452*$J4455))/(1-EXP(-SIMULATION!$D$4*$I4452)))-(EXP(-SIMULATION!$D$17*$J4455)/(1-EXP(-SIMULATION!$D$4*SIMULATION!$D$17))))</f>
        <v>2.0329235722327503</v>
      </c>
      <c r="L4455">
        <v>2.3818593333063006E-3</v>
      </c>
      <c r="M4455">
        <f t="shared" ca="1" si="69"/>
        <v>2.0377657102171711</v>
      </c>
    </row>
    <row r="4456" spans="1:13" x14ac:dyDescent="0.25">
      <c r="A4456" s="9"/>
      <c r="H4456" s="9"/>
      <c r="J4456">
        <v>4</v>
      </c>
      <c r="K4456">
        <f ca="1">SIMULATION!$D$3*SIMULATION!$D$17/$H4452/(SIMULATION!$D$17-$I4452)*(((EXP(-$I4452*$J4456))/(1-EXP(-SIMULATION!$D$4*$I4452)))-(EXP(-SIMULATION!$D$17*$J4456)/(1-EXP(-SIMULATION!$D$4*SIMULATION!$D$17))))</f>
        <v>2.0970803873275616</v>
      </c>
      <c r="L4456">
        <v>-0.13944609244344736</v>
      </c>
      <c r="M4456">
        <f t="shared" ca="1" si="69"/>
        <v>1.8046507217749421</v>
      </c>
    </row>
    <row r="4457" spans="1:13" x14ac:dyDescent="0.25">
      <c r="A4457" s="9"/>
      <c r="H4457" s="9"/>
      <c r="J4457">
        <v>5</v>
      </c>
      <c r="K4457">
        <f ca="1">SIMULATION!$D$3*SIMULATION!$D$17/$H4452/(SIMULATION!$D$17-$I4452)*(((EXP(-$I4452*$J4457))/(1-EXP(-SIMULATION!$D$4*$I4452)))-(EXP(-SIMULATION!$D$17*$J4457)/(1-EXP(-SIMULATION!$D$4*SIMULATION!$D$17))))</f>
        <v>2.1087937511173971</v>
      </c>
      <c r="L4457">
        <v>-3.601639591956729E-2</v>
      </c>
      <c r="M4457">
        <f t="shared" ca="1" si="69"/>
        <v>2.0328426004644435</v>
      </c>
    </row>
    <row r="4458" spans="1:13" x14ac:dyDescent="0.25">
      <c r="A4458" s="9"/>
      <c r="H4458" s="9"/>
      <c r="J4458">
        <v>6</v>
      </c>
      <c r="K4458">
        <f ca="1">SIMULATION!$D$3*SIMULATION!$D$17/$H4452/(SIMULATION!$D$17-$I4452)*(((EXP(-$I4452*$J4458))/(1-EXP(-SIMULATION!$D$4*$I4452)))-(EXP(-SIMULATION!$D$17*$J4458)/(1-EXP(-SIMULATION!$D$4*SIMULATION!$D$17))))</f>
        <v>2.0879882267721337</v>
      </c>
      <c r="L4458">
        <v>-0.43007774222343914</v>
      </c>
      <c r="M4458">
        <f t="shared" ca="1" si="69"/>
        <v>1.1899909644128521</v>
      </c>
    </row>
    <row r="4459" spans="1:13" x14ac:dyDescent="0.25">
      <c r="A4459" s="9"/>
      <c r="H4459" s="9"/>
      <c r="J4459">
        <v>7</v>
      </c>
      <c r="K4459">
        <f ca="1">SIMULATION!$D$3*SIMULATION!$D$17/$H4452/(SIMULATION!$D$17-$I4452)*(((EXP(-$I4452*$J4459))/(1-EXP(-SIMULATION!$D$4*$I4452)))-(EXP(-SIMULATION!$D$17*$J4459)/(1-EXP(-SIMULATION!$D$4*SIMULATION!$D$17))))</f>
        <v>2.0473916834980139</v>
      </c>
      <c r="L4459">
        <v>-0.44108394343108293</v>
      </c>
      <c r="M4459">
        <f t="shared" ca="1" si="69"/>
        <v>1.1443200859927063</v>
      </c>
    </row>
    <row r="4460" spans="1:13" x14ac:dyDescent="0.25">
      <c r="A4460" s="9"/>
      <c r="H4460" s="9"/>
      <c r="J4460">
        <v>8</v>
      </c>
      <c r="K4460">
        <f ca="1">SIMULATION!$D$3*SIMULATION!$D$17/$H4452/(SIMULATION!$D$17-$I4452)*(((EXP(-$I4452*$J4460))/(1-EXP(-SIMULATION!$D$4*$I4452)))-(EXP(-SIMULATION!$D$17*$J4460)/(1-EXP(-SIMULATION!$D$4*SIMULATION!$D$17))))</f>
        <v>1.9951216649445771</v>
      </c>
      <c r="L4460">
        <v>0.20184687734474419</v>
      </c>
      <c r="M4460">
        <f t="shared" ca="1" si="69"/>
        <v>2.3978307429364869</v>
      </c>
    </row>
    <row r="4461" spans="1:13" x14ac:dyDescent="0.25">
      <c r="A4461" s="9"/>
      <c r="H4461" s="9"/>
      <c r="J4461">
        <v>9</v>
      </c>
      <c r="K4461">
        <f ca="1">SIMULATION!$D$3*SIMULATION!$D$17/$H4452/(SIMULATION!$D$17-$I4452)*(((EXP(-$I4452*$J4461))/(1-EXP(-SIMULATION!$D$4*$I4452)))-(EXP(-SIMULATION!$D$17*$J4461)/(1-EXP(-SIMULATION!$D$4*SIMULATION!$D$17))))</f>
        <v>1.9363427416949099</v>
      </c>
      <c r="L4461">
        <v>0.50501528719873301</v>
      </c>
      <c r="M4461">
        <f t="shared" ca="1" si="69"/>
        <v>2.9142254275071471</v>
      </c>
    </row>
    <row r="4462" spans="1:13" x14ac:dyDescent="0.25">
      <c r="A4462" s="9"/>
      <c r="H4462" s="9"/>
      <c r="J4462">
        <v>10</v>
      </c>
      <c r="K4462">
        <f ca="1">SIMULATION!$D$3*SIMULATION!$D$17/$H4452/(SIMULATION!$D$17-$I4452)*(((EXP(-$I4452*$J4462))/(1-EXP(-SIMULATION!$D$4*$I4452)))-(EXP(-SIMULATION!$D$17*$J4462)/(1-EXP(-SIMULATION!$D$4*SIMULATION!$D$17))))</f>
        <v>1.8743285298457006</v>
      </c>
      <c r="L4462">
        <v>-0.47347788112000844</v>
      </c>
      <c r="M4462">
        <f t="shared" ca="1" si="69"/>
        <v>0.98687542901157776</v>
      </c>
    </row>
    <row r="4463" spans="1:13" x14ac:dyDescent="0.25">
      <c r="A4463" s="9"/>
      <c r="H4463" s="9"/>
      <c r="J4463">
        <v>11</v>
      </c>
      <c r="K4463">
        <f ca="1">SIMULATION!$D$3*SIMULATION!$D$17/$H4452/(SIMULATION!$D$17-$I4452)*(((EXP(-$I4452*$J4463))/(1-EXP(-SIMULATION!$D$4*$I4452)))-(EXP(-SIMULATION!$D$17*$J4463)/(1-EXP(-SIMULATION!$D$4*SIMULATION!$D$17))))</f>
        <v>1.8111422071317105</v>
      </c>
      <c r="L4463">
        <v>0.17393081299509416</v>
      </c>
      <c r="M4463">
        <f t="shared" ca="1" si="69"/>
        <v>2.1261556436678584</v>
      </c>
    </row>
    <row r="4464" spans="1:13" x14ac:dyDescent="0.25">
      <c r="A4464" s="9"/>
      <c r="H4464" s="9"/>
      <c r="J4464">
        <v>12</v>
      </c>
      <c r="K4464">
        <f ca="1">SIMULATION!$D$3*SIMULATION!$D$17/$H4452/(SIMULATION!$D$17-$I4452)*(((EXP(-$I4452*$J4464))/(1-EXP(-SIMULATION!$D$4*$I4452)))-(EXP(-SIMULATION!$D$17*$J4464)/(1-EXP(-SIMULATION!$D$4*SIMULATION!$D$17))))</f>
        <v>1.748072554909009</v>
      </c>
      <c r="L4464">
        <v>-0.391193643902913</v>
      </c>
      <c r="M4464">
        <f t="shared" ca="1" si="69"/>
        <v>1.0642376823474788</v>
      </c>
    </row>
    <row r="4465" spans="1:13" x14ac:dyDescent="0.25">
      <c r="A4465" s="9"/>
      <c r="H4465" s="9"/>
      <c r="J4465">
        <v>13</v>
      </c>
      <c r="K4465">
        <f ca="1">SIMULATION!$D$3*SIMULATION!$D$17/$H4452/(SIMULATION!$D$17-$I4452)*(((EXP(-$I4452*$J4465))/(1-EXP(-SIMULATION!$D$4*$I4452)))-(EXP(-SIMULATION!$D$17*$J4465)/(1-EXP(-SIMULATION!$D$4*SIMULATION!$D$17))))</f>
        <v>1.6859133369972013</v>
      </c>
      <c r="L4465">
        <v>-0.20728150308703858</v>
      </c>
      <c r="M4465">
        <f t="shared" ca="1" si="69"/>
        <v>1.3364546864299365</v>
      </c>
    </row>
    <row r="4466" spans="1:13" x14ac:dyDescent="0.25">
      <c r="A4466" s="9"/>
      <c r="H4466" s="9"/>
      <c r="J4466">
        <v>14</v>
      </c>
      <c r="K4466">
        <f ca="1">SIMULATION!$D$3*SIMULATION!$D$17/$H4452/(SIMULATION!$D$17-$I4452)*(((EXP(-$I4452*$J4466))/(1-EXP(-SIMULATION!$D$4*$I4452)))-(EXP(-SIMULATION!$D$17*$J4466)/(1-EXP(-SIMULATION!$D$4*SIMULATION!$D$17))))</f>
        <v>1.6251422867338119</v>
      </c>
      <c r="L4466">
        <v>0.44949727670270445</v>
      </c>
      <c r="M4466">
        <f t="shared" ca="1" si="69"/>
        <v>2.3556393188750659</v>
      </c>
    </row>
    <row r="4467" spans="1:13" x14ac:dyDescent="0.25">
      <c r="A4467" s="9"/>
      <c r="H4467" s="9"/>
      <c r="J4467">
        <v>15</v>
      </c>
      <c r="K4467">
        <f ca="1">SIMULATION!$D$3*SIMULATION!$D$17/$H4452/(SIMULATION!$D$17-$I4452)*(((EXP(-$I4452*$J4467))/(1-EXP(-SIMULATION!$D$4*$I4452)))-(EXP(-SIMULATION!$D$17*$J4467)/(1-EXP(-SIMULATION!$D$4*SIMULATION!$D$17))))</f>
        <v>1.5660357622249805</v>
      </c>
      <c r="L4467">
        <v>-0.21519999935388345</v>
      </c>
      <c r="M4467">
        <f t="shared" ca="1" si="69"/>
        <v>1.2290248672060062</v>
      </c>
    </row>
    <row r="4468" spans="1:13" x14ac:dyDescent="0.25">
      <c r="A4468" s="9"/>
      <c r="H4468" s="9"/>
      <c r="J4468">
        <v>16</v>
      </c>
      <c r="K4468">
        <f ca="1">SIMULATION!$D$3*SIMULATION!$D$17/$H4452/(SIMULATION!$D$17-$I4452)*(((EXP(-$I4452*$J4468))/(1-EXP(-SIMULATION!$D$4*$I4452)))-(EXP(-SIMULATION!$D$17*$J4468)/(1-EXP(-SIMULATION!$D$4*SIMULATION!$D$17))))</f>
        <v>1.5087421778431145</v>
      </c>
      <c r="L4468">
        <v>-0.15385498927093638</v>
      </c>
      <c r="M4468">
        <f t="shared" ca="1" si="69"/>
        <v>1.2766146662584528</v>
      </c>
    </row>
    <row r="4469" spans="1:13" x14ac:dyDescent="0.25">
      <c r="A4469" s="9"/>
      <c r="H4469" s="9"/>
      <c r="J4469">
        <v>17</v>
      </c>
      <c r="K4469">
        <f ca="1">SIMULATION!$D$3*SIMULATION!$D$17/$H4452/(SIMULATION!$D$17-$I4452)*(((EXP(-$I4452*$J4469))/(1-EXP(-SIMULATION!$D$4*$I4452)))-(EXP(-SIMULATION!$D$17*$J4469)/(1-EXP(-SIMULATION!$D$4*SIMULATION!$D$17))))</f>
        <v>1.4533290201110636</v>
      </c>
      <c r="L4469">
        <v>0.32512758245959755</v>
      </c>
      <c r="M4469">
        <f t="shared" ca="1" si="69"/>
        <v>1.9258463709381495</v>
      </c>
    </row>
    <row r="4470" spans="1:13" x14ac:dyDescent="0.25">
      <c r="A4470" s="9"/>
      <c r="H4470" s="9"/>
      <c r="J4470">
        <v>18</v>
      </c>
      <c r="K4470">
        <f ca="1">SIMULATION!$D$3*SIMULATION!$D$17/$H4452/(SIMULATION!$D$17-$I4452)*(((EXP(-$I4452*$J4470))/(1-EXP(-SIMULATION!$D$4*$I4452)))-(EXP(-SIMULATION!$D$17*$J4470)/(1-EXP(-SIMULATION!$D$4*SIMULATION!$D$17))))</f>
        <v>1.3998129373300705</v>
      </c>
      <c r="L4470">
        <v>-8.8258285863469371E-2</v>
      </c>
      <c r="M4470">
        <f t="shared" ca="1" si="69"/>
        <v>1.2762678469518103</v>
      </c>
    </row>
    <row r="4471" spans="1:13" x14ac:dyDescent="0.25">
      <c r="A4471" s="9"/>
      <c r="H4471" s="9"/>
      <c r="J4471">
        <v>19</v>
      </c>
      <c r="K4471">
        <f ca="1">SIMULATION!$D$3*SIMULATION!$D$17/$H4452/(SIMULATION!$D$17-$I4452)*(((EXP(-$I4452*$J4471))/(1-EXP(-SIMULATION!$D$4*$I4452)))-(EXP(-SIMULATION!$D$17*$J4471)/(1-EXP(-SIMULATION!$D$4*SIMULATION!$D$17))))</f>
        <v>1.3481789839061149</v>
      </c>
      <c r="L4471">
        <v>-0.58143763618448296</v>
      </c>
      <c r="M4471">
        <f t="shared" ca="1" si="69"/>
        <v>0.56429698235014536</v>
      </c>
    </row>
    <row r="4472" spans="1:13" x14ac:dyDescent="0.25">
      <c r="A4472" s="9"/>
      <c r="H4472" s="9"/>
      <c r="J4472">
        <v>20</v>
      </c>
      <c r="K4472">
        <f ca="1">SIMULATION!$D$3*SIMULATION!$D$17/$H4452/(SIMULATION!$D$17-$I4452)*(((EXP(-$I4452*$J4472))/(1-EXP(-SIMULATION!$D$4*$I4452)))-(EXP(-SIMULATION!$D$17*$J4472)/(1-EXP(-SIMULATION!$D$4*SIMULATION!$D$17))))</f>
        <v>1.2983929161441508</v>
      </c>
      <c r="L4472">
        <v>0.36289739541796517</v>
      </c>
      <c r="M4472">
        <f t="shared" ca="1" si="69"/>
        <v>1.7695763236419997</v>
      </c>
    </row>
    <row r="4473" spans="1:13" x14ac:dyDescent="0.25">
      <c r="A4473" s="9"/>
      <c r="H4473" s="9"/>
      <c r="J4473">
        <v>21</v>
      </c>
      <c r="K4473">
        <f ca="1">SIMULATION!$D$3*SIMULATION!$D$17/$H4452/(SIMULATION!$D$17-$I4452)*(((EXP(-$I4452*$J4473))/(1-EXP(-SIMULATION!$D$4*$I4452)))-(EXP(-SIMULATION!$D$17*$J4473)/(1-EXP(-SIMULATION!$D$4*SIMULATION!$D$17))))</f>
        <v>1.2504090366029053</v>
      </c>
      <c r="L4473">
        <v>-0.20889650920615449</v>
      </c>
      <c r="M4473">
        <f t="shared" ca="1" si="69"/>
        <v>0.98920295377672762</v>
      </c>
    </row>
    <row r="4474" spans="1:13" x14ac:dyDescent="0.25">
      <c r="A4474" s="9"/>
      <c r="H4474" s="9"/>
      <c r="J4474">
        <v>22</v>
      </c>
      <c r="K4474">
        <f ca="1">SIMULATION!$D$3*SIMULATION!$D$17/$H4452/(SIMULATION!$D$17-$I4452)*(((EXP(-$I4452*$J4474))/(1-EXP(-SIMULATION!$D$4*$I4452)))-(EXP(-SIMULATION!$D$17*$J4474)/(1-EXP(-SIMULATION!$D$4*SIMULATION!$D$17))))</f>
        <v>1.2041751871579229</v>
      </c>
      <c r="L4474">
        <v>-0.70742969631545594</v>
      </c>
      <c r="M4474">
        <f t="shared" ca="1" si="69"/>
        <v>0.35230590019618618</v>
      </c>
    </row>
    <row r="4475" spans="1:13" x14ac:dyDescent="0.25">
      <c r="A4475" s="9"/>
      <c r="H4475" s="9"/>
      <c r="J4475">
        <v>23</v>
      </c>
      <c r="K4475">
        <f ca="1">SIMULATION!$D$3*SIMULATION!$D$17/$H4452/(SIMULATION!$D$17-$I4452)*(((EXP(-$I4452*$J4475))/(1-EXP(-SIMULATION!$D$4*$I4452)))-(EXP(-SIMULATION!$D$17*$J4475)/(1-EXP(-SIMULATION!$D$4*SIMULATION!$D$17))))</f>
        <v>1.1596359161382692</v>
      </c>
      <c r="L4475">
        <v>-7.412067286840833E-2</v>
      </c>
      <c r="M4475">
        <f t="shared" ca="1" si="69"/>
        <v>1.0736829217517276</v>
      </c>
    </row>
    <row r="4476" spans="1:13" x14ac:dyDescent="0.25">
      <c r="A4476" s="9"/>
      <c r="H4476" s="9"/>
      <c r="J4476">
        <v>24</v>
      </c>
      <c r="K4476">
        <f ca="1">SIMULATION!$D$3*SIMULATION!$D$17/$H4452/(SIMULATION!$D$17-$I4452)*(((EXP(-$I4452*$J4476))/(1-EXP(-SIMULATION!$D$4*$I4452)))-(EXP(-SIMULATION!$D$17*$J4476)/(1-EXP(-SIMULATION!$D$4*SIMULATION!$D$17))))</f>
        <v>1.1167344765696516</v>
      </c>
      <c r="L4476">
        <v>-0.21273496932109126</v>
      </c>
      <c r="M4476">
        <f t="shared" ca="1" si="69"/>
        <v>0.87916600195680183</v>
      </c>
    </row>
    <row r="4477" spans="1:13" x14ac:dyDescent="0.25">
      <c r="A4477" s="9">
        <v>180</v>
      </c>
      <c r="B4477" s="2">
        <f ca="1">NORMINV(RAND(),SIMULATION!D7,SIMULATION!D8)</f>
        <v>55.578180674503905</v>
      </c>
      <c r="C4477" s="2">
        <v>2</v>
      </c>
      <c r="D4477" s="2">
        <f ca="1">SIMULATION!$D$11*(1+(SIMULATION!$D$12*LN(1+$C4477)))*(1+(SIMULATION!$D$13*(($B4477/63.5)-1)))</f>
        <v>9.6497732171962802</v>
      </c>
      <c r="E4477" s="2">
        <v>0.12128915662248202</v>
      </c>
      <c r="F4477" s="2">
        <f ca="1">D4477*(1+E4477)</f>
        <v>10.820186072308232</v>
      </c>
      <c r="G4477" s="2">
        <v>-0.84080251209413293</v>
      </c>
      <c r="H4477" s="9">
        <f>SIMULATION!$D$15*EXP($G$4477)</f>
        <v>95.226237430618397</v>
      </c>
      <c r="I4477" s="2">
        <f ca="1">$F4477/$H4477</f>
        <v>0.11362610100175168</v>
      </c>
      <c r="J4477">
        <v>0</v>
      </c>
      <c r="K4477">
        <f ca="1">SIMULATION!$D$3*SIMULATION!$D$17/$H4477/(SIMULATION!$D$17-$I4477)*(((EXP(-$I4477*$J4477))/(1-EXP(-SIMULATION!$D$4*$I4477)))-(EXP(-SIMULATION!$D$17*$J4477)/(1-EXP(-SIMULATION!$D$4*SIMULATION!$D$17))))</f>
        <v>0.54269148838992598</v>
      </c>
      <c r="L4477">
        <v>-0.23047325492652926</v>
      </c>
      <c r="M4477">
        <f t="shared" ca="1" si="69"/>
        <v>0.41761561463977698</v>
      </c>
    </row>
    <row r="4478" spans="1:13" x14ac:dyDescent="0.25">
      <c r="A4478" s="9"/>
      <c r="H4478" s="9"/>
      <c r="J4478">
        <v>1</v>
      </c>
      <c r="K4478">
        <f ca="1">SIMULATION!$D$3*SIMULATION!$D$17/$H4477/(SIMULATION!$D$17-$I4477)*(((EXP(-$I4477*$J4478))/(1-EXP(-SIMULATION!$D$4*$I4477)))-(EXP(-SIMULATION!$D$17*$J4478)/(1-EXP(-SIMULATION!$D$4*SIMULATION!$D$17))))</f>
        <v>2.4371992760763859</v>
      </c>
      <c r="L4478">
        <v>4.5622620038205754E-2</v>
      </c>
      <c r="M4478">
        <f t="shared" ca="1" si="69"/>
        <v>2.5483906926062088</v>
      </c>
    </row>
    <row r="4479" spans="1:13" x14ac:dyDescent="0.25">
      <c r="A4479" s="9"/>
      <c r="H4479" s="9"/>
      <c r="J4479">
        <v>2</v>
      </c>
      <c r="K4479">
        <f ca="1">SIMULATION!$D$3*SIMULATION!$D$17/$H4477/(SIMULATION!$D$17-$I4477)*(((EXP(-$I4477*$J4479))/(1-EXP(-SIMULATION!$D$4*$I4477)))-(EXP(-SIMULATION!$D$17*$J4479)/(1-EXP(-SIMULATION!$D$4*SIMULATION!$D$17))))</f>
        <v>3.4268236573763691</v>
      </c>
      <c r="L4479">
        <v>-1.0504183400692216E-2</v>
      </c>
      <c r="M4479">
        <f t="shared" ca="1" si="69"/>
        <v>3.3908276731974567</v>
      </c>
    </row>
    <row r="4480" spans="1:13" x14ac:dyDescent="0.25">
      <c r="A4480" s="9"/>
      <c r="H4480" s="9"/>
      <c r="J4480">
        <v>3</v>
      </c>
      <c r="K4480">
        <f ca="1">SIMULATION!$D$3*SIMULATION!$D$17/$H4477/(SIMULATION!$D$17-$I4477)*(((EXP(-$I4477*$J4480))/(1-EXP(-SIMULATION!$D$4*$I4477)))-(EXP(-SIMULATION!$D$17*$J4480)/(1-EXP(-SIMULATION!$D$4*SIMULATION!$D$17))))</f>
        <v>3.8606816070115335</v>
      </c>
      <c r="L4480">
        <v>0.32302404624013259</v>
      </c>
      <c r="M4480">
        <f t="shared" ca="1" si="69"/>
        <v>5.1077746009532561</v>
      </c>
    </row>
    <row r="4481" spans="1:13" x14ac:dyDescent="0.25">
      <c r="A4481" s="9"/>
      <c r="H4481" s="9"/>
      <c r="J4481">
        <v>4</v>
      </c>
      <c r="K4481">
        <f ca="1">SIMULATION!$D$3*SIMULATION!$D$17/$H4477/(SIMULATION!$D$17-$I4477)*(((EXP(-$I4477*$J4481))/(1-EXP(-SIMULATION!$D$4*$I4477)))-(EXP(-SIMULATION!$D$17*$J4481)/(1-EXP(-SIMULATION!$D$4*SIMULATION!$D$17))))</f>
        <v>3.9599066979677717</v>
      </c>
      <c r="L4481">
        <v>0.12702482034977056</v>
      </c>
      <c r="M4481">
        <f t="shared" ca="1" si="69"/>
        <v>4.4629131348789812</v>
      </c>
    </row>
    <row r="4482" spans="1:13" x14ac:dyDescent="0.25">
      <c r="A4482" s="9"/>
      <c r="H4482" s="9"/>
      <c r="J4482">
        <v>5</v>
      </c>
      <c r="K4482">
        <f ca="1">SIMULATION!$D$3*SIMULATION!$D$17/$H4477/(SIMULATION!$D$17-$I4477)*(((EXP(-$I4477*$J4482))/(1-EXP(-SIMULATION!$D$4*$I4477)))-(EXP(-SIMULATION!$D$17*$J4482)/(1-EXP(-SIMULATION!$D$4*SIMULATION!$D$17))))</f>
        <v>3.8638957191332013</v>
      </c>
      <c r="L4482">
        <v>-0.5432700570016582</v>
      </c>
      <c r="M4482">
        <f t="shared" ca="1" si="69"/>
        <v>1.7647568715512438</v>
      </c>
    </row>
    <row r="4483" spans="1:13" x14ac:dyDescent="0.25">
      <c r="A4483" s="9"/>
      <c r="H4483" s="9"/>
      <c r="J4483">
        <v>6</v>
      </c>
      <c r="K4483">
        <f ca="1">SIMULATION!$D$3*SIMULATION!$D$17/$H4477/(SIMULATION!$D$17-$I4477)*(((EXP(-$I4477*$J4483))/(1-EXP(-SIMULATION!$D$4*$I4477)))-(EXP(-SIMULATION!$D$17*$J4483)/(1-EXP(-SIMULATION!$D$4*SIMULATION!$D$17))))</f>
        <v>3.6599147617304357</v>
      </c>
      <c r="L4483">
        <v>0.1430520036505796</v>
      </c>
      <c r="M4483">
        <f t="shared" ref="M4483:M4546" ca="1" si="70">$K4483*(1+$L4483)</f>
        <v>4.1834729015863079</v>
      </c>
    </row>
    <row r="4484" spans="1:13" x14ac:dyDescent="0.25">
      <c r="A4484" s="9"/>
      <c r="H4484" s="9"/>
      <c r="J4484">
        <v>7</v>
      </c>
      <c r="K4484">
        <f ca="1">SIMULATION!$D$3*SIMULATION!$D$17/$H4477/(SIMULATION!$D$17-$I4477)*(((EXP(-$I4477*$J4484))/(1-EXP(-SIMULATION!$D$4*$I4477)))-(EXP(-SIMULATION!$D$17*$J4484)/(1-EXP(-SIMULATION!$D$4*SIMULATION!$D$17))))</f>
        <v>3.402044857548908</v>
      </c>
      <c r="L4484">
        <v>0.16224565947490038</v>
      </c>
      <c r="M4484">
        <f t="shared" ca="1" si="70"/>
        <v>3.9540118690251242</v>
      </c>
    </row>
    <row r="4485" spans="1:13" x14ac:dyDescent="0.25">
      <c r="A4485" s="9"/>
      <c r="H4485" s="9"/>
      <c r="J4485">
        <v>8</v>
      </c>
      <c r="K4485">
        <f ca="1">SIMULATION!$D$3*SIMULATION!$D$17/$H4477/(SIMULATION!$D$17-$I4477)*(((EXP(-$I4477*$J4485))/(1-EXP(-SIMULATION!$D$4*$I4477)))-(EXP(-SIMULATION!$D$17*$J4485)/(1-EXP(-SIMULATION!$D$4*SIMULATION!$D$17))))</f>
        <v>3.1232990067565063</v>
      </c>
      <c r="L4485">
        <v>0.45856148165679544</v>
      </c>
      <c r="M4485">
        <f t="shared" ca="1" si="70"/>
        <v>4.5555236269519668</v>
      </c>
    </row>
    <row r="4486" spans="1:13" x14ac:dyDescent="0.25">
      <c r="A4486" s="9"/>
      <c r="H4486" s="9"/>
      <c r="J4486">
        <v>9</v>
      </c>
      <c r="K4486">
        <f ca="1">SIMULATION!$D$3*SIMULATION!$D$17/$H4477/(SIMULATION!$D$17-$I4477)*(((EXP(-$I4477*$J4486))/(1-EXP(-SIMULATION!$D$4*$I4477)))-(EXP(-SIMULATION!$D$17*$J4486)/(1-EXP(-SIMULATION!$D$4*SIMULATION!$D$17))))</f>
        <v>2.8433658223889435</v>
      </c>
      <c r="L4486">
        <v>-0.46650600073995058</v>
      </c>
      <c r="M4486">
        <f t="shared" ca="1" si="70"/>
        <v>1.5169186039456166</v>
      </c>
    </row>
    <row r="4487" spans="1:13" x14ac:dyDescent="0.25">
      <c r="A4487" s="9"/>
      <c r="H4487" s="9"/>
      <c r="J4487">
        <v>10</v>
      </c>
      <c r="K4487">
        <f ca="1">SIMULATION!$D$3*SIMULATION!$D$17/$H4477/(SIMULATION!$D$17-$I4477)*(((EXP(-$I4477*$J4487))/(1-EXP(-SIMULATION!$D$4*$I4477)))-(EXP(-SIMULATION!$D$17*$J4487)/(1-EXP(-SIMULATION!$D$4*SIMULATION!$D$17))))</f>
        <v>2.5735528861081445</v>
      </c>
      <c r="L4487">
        <v>-0.10358734774011526</v>
      </c>
      <c r="M4487">
        <f t="shared" ca="1" si="70"/>
        <v>2.3069653683672828</v>
      </c>
    </row>
    <row r="4488" spans="1:13" x14ac:dyDescent="0.25">
      <c r="A4488" s="9"/>
      <c r="H4488" s="9"/>
      <c r="J4488">
        <v>11</v>
      </c>
      <c r="K4488">
        <f ca="1">SIMULATION!$D$3*SIMULATION!$D$17/$H4477/(SIMULATION!$D$17-$I4477)*(((EXP(-$I4477*$J4488))/(1-EXP(-SIMULATION!$D$4*$I4477)))-(EXP(-SIMULATION!$D$17*$J4488)/(1-EXP(-SIMULATION!$D$4*SIMULATION!$D$17))))</f>
        <v>2.319937647383254</v>
      </c>
      <c r="L4488">
        <v>0.28796322667756202</v>
      </c>
      <c r="M4488">
        <f t="shared" ca="1" si="70"/>
        <v>2.9879943780144878</v>
      </c>
    </row>
    <row r="4489" spans="1:13" x14ac:dyDescent="0.25">
      <c r="A4489" s="9"/>
      <c r="H4489" s="9"/>
      <c r="J4489">
        <v>12</v>
      </c>
      <c r="K4489">
        <f ca="1">SIMULATION!$D$3*SIMULATION!$D$17/$H4477/(SIMULATION!$D$17-$I4477)*(((EXP(-$I4477*$J4489))/(1-EXP(-SIMULATION!$D$4*$I4477)))-(EXP(-SIMULATION!$D$17*$J4489)/(1-EXP(-SIMULATION!$D$4*SIMULATION!$D$17))))</f>
        <v>2.0853714906757737</v>
      </c>
      <c r="L4489">
        <v>1.6678622045401791E-2</v>
      </c>
      <c r="M4489">
        <f t="shared" ca="1" si="70"/>
        <v>2.1201526135930111</v>
      </c>
    </row>
    <row r="4490" spans="1:13" x14ac:dyDescent="0.25">
      <c r="A4490" s="9"/>
      <c r="H4490" s="9"/>
      <c r="J4490">
        <v>13</v>
      </c>
      <c r="K4490">
        <f ca="1">SIMULATION!$D$3*SIMULATION!$D$17/$H4477/(SIMULATION!$D$17-$I4477)*(((EXP(-$I4477*$J4490))/(1-EXP(-SIMULATION!$D$4*$I4477)))-(EXP(-SIMULATION!$D$17*$J4490)/(1-EXP(-SIMULATION!$D$4*SIMULATION!$D$17))))</f>
        <v>1.870750507298456</v>
      </c>
      <c r="L4490">
        <v>0.13838042441083279</v>
      </c>
      <c r="M4490">
        <f t="shared" ca="1" si="70"/>
        <v>2.1296257564651975</v>
      </c>
    </row>
    <row r="4491" spans="1:13" x14ac:dyDescent="0.25">
      <c r="A4491" s="9"/>
      <c r="H4491" s="9"/>
      <c r="J4491">
        <v>14</v>
      </c>
      <c r="K4491">
        <f ca="1">SIMULATION!$D$3*SIMULATION!$D$17/$H4477/(SIMULATION!$D$17-$I4477)*(((EXP(-$I4477*$J4491))/(1-EXP(-SIMULATION!$D$4*$I4477)))-(EXP(-SIMULATION!$D$17*$J4491)/(1-EXP(-SIMULATION!$D$4*SIMULATION!$D$17))))</f>
        <v>1.6758178020193899</v>
      </c>
      <c r="L4491">
        <v>4.9936518530838969E-2</v>
      </c>
      <c r="M4491">
        <f t="shared" ca="1" si="70"/>
        <v>1.759502308744241</v>
      </c>
    </row>
    <row r="4492" spans="1:13" x14ac:dyDescent="0.25">
      <c r="A4492" s="9"/>
      <c r="H4492" s="9"/>
      <c r="J4492">
        <v>15</v>
      </c>
      <c r="K4492">
        <f ca="1">SIMULATION!$D$3*SIMULATION!$D$17/$H4477/(SIMULATION!$D$17-$I4477)*(((EXP(-$I4477*$J4492))/(1-EXP(-SIMULATION!$D$4*$I4477)))-(EXP(-SIMULATION!$D$17*$J4492)/(1-EXP(-SIMULATION!$D$4*SIMULATION!$D$17))))</f>
        <v>1.4996668884021886</v>
      </c>
      <c r="L4492">
        <v>0.51221173387682806</v>
      </c>
      <c r="M4492">
        <f t="shared" ca="1" si="70"/>
        <v>2.2678138655483413</v>
      </c>
    </row>
    <row r="4493" spans="1:13" x14ac:dyDescent="0.25">
      <c r="A4493" s="9"/>
      <c r="H4493" s="9"/>
      <c r="J4493">
        <v>16</v>
      </c>
      <c r="K4493">
        <f ca="1">SIMULATION!$D$3*SIMULATION!$D$17/$H4477/(SIMULATION!$D$17-$I4477)*(((EXP(-$I4477*$J4493))/(1-EXP(-SIMULATION!$D$4*$I4477)))-(EXP(-SIMULATION!$D$17*$J4493)/(1-EXP(-SIMULATION!$D$4*SIMULATION!$D$17))))</f>
        <v>1.3410546883549623</v>
      </c>
      <c r="L4493">
        <v>-0.33869550694775591</v>
      </c>
      <c r="M4493">
        <f t="shared" ca="1" si="70"/>
        <v>0.88684549083791353</v>
      </c>
    </row>
    <row r="4494" spans="1:13" x14ac:dyDescent="0.25">
      <c r="A4494" s="9"/>
      <c r="H4494" s="9"/>
      <c r="J4494">
        <v>17</v>
      </c>
      <c r="K4494">
        <f ca="1">SIMULATION!$D$3*SIMULATION!$D$17/$H4477/(SIMULATION!$D$17-$I4477)*(((EXP(-$I4477*$J4494))/(1-EXP(-SIMULATION!$D$4*$I4477)))-(EXP(-SIMULATION!$D$17*$J4494)/(1-EXP(-SIMULATION!$D$4*SIMULATION!$D$17))))</f>
        <v>1.1985935513092048</v>
      </c>
      <c r="L4494">
        <v>-8.297709482320631E-2</v>
      </c>
      <c r="M4494">
        <f t="shared" ca="1" si="70"/>
        <v>1.0991377405477374</v>
      </c>
    </row>
    <row r="4495" spans="1:13" x14ac:dyDescent="0.25">
      <c r="A4495" s="9"/>
      <c r="H4495" s="9"/>
      <c r="J4495">
        <v>18</v>
      </c>
      <c r="K4495">
        <f ca="1">SIMULATION!$D$3*SIMULATION!$D$17/$H4477/(SIMULATION!$D$17-$I4477)*(((EXP(-$I4477*$J4495))/(1-EXP(-SIMULATION!$D$4*$I4477)))-(EXP(-SIMULATION!$D$17*$J4495)/(1-EXP(-SIMULATION!$D$4*SIMULATION!$D$17))))</f>
        <v>1.0708666654983956</v>
      </c>
      <c r="L4495">
        <v>-5.7779939640287686E-2</v>
      </c>
      <c r="M4495">
        <f t="shared" ca="1" si="70"/>
        <v>1.0089920542031021</v>
      </c>
    </row>
    <row r="4496" spans="1:13" x14ac:dyDescent="0.25">
      <c r="A4496" s="9"/>
      <c r="H4496" s="9"/>
      <c r="J4496">
        <v>19</v>
      </c>
      <c r="K4496">
        <f ca="1">SIMULATION!$D$3*SIMULATION!$D$17/$H4477/(SIMULATION!$D$17-$I4477)*(((EXP(-$I4477*$J4496))/(1-EXP(-SIMULATION!$D$4*$I4477)))-(EXP(-SIMULATION!$D$17*$J4496)/(1-EXP(-SIMULATION!$D$4*SIMULATION!$D$17))))</f>
        <v>0.95649519755616774</v>
      </c>
      <c r="L4496">
        <v>0.43629151071294364</v>
      </c>
      <c r="M4496">
        <f t="shared" ca="1" si="70"/>
        <v>1.3738059322876237</v>
      </c>
    </row>
    <row r="4497" spans="1:13" x14ac:dyDescent="0.25">
      <c r="A4497" s="9"/>
      <c r="H4497" s="9"/>
      <c r="J4497">
        <v>20</v>
      </c>
      <c r="K4497">
        <f ca="1">SIMULATION!$D$3*SIMULATION!$D$17/$H4477/(SIMULATION!$D$17-$I4477)*(((EXP(-$I4477*$J4497))/(1-EXP(-SIMULATION!$D$4*$I4477)))-(EXP(-SIMULATION!$D$17*$J4497)/(1-EXP(-SIMULATION!$D$4*SIMULATION!$D$17))))</f>
        <v>0.8541752308407079</v>
      </c>
      <c r="L4497">
        <v>0.3610172094918575</v>
      </c>
      <c r="M4497">
        <f t="shared" ca="1" si="70"/>
        <v>1.1625471890958836</v>
      </c>
    </row>
    <row r="4498" spans="1:13" x14ac:dyDescent="0.25">
      <c r="A4498" s="9"/>
      <c r="H4498" s="9"/>
      <c r="J4498">
        <v>21</v>
      </c>
      <c r="K4498">
        <f ca="1">SIMULATION!$D$3*SIMULATION!$D$17/$H4477/(SIMULATION!$D$17-$I4477)*(((EXP(-$I4477*$J4498))/(1-EXP(-SIMULATION!$D$4*$I4477)))-(EXP(-SIMULATION!$D$17*$J4498)/(1-EXP(-SIMULATION!$D$4*SIMULATION!$D$17))))</f>
        <v>0.7626960037757553</v>
      </c>
      <c r="L4498">
        <v>-0.37724681963711493</v>
      </c>
      <c r="M4498">
        <f t="shared" ca="1" si="70"/>
        <v>0.4749713620014146</v>
      </c>
    </row>
    <row r="4499" spans="1:13" x14ac:dyDescent="0.25">
      <c r="A4499" s="9"/>
      <c r="H4499" s="9"/>
      <c r="J4499">
        <v>22</v>
      </c>
      <c r="K4499">
        <f ca="1">SIMULATION!$D$3*SIMULATION!$D$17/$H4477/(SIMULATION!$D$17-$I4477)*(((EXP(-$I4477*$J4499))/(1-EXP(-SIMULATION!$D$4*$I4477)))-(EXP(-SIMULATION!$D$17*$J4499)/(1-EXP(-SIMULATION!$D$4*SIMULATION!$D$17))))</f>
        <v>0.68094674829861501</v>
      </c>
      <c r="L4499">
        <v>-0.15637391721703842</v>
      </c>
      <c r="M4499">
        <f t="shared" ca="1" si="70"/>
        <v>0.57446443785095591</v>
      </c>
    </row>
    <row r="4500" spans="1:13" x14ac:dyDescent="0.25">
      <c r="A4500" s="9"/>
      <c r="H4500" s="9"/>
      <c r="J4500">
        <v>23</v>
      </c>
      <c r="K4500">
        <f ca="1">SIMULATION!$D$3*SIMULATION!$D$17/$H4477/(SIMULATION!$D$17-$I4477)*(((EXP(-$I4477*$J4500))/(1-EXP(-SIMULATION!$D$4*$I4477)))-(EXP(-SIMULATION!$D$17*$J4500)/(1-EXP(-SIMULATION!$D$4*SIMULATION!$D$17))))</f>
        <v>0.60791674381646377</v>
      </c>
      <c r="L4500">
        <v>0.10573976500996494</v>
      </c>
      <c r="M4500">
        <f t="shared" ca="1" si="70"/>
        <v>0.67219771745323975</v>
      </c>
    </row>
    <row r="4501" spans="1:13" x14ac:dyDescent="0.25">
      <c r="A4501" s="9"/>
      <c r="H4501" s="9"/>
      <c r="J4501">
        <v>24</v>
      </c>
      <c r="K4501">
        <f ca="1">SIMULATION!$D$3*SIMULATION!$D$17/$H4477/(SIMULATION!$D$17-$I4477)*(((EXP(-$I4477*$J4501))/(1-EXP(-SIMULATION!$D$4*$I4477)))-(EXP(-SIMULATION!$D$17*$J4501)/(1-EXP(-SIMULATION!$D$4*SIMULATION!$D$17))))</f>
        <v>0.54269148838992598</v>
      </c>
      <c r="L4501">
        <v>-0.3464963530458296</v>
      </c>
      <c r="M4501">
        <f t="shared" ca="1" si="70"/>
        <v>0.35465086683380348</v>
      </c>
    </row>
    <row r="4502" spans="1:13" x14ac:dyDescent="0.25">
      <c r="A4502" s="9">
        <v>181</v>
      </c>
      <c r="B4502" s="2">
        <f ca="1">NORMINV(RAND(),SIMULATION!D7,SIMULATION!D8)</f>
        <v>54.025181816739284</v>
      </c>
      <c r="C4502" s="2">
        <v>2</v>
      </c>
      <c r="D4502" s="2">
        <f ca="1">SIMULATION!$D$11*(1+(SIMULATION!$D$12*LN(1+$C4502)))*(1+(SIMULATION!$D$13*(($B4502/63.5)-1)))</f>
        <v>9.5344448241452291</v>
      </c>
      <c r="E4502" s="2">
        <v>3.1517102743575179E-2</v>
      </c>
      <c r="F4502" s="2">
        <f ca="1">D4502*(1+E4502)</f>
        <v>9.8349429012707628</v>
      </c>
      <c r="G4502" s="2">
        <v>-0.89687914497850429</v>
      </c>
      <c r="H4502" s="9">
        <f>SIMULATION!$D$15*EXP($G$4502)</f>
        <v>90.033234483421595</v>
      </c>
      <c r="I4502" s="2">
        <f ca="1">$F4502/$H4502</f>
        <v>0.10923680524975179</v>
      </c>
      <c r="J4502">
        <v>0</v>
      </c>
      <c r="K4502">
        <f ca="1">SIMULATION!$D$3*SIMULATION!$D$17/$H4502/(SIMULATION!$D$17-$I4502)*(((EXP(-$I4502*$J4502))/(1-EXP(-SIMULATION!$D$4*$I4502)))-(EXP(-SIMULATION!$D$17*$J4502)/(1-EXP(-SIMULATION!$D$4*SIMULATION!$D$17))))</f>
        <v>0.63437674794927867</v>
      </c>
      <c r="L4502">
        <v>0.21700167187976091</v>
      </c>
      <c r="M4502">
        <f t="shared" ca="1" si="70"/>
        <v>0.77203756285591785</v>
      </c>
    </row>
    <row r="4503" spans="1:13" x14ac:dyDescent="0.25">
      <c r="A4503" s="9"/>
      <c r="H4503" s="9"/>
      <c r="J4503">
        <v>1</v>
      </c>
      <c r="K4503">
        <f ca="1">SIMULATION!$D$3*SIMULATION!$D$17/$H4502/(SIMULATION!$D$17-$I4502)*(((EXP(-$I4502*$J4503))/(1-EXP(-SIMULATION!$D$4*$I4502)))-(EXP(-SIMULATION!$D$17*$J4503)/(1-EXP(-SIMULATION!$D$4*SIMULATION!$D$17))))</f>
        <v>2.6389524883460576</v>
      </c>
      <c r="L4503">
        <v>3.2390232415438459E-2</v>
      </c>
      <c r="M4503">
        <f t="shared" ca="1" si="70"/>
        <v>2.7244287727768857</v>
      </c>
    </row>
    <row r="4504" spans="1:13" x14ac:dyDescent="0.25">
      <c r="A4504" s="9"/>
      <c r="H4504" s="9"/>
      <c r="J4504">
        <v>2</v>
      </c>
      <c r="K4504">
        <f ca="1">SIMULATION!$D$3*SIMULATION!$D$17/$H4502/(SIMULATION!$D$17-$I4502)*(((EXP(-$I4502*$J4504))/(1-EXP(-SIMULATION!$D$4*$I4502)))-(EXP(-SIMULATION!$D$17*$J4504)/(1-EXP(-SIMULATION!$D$4*SIMULATION!$D$17))))</f>
        <v>3.6925173289607103</v>
      </c>
      <c r="L4504">
        <v>-0.48662319447744895</v>
      </c>
      <c r="M4504">
        <f t="shared" ca="1" si="70"/>
        <v>1.8956527506785121</v>
      </c>
    </row>
    <row r="4505" spans="1:13" x14ac:dyDescent="0.25">
      <c r="A4505" s="9"/>
      <c r="H4505" s="9"/>
      <c r="J4505">
        <v>3</v>
      </c>
      <c r="K4505">
        <f ca="1">SIMULATION!$D$3*SIMULATION!$D$17/$H4502/(SIMULATION!$D$17-$I4502)*(((EXP(-$I4502*$J4505))/(1-EXP(-SIMULATION!$D$4*$I4502)))-(EXP(-SIMULATION!$D$17*$J4505)/(1-EXP(-SIMULATION!$D$4*SIMULATION!$D$17))))</f>
        <v>4.1605572701911164</v>
      </c>
      <c r="L4505">
        <v>0.11683461007312824</v>
      </c>
      <c r="M4505">
        <f t="shared" ca="1" si="70"/>
        <v>4.6466543565408145</v>
      </c>
    </row>
    <row r="4506" spans="1:13" x14ac:dyDescent="0.25">
      <c r="A4506" s="9"/>
      <c r="H4506" s="9"/>
      <c r="J4506">
        <v>4</v>
      </c>
      <c r="K4506">
        <f ca="1">SIMULATION!$D$3*SIMULATION!$D$17/$H4502/(SIMULATION!$D$17-$I4502)*(((EXP(-$I4502*$J4506))/(1-EXP(-SIMULATION!$D$4*$I4502)))-(EXP(-SIMULATION!$D$17*$J4506)/(1-EXP(-SIMULATION!$D$4*SIMULATION!$D$17))))</f>
        <v>4.2748107780544355</v>
      </c>
      <c r="L4506">
        <v>-0.26141034940672081</v>
      </c>
      <c r="M4506">
        <f t="shared" ca="1" si="70"/>
        <v>3.1573309989156093</v>
      </c>
    </row>
    <row r="4507" spans="1:13" x14ac:dyDescent="0.25">
      <c r="A4507" s="9"/>
      <c r="H4507" s="9"/>
      <c r="J4507">
        <v>5</v>
      </c>
      <c r="K4507">
        <f ca="1">SIMULATION!$D$3*SIMULATION!$D$17/$H4502/(SIMULATION!$D$17-$I4502)*(((EXP(-$I4502*$J4507))/(1-EXP(-SIMULATION!$D$4*$I4502)))-(EXP(-SIMULATION!$D$17*$J4507)/(1-EXP(-SIMULATION!$D$4*SIMULATION!$D$17))))</f>
        <v>4.1815636489034773</v>
      </c>
      <c r="L4507">
        <v>-4.4272818272575599E-2</v>
      </c>
      <c r="M4507">
        <f t="shared" ca="1" si="70"/>
        <v>3.9964340413803656</v>
      </c>
    </row>
    <row r="4508" spans="1:13" x14ac:dyDescent="0.25">
      <c r="A4508" s="9"/>
      <c r="H4508" s="9"/>
      <c r="J4508">
        <v>6</v>
      </c>
      <c r="K4508">
        <f ca="1">SIMULATION!$D$3*SIMULATION!$D$17/$H4502/(SIMULATION!$D$17-$I4502)*(((EXP(-$I4502*$J4508))/(1-EXP(-SIMULATION!$D$4*$I4502)))-(EXP(-SIMULATION!$D$17*$J4508)/(1-EXP(-SIMULATION!$D$4*SIMULATION!$D$17))))</f>
        <v>3.972571040063273</v>
      </c>
      <c r="L4508">
        <v>-2.0477974122934599E-2</v>
      </c>
      <c r="M4508">
        <f t="shared" ca="1" si="70"/>
        <v>3.891220833103338</v>
      </c>
    </row>
    <row r="4509" spans="1:13" x14ac:dyDescent="0.25">
      <c r="A4509" s="9"/>
      <c r="H4509" s="9"/>
      <c r="J4509">
        <v>7</v>
      </c>
      <c r="K4509">
        <f ca="1">SIMULATION!$D$3*SIMULATION!$D$17/$H4502/(SIMULATION!$D$17-$I4502)*(((EXP(-$I4502*$J4509))/(1-EXP(-SIMULATION!$D$4*$I4502)))-(EXP(-SIMULATION!$D$17*$J4509)/(1-EXP(-SIMULATION!$D$4*SIMULATION!$D$17))))</f>
        <v>3.7048493079934768</v>
      </c>
      <c r="L4509">
        <v>-0.12917234020400251</v>
      </c>
      <c r="M4509">
        <f t="shared" ca="1" si="70"/>
        <v>3.2262852527767802</v>
      </c>
    </row>
    <row r="4510" spans="1:13" x14ac:dyDescent="0.25">
      <c r="A4510" s="9"/>
      <c r="H4510" s="9"/>
      <c r="J4510">
        <v>8</v>
      </c>
      <c r="K4510">
        <f ca="1">SIMULATION!$D$3*SIMULATION!$D$17/$H4502/(SIMULATION!$D$17-$I4502)*(((EXP(-$I4502*$J4510))/(1-EXP(-SIMULATION!$D$4*$I4502)))-(EXP(-SIMULATION!$D$17*$J4510)/(1-EXP(-SIMULATION!$D$4*SIMULATION!$D$17))))</f>
        <v>3.4133378065841429</v>
      </c>
      <c r="L4510">
        <v>7.2579695295257693E-2</v>
      </c>
      <c r="M4510">
        <f t="shared" ca="1" si="70"/>
        <v>3.6610768245258036</v>
      </c>
    </row>
    <row r="4511" spans="1:13" x14ac:dyDescent="0.25">
      <c r="A4511" s="9"/>
      <c r="H4511" s="9"/>
      <c r="J4511">
        <v>9</v>
      </c>
      <c r="K4511">
        <f ca="1">SIMULATION!$D$3*SIMULATION!$D$17/$H4502/(SIMULATION!$D$17-$I4502)*(((EXP(-$I4502*$J4511))/(1-EXP(-SIMULATION!$D$4*$I4502)))-(EXP(-SIMULATION!$D$17*$J4511)/(1-EXP(-SIMULATION!$D$4*SIMULATION!$D$17))))</f>
        <v>3.1189937861595354</v>
      </c>
      <c r="L4511">
        <v>-0.23919485626675713</v>
      </c>
      <c r="M4511">
        <f t="shared" ca="1" si="70"/>
        <v>2.3729465157821967</v>
      </c>
    </row>
    <row r="4512" spans="1:13" x14ac:dyDescent="0.25">
      <c r="A4512" s="9"/>
      <c r="H4512" s="9"/>
      <c r="J4512">
        <v>10</v>
      </c>
      <c r="K4512">
        <f ca="1">SIMULATION!$D$3*SIMULATION!$D$17/$H4502/(SIMULATION!$D$17-$I4502)*(((EXP(-$I4502*$J4512))/(1-EXP(-SIMULATION!$D$4*$I4502)))-(EXP(-SIMULATION!$D$17*$J4512)/(1-EXP(-SIMULATION!$D$4*SIMULATION!$D$17))))</f>
        <v>2.8339626878868254</v>
      </c>
      <c r="L4512">
        <v>-0.15329660276873197</v>
      </c>
      <c r="M4512">
        <f t="shared" ca="1" si="70"/>
        <v>2.3995258354604307</v>
      </c>
    </row>
    <row r="4513" spans="1:13" x14ac:dyDescent="0.25">
      <c r="A4513" s="9"/>
      <c r="H4513" s="9"/>
      <c r="J4513">
        <v>11</v>
      </c>
      <c r="K4513">
        <f ca="1">SIMULATION!$D$3*SIMULATION!$D$17/$H4502/(SIMULATION!$D$17-$I4502)*(((EXP(-$I4502*$J4513))/(1-EXP(-SIMULATION!$D$4*$I4502)))-(EXP(-SIMULATION!$D$17*$J4513)/(1-EXP(-SIMULATION!$D$4*SIMULATION!$D$17))))</f>
        <v>2.5648760514881959</v>
      </c>
      <c r="L4513">
        <v>0.28484235106408562</v>
      </c>
      <c r="M4513">
        <f t="shared" ca="1" si="70"/>
        <v>3.2954613761820624</v>
      </c>
    </row>
    <row r="4514" spans="1:13" x14ac:dyDescent="0.25">
      <c r="A4514" s="9"/>
      <c r="H4514" s="9"/>
      <c r="J4514">
        <v>12</v>
      </c>
      <c r="K4514">
        <f ca="1">SIMULATION!$D$3*SIMULATION!$D$17/$H4502/(SIMULATION!$D$17-$I4502)*(((EXP(-$I4502*$J4514))/(1-EXP(-SIMULATION!$D$4*$I4502)))-(EXP(-SIMULATION!$D$17*$J4514)/(1-EXP(-SIMULATION!$D$4*SIMULATION!$D$17))))</f>
        <v>2.3149511397705793</v>
      </c>
      <c r="L4514">
        <v>-0.13831700601966967</v>
      </c>
      <c r="M4514">
        <f t="shared" ca="1" si="70"/>
        <v>1.9947540290356909</v>
      </c>
    </row>
    <row r="4515" spans="1:13" x14ac:dyDescent="0.25">
      <c r="A4515" s="9"/>
      <c r="H4515" s="9"/>
      <c r="J4515">
        <v>13</v>
      </c>
      <c r="K4515">
        <f ca="1">SIMULATION!$D$3*SIMULATION!$D$17/$H4502/(SIMULATION!$D$17-$I4502)*(((EXP(-$I4502*$J4515))/(1-EXP(-SIMULATION!$D$4*$I4502)))-(EXP(-SIMULATION!$D$17*$J4515)/(1-EXP(-SIMULATION!$D$4*SIMULATION!$D$17))))</f>
        <v>2.0853240975747438</v>
      </c>
      <c r="L4515">
        <v>-3.3838960906710028E-2</v>
      </c>
      <c r="M4515">
        <f t="shared" ca="1" si="70"/>
        <v>2.0147588969590915</v>
      </c>
    </row>
    <row r="4516" spans="1:13" x14ac:dyDescent="0.25">
      <c r="A4516" s="9"/>
      <c r="H4516" s="9"/>
      <c r="J4516">
        <v>14</v>
      </c>
      <c r="K4516">
        <f ca="1">SIMULATION!$D$3*SIMULATION!$D$17/$H4502/(SIMULATION!$D$17-$I4502)*(((EXP(-$I4502*$J4516))/(1-EXP(-SIMULATION!$D$4*$I4502)))-(EXP(-SIMULATION!$D$17*$J4516)/(1-EXP(-SIMULATION!$D$4*SIMULATION!$D$17))))</f>
        <v>1.8758932170524141</v>
      </c>
      <c r="L4516">
        <v>0.10808985895489628</v>
      </c>
      <c r="M4516">
        <f t="shared" ca="1" si="70"/>
        <v>2.078658250298056</v>
      </c>
    </row>
    <row r="4517" spans="1:13" x14ac:dyDescent="0.25">
      <c r="A4517" s="9"/>
      <c r="H4517" s="9"/>
      <c r="J4517">
        <v>15</v>
      </c>
      <c r="K4517">
        <f ca="1">SIMULATION!$D$3*SIMULATION!$D$17/$H4502/(SIMULATION!$D$17-$I4502)*(((EXP(-$I4502*$J4517))/(1-EXP(-SIMULATION!$D$4*$I4502)))-(EXP(-SIMULATION!$D$17*$J4517)/(1-EXP(-SIMULATION!$D$4*SIMULATION!$D$17))))</f>
        <v>1.685849411213546</v>
      </c>
      <c r="L4517">
        <v>6.4047259452449531E-2</v>
      </c>
      <c r="M4517">
        <f t="shared" ca="1" si="70"/>
        <v>1.7938234458512992</v>
      </c>
    </row>
    <row r="4518" spans="1:13" x14ac:dyDescent="0.25">
      <c r="A4518" s="9"/>
      <c r="H4518" s="9"/>
      <c r="J4518">
        <v>16</v>
      </c>
      <c r="K4518">
        <f ca="1">SIMULATION!$D$3*SIMULATION!$D$17/$H4502/(SIMULATION!$D$17-$I4502)*(((EXP(-$I4502*$J4518))/(1-EXP(-SIMULATION!$D$4*$I4502)))-(EXP(-SIMULATION!$D$17*$J4518)/(1-EXP(-SIMULATION!$D$4*SIMULATION!$D$17))))</f>
        <v>1.5140072685813812</v>
      </c>
      <c r="L4518">
        <v>0.26345590625578941</v>
      </c>
      <c r="M4518">
        <f t="shared" ca="1" si="70"/>
        <v>1.9128814256033415</v>
      </c>
    </row>
    <row r="4519" spans="1:13" x14ac:dyDescent="0.25">
      <c r="A4519" s="9"/>
      <c r="H4519" s="9"/>
      <c r="J4519">
        <v>17</v>
      </c>
      <c r="K4519">
        <f ca="1">SIMULATION!$D$3*SIMULATION!$D$17/$H4502/(SIMULATION!$D$17-$I4502)*(((EXP(-$I4502*$J4519))/(1-EXP(-SIMULATION!$D$4*$I4502)))-(EXP(-SIMULATION!$D$17*$J4519)/(1-EXP(-SIMULATION!$D$4*SIMULATION!$D$17))))</f>
        <v>1.3590092348865574</v>
      </c>
      <c r="L4519">
        <v>0.3272148222323335</v>
      </c>
      <c r="M4519">
        <f t="shared" ca="1" si="70"/>
        <v>1.8036972000920619</v>
      </c>
    </row>
    <row r="4520" spans="1:13" x14ac:dyDescent="0.25">
      <c r="A4520" s="9"/>
      <c r="H4520" s="9"/>
      <c r="J4520">
        <v>18</v>
      </c>
      <c r="K4520">
        <f ca="1">SIMULATION!$D$3*SIMULATION!$D$17/$H4502/(SIMULATION!$D$17-$I4502)*(((EXP(-$I4502*$J4520))/(1-EXP(-SIMULATION!$D$4*$I4502)))-(EXP(-SIMULATION!$D$17*$J4520)/(1-EXP(-SIMULATION!$D$4*SIMULATION!$D$17))))</f>
        <v>1.219449315841868</v>
      </c>
      <c r="L4520">
        <v>7.7483592679114366E-2</v>
      </c>
      <c r="M4520">
        <f t="shared" ca="1" si="70"/>
        <v>1.3139366299233841</v>
      </c>
    </row>
    <row r="4521" spans="1:13" x14ac:dyDescent="0.25">
      <c r="A4521" s="9"/>
      <c r="H4521" s="9"/>
      <c r="J4521">
        <v>19</v>
      </c>
      <c r="K4521">
        <f ca="1">SIMULATION!$D$3*SIMULATION!$D$17/$H4502/(SIMULATION!$D$17-$I4502)*(((EXP(-$I4502*$J4521))/(1-EXP(-SIMULATION!$D$4*$I4502)))-(EXP(-SIMULATION!$D$17*$J4521)/(1-EXP(-SIMULATION!$D$4*SIMULATION!$D$17))))</f>
        <v>1.0939459461200844</v>
      </c>
      <c r="L4521">
        <v>-0.22139546081519323</v>
      </c>
      <c r="M4521">
        <f t="shared" ca="1" si="70"/>
        <v>0.85175127927191585</v>
      </c>
    </row>
    <row r="4522" spans="1:13" x14ac:dyDescent="0.25">
      <c r="A4522" s="9"/>
      <c r="H4522" s="9"/>
      <c r="J4522">
        <v>20</v>
      </c>
      <c r="K4522">
        <f ca="1">SIMULATION!$D$3*SIMULATION!$D$17/$H4502/(SIMULATION!$D$17-$I4502)*(((EXP(-$I4502*$J4522))/(1-EXP(-SIMULATION!$D$4*$I4502)))-(EXP(-SIMULATION!$D$17*$J4522)/(1-EXP(-SIMULATION!$D$4*SIMULATION!$D$17))))</f>
        <v>0.98118294537081518</v>
      </c>
      <c r="L4522">
        <v>0.18016608872385137</v>
      </c>
      <c r="M4522">
        <f t="shared" ca="1" si="70"/>
        <v>1.1579588389608233</v>
      </c>
    </row>
    <row r="4523" spans="1:13" x14ac:dyDescent="0.25">
      <c r="A4523" s="9"/>
      <c r="H4523" s="9"/>
      <c r="J4523">
        <v>21</v>
      </c>
      <c r="K4523">
        <f ca="1">SIMULATION!$D$3*SIMULATION!$D$17/$H4502/(SIMULATION!$D$17-$I4502)*(((EXP(-$I4502*$J4523))/(1-EXP(-SIMULATION!$D$4*$I4502)))-(EXP(-SIMULATION!$D$17*$J4523)/(1-EXP(-SIMULATION!$D$4*SIMULATION!$D$17))))</f>
        <v>0.87993061764338965</v>
      </c>
      <c r="L4523">
        <v>-0.37909664352128469</v>
      </c>
      <c r="M4523">
        <f t="shared" ca="1" si="70"/>
        <v>0.54635187396316964</v>
      </c>
    </row>
    <row r="4524" spans="1:13" x14ac:dyDescent="0.25">
      <c r="A4524" s="9"/>
      <c r="H4524" s="9"/>
      <c r="J4524">
        <v>22</v>
      </c>
      <c r="K4524">
        <f ca="1">SIMULATION!$D$3*SIMULATION!$D$17/$H4502/(SIMULATION!$D$17-$I4502)*(((EXP(-$I4502*$J4524))/(1-EXP(-SIMULATION!$D$4*$I4502)))-(EXP(-SIMULATION!$D$17*$J4524)/(1-EXP(-SIMULATION!$D$4*SIMULATION!$D$17))))</f>
        <v>0.78905465875953251</v>
      </c>
      <c r="L4524">
        <v>-4.6641504072413145E-2</v>
      </c>
      <c r="M4524">
        <f t="shared" ca="1" si="70"/>
        <v>0.75225196267964323</v>
      </c>
    </row>
    <row r="4525" spans="1:13" x14ac:dyDescent="0.25">
      <c r="A4525" s="9"/>
      <c r="H4525" s="9"/>
      <c r="J4525">
        <v>23</v>
      </c>
      <c r="K4525">
        <f ca="1">SIMULATION!$D$3*SIMULATION!$D$17/$H4502/(SIMULATION!$D$17-$I4502)*(((EXP(-$I4502*$J4525))/(1-EXP(-SIMULATION!$D$4*$I4502)))-(EXP(-SIMULATION!$D$17*$J4525)/(1-EXP(-SIMULATION!$D$4*SIMULATION!$D$17))))</f>
        <v>0.70751772815356107</v>
      </c>
      <c r="L4525">
        <v>0.15304507306268847</v>
      </c>
      <c r="M4525">
        <f t="shared" ca="1" si="70"/>
        <v>0.81579983055197014</v>
      </c>
    </row>
    <row r="4526" spans="1:13" x14ac:dyDescent="0.25">
      <c r="A4526" s="9"/>
      <c r="H4526" s="9"/>
      <c r="J4526">
        <v>24</v>
      </c>
      <c r="K4526">
        <f ca="1">SIMULATION!$D$3*SIMULATION!$D$17/$H4502/(SIMULATION!$D$17-$I4502)*(((EXP(-$I4502*$J4526))/(1-EXP(-SIMULATION!$D$4*$I4502)))-(EXP(-SIMULATION!$D$17*$J4526)/(1-EXP(-SIMULATION!$D$4*SIMULATION!$D$17))))</f>
        <v>0.63437674794927823</v>
      </c>
      <c r="L4526">
        <v>6.6739551102929548E-2</v>
      </c>
      <c r="M4526">
        <f t="shared" ca="1" si="70"/>
        <v>0.67671476733754943</v>
      </c>
    </row>
    <row r="4527" spans="1:13" x14ac:dyDescent="0.25">
      <c r="A4527" s="9">
        <v>182</v>
      </c>
      <c r="B4527" s="2">
        <f ca="1">NORMINV(RAND(),SIMULATION!D7,SIMULATION!D8)</f>
        <v>52.217616650972317</v>
      </c>
      <c r="C4527" s="2">
        <v>2</v>
      </c>
      <c r="D4527" s="2">
        <f ca="1">SIMULATION!$D$11*(1+(SIMULATION!$D$12*LN(1+$C4527)))*(1+(SIMULATION!$D$13*(($B4527/63.5)-1)))</f>
        <v>9.4002118948287041</v>
      </c>
      <c r="E4527" s="2">
        <v>0.15122981461453935</v>
      </c>
      <c r="F4527" s="2">
        <f ca="1">D4527*(1+E4527)</f>
        <v>10.821804197021038</v>
      </c>
      <c r="G4527" s="2">
        <v>-1.0237587904007619</v>
      </c>
      <c r="H4527" s="9">
        <f>SIMULATION!$D$15*EXP($G$4527)</f>
        <v>79.304845389213426</v>
      </c>
      <c r="I4527" s="2">
        <f ca="1">$F4527/$H4527</f>
        <v>0.13645829764763598</v>
      </c>
      <c r="J4527">
        <v>0</v>
      </c>
      <c r="K4527">
        <f ca="1">SIMULATION!$D$3*SIMULATION!$D$17/$H4527/(SIMULATION!$D$17-$I4527)*(((EXP(-$I4527*$J4527))/(1-EXP(-SIMULATION!$D$4*$I4527)))-(EXP(-SIMULATION!$D$17*$J4527)/(1-EXP(-SIMULATION!$D$4*SIMULATION!$D$17))))</f>
        <v>0.39290096494229154</v>
      </c>
      <c r="L4527">
        <v>0.16235461242337118</v>
      </c>
      <c r="M4527">
        <f t="shared" ca="1" si="70"/>
        <v>0.45669024882626585</v>
      </c>
    </row>
    <row r="4528" spans="1:13" x14ac:dyDescent="0.25">
      <c r="A4528" s="9"/>
      <c r="H4528" s="9"/>
      <c r="J4528">
        <v>1</v>
      </c>
      <c r="K4528">
        <f ca="1">SIMULATION!$D$3*SIMULATION!$D$17/$H4527/(SIMULATION!$D$17-$I4527)*(((EXP(-$I4527*$J4528))/(1-EXP(-SIMULATION!$D$4*$I4527)))-(EXP(-SIMULATION!$D$17*$J4528)/(1-EXP(-SIMULATION!$D$4*SIMULATION!$D$17))))</f>
        <v>2.6596030913765834</v>
      </c>
      <c r="L4528">
        <v>-0.24600054817007264</v>
      </c>
      <c r="M4528">
        <f t="shared" ca="1" si="70"/>
        <v>2.0053392729831239</v>
      </c>
    </row>
    <row r="4529" spans="1:13" x14ac:dyDescent="0.25">
      <c r="A4529" s="9"/>
      <c r="H4529" s="9"/>
      <c r="J4529">
        <v>2</v>
      </c>
      <c r="K4529">
        <f ca="1">SIMULATION!$D$3*SIMULATION!$D$17/$H4527/(SIMULATION!$D$17-$I4527)*(((EXP(-$I4527*$J4529))/(1-EXP(-SIMULATION!$D$4*$I4527)))-(EXP(-SIMULATION!$D$17*$J4529)/(1-EXP(-SIMULATION!$D$4*SIMULATION!$D$17))))</f>
        <v>3.8050254946983579</v>
      </c>
      <c r="L4529">
        <v>0.14633295223454559</v>
      </c>
      <c r="M4529">
        <f t="shared" ca="1" si="70"/>
        <v>4.361826108665281</v>
      </c>
    </row>
    <row r="4530" spans="1:13" x14ac:dyDescent="0.25">
      <c r="A4530" s="9"/>
      <c r="H4530" s="9"/>
      <c r="J4530">
        <v>3</v>
      </c>
      <c r="K4530">
        <f ca="1">SIMULATION!$D$3*SIMULATION!$D$17/$H4527/(SIMULATION!$D$17-$I4527)*(((EXP(-$I4527*$J4530))/(1-EXP(-SIMULATION!$D$4*$I4527)))-(EXP(-SIMULATION!$D$17*$J4530)/(1-EXP(-SIMULATION!$D$4*SIMULATION!$D$17))))</f>
        <v>4.2710819859342299</v>
      </c>
      <c r="L4530">
        <v>-0.32769118273599762</v>
      </c>
      <c r="M4530">
        <f t="shared" ca="1" si="70"/>
        <v>2.8714860784010288</v>
      </c>
    </row>
    <row r="4531" spans="1:13" x14ac:dyDescent="0.25">
      <c r="A4531" s="9"/>
      <c r="H4531" s="9"/>
      <c r="J4531">
        <v>4</v>
      </c>
      <c r="K4531">
        <f ca="1">SIMULATION!$D$3*SIMULATION!$D$17/$H4527/(SIMULATION!$D$17-$I4527)*(((EXP(-$I4527*$J4531))/(1-EXP(-SIMULATION!$D$4*$I4527)))-(EXP(-SIMULATION!$D$17*$J4531)/(1-EXP(-SIMULATION!$D$4*SIMULATION!$D$17))))</f>
        <v>4.3359643056109691</v>
      </c>
      <c r="L4531">
        <v>0.38468064898690446</v>
      </c>
      <c r="M4531">
        <f t="shared" ca="1" si="70"/>
        <v>6.0039258686774497</v>
      </c>
    </row>
    <row r="4532" spans="1:13" x14ac:dyDescent="0.25">
      <c r="A4532" s="9"/>
      <c r="H4532" s="9"/>
      <c r="J4532">
        <v>5</v>
      </c>
      <c r="K4532">
        <f ca="1">SIMULATION!$D$3*SIMULATION!$D$17/$H4527/(SIMULATION!$D$17-$I4527)*(((EXP(-$I4527*$J4532))/(1-EXP(-SIMULATION!$D$4*$I4527)))-(EXP(-SIMULATION!$D$17*$J4532)/(1-EXP(-SIMULATION!$D$4*SIMULATION!$D$17))))</f>
        <v>4.1735845663736537</v>
      </c>
      <c r="L4532">
        <v>4.4046919906699844E-2</v>
      </c>
      <c r="M4532">
        <f t="shared" ca="1" si="70"/>
        <v>4.357418111492553</v>
      </c>
    </row>
    <row r="4533" spans="1:13" x14ac:dyDescent="0.25">
      <c r="A4533" s="9"/>
      <c r="H4533" s="9"/>
      <c r="J4533">
        <v>6</v>
      </c>
      <c r="K4533">
        <f ca="1">SIMULATION!$D$3*SIMULATION!$D$17/$H4527/(SIMULATION!$D$17-$I4527)*(((EXP(-$I4527*$J4533))/(1-EXP(-SIMULATION!$D$4*$I4527)))-(EXP(-SIMULATION!$D$17*$J4533)/(1-EXP(-SIMULATION!$D$4*SIMULATION!$D$17))))</f>
        <v>3.8915861019170745</v>
      </c>
      <c r="L4533">
        <v>0.38473061706967054</v>
      </c>
      <c r="M4533">
        <f t="shared" ca="1" si="70"/>
        <v>5.3887984242873843</v>
      </c>
    </row>
    <row r="4534" spans="1:13" x14ac:dyDescent="0.25">
      <c r="A4534" s="9"/>
      <c r="H4534" s="9"/>
      <c r="J4534">
        <v>7</v>
      </c>
      <c r="K4534">
        <f ca="1">SIMULATION!$D$3*SIMULATION!$D$17/$H4527/(SIMULATION!$D$17-$I4527)*(((EXP(-$I4527*$J4534))/(1-EXP(-SIMULATION!$D$4*$I4527)))-(EXP(-SIMULATION!$D$17*$J4534)/(1-EXP(-SIMULATION!$D$4*SIMULATION!$D$17))))</f>
        <v>3.55563080226149</v>
      </c>
      <c r="L4534">
        <v>0.12232430869462627</v>
      </c>
      <c r="M4534">
        <f t="shared" ca="1" si="70"/>
        <v>3.9905708821214456</v>
      </c>
    </row>
    <row r="4535" spans="1:13" x14ac:dyDescent="0.25">
      <c r="A4535" s="9"/>
      <c r="H4535" s="9"/>
      <c r="J4535">
        <v>8</v>
      </c>
      <c r="K4535">
        <f ca="1">SIMULATION!$D$3*SIMULATION!$D$17/$H4527/(SIMULATION!$D$17-$I4527)*(((EXP(-$I4527*$J4535))/(1-EXP(-SIMULATION!$D$4*$I4527)))-(EXP(-SIMULATION!$D$17*$J4535)/(1-EXP(-SIMULATION!$D$4*SIMULATION!$D$17))))</f>
        <v>3.2049011371727225</v>
      </c>
      <c r="L4535">
        <v>0.3465284868734077</v>
      </c>
      <c r="M4535">
        <f t="shared" ca="1" si="70"/>
        <v>4.3154906788160501</v>
      </c>
    </row>
    <row r="4536" spans="1:13" x14ac:dyDescent="0.25">
      <c r="A4536" s="9"/>
      <c r="H4536" s="9"/>
      <c r="J4536">
        <v>9</v>
      </c>
      <c r="K4536">
        <f ca="1">SIMULATION!$D$3*SIMULATION!$D$17/$H4527/(SIMULATION!$D$17-$I4527)*(((EXP(-$I4527*$J4536))/(1-EXP(-SIMULATION!$D$4*$I4527)))-(EXP(-SIMULATION!$D$17*$J4536)/(1-EXP(-SIMULATION!$D$4*SIMULATION!$D$17))))</f>
        <v>2.8619802330734818</v>
      </c>
      <c r="L4536">
        <v>0.49089510193468738</v>
      </c>
      <c r="M4536">
        <f t="shared" ca="1" si="70"/>
        <v>4.2669123113231491</v>
      </c>
    </row>
    <row r="4537" spans="1:13" x14ac:dyDescent="0.25">
      <c r="A4537" s="9"/>
      <c r="H4537" s="9"/>
      <c r="J4537">
        <v>10</v>
      </c>
      <c r="K4537">
        <f ca="1">SIMULATION!$D$3*SIMULATION!$D$17/$H4527/(SIMULATION!$D$17-$I4527)*(((EXP(-$I4527*$J4537))/(1-EXP(-SIMULATION!$D$4*$I4527)))-(EXP(-SIMULATION!$D$17*$J4537)/(1-EXP(-SIMULATION!$D$4*SIMULATION!$D$17))))</f>
        <v>2.5391361577401974</v>
      </c>
      <c r="L4537">
        <v>0.56854488410275661</v>
      </c>
      <c r="M4537">
        <f t="shared" ca="1" si="70"/>
        <v>3.9827490302637165</v>
      </c>
    </row>
    <row r="4538" spans="1:13" x14ac:dyDescent="0.25">
      <c r="A4538" s="9"/>
      <c r="H4538" s="9"/>
      <c r="J4538">
        <v>11</v>
      </c>
      <c r="K4538">
        <f ca="1">SIMULATION!$D$3*SIMULATION!$D$17/$H4527/(SIMULATION!$D$17-$I4527)*(((EXP(-$I4527*$J4538))/(1-EXP(-SIMULATION!$D$4*$I4527)))-(EXP(-SIMULATION!$D$17*$J4538)/(1-EXP(-SIMULATION!$D$4*SIMULATION!$D$17))))</f>
        <v>2.2423079430821464</v>
      </c>
      <c r="L4538">
        <v>0.47924737900919878</v>
      </c>
      <c r="M4538">
        <f t="shared" ca="1" si="70"/>
        <v>3.3169281477357724</v>
      </c>
    </row>
    <row r="4539" spans="1:13" x14ac:dyDescent="0.25">
      <c r="A4539" s="9"/>
      <c r="H4539" s="9"/>
      <c r="J4539">
        <v>12</v>
      </c>
      <c r="K4539">
        <f ca="1">SIMULATION!$D$3*SIMULATION!$D$17/$H4527/(SIMULATION!$D$17-$I4527)*(((EXP(-$I4527*$J4539))/(1-EXP(-SIMULATION!$D$4*$I4527)))-(EXP(-SIMULATION!$D$17*$J4539)/(1-EXP(-SIMULATION!$D$4*SIMULATION!$D$17))))</f>
        <v>1.9736240684209934</v>
      </c>
      <c r="L4539">
        <v>0.3031571970209993</v>
      </c>
      <c r="M4539">
        <f t="shared" ca="1" si="70"/>
        <v>2.5719424089766822</v>
      </c>
    </row>
    <row r="4540" spans="1:13" x14ac:dyDescent="0.25">
      <c r="A4540" s="9"/>
      <c r="H4540" s="9"/>
      <c r="J4540">
        <v>13</v>
      </c>
      <c r="K4540">
        <f ca="1">SIMULATION!$D$3*SIMULATION!$D$17/$H4527/(SIMULATION!$D$17-$I4527)*(((EXP(-$I4527*$J4540))/(1-EXP(-SIMULATION!$D$4*$I4527)))-(EXP(-SIMULATION!$D$17*$J4540)/(1-EXP(-SIMULATION!$D$4*SIMULATION!$D$17))))</f>
        <v>1.7329850826399271</v>
      </c>
      <c r="L4540">
        <v>0.24471379263620391</v>
      </c>
      <c r="M4540">
        <f t="shared" ca="1" si="70"/>
        <v>2.1570704347947092</v>
      </c>
    </row>
    <row r="4541" spans="1:13" x14ac:dyDescent="0.25">
      <c r="A4541" s="9"/>
      <c r="H4541" s="9"/>
      <c r="J4541">
        <v>14</v>
      </c>
      <c r="K4541">
        <f ca="1">SIMULATION!$D$3*SIMULATION!$D$17/$H4527/(SIMULATION!$D$17-$I4527)*(((EXP(-$I4527*$J4541))/(1-EXP(-SIMULATION!$D$4*$I4527)))-(EXP(-SIMULATION!$D$17*$J4541)/(1-EXP(-SIMULATION!$D$4*SIMULATION!$D$17))))</f>
        <v>1.5190504941859795</v>
      </c>
      <c r="L4541">
        <v>-6.1536434773444552E-2</v>
      </c>
      <c r="M4541">
        <f t="shared" ca="1" si="70"/>
        <v>1.4255735425329352</v>
      </c>
    </row>
    <row r="4542" spans="1:13" x14ac:dyDescent="0.25">
      <c r="A4542" s="9"/>
      <c r="H4542" s="9"/>
      <c r="J4542">
        <v>15</v>
      </c>
      <c r="K4542">
        <f ca="1">SIMULATION!$D$3*SIMULATION!$D$17/$H4527/(SIMULATION!$D$17-$I4527)*(((EXP(-$I4527*$J4542))/(1-EXP(-SIMULATION!$D$4*$I4527)))-(EXP(-SIMULATION!$D$17*$J4542)/(1-EXP(-SIMULATION!$D$4*SIMULATION!$D$17))))</f>
        <v>1.3298473828325081</v>
      </c>
      <c r="L4542">
        <v>0.5197757570275664</v>
      </c>
      <c r="M4542">
        <f t="shared" ca="1" si="70"/>
        <v>2.0210698129754032</v>
      </c>
    </row>
    <row r="4543" spans="1:13" x14ac:dyDescent="0.25">
      <c r="A4543" s="9"/>
      <c r="H4543" s="9"/>
      <c r="J4543">
        <v>16</v>
      </c>
      <c r="K4543">
        <f ca="1">SIMULATION!$D$3*SIMULATION!$D$17/$H4527/(SIMULATION!$D$17-$I4527)*(((EXP(-$I4527*$J4543))/(1-EXP(-SIMULATION!$D$4*$I4527)))-(EXP(-SIMULATION!$D$17*$J4543)/(1-EXP(-SIMULATION!$D$4*SIMULATION!$D$17))))</f>
        <v>1.1631396388686968</v>
      </c>
      <c r="L4543">
        <v>-0.26790693108930763</v>
      </c>
      <c r="M4543">
        <f t="shared" ca="1" si="70"/>
        <v>0.85152646779105867</v>
      </c>
    </row>
    <row r="4544" spans="1:13" x14ac:dyDescent="0.25">
      <c r="A4544" s="9"/>
      <c r="H4544" s="9"/>
      <c r="J4544">
        <v>17</v>
      </c>
      <c r="K4544">
        <f ca="1">SIMULATION!$D$3*SIMULATION!$D$17/$H4527/(SIMULATION!$D$17-$I4527)*(((EXP(-$I4527*$J4544))/(1-EXP(-SIMULATION!$D$4*$I4527)))-(EXP(-SIMULATION!$D$17*$J4544)/(1-EXP(-SIMULATION!$D$4*SIMULATION!$D$17))))</f>
        <v>1.0166464564089011</v>
      </c>
      <c r="L4544">
        <v>-0.28107239330784162</v>
      </c>
      <c r="M4544">
        <f t="shared" ca="1" si="70"/>
        <v>0.73089520375811501</v>
      </c>
    </row>
    <row r="4545" spans="1:13" x14ac:dyDescent="0.25">
      <c r="A4545" s="9"/>
      <c r="H4545" s="9"/>
      <c r="J4545">
        <v>18</v>
      </c>
      <c r="K4545">
        <f ca="1">SIMULATION!$D$3*SIMULATION!$D$17/$H4527/(SIMULATION!$D$17-$I4527)*(((EXP(-$I4527*$J4545))/(1-EXP(-SIMULATION!$D$4*$I4527)))-(EXP(-SIMULATION!$D$17*$J4545)/(1-EXP(-SIMULATION!$D$4*SIMULATION!$D$17))))</f>
        <v>0.8881665369471371</v>
      </c>
      <c r="L4545">
        <v>0.3614076053647946</v>
      </c>
      <c r="M4545">
        <f t="shared" ca="1" si="70"/>
        <v>1.2091566782303442</v>
      </c>
    </row>
    <row r="4546" spans="1:13" x14ac:dyDescent="0.25">
      <c r="A4546" s="9"/>
      <c r="H4546" s="9"/>
      <c r="J4546">
        <v>19</v>
      </c>
      <c r="K4546">
        <f ca="1">SIMULATION!$D$3*SIMULATION!$D$17/$H4527/(SIMULATION!$D$17-$I4527)*(((EXP(-$I4527*$J4546))/(1-EXP(-SIMULATION!$D$4*$I4527)))-(EXP(-SIMULATION!$D$17*$J4546)/(1-EXP(-SIMULATION!$D$4*SIMULATION!$D$17))))</f>
        <v>0.77564388671711759</v>
      </c>
      <c r="L4546">
        <v>-0.24265397078256815</v>
      </c>
      <c r="M4546">
        <f t="shared" ca="1" si="70"/>
        <v>0.58743081769198457</v>
      </c>
    </row>
    <row r="4547" spans="1:13" x14ac:dyDescent="0.25">
      <c r="A4547" s="9"/>
      <c r="H4547" s="9"/>
      <c r="J4547">
        <v>20</v>
      </c>
      <c r="K4547">
        <f ca="1">SIMULATION!$D$3*SIMULATION!$D$17/$H4527/(SIMULATION!$D$17-$I4527)*(((EXP(-$I4527*$J4547))/(1-EXP(-SIMULATION!$D$4*$I4527)))-(EXP(-SIMULATION!$D$17*$J4547)/(1-EXP(-SIMULATION!$D$4*SIMULATION!$D$17))))</f>
        <v>0.6771979456352909</v>
      </c>
      <c r="L4547">
        <v>0.11395117719939445</v>
      </c>
      <c r="M4547">
        <f t="shared" ref="M4547:M4610" ca="1" si="71">$K4547*(1+$L4547)</f>
        <v>0.75436544873744382</v>
      </c>
    </row>
    <row r="4548" spans="1:13" x14ac:dyDescent="0.25">
      <c r="A4548" s="9"/>
      <c r="H4548" s="9"/>
      <c r="J4548">
        <v>21</v>
      </c>
      <c r="K4548">
        <f ca="1">SIMULATION!$D$3*SIMULATION!$D$17/$H4527/(SIMULATION!$D$17-$I4527)*(((EXP(-$I4527*$J4548))/(1-EXP(-SIMULATION!$D$4*$I4527)))-(EXP(-SIMULATION!$D$17*$J4548)/(1-EXP(-SIMULATION!$D$4*SIMULATION!$D$17))))</f>
        <v>0.59113239428532072</v>
      </c>
      <c r="L4548">
        <v>-2.4734107159906343E-2</v>
      </c>
      <c r="M4548">
        <f t="shared" ca="1" si="71"/>
        <v>0.57651126229937555</v>
      </c>
    </row>
    <row r="4549" spans="1:13" x14ac:dyDescent="0.25">
      <c r="A4549" s="9"/>
      <c r="H4549" s="9"/>
      <c r="J4549">
        <v>22</v>
      </c>
      <c r="K4549">
        <f ca="1">SIMULATION!$D$3*SIMULATION!$D$17/$H4527/(SIMULATION!$D$17-$I4527)*(((EXP(-$I4527*$J4549))/(1-EXP(-SIMULATION!$D$4*$I4527)))-(EXP(-SIMULATION!$D$17*$J4549)/(1-EXP(-SIMULATION!$D$4*SIMULATION!$D$17))))</f>
        <v>0.51593163667318942</v>
      </c>
      <c r="L4549">
        <v>0.27236502519103306</v>
      </c>
      <c r="M4549">
        <f t="shared" ca="1" si="71"/>
        <v>0.65645336989253356</v>
      </c>
    </row>
    <row r="4550" spans="1:13" x14ac:dyDescent="0.25">
      <c r="A4550" s="9"/>
      <c r="H4550" s="9"/>
      <c r="J4550">
        <v>23</v>
      </c>
      <c r="K4550">
        <f ca="1">SIMULATION!$D$3*SIMULATION!$D$17/$H4527/(SIMULATION!$D$17-$I4527)*(((EXP(-$I4527*$J4550))/(1-EXP(-SIMULATION!$D$4*$I4527)))-(EXP(-SIMULATION!$D$17*$J4550)/(1-EXP(-SIMULATION!$D$4*SIMULATION!$D$17))))</f>
        <v>0.450250553866065</v>
      </c>
      <c r="L4550">
        <v>-0.46521892387198144</v>
      </c>
      <c r="M4550">
        <f t="shared" ca="1" si="71"/>
        <v>0.2407854757237306</v>
      </c>
    </row>
    <row r="4551" spans="1:13" x14ac:dyDescent="0.25">
      <c r="A4551" s="9"/>
      <c r="H4551" s="9"/>
      <c r="J4551">
        <v>24</v>
      </c>
      <c r="K4551">
        <f ca="1">SIMULATION!$D$3*SIMULATION!$D$17/$H4527/(SIMULATION!$D$17-$I4527)*(((EXP(-$I4527*$J4551))/(1-EXP(-SIMULATION!$D$4*$I4527)))-(EXP(-SIMULATION!$D$17*$J4551)/(1-EXP(-SIMULATION!$D$4*SIMULATION!$D$17))))</f>
        <v>0.39290096494229243</v>
      </c>
      <c r="L4551">
        <v>-9.0219042288240278E-2</v>
      </c>
      <c r="M4551">
        <f t="shared" ca="1" si="71"/>
        <v>0.35745381617107336</v>
      </c>
    </row>
    <row r="4552" spans="1:13" x14ac:dyDescent="0.25">
      <c r="A4552" s="9">
        <v>183</v>
      </c>
      <c r="B4552" s="2">
        <f ca="1">NORMINV(RAND(),SIMULATION!D7,SIMULATION!D8)</f>
        <v>58.242729665587753</v>
      </c>
      <c r="C4552" s="2">
        <v>2</v>
      </c>
      <c r="D4552" s="2">
        <f ca="1">SIMULATION!$D$11*(1+(SIMULATION!$D$12*LN(1+$C4552)))*(1+(SIMULATION!$D$13*(($B4552/63.5)-1)))</f>
        <v>9.8476472541352553</v>
      </c>
      <c r="E4552" s="2">
        <v>7.226195113385056E-2</v>
      </c>
      <c r="F4552" s="2">
        <f ca="1">D4552*(1+E4552)</f>
        <v>10.559257458796974</v>
      </c>
      <c r="G4552" s="2">
        <v>-0.4482028977701682</v>
      </c>
      <c r="H4552" s="9">
        <f>SIMULATION!$D$15*EXP($G$4552)</f>
        <v>141.01342821521922</v>
      </c>
      <c r="I4552" s="2">
        <f ca="1">$F4552/$H4552</f>
        <v>7.4881219416076436E-2</v>
      </c>
      <c r="J4552">
        <v>0</v>
      </c>
      <c r="K4552">
        <f ca="1">SIMULATION!$D$3*SIMULATION!$D$17/$H4552/(SIMULATION!$D$17-$I4552)*(((EXP(-$I4552*$J4552))/(1-EXP(-SIMULATION!$D$4*$I4552)))-(EXP(-SIMULATION!$D$17*$J4552)/(1-EXP(-SIMULATION!$D$4*SIMULATION!$D$17))))</f>
        <v>0.9317371871493163</v>
      </c>
      <c r="L4552">
        <v>0.17627992254392827</v>
      </c>
      <c r="M4552">
        <f t="shared" ca="1" si="71"/>
        <v>1.0959837463312954</v>
      </c>
    </row>
    <row r="4553" spans="1:13" x14ac:dyDescent="0.25">
      <c r="A4553" s="9"/>
      <c r="H4553" s="9"/>
      <c r="J4553">
        <v>1</v>
      </c>
      <c r="K4553">
        <f ca="1">SIMULATION!$D$3*SIMULATION!$D$17/$H4552/(SIMULATION!$D$17-$I4552)*(((EXP(-$I4552*$J4553))/(1-EXP(-SIMULATION!$D$4*$I4552)))-(EXP(-SIMULATION!$D$17*$J4553)/(1-EXP(-SIMULATION!$D$4*SIMULATION!$D$17))))</f>
        <v>2.2105543482043175</v>
      </c>
      <c r="L4553">
        <v>-0.48425744738806731</v>
      </c>
      <c r="M4553">
        <f t="shared" ca="1" si="71"/>
        <v>1.1400769422303019</v>
      </c>
    </row>
    <row r="4554" spans="1:13" x14ac:dyDescent="0.25">
      <c r="A4554" s="9"/>
      <c r="H4554" s="9"/>
      <c r="J4554">
        <v>2</v>
      </c>
      <c r="K4554">
        <f ca="1">SIMULATION!$D$3*SIMULATION!$D$17/$H4552/(SIMULATION!$D$17-$I4552)*(((EXP(-$I4552*$J4554))/(1-EXP(-SIMULATION!$D$4*$I4552)))-(EXP(-SIMULATION!$D$17*$J4554)/(1-EXP(-SIMULATION!$D$4*SIMULATION!$D$17))))</f>
        <v>2.9136451965588495</v>
      </c>
      <c r="L4554">
        <v>8.3460140548592937E-2</v>
      </c>
      <c r="M4554">
        <f t="shared" ca="1" si="71"/>
        <v>3.1568184341723833</v>
      </c>
    </row>
    <row r="4555" spans="1:13" x14ac:dyDescent="0.25">
      <c r="A4555" s="9"/>
      <c r="H4555" s="9"/>
      <c r="J4555">
        <v>3</v>
      </c>
      <c r="K4555">
        <f ca="1">SIMULATION!$D$3*SIMULATION!$D$17/$H4552/(SIMULATION!$D$17-$I4552)*(((EXP(-$I4552*$J4555))/(1-EXP(-SIMULATION!$D$4*$I4552)))-(EXP(-SIMULATION!$D$17*$J4555)/(1-EXP(-SIMULATION!$D$4*SIMULATION!$D$17))))</f>
        <v>3.2561949274687976</v>
      </c>
      <c r="L4555">
        <v>-8.8817552395930435E-2</v>
      </c>
      <c r="M4555">
        <f t="shared" ca="1" si="71"/>
        <v>2.9669876638869748</v>
      </c>
    </row>
    <row r="4556" spans="1:13" x14ac:dyDescent="0.25">
      <c r="A4556" s="9"/>
      <c r="H4556" s="9"/>
      <c r="J4556">
        <v>4</v>
      </c>
      <c r="K4556">
        <f ca="1">SIMULATION!$D$3*SIMULATION!$D$17/$H4552/(SIMULATION!$D$17-$I4552)*(((EXP(-$I4552*$J4556))/(1-EXP(-SIMULATION!$D$4*$I4552)))-(EXP(-SIMULATION!$D$17*$J4556)/(1-EXP(-SIMULATION!$D$4*SIMULATION!$D$17))))</f>
        <v>3.3754935329850531</v>
      </c>
      <c r="L4556">
        <v>0.24938951434992429</v>
      </c>
      <c r="M4556">
        <f t="shared" ca="1" si="71"/>
        <v>4.2173062258675058</v>
      </c>
    </row>
    <row r="4557" spans="1:13" x14ac:dyDescent="0.25">
      <c r="A4557" s="9"/>
      <c r="H4557" s="9"/>
      <c r="J4557">
        <v>5</v>
      </c>
      <c r="K4557">
        <f ca="1">SIMULATION!$D$3*SIMULATION!$D$17/$H4552/(SIMULATION!$D$17-$I4552)*(((EXP(-$I4552*$J4557))/(1-EXP(-SIMULATION!$D$4*$I4552)))-(EXP(-SIMULATION!$D$17*$J4557)/(1-EXP(-SIMULATION!$D$4*SIMULATION!$D$17))))</f>
        <v>3.3589575817614006</v>
      </c>
      <c r="L4557">
        <v>0.23327058933900799</v>
      </c>
      <c r="M4557">
        <f t="shared" ca="1" si="71"/>
        <v>4.1425035964236114</v>
      </c>
    </row>
    <row r="4558" spans="1:13" x14ac:dyDescent="0.25">
      <c r="A4558" s="9"/>
      <c r="H4558" s="9"/>
      <c r="J4558">
        <v>6</v>
      </c>
      <c r="K4558">
        <f ca="1">SIMULATION!$D$3*SIMULATION!$D$17/$H4552/(SIMULATION!$D$17-$I4552)*(((EXP(-$I4552*$J4558))/(1-EXP(-SIMULATION!$D$4*$I4552)))-(EXP(-SIMULATION!$D$17*$J4558)/(1-EXP(-SIMULATION!$D$4*SIMULATION!$D$17))))</f>
        <v>3.2620841020234872</v>
      </c>
      <c r="L4558">
        <v>6.3559887697741374E-2</v>
      </c>
      <c r="M4558">
        <f t="shared" ca="1" si="71"/>
        <v>3.4694218012086879</v>
      </c>
    </row>
    <row r="4559" spans="1:13" x14ac:dyDescent="0.25">
      <c r="A4559" s="9"/>
      <c r="H4559" s="9"/>
      <c r="J4559">
        <v>7</v>
      </c>
      <c r="K4559">
        <f ca="1">SIMULATION!$D$3*SIMULATION!$D$17/$H4552/(SIMULATION!$D$17-$I4552)*(((EXP(-$I4552*$J4559))/(1-EXP(-SIMULATION!$D$4*$I4552)))-(EXP(-SIMULATION!$D$17*$J4559)/(1-EXP(-SIMULATION!$D$4*SIMULATION!$D$17))))</f>
        <v>3.1199529393690972</v>
      </c>
      <c r="L4559">
        <v>0.41255970538420206</v>
      </c>
      <c r="M4559">
        <f t="shared" ca="1" si="71"/>
        <v>4.4071198048477873</v>
      </c>
    </row>
    <row r="4560" spans="1:13" x14ac:dyDescent="0.25">
      <c r="A4560" s="9"/>
      <c r="H4560" s="9"/>
      <c r="J4560">
        <v>8</v>
      </c>
      <c r="K4560">
        <f ca="1">SIMULATION!$D$3*SIMULATION!$D$17/$H4552/(SIMULATION!$D$17-$I4552)*(((EXP(-$I4552*$J4560))/(1-EXP(-SIMULATION!$D$4*$I4552)))-(EXP(-SIMULATION!$D$17*$J4560)/(1-EXP(-SIMULATION!$D$4*SIMULATION!$D$17))))</f>
        <v>2.9545950317414218</v>
      </c>
      <c r="L4560">
        <v>0.48931732923360105</v>
      </c>
      <c r="M4560">
        <f t="shared" ca="1" si="71"/>
        <v>4.4003295816400012</v>
      </c>
    </row>
    <row r="4561" spans="1:13" x14ac:dyDescent="0.25">
      <c r="A4561" s="9"/>
      <c r="H4561" s="9"/>
      <c r="J4561">
        <v>9</v>
      </c>
      <c r="K4561">
        <f ca="1">SIMULATION!$D$3*SIMULATION!$D$17/$H4552/(SIMULATION!$D$17-$I4552)*(((EXP(-$I4552*$J4561))/(1-EXP(-SIMULATION!$D$4*$I4552)))-(EXP(-SIMULATION!$D$17*$J4561)/(1-EXP(-SIMULATION!$D$4*SIMULATION!$D$17))))</f>
        <v>2.7797116596547427</v>
      </c>
      <c r="L4561">
        <v>-0.28636735695450488</v>
      </c>
      <c r="M4561">
        <f t="shared" ca="1" si="71"/>
        <v>1.9836929785837938</v>
      </c>
    </row>
    <row r="4562" spans="1:13" x14ac:dyDescent="0.25">
      <c r="A4562" s="9"/>
      <c r="H4562" s="9"/>
      <c r="J4562">
        <v>10</v>
      </c>
      <c r="K4562">
        <f ca="1">SIMULATION!$D$3*SIMULATION!$D$17/$H4552/(SIMULATION!$D$17-$I4552)*(((EXP(-$I4552*$J4562))/(1-EXP(-SIMULATION!$D$4*$I4552)))-(EXP(-SIMULATION!$D$17*$J4562)/(1-EXP(-SIMULATION!$D$4*SIMULATION!$D$17))))</f>
        <v>2.603696318808618</v>
      </c>
      <c r="L4562">
        <v>-3.47022291078872E-2</v>
      </c>
      <c r="M4562">
        <f t="shared" ca="1" si="71"/>
        <v>2.5133422526259586</v>
      </c>
    </row>
    <row r="4563" spans="1:13" x14ac:dyDescent="0.25">
      <c r="A4563" s="9"/>
      <c r="H4563" s="9"/>
      <c r="J4563">
        <v>11</v>
      </c>
      <c r="K4563">
        <f ca="1">SIMULATION!$D$3*SIMULATION!$D$17/$H4552/(SIMULATION!$D$17-$I4552)*(((EXP(-$I4552*$J4563))/(1-EXP(-SIMULATION!$D$4*$I4552)))-(EXP(-SIMULATION!$D$17*$J4563)/(1-EXP(-SIMULATION!$D$4*SIMULATION!$D$17))))</f>
        <v>2.4315690405646788</v>
      </c>
      <c r="L4563">
        <v>0.35161252545442151</v>
      </c>
      <c r="M4563">
        <f t="shared" ca="1" si="71"/>
        <v>3.2865391717344106</v>
      </c>
    </row>
    <row r="4564" spans="1:13" x14ac:dyDescent="0.25">
      <c r="A4564" s="9"/>
      <c r="H4564" s="9"/>
      <c r="J4564">
        <v>12</v>
      </c>
      <c r="K4564">
        <f ca="1">SIMULATION!$D$3*SIMULATION!$D$17/$H4552/(SIMULATION!$D$17-$I4552)*(((EXP(-$I4552*$J4564))/(1-EXP(-SIMULATION!$D$4*$I4552)))-(EXP(-SIMULATION!$D$17*$J4564)/(1-EXP(-SIMULATION!$D$4*SIMULATION!$D$17))))</f>
        <v>2.2662139390871014</v>
      </c>
      <c r="L4564">
        <v>0.13415198456627564</v>
      </c>
      <c r="M4564">
        <f t="shared" ca="1" si="71"/>
        <v>2.5702310364673933</v>
      </c>
    </row>
    <row r="4565" spans="1:13" x14ac:dyDescent="0.25">
      <c r="A4565" s="9"/>
      <c r="H4565" s="9"/>
      <c r="J4565">
        <v>13</v>
      </c>
      <c r="K4565">
        <f ca="1">SIMULATION!$D$3*SIMULATION!$D$17/$H4552/(SIMULATION!$D$17-$I4552)*(((EXP(-$I4552*$J4565))/(1-EXP(-SIMULATION!$D$4*$I4552)))-(EXP(-SIMULATION!$D$17*$J4565)/(1-EXP(-SIMULATION!$D$4*SIMULATION!$D$17))))</f>
        <v>2.109170394399964</v>
      </c>
      <c r="L4565">
        <v>-0.10219501586123987</v>
      </c>
      <c r="M4565">
        <f t="shared" ca="1" si="71"/>
        <v>1.8936236924902021</v>
      </c>
    </row>
    <row r="4566" spans="1:13" x14ac:dyDescent="0.25">
      <c r="A4566" s="9"/>
      <c r="H4566" s="9"/>
      <c r="J4566">
        <v>14</v>
      </c>
      <c r="K4566">
        <f ca="1">SIMULATION!$D$3*SIMULATION!$D$17/$H4552/(SIMULATION!$D$17-$I4552)*(((EXP(-$I4552*$J4566))/(1-EXP(-SIMULATION!$D$4*$I4552)))-(EXP(-SIMULATION!$D$17*$J4566)/(1-EXP(-SIMULATION!$D$4*SIMULATION!$D$17))))</f>
        <v>1.9611383292152826</v>
      </c>
      <c r="L4566">
        <v>0.43180775451239883</v>
      </c>
      <c r="M4566">
        <f t="shared" ca="1" si="71"/>
        <v>2.8079730674419312</v>
      </c>
    </row>
    <row r="4567" spans="1:13" x14ac:dyDescent="0.25">
      <c r="A4567" s="9"/>
      <c r="H4567" s="9"/>
      <c r="J4567">
        <v>15</v>
      </c>
      <c r="K4567">
        <f ca="1">SIMULATION!$D$3*SIMULATION!$D$17/$H4552/(SIMULATION!$D$17-$I4552)*(((EXP(-$I4552*$J4567))/(1-EXP(-SIMULATION!$D$4*$I4552)))-(EXP(-SIMULATION!$D$17*$J4567)/(1-EXP(-SIMULATION!$D$4*SIMULATION!$D$17))))</f>
        <v>1.8223003951008034</v>
      </c>
      <c r="L4567">
        <v>-0.10953534702038767</v>
      </c>
      <c r="M4567">
        <f t="shared" ca="1" si="71"/>
        <v>1.6226940889480472</v>
      </c>
    </row>
    <row r="4568" spans="1:13" x14ac:dyDescent="0.25">
      <c r="A4568" s="9"/>
      <c r="H4568" s="9"/>
      <c r="J4568">
        <v>16</v>
      </c>
      <c r="K4568">
        <f ca="1">SIMULATION!$D$3*SIMULATION!$D$17/$H4552/(SIMULATION!$D$17-$I4552)*(((EXP(-$I4552*$J4568))/(1-EXP(-SIMULATION!$D$4*$I4552)))-(EXP(-SIMULATION!$D$17*$J4568)/(1-EXP(-SIMULATION!$D$4*SIMULATION!$D$17))))</f>
        <v>1.6925269456824428</v>
      </c>
      <c r="L4568">
        <v>0.26728724932838061</v>
      </c>
      <c r="M4568">
        <f t="shared" ca="1" si="71"/>
        <v>2.1449178174080683</v>
      </c>
    </row>
    <row r="4569" spans="1:13" x14ac:dyDescent="0.25">
      <c r="A4569" s="9"/>
      <c r="H4569" s="9"/>
      <c r="J4569">
        <v>17</v>
      </c>
      <c r="K4569">
        <f ca="1">SIMULATION!$D$3*SIMULATION!$D$17/$H4552/(SIMULATION!$D$17-$I4552)*(((EXP(-$I4552*$J4569))/(1-EXP(-SIMULATION!$D$4*$I4552)))-(EXP(-SIMULATION!$D$17*$J4569)/(1-EXP(-SIMULATION!$D$4*SIMULATION!$D$17))))</f>
        <v>1.5715060045403899</v>
      </c>
      <c r="L4569">
        <v>0.14781445890399322</v>
      </c>
      <c r="M4569">
        <f t="shared" ca="1" si="71"/>
        <v>1.8037973142659038</v>
      </c>
    </row>
    <row r="4570" spans="1:13" x14ac:dyDescent="0.25">
      <c r="A4570" s="9"/>
      <c r="H4570" s="9"/>
      <c r="J4570">
        <v>18</v>
      </c>
      <c r="K4570">
        <f ca="1">SIMULATION!$D$3*SIMULATION!$D$17/$H4552/(SIMULATION!$D$17-$I4552)*(((EXP(-$I4552*$J4570))/(1-EXP(-SIMULATION!$D$4*$I4552)))-(EXP(-SIMULATION!$D$17*$J4570)/(1-EXP(-SIMULATION!$D$4*SIMULATION!$D$17))))</f>
        <v>1.4588252677279314</v>
      </c>
      <c r="L4570">
        <v>0.20742024143430954</v>
      </c>
      <c r="M4570">
        <f t="shared" ca="1" si="71"/>
        <v>1.7614151569705303</v>
      </c>
    </row>
    <row r="4571" spans="1:13" x14ac:dyDescent="0.25">
      <c r="A4571" s="9"/>
      <c r="H4571" s="9"/>
      <c r="J4571">
        <v>19</v>
      </c>
      <c r="K4571">
        <f ca="1">SIMULATION!$D$3*SIMULATION!$D$17/$H4552/(SIMULATION!$D$17-$I4552)*(((EXP(-$I4552*$J4571))/(1-EXP(-SIMULATION!$D$4*$I4552)))-(EXP(-SIMULATION!$D$17*$J4571)/(1-EXP(-SIMULATION!$D$4*SIMULATION!$D$17))))</f>
        <v>1.3540234615525863</v>
      </c>
      <c r="L4571">
        <v>-2.7812548229975469E-2</v>
      </c>
      <c r="M4571">
        <f t="shared" ca="1" si="71"/>
        <v>1.3163646187236366</v>
      </c>
    </row>
    <row r="4572" spans="1:13" x14ac:dyDescent="0.25">
      <c r="A4572" s="9"/>
      <c r="H4572" s="9"/>
      <c r="J4572">
        <v>20</v>
      </c>
      <c r="K4572">
        <f ca="1">SIMULATION!$D$3*SIMULATION!$D$17/$H4552/(SIMULATION!$D$17-$I4552)*(((EXP(-$I4552*$J4572))/(1-EXP(-SIMULATION!$D$4*$I4552)))-(EXP(-SIMULATION!$D$17*$J4572)/(1-EXP(-SIMULATION!$D$4*SIMULATION!$D$17))))</f>
        <v>1.2566221484222206</v>
      </c>
      <c r="L4572">
        <v>0.35856362947351944</v>
      </c>
      <c r="M4572">
        <f t="shared" ca="1" si="71"/>
        <v>1.7072011468373038</v>
      </c>
    </row>
    <row r="4573" spans="1:13" x14ac:dyDescent="0.25">
      <c r="A4573" s="9"/>
      <c r="H4573" s="9"/>
      <c r="J4573">
        <v>21</v>
      </c>
      <c r="K4573">
        <f ca="1">SIMULATION!$D$3*SIMULATION!$D$17/$H4552/(SIMULATION!$D$17-$I4552)*(((EXP(-$I4552*$J4573))/(1-EXP(-SIMULATION!$D$4*$I4552)))-(EXP(-SIMULATION!$D$17*$J4573)/(1-EXP(-SIMULATION!$D$4*SIMULATION!$D$17))))</f>
        <v>1.1661450830919013</v>
      </c>
      <c r="L4573">
        <v>6.0776289939085812E-3</v>
      </c>
      <c r="M4573">
        <f t="shared" ca="1" si="71"/>
        <v>1.1732324802600047</v>
      </c>
    </row>
    <row r="4574" spans="1:13" x14ac:dyDescent="0.25">
      <c r="A4574" s="9"/>
      <c r="H4574" s="9"/>
      <c r="J4574">
        <v>22</v>
      </c>
      <c r="K4574">
        <f ca="1">SIMULATION!$D$3*SIMULATION!$D$17/$H4552/(SIMULATION!$D$17-$I4552)*(((EXP(-$I4552*$J4574))/(1-EXP(-SIMULATION!$D$4*$I4552)))-(EXP(-SIMULATION!$D$17*$J4574)/(1-EXP(-SIMULATION!$D$4*SIMULATION!$D$17))))</f>
        <v>1.0821296649066172</v>
      </c>
      <c r="L4574">
        <v>4.9643796957294761E-2</v>
      </c>
      <c r="M4574">
        <f t="shared" ca="1" si="71"/>
        <v>1.1358506902727066</v>
      </c>
    </row>
    <row r="4575" spans="1:13" x14ac:dyDescent="0.25">
      <c r="A4575" s="9"/>
      <c r="H4575" s="9"/>
      <c r="J4575">
        <v>23</v>
      </c>
      <c r="K4575">
        <f ca="1">SIMULATION!$D$3*SIMULATION!$D$17/$H4552/(SIMULATION!$D$17-$I4552)*(((EXP(-$I4552*$J4575))/(1-EXP(-SIMULATION!$D$4*$I4552)))-(EXP(-SIMULATION!$D$17*$J4575)/(1-EXP(-SIMULATION!$D$4*SIMULATION!$D$17))))</f>
        <v>1.0041333936286472</v>
      </c>
      <c r="L4575">
        <v>0.1322663264985143</v>
      </c>
      <c r="M4575">
        <f t="shared" ca="1" si="71"/>
        <v>1.1369464289183948</v>
      </c>
    </row>
    <row r="4576" spans="1:13" x14ac:dyDescent="0.25">
      <c r="A4576" s="9"/>
      <c r="H4576" s="9"/>
      <c r="J4576">
        <v>24</v>
      </c>
      <c r="K4576">
        <f ca="1">SIMULATION!$D$3*SIMULATION!$D$17/$H4552/(SIMULATION!$D$17-$I4552)*(((EXP(-$I4552*$J4576))/(1-EXP(-SIMULATION!$D$4*$I4552)))-(EXP(-SIMULATION!$D$17*$J4576)/(1-EXP(-SIMULATION!$D$4*SIMULATION!$D$17))))</f>
        <v>0.9317371871493163</v>
      </c>
      <c r="L4576">
        <v>9.1657460723264861E-2</v>
      </c>
      <c r="M4576">
        <f t="shared" ca="1" si="71"/>
        <v>1.0171378517848602</v>
      </c>
    </row>
    <row r="4577" spans="1:13" x14ac:dyDescent="0.25">
      <c r="A4577" s="9">
        <v>184</v>
      </c>
      <c r="B4577" s="2">
        <f ca="1">NORMINV(RAND(),SIMULATION!D7,SIMULATION!D8)</f>
        <v>54.990572002011803</v>
      </c>
      <c r="C4577" s="2">
        <v>2</v>
      </c>
      <c r="D4577" s="2">
        <f ca="1">SIMULATION!$D$11*(1+(SIMULATION!$D$12*LN(1+$C4577)))*(1+(SIMULATION!$D$13*(($B4577/63.5)-1)))</f>
        <v>9.6061363763817802</v>
      </c>
      <c r="E4577" s="2">
        <v>-7.7024266319016654E-2</v>
      </c>
      <c r="F4577" s="2">
        <f ca="1">D4577*(1+E4577)</f>
        <v>8.8662307698305565</v>
      </c>
      <c r="G4577" s="2">
        <v>-9.409561489818577E-2</v>
      </c>
      <c r="H4577" s="9">
        <f>SIMULATION!$D$15*EXP($G$4577)</f>
        <v>200.93116852949481</v>
      </c>
      <c r="I4577" s="2">
        <f ca="1">$F4577/$H4577</f>
        <v>4.4125711479795014E-2</v>
      </c>
      <c r="J4577">
        <v>0</v>
      </c>
      <c r="K4577">
        <f ca="1">SIMULATION!$D$3*SIMULATION!$D$17/$H4577/(SIMULATION!$D$17-$I4577)*(((EXP(-$I4577*$J4577))/(1-EXP(-SIMULATION!$D$4*$I4577)))-(EXP(-SIMULATION!$D$17*$J4577)/(1-EXP(-SIMULATION!$D$4*SIMULATION!$D$17))))</f>
        <v>1.6131494690849439</v>
      </c>
      <c r="L4577">
        <v>-8.6892314815870356E-2</v>
      </c>
      <c r="M4577">
        <f t="shared" ca="1" si="71"/>
        <v>1.4729791775721608</v>
      </c>
    </row>
    <row r="4578" spans="1:13" x14ac:dyDescent="0.25">
      <c r="A4578" s="9"/>
      <c r="H4578" s="9"/>
      <c r="J4578">
        <v>1</v>
      </c>
      <c r="K4578">
        <f ca="1">SIMULATION!$D$3*SIMULATION!$D$17/$H4577/(SIMULATION!$D$17-$I4577)*(((EXP(-$I4577*$J4578))/(1-EXP(-SIMULATION!$D$4*$I4577)))-(EXP(-SIMULATION!$D$17*$J4578)/(1-EXP(-SIMULATION!$D$4*SIMULATION!$D$17))))</f>
        <v>2.5037499045542906</v>
      </c>
      <c r="L4578">
        <v>-0.39699061640446431</v>
      </c>
      <c r="M4578">
        <f t="shared" ca="1" si="71"/>
        <v>1.5097846866226641</v>
      </c>
    </row>
    <row r="4579" spans="1:13" x14ac:dyDescent="0.25">
      <c r="A4579" s="9"/>
      <c r="H4579" s="9"/>
      <c r="J4579">
        <v>2</v>
      </c>
      <c r="K4579">
        <f ca="1">SIMULATION!$D$3*SIMULATION!$D$17/$H4577/(SIMULATION!$D$17-$I4577)*(((EXP(-$I4577*$J4579))/(1-EXP(-SIMULATION!$D$4*$I4577)))-(EXP(-SIMULATION!$D$17*$J4579)/(1-EXP(-SIMULATION!$D$4*SIMULATION!$D$17))))</f>
        <v>3.0110135742975408</v>
      </c>
      <c r="L4579">
        <v>-0.3421132309102578</v>
      </c>
      <c r="M4579">
        <f t="shared" ca="1" si="71"/>
        <v>1.9809059920799654</v>
      </c>
    </row>
    <row r="4580" spans="1:13" x14ac:dyDescent="0.25">
      <c r="A4580" s="9"/>
      <c r="H4580" s="9"/>
      <c r="J4580">
        <v>3</v>
      </c>
      <c r="K4580">
        <f ca="1">SIMULATION!$D$3*SIMULATION!$D$17/$H4577/(SIMULATION!$D$17-$I4577)*(((EXP(-$I4577*$J4580))/(1-EXP(-SIMULATION!$D$4*$I4577)))-(EXP(-SIMULATION!$D$17*$J4580)/(1-EXP(-SIMULATION!$D$4*SIMULATION!$D$17))))</f>
        <v>3.2753648459216249</v>
      </c>
      <c r="L4580">
        <v>0.24523847287615275</v>
      </c>
      <c r="M4580">
        <f t="shared" ca="1" si="71"/>
        <v>4.0786103188476792</v>
      </c>
    </row>
    <row r="4581" spans="1:13" x14ac:dyDescent="0.25">
      <c r="A4581" s="9"/>
      <c r="H4581" s="9"/>
      <c r="J4581">
        <v>4</v>
      </c>
      <c r="K4581">
        <f ca="1">SIMULATION!$D$3*SIMULATION!$D$17/$H4577/(SIMULATION!$D$17-$I4577)*(((EXP(-$I4577*$J4581))/(1-EXP(-SIMULATION!$D$4*$I4577)))-(EXP(-SIMULATION!$D$17*$J4581)/(1-EXP(-SIMULATION!$D$4*SIMULATION!$D$17))))</f>
        <v>3.3866728259140588</v>
      </c>
      <c r="L4581">
        <v>0.16314659462404077</v>
      </c>
      <c r="M4581">
        <f t="shared" ca="1" si="71"/>
        <v>3.9391969645677141</v>
      </c>
    </row>
    <row r="4582" spans="1:13" x14ac:dyDescent="0.25">
      <c r="A4582" s="9"/>
      <c r="H4582" s="9"/>
      <c r="J4582">
        <v>5</v>
      </c>
      <c r="K4582">
        <f ca="1">SIMULATION!$D$3*SIMULATION!$D$17/$H4577/(SIMULATION!$D$17-$I4577)*(((EXP(-$I4577*$J4582))/(1-EXP(-SIMULATION!$D$4*$I4577)))-(EXP(-SIMULATION!$D$17*$J4582)/(1-EXP(-SIMULATION!$D$4*SIMULATION!$D$17))))</f>
        <v>3.4024146860233992</v>
      </c>
      <c r="L4582">
        <v>6.7706911216159016E-2</v>
      </c>
      <c r="M4582">
        <f t="shared" ca="1" si="71"/>
        <v>3.6327816750905413</v>
      </c>
    </row>
    <row r="4583" spans="1:13" x14ac:dyDescent="0.25">
      <c r="A4583" s="9"/>
      <c r="H4583" s="9"/>
      <c r="J4583">
        <v>6</v>
      </c>
      <c r="K4583">
        <f ca="1">SIMULATION!$D$3*SIMULATION!$D$17/$H4577/(SIMULATION!$D$17-$I4577)*(((EXP(-$I4577*$J4583))/(1-EXP(-SIMULATION!$D$4*$I4577)))-(EXP(-SIMULATION!$D$17*$J4583)/(1-EXP(-SIMULATION!$D$4*SIMULATION!$D$17))))</f>
        <v>3.3593149434220924</v>
      </c>
      <c r="L4583">
        <v>-0.34950483315928971</v>
      </c>
      <c r="M4583">
        <f t="shared" ca="1" si="71"/>
        <v>2.1852181345918451</v>
      </c>
    </row>
    <row r="4584" spans="1:13" x14ac:dyDescent="0.25">
      <c r="A4584" s="9"/>
      <c r="H4584" s="9"/>
      <c r="J4584">
        <v>7</v>
      </c>
      <c r="K4584">
        <f ca="1">SIMULATION!$D$3*SIMULATION!$D$17/$H4577/(SIMULATION!$D$17-$I4577)*(((EXP(-$I4577*$J4584))/(1-EXP(-SIMULATION!$D$4*$I4577)))-(EXP(-SIMULATION!$D$17*$J4584)/(1-EXP(-SIMULATION!$D$4*SIMULATION!$D$17))))</f>
        <v>3.2808039831853053</v>
      </c>
      <c r="L4584">
        <v>-7.5125534485263587E-2</v>
      </c>
      <c r="M4584">
        <f t="shared" ca="1" si="71"/>
        <v>3.0343318304071274</v>
      </c>
    </row>
    <row r="4585" spans="1:13" x14ac:dyDescent="0.25">
      <c r="A4585" s="9"/>
      <c r="H4585" s="9"/>
      <c r="J4585">
        <v>8</v>
      </c>
      <c r="K4585">
        <f ca="1">SIMULATION!$D$3*SIMULATION!$D$17/$H4577/(SIMULATION!$D$17-$I4577)*(((EXP(-$I4577*$J4585))/(1-EXP(-SIMULATION!$D$4*$I4577)))-(EXP(-SIMULATION!$D$17*$J4585)/(1-EXP(-SIMULATION!$D$4*SIMULATION!$D$17))))</f>
        <v>3.1817974588533353</v>
      </c>
      <c r="L4585">
        <v>2.8432076225918118E-2</v>
      </c>
      <c r="M4585">
        <f t="shared" ca="1" si="71"/>
        <v>3.2722625667388856</v>
      </c>
    </row>
    <row r="4586" spans="1:13" x14ac:dyDescent="0.25">
      <c r="A4586" s="9"/>
      <c r="H4586" s="9"/>
      <c r="J4586">
        <v>9</v>
      </c>
      <c r="K4586">
        <f ca="1">SIMULATION!$D$3*SIMULATION!$D$17/$H4577/(SIMULATION!$D$17-$I4577)*(((EXP(-$I4577*$J4586))/(1-EXP(-SIMULATION!$D$4*$I4577)))-(EXP(-SIMULATION!$D$17*$J4586)/(1-EXP(-SIMULATION!$D$4*SIMULATION!$D$17))))</f>
        <v>3.0717588553383801</v>
      </c>
      <c r="L4586">
        <v>0.16499829564281956</v>
      </c>
      <c r="M4586">
        <f t="shared" ca="1" si="71"/>
        <v>3.5785938310949512</v>
      </c>
    </row>
    <row r="4587" spans="1:13" x14ac:dyDescent="0.25">
      <c r="A4587" s="9"/>
      <c r="H4587" s="9"/>
      <c r="J4587">
        <v>10</v>
      </c>
      <c r="K4587">
        <f ca="1">SIMULATION!$D$3*SIMULATION!$D$17/$H4577/(SIMULATION!$D$17-$I4577)*(((EXP(-$I4577*$J4587))/(1-EXP(-SIMULATION!$D$4*$I4577)))-(EXP(-SIMULATION!$D$17*$J4587)/(1-EXP(-SIMULATION!$D$4*SIMULATION!$D$17))))</f>
        <v>2.9566618689146265</v>
      </c>
      <c r="L4587">
        <v>-0.21220353163211375</v>
      </c>
      <c r="M4587">
        <f t="shared" ca="1" si="71"/>
        <v>2.3292477784889369</v>
      </c>
    </row>
    <row r="4588" spans="1:13" x14ac:dyDescent="0.25">
      <c r="A4588" s="9"/>
      <c r="H4588" s="9"/>
      <c r="J4588">
        <v>11</v>
      </c>
      <c r="K4588">
        <f ca="1">SIMULATION!$D$3*SIMULATION!$D$17/$H4577/(SIMULATION!$D$17-$I4577)*(((EXP(-$I4577*$J4588))/(1-EXP(-SIMULATION!$D$4*$I4577)))-(EXP(-SIMULATION!$D$17*$J4588)/(1-EXP(-SIMULATION!$D$4*SIMULATION!$D$17))))</f>
        <v>2.8402477712586682</v>
      </c>
      <c r="L4588">
        <v>0.21109227556502944</v>
      </c>
      <c r="M4588">
        <f t="shared" ca="1" si="71"/>
        <v>3.439802136462164</v>
      </c>
    </row>
    <row r="4589" spans="1:13" x14ac:dyDescent="0.25">
      <c r="A4589" s="9"/>
      <c r="H4589" s="9"/>
      <c r="J4589">
        <v>12</v>
      </c>
      <c r="K4589">
        <f ca="1">SIMULATION!$D$3*SIMULATION!$D$17/$H4577/(SIMULATION!$D$17-$I4577)*(((EXP(-$I4577*$J4589))/(1-EXP(-SIMULATION!$D$4*$I4577)))-(EXP(-SIMULATION!$D$17*$J4589)/(1-EXP(-SIMULATION!$D$4*SIMULATION!$D$17))))</f>
        <v>2.7248309897816907</v>
      </c>
      <c r="L4589">
        <v>-6.070806141592363E-2</v>
      </c>
      <c r="M4589">
        <f t="shared" ca="1" si="71"/>
        <v>2.5594117827060119</v>
      </c>
    </row>
    <row r="4590" spans="1:13" x14ac:dyDescent="0.25">
      <c r="A4590" s="9"/>
      <c r="H4590" s="9"/>
      <c r="J4590">
        <v>13</v>
      </c>
      <c r="K4590">
        <f ca="1">SIMULATION!$D$3*SIMULATION!$D$17/$H4577/(SIMULATION!$D$17-$I4577)*(((EXP(-$I4577*$J4590))/(1-EXP(-SIMULATION!$D$4*$I4577)))-(EXP(-SIMULATION!$D$17*$J4590)/(1-EXP(-SIMULATION!$D$4*SIMULATION!$D$17))))</f>
        <v>2.6118151812919961</v>
      </c>
      <c r="L4590">
        <v>-0.16514598045277376</v>
      </c>
      <c r="M4590">
        <f t="shared" ca="1" si="71"/>
        <v>2.1804844024160905</v>
      </c>
    </row>
    <row r="4591" spans="1:13" x14ac:dyDescent="0.25">
      <c r="A4591" s="9"/>
      <c r="H4591" s="9"/>
      <c r="J4591">
        <v>14</v>
      </c>
      <c r="K4591">
        <f ca="1">SIMULATION!$D$3*SIMULATION!$D$17/$H4577/(SIMULATION!$D$17-$I4577)*(((EXP(-$I4577*$J4591))/(1-EXP(-SIMULATION!$D$4*$I4577)))-(EXP(-SIMULATION!$D$17*$J4591)/(1-EXP(-SIMULATION!$D$4*SIMULATION!$D$17))))</f>
        <v>2.5020237897385806</v>
      </c>
      <c r="L4591">
        <v>-0.12099776648822785</v>
      </c>
      <c r="M4591">
        <f t="shared" ca="1" si="71"/>
        <v>2.1992844994798011</v>
      </c>
    </row>
    <row r="4592" spans="1:13" x14ac:dyDescent="0.25">
      <c r="A4592" s="9"/>
      <c r="H4592" s="9"/>
      <c r="J4592">
        <v>15</v>
      </c>
      <c r="K4592">
        <f ca="1">SIMULATION!$D$3*SIMULATION!$D$17/$H4577/(SIMULATION!$D$17-$I4577)*(((EXP(-$I4577*$J4592))/(1-EXP(-SIMULATION!$D$4*$I4577)))-(EXP(-SIMULATION!$D$17*$J4592)/(1-EXP(-SIMULATION!$D$4*SIMULATION!$D$17))))</f>
        <v>2.3959117275318635</v>
      </c>
      <c r="L4592">
        <v>-5.0054920412520625E-2</v>
      </c>
      <c r="M4592">
        <f t="shared" ca="1" si="71"/>
        <v>2.2759845566948314</v>
      </c>
    </row>
    <row r="4593" spans="1:13" x14ac:dyDescent="0.25">
      <c r="A4593" s="9"/>
      <c r="H4593" s="9"/>
      <c r="J4593">
        <v>16</v>
      </c>
      <c r="K4593">
        <f ca="1">SIMULATION!$D$3*SIMULATION!$D$17/$H4577/(SIMULATION!$D$17-$I4577)*(((EXP(-$I4577*$J4593))/(1-EXP(-SIMULATION!$D$4*$I4577)))-(EXP(-SIMULATION!$D$17*$J4593)/(1-EXP(-SIMULATION!$D$4*SIMULATION!$D$17))))</f>
        <v>2.293700884360006</v>
      </c>
      <c r="L4593">
        <v>0.21027098280921167</v>
      </c>
      <c r="M4593">
        <f t="shared" ca="1" si="71"/>
        <v>2.7759996235847426</v>
      </c>
    </row>
    <row r="4594" spans="1:13" x14ac:dyDescent="0.25">
      <c r="A4594" s="9"/>
      <c r="H4594" s="9"/>
      <c r="J4594">
        <v>17</v>
      </c>
      <c r="K4594">
        <f ca="1">SIMULATION!$D$3*SIMULATION!$D$17/$H4577/(SIMULATION!$D$17-$I4577)*(((EXP(-$I4577*$J4594))/(1-EXP(-SIMULATION!$D$4*$I4577)))-(EXP(-SIMULATION!$D$17*$J4594)/(1-EXP(-SIMULATION!$D$4*SIMULATION!$D$17))))</f>
        <v>2.1954668289324659</v>
      </c>
      <c r="L4594">
        <v>-6.9915646888765821E-3</v>
      </c>
      <c r="M4594">
        <f t="shared" ca="1" si="71"/>
        <v>2.1801170805757017</v>
      </c>
    </row>
    <row r="4595" spans="1:13" x14ac:dyDescent="0.25">
      <c r="A4595" s="9"/>
      <c r="H4595" s="9"/>
      <c r="J4595">
        <v>18</v>
      </c>
      <c r="K4595">
        <f ca="1">SIMULATION!$D$3*SIMULATION!$D$17/$H4577/(SIMULATION!$D$17-$I4577)*(((EXP(-$I4577*$J4595))/(1-EXP(-SIMULATION!$D$4*$I4577)))-(EXP(-SIMULATION!$D$17*$J4595)/(1-EXP(-SIMULATION!$D$4*SIMULATION!$D$17))))</f>
        <v>2.1011942398196313</v>
      </c>
      <c r="L4595">
        <v>-0.66921301054035753</v>
      </c>
      <c r="M4595">
        <f t="shared" ca="1" si="71"/>
        <v>0.69504771685987787</v>
      </c>
    </row>
    <row r="4596" spans="1:13" x14ac:dyDescent="0.25">
      <c r="A4596" s="9"/>
      <c r="H4596" s="9"/>
      <c r="J4596">
        <v>19</v>
      </c>
      <c r="K4596">
        <f ca="1">SIMULATION!$D$3*SIMULATION!$D$17/$H4577/(SIMULATION!$D$17-$I4577)*(((EXP(-$I4577*$J4596))/(1-EXP(-SIMULATION!$D$4*$I4577)))-(EXP(-SIMULATION!$D$17*$J4596)/(1-EXP(-SIMULATION!$D$4*SIMULATION!$D$17))))</f>
        <v>2.0108123027386045</v>
      </c>
      <c r="L4596">
        <v>0.12550326094798334</v>
      </c>
      <c r="M4596">
        <f t="shared" ca="1" si="71"/>
        <v>2.263175803886623</v>
      </c>
    </row>
    <row r="4597" spans="1:13" x14ac:dyDescent="0.25">
      <c r="A4597" s="9"/>
      <c r="H4597" s="9"/>
      <c r="J4597">
        <v>20</v>
      </c>
      <c r="K4597">
        <f ca="1">SIMULATION!$D$3*SIMULATION!$D$17/$H4577/(SIMULATION!$D$17-$I4577)*(((EXP(-$I4577*$J4597))/(1-EXP(-SIMULATION!$D$4*$I4577)))-(EXP(-SIMULATION!$D$17*$J4597)/(1-EXP(-SIMULATION!$D$4*SIMULATION!$D$17))))</f>
        <v>1.9242172752100903</v>
      </c>
      <c r="L4597">
        <v>-3.7674815811364372E-2</v>
      </c>
      <c r="M4597">
        <f t="shared" ca="1" si="71"/>
        <v>1.8517227437855048</v>
      </c>
    </row>
    <row r="4598" spans="1:13" x14ac:dyDescent="0.25">
      <c r="A4598" s="9"/>
      <c r="H4598" s="9"/>
      <c r="J4598">
        <v>21</v>
      </c>
      <c r="K4598">
        <f ca="1">SIMULATION!$D$3*SIMULATION!$D$17/$H4577/(SIMULATION!$D$17-$I4577)*(((EXP(-$I4577*$J4598))/(1-EXP(-SIMULATION!$D$4*$I4577)))-(EXP(-SIMULATION!$D$17*$J4598)/(1-EXP(-SIMULATION!$D$4*SIMULATION!$D$17))))</f>
        <v>1.8412868328825982</v>
      </c>
      <c r="L4598">
        <v>5.2067303553454854E-4</v>
      </c>
      <c r="M4598">
        <f t="shared" ca="1" si="71"/>
        <v>1.8422455412871648</v>
      </c>
    </row>
    <row r="4599" spans="1:13" x14ac:dyDescent="0.25">
      <c r="A4599" s="9"/>
      <c r="H4599" s="9"/>
      <c r="J4599">
        <v>22</v>
      </c>
      <c r="K4599">
        <f ca="1">SIMULATION!$D$3*SIMULATION!$D$17/$H4577/(SIMULATION!$D$17-$I4577)*(((EXP(-$I4577*$J4599))/(1-EXP(-SIMULATION!$D$4*$I4577)))-(EXP(-SIMULATION!$D$17*$J4599)/(1-EXP(-SIMULATION!$D$4*SIMULATION!$D$17))))</f>
        <v>1.7618891542556439</v>
      </c>
      <c r="L4599">
        <v>-0.25503279255259792</v>
      </c>
      <c r="M4599">
        <f t="shared" ca="1" si="71"/>
        <v>1.312549643077692</v>
      </c>
    </row>
    <row r="4600" spans="1:13" x14ac:dyDescent="0.25">
      <c r="A4600" s="9"/>
      <c r="H4600" s="9"/>
      <c r="J4600">
        <v>23</v>
      </c>
      <c r="K4600">
        <f ca="1">SIMULATION!$D$3*SIMULATION!$D$17/$H4577/(SIMULATION!$D$17-$I4577)*(((EXP(-$I4577*$J4600))/(1-EXP(-SIMULATION!$D$4*$I4577)))-(EXP(-SIMULATION!$D$17*$J4600)/(1-EXP(-SIMULATION!$D$4*SIMULATION!$D$17))))</f>
        <v>1.685888638335634</v>
      </c>
      <c r="L4600">
        <v>0.24102524132763814</v>
      </c>
      <c r="M4600">
        <f t="shared" ca="1" si="71"/>
        <v>2.0922303542420035</v>
      </c>
    </row>
    <row r="4601" spans="1:13" x14ac:dyDescent="0.25">
      <c r="A4601" s="9"/>
      <c r="H4601" s="9"/>
      <c r="J4601">
        <v>24</v>
      </c>
      <c r="K4601">
        <f ca="1">SIMULATION!$D$3*SIMULATION!$D$17/$H4577/(SIMULATION!$D$17-$I4577)*(((EXP(-$I4577*$J4601))/(1-EXP(-SIMULATION!$D$4*$I4577)))-(EXP(-SIMULATION!$D$17*$J4601)/(1-EXP(-SIMULATION!$D$4*SIMULATION!$D$17))))</f>
        <v>1.6131494690849439</v>
      </c>
      <c r="L4601">
        <v>-9.392906446548227E-2</v>
      </c>
      <c r="M4601">
        <f t="shared" ca="1" si="71"/>
        <v>1.4616278486108059</v>
      </c>
    </row>
    <row r="4602" spans="1:13" x14ac:dyDescent="0.25">
      <c r="A4602" s="9">
        <v>185</v>
      </c>
      <c r="B4602" s="2">
        <f ca="1">NORMINV(RAND(),SIMULATION!D7,SIMULATION!D8)</f>
        <v>65.854263617411434</v>
      </c>
      <c r="C4602" s="2">
        <v>2</v>
      </c>
      <c r="D4602" s="2">
        <f ca="1">SIMULATION!$D$11*(1+(SIMULATION!$D$12*LN(1+$C4602)))*(1+(SIMULATION!$D$13*(($B4602/63.5)-1)))</f>
        <v>10.412892988173258</v>
      </c>
      <c r="E4602" s="2">
        <v>1.1496438654133162E-3</v>
      </c>
      <c r="F4602" s="2">
        <f ca="1">D4602*(1+E4602)</f>
        <v>10.424864106718317</v>
      </c>
      <c r="G4602" s="2">
        <v>1.35518739636338</v>
      </c>
      <c r="H4602" s="9">
        <f>SIMULATION!$D$15*EXP($G$4602)</f>
        <v>855.97863399672417</v>
      </c>
      <c r="I4602" s="2">
        <f ca="1">$F4602/$H4602</f>
        <v>1.2178883552317981E-2</v>
      </c>
      <c r="J4602">
        <v>0</v>
      </c>
      <c r="K4602">
        <f ca="1">SIMULATION!$D$3*SIMULATION!$D$17/$H4602/(SIMULATION!$D$17-$I4602)*(((EXP(-$I4602*$J4602))/(1-EXP(-SIMULATION!$D$4*$I4602)))-(EXP(-SIMULATION!$D$17*$J4602)/(1-EXP(-SIMULATION!$D$4*SIMULATION!$D$17))))</f>
        <v>1.9458692567121501</v>
      </c>
      <c r="L4602">
        <v>-0.54868457948318705</v>
      </c>
      <c r="M4602">
        <f t="shared" ca="1" si="71"/>
        <v>0.87820080186378224</v>
      </c>
    </row>
    <row r="4603" spans="1:13" x14ac:dyDescent="0.25">
      <c r="A4603" s="9"/>
      <c r="H4603" s="9"/>
      <c r="J4603">
        <v>1</v>
      </c>
      <c r="K4603">
        <f ca="1">SIMULATION!$D$3*SIMULATION!$D$17/$H4602/(SIMULATION!$D$17-$I4602)*(((EXP(-$I4602*$J4603))/(1-EXP(-SIMULATION!$D$4*$I4602)))-(EXP(-SIMULATION!$D$17*$J4603)/(1-EXP(-SIMULATION!$D$4*SIMULATION!$D$17))))</f>
        <v>2.1516013877356226</v>
      </c>
      <c r="L4603">
        <v>-0.73755307032283879</v>
      </c>
      <c r="M4603">
        <f t="shared" ca="1" si="71"/>
        <v>0.56468117810033347</v>
      </c>
    </row>
    <row r="4604" spans="1:13" x14ac:dyDescent="0.25">
      <c r="A4604" s="9"/>
      <c r="H4604" s="9"/>
      <c r="J4604">
        <v>2</v>
      </c>
      <c r="K4604">
        <f ca="1">SIMULATION!$D$3*SIMULATION!$D$17/$H4602/(SIMULATION!$D$17-$I4602)*(((EXP(-$I4602*$J4604))/(1-EXP(-SIMULATION!$D$4*$I4602)))-(EXP(-SIMULATION!$D$17*$J4604)/(1-EXP(-SIMULATION!$D$4*SIMULATION!$D$17))))</f>
        <v>2.2724888316807843</v>
      </c>
      <c r="L4604">
        <v>-7.079871271095263E-2</v>
      </c>
      <c r="M4604">
        <f t="shared" ca="1" si="71"/>
        <v>2.111599547747768</v>
      </c>
    </row>
    <row r="4605" spans="1:13" x14ac:dyDescent="0.25">
      <c r="A4605" s="9"/>
      <c r="H4605" s="9"/>
      <c r="J4605">
        <v>3</v>
      </c>
      <c r="K4605">
        <f ca="1">SIMULATION!$D$3*SIMULATION!$D$17/$H4602/(SIMULATION!$D$17-$I4602)*(((EXP(-$I4602*$J4605))/(1-EXP(-SIMULATION!$D$4*$I4602)))-(EXP(-SIMULATION!$D$17*$J4605)/(1-EXP(-SIMULATION!$D$4*SIMULATION!$D$17))))</f>
        <v>2.3391382989081406</v>
      </c>
      <c r="L4605">
        <v>0.10049290767379043</v>
      </c>
      <c r="M4605">
        <f t="shared" ca="1" si="71"/>
        <v>2.5742051080165433</v>
      </c>
    </row>
    <row r="4606" spans="1:13" x14ac:dyDescent="0.25">
      <c r="A4606" s="9"/>
      <c r="H4606" s="9"/>
      <c r="J4606">
        <v>4</v>
      </c>
      <c r="K4606">
        <f ca="1">SIMULATION!$D$3*SIMULATION!$D$17/$H4602/(SIMULATION!$D$17-$I4602)*(((EXP(-$I4602*$J4606))/(1-EXP(-SIMULATION!$D$4*$I4602)))-(EXP(-SIMULATION!$D$17*$J4606)/(1-EXP(-SIMULATION!$D$4*SIMULATION!$D$17))))</f>
        <v>2.3711617078033043</v>
      </c>
      <c r="L4606">
        <v>-0.13393010670081057</v>
      </c>
      <c r="M4606">
        <f t="shared" ca="1" si="71"/>
        <v>2.0535917672723318</v>
      </c>
    </row>
    <row r="4607" spans="1:13" x14ac:dyDescent="0.25">
      <c r="A4607" s="9"/>
      <c r="H4607" s="9"/>
      <c r="J4607">
        <v>5</v>
      </c>
      <c r="K4607">
        <f ca="1">SIMULATION!$D$3*SIMULATION!$D$17/$H4602/(SIMULATION!$D$17-$I4602)*(((EXP(-$I4602*$J4607))/(1-EXP(-SIMULATION!$D$4*$I4602)))-(EXP(-SIMULATION!$D$17*$J4607)/(1-EXP(-SIMULATION!$D$4*SIMULATION!$D$17))))</f>
        <v>2.3811252665684459</v>
      </c>
      <c r="L4607">
        <v>-0.51544512396189202</v>
      </c>
      <c r="M4607">
        <f t="shared" ca="1" si="71"/>
        <v>1.1537858583732801</v>
      </c>
    </row>
    <row r="4608" spans="1:13" x14ac:dyDescent="0.25">
      <c r="A4608" s="9"/>
      <c r="H4608" s="9"/>
      <c r="J4608">
        <v>6</v>
      </c>
      <c r="K4608">
        <f ca="1">SIMULATION!$D$3*SIMULATION!$D$17/$H4602/(SIMULATION!$D$17-$I4602)*(((EXP(-$I4602*$J4608))/(1-EXP(-SIMULATION!$D$4*$I4602)))-(EXP(-SIMULATION!$D$17*$J4608)/(1-EXP(-SIMULATION!$D$4*SIMULATION!$D$17))))</f>
        <v>2.3770801404671662</v>
      </c>
      <c r="L4608">
        <v>0.3163820647142852</v>
      </c>
      <c r="M4608">
        <f t="shared" ca="1" si="71"/>
        <v>3.1291456632994912</v>
      </c>
    </row>
    <row r="4609" spans="1:13" x14ac:dyDescent="0.25">
      <c r="A4609" s="9"/>
      <c r="H4609" s="9"/>
      <c r="J4609">
        <v>7</v>
      </c>
      <c r="K4609">
        <f ca="1">SIMULATION!$D$3*SIMULATION!$D$17/$H4602/(SIMULATION!$D$17-$I4602)*(((EXP(-$I4602*$J4609))/(1-EXP(-SIMULATION!$D$4*$I4602)))-(EXP(-SIMULATION!$D$17*$J4609)/(1-EXP(-SIMULATION!$D$4*SIMULATION!$D$17))))</f>
        <v>2.364184164597285</v>
      </c>
      <c r="L4609">
        <v>0.22593609045516255</v>
      </c>
      <c r="M4609">
        <f t="shared" ca="1" si="71"/>
        <v>2.8983386918624001</v>
      </c>
    </row>
    <row r="4610" spans="1:13" x14ac:dyDescent="0.25">
      <c r="A4610" s="9"/>
      <c r="H4610" s="9"/>
      <c r="J4610">
        <v>8</v>
      </c>
      <c r="K4610">
        <f ca="1">SIMULATION!$D$3*SIMULATION!$D$17/$H4602/(SIMULATION!$D$17-$I4602)*(((EXP(-$I4602*$J4610))/(1-EXP(-SIMULATION!$D$4*$I4602)))-(EXP(-SIMULATION!$D$17*$J4610)/(1-EXP(-SIMULATION!$D$4*SIMULATION!$D$17))))</f>
        <v>2.3457410765749271</v>
      </c>
      <c r="L4610">
        <v>-9.0857062732714197E-2</v>
      </c>
      <c r="M4610">
        <f t="shared" ca="1" si="71"/>
        <v>2.1326139324258544</v>
      </c>
    </row>
    <row r="4611" spans="1:13" x14ac:dyDescent="0.25">
      <c r="A4611" s="9"/>
      <c r="H4611" s="9"/>
      <c r="J4611">
        <v>9</v>
      </c>
      <c r="K4611">
        <f ca="1">SIMULATION!$D$3*SIMULATION!$D$17/$H4602/(SIMULATION!$D$17-$I4602)*(((EXP(-$I4602*$J4611))/(1-EXP(-SIMULATION!$D$4*$I4602)))-(EXP(-SIMULATION!$D$17*$J4611)/(1-EXP(-SIMULATION!$D$4*SIMULATION!$D$17))))</f>
        <v>2.3238664818402417</v>
      </c>
      <c r="L4611">
        <v>5.0573796497649551E-2</v>
      </c>
      <c r="M4611">
        <f t="shared" ref="M4611:M4674" ca="1" si="72">$K4611*(1+$L4611)</f>
        <v>2.441393232380539</v>
      </c>
    </row>
    <row r="4612" spans="1:13" x14ac:dyDescent="0.25">
      <c r="A4612" s="9"/>
      <c r="H4612" s="9"/>
      <c r="J4612">
        <v>10</v>
      </c>
      <c r="K4612">
        <f ca="1">SIMULATION!$D$3*SIMULATION!$D$17/$H4602/(SIMULATION!$D$17-$I4602)*(((EXP(-$I4602*$J4612))/(1-EXP(-SIMULATION!$D$4*$I4602)))-(EXP(-SIMULATION!$D$17*$J4612)/(1-EXP(-SIMULATION!$D$4*SIMULATION!$D$17))))</f>
        <v>2.2999146201683489</v>
      </c>
      <c r="L4612">
        <v>-0.10180839788110686</v>
      </c>
      <c r="M4612">
        <f t="shared" ca="1" si="72"/>
        <v>2.065763997425675</v>
      </c>
    </row>
    <row r="4613" spans="1:13" x14ac:dyDescent="0.25">
      <c r="A4613" s="9"/>
      <c r="H4613" s="9"/>
      <c r="J4613">
        <v>11</v>
      </c>
      <c r="K4613">
        <f ca="1">SIMULATION!$D$3*SIMULATION!$D$17/$H4602/(SIMULATION!$D$17-$I4602)*(((EXP(-$I4602*$J4613))/(1-EXP(-SIMULATION!$D$4*$I4602)))-(EXP(-SIMULATION!$D$17*$J4613)/(1-EXP(-SIMULATION!$D$4*SIMULATION!$D$17))))</f>
        <v>2.2747518477885205</v>
      </c>
      <c r="L4613">
        <v>-0.16318544901437432</v>
      </c>
      <c r="M4613">
        <f t="shared" ca="1" si="72"/>
        <v>1.9035454461108732</v>
      </c>
    </row>
    <row r="4614" spans="1:13" x14ac:dyDescent="0.25">
      <c r="A4614" s="9"/>
      <c r="H4614" s="9"/>
      <c r="J4614">
        <v>12</v>
      </c>
      <c r="K4614">
        <f ca="1">SIMULATION!$D$3*SIMULATION!$D$17/$H4602/(SIMULATION!$D$17-$I4602)*(((EXP(-$I4602*$J4614))/(1-EXP(-SIMULATION!$D$4*$I4602)))-(EXP(-SIMULATION!$D$17*$J4614)/(1-EXP(-SIMULATION!$D$4*SIMULATION!$D$17))))</f>
        <v>2.2489318911466496</v>
      </c>
      <c r="L4614">
        <v>-7.6357639437630534E-2</v>
      </c>
      <c r="M4614">
        <f t="shared" ca="1" si="72"/>
        <v>2.077208760682685</v>
      </c>
    </row>
    <row r="4615" spans="1:13" x14ac:dyDescent="0.25">
      <c r="A4615" s="9"/>
      <c r="H4615" s="9"/>
      <c r="J4615">
        <v>13</v>
      </c>
      <c r="K4615">
        <f ca="1">SIMULATION!$D$3*SIMULATION!$D$17/$H4602/(SIMULATION!$D$17-$I4602)*(((EXP(-$I4602*$J4615))/(1-EXP(-SIMULATION!$D$4*$I4602)))-(EXP(-SIMULATION!$D$17*$J4615)/(1-EXP(-SIMULATION!$D$4*SIMULATION!$D$17))))</f>
        <v>2.222808153554793</v>
      </c>
      <c r="L4615">
        <v>-0.10195470624195931</v>
      </c>
      <c r="M4615">
        <f t="shared" ca="1" si="72"/>
        <v>1.9961824012268821</v>
      </c>
    </row>
    <row r="4616" spans="1:13" x14ac:dyDescent="0.25">
      <c r="A4616" s="9"/>
      <c r="H4616" s="9"/>
      <c r="J4616">
        <v>14</v>
      </c>
      <c r="K4616">
        <f ca="1">SIMULATION!$D$3*SIMULATION!$D$17/$H4602/(SIMULATION!$D$17-$I4602)*(((EXP(-$I4602*$J4616))/(1-EXP(-SIMULATION!$D$4*$I4602)))-(EXP(-SIMULATION!$D$17*$J4616)/(1-EXP(-SIMULATION!$D$4*SIMULATION!$D$17))))</f>
        <v>2.1966056838052634</v>
      </c>
      <c r="L4616">
        <v>0.16736055193058583</v>
      </c>
      <c r="M4616">
        <f t="shared" ca="1" si="72"/>
        <v>2.5642308234207745</v>
      </c>
    </row>
    <row r="4617" spans="1:13" x14ac:dyDescent="0.25">
      <c r="A4617" s="9"/>
      <c r="H4617" s="9"/>
      <c r="J4617">
        <v>15</v>
      </c>
      <c r="K4617">
        <f ca="1">SIMULATION!$D$3*SIMULATION!$D$17/$H4602/(SIMULATION!$D$17-$I4602)*(((EXP(-$I4602*$J4617))/(1-EXP(-SIMULATION!$D$4*$I4602)))-(EXP(-SIMULATION!$D$17*$J4617)/(1-EXP(-SIMULATION!$D$4*SIMULATION!$D$17))))</f>
        <v>2.1704672951949262</v>
      </c>
      <c r="L4617">
        <v>-0.18837993500368108</v>
      </c>
      <c r="M4617">
        <f t="shared" ca="1" si="72"/>
        <v>1.7615948071984904</v>
      </c>
    </row>
    <row r="4618" spans="1:13" x14ac:dyDescent="0.25">
      <c r="A4618" s="9"/>
      <c r="H4618" s="9"/>
      <c r="J4618">
        <v>16</v>
      </c>
      <c r="K4618">
        <f ca="1">SIMULATION!$D$3*SIMULATION!$D$17/$H4602/(SIMULATION!$D$17-$I4602)*(((EXP(-$I4602*$J4618))/(1-EXP(-SIMULATION!$D$4*$I4602)))-(EXP(-SIMULATION!$D$17*$J4618)/(1-EXP(-SIMULATION!$D$4*SIMULATION!$D$17))))</f>
        <v>2.1444831195073948</v>
      </c>
      <c r="L4618">
        <v>-2.1684395693389737E-2</v>
      </c>
      <c r="M4618">
        <f t="shared" ca="1" si="72"/>
        <v>2.0979812989862014</v>
      </c>
    </row>
    <row r="4619" spans="1:13" x14ac:dyDescent="0.25">
      <c r="A4619" s="9"/>
      <c r="H4619" s="9"/>
      <c r="J4619">
        <v>17</v>
      </c>
      <c r="K4619">
        <f ca="1">SIMULATION!$D$3*SIMULATION!$D$17/$H4602/(SIMULATION!$D$17-$I4602)*(((EXP(-$I4602*$J4619))/(1-EXP(-SIMULATION!$D$4*$I4602)))-(EXP(-SIMULATION!$D$17*$J4619)/(1-EXP(-SIMULATION!$D$4*SIMULATION!$D$17))))</f>
        <v>2.1187095457166274</v>
      </c>
      <c r="L4619">
        <v>-6.5007027915047547E-2</v>
      </c>
      <c r="M4619">
        <f t="shared" ca="1" si="72"/>
        <v>1.980978535134349</v>
      </c>
    </row>
    <row r="4620" spans="1:13" x14ac:dyDescent="0.25">
      <c r="A4620" s="9"/>
      <c r="H4620" s="9"/>
      <c r="J4620">
        <v>18</v>
      </c>
      <c r="K4620">
        <f ca="1">SIMULATION!$D$3*SIMULATION!$D$17/$H4602/(SIMULATION!$D$17-$I4602)*(((EXP(-$I4602*$J4620))/(1-EXP(-SIMULATION!$D$4*$I4602)))-(EXP(-SIMULATION!$D$17*$J4620)/(1-EXP(-SIMULATION!$D$4*SIMULATION!$D$17))))</f>
        <v>2.0931813561647865</v>
      </c>
      <c r="L4620">
        <v>0.52551818476503565</v>
      </c>
      <c r="M4620">
        <f t="shared" ca="1" si="72"/>
        <v>3.1931862228405206</v>
      </c>
    </row>
    <row r="4621" spans="1:13" x14ac:dyDescent="0.25">
      <c r="A4621" s="9"/>
      <c r="H4621" s="9"/>
      <c r="J4621">
        <v>19</v>
      </c>
      <c r="K4621">
        <f ca="1">SIMULATION!$D$3*SIMULATION!$D$17/$H4602/(SIMULATION!$D$17-$I4602)*(((EXP(-$I4602*$J4621))/(1-EXP(-SIMULATION!$D$4*$I4602)))-(EXP(-SIMULATION!$D$17*$J4621)/(1-EXP(-SIMULATION!$D$4*SIMULATION!$D$17))))</f>
        <v>2.0679195035189366</v>
      </c>
      <c r="L4621">
        <v>5.2993539971223545E-2</v>
      </c>
      <c r="M4621">
        <f t="shared" ca="1" si="72"/>
        <v>2.17750587838594</v>
      </c>
    </row>
    <row r="4622" spans="1:13" x14ac:dyDescent="0.25">
      <c r="A4622" s="9"/>
      <c r="H4622" s="9"/>
      <c r="J4622">
        <v>20</v>
      </c>
      <c r="K4622">
        <f ca="1">SIMULATION!$D$3*SIMULATION!$D$17/$H4602/(SIMULATION!$D$17-$I4602)*(((EXP(-$I4602*$J4622))/(1-EXP(-SIMULATION!$D$4*$I4602)))-(EXP(-SIMULATION!$D$17*$J4622)/(1-EXP(-SIMULATION!$D$4*SIMULATION!$D$17))))</f>
        <v>2.0429360942354147</v>
      </c>
      <c r="L4622">
        <v>3.5838644133969449E-2</v>
      </c>
      <c r="M4622">
        <f t="shared" ca="1" si="72"/>
        <v>2.1161521539051593</v>
      </c>
    </row>
    <row r="4623" spans="1:13" x14ac:dyDescent="0.25">
      <c r="A4623" s="9"/>
      <c r="H4623" s="9"/>
      <c r="J4623">
        <v>21</v>
      </c>
      <c r="K4623">
        <f ca="1">SIMULATION!$D$3*SIMULATION!$D$17/$H4602/(SIMULATION!$D$17-$I4602)*(((EXP(-$I4602*$J4623))/(1-EXP(-SIMULATION!$D$4*$I4602)))-(EXP(-SIMULATION!$D$17*$J4623)/(1-EXP(-SIMULATION!$D$4*SIMULATION!$D$17))))</f>
        <v>2.0182375818889153</v>
      </c>
      <c r="L4623">
        <v>-0.23610013620925466</v>
      </c>
      <c r="M4623">
        <f t="shared" ca="1" si="72"/>
        <v>1.5417314139023057</v>
      </c>
    </row>
    <row r="4624" spans="1:13" x14ac:dyDescent="0.25">
      <c r="A4624" s="9"/>
      <c r="H4624" s="9"/>
      <c r="J4624">
        <v>22</v>
      </c>
      <c r="K4624">
        <f ca="1">SIMULATION!$D$3*SIMULATION!$D$17/$H4602/(SIMULATION!$D$17-$I4602)*(((EXP(-$I4602*$J4624))/(1-EXP(-SIMULATION!$D$4*$I4602)))-(EXP(-SIMULATION!$D$17*$J4624)/(1-EXP(-SIMULATION!$D$4*SIMULATION!$D$17))))</f>
        <v>1.9938268133417831</v>
      </c>
      <c r="L4624">
        <v>0.17701325899419076</v>
      </c>
      <c r="M4624">
        <f t="shared" ca="1" si="72"/>
        <v>2.3467605954414146</v>
      </c>
    </row>
    <row r="4625" spans="1:13" x14ac:dyDescent="0.25">
      <c r="A4625" s="9"/>
      <c r="H4625" s="9"/>
      <c r="J4625">
        <v>23</v>
      </c>
      <c r="K4625">
        <f ca="1">SIMULATION!$D$3*SIMULATION!$D$17/$H4602/(SIMULATION!$D$17-$I4602)*(((EXP(-$I4602*$J4625))/(1-EXP(-SIMULATION!$D$4*$I4602)))-(EXP(-SIMULATION!$D$17*$J4625)/(1-EXP(-SIMULATION!$D$4*SIMULATION!$D$17))))</f>
        <v>1.9697043397878233</v>
      </c>
      <c r="L4625">
        <v>-0.32738436813610744</v>
      </c>
      <c r="M4625">
        <f t="shared" ca="1" si="72"/>
        <v>1.3248539290914381</v>
      </c>
    </row>
    <row r="4626" spans="1:13" x14ac:dyDescent="0.25">
      <c r="A4626" s="9"/>
      <c r="H4626" s="9"/>
      <c r="J4626">
        <v>24</v>
      </c>
      <c r="K4626">
        <f ca="1">SIMULATION!$D$3*SIMULATION!$D$17/$H4602/(SIMULATION!$D$17-$I4602)*(((EXP(-$I4602*$J4626))/(1-EXP(-SIMULATION!$D$4*$I4602)))-(EXP(-SIMULATION!$D$17*$J4626)/(1-EXP(-SIMULATION!$D$4*SIMULATION!$D$17))))</f>
        <v>1.9458692567121501</v>
      </c>
      <c r="L4626">
        <v>0.10127718559783522</v>
      </c>
      <c r="M4626">
        <f t="shared" ca="1" si="72"/>
        <v>2.142941418573308</v>
      </c>
    </row>
    <row r="4627" spans="1:13" x14ac:dyDescent="0.25">
      <c r="A4627" s="9">
        <v>186</v>
      </c>
      <c r="B4627" s="2">
        <f ca="1">NORMINV(RAND(),SIMULATION!D7,SIMULATION!D8)</f>
        <v>55.0819852174237</v>
      </c>
      <c r="C4627" s="2">
        <v>2</v>
      </c>
      <c r="D4627" s="2">
        <f ca="1">SIMULATION!$D$11*(1+(SIMULATION!$D$12*LN(1+$C4627)))*(1+(SIMULATION!$D$13*(($B4627/63.5)-1)))</f>
        <v>9.6129248805615308</v>
      </c>
      <c r="E4627" s="2">
        <v>3.8801942634065341E-2</v>
      </c>
      <c r="F4627" s="2">
        <f ca="1">D4627*(1+E4627)</f>
        <v>9.9859250403226589</v>
      </c>
      <c r="G4627" s="2">
        <v>0.88524661670409777</v>
      </c>
      <c r="H4627" s="9">
        <f>SIMULATION!$D$15*EXP($G$4627)</f>
        <v>535.02027099406689</v>
      </c>
      <c r="I4627" s="2">
        <f ca="1">$F4627/$H4627</f>
        <v>1.8664573253960686E-2</v>
      </c>
      <c r="J4627">
        <v>0</v>
      </c>
      <c r="K4627">
        <f ca="1">SIMULATION!$D$3*SIMULATION!$D$17/$H4627/(SIMULATION!$D$17-$I4627)*(((EXP(-$I4627*$J4627))/(1-EXP(-SIMULATION!$D$4*$I4627)))-(EXP(-SIMULATION!$D$17*$J4627)/(1-EXP(-SIMULATION!$D$4*SIMULATION!$D$17))))</f>
        <v>1.8987598631911295</v>
      </c>
      <c r="L4627">
        <v>-0.5374827555300441</v>
      </c>
      <c r="M4627">
        <f t="shared" ca="1" si="72"/>
        <v>0.8782091798333117</v>
      </c>
    </row>
    <row r="4628" spans="1:13" x14ac:dyDescent="0.25">
      <c r="A4628" s="9"/>
      <c r="H4628" s="9"/>
      <c r="J4628">
        <v>1</v>
      </c>
      <c r="K4628">
        <f ca="1">SIMULATION!$D$3*SIMULATION!$D$17/$H4627/(SIMULATION!$D$17-$I4627)*(((EXP(-$I4627*$J4628))/(1-EXP(-SIMULATION!$D$4*$I4627)))-(EXP(-SIMULATION!$D$17*$J4628)/(1-EXP(-SIMULATION!$D$4*SIMULATION!$D$17))))</f>
        <v>2.2292127288992734</v>
      </c>
      <c r="L4628">
        <v>-0.24586002137515106</v>
      </c>
      <c r="M4628">
        <f t="shared" ca="1" si="72"/>
        <v>1.6811384397223392</v>
      </c>
    </row>
    <row r="4629" spans="1:13" x14ac:dyDescent="0.25">
      <c r="A4629" s="9"/>
      <c r="H4629" s="9"/>
      <c r="J4629">
        <v>2</v>
      </c>
      <c r="K4629">
        <f ca="1">SIMULATION!$D$3*SIMULATION!$D$17/$H4627/(SIMULATION!$D$17-$I4627)*(((EXP(-$I4627*$J4629))/(1-EXP(-SIMULATION!$D$4*$I4627)))-(EXP(-SIMULATION!$D$17*$J4629)/(1-EXP(-SIMULATION!$D$4*SIMULATION!$D$17))))</f>
        <v>2.4222534204030444</v>
      </c>
      <c r="L4629">
        <v>-0.2121334268800997</v>
      </c>
      <c r="M4629">
        <f t="shared" ca="1" si="72"/>
        <v>1.9084125015609037</v>
      </c>
    </row>
    <row r="4630" spans="1:13" x14ac:dyDescent="0.25">
      <c r="A4630" s="9"/>
      <c r="H4630" s="9"/>
      <c r="J4630">
        <v>3</v>
      </c>
      <c r="K4630">
        <f ca="1">SIMULATION!$D$3*SIMULATION!$D$17/$H4627/(SIMULATION!$D$17-$I4627)*(((EXP(-$I4627*$J4630))/(1-EXP(-SIMULATION!$D$4*$I4627)))-(EXP(-SIMULATION!$D$17*$J4630)/(1-EXP(-SIMULATION!$D$4*SIMULATION!$D$17))))</f>
        <v>2.5275832433844485</v>
      </c>
      <c r="L4630">
        <v>-0.18101761564105037</v>
      </c>
      <c r="M4630">
        <f t="shared" ca="1" si="72"/>
        <v>2.0700461513327229</v>
      </c>
    </row>
    <row r="4631" spans="1:13" x14ac:dyDescent="0.25">
      <c r="A4631" s="9"/>
      <c r="H4631" s="9"/>
      <c r="J4631">
        <v>4</v>
      </c>
      <c r="K4631">
        <f ca="1">SIMULATION!$D$3*SIMULATION!$D$17/$H4627/(SIMULATION!$D$17-$I4627)*(((EXP(-$I4627*$J4631))/(1-EXP(-SIMULATION!$D$4*$I4627)))-(EXP(-SIMULATION!$D$17*$J4631)/(1-EXP(-SIMULATION!$D$4*SIMULATION!$D$17))))</f>
        <v>2.5770455995406309</v>
      </c>
      <c r="L4631">
        <v>0.12314514173810014</v>
      </c>
      <c r="M4631">
        <f t="shared" ca="1" si="72"/>
        <v>2.8943962451616092</v>
      </c>
    </row>
    <row r="4632" spans="1:13" x14ac:dyDescent="0.25">
      <c r="A4632" s="9"/>
      <c r="H4632" s="9"/>
      <c r="J4632">
        <v>5</v>
      </c>
      <c r="K4632">
        <f ca="1">SIMULATION!$D$3*SIMULATION!$D$17/$H4627/(SIMULATION!$D$17-$I4627)*(((EXP(-$I4627*$J4632))/(1-EXP(-SIMULATION!$D$4*$I4627)))-(EXP(-SIMULATION!$D$17*$J4632)/(1-EXP(-SIMULATION!$D$4*SIMULATION!$D$17))))</f>
        <v>2.5910402305499551</v>
      </c>
      <c r="L4632">
        <v>-0.46924550559047906</v>
      </c>
      <c r="M4632">
        <f t="shared" ca="1" si="72"/>
        <v>1.37520624756027</v>
      </c>
    </row>
    <row r="4633" spans="1:13" x14ac:dyDescent="0.25">
      <c r="A4633" s="9"/>
      <c r="H4633" s="9"/>
      <c r="J4633">
        <v>6</v>
      </c>
      <c r="K4633">
        <f ca="1">SIMULATION!$D$3*SIMULATION!$D$17/$H4627/(SIMULATION!$D$17-$I4627)*(((EXP(-$I4627*$J4633))/(1-EXP(-SIMULATION!$D$4*$I4627)))-(EXP(-SIMULATION!$D$17*$J4633)/(1-EXP(-SIMULATION!$D$4*SIMULATION!$D$17))))</f>
        <v>2.5826336191289561</v>
      </c>
      <c r="L4633">
        <v>-6.8934555330535234E-4</v>
      </c>
      <c r="M4633">
        <f t="shared" ca="1" si="72"/>
        <v>2.5808532921277925</v>
      </c>
    </row>
    <row r="4634" spans="1:13" x14ac:dyDescent="0.25">
      <c r="A4634" s="9"/>
      <c r="H4634" s="9"/>
      <c r="J4634">
        <v>7</v>
      </c>
      <c r="K4634">
        <f ca="1">SIMULATION!$D$3*SIMULATION!$D$17/$H4627/(SIMULATION!$D$17-$I4627)*(((EXP(-$I4627*$J4634))/(1-EXP(-SIMULATION!$D$4*$I4627)))-(EXP(-SIMULATION!$D$17*$J4634)/(1-EXP(-SIMULATION!$D$4*SIMULATION!$D$17))))</f>
        <v>2.5601930316654409</v>
      </c>
      <c r="L4634">
        <v>-0.33455718242519572</v>
      </c>
      <c r="M4634">
        <f t="shared" ca="1" si="72"/>
        <v>1.703662064526831</v>
      </c>
    </row>
    <row r="4635" spans="1:13" x14ac:dyDescent="0.25">
      <c r="A4635" s="9"/>
      <c r="H4635" s="9"/>
      <c r="J4635">
        <v>8</v>
      </c>
      <c r="K4635">
        <f ca="1">SIMULATION!$D$3*SIMULATION!$D$17/$H4627/(SIMULATION!$D$17-$I4627)*(((EXP(-$I4627*$J4635))/(1-EXP(-SIMULATION!$D$4*$I4627)))-(EXP(-SIMULATION!$D$17*$J4635)/(1-EXP(-SIMULATION!$D$4*SIMULATION!$D$17))))</f>
        <v>2.5290744745731724</v>
      </c>
      <c r="L4635">
        <v>-0.16276107181068489</v>
      </c>
      <c r="M4635">
        <f t="shared" ca="1" si="72"/>
        <v>2.1174396024025981</v>
      </c>
    </row>
    <row r="4636" spans="1:13" x14ac:dyDescent="0.25">
      <c r="A4636" s="9"/>
      <c r="H4636" s="9"/>
      <c r="J4636">
        <v>9</v>
      </c>
      <c r="K4636">
        <f ca="1">SIMULATION!$D$3*SIMULATION!$D$17/$H4627/(SIMULATION!$D$17-$I4627)*(((EXP(-$I4627*$J4636))/(1-EXP(-SIMULATION!$D$4*$I4627)))-(EXP(-SIMULATION!$D$17*$J4636)/(1-EXP(-SIMULATION!$D$4*SIMULATION!$D$17))))</f>
        <v>2.4927043756311376</v>
      </c>
      <c r="L4636">
        <v>0.4660434910405436</v>
      </c>
      <c r="M4636">
        <f t="shared" ca="1" si="72"/>
        <v>3.6544130249823112</v>
      </c>
    </row>
    <row r="4637" spans="1:13" x14ac:dyDescent="0.25">
      <c r="A4637" s="9"/>
      <c r="H4637" s="9"/>
      <c r="J4637">
        <v>10</v>
      </c>
      <c r="K4637">
        <f ca="1">SIMULATION!$D$3*SIMULATION!$D$17/$H4627/(SIMULATION!$D$17-$I4627)*(((EXP(-$I4627*$J4637))/(1-EXP(-SIMULATION!$D$4*$I4627)))-(EXP(-SIMULATION!$D$17*$J4637)/(1-EXP(-SIMULATION!$D$4*SIMULATION!$D$17))))</f>
        <v>2.4532727496132356</v>
      </c>
      <c r="L4637">
        <v>0.27800649960734658</v>
      </c>
      <c r="M4637">
        <f t="shared" ca="1" si="72"/>
        <v>3.1352985193153016</v>
      </c>
    </row>
    <row r="4638" spans="1:13" x14ac:dyDescent="0.25">
      <c r="A4638" s="9"/>
      <c r="H4638" s="9"/>
      <c r="J4638">
        <v>11</v>
      </c>
      <c r="K4638">
        <f ca="1">SIMULATION!$D$3*SIMULATION!$D$17/$H4627/(SIMULATION!$D$17-$I4627)*(((EXP(-$I4627*$J4638))/(1-EXP(-SIMULATION!$D$4*$I4627)))-(EXP(-SIMULATION!$D$17*$J4638)/(1-EXP(-SIMULATION!$D$4*SIMULATION!$D$17))))</f>
        <v>2.4121773936572226</v>
      </c>
      <c r="L4638">
        <v>-0.34913547449623383</v>
      </c>
      <c r="M4638">
        <f t="shared" ca="1" si="72"/>
        <v>1.5700006947536196</v>
      </c>
    </row>
    <row r="4639" spans="1:13" x14ac:dyDescent="0.25">
      <c r="A4639" s="9"/>
      <c r="H4639" s="9"/>
      <c r="J4639">
        <v>12</v>
      </c>
      <c r="K4639">
        <f ca="1">SIMULATION!$D$3*SIMULATION!$D$17/$H4627/(SIMULATION!$D$17-$I4627)*(((EXP(-$I4627*$J4639))/(1-EXP(-SIMULATION!$D$4*$I4627)))-(EXP(-SIMULATION!$D$17*$J4639)/(1-EXP(-SIMULATION!$D$4*SIMULATION!$D$17))))</f>
        <v>2.3703085364834386</v>
      </c>
      <c r="L4639">
        <v>-9.9069783974959219E-3</v>
      </c>
      <c r="M4639">
        <f t="shared" ca="1" si="72"/>
        <v>2.3468259410170971</v>
      </c>
    </row>
    <row r="4640" spans="1:13" x14ac:dyDescent="0.25">
      <c r="A4640" s="9"/>
      <c r="H4640" s="9"/>
      <c r="J4640">
        <v>13</v>
      </c>
      <c r="K4640">
        <f ca="1">SIMULATION!$D$3*SIMULATION!$D$17/$H4627/(SIMULATION!$D$17-$I4627)*(((EXP(-$I4627*$J4640))/(1-EXP(-SIMULATION!$D$4*$I4627)))-(EXP(-SIMULATION!$D$17*$J4640)/(1-EXP(-SIMULATION!$D$4*SIMULATION!$D$17))))</f>
        <v>2.3282312466034951</v>
      </c>
      <c r="L4640">
        <v>-0.4734602248387495</v>
      </c>
      <c r="M4640">
        <f t="shared" ca="1" si="72"/>
        <v>1.2259063571100024</v>
      </c>
    </row>
    <row r="4641" spans="1:13" x14ac:dyDescent="0.25">
      <c r="A4641" s="9"/>
      <c r="H4641" s="9"/>
      <c r="J4641">
        <v>14</v>
      </c>
      <c r="K4641">
        <f ca="1">SIMULATION!$D$3*SIMULATION!$D$17/$H4627/(SIMULATION!$D$17-$I4627)*(((EXP(-$I4627*$J4641))/(1-EXP(-SIMULATION!$D$4*$I4627)))-(EXP(-SIMULATION!$D$17*$J4641)/(1-EXP(-SIMULATION!$D$4*SIMULATION!$D$17))))</f>
        <v>2.2863023220432601</v>
      </c>
      <c r="L4641">
        <v>0.1360683154222444</v>
      </c>
      <c r="M4641">
        <f t="shared" ca="1" si="72"/>
        <v>2.5973956275496524</v>
      </c>
    </row>
    <row r="4642" spans="1:13" x14ac:dyDescent="0.25">
      <c r="A4642" s="9"/>
      <c r="H4642" s="9"/>
      <c r="J4642">
        <v>15</v>
      </c>
      <c r="K4642">
        <f ca="1">SIMULATION!$D$3*SIMULATION!$D$17/$H4627/(SIMULATION!$D$17-$I4627)*(((EXP(-$I4627*$J4642))/(1-EXP(-SIMULATION!$D$4*$I4627)))-(EXP(-SIMULATION!$D$17*$J4642)/(1-EXP(-SIMULATION!$D$4*SIMULATION!$D$17))))</f>
        <v>2.244745194264532</v>
      </c>
      <c r="L4642">
        <v>-1.1452950414976151E-2</v>
      </c>
      <c r="M4642">
        <f t="shared" ca="1" si="72"/>
        <v>2.2190362388603644</v>
      </c>
    </row>
    <row r="4643" spans="1:13" x14ac:dyDescent="0.25">
      <c r="A4643" s="9"/>
      <c r="H4643" s="9"/>
      <c r="J4643">
        <v>16</v>
      </c>
      <c r="K4643">
        <f ca="1">SIMULATION!$D$3*SIMULATION!$D$17/$H4627/(SIMULATION!$D$17-$I4627)*(((EXP(-$I4627*$J4643))/(1-EXP(-SIMULATION!$D$4*$I4627)))-(EXP(-SIMULATION!$D$17*$J4643)/(1-EXP(-SIMULATION!$D$4*SIMULATION!$D$17))))</f>
        <v>2.2036979266001988</v>
      </c>
      <c r="L4643">
        <v>0.27229779839961238</v>
      </c>
      <c r="M4643">
        <f t="shared" ca="1" si="72"/>
        <v>2.8037600203512238</v>
      </c>
    </row>
    <row r="4644" spans="1:13" x14ac:dyDescent="0.25">
      <c r="A4644" s="9"/>
      <c r="H4644" s="9"/>
      <c r="J4644">
        <v>17</v>
      </c>
      <c r="K4644">
        <f ca="1">SIMULATION!$D$3*SIMULATION!$D$17/$H4627/(SIMULATION!$D$17-$I4627)*(((EXP(-$I4627*$J4644))/(1-EXP(-SIMULATION!$D$4*$I4627)))-(EXP(-SIMULATION!$D$17*$J4644)/(1-EXP(-SIMULATION!$D$4*SIMULATION!$D$17))))</f>
        <v>2.1632439710340696</v>
      </c>
      <c r="L4644">
        <v>0.1844479973862016</v>
      </c>
      <c r="M4644">
        <f t="shared" ca="1" si="72"/>
        <v>2.5622499893490782</v>
      </c>
    </row>
    <row r="4645" spans="1:13" x14ac:dyDescent="0.25">
      <c r="A4645" s="9"/>
      <c r="H4645" s="9"/>
      <c r="J4645">
        <v>18</v>
      </c>
      <c r="K4645">
        <f ca="1">SIMULATION!$D$3*SIMULATION!$D$17/$H4627/(SIMULATION!$D$17-$I4627)*(((EXP(-$I4627*$J4645))/(1-EXP(-SIMULATION!$D$4*$I4627)))-(EXP(-SIMULATION!$D$17*$J4645)/(1-EXP(-SIMULATION!$D$4*SIMULATION!$D$17))))</f>
        <v>2.1234318761423698</v>
      </c>
      <c r="L4645">
        <v>2.1470936248248088E-2</v>
      </c>
      <c r="M4645">
        <f t="shared" ca="1" si="72"/>
        <v>2.1690239465825205</v>
      </c>
    </row>
    <row r="4646" spans="1:13" x14ac:dyDescent="0.25">
      <c r="A4646" s="9"/>
      <c r="H4646" s="9"/>
      <c r="J4646">
        <v>19</v>
      </c>
      <c r="K4646">
        <f ca="1">SIMULATION!$D$3*SIMULATION!$D$17/$H4627/(SIMULATION!$D$17-$I4627)*(((EXP(-$I4627*$J4646))/(1-EXP(-SIMULATION!$D$4*$I4627)))-(EXP(-SIMULATION!$D$17*$J4646)/(1-EXP(-SIMULATION!$D$4*SIMULATION!$D$17))))</f>
        <v>2.0842879147037769</v>
      </c>
      <c r="L4646">
        <v>-0.11868870585216225</v>
      </c>
      <c r="M4646">
        <f t="shared" ca="1" si="72"/>
        <v>1.8369064794842835</v>
      </c>
    </row>
    <row r="4647" spans="1:13" x14ac:dyDescent="0.25">
      <c r="A4647" s="9"/>
      <c r="H4647" s="9"/>
      <c r="J4647">
        <v>20</v>
      </c>
      <c r="K4647">
        <f ca="1">SIMULATION!$D$3*SIMULATION!$D$17/$H4627/(SIMULATION!$D$17-$I4627)*(((EXP(-$I4627*$J4647))/(1-EXP(-SIMULATION!$D$4*$I4627)))-(EXP(-SIMULATION!$D$17*$J4647)/(1-EXP(-SIMULATION!$D$4*SIMULATION!$D$17))))</f>
        <v>2.0458241740929086</v>
      </c>
      <c r="L4647">
        <v>-6.0572330241914801E-2</v>
      </c>
      <c r="M4647">
        <f t="shared" ca="1" si="72"/>
        <v>1.9219038366028605</v>
      </c>
    </row>
    <row r="4648" spans="1:13" x14ac:dyDescent="0.25">
      <c r="A4648" s="9"/>
      <c r="H4648" s="9"/>
      <c r="J4648">
        <v>21</v>
      </c>
      <c r="K4648">
        <f ca="1">SIMULATION!$D$3*SIMULATION!$D$17/$H4627/(SIMULATION!$D$17-$I4627)*(((EXP(-$I4627*$J4648))/(1-EXP(-SIMULATION!$D$4*$I4627)))-(EXP(-SIMULATION!$D$17*$J4648)/(1-EXP(-SIMULATION!$D$4*SIMULATION!$D$17))))</f>
        <v>2.0080437391464887</v>
      </c>
      <c r="L4648">
        <v>0.35622918905092094</v>
      </c>
      <c r="M4648">
        <f t="shared" ca="1" si="72"/>
        <v>2.7233675319214217</v>
      </c>
    </row>
    <row r="4649" spans="1:13" x14ac:dyDescent="0.25">
      <c r="A4649" s="9"/>
      <c r="H4649" s="9"/>
      <c r="J4649">
        <v>22</v>
      </c>
      <c r="K4649">
        <f ca="1">SIMULATION!$D$3*SIMULATION!$D$17/$H4627/(SIMULATION!$D$17-$I4627)*(((EXP(-$I4627*$J4649))/(1-EXP(-SIMULATION!$D$4*$I4627)))-(EXP(-SIMULATION!$D$17*$J4649)/(1-EXP(-SIMULATION!$D$4*SIMULATION!$D$17))))</f>
        <v>1.9709440118460091</v>
      </c>
      <c r="L4649">
        <v>0.13562536473124137</v>
      </c>
      <c r="M4649">
        <f t="shared" ca="1" si="72"/>
        <v>2.2382540123174799</v>
      </c>
    </row>
    <row r="4650" spans="1:13" x14ac:dyDescent="0.25">
      <c r="A4650" s="9"/>
      <c r="H4650" s="9"/>
      <c r="J4650">
        <v>23</v>
      </c>
      <c r="K4650">
        <f ca="1">SIMULATION!$D$3*SIMULATION!$D$17/$H4627/(SIMULATION!$D$17-$I4627)*(((EXP(-$I4627*$J4650))/(1-EXP(-SIMULATION!$D$4*$I4627)))-(EXP(-SIMULATION!$D$17*$J4650)/(1-EXP(-SIMULATION!$D$4*SIMULATION!$D$17))))</f>
        <v>1.9345188370571891</v>
      </c>
      <c r="L4650">
        <v>-0.18141973872228637</v>
      </c>
      <c r="M4650">
        <f t="shared" ca="1" si="72"/>
        <v>1.5835589350849326</v>
      </c>
    </row>
    <row r="4651" spans="1:13" x14ac:dyDescent="0.25">
      <c r="A4651" s="9"/>
      <c r="H4651" s="9"/>
      <c r="J4651">
        <v>24</v>
      </c>
      <c r="K4651">
        <f ca="1">SIMULATION!$D$3*SIMULATION!$D$17/$H4627/(SIMULATION!$D$17-$I4627)*(((EXP(-$I4627*$J4651))/(1-EXP(-SIMULATION!$D$4*$I4627)))-(EXP(-SIMULATION!$D$17*$J4651)/(1-EXP(-SIMULATION!$D$4*SIMULATION!$D$17))))</f>
        <v>1.8987598631911298</v>
      </c>
      <c r="L4651">
        <v>0.15510248618192318</v>
      </c>
      <c r="M4651">
        <f t="shared" ca="1" si="72"/>
        <v>2.1932622386345226</v>
      </c>
    </row>
    <row r="4652" spans="1:13" x14ac:dyDescent="0.25">
      <c r="A4652" s="9">
        <v>187</v>
      </c>
      <c r="B4652" s="2">
        <f ca="1">NORMINV(RAND(),SIMULATION!D7,SIMULATION!D8)</f>
        <v>62.519961039711831</v>
      </c>
      <c r="C4652" s="2">
        <v>2</v>
      </c>
      <c r="D4652" s="2">
        <f ca="1">SIMULATION!$D$11*(1+(SIMULATION!$D$12*LN(1+$C4652)))*(1+(SIMULATION!$D$13*(($B4652/63.5)-1)))</f>
        <v>10.165281886394615</v>
      </c>
      <c r="E4652" s="2">
        <v>0.41140499779760187</v>
      </c>
      <c r="F4652" s="2">
        <f ca="1">D4652*(1+E4652)</f>
        <v>14.347329658478795</v>
      </c>
      <c r="G4652" s="2">
        <v>-0.39080625465062746</v>
      </c>
      <c r="H4652" s="9">
        <f>SIMULATION!$D$15*EXP($G$4652)</f>
        <v>149.3439096117541</v>
      </c>
      <c r="I4652" s="2">
        <f ca="1">$F4652/$H4652</f>
        <v>9.6069064321251632E-2</v>
      </c>
      <c r="J4652">
        <v>0</v>
      </c>
      <c r="K4652">
        <f ca="1">SIMULATION!$D$3*SIMULATION!$D$17/$H4652/(SIMULATION!$D$17-$I4652)*(((EXP(-$I4652*$J4652))/(1-EXP(-SIMULATION!$D$4*$I4652)))-(EXP(-SIMULATION!$D$17*$J4652)/(1-EXP(-SIMULATION!$D$4*SIMULATION!$D$17))))</f>
        <v>0.51997279727938406</v>
      </c>
      <c r="L4652">
        <v>-0.44230339563203575</v>
      </c>
      <c r="M4652">
        <f t="shared" ca="1" si="72"/>
        <v>0.28998706340642438</v>
      </c>
    </row>
    <row r="4653" spans="1:13" x14ac:dyDescent="0.25">
      <c r="A4653" s="9"/>
      <c r="H4653" s="9"/>
      <c r="J4653">
        <v>1</v>
      </c>
      <c r="K4653">
        <f ca="1">SIMULATION!$D$3*SIMULATION!$D$17/$H4652/(SIMULATION!$D$17-$I4652)*(((EXP(-$I4652*$J4653))/(1-EXP(-SIMULATION!$D$4*$I4652)))-(EXP(-SIMULATION!$D$17*$J4653)/(1-EXP(-SIMULATION!$D$4*SIMULATION!$D$17))))</f>
        <v>1.7291101115708343</v>
      </c>
      <c r="L4653">
        <v>-0.12661271578334002</v>
      </c>
      <c r="M4653">
        <f t="shared" ca="1" si="72"/>
        <v>1.5101827844564168</v>
      </c>
    </row>
    <row r="4654" spans="1:13" x14ac:dyDescent="0.25">
      <c r="A4654" s="9"/>
      <c r="H4654" s="9"/>
      <c r="J4654">
        <v>2</v>
      </c>
      <c r="K4654">
        <f ca="1">SIMULATION!$D$3*SIMULATION!$D$17/$H4652/(SIMULATION!$D$17-$I4652)*(((EXP(-$I4652*$J4654))/(1-EXP(-SIMULATION!$D$4*$I4652)))-(EXP(-SIMULATION!$D$17*$J4654)/(1-EXP(-SIMULATION!$D$4*SIMULATION!$D$17))))</f>
        <v>2.3760920954015963</v>
      </c>
      <c r="L4654">
        <v>-0.12179360750289782</v>
      </c>
      <c r="M4654">
        <f t="shared" ca="1" si="72"/>
        <v>2.0866992673435161</v>
      </c>
    </row>
    <row r="4655" spans="1:13" x14ac:dyDescent="0.25">
      <c r="A4655" s="9"/>
      <c r="H4655" s="9"/>
      <c r="J4655">
        <v>3</v>
      </c>
      <c r="K4655">
        <f ca="1">SIMULATION!$D$3*SIMULATION!$D$17/$H4652/(SIMULATION!$D$17-$I4652)*(((EXP(-$I4652*$J4655))/(1-EXP(-SIMULATION!$D$4*$I4652)))-(EXP(-SIMULATION!$D$17*$J4655)/(1-EXP(-SIMULATION!$D$4*SIMULATION!$D$17))))</f>
        <v>2.6745433439635811</v>
      </c>
      <c r="L4655">
        <v>0.2424371543142364</v>
      </c>
      <c r="M4655">
        <f t="shared" ca="1" si="72"/>
        <v>3.3229520213641934</v>
      </c>
    </row>
    <row r="4656" spans="1:13" x14ac:dyDescent="0.25">
      <c r="A4656" s="9"/>
      <c r="H4656" s="9"/>
      <c r="J4656">
        <v>4</v>
      </c>
      <c r="K4656">
        <f ca="1">SIMULATION!$D$3*SIMULATION!$D$17/$H4652/(SIMULATION!$D$17-$I4652)*(((EXP(-$I4652*$J4656))/(1-EXP(-SIMULATION!$D$4*$I4652)))-(EXP(-SIMULATION!$D$17*$J4656)/(1-EXP(-SIMULATION!$D$4*SIMULATION!$D$17))))</f>
        <v>2.7602868752143421</v>
      </c>
      <c r="L4656">
        <v>-0.44376857008079734</v>
      </c>
      <c r="M4656">
        <f t="shared" ca="1" si="72"/>
        <v>1.5353583155876811</v>
      </c>
    </row>
    <row r="4657" spans="1:13" x14ac:dyDescent="0.25">
      <c r="A4657" s="9"/>
      <c r="H4657" s="9"/>
      <c r="J4657">
        <v>5</v>
      </c>
      <c r="K4657">
        <f ca="1">SIMULATION!$D$3*SIMULATION!$D$17/$H4652/(SIMULATION!$D$17-$I4652)*(((EXP(-$I4652*$J4657))/(1-EXP(-SIMULATION!$D$4*$I4652)))-(EXP(-SIMULATION!$D$17*$J4657)/(1-EXP(-SIMULATION!$D$4*SIMULATION!$D$17))))</f>
        <v>2.7193868356050439</v>
      </c>
      <c r="L4657">
        <v>0.14522374243063269</v>
      </c>
      <c r="M4657">
        <f t="shared" ca="1" si="72"/>
        <v>3.114306368988204</v>
      </c>
    </row>
    <row r="4658" spans="1:13" x14ac:dyDescent="0.25">
      <c r="A4658" s="9"/>
      <c r="H4658" s="9"/>
      <c r="J4658">
        <v>6</v>
      </c>
      <c r="K4658">
        <f ca="1">SIMULATION!$D$3*SIMULATION!$D$17/$H4652/(SIMULATION!$D$17-$I4652)*(((EXP(-$I4652*$J4658))/(1-EXP(-SIMULATION!$D$4*$I4652)))-(EXP(-SIMULATION!$D$17*$J4658)/(1-EXP(-SIMULATION!$D$4*SIMULATION!$D$17))))</f>
        <v>2.6061099454624035</v>
      </c>
      <c r="L4658">
        <v>-0.13144014292661454</v>
      </c>
      <c r="M4658">
        <f t="shared" ca="1" si="72"/>
        <v>2.2635624817483535</v>
      </c>
    </row>
    <row r="4659" spans="1:13" x14ac:dyDescent="0.25">
      <c r="A4659" s="9"/>
      <c r="H4659" s="9"/>
      <c r="J4659">
        <v>7</v>
      </c>
      <c r="K4659">
        <f ca="1">SIMULATION!$D$3*SIMULATION!$D$17/$H4652/(SIMULATION!$D$17-$I4652)*(((EXP(-$I4652*$J4659))/(1-EXP(-SIMULATION!$D$4*$I4652)))-(EXP(-SIMULATION!$D$17*$J4659)/(1-EXP(-SIMULATION!$D$4*SIMULATION!$D$17))))</f>
        <v>2.4544274525076228</v>
      </c>
      <c r="L4659">
        <v>0.17238219114949244</v>
      </c>
      <c r="M4659">
        <f t="shared" ca="1" si="72"/>
        <v>2.8775270347883537</v>
      </c>
    </row>
    <row r="4660" spans="1:13" x14ac:dyDescent="0.25">
      <c r="A4660" s="9"/>
      <c r="H4660" s="9"/>
      <c r="J4660">
        <v>8</v>
      </c>
      <c r="K4660">
        <f ca="1">SIMULATION!$D$3*SIMULATION!$D$17/$H4652/(SIMULATION!$D$17-$I4652)*(((EXP(-$I4652*$J4660))/(1-EXP(-SIMULATION!$D$4*$I4652)))-(EXP(-SIMULATION!$D$17*$J4660)/(1-EXP(-SIMULATION!$D$4*SIMULATION!$D$17))))</f>
        <v>2.2853784351552746</v>
      </c>
      <c r="L4660">
        <v>0.31649446711136398</v>
      </c>
      <c r="M4660">
        <f t="shared" ca="1" si="72"/>
        <v>3.0086880651375458</v>
      </c>
    </row>
    <row r="4661" spans="1:13" x14ac:dyDescent="0.25">
      <c r="A4661" s="9"/>
      <c r="H4661" s="9"/>
      <c r="J4661">
        <v>9</v>
      </c>
      <c r="K4661">
        <f ca="1">SIMULATION!$D$3*SIMULATION!$D$17/$H4652/(SIMULATION!$D$17-$I4652)*(((EXP(-$I4652*$J4661))/(1-EXP(-SIMULATION!$D$4*$I4652)))-(EXP(-SIMULATION!$D$17*$J4661)/(1-EXP(-SIMULATION!$D$4*SIMULATION!$D$17))))</f>
        <v>2.1117816386525052</v>
      </c>
      <c r="L4661">
        <v>0.15396551997563312</v>
      </c>
      <c r="M4661">
        <f t="shared" ca="1" si="72"/>
        <v>2.4369231967226326</v>
      </c>
    </row>
    <row r="4662" spans="1:13" x14ac:dyDescent="0.25">
      <c r="A4662" s="9"/>
      <c r="H4662" s="9"/>
      <c r="J4662">
        <v>10</v>
      </c>
      <c r="K4662">
        <f ca="1">SIMULATION!$D$3*SIMULATION!$D$17/$H4652/(SIMULATION!$D$17-$I4652)*(((EXP(-$I4652*$J4662))/(1-EXP(-SIMULATION!$D$4*$I4652)))-(EXP(-SIMULATION!$D$17*$J4662)/(1-EXP(-SIMULATION!$D$4*SIMULATION!$D$17))))</f>
        <v>1.9412488047453547</v>
      </c>
      <c r="L4662">
        <v>-0.33465252886438157</v>
      </c>
      <c r="M4662">
        <f t="shared" ca="1" si="72"/>
        <v>1.2916049830823637</v>
      </c>
    </row>
    <row r="4663" spans="1:13" x14ac:dyDescent="0.25">
      <c r="A4663" s="9"/>
      <c r="H4663" s="9"/>
      <c r="J4663">
        <v>11</v>
      </c>
      <c r="K4663">
        <f ca="1">SIMULATION!$D$3*SIMULATION!$D$17/$H4652/(SIMULATION!$D$17-$I4652)*(((EXP(-$I4652*$J4663))/(1-EXP(-SIMULATION!$D$4*$I4652)))-(EXP(-SIMULATION!$D$17*$J4663)/(1-EXP(-SIMULATION!$D$4*SIMULATION!$D$17))))</f>
        <v>1.7781101186018302</v>
      </c>
      <c r="L4663">
        <v>-0.33464917212705236</v>
      </c>
      <c r="M4663">
        <f t="shared" ca="1" si="72"/>
        <v>1.1830670394609928</v>
      </c>
    </row>
    <row r="4664" spans="1:13" x14ac:dyDescent="0.25">
      <c r="A4664" s="9"/>
      <c r="H4664" s="9"/>
      <c r="J4664">
        <v>12</v>
      </c>
      <c r="K4664">
        <f ca="1">SIMULATION!$D$3*SIMULATION!$D$17/$H4652/(SIMULATION!$D$17-$I4652)*(((EXP(-$I4652*$J4664))/(1-EXP(-SIMULATION!$D$4*$I4652)))-(EXP(-SIMULATION!$D$17*$J4664)/(1-EXP(-SIMULATION!$D$4*SIMULATION!$D$17))))</f>
        <v>1.6246430240742133</v>
      </c>
      <c r="L4664">
        <v>0.1411153561768114</v>
      </c>
      <c r="M4664">
        <f t="shared" ca="1" si="72"/>
        <v>1.853905103076618</v>
      </c>
    </row>
    <row r="4665" spans="1:13" x14ac:dyDescent="0.25">
      <c r="A4665" s="9"/>
      <c r="H4665" s="9"/>
      <c r="J4665">
        <v>13</v>
      </c>
      <c r="K4665">
        <f ca="1">SIMULATION!$D$3*SIMULATION!$D$17/$H4652/(SIMULATION!$D$17-$I4652)*(((EXP(-$I4652*$J4665))/(1-EXP(-SIMULATION!$D$4*$I4652)))-(EXP(-SIMULATION!$D$17*$J4665)/(1-EXP(-SIMULATION!$D$4*SIMULATION!$D$17))))</f>
        <v>1.4818550837759812</v>
      </c>
      <c r="L4665">
        <v>9.3361693592463837E-2</v>
      </c>
      <c r="M4665">
        <f t="shared" ca="1" si="72"/>
        <v>1.6202035840559093</v>
      </c>
    </row>
    <row r="4666" spans="1:13" x14ac:dyDescent="0.25">
      <c r="A4666" s="9"/>
      <c r="H4666" s="9"/>
      <c r="J4666">
        <v>14</v>
      </c>
      <c r="K4666">
        <f ca="1">SIMULATION!$D$3*SIMULATION!$D$17/$H4652/(SIMULATION!$D$17-$I4652)*(((EXP(-$I4652*$J4666))/(1-EXP(-SIMULATION!$D$4*$I4652)))-(EXP(-SIMULATION!$D$17*$J4666)/(1-EXP(-SIMULATION!$D$4*SIMULATION!$D$17))))</f>
        <v>1.349981481107007</v>
      </c>
      <c r="L4666">
        <v>-3.6152470654681045E-2</v>
      </c>
      <c r="M4666">
        <f t="shared" ca="1" si="72"/>
        <v>1.3011763152269231</v>
      </c>
    </row>
    <row r="4667" spans="1:13" x14ac:dyDescent="0.25">
      <c r="A4667" s="9"/>
      <c r="H4667" s="9"/>
      <c r="J4667">
        <v>15</v>
      </c>
      <c r="K4667">
        <f ca="1">SIMULATION!$D$3*SIMULATION!$D$17/$H4652/(SIMULATION!$D$17-$I4652)*(((EXP(-$I4652*$J4667))/(1-EXP(-SIMULATION!$D$4*$I4652)))-(EXP(-SIMULATION!$D$17*$J4667)/(1-EXP(-SIMULATION!$D$4*SIMULATION!$D$17))))</f>
        <v>1.228800040219008</v>
      </c>
      <c r="L4667">
        <v>-0.42383284859188486</v>
      </c>
      <c r="M4667">
        <f t="shared" ca="1" si="72"/>
        <v>0.70799421882316316</v>
      </c>
    </row>
    <row r="4668" spans="1:13" x14ac:dyDescent="0.25">
      <c r="A4668" s="9"/>
      <c r="H4668" s="9"/>
      <c r="J4668">
        <v>16</v>
      </c>
      <c r="K4668">
        <f ca="1">SIMULATION!$D$3*SIMULATION!$D$17/$H4652/(SIMULATION!$D$17-$I4652)*(((EXP(-$I4652*$J4668))/(1-EXP(-SIMULATION!$D$4*$I4652)))-(EXP(-SIMULATION!$D$17*$J4668)/(1-EXP(-SIMULATION!$D$4*SIMULATION!$D$17))))</f>
        <v>1.1178296543354396</v>
      </c>
      <c r="L4668">
        <v>-0.20573598144808081</v>
      </c>
      <c r="M4668">
        <f t="shared" ca="1" si="72"/>
        <v>0.88785187330896898</v>
      </c>
    </row>
    <row r="4669" spans="1:13" x14ac:dyDescent="0.25">
      <c r="A4669" s="9"/>
      <c r="H4669" s="9"/>
      <c r="J4669">
        <v>17</v>
      </c>
      <c r="K4669">
        <f ca="1">SIMULATION!$D$3*SIMULATION!$D$17/$H4652/(SIMULATION!$D$17-$I4652)*(((EXP(-$I4652*$J4669))/(1-EXP(-SIMULATION!$D$4*$I4652)))-(EXP(-SIMULATION!$D$17*$J4669)/(1-EXP(-SIMULATION!$D$4*SIMULATION!$D$17))))</f>
        <v>1.0164543147916709</v>
      </c>
      <c r="L4669">
        <v>-0.29336071051247603</v>
      </c>
      <c r="M4669">
        <f t="shared" ca="1" si="72"/>
        <v>0.71826655480091439</v>
      </c>
    </row>
    <row r="4670" spans="1:13" x14ac:dyDescent="0.25">
      <c r="A4670" s="9"/>
      <c r="H4670" s="9"/>
      <c r="J4670">
        <v>18</v>
      </c>
      <c r="K4670">
        <f ca="1">SIMULATION!$D$3*SIMULATION!$D$17/$H4652/(SIMULATION!$D$17-$I4652)*(((EXP(-$I4652*$J4670))/(1-EXP(-SIMULATION!$D$4*$I4652)))-(EXP(-SIMULATION!$D$17*$J4670)/(1-EXP(-SIMULATION!$D$4*SIMULATION!$D$17))))</f>
        <v>0.9239997497904171</v>
      </c>
      <c r="L4670">
        <v>0.27979982232442552</v>
      </c>
      <c r="M4670">
        <f t="shared" ca="1" si="72"/>
        <v>1.1825347156095896</v>
      </c>
    </row>
    <row r="4671" spans="1:13" x14ac:dyDescent="0.25">
      <c r="A4671" s="9"/>
      <c r="H4671" s="9"/>
      <c r="J4671">
        <v>19</v>
      </c>
      <c r="K4671">
        <f ca="1">SIMULATION!$D$3*SIMULATION!$D$17/$H4652/(SIMULATION!$D$17-$I4652)*(((EXP(-$I4652*$J4671))/(1-EXP(-SIMULATION!$D$4*$I4652)))-(EXP(-SIMULATION!$D$17*$J4671)/(1-EXP(-SIMULATION!$D$4*SIMULATION!$D$17))))</f>
        <v>0.83977995464173649</v>
      </c>
      <c r="L4671">
        <v>-0.12083167609635599</v>
      </c>
      <c r="M4671">
        <f t="shared" ca="1" si="72"/>
        <v>0.73830793517025362</v>
      </c>
    </row>
    <row r="4672" spans="1:13" x14ac:dyDescent="0.25">
      <c r="A4672" s="9"/>
      <c r="H4672" s="9"/>
      <c r="J4672">
        <v>20</v>
      </c>
      <c r="K4672">
        <f ca="1">SIMULATION!$D$3*SIMULATION!$D$17/$H4652/(SIMULATION!$D$17-$I4652)*(((EXP(-$I4652*$J4672))/(1-EXP(-SIMULATION!$D$4*$I4652)))-(EXP(-SIMULATION!$D$17*$J4672)/(1-EXP(-SIMULATION!$D$4*SIMULATION!$D$17))))</f>
        <v>0.76312466421905456</v>
      </c>
      <c r="L4672">
        <v>-0.15125689840450332</v>
      </c>
      <c r="M4672">
        <f t="shared" ca="1" si="72"/>
        <v>0.6476967944133023</v>
      </c>
    </row>
    <row r="4673" spans="1:13" x14ac:dyDescent="0.25">
      <c r="A4673" s="9"/>
      <c r="H4673" s="9"/>
      <c r="J4673">
        <v>21</v>
      </c>
      <c r="K4673">
        <f ca="1">SIMULATION!$D$3*SIMULATION!$D$17/$H4652/(SIMULATION!$D$17-$I4652)*(((EXP(-$I4652*$J4673))/(1-EXP(-SIMULATION!$D$4*$I4652)))-(EXP(-SIMULATION!$D$17*$J4673)/(1-EXP(-SIMULATION!$D$4*SIMULATION!$D$17))))</f>
        <v>0.69339482754659743</v>
      </c>
      <c r="L4673">
        <v>6.5334973096484297E-2</v>
      </c>
      <c r="M4673">
        <f t="shared" ca="1" si="72"/>
        <v>0.73869775994959574</v>
      </c>
    </row>
    <row r="4674" spans="1:13" x14ac:dyDescent="0.25">
      <c r="A4674" s="9"/>
      <c r="H4674" s="9"/>
      <c r="J4674">
        <v>22</v>
      </c>
      <c r="K4674">
        <f ca="1">SIMULATION!$D$3*SIMULATION!$D$17/$H4652/(SIMULATION!$D$17-$I4652)*(((EXP(-$I4652*$J4674))/(1-EXP(-SIMULATION!$D$4*$I4652)))-(EXP(-SIMULATION!$D$17*$J4674)/(1-EXP(-SIMULATION!$D$4*SIMULATION!$D$17))))</f>
        <v>0.62999058900598004</v>
      </c>
      <c r="L4674">
        <v>0.25112509410678946</v>
      </c>
      <c r="M4674">
        <f t="shared" ca="1" si="72"/>
        <v>0.78819703495649851</v>
      </c>
    </row>
    <row r="4675" spans="1:13" x14ac:dyDescent="0.25">
      <c r="A4675" s="9"/>
      <c r="H4675" s="9"/>
      <c r="J4675">
        <v>23</v>
      </c>
      <c r="K4675">
        <f ca="1">SIMULATION!$D$3*SIMULATION!$D$17/$H4652/(SIMULATION!$D$17-$I4652)*(((EXP(-$I4652*$J4675))/(1-EXP(-SIMULATION!$D$4*$I4652)))-(EXP(-SIMULATION!$D$17*$J4675)/(1-EXP(-SIMULATION!$D$4*SIMULATION!$D$17))))</f>
        <v>0.57235464487204968</v>
      </c>
      <c r="L4675">
        <v>0.13307126357057161</v>
      </c>
      <c r="M4675">
        <f t="shared" ref="M4675:M4738" ca="1" si="73">$K4675*(1+$L4675)</f>
        <v>0.64851860067565903</v>
      </c>
    </row>
    <row r="4676" spans="1:13" x14ac:dyDescent="0.25">
      <c r="A4676" s="9"/>
      <c r="H4676" s="9"/>
      <c r="J4676">
        <v>24</v>
      </c>
      <c r="K4676">
        <f ca="1">SIMULATION!$D$3*SIMULATION!$D$17/$H4652/(SIMULATION!$D$17-$I4652)*(((EXP(-$I4652*$J4676))/(1-EXP(-SIMULATION!$D$4*$I4652)))-(EXP(-SIMULATION!$D$17*$J4676)/(1-EXP(-SIMULATION!$D$4*SIMULATION!$D$17))))</f>
        <v>0.51997279727938361</v>
      </c>
      <c r="L4676">
        <v>0.103914867992544</v>
      </c>
      <c r="M4676">
        <f t="shared" ca="1" si="73"/>
        <v>0.57400570186838451</v>
      </c>
    </row>
    <row r="4677" spans="1:13" x14ac:dyDescent="0.25">
      <c r="A4677" s="9">
        <v>188</v>
      </c>
      <c r="B4677" s="2">
        <f ca="1">NORMINV(RAND(),SIMULATION!D7,SIMULATION!D8)</f>
        <v>64.13213582995165</v>
      </c>
      <c r="C4677" s="2">
        <v>2</v>
      </c>
      <c r="D4677" s="2">
        <f ca="1">SIMULATION!$D$11*(1+(SIMULATION!$D$12*LN(1+$C4677)))*(1+(SIMULATION!$D$13*(($B4677/63.5)-1)))</f>
        <v>10.285004786991848</v>
      </c>
      <c r="E4677" s="2">
        <v>6.8840891974893945E-2</v>
      </c>
      <c r="F4677" s="2">
        <f ca="1">D4677*(1+E4677)</f>
        <v>10.993033690494421</v>
      </c>
      <c r="G4677" s="2">
        <v>1.3682637893461285</v>
      </c>
      <c r="H4677" s="9">
        <f>SIMULATION!$D$15*EXP($G$4677)</f>
        <v>867.24524980630054</v>
      </c>
      <c r="I4677" s="2">
        <f ca="1">$F4677/$H4677</f>
        <v>1.2675807325493818E-2</v>
      </c>
      <c r="J4677">
        <v>0</v>
      </c>
      <c r="K4677">
        <f ca="1">SIMULATION!$D$3*SIMULATION!$D$17/$H4677/(SIMULATION!$D$17-$I4677)*(((EXP(-$I4677*$J4677))/(1-EXP(-SIMULATION!$D$4*$I4677)))-(EXP(-SIMULATION!$D$17*$J4677)/(1-EXP(-SIMULATION!$D$4*SIMULATION!$D$17))))</f>
        <v>1.8358912954567888</v>
      </c>
      <c r="L4677">
        <v>1.1705090100071112E-2</v>
      </c>
      <c r="M4677">
        <f t="shared" ca="1" si="73"/>
        <v>1.8573805684840465</v>
      </c>
    </row>
    <row r="4678" spans="1:13" x14ac:dyDescent="0.25">
      <c r="A4678" s="9"/>
      <c r="H4678" s="9"/>
      <c r="J4678">
        <v>1</v>
      </c>
      <c r="K4678">
        <f ca="1">SIMULATION!$D$3*SIMULATION!$D$17/$H4677/(SIMULATION!$D$17-$I4677)*(((EXP(-$I4677*$J4678))/(1-EXP(-SIMULATION!$D$4*$I4677)))-(EXP(-SIMULATION!$D$17*$J4678)/(1-EXP(-SIMULATION!$D$4*SIMULATION!$D$17))))</f>
        <v>2.0390146911582434</v>
      </c>
      <c r="L4678">
        <v>-0.12065035950257373</v>
      </c>
      <c r="M4678">
        <f t="shared" ca="1" si="73"/>
        <v>1.7930068356389719</v>
      </c>
    </row>
    <row r="4679" spans="1:13" x14ac:dyDescent="0.25">
      <c r="A4679" s="9"/>
      <c r="H4679" s="9"/>
      <c r="J4679">
        <v>2</v>
      </c>
      <c r="K4679">
        <f ca="1">SIMULATION!$D$3*SIMULATION!$D$17/$H4677/(SIMULATION!$D$17-$I4677)*(((EXP(-$I4677*$J4679))/(1-EXP(-SIMULATION!$D$4*$I4677)))-(EXP(-SIMULATION!$D$17*$J4679)/(1-EXP(-SIMULATION!$D$4*SIMULATION!$D$17))))</f>
        <v>2.1583168198208313</v>
      </c>
      <c r="L4679">
        <v>3.8476264206918714E-2</v>
      </c>
      <c r="M4679">
        <f t="shared" ca="1" si="73"/>
        <v>2.2413607880224942</v>
      </c>
    </row>
    <row r="4680" spans="1:13" x14ac:dyDescent="0.25">
      <c r="A4680" s="9"/>
      <c r="H4680" s="9"/>
      <c r="J4680">
        <v>3</v>
      </c>
      <c r="K4680">
        <f ca="1">SIMULATION!$D$3*SIMULATION!$D$17/$H4677/(SIMULATION!$D$17-$I4677)*(((EXP(-$I4677*$J4680))/(1-EXP(-SIMULATION!$D$4*$I4677)))-(EXP(-SIMULATION!$D$17*$J4680)/(1-EXP(-SIMULATION!$D$4*SIMULATION!$D$17))))</f>
        <v>2.2240410900269532</v>
      </c>
      <c r="L4680">
        <v>-0.40645281593384497</v>
      </c>
      <c r="M4680">
        <f t="shared" ca="1" si="73"/>
        <v>1.3200733262329201</v>
      </c>
    </row>
    <row r="4681" spans="1:13" x14ac:dyDescent="0.25">
      <c r="A4681" s="9"/>
      <c r="H4681" s="9"/>
      <c r="J4681">
        <v>4</v>
      </c>
      <c r="K4681">
        <f ca="1">SIMULATION!$D$3*SIMULATION!$D$17/$H4677/(SIMULATION!$D$17-$I4677)*(((EXP(-$I4677*$J4681))/(1-EXP(-SIMULATION!$D$4*$I4677)))-(EXP(-SIMULATION!$D$17*$J4681)/(1-EXP(-SIMULATION!$D$4*SIMULATION!$D$17))))</f>
        <v>2.2555664885215725</v>
      </c>
      <c r="L4681">
        <v>-7.1838362402766434E-2</v>
      </c>
      <c r="M4681">
        <f t="shared" ca="1" si="73"/>
        <v>2.0935302856956244</v>
      </c>
    </row>
    <row r="4682" spans="1:13" x14ac:dyDescent="0.25">
      <c r="A4682" s="9"/>
      <c r="H4682" s="9"/>
      <c r="J4682">
        <v>5</v>
      </c>
      <c r="K4682">
        <f ca="1">SIMULATION!$D$3*SIMULATION!$D$17/$H4677/(SIMULATION!$D$17-$I4677)*(((EXP(-$I4677*$J4682))/(1-EXP(-SIMULATION!$D$4*$I4677)))-(EXP(-SIMULATION!$D$17*$J4682)/(1-EXP(-SIMULATION!$D$4*SIMULATION!$D$17))))</f>
        <v>2.2653098385021098</v>
      </c>
      <c r="L4682">
        <v>-6.1353218562636563E-3</v>
      </c>
      <c r="M4682">
        <f t="shared" ca="1" si="73"/>
        <v>2.2514114335387387</v>
      </c>
    </row>
    <row r="4683" spans="1:13" x14ac:dyDescent="0.25">
      <c r="A4683" s="9"/>
      <c r="H4683" s="9"/>
      <c r="J4683">
        <v>6</v>
      </c>
      <c r="K4683">
        <f ca="1">SIMULATION!$D$3*SIMULATION!$D$17/$H4677/(SIMULATION!$D$17-$I4677)*(((EXP(-$I4677*$J4683))/(1-EXP(-SIMULATION!$D$4*$I4677)))-(EXP(-SIMULATION!$D$17*$J4683)/(1-EXP(-SIMULATION!$D$4*SIMULATION!$D$17))))</f>
        <v>2.2612264611884991</v>
      </c>
      <c r="L4683">
        <v>0.38967517351603165</v>
      </c>
      <c r="M4683">
        <f t="shared" ca="1" si="73"/>
        <v>3.1423702748111699</v>
      </c>
    </row>
    <row r="4684" spans="1:13" x14ac:dyDescent="0.25">
      <c r="A4684" s="9"/>
      <c r="H4684" s="9"/>
      <c r="J4684">
        <v>7</v>
      </c>
      <c r="K4684">
        <f ca="1">SIMULATION!$D$3*SIMULATION!$D$17/$H4677/(SIMULATION!$D$17-$I4677)*(((EXP(-$I4677*$J4684))/(1-EXP(-SIMULATION!$D$4*$I4677)))-(EXP(-SIMULATION!$D$17*$J4684)/(1-EXP(-SIMULATION!$D$4*SIMULATION!$D$17))))</f>
        <v>2.2484126601933889</v>
      </c>
      <c r="L4684">
        <v>0.13032744514613465</v>
      </c>
      <c r="M4684">
        <f t="shared" ca="1" si="73"/>
        <v>2.5414425378306178</v>
      </c>
    </row>
    <row r="4685" spans="1:13" x14ac:dyDescent="0.25">
      <c r="A4685" s="9"/>
      <c r="H4685" s="9"/>
      <c r="J4685">
        <v>8</v>
      </c>
      <c r="K4685">
        <f ca="1">SIMULATION!$D$3*SIMULATION!$D$17/$H4677/(SIMULATION!$D$17-$I4677)*(((EXP(-$I4677*$J4685))/(1-EXP(-SIMULATION!$D$4*$I4677)))-(EXP(-SIMULATION!$D$17*$J4685)/(1-EXP(-SIMULATION!$D$4*SIMULATION!$D$17))))</f>
        <v>2.2301326321419168</v>
      </c>
      <c r="L4685">
        <v>0.13207224198537426</v>
      </c>
      <c r="M4685">
        <f t="shared" ca="1" si="73"/>
        <v>2.524671248793644</v>
      </c>
    </row>
    <row r="4686" spans="1:13" x14ac:dyDescent="0.25">
      <c r="A4686" s="9"/>
      <c r="H4686" s="9"/>
      <c r="J4686">
        <v>9</v>
      </c>
      <c r="K4686">
        <f ca="1">SIMULATION!$D$3*SIMULATION!$D$17/$H4677/(SIMULATION!$D$17-$I4677)*(((EXP(-$I4677*$J4686))/(1-EXP(-SIMULATION!$D$4*$I4677)))-(EXP(-SIMULATION!$D$17*$J4686)/(1-EXP(-SIMULATION!$D$4*SIMULATION!$D$17))))</f>
        <v>2.2084765356629048</v>
      </c>
      <c r="L4686">
        <v>9.1511865741236709E-3</v>
      </c>
      <c r="M4686">
        <f t="shared" ca="1" si="73"/>
        <v>2.2286867164853303</v>
      </c>
    </row>
    <row r="4687" spans="1:13" x14ac:dyDescent="0.25">
      <c r="A4687" s="9"/>
      <c r="H4687" s="9"/>
      <c r="J4687">
        <v>10</v>
      </c>
      <c r="K4687">
        <f ca="1">SIMULATION!$D$3*SIMULATION!$D$17/$H4677/(SIMULATION!$D$17-$I4677)*(((EXP(-$I4677*$J4687))/(1-EXP(-SIMULATION!$D$4*$I4677)))-(EXP(-SIMULATION!$D$17*$J4687)/(1-EXP(-SIMULATION!$D$4*SIMULATION!$D$17))))</f>
        <v>2.1847821977137842</v>
      </c>
      <c r="L4687">
        <v>-3.0601867263706894E-2</v>
      </c>
      <c r="M4687">
        <f t="shared" ca="1" si="73"/>
        <v>2.1179237828992372</v>
      </c>
    </row>
    <row r="4688" spans="1:13" x14ac:dyDescent="0.25">
      <c r="A4688" s="9"/>
      <c r="H4688" s="9"/>
      <c r="J4688">
        <v>11</v>
      </c>
      <c r="K4688">
        <f ca="1">SIMULATION!$D$3*SIMULATION!$D$17/$H4677/(SIMULATION!$D$17-$I4677)*(((EXP(-$I4677*$J4688))/(1-EXP(-SIMULATION!$D$4*$I4677)))-(EXP(-SIMULATION!$D$17*$J4688)/(1-EXP(-SIMULATION!$D$4*SIMULATION!$D$17))))</f>
        <v>2.1599053529742798</v>
      </c>
      <c r="L4688">
        <v>1.8009596401244096E-2</v>
      </c>
      <c r="M4688">
        <f t="shared" ca="1" si="73"/>
        <v>2.1988043766462333</v>
      </c>
    </row>
    <row r="4689" spans="1:13" x14ac:dyDescent="0.25">
      <c r="A4689" s="9"/>
      <c r="H4689" s="9"/>
      <c r="J4689">
        <v>12</v>
      </c>
      <c r="K4689">
        <f ca="1">SIMULATION!$D$3*SIMULATION!$D$17/$H4677/(SIMULATION!$D$17-$I4677)*(((EXP(-$I4677*$J4689))/(1-EXP(-SIMULATION!$D$4*$I4677)))-(EXP(-SIMULATION!$D$17*$J4689)/(1-EXP(-SIMULATION!$D$4*SIMULATION!$D$17))))</f>
        <v>2.1343928195567945</v>
      </c>
      <c r="L4689">
        <v>-0.43055867804539488</v>
      </c>
      <c r="M4689">
        <f t="shared" ca="1" si="73"/>
        <v>1.215411468738838</v>
      </c>
    </row>
    <row r="4690" spans="1:13" x14ac:dyDescent="0.25">
      <c r="A4690" s="9"/>
      <c r="H4690" s="9"/>
      <c r="J4690">
        <v>13</v>
      </c>
      <c r="K4690">
        <f ca="1">SIMULATION!$D$3*SIMULATION!$D$17/$H4677/(SIMULATION!$D$17-$I4677)*(((EXP(-$I4677*$J4690))/(1-EXP(-SIMULATION!$D$4*$I4677)))-(EXP(-SIMULATION!$D$17*$J4690)/(1-EXP(-SIMULATION!$D$4*SIMULATION!$D$17))))</f>
        <v>2.1085934739553887</v>
      </c>
      <c r="L4690">
        <v>0.37988445748723942</v>
      </c>
      <c r="M4690">
        <f t="shared" ca="1" si="73"/>
        <v>2.9096153618700646</v>
      </c>
    </row>
    <row r="4691" spans="1:13" x14ac:dyDescent="0.25">
      <c r="A4691" s="9"/>
      <c r="H4691" s="9"/>
      <c r="J4691">
        <v>14</v>
      </c>
      <c r="K4691">
        <f ca="1">SIMULATION!$D$3*SIMULATION!$D$17/$H4677/(SIMULATION!$D$17-$I4677)*(((EXP(-$I4677*$J4691))/(1-EXP(-SIMULATION!$D$4*$I4677)))-(EXP(-SIMULATION!$D$17*$J4691)/(1-EXP(-SIMULATION!$D$4*SIMULATION!$D$17))))</f>
        <v>2.0827293662400246</v>
      </c>
      <c r="L4691">
        <v>0.37772798515189371</v>
      </c>
      <c r="M4691">
        <f t="shared" ca="1" si="73"/>
        <v>2.8694345333665496</v>
      </c>
    </row>
    <row r="4692" spans="1:13" x14ac:dyDescent="0.25">
      <c r="A4692" s="9"/>
      <c r="H4692" s="9"/>
      <c r="J4692">
        <v>15</v>
      </c>
      <c r="K4692">
        <f ca="1">SIMULATION!$D$3*SIMULATION!$D$17/$H4677/(SIMULATION!$D$17-$I4677)*(((EXP(-$I4677*$J4692))/(1-EXP(-SIMULATION!$D$4*$I4677)))-(EXP(-SIMULATION!$D$17*$J4692)/(1-EXP(-SIMULATION!$D$4*SIMULATION!$D$17))))</f>
        <v>2.0569412921554471</v>
      </c>
      <c r="L4692">
        <v>-7.1692662479086428E-2</v>
      </c>
      <c r="M4692">
        <f t="shared" ca="1" si="73"/>
        <v>1.9094736943576507</v>
      </c>
    </row>
    <row r="4693" spans="1:13" x14ac:dyDescent="0.25">
      <c r="A4693" s="9"/>
      <c r="H4693" s="9"/>
      <c r="J4693">
        <v>16</v>
      </c>
      <c r="K4693">
        <f ca="1">SIMULATION!$D$3*SIMULATION!$D$17/$H4677/(SIMULATION!$D$17-$I4677)*(((EXP(-$I4677*$J4693))/(1-EXP(-SIMULATION!$D$4*$I4677)))-(EXP(-SIMULATION!$D$17*$J4693)/(1-EXP(-SIMULATION!$D$4*SIMULATION!$D$17))))</f>
        <v>2.0313179965875525</v>
      </c>
      <c r="L4693">
        <v>0.45400773006970485</v>
      </c>
      <c r="M4693">
        <f t="shared" ca="1" si="73"/>
        <v>2.953552069268008</v>
      </c>
    </row>
    <row r="4694" spans="1:13" x14ac:dyDescent="0.25">
      <c r="A4694" s="9"/>
      <c r="H4694" s="9"/>
      <c r="J4694">
        <v>17</v>
      </c>
      <c r="K4694">
        <f ca="1">SIMULATION!$D$3*SIMULATION!$D$17/$H4677/(SIMULATION!$D$17-$I4677)*(((EXP(-$I4677*$J4694))/(1-EXP(-SIMULATION!$D$4*$I4677)))-(EXP(-SIMULATION!$D$17*$J4694)/(1-EXP(-SIMULATION!$D$4*SIMULATION!$D$17))))</f>
        <v>2.0059148876156994</v>
      </c>
      <c r="L4694">
        <v>0.54988602537467479</v>
      </c>
      <c r="M4694">
        <f t="shared" ca="1" si="73"/>
        <v>3.1089394524065836</v>
      </c>
    </row>
    <row r="4695" spans="1:13" x14ac:dyDescent="0.25">
      <c r="A4695" s="9"/>
      <c r="H4695" s="9"/>
      <c r="J4695">
        <v>18</v>
      </c>
      <c r="K4695">
        <f ca="1">SIMULATION!$D$3*SIMULATION!$D$17/$H4677/(SIMULATION!$D$17-$I4677)*(((EXP(-$I4677*$J4695))/(1-EXP(-SIMULATION!$D$4*$I4677)))-(EXP(-SIMULATION!$D$17*$J4695)/(1-EXP(-SIMULATION!$D$4*SIMULATION!$D$17))))</f>
        <v>1.9807660286968591</v>
      </c>
      <c r="L4695">
        <v>0.21081065349987094</v>
      </c>
      <c r="M4695">
        <f t="shared" ca="1" si="73"/>
        <v>2.3983326096367885</v>
      </c>
    </row>
    <row r="4696" spans="1:13" x14ac:dyDescent="0.25">
      <c r="A4696" s="9"/>
      <c r="H4696" s="9"/>
      <c r="J4696">
        <v>19</v>
      </c>
      <c r="K4696">
        <f ca="1">SIMULATION!$D$3*SIMULATION!$D$17/$H4677/(SIMULATION!$D$17-$I4677)*(((EXP(-$I4677*$J4696))/(1-EXP(-SIMULATION!$D$4*$I4677)))-(EXP(-SIMULATION!$D$17*$J4696)/(1-EXP(-SIMULATION!$D$4*SIMULATION!$D$17))))</f>
        <v>1.9558918233164182</v>
      </c>
      <c r="L4696">
        <v>0.38652001007689551</v>
      </c>
      <c r="M4696">
        <f t="shared" ca="1" si="73"/>
        <v>2.7118831505739975</v>
      </c>
    </row>
    <row r="4697" spans="1:13" x14ac:dyDescent="0.25">
      <c r="A4697" s="9"/>
      <c r="H4697" s="9"/>
      <c r="J4697">
        <v>20</v>
      </c>
      <c r="K4697">
        <f ca="1">SIMULATION!$D$3*SIMULATION!$D$17/$H4677/(SIMULATION!$D$17-$I4677)*(((EXP(-$I4677*$J4697))/(1-EXP(-SIMULATION!$D$4*$I4677)))-(EXP(-SIMULATION!$D$17*$J4697)/(1-EXP(-SIMULATION!$D$4*SIMULATION!$D$17))))</f>
        <v>1.9313039392699658</v>
      </c>
      <c r="L4697">
        <v>-0.14551710485207189</v>
      </c>
      <c r="M4697">
        <f t="shared" ca="1" si="73"/>
        <v>1.6502661814379986</v>
      </c>
    </row>
    <row r="4698" spans="1:13" x14ac:dyDescent="0.25">
      <c r="A4698" s="9"/>
      <c r="H4698" s="9"/>
      <c r="J4698">
        <v>21</v>
      </c>
      <c r="K4698">
        <f ca="1">SIMULATION!$D$3*SIMULATION!$D$17/$H4677/(SIMULATION!$D$17-$I4677)*(((EXP(-$I4677*$J4698))/(1-EXP(-SIMULATION!$D$4*$I4677)))-(EXP(-SIMULATION!$D$17*$J4698)/(1-EXP(-SIMULATION!$D$4*SIMULATION!$D$17))))</f>
        <v>1.9070084640364937</v>
      </c>
      <c r="L4698">
        <v>-4.4497995616822515E-2</v>
      </c>
      <c r="M4698">
        <f t="shared" ca="1" si="73"/>
        <v>1.8221504097625543</v>
      </c>
    </row>
    <row r="4699" spans="1:13" x14ac:dyDescent="0.25">
      <c r="A4699" s="9"/>
      <c r="H4699" s="9"/>
      <c r="J4699">
        <v>22</v>
      </c>
      <c r="K4699">
        <f ca="1">SIMULATION!$D$3*SIMULATION!$D$17/$H4677/(SIMULATION!$D$17-$I4677)*(((EXP(-$I4677*$J4699))/(1-EXP(-SIMULATION!$D$4*$I4677)))-(EXP(-SIMULATION!$D$17*$J4699)/(1-EXP(-SIMULATION!$D$4*SIMULATION!$D$17))))</f>
        <v>1.8830079265948705</v>
      </c>
      <c r="L4699">
        <v>-0.29906888526088071</v>
      </c>
      <c r="M4699">
        <f t="shared" ca="1" si="73"/>
        <v>1.3198588450507402</v>
      </c>
    </row>
    <row r="4700" spans="1:13" x14ac:dyDescent="0.25">
      <c r="A4700" s="9"/>
      <c r="H4700" s="9"/>
      <c r="J4700">
        <v>23</v>
      </c>
      <c r="K4700">
        <f ca="1">SIMULATION!$D$3*SIMULATION!$D$17/$H4677/(SIMULATION!$D$17-$I4677)*(((EXP(-$I4677*$J4700))/(1-EXP(-SIMULATION!$D$4*$I4677)))-(EXP(-SIMULATION!$D$17*$J4700)/(1-EXP(-SIMULATION!$D$4*SIMULATION!$D$17))))</f>
        <v>1.85930259283247</v>
      </c>
      <c r="L4700">
        <v>0.31561004474835391</v>
      </c>
      <c r="M4700">
        <f t="shared" ca="1" si="73"/>
        <v>2.4461171673570563</v>
      </c>
    </row>
    <row r="4701" spans="1:13" x14ac:dyDescent="0.25">
      <c r="A4701" s="9"/>
      <c r="H4701" s="9"/>
      <c r="J4701">
        <v>24</v>
      </c>
      <c r="K4701">
        <f ca="1">SIMULATION!$D$3*SIMULATION!$D$17/$H4677/(SIMULATION!$D$17-$I4677)*(((EXP(-$I4677*$J4701))/(1-EXP(-SIMULATION!$D$4*$I4677)))-(EXP(-SIMULATION!$D$17*$J4701)/(1-EXP(-SIMULATION!$D$4*SIMULATION!$D$17))))</f>
        <v>1.8358912954567888</v>
      </c>
      <c r="L4701">
        <v>5.1188977681934054E-2</v>
      </c>
      <c r="M4701">
        <f t="shared" ca="1" si="73"/>
        <v>1.9298686940063834</v>
      </c>
    </row>
    <row r="4702" spans="1:13" x14ac:dyDescent="0.25">
      <c r="A4702" s="9">
        <v>189</v>
      </c>
      <c r="B4702" s="2">
        <f ca="1">NORMINV(RAND(),SIMULATION!D7,SIMULATION!D8)</f>
        <v>59.957945573523709</v>
      </c>
      <c r="C4702" s="2">
        <v>2</v>
      </c>
      <c r="D4702" s="2">
        <f ca="1">SIMULATION!$D$11*(1+(SIMULATION!$D$12*LN(1+$C4702)))*(1+(SIMULATION!$D$13*(($B4702/63.5)-1)))</f>
        <v>9.9750221671358901</v>
      </c>
      <c r="E4702" s="2">
        <v>-0.1380593559635486</v>
      </c>
      <c r="F4702" s="2">
        <f ca="1">D4702*(1+E4702)</f>
        <v>8.5978770310189887</v>
      </c>
      <c r="G4702" s="2">
        <v>-0.42153197122242836</v>
      </c>
      <c r="H4702" s="9">
        <f>SIMULATION!$D$15*EXP($G$4702)</f>
        <v>144.82499000382143</v>
      </c>
      <c r="I4702" s="2">
        <f ca="1">$F4702/$H4702</f>
        <v>5.936735801460867E-2</v>
      </c>
      <c r="J4702">
        <v>0</v>
      </c>
      <c r="K4702">
        <f ca="1">SIMULATION!$D$3*SIMULATION!$D$17/$H4702/(SIMULATION!$D$17-$I4702)*(((EXP(-$I4702*$J4702))/(1-EXP(-SIMULATION!$D$4*$I4702)))-(EXP(-SIMULATION!$D$17*$J4702)/(1-EXP(-SIMULATION!$D$4*SIMULATION!$D$17))))</f>
        <v>1.3879894715418428</v>
      </c>
      <c r="L4702">
        <v>-3.6622093992328915E-2</v>
      </c>
      <c r="M4702">
        <f t="shared" ca="1" si="73"/>
        <v>1.3371583906546745</v>
      </c>
    </row>
    <row r="4703" spans="1:13" x14ac:dyDescent="0.25">
      <c r="A4703" s="9"/>
      <c r="H4703" s="9"/>
      <c r="J4703">
        <v>1</v>
      </c>
      <c r="K4703">
        <f ca="1">SIMULATION!$D$3*SIMULATION!$D$17/$H4702/(SIMULATION!$D$17-$I4702)*(((EXP(-$I4702*$J4703))/(1-EXP(-SIMULATION!$D$4*$I4702)))-(EXP(-SIMULATION!$D$17*$J4703)/(1-EXP(-SIMULATION!$D$4*SIMULATION!$D$17))))</f>
        <v>2.629449210029291</v>
      </c>
      <c r="L4703">
        <v>0.28149322371383717</v>
      </c>
      <c r="M4703">
        <f t="shared" ca="1" si="73"/>
        <v>3.3696213447522387</v>
      </c>
    </row>
    <row r="4704" spans="1:13" x14ac:dyDescent="0.25">
      <c r="A4704" s="9"/>
      <c r="H4704" s="9"/>
      <c r="J4704">
        <v>2</v>
      </c>
      <c r="K4704">
        <f ca="1">SIMULATION!$D$3*SIMULATION!$D$17/$H4702/(SIMULATION!$D$17-$I4702)*(((EXP(-$I4702*$J4704))/(1-EXP(-SIMULATION!$D$4*$I4702)))-(EXP(-SIMULATION!$D$17*$J4704)/(1-EXP(-SIMULATION!$D$4*SIMULATION!$D$17))))</f>
        <v>3.3247145253088326</v>
      </c>
      <c r="L4704">
        <v>0.20977342589414086</v>
      </c>
      <c r="M4704">
        <f t="shared" ca="1" si="73"/>
        <v>4.0221512814028788</v>
      </c>
    </row>
    <row r="4705" spans="1:13" x14ac:dyDescent="0.25">
      <c r="A4705" s="9"/>
      <c r="H4705" s="9"/>
      <c r="J4705">
        <v>3</v>
      </c>
      <c r="K4705">
        <f ca="1">SIMULATION!$D$3*SIMULATION!$D$17/$H4702/(SIMULATION!$D$17-$I4702)*(((EXP(-$I4702*$J4705))/(1-EXP(-SIMULATION!$D$4*$I4702)))-(EXP(-SIMULATION!$D$17*$J4705)/(1-EXP(-SIMULATION!$D$4*SIMULATION!$D$17))))</f>
        <v>3.6757459861491952</v>
      </c>
      <c r="L4705">
        <v>-0.48750773226951516</v>
      </c>
      <c r="M4705">
        <f t="shared" ca="1" si="73"/>
        <v>1.8837913960428283</v>
      </c>
    </row>
    <row r="4706" spans="1:13" x14ac:dyDescent="0.25">
      <c r="A4706" s="9"/>
      <c r="H4706" s="9"/>
      <c r="J4706">
        <v>4</v>
      </c>
      <c r="K4706">
        <f ca="1">SIMULATION!$D$3*SIMULATION!$D$17/$H4702/(SIMULATION!$D$17-$I4702)*(((EXP(-$I4702*$J4706))/(1-EXP(-SIMULATION!$D$4*$I4702)))-(EXP(-SIMULATION!$D$17*$J4706)/(1-EXP(-SIMULATION!$D$4*SIMULATION!$D$17))))</f>
        <v>3.8116316260200231</v>
      </c>
      <c r="L4706">
        <v>0.21615996174948868</v>
      </c>
      <c r="M4706">
        <f t="shared" ca="1" si="73"/>
        <v>4.6355537725036529</v>
      </c>
    </row>
    <row r="4707" spans="1:13" x14ac:dyDescent="0.25">
      <c r="A4707" s="9"/>
      <c r="H4707" s="9"/>
      <c r="J4707">
        <v>5</v>
      </c>
      <c r="K4707">
        <f ca="1">SIMULATION!$D$3*SIMULATION!$D$17/$H4702/(SIMULATION!$D$17-$I4702)*(((EXP(-$I4702*$J4707))/(1-EXP(-SIMULATION!$D$4*$I4702)))-(EXP(-SIMULATION!$D$17*$J4707)/(1-EXP(-SIMULATION!$D$4*SIMULATION!$D$17))))</f>
        <v>3.8147801942930739</v>
      </c>
      <c r="L4707">
        <v>0.34531864284683017</v>
      </c>
      <c r="M4707">
        <f t="shared" ca="1" si="73"/>
        <v>5.1320949137453251</v>
      </c>
    </row>
    <row r="4708" spans="1:13" x14ac:dyDescent="0.25">
      <c r="A4708" s="9"/>
      <c r="H4708" s="9"/>
      <c r="J4708">
        <v>6</v>
      </c>
      <c r="K4708">
        <f ca="1">SIMULATION!$D$3*SIMULATION!$D$17/$H4702/(SIMULATION!$D$17-$I4702)*(((EXP(-$I4702*$J4708))/(1-EXP(-SIMULATION!$D$4*$I4702)))-(EXP(-SIMULATION!$D$17*$J4708)/(1-EXP(-SIMULATION!$D$4*SIMULATION!$D$17))))</f>
        <v>3.7377053204806727</v>
      </c>
      <c r="L4708">
        <v>0.15079407814547441</v>
      </c>
      <c r="M4708">
        <f t="shared" ca="1" si="73"/>
        <v>4.3013291486619911</v>
      </c>
    </row>
    <row r="4709" spans="1:13" x14ac:dyDescent="0.25">
      <c r="A4709" s="9"/>
      <c r="H4709" s="9"/>
      <c r="J4709">
        <v>7</v>
      </c>
      <c r="K4709">
        <f ca="1">SIMULATION!$D$3*SIMULATION!$D$17/$H4702/(SIMULATION!$D$17-$I4702)*(((EXP(-$I4702*$J4709))/(1-EXP(-SIMULATION!$D$4*$I4702)))-(EXP(-SIMULATION!$D$17*$J4709)/(1-EXP(-SIMULATION!$D$4*SIMULATION!$D$17))))</f>
        <v>3.6137801709400232</v>
      </c>
      <c r="L4709">
        <v>-0.17240392112748038</v>
      </c>
      <c r="M4709">
        <f t="shared" ca="1" si="73"/>
        <v>2.9907502993772268</v>
      </c>
    </row>
    <row r="4710" spans="1:13" x14ac:dyDescent="0.25">
      <c r="A4710" s="9"/>
      <c r="H4710" s="9"/>
      <c r="J4710">
        <v>8</v>
      </c>
      <c r="K4710">
        <f ca="1">SIMULATION!$D$3*SIMULATION!$D$17/$H4702/(SIMULATION!$D$17-$I4702)*(((EXP(-$I4702*$J4710))/(1-EXP(-SIMULATION!$D$4*$I4702)))-(EXP(-SIMULATION!$D$17*$J4710)/(1-EXP(-SIMULATION!$D$4*SIMULATION!$D$17))))</f>
        <v>3.4641283109061853</v>
      </c>
      <c r="L4710">
        <v>-0.15301418718786167</v>
      </c>
      <c r="M4710">
        <f t="shared" ca="1" si="73"/>
        <v>2.9340675330984154</v>
      </c>
    </row>
    <row r="4711" spans="1:13" x14ac:dyDescent="0.25">
      <c r="A4711" s="9"/>
      <c r="H4711" s="9"/>
      <c r="J4711">
        <v>9</v>
      </c>
      <c r="K4711">
        <f ca="1">SIMULATION!$D$3*SIMULATION!$D$17/$H4702/(SIMULATION!$D$17-$I4702)*(((EXP(-$I4702*$J4711))/(1-EXP(-SIMULATION!$D$4*$I4702)))-(EXP(-SIMULATION!$D$17*$J4711)/(1-EXP(-SIMULATION!$D$4*SIMULATION!$D$17))))</f>
        <v>3.3020386097653476</v>
      </c>
      <c r="L4711">
        <v>-0.41830990576072458</v>
      </c>
      <c r="M4711">
        <f t="shared" ca="1" si="73"/>
        <v>1.9207631500961311</v>
      </c>
    </row>
    <row r="4712" spans="1:13" x14ac:dyDescent="0.25">
      <c r="A4712" s="9"/>
      <c r="H4712" s="9"/>
      <c r="J4712">
        <v>10</v>
      </c>
      <c r="K4712">
        <f ca="1">SIMULATION!$D$3*SIMULATION!$D$17/$H4702/(SIMULATION!$D$17-$I4702)*(((EXP(-$I4702*$J4712))/(1-EXP(-SIMULATION!$D$4*$I4702)))-(EXP(-SIMULATION!$D$17*$J4712)/(1-EXP(-SIMULATION!$D$4*SIMULATION!$D$17))))</f>
        <v>3.1357935465272759</v>
      </c>
      <c r="L4712">
        <v>-7.7770680646556692E-2</v>
      </c>
      <c r="M4712">
        <f t="shared" ca="1" si="73"/>
        <v>2.8919207480467697</v>
      </c>
    </row>
    <row r="4713" spans="1:13" x14ac:dyDescent="0.25">
      <c r="A4713" s="9"/>
      <c r="H4713" s="9"/>
      <c r="J4713">
        <v>11</v>
      </c>
      <c r="K4713">
        <f ca="1">SIMULATION!$D$3*SIMULATION!$D$17/$H4702/(SIMULATION!$D$17-$I4702)*(((EXP(-$I4702*$J4713))/(1-EXP(-SIMULATION!$D$4*$I4702)))-(EXP(-SIMULATION!$D$17*$J4713)/(1-EXP(-SIMULATION!$D$4*SIMULATION!$D$17))))</f>
        <v>2.9704808339485065</v>
      </c>
      <c r="L4713">
        <v>0.3590398315643184</v>
      </c>
      <c r="M4713">
        <f t="shared" ca="1" si="73"/>
        <v>4.0370017722344143</v>
      </c>
    </row>
    <row r="4714" spans="1:13" x14ac:dyDescent="0.25">
      <c r="A4714" s="9"/>
      <c r="H4714" s="9"/>
      <c r="J4714">
        <v>12</v>
      </c>
      <c r="K4714">
        <f ca="1">SIMULATION!$D$3*SIMULATION!$D$17/$H4702/(SIMULATION!$D$17-$I4702)*(((EXP(-$I4702*$J4714))/(1-EXP(-SIMULATION!$D$4*$I4702)))-(EXP(-SIMULATION!$D$17*$J4714)/(1-EXP(-SIMULATION!$D$4*SIMULATION!$D$17))))</f>
        <v>2.809153575984991</v>
      </c>
      <c r="L4714">
        <v>5.7609633622403955E-2</v>
      </c>
      <c r="M4714">
        <f t="shared" ca="1" si="73"/>
        <v>2.970987884286552</v>
      </c>
    </row>
    <row r="4715" spans="1:13" x14ac:dyDescent="0.25">
      <c r="A4715" s="9"/>
      <c r="H4715" s="9"/>
      <c r="J4715">
        <v>13</v>
      </c>
      <c r="K4715">
        <f ca="1">SIMULATION!$D$3*SIMULATION!$D$17/$H4702/(SIMULATION!$D$17-$I4702)*(((EXP(-$I4702*$J4715))/(1-EXP(-SIMULATION!$D$4*$I4702)))-(EXP(-SIMULATION!$D$17*$J4715)/(1-EXP(-SIMULATION!$D$4*SIMULATION!$D$17))))</f>
        <v>2.6535729942730661</v>
      </c>
      <c r="L4715">
        <v>0.2442561559427128</v>
      </c>
      <c r="M4715">
        <f t="shared" ca="1" si="73"/>
        <v>3.3017245333675995</v>
      </c>
    </row>
    <row r="4716" spans="1:13" x14ac:dyDescent="0.25">
      <c r="A4716" s="9"/>
      <c r="H4716" s="9"/>
      <c r="J4716">
        <v>14</v>
      </c>
      <c r="K4716">
        <f ca="1">SIMULATION!$D$3*SIMULATION!$D$17/$H4702/(SIMULATION!$D$17-$I4702)*(((EXP(-$I4702*$J4716))/(1-EXP(-SIMULATION!$D$4*$I4702)))-(EXP(-SIMULATION!$D$17*$J4716)/(1-EXP(-SIMULATION!$D$4*SIMULATION!$D$17))))</f>
        <v>2.5046836968203996</v>
      </c>
      <c r="L4716">
        <v>7.5615516232823768E-3</v>
      </c>
      <c r="M4716">
        <f t="shared" ca="1" si="73"/>
        <v>2.5236229918939008</v>
      </c>
    </row>
    <row r="4717" spans="1:13" x14ac:dyDescent="0.25">
      <c r="A4717" s="9"/>
      <c r="H4717" s="9"/>
      <c r="J4717">
        <v>15</v>
      </c>
      <c r="K4717">
        <f ca="1">SIMULATION!$D$3*SIMULATION!$D$17/$H4702/(SIMULATION!$D$17-$I4702)*(((EXP(-$I4702*$J4717))/(1-EXP(-SIMULATION!$D$4*$I4702)))-(EXP(-SIMULATION!$D$17*$J4717)/(1-EXP(-SIMULATION!$D$4*SIMULATION!$D$17))))</f>
        <v>2.3629175929352204</v>
      </c>
      <c r="L4717">
        <v>0.13747854431138251</v>
      </c>
      <c r="M4717">
        <f t="shared" ca="1" si="73"/>
        <v>2.6877680639397101</v>
      </c>
    </row>
    <row r="4718" spans="1:13" x14ac:dyDescent="0.25">
      <c r="A4718" s="9"/>
      <c r="H4718" s="9"/>
      <c r="J4718">
        <v>16</v>
      </c>
      <c r="K4718">
        <f ca="1">SIMULATION!$D$3*SIMULATION!$D$17/$H4702/(SIMULATION!$D$17-$I4702)*(((EXP(-$I4702*$J4718))/(1-EXP(-SIMULATION!$D$4*$I4702)))-(EXP(-SIMULATION!$D$17*$J4718)/(1-EXP(-SIMULATION!$D$4*SIMULATION!$D$17))))</f>
        <v>2.2283880379009231</v>
      </c>
      <c r="L4718">
        <v>-0.64113216622649039</v>
      </c>
      <c r="M4718">
        <f t="shared" ca="1" si="73"/>
        <v>0.79969678796830568</v>
      </c>
    </row>
    <row r="4719" spans="1:13" x14ac:dyDescent="0.25">
      <c r="A4719" s="9"/>
      <c r="H4719" s="9"/>
      <c r="J4719">
        <v>17</v>
      </c>
      <c r="K4719">
        <f ca="1">SIMULATION!$D$3*SIMULATION!$D$17/$H4702/(SIMULATION!$D$17-$I4702)*(((EXP(-$I4702*$J4719))/(1-EXP(-SIMULATION!$D$4*$I4702)))-(EXP(-SIMULATION!$D$17*$J4719)/(1-EXP(-SIMULATION!$D$4*SIMULATION!$D$17))))</f>
        <v>2.1010136694469193</v>
      </c>
      <c r="L4719">
        <v>-6.0704265129570792E-2</v>
      </c>
      <c r="M4719">
        <f t="shared" ca="1" si="73"/>
        <v>1.9734731786159609</v>
      </c>
    </row>
    <row r="4720" spans="1:13" x14ac:dyDescent="0.25">
      <c r="A4720" s="9"/>
      <c r="H4720" s="9"/>
      <c r="J4720">
        <v>18</v>
      </c>
      <c r="K4720">
        <f ca="1">SIMULATION!$D$3*SIMULATION!$D$17/$H4702/(SIMULATION!$D$17-$I4702)*(((EXP(-$I4702*$J4720))/(1-EXP(-SIMULATION!$D$4*$I4702)))-(EXP(-SIMULATION!$D$17*$J4720)/(1-EXP(-SIMULATION!$D$4*SIMULATION!$D$17))))</f>
        <v>1.9805972222246784</v>
      </c>
      <c r="L4720">
        <v>-0.13417172979149578</v>
      </c>
      <c r="M4720">
        <f t="shared" ca="1" si="73"/>
        <v>1.7148570668985619</v>
      </c>
    </row>
    <row r="4721" spans="1:13" x14ac:dyDescent="0.25">
      <c r="A4721" s="9"/>
      <c r="H4721" s="9"/>
      <c r="J4721">
        <v>19</v>
      </c>
      <c r="K4721">
        <f ca="1">SIMULATION!$D$3*SIMULATION!$D$17/$H4702/(SIMULATION!$D$17-$I4702)*(((EXP(-$I4702*$J4721))/(1-EXP(-SIMULATION!$D$4*$I4702)))-(EXP(-SIMULATION!$D$17*$J4721)/(1-EXP(-SIMULATION!$D$4*SIMULATION!$D$17))))</f>
        <v>1.8668755223913707</v>
      </c>
      <c r="L4721">
        <v>0.16320055993127439</v>
      </c>
      <c r="M4721">
        <f t="shared" ca="1" si="73"/>
        <v>2.1715506529676327</v>
      </c>
    </row>
    <row r="4722" spans="1:13" x14ac:dyDescent="0.25">
      <c r="A4722" s="9"/>
      <c r="H4722" s="9"/>
      <c r="J4722">
        <v>20</v>
      </c>
      <c r="K4722">
        <f ca="1">SIMULATION!$D$3*SIMULATION!$D$17/$H4702/(SIMULATION!$D$17-$I4702)*(((EXP(-$I4702*$J4722))/(1-EXP(-SIMULATION!$D$4*$I4702)))-(EXP(-SIMULATION!$D$17*$J4722)/(1-EXP(-SIMULATION!$D$4*SIMULATION!$D$17))))</f>
        <v>1.7595510431978207</v>
      </c>
      <c r="L4722">
        <v>0.28275242395742439</v>
      </c>
      <c r="M4722">
        <f t="shared" ca="1" si="73"/>
        <v>2.2570683657388195</v>
      </c>
    </row>
    <row r="4723" spans="1:13" x14ac:dyDescent="0.25">
      <c r="A4723" s="9"/>
      <c r="H4723" s="9"/>
      <c r="J4723">
        <v>21</v>
      </c>
      <c r="K4723">
        <f ca="1">SIMULATION!$D$3*SIMULATION!$D$17/$H4702/(SIMULATION!$D$17-$I4702)*(((EXP(-$I4702*$J4723))/(1-EXP(-SIMULATION!$D$4*$I4702)))-(EXP(-SIMULATION!$D$17*$J4723)/(1-EXP(-SIMULATION!$D$4*SIMULATION!$D$17))))</f>
        <v>1.6583116722115643</v>
      </c>
      <c r="L4723">
        <v>-0.10727227574069642</v>
      </c>
      <c r="M4723">
        <f t="shared" ca="1" si="73"/>
        <v>1.4804208052460699</v>
      </c>
    </row>
    <row r="4724" spans="1:13" x14ac:dyDescent="0.25">
      <c r="A4724" s="9"/>
      <c r="H4724" s="9"/>
      <c r="J4724">
        <v>22</v>
      </c>
      <c r="K4724">
        <f ca="1">SIMULATION!$D$3*SIMULATION!$D$17/$H4702/(SIMULATION!$D$17-$I4702)*(((EXP(-$I4702*$J4724))/(1-EXP(-SIMULATION!$D$4*$I4702)))-(EXP(-SIMULATION!$D$17*$J4724)/(1-EXP(-SIMULATION!$D$4*SIMULATION!$D$17))))</f>
        <v>1.5628429504587862</v>
      </c>
      <c r="L4724">
        <v>-6.2295378742115666E-2</v>
      </c>
      <c r="M4724">
        <f t="shared" ca="1" si="73"/>
        <v>1.4654850569455107</v>
      </c>
    </row>
    <row r="4725" spans="1:13" x14ac:dyDescent="0.25">
      <c r="A4725" s="9"/>
      <c r="H4725" s="9"/>
      <c r="J4725">
        <v>23</v>
      </c>
      <c r="K4725">
        <f ca="1">SIMULATION!$D$3*SIMULATION!$D$17/$H4702/(SIMULATION!$D$17-$I4702)*(((EXP(-$I4702*$J4725))/(1-EXP(-SIMULATION!$D$4*$I4702)))-(EXP(-SIMULATION!$D$17*$J4725)/(1-EXP(-SIMULATION!$D$4*SIMULATION!$D$17))))</f>
        <v>1.472835512068889</v>
      </c>
      <c r="L4725">
        <v>0.50771161723993119</v>
      </c>
      <c r="M4725">
        <f t="shared" ca="1" si="73"/>
        <v>2.2206112118297869</v>
      </c>
    </row>
    <row r="4726" spans="1:13" x14ac:dyDescent="0.25">
      <c r="A4726" s="9"/>
      <c r="H4726" s="9"/>
      <c r="J4726">
        <v>24</v>
      </c>
      <c r="K4726">
        <f ca="1">SIMULATION!$D$3*SIMULATION!$D$17/$H4702/(SIMULATION!$D$17-$I4702)*(((EXP(-$I4702*$J4726))/(1-EXP(-SIMULATION!$D$4*$I4702)))-(EXP(-SIMULATION!$D$17*$J4726)/(1-EXP(-SIMULATION!$D$4*SIMULATION!$D$17))))</f>
        <v>1.3879894715418426</v>
      </c>
      <c r="L4726">
        <v>0.19113111923242712</v>
      </c>
      <c r="M4726">
        <f t="shared" ca="1" si="73"/>
        <v>1.6532774527204601</v>
      </c>
    </row>
    <row r="4727" spans="1:13" x14ac:dyDescent="0.25">
      <c r="A4727" s="9">
        <v>190</v>
      </c>
      <c r="B4727" s="2">
        <f ca="1">NORMINV(RAND(),SIMULATION!D7,SIMULATION!D8)</f>
        <v>70.690671442507409</v>
      </c>
      <c r="C4727" s="2">
        <v>2</v>
      </c>
      <c r="D4727" s="2">
        <f ca="1">SIMULATION!$D$11*(1+(SIMULATION!$D$12*LN(1+$C4727)))*(1+(SIMULATION!$D$13*(($B4727/63.5)-1)))</f>
        <v>10.772053035084502</v>
      </c>
      <c r="E4727" s="2">
        <v>6.1076692504039999E-2</v>
      </c>
      <c r="F4727" s="2">
        <f ca="1">D4727*(1+E4727)</f>
        <v>11.429974405945568</v>
      </c>
      <c r="G4727" s="2">
        <v>-9.1942703092336056E-2</v>
      </c>
      <c r="H4727" s="9">
        <f>SIMULATION!$D$15*EXP($G$4727)</f>
        <v>201.3642216096618</v>
      </c>
      <c r="I4727" s="2">
        <f ca="1">$F4727/$H4727</f>
        <v>5.6762687604465373E-2</v>
      </c>
      <c r="J4727">
        <v>0</v>
      </c>
      <c r="K4727">
        <f ca="1">SIMULATION!$D$3*SIMULATION!$D$17/$H4727/(SIMULATION!$D$17-$I4727)*(((EXP(-$I4727*$J4727))/(1-EXP(-SIMULATION!$D$4*$I4727)))-(EXP(-SIMULATION!$D$17*$J4727)/(1-EXP(-SIMULATION!$D$4*SIMULATION!$D$17))))</f>
        <v>1.077558082423983</v>
      </c>
      <c r="L4727">
        <v>0.45471471503480526</v>
      </c>
      <c r="M4727">
        <f t="shared" ca="1" si="73"/>
        <v>1.5675395988068554</v>
      </c>
    </row>
    <row r="4728" spans="1:13" x14ac:dyDescent="0.25">
      <c r="A4728" s="9"/>
      <c r="H4728" s="9"/>
      <c r="J4728">
        <v>1</v>
      </c>
      <c r="K4728">
        <f ca="1">SIMULATION!$D$3*SIMULATION!$D$17/$H4727/(SIMULATION!$D$17-$I4727)*(((EXP(-$I4727*$J4728))/(1-EXP(-SIMULATION!$D$4*$I4727)))-(EXP(-SIMULATION!$D$17*$J4728)/(1-EXP(-SIMULATION!$D$4*SIMULATION!$D$17))))</f>
        <v>1.9698360624504481</v>
      </c>
      <c r="L4728">
        <v>0.31344768200994411</v>
      </c>
      <c r="M4728">
        <f t="shared" ca="1" si="73"/>
        <v>2.5872766101651363</v>
      </c>
    </row>
    <row r="4729" spans="1:13" x14ac:dyDescent="0.25">
      <c r="A4729" s="9"/>
      <c r="H4729" s="9"/>
      <c r="J4729">
        <v>2</v>
      </c>
      <c r="K4729">
        <f ca="1">SIMULATION!$D$3*SIMULATION!$D$17/$H4727/(SIMULATION!$D$17-$I4727)*(((EXP(-$I4727*$J4729))/(1-EXP(-SIMULATION!$D$4*$I4727)))-(EXP(-SIMULATION!$D$17*$J4729)/(1-EXP(-SIMULATION!$D$4*SIMULATION!$D$17))))</f>
        <v>2.4710348632609431</v>
      </c>
      <c r="L4729">
        <v>-0.52432424749719064</v>
      </c>
      <c r="M4729">
        <f t="shared" ca="1" si="73"/>
        <v>1.1754113680423257</v>
      </c>
    </row>
    <row r="4730" spans="1:13" x14ac:dyDescent="0.25">
      <c r="A4730" s="9"/>
      <c r="H4730" s="9"/>
      <c r="J4730">
        <v>3</v>
      </c>
      <c r="K4730">
        <f ca="1">SIMULATION!$D$3*SIMULATION!$D$17/$H4727/(SIMULATION!$D$17-$I4727)*(((EXP(-$I4727*$J4730))/(1-EXP(-SIMULATION!$D$4*$I4727)))-(EXP(-SIMULATION!$D$17*$J4730)/(1-EXP(-SIMULATION!$D$4*SIMULATION!$D$17))))</f>
        <v>2.7255161644872667</v>
      </c>
      <c r="L4730">
        <v>-1.1925344331811163E-2</v>
      </c>
      <c r="M4730">
        <f t="shared" ca="1" si="73"/>
        <v>2.6930134457438388</v>
      </c>
    </row>
    <row r="4731" spans="1:13" x14ac:dyDescent="0.25">
      <c r="A4731" s="9"/>
      <c r="H4731" s="9"/>
      <c r="J4731">
        <v>4</v>
      </c>
      <c r="K4731">
        <f ca="1">SIMULATION!$D$3*SIMULATION!$D$17/$H4727/(SIMULATION!$D$17-$I4727)*(((EXP(-$I4727*$J4731))/(1-EXP(-SIMULATION!$D$4*$I4727)))-(EXP(-SIMULATION!$D$17*$J4731)/(1-EXP(-SIMULATION!$D$4*SIMULATION!$D$17))))</f>
        <v>2.8255754727146902</v>
      </c>
      <c r="L4731">
        <v>-0.15309282266259941</v>
      </c>
      <c r="M4731">
        <f t="shared" ca="1" si="73"/>
        <v>2.3930001479505898</v>
      </c>
    </row>
    <row r="4732" spans="1:13" x14ac:dyDescent="0.25">
      <c r="A4732" s="9"/>
      <c r="H4732" s="9"/>
      <c r="J4732">
        <v>5</v>
      </c>
      <c r="K4732">
        <f ca="1">SIMULATION!$D$3*SIMULATION!$D$17/$H4727/(SIMULATION!$D$17-$I4727)*(((EXP(-$I4727*$J4732))/(1-EXP(-SIMULATION!$D$4*$I4727)))-(EXP(-SIMULATION!$D$17*$J4732)/(1-EXP(-SIMULATION!$D$4*SIMULATION!$D$17))))</f>
        <v>2.8301548888712826</v>
      </c>
      <c r="L4732">
        <v>3.451367287826141E-2</v>
      </c>
      <c r="M4732">
        <f t="shared" ca="1" si="73"/>
        <v>2.9278339289005983</v>
      </c>
    </row>
    <row r="4733" spans="1:13" x14ac:dyDescent="0.25">
      <c r="A4733" s="9"/>
      <c r="H4733" s="9"/>
      <c r="J4733">
        <v>6</v>
      </c>
      <c r="K4733">
        <f ca="1">SIMULATION!$D$3*SIMULATION!$D$17/$H4727/(SIMULATION!$D$17-$I4727)*(((EXP(-$I4727*$J4733))/(1-EXP(-SIMULATION!$D$4*$I4727)))-(EXP(-SIMULATION!$D$17*$J4733)/(1-EXP(-SIMULATION!$D$4*SIMULATION!$D$17))))</f>
        <v>2.7768340492774208</v>
      </c>
      <c r="L4733">
        <v>-0.2681708370497497</v>
      </c>
      <c r="M4733">
        <f t="shared" ca="1" si="73"/>
        <v>2.0321681379344487</v>
      </c>
    </row>
    <row r="4734" spans="1:13" x14ac:dyDescent="0.25">
      <c r="A4734" s="9"/>
      <c r="H4734" s="9"/>
      <c r="J4734">
        <v>7</v>
      </c>
      <c r="K4734">
        <f ca="1">SIMULATION!$D$3*SIMULATION!$D$17/$H4727/(SIMULATION!$D$17-$I4727)*(((EXP(-$I4727*$J4734))/(1-EXP(-SIMULATION!$D$4*$I4727)))-(EXP(-SIMULATION!$D$17*$J4734)/(1-EXP(-SIMULATION!$D$4*SIMULATION!$D$17))))</f>
        <v>2.6895135933175331</v>
      </c>
      <c r="L4734">
        <v>0.24712510522560077</v>
      </c>
      <c r="M4734">
        <f t="shared" ca="1" si="73"/>
        <v>3.354159923071812</v>
      </c>
    </row>
    <row r="4735" spans="1:13" x14ac:dyDescent="0.25">
      <c r="A4735" s="9"/>
      <c r="H4735" s="9"/>
      <c r="J4735">
        <v>8</v>
      </c>
      <c r="K4735">
        <f ca="1">SIMULATION!$D$3*SIMULATION!$D$17/$H4727/(SIMULATION!$D$17-$I4727)*(((EXP(-$I4727*$J4735))/(1-EXP(-SIMULATION!$D$4*$I4727)))-(EXP(-SIMULATION!$D$17*$J4735)/(1-EXP(-SIMULATION!$D$4*SIMULATION!$D$17))))</f>
        <v>2.5833383317298839</v>
      </c>
      <c r="L4735">
        <v>-0.13282779534185857</v>
      </c>
      <c r="M4735">
        <f t="shared" ca="1" si="73"/>
        <v>2.2401991965040886</v>
      </c>
    </row>
    <row r="4736" spans="1:13" x14ac:dyDescent="0.25">
      <c r="A4736" s="9"/>
      <c r="H4736" s="9"/>
      <c r="J4736">
        <v>9</v>
      </c>
      <c r="K4736">
        <f ca="1">SIMULATION!$D$3*SIMULATION!$D$17/$H4727/(SIMULATION!$D$17-$I4727)*(((EXP(-$I4727*$J4736))/(1-EXP(-SIMULATION!$D$4*$I4727)))-(EXP(-SIMULATION!$D$17*$J4736)/(1-EXP(-SIMULATION!$D$4*SIMULATION!$D$17))))</f>
        <v>2.4678515802870011</v>
      </c>
      <c r="L4736">
        <v>0.10975704006561343</v>
      </c>
      <c r="M4736">
        <f t="shared" ca="1" si="73"/>
        <v>2.7387156650605489</v>
      </c>
    </row>
    <row r="4737" spans="1:13" x14ac:dyDescent="0.25">
      <c r="A4737" s="9"/>
      <c r="H4737" s="9"/>
      <c r="J4737">
        <v>10</v>
      </c>
      <c r="K4737">
        <f ca="1">SIMULATION!$D$3*SIMULATION!$D$17/$H4727/(SIMULATION!$D$17-$I4727)*(((EXP(-$I4727*$J4737))/(1-EXP(-SIMULATION!$D$4*$I4727)))-(EXP(-SIMULATION!$D$17*$J4737)/(1-EXP(-SIMULATION!$D$4*SIMULATION!$D$17))))</f>
        <v>2.3490160117825649</v>
      </c>
      <c r="L4737">
        <v>3.7889756305794123E-2</v>
      </c>
      <c r="M4737">
        <f t="shared" ca="1" si="73"/>
        <v>2.4380196560274148</v>
      </c>
    </row>
    <row r="4738" spans="1:13" x14ac:dyDescent="0.25">
      <c r="A4738" s="9"/>
      <c r="H4738" s="9"/>
      <c r="J4738">
        <v>11</v>
      </c>
      <c r="K4738">
        <f ca="1">SIMULATION!$D$3*SIMULATION!$D$17/$H4727/(SIMULATION!$D$17-$I4727)*(((EXP(-$I4727*$J4738))/(1-EXP(-SIMULATION!$D$4*$I4727)))-(EXP(-SIMULATION!$D$17*$J4738)/(1-EXP(-SIMULATION!$D$4*SIMULATION!$D$17))))</f>
        <v>2.2305081742160096</v>
      </c>
      <c r="L4738">
        <v>0.21622627431004837</v>
      </c>
      <c r="M4738">
        <f t="shared" ca="1" si="73"/>
        <v>2.7128026465448452</v>
      </c>
    </row>
    <row r="4739" spans="1:13" x14ac:dyDescent="0.25">
      <c r="A4739" s="9"/>
      <c r="H4739" s="9"/>
      <c r="J4739">
        <v>12</v>
      </c>
      <c r="K4739">
        <f ca="1">SIMULATION!$D$3*SIMULATION!$D$17/$H4727/(SIMULATION!$D$17-$I4727)*(((EXP(-$I4727*$J4739))/(1-EXP(-SIMULATION!$D$4*$I4727)))-(EXP(-SIMULATION!$D$17*$J4739)/(1-EXP(-SIMULATION!$D$4*SIMULATION!$D$17))))</f>
        <v>2.1145475838391627</v>
      </c>
      <c r="L4739">
        <v>-0.18739331544386345</v>
      </c>
      <c r="M4739">
        <f t="shared" ref="M4739:M4802" ca="1" si="74">$K4739*(1+$L4739)</f>
        <v>1.7182955014397314</v>
      </c>
    </row>
    <row r="4740" spans="1:13" x14ac:dyDescent="0.25">
      <c r="A4740" s="9"/>
      <c r="H4740" s="9"/>
      <c r="J4740">
        <v>13</v>
      </c>
      <c r="K4740">
        <f ca="1">SIMULATION!$D$3*SIMULATION!$D$17/$H4727/(SIMULATION!$D$17-$I4727)*(((EXP(-$I4727*$J4740))/(1-EXP(-SIMULATION!$D$4*$I4727)))-(EXP(-SIMULATION!$D$17*$J4740)/(1-EXP(-SIMULATION!$D$4*SIMULATION!$D$17))))</f>
        <v>2.002427588170165</v>
      </c>
      <c r="L4740">
        <v>6.0883588982601072E-2</v>
      </c>
      <c r="M4740">
        <f t="shared" ca="1" si="74"/>
        <v>2.1243425664157387</v>
      </c>
    </row>
    <row r="4741" spans="1:13" x14ac:dyDescent="0.25">
      <c r="A4741" s="9"/>
      <c r="H4741" s="9"/>
      <c r="J4741">
        <v>14</v>
      </c>
      <c r="K4741">
        <f ca="1">SIMULATION!$D$3*SIMULATION!$D$17/$H4727/(SIMULATION!$D$17-$I4727)*(((EXP(-$I4727*$J4741))/(1-EXP(-SIMULATION!$D$4*$I4727)))-(EXP(-SIMULATION!$D$17*$J4741)/(1-EXP(-SIMULATION!$D$4*SIMULATION!$D$17))))</f>
        <v>1.8948551402391096</v>
      </c>
      <c r="L4741">
        <v>0.24067652168152961</v>
      </c>
      <c r="M4741">
        <f t="shared" ca="1" si="74"/>
        <v>2.3509022844822254</v>
      </c>
    </row>
    <row r="4742" spans="1:13" x14ac:dyDescent="0.25">
      <c r="A4742" s="9"/>
      <c r="H4742" s="9"/>
      <c r="J4742">
        <v>15</v>
      </c>
      <c r="K4742">
        <f ca="1">SIMULATION!$D$3*SIMULATION!$D$17/$H4727/(SIMULATION!$D$17-$I4727)*(((EXP(-$I4727*$J4742))/(1-EXP(-SIMULATION!$D$4*$I4727)))-(EXP(-SIMULATION!$D$17*$J4742)/(1-EXP(-SIMULATION!$D$4*SIMULATION!$D$17))))</f>
        <v>1.7921681414489756</v>
      </c>
      <c r="L4742">
        <v>-0.33023238370024488</v>
      </c>
      <c r="M4742">
        <f t="shared" ca="1" si="74"/>
        <v>1.2003361841066427</v>
      </c>
    </row>
    <row r="4743" spans="1:13" x14ac:dyDescent="0.25">
      <c r="A4743" s="9"/>
      <c r="H4743" s="9"/>
      <c r="J4743">
        <v>16</v>
      </c>
      <c r="K4743">
        <f ca="1">SIMULATION!$D$3*SIMULATION!$D$17/$H4727/(SIMULATION!$D$17-$I4727)*(((EXP(-$I4727*$J4743))/(1-EXP(-SIMULATION!$D$4*$I4727)))-(EXP(-SIMULATION!$D$17*$J4743)/(1-EXP(-SIMULATION!$D$4*SIMULATION!$D$17))))</f>
        <v>1.6944743491042877</v>
      </c>
      <c r="L4743">
        <v>-0.21168665165531853</v>
      </c>
      <c r="M4743">
        <f t="shared" ca="1" si="74"/>
        <v>1.3357767478265758</v>
      </c>
    </row>
    <row r="4744" spans="1:13" x14ac:dyDescent="0.25">
      <c r="A4744" s="9"/>
      <c r="H4744" s="9"/>
      <c r="J4744">
        <v>17</v>
      </c>
      <c r="K4744">
        <f ca="1">SIMULATION!$D$3*SIMULATION!$D$17/$H4727/(SIMULATION!$D$17-$I4727)*(((EXP(-$I4727*$J4744))/(1-EXP(-SIMULATION!$D$4*$I4727)))-(EXP(-SIMULATION!$D$17*$J4744)/(1-EXP(-SIMULATION!$D$4*SIMULATION!$D$17))))</f>
        <v>1.6017400411501068</v>
      </c>
      <c r="L4744">
        <v>-0.60131099197657256</v>
      </c>
      <c r="M4744">
        <f t="shared" ca="1" si="74"/>
        <v>0.63859614811753995</v>
      </c>
    </row>
    <row r="4745" spans="1:13" x14ac:dyDescent="0.25">
      <c r="A4745" s="9"/>
      <c r="H4745" s="9"/>
      <c r="J4745">
        <v>18</v>
      </c>
      <c r="K4745">
        <f ca="1">SIMULATION!$D$3*SIMULATION!$D$17/$H4727/(SIMULATION!$D$17-$I4727)*(((EXP(-$I4727*$J4745))/(1-EXP(-SIMULATION!$D$4*$I4727)))-(EXP(-SIMULATION!$D$17*$J4745)/(1-EXP(-SIMULATION!$D$4*SIMULATION!$D$17))))</f>
        <v>1.513846503457172</v>
      </c>
      <c r="L4745">
        <v>0.17693832077241498</v>
      </c>
      <c r="M4745">
        <f t="shared" ca="1" si="74"/>
        <v>1.7817039616860757</v>
      </c>
    </row>
    <row r="4746" spans="1:13" x14ac:dyDescent="0.25">
      <c r="A4746" s="9"/>
      <c r="H4746" s="9"/>
      <c r="J4746">
        <v>19</v>
      </c>
      <c r="K4746">
        <f ca="1">SIMULATION!$D$3*SIMULATION!$D$17/$H4727/(SIMULATION!$D$17-$I4727)*(((EXP(-$I4727*$J4746))/(1-EXP(-SIMULATION!$D$4*$I4727)))-(EXP(-SIMULATION!$D$17*$J4746)/(1-EXP(-SIMULATION!$D$4*SIMULATION!$D$17))))</f>
        <v>1.4306259152914442</v>
      </c>
      <c r="L4746">
        <v>0.42039558650765096</v>
      </c>
      <c r="M4746">
        <f t="shared" ca="1" si="74"/>
        <v>2.032054736023436</v>
      </c>
    </row>
    <row r="4747" spans="1:13" x14ac:dyDescent="0.25">
      <c r="A4747" s="9"/>
      <c r="H4747" s="9"/>
      <c r="J4747">
        <v>20</v>
      </c>
      <c r="K4747">
        <f ca="1">SIMULATION!$D$3*SIMULATION!$D$17/$H4727/(SIMULATION!$D$17-$I4727)*(((EXP(-$I4727*$J4747))/(1-EXP(-SIMULATION!$D$4*$I4727)))-(EXP(-SIMULATION!$D$17*$J4747)/(1-EXP(-SIMULATION!$D$4*SIMULATION!$D$17))))</f>
        <v>1.3518840499094258</v>
      </c>
      <c r="L4747">
        <v>-0.26579423647410361</v>
      </c>
      <c r="M4747">
        <f t="shared" ca="1" si="74"/>
        <v>0.99256106106223096</v>
      </c>
    </row>
    <row r="4748" spans="1:13" x14ac:dyDescent="0.25">
      <c r="A4748" s="9"/>
      <c r="H4748" s="9"/>
      <c r="J4748">
        <v>21</v>
      </c>
      <c r="K4748">
        <f ca="1">SIMULATION!$D$3*SIMULATION!$D$17/$H4727/(SIMULATION!$D$17-$I4727)*(((EXP(-$I4727*$J4748))/(1-EXP(-SIMULATION!$D$4*$I4727)))-(EXP(-SIMULATION!$D$17*$J4748)/(1-EXP(-SIMULATION!$D$4*SIMULATION!$D$17))))</f>
        <v>1.2774145422824039</v>
      </c>
      <c r="L4748">
        <v>-0.23420643796295063</v>
      </c>
      <c r="M4748">
        <f t="shared" ca="1" si="74"/>
        <v>0.97823583253236912</v>
      </c>
    </row>
    <row r="4749" spans="1:13" x14ac:dyDescent="0.25">
      <c r="A4749" s="9"/>
      <c r="H4749" s="9"/>
      <c r="J4749">
        <v>22</v>
      </c>
      <c r="K4749">
        <f ca="1">SIMULATION!$D$3*SIMULATION!$D$17/$H4727/(SIMULATION!$D$17-$I4727)*(((EXP(-$I4727*$J4749))/(1-EXP(-SIMULATION!$D$4*$I4727)))-(EXP(-SIMULATION!$D$17*$J4749)/(1-EXP(-SIMULATION!$D$4*SIMULATION!$D$17))))</f>
        <v>1.207007768248217</v>
      </c>
      <c r="L4749">
        <v>-8.7782538898634258E-2</v>
      </c>
      <c r="M4749">
        <f t="shared" ca="1" si="74"/>
        <v>1.101053561881014</v>
      </c>
    </row>
    <row r="4750" spans="1:13" x14ac:dyDescent="0.25">
      <c r="A4750" s="9"/>
      <c r="H4750" s="9"/>
      <c r="J4750">
        <v>23</v>
      </c>
      <c r="K4750">
        <f ca="1">SIMULATION!$D$3*SIMULATION!$D$17/$H4727/(SIMULATION!$D$17-$I4727)*(((EXP(-$I4727*$J4750))/(1-EXP(-SIMULATION!$D$4*$I4727)))-(EXP(-SIMULATION!$D$17*$J4750)/(1-EXP(-SIMULATION!$D$4*SIMULATION!$D$17))))</f>
        <v>1.1404562851003184</v>
      </c>
      <c r="L4750">
        <v>0.16531776435778603</v>
      </c>
      <c r="M4750">
        <f t="shared" ca="1" si="74"/>
        <v>1.3289939685008889</v>
      </c>
    </row>
    <row r="4751" spans="1:13" x14ac:dyDescent="0.25">
      <c r="A4751" s="9"/>
      <c r="H4751" s="9"/>
      <c r="J4751">
        <v>24</v>
      </c>
      <c r="K4751">
        <f ca="1">SIMULATION!$D$3*SIMULATION!$D$17/$H4727/(SIMULATION!$D$17-$I4727)*(((EXP(-$I4727*$J4751))/(1-EXP(-SIMULATION!$D$4*$I4727)))-(EXP(-SIMULATION!$D$17*$J4751)/(1-EXP(-SIMULATION!$D$4*SIMULATION!$D$17))))</f>
        <v>1.077558082423983</v>
      </c>
      <c r="L4751">
        <v>0.49186675863637042</v>
      </c>
      <c r="M4751">
        <f t="shared" ca="1" si="74"/>
        <v>1.6075730836682904</v>
      </c>
    </row>
    <row r="4752" spans="1:13" x14ac:dyDescent="0.25">
      <c r="A4752" s="9">
        <v>191</v>
      </c>
      <c r="B4752" s="2">
        <f ca="1">NORMINV(RAND(),SIMULATION!D7,SIMULATION!D8)</f>
        <v>59.18300732678329</v>
      </c>
      <c r="C4752" s="2">
        <v>2</v>
      </c>
      <c r="D4752" s="2">
        <f ca="1">SIMULATION!$D$11*(1+(SIMULATION!$D$12*LN(1+$C4752)))*(1+(SIMULATION!$D$13*(($B4752/63.5)-1)))</f>
        <v>9.9174739067083095</v>
      </c>
      <c r="E4752" s="2">
        <v>0.16054760298989582</v>
      </c>
      <c r="F4752" s="2">
        <f ca="1">D4752*(1+E4752)</f>
        <v>11.509700570145165</v>
      </c>
      <c r="G4752" s="2">
        <v>1.4132155428784445</v>
      </c>
      <c r="H4752" s="9">
        <f>SIMULATION!$D$15*EXP($G$4752)</f>
        <v>907.11892633114314</v>
      </c>
      <c r="I4752" s="2">
        <f ca="1">$F4752/$H4752</f>
        <v>1.268819361612962E-2</v>
      </c>
      <c r="J4752">
        <v>0</v>
      </c>
      <c r="K4752">
        <f ca="1">SIMULATION!$D$3*SIMULATION!$D$17/$H4752/(SIMULATION!$D$17-$I4752)*(((EXP(-$I4752*$J4752))/(1-EXP(-SIMULATION!$D$4*$I4752)))-(EXP(-SIMULATION!$D$17*$J4752)/(1-EXP(-SIMULATION!$D$4*SIMULATION!$D$17))))</f>
        <v>1.7532551127916824</v>
      </c>
      <c r="L4752">
        <v>4.9449740275106721E-2</v>
      </c>
      <c r="M4752">
        <f t="shared" ca="1" si="74"/>
        <v>1.8399531227552339</v>
      </c>
    </row>
    <row r="4753" spans="1:13" x14ac:dyDescent="0.25">
      <c r="A4753" s="9"/>
      <c r="H4753" s="9"/>
      <c r="J4753">
        <v>1</v>
      </c>
      <c r="K4753">
        <f ca="1">SIMULATION!$D$3*SIMULATION!$D$17/$H4752/(SIMULATION!$D$17-$I4752)*(((EXP(-$I4752*$J4753))/(1-EXP(-SIMULATION!$D$4*$I4752)))-(EXP(-SIMULATION!$D$17*$J4753)/(1-EXP(-SIMULATION!$D$4*SIMULATION!$D$17))))</f>
        <v>1.947451456460171</v>
      </c>
      <c r="L4753">
        <v>-0.20870910485637592</v>
      </c>
      <c r="M4753">
        <f t="shared" ca="1" si="74"/>
        <v>1.5410006062311232</v>
      </c>
    </row>
    <row r="4754" spans="1:13" x14ac:dyDescent="0.25">
      <c r="A4754" s="9"/>
      <c r="H4754" s="9"/>
      <c r="J4754">
        <v>2</v>
      </c>
      <c r="K4754">
        <f ca="1">SIMULATION!$D$3*SIMULATION!$D$17/$H4752/(SIMULATION!$D$17-$I4752)*(((EXP(-$I4752*$J4754))/(1-EXP(-SIMULATION!$D$4*$I4752)))-(EXP(-SIMULATION!$D$17*$J4754)/(1-EXP(-SIMULATION!$D$4*SIMULATION!$D$17))))</f>
        <v>2.061509135196737</v>
      </c>
      <c r="L4754">
        <v>1.2227902444947853E-2</v>
      </c>
      <c r="M4754">
        <f t="shared" ca="1" si="74"/>
        <v>2.0867170677912914</v>
      </c>
    </row>
    <row r="4755" spans="1:13" x14ac:dyDescent="0.25">
      <c r="A4755" s="9"/>
      <c r="H4755" s="9"/>
      <c r="J4755">
        <v>3</v>
      </c>
      <c r="K4755">
        <f ca="1">SIMULATION!$D$3*SIMULATION!$D$17/$H4752/(SIMULATION!$D$17-$I4752)*(((EXP(-$I4752*$J4755))/(1-EXP(-SIMULATION!$D$4*$I4752)))-(EXP(-SIMULATION!$D$17*$J4755)/(1-EXP(-SIMULATION!$D$4*SIMULATION!$D$17))))</f>
        <v>2.1243429849565771</v>
      </c>
      <c r="L4755">
        <v>0.2487877056123291</v>
      </c>
      <c r="M4755">
        <f t="shared" ca="1" si="74"/>
        <v>2.6528534021175707</v>
      </c>
    </row>
    <row r="4756" spans="1:13" x14ac:dyDescent="0.25">
      <c r="A4756" s="9"/>
      <c r="H4756" s="9"/>
      <c r="J4756">
        <v>4</v>
      </c>
      <c r="K4756">
        <f ca="1">SIMULATION!$D$3*SIMULATION!$D$17/$H4752/(SIMULATION!$D$17-$I4752)*(((EXP(-$I4752*$J4756))/(1-EXP(-SIMULATION!$D$4*$I4752)))-(EXP(-SIMULATION!$D$17*$J4756)/(1-EXP(-SIMULATION!$D$4*SIMULATION!$D$17))))</f>
        <v>2.1544806832452306</v>
      </c>
      <c r="L4756">
        <v>4.8957971850372012E-2</v>
      </c>
      <c r="M4756">
        <f t="shared" ca="1" si="74"/>
        <v>2.2599596878877208</v>
      </c>
    </row>
    <row r="4757" spans="1:13" x14ac:dyDescent="0.25">
      <c r="A4757" s="9"/>
      <c r="H4757" s="9"/>
      <c r="J4757">
        <v>5</v>
      </c>
      <c r="K4757">
        <f ca="1">SIMULATION!$D$3*SIMULATION!$D$17/$H4752/(SIMULATION!$D$17-$I4752)*(((EXP(-$I4752*$J4757))/(1-EXP(-SIMULATION!$D$4*$I4752)))-(EXP(-SIMULATION!$D$17*$J4757)/(1-EXP(-SIMULATION!$D$4*SIMULATION!$D$17))))</f>
        <v>2.1637935850945049</v>
      </c>
      <c r="L4757">
        <v>0.2261844034368225</v>
      </c>
      <c r="M4757">
        <f t="shared" ca="1" si="74"/>
        <v>2.6532099462995289</v>
      </c>
    </row>
    <row r="4758" spans="1:13" x14ac:dyDescent="0.25">
      <c r="A4758" s="9"/>
      <c r="H4758" s="9"/>
      <c r="J4758">
        <v>6</v>
      </c>
      <c r="K4758">
        <f ca="1">SIMULATION!$D$3*SIMULATION!$D$17/$H4752/(SIMULATION!$D$17-$I4752)*(((EXP(-$I4752*$J4758))/(1-EXP(-SIMULATION!$D$4*$I4752)))-(EXP(-SIMULATION!$D$17*$J4758)/(1-EXP(-SIMULATION!$D$4*SIMULATION!$D$17))))</f>
        <v>2.1598875330632499</v>
      </c>
      <c r="L4758">
        <v>-0.10200086612234996</v>
      </c>
      <c r="M4758">
        <f t="shared" ca="1" si="74"/>
        <v>1.9395771339639327</v>
      </c>
    </row>
    <row r="4759" spans="1:13" x14ac:dyDescent="0.25">
      <c r="A4759" s="9"/>
      <c r="H4759" s="9"/>
      <c r="J4759">
        <v>7</v>
      </c>
      <c r="K4759">
        <f ca="1">SIMULATION!$D$3*SIMULATION!$D$17/$H4752/(SIMULATION!$D$17-$I4752)*(((EXP(-$I4752*$J4759))/(1-EXP(-SIMULATION!$D$4*$I4752)))-(EXP(-SIMULATION!$D$17*$J4759)/(1-EXP(-SIMULATION!$D$4*SIMULATION!$D$17))))</f>
        <v>2.1476349460660473</v>
      </c>
      <c r="L4759">
        <v>0.37209380654718049</v>
      </c>
      <c r="M4759">
        <f t="shared" ca="1" si="74"/>
        <v>2.946756608221512</v>
      </c>
    </row>
    <row r="4760" spans="1:13" x14ac:dyDescent="0.25">
      <c r="A4760" s="9"/>
      <c r="H4760" s="9"/>
      <c r="J4760">
        <v>8</v>
      </c>
      <c r="K4760">
        <f ca="1">SIMULATION!$D$3*SIMULATION!$D$17/$H4752/(SIMULATION!$D$17-$I4752)*(((EXP(-$I4752*$J4760))/(1-EXP(-SIMULATION!$D$4*$I4752)))-(EXP(-SIMULATION!$D$17*$J4760)/(1-EXP(-SIMULATION!$D$4*SIMULATION!$D$17))))</f>
        <v>2.130156618831748</v>
      </c>
      <c r="L4760">
        <v>0.15252027419071143</v>
      </c>
      <c r="M4760">
        <f t="shared" ca="1" si="74"/>
        <v>2.4550486904051252</v>
      </c>
    </row>
    <row r="4761" spans="1:13" x14ac:dyDescent="0.25">
      <c r="A4761" s="9"/>
      <c r="H4761" s="9"/>
      <c r="J4761">
        <v>9</v>
      </c>
      <c r="K4761">
        <f ca="1">SIMULATION!$D$3*SIMULATION!$D$17/$H4752/(SIMULATION!$D$17-$I4752)*(((EXP(-$I4752*$J4761))/(1-EXP(-SIMULATION!$D$4*$I4752)))-(EXP(-SIMULATION!$D$17*$J4761)/(1-EXP(-SIMULATION!$D$4*SIMULATION!$D$17))))</f>
        <v>2.1094508825780145</v>
      </c>
      <c r="L4761">
        <v>-0.10371204536664988</v>
      </c>
      <c r="M4761">
        <f t="shared" ca="1" si="74"/>
        <v>1.8906754169453637</v>
      </c>
    </row>
    <row r="4762" spans="1:13" x14ac:dyDescent="0.25">
      <c r="A4762" s="9"/>
      <c r="H4762" s="9"/>
      <c r="J4762">
        <v>10</v>
      </c>
      <c r="K4762">
        <f ca="1">SIMULATION!$D$3*SIMULATION!$D$17/$H4752/(SIMULATION!$D$17-$I4752)*(((EXP(-$I4752*$J4762))/(1-EXP(-SIMULATION!$D$4*$I4752)))-(EXP(-SIMULATION!$D$17*$J4762)/(1-EXP(-SIMULATION!$D$4*SIMULATION!$D$17))))</f>
        <v>2.0867967861955767</v>
      </c>
      <c r="L4762">
        <v>0.70443810711299359</v>
      </c>
      <c r="M4762">
        <f t="shared" ca="1" si="74"/>
        <v>3.5568159641926673</v>
      </c>
    </row>
    <row r="4763" spans="1:13" x14ac:dyDescent="0.25">
      <c r="A4763" s="9"/>
      <c r="H4763" s="9"/>
      <c r="J4763">
        <v>11</v>
      </c>
      <c r="K4763">
        <f ca="1">SIMULATION!$D$3*SIMULATION!$D$17/$H4752/(SIMULATION!$D$17-$I4752)*(((EXP(-$I4752*$J4763))/(1-EXP(-SIMULATION!$D$4*$I4752)))-(EXP(-SIMULATION!$D$17*$J4763)/(1-EXP(-SIMULATION!$D$4*SIMULATION!$D$17))))</f>
        <v>2.0630124642923877</v>
      </c>
      <c r="L4763">
        <v>-0.14900043999816426</v>
      </c>
      <c r="M4763">
        <f t="shared" ca="1" si="74"/>
        <v>1.7556226993911248</v>
      </c>
    </row>
    <row r="4764" spans="1:13" x14ac:dyDescent="0.25">
      <c r="A4764" s="9"/>
      <c r="H4764" s="9"/>
      <c r="J4764">
        <v>12</v>
      </c>
      <c r="K4764">
        <f ca="1">SIMULATION!$D$3*SIMULATION!$D$17/$H4752/(SIMULATION!$D$17-$I4752)*(((EXP(-$I4752*$J4764))/(1-EXP(-SIMULATION!$D$4*$I4752)))-(EXP(-SIMULATION!$D$17*$J4764)/(1-EXP(-SIMULATION!$D$4*SIMULATION!$D$17))))</f>
        <v>2.0386207054652119</v>
      </c>
      <c r="L4764">
        <v>0.37200520260133463</v>
      </c>
      <c r="M4764">
        <f t="shared" ca="1" si="74"/>
        <v>2.7969982140290734</v>
      </c>
    </row>
    <row r="4765" spans="1:13" x14ac:dyDescent="0.25">
      <c r="A4765" s="9"/>
      <c r="H4765" s="9"/>
      <c r="J4765">
        <v>13</v>
      </c>
      <c r="K4765">
        <f ca="1">SIMULATION!$D$3*SIMULATION!$D$17/$H4752/(SIMULATION!$D$17-$I4752)*(((EXP(-$I4752*$J4765))/(1-EXP(-SIMULATION!$D$4*$I4752)))-(EXP(-SIMULATION!$D$17*$J4765)/(1-EXP(-SIMULATION!$D$4*SIMULATION!$D$17))))</f>
        <v>2.0139550522272116</v>
      </c>
      <c r="L4765">
        <v>0.45163016706316456</v>
      </c>
      <c r="M4765">
        <f t="shared" ca="1" si="74"/>
        <v>2.9235179089222916</v>
      </c>
    </row>
    <row r="4766" spans="1:13" x14ac:dyDescent="0.25">
      <c r="A4766" s="9"/>
      <c r="H4766" s="9"/>
      <c r="J4766">
        <v>14</v>
      </c>
      <c r="K4766">
        <f ca="1">SIMULATION!$D$3*SIMULATION!$D$17/$H4752/(SIMULATION!$D$17-$I4752)*(((EXP(-$I4752*$J4766))/(1-EXP(-SIMULATION!$D$4*$I4752)))-(EXP(-SIMULATION!$D$17*$J4766)/(1-EXP(-SIMULATION!$D$4*SIMULATION!$D$17))))</f>
        <v>1.9892277921800718</v>
      </c>
      <c r="L4766">
        <v>0.29178046897417026</v>
      </c>
      <c r="M4766">
        <f t="shared" ca="1" si="74"/>
        <v>2.5696456102788265</v>
      </c>
    </row>
    <row r="4767" spans="1:13" x14ac:dyDescent="0.25">
      <c r="A4767" s="9"/>
      <c r="H4767" s="9"/>
      <c r="J4767">
        <v>15</v>
      </c>
      <c r="K4767">
        <f ca="1">SIMULATION!$D$3*SIMULATION!$D$17/$H4752/(SIMULATION!$D$17-$I4752)*(((EXP(-$I4752*$J4767))/(1-EXP(-SIMULATION!$D$4*$I4752)))-(EXP(-SIMULATION!$D$17*$J4767)/(1-EXP(-SIMULATION!$D$4*SIMULATION!$D$17))))</f>
        <v>1.9645735281734809</v>
      </c>
      <c r="L4767">
        <v>-0.5847347497382045</v>
      </c>
      <c r="M4767">
        <f t="shared" ca="1" si="74"/>
        <v>0.8158191178346591</v>
      </c>
    </row>
    <row r="4768" spans="1:13" x14ac:dyDescent="0.25">
      <c r="A4768" s="9"/>
      <c r="H4768" s="9"/>
      <c r="J4768">
        <v>16</v>
      </c>
      <c r="K4768">
        <f ca="1">SIMULATION!$D$3*SIMULATION!$D$17/$H4752/(SIMULATION!$D$17-$I4752)*(((EXP(-$I4752*$J4768))/(1-EXP(-SIMULATION!$D$4*$I4752)))-(EXP(-SIMULATION!$D$17*$J4768)/(1-EXP(-SIMULATION!$D$4*SIMULATION!$D$17))))</f>
        <v>1.9400770988898233</v>
      </c>
      <c r="L4768">
        <v>-0.38364887770410266</v>
      </c>
      <c r="M4768">
        <f t="shared" ca="1" si="74"/>
        <v>1.1957686972413111</v>
      </c>
    </row>
    <row r="4769" spans="1:13" x14ac:dyDescent="0.25">
      <c r="A4769" s="9"/>
      <c r="H4769" s="9"/>
      <c r="J4769">
        <v>17</v>
      </c>
      <c r="K4769">
        <f ca="1">SIMULATION!$D$3*SIMULATION!$D$17/$H4752/(SIMULATION!$D$17-$I4752)*(((EXP(-$I4752*$J4769))/(1-EXP(-SIMULATION!$D$4*$I4752)))-(EXP(-SIMULATION!$D$17*$J4769)/(1-EXP(-SIMULATION!$D$4*SIMULATION!$D$17))))</f>
        <v>1.9157914708043455</v>
      </c>
      <c r="L4769">
        <v>0.12405649803046058</v>
      </c>
      <c r="M4769">
        <f t="shared" ca="1" si="74"/>
        <v>2.153457851628958</v>
      </c>
    </row>
    <row r="4770" spans="1:13" x14ac:dyDescent="0.25">
      <c r="A4770" s="9"/>
      <c r="H4770" s="9"/>
      <c r="J4770">
        <v>18</v>
      </c>
      <c r="K4770">
        <f ca="1">SIMULATION!$D$3*SIMULATION!$D$17/$H4752/(SIMULATION!$D$17-$I4752)*(((EXP(-$I4752*$J4770))/(1-EXP(-SIMULATION!$D$4*$I4752)))-(EXP(-SIMULATION!$D$17*$J4770)/(1-EXP(-SIMULATION!$D$4*SIMULATION!$D$17))))</f>
        <v>1.8917492035621573</v>
      </c>
      <c r="L4770">
        <v>-0.20778605459020497</v>
      </c>
      <c r="M4770">
        <f t="shared" ca="1" si="74"/>
        <v>1.4986701002798142</v>
      </c>
    </row>
    <row r="4771" spans="1:13" x14ac:dyDescent="0.25">
      <c r="A4771" s="9"/>
      <c r="H4771" s="9"/>
      <c r="J4771">
        <v>19</v>
      </c>
      <c r="K4771">
        <f ca="1">SIMULATION!$D$3*SIMULATION!$D$17/$H4752/(SIMULATION!$D$17-$I4752)*(((EXP(-$I4752*$J4771))/(1-EXP(-SIMULATION!$D$4*$I4752)))-(EXP(-SIMULATION!$D$17*$J4771)/(1-EXP(-SIMULATION!$D$4*SIMULATION!$D$17))))</f>
        <v>1.8679697970475622</v>
      </c>
      <c r="L4771">
        <v>1.8377012226505937E-2</v>
      </c>
      <c r="M4771">
        <f t="shared" ca="1" si="74"/>
        <v>1.9022975008466489</v>
      </c>
    </row>
    <row r="4772" spans="1:13" x14ac:dyDescent="0.25">
      <c r="A4772" s="9"/>
      <c r="H4772" s="9"/>
      <c r="J4772">
        <v>20</v>
      </c>
      <c r="K4772">
        <f ca="1">SIMULATION!$D$3*SIMULATION!$D$17/$H4752/(SIMULATION!$D$17-$I4752)*(((EXP(-$I4752*$J4772))/(1-EXP(-SIMULATION!$D$4*$I4752)))-(EXP(-SIMULATION!$D$17*$J4772)/(1-EXP(-SIMULATION!$D$4*SIMULATION!$D$17))))</f>
        <v>1.8444643993446694</v>
      </c>
      <c r="L4772">
        <v>0.4327070084443797</v>
      </c>
      <c r="M4772">
        <f t="shared" ca="1" si="74"/>
        <v>2.6425770717672608</v>
      </c>
    </row>
    <row r="4773" spans="1:13" x14ac:dyDescent="0.25">
      <c r="A4773" s="9"/>
      <c r="H4773" s="9"/>
      <c r="J4773">
        <v>21</v>
      </c>
      <c r="K4773">
        <f ca="1">SIMULATION!$D$3*SIMULATION!$D$17/$H4752/(SIMULATION!$D$17-$I4752)*(((EXP(-$I4752*$J4773))/(1-EXP(-SIMULATION!$D$4*$I4752)))-(EXP(-SIMULATION!$D$17*$J4773)/(1-EXP(-SIMULATION!$D$4*SIMULATION!$D$17))))</f>
        <v>1.8212388234958408</v>
      </c>
      <c r="L4773">
        <v>-0.25514464365032413</v>
      </c>
      <c r="M4773">
        <f t="shared" ca="1" si="74"/>
        <v>1.3565594928728588</v>
      </c>
    </row>
    <row r="4774" spans="1:13" x14ac:dyDescent="0.25">
      <c r="A4774" s="9"/>
      <c r="H4774" s="9"/>
      <c r="J4774">
        <v>22</v>
      </c>
      <c r="K4774">
        <f ca="1">SIMULATION!$D$3*SIMULATION!$D$17/$H4752/(SIMULATION!$D$17-$I4752)*(((EXP(-$I4752*$J4774))/(1-EXP(-SIMULATION!$D$4*$I4752)))-(EXP(-SIMULATION!$D$17*$J4774)/(1-EXP(-SIMULATION!$D$4*SIMULATION!$D$17))))</f>
        <v>1.7982954804994686</v>
      </c>
      <c r="L4774">
        <v>0.15659841916076433</v>
      </c>
      <c r="M4774">
        <f t="shared" ca="1" si="74"/>
        <v>2.0799057099296325</v>
      </c>
    </row>
    <row r="4775" spans="1:13" x14ac:dyDescent="0.25">
      <c r="A4775" s="9"/>
      <c r="H4775" s="9"/>
      <c r="J4775">
        <v>23</v>
      </c>
      <c r="K4775">
        <f ca="1">SIMULATION!$D$3*SIMULATION!$D$17/$H4752/(SIMULATION!$D$17-$I4752)*(((EXP(-$I4752*$J4775))/(1-EXP(-SIMULATION!$D$4*$I4752)))-(EXP(-SIMULATION!$D$17*$J4775)/(1-EXP(-SIMULATION!$D$4*SIMULATION!$D$17))))</f>
        <v>1.7756346178103131</v>
      </c>
      <c r="L4775">
        <v>-0.13912925093874504</v>
      </c>
      <c r="M4775">
        <f t="shared" ca="1" si="74"/>
        <v>1.5285919034934594</v>
      </c>
    </row>
    <row r="4776" spans="1:13" x14ac:dyDescent="0.25">
      <c r="A4776" s="9"/>
      <c r="H4776" s="9"/>
      <c r="J4776">
        <v>24</v>
      </c>
      <c r="K4776">
        <f ca="1">SIMULATION!$D$3*SIMULATION!$D$17/$H4752/(SIMULATION!$D$17-$I4752)*(((EXP(-$I4752*$J4776))/(1-EXP(-SIMULATION!$D$4*$I4752)))-(EXP(-SIMULATION!$D$17*$J4776)/(1-EXP(-SIMULATION!$D$4*SIMULATION!$D$17))))</f>
        <v>1.7532551127916824</v>
      </c>
      <c r="L4776">
        <v>-0.34794277291456377</v>
      </c>
      <c r="M4776">
        <f t="shared" ca="1" si="74"/>
        <v>1.1432226672203083</v>
      </c>
    </row>
    <row r="4777" spans="1:13" x14ac:dyDescent="0.25">
      <c r="A4777" s="9">
        <v>192</v>
      </c>
      <c r="B4777" s="2">
        <f ca="1">NORMINV(RAND(),SIMULATION!D7,SIMULATION!D8)</f>
        <v>56.519640386616054</v>
      </c>
      <c r="C4777" s="2">
        <v>2</v>
      </c>
      <c r="D4777" s="2">
        <f ca="1">SIMULATION!$D$11*(1+(SIMULATION!$D$12*LN(1+$C4777)))*(1+(SIMULATION!$D$13*(($B4777/63.5)-1)))</f>
        <v>9.7196876509238646</v>
      </c>
      <c r="E4777" s="2">
        <v>0.10283413181475141</v>
      </c>
      <c r="F4777" s="2">
        <f ca="1">D4777*(1+E4777)</f>
        <v>10.71920329201718</v>
      </c>
      <c r="G4777" s="2">
        <v>0.82801612764807897</v>
      </c>
      <c r="H4777" s="9">
        <f>SIMULATION!$D$15*EXP($G$4777)</f>
        <v>505.26050453306721</v>
      </c>
      <c r="I4777" s="2">
        <f ca="1">$F4777/$H4777</f>
        <v>2.1215201259245968E-2</v>
      </c>
      <c r="J4777">
        <v>0</v>
      </c>
      <c r="K4777">
        <f ca="1">SIMULATION!$D$3*SIMULATION!$D$17/$H4777/(SIMULATION!$D$17-$I4777)*(((EXP(-$I4777*$J4777))/(1-EXP(-SIMULATION!$D$4*$I4777)))-(EXP(-SIMULATION!$D$17*$J4777)/(1-EXP(-SIMULATION!$D$4*SIMULATION!$D$17))))</f>
        <v>1.7216784224417636</v>
      </c>
      <c r="L4777">
        <v>-4.4333290848609347E-2</v>
      </c>
      <c r="M4777">
        <f t="shared" ca="1" si="74"/>
        <v>1.645350752191878</v>
      </c>
    </row>
    <row r="4778" spans="1:13" x14ac:dyDescent="0.25">
      <c r="A4778" s="9"/>
      <c r="H4778" s="9"/>
      <c r="J4778">
        <v>1</v>
      </c>
      <c r="K4778">
        <f ca="1">SIMULATION!$D$3*SIMULATION!$D$17/$H4777/(SIMULATION!$D$17-$I4777)*(((EXP(-$I4777*$J4778))/(1-EXP(-SIMULATION!$D$4*$I4777)))-(EXP(-SIMULATION!$D$17*$J4778)/(1-EXP(-SIMULATION!$D$4*SIMULATION!$D$17))))</f>
        <v>2.0721045894759467</v>
      </c>
      <c r="L4778">
        <v>0.47709496469102564</v>
      </c>
      <c r="M4778">
        <f t="shared" ca="1" si="74"/>
        <v>3.0606952554280857</v>
      </c>
    </row>
    <row r="4779" spans="1:13" x14ac:dyDescent="0.25">
      <c r="A4779" s="9"/>
      <c r="H4779" s="9"/>
      <c r="J4779">
        <v>2</v>
      </c>
      <c r="K4779">
        <f ca="1">SIMULATION!$D$3*SIMULATION!$D$17/$H4777/(SIMULATION!$D$17-$I4777)*(((EXP(-$I4777*$J4779))/(1-EXP(-SIMULATION!$D$4*$I4777)))-(EXP(-SIMULATION!$D$17*$J4779)/(1-EXP(-SIMULATION!$D$4*SIMULATION!$D$17))))</f>
        <v>2.2763291483192805</v>
      </c>
      <c r="L4779">
        <v>0.20161291418489949</v>
      </c>
      <c r="M4779">
        <f t="shared" ca="1" si="74"/>
        <v>2.735266501555961</v>
      </c>
    </row>
    <row r="4780" spans="1:13" x14ac:dyDescent="0.25">
      <c r="A4780" s="9"/>
      <c r="H4780" s="9"/>
      <c r="J4780">
        <v>3</v>
      </c>
      <c r="K4780">
        <f ca="1">SIMULATION!$D$3*SIMULATION!$D$17/$H4777/(SIMULATION!$D$17-$I4777)*(((EXP(-$I4777*$J4780))/(1-EXP(-SIMULATION!$D$4*$I4777)))-(EXP(-SIMULATION!$D$17*$J4780)/(1-EXP(-SIMULATION!$D$4*SIMULATION!$D$17))))</f>
        <v>2.3872910772488489</v>
      </c>
      <c r="L4780">
        <v>-7.1006382815830174E-2</v>
      </c>
      <c r="M4780">
        <f t="shared" ca="1" si="74"/>
        <v>2.2177781731249016</v>
      </c>
    </row>
    <row r="4781" spans="1:13" x14ac:dyDescent="0.25">
      <c r="A4781" s="9"/>
      <c r="H4781" s="9"/>
      <c r="J4781">
        <v>4</v>
      </c>
      <c r="K4781">
        <f ca="1">SIMULATION!$D$3*SIMULATION!$D$17/$H4777/(SIMULATION!$D$17-$I4777)*(((EXP(-$I4777*$J4781))/(1-EXP(-SIMULATION!$D$4*$I4777)))-(EXP(-SIMULATION!$D$17*$J4781)/(1-EXP(-SIMULATION!$D$4*SIMULATION!$D$17))))</f>
        <v>2.4389059971124047</v>
      </c>
      <c r="L4781">
        <v>0.20108352176122346</v>
      </c>
      <c r="M4781">
        <f t="shared" ca="1" si="74"/>
        <v>2.9293298042563354</v>
      </c>
    </row>
    <row r="4782" spans="1:13" x14ac:dyDescent="0.25">
      <c r="A4782" s="9"/>
      <c r="H4782" s="9"/>
      <c r="J4782">
        <v>5</v>
      </c>
      <c r="K4782">
        <f ca="1">SIMULATION!$D$3*SIMULATION!$D$17/$H4777/(SIMULATION!$D$17-$I4777)*(((EXP(-$I4777*$J4782))/(1-EXP(-SIMULATION!$D$4*$I4777)))-(EXP(-SIMULATION!$D$17*$J4782)/(1-EXP(-SIMULATION!$D$4*SIMULATION!$D$17))))</f>
        <v>2.4528990876245333</v>
      </c>
      <c r="L4782">
        <v>4.6295236451640666E-2</v>
      </c>
      <c r="M4782">
        <f t="shared" ca="1" si="74"/>
        <v>2.5664566308781249</v>
      </c>
    </row>
    <row r="4783" spans="1:13" x14ac:dyDescent="0.25">
      <c r="A4783" s="9"/>
      <c r="H4783" s="9"/>
      <c r="J4783">
        <v>6</v>
      </c>
      <c r="K4783">
        <f ca="1">SIMULATION!$D$3*SIMULATION!$D$17/$H4777/(SIMULATION!$D$17-$I4777)*(((EXP(-$I4777*$J4783))/(1-EXP(-SIMULATION!$D$4*$I4777)))-(EXP(-SIMULATION!$D$17*$J4783)/(1-EXP(-SIMULATION!$D$4*SIMULATION!$D$17))))</f>
        <v>2.4431837820563795</v>
      </c>
      <c r="L4783">
        <v>-7.8988984123081821E-2</v>
      </c>
      <c r="M4783">
        <f t="shared" ca="1" si="74"/>
        <v>2.250199177085757</v>
      </c>
    </row>
    <row r="4784" spans="1:13" x14ac:dyDescent="0.25">
      <c r="A4784" s="9"/>
      <c r="H4784" s="9"/>
      <c r="J4784">
        <v>7</v>
      </c>
      <c r="K4784">
        <f ca="1">SIMULATION!$D$3*SIMULATION!$D$17/$H4777/(SIMULATION!$D$17-$I4777)*(((EXP(-$I4777*$J4784))/(1-EXP(-SIMULATION!$D$4*$I4777)))-(EXP(-SIMULATION!$D$17*$J4784)/(1-EXP(-SIMULATION!$D$4*SIMULATION!$D$17))))</f>
        <v>2.418667737224105</v>
      </c>
      <c r="L4784">
        <v>-3.0134851703161967E-2</v>
      </c>
      <c r="M4784">
        <f t="shared" ca="1" si="74"/>
        <v>2.3457815436436342</v>
      </c>
    </row>
    <row r="4785" spans="1:13" x14ac:dyDescent="0.25">
      <c r="A4785" s="9"/>
      <c r="H4785" s="9"/>
      <c r="J4785">
        <v>8</v>
      </c>
      <c r="K4785">
        <f ca="1">SIMULATION!$D$3*SIMULATION!$D$17/$H4777/(SIMULATION!$D$17-$I4777)*(((EXP(-$I4777*$J4785))/(1-EXP(-SIMULATION!$D$4*$I4777)))-(EXP(-SIMULATION!$D$17*$J4785)/(1-EXP(-SIMULATION!$D$4*SIMULATION!$D$17))))</f>
        <v>2.3850509633904107</v>
      </c>
      <c r="L4785">
        <v>-0.36269591813884966</v>
      </c>
      <c r="M4785">
        <f t="shared" ca="1" si="74"/>
        <v>1.5200027144155779</v>
      </c>
    </row>
    <row r="4786" spans="1:13" x14ac:dyDescent="0.25">
      <c r="A4786" s="9"/>
      <c r="H4786" s="9"/>
      <c r="J4786">
        <v>9</v>
      </c>
      <c r="K4786">
        <f ca="1">SIMULATION!$D$3*SIMULATION!$D$17/$H4777/(SIMULATION!$D$17-$I4777)*(((EXP(-$I4777*$J4786))/(1-EXP(-SIMULATION!$D$4*$I4777)))-(EXP(-SIMULATION!$D$17*$J4786)/(1-EXP(-SIMULATION!$D$4*SIMULATION!$D$17))))</f>
        <v>2.3459781058514446</v>
      </c>
      <c r="L4786">
        <v>-0.11925432167636564</v>
      </c>
      <c r="M4786">
        <f t="shared" ca="1" si="74"/>
        <v>2.0662100781705255</v>
      </c>
    </row>
    <row r="4787" spans="1:13" x14ac:dyDescent="0.25">
      <c r="A4787" s="9"/>
      <c r="H4787" s="9"/>
      <c r="J4787">
        <v>10</v>
      </c>
      <c r="K4787">
        <f ca="1">SIMULATION!$D$3*SIMULATION!$D$17/$H4777/(SIMULATION!$D$17-$I4777)*(((EXP(-$I4777*$J4787))/(1-EXP(-SIMULATION!$D$4*$I4777)))-(EXP(-SIMULATION!$D$17*$J4787)/(1-EXP(-SIMULATION!$D$4*SIMULATION!$D$17))))</f>
        <v>2.3037768513228554</v>
      </c>
      <c r="L4787">
        <v>-0.35228077442322758</v>
      </c>
      <c r="M4787">
        <f t="shared" ca="1" si="74"/>
        <v>1.4922005580405351</v>
      </c>
    </row>
    <row r="4788" spans="1:13" x14ac:dyDescent="0.25">
      <c r="A4788" s="9"/>
      <c r="H4788" s="9"/>
      <c r="J4788">
        <v>11</v>
      </c>
      <c r="K4788">
        <f ca="1">SIMULATION!$D$3*SIMULATION!$D$17/$H4777/(SIMULATION!$D$17-$I4777)*(((EXP(-$I4777*$J4788))/(1-EXP(-SIMULATION!$D$4*$I4777)))-(EXP(-SIMULATION!$D$17*$J4788)/(1-EXP(-SIMULATION!$D$4*SIMULATION!$D$17))))</f>
        <v>2.2599311131260373</v>
      </c>
      <c r="L4788">
        <v>2.3113912068148314E-2</v>
      </c>
      <c r="M4788">
        <f t="shared" ca="1" si="74"/>
        <v>2.312166962154905</v>
      </c>
    </row>
    <row r="4789" spans="1:13" x14ac:dyDescent="0.25">
      <c r="A4789" s="9"/>
      <c r="H4789" s="9"/>
      <c r="J4789">
        <v>12</v>
      </c>
      <c r="K4789">
        <f ca="1">SIMULATION!$D$3*SIMULATION!$D$17/$H4777/(SIMULATION!$D$17-$I4777)*(((EXP(-$I4777*$J4789))/(1-EXP(-SIMULATION!$D$4*$I4777)))-(EXP(-SIMULATION!$D$17*$J4789)/(1-EXP(-SIMULATION!$D$4*SIMULATION!$D$17))))</f>
        <v>2.2153842562655792</v>
      </c>
      <c r="L4789">
        <v>-2.6270250263971451E-2</v>
      </c>
      <c r="M4789">
        <f t="shared" ca="1" si="74"/>
        <v>2.1571855574226202</v>
      </c>
    </row>
    <row r="4790" spans="1:13" x14ac:dyDescent="0.25">
      <c r="A4790" s="9"/>
      <c r="H4790" s="9"/>
      <c r="J4790">
        <v>13</v>
      </c>
      <c r="K4790">
        <f ca="1">SIMULATION!$D$3*SIMULATION!$D$17/$H4777/(SIMULATION!$D$17-$I4777)*(((EXP(-$I4777*$J4790))/(1-EXP(-SIMULATION!$D$4*$I4777)))-(EXP(-SIMULATION!$D$17*$J4790)/(1-EXP(-SIMULATION!$D$4*SIMULATION!$D$17))))</f>
        <v>2.1707334080160168</v>
      </c>
      <c r="L4790">
        <v>0.13043841642266285</v>
      </c>
      <c r="M4790">
        <f t="shared" ca="1" si="74"/>
        <v>2.4538804362333959</v>
      </c>
    </row>
    <row r="4791" spans="1:13" x14ac:dyDescent="0.25">
      <c r="A4791" s="9"/>
      <c r="H4791" s="9"/>
      <c r="J4791">
        <v>14</v>
      </c>
      <c r="K4791">
        <f ca="1">SIMULATION!$D$3*SIMULATION!$D$17/$H4777/(SIMULATION!$D$17-$I4777)*(((EXP(-$I4777*$J4791))/(1-EXP(-SIMULATION!$D$4*$I4777)))-(EXP(-SIMULATION!$D$17*$J4791)/(1-EXP(-SIMULATION!$D$4*SIMULATION!$D$17))))</f>
        <v>2.1263539735304051</v>
      </c>
      <c r="L4791">
        <v>0.43341717651246375</v>
      </c>
      <c r="M4791">
        <f t="shared" ca="1" si="74"/>
        <v>3.0479523090040113</v>
      </c>
    </row>
    <row r="4792" spans="1:13" x14ac:dyDescent="0.25">
      <c r="A4792" s="9"/>
      <c r="H4792" s="9"/>
      <c r="J4792">
        <v>15</v>
      </c>
      <c r="K4792">
        <f ca="1">SIMULATION!$D$3*SIMULATION!$D$17/$H4777/(SIMULATION!$D$17-$I4777)*(((EXP(-$I4777*$J4792))/(1-EXP(-SIMULATION!$D$4*$I4777)))-(EXP(-SIMULATION!$D$17*$J4792)/(1-EXP(-SIMULATION!$D$4*SIMULATION!$D$17))))</f>
        <v>2.0824794252024637</v>
      </c>
      <c r="L4792">
        <v>6.199394045841225E-2</v>
      </c>
      <c r="M4792">
        <f t="shared" ca="1" si="74"/>
        <v>2.2115805306943339</v>
      </c>
    </row>
    <row r="4793" spans="1:13" x14ac:dyDescent="0.25">
      <c r="A4793" s="9"/>
      <c r="H4793" s="9"/>
      <c r="J4793">
        <v>16</v>
      </c>
      <c r="K4793">
        <f ca="1">SIMULATION!$D$3*SIMULATION!$D$17/$H4777/(SIMULATION!$D$17-$I4777)*(((EXP(-$I4777*$J4793))/(1-EXP(-SIMULATION!$D$4*$I4777)))-(EXP(-SIMULATION!$D$17*$J4793)/(1-EXP(-SIMULATION!$D$4*SIMULATION!$D$17))))</f>
        <v>2.039252430432744</v>
      </c>
      <c r="L4793">
        <v>0.23619701896025619</v>
      </c>
      <c r="M4793">
        <f t="shared" ca="1" si="74"/>
        <v>2.5209177754084156</v>
      </c>
    </row>
    <row r="4794" spans="1:13" x14ac:dyDescent="0.25">
      <c r="A4794" s="9"/>
      <c r="H4794" s="9"/>
      <c r="J4794">
        <v>17</v>
      </c>
      <c r="K4794">
        <f ca="1">SIMULATION!$D$3*SIMULATION!$D$17/$H4777/(SIMULATION!$D$17-$I4777)*(((EXP(-$I4777*$J4794))/(1-EXP(-SIMULATION!$D$4*$I4777)))-(EXP(-SIMULATION!$D$17*$J4794)/(1-EXP(-SIMULATION!$D$4*SIMULATION!$D$17))))</f>
        <v>1.9967576124153354</v>
      </c>
      <c r="L4794">
        <v>-8.5608574616400049E-2</v>
      </c>
      <c r="M4794">
        <f t="shared" ca="1" si="74"/>
        <v>1.8258180393620125</v>
      </c>
    </row>
    <row r="4795" spans="1:13" x14ac:dyDescent="0.25">
      <c r="A4795" s="9"/>
      <c r="H4795" s="9"/>
      <c r="J4795">
        <v>18</v>
      </c>
      <c r="K4795">
        <f ca="1">SIMULATION!$D$3*SIMULATION!$D$17/$H4777/(SIMULATION!$D$17-$I4777)*(((EXP(-$I4777*$J4795))/(1-EXP(-SIMULATION!$D$4*$I4777)))-(EXP(-SIMULATION!$D$17*$J4795)/(1-EXP(-SIMULATION!$D$4*SIMULATION!$D$17))))</f>
        <v>1.9550425409839081</v>
      </c>
      <c r="L4795">
        <v>0.41815776002755212</v>
      </c>
      <c r="M4795">
        <f t="shared" ca="1" si="74"/>
        <v>2.7725587506803127</v>
      </c>
    </row>
    <row r="4796" spans="1:13" x14ac:dyDescent="0.25">
      <c r="A4796" s="9"/>
      <c r="H4796" s="9"/>
      <c r="J4796">
        <v>19</v>
      </c>
      <c r="K4796">
        <f ca="1">SIMULATION!$D$3*SIMULATION!$D$17/$H4777/(SIMULATION!$D$17-$I4777)*(((EXP(-$I4777*$J4796))/(1-EXP(-SIMULATION!$D$4*$I4777)))-(EXP(-SIMULATION!$D$17*$J4796)/(1-EXP(-SIMULATION!$D$4*SIMULATION!$D$17))))</f>
        <v>1.9141311810583097</v>
      </c>
      <c r="L4796">
        <v>8.0705824476228039E-2</v>
      </c>
      <c r="M4796">
        <f t="shared" ca="1" si="74"/>
        <v>2.0686127161812764</v>
      </c>
    </row>
    <row r="4797" spans="1:13" x14ac:dyDescent="0.25">
      <c r="A4797" s="9"/>
      <c r="H4797" s="9"/>
      <c r="J4797">
        <v>20</v>
      </c>
      <c r="K4797">
        <f ca="1">SIMULATION!$D$3*SIMULATION!$D$17/$H4777/(SIMULATION!$D$17-$I4777)*(((EXP(-$I4777*$J4797))/(1-EXP(-SIMULATION!$D$4*$I4777)))-(EXP(-SIMULATION!$D$17*$J4797)/(1-EXP(-SIMULATION!$D$4*SIMULATION!$D$17))))</f>
        <v>1.8740325078014142</v>
      </c>
      <c r="L4797">
        <v>0.47441374010131793</v>
      </c>
      <c r="M4797">
        <f t="shared" ca="1" si="74"/>
        <v>2.7630992788989355</v>
      </c>
    </row>
    <row r="4798" spans="1:13" x14ac:dyDescent="0.25">
      <c r="A4798" s="9"/>
      <c r="H4798" s="9"/>
      <c r="J4798">
        <v>21</v>
      </c>
      <c r="K4798">
        <f ca="1">SIMULATION!$D$3*SIMULATION!$D$17/$H4777/(SIMULATION!$D$17-$I4777)*(((EXP(-$I4777*$J4798))/(1-EXP(-SIMULATION!$D$4*$I4777)))-(EXP(-SIMULATION!$D$17*$J4798)/(1-EXP(-SIMULATION!$D$4*SIMULATION!$D$17))))</f>
        <v>1.834746024548161</v>
      </c>
      <c r="L4798">
        <v>-1.8232723903950459E-2</v>
      </c>
      <c r="M4798">
        <f t="shared" ca="1" si="74"/>
        <v>1.8012936068487038</v>
      </c>
    </row>
    <row r="4799" spans="1:13" x14ac:dyDescent="0.25">
      <c r="A4799" s="9"/>
      <c r="H4799" s="9"/>
      <c r="J4799">
        <v>22</v>
      </c>
      <c r="K4799">
        <f ca="1">SIMULATION!$D$3*SIMULATION!$D$17/$H4777/(SIMULATION!$D$17-$I4777)*(((EXP(-$I4777*$J4799))/(1-EXP(-SIMULATION!$D$4*$I4777)))-(EXP(-SIMULATION!$D$17*$J4799)/(1-EXP(-SIMULATION!$D$4*SIMULATION!$D$17))))</f>
        <v>1.7962652960161269</v>
      </c>
      <c r="L4799">
        <v>-0.2001252344766184</v>
      </c>
      <c r="M4799">
        <f t="shared" ca="1" si="74"/>
        <v>1.4367872824686871</v>
      </c>
    </row>
    <row r="4800" spans="1:13" x14ac:dyDescent="0.25">
      <c r="A4800" s="9"/>
      <c r="H4800" s="9"/>
      <c r="J4800">
        <v>23</v>
      </c>
      <c r="K4800">
        <f ca="1">SIMULATION!$D$3*SIMULATION!$D$17/$H4777/(SIMULATION!$D$17-$I4777)*(((EXP(-$I4777*$J4800))/(1-EXP(-SIMULATION!$D$4*$I4777)))-(EXP(-SIMULATION!$D$17*$J4800)/(1-EXP(-SIMULATION!$D$4*SIMULATION!$D$17))))</f>
        <v>1.7585802097193559</v>
      </c>
      <c r="L4800">
        <v>-0.21806989808748539</v>
      </c>
      <c r="M4800">
        <f t="shared" ca="1" si="74"/>
        <v>1.3750868026071874</v>
      </c>
    </row>
    <row r="4801" spans="1:13" x14ac:dyDescent="0.25">
      <c r="A4801" s="9"/>
      <c r="H4801" s="9"/>
      <c r="J4801">
        <v>24</v>
      </c>
      <c r="K4801">
        <f ca="1">SIMULATION!$D$3*SIMULATION!$D$17/$H4777/(SIMULATION!$D$17-$I4777)*(((EXP(-$I4777*$J4801))/(1-EXP(-SIMULATION!$D$4*$I4777)))-(EXP(-SIMULATION!$D$17*$J4801)/(1-EXP(-SIMULATION!$D$4*SIMULATION!$D$17))))</f>
        <v>1.7216784224417636</v>
      </c>
      <c r="L4801">
        <v>0.40018249464330957</v>
      </c>
      <c r="M4801">
        <f t="shared" ca="1" si="74"/>
        <v>2.4106639885080661</v>
      </c>
    </row>
    <row r="4802" spans="1:13" x14ac:dyDescent="0.25">
      <c r="A4802" s="9">
        <v>193</v>
      </c>
      <c r="B4802" s="2">
        <f ca="1">NORMINV(RAND(),SIMULATION!D7,SIMULATION!D8)</f>
        <v>71.605113232842456</v>
      </c>
      <c r="C4802" s="2">
        <v>2</v>
      </c>
      <c r="D4802" s="2">
        <f ca="1">SIMULATION!$D$11*(1+(SIMULATION!$D$12*LN(1+$C4802)))*(1+(SIMULATION!$D$13*(($B4802/63.5)-1)))</f>
        <v>10.83996107100532</v>
      </c>
      <c r="E4802" s="2">
        <v>0.12615084990045977</v>
      </c>
      <c r="F4802" s="2">
        <f ca="1">D4802*(1+E4802)</f>
        <v>12.207431373000539</v>
      </c>
      <c r="G4802" s="2">
        <v>0.240503732674135</v>
      </c>
      <c r="H4802" s="9">
        <f>SIMULATION!$D$15*EXP($G$4802)</f>
        <v>280.77727850052736</v>
      </c>
      <c r="I4802" s="2">
        <f ca="1">$F4802/$H4802</f>
        <v>4.3477276502548658E-2</v>
      </c>
      <c r="J4802">
        <v>0</v>
      </c>
      <c r="K4802">
        <f ca="1">SIMULATION!$D$3*SIMULATION!$D$17/$H4802/(SIMULATION!$D$17-$I4802)*(((EXP(-$I4802*$J4802))/(1-EXP(-SIMULATION!$D$4*$I4802)))-(EXP(-SIMULATION!$D$17*$J4802)/(1-EXP(-SIMULATION!$D$4*SIMULATION!$D$17))))</f>
        <v>1.1804528974953195</v>
      </c>
      <c r="L4802">
        <v>1.0381286074787452E-2</v>
      </c>
      <c r="M4802">
        <f t="shared" ca="1" si="74"/>
        <v>1.19270751672203</v>
      </c>
    </row>
    <row r="4803" spans="1:13" x14ac:dyDescent="0.25">
      <c r="A4803" s="9"/>
      <c r="H4803" s="9"/>
      <c r="J4803">
        <v>1</v>
      </c>
      <c r="K4803">
        <f ca="1">SIMULATION!$D$3*SIMULATION!$D$17/$H4802/(SIMULATION!$D$17-$I4802)*(((EXP(-$I4802*$J4803))/(1-EXP(-SIMULATION!$D$4*$I4802)))-(EXP(-SIMULATION!$D$17*$J4803)/(1-EXP(-SIMULATION!$D$4*SIMULATION!$D$17))))</f>
        <v>1.8176347505064161</v>
      </c>
      <c r="L4803">
        <v>7.7630726833202114E-3</v>
      </c>
      <c r="M4803">
        <f t="shared" ref="M4803:M4866" ca="1" si="75">$K4803*(1+$L4803)</f>
        <v>1.8317451811863261</v>
      </c>
    </row>
    <row r="4804" spans="1:13" x14ac:dyDescent="0.25">
      <c r="A4804" s="9"/>
      <c r="H4804" s="9"/>
      <c r="J4804">
        <v>2</v>
      </c>
      <c r="K4804">
        <f ca="1">SIMULATION!$D$3*SIMULATION!$D$17/$H4802/(SIMULATION!$D$17-$I4802)*(((EXP(-$I4802*$J4804))/(1-EXP(-SIMULATION!$D$4*$I4802)))-(EXP(-SIMULATION!$D$17*$J4804)/(1-EXP(-SIMULATION!$D$4*SIMULATION!$D$17))))</f>
        <v>2.1808080610325451</v>
      </c>
      <c r="L4804">
        <v>-5.0476705574521184E-2</v>
      </c>
      <c r="M4804">
        <f t="shared" ca="1" si="75"/>
        <v>2.070728054621263</v>
      </c>
    </row>
    <row r="4805" spans="1:13" x14ac:dyDescent="0.25">
      <c r="A4805" s="9"/>
      <c r="H4805" s="9"/>
      <c r="J4805">
        <v>3</v>
      </c>
      <c r="K4805">
        <f ca="1">SIMULATION!$D$3*SIMULATION!$D$17/$H4802/(SIMULATION!$D$17-$I4802)*(((EXP(-$I4802*$J4805))/(1-EXP(-SIMULATION!$D$4*$I4802)))-(EXP(-SIMULATION!$D$17*$J4805)/(1-EXP(-SIMULATION!$D$4*SIMULATION!$D$17))))</f>
        <v>2.3703109107824281</v>
      </c>
      <c r="L4805">
        <v>-6.8110464182073602E-2</v>
      </c>
      <c r="M4805">
        <f t="shared" ca="1" si="75"/>
        <v>2.2088679343932034</v>
      </c>
    </row>
    <row r="4806" spans="1:13" x14ac:dyDescent="0.25">
      <c r="A4806" s="9"/>
      <c r="H4806" s="9"/>
      <c r="J4806">
        <v>4</v>
      </c>
      <c r="K4806">
        <f ca="1">SIMULATION!$D$3*SIMULATION!$D$17/$H4802/(SIMULATION!$D$17-$I4802)*(((EXP(-$I4802*$J4806))/(1-EXP(-SIMULATION!$D$4*$I4802)))-(EXP(-SIMULATION!$D$17*$J4806)/(1-EXP(-SIMULATION!$D$4*SIMULATION!$D$17))))</f>
        <v>2.4503606537960128</v>
      </c>
      <c r="L4806">
        <v>0.70471079626093802</v>
      </c>
      <c r="M4806">
        <f t="shared" ca="1" si="75"/>
        <v>4.177156261259074</v>
      </c>
    </row>
    <row r="4807" spans="1:13" x14ac:dyDescent="0.25">
      <c r="A4807" s="9"/>
      <c r="H4807" s="9"/>
      <c r="J4807">
        <v>5</v>
      </c>
      <c r="K4807">
        <f ca="1">SIMULATION!$D$3*SIMULATION!$D$17/$H4802/(SIMULATION!$D$17-$I4802)*(((EXP(-$I4802*$J4807))/(1-EXP(-SIMULATION!$D$4*$I4802)))-(EXP(-SIMULATION!$D$17*$J4807)/(1-EXP(-SIMULATION!$D$4*SIMULATION!$D$17))))</f>
        <v>2.462031081981594</v>
      </c>
      <c r="L4807">
        <v>7.1703692551997406E-2</v>
      </c>
      <c r="M4807">
        <f t="shared" ca="1" si="75"/>
        <v>2.6385678017374636</v>
      </c>
    </row>
    <row r="4808" spans="1:13" x14ac:dyDescent="0.25">
      <c r="A4808" s="9"/>
      <c r="H4808" s="9"/>
      <c r="J4808">
        <v>6</v>
      </c>
      <c r="K4808">
        <f ca="1">SIMULATION!$D$3*SIMULATION!$D$17/$H4802/(SIMULATION!$D$17-$I4802)*(((EXP(-$I4802*$J4808))/(1-EXP(-SIMULATION!$D$4*$I4802)))-(EXP(-SIMULATION!$D$17*$J4808)/(1-EXP(-SIMULATION!$D$4*SIMULATION!$D$17))))</f>
        <v>2.4315683598936131</v>
      </c>
      <c r="L4808">
        <v>0.24346921063883797</v>
      </c>
      <c r="M4808">
        <f t="shared" ca="1" si="75"/>
        <v>3.0235803890912853</v>
      </c>
    </row>
    <row r="4809" spans="1:13" x14ac:dyDescent="0.25">
      <c r="A4809" s="9"/>
      <c r="H4809" s="9"/>
      <c r="J4809">
        <v>7</v>
      </c>
      <c r="K4809">
        <f ca="1">SIMULATION!$D$3*SIMULATION!$D$17/$H4802/(SIMULATION!$D$17-$I4802)*(((EXP(-$I4802*$J4809))/(1-EXP(-SIMULATION!$D$4*$I4802)))-(EXP(-SIMULATION!$D$17*$J4809)/(1-EXP(-SIMULATION!$D$4*SIMULATION!$D$17))))</f>
        <v>2.3757199359775596</v>
      </c>
      <c r="L4809">
        <v>1.6881882681457721E-2</v>
      </c>
      <c r="M4809">
        <f t="shared" ca="1" si="75"/>
        <v>2.4158265612207326</v>
      </c>
    </row>
    <row r="4810" spans="1:13" x14ac:dyDescent="0.25">
      <c r="A4810" s="9"/>
      <c r="H4810" s="9"/>
      <c r="J4810">
        <v>8</v>
      </c>
      <c r="K4810">
        <f ca="1">SIMULATION!$D$3*SIMULATION!$D$17/$H4802/(SIMULATION!$D$17-$I4802)*(((EXP(-$I4802*$J4810))/(1-EXP(-SIMULATION!$D$4*$I4802)))-(EXP(-SIMULATION!$D$17*$J4810)/(1-EXP(-SIMULATION!$D$4*SIMULATION!$D$17))))</f>
        <v>2.3051493026480574</v>
      </c>
      <c r="L4810">
        <v>-0.44130095814643872</v>
      </c>
      <c r="M4810">
        <f t="shared" ca="1" si="75"/>
        <v>1.2878847067188748</v>
      </c>
    </row>
    <row r="4811" spans="1:13" x14ac:dyDescent="0.25">
      <c r="A4811" s="9"/>
      <c r="H4811" s="9"/>
      <c r="J4811">
        <v>9</v>
      </c>
      <c r="K4811">
        <f ca="1">SIMULATION!$D$3*SIMULATION!$D$17/$H4802/(SIMULATION!$D$17-$I4802)*(((EXP(-$I4802*$J4811))/(1-EXP(-SIMULATION!$D$4*$I4802)))-(EXP(-SIMULATION!$D$17*$J4811)/(1-EXP(-SIMULATION!$D$4*SIMULATION!$D$17))))</f>
        <v>2.2266241276009531</v>
      </c>
      <c r="L4811">
        <v>-7.3483648838777754E-2</v>
      </c>
      <c r="M4811">
        <f t="shared" ca="1" si="75"/>
        <v>2.0630036621123748</v>
      </c>
    </row>
    <row r="4812" spans="1:13" x14ac:dyDescent="0.25">
      <c r="A4812" s="9"/>
      <c r="H4812" s="9"/>
      <c r="J4812">
        <v>10</v>
      </c>
      <c r="K4812">
        <f ca="1">SIMULATION!$D$3*SIMULATION!$D$17/$H4802/(SIMULATION!$D$17-$I4802)*(((EXP(-$I4802*$J4812))/(1-EXP(-SIMULATION!$D$4*$I4802)))-(EXP(-SIMULATION!$D$17*$J4812)/(1-EXP(-SIMULATION!$D$4*SIMULATION!$D$17))))</f>
        <v>2.1444183371587506</v>
      </c>
      <c r="L4812">
        <v>0.20281117706288387</v>
      </c>
      <c r="M4812">
        <f t="shared" ca="1" si="75"/>
        <v>2.5793303442331492</v>
      </c>
    </row>
    <row r="4813" spans="1:13" x14ac:dyDescent="0.25">
      <c r="A4813" s="9"/>
      <c r="H4813" s="9"/>
      <c r="J4813">
        <v>11</v>
      </c>
      <c r="K4813">
        <f ca="1">SIMULATION!$D$3*SIMULATION!$D$17/$H4802/(SIMULATION!$D$17-$I4802)*(((EXP(-$I4802*$J4813))/(1-EXP(-SIMULATION!$D$4*$I4802)))-(EXP(-SIMULATION!$D$17*$J4813)/(1-EXP(-SIMULATION!$D$4*SIMULATION!$D$17))))</f>
        <v>2.0612104862860843</v>
      </c>
      <c r="L4813">
        <v>0.35145813607233656</v>
      </c>
      <c r="M4813">
        <f t="shared" ca="1" si="75"/>
        <v>2.7856396818489459</v>
      </c>
    </row>
    <row r="4814" spans="1:13" x14ac:dyDescent="0.25">
      <c r="A4814" s="9"/>
      <c r="H4814" s="9"/>
      <c r="J4814">
        <v>12</v>
      </c>
      <c r="K4814">
        <f ca="1">SIMULATION!$D$3*SIMULATION!$D$17/$H4802/(SIMULATION!$D$17-$I4802)*(((EXP(-$I4802*$J4814))/(1-EXP(-SIMULATION!$D$4*$I4802)))-(EXP(-SIMULATION!$D$17*$J4814)/(1-EXP(-SIMULATION!$D$4*SIMULATION!$D$17))))</f>
        <v>1.9786593419393934</v>
      </c>
      <c r="L4814">
        <v>-4.2167638281333901E-2</v>
      </c>
      <c r="M4814">
        <f t="shared" ca="1" si="75"/>
        <v>1.8952239505265109</v>
      </c>
    </row>
    <row r="4815" spans="1:13" x14ac:dyDescent="0.25">
      <c r="A4815" s="9"/>
      <c r="H4815" s="9"/>
      <c r="J4815">
        <v>13</v>
      </c>
      <c r="K4815">
        <f ca="1">SIMULATION!$D$3*SIMULATION!$D$17/$H4802/(SIMULATION!$D$17-$I4802)*(((EXP(-$I4802*$J4815))/(1-EXP(-SIMULATION!$D$4*$I4802)))-(EXP(-SIMULATION!$D$17*$J4815)/(1-EXP(-SIMULATION!$D$4*SIMULATION!$D$17))))</f>
        <v>1.8977726217338784</v>
      </c>
      <c r="L4815">
        <v>0.50667627281281158</v>
      </c>
      <c r="M4815">
        <f t="shared" ca="1" si="75"/>
        <v>2.8593289803601976</v>
      </c>
    </row>
    <row r="4816" spans="1:13" x14ac:dyDescent="0.25">
      <c r="A4816" s="9"/>
      <c r="H4816" s="9"/>
      <c r="J4816">
        <v>14</v>
      </c>
      <c r="K4816">
        <f ca="1">SIMULATION!$D$3*SIMULATION!$D$17/$H4802/(SIMULATION!$D$17-$I4802)*(((EXP(-$I4802*$J4816))/(1-EXP(-SIMULATION!$D$4*$I4802)))-(EXP(-SIMULATION!$D$17*$J4816)/(1-EXP(-SIMULATION!$D$4*SIMULATION!$D$17))))</f>
        <v>1.8191431861588498</v>
      </c>
      <c r="L4816">
        <v>-0.31677825472371196</v>
      </c>
      <c r="M4816">
        <f t="shared" ca="1" si="75"/>
        <v>1.2428781825549169</v>
      </c>
    </row>
    <row r="4817" spans="1:13" x14ac:dyDescent="0.25">
      <c r="A4817" s="9"/>
      <c r="H4817" s="9"/>
      <c r="J4817">
        <v>15</v>
      </c>
      <c r="K4817">
        <f ca="1">SIMULATION!$D$3*SIMULATION!$D$17/$H4802/(SIMULATION!$D$17-$I4802)*(((EXP(-$I4802*$J4817))/(1-EXP(-SIMULATION!$D$4*$I4802)))-(EXP(-SIMULATION!$D$17*$J4817)/(1-EXP(-SIMULATION!$D$4*SIMULATION!$D$17))))</f>
        <v>1.7431002962540985</v>
      </c>
      <c r="L4817">
        <v>0.30186940187681088</v>
      </c>
      <c r="M4817">
        <f t="shared" ca="1" si="75"/>
        <v>2.2692889400956151</v>
      </c>
    </row>
    <row r="4818" spans="1:13" x14ac:dyDescent="0.25">
      <c r="A4818" s="9"/>
      <c r="H4818" s="9"/>
      <c r="J4818">
        <v>16</v>
      </c>
      <c r="K4818">
        <f ca="1">SIMULATION!$D$3*SIMULATION!$D$17/$H4802/(SIMULATION!$D$17-$I4802)*(((EXP(-$I4802*$J4818))/(1-EXP(-SIMULATION!$D$4*$I4802)))-(EXP(-SIMULATION!$D$17*$J4818)/(1-EXP(-SIMULATION!$D$4*SIMULATION!$D$17))))</f>
        <v>1.6698064474276102</v>
      </c>
      <c r="L4818">
        <v>0.14331554766306423</v>
      </c>
      <c r="M4818">
        <f t="shared" ca="1" si="75"/>
        <v>1.909115672932014</v>
      </c>
    </row>
    <row r="4819" spans="1:13" x14ac:dyDescent="0.25">
      <c r="A4819" s="9"/>
      <c r="H4819" s="9"/>
      <c r="J4819">
        <v>17</v>
      </c>
      <c r="K4819">
        <f ca="1">SIMULATION!$D$3*SIMULATION!$D$17/$H4802/(SIMULATION!$D$17-$I4802)*(((EXP(-$I4802*$J4819))/(1-EXP(-SIMULATION!$D$4*$I4802)))-(EXP(-SIMULATION!$D$17*$J4819)/(1-EXP(-SIMULATION!$D$4*SIMULATION!$D$17))))</f>
        <v>1.5993193312182095</v>
      </c>
      <c r="L4819">
        <v>0.57362842046401119</v>
      </c>
      <c r="M4819">
        <f t="shared" ca="1" si="75"/>
        <v>2.5167343530024695</v>
      </c>
    </row>
    <row r="4820" spans="1:13" x14ac:dyDescent="0.25">
      <c r="A4820" s="9"/>
      <c r="H4820" s="9"/>
      <c r="J4820">
        <v>18</v>
      </c>
      <c r="K4820">
        <f ca="1">SIMULATION!$D$3*SIMULATION!$D$17/$H4802/(SIMULATION!$D$17-$I4802)*(((EXP(-$I4802*$J4820))/(1-EXP(-SIMULATION!$D$4*$I4802)))-(EXP(-SIMULATION!$D$17*$J4820)/(1-EXP(-SIMULATION!$D$4*SIMULATION!$D$17))))</f>
        <v>1.531631454100125</v>
      </c>
      <c r="L4820">
        <v>0.4688356969788896</v>
      </c>
      <c r="M4820">
        <f t="shared" ca="1" si="75"/>
        <v>2.2497149543979473</v>
      </c>
    </row>
    <row r="4821" spans="1:13" x14ac:dyDescent="0.25">
      <c r="A4821" s="9"/>
      <c r="H4821" s="9"/>
      <c r="J4821">
        <v>19</v>
      </c>
      <c r="K4821">
        <f ca="1">SIMULATION!$D$3*SIMULATION!$D$17/$H4802/(SIMULATION!$D$17-$I4802)*(((EXP(-$I4802*$J4821))/(1-EXP(-SIMULATION!$D$4*$I4802)))-(EXP(-SIMULATION!$D$17*$J4821)/(1-EXP(-SIMULATION!$D$4*SIMULATION!$D$17))))</f>
        <v>1.4666954421130154</v>
      </c>
      <c r="L4821">
        <v>-0.78347035422221167</v>
      </c>
      <c r="M4821">
        <f t="shared" ca="1" si="75"/>
        <v>0.31758304454462788</v>
      </c>
    </row>
    <row r="4822" spans="1:13" x14ac:dyDescent="0.25">
      <c r="A4822" s="9"/>
      <c r="H4822" s="9"/>
      <c r="J4822">
        <v>20</v>
      </c>
      <c r="K4822">
        <f ca="1">SIMULATION!$D$3*SIMULATION!$D$17/$H4802/(SIMULATION!$D$17-$I4802)*(((EXP(-$I4802*$J4822))/(1-EXP(-SIMULATION!$D$4*$I4802)))-(EXP(-SIMULATION!$D$17*$J4822)/(1-EXP(-SIMULATION!$D$4*SIMULATION!$D$17))))</f>
        <v>1.4044401761979166</v>
      </c>
      <c r="L4822">
        <v>9.9862861863443203E-2</v>
      </c>
      <c r="M4822">
        <f t="shared" ca="1" si="75"/>
        <v>1.5446915915090389</v>
      </c>
    </row>
    <row r="4823" spans="1:13" x14ac:dyDescent="0.25">
      <c r="A4823" s="9"/>
      <c r="H4823" s="9"/>
      <c r="J4823">
        <v>21</v>
      </c>
      <c r="K4823">
        <f ca="1">SIMULATION!$D$3*SIMULATION!$D$17/$H4802/(SIMULATION!$D$17-$I4802)*(((EXP(-$I4802*$J4823))/(1-EXP(-SIMULATION!$D$4*$I4802)))-(EXP(-SIMULATION!$D$17*$J4823)/(1-EXP(-SIMULATION!$D$4*SIMULATION!$D$17))))</f>
        <v>1.3447810550512558</v>
      </c>
      <c r="L4823">
        <v>-0.12615599692474549</v>
      </c>
      <c r="M4823">
        <f t="shared" ca="1" si="75"/>
        <v>1.1751288604057537</v>
      </c>
    </row>
    <row r="4824" spans="1:13" x14ac:dyDescent="0.25">
      <c r="A4824" s="9"/>
      <c r="H4824" s="9"/>
      <c r="J4824">
        <v>22</v>
      </c>
      <c r="K4824">
        <f ca="1">SIMULATION!$D$3*SIMULATION!$D$17/$H4802/(SIMULATION!$D$17-$I4802)*(((EXP(-$I4802*$J4824))/(1-EXP(-SIMULATION!$D$4*$I4802)))-(EXP(-SIMULATION!$D$17*$J4824)/(1-EXP(-SIMULATION!$D$4*SIMULATION!$D$17))))</f>
        <v>1.2876264980284933</v>
      </c>
      <c r="L4824">
        <v>0.11778519145966783</v>
      </c>
      <c r="M4824">
        <f t="shared" ca="1" si="75"/>
        <v>1.439289831627321</v>
      </c>
    </row>
    <row r="4825" spans="1:13" x14ac:dyDescent="0.25">
      <c r="A4825" s="9"/>
      <c r="H4825" s="9"/>
      <c r="J4825">
        <v>23</v>
      </c>
      <c r="K4825">
        <f ca="1">SIMULATION!$D$3*SIMULATION!$D$17/$H4802/(SIMULATION!$D$17-$I4802)*(((EXP(-$I4802*$J4825))/(1-EXP(-SIMULATION!$D$4*$I4802)))-(EXP(-SIMULATION!$D$17*$J4825)/(1-EXP(-SIMULATION!$D$4*SIMULATION!$D$17))))</f>
        <v>1.232882041719408</v>
      </c>
      <c r="L4825">
        <v>0.37426031788449438</v>
      </c>
      <c r="M4825">
        <f t="shared" ca="1" si="75"/>
        <v>1.694300866567398</v>
      </c>
    </row>
    <row r="4826" spans="1:13" x14ac:dyDescent="0.25">
      <c r="A4826" s="9"/>
      <c r="H4826" s="9"/>
      <c r="J4826">
        <v>24</v>
      </c>
      <c r="K4826">
        <f ca="1">SIMULATION!$D$3*SIMULATION!$D$17/$H4802/(SIMULATION!$D$17-$I4802)*(((EXP(-$I4802*$J4826))/(1-EXP(-SIMULATION!$D$4*$I4802)))-(EXP(-SIMULATION!$D$17*$J4826)/(1-EXP(-SIMULATION!$D$4*SIMULATION!$D$17))))</f>
        <v>1.1804528974953197</v>
      </c>
      <c r="L4826">
        <v>-0.48589771880036547</v>
      </c>
      <c r="M4826">
        <f t="shared" ca="1" si="75"/>
        <v>0.60687352745106216</v>
      </c>
    </row>
    <row r="4827" spans="1:13" x14ac:dyDescent="0.25">
      <c r="A4827" s="9">
        <v>194</v>
      </c>
      <c r="B4827" s="2">
        <f ca="1">NORMINV(RAND(),SIMULATION!D7,SIMULATION!D8)</f>
        <v>58.651753432295415</v>
      </c>
      <c r="C4827" s="2">
        <v>2</v>
      </c>
      <c r="D4827" s="2">
        <f ca="1">SIMULATION!$D$11*(1+(SIMULATION!$D$12*LN(1+$C4827)))*(1+(SIMULATION!$D$13*(($B4827/63.5)-1)))</f>
        <v>9.8780220696080629</v>
      </c>
      <c r="E4827" s="2">
        <v>-4.6904747315863818E-3</v>
      </c>
      <c r="F4827" s="2">
        <f ca="1">D4827*(1+E4827)</f>
        <v>9.8316894566925139</v>
      </c>
      <c r="G4827" s="2">
        <v>-4.7590541604454285E-2</v>
      </c>
      <c r="H4827" s="9">
        <f>SIMULATION!$D$15*EXP($G$4827)</f>
        <v>210.49617408270618</v>
      </c>
      <c r="I4827" s="2">
        <f ca="1">$F4827/$H4827</f>
        <v>4.6707212135977061E-2</v>
      </c>
      <c r="J4827">
        <v>0</v>
      </c>
      <c r="K4827">
        <f ca="1">SIMULATION!$D$3*SIMULATION!$D$17/$H4827/(SIMULATION!$D$17-$I4827)*(((EXP(-$I4827*$J4827))/(1-EXP(-SIMULATION!$D$4*$I4827)))-(EXP(-SIMULATION!$D$17*$J4827)/(1-EXP(-SIMULATION!$D$4*SIMULATION!$D$17))))</f>
        <v>1.4116884942119112</v>
      </c>
      <c r="L4827">
        <v>0.68829423723882377</v>
      </c>
      <c r="M4827">
        <f t="shared" ca="1" si="75"/>
        <v>2.3833455495543223</v>
      </c>
    </row>
    <row r="4828" spans="1:13" x14ac:dyDescent="0.25">
      <c r="A4828" s="9"/>
      <c r="H4828" s="9"/>
      <c r="J4828">
        <v>1</v>
      </c>
      <c r="K4828">
        <f ca="1">SIMULATION!$D$3*SIMULATION!$D$17/$H4827/(SIMULATION!$D$17-$I4827)*(((EXP(-$I4827*$J4828))/(1-EXP(-SIMULATION!$D$4*$I4827)))-(EXP(-SIMULATION!$D$17*$J4828)/(1-EXP(-SIMULATION!$D$4*SIMULATION!$D$17))))</f>
        <v>2.2626086639184351</v>
      </c>
      <c r="L4828">
        <v>-0.13104936785572863</v>
      </c>
      <c r="M4828">
        <f t="shared" ca="1" si="75"/>
        <v>1.9660952288070295</v>
      </c>
    </row>
    <row r="4829" spans="1:13" x14ac:dyDescent="0.25">
      <c r="A4829" s="9"/>
      <c r="H4829" s="9"/>
      <c r="J4829">
        <v>2</v>
      </c>
      <c r="K4829">
        <f ca="1">SIMULATION!$D$3*SIMULATION!$D$17/$H4827/(SIMULATION!$D$17-$I4827)*(((EXP(-$I4827*$J4829))/(1-EXP(-SIMULATION!$D$4*$I4827)))-(EXP(-SIMULATION!$D$17*$J4829)/(1-EXP(-SIMULATION!$D$4*SIMULATION!$D$17))))</f>
        <v>2.7459306821364313</v>
      </c>
      <c r="L4829">
        <v>-0.21221804159791882</v>
      </c>
      <c r="M4829">
        <f t="shared" ca="1" si="75"/>
        <v>2.1631946504098005</v>
      </c>
    </row>
    <row r="4830" spans="1:13" x14ac:dyDescent="0.25">
      <c r="A4830" s="9"/>
      <c r="H4830" s="9"/>
      <c r="J4830">
        <v>3</v>
      </c>
      <c r="K4830">
        <f ca="1">SIMULATION!$D$3*SIMULATION!$D$17/$H4827/(SIMULATION!$D$17-$I4827)*(((EXP(-$I4827*$J4830))/(1-EXP(-SIMULATION!$D$4*$I4827)))-(EXP(-SIMULATION!$D$17*$J4830)/(1-EXP(-SIMULATION!$D$4*SIMULATION!$D$17))))</f>
        <v>2.9965146931404596</v>
      </c>
      <c r="L4830">
        <v>5.3301021133817274E-2</v>
      </c>
      <c r="M4830">
        <f t="shared" ca="1" si="75"/>
        <v>3.1562319861273331</v>
      </c>
    </row>
    <row r="4831" spans="1:13" x14ac:dyDescent="0.25">
      <c r="A4831" s="9"/>
      <c r="H4831" s="9"/>
      <c r="J4831">
        <v>4</v>
      </c>
      <c r="K4831">
        <f ca="1">SIMULATION!$D$3*SIMULATION!$D$17/$H4827/(SIMULATION!$D$17-$I4827)*(((EXP(-$I4827*$J4831))/(1-EXP(-SIMULATION!$D$4*$I4827)))-(EXP(-SIMULATION!$D$17*$J4831)/(1-EXP(-SIMULATION!$D$4*SIMULATION!$D$17))))</f>
        <v>3.1006533090903741</v>
      </c>
      <c r="L4831">
        <v>-0.18855398888961555</v>
      </c>
      <c r="M4831">
        <f t="shared" ca="1" si="75"/>
        <v>2.5160127594975981</v>
      </c>
    </row>
    <row r="4832" spans="1:13" x14ac:dyDescent="0.25">
      <c r="A4832" s="9"/>
      <c r="H4832" s="9"/>
      <c r="J4832">
        <v>5</v>
      </c>
      <c r="K4832">
        <f ca="1">SIMULATION!$D$3*SIMULATION!$D$17/$H4827/(SIMULATION!$D$17-$I4827)*(((EXP(-$I4827*$J4832))/(1-EXP(-SIMULATION!$D$4*$I4827)))-(EXP(-SIMULATION!$D$17*$J4832)/(1-EXP(-SIMULATION!$D$4*SIMULATION!$D$17))))</f>
        <v>3.1135217771487622</v>
      </c>
      <c r="L4832">
        <v>-0.22377283818987456</v>
      </c>
      <c r="M4832">
        <f t="shared" ca="1" si="75"/>
        <v>2.4168001723102015</v>
      </c>
    </row>
    <row r="4833" spans="1:13" x14ac:dyDescent="0.25">
      <c r="A4833" s="9"/>
      <c r="H4833" s="9"/>
      <c r="J4833">
        <v>6</v>
      </c>
      <c r="K4833">
        <f ca="1">SIMULATION!$D$3*SIMULATION!$D$17/$H4827/(SIMULATION!$D$17-$I4827)*(((EXP(-$I4827*$J4833))/(1-EXP(-SIMULATION!$D$4*$I4827)))-(EXP(-SIMULATION!$D$17*$J4833)/(1-EXP(-SIMULATION!$D$4*SIMULATION!$D$17))))</f>
        <v>3.070360201474474</v>
      </c>
      <c r="L4833">
        <v>0.27991132018349962</v>
      </c>
      <c r="M4833">
        <f t="shared" ca="1" si="75"/>
        <v>3.9297887789080694</v>
      </c>
    </row>
    <row r="4834" spans="1:13" x14ac:dyDescent="0.25">
      <c r="A4834" s="9"/>
      <c r="H4834" s="9"/>
      <c r="J4834">
        <v>7</v>
      </c>
      <c r="K4834">
        <f ca="1">SIMULATION!$D$3*SIMULATION!$D$17/$H4827/(SIMULATION!$D$17-$I4827)*(((EXP(-$I4827*$J4834))/(1-EXP(-SIMULATION!$D$4*$I4827)))-(EXP(-SIMULATION!$D$17*$J4834)/(1-EXP(-SIMULATION!$D$4*SIMULATION!$D$17))))</f>
        <v>2.9936391260822668</v>
      </c>
      <c r="L4834">
        <v>-0.43122713934605345</v>
      </c>
      <c r="M4834">
        <f t="shared" ca="1" si="75"/>
        <v>1.7027006895073917</v>
      </c>
    </row>
    <row r="4835" spans="1:13" x14ac:dyDescent="0.25">
      <c r="A4835" s="9"/>
      <c r="H4835" s="9"/>
      <c r="J4835">
        <v>8</v>
      </c>
      <c r="K4835">
        <f ca="1">SIMULATION!$D$3*SIMULATION!$D$17/$H4827/(SIMULATION!$D$17-$I4827)*(((EXP(-$I4827*$J4835))/(1-EXP(-SIMULATION!$D$4*$I4827)))-(EXP(-SIMULATION!$D$17*$J4835)/(1-EXP(-SIMULATION!$D$4*SIMULATION!$D$17))))</f>
        <v>2.8976511695402332</v>
      </c>
      <c r="L4835">
        <v>0.58709067823451389</v>
      </c>
      <c r="M4835">
        <f t="shared" ca="1" si="75"/>
        <v>4.5988351599526407</v>
      </c>
    </row>
    <row r="4836" spans="1:13" x14ac:dyDescent="0.25">
      <c r="A4836" s="9"/>
      <c r="H4836" s="9"/>
      <c r="J4836">
        <v>9</v>
      </c>
      <c r="K4836">
        <f ca="1">SIMULATION!$D$3*SIMULATION!$D$17/$H4827/(SIMULATION!$D$17-$I4827)*(((EXP(-$I4827*$J4836))/(1-EXP(-SIMULATION!$D$4*$I4827)))-(EXP(-SIMULATION!$D$17*$J4836)/(1-EXP(-SIMULATION!$D$4*SIMULATION!$D$17))))</f>
        <v>2.7914532223683808</v>
      </c>
      <c r="L4836">
        <v>0.14464303891619323</v>
      </c>
      <c r="M4836">
        <f t="shared" ca="1" si="75"/>
        <v>3.1952174994441433</v>
      </c>
    </row>
    <row r="4837" spans="1:13" x14ac:dyDescent="0.25">
      <c r="A4837" s="9"/>
      <c r="H4837" s="9"/>
      <c r="J4837">
        <v>10</v>
      </c>
      <c r="K4837">
        <f ca="1">SIMULATION!$D$3*SIMULATION!$D$17/$H4827/(SIMULATION!$D$17-$I4827)*(((EXP(-$I4827*$J4837))/(1-EXP(-SIMULATION!$D$4*$I4827)))-(EXP(-SIMULATION!$D$17*$J4837)/(1-EXP(-SIMULATION!$D$4*SIMULATION!$D$17))))</f>
        <v>2.6807516556334412</v>
      </c>
      <c r="L4837">
        <v>1.0688512714679658E-2</v>
      </c>
      <c r="M4837">
        <f t="shared" ca="1" si="75"/>
        <v>2.7094049037895775</v>
      </c>
    </row>
    <row r="4838" spans="1:13" x14ac:dyDescent="0.25">
      <c r="A4838" s="9"/>
      <c r="H4838" s="9"/>
      <c r="J4838">
        <v>11</v>
      </c>
      <c r="K4838">
        <f ca="1">SIMULATION!$D$3*SIMULATION!$D$17/$H4827/(SIMULATION!$D$17-$I4827)*(((EXP(-$I4827*$J4838))/(1-EXP(-SIMULATION!$D$4*$I4827)))-(EXP(-SIMULATION!$D$17*$J4838)/(1-EXP(-SIMULATION!$D$4*SIMULATION!$D$17))))</f>
        <v>2.569110195631418</v>
      </c>
      <c r="L4838">
        <v>0.2983701269844406</v>
      </c>
      <c r="M4838">
        <f t="shared" ca="1" si="75"/>
        <v>3.335655930938985</v>
      </c>
    </row>
    <row r="4839" spans="1:13" x14ac:dyDescent="0.25">
      <c r="A4839" s="9"/>
      <c r="H4839" s="9"/>
      <c r="J4839">
        <v>12</v>
      </c>
      <c r="K4839">
        <f ca="1">SIMULATION!$D$3*SIMULATION!$D$17/$H4827/(SIMULATION!$D$17-$I4827)*(((EXP(-$I4827*$J4839))/(1-EXP(-SIMULATION!$D$4*$I4827)))-(EXP(-SIMULATION!$D$17*$J4839)/(1-EXP(-SIMULATION!$D$4*SIMULATION!$D$17))))</f>
        <v>2.4587237562646651</v>
      </c>
      <c r="L4839">
        <v>-7.700645524707965E-2</v>
      </c>
      <c r="M4839">
        <f t="shared" ca="1" si="75"/>
        <v>2.2693861553629389</v>
      </c>
    </row>
    <row r="4840" spans="1:13" x14ac:dyDescent="0.25">
      <c r="A4840" s="9"/>
      <c r="H4840" s="9"/>
      <c r="J4840">
        <v>13</v>
      </c>
      <c r="K4840">
        <f ca="1">SIMULATION!$D$3*SIMULATION!$D$17/$H4827/(SIMULATION!$D$17-$I4827)*(((EXP(-$I4827*$J4840))/(1-EXP(-SIMULATION!$D$4*$I4827)))-(EXP(-SIMULATION!$D$17*$J4840)/(1-EXP(-SIMULATION!$D$4*SIMULATION!$D$17))))</f>
        <v>2.350914135838249</v>
      </c>
      <c r="L4840">
        <v>-0.14819639720140332</v>
      </c>
      <c r="M4840">
        <f t="shared" ca="1" si="75"/>
        <v>2.0025171307771701</v>
      </c>
    </row>
    <row r="4841" spans="1:13" x14ac:dyDescent="0.25">
      <c r="A4841" s="9"/>
      <c r="H4841" s="9"/>
      <c r="J4841">
        <v>14</v>
      </c>
      <c r="K4841">
        <f ca="1">SIMULATION!$D$3*SIMULATION!$D$17/$H4827/(SIMULATION!$D$17-$I4827)*(((EXP(-$I4827*$J4841))/(1-EXP(-SIMULATION!$D$4*$I4827)))-(EXP(-SIMULATION!$D$17*$J4841)/(1-EXP(-SIMULATION!$D$4*SIMULATION!$D$17))))</f>
        <v>2.2464474866668001</v>
      </c>
      <c r="L4841">
        <v>2.4800121224482677E-2</v>
      </c>
      <c r="M4841">
        <f t="shared" ca="1" si="75"/>
        <v>2.3021596566605709</v>
      </c>
    </row>
    <row r="4842" spans="1:13" x14ac:dyDescent="0.25">
      <c r="A4842" s="9"/>
      <c r="H4842" s="9"/>
      <c r="J4842">
        <v>15</v>
      </c>
      <c r="K4842">
        <f ca="1">SIMULATION!$D$3*SIMULATION!$D$17/$H4827/(SIMULATION!$D$17-$I4827)*(((EXP(-$I4827*$J4842))/(1-EXP(-SIMULATION!$D$4*$I4827)))-(EXP(-SIMULATION!$D$17*$J4842)/(1-EXP(-SIMULATION!$D$4*SIMULATION!$D$17))))</f>
        <v>2.1457375808108066</v>
      </c>
      <c r="L4842">
        <v>9.2662402191021259E-2</v>
      </c>
      <c r="M4842">
        <f t="shared" ca="1" si="75"/>
        <v>2.3445667795202865</v>
      </c>
    </row>
    <row r="4843" spans="1:13" x14ac:dyDescent="0.25">
      <c r="A4843" s="9"/>
      <c r="H4843" s="9"/>
      <c r="J4843">
        <v>16</v>
      </c>
      <c r="K4843">
        <f ca="1">SIMULATION!$D$3*SIMULATION!$D$17/$H4827/(SIMULATION!$D$17-$I4827)*(((EXP(-$I4827*$J4843))/(1-EXP(-SIMULATION!$D$4*$I4827)))-(EXP(-SIMULATION!$D$17*$J4843)/(1-EXP(-SIMULATION!$D$4*SIMULATION!$D$17))))</f>
        <v>2.0489758992542533</v>
      </c>
      <c r="L4843">
        <v>0.2626711569570665</v>
      </c>
      <c r="M4843">
        <f t="shared" ca="1" si="75"/>
        <v>2.5871827692885137</v>
      </c>
    </row>
    <row r="4844" spans="1:13" x14ac:dyDescent="0.25">
      <c r="A4844" s="9"/>
      <c r="H4844" s="9"/>
      <c r="J4844">
        <v>17</v>
      </c>
      <c r="K4844">
        <f ca="1">SIMULATION!$D$3*SIMULATION!$D$17/$H4827/(SIMULATION!$D$17-$I4827)*(((EXP(-$I4827*$J4844))/(1-EXP(-SIMULATION!$D$4*$I4827)))-(EXP(-SIMULATION!$D$17*$J4844)/(1-EXP(-SIMULATION!$D$4*SIMULATION!$D$17))))</f>
        <v>1.95621483545353</v>
      </c>
      <c r="L4844">
        <v>0.50423686692798608</v>
      </c>
      <c r="M4844">
        <f t="shared" ca="1" si="75"/>
        <v>2.9426104751206634</v>
      </c>
    </row>
    <row r="4845" spans="1:13" x14ac:dyDescent="0.25">
      <c r="A4845" s="9"/>
      <c r="H4845" s="9"/>
      <c r="J4845">
        <v>18</v>
      </c>
      <c r="K4845">
        <f ca="1">SIMULATION!$D$3*SIMULATION!$D$17/$H4827/(SIMULATION!$D$17-$I4827)*(((EXP(-$I4827*$J4845))/(1-EXP(-SIMULATION!$D$4*$I4827)))-(EXP(-SIMULATION!$D$17*$J4845)/(1-EXP(-SIMULATION!$D$4*SIMULATION!$D$17))))</f>
        <v>1.8674208607729788</v>
      </c>
      <c r="L4845">
        <v>0.23327247449162741</v>
      </c>
      <c r="M4845">
        <f t="shared" ca="1" si="75"/>
        <v>2.3030387458827764</v>
      </c>
    </row>
    <row r="4846" spans="1:13" x14ac:dyDescent="0.25">
      <c r="A4846" s="9"/>
      <c r="H4846" s="9"/>
      <c r="J4846">
        <v>19</v>
      </c>
      <c r="K4846">
        <f ca="1">SIMULATION!$D$3*SIMULATION!$D$17/$H4827/(SIMULATION!$D$17-$I4827)*(((EXP(-$I4827*$J4846))/(1-EXP(-SIMULATION!$D$4*$I4827)))-(EXP(-SIMULATION!$D$17*$J4846)/(1-EXP(-SIMULATION!$D$4*SIMULATION!$D$17))))</f>
        <v>1.7825084477691751</v>
      </c>
      <c r="L4846">
        <v>-0.18637167533899301</v>
      </c>
      <c r="M4846">
        <f t="shared" ca="1" si="75"/>
        <v>1.450299362052526</v>
      </c>
    </row>
    <row r="4847" spans="1:13" x14ac:dyDescent="0.25">
      <c r="A4847" s="9"/>
      <c r="H4847" s="9"/>
      <c r="J4847">
        <v>20</v>
      </c>
      <c r="K4847">
        <f ca="1">SIMULATION!$D$3*SIMULATION!$D$17/$H4827/(SIMULATION!$D$17-$I4827)*(((EXP(-$I4827*$J4847))/(1-EXP(-SIMULATION!$D$4*$I4827)))-(EXP(-SIMULATION!$D$17*$J4847)/(1-EXP(-SIMULATION!$D$4*SIMULATION!$D$17))))</f>
        <v>1.7013616693190496</v>
      </c>
      <c r="L4847">
        <v>0.58836375298284738</v>
      </c>
      <c r="M4847">
        <f t="shared" ca="1" si="75"/>
        <v>2.7023812062607679</v>
      </c>
    </row>
    <row r="4848" spans="1:13" x14ac:dyDescent="0.25">
      <c r="A4848" s="9"/>
      <c r="H4848" s="9"/>
      <c r="J4848">
        <v>21</v>
      </c>
      <c r="K4848">
        <f ca="1">SIMULATION!$D$3*SIMULATION!$D$17/$H4827/(SIMULATION!$D$17-$I4827)*(((EXP(-$I4827*$J4848))/(1-EXP(-SIMULATION!$D$4*$I4827)))-(EXP(-SIMULATION!$D$17*$J4848)/(1-EXP(-SIMULATION!$D$4*SIMULATION!$D$17))))</f>
        <v>1.6238479065061684</v>
      </c>
      <c r="L4848">
        <v>0.17182853824279595</v>
      </c>
      <c r="M4848">
        <f t="shared" ca="1" si="75"/>
        <v>1.9028713186097477</v>
      </c>
    </row>
    <row r="4849" spans="1:13" x14ac:dyDescent="0.25">
      <c r="A4849" s="9"/>
      <c r="H4849" s="9"/>
      <c r="J4849">
        <v>22</v>
      </c>
      <c r="K4849">
        <f ca="1">SIMULATION!$D$3*SIMULATION!$D$17/$H4827/(SIMULATION!$D$17-$I4827)*(((EXP(-$I4827*$J4849))/(1-EXP(-SIMULATION!$D$4*$I4827)))-(EXP(-SIMULATION!$D$17*$J4849)/(1-EXP(-SIMULATION!$D$4*SIMULATION!$D$17))))</f>
        <v>1.5498265056932805</v>
      </c>
      <c r="L4849">
        <v>-0.4203667188889546</v>
      </c>
      <c r="M4849">
        <f t="shared" ca="1" si="75"/>
        <v>0.89833102264786246</v>
      </c>
    </row>
    <row r="4850" spans="1:13" x14ac:dyDescent="0.25">
      <c r="A4850" s="9"/>
      <c r="H4850" s="9"/>
      <c r="J4850">
        <v>23</v>
      </c>
      <c r="K4850">
        <f ca="1">SIMULATION!$D$3*SIMULATION!$D$17/$H4827/(SIMULATION!$D$17-$I4827)*(((EXP(-$I4827*$J4850))/(1-EXP(-SIMULATION!$D$4*$I4827)))-(EXP(-SIMULATION!$D$17*$J4850)/(1-EXP(-SIMULATION!$D$4*SIMULATION!$D$17))))</f>
        <v>1.4791542047187365</v>
      </c>
      <c r="L4850">
        <v>-0.55661067760241778</v>
      </c>
      <c r="M4850">
        <f t="shared" ca="1" si="75"/>
        <v>0.6558411805517752</v>
      </c>
    </row>
    <row r="4851" spans="1:13" x14ac:dyDescent="0.25">
      <c r="A4851" s="9"/>
      <c r="H4851" s="9"/>
      <c r="J4851">
        <v>24</v>
      </c>
      <c r="K4851">
        <f ca="1">SIMULATION!$D$3*SIMULATION!$D$17/$H4827/(SIMULATION!$D$17-$I4827)*(((EXP(-$I4827*$J4851))/(1-EXP(-SIMULATION!$D$4*$I4827)))-(EXP(-SIMULATION!$D$17*$J4851)/(1-EXP(-SIMULATION!$D$4*SIMULATION!$D$17))))</f>
        <v>1.4116884942119114</v>
      </c>
      <c r="L4851">
        <v>-0.19439455770433198</v>
      </c>
      <c r="M4851">
        <f t="shared" ca="1" si="75"/>
        <v>1.1372639337632924</v>
      </c>
    </row>
    <row r="4852" spans="1:13" x14ac:dyDescent="0.25">
      <c r="A4852" s="9">
        <v>195</v>
      </c>
      <c r="B4852" s="2">
        <f ca="1">NORMINV(RAND(),SIMULATION!D7,SIMULATION!D8)</f>
        <v>59.350834548642418</v>
      </c>
      <c r="C4852" s="2">
        <v>2</v>
      </c>
      <c r="D4852" s="2">
        <f ca="1">SIMULATION!$D$11*(1+(SIMULATION!$D$12*LN(1+$C4852)))*(1+(SIMULATION!$D$13*(($B4852/63.5)-1)))</f>
        <v>9.9299370477534321</v>
      </c>
      <c r="E4852" s="2">
        <v>-9.4909959081189113E-2</v>
      </c>
      <c r="F4852" s="2">
        <f ca="1">D4852*(1+E4852)</f>
        <v>8.9874871288723703</v>
      </c>
      <c r="G4852" s="2">
        <v>-0.87373554196676484</v>
      </c>
      <c r="H4852" s="9">
        <f>SIMULATION!$D$15*EXP($G$4852)</f>
        <v>92.141227101796559</v>
      </c>
      <c r="I4852" s="2">
        <f ca="1">$F4852/$H4852</f>
        <v>9.754034552788296E-2</v>
      </c>
      <c r="J4852">
        <v>0</v>
      </c>
      <c r="K4852">
        <f ca="1">SIMULATION!$D$3*SIMULATION!$D$17/$H4852/(SIMULATION!$D$17-$I4852)*(((EXP(-$I4852*$J4852))/(1-EXP(-SIMULATION!$D$4*$I4852)))-(EXP(-SIMULATION!$D$17*$J4852)/(1-EXP(-SIMULATION!$D$4*SIMULATION!$D$17))))</f>
        <v>0.81385135374902196</v>
      </c>
      <c r="L4852">
        <v>-4.7032447860458253E-3</v>
      </c>
      <c r="M4852">
        <f t="shared" ca="1" si="75"/>
        <v>0.81002361161288561</v>
      </c>
    </row>
    <row r="4853" spans="1:13" x14ac:dyDescent="0.25">
      <c r="A4853" s="9"/>
      <c r="H4853" s="9"/>
      <c r="J4853">
        <v>1</v>
      </c>
      <c r="K4853">
        <f ca="1">SIMULATION!$D$3*SIMULATION!$D$17/$H4852/(SIMULATION!$D$17-$I4852)*(((EXP(-$I4852*$J4853))/(1-EXP(-SIMULATION!$D$4*$I4852)))-(EXP(-SIMULATION!$D$17*$J4853)/(1-EXP(-SIMULATION!$D$4*SIMULATION!$D$17))))</f>
        <v>2.7736178307580865</v>
      </c>
      <c r="L4853">
        <v>-3.7408873209983061E-2</v>
      </c>
      <c r="M4853">
        <f t="shared" ca="1" si="75"/>
        <v>2.6698599129943088</v>
      </c>
    </row>
    <row r="4854" spans="1:13" x14ac:dyDescent="0.25">
      <c r="A4854" s="9"/>
      <c r="H4854" s="9"/>
      <c r="J4854">
        <v>2</v>
      </c>
      <c r="K4854">
        <f ca="1">SIMULATION!$D$3*SIMULATION!$D$17/$H4852/(SIMULATION!$D$17-$I4852)*(((EXP(-$I4852*$J4854))/(1-EXP(-SIMULATION!$D$4*$I4852)))-(EXP(-SIMULATION!$D$17*$J4854)/(1-EXP(-SIMULATION!$D$4*SIMULATION!$D$17))))</f>
        <v>3.8201881894680141</v>
      </c>
      <c r="L4854">
        <v>-0.29739665390741687</v>
      </c>
      <c r="M4854">
        <f t="shared" ca="1" si="75"/>
        <v>2.6840770046235938</v>
      </c>
    </row>
    <row r="4855" spans="1:13" x14ac:dyDescent="0.25">
      <c r="A4855" s="9"/>
      <c r="H4855" s="9"/>
      <c r="J4855">
        <v>3</v>
      </c>
      <c r="K4855">
        <f ca="1">SIMULATION!$D$3*SIMULATION!$D$17/$H4852/(SIMULATION!$D$17-$I4852)*(((EXP(-$I4852*$J4855))/(1-EXP(-SIMULATION!$D$4*$I4852)))-(EXP(-SIMULATION!$D$17*$J4855)/(1-EXP(-SIMULATION!$D$4*SIMULATION!$D$17))))</f>
        <v>4.3010110351890658</v>
      </c>
      <c r="L4855">
        <v>-0.11589382765795792</v>
      </c>
      <c r="M4855">
        <f t="shared" ca="1" si="75"/>
        <v>3.8025504035218889</v>
      </c>
    </row>
    <row r="4856" spans="1:13" x14ac:dyDescent="0.25">
      <c r="A4856" s="9"/>
      <c r="H4856" s="9"/>
      <c r="J4856">
        <v>4</v>
      </c>
      <c r="K4856">
        <f ca="1">SIMULATION!$D$3*SIMULATION!$D$17/$H4852/(SIMULATION!$D$17-$I4852)*(((EXP(-$I4852*$J4856))/(1-EXP(-SIMULATION!$D$4*$I4852)))-(EXP(-SIMULATION!$D$17*$J4856)/(1-EXP(-SIMULATION!$D$4*SIMULATION!$D$17))))</f>
        <v>4.4369322299205152</v>
      </c>
      <c r="L4856">
        <v>-0.35999015048874161</v>
      </c>
      <c r="M4856">
        <f t="shared" ca="1" si="75"/>
        <v>2.8396803287630812</v>
      </c>
    </row>
    <row r="4857" spans="1:13" x14ac:dyDescent="0.25">
      <c r="A4857" s="9"/>
      <c r="H4857" s="9"/>
      <c r="J4857">
        <v>5</v>
      </c>
      <c r="K4857">
        <f ca="1">SIMULATION!$D$3*SIMULATION!$D$17/$H4852/(SIMULATION!$D$17-$I4852)*(((EXP(-$I4852*$J4857))/(1-EXP(-SIMULATION!$D$4*$I4852)))-(EXP(-SIMULATION!$D$17*$J4857)/(1-EXP(-SIMULATION!$D$4*SIMULATION!$D$17))))</f>
        <v>4.3678355159158686</v>
      </c>
      <c r="L4857">
        <v>-0.2222142141021704</v>
      </c>
      <c r="M4857">
        <f t="shared" ca="1" si="75"/>
        <v>3.3972403794190762</v>
      </c>
    </row>
    <row r="4858" spans="1:13" x14ac:dyDescent="0.25">
      <c r="A4858" s="9"/>
      <c r="H4858" s="9"/>
      <c r="J4858">
        <v>6</v>
      </c>
      <c r="K4858">
        <f ca="1">SIMULATION!$D$3*SIMULATION!$D$17/$H4852/(SIMULATION!$D$17-$I4852)*(((EXP(-$I4852*$J4858))/(1-EXP(-SIMULATION!$D$4*$I4852)))-(EXP(-SIMULATION!$D$17*$J4858)/(1-EXP(-SIMULATION!$D$4*SIMULATION!$D$17))))</f>
        <v>4.1818745230643293</v>
      </c>
      <c r="L4858">
        <v>-8.153369493676467E-2</v>
      </c>
      <c r="M4858">
        <f t="shared" ca="1" si="75"/>
        <v>3.8409108414369739</v>
      </c>
    </row>
    <row r="4859" spans="1:13" x14ac:dyDescent="0.25">
      <c r="A4859" s="9"/>
      <c r="H4859" s="9"/>
      <c r="J4859">
        <v>7</v>
      </c>
      <c r="K4859">
        <f ca="1">SIMULATION!$D$3*SIMULATION!$D$17/$H4852/(SIMULATION!$D$17-$I4852)*(((EXP(-$I4852*$J4859))/(1-EXP(-SIMULATION!$D$4*$I4852)))-(EXP(-SIMULATION!$D$17*$J4859)/(1-EXP(-SIMULATION!$D$4*SIMULATION!$D$17))))</f>
        <v>3.9341911875911975</v>
      </c>
      <c r="L4859">
        <v>-0.18537334298993055</v>
      </c>
      <c r="M4859">
        <f t="shared" ca="1" si="75"/>
        <v>3.204897015185892</v>
      </c>
    </row>
    <row r="4860" spans="1:13" x14ac:dyDescent="0.25">
      <c r="A4860" s="9"/>
      <c r="H4860" s="9"/>
      <c r="J4860">
        <v>8</v>
      </c>
      <c r="K4860">
        <f ca="1">SIMULATION!$D$3*SIMULATION!$D$17/$H4852/(SIMULATION!$D$17-$I4852)*(((EXP(-$I4852*$J4860))/(1-EXP(-SIMULATION!$D$4*$I4852)))-(EXP(-SIMULATION!$D$17*$J4860)/(1-EXP(-SIMULATION!$D$4*SIMULATION!$D$17))))</f>
        <v>3.6588981239700473</v>
      </c>
      <c r="L4860">
        <v>0.12405417444076169</v>
      </c>
      <c r="M4860">
        <f t="shared" ca="1" si="75"/>
        <v>4.1127997101020037</v>
      </c>
    </row>
    <row r="4861" spans="1:13" x14ac:dyDescent="0.25">
      <c r="A4861" s="9"/>
      <c r="H4861" s="9"/>
      <c r="J4861">
        <v>9</v>
      </c>
      <c r="K4861">
        <f ca="1">SIMULATION!$D$3*SIMULATION!$D$17/$H4852/(SIMULATION!$D$17-$I4852)*(((EXP(-$I4852*$J4861))/(1-EXP(-SIMULATION!$D$4*$I4852)))-(EXP(-SIMULATION!$D$17*$J4861)/(1-EXP(-SIMULATION!$D$4*SIMULATION!$D$17))))</f>
        <v>3.376745568287586</v>
      </c>
      <c r="L4861">
        <v>0.20373115873474903</v>
      </c>
      <c r="M4861">
        <f t="shared" ca="1" si="75"/>
        <v>4.0646938556672447</v>
      </c>
    </row>
    <row r="4862" spans="1:13" x14ac:dyDescent="0.25">
      <c r="A4862" s="9"/>
      <c r="H4862" s="9"/>
      <c r="J4862">
        <v>10</v>
      </c>
      <c r="K4862">
        <f ca="1">SIMULATION!$D$3*SIMULATION!$D$17/$H4852/(SIMULATION!$D$17-$I4852)*(((EXP(-$I4852*$J4862))/(1-EXP(-SIMULATION!$D$4*$I4852)))-(EXP(-SIMULATION!$D$17*$J4862)/(1-EXP(-SIMULATION!$D$4*SIMULATION!$D$17))))</f>
        <v>3.1000239730519055</v>
      </c>
      <c r="L4862">
        <v>-0.40537990439125549</v>
      </c>
      <c r="M4862">
        <f t="shared" ca="1" si="75"/>
        <v>1.843336551245524</v>
      </c>
    </row>
    <row r="4863" spans="1:13" x14ac:dyDescent="0.25">
      <c r="A4863" s="9"/>
      <c r="H4863" s="9"/>
      <c r="J4863">
        <v>11</v>
      </c>
      <c r="K4863">
        <f ca="1">SIMULATION!$D$3*SIMULATION!$D$17/$H4852/(SIMULATION!$D$17-$I4852)*(((EXP(-$I4852*$J4863))/(1-EXP(-SIMULATION!$D$4*$I4852)))-(EXP(-SIMULATION!$D$17*$J4863)/(1-EXP(-SIMULATION!$D$4*SIMULATION!$D$17))))</f>
        <v>2.8356961225253392</v>
      </c>
      <c r="L4863">
        <v>-0.11564596229309199</v>
      </c>
      <c r="M4863">
        <f t="shared" ca="1" si="75"/>
        <v>2.5077593156651066</v>
      </c>
    </row>
    <row r="4864" spans="1:13" x14ac:dyDescent="0.25">
      <c r="A4864" s="9"/>
      <c r="H4864" s="9"/>
      <c r="J4864">
        <v>12</v>
      </c>
      <c r="K4864">
        <f ca="1">SIMULATION!$D$3*SIMULATION!$D$17/$H4852/(SIMULATION!$D$17-$I4852)*(((EXP(-$I4852*$J4864))/(1-EXP(-SIMULATION!$D$4*$I4852)))-(EXP(-SIMULATION!$D$17*$J4864)/(1-EXP(-SIMULATION!$D$4*SIMULATION!$D$17))))</f>
        <v>2.5873955727375457</v>
      </c>
      <c r="L4864">
        <v>-0.21258835567557191</v>
      </c>
      <c r="M4864">
        <f t="shared" ca="1" si="75"/>
        <v>2.0373454024470163</v>
      </c>
    </row>
    <row r="4865" spans="1:13" x14ac:dyDescent="0.25">
      <c r="A4865" s="9"/>
      <c r="H4865" s="9"/>
      <c r="J4865">
        <v>13</v>
      </c>
      <c r="K4865">
        <f ca="1">SIMULATION!$D$3*SIMULATION!$D$17/$H4852/(SIMULATION!$D$17-$I4852)*(((EXP(-$I4852*$J4865))/(1-EXP(-SIMULATION!$D$4*$I4852)))-(EXP(-SIMULATION!$D$17*$J4865)/(1-EXP(-SIMULATION!$D$4*SIMULATION!$D$17))))</f>
        <v>2.356699412944919</v>
      </c>
      <c r="L4865">
        <v>0.48249164381428739</v>
      </c>
      <c r="M4865">
        <f t="shared" ca="1" si="75"/>
        <v>3.4937871866728791</v>
      </c>
    </row>
    <row r="4866" spans="1:13" x14ac:dyDescent="0.25">
      <c r="A4866" s="9"/>
      <c r="H4866" s="9"/>
      <c r="J4866">
        <v>14</v>
      </c>
      <c r="K4866">
        <f ca="1">SIMULATION!$D$3*SIMULATION!$D$17/$H4852/(SIMULATION!$D$17-$I4852)*(((EXP(-$I4852*$J4866))/(1-EXP(-SIMULATION!$D$4*$I4852)))-(EXP(-SIMULATION!$D$17*$J4866)/(1-EXP(-SIMULATION!$D$4*SIMULATION!$D$17))))</f>
        <v>2.1439367276672554</v>
      </c>
      <c r="L4866">
        <v>-0.17476079547637391</v>
      </c>
      <c r="M4866">
        <f t="shared" ca="1" si="75"/>
        <v>1.7692606396891117</v>
      </c>
    </row>
    <row r="4867" spans="1:13" x14ac:dyDescent="0.25">
      <c r="A4867" s="9"/>
      <c r="H4867" s="9"/>
      <c r="J4867">
        <v>15</v>
      </c>
      <c r="K4867">
        <f ca="1">SIMULATION!$D$3*SIMULATION!$D$17/$H4852/(SIMULATION!$D$17-$I4852)*(((EXP(-$I4852*$J4867))/(1-EXP(-SIMULATION!$D$4*$I4852)))-(EXP(-SIMULATION!$D$17*$J4867)/(1-EXP(-SIMULATION!$D$4*SIMULATION!$D$17))))</f>
        <v>1.9487001892722102</v>
      </c>
      <c r="L4867">
        <v>0.16425099191795117</v>
      </c>
      <c r="M4867">
        <f t="shared" ref="M4867:M4930" ca="1" si="76">$K4867*(1+$L4867)</f>
        <v>2.2687761283108698</v>
      </c>
    </row>
    <row r="4868" spans="1:13" x14ac:dyDescent="0.25">
      <c r="A4868" s="9"/>
      <c r="H4868" s="9"/>
      <c r="J4868">
        <v>16</v>
      </c>
      <c r="K4868">
        <f ca="1">SIMULATION!$D$3*SIMULATION!$D$17/$H4852/(SIMULATION!$D$17-$I4852)*(((EXP(-$I4852*$J4868))/(1-EXP(-SIMULATION!$D$4*$I4852)))-(EXP(-SIMULATION!$D$17*$J4868)/(1-EXP(-SIMULATION!$D$4*SIMULATION!$D$17))))</f>
        <v>1.7701680125061894</v>
      </c>
      <c r="L4868">
        <v>-5.8006922404046424E-2</v>
      </c>
      <c r="M4868">
        <f t="shared" ca="1" si="76"/>
        <v>1.6674860139626178</v>
      </c>
    </row>
    <row r="4869" spans="1:13" x14ac:dyDescent="0.25">
      <c r="A4869" s="9"/>
      <c r="H4869" s="9"/>
      <c r="J4869">
        <v>17</v>
      </c>
      <c r="K4869">
        <f ca="1">SIMULATION!$D$3*SIMULATION!$D$17/$H4852/(SIMULATION!$D$17-$I4852)*(((EXP(-$I4852*$J4869))/(1-EXP(-SIMULATION!$D$4*$I4852)))-(EXP(-SIMULATION!$D$17*$J4869)/(1-EXP(-SIMULATION!$D$4*SIMULATION!$D$17))))</f>
        <v>1.6073049314066099</v>
      </c>
      <c r="L4869">
        <v>3.305717415570357E-2</v>
      </c>
      <c r="M4869">
        <f t="shared" ca="1" si="76"/>
        <v>1.6604378904454393</v>
      </c>
    </row>
    <row r="4870" spans="1:13" x14ac:dyDescent="0.25">
      <c r="A4870" s="9"/>
      <c r="H4870" s="9"/>
      <c r="J4870">
        <v>18</v>
      </c>
      <c r="K4870">
        <f ca="1">SIMULATION!$D$3*SIMULATION!$D$17/$H4852/(SIMULATION!$D$17-$I4852)*(((EXP(-$I4852*$J4870))/(1-EXP(-SIMULATION!$D$4*$I4852)))-(EXP(-SIMULATION!$D$17*$J4870)/(1-EXP(-SIMULATION!$D$4*SIMULATION!$D$17))))</f>
        <v>1.4589861470293688</v>
      </c>
      <c r="L4870">
        <v>-0.21389347294136035</v>
      </c>
      <c r="M4870">
        <f t="shared" ca="1" si="76"/>
        <v>1.1469185330679228</v>
      </c>
    </row>
    <row r="4871" spans="1:13" x14ac:dyDescent="0.25">
      <c r="A4871" s="9"/>
      <c r="H4871" s="9"/>
      <c r="J4871">
        <v>19</v>
      </c>
      <c r="K4871">
        <f ca="1">SIMULATION!$D$3*SIMULATION!$D$17/$H4852/(SIMULATION!$D$17-$I4852)*(((EXP(-$I4852*$J4871))/(1-EXP(-SIMULATION!$D$4*$I4852)))-(EXP(-SIMULATION!$D$17*$J4871)/(1-EXP(-SIMULATION!$D$4*SIMULATION!$D$17))))</f>
        <v>1.3240723630999125</v>
      </c>
      <c r="L4871">
        <v>0.45310057241775759</v>
      </c>
      <c r="M4871">
        <f t="shared" ca="1" si="76"/>
        <v>1.924010308743016</v>
      </c>
    </row>
    <row r="4872" spans="1:13" x14ac:dyDescent="0.25">
      <c r="A4872" s="9"/>
      <c r="H4872" s="9"/>
      <c r="J4872">
        <v>20</v>
      </c>
      <c r="K4872">
        <f ca="1">SIMULATION!$D$3*SIMULATION!$D$17/$H4852/(SIMULATION!$D$17-$I4852)*(((EXP(-$I4852*$J4872))/(1-EXP(-SIMULATION!$D$4*$I4852)))-(EXP(-SIMULATION!$D$17*$J4872)/(1-EXP(-SIMULATION!$D$4*SIMULATION!$D$17))))</f>
        <v>1.2014538858842669</v>
      </c>
      <c r="L4872">
        <v>0.15334014694725667</v>
      </c>
      <c r="M4872">
        <f t="shared" ca="1" si="76"/>
        <v>1.3856850012961128</v>
      </c>
    </row>
    <row r="4873" spans="1:13" x14ac:dyDescent="0.25">
      <c r="A4873" s="9"/>
      <c r="H4873" s="9"/>
      <c r="J4873">
        <v>21</v>
      </c>
      <c r="K4873">
        <f ca="1">SIMULATION!$D$3*SIMULATION!$D$17/$H4852/(SIMULATION!$D$17-$I4852)*(((EXP(-$I4852*$J4873))/(1-EXP(-SIMULATION!$D$4*$I4852)))-(EXP(-SIMULATION!$D$17*$J4873)/(1-EXP(-SIMULATION!$D$4*SIMULATION!$D$17))))</f>
        <v>1.090075269985249</v>
      </c>
      <c r="L4873">
        <v>-0.81054139429705618</v>
      </c>
      <c r="M4873">
        <f t="shared" ca="1" si="76"/>
        <v>0.20652414076266531</v>
      </c>
    </row>
    <row r="4874" spans="1:13" x14ac:dyDescent="0.25">
      <c r="A4874" s="9"/>
      <c r="H4874" s="9"/>
      <c r="J4874">
        <v>22</v>
      </c>
      <c r="K4874">
        <f ca="1">SIMULATION!$D$3*SIMULATION!$D$17/$H4852/(SIMULATION!$D$17-$I4852)*(((EXP(-$I4852*$J4874))/(1-EXP(-SIMULATION!$D$4*$I4852)))-(EXP(-SIMULATION!$D$17*$J4874)/(1-EXP(-SIMULATION!$D$4*SIMULATION!$D$17))))</f>
        <v>0.98894783340349768</v>
      </c>
      <c r="L4874">
        <v>-0.36005027380140503</v>
      </c>
      <c r="M4874">
        <f t="shared" ca="1" si="76"/>
        <v>0.632876895211262</v>
      </c>
    </row>
    <row r="4875" spans="1:13" x14ac:dyDescent="0.25">
      <c r="A4875" s="9"/>
      <c r="H4875" s="9"/>
      <c r="J4875">
        <v>23</v>
      </c>
      <c r="K4875">
        <f ca="1">SIMULATION!$D$3*SIMULATION!$D$17/$H4852/(SIMULATION!$D$17-$I4852)*(((EXP(-$I4852*$J4875))/(1-EXP(-SIMULATION!$D$4*$I4852)))-(EXP(-SIMULATION!$D$17*$J4875)/(1-EXP(-SIMULATION!$D$4*SIMULATION!$D$17))))</f>
        <v>0.89715470361977545</v>
      </c>
      <c r="L4875">
        <v>0.29010713077920708</v>
      </c>
      <c r="M4875">
        <f t="shared" ca="1" si="76"/>
        <v>1.1574256805519785</v>
      </c>
    </row>
    <row r="4876" spans="1:13" x14ac:dyDescent="0.25">
      <c r="A4876" s="9"/>
      <c r="H4876" s="9"/>
      <c r="J4876">
        <v>24</v>
      </c>
      <c r="K4876">
        <f ca="1">SIMULATION!$D$3*SIMULATION!$D$17/$H4852/(SIMULATION!$D$17-$I4852)*(((EXP(-$I4852*$J4876))/(1-EXP(-SIMULATION!$D$4*$I4852)))-(EXP(-SIMULATION!$D$17*$J4876)/(1-EXP(-SIMULATION!$D$4*SIMULATION!$D$17))))</f>
        <v>0.81385135374902218</v>
      </c>
      <c r="L4876">
        <v>0.10340193127566644</v>
      </c>
      <c r="M4876">
        <f t="shared" ca="1" si="76"/>
        <v>0.89800515549798665</v>
      </c>
    </row>
    <row r="4877" spans="1:13" x14ac:dyDescent="0.25">
      <c r="A4877" s="9">
        <v>196</v>
      </c>
      <c r="B4877" s="2">
        <f ca="1">NORMINV(RAND(),SIMULATION!D7,SIMULATION!D8)</f>
        <v>64.863870623050687</v>
      </c>
      <c r="C4877" s="2">
        <v>2</v>
      </c>
      <c r="D4877" s="2">
        <f ca="1">SIMULATION!$D$11*(1+(SIMULATION!$D$12*LN(1+$C4877)))*(1+(SIMULATION!$D$13*(($B4877/63.5)-1)))</f>
        <v>10.339344683898874</v>
      </c>
      <c r="E4877" s="2">
        <v>0.11510167971911597</v>
      </c>
      <c r="F4877" s="2">
        <f ca="1">D4877*(1+E4877)</f>
        <v>11.529420624210546</v>
      </c>
      <c r="G4877" s="2">
        <v>-0.83358600867236654</v>
      </c>
      <c r="H4877" s="9">
        <f>SIMULATION!$D$15*EXP($G$4877)</f>
        <v>95.915923466582285</v>
      </c>
      <c r="I4877" s="2">
        <f ca="1">$F4877/$H4877</f>
        <v>0.12020340531077167</v>
      </c>
      <c r="J4877">
        <v>0</v>
      </c>
      <c r="K4877">
        <f ca="1">SIMULATION!$D$3*SIMULATION!$D$17/$H4877/(SIMULATION!$D$17-$I4877)*(((EXP(-$I4877*$J4877))/(1-EXP(-SIMULATION!$D$4*$I4877)))-(EXP(-SIMULATION!$D$17*$J4877)/(1-EXP(-SIMULATION!$D$4*SIMULATION!$D$17))))</f>
        <v>0.46465186633049965</v>
      </c>
      <c r="L4877">
        <v>4.0293361498605811E-3</v>
      </c>
      <c r="M4877">
        <f t="shared" ca="1" si="76"/>
        <v>0.46652410489260537</v>
      </c>
    </row>
    <row r="4878" spans="1:13" x14ac:dyDescent="0.25">
      <c r="A4878" s="9"/>
      <c r="H4878" s="9"/>
      <c r="J4878">
        <v>1</v>
      </c>
      <c r="K4878">
        <f ca="1">SIMULATION!$D$3*SIMULATION!$D$17/$H4877/(SIMULATION!$D$17-$I4877)*(((EXP(-$I4877*$J4878))/(1-EXP(-SIMULATION!$D$4*$I4877)))-(EXP(-SIMULATION!$D$17*$J4878)/(1-EXP(-SIMULATION!$D$4*SIMULATION!$D$17))))</f>
        <v>2.3440689091501294</v>
      </c>
      <c r="L4878">
        <v>0.35890354081064785</v>
      </c>
      <c r="M4878">
        <f t="shared" ca="1" si="76"/>
        <v>3.1853635405482637</v>
      </c>
    </row>
    <row r="4879" spans="1:13" x14ac:dyDescent="0.25">
      <c r="A4879" s="9"/>
      <c r="H4879" s="9"/>
      <c r="J4879">
        <v>2</v>
      </c>
      <c r="K4879">
        <f ca="1">SIMULATION!$D$3*SIMULATION!$D$17/$H4877/(SIMULATION!$D$17-$I4877)*(((EXP(-$I4877*$J4879))/(1-EXP(-SIMULATION!$D$4*$I4877)))-(EXP(-SIMULATION!$D$17*$J4879)/(1-EXP(-SIMULATION!$D$4*SIMULATION!$D$17))))</f>
        <v>3.3166801539317001</v>
      </c>
      <c r="L4879">
        <v>0.15917311047252447</v>
      </c>
      <c r="M4879">
        <f t="shared" ca="1" si="76"/>
        <v>3.8446064504755002</v>
      </c>
    </row>
    <row r="4880" spans="1:13" x14ac:dyDescent="0.25">
      <c r="A4880" s="9"/>
      <c r="H4880" s="9"/>
      <c r="J4880">
        <v>3</v>
      </c>
      <c r="K4880">
        <f ca="1">SIMULATION!$D$3*SIMULATION!$D$17/$H4877/(SIMULATION!$D$17-$I4877)*(((EXP(-$I4877*$J4880))/(1-EXP(-SIMULATION!$D$4*$I4877)))-(EXP(-SIMULATION!$D$17*$J4880)/(1-EXP(-SIMULATION!$D$4*SIMULATION!$D$17))))</f>
        <v>3.7344379015563804</v>
      </c>
      <c r="L4880">
        <v>-4.3077521734959268E-2</v>
      </c>
      <c r="M4880">
        <f t="shared" ca="1" si="76"/>
        <v>3.5735675716842299</v>
      </c>
    </row>
    <row r="4881" spans="1:13" x14ac:dyDescent="0.25">
      <c r="A4881" s="9"/>
      <c r="H4881" s="9"/>
      <c r="J4881">
        <v>4</v>
      </c>
      <c r="K4881">
        <f ca="1">SIMULATION!$D$3*SIMULATION!$D$17/$H4877/(SIMULATION!$D$17-$I4877)*(((EXP(-$I4877*$J4881))/(1-EXP(-SIMULATION!$D$4*$I4877)))-(EXP(-SIMULATION!$D$17*$J4881)/(1-EXP(-SIMULATION!$D$4*SIMULATION!$D$17))))</f>
        <v>3.8199086939297646</v>
      </c>
      <c r="L4881">
        <v>-0.20730073425324147</v>
      </c>
      <c r="M4881">
        <f t="shared" ca="1" si="76"/>
        <v>3.0280388168977836</v>
      </c>
    </row>
    <row r="4882" spans="1:13" x14ac:dyDescent="0.25">
      <c r="A4882" s="9"/>
      <c r="H4882" s="9"/>
      <c r="J4882">
        <v>5</v>
      </c>
      <c r="K4882">
        <f ca="1">SIMULATION!$D$3*SIMULATION!$D$17/$H4877/(SIMULATION!$D$17-$I4877)*(((EXP(-$I4877*$J4882))/(1-EXP(-SIMULATION!$D$4*$I4877)))-(EXP(-SIMULATION!$D$17*$J4882)/(1-EXP(-SIMULATION!$D$4*SIMULATION!$D$17))))</f>
        <v>3.7130822635966814</v>
      </c>
      <c r="L4882">
        <v>0.1512088455469022</v>
      </c>
      <c r="M4882">
        <f t="shared" ca="1" si="76"/>
        <v>4.2745331460958145</v>
      </c>
    </row>
    <row r="4883" spans="1:13" x14ac:dyDescent="0.25">
      <c r="A4883" s="9"/>
      <c r="H4883" s="9"/>
      <c r="J4883">
        <v>6</v>
      </c>
      <c r="K4883">
        <f ca="1">SIMULATION!$D$3*SIMULATION!$D$17/$H4877/(SIMULATION!$D$17-$I4877)*(((EXP(-$I4877*$J4883))/(1-EXP(-SIMULATION!$D$4*$I4877)))-(EXP(-SIMULATION!$D$17*$J4883)/(1-EXP(-SIMULATION!$D$4*SIMULATION!$D$17))))</f>
        <v>3.5013297074243903</v>
      </c>
      <c r="L4883">
        <v>0.112624371210095</v>
      </c>
      <c r="M4883">
        <f t="shared" ca="1" si="76"/>
        <v>3.8956647641222881</v>
      </c>
    </row>
    <row r="4884" spans="1:13" x14ac:dyDescent="0.25">
      <c r="A4884" s="9"/>
      <c r="H4884" s="9"/>
      <c r="J4884">
        <v>7</v>
      </c>
      <c r="K4884">
        <f ca="1">SIMULATION!$D$3*SIMULATION!$D$17/$H4877/(SIMULATION!$D$17-$I4877)*(((EXP(-$I4877*$J4884))/(1-EXP(-SIMULATION!$D$4*$I4877)))-(EXP(-SIMULATION!$D$17*$J4884)/(1-EXP(-SIMULATION!$D$4*SIMULATION!$D$17))))</f>
        <v>3.2385675934575477</v>
      </c>
      <c r="L4884">
        <v>0.23442404653158597</v>
      </c>
      <c r="M4884">
        <f t="shared" ca="1" si="76"/>
        <v>3.9977657136819262</v>
      </c>
    </row>
    <row r="4885" spans="1:13" x14ac:dyDescent="0.25">
      <c r="A4885" s="9"/>
      <c r="H4885" s="9"/>
      <c r="J4885">
        <v>8</v>
      </c>
      <c r="K4885">
        <f ca="1">SIMULATION!$D$3*SIMULATION!$D$17/$H4877/(SIMULATION!$D$17-$I4877)*(((EXP(-$I4877*$J4885))/(1-EXP(-SIMULATION!$D$4*$I4877)))-(EXP(-SIMULATION!$D$17*$J4885)/(1-EXP(-SIMULATION!$D$4*SIMULATION!$D$17))))</f>
        <v>2.9575087979495782</v>
      </c>
      <c r="L4885">
        <v>0.25709622932609633</v>
      </c>
      <c r="M4885">
        <f t="shared" ca="1" si="76"/>
        <v>3.7178731581011704</v>
      </c>
    </row>
    <row r="4886" spans="1:13" x14ac:dyDescent="0.25">
      <c r="A4886" s="9"/>
      <c r="H4886" s="9"/>
      <c r="J4886">
        <v>9</v>
      </c>
      <c r="K4886">
        <f ca="1">SIMULATION!$D$3*SIMULATION!$D$17/$H4877/(SIMULATION!$D$17-$I4877)*(((EXP(-$I4877*$J4886))/(1-EXP(-SIMULATION!$D$4*$I4877)))-(EXP(-SIMULATION!$D$17*$J4886)/(1-EXP(-SIMULATION!$D$4*SIMULATION!$D$17))))</f>
        <v>2.6774865476889524</v>
      </c>
      <c r="L4886">
        <v>-0.37891630684011324</v>
      </c>
      <c r="M4886">
        <f t="shared" ca="1" si="76"/>
        <v>1.66294323342457</v>
      </c>
    </row>
    <row r="4887" spans="1:13" x14ac:dyDescent="0.25">
      <c r="A4887" s="9"/>
      <c r="H4887" s="9"/>
      <c r="J4887">
        <v>10</v>
      </c>
      <c r="K4887">
        <f ca="1">SIMULATION!$D$3*SIMULATION!$D$17/$H4877/(SIMULATION!$D$17-$I4877)*(((EXP(-$I4877*$J4887))/(1-EXP(-SIMULATION!$D$4*$I4877)))-(EXP(-SIMULATION!$D$17*$J4887)/(1-EXP(-SIMULATION!$D$4*SIMULATION!$D$17))))</f>
        <v>2.4094446765591493</v>
      </c>
      <c r="L4887">
        <v>-0.17401824799981516</v>
      </c>
      <c r="M4887">
        <f t="shared" ca="1" si="76"/>
        <v>1.9901573352918449</v>
      </c>
    </row>
    <row r="4888" spans="1:13" x14ac:dyDescent="0.25">
      <c r="A4888" s="9"/>
      <c r="H4888" s="9"/>
      <c r="J4888">
        <v>11</v>
      </c>
      <c r="K4888">
        <f ca="1">SIMULATION!$D$3*SIMULATION!$D$17/$H4877/(SIMULATION!$D$17-$I4877)*(((EXP(-$I4877*$J4888))/(1-EXP(-SIMULATION!$D$4*$I4877)))-(EXP(-SIMULATION!$D$17*$J4888)/(1-EXP(-SIMULATION!$D$4*SIMULATION!$D$17))))</f>
        <v>2.1591145940220424</v>
      </c>
      <c r="L4888">
        <v>-0.49594494186462373</v>
      </c>
      <c r="M4888">
        <f t="shared" ca="1" si="76"/>
        <v>1.0883126322107197</v>
      </c>
    </row>
    <row r="4889" spans="1:13" x14ac:dyDescent="0.25">
      <c r="A4889" s="9"/>
      <c r="H4889" s="9"/>
      <c r="J4889">
        <v>12</v>
      </c>
      <c r="K4889">
        <f ca="1">SIMULATION!$D$3*SIMULATION!$D$17/$H4877/(SIMULATION!$D$17-$I4877)*(((EXP(-$I4877*$J4889))/(1-EXP(-SIMULATION!$D$4*$I4877)))-(EXP(-SIMULATION!$D$17*$J4889)/(1-EXP(-SIMULATION!$D$4*SIMULATION!$D$17))))</f>
        <v>1.9290326227419021</v>
      </c>
      <c r="L4889">
        <v>-0.20617260948817773</v>
      </c>
      <c r="M4889">
        <f t="shared" ca="1" si="76"/>
        <v>1.5313189331233807</v>
      </c>
    </row>
    <row r="4890" spans="1:13" x14ac:dyDescent="0.25">
      <c r="A4890" s="9"/>
      <c r="H4890" s="9"/>
      <c r="J4890">
        <v>13</v>
      </c>
      <c r="K4890">
        <f ca="1">SIMULATION!$D$3*SIMULATION!$D$17/$H4877/(SIMULATION!$D$17-$I4877)*(((EXP(-$I4877*$J4890))/(1-EXP(-SIMULATION!$D$4*$I4877)))-(EXP(-SIMULATION!$D$17*$J4890)/(1-EXP(-SIMULATION!$D$4*SIMULATION!$D$17))))</f>
        <v>1.7198163165453397</v>
      </c>
      <c r="L4890">
        <v>0.25064203982925409</v>
      </c>
      <c r="M4890">
        <f t="shared" ca="1" si="76"/>
        <v>2.150874586255898</v>
      </c>
    </row>
    <row r="4891" spans="1:13" x14ac:dyDescent="0.25">
      <c r="A4891" s="9"/>
      <c r="H4891" s="9"/>
      <c r="J4891">
        <v>14</v>
      </c>
      <c r="K4891">
        <f ca="1">SIMULATION!$D$3*SIMULATION!$D$17/$H4877/(SIMULATION!$D$17-$I4877)*(((EXP(-$I4877*$J4891))/(1-EXP(-SIMULATION!$D$4*$I4877)))-(EXP(-SIMULATION!$D$17*$J4891)/(1-EXP(-SIMULATION!$D$4*SIMULATION!$D$17))))</f>
        <v>1.5309677770940915</v>
      </c>
      <c r="L4891">
        <v>-8.9092672672514903E-3</v>
      </c>
      <c r="M4891">
        <f t="shared" ca="1" si="76"/>
        <v>1.5173279759904104</v>
      </c>
    </row>
    <row r="4892" spans="1:13" x14ac:dyDescent="0.25">
      <c r="A4892" s="9"/>
      <c r="H4892" s="9"/>
      <c r="J4892">
        <v>15</v>
      </c>
      <c r="K4892">
        <f ca="1">SIMULATION!$D$3*SIMULATION!$D$17/$H4877/(SIMULATION!$D$17-$I4877)*(((EXP(-$I4877*$J4892))/(1-EXP(-SIMULATION!$D$4*$I4877)))-(EXP(-SIMULATION!$D$17*$J4892)/(1-EXP(-SIMULATION!$D$4*SIMULATION!$D$17))))</f>
        <v>1.3613755110513219</v>
      </c>
      <c r="L4892">
        <v>-0.11287545486212985</v>
      </c>
      <c r="M4892">
        <f t="shared" ca="1" si="76"/>
        <v>1.2077096310032396</v>
      </c>
    </row>
    <row r="4893" spans="1:13" x14ac:dyDescent="0.25">
      <c r="A4893" s="9"/>
      <c r="H4893" s="9"/>
      <c r="J4893">
        <v>16</v>
      </c>
      <c r="K4893">
        <f ca="1">SIMULATION!$D$3*SIMULATION!$D$17/$H4877/(SIMULATION!$D$17-$I4877)*(((EXP(-$I4877*$J4893))/(1-EXP(-SIMULATION!$D$4*$I4877)))-(EXP(-SIMULATION!$D$17*$J4893)/(1-EXP(-SIMULATION!$D$4*SIMULATION!$D$17))))</f>
        <v>1.2096245688639291</v>
      </c>
      <c r="L4893">
        <v>9.6808563916879753E-2</v>
      </c>
      <c r="M4893">
        <f t="shared" ca="1" si="76"/>
        <v>1.3267265862542208</v>
      </c>
    </row>
    <row r="4894" spans="1:13" x14ac:dyDescent="0.25">
      <c r="A4894" s="9"/>
      <c r="H4894" s="9"/>
      <c r="J4894">
        <v>17</v>
      </c>
      <c r="K4894">
        <f ca="1">SIMULATION!$D$3*SIMULATION!$D$17/$H4877/(SIMULATION!$D$17-$I4877)*(((EXP(-$I4877*$J4894))/(1-EXP(-SIMULATION!$D$4*$I4877)))-(EXP(-SIMULATION!$D$17*$J4894)/(1-EXP(-SIMULATION!$D$4*SIMULATION!$D$17))))</f>
        <v>1.0741851241025946</v>
      </c>
      <c r="L4894">
        <v>0.29977745839396425</v>
      </c>
      <c r="M4894">
        <f t="shared" ca="1" si="76"/>
        <v>1.3962016104506756</v>
      </c>
    </row>
    <row r="4895" spans="1:13" x14ac:dyDescent="0.25">
      <c r="A4895" s="9"/>
      <c r="H4895" s="9"/>
      <c r="J4895">
        <v>18</v>
      </c>
      <c r="K4895">
        <f ca="1">SIMULATION!$D$3*SIMULATION!$D$17/$H4877/(SIMULATION!$D$17-$I4877)*(((EXP(-$I4877*$J4895))/(1-EXP(-SIMULATION!$D$4*$I4877)))-(EXP(-SIMULATION!$D$17*$J4895)/(1-EXP(-SIMULATION!$D$4*SIMULATION!$D$17))))</f>
        <v>0.95352430586129389</v>
      </c>
      <c r="L4895">
        <v>0.21884144940622341</v>
      </c>
      <c r="M4895">
        <f t="shared" ca="1" si="76"/>
        <v>1.1621949470000426</v>
      </c>
    </row>
    <row r="4896" spans="1:13" x14ac:dyDescent="0.25">
      <c r="A4896" s="9"/>
      <c r="H4896" s="9"/>
      <c r="J4896">
        <v>19</v>
      </c>
      <c r="K4896">
        <f ca="1">SIMULATION!$D$3*SIMULATION!$D$17/$H4877/(SIMULATION!$D$17-$I4877)*(((EXP(-$I4877*$J4896))/(1-EXP(-SIMULATION!$D$4*$I4877)))-(EXP(-SIMULATION!$D$17*$J4896)/(1-EXP(-SIMULATION!$D$4*SIMULATION!$D$17))))</f>
        <v>0.84616987075894101</v>
      </c>
      <c r="L4896">
        <v>-6.5458241050529858E-2</v>
      </c>
      <c r="M4896">
        <f t="shared" ca="1" si="76"/>
        <v>0.79078107938910658</v>
      </c>
    </row>
    <row r="4897" spans="1:13" x14ac:dyDescent="0.25">
      <c r="A4897" s="9"/>
      <c r="H4897" s="9"/>
      <c r="J4897">
        <v>20</v>
      </c>
      <c r="K4897">
        <f ca="1">SIMULATION!$D$3*SIMULATION!$D$17/$H4877/(SIMULATION!$D$17-$I4877)*(((EXP(-$I4877*$J4897))/(1-EXP(-SIMULATION!$D$4*$I4877)))-(EXP(-SIMULATION!$D$17*$J4897)/(1-EXP(-SIMULATION!$D$4*SIMULATION!$D$17))))</f>
        <v>0.75074391786606776</v>
      </c>
      <c r="L4897">
        <v>0.23457513463590637</v>
      </c>
      <c r="M4897">
        <f t="shared" ca="1" si="76"/>
        <v>0.92684977347658848</v>
      </c>
    </row>
    <row r="4898" spans="1:13" x14ac:dyDescent="0.25">
      <c r="A4898" s="9"/>
      <c r="H4898" s="9"/>
      <c r="J4898">
        <v>21</v>
      </c>
      <c r="K4898">
        <f ca="1">SIMULATION!$D$3*SIMULATION!$D$17/$H4877/(SIMULATION!$D$17-$I4877)*(((EXP(-$I4877*$J4898))/(1-EXP(-SIMULATION!$D$4*$I4877)))-(EXP(-SIMULATION!$D$17*$J4898)/(1-EXP(-SIMULATION!$D$4*SIMULATION!$D$17))))</f>
        <v>0.66597820915610662</v>
      </c>
      <c r="L4898">
        <v>2.3368999305269193E-2</v>
      </c>
      <c r="M4898">
        <f t="shared" ca="1" si="76"/>
        <v>0.68154145346320016</v>
      </c>
    </row>
    <row r="4899" spans="1:13" x14ac:dyDescent="0.25">
      <c r="A4899" s="9"/>
      <c r="H4899" s="9"/>
      <c r="J4899">
        <v>22</v>
      </c>
      <c r="K4899">
        <f ca="1">SIMULATION!$D$3*SIMULATION!$D$17/$H4877/(SIMULATION!$D$17-$I4877)*(((EXP(-$I4877*$J4899))/(1-EXP(-SIMULATION!$D$4*$I4877)))-(EXP(-SIMULATION!$D$17*$J4899)/(1-EXP(-SIMULATION!$D$4*SIMULATION!$D$17))))</f>
        <v>0.59071841415686754</v>
      </c>
      <c r="L4899">
        <v>1.0698648080911073E-2</v>
      </c>
      <c r="M4899">
        <f t="shared" ca="1" si="76"/>
        <v>0.59703830258484569</v>
      </c>
    </row>
    <row r="4900" spans="1:13" x14ac:dyDescent="0.25">
      <c r="A4900" s="9"/>
      <c r="H4900" s="9"/>
      <c r="J4900">
        <v>23</v>
      </c>
      <c r="K4900">
        <f ca="1">SIMULATION!$D$3*SIMULATION!$D$17/$H4877/(SIMULATION!$D$17-$I4877)*(((EXP(-$I4877*$J4900))/(1-EXP(-SIMULATION!$D$4*$I4877)))-(EXP(-SIMULATION!$D$17*$J4900)/(1-EXP(-SIMULATION!$D$4*SIMULATION!$D$17))))</f>
        <v>0.52392188816575203</v>
      </c>
      <c r="L4900">
        <v>-0.20093047727690452</v>
      </c>
      <c r="M4900">
        <f t="shared" ca="1" si="76"/>
        <v>0.41865001312079048</v>
      </c>
    </row>
    <row r="4901" spans="1:13" x14ac:dyDescent="0.25">
      <c r="A4901" s="9"/>
      <c r="H4901" s="9"/>
      <c r="J4901">
        <v>24</v>
      </c>
      <c r="K4901">
        <f ca="1">SIMULATION!$D$3*SIMULATION!$D$17/$H4877/(SIMULATION!$D$17-$I4877)*(((EXP(-$I4877*$J4901))/(1-EXP(-SIMULATION!$D$4*$I4877)))-(EXP(-SIMULATION!$D$17*$J4901)/(1-EXP(-SIMULATION!$D$4*SIMULATION!$D$17))))</f>
        <v>0.46465186633050026</v>
      </c>
      <c r="L4901">
        <v>2.1058672532360753E-2</v>
      </c>
      <c r="M4901">
        <f t="shared" ca="1" si="76"/>
        <v>0.4744368178251045</v>
      </c>
    </row>
    <row r="4902" spans="1:13" x14ac:dyDescent="0.25">
      <c r="A4902" s="9">
        <v>197</v>
      </c>
      <c r="B4902" s="2">
        <f ca="1">NORMINV(RAND(),SIMULATION!D7,SIMULATION!D8)</f>
        <v>59.860982318794044</v>
      </c>
      <c r="C4902" s="2">
        <v>2</v>
      </c>
      <c r="D4902" s="2">
        <f ca="1">SIMULATION!$D$11*(1+(SIMULATION!$D$12*LN(1+$C4902)))*(1+(SIMULATION!$D$13*(($B4902/63.5)-1)))</f>
        <v>9.9678215073948593</v>
      </c>
      <c r="E4902" s="2">
        <v>7.3662447000287387E-2</v>
      </c>
      <c r="F4902" s="2">
        <f ca="1">D4902*(1+E4902)</f>
        <v>10.702075630891658</v>
      </c>
      <c r="G4902" s="2">
        <v>0.1586833136078106</v>
      </c>
      <c r="H4902" s="9">
        <f>SIMULATION!$D$15*EXP($G$4902)</f>
        <v>258.71869009403724</v>
      </c>
      <c r="I4902" s="2">
        <f ca="1">$F4902/$H4902</f>
        <v>4.1365684199319901E-2</v>
      </c>
      <c r="J4902">
        <v>0</v>
      </c>
      <c r="K4902">
        <f ca="1">SIMULATION!$D$3*SIMULATION!$D$17/$H4902/(SIMULATION!$D$17-$I4902)*(((EXP(-$I4902*$J4902))/(1-EXP(-SIMULATION!$D$4*$I4902)))-(EXP(-SIMULATION!$D$17*$J4902)/(1-EXP(-SIMULATION!$D$4*SIMULATION!$D$17))))</f>
        <v>1.3796497620970476</v>
      </c>
      <c r="L4902">
        <v>0.5436275853482021</v>
      </c>
      <c r="M4902">
        <f t="shared" ca="1" si="76"/>
        <v>2.129665430892087</v>
      </c>
    </row>
    <row r="4903" spans="1:13" x14ac:dyDescent="0.25">
      <c r="A4903" s="9"/>
      <c r="H4903" s="9"/>
      <c r="J4903">
        <v>1</v>
      </c>
      <c r="K4903">
        <f ca="1">SIMULATION!$D$3*SIMULATION!$D$17/$H4902/(SIMULATION!$D$17-$I4902)*(((EXP(-$I4902*$J4903))/(1-EXP(-SIMULATION!$D$4*$I4902)))-(EXP(-SIMULATION!$D$17*$J4903)/(1-EXP(-SIMULATION!$D$4*SIMULATION!$D$17))))</f>
        <v>2.0705984950444041</v>
      </c>
      <c r="L4903">
        <v>4.432686814268974E-2</v>
      </c>
      <c r="M4903">
        <f t="shared" ca="1" si="76"/>
        <v>2.1623816415106893</v>
      </c>
    </row>
    <row r="4904" spans="1:13" x14ac:dyDescent="0.25">
      <c r="A4904" s="9"/>
      <c r="H4904" s="9"/>
      <c r="J4904">
        <v>2</v>
      </c>
      <c r="K4904">
        <f ca="1">SIMULATION!$D$3*SIMULATION!$D$17/$H4902/(SIMULATION!$D$17-$I4902)*(((EXP(-$I4902*$J4904))/(1-EXP(-SIMULATION!$D$4*$I4902)))-(EXP(-SIMULATION!$D$17*$J4904)/(1-EXP(-SIMULATION!$D$4*SIMULATION!$D$17))))</f>
        <v>2.4652966908347</v>
      </c>
      <c r="L4904">
        <v>-0.21756168938608073</v>
      </c>
      <c r="M4904">
        <f t="shared" ca="1" si="76"/>
        <v>1.9289425779387883</v>
      </c>
    </row>
    <row r="4905" spans="1:13" x14ac:dyDescent="0.25">
      <c r="A4905" s="9"/>
      <c r="H4905" s="9"/>
      <c r="J4905">
        <v>3</v>
      </c>
      <c r="K4905">
        <f ca="1">SIMULATION!$D$3*SIMULATION!$D$17/$H4902/(SIMULATION!$D$17-$I4902)*(((EXP(-$I4902*$J4905))/(1-EXP(-SIMULATION!$D$4*$I4902)))-(EXP(-SIMULATION!$D$17*$J4905)/(1-EXP(-SIMULATION!$D$4*SIMULATION!$D$17))))</f>
        <v>2.6720985790440084</v>
      </c>
      <c r="L4905">
        <v>-3.253524673537337E-2</v>
      </c>
      <c r="M4905">
        <f t="shared" ca="1" si="76"/>
        <v>2.5851611924735711</v>
      </c>
    </row>
    <row r="4906" spans="1:13" x14ac:dyDescent="0.25">
      <c r="A4906" s="9"/>
      <c r="H4906" s="9"/>
      <c r="J4906">
        <v>4</v>
      </c>
      <c r="K4906">
        <f ca="1">SIMULATION!$D$3*SIMULATION!$D$17/$H4902/(SIMULATION!$D$17-$I4902)*(((EXP(-$I4902*$J4906))/(1-EXP(-SIMULATION!$D$4*$I4902)))-(EXP(-SIMULATION!$D$17*$J4906)/(1-EXP(-SIMULATION!$D$4*SIMULATION!$D$17))))</f>
        <v>2.7603612346727431</v>
      </c>
      <c r="L4906">
        <v>0.28901854061389864</v>
      </c>
      <c r="M4906">
        <f t="shared" ca="1" si="76"/>
        <v>3.5581568102850385</v>
      </c>
    </row>
    <row r="4907" spans="1:13" x14ac:dyDescent="0.25">
      <c r="A4907" s="9"/>
      <c r="H4907" s="9"/>
      <c r="J4907">
        <v>5</v>
      </c>
      <c r="K4907">
        <f ca="1">SIMULATION!$D$3*SIMULATION!$D$17/$H4902/(SIMULATION!$D$17-$I4902)*(((EXP(-$I4902*$J4907))/(1-EXP(-SIMULATION!$D$4*$I4902)))-(EXP(-SIMULATION!$D$17*$J4907)/(1-EXP(-SIMULATION!$D$4*SIMULATION!$D$17))))</f>
        <v>2.7744546083958568</v>
      </c>
      <c r="L4907">
        <v>-0.18745101061093039</v>
      </c>
      <c r="M4907">
        <f t="shared" ca="1" si="76"/>
        <v>2.2543802881579005</v>
      </c>
    </row>
    <row r="4908" spans="1:13" x14ac:dyDescent="0.25">
      <c r="A4908" s="9"/>
      <c r="H4908" s="9"/>
      <c r="J4908">
        <v>6</v>
      </c>
      <c r="K4908">
        <f ca="1">SIMULATION!$D$3*SIMULATION!$D$17/$H4902/(SIMULATION!$D$17-$I4902)*(((EXP(-$I4902*$J4908))/(1-EXP(-SIMULATION!$D$4*$I4902)))-(EXP(-SIMULATION!$D$17*$J4908)/(1-EXP(-SIMULATION!$D$4*SIMULATION!$D$17))))</f>
        <v>2.7427393644249527</v>
      </c>
      <c r="L4908">
        <v>-2.4154467483075964E-2</v>
      </c>
      <c r="M4908">
        <f t="shared" ca="1" si="76"/>
        <v>2.6764899556323978</v>
      </c>
    </row>
    <row r="4909" spans="1:13" x14ac:dyDescent="0.25">
      <c r="A4909" s="9"/>
      <c r="H4909" s="9"/>
      <c r="J4909">
        <v>7</v>
      </c>
      <c r="K4909">
        <f ca="1">SIMULATION!$D$3*SIMULATION!$D$17/$H4902/(SIMULATION!$D$17-$I4902)*(((EXP(-$I4902*$J4909))/(1-EXP(-SIMULATION!$D$4*$I4902)))-(EXP(-SIMULATION!$D$17*$J4909)/(1-EXP(-SIMULATION!$D$4*SIMULATION!$D$17))))</f>
        <v>2.6833199725792847</v>
      </c>
      <c r="L4909">
        <v>-0.47147586362271204</v>
      </c>
      <c r="M4909">
        <f t="shared" ca="1" si="76"/>
        <v>1.4181993711313943</v>
      </c>
    </row>
    <row r="4910" spans="1:13" x14ac:dyDescent="0.25">
      <c r="A4910" s="9"/>
      <c r="H4910" s="9"/>
      <c r="J4910">
        <v>8</v>
      </c>
      <c r="K4910">
        <f ca="1">SIMULATION!$D$3*SIMULATION!$D$17/$H4902/(SIMULATION!$D$17-$I4902)*(((EXP(-$I4902*$J4910))/(1-EXP(-SIMULATION!$D$4*$I4902)))-(EXP(-SIMULATION!$D$17*$J4910)/(1-EXP(-SIMULATION!$D$4*SIMULATION!$D$17))))</f>
        <v>2.6077313100097941</v>
      </c>
      <c r="L4910">
        <v>-0.138133423518805</v>
      </c>
      <c r="M4910">
        <f t="shared" ca="1" si="76"/>
        <v>2.2475164565409629</v>
      </c>
    </row>
    <row r="4911" spans="1:13" x14ac:dyDescent="0.25">
      <c r="A4911" s="9"/>
      <c r="H4911" s="9"/>
      <c r="J4911">
        <v>9</v>
      </c>
      <c r="K4911">
        <f ca="1">SIMULATION!$D$3*SIMULATION!$D$17/$H4902/(SIMULATION!$D$17-$I4902)*(((EXP(-$I4902*$J4911))/(1-EXP(-SIMULATION!$D$4*$I4902)))-(EXP(-SIMULATION!$D$17*$J4911)/(1-EXP(-SIMULATION!$D$4*SIMULATION!$D$17))))</f>
        <v>2.5233010105783595</v>
      </c>
      <c r="L4911">
        <v>-3.3139031444458802E-2</v>
      </c>
      <c r="M4911">
        <f t="shared" ca="1" si="76"/>
        <v>2.4396812590449684</v>
      </c>
    </row>
    <row r="4912" spans="1:13" x14ac:dyDescent="0.25">
      <c r="A4912" s="9"/>
      <c r="H4912" s="9"/>
      <c r="J4912">
        <v>10</v>
      </c>
      <c r="K4912">
        <f ca="1">SIMULATION!$D$3*SIMULATION!$D$17/$H4902/(SIMULATION!$D$17-$I4902)*(((EXP(-$I4902*$J4912))/(1-EXP(-SIMULATION!$D$4*$I4902)))-(EXP(-SIMULATION!$D$17*$J4912)/(1-EXP(-SIMULATION!$D$4*SIMULATION!$D$17))))</f>
        <v>2.4346632058267539</v>
      </c>
      <c r="L4912">
        <v>-7.379566793407992E-2</v>
      </c>
      <c r="M4912">
        <f t="shared" ca="1" si="76"/>
        <v>2.2549956083582403</v>
      </c>
    </row>
    <row r="4913" spans="1:13" x14ac:dyDescent="0.25">
      <c r="A4913" s="9"/>
      <c r="H4913" s="9"/>
      <c r="J4913">
        <v>11</v>
      </c>
      <c r="K4913">
        <f ca="1">SIMULATION!$D$3*SIMULATION!$D$17/$H4902/(SIMULATION!$D$17-$I4902)*(((EXP(-$I4902*$J4913))/(1-EXP(-SIMULATION!$D$4*$I4902)))-(EXP(-SIMULATION!$D$17*$J4913)/(1-EXP(-SIMULATION!$D$4*SIMULATION!$D$17))))</f>
        <v>2.3447284615272141</v>
      </c>
      <c r="L4913">
        <v>0.32614422782819352</v>
      </c>
      <c r="M4913">
        <f t="shared" ca="1" si="76"/>
        <v>3.1094481150787954</v>
      </c>
    </row>
    <row r="4914" spans="1:13" x14ac:dyDescent="0.25">
      <c r="A4914" s="9"/>
      <c r="H4914" s="9"/>
      <c r="J4914">
        <v>12</v>
      </c>
      <c r="K4914">
        <f ca="1">SIMULATION!$D$3*SIMULATION!$D$17/$H4902/(SIMULATION!$D$17-$I4902)*(((EXP(-$I4902*$J4914))/(1-EXP(-SIMULATION!$D$4*$I4902)))-(EXP(-SIMULATION!$D$17*$J4914)/(1-EXP(-SIMULATION!$D$4*SIMULATION!$D$17))))</f>
        <v>2.2553052354317069</v>
      </c>
      <c r="L4914">
        <v>-0.26853128023380951</v>
      </c>
      <c r="M4914">
        <f t="shared" ca="1" si="76"/>
        <v>1.6496852332432173</v>
      </c>
    </row>
    <row r="4915" spans="1:13" x14ac:dyDescent="0.25">
      <c r="A4915" s="9"/>
      <c r="H4915" s="9"/>
      <c r="J4915">
        <v>13</v>
      </c>
      <c r="K4915">
        <f ca="1">SIMULATION!$D$3*SIMULATION!$D$17/$H4902/(SIMULATION!$D$17-$I4902)*(((EXP(-$I4902*$J4915))/(1-EXP(-SIMULATION!$D$4*$I4902)))-(EXP(-SIMULATION!$D$17*$J4915)/(1-EXP(-SIMULATION!$D$4*SIMULATION!$D$17))))</f>
        <v>2.1674980254439462</v>
      </c>
      <c r="L4915">
        <v>-0.57989819097389073</v>
      </c>
      <c r="M4915">
        <f t="shared" ca="1" si="76"/>
        <v>0.91056984154952159</v>
      </c>
    </row>
    <row r="4916" spans="1:13" x14ac:dyDescent="0.25">
      <c r="A4916" s="9"/>
      <c r="H4916" s="9"/>
      <c r="J4916">
        <v>14</v>
      </c>
      <c r="K4916">
        <f ca="1">SIMULATION!$D$3*SIMULATION!$D$17/$H4902/(SIMULATION!$D$17-$I4902)*(((EXP(-$I4902*$J4916))/(1-EXP(-SIMULATION!$D$4*$I4902)))-(EXP(-SIMULATION!$D$17*$J4916)/(1-EXP(-SIMULATION!$D$4*SIMULATION!$D$17))))</f>
        <v>2.0819624195254947</v>
      </c>
      <c r="L4916">
        <v>2.7585754362719532E-2</v>
      </c>
      <c r="M4916">
        <f t="shared" ca="1" si="76"/>
        <v>2.1393949234229384</v>
      </c>
    </row>
    <row r="4917" spans="1:13" x14ac:dyDescent="0.25">
      <c r="A4917" s="9"/>
      <c r="H4917" s="9"/>
      <c r="J4917">
        <v>15</v>
      </c>
      <c r="K4917">
        <f ca="1">SIMULATION!$D$3*SIMULATION!$D$17/$H4902/(SIMULATION!$D$17-$I4902)*(((EXP(-$I4902*$J4917))/(1-EXP(-SIMULATION!$D$4*$I4902)))-(EXP(-SIMULATION!$D$17*$J4917)/(1-EXP(-SIMULATION!$D$4*SIMULATION!$D$17))))</f>
        <v>1.9990684485320995</v>
      </c>
      <c r="L4917">
        <v>-0.26374664610428078</v>
      </c>
      <c r="M4917">
        <f t="shared" ca="1" si="76"/>
        <v>1.4718208498988703</v>
      </c>
    </row>
    <row r="4918" spans="1:13" x14ac:dyDescent="0.25">
      <c r="A4918" s="9"/>
      <c r="H4918" s="9"/>
      <c r="J4918">
        <v>16</v>
      </c>
      <c r="K4918">
        <f ca="1">SIMULATION!$D$3*SIMULATION!$D$17/$H4902/(SIMULATION!$D$17-$I4902)*(((EXP(-$I4902*$J4918))/(1-EXP(-SIMULATION!$D$4*$I4902)))-(EXP(-SIMULATION!$D$17*$J4918)/(1-EXP(-SIMULATION!$D$4*SIMULATION!$D$17))))</f>
        <v>1.9190051809617061</v>
      </c>
      <c r="L4918">
        <v>-8.3691110559396403E-2</v>
      </c>
      <c r="M4918">
        <f t="shared" ca="1" si="76"/>
        <v>1.7584015061977856</v>
      </c>
    </row>
    <row r="4919" spans="1:13" x14ac:dyDescent="0.25">
      <c r="A4919" s="9"/>
      <c r="H4919" s="9"/>
      <c r="J4919">
        <v>17</v>
      </c>
      <c r="K4919">
        <f ca="1">SIMULATION!$D$3*SIMULATION!$D$17/$H4902/(SIMULATION!$D$17-$I4902)*(((EXP(-$I4902*$J4919))/(1-EXP(-SIMULATION!$D$4*$I4902)))-(EXP(-SIMULATION!$D$17*$J4919)/(1-EXP(-SIMULATION!$D$4*SIMULATION!$D$17))))</f>
        <v>1.8418476675663911</v>
      </c>
      <c r="L4919">
        <v>-8.038430578342505E-2</v>
      </c>
      <c r="M4919">
        <f t="shared" ca="1" si="76"/>
        <v>1.6937920214502462</v>
      </c>
    </row>
    <row r="4920" spans="1:13" x14ac:dyDescent="0.25">
      <c r="A4920" s="9"/>
      <c r="H4920" s="9"/>
      <c r="J4920">
        <v>18</v>
      </c>
      <c r="K4920">
        <f ca="1">SIMULATION!$D$3*SIMULATION!$D$17/$H4902/(SIMULATION!$D$17-$I4902)*(((EXP(-$I4902*$J4920))/(1-EXP(-SIMULATION!$D$4*$I4902)))-(EXP(-SIMULATION!$D$17*$J4920)/(1-EXP(-SIMULATION!$D$4*SIMULATION!$D$17))))</f>
        <v>1.7675997621756796</v>
      </c>
      <c r="L4920">
        <v>0.10057866963323094</v>
      </c>
      <c r="M4920">
        <f t="shared" ca="1" si="76"/>
        <v>1.9453825946993248</v>
      </c>
    </row>
    <row r="4921" spans="1:13" x14ac:dyDescent="0.25">
      <c r="A4921" s="9"/>
      <c r="H4921" s="9"/>
      <c r="J4921">
        <v>19</v>
      </c>
      <c r="K4921">
        <f ca="1">SIMULATION!$D$3*SIMULATION!$D$17/$H4902/(SIMULATION!$D$17-$I4902)*(((EXP(-$I4902*$J4921))/(1-EXP(-SIMULATION!$D$4*$I4902)))-(EXP(-SIMULATION!$D$17*$J4921)/(1-EXP(-SIMULATION!$D$4*SIMULATION!$D$17))))</f>
        <v>1.6962214866080334</v>
      </c>
      <c r="L4921">
        <v>-3.0700029273104247E-3</v>
      </c>
      <c r="M4921">
        <f t="shared" ca="1" si="76"/>
        <v>1.69101408167878</v>
      </c>
    </row>
    <row r="4922" spans="1:13" x14ac:dyDescent="0.25">
      <c r="A4922" s="9"/>
      <c r="H4922" s="9"/>
      <c r="J4922">
        <v>20</v>
      </c>
      <c r="K4922">
        <f ca="1">SIMULATION!$D$3*SIMULATION!$D$17/$H4902/(SIMULATION!$D$17-$I4902)*(((EXP(-$I4902*$J4922))/(1-EXP(-SIMULATION!$D$4*$I4902)))-(EXP(-SIMULATION!$D$17*$J4922)/(1-EXP(-SIMULATION!$D$4*SIMULATION!$D$17))))</f>
        <v>1.627646494126793</v>
      </c>
      <c r="L4922">
        <v>0.18554915991770074</v>
      </c>
      <c r="M4922">
        <f t="shared" ca="1" si="76"/>
        <v>1.9296549337550104</v>
      </c>
    </row>
    <row r="4923" spans="1:13" x14ac:dyDescent="0.25">
      <c r="A4923" s="9"/>
      <c r="H4923" s="9"/>
      <c r="J4923">
        <v>21</v>
      </c>
      <c r="K4923">
        <f ca="1">SIMULATION!$D$3*SIMULATION!$D$17/$H4902/(SIMULATION!$D$17-$I4902)*(((EXP(-$I4902*$J4923))/(1-EXP(-SIMULATION!$D$4*$I4902)))-(EXP(-SIMULATION!$D$17*$J4923)/(1-EXP(-SIMULATION!$D$4*SIMULATION!$D$17))))</f>
        <v>1.5617931907467009</v>
      </c>
      <c r="L4923">
        <v>-1.0616411948659994E-2</v>
      </c>
      <c r="M4923">
        <f t="shared" ca="1" si="76"/>
        <v>1.5452125508551218</v>
      </c>
    </row>
    <row r="4924" spans="1:13" x14ac:dyDescent="0.25">
      <c r="A4924" s="9"/>
      <c r="H4924" s="9"/>
      <c r="J4924">
        <v>22</v>
      </c>
      <c r="K4924">
        <f ca="1">SIMULATION!$D$3*SIMULATION!$D$17/$H4902/(SIMULATION!$D$17-$I4902)*(((EXP(-$I4902*$J4924))/(1-EXP(-SIMULATION!$D$4*$I4902)))-(EXP(-SIMULATION!$D$17*$J4924)/(1-EXP(-SIMULATION!$D$4*SIMULATION!$D$17))))</f>
        <v>1.4985717951614732</v>
      </c>
      <c r="L4924">
        <v>0.54198340606936757</v>
      </c>
      <c r="M4924">
        <f t="shared" ca="1" si="76"/>
        <v>2.3107728409425752</v>
      </c>
    </row>
    <row r="4925" spans="1:13" x14ac:dyDescent="0.25">
      <c r="A4925" s="9"/>
      <c r="H4925" s="9"/>
      <c r="J4925">
        <v>23</v>
      </c>
      <c r="K4925">
        <f ca="1">SIMULATION!$D$3*SIMULATION!$D$17/$H4902/(SIMULATION!$D$17-$I4902)*(((EXP(-$I4902*$J4925))/(1-EXP(-SIMULATION!$D$4*$I4902)))-(EXP(-SIMULATION!$D$17*$J4925)/(1-EXP(-SIMULATION!$D$4*SIMULATION!$D$17))))</f>
        <v>1.4378887987510733</v>
      </c>
      <c r="L4925">
        <v>0.289616444784625</v>
      </c>
      <c r="M4925">
        <f t="shared" ca="1" si="76"/>
        <v>1.8543250406409943</v>
      </c>
    </row>
    <row r="4926" spans="1:13" x14ac:dyDescent="0.25">
      <c r="A4926" s="9"/>
      <c r="H4926" s="9"/>
      <c r="J4926">
        <v>24</v>
      </c>
      <c r="K4926">
        <f ca="1">SIMULATION!$D$3*SIMULATION!$D$17/$H4902/(SIMULATION!$D$17-$I4902)*(((EXP(-$I4902*$J4926))/(1-EXP(-SIMULATION!$D$4*$I4902)))-(EXP(-SIMULATION!$D$17*$J4926)/(1-EXP(-SIMULATION!$D$4*SIMULATION!$D$17))))</f>
        <v>1.3796497620970476</v>
      </c>
      <c r="L4926">
        <v>0.29291144798490076</v>
      </c>
      <c r="M4926">
        <f t="shared" ca="1" si="76"/>
        <v>1.7837649716249178</v>
      </c>
    </row>
    <row r="4927" spans="1:13" x14ac:dyDescent="0.25">
      <c r="A4927" s="9">
        <v>198</v>
      </c>
      <c r="B4927" s="2">
        <f ca="1">NORMINV(RAND(),SIMULATION!D7,SIMULATION!D8)</f>
        <v>62.824240416308022</v>
      </c>
      <c r="C4927" s="2">
        <v>2</v>
      </c>
      <c r="D4927" s="2">
        <f ca="1">SIMULATION!$D$11*(1+(SIMULATION!$D$12*LN(1+$C4927)))*(1+(SIMULATION!$D$13*(($B4927/63.5)-1)))</f>
        <v>10.187878201495531</v>
      </c>
      <c r="E4927" s="2">
        <v>-0.25771297695547052</v>
      </c>
      <c r="F4927" s="2">
        <f ca="1">D4927*(1+E4927)</f>
        <v>7.5623297813283736</v>
      </c>
      <c r="G4927" s="2">
        <v>0.452149186509191</v>
      </c>
      <c r="H4927" s="9">
        <f>SIMULATION!$D$15*EXP($G$4927)</f>
        <v>346.95920413182699</v>
      </c>
      <c r="I4927" s="2">
        <f ca="1">$F4927/$H4927</f>
        <v>2.1796020083257598E-2</v>
      </c>
      <c r="J4927">
        <v>0</v>
      </c>
      <c r="K4927">
        <f ca="1">SIMULATION!$D$3*SIMULATION!$D$17/$H4927/(SIMULATION!$D$17-$I4927)*(((EXP(-$I4927*$J4927))/(1-EXP(-SIMULATION!$D$4*$I4927)))-(EXP(-SIMULATION!$D$17*$J4927)/(1-EXP(-SIMULATION!$D$4*SIMULATION!$D$17))))</f>
        <v>2.4253149028790846</v>
      </c>
      <c r="L4927">
        <v>0.31758372346900027</v>
      </c>
      <c r="M4927">
        <f t="shared" ca="1" si="76"/>
        <v>3.1955554403202808</v>
      </c>
    </row>
    <row r="4928" spans="1:13" x14ac:dyDescent="0.25">
      <c r="A4928" s="9"/>
      <c r="H4928" s="9"/>
      <c r="J4928">
        <v>1</v>
      </c>
      <c r="K4928">
        <f ca="1">SIMULATION!$D$3*SIMULATION!$D$17/$H4927/(SIMULATION!$D$17-$I4927)*(((EXP(-$I4927*$J4928))/(1-EXP(-SIMULATION!$D$4*$I4927)))-(EXP(-SIMULATION!$D$17*$J4928)/(1-EXP(-SIMULATION!$D$4*SIMULATION!$D$17))))</f>
        <v>2.9357894358817442</v>
      </c>
      <c r="L4928">
        <v>0.39156775001272914</v>
      </c>
      <c r="M4928">
        <f t="shared" ca="1" si="76"/>
        <v>4.0853498998010975</v>
      </c>
    </row>
    <row r="4929" spans="1:13" x14ac:dyDescent="0.25">
      <c r="A4929" s="9"/>
      <c r="H4929" s="9"/>
      <c r="J4929">
        <v>2</v>
      </c>
      <c r="K4929">
        <f ca="1">SIMULATION!$D$3*SIMULATION!$D$17/$H4927/(SIMULATION!$D$17-$I4927)*(((EXP(-$I4927*$J4929))/(1-EXP(-SIMULATION!$D$4*$I4927)))-(EXP(-SIMULATION!$D$17*$J4929)/(1-EXP(-SIMULATION!$D$4*SIMULATION!$D$17))))</f>
        <v>3.2331265742779549</v>
      </c>
      <c r="L4929">
        <v>0.36015345132207599</v>
      </c>
      <c r="M4929">
        <f t="shared" ca="1" si="76"/>
        <v>4.3975482685652807</v>
      </c>
    </row>
    <row r="4930" spans="1:13" x14ac:dyDescent="0.25">
      <c r="A4930" s="9"/>
      <c r="H4930" s="9"/>
      <c r="J4930">
        <v>3</v>
      </c>
      <c r="K4930">
        <f ca="1">SIMULATION!$D$3*SIMULATION!$D$17/$H4927/(SIMULATION!$D$17-$I4927)*(((EXP(-$I4927*$J4930))/(1-EXP(-SIMULATION!$D$4*$I4927)))-(EXP(-SIMULATION!$D$17*$J4930)/(1-EXP(-SIMULATION!$D$4*SIMULATION!$D$17))))</f>
        <v>3.3945223170689025</v>
      </c>
      <c r="L4930">
        <v>-0.16264261528521676</v>
      </c>
      <c r="M4930">
        <f t="shared" ca="1" si="76"/>
        <v>2.8424283297767827</v>
      </c>
    </row>
    <row r="4931" spans="1:13" x14ac:dyDescent="0.25">
      <c r="A4931" s="9"/>
      <c r="H4931" s="9"/>
      <c r="J4931">
        <v>4</v>
      </c>
      <c r="K4931">
        <f ca="1">SIMULATION!$D$3*SIMULATION!$D$17/$H4927/(SIMULATION!$D$17-$I4927)*(((EXP(-$I4927*$J4931))/(1-EXP(-SIMULATION!$D$4*$I4927)))-(EXP(-SIMULATION!$D$17*$J4931)/(1-EXP(-SIMULATION!$D$4*SIMULATION!$D$17))))</f>
        <v>3.469431888012072</v>
      </c>
      <c r="L4931">
        <v>-0.30038463035143081</v>
      </c>
      <c r="M4931">
        <f t="shared" ref="M4931:M4994" ca="1" si="77">$K4931*(1+$L4931)</f>
        <v>2.4272678728020991</v>
      </c>
    </row>
    <row r="4932" spans="1:13" x14ac:dyDescent="0.25">
      <c r="A4932" s="9"/>
      <c r="H4932" s="9"/>
      <c r="J4932">
        <v>5</v>
      </c>
      <c r="K4932">
        <f ca="1">SIMULATION!$D$3*SIMULATION!$D$17/$H4927/(SIMULATION!$D$17-$I4927)*(((EXP(-$I4927*$J4932))/(1-EXP(-SIMULATION!$D$4*$I4927)))-(EXP(-SIMULATION!$D$17*$J4932)/(1-EXP(-SIMULATION!$D$4*SIMULATION!$D$17))))</f>
        <v>3.4895338471843496</v>
      </c>
      <c r="L4932">
        <v>0.23722762635467756</v>
      </c>
      <c r="M4932">
        <f t="shared" ca="1" si="77"/>
        <v>4.3173476788361986</v>
      </c>
    </row>
    <row r="4933" spans="1:13" x14ac:dyDescent="0.25">
      <c r="A4933" s="9"/>
      <c r="H4933" s="9"/>
      <c r="J4933">
        <v>6</v>
      </c>
      <c r="K4933">
        <f ca="1">SIMULATION!$D$3*SIMULATION!$D$17/$H4927/(SIMULATION!$D$17-$I4927)*(((EXP(-$I4927*$J4933))/(1-EXP(-SIMULATION!$D$4*$I4927)))-(EXP(-SIMULATION!$D$17*$J4933)/(1-EXP(-SIMULATION!$D$4*SIMULATION!$D$17))))</f>
        <v>3.4751153291243591</v>
      </c>
      <c r="L4933">
        <v>-3.5490877374736518E-3</v>
      </c>
      <c r="M4933">
        <f t="shared" ca="1" si="77"/>
        <v>3.4627818399234571</v>
      </c>
    </row>
    <row r="4934" spans="1:13" x14ac:dyDescent="0.25">
      <c r="A4934" s="9"/>
      <c r="H4934" s="9"/>
      <c r="J4934">
        <v>7</v>
      </c>
      <c r="K4934">
        <f ca="1">SIMULATION!$D$3*SIMULATION!$D$17/$H4927/(SIMULATION!$D$17-$I4927)*(((EXP(-$I4927*$J4934))/(1-EXP(-SIMULATION!$D$4*$I4927)))-(EXP(-SIMULATION!$D$17*$J4934)/(1-EXP(-SIMULATION!$D$4*SIMULATION!$D$17))))</f>
        <v>3.4391638521446795</v>
      </c>
      <c r="L4934">
        <v>-0.49023641063233842</v>
      </c>
      <c r="M4934">
        <f t="shared" ca="1" si="77"/>
        <v>1.7531605096927854</v>
      </c>
    </row>
    <row r="4935" spans="1:13" x14ac:dyDescent="0.25">
      <c r="A4935" s="9"/>
      <c r="H4935" s="9"/>
      <c r="J4935">
        <v>8</v>
      </c>
      <c r="K4935">
        <f ca="1">SIMULATION!$D$3*SIMULATION!$D$17/$H4927/(SIMULATION!$D$17-$I4927)*(((EXP(-$I4927*$J4935))/(1-EXP(-SIMULATION!$D$4*$I4927)))-(EXP(-SIMULATION!$D$17*$J4935)/(1-EXP(-SIMULATION!$D$4*SIMULATION!$D$17))))</f>
        <v>3.3899894429101587</v>
      </c>
      <c r="L4935">
        <v>9.021967103669001E-3</v>
      </c>
      <c r="M4935">
        <f t="shared" ca="1" si="77"/>
        <v>3.4205738161458799</v>
      </c>
    </row>
    <row r="4936" spans="1:13" x14ac:dyDescent="0.25">
      <c r="A4936" s="9"/>
      <c r="H4936" s="9"/>
      <c r="J4936">
        <v>9</v>
      </c>
      <c r="K4936">
        <f ca="1">SIMULATION!$D$3*SIMULATION!$D$17/$H4927/(SIMULATION!$D$17-$I4927)*(((EXP(-$I4927*$J4936))/(1-EXP(-SIMULATION!$D$4*$I4927)))-(EXP(-SIMULATION!$D$17*$J4936)/(1-EXP(-SIMULATION!$D$4*SIMULATION!$D$17))))</f>
        <v>3.3329049514934854</v>
      </c>
      <c r="L4936">
        <v>0.49272518587289027</v>
      </c>
      <c r="M4936">
        <f t="shared" ca="1" si="77"/>
        <v>4.9751111632147893</v>
      </c>
    </row>
    <row r="4937" spans="1:13" x14ac:dyDescent="0.25">
      <c r="A4937" s="9"/>
      <c r="H4937" s="9"/>
      <c r="J4937">
        <v>10</v>
      </c>
      <c r="K4937">
        <f ca="1">SIMULATION!$D$3*SIMULATION!$D$17/$H4927/(SIMULATION!$D$17-$I4927)*(((EXP(-$I4927*$J4937))/(1-EXP(-SIMULATION!$D$4*$I4927)))-(EXP(-SIMULATION!$D$17*$J4937)/(1-EXP(-SIMULATION!$D$4*SIMULATION!$D$17))))</f>
        <v>3.2713028321551536</v>
      </c>
      <c r="L4937">
        <v>-5.4770647952139206E-2</v>
      </c>
      <c r="M4937">
        <f t="shared" ca="1" si="77"/>
        <v>3.0921314563903475</v>
      </c>
    </row>
    <row r="4938" spans="1:13" x14ac:dyDescent="0.25">
      <c r="A4938" s="9"/>
      <c r="H4938" s="9"/>
      <c r="J4938">
        <v>11</v>
      </c>
      <c r="K4938">
        <f ca="1">SIMULATION!$D$3*SIMULATION!$D$17/$H4927/(SIMULATION!$D$17-$I4927)*(((EXP(-$I4927*$J4938))/(1-EXP(-SIMULATION!$D$4*$I4927)))-(EXP(-SIMULATION!$D$17*$J4938)/(1-EXP(-SIMULATION!$D$4*SIMULATION!$D$17))))</f>
        <v>3.2073451648354085</v>
      </c>
      <c r="L4938">
        <v>-0.13698233897932247</v>
      </c>
      <c r="M4938">
        <f t="shared" ca="1" si="77"/>
        <v>2.7679955222422339</v>
      </c>
    </row>
    <row r="4939" spans="1:13" x14ac:dyDescent="0.25">
      <c r="A4939" s="9"/>
      <c r="H4939" s="9"/>
      <c r="J4939">
        <v>12</v>
      </c>
      <c r="K4939">
        <f ca="1">SIMULATION!$D$3*SIMULATION!$D$17/$H4927/(SIMULATION!$D$17-$I4927)*(((EXP(-$I4927*$J4939))/(1-EXP(-SIMULATION!$D$4*$I4927)))-(EXP(-SIMULATION!$D$17*$J4939)/(1-EXP(-SIMULATION!$D$4*SIMULATION!$D$17))))</f>
        <v>3.142405832029878</v>
      </c>
      <c r="L4939">
        <v>0.226212889319269</v>
      </c>
      <c r="M4939">
        <f t="shared" ca="1" si="77"/>
        <v>3.853258534707078</v>
      </c>
    </row>
    <row r="4940" spans="1:13" x14ac:dyDescent="0.25">
      <c r="A4940" s="9"/>
      <c r="H4940" s="9"/>
      <c r="J4940">
        <v>13</v>
      </c>
      <c r="K4940">
        <f ca="1">SIMULATION!$D$3*SIMULATION!$D$17/$H4927/(SIMULATION!$D$17-$I4927)*(((EXP(-$I4927*$J4940))/(1-EXP(-SIMULATION!$D$4*$I4927)))-(EXP(-SIMULATION!$D$17*$J4940)/(1-EXP(-SIMULATION!$D$4*SIMULATION!$D$17))))</f>
        <v>3.0773538709401449</v>
      </c>
      <c r="L4940">
        <v>-0.3889390275509752</v>
      </c>
      <c r="M4940">
        <f t="shared" ca="1" si="77"/>
        <v>1.8804508489464558</v>
      </c>
    </row>
    <row r="4941" spans="1:13" x14ac:dyDescent="0.25">
      <c r="A4941" s="9"/>
      <c r="H4941" s="9"/>
      <c r="J4941">
        <v>14</v>
      </c>
      <c r="K4941">
        <f ca="1">SIMULATION!$D$3*SIMULATION!$D$17/$H4927/(SIMULATION!$D$17-$I4927)*(((EXP(-$I4927*$J4941))/(1-EXP(-SIMULATION!$D$4*$I4927)))-(EXP(-SIMULATION!$D$17*$J4941)/(1-EXP(-SIMULATION!$D$4*SIMULATION!$D$17))))</f>
        <v>3.0127350470040062</v>
      </c>
      <c r="L4941">
        <v>-3.7588713064585437E-2</v>
      </c>
      <c r="M4941">
        <f t="shared" ca="1" si="77"/>
        <v>2.8994902137825522</v>
      </c>
    </row>
    <row r="4942" spans="1:13" x14ac:dyDescent="0.25">
      <c r="A4942" s="9"/>
      <c r="H4942" s="9"/>
      <c r="J4942">
        <v>15</v>
      </c>
      <c r="K4942">
        <f ca="1">SIMULATION!$D$3*SIMULATION!$D$17/$H4927/(SIMULATION!$D$17-$I4927)*(((EXP(-$I4927*$J4942))/(1-EXP(-SIMULATION!$D$4*$I4927)))-(EXP(-SIMULATION!$D$17*$J4942)/(1-EXP(-SIMULATION!$D$4*SIMULATION!$D$17))))</f>
        <v>2.9488882053316159</v>
      </c>
      <c r="L4942">
        <v>-9.2147718338198639E-2</v>
      </c>
      <c r="M4942">
        <f t="shared" ca="1" si="77"/>
        <v>2.6771548855758818</v>
      </c>
    </row>
    <row r="4943" spans="1:13" x14ac:dyDescent="0.25">
      <c r="A4943" s="9"/>
      <c r="H4943" s="9"/>
      <c r="J4943">
        <v>16</v>
      </c>
      <c r="K4943">
        <f ca="1">SIMULATION!$D$3*SIMULATION!$D$17/$H4927/(SIMULATION!$D$17-$I4927)*(((EXP(-$I4927*$J4943))/(1-EXP(-SIMULATION!$D$4*$I4927)))-(EXP(-SIMULATION!$D$17*$J4943)/(1-EXP(-SIMULATION!$D$4*SIMULATION!$D$17))))</f>
        <v>2.8860198263544348</v>
      </c>
      <c r="L4943">
        <v>-2.3135932906365186E-2</v>
      </c>
      <c r="M4943">
        <f t="shared" ca="1" si="77"/>
        <v>2.8192490652854589</v>
      </c>
    </row>
    <row r="4944" spans="1:13" x14ac:dyDescent="0.25">
      <c r="A4944" s="9"/>
      <c r="H4944" s="9"/>
      <c r="J4944">
        <v>17</v>
      </c>
      <c r="K4944">
        <f ca="1">SIMULATION!$D$3*SIMULATION!$D$17/$H4927/(SIMULATION!$D$17-$I4927)*(((EXP(-$I4927*$J4944))/(1-EXP(-SIMULATION!$D$4*$I4927)))-(EXP(-SIMULATION!$D$17*$J4944)/(1-EXP(-SIMULATION!$D$4*SIMULATION!$D$17))))</f>
        <v>2.824251797830712</v>
      </c>
      <c r="L4944">
        <v>0.1941004044900819</v>
      </c>
      <c r="M4944">
        <f t="shared" ca="1" si="77"/>
        <v>3.372440214171494</v>
      </c>
    </row>
    <row r="4945" spans="1:13" x14ac:dyDescent="0.25">
      <c r="A4945" s="9"/>
      <c r="H4945" s="9"/>
      <c r="J4945">
        <v>18</v>
      </c>
      <c r="K4945">
        <f ca="1">SIMULATION!$D$3*SIMULATION!$D$17/$H4927/(SIMULATION!$D$17-$I4927)*(((EXP(-$I4927*$J4945))/(1-EXP(-SIMULATION!$D$4*$I4927)))-(EXP(-SIMULATION!$D$17*$J4945)/(1-EXP(-SIMULATION!$D$4*SIMULATION!$D$17))))</f>
        <v>2.7636520233512076</v>
      </c>
      <c r="L4945">
        <v>4.3102902495615859E-2</v>
      </c>
      <c r="M4945">
        <f t="shared" ca="1" si="77"/>
        <v>2.8827734470455262</v>
      </c>
    </row>
    <row r="4946" spans="1:13" x14ac:dyDescent="0.25">
      <c r="A4946" s="9"/>
      <c r="H4946" s="9"/>
      <c r="J4946">
        <v>19</v>
      </c>
      <c r="K4946">
        <f ca="1">SIMULATION!$D$3*SIMULATION!$D$17/$H4927/(SIMULATION!$D$17-$I4927)*(((EXP(-$I4927*$J4946))/(1-EXP(-SIMULATION!$D$4*$I4927)))-(EXP(-SIMULATION!$D$17*$J4946)/(1-EXP(-SIMULATION!$D$4*SIMULATION!$D$17))))</f>
        <v>2.7042540321644508</v>
      </c>
      <c r="L4946">
        <v>0.22938064228822128</v>
      </c>
      <c r="M4946">
        <f t="shared" ca="1" si="77"/>
        <v>3.3245575589728444</v>
      </c>
    </row>
    <row r="4947" spans="1:13" x14ac:dyDescent="0.25">
      <c r="A4947" s="9"/>
      <c r="H4947" s="9"/>
      <c r="J4947">
        <v>20</v>
      </c>
      <c r="K4947">
        <f ca="1">SIMULATION!$D$3*SIMULATION!$D$17/$H4927/(SIMULATION!$D$17-$I4927)*(((EXP(-$I4927*$J4947))/(1-EXP(-SIMULATION!$D$4*$I4927)))-(EXP(-SIMULATION!$D$17*$J4947)/(1-EXP(-SIMULATION!$D$4*SIMULATION!$D$17))))</f>
        <v>2.6460695408850743</v>
      </c>
      <c r="L4947">
        <v>-0.35529362901310335</v>
      </c>
      <c r="M4947">
        <f t="shared" ca="1" si="77"/>
        <v>1.7059378910829799</v>
      </c>
    </row>
    <row r="4948" spans="1:13" x14ac:dyDescent="0.25">
      <c r="A4948" s="9"/>
      <c r="H4948" s="9"/>
      <c r="J4948">
        <v>21</v>
      </c>
      <c r="K4948">
        <f ca="1">SIMULATION!$D$3*SIMULATION!$D$17/$H4927/(SIMULATION!$D$17-$I4927)*(((EXP(-$I4927*$J4948))/(1-EXP(-SIMULATION!$D$4*$I4927)))-(EXP(-SIMULATION!$D$17*$J4948)/(1-EXP(-SIMULATION!$D$4*SIMULATION!$D$17))))</f>
        <v>2.5890964987000045</v>
      </c>
      <c r="L4948">
        <v>-9.7722698061518093E-2</v>
      </c>
      <c r="M4948">
        <f t="shared" ca="1" si="77"/>
        <v>2.3360830033054101</v>
      </c>
    </row>
    <row r="4949" spans="1:13" x14ac:dyDescent="0.25">
      <c r="A4949" s="9"/>
      <c r="H4949" s="9"/>
      <c r="J4949">
        <v>22</v>
      </c>
      <c r="K4949">
        <f ca="1">SIMULATION!$D$3*SIMULATION!$D$17/$H4927/(SIMULATION!$D$17-$I4927)*(((EXP(-$I4927*$J4949))/(1-EXP(-SIMULATION!$D$4*$I4927)))-(EXP(-SIMULATION!$D$17*$J4949)/(1-EXP(-SIMULATION!$D$4*SIMULATION!$D$17))))</f>
        <v>2.5333242383905041</v>
      </c>
      <c r="L4949">
        <v>7.7456922050174138E-3</v>
      </c>
      <c r="M4949">
        <f t="shared" ca="1" si="77"/>
        <v>2.5529465881965869</v>
      </c>
    </row>
    <row r="4950" spans="1:13" x14ac:dyDescent="0.25">
      <c r="A4950" s="9"/>
      <c r="H4950" s="9"/>
      <c r="J4950">
        <v>23</v>
      </c>
      <c r="K4950">
        <f ca="1">SIMULATION!$D$3*SIMULATION!$D$17/$H4927/(SIMULATION!$D$17-$I4927)*(((EXP(-$I4927*$J4950))/(1-EXP(-SIMULATION!$D$4*$I4927)))-(EXP(-SIMULATION!$D$17*$J4950)/(1-EXP(-SIMULATION!$D$4*SIMULATION!$D$17))))</f>
        <v>2.478736772788666</v>
      </c>
      <c r="L4950">
        <v>0.41688993736820495</v>
      </c>
      <c r="M4950">
        <f t="shared" ca="1" si="77"/>
        <v>3.5120971907487992</v>
      </c>
    </row>
    <row r="4951" spans="1:13" x14ac:dyDescent="0.25">
      <c r="A4951" s="9"/>
      <c r="H4951" s="9"/>
      <c r="J4951">
        <v>24</v>
      </c>
      <c r="K4951">
        <f ca="1">SIMULATION!$D$3*SIMULATION!$D$17/$H4927/(SIMULATION!$D$17-$I4927)*(((EXP(-$I4927*$J4951))/(1-EXP(-SIMULATION!$D$4*$I4927)))-(EXP(-SIMULATION!$D$17*$J4951)/(1-EXP(-SIMULATION!$D$4*SIMULATION!$D$17))))</f>
        <v>2.4253149028790846</v>
      </c>
      <c r="L4951">
        <v>0.58085157301362889</v>
      </c>
      <c r="M4951">
        <f t="shared" ca="1" si="77"/>
        <v>3.8340628792697977</v>
      </c>
    </row>
    <row r="4952" spans="1:13" x14ac:dyDescent="0.25">
      <c r="A4952" s="9">
        <v>199</v>
      </c>
      <c r="B4952" s="2">
        <f ca="1">NORMINV(RAND(),SIMULATION!D7,SIMULATION!D8)</f>
        <v>65.363980385125146</v>
      </c>
      <c r="C4952" s="2">
        <v>2</v>
      </c>
      <c r="D4952" s="2">
        <f ca="1">SIMULATION!$D$11*(1+(SIMULATION!$D$12*LN(1+$C4952)))*(1+(SIMULATION!$D$13*(($B4952/63.5)-1)))</f>
        <v>10.376483703622437</v>
      </c>
      <c r="E4952" s="2">
        <v>0.13357744268786045</v>
      </c>
      <c r="F4952" s="2">
        <f ca="1">D4952*(1+E4952)</f>
        <v>11.762547860844581</v>
      </c>
      <c r="G4952" s="2">
        <v>0.14058888613774431</v>
      </c>
      <c r="H4952" s="9">
        <f>SIMULATION!$D$15*EXP($G$4952)</f>
        <v>254.07942254328901</v>
      </c>
      <c r="I4952" s="2">
        <f ca="1">$F4952/$H4952</f>
        <v>4.6294767766329153E-2</v>
      </c>
      <c r="J4952">
        <v>0</v>
      </c>
      <c r="K4952">
        <f ca="1">SIMULATION!$D$3*SIMULATION!$D$17/$H4952/(SIMULATION!$D$17-$I4952)*(((EXP(-$I4952*$J4952))/(1-EXP(-SIMULATION!$D$4*$I4952)))-(EXP(-SIMULATION!$D$17*$J4952)/(1-EXP(-SIMULATION!$D$4*SIMULATION!$D$17))))</f>
        <v>1.1856531234215042</v>
      </c>
      <c r="L4952">
        <v>-0.40369513650542066</v>
      </c>
      <c r="M4952">
        <f t="shared" ca="1" si="77"/>
        <v>0.70701072391378172</v>
      </c>
    </row>
    <row r="4953" spans="1:13" x14ac:dyDescent="0.25">
      <c r="A4953" s="9"/>
      <c r="H4953" s="9"/>
      <c r="J4953">
        <v>1</v>
      </c>
      <c r="K4953">
        <f ca="1">SIMULATION!$D$3*SIMULATION!$D$17/$H4952/(SIMULATION!$D$17-$I4952)*(((EXP(-$I4952*$J4953))/(1-EXP(-SIMULATION!$D$4*$I4952)))-(EXP(-SIMULATION!$D$17*$J4953)/(1-EXP(-SIMULATION!$D$4*SIMULATION!$D$17))))</f>
        <v>1.8905096716417178</v>
      </c>
      <c r="L4953">
        <v>3.2131981529234722E-2</v>
      </c>
      <c r="M4953">
        <f t="shared" ca="1" si="77"/>
        <v>1.951255493491749</v>
      </c>
    </row>
    <row r="4954" spans="1:13" x14ac:dyDescent="0.25">
      <c r="A4954" s="9"/>
      <c r="H4954" s="9"/>
      <c r="J4954">
        <v>2</v>
      </c>
      <c r="K4954">
        <f ca="1">SIMULATION!$D$3*SIMULATION!$D$17/$H4952/(SIMULATION!$D$17-$I4952)*(((EXP(-$I4952*$J4954))/(1-EXP(-SIMULATION!$D$4*$I4952)))-(EXP(-SIMULATION!$D$17*$J4954)/(1-EXP(-SIMULATION!$D$4*SIMULATION!$D$17))))</f>
        <v>2.2910458927815931</v>
      </c>
      <c r="L4954">
        <v>5.8026453260399506E-2</v>
      </c>
      <c r="M4954">
        <f t="shared" ca="1" si="77"/>
        <v>2.4239871601965146</v>
      </c>
    </row>
    <row r="4955" spans="1:13" x14ac:dyDescent="0.25">
      <c r="A4955" s="9"/>
      <c r="H4955" s="9"/>
      <c r="J4955">
        <v>3</v>
      </c>
      <c r="K4955">
        <f ca="1">SIMULATION!$D$3*SIMULATION!$D$17/$H4952/(SIMULATION!$D$17-$I4952)*(((EXP(-$I4952*$J4955))/(1-EXP(-SIMULATION!$D$4*$I4952)))-(EXP(-SIMULATION!$D$17*$J4955)/(1-EXP(-SIMULATION!$D$4*SIMULATION!$D$17))))</f>
        <v>2.4988803958564207</v>
      </c>
      <c r="L4955">
        <v>-0.54293494990780122</v>
      </c>
      <c r="M4955">
        <f t="shared" ca="1" si="77"/>
        <v>1.1421508933065285</v>
      </c>
    </row>
    <row r="4956" spans="1:13" x14ac:dyDescent="0.25">
      <c r="A4956" s="9"/>
      <c r="H4956" s="9"/>
      <c r="J4956">
        <v>4</v>
      </c>
      <c r="K4956">
        <f ca="1">SIMULATION!$D$3*SIMULATION!$D$17/$H4952/(SIMULATION!$D$17-$I4952)*(((EXP(-$I4952*$J4956))/(1-EXP(-SIMULATION!$D$4*$I4952)))-(EXP(-SIMULATION!$D$17*$J4956)/(1-EXP(-SIMULATION!$D$4*SIMULATION!$D$17))))</f>
        <v>2.5854364048323988</v>
      </c>
      <c r="L4956">
        <v>-0.20082952011914648</v>
      </c>
      <c r="M4956">
        <f t="shared" ca="1" si="77"/>
        <v>2.0662044523513368</v>
      </c>
    </row>
    <row r="4957" spans="1:13" x14ac:dyDescent="0.25">
      <c r="A4957" s="9"/>
      <c r="H4957" s="9"/>
      <c r="J4957">
        <v>5</v>
      </c>
      <c r="K4957">
        <f ca="1">SIMULATION!$D$3*SIMULATION!$D$17/$H4952/(SIMULATION!$D$17-$I4952)*(((EXP(-$I4952*$J4957))/(1-EXP(-SIMULATION!$D$4*$I4952)))-(EXP(-SIMULATION!$D$17*$J4957)/(1-EXP(-SIMULATION!$D$4*SIMULATION!$D$17))))</f>
        <v>2.5963837012920377</v>
      </c>
      <c r="L4957">
        <v>-3.4935581649475599E-2</v>
      </c>
      <c r="M4957">
        <f t="shared" ca="1" si="77"/>
        <v>2.5056775265021818</v>
      </c>
    </row>
    <row r="4958" spans="1:13" x14ac:dyDescent="0.25">
      <c r="A4958" s="9"/>
      <c r="H4958" s="9"/>
      <c r="J4958">
        <v>6</v>
      </c>
      <c r="K4958">
        <f ca="1">SIMULATION!$D$3*SIMULATION!$D$17/$H4952/(SIMULATION!$D$17-$I4952)*(((EXP(-$I4952*$J4958))/(1-EXP(-SIMULATION!$D$4*$I4952)))-(EXP(-SIMULATION!$D$17*$J4958)/(1-EXP(-SIMULATION!$D$4*SIMULATION!$D$17))))</f>
        <v>2.5608931576265408</v>
      </c>
      <c r="L4958">
        <v>0.48289165845230447</v>
      </c>
      <c r="M4958">
        <f t="shared" ca="1" si="77"/>
        <v>3.7975271016319798</v>
      </c>
    </row>
    <row r="4959" spans="1:13" x14ac:dyDescent="0.25">
      <c r="A4959" s="9"/>
      <c r="H4959" s="9"/>
      <c r="J4959">
        <v>7</v>
      </c>
      <c r="K4959">
        <f ca="1">SIMULATION!$D$3*SIMULATION!$D$17/$H4952/(SIMULATION!$D$17-$I4952)*(((EXP(-$I4952*$J4959))/(1-EXP(-SIMULATION!$D$4*$I4952)))-(EXP(-SIMULATION!$D$17*$J4959)/(1-EXP(-SIMULATION!$D$4*SIMULATION!$D$17))))</f>
        <v>2.4975670620012052</v>
      </c>
      <c r="L4959">
        <v>0.33159093212325408</v>
      </c>
      <c r="M4959">
        <f t="shared" ca="1" si="77"/>
        <v>3.3257376521305217</v>
      </c>
    </row>
    <row r="4960" spans="1:13" x14ac:dyDescent="0.25">
      <c r="A4960" s="9"/>
      <c r="H4960" s="9"/>
      <c r="J4960">
        <v>8</v>
      </c>
      <c r="K4960">
        <f ca="1">SIMULATION!$D$3*SIMULATION!$D$17/$H4952/(SIMULATION!$D$17-$I4952)*(((EXP(-$I4952*$J4960))/(1-EXP(-SIMULATION!$D$4*$I4952)))-(EXP(-SIMULATION!$D$17*$J4960)/(1-EXP(-SIMULATION!$D$4*SIMULATION!$D$17))))</f>
        <v>2.4182392192449322</v>
      </c>
      <c r="L4960">
        <v>0.39695389359682559</v>
      </c>
      <c r="M4960">
        <f t="shared" ca="1" si="77"/>
        <v>3.3781686929727557</v>
      </c>
    </row>
    <row r="4961" spans="1:13" x14ac:dyDescent="0.25">
      <c r="A4961" s="9"/>
      <c r="H4961" s="9"/>
      <c r="J4961">
        <v>9</v>
      </c>
      <c r="K4961">
        <f ca="1">SIMULATION!$D$3*SIMULATION!$D$17/$H4952/(SIMULATION!$D$17-$I4952)*(((EXP(-$I4952*$J4961))/(1-EXP(-SIMULATION!$D$4*$I4952)))-(EXP(-SIMULATION!$D$17*$J4961)/(1-EXP(-SIMULATION!$D$4*SIMULATION!$D$17))))</f>
        <v>2.3304099612743729</v>
      </c>
      <c r="L4961">
        <v>0.22836950430380937</v>
      </c>
      <c r="M4961">
        <f t="shared" ca="1" si="77"/>
        <v>2.8626045289552611</v>
      </c>
    </row>
    <row r="4962" spans="1:13" x14ac:dyDescent="0.25">
      <c r="A4962" s="9"/>
      <c r="H4962" s="9"/>
      <c r="J4962">
        <v>10</v>
      </c>
      <c r="K4962">
        <f ca="1">SIMULATION!$D$3*SIMULATION!$D$17/$H4952/(SIMULATION!$D$17-$I4952)*(((EXP(-$I4952*$J4962))/(1-EXP(-SIMULATION!$D$4*$I4952)))-(EXP(-SIMULATION!$D$17*$J4962)/(1-EXP(-SIMULATION!$D$4*SIMULATION!$D$17))))</f>
        <v>2.2388063828450382</v>
      </c>
      <c r="L4962">
        <v>0.35374859440413681</v>
      </c>
      <c r="M4962">
        <f t="shared" ca="1" si="77"/>
        <v>3.0307809939194801</v>
      </c>
    </row>
    <row r="4963" spans="1:13" x14ac:dyDescent="0.25">
      <c r="A4963" s="9"/>
      <c r="H4963" s="9"/>
      <c r="J4963">
        <v>11</v>
      </c>
      <c r="K4963">
        <f ca="1">SIMULATION!$D$3*SIMULATION!$D$17/$H4952/(SIMULATION!$D$17-$I4952)*(((EXP(-$I4952*$J4963))/(1-EXP(-SIMULATION!$D$4*$I4952)))-(EXP(-SIMULATION!$D$17*$J4963)/(1-EXP(-SIMULATION!$D$4*SIMULATION!$D$17))))</f>
        <v>2.1463820085103582</v>
      </c>
      <c r="L4963">
        <v>-8.9455079531951684E-2</v>
      </c>
      <c r="M4963">
        <f t="shared" ca="1" si="77"/>
        <v>1.9543772352331139</v>
      </c>
    </row>
    <row r="4964" spans="1:13" x14ac:dyDescent="0.25">
      <c r="A4964" s="9"/>
      <c r="H4964" s="9"/>
      <c r="J4964">
        <v>12</v>
      </c>
      <c r="K4964">
        <f ca="1">SIMULATION!$D$3*SIMULATION!$D$17/$H4952/(SIMULATION!$D$17-$I4952)*(((EXP(-$I4952*$J4964))/(1-EXP(-SIMULATION!$D$4*$I4952)))-(EXP(-SIMULATION!$D$17*$J4964)/(1-EXP(-SIMULATION!$D$4*SIMULATION!$D$17))))</f>
        <v>2.0549572411805208</v>
      </c>
      <c r="L4964">
        <v>0.22232986492119475</v>
      </c>
      <c r="M4964">
        <f t="shared" ca="1" si="77"/>
        <v>2.511835607031017</v>
      </c>
    </row>
    <row r="4965" spans="1:13" x14ac:dyDescent="0.25">
      <c r="A4965" s="9"/>
      <c r="H4965" s="9"/>
      <c r="J4965">
        <v>13</v>
      </c>
      <c r="K4965">
        <f ca="1">SIMULATION!$D$3*SIMULATION!$D$17/$H4952/(SIMULATION!$D$17-$I4952)*(((EXP(-$I4952*$J4965))/(1-EXP(-SIMULATION!$D$4*$I4952)))-(EXP(-SIMULATION!$D$17*$J4965)/(1-EXP(-SIMULATION!$D$4*SIMULATION!$D$17))))</f>
        <v>1.9656296221522545</v>
      </c>
      <c r="L4965">
        <v>-1.9214290521860754E-2</v>
      </c>
      <c r="M4965">
        <f t="shared" ca="1" si="77"/>
        <v>1.9278614435338457</v>
      </c>
    </row>
    <row r="4966" spans="1:13" x14ac:dyDescent="0.25">
      <c r="A4966" s="9"/>
      <c r="H4966" s="9"/>
      <c r="J4966">
        <v>14</v>
      </c>
      <c r="K4966">
        <f ca="1">SIMULATION!$D$3*SIMULATION!$D$17/$H4952/(SIMULATION!$D$17-$I4952)*(((EXP(-$I4952*$J4966))/(1-EXP(-SIMULATION!$D$4*$I4952)))-(EXP(-SIMULATION!$D$17*$J4966)/(1-EXP(-SIMULATION!$D$4*SIMULATION!$D$17))))</f>
        <v>1.8790365877511981</v>
      </c>
      <c r="L4966">
        <v>-0.13611636005132852</v>
      </c>
      <c r="M4966">
        <f t="shared" ca="1" si="77"/>
        <v>1.6232689670232363</v>
      </c>
    </row>
    <row r="4967" spans="1:13" x14ac:dyDescent="0.25">
      <c r="A4967" s="9"/>
      <c r="H4967" s="9"/>
      <c r="J4967">
        <v>15</v>
      </c>
      <c r="K4967">
        <f ca="1">SIMULATION!$D$3*SIMULATION!$D$17/$H4952/(SIMULATION!$D$17-$I4952)*(((EXP(-$I4952*$J4967))/(1-EXP(-SIMULATION!$D$4*$I4952)))-(EXP(-SIMULATION!$D$17*$J4967)/(1-EXP(-SIMULATION!$D$4*SIMULATION!$D$17))))</f>
        <v>1.7955237089157359</v>
      </c>
      <c r="L4967">
        <v>-0.38964652904719055</v>
      </c>
      <c r="M4967">
        <f t="shared" ca="1" si="77"/>
        <v>1.0959041279147812</v>
      </c>
    </row>
    <row r="4968" spans="1:13" x14ac:dyDescent="0.25">
      <c r="A4968" s="9"/>
      <c r="H4968" s="9"/>
      <c r="J4968">
        <v>16</v>
      </c>
      <c r="K4968">
        <f ca="1">SIMULATION!$D$3*SIMULATION!$D$17/$H4952/(SIMULATION!$D$17-$I4952)*(((EXP(-$I4952*$J4968))/(1-EXP(-SIMULATION!$D$4*$I4952)))-(EXP(-SIMULATION!$D$17*$J4968)/(1-EXP(-SIMULATION!$D$4*SIMULATION!$D$17))))</f>
        <v>1.71525236834536</v>
      </c>
      <c r="L4968">
        <v>-0.33509070810037866</v>
      </c>
      <c r="M4968">
        <f t="shared" ca="1" si="77"/>
        <v>1.1404872376656618</v>
      </c>
    </row>
    <row r="4969" spans="1:13" x14ac:dyDescent="0.25">
      <c r="A4969" s="9"/>
      <c r="H4969" s="9"/>
      <c r="J4969">
        <v>17</v>
      </c>
      <c r="K4969">
        <f ca="1">SIMULATION!$D$3*SIMULATION!$D$17/$H4952/(SIMULATION!$D$17-$I4952)*(((EXP(-$I4952*$J4969))/(1-EXP(-SIMULATION!$D$4*$I4952)))-(EXP(-SIMULATION!$D$17*$J4969)/(1-EXP(-SIMULATION!$D$4*SIMULATION!$D$17))))</f>
        <v>1.6382686338712258</v>
      </c>
      <c r="L4969">
        <v>-4.3321967434379098E-2</v>
      </c>
      <c r="M4969">
        <f t="shared" ca="1" si="77"/>
        <v>1.5672956134658917</v>
      </c>
    </row>
    <row r="4970" spans="1:13" x14ac:dyDescent="0.25">
      <c r="A4970" s="9"/>
      <c r="H4970" s="9"/>
      <c r="J4970">
        <v>18</v>
      </c>
      <c r="K4970">
        <f ca="1">SIMULATION!$D$3*SIMULATION!$D$17/$H4952/(SIMULATION!$D$17-$I4952)*(((EXP(-$I4952*$J4970))/(1-EXP(-SIMULATION!$D$4*$I4952)))-(EXP(-SIMULATION!$D$17*$J4970)/(1-EXP(-SIMULATION!$D$4*SIMULATION!$D$17))))</f>
        <v>1.5645472712489261</v>
      </c>
      <c r="L4970">
        <v>0.31292382812424618</v>
      </c>
      <c r="M4970">
        <f t="shared" ca="1" si="77"/>
        <v>2.0541313926494835</v>
      </c>
    </row>
    <row r="4971" spans="1:13" x14ac:dyDescent="0.25">
      <c r="A4971" s="9"/>
      <c r="H4971" s="9"/>
      <c r="J4971">
        <v>19</v>
      </c>
      <c r="K4971">
        <f ca="1">SIMULATION!$D$3*SIMULATION!$D$17/$H4952/(SIMULATION!$D$17-$I4952)*(((EXP(-$I4952*$J4971))/(1-EXP(-SIMULATION!$D$4*$I4952)))-(EXP(-SIMULATION!$D$17*$J4971)/(1-EXP(-SIMULATION!$D$4*SIMULATION!$D$17))))</f>
        <v>1.4940198312510302</v>
      </c>
      <c r="L4971">
        <v>-0.16635984960477965</v>
      </c>
      <c r="M4971">
        <f t="shared" ca="1" si="77"/>
        <v>1.2454749168175505</v>
      </c>
    </row>
    <row r="4972" spans="1:13" x14ac:dyDescent="0.25">
      <c r="A4972" s="9"/>
      <c r="H4972" s="9"/>
      <c r="J4972">
        <v>20</v>
      </c>
      <c r="K4972">
        <f ca="1">SIMULATION!$D$3*SIMULATION!$D$17/$H4952/(SIMULATION!$D$17-$I4952)*(((EXP(-$I4952*$J4972))/(1-EXP(-SIMULATION!$D$4*$I4952)))-(EXP(-SIMULATION!$D$17*$J4972)/(1-EXP(-SIMULATION!$D$4*SIMULATION!$D$17))))</f>
        <v>1.4265925364942194</v>
      </c>
      <c r="L4972">
        <v>-0.2922415751244144</v>
      </c>
      <c r="M4972">
        <f t="shared" ca="1" si="77"/>
        <v>1.0096828865684151</v>
      </c>
    </row>
    <row r="4973" spans="1:13" x14ac:dyDescent="0.25">
      <c r="A4973" s="9"/>
      <c r="H4973" s="9"/>
      <c r="J4973">
        <v>21</v>
      </c>
      <c r="K4973">
        <f ca="1">SIMULATION!$D$3*SIMULATION!$D$17/$H4952/(SIMULATION!$D$17-$I4952)*(((EXP(-$I4952*$J4973))/(1-EXP(-SIMULATION!$D$4*$I4952)))-(EXP(-SIMULATION!$D$17*$J4973)/(1-EXP(-SIMULATION!$D$4*SIMULATION!$D$17))))</f>
        <v>1.3621576367584343</v>
      </c>
      <c r="L4973">
        <v>0.18043866935878408</v>
      </c>
      <c r="M4973">
        <f t="shared" ca="1" si="77"/>
        <v>1.6079435481920321</v>
      </c>
    </row>
    <row r="4974" spans="1:13" x14ac:dyDescent="0.25">
      <c r="A4974" s="9"/>
      <c r="H4974" s="9"/>
      <c r="J4974">
        <v>22</v>
      </c>
      <c r="K4974">
        <f ca="1">SIMULATION!$D$3*SIMULATION!$D$17/$H4952/(SIMULATION!$D$17-$I4952)*(((EXP(-$I4952*$J4974))/(1-EXP(-SIMULATION!$D$4*$I4952)))-(EXP(-SIMULATION!$D$17*$J4974)/(1-EXP(-SIMULATION!$D$4*SIMULATION!$D$17))))</f>
        <v>1.3006005835974936</v>
      </c>
      <c r="L4974">
        <v>0.67339537771524061</v>
      </c>
      <c r="M4974">
        <f t="shared" ca="1" si="77"/>
        <v>2.1764190048457901</v>
      </c>
    </row>
    <row r="4975" spans="1:13" x14ac:dyDescent="0.25">
      <c r="A4975" s="9"/>
      <c r="H4975" s="9"/>
      <c r="J4975">
        <v>23</v>
      </c>
      <c r="K4975">
        <f ca="1">SIMULATION!$D$3*SIMULATION!$D$17/$H4952/(SIMULATION!$D$17-$I4952)*(((EXP(-$I4952*$J4975))/(1-EXP(-SIMULATION!$D$4*$I4952)))-(EXP(-SIMULATION!$D$17*$J4975)/(1-EXP(-SIMULATION!$D$4*SIMULATION!$D$17))))</f>
        <v>1.2418045304715788</v>
      </c>
      <c r="L4975">
        <v>-0.4739500966425173</v>
      </c>
      <c r="M4975">
        <f t="shared" ca="1" si="77"/>
        <v>0.65325115324345817</v>
      </c>
    </row>
    <row r="4976" spans="1:13" x14ac:dyDescent="0.25">
      <c r="A4976" s="9"/>
      <c r="H4976" s="9"/>
      <c r="J4976">
        <v>24</v>
      </c>
      <c r="K4976">
        <f ca="1">SIMULATION!$D$3*SIMULATION!$D$17/$H4952/(SIMULATION!$D$17-$I4952)*(((EXP(-$I4952*$J4976))/(1-EXP(-SIMULATION!$D$4*$I4952)))-(EXP(-SIMULATION!$D$17*$J4976)/(1-EXP(-SIMULATION!$D$4*SIMULATION!$D$17))))</f>
        <v>1.185653123421504</v>
      </c>
      <c r="L4976">
        <v>0.1359232764278806</v>
      </c>
      <c r="M4976">
        <f t="shared" ca="1" si="77"/>
        <v>1.346810980663905</v>
      </c>
    </row>
    <row r="4977" spans="1:13" x14ac:dyDescent="0.25">
      <c r="A4977" s="9">
        <v>200</v>
      </c>
      <c r="B4977" s="2">
        <f ca="1">NORMINV(RAND(),SIMULATION!D7,SIMULATION!D8)</f>
        <v>48.780130055536134</v>
      </c>
      <c r="C4977" s="2">
        <v>2</v>
      </c>
      <c r="D4977" s="2">
        <f ca="1">SIMULATION!$D$11*(1+(SIMULATION!$D$12*LN(1+$C4977)))*(1+(SIMULATION!$D$13*(($B4977/63.5)-1)))</f>
        <v>9.14493816864141</v>
      </c>
      <c r="E4977" s="2">
        <v>-1.8893416057552341E-2</v>
      </c>
      <c r="F4977" s="2">
        <f ca="1">D4977*(1+E4977)</f>
        <v>8.9721590470006767</v>
      </c>
      <c r="G4977" s="2">
        <v>0.85303982997641548</v>
      </c>
      <c r="H4977" s="9">
        <f>SIMULATION!$D$15*EXP($G$4977)</f>
        <v>518.06351426754691</v>
      </c>
      <c r="I4977" s="2">
        <f ca="1">$F4977/$H4977</f>
        <v>1.7318646845234358E-2</v>
      </c>
      <c r="J4977">
        <v>0</v>
      </c>
      <c r="K4977">
        <f ca="1">SIMULATION!$D$3*SIMULATION!$D$17/$H4977/(SIMULATION!$D$17-$I4977)*(((EXP(-$I4977*$J4977))/(1-EXP(-SIMULATION!$D$4*$I4977)))-(EXP(-SIMULATION!$D$17*$J4977)/(1-EXP(-SIMULATION!$D$4*SIMULATION!$D$17))))</f>
        <v>2.1434361887070099</v>
      </c>
      <c r="L4977">
        <v>0.23043470674389058</v>
      </c>
      <c r="M4977">
        <f t="shared" ca="1" si="77"/>
        <v>2.6373582782759524</v>
      </c>
    </row>
    <row r="4978" spans="1:13" x14ac:dyDescent="0.25">
      <c r="A4978" s="9"/>
      <c r="H4978" s="9"/>
      <c r="J4978">
        <v>1</v>
      </c>
      <c r="K4978">
        <f ca="1">SIMULATION!$D$3*SIMULATION!$D$17/$H4977/(SIMULATION!$D$17-$I4977)*(((EXP(-$I4977*$J4978))/(1-EXP(-SIMULATION!$D$4*$I4977)))-(EXP(-SIMULATION!$D$17*$J4978)/(1-EXP(-SIMULATION!$D$4*SIMULATION!$D$17))))</f>
        <v>2.4844355653120078</v>
      </c>
      <c r="L4978">
        <v>-0.62012238236283768</v>
      </c>
      <c r="M4978">
        <f t="shared" ca="1" si="77"/>
        <v>0.94378146372376215</v>
      </c>
    </row>
    <row r="4979" spans="1:13" x14ac:dyDescent="0.25">
      <c r="A4979" s="9"/>
      <c r="H4979" s="9"/>
      <c r="J4979">
        <v>2</v>
      </c>
      <c r="K4979">
        <f ca="1">SIMULATION!$D$3*SIMULATION!$D$17/$H4977/(SIMULATION!$D$17-$I4977)*(((EXP(-$I4977*$J4979))/(1-EXP(-SIMULATION!$D$4*$I4977)))-(EXP(-SIMULATION!$D$17*$J4979)/(1-EXP(-SIMULATION!$D$4*SIMULATION!$D$17))))</f>
        <v>2.6838831223390844</v>
      </c>
      <c r="L4979">
        <v>0.13101650017859329</v>
      </c>
      <c r="M4979">
        <f t="shared" ca="1" si="77"/>
        <v>3.0355160959163463</v>
      </c>
    </row>
    <row r="4980" spans="1:13" x14ac:dyDescent="0.25">
      <c r="A4980" s="9"/>
      <c r="H4980" s="9"/>
      <c r="J4980">
        <v>3</v>
      </c>
      <c r="K4980">
        <f ca="1">SIMULATION!$D$3*SIMULATION!$D$17/$H4977/(SIMULATION!$D$17-$I4977)*(((EXP(-$I4977*$J4980))/(1-EXP(-SIMULATION!$D$4*$I4977)))-(EXP(-SIMULATION!$D$17*$J4980)/(1-EXP(-SIMULATION!$D$4*SIMULATION!$D$17))))</f>
        <v>2.7929483138093709</v>
      </c>
      <c r="L4980">
        <v>0.39370609354679137</v>
      </c>
      <c r="M4980">
        <f t="shared" ca="1" si="77"/>
        <v>3.892549083917356</v>
      </c>
    </row>
    <row r="4981" spans="1:13" x14ac:dyDescent="0.25">
      <c r="A4981" s="9"/>
      <c r="H4981" s="9"/>
      <c r="J4981">
        <v>4</v>
      </c>
      <c r="K4981">
        <f ca="1">SIMULATION!$D$3*SIMULATION!$D$17/$H4977/(SIMULATION!$D$17-$I4977)*(((EXP(-$I4977*$J4981))/(1-EXP(-SIMULATION!$D$4*$I4977)))-(EXP(-SIMULATION!$D$17*$J4981)/(1-EXP(-SIMULATION!$D$4*SIMULATION!$D$17))))</f>
        <v>2.844416145425491</v>
      </c>
      <c r="L4981">
        <v>0.32618703010823258</v>
      </c>
      <c r="M4981">
        <f t="shared" ca="1" si="77"/>
        <v>3.7722278002937384</v>
      </c>
    </row>
    <row r="4982" spans="1:13" x14ac:dyDescent="0.25">
      <c r="A4982" s="9"/>
      <c r="H4982" s="9"/>
      <c r="J4982">
        <v>5</v>
      </c>
      <c r="K4982">
        <f ca="1">SIMULATION!$D$3*SIMULATION!$D$17/$H4977/(SIMULATION!$D$17-$I4977)*(((EXP(-$I4977*$J4982))/(1-EXP(-SIMULATION!$D$4*$I4977)))-(EXP(-SIMULATION!$D$17*$J4982)/(1-EXP(-SIMULATION!$D$4*SIMULATION!$D$17))))</f>
        <v>2.8592905186440087</v>
      </c>
      <c r="L4982">
        <v>0.10866142967631744</v>
      </c>
      <c r="M4982">
        <f t="shared" ca="1" si="77"/>
        <v>3.1699851142598061</v>
      </c>
    </row>
    <row r="4983" spans="1:13" x14ac:dyDescent="0.25">
      <c r="A4983" s="9"/>
      <c r="H4983" s="9"/>
      <c r="J4983">
        <v>6</v>
      </c>
      <c r="K4983">
        <f ca="1">SIMULATION!$D$3*SIMULATION!$D$17/$H4977/(SIMULATION!$D$17-$I4977)*(((EXP(-$I4977*$J4983))/(1-EXP(-SIMULATION!$D$4*$I4977)))-(EXP(-SIMULATION!$D$17*$J4983)/(1-EXP(-SIMULATION!$D$4*SIMULATION!$D$17))))</f>
        <v>2.8510258122025314</v>
      </c>
      <c r="L4983">
        <v>-0.11607231999812304</v>
      </c>
      <c r="M4983">
        <f t="shared" ca="1" si="77"/>
        <v>2.5201006318056502</v>
      </c>
    </row>
    <row r="4984" spans="1:13" x14ac:dyDescent="0.25">
      <c r="A4984" s="9"/>
      <c r="H4984" s="9"/>
      <c r="J4984">
        <v>7</v>
      </c>
      <c r="K4984">
        <f ca="1">SIMULATION!$D$3*SIMULATION!$D$17/$H4977/(SIMULATION!$D$17-$I4977)*(((EXP(-$I4977*$J4984))/(1-EXP(-SIMULATION!$D$4*$I4977)))-(EXP(-SIMULATION!$D$17*$J4984)/(1-EXP(-SIMULATION!$D$4*SIMULATION!$D$17))))</f>
        <v>2.8282385806592352</v>
      </c>
      <c r="L4984">
        <v>-1.4354899914738014E-2</v>
      </c>
      <c r="M4984">
        <f t="shared" ca="1" si="77"/>
        <v>2.7876394988988711</v>
      </c>
    </row>
    <row r="4985" spans="1:13" x14ac:dyDescent="0.25">
      <c r="A4985" s="9"/>
      <c r="H4985" s="9"/>
      <c r="J4985">
        <v>8</v>
      </c>
      <c r="K4985">
        <f ca="1">SIMULATION!$D$3*SIMULATION!$D$17/$H4977/(SIMULATION!$D$17-$I4977)*(((EXP(-$I4977*$J4985))/(1-EXP(-SIMULATION!$D$4*$I4977)))-(EXP(-SIMULATION!$D$17*$J4985)/(1-EXP(-SIMULATION!$D$4*SIMULATION!$D$17))))</f>
        <v>2.7964452750451936</v>
      </c>
      <c r="L4985">
        <v>0.37114625438934429</v>
      </c>
      <c r="M4985">
        <f t="shared" ca="1" si="77"/>
        <v>3.8343354644829968</v>
      </c>
    </row>
    <row r="4986" spans="1:13" x14ac:dyDescent="0.25">
      <c r="A4986" s="9"/>
      <c r="H4986" s="9"/>
      <c r="J4986">
        <v>9</v>
      </c>
      <c r="K4986">
        <f ca="1">SIMULATION!$D$3*SIMULATION!$D$17/$H4977/(SIMULATION!$D$17-$I4977)*(((EXP(-$I4977*$J4986))/(1-EXP(-SIMULATION!$D$4*$I4977)))-(EXP(-SIMULATION!$D$17*$J4986)/(1-EXP(-SIMULATION!$D$4*SIMULATION!$D$17))))</f>
        <v>2.7591758148697583</v>
      </c>
      <c r="L4986">
        <v>0.16552580449156323</v>
      </c>
      <c r="M4986">
        <f t="shared" ca="1" si="77"/>
        <v>3.2158906113597396</v>
      </c>
    </row>
    <row r="4987" spans="1:13" x14ac:dyDescent="0.25">
      <c r="A4987" s="9"/>
      <c r="H4987" s="9"/>
      <c r="J4987">
        <v>10</v>
      </c>
      <c r="K4987">
        <f ca="1">SIMULATION!$D$3*SIMULATION!$D$17/$H4977/(SIMULATION!$D$17-$I4977)*(((EXP(-$I4977*$J4987))/(1-EXP(-SIMULATION!$D$4*$I4977)))-(EXP(-SIMULATION!$D$17*$J4987)/(1-EXP(-SIMULATION!$D$4*SIMULATION!$D$17))))</f>
        <v>2.7186871905481409</v>
      </c>
      <c r="L4987">
        <v>0.33456105401828062</v>
      </c>
      <c r="M4987">
        <f t="shared" ca="1" si="77"/>
        <v>3.6282540425639249</v>
      </c>
    </row>
    <row r="4988" spans="1:13" x14ac:dyDescent="0.25">
      <c r="A4988" s="9"/>
      <c r="H4988" s="9"/>
      <c r="J4988">
        <v>11</v>
      </c>
      <c r="K4988">
        <f ca="1">SIMULATION!$D$3*SIMULATION!$D$17/$H4977/(SIMULATION!$D$17-$I4977)*(((EXP(-$I4977*$J4988))/(1-EXP(-SIMULATION!$D$4*$I4977)))-(EXP(-SIMULATION!$D$17*$J4988)/(1-EXP(-SIMULATION!$D$4*SIMULATION!$D$17))))</f>
        <v>2.6764207556404238</v>
      </c>
      <c r="L4988">
        <v>0.20382039698557736</v>
      </c>
      <c r="M4988">
        <f t="shared" ca="1" si="77"/>
        <v>3.2219298965554941</v>
      </c>
    </row>
    <row r="4989" spans="1:13" x14ac:dyDescent="0.25">
      <c r="A4989" s="9"/>
      <c r="H4989" s="9"/>
      <c r="J4989">
        <v>12</v>
      </c>
      <c r="K4989">
        <f ca="1">SIMULATION!$D$3*SIMULATION!$D$17/$H4977/(SIMULATION!$D$17-$I4977)*(((EXP(-$I4977*$J4989))/(1-EXP(-SIMULATION!$D$4*$I4977)))-(EXP(-SIMULATION!$D$17*$J4989)/(1-EXP(-SIMULATION!$D$4*SIMULATION!$D$17))))</f>
        <v>2.6332952693256377</v>
      </c>
      <c r="L4989">
        <v>-2.9681173593195477E-2</v>
      </c>
      <c r="M4989">
        <f t="shared" ca="1" si="77"/>
        <v>2.5551359753146432</v>
      </c>
    </row>
    <row r="4990" spans="1:13" x14ac:dyDescent="0.25">
      <c r="A4990" s="9"/>
      <c r="H4990" s="9"/>
      <c r="J4990">
        <v>13</v>
      </c>
      <c r="K4990">
        <f ca="1">SIMULATION!$D$3*SIMULATION!$D$17/$H4977/(SIMULATION!$D$17-$I4977)*(((EXP(-$I4977*$J4990))/(1-EXP(-SIMULATION!$D$4*$I4977)))-(EXP(-SIMULATION!$D$17*$J4990)/(1-EXP(-SIMULATION!$D$4*SIMULATION!$D$17))))</f>
        <v>2.5898946836647814</v>
      </c>
      <c r="L4990">
        <v>-0.38705543627149497</v>
      </c>
      <c r="M4990">
        <f t="shared" ca="1" si="77"/>
        <v>1.587461866981684</v>
      </c>
    </row>
    <row r="4991" spans="1:13" x14ac:dyDescent="0.25">
      <c r="A4991" s="9"/>
      <c r="H4991" s="9"/>
      <c r="J4991">
        <v>14</v>
      </c>
      <c r="K4991">
        <f ca="1">SIMULATION!$D$3*SIMULATION!$D$17/$H4977/(SIMULATION!$D$17-$I4977)*(((EXP(-$I4977*$J4991))/(1-EXP(-SIMULATION!$D$4*$I4977)))-(EXP(-SIMULATION!$D$17*$J4991)/(1-EXP(-SIMULATION!$D$4*SIMULATION!$D$17))))</f>
        <v>2.54658848079464</v>
      </c>
      <c r="L4991">
        <v>-0.35612904212627372</v>
      </c>
      <c r="M4991">
        <f t="shared" ca="1" si="77"/>
        <v>1.6396743644394423</v>
      </c>
    </row>
    <row r="4992" spans="1:13" x14ac:dyDescent="0.25">
      <c r="A4992" s="9"/>
      <c r="H4992" s="9"/>
      <c r="J4992">
        <v>15</v>
      </c>
      <c r="K4992">
        <f ca="1">SIMULATION!$D$3*SIMULATION!$D$17/$H4977/(SIMULATION!$D$17-$I4977)*(((EXP(-$I4977*$J4992))/(1-EXP(-SIMULATION!$D$4*$I4977)))-(EXP(-SIMULATION!$D$17*$J4992)/(1-EXP(-SIMULATION!$D$4*SIMULATION!$D$17))))</f>
        <v>2.5036087865045937</v>
      </c>
      <c r="L4992">
        <v>4.9141174509801613E-2</v>
      </c>
      <c r="M4992">
        <f t="shared" ca="1" si="77"/>
        <v>2.6266390627864884</v>
      </c>
    </row>
    <row r="4993" spans="1:13" x14ac:dyDescent="0.25">
      <c r="A4993" s="9"/>
      <c r="H4993" s="9"/>
      <c r="J4993">
        <v>16</v>
      </c>
      <c r="K4993">
        <f ca="1">SIMULATION!$D$3*SIMULATION!$D$17/$H4977/(SIMULATION!$D$17-$I4977)*(((EXP(-$I4977*$J4993))/(1-EXP(-SIMULATION!$D$4*$I4977)))-(EXP(-SIMULATION!$D$17*$J4993)/(1-EXP(-SIMULATION!$D$4*SIMULATION!$D$17))))</f>
        <v>2.4610997850947287</v>
      </c>
      <c r="L4993">
        <v>-0.64208268654177514</v>
      </c>
      <c r="M4993">
        <f t="shared" ca="1" si="77"/>
        <v>0.88087022323371988</v>
      </c>
    </row>
    <row r="4994" spans="1:13" x14ac:dyDescent="0.25">
      <c r="A4994" s="9"/>
      <c r="H4994" s="9"/>
      <c r="J4994">
        <v>17</v>
      </c>
      <c r="K4994">
        <f ca="1">SIMULATION!$D$3*SIMULATION!$D$17/$H4977/(SIMULATION!$D$17-$I4977)*(((EXP(-$I4977*$J4994))/(1-EXP(-SIMULATION!$D$4*$I4977)))-(EXP(-SIMULATION!$D$17*$J4994)/(1-EXP(-SIMULATION!$D$4*SIMULATION!$D$17))))</f>
        <v>2.4191493842464951</v>
      </c>
      <c r="L4994">
        <v>0.24055301504572607</v>
      </c>
      <c r="M4994">
        <f t="shared" ca="1" si="77"/>
        <v>3.0010830624730009</v>
      </c>
    </row>
    <row r="4995" spans="1:13" x14ac:dyDescent="0.25">
      <c r="A4995" s="9"/>
      <c r="H4995" s="9"/>
      <c r="J4995">
        <v>18</v>
      </c>
      <c r="K4995">
        <f ca="1">SIMULATION!$D$3*SIMULATION!$D$17/$H4977/(SIMULATION!$D$17-$I4977)*(((EXP(-$I4977*$J4995))/(1-EXP(-SIMULATION!$D$4*$I4977)))-(EXP(-SIMULATION!$D$17*$J4995)/(1-EXP(-SIMULATION!$D$4*SIMULATION!$D$17))))</f>
        <v>2.3778095052940511</v>
      </c>
      <c r="L4995">
        <v>-0.82225473898862289</v>
      </c>
      <c r="M4995">
        <f t="shared" ref="M4995:M5058" ca="1" si="78">$K4995*(1+$L4995)</f>
        <v>0.42264437115382458</v>
      </c>
    </row>
    <row r="4996" spans="1:13" x14ac:dyDescent="0.25">
      <c r="A4996" s="9"/>
      <c r="H4996" s="9"/>
      <c r="J4996">
        <v>19</v>
      </c>
      <c r="K4996">
        <f ca="1">SIMULATION!$D$3*SIMULATION!$D$17/$H4977/(SIMULATION!$D$17-$I4977)*(((EXP(-$I4977*$J4996))/(1-EXP(-SIMULATION!$D$4*$I4977)))-(EXP(-SIMULATION!$D$17*$J4996)/(1-EXP(-SIMULATION!$D$4*SIMULATION!$D$17))))</f>
        <v>2.3371090843993456</v>
      </c>
      <c r="L4996">
        <v>0.27801040337965655</v>
      </c>
      <c r="M4996">
        <f t="shared" ca="1" si="78"/>
        <v>2.9868497236954674</v>
      </c>
    </row>
    <row r="4997" spans="1:13" x14ac:dyDescent="0.25">
      <c r="A4997" s="9"/>
      <c r="H4997" s="9"/>
      <c r="J4997">
        <v>20</v>
      </c>
      <c r="K4997">
        <f ca="1">SIMULATION!$D$3*SIMULATION!$D$17/$H4977/(SIMULATION!$D$17-$I4977)*(((EXP(-$I4977*$J4997))/(1-EXP(-SIMULATION!$D$4*$I4977)))-(EXP(-SIMULATION!$D$17*$J4997)/(1-EXP(-SIMULATION!$D$4*SIMULATION!$D$17))))</f>
        <v>2.2970624027200817</v>
      </c>
      <c r="L4997">
        <v>-4.326450599458063E-3</v>
      </c>
      <c r="M4997">
        <f t="shared" ca="1" si="78"/>
        <v>2.2871242757108408</v>
      </c>
    </row>
    <row r="4998" spans="1:13" x14ac:dyDescent="0.25">
      <c r="A4998" s="9"/>
      <c r="H4998" s="9"/>
      <c r="J4998">
        <v>21</v>
      </c>
      <c r="K4998">
        <f ca="1">SIMULATION!$D$3*SIMULATION!$D$17/$H4977/(SIMULATION!$D$17-$I4977)*(((EXP(-$I4977*$J4998))/(1-EXP(-SIMULATION!$D$4*$I4977)))-(EXP(-SIMULATION!$D$17*$J4998)/(1-EXP(-SIMULATION!$D$4*SIMULATION!$D$17))))</f>
        <v>2.2576744233052732</v>
      </c>
      <c r="L4998">
        <v>0.1454087781498338</v>
      </c>
      <c r="M4998">
        <f t="shared" ca="1" si="78"/>
        <v>2.5859601026582237</v>
      </c>
    </row>
    <row r="4999" spans="1:13" x14ac:dyDescent="0.25">
      <c r="A4999" s="9"/>
      <c r="H4999" s="9"/>
      <c r="J4999">
        <v>22</v>
      </c>
      <c r="K4999">
        <f ca="1">SIMULATION!$D$3*SIMULATION!$D$17/$H4977/(SIMULATION!$D$17-$I4977)*(((EXP(-$I4977*$J4999))/(1-EXP(-SIMULATION!$D$4*$I4977)))-(EXP(-SIMULATION!$D$17*$J4999)/(1-EXP(-SIMULATION!$D$4*SIMULATION!$D$17))))</f>
        <v>2.2189442098511041</v>
      </c>
      <c r="L4999">
        <v>2.9059531019427431E-2</v>
      </c>
      <c r="M4999">
        <f t="shared" ca="1" si="78"/>
        <v>2.2834256879476511</v>
      </c>
    </row>
    <row r="5000" spans="1:13" x14ac:dyDescent="0.25">
      <c r="A5000" s="9"/>
      <c r="H5000" s="9"/>
      <c r="J5000">
        <v>23</v>
      </c>
      <c r="K5000">
        <f ca="1">SIMULATION!$D$3*SIMULATION!$D$17/$H4977/(SIMULATION!$D$17-$I4977)*(((EXP(-$I4977*$J5000))/(1-EXP(-SIMULATION!$D$4*$I4977)))-(EXP(-SIMULATION!$D$17*$J5000)/(1-EXP(-SIMULATION!$D$4*SIMULATION!$D$17))))</f>
        <v>2.1808671162878985</v>
      </c>
      <c r="L5000">
        <v>0.24985293951967338</v>
      </c>
      <c r="M5000">
        <f t="shared" ca="1" si="78"/>
        <v>2.7257631759942234</v>
      </c>
    </row>
    <row r="5001" spans="1:13" x14ac:dyDescent="0.25">
      <c r="A5001" s="9"/>
      <c r="H5001" s="9"/>
      <c r="J5001">
        <v>24</v>
      </c>
      <c r="K5001">
        <f ca="1">SIMULATION!$D$3*SIMULATION!$D$17/$H4977/(SIMULATION!$D$17-$I4977)*(((EXP(-$I4977*$J5001))/(1-EXP(-SIMULATION!$D$4*$I4977)))-(EXP(-SIMULATION!$D$17*$J5001)/(1-EXP(-SIMULATION!$D$4*SIMULATION!$D$17))))</f>
        <v>2.1434361887070099</v>
      </c>
      <c r="L5001">
        <v>-0.50585391670143798</v>
      </c>
      <c r="M5001">
        <f t="shared" ca="1" si="78"/>
        <v>1.0591705974499663</v>
      </c>
    </row>
    <row r="5002" spans="1:13" x14ac:dyDescent="0.25">
      <c r="A5002" s="9">
        <v>201</v>
      </c>
      <c r="B5002" s="2">
        <f ca="1">NORMINV(RAND(),SIMULATION!D7,SIMULATION!D8)</f>
        <v>51.142903104620984</v>
      </c>
      <c r="C5002" s="2">
        <v>2</v>
      </c>
      <c r="D5002" s="2">
        <f ca="1">SIMULATION!$D$11*(1+(SIMULATION!$D$12*LN(1+$C5002)))*(1+(SIMULATION!$D$13*(($B5002/63.5)-1)))</f>
        <v>9.320401799881628</v>
      </c>
      <c r="E5002" s="2">
        <v>0.18400242893943936</v>
      </c>
      <c r="F5002" s="2">
        <f ca="1">D5002*(1+E5002)</f>
        <v>11.035378369751369</v>
      </c>
      <c r="G5002" s="2">
        <v>-1.0931633088712374</v>
      </c>
      <c r="H5002" s="9">
        <f>SIMULATION!$D$15*EXP($G$5002)</f>
        <v>73.987392739997048</v>
      </c>
      <c r="I5002" s="2">
        <f ca="1">$F5002/$H5002</f>
        <v>0.14915214553554235</v>
      </c>
      <c r="J5002">
        <v>0</v>
      </c>
      <c r="K5002">
        <f ca="1">SIMULATION!$D$3*SIMULATION!$D$17/$H5002/(SIMULATION!$D$17-$I5002)*(((EXP(-$I5002*$J5002))/(1-EXP(-SIMULATION!$D$4*$I5002)))-(EXP(-SIMULATION!$D$17*$J5002)/(1-EXP(-SIMULATION!$D$4*SIMULATION!$D$17))))</f>
        <v>0.32048509107870088</v>
      </c>
      <c r="L5002">
        <v>0.44361865901124797</v>
      </c>
      <c r="M5002">
        <f t="shared" ca="1" si="78"/>
        <v>0.46265825741613187</v>
      </c>
    </row>
    <row r="5003" spans="1:13" x14ac:dyDescent="0.25">
      <c r="A5003" s="9"/>
      <c r="H5003" s="9"/>
      <c r="J5003">
        <v>1</v>
      </c>
      <c r="K5003">
        <f ca="1">SIMULATION!$D$3*SIMULATION!$D$17/$H5002/(SIMULATION!$D$17-$I5002)*(((EXP(-$I5002*$J5003))/(1-EXP(-SIMULATION!$D$4*$I5002)))-(EXP(-SIMULATION!$D$17*$J5003)/(1-EXP(-SIMULATION!$D$4*SIMULATION!$D$17))))</f>
        <v>2.7429076341145282</v>
      </c>
      <c r="L5003">
        <v>-2.3528779874996457E-2</v>
      </c>
      <c r="M5003">
        <f t="shared" ca="1" si="78"/>
        <v>2.678370364174</v>
      </c>
    </row>
    <row r="5004" spans="1:13" x14ac:dyDescent="0.25">
      <c r="A5004" s="9"/>
      <c r="H5004" s="9"/>
      <c r="J5004">
        <v>2</v>
      </c>
      <c r="K5004">
        <f ca="1">SIMULATION!$D$3*SIMULATION!$D$17/$H5002/(SIMULATION!$D$17-$I5002)*(((EXP(-$I5002*$J5004))/(1-EXP(-SIMULATION!$D$4*$I5002)))-(EXP(-SIMULATION!$D$17*$J5004)/(1-EXP(-SIMULATION!$D$4*SIMULATION!$D$17))))</f>
        <v>3.9436492618724266</v>
      </c>
      <c r="L5004">
        <v>-0.13080232968691216</v>
      </c>
      <c r="M5004">
        <f t="shared" ca="1" si="78"/>
        <v>3.4278107509514415</v>
      </c>
    </row>
    <row r="5005" spans="1:13" x14ac:dyDescent="0.25">
      <c r="A5005" s="9"/>
      <c r="H5005" s="9"/>
      <c r="J5005">
        <v>3</v>
      </c>
      <c r="K5005">
        <f ca="1">SIMULATION!$D$3*SIMULATION!$D$17/$H5002/(SIMULATION!$D$17-$I5002)*(((EXP(-$I5002*$J5005))/(1-EXP(-SIMULATION!$D$4*$I5002)))-(EXP(-SIMULATION!$D$17*$J5005)/(1-EXP(-SIMULATION!$D$4*SIMULATION!$D$17))))</f>
        <v>4.4102272546221313</v>
      </c>
      <c r="L5005">
        <v>0.51297335879890293</v>
      </c>
      <c r="M5005">
        <f t="shared" ca="1" si="78"/>
        <v>6.6725563424921104</v>
      </c>
    </row>
    <row r="5006" spans="1:13" x14ac:dyDescent="0.25">
      <c r="A5006" s="9"/>
      <c r="H5006" s="9"/>
      <c r="J5006">
        <v>4</v>
      </c>
      <c r="K5006">
        <f ca="1">SIMULATION!$D$3*SIMULATION!$D$17/$H5002/(SIMULATION!$D$17-$I5002)*(((EXP(-$I5002*$J5006))/(1-EXP(-SIMULATION!$D$4*$I5002)))-(EXP(-SIMULATION!$D$17*$J5006)/(1-EXP(-SIMULATION!$D$4*SIMULATION!$D$17))))</f>
        <v>4.4483038992547446</v>
      </c>
      <c r="L5006">
        <v>-0.37736666140744951</v>
      </c>
      <c r="M5006">
        <f t="shared" ca="1" si="78"/>
        <v>2.7696623078672418</v>
      </c>
    </row>
    <row r="5007" spans="1:13" x14ac:dyDescent="0.25">
      <c r="A5007" s="9"/>
      <c r="H5007" s="9"/>
      <c r="J5007">
        <v>5</v>
      </c>
      <c r="K5007">
        <f ca="1">SIMULATION!$D$3*SIMULATION!$D$17/$H5002/(SIMULATION!$D$17-$I5002)*(((EXP(-$I5002*$J5007))/(1-EXP(-SIMULATION!$D$4*$I5002)))-(EXP(-SIMULATION!$D$17*$J5007)/(1-EXP(-SIMULATION!$D$4*SIMULATION!$D$17))))</f>
        <v>4.2479397674973507</v>
      </c>
      <c r="L5007">
        <v>-2.6350236164063588E-2</v>
      </c>
      <c r="M5007">
        <f t="shared" ca="1" si="78"/>
        <v>4.1360055514130778</v>
      </c>
    </row>
    <row r="5008" spans="1:13" x14ac:dyDescent="0.25">
      <c r="A5008" s="9"/>
      <c r="H5008" s="9"/>
      <c r="J5008">
        <v>6</v>
      </c>
      <c r="K5008">
        <f ca="1">SIMULATION!$D$3*SIMULATION!$D$17/$H5002/(SIMULATION!$D$17-$I5002)*(((EXP(-$I5002*$J5008))/(1-EXP(-SIMULATION!$D$4*$I5002)))-(EXP(-SIMULATION!$D$17*$J5008)/(1-EXP(-SIMULATION!$D$4*SIMULATION!$D$17))))</f>
        <v>3.9259208169699544</v>
      </c>
      <c r="L5008">
        <v>-0.11386745727322259</v>
      </c>
      <c r="M5008">
        <f t="shared" ca="1" si="78"/>
        <v>3.4788861960855733</v>
      </c>
    </row>
    <row r="5009" spans="1:13" x14ac:dyDescent="0.25">
      <c r="A5009" s="9"/>
      <c r="H5009" s="9"/>
      <c r="J5009">
        <v>7</v>
      </c>
      <c r="K5009">
        <f ca="1">SIMULATION!$D$3*SIMULATION!$D$17/$H5002/(SIMULATION!$D$17-$I5002)*(((EXP(-$I5002*$J5009))/(1-EXP(-SIMULATION!$D$4*$I5002)))-(EXP(-SIMULATION!$D$17*$J5009)/(1-EXP(-SIMULATION!$D$4*SIMULATION!$D$17))))</f>
        <v>3.5527709758240618</v>
      </c>
      <c r="L5009">
        <v>-0.32103539949531346</v>
      </c>
      <c r="M5009">
        <f t="shared" ca="1" si="78"/>
        <v>2.4122057262850296</v>
      </c>
    </row>
    <row r="5010" spans="1:13" x14ac:dyDescent="0.25">
      <c r="A5010" s="9"/>
      <c r="H5010" s="9"/>
      <c r="J5010">
        <v>8</v>
      </c>
      <c r="K5010">
        <f ca="1">SIMULATION!$D$3*SIMULATION!$D$17/$H5002/(SIMULATION!$D$17-$I5002)*(((EXP(-$I5002*$J5010))/(1-EXP(-SIMULATION!$D$4*$I5002)))-(EXP(-SIMULATION!$D$17*$J5010)/(1-EXP(-SIMULATION!$D$4*SIMULATION!$D$17))))</f>
        <v>3.1699662838238964</v>
      </c>
      <c r="L5010">
        <v>-0.21696787930348152</v>
      </c>
      <c r="M5010">
        <f t="shared" ca="1" si="78"/>
        <v>2.4821854217590875</v>
      </c>
    </row>
    <row r="5011" spans="1:13" x14ac:dyDescent="0.25">
      <c r="A5011" s="9"/>
      <c r="H5011" s="9"/>
      <c r="J5011">
        <v>9</v>
      </c>
      <c r="K5011">
        <f ca="1">SIMULATION!$D$3*SIMULATION!$D$17/$H5002/(SIMULATION!$D$17-$I5002)*(((EXP(-$I5002*$J5011))/(1-EXP(-SIMULATION!$D$4*$I5002)))-(EXP(-SIMULATION!$D$17*$J5011)/(1-EXP(-SIMULATION!$D$4*SIMULATION!$D$17))))</f>
        <v>2.8008832796673908</v>
      </c>
      <c r="L5011">
        <v>3.5556123777707199E-2</v>
      </c>
      <c r="M5011">
        <f t="shared" ca="1" si="78"/>
        <v>2.9004718322461547</v>
      </c>
    </row>
    <row r="5012" spans="1:13" x14ac:dyDescent="0.25">
      <c r="A5012" s="9"/>
      <c r="H5012" s="9"/>
      <c r="J5012">
        <v>10</v>
      </c>
      <c r="K5012">
        <f ca="1">SIMULATION!$D$3*SIMULATION!$D$17/$H5002/(SIMULATION!$D$17-$I5002)*(((EXP(-$I5002*$J5012))/(1-EXP(-SIMULATION!$D$4*$I5002)))-(EXP(-SIMULATION!$D$17*$J5012)/(1-EXP(-SIMULATION!$D$4*SIMULATION!$D$17))))</f>
        <v>2.4577436213496484</v>
      </c>
      <c r="L5012">
        <v>0.32686636688091192</v>
      </c>
      <c r="M5012">
        <f t="shared" ca="1" si="78"/>
        <v>3.2610973495849436</v>
      </c>
    </row>
    <row r="5013" spans="1:13" x14ac:dyDescent="0.25">
      <c r="A5013" s="9"/>
      <c r="H5013" s="9"/>
      <c r="J5013">
        <v>11</v>
      </c>
      <c r="K5013">
        <f ca="1">SIMULATION!$D$3*SIMULATION!$D$17/$H5002/(SIMULATION!$D$17-$I5002)*(((EXP(-$I5002*$J5013))/(1-EXP(-SIMULATION!$D$4*$I5002)))-(EXP(-SIMULATION!$D$17*$J5013)/(1-EXP(-SIMULATION!$D$4*SIMULATION!$D$17))))</f>
        <v>2.1460028849107067</v>
      </c>
      <c r="L5013">
        <v>-0.13500429912675821</v>
      </c>
      <c r="M5013">
        <f t="shared" ca="1" si="78"/>
        <v>1.8562832695093356</v>
      </c>
    </row>
    <row r="5014" spans="1:13" x14ac:dyDescent="0.25">
      <c r="A5014" s="9"/>
      <c r="H5014" s="9"/>
      <c r="J5014">
        <v>12</v>
      </c>
      <c r="K5014">
        <f ca="1">SIMULATION!$D$3*SIMULATION!$D$17/$H5002/(SIMULATION!$D$17-$I5002)*(((EXP(-$I5002*$J5014))/(1-EXP(-SIMULATION!$D$4*$I5002)))-(EXP(-SIMULATION!$D$17*$J5014)/(1-EXP(-SIMULATION!$D$4*SIMULATION!$D$17))))</f>
        <v>1.8671100497919373</v>
      </c>
      <c r="L5014">
        <v>-3.9941305835838173E-2</v>
      </c>
      <c r="M5014">
        <f t="shared" ca="1" si="78"/>
        <v>1.7925352362640303</v>
      </c>
    </row>
    <row r="5015" spans="1:13" x14ac:dyDescent="0.25">
      <c r="A5015" s="9"/>
      <c r="H5015" s="9"/>
      <c r="J5015">
        <v>13</v>
      </c>
      <c r="K5015">
        <f ca="1">SIMULATION!$D$3*SIMULATION!$D$17/$H5002/(SIMULATION!$D$17-$I5002)*(((EXP(-$I5002*$J5015))/(1-EXP(-SIMULATION!$D$4*$I5002)))-(EXP(-SIMULATION!$D$17*$J5015)/(1-EXP(-SIMULATION!$D$4*SIMULATION!$D$17))))</f>
        <v>1.6202302193337634</v>
      </c>
      <c r="L5015">
        <v>0.16839174974926693</v>
      </c>
      <c r="M5015">
        <f t="shared" ca="1" si="78"/>
        <v>1.8930636209640144</v>
      </c>
    </row>
    <row r="5016" spans="1:13" x14ac:dyDescent="0.25">
      <c r="A5016" s="9"/>
      <c r="H5016" s="9"/>
      <c r="J5016">
        <v>14</v>
      </c>
      <c r="K5016">
        <f ca="1">SIMULATION!$D$3*SIMULATION!$D$17/$H5002/(SIMULATION!$D$17-$I5002)*(((EXP(-$I5002*$J5016))/(1-EXP(-SIMULATION!$D$4*$I5002)))-(EXP(-SIMULATION!$D$17*$J5016)/(1-EXP(-SIMULATION!$D$4*SIMULATION!$D$17))))</f>
        <v>1.4033092790323218</v>
      </c>
      <c r="L5016">
        <v>-0.55495698960140805</v>
      </c>
      <c r="M5016">
        <f t="shared" ca="1" si="78"/>
        <v>0.62453298606082219</v>
      </c>
    </row>
    <row r="5017" spans="1:13" x14ac:dyDescent="0.25">
      <c r="A5017" s="9"/>
      <c r="H5017" s="9"/>
      <c r="J5017">
        <v>15</v>
      </c>
      <c r="K5017">
        <f ca="1">SIMULATION!$D$3*SIMULATION!$D$17/$H5002/(SIMULATION!$D$17-$I5002)*(((EXP(-$I5002*$J5017))/(1-EXP(-SIMULATION!$D$4*$I5002)))-(EXP(-SIMULATION!$D$17*$J5017)/(1-EXP(-SIMULATION!$D$4*SIMULATION!$D$17))))</f>
        <v>1.21372229841806</v>
      </c>
      <c r="L5017">
        <v>-0.32302200015946353</v>
      </c>
      <c r="M5017">
        <f t="shared" ca="1" si="78"/>
        <v>0.82166329394491711</v>
      </c>
    </row>
    <row r="5018" spans="1:13" x14ac:dyDescent="0.25">
      <c r="A5018" s="9"/>
      <c r="H5018" s="9"/>
      <c r="J5018">
        <v>16</v>
      </c>
      <c r="K5018">
        <f ca="1">SIMULATION!$D$3*SIMULATION!$D$17/$H5002/(SIMULATION!$D$17-$I5002)*(((EXP(-$I5002*$J5018))/(1-EXP(-SIMULATION!$D$4*$I5002)))-(EXP(-SIMULATION!$D$17*$J5018)/(1-EXP(-SIMULATION!$D$4*SIMULATION!$D$17))))</f>
        <v>1.0486598770314075</v>
      </c>
      <c r="L5018">
        <v>5.8212347739441055E-2</v>
      </c>
      <c r="M5018">
        <f t="shared" ca="1" si="78"/>
        <v>1.1097048304535593</v>
      </c>
    </row>
    <row r="5019" spans="1:13" x14ac:dyDescent="0.25">
      <c r="A5019" s="9"/>
      <c r="H5019" s="9"/>
      <c r="J5019">
        <v>17</v>
      </c>
      <c r="K5019">
        <f ca="1">SIMULATION!$D$3*SIMULATION!$D$17/$H5002/(SIMULATION!$D$17-$I5002)*(((EXP(-$I5002*$J5019))/(1-EXP(-SIMULATION!$D$4*$I5002)))-(EXP(-SIMULATION!$D$17*$J5019)/(1-EXP(-SIMULATION!$D$4*SIMULATION!$D$17))))</f>
        <v>0.90535059986915489</v>
      </c>
      <c r="L5019">
        <v>0.29234671612590807</v>
      </c>
      <c r="M5019">
        <f t="shared" ca="1" si="78"/>
        <v>1.1700268746835234</v>
      </c>
    </row>
    <row r="5020" spans="1:13" x14ac:dyDescent="0.25">
      <c r="A5020" s="9"/>
      <c r="H5020" s="9"/>
      <c r="J5020">
        <v>18</v>
      </c>
      <c r="K5020">
        <f ca="1">SIMULATION!$D$3*SIMULATION!$D$17/$H5002/(SIMULATION!$D$17-$I5002)*(((EXP(-$I5002*$J5020))/(1-EXP(-SIMULATION!$D$4*$I5002)))-(EXP(-SIMULATION!$D$17*$J5020)/(1-EXP(-SIMULATION!$D$4*SIMULATION!$D$17))))</f>
        <v>0.78118194909180272</v>
      </c>
      <c r="L5020">
        <v>-0.19176567464256328</v>
      </c>
      <c r="M5020">
        <f t="shared" ca="1" si="78"/>
        <v>0.6313780656056206</v>
      </c>
    </row>
    <row r="5021" spans="1:13" x14ac:dyDescent="0.25">
      <c r="A5021" s="9"/>
      <c r="H5021" s="9"/>
      <c r="J5021">
        <v>19</v>
      </c>
      <c r="K5021">
        <f ca="1">SIMULATION!$D$3*SIMULATION!$D$17/$H5002/(SIMULATION!$D$17-$I5002)*(((EXP(-$I5002*$J5021))/(1-EXP(-SIMULATION!$D$4*$I5002)))-(EXP(-SIMULATION!$D$17*$J5021)/(1-EXP(-SIMULATION!$D$4*SIMULATION!$D$17))))</f>
        <v>0.67375914295416606</v>
      </c>
      <c r="L5021">
        <v>0.3649079883207465</v>
      </c>
      <c r="M5021">
        <f t="shared" ca="1" si="78"/>
        <v>0.91961923642228105</v>
      </c>
    </row>
    <row r="5022" spans="1:13" x14ac:dyDescent="0.25">
      <c r="A5022" s="9"/>
      <c r="H5022" s="9"/>
      <c r="J5022">
        <v>20</v>
      </c>
      <c r="K5022">
        <f ca="1">SIMULATION!$D$3*SIMULATION!$D$17/$H5002/(SIMULATION!$D$17-$I5002)*(((EXP(-$I5002*$J5022))/(1-EXP(-SIMULATION!$D$4*$I5002)))-(EXP(-SIMULATION!$D$17*$J5022)/(1-EXP(-SIMULATION!$D$4*SIMULATION!$D$17))))</f>
        <v>0.58092678037433587</v>
      </c>
      <c r="L5022">
        <v>-0.32090307073975793</v>
      </c>
      <c r="M5022">
        <f t="shared" ca="1" si="78"/>
        <v>0.39450559267725049</v>
      </c>
    </row>
    <row r="5023" spans="1:13" x14ac:dyDescent="0.25">
      <c r="A5023" s="9"/>
      <c r="H5023" s="9"/>
      <c r="J5023">
        <v>21</v>
      </c>
      <c r="K5023">
        <f ca="1">SIMULATION!$D$3*SIMULATION!$D$17/$H5002/(SIMULATION!$D$17-$I5002)*(((EXP(-$I5002*$J5023))/(1-EXP(-SIMULATION!$D$4*$I5002)))-(EXP(-SIMULATION!$D$17*$J5023)/(1-EXP(-SIMULATION!$D$4*SIMULATION!$D$17))))</f>
        <v>0.50076887587507291</v>
      </c>
      <c r="L5023">
        <v>0.22632662629003772</v>
      </c>
      <c r="M5023">
        <f t="shared" ca="1" si="78"/>
        <v>0.61410620610293276</v>
      </c>
    </row>
    <row r="5024" spans="1:13" x14ac:dyDescent="0.25">
      <c r="A5024" s="9"/>
      <c r="H5024" s="9"/>
      <c r="J5024">
        <v>22</v>
      </c>
      <c r="K5024">
        <f ca="1">SIMULATION!$D$3*SIMULATION!$D$17/$H5002/(SIMULATION!$D$17-$I5002)*(((EXP(-$I5002*$J5024))/(1-EXP(-SIMULATION!$D$4*$I5002)))-(EXP(-SIMULATION!$D$17*$J5024)/(1-EXP(-SIMULATION!$D$4*SIMULATION!$D$17))))</f>
        <v>0.43159696361469491</v>
      </c>
      <c r="L5024">
        <v>-0.59462620295013358</v>
      </c>
      <c r="M5024">
        <f t="shared" ca="1" si="78"/>
        <v>0.17495809993568193</v>
      </c>
    </row>
    <row r="5025" spans="1:13" x14ac:dyDescent="0.25">
      <c r="A5025" s="9"/>
      <c r="H5025" s="9"/>
      <c r="J5025">
        <v>23</v>
      </c>
      <c r="K5025">
        <f ca="1">SIMULATION!$D$3*SIMULATION!$D$17/$H5002/(SIMULATION!$D$17-$I5002)*(((EXP(-$I5002*$J5025))/(1-EXP(-SIMULATION!$D$4*$I5002)))-(EXP(-SIMULATION!$D$17*$J5025)/(1-EXP(-SIMULATION!$D$4*SIMULATION!$D$17))))</f>
        <v>0.37193220723223958</v>
      </c>
      <c r="L5025">
        <v>-0.39434639510363723</v>
      </c>
      <c r="M5025">
        <f t="shared" ca="1" si="78"/>
        <v>0.22526208208726695</v>
      </c>
    </row>
    <row r="5026" spans="1:13" x14ac:dyDescent="0.25">
      <c r="A5026" s="9"/>
      <c r="H5026" s="9"/>
      <c r="J5026">
        <v>24</v>
      </c>
      <c r="K5026">
        <f ca="1">SIMULATION!$D$3*SIMULATION!$D$17/$H5002/(SIMULATION!$D$17-$I5002)*(((EXP(-$I5002*$J5026))/(1-EXP(-SIMULATION!$D$4*$I5002)))-(EXP(-SIMULATION!$D$17*$J5026)/(1-EXP(-SIMULATION!$D$4*SIMULATION!$D$17))))</f>
        <v>0.32048509107870143</v>
      </c>
      <c r="L5026">
        <v>-6.3703224060894001E-2</v>
      </c>
      <c r="M5026">
        <f t="shared" ca="1" si="78"/>
        <v>0.30006915751353891</v>
      </c>
    </row>
    <row r="5027" spans="1:13" x14ac:dyDescent="0.25">
      <c r="A5027" s="9">
        <v>202</v>
      </c>
      <c r="B5027" s="2">
        <f ca="1">NORMINV(RAND(),SIMULATION!D7,SIMULATION!D8)</f>
        <v>56.169323764607768</v>
      </c>
      <c r="C5027" s="2">
        <v>2</v>
      </c>
      <c r="D5027" s="2">
        <f ca="1">SIMULATION!$D$11*(1+(SIMULATION!$D$12*LN(1+$C5027)))*(1+(SIMULATION!$D$13*(($B5027/63.5)-1)))</f>
        <v>9.6936725300026296</v>
      </c>
      <c r="E5027" s="2">
        <v>-0.18297309148188978</v>
      </c>
      <c r="F5027" s="2">
        <f ca="1">D5027*(1+E5027)</f>
        <v>7.9199912993749768</v>
      </c>
      <c r="G5027" s="2">
        <v>6.5841971179924977E-2</v>
      </c>
      <c r="H5027" s="9">
        <f>SIMULATION!$D$15*EXP($G$5027)</f>
        <v>235.78019416457792</v>
      </c>
      <c r="I5027" s="2">
        <f ca="1">$F5027/$H5027</f>
        <v>3.359057077477301E-2</v>
      </c>
      <c r="J5027">
        <v>0</v>
      </c>
      <c r="K5027">
        <f ca="1">SIMULATION!$D$3*SIMULATION!$D$17/$H5027/(SIMULATION!$D$17-$I5027)*(((EXP(-$I5027*$J5027))/(1-EXP(-SIMULATION!$D$4*$I5027)))-(EXP(-SIMULATION!$D$17*$J5027)/(1-EXP(-SIMULATION!$D$4*SIMULATION!$D$17))))</f>
        <v>2.035842431995575</v>
      </c>
      <c r="L5027">
        <v>0.23703714112529939</v>
      </c>
      <c r="M5027">
        <f t="shared" ca="1" si="78"/>
        <v>2.518412701857383</v>
      </c>
    </row>
    <row r="5028" spans="1:13" x14ac:dyDescent="0.25">
      <c r="A5028" s="9"/>
      <c r="H5028" s="9"/>
      <c r="J5028">
        <v>1</v>
      </c>
      <c r="K5028">
        <f ca="1">SIMULATION!$D$3*SIMULATION!$D$17/$H5027/(SIMULATION!$D$17-$I5027)*(((EXP(-$I5027*$J5028))/(1-EXP(-SIMULATION!$D$4*$I5027)))-(EXP(-SIMULATION!$D$17*$J5028)/(1-EXP(-SIMULATION!$D$4*SIMULATION!$D$17))))</f>
        <v>2.7915162270720266</v>
      </c>
      <c r="L5028">
        <v>8.5418491885020584E-2</v>
      </c>
      <c r="M5028">
        <f t="shared" ca="1" si="78"/>
        <v>3.0299633332610814</v>
      </c>
    </row>
    <row r="5029" spans="1:13" x14ac:dyDescent="0.25">
      <c r="A5029" s="9"/>
      <c r="H5029" s="9"/>
      <c r="J5029">
        <v>2</v>
      </c>
      <c r="K5029">
        <f ca="1">SIMULATION!$D$3*SIMULATION!$D$17/$H5027/(SIMULATION!$D$17-$I5027)*(((EXP(-$I5027*$J5029))/(1-EXP(-SIMULATION!$D$4*$I5027)))-(EXP(-SIMULATION!$D$17*$J5029)/(1-EXP(-SIMULATION!$D$4*SIMULATION!$D$17))))</f>
        <v>3.2266540940215607</v>
      </c>
      <c r="L5029">
        <v>6.3202974471478574E-2</v>
      </c>
      <c r="M5029">
        <f t="shared" ca="1" si="78"/>
        <v>3.4305882303542972</v>
      </c>
    </row>
    <row r="5030" spans="1:13" x14ac:dyDescent="0.25">
      <c r="A5030" s="9"/>
      <c r="H5030" s="9"/>
      <c r="J5030">
        <v>3</v>
      </c>
      <c r="K5030">
        <f ca="1">SIMULATION!$D$3*SIMULATION!$D$17/$H5027/(SIMULATION!$D$17-$I5027)*(((EXP(-$I5027*$J5030))/(1-EXP(-SIMULATION!$D$4*$I5027)))-(EXP(-SIMULATION!$D$17*$J5030)/(1-EXP(-SIMULATION!$D$4*SIMULATION!$D$17))))</f>
        <v>3.4580071977067903</v>
      </c>
      <c r="L5030">
        <v>-0.33032695483380281</v>
      </c>
      <c r="M5030">
        <f t="shared" ca="1" si="78"/>
        <v>2.3157342102949343</v>
      </c>
    </row>
    <row r="5031" spans="1:13" x14ac:dyDescent="0.25">
      <c r="A5031" s="9"/>
      <c r="H5031" s="9"/>
      <c r="J5031">
        <v>4</v>
      </c>
      <c r="K5031">
        <f ca="1">SIMULATION!$D$3*SIMULATION!$D$17/$H5027/(SIMULATION!$D$17-$I5027)*(((EXP(-$I5027*$J5031))/(1-EXP(-SIMULATION!$D$4*$I5027)))-(EXP(-SIMULATION!$D$17*$J5031)/(1-EXP(-SIMULATION!$D$4*SIMULATION!$D$17))))</f>
        <v>3.5603389252717448</v>
      </c>
      <c r="L5031">
        <v>-0.24778285749747808</v>
      </c>
      <c r="M5031">
        <f t="shared" ca="1" si="78"/>
        <v>2.6781479727084117</v>
      </c>
    </row>
    <row r="5032" spans="1:13" x14ac:dyDescent="0.25">
      <c r="A5032" s="9"/>
      <c r="H5032" s="9"/>
      <c r="J5032">
        <v>5</v>
      </c>
      <c r="K5032">
        <f ca="1">SIMULATION!$D$3*SIMULATION!$D$17/$H5027/(SIMULATION!$D$17-$I5027)*(((EXP(-$I5027*$J5032))/(1-EXP(-SIMULATION!$D$4*$I5027)))-(EXP(-SIMULATION!$D$17*$J5032)/(1-EXP(-SIMULATION!$D$4*SIMULATION!$D$17))))</f>
        <v>3.5815076469400449</v>
      </c>
      <c r="L5032">
        <v>-0.19764725975844621</v>
      </c>
      <c r="M5032">
        <f t="shared" ca="1" si="78"/>
        <v>2.8736324747184243</v>
      </c>
    </row>
    <row r="5033" spans="1:13" x14ac:dyDescent="0.25">
      <c r="A5033" s="9"/>
      <c r="H5033" s="9"/>
      <c r="J5033">
        <v>6</v>
      </c>
      <c r="K5033">
        <f ca="1">SIMULATION!$D$3*SIMULATION!$D$17/$H5027/(SIMULATION!$D$17-$I5027)*(((EXP(-$I5027*$J5033))/(1-EXP(-SIMULATION!$D$4*$I5027)))-(EXP(-SIMULATION!$D$17*$J5033)/(1-EXP(-SIMULATION!$D$4*SIMULATION!$D$17))))</f>
        <v>3.5521320568049606</v>
      </c>
      <c r="L5033">
        <v>0.17681043484065653</v>
      </c>
      <c r="M5033">
        <f t="shared" ca="1" si="78"/>
        <v>4.1801860703800813</v>
      </c>
    </row>
    <row r="5034" spans="1:13" x14ac:dyDescent="0.25">
      <c r="A5034" s="9"/>
      <c r="H5034" s="9"/>
      <c r="J5034">
        <v>7</v>
      </c>
      <c r="K5034">
        <f ca="1">SIMULATION!$D$3*SIMULATION!$D$17/$H5027/(SIMULATION!$D$17-$I5027)*(((EXP(-$I5027*$J5034))/(1-EXP(-SIMULATION!$D$4*$I5027)))-(EXP(-SIMULATION!$D$17*$J5034)/(1-EXP(-SIMULATION!$D$4*SIMULATION!$D$17))))</f>
        <v>3.4917849012965072</v>
      </c>
      <c r="L5034">
        <v>0.42579528945800404</v>
      </c>
      <c r="M5034">
        <f t="shared" ca="1" si="78"/>
        <v>4.9785704640691417</v>
      </c>
    </row>
    <row r="5035" spans="1:13" x14ac:dyDescent="0.25">
      <c r="A5035" s="9"/>
      <c r="H5035" s="9"/>
      <c r="J5035">
        <v>8</v>
      </c>
      <c r="K5035">
        <f ca="1">SIMULATION!$D$3*SIMULATION!$D$17/$H5027/(SIMULATION!$D$17-$I5027)*(((EXP(-$I5027*$J5035))/(1-EXP(-SIMULATION!$D$4*$I5027)))-(EXP(-SIMULATION!$D$17*$J5035)/(1-EXP(-SIMULATION!$D$4*SIMULATION!$D$17))))</f>
        <v>3.4129620160629517</v>
      </c>
      <c r="L5035">
        <v>-0.2805563834067365</v>
      </c>
      <c r="M5035">
        <f t="shared" ca="1" si="78"/>
        <v>2.455433736131766</v>
      </c>
    </row>
    <row r="5036" spans="1:13" x14ac:dyDescent="0.25">
      <c r="A5036" s="9"/>
      <c r="H5036" s="9"/>
      <c r="J5036">
        <v>9</v>
      </c>
      <c r="K5036">
        <f ca="1">SIMULATION!$D$3*SIMULATION!$D$17/$H5027/(SIMULATION!$D$17-$I5027)*(((EXP(-$I5027*$J5036))/(1-EXP(-SIMULATION!$D$4*$I5027)))-(EXP(-SIMULATION!$D$17*$J5036)/(1-EXP(-SIMULATION!$D$4*SIMULATION!$D$17))))</f>
        <v>3.3236257282837642</v>
      </c>
      <c r="L5036">
        <v>-0.18199190171837307</v>
      </c>
      <c r="M5036">
        <f t="shared" ca="1" si="78"/>
        <v>2.7187527613932891</v>
      </c>
    </row>
    <row r="5037" spans="1:13" x14ac:dyDescent="0.25">
      <c r="A5037" s="9"/>
      <c r="H5037" s="9"/>
      <c r="J5037">
        <v>10</v>
      </c>
      <c r="K5037">
        <f ca="1">SIMULATION!$D$3*SIMULATION!$D$17/$H5027/(SIMULATION!$D$17-$I5027)*(((EXP(-$I5027*$J5037))/(1-EXP(-SIMULATION!$D$4*$I5027)))-(EXP(-SIMULATION!$D$17*$J5037)/(1-EXP(-SIMULATION!$D$4*SIMULATION!$D$17))))</f>
        <v>3.2288346794888461</v>
      </c>
      <c r="L5037">
        <v>-0.28337547602690116</v>
      </c>
      <c r="M5037">
        <f t="shared" ca="1" si="78"/>
        <v>2.3138621151765273</v>
      </c>
    </row>
    <row r="5038" spans="1:13" x14ac:dyDescent="0.25">
      <c r="A5038" s="9"/>
      <c r="H5038" s="9"/>
      <c r="J5038">
        <v>11</v>
      </c>
      <c r="K5038">
        <f ca="1">SIMULATION!$D$3*SIMULATION!$D$17/$H5027/(SIMULATION!$D$17-$I5027)*(((EXP(-$I5027*$J5038))/(1-EXP(-SIMULATION!$D$4*$I5027)))-(EXP(-SIMULATION!$D$17*$J5038)/(1-EXP(-SIMULATION!$D$4*SIMULATION!$D$17))))</f>
        <v>3.1317882061489466</v>
      </c>
      <c r="L5038">
        <v>3.6966945243321912E-2</v>
      </c>
      <c r="M5038">
        <f t="shared" ca="1" si="78"/>
        <v>3.2475608492793362</v>
      </c>
    </row>
    <row r="5039" spans="1:13" x14ac:dyDescent="0.25">
      <c r="A5039" s="9"/>
      <c r="H5039" s="9"/>
      <c r="J5039">
        <v>12</v>
      </c>
      <c r="K5039">
        <f ca="1">SIMULATION!$D$3*SIMULATION!$D$17/$H5027/(SIMULATION!$D$17-$I5027)*(((EXP(-$I5027*$J5039))/(1-EXP(-SIMULATION!$D$4*$I5027)))-(EXP(-SIMULATION!$D$17*$J5039)/(1-EXP(-SIMULATION!$D$4*SIMULATION!$D$17))))</f>
        <v>3.0344955563066938</v>
      </c>
      <c r="L5039">
        <v>-0.70299422995670069</v>
      </c>
      <c r="M5039">
        <f t="shared" ca="1" si="78"/>
        <v>0.90126268939383947</v>
      </c>
    </row>
    <row r="5040" spans="1:13" x14ac:dyDescent="0.25">
      <c r="A5040" s="9"/>
      <c r="H5040" s="9"/>
      <c r="J5040">
        <v>13</v>
      </c>
      <c r="K5040">
        <f ca="1">SIMULATION!$D$3*SIMULATION!$D$17/$H5027/(SIMULATION!$D$17-$I5027)*(((EXP(-$I5027*$J5040))/(1-EXP(-SIMULATION!$D$4*$I5027)))-(EXP(-SIMULATION!$D$17*$J5040)/(1-EXP(-SIMULATION!$D$4*SIMULATION!$D$17))))</f>
        <v>2.9382046936140847</v>
      </c>
      <c r="L5040">
        <v>0.30720503416337391</v>
      </c>
      <c r="M5040">
        <f t="shared" ca="1" si="78"/>
        <v>3.8408359668947849</v>
      </c>
    </row>
    <row r="5041" spans="1:13" x14ac:dyDescent="0.25">
      <c r="A5041" s="9"/>
      <c r="H5041" s="9"/>
      <c r="J5041">
        <v>14</v>
      </c>
      <c r="K5041">
        <f ca="1">SIMULATION!$D$3*SIMULATION!$D$17/$H5027/(SIMULATION!$D$17-$I5027)*(((EXP(-$I5027*$J5041))/(1-EXP(-SIMULATION!$D$4*$I5027)))-(EXP(-SIMULATION!$D$17*$J5041)/(1-EXP(-SIMULATION!$D$4*SIMULATION!$D$17))))</f>
        <v>2.8436770406707255</v>
      </c>
      <c r="L5041">
        <v>-0.41960071166333618</v>
      </c>
      <c r="M5041">
        <f t="shared" ca="1" si="78"/>
        <v>1.6504681306645992</v>
      </c>
    </row>
    <row r="5042" spans="1:13" x14ac:dyDescent="0.25">
      <c r="A5042" s="9"/>
      <c r="H5042" s="9"/>
      <c r="J5042">
        <v>15</v>
      </c>
      <c r="K5042">
        <f ca="1">SIMULATION!$D$3*SIMULATION!$D$17/$H5027/(SIMULATION!$D$17-$I5027)*(((EXP(-$I5027*$J5042))/(1-EXP(-SIMULATION!$D$4*$I5027)))-(EXP(-SIMULATION!$D$17*$J5042)/(1-EXP(-SIMULATION!$D$4*SIMULATION!$D$17))))</f>
        <v>2.7513634980025183</v>
      </c>
      <c r="L5042">
        <v>0.24560659716697156</v>
      </c>
      <c r="M5042">
        <f t="shared" ca="1" si="78"/>
        <v>3.4271165243163328</v>
      </c>
    </row>
    <row r="5043" spans="1:13" x14ac:dyDescent="0.25">
      <c r="A5043" s="9"/>
      <c r="H5043" s="9"/>
      <c r="J5043">
        <v>16</v>
      </c>
      <c r="K5043">
        <f ca="1">SIMULATION!$D$3*SIMULATION!$D$17/$H5027/(SIMULATION!$D$17-$I5027)*(((EXP(-$I5027*$J5043))/(1-EXP(-SIMULATION!$D$4*$I5027)))-(EXP(-SIMULATION!$D$17*$J5043)/(1-EXP(-SIMULATION!$D$4*SIMULATION!$D$17))))</f>
        <v>2.6615171995018621</v>
      </c>
      <c r="L5043">
        <v>-9.9681139207568152E-3</v>
      </c>
      <c r="M5043">
        <f t="shared" ca="1" si="78"/>
        <v>2.6349868928551738</v>
      </c>
    </row>
    <row r="5044" spans="1:13" x14ac:dyDescent="0.25">
      <c r="A5044" s="9"/>
      <c r="H5044" s="9"/>
      <c r="J5044">
        <v>17</v>
      </c>
      <c r="K5044">
        <f ca="1">SIMULATION!$D$3*SIMULATION!$D$17/$H5027/(SIMULATION!$D$17-$I5027)*(((EXP(-$I5027*$J5044))/(1-EXP(-SIMULATION!$D$4*$I5027)))-(EXP(-SIMULATION!$D$17*$J5044)/(1-EXP(-SIMULATION!$D$4*SIMULATION!$D$17))))</f>
        <v>2.5742657284371768</v>
      </c>
      <c r="L5044">
        <v>0.34387697770755488</v>
      </c>
      <c r="M5044">
        <f t="shared" ca="1" si="78"/>
        <v>3.4594964469482901</v>
      </c>
    </row>
    <row r="5045" spans="1:13" x14ac:dyDescent="0.25">
      <c r="A5045" s="9"/>
      <c r="H5045" s="9"/>
      <c r="J5045">
        <v>18</v>
      </c>
      <c r="K5045">
        <f ca="1">SIMULATION!$D$3*SIMULATION!$D$17/$H5027/(SIMULATION!$D$17-$I5027)*(((EXP(-$I5027*$J5045))/(1-EXP(-SIMULATION!$D$4*$I5027)))-(EXP(-SIMULATION!$D$17*$J5045)/(1-EXP(-SIMULATION!$D$4*SIMULATION!$D$17))))</f>
        <v>2.4896573561460968</v>
      </c>
      <c r="L5045">
        <v>0.26676020263047073</v>
      </c>
      <c r="M5045">
        <f t="shared" ca="1" si="78"/>
        <v>3.1537988569520716</v>
      </c>
    </row>
    <row r="5046" spans="1:13" x14ac:dyDescent="0.25">
      <c r="A5046" s="9"/>
      <c r="H5046" s="9"/>
      <c r="J5046">
        <v>19</v>
      </c>
      <c r="K5046">
        <f ca="1">SIMULATION!$D$3*SIMULATION!$D$17/$H5027/(SIMULATION!$D$17-$I5027)*(((EXP(-$I5027*$J5046))/(1-EXP(-SIMULATION!$D$4*$I5027)))-(EXP(-SIMULATION!$D$17*$J5046)/(1-EXP(-SIMULATION!$D$4*SIMULATION!$D$17))))</f>
        <v>2.4076906351246037</v>
      </c>
      <c r="L5046">
        <v>-0.22391542249075885</v>
      </c>
      <c r="M5046">
        <f t="shared" ca="1" si="78"/>
        <v>1.8685715693336344</v>
      </c>
    </row>
    <row r="5047" spans="1:13" x14ac:dyDescent="0.25">
      <c r="A5047" s="9"/>
      <c r="H5047" s="9"/>
      <c r="J5047">
        <v>20</v>
      </c>
      <c r="K5047">
        <f ca="1">SIMULATION!$D$3*SIMULATION!$D$17/$H5027/(SIMULATION!$D$17-$I5027)*(((EXP(-$I5027*$J5047))/(1-EXP(-SIMULATION!$D$4*$I5027)))-(EXP(-SIMULATION!$D$17*$J5047)/(1-EXP(-SIMULATION!$D$4*SIMULATION!$D$17))))</f>
        <v>2.328333326457229</v>
      </c>
      <c r="L5047">
        <v>-4.0444328658969908E-2</v>
      </c>
      <c r="M5047">
        <f t="shared" ca="1" si="78"/>
        <v>2.2341654481743602</v>
      </c>
    </row>
    <row r="5048" spans="1:13" x14ac:dyDescent="0.25">
      <c r="A5048" s="9"/>
      <c r="H5048" s="9"/>
      <c r="J5048">
        <v>21</v>
      </c>
      <c r="K5048">
        <f ca="1">SIMULATION!$D$3*SIMULATION!$D$17/$H5027/(SIMULATION!$D$17-$I5027)*(((EXP(-$I5027*$J5048))/(1-EXP(-SIMULATION!$D$4*$I5027)))-(EXP(-SIMULATION!$D$17*$J5048)/(1-EXP(-SIMULATION!$D$4*SIMULATION!$D$17))))</f>
        <v>2.2515344936411035</v>
      </c>
      <c r="L5048">
        <v>0.29283801035244184</v>
      </c>
      <c r="M5048">
        <f t="shared" ca="1" si="78"/>
        <v>2.9108693749988568</v>
      </c>
    </row>
    <row r="5049" spans="1:13" x14ac:dyDescent="0.25">
      <c r="A5049" s="9"/>
      <c r="H5049" s="9"/>
      <c r="J5049">
        <v>22</v>
      </c>
      <c r="K5049">
        <f ca="1">SIMULATION!$D$3*SIMULATION!$D$17/$H5027/(SIMULATION!$D$17-$I5027)*(((EXP(-$I5027*$J5049))/(1-EXP(-SIMULATION!$D$4*$I5027)))-(EXP(-SIMULATION!$D$17*$J5049)/(1-EXP(-SIMULATION!$D$4*SIMULATION!$D$17))))</f>
        <v>2.177232218436413</v>
      </c>
      <c r="L5049">
        <v>0.14953183128370506</v>
      </c>
      <c r="M5049">
        <f t="shared" ca="1" si="78"/>
        <v>2.5027977391890937</v>
      </c>
    </row>
    <row r="5050" spans="1:13" x14ac:dyDescent="0.25">
      <c r="A5050" s="9"/>
      <c r="H5050" s="9"/>
      <c r="J5050">
        <v>23</v>
      </c>
      <c r="K5050">
        <f ca="1">SIMULATION!$D$3*SIMULATION!$D$17/$H5027/(SIMULATION!$D$17-$I5027)*(((EXP(-$I5027*$J5050))/(1-EXP(-SIMULATION!$D$4*$I5027)))-(EXP(-SIMULATION!$D$17*$J5050)/(1-EXP(-SIMULATION!$D$4*SIMULATION!$D$17))))</f>
        <v>2.1053585123336886</v>
      </c>
      <c r="L5050">
        <v>4.3466150102568865E-2</v>
      </c>
      <c r="M5050">
        <f t="shared" ca="1" si="78"/>
        <v>2.1968703414505057</v>
      </c>
    </row>
    <row r="5051" spans="1:13" x14ac:dyDescent="0.25">
      <c r="A5051" s="9"/>
      <c r="H5051" s="9"/>
      <c r="J5051">
        <v>24</v>
      </c>
      <c r="K5051">
        <f ca="1">SIMULATION!$D$3*SIMULATION!$D$17/$H5027/(SIMULATION!$D$17-$I5027)*(((EXP(-$I5027*$J5051))/(1-EXP(-SIMULATION!$D$4*$I5027)))-(EXP(-SIMULATION!$D$17*$J5051)/(1-EXP(-SIMULATION!$D$4*SIMULATION!$D$17))))</f>
        <v>2.035842431995575</v>
      </c>
      <c r="L5051">
        <v>0.15217917094906219</v>
      </c>
      <c r="M5051">
        <f t="shared" ca="1" si="78"/>
        <v>2.3456552454795845</v>
      </c>
    </row>
    <row r="5052" spans="1:13" x14ac:dyDescent="0.25">
      <c r="A5052" s="9">
        <v>203</v>
      </c>
      <c r="B5052" s="2">
        <f ca="1">NORMINV(RAND(),SIMULATION!D7,SIMULATION!D8)</f>
        <v>56.375365126672293</v>
      </c>
      <c r="C5052" s="2">
        <v>2</v>
      </c>
      <c r="D5052" s="2">
        <f ca="1">SIMULATION!$D$11*(1+(SIMULATION!$D$12*LN(1+$C5052)))*(1+(SIMULATION!$D$13*(($B5052/63.5)-1)))</f>
        <v>9.7089735194851041</v>
      </c>
      <c r="E5052" s="2">
        <v>0.12942670105815715</v>
      </c>
      <c r="F5052" s="2">
        <f ca="1">D5052*(1+E5052)</f>
        <v>10.965573932773067</v>
      </c>
      <c r="G5052" s="2">
        <v>1.1896411309106689</v>
      </c>
      <c r="H5052" s="9">
        <f>SIMULATION!$D$15*EXP($G$5052)</f>
        <v>725.38253493182322</v>
      </c>
      <c r="I5052" s="2">
        <f ca="1">$F5052/$H5052</f>
        <v>1.5116953338011774E-2</v>
      </c>
      <c r="J5052">
        <v>0</v>
      </c>
      <c r="K5052">
        <f ca="1">SIMULATION!$D$3*SIMULATION!$D$17/$H5052/(SIMULATION!$D$17-$I5052)*(((EXP(-$I5052*$J5052))/(1-EXP(-SIMULATION!$D$4*$I5052)))-(EXP(-SIMULATION!$D$17*$J5052)/(1-EXP(-SIMULATION!$D$4*SIMULATION!$D$17))))</f>
        <v>1.7945831905855458</v>
      </c>
      <c r="L5052">
        <v>-0.13799087655877415</v>
      </c>
      <c r="M5052">
        <f t="shared" ca="1" si="78"/>
        <v>1.5469470830590046</v>
      </c>
    </row>
    <row r="5053" spans="1:13" x14ac:dyDescent="0.25">
      <c r="A5053" s="9"/>
      <c r="H5053" s="9"/>
      <c r="J5053">
        <v>1</v>
      </c>
      <c r="K5053">
        <f ca="1">SIMULATION!$D$3*SIMULATION!$D$17/$H5052/(SIMULATION!$D$17-$I5052)*(((EXP(-$I5052*$J5053))/(1-EXP(-SIMULATION!$D$4*$I5052)))-(EXP(-SIMULATION!$D$17*$J5053)/(1-EXP(-SIMULATION!$D$4*SIMULATION!$D$17))))</f>
        <v>2.0378001337605394</v>
      </c>
      <c r="L5053">
        <v>0.26440037000101291</v>
      </c>
      <c r="M5053">
        <f t="shared" ca="1" si="78"/>
        <v>2.5765952431149395</v>
      </c>
    </row>
    <row r="5054" spans="1:13" x14ac:dyDescent="0.25">
      <c r="A5054" s="9"/>
      <c r="H5054" s="9"/>
      <c r="J5054">
        <v>2</v>
      </c>
      <c r="K5054">
        <f ca="1">SIMULATION!$D$3*SIMULATION!$D$17/$H5052/(SIMULATION!$D$17-$I5052)*(((EXP(-$I5052*$J5054))/(1-EXP(-SIMULATION!$D$4*$I5052)))-(EXP(-SIMULATION!$D$17*$J5054)/(1-EXP(-SIMULATION!$D$4*SIMULATION!$D$17))))</f>
        <v>2.1803397410636078</v>
      </c>
      <c r="L5054">
        <v>0.67021783590114137</v>
      </c>
      <c r="M5054">
        <f t="shared" ca="1" si="78"/>
        <v>3.6416423238485138</v>
      </c>
    </row>
    <row r="5055" spans="1:13" x14ac:dyDescent="0.25">
      <c r="A5055" s="9"/>
      <c r="H5055" s="9"/>
      <c r="J5055">
        <v>3</v>
      </c>
      <c r="K5055">
        <f ca="1">SIMULATION!$D$3*SIMULATION!$D$17/$H5052/(SIMULATION!$D$17-$I5052)*(((EXP(-$I5052*$J5055))/(1-EXP(-SIMULATION!$D$4*$I5052)))-(EXP(-SIMULATION!$D$17*$J5055)/(1-EXP(-SIMULATION!$D$4*SIMULATION!$D$17))))</f>
        <v>2.2585627067064595</v>
      </c>
      <c r="L5055">
        <v>-0.18125558213858545</v>
      </c>
      <c r="M5055">
        <f t="shared" ca="1" si="78"/>
        <v>1.8491856085058809</v>
      </c>
    </row>
    <row r="5056" spans="1:13" x14ac:dyDescent="0.25">
      <c r="A5056" s="9"/>
      <c r="H5056" s="9"/>
      <c r="J5056">
        <v>4</v>
      </c>
      <c r="K5056">
        <f ca="1">SIMULATION!$D$3*SIMULATION!$D$17/$H5052/(SIMULATION!$D$17-$I5052)*(((EXP(-$I5052*$J5056))/(1-EXP(-SIMULATION!$D$4*$I5052)))-(EXP(-SIMULATION!$D$17*$J5056)/(1-EXP(-SIMULATION!$D$4*SIMULATION!$D$17))))</f>
        <v>2.2957668479925211</v>
      </c>
      <c r="L5056">
        <v>-5.8818878420827586E-2</v>
      </c>
      <c r="M5056">
        <f t="shared" ca="1" si="78"/>
        <v>2.1607324168778823</v>
      </c>
    </row>
    <row r="5057" spans="1:13" x14ac:dyDescent="0.25">
      <c r="A5057" s="9"/>
      <c r="H5057" s="9"/>
      <c r="J5057">
        <v>5</v>
      </c>
      <c r="K5057">
        <f ca="1">SIMULATION!$D$3*SIMULATION!$D$17/$H5052/(SIMULATION!$D$17-$I5052)*(((EXP(-$I5052*$J5057))/(1-EXP(-SIMULATION!$D$4*$I5052)))-(EXP(-SIMULATION!$D$17*$J5057)/(1-EXP(-SIMULATION!$D$4*SIMULATION!$D$17))))</f>
        <v>2.3068790185709722</v>
      </c>
      <c r="L5057">
        <v>1.8341610165680197E-2</v>
      </c>
      <c r="M5057">
        <f t="shared" ca="1" si="78"/>
        <v>2.3491908942289879</v>
      </c>
    </row>
    <row r="5058" spans="1:13" x14ac:dyDescent="0.25">
      <c r="A5058" s="9"/>
      <c r="H5058" s="9"/>
      <c r="J5058">
        <v>6</v>
      </c>
      <c r="K5058">
        <f ca="1">SIMULATION!$D$3*SIMULATION!$D$17/$H5052/(SIMULATION!$D$17-$I5052)*(((EXP(-$I5052*$J5058))/(1-EXP(-SIMULATION!$D$4*$I5052)))-(EXP(-SIMULATION!$D$17*$J5058)/(1-EXP(-SIMULATION!$D$4*SIMULATION!$D$17))))</f>
        <v>2.3014617996760762</v>
      </c>
      <c r="L5058">
        <v>-0.34329724957198732</v>
      </c>
      <c r="M5058">
        <f t="shared" ca="1" si="78"/>
        <v>1.5113762938522832</v>
      </c>
    </row>
    <row r="5059" spans="1:13" x14ac:dyDescent="0.25">
      <c r="A5059" s="9"/>
      <c r="H5059" s="9"/>
      <c r="J5059">
        <v>7</v>
      </c>
      <c r="K5059">
        <f ca="1">SIMULATION!$D$3*SIMULATION!$D$17/$H5052/(SIMULATION!$D$17-$I5052)*(((EXP(-$I5052*$J5059))/(1-EXP(-SIMULATION!$D$4*$I5052)))-(EXP(-SIMULATION!$D$17*$J5059)/(1-EXP(-SIMULATION!$D$4*SIMULATION!$D$17))))</f>
        <v>2.2856402601990977</v>
      </c>
      <c r="L5059">
        <v>4.524247348122392E-2</v>
      </c>
      <c r="M5059">
        <f t="shared" ref="M5059:M5122" ca="1" si="79">$K5059*(1+$L5059)</f>
        <v>2.3890482790587733</v>
      </c>
    </row>
    <row r="5060" spans="1:13" x14ac:dyDescent="0.25">
      <c r="A5060" s="9"/>
      <c r="H5060" s="9"/>
      <c r="J5060">
        <v>8</v>
      </c>
      <c r="K5060">
        <f ca="1">SIMULATION!$D$3*SIMULATION!$D$17/$H5052/(SIMULATION!$D$17-$I5052)*(((EXP(-$I5052*$J5060))/(1-EXP(-SIMULATION!$D$4*$I5052)))-(EXP(-SIMULATION!$D$17*$J5060)/(1-EXP(-SIMULATION!$D$4*SIMULATION!$D$17))))</f>
        <v>2.2633366706616855</v>
      </c>
      <c r="L5060">
        <v>0.21375172122578509</v>
      </c>
      <c r="M5060">
        <f t="shared" ca="1" si="79"/>
        <v>2.7471287797290587</v>
      </c>
    </row>
    <row r="5061" spans="1:13" x14ac:dyDescent="0.25">
      <c r="A5061" s="9"/>
      <c r="H5061" s="9"/>
      <c r="J5061">
        <v>9</v>
      </c>
      <c r="K5061">
        <f ca="1">SIMULATION!$D$3*SIMULATION!$D$17/$H5052/(SIMULATION!$D$17-$I5052)*(((EXP(-$I5052*$J5061))/(1-EXP(-SIMULATION!$D$4*$I5052)))-(EXP(-SIMULATION!$D$17*$J5061)/(1-EXP(-SIMULATION!$D$4*SIMULATION!$D$17))))</f>
        <v>2.2370617372589927</v>
      </c>
      <c r="L5061">
        <v>0.22641605108197105</v>
      </c>
      <c r="M5061">
        <f t="shared" ca="1" si="79"/>
        <v>2.7435684218357479</v>
      </c>
    </row>
    <row r="5062" spans="1:13" x14ac:dyDescent="0.25">
      <c r="A5062" s="9"/>
      <c r="H5062" s="9"/>
      <c r="J5062">
        <v>10</v>
      </c>
      <c r="K5062">
        <f ca="1">SIMULATION!$D$3*SIMULATION!$D$17/$H5052/(SIMULATION!$D$17-$I5052)*(((EXP(-$I5052*$J5062))/(1-EXP(-SIMULATION!$D$4*$I5052)))-(EXP(-SIMULATION!$D$17*$J5062)/(1-EXP(-SIMULATION!$D$4*SIMULATION!$D$17))))</f>
        <v>2.2084216432072368</v>
      </c>
      <c r="L5062">
        <v>-2.8089104191982513E-2</v>
      </c>
      <c r="M5062">
        <f t="shared" ca="1" si="79"/>
        <v>2.1463890575713593</v>
      </c>
    </row>
    <row r="5063" spans="1:13" x14ac:dyDescent="0.25">
      <c r="A5063" s="9"/>
      <c r="H5063" s="9"/>
      <c r="J5063">
        <v>11</v>
      </c>
      <c r="K5063">
        <f ca="1">SIMULATION!$D$3*SIMULATION!$D$17/$H5052/(SIMULATION!$D$17-$I5052)*(((EXP(-$I5052*$J5063))/(1-EXP(-SIMULATION!$D$4*$I5052)))-(EXP(-SIMULATION!$D$17*$J5063)/(1-EXP(-SIMULATION!$D$4*SIMULATION!$D$17))))</f>
        <v>2.1784429725223999</v>
      </c>
      <c r="L5063">
        <v>-0.15511174767232588</v>
      </c>
      <c r="M5063">
        <f t="shared" ca="1" si="79"/>
        <v>1.840540875849954</v>
      </c>
    </row>
    <row r="5064" spans="1:13" x14ac:dyDescent="0.25">
      <c r="A5064" s="9"/>
      <c r="H5064" s="9"/>
      <c r="J5064">
        <v>12</v>
      </c>
      <c r="K5064">
        <f ca="1">SIMULATION!$D$3*SIMULATION!$D$17/$H5052/(SIMULATION!$D$17-$I5052)*(((EXP(-$I5052*$J5064))/(1-EXP(-SIMULATION!$D$4*$I5052)))-(EXP(-SIMULATION!$D$17*$J5064)/(1-EXP(-SIMULATION!$D$4*SIMULATION!$D$17))))</f>
        <v>2.1477809284491065</v>
      </c>
      <c r="L5064">
        <v>1.71868321441834E-2</v>
      </c>
      <c r="M5064">
        <f t="shared" ca="1" si="79"/>
        <v>2.18469447874884</v>
      </c>
    </row>
    <row r="5065" spans="1:13" x14ac:dyDescent="0.25">
      <c r="A5065" s="9"/>
      <c r="H5065" s="9"/>
      <c r="J5065">
        <v>13</v>
      </c>
      <c r="K5065">
        <f ca="1">SIMULATION!$D$3*SIMULATION!$D$17/$H5052/(SIMULATION!$D$17-$I5052)*(((EXP(-$I5052*$J5065))/(1-EXP(-SIMULATION!$D$4*$I5052)))-(EXP(-SIMULATION!$D$17*$J5065)/(1-EXP(-SIMULATION!$D$4*SIMULATION!$D$17))))</f>
        <v>2.1168527642774291</v>
      </c>
      <c r="L5065">
        <v>-0.37364821801009912</v>
      </c>
      <c r="M5065">
        <f t="shared" ca="1" si="79"/>
        <v>1.3258945011154155</v>
      </c>
    </row>
    <row r="5066" spans="1:13" x14ac:dyDescent="0.25">
      <c r="A5066" s="9"/>
      <c r="H5066" s="9"/>
      <c r="J5066">
        <v>14</v>
      </c>
      <c r="K5066">
        <f ca="1">SIMULATION!$D$3*SIMULATION!$D$17/$H5052/(SIMULATION!$D$17-$I5052)*(((EXP(-$I5052*$J5066))/(1-EXP(-SIMULATION!$D$4*$I5052)))-(EXP(-SIMULATION!$D$17*$J5066)/(1-EXP(-SIMULATION!$D$4*SIMULATION!$D$17))))</f>
        <v>2.085923288451454</v>
      </c>
      <c r="L5066">
        <v>-0.18079025052148345</v>
      </c>
      <c r="M5066">
        <f t="shared" ca="1" si="79"/>
        <v>1.7088086945637191</v>
      </c>
    </row>
    <row r="5067" spans="1:13" x14ac:dyDescent="0.25">
      <c r="A5067" s="9"/>
      <c r="H5067" s="9"/>
      <c r="J5067">
        <v>15</v>
      </c>
      <c r="K5067">
        <f ca="1">SIMULATION!$D$3*SIMULATION!$D$17/$H5052/(SIMULATION!$D$17-$I5052)*(((EXP(-$I5052*$J5067))/(1-EXP(-SIMULATION!$D$4*$I5052)))-(EXP(-SIMULATION!$D$17*$J5067)/(1-EXP(-SIMULATION!$D$4*SIMULATION!$D$17))))</f>
        <v>2.0551596577295221</v>
      </c>
      <c r="L5067">
        <v>-0.32482206491753657</v>
      </c>
      <c r="M5067">
        <f t="shared" ca="1" si="79"/>
        <v>1.387598453970601</v>
      </c>
    </row>
    <row r="5068" spans="1:13" x14ac:dyDescent="0.25">
      <c r="A5068" s="9"/>
      <c r="H5068" s="9"/>
      <c r="J5068">
        <v>16</v>
      </c>
      <c r="K5068">
        <f ca="1">SIMULATION!$D$3*SIMULATION!$D$17/$H5052/(SIMULATION!$D$17-$I5052)*(((EXP(-$I5052*$J5068))/(1-EXP(-SIMULATION!$D$4*$I5052)))-(EXP(-SIMULATION!$D$17*$J5068)/(1-EXP(-SIMULATION!$D$4*SIMULATION!$D$17))))</f>
        <v>2.0246664893912607</v>
      </c>
      <c r="L5068">
        <v>7.813293805632042E-2</v>
      </c>
      <c r="M5068">
        <f t="shared" ca="1" si="79"/>
        <v>2.182859630791576</v>
      </c>
    </row>
    <row r="5069" spans="1:13" x14ac:dyDescent="0.25">
      <c r="A5069" s="9"/>
      <c r="H5069" s="9"/>
      <c r="J5069">
        <v>17</v>
      </c>
      <c r="K5069">
        <f ca="1">SIMULATION!$D$3*SIMULATION!$D$17/$H5052/(SIMULATION!$D$17-$I5052)*(((EXP(-$I5052*$J5069))/(1-EXP(-SIMULATION!$D$4*$I5052)))-(EXP(-SIMULATION!$D$17*$J5069)/(1-EXP(-SIMULATION!$D$4*SIMULATION!$D$17))))</f>
        <v>1.9945083614207304</v>
      </c>
      <c r="L5069">
        <v>-0.12534175082169338</v>
      </c>
      <c r="M5069">
        <f t="shared" ca="1" si="79"/>
        <v>1.7445131913717491</v>
      </c>
    </row>
    <row r="5070" spans="1:13" x14ac:dyDescent="0.25">
      <c r="A5070" s="9"/>
      <c r="H5070" s="9"/>
      <c r="J5070">
        <v>18</v>
      </c>
      <c r="K5070">
        <f ca="1">SIMULATION!$D$3*SIMULATION!$D$17/$H5052/(SIMULATION!$D$17-$I5052)*(((EXP(-$I5052*$J5070))/(1-EXP(-SIMULATION!$D$4*$I5052)))-(EXP(-SIMULATION!$D$17*$J5070)/(1-EXP(-SIMULATION!$D$4*SIMULATION!$D$17))))</f>
        <v>1.9647242306070689</v>
      </c>
      <c r="L5070">
        <v>-0.14229461260543563</v>
      </c>
      <c r="M5070">
        <f t="shared" ca="1" si="79"/>
        <v>1.6851545573363234</v>
      </c>
    </row>
    <row r="5071" spans="1:13" x14ac:dyDescent="0.25">
      <c r="A5071" s="9"/>
      <c r="H5071" s="9"/>
      <c r="J5071">
        <v>19</v>
      </c>
      <c r="K5071">
        <f ca="1">SIMULATION!$D$3*SIMULATION!$D$17/$H5052/(SIMULATION!$D$17-$I5052)*(((EXP(-$I5052*$J5071))/(1-EXP(-SIMULATION!$D$4*$I5052)))-(EXP(-SIMULATION!$D$17*$J5071)/(1-EXP(-SIMULATION!$D$4*SIMULATION!$D$17))))</f>
        <v>1.9353366714589102</v>
      </c>
      <c r="L5071">
        <v>0.46527868664651562</v>
      </c>
      <c r="M5071">
        <f t="shared" ca="1" si="79"/>
        <v>2.835807576174151</v>
      </c>
    </row>
    <row r="5072" spans="1:13" x14ac:dyDescent="0.25">
      <c r="A5072" s="9"/>
      <c r="H5072" s="9"/>
      <c r="J5072">
        <v>20</v>
      </c>
      <c r="K5072">
        <f ca="1">SIMULATION!$D$3*SIMULATION!$D$17/$H5052/(SIMULATION!$D$17-$I5052)*(((EXP(-$I5052*$J5072))/(1-EXP(-SIMULATION!$D$4*$I5052)))-(EXP(-SIMULATION!$D$17*$J5072)/(1-EXP(-SIMULATION!$D$4*SIMULATION!$D$17))))</f>
        <v>1.9063577961788638</v>
      </c>
      <c r="L5072">
        <v>-4.9429574516425497E-2</v>
      </c>
      <c r="M5072">
        <f t="shared" ca="1" si="79"/>
        <v>1.812127341437672</v>
      </c>
    </row>
    <row r="5073" spans="1:13" x14ac:dyDescent="0.25">
      <c r="A5073" s="9"/>
      <c r="H5073" s="9"/>
      <c r="J5073">
        <v>21</v>
      </c>
      <c r="K5073">
        <f ca="1">SIMULATION!$D$3*SIMULATION!$D$17/$H5052/(SIMULATION!$D$17-$I5052)*(((EXP(-$I5052*$J5073))/(1-EXP(-SIMULATION!$D$4*$I5052)))-(EXP(-SIMULATION!$D$17*$J5073)/(1-EXP(-SIMULATION!$D$4*SIMULATION!$D$17))))</f>
        <v>1.8777930477889022</v>
      </c>
      <c r="L5073">
        <v>-0.27919390131158028</v>
      </c>
      <c r="M5073">
        <f t="shared" ca="1" si="79"/>
        <v>1.3535246809209558</v>
      </c>
    </row>
    <row r="5074" spans="1:13" x14ac:dyDescent="0.25">
      <c r="A5074" s="9"/>
      <c r="H5074" s="9"/>
      <c r="J5074">
        <v>22</v>
      </c>
      <c r="K5074">
        <f ca="1">SIMULATION!$D$3*SIMULATION!$D$17/$H5052/(SIMULATION!$D$17-$I5052)*(((EXP(-$I5052*$J5074))/(1-EXP(-SIMULATION!$D$4*$I5052)))-(EXP(-SIMULATION!$D$17*$J5074)/(1-EXP(-SIMULATION!$D$4*SIMULATION!$D$17))))</f>
        <v>1.8496436303272876</v>
      </c>
      <c r="L5074">
        <v>-0.21960386093756784</v>
      </c>
      <c r="M5074">
        <f t="shared" ca="1" si="79"/>
        <v>1.4434547477488358</v>
      </c>
    </row>
    <row r="5075" spans="1:13" x14ac:dyDescent="0.25">
      <c r="A5075" s="9"/>
      <c r="H5075" s="9"/>
      <c r="J5075">
        <v>23</v>
      </c>
      <c r="K5075">
        <f ca="1">SIMULATION!$D$3*SIMULATION!$D$17/$H5052/(SIMULATION!$D$17-$I5052)*(((EXP(-$I5052*$J5075))/(1-EXP(-SIMULATION!$D$4*$I5052)))-(EXP(-SIMULATION!$D$17*$J5075)/(1-EXP(-SIMULATION!$D$4*SIMULATION!$D$17))))</f>
        <v>1.8219080656558124</v>
      </c>
      <c r="L5075">
        <v>-0.17159522626479093</v>
      </c>
      <c r="M5075">
        <f t="shared" ca="1" si="79"/>
        <v>1.5092773388959557</v>
      </c>
    </row>
    <row r="5076" spans="1:13" x14ac:dyDescent="0.25">
      <c r="A5076" s="9"/>
      <c r="H5076" s="9"/>
      <c r="J5076">
        <v>24</v>
      </c>
      <c r="K5076">
        <f ca="1">SIMULATION!$D$3*SIMULATION!$D$17/$H5052/(SIMULATION!$D$17-$I5052)*(((EXP(-$I5052*$J5076))/(1-EXP(-SIMULATION!$D$4*$I5052)))-(EXP(-SIMULATION!$D$17*$J5076)/(1-EXP(-SIMULATION!$D$4*SIMULATION!$D$17))))</f>
        <v>1.7945831905855458</v>
      </c>
      <c r="L5076">
        <v>8.0526726368474064E-2</v>
      </c>
      <c r="M5076">
        <f t="shared" ca="1" si="79"/>
        <v>1.9390951001192913</v>
      </c>
    </row>
    <row r="5077" spans="1:13" x14ac:dyDescent="0.25">
      <c r="A5077" s="9">
        <v>204</v>
      </c>
      <c r="B5077" s="2">
        <f ca="1">NORMINV(RAND(),SIMULATION!D7,SIMULATION!D8)</f>
        <v>58.315242674694609</v>
      </c>
      <c r="C5077" s="2">
        <v>2</v>
      </c>
      <c r="D5077" s="2">
        <f ca="1">SIMULATION!$D$11*(1+(SIMULATION!$D$12*LN(1+$C5077)))*(1+(SIMULATION!$D$13*(($B5077/63.5)-1)))</f>
        <v>9.8530321961613083</v>
      </c>
      <c r="E5077" s="2">
        <v>0.14352903256959557</v>
      </c>
      <c r="F5077" s="2">
        <f ca="1">D5077*(1+E5077)</f>
        <v>11.267228375153417</v>
      </c>
      <c r="G5077" s="2">
        <v>-0.63494628061141545</v>
      </c>
      <c r="H5077" s="9">
        <f>SIMULATION!$D$15*EXP($G$5077)</f>
        <v>116.99272326779176</v>
      </c>
      <c r="I5077" s="2">
        <f ca="1">$F5077/$H5077</f>
        <v>9.6307086974658868E-2</v>
      </c>
      <c r="J5077">
        <v>0</v>
      </c>
      <c r="K5077">
        <f ca="1">SIMULATION!$D$3*SIMULATION!$D$17/$H5077/(SIMULATION!$D$17-$I5077)*(((EXP(-$I5077*$J5077))/(1-EXP(-SIMULATION!$D$4*$I5077)))-(EXP(-SIMULATION!$D$17*$J5077)/(1-EXP(-SIMULATION!$D$4*SIMULATION!$D$17))))</f>
        <v>0.66000966346687873</v>
      </c>
      <c r="L5077">
        <v>-1.5740472318119772E-2</v>
      </c>
      <c r="M5077">
        <f t="shared" ca="1" si="79"/>
        <v>0.64962079962938679</v>
      </c>
    </row>
    <row r="5078" spans="1:13" x14ac:dyDescent="0.25">
      <c r="A5078" s="9"/>
      <c r="H5078" s="9"/>
      <c r="J5078">
        <v>1</v>
      </c>
      <c r="K5078">
        <f ca="1">SIMULATION!$D$3*SIMULATION!$D$17/$H5077/(SIMULATION!$D$17-$I5077)*(((EXP(-$I5077*$J5078))/(1-EXP(-SIMULATION!$D$4*$I5077)))-(EXP(-SIMULATION!$D$17*$J5078)/(1-EXP(-SIMULATION!$D$4*SIMULATION!$D$17))))</f>
        <v>2.2034999252577854</v>
      </c>
      <c r="L5078">
        <v>0.29415624396595103</v>
      </c>
      <c r="M5078">
        <f t="shared" ca="1" si="79"/>
        <v>2.8516731868508693</v>
      </c>
    </row>
    <row r="5079" spans="1:13" x14ac:dyDescent="0.25">
      <c r="A5079" s="9"/>
      <c r="H5079" s="9"/>
      <c r="J5079">
        <v>2</v>
      </c>
      <c r="K5079">
        <f ca="1">SIMULATION!$D$3*SIMULATION!$D$17/$H5077/(SIMULATION!$D$17-$I5077)*(((EXP(-$I5077*$J5079))/(1-EXP(-SIMULATION!$D$4*$I5077)))-(EXP(-SIMULATION!$D$17*$J5079)/(1-EXP(-SIMULATION!$D$4*SIMULATION!$D$17))))</f>
        <v>3.029124928159912</v>
      </c>
      <c r="L5079">
        <v>0.18996020964632229</v>
      </c>
      <c r="M5079">
        <f t="shared" ca="1" si="79"/>
        <v>3.6045381345580694</v>
      </c>
    </row>
    <row r="5080" spans="1:13" x14ac:dyDescent="0.25">
      <c r="A5080" s="9"/>
      <c r="H5080" s="9"/>
      <c r="J5080">
        <v>3</v>
      </c>
      <c r="K5080">
        <f ca="1">SIMULATION!$D$3*SIMULATION!$D$17/$H5077/(SIMULATION!$D$17-$I5077)*(((EXP(-$I5077*$J5080))/(1-EXP(-SIMULATION!$D$4*$I5077)))-(EXP(-SIMULATION!$D$17*$J5080)/(1-EXP(-SIMULATION!$D$4*SIMULATION!$D$17))))</f>
        <v>3.409734443397078</v>
      </c>
      <c r="L5080">
        <v>-0.3006808117274708</v>
      </c>
      <c r="M5080">
        <f t="shared" ca="1" si="79"/>
        <v>2.3844927231813284</v>
      </c>
    </row>
    <row r="5081" spans="1:13" x14ac:dyDescent="0.25">
      <c r="A5081" s="9"/>
      <c r="H5081" s="9"/>
      <c r="J5081">
        <v>4</v>
      </c>
      <c r="K5081">
        <f ca="1">SIMULATION!$D$3*SIMULATION!$D$17/$H5077/(SIMULATION!$D$17-$I5077)*(((EXP(-$I5077*$J5081))/(1-EXP(-SIMULATION!$D$4*$I5077)))-(EXP(-SIMULATION!$D$17*$J5081)/(1-EXP(-SIMULATION!$D$4*SIMULATION!$D$17))))</f>
        <v>3.5187990864132432</v>
      </c>
      <c r="L5081">
        <v>-0.23234605892484556</v>
      </c>
      <c r="M5081">
        <f t="shared" ca="1" si="79"/>
        <v>2.701219986536779</v>
      </c>
    </row>
    <row r="5082" spans="1:13" x14ac:dyDescent="0.25">
      <c r="A5082" s="9"/>
      <c r="H5082" s="9"/>
      <c r="J5082">
        <v>5</v>
      </c>
      <c r="K5082">
        <f ca="1">SIMULATION!$D$3*SIMULATION!$D$17/$H5077/(SIMULATION!$D$17-$I5077)*(((EXP(-$I5077*$J5082))/(1-EXP(-SIMULATION!$D$4*$I5077)))-(EXP(-SIMULATION!$D$17*$J5082)/(1-EXP(-SIMULATION!$D$4*SIMULATION!$D$17))))</f>
        <v>3.4662314310618907</v>
      </c>
      <c r="L5082">
        <v>-0.40816321354856211</v>
      </c>
      <c r="M5082">
        <f t="shared" ca="1" si="79"/>
        <v>2.0514432712566379</v>
      </c>
    </row>
    <row r="5083" spans="1:13" x14ac:dyDescent="0.25">
      <c r="A5083" s="9"/>
      <c r="H5083" s="9"/>
      <c r="J5083">
        <v>6</v>
      </c>
      <c r="K5083">
        <f ca="1">SIMULATION!$D$3*SIMULATION!$D$17/$H5077/(SIMULATION!$D$17-$I5077)*(((EXP(-$I5077*$J5083))/(1-EXP(-SIMULATION!$D$4*$I5077)))-(EXP(-SIMULATION!$D$17*$J5083)/(1-EXP(-SIMULATION!$D$4*SIMULATION!$D$17))))</f>
        <v>3.3213294314674191</v>
      </c>
      <c r="L5083">
        <v>-0.20284145938753462</v>
      </c>
      <c r="M5083">
        <f t="shared" ca="1" si="79"/>
        <v>2.647626122481797</v>
      </c>
    </row>
    <row r="5084" spans="1:13" x14ac:dyDescent="0.25">
      <c r="A5084" s="9"/>
      <c r="H5084" s="9"/>
      <c r="J5084">
        <v>7</v>
      </c>
      <c r="K5084">
        <f ca="1">SIMULATION!$D$3*SIMULATION!$D$17/$H5077/(SIMULATION!$D$17-$I5077)*(((EXP(-$I5077*$J5084))/(1-EXP(-SIMULATION!$D$4*$I5077)))-(EXP(-SIMULATION!$D$17*$J5084)/(1-EXP(-SIMULATION!$D$4*SIMULATION!$D$17))))</f>
        <v>3.1274685727022087</v>
      </c>
      <c r="L5084">
        <v>8.532277470335739E-2</v>
      </c>
      <c r="M5084">
        <f t="shared" ca="1" si="79"/>
        <v>3.39431286912271</v>
      </c>
    </row>
    <row r="5085" spans="1:13" x14ac:dyDescent="0.25">
      <c r="A5085" s="9"/>
      <c r="H5085" s="9"/>
      <c r="J5085">
        <v>8</v>
      </c>
      <c r="K5085">
        <f ca="1">SIMULATION!$D$3*SIMULATION!$D$17/$H5077/(SIMULATION!$D$17-$I5077)*(((EXP(-$I5077*$J5085))/(1-EXP(-SIMULATION!$D$4*$I5077)))-(EXP(-SIMULATION!$D$17*$J5085)/(1-EXP(-SIMULATION!$D$4*SIMULATION!$D$17))))</f>
        <v>2.9115073753222975</v>
      </c>
      <c r="L5085">
        <v>-0.17681994403407056</v>
      </c>
      <c r="M5085">
        <f t="shared" ca="1" si="79"/>
        <v>2.3966948041630252</v>
      </c>
    </row>
    <row r="5086" spans="1:13" x14ac:dyDescent="0.25">
      <c r="A5086" s="9"/>
      <c r="H5086" s="9"/>
      <c r="J5086">
        <v>9</v>
      </c>
      <c r="K5086">
        <f ca="1">SIMULATION!$D$3*SIMULATION!$D$17/$H5077/(SIMULATION!$D$17-$I5077)*(((EXP(-$I5077*$J5086))/(1-EXP(-SIMULATION!$D$4*$I5077)))-(EXP(-SIMULATION!$D$17*$J5086)/(1-EXP(-SIMULATION!$D$4*SIMULATION!$D$17))))</f>
        <v>2.6898059685136424</v>
      </c>
      <c r="L5086">
        <v>6.804199972241344E-2</v>
      </c>
      <c r="M5086">
        <f t="shared" ca="1" si="79"/>
        <v>2.872825745476594</v>
      </c>
    </row>
    <row r="5087" spans="1:13" x14ac:dyDescent="0.25">
      <c r="A5087" s="9"/>
      <c r="H5087" s="9"/>
      <c r="J5087">
        <v>10</v>
      </c>
      <c r="K5087">
        <f ca="1">SIMULATION!$D$3*SIMULATION!$D$17/$H5077/(SIMULATION!$D$17-$I5077)*(((EXP(-$I5077*$J5087))/(1-EXP(-SIMULATION!$D$4*$I5077)))-(EXP(-SIMULATION!$D$17*$J5087)/(1-EXP(-SIMULATION!$D$4*SIMULATION!$D$17))))</f>
        <v>2.4720750344010316</v>
      </c>
      <c r="L5087">
        <v>0.19688461455308764</v>
      </c>
      <c r="M5087">
        <f t="shared" ca="1" si="79"/>
        <v>2.9587885746953893</v>
      </c>
    </row>
    <row r="5088" spans="1:13" x14ac:dyDescent="0.25">
      <c r="A5088" s="9"/>
      <c r="H5088" s="9"/>
      <c r="J5088">
        <v>11</v>
      </c>
      <c r="K5088">
        <f ca="1">SIMULATION!$D$3*SIMULATION!$D$17/$H5077/(SIMULATION!$D$17-$I5077)*(((EXP(-$I5077*$J5088))/(1-EXP(-SIMULATION!$D$4*$I5077)))-(EXP(-SIMULATION!$D$17*$J5088)/(1-EXP(-SIMULATION!$D$4*SIMULATION!$D$17))))</f>
        <v>2.2638351271845476</v>
      </c>
      <c r="L5088">
        <v>0.40075455110045644</v>
      </c>
      <c r="M5088">
        <f t="shared" ca="1" si="79"/>
        <v>3.1710773573448359</v>
      </c>
    </row>
    <row r="5089" spans="1:13" x14ac:dyDescent="0.25">
      <c r="A5089" s="9"/>
      <c r="H5089" s="9"/>
      <c r="J5089">
        <v>12</v>
      </c>
      <c r="K5089">
        <f ca="1">SIMULATION!$D$3*SIMULATION!$D$17/$H5077/(SIMULATION!$D$17-$I5077)*(((EXP(-$I5077*$J5089))/(1-EXP(-SIMULATION!$D$4*$I5077)))-(EXP(-SIMULATION!$D$17*$J5089)/(1-EXP(-SIMULATION!$D$4*SIMULATION!$D$17))))</f>
        <v>2.067986145761314</v>
      </c>
      <c r="L5089">
        <v>0.34115236314038505</v>
      </c>
      <c r="M5089">
        <f t="shared" ca="1" si="79"/>
        <v>2.7734845063293632</v>
      </c>
    </row>
    <row r="5090" spans="1:13" x14ac:dyDescent="0.25">
      <c r="A5090" s="9"/>
      <c r="H5090" s="9"/>
      <c r="J5090">
        <v>13</v>
      </c>
      <c r="K5090">
        <f ca="1">SIMULATION!$D$3*SIMULATION!$D$17/$H5077/(SIMULATION!$D$17-$I5077)*(((EXP(-$I5077*$J5090))/(1-EXP(-SIMULATION!$D$4*$I5077)))-(EXP(-SIMULATION!$D$17*$J5090)/(1-EXP(-SIMULATION!$D$4*SIMULATION!$D$17))))</f>
        <v>1.885807169620243</v>
      </c>
      <c r="L5090">
        <v>-0.13789577244289677</v>
      </c>
      <c r="M5090">
        <f t="shared" ca="1" si="79"/>
        <v>1.6257623332871067</v>
      </c>
    </row>
    <row r="5091" spans="1:13" x14ac:dyDescent="0.25">
      <c r="A5091" s="9"/>
      <c r="H5091" s="9"/>
      <c r="J5091">
        <v>14</v>
      </c>
      <c r="K5091">
        <f ca="1">SIMULATION!$D$3*SIMULATION!$D$17/$H5077/(SIMULATION!$D$17-$I5077)*(((EXP(-$I5077*$J5091))/(1-EXP(-SIMULATION!$D$4*$I5077)))-(EXP(-SIMULATION!$D$17*$J5091)/(1-EXP(-SIMULATION!$D$4*SIMULATION!$D$17))))</f>
        <v>1.71759180126196</v>
      </c>
      <c r="L5091">
        <v>-0.42206469007796632</v>
      </c>
      <c r="M5091">
        <f t="shared" ca="1" si="79"/>
        <v>0.99265694998187493</v>
      </c>
    </row>
    <row r="5092" spans="1:13" x14ac:dyDescent="0.25">
      <c r="A5092" s="9"/>
      <c r="H5092" s="9"/>
      <c r="J5092">
        <v>15</v>
      </c>
      <c r="K5092">
        <f ca="1">SIMULATION!$D$3*SIMULATION!$D$17/$H5077/(SIMULATION!$D$17-$I5077)*(((EXP(-$I5077*$J5092))/(1-EXP(-SIMULATION!$D$4*$I5077)))-(EXP(-SIMULATION!$D$17*$J5092)/(1-EXP(-SIMULATION!$D$4*SIMULATION!$D$17))))</f>
        <v>1.5630504260122771</v>
      </c>
      <c r="L5092">
        <v>0.55353714483599425</v>
      </c>
      <c r="M5092">
        <f t="shared" ca="1" si="79"/>
        <v>2.4282568960617974</v>
      </c>
    </row>
    <row r="5093" spans="1:13" x14ac:dyDescent="0.25">
      <c r="A5093" s="9"/>
      <c r="H5093" s="9"/>
      <c r="J5093">
        <v>16</v>
      </c>
      <c r="K5093">
        <f ca="1">SIMULATION!$D$3*SIMULATION!$D$17/$H5077/(SIMULATION!$D$17-$I5077)*(((EXP(-$I5077*$J5093))/(1-EXP(-SIMULATION!$D$4*$I5077)))-(EXP(-SIMULATION!$D$17*$J5093)/(1-EXP(-SIMULATION!$D$4*SIMULATION!$D$17))))</f>
        <v>1.4215635551783965</v>
      </c>
      <c r="L5093">
        <v>-0.30272639428459081</v>
      </c>
      <c r="M5093">
        <f t="shared" ca="1" si="79"/>
        <v>0.99121874587285663</v>
      </c>
    </row>
    <row r="5094" spans="1:13" x14ac:dyDescent="0.25">
      <c r="A5094" s="9"/>
      <c r="H5094" s="9"/>
      <c r="J5094">
        <v>17</v>
      </c>
      <c r="K5094">
        <f ca="1">SIMULATION!$D$3*SIMULATION!$D$17/$H5077/(SIMULATION!$D$17-$I5077)*(((EXP(-$I5077*$J5094))/(1-EXP(-SIMULATION!$D$4*$I5077)))-(EXP(-SIMULATION!$D$17*$J5094)/(1-EXP(-SIMULATION!$D$4*SIMULATION!$D$17))))</f>
        <v>1.2923401469674198</v>
      </c>
      <c r="L5094">
        <v>9.8539461761017993E-2</v>
      </c>
      <c r="M5094">
        <f t="shared" ca="1" si="79"/>
        <v>1.4196866494617444</v>
      </c>
    </row>
    <row r="5095" spans="1:13" x14ac:dyDescent="0.25">
      <c r="A5095" s="9"/>
      <c r="H5095" s="9"/>
      <c r="J5095">
        <v>18</v>
      </c>
      <c r="K5095">
        <f ca="1">SIMULATION!$D$3*SIMULATION!$D$17/$H5077/(SIMULATION!$D$17-$I5077)*(((EXP(-$I5077*$J5095))/(1-EXP(-SIMULATION!$D$4*$I5077)))-(EXP(-SIMULATION!$D$17*$J5095)/(1-EXP(-SIMULATION!$D$4*SIMULATION!$D$17))))</f>
        <v>1.1745154046351656</v>
      </c>
      <c r="L5095">
        <v>-0.30949291422218961</v>
      </c>
      <c r="M5095">
        <f t="shared" ca="1" si="79"/>
        <v>0.81101120925577397</v>
      </c>
    </row>
    <row r="5096" spans="1:13" x14ac:dyDescent="0.25">
      <c r="A5096" s="9"/>
      <c r="H5096" s="9"/>
      <c r="J5096">
        <v>19</v>
      </c>
      <c r="K5096">
        <f ca="1">SIMULATION!$D$3*SIMULATION!$D$17/$H5077/(SIMULATION!$D$17-$I5077)*(((EXP(-$I5077*$J5096))/(1-EXP(-SIMULATION!$D$4*$I5077)))-(EXP(-SIMULATION!$D$17*$J5096)/(1-EXP(-SIMULATION!$D$4*SIMULATION!$D$17))))</f>
        <v>1.0672101260099398</v>
      </c>
      <c r="L5096">
        <v>0.27263174384522193</v>
      </c>
      <c r="M5096">
        <f t="shared" ca="1" si="79"/>
        <v>1.3581654837133088</v>
      </c>
    </row>
    <row r="5097" spans="1:13" x14ac:dyDescent="0.25">
      <c r="A5097" s="9"/>
      <c r="H5097" s="9"/>
      <c r="J5097">
        <v>20</v>
      </c>
      <c r="K5097">
        <f ca="1">SIMULATION!$D$3*SIMULATION!$D$17/$H5077/(SIMULATION!$D$17-$I5077)*(((EXP(-$I5077*$J5097))/(1-EXP(-SIMULATION!$D$4*$I5077)))-(EXP(-SIMULATION!$D$17*$J5097)/(1-EXP(-SIMULATION!$D$4*SIMULATION!$D$17))))</f>
        <v>0.96956571920435786</v>
      </c>
      <c r="L5097">
        <v>7.6068780871927422E-2</v>
      </c>
      <c r="M5097">
        <f t="shared" ca="1" si="79"/>
        <v>1.0433194014394469</v>
      </c>
    </row>
    <row r="5098" spans="1:13" x14ac:dyDescent="0.25">
      <c r="A5098" s="9"/>
      <c r="H5098" s="9"/>
      <c r="J5098">
        <v>21</v>
      </c>
      <c r="K5098">
        <f ca="1">SIMULATION!$D$3*SIMULATION!$D$17/$H5077/(SIMULATION!$D$17-$I5077)*(((EXP(-$I5077*$J5098))/(1-EXP(-SIMULATION!$D$4*$I5077)))-(EXP(-SIMULATION!$D$17*$J5098)/(1-EXP(-SIMULATION!$D$4*SIMULATION!$D$17))))</f>
        <v>0.8807639016265123</v>
      </c>
      <c r="L5098">
        <v>-0.14163963009523789</v>
      </c>
      <c r="M5098">
        <f t="shared" ca="1" si="79"/>
        <v>0.75601282839889461</v>
      </c>
    </row>
    <row r="5099" spans="1:13" x14ac:dyDescent="0.25">
      <c r="A5099" s="9"/>
      <c r="H5099" s="9"/>
      <c r="J5099">
        <v>22</v>
      </c>
      <c r="K5099">
        <f ca="1">SIMULATION!$D$3*SIMULATION!$D$17/$H5077/(SIMULATION!$D$17-$I5077)*(((EXP(-$I5077*$J5099))/(1-EXP(-SIMULATION!$D$4*$I5077)))-(EXP(-SIMULATION!$D$17*$J5099)/(1-EXP(-SIMULATION!$D$4*SIMULATION!$D$17))))</f>
        <v>0.80003683524187175</v>
      </c>
      <c r="L5099">
        <v>-0.29517540311037682</v>
      </c>
      <c r="M5099">
        <f t="shared" ca="1" si="79"/>
        <v>0.56388563989620211</v>
      </c>
    </row>
    <row r="5100" spans="1:13" x14ac:dyDescent="0.25">
      <c r="A5100" s="9"/>
      <c r="H5100" s="9"/>
      <c r="J5100">
        <v>23</v>
      </c>
      <c r="K5100">
        <f ca="1">SIMULATION!$D$3*SIMULATION!$D$17/$H5077/(SIMULATION!$D$17-$I5077)*(((EXP(-$I5077*$J5100))/(1-EXP(-SIMULATION!$D$4*$I5077)))-(EXP(-SIMULATION!$D$17*$J5100)/(1-EXP(-SIMULATION!$D$4*SIMULATION!$D$17))))</f>
        <v>0.72667136161946189</v>
      </c>
      <c r="L5100">
        <v>-0.46665412979027615</v>
      </c>
      <c r="M5100">
        <f t="shared" ca="1" si="79"/>
        <v>0.38756716971941679</v>
      </c>
    </row>
    <row r="5101" spans="1:13" x14ac:dyDescent="0.25">
      <c r="A5101" s="9"/>
      <c r="H5101" s="9"/>
      <c r="J5101">
        <v>24</v>
      </c>
      <c r="K5101">
        <f ca="1">SIMULATION!$D$3*SIMULATION!$D$17/$H5077/(SIMULATION!$D$17-$I5077)*(((EXP(-$I5077*$J5101))/(1-EXP(-SIMULATION!$D$4*$I5077)))-(EXP(-SIMULATION!$D$17*$J5101)/(1-EXP(-SIMULATION!$D$4*SIMULATION!$D$17))))</f>
        <v>0.66000966346687895</v>
      </c>
      <c r="L5101">
        <v>1.2484771086190248E-2</v>
      </c>
      <c r="M5101">
        <f t="shared" ca="1" si="79"/>
        <v>0.6682497330299364</v>
      </c>
    </row>
    <row r="5102" spans="1:13" x14ac:dyDescent="0.25">
      <c r="A5102" s="9">
        <v>205</v>
      </c>
      <c r="B5102" s="2">
        <f ca="1">NORMINV(RAND(),SIMULATION!D7,SIMULATION!D8)</f>
        <v>62.212104683549498</v>
      </c>
      <c r="C5102" s="2">
        <v>2</v>
      </c>
      <c r="D5102" s="2">
        <f ca="1">SIMULATION!$D$11*(1+(SIMULATION!$D$12*LN(1+$C5102)))*(1+(SIMULATION!$D$13*(($B5102/63.5)-1)))</f>
        <v>10.142419938577177</v>
      </c>
      <c r="E5102" s="2">
        <v>0.19431459658914813</v>
      </c>
      <c r="F5102" s="2">
        <f ca="1">D5102*(1+E5102)</f>
        <v>12.113240177379534</v>
      </c>
      <c r="G5102" s="2">
        <v>0.7275841731096816</v>
      </c>
      <c r="H5102" s="9">
        <f>SIMULATION!$D$15*EXP($G$5102)</f>
        <v>456.98117262677658</v>
      </c>
      <c r="I5102" s="2">
        <f ca="1">$F5102/$H5102</f>
        <v>2.6507088044243347E-2</v>
      </c>
      <c r="J5102">
        <v>0</v>
      </c>
      <c r="K5102">
        <f ca="1">SIMULATION!$D$3*SIMULATION!$D$17/$H5102/(SIMULATION!$D$17-$I5102)*(((EXP(-$I5102*$J5102))/(1-EXP(-SIMULATION!$D$4*$I5102)))-(EXP(-SIMULATION!$D$17*$J5102)/(1-EXP(-SIMULATION!$D$4*SIMULATION!$D$17))))</f>
        <v>1.439171607870366</v>
      </c>
      <c r="L5102">
        <v>-0.19465712329021009</v>
      </c>
      <c r="M5102">
        <f t="shared" ca="1" si="79"/>
        <v>1.1590266027613743</v>
      </c>
    </row>
    <row r="5103" spans="1:13" x14ac:dyDescent="0.25">
      <c r="A5103" s="9"/>
      <c r="H5103" s="9"/>
      <c r="J5103">
        <v>1</v>
      </c>
      <c r="K5103">
        <f ca="1">SIMULATION!$D$3*SIMULATION!$D$17/$H5102/(SIMULATION!$D$17-$I5102)*(((EXP(-$I5102*$J5103))/(1-EXP(-SIMULATION!$D$4*$I5102)))-(EXP(-SIMULATION!$D$17*$J5103)/(1-EXP(-SIMULATION!$D$4*SIMULATION!$D$17))))</f>
        <v>1.8277235964819387</v>
      </c>
      <c r="L5103">
        <v>6.2763562593602953E-2</v>
      </c>
      <c r="M5103">
        <f t="shared" ca="1" si="79"/>
        <v>1.942438040833538</v>
      </c>
    </row>
    <row r="5104" spans="1:13" x14ac:dyDescent="0.25">
      <c r="A5104" s="9"/>
      <c r="H5104" s="9"/>
      <c r="J5104">
        <v>2</v>
      </c>
      <c r="K5104">
        <f ca="1">SIMULATION!$D$3*SIMULATION!$D$17/$H5102/(SIMULATION!$D$17-$I5102)*(((EXP(-$I5102*$J5104))/(1-EXP(-SIMULATION!$D$4*$I5102)))-(EXP(-SIMULATION!$D$17*$J5104)/(1-EXP(-SIMULATION!$D$4*SIMULATION!$D$17))))</f>
        <v>2.0530311469768705</v>
      </c>
      <c r="L5104">
        <v>-0.25245385789790992</v>
      </c>
      <c r="M5104">
        <f t="shared" ca="1" si="79"/>
        <v>1.5347355135379888</v>
      </c>
    </row>
    <row r="5105" spans="1:13" x14ac:dyDescent="0.25">
      <c r="A5105" s="9"/>
      <c r="H5105" s="9"/>
      <c r="J5105">
        <v>3</v>
      </c>
      <c r="K5105">
        <f ca="1">SIMULATION!$D$3*SIMULATION!$D$17/$H5102/(SIMULATION!$D$17-$I5102)*(((EXP(-$I5102*$J5105))/(1-EXP(-SIMULATION!$D$4*$I5102)))-(EXP(-SIMULATION!$D$17*$J5105)/(1-EXP(-SIMULATION!$D$4*SIMULATION!$D$17))))</f>
        <v>2.1743472972327882</v>
      </c>
      <c r="L5105">
        <v>0.40251706003605908</v>
      </c>
      <c r="M5105">
        <f t="shared" ca="1" si="79"/>
        <v>3.0495591788122809</v>
      </c>
    </row>
    <row r="5106" spans="1:13" x14ac:dyDescent="0.25">
      <c r="A5106" s="9"/>
      <c r="H5106" s="9"/>
      <c r="J5106">
        <v>4</v>
      </c>
      <c r="K5106">
        <f ca="1">SIMULATION!$D$3*SIMULATION!$D$17/$H5102/(SIMULATION!$D$17-$I5102)*(((EXP(-$I5102*$J5106))/(1-EXP(-SIMULATION!$D$4*$I5102)))-(EXP(-SIMULATION!$D$17*$J5106)/(1-EXP(-SIMULATION!$D$4*SIMULATION!$D$17))))</f>
        <v>2.229626624357163</v>
      </c>
      <c r="L5106">
        <v>0.2513237240181484</v>
      </c>
      <c r="M5106">
        <f t="shared" ca="1" si="79"/>
        <v>2.7899846907606181</v>
      </c>
    </row>
    <row r="5107" spans="1:13" x14ac:dyDescent="0.25">
      <c r="A5107" s="9"/>
      <c r="H5107" s="9"/>
      <c r="J5107">
        <v>5</v>
      </c>
      <c r="K5107">
        <f ca="1">SIMULATION!$D$3*SIMULATION!$D$17/$H5102/(SIMULATION!$D$17-$I5102)*(((EXP(-$I5102*$J5107))/(1-EXP(-SIMULATION!$D$4*$I5102)))-(EXP(-SIMULATION!$D$17*$J5107)/(1-EXP(-SIMULATION!$D$4*SIMULATION!$D$17))))</f>
        <v>2.2431755587364344</v>
      </c>
      <c r="L5107">
        <v>0.12585286780815813</v>
      </c>
      <c r="M5107">
        <f t="shared" ca="1" si="79"/>
        <v>2.5254856358005822</v>
      </c>
    </row>
    <row r="5108" spans="1:13" x14ac:dyDescent="0.25">
      <c r="A5108" s="9"/>
      <c r="H5108" s="9"/>
      <c r="J5108">
        <v>6</v>
      </c>
      <c r="K5108">
        <f ca="1">SIMULATION!$D$3*SIMULATION!$D$17/$H5102/(SIMULATION!$D$17-$I5102)*(((EXP(-$I5102*$J5108))/(1-EXP(-SIMULATION!$D$4*$I5102)))-(EXP(-SIMULATION!$D$17*$J5108)/(1-EXP(-SIMULATION!$D$4*SIMULATION!$D$17))))</f>
        <v>2.2305548799070558</v>
      </c>
      <c r="L5108">
        <v>0.14560935881651102</v>
      </c>
      <c r="M5108">
        <f t="shared" ca="1" si="79"/>
        <v>2.5553445457753621</v>
      </c>
    </row>
    <row r="5109" spans="1:13" x14ac:dyDescent="0.25">
      <c r="A5109" s="9"/>
      <c r="H5109" s="9"/>
      <c r="J5109">
        <v>7</v>
      </c>
      <c r="K5109">
        <f ca="1">SIMULATION!$D$3*SIMULATION!$D$17/$H5102/(SIMULATION!$D$17-$I5102)*(((EXP(-$I5102*$J5109))/(1-EXP(-SIMULATION!$D$4*$I5102)))-(EXP(-SIMULATION!$D$17*$J5109)/(1-EXP(-SIMULATION!$D$4*SIMULATION!$D$17))))</f>
        <v>2.2017213441220367</v>
      </c>
      <c r="L5109">
        <v>-0.16511814429863214</v>
      </c>
      <c r="M5109">
        <f t="shared" ca="1" si="79"/>
        <v>1.8381772015179159</v>
      </c>
    </row>
    <row r="5110" spans="1:13" x14ac:dyDescent="0.25">
      <c r="A5110" s="9"/>
      <c r="H5110" s="9"/>
      <c r="J5110">
        <v>8</v>
      </c>
      <c r="K5110">
        <f ca="1">SIMULATION!$D$3*SIMULATION!$D$17/$H5102/(SIMULATION!$D$17-$I5102)*(((EXP(-$I5102*$J5110))/(1-EXP(-SIMULATION!$D$4*$I5102)))-(EXP(-SIMULATION!$D$17*$J5110)/(1-EXP(-SIMULATION!$D$4*SIMULATION!$D$17))))</f>
        <v>2.1630409050435948</v>
      </c>
      <c r="L5110">
        <v>-0.14820714942582994</v>
      </c>
      <c r="M5110">
        <f t="shared" ca="1" si="79"/>
        <v>1.8424627784156165</v>
      </c>
    </row>
    <row r="5111" spans="1:13" x14ac:dyDescent="0.25">
      <c r="A5111" s="9"/>
      <c r="H5111" s="9"/>
      <c r="J5111">
        <v>9</v>
      </c>
      <c r="K5111">
        <f ca="1">SIMULATION!$D$3*SIMULATION!$D$17/$H5102/(SIMULATION!$D$17-$I5102)*(((EXP(-$I5102*$J5111))/(1-EXP(-SIMULATION!$D$4*$I5102)))-(EXP(-SIMULATION!$D$17*$J5111)/(1-EXP(-SIMULATION!$D$4*SIMULATION!$D$17))))</f>
        <v>2.1185788241929195</v>
      </c>
      <c r="L5111">
        <v>0.45281314633066039</v>
      </c>
      <c r="M5111">
        <f t="shared" ca="1" si="79"/>
        <v>3.0778991673252265</v>
      </c>
    </row>
    <row r="5112" spans="1:13" x14ac:dyDescent="0.25">
      <c r="A5112" s="9"/>
      <c r="H5112" s="9"/>
      <c r="J5112">
        <v>10</v>
      </c>
      <c r="K5112">
        <f ca="1">SIMULATION!$D$3*SIMULATION!$D$17/$H5102/(SIMULATION!$D$17-$I5102)*(((EXP(-$I5102*$J5112))/(1-EXP(-SIMULATION!$D$4*$I5102)))-(EXP(-SIMULATION!$D$17*$J5112)/(1-EXP(-SIMULATION!$D$4*SIMULATION!$D$17))))</f>
        <v>2.0709263950700025</v>
      </c>
      <c r="L5112">
        <v>-0.55032089878806167</v>
      </c>
      <c r="M5112">
        <f t="shared" ca="1" si="79"/>
        <v>0.93125232001115821</v>
      </c>
    </row>
    <row r="5113" spans="1:13" x14ac:dyDescent="0.25">
      <c r="A5113" s="9"/>
      <c r="H5113" s="9"/>
      <c r="J5113">
        <v>11</v>
      </c>
      <c r="K5113">
        <f ca="1">SIMULATION!$D$3*SIMULATION!$D$17/$H5102/(SIMULATION!$D$17-$I5102)*(((EXP(-$I5102*$J5113))/(1-EXP(-SIMULATION!$D$4*$I5102)))-(EXP(-SIMULATION!$D$17*$J5113)/(1-EXP(-SIMULATION!$D$4*SIMULATION!$D$17))))</f>
        <v>2.0217307183249926</v>
      </c>
      <c r="L5113">
        <v>-0.30840657584942133</v>
      </c>
      <c r="M5113">
        <f t="shared" ca="1" si="79"/>
        <v>1.3982156701967907</v>
      </c>
    </row>
    <row r="5114" spans="1:13" x14ac:dyDescent="0.25">
      <c r="A5114" s="9"/>
      <c r="H5114" s="9"/>
      <c r="J5114">
        <v>12</v>
      </c>
      <c r="K5114">
        <f ca="1">SIMULATION!$D$3*SIMULATION!$D$17/$H5102/(SIMULATION!$D$17-$I5102)*(((EXP(-$I5102*$J5114))/(1-EXP(-SIMULATION!$D$4*$I5102)))-(EXP(-SIMULATION!$D$17*$J5114)/(1-EXP(-SIMULATION!$D$4*SIMULATION!$D$17))))</f>
        <v>1.9720341850887464</v>
      </c>
      <c r="L5114">
        <v>6.7074885927611667E-3</v>
      </c>
      <c r="M5114">
        <f t="shared" ca="1" si="79"/>
        <v>1.9852615818897643</v>
      </c>
    </row>
    <row r="5115" spans="1:13" x14ac:dyDescent="0.25">
      <c r="A5115" s="9"/>
      <c r="H5115" s="9"/>
      <c r="J5115">
        <v>13</v>
      </c>
      <c r="K5115">
        <f ca="1">SIMULATION!$D$3*SIMULATION!$D$17/$H5102/(SIMULATION!$D$17-$I5102)*(((EXP(-$I5102*$J5115))/(1-EXP(-SIMULATION!$D$4*$I5102)))-(EXP(-SIMULATION!$D$17*$J5115)/(1-EXP(-SIMULATION!$D$4*SIMULATION!$D$17))))</f>
        <v>1.9224920169197215</v>
      </c>
      <c r="L5115">
        <v>-0.23139473138616723</v>
      </c>
      <c r="M5115">
        <f t="shared" ca="1" si="79"/>
        <v>1.4776374930725316</v>
      </c>
    </row>
    <row r="5116" spans="1:13" x14ac:dyDescent="0.25">
      <c r="A5116" s="9"/>
      <c r="H5116" s="9"/>
      <c r="J5116">
        <v>14</v>
      </c>
      <c r="K5116">
        <f ca="1">SIMULATION!$D$3*SIMULATION!$D$17/$H5102/(SIMULATION!$D$17-$I5102)*(((EXP(-$I5102*$J5116))/(1-EXP(-SIMULATION!$D$4*$I5102)))-(EXP(-SIMULATION!$D$17*$J5116)/(1-EXP(-SIMULATION!$D$4*SIMULATION!$D$17))))</f>
        <v>1.8735116617113146</v>
      </c>
      <c r="L5116">
        <v>0.27339605516756543</v>
      </c>
      <c r="M5116">
        <f t="shared" ca="1" si="79"/>
        <v>2.3857223593336183</v>
      </c>
    </row>
    <row r="5117" spans="1:13" x14ac:dyDescent="0.25">
      <c r="A5117" s="9"/>
      <c r="H5117" s="9"/>
      <c r="J5117">
        <v>15</v>
      </c>
      <c r="K5117">
        <f ca="1">SIMULATION!$D$3*SIMULATION!$D$17/$H5102/(SIMULATION!$D$17-$I5102)*(((EXP(-$I5102*$J5117))/(1-EXP(-SIMULATION!$D$4*$I5102)))-(EXP(-SIMULATION!$D$17*$J5117)/(1-EXP(-SIMULATION!$D$4*SIMULATION!$D$17))))</f>
        <v>1.8253421132363117</v>
      </c>
      <c r="L5117">
        <v>-0.2071480054318616</v>
      </c>
      <c r="M5117">
        <f t="shared" ca="1" si="79"/>
        <v>1.4472261352486304</v>
      </c>
    </row>
    <row r="5118" spans="1:13" x14ac:dyDescent="0.25">
      <c r="A5118" s="9"/>
      <c r="H5118" s="9"/>
      <c r="J5118">
        <v>16</v>
      </c>
      <c r="K5118">
        <f ca="1">SIMULATION!$D$3*SIMULATION!$D$17/$H5102/(SIMULATION!$D$17-$I5102)*(((EXP(-$I5102*$J5118))/(1-EXP(-SIMULATION!$D$4*$I5102)))-(EXP(-SIMULATION!$D$17*$J5118)/(1-EXP(-SIMULATION!$D$4*SIMULATION!$D$17))))</f>
        <v>1.7781311407708937</v>
      </c>
      <c r="L5118">
        <v>0.27791357890216545</v>
      </c>
      <c r="M5118">
        <f t="shared" ca="1" si="79"/>
        <v>2.2722979298599228</v>
      </c>
    </row>
    <row r="5119" spans="1:13" x14ac:dyDescent="0.25">
      <c r="A5119" s="9"/>
      <c r="H5119" s="9"/>
      <c r="J5119">
        <v>17</v>
      </c>
      <c r="K5119">
        <f ca="1">SIMULATION!$D$3*SIMULATION!$D$17/$H5102/(SIMULATION!$D$17-$I5102)*(((EXP(-$I5102*$J5119))/(1-EXP(-SIMULATION!$D$4*$I5102)))-(EXP(-SIMULATION!$D$17*$J5119)/(1-EXP(-SIMULATION!$D$4*SIMULATION!$D$17))))</f>
        <v>1.731961954941176</v>
      </c>
      <c r="L5119">
        <v>6.7772045313512858E-2</v>
      </c>
      <c r="M5119">
        <f t="shared" ca="1" si="79"/>
        <v>1.8493405590327296</v>
      </c>
    </row>
    <row r="5120" spans="1:13" x14ac:dyDescent="0.25">
      <c r="A5120" s="9"/>
      <c r="H5120" s="9"/>
      <c r="J5120">
        <v>18</v>
      </c>
      <c r="K5120">
        <f ca="1">SIMULATION!$D$3*SIMULATION!$D$17/$H5102/(SIMULATION!$D$17-$I5102)*(((EXP(-$I5102*$J5120))/(1-EXP(-SIMULATION!$D$4*$I5102)))-(EXP(-SIMULATION!$D$17*$J5120)/(1-EXP(-SIMULATION!$D$4*SIMULATION!$D$17))))</f>
        <v>1.6868766960186872</v>
      </c>
      <c r="L5120">
        <v>0.14966965656229461</v>
      </c>
      <c r="M5120">
        <f t="shared" ca="1" si="79"/>
        <v>1.9393509517747423</v>
      </c>
    </row>
    <row r="5121" spans="1:13" x14ac:dyDescent="0.25">
      <c r="A5121" s="9"/>
      <c r="H5121" s="9"/>
      <c r="J5121">
        <v>19</v>
      </c>
      <c r="K5121">
        <f ca="1">SIMULATION!$D$3*SIMULATION!$D$17/$H5102/(SIMULATION!$D$17-$I5102)*(((EXP(-$I5102*$J5121))/(1-EXP(-SIMULATION!$D$4*$I5102)))-(EXP(-SIMULATION!$D$17*$J5121)/(1-EXP(-SIMULATION!$D$4*SIMULATION!$D$17))))</f>
        <v>1.6428914779323089</v>
      </c>
      <c r="L5121">
        <v>0.14792286224826545</v>
      </c>
      <c r="M5121">
        <f t="shared" ca="1" si="79"/>
        <v>1.8859126877113392</v>
      </c>
    </row>
    <row r="5122" spans="1:13" x14ac:dyDescent="0.25">
      <c r="A5122" s="9"/>
      <c r="H5122" s="9"/>
      <c r="J5122">
        <v>20</v>
      </c>
      <c r="K5122">
        <f ca="1">SIMULATION!$D$3*SIMULATION!$D$17/$H5102/(SIMULATION!$D$17-$I5102)*(((EXP(-$I5102*$J5122))/(1-EXP(-SIMULATION!$D$4*$I5102)))-(EXP(-SIMULATION!$D$17*$J5122)/(1-EXP(-SIMULATION!$D$4*SIMULATION!$D$17))))</f>
        <v>1.600006021183886</v>
      </c>
      <c r="L5122">
        <v>-5.5096074531736622E-2</v>
      </c>
      <c r="M5122">
        <f t="shared" ca="1" si="79"/>
        <v>1.5118519701895112</v>
      </c>
    </row>
    <row r="5123" spans="1:13" x14ac:dyDescent="0.25">
      <c r="A5123" s="9"/>
      <c r="H5123" s="9"/>
      <c r="J5123">
        <v>21</v>
      </c>
      <c r="K5123">
        <f ca="1">SIMULATION!$D$3*SIMULATION!$D$17/$H5102/(SIMULATION!$D$17-$I5102)*(((EXP(-$I5102*$J5123))/(1-EXP(-SIMULATION!$D$4*$I5102)))-(EXP(-SIMULATION!$D$17*$J5123)/(1-EXP(-SIMULATION!$D$4*SIMULATION!$D$17))))</f>
        <v>1.5582098184021276</v>
      </c>
      <c r="L5123">
        <v>-0.38868268242200632</v>
      </c>
      <c r="M5123">
        <f t="shared" ref="M5123:M5186" ca="1" si="80">$K5123*(1+$L5123)</f>
        <v>0.95256064640928129</v>
      </c>
    </row>
    <row r="5124" spans="1:13" x14ac:dyDescent="0.25">
      <c r="A5124" s="9"/>
      <c r="H5124" s="9"/>
      <c r="J5124">
        <v>22</v>
      </c>
      <c r="K5124">
        <f ca="1">SIMULATION!$D$3*SIMULATION!$D$17/$H5102/(SIMULATION!$D$17-$I5102)*(((EXP(-$I5102*$J5124))/(1-EXP(-SIMULATION!$D$4*$I5102)))-(EXP(-SIMULATION!$D$17*$J5124)/(1-EXP(-SIMULATION!$D$4*SIMULATION!$D$17))))</f>
        <v>1.5174860781218957</v>
      </c>
      <c r="L5124">
        <v>0.30779712171091872</v>
      </c>
      <c r="M5124">
        <f t="shared" ca="1" si="80"/>
        <v>1.9845639252042058</v>
      </c>
    </row>
    <row r="5125" spans="1:13" x14ac:dyDescent="0.25">
      <c r="A5125" s="9"/>
      <c r="H5125" s="9"/>
      <c r="J5125">
        <v>23</v>
      </c>
      <c r="K5125">
        <f ca="1">SIMULATION!$D$3*SIMULATION!$D$17/$H5102/(SIMULATION!$D$17-$I5102)*(((EXP(-$I5102*$J5125))/(1-EXP(-SIMULATION!$D$4*$I5102)))-(EXP(-SIMULATION!$D$17*$J5125)/(1-EXP(-SIMULATION!$D$4*SIMULATION!$D$17))))</f>
        <v>1.4778142449862279</v>
      </c>
      <c r="L5125">
        <v>0.10376985005187146</v>
      </c>
      <c r="M5125">
        <f t="shared" ca="1" si="80"/>
        <v>1.6311668075929686</v>
      </c>
    </row>
    <row r="5126" spans="1:13" x14ac:dyDescent="0.25">
      <c r="A5126" s="9"/>
      <c r="H5126" s="9"/>
      <c r="J5126">
        <v>24</v>
      </c>
      <c r="K5126">
        <f ca="1">SIMULATION!$D$3*SIMULATION!$D$17/$H5102/(SIMULATION!$D$17-$I5102)*(((EXP(-$I5102*$J5126))/(1-EXP(-SIMULATION!$D$4*$I5102)))-(EXP(-SIMULATION!$D$17*$J5126)/(1-EXP(-SIMULATION!$D$4*SIMULATION!$D$17))))</f>
        <v>1.439171607870366</v>
      </c>
      <c r="L5126">
        <v>4.3269907861063224E-2</v>
      </c>
      <c r="M5126">
        <f t="shared" ca="1" si="80"/>
        <v>1.501444430739175</v>
      </c>
    </row>
    <row r="5127" spans="1:13" x14ac:dyDescent="0.25">
      <c r="A5127" s="9">
        <v>206</v>
      </c>
      <c r="B5127" s="2">
        <f ca="1">NORMINV(RAND(),SIMULATION!D7,SIMULATION!D8)</f>
        <v>55.339449835820332</v>
      </c>
      <c r="C5127" s="2">
        <v>2</v>
      </c>
      <c r="D5127" s="2">
        <f ca="1">SIMULATION!$D$11*(1+(SIMULATION!$D$12*LN(1+$C5127)))*(1+(SIMULATION!$D$13*(($B5127/63.5)-1)))</f>
        <v>9.6320446503918369</v>
      </c>
      <c r="E5127" s="2">
        <v>0.1672522503130093</v>
      </c>
      <c r="F5127" s="2">
        <f ca="1">D5127*(1+E5127)</f>
        <v>11.243025793285256</v>
      </c>
      <c r="G5127" s="2">
        <v>-0.69314012495566379</v>
      </c>
      <c r="H5127" s="9">
        <f>SIMULATION!$D$15*EXP($G$5127)</f>
        <v>110.37877878623678</v>
      </c>
      <c r="I5127" s="2">
        <f ca="1">$F5127/$H5127</f>
        <v>0.10185858112326894</v>
      </c>
      <c r="J5127">
        <v>0</v>
      </c>
      <c r="K5127">
        <f ca="1">SIMULATION!$D$3*SIMULATION!$D$17/$H5127/(SIMULATION!$D$17-$I5127)*(((EXP(-$I5127*$J5127))/(1-EXP(-SIMULATION!$D$4*$I5127)))-(EXP(-SIMULATION!$D$17*$J5127)/(1-EXP(-SIMULATION!$D$4*SIMULATION!$D$17))))</f>
        <v>0.61375517369874488</v>
      </c>
      <c r="L5127">
        <v>0.76742743956228165</v>
      </c>
      <c r="M5127">
        <f t="shared" ca="1" si="80"/>
        <v>1.0847677351684761</v>
      </c>
    </row>
    <row r="5128" spans="1:13" x14ac:dyDescent="0.25">
      <c r="A5128" s="9"/>
      <c r="H5128" s="9"/>
      <c r="J5128">
        <v>1</v>
      </c>
      <c r="K5128">
        <f ca="1">SIMULATION!$D$3*SIMULATION!$D$17/$H5127/(SIMULATION!$D$17-$I5127)*(((EXP(-$I5127*$J5128))/(1-EXP(-SIMULATION!$D$4*$I5127)))-(EXP(-SIMULATION!$D$17*$J5128)/(1-EXP(-SIMULATION!$D$4*SIMULATION!$D$17))))</f>
        <v>2.2495405827869486</v>
      </c>
      <c r="L5128">
        <v>-0.11776922345763405</v>
      </c>
      <c r="M5128">
        <f t="shared" ca="1" si="80"/>
        <v>1.984613935215696</v>
      </c>
    </row>
    <row r="5129" spans="1:13" x14ac:dyDescent="0.25">
      <c r="A5129" s="9"/>
      <c r="H5129" s="9"/>
      <c r="J5129">
        <v>2</v>
      </c>
      <c r="K5129">
        <f ca="1">SIMULATION!$D$3*SIMULATION!$D$17/$H5127/(SIMULATION!$D$17-$I5127)*(((EXP(-$I5127*$J5129))/(1-EXP(-SIMULATION!$D$4*$I5127)))-(EXP(-SIMULATION!$D$17*$J5129)/(1-EXP(-SIMULATION!$D$4*SIMULATION!$D$17))))</f>
        <v>3.1180290629326404</v>
      </c>
      <c r="L5129">
        <v>0.26763429702736236</v>
      </c>
      <c r="M5129">
        <f t="shared" ca="1" si="80"/>
        <v>3.952520579301503</v>
      </c>
    </row>
    <row r="5130" spans="1:13" x14ac:dyDescent="0.25">
      <c r="A5130" s="9"/>
      <c r="H5130" s="9"/>
      <c r="J5130">
        <v>3</v>
      </c>
      <c r="K5130">
        <f ca="1">SIMULATION!$D$3*SIMULATION!$D$17/$H5127/(SIMULATION!$D$17-$I5127)*(((EXP(-$I5127*$J5130))/(1-EXP(-SIMULATION!$D$4*$I5127)))-(EXP(-SIMULATION!$D$17*$J5130)/(1-EXP(-SIMULATION!$D$4*SIMULATION!$D$17))))</f>
        <v>3.5122237380087018</v>
      </c>
      <c r="L5130">
        <v>-8.0673184893629967E-3</v>
      </c>
      <c r="M5130">
        <f t="shared" ca="1" si="80"/>
        <v>3.4838895105082845</v>
      </c>
    </row>
    <row r="5131" spans="1:13" x14ac:dyDescent="0.25">
      <c r="A5131" s="9"/>
      <c r="H5131" s="9"/>
      <c r="J5131">
        <v>4</v>
      </c>
      <c r="K5131">
        <f ca="1">SIMULATION!$D$3*SIMULATION!$D$17/$H5127/(SIMULATION!$D$17-$I5127)*(((EXP(-$I5127*$J5131))/(1-EXP(-SIMULATION!$D$4*$I5127)))-(EXP(-SIMULATION!$D$17*$J5131)/(1-EXP(-SIMULATION!$D$4*SIMULATION!$D$17))))</f>
        <v>3.6182022172335793</v>
      </c>
      <c r="L5131">
        <v>-0.73199816911188142</v>
      </c>
      <c r="M5131">
        <f t="shared" ca="1" si="80"/>
        <v>0.96968481874204937</v>
      </c>
    </row>
    <row r="5132" spans="1:13" x14ac:dyDescent="0.25">
      <c r="A5132" s="9"/>
      <c r="H5132" s="9"/>
      <c r="J5132">
        <v>5</v>
      </c>
      <c r="K5132">
        <f ca="1">SIMULATION!$D$3*SIMULATION!$D$17/$H5127/(SIMULATION!$D$17-$I5127)*(((EXP(-$I5127*$J5132))/(1-EXP(-SIMULATION!$D$4*$I5127)))-(EXP(-SIMULATION!$D$17*$J5132)/(1-EXP(-SIMULATION!$D$4*SIMULATION!$D$17))))</f>
        <v>3.5536849120068186</v>
      </c>
      <c r="L5132">
        <v>-0.22087434276758083</v>
      </c>
      <c r="M5132">
        <f t="shared" ca="1" si="80"/>
        <v>2.7687670926642443</v>
      </c>
    </row>
    <row r="5133" spans="1:13" x14ac:dyDescent="0.25">
      <c r="A5133" s="9"/>
      <c r="H5133" s="9"/>
      <c r="J5133">
        <v>6</v>
      </c>
      <c r="K5133">
        <f ca="1">SIMULATION!$D$3*SIMULATION!$D$17/$H5127/(SIMULATION!$D$17-$I5127)*(((EXP(-$I5127*$J5133))/(1-EXP(-SIMULATION!$D$4*$I5127)))-(EXP(-SIMULATION!$D$17*$J5133)/(1-EXP(-SIMULATION!$D$4*SIMULATION!$D$17))))</f>
        <v>3.3927347383326385</v>
      </c>
      <c r="L5133">
        <v>0.19777448782520313</v>
      </c>
      <c r="M5133">
        <f t="shared" ca="1" si="80"/>
        <v>4.0637311135331506</v>
      </c>
    </row>
    <row r="5134" spans="1:13" x14ac:dyDescent="0.25">
      <c r="A5134" s="9"/>
      <c r="H5134" s="9"/>
      <c r="J5134">
        <v>7</v>
      </c>
      <c r="K5134">
        <f ca="1">SIMULATION!$D$3*SIMULATION!$D$17/$H5127/(SIMULATION!$D$17-$I5127)*(((EXP(-$I5127*$J5134))/(1-EXP(-SIMULATION!$D$4*$I5127)))-(EXP(-SIMULATION!$D$17*$J5134)/(1-EXP(-SIMULATION!$D$4*SIMULATION!$D$17))))</f>
        <v>3.1815710056620206</v>
      </c>
      <c r="L5134">
        <v>-0.16792133500061177</v>
      </c>
      <c r="M5134">
        <f t="shared" ca="1" si="80"/>
        <v>2.647317354992015</v>
      </c>
    </row>
    <row r="5135" spans="1:13" x14ac:dyDescent="0.25">
      <c r="A5135" s="9"/>
      <c r="H5135" s="9"/>
      <c r="J5135">
        <v>8</v>
      </c>
      <c r="K5135">
        <f ca="1">SIMULATION!$D$3*SIMULATION!$D$17/$H5127/(SIMULATION!$D$17-$I5127)*(((EXP(-$I5127*$J5135))/(1-EXP(-SIMULATION!$D$4*$I5127)))-(EXP(-SIMULATION!$D$17*$J5135)/(1-EXP(-SIMULATION!$D$4*SIMULATION!$D$17))))</f>
        <v>2.9486904436016008</v>
      </c>
      <c r="L5135">
        <v>-0.23802280738401821</v>
      </c>
      <c r="M5135">
        <f t="shared" ca="1" si="80"/>
        <v>2.2468348661091215</v>
      </c>
    </row>
    <row r="5136" spans="1:13" x14ac:dyDescent="0.25">
      <c r="A5136" s="9"/>
      <c r="H5136" s="9"/>
      <c r="J5136">
        <v>9</v>
      </c>
      <c r="K5136">
        <f ca="1">SIMULATION!$D$3*SIMULATION!$D$17/$H5127/(SIMULATION!$D$17-$I5127)*(((EXP(-$I5127*$J5136))/(1-EXP(-SIMULATION!$D$4*$I5127)))-(EXP(-SIMULATION!$D$17*$J5136)/(1-EXP(-SIMULATION!$D$4*SIMULATION!$D$17))))</f>
        <v>2.7113413533637192</v>
      </c>
      <c r="L5136">
        <v>-0.16330728249132831</v>
      </c>
      <c r="M5136">
        <f t="shared" ca="1" si="80"/>
        <v>2.26855956503953</v>
      </c>
    </row>
    <row r="5137" spans="1:13" x14ac:dyDescent="0.25">
      <c r="A5137" s="9"/>
      <c r="H5137" s="9"/>
      <c r="J5137">
        <v>10</v>
      </c>
      <c r="K5137">
        <f ca="1">SIMULATION!$D$3*SIMULATION!$D$17/$H5127/(SIMULATION!$D$17-$I5127)*(((EXP(-$I5127*$J5137))/(1-EXP(-SIMULATION!$D$4*$I5127)))-(EXP(-SIMULATION!$D$17*$J5137)/(1-EXP(-SIMULATION!$D$4*SIMULATION!$D$17))))</f>
        <v>2.4796618810589219</v>
      </c>
      <c r="L5137">
        <v>0.37390193282501277</v>
      </c>
      <c r="M5137">
        <f t="shared" ca="1" si="80"/>
        <v>3.4068122511393599</v>
      </c>
    </row>
    <row r="5138" spans="1:13" x14ac:dyDescent="0.25">
      <c r="A5138" s="9"/>
      <c r="H5138" s="9"/>
      <c r="J5138">
        <v>11</v>
      </c>
      <c r="K5138">
        <f ca="1">SIMULATION!$D$3*SIMULATION!$D$17/$H5127/(SIMULATION!$D$17-$I5127)*(((EXP(-$I5127*$J5138))/(1-EXP(-SIMULATION!$D$4*$I5127)))-(EXP(-SIMULATION!$D$17*$J5138)/(1-EXP(-SIMULATION!$D$4*SIMULATION!$D$17))))</f>
        <v>2.2593224223567612</v>
      </c>
      <c r="L5138">
        <v>-0.48546956431267407</v>
      </c>
      <c r="M5138">
        <f t="shared" ca="1" si="80"/>
        <v>1.1624901503333689</v>
      </c>
    </row>
    <row r="5139" spans="1:13" x14ac:dyDescent="0.25">
      <c r="A5139" s="9"/>
      <c r="H5139" s="9"/>
      <c r="J5139">
        <v>12</v>
      </c>
      <c r="K5139">
        <f ca="1">SIMULATION!$D$3*SIMULATION!$D$17/$H5127/(SIMULATION!$D$17-$I5127)*(((EXP(-$I5127*$J5139))/(1-EXP(-SIMULATION!$D$4*$I5127)))-(EXP(-SIMULATION!$D$17*$J5139)/(1-EXP(-SIMULATION!$D$4*SIMULATION!$D$17))))</f>
        <v>2.0532103583480281</v>
      </c>
      <c r="L5139">
        <v>-3.5751914847441308E-3</v>
      </c>
      <c r="M5139">
        <f t="shared" ca="1" si="80"/>
        <v>2.0458697381584736</v>
      </c>
    </row>
    <row r="5140" spans="1:13" x14ac:dyDescent="0.25">
      <c r="A5140" s="9"/>
      <c r="H5140" s="9"/>
      <c r="J5140">
        <v>13</v>
      </c>
      <c r="K5140">
        <f ca="1">SIMULATION!$D$3*SIMULATION!$D$17/$H5127/(SIMULATION!$D$17-$I5127)*(((EXP(-$I5127*$J5140))/(1-EXP(-SIMULATION!$D$4*$I5127)))-(EXP(-SIMULATION!$D$17*$J5140)/(1-EXP(-SIMULATION!$D$4*SIMULATION!$D$17))))</f>
        <v>1.8625019250184982</v>
      </c>
      <c r="L5140">
        <v>0.24147823004340369</v>
      </c>
      <c r="M5140">
        <f t="shared" ca="1" si="80"/>
        <v>2.3122555933243976</v>
      </c>
    </row>
    <row r="5141" spans="1:13" x14ac:dyDescent="0.25">
      <c r="A5141" s="9"/>
      <c r="H5141" s="9"/>
      <c r="J5141">
        <v>14</v>
      </c>
      <c r="K5141">
        <f ca="1">SIMULATION!$D$3*SIMULATION!$D$17/$H5127/(SIMULATION!$D$17-$I5127)*(((EXP(-$I5127*$J5141))/(1-EXP(-SIMULATION!$D$4*$I5127)))-(EXP(-SIMULATION!$D$17*$J5141)/(1-EXP(-SIMULATION!$D$4*SIMULATION!$D$17))))</f>
        <v>1.6873420936101957</v>
      </c>
      <c r="L5141">
        <v>-0.18016124557418148</v>
      </c>
      <c r="M5141">
        <f t="shared" ca="1" si="80"/>
        <v>1.3833484403156358</v>
      </c>
    </row>
    <row r="5142" spans="1:13" x14ac:dyDescent="0.25">
      <c r="A5142" s="9"/>
      <c r="H5142" s="9"/>
      <c r="J5142">
        <v>15</v>
      </c>
      <c r="K5142">
        <f ca="1">SIMULATION!$D$3*SIMULATION!$D$17/$H5127/(SIMULATION!$D$17-$I5127)*(((EXP(-$I5127*$J5142))/(1-EXP(-SIMULATION!$D$4*$I5127)))-(EXP(-SIMULATION!$D$17*$J5142)/(1-EXP(-SIMULATION!$D$4*SIMULATION!$D$17))))</f>
        <v>1.5272739327055951</v>
      </c>
      <c r="L5142">
        <v>-4.9226509185974245E-2</v>
      </c>
      <c r="M5142">
        <f t="shared" ca="1" si="80"/>
        <v>1.452091568427764</v>
      </c>
    </row>
    <row r="5143" spans="1:13" x14ac:dyDescent="0.25">
      <c r="A5143" s="9"/>
      <c r="H5143" s="9"/>
      <c r="J5143">
        <v>16</v>
      </c>
      <c r="K5143">
        <f ca="1">SIMULATION!$D$3*SIMULATION!$D$17/$H5127/(SIMULATION!$D$17-$I5127)*(((EXP(-$I5127*$J5143))/(1-EXP(-SIMULATION!$D$4*$I5127)))-(EXP(-SIMULATION!$D$17*$J5143)/(1-EXP(-SIMULATION!$D$4*SIMULATION!$D$17))))</f>
        <v>1.3815080443344483</v>
      </c>
      <c r="L5143">
        <v>-0.13796394894663863</v>
      </c>
      <c r="M5143">
        <f t="shared" ca="1" si="80"/>
        <v>1.1909097390365198</v>
      </c>
    </row>
    <row r="5144" spans="1:13" x14ac:dyDescent="0.25">
      <c r="A5144" s="9"/>
      <c r="H5144" s="9"/>
      <c r="J5144">
        <v>17</v>
      </c>
      <c r="K5144">
        <f ca="1">SIMULATION!$D$3*SIMULATION!$D$17/$H5127/(SIMULATION!$D$17-$I5127)*(((EXP(-$I5127*$J5144))/(1-EXP(-SIMULATION!$D$4*$I5127)))-(EXP(-SIMULATION!$D$17*$J5144)/(1-EXP(-SIMULATION!$D$4*SIMULATION!$D$17))))</f>
        <v>1.2490900685593811</v>
      </c>
      <c r="L5144">
        <v>0.11987003830162324</v>
      </c>
      <c r="M5144">
        <f t="shared" ca="1" si="80"/>
        <v>1.3988185429197715</v>
      </c>
    </row>
    <row r="5145" spans="1:13" x14ac:dyDescent="0.25">
      <c r="A5145" s="9"/>
      <c r="H5145" s="9"/>
      <c r="J5145">
        <v>18</v>
      </c>
      <c r="K5145">
        <f ca="1">SIMULATION!$D$3*SIMULATION!$D$17/$H5127/(SIMULATION!$D$17-$I5127)*(((EXP(-$I5127*$J5145))/(1-EXP(-SIMULATION!$D$4*$I5127)))-(EXP(-SIMULATION!$D$17*$J5145)/(1-EXP(-SIMULATION!$D$4*SIMULATION!$D$17))))</f>
        <v>1.1290033672486595</v>
      </c>
      <c r="L5145">
        <v>-0.50488729249403763</v>
      </c>
      <c r="M5145">
        <f t="shared" ca="1" si="80"/>
        <v>0.55898391394183211</v>
      </c>
    </row>
    <row r="5146" spans="1:13" x14ac:dyDescent="0.25">
      <c r="A5146" s="9"/>
      <c r="H5146" s="9"/>
      <c r="J5146">
        <v>19</v>
      </c>
      <c r="K5146">
        <f ca="1">SIMULATION!$D$3*SIMULATION!$D$17/$H5127/(SIMULATION!$D$17-$I5127)*(((EXP(-$I5127*$J5146))/(1-EXP(-SIMULATION!$D$4*$I5127)))-(EXP(-SIMULATION!$D$17*$J5146)/(1-EXP(-SIMULATION!$D$4*SIMULATION!$D$17))))</f>
        <v>1.020230620117577</v>
      </c>
      <c r="L5146">
        <v>-0.15229671511935533</v>
      </c>
      <c r="M5146">
        <f t="shared" ca="1" si="80"/>
        <v>0.86485284800948725</v>
      </c>
    </row>
    <row r="5147" spans="1:13" x14ac:dyDescent="0.25">
      <c r="A5147" s="9"/>
      <c r="H5147" s="9"/>
      <c r="J5147">
        <v>20</v>
      </c>
      <c r="K5147">
        <f ca="1">SIMULATION!$D$3*SIMULATION!$D$17/$H5127/(SIMULATION!$D$17-$I5127)*(((EXP(-$I5127*$J5147))/(1-EXP(-SIMULATION!$D$4*$I5127)))-(EXP(-SIMULATION!$D$17*$J5147)/(1-EXP(-SIMULATION!$D$4*SIMULATION!$D$17))))</f>
        <v>0.92178949809528743</v>
      </c>
      <c r="L5147">
        <v>-6.9838971920635026E-2</v>
      </c>
      <c r="M5147">
        <f t="shared" ca="1" si="80"/>
        <v>0.85741266722107434</v>
      </c>
    </row>
    <row r="5148" spans="1:13" x14ac:dyDescent="0.25">
      <c r="A5148" s="9"/>
      <c r="H5148" s="9"/>
      <c r="J5148">
        <v>21</v>
      </c>
      <c r="K5148">
        <f ca="1">SIMULATION!$D$3*SIMULATION!$D$17/$H5127/(SIMULATION!$D$17-$I5127)*(((EXP(-$I5127*$J5148))/(1-EXP(-SIMULATION!$D$4*$I5127)))-(EXP(-SIMULATION!$D$17*$J5148)/(1-EXP(-SIMULATION!$D$4*SIMULATION!$D$17))))</f>
        <v>0.83275209270562145</v>
      </c>
      <c r="L5148">
        <v>8.2797041404517935E-2</v>
      </c>
      <c r="M5148">
        <f t="shared" ca="1" si="80"/>
        <v>0.90170150220506762</v>
      </c>
    </row>
    <row r="5149" spans="1:13" x14ac:dyDescent="0.25">
      <c r="A5149" s="9"/>
      <c r="H5149" s="9"/>
      <c r="J5149">
        <v>22</v>
      </c>
      <c r="K5149">
        <f ca="1">SIMULATION!$D$3*SIMULATION!$D$17/$H5127/(SIMULATION!$D$17-$I5127)*(((EXP(-$I5127*$J5149))/(1-EXP(-SIMULATION!$D$4*$I5127)))-(EXP(-SIMULATION!$D$17*$J5149)/(1-EXP(-SIMULATION!$D$4*SIMULATION!$D$17))))</f>
        <v>0.75225426817266883</v>
      </c>
      <c r="L5149">
        <v>0.193996318921834</v>
      </c>
      <c r="M5149">
        <f t="shared" ca="1" si="80"/>
        <v>0.8981888270914048</v>
      </c>
    </row>
    <row r="5150" spans="1:13" x14ac:dyDescent="0.25">
      <c r="A5150" s="9"/>
      <c r="H5150" s="9"/>
      <c r="J5150">
        <v>23</v>
      </c>
      <c r="K5150">
        <f ca="1">SIMULATION!$D$3*SIMULATION!$D$17/$H5127/(SIMULATION!$D$17-$I5127)*(((EXP(-$I5127*$J5150))/(1-EXP(-SIMULATION!$D$4*$I5127)))-(EXP(-SIMULATION!$D$17*$J5150)/(1-EXP(-SIMULATION!$D$4*SIMULATION!$D$17))))</f>
        <v>0.67949885585162906</v>
      </c>
      <c r="L5150">
        <v>9.6139861834465407E-2</v>
      </c>
      <c r="M5150">
        <f t="shared" ca="1" si="80"/>
        <v>0.74482578196988192</v>
      </c>
    </row>
    <row r="5151" spans="1:13" x14ac:dyDescent="0.25">
      <c r="A5151" s="9"/>
      <c r="H5151" s="9"/>
      <c r="J5151">
        <v>24</v>
      </c>
      <c r="K5151">
        <f ca="1">SIMULATION!$D$3*SIMULATION!$D$17/$H5127/(SIMULATION!$D$17-$I5127)*(((EXP(-$I5127*$J5151))/(1-EXP(-SIMULATION!$D$4*$I5127)))-(EXP(-SIMULATION!$D$17*$J5151)/(1-EXP(-SIMULATION!$D$4*SIMULATION!$D$17))))</f>
        <v>0.61375517369874555</v>
      </c>
      <c r="L5151">
        <v>-0.48120514242826645</v>
      </c>
      <c r="M5151">
        <f t="shared" ca="1" si="80"/>
        <v>0.31841302792295534</v>
      </c>
    </row>
    <row r="5152" spans="1:13" x14ac:dyDescent="0.25">
      <c r="A5152" s="9">
        <v>207</v>
      </c>
      <c r="B5152" s="2">
        <f ca="1">NORMINV(RAND(),SIMULATION!D7,SIMULATION!D8)</f>
        <v>66.348685320925469</v>
      </c>
      <c r="C5152" s="2">
        <v>2</v>
      </c>
      <c r="D5152" s="2">
        <f ca="1">SIMULATION!$D$11*(1+(SIMULATION!$D$12*LN(1+$C5152)))*(1+(SIMULATION!$D$13*(($B5152/63.5)-1)))</f>
        <v>10.449609602786815</v>
      </c>
      <c r="E5152" s="2">
        <v>0.25104730269009184</v>
      </c>
      <c r="F5152" s="2">
        <f ca="1">D5152*(1+E5152)</f>
        <v>13.072955907730927</v>
      </c>
      <c r="G5152" s="2">
        <v>1.0154054230950298</v>
      </c>
      <c r="H5152" s="9">
        <f>SIMULATION!$D$15*EXP($G$5152)</f>
        <v>609.39303808723412</v>
      </c>
      <c r="I5152" s="2">
        <f ca="1">$F5152/$H5152</f>
        <v>2.1452420836254357E-2</v>
      </c>
      <c r="J5152">
        <v>0</v>
      </c>
      <c r="K5152">
        <f ca="1">SIMULATION!$D$3*SIMULATION!$D$17/$H5152/(SIMULATION!$D$17-$I5152)*(((EXP(-$I5152*$J5152))/(1-EXP(-SIMULATION!$D$4*$I5152)))-(EXP(-SIMULATION!$D$17*$J5152)/(1-EXP(-SIMULATION!$D$4*SIMULATION!$D$17))))</f>
        <v>1.4081292035240955</v>
      </c>
      <c r="L5152">
        <v>0.36940865427770281</v>
      </c>
      <c r="M5152">
        <f t="shared" ca="1" si="80"/>
        <v>1.9283043176470653</v>
      </c>
    </row>
    <row r="5153" spans="1:13" x14ac:dyDescent="0.25">
      <c r="A5153" s="9"/>
      <c r="H5153" s="9"/>
      <c r="J5153">
        <v>1</v>
      </c>
      <c r="K5153">
        <f ca="1">SIMULATION!$D$3*SIMULATION!$D$17/$H5152/(SIMULATION!$D$17-$I5152)*(((EXP(-$I5152*$J5153))/(1-EXP(-SIMULATION!$D$4*$I5152)))-(EXP(-SIMULATION!$D$17*$J5153)/(1-EXP(-SIMULATION!$D$4*SIMULATION!$D$17))))</f>
        <v>1.6987133859682535</v>
      </c>
      <c r="L5153">
        <v>-3.9800920327426829E-3</v>
      </c>
      <c r="M5153">
        <f t="shared" ca="1" si="80"/>
        <v>1.6919523503548479</v>
      </c>
    </row>
    <row r="5154" spans="1:13" x14ac:dyDescent="0.25">
      <c r="A5154" s="9"/>
      <c r="H5154" s="9"/>
      <c r="J5154">
        <v>2</v>
      </c>
      <c r="K5154">
        <f ca="1">SIMULATION!$D$3*SIMULATION!$D$17/$H5152/(SIMULATION!$D$17-$I5152)*(((EXP(-$I5152*$J5154))/(1-EXP(-SIMULATION!$D$4*$I5152)))-(EXP(-SIMULATION!$D$17*$J5154)/(1-EXP(-SIMULATION!$D$4*SIMULATION!$D$17))))</f>
        <v>1.8680250881266065</v>
      </c>
      <c r="L5154">
        <v>0.28534204420776149</v>
      </c>
      <c r="M5154">
        <f t="shared" ca="1" si="80"/>
        <v>2.4010511854040359</v>
      </c>
    </row>
    <row r="5155" spans="1:13" x14ac:dyDescent="0.25">
      <c r="A5155" s="9"/>
      <c r="H5155" s="9"/>
      <c r="J5155">
        <v>3</v>
      </c>
      <c r="K5155">
        <f ca="1">SIMULATION!$D$3*SIMULATION!$D$17/$H5152/(SIMULATION!$D$17-$I5152)*(((EXP(-$I5152*$J5155))/(1-EXP(-SIMULATION!$D$4*$I5152)))-(EXP(-SIMULATION!$D$17*$J5155)/(1-EXP(-SIMULATION!$D$4*SIMULATION!$D$17))))</f>
        <v>1.9599811617304232</v>
      </c>
      <c r="L5155">
        <v>-7.2933993769385252E-2</v>
      </c>
      <c r="M5155">
        <f t="shared" ca="1" si="80"/>
        <v>1.817031907892664</v>
      </c>
    </row>
    <row r="5156" spans="1:13" x14ac:dyDescent="0.25">
      <c r="A5156" s="9"/>
      <c r="H5156" s="9"/>
      <c r="J5156">
        <v>4</v>
      </c>
      <c r="K5156">
        <f ca="1">SIMULATION!$D$3*SIMULATION!$D$17/$H5152/(SIMULATION!$D$17-$I5152)*(((EXP(-$I5152*$J5156))/(1-EXP(-SIMULATION!$D$4*$I5152)))-(EXP(-SIMULATION!$D$17*$J5156)/(1-EXP(-SIMULATION!$D$4*SIMULATION!$D$17))))</f>
        <v>2.0027169780215717</v>
      </c>
      <c r="L5156">
        <v>-0.34071432865685941</v>
      </c>
      <c r="M5156">
        <f t="shared" ca="1" si="80"/>
        <v>1.3203626073652575</v>
      </c>
    </row>
    <row r="5157" spans="1:13" x14ac:dyDescent="0.25">
      <c r="A5157" s="9"/>
      <c r="H5157" s="9"/>
      <c r="J5157">
        <v>5</v>
      </c>
      <c r="K5157">
        <f ca="1">SIMULATION!$D$3*SIMULATION!$D$17/$H5152/(SIMULATION!$D$17-$I5152)*(((EXP(-$I5152*$J5157))/(1-EXP(-SIMULATION!$D$4*$I5152)))-(EXP(-SIMULATION!$D$17*$J5157)/(1-EXP(-SIMULATION!$D$4*SIMULATION!$D$17))))</f>
        <v>2.0142549140206132</v>
      </c>
      <c r="L5157">
        <v>-0.10025780523429577</v>
      </c>
      <c r="M5157">
        <f t="shared" ca="1" si="80"/>
        <v>1.8123101371585115</v>
      </c>
    </row>
    <row r="5158" spans="1:13" x14ac:dyDescent="0.25">
      <c r="A5158" s="9"/>
      <c r="H5158" s="9"/>
      <c r="J5158">
        <v>6</v>
      </c>
      <c r="K5158">
        <f ca="1">SIMULATION!$D$3*SIMULATION!$D$17/$H5152/(SIMULATION!$D$17-$I5152)*(((EXP(-$I5152*$J5158))/(1-EXP(-SIMULATION!$D$4*$I5152)))-(EXP(-SIMULATION!$D$17*$J5158)/(1-EXP(-SIMULATION!$D$4*SIMULATION!$D$17))))</f>
        <v>2.00613685270622</v>
      </c>
      <c r="L5158">
        <v>-0.30550815754815797</v>
      </c>
      <c r="M5158">
        <f t="shared" ca="1" si="80"/>
        <v>1.3932456790464824</v>
      </c>
    </row>
    <row r="5159" spans="1:13" x14ac:dyDescent="0.25">
      <c r="A5159" s="9"/>
      <c r="H5159" s="9"/>
      <c r="J5159">
        <v>7</v>
      </c>
      <c r="K5159">
        <f ca="1">SIMULATION!$D$3*SIMULATION!$D$17/$H5152/(SIMULATION!$D$17-$I5152)*(((EXP(-$I5152*$J5159))/(1-EXP(-SIMULATION!$D$4*$I5152)))-(EXP(-SIMULATION!$D$17*$J5159)/(1-EXP(-SIMULATION!$D$4*SIMULATION!$D$17))))</f>
        <v>1.9857519739560849</v>
      </c>
      <c r="L5159">
        <v>-0.26519934260771827</v>
      </c>
      <c r="M5159">
        <f t="shared" ca="1" si="80"/>
        <v>1.4591318558809523</v>
      </c>
    </row>
    <row r="5160" spans="1:13" x14ac:dyDescent="0.25">
      <c r="A5160" s="9"/>
      <c r="H5160" s="9"/>
      <c r="J5160">
        <v>8</v>
      </c>
      <c r="K5160">
        <f ca="1">SIMULATION!$D$3*SIMULATION!$D$17/$H5152/(SIMULATION!$D$17-$I5152)*(((EXP(-$I5152*$J5160))/(1-EXP(-SIMULATION!$D$4*$I5152)))-(EXP(-SIMULATION!$D$17*$J5160)/(1-EXP(-SIMULATION!$D$4*SIMULATION!$D$17))))</f>
        <v>1.9578284562058819</v>
      </c>
      <c r="L5160">
        <v>-0.26460052478742524</v>
      </c>
      <c r="M5160">
        <f t="shared" ca="1" si="80"/>
        <v>1.4397860192500509</v>
      </c>
    </row>
    <row r="5161" spans="1:13" x14ac:dyDescent="0.25">
      <c r="A5161" s="9"/>
      <c r="H5161" s="9"/>
      <c r="J5161">
        <v>9</v>
      </c>
      <c r="K5161">
        <f ca="1">SIMULATION!$D$3*SIMULATION!$D$17/$H5152/(SIMULATION!$D$17-$I5152)*(((EXP(-$I5152*$J5161))/(1-EXP(-SIMULATION!$D$4*$I5152)))-(EXP(-SIMULATION!$D$17*$J5161)/(1-EXP(-SIMULATION!$D$4*SIMULATION!$D$17))))</f>
        <v>1.9253893918691514</v>
      </c>
      <c r="L5161">
        <v>-0.14813707371876134</v>
      </c>
      <c r="M5161">
        <f t="shared" ca="1" si="80"/>
        <v>1.6401678415885099</v>
      </c>
    </row>
    <row r="5162" spans="1:13" x14ac:dyDescent="0.25">
      <c r="A5162" s="9"/>
      <c r="H5162" s="9"/>
      <c r="J5162">
        <v>10</v>
      </c>
      <c r="K5162">
        <f ca="1">SIMULATION!$D$3*SIMULATION!$D$17/$H5152/(SIMULATION!$D$17-$I5152)*(((EXP(-$I5152*$J5162))/(1-EXP(-SIMULATION!$D$4*$I5152)))-(EXP(-SIMULATION!$D$17*$J5162)/(1-EXP(-SIMULATION!$D$4*SIMULATION!$D$17))))</f>
        <v>1.8903653579966739</v>
      </c>
      <c r="L5162">
        <v>-0.21630077886321403</v>
      </c>
      <c r="M5162">
        <f t="shared" ca="1" si="80"/>
        <v>1.4814778587259549</v>
      </c>
    </row>
    <row r="5163" spans="1:13" x14ac:dyDescent="0.25">
      <c r="A5163" s="9"/>
      <c r="H5163" s="9"/>
      <c r="J5163">
        <v>11</v>
      </c>
      <c r="K5163">
        <f ca="1">SIMULATION!$D$3*SIMULATION!$D$17/$H5152/(SIMULATION!$D$17-$I5152)*(((EXP(-$I5152*$J5163))/(1-EXP(-SIMULATION!$D$4*$I5152)))-(EXP(-SIMULATION!$D$17*$J5163)/(1-EXP(-SIMULATION!$D$4*SIMULATION!$D$17))))</f>
        <v>1.8539869633450596</v>
      </c>
      <c r="L5163">
        <v>-9.5202373552376995E-3</v>
      </c>
      <c r="M5163">
        <f t="shared" ca="1" si="80"/>
        <v>1.8363365674004983</v>
      </c>
    </row>
    <row r="5164" spans="1:13" x14ac:dyDescent="0.25">
      <c r="A5164" s="9"/>
      <c r="H5164" s="9"/>
      <c r="J5164">
        <v>12</v>
      </c>
      <c r="K5164">
        <f ca="1">SIMULATION!$D$3*SIMULATION!$D$17/$H5152/(SIMULATION!$D$17-$I5152)*(((EXP(-$I5152*$J5164))/(1-EXP(-SIMULATION!$D$4*$I5152)))-(EXP(-SIMULATION!$D$17*$J5164)/(1-EXP(-SIMULATION!$D$4*SIMULATION!$D$17))))</f>
        <v>1.8170363990524576</v>
      </c>
      <c r="L5164">
        <v>0.20046769199626494</v>
      </c>
      <c r="M5164">
        <f t="shared" ca="1" si="80"/>
        <v>2.1812934922437082</v>
      </c>
    </row>
    <row r="5165" spans="1:13" x14ac:dyDescent="0.25">
      <c r="A5165" s="9"/>
      <c r="H5165" s="9"/>
      <c r="J5165">
        <v>13</v>
      </c>
      <c r="K5165">
        <f ca="1">SIMULATION!$D$3*SIMULATION!$D$17/$H5152/(SIMULATION!$D$17-$I5152)*(((EXP(-$I5152*$J5165))/(1-EXP(-SIMULATION!$D$4*$I5152)))-(EXP(-SIMULATION!$D$17*$J5165)/(1-EXP(-SIMULATION!$D$4*SIMULATION!$D$17))))</f>
        <v>1.7800086354668585</v>
      </c>
      <c r="L5165">
        <v>-0.36564940323398959</v>
      </c>
      <c r="M5165">
        <f t="shared" ca="1" si="80"/>
        <v>1.1291495401570535</v>
      </c>
    </row>
    <row r="5166" spans="1:13" x14ac:dyDescent="0.25">
      <c r="A5166" s="9"/>
      <c r="H5166" s="9"/>
      <c r="J5166">
        <v>14</v>
      </c>
      <c r="K5166">
        <f ca="1">SIMULATION!$D$3*SIMULATION!$D$17/$H5152/(SIMULATION!$D$17-$I5152)*(((EXP(-$I5152*$J5166))/(1-EXP(-SIMULATION!$D$4*$I5152)))-(EXP(-SIMULATION!$D$17*$J5166)/(1-EXP(-SIMULATION!$D$4*SIMULATION!$D$17))))</f>
        <v>1.7432147180981981</v>
      </c>
      <c r="L5166">
        <v>-0.14248883582632935</v>
      </c>
      <c r="M5166">
        <f t="shared" ca="1" si="80"/>
        <v>1.4948260823210631</v>
      </c>
    </row>
    <row r="5167" spans="1:13" x14ac:dyDescent="0.25">
      <c r="A5167" s="9"/>
      <c r="H5167" s="9"/>
      <c r="J5167">
        <v>15</v>
      </c>
      <c r="K5167">
        <f ca="1">SIMULATION!$D$3*SIMULATION!$D$17/$H5152/(SIMULATION!$D$17-$I5152)*(((EXP(-$I5152*$J5167))/(1-EXP(-SIMULATION!$D$4*$I5152)))-(EXP(-SIMULATION!$D$17*$J5167)/(1-EXP(-SIMULATION!$D$4*SIMULATION!$D$17))))</f>
        <v>1.7068479593446879</v>
      </c>
      <c r="L5167">
        <v>-0.46180074399678855</v>
      </c>
      <c r="M5167">
        <f t="shared" ca="1" si="80"/>
        <v>0.91862430182991062</v>
      </c>
    </row>
    <row r="5168" spans="1:13" x14ac:dyDescent="0.25">
      <c r="A5168" s="9"/>
      <c r="H5168" s="9"/>
      <c r="J5168">
        <v>16</v>
      </c>
      <c r="K5168">
        <f ca="1">SIMULATION!$D$3*SIMULATION!$D$17/$H5152/(SIMULATION!$D$17-$I5152)*(((EXP(-$I5152*$J5168))/(1-EXP(-SIMULATION!$D$4*$I5152)))-(EXP(-SIMULATION!$D$17*$J5168)/(1-EXP(-SIMULATION!$D$4*SIMULATION!$D$17))))</f>
        <v>1.6710263529905434</v>
      </c>
      <c r="L5168">
        <v>0.31808809163544655</v>
      </c>
      <c r="M5168">
        <f t="shared" ca="1" si="80"/>
        <v>2.2025599366858453</v>
      </c>
    </row>
    <row r="5169" spans="1:13" x14ac:dyDescent="0.25">
      <c r="A5169" s="9"/>
      <c r="H5169" s="9"/>
      <c r="J5169">
        <v>17</v>
      </c>
      <c r="K5169">
        <f ca="1">SIMULATION!$D$3*SIMULATION!$D$17/$H5152/(SIMULATION!$D$17-$I5152)*(((EXP(-$I5152*$J5169))/(1-EXP(-SIMULATION!$D$4*$I5152)))-(EXP(-SIMULATION!$D$17*$J5169)/(1-EXP(-SIMULATION!$D$4*SIMULATION!$D$17))))</f>
        <v>1.6358197517371387</v>
      </c>
      <c r="L5169">
        <v>9.9245901131355382E-2</v>
      </c>
      <c r="M5169">
        <f t="shared" ca="1" si="80"/>
        <v>1.7981681570867609</v>
      </c>
    </row>
    <row r="5170" spans="1:13" x14ac:dyDescent="0.25">
      <c r="A5170" s="9"/>
      <c r="H5170" s="9"/>
      <c r="J5170">
        <v>18</v>
      </c>
      <c r="K5170">
        <f ca="1">SIMULATION!$D$3*SIMULATION!$D$17/$H5152/(SIMULATION!$D$17-$I5152)*(((EXP(-$I5152*$J5170))/(1-EXP(-SIMULATION!$D$4*$I5152)))-(EXP(-SIMULATION!$D$17*$J5170)/(1-EXP(-SIMULATION!$D$4*SIMULATION!$D$17))))</f>
        <v>1.6012672805735724</v>
      </c>
      <c r="L5170">
        <v>-0.16163149216426814</v>
      </c>
      <c r="M5170">
        <f t="shared" ca="1" si="80"/>
        <v>1.342452060660646</v>
      </c>
    </row>
    <row r="5171" spans="1:13" x14ac:dyDescent="0.25">
      <c r="A5171" s="9"/>
      <c r="H5171" s="9"/>
      <c r="J5171">
        <v>19</v>
      </c>
      <c r="K5171">
        <f ca="1">SIMULATION!$D$3*SIMULATION!$D$17/$H5152/(SIMULATION!$D$17-$I5152)*(((EXP(-$I5152*$J5171))/(1-EXP(-SIMULATION!$D$4*$I5152)))-(EXP(-SIMULATION!$D$17*$J5171)/(1-EXP(-SIMULATION!$D$4*SIMULATION!$D$17))))</f>
        <v>1.5673884930923681</v>
      </c>
      <c r="L5171">
        <v>2.9396520237106325E-3</v>
      </c>
      <c r="M5171">
        <f t="shared" ca="1" si="80"/>
        <v>1.5719960698480278</v>
      </c>
    </row>
    <row r="5172" spans="1:13" x14ac:dyDescent="0.25">
      <c r="A5172" s="9"/>
      <c r="H5172" s="9"/>
      <c r="J5172">
        <v>20</v>
      </c>
      <c r="K5172">
        <f ca="1">SIMULATION!$D$3*SIMULATION!$D$17/$H5152/(SIMULATION!$D$17-$I5152)*(((EXP(-$I5152*$J5172))/(1-EXP(-SIMULATION!$D$4*$I5152)))-(EXP(-SIMULATION!$D$17*$J5172)/(1-EXP(-SIMULATION!$D$4*SIMULATION!$D$17))))</f>
        <v>1.5341905181875899</v>
      </c>
      <c r="L5172">
        <v>6.6772365368167247E-2</v>
      </c>
      <c r="M5172">
        <f t="shared" ca="1" si="80"/>
        <v>1.6366320480123897</v>
      </c>
    </row>
    <row r="5173" spans="1:13" x14ac:dyDescent="0.25">
      <c r="A5173" s="9"/>
      <c r="H5173" s="9"/>
      <c r="J5173">
        <v>21</v>
      </c>
      <c r="K5173">
        <f ca="1">SIMULATION!$D$3*SIMULATION!$D$17/$H5152/(SIMULATION!$D$17-$I5152)*(((EXP(-$I5152*$J5173))/(1-EXP(-SIMULATION!$D$4*$I5152)))-(EXP(-SIMULATION!$D$17*$J5173)/(1-EXP(-SIMULATION!$D$4*SIMULATION!$D$17))))</f>
        <v>1.5016726373465779</v>
      </c>
      <c r="L5173">
        <v>-3.1298640166733963E-2</v>
      </c>
      <c r="M5173">
        <f t="shared" ca="1" si="80"/>
        <v>1.4546723258220369</v>
      </c>
    </row>
    <row r="5174" spans="1:13" x14ac:dyDescent="0.25">
      <c r="A5174" s="9"/>
      <c r="H5174" s="9"/>
      <c r="J5174">
        <v>22</v>
      </c>
      <c r="K5174">
        <f ca="1">SIMULATION!$D$3*SIMULATION!$D$17/$H5152/(SIMULATION!$D$17-$I5152)*(((EXP(-$I5152*$J5174))/(1-EXP(-SIMULATION!$D$4*$I5152)))-(EXP(-SIMULATION!$D$17*$J5174)/(1-EXP(-SIMULATION!$D$4*SIMULATION!$D$17))))</f>
        <v>1.4698292154564605</v>
      </c>
      <c r="L5174">
        <v>-0.26877364192202563</v>
      </c>
      <c r="M5174">
        <f t="shared" ca="1" si="80"/>
        <v>1.0747778642148338</v>
      </c>
    </row>
    <row r="5175" spans="1:13" x14ac:dyDescent="0.25">
      <c r="A5175" s="9"/>
      <c r="H5175" s="9"/>
      <c r="J5175">
        <v>23</v>
      </c>
      <c r="K5175">
        <f ca="1">SIMULATION!$D$3*SIMULATION!$D$17/$H5152/(SIMULATION!$D$17-$I5152)*(((EXP(-$I5152*$J5175))/(1-EXP(-SIMULATION!$D$4*$I5152)))-(EXP(-SIMULATION!$D$17*$J5175)/(1-EXP(-SIMULATION!$D$4*SIMULATION!$D$17))))</f>
        <v>1.4386515765546082</v>
      </c>
      <c r="L5175">
        <v>-0.33601940279823744</v>
      </c>
      <c r="M5175">
        <f t="shared" ca="1" si="80"/>
        <v>0.95523673296598588</v>
      </c>
    </row>
    <row r="5176" spans="1:13" x14ac:dyDescent="0.25">
      <c r="A5176" s="9"/>
      <c r="H5176" s="9"/>
      <c r="J5176">
        <v>24</v>
      </c>
      <c r="K5176">
        <f ca="1">SIMULATION!$D$3*SIMULATION!$D$17/$H5152/(SIMULATION!$D$17-$I5152)*(((EXP(-$I5152*$J5176))/(1-EXP(-SIMULATION!$D$4*$I5152)))-(EXP(-SIMULATION!$D$17*$J5176)/(1-EXP(-SIMULATION!$D$4*SIMULATION!$D$17))))</f>
        <v>1.4081292035240953</v>
      </c>
      <c r="L5176">
        <v>-0.20377158117689642</v>
      </c>
      <c r="M5176">
        <f t="shared" ca="1" si="80"/>
        <v>1.1211924892206266</v>
      </c>
    </row>
    <row r="5177" spans="1:13" x14ac:dyDescent="0.25">
      <c r="A5177" s="9">
        <v>208</v>
      </c>
      <c r="B5177" s="2">
        <f ca="1">NORMINV(RAND(),SIMULATION!D7,SIMULATION!D8)</f>
        <v>62.294749159912925</v>
      </c>
      <c r="C5177" s="2">
        <v>2</v>
      </c>
      <c r="D5177" s="2">
        <f ca="1">SIMULATION!$D$11*(1+(SIMULATION!$D$12*LN(1+$C5177)))*(1+(SIMULATION!$D$13*(($B5177/63.5)-1)))</f>
        <v>10.148557260962113</v>
      </c>
      <c r="E5177" s="2">
        <v>-0.32620306257547771</v>
      </c>
      <c r="F5177" s="2">
        <f ca="1">D5177*(1+E5177)</f>
        <v>6.8380668017136701</v>
      </c>
      <c r="G5177" s="2">
        <v>-0.50019775540784595</v>
      </c>
      <c r="H5177" s="9">
        <f>SIMULATION!$D$15*EXP($G$5177)</f>
        <v>133.86880641732145</v>
      </c>
      <c r="I5177" s="2">
        <f ca="1">$F5177/$H5177</f>
        <v>5.1080359829284952E-2</v>
      </c>
      <c r="J5177">
        <v>0</v>
      </c>
      <c r="K5177">
        <f ca="1">SIMULATION!$D$3*SIMULATION!$D$17/$H5177/(SIMULATION!$D$17-$I5177)*(((EXP(-$I5177*$J5177))/(1-EXP(-SIMULATION!$D$4*$I5177)))-(EXP(-SIMULATION!$D$17*$J5177)/(1-EXP(-SIMULATION!$D$4*SIMULATION!$D$17))))</f>
        <v>1.9278632230544637</v>
      </c>
      <c r="L5177">
        <v>-4.3969653370835832E-2</v>
      </c>
      <c r="M5177">
        <f t="shared" ca="1" si="80"/>
        <v>1.8430957453903767</v>
      </c>
    </row>
    <row r="5178" spans="1:13" x14ac:dyDescent="0.25">
      <c r="A5178" s="9"/>
      <c r="H5178" s="9"/>
      <c r="J5178">
        <v>1</v>
      </c>
      <c r="K5178">
        <f ca="1">SIMULATION!$D$3*SIMULATION!$D$17/$H5177/(SIMULATION!$D$17-$I5177)*(((EXP(-$I5177*$J5178))/(1-EXP(-SIMULATION!$D$4*$I5177)))-(EXP(-SIMULATION!$D$17*$J5178)/(1-EXP(-SIMULATION!$D$4*SIMULATION!$D$17))))</f>
        <v>3.2677962666880971</v>
      </c>
      <c r="L5178">
        <v>0.24920491180473744</v>
      </c>
      <c r="M5178">
        <f t="shared" ca="1" si="80"/>
        <v>4.0821471471239548</v>
      </c>
    </row>
    <row r="5179" spans="1:13" x14ac:dyDescent="0.25">
      <c r="A5179" s="9"/>
      <c r="H5179" s="9"/>
      <c r="J5179">
        <v>2</v>
      </c>
      <c r="K5179">
        <f ca="1">SIMULATION!$D$3*SIMULATION!$D$17/$H5177/(SIMULATION!$D$17-$I5177)*(((EXP(-$I5177*$J5179))/(1-EXP(-SIMULATION!$D$4*$I5177)))-(EXP(-SIMULATION!$D$17*$J5179)/(1-EXP(-SIMULATION!$D$4*SIMULATION!$D$17))))</f>
        <v>4.0252503221276399</v>
      </c>
      <c r="L5179">
        <v>7.7241419593501101E-2</v>
      </c>
      <c r="M5179">
        <f t="shared" ca="1" si="80"/>
        <v>4.3361663712279768</v>
      </c>
    </row>
    <row r="5180" spans="1:13" x14ac:dyDescent="0.25">
      <c r="A5180" s="9"/>
      <c r="H5180" s="9"/>
      <c r="J5180">
        <v>3</v>
      </c>
      <c r="K5180">
        <f ca="1">SIMULATION!$D$3*SIMULATION!$D$17/$H5177/(SIMULATION!$D$17-$I5177)*(((EXP(-$I5177*$J5180))/(1-EXP(-SIMULATION!$D$4*$I5177)))-(EXP(-SIMULATION!$D$17*$J5180)/(1-EXP(-SIMULATION!$D$4*SIMULATION!$D$17))))</f>
        <v>4.4144776047735608</v>
      </c>
      <c r="L5180">
        <v>7.9688750571488318E-2</v>
      </c>
      <c r="M5180">
        <f t="shared" ca="1" si="80"/>
        <v>4.7662618095237823</v>
      </c>
    </row>
    <row r="5181" spans="1:13" x14ac:dyDescent="0.25">
      <c r="A5181" s="9"/>
      <c r="H5181" s="9"/>
      <c r="J5181">
        <v>4</v>
      </c>
      <c r="K5181">
        <f ca="1">SIMULATION!$D$3*SIMULATION!$D$17/$H5177/(SIMULATION!$D$17-$I5177)*(((EXP(-$I5177*$J5181))/(1-EXP(-SIMULATION!$D$4*$I5177)))-(EXP(-SIMULATION!$D$17*$J5181)/(1-EXP(-SIMULATION!$D$4*SIMULATION!$D$17))))</f>
        <v>4.5725251599118097</v>
      </c>
      <c r="L5181">
        <v>0.33997289996300017</v>
      </c>
      <c r="M5181">
        <f t="shared" ca="1" si="80"/>
        <v>6.1270597986808086</v>
      </c>
    </row>
    <row r="5182" spans="1:13" x14ac:dyDescent="0.25">
      <c r="A5182" s="9"/>
      <c r="H5182" s="9"/>
      <c r="J5182">
        <v>5</v>
      </c>
      <c r="K5182">
        <f ca="1">SIMULATION!$D$3*SIMULATION!$D$17/$H5177/(SIMULATION!$D$17-$I5177)*(((EXP(-$I5177*$J5182))/(1-EXP(-SIMULATION!$D$4*$I5177)))-(EXP(-SIMULATION!$D$17*$J5182)/(1-EXP(-SIMULATION!$D$4*SIMULATION!$D$17))))</f>
        <v>4.5869775835858633</v>
      </c>
      <c r="L5182">
        <v>0.32765394615260413</v>
      </c>
      <c r="M5182">
        <f t="shared" ca="1" si="80"/>
        <v>6.0899188897613072</v>
      </c>
    </row>
    <row r="5183" spans="1:13" x14ac:dyDescent="0.25">
      <c r="A5183" s="9"/>
      <c r="H5183" s="9"/>
      <c r="J5183">
        <v>6</v>
      </c>
      <c r="K5183">
        <f ca="1">SIMULATION!$D$3*SIMULATION!$D$17/$H5177/(SIMULATION!$D$17-$I5177)*(((EXP(-$I5177*$J5183))/(1-EXP(-SIMULATION!$D$4*$I5177)))-(EXP(-SIMULATION!$D$17*$J5183)/(1-EXP(-SIMULATION!$D$4*SIMULATION!$D$17))))</f>
        <v>4.5137346092430821</v>
      </c>
      <c r="L5183">
        <v>-8.8886071506376355E-2</v>
      </c>
      <c r="M5183">
        <f t="shared" ca="1" si="80"/>
        <v>4.1125264720050954</v>
      </c>
    </row>
    <row r="5184" spans="1:13" x14ac:dyDescent="0.25">
      <c r="A5184" s="9"/>
      <c r="H5184" s="9"/>
      <c r="J5184">
        <v>7</v>
      </c>
      <c r="K5184">
        <f ca="1">SIMULATION!$D$3*SIMULATION!$D$17/$H5177/(SIMULATION!$D$17-$I5177)*(((EXP(-$I5177*$J5184))/(1-EXP(-SIMULATION!$D$4*$I5177)))-(EXP(-SIMULATION!$D$17*$J5184)/(1-EXP(-SIMULATION!$D$4*SIMULATION!$D$17))))</f>
        <v>4.3884028254479883</v>
      </c>
      <c r="L5184">
        <v>0.13959632090441723</v>
      </c>
      <c r="M5184">
        <f t="shared" ca="1" si="80"/>
        <v>5.001007714527077</v>
      </c>
    </row>
    <row r="5185" spans="1:13" x14ac:dyDescent="0.25">
      <c r="A5185" s="9"/>
      <c r="H5185" s="9"/>
      <c r="J5185">
        <v>8</v>
      </c>
      <c r="K5185">
        <f ca="1">SIMULATION!$D$3*SIMULATION!$D$17/$H5177/(SIMULATION!$D$17-$I5177)*(((EXP(-$I5177*$J5185))/(1-EXP(-SIMULATION!$D$4*$I5177)))-(EXP(-SIMULATION!$D$17*$J5185)/(1-EXP(-SIMULATION!$D$4*SIMULATION!$D$17))))</f>
        <v>4.2335952032089716</v>
      </c>
      <c r="L5185">
        <v>0.22529137954893999</v>
      </c>
      <c r="M5185">
        <f t="shared" ca="1" si="80"/>
        <v>5.1873877069916956</v>
      </c>
    </row>
    <row r="5186" spans="1:13" x14ac:dyDescent="0.25">
      <c r="A5186" s="9"/>
      <c r="H5186" s="9"/>
      <c r="J5186">
        <v>9</v>
      </c>
      <c r="K5186">
        <f ca="1">SIMULATION!$D$3*SIMULATION!$D$17/$H5177/(SIMULATION!$D$17-$I5177)*(((EXP(-$I5177*$J5186))/(1-EXP(-SIMULATION!$D$4*$I5177)))-(EXP(-SIMULATION!$D$17*$J5186)/(1-EXP(-SIMULATION!$D$4*SIMULATION!$D$17))))</f>
        <v>4.0636082763459447</v>
      </c>
      <c r="L5186">
        <v>-0.80646080974147771</v>
      </c>
      <c r="M5186">
        <f t="shared" ca="1" si="80"/>
        <v>0.78646745533182361</v>
      </c>
    </row>
    <row r="5187" spans="1:13" x14ac:dyDescent="0.25">
      <c r="A5187" s="9"/>
      <c r="H5187" s="9"/>
      <c r="J5187">
        <v>10</v>
      </c>
      <c r="K5187">
        <f ca="1">SIMULATION!$D$3*SIMULATION!$D$17/$H5177/(SIMULATION!$D$17-$I5177)*(((EXP(-$I5177*$J5187))/(1-EXP(-SIMULATION!$D$4*$I5177)))-(EXP(-SIMULATION!$D$17*$J5187)/(1-EXP(-SIMULATION!$D$4*SIMULATION!$D$17))))</f>
        <v>3.8874188848557734</v>
      </c>
      <c r="L5187">
        <v>0.22544565238749001</v>
      </c>
      <c r="M5187">
        <f t="shared" ref="M5187:M5250" ca="1" si="81">$K5187*(1+$L5187)</f>
        <v>4.7638205714555317</v>
      </c>
    </row>
    <row r="5188" spans="1:13" x14ac:dyDescent="0.25">
      <c r="A5188" s="9"/>
      <c r="H5188" s="9"/>
      <c r="J5188">
        <v>11</v>
      </c>
      <c r="K5188">
        <f ca="1">SIMULATION!$D$3*SIMULATION!$D$17/$H5177/(SIMULATION!$D$17-$I5177)*(((EXP(-$I5177*$J5188))/(1-EXP(-SIMULATION!$D$4*$I5177)))-(EXP(-SIMULATION!$D$17*$J5188)/(1-EXP(-SIMULATION!$D$4*SIMULATION!$D$17))))</f>
        <v>3.7106040787175694</v>
      </c>
      <c r="L5188">
        <v>-0.10292351930841696</v>
      </c>
      <c r="M5188">
        <f t="shared" ca="1" si="81"/>
        <v>3.328695648175791</v>
      </c>
    </row>
    <row r="5189" spans="1:13" x14ac:dyDescent="0.25">
      <c r="A5189" s="9"/>
      <c r="H5189" s="9"/>
      <c r="J5189">
        <v>12</v>
      </c>
      <c r="K5189">
        <f ca="1">SIMULATION!$D$3*SIMULATION!$D$17/$H5177/(SIMULATION!$D$17-$I5177)*(((EXP(-$I5177*$J5189))/(1-EXP(-SIMULATION!$D$4*$I5177)))-(EXP(-SIMULATION!$D$17*$J5189)/(1-EXP(-SIMULATION!$D$4*SIMULATION!$D$17))))</f>
        <v>3.5365709807735426</v>
      </c>
      <c r="L5189">
        <v>-0.14378221920821374</v>
      </c>
      <c r="M5189">
        <f t="shared" ca="1" si="81"/>
        <v>3.0280749567705536</v>
      </c>
    </row>
    <row r="5190" spans="1:13" x14ac:dyDescent="0.25">
      <c r="A5190" s="9"/>
      <c r="H5190" s="9"/>
      <c r="J5190">
        <v>13</v>
      </c>
      <c r="K5190">
        <f ca="1">SIMULATION!$D$3*SIMULATION!$D$17/$H5177/(SIMULATION!$D$17-$I5177)*(((EXP(-$I5177*$J5190))/(1-EXP(-SIMULATION!$D$4*$I5177)))-(EXP(-SIMULATION!$D$17*$J5190)/(1-EXP(-SIMULATION!$D$4*SIMULATION!$D$17))))</f>
        <v>3.3673444774456018</v>
      </c>
      <c r="L5190">
        <v>-0.17719101765772843</v>
      </c>
      <c r="M5190">
        <f t="shared" ca="1" si="81"/>
        <v>2.7706812826828835</v>
      </c>
    </row>
    <row r="5191" spans="1:13" x14ac:dyDescent="0.25">
      <c r="A5191" s="9"/>
      <c r="H5191" s="9"/>
      <c r="J5191">
        <v>14</v>
      </c>
      <c r="K5191">
        <f ca="1">SIMULATION!$D$3*SIMULATION!$D$17/$H5177/(SIMULATION!$D$17-$I5177)*(((EXP(-$I5177*$J5191))/(1-EXP(-SIMULATION!$D$4*$I5177)))-(EXP(-SIMULATION!$D$17*$J5191)/(1-EXP(-SIMULATION!$D$4*SIMULATION!$D$17))))</f>
        <v>3.2040715764705405</v>
      </c>
      <c r="L5191">
        <v>0.39419216202889434</v>
      </c>
      <c r="M5191">
        <f t="shared" ca="1" si="81"/>
        <v>4.4670914784947913</v>
      </c>
    </row>
    <row r="5192" spans="1:13" x14ac:dyDescent="0.25">
      <c r="A5192" s="9"/>
      <c r="H5192" s="9"/>
      <c r="J5192">
        <v>15</v>
      </c>
      <c r="K5192">
        <f ca="1">SIMULATION!$D$3*SIMULATION!$D$17/$H5177/(SIMULATION!$D$17-$I5177)*(((EXP(-$I5177*$J5192))/(1-EXP(-SIMULATION!$D$4*$I5177)))-(EXP(-SIMULATION!$D$17*$J5192)/(1-EXP(-SIMULATION!$D$4*SIMULATION!$D$17))))</f>
        <v>3.0473442185787545</v>
      </c>
      <c r="L5192">
        <v>-2.2326964142056912E-3</v>
      </c>
      <c r="M5192">
        <f t="shared" ca="1" si="81"/>
        <v>3.0405404240690834</v>
      </c>
    </row>
    <row r="5193" spans="1:13" x14ac:dyDescent="0.25">
      <c r="A5193" s="9"/>
      <c r="H5193" s="9"/>
      <c r="J5193">
        <v>16</v>
      </c>
      <c r="K5193">
        <f ca="1">SIMULATION!$D$3*SIMULATION!$D$17/$H5177/(SIMULATION!$D$17-$I5177)*(((EXP(-$I5177*$J5193))/(1-EXP(-SIMULATION!$D$4*$I5177)))-(EXP(-SIMULATION!$D$17*$J5193)/(1-EXP(-SIMULATION!$D$4*SIMULATION!$D$17))))</f>
        <v>2.8974057696233397</v>
      </c>
      <c r="L5193">
        <v>1.6179747819910991E-2</v>
      </c>
      <c r="M5193">
        <f t="shared" ca="1" si="81"/>
        <v>2.9442850643078007</v>
      </c>
    </row>
    <row r="5194" spans="1:13" x14ac:dyDescent="0.25">
      <c r="A5194" s="9"/>
      <c r="H5194" s="9"/>
      <c r="J5194">
        <v>17</v>
      </c>
      <c r="K5194">
        <f ca="1">SIMULATION!$D$3*SIMULATION!$D$17/$H5177/(SIMULATION!$D$17-$I5177)*(((EXP(-$I5177*$J5194))/(1-EXP(-SIMULATION!$D$4*$I5177)))-(EXP(-SIMULATION!$D$17*$J5194)/(1-EXP(-SIMULATION!$D$4*SIMULATION!$D$17))))</f>
        <v>2.7542829909140352</v>
      </c>
      <c r="L5194">
        <v>0.34333571962093012</v>
      </c>
      <c r="M5194">
        <f t="shared" ca="1" si="81"/>
        <v>3.6999267236391931</v>
      </c>
    </row>
    <row r="5195" spans="1:13" x14ac:dyDescent="0.25">
      <c r="A5195" s="9"/>
      <c r="H5195" s="9"/>
      <c r="J5195">
        <v>18</v>
      </c>
      <c r="K5195">
        <f ca="1">SIMULATION!$D$3*SIMULATION!$D$17/$H5177/(SIMULATION!$D$17-$I5177)*(((EXP(-$I5177*$J5195))/(1-EXP(-SIMULATION!$D$4*$I5177)))-(EXP(-SIMULATION!$D$17*$J5195)/(1-EXP(-SIMULATION!$D$4*SIMULATION!$D$17))))</f>
        <v>2.6178702718456912</v>
      </c>
      <c r="L5195">
        <v>-9.1369160849527425E-2</v>
      </c>
      <c r="M5195">
        <f t="shared" ca="1" si="81"/>
        <v>2.3786776618942262</v>
      </c>
    </row>
    <row r="5196" spans="1:13" x14ac:dyDescent="0.25">
      <c r="A5196" s="9"/>
      <c r="H5196" s="9"/>
      <c r="J5196">
        <v>19</v>
      </c>
      <c r="K5196">
        <f ca="1">SIMULATION!$D$3*SIMULATION!$D$17/$H5177/(SIMULATION!$D$17-$I5177)*(((EXP(-$I5177*$J5196))/(1-EXP(-SIMULATION!$D$4*$I5177)))-(EXP(-SIMULATION!$D$17*$J5196)/(1-EXP(-SIMULATION!$D$4*SIMULATION!$D$17))))</f>
        <v>2.4879832878362671</v>
      </c>
      <c r="L5196">
        <v>-9.3747356132626913E-2</v>
      </c>
      <c r="M5196">
        <f t="shared" ca="1" si="81"/>
        <v>2.2547414324994564</v>
      </c>
    </row>
    <row r="5197" spans="1:13" x14ac:dyDescent="0.25">
      <c r="A5197" s="9"/>
      <c r="H5197" s="9"/>
      <c r="J5197">
        <v>20</v>
      </c>
      <c r="K5197">
        <f ca="1">SIMULATION!$D$3*SIMULATION!$D$17/$H5177/(SIMULATION!$D$17-$I5177)*(((EXP(-$I5177*$J5197))/(1-EXP(-SIMULATION!$D$4*$I5177)))-(EXP(-SIMULATION!$D$17*$J5197)/(1-EXP(-SIMULATION!$D$4*SIMULATION!$D$17))))</f>
        <v>2.3643930812148555</v>
      </c>
      <c r="L5197">
        <v>2.4542356120038206E-2</v>
      </c>
      <c r="M5197">
        <f t="shared" ca="1" si="81"/>
        <v>2.422420858221785</v>
      </c>
    </row>
    <row r="5198" spans="1:13" x14ac:dyDescent="0.25">
      <c r="A5198" s="9"/>
      <c r="H5198" s="9"/>
      <c r="J5198">
        <v>21</v>
      </c>
      <c r="K5198">
        <f ca="1">SIMULATION!$D$3*SIMULATION!$D$17/$H5177/(SIMULATION!$D$17-$I5177)*(((EXP(-$I5177*$J5198))/(1-EXP(-SIMULATION!$D$4*$I5177)))-(EXP(-SIMULATION!$D$17*$J5198)/(1-EXP(-SIMULATION!$D$4*SIMULATION!$D$17))))</f>
        <v>2.2468476118203289</v>
      </c>
      <c r="L5198">
        <v>-0.19422620931515971</v>
      </c>
      <c r="M5198">
        <f t="shared" ca="1" si="81"/>
        <v>1.8104509172676471</v>
      </c>
    </row>
    <row r="5199" spans="1:13" x14ac:dyDescent="0.25">
      <c r="A5199" s="9"/>
      <c r="H5199" s="9"/>
      <c r="J5199">
        <v>22</v>
      </c>
      <c r="K5199">
        <f ca="1">SIMULATION!$D$3*SIMULATION!$D$17/$H5177/(SIMULATION!$D$17-$I5177)*(((EXP(-$I5177*$J5199))/(1-EXP(-SIMULATION!$D$4*$I5177)))-(EXP(-SIMULATION!$D$17*$J5199)/(1-EXP(-SIMULATION!$D$4*SIMULATION!$D$17))))</f>
        <v>2.1350852922909191</v>
      </c>
      <c r="L5199">
        <v>-4.8301839962718536E-2</v>
      </c>
      <c r="M5199">
        <f t="shared" ca="1" si="81"/>
        <v>2.031956744195929</v>
      </c>
    </row>
    <row r="5200" spans="1:13" x14ac:dyDescent="0.25">
      <c r="A5200" s="9"/>
      <c r="H5200" s="9"/>
      <c r="J5200">
        <v>23</v>
      </c>
      <c r="K5200">
        <f ca="1">SIMULATION!$D$3*SIMULATION!$D$17/$H5177/(SIMULATION!$D$17-$I5177)*(((EXP(-$I5177*$J5200))/(1-EXP(-SIMULATION!$D$4*$I5177)))-(EXP(-SIMULATION!$D$17*$J5200)/(1-EXP(-SIMULATION!$D$4*SIMULATION!$D$17))))</f>
        <v>2.0288434006364318</v>
      </c>
      <c r="L5200">
        <v>-0.30601090707417883</v>
      </c>
      <c r="M5200">
        <f t="shared" ca="1" si="81"/>
        <v>1.4079951912962159</v>
      </c>
    </row>
    <row r="5201" spans="1:13" x14ac:dyDescent="0.25">
      <c r="A5201" s="9"/>
      <c r="H5201" s="9"/>
      <c r="J5201">
        <v>24</v>
      </c>
      <c r="K5201">
        <f ca="1">SIMULATION!$D$3*SIMULATION!$D$17/$H5177/(SIMULATION!$D$17-$I5177)*(((EXP(-$I5177*$J5201))/(1-EXP(-SIMULATION!$D$4*$I5177)))-(EXP(-SIMULATION!$D$17*$J5201)/(1-EXP(-SIMULATION!$D$4*SIMULATION!$D$17))))</f>
        <v>1.9278632230544648</v>
      </c>
      <c r="L5201">
        <v>0.10124040772758558</v>
      </c>
      <c r="M5201">
        <f t="shared" ca="1" si="81"/>
        <v>2.1230408817995161</v>
      </c>
    </row>
    <row r="5202" spans="1:13" x14ac:dyDescent="0.25">
      <c r="A5202" s="9">
        <v>209</v>
      </c>
      <c r="B5202" s="2">
        <f ca="1">NORMINV(RAND(),SIMULATION!D7,SIMULATION!D8)</f>
        <v>69.069624281572956</v>
      </c>
      <c r="C5202" s="2">
        <v>2</v>
      </c>
      <c r="D5202" s="2">
        <f ca="1">SIMULATION!$D$11*(1+(SIMULATION!$D$12*LN(1+$C5202)))*(1+(SIMULATION!$D$13*(($B5202/63.5)-1)))</f>
        <v>10.651671256826377</v>
      </c>
      <c r="E5202" s="2">
        <v>-2.4500511790791522E-2</v>
      </c>
      <c r="F5202" s="2">
        <f ca="1">D5202*(1+E5202)</f>
        <v>10.390699859606867</v>
      </c>
      <c r="G5202" s="2">
        <v>-0.66356543988177807</v>
      </c>
      <c r="H5202" s="9">
        <f>SIMULATION!$D$15*EXP($G$5202)</f>
        <v>113.69194788563058</v>
      </c>
      <c r="I5202" s="2">
        <f ca="1">$F5202/$H5202</f>
        <v>9.1393454442872973E-2</v>
      </c>
      <c r="J5202">
        <v>0</v>
      </c>
      <c r="K5202">
        <f ca="1">SIMULATION!$D$3*SIMULATION!$D$17/$H5202/(SIMULATION!$D$17-$I5202)*(((EXP(-$I5202*$J5202))/(1-EXP(-SIMULATION!$D$4*$I5202)))-(EXP(-SIMULATION!$D$17*$J5202)/(1-EXP(-SIMULATION!$D$4*SIMULATION!$D$17))))</f>
        <v>0.76410179560840885</v>
      </c>
      <c r="L5202">
        <v>0.43907324920033297</v>
      </c>
      <c r="M5202">
        <f t="shared" ca="1" si="81"/>
        <v>1.0995984537260015</v>
      </c>
    </row>
    <row r="5203" spans="1:13" x14ac:dyDescent="0.25">
      <c r="A5203" s="9"/>
      <c r="H5203" s="9"/>
      <c r="J5203">
        <v>1</v>
      </c>
      <c r="K5203">
        <f ca="1">SIMULATION!$D$3*SIMULATION!$D$17/$H5202/(SIMULATION!$D$17-$I5202)*(((EXP(-$I5202*$J5203))/(1-EXP(-SIMULATION!$D$4*$I5202)))-(EXP(-SIMULATION!$D$17*$J5203)/(1-EXP(-SIMULATION!$D$4*SIMULATION!$D$17))))</f>
        <v>2.3523217499693128</v>
      </c>
      <c r="L5203">
        <v>-9.9404298496167595E-3</v>
      </c>
      <c r="M5203">
        <f t="shared" ca="1" si="81"/>
        <v>2.3289386606300151</v>
      </c>
    </row>
    <row r="5204" spans="1:13" x14ac:dyDescent="0.25">
      <c r="A5204" s="9"/>
      <c r="H5204" s="9"/>
      <c r="J5204">
        <v>2</v>
      </c>
      <c r="K5204">
        <f ca="1">SIMULATION!$D$3*SIMULATION!$D$17/$H5202/(SIMULATION!$D$17-$I5202)*(((EXP(-$I5202*$J5204))/(1-EXP(-SIMULATION!$D$4*$I5202)))-(EXP(-SIMULATION!$D$17*$J5204)/(1-EXP(-SIMULATION!$D$4*SIMULATION!$D$17))))</f>
        <v>3.2074036371227979</v>
      </c>
      <c r="L5204">
        <v>0.15743901220625675</v>
      </c>
      <c r="M5204">
        <f t="shared" ca="1" si="81"/>
        <v>3.7123740974981665</v>
      </c>
    </row>
    <row r="5205" spans="1:13" x14ac:dyDescent="0.25">
      <c r="A5205" s="9"/>
      <c r="H5205" s="9"/>
      <c r="J5205">
        <v>3</v>
      </c>
      <c r="K5205">
        <f ca="1">SIMULATION!$D$3*SIMULATION!$D$17/$H5202/(SIMULATION!$D$17-$I5202)*(((EXP(-$I5202*$J5205))/(1-EXP(-SIMULATION!$D$4*$I5202)))-(EXP(-SIMULATION!$D$17*$J5205)/(1-EXP(-SIMULATION!$D$4*SIMULATION!$D$17))))</f>
        <v>3.6068822601669703</v>
      </c>
      <c r="L5205">
        <v>0.35355506186089541</v>
      </c>
      <c r="M5205">
        <f t="shared" ca="1" si="81"/>
        <v>4.8821137407852699</v>
      </c>
    </row>
    <row r="5206" spans="1:13" x14ac:dyDescent="0.25">
      <c r="A5206" s="9"/>
      <c r="H5206" s="9"/>
      <c r="J5206">
        <v>4</v>
      </c>
      <c r="K5206">
        <f ca="1">SIMULATION!$D$3*SIMULATION!$D$17/$H5202/(SIMULATION!$D$17-$I5202)*(((EXP(-$I5202*$J5206))/(1-EXP(-SIMULATION!$D$4*$I5202)))-(EXP(-SIMULATION!$D$17*$J5206)/(1-EXP(-SIMULATION!$D$4*SIMULATION!$D$17))))</f>
        <v>3.7273675881661208</v>
      </c>
      <c r="L5206">
        <v>-6.3896565192580218E-2</v>
      </c>
      <c r="M5206">
        <f t="shared" ca="1" si="81"/>
        <v>3.4892016020721535</v>
      </c>
    </row>
    <row r="5207" spans="1:13" x14ac:dyDescent="0.25">
      <c r="A5207" s="9"/>
      <c r="H5207" s="9"/>
      <c r="J5207">
        <v>5</v>
      </c>
      <c r="K5207">
        <f ca="1">SIMULATION!$D$3*SIMULATION!$D$17/$H5202/(SIMULATION!$D$17-$I5202)*(((EXP(-$I5202*$J5207))/(1-EXP(-SIMULATION!$D$4*$I5202)))-(EXP(-SIMULATION!$D$17*$J5207)/(1-EXP(-SIMULATION!$D$4*SIMULATION!$D$17))))</f>
        <v>3.6809029033515279</v>
      </c>
      <c r="L5207">
        <v>9.893099888530632E-2</v>
      </c>
      <c r="M5207">
        <f t="shared" ca="1" si="81"/>
        <v>4.0450583043799186</v>
      </c>
    </row>
    <row r="5208" spans="1:13" x14ac:dyDescent="0.25">
      <c r="A5208" s="9"/>
      <c r="H5208" s="9"/>
      <c r="J5208">
        <v>6</v>
      </c>
      <c r="K5208">
        <f ca="1">SIMULATION!$D$3*SIMULATION!$D$17/$H5202/(SIMULATION!$D$17-$I5202)*(((EXP(-$I5202*$J5208))/(1-EXP(-SIMULATION!$D$4*$I5202)))-(EXP(-SIMULATION!$D$17*$J5208)/(1-EXP(-SIMULATION!$D$4*SIMULATION!$D$17))))</f>
        <v>3.5382545169395332</v>
      </c>
      <c r="L5208">
        <v>0.30255038358246289</v>
      </c>
      <c r="M5208">
        <f t="shared" ca="1" si="81"/>
        <v>4.6087547782519707</v>
      </c>
    </row>
    <row r="5209" spans="1:13" x14ac:dyDescent="0.25">
      <c r="A5209" s="9"/>
      <c r="H5209" s="9"/>
      <c r="J5209">
        <v>7</v>
      </c>
      <c r="K5209">
        <f ca="1">SIMULATION!$D$3*SIMULATION!$D$17/$H5202/(SIMULATION!$D$17-$I5202)*(((EXP(-$I5202*$J5209))/(1-EXP(-SIMULATION!$D$4*$I5202)))-(EXP(-SIMULATION!$D$17*$J5209)/(1-EXP(-SIMULATION!$D$4*SIMULATION!$D$17))))</f>
        <v>3.3438277437785335</v>
      </c>
      <c r="L5209">
        <v>0.31331177967264334</v>
      </c>
      <c r="M5209">
        <f t="shared" ca="1" si="81"/>
        <v>4.3914883651005461</v>
      </c>
    </row>
    <row r="5210" spans="1:13" x14ac:dyDescent="0.25">
      <c r="A5210" s="9"/>
      <c r="H5210" s="9"/>
      <c r="J5210">
        <v>8</v>
      </c>
      <c r="K5210">
        <f ca="1">SIMULATION!$D$3*SIMULATION!$D$17/$H5202/(SIMULATION!$D$17-$I5202)*(((EXP(-$I5202*$J5210))/(1-EXP(-SIMULATION!$D$4*$I5202)))-(EXP(-SIMULATION!$D$17*$J5210)/(1-EXP(-SIMULATION!$D$4*SIMULATION!$D$17))))</f>
        <v>3.1252175350575877</v>
      </c>
      <c r="L5210">
        <v>-2.3795125749424555E-3</v>
      </c>
      <c r="M5210">
        <f t="shared" ca="1" si="81"/>
        <v>3.1177810406334872</v>
      </c>
    </row>
    <row r="5211" spans="1:13" x14ac:dyDescent="0.25">
      <c r="A5211" s="9"/>
      <c r="H5211" s="9"/>
      <c r="J5211">
        <v>9</v>
      </c>
      <c r="K5211">
        <f ca="1">SIMULATION!$D$3*SIMULATION!$D$17/$H5202/(SIMULATION!$D$17-$I5202)*(((EXP(-$I5202*$J5211))/(1-EXP(-SIMULATION!$D$4*$I5202)))-(EXP(-SIMULATION!$D$17*$J5211)/(1-EXP(-SIMULATION!$D$4*SIMULATION!$D$17))))</f>
        <v>2.8993215584216299</v>
      </c>
      <c r="L5211">
        <v>7.9152004149980498E-2</v>
      </c>
      <c r="M5211">
        <f t="shared" ca="1" si="81"/>
        <v>3.1288086704459466</v>
      </c>
    </row>
    <row r="5212" spans="1:13" x14ac:dyDescent="0.25">
      <c r="A5212" s="9"/>
      <c r="H5212" s="9"/>
      <c r="J5212">
        <v>10</v>
      </c>
      <c r="K5212">
        <f ca="1">SIMULATION!$D$3*SIMULATION!$D$17/$H5202/(SIMULATION!$D$17-$I5202)*(((EXP(-$I5202*$J5212))/(1-EXP(-SIMULATION!$D$4*$I5202)))-(EXP(-SIMULATION!$D$17*$J5212)/(1-EXP(-SIMULATION!$D$4*SIMULATION!$D$17))))</f>
        <v>2.6762510395464711</v>
      </c>
      <c r="L5212">
        <v>-1.1907459982778482E-2</v>
      </c>
      <c r="M5212">
        <f t="shared" ca="1" si="81"/>
        <v>2.6443836873892019</v>
      </c>
    </row>
    <row r="5213" spans="1:13" x14ac:dyDescent="0.25">
      <c r="A5213" s="9"/>
      <c r="H5213" s="9"/>
      <c r="J5213">
        <v>11</v>
      </c>
      <c r="K5213">
        <f ca="1">SIMULATION!$D$3*SIMULATION!$D$17/$H5202/(SIMULATION!$D$17-$I5202)*(((EXP(-$I5202*$J5213))/(1-EXP(-SIMULATION!$D$4*$I5202)))-(EXP(-SIMULATION!$D$17*$J5213)/(1-EXP(-SIMULATION!$D$4*SIMULATION!$D$17))))</f>
        <v>2.4618309295035439</v>
      </c>
      <c r="L5213">
        <v>0.10882328902466676</v>
      </c>
      <c r="M5213">
        <f t="shared" ca="1" si="81"/>
        <v>2.7297354682747721</v>
      </c>
    </row>
    <row r="5214" spans="1:13" x14ac:dyDescent="0.25">
      <c r="A5214" s="9"/>
      <c r="H5214" s="9"/>
      <c r="J5214">
        <v>12</v>
      </c>
      <c r="K5214">
        <f ca="1">SIMULATION!$D$3*SIMULATION!$D$17/$H5202/(SIMULATION!$D$17-$I5202)*(((EXP(-$I5202*$J5214))/(1-EXP(-SIMULATION!$D$4*$I5202)))-(EXP(-SIMULATION!$D$17*$J5214)/(1-EXP(-SIMULATION!$D$4*SIMULATION!$D$17))))</f>
        <v>2.259196601444557</v>
      </c>
      <c r="L5214">
        <v>-7.742932748028509E-3</v>
      </c>
      <c r="M5214">
        <f t="shared" ca="1" si="81"/>
        <v>2.2417037940949971</v>
      </c>
    </row>
    <row r="5215" spans="1:13" x14ac:dyDescent="0.25">
      <c r="A5215" s="9"/>
      <c r="H5215" s="9"/>
      <c r="J5215">
        <v>13</v>
      </c>
      <c r="K5215">
        <f ca="1">SIMULATION!$D$3*SIMULATION!$D$17/$H5202/(SIMULATION!$D$17-$I5202)*(((EXP(-$I5202*$J5215))/(1-EXP(-SIMULATION!$D$4*$I5202)))-(EXP(-SIMULATION!$D$17*$J5215)/(1-EXP(-SIMULATION!$D$4*SIMULATION!$D$17))))</f>
        <v>2.0698120592091822</v>
      </c>
      <c r="L5215">
        <v>0.32074001305954336</v>
      </c>
      <c r="M5215">
        <f t="shared" ca="1" si="81"/>
        <v>2.7336836061107359</v>
      </c>
    </row>
    <row r="5216" spans="1:13" x14ac:dyDescent="0.25">
      <c r="A5216" s="9"/>
      <c r="H5216" s="9"/>
      <c r="J5216">
        <v>14</v>
      </c>
      <c r="K5216">
        <f ca="1">SIMULATION!$D$3*SIMULATION!$D$17/$H5202/(SIMULATION!$D$17-$I5202)*(((EXP(-$I5202*$J5216))/(1-EXP(-SIMULATION!$D$4*$I5202)))-(EXP(-SIMULATION!$D$17*$J5216)/(1-EXP(-SIMULATION!$D$4*SIMULATION!$D$17))))</f>
        <v>1.8941178728594679</v>
      </c>
      <c r="L5216">
        <v>-0.21825554080010739</v>
      </c>
      <c r="M5216">
        <f t="shared" ca="1" si="81"/>
        <v>1.4807161521793755</v>
      </c>
    </row>
    <row r="5217" spans="1:13" x14ac:dyDescent="0.25">
      <c r="A5217" s="9"/>
      <c r="H5217" s="9"/>
      <c r="J5217">
        <v>15</v>
      </c>
      <c r="K5217">
        <f ca="1">SIMULATION!$D$3*SIMULATION!$D$17/$H5202/(SIMULATION!$D$17-$I5202)*(((EXP(-$I5202*$J5217))/(1-EXP(-SIMULATION!$D$4*$I5202)))-(EXP(-SIMULATION!$D$17*$J5217)/(1-EXP(-SIMULATION!$D$4*SIMULATION!$D$17))))</f>
        <v>1.7319422322777955</v>
      </c>
      <c r="L5217">
        <v>-0.30720373123340206</v>
      </c>
      <c r="M5217">
        <f t="shared" ca="1" si="81"/>
        <v>1.1998831162413492</v>
      </c>
    </row>
    <row r="5218" spans="1:13" x14ac:dyDescent="0.25">
      <c r="A5218" s="9"/>
      <c r="H5218" s="9"/>
      <c r="J5218">
        <v>16</v>
      </c>
      <c r="K5218">
        <f ca="1">SIMULATION!$D$3*SIMULATION!$D$17/$H5202/(SIMULATION!$D$17-$I5202)*(((EXP(-$I5202*$J5218))/(1-EXP(-SIMULATION!$D$4*$I5202)))-(EXP(-SIMULATION!$D$17*$J5218)/(1-EXP(-SIMULATION!$D$4*SIMULATION!$D$17))))</f>
        <v>1.5827605643418556</v>
      </c>
      <c r="L5218">
        <v>-0.1583266186566126</v>
      </c>
      <c r="M5218">
        <f t="shared" ca="1" si="81"/>
        <v>1.3321674360465778</v>
      </c>
    </row>
    <row r="5219" spans="1:13" x14ac:dyDescent="0.25">
      <c r="A5219" s="9"/>
      <c r="H5219" s="9"/>
      <c r="J5219">
        <v>17</v>
      </c>
      <c r="K5219">
        <f ca="1">SIMULATION!$D$3*SIMULATION!$D$17/$H5202/(SIMULATION!$D$17-$I5202)*(((EXP(-$I5202*$J5219))/(1-EXP(-SIMULATION!$D$4*$I5202)))-(EXP(-SIMULATION!$D$17*$J5219)/(1-EXP(-SIMULATION!$D$4*SIMULATION!$D$17))))</f>
        <v>1.4458584375072201</v>
      </c>
      <c r="L5219">
        <v>-0.44376239645032567</v>
      </c>
      <c r="M5219">
        <f t="shared" ca="1" si="81"/>
        <v>0.80424083235109267</v>
      </c>
    </row>
    <row r="5220" spans="1:13" x14ac:dyDescent="0.25">
      <c r="A5220" s="9"/>
      <c r="H5220" s="9"/>
      <c r="J5220">
        <v>18</v>
      </c>
      <c r="K5220">
        <f ca="1">SIMULATION!$D$3*SIMULATION!$D$17/$H5202/(SIMULATION!$D$17-$I5202)*(((EXP(-$I5202*$J5220))/(1-EXP(-SIMULATION!$D$4*$I5202)))-(EXP(-SIMULATION!$D$17*$J5220)/(1-EXP(-SIMULATION!$D$4*SIMULATION!$D$17))))</f>
        <v>1.3204327931991124</v>
      </c>
      <c r="L5220">
        <v>-0.17475505666128435</v>
      </c>
      <c r="M5220">
        <f t="shared" ca="1" si="81"/>
        <v>1.0896804856061837</v>
      </c>
    </row>
    <row r="5221" spans="1:13" x14ac:dyDescent="0.25">
      <c r="A5221" s="9"/>
      <c r="H5221" s="9"/>
      <c r="J5221">
        <v>19</v>
      </c>
      <c r="K5221">
        <f ca="1">SIMULATION!$D$3*SIMULATION!$D$17/$H5202/(SIMULATION!$D$17-$I5202)*(((EXP(-$I5202*$J5221))/(1-EXP(-SIMULATION!$D$4*$I5202)))-(EXP(-SIMULATION!$D$17*$J5221)/(1-EXP(-SIMULATION!$D$4*SIMULATION!$D$17))))</f>
        <v>1.2056539316842245</v>
      </c>
      <c r="L5221">
        <v>4.6733101087932365E-3</v>
      </c>
      <c r="M5221">
        <f t="shared" ca="1" si="81"/>
        <v>1.2112883263908707</v>
      </c>
    </row>
    <row r="5222" spans="1:13" x14ac:dyDescent="0.25">
      <c r="A5222" s="9"/>
      <c r="H5222" s="9"/>
      <c r="J5222">
        <v>20</v>
      </c>
      <c r="K5222">
        <f ca="1">SIMULATION!$D$3*SIMULATION!$D$17/$H5202/(SIMULATION!$D$17-$I5202)*(((EXP(-$I5202*$J5222))/(1-EXP(-SIMULATION!$D$4*$I5202)))-(EXP(-SIMULATION!$D$17*$J5222)/(1-EXP(-SIMULATION!$D$4*SIMULATION!$D$17))))</f>
        <v>1.1007026004984775</v>
      </c>
      <c r="L5222">
        <v>0.28277723742711769</v>
      </c>
      <c r="M5222">
        <f t="shared" ca="1" si="81"/>
        <v>1.4119562410962814</v>
      </c>
    </row>
    <row r="5223" spans="1:13" x14ac:dyDescent="0.25">
      <c r="A5223" s="9"/>
      <c r="H5223" s="9"/>
      <c r="J5223">
        <v>21</v>
      </c>
      <c r="K5223">
        <f ca="1">SIMULATION!$D$3*SIMULATION!$D$17/$H5202/(SIMULATION!$D$17-$I5202)*(((EXP(-$I5202*$J5223))/(1-EXP(-SIMULATION!$D$4*$I5202)))-(EXP(-SIMULATION!$D$17*$J5223)/(1-EXP(-SIMULATION!$D$4*SIMULATION!$D$17))))</f>
        <v>1.0047913580127343</v>
      </c>
      <c r="L5223">
        <v>3.1825847758780883E-2</v>
      </c>
      <c r="M5223">
        <f t="shared" ca="1" si="81"/>
        <v>1.0367696948021863</v>
      </c>
    </row>
    <row r="5224" spans="1:13" x14ac:dyDescent="0.25">
      <c r="A5224" s="9"/>
      <c r="H5224" s="9"/>
      <c r="J5224">
        <v>22</v>
      </c>
      <c r="K5224">
        <f ca="1">SIMULATION!$D$3*SIMULATION!$D$17/$H5202/(SIMULATION!$D$17-$I5202)*(((EXP(-$I5202*$J5224))/(1-EXP(-SIMULATION!$D$4*$I5202)))-(EXP(-SIMULATION!$D$17*$J5224)/(1-EXP(-SIMULATION!$D$4*SIMULATION!$D$17))))</f>
        <v>0.91717607005900315</v>
      </c>
      <c r="L5224">
        <v>-1.6791428920821676E-2</v>
      </c>
      <c r="M5224">
        <f t="shared" ca="1" si="81"/>
        <v>0.90177537327072887</v>
      </c>
    </row>
    <row r="5225" spans="1:13" x14ac:dyDescent="0.25">
      <c r="A5225" s="9"/>
      <c r="H5225" s="9"/>
      <c r="J5225">
        <v>23</v>
      </c>
      <c r="K5225">
        <f ca="1">SIMULATION!$D$3*SIMULATION!$D$17/$H5202/(SIMULATION!$D$17-$I5202)*(((EXP(-$I5202*$J5225))/(1-EXP(-SIMULATION!$D$4*$I5202)))-(EXP(-SIMULATION!$D$17*$J5225)/(1-EXP(-SIMULATION!$D$4*SIMULATION!$D$17))))</f>
        <v>0.83716127518018413</v>
      </c>
      <c r="L5225">
        <v>-0.45461353384568032</v>
      </c>
      <c r="M5225">
        <f t="shared" ca="1" si="81"/>
        <v>0.45657642947176463</v>
      </c>
    </row>
    <row r="5226" spans="1:13" x14ac:dyDescent="0.25">
      <c r="A5226" s="9"/>
      <c r="H5226" s="9"/>
      <c r="J5226">
        <v>24</v>
      </c>
      <c r="K5226">
        <f ca="1">SIMULATION!$D$3*SIMULATION!$D$17/$H5202/(SIMULATION!$D$17-$I5202)*(((EXP(-$I5202*$J5226))/(1-EXP(-SIMULATION!$D$4*$I5202)))-(EXP(-SIMULATION!$D$17*$J5226)/(1-EXP(-SIMULATION!$D$4*SIMULATION!$D$17))))</f>
        <v>0.76410179560840874</v>
      </c>
      <c r="L5226">
        <v>0.40001746012028205</v>
      </c>
      <c r="M5226">
        <f t="shared" ca="1" si="81"/>
        <v>1.0697558551610311</v>
      </c>
    </row>
    <row r="5227" spans="1:13" x14ac:dyDescent="0.25">
      <c r="A5227" s="9">
        <v>210</v>
      </c>
      <c r="B5227" s="2">
        <f ca="1">NORMINV(RAND(),SIMULATION!D7,SIMULATION!D8)</f>
        <v>68.550207782575043</v>
      </c>
      <c r="C5227" s="2">
        <v>2</v>
      </c>
      <c r="D5227" s="2">
        <f ca="1">SIMULATION!$D$11*(1+(SIMULATION!$D$12*LN(1+$C5227)))*(1+(SIMULATION!$D$13*(($B5227/63.5)-1)))</f>
        <v>10.613098485279171</v>
      </c>
      <c r="E5227" s="2">
        <v>0.21518786191848052</v>
      </c>
      <c r="F5227" s="2">
        <f ca="1">D5227*(1+E5227)</f>
        <v>12.896908456656661</v>
      </c>
      <c r="G5227" s="2">
        <v>-0.13326043629400308</v>
      </c>
      <c r="H5227" s="9">
        <f>SIMULATION!$D$15*EXP($G$5227)</f>
        <v>193.2138454225792</v>
      </c>
      <c r="I5227" s="2">
        <f ca="1">$F5227/$H5227</f>
        <v>6.674940105068429E-2</v>
      </c>
      <c r="J5227">
        <v>0</v>
      </c>
      <c r="K5227">
        <f ca="1">SIMULATION!$D$3*SIMULATION!$D$17/$H5227/(SIMULATION!$D$17-$I5227)*(((EXP(-$I5227*$J5227))/(1-EXP(-SIMULATION!$D$4*$I5227)))-(EXP(-SIMULATION!$D$17*$J5227)/(1-EXP(-SIMULATION!$D$4*SIMULATION!$D$17))))</f>
        <v>0.84499598373954443</v>
      </c>
      <c r="L5227">
        <v>-4.3805124272164049E-2</v>
      </c>
      <c r="M5227">
        <f t="shared" ca="1" si="81"/>
        <v>0.80798082966235418</v>
      </c>
    </row>
    <row r="5228" spans="1:13" x14ac:dyDescent="0.25">
      <c r="A5228" s="9"/>
      <c r="H5228" s="9"/>
      <c r="J5228">
        <v>1</v>
      </c>
      <c r="K5228">
        <f ca="1">SIMULATION!$D$3*SIMULATION!$D$17/$H5227/(SIMULATION!$D$17-$I5227)*(((EXP(-$I5227*$J5228))/(1-EXP(-SIMULATION!$D$4*$I5227)))-(EXP(-SIMULATION!$D$17*$J5228)/(1-EXP(-SIMULATION!$D$4*SIMULATION!$D$17))))</f>
        <v>1.7770666998255102</v>
      </c>
      <c r="L5228">
        <v>0.12013239251552456</v>
      </c>
      <c r="M5228">
        <f t="shared" ca="1" si="81"/>
        <v>1.9905499741352164</v>
      </c>
    </row>
    <row r="5229" spans="1:13" x14ac:dyDescent="0.25">
      <c r="A5229" s="9"/>
      <c r="H5229" s="9"/>
      <c r="J5229">
        <v>2</v>
      </c>
      <c r="K5229">
        <f ca="1">SIMULATION!$D$3*SIMULATION!$D$17/$H5227/(SIMULATION!$D$17-$I5227)*(((EXP(-$I5227*$J5229))/(1-EXP(-SIMULATION!$D$4*$I5227)))-(EXP(-SIMULATION!$D$17*$J5229)/(1-EXP(-SIMULATION!$D$4*SIMULATION!$D$17))))</f>
        <v>2.2945788015092505</v>
      </c>
      <c r="L5229">
        <v>-0.31770645457587782</v>
      </c>
      <c r="M5229">
        <f t="shared" ca="1" si="81"/>
        <v>1.5655763057367795</v>
      </c>
    </row>
    <row r="5230" spans="1:13" x14ac:dyDescent="0.25">
      <c r="A5230" s="9"/>
      <c r="H5230" s="9"/>
      <c r="J5230">
        <v>3</v>
      </c>
      <c r="K5230">
        <f ca="1">SIMULATION!$D$3*SIMULATION!$D$17/$H5227/(SIMULATION!$D$17-$I5227)*(((EXP(-$I5227*$J5230))/(1-EXP(-SIMULATION!$D$4*$I5227)))-(EXP(-SIMULATION!$D$17*$J5230)/(1-EXP(-SIMULATION!$D$4*SIMULATION!$D$17))))</f>
        <v>2.5515831995762279</v>
      </c>
      <c r="L5230">
        <v>0.65299847050367188</v>
      </c>
      <c r="M5230">
        <f t="shared" ca="1" si="81"/>
        <v>4.21776312626237</v>
      </c>
    </row>
    <row r="5231" spans="1:13" x14ac:dyDescent="0.25">
      <c r="A5231" s="9"/>
      <c r="H5231" s="9"/>
      <c r="J5231">
        <v>4</v>
      </c>
      <c r="K5231">
        <f ca="1">SIMULATION!$D$3*SIMULATION!$D$17/$H5227/(SIMULATION!$D$17-$I5227)*(((EXP(-$I5227*$J5231))/(1-EXP(-SIMULATION!$D$4*$I5227)))-(EXP(-SIMULATION!$D$17*$J5231)/(1-EXP(-SIMULATION!$D$4*SIMULATION!$D$17))))</f>
        <v>2.6464668216209315</v>
      </c>
      <c r="L5231">
        <v>8.8340672528362793E-2</v>
      </c>
      <c r="M5231">
        <f t="shared" ca="1" si="81"/>
        <v>2.8802574804669234</v>
      </c>
    </row>
    <row r="5232" spans="1:13" x14ac:dyDescent="0.25">
      <c r="A5232" s="9"/>
      <c r="H5232" s="9"/>
      <c r="J5232">
        <v>5</v>
      </c>
      <c r="K5232">
        <f ca="1">SIMULATION!$D$3*SIMULATION!$D$17/$H5227/(SIMULATION!$D$17-$I5227)*(((EXP(-$I5227*$J5232))/(1-EXP(-SIMULATION!$D$4*$I5227)))-(EXP(-SIMULATION!$D$17*$J5232)/(1-EXP(-SIMULATION!$D$4*SIMULATION!$D$17))))</f>
        <v>2.6419672419373481</v>
      </c>
      <c r="L5232">
        <v>-0.22640191460896081</v>
      </c>
      <c r="M5232">
        <f t="shared" ca="1" si="81"/>
        <v>2.0438208000285769</v>
      </c>
    </row>
    <row r="5233" spans="1:13" x14ac:dyDescent="0.25">
      <c r="A5233" s="9"/>
      <c r="H5233" s="9"/>
      <c r="J5233">
        <v>6</v>
      </c>
      <c r="K5233">
        <f ca="1">SIMULATION!$D$3*SIMULATION!$D$17/$H5227/(SIMULATION!$D$17-$I5227)*(((EXP(-$I5227*$J5233))/(1-EXP(-SIMULATION!$D$4*$I5227)))-(EXP(-SIMULATION!$D$17*$J5233)/(1-EXP(-SIMULATION!$D$4*SIMULATION!$D$17))))</f>
        <v>2.5779971553576058</v>
      </c>
      <c r="L5233">
        <v>-3.3267338472028292E-2</v>
      </c>
      <c r="M5233">
        <f t="shared" ca="1" si="81"/>
        <v>2.492234051410398</v>
      </c>
    </row>
    <row r="5234" spans="1:13" x14ac:dyDescent="0.25">
      <c r="A5234" s="9"/>
      <c r="H5234" s="9"/>
      <c r="J5234">
        <v>7</v>
      </c>
      <c r="K5234">
        <f ca="1">SIMULATION!$D$3*SIMULATION!$D$17/$H5227/(SIMULATION!$D$17-$I5227)*(((EXP(-$I5227*$J5234))/(1-EXP(-SIMULATION!$D$4*$I5227)))-(EXP(-SIMULATION!$D$17*$J5234)/(1-EXP(-SIMULATION!$D$4*SIMULATION!$D$17))))</f>
        <v>2.4798613140949781</v>
      </c>
      <c r="L5234">
        <v>-3.9880897157433988E-2</v>
      </c>
      <c r="M5234">
        <f t="shared" ca="1" si="81"/>
        <v>2.3809622200628571</v>
      </c>
    </row>
    <row r="5235" spans="1:13" x14ac:dyDescent="0.25">
      <c r="A5235" s="9"/>
      <c r="H5235" s="9"/>
      <c r="J5235">
        <v>8</v>
      </c>
      <c r="K5235">
        <f ca="1">SIMULATION!$D$3*SIMULATION!$D$17/$H5227/(SIMULATION!$D$17-$I5227)*(((EXP(-$I5227*$J5235))/(1-EXP(-SIMULATION!$D$4*$I5227)))-(EXP(-SIMULATION!$D$17*$J5235)/(1-EXP(-SIMULATION!$D$4*SIMULATION!$D$17))))</f>
        <v>2.3635209267958537</v>
      </c>
      <c r="L5235">
        <v>-0.21264995490798</v>
      </c>
      <c r="M5235">
        <f t="shared" ca="1" si="81"/>
        <v>1.8609183082886482</v>
      </c>
    </row>
    <row r="5236" spans="1:13" x14ac:dyDescent="0.25">
      <c r="A5236" s="9"/>
      <c r="H5236" s="9"/>
      <c r="J5236">
        <v>9</v>
      </c>
      <c r="K5236">
        <f ca="1">SIMULATION!$D$3*SIMULATION!$D$17/$H5227/(SIMULATION!$D$17-$I5227)*(((EXP(-$I5227*$J5236))/(1-EXP(-SIMULATION!$D$4*$I5227)))-(EXP(-SIMULATION!$D$17*$J5236)/(1-EXP(-SIMULATION!$D$4*SIMULATION!$D$17))))</f>
        <v>2.2389660780588452</v>
      </c>
      <c r="L5236">
        <v>0.25965942717451257</v>
      </c>
      <c r="M5236">
        <f t="shared" ca="1" si="81"/>
        <v>2.8203347273507697</v>
      </c>
    </row>
    <row r="5237" spans="1:13" x14ac:dyDescent="0.25">
      <c r="A5237" s="9"/>
      <c r="H5237" s="9"/>
      <c r="J5237">
        <v>10</v>
      </c>
      <c r="K5237">
        <f ca="1">SIMULATION!$D$3*SIMULATION!$D$17/$H5227/(SIMULATION!$D$17-$I5227)*(((EXP(-$I5227*$J5237))/(1-EXP(-SIMULATION!$D$4*$I5227)))-(EXP(-SIMULATION!$D$17*$J5237)/(1-EXP(-SIMULATION!$D$4*SIMULATION!$D$17))))</f>
        <v>2.1123757948392949</v>
      </c>
      <c r="L5237">
        <v>8.730311417551867E-2</v>
      </c>
      <c r="M5237">
        <f t="shared" ca="1" si="81"/>
        <v>2.2967927800377521</v>
      </c>
    </row>
    <row r="5238" spans="1:13" x14ac:dyDescent="0.25">
      <c r="A5238" s="9"/>
      <c r="H5238" s="9"/>
      <c r="J5238">
        <v>11</v>
      </c>
      <c r="K5238">
        <f ca="1">SIMULATION!$D$3*SIMULATION!$D$17/$H5227/(SIMULATION!$D$17-$I5227)*(((EXP(-$I5227*$J5238))/(1-EXP(-SIMULATION!$D$4*$I5227)))-(EXP(-SIMULATION!$D$17*$J5238)/(1-EXP(-SIMULATION!$D$4*SIMULATION!$D$17))))</f>
        <v>1.9875012761136499</v>
      </c>
      <c r="L5238">
        <v>-0.41451618986553712</v>
      </c>
      <c r="M5238">
        <f t="shared" ca="1" si="81"/>
        <v>1.1636498197861267</v>
      </c>
    </row>
    <row r="5239" spans="1:13" x14ac:dyDescent="0.25">
      <c r="A5239" s="9"/>
      <c r="H5239" s="9"/>
      <c r="J5239">
        <v>12</v>
      </c>
      <c r="K5239">
        <f ca="1">SIMULATION!$D$3*SIMULATION!$D$17/$H5227/(SIMULATION!$D$17-$I5227)*(((EXP(-$I5227*$J5239))/(1-EXP(-SIMULATION!$D$4*$I5227)))-(EXP(-SIMULATION!$D$17*$J5239)/(1-EXP(-SIMULATION!$D$4*SIMULATION!$D$17))))</f>
        <v>1.8665513708416772</v>
      </c>
      <c r="L5239">
        <v>-0.25628895100070315</v>
      </c>
      <c r="M5239">
        <f t="shared" ca="1" si="81"/>
        <v>1.3881748780197394</v>
      </c>
    </row>
    <row r="5240" spans="1:13" x14ac:dyDescent="0.25">
      <c r="A5240" s="9"/>
      <c r="H5240" s="9"/>
      <c r="J5240">
        <v>13</v>
      </c>
      <c r="K5240">
        <f ca="1">SIMULATION!$D$3*SIMULATION!$D$17/$H5227/(SIMULATION!$D$17-$I5227)*(((EXP(-$I5227*$J5240))/(1-EXP(-SIMULATION!$D$4*$I5227)))-(EXP(-SIMULATION!$D$17*$J5240)/(1-EXP(-SIMULATION!$D$4*SIMULATION!$D$17))))</f>
        <v>1.7507591445524198</v>
      </c>
      <c r="L5240">
        <v>0.16615414599376385</v>
      </c>
      <c r="M5240">
        <f t="shared" ca="1" si="81"/>
        <v>2.0416550350562996</v>
      </c>
    </row>
    <row r="5241" spans="1:13" x14ac:dyDescent="0.25">
      <c r="A5241" s="9"/>
      <c r="H5241" s="9"/>
      <c r="J5241">
        <v>14</v>
      </c>
      <c r="K5241">
        <f ca="1">SIMULATION!$D$3*SIMULATION!$D$17/$H5227/(SIMULATION!$D$17-$I5227)*(((EXP(-$I5227*$J5241))/(1-EXP(-SIMULATION!$D$4*$I5227)))-(EXP(-SIMULATION!$D$17*$J5241)/(1-EXP(-SIMULATION!$D$4*SIMULATION!$D$17))))</f>
        <v>1.6407441359021844</v>
      </c>
      <c r="L5241">
        <v>0.31245081904495126</v>
      </c>
      <c r="M5241">
        <f t="shared" ca="1" si="81"/>
        <v>2.1533959850080229</v>
      </c>
    </row>
    <row r="5242" spans="1:13" x14ac:dyDescent="0.25">
      <c r="A5242" s="9"/>
      <c r="H5242" s="9"/>
      <c r="J5242">
        <v>15</v>
      </c>
      <c r="K5242">
        <f ca="1">SIMULATION!$D$3*SIMULATION!$D$17/$H5227/(SIMULATION!$D$17-$I5227)*(((EXP(-$I5227*$J5242))/(1-EXP(-SIMULATION!$D$4*$I5227)))-(EXP(-SIMULATION!$D$17*$J5242)/(1-EXP(-SIMULATION!$D$4*SIMULATION!$D$17))))</f>
        <v>1.5367437389066578</v>
      </c>
      <c r="L5242">
        <v>0.17292009818542828</v>
      </c>
      <c r="M5242">
        <f t="shared" ca="1" si="81"/>
        <v>1.8024776171242392</v>
      </c>
    </row>
    <row r="5243" spans="1:13" x14ac:dyDescent="0.25">
      <c r="A5243" s="9"/>
      <c r="H5243" s="9"/>
      <c r="J5243">
        <v>16</v>
      </c>
      <c r="K5243">
        <f ca="1">SIMULATION!$D$3*SIMULATION!$D$17/$H5227/(SIMULATION!$D$17-$I5227)*(((EXP(-$I5227*$J5243))/(1-EXP(-SIMULATION!$D$4*$I5227)))-(EXP(-SIMULATION!$D$17*$J5243)/(1-EXP(-SIMULATION!$D$4*SIMULATION!$D$17))))</f>
        <v>1.438760766837853</v>
      </c>
      <c r="L5243">
        <v>-0.24274043601548442</v>
      </c>
      <c r="M5243">
        <f t="shared" ca="1" si="81"/>
        <v>1.0895153509736599</v>
      </c>
    </row>
    <row r="5244" spans="1:13" x14ac:dyDescent="0.25">
      <c r="A5244" s="9"/>
      <c r="H5244" s="9"/>
      <c r="J5244">
        <v>17</v>
      </c>
      <c r="K5244">
        <f ca="1">SIMULATION!$D$3*SIMULATION!$D$17/$H5227/(SIMULATION!$D$17-$I5227)*(((EXP(-$I5227*$J5244))/(1-EXP(-SIMULATION!$D$4*$I5227)))-(EXP(-SIMULATION!$D$17*$J5244)/(1-EXP(-SIMULATION!$D$4*SIMULATION!$D$17))))</f>
        <v>1.346657349236007</v>
      </c>
      <c r="L5244">
        <v>0.32555549982574078</v>
      </c>
      <c r="M5244">
        <f t="shared" ca="1" si="81"/>
        <v>1.7850690556605424</v>
      </c>
    </row>
    <row r="5245" spans="1:13" x14ac:dyDescent="0.25">
      <c r="A5245" s="9"/>
      <c r="H5245" s="9"/>
      <c r="J5245">
        <v>18</v>
      </c>
      <c r="K5245">
        <f ca="1">SIMULATION!$D$3*SIMULATION!$D$17/$H5227/(SIMULATION!$D$17-$I5227)*(((EXP(-$I5227*$J5245))/(1-EXP(-SIMULATION!$D$4*$I5227)))-(EXP(-SIMULATION!$D$17*$J5245)/(1-EXP(-SIMULATION!$D$4*SIMULATION!$D$17))))</f>
        <v>1.2602144808513314</v>
      </c>
      <c r="L5245">
        <v>-0.39258318504685141</v>
      </c>
      <c r="M5245">
        <f t="shared" ca="1" si="81"/>
        <v>0.76547546611655137</v>
      </c>
    </row>
    <row r="5246" spans="1:13" x14ac:dyDescent="0.25">
      <c r="A5246" s="9"/>
      <c r="H5246" s="9"/>
      <c r="J5246">
        <v>19</v>
      </c>
      <c r="K5246">
        <f ca="1">SIMULATION!$D$3*SIMULATION!$D$17/$H5227/(SIMULATION!$D$17-$I5227)*(((EXP(-$I5227*$J5246))/(1-EXP(-SIMULATION!$D$4*$I5227)))-(EXP(-SIMULATION!$D$17*$J5246)/(1-EXP(-SIMULATION!$D$4*SIMULATION!$D$17))))</f>
        <v>1.1791695997064262</v>
      </c>
      <c r="L5246">
        <v>-9.8290656645570573E-2</v>
      </c>
      <c r="M5246">
        <f t="shared" ca="1" si="81"/>
        <v>1.063268245454787</v>
      </c>
    </row>
    <row r="5247" spans="1:13" x14ac:dyDescent="0.25">
      <c r="A5247" s="9"/>
      <c r="H5247" s="9"/>
      <c r="J5247">
        <v>20</v>
      </c>
      <c r="K5247">
        <f ca="1">SIMULATION!$D$3*SIMULATION!$D$17/$H5227/(SIMULATION!$D$17-$I5227)*(((EXP(-$I5227*$J5247))/(1-EXP(-SIMULATION!$D$4*$I5227)))-(EXP(-SIMULATION!$D$17*$J5247)/(1-EXP(-SIMULATION!$D$4*SIMULATION!$D$17))))</f>
        <v>1.1032401232881179</v>
      </c>
      <c r="L5247">
        <v>0.26781263474445083</v>
      </c>
      <c r="M5247">
        <f t="shared" ca="1" si="81"/>
        <v>1.3987017674617017</v>
      </c>
    </row>
    <row r="5248" spans="1:13" x14ac:dyDescent="0.25">
      <c r="A5248" s="9"/>
      <c r="H5248" s="9"/>
      <c r="J5248">
        <v>21</v>
      </c>
      <c r="K5248">
        <f ca="1">SIMULATION!$D$3*SIMULATION!$D$17/$H5227/(SIMULATION!$D$17-$I5227)*(((EXP(-$I5227*$J5248))/(1-EXP(-SIMULATION!$D$4*$I5227)))-(EXP(-SIMULATION!$D$17*$J5248)/(1-EXP(-SIMULATION!$D$4*SIMULATION!$D$17))))</f>
        <v>1.0321380215420062</v>
      </c>
      <c r="L5248">
        <v>8.9522912151064282E-2</v>
      </c>
      <c r="M5248">
        <f t="shared" ca="1" si="81"/>
        <v>1.1245380229722846</v>
      </c>
    </row>
    <row r="5249" spans="1:13" x14ac:dyDescent="0.25">
      <c r="A5249" s="9"/>
      <c r="H5249" s="9"/>
      <c r="J5249">
        <v>22</v>
      </c>
      <c r="K5249">
        <f ca="1">SIMULATION!$D$3*SIMULATION!$D$17/$H5227/(SIMULATION!$D$17-$I5227)*(((EXP(-$I5227*$J5249))/(1-EXP(-SIMULATION!$D$4*$I5227)))-(EXP(-SIMULATION!$D$17*$J5249)/(1-EXP(-SIMULATION!$D$4*SIMULATION!$D$17))))</f>
        <v>0.96557867893565574</v>
      </c>
      <c r="L5249">
        <v>-0.47237450084704058</v>
      </c>
      <c r="M5249">
        <f t="shared" ca="1" si="81"/>
        <v>0.50946393244488053</v>
      </c>
    </row>
    <row r="5250" spans="1:13" x14ac:dyDescent="0.25">
      <c r="A5250" s="9"/>
      <c r="H5250" s="9"/>
      <c r="J5250">
        <v>23</v>
      </c>
      <c r="K5250">
        <f ca="1">SIMULATION!$D$3*SIMULATION!$D$17/$H5227/(SIMULATION!$D$17-$I5227)*(((EXP(-$I5227*$J5250))/(1-EXP(-SIMULATION!$D$4*$I5227)))-(EXP(-SIMULATION!$D$17*$J5250)/(1-EXP(-SIMULATION!$D$4*SIMULATION!$D$17))))</f>
        <v>0.9032861275968177</v>
      </c>
      <c r="L5250">
        <v>-0.35429231928069654</v>
      </c>
      <c r="M5250">
        <f t="shared" ca="1" si="81"/>
        <v>0.5832587904764619</v>
      </c>
    </row>
    <row r="5251" spans="1:13" x14ac:dyDescent="0.25">
      <c r="A5251" s="9"/>
      <c r="H5251" s="9"/>
      <c r="J5251">
        <v>24</v>
      </c>
      <c r="K5251">
        <f ca="1">SIMULATION!$D$3*SIMULATION!$D$17/$H5227/(SIMULATION!$D$17-$I5227)*(((EXP(-$I5227*$J5251))/(1-EXP(-SIMULATION!$D$4*$I5227)))-(EXP(-SIMULATION!$D$17*$J5251)/(1-EXP(-SIMULATION!$D$4*SIMULATION!$D$17))))</f>
        <v>0.84499598373954443</v>
      </c>
      <c r="L5251">
        <v>0.47533231742291504</v>
      </c>
      <c r="M5251">
        <f t="shared" ref="M5251:M5314" ca="1" si="82">$K5251*(1+$L5251)</f>
        <v>1.2466498829035177</v>
      </c>
    </row>
    <row r="5252" spans="1:13" x14ac:dyDescent="0.25">
      <c r="A5252" s="9">
        <v>211</v>
      </c>
      <c r="B5252" s="2">
        <f ca="1">NORMINV(RAND(),SIMULATION!D7,SIMULATION!D8)</f>
        <v>58.634057820876123</v>
      </c>
      <c r="C5252" s="2">
        <v>2</v>
      </c>
      <c r="D5252" s="2">
        <f ca="1">SIMULATION!$D$11*(1+(SIMULATION!$D$12*LN(1+$C5252)))*(1+(SIMULATION!$D$13*(($B5252/63.5)-1)))</f>
        <v>9.8767079627632075</v>
      </c>
      <c r="E5252" s="2">
        <v>-0.12242820787871873</v>
      </c>
      <c r="F5252" s="2">
        <f ca="1">D5252*(1+E5252)</f>
        <v>8.6675203071406361</v>
      </c>
      <c r="G5252" s="2">
        <v>0.66083782056786977</v>
      </c>
      <c r="H5252" s="9">
        <f>SIMULATION!$D$15*EXP($G$5252)</f>
        <v>427.47501394246558</v>
      </c>
      <c r="I5252" s="2">
        <f ca="1">$F5252/$H5252</f>
        <v>2.0276086378015087E-2</v>
      </c>
      <c r="J5252">
        <v>0</v>
      </c>
      <c r="K5252">
        <f ca="1">SIMULATION!$D$3*SIMULATION!$D$17/$H5252/(SIMULATION!$D$17-$I5252)*(((EXP(-$I5252*$J5252))/(1-EXP(-SIMULATION!$D$4*$I5252)))-(EXP(-SIMULATION!$D$17*$J5252)/(1-EXP(-SIMULATION!$D$4*SIMULATION!$D$17))))</f>
        <v>2.1505889128600502</v>
      </c>
      <c r="L5252">
        <v>-6.7872169587289205E-3</v>
      </c>
      <c r="M5252">
        <f t="shared" ca="1" si="82"/>
        <v>2.1359923993194321</v>
      </c>
    </row>
    <row r="5253" spans="1:13" x14ac:dyDescent="0.25">
      <c r="A5253" s="9"/>
      <c r="H5253" s="9"/>
      <c r="J5253">
        <v>1</v>
      </c>
      <c r="K5253">
        <f ca="1">SIMULATION!$D$3*SIMULATION!$D$17/$H5252/(SIMULATION!$D$17-$I5252)*(((EXP(-$I5252*$J5253))/(1-EXP(-SIMULATION!$D$4*$I5252)))-(EXP(-SIMULATION!$D$17*$J5253)/(1-EXP(-SIMULATION!$D$4*SIMULATION!$D$17))))</f>
        <v>2.5645611115965137</v>
      </c>
      <c r="L5253">
        <v>-0.67978143264729152</v>
      </c>
      <c r="M5253">
        <f t="shared" ca="1" si="82"/>
        <v>0.8212200850439052</v>
      </c>
    </row>
    <row r="5254" spans="1:13" x14ac:dyDescent="0.25">
      <c r="A5254" s="9"/>
      <c r="H5254" s="9"/>
      <c r="J5254">
        <v>2</v>
      </c>
      <c r="K5254">
        <f ca="1">SIMULATION!$D$3*SIMULATION!$D$17/$H5252/(SIMULATION!$D$17-$I5252)*(((EXP(-$I5252*$J5254))/(1-EXP(-SIMULATION!$D$4*$I5252)))-(EXP(-SIMULATION!$D$17*$J5254)/(1-EXP(-SIMULATION!$D$4*SIMULATION!$D$17))))</f>
        <v>2.8060310021020136</v>
      </c>
      <c r="L5254">
        <v>0.23442132700025189</v>
      </c>
      <c r="M5254">
        <f t="shared" ca="1" si="82"/>
        <v>3.4638245132186145</v>
      </c>
    </row>
    <row r="5255" spans="1:13" x14ac:dyDescent="0.25">
      <c r="A5255" s="9"/>
      <c r="H5255" s="9"/>
      <c r="J5255">
        <v>3</v>
      </c>
      <c r="K5255">
        <f ca="1">SIMULATION!$D$3*SIMULATION!$D$17/$H5252/(SIMULATION!$D$17-$I5252)*(((EXP(-$I5252*$J5255))/(1-EXP(-SIMULATION!$D$4*$I5252)))-(EXP(-SIMULATION!$D$17*$J5255)/(1-EXP(-SIMULATION!$D$4*SIMULATION!$D$17))))</f>
        <v>2.9374352091068006</v>
      </c>
      <c r="L5255">
        <v>-0.13201710474851763</v>
      </c>
      <c r="M5255">
        <f t="shared" ca="1" si="82"/>
        <v>2.5496435174141641</v>
      </c>
    </row>
    <row r="5256" spans="1:13" x14ac:dyDescent="0.25">
      <c r="A5256" s="9"/>
      <c r="H5256" s="9"/>
      <c r="J5256">
        <v>4</v>
      </c>
      <c r="K5256">
        <f ca="1">SIMULATION!$D$3*SIMULATION!$D$17/$H5252/(SIMULATION!$D$17-$I5252)*(((EXP(-$I5252*$J5256))/(1-EXP(-SIMULATION!$D$4*$I5252)))-(EXP(-SIMULATION!$D$17*$J5256)/(1-EXP(-SIMULATION!$D$4*SIMULATION!$D$17))))</f>
        <v>2.9987750434146085</v>
      </c>
      <c r="L5256">
        <v>-0.17598166702875445</v>
      </c>
      <c r="M5256">
        <f t="shared" ca="1" si="82"/>
        <v>2.4710456122302804</v>
      </c>
    </row>
    <row r="5257" spans="1:13" x14ac:dyDescent="0.25">
      <c r="A5257" s="9"/>
      <c r="H5257" s="9"/>
      <c r="J5257">
        <v>5</v>
      </c>
      <c r="K5257">
        <f ca="1">SIMULATION!$D$3*SIMULATION!$D$17/$H5252/(SIMULATION!$D$17-$I5252)*(((EXP(-$I5252*$J5257))/(1-EXP(-SIMULATION!$D$4*$I5252)))-(EXP(-SIMULATION!$D$17*$J5257)/(1-EXP(-SIMULATION!$D$4*SIMULATION!$D$17))))</f>
        <v>3.0156749145952877</v>
      </c>
      <c r="L5257">
        <v>-6.6310635975282223E-2</v>
      </c>
      <c r="M5257">
        <f t="shared" ca="1" si="82"/>
        <v>2.8157035931137693</v>
      </c>
    </row>
    <row r="5258" spans="1:13" x14ac:dyDescent="0.25">
      <c r="A5258" s="9"/>
      <c r="H5258" s="9"/>
      <c r="J5258">
        <v>6</v>
      </c>
      <c r="K5258">
        <f ca="1">SIMULATION!$D$3*SIMULATION!$D$17/$H5252/(SIMULATION!$D$17-$I5252)*(((EXP(-$I5252*$J5258))/(1-EXP(-SIMULATION!$D$4*$I5252)))-(EXP(-SIMULATION!$D$17*$J5258)/(1-EXP(-SIMULATION!$D$4*SIMULATION!$D$17))))</f>
        <v>3.0045463535992729</v>
      </c>
      <c r="L5258">
        <v>0.16204623110749888</v>
      </c>
      <c r="M5258">
        <f t="shared" ca="1" si="82"/>
        <v>3.4914217663878135</v>
      </c>
    </row>
    <row r="5259" spans="1:13" x14ac:dyDescent="0.25">
      <c r="A5259" s="9"/>
      <c r="H5259" s="9"/>
      <c r="J5259">
        <v>7</v>
      </c>
      <c r="K5259">
        <f ca="1">SIMULATION!$D$3*SIMULATION!$D$17/$H5252/(SIMULATION!$D$17-$I5252)*(((EXP(-$I5252*$J5259))/(1-EXP(-SIMULATION!$D$4*$I5252)))-(EXP(-SIMULATION!$D$17*$J5259)/(1-EXP(-SIMULATION!$D$4*SIMULATION!$D$17))))</f>
        <v>2.9758972400232349</v>
      </c>
      <c r="L5259">
        <v>-2.2333691909895263E-2</v>
      </c>
      <c r="M5259">
        <f t="shared" ca="1" si="82"/>
        <v>2.909434467909048</v>
      </c>
    </row>
    <row r="5260" spans="1:13" x14ac:dyDescent="0.25">
      <c r="A5260" s="9"/>
      <c r="H5260" s="9"/>
      <c r="J5260">
        <v>8</v>
      </c>
      <c r="K5260">
        <f ca="1">SIMULATION!$D$3*SIMULATION!$D$17/$H5252/(SIMULATION!$D$17-$I5252)*(((EXP(-$I5252*$J5260))/(1-EXP(-SIMULATION!$D$4*$I5252)))-(EXP(-SIMULATION!$D$17*$J5260)/(1-EXP(-SIMULATION!$D$4*SIMULATION!$D$17))))</f>
        <v>2.936452431565169</v>
      </c>
      <c r="L5260">
        <v>-0.12277643909362951</v>
      </c>
      <c r="M5260">
        <f t="shared" ca="1" si="82"/>
        <v>2.5759252584497681</v>
      </c>
    </row>
    <row r="5261" spans="1:13" x14ac:dyDescent="0.25">
      <c r="A5261" s="9"/>
      <c r="H5261" s="9"/>
      <c r="J5261">
        <v>9</v>
      </c>
      <c r="K5261">
        <f ca="1">SIMULATION!$D$3*SIMULATION!$D$17/$H5252/(SIMULATION!$D$17-$I5252)*(((EXP(-$I5252*$J5261))/(1-EXP(-SIMULATION!$D$4*$I5252)))-(EXP(-SIMULATION!$D$17*$J5261)/(1-EXP(-SIMULATION!$D$4*SIMULATION!$D$17))))</f>
        <v>2.8905127112225282</v>
      </c>
      <c r="L5261">
        <v>0.33861910862066852</v>
      </c>
      <c r="M5261">
        <f t="shared" ca="1" si="82"/>
        <v>3.8692955489534122</v>
      </c>
    </row>
    <row r="5262" spans="1:13" x14ac:dyDescent="0.25">
      <c r="A5262" s="9"/>
      <c r="H5262" s="9"/>
      <c r="J5262">
        <v>10</v>
      </c>
      <c r="K5262">
        <f ca="1">SIMULATION!$D$3*SIMULATION!$D$17/$H5252/(SIMULATION!$D$17-$I5252)*(((EXP(-$I5252*$J5262))/(1-EXP(-SIMULATION!$D$4*$I5252)))-(EXP(-SIMULATION!$D$17*$J5262)/(1-EXP(-SIMULATION!$D$4*SIMULATION!$D$17))))</f>
        <v>2.840825630082497</v>
      </c>
      <c r="L5262">
        <v>-2.7157954611970469E-2</v>
      </c>
      <c r="M5262">
        <f t="shared" ca="1" si="82"/>
        <v>2.763674616560194</v>
      </c>
    </row>
    <row r="5263" spans="1:13" x14ac:dyDescent="0.25">
      <c r="A5263" s="9"/>
      <c r="H5263" s="9"/>
      <c r="J5263">
        <v>11</v>
      </c>
      <c r="K5263">
        <f ca="1">SIMULATION!$D$3*SIMULATION!$D$17/$H5252/(SIMULATION!$D$17-$I5252)*(((EXP(-$I5252*$J5263))/(1-EXP(-SIMULATION!$D$4*$I5252)))-(EXP(-SIMULATION!$D$17*$J5263)/(1-EXP(-SIMULATION!$D$4*SIMULATION!$D$17))))</f>
        <v>2.7891435610299853</v>
      </c>
      <c r="L5263">
        <v>0.3764807835715942</v>
      </c>
      <c r="M5263">
        <f t="shared" ca="1" si="82"/>
        <v>3.8392025143802209</v>
      </c>
    </row>
    <row r="5264" spans="1:13" x14ac:dyDescent="0.25">
      <c r="A5264" s="9"/>
      <c r="H5264" s="9"/>
      <c r="J5264">
        <v>12</v>
      </c>
      <c r="K5264">
        <f ca="1">SIMULATION!$D$3*SIMULATION!$D$17/$H5252/(SIMULATION!$D$17-$I5252)*(((EXP(-$I5252*$J5264))/(1-EXP(-SIMULATION!$D$4*$I5252)))-(EXP(-SIMULATION!$D$17*$J5264)/(1-EXP(-SIMULATION!$D$4*SIMULATION!$D$17))))</f>
        <v>2.7365813096885518</v>
      </c>
      <c r="L5264">
        <v>-0.18685458365559862</v>
      </c>
      <c r="M5264">
        <f t="shared" ca="1" si="82"/>
        <v>2.2252385484270047</v>
      </c>
    </row>
    <row r="5265" spans="1:13" x14ac:dyDescent="0.25">
      <c r="A5265" s="9"/>
      <c r="H5265" s="9"/>
      <c r="J5265">
        <v>13</v>
      </c>
      <c r="K5265">
        <f ca="1">SIMULATION!$D$3*SIMULATION!$D$17/$H5252/(SIMULATION!$D$17-$I5252)*(((EXP(-$I5252*$J5265))/(1-EXP(-SIMULATION!$D$4*$I5252)))-(EXP(-SIMULATION!$D$17*$J5265)/(1-EXP(-SIMULATION!$D$4*SIMULATION!$D$17))))</f>
        <v>2.6838452768388983</v>
      </c>
      <c r="L5265">
        <v>6.818738029526393E-2</v>
      </c>
      <c r="M5265">
        <f t="shared" ca="1" si="82"/>
        <v>2.8668496553843603</v>
      </c>
    </row>
    <row r="5266" spans="1:13" x14ac:dyDescent="0.25">
      <c r="A5266" s="9"/>
      <c r="H5266" s="9"/>
      <c r="J5266">
        <v>14</v>
      </c>
      <c r="K5266">
        <f ca="1">SIMULATION!$D$3*SIMULATION!$D$17/$H5252/(SIMULATION!$D$17-$I5252)*(((EXP(-$I5252*$J5266))/(1-EXP(-SIMULATION!$D$4*$I5252)))-(EXP(-SIMULATION!$D$17*$J5266)/(1-EXP(-SIMULATION!$D$4*SIMULATION!$D$17))))</f>
        <v>2.6313803079733207</v>
      </c>
      <c r="L5266">
        <v>-0.25330280799286353</v>
      </c>
      <c r="M5266">
        <f t="shared" ca="1" si="82"/>
        <v>1.9648442870665526</v>
      </c>
    </row>
    <row r="5267" spans="1:13" x14ac:dyDescent="0.25">
      <c r="A5267" s="9"/>
      <c r="H5267" s="9"/>
      <c r="J5267">
        <v>15</v>
      </c>
      <c r="K5267">
        <f ca="1">SIMULATION!$D$3*SIMULATION!$D$17/$H5252/(SIMULATION!$D$17-$I5252)*(((EXP(-$I5252*$J5267))/(1-EXP(-SIMULATION!$D$4*$I5252)))-(EXP(-SIMULATION!$D$17*$J5267)/(1-EXP(-SIMULATION!$D$4*SIMULATION!$D$17))))</f>
        <v>2.579463794834588</v>
      </c>
      <c r="L5267">
        <v>-7.5335869340809351E-3</v>
      </c>
      <c r="M5267">
        <f t="shared" ca="1" si="82"/>
        <v>2.5600311800928872</v>
      </c>
    </row>
    <row r="5268" spans="1:13" x14ac:dyDescent="0.25">
      <c r="A5268" s="9"/>
      <c r="H5268" s="9"/>
      <c r="J5268">
        <v>16</v>
      </c>
      <c r="K5268">
        <f ca="1">SIMULATION!$D$3*SIMULATION!$D$17/$H5252/(SIMULATION!$D$17-$I5252)*(((EXP(-$I5252*$J5268))/(1-EXP(-SIMULATION!$D$4*$I5252)))-(EXP(-SIMULATION!$D$17*$J5268)/(1-EXP(-SIMULATION!$D$4*SIMULATION!$D$17))))</f>
        <v>2.5282659748105925</v>
      </c>
      <c r="L5268">
        <v>5.8863608882803349E-2</v>
      </c>
      <c r="M5268">
        <f t="shared" ca="1" si="82"/>
        <v>2.6770888343035431</v>
      </c>
    </row>
    <row r="5269" spans="1:13" x14ac:dyDescent="0.25">
      <c r="A5269" s="9"/>
      <c r="H5269" s="9"/>
      <c r="J5269">
        <v>17</v>
      </c>
      <c r="K5269">
        <f ca="1">SIMULATION!$D$3*SIMULATION!$D$17/$H5252/(SIMULATION!$D$17-$I5252)*(((EXP(-$I5252*$J5269))/(1-EXP(-SIMULATION!$D$4*$I5252)))-(EXP(-SIMULATION!$D$17*$J5269)/(1-EXP(-SIMULATION!$D$4*SIMULATION!$D$17))))</f>
        <v>2.4778885691577339</v>
      </c>
      <c r="L5269">
        <v>0.11228404227066978</v>
      </c>
      <c r="M5269">
        <f t="shared" ca="1" si="82"/>
        <v>2.7561159139990501</v>
      </c>
    </row>
    <row r="5270" spans="1:13" x14ac:dyDescent="0.25">
      <c r="A5270" s="9"/>
      <c r="H5270" s="9"/>
      <c r="J5270">
        <v>18</v>
      </c>
      <c r="K5270">
        <f ca="1">SIMULATION!$D$3*SIMULATION!$D$17/$H5252/(SIMULATION!$D$17-$I5252)*(((EXP(-$I5252*$J5270))/(1-EXP(-SIMULATION!$D$4*$I5252)))-(EXP(-SIMULATION!$D$17*$J5270)/(1-EXP(-SIMULATION!$D$4*SIMULATION!$D$17))))</f>
        <v>2.428389540281978</v>
      </c>
      <c r="L5270">
        <v>-0.46791191703330626</v>
      </c>
      <c r="M5270">
        <f t="shared" ca="1" si="82"/>
        <v>1.2921171351850083</v>
      </c>
    </row>
    <row r="5271" spans="1:13" x14ac:dyDescent="0.25">
      <c r="A5271" s="9"/>
      <c r="H5271" s="9"/>
      <c r="J5271">
        <v>19</v>
      </c>
      <c r="K5271">
        <f ca="1">SIMULATION!$D$3*SIMULATION!$D$17/$H5252/(SIMULATION!$D$17-$I5252)*(((EXP(-$I5252*$J5271))/(1-EXP(-SIMULATION!$D$4*$I5252)))-(EXP(-SIMULATION!$D$17*$J5271)/(1-EXP(-SIMULATION!$D$4*SIMULATION!$D$17))))</f>
        <v>2.3797989538359343</v>
      </c>
      <c r="L5271">
        <v>-0.91567191848745966</v>
      </c>
      <c r="M5271">
        <f t="shared" ca="1" si="82"/>
        <v>0.20068388016253491</v>
      </c>
    </row>
    <row r="5272" spans="1:13" x14ac:dyDescent="0.25">
      <c r="A5272" s="9"/>
      <c r="H5272" s="9"/>
      <c r="J5272">
        <v>20</v>
      </c>
      <c r="K5272">
        <f ca="1">SIMULATION!$D$3*SIMULATION!$D$17/$H5252/(SIMULATION!$D$17-$I5252)*(((EXP(-$I5252*$J5272))/(1-EXP(-SIMULATION!$D$4*$I5252)))-(EXP(-SIMULATION!$D$17*$J5272)/(1-EXP(-SIMULATION!$D$4*SIMULATION!$D$17))))</f>
        <v>2.332129140625697</v>
      </c>
      <c r="L5272">
        <v>0.53819165473990815</v>
      </c>
      <c r="M5272">
        <f t="shared" ca="1" si="82"/>
        <v>3.5872615818862008</v>
      </c>
    </row>
    <row r="5273" spans="1:13" x14ac:dyDescent="0.25">
      <c r="A5273" s="9"/>
      <c r="H5273" s="9"/>
      <c r="J5273">
        <v>21</v>
      </c>
      <c r="K5273">
        <f ca="1">SIMULATION!$D$3*SIMULATION!$D$17/$H5252/(SIMULATION!$D$17-$I5252)*(((EXP(-$I5252*$J5273))/(1-EXP(-SIMULATION!$D$4*$I5252)))-(EXP(-SIMULATION!$D$17*$J5273)/(1-EXP(-SIMULATION!$D$4*SIMULATION!$D$17))))</f>
        <v>2.2853812057558223</v>
      </c>
      <c r="L5273">
        <v>0.50251665153270875</v>
      </c>
      <c r="M5273">
        <f t="shared" ca="1" si="82"/>
        <v>3.4338233167480223</v>
      </c>
    </row>
    <row r="5274" spans="1:13" x14ac:dyDescent="0.25">
      <c r="A5274" s="9"/>
      <c r="H5274" s="9"/>
      <c r="J5274">
        <v>22</v>
      </c>
      <c r="K5274">
        <f ca="1">SIMULATION!$D$3*SIMULATION!$D$17/$H5252/(SIMULATION!$D$17-$I5252)*(((EXP(-$I5252*$J5274))/(1-EXP(-SIMULATION!$D$4*$I5252)))-(EXP(-SIMULATION!$D$17*$J5274)/(1-EXP(-SIMULATION!$D$4*SIMULATION!$D$17))))</f>
        <v>2.2395491970530603</v>
      </c>
      <c r="L5274">
        <v>0.42436426096041024</v>
      </c>
      <c r="M5274">
        <f t="shared" ca="1" si="82"/>
        <v>3.1899338369449626</v>
      </c>
    </row>
    <row r="5275" spans="1:13" x14ac:dyDescent="0.25">
      <c r="A5275" s="9"/>
      <c r="H5275" s="9"/>
      <c r="J5275">
        <v>23</v>
      </c>
      <c r="K5275">
        <f ca="1">SIMULATION!$D$3*SIMULATION!$D$17/$H5252/(SIMULATION!$D$17-$I5252)*(((EXP(-$I5252*$J5275))/(1-EXP(-SIMULATION!$D$4*$I5252)))-(EXP(-SIMULATION!$D$17*$J5275)/(1-EXP(-SIMULATION!$D$4*SIMULATION!$D$17))))</f>
        <v>2.1946227735551789</v>
      </c>
      <c r="L5275">
        <v>-0.3236886551685203</v>
      </c>
      <c r="M5275">
        <f t="shared" ca="1" si="82"/>
        <v>1.4842482793808949</v>
      </c>
    </row>
    <row r="5276" spans="1:13" x14ac:dyDescent="0.25">
      <c r="A5276" s="9"/>
      <c r="H5276" s="9"/>
      <c r="J5276">
        <v>24</v>
      </c>
      <c r="K5276">
        <f ca="1">SIMULATION!$D$3*SIMULATION!$D$17/$H5252/(SIMULATION!$D$17-$I5252)*(((EXP(-$I5252*$J5276))/(1-EXP(-SIMULATION!$D$4*$I5252)))-(EXP(-SIMULATION!$D$17*$J5276)/(1-EXP(-SIMULATION!$D$4*SIMULATION!$D$17))))</f>
        <v>2.1505889128600497</v>
      </c>
      <c r="L5276">
        <v>-2.378749492681204E-2</v>
      </c>
      <c r="M5276">
        <f t="shared" ca="1" si="82"/>
        <v>2.0994317900057329</v>
      </c>
    </row>
    <row r="5277" spans="1:13" x14ac:dyDescent="0.25">
      <c r="A5277" s="9">
        <v>212</v>
      </c>
      <c r="B5277" s="2">
        <f ca="1">NORMINV(RAND(),SIMULATION!D7,SIMULATION!D8)</f>
        <v>59.54914186132973</v>
      </c>
      <c r="C5277" s="2">
        <v>2</v>
      </c>
      <c r="D5277" s="2">
        <f ca="1">SIMULATION!$D$11*(1+(SIMULATION!$D$12*LN(1+$C5277)))*(1+(SIMULATION!$D$13*(($B5277/63.5)-1)))</f>
        <v>9.9446636932935473</v>
      </c>
      <c r="E5277" s="2">
        <v>0.1737239410663281</v>
      </c>
      <c r="F5277" s="2">
        <f ca="1">D5277*(1+E5277)</f>
        <v>11.672289862671727</v>
      </c>
      <c r="G5277" s="2">
        <v>-1.0531163807097117</v>
      </c>
      <c r="H5277" s="9">
        <f>SIMULATION!$D$15*EXP($G$5277)</f>
        <v>77.010489394081134</v>
      </c>
      <c r="I5277" s="2">
        <f ca="1">$F5277/$H5277</f>
        <v>0.15156753261158779</v>
      </c>
      <c r="J5277">
        <v>0</v>
      </c>
      <c r="K5277">
        <f ca="1">SIMULATION!$D$3*SIMULATION!$D$17/$H5277/(SIMULATION!$D$17-$I5277)*(((EXP(-$I5277*$J5277))/(1-EXP(-SIMULATION!$D$4*$I5277)))-(EXP(-SIMULATION!$D$17*$J5277)/(1-EXP(-SIMULATION!$D$4*SIMULATION!$D$17))))</f>
        <v>0.29246756883527497</v>
      </c>
      <c r="L5277">
        <v>-0.23855570780266711</v>
      </c>
      <c r="M5277">
        <f t="shared" ca="1" si="82"/>
        <v>0.2226977609424507</v>
      </c>
    </row>
    <row r="5278" spans="1:13" x14ac:dyDescent="0.25">
      <c r="A5278" s="9"/>
      <c r="H5278" s="9"/>
      <c r="J5278">
        <v>1</v>
      </c>
      <c r="K5278">
        <f ca="1">SIMULATION!$D$3*SIMULATION!$D$17/$H5277/(SIMULATION!$D$17-$I5277)*(((EXP(-$I5277*$J5278))/(1-EXP(-SIMULATION!$D$4*$I5277)))-(EXP(-SIMULATION!$D$17*$J5278)/(1-EXP(-SIMULATION!$D$4*SIMULATION!$D$17))))</f>
        <v>2.6183268013273264</v>
      </c>
      <c r="L5278">
        <v>-6.650428270758095E-2</v>
      </c>
      <c r="M5278">
        <f t="shared" ca="1" si="82"/>
        <v>2.4441968555110178</v>
      </c>
    </row>
    <row r="5279" spans="1:13" x14ac:dyDescent="0.25">
      <c r="A5279" s="9"/>
      <c r="H5279" s="9"/>
      <c r="J5279">
        <v>2</v>
      </c>
      <c r="K5279">
        <f ca="1">SIMULATION!$D$3*SIMULATION!$D$17/$H5277/(SIMULATION!$D$17-$I5277)*(((EXP(-$I5277*$J5279))/(1-EXP(-SIMULATION!$D$4*$I5277)))-(EXP(-SIMULATION!$D$17*$J5279)/(1-EXP(-SIMULATION!$D$4*SIMULATION!$D$17))))</f>
        <v>3.7669107967572115</v>
      </c>
      <c r="L5279">
        <v>1.7113449321526138E-2</v>
      </c>
      <c r="M5279">
        <f t="shared" ca="1" si="82"/>
        <v>3.8313756337762257</v>
      </c>
    </row>
    <row r="5280" spans="1:13" x14ac:dyDescent="0.25">
      <c r="A5280" s="9"/>
      <c r="H5280" s="9"/>
      <c r="J5280">
        <v>3</v>
      </c>
      <c r="K5280">
        <f ca="1">SIMULATION!$D$3*SIMULATION!$D$17/$H5277/(SIMULATION!$D$17-$I5277)*(((EXP(-$I5277*$J5280))/(1-EXP(-SIMULATION!$D$4*$I5277)))-(EXP(-SIMULATION!$D$17*$J5280)/(1-EXP(-SIMULATION!$D$4*SIMULATION!$D$17))))</f>
        <v>4.209150727561827</v>
      </c>
      <c r="L5280">
        <v>-0.37006313338336483</v>
      </c>
      <c r="M5280">
        <f t="shared" ca="1" si="82"/>
        <v>2.6514992204374277</v>
      </c>
    </row>
    <row r="5281" spans="1:13" x14ac:dyDescent="0.25">
      <c r="A5281" s="9"/>
      <c r="H5281" s="9"/>
      <c r="J5281">
        <v>4</v>
      </c>
      <c r="K5281">
        <f ca="1">SIMULATION!$D$3*SIMULATION!$D$17/$H5277/(SIMULATION!$D$17-$I5277)*(((EXP(-$I5277*$J5281))/(1-EXP(-SIMULATION!$D$4*$I5277)))-(EXP(-SIMULATION!$D$17*$J5281)/(1-EXP(-SIMULATION!$D$4*SIMULATION!$D$17))))</f>
        <v>4.2400683929988752</v>
      </c>
      <c r="L5281">
        <v>-0.43597097508201454</v>
      </c>
      <c r="M5281">
        <f t="shared" ca="1" si="82"/>
        <v>2.3915216412887252</v>
      </c>
    </row>
    <row r="5282" spans="1:13" x14ac:dyDescent="0.25">
      <c r="A5282" s="9"/>
      <c r="H5282" s="9"/>
      <c r="J5282">
        <v>5</v>
      </c>
      <c r="K5282">
        <f ca="1">SIMULATION!$D$3*SIMULATION!$D$17/$H5277/(SIMULATION!$D$17-$I5277)*(((EXP(-$I5277*$J5282))/(1-EXP(-SIMULATION!$D$4*$I5277)))-(EXP(-SIMULATION!$D$17*$J5282)/(1-EXP(-SIMULATION!$D$4*SIMULATION!$D$17))))</f>
        <v>4.0429096505193849</v>
      </c>
      <c r="L5282">
        <v>0.29447989613211728</v>
      </c>
      <c r="M5282">
        <f t="shared" ca="1" si="82"/>
        <v>5.2334652644758686</v>
      </c>
    </row>
    <row r="5283" spans="1:13" x14ac:dyDescent="0.25">
      <c r="A5283" s="9"/>
      <c r="H5283" s="9"/>
      <c r="J5283">
        <v>6</v>
      </c>
      <c r="K5283">
        <f ca="1">SIMULATION!$D$3*SIMULATION!$D$17/$H5277/(SIMULATION!$D$17-$I5277)*(((EXP(-$I5277*$J5283))/(1-EXP(-SIMULATION!$D$4*$I5277)))-(EXP(-SIMULATION!$D$17*$J5283)/(1-EXP(-SIMULATION!$D$4*SIMULATION!$D$17))))</f>
        <v>3.7301089189872547</v>
      </c>
      <c r="L5283">
        <v>-0.15501316038250487</v>
      </c>
      <c r="M5283">
        <f t="shared" ca="1" si="82"/>
        <v>3.1518929468840713</v>
      </c>
    </row>
    <row r="5284" spans="1:13" x14ac:dyDescent="0.25">
      <c r="A5284" s="9"/>
      <c r="H5284" s="9"/>
      <c r="J5284">
        <v>7</v>
      </c>
      <c r="K5284">
        <f ca="1">SIMULATION!$D$3*SIMULATION!$D$17/$H5277/(SIMULATION!$D$17-$I5277)*(((EXP(-$I5277*$J5284))/(1-EXP(-SIMULATION!$D$4*$I5277)))-(EXP(-SIMULATION!$D$17*$J5284)/(1-EXP(-SIMULATION!$D$4*SIMULATION!$D$17))))</f>
        <v>3.3694252818248347</v>
      </c>
      <c r="L5284">
        <v>0.13837491353823808</v>
      </c>
      <c r="M5284">
        <f t="shared" ca="1" si="82"/>
        <v>3.8356692138708999</v>
      </c>
    </row>
    <row r="5285" spans="1:13" x14ac:dyDescent="0.25">
      <c r="A5285" s="9"/>
      <c r="H5285" s="9"/>
      <c r="J5285">
        <v>8</v>
      </c>
      <c r="K5285">
        <f ca="1">SIMULATION!$D$3*SIMULATION!$D$17/$H5277/(SIMULATION!$D$17-$I5277)*(((EXP(-$I5277*$J5285))/(1-EXP(-SIMULATION!$D$4*$I5277)))-(EXP(-SIMULATION!$D$17*$J5285)/(1-EXP(-SIMULATION!$D$4*SIMULATION!$D$17))))</f>
        <v>3.0005923572951634</v>
      </c>
      <c r="L5285">
        <v>0.26544032067392015</v>
      </c>
      <c r="M5285">
        <f t="shared" ca="1" si="82"/>
        <v>3.7970705548273056</v>
      </c>
    </row>
    <row r="5286" spans="1:13" x14ac:dyDescent="0.25">
      <c r="A5286" s="9"/>
      <c r="H5286" s="9"/>
      <c r="J5286">
        <v>9</v>
      </c>
      <c r="K5286">
        <f ca="1">SIMULATION!$D$3*SIMULATION!$D$17/$H5277/(SIMULATION!$D$17-$I5277)*(((EXP(-$I5277*$J5286))/(1-EXP(-SIMULATION!$D$4*$I5277)))-(EXP(-SIMULATION!$D$17*$J5286)/(1-EXP(-SIMULATION!$D$4*SIMULATION!$D$17))))</f>
        <v>2.6459030527843885</v>
      </c>
      <c r="L5286">
        <v>-0.51365233855155135</v>
      </c>
      <c r="M5286">
        <f t="shared" ca="1" si="82"/>
        <v>1.2868287621409986</v>
      </c>
    </row>
    <row r="5287" spans="1:13" x14ac:dyDescent="0.25">
      <c r="A5287" s="9"/>
      <c r="H5287" s="9"/>
      <c r="J5287">
        <v>10</v>
      </c>
      <c r="K5287">
        <f ca="1">SIMULATION!$D$3*SIMULATION!$D$17/$H5277/(SIMULATION!$D$17-$I5277)*(((EXP(-$I5277*$J5287))/(1-EXP(-SIMULATION!$D$4*$I5277)))-(EXP(-SIMULATION!$D$17*$J5287)/(1-EXP(-SIMULATION!$D$4*SIMULATION!$D$17))))</f>
        <v>2.3169195840054049</v>
      </c>
      <c r="L5287">
        <v>1.025979155285601E-2</v>
      </c>
      <c r="M5287">
        <f t="shared" ca="1" si="82"/>
        <v>2.3406906959820302</v>
      </c>
    </row>
    <row r="5288" spans="1:13" x14ac:dyDescent="0.25">
      <c r="A5288" s="9"/>
      <c r="H5288" s="9"/>
      <c r="J5288">
        <v>11</v>
      </c>
      <c r="K5288">
        <f ca="1">SIMULATION!$D$3*SIMULATION!$D$17/$H5277/(SIMULATION!$D$17-$I5277)*(((EXP(-$I5277*$J5288))/(1-EXP(-SIMULATION!$D$4*$I5277)))-(EXP(-SIMULATION!$D$17*$J5288)/(1-EXP(-SIMULATION!$D$4*SIMULATION!$D$17))))</f>
        <v>2.018710729359495</v>
      </c>
      <c r="L5288">
        <v>-0.63614050124674126</v>
      </c>
      <c r="M5288">
        <f t="shared" ca="1" si="82"/>
        <v>0.73452707411257123</v>
      </c>
    </row>
    <row r="5289" spans="1:13" x14ac:dyDescent="0.25">
      <c r="A5289" s="9"/>
      <c r="H5289" s="9"/>
      <c r="J5289">
        <v>12</v>
      </c>
      <c r="K5289">
        <f ca="1">SIMULATION!$D$3*SIMULATION!$D$17/$H5277/(SIMULATION!$D$17-$I5277)*(((EXP(-$I5277*$J5289))/(1-EXP(-SIMULATION!$D$4*$I5277)))-(EXP(-SIMULATION!$D$17*$J5289)/(1-EXP(-SIMULATION!$D$4*SIMULATION!$D$17))))</f>
        <v>1.7525132931259793</v>
      </c>
      <c r="L5289">
        <v>-0.32248702930230072</v>
      </c>
      <c r="M5289">
        <f t="shared" ca="1" si="82"/>
        <v>1.1873504874129899</v>
      </c>
    </row>
    <row r="5290" spans="1:13" x14ac:dyDescent="0.25">
      <c r="A5290" s="9"/>
      <c r="H5290" s="9"/>
      <c r="J5290">
        <v>13</v>
      </c>
      <c r="K5290">
        <f ca="1">SIMULATION!$D$3*SIMULATION!$D$17/$H5277/(SIMULATION!$D$17-$I5277)*(((EXP(-$I5277*$J5290))/(1-EXP(-SIMULATION!$D$4*$I5277)))-(EXP(-SIMULATION!$D$17*$J5290)/(1-EXP(-SIMULATION!$D$4*SIMULATION!$D$17))))</f>
        <v>1.5173913400191237</v>
      </c>
      <c r="L5290">
        <v>0.13276125739437775</v>
      </c>
      <c r="M5290">
        <f t="shared" ca="1" si="82"/>
        <v>1.7188421222794024</v>
      </c>
    </row>
    <row r="5291" spans="1:13" x14ac:dyDescent="0.25">
      <c r="A5291" s="9"/>
      <c r="H5291" s="9"/>
      <c r="J5291">
        <v>14</v>
      </c>
      <c r="K5291">
        <f ca="1">SIMULATION!$D$3*SIMULATION!$D$17/$H5277/(SIMULATION!$D$17-$I5277)*(((EXP(-$I5277*$J5291))/(1-EXP(-SIMULATION!$D$4*$I5277)))-(EXP(-SIMULATION!$D$17*$J5291)/(1-EXP(-SIMULATION!$D$4*SIMULATION!$D$17))))</f>
        <v>1.3112596883365137</v>
      </c>
      <c r="L5291">
        <v>-0.19116751531586998</v>
      </c>
      <c r="M5291">
        <f t="shared" ca="1" si="82"/>
        <v>1.0605894317833604</v>
      </c>
    </row>
    <row r="5292" spans="1:13" x14ac:dyDescent="0.25">
      <c r="A5292" s="9"/>
      <c r="H5292" s="9"/>
      <c r="J5292">
        <v>15</v>
      </c>
      <c r="K5292">
        <f ca="1">SIMULATION!$D$3*SIMULATION!$D$17/$H5277/(SIMULATION!$D$17-$I5277)*(((EXP(-$I5277*$J5292))/(1-EXP(-SIMULATION!$D$4*$I5277)))-(EXP(-SIMULATION!$D$17*$J5292)/(1-EXP(-SIMULATION!$D$4*SIMULATION!$D$17))))</f>
        <v>1.13150559989681</v>
      </c>
      <c r="L5292">
        <v>-0.83239196606637522</v>
      </c>
      <c r="M5292">
        <f t="shared" ca="1" si="82"/>
        <v>0.189649428983591</v>
      </c>
    </row>
    <row r="5293" spans="1:13" x14ac:dyDescent="0.25">
      <c r="A5293" s="9"/>
      <c r="H5293" s="9"/>
      <c r="J5293">
        <v>16</v>
      </c>
      <c r="K5293">
        <f ca="1">SIMULATION!$D$3*SIMULATION!$D$17/$H5277/(SIMULATION!$D$17-$I5277)*(((EXP(-$I5277*$J5293))/(1-EXP(-SIMULATION!$D$4*$I5277)))-(EXP(-SIMULATION!$D$17*$J5293)/(1-EXP(-SIMULATION!$D$4*SIMULATION!$D$17))))</f>
        <v>0.9753577931169306</v>
      </c>
      <c r="L5293">
        <v>0.3035334554610335</v>
      </c>
      <c r="M5293">
        <f t="shared" ca="1" si="82"/>
        <v>1.2714115143725604</v>
      </c>
    </row>
    <row r="5294" spans="1:13" x14ac:dyDescent="0.25">
      <c r="A5294" s="9"/>
      <c r="H5294" s="9"/>
      <c r="J5294">
        <v>17</v>
      </c>
      <c r="K5294">
        <f ca="1">SIMULATION!$D$3*SIMULATION!$D$17/$H5277/(SIMULATION!$D$17-$I5277)*(((EXP(-$I5277*$J5294))/(1-EXP(-SIMULATION!$D$4*$I5277)))-(EXP(-SIMULATION!$D$17*$J5294)/(1-EXP(-SIMULATION!$D$4*SIMULATION!$D$17))))</f>
        <v>0.8400976667611153</v>
      </c>
      <c r="L5294">
        <v>3.8552136338683374E-2</v>
      </c>
      <c r="M5294">
        <f t="shared" ca="1" si="82"/>
        <v>0.87248522654789962</v>
      </c>
    </row>
    <row r="5295" spans="1:13" x14ac:dyDescent="0.25">
      <c r="A5295" s="9"/>
      <c r="H5295" s="9"/>
      <c r="J5295">
        <v>18</v>
      </c>
      <c r="K5295">
        <f ca="1">SIMULATION!$D$3*SIMULATION!$D$17/$H5277/(SIMULATION!$D$17-$I5277)*(((EXP(-$I5277*$J5295))/(1-EXP(-SIMULATION!$D$4*$I5277)))-(EXP(-SIMULATION!$D$17*$J5295)/(1-EXP(-SIMULATION!$D$4*SIMULATION!$D$17))))</f>
        <v>0.72317295945161053</v>
      </c>
      <c r="L5295">
        <v>5.3288562895740105E-2</v>
      </c>
      <c r="M5295">
        <f t="shared" ca="1" si="82"/>
        <v>0.76170980718584613</v>
      </c>
    </row>
    <row r="5296" spans="1:13" x14ac:dyDescent="0.25">
      <c r="A5296" s="9"/>
      <c r="H5296" s="9"/>
      <c r="J5296">
        <v>19</v>
      </c>
      <c r="K5296">
        <f ca="1">SIMULATION!$D$3*SIMULATION!$D$17/$H5277/(SIMULATION!$D$17-$I5277)*(((EXP(-$I5277*$J5296))/(1-EXP(-SIMULATION!$D$4*$I5277)))-(EXP(-SIMULATION!$D$17*$J5296)/(1-EXP(-SIMULATION!$D$4*SIMULATION!$D$17))))</f>
        <v>0.62225193922822708</v>
      </c>
      <c r="L5296">
        <v>-5.6156335457193049E-2</v>
      </c>
      <c r="M5296">
        <f t="shared" ca="1" si="82"/>
        <v>0.58730855059003784</v>
      </c>
    </row>
    <row r="5297" spans="1:13" x14ac:dyDescent="0.25">
      <c r="A5297" s="9"/>
      <c r="H5297" s="9"/>
      <c r="J5297">
        <v>20</v>
      </c>
      <c r="K5297">
        <f ca="1">SIMULATION!$D$3*SIMULATION!$D$17/$H5277/(SIMULATION!$D$17-$I5277)*(((EXP(-$I5277*$J5297))/(1-EXP(-SIMULATION!$D$4*$I5277)))-(EXP(-SIMULATION!$D$17*$J5297)/(1-EXP(-SIMULATION!$D$4*SIMULATION!$D$17))))</f>
        <v>0.53524210572594977</v>
      </c>
      <c r="L5297">
        <v>7.833263583134345E-2</v>
      </c>
      <c r="M5297">
        <f t="shared" ca="1" si="82"/>
        <v>0.57716903067538206</v>
      </c>
    </row>
    <row r="5298" spans="1:13" x14ac:dyDescent="0.25">
      <c r="A5298" s="9"/>
      <c r="H5298" s="9"/>
      <c r="J5298">
        <v>21</v>
      </c>
      <c r="K5298">
        <f ca="1">SIMULATION!$D$3*SIMULATION!$D$17/$H5277/(SIMULATION!$D$17-$I5277)*(((EXP(-$I5277*$J5298))/(1-EXP(-SIMULATION!$D$4*$I5277)))-(EXP(-SIMULATION!$D$17*$J5298)/(1-EXP(-SIMULATION!$D$4*SIMULATION!$D$17))))</f>
        <v>0.46028840476748928</v>
      </c>
      <c r="L5298">
        <v>4.179520174374491E-2</v>
      </c>
      <c r="M5298">
        <f t="shared" ca="1" si="82"/>
        <v>0.47952625150505296</v>
      </c>
    </row>
    <row r="5299" spans="1:13" x14ac:dyDescent="0.25">
      <c r="A5299" s="9"/>
      <c r="H5299" s="9"/>
      <c r="J5299">
        <v>22</v>
      </c>
      <c r="K5299">
        <f ca="1">SIMULATION!$D$3*SIMULATION!$D$17/$H5277/(SIMULATION!$D$17-$I5277)*(((EXP(-$I5277*$J5299))/(1-EXP(-SIMULATION!$D$4*$I5277)))-(EXP(-SIMULATION!$D$17*$J5299)/(1-EXP(-SIMULATION!$D$4*SIMULATION!$D$17))))</f>
        <v>0.39576025065939846</v>
      </c>
      <c r="L5299">
        <v>-0.39917421028555422</v>
      </c>
      <c r="M5299">
        <f t="shared" ca="1" si="82"/>
        <v>0.23778296514002009</v>
      </c>
    </row>
    <row r="5300" spans="1:13" x14ac:dyDescent="0.25">
      <c r="A5300" s="9"/>
      <c r="H5300" s="9"/>
      <c r="J5300">
        <v>23</v>
      </c>
      <c r="K5300">
        <f ca="1">SIMULATION!$D$3*SIMULATION!$D$17/$H5277/(SIMULATION!$D$17-$I5277)*(((EXP(-$I5277*$J5300))/(1-EXP(-SIMULATION!$D$4*$I5277)))-(EXP(-SIMULATION!$D$17*$J5300)/(1-EXP(-SIMULATION!$D$4*SIMULATION!$D$17))))</f>
        <v>0.3402330404682456</v>
      </c>
      <c r="L5300">
        <v>0.10257724627897676</v>
      </c>
      <c r="M5300">
        <f t="shared" ca="1" si="82"/>
        <v>0.37513320885260187</v>
      </c>
    </row>
    <row r="5301" spans="1:13" x14ac:dyDescent="0.25">
      <c r="A5301" s="9"/>
      <c r="H5301" s="9"/>
      <c r="J5301">
        <v>24</v>
      </c>
      <c r="K5301">
        <f ca="1">SIMULATION!$D$3*SIMULATION!$D$17/$H5277/(SIMULATION!$D$17-$I5277)*(((EXP(-$I5277*$J5301))/(1-EXP(-SIMULATION!$D$4*$I5277)))-(EXP(-SIMULATION!$D$17*$J5301)/(1-EXP(-SIMULATION!$D$4*SIMULATION!$D$17))))</f>
        <v>0.29246756883527569</v>
      </c>
      <c r="L5301">
        <v>-0.50621400517911053</v>
      </c>
      <c r="M5301">
        <f t="shared" ca="1" si="82"/>
        <v>0.14441638943017357</v>
      </c>
    </row>
    <row r="5302" spans="1:13" x14ac:dyDescent="0.25">
      <c r="A5302" s="9">
        <v>213</v>
      </c>
      <c r="B5302" s="2">
        <f ca="1">NORMINV(RAND(),SIMULATION!D7,SIMULATION!D8)</f>
        <v>59.991997764865388</v>
      </c>
      <c r="C5302" s="2">
        <v>2</v>
      </c>
      <c r="D5302" s="2">
        <f ca="1">SIMULATION!$D$11*(1+(SIMULATION!$D$12*LN(1+$C5302)))*(1+(SIMULATION!$D$13*(($B5302/63.5)-1)))</f>
        <v>9.9775509420204731</v>
      </c>
      <c r="E5302" s="2">
        <v>-0.21879322202740406</v>
      </c>
      <c r="F5302" s="2">
        <f ca="1">D5302*(1+E5302)</f>
        <v>7.7945304234732538</v>
      </c>
      <c r="G5302" s="2">
        <v>-0.86184378623418212</v>
      </c>
      <c r="H5302" s="9">
        <f>SIMULATION!$D$15*EXP($G$5302)</f>
        <v>93.24348899240853</v>
      </c>
      <c r="I5302" s="2">
        <f ca="1">$F5302/$H5302</f>
        <v>8.3593294370482532E-2</v>
      </c>
      <c r="J5302">
        <v>0</v>
      </c>
      <c r="K5302">
        <f ca="1">SIMULATION!$D$3*SIMULATION!$D$17/$H5302/(SIMULATION!$D$17-$I5302)*(((EXP(-$I5302*$J5302))/(1-EXP(-SIMULATION!$D$4*$I5302)))-(EXP(-SIMULATION!$D$17*$J5302)/(1-EXP(-SIMULATION!$D$4*SIMULATION!$D$17))))</f>
        <v>1.1284305222402189</v>
      </c>
      <c r="L5302">
        <v>-0.18581687717682518</v>
      </c>
      <c r="M5302">
        <f t="shared" ca="1" si="82"/>
        <v>0.91874908648652742</v>
      </c>
    </row>
    <row r="5303" spans="1:13" x14ac:dyDescent="0.25">
      <c r="A5303" s="9"/>
      <c r="H5303" s="9"/>
      <c r="J5303">
        <v>1</v>
      </c>
      <c r="K5303">
        <f ca="1">SIMULATION!$D$3*SIMULATION!$D$17/$H5302/(SIMULATION!$D$17-$I5302)*(((EXP(-$I5302*$J5303))/(1-EXP(-SIMULATION!$D$4*$I5302)))-(EXP(-SIMULATION!$D$17*$J5303)/(1-EXP(-SIMULATION!$D$4*SIMULATION!$D$17))))</f>
        <v>3.0641842744894765</v>
      </c>
      <c r="L5303">
        <v>-7.3879096683451856E-2</v>
      </c>
      <c r="M5303">
        <f t="shared" ca="1" si="82"/>
        <v>2.8378051082185558</v>
      </c>
    </row>
    <row r="5304" spans="1:13" x14ac:dyDescent="0.25">
      <c r="A5304" s="9"/>
      <c r="H5304" s="9"/>
      <c r="J5304">
        <v>2</v>
      </c>
      <c r="K5304">
        <f ca="1">SIMULATION!$D$3*SIMULATION!$D$17/$H5302/(SIMULATION!$D$17-$I5302)*(((EXP(-$I5302*$J5304))/(1-EXP(-SIMULATION!$D$4*$I5302)))-(EXP(-SIMULATION!$D$17*$J5304)/(1-EXP(-SIMULATION!$D$4*SIMULATION!$D$17))))</f>
        <v>4.116921708882197</v>
      </c>
      <c r="L5304">
        <v>0.19793202359253873</v>
      </c>
      <c r="M5304">
        <f t="shared" ca="1" si="82"/>
        <v>4.9317923536933028</v>
      </c>
    </row>
    <row r="5305" spans="1:13" x14ac:dyDescent="0.25">
      <c r="A5305" s="9"/>
      <c r="H5305" s="9"/>
      <c r="J5305">
        <v>3</v>
      </c>
      <c r="K5305">
        <f ca="1">SIMULATION!$D$3*SIMULATION!$D$17/$H5302/(SIMULATION!$D$17-$I5302)*(((EXP(-$I5302*$J5305))/(1-EXP(-SIMULATION!$D$4*$I5302)))-(EXP(-SIMULATION!$D$17*$J5305)/(1-EXP(-SIMULATION!$D$4*SIMULATION!$D$17))))</f>
        <v>4.6188566543743148</v>
      </c>
      <c r="L5305">
        <v>0.13385630568765372</v>
      </c>
      <c r="M5305">
        <f t="shared" ca="1" si="82"/>
        <v>5.2371197426296963</v>
      </c>
    </row>
    <row r="5306" spans="1:13" x14ac:dyDescent="0.25">
      <c r="A5306" s="9"/>
      <c r="H5306" s="9"/>
      <c r="J5306">
        <v>4</v>
      </c>
      <c r="K5306">
        <f ca="1">SIMULATION!$D$3*SIMULATION!$D$17/$H5302/(SIMULATION!$D$17-$I5302)*(((EXP(-$I5302*$J5306))/(1-EXP(-SIMULATION!$D$4*$I5302)))-(EXP(-SIMULATION!$D$17*$J5306)/(1-EXP(-SIMULATION!$D$4*SIMULATION!$D$17))))</f>
        <v>4.7816724012808409</v>
      </c>
      <c r="L5306">
        <v>8.9401195223580785E-3</v>
      </c>
      <c r="M5306">
        <f t="shared" ca="1" si="82"/>
        <v>4.8244211240650534</v>
      </c>
    </row>
    <row r="5307" spans="1:13" x14ac:dyDescent="0.25">
      <c r="A5307" s="9"/>
      <c r="H5307" s="9"/>
      <c r="J5307">
        <v>5</v>
      </c>
      <c r="K5307">
        <f ca="1">SIMULATION!$D$3*SIMULATION!$D$17/$H5302/(SIMULATION!$D$17-$I5302)*(((EXP(-$I5302*$J5307))/(1-EXP(-SIMULATION!$D$4*$I5302)))-(EXP(-SIMULATION!$D$17*$J5307)/(1-EXP(-SIMULATION!$D$4*SIMULATION!$D$17))))</f>
        <v>4.739910171557745</v>
      </c>
      <c r="L5307">
        <v>-0.24504430367319138</v>
      </c>
      <c r="M5307">
        <f t="shared" ca="1" si="82"/>
        <v>3.5784221840949</v>
      </c>
    </row>
    <row r="5308" spans="1:13" x14ac:dyDescent="0.25">
      <c r="A5308" s="9"/>
      <c r="H5308" s="9"/>
      <c r="J5308">
        <v>6</v>
      </c>
      <c r="K5308">
        <f ca="1">SIMULATION!$D$3*SIMULATION!$D$17/$H5302/(SIMULATION!$D$17-$I5302)*(((EXP(-$I5302*$J5308))/(1-EXP(-SIMULATION!$D$4*$I5302)))-(EXP(-SIMULATION!$D$17*$J5308)/(1-EXP(-SIMULATION!$D$4*SIMULATION!$D$17))))</f>
        <v>4.5787657388589871</v>
      </c>
      <c r="L5308">
        <v>0.34086452105946197</v>
      </c>
      <c r="M5308">
        <f t="shared" ca="1" si="82"/>
        <v>6.1395045294786295</v>
      </c>
    </row>
    <row r="5309" spans="1:13" x14ac:dyDescent="0.25">
      <c r="A5309" s="9"/>
      <c r="H5309" s="9"/>
      <c r="J5309">
        <v>7</v>
      </c>
      <c r="K5309">
        <f ca="1">SIMULATION!$D$3*SIMULATION!$D$17/$H5302/(SIMULATION!$D$17-$I5302)*(((EXP(-$I5302*$J5309))/(1-EXP(-SIMULATION!$D$4*$I5302)))-(EXP(-SIMULATION!$D$17*$J5309)/(1-EXP(-SIMULATION!$D$4*SIMULATION!$D$17))))</f>
        <v>4.3518950351732428</v>
      </c>
      <c r="L5309">
        <v>-0.50511952888204281</v>
      </c>
      <c r="M5309">
        <f t="shared" ca="1" si="82"/>
        <v>2.1536678652624333</v>
      </c>
    </row>
    <row r="5310" spans="1:13" x14ac:dyDescent="0.25">
      <c r="A5310" s="9"/>
      <c r="H5310" s="9"/>
      <c r="J5310">
        <v>8</v>
      </c>
      <c r="K5310">
        <f ca="1">SIMULATION!$D$3*SIMULATION!$D$17/$H5302/(SIMULATION!$D$17-$I5302)*(((EXP(-$I5302*$J5310))/(1-EXP(-SIMULATION!$D$4*$I5302)))-(EXP(-SIMULATION!$D$17*$J5310)/(1-EXP(-SIMULATION!$D$4*SIMULATION!$D$17))))</f>
        <v>4.0928178462925402</v>
      </c>
      <c r="L5310">
        <v>1.866176645724589E-2</v>
      </c>
      <c r="M5310">
        <f t="shared" ca="1" si="82"/>
        <v>4.1691970570920995</v>
      </c>
    </row>
    <row r="5311" spans="1:13" x14ac:dyDescent="0.25">
      <c r="A5311" s="9"/>
      <c r="H5311" s="9"/>
      <c r="J5311">
        <v>9</v>
      </c>
      <c r="K5311">
        <f ca="1">SIMULATION!$D$3*SIMULATION!$D$17/$H5302/(SIMULATION!$D$17-$I5302)*(((EXP(-$I5302*$J5311))/(1-EXP(-SIMULATION!$D$4*$I5302)))-(EXP(-SIMULATION!$D$17*$J5311)/(1-EXP(-SIMULATION!$D$4*SIMULATION!$D$17))))</f>
        <v>3.8222195340317682</v>
      </c>
      <c r="L5311">
        <v>-0.20362630809481372</v>
      </c>
      <c r="M5311">
        <f t="shared" ca="1" si="82"/>
        <v>3.0439150815889997</v>
      </c>
    </row>
    <row r="5312" spans="1:13" x14ac:dyDescent="0.25">
      <c r="A5312" s="9"/>
      <c r="H5312" s="9"/>
      <c r="J5312">
        <v>10</v>
      </c>
      <c r="K5312">
        <f ca="1">SIMULATION!$D$3*SIMULATION!$D$17/$H5302/(SIMULATION!$D$17-$I5302)*(((EXP(-$I5302*$J5312))/(1-EXP(-SIMULATION!$D$4*$I5302)))-(EXP(-SIMULATION!$D$17*$J5312)/(1-EXP(-SIMULATION!$D$4*SIMULATION!$D$17))))</f>
        <v>3.5526245990010503</v>
      </c>
      <c r="L5312">
        <v>0.19218287135188106</v>
      </c>
      <c r="M5312">
        <f t="shared" ca="1" si="82"/>
        <v>4.2353781952723972</v>
      </c>
    </row>
    <row r="5313" spans="1:13" x14ac:dyDescent="0.25">
      <c r="A5313" s="9"/>
      <c r="H5313" s="9"/>
      <c r="J5313">
        <v>11</v>
      </c>
      <c r="K5313">
        <f ca="1">SIMULATION!$D$3*SIMULATION!$D$17/$H5302/(SIMULATION!$D$17-$I5302)*(((EXP(-$I5302*$J5313))/(1-EXP(-SIMULATION!$D$4*$I5302)))-(EXP(-SIMULATION!$D$17*$J5313)/(1-EXP(-SIMULATION!$D$4*SIMULATION!$D$17))))</f>
        <v>3.2913865007320569</v>
      </c>
      <c r="L5313">
        <v>0.1480050358244272</v>
      </c>
      <c r="M5313">
        <f t="shared" ca="1" si="82"/>
        <v>3.7785282776849409</v>
      </c>
    </row>
    <row r="5314" spans="1:13" x14ac:dyDescent="0.25">
      <c r="A5314" s="9"/>
      <c r="H5314" s="9"/>
      <c r="J5314">
        <v>12</v>
      </c>
      <c r="K5314">
        <f ca="1">SIMULATION!$D$3*SIMULATION!$D$17/$H5302/(SIMULATION!$D$17-$I5302)*(((EXP(-$I5302*$J5314))/(1-EXP(-SIMULATION!$D$4*$I5302)))-(EXP(-SIMULATION!$D$17*$J5314)/(1-EXP(-SIMULATION!$D$4*SIMULATION!$D$17))))</f>
        <v>3.0425989046259656</v>
      </c>
      <c r="L5314">
        <v>0.49375049860383097</v>
      </c>
      <c r="M5314">
        <f t="shared" ca="1" si="82"/>
        <v>4.5448836308365061</v>
      </c>
    </row>
    <row r="5315" spans="1:13" x14ac:dyDescent="0.25">
      <c r="A5315" s="9"/>
      <c r="H5315" s="9"/>
      <c r="J5315">
        <v>13</v>
      </c>
      <c r="K5315">
        <f ca="1">SIMULATION!$D$3*SIMULATION!$D$17/$H5302/(SIMULATION!$D$17-$I5302)*(((EXP(-$I5302*$J5315))/(1-EXP(-SIMULATION!$D$4*$I5302)))-(EXP(-SIMULATION!$D$17*$J5315)/(1-EXP(-SIMULATION!$D$4*SIMULATION!$D$17))))</f>
        <v>2.8083161301305464</v>
      </c>
      <c r="L5315">
        <v>0.25466152068832765</v>
      </c>
      <c r="M5315">
        <f t="shared" ref="M5315:M5378" ca="1" si="83">$K5315*(1+$L5315)</f>
        <v>3.5234861864031508</v>
      </c>
    </row>
    <row r="5316" spans="1:13" x14ac:dyDescent="0.25">
      <c r="A5316" s="9"/>
      <c r="H5316" s="9"/>
      <c r="J5316">
        <v>14</v>
      </c>
      <c r="K5316">
        <f ca="1">SIMULATION!$D$3*SIMULATION!$D$17/$H5302/(SIMULATION!$D$17-$I5302)*(((EXP(-$I5302*$J5316))/(1-EXP(-SIMULATION!$D$4*$I5302)))-(EXP(-SIMULATION!$D$17*$J5316)/(1-EXP(-SIMULATION!$D$4*SIMULATION!$D$17))))</f>
        <v>2.5893312651584321</v>
      </c>
      <c r="L5316">
        <v>1.7542420008169739E-2</v>
      </c>
      <c r="M5316">
        <f t="shared" ca="1" si="83"/>
        <v>2.6347544017521267</v>
      </c>
    </row>
    <row r="5317" spans="1:13" x14ac:dyDescent="0.25">
      <c r="A5317" s="9"/>
      <c r="H5317" s="9"/>
      <c r="J5317">
        <v>15</v>
      </c>
      <c r="K5317">
        <f ca="1">SIMULATION!$D$3*SIMULATION!$D$17/$H5302/(SIMULATION!$D$17-$I5302)*(((EXP(-$I5302*$J5317))/(1-EXP(-SIMULATION!$D$4*$I5302)))-(EXP(-SIMULATION!$D$17*$J5317)/(1-EXP(-SIMULATION!$D$4*SIMULATION!$D$17))))</f>
        <v>2.3856711413414713</v>
      </c>
      <c r="L5317">
        <v>-0.60184152589452033</v>
      </c>
      <c r="M5317">
        <f t="shared" ca="1" si="83"/>
        <v>0.94987518135399829</v>
      </c>
    </row>
    <row r="5318" spans="1:13" x14ac:dyDescent="0.25">
      <c r="A5318" s="9"/>
      <c r="H5318" s="9"/>
      <c r="J5318">
        <v>16</v>
      </c>
      <c r="K5318">
        <f ca="1">SIMULATION!$D$3*SIMULATION!$D$17/$H5302/(SIMULATION!$D$17-$I5302)*(((EXP(-$I5302*$J5318))/(1-EXP(-SIMULATION!$D$4*$I5302)))-(EXP(-SIMULATION!$D$17*$J5318)/(1-EXP(-SIMULATION!$D$4*SIMULATION!$D$17))))</f>
        <v>2.1969101602962637</v>
      </c>
      <c r="L5318">
        <v>-4.1806779359908425E-2</v>
      </c>
      <c r="M5318">
        <f t="shared" ca="1" si="83"/>
        <v>2.1050644219512167</v>
      </c>
    </row>
    <row r="5319" spans="1:13" x14ac:dyDescent="0.25">
      <c r="A5319" s="9"/>
      <c r="H5319" s="9"/>
      <c r="J5319">
        <v>17</v>
      </c>
      <c r="K5319">
        <f ca="1">SIMULATION!$D$3*SIMULATION!$D$17/$H5302/(SIMULATION!$D$17-$I5302)*(((EXP(-$I5302*$J5319))/(1-EXP(-SIMULATION!$D$4*$I5302)))-(EXP(-SIMULATION!$D$17*$J5319)/(1-EXP(-SIMULATION!$D$4*SIMULATION!$D$17))))</f>
        <v>2.0223683051470136</v>
      </c>
      <c r="L5319">
        <v>-5.283611303645714E-2</v>
      </c>
      <c r="M5319">
        <f t="shared" ca="1" si="83"/>
        <v>1.9155142247749177</v>
      </c>
    </row>
    <row r="5320" spans="1:13" x14ac:dyDescent="0.25">
      <c r="A5320" s="9"/>
      <c r="H5320" s="9"/>
      <c r="J5320">
        <v>18</v>
      </c>
      <c r="K5320">
        <f ca="1">SIMULATION!$D$3*SIMULATION!$D$17/$H5302/(SIMULATION!$D$17-$I5302)*(((EXP(-$I5302*$J5320))/(1-EXP(-SIMULATION!$D$4*$I5302)))-(EXP(-SIMULATION!$D$17*$J5320)/(1-EXP(-SIMULATION!$D$4*SIMULATION!$D$17))))</f>
        <v>1.8612351834299485</v>
      </c>
      <c r="L5320">
        <v>0.32215940452686276</v>
      </c>
      <c r="M5320">
        <f t="shared" ca="1" si="83"/>
        <v>2.4608496018081869</v>
      </c>
    </row>
    <row r="5321" spans="1:13" x14ac:dyDescent="0.25">
      <c r="A5321" s="9"/>
      <c r="H5321" s="9"/>
      <c r="J5321">
        <v>19</v>
      </c>
      <c r="K5321">
        <f ca="1">SIMULATION!$D$3*SIMULATION!$D$17/$H5302/(SIMULATION!$D$17-$I5302)*(((EXP(-$I5302*$J5321))/(1-EXP(-SIMULATION!$D$4*$I5302)))-(EXP(-SIMULATION!$D$17*$J5321)/(1-EXP(-SIMULATION!$D$4*SIMULATION!$D$17))))</f>
        <v>1.7126468974808191</v>
      </c>
      <c r="L5321">
        <v>0.16786616713631972</v>
      </c>
      <c r="M5321">
        <f t="shared" ca="1" si="83"/>
        <v>2.0001423678188339</v>
      </c>
    </row>
    <row r="5322" spans="1:13" x14ac:dyDescent="0.25">
      <c r="A5322" s="9"/>
      <c r="H5322" s="9"/>
      <c r="J5322">
        <v>20</v>
      </c>
      <c r="K5322">
        <f ca="1">SIMULATION!$D$3*SIMULATION!$D$17/$H5302/(SIMULATION!$D$17-$I5302)*(((EXP(-$I5302*$J5322))/(1-EXP(-SIMULATION!$D$4*$I5302)))-(EXP(-SIMULATION!$D$17*$J5322)/(1-EXP(-SIMULATION!$D$4*SIMULATION!$D$17))))</f>
        <v>1.5757328955838126</v>
      </c>
      <c r="L5322">
        <v>-0.21022719409661983</v>
      </c>
      <c r="M5322">
        <f t="shared" ca="1" si="83"/>
        <v>1.2444709902994857</v>
      </c>
    </row>
    <row r="5323" spans="1:13" x14ac:dyDescent="0.25">
      <c r="A5323" s="9"/>
      <c r="H5323" s="9"/>
      <c r="J5323">
        <v>21</v>
      </c>
      <c r="K5323">
        <f ca="1">SIMULATION!$D$3*SIMULATION!$D$17/$H5302/(SIMULATION!$D$17-$I5302)*(((EXP(-$I5302*$J5323))/(1-EXP(-SIMULATION!$D$4*$I5302)))-(EXP(-SIMULATION!$D$17*$J5323)/(1-EXP(-SIMULATION!$D$4*SIMULATION!$D$17))))</f>
        <v>1.4496437792737016</v>
      </c>
      <c r="L5323">
        <v>3.2361877320330697E-2</v>
      </c>
      <c r="M5323">
        <f t="shared" ca="1" si="83"/>
        <v>1.4965569734167377</v>
      </c>
    </row>
    <row r="5324" spans="1:13" x14ac:dyDescent="0.25">
      <c r="A5324" s="9"/>
      <c r="H5324" s="9"/>
      <c r="J5324">
        <v>22</v>
      </c>
      <c r="K5324">
        <f ca="1">SIMULATION!$D$3*SIMULATION!$D$17/$H5302/(SIMULATION!$D$17-$I5302)*(((EXP(-$I5302*$J5324))/(1-EXP(-SIMULATION!$D$4*$I5302)))-(EXP(-SIMULATION!$D$17*$J5324)/(1-EXP(-SIMULATION!$D$4*SIMULATION!$D$17))))</f>
        <v>1.333567084594331</v>
      </c>
      <c r="L5324">
        <v>-0.11010806197921168</v>
      </c>
      <c r="M5324">
        <f t="shared" ca="1" si="83"/>
        <v>1.1867305973903819</v>
      </c>
    </row>
    <row r="5325" spans="1:13" x14ac:dyDescent="0.25">
      <c r="A5325" s="9"/>
      <c r="H5325" s="9"/>
      <c r="J5325">
        <v>23</v>
      </c>
      <c r="K5325">
        <f ca="1">SIMULATION!$D$3*SIMULATION!$D$17/$H5302/(SIMULATION!$D$17-$I5302)*(((EXP(-$I5302*$J5325))/(1-EXP(-SIMULATION!$D$4*$I5302)))-(EXP(-SIMULATION!$D$17*$J5325)/(1-EXP(-SIMULATION!$D$4*SIMULATION!$D$17))))</f>
        <v>1.2267355202401613</v>
      </c>
      <c r="L5325">
        <v>-0.39016120457632719</v>
      </c>
      <c r="M5325">
        <f t="shared" ca="1" si="83"/>
        <v>0.74811091196669255</v>
      </c>
    </row>
    <row r="5326" spans="1:13" x14ac:dyDescent="0.25">
      <c r="A5326" s="9"/>
      <c r="H5326" s="9"/>
      <c r="J5326">
        <v>24</v>
      </c>
      <c r="K5326">
        <f ca="1">SIMULATION!$D$3*SIMULATION!$D$17/$H5302/(SIMULATION!$D$17-$I5302)*(((EXP(-$I5302*$J5326))/(1-EXP(-SIMULATION!$D$4*$I5302)))-(EXP(-SIMULATION!$D$17*$J5326)/(1-EXP(-SIMULATION!$D$4*SIMULATION!$D$17))))</f>
        <v>1.1284305222402191</v>
      </c>
      <c r="L5326">
        <v>-0.25012283089015336</v>
      </c>
      <c r="M5326">
        <f t="shared" ca="1" si="83"/>
        <v>0.84618428555464142</v>
      </c>
    </row>
    <row r="5327" spans="1:13" x14ac:dyDescent="0.25">
      <c r="A5327" s="9">
        <v>214</v>
      </c>
      <c r="B5327" s="2">
        <f ca="1">NORMINV(RAND(),SIMULATION!D7,SIMULATION!D8)</f>
        <v>59.903021731049904</v>
      </c>
      <c r="C5327" s="2">
        <v>2</v>
      </c>
      <c r="D5327" s="2">
        <f ca="1">SIMULATION!$D$11*(1+(SIMULATION!$D$12*LN(1+$C5327)))*(1+(SIMULATION!$D$13*(($B5327/63.5)-1)))</f>
        <v>9.9709434271799502</v>
      </c>
      <c r="E5327" s="2">
        <v>4.1214125090175475E-2</v>
      </c>
      <c r="F5327" s="2">
        <f ca="1">D5327*(1+E5327)</f>
        <v>10.381887136854807</v>
      </c>
      <c r="G5327" s="2">
        <v>-0.69258029508404539</v>
      </c>
      <c r="H5327" s="9">
        <f>SIMULATION!$D$15*EXP($G$5327)</f>
        <v>110.44058942390043</v>
      </c>
      <c r="I5327" s="2">
        <f ca="1">$F5327/$H5327</f>
        <v>9.4004271355401375E-2</v>
      </c>
      <c r="J5327">
        <v>0</v>
      </c>
      <c r="K5327">
        <f ca="1">SIMULATION!$D$3*SIMULATION!$D$17/$H5327/(SIMULATION!$D$17-$I5327)*(((EXP(-$I5327*$J5327))/(1-EXP(-SIMULATION!$D$4*$I5327)))-(EXP(-SIMULATION!$D$17*$J5327)/(1-EXP(-SIMULATION!$D$4*SIMULATION!$D$17))))</f>
        <v>0.73867508441215857</v>
      </c>
      <c r="L5327">
        <v>0.34510604314664661</v>
      </c>
      <c r="M5327">
        <f t="shared" ca="1" si="83"/>
        <v>0.99359631996465381</v>
      </c>
    </row>
    <row r="5328" spans="1:13" x14ac:dyDescent="0.25">
      <c r="A5328" s="9"/>
      <c r="H5328" s="9"/>
      <c r="J5328">
        <v>1</v>
      </c>
      <c r="K5328">
        <f ca="1">SIMULATION!$D$3*SIMULATION!$D$17/$H5327/(SIMULATION!$D$17-$I5327)*(((EXP(-$I5327*$J5328))/(1-EXP(-SIMULATION!$D$4*$I5327)))-(EXP(-SIMULATION!$D$17*$J5328)/(1-EXP(-SIMULATION!$D$4*SIMULATION!$D$17))))</f>
        <v>2.3737271162206572</v>
      </c>
      <c r="L5328">
        <v>0.31446563899852487</v>
      </c>
      <c r="M5328">
        <f t="shared" ca="1" si="83"/>
        <v>3.1201827306311123</v>
      </c>
    </row>
    <row r="5329" spans="1:13" x14ac:dyDescent="0.25">
      <c r="A5329" s="9"/>
      <c r="H5329" s="9"/>
      <c r="J5329">
        <v>2</v>
      </c>
      <c r="K5329">
        <f ca="1">SIMULATION!$D$3*SIMULATION!$D$17/$H5327/(SIMULATION!$D$17-$I5327)*(((EXP(-$I5327*$J5329))/(1-EXP(-SIMULATION!$D$4*$I5327)))-(EXP(-SIMULATION!$D$17*$J5329)/(1-EXP(-SIMULATION!$D$4*SIMULATION!$D$17))))</f>
        <v>3.2510051566027731</v>
      </c>
      <c r="L5329">
        <v>-0.53665364000004068</v>
      </c>
      <c r="M5329">
        <f t="shared" ca="1" si="83"/>
        <v>1.5063414056529927</v>
      </c>
    </row>
    <row r="5330" spans="1:13" x14ac:dyDescent="0.25">
      <c r="A5330" s="9"/>
      <c r="H5330" s="9"/>
      <c r="J5330">
        <v>3</v>
      </c>
      <c r="K5330">
        <f ca="1">SIMULATION!$D$3*SIMULATION!$D$17/$H5327/(SIMULATION!$D$17-$I5327)*(((EXP(-$I5327*$J5330))/(1-EXP(-SIMULATION!$D$4*$I5327)))-(EXP(-SIMULATION!$D$17*$J5330)/(1-EXP(-SIMULATION!$D$4*SIMULATION!$D$17))))</f>
        <v>3.657980948138472</v>
      </c>
      <c r="L5330">
        <v>0.6715994404058554</v>
      </c>
      <c r="M5330">
        <f t="shared" ca="1" si="83"/>
        <v>6.11467890592355</v>
      </c>
    </row>
    <row r="5331" spans="1:13" x14ac:dyDescent="0.25">
      <c r="A5331" s="9"/>
      <c r="H5331" s="9"/>
      <c r="J5331">
        <v>4</v>
      </c>
      <c r="K5331">
        <f ca="1">SIMULATION!$D$3*SIMULATION!$D$17/$H5327/(SIMULATION!$D$17-$I5327)*(((EXP(-$I5327*$J5331))/(1-EXP(-SIMULATION!$D$4*$I5327)))-(EXP(-SIMULATION!$D$17*$J5331)/(1-EXP(-SIMULATION!$D$4*SIMULATION!$D$17))))</f>
        <v>3.7775008334300004</v>
      </c>
      <c r="L5331">
        <v>0.19045653592853007</v>
      </c>
      <c r="M5331">
        <f t="shared" ca="1" si="83"/>
        <v>4.4969505566322141</v>
      </c>
    </row>
    <row r="5332" spans="1:13" x14ac:dyDescent="0.25">
      <c r="A5332" s="9"/>
      <c r="H5332" s="9"/>
      <c r="J5332">
        <v>5</v>
      </c>
      <c r="K5332">
        <f ca="1">SIMULATION!$D$3*SIMULATION!$D$17/$H5327/(SIMULATION!$D$17-$I5327)*(((EXP(-$I5327*$J5332))/(1-EXP(-SIMULATION!$D$4*$I5327)))-(EXP(-SIMULATION!$D$17*$J5332)/(1-EXP(-SIMULATION!$D$4*SIMULATION!$D$17))))</f>
        <v>3.7254878037060348</v>
      </c>
      <c r="L5332">
        <v>0.11738890484851451</v>
      </c>
      <c r="M5332">
        <f t="shared" ca="1" si="83"/>
        <v>4.1628187370095846</v>
      </c>
    </row>
    <row r="5333" spans="1:13" x14ac:dyDescent="0.25">
      <c r="A5333" s="9"/>
      <c r="H5333" s="9"/>
      <c r="J5333">
        <v>6</v>
      </c>
      <c r="K5333">
        <f ca="1">SIMULATION!$D$3*SIMULATION!$D$17/$H5327/(SIMULATION!$D$17-$I5327)*(((EXP(-$I5327*$J5333))/(1-EXP(-SIMULATION!$D$4*$I5327)))-(EXP(-SIMULATION!$D$17*$J5333)/(1-EXP(-SIMULATION!$D$4*SIMULATION!$D$17))))</f>
        <v>3.5750908381313216</v>
      </c>
      <c r="L5333">
        <v>0.213097270139749</v>
      </c>
      <c r="M5333">
        <f t="shared" ca="1" si="83"/>
        <v>4.3369329362387337</v>
      </c>
    </row>
    <row r="5334" spans="1:13" x14ac:dyDescent="0.25">
      <c r="A5334" s="9"/>
      <c r="H5334" s="9"/>
      <c r="J5334">
        <v>7</v>
      </c>
      <c r="K5334">
        <f ca="1">SIMULATION!$D$3*SIMULATION!$D$17/$H5327/(SIMULATION!$D$17-$I5327)*(((EXP(-$I5327*$J5334))/(1-EXP(-SIMULATION!$D$4*$I5327)))-(EXP(-SIMULATION!$D$17*$J5334)/(1-EXP(-SIMULATION!$D$4*SIMULATION!$D$17))))</f>
        <v>3.3721503292954695</v>
      </c>
      <c r="L5334">
        <v>6.1571679925644267E-2</v>
      </c>
      <c r="M5334">
        <f t="shared" ca="1" si="83"/>
        <v>3.5797792900320062</v>
      </c>
    </row>
    <row r="5335" spans="1:13" x14ac:dyDescent="0.25">
      <c r="A5335" s="9"/>
      <c r="H5335" s="9"/>
      <c r="J5335">
        <v>8</v>
      </c>
      <c r="K5335">
        <f ca="1">SIMULATION!$D$3*SIMULATION!$D$17/$H5327/(SIMULATION!$D$17-$I5327)*(((EXP(-$I5327*$J5335))/(1-EXP(-SIMULATION!$D$4*$I5327)))-(EXP(-SIMULATION!$D$17*$J5335)/(1-EXP(-SIMULATION!$D$4*SIMULATION!$D$17))))</f>
        <v>3.1450995482748119</v>
      </c>
      <c r="L5335">
        <v>9.8037852688044172E-2</v>
      </c>
      <c r="M5335">
        <f t="shared" ca="1" si="83"/>
        <v>3.4534383544778118</v>
      </c>
    </row>
    <row r="5336" spans="1:13" x14ac:dyDescent="0.25">
      <c r="A5336" s="9"/>
      <c r="H5336" s="9"/>
      <c r="J5336">
        <v>9</v>
      </c>
      <c r="K5336">
        <f ca="1">SIMULATION!$D$3*SIMULATION!$D$17/$H5327/(SIMULATION!$D$17-$I5327)*(((EXP(-$I5327*$J5336))/(1-EXP(-SIMULATION!$D$4*$I5327)))-(EXP(-SIMULATION!$D$17*$J5336)/(1-EXP(-SIMULATION!$D$4*SIMULATION!$D$17))))</f>
        <v>2.9113014101814576</v>
      </c>
      <c r="L5336">
        <v>-0.18556134855940085</v>
      </c>
      <c r="M5336">
        <f t="shared" ca="1" si="83"/>
        <v>2.3710763944453008</v>
      </c>
    </row>
    <row r="5337" spans="1:13" x14ac:dyDescent="0.25">
      <c r="A5337" s="9"/>
      <c r="H5337" s="9"/>
      <c r="J5337">
        <v>10</v>
      </c>
      <c r="K5337">
        <f ca="1">SIMULATION!$D$3*SIMULATION!$D$17/$H5327/(SIMULATION!$D$17-$I5327)*(((EXP(-$I5327*$J5337))/(1-EXP(-SIMULATION!$D$4*$I5327)))-(EXP(-SIMULATION!$D$17*$J5337)/(1-EXP(-SIMULATION!$D$4*SIMULATION!$D$17))))</f>
        <v>2.6811016414305175</v>
      </c>
      <c r="L5337">
        <v>4.4707017143765425E-2</v>
      </c>
      <c r="M5337">
        <f t="shared" ca="1" si="83"/>
        <v>2.8009656984781293</v>
      </c>
    </row>
    <row r="5338" spans="1:13" x14ac:dyDescent="0.25">
      <c r="A5338" s="9"/>
      <c r="H5338" s="9"/>
      <c r="J5338">
        <v>11</v>
      </c>
      <c r="K5338">
        <f ca="1">SIMULATION!$D$3*SIMULATION!$D$17/$H5327/(SIMULATION!$D$17-$I5327)*(((EXP(-$I5327*$J5338))/(1-EXP(-SIMULATION!$D$4*$I5327)))-(EXP(-SIMULATION!$D$17*$J5338)/(1-EXP(-SIMULATION!$D$4*SIMULATION!$D$17))))</f>
        <v>2.460419242409642</v>
      </c>
      <c r="L5338">
        <v>0.3042654819184813</v>
      </c>
      <c r="M5338">
        <f t="shared" ca="1" si="83"/>
        <v>3.2090398889229164</v>
      </c>
    </row>
    <row r="5339" spans="1:13" x14ac:dyDescent="0.25">
      <c r="A5339" s="9"/>
      <c r="H5339" s="9"/>
      <c r="J5339">
        <v>12</v>
      </c>
      <c r="K5339">
        <f ca="1">SIMULATION!$D$3*SIMULATION!$D$17/$H5327/(SIMULATION!$D$17-$I5327)*(((EXP(-$I5327*$J5339))/(1-EXP(-SIMULATION!$D$4*$I5327)))-(EXP(-SIMULATION!$D$17*$J5339)/(1-EXP(-SIMULATION!$D$4*SIMULATION!$D$17))))</f>
        <v>2.2524002330858979</v>
      </c>
      <c r="L5339">
        <v>-0.26180582783820561</v>
      </c>
      <c r="M5339">
        <f t="shared" ca="1" si="83"/>
        <v>1.6627087254398771</v>
      </c>
    </row>
    <row r="5340" spans="1:13" x14ac:dyDescent="0.25">
      <c r="A5340" s="9"/>
      <c r="H5340" s="9"/>
      <c r="J5340">
        <v>13</v>
      </c>
      <c r="K5340">
        <f ca="1">SIMULATION!$D$3*SIMULATION!$D$17/$H5327/(SIMULATION!$D$17-$I5327)*(((EXP(-$I5327*$J5340))/(1-EXP(-SIMULATION!$D$4*$I5327)))-(EXP(-SIMULATION!$D$17*$J5340)/(1-EXP(-SIMULATION!$D$4*SIMULATION!$D$17))))</f>
        <v>2.0584716915443888</v>
      </c>
      <c r="L5340">
        <v>0.24868889084637719</v>
      </c>
      <c r="M5340">
        <f t="shared" ca="1" si="83"/>
        <v>2.5703907333532285</v>
      </c>
    </row>
    <row r="5341" spans="1:13" x14ac:dyDescent="0.25">
      <c r="A5341" s="9"/>
      <c r="H5341" s="9"/>
      <c r="J5341">
        <v>14</v>
      </c>
      <c r="K5341">
        <f ca="1">SIMULATION!$D$3*SIMULATION!$D$17/$H5327/(SIMULATION!$D$17-$I5327)*(((EXP(-$I5327*$J5341))/(1-EXP(-SIMULATION!$D$4*$I5327)))-(EXP(-SIMULATION!$D$17*$J5341)/(1-EXP(-SIMULATION!$D$4*SIMULATION!$D$17))))</f>
        <v>1.8790119990447196</v>
      </c>
      <c r="L5341">
        <v>9.0418960811578283E-2</v>
      </c>
      <c r="M5341">
        <f t="shared" ca="1" si="83"/>
        <v>2.0489103113508293</v>
      </c>
    </row>
    <row r="5342" spans="1:13" x14ac:dyDescent="0.25">
      <c r="A5342" s="9"/>
      <c r="H5342" s="9"/>
      <c r="J5342">
        <v>15</v>
      </c>
      <c r="K5342">
        <f ca="1">SIMULATION!$D$3*SIMULATION!$D$17/$H5327/(SIMULATION!$D$17-$I5327)*(((EXP(-$I5327*$J5342))/(1-EXP(-SIMULATION!$D$4*$I5327)))-(EXP(-SIMULATION!$D$17*$J5342)/(1-EXP(-SIMULATION!$D$4*SIMULATION!$D$17))))</f>
        <v>1.7137756082030271</v>
      </c>
      <c r="L5342">
        <v>9.4346952384313384E-2</v>
      </c>
      <c r="M5342">
        <f t="shared" ca="1" si="83"/>
        <v>1.875465113907556</v>
      </c>
    </row>
    <row r="5343" spans="1:13" x14ac:dyDescent="0.25">
      <c r="A5343" s="9"/>
      <c r="H5343" s="9"/>
      <c r="J5343">
        <v>16</v>
      </c>
      <c r="K5343">
        <f ca="1">SIMULATION!$D$3*SIMULATION!$D$17/$H5327/(SIMULATION!$D$17-$I5327)*(((EXP(-$I5327*$J5343))/(1-EXP(-SIMULATION!$D$4*$I5327)))-(EXP(-SIMULATION!$D$17*$J5343)/(1-EXP(-SIMULATION!$D$4*SIMULATION!$D$17))))</f>
        <v>1.5621609290124039</v>
      </c>
      <c r="L5343">
        <v>-0.20240791606270911</v>
      </c>
      <c r="M5343">
        <f t="shared" ca="1" si="83"/>
        <v>1.2459671908164176</v>
      </c>
    </row>
    <row r="5344" spans="1:13" x14ac:dyDescent="0.25">
      <c r="A5344" s="9"/>
      <c r="H5344" s="9"/>
      <c r="J5344">
        <v>17</v>
      </c>
      <c r="K5344">
        <f ca="1">SIMULATION!$D$3*SIMULATION!$D$17/$H5327/(SIMULATION!$D$17-$I5327)*(((EXP(-$I5327*$J5344))/(1-EXP(-SIMULATION!$D$4*$I5327)))-(EXP(-SIMULATION!$D$17*$J5344)/(1-EXP(-SIMULATION!$D$4*SIMULATION!$D$17))))</f>
        <v>1.4233780681789339</v>
      </c>
      <c r="L5344">
        <v>0.21879331475218392</v>
      </c>
      <c r="M5344">
        <f t="shared" ca="1" si="83"/>
        <v>1.7348036738613628</v>
      </c>
    </row>
    <row r="5345" spans="1:13" x14ac:dyDescent="0.25">
      <c r="A5345" s="9"/>
      <c r="H5345" s="9"/>
      <c r="J5345">
        <v>18</v>
      </c>
      <c r="K5345">
        <f ca="1">SIMULATION!$D$3*SIMULATION!$D$17/$H5327/(SIMULATION!$D$17-$I5327)*(((EXP(-$I5327*$J5345))/(1-EXP(-SIMULATION!$D$4*$I5327)))-(EXP(-SIMULATION!$D$17*$J5345)/(1-EXP(-SIMULATION!$D$4*SIMULATION!$D$17))))</f>
        <v>1.296552744503263</v>
      </c>
      <c r="L5345">
        <v>1.194623694142608E-2</v>
      </c>
      <c r="M5345">
        <f t="shared" ca="1" si="83"/>
        <v>1.3120416707961551</v>
      </c>
    </row>
    <row r="5346" spans="1:13" x14ac:dyDescent="0.25">
      <c r="A5346" s="9"/>
      <c r="H5346" s="9"/>
      <c r="J5346">
        <v>19</v>
      </c>
      <c r="K5346">
        <f ca="1">SIMULATION!$D$3*SIMULATION!$D$17/$H5327/(SIMULATION!$D$17-$I5327)*(((EXP(-$I5327*$J5346))/(1-EXP(-SIMULATION!$D$4*$I5327)))-(EXP(-SIMULATION!$D$17*$J5346)/(1-EXP(-SIMULATION!$D$4*SIMULATION!$D$17))))</f>
        <v>1.1807896251706185</v>
      </c>
      <c r="L5346">
        <v>0.25603634278370402</v>
      </c>
      <c r="M5346">
        <f t="shared" ca="1" si="83"/>
        <v>1.4831146823962442</v>
      </c>
    </row>
    <row r="5347" spans="1:13" x14ac:dyDescent="0.25">
      <c r="A5347" s="9"/>
      <c r="H5347" s="9"/>
      <c r="J5347">
        <v>20</v>
      </c>
      <c r="K5347">
        <f ca="1">SIMULATION!$D$3*SIMULATION!$D$17/$H5327/(SIMULATION!$D$17-$I5327)*(((EXP(-$I5327*$J5347))/(1-EXP(-SIMULATION!$D$4*$I5327)))-(EXP(-SIMULATION!$D$17*$J5347)/(1-EXP(-SIMULATION!$D$4*SIMULATION!$D$17))))</f>
        <v>1.0752099500348906</v>
      </c>
      <c r="L5347">
        <v>-0.10969308714890724</v>
      </c>
      <c r="M5347">
        <f t="shared" ca="1" si="83"/>
        <v>0.95726685128234112</v>
      </c>
    </row>
    <row r="5348" spans="1:13" x14ac:dyDescent="0.25">
      <c r="A5348" s="9"/>
      <c r="H5348" s="9"/>
      <c r="J5348">
        <v>21</v>
      </c>
      <c r="K5348">
        <f ca="1">SIMULATION!$D$3*SIMULATION!$D$17/$H5327/(SIMULATION!$D$17-$I5327)*(((EXP(-$I5327*$J5348))/(1-EXP(-SIMULATION!$D$4*$I5327)))-(EXP(-SIMULATION!$D$17*$J5348)/(1-EXP(-SIMULATION!$D$4*SIMULATION!$D$17))))</f>
        <v>0.97897294488211029</v>
      </c>
      <c r="L5348">
        <v>0.10312457872570982</v>
      </c>
      <c r="M5348">
        <f t="shared" ca="1" si="83"/>
        <v>1.0799291174069454</v>
      </c>
    </row>
    <row r="5349" spans="1:13" x14ac:dyDescent="0.25">
      <c r="A5349" s="9"/>
      <c r="H5349" s="9"/>
      <c r="J5349">
        <v>22</v>
      </c>
      <c r="K5349">
        <f ca="1">SIMULATION!$D$3*SIMULATION!$D$17/$H5327/(SIMULATION!$D$17-$I5327)*(((EXP(-$I5327*$J5349))/(1-EXP(-SIMULATION!$D$4*$I5327)))-(EXP(-SIMULATION!$D$17*$J5349)/(1-EXP(-SIMULATION!$D$4*SIMULATION!$D$17))))</f>
        <v>0.8912870882823789</v>
      </c>
      <c r="L5349">
        <v>5.8874349478859535E-2</v>
      </c>
      <c r="M5349">
        <f t="shared" ca="1" si="83"/>
        <v>0.9437610358039108</v>
      </c>
    </row>
    <row r="5350" spans="1:13" x14ac:dyDescent="0.25">
      <c r="A5350" s="9"/>
      <c r="H5350" s="9"/>
      <c r="J5350">
        <v>23</v>
      </c>
      <c r="K5350">
        <f ca="1">SIMULATION!$D$3*SIMULATION!$D$17/$H5327/(SIMULATION!$D$17-$I5327)*(((EXP(-$I5327*$J5350))/(1-EXP(-SIMULATION!$D$4*$I5327)))-(EXP(-SIMULATION!$D$17*$J5350)/(1-EXP(-SIMULATION!$D$4*SIMULATION!$D$17))))</f>
        <v>0.81141509666609368</v>
      </c>
      <c r="L5350">
        <v>0.41599220565572403</v>
      </c>
      <c r="M5350">
        <f t="shared" ca="1" si="83"/>
        <v>1.1489574524305746</v>
      </c>
    </row>
    <row r="5351" spans="1:13" x14ac:dyDescent="0.25">
      <c r="A5351" s="9"/>
      <c r="H5351" s="9"/>
      <c r="J5351">
        <v>24</v>
      </c>
      <c r="K5351">
        <f ca="1">SIMULATION!$D$3*SIMULATION!$D$17/$H5327/(SIMULATION!$D$17-$I5327)*(((EXP(-$I5327*$J5351))/(1-EXP(-SIMULATION!$D$4*$I5327)))-(EXP(-SIMULATION!$D$17*$J5351)/(1-EXP(-SIMULATION!$D$4*SIMULATION!$D$17))))</f>
        <v>0.73867508441215923</v>
      </c>
      <c r="L5351">
        <v>-0.12538330005999709</v>
      </c>
      <c r="M5351">
        <f t="shared" ca="1" si="83"/>
        <v>0.6460575646564658</v>
      </c>
    </row>
    <row r="5352" spans="1:13" x14ac:dyDescent="0.25">
      <c r="A5352" s="9">
        <v>215</v>
      </c>
      <c r="B5352" s="2">
        <f ca="1">NORMINV(RAND(),SIMULATION!D7,SIMULATION!D8)</f>
        <v>57.147036541473668</v>
      </c>
      <c r="C5352" s="2">
        <v>2</v>
      </c>
      <c r="D5352" s="2">
        <f ca="1">SIMULATION!$D$11*(1+(SIMULATION!$D$12*LN(1+$C5352)))*(1+(SIMULATION!$D$13*(($B5352/63.5)-1)))</f>
        <v>9.7662791792977401</v>
      </c>
      <c r="E5352" s="2">
        <v>0.21642339055170046</v>
      </c>
      <c r="F5352" s="2">
        <f ca="1">D5352*(1+E5352)</f>
        <v>11.879930432355836</v>
      </c>
      <c r="G5352" s="2">
        <v>-0.7722652026594452</v>
      </c>
      <c r="H5352" s="9">
        <f>SIMULATION!$D$15*EXP($G$5352)</f>
        <v>101.98164198261244</v>
      </c>
      <c r="I5352" s="2">
        <f ca="1">$F5352/$H5352</f>
        <v>0.11649087229230265</v>
      </c>
      <c r="J5352">
        <v>0</v>
      </c>
      <c r="K5352">
        <f ca="1">SIMULATION!$D$3*SIMULATION!$D$17/$H5352/(SIMULATION!$D$17-$I5352)*(((EXP(-$I5352*$J5352))/(1-EXP(-SIMULATION!$D$4*$I5352)))-(EXP(-SIMULATION!$D$17*$J5352)/(1-EXP(-SIMULATION!$D$4*SIMULATION!$D$17))))</f>
        <v>0.47497733409118592</v>
      </c>
      <c r="L5352">
        <v>-0.55084942077505372</v>
      </c>
      <c r="M5352">
        <f t="shared" ca="1" si="83"/>
        <v>0.21333634472577698</v>
      </c>
    </row>
    <row r="5353" spans="1:13" x14ac:dyDescent="0.25">
      <c r="A5353" s="9"/>
      <c r="H5353" s="9"/>
      <c r="J5353">
        <v>1</v>
      </c>
      <c r="K5353">
        <f ca="1">SIMULATION!$D$3*SIMULATION!$D$17/$H5352/(SIMULATION!$D$17-$I5352)*(((EXP(-$I5352*$J5353))/(1-EXP(-SIMULATION!$D$4*$I5352)))-(EXP(-SIMULATION!$D$17*$J5353)/(1-EXP(-SIMULATION!$D$4*SIMULATION!$D$17))))</f>
        <v>2.2434362261512151</v>
      </c>
      <c r="L5353">
        <v>0.19441578456979211</v>
      </c>
      <c r="M5353">
        <f t="shared" ca="1" si="83"/>
        <v>2.6795956401906968</v>
      </c>
    </row>
    <row r="5354" spans="1:13" x14ac:dyDescent="0.25">
      <c r="A5354" s="9"/>
      <c r="H5354" s="9"/>
      <c r="J5354">
        <v>2</v>
      </c>
      <c r="K5354">
        <f ca="1">SIMULATION!$D$3*SIMULATION!$D$17/$H5352/(SIMULATION!$D$17-$I5352)*(((EXP(-$I5352*$J5354))/(1-EXP(-SIMULATION!$D$4*$I5352)))-(EXP(-SIMULATION!$D$17*$J5354)/(1-EXP(-SIMULATION!$D$4*SIMULATION!$D$17))))</f>
        <v>3.1634852138416818</v>
      </c>
      <c r="L5354">
        <v>0.17829414375099872</v>
      </c>
      <c r="M5354">
        <f t="shared" ca="1" si="83"/>
        <v>3.72751610131253</v>
      </c>
    </row>
    <row r="5355" spans="1:13" x14ac:dyDescent="0.25">
      <c r="A5355" s="9"/>
      <c r="H5355" s="9"/>
      <c r="J5355">
        <v>3</v>
      </c>
      <c r="K5355">
        <f ca="1">SIMULATION!$D$3*SIMULATION!$D$17/$H5352/(SIMULATION!$D$17-$I5352)*(((EXP(-$I5352*$J5355))/(1-EXP(-SIMULATION!$D$4*$I5352)))-(EXP(-SIMULATION!$D$17*$J5355)/(1-EXP(-SIMULATION!$D$4*SIMULATION!$D$17))))</f>
        <v>3.563298853389238</v>
      </c>
      <c r="L5355">
        <v>-0.27694796518865389</v>
      </c>
      <c r="M5355">
        <f t="shared" ca="1" si="83"/>
        <v>2.576450486584025</v>
      </c>
    </row>
    <row r="5356" spans="1:13" x14ac:dyDescent="0.25">
      <c r="A5356" s="9"/>
      <c r="H5356" s="9"/>
      <c r="J5356">
        <v>4</v>
      </c>
      <c r="K5356">
        <f ca="1">SIMULATION!$D$3*SIMULATION!$D$17/$H5352/(SIMULATION!$D$17-$I5352)*(((EXP(-$I5352*$J5356))/(1-EXP(-SIMULATION!$D$4*$I5352)))-(EXP(-SIMULATION!$D$17*$J5356)/(1-EXP(-SIMULATION!$D$4*SIMULATION!$D$17))))</f>
        <v>3.6506011687340623</v>
      </c>
      <c r="L5356">
        <v>-0.60080440656554746</v>
      </c>
      <c r="M5356">
        <f t="shared" ca="1" si="83"/>
        <v>1.4573038999453001</v>
      </c>
    </row>
    <row r="5357" spans="1:13" x14ac:dyDescent="0.25">
      <c r="A5357" s="9"/>
      <c r="H5357" s="9"/>
      <c r="J5357">
        <v>5</v>
      </c>
      <c r="K5357">
        <f ca="1">SIMULATION!$D$3*SIMULATION!$D$17/$H5352/(SIMULATION!$D$17-$I5352)*(((EXP(-$I5352*$J5357))/(1-EXP(-SIMULATION!$D$4*$I5352)))-(EXP(-SIMULATION!$D$17*$J5357)/(1-EXP(-SIMULATION!$D$4*SIMULATION!$D$17))))</f>
        <v>3.5562120619562179</v>
      </c>
      <c r="L5357">
        <v>4.3616264449756921E-2</v>
      </c>
      <c r="M5357">
        <f t="shared" ca="1" si="83"/>
        <v>3.7113207476899155</v>
      </c>
    </row>
    <row r="5358" spans="1:13" x14ac:dyDescent="0.25">
      <c r="A5358" s="9"/>
      <c r="H5358" s="9"/>
      <c r="J5358">
        <v>6</v>
      </c>
      <c r="K5358">
        <f ca="1">SIMULATION!$D$3*SIMULATION!$D$17/$H5352/(SIMULATION!$D$17-$I5352)*(((EXP(-$I5352*$J5358))/(1-EXP(-SIMULATION!$D$4*$I5352)))-(EXP(-SIMULATION!$D$17*$J5358)/(1-EXP(-SIMULATION!$D$4*SIMULATION!$D$17))))</f>
        <v>3.3619217356847804</v>
      </c>
      <c r="L5358">
        <v>-0.18921671700407205</v>
      </c>
      <c r="M5358">
        <f t="shared" ca="1" si="83"/>
        <v>2.7257899420338747</v>
      </c>
    </row>
    <row r="5359" spans="1:13" x14ac:dyDescent="0.25">
      <c r="A5359" s="9"/>
      <c r="H5359" s="9"/>
      <c r="J5359">
        <v>7</v>
      </c>
      <c r="K5359">
        <f ca="1">SIMULATION!$D$3*SIMULATION!$D$17/$H5352/(SIMULATION!$D$17-$I5352)*(((EXP(-$I5352*$J5359))/(1-EXP(-SIMULATION!$D$4*$I5352)))-(EXP(-SIMULATION!$D$17*$J5359)/(1-EXP(-SIMULATION!$D$4*SIMULATION!$D$17))))</f>
        <v>3.1183255531382104</v>
      </c>
      <c r="L5359">
        <v>-0.28597949948424217</v>
      </c>
      <c r="M5359">
        <f t="shared" ca="1" si="83"/>
        <v>2.2265483722228225</v>
      </c>
    </row>
    <row r="5360" spans="1:13" x14ac:dyDescent="0.25">
      <c r="A5360" s="9"/>
      <c r="H5360" s="9"/>
      <c r="J5360">
        <v>8</v>
      </c>
      <c r="K5360">
        <f ca="1">SIMULATION!$D$3*SIMULATION!$D$17/$H5352/(SIMULATION!$D$17-$I5352)*(((EXP(-$I5352*$J5360))/(1-EXP(-SIMULATION!$D$4*$I5352)))-(EXP(-SIMULATION!$D$17*$J5360)/(1-EXP(-SIMULATION!$D$4*SIMULATION!$D$17))))</f>
        <v>2.8562283539347399</v>
      </c>
      <c r="L5360">
        <v>0.20057177203228047</v>
      </c>
      <c r="M5360">
        <f t="shared" ca="1" si="83"/>
        <v>3.429107136212274</v>
      </c>
    </row>
    <row r="5361" spans="1:13" x14ac:dyDescent="0.25">
      <c r="A5361" s="9"/>
      <c r="H5361" s="9"/>
      <c r="J5361">
        <v>9</v>
      </c>
      <c r="K5361">
        <f ca="1">SIMULATION!$D$3*SIMULATION!$D$17/$H5352/(SIMULATION!$D$17-$I5352)*(((EXP(-$I5352*$J5361))/(1-EXP(-SIMULATION!$D$4*$I5352)))-(EXP(-SIMULATION!$D$17*$J5361)/(1-EXP(-SIMULATION!$D$4*SIMULATION!$D$17))))</f>
        <v>2.5939306366091648</v>
      </c>
      <c r="L5361">
        <v>-9.1094396762654253E-2</v>
      </c>
      <c r="M5361">
        <f t="shared" ca="1" si="83"/>
        <v>2.3576380900230851</v>
      </c>
    </row>
    <row r="5362" spans="1:13" x14ac:dyDescent="0.25">
      <c r="A5362" s="9"/>
      <c r="H5362" s="9"/>
      <c r="J5362">
        <v>10</v>
      </c>
      <c r="K5362">
        <f ca="1">SIMULATION!$D$3*SIMULATION!$D$17/$H5352/(SIMULATION!$D$17-$I5352)*(((EXP(-$I5352*$J5362))/(1-EXP(-SIMULATION!$D$4*$I5352)))-(EXP(-SIMULATION!$D$17*$J5362)/(1-EXP(-SIMULATION!$D$4*SIMULATION!$D$17))))</f>
        <v>2.3418781582927255</v>
      </c>
      <c r="L5362">
        <v>0.32681961291197764</v>
      </c>
      <c r="M5362">
        <f t="shared" ca="1" si="83"/>
        <v>3.1072498714729688</v>
      </c>
    </row>
    <row r="5363" spans="1:13" x14ac:dyDescent="0.25">
      <c r="A5363" s="9"/>
      <c r="H5363" s="9"/>
      <c r="J5363">
        <v>11</v>
      </c>
      <c r="K5363">
        <f ca="1">SIMULATION!$D$3*SIMULATION!$D$17/$H5352/(SIMULATION!$D$17-$I5352)*(((EXP(-$I5352*$J5363))/(1-EXP(-SIMULATION!$D$4*$I5352)))-(EXP(-SIMULATION!$D$17*$J5363)/(1-EXP(-SIMULATION!$D$4*SIMULATION!$D$17))))</f>
        <v>2.1056240992828315</v>
      </c>
      <c r="L5363">
        <v>-0.13274401150390897</v>
      </c>
      <c r="M5363">
        <f t="shared" ca="1" si="83"/>
        <v>1.8261151096247235</v>
      </c>
    </row>
    <row r="5364" spans="1:13" x14ac:dyDescent="0.25">
      <c r="A5364" s="9"/>
      <c r="H5364" s="9"/>
      <c r="J5364">
        <v>12</v>
      </c>
      <c r="K5364">
        <f ca="1">SIMULATION!$D$3*SIMULATION!$D$17/$H5352/(SIMULATION!$D$17-$I5352)*(((EXP(-$I5352*$J5364))/(1-EXP(-SIMULATION!$D$4*$I5352)))-(EXP(-SIMULATION!$D$17*$J5364)/(1-EXP(-SIMULATION!$D$4*SIMULATION!$D$17))))</f>
        <v>1.8877117928601508</v>
      </c>
      <c r="L5364">
        <v>-0.1443198481334847</v>
      </c>
      <c r="M5364">
        <f t="shared" ca="1" si="83"/>
        <v>1.6152775135947859</v>
      </c>
    </row>
    <row r="5365" spans="1:13" x14ac:dyDescent="0.25">
      <c r="A5365" s="9"/>
      <c r="H5365" s="9"/>
      <c r="J5365">
        <v>13</v>
      </c>
      <c r="K5365">
        <f ca="1">SIMULATION!$D$3*SIMULATION!$D$17/$H5352/(SIMULATION!$D$17-$I5352)*(((EXP(-$I5352*$J5365))/(1-EXP(-SIMULATION!$D$4*$I5352)))-(EXP(-SIMULATION!$D$17*$J5365)/(1-EXP(-SIMULATION!$D$4*SIMULATION!$D$17))))</f>
        <v>1.6888674312058762</v>
      </c>
      <c r="L5365">
        <v>0.40902335066500889</v>
      </c>
      <c r="M5365">
        <f t="shared" ca="1" si="83"/>
        <v>2.3796536467467102</v>
      </c>
    </row>
    <row r="5366" spans="1:13" x14ac:dyDescent="0.25">
      <c r="A5366" s="9"/>
      <c r="H5366" s="9"/>
      <c r="J5366">
        <v>14</v>
      </c>
      <c r="K5366">
        <f ca="1">SIMULATION!$D$3*SIMULATION!$D$17/$H5352/(SIMULATION!$D$17-$I5352)*(((EXP(-$I5352*$J5366))/(1-EXP(-SIMULATION!$D$4*$I5352)))-(EXP(-SIMULATION!$D$17*$J5366)/(1-EXP(-SIMULATION!$D$4*SIMULATION!$D$17))))</f>
        <v>1.5087521039617802</v>
      </c>
      <c r="L5366">
        <v>0.50314659751548829</v>
      </c>
      <c r="M5366">
        <f t="shared" ca="1" si="83"/>
        <v>2.2678755915644842</v>
      </c>
    </row>
    <row r="5367" spans="1:13" x14ac:dyDescent="0.25">
      <c r="A5367" s="9"/>
      <c r="H5367" s="9"/>
      <c r="J5367">
        <v>15</v>
      </c>
      <c r="K5367">
        <f ca="1">SIMULATION!$D$3*SIMULATION!$D$17/$H5352/(SIMULATION!$D$17-$I5352)*(((EXP(-$I5352*$J5367))/(1-EXP(-SIMULATION!$D$4*$I5352)))-(EXP(-SIMULATION!$D$17*$J5367)/(1-EXP(-SIMULATION!$D$4*SIMULATION!$D$17))))</f>
        <v>1.3464327963789444</v>
      </c>
      <c r="L5367">
        <v>-0.59248933978181528</v>
      </c>
      <c r="M5367">
        <f t="shared" ca="1" si="83"/>
        <v>0.54868571779180031</v>
      </c>
    </row>
    <row r="5368" spans="1:13" x14ac:dyDescent="0.25">
      <c r="A5368" s="9"/>
      <c r="H5368" s="9"/>
      <c r="J5368">
        <v>16</v>
      </c>
      <c r="K5368">
        <f ca="1">SIMULATION!$D$3*SIMULATION!$D$17/$H5352/(SIMULATION!$D$17-$I5352)*(((EXP(-$I5352*$J5368))/(1-EXP(-SIMULATION!$D$4*$I5352)))-(EXP(-SIMULATION!$D$17*$J5368)/(1-EXP(-SIMULATION!$D$4*SIMULATION!$D$17))))</f>
        <v>1.2006744914366272</v>
      </c>
      <c r="L5368">
        <v>6.3218740158571859E-2</v>
      </c>
      <c r="M5368">
        <f t="shared" ca="1" si="83"/>
        <v>1.2765796201257846</v>
      </c>
    </row>
    <row r="5369" spans="1:13" x14ac:dyDescent="0.25">
      <c r="A5369" s="9"/>
      <c r="H5369" s="9"/>
      <c r="J5369">
        <v>17</v>
      </c>
      <c r="K5369">
        <f ca="1">SIMULATION!$D$3*SIMULATION!$D$17/$H5352/(SIMULATION!$D$17-$I5352)*(((EXP(-$I5352*$J5369))/(1-EXP(-SIMULATION!$D$4*$I5352)))-(EXP(-SIMULATION!$D$17*$J5369)/(1-EXP(-SIMULATION!$D$4*SIMULATION!$D$17))))</f>
        <v>1.0701187004127826</v>
      </c>
      <c r="L5369">
        <v>-0.30886047245133658</v>
      </c>
      <c r="M5369">
        <f t="shared" ca="1" si="83"/>
        <v>0.73960133302428022</v>
      </c>
    </row>
    <row r="5370" spans="1:13" x14ac:dyDescent="0.25">
      <c r="A5370" s="9"/>
      <c r="H5370" s="9"/>
      <c r="J5370">
        <v>18</v>
      </c>
      <c r="K5370">
        <f ca="1">SIMULATION!$D$3*SIMULATION!$D$17/$H5352/(SIMULATION!$D$17-$I5352)*(((EXP(-$I5352*$J5370))/(1-EXP(-SIMULATION!$D$4*$I5352)))-(EXP(-SIMULATION!$D$17*$J5370)/(1-EXP(-SIMULATION!$D$4*SIMULATION!$D$17))))</f>
        <v>0.95339016582992553</v>
      </c>
      <c r="L5370">
        <v>-6.8821461997563768E-2</v>
      </c>
      <c r="M5370">
        <f t="shared" ca="1" si="83"/>
        <v>0.88777646076341032</v>
      </c>
    </row>
    <row r="5371" spans="1:13" x14ac:dyDescent="0.25">
      <c r="A5371" s="9"/>
      <c r="H5371" s="9"/>
      <c r="J5371">
        <v>19</v>
      </c>
      <c r="K5371">
        <f ca="1">SIMULATION!$D$3*SIMULATION!$D$17/$H5352/(SIMULATION!$D$17-$I5352)*(((EXP(-$I5352*$J5371))/(1-EXP(-SIMULATION!$D$4*$I5352)))-(EXP(-SIMULATION!$D$17*$J5371)/(1-EXP(-SIMULATION!$D$4*SIMULATION!$D$17))))</f>
        <v>0.84915838263652887</v>
      </c>
      <c r="L5371">
        <v>0.28990427309090583</v>
      </c>
      <c r="M5371">
        <f t="shared" ca="1" si="83"/>
        <v>1.095333026293821</v>
      </c>
    </row>
    <row r="5372" spans="1:13" x14ac:dyDescent="0.25">
      <c r="A5372" s="9"/>
      <c r="H5372" s="9"/>
      <c r="J5372">
        <v>20</v>
      </c>
      <c r="K5372">
        <f ca="1">SIMULATION!$D$3*SIMULATION!$D$17/$H5352/(SIMULATION!$D$17-$I5352)*(((EXP(-$I5352*$J5372))/(1-EXP(-SIMULATION!$D$4*$I5352)))-(EXP(-SIMULATION!$D$17*$J5372)/(1-EXP(-SIMULATION!$D$4*SIMULATION!$D$17))))</f>
        <v>0.75617091978708417</v>
      </c>
      <c r="L5372">
        <v>0.34663009345190815</v>
      </c>
      <c r="M5372">
        <f t="shared" ca="1" si="83"/>
        <v>1.0182825163784965</v>
      </c>
    </row>
    <row r="5373" spans="1:13" x14ac:dyDescent="0.25">
      <c r="A5373" s="9"/>
      <c r="H5373" s="9"/>
      <c r="J5373">
        <v>21</v>
      </c>
      <c r="K5373">
        <f ca="1">SIMULATION!$D$3*SIMULATION!$D$17/$H5352/(SIMULATION!$D$17-$I5352)*(((EXP(-$I5352*$J5373))/(1-EXP(-SIMULATION!$D$4*$I5352)))-(EXP(-SIMULATION!$D$17*$J5373)/(1-EXP(-SIMULATION!$D$4*SIMULATION!$D$17))))</f>
        <v>0.67326934189530829</v>
      </c>
      <c r="L5373">
        <v>-0.63925430656847193</v>
      </c>
      <c r="M5373">
        <f t="shared" ca="1" si="83"/>
        <v>0.24287901560821154</v>
      </c>
    </row>
    <row r="5374" spans="1:13" x14ac:dyDescent="0.25">
      <c r="A5374" s="9"/>
      <c r="H5374" s="9"/>
      <c r="J5374">
        <v>22</v>
      </c>
      <c r="K5374">
        <f ca="1">SIMULATION!$D$3*SIMULATION!$D$17/$H5352/(SIMULATION!$D$17-$I5352)*(((EXP(-$I5352*$J5374))/(1-EXP(-SIMULATION!$D$4*$I5352)))-(EXP(-SIMULATION!$D$17*$J5374)/(1-EXP(-SIMULATION!$D$4*SIMULATION!$D$17))))</f>
        <v>0.59939457786288552</v>
      </c>
      <c r="L5374">
        <v>9.2768532180548272E-2</v>
      </c>
      <c r="M5374">
        <f t="shared" ca="1" si="83"/>
        <v>0.6549995330482048</v>
      </c>
    </row>
    <row r="5375" spans="1:13" x14ac:dyDescent="0.25">
      <c r="A5375" s="9"/>
      <c r="H5375" s="9"/>
      <c r="J5375">
        <v>23</v>
      </c>
      <c r="K5375">
        <f ca="1">SIMULATION!$D$3*SIMULATION!$D$17/$H5352/(SIMULATION!$D$17-$I5352)*(((EXP(-$I5352*$J5375))/(1-EXP(-SIMULATION!$D$4*$I5352)))-(EXP(-SIMULATION!$D$17*$J5375)/(1-EXP(-SIMULATION!$D$4*SIMULATION!$D$17))))</f>
        <v>0.53358605846801499</v>
      </c>
      <c r="L5375">
        <v>0.24195348200612465</v>
      </c>
      <c r="M5375">
        <f t="shared" ca="1" si="83"/>
        <v>0.66268906326427479</v>
      </c>
    </row>
    <row r="5376" spans="1:13" x14ac:dyDescent="0.25">
      <c r="A5376" s="9"/>
      <c r="H5376" s="9"/>
      <c r="J5376">
        <v>24</v>
      </c>
      <c r="K5376">
        <f ca="1">SIMULATION!$D$3*SIMULATION!$D$17/$H5352/(SIMULATION!$D$17-$I5352)*(((EXP(-$I5352*$J5376))/(1-EXP(-SIMULATION!$D$4*$I5352)))-(EXP(-SIMULATION!$D$17*$J5376)/(1-EXP(-SIMULATION!$D$4*SIMULATION!$D$17))))</f>
        <v>0.4749773340911857</v>
      </c>
      <c r="L5376">
        <v>-0.11864055493293951</v>
      </c>
      <c r="M5376">
        <f t="shared" ca="1" si="83"/>
        <v>0.41862575959403925</v>
      </c>
    </row>
    <row r="5377" spans="1:13" x14ac:dyDescent="0.25">
      <c r="A5377" s="9">
        <v>216</v>
      </c>
      <c r="B5377" s="2">
        <f ca="1">NORMINV(RAND(),SIMULATION!D7,SIMULATION!D8)</f>
        <v>56.885109336272293</v>
      </c>
      <c r="C5377" s="2">
        <v>2</v>
      </c>
      <c r="D5377" s="2">
        <f ca="1">SIMULATION!$D$11*(1+(SIMULATION!$D$12*LN(1+$C5377)))*(1+(SIMULATION!$D$13*(($B5377/63.5)-1)))</f>
        <v>9.7468280100189002</v>
      </c>
      <c r="E5377" s="2">
        <v>-0.23104241572476719</v>
      </c>
      <c r="F5377" s="2">
        <f ca="1">D5377*(1+E5377)</f>
        <v>7.494897320930308</v>
      </c>
      <c r="G5377" s="2">
        <v>1.107856696541748</v>
      </c>
      <c r="H5377" s="9">
        <f>SIMULATION!$D$15*EXP($G$5377)</f>
        <v>668.41866132221207</v>
      </c>
      <c r="I5377" s="2">
        <f ca="1">$F5377/$H5377</f>
        <v>1.1212878626255742E-2</v>
      </c>
      <c r="J5377">
        <v>0</v>
      </c>
      <c r="K5377">
        <f ca="1">SIMULATION!$D$3*SIMULATION!$D$17/$H5377/(SIMULATION!$D$17-$I5377)*(((EXP(-$I5377*$J5377))/(1-EXP(-SIMULATION!$D$4*$I5377)))-(EXP(-SIMULATION!$D$17*$J5377)/(1-EXP(-SIMULATION!$D$4*SIMULATION!$D$17))))</f>
        <v>2.7335061070394855</v>
      </c>
      <c r="L5377">
        <v>-0.53225075548755862</v>
      </c>
      <c r="M5377">
        <f t="shared" ca="1" si="83"/>
        <v>1.2785954164378641</v>
      </c>
    </row>
    <row r="5378" spans="1:13" x14ac:dyDescent="0.25">
      <c r="A5378" s="9"/>
      <c r="H5378" s="9"/>
      <c r="J5378">
        <v>1</v>
      </c>
      <c r="K5378">
        <f ca="1">SIMULATION!$D$3*SIMULATION!$D$17/$H5377/(SIMULATION!$D$17-$I5377)*(((EXP(-$I5377*$J5378))/(1-EXP(-SIMULATION!$D$4*$I5377)))-(EXP(-SIMULATION!$D$17*$J5378)/(1-EXP(-SIMULATION!$D$4*SIMULATION!$D$17))))</f>
        <v>2.9968043165524807</v>
      </c>
      <c r="L5378">
        <v>0.27879928846387086</v>
      </c>
      <c r="M5378">
        <f t="shared" ca="1" si="83"/>
        <v>3.8323112276727689</v>
      </c>
    </row>
    <row r="5379" spans="1:13" x14ac:dyDescent="0.25">
      <c r="A5379" s="9"/>
      <c r="H5379" s="9"/>
      <c r="J5379">
        <v>2</v>
      </c>
      <c r="K5379">
        <f ca="1">SIMULATION!$D$3*SIMULATION!$D$17/$H5377/(SIMULATION!$D$17-$I5377)*(((EXP(-$I5377*$J5379))/(1-EXP(-SIMULATION!$D$4*$I5377)))-(EXP(-SIMULATION!$D$17*$J5379)/(1-EXP(-SIMULATION!$D$4*SIMULATION!$D$17))))</f>
        <v>3.1516489457235988</v>
      </c>
      <c r="L5379">
        <v>9.6616522539817284E-2</v>
      </c>
      <c r="M5379">
        <f t="shared" ref="M5379:M5442" ca="1" si="84">$K5379*(1+$L5379)</f>
        <v>3.4561503071256943</v>
      </c>
    </row>
    <row r="5380" spans="1:13" x14ac:dyDescent="0.25">
      <c r="A5380" s="9"/>
      <c r="H5380" s="9"/>
      <c r="J5380">
        <v>3</v>
      </c>
      <c r="K5380">
        <f ca="1">SIMULATION!$D$3*SIMULATION!$D$17/$H5377/(SIMULATION!$D$17-$I5377)*(((EXP(-$I5377*$J5380))/(1-EXP(-SIMULATION!$D$4*$I5377)))-(EXP(-SIMULATION!$D$17*$J5380)/(1-EXP(-SIMULATION!$D$4*SIMULATION!$D$17))))</f>
        <v>3.2371486895373458</v>
      </c>
      <c r="L5380">
        <v>0.15248783751065015</v>
      </c>
      <c r="M5380">
        <f t="shared" ca="1" si="84"/>
        <v>3.730774492905331</v>
      </c>
    </row>
    <row r="5381" spans="1:13" x14ac:dyDescent="0.25">
      <c r="A5381" s="9"/>
      <c r="H5381" s="9"/>
      <c r="J5381">
        <v>4</v>
      </c>
      <c r="K5381">
        <f ca="1">SIMULATION!$D$3*SIMULATION!$D$17/$H5377/(SIMULATION!$D$17-$I5377)*(((EXP(-$I5377*$J5381))/(1-EXP(-SIMULATION!$D$4*$I5377)))-(EXP(-SIMULATION!$D$17*$J5381)/(1-EXP(-SIMULATION!$D$4*SIMULATION!$D$17))))</f>
        <v>3.2783636230657596</v>
      </c>
      <c r="L5381">
        <v>5.1338100051818172E-2</v>
      </c>
      <c r="M5381">
        <f t="shared" ca="1" si="84"/>
        <v>3.4466685827529511</v>
      </c>
    </row>
    <row r="5382" spans="1:13" x14ac:dyDescent="0.25">
      <c r="A5382" s="9"/>
      <c r="H5382" s="9"/>
      <c r="J5382">
        <v>5</v>
      </c>
      <c r="K5382">
        <f ca="1">SIMULATION!$D$3*SIMULATION!$D$17/$H5377/(SIMULATION!$D$17-$I5377)*(((EXP(-$I5377*$J5382))/(1-EXP(-SIMULATION!$D$4*$I5377)))-(EXP(-SIMULATION!$D$17*$J5382)/(1-EXP(-SIMULATION!$D$4*SIMULATION!$D$17))))</f>
        <v>3.291351143942411</v>
      </c>
      <c r="L5382">
        <v>-5.4508019042853566E-2</v>
      </c>
      <c r="M5382">
        <f t="shared" ca="1" si="84"/>
        <v>3.1119461131116806</v>
      </c>
    </row>
    <row r="5383" spans="1:13" x14ac:dyDescent="0.25">
      <c r="A5383" s="9"/>
      <c r="H5383" s="9"/>
      <c r="J5383">
        <v>6</v>
      </c>
      <c r="K5383">
        <f ca="1">SIMULATION!$D$3*SIMULATION!$D$17/$H5377/(SIMULATION!$D$17-$I5377)*(((EXP(-$I5377*$J5383))/(1-EXP(-SIMULATION!$D$4*$I5377)))-(EXP(-SIMULATION!$D$17*$J5383)/(1-EXP(-SIMULATION!$D$4*SIMULATION!$D$17))))</f>
        <v>3.2863995345806165</v>
      </c>
      <c r="L5383">
        <v>-1.5006416274319439E-3</v>
      </c>
      <c r="M5383">
        <f t="shared" ca="1" si="84"/>
        <v>3.281467826634652</v>
      </c>
    </row>
    <row r="5384" spans="1:13" x14ac:dyDescent="0.25">
      <c r="A5384" s="9"/>
      <c r="H5384" s="9"/>
      <c r="J5384">
        <v>7</v>
      </c>
      <c r="K5384">
        <f ca="1">SIMULATION!$D$3*SIMULATION!$D$17/$H5377/(SIMULATION!$D$17-$I5377)*(((EXP(-$I5377*$J5384))/(1-EXP(-SIMULATION!$D$4*$I5377)))-(EXP(-SIMULATION!$D$17*$J5384)/(1-EXP(-SIMULATION!$D$4*SIMULATION!$D$17))))</f>
        <v>3.2701001071287155</v>
      </c>
      <c r="L5384">
        <v>6.8856970785168975E-2</v>
      </c>
      <c r="M5384">
        <f t="shared" ca="1" si="84"/>
        <v>3.4952692946698551</v>
      </c>
    </row>
    <row r="5385" spans="1:13" x14ac:dyDescent="0.25">
      <c r="A5385" s="9"/>
      <c r="H5385" s="9"/>
      <c r="J5385">
        <v>8</v>
      </c>
      <c r="K5385">
        <f ca="1">SIMULATION!$D$3*SIMULATION!$D$17/$H5377/(SIMULATION!$D$17-$I5377)*(((EXP(-$I5377*$J5385))/(1-EXP(-SIMULATION!$D$4*$I5377)))-(EXP(-SIMULATION!$D$17*$J5385)/(1-EXP(-SIMULATION!$D$4*SIMULATION!$D$17))))</f>
        <v>3.2466750840510308</v>
      </c>
      <c r="L5385">
        <v>0.18160728627049719</v>
      </c>
      <c r="M5385">
        <f t="shared" ca="1" si="84"/>
        <v>3.8362949354675768</v>
      </c>
    </row>
    <row r="5386" spans="1:13" x14ac:dyDescent="0.25">
      <c r="A5386" s="9"/>
      <c r="H5386" s="9"/>
      <c r="J5386">
        <v>9</v>
      </c>
      <c r="K5386">
        <f ca="1">SIMULATION!$D$3*SIMULATION!$D$17/$H5377/(SIMULATION!$D$17-$I5377)*(((EXP(-$I5377*$J5386))/(1-EXP(-SIMULATION!$D$4*$I5377)))-(EXP(-SIMULATION!$D$17*$J5386)/(1-EXP(-SIMULATION!$D$4*SIMULATION!$D$17))))</f>
        <v>3.218828536032321</v>
      </c>
      <c r="L5386">
        <v>0.10365278704405914</v>
      </c>
      <c r="M5386">
        <f t="shared" ca="1" si="84"/>
        <v>3.5524690848090197</v>
      </c>
    </row>
    <row r="5387" spans="1:13" x14ac:dyDescent="0.25">
      <c r="A5387" s="9"/>
      <c r="H5387" s="9"/>
      <c r="J5387">
        <v>10</v>
      </c>
      <c r="K5387">
        <f ca="1">SIMULATION!$D$3*SIMULATION!$D$17/$H5377/(SIMULATION!$D$17-$I5377)*(((EXP(-$I5377*$J5387))/(1-EXP(-SIMULATION!$D$4*$I5377)))-(EXP(-SIMULATION!$D$17*$J5387)/(1-EXP(-SIMULATION!$D$4*SIMULATION!$D$17))))</f>
        <v>3.1882916834391577</v>
      </c>
      <c r="L5387">
        <v>0.29428634062224063</v>
      </c>
      <c r="M5387">
        <f t="shared" ca="1" si="84"/>
        <v>4.1265623757947907</v>
      </c>
    </row>
    <row r="5388" spans="1:13" x14ac:dyDescent="0.25">
      <c r="A5388" s="9"/>
      <c r="H5388" s="9"/>
      <c r="J5388">
        <v>11</v>
      </c>
      <c r="K5388">
        <f ca="1">SIMULATION!$D$3*SIMULATION!$D$17/$H5377/(SIMULATION!$D$17-$I5377)*(((EXP(-$I5377*$J5388))/(1-EXP(-SIMULATION!$D$4*$I5377)))-(EXP(-SIMULATION!$D$17*$J5388)/(1-EXP(-SIMULATION!$D$4*SIMULATION!$D$17))))</f>
        <v>3.1561723385312366</v>
      </c>
      <c r="L5388">
        <v>0.11906843924255797</v>
      </c>
      <c r="M5388">
        <f t="shared" ca="1" si="84"/>
        <v>3.5319728528606853</v>
      </c>
    </row>
    <row r="5389" spans="1:13" x14ac:dyDescent="0.25">
      <c r="A5389" s="9"/>
      <c r="H5389" s="9"/>
      <c r="J5389">
        <v>12</v>
      </c>
      <c r="K5389">
        <f ca="1">SIMULATION!$D$3*SIMULATION!$D$17/$H5377/(SIMULATION!$D$17-$I5377)*(((EXP(-$I5377*$J5389))/(1-EXP(-SIMULATION!$D$4*$I5377)))-(EXP(-SIMULATION!$D$17*$J5389)/(1-EXP(-SIMULATION!$D$4*SIMULATION!$D$17))))</f>
        <v>3.1231788363128201</v>
      </c>
      <c r="L5389">
        <v>-0.10664574183147392</v>
      </c>
      <c r="M5389">
        <f t="shared" ca="1" si="84"/>
        <v>2.7901051124418799</v>
      </c>
    </row>
    <row r="5390" spans="1:13" x14ac:dyDescent="0.25">
      <c r="A5390" s="9"/>
      <c r="H5390" s="9"/>
      <c r="J5390">
        <v>13</v>
      </c>
      <c r="K5390">
        <f ca="1">SIMULATION!$D$3*SIMULATION!$D$17/$H5377/(SIMULATION!$D$17-$I5377)*(((EXP(-$I5377*$J5390))/(1-EXP(-SIMULATION!$D$4*$I5377)))-(EXP(-SIMULATION!$D$17*$J5390)/(1-EXP(-SIMULATION!$D$4*SIMULATION!$D$17))))</f>
        <v>3.0897635346600856</v>
      </c>
      <c r="L5390">
        <v>0.10935630645369701</v>
      </c>
      <c r="M5390">
        <f t="shared" ca="1" si="84"/>
        <v>3.4276486626258325</v>
      </c>
    </row>
    <row r="5391" spans="1:13" x14ac:dyDescent="0.25">
      <c r="A5391" s="9"/>
      <c r="H5391" s="9"/>
      <c r="J5391">
        <v>14</v>
      </c>
      <c r="K5391">
        <f ca="1">SIMULATION!$D$3*SIMULATION!$D$17/$H5377/(SIMULATION!$D$17-$I5377)*(((EXP(-$I5377*$J5391))/(1-EXP(-SIMULATION!$D$4*$I5377)))-(EXP(-SIMULATION!$D$17*$J5391)/(1-EXP(-SIMULATION!$D$4*SIMULATION!$D$17))))</f>
        <v>3.0562147724901685</v>
      </c>
      <c r="L5391">
        <v>8.6042850621928402E-2</v>
      </c>
      <c r="M5391">
        <f t="shared" ca="1" si="84"/>
        <v>3.3191802036280711</v>
      </c>
    </row>
    <row r="5392" spans="1:13" x14ac:dyDescent="0.25">
      <c r="A5392" s="9"/>
      <c r="H5392" s="9"/>
      <c r="J5392">
        <v>15</v>
      </c>
      <c r="K5392">
        <f ca="1">SIMULATION!$D$3*SIMULATION!$D$17/$H5377/(SIMULATION!$D$17-$I5377)*(((EXP(-$I5377*$J5392))/(1-EXP(-SIMULATION!$D$4*$I5377)))-(EXP(-SIMULATION!$D$17*$J5392)/(1-EXP(-SIMULATION!$D$4*SIMULATION!$D$17))))</f>
        <v>3.0227157985942541</v>
      </c>
      <c r="L5392">
        <v>-0.18055637471582694</v>
      </c>
      <c r="M5392">
        <f t="shared" ca="1" si="84"/>
        <v>2.4769451922038197</v>
      </c>
    </row>
    <row r="5393" spans="1:13" x14ac:dyDescent="0.25">
      <c r="A5393" s="9"/>
      <c r="H5393" s="9"/>
      <c r="J5393">
        <v>16</v>
      </c>
      <c r="K5393">
        <f ca="1">SIMULATION!$D$3*SIMULATION!$D$17/$H5377/(SIMULATION!$D$17-$I5377)*(((EXP(-$I5377*$J5393))/(1-EXP(-SIMULATION!$D$4*$I5377)))-(EXP(-SIMULATION!$D$17*$J5393)/(1-EXP(-SIMULATION!$D$4*SIMULATION!$D$17))))</f>
        <v>2.9893825344725498</v>
      </c>
      <c r="L5393">
        <v>-0.25499627626636195</v>
      </c>
      <c r="M5393">
        <f t="shared" ca="1" si="84"/>
        <v>2.22710111984635</v>
      </c>
    </row>
    <row r="5394" spans="1:13" x14ac:dyDescent="0.25">
      <c r="A5394" s="9"/>
      <c r="H5394" s="9"/>
      <c r="J5394">
        <v>17</v>
      </c>
      <c r="K5394">
        <f ca="1">SIMULATION!$D$3*SIMULATION!$D$17/$H5377/(SIMULATION!$D$17-$I5377)*(((EXP(-$I5377*$J5394))/(1-EXP(-SIMULATION!$D$4*$I5377)))-(EXP(-SIMULATION!$D$17*$J5394)/(1-EXP(-SIMULATION!$D$4*SIMULATION!$D$17))))</f>
        <v>2.9562877734859656</v>
      </c>
      <c r="L5394">
        <v>9.5335385741535689E-2</v>
      </c>
      <c r="M5394">
        <f t="shared" ca="1" si="84"/>
        <v>3.2381266087342362</v>
      </c>
    </row>
    <row r="5395" spans="1:13" x14ac:dyDescent="0.25">
      <c r="A5395" s="9"/>
      <c r="H5395" s="9"/>
      <c r="J5395">
        <v>18</v>
      </c>
      <c r="K5395">
        <f ca="1">SIMULATION!$D$3*SIMULATION!$D$17/$H5377/(SIMULATION!$D$17-$I5377)*(((EXP(-$I5377*$J5395))/(1-EXP(-SIMULATION!$D$4*$I5377)))-(EXP(-SIMULATION!$D$17*$J5395)/(1-EXP(-SIMULATION!$D$4*SIMULATION!$D$17))))</f>
        <v>2.9234766880723906</v>
      </c>
      <c r="L5395">
        <v>2.3613900239605266E-2</v>
      </c>
      <c r="M5395">
        <f t="shared" ca="1" si="84"/>
        <v>2.9925113749373433</v>
      </c>
    </row>
    <row r="5396" spans="1:13" x14ac:dyDescent="0.25">
      <c r="A5396" s="9"/>
      <c r="H5396" s="9"/>
      <c r="J5396">
        <v>19</v>
      </c>
      <c r="K5396">
        <f ca="1">SIMULATION!$D$3*SIMULATION!$D$17/$H5377/(SIMULATION!$D$17-$I5377)*(((EXP(-$I5377*$J5396))/(1-EXP(-SIMULATION!$D$4*$I5377)))-(EXP(-SIMULATION!$D$17*$J5396)/(1-EXP(-SIMULATION!$D$4*SIMULATION!$D$17))))</f>
        <v>2.8909767669618431</v>
      </c>
      <c r="L5396">
        <v>-0.22486625798016527</v>
      </c>
      <c r="M5396">
        <f t="shared" ca="1" si="84"/>
        <v>2.2408936394675374</v>
      </c>
    </row>
    <row r="5397" spans="1:13" x14ac:dyDescent="0.25">
      <c r="A5397" s="9"/>
      <c r="H5397" s="9"/>
      <c r="J5397">
        <v>20</v>
      </c>
      <c r="K5397">
        <f ca="1">SIMULATION!$D$3*SIMULATION!$D$17/$H5377/(SIMULATION!$D$17-$I5377)*(((EXP(-$I5377*$J5397))/(1-EXP(-SIMULATION!$D$4*$I5377)))-(EXP(-SIMULATION!$D$17*$J5397)/(1-EXP(-SIMULATION!$D$4*SIMULATION!$D$17))))</f>
        <v>2.8588041830017525</v>
      </c>
      <c r="L5397">
        <v>1.1581800453051311E-2</v>
      </c>
      <c r="M5397">
        <f t="shared" ca="1" si="84"/>
        <v>2.891914282583627</v>
      </c>
    </row>
    <row r="5398" spans="1:13" x14ac:dyDescent="0.25">
      <c r="A5398" s="9"/>
      <c r="H5398" s="9"/>
      <c r="J5398">
        <v>21</v>
      </c>
      <c r="K5398">
        <f ca="1">SIMULATION!$D$3*SIMULATION!$D$17/$H5377/(SIMULATION!$D$17-$I5377)*(((EXP(-$I5377*$J5398))/(1-EXP(-SIMULATION!$D$4*$I5377)))-(EXP(-SIMULATION!$D$17*$J5398)/(1-EXP(-SIMULATION!$D$4*SIMULATION!$D$17))))</f>
        <v>2.8269678736326083</v>
      </c>
      <c r="L5398">
        <v>-0.15305799478450693</v>
      </c>
      <c r="M5398">
        <f t="shared" ca="1" si="84"/>
        <v>2.3942778395741797</v>
      </c>
    </row>
    <row r="5399" spans="1:13" x14ac:dyDescent="0.25">
      <c r="A5399" s="9"/>
      <c r="H5399" s="9"/>
      <c r="J5399">
        <v>22</v>
      </c>
      <c r="K5399">
        <f ca="1">SIMULATION!$D$3*SIMULATION!$D$17/$H5377/(SIMULATION!$D$17-$I5377)*(((EXP(-$I5377*$J5399))/(1-EXP(-SIMULATION!$D$4*$I5377)))-(EXP(-SIMULATION!$D$17*$J5399)/(1-EXP(-SIMULATION!$D$4*SIMULATION!$D$17))))</f>
        <v>2.7954721555764559</v>
      </c>
      <c r="L5399">
        <v>0.23774480345703666</v>
      </c>
      <c r="M5399">
        <f t="shared" ca="1" si="84"/>
        <v>3.460081133773599</v>
      </c>
    </row>
    <row r="5400" spans="1:13" x14ac:dyDescent="0.25">
      <c r="A5400" s="9"/>
      <c r="H5400" s="9"/>
      <c r="J5400">
        <v>23</v>
      </c>
      <c r="K5400">
        <f ca="1">SIMULATION!$D$3*SIMULATION!$D$17/$H5377/(SIMULATION!$D$17-$I5377)*(((EXP(-$I5377*$J5400))/(1-EXP(-SIMULATION!$D$4*$I5377)))-(EXP(-SIMULATION!$D$17*$J5400)/(1-EXP(-SIMULATION!$D$4*SIMULATION!$D$17))))</f>
        <v>2.7643184002154082</v>
      </c>
      <c r="L5400">
        <v>0.4310518442000732</v>
      </c>
      <c r="M5400">
        <f t="shared" ca="1" si="84"/>
        <v>3.9558829445844559</v>
      </c>
    </row>
    <row r="5401" spans="1:13" x14ac:dyDescent="0.25">
      <c r="A5401" s="9"/>
      <c r="H5401" s="9"/>
      <c r="J5401">
        <v>24</v>
      </c>
      <c r="K5401">
        <f ca="1">SIMULATION!$D$3*SIMULATION!$D$17/$H5377/(SIMULATION!$D$17-$I5377)*(((EXP(-$I5377*$J5401))/(1-EXP(-SIMULATION!$D$4*$I5377)))-(EXP(-SIMULATION!$D$17*$J5401)/(1-EXP(-SIMULATION!$D$4*SIMULATION!$D$17))))</f>
        <v>2.733506107039485</v>
      </c>
      <c r="L5401">
        <v>0.3832665012551727</v>
      </c>
      <c r="M5401">
        <f t="shared" ca="1" si="84"/>
        <v>3.7811674288441566</v>
      </c>
    </row>
    <row r="5402" spans="1:13" x14ac:dyDescent="0.25">
      <c r="A5402" s="9">
        <v>217</v>
      </c>
      <c r="B5402" s="2">
        <f ca="1">NORMINV(RAND(),SIMULATION!D7,SIMULATION!D8)</f>
        <v>60.747296524380047</v>
      </c>
      <c r="C5402" s="2">
        <v>2</v>
      </c>
      <c r="D5402" s="2">
        <f ca="1">SIMULATION!$D$11*(1+(SIMULATION!$D$12*LN(1+$C5402)))*(1+(SIMULATION!$D$13*(($B5402/63.5)-1)))</f>
        <v>10.033640740008902</v>
      </c>
      <c r="E5402" s="2">
        <v>3.0107544457724549E-2</v>
      </c>
      <c r="F5402" s="2">
        <f ca="1">D5402*(1+E5402)</f>
        <v>10.335729024661557</v>
      </c>
      <c r="G5402" s="2">
        <v>-0.73128064666773263</v>
      </c>
      <c r="H5402" s="9">
        <f>SIMULATION!$D$15*EXP($G$5402)</f>
        <v>106.24814751662821</v>
      </c>
      <c r="I5402" s="2">
        <f ca="1">$F5402/$H5402</f>
        <v>9.7279145719166349E-2</v>
      </c>
      <c r="J5402">
        <v>0</v>
      </c>
      <c r="K5402">
        <f ca="1">SIMULATION!$D$3*SIMULATION!$D$17/$H5402/(SIMULATION!$D$17-$I5402)*(((EXP(-$I5402*$J5402))/(1-EXP(-SIMULATION!$D$4*$I5402)))-(EXP(-SIMULATION!$D$17*$J5402)/(1-EXP(-SIMULATION!$D$4*SIMULATION!$D$17))))</f>
        <v>0.71017506110977924</v>
      </c>
      <c r="L5402">
        <v>1.909143201731011E-2</v>
      </c>
      <c r="M5402">
        <f t="shared" ca="1" si="84"/>
        <v>0.72373332000934565</v>
      </c>
    </row>
    <row r="5403" spans="1:13" x14ac:dyDescent="0.25">
      <c r="A5403" s="9"/>
      <c r="H5403" s="9"/>
      <c r="J5403">
        <v>1</v>
      </c>
      <c r="K5403">
        <f ca="1">SIMULATION!$D$3*SIMULATION!$D$17/$H5402/(SIMULATION!$D$17-$I5402)*(((EXP(-$I5402*$J5403))/(1-EXP(-SIMULATION!$D$4*$I5402)))-(EXP(-SIMULATION!$D$17*$J5403)/(1-EXP(-SIMULATION!$D$4*SIMULATION!$D$17))))</f>
        <v>2.4097417822778557</v>
      </c>
      <c r="L5403">
        <v>-0.59129679217858744</v>
      </c>
      <c r="M5403">
        <f t="shared" ca="1" si="84"/>
        <v>0.98486919643824755</v>
      </c>
    </row>
    <row r="5404" spans="1:13" x14ac:dyDescent="0.25">
      <c r="A5404" s="9"/>
      <c r="H5404" s="9"/>
      <c r="J5404">
        <v>2</v>
      </c>
      <c r="K5404">
        <f ca="1">SIMULATION!$D$3*SIMULATION!$D$17/$H5402/(SIMULATION!$D$17-$I5402)*(((EXP(-$I5402*$J5404))/(1-EXP(-SIMULATION!$D$4*$I5402)))-(EXP(-SIMULATION!$D$17*$J5404)/(1-EXP(-SIMULATION!$D$4*SIMULATION!$D$17))))</f>
        <v>3.3176751432194842</v>
      </c>
      <c r="L5404">
        <v>0.21819323581605687</v>
      </c>
      <c r="M5404">
        <f t="shared" ca="1" si="84"/>
        <v>4.041569418105043</v>
      </c>
    </row>
    <row r="5405" spans="1:13" x14ac:dyDescent="0.25">
      <c r="A5405" s="9"/>
      <c r="H5405" s="9"/>
      <c r="J5405">
        <v>3</v>
      </c>
      <c r="K5405">
        <f ca="1">SIMULATION!$D$3*SIMULATION!$D$17/$H5402/(SIMULATION!$D$17-$I5402)*(((EXP(-$I5402*$J5405))/(1-EXP(-SIMULATION!$D$4*$I5402)))-(EXP(-SIMULATION!$D$17*$J5405)/(1-EXP(-SIMULATION!$D$4*SIMULATION!$D$17))))</f>
        <v>3.7351064762222848</v>
      </c>
      <c r="L5405">
        <v>-0.22280718931999743</v>
      </c>
      <c r="M5405">
        <f t="shared" ca="1" si="84"/>
        <v>2.9028979004442776</v>
      </c>
    </row>
    <row r="5406" spans="1:13" x14ac:dyDescent="0.25">
      <c r="A5406" s="9"/>
      <c r="H5406" s="9"/>
      <c r="J5406">
        <v>4</v>
      </c>
      <c r="K5406">
        <f ca="1">SIMULATION!$D$3*SIMULATION!$D$17/$H5402/(SIMULATION!$D$17-$I5402)*(((EXP(-$I5402*$J5406))/(1-EXP(-SIMULATION!$D$4*$I5402)))-(EXP(-SIMULATION!$D$17*$J5406)/(1-EXP(-SIMULATION!$D$4*SIMULATION!$D$17))))</f>
        <v>3.8534511196396912</v>
      </c>
      <c r="L5406">
        <v>-5.0864185697486741E-2</v>
      </c>
      <c r="M5406">
        <f t="shared" ca="1" si="84"/>
        <v>3.65744846631415</v>
      </c>
    </row>
    <row r="5407" spans="1:13" x14ac:dyDescent="0.25">
      <c r="A5407" s="9"/>
      <c r="H5407" s="9"/>
      <c r="J5407">
        <v>5</v>
      </c>
      <c r="K5407">
        <f ca="1">SIMULATION!$D$3*SIMULATION!$D$17/$H5402/(SIMULATION!$D$17-$I5402)*(((EXP(-$I5402*$J5407))/(1-EXP(-SIMULATION!$D$4*$I5402)))-(EXP(-SIMULATION!$D$17*$J5407)/(1-EXP(-SIMULATION!$D$4*SIMULATION!$D$17))))</f>
        <v>3.7939600626162426</v>
      </c>
      <c r="L5407">
        <v>-0.18809805016865244</v>
      </c>
      <c r="M5407">
        <f t="shared" ca="1" si="84"/>
        <v>3.0803235724203888</v>
      </c>
    </row>
    <row r="5408" spans="1:13" x14ac:dyDescent="0.25">
      <c r="A5408" s="9"/>
      <c r="H5408" s="9"/>
      <c r="J5408">
        <v>6</v>
      </c>
      <c r="K5408">
        <f ca="1">SIMULATION!$D$3*SIMULATION!$D$17/$H5402/(SIMULATION!$D$17-$I5402)*(((EXP(-$I5402*$J5408))/(1-EXP(-SIMULATION!$D$4*$I5402)))-(EXP(-SIMULATION!$D$17*$J5408)/(1-EXP(-SIMULATION!$D$4*SIMULATION!$D$17))))</f>
        <v>3.6330522208162424</v>
      </c>
      <c r="L5408">
        <v>3.7734200591861805E-2</v>
      </c>
      <c r="M5408">
        <f t="shared" ca="1" si="84"/>
        <v>3.770142542077231</v>
      </c>
    </row>
    <row r="5409" spans="1:13" x14ac:dyDescent="0.25">
      <c r="A5409" s="9"/>
      <c r="H5409" s="9"/>
      <c r="J5409">
        <v>7</v>
      </c>
      <c r="K5409">
        <f ca="1">SIMULATION!$D$3*SIMULATION!$D$17/$H5402/(SIMULATION!$D$17-$I5402)*(((EXP(-$I5402*$J5409))/(1-EXP(-SIMULATION!$D$4*$I5402)))-(EXP(-SIMULATION!$D$17*$J5409)/(1-EXP(-SIMULATION!$D$4*SIMULATION!$D$17))))</f>
        <v>3.4185358354481132</v>
      </c>
      <c r="L5409">
        <v>0.19810295140674705</v>
      </c>
      <c r="M5409">
        <f t="shared" ca="1" si="84"/>
        <v>4.0957578739401148</v>
      </c>
    </row>
    <row r="5410" spans="1:13" x14ac:dyDescent="0.25">
      <c r="A5410" s="9"/>
      <c r="H5410" s="9"/>
      <c r="J5410">
        <v>8</v>
      </c>
      <c r="K5410">
        <f ca="1">SIMULATION!$D$3*SIMULATION!$D$17/$H5402/(SIMULATION!$D$17-$I5402)*(((EXP(-$I5402*$J5410))/(1-EXP(-SIMULATION!$D$4*$I5402)))-(EXP(-SIMULATION!$D$17*$J5410)/(1-EXP(-SIMULATION!$D$4*SIMULATION!$D$17))))</f>
        <v>3.1799925265018096</v>
      </c>
      <c r="L5410">
        <v>-4.7614472681499494E-2</v>
      </c>
      <c r="M5410">
        <f t="shared" ca="1" si="84"/>
        <v>3.0285788592213163</v>
      </c>
    </row>
    <row r="5411" spans="1:13" x14ac:dyDescent="0.25">
      <c r="A5411" s="9"/>
      <c r="H5411" s="9"/>
      <c r="J5411">
        <v>9</v>
      </c>
      <c r="K5411">
        <f ca="1">SIMULATION!$D$3*SIMULATION!$D$17/$H5402/(SIMULATION!$D$17-$I5402)*(((EXP(-$I5402*$J5411))/(1-EXP(-SIMULATION!$D$4*$I5402)))-(EXP(-SIMULATION!$D$17*$J5411)/(1-EXP(-SIMULATION!$D$4*SIMULATION!$D$17))))</f>
        <v>2.9354216539782141</v>
      </c>
      <c r="L5411">
        <v>-1.4584407639974852E-2</v>
      </c>
      <c r="M5411">
        <f t="shared" ca="1" si="84"/>
        <v>2.8926102679813868</v>
      </c>
    </row>
    <row r="5412" spans="1:13" x14ac:dyDescent="0.25">
      <c r="A5412" s="9"/>
      <c r="H5412" s="9"/>
      <c r="J5412">
        <v>10</v>
      </c>
      <c r="K5412">
        <f ca="1">SIMULATION!$D$3*SIMULATION!$D$17/$H5402/(SIMULATION!$D$17-$I5402)*(((EXP(-$I5402*$J5412))/(1-EXP(-SIMULATION!$D$4*$I5402)))-(EXP(-SIMULATION!$D$17*$J5412)/(1-EXP(-SIMULATION!$D$4*SIMULATION!$D$17))))</f>
        <v>2.6954891199419757</v>
      </c>
      <c r="L5412">
        <v>-8.8554498666408452E-2</v>
      </c>
      <c r="M5412">
        <f t="shared" ca="1" si="84"/>
        <v>2.4567914322647555</v>
      </c>
    </row>
    <row r="5413" spans="1:13" x14ac:dyDescent="0.25">
      <c r="A5413" s="9"/>
      <c r="H5413" s="9"/>
      <c r="J5413">
        <v>11</v>
      </c>
      <c r="K5413">
        <f ca="1">SIMULATION!$D$3*SIMULATION!$D$17/$H5402/(SIMULATION!$D$17-$I5402)*(((EXP(-$I5402*$J5413))/(1-EXP(-SIMULATION!$D$4*$I5402)))-(EXP(-SIMULATION!$D$17*$J5413)/(1-EXP(-SIMULATION!$D$4*SIMULATION!$D$17))))</f>
        <v>2.4662418784857811</v>
      </c>
      <c r="L5413">
        <v>-0.60825519908631365</v>
      </c>
      <c r="M5413">
        <f t="shared" ca="1" si="84"/>
        <v>0.96613743369240823</v>
      </c>
    </row>
    <row r="5414" spans="1:13" x14ac:dyDescent="0.25">
      <c r="A5414" s="9"/>
      <c r="H5414" s="9"/>
      <c r="J5414">
        <v>12</v>
      </c>
      <c r="K5414">
        <f ca="1">SIMULATION!$D$3*SIMULATION!$D$17/$H5402/(SIMULATION!$D$17-$I5402)*(((EXP(-$I5402*$J5414))/(1-EXP(-SIMULATION!$D$4*$I5402)))-(EXP(-SIMULATION!$D$17*$J5414)/(1-EXP(-SIMULATION!$D$4*SIMULATION!$D$17))))</f>
        <v>2.2508399965626484</v>
      </c>
      <c r="L5414">
        <v>0.23931855424128801</v>
      </c>
      <c r="M5414">
        <f t="shared" ca="1" si="84"/>
        <v>2.7895077703684867</v>
      </c>
    </row>
    <row r="5415" spans="1:13" x14ac:dyDescent="0.25">
      <c r="A5415" s="9"/>
      <c r="H5415" s="9"/>
      <c r="J5415">
        <v>13</v>
      </c>
      <c r="K5415">
        <f ca="1">SIMULATION!$D$3*SIMULATION!$D$17/$H5402/(SIMULATION!$D$17-$I5402)*(((EXP(-$I5402*$J5415))/(1-EXP(-SIMULATION!$D$4*$I5402)))-(EXP(-SIMULATION!$D$17*$J5415)/(1-EXP(-SIMULATION!$D$4*SIMULATION!$D$17))))</f>
        <v>2.0506598293691001</v>
      </c>
      <c r="L5415">
        <v>-0.20809983003117327</v>
      </c>
      <c r="M5415">
        <f t="shared" ca="1" si="84"/>
        <v>1.6239178674256356</v>
      </c>
    </row>
    <row r="5416" spans="1:13" x14ac:dyDescent="0.25">
      <c r="A5416" s="9"/>
      <c r="H5416" s="9"/>
      <c r="J5416">
        <v>14</v>
      </c>
      <c r="K5416">
        <f ca="1">SIMULATION!$D$3*SIMULATION!$D$17/$H5402/(SIMULATION!$D$17-$I5402)*(((EXP(-$I5402*$J5416))/(1-EXP(-SIMULATION!$D$4*$I5402)))-(EXP(-SIMULATION!$D$17*$J5416)/(1-EXP(-SIMULATION!$D$4*SIMULATION!$D$17))))</f>
        <v>1.8659948183418682</v>
      </c>
      <c r="L5416">
        <v>0.19698766982356541</v>
      </c>
      <c r="M5416">
        <f t="shared" ca="1" si="84"/>
        <v>2.2335727895098803</v>
      </c>
    </row>
    <row r="5417" spans="1:13" x14ac:dyDescent="0.25">
      <c r="A5417" s="9"/>
      <c r="H5417" s="9"/>
      <c r="J5417">
        <v>15</v>
      </c>
      <c r="K5417">
        <f ca="1">SIMULATION!$D$3*SIMULATION!$D$17/$H5402/(SIMULATION!$D$17-$I5402)*(((EXP(-$I5402*$J5417))/(1-EXP(-SIMULATION!$D$4*$I5402)))-(EXP(-SIMULATION!$D$17*$J5417)/(1-EXP(-SIMULATION!$D$4*SIMULATION!$D$17))))</f>
        <v>1.6964990054495417</v>
      </c>
      <c r="L5417">
        <v>-0.21654664404323309</v>
      </c>
      <c r="M5417">
        <f t="shared" ca="1" si="84"/>
        <v>1.3291278391967609</v>
      </c>
    </row>
    <row r="5418" spans="1:13" x14ac:dyDescent="0.25">
      <c r="A5418" s="9"/>
      <c r="H5418" s="9"/>
      <c r="J5418">
        <v>16</v>
      </c>
      <c r="K5418">
        <f ca="1">SIMULATION!$D$3*SIMULATION!$D$17/$H5402/(SIMULATION!$D$17-$I5402)*(((EXP(-$I5402*$J5418))/(1-EXP(-SIMULATION!$D$4*$I5402)))-(EXP(-SIMULATION!$D$17*$J5418)/(1-EXP(-SIMULATION!$D$4*SIMULATION!$D$17))))</f>
        <v>1.5414661905420863</v>
      </c>
      <c r="L5418">
        <v>-0.10974224346455141</v>
      </c>
      <c r="M5418">
        <f t="shared" ca="1" si="84"/>
        <v>1.372302232567242</v>
      </c>
    </row>
    <row r="5419" spans="1:13" x14ac:dyDescent="0.25">
      <c r="A5419" s="9"/>
      <c r="H5419" s="9"/>
      <c r="J5419">
        <v>17</v>
      </c>
      <c r="K5419">
        <f ca="1">SIMULATION!$D$3*SIMULATION!$D$17/$H5402/(SIMULATION!$D$17-$I5402)*(((EXP(-$I5402*$J5419))/(1-EXP(-SIMULATION!$D$4*$I5402)))-(EXP(-SIMULATION!$D$17*$J5419)/(1-EXP(-SIMULATION!$D$4*SIMULATION!$D$17))))</f>
        <v>1.4000042335869398</v>
      </c>
      <c r="L5419">
        <v>-5.0427932206772066E-2</v>
      </c>
      <c r="M5419">
        <f t="shared" ca="1" si="84"/>
        <v>1.3294049150064238</v>
      </c>
    </row>
    <row r="5420" spans="1:13" x14ac:dyDescent="0.25">
      <c r="A5420" s="9"/>
      <c r="H5420" s="9"/>
      <c r="J5420">
        <v>18</v>
      </c>
      <c r="K5420">
        <f ca="1">SIMULATION!$D$3*SIMULATION!$D$17/$H5402/(SIMULATION!$D$17-$I5402)*(((EXP(-$I5402*$J5420))/(1-EXP(-SIMULATION!$D$4*$I5402)))-(EXP(-SIMULATION!$D$17*$J5420)/(1-EXP(-SIMULATION!$D$4*SIMULATION!$D$17))))</f>
        <v>1.2711425885510415</v>
      </c>
      <c r="L5420">
        <v>0.47810407963214052</v>
      </c>
      <c r="M5420">
        <f t="shared" ca="1" si="84"/>
        <v>1.8788810459314538</v>
      </c>
    </row>
    <row r="5421" spans="1:13" x14ac:dyDescent="0.25">
      <c r="A5421" s="9"/>
      <c r="H5421" s="9"/>
      <c r="J5421">
        <v>19</v>
      </c>
      <c r="K5421">
        <f ca="1">SIMULATION!$D$3*SIMULATION!$D$17/$H5402/(SIMULATION!$D$17-$I5402)*(((EXP(-$I5402*$J5421))/(1-EXP(-SIMULATION!$D$4*$I5402)))-(EXP(-SIMULATION!$D$17*$J5421)/(1-EXP(-SIMULATION!$D$4*SIMULATION!$D$17))))</f>
        <v>1.1538974364201544</v>
      </c>
      <c r="L5421">
        <v>-2.1359276784838968E-2</v>
      </c>
      <c r="M5421">
        <f t="shared" ca="1" si="84"/>
        <v>1.1292510216943403</v>
      </c>
    </row>
    <row r="5422" spans="1:13" x14ac:dyDescent="0.25">
      <c r="A5422" s="9"/>
      <c r="H5422" s="9"/>
      <c r="J5422">
        <v>20</v>
      </c>
      <c r="K5422">
        <f ca="1">SIMULATION!$D$3*SIMULATION!$D$17/$H5402/(SIMULATION!$D$17-$I5402)*(((EXP(-$I5402*$J5422))/(1-EXP(-SIMULATION!$D$4*$I5402)))-(EXP(-SIMULATION!$D$17*$J5422)/(1-EXP(-SIMULATION!$D$4*SIMULATION!$D$17))))</f>
        <v>1.0473099968618089</v>
      </c>
      <c r="L5422">
        <v>-0.13458357025700632</v>
      </c>
      <c r="M5422">
        <f t="shared" ca="1" si="84"/>
        <v>0.90635927831829266</v>
      </c>
    </row>
    <row r="5423" spans="1:13" x14ac:dyDescent="0.25">
      <c r="A5423" s="9"/>
      <c r="H5423" s="9"/>
      <c r="J5423">
        <v>21</v>
      </c>
      <c r="K5423">
        <f ca="1">SIMULATION!$D$3*SIMULATION!$D$17/$H5402/(SIMULATION!$D$17-$I5402)*(((EXP(-$I5402*$J5423))/(1-EXP(-SIMULATION!$D$4*$I5402)))-(EXP(-SIMULATION!$D$17*$J5423)/(1-EXP(-SIMULATION!$D$4*SIMULATION!$D$17))))</f>
        <v>0.95046796980015913</v>
      </c>
      <c r="L5423">
        <v>6.6069862921316891E-2</v>
      </c>
      <c r="M5423">
        <f t="shared" ca="1" si="84"/>
        <v>1.0132652582759578</v>
      </c>
    </row>
    <row r="5424" spans="1:13" x14ac:dyDescent="0.25">
      <c r="A5424" s="9"/>
      <c r="H5424" s="9"/>
      <c r="J5424">
        <v>22</v>
      </c>
      <c r="K5424">
        <f ca="1">SIMULATION!$D$3*SIMULATION!$D$17/$H5402/(SIMULATION!$D$17-$I5402)*(((EXP(-$I5402*$J5424))/(1-EXP(-SIMULATION!$D$4*$I5402)))-(EXP(-SIMULATION!$D$17*$J5424)/(1-EXP(-SIMULATION!$D$4*SIMULATION!$D$17))))</f>
        <v>0.8625164544682099</v>
      </c>
      <c r="L5424">
        <v>-1.4866849066928814E-3</v>
      </c>
      <c r="M5424">
        <f t="shared" ca="1" si="84"/>
        <v>0.86123416427357768</v>
      </c>
    </row>
    <row r="5425" spans="1:13" x14ac:dyDescent="0.25">
      <c r="A5425" s="9"/>
      <c r="H5425" s="9"/>
      <c r="J5425">
        <v>23</v>
      </c>
      <c r="K5425">
        <f ca="1">SIMULATION!$D$3*SIMULATION!$D$17/$H5402/(SIMULATION!$D$17-$I5402)*(((EXP(-$I5402*$J5425))/(1-EXP(-SIMULATION!$D$4*$I5402)))-(EXP(-SIMULATION!$D$17*$J5425)/(1-EXP(-SIMULATION!$D$4*SIMULATION!$D$17))))</f>
        <v>0.78266238689245649</v>
      </c>
      <c r="L5425">
        <v>0.553377161316011</v>
      </c>
      <c r="M5425">
        <f t="shared" ca="1" si="84"/>
        <v>1.2157698768198175</v>
      </c>
    </row>
    <row r="5426" spans="1:13" x14ac:dyDescent="0.25">
      <c r="A5426" s="9"/>
      <c r="H5426" s="9"/>
      <c r="J5426">
        <v>24</v>
      </c>
      <c r="K5426">
        <f ca="1">SIMULATION!$D$3*SIMULATION!$D$17/$H5402/(SIMULATION!$D$17-$I5402)*(((EXP(-$I5402*$J5426))/(1-EXP(-SIMULATION!$D$4*$I5402)))-(EXP(-SIMULATION!$D$17*$J5426)/(1-EXP(-SIMULATION!$D$4*SIMULATION!$D$17))))</f>
        <v>0.71017506110977879</v>
      </c>
      <c r="L5426">
        <v>0.11231692221455354</v>
      </c>
      <c r="M5426">
        <f t="shared" ca="1" si="84"/>
        <v>0.78993973820716157</v>
      </c>
    </row>
    <row r="5427" spans="1:13" x14ac:dyDescent="0.25">
      <c r="A5427" s="9">
        <v>218</v>
      </c>
      <c r="B5427" s="2">
        <f ca="1">NORMINV(RAND(),SIMULATION!D7,SIMULATION!D8)</f>
        <v>59.223954667973366</v>
      </c>
      <c r="C5427" s="2">
        <v>2</v>
      </c>
      <c r="D5427" s="2">
        <f ca="1">SIMULATION!$D$11*(1+(SIMULATION!$D$12*LN(1+$C5427)))*(1+(SIMULATION!$D$13*(($B5427/63.5)-1)))</f>
        <v>9.9205147273989081</v>
      </c>
      <c r="E5427" s="2">
        <v>-0.42927543753027475</v>
      </c>
      <c r="F5427" s="2">
        <f ca="1">D5427*(1+E5427)</f>
        <v>5.6618814272692077</v>
      </c>
      <c r="G5427" s="2">
        <v>0.39570994296386541</v>
      </c>
      <c r="H5427" s="9">
        <f>SIMULATION!$D$15*EXP($G$5427)</f>
        <v>327.91943792934723</v>
      </c>
      <c r="I5427" s="2">
        <f ca="1">$F5427/$H5427</f>
        <v>1.7266074445056543E-2</v>
      </c>
      <c r="J5427">
        <v>0</v>
      </c>
      <c r="K5427">
        <f ca="1">SIMULATION!$D$3*SIMULATION!$D$17/$H5427/(SIMULATION!$D$17-$I5427)*(((EXP(-$I5427*$J5427))/(1-EXP(-SIMULATION!$D$4*$I5427)))-(EXP(-SIMULATION!$D$17*$J5427)/(1-EXP(-SIMULATION!$D$4*SIMULATION!$D$17))))</f>
        <v>3.3984921366241454</v>
      </c>
      <c r="L5427">
        <v>-0.23790397470062213</v>
      </c>
      <c r="M5427">
        <f t="shared" ca="1" si="84"/>
        <v>2.5899773493324512</v>
      </c>
    </row>
    <row r="5428" spans="1:13" x14ac:dyDescent="0.25">
      <c r="A5428" s="9"/>
      <c r="H5428" s="9"/>
      <c r="J5428">
        <v>1</v>
      </c>
      <c r="K5428">
        <f ca="1">SIMULATION!$D$3*SIMULATION!$D$17/$H5427/(SIMULATION!$D$17-$I5427)*(((EXP(-$I5427*$J5428))/(1-EXP(-SIMULATION!$D$4*$I5427)))-(EXP(-SIMULATION!$D$17*$J5428)/(1-EXP(-SIMULATION!$D$4*SIMULATION!$D$17))))</f>
        <v>3.9372031972559065</v>
      </c>
      <c r="L5428">
        <v>-0.47546087356629679</v>
      </c>
      <c r="M5428">
        <f t="shared" ca="1" si="84"/>
        <v>2.0652171256805962</v>
      </c>
    </row>
    <row r="5429" spans="1:13" x14ac:dyDescent="0.25">
      <c r="A5429" s="9"/>
      <c r="H5429" s="9"/>
      <c r="J5429">
        <v>2</v>
      </c>
      <c r="K5429">
        <f ca="1">SIMULATION!$D$3*SIMULATION!$D$17/$H5427/(SIMULATION!$D$17-$I5427)*(((EXP(-$I5427*$J5429))/(1-EXP(-SIMULATION!$D$4*$I5427)))-(EXP(-SIMULATION!$D$17*$J5429)/(1-EXP(-SIMULATION!$D$4*SIMULATION!$D$17))))</f>
        <v>4.2523057082537381</v>
      </c>
      <c r="L5429">
        <v>4.7511132079429842E-2</v>
      </c>
      <c r="M5429">
        <f t="shared" ca="1" si="84"/>
        <v>4.454337566400695</v>
      </c>
    </row>
    <row r="5430" spans="1:13" x14ac:dyDescent="0.25">
      <c r="A5430" s="9"/>
      <c r="H5430" s="9"/>
      <c r="J5430">
        <v>3</v>
      </c>
      <c r="K5430">
        <f ca="1">SIMULATION!$D$3*SIMULATION!$D$17/$H5427/(SIMULATION!$D$17-$I5427)*(((EXP(-$I5427*$J5430))/(1-EXP(-SIMULATION!$D$4*$I5427)))-(EXP(-SIMULATION!$D$17*$J5430)/(1-EXP(-SIMULATION!$D$4*SIMULATION!$D$17))))</f>
        <v>4.4246299646076057</v>
      </c>
      <c r="L5430">
        <v>-2.4677808246592256E-2</v>
      </c>
      <c r="M5430">
        <f t="shared" ca="1" si="84"/>
        <v>4.3154397947788929</v>
      </c>
    </row>
    <row r="5431" spans="1:13" x14ac:dyDescent="0.25">
      <c r="A5431" s="9"/>
      <c r="H5431" s="9"/>
      <c r="J5431">
        <v>4</v>
      </c>
      <c r="K5431">
        <f ca="1">SIMULATION!$D$3*SIMULATION!$D$17/$H5427/(SIMULATION!$D$17-$I5427)*(((EXP(-$I5427*$J5431))/(1-EXP(-SIMULATION!$D$4*$I5427)))-(EXP(-SIMULATION!$D$17*$J5431)/(1-EXP(-SIMULATION!$D$4*SIMULATION!$D$17))))</f>
        <v>4.5059651567712269</v>
      </c>
      <c r="L5431">
        <v>-0.15204108832691599</v>
      </c>
      <c r="M5431">
        <f t="shared" ca="1" si="84"/>
        <v>3.8208733103725669</v>
      </c>
    </row>
    <row r="5432" spans="1:13" x14ac:dyDescent="0.25">
      <c r="A5432" s="9"/>
      <c r="H5432" s="9"/>
      <c r="J5432">
        <v>5</v>
      </c>
      <c r="K5432">
        <f ca="1">SIMULATION!$D$3*SIMULATION!$D$17/$H5427/(SIMULATION!$D$17-$I5427)*(((EXP(-$I5427*$J5432))/(1-EXP(-SIMULATION!$D$4*$I5427)))-(EXP(-SIMULATION!$D$17*$J5432)/(1-EXP(-SIMULATION!$D$4*SIMULATION!$D$17))))</f>
        <v>4.5294903814707279</v>
      </c>
      <c r="L5432">
        <v>-2.9213582119621963E-2</v>
      </c>
      <c r="M5432">
        <f t="shared" ca="1" si="84"/>
        <v>4.3971677422515949</v>
      </c>
    </row>
    <row r="5433" spans="1:13" x14ac:dyDescent="0.25">
      <c r="A5433" s="9"/>
      <c r="H5433" s="9"/>
      <c r="J5433">
        <v>6</v>
      </c>
      <c r="K5433">
        <f ca="1">SIMULATION!$D$3*SIMULATION!$D$17/$H5427/(SIMULATION!$D$17-$I5427)*(((EXP(-$I5427*$J5433))/(1-EXP(-SIMULATION!$D$4*$I5427)))-(EXP(-SIMULATION!$D$17*$J5433)/(1-EXP(-SIMULATION!$D$4*SIMULATION!$D$17))))</f>
        <v>4.5164590840685301</v>
      </c>
      <c r="L5433">
        <v>-3.059847047119247E-2</v>
      </c>
      <c r="M5433">
        <f t="shared" ca="1" si="84"/>
        <v>4.3782623441503103</v>
      </c>
    </row>
    <row r="5434" spans="1:13" x14ac:dyDescent="0.25">
      <c r="A5434" s="9"/>
      <c r="H5434" s="9"/>
      <c r="J5434">
        <v>7</v>
      </c>
      <c r="K5434">
        <f ca="1">SIMULATION!$D$3*SIMULATION!$D$17/$H5427/(SIMULATION!$D$17-$I5427)*(((EXP(-$I5427*$J5434))/(1-EXP(-SIMULATION!$D$4*$I5427)))-(EXP(-SIMULATION!$D$17*$J5434)/(1-EXP(-SIMULATION!$D$4*SIMULATION!$D$17))))</f>
        <v>4.4804826089602701</v>
      </c>
      <c r="L5434">
        <v>0.10631529597207004</v>
      </c>
      <c r="M5434">
        <f t="shared" ca="1" si="84"/>
        <v>4.9568264436295939</v>
      </c>
    </row>
    <row r="5435" spans="1:13" x14ac:dyDescent="0.25">
      <c r="A5435" s="9"/>
      <c r="H5435" s="9"/>
      <c r="J5435">
        <v>8</v>
      </c>
      <c r="K5435">
        <f ca="1">SIMULATION!$D$3*SIMULATION!$D$17/$H5427/(SIMULATION!$D$17-$I5427)*(((EXP(-$I5427*$J5435))/(1-EXP(-SIMULATION!$D$4*$I5427)))-(EXP(-SIMULATION!$D$17*$J5435)/(1-EXP(-SIMULATION!$D$4*SIMULATION!$D$17))))</f>
        <v>4.4302752001586629</v>
      </c>
      <c r="L5435">
        <v>-4.2121527290047103E-2</v>
      </c>
      <c r="M5435">
        <f t="shared" ca="1" si="84"/>
        <v>4.243665242412761</v>
      </c>
    </row>
    <row r="5436" spans="1:13" x14ac:dyDescent="0.25">
      <c r="A5436" s="9"/>
      <c r="H5436" s="9"/>
      <c r="J5436">
        <v>9</v>
      </c>
      <c r="K5436">
        <f ca="1">SIMULATION!$D$3*SIMULATION!$D$17/$H5427/(SIMULATION!$D$17-$I5427)*(((EXP(-$I5427*$J5436))/(1-EXP(-SIMULATION!$D$4*$I5427)))-(EXP(-SIMULATION!$D$17*$J5436)/(1-EXP(-SIMULATION!$D$4*SIMULATION!$D$17))))</f>
        <v>4.3714130618500375</v>
      </c>
      <c r="L5436">
        <v>-0.29425495708299437</v>
      </c>
      <c r="M5436">
        <f t="shared" ca="1" si="84"/>
        <v>3.0851030989433132</v>
      </c>
    </row>
    <row r="5437" spans="1:13" x14ac:dyDescent="0.25">
      <c r="A5437" s="9"/>
      <c r="H5437" s="9"/>
      <c r="J5437">
        <v>10</v>
      </c>
      <c r="K5437">
        <f ca="1">SIMULATION!$D$3*SIMULATION!$D$17/$H5427/(SIMULATION!$D$17-$I5427)*(((EXP(-$I5427*$J5437))/(1-EXP(-SIMULATION!$D$4*$I5427)))-(EXP(-SIMULATION!$D$17*$J5437)/(1-EXP(-SIMULATION!$D$4*SIMULATION!$D$17))))</f>
        <v>4.307461604688684</v>
      </c>
      <c r="L5437">
        <v>-0.17943876077991988</v>
      </c>
      <c r="M5437">
        <f t="shared" ca="1" si="84"/>
        <v>3.5345360322362613</v>
      </c>
    </row>
    <row r="5438" spans="1:13" x14ac:dyDescent="0.25">
      <c r="A5438" s="9"/>
      <c r="H5438" s="9"/>
      <c r="J5438">
        <v>11</v>
      </c>
      <c r="K5438">
        <f ca="1">SIMULATION!$D$3*SIMULATION!$D$17/$H5427/(SIMULATION!$D$17-$I5427)*(((EXP(-$I5427*$J5438))/(1-EXP(-SIMULATION!$D$4*$I5427)))-(EXP(-SIMULATION!$D$17*$J5438)/(1-EXP(-SIMULATION!$D$4*SIMULATION!$D$17))))</f>
        <v>4.2406978102153445</v>
      </c>
      <c r="L5438">
        <v>0.39687744910093475</v>
      </c>
      <c r="M5438">
        <f t="shared" ca="1" si="84"/>
        <v>5.923735139541531</v>
      </c>
    </row>
    <row r="5439" spans="1:13" x14ac:dyDescent="0.25">
      <c r="A5439" s="9"/>
      <c r="H5439" s="9"/>
      <c r="J5439">
        <v>12</v>
      </c>
      <c r="K5439">
        <f ca="1">SIMULATION!$D$3*SIMULATION!$D$17/$H5427/(SIMULATION!$D$17-$I5427)*(((EXP(-$I5427*$J5439))/(1-EXP(-SIMULATION!$D$4*$I5427)))-(EXP(-SIMULATION!$D$17*$J5439)/(1-EXP(-SIMULATION!$D$4*SIMULATION!$D$17))))</f>
        <v>4.1725731371813453</v>
      </c>
      <c r="L5439">
        <v>0.25720631595179905</v>
      </c>
      <c r="M5439">
        <f t="shared" ca="1" si="84"/>
        <v>5.2457853018351992</v>
      </c>
    </row>
    <row r="5440" spans="1:13" x14ac:dyDescent="0.25">
      <c r="A5440" s="9"/>
      <c r="H5440" s="9"/>
      <c r="J5440">
        <v>13</v>
      </c>
      <c r="K5440">
        <f ca="1">SIMULATION!$D$3*SIMULATION!$D$17/$H5427/(SIMULATION!$D$17-$I5427)*(((EXP(-$I5427*$J5440))/(1-EXP(-SIMULATION!$D$4*$I5427)))-(EXP(-SIMULATION!$D$17*$J5440)/(1-EXP(-SIMULATION!$D$4*SIMULATION!$D$17))))</f>
        <v>4.1040101608671549</v>
      </c>
      <c r="L5440">
        <v>7.3988993991904214E-2</v>
      </c>
      <c r="M5440">
        <f t="shared" ca="1" si="84"/>
        <v>4.4076617440022687</v>
      </c>
    </row>
    <row r="5441" spans="1:13" x14ac:dyDescent="0.25">
      <c r="A5441" s="9"/>
      <c r="H5441" s="9"/>
      <c r="J5441">
        <v>14</v>
      </c>
      <c r="K5441">
        <f ca="1">SIMULATION!$D$3*SIMULATION!$D$17/$H5427/(SIMULATION!$D$17-$I5427)*(((EXP(-$I5427*$J5441))/(1-EXP(-SIMULATION!$D$4*$I5427)))-(EXP(-SIMULATION!$D$17*$J5441)/(1-EXP(-SIMULATION!$D$4*SIMULATION!$D$17))))</f>
        <v>4.0355926645066864</v>
      </c>
      <c r="L5441">
        <v>-0.17715816319511521</v>
      </c>
      <c r="M5441">
        <f t="shared" ca="1" si="84"/>
        <v>3.3206544806590008</v>
      </c>
    </row>
    <row r="5442" spans="1:13" x14ac:dyDescent="0.25">
      <c r="A5442" s="9"/>
      <c r="H5442" s="9"/>
      <c r="J5442">
        <v>15</v>
      </c>
      <c r="K5442">
        <f ca="1">SIMULATION!$D$3*SIMULATION!$D$17/$H5427/(SIMULATION!$D$17-$I5427)*(((EXP(-$I5427*$J5442))/(1-EXP(-SIMULATION!$D$4*$I5427)))-(EXP(-SIMULATION!$D$17*$J5442)/(1-EXP(-SIMULATION!$D$4*SIMULATION!$D$17))))</f>
        <v>3.9676874522729713</v>
      </c>
      <c r="L5442">
        <v>0.65809000217087643</v>
      </c>
      <c r="M5442">
        <f t="shared" ca="1" si="84"/>
        <v>6.5787828963526502</v>
      </c>
    </row>
    <row r="5443" spans="1:13" x14ac:dyDescent="0.25">
      <c r="A5443" s="9"/>
      <c r="H5443" s="9"/>
      <c r="J5443">
        <v>16</v>
      </c>
      <c r="K5443">
        <f ca="1">SIMULATION!$D$3*SIMULATION!$D$17/$H5427/(SIMULATION!$D$17-$I5427)*(((EXP(-$I5427*$J5443))/(1-EXP(-SIMULATION!$D$4*$I5427)))-(EXP(-SIMULATION!$D$17*$J5443)/(1-EXP(-SIMULATION!$D$4*SIMULATION!$D$17))))</f>
        <v>3.9005224078206995</v>
      </c>
      <c r="L5443">
        <v>0.10768328176093825</v>
      </c>
      <c r="M5443">
        <f t="shared" ref="M5443:M5506" ca="1" si="85">$K5443*(1+$L5443)</f>
        <v>4.3205434612769098</v>
      </c>
    </row>
    <row r="5444" spans="1:13" x14ac:dyDescent="0.25">
      <c r="A5444" s="9"/>
      <c r="H5444" s="9"/>
      <c r="J5444">
        <v>17</v>
      </c>
      <c r="K5444">
        <f ca="1">SIMULATION!$D$3*SIMULATION!$D$17/$H5427/(SIMULATION!$D$17-$I5427)*(((EXP(-$I5427*$J5444))/(1-EXP(-SIMULATION!$D$4*$I5427)))-(EXP(-SIMULATION!$D$17*$J5444)/(1-EXP(-SIMULATION!$D$4*SIMULATION!$D$17))))</f>
        <v>3.8342365139566814</v>
      </c>
      <c r="L5444">
        <v>-0.14925042892815957</v>
      </c>
      <c r="M5444">
        <f t="shared" ca="1" si="85"/>
        <v>3.2619750696366356</v>
      </c>
    </row>
    <row r="5445" spans="1:13" x14ac:dyDescent="0.25">
      <c r="A5445" s="9"/>
      <c r="H5445" s="9"/>
      <c r="J5445">
        <v>18</v>
      </c>
      <c r="K5445">
        <f ca="1">SIMULATION!$D$3*SIMULATION!$D$17/$H5427/(SIMULATION!$D$17-$I5427)*(((EXP(-$I5427*$J5445))/(1-EXP(-SIMULATION!$D$4*$I5427)))-(EXP(-SIMULATION!$D$17*$J5445)/(1-EXP(-SIMULATION!$D$4*SIMULATION!$D$17))))</f>
        <v>3.7689119043570116</v>
      </c>
      <c r="L5445">
        <v>0.41738674872833181</v>
      </c>
      <c r="M5445">
        <f t="shared" ca="1" si="85"/>
        <v>5.3420057903600906</v>
      </c>
    </row>
    <row r="5446" spans="1:13" x14ac:dyDescent="0.25">
      <c r="A5446" s="9"/>
      <c r="H5446" s="9"/>
      <c r="J5446">
        <v>19</v>
      </c>
      <c r="K5446">
        <f ca="1">SIMULATION!$D$3*SIMULATION!$D$17/$H5427/(SIMULATION!$D$17-$I5427)*(((EXP(-$I5427*$J5446))/(1-EXP(-SIMULATION!$D$4*$I5427)))-(EXP(-SIMULATION!$D$17*$J5446)/(1-EXP(-SIMULATION!$D$4*SIMULATION!$D$17))))</f>
        <v>3.7045944010195364</v>
      </c>
      <c r="L5446">
        <v>0.80288512229868103</v>
      </c>
      <c r="M5446">
        <f t="shared" ca="1" si="85"/>
        <v>6.6789581297491161</v>
      </c>
    </row>
    <row r="5447" spans="1:13" x14ac:dyDescent="0.25">
      <c r="A5447" s="9"/>
      <c r="H5447" s="9"/>
      <c r="J5447">
        <v>20</v>
      </c>
      <c r="K5447">
        <f ca="1">SIMULATION!$D$3*SIMULATION!$D$17/$H5427/(SIMULATION!$D$17-$I5427)*(((EXP(-$I5427*$J5447))/(1-EXP(-SIMULATION!$D$4*$I5427)))-(EXP(-SIMULATION!$D$17*$J5447)/(1-EXP(-SIMULATION!$D$4*SIMULATION!$D$17))))</f>
        <v>3.6413066731313735</v>
      </c>
      <c r="L5447">
        <v>0.21983475170179115</v>
      </c>
      <c r="M5447">
        <f t="shared" ca="1" si="85"/>
        <v>4.4417924214892839</v>
      </c>
    </row>
    <row r="5448" spans="1:13" x14ac:dyDescent="0.25">
      <c r="A5448" s="9"/>
      <c r="H5448" s="9"/>
      <c r="J5448">
        <v>21</v>
      </c>
      <c r="K5448">
        <f ca="1">SIMULATION!$D$3*SIMULATION!$D$17/$H5427/(SIMULATION!$D$17-$I5427)*(((EXP(-$I5427*$J5448))/(1-EXP(-SIMULATION!$D$4*$I5427)))-(EXP(-SIMULATION!$D$17*$J5448)/(1-EXP(-SIMULATION!$D$4*SIMULATION!$D$17))))</f>
        <v>3.5790566675948079</v>
      </c>
      <c r="L5448">
        <v>0.12201044728674397</v>
      </c>
      <c r="M5448">
        <f t="shared" ca="1" si="85"/>
        <v>4.0157389724726542</v>
      </c>
    </row>
    <row r="5449" spans="1:13" x14ac:dyDescent="0.25">
      <c r="A5449" s="9"/>
      <c r="H5449" s="9"/>
      <c r="J5449">
        <v>22</v>
      </c>
      <c r="K5449">
        <f ca="1">SIMULATION!$D$3*SIMULATION!$D$17/$H5427/(SIMULATION!$D$17-$I5427)*(((EXP(-$I5427*$J5449))/(1-EXP(-SIMULATION!$D$4*$I5427)))-(EXP(-SIMULATION!$D$17*$J5449)/(1-EXP(-SIMULATION!$D$4*SIMULATION!$D$17))))</f>
        <v>3.5178430095512692</v>
      </c>
      <c r="L5449">
        <v>0.14746088062413595</v>
      </c>
      <c r="M5449">
        <f t="shared" ca="1" si="85"/>
        <v>4.0365872376371605</v>
      </c>
    </row>
    <row r="5450" spans="1:13" x14ac:dyDescent="0.25">
      <c r="A5450" s="9"/>
      <c r="H5450" s="9"/>
      <c r="J5450">
        <v>23</v>
      </c>
      <c r="K5450">
        <f ca="1">SIMULATION!$D$3*SIMULATION!$D$17/$H5427/(SIMULATION!$D$17-$I5427)*(((EXP(-$I5427*$J5450))/(1-EXP(-SIMULATION!$D$4*$I5427)))-(EXP(-SIMULATION!$D$17*$J5450)/(1-EXP(-SIMULATION!$D$4*SIMULATION!$D$17))))</f>
        <v>3.4576584612401038</v>
      </c>
      <c r="L5450">
        <v>-0.19171039628891173</v>
      </c>
      <c r="M5450">
        <f t="shared" ca="1" si="85"/>
        <v>2.7947893874040548</v>
      </c>
    </row>
    <row r="5451" spans="1:13" x14ac:dyDescent="0.25">
      <c r="A5451" s="9"/>
      <c r="H5451" s="9"/>
      <c r="J5451">
        <v>24</v>
      </c>
      <c r="K5451">
        <f ca="1">SIMULATION!$D$3*SIMULATION!$D$17/$H5427/(SIMULATION!$D$17-$I5427)*(((EXP(-$I5427*$J5451))/(1-EXP(-SIMULATION!$D$4*$I5427)))-(EXP(-SIMULATION!$D$17*$J5451)/(1-EXP(-SIMULATION!$D$4*SIMULATION!$D$17))))</f>
        <v>3.3984921366241458</v>
      </c>
      <c r="L5451">
        <v>0.10555955767976791</v>
      </c>
      <c r="M5451">
        <f t="shared" ca="1" si="85"/>
        <v>3.7572354633443599</v>
      </c>
    </row>
    <row r="5452" spans="1:13" x14ac:dyDescent="0.25">
      <c r="A5452" s="9">
        <v>219</v>
      </c>
      <c r="B5452" s="2">
        <f ca="1">NORMINV(RAND(),SIMULATION!D7,SIMULATION!D8)</f>
        <v>67.331829024970958</v>
      </c>
      <c r="C5452" s="2">
        <v>2</v>
      </c>
      <c r="D5452" s="2">
        <f ca="1">SIMULATION!$D$11*(1+(SIMULATION!$D$12*LN(1+$C5452)))*(1+(SIMULATION!$D$13*(($B5452/63.5)-1)))</f>
        <v>10.522619562168906</v>
      </c>
      <c r="E5452" s="2">
        <v>-0.21060532913233201</v>
      </c>
      <c r="F5452" s="2">
        <f ca="1">D5452*(1+E5452)</f>
        <v>8.3064998059440089</v>
      </c>
      <c r="G5452" s="2">
        <v>1.2247810007468767</v>
      </c>
      <c r="H5452" s="9">
        <f>SIMULATION!$D$15*EXP($G$5452)</f>
        <v>751.3255300242879</v>
      </c>
      <c r="I5452" s="2">
        <f ca="1">$F5452/$H5452</f>
        <v>1.1055793359870903E-2</v>
      </c>
      <c r="J5452">
        <v>0</v>
      </c>
      <c r="K5452">
        <f ca="1">SIMULATION!$D$3*SIMULATION!$D$17/$H5452/(SIMULATION!$D$17-$I5452)*(((EXP(-$I5452*$J5452))/(1-EXP(-SIMULATION!$D$4*$I5452)))-(EXP(-SIMULATION!$D$17*$J5452)/(1-EXP(-SIMULATION!$D$4*SIMULATION!$D$17))))</f>
        <v>2.470390212071611</v>
      </c>
      <c r="L5452">
        <v>3.1335145640404044E-2</v>
      </c>
      <c r="M5452">
        <f t="shared" ca="1" si="85"/>
        <v>2.5478002491555038</v>
      </c>
    </row>
    <row r="5453" spans="1:13" x14ac:dyDescent="0.25">
      <c r="A5453" s="9"/>
      <c r="H5453" s="9"/>
      <c r="J5453">
        <v>1</v>
      </c>
      <c r="K5453">
        <f ca="1">SIMULATION!$D$3*SIMULATION!$D$17/$H5452/(SIMULATION!$D$17-$I5452)*(((EXP(-$I5452*$J5453))/(1-EXP(-SIMULATION!$D$4*$I5452)))-(EXP(-SIMULATION!$D$17*$J5453)/(1-EXP(-SIMULATION!$D$4*SIMULATION!$D$17))))</f>
        <v>2.70461040200771</v>
      </c>
      <c r="L5453">
        <v>0.46243813076102575</v>
      </c>
      <c r="M5453">
        <f t="shared" ca="1" si="85"/>
        <v>3.9553253807489814</v>
      </c>
    </row>
    <row r="5454" spans="1:13" x14ac:dyDescent="0.25">
      <c r="A5454" s="9"/>
      <c r="H5454" s="9"/>
      <c r="J5454">
        <v>2</v>
      </c>
      <c r="K5454">
        <f ca="1">SIMULATION!$D$3*SIMULATION!$D$17/$H5452/(SIMULATION!$D$17-$I5452)*(((EXP(-$I5452*$J5454))/(1-EXP(-SIMULATION!$D$4*$I5452)))-(EXP(-SIMULATION!$D$17*$J5454)/(1-EXP(-SIMULATION!$D$4*SIMULATION!$D$17))))</f>
        <v>2.8423733342116306</v>
      </c>
      <c r="L5454">
        <v>-0.3136748539071002</v>
      </c>
      <c r="M5454">
        <f t="shared" ca="1" si="85"/>
        <v>1.9507922938533602</v>
      </c>
    </row>
    <row r="5455" spans="1:13" x14ac:dyDescent="0.25">
      <c r="A5455" s="9"/>
      <c r="H5455" s="9"/>
      <c r="J5455">
        <v>3</v>
      </c>
      <c r="K5455">
        <f ca="1">SIMULATION!$D$3*SIMULATION!$D$17/$H5452/(SIMULATION!$D$17-$I5452)*(((EXP(-$I5452*$J5455))/(1-EXP(-SIMULATION!$D$4*$I5452)))-(EXP(-SIMULATION!$D$17*$J5455)/(1-EXP(-SIMULATION!$D$4*SIMULATION!$D$17))))</f>
        <v>2.9184596927718505</v>
      </c>
      <c r="L5455">
        <v>-0.10808865847951807</v>
      </c>
      <c r="M5455">
        <f t="shared" ca="1" si="85"/>
        <v>2.6030072997535947</v>
      </c>
    </row>
    <row r="5456" spans="1:13" x14ac:dyDescent="0.25">
      <c r="A5456" s="9"/>
      <c r="H5456" s="9"/>
      <c r="J5456">
        <v>4</v>
      </c>
      <c r="K5456">
        <f ca="1">SIMULATION!$D$3*SIMULATION!$D$17/$H5452/(SIMULATION!$D$17-$I5452)*(((EXP(-$I5452*$J5456))/(1-EXP(-SIMULATION!$D$4*$I5452)))-(EXP(-SIMULATION!$D$17*$J5456)/(1-EXP(-SIMULATION!$D$4*SIMULATION!$D$17))))</f>
        <v>2.9551562937145488</v>
      </c>
      <c r="L5456">
        <v>0.10468176336766877</v>
      </c>
      <c r="M5456">
        <f t="shared" ca="1" si="85"/>
        <v>3.2645072655676528</v>
      </c>
    </row>
    <row r="5457" spans="1:13" x14ac:dyDescent="0.25">
      <c r="A5457" s="9"/>
      <c r="H5457" s="9"/>
      <c r="J5457">
        <v>5</v>
      </c>
      <c r="K5457">
        <f ca="1">SIMULATION!$D$3*SIMULATION!$D$17/$H5452/(SIMULATION!$D$17-$I5452)*(((EXP(-$I5452*$J5457))/(1-EXP(-SIMULATION!$D$4*$I5452)))-(EXP(-SIMULATION!$D$17*$J5457)/(1-EXP(-SIMULATION!$D$4*SIMULATION!$D$17))))</f>
        <v>2.966743595499862</v>
      </c>
      <c r="L5457">
        <v>-0.14239769078177611</v>
      </c>
      <c r="M5457">
        <f t="shared" ca="1" si="85"/>
        <v>2.5442861583590579</v>
      </c>
    </row>
    <row r="5458" spans="1:13" x14ac:dyDescent="0.25">
      <c r="A5458" s="9"/>
      <c r="H5458" s="9"/>
      <c r="J5458">
        <v>6</v>
      </c>
      <c r="K5458">
        <f ca="1">SIMULATION!$D$3*SIMULATION!$D$17/$H5452/(SIMULATION!$D$17-$I5452)*(((EXP(-$I5452*$J5458))/(1-EXP(-SIMULATION!$D$4*$I5452)))-(EXP(-SIMULATION!$D$17*$J5458)/(1-EXP(-SIMULATION!$D$4*SIMULATION!$D$17))))</f>
        <v>2.9623714045066305</v>
      </c>
      <c r="L5458">
        <v>-0.10088377785998963</v>
      </c>
      <c r="M5458">
        <f t="shared" ca="1" si="85"/>
        <v>2.663516185795598</v>
      </c>
    </row>
    <row r="5459" spans="1:13" x14ac:dyDescent="0.25">
      <c r="A5459" s="9"/>
      <c r="H5459" s="9"/>
      <c r="J5459">
        <v>7</v>
      </c>
      <c r="K5459">
        <f ca="1">SIMULATION!$D$3*SIMULATION!$D$17/$H5452/(SIMULATION!$D$17-$I5452)*(((EXP(-$I5452*$J5459))/(1-EXP(-SIMULATION!$D$4*$I5452)))-(EXP(-SIMULATION!$D$17*$J5459)/(1-EXP(-SIMULATION!$D$4*SIMULATION!$D$17))))</f>
        <v>2.9479016967395211</v>
      </c>
      <c r="L5459">
        <v>-0.39528292270272652</v>
      </c>
      <c r="M5459">
        <f t="shared" ca="1" si="85"/>
        <v>1.7826464982119965</v>
      </c>
    </row>
    <row r="5460" spans="1:13" x14ac:dyDescent="0.25">
      <c r="A5460" s="9"/>
      <c r="H5460" s="9"/>
      <c r="J5460">
        <v>8</v>
      </c>
      <c r="K5460">
        <f ca="1">SIMULATION!$D$3*SIMULATION!$D$17/$H5452/(SIMULATION!$D$17-$I5452)*(((EXP(-$I5452*$J5460))/(1-EXP(-SIMULATION!$D$4*$I5452)))-(EXP(-SIMULATION!$D$17*$J5460)/(1-EXP(-SIMULATION!$D$4*SIMULATION!$D$17))))</f>
        <v>2.9270895425390853</v>
      </c>
      <c r="L5460">
        <v>-2.6678516001010066E-2</v>
      </c>
      <c r="M5460">
        <f t="shared" ca="1" si="85"/>
        <v>2.8489991373420667</v>
      </c>
    </row>
    <row r="5461" spans="1:13" x14ac:dyDescent="0.25">
      <c r="A5461" s="9"/>
      <c r="H5461" s="9"/>
      <c r="J5461">
        <v>9</v>
      </c>
      <c r="K5461">
        <f ca="1">SIMULATION!$D$3*SIMULATION!$D$17/$H5452/(SIMULATION!$D$17-$I5452)*(((EXP(-$I5452*$J5461))/(1-EXP(-SIMULATION!$D$4*$I5452)))-(EXP(-SIMULATION!$D$17*$J5461)/(1-EXP(-SIMULATION!$D$4*SIMULATION!$D$17))))</f>
        <v>2.9023398716298066</v>
      </c>
      <c r="L5461">
        <v>-0.32732000278911189</v>
      </c>
      <c r="M5461">
        <f t="shared" ca="1" si="85"/>
        <v>1.9523459767529876</v>
      </c>
    </row>
    <row r="5462" spans="1:13" x14ac:dyDescent="0.25">
      <c r="A5462" s="9"/>
      <c r="H5462" s="9"/>
      <c r="J5462">
        <v>10</v>
      </c>
      <c r="K5462">
        <f ca="1">SIMULATION!$D$3*SIMULATION!$D$17/$H5452/(SIMULATION!$D$17-$I5452)*(((EXP(-$I5452*$J5462))/(1-EXP(-SIMULATION!$D$4*$I5452)))-(EXP(-SIMULATION!$D$17*$J5462)/(1-EXP(-SIMULATION!$D$4*SIMULATION!$D$17))))</f>
        <v>2.8751924263617306</v>
      </c>
      <c r="L5462">
        <v>-7.1663959275599182E-2</v>
      </c>
      <c r="M5462">
        <f t="shared" ca="1" si="85"/>
        <v>2.6691447534094324</v>
      </c>
    </row>
    <row r="5463" spans="1:13" x14ac:dyDescent="0.25">
      <c r="A5463" s="9"/>
      <c r="H5463" s="9"/>
      <c r="J5463">
        <v>11</v>
      </c>
      <c r="K5463">
        <f ca="1">SIMULATION!$D$3*SIMULATION!$D$17/$H5452/(SIMULATION!$D$17-$I5452)*(((EXP(-$I5452*$J5463))/(1-EXP(-SIMULATION!$D$4*$I5452)))-(EXP(-SIMULATION!$D$17*$J5463)/(1-EXP(-SIMULATION!$D$4*SIMULATION!$D$17))))</f>
        <v>2.8466325313499339</v>
      </c>
      <c r="L5463">
        <v>0.18678490300731138</v>
      </c>
      <c r="M5463">
        <f t="shared" ca="1" si="85"/>
        <v>3.3783405126155888</v>
      </c>
    </row>
    <row r="5464" spans="1:13" x14ac:dyDescent="0.25">
      <c r="A5464" s="9"/>
      <c r="H5464" s="9"/>
      <c r="J5464">
        <v>12</v>
      </c>
      <c r="K5464">
        <f ca="1">SIMULATION!$D$3*SIMULATION!$D$17/$H5452/(SIMULATION!$D$17-$I5452)*(((EXP(-$I5452*$J5464))/(1-EXP(-SIMULATION!$D$4*$I5452)))-(EXP(-SIMULATION!$D$17*$J5464)/(1-EXP(-SIMULATION!$D$4*SIMULATION!$D$17))))</f>
        <v>2.8172902420351065</v>
      </c>
      <c r="L5464">
        <v>-0.14692294735597661</v>
      </c>
      <c r="M5464">
        <f t="shared" ca="1" si="85"/>
        <v>2.4033656561180763</v>
      </c>
    </row>
    <row r="5465" spans="1:13" x14ac:dyDescent="0.25">
      <c r="A5465" s="9"/>
      <c r="H5465" s="9"/>
      <c r="J5465">
        <v>13</v>
      </c>
      <c r="K5465">
        <f ca="1">SIMULATION!$D$3*SIMULATION!$D$17/$H5452/(SIMULATION!$D$17-$I5452)*(((EXP(-$I5452*$J5465))/(1-EXP(-SIMULATION!$D$4*$I5452)))-(EXP(-SIMULATION!$D$17*$J5465)/(1-EXP(-SIMULATION!$D$4*SIMULATION!$D$17))))</f>
        <v>2.7875679637489257</v>
      </c>
      <c r="L5465">
        <v>-0.16374055789560052</v>
      </c>
      <c r="M5465">
        <f t="shared" ca="1" si="85"/>
        <v>2.3311300301927735</v>
      </c>
    </row>
    <row r="5466" spans="1:13" x14ac:dyDescent="0.25">
      <c r="A5466" s="9"/>
      <c r="H5466" s="9"/>
      <c r="J5466">
        <v>14</v>
      </c>
      <c r="K5466">
        <f ca="1">SIMULATION!$D$3*SIMULATION!$D$17/$H5452/(SIMULATION!$D$17-$I5452)*(((EXP(-$I5452*$J5466))/(1-EXP(-SIMULATION!$D$4*$I5452)))-(EXP(-SIMULATION!$D$17*$J5466)/(1-EXP(-SIMULATION!$D$4*SIMULATION!$D$17))))</f>
        <v>2.7577222329442845</v>
      </c>
      <c r="L5466">
        <v>-0.25716450365358812</v>
      </c>
      <c r="M5466">
        <f t="shared" ca="1" si="85"/>
        <v>2.0485339636947031</v>
      </c>
    </row>
    <row r="5467" spans="1:13" x14ac:dyDescent="0.25">
      <c r="A5467" s="9"/>
      <c r="H5467" s="9"/>
      <c r="J5467">
        <v>15</v>
      </c>
      <c r="K5467">
        <f ca="1">SIMULATION!$D$3*SIMULATION!$D$17/$H5452/(SIMULATION!$D$17-$I5452)*(((EXP(-$I5452*$J5467))/(1-EXP(-SIMULATION!$D$4*$I5452)))-(EXP(-SIMULATION!$D$17*$J5467)/(1-EXP(-SIMULATION!$D$4*SIMULATION!$D$17))))</f>
        <v>2.727916124429806</v>
      </c>
      <c r="L5467">
        <v>0.36081238618341305</v>
      </c>
      <c r="M5467">
        <f t="shared" ca="1" si="85"/>
        <v>3.7121820505935323</v>
      </c>
    </row>
    <row r="5468" spans="1:13" x14ac:dyDescent="0.25">
      <c r="A5468" s="9"/>
      <c r="H5468" s="9"/>
      <c r="J5468">
        <v>16</v>
      </c>
      <c r="K5468">
        <f ca="1">SIMULATION!$D$3*SIMULATION!$D$17/$H5452/(SIMULATION!$D$17-$I5452)*(((EXP(-$I5452*$J5468))/(1-EXP(-SIMULATION!$D$4*$I5452)))-(EXP(-SIMULATION!$D$17*$J5468)/(1-EXP(-SIMULATION!$D$4*SIMULATION!$D$17))))</f>
        <v>2.6982528350366195</v>
      </c>
      <c r="L5468">
        <v>8.6423628318549786E-2</v>
      </c>
      <c r="M5468">
        <f t="shared" ca="1" si="85"/>
        <v>2.9314456351612974</v>
      </c>
    </row>
    <row r="5469" spans="1:13" x14ac:dyDescent="0.25">
      <c r="A5469" s="9"/>
      <c r="H5469" s="9"/>
      <c r="J5469">
        <v>17</v>
      </c>
      <c r="K5469">
        <f ca="1">SIMULATION!$D$3*SIMULATION!$D$17/$H5452/(SIMULATION!$D$17-$I5452)*(((EXP(-$I5452*$J5469))/(1-EXP(-SIMULATION!$D$4*$I5452)))-(EXP(-SIMULATION!$D$17*$J5469)/(1-EXP(-SIMULATION!$D$4*SIMULATION!$D$17))))</f>
        <v>2.6687972046877348</v>
      </c>
      <c r="L5469">
        <v>-0.24633563038305376</v>
      </c>
      <c r="M5469">
        <f t="shared" ca="1" si="85"/>
        <v>2.0113773629064502</v>
      </c>
    </row>
    <row r="5470" spans="1:13" x14ac:dyDescent="0.25">
      <c r="A5470" s="9"/>
      <c r="H5470" s="9"/>
      <c r="J5470">
        <v>18</v>
      </c>
      <c r="K5470">
        <f ca="1">SIMULATION!$D$3*SIMULATION!$D$17/$H5452/(SIMULATION!$D$17-$I5452)*(((EXP(-$I5452*$J5470))/(1-EXP(-SIMULATION!$D$4*$I5452)))-(EXP(-SIMULATION!$D$17*$J5470)/(1-EXP(-SIMULATION!$D$4*SIMULATION!$D$17))))</f>
        <v>2.6395895074639348</v>
      </c>
      <c r="L5470">
        <v>-0.50637187178263199</v>
      </c>
      <c r="M5470">
        <f t="shared" ca="1" si="85"/>
        <v>1.3029756278316265</v>
      </c>
    </row>
    <row r="5471" spans="1:13" x14ac:dyDescent="0.25">
      <c r="A5471" s="9"/>
      <c r="H5471" s="9"/>
      <c r="J5471">
        <v>19</v>
      </c>
      <c r="K5471">
        <f ca="1">SIMULATION!$D$3*SIMULATION!$D$17/$H5452/(SIMULATION!$D$17-$I5452)*(((EXP(-$I5452*$J5471))/(1-EXP(-SIMULATION!$D$4*$I5452)))-(EXP(-SIMULATION!$D$17*$J5471)/(1-EXP(-SIMULATION!$D$4*SIMULATION!$D$17))))</f>
        <v>2.6106542890975057</v>
      </c>
      <c r="L5471">
        <v>0.25551867063004152</v>
      </c>
      <c r="M5471">
        <f t="shared" ca="1" si="85"/>
        <v>3.2777252025223169</v>
      </c>
    </row>
    <row r="5472" spans="1:13" x14ac:dyDescent="0.25">
      <c r="A5472" s="9"/>
      <c r="H5472" s="9"/>
      <c r="J5472">
        <v>20</v>
      </c>
      <c r="K5472">
        <f ca="1">SIMULATION!$D$3*SIMULATION!$D$17/$H5452/(SIMULATION!$D$17-$I5452)*(((EXP(-$I5452*$J5472))/(1-EXP(-SIMULATION!$D$4*$I5452)))-(EXP(-SIMULATION!$D$17*$J5472)/(1-EXP(-SIMULATION!$D$4*SIMULATION!$D$17))))</f>
        <v>2.5820060300984</v>
      </c>
      <c r="L5472">
        <v>0.10158231334352873</v>
      </c>
      <c r="M5472">
        <f t="shared" ca="1" si="85"/>
        <v>2.8442921757027362</v>
      </c>
    </row>
    <row r="5473" spans="1:13" x14ac:dyDescent="0.25">
      <c r="A5473" s="9"/>
      <c r="H5473" s="9"/>
      <c r="J5473">
        <v>21</v>
      </c>
      <c r="K5473">
        <f ca="1">SIMULATION!$D$3*SIMULATION!$D$17/$H5452/(SIMULATION!$D$17-$I5452)*(((EXP(-$I5452*$J5473))/(1-EXP(-SIMULATION!$D$4*$I5452)))-(EXP(-SIMULATION!$D$17*$J5473)/(1-EXP(-SIMULATION!$D$4*SIMULATION!$D$17))))</f>
        <v>2.5536527746702906</v>
      </c>
      <c r="L5473">
        <v>-0.46243072462949347</v>
      </c>
      <c r="M5473">
        <f t="shared" ca="1" si="85"/>
        <v>1.3727652716273917</v>
      </c>
    </row>
    <row r="5474" spans="1:13" x14ac:dyDescent="0.25">
      <c r="A5474" s="9"/>
      <c r="H5474" s="9"/>
      <c r="J5474">
        <v>22</v>
      </c>
      <c r="K5474">
        <f ca="1">SIMULATION!$D$3*SIMULATION!$D$17/$H5452/(SIMULATION!$D$17-$I5452)*(((EXP(-$I5452*$J5474))/(1-EXP(-SIMULATION!$D$4*$I5452)))-(EXP(-SIMULATION!$D$17*$J5474)/(1-EXP(-SIMULATION!$D$4*SIMULATION!$D$17))))</f>
        <v>2.5255984560570863</v>
      </c>
      <c r="L5474">
        <v>0.40834062534975113</v>
      </c>
      <c r="M5474">
        <f t="shared" ca="1" si="85"/>
        <v>3.5569029089858026</v>
      </c>
    </row>
    <row r="5475" spans="1:13" x14ac:dyDescent="0.25">
      <c r="A5475" s="9"/>
      <c r="H5475" s="9"/>
      <c r="J5475">
        <v>23</v>
      </c>
      <c r="K5475">
        <f ca="1">SIMULATION!$D$3*SIMULATION!$D$17/$H5452/(SIMULATION!$D$17-$I5452)*(((EXP(-$I5452*$J5475))/(1-EXP(-SIMULATION!$D$4*$I5452)))-(EXP(-SIMULATION!$D$17*$J5475)/(1-EXP(-SIMULATION!$D$4*SIMULATION!$D$17))))</f>
        <v>2.4978443865321038</v>
      </c>
      <c r="L5475">
        <v>0.42318207120532131</v>
      </c>
      <c r="M5475">
        <f t="shared" ca="1" si="85"/>
        <v>3.5548873475733447</v>
      </c>
    </row>
    <row r="5476" spans="1:13" x14ac:dyDescent="0.25">
      <c r="A5476" s="9"/>
      <c r="H5476" s="9"/>
      <c r="J5476">
        <v>24</v>
      </c>
      <c r="K5476">
        <f ca="1">SIMULATION!$D$3*SIMULATION!$D$17/$H5452/(SIMULATION!$D$17-$I5452)*(((EXP(-$I5452*$J5476))/(1-EXP(-SIMULATION!$D$4*$I5452)))-(EXP(-SIMULATION!$D$17*$J5476)/(1-EXP(-SIMULATION!$D$4*SIMULATION!$D$17))))</f>
        <v>2.470390212071611</v>
      </c>
      <c r="L5476">
        <v>-0.31504191124864739</v>
      </c>
      <c r="M5476">
        <f t="shared" ca="1" si="85"/>
        <v>1.6921137581306194</v>
      </c>
    </row>
    <row r="5477" spans="1:13" x14ac:dyDescent="0.25">
      <c r="A5477" s="9">
        <v>220</v>
      </c>
      <c r="B5477" s="2">
        <f ca="1">NORMINV(RAND(),SIMULATION!D7,SIMULATION!D8)</f>
        <v>57.748252440430647</v>
      </c>
      <c r="C5477" s="2">
        <v>2</v>
      </c>
      <c r="D5477" s="2">
        <f ca="1">SIMULATION!$D$11*(1+(SIMULATION!$D$12*LN(1+$C5477)))*(1+(SIMULATION!$D$13*(($B5477/63.5)-1)))</f>
        <v>9.8109265163880313</v>
      </c>
      <c r="E5477" s="2">
        <v>-0.21638070499570361</v>
      </c>
      <c r="F5477" s="2">
        <f ca="1">D5477*(1+E5477)</f>
        <v>7.6880313201109463</v>
      </c>
      <c r="G5477" s="2">
        <v>0.9491047255364331</v>
      </c>
      <c r="H5477" s="9">
        <f>SIMULATION!$D$15*EXP($G$5477)</f>
        <v>570.30011779923439</v>
      </c>
      <c r="I5477" s="2">
        <f ca="1">$F5477/$H5477</f>
        <v>1.3480676366995601E-2</v>
      </c>
      <c r="J5477">
        <v>0</v>
      </c>
      <c r="K5477">
        <f ca="1">SIMULATION!$D$3*SIMULATION!$D$17/$H5477/(SIMULATION!$D$17-$I5477)*(((EXP(-$I5477*$J5477))/(1-EXP(-SIMULATION!$D$4*$I5477)))-(EXP(-SIMULATION!$D$17*$J5477)/(1-EXP(-SIMULATION!$D$4*SIMULATION!$D$17))))</f>
        <v>2.6034229555315838</v>
      </c>
      <c r="L5477">
        <v>-9.1843840993217685E-2</v>
      </c>
      <c r="M5477">
        <f t="shared" ca="1" si="85"/>
        <v>2.3643145915656483</v>
      </c>
    </row>
    <row r="5478" spans="1:13" x14ac:dyDescent="0.25">
      <c r="A5478" s="9"/>
      <c r="H5478" s="9"/>
      <c r="J5478">
        <v>1</v>
      </c>
      <c r="K5478">
        <f ca="1">SIMULATION!$D$3*SIMULATION!$D$17/$H5477/(SIMULATION!$D$17-$I5477)*(((EXP(-$I5477*$J5478))/(1-EXP(-SIMULATION!$D$4*$I5477)))-(EXP(-SIMULATION!$D$17*$J5478)/(1-EXP(-SIMULATION!$D$4*SIMULATION!$D$17))))</f>
        <v>2.9124653933459617</v>
      </c>
      <c r="L5478">
        <v>0.35340536501767678</v>
      </c>
      <c r="M5478">
        <f t="shared" ca="1" si="85"/>
        <v>3.9417462887827428</v>
      </c>
    </row>
    <row r="5479" spans="1:13" x14ac:dyDescent="0.25">
      <c r="A5479" s="9"/>
      <c r="H5479" s="9"/>
      <c r="J5479">
        <v>2</v>
      </c>
      <c r="K5479">
        <f ca="1">SIMULATION!$D$3*SIMULATION!$D$17/$H5477/(SIMULATION!$D$17-$I5477)*(((EXP(-$I5477*$J5479))/(1-EXP(-SIMULATION!$D$4*$I5477)))-(EXP(-SIMULATION!$D$17*$J5479)/(1-EXP(-SIMULATION!$D$4*SIMULATION!$D$17))))</f>
        <v>3.0938481332488501</v>
      </c>
      <c r="L5479">
        <v>-2.3235421013576656E-2</v>
      </c>
      <c r="M5479">
        <f t="shared" ca="1" si="85"/>
        <v>3.0219612693207449</v>
      </c>
    </row>
    <row r="5480" spans="1:13" x14ac:dyDescent="0.25">
      <c r="A5480" s="9"/>
      <c r="H5480" s="9"/>
      <c r="J5480">
        <v>3</v>
      </c>
      <c r="K5480">
        <f ca="1">SIMULATION!$D$3*SIMULATION!$D$17/$H5477/(SIMULATION!$D$17-$I5477)*(((EXP(-$I5477*$J5480))/(1-EXP(-SIMULATION!$D$4*$I5477)))-(EXP(-SIMULATION!$D$17*$J5480)/(1-EXP(-SIMULATION!$D$4*SIMULATION!$D$17))))</f>
        <v>3.1936465094136537</v>
      </c>
      <c r="L5480">
        <v>-1.3783049380891135E-2</v>
      </c>
      <c r="M5480">
        <f t="shared" ca="1" si="85"/>
        <v>3.1496283218692946</v>
      </c>
    </row>
    <row r="5481" spans="1:13" x14ac:dyDescent="0.25">
      <c r="A5481" s="9"/>
      <c r="H5481" s="9"/>
      <c r="J5481">
        <v>4</v>
      </c>
      <c r="K5481">
        <f ca="1">SIMULATION!$D$3*SIMULATION!$D$17/$H5477/(SIMULATION!$D$17-$I5477)*(((EXP(-$I5477*$J5481))/(1-EXP(-SIMULATION!$D$4*$I5477)))-(EXP(-SIMULATION!$D$17*$J5481)/(1-EXP(-SIMULATION!$D$4*SIMULATION!$D$17))))</f>
        <v>3.2413837275521327</v>
      </c>
      <c r="L5481">
        <v>0.17691079779753549</v>
      </c>
      <c r="M5481">
        <f t="shared" ca="1" si="85"/>
        <v>3.8148195087613299</v>
      </c>
    </row>
    <row r="5482" spans="1:13" x14ac:dyDescent="0.25">
      <c r="A5482" s="9"/>
      <c r="H5482" s="9"/>
      <c r="J5482">
        <v>5</v>
      </c>
      <c r="K5482">
        <f ca="1">SIMULATION!$D$3*SIMULATION!$D$17/$H5477/(SIMULATION!$D$17-$I5477)*(((EXP(-$I5477*$J5482))/(1-EXP(-SIMULATION!$D$4*$I5477)))-(EXP(-SIMULATION!$D$17*$J5482)/(1-EXP(-SIMULATION!$D$4*SIMULATION!$D$17))))</f>
        <v>3.2559760276337664</v>
      </c>
      <c r="L5482">
        <v>0.18334627933080594</v>
      </c>
      <c r="M5482">
        <f t="shared" ca="1" si="85"/>
        <v>3.8529471178907144</v>
      </c>
    </row>
    <row r="5483" spans="1:13" x14ac:dyDescent="0.25">
      <c r="A5483" s="9"/>
      <c r="H5483" s="9"/>
      <c r="J5483">
        <v>6</v>
      </c>
      <c r="K5483">
        <f ca="1">SIMULATION!$D$3*SIMULATION!$D$17/$H5477/(SIMULATION!$D$17-$I5477)*(((EXP(-$I5477*$J5483))/(1-EXP(-SIMULATION!$D$4*$I5477)))-(EXP(-SIMULATION!$D$17*$J5483)/(1-EXP(-SIMULATION!$D$4*SIMULATION!$D$17))))</f>
        <v>3.2495424879457424</v>
      </c>
      <c r="L5483">
        <v>-0.14149423414079454</v>
      </c>
      <c r="M5483">
        <f t="shared" ca="1" si="85"/>
        <v>2.7897509623058876</v>
      </c>
    </row>
    <row r="5484" spans="1:13" x14ac:dyDescent="0.25">
      <c r="A5484" s="9"/>
      <c r="H5484" s="9"/>
      <c r="J5484">
        <v>7</v>
      </c>
      <c r="K5484">
        <f ca="1">SIMULATION!$D$3*SIMULATION!$D$17/$H5477/(SIMULATION!$D$17-$I5477)*(((EXP(-$I5477*$J5484))/(1-EXP(-SIMULATION!$D$4*$I5477)))-(EXP(-SIMULATION!$D$17*$J5484)/(1-EXP(-SIMULATION!$D$4*SIMULATION!$D$17))))</f>
        <v>3.229846439493131</v>
      </c>
      <c r="L5484">
        <v>-0.38111665383167159</v>
      </c>
      <c r="M5484">
        <f t="shared" ca="1" si="85"/>
        <v>1.9988981720833703</v>
      </c>
    </row>
    <row r="5485" spans="1:13" x14ac:dyDescent="0.25">
      <c r="A5485" s="9"/>
      <c r="H5485" s="9"/>
      <c r="J5485">
        <v>8</v>
      </c>
      <c r="K5485">
        <f ca="1">SIMULATION!$D$3*SIMULATION!$D$17/$H5477/(SIMULATION!$D$17-$I5477)*(((EXP(-$I5477*$J5485))/(1-EXP(-SIMULATION!$D$4*$I5477)))-(EXP(-SIMULATION!$D$17*$J5485)/(1-EXP(-SIMULATION!$D$4*SIMULATION!$D$17))))</f>
        <v>3.2018599830930672</v>
      </c>
      <c r="L5485">
        <v>0.26658291838514991</v>
      </c>
      <c r="M5485">
        <f t="shared" ca="1" si="85"/>
        <v>4.0554211616466436</v>
      </c>
    </row>
    <row r="5486" spans="1:13" x14ac:dyDescent="0.25">
      <c r="A5486" s="9"/>
      <c r="H5486" s="9"/>
      <c r="J5486">
        <v>9</v>
      </c>
      <c r="K5486">
        <f ca="1">SIMULATION!$D$3*SIMULATION!$D$17/$H5477/(SIMULATION!$D$17-$I5477)*(((EXP(-$I5477*$J5486))/(1-EXP(-SIMULATION!$D$4*$I5477)))-(EXP(-SIMULATION!$D$17*$J5486)/(1-EXP(-SIMULATION!$D$4*SIMULATION!$D$17))))</f>
        <v>3.168766569394641</v>
      </c>
      <c r="L5486">
        <v>-0.70803143519093648</v>
      </c>
      <c r="M5486">
        <f t="shared" ca="1" si="85"/>
        <v>0.92518022748109308</v>
      </c>
    </row>
    <row r="5487" spans="1:13" x14ac:dyDescent="0.25">
      <c r="A5487" s="9"/>
      <c r="H5487" s="9"/>
      <c r="J5487">
        <v>10</v>
      </c>
      <c r="K5487">
        <f ca="1">SIMULATION!$D$3*SIMULATION!$D$17/$H5477/(SIMULATION!$D$17-$I5477)*(((EXP(-$I5477*$J5487))/(1-EXP(-SIMULATION!$D$4*$I5477)))-(EXP(-SIMULATION!$D$17*$J5487)/(1-EXP(-SIMULATION!$D$4*SIMULATION!$D$17))))</f>
        <v>3.1326034759868691</v>
      </c>
      <c r="L5487">
        <v>-0.27189665317446871</v>
      </c>
      <c r="M5487">
        <f t="shared" ca="1" si="85"/>
        <v>2.2808590751433324</v>
      </c>
    </row>
    <row r="5488" spans="1:13" x14ac:dyDescent="0.25">
      <c r="A5488" s="9"/>
      <c r="H5488" s="9"/>
      <c r="J5488">
        <v>11</v>
      </c>
      <c r="K5488">
        <f ca="1">SIMULATION!$D$3*SIMULATION!$D$17/$H5477/(SIMULATION!$D$17-$I5477)*(((EXP(-$I5477*$J5488))/(1-EXP(-SIMULATION!$D$4*$I5477)))-(EXP(-SIMULATION!$D$17*$J5488)/(1-EXP(-SIMULATION!$D$4*SIMULATION!$D$17))))</f>
        <v>3.0946735218256314</v>
      </c>
      <c r="L5488">
        <v>0.30121016130250222</v>
      </c>
      <c r="M5488">
        <f t="shared" ca="1" si="85"/>
        <v>4.0268206325133127</v>
      </c>
    </row>
    <row r="5489" spans="1:13" x14ac:dyDescent="0.25">
      <c r="A5489" s="9"/>
      <c r="H5489" s="9"/>
      <c r="J5489">
        <v>12</v>
      </c>
      <c r="K5489">
        <f ca="1">SIMULATION!$D$3*SIMULATION!$D$17/$H5477/(SIMULATION!$D$17-$I5477)*(((EXP(-$I5477*$J5489))/(1-EXP(-SIMULATION!$D$4*$I5477)))-(EXP(-SIMULATION!$D$17*$J5489)/(1-EXP(-SIMULATION!$D$4*SIMULATION!$D$17))))</f>
        <v>3.0558089033393001</v>
      </c>
      <c r="L5489">
        <v>0.13160711218401447</v>
      </c>
      <c r="M5489">
        <f t="shared" ca="1" si="85"/>
        <v>3.4579750884939857</v>
      </c>
    </row>
    <row r="5490" spans="1:13" x14ac:dyDescent="0.25">
      <c r="A5490" s="9"/>
      <c r="H5490" s="9"/>
      <c r="J5490">
        <v>13</v>
      </c>
      <c r="K5490">
        <f ca="1">SIMULATION!$D$3*SIMULATION!$D$17/$H5477/(SIMULATION!$D$17-$I5477)*(((EXP(-$I5477*$J5490))/(1-EXP(-SIMULATION!$D$4*$I5477)))-(EXP(-SIMULATION!$D$17*$J5490)/(1-EXP(-SIMULATION!$D$4*SIMULATION!$D$17))))</f>
        <v>3.0165402665227949</v>
      </c>
      <c r="L5490">
        <v>-0.29975112173300145</v>
      </c>
      <c r="M5490">
        <f t="shared" ca="1" si="85"/>
        <v>2.1123289378798198</v>
      </c>
    </row>
    <row r="5491" spans="1:13" x14ac:dyDescent="0.25">
      <c r="A5491" s="9"/>
      <c r="H5491" s="9"/>
      <c r="J5491">
        <v>14</v>
      </c>
      <c r="K5491">
        <f ca="1">SIMULATION!$D$3*SIMULATION!$D$17/$H5477/(SIMULATION!$D$17-$I5477)*(((EXP(-$I5477*$J5491))/(1-EXP(-SIMULATION!$D$4*$I5477)))-(EXP(-SIMULATION!$D$17*$J5491)/(1-EXP(-SIMULATION!$D$4*SIMULATION!$D$17))))</f>
        <v>2.9772050519590523</v>
      </c>
      <c r="L5491">
        <v>0.48445234797262915</v>
      </c>
      <c r="M5491">
        <f t="shared" ca="1" si="85"/>
        <v>4.4195190297765885</v>
      </c>
    </row>
    <row r="5492" spans="1:13" x14ac:dyDescent="0.25">
      <c r="A5492" s="9"/>
      <c r="H5492" s="9"/>
      <c r="J5492">
        <v>15</v>
      </c>
      <c r="K5492">
        <f ca="1">SIMULATION!$D$3*SIMULATION!$D$17/$H5477/(SIMULATION!$D$17-$I5477)*(((EXP(-$I5477*$J5492))/(1-EXP(-SIMULATION!$D$4*$I5477)))-(EXP(-SIMULATION!$D$17*$J5492)/(1-EXP(-SIMULATION!$D$4*SIMULATION!$D$17))))</f>
        <v>2.9380169244645997</v>
      </c>
      <c r="L5492">
        <v>-0.32222350642342112</v>
      </c>
      <c r="M5492">
        <f t="shared" ca="1" si="85"/>
        <v>1.9913188091322609</v>
      </c>
    </row>
    <row r="5493" spans="1:13" x14ac:dyDescent="0.25">
      <c r="A5493" s="9"/>
      <c r="H5493" s="9"/>
      <c r="J5493">
        <v>16</v>
      </c>
      <c r="K5493">
        <f ca="1">SIMULATION!$D$3*SIMULATION!$D$17/$H5477/(SIMULATION!$D$17-$I5477)*(((EXP(-$I5477*$J5493))/(1-EXP(-SIMULATION!$D$4*$I5477)))-(EXP(-SIMULATION!$D$17*$J5493)/(1-EXP(-SIMULATION!$D$4*SIMULATION!$D$17))))</f>
        <v>2.8991102648239071</v>
      </c>
      <c r="L5493">
        <v>-0.23686469916887859</v>
      </c>
      <c r="M5493">
        <f t="shared" ca="1" si="85"/>
        <v>2.2124133840889844</v>
      </c>
    </row>
    <row r="5494" spans="1:13" x14ac:dyDescent="0.25">
      <c r="A5494" s="9"/>
      <c r="H5494" s="9"/>
      <c r="J5494">
        <v>17</v>
      </c>
      <c r="K5494">
        <f ca="1">SIMULATION!$D$3*SIMULATION!$D$17/$H5477/(SIMULATION!$D$17-$I5477)*(((EXP(-$I5477*$J5494))/(1-EXP(-SIMULATION!$D$4*$I5477)))-(EXP(-SIMULATION!$D$17*$J5494)/(1-EXP(-SIMULATION!$D$4*SIMULATION!$D$17))))</f>
        <v>2.8605686807110944</v>
      </c>
      <c r="L5494">
        <v>0.70594870647532215</v>
      </c>
      <c r="M5494">
        <f t="shared" ca="1" si="85"/>
        <v>4.8799834406429099</v>
      </c>
    </row>
    <row r="5495" spans="1:13" x14ac:dyDescent="0.25">
      <c r="A5495" s="9"/>
      <c r="H5495" s="9"/>
      <c r="J5495">
        <v>18</v>
      </c>
      <c r="K5495">
        <f ca="1">SIMULATION!$D$3*SIMULATION!$D$17/$H5477/(SIMULATION!$D$17-$I5477)*(((EXP(-$I5477*$J5495))/(1-EXP(-SIMULATION!$D$4*$I5477)))-(EXP(-SIMULATION!$D$17*$J5495)/(1-EXP(-SIMULATION!$D$4*SIMULATION!$D$17))))</f>
        <v>2.8224432767251315</v>
      </c>
      <c r="L5495">
        <v>-2.166973516976357E-2</v>
      </c>
      <c r="M5495">
        <f t="shared" ca="1" si="85"/>
        <v>2.7612816783868182</v>
      </c>
    </row>
    <row r="5496" spans="1:13" x14ac:dyDescent="0.25">
      <c r="A5496" s="9"/>
      <c r="H5496" s="9"/>
      <c r="J5496">
        <v>19</v>
      </c>
      <c r="K5496">
        <f ca="1">SIMULATION!$D$3*SIMULATION!$D$17/$H5477/(SIMULATION!$D$17-$I5477)*(((EXP(-$I5477*$J5496))/(1-EXP(-SIMULATION!$D$4*$I5477)))-(EXP(-SIMULATION!$D$17*$J5496)/(1-EXP(-SIMULATION!$D$4*SIMULATION!$D$17))))</f>
        <v>2.7847643618224551</v>
      </c>
      <c r="L5496">
        <v>8.047671560579174E-2</v>
      </c>
      <c r="M5496">
        <f t="shared" ca="1" si="85"/>
        <v>3.0088730513979849</v>
      </c>
    </row>
    <row r="5497" spans="1:13" x14ac:dyDescent="0.25">
      <c r="A5497" s="9"/>
      <c r="H5497" s="9"/>
      <c r="J5497">
        <v>20</v>
      </c>
      <c r="K5497">
        <f ca="1">SIMULATION!$D$3*SIMULATION!$D$17/$H5477/(SIMULATION!$D$17-$I5477)*(((EXP(-$I5477*$J5497))/(1-EXP(-SIMULATION!$D$4*$I5477)))-(EXP(-SIMULATION!$D$17*$J5497)/(1-EXP(-SIMULATION!$D$4*SIMULATION!$D$17))))</f>
        <v>2.7475489512805522</v>
      </c>
      <c r="L5497">
        <v>0.36994883917669652</v>
      </c>
      <c r="M5497">
        <f t="shared" ca="1" si="85"/>
        <v>3.7640014963879422</v>
      </c>
    </row>
    <row r="5498" spans="1:13" x14ac:dyDescent="0.25">
      <c r="A5498" s="9"/>
      <c r="H5498" s="9"/>
      <c r="J5498">
        <v>21</v>
      </c>
      <c r="K5498">
        <f ca="1">SIMULATION!$D$3*SIMULATION!$D$17/$H5477/(SIMULATION!$D$17-$I5477)*(((EXP(-$I5477*$J5498))/(1-EXP(-SIMULATION!$D$4*$I5477)))-(EXP(-SIMULATION!$D$17*$J5498)/(1-EXP(-SIMULATION!$D$4*SIMULATION!$D$17))))</f>
        <v>2.7108055737008407</v>
      </c>
      <c r="L5498">
        <v>6.4491988655503247E-3</v>
      </c>
      <c r="M5498">
        <f t="shared" ca="1" si="85"/>
        <v>2.7282880979314799</v>
      </c>
    </row>
    <row r="5499" spans="1:13" x14ac:dyDescent="0.25">
      <c r="A5499" s="9"/>
      <c r="H5499" s="9"/>
      <c r="J5499">
        <v>22</v>
      </c>
      <c r="K5499">
        <f ca="1">SIMULATION!$D$3*SIMULATION!$D$17/$H5477/(SIMULATION!$D$17-$I5477)*(((EXP(-$I5477*$J5499))/(1-EXP(-SIMULATION!$D$4*$I5477)))-(EXP(-SIMULATION!$D$17*$J5499)/(1-EXP(-SIMULATION!$D$4*SIMULATION!$D$17))))</f>
        <v>2.674537351021153</v>
      </c>
      <c r="L5499">
        <v>-0.23803739553198711</v>
      </c>
      <c r="M5499">
        <f t="shared" ca="1" si="85"/>
        <v>2.0378974457310579</v>
      </c>
    </row>
    <row r="5500" spans="1:13" x14ac:dyDescent="0.25">
      <c r="A5500" s="9"/>
      <c r="H5500" s="9"/>
      <c r="J5500">
        <v>23</v>
      </c>
      <c r="K5500">
        <f ca="1">SIMULATION!$D$3*SIMULATION!$D$17/$H5477/(SIMULATION!$D$17-$I5477)*(((EXP(-$I5477*$J5500))/(1-EXP(-SIMULATION!$D$4*$I5477)))-(EXP(-SIMULATION!$D$17*$J5500)/(1-EXP(-SIMULATION!$D$4*SIMULATION!$D$17))))</f>
        <v>2.6387439718366488</v>
      </c>
      <c r="L5500">
        <v>0.32787561707901064</v>
      </c>
      <c r="M5500">
        <f t="shared" ca="1" si="85"/>
        <v>3.5039237799161098</v>
      </c>
    </row>
    <row r="5501" spans="1:13" x14ac:dyDescent="0.25">
      <c r="A5501" s="9"/>
      <c r="H5501" s="9"/>
      <c r="J5501">
        <v>24</v>
      </c>
      <c r="K5501">
        <f ca="1">SIMULATION!$D$3*SIMULATION!$D$17/$H5477/(SIMULATION!$D$17-$I5477)*(((EXP(-$I5477*$J5501))/(1-EXP(-SIMULATION!$D$4*$I5477)))-(EXP(-SIMULATION!$D$17*$J5501)/(1-EXP(-SIMULATION!$D$4*SIMULATION!$D$17))))</f>
        <v>2.6034229555315838</v>
      </c>
      <c r="L5501">
        <v>-0.53887069508179009</v>
      </c>
      <c r="M5501">
        <f t="shared" ca="1" si="85"/>
        <v>1.2005146178923909</v>
      </c>
    </row>
    <row r="5502" spans="1:13" x14ac:dyDescent="0.25">
      <c r="A5502" s="9">
        <v>221</v>
      </c>
      <c r="B5502" s="2">
        <f ca="1">NORMINV(RAND(),SIMULATION!D7,SIMULATION!D8)</f>
        <v>53.71943139978297</v>
      </c>
      <c r="C5502" s="2">
        <v>2</v>
      </c>
      <c r="D5502" s="2">
        <f ca="1">SIMULATION!$D$11*(1+(SIMULATION!$D$12*LN(1+$C5502)))*(1+(SIMULATION!$D$13*(($B5502/63.5)-1)))</f>
        <v>9.5117392670316736</v>
      </c>
      <c r="E5502" s="2">
        <v>-0.24896354392370143</v>
      </c>
      <c r="F5502" s="2">
        <f ca="1">D5502*(1+E5502)</f>
        <v>7.1436629502332378</v>
      </c>
      <c r="G5502" s="2">
        <v>0.28962263230149798</v>
      </c>
      <c r="H5502" s="9">
        <f>SIMULATION!$D$15*EXP($G$5502)</f>
        <v>294.91307487683332</v>
      </c>
      <c r="I5502" s="2">
        <f ca="1">$F5502/$H5502</f>
        <v>2.4222944178438673E-2</v>
      </c>
      <c r="J5502">
        <v>0</v>
      </c>
      <c r="K5502">
        <f ca="1">SIMULATION!$D$3*SIMULATION!$D$17/$H5502/(SIMULATION!$D$17-$I5502)*(((EXP(-$I5502*$J5502))/(1-EXP(-SIMULATION!$D$4*$I5502)))-(EXP(-SIMULATION!$D$17*$J5502)/(1-EXP(-SIMULATION!$D$4*SIMULATION!$D$17))))</f>
        <v>2.5014583241094983</v>
      </c>
      <c r="L5502">
        <v>0.11131111520155224</v>
      </c>
      <c r="M5502">
        <f t="shared" ca="1" si="85"/>
        <v>2.7798984397963324</v>
      </c>
    </row>
    <row r="5503" spans="1:13" x14ac:dyDescent="0.25">
      <c r="A5503" s="9"/>
      <c r="H5503" s="9"/>
      <c r="J5503">
        <v>1</v>
      </c>
      <c r="K5503">
        <f ca="1">SIMULATION!$D$3*SIMULATION!$D$17/$H5502/(SIMULATION!$D$17-$I5502)*(((EXP(-$I5502*$J5503))/(1-EXP(-SIMULATION!$D$4*$I5502)))-(EXP(-SIMULATION!$D$17*$J5503)/(1-EXP(-SIMULATION!$D$4*SIMULATION!$D$17))))</f>
        <v>3.1028157261401605</v>
      </c>
      <c r="L5503">
        <v>1.6531379247866355E-2</v>
      </c>
      <c r="M5503">
        <f t="shared" ca="1" si="85"/>
        <v>3.1541095496452272</v>
      </c>
    </row>
    <row r="5504" spans="1:13" x14ac:dyDescent="0.25">
      <c r="A5504" s="9"/>
      <c r="H5504" s="9"/>
      <c r="J5504">
        <v>2</v>
      </c>
      <c r="K5504">
        <f ca="1">SIMULATION!$D$3*SIMULATION!$D$17/$H5502/(SIMULATION!$D$17-$I5502)*(((EXP(-$I5502*$J5504))/(1-EXP(-SIMULATION!$D$4*$I5502)))-(EXP(-SIMULATION!$D$17*$J5504)/(1-EXP(-SIMULATION!$D$4*SIMULATION!$D$17))))</f>
        <v>3.452286558761164</v>
      </c>
      <c r="L5504">
        <v>0.25708687703609256</v>
      </c>
      <c r="M5504">
        <f t="shared" ca="1" si="85"/>
        <v>4.3398241287867503</v>
      </c>
    </row>
    <row r="5505" spans="1:13" x14ac:dyDescent="0.25">
      <c r="A5505" s="9"/>
      <c r="H5505" s="9"/>
      <c r="J5505">
        <v>3</v>
      </c>
      <c r="K5505">
        <f ca="1">SIMULATION!$D$3*SIMULATION!$D$17/$H5502/(SIMULATION!$D$17-$I5502)*(((EXP(-$I5502*$J5505))/(1-EXP(-SIMULATION!$D$4*$I5502)))-(EXP(-SIMULATION!$D$17*$J5505)/(1-EXP(-SIMULATION!$D$4*SIMULATION!$D$17))))</f>
        <v>3.6412013655172739</v>
      </c>
      <c r="L5505">
        <v>0.10968568949249312</v>
      </c>
      <c r="M5505">
        <f t="shared" ca="1" si="85"/>
        <v>4.0405890478750432</v>
      </c>
    </row>
    <row r="5506" spans="1:13" x14ac:dyDescent="0.25">
      <c r="A5506" s="9"/>
      <c r="H5506" s="9"/>
      <c r="J5506">
        <v>4</v>
      </c>
      <c r="K5506">
        <f ca="1">SIMULATION!$D$3*SIMULATION!$D$17/$H5502/(SIMULATION!$D$17-$I5502)*(((EXP(-$I5502*$J5506))/(1-EXP(-SIMULATION!$D$4*$I5502)))-(EXP(-SIMULATION!$D$17*$J5506)/(1-EXP(-SIMULATION!$D$4*SIMULATION!$D$17))))</f>
        <v>3.7280664182704943</v>
      </c>
      <c r="L5506">
        <v>0.11027645895104285</v>
      </c>
      <c r="M5506">
        <f t="shared" ca="1" si="85"/>
        <v>4.1391843816116616</v>
      </c>
    </row>
    <row r="5507" spans="1:13" x14ac:dyDescent="0.25">
      <c r="A5507" s="9"/>
      <c r="H5507" s="9"/>
      <c r="J5507">
        <v>5</v>
      </c>
      <c r="K5507">
        <f ca="1">SIMULATION!$D$3*SIMULATION!$D$17/$H5502/(SIMULATION!$D$17-$I5502)*(((EXP(-$I5502*$J5507))/(1-EXP(-SIMULATION!$D$4*$I5502)))-(EXP(-SIMULATION!$D$17*$J5507)/(1-EXP(-SIMULATION!$D$4*SIMULATION!$D$17))))</f>
        <v>3.7503538907279679</v>
      </c>
      <c r="L5507">
        <v>-0.32769594210281194</v>
      </c>
      <c r="M5507">
        <f t="shared" ref="M5507:M5570" ca="1" si="86">$K5507*(1+$L5507)</f>
        <v>2.5213781392869201</v>
      </c>
    </row>
    <row r="5508" spans="1:13" x14ac:dyDescent="0.25">
      <c r="A5508" s="9"/>
      <c r="H5508" s="9"/>
      <c r="J5508">
        <v>6</v>
      </c>
      <c r="K5508">
        <f ca="1">SIMULATION!$D$3*SIMULATION!$D$17/$H5502/(SIMULATION!$D$17-$I5502)*(((EXP(-$I5502*$J5508))/(1-EXP(-SIMULATION!$D$4*$I5502)))-(EXP(-SIMULATION!$D$17*$J5508)/(1-EXP(-SIMULATION!$D$4*SIMULATION!$D$17))))</f>
        <v>3.7320572760832111</v>
      </c>
      <c r="L5508">
        <v>1.8997423270504923E-2</v>
      </c>
      <c r="M5508">
        <f t="shared" ca="1" si="86"/>
        <v>3.8029567478267321</v>
      </c>
    </row>
    <row r="5509" spans="1:13" x14ac:dyDescent="0.25">
      <c r="A5509" s="9"/>
      <c r="H5509" s="9"/>
      <c r="J5509">
        <v>7</v>
      </c>
      <c r="K5509">
        <f ca="1">SIMULATION!$D$3*SIMULATION!$D$17/$H5502/(SIMULATION!$D$17-$I5502)*(((EXP(-$I5502*$J5509))/(1-EXP(-SIMULATION!$D$4*$I5502)))-(EXP(-SIMULATION!$D$17*$J5509)/(1-EXP(-SIMULATION!$D$4*SIMULATION!$D$17))))</f>
        <v>3.6885330705638597</v>
      </c>
      <c r="L5509">
        <v>-0.10765493190052901</v>
      </c>
      <c r="M5509">
        <f t="shared" ca="1" si="86"/>
        <v>3.2914442940394584</v>
      </c>
    </row>
    <row r="5510" spans="1:13" x14ac:dyDescent="0.25">
      <c r="A5510" s="9"/>
      <c r="H5510" s="9"/>
      <c r="J5510">
        <v>8</v>
      </c>
      <c r="K5510">
        <f ca="1">SIMULATION!$D$3*SIMULATION!$D$17/$H5502/(SIMULATION!$D$17-$I5502)*(((EXP(-$I5502*$J5510))/(1-EXP(-SIMULATION!$D$4*$I5502)))-(EXP(-SIMULATION!$D$17*$J5510)/(1-EXP(-SIMULATION!$D$4*SIMULATION!$D$17))))</f>
        <v>3.6296034305686575</v>
      </c>
      <c r="L5510">
        <v>-5.5943578442749234E-2</v>
      </c>
      <c r="M5510">
        <f t="shared" ca="1" si="86"/>
        <v>3.4265504263345683</v>
      </c>
    </row>
    <row r="5511" spans="1:13" x14ac:dyDescent="0.25">
      <c r="A5511" s="9"/>
      <c r="H5511" s="9"/>
      <c r="J5511">
        <v>9</v>
      </c>
      <c r="K5511">
        <f ca="1">SIMULATION!$D$3*SIMULATION!$D$17/$H5502/(SIMULATION!$D$17-$I5502)*(((EXP(-$I5502*$J5511))/(1-EXP(-SIMULATION!$D$4*$I5502)))-(EXP(-SIMULATION!$D$17*$J5511)/(1-EXP(-SIMULATION!$D$4*SIMULATION!$D$17))))</f>
        <v>3.5615444197322144</v>
      </c>
      <c r="L5511">
        <v>2.9759106877337838E-2</v>
      </c>
      <c r="M5511">
        <f t="shared" ca="1" si="86"/>
        <v>3.6675328007674111</v>
      </c>
    </row>
    <row r="5512" spans="1:13" x14ac:dyDescent="0.25">
      <c r="A5512" s="9"/>
      <c r="H5512" s="9"/>
      <c r="J5512">
        <v>10</v>
      </c>
      <c r="K5512">
        <f ca="1">SIMULATION!$D$3*SIMULATION!$D$17/$H5502/(SIMULATION!$D$17-$I5502)*(((EXP(-$I5502*$J5512))/(1-EXP(-SIMULATION!$D$4*$I5502)))-(EXP(-SIMULATION!$D$17*$J5512)/(1-EXP(-SIMULATION!$D$4*SIMULATION!$D$17))))</f>
        <v>3.4883601152240482</v>
      </c>
      <c r="L5512">
        <v>-0.10919347709847223</v>
      </c>
      <c r="M5512">
        <f t="shared" ca="1" si="86"/>
        <v>3.1074539448711072</v>
      </c>
    </row>
    <row r="5513" spans="1:13" x14ac:dyDescent="0.25">
      <c r="A5513" s="9"/>
      <c r="H5513" s="9"/>
      <c r="J5513">
        <v>11</v>
      </c>
      <c r="K5513">
        <f ca="1">SIMULATION!$D$3*SIMULATION!$D$17/$H5502/(SIMULATION!$D$17-$I5502)*(((EXP(-$I5502*$J5513))/(1-EXP(-SIMULATION!$D$4*$I5502)))-(EXP(-SIMULATION!$D$17*$J5513)/(1-EXP(-SIMULATION!$D$4*SIMULATION!$D$17))))</f>
        <v>3.4125990755642195</v>
      </c>
      <c r="L5513">
        <v>0.29127965014100599</v>
      </c>
      <c r="M5513">
        <f t="shared" ca="1" si="86"/>
        <v>4.4066197403660858</v>
      </c>
    </row>
    <row r="5514" spans="1:13" x14ac:dyDescent="0.25">
      <c r="A5514" s="9"/>
      <c r="H5514" s="9"/>
      <c r="J5514">
        <v>12</v>
      </c>
      <c r="K5514">
        <f ca="1">SIMULATION!$D$3*SIMULATION!$D$17/$H5502/(SIMULATION!$D$17-$I5502)*(((EXP(-$I5502*$J5514))/(1-EXP(-SIMULATION!$D$4*$I5502)))-(EXP(-SIMULATION!$D$17*$J5514)/(1-EXP(-SIMULATION!$D$4*SIMULATION!$D$17))))</f>
        <v>3.335877542838769</v>
      </c>
      <c r="L5514">
        <v>-0.17486189159730905</v>
      </c>
      <c r="M5514">
        <f t="shared" ca="1" si="86"/>
        <v>2.7525596855609984</v>
      </c>
    </row>
    <row r="5515" spans="1:13" x14ac:dyDescent="0.25">
      <c r="A5515" s="9"/>
      <c r="H5515" s="9"/>
      <c r="J5515">
        <v>13</v>
      </c>
      <c r="K5515">
        <f ca="1">SIMULATION!$D$3*SIMULATION!$D$17/$H5502/(SIMULATION!$D$17-$I5502)*(((EXP(-$I5502*$J5515))/(1-EXP(-SIMULATION!$D$4*$I5502)))-(EXP(-SIMULATION!$D$17*$J5515)/(1-EXP(-SIMULATION!$D$4*SIMULATION!$D$17))))</f>
        <v>3.2592147134429039</v>
      </c>
      <c r="L5515">
        <v>-0.26016051984238259</v>
      </c>
      <c r="M5515">
        <f t="shared" ca="1" si="86"/>
        <v>2.4112957193156559</v>
      </c>
    </row>
    <row r="5516" spans="1:13" x14ac:dyDescent="0.25">
      <c r="A5516" s="9"/>
      <c r="H5516" s="9"/>
      <c r="J5516">
        <v>14</v>
      </c>
      <c r="K5516">
        <f ca="1">SIMULATION!$D$3*SIMULATION!$D$17/$H5502/(SIMULATION!$D$17-$I5502)*(((EXP(-$I5502*$J5516))/(1-EXP(-SIMULATION!$D$4*$I5502)))-(EXP(-SIMULATION!$D$17*$J5516)/(1-EXP(-SIMULATION!$D$4*SIMULATION!$D$17))))</f>
        <v>3.1832475780123479</v>
      </c>
      <c r="L5516">
        <v>-0.20446989902939244</v>
      </c>
      <c r="M5516">
        <f t="shared" ca="1" si="86"/>
        <v>2.5323692671506048</v>
      </c>
    </row>
    <row r="5517" spans="1:13" x14ac:dyDescent="0.25">
      <c r="A5517" s="9"/>
      <c r="H5517" s="9"/>
      <c r="J5517">
        <v>15</v>
      </c>
      <c r="K5517">
        <f ca="1">SIMULATION!$D$3*SIMULATION!$D$17/$H5502/(SIMULATION!$D$17-$I5502)*(((EXP(-$I5502*$J5517))/(1-EXP(-SIMULATION!$D$4*$I5502)))-(EXP(-SIMULATION!$D$17*$J5517)/(1-EXP(-SIMULATION!$D$4*SIMULATION!$D$17))))</f>
        <v>3.1083685865990325</v>
      </c>
      <c r="L5517">
        <v>-0.29727602256846575</v>
      </c>
      <c r="M5517">
        <f t="shared" ca="1" si="86"/>
        <v>2.1843251364981087</v>
      </c>
    </row>
    <row r="5518" spans="1:13" x14ac:dyDescent="0.25">
      <c r="A5518" s="9"/>
      <c r="H5518" s="9"/>
      <c r="J5518">
        <v>16</v>
      </c>
      <c r="K5518">
        <f ca="1">SIMULATION!$D$3*SIMULATION!$D$17/$H5502/(SIMULATION!$D$17-$I5502)*(((EXP(-$I5502*$J5518))/(1-EXP(-SIMULATION!$D$4*$I5502)))-(EXP(-SIMULATION!$D$17*$J5518)/(1-EXP(-SIMULATION!$D$4*SIMULATION!$D$17))))</f>
        <v>3.0348138586164399</v>
      </c>
      <c r="L5518">
        <v>0.28759885918313494</v>
      </c>
      <c r="M5518">
        <f t="shared" ca="1" si="86"/>
        <v>3.9076228621876958</v>
      </c>
    </row>
    <row r="5519" spans="1:13" x14ac:dyDescent="0.25">
      <c r="A5519" s="9"/>
      <c r="H5519" s="9"/>
      <c r="J5519">
        <v>17</v>
      </c>
      <c r="K5519">
        <f ca="1">SIMULATION!$D$3*SIMULATION!$D$17/$H5502/(SIMULATION!$D$17-$I5502)*(((EXP(-$I5502*$J5519))/(1-EXP(-SIMULATION!$D$4*$I5502)))-(EXP(-SIMULATION!$D$17*$J5519)/(1-EXP(-SIMULATION!$D$4*SIMULATION!$D$17))))</f>
        <v>2.9627197008939334</v>
      </c>
      <c r="L5519">
        <v>-0.12936895146168526</v>
      </c>
      <c r="M5519">
        <f t="shared" ca="1" si="86"/>
        <v>2.5794357597144075</v>
      </c>
    </row>
    <row r="5520" spans="1:13" x14ac:dyDescent="0.25">
      <c r="A5520" s="9"/>
      <c r="H5520" s="9"/>
      <c r="J5520">
        <v>18</v>
      </c>
      <c r="K5520">
        <f ca="1">SIMULATION!$D$3*SIMULATION!$D$17/$H5502/(SIMULATION!$D$17-$I5502)*(((EXP(-$I5502*$J5520))/(1-EXP(-SIMULATION!$D$4*$I5502)))-(EXP(-SIMULATION!$D$17*$J5520)/(1-EXP(-SIMULATION!$D$4*SIMULATION!$D$17))))</f>
        <v>2.8921588170138226</v>
      </c>
      <c r="L5520">
        <v>-0.14560225813702038</v>
      </c>
      <c r="M5520">
        <f t="shared" ca="1" si="86"/>
        <v>2.4710539623657164</v>
      </c>
    </row>
    <row r="5521" spans="1:13" x14ac:dyDescent="0.25">
      <c r="A5521" s="9"/>
      <c r="H5521" s="9"/>
      <c r="J5521">
        <v>19</v>
      </c>
      <c r="K5521">
        <f ca="1">SIMULATION!$D$3*SIMULATION!$D$17/$H5502/(SIMULATION!$D$17-$I5502)*(((EXP(-$I5502*$J5521))/(1-EXP(-SIMULATION!$D$4*$I5502)))-(EXP(-SIMULATION!$D$17*$J5521)/(1-EXP(-SIMULATION!$D$4*SIMULATION!$D$17))))</f>
        <v>2.8231635025401127</v>
      </c>
      <c r="L5521">
        <v>0.1073459122914333</v>
      </c>
      <c r="M5521">
        <f t="shared" ca="1" si="86"/>
        <v>3.1262185642681595</v>
      </c>
    </row>
    <row r="5522" spans="1:13" x14ac:dyDescent="0.25">
      <c r="A5522" s="9"/>
      <c r="H5522" s="9"/>
      <c r="J5522">
        <v>20</v>
      </c>
      <c r="K5522">
        <f ca="1">SIMULATION!$D$3*SIMULATION!$D$17/$H5502/(SIMULATION!$D$17-$I5502)*(((EXP(-$I5502*$J5522))/(1-EXP(-SIMULATION!$D$4*$I5502)))-(EXP(-SIMULATION!$D$17*$J5522)/(1-EXP(-SIMULATION!$D$4*SIMULATION!$D$17))))</f>
        <v>2.7557405006963474</v>
      </c>
      <c r="L5522">
        <v>-6.4074710453943848E-2</v>
      </c>
      <c r="M5522">
        <f t="shared" ca="1" si="86"/>
        <v>2.5791672260280225</v>
      </c>
    </row>
    <row r="5523" spans="1:13" x14ac:dyDescent="0.25">
      <c r="A5523" s="9"/>
      <c r="H5523" s="9"/>
      <c r="J5523">
        <v>21</v>
      </c>
      <c r="K5523">
        <f ca="1">SIMULATION!$D$3*SIMULATION!$D$17/$H5502/(SIMULATION!$D$17-$I5502)*(((EXP(-$I5502*$J5523))/(1-EXP(-SIMULATION!$D$4*$I5502)))-(EXP(-SIMULATION!$D$17*$J5523)/(1-EXP(-SIMULATION!$D$4*SIMULATION!$D$17))))</f>
        <v>2.6898805140575428</v>
      </c>
      <c r="L5523">
        <v>9.1428143892838737E-2</v>
      </c>
      <c r="M5523">
        <f t="shared" ca="1" si="86"/>
        <v>2.9358112967513392</v>
      </c>
    </row>
    <row r="5524" spans="1:13" x14ac:dyDescent="0.25">
      <c r="A5524" s="9"/>
      <c r="H5524" s="9"/>
      <c r="J5524">
        <v>22</v>
      </c>
      <c r="K5524">
        <f ca="1">SIMULATION!$D$3*SIMULATION!$D$17/$H5502/(SIMULATION!$D$17-$I5502)*(((EXP(-$I5502*$J5524))/(1-EXP(-SIMULATION!$D$4*$I5502)))-(EXP(-SIMULATION!$D$17*$J5524)/(1-EXP(-SIMULATION!$D$4*SIMULATION!$D$17))))</f>
        <v>2.6255642918821303</v>
      </c>
      <c r="L5524">
        <v>0.12699135258466626</v>
      </c>
      <c r="M5524">
        <f t="shared" ca="1" si="86"/>
        <v>2.9589882526062432</v>
      </c>
    </row>
    <row r="5525" spans="1:13" x14ac:dyDescent="0.25">
      <c r="A5525" s="9"/>
      <c r="H5525" s="9"/>
      <c r="J5525">
        <v>23</v>
      </c>
      <c r="K5525">
        <f ca="1">SIMULATION!$D$3*SIMULATION!$D$17/$H5502/(SIMULATION!$D$17-$I5502)*(((EXP(-$I5502*$J5525))/(1-EXP(-SIMULATION!$D$4*$I5502)))-(EXP(-SIMULATION!$D$17*$J5525)/(1-EXP(-SIMULATION!$D$4*SIMULATION!$D$17))))</f>
        <v>2.5627665232221437</v>
      </c>
      <c r="L5525">
        <v>0.26553147663136595</v>
      </c>
      <c r="M5525">
        <f t="shared" ca="1" si="86"/>
        <v>3.2432617023947512</v>
      </c>
    </row>
    <row r="5526" spans="1:13" x14ac:dyDescent="0.25">
      <c r="A5526" s="9"/>
      <c r="H5526" s="9"/>
      <c r="J5526">
        <v>24</v>
      </c>
      <c r="K5526">
        <f ca="1">SIMULATION!$D$3*SIMULATION!$D$17/$H5502/(SIMULATION!$D$17-$I5502)*(((EXP(-$I5502*$J5526))/(1-EXP(-SIMULATION!$D$4*$I5502)))-(EXP(-SIMULATION!$D$17*$J5526)/(1-EXP(-SIMULATION!$D$4*SIMULATION!$D$17))))</f>
        <v>2.5014583241094988</v>
      </c>
      <c r="L5526">
        <v>-0.27093788978728839</v>
      </c>
      <c r="M5526">
        <f t="shared" ca="1" si="86"/>
        <v>1.8237184843844243</v>
      </c>
    </row>
    <row r="5527" spans="1:13" x14ac:dyDescent="0.25">
      <c r="A5527" s="9">
        <v>222</v>
      </c>
      <c r="B5527" s="2">
        <f ca="1">NORMINV(RAND(),SIMULATION!D7,SIMULATION!D8)</f>
        <v>58.738074816705165</v>
      </c>
      <c r="C5527" s="2">
        <v>2</v>
      </c>
      <c r="D5527" s="2">
        <f ca="1">SIMULATION!$D$11*(1+(SIMULATION!$D$12*LN(1+$C5527)))*(1+(SIMULATION!$D$13*(($B5527/63.5)-1)))</f>
        <v>9.8844324455720525</v>
      </c>
      <c r="E5527" s="2">
        <v>1.918596091585039E-2</v>
      </c>
      <c r="F5527" s="2">
        <f ca="1">D5527*(1+E5527)</f>
        <v>10.074074780148162</v>
      </c>
      <c r="G5527" s="2">
        <v>-8.9057262257657449E-2</v>
      </c>
      <c r="H5527" s="9">
        <f>SIMULATION!$D$15*EXP($G$5527)</f>
        <v>201.94608522014343</v>
      </c>
      <c r="I5527" s="2">
        <f ca="1">$F5527/$H5527</f>
        <v>4.988497186843862E-2</v>
      </c>
      <c r="J5527">
        <v>0</v>
      </c>
      <c r="K5527">
        <f ca="1">SIMULATION!$D$3*SIMULATION!$D$17/$H5527/(SIMULATION!$D$17-$I5527)*(((EXP(-$I5527*$J5527))/(1-EXP(-SIMULATION!$D$4*$I5527)))-(EXP(-SIMULATION!$D$17*$J5527)/(1-EXP(-SIMULATION!$D$4*SIMULATION!$D$17))))</f>
        <v>1.3272339615814948</v>
      </c>
      <c r="L5527">
        <v>0.16437000703237209</v>
      </c>
      <c r="M5527">
        <f t="shared" ca="1" si="86"/>
        <v>1.5453914171802481</v>
      </c>
    </row>
    <row r="5528" spans="1:13" x14ac:dyDescent="0.25">
      <c r="A5528" s="9"/>
      <c r="H5528" s="9"/>
      <c r="J5528">
        <v>1</v>
      </c>
      <c r="K5528">
        <f ca="1">SIMULATION!$D$3*SIMULATION!$D$17/$H5527/(SIMULATION!$D$17-$I5527)*(((EXP(-$I5527*$J5528))/(1-EXP(-SIMULATION!$D$4*$I5527)))-(EXP(-SIMULATION!$D$17*$J5528)/(1-EXP(-SIMULATION!$D$4*SIMULATION!$D$17))))</f>
        <v>2.2151288441748216</v>
      </c>
      <c r="L5528">
        <v>4.7067465879121119E-2</v>
      </c>
      <c r="M5528">
        <f t="shared" ca="1" si="86"/>
        <v>2.3193893454658769</v>
      </c>
    </row>
    <row r="5529" spans="1:13" x14ac:dyDescent="0.25">
      <c r="A5529" s="9"/>
      <c r="H5529" s="9"/>
      <c r="J5529">
        <v>2</v>
      </c>
      <c r="K5529">
        <f ca="1">SIMULATION!$D$3*SIMULATION!$D$17/$H5527/(SIMULATION!$D$17-$I5527)*(((EXP(-$I5527*$J5529))/(1-EXP(-SIMULATION!$D$4*$I5527)))-(EXP(-SIMULATION!$D$17*$J5529)/(1-EXP(-SIMULATION!$D$4*SIMULATION!$D$17))))</f>
        <v>2.7177101845148539</v>
      </c>
      <c r="L5529">
        <v>0.33706142738218042</v>
      </c>
      <c r="M5529">
        <f t="shared" ca="1" si="86"/>
        <v>3.6337454585185194</v>
      </c>
    </row>
    <row r="5530" spans="1:13" x14ac:dyDescent="0.25">
      <c r="A5530" s="9"/>
      <c r="H5530" s="9"/>
      <c r="J5530">
        <v>3</v>
      </c>
      <c r="K5530">
        <f ca="1">SIMULATION!$D$3*SIMULATION!$D$17/$H5527/(SIMULATION!$D$17-$I5527)*(((EXP(-$I5527*$J5530))/(1-EXP(-SIMULATION!$D$4*$I5527)))-(EXP(-SIMULATION!$D$17*$J5530)/(1-EXP(-SIMULATION!$D$4*SIMULATION!$D$17))))</f>
        <v>2.9766045119171167</v>
      </c>
      <c r="L5530">
        <v>-0.43212257548330091</v>
      </c>
      <c r="M5530">
        <f t="shared" ca="1" si="86"/>
        <v>1.6903465040322785</v>
      </c>
    </row>
    <row r="5531" spans="1:13" x14ac:dyDescent="0.25">
      <c r="A5531" s="9"/>
      <c r="H5531" s="9"/>
      <c r="J5531">
        <v>4</v>
      </c>
      <c r="K5531">
        <f ca="1">SIMULATION!$D$3*SIMULATION!$D$17/$H5527/(SIMULATION!$D$17-$I5527)*(((EXP(-$I5527*$J5531))/(1-EXP(-SIMULATION!$D$4*$I5527)))-(EXP(-SIMULATION!$D$17*$J5531)/(1-EXP(-SIMULATION!$D$4*SIMULATION!$D$17))))</f>
        <v>3.0824123077235352</v>
      </c>
      <c r="L5531">
        <v>-0.37355470444887923</v>
      </c>
      <c r="M5531">
        <f t="shared" ca="1" si="86"/>
        <v>1.9309626891222824</v>
      </c>
    </row>
    <row r="5532" spans="1:13" x14ac:dyDescent="0.25">
      <c r="A5532" s="9"/>
      <c r="H5532" s="9"/>
      <c r="J5532">
        <v>5</v>
      </c>
      <c r="K5532">
        <f ca="1">SIMULATION!$D$3*SIMULATION!$D$17/$H5527/(SIMULATION!$D$17-$I5527)*(((EXP(-$I5527*$J5532))/(1-EXP(-SIMULATION!$D$4*$I5527)))-(EXP(-SIMULATION!$D$17*$J5532)/(1-EXP(-SIMULATION!$D$4*SIMULATION!$D$17))))</f>
        <v>3.0930429743469561</v>
      </c>
      <c r="L5532">
        <v>5.4642539305118906E-2</v>
      </c>
      <c r="M5532">
        <f t="shared" ca="1" si="86"/>
        <v>3.2620546966451314</v>
      </c>
    </row>
    <row r="5533" spans="1:13" x14ac:dyDescent="0.25">
      <c r="A5533" s="9"/>
      <c r="H5533" s="9"/>
      <c r="J5533">
        <v>6</v>
      </c>
      <c r="K5533">
        <f ca="1">SIMULATION!$D$3*SIMULATION!$D$17/$H5527/(SIMULATION!$D$17-$I5527)*(((EXP(-$I5527*$J5533))/(1-EXP(-SIMULATION!$D$4*$I5527)))-(EXP(-SIMULATION!$D$17*$J5533)/(1-EXP(-SIMULATION!$D$4*SIMULATION!$D$17))))</f>
        <v>3.0454639562130263</v>
      </c>
      <c r="L5533">
        <v>0.23934959133380698</v>
      </c>
      <c r="M5533">
        <f t="shared" ca="1" si="86"/>
        <v>3.7743945095544533</v>
      </c>
    </row>
    <row r="5534" spans="1:13" x14ac:dyDescent="0.25">
      <c r="A5534" s="9"/>
      <c r="H5534" s="9"/>
      <c r="J5534">
        <v>7</v>
      </c>
      <c r="K5534">
        <f ca="1">SIMULATION!$D$3*SIMULATION!$D$17/$H5527/(SIMULATION!$D$17-$I5527)*(((EXP(-$I5527*$J5534))/(1-EXP(-SIMULATION!$D$4*$I5527)))-(EXP(-SIMULATION!$D$17*$J5534)/(1-EXP(-SIMULATION!$D$4*SIMULATION!$D$17))))</f>
        <v>2.9632295074772586</v>
      </c>
      <c r="L5534">
        <v>0.14673656545277169</v>
      </c>
      <c r="M5534">
        <f t="shared" ca="1" si="86"/>
        <v>3.3980436280527799</v>
      </c>
    </row>
    <row r="5535" spans="1:13" x14ac:dyDescent="0.25">
      <c r="A5535" s="9"/>
      <c r="H5535" s="9"/>
      <c r="J5535">
        <v>8</v>
      </c>
      <c r="K5535">
        <f ca="1">SIMULATION!$D$3*SIMULATION!$D$17/$H5527/(SIMULATION!$D$17-$I5527)*(((EXP(-$I5527*$J5535))/(1-EXP(-SIMULATION!$D$4*$I5527)))-(EXP(-SIMULATION!$D$17*$J5535)/(1-EXP(-SIMULATION!$D$4*SIMULATION!$D$17))))</f>
        <v>2.861304972178202</v>
      </c>
      <c r="L5535">
        <v>-0.22377529998060028</v>
      </c>
      <c r="M5535">
        <f t="shared" ca="1" si="86"/>
        <v>2.2210155936930418</v>
      </c>
    </row>
    <row r="5536" spans="1:13" x14ac:dyDescent="0.25">
      <c r="A5536" s="9"/>
      <c r="H5536" s="9"/>
      <c r="J5536">
        <v>9</v>
      </c>
      <c r="K5536">
        <f ca="1">SIMULATION!$D$3*SIMULATION!$D$17/$H5527/(SIMULATION!$D$17-$I5527)*(((EXP(-$I5527*$J5536))/(1-EXP(-SIMULATION!$D$4*$I5527)))-(EXP(-SIMULATION!$D$17*$J5536)/(1-EXP(-SIMULATION!$D$4*SIMULATION!$D$17))))</f>
        <v>2.7491579795027214</v>
      </c>
      <c r="L5536">
        <v>-0.1409954893156285</v>
      </c>
      <c r="M5536">
        <f t="shared" ca="1" si="86"/>
        <v>2.3615391049767709</v>
      </c>
    </row>
    <row r="5537" spans="1:13" x14ac:dyDescent="0.25">
      <c r="A5537" s="9"/>
      <c r="H5537" s="9"/>
      <c r="J5537">
        <v>10</v>
      </c>
      <c r="K5537">
        <f ca="1">SIMULATION!$D$3*SIMULATION!$D$17/$H5527/(SIMULATION!$D$17-$I5527)*(((EXP(-$I5527*$J5537))/(1-EXP(-SIMULATION!$D$4*$I5527)))-(EXP(-SIMULATION!$D$17*$J5537)/(1-EXP(-SIMULATION!$D$4*SIMULATION!$D$17))))</f>
        <v>2.6327390517820612</v>
      </c>
      <c r="L5537">
        <v>8.0952827834174748E-2</v>
      </c>
      <c r="M5537">
        <f t="shared" ca="1" si="86"/>
        <v>2.8458667229732826</v>
      </c>
    </row>
    <row r="5538" spans="1:13" x14ac:dyDescent="0.25">
      <c r="A5538" s="9"/>
      <c r="H5538" s="9"/>
      <c r="J5538">
        <v>11</v>
      </c>
      <c r="K5538">
        <f ca="1">SIMULATION!$D$3*SIMULATION!$D$17/$H5527/(SIMULATION!$D$17-$I5527)*(((EXP(-$I5527*$J5538))/(1-EXP(-SIMULATION!$D$4*$I5527)))-(EXP(-SIMULATION!$D$17*$J5538)/(1-EXP(-SIMULATION!$D$4*SIMULATION!$D$17))))</f>
        <v>2.5157505360454189</v>
      </c>
      <c r="L5538">
        <v>4.9881652493608021E-2</v>
      </c>
      <c r="M5538">
        <f t="shared" ca="1" si="86"/>
        <v>2.6412403300450449</v>
      </c>
    </row>
    <row r="5539" spans="1:13" x14ac:dyDescent="0.25">
      <c r="A5539" s="9"/>
      <c r="H5539" s="9"/>
      <c r="J5539">
        <v>12</v>
      </c>
      <c r="K5539">
        <f ca="1">SIMULATION!$D$3*SIMULATION!$D$17/$H5527/(SIMULATION!$D$17-$I5527)*(((EXP(-$I5527*$J5539))/(1-EXP(-SIMULATION!$D$4*$I5527)))-(EXP(-SIMULATION!$D$17*$J5539)/(1-EXP(-SIMULATION!$D$4*SIMULATION!$D$17))))</f>
        <v>2.4004594901506318</v>
      </c>
      <c r="L5539">
        <v>0.52531458208816018</v>
      </c>
      <c r="M5539">
        <f t="shared" ca="1" si="86"/>
        <v>3.6614558640386687</v>
      </c>
    </row>
    <row r="5540" spans="1:13" x14ac:dyDescent="0.25">
      <c r="A5540" s="9"/>
      <c r="H5540" s="9"/>
      <c r="J5540">
        <v>13</v>
      </c>
      <c r="K5540">
        <f ca="1">SIMULATION!$D$3*SIMULATION!$D$17/$H5527/(SIMULATION!$D$17-$I5527)*(((EXP(-$I5527*$J5540))/(1-EXP(-SIMULATION!$D$4*$I5527)))-(EXP(-SIMULATION!$D$17*$J5540)/(1-EXP(-SIMULATION!$D$4*SIMULATION!$D$17))))</f>
        <v>2.2882183373680385</v>
      </c>
      <c r="L5540">
        <v>-0.2816501199103949</v>
      </c>
      <c r="M5540">
        <f t="shared" ca="1" si="86"/>
        <v>1.643741368267166</v>
      </c>
    </row>
    <row r="5541" spans="1:13" x14ac:dyDescent="0.25">
      <c r="A5541" s="9"/>
      <c r="H5541" s="9"/>
      <c r="J5541">
        <v>14</v>
      </c>
      <c r="K5541">
        <f ca="1">SIMULATION!$D$3*SIMULATION!$D$17/$H5527/(SIMULATION!$D$17-$I5527)*(((EXP(-$I5527*$J5541))/(1-EXP(-SIMULATION!$D$4*$I5527)))-(EXP(-SIMULATION!$D$17*$J5541)/(1-EXP(-SIMULATION!$D$4*SIMULATION!$D$17))))</f>
        <v>2.1797982646724723</v>
      </c>
      <c r="L5541">
        <v>0.35632900307955889</v>
      </c>
      <c r="M5541">
        <f t="shared" ca="1" si="86"/>
        <v>2.956523607237767</v>
      </c>
    </row>
    <row r="5542" spans="1:13" x14ac:dyDescent="0.25">
      <c r="A5542" s="9"/>
      <c r="H5542" s="9"/>
      <c r="J5542">
        <v>15</v>
      </c>
      <c r="K5542">
        <f ca="1">SIMULATION!$D$3*SIMULATION!$D$17/$H5527/(SIMULATION!$D$17-$I5527)*(((EXP(-$I5527*$J5542))/(1-EXP(-SIMULATION!$D$4*$I5527)))-(EXP(-SIMULATION!$D$17*$J5542)/(1-EXP(-SIMULATION!$D$4*SIMULATION!$D$17))))</f>
        <v>2.0756026348133667</v>
      </c>
      <c r="L5542">
        <v>-2.5850629225992554E-2</v>
      </c>
      <c r="M5542">
        <f t="shared" ca="1" si="86"/>
        <v>2.0219470006803131</v>
      </c>
    </row>
    <row r="5543" spans="1:13" x14ac:dyDescent="0.25">
      <c r="A5543" s="9"/>
      <c r="H5543" s="9"/>
      <c r="J5543">
        <v>16</v>
      </c>
      <c r="K5543">
        <f ca="1">SIMULATION!$D$3*SIMULATION!$D$17/$H5527/(SIMULATION!$D$17-$I5527)*(((EXP(-$I5527*$J5543))/(1-EXP(-SIMULATION!$D$4*$I5527)))-(EXP(-SIMULATION!$D$17*$J5543)/(1-EXP(-SIMULATION!$D$4*SIMULATION!$D$17))))</f>
        <v>1.9758035198653656</v>
      </c>
      <c r="L5543">
        <v>-0.1456455737860787</v>
      </c>
      <c r="M5543">
        <f t="shared" ca="1" si="86"/>
        <v>1.6880364825260206</v>
      </c>
    </row>
    <row r="5544" spans="1:13" x14ac:dyDescent="0.25">
      <c r="A5544" s="9"/>
      <c r="H5544" s="9"/>
      <c r="J5544">
        <v>17</v>
      </c>
      <c r="K5544">
        <f ca="1">SIMULATION!$D$3*SIMULATION!$D$17/$H5527/(SIMULATION!$D$17-$I5527)*(((EXP(-$I5527*$J5544))/(1-EXP(-SIMULATION!$D$4*$I5527)))-(EXP(-SIMULATION!$D$17*$J5544)/(1-EXP(-SIMULATION!$D$4*SIMULATION!$D$17))))</f>
        <v>1.8804289801588772</v>
      </c>
      <c r="L5544">
        <v>-5.2120611585996429E-2</v>
      </c>
      <c r="M5544">
        <f t="shared" ca="1" si="86"/>
        <v>1.782419871668965</v>
      </c>
    </row>
    <row r="5545" spans="1:13" x14ac:dyDescent="0.25">
      <c r="A5545" s="9"/>
      <c r="H5545" s="9"/>
      <c r="J5545">
        <v>18</v>
      </c>
      <c r="K5545">
        <f ca="1">SIMULATION!$D$3*SIMULATION!$D$17/$H5527/(SIMULATION!$D$17-$I5527)*(((EXP(-$I5527*$J5545))/(1-EXP(-SIMULATION!$D$4*$I5527)))-(EXP(-SIMULATION!$D$17*$J5545)/(1-EXP(-SIMULATION!$D$4*SIMULATION!$D$17))))</f>
        <v>1.78941879012058</v>
      </c>
      <c r="L5545">
        <v>5.6017505826536848E-2</v>
      </c>
      <c r="M5545">
        <f t="shared" ca="1" si="86"/>
        <v>1.8896575676222742</v>
      </c>
    </row>
    <row r="5546" spans="1:13" x14ac:dyDescent="0.25">
      <c r="A5546" s="9"/>
      <c r="H5546" s="9"/>
      <c r="J5546">
        <v>19</v>
      </c>
      <c r="K5546">
        <f ca="1">SIMULATION!$D$3*SIMULATION!$D$17/$H5527/(SIMULATION!$D$17-$I5527)*(((EXP(-$I5527*$J5546))/(1-EXP(-SIMULATION!$D$4*$I5527)))-(EXP(-SIMULATION!$D$17*$J5546)/(1-EXP(-SIMULATION!$D$4*SIMULATION!$D$17))))</f>
        <v>1.7026599540847451</v>
      </c>
      <c r="L5546">
        <v>-0.23505749186585134</v>
      </c>
      <c r="M5546">
        <f t="shared" ca="1" si="86"/>
        <v>1.3024369757771592</v>
      </c>
    </row>
    <row r="5547" spans="1:13" x14ac:dyDescent="0.25">
      <c r="A5547" s="9"/>
      <c r="H5547" s="9"/>
      <c r="J5547">
        <v>20</v>
      </c>
      <c r="K5547">
        <f ca="1">SIMULATION!$D$3*SIMULATION!$D$17/$H5527/(SIMULATION!$D$17-$I5527)*(((EXP(-$I5527*$J5547))/(1-EXP(-SIMULATION!$D$4*$I5527)))-(EXP(-SIMULATION!$D$17*$J5547)/(1-EXP(-SIMULATION!$D$4*SIMULATION!$D$17))))</f>
        <v>1.6200092804996153</v>
      </c>
      <c r="L5547">
        <v>-0.49348073823104205</v>
      </c>
      <c r="M5547">
        <f t="shared" ca="1" si="86"/>
        <v>0.820565904817526</v>
      </c>
    </row>
    <row r="5548" spans="1:13" x14ac:dyDescent="0.25">
      <c r="A5548" s="9"/>
      <c r="H5548" s="9"/>
      <c r="J5548">
        <v>21</v>
      </c>
      <c r="K5548">
        <f ca="1">SIMULATION!$D$3*SIMULATION!$D$17/$H5527/(SIMULATION!$D$17-$I5527)*(((EXP(-$I5527*$J5548))/(1-EXP(-SIMULATION!$D$4*$I5527)))-(EXP(-SIMULATION!$D$17*$J5548)/(1-EXP(-SIMULATION!$D$4*SIMULATION!$D$17))))</f>
        <v>1.5413076718506202</v>
      </c>
      <c r="L5548">
        <v>9.7792935719158869E-2</v>
      </c>
      <c r="M5548">
        <f t="shared" ca="1" si="86"/>
        <v>1.6920366739273545</v>
      </c>
    </row>
    <row r="5549" spans="1:13" x14ac:dyDescent="0.25">
      <c r="A5549" s="9"/>
      <c r="H5549" s="9"/>
      <c r="J5549">
        <v>22</v>
      </c>
      <c r="K5549">
        <f ca="1">SIMULATION!$D$3*SIMULATION!$D$17/$H5527/(SIMULATION!$D$17-$I5527)*(((EXP(-$I5527*$J5549))/(1-EXP(-SIMULATION!$D$4*$I5527)))-(EXP(-SIMULATION!$D$17*$J5549)/(1-EXP(-SIMULATION!$D$4*SIMULATION!$D$17))))</f>
        <v>1.4663891143867602</v>
      </c>
      <c r="L5549">
        <v>0.36207927335972073</v>
      </c>
      <c r="M5549">
        <f t="shared" ca="1" si="86"/>
        <v>1.9973382193865228</v>
      </c>
    </row>
    <row r="5550" spans="1:13" x14ac:dyDescent="0.25">
      <c r="A5550" s="9"/>
      <c r="H5550" s="9"/>
      <c r="J5550">
        <v>23</v>
      </c>
      <c r="K5550">
        <f ca="1">SIMULATION!$D$3*SIMULATION!$D$17/$H5527/(SIMULATION!$D$17-$I5527)*(((EXP(-$I5527*$J5550))/(1-EXP(-SIMULATION!$D$4*$I5527)))-(EXP(-SIMULATION!$D$17*$J5550)/(1-EXP(-SIMULATION!$D$4*SIMULATION!$D$17))))</f>
        <v>1.3950862795079733</v>
      </c>
      <c r="L5550">
        <v>5.1080538274769681E-2</v>
      </c>
      <c r="M5550">
        <f t="shared" ca="1" si="86"/>
        <v>1.4663480376049862</v>
      </c>
    </row>
    <row r="5551" spans="1:13" x14ac:dyDescent="0.25">
      <c r="A5551" s="9"/>
      <c r="H5551" s="9"/>
      <c r="J5551">
        <v>24</v>
      </c>
      <c r="K5551">
        <f ca="1">SIMULATION!$D$3*SIMULATION!$D$17/$H5527/(SIMULATION!$D$17-$I5527)*(((EXP(-$I5527*$J5551))/(1-EXP(-SIMULATION!$D$4*$I5527)))-(EXP(-SIMULATION!$D$17*$J5551)/(1-EXP(-SIMULATION!$D$4*SIMULATION!$D$17))))</f>
        <v>1.327233961581495</v>
      </c>
      <c r="L5551">
        <v>-0.35141486739238603</v>
      </c>
      <c r="M5551">
        <f t="shared" ca="1" si="86"/>
        <v>0.86082421497366279</v>
      </c>
    </row>
    <row r="5552" spans="1:13" x14ac:dyDescent="0.25">
      <c r="A5552" s="9">
        <v>223</v>
      </c>
      <c r="B5552" s="2">
        <f ca="1">NORMINV(RAND(),SIMULATION!D7,SIMULATION!D8)</f>
        <v>57.613631075668387</v>
      </c>
      <c r="C5552" s="2">
        <v>2</v>
      </c>
      <c r="D5552" s="2">
        <f ca="1">SIMULATION!$D$11*(1+(SIMULATION!$D$12*LN(1+$C5552)))*(1+(SIMULATION!$D$13*(($B5552/63.5)-1)))</f>
        <v>9.8009292999762181</v>
      </c>
      <c r="E5552" s="2">
        <v>1.2287128178150268E-2</v>
      </c>
      <c r="F5552" s="2">
        <f ca="1">D5552*(1+E5552)</f>
        <v>9.9213545745500138</v>
      </c>
      <c r="G5552" s="2">
        <v>0.11178534156574101</v>
      </c>
      <c r="H5552" s="9">
        <f>SIMULATION!$D$15*EXP($G$5552)</f>
        <v>246.86542763042016</v>
      </c>
      <c r="I5552" s="2">
        <f ca="1">$F5552/$H5552</f>
        <v>4.0189323672341751E-2</v>
      </c>
      <c r="J5552">
        <v>0</v>
      </c>
      <c r="K5552">
        <f ca="1">SIMULATION!$D$3*SIMULATION!$D$17/$H5552/(SIMULATION!$D$17-$I5552)*(((EXP(-$I5552*$J5552))/(1-EXP(-SIMULATION!$D$4*$I5552)))-(EXP(-SIMULATION!$D$17*$J5552)/(1-EXP(-SIMULATION!$D$4*SIMULATION!$D$17))))</f>
        <v>1.5084043326994305</v>
      </c>
      <c r="L5552">
        <v>-0.33565090809507259</v>
      </c>
      <c r="M5552">
        <f t="shared" ca="1" si="86"/>
        <v>1.0021070486543247</v>
      </c>
    </row>
    <row r="5553" spans="1:13" x14ac:dyDescent="0.25">
      <c r="A5553" s="9"/>
      <c r="H5553" s="9"/>
      <c r="J5553">
        <v>1</v>
      </c>
      <c r="K5553">
        <f ca="1">SIMULATION!$D$3*SIMULATION!$D$17/$H5552/(SIMULATION!$D$17-$I5552)*(((EXP(-$I5552*$J5553))/(1-EXP(-SIMULATION!$D$4*$I5552)))-(EXP(-SIMULATION!$D$17*$J5553)/(1-EXP(-SIMULATION!$D$4*SIMULATION!$D$17))))</f>
        <v>2.2321909703096017</v>
      </c>
      <c r="L5553">
        <v>0.17559216475033812</v>
      </c>
      <c r="M5553">
        <f t="shared" ca="1" si="86"/>
        <v>2.6241462149224226</v>
      </c>
    </row>
    <row r="5554" spans="1:13" x14ac:dyDescent="0.25">
      <c r="A5554" s="9"/>
      <c r="H5554" s="9"/>
      <c r="J5554">
        <v>2</v>
      </c>
      <c r="K5554">
        <f ca="1">SIMULATION!$D$3*SIMULATION!$D$17/$H5552/(SIMULATION!$D$17-$I5552)*(((EXP(-$I5552*$J5554))/(1-EXP(-SIMULATION!$D$4*$I5552)))-(EXP(-SIMULATION!$D$17*$J5554)/(1-EXP(-SIMULATION!$D$4*SIMULATION!$D$17))))</f>
        <v>2.6461571683105252</v>
      </c>
      <c r="L5554">
        <v>5.0399338769651116E-2</v>
      </c>
      <c r="M5554">
        <f t="shared" ca="1" si="86"/>
        <v>2.7795217398739478</v>
      </c>
    </row>
    <row r="5555" spans="1:13" x14ac:dyDescent="0.25">
      <c r="A5555" s="9"/>
      <c r="H5555" s="9"/>
      <c r="J5555">
        <v>3</v>
      </c>
      <c r="K5555">
        <f ca="1">SIMULATION!$D$3*SIMULATION!$D$17/$H5552/(SIMULATION!$D$17-$I5552)*(((EXP(-$I5552*$J5555))/(1-EXP(-SIMULATION!$D$4*$I5552)))-(EXP(-SIMULATION!$D$17*$J5555)/(1-EXP(-SIMULATION!$D$4*SIMULATION!$D$17))))</f>
        <v>2.8635467723857815</v>
      </c>
      <c r="L5555">
        <v>0.3039493107027445</v>
      </c>
      <c r="M5555">
        <f t="shared" ca="1" si="86"/>
        <v>3.7339198400175082</v>
      </c>
    </row>
    <row r="5556" spans="1:13" x14ac:dyDescent="0.25">
      <c r="A5556" s="9"/>
      <c r="H5556" s="9"/>
      <c r="J5556">
        <v>4</v>
      </c>
      <c r="K5556">
        <f ca="1">SIMULATION!$D$3*SIMULATION!$D$17/$H5552/(SIMULATION!$D$17-$I5552)*(((EXP(-$I5552*$J5556))/(1-EXP(-SIMULATION!$D$4*$I5552)))-(EXP(-SIMULATION!$D$17*$J5556)/(1-EXP(-SIMULATION!$D$4*SIMULATION!$D$17))))</f>
        <v>2.9568518265195083</v>
      </c>
      <c r="L5556">
        <v>0.21930852746099291</v>
      </c>
      <c r="M5556">
        <f t="shared" ca="1" si="86"/>
        <v>3.605314646513849</v>
      </c>
    </row>
    <row r="5557" spans="1:13" x14ac:dyDescent="0.25">
      <c r="A5557" s="9"/>
      <c r="H5557" s="9"/>
      <c r="J5557">
        <v>5</v>
      </c>
      <c r="K5557">
        <f ca="1">SIMULATION!$D$3*SIMULATION!$D$17/$H5552/(SIMULATION!$D$17-$I5552)*(((EXP(-$I5552*$J5557))/(1-EXP(-SIMULATION!$D$4*$I5552)))-(EXP(-SIMULATION!$D$17*$J5557)/(1-EXP(-SIMULATION!$D$4*SIMULATION!$D$17))))</f>
        <v>2.9724526783310092</v>
      </c>
      <c r="L5557">
        <v>-0.4265272711026456</v>
      </c>
      <c r="M5557">
        <f t="shared" ca="1" si="86"/>
        <v>1.704620548960734</v>
      </c>
    </row>
    <row r="5558" spans="1:13" x14ac:dyDescent="0.25">
      <c r="A5558" s="9"/>
      <c r="H5558" s="9"/>
      <c r="J5558">
        <v>6</v>
      </c>
      <c r="K5558">
        <f ca="1">SIMULATION!$D$3*SIMULATION!$D$17/$H5552/(SIMULATION!$D$17-$I5552)*(((EXP(-$I5552*$J5558))/(1-EXP(-SIMULATION!$D$4*$I5552)))-(EXP(-SIMULATION!$D$17*$J5558)/(1-EXP(-SIMULATION!$D$4*SIMULATION!$D$17))))</f>
        <v>2.939999593930096</v>
      </c>
      <c r="L5558">
        <v>0.23937714905367863</v>
      </c>
      <c r="M5558">
        <f t="shared" ca="1" si="86"/>
        <v>3.6437683149440554</v>
      </c>
    </row>
    <row r="5559" spans="1:13" x14ac:dyDescent="0.25">
      <c r="A5559" s="9"/>
      <c r="H5559" s="9"/>
      <c r="J5559">
        <v>7</v>
      </c>
      <c r="K5559">
        <f ca="1">SIMULATION!$D$3*SIMULATION!$D$17/$H5552/(SIMULATION!$D$17-$I5552)*(((EXP(-$I5552*$J5559))/(1-EXP(-SIMULATION!$D$4*$I5552)))-(EXP(-SIMULATION!$D$17*$J5559)/(1-EXP(-SIMULATION!$D$4*SIMULATION!$D$17))))</f>
        <v>2.8784246091469576</v>
      </c>
      <c r="L5559">
        <v>0.23199507519882631</v>
      </c>
      <c r="M5559">
        <f t="shared" ca="1" si="86"/>
        <v>3.5462049428001579</v>
      </c>
    </row>
    <row r="5560" spans="1:13" x14ac:dyDescent="0.25">
      <c r="A5560" s="9"/>
      <c r="H5560" s="9"/>
      <c r="J5560">
        <v>8</v>
      </c>
      <c r="K5560">
        <f ca="1">SIMULATION!$D$3*SIMULATION!$D$17/$H5552/(SIMULATION!$D$17-$I5552)*(((EXP(-$I5552*$J5560))/(1-EXP(-SIMULATION!$D$4*$I5552)))-(EXP(-SIMULATION!$D$17*$J5560)/(1-EXP(-SIMULATION!$D$4*SIMULATION!$D$17))))</f>
        <v>2.7997939589690004</v>
      </c>
      <c r="L5560">
        <v>-0.13506645834695521</v>
      </c>
      <c r="M5560">
        <f t="shared" ca="1" si="86"/>
        <v>2.4216357048298573</v>
      </c>
    </row>
    <row r="5561" spans="1:13" x14ac:dyDescent="0.25">
      <c r="A5561" s="9"/>
      <c r="H5561" s="9"/>
      <c r="J5561">
        <v>9</v>
      </c>
      <c r="K5561">
        <f ca="1">SIMULATION!$D$3*SIMULATION!$D$17/$H5552/(SIMULATION!$D$17-$I5552)*(((EXP(-$I5552*$J5561))/(1-EXP(-SIMULATION!$D$4*$I5552)))-(EXP(-SIMULATION!$D$17*$J5561)/(1-EXP(-SIMULATION!$D$4*SIMULATION!$D$17))))</f>
        <v>2.7117767014342107</v>
      </c>
      <c r="L5561">
        <v>0.18126938292398798</v>
      </c>
      <c r="M5561">
        <f t="shared" ca="1" si="86"/>
        <v>3.2033387907308377</v>
      </c>
    </row>
    <row r="5562" spans="1:13" x14ac:dyDescent="0.25">
      <c r="A5562" s="9"/>
      <c r="H5562" s="9"/>
      <c r="J5562">
        <v>10</v>
      </c>
      <c r="K5562">
        <f ca="1">SIMULATION!$D$3*SIMULATION!$D$17/$H5552/(SIMULATION!$D$17-$I5552)*(((EXP(-$I5552*$J5562))/(1-EXP(-SIMULATION!$D$4*$I5552)))-(EXP(-SIMULATION!$D$17*$J5562)/(1-EXP(-SIMULATION!$D$4*SIMULATION!$D$17))))</f>
        <v>2.6192265695307673</v>
      </c>
      <c r="L5562">
        <v>-0.204648751955151</v>
      </c>
      <c r="M5562">
        <f t="shared" ca="1" si="86"/>
        <v>2.0832051209885241</v>
      </c>
    </row>
    <row r="5563" spans="1:13" x14ac:dyDescent="0.25">
      <c r="A5563" s="9"/>
      <c r="H5563" s="9"/>
      <c r="J5563">
        <v>11</v>
      </c>
      <c r="K5563">
        <f ca="1">SIMULATION!$D$3*SIMULATION!$D$17/$H5552/(SIMULATION!$D$17-$I5552)*(((EXP(-$I5552*$J5563))/(1-EXP(-SIMULATION!$D$4*$I5552)))-(EXP(-SIMULATION!$D$17*$J5563)/(1-EXP(-SIMULATION!$D$4*SIMULATION!$D$17))))</f>
        <v>2.5251955621024349</v>
      </c>
      <c r="L5563">
        <v>-9.3371024437743574E-2</v>
      </c>
      <c r="M5563">
        <f t="shared" ca="1" si="86"/>
        <v>2.289415465563287</v>
      </c>
    </row>
    <row r="5564" spans="1:13" x14ac:dyDescent="0.25">
      <c r="A5564" s="9"/>
      <c r="H5564" s="9"/>
      <c r="J5564">
        <v>12</v>
      </c>
      <c r="K5564">
        <f ca="1">SIMULATION!$D$3*SIMULATION!$D$17/$H5552/(SIMULATION!$D$17-$I5552)*(((EXP(-$I5552*$J5564))/(1-EXP(-SIMULATION!$D$4*$I5552)))-(EXP(-SIMULATION!$D$17*$J5564)/(1-EXP(-SIMULATION!$D$4*SIMULATION!$D$17))))</f>
        <v>2.431583383181791</v>
      </c>
      <c r="L5564">
        <v>-9.4164146149265993E-2</v>
      </c>
      <c r="M5564">
        <f t="shared" ca="1" si="86"/>
        <v>2.2026154101137343</v>
      </c>
    </row>
    <row r="5565" spans="1:13" x14ac:dyDescent="0.25">
      <c r="A5565" s="9"/>
      <c r="H5565" s="9"/>
      <c r="J5565">
        <v>13</v>
      </c>
      <c r="K5565">
        <f ca="1">SIMULATION!$D$3*SIMULATION!$D$17/$H5552/(SIMULATION!$D$17-$I5552)*(((EXP(-$I5552*$J5565))/(1-EXP(-SIMULATION!$D$4*$I5552)))-(EXP(-SIMULATION!$D$17*$J5565)/(1-EXP(-SIMULATION!$D$4*SIMULATION!$D$17))))</f>
        <v>2.3395535278715531</v>
      </c>
      <c r="L5565">
        <v>4.4089244922140051E-2</v>
      </c>
      <c r="M5565">
        <f t="shared" ca="1" si="86"/>
        <v>2.4427026763703386</v>
      </c>
    </row>
    <row r="5566" spans="1:13" x14ac:dyDescent="0.25">
      <c r="A5566" s="9"/>
      <c r="H5566" s="9"/>
      <c r="J5566">
        <v>14</v>
      </c>
      <c r="K5566">
        <f ca="1">SIMULATION!$D$3*SIMULATION!$D$17/$H5552/(SIMULATION!$D$17-$I5552)*(((EXP(-$I5552*$J5566))/(1-EXP(-SIMULATION!$D$4*$I5552)))-(EXP(-SIMULATION!$D$17*$J5566)/(1-EXP(-SIMULATION!$D$4*SIMULATION!$D$17))))</f>
        <v>2.2497998332383462</v>
      </c>
      <c r="L5566">
        <v>-0.39258102685778323</v>
      </c>
      <c r="M5566">
        <f t="shared" ca="1" si="86"/>
        <v>1.3665711044811668</v>
      </c>
    </row>
    <row r="5567" spans="1:13" x14ac:dyDescent="0.25">
      <c r="A5567" s="9"/>
      <c r="H5567" s="9"/>
      <c r="J5567">
        <v>15</v>
      </c>
      <c r="K5567">
        <f ca="1">SIMULATION!$D$3*SIMULATION!$D$17/$H5552/(SIMULATION!$D$17-$I5552)*(((EXP(-$I5552*$J5567))/(1-EXP(-SIMULATION!$D$4*$I5552)))-(EXP(-SIMULATION!$D$17*$J5567)/(1-EXP(-SIMULATION!$D$4*SIMULATION!$D$17))))</f>
        <v>2.1627172069850387</v>
      </c>
      <c r="L5567">
        <v>-0.27663023324080177</v>
      </c>
      <c r="M5567">
        <f t="shared" ca="1" si="86"/>
        <v>1.5644442415828721</v>
      </c>
    </row>
    <row r="5568" spans="1:13" x14ac:dyDescent="0.25">
      <c r="A5568" s="9"/>
      <c r="H5568" s="9"/>
      <c r="J5568">
        <v>16</v>
      </c>
      <c r="K5568">
        <f ca="1">SIMULATION!$D$3*SIMULATION!$D$17/$H5552/(SIMULATION!$D$17-$I5552)*(((EXP(-$I5552*$J5568))/(1-EXP(-SIMULATION!$D$4*$I5552)))-(EXP(-SIMULATION!$D$17*$J5568)/(1-EXP(-SIMULATION!$D$4*SIMULATION!$D$17))))</f>
        <v>2.0785109542110529</v>
      </c>
      <c r="L5568">
        <v>-0.19496824741346816</v>
      </c>
      <c r="M5568">
        <f t="shared" ca="1" si="86"/>
        <v>1.6732673162388285</v>
      </c>
    </row>
    <row r="5569" spans="1:13" x14ac:dyDescent="0.25">
      <c r="A5569" s="9"/>
      <c r="H5569" s="9"/>
      <c r="J5569">
        <v>17</v>
      </c>
      <c r="K5569">
        <f ca="1">SIMULATION!$D$3*SIMULATION!$D$17/$H5552/(SIMULATION!$D$17-$I5552)*(((EXP(-$I5552*$J5569))/(1-EXP(-SIMULATION!$D$4*$I5552)))-(EXP(-SIMULATION!$D$17*$J5569)/(1-EXP(-SIMULATION!$D$4*SIMULATION!$D$17))))</f>
        <v>1.9972667595007609</v>
      </c>
      <c r="L5569">
        <v>-2.7394891252899713E-2</v>
      </c>
      <c r="M5569">
        <f t="shared" ca="1" si="86"/>
        <v>1.9425518538212061</v>
      </c>
    </row>
    <row r="5570" spans="1:13" x14ac:dyDescent="0.25">
      <c r="A5570" s="9"/>
      <c r="H5570" s="9"/>
      <c r="J5570">
        <v>18</v>
      </c>
      <c r="K5570">
        <f ca="1">SIMULATION!$D$3*SIMULATION!$D$17/$H5552/(SIMULATION!$D$17-$I5552)*(((EXP(-$I5552*$J5570))/(1-EXP(-SIMULATION!$D$4*$I5552)))-(EXP(-SIMULATION!$D$17*$J5570)/(1-EXP(-SIMULATION!$D$4*SIMULATION!$D$17))))</f>
        <v>1.9189954590302492</v>
      </c>
      <c r="L5570">
        <v>-0.37625550268168062</v>
      </c>
      <c r="M5570">
        <f t="shared" ca="1" si="86"/>
        <v>1.1969628579489604</v>
      </c>
    </row>
    <row r="5571" spans="1:13" x14ac:dyDescent="0.25">
      <c r="A5571" s="9"/>
      <c r="H5571" s="9"/>
      <c r="J5571">
        <v>19</v>
      </c>
      <c r="K5571">
        <f ca="1">SIMULATION!$D$3*SIMULATION!$D$17/$H5552/(SIMULATION!$D$17-$I5552)*(((EXP(-$I5552*$J5571))/(1-EXP(-SIMULATION!$D$4*$I5552)))-(EXP(-SIMULATION!$D$17*$J5571)/(1-EXP(-SIMULATION!$D$4*SIMULATION!$D$17))))</f>
        <v>1.8436616604254077</v>
      </c>
      <c r="L5571">
        <v>-0.15854309288326812</v>
      </c>
      <c r="M5571">
        <f t="shared" ref="M5571:M5634" ca="1" si="87">$K5571*(1+$L5571)</f>
        <v>1.551361838551262</v>
      </c>
    </row>
    <row r="5572" spans="1:13" x14ac:dyDescent="0.25">
      <c r="A5572" s="9"/>
      <c r="H5572" s="9"/>
      <c r="J5572">
        <v>20</v>
      </c>
      <c r="K5572">
        <f ca="1">SIMULATION!$D$3*SIMULATION!$D$17/$H5552/(SIMULATION!$D$17-$I5552)*(((EXP(-$I5552*$J5572))/(1-EXP(-SIMULATION!$D$4*$I5552)))-(EXP(-SIMULATION!$D$17*$J5572)/(1-EXP(-SIMULATION!$D$4*SIMULATION!$D$17))))</f>
        <v>1.7712020146714891</v>
      </c>
      <c r="L5572">
        <v>0.11391507813778547</v>
      </c>
      <c r="M5572">
        <f t="shared" ca="1" si="87"/>
        <v>1.9729686305705949</v>
      </c>
    </row>
    <row r="5573" spans="1:13" x14ac:dyDescent="0.25">
      <c r="A5573" s="9"/>
      <c r="H5573" s="9"/>
      <c r="J5573">
        <v>21</v>
      </c>
      <c r="K5573">
        <f ca="1">SIMULATION!$D$3*SIMULATION!$D$17/$H5552/(SIMULATION!$D$17-$I5552)*(((EXP(-$I5552*$J5573))/(1-EXP(-SIMULATION!$D$4*$I5552)))-(EXP(-SIMULATION!$D$17*$J5573)/(1-EXP(-SIMULATION!$D$4*SIMULATION!$D$17))))</f>
        <v>1.7015368595001048</v>
      </c>
      <c r="L5573">
        <v>-0.42226358037075495</v>
      </c>
      <c r="M5573">
        <f t="shared" ca="1" si="87"/>
        <v>0.98303981307478028</v>
      </c>
    </row>
    <row r="5574" spans="1:13" x14ac:dyDescent="0.25">
      <c r="A5574" s="9"/>
      <c r="H5574" s="9"/>
      <c r="J5574">
        <v>22</v>
      </c>
      <c r="K5574">
        <f ca="1">SIMULATION!$D$3*SIMULATION!$D$17/$H5552/(SIMULATION!$D$17-$I5552)*(((EXP(-$I5552*$J5574))/(1-EXP(-SIMULATION!$D$4*$I5552)))-(EXP(-SIMULATION!$D$17*$J5574)/(1-EXP(-SIMULATION!$D$4*SIMULATION!$D$17))))</f>
        <v>1.6345776176459843</v>
      </c>
      <c r="L5574">
        <v>0.41859226021808071</v>
      </c>
      <c r="M5574">
        <f t="shared" ca="1" si="87"/>
        <v>2.3187991571183026</v>
      </c>
    </row>
    <row r="5575" spans="1:13" x14ac:dyDescent="0.25">
      <c r="A5575" s="9"/>
      <c r="H5575" s="9"/>
      <c r="J5575">
        <v>23</v>
      </c>
      <c r="K5575">
        <f ca="1">SIMULATION!$D$3*SIMULATION!$D$17/$H5552/(SIMULATION!$D$17-$I5552)*(((EXP(-$I5552*$J5575))/(1-EXP(-SIMULATION!$D$4*$I5552)))-(EXP(-SIMULATION!$D$17*$J5575)/(1-EXP(-SIMULATION!$D$4*SIMULATION!$D$17))))</f>
        <v>1.570231477207207</v>
      </c>
      <c r="L5575">
        <v>-0.60303746945588266</v>
      </c>
      <c r="M5575">
        <f t="shared" ca="1" si="87"/>
        <v>0.62332306073220045</v>
      </c>
    </row>
    <row r="5576" spans="1:13" x14ac:dyDescent="0.25">
      <c r="A5576" s="9"/>
      <c r="H5576" s="9"/>
      <c r="J5576">
        <v>24</v>
      </c>
      <c r="K5576">
        <f ca="1">SIMULATION!$D$3*SIMULATION!$D$17/$H5552/(SIMULATION!$D$17-$I5552)*(((EXP(-$I5552*$J5576))/(1-EXP(-SIMULATION!$D$4*$I5552)))-(EXP(-SIMULATION!$D$17*$J5576)/(1-EXP(-SIMULATION!$D$4*SIMULATION!$D$17))))</f>
        <v>1.5084043326994301</v>
      </c>
      <c r="L5576">
        <v>0.31486200445724594</v>
      </c>
      <c r="M5576">
        <f t="shared" ca="1" si="87"/>
        <v>1.983343544425167</v>
      </c>
    </row>
    <row r="5577" spans="1:13" x14ac:dyDescent="0.25">
      <c r="A5577" s="9">
        <v>224</v>
      </c>
      <c r="B5577" s="2">
        <f ca="1">NORMINV(RAND(),SIMULATION!D7,SIMULATION!D8)</f>
        <v>59.568638631724305</v>
      </c>
      <c r="C5577" s="2">
        <v>2</v>
      </c>
      <c r="D5577" s="2">
        <f ca="1">SIMULATION!$D$11*(1+(SIMULATION!$D$12*LN(1+$C5577)))*(1+(SIMULATION!$D$13*(($B5577/63.5)-1)))</f>
        <v>9.9461115573328858</v>
      </c>
      <c r="E5577" s="2">
        <v>4.3882485756030994E-2</v>
      </c>
      <c r="F5577" s="2">
        <f ca="1">D5577*(1+E5577)</f>
        <v>10.382571656075442</v>
      </c>
      <c r="G5577" s="2">
        <v>-0.4053162757379683</v>
      </c>
      <c r="H5577" s="9">
        <f>SIMULATION!$D$15*EXP($G$5577)</f>
        <v>147.19257205588508</v>
      </c>
      <c r="I5577" s="2">
        <f ca="1">$F5577/$H5577</f>
        <v>7.0537334262583962E-2</v>
      </c>
      <c r="J5577">
        <v>0</v>
      </c>
      <c r="K5577">
        <f ca="1">SIMULATION!$D$3*SIMULATION!$D$17/$H5577/(SIMULATION!$D$17-$I5577)*(((EXP(-$I5577*$J5577))/(1-EXP(-SIMULATION!$D$4*$I5577)))-(EXP(-SIMULATION!$D$17*$J5577)/(1-EXP(-SIMULATION!$D$4*SIMULATION!$D$17))))</f>
        <v>1.001084931563039</v>
      </c>
      <c r="L5577">
        <v>-3.5895484880478529E-2</v>
      </c>
      <c r="M5577">
        <f t="shared" ca="1" si="87"/>
        <v>0.96515050253804302</v>
      </c>
    </row>
    <row r="5578" spans="1:13" x14ac:dyDescent="0.25">
      <c r="A5578" s="9"/>
      <c r="H5578" s="9"/>
      <c r="J5578">
        <v>1</v>
      </c>
      <c r="K5578">
        <f ca="1">SIMULATION!$D$3*SIMULATION!$D$17/$H5577/(SIMULATION!$D$17-$I5577)*(((EXP(-$I5577*$J5578))/(1-EXP(-SIMULATION!$D$4*$I5577)))-(EXP(-SIMULATION!$D$17*$J5578)/(1-EXP(-SIMULATION!$D$4*SIMULATION!$D$17))))</f>
        <v>2.2254134580868397</v>
      </c>
      <c r="L5578">
        <v>0.46790948013677547</v>
      </c>
      <c r="M5578">
        <f t="shared" ca="1" si="87"/>
        <v>3.2667055123496365</v>
      </c>
    </row>
    <row r="5579" spans="1:13" x14ac:dyDescent="0.25">
      <c r="A5579" s="9"/>
      <c r="H5579" s="9"/>
      <c r="J5579">
        <v>2</v>
      </c>
      <c r="K5579">
        <f ca="1">SIMULATION!$D$3*SIMULATION!$D$17/$H5577/(SIMULATION!$D$17-$I5577)*(((EXP(-$I5577*$J5579))/(1-EXP(-SIMULATION!$D$4*$I5577)))-(EXP(-SIMULATION!$D$17*$J5579)/(1-EXP(-SIMULATION!$D$4*SIMULATION!$D$17))))</f>
        <v>2.902118552317337</v>
      </c>
      <c r="L5579">
        <v>0.12685791219766895</v>
      </c>
      <c r="M5579">
        <f t="shared" ca="1" si="87"/>
        <v>3.2702752528144359</v>
      </c>
    </row>
    <row r="5580" spans="1:13" x14ac:dyDescent="0.25">
      <c r="A5580" s="9"/>
      <c r="H5580" s="9"/>
      <c r="J5580">
        <v>3</v>
      </c>
      <c r="K5580">
        <f ca="1">SIMULATION!$D$3*SIMULATION!$D$17/$H5577/(SIMULATION!$D$17-$I5577)*(((EXP(-$I5577*$J5580))/(1-EXP(-SIMULATION!$D$4*$I5577)))-(EXP(-SIMULATION!$D$17*$J5580)/(1-EXP(-SIMULATION!$D$4*SIMULATION!$D$17))))</f>
        <v>3.2352402608694741</v>
      </c>
      <c r="L5580">
        <v>0.51216725845469757</v>
      </c>
      <c r="M5580">
        <f t="shared" ca="1" si="87"/>
        <v>4.8922243957212528</v>
      </c>
    </row>
    <row r="5581" spans="1:13" x14ac:dyDescent="0.25">
      <c r="A5581" s="9"/>
      <c r="H5581" s="9"/>
      <c r="J5581">
        <v>4</v>
      </c>
      <c r="K5581">
        <f ca="1">SIMULATION!$D$3*SIMULATION!$D$17/$H5577/(SIMULATION!$D$17-$I5577)*(((EXP(-$I5577*$J5581))/(1-EXP(-SIMULATION!$D$4*$I5577)))-(EXP(-SIMULATION!$D$17*$J5581)/(1-EXP(-SIMULATION!$D$4*SIMULATION!$D$17))))</f>
        <v>3.3550320161181322</v>
      </c>
      <c r="L5581">
        <v>-0.27365958521937428</v>
      </c>
      <c r="M5581">
        <f t="shared" ca="1" si="87"/>
        <v>2.4368953461895231</v>
      </c>
    </row>
    <row r="5582" spans="1:13" x14ac:dyDescent="0.25">
      <c r="A5582" s="9"/>
      <c r="H5582" s="9"/>
      <c r="J5582">
        <v>5</v>
      </c>
      <c r="K5582">
        <f ca="1">SIMULATION!$D$3*SIMULATION!$D$17/$H5577/(SIMULATION!$D$17-$I5577)*(((EXP(-$I5577*$J5582))/(1-EXP(-SIMULATION!$D$4*$I5577)))-(EXP(-SIMULATION!$D$17*$J5582)/(1-EXP(-SIMULATION!$D$4*SIMULATION!$D$17))))</f>
        <v>3.3444970763831927</v>
      </c>
      <c r="L5582">
        <v>-0.39306688591139999</v>
      </c>
      <c r="M5582">
        <f t="shared" ca="1" si="87"/>
        <v>2.0298860256294695</v>
      </c>
    </row>
    <row r="5583" spans="1:13" x14ac:dyDescent="0.25">
      <c r="A5583" s="9"/>
      <c r="H5583" s="9"/>
      <c r="J5583">
        <v>6</v>
      </c>
      <c r="K5583">
        <f ca="1">SIMULATION!$D$3*SIMULATION!$D$17/$H5577/(SIMULATION!$D$17-$I5577)*(((EXP(-$I5577*$J5583))/(1-EXP(-SIMULATION!$D$4*$I5577)))-(EXP(-SIMULATION!$D$17*$J5583)/(1-EXP(-SIMULATION!$D$4*SIMULATION!$D$17))))</f>
        <v>3.2563913999387459</v>
      </c>
      <c r="L5583">
        <v>0.22064752020802755</v>
      </c>
      <c r="M5583">
        <f t="shared" ca="1" si="87"/>
        <v>3.9749060871619775</v>
      </c>
    </row>
    <row r="5584" spans="1:13" x14ac:dyDescent="0.25">
      <c r="A5584" s="9"/>
      <c r="H5584" s="9"/>
      <c r="J5584">
        <v>7</v>
      </c>
      <c r="K5584">
        <f ca="1">SIMULATION!$D$3*SIMULATION!$D$17/$H5577/(SIMULATION!$D$17-$I5577)*(((EXP(-$I5577*$J5584))/(1-EXP(-SIMULATION!$D$4*$I5577)))-(EXP(-SIMULATION!$D$17*$J5584)/(1-EXP(-SIMULATION!$D$4*SIMULATION!$D$17))))</f>
        <v>3.124117336460265</v>
      </c>
      <c r="L5584">
        <v>-2.9046987081524252E-2</v>
      </c>
      <c r="M5584">
        <f t="shared" ca="1" si="87"/>
        <v>3.0333711405469379</v>
      </c>
    </row>
    <row r="5585" spans="1:13" x14ac:dyDescent="0.25">
      <c r="A5585" s="9"/>
      <c r="H5585" s="9"/>
      <c r="J5585">
        <v>8</v>
      </c>
      <c r="K5585">
        <f ca="1">SIMULATION!$D$3*SIMULATION!$D$17/$H5577/(SIMULATION!$D$17-$I5577)*(((EXP(-$I5577*$J5585))/(1-EXP(-SIMULATION!$D$4*$I5577)))-(EXP(-SIMULATION!$D$17*$J5585)/(1-EXP(-SIMULATION!$D$4*SIMULATION!$D$17))))</f>
        <v>2.9687025532935301</v>
      </c>
      <c r="L5585">
        <v>-1.7892054884403173E-2</v>
      </c>
      <c r="M5585">
        <f t="shared" ca="1" si="87"/>
        <v>2.9155863642745343</v>
      </c>
    </row>
    <row r="5586" spans="1:13" x14ac:dyDescent="0.25">
      <c r="A5586" s="9"/>
      <c r="H5586" s="9"/>
      <c r="J5586">
        <v>9</v>
      </c>
      <c r="K5586">
        <f ca="1">SIMULATION!$D$3*SIMULATION!$D$17/$H5577/(SIMULATION!$D$17-$I5577)*(((EXP(-$I5577*$J5586))/(1-EXP(-SIMULATION!$D$4*$I5577)))-(EXP(-SIMULATION!$D$17*$J5586)/(1-EXP(-SIMULATION!$D$4*SIMULATION!$D$17))))</f>
        <v>2.8032704224434317</v>
      </c>
      <c r="L5586">
        <v>-0.48864863100395173</v>
      </c>
      <c r="M5586">
        <f t="shared" ca="1" si="87"/>
        <v>1.4334561681825795</v>
      </c>
    </row>
    <row r="5587" spans="1:13" x14ac:dyDescent="0.25">
      <c r="A5587" s="9"/>
      <c r="H5587" s="9"/>
      <c r="J5587">
        <v>10</v>
      </c>
      <c r="K5587">
        <f ca="1">SIMULATION!$D$3*SIMULATION!$D$17/$H5577/(SIMULATION!$D$17-$I5577)*(((EXP(-$I5577*$J5587))/(1-EXP(-SIMULATION!$D$4*$I5577)))-(EXP(-SIMULATION!$D$17*$J5587)/(1-EXP(-SIMULATION!$D$4*SIMULATION!$D$17))))</f>
        <v>2.6359030026259567</v>
      </c>
      <c r="L5587">
        <v>-3.6759205134564023E-2</v>
      </c>
      <c r="M5587">
        <f t="shared" ca="1" si="87"/>
        <v>2.539009303437616</v>
      </c>
    </row>
    <row r="5588" spans="1:13" x14ac:dyDescent="0.25">
      <c r="A5588" s="9"/>
      <c r="H5588" s="9"/>
      <c r="J5588">
        <v>11</v>
      </c>
      <c r="K5588">
        <f ca="1">SIMULATION!$D$3*SIMULATION!$D$17/$H5577/(SIMULATION!$D$17-$I5577)*(((EXP(-$I5577*$J5588))/(1-EXP(-SIMULATION!$D$4*$I5577)))-(EXP(-SIMULATION!$D$17*$J5588)/(1-EXP(-SIMULATION!$D$4*SIMULATION!$D$17))))</f>
        <v>2.4714740764334922</v>
      </c>
      <c r="L5588">
        <v>-0.34455159805763574</v>
      </c>
      <c r="M5588">
        <f t="shared" ca="1" si="87"/>
        <v>1.6199237338403132</v>
      </c>
    </row>
    <row r="5589" spans="1:13" x14ac:dyDescent="0.25">
      <c r="A5589" s="9"/>
      <c r="H5589" s="9"/>
      <c r="J5589">
        <v>12</v>
      </c>
      <c r="K5589">
        <f ca="1">SIMULATION!$D$3*SIMULATION!$D$17/$H5577/(SIMULATION!$D$17-$I5577)*(((EXP(-$I5577*$J5589))/(1-EXP(-SIMULATION!$D$4*$I5577)))-(EXP(-SIMULATION!$D$17*$J5589)/(1-EXP(-SIMULATION!$D$4*SIMULATION!$D$17))))</f>
        <v>2.3128222849124049</v>
      </c>
      <c r="L5589">
        <v>0.37215016433009118</v>
      </c>
      <c r="M5589">
        <f t="shared" ca="1" si="87"/>
        <v>3.1735394783088537</v>
      </c>
    </row>
    <row r="5590" spans="1:13" x14ac:dyDescent="0.25">
      <c r="A5590" s="9"/>
      <c r="H5590" s="9"/>
      <c r="J5590">
        <v>13</v>
      </c>
      <c r="K5590">
        <f ca="1">SIMULATION!$D$3*SIMULATION!$D$17/$H5577/(SIMULATION!$D$17-$I5577)*(((EXP(-$I5577*$J5590))/(1-EXP(-SIMULATION!$D$4*$I5577)))-(EXP(-SIMULATION!$D$17*$J5590)/(1-EXP(-SIMULATION!$D$4*SIMULATION!$D$17))))</f>
        <v>2.1615014840746243</v>
      </c>
      <c r="L5590">
        <v>0.26876396996066559</v>
      </c>
      <c r="M5590">
        <f t="shared" ca="1" si="87"/>
        <v>2.7424352040103908</v>
      </c>
    </row>
    <row r="5591" spans="1:13" x14ac:dyDescent="0.25">
      <c r="A5591" s="9"/>
      <c r="H5591" s="9"/>
      <c r="J5591">
        <v>14</v>
      </c>
      <c r="K5591">
        <f ca="1">SIMULATION!$D$3*SIMULATION!$D$17/$H5577/(SIMULATION!$D$17-$I5577)*(((EXP(-$I5577*$J5591))/(1-EXP(-SIMULATION!$D$4*$I5577)))-(EXP(-SIMULATION!$D$17*$J5591)/(1-EXP(-SIMULATION!$D$4*SIMULATION!$D$17))))</f>
        <v>2.0182602714419509</v>
      </c>
      <c r="L5591">
        <v>0.5469194445925647</v>
      </c>
      <c r="M5591">
        <f t="shared" ca="1" si="87"/>
        <v>3.1220860581422216</v>
      </c>
    </row>
    <row r="5592" spans="1:13" x14ac:dyDescent="0.25">
      <c r="A5592" s="9"/>
      <c r="H5592" s="9"/>
      <c r="J5592">
        <v>15</v>
      </c>
      <c r="K5592">
        <f ca="1">SIMULATION!$D$3*SIMULATION!$D$17/$H5577/(SIMULATION!$D$17-$I5577)*(((EXP(-$I5577*$J5592))/(1-EXP(-SIMULATION!$D$4*$I5577)))-(EXP(-SIMULATION!$D$17*$J5592)/(1-EXP(-SIMULATION!$D$4*SIMULATION!$D$17))))</f>
        <v>1.8833480480823945</v>
      </c>
      <c r="L5592">
        <v>-0.73763746826638721</v>
      </c>
      <c r="M5592">
        <f t="shared" ca="1" si="87"/>
        <v>0.49411996203045494</v>
      </c>
    </row>
    <row r="5593" spans="1:13" x14ac:dyDescent="0.25">
      <c r="A5593" s="9"/>
      <c r="H5593" s="9"/>
      <c r="J5593">
        <v>16</v>
      </c>
      <c r="K5593">
        <f ca="1">SIMULATION!$D$3*SIMULATION!$D$17/$H5577/(SIMULATION!$D$17-$I5577)*(((EXP(-$I5577*$J5593))/(1-EXP(-SIMULATION!$D$4*$I5577)))-(EXP(-SIMULATION!$D$17*$J5593)/(1-EXP(-SIMULATION!$D$4*SIMULATION!$D$17))))</f>
        <v>1.7567100041650581</v>
      </c>
      <c r="L5593">
        <v>-0.67089935098556974</v>
      </c>
      <c r="M5593">
        <f t="shared" ca="1" si="87"/>
        <v>0.57813440250086312</v>
      </c>
    </row>
    <row r="5594" spans="1:13" x14ac:dyDescent="0.25">
      <c r="A5594" s="9"/>
      <c r="H5594" s="9"/>
      <c r="J5594">
        <v>17</v>
      </c>
      <c r="K5594">
        <f ca="1">SIMULATION!$D$3*SIMULATION!$D$17/$H5577/(SIMULATION!$D$17-$I5577)*(((EXP(-$I5577*$J5594))/(1-EXP(-SIMULATION!$D$4*$I5577)))-(EXP(-SIMULATION!$D$17*$J5594)/(1-EXP(-SIMULATION!$D$4*SIMULATION!$D$17))))</f>
        <v>1.6381110020890275</v>
      </c>
      <c r="L5594">
        <v>-5.0815441598411226E-2</v>
      </c>
      <c r="M5594">
        <f t="shared" ca="1" si="87"/>
        <v>1.5548696681306575</v>
      </c>
    </row>
    <row r="5595" spans="1:13" x14ac:dyDescent="0.25">
      <c r="A5595" s="9"/>
      <c r="H5595" s="9"/>
      <c r="J5595">
        <v>18</v>
      </c>
      <c r="K5595">
        <f ca="1">SIMULATION!$D$3*SIMULATION!$D$17/$H5577/(SIMULATION!$D$17-$I5577)*(((EXP(-$I5577*$J5595))/(1-EXP(-SIMULATION!$D$4*$I5577)))-(EXP(-SIMULATION!$D$17*$J5595)/(1-EXP(-SIMULATION!$D$4*SIMULATION!$D$17))))</f>
        <v>1.5272139682136554</v>
      </c>
      <c r="L5595">
        <v>0.24636203027958972</v>
      </c>
      <c r="M5595">
        <f t="shared" ca="1" si="87"/>
        <v>1.9034615020941204</v>
      </c>
    </row>
    <row r="5596" spans="1:13" x14ac:dyDescent="0.25">
      <c r="A5596" s="9"/>
      <c r="H5596" s="9"/>
      <c r="J5596">
        <v>19</v>
      </c>
      <c r="K5596">
        <f ca="1">SIMULATION!$D$3*SIMULATION!$D$17/$H5577/(SIMULATION!$D$17-$I5577)*(((EXP(-$I5577*$J5596))/(1-EXP(-SIMULATION!$D$4*$I5577)))-(EXP(-SIMULATION!$D$17*$J5596)/(1-EXP(-SIMULATION!$D$4*SIMULATION!$D$17))))</f>
        <v>1.4236292004026878</v>
      </c>
      <c r="L5596">
        <v>0.35670407960205541</v>
      </c>
      <c r="M5596">
        <f t="shared" ca="1" si="87"/>
        <v>1.9314435440269384</v>
      </c>
    </row>
    <row r="5597" spans="1:13" x14ac:dyDescent="0.25">
      <c r="A5597" s="9"/>
      <c r="H5597" s="9"/>
      <c r="J5597">
        <v>20</v>
      </c>
      <c r="K5597">
        <f ca="1">SIMULATION!$D$3*SIMULATION!$D$17/$H5577/(SIMULATION!$D$17-$I5577)*(((EXP(-$I5577*$J5597))/(1-EXP(-SIMULATION!$D$4*$I5577)))-(EXP(-SIMULATION!$D$17*$J5597)/(1-EXP(-SIMULATION!$D$4*SIMULATION!$D$17))))</f>
        <v>1.3269451009042117</v>
      </c>
      <c r="L5597">
        <v>-0.12520662135314373</v>
      </c>
      <c r="M5597">
        <f t="shared" ca="1" si="87"/>
        <v>1.1608027880988889</v>
      </c>
    </row>
    <row r="5598" spans="1:13" x14ac:dyDescent="0.25">
      <c r="A5598" s="9"/>
      <c r="H5598" s="9"/>
      <c r="J5598">
        <v>21</v>
      </c>
      <c r="K5598">
        <f ca="1">SIMULATION!$D$3*SIMULATION!$D$17/$H5577/(SIMULATION!$D$17-$I5577)*(((EXP(-$I5577*$J5598))/(1-EXP(-SIMULATION!$D$4*$I5577)))-(EXP(-SIMULATION!$D$17*$J5598)/(1-EXP(-SIMULATION!$D$4*SIMULATION!$D$17))))</f>
        <v>1.2367470650196211</v>
      </c>
      <c r="L5598">
        <v>0.13355652115606934</v>
      </c>
      <c r="M5598">
        <f t="shared" ca="1" si="87"/>
        <v>1.4019227005736208</v>
      </c>
    </row>
    <row r="5599" spans="1:13" x14ac:dyDescent="0.25">
      <c r="A5599" s="9"/>
      <c r="H5599" s="9"/>
      <c r="J5599">
        <v>22</v>
      </c>
      <c r="K5599">
        <f ca="1">SIMULATION!$D$3*SIMULATION!$D$17/$H5577/(SIMULATION!$D$17-$I5577)*(((EXP(-$I5577*$J5599))/(1-EXP(-SIMULATION!$D$4*$I5577)))-(EXP(-SIMULATION!$D$17*$J5599)/(1-EXP(-SIMULATION!$D$4*SIMULATION!$D$17))))</f>
        <v>1.1526288345889766</v>
      </c>
      <c r="L5599">
        <v>0.10855958031347421</v>
      </c>
      <c r="M5599">
        <f t="shared" ca="1" si="87"/>
        <v>1.2777577371291649</v>
      </c>
    </row>
    <row r="5600" spans="1:13" x14ac:dyDescent="0.25">
      <c r="A5600" s="9"/>
      <c r="H5600" s="9"/>
      <c r="J5600">
        <v>23</v>
      </c>
      <c r="K5600">
        <f ca="1">SIMULATION!$D$3*SIMULATION!$D$17/$H5577/(SIMULATION!$D$17-$I5577)*(((EXP(-$I5577*$J5600))/(1-EXP(-SIMULATION!$D$4*$I5577)))-(EXP(-SIMULATION!$D$17*$J5600)/(1-EXP(-SIMULATION!$D$4*SIMULATION!$D$17))))</f>
        <v>1.074199073884746</v>
      </c>
      <c r="L5600">
        <v>0.21874998234541432</v>
      </c>
      <c r="M5600">
        <f t="shared" ca="1" si="87"/>
        <v>1.3091801023324945</v>
      </c>
    </row>
    <row r="5601" spans="1:13" x14ac:dyDescent="0.25">
      <c r="A5601" s="9"/>
      <c r="H5601" s="9"/>
      <c r="J5601">
        <v>24</v>
      </c>
      <c r="K5601">
        <f ca="1">SIMULATION!$D$3*SIMULATION!$D$17/$H5577/(SIMULATION!$D$17-$I5577)*(((EXP(-$I5577*$J5601))/(1-EXP(-SIMULATION!$D$4*$I5577)))-(EXP(-SIMULATION!$D$17*$J5601)/(1-EXP(-SIMULATION!$D$4*SIMULATION!$D$17))))</f>
        <v>1.0010849315630386</v>
      </c>
      <c r="L5601">
        <v>0.16105695149251814</v>
      </c>
      <c r="M5601">
        <f t="shared" ca="1" si="87"/>
        <v>1.1623166188256777</v>
      </c>
    </row>
    <row r="5602" spans="1:13" x14ac:dyDescent="0.25">
      <c r="A5602" s="9">
        <v>225</v>
      </c>
      <c r="B5602" s="2">
        <f ca="1">NORMINV(RAND(),SIMULATION!D7,SIMULATION!D8)</f>
        <v>71.146159276382178</v>
      </c>
      <c r="C5602" s="2">
        <v>2</v>
      </c>
      <c r="D5602" s="2">
        <f ca="1">SIMULATION!$D$11*(1+(SIMULATION!$D$12*LN(1+$C5602)))*(1+(SIMULATION!$D$13*(($B5602/63.5)-1)))</f>
        <v>10.805878352902633</v>
      </c>
      <c r="E5602" s="2">
        <v>-7.9307712959098692E-2</v>
      </c>
      <c r="F5602" s="2">
        <f ca="1">D5602*(1+E5602)</f>
        <v>9.9488888542196925</v>
      </c>
      <c r="G5602" s="2">
        <v>-0.15185173016230732</v>
      </c>
      <c r="H5602" s="9">
        <f>SIMULATION!$D$15*EXP($G$5602)</f>
        <v>189.65493492512763</v>
      </c>
      <c r="I5602" s="2">
        <f ca="1">$F5602/$H5602</f>
        <v>5.2457843283367951E-2</v>
      </c>
      <c r="J5602">
        <v>0</v>
      </c>
      <c r="K5602">
        <f ca="1">SIMULATION!$D$3*SIMULATION!$D$17/$H5602/(SIMULATION!$D$17-$I5602)*(((EXP(-$I5602*$J5602))/(1-EXP(-SIMULATION!$D$4*$I5602)))-(EXP(-SIMULATION!$D$17*$J5602)/(1-EXP(-SIMULATION!$D$4*SIMULATION!$D$17))))</f>
        <v>1.3035470228560138</v>
      </c>
      <c r="L5602">
        <v>7.2980256277118197E-2</v>
      </c>
      <c r="M5602">
        <f t="shared" ca="1" si="87"/>
        <v>1.39868021865332</v>
      </c>
    </row>
    <row r="5603" spans="1:13" x14ac:dyDescent="0.25">
      <c r="A5603" s="9"/>
      <c r="H5603" s="9"/>
      <c r="J5603">
        <v>1</v>
      </c>
      <c r="K5603">
        <f ca="1">SIMULATION!$D$3*SIMULATION!$D$17/$H5602/(SIMULATION!$D$17-$I5602)*(((EXP(-$I5602*$J5603))/(1-EXP(-SIMULATION!$D$4*$I5602)))-(EXP(-SIMULATION!$D$17*$J5603)/(1-EXP(-SIMULATION!$D$4*SIMULATION!$D$17))))</f>
        <v>2.2497470697643007</v>
      </c>
      <c r="L5603">
        <v>0.26390173195998612</v>
      </c>
      <c r="M5603">
        <f t="shared" ca="1" si="87"/>
        <v>2.8434592179470033</v>
      </c>
    </row>
    <row r="5604" spans="1:13" x14ac:dyDescent="0.25">
      <c r="A5604" s="9"/>
      <c r="H5604" s="9"/>
      <c r="J5604">
        <v>2</v>
      </c>
      <c r="K5604">
        <f ca="1">SIMULATION!$D$3*SIMULATION!$D$17/$H5602/(SIMULATION!$D$17-$I5602)*(((EXP(-$I5602*$J5604))/(1-EXP(-SIMULATION!$D$4*$I5602)))-(EXP(-SIMULATION!$D$17*$J5604)/(1-EXP(-SIMULATION!$D$4*SIMULATION!$D$17))))</f>
        <v>2.7838110321397598</v>
      </c>
      <c r="L5604">
        <v>0.14822370638967769</v>
      </c>
      <c r="M5604">
        <f t="shared" ca="1" si="87"/>
        <v>3.196437821211989</v>
      </c>
    </row>
    <row r="5605" spans="1:13" x14ac:dyDescent="0.25">
      <c r="A5605" s="9"/>
      <c r="H5605" s="9"/>
      <c r="J5605">
        <v>3</v>
      </c>
      <c r="K5605">
        <f ca="1">SIMULATION!$D$3*SIMULATION!$D$17/$H5602/(SIMULATION!$D$17-$I5602)*(((EXP(-$I5602*$J5605))/(1-EXP(-SIMULATION!$D$4*$I5602)))-(EXP(-SIMULATION!$D$17*$J5605)/(1-EXP(-SIMULATION!$D$4*SIMULATION!$D$17))))</f>
        <v>3.0574623091921427</v>
      </c>
      <c r="L5605">
        <v>0.29935320599558202</v>
      </c>
      <c r="M5605">
        <f t="shared" ca="1" si="87"/>
        <v>3.9727234536594658</v>
      </c>
    </row>
    <row r="5606" spans="1:13" x14ac:dyDescent="0.25">
      <c r="A5606" s="9"/>
      <c r="H5606" s="9"/>
      <c r="J5606">
        <v>4</v>
      </c>
      <c r="K5606">
        <f ca="1">SIMULATION!$D$3*SIMULATION!$D$17/$H5602/(SIMULATION!$D$17-$I5602)*(((EXP(-$I5602*$J5606))/(1-EXP(-SIMULATION!$D$4*$I5602)))-(EXP(-SIMULATION!$D$17*$J5606)/(1-EXP(-SIMULATION!$D$4*SIMULATION!$D$17))))</f>
        <v>3.1677401477350862</v>
      </c>
      <c r="L5606">
        <v>0.1813854808665801</v>
      </c>
      <c r="M5606">
        <f t="shared" ca="1" si="87"/>
        <v>3.742322217692386</v>
      </c>
    </row>
    <row r="5607" spans="1:13" x14ac:dyDescent="0.25">
      <c r="A5607" s="9"/>
      <c r="H5607" s="9"/>
      <c r="J5607">
        <v>5</v>
      </c>
      <c r="K5607">
        <f ca="1">SIMULATION!$D$3*SIMULATION!$D$17/$H5602/(SIMULATION!$D$17-$I5602)*(((EXP(-$I5602*$J5607))/(1-EXP(-SIMULATION!$D$4*$I5602)))-(EXP(-SIMULATION!$D$17*$J5607)/(1-EXP(-SIMULATION!$D$4*SIMULATION!$D$17))))</f>
        <v>3.1766505104862199</v>
      </c>
      <c r="L5607">
        <v>0.5246119123129277</v>
      </c>
      <c r="M5607">
        <f t="shared" ca="1" si="87"/>
        <v>4.8431592095422333</v>
      </c>
    </row>
    <row r="5608" spans="1:13" x14ac:dyDescent="0.25">
      <c r="A5608" s="9"/>
      <c r="H5608" s="9"/>
      <c r="J5608">
        <v>6</v>
      </c>
      <c r="K5608">
        <f ca="1">SIMULATION!$D$3*SIMULATION!$D$17/$H5602/(SIMULATION!$D$17-$I5602)*(((EXP(-$I5602*$J5608))/(1-EXP(-SIMULATION!$D$4*$I5602)))-(EXP(-SIMULATION!$D$17*$J5608)/(1-EXP(-SIMULATION!$D$4*SIMULATION!$D$17))))</f>
        <v>3.1237583364374273</v>
      </c>
      <c r="L5608">
        <v>0.28261125385336222</v>
      </c>
      <c r="M5608">
        <f t="shared" ca="1" si="87"/>
        <v>4.0065675966329017</v>
      </c>
    </row>
    <row r="5609" spans="1:13" x14ac:dyDescent="0.25">
      <c r="A5609" s="9"/>
      <c r="H5609" s="9"/>
      <c r="J5609">
        <v>7</v>
      </c>
      <c r="K5609">
        <f ca="1">SIMULATION!$D$3*SIMULATION!$D$17/$H5602/(SIMULATION!$D$17-$I5602)*(((EXP(-$I5602*$J5609))/(1-EXP(-SIMULATION!$D$4*$I5602)))-(EXP(-SIMULATION!$D$17*$J5609)/(1-EXP(-SIMULATION!$D$4*SIMULATION!$D$17))))</f>
        <v>3.0342564991079337</v>
      </c>
      <c r="L5609">
        <v>0.63022435229528306</v>
      </c>
      <c r="M5609">
        <f t="shared" ca="1" si="87"/>
        <v>4.9465188359559846</v>
      </c>
    </row>
    <row r="5610" spans="1:13" x14ac:dyDescent="0.25">
      <c r="A5610" s="9"/>
      <c r="H5610" s="9"/>
      <c r="J5610">
        <v>8</v>
      </c>
      <c r="K5610">
        <f ca="1">SIMULATION!$D$3*SIMULATION!$D$17/$H5602/(SIMULATION!$D$17-$I5602)*(((EXP(-$I5602*$J5610))/(1-EXP(-SIMULATION!$D$4*$I5602)))-(EXP(-SIMULATION!$D$17*$J5610)/(1-EXP(-SIMULATION!$D$4*SIMULATION!$D$17))))</f>
        <v>2.9241361469043166</v>
      </c>
      <c r="L5610">
        <v>0.43890336434684368</v>
      </c>
      <c r="M5610">
        <f t="shared" ca="1" si="87"/>
        <v>4.2075493395888373</v>
      </c>
    </row>
    <row r="5611" spans="1:13" x14ac:dyDescent="0.25">
      <c r="A5611" s="9"/>
      <c r="H5611" s="9"/>
      <c r="J5611">
        <v>9</v>
      </c>
      <c r="K5611">
        <f ca="1">SIMULATION!$D$3*SIMULATION!$D$17/$H5602/(SIMULATION!$D$17-$I5602)*(((EXP(-$I5602*$J5611))/(1-EXP(-SIMULATION!$D$4*$I5602)))-(EXP(-SIMULATION!$D$17*$J5611)/(1-EXP(-SIMULATION!$D$4*SIMULATION!$D$17))))</f>
        <v>2.8034995614571363</v>
      </c>
      <c r="L5611">
        <v>0.31826650486052649</v>
      </c>
      <c r="M5611">
        <f t="shared" ca="1" si="87"/>
        <v>3.6957595682601179</v>
      </c>
    </row>
    <row r="5612" spans="1:13" x14ac:dyDescent="0.25">
      <c r="A5612" s="9"/>
      <c r="H5612" s="9"/>
      <c r="J5612">
        <v>10</v>
      </c>
      <c r="K5612">
        <f ca="1">SIMULATION!$D$3*SIMULATION!$D$17/$H5602/(SIMULATION!$D$17-$I5602)*(((EXP(-$I5602*$J5612))/(1-EXP(-SIMULATION!$D$4*$I5602)))-(EXP(-SIMULATION!$D$17*$J5612)/(1-EXP(-SIMULATION!$D$4*SIMULATION!$D$17))))</f>
        <v>2.6786827179145472</v>
      </c>
      <c r="L5612">
        <v>0.31655244020279705</v>
      </c>
      <c r="M5612">
        <f t="shared" ca="1" si="87"/>
        <v>3.5266262687994576</v>
      </c>
    </row>
    <row r="5613" spans="1:13" x14ac:dyDescent="0.25">
      <c r="A5613" s="9"/>
      <c r="H5613" s="9"/>
      <c r="J5613">
        <v>11</v>
      </c>
      <c r="K5613">
        <f ca="1">SIMULATION!$D$3*SIMULATION!$D$17/$H5602/(SIMULATION!$D$17-$I5602)*(((EXP(-$I5602*$J5613))/(1-EXP(-SIMULATION!$D$4*$I5602)))-(EXP(-SIMULATION!$D$17*$J5613)/(1-EXP(-SIMULATION!$D$4*SIMULATION!$D$17))))</f>
        <v>2.5536150937838142</v>
      </c>
      <c r="L5613">
        <v>0.41901733732746638</v>
      </c>
      <c r="M5613">
        <f t="shared" ca="1" si="87"/>
        <v>3.6236240909403366</v>
      </c>
    </row>
    <row r="5614" spans="1:13" x14ac:dyDescent="0.25">
      <c r="A5614" s="9"/>
      <c r="H5614" s="9"/>
      <c r="J5614">
        <v>12</v>
      </c>
      <c r="K5614">
        <f ca="1">SIMULATION!$D$3*SIMULATION!$D$17/$H5602/(SIMULATION!$D$17-$I5602)*(((EXP(-$I5602*$J5614))/(1-EXP(-SIMULATION!$D$4*$I5602)))-(EXP(-SIMULATION!$D$17*$J5614)/(1-EXP(-SIMULATION!$D$4*SIMULATION!$D$17))))</f>
        <v>2.4306907075112467</v>
      </c>
      <c r="L5614">
        <v>-0.17057658256080516</v>
      </c>
      <c r="M5614">
        <f t="shared" ca="1" si="87"/>
        <v>2.0160717933616725</v>
      </c>
    </row>
    <row r="5615" spans="1:13" x14ac:dyDescent="0.25">
      <c r="A5615" s="9"/>
      <c r="H5615" s="9"/>
      <c r="J5615">
        <v>13</v>
      </c>
      <c r="K5615">
        <f ca="1">SIMULATION!$D$3*SIMULATION!$D$17/$H5602/(SIMULATION!$D$17-$I5602)*(((EXP(-$I5602*$J5615))/(1-EXP(-SIMULATION!$D$4*$I5602)))-(EXP(-SIMULATION!$D$17*$J5615)/(1-EXP(-SIMULATION!$D$4*SIMULATION!$D$17))))</f>
        <v>2.3113259596079145</v>
      </c>
      <c r="L5615">
        <v>0.11545158477236717</v>
      </c>
      <c r="M5615">
        <f t="shared" ca="1" si="87"/>
        <v>2.5781722045701607</v>
      </c>
    </row>
    <row r="5616" spans="1:13" x14ac:dyDescent="0.25">
      <c r="A5616" s="9"/>
      <c r="H5616" s="9"/>
      <c r="J5616">
        <v>14</v>
      </c>
      <c r="K5616">
        <f ca="1">SIMULATION!$D$3*SIMULATION!$D$17/$H5602/(SIMULATION!$D$17-$I5602)*(((EXP(-$I5602*$J5616))/(1-EXP(-SIMULATION!$D$4*$I5602)))-(EXP(-SIMULATION!$D$17*$J5616)/(1-EXP(-SIMULATION!$D$4*SIMULATION!$D$17))))</f>
        <v>2.1963167866982118</v>
      </c>
      <c r="L5616">
        <v>-4.0400002355983579E-3</v>
      </c>
      <c r="M5616">
        <f t="shared" ca="1" si="87"/>
        <v>2.1874436663625025</v>
      </c>
    </row>
    <row r="5617" spans="1:13" x14ac:dyDescent="0.25">
      <c r="A5617" s="9"/>
      <c r="H5617" s="9"/>
      <c r="J5617">
        <v>15</v>
      </c>
      <c r="K5617">
        <f ca="1">SIMULATION!$D$3*SIMULATION!$D$17/$H5602/(SIMULATION!$D$17-$I5602)*(((EXP(-$I5602*$J5617))/(1-EXP(-SIMULATION!$D$4*$I5602)))-(EXP(-SIMULATION!$D$17*$J5617)/(1-EXP(-SIMULATION!$D$4*SIMULATION!$D$17))))</f>
        <v>2.0860672269802021</v>
      </c>
      <c r="L5617">
        <v>-7.6160823260739766E-2</v>
      </c>
      <c r="M5617">
        <f t="shared" ca="1" si="87"/>
        <v>1.9271906295961414</v>
      </c>
    </row>
    <row r="5618" spans="1:13" x14ac:dyDescent="0.25">
      <c r="A5618" s="9"/>
      <c r="H5618" s="9"/>
      <c r="J5618">
        <v>16</v>
      </c>
      <c r="K5618">
        <f ca="1">SIMULATION!$D$3*SIMULATION!$D$17/$H5602/(SIMULATION!$D$17-$I5602)*(((EXP(-$I5602*$J5618))/(1-EXP(-SIMULATION!$D$4*$I5602)))-(EXP(-SIMULATION!$D$17*$J5618)/(1-EXP(-SIMULATION!$D$4*SIMULATION!$D$17))))</f>
        <v>1.9807355987132216</v>
      </c>
      <c r="L5618">
        <v>-0.2213657279121376</v>
      </c>
      <c r="M5618">
        <f t="shared" ca="1" si="87"/>
        <v>1.5422686211025856</v>
      </c>
    </row>
    <row r="5619" spans="1:13" x14ac:dyDescent="0.25">
      <c r="A5619" s="9"/>
      <c r="H5619" s="9"/>
      <c r="J5619">
        <v>17</v>
      </c>
      <c r="K5619">
        <f ca="1">SIMULATION!$D$3*SIMULATION!$D$17/$H5602/(SIMULATION!$D$17-$I5602)*(((EXP(-$I5602*$J5619))/(1-EXP(-SIMULATION!$D$4*$I5602)))-(EXP(-SIMULATION!$D$17*$J5619)/(1-EXP(-SIMULATION!$D$4*SIMULATION!$D$17))))</f>
        <v>1.8803278980463956</v>
      </c>
      <c r="L5619">
        <v>-0.27738438967350842</v>
      </c>
      <c r="M5619">
        <f t="shared" ca="1" si="87"/>
        <v>1.3587542916607251</v>
      </c>
    </row>
    <row r="5620" spans="1:13" x14ac:dyDescent="0.25">
      <c r="A5620" s="9"/>
      <c r="H5620" s="9"/>
      <c r="J5620">
        <v>18</v>
      </c>
      <c r="K5620">
        <f ca="1">SIMULATION!$D$3*SIMULATION!$D$17/$H5602/(SIMULATION!$D$17-$I5602)*(((EXP(-$I5602*$J5620))/(1-EXP(-SIMULATION!$D$4*$I5602)))-(EXP(-SIMULATION!$D$17*$J5620)/(1-EXP(-SIMULATION!$D$4*SIMULATION!$D$17))))</f>
        <v>1.7847573878703882</v>
      </c>
      <c r="L5620">
        <v>-0.1527415333848372</v>
      </c>
      <c r="M5620">
        <f t="shared" ca="1" si="87"/>
        <v>1.5121508077271484</v>
      </c>
    </row>
    <row r="5621" spans="1:13" x14ac:dyDescent="0.25">
      <c r="A5621" s="9"/>
      <c r="H5621" s="9"/>
      <c r="J5621">
        <v>19</v>
      </c>
      <c r="K5621">
        <f ca="1">SIMULATION!$D$3*SIMULATION!$D$17/$H5602/(SIMULATION!$D$17-$I5602)*(((EXP(-$I5602*$J5621))/(1-EXP(-SIMULATION!$D$4*$I5602)))-(EXP(-SIMULATION!$D$17*$J5621)/(1-EXP(-SIMULATION!$D$4*SIMULATION!$D$17))))</f>
        <v>1.6938825344838242</v>
      </c>
      <c r="L5621">
        <v>-5.8525641607635744E-2</v>
      </c>
      <c r="M5621">
        <f t="shared" ca="1" si="87"/>
        <v>1.5947469723451901</v>
      </c>
    </row>
    <row r="5622" spans="1:13" x14ac:dyDescent="0.25">
      <c r="A5622" s="9"/>
      <c r="H5622" s="9"/>
      <c r="J5622">
        <v>20</v>
      </c>
      <c r="K5622">
        <f ca="1">SIMULATION!$D$3*SIMULATION!$D$17/$H5602/(SIMULATION!$D$17-$I5602)*(((EXP(-$I5602*$J5622))/(1-EXP(-SIMULATION!$D$4*$I5602)))-(EXP(-SIMULATION!$D$17*$J5622)/(1-EXP(-SIMULATION!$D$4*SIMULATION!$D$17))))</f>
        <v>1.607531081755196</v>
      </c>
      <c r="L5622">
        <v>-0.28274169075117017</v>
      </c>
      <c r="M5622">
        <f t="shared" ca="1" si="87"/>
        <v>1.1530150257646743</v>
      </c>
    </row>
    <row r="5623" spans="1:13" x14ac:dyDescent="0.25">
      <c r="A5623" s="9"/>
      <c r="H5623" s="9"/>
      <c r="J5623">
        <v>21</v>
      </c>
      <c r="K5623">
        <f ca="1">SIMULATION!$D$3*SIMULATION!$D$17/$H5602/(SIMULATION!$D$17-$I5602)*(((EXP(-$I5602*$J5623))/(1-EXP(-SIMULATION!$D$4*$I5602)))-(EXP(-SIMULATION!$D$17*$J5623)/(1-EXP(-SIMULATION!$D$4*SIMULATION!$D$17))))</f>
        <v>1.5255152539456751</v>
      </c>
      <c r="L5623">
        <v>2.4087475283979237E-2</v>
      </c>
      <c r="M5623">
        <f t="shared" ca="1" si="87"/>
        <v>1.5622610649204249</v>
      </c>
    </row>
    <row r="5624" spans="1:13" x14ac:dyDescent="0.25">
      <c r="A5624" s="9"/>
      <c r="H5624" s="9"/>
      <c r="J5624">
        <v>22</v>
      </c>
      <c r="K5624">
        <f ca="1">SIMULATION!$D$3*SIMULATION!$D$17/$H5602/(SIMULATION!$D$17-$I5602)*(((EXP(-$I5602*$J5624))/(1-EXP(-SIMULATION!$D$4*$I5602)))-(EXP(-SIMULATION!$D$17*$J5624)/(1-EXP(-SIMULATION!$D$4*SIMULATION!$D$17))))</f>
        <v>1.4476412850349021</v>
      </c>
      <c r="L5624">
        <v>0.23110685085759702</v>
      </c>
      <c r="M5624">
        <f t="shared" ca="1" si="87"/>
        <v>1.7822011035907634</v>
      </c>
    </row>
    <row r="5625" spans="1:13" x14ac:dyDescent="0.25">
      <c r="A5625" s="9"/>
      <c r="H5625" s="9"/>
      <c r="J5625">
        <v>23</v>
      </c>
      <c r="K5625">
        <f ca="1">SIMULATION!$D$3*SIMULATION!$D$17/$H5602/(SIMULATION!$D$17-$I5602)*(((EXP(-$I5602*$J5625))/(1-EXP(-SIMULATION!$D$4*$I5602)))-(EXP(-SIMULATION!$D$17*$J5625)/(1-EXP(-SIMULATION!$D$4*SIMULATION!$D$17))))</f>
        <v>1.3737153232182886</v>
      </c>
      <c r="L5625">
        <v>-0.22322236072038654</v>
      </c>
      <c r="M5625">
        <f t="shared" ca="1" si="87"/>
        <v>1.0670713458117336</v>
      </c>
    </row>
    <row r="5626" spans="1:13" x14ac:dyDescent="0.25">
      <c r="A5626" s="9"/>
      <c r="H5626" s="9"/>
      <c r="J5626">
        <v>24</v>
      </c>
      <c r="K5626">
        <f ca="1">SIMULATION!$D$3*SIMULATION!$D$17/$H5602/(SIMULATION!$D$17-$I5602)*(((EXP(-$I5602*$J5626))/(1-EXP(-SIMULATION!$D$4*$I5602)))-(EXP(-SIMULATION!$D$17*$J5626)/(1-EXP(-SIMULATION!$D$4*SIMULATION!$D$17))))</f>
        <v>1.3035470228560135</v>
      </c>
      <c r="L5626">
        <v>-0.4314794673421129</v>
      </c>
      <c r="M5626">
        <f t="shared" ca="1" si="87"/>
        <v>0.74109324777870367</v>
      </c>
    </row>
    <row r="5627" spans="1:13" x14ac:dyDescent="0.25">
      <c r="A5627" s="9">
        <v>226</v>
      </c>
      <c r="B5627" s="2">
        <f ca="1">NORMINV(RAND(),SIMULATION!D7,SIMULATION!D8)</f>
        <v>60.579183590856495</v>
      </c>
      <c r="C5627" s="2">
        <v>2</v>
      </c>
      <c r="D5627" s="2">
        <f ca="1">SIMULATION!$D$11*(1+(SIMULATION!$D$12*LN(1+$C5627)))*(1+(SIMULATION!$D$13*(($B5627/63.5)-1)))</f>
        <v>10.021156381519241</v>
      </c>
      <c r="E5627" s="2">
        <v>-7.0557136262842698E-2</v>
      </c>
      <c r="F5627" s="2">
        <f ca="1">D5627*(1+E5627)</f>
        <v>9.3140922851971322</v>
      </c>
      <c r="G5627" s="2">
        <v>-0.49004852040256436</v>
      </c>
      <c r="H5627" s="9">
        <f>SIMULATION!$D$15*EXP($G$5627)</f>
        <v>135.23439048831895</v>
      </c>
      <c r="I5627" s="2">
        <f ca="1">$F5627/$H5627</f>
        <v>6.8873695896175535E-2</v>
      </c>
      <c r="J5627">
        <v>0</v>
      </c>
      <c r="K5627">
        <f ca="1">SIMULATION!$D$3*SIMULATION!$D$17/$H5627/(SIMULATION!$D$17-$I5627)*(((EXP(-$I5627*$J5627))/(1-EXP(-SIMULATION!$D$4*$I5627)))-(EXP(-SIMULATION!$D$17*$J5627)/(1-EXP(-SIMULATION!$D$4*SIMULATION!$D$17))))</f>
        <v>1.1394467719320942</v>
      </c>
      <c r="L5627">
        <v>-0.22237142670169768</v>
      </c>
      <c r="M5627">
        <f t="shared" ca="1" si="87"/>
        <v>0.8860663676069106</v>
      </c>
    </row>
    <row r="5628" spans="1:13" x14ac:dyDescent="0.25">
      <c r="A5628" s="9"/>
      <c r="H5628" s="9"/>
      <c r="J5628">
        <v>1</v>
      </c>
      <c r="K5628">
        <f ca="1">SIMULATION!$D$3*SIMULATION!$D$17/$H5627/(SIMULATION!$D$17-$I5627)*(((EXP(-$I5627*$J5628))/(1-EXP(-SIMULATION!$D$4*$I5627)))-(EXP(-SIMULATION!$D$17*$J5628)/(1-EXP(-SIMULATION!$D$4*SIMULATION!$D$17))))</f>
        <v>2.4716545704573698</v>
      </c>
      <c r="L5628">
        <v>0.27718049727624228</v>
      </c>
      <c r="M5628">
        <f t="shared" ca="1" si="87"/>
        <v>3.156749013391841</v>
      </c>
    </row>
    <row r="5629" spans="1:13" x14ac:dyDescent="0.25">
      <c r="A5629" s="9"/>
      <c r="H5629" s="9"/>
      <c r="J5629">
        <v>2</v>
      </c>
      <c r="K5629">
        <f ca="1">SIMULATION!$D$3*SIMULATION!$D$17/$H5627/(SIMULATION!$D$17-$I5627)*(((EXP(-$I5627*$J5629))/(1-EXP(-SIMULATION!$D$4*$I5627)))-(EXP(-SIMULATION!$D$17*$J5629)/(1-EXP(-SIMULATION!$D$4*SIMULATION!$D$17))))</f>
        <v>3.209461423434619</v>
      </c>
      <c r="L5629">
        <v>-0.32052855405759922</v>
      </c>
      <c r="M5629">
        <f t="shared" ca="1" si="87"/>
        <v>2.1807373940774761</v>
      </c>
    </row>
    <row r="5630" spans="1:13" x14ac:dyDescent="0.25">
      <c r="A5630" s="9"/>
      <c r="H5630" s="9"/>
      <c r="J5630">
        <v>3</v>
      </c>
      <c r="K5630">
        <f ca="1">SIMULATION!$D$3*SIMULATION!$D$17/$H5627/(SIMULATION!$D$17-$I5627)*(((EXP(-$I5627*$J5630))/(1-EXP(-SIMULATION!$D$4*$I5627)))-(EXP(-SIMULATION!$D$17*$J5630)/(1-EXP(-SIMULATION!$D$4*SIMULATION!$D$17))))</f>
        <v>3.5740757776159588</v>
      </c>
      <c r="L5630">
        <v>-4.4505169748314762E-2</v>
      </c>
      <c r="M5630">
        <f t="shared" ca="1" si="87"/>
        <v>3.4150109284398207</v>
      </c>
    </row>
    <row r="5631" spans="1:13" x14ac:dyDescent="0.25">
      <c r="A5631" s="9"/>
      <c r="H5631" s="9"/>
      <c r="J5631">
        <v>4</v>
      </c>
      <c r="K5631">
        <f ca="1">SIMULATION!$D$3*SIMULATION!$D$17/$H5627/(SIMULATION!$D$17-$I5627)*(((EXP(-$I5627*$J5631))/(1-EXP(-SIMULATION!$D$4*$I5627)))-(EXP(-SIMULATION!$D$17*$J5631)/(1-EXP(-SIMULATION!$D$4*SIMULATION!$D$17))))</f>
        <v>3.7067399633796132</v>
      </c>
      <c r="L5631">
        <v>0.5452414796768702</v>
      </c>
      <c r="M5631">
        <f t="shared" ca="1" si="87"/>
        <v>5.727808345790101</v>
      </c>
    </row>
    <row r="5632" spans="1:13" x14ac:dyDescent="0.25">
      <c r="A5632" s="9"/>
      <c r="H5632" s="9"/>
      <c r="J5632">
        <v>5</v>
      </c>
      <c r="K5632">
        <f ca="1">SIMULATION!$D$3*SIMULATION!$D$17/$H5627/(SIMULATION!$D$17-$I5627)*(((EXP(-$I5627*$J5632))/(1-EXP(-SIMULATION!$D$4*$I5627)))-(EXP(-SIMULATION!$D$17*$J5632)/(1-EXP(-SIMULATION!$D$4*SIMULATION!$D$17))))</f>
        <v>3.6974862528517796</v>
      </c>
      <c r="L5632">
        <v>-0.3516828826098648</v>
      </c>
      <c r="M5632">
        <f t="shared" ca="1" si="87"/>
        <v>2.3971436290385184</v>
      </c>
    </row>
    <row r="5633" spans="1:13" x14ac:dyDescent="0.25">
      <c r="A5633" s="9"/>
      <c r="H5633" s="9"/>
      <c r="J5633">
        <v>6</v>
      </c>
      <c r="K5633">
        <f ca="1">SIMULATION!$D$3*SIMULATION!$D$17/$H5627/(SIMULATION!$D$17-$I5627)*(((EXP(-$I5627*$J5633))/(1-EXP(-SIMULATION!$D$4*$I5627)))-(EXP(-SIMULATION!$D$17*$J5633)/(1-EXP(-SIMULATION!$D$4*SIMULATION!$D$17))))</f>
        <v>3.6035621658097692</v>
      </c>
      <c r="L5633">
        <v>0.40106954573690495</v>
      </c>
      <c r="M5633">
        <f t="shared" ca="1" si="87"/>
        <v>5.0488412066857906</v>
      </c>
    </row>
    <row r="5634" spans="1:13" x14ac:dyDescent="0.25">
      <c r="A5634" s="9"/>
      <c r="H5634" s="9"/>
      <c r="J5634">
        <v>7</v>
      </c>
      <c r="K5634">
        <f ca="1">SIMULATION!$D$3*SIMULATION!$D$17/$H5627/(SIMULATION!$D$17-$I5627)*(((EXP(-$I5627*$J5634))/(1-EXP(-SIMULATION!$D$4*$I5627)))-(EXP(-SIMULATION!$D$17*$J5634)/(1-EXP(-SIMULATION!$D$4*SIMULATION!$D$17))))</f>
        <v>3.4612357301356989</v>
      </c>
      <c r="L5634">
        <v>2.2971048745679304E-2</v>
      </c>
      <c r="M5634">
        <f t="shared" ca="1" si="87"/>
        <v>3.5407439448129332</v>
      </c>
    </row>
    <row r="5635" spans="1:13" x14ac:dyDescent="0.25">
      <c r="A5635" s="9"/>
      <c r="H5635" s="9"/>
      <c r="J5635">
        <v>8</v>
      </c>
      <c r="K5635">
        <f ca="1">SIMULATION!$D$3*SIMULATION!$D$17/$H5627/(SIMULATION!$D$17-$I5627)*(((EXP(-$I5627*$J5635))/(1-EXP(-SIMULATION!$D$4*$I5627)))-(EXP(-SIMULATION!$D$17*$J5635)/(1-EXP(-SIMULATION!$D$4*SIMULATION!$D$17))))</f>
        <v>3.2933585977257498</v>
      </c>
      <c r="L5635">
        <v>-7.1190383281460268E-2</v>
      </c>
      <c r="M5635">
        <f t="shared" ref="M5635:M5698" ca="1" si="88">$K5635*(1+$L5635)</f>
        <v>3.0589031368703612</v>
      </c>
    </row>
    <row r="5636" spans="1:13" x14ac:dyDescent="0.25">
      <c r="A5636" s="9"/>
      <c r="H5636" s="9"/>
      <c r="J5636">
        <v>9</v>
      </c>
      <c r="K5636">
        <f ca="1">SIMULATION!$D$3*SIMULATION!$D$17/$H5627/(SIMULATION!$D$17-$I5627)*(((EXP(-$I5627*$J5636))/(1-EXP(-SIMULATION!$D$4*$I5627)))-(EXP(-SIMULATION!$D$17*$J5636)/(1-EXP(-SIMULATION!$D$4*SIMULATION!$D$17))))</f>
        <v>3.1142108230774572</v>
      </c>
      <c r="L5636">
        <v>0.43459313763207574</v>
      </c>
      <c r="M5636">
        <f t="shared" ca="1" si="88"/>
        <v>4.4676254759264582</v>
      </c>
    </row>
    <row r="5637" spans="1:13" x14ac:dyDescent="0.25">
      <c r="A5637" s="9"/>
      <c r="H5637" s="9"/>
      <c r="J5637">
        <v>10</v>
      </c>
      <c r="K5637">
        <f ca="1">SIMULATION!$D$3*SIMULATION!$D$17/$H5627/(SIMULATION!$D$17-$I5627)*(((EXP(-$I5627*$J5637))/(1-EXP(-SIMULATION!$D$4*$I5627)))-(EXP(-SIMULATION!$D$17*$J5637)/(1-EXP(-SIMULATION!$D$4*SIMULATION!$D$17))))</f>
        <v>2.9326037884375245</v>
      </c>
      <c r="L5637">
        <v>-0.12185729863032979</v>
      </c>
      <c r="M5637">
        <f t="shared" ca="1" si="88"/>
        <v>2.5752446128254567</v>
      </c>
    </row>
    <row r="5638" spans="1:13" x14ac:dyDescent="0.25">
      <c r="A5638" s="9"/>
      <c r="H5638" s="9"/>
      <c r="J5638">
        <v>11</v>
      </c>
      <c r="K5638">
        <f ca="1">SIMULATION!$D$3*SIMULATION!$D$17/$H5627/(SIMULATION!$D$17-$I5627)*(((EXP(-$I5627*$J5638))/(1-EXP(-SIMULATION!$D$4*$I5627)))-(EXP(-SIMULATION!$D$17*$J5638)/(1-EXP(-SIMULATION!$D$4*SIMULATION!$D$17))))</f>
        <v>2.7538670218938059</v>
      </c>
      <c r="L5638">
        <v>0.22841541684012043</v>
      </c>
      <c r="M5638">
        <f t="shared" ca="1" si="88"/>
        <v>3.3828927056219409</v>
      </c>
    </row>
    <row r="5639" spans="1:13" x14ac:dyDescent="0.25">
      <c r="A5639" s="9"/>
      <c r="H5639" s="9"/>
      <c r="J5639">
        <v>12</v>
      </c>
      <c r="K5639">
        <f ca="1">SIMULATION!$D$3*SIMULATION!$D$17/$H5627/(SIMULATION!$D$17-$I5627)*(((EXP(-$I5627*$J5639))/(1-EXP(-SIMULATION!$D$4*$I5627)))-(EXP(-SIMULATION!$D$17*$J5639)/(1-EXP(-SIMULATION!$D$4*SIMULATION!$D$17))))</f>
        <v>2.5811198942366191</v>
      </c>
      <c r="L5639">
        <v>-3.361314821913397E-2</v>
      </c>
      <c r="M5639">
        <f t="shared" ca="1" si="88"/>
        <v>2.4943603286602882</v>
      </c>
    </row>
    <row r="5640" spans="1:13" x14ac:dyDescent="0.25">
      <c r="A5640" s="9"/>
      <c r="H5640" s="9"/>
      <c r="J5640">
        <v>13</v>
      </c>
      <c r="K5640">
        <f ca="1">SIMULATION!$D$3*SIMULATION!$D$17/$H5627/(SIMULATION!$D$17-$I5627)*(((EXP(-$I5627*$J5640))/(1-EXP(-SIMULATION!$D$4*$I5627)))-(EXP(-SIMULATION!$D$17*$J5640)/(1-EXP(-SIMULATION!$D$4*SIMULATION!$D$17))))</f>
        <v>2.4160851489013839</v>
      </c>
      <c r="L5640">
        <v>2.3493752722867872E-3</v>
      </c>
      <c r="M5640">
        <f t="shared" ca="1" si="88"/>
        <v>2.4217614396059521</v>
      </c>
    </row>
    <row r="5641" spans="1:13" x14ac:dyDescent="0.25">
      <c r="A5641" s="9"/>
      <c r="H5641" s="9"/>
      <c r="J5641">
        <v>14</v>
      </c>
      <c r="K5641">
        <f ca="1">SIMULATION!$D$3*SIMULATION!$D$17/$H5627/(SIMULATION!$D$17-$I5627)*(((EXP(-$I5627*$J5641))/(1-EXP(-SIMULATION!$D$4*$I5627)))-(EXP(-SIMULATION!$D$17*$J5641)/(1-EXP(-SIMULATION!$D$4*SIMULATION!$D$17))))</f>
        <v>2.2596089208896299</v>
      </c>
      <c r="L5641">
        <v>0.17219147396332929</v>
      </c>
      <c r="M5641">
        <f t="shared" ca="1" si="88"/>
        <v>2.648694311558303</v>
      </c>
    </row>
    <row r="5642" spans="1:13" x14ac:dyDescent="0.25">
      <c r="A5642" s="9"/>
      <c r="H5642" s="9"/>
      <c r="J5642">
        <v>15</v>
      </c>
      <c r="K5642">
        <f ca="1">SIMULATION!$D$3*SIMULATION!$D$17/$H5627/(SIMULATION!$D$17-$I5627)*(((EXP(-$I5627*$J5642))/(1-EXP(-SIMULATION!$D$4*$I5627)))-(EXP(-SIMULATION!$D$17*$J5642)/(1-EXP(-SIMULATION!$D$4*SIMULATION!$D$17))))</f>
        <v>2.1119927539439418</v>
      </c>
      <c r="L5642">
        <v>4.8955546024436483E-2</v>
      </c>
      <c r="M5642">
        <f t="shared" ca="1" si="88"/>
        <v>2.2153865124129206</v>
      </c>
    </row>
    <row r="5643" spans="1:13" x14ac:dyDescent="0.25">
      <c r="A5643" s="9"/>
      <c r="H5643" s="9"/>
      <c r="J5643">
        <v>16</v>
      </c>
      <c r="K5643">
        <f ca="1">SIMULATION!$D$3*SIMULATION!$D$17/$H5627/(SIMULATION!$D$17-$I5627)*(((EXP(-$I5627*$J5643))/(1-EXP(-SIMULATION!$D$4*$I5627)))-(EXP(-SIMULATION!$D$17*$J5643)/(1-EXP(-SIMULATION!$D$4*SIMULATION!$D$17))))</f>
        <v>1.9732052230755588</v>
      </c>
      <c r="L5643">
        <v>-6.0118762193014048E-2</v>
      </c>
      <c r="M5643">
        <f t="shared" ca="1" si="88"/>
        <v>1.8545785675114661</v>
      </c>
    </row>
    <row r="5644" spans="1:13" x14ac:dyDescent="0.25">
      <c r="A5644" s="9"/>
      <c r="H5644" s="9"/>
      <c r="J5644">
        <v>17</v>
      </c>
      <c r="K5644">
        <f ca="1">SIMULATION!$D$3*SIMULATION!$D$17/$H5627/(SIMULATION!$D$17-$I5627)*(((EXP(-$I5627*$J5644))/(1-EXP(-SIMULATION!$D$4*$I5627)))-(EXP(-SIMULATION!$D$17*$J5644)/(1-EXP(-SIMULATION!$D$4*SIMULATION!$D$17))))</f>
        <v>1.8430164812947538</v>
      </c>
      <c r="L5644">
        <v>-0.60893800339130633</v>
      </c>
      <c r="M5644">
        <f t="shared" ca="1" si="88"/>
        <v>0.7207337049578556</v>
      </c>
    </row>
    <row r="5645" spans="1:13" x14ac:dyDescent="0.25">
      <c r="A5645" s="9"/>
      <c r="H5645" s="9"/>
      <c r="J5645">
        <v>18</v>
      </c>
      <c r="K5645">
        <f ca="1">SIMULATION!$D$3*SIMULATION!$D$17/$H5627/(SIMULATION!$D$17-$I5627)*(((EXP(-$I5627*$J5645))/(1-EXP(-SIMULATION!$D$4*$I5627)))-(EXP(-SIMULATION!$D$17*$J5645)/(1-EXP(-SIMULATION!$D$4*SIMULATION!$D$17))))</f>
        <v>1.7210834852555013</v>
      </c>
      <c r="L5645">
        <v>-0.17446081739531982</v>
      </c>
      <c r="M5645">
        <f t="shared" ca="1" si="88"/>
        <v>1.4208218536122406</v>
      </c>
    </row>
    <row r="5646" spans="1:13" x14ac:dyDescent="0.25">
      <c r="A5646" s="9"/>
      <c r="H5646" s="9"/>
      <c r="J5646">
        <v>19</v>
      </c>
      <c r="K5646">
        <f ca="1">SIMULATION!$D$3*SIMULATION!$D$17/$H5627/(SIMULATION!$D$17-$I5627)*(((EXP(-$I5627*$J5646))/(1-EXP(-SIMULATION!$D$4*$I5627)))-(EXP(-SIMULATION!$D$17*$J5646)/(1-EXP(-SIMULATION!$D$4*SIMULATION!$D$17))))</f>
        <v>1.6070036809848389</v>
      </c>
      <c r="L5646">
        <v>-0.44535913725406001</v>
      </c>
      <c r="M5646">
        <f t="shared" ca="1" si="88"/>
        <v>0.89130990805733246</v>
      </c>
    </row>
    <row r="5647" spans="1:13" x14ac:dyDescent="0.25">
      <c r="A5647" s="9"/>
      <c r="H5647" s="9"/>
      <c r="J5647">
        <v>20</v>
      </c>
      <c r="K5647">
        <f ca="1">SIMULATION!$D$3*SIMULATION!$D$17/$H5627/(SIMULATION!$D$17-$I5627)*(((EXP(-$I5627*$J5647))/(1-EXP(-SIMULATION!$D$4*$I5627)))-(EXP(-SIMULATION!$D$17*$J5647)/(1-EXP(-SIMULATION!$D$4*SIMULATION!$D$17))))</f>
        <v>1.5003485398943432</v>
      </c>
      <c r="L5647">
        <v>-0.72129559380453045</v>
      </c>
      <c r="M5647">
        <f t="shared" ca="1" si="88"/>
        <v>0.41815374889749268</v>
      </c>
    </row>
    <row r="5648" spans="1:13" x14ac:dyDescent="0.25">
      <c r="A5648" s="9"/>
      <c r="H5648" s="9"/>
      <c r="J5648">
        <v>21</v>
      </c>
      <c r="K5648">
        <f ca="1">SIMULATION!$D$3*SIMULATION!$D$17/$H5627/(SIMULATION!$D$17-$I5627)*(((EXP(-$I5627*$J5648))/(1-EXP(-SIMULATION!$D$4*$I5627)))-(EXP(-SIMULATION!$D$17*$J5648)/(1-EXP(-SIMULATION!$D$4*SIMULATION!$D$17))))</f>
        <v>1.400684240073925</v>
      </c>
      <c r="L5648">
        <v>-8.6912348266439746E-2</v>
      </c>
      <c r="M5648">
        <f t="shared" ca="1" si="88"/>
        <v>1.2789474835893064</v>
      </c>
    </row>
    <row r="5649" spans="1:13" x14ac:dyDescent="0.25">
      <c r="A5649" s="9"/>
      <c r="H5649" s="9"/>
      <c r="J5649">
        <v>22</v>
      </c>
      <c r="K5649">
        <f ca="1">SIMULATION!$D$3*SIMULATION!$D$17/$H5627/(SIMULATION!$D$17-$I5627)*(((EXP(-$I5627*$J5649))/(1-EXP(-SIMULATION!$D$4*$I5627)))-(EXP(-SIMULATION!$D$17*$J5649)/(1-EXP(-SIMULATION!$D$4*SIMULATION!$D$17))))</f>
        <v>1.3075841638401982</v>
      </c>
      <c r="L5649">
        <v>-0.56427160691876732</v>
      </c>
      <c r="M5649">
        <f t="shared" ca="1" si="88"/>
        <v>0.56975154652855686</v>
      </c>
    </row>
    <row r="5650" spans="1:13" x14ac:dyDescent="0.25">
      <c r="A5650" s="9"/>
      <c r="H5650" s="9"/>
      <c r="J5650">
        <v>23</v>
      </c>
      <c r="K5650">
        <f ca="1">SIMULATION!$D$3*SIMULATION!$D$17/$H5627/(SIMULATION!$D$17-$I5627)*(((EXP(-$I5627*$J5650))/(1-EXP(-SIMULATION!$D$4*$I5627)))-(EXP(-SIMULATION!$D$17*$J5650)/(1-EXP(-SIMULATION!$D$4*SIMULATION!$D$17))))</f>
        <v>1.2206362012265244</v>
      </c>
      <c r="L5650">
        <v>-1.9253149470515435E-3</v>
      </c>
      <c r="M5650">
        <f t="shared" ca="1" si="88"/>
        <v>1.2182860921033909</v>
      </c>
    </row>
    <row r="5651" spans="1:13" x14ac:dyDescent="0.25">
      <c r="A5651" s="9"/>
      <c r="H5651" s="9"/>
      <c r="J5651">
        <v>24</v>
      </c>
      <c r="K5651">
        <f ca="1">SIMULATION!$D$3*SIMULATION!$D$17/$H5627/(SIMULATION!$D$17-$I5627)*(((EXP(-$I5627*$J5651))/(1-EXP(-SIMULATION!$D$4*$I5627)))-(EXP(-SIMULATION!$D$17*$J5651)/(1-EXP(-SIMULATION!$D$4*SIMULATION!$D$17))))</f>
        <v>1.139446771932094</v>
      </c>
      <c r="L5651">
        <v>0.2096243306545435</v>
      </c>
      <c r="M5651">
        <f t="shared" ca="1" si="88"/>
        <v>1.3783025388148396</v>
      </c>
    </row>
    <row r="5652" spans="1:13" x14ac:dyDescent="0.25">
      <c r="A5652" s="9">
        <v>227</v>
      </c>
      <c r="B5652" s="2">
        <f ca="1">NORMINV(RAND(),SIMULATION!D7,SIMULATION!D8)</f>
        <v>54.999716637426161</v>
      </c>
      <c r="C5652" s="2">
        <v>2</v>
      </c>
      <c r="D5652" s="2">
        <f ca="1">SIMULATION!$D$11*(1+(SIMULATION!$D$12*LN(1+$C5652)))*(1+(SIMULATION!$D$13*(($B5652/63.5)-1)))</f>
        <v>9.6068154728937341</v>
      </c>
      <c r="E5652" s="2">
        <v>0.22667592940833123</v>
      </c>
      <c r="F5652" s="2">
        <f ca="1">D5652*(1+E5652)</f>
        <v>11.784449298866258</v>
      </c>
      <c r="G5652" s="2">
        <v>0.6957080901134719</v>
      </c>
      <c r="H5652" s="9">
        <f>SIMULATION!$D$15*EXP($G$5652)</f>
        <v>442.64412131020765</v>
      </c>
      <c r="I5652" s="2">
        <f ca="1">$F5652/$H5652</f>
        <v>2.6622852832620465E-2</v>
      </c>
      <c r="J5652">
        <v>0</v>
      </c>
      <c r="K5652">
        <f ca="1">SIMULATION!$D$3*SIMULATION!$D$17/$H5652/(SIMULATION!$D$17-$I5652)*(((EXP(-$I5652*$J5652))/(1-EXP(-SIMULATION!$D$4*$I5652)))-(EXP(-SIMULATION!$D$17*$J5652)/(1-EXP(-SIMULATION!$D$4*SIMULATION!$D$17))))</f>
        <v>1.4774633918963793</v>
      </c>
      <c r="L5652">
        <v>0.72018105474925453</v>
      </c>
      <c r="M5652">
        <f t="shared" ca="1" si="88"/>
        <v>2.5415045358257253</v>
      </c>
    </row>
    <row r="5653" spans="1:13" x14ac:dyDescent="0.25">
      <c r="A5653" s="9"/>
      <c r="H5653" s="9"/>
      <c r="J5653">
        <v>1</v>
      </c>
      <c r="K5653">
        <f ca="1">SIMULATION!$D$3*SIMULATION!$D$17/$H5652/(SIMULATION!$D$17-$I5652)*(((EXP(-$I5652*$J5653))/(1-EXP(-SIMULATION!$D$4*$I5652)))-(EXP(-SIMULATION!$D$17*$J5653)/(1-EXP(-SIMULATION!$D$4*SIMULATION!$D$17))))</f>
        <v>1.8786243215136167</v>
      </c>
      <c r="L5653">
        <v>7.3408143555381195E-2</v>
      </c>
      <c r="M5653">
        <f t="shared" ca="1" si="88"/>
        <v>2.0165306453939191</v>
      </c>
    </row>
    <row r="5654" spans="1:13" x14ac:dyDescent="0.25">
      <c r="A5654" s="9"/>
      <c r="H5654" s="9"/>
      <c r="J5654">
        <v>2</v>
      </c>
      <c r="K5654">
        <f ca="1">SIMULATION!$D$3*SIMULATION!$D$17/$H5652/(SIMULATION!$D$17-$I5652)*(((EXP(-$I5652*$J5654))/(1-EXP(-SIMULATION!$D$4*$I5652)))-(EXP(-SIMULATION!$D$17*$J5654)/(1-EXP(-SIMULATION!$D$4*SIMULATION!$D$17))))</f>
        <v>2.1112173314951792</v>
      </c>
      <c r="L5654">
        <v>0.11750296790255851</v>
      </c>
      <c r="M5654">
        <f t="shared" ca="1" si="88"/>
        <v>2.3592916338331826</v>
      </c>
    </row>
    <row r="5655" spans="1:13" x14ac:dyDescent="0.25">
      <c r="A5655" s="9"/>
      <c r="H5655" s="9"/>
      <c r="J5655">
        <v>3</v>
      </c>
      <c r="K5655">
        <f ca="1">SIMULATION!$D$3*SIMULATION!$D$17/$H5652/(SIMULATION!$D$17-$I5652)*(((EXP(-$I5652*$J5655))/(1-EXP(-SIMULATION!$D$4*$I5652)))-(EXP(-SIMULATION!$D$17*$J5655)/(1-EXP(-SIMULATION!$D$4*SIMULATION!$D$17))))</f>
        <v>2.2364310720452125</v>
      </c>
      <c r="L5655">
        <v>0.19159760832314604</v>
      </c>
      <c r="M5655">
        <f t="shared" ca="1" si="88"/>
        <v>2.6649259166286448</v>
      </c>
    </row>
    <row r="5656" spans="1:13" x14ac:dyDescent="0.25">
      <c r="A5656" s="9"/>
      <c r="H5656" s="9"/>
      <c r="J5656">
        <v>4</v>
      </c>
      <c r="K5656">
        <f ca="1">SIMULATION!$D$3*SIMULATION!$D$17/$H5652/(SIMULATION!$D$17-$I5652)*(((EXP(-$I5652*$J5656))/(1-EXP(-SIMULATION!$D$4*$I5652)))-(EXP(-SIMULATION!$D$17*$J5656)/(1-EXP(-SIMULATION!$D$4*SIMULATION!$D$17))))</f>
        <v>2.2934598191746165</v>
      </c>
      <c r="L5656">
        <v>0.29115421797661928</v>
      </c>
      <c r="M5656">
        <f t="shared" ca="1" si="88"/>
        <v>2.9612103192872006</v>
      </c>
    </row>
    <row r="5657" spans="1:13" x14ac:dyDescent="0.25">
      <c r="A5657" s="9"/>
      <c r="H5657" s="9"/>
      <c r="J5657">
        <v>5</v>
      </c>
      <c r="K5657">
        <f ca="1">SIMULATION!$D$3*SIMULATION!$D$17/$H5652/(SIMULATION!$D$17-$I5652)*(((EXP(-$I5652*$J5657))/(1-EXP(-SIMULATION!$D$4*$I5652)))-(EXP(-SIMULATION!$D$17*$J5657)/(1-EXP(-SIMULATION!$D$4*SIMULATION!$D$17))))</f>
        <v>2.3074037638719043</v>
      </c>
      <c r="L5657">
        <v>0.32433910266116206</v>
      </c>
      <c r="M5657">
        <f t="shared" ca="1" si="88"/>
        <v>3.0557850301231051</v>
      </c>
    </row>
    <row r="5658" spans="1:13" x14ac:dyDescent="0.25">
      <c r="A5658" s="9"/>
      <c r="H5658" s="9"/>
      <c r="J5658">
        <v>6</v>
      </c>
      <c r="K5658">
        <f ca="1">SIMULATION!$D$3*SIMULATION!$D$17/$H5652/(SIMULATION!$D$17-$I5652)*(((EXP(-$I5652*$J5658))/(1-EXP(-SIMULATION!$D$4*$I5652)))-(EXP(-SIMULATION!$D$17*$J5658)/(1-EXP(-SIMULATION!$D$4*SIMULATION!$D$17))))</f>
        <v>2.2943316975296923</v>
      </c>
      <c r="L5658">
        <v>2.1173254282539074E-2</v>
      </c>
      <c r="M5658">
        <f t="shared" ca="1" si="88"/>
        <v>2.342910165969978</v>
      </c>
    </row>
    <row r="5659" spans="1:13" x14ac:dyDescent="0.25">
      <c r="A5659" s="9"/>
      <c r="H5659" s="9"/>
      <c r="J5659">
        <v>7</v>
      </c>
      <c r="K5659">
        <f ca="1">SIMULATION!$D$3*SIMULATION!$D$17/$H5652/(SIMULATION!$D$17-$I5652)*(((EXP(-$I5652*$J5659))/(1-EXP(-SIMULATION!$D$4*$I5652)))-(EXP(-SIMULATION!$D$17*$J5659)/(1-EXP(-SIMULATION!$D$4*SIMULATION!$D$17))))</f>
        <v>2.2645252923124115</v>
      </c>
      <c r="L5659">
        <v>-0.11738931057075581</v>
      </c>
      <c r="M5659">
        <f t="shared" ca="1" si="88"/>
        <v>1.9986942294778181</v>
      </c>
    </row>
    <row r="5660" spans="1:13" x14ac:dyDescent="0.25">
      <c r="A5660" s="9"/>
      <c r="H5660" s="9"/>
      <c r="J5660">
        <v>8</v>
      </c>
      <c r="K5660">
        <f ca="1">SIMULATION!$D$3*SIMULATION!$D$17/$H5652/(SIMULATION!$D$17-$I5652)*(((EXP(-$I5652*$J5660))/(1-EXP(-SIMULATION!$D$4*$I5652)))-(EXP(-SIMULATION!$D$17*$J5660)/(1-EXP(-SIMULATION!$D$4*SIMULATION!$D$17))))</f>
        <v>2.224558103717023</v>
      </c>
      <c r="L5660">
        <v>0.27868131127715556</v>
      </c>
      <c r="M5660">
        <f t="shared" ca="1" si="88"/>
        <v>2.8445008730731054</v>
      </c>
    </row>
    <row r="5661" spans="1:13" x14ac:dyDescent="0.25">
      <c r="A5661" s="9"/>
      <c r="H5661" s="9"/>
      <c r="J5661">
        <v>9</v>
      </c>
      <c r="K5661">
        <f ca="1">SIMULATION!$D$3*SIMULATION!$D$17/$H5652/(SIMULATION!$D$17-$I5652)*(((EXP(-$I5652*$J5661))/(1-EXP(-SIMULATION!$D$4*$I5652)))-(EXP(-SIMULATION!$D$17*$J5661)/(1-EXP(-SIMULATION!$D$4*SIMULATION!$D$17))))</f>
        <v>2.1786278351171702</v>
      </c>
      <c r="L5661">
        <v>0.61841815620023</v>
      </c>
      <c r="M5661">
        <f t="shared" ca="1" si="88"/>
        <v>3.5259308439568291</v>
      </c>
    </row>
    <row r="5662" spans="1:13" x14ac:dyDescent="0.25">
      <c r="A5662" s="9"/>
      <c r="H5662" s="9"/>
      <c r="J5662">
        <v>10</v>
      </c>
      <c r="K5662">
        <f ca="1">SIMULATION!$D$3*SIMULATION!$D$17/$H5652/(SIMULATION!$D$17-$I5652)*(((EXP(-$I5652*$J5662))/(1-EXP(-SIMULATION!$D$4*$I5652)))-(EXP(-SIMULATION!$D$17*$J5662)/(1-EXP(-SIMULATION!$D$4*SIMULATION!$D$17))))</f>
        <v>2.1294100747413545</v>
      </c>
      <c r="L5662">
        <v>-0.20109582602923481</v>
      </c>
      <c r="M5662">
        <f t="shared" ca="1" si="88"/>
        <v>1.7011945968062672</v>
      </c>
    </row>
    <row r="5663" spans="1:13" x14ac:dyDescent="0.25">
      <c r="A5663" s="9"/>
      <c r="H5663" s="9"/>
      <c r="J5663">
        <v>11</v>
      </c>
      <c r="K5663">
        <f ca="1">SIMULATION!$D$3*SIMULATION!$D$17/$H5652/(SIMULATION!$D$17-$I5652)*(((EXP(-$I5652*$J5663))/(1-EXP(-SIMULATION!$D$4*$I5652)))-(EXP(-SIMULATION!$D$17*$J5663)/(1-EXP(-SIMULATION!$D$4*SIMULATION!$D$17))))</f>
        <v>2.0786053808454916</v>
      </c>
      <c r="L5663">
        <v>-6.4406245334944628E-2</v>
      </c>
      <c r="M5663">
        <f t="shared" ca="1" si="88"/>
        <v>1.9447302127322208</v>
      </c>
    </row>
    <row r="5664" spans="1:13" x14ac:dyDescent="0.25">
      <c r="A5664" s="9"/>
      <c r="H5664" s="9"/>
      <c r="J5664">
        <v>12</v>
      </c>
      <c r="K5664">
        <f ca="1">SIMULATION!$D$3*SIMULATION!$D$17/$H5652/(SIMULATION!$D$17-$I5652)*(((EXP(-$I5652*$J5664))/(1-EXP(-SIMULATION!$D$4*$I5652)))-(EXP(-SIMULATION!$D$17*$J5664)/(1-EXP(-SIMULATION!$D$4*SIMULATION!$D$17))))</f>
        <v>2.0272898572323412</v>
      </c>
      <c r="L5664">
        <v>-0.11397866761013883</v>
      </c>
      <c r="M5664">
        <f t="shared" ca="1" si="88"/>
        <v>1.7962220604454504</v>
      </c>
    </row>
    <row r="5665" spans="1:13" x14ac:dyDescent="0.25">
      <c r="A5665" s="9"/>
      <c r="H5665" s="9"/>
      <c r="J5665">
        <v>13</v>
      </c>
      <c r="K5665">
        <f ca="1">SIMULATION!$D$3*SIMULATION!$D$17/$H5652/(SIMULATION!$D$17-$I5652)*(((EXP(-$I5652*$J5665))/(1-EXP(-SIMULATION!$D$4*$I5652)))-(EXP(-SIMULATION!$D$17*$J5665)/(1-EXP(-SIMULATION!$D$4*SIMULATION!$D$17))))</f>
        <v>1.9761398008758768</v>
      </c>
      <c r="L5665">
        <v>7.8189298474389116E-2</v>
      </c>
      <c r="M5665">
        <f t="shared" ca="1" si="88"/>
        <v>2.1306527855936803</v>
      </c>
    </row>
    <row r="5666" spans="1:13" x14ac:dyDescent="0.25">
      <c r="A5666" s="9"/>
      <c r="H5666" s="9"/>
      <c r="J5666">
        <v>14</v>
      </c>
      <c r="K5666">
        <f ca="1">SIMULATION!$D$3*SIMULATION!$D$17/$H5652/(SIMULATION!$D$17-$I5652)*(((EXP(-$I5652*$J5666))/(1-EXP(-SIMULATION!$D$4*$I5652)))-(EXP(-SIMULATION!$D$17*$J5666)/(1-EXP(-SIMULATION!$D$4*SIMULATION!$D$17))))</f>
        <v>1.9255756521477605</v>
      </c>
      <c r="L5666">
        <v>-0.16171051769787462</v>
      </c>
      <c r="M5666">
        <f t="shared" ca="1" si="88"/>
        <v>1.6141898165725237</v>
      </c>
    </row>
    <row r="5667" spans="1:13" x14ac:dyDescent="0.25">
      <c r="A5667" s="9"/>
      <c r="H5667" s="9"/>
      <c r="J5667">
        <v>15</v>
      </c>
      <c r="K5667">
        <f ca="1">SIMULATION!$D$3*SIMULATION!$D$17/$H5652/(SIMULATION!$D$17-$I5652)*(((EXP(-$I5652*$J5667))/(1-EXP(-SIMULATION!$D$4*$I5652)))-(EXP(-SIMULATION!$D$17*$J5667)/(1-EXP(-SIMULATION!$D$4*SIMULATION!$D$17))))</f>
        <v>1.8758542324398333</v>
      </c>
      <c r="L5667">
        <v>0.19933972042514014</v>
      </c>
      <c r="M5667">
        <f t="shared" ca="1" si="88"/>
        <v>2.2497864906927054</v>
      </c>
    </row>
    <row r="5668" spans="1:13" x14ac:dyDescent="0.25">
      <c r="A5668" s="9"/>
      <c r="H5668" s="9"/>
      <c r="J5668">
        <v>16</v>
      </c>
      <c r="K5668">
        <f ca="1">SIMULATION!$D$3*SIMULATION!$D$17/$H5652/(SIMULATION!$D$17-$I5652)*(((EXP(-$I5652*$J5668))/(1-EXP(-SIMULATION!$D$4*$I5652)))-(EXP(-SIMULATION!$D$17*$J5668)/(1-EXP(-SIMULATION!$D$4*SIMULATION!$D$17))))</f>
        <v>1.8271278433356979</v>
      </c>
      <c r="L5668">
        <v>-0.51659406372682226</v>
      </c>
      <c r="M5668">
        <f t="shared" ca="1" si="88"/>
        <v>0.88324444579848504</v>
      </c>
    </row>
    <row r="5669" spans="1:13" x14ac:dyDescent="0.25">
      <c r="A5669" s="9"/>
      <c r="H5669" s="9"/>
      <c r="J5669">
        <v>17</v>
      </c>
      <c r="K5669">
        <f ca="1">SIMULATION!$D$3*SIMULATION!$D$17/$H5652/(SIMULATION!$D$17-$I5652)*(((EXP(-$I5652*$J5669))/(1-EXP(-SIMULATION!$D$4*$I5652)))-(EXP(-SIMULATION!$D$17*$J5669)/(1-EXP(-SIMULATION!$D$4*SIMULATION!$D$17))))</f>
        <v>1.77948213009325</v>
      </c>
      <c r="L5669">
        <v>-1.7796945572347892E-3</v>
      </c>
      <c r="M5669">
        <f t="shared" ca="1" si="88"/>
        <v>1.7763151954316263</v>
      </c>
    </row>
    <row r="5670" spans="1:13" x14ac:dyDescent="0.25">
      <c r="A5670" s="9"/>
      <c r="H5670" s="9"/>
      <c r="J5670">
        <v>18</v>
      </c>
      <c r="K5670">
        <f ca="1">SIMULATION!$D$3*SIMULATION!$D$17/$H5652/(SIMULATION!$D$17-$I5652)*(((EXP(-$I5652*$J5670))/(1-EXP(-SIMULATION!$D$4*$I5652)))-(EXP(-SIMULATION!$D$17*$J5670)/(1-EXP(-SIMULATION!$D$4*SIMULATION!$D$17))))</f>
        <v>1.7329603370107538</v>
      </c>
      <c r="L5670">
        <v>0.74919126183259255</v>
      </c>
      <c r="M5670">
        <f t="shared" ca="1" si="88"/>
        <v>3.0312790786016754</v>
      </c>
    </row>
    <row r="5671" spans="1:13" x14ac:dyDescent="0.25">
      <c r="A5671" s="9"/>
      <c r="H5671" s="9"/>
      <c r="J5671">
        <v>19</v>
      </c>
      <c r="K5671">
        <f ca="1">SIMULATION!$D$3*SIMULATION!$D$17/$H5652/(SIMULATION!$D$17-$I5652)*(((EXP(-$I5652*$J5671))/(1-EXP(-SIMULATION!$D$4*$I5652)))-(EXP(-SIMULATION!$D$17*$J5671)/(1-EXP(-SIMULATION!$D$4*SIMULATION!$D$17))))</f>
        <v>1.6875788426041205</v>
      </c>
      <c r="L5671">
        <v>0.17332949308231038</v>
      </c>
      <c r="M5671">
        <f t="shared" ca="1" si="88"/>
        <v>1.9800860279291248</v>
      </c>
    </row>
    <row r="5672" spans="1:13" x14ac:dyDescent="0.25">
      <c r="A5672" s="9"/>
      <c r="H5672" s="9"/>
      <c r="J5672">
        <v>20</v>
      </c>
      <c r="K5672">
        <f ca="1">SIMULATION!$D$3*SIMULATION!$D$17/$H5652/(SIMULATION!$D$17-$I5652)*(((EXP(-$I5652*$J5672))/(1-EXP(-SIMULATION!$D$4*$I5652)))-(EXP(-SIMULATION!$D$17*$J5672)/(1-EXP(-SIMULATION!$D$4*SIMULATION!$D$17))))</f>
        <v>1.6433371068922673</v>
      </c>
      <c r="L5672">
        <v>0.7726139955728164</v>
      </c>
      <c r="M5672">
        <f t="shared" ca="1" si="88"/>
        <v>2.9130023551213746</v>
      </c>
    </row>
    <row r="5673" spans="1:13" x14ac:dyDescent="0.25">
      <c r="A5673" s="9"/>
      <c r="H5673" s="9"/>
      <c r="J5673">
        <v>21</v>
      </c>
      <c r="K5673">
        <f ca="1">SIMULATION!$D$3*SIMULATION!$D$17/$H5652/(SIMULATION!$D$17-$I5652)*(((EXP(-$I5652*$J5673))/(1-EXP(-SIMULATION!$D$4*$I5652)))-(EXP(-SIMULATION!$D$17*$J5673)/(1-EXP(-SIMULATION!$D$4*SIMULATION!$D$17))))</f>
        <v>1.600224038036729</v>
      </c>
      <c r="L5673">
        <v>-0.21779752717852982</v>
      </c>
      <c r="M5673">
        <f t="shared" ca="1" si="88"/>
        <v>1.2516991996206877</v>
      </c>
    </row>
    <row r="5674" spans="1:13" x14ac:dyDescent="0.25">
      <c r="A5674" s="9"/>
      <c r="H5674" s="9"/>
      <c r="J5674">
        <v>22</v>
      </c>
      <c r="K5674">
        <f ca="1">SIMULATION!$D$3*SIMULATION!$D$17/$H5652/(SIMULATION!$D$17-$I5652)*(((EXP(-$I5652*$J5674))/(1-EXP(-SIMULATION!$D$4*$I5652)))-(EXP(-SIMULATION!$D$17*$J5674)/(1-EXP(-SIMULATION!$D$4*SIMULATION!$D$17))))</f>
        <v>1.5582220646220561</v>
      </c>
      <c r="L5674">
        <v>-0.19477824505811739</v>
      </c>
      <c r="M5674">
        <f t="shared" ca="1" si="88"/>
        <v>1.2547143054641356</v>
      </c>
    </row>
    <row r="5675" spans="1:13" x14ac:dyDescent="0.25">
      <c r="A5675" s="9"/>
      <c r="H5675" s="9"/>
      <c r="J5675">
        <v>23</v>
      </c>
      <c r="K5675">
        <f ca="1">SIMULATION!$D$3*SIMULATION!$D$17/$H5652/(SIMULATION!$D$17-$I5652)*(((EXP(-$I5652*$J5675))/(1-EXP(-SIMULATION!$D$4*$I5652)))-(EXP(-SIMULATION!$D$17*$J5675)/(1-EXP(-SIMULATION!$D$4*SIMULATION!$D$17))))</f>
        <v>1.517309737855234</v>
      </c>
      <c r="L5675">
        <v>-0.40320536701491078</v>
      </c>
      <c r="M5675">
        <f t="shared" ca="1" si="88"/>
        <v>0.90552230812801637</v>
      </c>
    </row>
    <row r="5676" spans="1:13" x14ac:dyDescent="0.25">
      <c r="A5676" s="9"/>
      <c r="H5676" s="9"/>
      <c r="J5676">
        <v>24</v>
      </c>
      <c r="K5676">
        <f ca="1">SIMULATION!$D$3*SIMULATION!$D$17/$H5652/(SIMULATION!$D$17-$I5652)*(((EXP(-$I5652*$J5676))/(1-EXP(-SIMULATION!$D$4*$I5652)))-(EXP(-SIMULATION!$D$17*$J5676)/(1-EXP(-SIMULATION!$D$4*SIMULATION!$D$17))))</f>
        <v>1.4774633918963798</v>
      </c>
      <c r="L5676">
        <v>-0.47814080803389863</v>
      </c>
      <c r="M5676">
        <f t="shared" ca="1" si="88"/>
        <v>0.77102785185454004</v>
      </c>
    </row>
    <row r="5677" spans="1:13" x14ac:dyDescent="0.25">
      <c r="A5677" s="9">
        <v>228</v>
      </c>
      <c r="B5677" s="2">
        <f ca="1">NORMINV(RAND(),SIMULATION!D7,SIMULATION!D8)</f>
        <v>61.797866680908619</v>
      </c>
      <c r="C5677" s="2">
        <v>2</v>
      </c>
      <c r="D5677" s="2">
        <f ca="1">SIMULATION!$D$11*(1+(SIMULATION!$D$12*LN(1+$C5677)))*(1+(SIMULATION!$D$13*(($B5677/63.5)-1)))</f>
        <v>10.111657904885785</v>
      </c>
      <c r="E5677" s="2">
        <v>-0.11391273973522202</v>
      </c>
      <c r="F5677" s="2">
        <f ca="1">D5677*(1+E5677)</f>
        <v>8.9598112496749298</v>
      </c>
      <c r="G5677" s="2">
        <v>-0.82368525293259509</v>
      </c>
      <c r="H5677" s="9">
        <f>SIMULATION!$D$15*EXP($G$5677)</f>
        <v>96.870280227080471</v>
      </c>
      <c r="I5677" s="2">
        <f ca="1">$F5677/$H5677</f>
        <v>9.2492880465211855E-2</v>
      </c>
      <c r="J5677">
        <v>0</v>
      </c>
      <c r="K5677">
        <f ca="1">SIMULATION!$D$3*SIMULATION!$D$17/$H5677/(SIMULATION!$D$17-$I5677)*(((EXP(-$I5677*$J5677))/(1-EXP(-SIMULATION!$D$4*$I5677)))-(EXP(-SIMULATION!$D$17*$J5677)/(1-EXP(-SIMULATION!$D$4*SIMULATION!$D$17))))</f>
        <v>0.87330024774739101</v>
      </c>
      <c r="L5677">
        <v>-0.2585166356000641</v>
      </c>
      <c r="M5677">
        <f t="shared" ca="1" si="88"/>
        <v>0.64753760583103304</v>
      </c>
    </row>
    <row r="5678" spans="1:13" x14ac:dyDescent="0.25">
      <c r="A5678" s="9"/>
      <c r="H5678" s="9"/>
      <c r="J5678">
        <v>1</v>
      </c>
      <c r="K5678">
        <f ca="1">SIMULATION!$D$3*SIMULATION!$D$17/$H5677/(SIMULATION!$D$17-$I5677)*(((EXP(-$I5677*$J5678))/(1-EXP(-SIMULATION!$D$4*$I5677)))-(EXP(-SIMULATION!$D$17*$J5678)/(1-EXP(-SIMULATION!$D$4*SIMULATION!$D$17))))</f>
        <v>2.7373626201108388</v>
      </c>
      <c r="L5678">
        <v>-0.11490503707133408</v>
      </c>
      <c r="M5678">
        <f t="shared" ca="1" si="88"/>
        <v>2.4228258667693185</v>
      </c>
    </row>
    <row r="5679" spans="1:13" x14ac:dyDescent="0.25">
      <c r="A5679" s="9"/>
      <c r="H5679" s="9"/>
      <c r="J5679">
        <v>2</v>
      </c>
      <c r="K5679">
        <f ca="1">SIMULATION!$D$3*SIMULATION!$D$17/$H5677/(SIMULATION!$D$17-$I5677)*(((EXP(-$I5677*$J5679))/(1-EXP(-SIMULATION!$D$4*$I5677)))-(EXP(-SIMULATION!$D$17*$J5679)/(1-EXP(-SIMULATION!$D$4*SIMULATION!$D$17))))</f>
        <v>3.7395089563303445</v>
      </c>
      <c r="L5679">
        <v>-0.35993632470035541</v>
      </c>
      <c r="M5679">
        <f t="shared" ca="1" si="88"/>
        <v>2.3935238464047384</v>
      </c>
    </row>
    <row r="5680" spans="1:13" x14ac:dyDescent="0.25">
      <c r="A5680" s="9"/>
      <c r="H5680" s="9"/>
      <c r="J5680">
        <v>3</v>
      </c>
      <c r="K5680">
        <f ca="1">SIMULATION!$D$3*SIMULATION!$D$17/$H5677/(SIMULATION!$D$17-$I5677)*(((EXP(-$I5677*$J5680))/(1-EXP(-SIMULATION!$D$4*$I5677)))-(EXP(-SIMULATION!$D$17*$J5680)/(1-EXP(-SIMULATION!$D$4*SIMULATION!$D$17))))</f>
        <v>4.2063151396980745</v>
      </c>
      <c r="L5680">
        <v>-0.17685449250374932</v>
      </c>
      <c r="M5680">
        <f t="shared" ca="1" si="88"/>
        <v>3.4624094103559342</v>
      </c>
    </row>
    <row r="5681" spans="1:13" x14ac:dyDescent="0.25">
      <c r="A5681" s="9"/>
      <c r="H5681" s="9"/>
      <c r="J5681">
        <v>4</v>
      </c>
      <c r="K5681">
        <f ca="1">SIMULATION!$D$3*SIMULATION!$D$17/$H5677/(SIMULATION!$D$17-$I5677)*(((EXP(-$I5677*$J5681))/(1-EXP(-SIMULATION!$D$4*$I5677)))-(EXP(-SIMULATION!$D$17*$J5681)/(1-EXP(-SIMULATION!$D$4*SIMULATION!$D$17))))</f>
        <v>4.3455573744049616</v>
      </c>
      <c r="L5681">
        <v>0.3422166505383083</v>
      </c>
      <c r="M5681">
        <f t="shared" ca="1" si="88"/>
        <v>5.8326794637958725</v>
      </c>
    </row>
    <row r="5682" spans="1:13" x14ac:dyDescent="0.25">
      <c r="A5682" s="9"/>
      <c r="H5682" s="9"/>
      <c r="J5682">
        <v>5</v>
      </c>
      <c r="K5682">
        <f ca="1">SIMULATION!$D$3*SIMULATION!$D$17/$H5677/(SIMULATION!$D$17-$I5677)*(((EXP(-$I5677*$J5682))/(1-EXP(-SIMULATION!$D$4*$I5677)))-(EXP(-SIMULATION!$D$17*$J5682)/(1-EXP(-SIMULATION!$D$4*SIMULATION!$D$17))))</f>
        <v>4.2890147996518246</v>
      </c>
      <c r="L5682">
        <v>-0.14188137062964132</v>
      </c>
      <c r="M5682">
        <f t="shared" ca="1" si="88"/>
        <v>3.6804835012264072</v>
      </c>
    </row>
    <row r="5683" spans="1:13" x14ac:dyDescent="0.25">
      <c r="A5683" s="9"/>
      <c r="H5683" s="9"/>
      <c r="J5683">
        <v>6</v>
      </c>
      <c r="K5683">
        <f ca="1">SIMULATION!$D$3*SIMULATION!$D$17/$H5677/(SIMULATION!$D$17-$I5677)*(((EXP(-$I5677*$J5683))/(1-EXP(-SIMULATION!$D$4*$I5677)))-(EXP(-SIMULATION!$D$17*$J5683)/(1-EXP(-SIMULATION!$D$4*SIMULATION!$D$17))))</f>
        <v>4.1198867246811268</v>
      </c>
      <c r="L5683">
        <v>-0.374943871853122</v>
      </c>
      <c r="M5683">
        <f t="shared" ca="1" si="88"/>
        <v>2.5751604445329082</v>
      </c>
    </row>
    <row r="5684" spans="1:13" x14ac:dyDescent="0.25">
      <c r="A5684" s="9"/>
      <c r="H5684" s="9"/>
      <c r="J5684">
        <v>7</v>
      </c>
      <c r="K5684">
        <f ca="1">SIMULATION!$D$3*SIMULATION!$D$17/$H5677/(SIMULATION!$D$17-$I5677)*(((EXP(-$I5677*$J5684))/(1-EXP(-SIMULATION!$D$4*$I5677)))-(EXP(-SIMULATION!$D$17*$J5684)/(1-EXP(-SIMULATION!$D$4*SIMULATION!$D$17))))</f>
        <v>3.8903515747204307</v>
      </c>
      <c r="L5684">
        <v>0.32285681744606359</v>
      </c>
      <c r="M5684">
        <f t="shared" ca="1" si="88"/>
        <v>5.1463781028809503</v>
      </c>
    </row>
    <row r="5685" spans="1:13" x14ac:dyDescent="0.25">
      <c r="A5685" s="9"/>
      <c r="H5685" s="9"/>
      <c r="J5685">
        <v>8</v>
      </c>
      <c r="K5685">
        <f ca="1">SIMULATION!$D$3*SIMULATION!$D$17/$H5677/(SIMULATION!$D$17-$I5677)*(((EXP(-$I5677*$J5685))/(1-EXP(-SIMULATION!$D$4*$I5677)))-(EXP(-SIMULATION!$D$17*$J5685)/(1-EXP(-SIMULATION!$D$4*SIMULATION!$D$17))))</f>
        <v>3.6328093498148624</v>
      </c>
      <c r="L5685">
        <v>7.0696065979585724E-3</v>
      </c>
      <c r="M5685">
        <f t="shared" ca="1" si="88"/>
        <v>3.658491882763439</v>
      </c>
    </row>
    <row r="5686" spans="1:13" x14ac:dyDescent="0.25">
      <c r="A5686" s="9"/>
      <c r="H5686" s="9"/>
      <c r="J5686">
        <v>9</v>
      </c>
      <c r="K5686">
        <f ca="1">SIMULATION!$D$3*SIMULATION!$D$17/$H5677/(SIMULATION!$D$17-$I5677)*(((EXP(-$I5677*$J5686))/(1-EXP(-SIMULATION!$D$4*$I5677)))-(EXP(-SIMULATION!$D$17*$J5686)/(1-EXP(-SIMULATION!$D$4*SIMULATION!$D$17))))</f>
        <v>3.3670771858521493</v>
      </c>
      <c r="L5686">
        <v>-0.16094722490200924</v>
      </c>
      <c r="M5686">
        <f t="shared" ca="1" si="88"/>
        <v>2.8251554567583792</v>
      </c>
    </row>
    <row r="5687" spans="1:13" x14ac:dyDescent="0.25">
      <c r="A5687" s="9"/>
      <c r="H5687" s="9"/>
      <c r="J5687">
        <v>10</v>
      </c>
      <c r="K5687">
        <f ca="1">SIMULATION!$D$3*SIMULATION!$D$17/$H5677/(SIMULATION!$D$17-$I5677)*(((EXP(-$I5677*$J5687))/(1-EXP(-SIMULATION!$D$4*$I5677)))-(EXP(-SIMULATION!$D$17*$J5687)/(1-EXP(-SIMULATION!$D$4*SIMULATION!$D$17))))</f>
        <v>3.1049923496847533</v>
      </c>
      <c r="L5687">
        <v>0.39261340222277585</v>
      </c>
      <c r="M5687">
        <f t="shared" ca="1" si="88"/>
        <v>4.3240539599701755</v>
      </c>
    </row>
    <row r="5688" spans="1:13" x14ac:dyDescent="0.25">
      <c r="A5688" s="9"/>
      <c r="H5688" s="9"/>
      <c r="J5688">
        <v>11</v>
      </c>
      <c r="K5688">
        <f ca="1">SIMULATION!$D$3*SIMULATION!$D$17/$H5677/(SIMULATION!$D$17-$I5677)*(((EXP(-$I5677*$J5688))/(1-EXP(-SIMULATION!$D$4*$I5677)))-(EXP(-SIMULATION!$D$17*$J5688)/(1-EXP(-SIMULATION!$D$4*SIMULATION!$D$17))))</f>
        <v>2.8533545702368106</v>
      </c>
      <c r="L5688">
        <v>-0.12397226214932666</v>
      </c>
      <c r="M5688">
        <f t="shared" ca="1" si="88"/>
        <v>2.4996177494504335</v>
      </c>
    </row>
    <row r="5689" spans="1:13" x14ac:dyDescent="0.25">
      <c r="A5689" s="9"/>
      <c r="H5689" s="9"/>
      <c r="J5689">
        <v>12</v>
      </c>
      <c r="K5689">
        <f ca="1">SIMULATION!$D$3*SIMULATION!$D$17/$H5677/(SIMULATION!$D$17-$I5677)*(((EXP(-$I5677*$J5689))/(1-EXP(-SIMULATION!$D$4*$I5677)))-(EXP(-SIMULATION!$D$17*$J5689)/(1-EXP(-SIMULATION!$D$4*SIMULATION!$D$17))))</f>
        <v>2.6158048277687578</v>
      </c>
      <c r="L5689">
        <v>3.678321401912072E-2</v>
      </c>
      <c r="M5689">
        <f t="shared" ca="1" si="88"/>
        <v>2.7120225365808253</v>
      </c>
    </row>
    <row r="5690" spans="1:13" x14ac:dyDescent="0.25">
      <c r="A5690" s="9"/>
      <c r="H5690" s="9"/>
      <c r="J5690">
        <v>13</v>
      </c>
      <c r="K5690">
        <f ca="1">SIMULATION!$D$3*SIMULATION!$D$17/$H5677/(SIMULATION!$D$17-$I5677)*(((EXP(-$I5677*$J5690))/(1-EXP(-SIMULATION!$D$4*$I5677)))-(EXP(-SIMULATION!$D$17*$J5690)/(1-EXP(-SIMULATION!$D$4*SIMULATION!$D$17))))</f>
        <v>2.394023194085694</v>
      </c>
      <c r="L5690">
        <v>-0.18681759184616986</v>
      </c>
      <c r="M5690">
        <f t="shared" ca="1" si="88"/>
        <v>1.9467775461427288</v>
      </c>
    </row>
    <row r="5691" spans="1:13" x14ac:dyDescent="0.25">
      <c r="A5691" s="9"/>
      <c r="H5691" s="9"/>
      <c r="J5691">
        <v>14</v>
      </c>
      <c r="K5691">
        <f ca="1">SIMULATION!$D$3*SIMULATION!$D$17/$H5677/(SIMULATION!$D$17-$I5677)*(((EXP(-$I5677*$J5691))/(1-EXP(-SIMULATION!$D$4*$I5677)))-(EXP(-SIMULATION!$D$17*$J5691)/(1-EXP(-SIMULATION!$D$4*SIMULATION!$D$17))))</f>
        <v>2.1884908459249575</v>
      </c>
      <c r="L5691">
        <v>0.52341964318617962</v>
      </c>
      <c r="M5691">
        <f t="shared" ca="1" si="88"/>
        <v>3.3339899436152187</v>
      </c>
    </row>
    <row r="5692" spans="1:13" x14ac:dyDescent="0.25">
      <c r="A5692" s="9"/>
      <c r="H5692" s="9"/>
      <c r="J5692">
        <v>15</v>
      </c>
      <c r="K5692">
        <f ca="1">SIMULATION!$D$3*SIMULATION!$D$17/$H5677/(SIMULATION!$D$17-$I5677)*(((EXP(-$I5677*$J5692))/(1-EXP(-SIMULATION!$D$4*$I5677)))-(EXP(-SIMULATION!$D$17*$J5692)/(1-EXP(-SIMULATION!$D$4*SIMULATION!$D$17))))</f>
        <v>1.9989732839313441</v>
      </c>
      <c r="L5692">
        <v>4.3293499117546028E-2</v>
      </c>
      <c r="M5692">
        <f t="shared" ca="1" si="88"/>
        <v>2.0855158320352238</v>
      </c>
    </row>
    <row r="5693" spans="1:13" x14ac:dyDescent="0.25">
      <c r="A5693" s="9"/>
      <c r="H5693" s="9"/>
      <c r="J5693">
        <v>16</v>
      </c>
      <c r="K5693">
        <f ca="1">SIMULATION!$D$3*SIMULATION!$D$17/$H5677/(SIMULATION!$D$17-$I5677)*(((EXP(-$I5677*$J5693))/(1-EXP(-SIMULATION!$D$4*$I5677)))-(EXP(-SIMULATION!$D$17*$J5693)/(1-EXP(-SIMULATION!$D$4*SIMULATION!$D$17))))</f>
        <v>1.8248253437577771</v>
      </c>
      <c r="L5693">
        <v>0.45782523163780608</v>
      </c>
      <c r="M5693">
        <f t="shared" ca="1" si="88"/>
        <v>2.6602764294622201</v>
      </c>
    </row>
    <row r="5694" spans="1:13" x14ac:dyDescent="0.25">
      <c r="A5694" s="9"/>
      <c r="H5694" s="9"/>
      <c r="J5694">
        <v>17</v>
      </c>
      <c r="K5694">
        <f ca="1">SIMULATION!$D$3*SIMULATION!$D$17/$H5677/(SIMULATION!$D$17-$I5677)*(((EXP(-$I5677*$J5694))/(1-EXP(-SIMULATION!$D$4*$I5677)))-(EXP(-SIMULATION!$D$17*$J5694)/(1-EXP(-SIMULATION!$D$4*SIMULATION!$D$17))))</f>
        <v>1.6651824178006007</v>
      </c>
      <c r="L5694">
        <v>0.58448657760363421</v>
      </c>
      <c r="M5694">
        <f t="shared" ca="1" si="88"/>
        <v>2.638459190266619</v>
      </c>
    </row>
    <row r="5695" spans="1:13" x14ac:dyDescent="0.25">
      <c r="A5695" s="9"/>
      <c r="H5695" s="9"/>
      <c r="J5695">
        <v>18</v>
      </c>
      <c r="K5695">
        <f ca="1">SIMULATION!$D$3*SIMULATION!$D$17/$H5677/(SIMULATION!$D$17-$I5677)*(((EXP(-$I5677*$J5695))/(1-EXP(-SIMULATION!$D$4*$I5677)))-(EXP(-SIMULATION!$D$17*$J5695)/(1-EXP(-SIMULATION!$D$4*SIMULATION!$D$17))))</f>
        <v>1.5190791322427677</v>
      </c>
      <c r="L5695">
        <v>-0.20449283380874159</v>
      </c>
      <c r="M5695">
        <f t="shared" ca="1" si="88"/>
        <v>1.20843833571072</v>
      </c>
    </row>
    <row r="5696" spans="1:13" x14ac:dyDescent="0.25">
      <c r="A5696" s="9"/>
      <c r="H5696" s="9"/>
      <c r="J5696">
        <v>19</v>
      </c>
      <c r="K5696">
        <f ca="1">SIMULATION!$D$3*SIMULATION!$D$17/$H5677/(SIMULATION!$D$17-$I5677)*(((EXP(-$I5677*$J5696))/(1-EXP(-SIMULATION!$D$4*$I5677)))-(EXP(-SIMULATION!$D$17*$J5696)/(1-EXP(-SIMULATION!$D$4*SIMULATION!$D$17))))</f>
        <v>1.3855218769259143</v>
      </c>
      <c r="L5696">
        <v>0.11255522660727367</v>
      </c>
      <c r="M5696">
        <f t="shared" ca="1" si="88"/>
        <v>1.5414696057526456</v>
      </c>
    </row>
    <row r="5697" spans="1:13" x14ac:dyDescent="0.25">
      <c r="A5697" s="9"/>
      <c r="H5697" s="9"/>
      <c r="J5697">
        <v>20</v>
      </c>
      <c r="K5697">
        <f ca="1">SIMULATION!$D$3*SIMULATION!$D$17/$H5677/(SIMULATION!$D$17-$I5677)*(((EXP(-$I5677*$J5697))/(1-EXP(-SIMULATION!$D$4*$I5677)))-(EXP(-SIMULATION!$D$17*$J5697)/(1-EXP(-SIMULATION!$D$4*SIMULATION!$D$17))))</f>
        <v>1.2635320740780096</v>
      </c>
      <c r="L5697">
        <v>-0.14039669506084088</v>
      </c>
      <c r="M5697">
        <f t="shared" ca="1" si="88"/>
        <v>1.0861363467740874</v>
      </c>
    </row>
    <row r="5698" spans="1:13" x14ac:dyDescent="0.25">
      <c r="A5698" s="9"/>
      <c r="H5698" s="9"/>
      <c r="J5698">
        <v>21</v>
      </c>
      <c r="K5698">
        <f ca="1">SIMULATION!$D$3*SIMULATION!$D$17/$H5677/(SIMULATION!$D$17-$I5677)*(((EXP(-$I5677*$J5698))/(1-EXP(-SIMULATION!$D$4*$I5677)))-(EXP(-SIMULATION!$D$17*$J5698)/(1-EXP(-SIMULATION!$D$4*SIMULATION!$D$17))))</f>
        <v>1.1521709793899779</v>
      </c>
      <c r="L5698">
        <v>-0.1884833907266949</v>
      </c>
      <c r="M5698">
        <f t="shared" ca="1" si="88"/>
        <v>0.93500588649765792</v>
      </c>
    </row>
    <row r="5699" spans="1:13" x14ac:dyDescent="0.25">
      <c r="A5699" s="9"/>
      <c r="H5699" s="9"/>
      <c r="J5699">
        <v>22</v>
      </c>
      <c r="K5699">
        <f ca="1">SIMULATION!$D$3*SIMULATION!$D$17/$H5677/(SIMULATION!$D$17-$I5677)*(((EXP(-$I5677*$J5699))/(1-EXP(-SIMULATION!$D$4*$I5677)))-(EXP(-SIMULATION!$D$17*$J5699)/(1-EXP(-SIMULATION!$D$4*SIMULATION!$D$17))))</f>
        <v>1.0505529071193878</v>
      </c>
      <c r="L5699">
        <v>0.15556075436593592</v>
      </c>
      <c r="M5699">
        <f t="shared" ref="M5699:M5762" ca="1" si="89">$K5699*(1+$L5699)</f>
        <v>1.2139777098522067</v>
      </c>
    </row>
    <row r="5700" spans="1:13" x14ac:dyDescent="0.25">
      <c r="A5700" s="9"/>
      <c r="H5700" s="9"/>
      <c r="J5700">
        <v>23</v>
      </c>
      <c r="K5700">
        <f ca="1">SIMULATION!$D$3*SIMULATION!$D$17/$H5677/(SIMULATION!$D$17-$I5677)*(((EXP(-$I5677*$J5700))/(1-EXP(-SIMULATION!$D$4*$I5677)))-(EXP(-SIMULATION!$D$17*$J5700)/(1-EXP(-SIMULATION!$D$4*SIMULATION!$D$17))))</f>
        <v>0.95785127273475379</v>
      </c>
      <c r="L5700">
        <v>8.730177222718509E-2</v>
      </c>
      <c r="M5700">
        <f t="shared" ca="1" si="89"/>
        <v>1.0414733863745627</v>
      </c>
    </row>
    <row r="5701" spans="1:13" x14ac:dyDescent="0.25">
      <c r="A5701" s="9"/>
      <c r="H5701" s="9"/>
      <c r="J5701">
        <v>24</v>
      </c>
      <c r="K5701">
        <f ca="1">SIMULATION!$D$3*SIMULATION!$D$17/$H5677/(SIMULATION!$D$17-$I5677)*(((EXP(-$I5677*$J5701))/(1-EXP(-SIMULATION!$D$4*$I5677)))-(EXP(-SIMULATION!$D$17*$J5701)/(1-EXP(-SIMULATION!$D$4*SIMULATION!$D$17))))</f>
        <v>0.87330024774739157</v>
      </c>
      <c r="L5701">
        <v>-7.1685891178492125E-2</v>
      </c>
      <c r="M5701">
        <f t="shared" ca="1" si="89"/>
        <v>0.81069694122122182</v>
      </c>
    </row>
    <row r="5702" spans="1:13" x14ac:dyDescent="0.25">
      <c r="A5702" s="9">
        <v>229</v>
      </c>
      <c r="B5702" s="2">
        <f ca="1">NORMINV(RAND(),SIMULATION!D7,SIMULATION!D8)</f>
        <v>51.692317217530068</v>
      </c>
      <c r="C5702" s="2">
        <v>2</v>
      </c>
      <c r="D5702" s="2">
        <f ca="1">SIMULATION!$D$11*(1+(SIMULATION!$D$12*LN(1+$C5702)))*(1+(SIMULATION!$D$13*(($B5702/63.5)-1)))</f>
        <v>9.3612022463498104</v>
      </c>
      <c r="E5702" s="2">
        <v>3.1144388173290568E-2</v>
      </c>
      <c r="F5702" s="2">
        <f ca="1">D5702*(1+E5702)</f>
        <v>9.6527511628788076</v>
      </c>
      <c r="G5702" s="2">
        <v>-1.0817768013472462</v>
      </c>
      <c r="H5702" s="9">
        <f>SIMULATION!$D$15*EXP($G$5702)</f>
        <v>74.834665327724267</v>
      </c>
      <c r="I5702" s="2">
        <f ca="1">$F5702/$H5702</f>
        <v>0.12898769735397905</v>
      </c>
      <c r="J5702">
        <v>0</v>
      </c>
      <c r="K5702">
        <f ca="1">SIMULATION!$D$3*SIMULATION!$D$17/$H5702/(SIMULATION!$D$17-$I5702)*(((EXP(-$I5702*$J5702))/(1-EXP(-SIMULATION!$D$4*$I5702)))-(EXP(-SIMULATION!$D$17*$J5702)/(1-EXP(-SIMULATION!$D$4*SIMULATION!$D$17))))</f>
        <v>0.49019034833214192</v>
      </c>
      <c r="L5702">
        <v>-0.18416892053682388</v>
      </c>
      <c r="M5702">
        <f t="shared" ca="1" si="89"/>
        <v>0.39991252102224167</v>
      </c>
    </row>
    <row r="5703" spans="1:13" x14ac:dyDescent="0.25">
      <c r="A5703" s="9"/>
      <c r="H5703" s="9"/>
      <c r="J5703">
        <v>1</v>
      </c>
      <c r="K5703">
        <f ca="1">SIMULATION!$D$3*SIMULATION!$D$17/$H5702/(SIMULATION!$D$17-$I5702)*(((EXP(-$I5702*$J5703))/(1-EXP(-SIMULATION!$D$4*$I5702)))-(EXP(-SIMULATION!$D$17*$J5703)/(1-EXP(-SIMULATION!$D$4*SIMULATION!$D$17))))</f>
        <v>2.8957489286615021</v>
      </c>
      <c r="L5703">
        <v>-0.3463154385961113</v>
      </c>
      <c r="M5703">
        <f t="shared" ca="1" si="89"/>
        <v>1.8929063683678744</v>
      </c>
    </row>
    <row r="5704" spans="1:13" x14ac:dyDescent="0.25">
      <c r="A5704" s="9"/>
      <c r="H5704" s="9"/>
      <c r="J5704">
        <v>2</v>
      </c>
      <c r="K5704">
        <f ca="1">SIMULATION!$D$3*SIMULATION!$D$17/$H5702/(SIMULATION!$D$17-$I5702)*(((EXP(-$I5702*$J5704))/(1-EXP(-SIMULATION!$D$4*$I5702)))-(EXP(-SIMULATION!$D$17*$J5704)/(1-EXP(-SIMULATION!$D$4*SIMULATION!$D$17))))</f>
        <v>4.1248735808075825</v>
      </c>
      <c r="L5704">
        <v>-9.7176838154631011E-3</v>
      </c>
      <c r="M5704">
        <f t="shared" ca="1" si="89"/>
        <v>4.084789363570537</v>
      </c>
    </row>
    <row r="5705" spans="1:13" x14ac:dyDescent="0.25">
      <c r="A5705" s="9"/>
      <c r="H5705" s="9"/>
      <c r="J5705">
        <v>3</v>
      </c>
      <c r="K5705">
        <f ca="1">SIMULATION!$D$3*SIMULATION!$D$17/$H5702/(SIMULATION!$D$17-$I5702)*(((EXP(-$I5702*$J5705))/(1-EXP(-SIMULATION!$D$4*$I5702)))-(EXP(-SIMULATION!$D$17*$J5705)/(1-EXP(-SIMULATION!$D$4*SIMULATION!$D$17))))</f>
        <v>4.6379178655147992</v>
      </c>
      <c r="L5705">
        <v>0.48948136525746444</v>
      </c>
      <c r="M5705">
        <f t="shared" ca="1" si="89"/>
        <v>6.9080922342789677</v>
      </c>
    </row>
    <row r="5706" spans="1:13" x14ac:dyDescent="0.25">
      <c r="A5706" s="9"/>
      <c r="H5706" s="9"/>
      <c r="J5706">
        <v>4</v>
      </c>
      <c r="K5706">
        <f ca="1">SIMULATION!$D$3*SIMULATION!$D$17/$H5702/(SIMULATION!$D$17-$I5702)*(((EXP(-$I5702*$J5706))/(1-EXP(-SIMULATION!$D$4*$I5702)))-(EXP(-SIMULATION!$D$17*$J5706)/(1-EXP(-SIMULATION!$D$4*SIMULATION!$D$17))))</f>
        <v>4.7253122912173744</v>
      </c>
      <c r="L5706">
        <v>-9.9798765053037738E-2</v>
      </c>
      <c r="M5706">
        <f t="shared" ca="1" si="89"/>
        <v>4.2537319600639405</v>
      </c>
    </row>
    <row r="5707" spans="1:13" x14ac:dyDescent="0.25">
      <c r="A5707" s="9"/>
      <c r="H5707" s="9"/>
      <c r="J5707">
        <v>5</v>
      </c>
      <c r="K5707">
        <f ca="1">SIMULATION!$D$3*SIMULATION!$D$17/$H5702/(SIMULATION!$D$17-$I5702)*(((EXP(-$I5702*$J5707))/(1-EXP(-SIMULATION!$D$4*$I5702)))-(EXP(-SIMULATION!$D$17*$J5707)/(1-EXP(-SIMULATION!$D$4*SIMULATION!$D$17))))</f>
        <v>4.5691502217004496</v>
      </c>
      <c r="L5707">
        <v>9.2438990320765524E-2</v>
      </c>
      <c r="M5707">
        <f t="shared" ca="1" si="89"/>
        <v>4.9915178548183405</v>
      </c>
    </row>
    <row r="5708" spans="1:13" x14ac:dyDescent="0.25">
      <c r="A5708" s="9"/>
      <c r="H5708" s="9"/>
      <c r="J5708">
        <v>6</v>
      </c>
      <c r="K5708">
        <f ca="1">SIMULATION!$D$3*SIMULATION!$D$17/$H5702/(SIMULATION!$D$17-$I5702)*(((EXP(-$I5702*$J5708))/(1-EXP(-SIMULATION!$D$4*$I5702)))-(EXP(-SIMULATION!$D$17*$J5708)/(1-EXP(-SIMULATION!$D$4*SIMULATION!$D$17))))</f>
        <v>4.2825866180117558</v>
      </c>
      <c r="L5708">
        <v>8.0071399569068349E-2</v>
      </c>
      <c r="M5708">
        <f t="shared" ca="1" si="89"/>
        <v>4.62549932229172</v>
      </c>
    </row>
    <row r="5709" spans="1:13" x14ac:dyDescent="0.25">
      <c r="A5709" s="9"/>
      <c r="H5709" s="9"/>
      <c r="J5709">
        <v>7</v>
      </c>
      <c r="K5709">
        <f ca="1">SIMULATION!$D$3*SIMULATION!$D$17/$H5702/(SIMULATION!$D$17-$I5702)*(((EXP(-$I5702*$J5709))/(1-EXP(-SIMULATION!$D$4*$I5702)))-(EXP(-SIMULATION!$D$17*$J5709)/(1-EXP(-SIMULATION!$D$4*SIMULATION!$D$17))))</f>
        <v>3.9350268143007807</v>
      </c>
      <c r="L5709">
        <v>0.14397321267869986</v>
      </c>
      <c r="M5709">
        <f t="shared" ca="1" si="89"/>
        <v>4.5015652667324941</v>
      </c>
    </row>
    <row r="5710" spans="1:13" x14ac:dyDescent="0.25">
      <c r="A5710" s="9"/>
      <c r="H5710" s="9"/>
      <c r="J5710">
        <v>8</v>
      </c>
      <c r="K5710">
        <f ca="1">SIMULATION!$D$3*SIMULATION!$D$17/$H5702/(SIMULATION!$D$17-$I5702)*(((EXP(-$I5702*$J5710))/(1-EXP(-SIMULATION!$D$4*$I5702)))-(EXP(-SIMULATION!$D$17*$J5710)/(1-EXP(-SIMULATION!$D$4*SIMULATION!$D$17))))</f>
        <v>3.5682163295586729</v>
      </c>
      <c r="L5710">
        <v>-0.51764168509238717</v>
      </c>
      <c r="M5710">
        <f t="shared" ca="1" si="89"/>
        <v>1.7211588159517488</v>
      </c>
    </row>
    <row r="5711" spans="1:13" x14ac:dyDescent="0.25">
      <c r="A5711" s="9"/>
      <c r="H5711" s="9"/>
      <c r="J5711">
        <v>9</v>
      </c>
      <c r="K5711">
        <f ca="1">SIMULATION!$D$3*SIMULATION!$D$17/$H5702/(SIMULATION!$D$17-$I5702)*(((EXP(-$I5702*$J5711))/(1-EXP(-SIMULATION!$D$4*$I5702)))-(EXP(-SIMULATION!$D$17*$J5711)/(1-EXP(-SIMULATION!$D$4*SIMULATION!$D$17))))</f>
        <v>3.206506106907995</v>
      </c>
      <c r="L5711">
        <v>-0.2150537041298434</v>
      </c>
      <c r="M5711">
        <f t="shared" ca="1" si="89"/>
        <v>2.5169350913024671</v>
      </c>
    </row>
    <row r="5712" spans="1:13" x14ac:dyDescent="0.25">
      <c r="A5712" s="9"/>
      <c r="H5712" s="9"/>
      <c r="J5712">
        <v>10</v>
      </c>
      <c r="K5712">
        <f ca="1">SIMULATION!$D$3*SIMULATION!$D$17/$H5702/(SIMULATION!$D$17-$I5702)*(((EXP(-$I5702*$J5712))/(1-EXP(-SIMULATION!$D$4*$I5702)))-(EXP(-SIMULATION!$D$17*$J5712)/(1-EXP(-SIMULATION!$D$4*SIMULATION!$D$17))))</f>
        <v>2.8633907319845493</v>
      </c>
      <c r="L5712">
        <v>-0.14195818275430083</v>
      </c>
      <c r="M5712">
        <f t="shared" ca="1" si="89"/>
        <v>2.4569089871565155</v>
      </c>
    </row>
    <row r="5713" spans="1:13" x14ac:dyDescent="0.25">
      <c r="A5713" s="9"/>
      <c r="H5713" s="9"/>
      <c r="J5713">
        <v>11</v>
      </c>
      <c r="K5713">
        <f ca="1">SIMULATION!$D$3*SIMULATION!$D$17/$H5702/(SIMULATION!$D$17-$I5702)*(((EXP(-$I5702*$J5713))/(1-EXP(-SIMULATION!$D$4*$I5702)))-(EXP(-SIMULATION!$D$17*$J5713)/(1-EXP(-SIMULATION!$D$4*SIMULATION!$D$17))))</f>
        <v>2.5456631259875797</v>
      </c>
      <c r="L5713">
        <v>2.774509981651449E-2</v>
      </c>
      <c r="M5713">
        <f t="shared" ca="1" si="89"/>
        <v>2.6162928035173256</v>
      </c>
    </row>
    <row r="5714" spans="1:13" x14ac:dyDescent="0.25">
      <c r="A5714" s="9"/>
      <c r="H5714" s="9"/>
      <c r="J5714">
        <v>12</v>
      </c>
      <c r="K5714">
        <f ca="1">SIMULATION!$D$3*SIMULATION!$D$17/$H5702/(SIMULATION!$D$17-$I5702)*(((EXP(-$I5702*$J5714))/(1-EXP(-SIMULATION!$D$4*$I5702)))-(EXP(-SIMULATION!$D$17*$J5714)/(1-EXP(-SIMULATION!$D$4*SIMULATION!$D$17))))</f>
        <v>2.2560460722473321</v>
      </c>
      <c r="L5714">
        <v>-0.49771997097648646</v>
      </c>
      <c r="M5714">
        <f t="shared" ca="1" si="89"/>
        <v>1.1331668866467737</v>
      </c>
    </row>
    <row r="5715" spans="1:13" x14ac:dyDescent="0.25">
      <c r="A5715" s="9"/>
      <c r="H5715" s="9"/>
      <c r="J5715">
        <v>13</v>
      </c>
      <c r="K5715">
        <f ca="1">SIMULATION!$D$3*SIMULATION!$D$17/$H5702/(SIMULATION!$D$17-$I5702)*(((EXP(-$I5702*$J5715))/(1-EXP(-SIMULATION!$D$4*$I5702)))-(EXP(-SIMULATION!$D$17*$J5715)/(1-EXP(-SIMULATION!$D$4*SIMULATION!$D$17))))</f>
        <v>1.994851400297863</v>
      </c>
      <c r="L5715">
        <v>0.30900881794082835</v>
      </c>
      <c r="M5715">
        <f t="shared" ca="1" si="89"/>
        <v>2.611278073471512</v>
      </c>
    </row>
    <row r="5716" spans="1:13" x14ac:dyDescent="0.25">
      <c r="A5716" s="9"/>
      <c r="H5716" s="9"/>
      <c r="J5716">
        <v>14</v>
      </c>
      <c r="K5716">
        <f ca="1">SIMULATION!$D$3*SIMULATION!$D$17/$H5702/(SIMULATION!$D$17-$I5702)*(((EXP(-$I5702*$J5716))/(1-EXP(-SIMULATION!$D$4*$I5702)))-(EXP(-SIMULATION!$D$17*$J5716)/(1-EXP(-SIMULATION!$D$4*SIMULATION!$D$17))))</f>
        <v>1.7610193562942269</v>
      </c>
      <c r="L5716">
        <v>6.7941072176984571E-2</v>
      </c>
      <c r="M5716">
        <f t="shared" ca="1" si="89"/>
        <v>1.8806648994852799</v>
      </c>
    </row>
    <row r="5717" spans="1:13" x14ac:dyDescent="0.25">
      <c r="A5717" s="9"/>
      <c r="H5717" s="9"/>
      <c r="J5717">
        <v>15</v>
      </c>
      <c r="K5717">
        <f ca="1">SIMULATION!$D$3*SIMULATION!$D$17/$H5702/(SIMULATION!$D$17-$I5702)*(((EXP(-$I5702*$J5717))/(1-EXP(-SIMULATION!$D$4*$I5702)))-(EXP(-SIMULATION!$D$17*$J5717)/(1-EXP(-SIMULATION!$D$4*SIMULATION!$D$17))))</f>
        <v>1.5527636710327215</v>
      </c>
      <c r="L5717">
        <v>-0.27093274939397138</v>
      </c>
      <c r="M5717">
        <f t="shared" ca="1" si="89"/>
        <v>1.1320691404807501</v>
      </c>
    </row>
    <row r="5718" spans="1:13" x14ac:dyDescent="0.25">
      <c r="A5718" s="9"/>
      <c r="H5718" s="9"/>
      <c r="J5718">
        <v>16</v>
      </c>
      <c r="K5718">
        <f ca="1">SIMULATION!$D$3*SIMULATION!$D$17/$H5702/(SIMULATION!$D$17-$I5702)*(((EXP(-$I5702*$J5718))/(1-EXP(-SIMULATION!$D$4*$I5702)))-(EXP(-SIMULATION!$D$17*$J5718)/(1-EXP(-SIMULATION!$D$4*SIMULATION!$D$17))))</f>
        <v>1.3679664890212775</v>
      </c>
      <c r="L5718">
        <v>0.35649045696418974</v>
      </c>
      <c r="M5718">
        <f t="shared" ca="1" si="89"/>
        <v>1.8556334878041709</v>
      </c>
    </row>
    <row r="5719" spans="1:13" x14ac:dyDescent="0.25">
      <c r="A5719" s="9"/>
      <c r="H5719" s="9"/>
      <c r="J5719">
        <v>17</v>
      </c>
      <c r="K5719">
        <f ca="1">SIMULATION!$D$3*SIMULATION!$D$17/$H5702/(SIMULATION!$D$17-$I5702)*(((EXP(-$I5702*$J5719))/(1-EXP(-SIMULATION!$D$4*$I5702)))-(EXP(-SIMULATION!$D$17*$J5719)/(1-EXP(-SIMULATION!$D$4*SIMULATION!$D$17))))</f>
        <v>1.2044152347065202</v>
      </c>
      <c r="L5719">
        <v>-0.1327053604046223</v>
      </c>
      <c r="M5719">
        <f t="shared" ca="1" si="89"/>
        <v>1.0445828769079737</v>
      </c>
    </row>
    <row r="5720" spans="1:13" x14ac:dyDescent="0.25">
      <c r="A5720" s="9"/>
      <c r="H5720" s="9"/>
      <c r="J5720">
        <v>18</v>
      </c>
      <c r="K5720">
        <f ca="1">SIMULATION!$D$3*SIMULATION!$D$17/$H5702/(SIMULATION!$D$17-$I5702)*(((EXP(-$I5702*$J5720))/(1-EXP(-SIMULATION!$D$4*$I5702)))-(EXP(-SIMULATION!$D$17*$J5720)/(1-EXP(-SIMULATION!$D$4*SIMULATION!$D$17))))</f>
        <v>1.0599401503234254</v>
      </c>
      <c r="L5720">
        <v>-9.097991673028083E-2</v>
      </c>
      <c r="M5720">
        <f t="shared" ca="1" si="89"/>
        <v>0.96350688370791882</v>
      </c>
    </row>
    <row r="5721" spans="1:13" x14ac:dyDescent="0.25">
      <c r="A5721" s="9"/>
      <c r="H5721" s="9"/>
      <c r="J5721">
        <v>19</v>
      </c>
      <c r="K5721">
        <f ca="1">SIMULATION!$D$3*SIMULATION!$D$17/$H5702/(SIMULATION!$D$17-$I5702)*(((EXP(-$I5702*$J5721))/(1-EXP(-SIMULATION!$D$4*$I5702)))-(EXP(-SIMULATION!$D$17*$J5721)/(1-EXP(-SIMULATION!$D$4*SIMULATION!$D$17))))</f>
        <v>0.93248990639158358</v>
      </c>
      <c r="L5721">
        <v>0.19307894564730851</v>
      </c>
      <c r="M5721">
        <f t="shared" ca="1" si="89"/>
        <v>1.1125340743444281</v>
      </c>
    </row>
    <row r="5722" spans="1:13" x14ac:dyDescent="0.25">
      <c r="A5722" s="9"/>
      <c r="H5722" s="9"/>
      <c r="J5722">
        <v>20</v>
      </c>
      <c r="K5722">
        <f ca="1">SIMULATION!$D$3*SIMULATION!$D$17/$H5702/(SIMULATION!$D$17-$I5702)*(((EXP(-$I5702*$J5722))/(1-EXP(-SIMULATION!$D$4*$I5702)))-(EXP(-SIMULATION!$D$17*$J5722)/(1-EXP(-SIMULATION!$D$4*SIMULATION!$D$17))))</f>
        <v>0.82016904362943255</v>
      </c>
      <c r="L5722">
        <v>8.3998903330849486E-2</v>
      </c>
      <c r="M5722">
        <f t="shared" ca="1" si="89"/>
        <v>0.88906234384021654</v>
      </c>
    </row>
    <row r="5723" spans="1:13" x14ac:dyDescent="0.25">
      <c r="A5723" s="9"/>
      <c r="H5723" s="9"/>
      <c r="J5723">
        <v>21</v>
      </c>
      <c r="K5723">
        <f ca="1">SIMULATION!$D$3*SIMULATION!$D$17/$H5702/(SIMULATION!$D$17-$I5702)*(((EXP(-$I5702*$J5723))/(1-EXP(-SIMULATION!$D$4*$I5702)))-(EXP(-SIMULATION!$D$17*$J5723)/(1-EXP(-SIMULATION!$D$4*SIMULATION!$D$17))))</f>
        <v>0.72125228802853836</v>
      </c>
      <c r="L5723">
        <v>0.35265059676244304</v>
      </c>
      <c r="M5723">
        <f t="shared" ca="1" si="89"/>
        <v>0.97560233781807992</v>
      </c>
    </row>
    <row r="5724" spans="1:13" x14ac:dyDescent="0.25">
      <c r="A5724" s="9"/>
      <c r="H5724" s="9"/>
      <c r="J5724">
        <v>22</v>
      </c>
      <c r="K5724">
        <f ca="1">SIMULATION!$D$3*SIMULATION!$D$17/$H5702/(SIMULATION!$D$17-$I5702)*(((EXP(-$I5702*$J5724))/(1-EXP(-SIMULATION!$D$4*$I5702)))-(EXP(-SIMULATION!$D$17*$J5724)/(1-EXP(-SIMULATION!$D$4*SIMULATION!$D$17))))</f>
        <v>0.63418521694693841</v>
      </c>
      <c r="L5724">
        <v>0.10920443214364127</v>
      </c>
      <c r="M5724">
        <f t="shared" ca="1" si="89"/>
        <v>0.70344105343752072</v>
      </c>
    </row>
    <row r="5725" spans="1:13" x14ac:dyDescent="0.25">
      <c r="A5725" s="9"/>
      <c r="H5725" s="9"/>
      <c r="J5725">
        <v>23</v>
      </c>
      <c r="K5725">
        <f ca="1">SIMULATION!$D$3*SIMULATION!$D$17/$H5702/(SIMULATION!$D$17-$I5702)*(((EXP(-$I5702*$J5725))/(1-EXP(-SIMULATION!$D$4*$I5702)))-(EXP(-SIMULATION!$D$17*$J5725)/(1-EXP(-SIMULATION!$D$4*SIMULATION!$D$17))))</f>
        <v>0.55757720812344314</v>
      </c>
      <c r="L5725">
        <v>-0.46453466868619209</v>
      </c>
      <c r="M5725">
        <f t="shared" ca="1" si="89"/>
        <v>0.29856326448084752</v>
      </c>
    </row>
    <row r="5726" spans="1:13" x14ac:dyDescent="0.25">
      <c r="A5726" s="9"/>
      <c r="H5726" s="9"/>
      <c r="J5726">
        <v>24</v>
      </c>
      <c r="K5726">
        <f ca="1">SIMULATION!$D$3*SIMULATION!$D$17/$H5702/(SIMULATION!$D$17-$I5702)*(((EXP(-$I5702*$J5726))/(1-EXP(-SIMULATION!$D$4*$I5702)))-(EXP(-SIMULATION!$D$17*$J5726)/(1-EXP(-SIMULATION!$D$4*SIMULATION!$D$17))))</f>
        <v>0.49019034833214281</v>
      </c>
      <c r="L5726">
        <v>6.479238505709134E-2</v>
      </c>
      <c r="M5726">
        <f t="shared" ca="1" si="89"/>
        <v>0.52195095013254866</v>
      </c>
    </row>
    <row r="5727" spans="1:13" x14ac:dyDescent="0.25">
      <c r="A5727" s="9">
        <v>230</v>
      </c>
      <c r="B5727" s="2">
        <f ca="1">NORMINV(RAND(),SIMULATION!D7,SIMULATION!D8)</f>
        <v>54.630976957143147</v>
      </c>
      <c r="C5727" s="2">
        <v>2</v>
      </c>
      <c r="D5727" s="2">
        <f ca="1">SIMULATION!$D$11*(1+(SIMULATION!$D$12*LN(1+$C5727)))*(1+(SIMULATION!$D$13*(($B5727/63.5)-1)))</f>
        <v>9.5794322236604348</v>
      </c>
      <c r="E5727" s="2">
        <v>-0.41946700346622307</v>
      </c>
      <c r="F5727" s="2">
        <f ca="1">D5727*(1+E5727)</f>
        <v>5.5611764938938135</v>
      </c>
      <c r="G5727" s="2">
        <v>1.4905338686433238</v>
      </c>
      <c r="H5727" s="9">
        <f>SIMULATION!$D$15*EXP($G$5727)</f>
        <v>980.03853059555991</v>
      </c>
      <c r="I5727" s="2">
        <f ca="1">$F5727/$H5727</f>
        <v>5.6744467898770679E-3</v>
      </c>
      <c r="J5727">
        <v>0</v>
      </c>
      <c r="K5727">
        <f ca="1">SIMULATION!$D$3*SIMULATION!$D$17/$H5727/(SIMULATION!$D$17-$I5727)*(((EXP(-$I5727*$J5727))/(1-EXP(-SIMULATION!$D$4*$I5727)))-(EXP(-SIMULATION!$D$17*$J5727)/(1-EXP(-SIMULATION!$D$4*SIMULATION!$D$17))))</f>
        <v>3.8962671162978921</v>
      </c>
      <c r="L5727">
        <v>0.16188705284017998</v>
      </c>
      <c r="M5727">
        <f t="shared" ca="1" si="89"/>
        <v>4.527022316833464</v>
      </c>
    </row>
    <row r="5728" spans="1:13" x14ac:dyDescent="0.25">
      <c r="A5728" s="9"/>
      <c r="H5728" s="9"/>
      <c r="J5728">
        <v>1</v>
      </c>
      <c r="K5728">
        <f ca="1">SIMULATION!$D$3*SIMULATION!$D$17/$H5727/(SIMULATION!$D$17-$I5727)*(((EXP(-$I5727*$J5728))/(1-EXP(-SIMULATION!$D$4*$I5727)))-(EXP(-SIMULATION!$D$17*$J5728)/(1-EXP(-SIMULATION!$D$4*SIMULATION!$D$17))))</f>
        <v>4.0751825007259814</v>
      </c>
      <c r="L5728">
        <v>-0.21834208775462466</v>
      </c>
      <c r="M5728">
        <f t="shared" ca="1" si="89"/>
        <v>3.1853986455363583</v>
      </c>
    </row>
    <row r="5729" spans="1:13" x14ac:dyDescent="0.25">
      <c r="A5729" s="9"/>
      <c r="H5729" s="9"/>
      <c r="J5729">
        <v>2</v>
      </c>
      <c r="K5729">
        <f ca="1">SIMULATION!$D$3*SIMULATION!$D$17/$H5727/(SIMULATION!$D$17-$I5727)*(((EXP(-$I5727*$J5729))/(1-EXP(-SIMULATION!$D$4*$I5727)))-(EXP(-SIMULATION!$D$17*$J5729)/(1-EXP(-SIMULATION!$D$4*SIMULATION!$D$17))))</f>
        <v>4.1809048659731687</v>
      </c>
      <c r="L5729">
        <v>2.6967286299632055E-2</v>
      </c>
      <c r="M5729">
        <f t="shared" ca="1" si="89"/>
        <v>4.2936525244853918</v>
      </c>
    </row>
    <row r="5730" spans="1:13" x14ac:dyDescent="0.25">
      <c r="A5730" s="9"/>
      <c r="H5730" s="9"/>
      <c r="J5730">
        <v>3</v>
      </c>
      <c r="K5730">
        <f ca="1">SIMULATION!$D$3*SIMULATION!$D$17/$H5727/(SIMULATION!$D$17-$I5727)*(((EXP(-$I5727*$J5730))/(1-EXP(-SIMULATION!$D$4*$I5727)))-(EXP(-SIMULATION!$D$17*$J5730)/(1-EXP(-SIMULATION!$D$4*SIMULATION!$D$17))))</f>
        <v>4.2397739024163963</v>
      </c>
      <c r="L5730">
        <v>0.27913138222725792</v>
      </c>
      <c r="M5730">
        <f t="shared" ca="1" si="89"/>
        <v>5.4232278521289397</v>
      </c>
    </row>
    <row r="5731" spans="1:13" x14ac:dyDescent="0.25">
      <c r="A5731" s="9"/>
      <c r="H5731" s="9"/>
      <c r="J5731">
        <v>4</v>
      </c>
      <c r="K5731">
        <f ca="1">SIMULATION!$D$3*SIMULATION!$D$17/$H5727/(SIMULATION!$D$17-$I5727)*(((EXP(-$I5727*$J5731))/(1-EXP(-SIMULATION!$D$4*$I5727)))-(EXP(-SIMULATION!$D$17*$J5731)/(1-EXP(-SIMULATION!$D$4*SIMULATION!$D$17))))</f>
        <v>4.2686684371278414</v>
      </c>
      <c r="L5731">
        <v>-0.54067487609444564</v>
      </c>
      <c r="M5731">
        <f t="shared" ca="1" si="89"/>
        <v>1.9607066587954749</v>
      </c>
    </row>
    <row r="5732" spans="1:13" x14ac:dyDescent="0.25">
      <c r="A5732" s="9"/>
      <c r="H5732" s="9"/>
      <c r="J5732">
        <v>5</v>
      </c>
      <c r="K5732">
        <f ca="1">SIMULATION!$D$3*SIMULATION!$D$17/$H5727/(SIMULATION!$D$17-$I5727)*(((EXP(-$I5727*$J5732))/(1-EXP(-SIMULATION!$D$4*$I5727)))-(EXP(-SIMULATION!$D$17*$J5732)/(1-EXP(-SIMULATION!$D$4*SIMULATION!$D$17))))</f>
        <v>4.2784045479197443</v>
      </c>
      <c r="L5732">
        <v>-8.3770528158978896E-2</v>
      </c>
      <c r="M5732">
        <f t="shared" ca="1" si="89"/>
        <v>3.9200003392627298</v>
      </c>
    </row>
    <row r="5733" spans="1:13" x14ac:dyDescent="0.25">
      <c r="A5733" s="9"/>
      <c r="H5733" s="9"/>
      <c r="J5733">
        <v>6</v>
      </c>
      <c r="K5733">
        <f ca="1">SIMULATION!$D$3*SIMULATION!$D$17/$H5727/(SIMULATION!$D$17-$I5727)*(((EXP(-$I5727*$J5733))/(1-EXP(-SIMULATION!$D$4*$I5727)))-(EXP(-SIMULATION!$D$17*$J5733)/(1-EXP(-SIMULATION!$D$4*SIMULATION!$D$17))))</f>
        <v>4.2759131573079099</v>
      </c>
      <c r="L5733">
        <v>-0.42781748740543779</v>
      </c>
      <c r="M5733">
        <f t="shared" ca="1" si="89"/>
        <v>2.4466027339845873</v>
      </c>
    </row>
    <row r="5734" spans="1:13" x14ac:dyDescent="0.25">
      <c r="A5734" s="9"/>
      <c r="H5734" s="9"/>
      <c r="J5734">
        <v>7</v>
      </c>
      <c r="K5734">
        <f ca="1">SIMULATION!$D$3*SIMULATION!$D$17/$H5727/(SIMULATION!$D$17-$I5727)*(((EXP(-$I5727*$J5734))/(1-EXP(-SIMULATION!$D$4*$I5727)))-(EXP(-SIMULATION!$D$17*$J5734)/(1-EXP(-SIMULATION!$D$4*SIMULATION!$D$17))))</f>
        <v>4.2656354875777582</v>
      </c>
      <c r="L5734">
        <v>-2.187552499625137E-2</v>
      </c>
      <c r="M5734">
        <f t="shared" ca="1" si="89"/>
        <v>4.1723224718443541</v>
      </c>
    </row>
    <row r="5735" spans="1:13" x14ac:dyDescent="0.25">
      <c r="A5735" s="9"/>
      <c r="H5735" s="9"/>
      <c r="J5735">
        <v>8</v>
      </c>
      <c r="K5735">
        <f ca="1">SIMULATION!$D$3*SIMULATION!$D$17/$H5727/(SIMULATION!$D$17-$I5727)*(((EXP(-$I5727*$J5735))/(1-EXP(-SIMULATION!$D$4*$I5727)))-(EXP(-SIMULATION!$D$17*$J5735)/(1-EXP(-SIMULATION!$D$4*SIMULATION!$D$17))))</f>
        <v>4.2504173022577021</v>
      </c>
      <c r="L5735">
        <v>0.27397107679296323</v>
      </c>
      <c r="M5735">
        <f t="shared" ca="1" si="89"/>
        <v>5.4149087073766866</v>
      </c>
    </row>
    <row r="5736" spans="1:13" x14ac:dyDescent="0.25">
      <c r="A5736" s="9"/>
      <c r="H5736" s="9"/>
      <c r="J5736">
        <v>9</v>
      </c>
      <c r="K5736">
        <f ca="1">SIMULATION!$D$3*SIMULATION!$D$17/$H5727/(SIMULATION!$D$17-$I5727)*(((EXP(-$I5727*$J5736))/(1-EXP(-SIMULATION!$D$4*$I5727)))-(EXP(-SIMULATION!$D$17*$J5736)/(1-EXP(-SIMULATION!$D$4*SIMULATION!$D$17))))</f>
        <v>4.2320819577549287</v>
      </c>
      <c r="L5736">
        <v>-0.31694731656593866</v>
      </c>
      <c r="M5736">
        <f t="shared" ca="1" si="89"/>
        <v>2.8907349377573799</v>
      </c>
    </row>
    <row r="5737" spans="1:13" x14ac:dyDescent="0.25">
      <c r="A5737" s="9"/>
      <c r="H5737" s="9"/>
      <c r="J5737">
        <v>10</v>
      </c>
      <c r="K5737">
        <f ca="1">SIMULATION!$D$3*SIMULATION!$D$17/$H5727/(SIMULATION!$D$17-$I5727)*(((EXP(-$I5727*$J5737))/(1-EXP(-SIMULATION!$D$4*$I5727)))-(EXP(-SIMULATION!$D$17*$J5737)/(1-EXP(-SIMULATION!$D$4*SIMULATION!$D$17))))</f>
        <v>4.2117976287460808</v>
      </c>
      <c r="L5737">
        <v>5.3691931212669118E-3</v>
      </c>
      <c r="M5737">
        <f t="shared" ca="1" si="89"/>
        <v>4.2344115836025127</v>
      </c>
    </row>
    <row r="5738" spans="1:13" x14ac:dyDescent="0.25">
      <c r="A5738" s="9"/>
      <c r="H5738" s="9"/>
      <c r="J5738">
        <v>11</v>
      </c>
      <c r="K5738">
        <f ca="1">SIMULATION!$D$3*SIMULATION!$D$17/$H5727/(SIMULATION!$D$17-$I5727)*(((EXP(-$I5727*$J5738))/(1-EXP(-SIMULATION!$D$4*$I5727)))-(EXP(-SIMULATION!$D$17*$J5738)/(1-EXP(-SIMULATION!$D$4*SIMULATION!$D$17))))</f>
        <v>4.1903126351134725</v>
      </c>
      <c r="L5738">
        <v>-0.11885983807981836</v>
      </c>
      <c r="M5738">
        <f t="shared" ca="1" si="89"/>
        <v>3.692252753800068</v>
      </c>
    </row>
    <row r="5739" spans="1:13" x14ac:dyDescent="0.25">
      <c r="A5739" s="9"/>
      <c r="H5739" s="9"/>
      <c r="J5739">
        <v>12</v>
      </c>
      <c r="K5739">
        <f ca="1">SIMULATION!$D$3*SIMULATION!$D$17/$H5727/(SIMULATION!$D$17-$I5727)*(((EXP(-$I5727*$J5739))/(1-EXP(-SIMULATION!$D$4*$I5727)))-(EXP(-SIMULATION!$D$17*$J5739)/(1-EXP(-SIMULATION!$D$4*SIMULATION!$D$17))))</f>
        <v>4.1681062451497803</v>
      </c>
      <c r="L5739">
        <v>0.3155000375752755</v>
      </c>
      <c r="M5739">
        <f t="shared" ca="1" si="89"/>
        <v>5.4831439221122764</v>
      </c>
    </row>
    <row r="5740" spans="1:13" x14ac:dyDescent="0.25">
      <c r="A5740" s="9"/>
      <c r="H5740" s="9"/>
      <c r="J5740">
        <v>13</v>
      </c>
      <c r="K5740">
        <f ca="1">SIMULATION!$D$3*SIMULATION!$D$17/$H5727/(SIMULATION!$D$17-$I5727)*(((EXP(-$I5727*$J5740))/(1-EXP(-SIMULATION!$D$4*$I5727)))-(EXP(-SIMULATION!$D$17*$J5740)/(1-EXP(-SIMULATION!$D$4*SIMULATION!$D$17))))</f>
        <v>4.1454853139037091</v>
      </c>
      <c r="L5740">
        <v>-7.7906929162938884E-2</v>
      </c>
      <c r="M5740">
        <f t="shared" ca="1" si="89"/>
        <v>3.8225232832074094</v>
      </c>
    </row>
    <row r="5741" spans="1:13" x14ac:dyDescent="0.25">
      <c r="A5741" s="9"/>
      <c r="H5741" s="9"/>
      <c r="J5741">
        <v>14</v>
      </c>
      <c r="K5741">
        <f ca="1">SIMULATION!$D$3*SIMULATION!$D$17/$H5727/(SIMULATION!$D$17-$I5727)*(((EXP(-$I5727*$J5741))/(1-EXP(-SIMULATION!$D$4*$I5727)))-(EXP(-SIMULATION!$D$17*$J5741)/(1-EXP(-SIMULATION!$D$4*SIMULATION!$D$17))))</f>
        <v>4.1226462113691476</v>
      </c>
      <c r="L5741">
        <v>0.3108266410092928</v>
      </c>
      <c r="M5741">
        <f t="shared" ca="1" si="89"/>
        <v>5.4040744853187066</v>
      </c>
    </row>
    <row r="5742" spans="1:13" x14ac:dyDescent="0.25">
      <c r="A5742" s="9"/>
      <c r="H5742" s="9"/>
      <c r="J5742">
        <v>15</v>
      </c>
      <c r="K5742">
        <f ca="1">SIMULATION!$D$3*SIMULATION!$D$17/$H5727/(SIMULATION!$D$17-$I5727)*(((EXP(-$I5727*$J5742))/(1-EXP(-SIMULATION!$D$4*$I5727)))-(EXP(-SIMULATION!$D$17*$J5742)/(1-EXP(-SIMULATION!$D$4*SIMULATION!$D$17))))</f>
        <v>4.0997145075634389</v>
      </c>
      <c r="L5742">
        <v>-0.5003180419471428</v>
      </c>
      <c r="M5742">
        <f t="shared" ca="1" si="89"/>
        <v>2.0485533725970044</v>
      </c>
    </row>
    <row r="5743" spans="1:13" x14ac:dyDescent="0.25">
      <c r="A5743" s="9"/>
      <c r="H5743" s="9"/>
      <c r="J5743">
        <v>16</v>
      </c>
      <c r="K5743">
        <f ca="1">SIMULATION!$D$3*SIMULATION!$D$17/$H5727/(SIMULATION!$D$17-$I5727)*(((EXP(-$I5727*$J5743))/(1-EXP(-SIMULATION!$D$4*$I5727)))-(EXP(-SIMULATION!$D$17*$J5743)/(1-EXP(-SIMULATION!$D$4*SIMULATION!$D$17))))</f>
        <v>4.0767704036803005</v>
      </c>
      <c r="L5743">
        <v>0.10704137843054787</v>
      </c>
      <c r="M5743">
        <f t="shared" ca="1" si="89"/>
        <v>4.5131535272351009</v>
      </c>
    </row>
    <row r="5744" spans="1:13" x14ac:dyDescent="0.25">
      <c r="A5744" s="9"/>
      <c r="H5744" s="9"/>
      <c r="J5744">
        <v>17</v>
      </c>
      <c r="K5744">
        <f ca="1">SIMULATION!$D$3*SIMULATION!$D$17/$H5727/(SIMULATION!$D$17-$I5727)*(((EXP(-$I5727*$J5744))/(1-EXP(-SIMULATION!$D$4*$I5727)))-(EXP(-SIMULATION!$D$17*$J5744)/(1-EXP(-SIMULATION!$D$4*SIMULATION!$D$17))))</f>
        <v>4.0538650289813605</v>
      </c>
      <c r="L5744">
        <v>0.1141316121468971</v>
      </c>
      <c r="M5744">
        <f t="shared" ca="1" si="89"/>
        <v>4.5165391801649308</v>
      </c>
    </row>
    <row r="5745" spans="1:13" x14ac:dyDescent="0.25">
      <c r="A5745" s="9"/>
      <c r="H5745" s="9"/>
      <c r="J5745">
        <v>18</v>
      </c>
      <c r="K5745">
        <f ca="1">SIMULATION!$D$3*SIMULATION!$D$17/$H5727/(SIMULATION!$D$17-$I5727)*(((EXP(-$I5727*$J5745))/(1-EXP(-SIMULATION!$D$4*$I5727)))-(EXP(-SIMULATION!$D$17*$J5745)/(1-EXP(-SIMULATION!$D$4*SIMULATION!$D$17))))</f>
        <v>4.0310308842313445</v>
      </c>
      <c r="L5745">
        <v>-4.667216123493423E-3</v>
      </c>
      <c r="M5745">
        <f t="shared" ca="1" si="89"/>
        <v>4.0122171918941598</v>
      </c>
    </row>
    <row r="5746" spans="1:13" x14ac:dyDescent="0.25">
      <c r="A5746" s="9"/>
      <c r="H5746" s="9"/>
      <c r="J5746">
        <v>19</v>
      </c>
      <c r="K5746">
        <f ca="1">SIMULATION!$D$3*SIMULATION!$D$17/$H5727/(SIMULATION!$D$17-$I5727)*(((EXP(-$I5727*$J5746))/(1-EXP(-SIMULATION!$D$4*$I5727)))-(EXP(-SIMULATION!$D$17*$J5746)/(1-EXP(-SIMULATION!$D$4*SIMULATION!$D$17))))</f>
        <v>4.0082885340963497</v>
      </c>
      <c r="L5746">
        <v>-0.35338643771800393</v>
      </c>
      <c r="M5746">
        <f t="shared" ca="1" si="89"/>
        <v>2.5918137276861208</v>
      </c>
    </row>
    <row r="5747" spans="1:13" x14ac:dyDescent="0.25">
      <c r="A5747" s="9"/>
      <c r="H5747" s="9"/>
      <c r="J5747">
        <v>20</v>
      </c>
      <c r="K5747">
        <f ca="1">SIMULATION!$D$3*SIMULATION!$D$17/$H5727/(SIMULATION!$D$17-$I5727)*(((EXP(-$I5727*$J5747))/(1-EXP(-SIMULATION!$D$4*$I5727)))-(EXP(-SIMULATION!$D$17*$J5747)/(1-EXP(-SIMULATION!$D$4*SIMULATION!$D$17))))</f>
        <v>3.9856508957866801</v>
      </c>
      <c r="L5747">
        <v>0.35992241147025811</v>
      </c>
      <c r="M5747">
        <f t="shared" ca="1" si="89"/>
        <v>5.4201759774768163</v>
      </c>
    </row>
    <row r="5748" spans="1:13" x14ac:dyDescent="0.25">
      <c r="A5748" s="9"/>
      <c r="H5748" s="9"/>
      <c r="J5748">
        <v>21</v>
      </c>
      <c r="K5748">
        <f ca="1">SIMULATION!$D$3*SIMULATION!$D$17/$H5727/(SIMULATION!$D$17-$I5727)*(((EXP(-$I5727*$J5748))/(1-EXP(-SIMULATION!$D$4*$I5727)))-(EXP(-SIMULATION!$D$17*$J5748)/(1-EXP(-SIMULATION!$D$4*SIMULATION!$D$17))))</f>
        <v>3.9631259873148679</v>
      </c>
      <c r="L5748">
        <v>0.2377691161512209</v>
      </c>
      <c r="M5748">
        <f t="shared" ca="1" si="89"/>
        <v>4.9054349505146586</v>
      </c>
    </row>
    <row r="5749" spans="1:13" x14ac:dyDescent="0.25">
      <c r="A5749" s="9"/>
      <c r="H5749" s="9"/>
      <c r="J5749">
        <v>22</v>
      </c>
      <c r="K5749">
        <f ca="1">SIMULATION!$D$3*SIMULATION!$D$17/$H5727/(SIMULATION!$D$17-$I5727)*(((EXP(-$I5727*$J5749))/(1-EXP(-SIMULATION!$D$4*$I5727)))-(EXP(-SIMULATION!$D$17*$J5749)/(1-EXP(-SIMULATION!$D$4*SIMULATION!$D$17))))</f>
        <v>3.9407186886377761</v>
      </c>
      <c r="L5749">
        <v>6.5415766965969679E-2</v>
      </c>
      <c r="M5749">
        <f t="shared" ca="1" si="89"/>
        <v>4.1985038240521462</v>
      </c>
    </row>
    <row r="5750" spans="1:13" x14ac:dyDescent="0.25">
      <c r="A5750" s="9"/>
      <c r="H5750" s="9"/>
      <c r="J5750">
        <v>23</v>
      </c>
      <c r="K5750">
        <f ca="1">SIMULATION!$D$3*SIMULATION!$D$17/$H5727/(SIMULATION!$D$17-$I5727)*(((EXP(-$I5727*$J5750))/(1-EXP(-SIMULATION!$D$4*$I5727)))-(EXP(-SIMULATION!$D$17*$J5750)/(1-EXP(-SIMULATION!$D$4*SIMULATION!$D$17))))</f>
        <v>3.9184318702308967</v>
      </c>
      <c r="L5750">
        <v>-4.232459945671465E-2</v>
      </c>
      <c r="M5750">
        <f t="shared" ca="1" si="89"/>
        <v>3.7525858108249488</v>
      </c>
    </row>
    <row r="5751" spans="1:13" x14ac:dyDescent="0.25">
      <c r="A5751" s="9"/>
      <c r="H5751" s="9"/>
      <c r="J5751">
        <v>24</v>
      </c>
      <c r="K5751">
        <f ca="1">SIMULATION!$D$3*SIMULATION!$D$17/$H5727/(SIMULATION!$D$17-$I5727)*(((EXP(-$I5727*$J5751))/(1-EXP(-SIMULATION!$D$4*$I5727)))-(EXP(-SIMULATION!$D$17*$J5751)/(1-EXP(-SIMULATION!$D$4*SIMULATION!$D$17))))</f>
        <v>3.8962671162978921</v>
      </c>
      <c r="L5751">
        <v>-0.21814485293161356</v>
      </c>
      <c r="M5751">
        <f t="shared" ca="1" si="89"/>
        <v>3.0463164992308065</v>
      </c>
    </row>
    <row r="5752" spans="1:13" x14ac:dyDescent="0.25">
      <c r="A5752" s="9">
        <v>231</v>
      </c>
      <c r="B5752" s="2">
        <f ca="1">NORMINV(RAND(),SIMULATION!D7,SIMULATION!D8)</f>
        <v>53.144528476657108</v>
      </c>
      <c r="C5752" s="2">
        <v>2</v>
      </c>
      <c r="D5752" s="2">
        <f ca="1">SIMULATION!$D$11*(1+(SIMULATION!$D$12*LN(1+$C5752)))*(1+(SIMULATION!$D$13*(($B5752/63.5)-1)))</f>
        <v>9.4690459772375686</v>
      </c>
      <c r="E5752" s="2">
        <v>-0.44619404041754562</v>
      </c>
      <c r="F5752" s="2">
        <f ca="1">D5752*(1+E5752)</f>
        <v>5.2440140937544308</v>
      </c>
      <c r="G5752" s="2">
        <v>0.66338227832434316</v>
      </c>
      <c r="H5752" s="9">
        <f>SIMULATION!$D$15*EXP($G$5752)</f>
        <v>428.56409102512413</v>
      </c>
      <c r="I5752" s="2">
        <f ca="1">$F5752/$H5752</f>
        <v>1.2236242381415493E-2</v>
      </c>
      <c r="J5752">
        <v>0</v>
      </c>
      <c r="K5752">
        <f ca="1">SIMULATION!$D$3*SIMULATION!$D$17/$H5752/(SIMULATION!$D$17-$I5752)*(((EXP(-$I5752*$J5752))/(1-EXP(-SIMULATION!$D$4*$I5752)))-(EXP(-SIMULATION!$D$17*$J5752)/(1-EXP(-SIMULATION!$D$4*SIMULATION!$D$17))))</f>
        <v>3.8660213219879256</v>
      </c>
      <c r="L5752">
        <v>-0.29321933027200775</v>
      </c>
      <c r="M5752">
        <f t="shared" ca="1" si="89"/>
        <v>2.7324291391373241</v>
      </c>
    </row>
    <row r="5753" spans="1:13" x14ac:dyDescent="0.25">
      <c r="A5753" s="9"/>
      <c r="H5753" s="9"/>
      <c r="J5753">
        <v>1</v>
      </c>
      <c r="K5753">
        <f ca="1">SIMULATION!$D$3*SIMULATION!$D$17/$H5752/(SIMULATION!$D$17-$I5752)*(((EXP(-$I5752*$J5753))/(1-EXP(-SIMULATION!$D$4*$I5752)))-(EXP(-SIMULATION!$D$17*$J5753)/(1-EXP(-SIMULATION!$D$4*SIMULATION!$D$17))))</f>
        <v>4.2769487311173915</v>
      </c>
      <c r="L5753">
        <v>-0.53037618972866774</v>
      </c>
      <c r="M5753">
        <f t="shared" ca="1" si="89"/>
        <v>2.008556959442489</v>
      </c>
    </row>
    <row r="5754" spans="1:13" x14ac:dyDescent="0.25">
      <c r="A5754" s="9"/>
      <c r="H5754" s="9"/>
      <c r="J5754">
        <v>2</v>
      </c>
      <c r="K5754">
        <f ca="1">SIMULATION!$D$3*SIMULATION!$D$17/$H5752/(SIMULATION!$D$17-$I5752)*(((EXP(-$I5752*$J5754))/(1-EXP(-SIMULATION!$D$4*$I5752)))-(EXP(-SIMULATION!$D$17*$J5754)/(1-EXP(-SIMULATION!$D$4*SIMULATION!$D$17))))</f>
        <v>4.5183959378916878</v>
      </c>
      <c r="L5754">
        <v>-0.45471841011139125</v>
      </c>
      <c r="M5754">
        <f t="shared" ca="1" si="89"/>
        <v>2.4637981207598112</v>
      </c>
    </row>
    <row r="5755" spans="1:13" x14ac:dyDescent="0.25">
      <c r="A5755" s="9"/>
      <c r="H5755" s="9"/>
      <c r="J5755">
        <v>3</v>
      </c>
      <c r="K5755">
        <f ca="1">SIMULATION!$D$3*SIMULATION!$D$17/$H5752/(SIMULATION!$D$17-$I5752)*(((EXP(-$I5752*$J5755))/(1-EXP(-SIMULATION!$D$4*$I5752)))-(EXP(-SIMULATION!$D$17*$J5755)/(1-EXP(-SIMULATION!$D$4*SIMULATION!$D$17))))</f>
        <v>4.6515022757845879</v>
      </c>
      <c r="L5755">
        <v>0.35568686989193044</v>
      </c>
      <c r="M5755">
        <f t="shared" ca="1" si="89"/>
        <v>6.305980560553599</v>
      </c>
    </row>
    <row r="5756" spans="1:13" x14ac:dyDescent="0.25">
      <c r="A5756" s="9"/>
      <c r="H5756" s="9"/>
      <c r="J5756">
        <v>4</v>
      </c>
      <c r="K5756">
        <f ca="1">SIMULATION!$D$3*SIMULATION!$D$17/$H5752/(SIMULATION!$D$17-$I5752)*(((EXP(-$I5752*$J5756))/(1-EXP(-SIMULATION!$D$4*$I5752)))-(EXP(-SIMULATION!$D$17*$J5756)/(1-EXP(-SIMULATION!$D$4*SIMULATION!$D$17))))</f>
        <v>4.715444076963724</v>
      </c>
      <c r="L5756">
        <v>0.2083791326194431</v>
      </c>
      <c r="M5756">
        <f t="shared" ca="1" si="89"/>
        <v>5.6980442236369155</v>
      </c>
    </row>
    <row r="5757" spans="1:13" x14ac:dyDescent="0.25">
      <c r="A5757" s="9"/>
      <c r="H5757" s="9"/>
      <c r="J5757">
        <v>5</v>
      </c>
      <c r="K5757">
        <f ca="1">SIMULATION!$D$3*SIMULATION!$D$17/$H5752/(SIMULATION!$D$17-$I5752)*(((EXP(-$I5752*$J5757))/(1-EXP(-SIMULATION!$D$4*$I5752)))-(EXP(-SIMULATION!$D$17*$J5757)/(1-EXP(-SIMULATION!$D$4*SIMULATION!$D$17))))</f>
        <v>4.7353232885518954</v>
      </c>
      <c r="L5757">
        <v>-0.14329975866307959</v>
      </c>
      <c r="M5757">
        <f t="shared" ca="1" si="89"/>
        <v>4.0567526041107485</v>
      </c>
    </row>
    <row r="5758" spans="1:13" x14ac:dyDescent="0.25">
      <c r="A5758" s="9"/>
      <c r="H5758" s="9"/>
      <c r="J5758">
        <v>6</v>
      </c>
      <c r="K5758">
        <f ca="1">SIMULATION!$D$3*SIMULATION!$D$17/$H5752/(SIMULATION!$D$17-$I5752)*(((EXP(-$I5752*$J5758))/(1-EXP(-SIMULATION!$D$4*$I5752)))-(EXP(-SIMULATION!$D$17*$J5758)/(1-EXP(-SIMULATION!$D$4*SIMULATION!$D$17))))</f>
        <v>4.7272226889528604</v>
      </c>
      <c r="L5758">
        <v>0.51316793463113441</v>
      </c>
      <c r="M5758">
        <f t="shared" ca="1" si="89"/>
        <v>7.1530817927842376</v>
      </c>
    </row>
    <row r="5759" spans="1:13" x14ac:dyDescent="0.25">
      <c r="A5759" s="9"/>
      <c r="H5759" s="9"/>
      <c r="J5759">
        <v>7</v>
      </c>
      <c r="K5759">
        <f ca="1">SIMULATION!$D$3*SIMULATION!$D$17/$H5752/(SIMULATION!$D$17-$I5752)*(((EXP(-$I5752*$J5759))/(1-EXP(-SIMULATION!$D$4*$I5752)))-(EXP(-SIMULATION!$D$17*$J5759)/(1-EXP(-SIMULATION!$D$4*SIMULATION!$D$17))))</f>
        <v>4.70144539272055</v>
      </c>
      <c r="L5759">
        <v>-0.26674691563725444</v>
      </c>
      <c r="M5759">
        <f t="shared" ca="1" si="89"/>
        <v>3.447349335175363</v>
      </c>
    </row>
    <row r="5760" spans="1:13" x14ac:dyDescent="0.25">
      <c r="A5760" s="9"/>
      <c r="H5760" s="9"/>
      <c r="J5760">
        <v>8</v>
      </c>
      <c r="K5760">
        <f ca="1">SIMULATION!$D$3*SIMULATION!$D$17/$H5752/(SIMULATION!$D$17-$I5752)*(((EXP(-$I5752*$J5760))/(1-EXP(-SIMULATION!$D$4*$I5752)))-(EXP(-SIMULATION!$D$17*$J5760)/(1-EXP(-SIMULATION!$D$4*SIMULATION!$D$17))))</f>
        <v>4.6645908034543986</v>
      </c>
      <c r="L5760">
        <v>-0.27128886117324863</v>
      </c>
      <c r="M5760">
        <f t="shared" ca="1" si="89"/>
        <v>3.3991392765460455</v>
      </c>
    </row>
    <row r="5761" spans="1:13" x14ac:dyDescent="0.25">
      <c r="A5761" s="9"/>
      <c r="H5761" s="9"/>
      <c r="J5761">
        <v>9</v>
      </c>
      <c r="K5761">
        <f ca="1">SIMULATION!$D$3*SIMULATION!$D$17/$H5752/(SIMULATION!$D$17-$I5752)*(((EXP(-$I5752*$J5761))/(1-EXP(-SIMULATION!$D$4*$I5752)))-(EXP(-SIMULATION!$D$17*$J5761)/(1-EXP(-SIMULATION!$D$4*SIMULATION!$D$17))))</f>
        <v>4.6208849343490588</v>
      </c>
      <c r="L5761">
        <v>0.27893538965819853</v>
      </c>
      <c r="M5761">
        <f t="shared" ca="1" si="89"/>
        <v>5.909813274077413</v>
      </c>
    </row>
    <row r="5762" spans="1:13" x14ac:dyDescent="0.25">
      <c r="A5762" s="9"/>
      <c r="H5762" s="9"/>
      <c r="J5762">
        <v>10</v>
      </c>
      <c r="K5762">
        <f ca="1">SIMULATION!$D$3*SIMULATION!$D$17/$H5752/(SIMULATION!$D$17-$I5752)*(((EXP(-$I5752*$J5762))/(1-EXP(-SIMULATION!$D$4*$I5752)))-(EXP(-SIMULATION!$D$17*$J5762)/(1-EXP(-SIMULATION!$D$4*SIMULATION!$D$17))))</f>
        <v>4.57303290944167</v>
      </c>
      <c r="L5762">
        <v>-1.5654081812960578E-2</v>
      </c>
      <c r="M5762">
        <f t="shared" ca="1" si="89"/>
        <v>4.5014462781439093</v>
      </c>
    </row>
    <row r="5763" spans="1:13" x14ac:dyDescent="0.25">
      <c r="A5763" s="9"/>
      <c r="H5763" s="9"/>
      <c r="J5763">
        <v>11</v>
      </c>
      <c r="K5763">
        <f ca="1">SIMULATION!$D$3*SIMULATION!$D$17/$H5752/(SIMULATION!$D$17-$I5752)*(((EXP(-$I5752*$J5763))/(1-EXP(-SIMULATION!$D$4*$I5752)))-(EXP(-SIMULATION!$D$17*$J5763)/(1-EXP(-SIMULATION!$D$4*SIMULATION!$D$17))))</f>
        <v>4.5227652666560996</v>
      </c>
      <c r="L5763">
        <v>-1.4000000834824588E-2</v>
      </c>
      <c r="M5763">
        <f t="shared" ref="M5763:M5826" ca="1" si="90">$K5763*(1+$L5763)</f>
        <v>4.4594465491471986</v>
      </c>
    </row>
    <row r="5764" spans="1:13" x14ac:dyDescent="0.25">
      <c r="A5764" s="9"/>
      <c r="H5764" s="9"/>
      <c r="J5764">
        <v>12</v>
      </c>
      <c r="K5764">
        <f ca="1">SIMULATION!$D$3*SIMULATION!$D$17/$H5752/(SIMULATION!$D$17-$I5752)*(((EXP(-$I5752*$J5764))/(1-EXP(-SIMULATION!$D$4*$I5752)))-(EXP(-SIMULATION!$D$17*$J5764)/(1-EXP(-SIMULATION!$D$4*SIMULATION!$D$17))))</f>
        <v>4.4711880416109002</v>
      </c>
      <c r="L5764">
        <v>0.46838536874180847</v>
      </c>
      <c r="M5764">
        <f t="shared" ca="1" si="90"/>
        <v>6.5654271011947865</v>
      </c>
    </row>
    <row r="5765" spans="1:13" x14ac:dyDescent="0.25">
      <c r="A5765" s="9"/>
      <c r="H5765" s="9"/>
      <c r="J5765">
        <v>13</v>
      </c>
      <c r="K5765">
        <f ca="1">SIMULATION!$D$3*SIMULATION!$D$17/$H5752/(SIMULATION!$D$17-$I5752)*(((EXP(-$I5752*$J5765))/(1-EXP(-SIMULATION!$D$4*$I5752)))-(EXP(-SIMULATION!$D$17*$J5765)/(1-EXP(-SIMULATION!$D$4*SIMULATION!$D$17))))</f>
        <v>4.4190071093826155</v>
      </c>
      <c r="L5765">
        <v>1.1982005907919712E-2</v>
      </c>
      <c r="M5765">
        <f t="shared" ca="1" si="90"/>
        <v>4.4719556786743766</v>
      </c>
    </row>
    <row r="5766" spans="1:13" x14ac:dyDescent="0.25">
      <c r="A5766" s="9"/>
      <c r="H5766" s="9"/>
      <c r="J5766">
        <v>14</v>
      </c>
      <c r="K5766">
        <f ca="1">SIMULATION!$D$3*SIMULATION!$D$17/$H5752/(SIMULATION!$D$17-$I5752)*(((EXP(-$I5752*$J5766))/(1-EXP(-SIMULATION!$D$4*$I5752)))-(EXP(-SIMULATION!$D$17*$J5766)/(1-EXP(-SIMULATION!$D$4*SIMULATION!$D$17))))</f>
        <v>4.3666719477197216</v>
      </c>
      <c r="L5766">
        <v>3.6161191032544046E-2</v>
      </c>
      <c r="M5766">
        <f t="shared" ca="1" si="90"/>
        <v>4.5245760061976661</v>
      </c>
    </row>
    <row r="5767" spans="1:13" x14ac:dyDescent="0.25">
      <c r="A5767" s="9"/>
      <c r="H5767" s="9"/>
      <c r="J5767">
        <v>15</v>
      </c>
      <c r="K5767">
        <f ca="1">SIMULATION!$D$3*SIMULATION!$D$17/$H5752/(SIMULATION!$D$17-$I5752)*(((EXP(-$I5752*$J5767))/(1-EXP(-SIMULATION!$D$4*$I5752)))-(EXP(-SIMULATION!$D$17*$J5767)/(1-EXP(-SIMULATION!$D$4*SIMULATION!$D$17))))</f>
        <v>4.3144677635712849</v>
      </c>
      <c r="L5767">
        <v>-0.20982277118738291</v>
      </c>
      <c r="M5767">
        <f t="shared" ca="1" si="90"/>
        <v>3.4091941812201276</v>
      </c>
    </row>
    <row r="5768" spans="1:13" x14ac:dyDescent="0.25">
      <c r="A5768" s="9"/>
      <c r="H5768" s="9"/>
      <c r="J5768">
        <v>16</v>
      </c>
      <c r="K5768">
        <f ca="1">SIMULATION!$D$3*SIMULATION!$D$17/$H5752/(SIMULATION!$D$17-$I5752)*(((EXP(-$I5752*$J5768))/(1-EXP(-SIMULATION!$D$4*$I5752)))-(EXP(-SIMULATION!$D$17*$J5768)/(1-EXP(-SIMULATION!$D$4*SIMULATION!$D$17))))</f>
        <v>4.2625745295793616</v>
      </c>
      <c r="L5768">
        <v>-0.40460857372229525</v>
      </c>
      <c r="M5768">
        <f t="shared" ca="1" si="90"/>
        <v>2.537900328781272</v>
      </c>
    </row>
    <row r="5769" spans="1:13" x14ac:dyDescent="0.25">
      <c r="A5769" s="9"/>
      <c r="H5769" s="9"/>
      <c r="J5769">
        <v>17</v>
      </c>
      <c r="K5769">
        <f ca="1">SIMULATION!$D$3*SIMULATION!$D$17/$H5752/(SIMULATION!$D$17-$I5752)*(((EXP(-$I5752*$J5769))/(1-EXP(-SIMULATION!$D$4*$I5752)))-(EXP(-SIMULATION!$D$17*$J5769)/(1-EXP(-SIMULATION!$D$4*SIMULATION!$D$17))))</f>
        <v>4.2111048156780297</v>
      </c>
      <c r="L5769">
        <v>-8.2203674955424411E-2</v>
      </c>
      <c r="M5769">
        <f t="shared" ca="1" si="90"/>
        <v>3.8649365242068101</v>
      </c>
    </row>
    <row r="5770" spans="1:13" x14ac:dyDescent="0.25">
      <c r="A5770" s="9"/>
      <c r="H5770" s="9"/>
      <c r="J5770">
        <v>18</v>
      </c>
      <c r="K5770">
        <f ca="1">SIMULATION!$D$3*SIMULATION!$D$17/$H5752/(SIMULATION!$D$17-$I5752)*(((EXP(-$I5752*$J5770))/(1-EXP(-SIMULATION!$D$4*$I5752)))-(EXP(-SIMULATION!$D$17*$J5770)/(1-EXP(-SIMULATION!$D$4*SIMULATION!$D$17))))</f>
        <v>4.1601280320870648</v>
      </c>
      <c r="L5770">
        <v>4.8297199387481692E-2</v>
      </c>
      <c r="M5770">
        <f t="shared" ca="1" si="90"/>
        <v>4.3610505651302258</v>
      </c>
    </row>
    <row r="5771" spans="1:13" x14ac:dyDescent="0.25">
      <c r="A5771" s="9"/>
      <c r="H5771" s="9"/>
      <c r="J5771">
        <v>19</v>
      </c>
      <c r="K5771">
        <f ca="1">SIMULATION!$D$3*SIMULATION!$D$17/$H5752/(SIMULATION!$D$17-$I5752)*(((EXP(-$I5752*$J5771))/(1-EXP(-SIMULATION!$D$4*$I5752)))-(EXP(-SIMULATION!$D$17*$J5771)/(1-EXP(-SIMULATION!$D$4*SIMULATION!$D$17))))</f>
        <v>4.1096859644024599</v>
      </c>
      <c r="L5771">
        <v>5.6002459449086321E-2</v>
      </c>
      <c r="M5771">
        <f t="shared" ca="1" si="90"/>
        <v>4.3398384859723871</v>
      </c>
    </row>
    <row r="5772" spans="1:13" x14ac:dyDescent="0.25">
      <c r="A5772" s="9"/>
      <c r="H5772" s="9"/>
      <c r="J5772">
        <v>20</v>
      </c>
      <c r="K5772">
        <f ca="1">SIMULATION!$D$3*SIMULATION!$D$17/$H5752/(SIMULATION!$D$17-$I5752)*(((EXP(-$I5752*$J5772))/(1-EXP(-SIMULATION!$D$4*$I5752)))-(EXP(-SIMULATION!$D$17*$J5772)/(1-EXP(-SIMULATION!$D$4*SIMULATION!$D$17))))</f>
        <v>4.059802728456166</v>
      </c>
      <c r="L5772">
        <v>-0.56179182338229849</v>
      </c>
      <c r="M5772">
        <f t="shared" ca="1" si="90"/>
        <v>1.7790387510643459</v>
      </c>
    </row>
    <row r="5773" spans="1:13" x14ac:dyDescent="0.25">
      <c r="A5773" s="9"/>
      <c r="H5773" s="9"/>
      <c r="J5773">
        <v>21</v>
      </c>
      <c r="K5773">
        <f ca="1">SIMULATION!$D$3*SIMULATION!$D$17/$H5752/(SIMULATION!$D$17-$I5752)*(((EXP(-$I5752*$J5773))/(1-EXP(-SIMULATION!$D$4*$I5752)))-(EXP(-SIMULATION!$D$17*$J5773)/(1-EXP(-SIMULATION!$D$4*SIMULATION!$D$17))))</f>
        <v>4.0104911492333963</v>
      </c>
      <c r="L5773">
        <v>0.15925591066910483</v>
      </c>
      <c r="M5773">
        <f t="shared" ca="1" si="90"/>
        <v>4.6491855694349464</v>
      </c>
    </row>
    <row r="5774" spans="1:13" x14ac:dyDescent="0.25">
      <c r="A5774" s="9"/>
      <c r="H5774" s="9"/>
      <c r="J5774">
        <v>22</v>
      </c>
      <c r="K5774">
        <f ca="1">SIMULATION!$D$3*SIMULATION!$D$17/$H5752/(SIMULATION!$D$17-$I5752)*(((EXP(-$I5752*$J5774))/(1-EXP(-SIMULATION!$D$4*$I5752)))-(EXP(-SIMULATION!$D$17*$J5774)/(1-EXP(-SIMULATION!$D$4*SIMULATION!$D$17))))</f>
        <v>3.9617568482440548</v>
      </c>
      <c r="L5774">
        <v>-0.17875678275078938</v>
      </c>
      <c r="M5774">
        <f t="shared" ca="1" si="90"/>
        <v>3.2535659400110402</v>
      </c>
    </row>
    <row r="5775" spans="1:13" x14ac:dyDescent="0.25">
      <c r="A5775" s="9"/>
      <c r="H5775" s="9"/>
      <c r="J5775">
        <v>23</v>
      </c>
      <c r="K5775">
        <f ca="1">SIMULATION!$D$3*SIMULATION!$D$17/$H5752/(SIMULATION!$D$17-$I5752)*(((EXP(-$I5752*$J5775))/(1-EXP(-SIMULATION!$D$4*$I5752)))-(EXP(-SIMULATION!$D$17*$J5775)/(1-EXP(-SIMULATION!$D$4*SIMULATION!$D$17))))</f>
        <v>3.913600862420719</v>
      </c>
      <c r="L5775">
        <v>0.1271642971823212</v>
      </c>
      <c r="M5775">
        <f t="shared" ca="1" si="90"/>
        <v>4.4112711655425763</v>
      </c>
    </row>
    <row r="5776" spans="1:13" x14ac:dyDescent="0.25">
      <c r="A5776" s="9"/>
      <c r="H5776" s="9"/>
      <c r="J5776">
        <v>24</v>
      </c>
      <c r="K5776">
        <f ca="1">SIMULATION!$D$3*SIMULATION!$D$17/$H5752/(SIMULATION!$D$17-$I5752)*(((EXP(-$I5752*$J5776))/(1-EXP(-SIMULATION!$D$4*$I5752)))-(EXP(-SIMULATION!$D$17*$J5776)/(1-EXP(-SIMULATION!$D$4*SIMULATION!$D$17))))</f>
        <v>3.8660213219879256</v>
      </c>
      <c r="L5776">
        <v>-7.6018307971034487E-3</v>
      </c>
      <c r="M5776">
        <f t="shared" ca="1" si="90"/>
        <v>3.8366324820401791</v>
      </c>
    </row>
    <row r="5777" spans="1:13" x14ac:dyDescent="0.25">
      <c r="A5777" s="9">
        <v>232</v>
      </c>
      <c r="B5777" s="2">
        <f ca="1">NORMINV(RAND(),SIMULATION!D7,SIMULATION!D8)</f>
        <v>52.846961414448337</v>
      </c>
      <c r="C5777" s="2">
        <v>2</v>
      </c>
      <c r="D5777" s="2">
        <f ca="1">SIMULATION!$D$11*(1+(SIMULATION!$D$12*LN(1+$C5777)))*(1+(SIMULATION!$D$13*(($B5777/63.5)-1)))</f>
        <v>9.4469481302637099</v>
      </c>
      <c r="E5777" s="2">
        <v>5.448611685747845E-2</v>
      </c>
      <c r="F5777" s="2">
        <f ca="1">D5777*(1+E5777)</f>
        <v>9.9616756500357955</v>
      </c>
      <c r="G5777" s="2">
        <v>0.50682975308936384</v>
      </c>
      <c r="H5777" s="9">
        <f>SIMULATION!$D$15*EXP($G$5777)</f>
        <v>366.45941271899761</v>
      </c>
      <c r="I5777" s="2">
        <f ca="1">$F5777/$H5777</f>
        <v>2.7183571506933686E-2</v>
      </c>
      <c r="J5777">
        <v>0</v>
      </c>
      <c r="K5777">
        <f ca="1">SIMULATION!$D$3*SIMULATION!$D$17/$H5777/(SIMULATION!$D$17-$I5777)*(((EXP(-$I5777*$J5777))/(1-EXP(-SIMULATION!$D$4*$I5777)))-(EXP(-SIMULATION!$D$17*$J5777)/(1-EXP(-SIMULATION!$D$4*SIMULATION!$D$17))))</f>
        <v>1.7371659259753518</v>
      </c>
      <c r="L5777">
        <v>-0.15771260034427262</v>
      </c>
      <c r="M5777">
        <f t="shared" ca="1" si="90"/>
        <v>1.4631929705603128</v>
      </c>
    </row>
    <row r="5778" spans="1:13" x14ac:dyDescent="0.25">
      <c r="A5778" s="9"/>
      <c r="H5778" s="9"/>
      <c r="J5778">
        <v>1</v>
      </c>
      <c r="K5778">
        <f ca="1">SIMULATION!$D$3*SIMULATION!$D$17/$H5777/(SIMULATION!$D$17-$I5777)*(((EXP(-$I5777*$J5778))/(1-EXP(-SIMULATION!$D$4*$I5777)))-(EXP(-SIMULATION!$D$17*$J5778)/(1-EXP(-SIMULATION!$D$4*SIMULATION!$D$17))))</f>
        <v>2.2218649431860302</v>
      </c>
      <c r="L5778">
        <v>0.35752843019040903</v>
      </c>
      <c r="M5778">
        <f t="shared" ca="1" si="90"/>
        <v>3.0162448284184338</v>
      </c>
    </row>
    <row r="5779" spans="1:13" x14ac:dyDescent="0.25">
      <c r="A5779" s="9"/>
      <c r="H5779" s="9"/>
      <c r="J5779">
        <v>2</v>
      </c>
      <c r="K5779">
        <f ca="1">SIMULATION!$D$3*SIMULATION!$D$17/$H5777/(SIMULATION!$D$17-$I5777)*(((EXP(-$I5777*$J5779))/(1-EXP(-SIMULATION!$D$4*$I5777)))-(EXP(-SIMULATION!$D$17*$J5779)/(1-EXP(-SIMULATION!$D$4*SIMULATION!$D$17))))</f>
        <v>2.5027407880313257</v>
      </c>
      <c r="L5779">
        <v>0.53538501990712528</v>
      </c>
      <c r="M5779">
        <f t="shared" ca="1" si="90"/>
        <v>3.8426707146538512</v>
      </c>
    </row>
    <row r="5780" spans="1:13" x14ac:dyDescent="0.25">
      <c r="A5780" s="9"/>
      <c r="H5780" s="9"/>
      <c r="J5780">
        <v>3</v>
      </c>
      <c r="K5780">
        <f ca="1">SIMULATION!$D$3*SIMULATION!$D$17/$H5777/(SIMULATION!$D$17-$I5777)*(((EXP(-$I5777*$J5780))/(1-EXP(-SIMULATION!$D$4*$I5777)))-(EXP(-SIMULATION!$D$17*$J5780)/(1-EXP(-SIMULATION!$D$4*SIMULATION!$D$17))))</f>
        <v>2.6537991062172628</v>
      </c>
      <c r="L5780">
        <v>-0.27273183761511183</v>
      </c>
      <c r="M5780">
        <f t="shared" ca="1" si="90"/>
        <v>1.9300235993172876</v>
      </c>
    </row>
    <row r="5781" spans="1:13" x14ac:dyDescent="0.25">
      <c r="A5781" s="9"/>
      <c r="H5781" s="9"/>
      <c r="J5781">
        <v>4</v>
      </c>
      <c r="K5781">
        <f ca="1">SIMULATION!$D$3*SIMULATION!$D$17/$H5777/(SIMULATION!$D$17-$I5777)*(((EXP(-$I5777*$J5781))/(1-EXP(-SIMULATION!$D$4*$I5777)))-(EXP(-SIMULATION!$D$17*$J5781)/(1-EXP(-SIMULATION!$D$4*SIMULATION!$D$17))))</f>
        <v>2.7224431302701668</v>
      </c>
      <c r="L5781">
        <v>0.26810843948702923</v>
      </c>
      <c r="M5781">
        <f t="shared" ca="1" si="90"/>
        <v>3.4523531095190845</v>
      </c>
    </row>
    <row r="5782" spans="1:13" x14ac:dyDescent="0.25">
      <c r="A5782" s="9"/>
      <c r="H5782" s="9"/>
      <c r="J5782">
        <v>5</v>
      </c>
      <c r="K5782">
        <f ca="1">SIMULATION!$D$3*SIMULATION!$D$17/$H5777/(SIMULATION!$D$17-$I5777)*(((EXP(-$I5777*$J5782))/(1-EXP(-SIMULATION!$D$4*$I5777)))-(EXP(-SIMULATION!$D$17*$J5782)/(1-EXP(-SIMULATION!$D$4*SIMULATION!$D$17))))</f>
        <v>2.7390291939547011</v>
      </c>
      <c r="L5782">
        <v>0.22835319556102537</v>
      </c>
      <c r="M5782">
        <f t="shared" ca="1" si="90"/>
        <v>3.3644952631291969</v>
      </c>
    </row>
    <row r="5783" spans="1:13" x14ac:dyDescent="0.25">
      <c r="A5783" s="9"/>
      <c r="H5783" s="9"/>
      <c r="J5783">
        <v>6</v>
      </c>
      <c r="K5783">
        <f ca="1">SIMULATION!$D$3*SIMULATION!$D$17/$H5777/(SIMULATION!$D$17-$I5777)*(((EXP(-$I5777*$J5783))/(1-EXP(-SIMULATION!$D$4*$I5777)))-(EXP(-SIMULATION!$D$17*$J5783)/(1-EXP(-SIMULATION!$D$4*SIMULATION!$D$17))))</f>
        <v>2.7229901225056841</v>
      </c>
      <c r="L5783">
        <v>0.35605047633673415</v>
      </c>
      <c r="M5783">
        <f t="shared" ca="1" si="90"/>
        <v>3.6925120526840551</v>
      </c>
    </row>
    <row r="5784" spans="1:13" x14ac:dyDescent="0.25">
      <c r="A5784" s="9"/>
      <c r="H5784" s="9"/>
      <c r="J5784">
        <v>7</v>
      </c>
      <c r="K5784">
        <f ca="1">SIMULATION!$D$3*SIMULATION!$D$17/$H5777/(SIMULATION!$D$17-$I5777)*(((EXP(-$I5777*$J5784))/(1-EXP(-SIMULATION!$D$4*$I5777)))-(EXP(-SIMULATION!$D$17*$J5784)/(1-EXP(-SIMULATION!$D$4*SIMULATION!$D$17))))</f>
        <v>2.6867592347753853</v>
      </c>
      <c r="L5784">
        <v>0.23354481704600699</v>
      </c>
      <c r="M5784">
        <f t="shared" ca="1" si="90"/>
        <v>3.3142379287076724</v>
      </c>
    </row>
    <row r="5785" spans="1:13" x14ac:dyDescent="0.25">
      <c r="A5785" s="9"/>
      <c r="H5785" s="9"/>
      <c r="J5785">
        <v>8</v>
      </c>
      <c r="K5785">
        <f ca="1">SIMULATION!$D$3*SIMULATION!$D$17/$H5777/(SIMULATION!$D$17-$I5777)*(((EXP(-$I5777*$J5785))/(1-EXP(-SIMULATION!$D$4*$I5777)))-(EXP(-SIMULATION!$D$17*$J5785)/(1-EXP(-SIMULATION!$D$4*SIMULATION!$D$17))))</f>
        <v>2.6382849245051792</v>
      </c>
      <c r="L5785">
        <v>0.33941204408842557</v>
      </c>
      <c r="M5785">
        <f t="shared" ca="1" si="90"/>
        <v>3.5337506036191595</v>
      </c>
    </row>
    <row r="5786" spans="1:13" x14ac:dyDescent="0.25">
      <c r="A5786" s="9"/>
      <c r="H5786" s="9"/>
      <c r="J5786">
        <v>9</v>
      </c>
      <c r="K5786">
        <f ca="1">SIMULATION!$D$3*SIMULATION!$D$17/$H5777/(SIMULATION!$D$17-$I5777)*(((EXP(-$I5777*$J5786))/(1-EXP(-SIMULATION!$D$4*$I5777)))-(EXP(-SIMULATION!$D$17*$J5786)/(1-EXP(-SIMULATION!$D$4*SIMULATION!$D$17))))</f>
        <v>2.5826420508754779</v>
      </c>
      <c r="L5786">
        <v>0.43850800326831396</v>
      </c>
      <c r="M5786">
        <f t="shared" ca="1" si="90"/>
        <v>3.7151512597616669</v>
      </c>
    </row>
    <row r="5787" spans="1:13" x14ac:dyDescent="0.25">
      <c r="A5787" s="9"/>
      <c r="H5787" s="9"/>
      <c r="J5787">
        <v>10</v>
      </c>
      <c r="K5787">
        <f ca="1">SIMULATION!$D$3*SIMULATION!$D$17/$H5777/(SIMULATION!$D$17-$I5777)*(((EXP(-$I5777*$J5787))/(1-EXP(-SIMULATION!$D$4*$I5777)))-(EXP(-SIMULATION!$D$17*$J5787)/(1-EXP(-SIMULATION!$D$4*SIMULATION!$D$17))))</f>
        <v>2.5230645428954004</v>
      </c>
      <c r="L5787">
        <v>0.19309883831181354</v>
      </c>
      <c r="M5787">
        <f t="shared" ca="1" si="90"/>
        <v>3.010265375114229</v>
      </c>
    </row>
    <row r="5788" spans="1:13" x14ac:dyDescent="0.25">
      <c r="A5788" s="9"/>
      <c r="H5788" s="9"/>
      <c r="J5788">
        <v>11</v>
      </c>
      <c r="K5788">
        <f ca="1">SIMULATION!$D$3*SIMULATION!$D$17/$H5777/(SIMULATION!$D$17-$I5777)*(((EXP(-$I5777*$J5788))/(1-EXP(-SIMULATION!$D$4*$I5777)))-(EXP(-SIMULATION!$D$17*$J5788)/(1-EXP(-SIMULATION!$D$4*SIMULATION!$D$17))))</f>
        <v>2.4616071039401866</v>
      </c>
      <c r="L5788">
        <v>5.7192356836683444E-2</v>
      </c>
      <c r="M5788">
        <f t="shared" ca="1" si="90"/>
        <v>2.6023922158204487</v>
      </c>
    </row>
    <row r="5789" spans="1:13" x14ac:dyDescent="0.25">
      <c r="A5789" s="9"/>
      <c r="H5789" s="9"/>
      <c r="J5789">
        <v>12</v>
      </c>
      <c r="K5789">
        <f ca="1">SIMULATION!$D$3*SIMULATION!$D$17/$H5777/(SIMULATION!$D$17-$I5777)*(((EXP(-$I5777*$J5789))/(1-EXP(-SIMULATION!$D$4*$I5777)))-(EXP(-SIMULATION!$D$17*$J5789)/(1-EXP(-SIMULATION!$D$4*SIMULATION!$D$17))))</f>
        <v>2.3995692350192934</v>
      </c>
      <c r="L5789">
        <v>0.18563846562796185</v>
      </c>
      <c r="M5789">
        <f t="shared" ca="1" si="90"/>
        <v>2.8450215859763373</v>
      </c>
    </row>
    <row r="5790" spans="1:13" x14ac:dyDescent="0.25">
      <c r="A5790" s="9"/>
      <c r="H5790" s="9"/>
      <c r="J5790">
        <v>13</v>
      </c>
      <c r="K5790">
        <f ca="1">SIMULATION!$D$3*SIMULATION!$D$17/$H5777/(SIMULATION!$D$17-$I5777)*(((EXP(-$I5777*$J5790))/(1-EXP(-SIMULATION!$D$4*$I5777)))-(EXP(-SIMULATION!$D$17*$J5790)/(1-EXP(-SIMULATION!$D$4*SIMULATION!$D$17))))</f>
        <v>2.3377669464674642</v>
      </c>
      <c r="L5790">
        <v>-0.58675607993446577</v>
      </c>
      <c r="M5790">
        <f t="shared" ca="1" si="90"/>
        <v>0.96606797715784887</v>
      </c>
    </row>
    <row r="5791" spans="1:13" x14ac:dyDescent="0.25">
      <c r="A5791" s="9"/>
      <c r="H5791" s="9"/>
      <c r="J5791">
        <v>14</v>
      </c>
      <c r="K5791">
        <f ca="1">SIMULATION!$D$3*SIMULATION!$D$17/$H5777/(SIMULATION!$D$17-$I5777)*(((EXP(-$I5777*$J5791))/(1-EXP(-SIMULATION!$D$4*$I5777)))-(EXP(-SIMULATION!$D$17*$J5791)/(1-EXP(-SIMULATION!$D$4*SIMULATION!$D$17))))</f>
        <v>2.276706865020639</v>
      </c>
      <c r="L5791">
        <v>0.27986870149180354</v>
      </c>
      <c r="M5791">
        <f t="shared" ca="1" si="90"/>
        <v>2.9138858590114403</v>
      </c>
    </row>
    <row r="5792" spans="1:13" x14ac:dyDescent="0.25">
      <c r="A5792" s="9"/>
      <c r="H5792" s="9"/>
      <c r="J5792">
        <v>15</v>
      </c>
      <c r="K5792">
        <f ca="1">SIMULATION!$D$3*SIMULATION!$D$17/$H5777/(SIMULATION!$D$17-$I5777)*(((EXP(-$I5777*$J5792))/(1-EXP(-SIMULATION!$D$4*$I5777)))-(EXP(-SIMULATION!$D$17*$J5792)/(1-EXP(-SIMULATION!$D$4*SIMULATION!$D$17))))</f>
        <v>2.2166977938168086</v>
      </c>
      <c r="L5792">
        <v>0.11355123691822192</v>
      </c>
      <c r="M5792">
        <f t="shared" ca="1" si="90"/>
        <v>2.4684065701786007</v>
      </c>
    </row>
    <row r="5793" spans="1:13" x14ac:dyDescent="0.25">
      <c r="A5793" s="9"/>
      <c r="H5793" s="9"/>
      <c r="J5793">
        <v>16</v>
      </c>
      <c r="K5793">
        <f ca="1">SIMULATION!$D$3*SIMULATION!$D$17/$H5777/(SIMULATION!$D$17-$I5777)*(((EXP(-$I5777*$J5793))/(1-EXP(-SIMULATION!$D$4*$I5777)))-(EXP(-SIMULATION!$D$17*$J5793)/(1-EXP(-SIMULATION!$D$4*SIMULATION!$D$17))))</f>
        <v>2.1579221910356448</v>
      </c>
      <c r="L5793">
        <v>0.18793956993317829</v>
      </c>
      <c r="M5793">
        <f t="shared" ca="1" si="90"/>
        <v>2.5634811595681457</v>
      </c>
    </row>
    <row r="5794" spans="1:13" x14ac:dyDescent="0.25">
      <c r="A5794" s="9"/>
      <c r="H5794" s="9"/>
      <c r="J5794">
        <v>17</v>
      </c>
      <c r="K5794">
        <f ca="1">SIMULATION!$D$3*SIMULATION!$D$17/$H5777/(SIMULATION!$D$17-$I5777)*(((EXP(-$I5777*$J5794))/(1-EXP(-SIMULATION!$D$4*$I5777)))-(EXP(-SIMULATION!$D$17*$J5794)/(1-EXP(-SIMULATION!$D$4*SIMULATION!$D$17))))</f>
        <v>2.100481963743082</v>
      </c>
      <c r="L5794">
        <v>3.5937130312006647E-2</v>
      </c>
      <c r="M5794">
        <f t="shared" ca="1" si="90"/>
        <v>2.175967257792137</v>
      </c>
    </row>
    <row r="5795" spans="1:13" x14ac:dyDescent="0.25">
      <c r="A5795" s="9"/>
      <c r="H5795" s="9"/>
      <c r="J5795">
        <v>18</v>
      </c>
      <c r="K5795">
        <f ca="1">SIMULATION!$D$3*SIMULATION!$D$17/$H5777/(SIMULATION!$D$17-$I5777)*(((EXP(-$I5777*$J5795))/(1-EXP(-SIMULATION!$D$4*$I5777)))-(EXP(-SIMULATION!$D$17*$J5795)/(1-EXP(-SIMULATION!$D$4*SIMULATION!$D$17))))</f>
        <v>2.0444278026014886</v>
      </c>
      <c r="L5795">
        <v>0.29725996233909968</v>
      </c>
      <c r="M5795">
        <f t="shared" ca="1" si="90"/>
        <v>2.6521543342078155</v>
      </c>
    </row>
    <row r="5796" spans="1:13" x14ac:dyDescent="0.25">
      <c r="A5796" s="9"/>
      <c r="H5796" s="9"/>
      <c r="J5796">
        <v>19</v>
      </c>
      <c r="K5796">
        <f ca="1">SIMULATION!$D$3*SIMULATION!$D$17/$H5777/(SIMULATION!$D$17-$I5777)*(((EXP(-$I5777*$J5796))/(1-EXP(-SIMULATION!$D$4*$I5777)))-(EXP(-SIMULATION!$D$17*$J5796)/(1-EXP(-SIMULATION!$D$4*SIMULATION!$D$17))))</f>
        <v>1.989777969464555</v>
      </c>
      <c r="L5796">
        <v>-0.70747193070112713</v>
      </c>
      <c r="M5796">
        <f t="shared" ca="1" si="90"/>
        <v>0.58206590774089784</v>
      </c>
    </row>
    <row r="5797" spans="1:13" x14ac:dyDescent="0.25">
      <c r="A5797" s="9"/>
      <c r="H5797" s="9"/>
      <c r="J5797">
        <v>20</v>
      </c>
      <c r="K5797">
        <f ca="1">SIMULATION!$D$3*SIMULATION!$D$17/$H5777/(SIMULATION!$D$17-$I5777)*(((EXP(-$I5777*$J5797))/(1-EXP(-SIMULATION!$D$4*$I5777)))-(EXP(-SIMULATION!$D$17*$J5797)/(1-EXP(-SIMULATION!$D$4*SIMULATION!$D$17))))</f>
        <v>1.936530326414271</v>
      </c>
      <c r="L5797">
        <v>0.23177486049758977</v>
      </c>
      <c r="M5797">
        <f t="shared" ca="1" si="90"/>
        <v>2.3853693726682907</v>
      </c>
    </row>
    <row r="5798" spans="1:13" x14ac:dyDescent="0.25">
      <c r="A5798" s="9"/>
      <c r="H5798" s="9"/>
      <c r="J5798">
        <v>21</v>
      </c>
      <c r="K5798">
        <f ca="1">SIMULATION!$D$3*SIMULATION!$D$17/$H5777/(SIMULATION!$D$17-$I5777)*(((EXP(-$I5777*$J5798))/(1-EXP(-SIMULATION!$D$4*$I5777)))-(EXP(-SIMULATION!$D$17*$J5798)/(1-EXP(-SIMULATION!$D$4*SIMULATION!$D$17))))</f>
        <v>1.8846700340317775</v>
      </c>
      <c r="L5798">
        <v>-6.2894845372210254E-2</v>
      </c>
      <c r="M5798">
        <f t="shared" ca="1" si="90"/>
        <v>1.7661340036637105</v>
      </c>
    </row>
    <row r="5799" spans="1:13" x14ac:dyDescent="0.25">
      <c r="A5799" s="9"/>
      <c r="H5799" s="9"/>
      <c r="J5799">
        <v>22</v>
      </c>
      <c r="K5799">
        <f ca="1">SIMULATION!$D$3*SIMULATION!$D$17/$H5777/(SIMULATION!$D$17-$I5777)*(((EXP(-$I5777*$J5799))/(1-EXP(-SIMULATION!$D$4*$I5777)))-(EXP(-SIMULATION!$D$17*$J5799)/(1-EXP(-SIMULATION!$D$4*SIMULATION!$D$17))))</f>
        <v>1.834174474682444</v>
      </c>
      <c r="L5799">
        <v>2.4475644925957375E-2</v>
      </c>
      <c r="M5799">
        <f t="shared" ca="1" si="90"/>
        <v>1.8790670778570258</v>
      </c>
    </row>
    <row r="5800" spans="1:13" x14ac:dyDescent="0.25">
      <c r="A5800" s="9"/>
      <c r="H5800" s="9"/>
      <c r="J5800">
        <v>23</v>
      </c>
      <c r="K5800">
        <f ca="1">SIMULATION!$D$3*SIMULATION!$D$17/$H5777/(SIMULATION!$D$17-$I5777)*(((EXP(-$I5777*$J5800))/(1-EXP(-SIMULATION!$D$4*$I5777)))-(EXP(-SIMULATION!$D$17*$J5800)/(1-EXP(-SIMULATION!$D$4*SIMULATION!$D$17))))</f>
        <v>1.7850163977896192</v>
      </c>
      <c r="L5800">
        <v>-1.3738200900951382E-2</v>
      </c>
      <c r="M5800">
        <f t="shared" ca="1" si="90"/>
        <v>1.7604934839052928</v>
      </c>
    </row>
    <row r="5801" spans="1:13" x14ac:dyDescent="0.25">
      <c r="A5801" s="9"/>
      <c r="H5801" s="9"/>
      <c r="J5801">
        <v>24</v>
      </c>
      <c r="K5801">
        <f ca="1">SIMULATION!$D$3*SIMULATION!$D$17/$H5777/(SIMULATION!$D$17-$I5777)*(((EXP(-$I5777*$J5801))/(1-EXP(-SIMULATION!$D$4*$I5777)))-(EXP(-SIMULATION!$D$17*$J5801)/(1-EXP(-SIMULATION!$D$4*SIMULATION!$D$17))))</f>
        <v>1.7371659259753514</v>
      </c>
      <c r="L5801">
        <v>-0.32615285401113109</v>
      </c>
      <c r="M5801">
        <f t="shared" ca="1" si="90"/>
        <v>1.1705843013276012</v>
      </c>
    </row>
    <row r="5802" spans="1:13" x14ac:dyDescent="0.25">
      <c r="A5802" s="9">
        <v>233</v>
      </c>
      <c r="B5802" s="2">
        <f ca="1">NORMINV(RAND(),SIMULATION!D7,SIMULATION!D8)</f>
        <v>67.365255880817827</v>
      </c>
      <c r="C5802" s="2">
        <v>2</v>
      </c>
      <c r="D5802" s="2">
        <f ca="1">SIMULATION!$D$11*(1+(SIMULATION!$D$12*LN(1+$C5802)))*(1+(SIMULATION!$D$13*(($B5802/63.5)-1)))</f>
        <v>10.525101898553309</v>
      </c>
      <c r="E5802" s="2">
        <v>-0.13743639598048668</v>
      </c>
      <c r="F5802" s="2">
        <f ca="1">D5802*(1+E5802)</f>
        <v>9.0785698262887635</v>
      </c>
      <c r="G5802" s="2">
        <v>0.26184103397328284</v>
      </c>
      <c r="H5802" s="9">
        <f>SIMULATION!$D$15*EXP($G$5802)</f>
        <v>286.83268112453828</v>
      </c>
      <c r="I5802" s="2">
        <f ca="1">$F5802/$H5802</f>
        <v>3.1651099835262458E-2</v>
      </c>
      <c r="J5802">
        <v>0</v>
      </c>
      <c r="K5802">
        <f ca="1">SIMULATION!$D$3*SIMULATION!$D$17/$H5802/(SIMULATION!$D$17-$I5802)*(((EXP(-$I5802*$J5802))/(1-EXP(-SIMULATION!$D$4*$I5802)))-(EXP(-SIMULATION!$D$17*$J5802)/(1-EXP(-SIMULATION!$D$4*SIMULATION!$D$17))))</f>
        <v>1.8147763199736426</v>
      </c>
      <c r="L5802">
        <v>-1.7805128241207349E-2</v>
      </c>
      <c r="M5802">
        <f t="shared" ca="1" si="90"/>
        <v>1.7824639948674055</v>
      </c>
    </row>
    <row r="5803" spans="1:13" x14ac:dyDescent="0.25">
      <c r="A5803" s="9"/>
      <c r="H5803" s="9"/>
      <c r="J5803">
        <v>1</v>
      </c>
      <c r="K5803">
        <f ca="1">SIMULATION!$D$3*SIMULATION!$D$17/$H5802/(SIMULATION!$D$17-$I5802)*(((EXP(-$I5802*$J5803))/(1-EXP(-SIMULATION!$D$4*$I5802)))-(EXP(-SIMULATION!$D$17*$J5803)/(1-EXP(-SIMULATION!$D$4*SIMULATION!$D$17))))</f>
        <v>2.4353909536448182</v>
      </c>
      <c r="L5803">
        <v>2.2488506991947325E-2</v>
      </c>
      <c r="M5803">
        <f t="shared" ca="1" si="90"/>
        <v>2.4901592601339853</v>
      </c>
    </row>
    <row r="5804" spans="1:13" x14ac:dyDescent="0.25">
      <c r="A5804" s="9"/>
      <c r="H5804" s="9"/>
      <c r="J5804">
        <v>2</v>
      </c>
      <c r="K5804">
        <f ca="1">SIMULATION!$D$3*SIMULATION!$D$17/$H5802/(SIMULATION!$D$17-$I5802)*(((EXP(-$I5802*$J5804))/(1-EXP(-SIMULATION!$D$4*$I5802)))-(EXP(-SIMULATION!$D$17*$J5804)/(1-EXP(-SIMULATION!$D$4*SIMULATION!$D$17))))</f>
        <v>2.7934524952362438</v>
      </c>
      <c r="L5804">
        <v>-0.2665444643760661</v>
      </c>
      <c r="M5804">
        <f t="shared" ca="1" si="90"/>
        <v>2.0488731961335138</v>
      </c>
    </row>
    <row r="5805" spans="1:13" x14ac:dyDescent="0.25">
      <c r="A5805" s="9"/>
      <c r="H5805" s="9"/>
      <c r="J5805">
        <v>3</v>
      </c>
      <c r="K5805">
        <f ca="1">SIMULATION!$D$3*SIMULATION!$D$17/$H5802/(SIMULATION!$D$17-$I5802)*(((EXP(-$I5802*$J5805))/(1-EXP(-SIMULATION!$D$4*$I5802)))-(EXP(-SIMULATION!$D$17*$J5805)/(1-EXP(-SIMULATION!$D$4*SIMULATION!$D$17))))</f>
        <v>2.9844987489482944</v>
      </c>
      <c r="L5805">
        <v>-0.16503656697436264</v>
      </c>
      <c r="M5805">
        <f t="shared" ca="1" si="90"/>
        <v>2.4919473212825878</v>
      </c>
    </row>
    <row r="5806" spans="1:13" x14ac:dyDescent="0.25">
      <c r="A5806" s="9"/>
      <c r="H5806" s="9"/>
      <c r="J5806">
        <v>4</v>
      </c>
      <c r="K5806">
        <f ca="1">SIMULATION!$D$3*SIMULATION!$D$17/$H5802/(SIMULATION!$D$17-$I5802)*(((EXP(-$I5802*$J5806))/(1-EXP(-SIMULATION!$D$4*$I5802)))-(EXP(-SIMULATION!$D$17*$J5806)/(1-EXP(-SIMULATION!$D$4*SIMULATION!$D$17))))</f>
        <v>3.0697141786723963</v>
      </c>
      <c r="L5806">
        <v>7.48551846005195E-2</v>
      </c>
      <c r="M5806">
        <f t="shared" ca="1" si="90"/>
        <v>3.2994982001877502</v>
      </c>
    </row>
    <row r="5807" spans="1:13" x14ac:dyDescent="0.25">
      <c r="A5807" s="9"/>
      <c r="H5807" s="9"/>
      <c r="J5807">
        <v>5</v>
      </c>
      <c r="K5807">
        <f ca="1">SIMULATION!$D$3*SIMULATION!$D$17/$H5802/(SIMULATION!$D$17-$I5802)*(((EXP(-$I5802*$J5807))/(1-EXP(-SIMULATION!$D$4*$I5802)))-(EXP(-SIMULATION!$D$17*$J5807)/(1-EXP(-SIMULATION!$D$4*SIMULATION!$D$17))))</f>
        <v>3.0882699927387307</v>
      </c>
      <c r="L5807">
        <v>5.4685240873812414E-2</v>
      </c>
      <c r="M5807">
        <f t="shared" ca="1" si="90"/>
        <v>3.2571527811750149</v>
      </c>
    </row>
    <row r="5808" spans="1:13" x14ac:dyDescent="0.25">
      <c r="A5808" s="9"/>
      <c r="H5808" s="9"/>
      <c r="J5808">
        <v>6</v>
      </c>
      <c r="K5808">
        <f ca="1">SIMULATION!$D$3*SIMULATION!$D$17/$H5802/(SIMULATION!$D$17-$I5802)*(((EXP(-$I5802*$J5808))/(1-EXP(-SIMULATION!$D$4*$I5802)))-(EXP(-SIMULATION!$D$17*$J5808)/(1-EXP(-SIMULATION!$D$4*SIMULATION!$D$17))))</f>
        <v>3.0652319324394881</v>
      </c>
      <c r="L5808">
        <v>0.43929346904622896</v>
      </c>
      <c r="M5808">
        <f t="shared" ca="1" si="90"/>
        <v>4.4117683014721072</v>
      </c>
    </row>
    <row r="5809" spans="1:13" x14ac:dyDescent="0.25">
      <c r="A5809" s="9"/>
      <c r="H5809" s="9"/>
      <c r="J5809">
        <v>7</v>
      </c>
      <c r="K5809">
        <f ca="1">SIMULATION!$D$3*SIMULATION!$D$17/$H5802/(SIMULATION!$D$17-$I5802)*(((EXP(-$I5802*$J5809))/(1-EXP(-SIMULATION!$D$4*$I5802)))-(EXP(-SIMULATION!$D$17*$J5809)/(1-EXP(-SIMULATION!$D$4*SIMULATION!$D$17))))</f>
        <v>3.0166277386966138</v>
      </c>
      <c r="L5809">
        <v>-4.002747057209495E-2</v>
      </c>
      <c r="M5809">
        <f t="shared" ca="1" si="90"/>
        <v>2.8958797606589695</v>
      </c>
    </row>
    <row r="5810" spans="1:13" x14ac:dyDescent="0.25">
      <c r="A5810" s="9"/>
      <c r="H5810" s="9"/>
      <c r="J5810">
        <v>8</v>
      </c>
      <c r="K5810">
        <f ca="1">SIMULATION!$D$3*SIMULATION!$D$17/$H5802/(SIMULATION!$D$17-$I5802)*(((EXP(-$I5802*$J5810))/(1-EXP(-SIMULATION!$D$4*$I5802)))-(EXP(-SIMULATION!$D$17*$J5810)/(1-EXP(-SIMULATION!$D$4*SIMULATION!$D$17))))</f>
        <v>2.9526944726602546</v>
      </c>
      <c r="L5810">
        <v>0.28615062623739052</v>
      </c>
      <c r="M5810">
        <f t="shared" ca="1" si="90"/>
        <v>3.797609845099668</v>
      </c>
    </row>
    <row r="5811" spans="1:13" x14ac:dyDescent="0.25">
      <c r="A5811" s="9"/>
      <c r="H5811" s="9"/>
      <c r="J5811">
        <v>9</v>
      </c>
      <c r="K5811">
        <f ca="1">SIMULATION!$D$3*SIMULATION!$D$17/$H5802/(SIMULATION!$D$17-$I5802)*(((EXP(-$I5802*$J5811))/(1-EXP(-SIMULATION!$D$4*$I5802)))-(EXP(-SIMULATION!$D$17*$J5811)/(1-EXP(-SIMULATION!$D$4*SIMULATION!$D$17))))</f>
        <v>2.8799594436123779</v>
      </c>
      <c r="L5811">
        <v>0.29694073538038979</v>
      </c>
      <c r="M5811">
        <f t="shared" ca="1" si="90"/>
        <v>3.7351367186643354</v>
      </c>
    </row>
    <row r="5812" spans="1:13" x14ac:dyDescent="0.25">
      <c r="A5812" s="9"/>
      <c r="H5812" s="9"/>
      <c r="J5812">
        <v>10</v>
      </c>
      <c r="K5812">
        <f ca="1">SIMULATION!$D$3*SIMULATION!$D$17/$H5802/(SIMULATION!$D$17-$I5802)*(((EXP(-$I5802*$J5812))/(1-EXP(-SIMULATION!$D$4*$I5802)))-(EXP(-SIMULATION!$D$17*$J5812)/(1-EXP(-SIMULATION!$D$4*SIMULATION!$D$17))))</f>
        <v>2.8025736851744507</v>
      </c>
      <c r="L5812">
        <v>-0.12935870104835712</v>
      </c>
      <c r="M5812">
        <f t="shared" ca="1" si="90"/>
        <v>2.4400363936679765</v>
      </c>
    </row>
    <row r="5813" spans="1:13" x14ac:dyDescent="0.25">
      <c r="A5813" s="9"/>
      <c r="H5813" s="9"/>
      <c r="J5813">
        <v>11</v>
      </c>
      <c r="K5813">
        <f ca="1">SIMULATION!$D$3*SIMULATION!$D$17/$H5802/(SIMULATION!$D$17-$I5802)*(((EXP(-$I5802*$J5813))/(1-EXP(-SIMULATION!$D$4*$I5802)))-(EXP(-SIMULATION!$D$17*$J5813)/(1-EXP(-SIMULATION!$D$4*SIMULATION!$D$17))))</f>
        <v>2.7231664473485226</v>
      </c>
      <c r="L5813">
        <v>0.38110476122835629</v>
      </c>
      <c r="M5813">
        <f t="shared" ca="1" si="90"/>
        <v>3.7609781460503524</v>
      </c>
    </row>
    <row r="5814" spans="1:13" x14ac:dyDescent="0.25">
      <c r="A5814" s="9"/>
      <c r="H5814" s="9"/>
      <c r="J5814">
        <v>12</v>
      </c>
      <c r="K5814">
        <f ca="1">SIMULATION!$D$3*SIMULATION!$D$17/$H5802/(SIMULATION!$D$17-$I5802)*(((EXP(-$I5802*$J5814))/(1-EXP(-SIMULATION!$D$4*$I5802)))-(EXP(-SIMULATION!$D$17*$J5814)/(1-EXP(-SIMULATION!$D$4*SIMULATION!$D$17))))</f>
        <v>2.6433927448698649</v>
      </c>
      <c r="L5814">
        <v>0.32456167530454016</v>
      </c>
      <c r="M5814">
        <f t="shared" ca="1" si="90"/>
        <v>3.5013367226326952</v>
      </c>
    </row>
    <row r="5815" spans="1:13" x14ac:dyDescent="0.25">
      <c r="A5815" s="9"/>
      <c r="H5815" s="9"/>
      <c r="J5815">
        <v>13</v>
      </c>
      <c r="K5815">
        <f ca="1">SIMULATION!$D$3*SIMULATION!$D$17/$H5802/(SIMULATION!$D$17-$I5802)*(((EXP(-$I5802*$J5815))/(1-EXP(-SIMULATION!$D$4*$I5802)))-(EXP(-SIMULATION!$D$17*$J5815)/(1-EXP(-SIMULATION!$D$4*SIMULATION!$D$17))))</f>
        <v>2.5642842095551286</v>
      </c>
      <c r="L5815">
        <v>0.11289385672341166</v>
      </c>
      <c r="M5815">
        <f t="shared" ca="1" si="90"/>
        <v>2.8537761437067521</v>
      </c>
    </row>
    <row r="5816" spans="1:13" x14ac:dyDescent="0.25">
      <c r="A5816" s="9"/>
      <c r="H5816" s="9"/>
      <c r="J5816">
        <v>14</v>
      </c>
      <c r="K5816">
        <f ca="1">SIMULATION!$D$3*SIMULATION!$D$17/$H5802/(SIMULATION!$D$17-$I5802)*(((EXP(-$I5802*$J5816))/(1-EXP(-SIMULATION!$D$4*$I5802)))-(EXP(-SIMULATION!$D$17*$J5816)/(1-EXP(-SIMULATION!$D$4*SIMULATION!$D$17))))</f>
        <v>2.4864738960082491</v>
      </c>
      <c r="L5816">
        <v>6.4130041668653708E-4</v>
      </c>
      <c r="M5816">
        <f t="shared" ca="1" si="90"/>
        <v>2.4880684727538394</v>
      </c>
    </row>
    <row r="5817" spans="1:13" x14ac:dyDescent="0.25">
      <c r="A5817" s="9"/>
      <c r="H5817" s="9"/>
      <c r="J5817">
        <v>15</v>
      </c>
      <c r="K5817">
        <f ca="1">SIMULATION!$D$3*SIMULATION!$D$17/$H5802/(SIMULATION!$D$17-$I5802)*(((EXP(-$I5802*$J5817))/(1-EXP(-SIMULATION!$D$4*$I5802)))-(EXP(-SIMULATION!$D$17*$J5817)/(1-EXP(-SIMULATION!$D$4*SIMULATION!$D$17))))</f>
        <v>2.4103403144814801</v>
      </c>
      <c r="L5817">
        <v>0.32521777907909905</v>
      </c>
      <c r="M5817">
        <f t="shared" ca="1" si="90"/>
        <v>3.1942258383819642</v>
      </c>
    </row>
    <row r="5818" spans="1:13" x14ac:dyDescent="0.25">
      <c r="A5818" s="9"/>
      <c r="H5818" s="9"/>
      <c r="J5818">
        <v>16</v>
      </c>
      <c r="K5818">
        <f ca="1">SIMULATION!$D$3*SIMULATION!$D$17/$H5802/(SIMULATION!$D$17-$I5802)*(((EXP(-$I5802*$J5818))/(1-EXP(-SIMULATION!$D$4*$I5802)))-(EXP(-SIMULATION!$D$17*$J5818)/(1-EXP(-SIMULATION!$D$4*SIMULATION!$D$17))))</f>
        <v>2.3360997034118212</v>
      </c>
      <c r="L5818">
        <v>0.15277686717753541</v>
      </c>
      <c r="M5818">
        <f t="shared" ca="1" si="90"/>
        <v>2.6930016975134485</v>
      </c>
    </row>
    <row r="5819" spans="1:13" x14ac:dyDescent="0.25">
      <c r="A5819" s="9"/>
      <c r="H5819" s="9"/>
      <c r="J5819">
        <v>17</v>
      </c>
      <c r="K5819">
        <f ca="1">SIMULATION!$D$3*SIMULATION!$D$17/$H5802/(SIMULATION!$D$17-$I5802)*(((EXP(-$I5802*$J5819))/(1-EXP(-SIMULATION!$D$4*$I5802)))-(EXP(-SIMULATION!$D$17*$J5819)/(1-EXP(-SIMULATION!$D$4*SIMULATION!$D$17))))</f>
        <v>2.2638651335328879</v>
      </c>
      <c r="L5819">
        <v>-0.18505959014775042</v>
      </c>
      <c r="M5819">
        <f t="shared" ca="1" si="90"/>
        <v>1.8449151797715093</v>
      </c>
    </row>
    <row r="5820" spans="1:13" x14ac:dyDescent="0.25">
      <c r="A5820" s="9"/>
      <c r="H5820" s="9"/>
      <c r="J5820">
        <v>18</v>
      </c>
      <c r="K5820">
        <f ca="1">SIMULATION!$D$3*SIMULATION!$D$17/$H5802/(SIMULATION!$D$17-$I5802)*(((EXP(-$I5802*$J5820))/(1-EXP(-SIMULATION!$D$4*$I5802)))-(EXP(-SIMULATION!$D$17*$J5820)/(1-EXP(-SIMULATION!$D$4*SIMULATION!$D$17))))</f>
        <v>2.1936843576766676</v>
      </c>
      <c r="L5820">
        <v>0.16988361173769398</v>
      </c>
      <c r="M5820">
        <f t="shared" ca="1" si="90"/>
        <v>2.5663553793712635</v>
      </c>
    </row>
    <row r="5821" spans="1:13" x14ac:dyDescent="0.25">
      <c r="A5821" s="9"/>
      <c r="H5821" s="9"/>
      <c r="J5821">
        <v>19</v>
      </c>
      <c r="K5821">
        <f ca="1">SIMULATION!$D$3*SIMULATION!$D$17/$H5802/(SIMULATION!$D$17-$I5802)*(((EXP(-$I5802*$J5821))/(1-EXP(-SIMULATION!$D$4*$I5802)))-(EXP(-SIMULATION!$D$17*$J5821)/(1-EXP(-SIMULATION!$D$4*SIMULATION!$D$17))))</f>
        <v>2.1255640410933494</v>
      </c>
      <c r="L5821">
        <v>-5.4327797361556636E-2</v>
      </c>
      <c r="M5821">
        <f t="shared" ca="1" si="90"/>
        <v>2.0100868285898184</v>
      </c>
    </row>
    <row r="5822" spans="1:13" x14ac:dyDescent="0.25">
      <c r="A5822" s="9"/>
      <c r="H5822" s="9"/>
      <c r="J5822">
        <v>20</v>
      </c>
      <c r="K5822">
        <f ca="1">SIMULATION!$D$3*SIMULATION!$D$17/$H5802/(SIMULATION!$D$17-$I5802)*(((EXP(-$I5802*$J5822))/(1-EXP(-SIMULATION!$D$4*$I5802)))-(EXP(-SIMULATION!$D$17*$J5822)/(1-EXP(-SIMULATION!$D$4*SIMULATION!$D$17))))</f>
        <v>2.0594852648476611</v>
      </c>
      <c r="L5822">
        <v>0.10089372720783091</v>
      </c>
      <c r="M5822">
        <f t="shared" ca="1" si="90"/>
        <v>2.2672744093477486</v>
      </c>
    </row>
    <row r="5823" spans="1:13" x14ac:dyDescent="0.25">
      <c r="A5823" s="9"/>
      <c r="H5823" s="9"/>
      <c r="J5823">
        <v>21</v>
      </c>
      <c r="K5823">
        <f ca="1">SIMULATION!$D$3*SIMULATION!$D$17/$H5802/(SIMULATION!$D$17-$I5802)*(((EXP(-$I5802*$J5823))/(1-EXP(-SIMULATION!$D$4*$I5802)))-(EXP(-SIMULATION!$D$17*$J5823)/(1-EXP(-SIMULATION!$D$4*SIMULATION!$D$17))))</f>
        <v>1.9954134375379231</v>
      </c>
      <c r="L5823">
        <v>-0.48699387338642286</v>
      </c>
      <c r="M5823">
        <f t="shared" ca="1" si="90"/>
        <v>1.023659318584013</v>
      </c>
    </row>
    <row r="5824" spans="1:13" x14ac:dyDescent="0.25">
      <c r="A5824" s="9"/>
      <c r="H5824" s="9"/>
      <c r="J5824">
        <v>22</v>
      </c>
      <c r="K5824">
        <f ca="1">SIMULATION!$D$3*SIMULATION!$D$17/$H5802/(SIMULATION!$D$17-$I5802)*(((EXP(-$I5802*$J5824))/(1-EXP(-SIMULATION!$D$4*$I5802)))-(EXP(-SIMULATION!$D$17*$J5824)/(1-EXP(-SIMULATION!$D$4*SIMULATION!$D$17))))</f>
        <v>1.9333046244563936</v>
      </c>
      <c r="L5824">
        <v>0.30094332956301179</v>
      </c>
      <c r="M5824">
        <f t="shared" ca="1" si="90"/>
        <v>2.5151197551998687</v>
      </c>
    </row>
    <row r="5825" spans="1:13" x14ac:dyDescent="0.25">
      <c r="A5825" s="9"/>
      <c r="H5825" s="9"/>
      <c r="J5825">
        <v>23</v>
      </c>
      <c r="K5825">
        <f ca="1">SIMULATION!$D$3*SIMULATION!$D$17/$H5802/(SIMULATION!$D$17-$I5802)*(((EXP(-$I5802*$J5825))/(1-EXP(-SIMULATION!$D$4*$I5802)))-(EXP(-SIMULATION!$D$17*$J5825)/(1-EXP(-SIMULATION!$D$4*SIMULATION!$D$17))))</f>
        <v>1.8731095816603409</v>
      </c>
      <c r="L5825">
        <v>0.22656726207222483</v>
      </c>
      <c r="M5825">
        <f t="shared" ca="1" si="90"/>
        <v>2.2974948911383746</v>
      </c>
    </row>
    <row r="5826" spans="1:13" x14ac:dyDescent="0.25">
      <c r="A5826" s="9"/>
      <c r="H5826" s="9"/>
      <c r="J5826">
        <v>24</v>
      </c>
      <c r="K5826">
        <f ca="1">SIMULATION!$D$3*SIMULATION!$D$17/$H5802/(SIMULATION!$D$17-$I5802)*(((EXP(-$I5802*$J5826))/(1-EXP(-SIMULATION!$D$4*$I5802)))-(EXP(-SIMULATION!$D$17*$J5826)/(1-EXP(-SIMULATION!$D$4*SIMULATION!$D$17))))</f>
        <v>1.8147763199736429</v>
      </c>
      <c r="L5826">
        <v>-1.7752651315834218E-2</v>
      </c>
      <c r="M5826">
        <f t="shared" ca="1" si="90"/>
        <v>1.7825592287489178</v>
      </c>
    </row>
    <row r="5827" spans="1:13" x14ac:dyDescent="0.25">
      <c r="A5827" s="9">
        <v>234</v>
      </c>
      <c r="B5827" s="2">
        <f ca="1">NORMINV(RAND(),SIMULATION!D7,SIMULATION!D8)</f>
        <v>69.257661053064979</v>
      </c>
      <c r="C5827" s="2">
        <v>2</v>
      </c>
      <c r="D5827" s="2">
        <f ca="1">SIMULATION!$D$11*(1+(SIMULATION!$D$12*LN(1+$C5827)))*(1+(SIMULATION!$D$13*(($B5827/63.5)-1)))</f>
        <v>10.665635194135319</v>
      </c>
      <c r="E5827" s="2">
        <v>0.2241171553895332</v>
      </c>
      <c r="F5827" s="2">
        <f ca="1">D5827*(1+E5827)</f>
        <v>13.055987014267417</v>
      </c>
      <c r="G5827" s="2">
        <v>-0.95486913320373212</v>
      </c>
      <c r="H5827" s="9">
        <f>SIMULATION!$D$15*EXP($G$5827)</f>
        <v>84.96070759105659</v>
      </c>
      <c r="I5827" s="2">
        <f ca="1">$F5827/$H5827</f>
        <v>0.15367088368790563</v>
      </c>
      <c r="J5827">
        <v>0</v>
      </c>
      <c r="K5827">
        <f ca="1">SIMULATION!$D$3*SIMULATION!$D$17/$H5827/(SIMULATION!$D$17-$I5827)*(((EXP(-$I5827*$J5827))/(1-EXP(-SIMULATION!$D$4*$I5827)))-(EXP(-SIMULATION!$D$17*$J5827)/(1-EXP(-SIMULATION!$D$4*SIMULATION!$D$17))))</f>
        <v>0.25352062543413895</v>
      </c>
      <c r="L5827">
        <v>0.44255544508712258</v>
      </c>
      <c r="M5827">
        <f t="shared" ref="M5827:M5890" ca="1" si="91">$K5827*(1+$L5827)</f>
        <v>0.36571755866190997</v>
      </c>
    </row>
    <row r="5828" spans="1:13" x14ac:dyDescent="0.25">
      <c r="A5828" s="9"/>
      <c r="H5828" s="9"/>
      <c r="J5828">
        <v>1</v>
      </c>
      <c r="K5828">
        <f ca="1">SIMULATION!$D$3*SIMULATION!$D$17/$H5827/(SIMULATION!$D$17-$I5827)*(((EXP(-$I5827*$J5828))/(1-EXP(-SIMULATION!$D$4*$I5827)))-(EXP(-SIMULATION!$D$17*$J5828)/(1-EXP(-SIMULATION!$D$4*SIMULATION!$D$17))))</f>
        <v>2.360542908245542</v>
      </c>
      <c r="L5828">
        <v>-0.24606506967836639</v>
      </c>
      <c r="M5828">
        <f t="shared" ca="1" si="91"/>
        <v>1.7796957530493291</v>
      </c>
    </row>
    <row r="5829" spans="1:13" x14ac:dyDescent="0.25">
      <c r="A5829" s="9"/>
      <c r="H5829" s="9"/>
      <c r="J5829">
        <v>2</v>
      </c>
      <c r="K5829">
        <f ca="1">SIMULATION!$D$3*SIMULATION!$D$17/$H5827/(SIMULATION!$D$17-$I5827)*(((EXP(-$I5827*$J5829))/(1-EXP(-SIMULATION!$D$4*$I5827)))-(EXP(-SIMULATION!$D$17*$J5829)/(1-EXP(-SIMULATION!$D$4*SIMULATION!$D$17))))</f>
        <v>3.3976665893811311</v>
      </c>
      <c r="L5829">
        <v>0.42628189851666903</v>
      </c>
      <c r="M5829">
        <f t="shared" ca="1" si="91"/>
        <v>4.8460303536291756</v>
      </c>
    </row>
    <row r="5830" spans="1:13" x14ac:dyDescent="0.25">
      <c r="A5830" s="9"/>
      <c r="H5830" s="9"/>
      <c r="J5830">
        <v>3</v>
      </c>
      <c r="K5830">
        <f ca="1">SIMULATION!$D$3*SIMULATION!$D$17/$H5827/(SIMULATION!$D$17-$I5827)*(((EXP(-$I5827*$J5830))/(1-EXP(-SIMULATION!$D$4*$I5827)))-(EXP(-SIMULATION!$D$17*$J5830)/(1-EXP(-SIMULATION!$D$4*SIMULATION!$D$17))))</f>
        <v>3.7937740972955787</v>
      </c>
      <c r="L5830">
        <v>0.44587881547949476</v>
      </c>
      <c r="M5830">
        <f t="shared" ca="1" si="91"/>
        <v>5.4853375979945209</v>
      </c>
    </row>
    <row r="5831" spans="1:13" x14ac:dyDescent="0.25">
      <c r="A5831" s="9"/>
      <c r="H5831" s="9"/>
      <c r="J5831">
        <v>4</v>
      </c>
      <c r="K5831">
        <f ca="1">SIMULATION!$D$3*SIMULATION!$D$17/$H5827/(SIMULATION!$D$17-$I5827)*(((EXP(-$I5827*$J5831))/(1-EXP(-SIMULATION!$D$4*$I5827)))-(EXP(-SIMULATION!$D$17*$J5831)/(1-EXP(-SIMULATION!$D$4*SIMULATION!$D$17))))</f>
        <v>3.81735050413476</v>
      </c>
      <c r="L5831">
        <v>-0.43361075247566533</v>
      </c>
      <c r="M5831">
        <f t="shared" ca="1" si="91"/>
        <v>2.1621062795735262</v>
      </c>
    </row>
    <row r="5832" spans="1:13" x14ac:dyDescent="0.25">
      <c r="A5832" s="9"/>
      <c r="H5832" s="9"/>
      <c r="J5832">
        <v>5</v>
      </c>
      <c r="K5832">
        <f ca="1">SIMULATION!$D$3*SIMULATION!$D$17/$H5827/(SIMULATION!$D$17-$I5827)*(((EXP(-$I5827*$J5832))/(1-EXP(-SIMULATION!$D$4*$I5827)))-(EXP(-SIMULATION!$D$17*$J5832)/(1-EXP(-SIMULATION!$D$4*SIMULATION!$D$17))))</f>
        <v>3.6349993488446843</v>
      </c>
      <c r="L5832">
        <v>5.9516609899091686E-3</v>
      </c>
      <c r="M5832">
        <f t="shared" ca="1" si="91"/>
        <v>3.6566336326675479</v>
      </c>
    </row>
    <row r="5833" spans="1:13" x14ac:dyDescent="0.25">
      <c r="A5833" s="9"/>
      <c r="H5833" s="9"/>
      <c r="J5833">
        <v>6</v>
      </c>
      <c r="K5833">
        <f ca="1">SIMULATION!$D$3*SIMULATION!$D$17/$H5827/(SIMULATION!$D$17-$I5827)*(((EXP(-$I5827*$J5833))/(1-EXP(-SIMULATION!$D$4*$I5827)))-(EXP(-SIMULATION!$D$17*$J5833)/(1-EXP(-SIMULATION!$D$4*SIMULATION!$D$17))))</f>
        <v>3.3488120856295893</v>
      </c>
      <c r="L5833">
        <v>-0.18962337256257919</v>
      </c>
      <c r="M5833">
        <f t="shared" ca="1" si="91"/>
        <v>2.7137990438741819</v>
      </c>
    </row>
    <row r="5834" spans="1:13" x14ac:dyDescent="0.25">
      <c r="A5834" s="9"/>
      <c r="H5834" s="9"/>
      <c r="J5834">
        <v>7</v>
      </c>
      <c r="K5834">
        <f ca="1">SIMULATION!$D$3*SIMULATION!$D$17/$H5827/(SIMULATION!$D$17-$I5827)*(((EXP(-$I5827*$J5834))/(1-EXP(-SIMULATION!$D$4*$I5827)))-(EXP(-SIMULATION!$D$17*$J5834)/(1-EXP(-SIMULATION!$D$4*SIMULATION!$D$17))))</f>
        <v>3.0202047850873623</v>
      </c>
      <c r="L5834">
        <v>-3.2277767510503326E-2</v>
      </c>
      <c r="M5834">
        <f t="shared" ca="1" si="91"/>
        <v>2.9227193172002028</v>
      </c>
    </row>
    <row r="5835" spans="1:13" x14ac:dyDescent="0.25">
      <c r="A5835" s="9"/>
      <c r="H5835" s="9"/>
      <c r="J5835">
        <v>8</v>
      </c>
      <c r="K5835">
        <f ca="1">SIMULATION!$D$3*SIMULATION!$D$17/$H5827/(SIMULATION!$D$17-$I5827)*(((EXP(-$I5827*$J5835))/(1-EXP(-SIMULATION!$D$4*$I5827)))-(EXP(-SIMULATION!$D$17*$J5835)/(1-EXP(-SIMULATION!$D$4*SIMULATION!$D$17))))</f>
        <v>2.6850984695244891</v>
      </c>
      <c r="L5835">
        <v>7.689597127099687E-3</v>
      </c>
      <c r="M5835">
        <f t="shared" ca="1" si="91"/>
        <v>2.7057457950017243</v>
      </c>
    </row>
    <row r="5836" spans="1:13" x14ac:dyDescent="0.25">
      <c r="A5836" s="9"/>
      <c r="H5836" s="9"/>
      <c r="J5836">
        <v>9</v>
      </c>
      <c r="K5836">
        <f ca="1">SIMULATION!$D$3*SIMULATION!$D$17/$H5827/(SIMULATION!$D$17-$I5827)*(((EXP(-$I5827*$J5836))/(1-EXP(-SIMULATION!$D$4*$I5827)))-(EXP(-SIMULATION!$D$17*$J5836)/(1-EXP(-SIMULATION!$D$4*SIMULATION!$D$17))))</f>
        <v>2.3635657429761445</v>
      </c>
      <c r="L5836">
        <v>-1.1868559636326636E-2</v>
      </c>
      <c r="M5836">
        <f t="shared" ca="1" si="91"/>
        <v>2.3355136220012533</v>
      </c>
    </row>
    <row r="5837" spans="1:13" x14ac:dyDescent="0.25">
      <c r="A5837" s="9"/>
      <c r="H5837" s="9"/>
      <c r="J5837">
        <v>10</v>
      </c>
      <c r="K5837">
        <f ca="1">SIMULATION!$D$3*SIMULATION!$D$17/$H5827/(SIMULATION!$D$17-$I5827)*(((EXP(-$I5827*$J5837))/(1-EXP(-SIMULATION!$D$4*$I5827)))-(EXP(-SIMULATION!$D$17*$J5837)/(1-EXP(-SIMULATION!$D$4*SIMULATION!$D$17))))</f>
        <v>2.0659428690047226</v>
      </c>
      <c r="L5837">
        <v>4.8863241982267193E-2</v>
      </c>
      <c r="M5837">
        <f t="shared" ca="1" si="91"/>
        <v>2.1668915353344396</v>
      </c>
    </row>
    <row r="5838" spans="1:13" x14ac:dyDescent="0.25">
      <c r="A5838" s="9"/>
      <c r="H5838" s="9"/>
      <c r="J5838">
        <v>11</v>
      </c>
      <c r="K5838">
        <f ca="1">SIMULATION!$D$3*SIMULATION!$D$17/$H5827/(SIMULATION!$D$17-$I5827)*(((EXP(-$I5827*$J5838))/(1-EXP(-SIMULATION!$D$4*$I5827)))-(EXP(-SIMULATION!$D$17*$J5838)/(1-EXP(-SIMULATION!$D$4*SIMULATION!$D$17))))</f>
        <v>1.7966867525088761</v>
      </c>
      <c r="L5838">
        <v>0.61631269245559106</v>
      </c>
      <c r="M5838">
        <f t="shared" ca="1" si="91"/>
        <v>2.9040076024469137</v>
      </c>
    </row>
    <row r="5839" spans="1:13" x14ac:dyDescent="0.25">
      <c r="A5839" s="9"/>
      <c r="H5839" s="9"/>
      <c r="J5839">
        <v>12</v>
      </c>
      <c r="K5839">
        <f ca="1">SIMULATION!$D$3*SIMULATION!$D$17/$H5827/(SIMULATION!$D$17-$I5827)*(((EXP(-$I5827*$J5839))/(1-EXP(-SIMULATION!$D$4*$I5827)))-(EXP(-SIMULATION!$D$17*$J5839)/(1-EXP(-SIMULATION!$D$4*SIMULATION!$D$17))))</f>
        <v>1.5567953175447484</v>
      </c>
      <c r="L5839">
        <v>9.5140424216999475E-2</v>
      </c>
      <c r="M5839">
        <f t="shared" ca="1" si="91"/>
        <v>1.7049094844749944</v>
      </c>
    </row>
    <row r="5840" spans="1:13" x14ac:dyDescent="0.25">
      <c r="A5840" s="9"/>
      <c r="H5840" s="9"/>
      <c r="J5840">
        <v>13</v>
      </c>
      <c r="K5840">
        <f ca="1">SIMULATION!$D$3*SIMULATION!$D$17/$H5827/(SIMULATION!$D$17-$I5827)*(((EXP(-$I5827*$J5840))/(1-EXP(-SIMULATION!$D$4*$I5827)))-(EXP(-SIMULATION!$D$17*$J5840)/(1-EXP(-SIMULATION!$D$4*SIMULATION!$D$17))))</f>
        <v>1.3453145775974276</v>
      </c>
      <c r="L5840">
        <v>-0.24851287313122569</v>
      </c>
      <c r="M5840">
        <f t="shared" ca="1" si="91"/>
        <v>1.0109865866533696</v>
      </c>
    </row>
    <row r="5841" spans="1:13" x14ac:dyDescent="0.25">
      <c r="A5841" s="9"/>
      <c r="H5841" s="9"/>
      <c r="J5841">
        <v>14</v>
      </c>
      <c r="K5841">
        <f ca="1">SIMULATION!$D$3*SIMULATION!$D$17/$H5827/(SIMULATION!$D$17-$I5827)*(((EXP(-$I5827*$J5841))/(1-EXP(-SIMULATION!$D$4*$I5827)))-(EXP(-SIMULATION!$D$17*$J5841)/(1-EXP(-SIMULATION!$D$4*SIMULATION!$D$17))))</f>
        <v>1.1602666990591961</v>
      </c>
      <c r="L5841">
        <v>4.2750595023451456E-4</v>
      </c>
      <c r="M5841">
        <f t="shared" ca="1" si="91"/>
        <v>1.1607627199769028</v>
      </c>
    </row>
    <row r="5842" spans="1:13" x14ac:dyDescent="0.25">
      <c r="A5842" s="9"/>
      <c r="H5842" s="9"/>
      <c r="J5842">
        <v>15</v>
      </c>
      <c r="K5842">
        <f ca="1">SIMULATION!$D$3*SIMULATION!$D$17/$H5827/(SIMULATION!$D$17-$I5827)*(((EXP(-$I5827*$J5842))/(1-EXP(-SIMULATION!$D$4*$I5827)))-(EXP(-SIMULATION!$D$17*$J5842)/(1-EXP(-SIMULATION!$D$4*SIMULATION!$D$17))))</f>
        <v>0.99921239383737337</v>
      </c>
      <c r="L5842">
        <v>-0.10677323224977292</v>
      </c>
      <c r="M5842">
        <f t="shared" ca="1" si="91"/>
        <v>0.8925232568433239</v>
      </c>
    </row>
    <row r="5843" spans="1:13" x14ac:dyDescent="0.25">
      <c r="A5843" s="9"/>
      <c r="H5843" s="9"/>
      <c r="J5843">
        <v>16</v>
      </c>
      <c r="K5843">
        <f ca="1">SIMULATION!$D$3*SIMULATION!$D$17/$H5827/(SIMULATION!$D$17-$I5827)*(((EXP(-$I5827*$J5843))/(1-EXP(-SIMULATION!$D$4*$I5827)))-(EXP(-SIMULATION!$D$17*$J5843)/(1-EXP(-SIMULATION!$D$4*SIMULATION!$D$17))))</f>
        <v>0.8595835868909254</v>
      </c>
      <c r="L5843">
        <v>-0.11235714081008273</v>
      </c>
      <c r="M5843">
        <f t="shared" ca="1" si="91"/>
        <v>0.76300323278058568</v>
      </c>
    </row>
    <row r="5844" spans="1:13" x14ac:dyDescent="0.25">
      <c r="A5844" s="9"/>
      <c r="H5844" s="9"/>
      <c r="J5844">
        <v>17</v>
      </c>
      <c r="K5844">
        <f ca="1">SIMULATION!$D$3*SIMULATION!$D$17/$H5827/(SIMULATION!$D$17-$I5827)*(((EXP(-$I5827*$J5844))/(1-EXP(-SIMULATION!$D$4*$I5827)))-(EXP(-SIMULATION!$D$17*$J5844)/(1-EXP(-SIMULATION!$D$4*SIMULATION!$D$17))))</f>
        <v>0.73887282000164878</v>
      </c>
      <c r="L5844">
        <v>0.42124045715118308</v>
      </c>
      <c r="M5844">
        <f t="shared" ca="1" si="91"/>
        <v>1.0501159444757271</v>
      </c>
    </row>
    <row r="5845" spans="1:13" x14ac:dyDescent="0.25">
      <c r="A5845" s="9"/>
      <c r="H5845" s="9"/>
      <c r="J5845">
        <v>18</v>
      </c>
      <c r="K5845">
        <f ca="1">SIMULATION!$D$3*SIMULATION!$D$17/$H5827/(SIMULATION!$D$17-$I5827)*(((EXP(-$I5827*$J5845))/(1-EXP(-SIMULATION!$D$4*$I5827)))-(EXP(-SIMULATION!$D$17*$J5845)/(1-EXP(-SIMULATION!$D$4*SIMULATION!$D$17))))</f>
        <v>0.63473423567447906</v>
      </c>
      <c r="L5845">
        <v>0.31161755530172947</v>
      </c>
      <c r="M5845">
        <f t="shared" ca="1" si="91"/>
        <v>0.83252856646167206</v>
      </c>
    </row>
    <row r="5846" spans="1:13" x14ac:dyDescent="0.25">
      <c r="A5846" s="9"/>
      <c r="H5846" s="9"/>
      <c r="J5846">
        <v>19</v>
      </c>
      <c r="K5846">
        <f ca="1">SIMULATION!$D$3*SIMULATION!$D$17/$H5827/(SIMULATION!$D$17-$I5827)*(((EXP(-$I5827*$J5846))/(1-EXP(-SIMULATION!$D$4*$I5827)))-(EXP(-SIMULATION!$D$17*$J5846)/(1-EXP(-SIMULATION!$D$4*SIMULATION!$D$17))))</f>
        <v>0.54503080399806103</v>
      </c>
      <c r="L5846">
        <v>6.8268504535548905E-2</v>
      </c>
      <c r="M5846">
        <f t="shared" ca="1" si="91"/>
        <v>0.58223924191281651</v>
      </c>
    </row>
    <row r="5847" spans="1:13" x14ac:dyDescent="0.25">
      <c r="A5847" s="9"/>
      <c r="H5847" s="9"/>
      <c r="J5847">
        <v>20</v>
      </c>
      <c r="K5847">
        <f ca="1">SIMULATION!$D$3*SIMULATION!$D$17/$H5827/(SIMULATION!$D$17-$I5827)*(((EXP(-$I5827*$J5847))/(1-EXP(-SIMULATION!$D$4*$I5827)))-(EXP(-SIMULATION!$D$17*$J5847)/(1-EXP(-SIMULATION!$D$4*SIMULATION!$D$17))))</f>
        <v>0.46784959150691213</v>
      </c>
      <c r="L5847">
        <v>0.20084299741420109</v>
      </c>
      <c r="M5847">
        <f t="shared" ca="1" si="91"/>
        <v>0.56181390580417001</v>
      </c>
    </row>
    <row r="5848" spans="1:13" x14ac:dyDescent="0.25">
      <c r="A5848" s="9"/>
      <c r="H5848" s="9"/>
      <c r="J5848">
        <v>21</v>
      </c>
      <c r="K5848">
        <f ca="1">SIMULATION!$D$3*SIMULATION!$D$17/$H5827/(SIMULATION!$D$17-$I5827)*(((EXP(-$I5827*$J5848))/(1-EXP(-SIMULATION!$D$4*$I5827)))-(EXP(-SIMULATION!$D$17*$J5848)/(1-EXP(-SIMULATION!$D$4*SIMULATION!$D$17))))</f>
        <v>0.40149868659357019</v>
      </c>
      <c r="L5848">
        <v>-7.1443813649928245E-2</v>
      </c>
      <c r="M5848">
        <f t="shared" ca="1" si="91"/>
        <v>0.37281408924788823</v>
      </c>
    </row>
    <row r="5849" spans="1:13" x14ac:dyDescent="0.25">
      <c r="A5849" s="9"/>
      <c r="H5849" s="9"/>
      <c r="J5849">
        <v>22</v>
      </c>
      <c r="K5849">
        <f ca="1">SIMULATION!$D$3*SIMULATION!$D$17/$H5827/(SIMULATION!$D$17-$I5827)*(((EXP(-$I5827*$J5849))/(1-EXP(-SIMULATION!$D$4*$I5827)))-(EXP(-SIMULATION!$D$17*$J5849)/(1-EXP(-SIMULATION!$D$4*SIMULATION!$D$17))))</f>
        <v>0.34449420173803696</v>
      </c>
      <c r="L5849">
        <v>1.9760906874055937E-2</v>
      </c>
      <c r="M5849">
        <f t="shared" ca="1" si="91"/>
        <v>0.35130171957723449</v>
      </c>
    </row>
    <row r="5850" spans="1:13" x14ac:dyDescent="0.25">
      <c r="A5850" s="9"/>
      <c r="H5850" s="9"/>
      <c r="J5850">
        <v>23</v>
      </c>
      <c r="K5850">
        <f ca="1">SIMULATION!$D$3*SIMULATION!$D$17/$H5827/(SIMULATION!$D$17-$I5827)*(((EXP(-$I5827*$J5850))/(1-EXP(-SIMULATION!$D$4*$I5827)))-(EXP(-SIMULATION!$D$17*$J5850)/(1-EXP(-SIMULATION!$D$4*SIMULATION!$D$17))))</f>
        <v>0.2955424875418034</v>
      </c>
      <c r="L5850">
        <v>0.18940322991230335</v>
      </c>
      <c r="M5850">
        <f t="shared" ca="1" si="91"/>
        <v>0.35151918925853765</v>
      </c>
    </row>
    <row r="5851" spans="1:13" x14ac:dyDescent="0.25">
      <c r="A5851" s="9"/>
      <c r="H5851" s="9"/>
      <c r="J5851">
        <v>24</v>
      </c>
      <c r="K5851">
        <f ca="1">SIMULATION!$D$3*SIMULATION!$D$17/$H5827/(SIMULATION!$D$17-$I5827)*(((EXP(-$I5827*$J5851))/(1-EXP(-SIMULATION!$D$4*$I5827)))-(EXP(-SIMULATION!$D$17*$J5851)/(1-EXP(-SIMULATION!$D$4*SIMULATION!$D$17))))</f>
        <v>0.25352062543413989</v>
      </c>
      <c r="L5851">
        <v>-0.27311608850706259</v>
      </c>
      <c r="M5851">
        <f t="shared" ca="1" si="91"/>
        <v>0.18428006385970347</v>
      </c>
    </row>
    <row r="5852" spans="1:13" x14ac:dyDescent="0.25">
      <c r="A5852" s="9">
        <v>235</v>
      </c>
      <c r="B5852" s="2">
        <f ca="1">NORMINV(RAND(),SIMULATION!D7,SIMULATION!D8)</f>
        <v>56.71132770324374</v>
      </c>
      <c r="C5852" s="2">
        <v>2</v>
      </c>
      <c r="D5852" s="2">
        <f ca="1">SIMULATION!$D$11*(1+(SIMULATION!$D$12*LN(1+$C5852)))*(1+(SIMULATION!$D$13*(($B5852/63.5)-1)))</f>
        <v>9.7339226840563171</v>
      </c>
      <c r="E5852" s="2">
        <v>-0.15753731770897766</v>
      </c>
      <c r="F5852" s="2">
        <f ca="1">D5852*(1+E5852)</f>
        <v>8.2004666136235134</v>
      </c>
      <c r="G5852" s="2">
        <v>-0.5688546703875762</v>
      </c>
      <c r="H5852" s="9">
        <f>SIMULATION!$D$15*EXP($G$5852)</f>
        <v>124.98620219816976</v>
      </c>
      <c r="I5852" s="2">
        <f ca="1">$F5852/$H5852</f>
        <v>6.5610975206858449E-2</v>
      </c>
      <c r="J5852">
        <v>0</v>
      </c>
      <c r="K5852">
        <f ca="1">SIMULATION!$D$3*SIMULATION!$D$17/$H5852/(SIMULATION!$D$17-$I5852)*(((EXP(-$I5852*$J5852))/(1-EXP(-SIMULATION!$D$4*$I5852)))-(EXP(-SIMULATION!$D$17*$J5852)/(1-EXP(-SIMULATION!$D$4*SIMULATION!$D$17))))</f>
        <v>1.3478423672083093</v>
      </c>
      <c r="L5852">
        <v>0.32175041114515734</v>
      </c>
      <c r="M5852">
        <f t="shared" ca="1" si="91"/>
        <v>1.7815112030164448</v>
      </c>
    </row>
    <row r="5853" spans="1:13" x14ac:dyDescent="0.25">
      <c r="A5853" s="9"/>
      <c r="H5853" s="9"/>
      <c r="J5853">
        <v>1</v>
      </c>
      <c r="K5853">
        <f ca="1">SIMULATION!$D$3*SIMULATION!$D$17/$H5852/(SIMULATION!$D$17-$I5852)*(((EXP(-$I5852*$J5853))/(1-EXP(-SIMULATION!$D$4*$I5852)))-(EXP(-SIMULATION!$D$17*$J5853)/(1-EXP(-SIMULATION!$D$4*SIMULATION!$D$17))))</f>
        <v>2.7883876855387366</v>
      </c>
      <c r="L5853">
        <v>-0.10685804622647145</v>
      </c>
      <c r="M5853">
        <f t="shared" ca="1" si="91"/>
        <v>2.4904260253401147</v>
      </c>
    </row>
    <row r="5854" spans="1:13" x14ac:dyDescent="0.25">
      <c r="A5854" s="9"/>
      <c r="H5854" s="9"/>
      <c r="J5854">
        <v>2</v>
      </c>
      <c r="K5854">
        <f ca="1">SIMULATION!$D$3*SIMULATION!$D$17/$H5852/(SIMULATION!$D$17-$I5852)*(((EXP(-$I5852*$J5854))/(1-EXP(-SIMULATION!$D$4*$I5852)))-(EXP(-SIMULATION!$D$17*$J5854)/(1-EXP(-SIMULATION!$D$4*SIMULATION!$D$17))))</f>
        <v>3.5892989348371853</v>
      </c>
      <c r="L5854">
        <v>0.18912573350941503</v>
      </c>
      <c r="M5854">
        <f t="shared" ca="1" si="91"/>
        <v>4.2681277286728294</v>
      </c>
    </row>
    <row r="5855" spans="1:13" x14ac:dyDescent="0.25">
      <c r="A5855" s="9"/>
      <c r="H5855" s="9"/>
      <c r="J5855">
        <v>3</v>
      </c>
      <c r="K5855">
        <f ca="1">SIMULATION!$D$3*SIMULATION!$D$17/$H5852/(SIMULATION!$D$17-$I5852)*(((EXP(-$I5852*$J5855))/(1-EXP(-SIMULATION!$D$4*$I5852)))-(EXP(-SIMULATION!$D$17*$J5855)/(1-EXP(-SIMULATION!$D$4*SIMULATION!$D$17))))</f>
        <v>3.9880790399556418</v>
      </c>
      <c r="L5855">
        <v>-0.52568396634056147</v>
      </c>
      <c r="M5855">
        <f t="shared" ca="1" si="91"/>
        <v>1.8916098321521015</v>
      </c>
    </row>
    <row r="5856" spans="1:13" x14ac:dyDescent="0.25">
      <c r="A5856" s="9"/>
      <c r="H5856" s="9"/>
      <c r="J5856">
        <v>4</v>
      </c>
      <c r="K5856">
        <f ca="1">SIMULATION!$D$3*SIMULATION!$D$17/$H5852/(SIMULATION!$D$17-$I5852)*(((EXP(-$I5852*$J5856))/(1-EXP(-SIMULATION!$D$4*$I5852)))-(EXP(-SIMULATION!$D$17*$J5856)/(1-EXP(-SIMULATION!$D$4*SIMULATION!$D$17))))</f>
        <v>4.1364327225029296</v>
      </c>
      <c r="L5856">
        <v>0.4004816236072466</v>
      </c>
      <c r="M5856">
        <f t="shared" ca="1" si="91"/>
        <v>5.7929980151530458</v>
      </c>
    </row>
    <row r="5857" spans="1:13" x14ac:dyDescent="0.25">
      <c r="A5857" s="9"/>
      <c r="H5857" s="9"/>
      <c r="J5857">
        <v>5</v>
      </c>
      <c r="K5857">
        <f ca="1">SIMULATION!$D$3*SIMULATION!$D$17/$H5852/(SIMULATION!$D$17-$I5852)*(((EXP(-$I5852*$J5857))/(1-EXP(-SIMULATION!$D$4*$I5852)))-(EXP(-SIMULATION!$D$17*$J5857)/(1-EXP(-SIMULATION!$D$4*SIMULATION!$D$17))))</f>
        <v>4.1311144353282909</v>
      </c>
      <c r="L5857">
        <v>1.3398307862301261E-3</v>
      </c>
      <c r="M5857">
        <f t="shared" ca="1" si="91"/>
        <v>4.1366494296301841</v>
      </c>
    </row>
    <row r="5858" spans="1:13" x14ac:dyDescent="0.25">
      <c r="A5858" s="9"/>
      <c r="H5858" s="9"/>
      <c r="J5858">
        <v>6</v>
      </c>
      <c r="K5858">
        <f ca="1">SIMULATION!$D$3*SIMULATION!$D$17/$H5852/(SIMULATION!$D$17-$I5852)*(((EXP(-$I5852*$J5858))/(1-EXP(-SIMULATION!$D$4*$I5852)))-(EXP(-SIMULATION!$D$17*$J5858)/(1-EXP(-SIMULATION!$D$4*SIMULATION!$D$17))))</f>
        <v>4.033694479928327</v>
      </c>
      <c r="L5858">
        <v>0.10684663946685816</v>
      </c>
      <c r="M5858">
        <f t="shared" ca="1" si="91"/>
        <v>4.4646811797446846</v>
      </c>
    </row>
    <row r="5859" spans="1:13" x14ac:dyDescent="0.25">
      <c r="A5859" s="9"/>
      <c r="H5859" s="9"/>
      <c r="J5859">
        <v>7</v>
      </c>
      <c r="K5859">
        <f ca="1">SIMULATION!$D$3*SIMULATION!$D$17/$H5852/(SIMULATION!$D$17-$I5852)*(((EXP(-$I5852*$J5859))/(1-EXP(-SIMULATION!$D$4*$I5852)))-(EXP(-SIMULATION!$D$17*$J5859)/(1-EXP(-SIMULATION!$D$4*SIMULATION!$D$17))))</f>
        <v>3.8832237526884832</v>
      </c>
      <c r="L5859">
        <v>1.3565529396336505E-2</v>
      </c>
      <c r="M5859">
        <f t="shared" ca="1" si="91"/>
        <v>3.9359017386581314</v>
      </c>
    </row>
    <row r="5860" spans="1:13" x14ac:dyDescent="0.25">
      <c r="A5860" s="9"/>
      <c r="H5860" s="9"/>
      <c r="J5860">
        <v>8</v>
      </c>
      <c r="K5860">
        <f ca="1">SIMULATION!$D$3*SIMULATION!$D$17/$H5852/(SIMULATION!$D$17-$I5852)*(((EXP(-$I5852*$J5860))/(1-EXP(-SIMULATION!$D$4*$I5852)))-(EXP(-SIMULATION!$D$17*$J5860)/(1-EXP(-SIMULATION!$D$4*SIMULATION!$D$17))))</f>
        <v>3.7043478783115606</v>
      </c>
      <c r="L5860">
        <v>-0.28079409479320183</v>
      </c>
      <c r="M5860">
        <f t="shared" ca="1" si="91"/>
        <v>2.6641888690219484</v>
      </c>
    </row>
    <row r="5861" spans="1:13" x14ac:dyDescent="0.25">
      <c r="A5861" s="9"/>
      <c r="H5861" s="9"/>
      <c r="J5861">
        <v>9</v>
      </c>
      <c r="K5861">
        <f ca="1">SIMULATION!$D$3*SIMULATION!$D$17/$H5852/(SIMULATION!$D$17-$I5852)*(((EXP(-$I5852*$J5861))/(1-EXP(-SIMULATION!$D$4*$I5852)))-(EXP(-SIMULATION!$D$17*$J5861)/(1-EXP(-SIMULATION!$D$4*SIMULATION!$D$17))))</f>
        <v>3.5125053108001016</v>
      </c>
      <c r="L5861">
        <v>0.50367717905536835</v>
      </c>
      <c r="M5861">
        <f t="shared" ca="1" si="91"/>
        <v>5.281674077160897</v>
      </c>
    </row>
    <row r="5862" spans="1:13" x14ac:dyDescent="0.25">
      <c r="A5862" s="9"/>
      <c r="H5862" s="9"/>
      <c r="J5862">
        <v>10</v>
      </c>
      <c r="K5862">
        <f ca="1">SIMULATION!$D$3*SIMULATION!$D$17/$H5852/(SIMULATION!$D$17-$I5852)*(((EXP(-$I5852*$J5862))/(1-EXP(-SIMULATION!$D$4*$I5852)))-(EXP(-SIMULATION!$D$17*$J5862)/(1-EXP(-SIMULATION!$D$4*SIMULATION!$D$17))))</f>
        <v>3.3172568737418544</v>
      </c>
      <c r="L5862">
        <v>-0.4049905689374293</v>
      </c>
      <c r="M5862">
        <f t="shared" ca="1" si="91"/>
        <v>1.9737991251335425</v>
      </c>
    </row>
    <row r="5863" spans="1:13" x14ac:dyDescent="0.25">
      <c r="A5863" s="9"/>
      <c r="H5863" s="9"/>
      <c r="J5863">
        <v>11</v>
      </c>
      <c r="K5863">
        <f ca="1">SIMULATION!$D$3*SIMULATION!$D$17/$H5852/(SIMULATION!$D$17-$I5852)*(((EXP(-$I5852*$J5863))/(1-EXP(-SIMULATION!$D$4*$I5852)))-(EXP(-SIMULATION!$D$17*$J5863)/(1-EXP(-SIMULATION!$D$4*SIMULATION!$D$17))))</f>
        <v>3.1244179786392405</v>
      </c>
      <c r="L5863">
        <v>-0.40330963534573155</v>
      </c>
      <c r="M5863">
        <f t="shared" ca="1" si="91"/>
        <v>1.8643101030066009</v>
      </c>
    </row>
    <row r="5864" spans="1:13" x14ac:dyDescent="0.25">
      <c r="A5864" s="9"/>
      <c r="H5864" s="9"/>
      <c r="J5864">
        <v>12</v>
      </c>
      <c r="K5864">
        <f ca="1">SIMULATION!$D$3*SIMULATION!$D$17/$H5852/(SIMULATION!$D$17-$I5852)*(((EXP(-$I5852*$J5864))/(1-EXP(-SIMULATION!$D$4*$I5852)))-(EXP(-SIMULATION!$D$17*$J5864)/(1-EXP(-SIMULATION!$D$4*SIMULATION!$D$17))))</f>
        <v>2.9374236611966937</v>
      </c>
      <c r="L5864">
        <v>-0.13449108634908755</v>
      </c>
      <c r="M5864">
        <f t="shared" ca="1" si="91"/>
        <v>2.5423663619348362</v>
      </c>
    </row>
    <row r="5865" spans="1:13" x14ac:dyDescent="0.25">
      <c r="A5865" s="9"/>
      <c r="H5865" s="9"/>
      <c r="J5865">
        <v>13</v>
      </c>
      <c r="K5865">
        <f ca="1">SIMULATION!$D$3*SIMULATION!$D$17/$H5852/(SIMULATION!$D$17-$I5852)*(((EXP(-$I5852*$J5865))/(1-EXP(-SIMULATION!$D$4*$I5852)))-(EXP(-SIMULATION!$D$17*$J5865)/(1-EXP(-SIMULATION!$D$4*SIMULATION!$D$17))))</f>
        <v>2.7582020738900441</v>
      </c>
      <c r="L5865">
        <v>-0.1475437406098038</v>
      </c>
      <c r="M5865">
        <f t="shared" ca="1" si="91"/>
        <v>2.3512466225505886</v>
      </c>
    </row>
    <row r="5866" spans="1:13" x14ac:dyDescent="0.25">
      <c r="A5866" s="9"/>
      <c r="H5866" s="9"/>
      <c r="J5866">
        <v>14</v>
      </c>
      <c r="K5866">
        <f ca="1">SIMULATION!$D$3*SIMULATION!$D$17/$H5852/(SIMULATION!$D$17-$I5852)*(((EXP(-$I5852*$J5866))/(1-EXP(-SIMULATION!$D$4*$I5852)))-(EXP(-SIMULATION!$D$17*$J5866)/(1-EXP(-SIMULATION!$D$4*SIMULATION!$D$17))))</f>
        <v>2.5877330651395014</v>
      </c>
      <c r="L5866">
        <v>0.37499593299189854</v>
      </c>
      <c r="M5866">
        <f t="shared" ca="1" si="91"/>
        <v>3.5581224402354743</v>
      </c>
    </row>
    <row r="5867" spans="1:13" x14ac:dyDescent="0.25">
      <c r="A5867" s="9"/>
      <c r="H5867" s="9"/>
      <c r="J5867">
        <v>15</v>
      </c>
      <c r="K5867">
        <f ca="1">SIMULATION!$D$3*SIMULATION!$D$17/$H5852/(SIMULATION!$D$17-$I5852)*(((EXP(-$I5852*$J5867))/(1-EXP(-SIMULATION!$D$4*$I5852)))-(EXP(-SIMULATION!$D$17*$J5867)/(1-EXP(-SIMULATION!$D$4*SIMULATION!$D$17))))</f>
        <v>2.4264050290195778</v>
      </c>
      <c r="L5867">
        <v>-0.14640491662172181</v>
      </c>
      <c r="M5867">
        <f t="shared" ca="1" si="91"/>
        <v>2.0711674030554401</v>
      </c>
    </row>
    <row r="5868" spans="1:13" x14ac:dyDescent="0.25">
      <c r="A5868" s="9"/>
      <c r="H5868" s="9"/>
      <c r="J5868">
        <v>16</v>
      </c>
      <c r="K5868">
        <f ca="1">SIMULATION!$D$3*SIMULATION!$D$17/$H5852/(SIMULATION!$D$17-$I5852)*(((EXP(-$I5852*$J5868))/(1-EXP(-SIMULATION!$D$4*$I5852)))-(EXP(-SIMULATION!$D$17*$J5868)/(1-EXP(-SIMULATION!$D$4*SIMULATION!$D$17))))</f>
        <v>2.2742425517751856</v>
      </c>
      <c r="L5868">
        <v>8.8067106378196591E-2</v>
      </c>
      <c r="M5868">
        <f t="shared" ca="1" si="91"/>
        <v>2.4745285125121921</v>
      </c>
    </row>
    <row r="5869" spans="1:13" x14ac:dyDescent="0.25">
      <c r="A5869" s="9"/>
      <c r="H5869" s="9"/>
      <c r="J5869">
        <v>17</v>
      </c>
      <c r="K5869">
        <f ca="1">SIMULATION!$D$3*SIMULATION!$D$17/$H5852/(SIMULATION!$D$17-$I5852)*(((EXP(-$I5852*$J5869))/(1-EXP(-SIMULATION!$D$4*$I5852)))-(EXP(-SIMULATION!$D$17*$J5869)/(1-EXP(-SIMULATION!$D$4*SIMULATION!$D$17))))</f>
        <v>2.1310513272961202</v>
      </c>
      <c r="L5869">
        <v>9.6487032759505445E-2</v>
      </c>
      <c r="M5869">
        <f t="shared" ca="1" si="91"/>
        <v>2.3366701465251287</v>
      </c>
    </row>
    <row r="5870" spans="1:13" x14ac:dyDescent="0.25">
      <c r="A5870" s="9"/>
      <c r="H5870" s="9"/>
      <c r="J5870">
        <v>18</v>
      </c>
      <c r="K5870">
        <f ca="1">SIMULATION!$D$3*SIMULATION!$D$17/$H5852/(SIMULATION!$D$17-$I5852)*(((EXP(-$I5852*$J5870))/(1-EXP(-SIMULATION!$D$4*$I5852)))-(EXP(-SIMULATION!$D$17*$J5870)/(1-EXP(-SIMULATION!$D$4*SIMULATION!$D$17))))</f>
        <v>1.9965101178735734</v>
      </c>
      <c r="L5870">
        <v>-0.1402557581062093</v>
      </c>
      <c r="M5870">
        <f t="shared" ca="1" si="91"/>
        <v>1.7164880777244982</v>
      </c>
    </row>
    <row r="5871" spans="1:13" x14ac:dyDescent="0.25">
      <c r="A5871" s="9"/>
      <c r="H5871" s="9"/>
      <c r="J5871">
        <v>19</v>
      </c>
      <c r="K5871">
        <f ca="1">SIMULATION!$D$3*SIMULATION!$D$17/$H5852/(SIMULATION!$D$17-$I5852)*(((EXP(-$I5852*$J5871))/(1-EXP(-SIMULATION!$D$4*$I5852)))-(EXP(-SIMULATION!$D$17*$J5871)/(1-EXP(-SIMULATION!$D$4*SIMULATION!$D$17))))</f>
        <v>1.8702288377341931</v>
      </c>
      <c r="L5871">
        <v>-0.31271170265145698</v>
      </c>
      <c r="M5871">
        <f t="shared" ca="1" si="91"/>
        <v>1.2853863935384782</v>
      </c>
    </row>
    <row r="5872" spans="1:13" x14ac:dyDescent="0.25">
      <c r="A5872" s="9"/>
      <c r="H5872" s="9"/>
      <c r="J5872">
        <v>20</v>
      </c>
      <c r="K5872">
        <f ca="1">SIMULATION!$D$3*SIMULATION!$D$17/$H5852/(SIMULATION!$D$17-$I5852)*(((EXP(-$I5852*$J5872))/(1-EXP(-SIMULATION!$D$4*$I5852)))-(EXP(-SIMULATION!$D$17*$J5872)/(1-EXP(-SIMULATION!$D$4*SIMULATION!$D$17))))</f>
        <v>1.7517849810258419</v>
      </c>
      <c r="L5872">
        <v>-9.7105125108135681E-2</v>
      </c>
      <c r="M5872">
        <f t="shared" ca="1" si="91"/>
        <v>1.5816776812807745</v>
      </c>
    </row>
    <row r="5873" spans="1:13" x14ac:dyDescent="0.25">
      <c r="A5873" s="9"/>
      <c r="H5873" s="9"/>
      <c r="J5873">
        <v>21</v>
      </c>
      <c r="K5873">
        <f ca="1">SIMULATION!$D$3*SIMULATION!$D$17/$H5852/(SIMULATION!$D$17-$I5852)*(((EXP(-$I5852*$J5873))/(1-EXP(-SIMULATION!$D$4*$I5852)))-(EXP(-SIMULATION!$D$17*$J5873)/(1-EXP(-SIMULATION!$D$4*SIMULATION!$D$17))))</f>
        <v>1.6407462227840677</v>
      </c>
      <c r="L5873">
        <v>0.63994349918857052</v>
      </c>
      <c r="M5873">
        <f t="shared" ca="1" si="91"/>
        <v>2.6907311018729341</v>
      </c>
    </row>
    <row r="5874" spans="1:13" x14ac:dyDescent="0.25">
      <c r="A5874" s="9"/>
      <c r="H5874" s="9"/>
      <c r="J5874">
        <v>22</v>
      </c>
      <c r="K5874">
        <f ca="1">SIMULATION!$D$3*SIMULATION!$D$17/$H5852/(SIMULATION!$D$17-$I5852)*(((EXP(-$I5852*$J5874))/(1-EXP(-SIMULATION!$D$4*$I5852)))-(EXP(-SIMULATION!$D$17*$J5874)/(1-EXP(-SIMULATION!$D$4*SIMULATION!$D$17))))</f>
        <v>1.5366842063912549</v>
      </c>
      <c r="L5874">
        <v>0.23707296396784538</v>
      </c>
      <c r="M5874">
        <f t="shared" ca="1" si="91"/>
        <v>1.9009904858830062</v>
      </c>
    </row>
    <row r="5875" spans="1:13" x14ac:dyDescent="0.25">
      <c r="A5875" s="9"/>
      <c r="H5875" s="9"/>
      <c r="J5875">
        <v>23</v>
      </c>
      <c r="K5875">
        <f ca="1">SIMULATION!$D$3*SIMULATION!$D$17/$H5852/(SIMULATION!$D$17-$I5852)*(((EXP(-$I5852*$J5875))/(1-EXP(-SIMULATION!$D$4*$I5852)))-(EXP(-SIMULATION!$D$17*$J5875)/(1-EXP(-SIMULATION!$D$4*SIMULATION!$D$17))))</f>
        <v>1.4391827273123134</v>
      </c>
      <c r="L5875">
        <v>-0.22972004572442864</v>
      </c>
      <c r="M5875">
        <f t="shared" ca="1" si="91"/>
        <v>1.1085736053883208</v>
      </c>
    </row>
    <row r="5876" spans="1:13" x14ac:dyDescent="0.25">
      <c r="A5876" s="9"/>
      <c r="H5876" s="9"/>
      <c r="J5876">
        <v>24</v>
      </c>
      <c r="K5876">
        <f ca="1">SIMULATION!$D$3*SIMULATION!$D$17/$H5852/(SIMULATION!$D$17-$I5852)*(((EXP(-$I5852*$J5876))/(1-EXP(-SIMULATION!$D$4*$I5852)))-(EXP(-SIMULATION!$D$17*$J5876)/(1-EXP(-SIMULATION!$D$4*SIMULATION!$D$17))))</f>
        <v>1.34784236720831</v>
      </c>
      <c r="L5876">
        <v>0.12104178962231717</v>
      </c>
      <c r="M5876">
        <f t="shared" ca="1" si="91"/>
        <v>1.5109876194639844</v>
      </c>
    </row>
    <row r="5877" spans="1:13" x14ac:dyDescent="0.25">
      <c r="A5877" s="9">
        <v>236</v>
      </c>
      <c r="B5877" s="2">
        <f ca="1">NORMINV(RAND(),SIMULATION!D7,SIMULATION!D8)</f>
        <v>58.176540777032898</v>
      </c>
      <c r="C5877" s="2">
        <v>2</v>
      </c>
      <c r="D5877" s="2">
        <f ca="1">SIMULATION!$D$11*(1+(SIMULATION!$D$12*LN(1+$C5877)))*(1+(SIMULATION!$D$13*(($B5877/63.5)-1)))</f>
        <v>9.8427319522876697</v>
      </c>
      <c r="E5877" s="2">
        <v>-0.3690539412851318</v>
      </c>
      <c r="F5877" s="2">
        <f ca="1">D5877*(1+E5877)</f>
        <v>6.2102329322828052</v>
      </c>
      <c r="G5877" s="2">
        <v>-0.31273068882303351</v>
      </c>
      <c r="H5877" s="9">
        <f>SIMULATION!$D$15*EXP($G$5877)</f>
        <v>161.4712858659887</v>
      </c>
      <c r="I5877" s="2">
        <f ca="1">$F5877/$H5877</f>
        <v>3.8460292794329505E-2</v>
      </c>
      <c r="J5877">
        <v>0</v>
      </c>
      <c r="K5877">
        <f ca="1">SIMULATION!$D$3*SIMULATION!$D$17/$H5877/(SIMULATION!$D$17-$I5877)*(((EXP(-$I5877*$J5877))/(1-EXP(-SIMULATION!$D$4*$I5877)))-(EXP(-SIMULATION!$D$17*$J5877)/(1-EXP(-SIMULATION!$D$4*SIMULATION!$D$17))))</f>
        <v>2.4577550707900513</v>
      </c>
      <c r="L5877">
        <v>0.16784931576114762</v>
      </c>
      <c r="M5877">
        <f t="shared" ca="1" si="91"/>
        <v>2.8702875777306525</v>
      </c>
    </row>
    <row r="5878" spans="1:13" x14ac:dyDescent="0.25">
      <c r="A5878" s="9"/>
      <c r="H5878" s="9"/>
      <c r="J5878">
        <v>1</v>
      </c>
      <c r="K5878">
        <f ca="1">SIMULATION!$D$3*SIMULATION!$D$17/$H5877/(SIMULATION!$D$17-$I5877)*(((EXP(-$I5877*$J5878))/(1-EXP(-SIMULATION!$D$4*$I5877)))-(EXP(-SIMULATION!$D$17*$J5878)/(1-EXP(-SIMULATION!$D$4*SIMULATION!$D$17))))</f>
        <v>3.5635345561494556</v>
      </c>
      <c r="L5878">
        <v>0.29085380033537012</v>
      </c>
      <c r="M5878">
        <f t="shared" ca="1" si="91"/>
        <v>4.6000021244319411</v>
      </c>
    </row>
    <row r="5879" spans="1:13" x14ac:dyDescent="0.25">
      <c r="A5879" s="9"/>
      <c r="H5879" s="9"/>
      <c r="J5879">
        <v>2</v>
      </c>
      <c r="K5879">
        <f ca="1">SIMULATION!$D$3*SIMULATION!$D$17/$H5877/(SIMULATION!$D$17-$I5877)*(((EXP(-$I5877*$J5879))/(1-EXP(-SIMULATION!$D$4*$I5877)))-(EXP(-SIMULATION!$D$17*$J5879)/(1-EXP(-SIMULATION!$D$4*SIMULATION!$D$17))))</f>
        <v>4.1971169018277283</v>
      </c>
      <c r="L5879">
        <v>4.8436955799217828E-3</v>
      </c>
      <c r="M5879">
        <f t="shared" ca="1" si="91"/>
        <v>4.2174464584135265</v>
      </c>
    </row>
    <row r="5880" spans="1:13" x14ac:dyDescent="0.25">
      <c r="A5880" s="9"/>
      <c r="H5880" s="9"/>
      <c r="J5880">
        <v>3</v>
      </c>
      <c r="K5880">
        <f ca="1">SIMULATION!$D$3*SIMULATION!$D$17/$H5877/(SIMULATION!$D$17-$I5877)*(((EXP(-$I5877*$J5880))/(1-EXP(-SIMULATION!$D$4*$I5877)))-(EXP(-SIMULATION!$D$17*$J5880)/(1-EXP(-SIMULATION!$D$4*SIMULATION!$D$17))))</f>
        <v>4.5309346700066637</v>
      </c>
      <c r="L5880">
        <v>0.10488038585592957</v>
      </c>
      <c r="M5880">
        <f t="shared" ca="1" si="91"/>
        <v>5.0061408464849713</v>
      </c>
    </row>
    <row r="5881" spans="1:13" x14ac:dyDescent="0.25">
      <c r="A5881" s="9"/>
      <c r="H5881" s="9"/>
      <c r="J5881">
        <v>4</v>
      </c>
      <c r="K5881">
        <f ca="1">SIMULATION!$D$3*SIMULATION!$D$17/$H5877/(SIMULATION!$D$17-$I5877)*(((EXP(-$I5877*$J5881))/(1-EXP(-SIMULATION!$D$4*$I5877)))-(EXP(-SIMULATION!$D$17*$J5881)/(1-EXP(-SIMULATION!$D$4*SIMULATION!$D$17))))</f>
        <v>4.6753800257021485</v>
      </c>
      <c r="L5881">
        <v>-9.5214627221140685E-2</v>
      </c>
      <c r="M5881">
        <f t="shared" ca="1" si="91"/>
        <v>4.2302154594377512</v>
      </c>
    </row>
    <row r="5882" spans="1:13" x14ac:dyDescent="0.25">
      <c r="A5882" s="9"/>
      <c r="H5882" s="9"/>
      <c r="J5882">
        <v>5</v>
      </c>
      <c r="K5882">
        <f ca="1">SIMULATION!$D$3*SIMULATION!$D$17/$H5877/(SIMULATION!$D$17-$I5877)*(((EXP(-$I5877*$J5882))/(1-EXP(-SIMULATION!$D$4*$I5877)))-(EXP(-SIMULATION!$D$17*$J5882)/(1-EXP(-SIMULATION!$D$4*SIMULATION!$D$17))))</f>
        <v>4.701092171161644</v>
      </c>
      <c r="L5882">
        <v>-1.2700766726869156E-2</v>
      </c>
      <c r="M5882">
        <f t="shared" ca="1" si="91"/>
        <v>4.6413846961342093</v>
      </c>
    </row>
    <row r="5883" spans="1:13" x14ac:dyDescent="0.25">
      <c r="A5883" s="9"/>
      <c r="H5883" s="9"/>
      <c r="J5883">
        <v>6</v>
      </c>
      <c r="K5883">
        <f ca="1">SIMULATION!$D$3*SIMULATION!$D$17/$H5877/(SIMULATION!$D$17-$I5877)*(((EXP(-$I5877*$J5883))/(1-EXP(-SIMULATION!$D$4*$I5877)))-(EXP(-SIMULATION!$D$17*$J5883)/(1-EXP(-SIMULATION!$D$4*SIMULATION!$D$17))))</f>
        <v>4.6532395228307379</v>
      </c>
      <c r="L5883">
        <v>-0.16955081204694392</v>
      </c>
      <c r="M5883">
        <f t="shared" ca="1" si="91"/>
        <v>3.8642789830858528</v>
      </c>
    </row>
    <row r="5884" spans="1:13" x14ac:dyDescent="0.25">
      <c r="A5884" s="9"/>
      <c r="H5884" s="9"/>
      <c r="J5884">
        <v>7</v>
      </c>
      <c r="K5884">
        <f ca="1">SIMULATION!$D$3*SIMULATION!$D$17/$H5877/(SIMULATION!$D$17-$I5877)*(((EXP(-$I5877*$J5884))/(1-EXP(-SIMULATION!$D$4*$I5877)))-(EXP(-SIMULATION!$D$17*$J5884)/(1-EXP(-SIMULATION!$D$4*SIMULATION!$D$17))))</f>
        <v>4.5606719307587467</v>
      </c>
      <c r="L5884">
        <v>0.12916099041738527</v>
      </c>
      <c r="M5884">
        <f t="shared" ca="1" si="91"/>
        <v>5.1497328343043147</v>
      </c>
    </row>
    <row r="5885" spans="1:13" x14ac:dyDescent="0.25">
      <c r="A5885" s="9"/>
      <c r="H5885" s="9"/>
      <c r="J5885">
        <v>8</v>
      </c>
      <c r="K5885">
        <f ca="1">SIMULATION!$D$3*SIMULATION!$D$17/$H5877/(SIMULATION!$D$17-$I5877)*(((EXP(-$I5877*$J5885))/(1-EXP(-SIMULATION!$D$4*$I5877)))-(EXP(-SIMULATION!$D$17*$J5885)/(1-EXP(-SIMULATION!$D$4*SIMULATION!$D$17))))</f>
        <v>4.4417855021845325</v>
      </c>
      <c r="L5885">
        <v>4.3483532857813881E-2</v>
      </c>
      <c r="M5885">
        <f t="shared" ca="1" si="91"/>
        <v>4.634930028016135</v>
      </c>
    </row>
    <row r="5886" spans="1:13" x14ac:dyDescent="0.25">
      <c r="A5886" s="9"/>
      <c r="H5886" s="9"/>
      <c r="J5886">
        <v>9</v>
      </c>
      <c r="K5886">
        <f ca="1">SIMULATION!$D$3*SIMULATION!$D$17/$H5877/(SIMULATION!$D$17-$I5877)*(((EXP(-$I5877*$J5886))/(1-EXP(-SIMULATION!$D$4*$I5877)))-(EXP(-SIMULATION!$D$17*$J5886)/(1-EXP(-SIMULATION!$D$4*SIMULATION!$D$17))))</f>
        <v>4.3082807873880178</v>
      </c>
      <c r="L5886">
        <v>-0.18111529994974748</v>
      </c>
      <c r="M5886">
        <f t="shared" ca="1" si="91"/>
        <v>3.5279852203125026</v>
      </c>
    </row>
    <row r="5887" spans="1:13" x14ac:dyDescent="0.25">
      <c r="A5887" s="9"/>
      <c r="H5887" s="9"/>
      <c r="J5887">
        <v>10</v>
      </c>
      <c r="K5887">
        <f ca="1">SIMULATION!$D$3*SIMULATION!$D$17/$H5877/(SIMULATION!$D$17-$I5877)*(((EXP(-$I5877*$J5887))/(1-EXP(-SIMULATION!$D$4*$I5877)))-(EXP(-SIMULATION!$D$17*$J5887)/(1-EXP(-SIMULATION!$D$4*SIMULATION!$D$17))))</f>
        <v>4.1675709860523398</v>
      </c>
      <c r="L5887">
        <v>-0.36075883496315631</v>
      </c>
      <c r="M5887">
        <f t="shared" ca="1" si="91"/>
        <v>2.6640829324978452</v>
      </c>
    </row>
    <row r="5888" spans="1:13" x14ac:dyDescent="0.25">
      <c r="A5888" s="9"/>
      <c r="H5888" s="9"/>
      <c r="J5888">
        <v>11</v>
      </c>
      <c r="K5888">
        <f ca="1">SIMULATION!$D$3*SIMULATION!$D$17/$H5877/(SIMULATION!$D$17-$I5877)*(((EXP(-$I5877*$J5888))/(1-EXP(-SIMULATION!$D$4*$I5877)))-(EXP(-SIMULATION!$D$17*$J5888)/(1-EXP(-SIMULATION!$D$4*SIMULATION!$D$17))))</f>
        <v>4.0243250589157515</v>
      </c>
      <c r="L5888">
        <v>-0.65087795256806147</v>
      </c>
      <c r="M5888">
        <f t="shared" ca="1" si="91"/>
        <v>1.4049806041003239</v>
      </c>
    </row>
    <row r="5889" spans="1:13" x14ac:dyDescent="0.25">
      <c r="A5889" s="9"/>
      <c r="H5889" s="9"/>
      <c r="J5889">
        <v>12</v>
      </c>
      <c r="K5889">
        <f ca="1">SIMULATION!$D$3*SIMULATION!$D$17/$H5877/(SIMULATION!$D$17-$I5877)*(((EXP(-$I5877*$J5889))/(1-EXP(-SIMULATION!$D$4*$I5877)))-(EXP(-SIMULATION!$D$17*$J5889)/(1-EXP(-SIMULATION!$D$4*SIMULATION!$D$17))))</f>
        <v>3.8814564704652428</v>
      </c>
      <c r="L5889">
        <v>-6.561955511682134E-2</v>
      </c>
      <c r="M5889">
        <f t="shared" ca="1" si="91"/>
        <v>3.6267570236680058</v>
      </c>
    </row>
    <row r="5890" spans="1:13" x14ac:dyDescent="0.25">
      <c r="A5890" s="9"/>
      <c r="H5890" s="9"/>
      <c r="J5890">
        <v>13</v>
      </c>
      <c r="K5890">
        <f ca="1">SIMULATION!$D$3*SIMULATION!$D$17/$H5877/(SIMULATION!$D$17-$I5877)*(((EXP(-$I5877*$J5890))/(1-EXP(-SIMULATION!$D$4*$I5877)))-(EXP(-SIMULATION!$D$17*$J5890)/(1-EXP(-SIMULATION!$D$4*SIMULATION!$D$17))))</f>
        <v>3.7407566830983656</v>
      </c>
      <c r="L5890">
        <v>-8.3694735087192062E-3</v>
      </c>
      <c r="M5890">
        <f t="shared" ca="1" si="91"/>
        <v>3.7094485191366098</v>
      </c>
    </row>
    <row r="5891" spans="1:13" x14ac:dyDescent="0.25">
      <c r="A5891" s="9"/>
      <c r="H5891" s="9"/>
      <c r="J5891">
        <v>14</v>
      </c>
      <c r="K5891">
        <f ca="1">SIMULATION!$D$3*SIMULATION!$D$17/$H5877/(SIMULATION!$D$17-$I5877)*(((EXP(-$I5877*$J5891))/(1-EXP(-SIMULATION!$D$4*$I5877)))-(EXP(-SIMULATION!$D$17*$J5891)/(1-EXP(-SIMULATION!$D$4*SIMULATION!$D$17))))</f>
        <v>3.6033010037845239</v>
      </c>
      <c r="L5891">
        <v>-9.7160805822034554E-2</v>
      </c>
      <c r="M5891">
        <f t="shared" ref="M5891:M5954" ca="1" si="92">$K5891*(1+$L5891)</f>
        <v>3.2532013746374737</v>
      </c>
    </row>
    <row r="5892" spans="1:13" x14ac:dyDescent="0.25">
      <c r="A5892" s="9"/>
      <c r="H5892" s="9"/>
      <c r="J5892">
        <v>15</v>
      </c>
      <c r="K5892">
        <f ca="1">SIMULATION!$D$3*SIMULATION!$D$17/$H5877/(SIMULATION!$D$17-$I5877)*(((EXP(-$I5877*$J5892))/(1-EXP(-SIMULATION!$D$4*$I5877)))-(EXP(-SIMULATION!$D$17*$J5892)/(1-EXP(-SIMULATION!$D$4*SIMULATION!$D$17))))</f>
        <v>3.4697085528988887</v>
      </c>
      <c r="L5892">
        <v>4.5703009033113438E-2</v>
      </c>
      <c r="M5892">
        <f t="shared" ca="1" si="92"/>
        <v>3.6282846742342976</v>
      </c>
    </row>
    <row r="5893" spans="1:13" x14ac:dyDescent="0.25">
      <c r="A5893" s="9"/>
      <c r="H5893" s="9"/>
      <c r="J5893">
        <v>16</v>
      </c>
      <c r="K5893">
        <f ca="1">SIMULATION!$D$3*SIMULATION!$D$17/$H5877/(SIMULATION!$D$17-$I5877)*(((EXP(-$I5877*$J5893))/(1-EXP(-SIMULATION!$D$4*$I5877)))-(EXP(-SIMULATION!$D$17*$J5893)/(1-EXP(-SIMULATION!$D$4*SIMULATION!$D$17))))</f>
        <v>3.3403087550614048</v>
      </c>
      <c r="L5893">
        <v>0.37382793437438888</v>
      </c>
      <c r="M5893">
        <f t="shared" ca="1" si="92"/>
        <v>4.5890094771386964</v>
      </c>
    </row>
    <row r="5894" spans="1:13" x14ac:dyDescent="0.25">
      <c r="A5894" s="9"/>
      <c r="H5894" s="9"/>
      <c r="J5894">
        <v>17</v>
      </c>
      <c r="K5894">
        <f ca="1">SIMULATION!$D$3*SIMULATION!$D$17/$H5877/(SIMULATION!$D$17-$I5877)*(((EXP(-$I5877*$J5894))/(1-EXP(-SIMULATION!$D$4*$I5877)))-(EXP(-SIMULATION!$D$17*$J5894)/(1-EXP(-SIMULATION!$D$4*SIMULATION!$D$17))))</f>
        <v>3.2152479309124775</v>
      </c>
      <c r="L5894">
        <v>0.13420621606260402</v>
      </c>
      <c r="M5894">
        <f t="shared" ca="1" si="92"/>
        <v>3.6467541894233584</v>
      </c>
    </row>
    <row r="5895" spans="1:13" x14ac:dyDescent="0.25">
      <c r="A5895" s="9"/>
      <c r="H5895" s="9"/>
      <c r="J5895">
        <v>18</v>
      </c>
      <c r="K5895">
        <f ca="1">SIMULATION!$D$3*SIMULATION!$D$17/$H5877/(SIMULATION!$D$17-$I5877)*(((EXP(-$I5877*$J5895))/(1-EXP(-SIMULATION!$D$4*$I5877)))-(EXP(-SIMULATION!$D$17*$J5895)/(1-EXP(-SIMULATION!$D$4*SIMULATION!$D$17))))</f>
        <v>3.0945575078725192</v>
      </c>
      <c r="L5895">
        <v>0.29547956160830313</v>
      </c>
      <c r="M5895">
        <f t="shared" ca="1" si="92"/>
        <v>4.0089360036703745</v>
      </c>
    </row>
    <row r="5896" spans="1:13" x14ac:dyDescent="0.25">
      <c r="A5896" s="9"/>
      <c r="H5896" s="9"/>
      <c r="J5896">
        <v>19</v>
      </c>
      <c r="K5896">
        <f ca="1">SIMULATION!$D$3*SIMULATION!$D$17/$H5877/(SIMULATION!$D$17-$I5877)*(((EXP(-$I5877*$J5896))/(1-EXP(-SIMULATION!$D$4*$I5877)))-(EXP(-SIMULATION!$D$17*$J5896)/(1-EXP(-SIMULATION!$D$4*SIMULATION!$D$17))))</f>
        <v>2.9781976390306024</v>
      </c>
      <c r="L5896">
        <v>-0.4565772547650766</v>
      </c>
      <c r="M5896">
        <f t="shared" ca="1" si="92"/>
        <v>1.6184203368541774</v>
      </c>
    </row>
    <row r="5897" spans="1:13" x14ac:dyDescent="0.25">
      <c r="A5897" s="9"/>
      <c r="H5897" s="9"/>
      <c r="J5897">
        <v>20</v>
      </c>
      <c r="K5897">
        <f ca="1">SIMULATION!$D$3*SIMULATION!$D$17/$H5877/(SIMULATION!$D$17-$I5877)*(((EXP(-$I5877*$J5897))/(1-EXP(-SIMULATION!$D$4*$I5877)))-(EXP(-SIMULATION!$D$17*$J5897)/(1-EXP(-SIMULATION!$D$4*SIMULATION!$D$17))))</f>
        <v>2.8660850664447808</v>
      </c>
      <c r="L5897">
        <v>0.23290860668680569</v>
      </c>
      <c r="M5897">
        <f t="shared" ca="1" si="92"/>
        <v>3.5336209459162959</v>
      </c>
    </row>
    <row r="5898" spans="1:13" x14ac:dyDescent="0.25">
      <c r="A5898" s="9"/>
      <c r="H5898" s="9"/>
      <c r="J5898">
        <v>21</v>
      </c>
      <c r="K5898">
        <f ca="1">SIMULATION!$D$3*SIMULATION!$D$17/$H5877/(SIMULATION!$D$17-$I5877)*(((EXP(-$I5877*$J5898))/(1-EXP(-SIMULATION!$D$4*$I5877)))-(EXP(-SIMULATION!$D$17*$J5898)/(1-EXP(-SIMULATION!$D$4*SIMULATION!$D$17))))</f>
        <v>2.7581108912271914</v>
      </c>
      <c r="L5898">
        <v>-0.17724670894127048</v>
      </c>
      <c r="M5898">
        <f t="shared" ca="1" si="92"/>
        <v>2.2692448128620972</v>
      </c>
    </row>
    <row r="5899" spans="1:13" x14ac:dyDescent="0.25">
      <c r="A5899" s="9"/>
      <c r="H5899" s="9"/>
      <c r="J5899">
        <v>22</v>
      </c>
      <c r="K5899">
        <f ca="1">SIMULATION!$D$3*SIMULATION!$D$17/$H5877/(SIMULATION!$D$17-$I5877)*(((EXP(-$I5877*$J5899))/(1-EXP(-SIMULATION!$D$4*$I5877)))-(EXP(-SIMULATION!$D$17*$J5899)/(1-EXP(-SIMULATION!$D$4*SIMULATION!$D$17))))</f>
        <v>2.6541518788737428</v>
      </c>
      <c r="L5899">
        <v>0.12364704445466082</v>
      </c>
      <c r="M5899">
        <f t="shared" ca="1" si="92"/>
        <v>2.9823299142302662</v>
      </c>
    </row>
    <row r="5900" spans="1:13" x14ac:dyDescent="0.25">
      <c r="A5900" s="9"/>
      <c r="H5900" s="9"/>
      <c r="J5900">
        <v>23</v>
      </c>
      <c r="K5900">
        <f ca="1">SIMULATION!$D$3*SIMULATION!$D$17/$H5877/(SIMULATION!$D$17-$I5877)*(((EXP(-$I5877*$J5900))/(1-EXP(-SIMULATION!$D$4*$I5877)))-(EXP(-SIMULATION!$D$17*$J5900)/(1-EXP(-SIMULATION!$D$4*SIMULATION!$D$17))))</f>
        <v>2.5540776249219674</v>
      </c>
      <c r="L5900">
        <v>-0.18536286348370135</v>
      </c>
      <c r="M5900">
        <f t="shared" ca="1" si="92"/>
        <v>2.0806464828067806</v>
      </c>
    </row>
    <row r="5901" spans="1:13" x14ac:dyDescent="0.25">
      <c r="A5901" s="9"/>
      <c r="H5901" s="9"/>
      <c r="J5901">
        <v>24</v>
      </c>
      <c r="K5901">
        <f ca="1">SIMULATION!$D$3*SIMULATION!$D$17/$H5877/(SIMULATION!$D$17-$I5877)*(((EXP(-$I5877*$J5901))/(1-EXP(-SIMULATION!$D$4*$I5877)))-(EXP(-SIMULATION!$D$17*$J5901)/(1-EXP(-SIMULATION!$D$4*SIMULATION!$D$17))))</f>
        <v>2.4577550707900513</v>
      </c>
      <c r="L5901">
        <v>3.7342027099088455E-3</v>
      </c>
      <c r="M5901">
        <f t="shared" ca="1" si="92"/>
        <v>2.4669328264356873</v>
      </c>
    </row>
    <row r="5902" spans="1:13" x14ac:dyDescent="0.25">
      <c r="A5902" s="9">
        <v>237</v>
      </c>
      <c r="B5902" s="2">
        <f ca="1">NORMINV(RAND(),SIMULATION!D7,SIMULATION!D8)</f>
        <v>72.09339326888886</v>
      </c>
      <c r="C5902" s="2">
        <v>2</v>
      </c>
      <c r="D5902" s="2">
        <f ca="1">SIMULATION!$D$11*(1+(SIMULATION!$D$12*LN(1+$C5902)))*(1+(SIMULATION!$D$13*(($B5902/63.5)-1)))</f>
        <v>10.876221594723411</v>
      </c>
      <c r="E5902" s="2">
        <v>3.7850783275807091E-2</v>
      </c>
      <c r="F5902" s="2">
        <f ca="1">D5902*(1+E5902)</f>
        <v>11.28789510116494</v>
      </c>
      <c r="G5902" s="2">
        <v>-0.86511940702330792</v>
      </c>
      <c r="H5902" s="9">
        <f>SIMULATION!$D$15*EXP($G$5902)</f>
        <v>92.938558372604021</v>
      </c>
      <c r="I5902" s="2">
        <f ca="1">$F5902/$H5902</f>
        <v>0.12145545722702249</v>
      </c>
      <c r="J5902">
        <v>0</v>
      </c>
      <c r="K5902">
        <f ca="1">SIMULATION!$D$3*SIMULATION!$D$17/$H5902/(SIMULATION!$D$17-$I5902)*(((EXP(-$I5902*$J5902))/(1-EXP(-SIMULATION!$D$4*$I5902)))-(EXP(-SIMULATION!$D$17*$J5902)/(1-EXP(-SIMULATION!$D$4*SIMULATION!$D$17))))</f>
        <v>0.46632015974423796</v>
      </c>
      <c r="L5902">
        <v>-2.25386953661048E-2</v>
      </c>
      <c r="M5902">
        <f t="shared" ca="1" si="92"/>
        <v>0.4558099117206893</v>
      </c>
    </row>
    <row r="5903" spans="1:13" x14ac:dyDescent="0.25">
      <c r="A5903" s="9"/>
      <c r="H5903" s="9"/>
      <c r="J5903">
        <v>1</v>
      </c>
      <c r="K5903">
        <f ca="1">SIMULATION!$D$3*SIMULATION!$D$17/$H5902/(SIMULATION!$D$17-$I5902)*(((EXP(-$I5902*$J5903))/(1-EXP(-SIMULATION!$D$4*$I5902)))-(EXP(-SIMULATION!$D$17*$J5903)/(1-EXP(-SIMULATION!$D$4*SIMULATION!$D$17))))</f>
        <v>2.4056103421341843</v>
      </c>
      <c r="L5903">
        <v>-0.11410474339198566</v>
      </c>
      <c r="M5903">
        <f t="shared" ca="1" si="92"/>
        <v>2.1311187913438565</v>
      </c>
    </row>
    <row r="5904" spans="1:13" x14ac:dyDescent="0.25">
      <c r="A5904" s="9"/>
      <c r="H5904" s="9"/>
      <c r="J5904">
        <v>2</v>
      </c>
      <c r="K5904">
        <f ca="1">SIMULATION!$D$3*SIMULATION!$D$17/$H5902/(SIMULATION!$D$17-$I5902)*(((EXP(-$I5902*$J5904))/(1-EXP(-SIMULATION!$D$4*$I5902)))-(EXP(-SIMULATION!$D$17*$J5904)/(1-EXP(-SIMULATION!$D$4*SIMULATION!$D$17))))</f>
        <v>3.4074030743684069</v>
      </c>
      <c r="L5904">
        <v>9.6511064241502229E-2</v>
      </c>
      <c r="M5904">
        <f t="shared" ca="1" si="92"/>
        <v>3.7362551713754679</v>
      </c>
    </row>
    <row r="5905" spans="1:13" x14ac:dyDescent="0.25">
      <c r="A5905" s="9"/>
      <c r="H5905" s="9"/>
      <c r="J5905">
        <v>3</v>
      </c>
      <c r="K5905">
        <f ca="1">SIMULATION!$D$3*SIMULATION!$D$17/$H5902/(SIMULATION!$D$17-$I5902)*(((EXP(-$I5902*$J5905))/(1-EXP(-SIMULATION!$D$4*$I5902)))-(EXP(-SIMULATION!$D$17*$J5905)/(1-EXP(-SIMULATION!$D$4*SIMULATION!$D$17))))</f>
        <v>3.8359821836028853</v>
      </c>
      <c r="L5905">
        <v>-4.0673311202434566E-2</v>
      </c>
      <c r="M5905">
        <f t="shared" ca="1" si="92"/>
        <v>3.6799600864822106</v>
      </c>
    </row>
    <row r="5906" spans="1:13" x14ac:dyDescent="0.25">
      <c r="A5906" s="9"/>
      <c r="H5906" s="9"/>
      <c r="J5906">
        <v>4</v>
      </c>
      <c r="K5906">
        <f ca="1">SIMULATION!$D$3*SIMULATION!$D$17/$H5902/(SIMULATION!$D$17-$I5902)*(((EXP(-$I5902*$J5906))/(1-EXP(-SIMULATION!$D$4*$I5902)))-(EXP(-SIMULATION!$D$17*$J5906)/(1-EXP(-SIMULATION!$D$4*SIMULATION!$D$17))))</f>
        <v>3.9216378519705244</v>
      </c>
      <c r="L5906">
        <v>8.7606490988175814E-2</v>
      </c>
      <c r="M5906">
        <f t="shared" ca="1" si="92"/>
        <v>4.2651987831080689</v>
      </c>
    </row>
    <row r="5907" spans="1:13" x14ac:dyDescent="0.25">
      <c r="A5907" s="9"/>
      <c r="H5907" s="9"/>
      <c r="J5907">
        <v>5</v>
      </c>
      <c r="K5907">
        <f ca="1">SIMULATION!$D$3*SIMULATION!$D$17/$H5902/(SIMULATION!$D$17-$I5902)*(((EXP(-$I5902*$J5907))/(1-EXP(-SIMULATION!$D$4*$I5902)))-(EXP(-SIMULATION!$D$17*$J5907)/(1-EXP(-SIMULATION!$D$4*SIMULATION!$D$17))))</f>
        <v>3.8091543436984949</v>
      </c>
      <c r="L5907">
        <v>-0.21077226003077126</v>
      </c>
      <c r="M5907">
        <f t="shared" ca="1" si="92"/>
        <v>3.0062902738711337</v>
      </c>
    </row>
    <row r="5908" spans="1:13" x14ac:dyDescent="0.25">
      <c r="A5908" s="9"/>
      <c r="H5908" s="9"/>
      <c r="J5908">
        <v>6</v>
      </c>
      <c r="K5908">
        <f ca="1">SIMULATION!$D$3*SIMULATION!$D$17/$H5902/(SIMULATION!$D$17-$I5902)*(((EXP(-$I5902*$J5908))/(1-EXP(-SIMULATION!$D$4*$I5902)))-(EXP(-SIMULATION!$D$17*$J5908)/(1-EXP(-SIMULATION!$D$4*SIMULATION!$D$17))))</f>
        <v>3.5888408918008969</v>
      </c>
      <c r="L5908">
        <v>-0.25814090593197719</v>
      </c>
      <c r="M5908">
        <f t="shared" ca="1" si="92"/>
        <v>2.6624142527456884</v>
      </c>
    </row>
    <row r="5909" spans="1:13" x14ac:dyDescent="0.25">
      <c r="A5909" s="9"/>
      <c r="H5909" s="9"/>
      <c r="J5909">
        <v>7</v>
      </c>
      <c r="K5909">
        <f ca="1">SIMULATION!$D$3*SIMULATION!$D$17/$H5902/(SIMULATION!$D$17-$I5902)*(((EXP(-$I5902*$J5909))/(1-EXP(-SIMULATION!$D$4*$I5902)))-(EXP(-SIMULATION!$D$17*$J5909)/(1-EXP(-SIMULATION!$D$4*SIMULATION!$D$17))))</f>
        <v>3.3163805326338567</v>
      </c>
      <c r="L5909">
        <v>1.4810585918960903E-2</v>
      </c>
      <c r="M5909">
        <f t="shared" ca="1" si="92"/>
        <v>3.3654980714523997</v>
      </c>
    </row>
    <row r="5910" spans="1:13" x14ac:dyDescent="0.25">
      <c r="A5910" s="9"/>
      <c r="H5910" s="9"/>
      <c r="J5910">
        <v>8</v>
      </c>
      <c r="K5910">
        <f ca="1">SIMULATION!$D$3*SIMULATION!$D$17/$H5902/(SIMULATION!$D$17-$I5902)*(((EXP(-$I5902*$J5910))/(1-EXP(-SIMULATION!$D$4*$I5902)))-(EXP(-SIMULATION!$D$17*$J5910)/(1-EXP(-SIMULATION!$D$4*SIMULATION!$D$17))))</f>
        <v>3.0255173857234285</v>
      </c>
      <c r="L5910">
        <v>3.9180512031056332E-2</v>
      </c>
      <c r="M5910">
        <f t="shared" ca="1" si="92"/>
        <v>3.1440587060549356</v>
      </c>
    </row>
    <row r="5911" spans="1:13" x14ac:dyDescent="0.25">
      <c r="A5911" s="9"/>
      <c r="H5911" s="9"/>
      <c r="J5911">
        <v>9</v>
      </c>
      <c r="K5911">
        <f ca="1">SIMULATION!$D$3*SIMULATION!$D$17/$H5902/(SIMULATION!$D$17-$I5902)*(((EXP(-$I5902*$J5911))/(1-EXP(-SIMULATION!$D$4*$I5902)))-(EXP(-SIMULATION!$D$17*$J5911)/(1-EXP(-SIMULATION!$D$4*SIMULATION!$D$17))))</f>
        <v>2.7361583336314879</v>
      </c>
      <c r="L5911">
        <v>-0.2735796440208218</v>
      </c>
      <c r="M5911">
        <f t="shared" ca="1" si="92"/>
        <v>1.9876011107319804</v>
      </c>
    </row>
    <row r="5912" spans="1:13" x14ac:dyDescent="0.25">
      <c r="A5912" s="9"/>
      <c r="H5912" s="9"/>
      <c r="J5912">
        <v>10</v>
      </c>
      <c r="K5912">
        <f ca="1">SIMULATION!$D$3*SIMULATION!$D$17/$H5902/(SIMULATION!$D$17-$I5902)*(((EXP(-$I5902*$J5912))/(1-EXP(-SIMULATION!$D$4*$I5902)))-(EXP(-SIMULATION!$D$17*$J5912)/(1-EXP(-SIMULATION!$D$4*SIMULATION!$D$17))))</f>
        <v>2.4595394132502446</v>
      </c>
      <c r="L5912">
        <v>-6.3545343612599545E-2</v>
      </c>
      <c r="M5912">
        <f t="shared" ca="1" si="92"/>
        <v>2.3032471361065263</v>
      </c>
    </row>
    <row r="5913" spans="1:13" x14ac:dyDescent="0.25">
      <c r="A5913" s="9"/>
      <c r="H5913" s="9"/>
      <c r="J5913">
        <v>11</v>
      </c>
      <c r="K5913">
        <f ca="1">SIMULATION!$D$3*SIMULATION!$D$17/$H5902/(SIMULATION!$D$17-$I5902)*(((EXP(-$I5902*$J5913))/(1-EXP(-SIMULATION!$D$4*$I5902)))-(EXP(-SIMULATION!$D$17*$J5913)/(1-EXP(-SIMULATION!$D$4*SIMULATION!$D$17))))</f>
        <v>2.2015141035440209</v>
      </c>
      <c r="L5913">
        <v>0.38917695748445968</v>
      </c>
      <c r="M5913">
        <f t="shared" ca="1" si="92"/>
        <v>3.0582926642204105</v>
      </c>
    </row>
    <row r="5914" spans="1:13" x14ac:dyDescent="0.25">
      <c r="A5914" s="9"/>
      <c r="H5914" s="9"/>
      <c r="J5914">
        <v>12</v>
      </c>
      <c r="K5914">
        <f ca="1">SIMULATION!$D$3*SIMULATION!$D$17/$H5902/(SIMULATION!$D$17-$I5902)*(((EXP(-$I5902*$J5914))/(1-EXP(-SIMULATION!$D$4*$I5902)))-(EXP(-SIMULATION!$D$17*$J5914)/(1-EXP(-SIMULATION!$D$4*SIMULATION!$D$17))))</f>
        <v>1.9646406478199119</v>
      </c>
      <c r="L5914">
        <v>-0.145091546586328</v>
      </c>
      <c r="M5914">
        <f t="shared" ca="1" si="92"/>
        <v>1.6795878977413554</v>
      </c>
    </row>
    <row r="5915" spans="1:13" x14ac:dyDescent="0.25">
      <c r="A5915" s="9"/>
      <c r="H5915" s="9"/>
      <c r="J5915">
        <v>13</v>
      </c>
      <c r="K5915">
        <f ca="1">SIMULATION!$D$3*SIMULATION!$D$17/$H5902/(SIMULATION!$D$17-$I5902)*(((EXP(-$I5902*$J5915))/(1-EXP(-SIMULATION!$D$4*$I5902)))-(EXP(-SIMULATION!$D$17*$J5915)/(1-EXP(-SIMULATION!$D$4*SIMULATION!$D$17))))</f>
        <v>1.749502043246957</v>
      </c>
      <c r="L5915">
        <v>-0.10077958174864486</v>
      </c>
      <c r="M5915">
        <f t="shared" ca="1" si="92"/>
        <v>1.573187959060129</v>
      </c>
    </row>
    <row r="5916" spans="1:13" x14ac:dyDescent="0.25">
      <c r="A5916" s="9"/>
      <c r="H5916" s="9"/>
      <c r="J5916">
        <v>14</v>
      </c>
      <c r="K5916">
        <f ca="1">SIMULATION!$D$3*SIMULATION!$D$17/$H5902/(SIMULATION!$D$17-$I5902)*(((EXP(-$I5902*$J5916))/(1-EXP(-SIMULATION!$D$4*$I5902)))-(EXP(-SIMULATION!$D$17*$J5916)/(1-EXP(-SIMULATION!$D$4*SIMULATION!$D$17))))</f>
        <v>1.5555363197979757</v>
      </c>
      <c r="L5916">
        <v>0.22509711464895352</v>
      </c>
      <c r="M5916">
        <f t="shared" ca="1" si="92"/>
        <v>1.9056830571161518</v>
      </c>
    </row>
    <row r="5917" spans="1:13" x14ac:dyDescent="0.25">
      <c r="A5917" s="9"/>
      <c r="H5917" s="9"/>
      <c r="J5917">
        <v>15</v>
      </c>
      <c r="K5917">
        <f ca="1">SIMULATION!$D$3*SIMULATION!$D$17/$H5902/(SIMULATION!$D$17-$I5902)*(((EXP(-$I5902*$J5917))/(1-EXP(-SIMULATION!$D$4*$I5902)))-(EXP(-SIMULATION!$D$17*$J5917)/(1-EXP(-SIMULATION!$D$4*SIMULATION!$D$17))))</f>
        <v>1.3815547852023178</v>
      </c>
      <c r="L5917">
        <v>-0.36288593039775413</v>
      </c>
      <c r="M5917">
        <f t="shared" ca="1" si="92"/>
        <v>0.88020799157870544</v>
      </c>
    </row>
    <row r="5918" spans="1:13" x14ac:dyDescent="0.25">
      <c r="A5918" s="9"/>
      <c r="H5918" s="9"/>
      <c r="J5918">
        <v>16</v>
      </c>
      <c r="K5918">
        <f ca="1">SIMULATION!$D$3*SIMULATION!$D$17/$H5902/(SIMULATION!$D$17-$I5902)*(((EXP(-$I5902*$J5918))/(1-EXP(-SIMULATION!$D$4*$I5902)))-(EXP(-SIMULATION!$D$17*$J5918)/(1-EXP(-SIMULATION!$D$4*SIMULATION!$D$17))))</f>
        <v>1.2260618912953682</v>
      </c>
      <c r="L5918">
        <v>-0.4419570768605548</v>
      </c>
      <c r="M5918">
        <f t="shared" ca="1" si="92"/>
        <v>0.68419516176834405</v>
      </c>
    </row>
    <row r="5919" spans="1:13" x14ac:dyDescent="0.25">
      <c r="A5919" s="9"/>
      <c r="H5919" s="9"/>
      <c r="J5919">
        <v>17</v>
      </c>
      <c r="K5919">
        <f ca="1">SIMULATION!$D$3*SIMULATION!$D$17/$H5902/(SIMULATION!$D$17-$I5902)*(((EXP(-$I5902*$J5919))/(1-EXP(-SIMULATION!$D$4*$I5902)))-(EXP(-SIMULATION!$D$17*$J5919)/(1-EXP(-SIMULATION!$D$4*SIMULATION!$D$17))))</f>
        <v>1.0874493741511062</v>
      </c>
      <c r="L5919">
        <v>1.4437310462135835E-2</v>
      </c>
      <c r="M5919">
        <f t="shared" ca="1" si="92"/>
        <v>1.1031492183775811</v>
      </c>
    </row>
    <row r="5920" spans="1:13" x14ac:dyDescent="0.25">
      <c r="A5920" s="9"/>
      <c r="H5920" s="9"/>
      <c r="J5920">
        <v>18</v>
      </c>
      <c r="K5920">
        <f ca="1">SIMULATION!$D$3*SIMULATION!$D$17/$H5902/(SIMULATION!$D$17-$I5902)*(((EXP(-$I5902*$J5920))/(1-EXP(-SIMULATION!$D$4*$I5902)))-(EXP(-SIMULATION!$D$17*$J5920)/(1-EXP(-SIMULATION!$D$4*SIMULATION!$D$17))))</f>
        <v>0.96411106533811208</v>
      </c>
      <c r="L5920">
        <v>-0.17279198685553307</v>
      </c>
      <c r="M5920">
        <f t="shared" ca="1" si="92"/>
        <v>0.79752039880893499</v>
      </c>
    </row>
    <row r="5921" spans="1:13" x14ac:dyDescent="0.25">
      <c r="A5921" s="9"/>
      <c r="H5921" s="9"/>
      <c r="J5921">
        <v>19</v>
      </c>
      <c r="K5921">
        <f ca="1">SIMULATION!$D$3*SIMULATION!$D$17/$H5902/(SIMULATION!$D$17-$I5902)*(((EXP(-$I5902*$J5921))/(1-EXP(-SIMULATION!$D$4*$I5902)))-(EXP(-SIMULATION!$D$17*$J5921)/(1-EXP(-SIMULATION!$D$4*SIMULATION!$D$17))))</f>
        <v>0.85450796507605931</v>
      </c>
      <c r="L5921">
        <v>-0.49021537070085924</v>
      </c>
      <c r="M5921">
        <f t="shared" ca="1" si="92"/>
        <v>0.43561502620946208</v>
      </c>
    </row>
    <row r="5922" spans="1:13" x14ac:dyDescent="0.25">
      <c r="A5922" s="9"/>
      <c r="H5922" s="9"/>
      <c r="J5922">
        <v>20</v>
      </c>
      <c r="K5922">
        <f ca="1">SIMULATION!$D$3*SIMULATION!$D$17/$H5902/(SIMULATION!$D$17-$I5902)*(((EXP(-$I5902*$J5922))/(1-EXP(-SIMULATION!$D$4*$I5902)))-(EXP(-SIMULATION!$D$17*$J5922)/(1-EXP(-SIMULATION!$D$4*SIMULATION!$D$17))))</f>
        <v>0.75720241422950485</v>
      </c>
      <c r="L5922">
        <v>-7.5876725308376386E-2</v>
      </c>
      <c r="M5922">
        <f t="shared" ca="1" si="92"/>
        <v>0.69974837464217321</v>
      </c>
    </row>
    <row r="5923" spans="1:13" x14ac:dyDescent="0.25">
      <c r="A5923" s="9"/>
      <c r="H5923" s="9"/>
      <c r="J5923">
        <v>21</v>
      </c>
      <c r="K5923">
        <f ca="1">SIMULATION!$D$3*SIMULATION!$D$17/$H5902/(SIMULATION!$D$17-$I5902)*(((EXP(-$I5902*$J5923))/(1-EXP(-SIMULATION!$D$4*$I5902)))-(EXP(-SIMULATION!$D$17*$J5923)/(1-EXP(-SIMULATION!$D$4*SIMULATION!$D$17))))</f>
        <v>0.67087332511318998</v>
      </c>
      <c r="L5923">
        <v>-0.18171360227003105</v>
      </c>
      <c r="M5923">
        <f t="shared" ca="1" si="92"/>
        <v>0.54896651653999851</v>
      </c>
    </row>
    <row r="5924" spans="1:13" x14ac:dyDescent="0.25">
      <c r="A5924" s="9"/>
      <c r="H5924" s="9"/>
      <c r="J5924">
        <v>22</v>
      </c>
      <c r="K5924">
        <f ca="1">SIMULATION!$D$3*SIMULATION!$D$17/$H5902/(SIMULATION!$D$17-$I5902)*(((EXP(-$I5902*$J5924))/(1-EXP(-SIMULATION!$D$4*$I5902)))-(EXP(-SIMULATION!$D$17*$J5924)/(1-EXP(-SIMULATION!$D$4*SIMULATION!$D$17))))</f>
        <v>0.59432003687547297</v>
      </c>
      <c r="L5924">
        <v>-0.39188733858896801</v>
      </c>
      <c r="M5924">
        <f t="shared" ca="1" si="92"/>
        <v>0.36141353935424653</v>
      </c>
    </row>
    <row r="5925" spans="1:13" x14ac:dyDescent="0.25">
      <c r="A5925" s="9"/>
      <c r="H5925" s="9"/>
      <c r="J5925">
        <v>23</v>
      </c>
      <c r="K5925">
        <f ca="1">SIMULATION!$D$3*SIMULATION!$D$17/$H5902/(SIMULATION!$D$17-$I5902)*(((EXP(-$I5902*$J5925))/(1-EXP(-SIMULATION!$D$4*$I5902)))-(EXP(-SIMULATION!$D$17*$J5925)/(1-EXP(-SIMULATION!$D$4*SIMULATION!$D$17))))</f>
        <v>0.52645955657416899</v>
      </c>
      <c r="L5925">
        <v>0.24122683139304127</v>
      </c>
      <c r="M5925">
        <f t="shared" ca="1" si="92"/>
        <v>0.65345572726314127</v>
      </c>
    </row>
    <row r="5926" spans="1:13" x14ac:dyDescent="0.25">
      <c r="A5926" s="9"/>
      <c r="H5926" s="9"/>
      <c r="J5926">
        <v>24</v>
      </c>
      <c r="K5926">
        <f ca="1">SIMULATION!$D$3*SIMULATION!$D$17/$H5902/(SIMULATION!$D$17-$I5902)*(((EXP(-$I5902*$J5926))/(1-EXP(-SIMULATION!$D$4*$I5902)))-(EXP(-SIMULATION!$D$17*$J5926)/(1-EXP(-SIMULATION!$D$4*SIMULATION!$D$17))))</f>
        <v>0.46632015974423913</v>
      </c>
      <c r="L5926">
        <v>0.14579808298550606</v>
      </c>
      <c r="M5926">
        <f t="shared" ca="1" si="92"/>
        <v>0.53430874509244419</v>
      </c>
    </row>
    <row r="5927" spans="1:13" x14ac:dyDescent="0.25">
      <c r="A5927" s="9">
        <v>238</v>
      </c>
      <c r="B5927" s="2">
        <f ca="1">NORMINV(RAND(),SIMULATION!D7,SIMULATION!D8)</f>
        <v>49.926334522551429</v>
      </c>
      <c r="C5927" s="2">
        <v>2</v>
      </c>
      <c r="D5927" s="2">
        <f ca="1">SIMULATION!$D$11*(1+(SIMULATION!$D$12*LN(1+$C5927)))*(1+(SIMULATION!$D$13*(($B5927/63.5)-1)))</f>
        <v>9.2300573035511988</v>
      </c>
      <c r="E5927" s="2">
        <v>5.805405799999621E-2</v>
      </c>
      <c r="F5927" s="2">
        <f ca="1">D5927*(1+E5927)</f>
        <v>9.7658995855948483</v>
      </c>
      <c r="G5927" s="2">
        <v>1.3211446148891977</v>
      </c>
      <c r="H5927" s="9">
        <f>SIMULATION!$D$15*EXP($G$5927)</f>
        <v>827.32916108150391</v>
      </c>
      <c r="I5927" s="2">
        <f ca="1">$F5927/$H5927</f>
        <v>1.1804128326419243E-2</v>
      </c>
      <c r="J5927">
        <v>0</v>
      </c>
      <c r="K5927">
        <f ca="1">SIMULATION!$D$3*SIMULATION!$D$17/$H5927/(SIMULATION!$D$17-$I5927)*(((EXP(-$I5927*$J5927))/(1-EXP(-SIMULATION!$D$4*$I5927)))-(EXP(-SIMULATION!$D$17*$J5927)/(1-EXP(-SIMULATION!$D$4*SIMULATION!$D$17))))</f>
        <v>2.0851757067584873</v>
      </c>
      <c r="L5927">
        <v>0.14349255807247155</v>
      </c>
      <c r="M5927">
        <f t="shared" ca="1" si="92"/>
        <v>2.3843829029518364</v>
      </c>
    </row>
    <row r="5928" spans="1:13" x14ac:dyDescent="0.25">
      <c r="A5928" s="9"/>
      <c r="H5928" s="9"/>
      <c r="J5928">
        <v>1</v>
      </c>
      <c r="K5928">
        <f ca="1">SIMULATION!$D$3*SIMULATION!$D$17/$H5927/(SIMULATION!$D$17-$I5927)*(((EXP(-$I5927*$J5928))/(1-EXP(-SIMULATION!$D$4*$I5927)))-(EXP(-SIMULATION!$D$17*$J5928)/(1-EXP(-SIMULATION!$D$4*SIMULATION!$D$17))))</f>
        <v>2.2979812465804694</v>
      </c>
      <c r="L5928">
        <v>0.31421248286916387</v>
      </c>
      <c r="M5928">
        <f t="shared" ca="1" si="92"/>
        <v>3.020035639655295</v>
      </c>
    </row>
    <row r="5929" spans="1:13" x14ac:dyDescent="0.25">
      <c r="A5929" s="9"/>
      <c r="H5929" s="9"/>
      <c r="J5929">
        <v>2</v>
      </c>
      <c r="K5929">
        <f ca="1">SIMULATION!$D$3*SIMULATION!$D$17/$H5927/(SIMULATION!$D$17-$I5927)*(((EXP(-$I5927*$J5929))/(1-EXP(-SIMULATION!$D$4*$I5927)))-(EXP(-SIMULATION!$D$17*$J5929)/(1-EXP(-SIMULATION!$D$4*SIMULATION!$D$17))))</f>
        <v>2.4230663227863056</v>
      </c>
      <c r="L5929">
        <v>-0.15132549177706431</v>
      </c>
      <c r="M5929">
        <f t="shared" ca="1" si="92"/>
        <v>2.0563946198822252</v>
      </c>
    </row>
    <row r="5930" spans="1:13" x14ac:dyDescent="0.25">
      <c r="A5930" s="9"/>
      <c r="H5930" s="9"/>
      <c r="J5930">
        <v>3</v>
      </c>
      <c r="K5930">
        <f ca="1">SIMULATION!$D$3*SIMULATION!$D$17/$H5927/(SIMULATION!$D$17-$I5927)*(((EXP(-$I5927*$J5930))/(1-EXP(-SIMULATION!$D$4*$I5927)))-(EXP(-SIMULATION!$D$17*$J5930)/(1-EXP(-SIMULATION!$D$4*SIMULATION!$D$17))))</f>
        <v>2.4920704331871968</v>
      </c>
      <c r="L5930">
        <v>0.3532303978862425</v>
      </c>
      <c r="M5930">
        <f t="shared" ca="1" si="92"/>
        <v>3.3723454638624513</v>
      </c>
    </row>
    <row r="5931" spans="1:13" x14ac:dyDescent="0.25">
      <c r="A5931" s="9"/>
      <c r="H5931" s="9"/>
      <c r="J5931">
        <v>4</v>
      </c>
      <c r="K5931">
        <f ca="1">SIMULATION!$D$3*SIMULATION!$D$17/$H5927/(SIMULATION!$D$17-$I5927)*(((EXP(-$I5927*$J5931))/(1-EXP(-SIMULATION!$D$4*$I5927)))-(EXP(-SIMULATION!$D$17*$J5931)/(1-EXP(-SIMULATION!$D$4*SIMULATION!$D$17))))</f>
        <v>2.5252673819517293</v>
      </c>
      <c r="L5931">
        <v>-5.624843406141955E-2</v>
      </c>
      <c r="M5931">
        <f t="shared" ca="1" si="92"/>
        <v>2.3832250461305637</v>
      </c>
    </row>
    <row r="5932" spans="1:13" x14ac:dyDescent="0.25">
      <c r="A5932" s="9"/>
      <c r="H5932" s="9"/>
      <c r="J5932">
        <v>5</v>
      </c>
      <c r="K5932">
        <f ca="1">SIMULATION!$D$3*SIMULATION!$D$17/$H5927/(SIMULATION!$D$17-$I5927)*(((EXP(-$I5927*$J5932))/(1-EXP(-SIMULATION!$D$4*$I5927)))-(EXP(-SIMULATION!$D$17*$J5932)/(1-EXP(-SIMULATION!$D$4*SIMULATION!$D$17))))</f>
        <v>2.5356475790854245</v>
      </c>
      <c r="L5932">
        <v>-0.60020976542155724</v>
      </c>
      <c r="M5932">
        <f t="shared" ca="1" si="92"/>
        <v>1.0137271404508224</v>
      </c>
    </row>
    <row r="5933" spans="1:13" x14ac:dyDescent="0.25">
      <c r="A5933" s="9"/>
      <c r="H5933" s="9"/>
      <c r="J5933">
        <v>6</v>
      </c>
      <c r="K5933">
        <f ca="1">SIMULATION!$D$3*SIMULATION!$D$17/$H5927/(SIMULATION!$D$17-$I5927)*(((EXP(-$I5927*$J5933))/(1-EXP(-SIMULATION!$D$4*$I5927)))-(EXP(-SIMULATION!$D$17*$J5933)/(1-EXP(-SIMULATION!$D$4*SIMULATION!$D$17))))</f>
        <v>2.5315340768252637</v>
      </c>
      <c r="L5933">
        <v>-0.2249246754191328</v>
      </c>
      <c r="M5933">
        <f t="shared" ca="1" si="92"/>
        <v>1.9621295962828673</v>
      </c>
    </row>
    <row r="5934" spans="1:13" x14ac:dyDescent="0.25">
      <c r="A5934" s="9"/>
      <c r="H5934" s="9"/>
      <c r="J5934">
        <v>7</v>
      </c>
      <c r="K5934">
        <f ca="1">SIMULATION!$D$3*SIMULATION!$D$17/$H5927/(SIMULATION!$D$17-$I5927)*(((EXP(-$I5927*$J5934))/(1-EXP(-SIMULATION!$D$4*$I5927)))-(EXP(-SIMULATION!$D$17*$J5934)/(1-EXP(-SIMULATION!$D$4*SIMULATION!$D$17))))</f>
        <v>2.5182589890567857</v>
      </c>
      <c r="L5934">
        <v>-8.4410521155165313E-2</v>
      </c>
      <c r="M5934">
        <f t="shared" ca="1" si="92"/>
        <v>2.3056914353868225</v>
      </c>
    </row>
    <row r="5935" spans="1:13" x14ac:dyDescent="0.25">
      <c r="A5935" s="9"/>
      <c r="H5935" s="9"/>
      <c r="J5935">
        <v>8</v>
      </c>
      <c r="K5935">
        <f ca="1">SIMULATION!$D$3*SIMULATION!$D$17/$H5927/(SIMULATION!$D$17-$I5927)*(((EXP(-$I5927*$J5935))/(1-EXP(-SIMULATION!$D$4*$I5927)))-(EXP(-SIMULATION!$D$17*$J5935)/(1-EXP(-SIMULATION!$D$4*SIMULATION!$D$17))))</f>
        <v>2.4992377813643603</v>
      </c>
      <c r="L5935">
        <v>3.452533268598626E-2</v>
      </c>
      <c r="M5935">
        <f t="shared" ca="1" si="92"/>
        <v>2.5855247972273507</v>
      </c>
    </row>
    <row r="5936" spans="1:13" x14ac:dyDescent="0.25">
      <c r="A5936" s="9"/>
      <c r="H5936" s="9"/>
      <c r="J5936">
        <v>9</v>
      </c>
      <c r="K5936">
        <f ca="1">SIMULATION!$D$3*SIMULATION!$D$17/$H5927/(SIMULATION!$D$17-$I5927)*(((EXP(-$I5927*$J5936))/(1-EXP(-SIMULATION!$D$4*$I5927)))-(EXP(-SIMULATION!$D$17*$J5936)/(1-EXP(-SIMULATION!$D$4*SIMULATION!$D$17))))</f>
        <v>2.4766577019683438</v>
      </c>
      <c r="L5936">
        <v>-0.26978812196878055</v>
      </c>
      <c r="M5936">
        <f t="shared" ca="1" si="92"/>
        <v>1.8084848717947886</v>
      </c>
    </row>
    <row r="5937" spans="1:13" x14ac:dyDescent="0.25">
      <c r="A5937" s="9"/>
      <c r="H5937" s="9"/>
      <c r="J5937">
        <v>10</v>
      </c>
      <c r="K5937">
        <f ca="1">SIMULATION!$D$3*SIMULATION!$D$17/$H5927/(SIMULATION!$D$17-$I5927)*(((EXP(-$I5927*$J5937))/(1-EXP(-SIMULATION!$D$4*$I5927)))-(EXP(-SIMULATION!$D$17*$J5937)/(1-EXP(-SIMULATION!$D$4*SIMULATION!$D$17))))</f>
        <v>2.4519189447778427</v>
      </c>
      <c r="L5937">
        <v>-7.9723222173230537E-2</v>
      </c>
      <c r="M5937">
        <f t="shared" ca="1" si="92"/>
        <v>2.2564440659925658</v>
      </c>
    </row>
    <row r="5938" spans="1:13" x14ac:dyDescent="0.25">
      <c r="A5938" s="9"/>
      <c r="H5938" s="9"/>
      <c r="J5938">
        <v>11</v>
      </c>
      <c r="K5938">
        <f ca="1">SIMULATION!$D$3*SIMULATION!$D$17/$H5927/(SIMULATION!$D$17-$I5927)*(((EXP(-$I5927*$J5938))/(1-EXP(-SIMULATION!$D$4*$I5927)))-(EXP(-SIMULATION!$D$17*$J5938)/(1-EXP(-SIMULATION!$D$4*SIMULATION!$D$17))))</f>
        <v>2.4259173571828696</v>
      </c>
      <c r="L5938">
        <v>-0.21837714089110172</v>
      </c>
      <c r="M5938">
        <f t="shared" ca="1" si="92"/>
        <v>1.896152460683177</v>
      </c>
    </row>
    <row r="5939" spans="1:13" x14ac:dyDescent="0.25">
      <c r="A5939" s="9"/>
      <c r="H5939" s="9"/>
      <c r="J5939">
        <v>12</v>
      </c>
      <c r="K5939">
        <f ca="1">SIMULATION!$D$3*SIMULATION!$D$17/$H5927/(SIMULATION!$D$17-$I5927)*(((EXP(-$I5927*$J5939))/(1-EXP(-SIMULATION!$D$4*$I5927)))-(EXP(-SIMULATION!$D$17*$J5939)/(1-EXP(-SIMULATION!$D$4*SIMULATION!$D$17))))</f>
        <v>2.3992256058712074</v>
      </c>
      <c r="L5939">
        <v>-0.24933947836232487</v>
      </c>
      <c r="M5939">
        <f t="shared" ca="1" si="92"/>
        <v>1.8010039448297477</v>
      </c>
    </row>
    <row r="5940" spans="1:13" x14ac:dyDescent="0.25">
      <c r="A5940" s="9"/>
      <c r="H5940" s="9"/>
      <c r="J5940">
        <v>13</v>
      </c>
      <c r="K5940">
        <f ca="1">SIMULATION!$D$3*SIMULATION!$D$17/$H5927/(SIMULATION!$D$17-$I5927)*(((EXP(-$I5927*$J5940))/(1-EXP(-SIMULATION!$D$4*$I5927)))-(EXP(-SIMULATION!$D$17*$J5940)/(1-EXP(-SIMULATION!$D$4*SIMULATION!$D$17))))</f>
        <v>2.3722092720848083</v>
      </c>
      <c r="L5940">
        <v>-0.34230880759567867</v>
      </c>
      <c r="M5940">
        <f t="shared" ca="1" si="92"/>
        <v>1.5601811447900449</v>
      </c>
    </row>
    <row r="5941" spans="1:13" x14ac:dyDescent="0.25">
      <c r="A5941" s="9"/>
      <c r="H5941" s="9"/>
      <c r="J5941">
        <v>14</v>
      </c>
      <c r="K5941">
        <f ca="1">SIMULATION!$D$3*SIMULATION!$D$17/$H5927/(SIMULATION!$D$17-$I5927)*(((EXP(-$I5927*$J5941))/(1-EXP(-SIMULATION!$D$4*$I5927)))-(EXP(-SIMULATION!$D$17*$J5941)/(1-EXP(-SIMULATION!$D$4*SIMULATION!$D$17))))</f>
        <v>2.3451012480837021</v>
      </c>
      <c r="L5941">
        <v>-0.16048432961731385</v>
      </c>
      <c r="M5941">
        <f t="shared" ca="1" si="92"/>
        <v>1.9687492464002632</v>
      </c>
    </row>
    <row r="5942" spans="1:13" x14ac:dyDescent="0.25">
      <c r="A5942" s="9"/>
      <c r="H5942" s="9"/>
      <c r="J5942">
        <v>15</v>
      </c>
      <c r="K5942">
        <f ca="1">SIMULATION!$D$3*SIMULATION!$D$17/$H5927/(SIMULATION!$D$17-$I5927)*(((EXP(-$I5927*$J5942))/(1-EXP(-SIMULATION!$D$4*$I5927)))-(EXP(-SIMULATION!$D$17*$J5942)/(1-EXP(-SIMULATION!$D$4*SIMULATION!$D$17))))</f>
        <v>2.3180494120136852</v>
      </c>
      <c r="L5942">
        <v>7.7303980604017372E-2</v>
      </c>
      <c r="M5942">
        <f t="shared" ca="1" si="92"/>
        <v>2.4972438587991452</v>
      </c>
    </row>
    <row r="5943" spans="1:13" x14ac:dyDescent="0.25">
      <c r="A5943" s="9"/>
      <c r="H5943" s="9"/>
      <c r="J5943">
        <v>16</v>
      </c>
      <c r="K5943">
        <f ca="1">SIMULATION!$D$3*SIMULATION!$D$17/$H5927/(SIMULATION!$D$17-$I5927)*(((EXP(-$I5927*$J5943))/(1-EXP(-SIMULATION!$D$4*$I5927)))-(EXP(-SIMULATION!$D$17*$J5943)/(1-EXP(-SIMULATION!$D$4*SIMULATION!$D$17))))</f>
        <v>2.2911471789287083</v>
      </c>
      <c r="L5943">
        <v>-0.6593626583454133</v>
      </c>
      <c r="M5943">
        <f t="shared" ca="1" si="92"/>
        <v>0.78045028436968089</v>
      </c>
    </row>
    <row r="5944" spans="1:13" x14ac:dyDescent="0.25">
      <c r="A5944" s="9"/>
      <c r="H5944" s="9"/>
      <c r="J5944">
        <v>17</v>
      </c>
      <c r="K5944">
        <f ca="1">SIMULATION!$D$3*SIMULATION!$D$17/$H5927/(SIMULATION!$D$17-$I5927)*(((EXP(-$I5927*$J5944))/(1-EXP(-SIMULATION!$D$4*$I5927)))-(EXP(-SIMULATION!$D$17*$J5944)/(1-EXP(-SIMULATION!$D$4*SIMULATION!$D$17))))</f>
        <v>2.264453078439737</v>
      </c>
      <c r="L5944">
        <v>0.26911303270778941</v>
      </c>
      <c r="M5944">
        <f t="shared" ca="1" si="92"/>
        <v>2.8738469138031442</v>
      </c>
    </row>
    <row r="5945" spans="1:13" x14ac:dyDescent="0.25">
      <c r="A5945" s="9"/>
      <c r="H5945" s="9"/>
      <c r="J5945">
        <v>18</v>
      </c>
      <c r="K5945">
        <f ca="1">SIMULATION!$D$3*SIMULATION!$D$17/$H5927/(SIMULATION!$D$17-$I5927)*(((EXP(-$I5927*$J5945))/(1-EXP(-SIMULATION!$D$4*$I5927)))-(EXP(-SIMULATION!$D$17*$J5945)/(1-EXP(-SIMULATION!$D$4*SIMULATION!$D$17))))</f>
        <v>2.2380033003616639</v>
      </c>
      <c r="L5945">
        <v>0.16763704217988548</v>
      </c>
      <c r="M5945">
        <f t="shared" ca="1" si="92"/>
        <v>2.613175554023115</v>
      </c>
    </row>
    <row r="5946" spans="1:13" x14ac:dyDescent="0.25">
      <c r="A5946" s="9"/>
      <c r="H5946" s="9"/>
      <c r="J5946">
        <v>19</v>
      </c>
      <c r="K5946">
        <f ca="1">SIMULATION!$D$3*SIMULATION!$D$17/$H5927/(SIMULATION!$D$17-$I5927)*(((EXP(-$I5927*$J5946))/(1-EXP(-SIMULATION!$D$4*$I5927)))-(EXP(-SIMULATION!$D$17*$J5946)/(1-EXP(-SIMULATION!$D$4*SIMULATION!$D$17))))</f>
        <v>2.2118197340848473</v>
      </c>
      <c r="L5946">
        <v>7.928969184903116E-2</v>
      </c>
      <c r="M5946">
        <f t="shared" ca="1" si="92"/>
        <v>2.3871942392260408</v>
      </c>
    </row>
    <row r="5947" spans="1:13" x14ac:dyDescent="0.25">
      <c r="A5947" s="9"/>
      <c r="H5947" s="9"/>
      <c r="J5947">
        <v>20</v>
      </c>
      <c r="K5947">
        <f ca="1">SIMULATION!$D$3*SIMULATION!$D$17/$H5927/(SIMULATION!$D$17-$I5927)*(((EXP(-$I5927*$J5947))/(1-EXP(-SIMULATION!$D$4*$I5927)))-(EXP(-SIMULATION!$D$17*$J5947)/(1-EXP(-SIMULATION!$D$4*SIMULATION!$D$17))))</f>
        <v>2.1859151202181466</v>
      </c>
      <c r="L5947">
        <v>-0.22569728827873484</v>
      </c>
      <c r="M5947">
        <f t="shared" ca="1" si="92"/>
        <v>1.6925600051774263</v>
      </c>
    </row>
    <row r="5948" spans="1:13" x14ac:dyDescent="0.25">
      <c r="A5948" s="9"/>
      <c r="H5948" s="9"/>
      <c r="J5948">
        <v>21</v>
      </c>
      <c r="K5948">
        <f ca="1">SIMULATION!$D$3*SIMULATION!$D$17/$H5927/(SIMULATION!$D$17-$I5927)*(((EXP(-$I5927*$J5948))/(1-EXP(-SIMULATION!$D$4*$I5927)))-(EXP(-SIMULATION!$D$17*$J5948)/(1-EXP(-SIMULATION!$D$4*SIMULATION!$D$17))))</f>
        <v>2.1602963517075668</v>
      </c>
      <c r="L5948">
        <v>0.31389751295275348</v>
      </c>
      <c r="M5948">
        <f t="shared" ca="1" si="92"/>
        <v>2.8384080037494788</v>
      </c>
    </row>
    <row r="5949" spans="1:13" x14ac:dyDescent="0.25">
      <c r="A5949" s="9"/>
      <c r="H5949" s="9"/>
      <c r="J5949">
        <v>22</v>
      </c>
      <c r="K5949">
        <f ca="1">SIMULATION!$D$3*SIMULATION!$D$17/$H5927/(SIMULATION!$D$17-$I5927)*(((EXP(-$I5927*$J5949))/(1-EXP(-SIMULATION!$D$4*$I5927)))-(EXP(-SIMULATION!$D$17*$J5949)/(1-EXP(-SIMULATION!$D$4*SIMULATION!$D$17))))</f>
        <v>2.1349665890960385</v>
      </c>
      <c r="L5949">
        <v>0.535642411962158</v>
      </c>
      <c r="M5949">
        <f t="shared" ca="1" si="92"/>
        <v>3.2785452423380619</v>
      </c>
    </row>
    <row r="5950" spans="1:13" x14ac:dyDescent="0.25">
      <c r="A5950" s="9"/>
      <c r="H5950" s="9"/>
      <c r="J5950">
        <v>23</v>
      </c>
      <c r="K5950">
        <f ca="1">SIMULATION!$D$3*SIMULATION!$D$17/$H5927/(SIMULATION!$D$17-$I5927)*(((EXP(-$I5927*$J5950))/(1-EXP(-SIMULATION!$D$4*$I5927)))-(EXP(-SIMULATION!$D$17*$J5950)/(1-EXP(-SIMULATION!$D$4*SIMULATION!$D$17))))</f>
        <v>2.1099266158581482</v>
      </c>
      <c r="L5950">
        <v>-0.43645308261119181</v>
      </c>
      <c r="M5950">
        <f t="shared" ca="1" si="92"/>
        <v>1.1890426402834593</v>
      </c>
    </row>
    <row r="5951" spans="1:13" x14ac:dyDescent="0.25">
      <c r="A5951" s="9"/>
      <c r="H5951" s="9"/>
      <c r="J5951">
        <v>24</v>
      </c>
      <c r="K5951">
        <f ca="1">SIMULATION!$D$3*SIMULATION!$D$17/$H5927/(SIMULATION!$D$17-$I5927)*(((EXP(-$I5927*$J5951))/(1-EXP(-SIMULATION!$D$4*$I5927)))-(EXP(-SIMULATION!$D$17*$J5951)/(1-EXP(-SIMULATION!$D$4*SIMULATION!$D$17))))</f>
        <v>2.0851757067584877</v>
      </c>
      <c r="L5951">
        <v>6.0184535457187459E-2</v>
      </c>
      <c r="M5951">
        <f t="shared" ca="1" si="92"/>
        <v>2.2106710380163599</v>
      </c>
    </row>
    <row r="5952" spans="1:13" x14ac:dyDescent="0.25">
      <c r="A5952" s="9">
        <v>239</v>
      </c>
      <c r="B5952" s="2">
        <f ca="1">NORMINV(RAND(),SIMULATION!D7,SIMULATION!D8)</f>
        <v>51.658868010540843</v>
      </c>
      <c r="C5952" s="2">
        <v>2</v>
      </c>
      <c r="D5952" s="2">
        <f ca="1">SIMULATION!$D$11*(1+(SIMULATION!$D$12*LN(1+$C5952)))*(1+(SIMULATION!$D$13*(($B5952/63.5)-1)))</f>
        <v>9.358718250130746</v>
      </c>
      <c r="E5952" s="2">
        <v>0.10596186041234228</v>
      </c>
      <c r="F5952" s="2">
        <f ca="1">D5952*(1+E5952)</f>
        <v>10.35038544698954</v>
      </c>
      <c r="G5952" s="2">
        <v>0.57234356176420143</v>
      </c>
      <c r="H5952" s="9">
        <f>SIMULATION!$D$15*EXP($G$5952)</f>
        <v>391.27145638325436</v>
      </c>
      <c r="I5952" s="2">
        <f ca="1">$F5952/$H5952</f>
        <v>2.6453208579700821E-2</v>
      </c>
      <c r="J5952">
        <v>0</v>
      </c>
      <c r="K5952">
        <f ca="1">SIMULATION!$D$3*SIMULATION!$D$17/$H5952/(SIMULATION!$D$17-$I5952)*(((EXP(-$I5952*$J5952))/(1-EXP(-SIMULATION!$D$4*$I5952)))-(EXP(-SIMULATION!$D$17*$J5952)/(1-EXP(-SIMULATION!$D$4*SIMULATION!$D$17))))</f>
        <v>1.6852752400960285</v>
      </c>
      <c r="L5952">
        <v>0.28778758560609613</v>
      </c>
      <c r="M5952">
        <f t="shared" ca="1" si="92"/>
        <v>2.1702765325249982</v>
      </c>
    </row>
    <row r="5953" spans="1:13" x14ac:dyDescent="0.25">
      <c r="A5953" s="9"/>
      <c r="H5953" s="9"/>
      <c r="J5953">
        <v>1</v>
      </c>
      <c r="K5953">
        <f ca="1">SIMULATION!$D$3*SIMULATION!$D$17/$H5952/(SIMULATION!$D$17-$I5952)*(((EXP(-$I5952*$J5953))/(1-EXP(-SIMULATION!$D$4*$I5952)))-(EXP(-SIMULATION!$D$17*$J5953)/(1-EXP(-SIMULATION!$D$4*SIMULATION!$D$17))))</f>
        <v>2.1390676339727275</v>
      </c>
      <c r="L5953">
        <v>0.40337092593882573</v>
      </c>
      <c r="M5953">
        <f t="shared" ca="1" si="92"/>
        <v>3.00190532613408</v>
      </c>
    </row>
    <row r="5954" spans="1:13" x14ac:dyDescent="0.25">
      <c r="A5954" s="9"/>
      <c r="H5954" s="9"/>
      <c r="J5954">
        <v>2</v>
      </c>
      <c r="K5954">
        <f ca="1">SIMULATION!$D$3*SIMULATION!$D$17/$H5952/(SIMULATION!$D$17-$I5952)*(((EXP(-$I5952*$J5954))/(1-EXP(-SIMULATION!$D$4*$I5952)))-(EXP(-SIMULATION!$D$17*$J5954)/(1-EXP(-SIMULATION!$D$4*SIMULATION!$D$17))))</f>
        <v>2.4022194800829895</v>
      </c>
      <c r="L5954">
        <v>0.20183169519774732</v>
      </c>
      <c r="M5954">
        <f t="shared" ca="1" si="92"/>
        <v>2.8870635099851905</v>
      </c>
    </row>
    <row r="5955" spans="1:13" x14ac:dyDescent="0.25">
      <c r="A5955" s="9"/>
      <c r="H5955" s="9"/>
      <c r="J5955">
        <v>3</v>
      </c>
      <c r="K5955">
        <f ca="1">SIMULATION!$D$3*SIMULATION!$D$17/$H5952/(SIMULATION!$D$17-$I5952)*(((EXP(-$I5952*$J5955))/(1-EXP(-SIMULATION!$D$4*$I5952)))-(EXP(-SIMULATION!$D$17*$J5955)/(1-EXP(-SIMULATION!$D$4*SIMULATION!$D$17))))</f>
        <v>2.5439260594687267</v>
      </c>
      <c r="L5955">
        <v>0.55879050842707156</v>
      </c>
      <c r="M5955">
        <f t="shared" ref="M5955:M6018" ca="1" si="93">$K5955*(1+$L5955)</f>
        <v>3.9654477956401335</v>
      </c>
    </row>
    <row r="5956" spans="1:13" x14ac:dyDescent="0.25">
      <c r="A5956" s="9"/>
      <c r="H5956" s="9"/>
      <c r="J5956">
        <v>4</v>
      </c>
      <c r="K5956">
        <f ca="1">SIMULATION!$D$3*SIMULATION!$D$17/$H5952/(SIMULATION!$D$17-$I5952)*(((EXP(-$I5952*$J5956))/(1-EXP(-SIMULATION!$D$4*$I5952)))-(EXP(-SIMULATION!$D$17*$J5956)/(1-EXP(-SIMULATION!$D$4*SIMULATION!$D$17))))</f>
        <v>2.6085105437842064</v>
      </c>
      <c r="L5956">
        <v>-0.1097475024612098</v>
      </c>
      <c r="M5956">
        <f t="shared" ca="1" si="93"/>
        <v>2.3222330264601574</v>
      </c>
    </row>
    <row r="5957" spans="1:13" x14ac:dyDescent="0.25">
      <c r="A5957" s="9"/>
      <c r="H5957" s="9"/>
      <c r="J5957">
        <v>5</v>
      </c>
      <c r="K5957">
        <f ca="1">SIMULATION!$D$3*SIMULATION!$D$17/$H5952/(SIMULATION!$D$17-$I5952)*(((EXP(-$I5952*$J5957))/(1-EXP(-SIMULATION!$D$4*$I5952)))-(EXP(-SIMULATION!$D$17*$J5957)/(1-EXP(-SIMULATION!$D$4*SIMULATION!$D$17))))</f>
        <v>2.6243579451465768</v>
      </c>
      <c r="L5957">
        <v>0.13491332415438512</v>
      </c>
      <c r="M5957">
        <f t="shared" ca="1" si="93"/>
        <v>2.9784187992972733</v>
      </c>
    </row>
    <row r="5958" spans="1:13" x14ac:dyDescent="0.25">
      <c r="A5958" s="9"/>
      <c r="H5958" s="9"/>
      <c r="J5958">
        <v>6</v>
      </c>
      <c r="K5958">
        <f ca="1">SIMULATION!$D$3*SIMULATION!$D$17/$H5952/(SIMULATION!$D$17-$I5952)*(((EXP(-$I5952*$J5958))/(1-EXP(-SIMULATION!$D$4*$I5952)))-(EXP(-SIMULATION!$D$17*$J5958)/(1-EXP(-SIMULATION!$D$4*SIMULATION!$D$17))))</f>
        <v>2.6096401952377857</v>
      </c>
      <c r="L5958">
        <v>-0.55863068139704197</v>
      </c>
      <c r="M5958">
        <f t="shared" ca="1" si="93"/>
        <v>1.1518151147709919</v>
      </c>
    </row>
    <row r="5959" spans="1:13" x14ac:dyDescent="0.25">
      <c r="A5959" s="9"/>
      <c r="H5959" s="9"/>
      <c r="J5959">
        <v>7</v>
      </c>
      <c r="K5959">
        <f ca="1">SIMULATION!$D$3*SIMULATION!$D$17/$H5952/(SIMULATION!$D$17-$I5952)*(((EXP(-$I5952*$J5959))/(1-EXP(-SIMULATION!$D$4*$I5952)))-(EXP(-SIMULATION!$D$17*$J5959)/(1-EXP(-SIMULATION!$D$4*SIMULATION!$D$17))))</f>
        <v>2.575984902467424</v>
      </c>
      <c r="L5959">
        <v>0.31624688539742746</v>
      </c>
      <c r="M5959">
        <f t="shared" ca="1" si="93"/>
        <v>3.3906321047035424</v>
      </c>
    </row>
    <row r="5960" spans="1:13" x14ac:dyDescent="0.25">
      <c r="A5960" s="9"/>
      <c r="H5960" s="9"/>
      <c r="J5960">
        <v>8</v>
      </c>
      <c r="K5960">
        <f ca="1">SIMULATION!$D$3*SIMULATION!$D$17/$H5952/(SIMULATION!$D$17-$I5952)*(((EXP(-$I5952*$J5960))/(1-EXP(-SIMULATION!$D$4*$I5952)))-(EXP(-SIMULATION!$D$17*$J5960)/(1-EXP(-SIMULATION!$D$4*SIMULATION!$D$17))))</f>
        <v>2.5308263684442132</v>
      </c>
      <c r="L5960">
        <v>0.43182152844169774</v>
      </c>
      <c r="M5960">
        <f t="shared" ca="1" si="93"/>
        <v>3.6236916790863445</v>
      </c>
    </row>
    <row r="5961" spans="1:13" x14ac:dyDescent="0.25">
      <c r="A5961" s="9"/>
      <c r="H5961" s="9"/>
      <c r="J5961">
        <v>9</v>
      </c>
      <c r="K5961">
        <f ca="1">SIMULATION!$D$3*SIMULATION!$D$17/$H5952/(SIMULATION!$D$17-$I5952)*(((EXP(-$I5952*$J5961))/(1-EXP(-SIMULATION!$D$4*$I5952)))-(EXP(-SIMULATION!$D$17*$J5961)/(1-EXP(-SIMULATION!$D$4*SIMULATION!$D$17))))</f>
        <v>2.4789121645409553</v>
      </c>
      <c r="L5961">
        <v>-0.14551180393980562</v>
      </c>
      <c r="M5961">
        <f t="shared" ca="1" si="93"/>
        <v>2.1182011836702728</v>
      </c>
    </row>
    <row r="5962" spans="1:13" x14ac:dyDescent="0.25">
      <c r="A5962" s="9"/>
      <c r="H5962" s="9"/>
      <c r="J5962">
        <v>10</v>
      </c>
      <c r="K5962">
        <f ca="1">SIMULATION!$D$3*SIMULATION!$D$17/$H5952/(SIMULATION!$D$17-$I5952)*(((EXP(-$I5952*$J5962))/(1-EXP(-SIMULATION!$D$4*$I5952)))-(EXP(-SIMULATION!$D$17*$J5962)/(1-EXP(-SIMULATION!$D$4*SIMULATION!$D$17))))</f>
        <v>2.4232685711774482</v>
      </c>
      <c r="L5962">
        <v>-0.19502694801262735</v>
      </c>
      <c r="M5962">
        <f t="shared" ca="1" si="93"/>
        <v>1.9506658975257902</v>
      </c>
    </row>
    <row r="5963" spans="1:13" x14ac:dyDescent="0.25">
      <c r="A5963" s="9"/>
      <c r="H5963" s="9"/>
      <c r="J5963">
        <v>11</v>
      </c>
      <c r="K5963">
        <f ca="1">SIMULATION!$D$3*SIMULATION!$D$17/$H5952/(SIMULATION!$D$17-$I5952)*(((EXP(-$I5952*$J5963))/(1-EXP(-SIMULATION!$D$4*$I5952)))-(EXP(-SIMULATION!$D$17*$J5963)/(1-EXP(-SIMULATION!$D$4*SIMULATION!$D$17))))</f>
        <v>2.3658192434980139</v>
      </c>
      <c r="L5963">
        <v>-0.13143945097433665</v>
      </c>
      <c r="M5963">
        <f t="shared" ca="1" si="93"/>
        <v>2.0548572610281144</v>
      </c>
    </row>
    <row r="5964" spans="1:13" x14ac:dyDescent="0.25">
      <c r="A5964" s="9"/>
      <c r="H5964" s="9"/>
      <c r="J5964">
        <v>12</v>
      </c>
      <c r="K5964">
        <f ca="1">SIMULATION!$D$3*SIMULATION!$D$17/$H5952/(SIMULATION!$D$17-$I5952)*(((EXP(-$I5952*$J5964))/(1-EXP(-SIMULATION!$D$4*$I5952)))-(EXP(-SIMULATION!$D$17*$J5964)/(1-EXP(-SIMULATION!$D$4*SIMULATION!$D$17))))</f>
        <v>2.3077816563981677</v>
      </c>
      <c r="L5964">
        <v>5.1399470784814973E-2</v>
      </c>
      <c r="M5964">
        <f t="shared" ca="1" si="93"/>
        <v>2.4264004122239369</v>
      </c>
    </row>
    <row r="5965" spans="1:13" x14ac:dyDescent="0.25">
      <c r="A5965" s="9"/>
      <c r="H5965" s="9"/>
      <c r="J5965">
        <v>13</v>
      </c>
      <c r="K5965">
        <f ca="1">SIMULATION!$D$3*SIMULATION!$D$17/$H5952/(SIMULATION!$D$17-$I5952)*(((EXP(-$I5952*$J5965))/(1-EXP(-SIMULATION!$D$4*$I5952)))-(EXP(-SIMULATION!$D$17*$J5965)/(1-EXP(-SIMULATION!$D$4*SIMULATION!$D$17))))</f>
        <v>2.2499211454496555</v>
      </c>
      <c r="L5965">
        <v>0.20673274745893275</v>
      </c>
      <c r="M5965">
        <f t="shared" ca="1" si="93"/>
        <v>2.7150535254144117</v>
      </c>
    </row>
    <row r="5966" spans="1:13" x14ac:dyDescent="0.25">
      <c r="A5966" s="9"/>
      <c r="H5966" s="9"/>
      <c r="J5966">
        <v>14</v>
      </c>
      <c r="K5966">
        <f ca="1">SIMULATION!$D$3*SIMULATION!$D$17/$H5952/(SIMULATION!$D$17-$I5952)*(((EXP(-$I5952*$J5966))/(1-EXP(-SIMULATION!$D$4*$I5952)))-(EXP(-SIMULATION!$D$17*$J5966)/(1-EXP(-SIMULATION!$D$4*SIMULATION!$D$17))))</f>
        <v>2.1927136920987742</v>
      </c>
      <c r="L5966">
        <v>0.44913572494416654</v>
      </c>
      <c r="M5966">
        <f t="shared" ca="1" si="93"/>
        <v>3.1775397457945571</v>
      </c>
    </row>
    <row r="5967" spans="1:13" x14ac:dyDescent="0.25">
      <c r="A5967" s="9"/>
      <c r="H5967" s="9"/>
      <c r="J5967">
        <v>15</v>
      </c>
      <c r="K5967">
        <f ca="1">SIMULATION!$D$3*SIMULATION!$D$17/$H5952/(SIMULATION!$D$17-$I5952)*(((EXP(-$I5952*$J5967))/(1-EXP(-SIMULATION!$D$4*$I5952)))-(EXP(-SIMULATION!$D$17*$J5967)/(1-EXP(-SIMULATION!$D$4*SIMULATION!$D$17))))</f>
        <v>2.1364502302510182</v>
      </c>
      <c r="L5967">
        <v>-0.47979813851079151</v>
      </c>
      <c r="M5967">
        <f t="shared" ca="1" si="93"/>
        <v>1.1113853867556278</v>
      </c>
    </row>
    <row r="5968" spans="1:13" x14ac:dyDescent="0.25">
      <c r="A5968" s="9"/>
      <c r="H5968" s="9"/>
      <c r="J5968">
        <v>16</v>
      </c>
      <c r="K5968">
        <f ca="1">SIMULATION!$D$3*SIMULATION!$D$17/$H5952/(SIMULATION!$D$17-$I5952)*(((EXP(-$I5952*$J5968))/(1-EXP(-SIMULATION!$D$4*$I5952)))-(EXP(-SIMULATION!$D$17*$J5968)/(1-EXP(-SIMULATION!$D$4*SIMULATION!$D$17))))</f>
        <v>2.0813034786047138</v>
      </c>
      <c r="L5968">
        <v>-0.35460436645043036</v>
      </c>
      <c r="M5968">
        <f t="shared" ca="1" si="93"/>
        <v>1.3432641771830125</v>
      </c>
    </row>
    <row r="5969" spans="1:13" x14ac:dyDescent="0.25">
      <c r="A5969" s="9"/>
      <c r="H5969" s="9"/>
      <c r="J5969">
        <v>17</v>
      </c>
      <c r="K5969">
        <f ca="1">SIMULATION!$D$3*SIMULATION!$D$17/$H5952/(SIMULATION!$D$17-$I5952)*(((EXP(-$I5952*$J5969))/(1-EXP(-SIMULATION!$D$4*$I5952)))-(EXP(-SIMULATION!$D$17*$J5969)/(1-EXP(-SIMULATION!$D$4*SIMULATION!$D$17))))</f>
        <v>2.0273707588322347</v>
      </c>
      <c r="L5969">
        <v>-0.10197225283165007</v>
      </c>
      <c r="M5969">
        <f t="shared" ca="1" si="93"/>
        <v>1.8206351952291</v>
      </c>
    </row>
    <row r="5970" spans="1:13" x14ac:dyDescent="0.25">
      <c r="A5970" s="9"/>
      <c r="H5970" s="9"/>
      <c r="J5970">
        <v>18</v>
      </c>
      <c r="K5970">
        <f ca="1">SIMULATION!$D$3*SIMULATION!$D$17/$H5952/(SIMULATION!$D$17-$I5952)*(((EXP(-$I5952*$J5970))/(1-EXP(-SIMULATION!$D$4*$I5952)))-(EXP(-SIMULATION!$D$17*$J5970)/(1-EXP(-SIMULATION!$D$4*SIMULATION!$D$17))))</f>
        <v>1.974701425160009</v>
      </c>
      <c r="L5970">
        <v>0.56234564069636139</v>
      </c>
      <c r="M5970">
        <f t="shared" ca="1" si="93"/>
        <v>3.0851661632756322</v>
      </c>
    </row>
    <row r="5971" spans="1:13" x14ac:dyDescent="0.25">
      <c r="A5971" s="9"/>
      <c r="H5971" s="9"/>
      <c r="J5971">
        <v>19</v>
      </c>
      <c r="K5971">
        <f ca="1">SIMULATION!$D$3*SIMULATION!$D$17/$H5952/(SIMULATION!$D$17-$I5952)*(((EXP(-$I5952*$J5971))/(1-EXP(-SIMULATION!$D$4*$I5952)))-(EXP(-SIMULATION!$D$17*$J5971)/(1-EXP(-SIMULATION!$D$4*SIMULATION!$D$17))))</f>
        <v>1.9233144328034057</v>
      </c>
      <c r="L5971">
        <v>0.30432964306939103</v>
      </c>
      <c r="M5971">
        <f t="shared" ca="1" si="93"/>
        <v>2.5086360276486745</v>
      </c>
    </row>
    <row r="5972" spans="1:13" x14ac:dyDescent="0.25">
      <c r="A5972" s="9"/>
      <c r="H5972" s="9"/>
      <c r="J5972">
        <v>20</v>
      </c>
      <c r="K5972">
        <f ca="1">SIMULATION!$D$3*SIMULATION!$D$17/$H5952/(SIMULATION!$D$17-$I5952)*(((EXP(-$I5952*$J5972))/(1-EXP(-SIMULATION!$D$4*$I5952)))-(EXP(-SIMULATION!$D$17*$J5972)/(1-EXP(-SIMULATION!$D$4*SIMULATION!$D$17))))</f>
        <v>1.8732095873781411</v>
      </c>
      <c r="L5972">
        <v>-0.31840459604950466</v>
      </c>
      <c r="M5972">
        <f t="shared" ca="1" si="93"/>
        <v>1.2767710453929448</v>
      </c>
    </row>
    <row r="5973" spans="1:13" x14ac:dyDescent="0.25">
      <c r="A5973" s="9"/>
      <c r="H5973" s="9"/>
      <c r="J5973">
        <v>21</v>
      </c>
      <c r="K5973">
        <f ca="1">SIMULATION!$D$3*SIMULATION!$D$17/$H5952/(SIMULATION!$D$17-$I5952)*(((EXP(-$I5952*$J5973))/(1-EXP(-SIMULATION!$D$4*$I5952)))-(EXP(-SIMULATION!$D$17*$J5973)/(1-EXP(-SIMULATION!$D$4*SIMULATION!$D$17))))</f>
        <v>1.8243747451595707</v>
      </c>
      <c r="L5973">
        <v>-0.49514285572053524</v>
      </c>
      <c r="M5973">
        <f t="shared" ca="1" si="93"/>
        <v>0.92104862393683706</v>
      </c>
    </row>
    <row r="5974" spans="1:13" x14ac:dyDescent="0.25">
      <c r="A5974" s="9"/>
      <c r="H5974" s="9"/>
      <c r="J5974">
        <v>22</v>
      </c>
      <c r="K5974">
        <f ca="1">SIMULATION!$D$3*SIMULATION!$D$17/$H5952/(SIMULATION!$D$17-$I5952)*(((EXP(-$I5952*$J5974))/(1-EXP(-SIMULATION!$D$4*$I5952)))-(EXP(-SIMULATION!$D$17*$J5974)/(1-EXP(-SIMULATION!$D$4*SIMULATION!$D$17))))</f>
        <v>1.7767904187724723</v>
      </c>
      <c r="L5974">
        <v>0.39178550158912706</v>
      </c>
      <c r="M5974">
        <f t="shared" ca="1" si="93"/>
        <v>2.4729111442100007</v>
      </c>
    </row>
    <row r="5975" spans="1:13" x14ac:dyDescent="0.25">
      <c r="A5975" s="9"/>
      <c r="H5975" s="9"/>
      <c r="J5975">
        <v>23</v>
      </c>
      <c r="K5975">
        <f ca="1">SIMULATION!$D$3*SIMULATION!$D$17/$H5952/(SIMULATION!$D$17-$I5952)*(((EXP(-$I5952*$J5975))/(1-EXP(-SIMULATION!$D$4*$I5952)))-(EXP(-SIMULATION!$D$17*$J5975)/(1-EXP(-SIMULATION!$D$4*SIMULATION!$D$17))))</f>
        <v>1.730432720437286</v>
      </c>
      <c r="L5975">
        <v>-0.11958449627596043</v>
      </c>
      <c r="M5975">
        <f t="shared" ca="1" si="93"/>
        <v>1.5234997952243532</v>
      </c>
    </row>
    <row r="5976" spans="1:13" x14ac:dyDescent="0.25">
      <c r="A5976" s="9"/>
      <c r="H5976" s="9"/>
      <c r="J5976">
        <v>24</v>
      </c>
      <c r="K5976">
        <f ca="1">SIMULATION!$D$3*SIMULATION!$D$17/$H5952/(SIMULATION!$D$17-$I5952)*(((EXP(-$I5952*$J5976))/(1-EXP(-SIMULATION!$D$4*$I5952)))-(EXP(-SIMULATION!$D$17*$J5976)/(1-EXP(-SIMULATION!$D$4*SIMULATION!$D$17))))</f>
        <v>1.6852752400960282</v>
      </c>
      <c r="L5976">
        <v>-0.37821368433346109</v>
      </c>
      <c r="M5976">
        <f t="shared" ca="1" si="93"/>
        <v>1.0478810824233511</v>
      </c>
    </row>
    <row r="5977" spans="1:13" x14ac:dyDescent="0.25">
      <c r="A5977" s="9">
        <v>240</v>
      </c>
      <c r="B5977" s="2">
        <f ca="1">NORMINV(RAND(),SIMULATION!D7,SIMULATION!D8)</f>
        <v>59.153944155293338</v>
      </c>
      <c r="C5977" s="2">
        <v>2</v>
      </c>
      <c r="D5977" s="2">
        <f ca="1">SIMULATION!$D$11*(1+(SIMULATION!$D$12*LN(1+$C5977)))*(1+(SIMULATION!$D$13*(($B5977/63.5)-1)))</f>
        <v>9.9153156251048529</v>
      </c>
      <c r="E5977" s="2">
        <v>4.6992199689535295E-2</v>
      </c>
      <c r="F5977" s="2">
        <f ca="1">D5977*(1+E5977)</f>
        <v>10.381258116944549</v>
      </c>
      <c r="G5977" s="2">
        <v>-0.66422670948388862</v>
      </c>
      <c r="H5977" s="9">
        <f>SIMULATION!$D$15*EXP($G$5977)</f>
        <v>113.61679170847542</v>
      </c>
      <c r="I5977" s="2">
        <f ca="1">$F5977/$H5977</f>
        <v>9.137080849441151E-2</v>
      </c>
      <c r="J5977">
        <v>0</v>
      </c>
      <c r="K5977">
        <f ca="1">SIMULATION!$D$3*SIMULATION!$D$17/$H5977/(SIMULATION!$D$17-$I5977)*(((EXP(-$I5977*$J5977))/(1-EXP(-SIMULATION!$D$4*$I5977)))-(EXP(-SIMULATION!$D$17*$J5977)/(1-EXP(-SIMULATION!$D$4*SIMULATION!$D$17))))</f>
        <v>0.76502622383100471</v>
      </c>
      <c r="L5977">
        <v>-0.13007311975703695</v>
      </c>
      <c r="M5977">
        <f t="shared" ca="1" si="93"/>
        <v>0.66551687620136069</v>
      </c>
    </row>
    <row r="5978" spans="1:13" x14ac:dyDescent="0.25">
      <c r="A5978" s="9"/>
      <c r="H5978" s="9"/>
      <c r="J5978">
        <v>1</v>
      </c>
      <c r="K5978">
        <f ca="1">SIMULATION!$D$3*SIMULATION!$D$17/$H5977/(SIMULATION!$D$17-$I5977)*(((EXP(-$I5977*$J5978))/(1-EXP(-SIMULATION!$D$4*$I5977)))-(EXP(-SIMULATION!$D$17*$J5978)/(1-EXP(-SIMULATION!$D$4*SIMULATION!$D$17))))</f>
        <v>2.3542958385946053</v>
      </c>
      <c r="L5978">
        <v>0.26269768086808787</v>
      </c>
      <c r="M5978">
        <f t="shared" ca="1" si="93"/>
        <v>2.9727638954707984</v>
      </c>
    </row>
    <row r="5979" spans="1:13" x14ac:dyDescent="0.25">
      <c r="A5979" s="9"/>
      <c r="H5979" s="9"/>
      <c r="J5979">
        <v>2</v>
      </c>
      <c r="K5979">
        <f ca="1">SIMULATION!$D$3*SIMULATION!$D$17/$H5977/(SIMULATION!$D$17-$I5977)*(((EXP(-$I5977*$J5979))/(1-EXP(-SIMULATION!$D$4*$I5977)))-(EXP(-SIMULATION!$D$17*$J5979)/(1-EXP(-SIMULATION!$D$4*SIMULATION!$D$17))))</f>
        <v>3.2099682212077356</v>
      </c>
      <c r="L5979">
        <v>6.8173881387877014E-2</v>
      </c>
      <c r="M5979">
        <f t="shared" ca="1" si="93"/>
        <v>3.4288042139792063</v>
      </c>
    </row>
    <row r="5980" spans="1:13" x14ac:dyDescent="0.25">
      <c r="A5980" s="9"/>
      <c r="H5980" s="9"/>
      <c r="J5980">
        <v>3</v>
      </c>
      <c r="K5980">
        <f ca="1">SIMULATION!$D$3*SIMULATION!$D$17/$H5977/(SIMULATION!$D$17-$I5977)*(((EXP(-$I5977*$J5980))/(1-EXP(-SIMULATION!$D$4*$I5977)))-(EXP(-SIMULATION!$D$17*$J5980)/(1-EXP(-SIMULATION!$D$4*SIMULATION!$D$17))))</f>
        <v>3.6097469068047916</v>
      </c>
      <c r="L5980">
        <v>5.2566883305375289E-2</v>
      </c>
      <c r="M5980">
        <f t="shared" ca="1" si="93"/>
        <v>3.7995000512167381</v>
      </c>
    </row>
    <row r="5981" spans="1:13" x14ac:dyDescent="0.25">
      <c r="A5981" s="9"/>
      <c r="H5981" s="9"/>
      <c r="J5981">
        <v>4</v>
      </c>
      <c r="K5981">
        <f ca="1">SIMULATION!$D$3*SIMULATION!$D$17/$H5977/(SIMULATION!$D$17-$I5977)*(((EXP(-$I5977*$J5981))/(1-EXP(-SIMULATION!$D$4*$I5977)))-(EXP(-SIMULATION!$D$17*$J5981)/(1-EXP(-SIMULATION!$D$4*SIMULATION!$D$17))))</f>
        <v>3.7303499529273512</v>
      </c>
      <c r="L5981">
        <v>-0.19972381561237809</v>
      </c>
      <c r="M5981">
        <f t="shared" ca="1" si="93"/>
        <v>2.9853102267592457</v>
      </c>
    </row>
    <row r="5982" spans="1:13" x14ac:dyDescent="0.25">
      <c r="A5982" s="9"/>
      <c r="H5982" s="9"/>
      <c r="J5982">
        <v>5</v>
      </c>
      <c r="K5982">
        <f ca="1">SIMULATION!$D$3*SIMULATION!$D$17/$H5977/(SIMULATION!$D$17-$I5977)*(((EXP(-$I5977*$J5982))/(1-EXP(-SIMULATION!$D$4*$I5977)))-(EXP(-SIMULATION!$D$17*$J5982)/(1-EXP(-SIMULATION!$D$4*SIMULATION!$D$17))))</f>
        <v>3.6838898461833542</v>
      </c>
      <c r="L5982">
        <v>-0.26460222216424401</v>
      </c>
      <c r="M5982">
        <f t="shared" ca="1" si="93"/>
        <v>2.7091244066749436</v>
      </c>
    </row>
    <row r="5983" spans="1:13" x14ac:dyDescent="0.25">
      <c r="A5983" s="9"/>
      <c r="H5983" s="9"/>
      <c r="J5983">
        <v>6</v>
      </c>
      <c r="K5983">
        <f ca="1">SIMULATION!$D$3*SIMULATION!$D$17/$H5977/(SIMULATION!$D$17-$I5977)*(((EXP(-$I5977*$J5983))/(1-EXP(-SIMULATION!$D$4*$I5977)))-(EXP(-SIMULATION!$D$17*$J5983)/(1-EXP(-SIMULATION!$D$4*SIMULATION!$D$17))))</f>
        <v>3.5411771662363485</v>
      </c>
      <c r="L5983">
        <v>5.0806773355612636E-2</v>
      </c>
      <c r="M5983">
        <f t="shared" ca="1" si="93"/>
        <v>3.7210929519333891</v>
      </c>
    </row>
    <row r="5984" spans="1:13" x14ac:dyDescent="0.25">
      <c r="A5984" s="9"/>
      <c r="H5984" s="9"/>
      <c r="J5984">
        <v>7</v>
      </c>
      <c r="K5984">
        <f ca="1">SIMULATION!$D$3*SIMULATION!$D$17/$H5977/(SIMULATION!$D$17-$I5977)*(((EXP(-$I5977*$J5984))/(1-EXP(-SIMULATION!$D$4*$I5977)))-(EXP(-SIMULATION!$D$17*$J5984)/(1-EXP(-SIMULATION!$D$4*SIMULATION!$D$17))))</f>
        <v>3.3466455024003658</v>
      </c>
      <c r="L5984">
        <v>0.39659725896238907</v>
      </c>
      <c r="M5984">
        <f t="shared" ca="1" si="93"/>
        <v>4.6739159353711583</v>
      </c>
    </row>
    <row r="5985" spans="1:13" x14ac:dyDescent="0.25">
      <c r="A5985" s="9"/>
      <c r="H5985" s="9"/>
      <c r="J5985">
        <v>8</v>
      </c>
      <c r="K5985">
        <f ca="1">SIMULATION!$D$3*SIMULATION!$D$17/$H5977/(SIMULATION!$D$17-$I5977)*(((EXP(-$I5977*$J5985))/(1-EXP(-SIMULATION!$D$4*$I5977)))-(EXP(-SIMULATION!$D$17*$J5985)/(1-EXP(-SIMULATION!$D$4*SIMULATION!$D$17))))</f>
        <v>3.1279078196921675</v>
      </c>
      <c r="L5985">
        <v>7.6558516801529169E-2</v>
      </c>
      <c r="M5985">
        <f t="shared" ca="1" si="93"/>
        <v>3.367375803059705</v>
      </c>
    </row>
    <row r="5986" spans="1:13" x14ac:dyDescent="0.25">
      <c r="A5986" s="9"/>
      <c r="H5986" s="9"/>
      <c r="J5986">
        <v>9</v>
      </c>
      <c r="K5986">
        <f ca="1">SIMULATION!$D$3*SIMULATION!$D$17/$H5977/(SIMULATION!$D$17-$I5977)*(((EXP(-$I5977*$J5986))/(1-EXP(-SIMULATION!$D$4*$I5977)))-(EXP(-SIMULATION!$D$17*$J5986)/(1-EXP(-SIMULATION!$D$4*SIMULATION!$D$17))))</f>
        <v>2.9018732157026466</v>
      </c>
      <c r="L5986">
        <v>-0.54614218873486986</v>
      </c>
      <c r="M5986">
        <f t="shared" ca="1" si="93"/>
        <v>1.317037826247708</v>
      </c>
    </row>
    <row r="5987" spans="1:13" x14ac:dyDescent="0.25">
      <c r="A5987" s="9"/>
      <c r="H5987" s="9"/>
      <c r="J5987">
        <v>10</v>
      </c>
      <c r="K5987">
        <f ca="1">SIMULATION!$D$3*SIMULATION!$D$17/$H5977/(SIMULATION!$D$17-$I5977)*(((EXP(-$I5977*$J5987))/(1-EXP(-SIMULATION!$D$4*$I5977)))-(EXP(-SIMULATION!$D$17*$J5987)/(1-EXP(-SIMULATION!$D$4*SIMULATION!$D$17))))</f>
        <v>2.6786601206331659</v>
      </c>
      <c r="L5987">
        <v>-0.13260865162807406</v>
      </c>
      <c r="M5987">
        <f t="shared" ca="1" si="93"/>
        <v>2.3234466138661078</v>
      </c>
    </row>
    <row r="5988" spans="1:13" x14ac:dyDescent="0.25">
      <c r="A5988" s="9"/>
      <c r="H5988" s="9"/>
      <c r="J5988">
        <v>11</v>
      </c>
      <c r="K5988">
        <f ca="1">SIMULATION!$D$3*SIMULATION!$D$17/$H5977/(SIMULATION!$D$17-$I5977)*(((EXP(-$I5977*$J5988))/(1-EXP(-SIMULATION!$D$4*$I5977)))-(EXP(-SIMULATION!$D$17*$J5988)/(1-EXP(-SIMULATION!$D$4*SIMULATION!$D$17))))</f>
        <v>2.4640979779891028</v>
      </c>
      <c r="L5988">
        <v>-0.5387122471297886</v>
      </c>
      <c r="M5988">
        <f t="shared" ca="1" si="93"/>
        <v>1.1366582191186247</v>
      </c>
    </row>
    <row r="5989" spans="1:13" x14ac:dyDescent="0.25">
      <c r="A5989" s="9"/>
      <c r="H5989" s="9"/>
      <c r="J5989">
        <v>12</v>
      </c>
      <c r="K5989">
        <f ca="1">SIMULATION!$D$3*SIMULATION!$D$17/$H5977/(SIMULATION!$D$17-$I5977)*(((EXP(-$I5977*$J5989))/(1-EXP(-SIMULATION!$D$4*$I5977)))-(EXP(-SIMULATION!$D$17*$J5989)/(1-EXP(-SIMULATION!$D$4*SIMULATION!$D$17))))</f>
        <v>2.2613249127159825</v>
      </c>
      <c r="L5989">
        <v>5.5068144220074618E-2</v>
      </c>
      <c r="M5989">
        <f t="shared" ca="1" si="93"/>
        <v>2.3858518791378738</v>
      </c>
    </row>
    <row r="5990" spans="1:13" x14ac:dyDescent="0.25">
      <c r="A5990" s="9"/>
      <c r="H5990" s="9"/>
      <c r="J5990">
        <v>13</v>
      </c>
      <c r="K5990">
        <f ca="1">SIMULATION!$D$3*SIMULATION!$D$17/$H5977/(SIMULATION!$D$17-$I5977)*(((EXP(-$I5977*$J5990))/(1-EXP(-SIMULATION!$D$4*$I5977)))-(EXP(-SIMULATION!$D$17*$J5990)/(1-EXP(-SIMULATION!$D$4*SIMULATION!$D$17))))</f>
        <v>2.0718065637512795</v>
      </c>
      <c r="L5990">
        <v>3.6143916414432632E-2</v>
      </c>
      <c r="M5990">
        <f t="shared" ca="1" si="93"/>
        <v>2.1466897670183784</v>
      </c>
    </row>
    <row r="5991" spans="1:13" x14ac:dyDescent="0.25">
      <c r="A5991" s="9"/>
      <c r="H5991" s="9"/>
      <c r="J5991">
        <v>14</v>
      </c>
      <c r="K5991">
        <f ca="1">SIMULATION!$D$3*SIMULATION!$D$17/$H5977/(SIMULATION!$D$17-$I5977)*(((EXP(-$I5977*$J5991))/(1-EXP(-SIMULATION!$D$4*$I5977)))-(EXP(-SIMULATION!$D$17*$J5991)/(1-EXP(-SIMULATION!$D$4*SIMULATION!$D$17))))</f>
        <v>1.8959844205850647</v>
      </c>
      <c r="L5991">
        <v>0.11865785451783224</v>
      </c>
      <c r="M5991">
        <f t="shared" ca="1" si="93"/>
        <v>2.1209578641309239</v>
      </c>
    </row>
    <row r="5992" spans="1:13" x14ac:dyDescent="0.25">
      <c r="A5992" s="9"/>
      <c r="H5992" s="9"/>
      <c r="J5992">
        <v>15</v>
      </c>
      <c r="K5992">
        <f ca="1">SIMULATION!$D$3*SIMULATION!$D$17/$H5977/(SIMULATION!$D$17-$I5977)*(((EXP(-$I5977*$J5992))/(1-EXP(-SIMULATION!$D$4*$I5977)))-(EXP(-SIMULATION!$D$17*$J5992)/(1-EXP(-SIMULATION!$D$4*SIMULATION!$D$17))))</f>
        <v>1.7336871348351162</v>
      </c>
      <c r="L5992">
        <v>-6.2257367573598191E-2</v>
      </c>
      <c r="M5992">
        <f t="shared" ca="1" si="93"/>
        <v>1.6257523376240679</v>
      </c>
    </row>
    <row r="5993" spans="1:13" x14ac:dyDescent="0.25">
      <c r="A5993" s="9"/>
      <c r="H5993" s="9"/>
      <c r="J5993">
        <v>16</v>
      </c>
      <c r="K5993">
        <f ca="1">SIMULATION!$D$3*SIMULATION!$D$17/$H5977/(SIMULATION!$D$17-$I5977)*(((EXP(-$I5977*$J5993))/(1-EXP(-SIMULATION!$D$4*$I5977)))-(EXP(-SIMULATION!$D$17*$J5993)/(1-EXP(-SIMULATION!$D$4*SIMULATION!$D$17))))</f>
        <v>1.5843903035573266</v>
      </c>
      <c r="L5993">
        <v>-0.10313177620426114</v>
      </c>
      <c r="M5993">
        <f t="shared" ca="1" si="93"/>
        <v>1.4209893173506509</v>
      </c>
    </row>
    <row r="5994" spans="1:13" x14ac:dyDescent="0.25">
      <c r="A5994" s="9"/>
      <c r="H5994" s="9"/>
      <c r="J5994">
        <v>17</v>
      </c>
      <c r="K5994">
        <f ca="1">SIMULATION!$D$3*SIMULATION!$D$17/$H5977/(SIMULATION!$D$17-$I5977)*(((EXP(-$I5977*$J5994))/(1-EXP(-SIMULATION!$D$4*$I5977)))-(EXP(-SIMULATION!$D$17*$J5994)/(1-EXP(-SIMULATION!$D$4*SIMULATION!$D$17))))</f>
        <v>1.44737948095947</v>
      </c>
      <c r="L5994">
        <v>0.13254528203021135</v>
      </c>
      <c r="M5994">
        <f t="shared" ca="1" si="93"/>
        <v>1.6392228024679838</v>
      </c>
    </row>
    <row r="5995" spans="1:13" x14ac:dyDescent="0.25">
      <c r="A5995" s="9"/>
      <c r="H5995" s="9"/>
      <c r="J5995">
        <v>18</v>
      </c>
      <c r="K5995">
        <f ca="1">SIMULATION!$D$3*SIMULATION!$D$17/$H5977/(SIMULATION!$D$17-$I5977)*(((EXP(-$I5977*$J5995))/(1-EXP(-SIMULATION!$D$4*$I5977)))-(EXP(-SIMULATION!$D$17*$J5995)/(1-EXP(-SIMULATION!$D$4*SIMULATION!$D$17))))</f>
        <v>1.3218514789829252</v>
      </c>
      <c r="L5995">
        <v>-0.28904730084641905</v>
      </c>
      <c r="M5995">
        <f t="shared" ca="1" si="93"/>
        <v>0.93977387686306368</v>
      </c>
    </row>
    <row r="5996" spans="1:13" x14ac:dyDescent="0.25">
      <c r="A5996" s="9"/>
      <c r="H5996" s="9"/>
      <c r="J5996">
        <v>19</v>
      </c>
      <c r="K5996">
        <f ca="1">SIMULATION!$D$3*SIMULATION!$D$17/$H5977/(SIMULATION!$D$17-$I5977)*(((EXP(-$I5977*$J5996))/(1-EXP(-SIMULATION!$D$4*$I5977)))-(EXP(-SIMULATION!$D$17*$J5996)/(1-EXP(-SIMULATION!$D$4*SIMULATION!$D$17))))</f>
        <v>1.2069763979384684</v>
      </c>
      <c r="L5996">
        <v>5.894414447310177E-2</v>
      </c>
      <c r="M5996">
        <f t="shared" ca="1" si="93"/>
        <v>1.2781205891141776</v>
      </c>
    </row>
    <row r="5997" spans="1:13" x14ac:dyDescent="0.25">
      <c r="A5997" s="9"/>
      <c r="H5997" s="9"/>
      <c r="J5997">
        <v>20</v>
      </c>
      <c r="K5997">
        <f ca="1">SIMULATION!$D$3*SIMULATION!$D$17/$H5977/(SIMULATION!$D$17-$I5977)*(((EXP(-$I5977*$J5997))/(1-EXP(-SIMULATION!$D$4*$I5977)))-(EXP(-SIMULATION!$D$17*$J5997)/(1-EXP(-SIMULATION!$D$4*SIMULATION!$D$17))))</f>
        <v>1.1019347439484801</v>
      </c>
      <c r="L5997">
        <v>-0.19866226417959554</v>
      </c>
      <c r="M5997">
        <f t="shared" ca="1" si="93"/>
        <v>0.88302189273751219</v>
      </c>
    </row>
    <row r="5998" spans="1:13" x14ac:dyDescent="0.25">
      <c r="A5998" s="9"/>
      <c r="H5998" s="9"/>
      <c r="J5998">
        <v>21</v>
      </c>
      <c r="K5998">
        <f ca="1">SIMULATION!$D$3*SIMULATION!$D$17/$H5977/(SIMULATION!$D$17-$I5977)*(((EXP(-$I5977*$J5998))/(1-EXP(-SIMULATION!$D$4*$I5977)))-(EXP(-SIMULATION!$D$17*$J5998)/(1-EXP(-SIMULATION!$D$4*SIMULATION!$D$17))))</f>
        <v>1.0059388113512786</v>
      </c>
      <c r="L5998">
        <v>-0.38726223517905156</v>
      </c>
      <c r="M5998">
        <f t="shared" ca="1" si="93"/>
        <v>0.61637669881402413</v>
      </c>
    </row>
    <row r="5999" spans="1:13" x14ac:dyDescent="0.25">
      <c r="A5999" s="9"/>
      <c r="H5999" s="9"/>
      <c r="J5999">
        <v>22</v>
      </c>
      <c r="K5999">
        <f ca="1">SIMULATION!$D$3*SIMULATION!$D$17/$H5977/(SIMULATION!$D$17-$I5977)*(((EXP(-$I5977*$J5999))/(1-EXP(-SIMULATION!$D$4*$I5977)))-(EXP(-SIMULATION!$D$17*$J5999)/(1-EXP(-SIMULATION!$D$4*SIMULATION!$D$17))))</f>
        <v>0.91824419157393256</v>
      </c>
      <c r="L5999">
        <v>-0.36349729428355093</v>
      </c>
      <c r="M5999">
        <f t="shared" ca="1" si="93"/>
        <v>0.58446491244522147</v>
      </c>
    </row>
    <row r="6000" spans="1:13" x14ac:dyDescent="0.25">
      <c r="A6000" s="9"/>
      <c r="H6000" s="9"/>
      <c r="J6000">
        <v>23</v>
      </c>
      <c r="K6000">
        <f ca="1">SIMULATION!$D$3*SIMULATION!$D$17/$H5977/(SIMULATION!$D$17-$I5977)*(((EXP(-$I5977*$J6000))/(1-EXP(-SIMULATION!$D$4*$I5977)))-(EXP(-SIMULATION!$D$17*$J6000)/(1-EXP(-SIMULATION!$D$4*SIMULATION!$D$17))))</f>
        <v>0.83815514634372035</v>
      </c>
      <c r="L6000">
        <v>6.9142781758550029E-2</v>
      </c>
      <c r="M6000">
        <f t="shared" ca="1" si="93"/>
        <v>0.8961075247071697</v>
      </c>
    </row>
    <row r="6001" spans="1:13" x14ac:dyDescent="0.25">
      <c r="A6001" s="9"/>
      <c r="H6001" s="9"/>
      <c r="J6001">
        <v>24</v>
      </c>
      <c r="K6001">
        <f ca="1">SIMULATION!$D$3*SIMULATION!$D$17/$H5977/(SIMULATION!$D$17-$I5977)*(((EXP(-$I5977*$J6001))/(1-EXP(-SIMULATION!$D$4*$I5977)))-(EXP(-SIMULATION!$D$17*$J6001)/(1-EXP(-SIMULATION!$D$4*SIMULATION!$D$17))))</f>
        <v>0.76502622383100449</v>
      </c>
      <c r="L6001">
        <v>0.32525942004287567</v>
      </c>
      <c r="M6001">
        <f t="shared" ca="1" si="93"/>
        <v>1.013858209711868</v>
      </c>
    </row>
    <row r="6002" spans="1:13" x14ac:dyDescent="0.25">
      <c r="A6002" s="9">
        <v>241</v>
      </c>
      <c r="B6002" s="2">
        <f ca="1">NORMINV(RAND(),SIMULATION!D7,SIMULATION!D8)</f>
        <v>52.732825230857372</v>
      </c>
      <c r="C6002" s="2">
        <v>2</v>
      </c>
      <c r="D6002" s="2">
        <f ca="1">SIMULATION!$D$11*(1+(SIMULATION!$D$12*LN(1+$C6002)))*(1+(SIMULATION!$D$13*(($B6002/63.5)-1)))</f>
        <v>9.4384721789925852</v>
      </c>
      <c r="E6002" s="2">
        <v>0.32560713970485267</v>
      </c>
      <c r="F6002" s="2">
        <f ca="1">D6002*(1+E6002)</f>
        <v>12.51170610837819</v>
      </c>
      <c r="G6002" s="2">
        <v>0.51642468506086847</v>
      </c>
      <c r="H6002" s="9">
        <f>SIMULATION!$D$15*EXP($G$6002)</f>
        <v>369.99248856018784</v>
      </c>
      <c r="I6002" s="2">
        <f ca="1">$F6002/$H6002</f>
        <v>3.3816108421733194E-2</v>
      </c>
      <c r="J6002">
        <v>0</v>
      </c>
      <c r="K6002">
        <f ca="1">SIMULATION!$D$3*SIMULATION!$D$17/$H6002/(SIMULATION!$D$17-$I6002)*(((EXP(-$I6002*$J6002))/(1-EXP(-SIMULATION!$D$4*$I6002)))-(EXP(-SIMULATION!$D$17*$J6002)/(1-EXP(-SIMULATION!$D$4*SIMULATION!$D$17))))</f>
        <v>1.2854589260900036</v>
      </c>
      <c r="L6002">
        <v>-0.12353099880851298</v>
      </c>
      <c r="M6002">
        <f t="shared" ca="1" si="93"/>
        <v>1.1266649010227869</v>
      </c>
    </row>
    <row r="6003" spans="1:13" x14ac:dyDescent="0.25">
      <c r="A6003" s="9"/>
      <c r="H6003" s="9"/>
      <c r="J6003">
        <v>1</v>
      </c>
      <c r="K6003">
        <f ca="1">SIMULATION!$D$3*SIMULATION!$D$17/$H6002/(SIMULATION!$D$17-$I6002)*(((EXP(-$I6002*$J6003))/(1-EXP(-SIMULATION!$D$4*$I6002)))-(EXP(-SIMULATION!$D$17*$J6003)/(1-EXP(-SIMULATION!$D$4*SIMULATION!$D$17))))</f>
        <v>1.767066565788239</v>
      </c>
      <c r="L6003">
        <v>-0.45060274674715506</v>
      </c>
      <c r="M6003">
        <f t="shared" ca="1" si="93"/>
        <v>0.97082151755899615</v>
      </c>
    </row>
    <row r="6004" spans="1:13" x14ac:dyDescent="0.25">
      <c r="A6004" s="9"/>
      <c r="H6004" s="9"/>
      <c r="J6004">
        <v>2</v>
      </c>
      <c r="K6004">
        <f ca="1">SIMULATION!$D$3*SIMULATION!$D$17/$H6002/(SIMULATION!$D$17-$I6002)*(((EXP(-$I6002*$J6004))/(1-EXP(-SIMULATION!$D$4*$I6002)))-(EXP(-SIMULATION!$D$17*$J6004)/(1-EXP(-SIMULATION!$D$4*SIMULATION!$D$17))))</f>
        <v>2.0443265732521927</v>
      </c>
      <c r="L6004">
        <v>0.32555748543197804</v>
      </c>
      <c r="M6004">
        <f t="shared" ca="1" si="93"/>
        <v>2.7098723918419489</v>
      </c>
    </row>
    <row r="6005" spans="1:13" x14ac:dyDescent="0.25">
      <c r="A6005" s="9"/>
      <c r="H6005" s="9"/>
      <c r="J6005">
        <v>3</v>
      </c>
      <c r="K6005">
        <f ca="1">SIMULATION!$D$3*SIMULATION!$D$17/$H6002/(SIMULATION!$D$17-$I6002)*(((EXP(-$I6002*$J6005))/(1-EXP(-SIMULATION!$D$4*$I6002)))-(EXP(-SIMULATION!$D$17*$J6005)/(1-EXP(-SIMULATION!$D$4*SIMULATION!$D$17))))</f>
        <v>2.1916785951048547</v>
      </c>
      <c r="L6005">
        <v>0.25304204646676776</v>
      </c>
      <c r="M6005">
        <f t="shared" ca="1" si="93"/>
        <v>2.7462654320075979</v>
      </c>
    </row>
    <row r="6006" spans="1:13" x14ac:dyDescent="0.25">
      <c r="A6006" s="9"/>
      <c r="H6006" s="9"/>
      <c r="J6006">
        <v>4</v>
      </c>
      <c r="K6006">
        <f ca="1">SIMULATION!$D$3*SIMULATION!$D$17/$H6002/(SIMULATION!$D$17-$I6002)*(((EXP(-$I6002*$J6006))/(1-EXP(-SIMULATION!$D$4*$I6002)))-(EXP(-SIMULATION!$D$17*$J6006)/(1-EXP(-SIMULATION!$D$4*SIMULATION!$D$17))))</f>
        <v>2.2567906855509867</v>
      </c>
      <c r="L6006">
        <v>-7.0698211423221594E-2</v>
      </c>
      <c r="M6006">
        <f t="shared" ca="1" si="93"/>
        <v>2.0972396205259458</v>
      </c>
    </row>
    <row r="6007" spans="1:13" x14ac:dyDescent="0.25">
      <c r="A6007" s="9"/>
      <c r="H6007" s="9"/>
      <c r="J6007">
        <v>5</v>
      </c>
      <c r="K6007">
        <f ca="1">SIMULATION!$D$3*SIMULATION!$D$17/$H6002/(SIMULATION!$D$17-$I6002)*(((EXP(-$I6002*$J6007))/(1-EXP(-SIMULATION!$D$4*$I6002)))-(EXP(-SIMULATION!$D$17*$J6007)/(1-EXP(-SIMULATION!$D$4*SIMULATION!$D$17))))</f>
        <v>2.2701761655496586</v>
      </c>
      <c r="L6007">
        <v>-6.0558159034356615E-2</v>
      </c>
      <c r="M6007">
        <f t="shared" ca="1" si="93"/>
        <v>2.1326984762802965</v>
      </c>
    </row>
    <row r="6008" spans="1:13" x14ac:dyDescent="0.25">
      <c r="A6008" s="9"/>
      <c r="H6008" s="9"/>
      <c r="J6008">
        <v>6</v>
      </c>
      <c r="K6008">
        <f ca="1">SIMULATION!$D$3*SIMULATION!$D$17/$H6002/(SIMULATION!$D$17-$I6002)*(((EXP(-$I6002*$J6008))/(1-EXP(-SIMULATION!$D$4*$I6002)))-(EXP(-SIMULATION!$D$17*$J6008)/(1-EXP(-SIMULATION!$D$4*SIMULATION!$D$17))))</f>
        <v>2.2513563012903144</v>
      </c>
      <c r="L6008">
        <v>-0.13427371140762165</v>
      </c>
      <c r="M6008">
        <f t="shared" ca="1" si="93"/>
        <v>1.9490583350151283</v>
      </c>
    </row>
    <row r="6009" spans="1:13" x14ac:dyDescent="0.25">
      <c r="A6009" s="9"/>
      <c r="H6009" s="9"/>
      <c r="J6009">
        <v>7</v>
      </c>
      <c r="K6009">
        <f ca="1">SIMULATION!$D$3*SIMULATION!$D$17/$H6002/(SIMULATION!$D$17-$I6002)*(((EXP(-$I6002*$J6009))/(1-EXP(-SIMULATION!$D$4*$I6002)))-(EXP(-SIMULATION!$D$17*$J6009)/(1-EXP(-SIMULATION!$D$4*SIMULATION!$D$17))))</f>
        <v>2.2128094610995852</v>
      </c>
      <c r="L6009">
        <v>-0.21084033401480728</v>
      </c>
      <c r="M6009">
        <f t="shared" ca="1" si="93"/>
        <v>1.746259975210223</v>
      </c>
    </row>
    <row r="6010" spans="1:13" x14ac:dyDescent="0.25">
      <c r="A6010" s="9"/>
      <c r="H6010" s="9"/>
      <c r="J6010">
        <v>8</v>
      </c>
      <c r="K6010">
        <f ca="1">SIMULATION!$D$3*SIMULATION!$D$17/$H6002/(SIMULATION!$D$17-$I6002)*(((EXP(-$I6002*$J6010))/(1-EXP(-SIMULATION!$D$4*$I6002)))-(EXP(-SIMULATION!$D$17*$J6010)/(1-EXP(-SIMULATION!$D$4*SIMULATION!$D$17))))</f>
        <v>2.1625017952234851</v>
      </c>
      <c r="L6010">
        <v>-0.10232455071904202</v>
      </c>
      <c r="M6010">
        <f t="shared" ca="1" si="93"/>
        <v>1.9412247705981203</v>
      </c>
    </row>
    <row r="6011" spans="1:13" x14ac:dyDescent="0.25">
      <c r="A6011" s="9"/>
      <c r="H6011" s="9"/>
      <c r="J6011">
        <v>9</v>
      </c>
      <c r="K6011">
        <f ca="1">SIMULATION!$D$3*SIMULATION!$D$17/$H6002/(SIMULATION!$D$17-$I6002)*(((EXP(-$I6002*$J6011))/(1-EXP(-SIMULATION!$D$4*$I6002)))-(EXP(-SIMULATION!$D$17*$J6011)/(1-EXP(-SIMULATION!$D$4*SIMULATION!$D$17))))</f>
        <v>2.1055089222246428</v>
      </c>
      <c r="L6011">
        <v>-0.13467027029433243</v>
      </c>
      <c r="M6011">
        <f t="shared" ca="1" si="93"/>
        <v>1.8219594665615215</v>
      </c>
    </row>
    <row r="6012" spans="1:13" x14ac:dyDescent="0.25">
      <c r="A6012" s="9"/>
      <c r="H6012" s="9"/>
      <c r="J6012">
        <v>10</v>
      </c>
      <c r="K6012">
        <f ca="1">SIMULATION!$D$3*SIMULATION!$D$17/$H6002/(SIMULATION!$D$17-$I6002)*(((EXP(-$I6002*$J6012))/(1-EXP(-SIMULATION!$D$4*$I6002)))-(EXP(-SIMULATION!$D$17*$J6012)/(1-EXP(-SIMULATION!$D$4*SIMULATION!$D$17))))</f>
        <v>2.0450551115035731</v>
      </c>
      <c r="L6012">
        <v>4.0310955671682122E-2</v>
      </c>
      <c r="M6012">
        <f t="shared" ca="1" si="93"/>
        <v>2.1274932374495403</v>
      </c>
    </row>
    <row r="6013" spans="1:13" x14ac:dyDescent="0.25">
      <c r="A6013" s="9"/>
      <c r="H6013" s="9"/>
      <c r="J6013">
        <v>11</v>
      </c>
      <c r="K6013">
        <f ca="1">SIMULATION!$D$3*SIMULATION!$D$17/$H6002/(SIMULATION!$D$17-$I6002)*(((EXP(-$I6002*$J6013))/(1-EXP(-SIMULATION!$D$4*$I6002)))-(EXP(-SIMULATION!$D$17*$J6013)/(1-EXP(-SIMULATION!$D$4*SIMULATION!$D$17))))</f>
        <v>1.9831791843089228</v>
      </c>
      <c r="L6013">
        <v>0.3626125239325117</v>
      </c>
      <c r="M6013">
        <f t="shared" ca="1" si="93"/>
        <v>2.7023047937416012</v>
      </c>
    </row>
    <row r="6014" spans="1:13" x14ac:dyDescent="0.25">
      <c r="A6014" s="9"/>
      <c r="H6014" s="9"/>
      <c r="J6014">
        <v>12</v>
      </c>
      <c r="K6014">
        <f ca="1">SIMULATION!$D$3*SIMULATION!$D$17/$H6002/(SIMULATION!$D$17-$I6002)*(((EXP(-$I6002*$J6014))/(1-EXP(-SIMULATION!$D$4*$I6002)))-(EXP(-SIMULATION!$D$17*$J6014)/(1-EXP(-SIMULATION!$D$4*SIMULATION!$D$17))))</f>
        <v>1.9211612079702018</v>
      </c>
      <c r="L6014">
        <v>-0.1475297237918895</v>
      </c>
      <c r="M6014">
        <f t="shared" ca="1" si="93"/>
        <v>1.6377328255986652</v>
      </c>
    </row>
    <row r="6015" spans="1:13" x14ac:dyDescent="0.25">
      <c r="A6015" s="9"/>
      <c r="H6015" s="9"/>
      <c r="J6015">
        <v>13</v>
      </c>
      <c r="K6015">
        <f ca="1">SIMULATION!$D$3*SIMULATION!$D$17/$H6002/(SIMULATION!$D$17-$I6002)*(((EXP(-$I6002*$J6015))/(1-EXP(-SIMULATION!$D$4*$I6002)))-(EXP(-SIMULATION!$D$17*$J6015)/(1-EXP(-SIMULATION!$D$4*SIMULATION!$D$17))))</f>
        <v>1.8597959016612411</v>
      </c>
      <c r="L6015">
        <v>0.19660752765246919</v>
      </c>
      <c r="M6015">
        <f t="shared" ca="1" si="93"/>
        <v>2.2254457758250523</v>
      </c>
    </row>
    <row r="6016" spans="1:13" x14ac:dyDescent="0.25">
      <c r="A6016" s="9"/>
      <c r="H6016" s="9"/>
      <c r="J6016">
        <v>14</v>
      </c>
      <c r="K6016">
        <f ca="1">SIMULATION!$D$3*SIMULATION!$D$17/$H6002/(SIMULATION!$D$17-$I6002)*(((EXP(-$I6002*$J6016))/(1-EXP(-SIMULATION!$D$4*$I6002)))-(EXP(-SIMULATION!$D$17*$J6016)/(1-EXP(-SIMULATION!$D$4*SIMULATION!$D$17))))</f>
        <v>1.7995678121974543</v>
      </c>
      <c r="L6016">
        <v>9.9437848625582526E-2</v>
      </c>
      <c r="M6016">
        <f t="shared" ca="1" si="93"/>
        <v>1.9785129638982155</v>
      </c>
    </row>
    <row r="6017" spans="1:13" x14ac:dyDescent="0.25">
      <c r="A6017" s="9"/>
      <c r="H6017" s="9"/>
      <c r="J6017">
        <v>15</v>
      </c>
      <c r="K6017">
        <f ca="1">SIMULATION!$D$3*SIMULATION!$D$17/$H6002/(SIMULATION!$D$17-$I6002)*(((EXP(-$I6002*$J6017))/(1-EXP(-SIMULATION!$D$4*$I6002)))-(EXP(-SIMULATION!$D$17*$J6017)/(1-EXP(-SIMULATION!$D$4*SIMULATION!$D$17))))</f>
        <v>1.7407635426588093</v>
      </c>
      <c r="L6017">
        <v>7.8412886570698379E-2</v>
      </c>
      <c r="M6017">
        <f t="shared" ca="1" si="93"/>
        <v>1.8772618368757215</v>
      </c>
    </row>
    <row r="6018" spans="1:13" x14ac:dyDescent="0.25">
      <c r="A6018" s="9"/>
      <c r="H6018" s="9"/>
      <c r="J6018">
        <v>16</v>
      </c>
      <c r="K6018">
        <f ca="1">SIMULATION!$D$3*SIMULATION!$D$17/$H6002/(SIMULATION!$D$17-$I6002)*(((EXP(-$I6002*$J6018))/(1-EXP(-SIMULATION!$D$4*$I6002)))-(EXP(-SIMULATION!$D$17*$J6018)/(1-EXP(-SIMULATION!$D$4*SIMULATION!$D$17))))</f>
        <v>1.6835436438757592</v>
      </c>
      <c r="L6018">
        <v>4.4975808848791009E-2</v>
      </c>
      <c r="M6018">
        <f t="shared" ca="1" si="93"/>
        <v>1.7592623809913124</v>
      </c>
    </row>
    <row r="6019" spans="1:13" x14ac:dyDescent="0.25">
      <c r="A6019" s="9"/>
      <c r="H6019" s="9"/>
      <c r="J6019">
        <v>17</v>
      </c>
      <c r="K6019">
        <f ca="1">SIMULATION!$D$3*SIMULATION!$D$17/$H6002/(SIMULATION!$D$17-$I6002)*(((EXP(-$I6002*$J6019))/(1-EXP(-SIMULATION!$D$4*$I6002)))-(EXP(-SIMULATION!$D$17*$J6019)/(1-EXP(-SIMULATION!$D$4*SIMULATION!$D$17))))</f>
        <v>1.627988657807609</v>
      </c>
      <c r="L6019">
        <v>-0.46593219549319875</v>
      </c>
      <c r="M6019">
        <f t="shared" ref="M6019:M6082" ca="1" si="94">$K6019*(1+$L6019)</f>
        <v>0.86945632823728392</v>
      </c>
    </row>
    <row r="6020" spans="1:13" x14ac:dyDescent="0.25">
      <c r="A6020" s="9"/>
      <c r="H6020" s="9"/>
      <c r="J6020">
        <v>18</v>
      </c>
      <c r="K6020">
        <f ca="1">SIMULATION!$D$3*SIMULATION!$D$17/$H6002/(SIMULATION!$D$17-$I6002)*(((EXP(-$I6002*$J6020))/(1-EXP(-SIMULATION!$D$4*$I6002)))-(EXP(-SIMULATION!$D$17*$J6020)/(1-EXP(-SIMULATION!$D$4*SIMULATION!$D$17))))</f>
        <v>1.5741285977049193</v>
      </c>
      <c r="L6020">
        <v>0.20721534902918598</v>
      </c>
      <c r="M6020">
        <f t="shared" ca="1" si="94"/>
        <v>1.9003122044951672</v>
      </c>
    </row>
    <row r="6021" spans="1:13" x14ac:dyDescent="0.25">
      <c r="A6021" s="9"/>
      <c r="H6021" s="9"/>
      <c r="J6021">
        <v>19</v>
      </c>
      <c r="K6021">
        <f ca="1">SIMULATION!$D$3*SIMULATION!$D$17/$H6002/(SIMULATION!$D$17-$I6002)*(((EXP(-$I6002*$J6021))/(1-EXP(-SIMULATION!$D$4*$I6002)))-(EXP(-SIMULATION!$D$17*$J6021)/(1-EXP(-SIMULATION!$D$4*SIMULATION!$D$17))))</f>
        <v>1.5219618150106606</v>
      </c>
      <c r="L6021">
        <v>1.0220488564922603E-2</v>
      </c>
      <c r="M6021">
        <f t="shared" ca="1" si="94"/>
        <v>1.537517008337226</v>
      </c>
    </row>
    <row r="6022" spans="1:13" x14ac:dyDescent="0.25">
      <c r="A6022" s="9"/>
      <c r="H6022" s="9"/>
      <c r="J6022">
        <v>20</v>
      </c>
      <c r="K6022">
        <f ca="1">SIMULATION!$D$3*SIMULATION!$D$17/$H6002/(SIMULATION!$D$17-$I6002)*(((EXP(-$I6002*$J6022))/(1-EXP(-SIMULATION!$D$4*$I6002)))-(EXP(-SIMULATION!$D$17*$J6022)/(1-EXP(-SIMULATION!$D$4*SIMULATION!$D$17))))</f>
        <v>1.471467065847287</v>
      </c>
      <c r="L6022">
        <v>-0.23144692468749503</v>
      </c>
      <c r="M6022">
        <f t="shared" ca="1" si="94"/>
        <v>1.1309005386780007</v>
      </c>
    </row>
    <row r="6023" spans="1:13" x14ac:dyDescent="0.25">
      <c r="A6023" s="9"/>
      <c r="H6023" s="9"/>
      <c r="J6023">
        <v>21</v>
      </c>
      <c r="K6023">
        <f ca="1">SIMULATION!$D$3*SIMULATION!$D$17/$H6002/(SIMULATION!$D$17-$I6002)*(((EXP(-$I6002*$J6023))/(1-EXP(-SIMULATION!$D$4*$I6002)))-(EXP(-SIMULATION!$D$17*$J6023)/(1-EXP(-SIMULATION!$D$4*SIMULATION!$D$17))))</f>
        <v>1.4226112204274544</v>
      </c>
      <c r="L6023">
        <v>-0.101351143208773</v>
      </c>
      <c r="M6023">
        <f t="shared" ca="1" si="94"/>
        <v>1.278427946895504</v>
      </c>
    </row>
    <row r="6024" spans="1:13" x14ac:dyDescent="0.25">
      <c r="A6024" s="9"/>
      <c r="H6024" s="9"/>
      <c r="J6024">
        <v>22</v>
      </c>
      <c r="K6024">
        <f ca="1">SIMULATION!$D$3*SIMULATION!$D$17/$H6002/(SIMULATION!$D$17-$I6002)*(((EXP(-$I6002*$J6024))/(1-EXP(-SIMULATION!$D$4*$I6002)))-(EXP(-SIMULATION!$D$17*$J6024)/(1-EXP(-SIMULATION!$D$4*SIMULATION!$D$17))))</f>
        <v>1.3753541811120957</v>
      </c>
      <c r="L6024">
        <v>-4.391957582771961E-2</v>
      </c>
      <c r="M6024">
        <f t="shared" ca="1" si="94"/>
        <v>1.3149492088647718</v>
      </c>
    </row>
    <row r="6025" spans="1:13" x14ac:dyDescent="0.25">
      <c r="A6025" s="9"/>
      <c r="H6025" s="9"/>
      <c r="J6025">
        <v>23</v>
      </c>
      <c r="K6025">
        <f ca="1">SIMULATION!$D$3*SIMULATION!$D$17/$H6002/(SIMULATION!$D$17-$I6002)*(((EXP(-$I6002*$J6025))/(1-EXP(-SIMULATION!$D$4*$I6002)))-(EXP(-SIMULATION!$D$17*$J6025)/(1-EXP(-SIMULATION!$D$4*SIMULATION!$D$17))))</f>
        <v>1.3296520124440978</v>
      </c>
      <c r="L6025">
        <v>0.62945224455209225</v>
      </c>
      <c r="M6025">
        <f t="shared" ca="1" si="94"/>
        <v>2.1666044561502416</v>
      </c>
    </row>
    <row r="6026" spans="1:13" x14ac:dyDescent="0.25">
      <c r="A6026" s="9"/>
      <c r="H6026" s="9"/>
      <c r="J6026">
        <v>24</v>
      </c>
      <c r="K6026">
        <f ca="1">SIMULATION!$D$3*SIMULATION!$D$17/$H6002/(SIMULATION!$D$17-$I6002)*(((EXP(-$I6002*$J6026))/(1-EXP(-SIMULATION!$D$4*$I6002)))-(EXP(-SIMULATION!$D$17*$J6026)/(1-EXP(-SIMULATION!$D$4*SIMULATION!$D$17))))</f>
        <v>1.2854589260900033</v>
      </c>
      <c r="L6026">
        <v>0.10018245944415985</v>
      </c>
      <c r="M6026">
        <f t="shared" ca="1" si="94"/>
        <v>1.4142393628201484</v>
      </c>
    </row>
    <row r="6027" spans="1:13" x14ac:dyDescent="0.25">
      <c r="A6027" s="9">
        <v>242</v>
      </c>
      <c r="B6027" s="2">
        <f ca="1">NORMINV(RAND(),SIMULATION!D7,SIMULATION!D8)</f>
        <v>68.985447100543254</v>
      </c>
      <c r="C6027" s="2">
        <v>2</v>
      </c>
      <c r="D6027" s="2">
        <f ca="1">SIMULATION!$D$11*(1+(SIMULATION!$D$12*LN(1+$C6027)))*(1+(SIMULATION!$D$13*(($B6027/63.5)-1)))</f>
        <v>10.645420113130305</v>
      </c>
      <c r="E6027" s="2">
        <v>0.1457875725042741</v>
      </c>
      <c r="F6027" s="2">
        <f ca="1">D6027*(1+E6027)</f>
        <v>12.197390069711746</v>
      </c>
      <c r="G6027" s="2">
        <v>0.14048232424972762</v>
      </c>
      <c r="H6027" s="9">
        <f>SIMULATION!$D$15*EXP($G$6027)</f>
        <v>254.0523488028567</v>
      </c>
      <c r="I6027" s="2">
        <f ca="1">$F6027/$H6027</f>
        <v>4.8011325725537207E-2</v>
      </c>
      <c r="J6027">
        <v>0</v>
      </c>
      <c r="K6027">
        <f ca="1">SIMULATION!$D$3*SIMULATION!$D$17/$H6027/(SIMULATION!$D$17-$I6027)*(((EXP(-$I6027*$J6027))/(1-EXP(-SIMULATION!$D$4*$I6027)))-(EXP(-SIMULATION!$D$17*$J6027)/(1-EXP(-SIMULATION!$D$4*SIMULATION!$D$17))))</f>
        <v>1.1206408220826571</v>
      </c>
      <c r="L6027">
        <v>0.13790347162514949</v>
      </c>
      <c r="M6027">
        <f t="shared" ca="1" si="94"/>
        <v>1.2751810818927169</v>
      </c>
    </row>
    <row r="6028" spans="1:13" x14ac:dyDescent="0.25">
      <c r="A6028" s="9"/>
      <c r="H6028" s="9"/>
      <c r="J6028">
        <v>1</v>
      </c>
      <c r="K6028">
        <f ca="1">SIMULATION!$D$3*SIMULATION!$D$17/$H6027/(SIMULATION!$D$17-$I6027)*(((EXP(-$I6027*$J6028))/(1-EXP(-SIMULATION!$D$4*$I6027)))-(EXP(-SIMULATION!$D$17*$J6028)/(1-EXP(-SIMULATION!$D$4*SIMULATION!$D$17))))</f>
        <v>1.8259904716167874</v>
      </c>
      <c r="L6028">
        <v>0.14693462218577227</v>
      </c>
      <c r="M6028">
        <f t="shared" ca="1" si="94"/>
        <v>2.0942916916786203</v>
      </c>
    </row>
    <row r="6029" spans="1:13" x14ac:dyDescent="0.25">
      <c r="A6029" s="9"/>
      <c r="H6029" s="9"/>
      <c r="J6029">
        <v>2</v>
      </c>
      <c r="K6029">
        <f ca="1">SIMULATION!$D$3*SIMULATION!$D$17/$H6027/(SIMULATION!$D$17-$I6027)*(((EXP(-$I6027*$J6029))/(1-EXP(-SIMULATION!$D$4*$I6027)))-(EXP(-SIMULATION!$D$17*$J6029)/(1-EXP(-SIMULATION!$D$4*SIMULATION!$D$17))))</f>
        <v>2.2260626463395052</v>
      </c>
      <c r="L6029">
        <v>8.7434375391076471E-2</v>
      </c>
      <c r="M6029">
        <f t="shared" ca="1" si="94"/>
        <v>2.4206970434036066</v>
      </c>
    </row>
    <row r="6030" spans="1:13" x14ac:dyDescent="0.25">
      <c r="A6030" s="9"/>
      <c r="H6030" s="9"/>
      <c r="J6030">
        <v>3</v>
      </c>
      <c r="K6030">
        <f ca="1">SIMULATION!$D$3*SIMULATION!$D$17/$H6027/(SIMULATION!$D$17-$I6027)*(((EXP(-$I6027*$J6030))/(1-EXP(-SIMULATION!$D$4*$I6027)))-(EXP(-SIMULATION!$D$17*$J6030)/(1-EXP(-SIMULATION!$D$4*SIMULATION!$D$17))))</f>
        <v>2.4329400681005882</v>
      </c>
      <c r="L6030">
        <v>0.12922798949548403</v>
      </c>
      <c r="M6030">
        <f t="shared" ca="1" si="94"/>
        <v>2.7473440216642331</v>
      </c>
    </row>
    <row r="6031" spans="1:13" x14ac:dyDescent="0.25">
      <c r="A6031" s="9"/>
      <c r="H6031" s="9"/>
      <c r="J6031">
        <v>4</v>
      </c>
      <c r="K6031">
        <f ca="1">SIMULATION!$D$3*SIMULATION!$D$17/$H6027/(SIMULATION!$D$17-$I6027)*(((EXP(-$I6027*$J6031))/(1-EXP(-SIMULATION!$D$4*$I6027)))-(EXP(-SIMULATION!$D$17*$J6031)/(1-EXP(-SIMULATION!$D$4*SIMULATION!$D$17))))</f>
        <v>2.5183339456055314</v>
      </c>
      <c r="L6031">
        <v>0.6341412577157417</v>
      </c>
      <c r="M6031">
        <f t="shared" ca="1" si="94"/>
        <v>4.1153134012200692</v>
      </c>
    </row>
    <row r="6032" spans="1:13" x14ac:dyDescent="0.25">
      <c r="A6032" s="9"/>
      <c r="H6032" s="9"/>
      <c r="J6032">
        <v>5</v>
      </c>
      <c r="K6032">
        <f ca="1">SIMULATION!$D$3*SIMULATION!$D$17/$H6027/(SIMULATION!$D$17-$I6027)*(((EXP(-$I6027*$J6032))/(1-EXP(-SIMULATION!$D$4*$I6027)))-(EXP(-SIMULATION!$D$17*$J6032)/(1-EXP(-SIMULATION!$D$4*SIMULATION!$D$17))))</f>
        <v>2.5280897914987435</v>
      </c>
      <c r="L6032">
        <v>0.2522375816885869</v>
      </c>
      <c r="M6032">
        <f t="shared" ca="1" si="94"/>
        <v>3.1657690467979904</v>
      </c>
    </row>
    <row r="6033" spans="1:13" x14ac:dyDescent="0.25">
      <c r="A6033" s="9"/>
      <c r="H6033" s="9"/>
      <c r="J6033">
        <v>6</v>
      </c>
      <c r="K6033">
        <f ca="1">SIMULATION!$D$3*SIMULATION!$D$17/$H6027/(SIMULATION!$D$17-$I6027)*(((EXP(-$I6027*$J6033))/(1-EXP(-SIMULATION!$D$4*$I6027)))-(EXP(-SIMULATION!$D$17*$J6033)/(1-EXP(-SIMULATION!$D$4*SIMULATION!$D$17))))</f>
        <v>2.491482851319867</v>
      </c>
      <c r="L6033">
        <v>-4.3918362052913886E-3</v>
      </c>
      <c r="M6033">
        <f t="shared" ca="1" si="94"/>
        <v>2.4805406667285776</v>
      </c>
    </row>
    <row r="6034" spans="1:13" x14ac:dyDescent="0.25">
      <c r="A6034" s="9"/>
      <c r="H6034" s="9"/>
      <c r="J6034">
        <v>7</v>
      </c>
      <c r="K6034">
        <f ca="1">SIMULATION!$D$3*SIMULATION!$D$17/$H6027/(SIMULATION!$D$17-$I6027)*(((EXP(-$I6027*$J6034))/(1-EXP(-SIMULATION!$D$4*$I6027)))-(EXP(-SIMULATION!$D$17*$J6034)/(1-EXP(-SIMULATION!$D$4*SIMULATION!$D$17))))</f>
        <v>2.4271746010164086</v>
      </c>
      <c r="L6034">
        <v>0.1159903100394984</v>
      </c>
      <c r="M6034">
        <f t="shared" ca="1" si="94"/>
        <v>2.7087033355082974</v>
      </c>
    </row>
    <row r="6035" spans="1:13" x14ac:dyDescent="0.25">
      <c r="A6035" s="9"/>
      <c r="H6035" s="9"/>
      <c r="J6035">
        <v>8</v>
      </c>
      <c r="K6035">
        <f ca="1">SIMULATION!$D$3*SIMULATION!$D$17/$H6027/(SIMULATION!$D$17-$I6027)*(((EXP(-$I6027*$J6035))/(1-EXP(-SIMULATION!$D$4*$I6027)))-(EXP(-SIMULATION!$D$17*$J6035)/(1-EXP(-SIMULATION!$D$4*SIMULATION!$D$17))))</f>
        <v>2.3470295873357161</v>
      </c>
      <c r="L6035">
        <v>1.459644604534331E-2</v>
      </c>
      <c r="M6035">
        <f t="shared" ca="1" si="94"/>
        <v>2.3812878780740863</v>
      </c>
    </row>
    <row r="6036" spans="1:13" x14ac:dyDescent="0.25">
      <c r="A6036" s="9"/>
      <c r="H6036" s="9"/>
      <c r="J6036">
        <v>9</v>
      </c>
      <c r="K6036">
        <f ca="1">SIMULATION!$D$3*SIMULATION!$D$17/$H6027/(SIMULATION!$D$17-$I6027)*(((EXP(-$I6027*$J6036))/(1-EXP(-SIMULATION!$D$4*$I6027)))-(EXP(-SIMULATION!$D$17*$J6036)/(1-EXP(-SIMULATION!$D$4*SIMULATION!$D$17))))</f>
        <v>2.2585611346709094</v>
      </c>
      <c r="L6036">
        <v>-0.49797222862637702</v>
      </c>
      <c r="M6036">
        <f t="shared" ca="1" si="94"/>
        <v>1.1338604129499177</v>
      </c>
    </row>
    <row r="6037" spans="1:13" x14ac:dyDescent="0.25">
      <c r="A6037" s="9"/>
      <c r="H6037" s="9"/>
      <c r="J6037">
        <v>10</v>
      </c>
      <c r="K6037">
        <f ca="1">SIMULATION!$D$3*SIMULATION!$D$17/$H6027/(SIMULATION!$D$17-$I6027)*(((EXP(-$I6027*$J6037))/(1-EXP(-SIMULATION!$D$4*$I6027)))-(EXP(-SIMULATION!$D$17*$J6037)/(1-EXP(-SIMULATION!$D$4*SIMULATION!$D$17))))</f>
        <v>2.16649840642346</v>
      </c>
      <c r="L6037">
        <v>0.11756126956139225</v>
      </c>
      <c r="M6037">
        <f t="shared" ca="1" si="94"/>
        <v>2.4211947095853352</v>
      </c>
    </row>
    <row r="6038" spans="1:13" x14ac:dyDescent="0.25">
      <c r="A6038" s="9"/>
      <c r="H6038" s="9"/>
      <c r="J6038">
        <v>11</v>
      </c>
      <c r="K6038">
        <f ca="1">SIMULATION!$D$3*SIMULATION!$D$17/$H6027/(SIMULATION!$D$17-$I6027)*(((EXP(-$I6027*$J6038))/(1-EXP(-SIMULATION!$D$4*$I6027)))-(EXP(-SIMULATION!$D$17*$J6038)/(1-EXP(-SIMULATION!$D$4*SIMULATION!$D$17))))</f>
        <v>2.073790418711511</v>
      </c>
      <c r="L6038">
        <v>0.44190791505093879</v>
      </c>
      <c r="M6038">
        <f t="shared" ca="1" si="94"/>
        <v>2.9902148188969284</v>
      </c>
    </row>
    <row r="6039" spans="1:13" x14ac:dyDescent="0.25">
      <c r="A6039" s="9"/>
      <c r="H6039" s="9"/>
      <c r="J6039">
        <v>12</v>
      </c>
      <c r="K6039">
        <f ca="1">SIMULATION!$D$3*SIMULATION!$D$17/$H6027/(SIMULATION!$D$17-$I6027)*(((EXP(-$I6027*$J6039))/(1-EXP(-SIMULATION!$D$4*$I6027)))-(EXP(-SIMULATION!$D$17*$J6039)/(1-EXP(-SIMULATION!$D$4*SIMULATION!$D$17))))</f>
        <v>1.9822492487194983</v>
      </c>
      <c r="L6039">
        <v>2.2285447884459637E-2</v>
      </c>
      <c r="M6039">
        <f t="shared" ca="1" si="94"/>
        <v>2.0264245610458458</v>
      </c>
    </row>
    <row r="6040" spans="1:13" x14ac:dyDescent="0.25">
      <c r="A6040" s="9"/>
      <c r="H6040" s="9"/>
      <c r="J6040">
        <v>13</v>
      </c>
      <c r="K6040">
        <f ca="1">SIMULATION!$D$3*SIMULATION!$D$17/$H6027/(SIMULATION!$D$17-$I6027)*(((EXP(-$I6027*$J6040))/(1-EXP(-SIMULATION!$D$4*$I6027)))-(EXP(-SIMULATION!$D$17*$J6040)/(1-EXP(-SIMULATION!$D$4*SIMULATION!$D$17))))</f>
        <v>1.8929620390282507</v>
      </c>
      <c r="L6040">
        <v>0.12589449789470475</v>
      </c>
      <c r="M6040">
        <f t="shared" ca="1" si="94"/>
        <v>2.1312755444654488</v>
      </c>
    </row>
    <row r="6041" spans="1:13" x14ac:dyDescent="0.25">
      <c r="A6041" s="9"/>
      <c r="H6041" s="9"/>
      <c r="J6041">
        <v>14</v>
      </c>
      <c r="K6041">
        <f ca="1">SIMULATION!$D$3*SIMULATION!$D$17/$H6027/(SIMULATION!$D$17-$I6027)*(((EXP(-$I6027*$J6041))/(1-EXP(-SIMULATION!$D$4*$I6027)))-(EXP(-SIMULATION!$D$17*$J6041)/(1-EXP(-SIMULATION!$D$4*SIMULATION!$D$17))))</f>
        <v>1.8065548491967971</v>
      </c>
      <c r="L6041">
        <v>0.52114235251613972</v>
      </c>
      <c r="M6041">
        <f t="shared" ca="1" si="94"/>
        <v>2.7480270932566557</v>
      </c>
    </row>
    <row r="6042" spans="1:13" x14ac:dyDescent="0.25">
      <c r="A6042" s="9"/>
      <c r="H6042" s="9"/>
      <c r="J6042">
        <v>15</v>
      </c>
      <c r="K6042">
        <f ca="1">SIMULATION!$D$3*SIMULATION!$D$17/$H6027/(SIMULATION!$D$17-$I6027)*(((EXP(-$I6027*$J6042))/(1-EXP(-SIMULATION!$D$4*$I6027)))-(EXP(-SIMULATION!$D$17*$J6042)/(1-EXP(-SIMULATION!$D$4*SIMULATION!$D$17))))</f>
        <v>1.7233615754728369</v>
      </c>
      <c r="L6042">
        <v>6.6733954966128217E-2</v>
      </c>
      <c r="M6042">
        <f t="shared" ca="1" si="94"/>
        <v>1.8383683092407967</v>
      </c>
    </row>
    <row r="6043" spans="1:13" x14ac:dyDescent="0.25">
      <c r="A6043" s="9"/>
      <c r="H6043" s="9"/>
      <c r="J6043">
        <v>16</v>
      </c>
      <c r="K6043">
        <f ca="1">SIMULATION!$D$3*SIMULATION!$D$17/$H6027/(SIMULATION!$D$17-$I6027)*(((EXP(-$I6027*$J6043))/(1-EXP(-SIMULATION!$D$4*$I6027)))-(EXP(-SIMULATION!$D$17*$J6043)/(1-EXP(-SIMULATION!$D$4*SIMULATION!$D$17))))</f>
        <v>1.643532043486537</v>
      </c>
      <c r="L6043">
        <v>-0.30770072248688396</v>
      </c>
      <c r="M6043">
        <f t="shared" ca="1" si="94"/>
        <v>1.1378160462753848</v>
      </c>
    </row>
    <row r="6044" spans="1:13" x14ac:dyDescent="0.25">
      <c r="A6044" s="9"/>
      <c r="H6044" s="9"/>
      <c r="J6044">
        <v>17</v>
      </c>
      <c r="K6044">
        <f ca="1">SIMULATION!$D$3*SIMULATION!$D$17/$H6027/(SIMULATION!$D$17-$I6027)*(((EXP(-$I6027*$J6044))/(1-EXP(-SIMULATION!$D$4*$I6027)))-(EXP(-SIMULATION!$D$17*$J6044)/(1-EXP(-SIMULATION!$D$4*SIMULATION!$D$17))))</f>
        <v>1.5671011287887113</v>
      </c>
      <c r="L6044">
        <v>-1.6273901271241776E-2</v>
      </c>
      <c r="M6044">
        <f t="shared" ca="1" si="94"/>
        <v>1.5415982797367525</v>
      </c>
    </row>
    <row r="6045" spans="1:13" x14ac:dyDescent="0.25">
      <c r="A6045" s="9"/>
      <c r="H6045" s="9"/>
      <c r="J6045">
        <v>18</v>
      </c>
      <c r="K6045">
        <f ca="1">SIMULATION!$D$3*SIMULATION!$D$17/$H6027/(SIMULATION!$D$17-$I6027)*(((EXP(-$I6027*$J6045))/(1-EXP(-SIMULATION!$D$4*$I6027)))-(EXP(-SIMULATION!$D$17*$J6045)/(1-EXP(-SIMULATION!$D$4*SIMULATION!$D$17))))</f>
        <v>1.4940329100179532</v>
      </c>
      <c r="L6045">
        <v>-0.56508496372955153</v>
      </c>
      <c r="M6045">
        <f t="shared" ca="1" si="94"/>
        <v>0.64977737724970186</v>
      </c>
    </row>
    <row r="6046" spans="1:13" x14ac:dyDescent="0.25">
      <c r="A6046" s="9"/>
      <c r="H6046" s="9"/>
      <c r="J6046">
        <v>19</v>
      </c>
      <c r="K6046">
        <f ca="1">SIMULATION!$D$3*SIMULATION!$D$17/$H6027/(SIMULATION!$D$17-$I6027)*(((EXP(-$I6027*$J6046))/(1-EXP(-SIMULATION!$D$4*$I6027)))-(EXP(-SIMULATION!$D$17*$J6046)/(1-EXP(-SIMULATION!$D$4*SIMULATION!$D$17))))</f>
        <v>1.424248828977696</v>
      </c>
      <c r="L6046">
        <v>-0.10913336101989411</v>
      </c>
      <c r="M6046">
        <f t="shared" ca="1" si="94"/>
        <v>1.2688157673427116</v>
      </c>
    </row>
    <row r="6047" spans="1:13" x14ac:dyDescent="0.25">
      <c r="A6047" s="9"/>
      <c r="H6047" s="9"/>
      <c r="J6047">
        <v>20</v>
      </c>
      <c r="K6047">
        <f ca="1">SIMULATION!$D$3*SIMULATION!$D$17/$H6027/(SIMULATION!$D$17-$I6027)*(((EXP(-$I6027*$J6047))/(1-EXP(-SIMULATION!$D$4*$I6027)))-(EXP(-SIMULATION!$D$17*$J6047)/(1-EXP(-SIMULATION!$D$4*SIMULATION!$D$17))))</f>
        <v>1.3576456082505497</v>
      </c>
      <c r="L6047">
        <v>-4.5122967786249239E-2</v>
      </c>
      <c r="M6047">
        <f t="shared" ca="1" si="94"/>
        <v>1.2963846092043174</v>
      </c>
    </row>
    <row r="6048" spans="1:13" x14ac:dyDescent="0.25">
      <c r="A6048" s="9"/>
      <c r="H6048" s="9"/>
      <c r="J6048">
        <v>21</v>
      </c>
      <c r="K6048">
        <f ca="1">SIMULATION!$D$3*SIMULATION!$D$17/$H6027/(SIMULATION!$D$17-$I6027)*(((EXP(-$I6027*$J6048))/(1-EXP(-SIMULATION!$D$4*$I6027)))-(EXP(-SIMULATION!$D$17*$J6048)/(1-EXP(-SIMULATION!$D$4*SIMULATION!$D$17))))</f>
        <v>1.2941066111963406</v>
      </c>
      <c r="L6048">
        <v>-0.27870012377214043</v>
      </c>
      <c r="M6048">
        <f t="shared" ca="1" si="94"/>
        <v>0.93343893848157522</v>
      </c>
    </row>
    <row r="6049" spans="1:13" x14ac:dyDescent="0.25">
      <c r="A6049" s="9"/>
      <c r="H6049" s="9"/>
      <c r="J6049">
        <v>22</v>
      </c>
      <c r="K6049">
        <f ca="1">SIMULATION!$D$3*SIMULATION!$D$17/$H6027/(SIMULATION!$D$17-$I6027)*(((EXP(-$I6027*$J6049))/(1-EXP(-SIMULATION!$D$4*$I6027)))-(EXP(-SIMULATION!$D$17*$J6049)/(1-EXP(-SIMULATION!$D$4*SIMULATION!$D$17))))</f>
        <v>1.2335090053914828</v>
      </c>
      <c r="L6049">
        <v>-2.2559803621626625E-2</v>
      </c>
      <c r="M6049">
        <f t="shared" ca="1" si="94"/>
        <v>1.205681284464343</v>
      </c>
    </row>
    <row r="6050" spans="1:13" x14ac:dyDescent="0.25">
      <c r="A6050" s="9"/>
      <c r="H6050" s="9"/>
      <c r="J6050">
        <v>23</v>
      </c>
      <c r="K6050">
        <f ca="1">SIMULATION!$D$3*SIMULATION!$D$17/$H6027/(SIMULATION!$D$17-$I6027)*(((EXP(-$I6027*$J6050))/(1-EXP(-SIMULATION!$D$4*$I6027)))-(EXP(-SIMULATION!$D$17*$J6050)/(1-EXP(-SIMULATION!$D$4*SIMULATION!$D$17))))</f>
        <v>1.1757282422645781</v>
      </c>
      <c r="L6050">
        <v>0.2295231877577672</v>
      </c>
      <c r="M6050">
        <f t="shared" ca="1" si="94"/>
        <v>1.4455851363659804</v>
      </c>
    </row>
    <row r="6051" spans="1:13" x14ac:dyDescent="0.25">
      <c r="A6051" s="9"/>
      <c r="H6051" s="9"/>
      <c r="J6051">
        <v>24</v>
      </c>
      <c r="K6051">
        <f ca="1">SIMULATION!$D$3*SIMULATION!$D$17/$H6027/(SIMULATION!$D$17-$I6027)*(((EXP(-$I6027*$J6051))/(1-EXP(-SIMULATION!$D$4*$I6027)))-(EXP(-SIMULATION!$D$17*$J6051)/(1-EXP(-SIMULATION!$D$4*SIMULATION!$D$17))))</f>
        <v>1.1206408220826571</v>
      </c>
      <c r="L6051">
        <v>0.45522122065347725</v>
      </c>
      <c r="M6051">
        <f t="shared" ca="1" si="94"/>
        <v>1.6307803050252405</v>
      </c>
    </row>
    <row r="6052" spans="1:13" x14ac:dyDescent="0.25">
      <c r="A6052" s="9">
        <v>243</v>
      </c>
      <c r="B6052" s="2">
        <f ca="1">NORMINV(RAND(),SIMULATION!D7,SIMULATION!D8)</f>
        <v>51.173559024291308</v>
      </c>
      <c r="C6052" s="2">
        <v>2</v>
      </c>
      <c r="D6052" s="2">
        <f ca="1">SIMULATION!$D$11*(1+(SIMULATION!$D$12*LN(1+$C6052)))*(1+(SIMULATION!$D$13*(($B6052/63.5)-1)))</f>
        <v>9.3226783617318851</v>
      </c>
      <c r="E6052" s="2">
        <v>-0.19305161130511428</v>
      </c>
      <c r="F6052" s="2">
        <f ca="1">D6052*(1+E6052)</f>
        <v>7.5229202823202215</v>
      </c>
      <c r="G6052" s="2">
        <v>-1.1561379622738013</v>
      </c>
      <c r="H6052" s="9">
        <f>SIMULATION!$D$15*EXP($G$6052)</f>
        <v>69.471740398416188</v>
      </c>
      <c r="I6052" s="2">
        <f ca="1">$F6052/$H6052</f>
        <v>0.10828748839710554</v>
      </c>
      <c r="J6052">
        <v>0</v>
      </c>
      <c r="K6052">
        <f ca="1">SIMULATION!$D$3*SIMULATION!$D$17/$H6052/(SIMULATION!$D$17-$I6052)*(((EXP(-$I6052*$J6052))/(1-EXP(-SIMULATION!$D$4*$I6052)))-(EXP(-SIMULATION!$D$17*$J6052)/(1-EXP(-SIMULATION!$D$4*SIMULATION!$D$17))))</f>
        <v>0.84023117131955194</v>
      </c>
      <c r="L6052">
        <v>-0.18802493368974169</v>
      </c>
      <c r="M6052">
        <f t="shared" ca="1" si="94"/>
        <v>0.68224676104813919</v>
      </c>
    </row>
    <row r="6053" spans="1:13" x14ac:dyDescent="0.25">
      <c r="A6053" s="9"/>
      <c r="H6053" s="9"/>
      <c r="J6053">
        <v>1</v>
      </c>
      <c r="K6053">
        <f ca="1">SIMULATION!$D$3*SIMULATION!$D$17/$H6052/(SIMULATION!$D$17-$I6052)*(((EXP(-$I6052*$J6053))/(1-EXP(-SIMULATION!$D$4*$I6052)))-(EXP(-SIMULATION!$D$17*$J6053)/(1-EXP(-SIMULATION!$D$4*SIMULATION!$D$17))))</f>
        <v>3.4382871820834211</v>
      </c>
      <c r="L6053">
        <v>1.7851953715809749E-2</v>
      </c>
      <c r="M6053">
        <f t="shared" ca="1" si="94"/>
        <v>3.4996673257196362</v>
      </c>
    </row>
    <row r="6054" spans="1:13" x14ac:dyDescent="0.25">
      <c r="A6054" s="9"/>
      <c r="H6054" s="9"/>
      <c r="J6054">
        <v>2</v>
      </c>
      <c r="K6054">
        <f ca="1">SIMULATION!$D$3*SIMULATION!$D$17/$H6052/(SIMULATION!$D$17-$I6052)*(((EXP(-$I6052*$J6054))/(1-EXP(-SIMULATION!$D$4*$I6052)))-(EXP(-SIMULATION!$D$17*$J6054)/(1-EXP(-SIMULATION!$D$4*SIMULATION!$D$17))))</f>
        <v>4.8055720530523143</v>
      </c>
      <c r="L6054">
        <v>0.31359349432155714</v>
      </c>
      <c r="M6054">
        <f t="shared" ca="1" si="94"/>
        <v>6.3125681853830082</v>
      </c>
    </row>
    <row r="6055" spans="1:13" x14ac:dyDescent="0.25">
      <c r="A6055" s="9"/>
      <c r="H6055" s="9"/>
      <c r="J6055">
        <v>3</v>
      </c>
      <c r="K6055">
        <f ca="1">SIMULATION!$D$3*SIMULATION!$D$17/$H6052/(SIMULATION!$D$17-$I6052)*(((EXP(-$I6052*$J6055))/(1-EXP(-SIMULATION!$D$4*$I6052)))-(EXP(-SIMULATION!$D$17*$J6055)/(1-EXP(-SIMULATION!$D$4*SIMULATION!$D$17))))</f>
        <v>5.4146929955615839</v>
      </c>
      <c r="L6055">
        <v>-0.20784060249146888</v>
      </c>
      <c r="M6055">
        <f t="shared" ca="1" si="94"/>
        <v>4.2892999410577284</v>
      </c>
    </row>
    <row r="6056" spans="1:13" x14ac:dyDescent="0.25">
      <c r="A6056" s="9"/>
      <c r="H6056" s="9"/>
      <c r="J6056">
        <v>4</v>
      </c>
      <c r="K6056">
        <f ca="1">SIMULATION!$D$3*SIMULATION!$D$17/$H6052/(SIMULATION!$D$17-$I6052)*(((EXP(-$I6052*$J6056))/(1-EXP(-SIMULATION!$D$4*$I6052)))-(EXP(-SIMULATION!$D$17*$J6056)/(1-EXP(-SIMULATION!$D$4*SIMULATION!$D$17))))</f>
        <v>5.5653734301232314</v>
      </c>
      <c r="L6056">
        <v>-0.25659804363751576</v>
      </c>
      <c r="M6056">
        <f t="shared" ca="1" si="94"/>
        <v>4.1373094958414001</v>
      </c>
    </row>
    <row r="6057" spans="1:13" x14ac:dyDescent="0.25">
      <c r="A6057" s="9"/>
      <c r="H6057" s="9"/>
      <c r="J6057">
        <v>5</v>
      </c>
      <c r="K6057">
        <f ca="1">SIMULATION!$D$3*SIMULATION!$D$17/$H6052/(SIMULATION!$D$17-$I6052)*(((EXP(-$I6052*$J6057))/(1-EXP(-SIMULATION!$D$4*$I6052)))-(EXP(-SIMULATION!$D$17*$J6057)/(1-EXP(-SIMULATION!$D$4*SIMULATION!$D$17))))</f>
        <v>5.4468703682420632</v>
      </c>
      <c r="L6057">
        <v>0.17232762058552528</v>
      </c>
      <c r="M6057">
        <f t="shared" ca="1" si="94"/>
        <v>6.385516578439022</v>
      </c>
    </row>
    <row r="6058" spans="1:13" x14ac:dyDescent="0.25">
      <c r="A6058" s="9"/>
      <c r="H6058" s="9"/>
      <c r="J6058">
        <v>6</v>
      </c>
      <c r="K6058">
        <f ca="1">SIMULATION!$D$3*SIMULATION!$D$17/$H6052/(SIMULATION!$D$17-$I6052)*(((EXP(-$I6052*$J6058))/(1-EXP(-SIMULATION!$D$4*$I6052)))-(EXP(-SIMULATION!$D$17*$J6058)/(1-EXP(-SIMULATION!$D$4*SIMULATION!$D$17))))</f>
        <v>5.1779399675585074</v>
      </c>
      <c r="L6058">
        <v>1.1942734230883682E-2</v>
      </c>
      <c r="M6058">
        <f t="shared" ca="1" si="94"/>
        <v>5.2397787284545299</v>
      </c>
    </row>
    <row r="6059" spans="1:13" x14ac:dyDescent="0.25">
      <c r="A6059" s="9"/>
      <c r="H6059" s="9"/>
      <c r="J6059">
        <v>7</v>
      </c>
      <c r="K6059">
        <f ca="1">SIMULATION!$D$3*SIMULATION!$D$17/$H6052/(SIMULATION!$D$17-$I6052)*(((EXP(-$I6052*$J6059))/(1-EXP(-SIMULATION!$D$4*$I6052)))-(EXP(-SIMULATION!$D$17*$J6059)/(1-EXP(-SIMULATION!$D$4*SIMULATION!$D$17))))</f>
        <v>4.8324188001073392</v>
      </c>
      <c r="L6059">
        <v>0.1701252918649645</v>
      </c>
      <c r="M6059">
        <f t="shared" ca="1" si="94"/>
        <v>5.6545354588893417</v>
      </c>
    </row>
    <row r="6060" spans="1:13" x14ac:dyDescent="0.25">
      <c r="A6060" s="9"/>
      <c r="H6060" s="9"/>
      <c r="J6060">
        <v>8</v>
      </c>
      <c r="K6060">
        <f ca="1">SIMULATION!$D$3*SIMULATION!$D$17/$H6052/(SIMULATION!$D$17-$I6052)*(((EXP(-$I6052*$J6060))/(1-EXP(-SIMULATION!$D$4*$I6052)))-(EXP(-SIMULATION!$D$17*$J6060)/(1-EXP(-SIMULATION!$D$4*SIMULATION!$D$17))))</f>
        <v>4.455590361254484</v>
      </c>
      <c r="L6060">
        <v>5.9410608806128112E-2</v>
      </c>
      <c r="M6060">
        <f t="shared" ca="1" si="94"/>
        <v>4.720299697207329</v>
      </c>
    </row>
    <row r="6061" spans="1:13" x14ac:dyDescent="0.25">
      <c r="A6061" s="9"/>
      <c r="H6061" s="9"/>
      <c r="J6061">
        <v>9</v>
      </c>
      <c r="K6061">
        <f ca="1">SIMULATION!$D$3*SIMULATION!$D$17/$H6052/(SIMULATION!$D$17-$I6052)*(((EXP(-$I6052*$J6061))/(1-EXP(-SIMULATION!$D$4*$I6052)))-(EXP(-SIMULATION!$D$17*$J6061)/(1-EXP(-SIMULATION!$D$4*SIMULATION!$D$17))))</f>
        <v>4.0746492659797946</v>
      </c>
      <c r="L6061">
        <v>0.52561133414872119</v>
      </c>
      <c r="M6061">
        <f t="shared" ca="1" si="94"/>
        <v>6.2163311028595416</v>
      </c>
    </row>
    <row r="6062" spans="1:13" x14ac:dyDescent="0.25">
      <c r="A6062" s="9"/>
      <c r="H6062" s="9"/>
      <c r="J6062">
        <v>10</v>
      </c>
      <c r="K6062">
        <f ca="1">SIMULATION!$D$3*SIMULATION!$D$17/$H6052/(SIMULATION!$D$17-$I6052)*(((EXP(-$I6052*$J6062))/(1-EXP(-SIMULATION!$D$4*$I6052)))-(EXP(-SIMULATION!$D$17*$J6062)/(1-EXP(-SIMULATION!$D$4*SIMULATION!$D$17))))</f>
        <v>3.705385548683986</v>
      </c>
      <c r="L6062">
        <v>0.11080742902671865</v>
      </c>
      <c r="M6062">
        <f t="shared" ca="1" si="94"/>
        <v>4.115969794886416</v>
      </c>
    </row>
    <row r="6063" spans="1:13" x14ac:dyDescent="0.25">
      <c r="A6063" s="9"/>
      <c r="H6063" s="9"/>
      <c r="J6063">
        <v>11</v>
      </c>
      <c r="K6063">
        <f ca="1">SIMULATION!$D$3*SIMULATION!$D$17/$H6052/(SIMULATION!$D$17-$I6052)*(((EXP(-$I6052*$J6063))/(1-EXP(-SIMULATION!$D$4*$I6052)))-(EXP(-SIMULATION!$D$17*$J6063)/(1-EXP(-SIMULATION!$D$4*SIMULATION!$D$17))))</f>
        <v>3.3564489110135209</v>
      </c>
      <c r="L6063">
        <v>-0.64811992328033308</v>
      </c>
      <c r="M6063">
        <f t="shared" ca="1" si="94"/>
        <v>1.1810675003130802</v>
      </c>
    </row>
    <row r="6064" spans="1:13" x14ac:dyDescent="0.25">
      <c r="A6064" s="9"/>
      <c r="H6064" s="9"/>
      <c r="J6064">
        <v>12</v>
      </c>
      <c r="K6064">
        <f ca="1">SIMULATION!$D$3*SIMULATION!$D$17/$H6052/(SIMULATION!$D$17-$I6052)*(((EXP(-$I6052*$J6064))/(1-EXP(-SIMULATION!$D$4*$I6052)))-(EXP(-SIMULATION!$D$17*$J6064)/(1-EXP(-SIMULATION!$D$4*SIMULATION!$D$17))))</f>
        <v>3.03206411354244</v>
      </c>
      <c r="L6064">
        <v>0.38376198665148725</v>
      </c>
      <c r="M6064">
        <f t="shared" ca="1" si="94"/>
        <v>4.1956550614101671</v>
      </c>
    </row>
    <row r="6065" spans="1:13" x14ac:dyDescent="0.25">
      <c r="A6065" s="9"/>
      <c r="H6065" s="9"/>
      <c r="J6065">
        <v>13</v>
      </c>
      <c r="K6065">
        <f ca="1">SIMULATION!$D$3*SIMULATION!$D$17/$H6052/(SIMULATION!$D$17-$I6052)*(((EXP(-$I6052*$J6065))/(1-EXP(-SIMULATION!$D$4*$I6052)))-(EXP(-SIMULATION!$D$17*$J6065)/(1-EXP(-SIMULATION!$D$4*SIMULATION!$D$17))))</f>
        <v>2.7337555923753367</v>
      </c>
      <c r="L6065">
        <v>0.16439843749253355</v>
      </c>
      <c r="M6065">
        <f t="shared" ca="1" si="94"/>
        <v>3.1831807402483174</v>
      </c>
    </row>
    <row r="6066" spans="1:13" x14ac:dyDescent="0.25">
      <c r="A6066" s="9"/>
      <c r="H6066" s="9"/>
      <c r="J6066">
        <v>14</v>
      </c>
      <c r="K6066">
        <f ca="1">SIMULATION!$D$3*SIMULATION!$D$17/$H6052/(SIMULATION!$D$17-$I6052)*(((EXP(-$I6052*$J6066))/(1-EXP(-SIMULATION!$D$4*$I6052)))-(EXP(-SIMULATION!$D$17*$J6066)/(1-EXP(-SIMULATION!$D$4*SIMULATION!$D$17))))</f>
        <v>2.4614387509570013</v>
      </c>
      <c r="L6066">
        <v>-7.4096043150768551E-2</v>
      </c>
      <c r="M6066">
        <f t="shared" ca="1" si="94"/>
        <v>2.2790558790531175</v>
      </c>
    </row>
    <row r="6067" spans="1:13" x14ac:dyDescent="0.25">
      <c r="A6067" s="9"/>
      <c r="H6067" s="9"/>
      <c r="J6067">
        <v>15</v>
      </c>
      <c r="K6067">
        <f ca="1">SIMULATION!$D$3*SIMULATION!$D$17/$H6052/(SIMULATION!$D$17-$I6052)*(((EXP(-$I6052*$J6067))/(1-EXP(-SIMULATION!$D$4*$I6052)))-(EXP(-SIMULATION!$D$17*$J6067)/(1-EXP(-SIMULATION!$D$4*SIMULATION!$D$17))))</f>
        <v>2.2141068269393269</v>
      </c>
      <c r="L6067">
        <v>-0.43569341443565135</v>
      </c>
      <c r="M6067">
        <f t="shared" ca="1" si="94"/>
        <v>1.2494350635848457</v>
      </c>
    </row>
    <row r="6068" spans="1:13" x14ac:dyDescent="0.25">
      <c r="A6068" s="9"/>
      <c r="H6068" s="9"/>
      <c r="J6068">
        <v>16</v>
      </c>
      <c r="K6068">
        <f ca="1">SIMULATION!$D$3*SIMULATION!$D$17/$H6052/(SIMULATION!$D$17-$I6052)*(((EXP(-$I6052*$J6068))/(1-EXP(-SIMULATION!$D$4*$I6052)))-(EXP(-SIMULATION!$D$17*$J6068)/(1-EXP(-SIMULATION!$D$4*SIMULATION!$D$17))))</f>
        <v>1.9902598724423215</v>
      </c>
      <c r="L6068">
        <v>-0.19248173940681512</v>
      </c>
      <c r="M6068">
        <f t="shared" ca="1" si="94"/>
        <v>1.6071711903230375</v>
      </c>
    </row>
    <row r="6069" spans="1:13" x14ac:dyDescent="0.25">
      <c r="A6069" s="9"/>
      <c r="H6069" s="9"/>
      <c r="J6069">
        <v>17</v>
      </c>
      <c r="K6069">
        <f ca="1">SIMULATION!$D$3*SIMULATION!$D$17/$H6052/(SIMULATION!$D$17-$I6052)*(((EXP(-$I6052*$J6069))/(1-EXP(-SIMULATION!$D$4*$I6052)))-(EXP(-SIMULATION!$D$17*$J6069)/(1-EXP(-SIMULATION!$D$4*SIMULATION!$D$17))))</f>
        <v>1.7881696217977454</v>
      </c>
      <c r="L6069">
        <v>7.027465190856283E-2</v>
      </c>
      <c r="M6069">
        <f t="shared" ca="1" si="94"/>
        <v>1.9138326195230484</v>
      </c>
    </row>
    <row r="6070" spans="1:13" x14ac:dyDescent="0.25">
      <c r="A6070" s="9"/>
      <c r="H6070" s="9"/>
      <c r="J6070">
        <v>18</v>
      </c>
      <c r="K6070">
        <f ca="1">SIMULATION!$D$3*SIMULATION!$D$17/$H6052/(SIMULATION!$D$17-$I6052)*(((EXP(-$I6052*$J6070))/(1-EXP(-SIMULATION!$D$4*$I6052)))-(EXP(-SIMULATION!$D$17*$J6070)/(1-EXP(-SIMULATION!$D$4*SIMULATION!$D$17))))</f>
        <v>1.6060402217214125</v>
      </c>
      <c r="L6070">
        <v>-2.1245845262789172E-2</v>
      </c>
      <c r="M6070">
        <f t="shared" ca="1" si="94"/>
        <v>1.5719185396849038</v>
      </c>
    </row>
    <row r="6071" spans="1:13" x14ac:dyDescent="0.25">
      <c r="A6071" s="9"/>
      <c r="H6071" s="9"/>
      <c r="J6071">
        <v>19</v>
      </c>
      <c r="K6071">
        <f ca="1">SIMULATION!$D$3*SIMULATION!$D$17/$H6052/(SIMULATION!$D$17-$I6052)*(((EXP(-$I6052*$J6071))/(1-EXP(-SIMULATION!$D$4*$I6052)))-(EXP(-SIMULATION!$D$17*$J6071)/(1-EXP(-SIMULATION!$D$4*SIMULATION!$D$17))))</f>
        <v>1.4421031516355345</v>
      </c>
      <c r="L6071">
        <v>0.52242176114484851</v>
      </c>
      <c r="M6071">
        <f t="shared" ca="1" si="94"/>
        <v>2.1954892198655069</v>
      </c>
    </row>
    <row r="6072" spans="1:13" x14ac:dyDescent="0.25">
      <c r="A6072" s="9"/>
      <c r="H6072" s="9"/>
      <c r="J6072">
        <v>20</v>
      </c>
      <c r="K6072">
        <f ca="1">SIMULATION!$D$3*SIMULATION!$D$17/$H6052/(SIMULATION!$D$17-$I6052)*(((EXP(-$I6052*$J6072))/(1-EXP(-SIMULATION!$D$4*$I6052)))-(EXP(-SIMULATION!$D$17*$J6072)/(1-EXP(-SIMULATION!$D$4*SIMULATION!$D$17))))</f>
        <v>1.294670800641464</v>
      </c>
      <c r="L6072">
        <v>-0.12086054837338087</v>
      </c>
      <c r="M6072">
        <f t="shared" ca="1" si="94"/>
        <v>1.1381961777129326</v>
      </c>
    </row>
    <row r="6073" spans="1:13" x14ac:dyDescent="0.25">
      <c r="A6073" s="9"/>
      <c r="H6073" s="9"/>
      <c r="J6073">
        <v>21</v>
      </c>
      <c r="K6073">
        <f ca="1">SIMULATION!$D$3*SIMULATION!$D$17/$H6052/(SIMULATION!$D$17-$I6052)*(((EXP(-$I6052*$J6073))/(1-EXP(-SIMULATION!$D$4*$I6052)))-(EXP(-SIMULATION!$D$17*$J6073)/(1-EXP(-SIMULATION!$D$4*SIMULATION!$D$17))))</f>
        <v>1.1621642947690529</v>
      </c>
      <c r="L6073">
        <v>-0.36025948570323579</v>
      </c>
      <c r="M6073">
        <f t="shared" ca="1" si="94"/>
        <v>0.74348358363289024</v>
      </c>
    </row>
    <row r="6074" spans="1:13" x14ac:dyDescent="0.25">
      <c r="A6074" s="9"/>
      <c r="H6074" s="9"/>
      <c r="J6074">
        <v>22</v>
      </c>
      <c r="K6074">
        <f ca="1">SIMULATION!$D$3*SIMULATION!$D$17/$H6052/(SIMULATION!$D$17-$I6052)*(((EXP(-$I6052*$J6074))/(1-EXP(-SIMULATION!$D$4*$I6052)))-(EXP(-SIMULATION!$D$17*$J6074)/(1-EXP(-SIMULATION!$D$4*SIMULATION!$D$17))))</f>
        <v>1.0431254909097167</v>
      </c>
      <c r="L6074">
        <v>0.47462828087126802</v>
      </c>
      <c r="M6074">
        <f t="shared" ca="1" si="94"/>
        <v>1.5382223493931932</v>
      </c>
    </row>
    <row r="6075" spans="1:13" x14ac:dyDescent="0.25">
      <c r="A6075" s="9"/>
      <c r="H6075" s="9"/>
      <c r="J6075">
        <v>23</v>
      </c>
      <c r="K6075">
        <f ca="1">SIMULATION!$D$3*SIMULATION!$D$17/$H6052/(SIMULATION!$D$17-$I6052)*(((EXP(-$I6052*$J6075))/(1-EXP(-SIMULATION!$D$4*$I6052)))-(EXP(-SIMULATION!$D$17*$J6075)/(1-EXP(-SIMULATION!$D$4*SIMULATION!$D$17))))</f>
        <v>0.93621942357800803</v>
      </c>
      <c r="L6075">
        <v>0.27133077467156907</v>
      </c>
      <c r="M6075">
        <f t="shared" ca="1" si="94"/>
        <v>1.1902445650399986</v>
      </c>
    </row>
    <row r="6076" spans="1:13" x14ac:dyDescent="0.25">
      <c r="A6076" s="9"/>
      <c r="H6076" s="9"/>
      <c r="J6076">
        <v>24</v>
      </c>
      <c r="K6076">
        <f ca="1">SIMULATION!$D$3*SIMULATION!$D$17/$H6052/(SIMULATION!$D$17-$I6052)*(((EXP(-$I6052*$J6076))/(1-EXP(-SIMULATION!$D$4*$I6052)))-(EXP(-SIMULATION!$D$17*$J6076)/(1-EXP(-SIMULATION!$D$4*SIMULATION!$D$17))))</f>
        <v>0.84023117131955283</v>
      </c>
      <c r="L6076">
        <v>0.61174502370321082</v>
      </c>
      <c r="M6076">
        <f t="shared" ca="1" si="94"/>
        <v>1.3542384091346094</v>
      </c>
    </row>
    <row r="6077" spans="1:13" x14ac:dyDescent="0.25">
      <c r="A6077" s="9">
        <v>244</v>
      </c>
      <c r="B6077" s="2">
        <f ca="1">NORMINV(RAND(),SIMULATION!D7,SIMULATION!D8)</f>
        <v>58.57858131684025</v>
      </c>
      <c r="C6077" s="2">
        <v>2</v>
      </c>
      <c r="D6077" s="2">
        <f ca="1">SIMULATION!$D$11*(1+(SIMULATION!$D$12*LN(1+$C6077)))*(1+(SIMULATION!$D$13*(($B6077/63.5)-1)))</f>
        <v>9.8725881811995837</v>
      </c>
      <c r="E6077" s="2">
        <v>-4.0840957427883823E-2</v>
      </c>
      <c r="F6077" s="2">
        <f ca="1">D6077*(1+E6077)</f>
        <v>9.4693822275881825</v>
      </c>
      <c r="G6077" s="2">
        <v>-0.1192781950196993</v>
      </c>
      <c r="H6077" s="9">
        <f>SIMULATION!$D$15*EXP($G$6077)</f>
        <v>195.93438331275362</v>
      </c>
      <c r="I6077" s="2">
        <f ca="1">$F6077/$H6077</f>
        <v>4.8329354284250364E-2</v>
      </c>
      <c r="J6077">
        <v>0</v>
      </c>
      <c r="K6077">
        <f ca="1">SIMULATION!$D$3*SIMULATION!$D$17/$H6077/(SIMULATION!$D$17-$I6077)*(((EXP(-$I6077*$J6077))/(1-EXP(-SIMULATION!$D$4*$I6077)))-(EXP(-SIMULATION!$D$17*$J6077)/(1-EXP(-SIMULATION!$D$4*SIMULATION!$D$17))))</f>
        <v>1.4381018360624389</v>
      </c>
      <c r="L6077">
        <v>7.572480900218298E-2</v>
      </c>
      <c r="M6077">
        <f t="shared" ca="1" si="94"/>
        <v>1.5470018229239557</v>
      </c>
    </row>
    <row r="6078" spans="1:13" x14ac:dyDescent="0.25">
      <c r="A6078" s="9"/>
      <c r="H6078" s="9"/>
      <c r="J6078">
        <v>1</v>
      </c>
      <c r="K6078">
        <f ca="1">SIMULATION!$D$3*SIMULATION!$D$17/$H6077/(SIMULATION!$D$17-$I6077)*(((EXP(-$I6077*$J6078))/(1-EXP(-SIMULATION!$D$4*$I6077)))-(EXP(-SIMULATION!$D$17*$J6078)/(1-EXP(-SIMULATION!$D$4*SIMULATION!$D$17))))</f>
        <v>2.3527700473861395</v>
      </c>
      <c r="L6078">
        <v>-0.20884959419518531</v>
      </c>
      <c r="M6078">
        <f t="shared" ca="1" si="94"/>
        <v>1.8613949777549572</v>
      </c>
    </row>
    <row r="6079" spans="1:13" x14ac:dyDescent="0.25">
      <c r="A6079" s="9"/>
      <c r="H6079" s="9"/>
      <c r="J6079">
        <v>2</v>
      </c>
      <c r="K6079">
        <f ca="1">SIMULATION!$D$3*SIMULATION!$D$17/$H6077/(SIMULATION!$D$17-$I6077)*(((EXP(-$I6077*$J6079))/(1-EXP(-SIMULATION!$D$4*$I6077)))-(EXP(-SIMULATION!$D$17*$J6079)/(1-EXP(-SIMULATION!$D$4*SIMULATION!$D$17))))</f>
        <v>2.8713875358832945</v>
      </c>
      <c r="L6079">
        <v>0.31377474169653286</v>
      </c>
      <c r="M6079">
        <f t="shared" ca="1" si="94"/>
        <v>3.7723564182657192</v>
      </c>
    </row>
    <row r="6080" spans="1:13" x14ac:dyDescent="0.25">
      <c r="A6080" s="9"/>
      <c r="H6080" s="9"/>
      <c r="J6080">
        <v>3</v>
      </c>
      <c r="K6080">
        <f ca="1">SIMULATION!$D$3*SIMULATION!$D$17/$H6077/(SIMULATION!$D$17-$I6077)*(((EXP(-$I6077*$J6080))/(1-EXP(-SIMULATION!$D$4*$I6077)))-(EXP(-SIMULATION!$D$17*$J6080)/(1-EXP(-SIMULATION!$D$4*SIMULATION!$D$17))))</f>
        <v>3.1393918993634506</v>
      </c>
      <c r="L6080">
        <v>8.8703900839978117E-2</v>
      </c>
      <c r="M6080">
        <f t="shared" ca="1" si="94"/>
        <v>3.4178682071024169</v>
      </c>
    </row>
    <row r="6081" spans="1:13" x14ac:dyDescent="0.25">
      <c r="A6081" s="9"/>
      <c r="H6081" s="9"/>
      <c r="J6081">
        <v>4</v>
      </c>
      <c r="K6081">
        <f ca="1">SIMULATION!$D$3*SIMULATION!$D$17/$H6077/(SIMULATION!$D$17-$I6077)*(((EXP(-$I6077*$J6081))/(1-EXP(-SIMULATION!$D$4*$I6077)))-(EXP(-SIMULATION!$D$17*$J6081)/(1-EXP(-SIMULATION!$D$4*SIMULATION!$D$17))))</f>
        <v>3.2498327751960789</v>
      </c>
      <c r="L6081">
        <v>0.14989562982971233</v>
      </c>
      <c r="M6081">
        <f t="shared" ca="1" si="94"/>
        <v>3.7369685058753368</v>
      </c>
    </row>
    <row r="6082" spans="1:13" x14ac:dyDescent="0.25">
      <c r="A6082" s="9"/>
      <c r="H6082" s="9"/>
      <c r="J6082">
        <v>5</v>
      </c>
      <c r="K6082">
        <f ca="1">SIMULATION!$D$3*SIMULATION!$D$17/$H6077/(SIMULATION!$D$17-$I6077)*(((EXP(-$I6077*$J6082))/(1-EXP(-SIMULATION!$D$4*$I6077)))-(EXP(-SIMULATION!$D$17*$J6082)/(1-EXP(-SIMULATION!$D$4*SIMULATION!$D$17))))</f>
        <v>3.2621954153757819</v>
      </c>
      <c r="L6082">
        <v>-0.31273702249320612</v>
      </c>
      <c r="M6082">
        <f t="shared" ca="1" si="94"/>
        <v>2.2419861343801721</v>
      </c>
    </row>
    <row r="6083" spans="1:13" x14ac:dyDescent="0.25">
      <c r="A6083" s="9"/>
      <c r="H6083" s="9"/>
      <c r="J6083">
        <v>6</v>
      </c>
      <c r="K6083">
        <f ca="1">SIMULATION!$D$3*SIMULATION!$D$17/$H6077/(SIMULATION!$D$17-$I6077)*(((EXP(-$I6077*$J6083))/(1-EXP(-SIMULATION!$D$4*$I6077)))-(EXP(-SIMULATION!$D$17*$J6083)/(1-EXP(-SIMULATION!$D$4*SIMULATION!$D$17))))</f>
        <v>3.2144629558107649</v>
      </c>
      <c r="L6083">
        <v>0.24429274695828374</v>
      </c>
      <c r="M6083">
        <f t="shared" ref="M6083:M6146" ca="1" si="95">$K6083*(1+$L6083)</f>
        <v>3.9997329412814211</v>
      </c>
    </row>
    <row r="6084" spans="1:13" x14ac:dyDescent="0.25">
      <c r="A6084" s="9"/>
      <c r="H6084" s="9"/>
      <c r="J6084">
        <v>7</v>
      </c>
      <c r="K6084">
        <f ca="1">SIMULATION!$D$3*SIMULATION!$D$17/$H6077/(SIMULATION!$D$17-$I6077)*(((EXP(-$I6077*$J6084))/(1-EXP(-SIMULATION!$D$4*$I6077)))-(EXP(-SIMULATION!$D$17*$J6084)/(1-EXP(-SIMULATION!$D$4*SIMULATION!$D$17))))</f>
        <v>3.1308458925171747</v>
      </c>
      <c r="L6084">
        <v>-0.34979150251004781</v>
      </c>
      <c r="M6084">
        <f t="shared" ca="1" si="95"/>
        <v>2.0357026036461807</v>
      </c>
    </row>
    <row r="6085" spans="1:13" x14ac:dyDescent="0.25">
      <c r="A6085" s="9"/>
      <c r="H6085" s="9"/>
      <c r="J6085">
        <v>8</v>
      </c>
      <c r="K6085">
        <f ca="1">SIMULATION!$D$3*SIMULATION!$D$17/$H6077/(SIMULATION!$D$17-$I6077)*(((EXP(-$I6077*$J6085))/(1-EXP(-SIMULATION!$D$4*$I6077)))-(EXP(-SIMULATION!$D$17*$J6085)/(1-EXP(-SIMULATION!$D$4*SIMULATION!$D$17))))</f>
        <v>3.0267350138562064</v>
      </c>
      <c r="L6085">
        <v>0.10139493096450647</v>
      </c>
      <c r="M6085">
        <f t="shared" ca="1" si="95"/>
        <v>3.3336306016340105</v>
      </c>
    </row>
    <row r="6086" spans="1:13" x14ac:dyDescent="0.25">
      <c r="A6086" s="9"/>
      <c r="H6086" s="9"/>
      <c r="J6086">
        <v>9</v>
      </c>
      <c r="K6086">
        <f ca="1">SIMULATION!$D$3*SIMULATION!$D$17/$H6077/(SIMULATION!$D$17-$I6077)*(((EXP(-$I6077*$J6086))/(1-EXP(-SIMULATION!$D$4*$I6077)))-(EXP(-SIMULATION!$D$17*$J6086)/(1-EXP(-SIMULATION!$D$4*SIMULATION!$D$17))))</f>
        <v>2.9118750703308716</v>
      </c>
      <c r="L6086">
        <v>-1.7724102818789972E-2</v>
      </c>
      <c r="M6086">
        <f t="shared" ca="1" si="95"/>
        <v>2.8602646971888559</v>
      </c>
    </row>
    <row r="6087" spans="1:13" x14ac:dyDescent="0.25">
      <c r="A6087" s="9"/>
      <c r="H6087" s="9"/>
      <c r="J6087">
        <v>10</v>
      </c>
      <c r="K6087">
        <f ca="1">SIMULATION!$D$3*SIMULATION!$D$17/$H6077/(SIMULATION!$D$17-$I6077)*(((EXP(-$I6077*$J6087))/(1-EXP(-SIMULATION!$D$4*$I6077)))-(EXP(-SIMULATION!$D$17*$J6087)/(1-EXP(-SIMULATION!$D$4*SIMULATION!$D$17))))</f>
        <v>2.7923982634723385</v>
      </c>
      <c r="L6087">
        <v>3.7683542646271787E-2</v>
      </c>
      <c r="M6087">
        <f t="shared" ca="1" si="95"/>
        <v>2.8976257225192739</v>
      </c>
    </row>
    <row r="6088" spans="1:13" x14ac:dyDescent="0.25">
      <c r="A6088" s="9"/>
      <c r="H6088" s="9"/>
      <c r="J6088">
        <v>11</v>
      </c>
      <c r="K6088">
        <f ca="1">SIMULATION!$D$3*SIMULATION!$D$17/$H6077/(SIMULATION!$D$17-$I6077)*(((EXP(-$I6077*$J6088))/(1-EXP(-SIMULATION!$D$4*$I6077)))-(EXP(-SIMULATION!$D$17*$J6088)/(1-EXP(-SIMULATION!$D$4*SIMULATION!$D$17))))</f>
        <v>2.6721270921303453</v>
      </c>
      <c r="L6088">
        <v>0.21694610109978965</v>
      </c>
      <c r="M6088">
        <f t="shared" ca="1" si="95"/>
        <v>3.2518346464111425</v>
      </c>
    </row>
    <row r="6089" spans="1:13" x14ac:dyDescent="0.25">
      <c r="A6089" s="9"/>
      <c r="H6089" s="9"/>
      <c r="J6089">
        <v>12</v>
      </c>
      <c r="K6089">
        <f ca="1">SIMULATION!$D$3*SIMULATION!$D$17/$H6077/(SIMULATION!$D$17-$I6077)*(((EXP(-$I6077*$J6089))/(1-EXP(-SIMULATION!$D$4*$I6077)))-(EXP(-SIMULATION!$D$17*$J6089)/(1-EXP(-SIMULATION!$D$4*SIMULATION!$D$17))))</f>
        <v>2.5534089976477548</v>
      </c>
      <c r="L6089">
        <v>-0.32198325488352958</v>
      </c>
      <c r="M6089">
        <f t="shared" ca="1" si="95"/>
        <v>1.7312540575362401</v>
      </c>
    </row>
    <row r="6090" spans="1:13" x14ac:dyDescent="0.25">
      <c r="A6090" s="9"/>
      <c r="H6090" s="9"/>
      <c r="J6090">
        <v>13</v>
      </c>
      <c r="K6090">
        <f ca="1">SIMULATION!$D$3*SIMULATION!$D$17/$H6077/(SIMULATION!$D$17-$I6077)*(((EXP(-$I6077*$J6090))/(1-EXP(-SIMULATION!$D$4*$I6077)))-(EXP(-SIMULATION!$D$17*$J6090)/(1-EXP(-SIMULATION!$D$4*SIMULATION!$D$17))))</f>
        <v>2.4376509862058184</v>
      </c>
      <c r="L6090">
        <v>0.15825582554863171</v>
      </c>
      <c r="M6090">
        <f t="shared" ca="1" si="95"/>
        <v>2.8234234554272564</v>
      </c>
    </row>
    <row r="6091" spans="1:13" x14ac:dyDescent="0.25">
      <c r="A6091" s="9"/>
      <c r="H6091" s="9"/>
      <c r="J6091">
        <v>14</v>
      </c>
      <c r="K6091">
        <f ca="1">SIMULATION!$D$3*SIMULATION!$D$17/$H6077/(SIMULATION!$D$17-$I6077)*(((EXP(-$I6077*$J6091))/(1-EXP(-SIMULATION!$D$4*$I6077)))-(EXP(-SIMULATION!$D$17*$J6091)/(1-EXP(-SIMULATION!$D$4*SIMULATION!$D$17))))</f>
        <v>2.3256620005116293</v>
      </c>
      <c r="L6091">
        <v>-0.45864469586416595</v>
      </c>
      <c r="M6091">
        <f t="shared" ca="1" si="95"/>
        <v>1.2590094596041255</v>
      </c>
    </row>
    <row r="6092" spans="1:13" x14ac:dyDescent="0.25">
      <c r="A6092" s="9"/>
      <c r="H6092" s="9"/>
      <c r="J6092">
        <v>15</v>
      </c>
      <c r="K6092">
        <f ca="1">SIMULATION!$D$3*SIMULATION!$D$17/$H6077/(SIMULATION!$D$17-$I6077)*(((EXP(-$I6077*$J6092))/(1-EXP(-SIMULATION!$D$4*$I6077)))-(EXP(-SIMULATION!$D$17*$J6092)/(1-EXP(-SIMULATION!$D$4*SIMULATION!$D$17))))</f>
        <v>2.2178721033205102</v>
      </c>
      <c r="L6092">
        <v>0.33478236081166712</v>
      </c>
      <c r="M6092">
        <f t="shared" ca="1" si="95"/>
        <v>2.9603765620484883</v>
      </c>
    </row>
    <row r="6093" spans="1:13" x14ac:dyDescent="0.25">
      <c r="A6093" s="9"/>
      <c r="H6093" s="9"/>
      <c r="J6093">
        <v>16</v>
      </c>
      <c r="K6093">
        <f ca="1">SIMULATION!$D$3*SIMULATION!$D$17/$H6077/(SIMULATION!$D$17-$I6077)*(((EXP(-$I6077*$J6093))/(1-EXP(-SIMULATION!$D$4*$I6077)))-(EXP(-SIMULATION!$D$17*$J6093)/(1-EXP(-SIMULATION!$D$4*SIMULATION!$D$17))))</f>
        <v>2.1144727292093299</v>
      </c>
      <c r="L6093">
        <v>-0.13776844824217552</v>
      </c>
      <c r="M6093">
        <f t="shared" ca="1" si="95"/>
        <v>1.8231651024557629</v>
      </c>
    </row>
    <row r="6094" spans="1:13" x14ac:dyDescent="0.25">
      <c r="A6094" s="9"/>
      <c r="H6094" s="9"/>
      <c r="J6094">
        <v>17</v>
      </c>
      <c r="K6094">
        <f ca="1">SIMULATION!$D$3*SIMULATION!$D$17/$H6077/(SIMULATION!$D$17-$I6077)*(((EXP(-$I6077*$J6094))/(1-EXP(-SIMULATION!$D$4*$I6077)))-(EXP(-SIMULATION!$D$17*$J6094)/(1-EXP(-SIMULATION!$D$4*SIMULATION!$D$17))))</f>
        <v>2.0155063647044171</v>
      </c>
      <c r="L6094">
        <v>0.37538416364967414</v>
      </c>
      <c r="M6094">
        <f t="shared" ca="1" si="95"/>
        <v>2.77209553574958</v>
      </c>
    </row>
    <row r="6095" spans="1:13" x14ac:dyDescent="0.25">
      <c r="A6095" s="9"/>
      <c r="H6095" s="9"/>
      <c r="J6095">
        <v>18</v>
      </c>
      <c r="K6095">
        <f ca="1">SIMULATION!$D$3*SIMULATION!$D$17/$H6077/(SIMULATION!$D$17-$I6077)*(((EXP(-$I6077*$J6095))/(1-EXP(-SIMULATION!$D$4*$I6077)))-(EXP(-SIMULATION!$D$17*$J6095)/(1-EXP(-SIMULATION!$D$4*SIMULATION!$D$17))))</f>
        <v>1.9209238301476443</v>
      </c>
      <c r="L6095">
        <v>-4.5185056276580121E-2</v>
      </c>
      <c r="M6095">
        <f t="shared" ca="1" si="95"/>
        <v>1.8341267787793993</v>
      </c>
    </row>
    <row r="6096" spans="1:13" x14ac:dyDescent="0.25">
      <c r="A6096" s="9"/>
      <c r="H6096" s="9"/>
      <c r="J6096">
        <v>19</v>
      </c>
      <c r="K6096">
        <f ca="1">SIMULATION!$D$3*SIMULATION!$D$17/$H6077/(SIMULATION!$D$17-$I6077)*(((EXP(-$I6077*$J6096))/(1-EXP(-SIMULATION!$D$4*$I6077)))-(EXP(-SIMULATION!$D$17*$J6096)/(1-EXP(-SIMULATION!$D$4*SIMULATION!$D$17))))</f>
        <v>1.8306208088084033</v>
      </c>
      <c r="L6096">
        <v>-0.45397109968997573</v>
      </c>
      <c r="M6096">
        <f t="shared" ca="1" si="95"/>
        <v>0.9995718671182996</v>
      </c>
    </row>
    <row r="6097" spans="1:13" x14ac:dyDescent="0.25">
      <c r="A6097" s="9"/>
      <c r="H6097" s="9"/>
      <c r="J6097">
        <v>20</v>
      </c>
      <c r="K6097">
        <f ca="1">SIMULATION!$D$3*SIMULATION!$D$17/$H6077/(SIMULATION!$D$17-$I6077)*(((EXP(-$I6077*$J6097))/(1-EXP(-SIMULATION!$D$4*$I6077)))-(EXP(-SIMULATION!$D$17*$J6097)/(1-EXP(-SIMULATION!$D$4*SIMULATION!$D$17))))</f>
        <v>1.7444610855485232</v>
      </c>
      <c r="L6097">
        <v>-0.34504922828024653</v>
      </c>
      <c r="M6097">
        <f t="shared" ca="1" si="95"/>
        <v>1.1425361342150842</v>
      </c>
    </row>
    <row r="6098" spans="1:13" x14ac:dyDescent="0.25">
      <c r="A6098" s="9"/>
      <c r="H6098" s="9"/>
      <c r="J6098">
        <v>21</v>
      </c>
      <c r="K6098">
        <f ca="1">SIMULATION!$D$3*SIMULATION!$D$17/$H6077/(SIMULATION!$D$17-$I6077)*(((EXP(-$I6077*$J6098))/(1-EXP(-SIMULATION!$D$4*$I6077)))-(EXP(-SIMULATION!$D$17*$J6098)/(1-EXP(-SIMULATION!$D$4*SIMULATION!$D$17))))</f>
        <v>1.66229127667031</v>
      </c>
      <c r="L6098">
        <v>0.3984979107603584</v>
      </c>
      <c r="M6098">
        <f t="shared" ca="1" si="95"/>
        <v>2.3247108774985974</v>
      </c>
    </row>
    <row r="6099" spans="1:13" x14ac:dyDescent="0.25">
      <c r="A6099" s="9"/>
      <c r="H6099" s="9"/>
      <c r="J6099">
        <v>22</v>
      </c>
      <c r="K6099">
        <f ca="1">SIMULATION!$D$3*SIMULATION!$D$17/$H6077/(SIMULATION!$D$17-$I6077)*(((EXP(-$I6077*$J6099))/(1-EXP(-SIMULATION!$D$4*$I6077)))-(EXP(-SIMULATION!$D$17*$J6099)/(1-EXP(-SIMULATION!$D$4*SIMULATION!$D$17))))</f>
        <v>1.5839501147538235</v>
      </c>
      <c r="L6099">
        <v>-4.1848634307545748E-2</v>
      </c>
      <c r="M6099">
        <f t="shared" ca="1" si="95"/>
        <v>1.5176639656400956</v>
      </c>
    </row>
    <row r="6100" spans="1:13" x14ac:dyDescent="0.25">
      <c r="A6100" s="9"/>
      <c r="H6100" s="9"/>
      <c r="J6100">
        <v>23</v>
      </c>
      <c r="K6100">
        <f ca="1">SIMULATION!$D$3*SIMULATION!$D$17/$H6077/(SIMULATION!$D$17-$I6077)*(((EXP(-$I6077*$J6100))/(1-EXP(-SIMULATION!$D$4*$I6077)))-(EXP(-SIMULATION!$D$17*$J6100)/(1-EXP(-SIMULATION!$D$4*SIMULATION!$D$17))))</f>
        <v>1.5092742514840134</v>
      </c>
      <c r="L6100">
        <v>-0.27549329909555537</v>
      </c>
      <c r="M6100">
        <f t="shared" ca="1" si="95"/>
        <v>1.0934793087027075</v>
      </c>
    </row>
    <row r="6101" spans="1:13" x14ac:dyDescent="0.25">
      <c r="A6101" s="9"/>
      <c r="H6101" s="9"/>
      <c r="J6101">
        <v>24</v>
      </c>
      <c r="K6101">
        <f ca="1">SIMULATION!$D$3*SIMULATION!$D$17/$H6077/(SIMULATION!$D$17-$I6077)*(((EXP(-$I6077*$J6101))/(1-EXP(-SIMULATION!$D$4*$I6077)))-(EXP(-SIMULATION!$D$17*$J6101)/(1-EXP(-SIMULATION!$D$4*SIMULATION!$D$17))))</f>
        <v>1.4381018360624391</v>
      </c>
      <c r="L6101">
        <v>0.11248161441469058</v>
      </c>
      <c r="M6101">
        <f t="shared" ca="1" si="95"/>
        <v>1.5998618522754728</v>
      </c>
    </row>
    <row r="6102" spans="1:13" x14ac:dyDescent="0.25">
      <c r="A6102" s="9">
        <v>245</v>
      </c>
      <c r="B6102" s="2">
        <f ca="1">NORMINV(RAND(),SIMULATION!D7,SIMULATION!D8)</f>
        <v>54.664382738702663</v>
      </c>
      <c r="C6102" s="2">
        <v>2</v>
      </c>
      <c r="D6102" s="2">
        <f ca="1">SIMULATION!$D$11*(1+(SIMULATION!$D$12*LN(1+$C6102)))*(1+(SIMULATION!$D$13*(($B6102/63.5)-1)))</f>
        <v>9.5819129950316508</v>
      </c>
      <c r="E6102" s="2">
        <v>-1.96025711991108E-2</v>
      </c>
      <c r="F6102" s="2">
        <f ca="1">D6102*(1+E6102)</f>
        <v>9.3940828633228577</v>
      </c>
      <c r="G6102" s="2">
        <v>0.73106654576803332</v>
      </c>
      <c r="H6102" s="9">
        <f>SIMULATION!$D$15*EXP($G$6102)</f>
        <v>458.5753254738442</v>
      </c>
      <c r="I6102" s="2">
        <f ca="1">$F6102/$H6102</f>
        <v>2.0485364871334902E-2</v>
      </c>
      <c r="J6102">
        <v>0</v>
      </c>
      <c r="K6102">
        <f ca="1">SIMULATION!$D$3*SIMULATION!$D$17/$H6102/(SIMULATION!$D$17-$I6102)*(((EXP(-$I6102*$J6102))/(1-EXP(-SIMULATION!$D$4*$I6102)))-(EXP(-SIMULATION!$D$17*$J6102)/(1-EXP(-SIMULATION!$D$4*SIMULATION!$D$17))))</f>
        <v>1.9798515392263327</v>
      </c>
      <c r="L6102">
        <v>0.31831054734706454</v>
      </c>
      <c r="M6102">
        <f t="shared" ca="1" si="95"/>
        <v>2.6100591663433947</v>
      </c>
    </row>
    <row r="6103" spans="1:13" x14ac:dyDescent="0.25">
      <c r="A6103" s="9"/>
      <c r="H6103" s="9"/>
      <c r="J6103">
        <v>1</v>
      </c>
      <c r="K6103">
        <f ca="1">SIMULATION!$D$3*SIMULATION!$D$17/$H6102/(SIMULATION!$D$17-$I6102)*(((EXP(-$I6102*$J6103))/(1-EXP(-SIMULATION!$D$4*$I6102)))-(EXP(-SIMULATION!$D$17*$J6103)/(1-EXP(-SIMULATION!$D$4*SIMULATION!$D$17))))</f>
        <v>2.365794172396162</v>
      </c>
      <c r="L6103">
        <v>-0.63472659932284448</v>
      </c>
      <c r="M6103">
        <f t="shared" ca="1" si="95"/>
        <v>0.86416168265334281</v>
      </c>
    </row>
    <row r="6104" spans="1:13" x14ac:dyDescent="0.25">
      <c r="A6104" s="9"/>
      <c r="H6104" s="9"/>
      <c r="J6104">
        <v>2</v>
      </c>
      <c r="K6104">
        <f ca="1">SIMULATION!$D$3*SIMULATION!$D$17/$H6102/(SIMULATION!$D$17-$I6102)*(((EXP(-$I6102*$J6104))/(1-EXP(-SIMULATION!$D$4*$I6102)))-(EXP(-SIMULATION!$D$17*$J6104)/(1-EXP(-SIMULATION!$D$4*SIMULATION!$D$17))))</f>
        <v>2.5908705892827362</v>
      </c>
      <c r="L6104">
        <v>-4.696378452779814E-2</v>
      </c>
      <c r="M6104">
        <f t="shared" ca="1" si="95"/>
        <v>2.4691935011882524</v>
      </c>
    </row>
    <row r="6105" spans="1:13" x14ac:dyDescent="0.25">
      <c r="A6105" s="9"/>
      <c r="H6105" s="9"/>
      <c r="J6105">
        <v>3</v>
      </c>
      <c r="K6105">
        <f ca="1">SIMULATION!$D$3*SIMULATION!$D$17/$H6102/(SIMULATION!$D$17-$I6102)*(((EXP(-$I6102*$J6105))/(1-EXP(-SIMULATION!$D$4*$I6102)))-(EXP(-SIMULATION!$D$17*$J6105)/(1-EXP(-SIMULATION!$D$4*SIMULATION!$D$17))))</f>
        <v>2.7133110905034563</v>
      </c>
      <c r="L6105">
        <v>-0.31320744834131781</v>
      </c>
      <c r="M6105">
        <f t="shared" ca="1" si="95"/>
        <v>1.8634818472906702</v>
      </c>
    </row>
    <row r="6106" spans="1:13" x14ac:dyDescent="0.25">
      <c r="A6106" s="9"/>
      <c r="H6106" s="9"/>
      <c r="J6106">
        <v>4</v>
      </c>
      <c r="K6106">
        <f ca="1">SIMULATION!$D$3*SIMULATION!$D$17/$H6102/(SIMULATION!$D$17-$I6102)*(((EXP(-$I6102*$J6106))/(1-EXP(-SIMULATION!$D$4*$I6102)))-(EXP(-SIMULATION!$D$17*$J6106)/(1-EXP(-SIMULATION!$D$4*SIMULATION!$D$17))))</f>
        <v>2.7704219201479732</v>
      </c>
      <c r="L6106">
        <v>0.28197794662423176</v>
      </c>
      <c r="M6106">
        <f t="shared" ca="1" si="95"/>
        <v>3.5516198044740603</v>
      </c>
    </row>
    <row r="6107" spans="1:13" x14ac:dyDescent="0.25">
      <c r="A6107" s="9"/>
      <c r="H6107" s="9"/>
      <c r="J6107">
        <v>5</v>
      </c>
      <c r="K6107">
        <f ca="1">SIMULATION!$D$3*SIMULATION!$D$17/$H6102/(SIMULATION!$D$17-$I6102)*(((EXP(-$I6102*$J6107))/(1-EXP(-SIMULATION!$D$4*$I6102)))-(EXP(-SIMULATION!$D$17*$J6107)/(1-EXP(-SIMULATION!$D$4*SIMULATION!$D$17))))</f>
        <v>2.7861008643859733</v>
      </c>
      <c r="L6107">
        <v>-0.2218481969934821</v>
      </c>
      <c r="M6107">
        <f t="shared" ca="1" si="95"/>
        <v>2.168009410979963</v>
      </c>
    </row>
    <row r="6108" spans="1:13" x14ac:dyDescent="0.25">
      <c r="A6108" s="9"/>
      <c r="H6108" s="9"/>
      <c r="J6108">
        <v>6</v>
      </c>
      <c r="K6108">
        <f ca="1">SIMULATION!$D$3*SIMULATION!$D$17/$H6102/(SIMULATION!$D$17-$I6102)*(((EXP(-$I6102*$J6108))/(1-EXP(-SIMULATION!$D$4*$I6102)))-(EXP(-SIMULATION!$D$17*$J6108)/(1-EXP(-SIMULATION!$D$4*SIMULATION!$D$17))))</f>
        <v>2.7756534257434891</v>
      </c>
      <c r="L6108">
        <v>0.18190885826016212</v>
      </c>
      <c r="M6108">
        <f t="shared" ca="1" si="95"/>
        <v>3.2805693713463944</v>
      </c>
    </row>
    <row r="6109" spans="1:13" x14ac:dyDescent="0.25">
      <c r="A6109" s="9"/>
      <c r="H6109" s="9"/>
      <c r="J6109">
        <v>7</v>
      </c>
      <c r="K6109">
        <f ca="1">SIMULATION!$D$3*SIMULATION!$D$17/$H6102/(SIMULATION!$D$17-$I6102)*(((EXP(-$I6102*$J6109))/(1-EXP(-SIMULATION!$D$4*$I6102)))-(EXP(-SIMULATION!$D$17*$J6109)/(1-EXP(-SIMULATION!$D$4*SIMULATION!$D$17))))</f>
        <v>2.7488791408125168</v>
      </c>
      <c r="L6109">
        <v>0.14570437521278123</v>
      </c>
      <c r="M6109">
        <f t="shared" ca="1" si="95"/>
        <v>3.1494028585600513</v>
      </c>
    </row>
    <row r="6110" spans="1:13" x14ac:dyDescent="0.25">
      <c r="A6110" s="9"/>
      <c r="H6110" s="9"/>
      <c r="J6110">
        <v>8</v>
      </c>
      <c r="K6110">
        <f ca="1">SIMULATION!$D$3*SIMULATION!$D$17/$H6102/(SIMULATION!$D$17-$I6102)*(((EXP(-$I6102*$J6110))/(1-EXP(-SIMULATION!$D$4*$I6102)))-(EXP(-SIMULATION!$D$17*$J6110)/(1-EXP(-SIMULATION!$D$4*SIMULATION!$D$17))))</f>
        <v>2.7120493639533598</v>
      </c>
      <c r="L6110">
        <v>0.27074075313431589</v>
      </c>
      <c r="M6110">
        <f t="shared" ca="1" si="95"/>
        <v>3.4463116512875347</v>
      </c>
    </row>
    <row r="6111" spans="1:13" x14ac:dyDescent="0.25">
      <c r="A6111" s="9"/>
      <c r="H6111" s="9"/>
      <c r="J6111">
        <v>9</v>
      </c>
      <c r="K6111">
        <f ca="1">SIMULATION!$D$3*SIMULATION!$D$17/$H6102/(SIMULATION!$D$17-$I6102)*(((EXP(-$I6102*$J6111))/(1-EXP(-SIMULATION!$D$4*$I6102)))-(EXP(-SIMULATION!$D$17*$J6111)/(1-EXP(-SIMULATION!$D$4*SIMULATION!$D$17))))</f>
        <v>2.6691746755674925</v>
      </c>
      <c r="L6111">
        <v>-0.10146568399719201</v>
      </c>
      <c r="M6111">
        <f t="shared" ca="1" si="95"/>
        <v>2.3983450414030538</v>
      </c>
    </row>
    <row r="6112" spans="1:13" x14ac:dyDescent="0.25">
      <c r="A6112" s="9"/>
      <c r="H6112" s="9"/>
      <c r="J6112">
        <v>10</v>
      </c>
      <c r="K6112">
        <f ca="1">SIMULATION!$D$3*SIMULATION!$D$17/$H6102/(SIMULATION!$D$17-$I6102)*(((EXP(-$I6102*$J6112))/(1-EXP(-SIMULATION!$D$4*$I6102)))-(EXP(-SIMULATION!$D$17*$J6112)/(1-EXP(-SIMULATION!$D$4*SIMULATION!$D$17))))</f>
        <v>2.6228170646218198</v>
      </c>
      <c r="L6112">
        <v>-0.22399275230102092</v>
      </c>
      <c r="M6112">
        <f t="shared" ca="1" si="95"/>
        <v>2.0353250515350938</v>
      </c>
    </row>
    <row r="6113" spans="1:13" x14ac:dyDescent="0.25">
      <c r="A6113" s="9"/>
      <c r="H6113" s="9"/>
      <c r="J6113">
        <v>11</v>
      </c>
      <c r="K6113">
        <f ca="1">SIMULATION!$D$3*SIMULATION!$D$17/$H6102/(SIMULATION!$D$17-$I6102)*(((EXP(-$I6102*$J6113))/(1-EXP(-SIMULATION!$D$4*$I6102)))-(EXP(-SIMULATION!$D$17*$J6113)/(1-EXP(-SIMULATION!$D$4*SIMULATION!$D$17))))</f>
        <v>2.5746103915324126</v>
      </c>
      <c r="L6113">
        <v>0.2994908039264868</v>
      </c>
      <c r="M6113">
        <f t="shared" ca="1" si="95"/>
        <v>3.3456825274899415</v>
      </c>
    </row>
    <row r="6114" spans="1:13" x14ac:dyDescent="0.25">
      <c r="A6114" s="9"/>
      <c r="H6114" s="9"/>
      <c r="J6114">
        <v>12</v>
      </c>
      <c r="K6114">
        <f ca="1">SIMULATION!$D$3*SIMULATION!$D$17/$H6102/(SIMULATION!$D$17-$I6102)*(((EXP(-$I6102*$J6114))/(1-EXP(-SIMULATION!$D$4*$I6102)))-(EXP(-SIMULATION!$D$17*$J6114)/(1-EXP(-SIMULATION!$D$4*SIMULATION!$D$17))))</f>
        <v>2.5255939100896225</v>
      </c>
      <c r="L6114">
        <v>0.49226846911755612</v>
      </c>
      <c r="M6114">
        <f t="shared" ca="1" si="95"/>
        <v>3.7688641578220636</v>
      </c>
    </row>
    <row r="6115" spans="1:13" x14ac:dyDescent="0.25">
      <c r="A6115" s="9"/>
      <c r="H6115" s="9"/>
      <c r="J6115">
        <v>13</v>
      </c>
      <c r="K6115">
        <f ca="1">SIMULATION!$D$3*SIMULATION!$D$17/$H6102/(SIMULATION!$D$17-$I6102)*(((EXP(-$I6102*$J6115))/(1-EXP(-SIMULATION!$D$4*$I6102)))-(EXP(-SIMULATION!$D$17*$J6115)/(1-EXP(-SIMULATION!$D$4*SIMULATION!$D$17))))</f>
        <v>2.4764259931461625</v>
      </c>
      <c r="L6115">
        <v>-6.1643228572673577E-2</v>
      </c>
      <c r="M6115">
        <f t="shared" ca="1" si="95"/>
        <v>2.3237710996073435</v>
      </c>
    </row>
    <row r="6116" spans="1:13" x14ac:dyDescent="0.25">
      <c r="A6116" s="9"/>
      <c r="H6116" s="9"/>
      <c r="J6116">
        <v>14</v>
      </c>
      <c r="K6116">
        <f ca="1">SIMULATION!$D$3*SIMULATION!$D$17/$H6102/(SIMULATION!$D$17-$I6102)*(((EXP(-$I6102*$J6116))/(1-EXP(-SIMULATION!$D$4*$I6102)))-(EXP(-SIMULATION!$D$17*$J6116)/(1-EXP(-SIMULATION!$D$4*SIMULATION!$D$17))))</f>
        <v>2.4275210900343906</v>
      </c>
      <c r="L6116">
        <v>0.69452450002295796</v>
      </c>
      <c r="M6116">
        <f t="shared" ca="1" si="95"/>
        <v>4.1134939613857124</v>
      </c>
    </row>
    <row r="6117" spans="1:13" x14ac:dyDescent="0.25">
      <c r="A6117" s="9"/>
      <c r="H6117" s="9"/>
      <c r="J6117">
        <v>15</v>
      </c>
      <c r="K6117">
        <f ca="1">SIMULATION!$D$3*SIMULATION!$D$17/$H6102/(SIMULATION!$D$17-$I6102)*(((EXP(-$I6102*$J6117))/(1-EXP(-SIMULATION!$D$4*$I6102)))-(EXP(-SIMULATION!$D$17*$J6117)/(1-EXP(-SIMULATION!$D$4*SIMULATION!$D$17))))</f>
        <v>2.3791374890767454</v>
      </c>
      <c r="L6117">
        <v>0.35190656058658437</v>
      </c>
      <c r="M6117">
        <f t="shared" ca="1" si="95"/>
        <v>3.2163715800203452</v>
      </c>
    </row>
    <row r="6118" spans="1:13" x14ac:dyDescent="0.25">
      <c r="A6118" s="9"/>
      <c r="H6118" s="9"/>
      <c r="J6118">
        <v>16</v>
      </c>
      <c r="K6118">
        <f ca="1">SIMULATION!$D$3*SIMULATION!$D$17/$H6102/(SIMULATION!$D$17-$I6102)*(((EXP(-$I6102*$J6118))/(1-EXP(-SIMULATION!$D$4*$I6102)))-(EXP(-SIMULATION!$D$17*$J6118)/(1-EXP(-SIMULATION!$D$4*SIMULATION!$D$17))))</f>
        <v>2.3314335548690486</v>
      </c>
      <c r="L6118">
        <v>0.37364481113180531</v>
      </c>
      <c r="M6118">
        <f t="shared" ca="1" si="95"/>
        <v>3.2025616051444477</v>
      </c>
    </row>
    <row r="6119" spans="1:13" x14ac:dyDescent="0.25">
      <c r="A6119" s="9"/>
      <c r="H6119" s="9"/>
      <c r="J6119">
        <v>17</v>
      </c>
      <c r="K6119">
        <f ca="1">SIMULATION!$D$3*SIMULATION!$D$17/$H6102/(SIMULATION!$D$17-$I6102)*(((EXP(-$I6102*$J6119))/(1-EXP(-SIMULATION!$D$4*$I6102)))-(EXP(-SIMULATION!$D$17*$J6119)/(1-EXP(-SIMULATION!$D$4*SIMULATION!$D$17))))</f>
        <v>2.2845037634950667</v>
      </c>
      <c r="L6119">
        <v>8.7719218160080437E-2</v>
      </c>
      <c r="M6119">
        <f t="shared" ca="1" si="95"/>
        <v>2.4848986475126154</v>
      </c>
    </row>
    <row r="6120" spans="1:13" x14ac:dyDescent="0.25">
      <c r="A6120" s="9"/>
      <c r="H6120" s="9"/>
      <c r="J6120">
        <v>18</v>
      </c>
      <c r="K6120">
        <f ca="1">SIMULATION!$D$3*SIMULATION!$D$17/$H6102/(SIMULATION!$D$17-$I6102)*(((EXP(-$I6102*$J6120))/(1-EXP(-SIMULATION!$D$4*$I6102)))-(EXP(-SIMULATION!$D$17*$J6120)/(1-EXP(-SIMULATION!$D$4*SIMULATION!$D$17))))</f>
        <v>2.2384017918258721</v>
      </c>
      <c r="L6120">
        <v>-5.6577745396809861E-2</v>
      </c>
      <c r="M6120">
        <f t="shared" ca="1" si="95"/>
        <v>2.111758065152185</v>
      </c>
    </row>
    <row r="6121" spans="1:13" x14ac:dyDescent="0.25">
      <c r="A6121" s="9"/>
      <c r="H6121" s="9"/>
      <c r="J6121">
        <v>19</v>
      </c>
      <c r="K6121">
        <f ca="1">SIMULATION!$D$3*SIMULATION!$D$17/$H6102/(SIMULATION!$D$17-$I6102)*(((EXP(-$I6102*$J6121))/(1-EXP(-SIMULATION!$D$4*$I6102)))-(EXP(-SIMULATION!$D$17*$J6121)/(1-EXP(-SIMULATION!$D$4*SIMULATION!$D$17))))</f>
        <v>2.1931553108220969</v>
      </c>
      <c r="L6121">
        <v>0.13008195599264108</v>
      </c>
      <c r="M6121">
        <f t="shared" ca="1" si="95"/>
        <v>2.4784452434494844</v>
      </c>
    </row>
    <row r="6122" spans="1:13" x14ac:dyDescent="0.25">
      <c r="A6122" s="9"/>
      <c r="H6122" s="9"/>
      <c r="J6122">
        <v>20</v>
      </c>
      <c r="K6122">
        <f ca="1">SIMULATION!$D$3*SIMULATION!$D$17/$H6102/(SIMULATION!$D$17-$I6102)*(((EXP(-$I6102*$J6122))/(1-EXP(-SIMULATION!$D$4*$I6102)))-(EXP(-SIMULATION!$D$17*$J6122)/(1-EXP(-SIMULATION!$D$4*SIMULATION!$D$17))))</f>
        <v>2.1487754626182727</v>
      </c>
      <c r="L6122">
        <v>0.10444930959460431</v>
      </c>
      <c r="M6122">
        <f t="shared" ca="1" si="95"/>
        <v>2.3732135761625779</v>
      </c>
    </row>
    <row r="6123" spans="1:13" x14ac:dyDescent="0.25">
      <c r="A6123" s="9"/>
      <c r="H6123" s="9"/>
      <c r="J6123">
        <v>21</v>
      </c>
      <c r="K6123">
        <f ca="1">SIMULATION!$D$3*SIMULATION!$D$17/$H6102/(SIMULATION!$D$17-$I6102)*(((EXP(-$I6102*$J6123))/(1-EXP(-SIMULATION!$D$4*$I6102)))-(EXP(-SIMULATION!$D$17*$J6123)/(1-EXP(-SIMULATION!$D$4*SIMULATION!$D$17))))</f>
        <v>2.1052629309029132</v>
      </c>
      <c r="L6123">
        <v>-5.3960876809222055E-2</v>
      </c>
      <c r="M6123">
        <f t="shared" ca="1" si="95"/>
        <v>1.9916610972374393</v>
      </c>
    </row>
    <row r="6124" spans="1:13" x14ac:dyDescent="0.25">
      <c r="A6124" s="9"/>
      <c r="H6124" s="9"/>
      <c r="J6124">
        <v>22</v>
      </c>
      <c r="K6124">
        <f ca="1">SIMULATION!$D$3*SIMULATION!$D$17/$H6102/(SIMULATION!$D$17-$I6102)*(((EXP(-$I6102*$J6124))/(1-EXP(-SIMULATION!$D$4*$I6102)))-(EXP(-SIMULATION!$D$17*$J6124)/(1-EXP(-SIMULATION!$D$4*SIMULATION!$D$17))))</f>
        <v>2.0626118282558852</v>
      </c>
      <c r="L6124">
        <v>-0.17164225869283647</v>
      </c>
      <c r="M6124">
        <f t="shared" ca="1" si="95"/>
        <v>1.7085804752474842</v>
      </c>
    </row>
    <row r="6125" spans="1:13" x14ac:dyDescent="0.25">
      <c r="A6125" s="9"/>
      <c r="H6125" s="9"/>
      <c r="J6125">
        <v>23</v>
      </c>
      <c r="K6125">
        <f ca="1">SIMULATION!$D$3*SIMULATION!$D$17/$H6102/(SIMULATION!$D$17-$I6102)*(((EXP(-$I6102*$J6125))/(1-EXP(-SIMULATION!$D$4*$I6102)))-(EXP(-SIMULATION!$D$17*$J6125)/(1-EXP(-SIMULATION!$D$4*SIMULATION!$D$17))))</f>
        <v>2.0208121845939573</v>
      </c>
      <c r="L6125">
        <v>0.11824378643094523</v>
      </c>
      <c r="M6125">
        <f t="shared" ca="1" si="95"/>
        <v>2.2597606689661367</v>
      </c>
    </row>
    <row r="6126" spans="1:13" x14ac:dyDescent="0.25">
      <c r="A6126" s="9"/>
      <c r="H6126" s="9"/>
      <c r="J6126">
        <v>24</v>
      </c>
      <c r="K6126">
        <f ca="1">SIMULATION!$D$3*SIMULATION!$D$17/$H6102/(SIMULATION!$D$17-$I6102)*(((EXP(-$I6102*$J6126))/(1-EXP(-SIMULATION!$D$4*$I6102)))-(EXP(-SIMULATION!$D$17*$J6126)/(1-EXP(-SIMULATION!$D$4*SIMULATION!$D$17))))</f>
        <v>1.9798515392263325</v>
      </c>
      <c r="L6126">
        <v>-9.9930129759179961E-2</v>
      </c>
      <c r="M6126">
        <f t="shared" ca="1" si="95"/>
        <v>1.7820047180075329</v>
      </c>
    </row>
    <row r="6127" spans="1:13" x14ac:dyDescent="0.25">
      <c r="A6127" s="9">
        <v>246</v>
      </c>
      <c r="B6127" s="2">
        <f ca="1">NORMINV(RAND(),SIMULATION!D7,SIMULATION!D8)</f>
        <v>60.736830974998384</v>
      </c>
      <c r="C6127" s="2">
        <v>2</v>
      </c>
      <c r="D6127" s="2">
        <f ca="1">SIMULATION!$D$11*(1+(SIMULATION!$D$12*LN(1+$C6127)))*(1+(SIMULATION!$D$13*(($B6127/63.5)-1)))</f>
        <v>10.032863550131042</v>
      </c>
      <c r="E6127" s="2">
        <v>-0.18017866708297417</v>
      </c>
      <c r="F6127" s="2">
        <f ca="1">D6127*(1+E6127)</f>
        <v>8.2251555686430748</v>
      </c>
      <c r="G6127" s="2">
        <v>0.7785123597440845</v>
      </c>
      <c r="H6127" s="9">
        <f>SIMULATION!$D$15*EXP($G$6127)</f>
        <v>480.85721653951111</v>
      </c>
      <c r="I6127" s="2">
        <f ca="1">$F6127/$H6127</f>
        <v>1.710519315449897E-2</v>
      </c>
      <c r="J6127">
        <v>0</v>
      </c>
      <c r="K6127">
        <f ca="1">SIMULATION!$D$3*SIMULATION!$D$17/$H6127/(SIMULATION!$D$17-$I6127)*(((EXP(-$I6127*$J6127))/(1-EXP(-SIMULATION!$D$4*$I6127)))-(EXP(-SIMULATION!$D$17*$J6127)/(1-EXP(-SIMULATION!$D$4*SIMULATION!$D$17))))</f>
        <v>2.3433414282614233</v>
      </c>
      <c r="L6127">
        <v>3.2664515236313037E-2</v>
      </c>
      <c r="M6127">
        <f t="shared" ca="1" si="95"/>
        <v>2.4198855400487518</v>
      </c>
    </row>
    <row r="6128" spans="1:13" x14ac:dyDescent="0.25">
      <c r="A6128" s="9"/>
      <c r="H6128" s="9"/>
      <c r="J6128">
        <v>1</v>
      </c>
      <c r="K6128">
        <f ca="1">SIMULATION!$D$3*SIMULATION!$D$17/$H6127/(SIMULATION!$D$17-$I6127)*(((EXP(-$I6127*$J6128))/(1-EXP(-SIMULATION!$D$4*$I6127)))-(EXP(-SIMULATION!$D$17*$J6128)/(1-EXP(-SIMULATION!$D$4*SIMULATION!$D$17))))</f>
        <v>2.7106790589734082</v>
      </c>
      <c r="L6128">
        <v>-9.0704846204840553E-2</v>
      </c>
      <c r="M6128">
        <f t="shared" ca="1" si="95"/>
        <v>2.4648073318185433</v>
      </c>
    </row>
    <row r="6129" spans="1:13" x14ac:dyDescent="0.25">
      <c r="A6129" s="9"/>
      <c r="H6129" s="9"/>
      <c r="J6129">
        <v>2</v>
      </c>
      <c r="K6129">
        <f ca="1">SIMULATION!$D$3*SIMULATION!$D$17/$H6127/(SIMULATION!$D$17-$I6127)*(((EXP(-$I6127*$J6129))/(1-EXP(-SIMULATION!$D$4*$I6127)))-(EXP(-SIMULATION!$D$17*$J6129)/(1-EXP(-SIMULATION!$D$4*SIMULATION!$D$17))))</f>
        <v>2.9255734643928588</v>
      </c>
      <c r="L6129">
        <v>-0.26644227424658457</v>
      </c>
      <c r="M6129">
        <f t="shared" ca="1" si="95"/>
        <v>2.1460770170645662</v>
      </c>
    </row>
    <row r="6130" spans="1:13" x14ac:dyDescent="0.25">
      <c r="A6130" s="9"/>
      <c r="H6130" s="9"/>
      <c r="J6130">
        <v>3</v>
      </c>
      <c r="K6130">
        <f ca="1">SIMULATION!$D$3*SIMULATION!$D$17/$H6127/(SIMULATION!$D$17-$I6127)*(((EXP(-$I6127*$J6130))/(1-EXP(-SIMULATION!$D$4*$I6127)))-(EXP(-SIMULATION!$D$17*$J6130)/(1-EXP(-SIMULATION!$D$4*SIMULATION!$D$17))))</f>
        <v>3.043126300530826</v>
      </c>
      <c r="L6130">
        <v>0.11753380895988191</v>
      </c>
      <c r="M6130">
        <f t="shared" ca="1" si="95"/>
        <v>3.4007965257782082</v>
      </c>
    </row>
    <row r="6131" spans="1:13" x14ac:dyDescent="0.25">
      <c r="A6131" s="9"/>
      <c r="H6131" s="9"/>
      <c r="J6131">
        <v>4</v>
      </c>
      <c r="K6131">
        <f ca="1">SIMULATION!$D$3*SIMULATION!$D$17/$H6127/(SIMULATION!$D$17-$I6127)*(((EXP(-$I6127*$J6131))/(1-EXP(-SIMULATION!$D$4*$I6127)))-(EXP(-SIMULATION!$D$17*$J6131)/(1-EXP(-SIMULATION!$D$4*SIMULATION!$D$17))))</f>
        <v>3.0986421484592621</v>
      </c>
      <c r="L6131">
        <v>-3.4249829155102274E-2</v>
      </c>
      <c r="M6131">
        <f t="shared" ca="1" si="95"/>
        <v>2.9925141842617333</v>
      </c>
    </row>
    <row r="6132" spans="1:13" x14ac:dyDescent="0.25">
      <c r="A6132" s="9"/>
      <c r="H6132" s="9"/>
      <c r="J6132">
        <v>5</v>
      </c>
      <c r="K6132">
        <f ca="1">SIMULATION!$D$3*SIMULATION!$D$17/$H6127/(SIMULATION!$D$17-$I6127)*(((EXP(-$I6127*$J6132))/(1-EXP(-SIMULATION!$D$4*$I6127)))-(EXP(-SIMULATION!$D$17*$J6132)/(1-EXP(-SIMULATION!$D$4*SIMULATION!$D$17))))</f>
        <v>3.1147392430589496</v>
      </c>
      <c r="L6132">
        <v>-4.1270537990374195E-2</v>
      </c>
      <c r="M6132">
        <f t="shared" ca="1" si="95"/>
        <v>2.9861922787981761</v>
      </c>
    </row>
    <row r="6133" spans="1:13" x14ac:dyDescent="0.25">
      <c r="A6133" s="9"/>
      <c r="H6133" s="9"/>
      <c r="J6133">
        <v>6</v>
      </c>
      <c r="K6133">
        <f ca="1">SIMULATION!$D$3*SIMULATION!$D$17/$H6127/(SIMULATION!$D$17-$I6127)*(((EXP(-$I6127*$J6133))/(1-EXP(-SIMULATION!$D$4*$I6127)))-(EXP(-SIMULATION!$D$17*$J6133)/(1-EXP(-SIMULATION!$D$4*SIMULATION!$D$17))))</f>
        <v>3.1059061989250747</v>
      </c>
      <c r="L6133">
        <v>0.31010651584041304</v>
      </c>
      <c r="M6133">
        <f t="shared" ca="1" si="95"/>
        <v>4.0690679488008703</v>
      </c>
    </row>
    <row r="6134" spans="1:13" x14ac:dyDescent="0.25">
      <c r="A6134" s="9"/>
      <c r="H6134" s="9"/>
      <c r="J6134">
        <v>7</v>
      </c>
      <c r="K6134">
        <f ca="1">SIMULATION!$D$3*SIMULATION!$D$17/$H6127/(SIMULATION!$D$17-$I6127)*(((EXP(-$I6127*$J6134))/(1-EXP(-SIMULATION!$D$4*$I6127)))-(EXP(-SIMULATION!$D$17*$J6134)/(1-EXP(-SIMULATION!$D$4*SIMULATION!$D$17))))</f>
        <v>3.0814220692791321</v>
      </c>
      <c r="L6134">
        <v>-0.40257557981389708</v>
      </c>
      <c r="M6134">
        <f t="shared" ca="1" si="95"/>
        <v>1.840916793087747</v>
      </c>
    </row>
    <row r="6135" spans="1:13" x14ac:dyDescent="0.25">
      <c r="A6135" s="9"/>
      <c r="H6135" s="9"/>
      <c r="J6135">
        <v>8</v>
      </c>
      <c r="K6135">
        <f ca="1">SIMULATION!$D$3*SIMULATION!$D$17/$H6127/(SIMULATION!$D$17-$I6127)*(((EXP(-$I6127*$J6135))/(1-EXP(-SIMULATION!$D$4*$I6127)))-(EXP(-SIMULATION!$D$17*$J6135)/(1-EXP(-SIMULATION!$D$4*SIMULATION!$D$17))))</f>
        <v>3.0472275889677793</v>
      </c>
      <c r="L6135">
        <v>0.41148491829523637</v>
      </c>
      <c r="M6135">
        <f t="shared" ca="1" si="95"/>
        <v>4.3011157844411763</v>
      </c>
    </row>
    <row r="6136" spans="1:13" x14ac:dyDescent="0.25">
      <c r="A6136" s="9"/>
      <c r="H6136" s="9"/>
      <c r="J6136">
        <v>9</v>
      </c>
      <c r="K6136">
        <f ca="1">SIMULATION!$D$3*SIMULATION!$D$17/$H6127/(SIMULATION!$D$17-$I6127)*(((EXP(-$I6127*$J6136))/(1-EXP(-SIMULATION!$D$4*$I6127)))-(EXP(-SIMULATION!$D$17*$J6136)/(1-EXP(-SIMULATION!$D$4*SIMULATION!$D$17))))</f>
        <v>3.0071243107913381</v>
      </c>
      <c r="L6136">
        <v>-0.30022962613781284</v>
      </c>
      <c r="M6136">
        <f t="shared" ca="1" si="95"/>
        <v>2.1042965032125269</v>
      </c>
    </row>
    <row r="6137" spans="1:13" x14ac:dyDescent="0.25">
      <c r="A6137" s="9"/>
      <c r="H6137" s="9"/>
      <c r="J6137">
        <v>10</v>
      </c>
      <c r="K6137">
        <f ca="1">SIMULATION!$D$3*SIMULATION!$D$17/$H6127/(SIMULATION!$D$17-$I6127)*(((EXP(-$I6127*$J6137))/(1-EXP(-SIMULATION!$D$4*$I6127)))-(EXP(-SIMULATION!$D$17*$J6137)/(1-EXP(-SIMULATION!$D$4*SIMULATION!$D$17))))</f>
        <v>2.9635430395891666</v>
      </c>
      <c r="L6137">
        <v>6.9004412450011265E-2</v>
      </c>
      <c r="M6137">
        <f t="shared" ca="1" si="95"/>
        <v>3.1680405858063376</v>
      </c>
    </row>
    <row r="6138" spans="1:13" x14ac:dyDescent="0.25">
      <c r="A6138" s="9"/>
      <c r="H6138" s="9"/>
      <c r="J6138">
        <v>11</v>
      </c>
      <c r="K6138">
        <f ca="1">SIMULATION!$D$3*SIMULATION!$D$17/$H6127/(SIMULATION!$D$17-$I6127)*(((EXP(-$I6127*$J6138))/(1-EXP(-SIMULATION!$D$4*$I6127)))-(EXP(-SIMULATION!$D$17*$J6138)/(1-EXP(-SIMULATION!$D$4*SIMULATION!$D$17))))</f>
        <v>2.918036261898767</v>
      </c>
      <c r="L6138">
        <v>0.12135044641587406</v>
      </c>
      <c r="M6138">
        <f t="shared" ca="1" si="95"/>
        <v>3.2721412649378907</v>
      </c>
    </row>
    <row r="6139" spans="1:13" x14ac:dyDescent="0.25">
      <c r="A6139" s="9"/>
      <c r="H6139" s="9"/>
      <c r="J6139">
        <v>12</v>
      </c>
      <c r="K6139">
        <f ca="1">SIMULATION!$D$3*SIMULATION!$D$17/$H6127/(SIMULATION!$D$17-$I6127)*(((EXP(-$I6127*$J6139))/(1-EXP(-SIMULATION!$D$4*$I6127)))-(EXP(-SIMULATION!$D$17*$J6139)/(1-EXP(-SIMULATION!$D$4*SIMULATION!$D$17))))</f>
        <v>2.8715937053046638</v>
      </c>
      <c r="L6139">
        <v>-0.51175672290492824</v>
      </c>
      <c r="M6139">
        <f t="shared" ca="1" si="95"/>
        <v>1.4020363211635287</v>
      </c>
    </row>
    <row r="6140" spans="1:13" x14ac:dyDescent="0.25">
      <c r="A6140" s="9"/>
      <c r="H6140" s="9"/>
      <c r="J6140">
        <v>13</v>
      </c>
      <c r="K6140">
        <f ca="1">SIMULATION!$D$3*SIMULATION!$D$17/$H6127/(SIMULATION!$D$17-$I6127)*(((EXP(-$I6127*$J6140))/(1-EXP(-SIMULATION!$D$4*$I6127)))-(EXP(-SIMULATION!$D$17*$J6140)/(1-EXP(-SIMULATION!$D$4*SIMULATION!$D$17))))</f>
        <v>2.8248445550247387</v>
      </c>
      <c r="L6140">
        <v>-6.3697388792988988E-2</v>
      </c>
      <c r="M6140">
        <f t="shared" ca="1" si="95"/>
        <v>2.6449093331235698</v>
      </c>
    </row>
    <row r="6141" spans="1:13" x14ac:dyDescent="0.25">
      <c r="A6141" s="9"/>
      <c r="H6141" s="9"/>
      <c r="J6141">
        <v>14</v>
      </c>
      <c r="K6141">
        <f ca="1">SIMULATION!$D$3*SIMULATION!$D$17/$H6127/(SIMULATION!$D$17-$I6127)*(((EXP(-$I6127*$J6141))/(1-EXP(-SIMULATION!$D$4*$I6127)))-(EXP(-SIMULATION!$D$17*$J6141)/(1-EXP(-SIMULATION!$D$4*SIMULATION!$D$17))))</f>
        <v>2.7781870377283369</v>
      </c>
      <c r="L6141">
        <v>-0.12035151184213799</v>
      </c>
      <c r="M6141">
        <f t="shared" ca="1" si="95"/>
        <v>2.4438280275575006</v>
      </c>
    </row>
    <row r="6142" spans="1:13" x14ac:dyDescent="0.25">
      <c r="A6142" s="9"/>
      <c r="H6142" s="9"/>
      <c r="J6142">
        <v>15</v>
      </c>
      <c r="K6142">
        <f ca="1">SIMULATION!$D$3*SIMULATION!$D$17/$H6127/(SIMULATION!$D$17-$I6127)*(((EXP(-$I6127*$J6142))/(1-EXP(-SIMULATION!$D$4*$I6127)))-(EXP(-SIMULATION!$D$17*$J6142)/(1-EXP(-SIMULATION!$D$4*SIMULATION!$D$17))))</f>
        <v>2.7318714605383549</v>
      </c>
      <c r="L6142">
        <v>-0.36812641066587426</v>
      </c>
      <c r="M6142">
        <f t="shared" ca="1" si="95"/>
        <v>1.7261974253698309</v>
      </c>
    </row>
    <row r="6143" spans="1:13" x14ac:dyDescent="0.25">
      <c r="A6143" s="9"/>
      <c r="H6143" s="9"/>
      <c r="J6143">
        <v>16</v>
      </c>
      <c r="K6143">
        <f ca="1">SIMULATION!$D$3*SIMULATION!$D$17/$H6127/(SIMULATION!$D$17-$I6127)*(((EXP(-$I6127*$J6143))/(1-EXP(-SIMULATION!$D$4*$I6127)))-(EXP(-SIMULATION!$D$17*$J6143)/(1-EXP(-SIMULATION!$D$4*SIMULATION!$D$17))))</f>
        <v>2.6860534230099584</v>
      </c>
      <c r="L6143">
        <v>-0.26564611768023949</v>
      </c>
      <c r="M6143">
        <f t="shared" ca="1" si="95"/>
        <v>1.972513759305645</v>
      </c>
    </row>
    <row r="6144" spans="1:13" x14ac:dyDescent="0.25">
      <c r="A6144" s="9"/>
      <c r="H6144" s="9"/>
      <c r="J6144">
        <v>17</v>
      </c>
      <c r="K6144">
        <f ca="1">SIMULATION!$D$3*SIMULATION!$D$17/$H6127/(SIMULATION!$D$17-$I6127)*(((EXP(-$I6127*$J6144))/(1-EXP(-SIMULATION!$D$4*$I6127)))-(EXP(-SIMULATION!$D$17*$J6144)/(1-EXP(-SIMULATION!$D$4*SIMULATION!$D$17))))</f>
        <v>2.640827915252892</v>
      </c>
      <c r="L6144">
        <v>-0.43342412678449121</v>
      </c>
      <c r="M6144">
        <f t="shared" ca="1" si="95"/>
        <v>1.4962293820962991</v>
      </c>
    </row>
    <row r="6145" spans="1:13" x14ac:dyDescent="0.25">
      <c r="A6145" s="9"/>
      <c r="H6145" s="9"/>
      <c r="J6145">
        <v>18</v>
      </c>
      <c r="K6145">
        <f ca="1">SIMULATION!$D$3*SIMULATION!$D$17/$H6127/(SIMULATION!$D$17-$I6127)*(((EXP(-$I6127*$J6145))/(1-EXP(-SIMULATION!$D$4*$I6127)))-(EXP(-SIMULATION!$D$17*$J6145)/(1-EXP(-SIMULATION!$D$4*SIMULATION!$D$17))))</f>
        <v>2.5962511674544309</v>
      </c>
      <c r="L6145">
        <v>-2.5825115629515352E-2</v>
      </c>
      <c r="M6145">
        <f t="shared" ca="1" si="95"/>
        <v>2.5292026808516557</v>
      </c>
    </row>
    <row r="6146" spans="1:13" x14ac:dyDescent="0.25">
      <c r="A6146" s="9"/>
      <c r="H6146" s="9"/>
      <c r="J6146">
        <v>19</v>
      </c>
      <c r="K6146">
        <f ca="1">SIMULATION!$D$3*SIMULATION!$D$17/$H6127/(SIMULATION!$D$17-$I6127)*(((EXP(-$I6127*$J6146))/(1-EXP(-SIMULATION!$D$4*$I6127)))-(EXP(-SIMULATION!$D$17*$J6146)/(1-EXP(-SIMULATION!$D$4*SIMULATION!$D$17))))</f>
        <v>2.5523546502259493</v>
      </c>
      <c r="L6146">
        <v>0.15102127281199801</v>
      </c>
      <c r="M6146">
        <f t="shared" ca="1" si="95"/>
        <v>2.937814498170694</v>
      </c>
    </row>
    <row r="6147" spans="1:13" x14ac:dyDescent="0.25">
      <c r="A6147" s="9"/>
      <c r="H6147" s="9"/>
      <c r="J6147">
        <v>20</v>
      </c>
      <c r="K6147">
        <f ca="1">SIMULATION!$D$3*SIMULATION!$D$17/$H6127/(SIMULATION!$D$17-$I6127)*(((EXP(-$I6127*$J6147))/(1-EXP(-SIMULATION!$D$4*$I6127)))-(EXP(-SIMULATION!$D$17*$J6147)/(1-EXP(-SIMULATION!$D$4*SIMULATION!$D$17))))</f>
        <v>2.509154045029744</v>
      </c>
      <c r="L6147">
        <v>2.0356726444693461E-2</v>
      </c>
      <c r="M6147">
        <f t="shared" ref="M6147:M6210" ca="1" si="96">$K6147*(1+$L6147)</f>
        <v>2.5602322075320108</v>
      </c>
    </row>
    <row r="6148" spans="1:13" x14ac:dyDescent="0.25">
      <c r="A6148" s="9"/>
      <c r="H6148" s="9"/>
      <c r="J6148">
        <v>21</v>
      </c>
      <c r="K6148">
        <f ca="1">SIMULATION!$D$3*SIMULATION!$D$17/$H6127/(SIMULATION!$D$17-$I6127)*(((EXP(-$I6127*$J6148))/(1-EXP(-SIMULATION!$D$4*$I6127)))-(EXP(-SIMULATION!$D$17*$J6148)/(1-EXP(-SIMULATION!$D$4*SIMULATION!$D$17))))</f>
        <v>2.4666549913338285</v>
      </c>
      <c r="L6148">
        <v>5.5446574654668165E-2</v>
      </c>
      <c r="M6148">
        <f t="shared" ca="1" si="96"/>
        <v>2.6034225614581294</v>
      </c>
    </row>
    <row r="6149" spans="1:13" x14ac:dyDescent="0.25">
      <c r="A6149" s="9"/>
      <c r="H6149" s="9"/>
      <c r="J6149">
        <v>22</v>
      </c>
      <c r="K6149">
        <f ca="1">SIMULATION!$D$3*SIMULATION!$D$17/$H6127/(SIMULATION!$D$17-$I6127)*(((EXP(-$I6127*$J6149))/(1-EXP(-SIMULATION!$D$4*$I6127)))-(EXP(-SIMULATION!$D$17*$J6149)/(1-EXP(-SIMULATION!$D$4*SIMULATION!$D$17))))</f>
        <v>2.424856768238016</v>
      </c>
      <c r="L6149">
        <v>-0.12575134082664538</v>
      </c>
      <c r="M6149">
        <f t="shared" ca="1" si="96"/>
        <v>2.1199277783195192</v>
      </c>
    </row>
    <row r="6150" spans="1:13" x14ac:dyDescent="0.25">
      <c r="A6150" s="9"/>
      <c r="H6150" s="9"/>
      <c r="J6150">
        <v>23</v>
      </c>
      <c r="K6150">
        <f ca="1">SIMULATION!$D$3*SIMULATION!$D$17/$H6127/(SIMULATION!$D$17-$I6127)*(((EXP(-$I6127*$J6150))/(1-EXP(-SIMULATION!$D$4*$I6127)))-(EXP(-SIMULATION!$D$17*$J6150)/(1-EXP(-SIMULATION!$D$4*SIMULATION!$D$17))))</f>
        <v>2.3837546524809508</v>
      </c>
      <c r="L6150">
        <v>-0.36447595648144604</v>
      </c>
      <c r="M6150">
        <f t="shared" ca="1" si="96"/>
        <v>1.5149333955008593</v>
      </c>
    </row>
    <row r="6151" spans="1:13" x14ac:dyDescent="0.25">
      <c r="A6151" s="9"/>
      <c r="H6151" s="9"/>
      <c r="J6151">
        <v>24</v>
      </c>
      <c r="K6151">
        <f ca="1">SIMULATION!$D$3*SIMULATION!$D$17/$H6127/(SIMULATION!$D$17-$I6127)*(((EXP(-$I6127*$J6151))/(1-EXP(-SIMULATION!$D$4*$I6127)))-(EXP(-SIMULATION!$D$17*$J6151)/(1-EXP(-SIMULATION!$D$4*SIMULATION!$D$17))))</f>
        <v>2.3433414282614233</v>
      </c>
      <c r="L6151">
        <v>0.15904198280762377</v>
      </c>
      <c r="M6151">
        <f t="shared" ca="1" si="96"/>
        <v>2.7160310954073692</v>
      </c>
    </row>
    <row r="6152" spans="1:13" x14ac:dyDescent="0.25">
      <c r="A6152" s="9">
        <v>247</v>
      </c>
      <c r="B6152" s="2">
        <f ca="1">NORMINV(RAND(),SIMULATION!D7,SIMULATION!D8)</f>
        <v>57.690265750776518</v>
      </c>
      <c r="C6152" s="2">
        <v>2</v>
      </c>
      <c r="D6152" s="2">
        <f ca="1">SIMULATION!$D$11*(1+(SIMULATION!$D$12*LN(1+$C6152)))*(1+(SIMULATION!$D$13*(($B6152/63.5)-1)))</f>
        <v>9.8066203240796952</v>
      </c>
      <c r="E6152" s="2">
        <v>-0.14696527464653822</v>
      </c>
      <c r="F6152" s="2">
        <f ca="1">D6152*(1+E6152)</f>
        <v>8.3653876747969989</v>
      </c>
      <c r="G6152" s="2">
        <v>0.12558823387729426</v>
      </c>
      <c r="H6152" s="9">
        <f>SIMULATION!$D$15*EXP($G$6152)</f>
        <v>250.29650949627839</v>
      </c>
      <c r="I6152" s="2">
        <f ca="1">$F6152/$H6152</f>
        <v>3.3421911043155728E-2</v>
      </c>
      <c r="J6152">
        <v>0</v>
      </c>
      <c r="K6152">
        <f ca="1">SIMULATION!$D$3*SIMULATION!$D$17/$H6152/(SIMULATION!$D$17-$I6152)*(((EXP(-$I6152*$J6152))/(1-EXP(-SIMULATION!$D$4*$I6152)))-(EXP(-SIMULATION!$D$17*$J6152)/(1-EXP(-SIMULATION!$D$4*SIMULATION!$D$17))))</f>
        <v>1.9310806391242847</v>
      </c>
      <c r="L6152">
        <v>-0.19930190977148377</v>
      </c>
      <c r="M6152">
        <f t="shared" ca="1" si="96"/>
        <v>1.5462125798240773</v>
      </c>
    </row>
    <row r="6153" spans="1:13" x14ac:dyDescent="0.25">
      <c r="A6153" s="9"/>
      <c r="H6153" s="9"/>
      <c r="J6153">
        <v>1</v>
      </c>
      <c r="K6153">
        <f ca="1">SIMULATION!$D$3*SIMULATION!$D$17/$H6152/(SIMULATION!$D$17-$I6152)*(((EXP(-$I6152*$J6153))/(1-EXP(-SIMULATION!$D$4*$I6152)))-(EXP(-SIMULATION!$D$17*$J6153)/(1-EXP(-SIMULATION!$D$4*SIMULATION!$D$17))))</f>
        <v>2.642873165942214</v>
      </c>
      <c r="L6153">
        <v>0.44330556392171944</v>
      </c>
      <c r="M6153">
        <f t="shared" ca="1" si="96"/>
        <v>3.814473545143807</v>
      </c>
    </row>
    <row r="6154" spans="1:13" x14ac:dyDescent="0.25">
      <c r="A6154" s="9"/>
      <c r="H6154" s="9"/>
      <c r="J6154">
        <v>2</v>
      </c>
      <c r="K6154">
        <f ca="1">SIMULATION!$D$3*SIMULATION!$D$17/$H6152/(SIMULATION!$D$17-$I6152)*(((EXP(-$I6152*$J6154))/(1-EXP(-SIMULATION!$D$4*$I6152)))-(EXP(-SIMULATION!$D$17*$J6154)/(1-EXP(-SIMULATION!$D$4*SIMULATION!$D$17))))</f>
        <v>3.0528125384637064</v>
      </c>
      <c r="L6154">
        <v>0.1566830031862102</v>
      </c>
      <c r="M6154">
        <f t="shared" ca="1" si="96"/>
        <v>3.5311363751547176</v>
      </c>
    </row>
    <row r="6155" spans="1:13" x14ac:dyDescent="0.25">
      <c r="A6155" s="9"/>
      <c r="H6155" s="9"/>
      <c r="J6155">
        <v>3</v>
      </c>
      <c r="K6155">
        <f ca="1">SIMULATION!$D$3*SIMULATION!$D$17/$H6152/(SIMULATION!$D$17-$I6152)*(((EXP(-$I6152*$J6155))/(1-EXP(-SIMULATION!$D$4*$I6152)))-(EXP(-SIMULATION!$D$17*$J6155)/(1-EXP(-SIMULATION!$D$4*SIMULATION!$D$17))))</f>
        <v>3.2708354771556336</v>
      </c>
      <c r="L6155">
        <v>9.5720772985447553E-2</v>
      </c>
      <c r="M6155">
        <f t="shared" ca="1" si="96"/>
        <v>3.5839223773371955</v>
      </c>
    </row>
    <row r="6156" spans="1:13" x14ac:dyDescent="0.25">
      <c r="A6156" s="9"/>
      <c r="H6156" s="9"/>
      <c r="J6156">
        <v>4</v>
      </c>
      <c r="K6156">
        <f ca="1">SIMULATION!$D$3*SIMULATION!$D$17/$H6152/(SIMULATION!$D$17-$I6152)*(((EXP(-$I6152*$J6156))/(1-EXP(-SIMULATION!$D$4*$I6152)))-(EXP(-SIMULATION!$D$17*$J6156)/(1-EXP(-SIMULATION!$D$4*SIMULATION!$D$17))))</f>
        <v>3.367342192322643</v>
      </c>
      <c r="L6156">
        <v>-8.547162455171553E-2</v>
      </c>
      <c r="M6156">
        <f t="shared" ca="1" si="96"/>
        <v>3.0795299847232913</v>
      </c>
    </row>
    <row r="6157" spans="1:13" x14ac:dyDescent="0.25">
      <c r="A6157" s="9"/>
      <c r="H6157" s="9"/>
      <c r="J6157">
        <v>5</v>
      </c>
      <c r="K6157">
        <f ca="1">SIMULATION!$D$3*SIMULATION!$D$17/$H6152/(SIMULATION!$D$17-$I6152)*(((EXP(-$I6152*$J6157))/(1-EXP(-SIMULATION!$D$4*$I6152)))-(EXP(-SIMULATION!$D$17*$J6157)/(1-EXP(-SIMULATION!$D$4*SIMULATION!$D$17))))</f>
        <v>3.3873985792551062</v>
      </c>
      <c r="L6157">
        <v>-0.39548184658890434</v>
      </c>
      <c r="M6157">
        <f t="shared" ca="1" si="96"/>
        <v>2.0477439339986661</v>
      </c>
    </row>
    <row r="6158" spans="1:13" x14ac:dyDescent="0.25">
      <c r="A6158" s="9"/>
      <c r="H6158" s="9"/>
      <c r="J6158">
        <v>6</v>
      </c>
      <c r="K6158">
        <f ca="1">SIMULATION!$D$3*SIMULATION!$D$17/$H6152/(SIMULATION!$D$17-$I6152)*(((EXP(-$I6152*$J6158))/(1-EXP(-SIMULATION!$D$4*$I6152)))-(EXP(-SIMULATION!$D$17*$J6158)/(1-EXP(-SIMULATION!$D$4*SIMULATION!$D$17))))</f>
        <v>3.3598372757307602</v>
      </c>
      <c r="L6158">
        <v>0.34911324289436729</v>
      </c>
      <c r="M6158">
        <f t="shared" ca="1" si="96"/>
        <v>4.5328009626585022</v>
      </c>
    </row>
    <row r="6159" spans="1:13" x14ac:dyDescent="0.25">
      <c r="A6159" s="9"/>
      <c r="H6159" s="9"/>
      <c r="J6159">
        <v>7</v>
      </c>
      <c r="K6159">
        <f ca="1">SIMULATION!$D$3*SIMULATION!$D$17/$H6152/(SIMULATION!$D$17-$I6152)*(((EXP(-$I6152*$J6159))/(1-EXP(-SIMULATION!$D$4*$I6152)))-(EXP(-SIMULATION!$D$17*$J6159)/(1-EXP(-SIMULATION!$D$4*SIMULATION!$D$17))))</f>
        <v>3.3030897884496153</v>
      </c>
      <c r="L6159">
        <v>8.9624519333154837E-2</v>
      </c>
      <c r="M6159">
        <f t="shared" ca="1" si="96"/>
        <v>3.5991276230536644</v>
      </c>
    </row>
    <row r="6160" spans="1:13" x14ac:dyDescent="0.25">
      <c r="A6160" s="9"/>
      <c r="H6160" s="9"/>
      <c r="J6160">
        <v>8</v>
      </c>
      <c r="K6160">
        <f ca="1">SIMULATION!$D$3*SIMULATION!$D$17/$H6152/(SIMULATION!$D$17-$I6152)*(((EXP(-$I6152*$J6160))/(1-EXP(-SIMULATION!$D$4*$I6152)))-(EXP(-SIMULATION!$D$17*$J6160)/(1-EXP(-SIMULATION!$D$4*SIMULATION!$D$17))))</f>
        <v>3.2289238107987561</v>
      </c>
      <c r="L6160">
        <v>-0.48812941653214242</v>
      </c>
      <c r="M6160">
        <f t="shared" ca="1" si="96"/>
        <v>1.6527911150068177</v>
      </c>
    </row>
    <row r="6161" spans="1:13" x14ac:dyDescent="0.25">
      <c r="A6161" s="9"/>
      <c r="H6161" s="9"/>
      <c r="J6161">
        <v>9</v>
      </c>
      <c r="K6161">
        <f ca="1">SIMULATION!$D$3*SIMULATION!$D$17/$H6152/(SIMULATION!$D$17-$I6152)*(((EXP(-$I6152*$J6161))/(1-EXP(-SIMULATION!$D$4*$I6152)))-(EXP(-SIMULATION!$D$17*$J6161)/(1-EXP(-SIMULATION!$D$4*SIMULATION!$D$17))))</f>
        <v>3.1448381380254924</v>
      </c>
      <c r="L6161">
        <v>-4.1259421740997858E-2</v>
      </c>
      <c r="M6161">
        <f t="shared" ca="1" si="96"/>
        <v>3.0150839349815244</v>
      </c>
    </row>
    <row r="6162" spans="1:13" x14ac:dyDescent="0.25">
      <c r="A6162" s="9"/>
      <c r="H6162" s="9"/>
      <c r="J6162">
        <v>10</v>
      </c>
      <c r="K6162">
        <f ca="1">SIMULATION!$D$3*SIMULATION!$D$17/$H6152/(SIMULATION!$D$17-$I6152)*(((EXP(-$I6152*$J6162))/(1-EXP(-SIMULATION!$D$4*$I6152)))-(EXP(-SIMULATION!$D$17*$J6162)/(1-EXP(-SIMULATION!$D$4*SIMULATION!$D$17))))</f>
        <v>3.0555973398448781</v>
      </c>
      <c r="L6162">
        <v>-0.57861046491317547</v>
      </c>
      <c r="M6162">
        <f t="shared" ca="1" si="96"/>
        <v>1.287596742449771</v>
      </c>
    </row>
    <row r="6163" spans="1:13" x14ac:dyDescent="0.25">
      <c r="A6163" s="9"/>
      <c r="H6163" s="9"/>
      <c r="J6163">
        <v>11</v>
      </c>
      <c r="K6163">
        <f ca="1">SIMULATION!$D$3*SIMULATION!$D$17/$H6152/(SIMULATION!$D$17-$I6152)*(((EXP(-$I6152*$J6163))/(1-EXP(-SIMULATION!$D$4*$I6152)))-(EXP(-SIMULATION!$D$17*$J6163)/(1-EXP(-SIMULATION!$D$4*SIMULATION!$D$17))))</f>
        <v>2.9642151702785018</v>
      </c>
      <c r="L6163">
        <v>0.31150692861621626</v>
      </c>
      <c r="M6163">
        <f t="shared" ca="1" si="96"/>
        <v>3.8875887337295523</v>
      </c>
    </row>
    <row r="6164" spans="1:13" x14ac:dyDescent="0.25">
      <c r="A6164" s="9"/>
      <c r="H6164" s="9"/>
      <c r="J6164">
        <v>12</v>
      </c>
      <c r="K6164">
        <f ca="1">SIMULATION!$D$3*SIMULATION!$D$17/$H6152/(SIMULATION!$D$17-$I6152)*(((EXP(-$I6152*$J6164))/(1-EXP(-SIMULATION!$D$4*$I6152)))-(EXP(-SIMULATION!$D$17*$J6164)/(1-EXP(-SIMULATION!$D$4*SIMULATION!$D$17))))</f>
        <v>2.8725847164282383</v>
      </c>
      <c r="L6164">
        <v>0.18065711625384587</v>
      </c>
      <c r="M6164">
        <f t="shared" ca="1" si="96"/>
        <v>3.3915375874930356</v>
      </c>
    </row>
    <row r="6165" spans="1:13" x14ac:dyDescent="0.25">
      <c r="A6165" s="9"/>
      <c r="H6165" s="9"/>
      <c r="J6165">
        <v>13</v>
      </c>
      <c r="K6165">
        <f ca="1">SIMULATION!$D$3*SIMULATION!$D$17/$H6152/(SIMULATION!$D$17-$I6152)*(((EXP(-$I6152*$J6165))/(1-EXP(-SIMULATION!$D$4*$I6152)))-(EXP(-SIMULATION!$D$17*$J6165)/(1-EXP(-SIMULATION!$D$4*SIMULATION!$D$17))))</f>
        <v>2.7818821704340926</v>
      </c>
      <c r="L6165">
        <v>-0.17224772945483821</v>
      </c>
      <c r="M6165">
        <f t="shared" ca="1" si="96"/>
        <v>2.3027092829659228</v>
      </c>
    </row>
    <row r="6166" spans="1:13" x14ac:dyDescent="0.25">
      <c r="A6166" s="9"/>
      <c r="H6166" s="9"/>
      <c r="J6166">
        <v>14</v>
      </c>
      <c r="K6166">
        <f ca="1">SIMULATION!$D$3*SIMULATION!$D$17/$H6152/(SIMULATION!$D$17-$I6152)*(((EXP(-$I6152*$J6166))/(1-EXP(-SIMULATION!$D$4*$I6152)))-(EXP(-SIMULATION!$D$17*$J6166)/(1-EXP(-SIMULATION!$D$4*SIMULATION!$D$17))))</f>
        <v>2.6928255350755483</v>
      </c>
      <c r="L6166">
        <v>0.49434288499474388</v>
      </c>
      <c r="M6166">
        <f t="shared" ca="1" si="96"/>
        <v>4.0240046788723092</v>
      </c>
    </row>
    <row r="6167" spans="1:13" x14ac:dyDescent="0.25">
      <c r="A6167" s="9"/>
      <c r="H6167" s="9"/>
      <c r="J6167">
        <v>15</v>
      </c>
      <c r="K6167">
        <f ca="1">SIMULATION!$D$3*SIMULATION!$D$17/$H6152/(SIMULATION!$D$17-$I6152)*(((EXP(-$I6152*$J6167))/(1-EXP(-SIMULATION!$D$4*$I6152)))-(EXP(-SIMULATION!$D$17*$J6167)/(1-EXP(-SIMULATION!$D$4*SIMULATION!$D$17))))</f>
        <v>2.6058403686866121</v>
      </c>
      <c r="L6167">
        <v>-0.58196352158053366</v>
      </c>
      <c r="M6167">
        <f t="shared" ca="1" si="96"/>
        <v>1.0893363310490352</v>
      </c>
    </row>
    <row r="6168" spans="1:13" x14ac:dyDescent="0.25">
      <c r="A6168" s="9"/>
      <c r="H6168" s="9"/>
      <c r="J6168">
        <v>16</v>
      </c>
      <c r="K6168">
        <f ca="1">SIMULATION!$D$3*SIMULATION!$D$17/$H6152/(SIMULATION!$D$17-$I6152)*(((EXP(-$I6152*$J6168))/(1-EXP(-SIMULATION!$D$4*$I6152)))-(EXP(-SIMULATION!$D$17*$J6168)/(1-EXP(-SIMULATION!$D$4*SIMULATION!$D$17))))</f>
        <v>2.5211659599183283</v>
      </c>
      <c r="L6168">
        <v>7.2372824485305104E-2</v>
      </c>
      <c r="M6168">
        <f t="shared" ca="1" si="96"/>
        <v>2.7036298614338228</v>
      </c>
    </row>
    <row r="6169" spans="1:13" x14ac:dyDescent="0.25">
      <c r="A6169" s="9"/>
      <c r="H6169" s="9"/>
      <c r="J6169">
        <v>17</v>
      </c>
      <c r="K6169">
        <f ca="1">SIMULATION!$D$3*SIMULATION!$D$17/$H6152/(SIMULATION!$D$17-$I6152)*(((EXP(-$I6152*$J6169))/(1-EXP(-SIMULATION!$D$4*$I6152)))-(EXP(-SIMULATION!$D$17*$J6169)/(1-EXP(-SIMULATION!$D$4*SIMULATION!$D$17))))</f>
        <v>2.4389233297702804</v>
      </c>
      <c r="L6169">
        <v>-0.48284138594342496</v>
      </c>
      <c r="M6169">
        <f t="shared" ca="1" si="96"/>
        <v>1.2613102090142454</v>
      </c>
    </row>
    <row r="6170" spans="1:13" x14ac:dyDescent="0.25">
      <c r="A6170" s="9"/>
      <c r="H6170" s="9"/>
      <c r="J6170">
        <v>18</v>
      </c>
      <c r="K6170">
        <f ca="1">SIMULATION!$D$3*SIMULATION!$D$17/$H6152/(SIMULATION!$D$17-$I6152)*(((EXP(-$I6152*$J6170))/(1-EXP(-SIMULATION!$D$4*$I6152)))-(EXP(-SIMULATION!$D$17*$J6170)/(1-EXP(-SIMULATION!$D$4*SIMULATION!$D$17))))</f>
        <v>2.3591587728365306</v>
      </c>
      <c r="L6170">
        <v>0.26677329289862423</v>
      </c>
      <c r="M6170">
        <f t="shared" ca="1" si="96"/>
        <v>2.9885193271368093</v>
      </c>
    </row>
    <row r="6171" spans="1:13" x14ac:dyDescent="0.25">
      <c r="A6171" s="9"/>
      <c r="H6171" s="9"/>
      <c r="J6171">
        <v>19</v>
      </c>
      <c r="K6171">
        <f ca="1">SIMULATION!$D$3*SIMULATION!$D$17/$H6152/(SIMULATION!$D$17-$I6152)*(((EXP(-$I6152*$J6171))/(1-EXP(-SIMULATION!$D$4*$I6152)))-(EXP(-SIMULATION!$D$17*$J6171)/(1-EXP(-SIMULATION!$D$4*SIMULATION!$D$17))))</f>
        <v>2.2818717246731532</v>
      </c>
      <c r="L6171">
        <v>-0.38234217980532892</v>
      </c>
      <c r="M6171">
        <f t="shared" ca="1" si="96"/>
        <v>1.4094159154254744</v>
      </c>
    </row>
    <row r="6172" spans="1:13" x14ac:dyDescent="0.25">
      <c r="A6172" s="9"/>
      <c r="H6172" s="9"/>
      <c r="J6172">
        <v>20</v>
      </c>
      <c r="K6172">
        <f ca="1">SIMULATION!$D$3*SIMULATION!$D$17/$H6152/(SIMULATION!$D$17-$I6152)*(((EXP(-$I6152*$J6172))/(1-EXP(-SIMULATION!$D$4*$I6152)))-(EXP(-SIMULATION!$D$17*$J6172)/(1-EXP(-SIMULATION!$D$4*SIMULATION!$D$17))))</f>
        <v>2.2070325861118132</v>
      </c>
      <c r="L6172">
        <v>9.3312381416773296E-2</v>
      </c>
      <c r="M6172">
        <f t="shared" ca="1" si="96"/>
        <v>2.4129760525863264</v>
      </c>
    </row>
    <row r="6173" spans="1:13" x14ac:dyDescent="0.25">
      <c r="A6173" s="9"/>
      <c r="H6173" s="9"/>
      <c r="J6173">
        <v>21</v>
      </c>
      <c r="K6173">
        <f ca="1">SIMULATION!$D$3*SIMULATION!$D$17/$H6152/(SIMULATION!$D$17-$I6152)*(((EXP(-$I6152*$J6173))/(1-EXP(-SIMULATION!$D$4*$I6152)))-(EXP(-SIMULATION!$D$17*$J6173)/(1-EXP(-SIMULATION!$D$4*SIMULATION!$D$17))))</f>
        <v>2.134594112850611</v>
      </c>
      <c r="L6173">
        <v>1.9628992115716185E-2</v>
      </c>
      <c r="M6173">
        <f t="shared" ca="1" si="96"/>
        <v>2.17649404386201</v>
      </c>
    </row>
    <row r="6174" spans="1:13" x14ac:dyDescent="0.25">
      <c r="A6174" s="9"/>
      <c r="H6174" s="9"/>
      <c r="J6174">
        <v>22</v>
      </c>
      <c r="K6174">
        <f ca="1">SIMULATION!$D$3*SIMULATION!$D$17/$H6152/(SIMULATION!$D$17-$I6152)*(((EXP(-$I6152*$J6174))/(1-EXP(-SIMULATION!$D$4*$I6152)))-(EXP(-SIMULATION!$D$17*$J6174)/(1-EXP(-SIMULATION!$D$4*SIMULATION!$D$17))))</f>
        <v>2.0644986825919958</v>
      </c>
      <c r="L6174">
        <v>0.3403386718821419</v>
      </c>
      <c r="M6174">
        <f t="shared" ca="1" si="96"/>
        <v>2.7671274223277873</v>
      </c>
    </row>
    <row r="6175" spans="1:13" x14ac:dyDescent="0.25">
      <c r="A6175" s="9"/>
      <c r="H6175" s="9"/>
      <c r="J6175">
        <v>23</v>
      </c>
      <c r="K6175">
        <f ca="1">SIMULATION!$D$3*SIMULATION!$D$17/$H6152/(SIMULATION!$D$17-$I6152)*(((EXP(-$I6152*$J6175))/(1-EXP(-SIMULATION!$D$4*$I6152)))-(EXP(-SIMULATION!$D$17*$J6175)/(1-EXP(-SIMULATION!$D$4*SIMULATION!$D$17))))</f>
        <v>1.9966829214510489</v>
      </c>
      <c r="L6175">
        <v>6.0798585169752097E-2</v>
      </c>
      <c r="M6175">
        <f t="shared" ca="1" si="96"/>
        <v>2.11807841810788</v>
      </c>
    </row>
    <row r="6176" spans="1:13" x14ac:dyDescent="0.25">
      <c r="A6176" s="9"/>
      <c r="H6176" s="9"/>
      <c r="J6176">
        <v>24</v>
      </c>
      <c r="K6176">
        <f ca="1">SIMULATION!$D$3*SIMULATION!$D$17/$H6152/(SIMULATION!$D$17-$I6152)*(((EXP(-$I6152*$J6176))/(1-EXP(-SIMULATION!$D$4*$I6152)))-(EXP(-SIMULATION!$D$17*$J6176)/(1-EXP(-SIMULATION!$D$4*SIMULATION!$D$17))))</f>
        <v>1.931080639124285</v>
      </c>
      <c r="L6176">
        <v>-0.11995286095809692</v>
      </c>
      <c r="M6176">
        <f t="shared" ca="1" si="96"/>
        <v>1.6994419917205368</v>
      </c>
    </row>
    <row r="6177" spans="1:13" x14ac:dyDescent="0.25">
      <c r="A6177" s="9">
        <v>248</v>
      </c>
      <c r="B6177" s="2">
        <f ca="1">NORMINV(RAND(),SIMULATION!D7,SIMULATION!D8)</f>
        <v>74.445806821177129</v>
      </c>
      <c r="C6177" s="2">
        <v>2</v>
      </c>
      <c r="D6177" s="2">
        <f ca="1">SIMULATION!$D$11*(1+(SIMULATION!$D$12*LN(1+$C6177)))*(1+(SIMULATION!$D$13*(($B6177/63.5)-1)))</f>
        <v>11.050915911734968</v>
      </c>
      <c r="E6177" s="2">
        <v>-0.1637226140331613</v>
      </c>
      <c r="F6177" s="2">
        <f ca="1">D6177*(1+E6177)</f>
        <v>9.2416310712050631</v>
      </c>
      <c r="G6177" s="2">
        <v>2.2256961787074481E-2</v>
      </c>
      <c r="H6177" s="9">
        <f>SIMULATION!$D$15*EXP($G$6177)</f>
        <v>225.72444398948801</v>
      </c>
      <c r="I6177" s="2">
        <f ca="1">$F6177/$H6177</f>
        <v>4.0942092526033404E-2</v>
      </c>
      <c r="J6177">
        <v>0</v>
      </c>
      <c r="K6177">
        <f ca="1">SIMULATION!$D$3*SIMULATION!$D$17/$H6177/(SIMULATION!$D$17-$I6177)*(((EXP(-$I6177*$J6177))/(1-EXP(-SIMULATION!$D$4*$I6177)))-(EXP(-SIMULATION!$D$17*$J6177)/(1-EXP(-SIMULATION!$D$4*SIMULATION!$D$17))))</f>
        <v>1.6054551196660838</v>
      </c>
      <c r="L6177">
        <v>-0.47718142580578204</v>
      </c>
      <c r="M6177">
        <f t="shared" ca="1" si="96"/>
        <v>0.83936175659662948</v>
      </c>
    </row>
    <row r="6178" spans="1:13" x14ac:dyDescent="0.25">
      <c r="A6178" s="9"/>
      <c r="H6178" s="9"/>
      <c r="J6178">
        <v>1</v>
      </c>
      <c r="K6178">
        <f ca="1">SIMULATION!$D$3*SIMULATION!$D$17/$H6177/(SIMULATION!$D$17-$I6177)*(((EXP(-$I6177*$J6178))/(1-EXP(-SIMULATION!$D$4*$I6177)))-(EXP(-SIMULATION!$D$17*$J6178)/(1-EXP(-SIMULATION!$D$4*SIMULATION!$D$17))))</f>
        <v>2.3972680304587235</v>
      </c>
      <c r="L6178">
        <v>0.20360515759248393</v>
      </c>
      <c r="M6178">
        <f t="shared" ca="1" si="96"/>
        <v>2.8853641655916955</v>
      </c>
    </row>
    <row r="6179" spans="1:13" x14ac:dyDescent="0.25">
      <c r="A6179" s="9"/>
      <c r="H6179" s="9"/>
      <c r="J6179">
        <v>2</v>
      </c>
      <c r="K6179">
        <f ca="1">SIMULATION!$D$3*SIMULATION!$D$17/$H6177/(SIMULATION!$D$17-$I6177)*(((EXP(-$I6177*$J6179))/(1-EXP(-SIMULATION!$D$4*$I6177)))-(EXP(-SIMULATION!$D$17*$J6179)/(1-EXP(-SIMULATION!$D$4*SIMULATION!$D$17))))</f>
        <v>2.8497850640312579</v>
      </c>
      <c r="L6179">
        <v>0.446558736256641</v>
      </c>
      <c r="M6179">
        <f t="shared" ca="1" si="96"/>
        <v>4.122381480828107</v>
      </c>
    </row>
    <row r="6180" spans="1:13" x14ac:dyDescent="0.25">
      <c r="A6180" s="9"/>
      <c r="H6180" s="9"/>
      <c r="J6180">
        <v>3</v>
      </c>
      <c r="K6180">
        <f ca="1">SIMULATION!$D$3*SIMULATION!$D$17/$H6177/(SIMULATION!$D$17-$I6177)*(((EXP(-$I6177*$J6180))/(1-EXP(-SIMULATION!$D$4*$I6177)))-(EXP(-SIMULATION!$D$17*$J6180)/(1-EXP(-SIMULATION!$D$4*SIMULATION!$D$17))))</f>
        <v>3.0870752275857809</v>
      </c>
      <c r="L6180">
        <v>1.0491452739666108E-2</v>
      </c>
      <c r="M6180">
        <f t="shared" ca="1" si="96"/>
        <v>3.1194631314397907</v>
      </c>
    </row>
    <row r="6181" spans="1:13" x14ac:dyDescent="0.25">
      <c r="A6181" s="9"/>
      <c r="H6181" s="9"/>
      <c r="J6181">
        <v>4</v>
      </c>
      <c r="K6181">
        <f ca="1">SIMULATION!$D$3*SIMULATION!$D$17/$H6177/(SIMULATION!$D$17-$I6177)*(((EXP(-$I6177*$J6181))/(1-EXP(-SIMULATION!$D$4*$I6177)))-(EXP(-SIMULATION!$D$17*$J6181)/(1-EXP(-SIMULATION!$D$4*SIMULATION!$D$17))))</f>
        <v>3.1885566123647942</v>
      </c>
      <c r="L6181">
        <v>0.45154060412200886</v>
      </c>
      <c r="M6181">
        <f t="shared" ca="1" si="96"/>
        <v>4.6283193913892191</v>
      </c>
    </row>
    <row r="6182" spans="1:13" x14ac:dyDescent="0.25">
      <c r="A6182" s="9"/>
      <c r="H6182" s="9"/>
      <c r="J6182">
        <v>5</v>
      </c>
      <c r="K6182">
        <f ca="1">SIMULATION!$D$3*SIMULATION!$D$17/$H6177/(SIMULATION!$D$17-$I6177)*(((EXP(-$I6177*$J6182))/(1-EXP(-SIMULATION!$D$4*$I6177)))-(EXP(-SIMULATION!$D$17*$J6182)/(1-EXP(-SIMULATION!$D$4*SIMULATION!$D$17))))</f>
        <v>3.205037462520365</v>
      </c>
      <c r="L6182">
        <v>0.39123785784450477</v>
      </c>
      <c r="M6182">
        <f t="shared" ca="1" si="96"/>
        <v>4.4589694536682201</v>
      </c>
    </row>
    <row r="6183" spans="1:13" x14ac:dyDescent="0.25">
      <c r="A6183" s="9"/>
      <c r="H6183" s="9"/>
      <c r="J6183">
        <v>6</v>
      </c>
      <c r="K6183">
        <f ca="1">SIMULATION!$D$3*SIMULATION!$D$17/$H6177/(SIMULATION!$D$17-$I6177)*(((EXP(-$I6177*$J6183))/(1-EXP(-SIMULATION!$D$4*$I6177)))-(EXP(-SIMULATION!$D$17*$J6183)/(1-EXP(-SIMULATION!$D$4*SIMULATION!$D$17))))</f>
        <v>3.1689955392983014</v>
      </c>
      <c r="L6183">
        <v>-0.33041556613377349</v>
      </c>
      <c r="M6183">
        <f t="shared" ca="1" si="96"/>
        <v>2.1219100841056502</v>
      </c>
    </row>
    <row r="6184" spans="1:13" x14ac:dyDescent="0.25">
      <c r="A6184" s="9"/>
      <c r="H6184" s="9"/>
      <c r="J6184">
        <v>7</v>
      </c>
      <c r="K6184">
        <f ca="1">SIMULATION!$D$3*SIMULATION!$D$17/$H6177/(SIMULATION!$D$17-$I6177)*(((EXP(-$I6177*$J6184))/(1-EXP(-SIMULATION!$D$4*$I6177)))-(EXP(-SIMULATION!$D$17*$J6184)/(1-EXP(-SIMULATION!$D$4*SIMULATION!$D$17))))</f>
        <v>3.1011652506916589</v>
      </c>
      <c r="L6184">
        <v>-7.7696651691384247E-2</v>
      </c>
      <c r="M6184">
        <f t="shared" ca="1" si="96"/>
        <v>2.8602150943712448</v>
      </c>
    </row>
    <row r="6185" spans="1:13" x14ac:dyDescent="0.25">
      <c r="A6185" s="9"/>
      <c r="H6185" s="9"/>
      <c r="J6185">
        <v>8</v>
      </c>
      <c r="K6185">
        <f ca="1">SIMULATION!$D$3*SIMULATION!$D$17/$H6177/(SIMULATION!$D$17-$I6177)*(((EXP(-$I6177*$J6185))/(1-EXP(-SIMULATION!$D$4*$I6177)))-(EXP(-SIMULATION!$D$17*$J6185)/(1-EXP(-SIMULATION!$D$4*SIMULATION!$D$17))))</f>
        <v>3.0147587130482569</v>
      </c>
      <c r="L6185">
        <v>-3.7156758561109851E-2</v>
      </c>
      <c r="M6185">
        <f t="shared" ca="1" si="96"/>
        <v>2.9027400514275206</v>
      </c>
    </row>
    <row r="6186" spans="1:13" x14ac:dyDescent="0.25">
      <c r="A6186" s="9"/>
      <c r="H6186" s="9"/>
      <c r="J6186">
        <v>9</v>
      </c>
      <c r="K6186">
        <f ca="1">SIMULATION!$D$3*SIMULATION!$D$17/$H6177/(SIMULATION!$D$17-$I6177)*(((EXP(-$I6177*$J6186))/(1-EXP(-SIMULATION!$D$4*$I6177)))-(EXP(-SIMULATION!$D$17*$J6186)/(1-EXP(-SIMULATION!$D$4*SIMULATION!$D$17))))</f>
        <v>2.9181705840900136</v>
      </c>
      <c r="L6186">
        <v>-0.12433452685575537</v>
      </c>
      <c r="M6186">
        <f t="shared" ca="1" si="96"/>
        <v>2.5553412252327985</v>
      </c>
    </row>
    <row r="6187" spans="1:13" x14ac:dyDescent="0.25">
      <c r="A6187" s="9"/>
      <c r="H6187" s="9"/>
      <c r="J6187">
        <v>10</v>
      </c>
      <c r="K6187">
        <f ca="1">SIMULATION!$D$3*SIMULATION!$D$17/$H6177/(SIMULATION!$D$17-$I6177)*(((EXP(-$I6177*$J6187))/(1-EXP(-SIMULATION!$D$4*$I6177)))-(EXP(-SIMULATION!$D$17*$J6187)/(1-EXP(-SIMULATION!$D$4*SIMULATION!$D$17))))</f>
        <v>2.816711264888649</v>
      </c>
      <c r="L6187">
        <v>-2.096329374523101E-2</v>
      </c>
      <c r="M6187">
        <f t="shared" ca="1" si="96"/>
        <v>2.757663719247287</v>
      </c>
    </row>
    <row r="6188" spans="1:13" x14ac:dyDescent="0.25">
      <c r="A6188" s="9"/>
      <c r="H6188" s="9"/>
      <c r="J6188">
        <v>11</v>
      </c>
      <c r="K6188">
        <f ca="1">SIMULATION!$D$3*SIMULATION!$D$17/$H6177/(SIMULATION!$D$17-$I6177)*(((EXP(-$I6177*$J6188))/(1-EXP(-SIMULATION!$D$4*$I6177)))-(EXP(-SIMULATION!$D$17*$J6188)/(1-EXP(-SIMULATION!$D$4*SIMULATION!$D$17))))</f>
        <v>2.7137174619226139</v>
      </c>
      <c r="L6188">
        <v>0.32193933986108614</v>
      </c>
      <c r="M6188">
        <f t="shared" ca="1" si="96"/>
        <v>3.5873698701834824</v>
      </c>
    </row>
    <row r="6189" spans="1:13" x14ac:dyDescent="0.25">
      <c r="A6189" s="9"/>
      <c r="H6189" s="9"/>
      <c r="J6189">
        <v>12</v>
      </c>
      <c r="K6189">
        <f ca="1">SIMULATION!$D$3*SIMULATION!$D$17/$H6177/(SIMULATION!$D$17-$I6177)*(((EXP(-$I6177*$J6189))/(1-EXP(-SIMULATION!$D$4*$I6177)))-(EXP(-SIMULATION!$D$17*$J6189)/(1-EXP(-SIMULATION!$D$4*SIMULATION!$D$17))))</f>
        <v>2.6112637510059709</v>
      </c>
      <c r="L6189">
        <v>4.7476032061542987E-2</v>
      </c>
      <c r="M6189">
        <f t="shared" ca="1" si="96"/>
        <v>2.7352361925698756</v>
      </c>
    </row>
    <row r="6190" spans="1:13" x14ac:dyDescent="0.25">
      <c r="A6190" s="9"/>
      <c r="H6190" s="9"/>
      <c r="J6190">
        <v>13</v>
      </c>
      <c r="K6190">
        <f ca="1">SIMULATION!$D$3*SIMULATION!$D$17/$H6177/(SIMULATION!$D$17-$I6177)*(((EXP(-$I6177*$J6190))/(1-EXP(-SIMULATION!$D$4*$I6177)))-(EXP(-SIMULATION!$D$17*$J6190)/(1-EXP(-SIMULATION!$D$4*SIMULATION!$D$17))))</f>
        <v>2.5106184579914412</v>
      </c>
      <c r="L6190">
        <v>-4.3950681274897062E-2</v>
      </c>
      <c r="M6190">
        <f t="shared" ca="1" si="96"/>
        <v>2.4002750663413859</v>
      </c>
    </row>
    <row r="6191" spans="1:13" x14ac:dyDescent="0.25">
      <c r="A6191" s="9"/>
      <c r="H6191" s="9"/>
      <c r="J6191">
        <v>14</v>
      </c>
      <c r="K6191">
        <f ca="1">SIMULATION!$D$3*SIMULATION!$D$17/$H6177/(SIMULATION!$D$17-$I6177)*(((EXP(-$I6177*$J6191))/(1-EXP(-SIMULATION!$D$4*$I6177)))-(EXP(-SIMULATION!$D$17*$J6191)/(1-EXP(-SIMULATION!$D$4*SIMULATION!$D$17))))</f>
        <v>2.4125356957371396</v>
      </c>
      <c r="L6191">
        <v>0.47338655786675715</v>
      </c>
      <c r="M6191">
        <f t="shared" ca="1" si="96"/>
        <v>3.5545976644728259</v>
      </c>
    </row>
    <row r="6192" spans="1:13" x14ac:dyDescent="0.25">
      <c r="A6192" s="9"/>
      <c r="H6192" s="9"/>
      <c r="J6192">
        <v>15</v>
      </c>
      <c r="K6192">
        <f ca="1">SIMULATION!$D$3*SIMULATION!$D$17/$H6177/(SIMULATION!$D$17-$I6177)*(((EXP(-$I6177*$J6192))/(1-EXP(-SIMULATION!$D$4*$I6177)))-(EXP(-SIMULATION!$D$17*$J6192)/(1-EXP(-SIMULATION!$D$4*SIMULATION!$D$17))))</f>
        <v>2.3174424101395834</v>
      </c>
      <c r="L6192">
        <v>-0.22444677638602833</v>
      </c>
      <c r="M6192">
        <f t="shared" ca="1" si="96"/>
        <v>1.7972999317234859</v>
      </c>
    </row>
    <row r="6193" spans="1:13" x14ac:dyDescent="0.25">
      <c r="A6193" s="9"/>
      <c r="H6193" s="9"/>
      <c r="J6193">
        <v>16</v>
      </c>
      <c r="K6193">
        <f ca="1">SIMULATION!$D$3*SIMULATION!$D$17/$H6177/(SIMULATION!$D$17-$I6177)*(((EXP(-$I6177*$J6193))/(1-EXP(-SIMULATION!$D$4*$I6177)))-(EXP(-SIMULATION!$D$17*$J6193)/(1-EXP(-SIMULATION!$D$4*SIMULATION!$D$17))))</f>
        <v>2.2255581493727643</v>
      </c>
      <c r="L6193">
        <v>-2.9345118595665968E-2</v>
      </c>
      <c r="M6193">
        <f t="shared" ca="1" si="96"/>
        <v>2.1602488815378695</v>
      </c>
    </row>
    <row r="6194" spans="1:13" x14ac:dyDescent="0.25">
      <c r="A6194" s="9"/>
      <c r="H6194" s="9"/>
      <c r="J6194">
        <v>17</v>
      </c>
      <c r="K6194">
        <f ca="1">SIMULATION!$D$3*SIMULATION!$D$17/$H6177/(SIMULATION!$D$17-$I6177)*(((EXP(-$I6177*$J6194))/(1-EXP(-SIMULATION!$D$4*$I6177)))-(EXP(-SIMULATION!$D$17*$J6194)/(1-EXP(-SIMULATION!$D$4*SIMULATION!$D$17))))</f>
        <v>2.1369717243112927</v>
      </c>
      <c r="L6194">
        <v>-7.6694640216851059E-2</v>
      </c>
      <c r="M6194">
        <f t="shared" ca="1" si="96"/>
        <v>1.9730774467616543</v>
      </c>
    </row>
    <row r="6195" spans="1:13" x14ac:dyDescent="0.25">
      <c r="A6195" s="9"/>
      <c r="H6195" s="9"/>
      <c r="J6195">
        <v>18</v>
      </c>
      <c r="K6195">
        <f ca="1">SIMULATION!$D$3*SIMULATION!$D$17/$H6177/(SIMULATION!$D$17-$I6177)*(((EXP(-$I6177*$J6195))/(1-EXP(-SIMULATION!$D$4*$I6177)))-(EXP(-SIMULATION!$D$17*$J6195)/(1-EXP(-SIMULATION!$D$4*SIMULATION!$D$17))))</f>
        <v>2.0516902474127598</v>
      </c>
      <c r="L6195">
        <v>-1.253661592931995E-2</v>
      </c>
      <c r="M6195">
        <f t="shared" ca="1" si="96"/>
        <v>2.0259689947750146</v>
      </c>
    </row>
    <row r="6196" spans="1:13" x14ac:dyDescent="0.25">
      <c r="A6196" s="9"/>
      <c r="H6196" s="9"/>
      <c r="J6196">
        <v>19</v>
      </c>
      <c r="K6196">
        <f ca="1">SIMULATION!$D$3*SIMULATION!$D$17/$H6177/(SIMULATION!$D$17-$I6177)*(((EXP(-$I6177*$J6196))/(1-EXP(-SIMULATION!$D$4*$I6177)))-(EXP(-SIMULATION!$D$17*$J6196)/(1-EXP(-SIMULATION!$D$4*SIMULATION!$D$17))))</f>
        <v>1.969670474535361</v>
      </c>
      <c r="L6196">
        <v>0.16507365921765127</v>
      </c>
      <c r="M6196">
        <f t="shared" ca="1" si="96"/>
        <v>2.2948111872198806</v>
      </c>
    </row>
    <row r="6197" spans="1:13" x14ac:dyDescent="0.25">
      <c r="A6197" s="9"/>
      <c r="H6197" s="9"/>
      <c r="J6197">
        <v>20</v>
      </c>
      <c r="K6197">
        <f ca="1">SIMULATION!$D$3*SIMULATION!$D$17/$H6177/(SIMULATION!$D$17-$I6177)*(((EXP(-$I6177*$J6197))/(1-EXP(-SIMULATION!$D$4*$I6177)))-(EXP(-SIMULATION!$D$17*$J6197)/(1-EXP(-SIMULATION!$D$4*SIMULATION!$D$17))))</f>
        <v>1.8908388093959811</v>
      </c>
      <c r="L6197">
        <v>0.32128516786105255</v>
      </c>
      <c r="M6197">
        <f t="shared" ca="1" si="96"/>
        <v>2.4983372736709617</v>
      </c>
    </row>
    <row r="6198" spans="1:13" x14ac:dyDescent="0.25">
      <c r="A6198" s="9"/>
      <c r="H6198" s="9"/>
      <c r="J6198">
        <v>21</v>
      </c>
      <c r="K6198">
        <f ca="1">SIMULATION!$D$3*SIMULATION!$D$17/$H6177/(SIMULATION!$D$17-$I6177)*(((EXP(-$I6177*$J6198))/(1-EXP(-SIMULATION!$D$4*$I6177)))-(EXP(-SIMULATION!$D$17*$J6198)/(1-EXP(-SIMULATION!$D$4*SIMULATION!$D$17))))</f>
        <v>1.8151040459878982</v>
      </c>
      <c r="L6198">
        <v>-2.9772151203511142E-2</v>
      </c>
      <c r="M6198">
        <f t="shared" ca="1" si="96"/>
        <v>1.7610644938806417</v>
      </c>
    </row>
    <row r="6199" spans="1:13" x14ac:dyDescent="0.25">
      <c r="A6199" s="9"/>
      <c r="H6199" s="9"/>
      <c r="J6199">
        <v>22</v>
      </c>
      <c r="K6199">
        <f ca="1">SIMULATION!$D$3*SIMULATION!$D$17/$H6177/(SIMULATION!$D$17-$I6177)*(((EXP(-$I6177*$J6199))/(1-EXP(-SIMULATION!$D$4*$I6177)))-(EXP(-SIMULATION!$D$17*$J6199)/(1-EXP(-SIMULATION!$D$4*SIMULATION!$D$17))))</f>
        <v>1.7423654603925594</v>
      </c>
      <c r="L6199">
        <v>3.25029929155971E-2</v>
      </c>
      <c r="M6199">
        <f t="shared" ca="1" si="96"/>
        <v>1.7989975526080797</v>
      </c>
    </row>
    <row r="6200" spans="1:13" x14ac:dyDescent="0.25">
      <c r="A6200" s="9"/>
      <c r="H6200" s="9"/>
      <c r="J6200">
        <v>23</v>
      </c>
      <c r="K6200">
        <f ca="1">SIMULATION!$D$3*SIMULATION!$D$17/$H6177/(SIMULATION!$D$17-$I6177)*(((EXP(-$I6177*$J6200))/(1-EXP(-SIMULATION!$D$4*$I6177)))-(EXP(-SIMULATION!$D$17*$J6200)/(1-EXP(-SIMULATION!$D$4*SIMULATION!$D$17))))</f>
        <v>1.6725179253322482</v>
      </c>
      <c r="L6200">
        <v>0.60151152059673496</v>
      </c>
      <c r="M6200">
        <f t="shared" ca="1" si="96"/>
        <v>2.6785567258241452</v>
      </c>
    </row>
    <row r="6201" spans="1:13" x14ac:dyDescent="0.25">
      <c r="A6201" s="9"/>
      <c r="H6201" s="9"/>
      <c r="J6201">
        <v>24</v>
      </c>
      <c r="K6201">
        <f ca="1">SIMULATION!$D$3*SIMULATION!$D$17/$H6177/(SIMULATION!$D$17-$I6177)*(((EXP(-$I6177*$J6201))/(1-EXP(-SIMULATION!$D$4*$I6177)))-(EXP(-SIMULATION!$D$17*$J6201)/(1-EXP(-SIMULATION!$D$4*SIMULATION!$D$17))))</f>
        <v>1.6054551196660838</v>
      </c>
      <c r="L6201">
        <v>0.57832820589667577</v>
      </c>
      <c r="M6201">
        <f t="shared" ca="1" si="96"/>
        <v>2.5339350986702027</v>
      </c>
    </row>
    <row r="6202" spans="1:13" x14ac:dyDescent="0.25">
      <c r="A6202" s="9">
        <v>249</v>
      </c>
      <c r="B6202" s="2">
        <f ca="1">NORMINV(RAND(),SIMULATION!D7,SIMULATION!D8)</f>
        <v>59.849865521648439</v>
      </c>
      <c r="C6202" s="2">
        <v>2</v>
      </c>
      <c r="D6202" s="2">
        <f ca="1">SIMULATION!$D$11*(1+(SIMULATION!$D$12*LN(1+$C6202)))*(1+(SIMULATION!$D$13*(($B6202/63.5)-1)))</f>
        <v>9.9669959547266984</v>
      </c>
      <c r="E6202" s="2">
        <v>-4.7720332623047285E-2</v>
      </c>
      <c r="F6202" s="2">
        <f ca="1">D6202*(1+E6202)</f>
        <v>9.4913675925145728</v>
      </c>
      <c r="G6202" s="2">
        <v>1.2381611029300417</v>
      </c>
      <c r="H6202" s="9">
        <f>SIMULATION!$D$15*EXP($G$6202)</f>
        <v>761.44589717757754</v>
      </c>
      <c r="I6202" s="2">
        <f ca="1">$F6202/$H6202</f>
        <v>1.2464927091597529E-2</v>
      </c>
      <c r="J6202">
        <v>0</v>
      </c>
      <c r="K6202">
        <f ca="1">SIMULATION!$D$3*SIMULATION!$D$17/$H6202/(SIMULATION!$D$17-$I6202)*(((EXP(-$I6202*$J6202))/(1-EXP(-SIMULATION!$D$4*$I6202)))-(EXP(-SIMULATION!$D$17*$J6202)/(1-EXP(-SIMULATION!$D$4*SIMULATION!$D$17))))</f>
        <v>2.1309742036414341</v>
      </c>
      <c r="L6202">
        <v>0.17999401261273137</v>
      </c>
      <c r="M6202">
        <f t="shared" ca="1" si="96"/>
        <v>2.5145368013290752</v>
      </c>
    </row>
    <row r="6203" spans="1:13" x14ac:dyDescent="0.25">
      <c r="A6203" s="9"/>
      <c r="H6203" s="9"/>
      <c r="J6203">
        <v>1</v>
      </c>
      <c r="K6203">
        <f ca="1">SIMULATION!$D$3*SIMULATION!$D$17/$H6202/(SIMULATION!$D$17-$I6202)*(((EXP(-$I6202*$J6203))/(1-EXP(-SIMULATION!$D$4*$I6202)))-(EXP(-SIMULATION!$D$17*$J6203)/(1-EXP(-SIMULATION!$D$4*SIMULATION!$D$17))))</f>
        <v>2.362289776164427</v>
      </c>
      <c r="L6203">
        <v>-0.29202745030585264</v>
      </c>
      <c r="M6203">
        <f t="shared" ca="1" si="96"/>
        <v>1.6724363159475462</v>
      </c>
    </row>
    <row r="6204" spans="1:13" x14ac:dyDescent="0.25">
      <c r="A6204" s="9"/>
      <c r="H6204" s="9"/>
      <c r="J6204">
        <v>2</v>
      </c>
      <c r="K6204">
        <f ca="1">SIMULATION!$D$3*SIMULATION!$D$17/$H6202/(SIMULATION!$D$17-$I6202)*(((EXP(-$I6202*$J6204))/(1-EXP(-SIMULATION!$D$4*$I6202)))-(EXP(-SIMULATION!$D$17*$J6204)/(1-EXP(-SIMULATION!$D$4*SIMULATION!$D$17))))</f>
        <v>2.4981756066552014</v>
      </c>
      <c r="L6204">
        <v>-0.39949012311959403</v>
      </c>
      <c r="M6204">
        <f t="shared" ca="1" si="96"/>
        <v>1.5001791259781487</v>
      </c>
    </row>
    <row r="6205" spans="1:13" x14ac:dyDescent="0.25">
      <c r="A6205" s="9"/>
      <c r="H6205" s="9"/>
      <c r="J6205">
        <v>3</v>
      </c>
      <c r="K6205">
        <f ca="1">SIMULATION!$D$3*SIMULATION!$D$17/$H6202/(SIMULATION!$D$17-$I6202)*(((EXP(-$I6202*$J6205))/(1-EXP(-SIMULATION!$D$4*$I6202)))-(EXP(-SIMULATION!$D$17*$J6205)/(1-EXP(-SIMULATION!$D$4*SIMULATION!$D$17))))</f>
        <v>2.5730606885898428</v>
      </c>
      <c r="L6205">
        <v>-0.1254009251034349</v>
      </c>
      <c r="M6205">
        <f t="shared" ca="1" si="96"/>
        <v>2.2503964978933952</v>
      </c>
    </row>
    <row r="6206" spans="1:13" x14ac:dyDescent="0.25">
      <c r="A6206" s="9"/>
      <c r="H6206" s="9"/>
      <c r="J6206">
        <v>4</v>
      </c>
      <c r="K6206">
        <f ca="1">SIMULATION!$D$3*SIMULATION!$D$17/$H6202/(SIMULATION!$D$17-$I6202)*(((EXP(-$I6202*$J6206))/(1-EXP(-SIMULATION!$D$4*$I6202)))-(EXP(-SIMULATION!$D$17*$J6206)/(1-EXP(-SIMULATION!$D$4*SIMULATION!$D$17))))</f>
        <v>2.6090060621493465</v>
      </c>
      <c r="L6206">
        <v>-0.29061087174659828</v>
      </c>
      <c r="M6206">
        <f t="shared" ca="1" si="96"/>
        <v>1.8508005360359654</v>
      </c>
    </row>
    <row r="6207" spans="1:13" x14ac:dyDescent="0.25">
      <c r="A6207" s="9"/>
      <c r="H6207" s="9"/>
      <c r="J6207">
        <v>5</v>
      </c>
      <c r="K6207">
        <f ca="1">SIMULATION!$D$3*SIMULATION!$D$17/$H6202/(SIMULATION!$D$17-$I6202)*(((EXP(-$I6202*$J6207))/(1-EXP(-SIMULATION!$D$4*$I6202)))-(EXP(-SIMULATION!$D$17*$J6207)/(1-EXP(-SIMULATION!$D$4*SIMULATION!$D$17))))</f>
        <v>2.6201471062683228</v>
      </c>
      <c r="L6207">
        <v>0.34849012115449746</v>
      </c>
      <c r="M6207">
        <f t="shared" ca="1" si="96"/>
        <v>3.5332424887743765</v>
      </c>
    </row>
    <row r="6208" spans="1:13" x14ac:dyDescent="0.25">
      <c r="A6208" s="9"/>
      <c r="H6208" s="9"/>
      <c r="J6208">
        <v>6</v>
      </c>
      <c r="K6208">
        <f ca="1">SIMULATION!$D$3*SIMULATION!$D$17/$H6202/(SIMULATION!$D$17-$I6202)*(((EXP(-$I6202*$J6208))/(1-EXP(-SIMULATION!$D$4*$I6202)))-(EXP(-SIMULATION!$D$17*$J6208)/(1-EXP(-SIMULATION!$D$4*SIMULATION!$D$17))))</f>
        <v>2.6155402669302981</v>
      </c>
      <c r="L6208">
        <v>-0.24621550870672523</v>
      </c>
      <c r="M6208">
        <f t="shared" ca="1" si="96"/>
        <v>1.9715536895651307</v>
      </c>
    </row>
    <row r="6209" spans="1:13" x14ac:dyDescent="0.25">
      <c r="A6209" s="9"/>
      <c r="H6209" s="9"/>
      <c r="J6209">
        <v>7</v>
      </c>
      <c r="K6209">
        <f ca="1">SIMULATION!$D$3*SIMULATION!$D$17/$H6202/(SIMULATION!$D$17-$I6202)*(((EXP(-$I6202*$J6209))/(1-EXP(-SIMULATION!$D$4*$I6202)))-(EXP(-SIMULATION!$D$17*$J6209)/(1-EXP(-SIMULATION!$D$4*SIMULATION!$D$17))))</f>
        <v>2.600987309479478</v>
      </c>
      <c r="L6209">
        <v>-0.3107833985176115</v>
      </c>
      <c r="M6209">
        <f t="shared" ca="1" si="96"/>
        <v>1.7926436339382672</v>
      </c>
    </row>
    <row r="6210" spans="1:13" x14ac:dyDescent="0.25">
      <c r="A6210" s="9"/>
      <c r="H6210" s="9"/>
      <c r="J6210">
        <v>8</v>
      </c>
      <c r="K6210">
        <f ca="1">SIMULATION!$D$3*SIMULATION!$D$17/$H6202/(SIMULATION!$D$17-$I6202)*(((EXP(-$I6202*$J6210))/(1-EXP(-SIMULATION!$D$4*$I6202)))-(EXP(-SIMULATION!$D$17*$J6210)/(1-EXP(-SIMULATION!$D$4*SIMULATION!$D$17))))</f>
        <v>2.5802043435041551</v>
      </c>
      <c r="L6210">
        <v>3.7937759502770244E-2</v>
      </c>
      <c r="M6210">
        <f t="shared" ca="1" si="96"/>
        <v>2.678091515356019</v>
      </c>
    </row>
    <row r="6211" spans="1:13" x14ac:dyDescent="0.25">
      <c r="A6211" s="9"/>
      <c r="H6211" s="9"/>
      <c r="J6211">
        <v>9</v>
      </c>
      <c r="K6211">
        <f ca="1">SIMULATION!$D$3*SIMULATION!$D$17/$H6202/(SIMULATION!$D$17-$I6202)*(((EXP(-$I6202*$J6211))/(1-EXP(-SIMULATION!$D$4*$I6202)))-(EXP(-SIMULATION!$D$17*$J6211)/(1-EXP(-SIMULATION!$D$4*SIMULATION!$D$17))))</f>
        <v>2.555570962081219</v>
      </c>
      <c r="L6211">
        <v>-3.6892794448984488E-2</v>
      </c>
      <c r="M6211">
        <f t="shared" ref="M6211:M6274" ca="1" si="97">$K6211*(1+$L6211)</f>
        <v>2.4612888078773629</v>
      </c>
    </row>
    <row r="6212" spans="1:13" x14ac:dyDescent="0.25">
      <c r="A6212" s="9"/>
      <c r="H6212" s="9"/>
      <c r="J6212">
        <v>10</v>
      </c>
      <c r="K6212">
        <f ca="1">SIMULATION!$D$3*SIMULATION!$D$17/$H6202/(SIMULATION!$D$17-$I6202)*(((EXP(-$I6202*$J6212))/(1-EXP(-SIMULATION!$D$4*$I6202)))-(EXP(-SIMULATION!$D$17*$J6212)/(1-EXP(-SIMULATION!$D$4*SIMULATION!$D$17))))</f>
        <v>2.5286103081135738</v>
      </c>
      <c r="L6212">
        <v>-2.9939869922453399E-2</v>
      </c>
      <c r="M6212">
        <f t="shared" ca="1" si="97"/>
        <v>2.4529040444040788</v>
      </c>
    </row>
    <row r="6213" spans="1:13" x14ac:dyDescent="0.25">
      <c r="A6213" s="9"/>
      <c r="H6213" s="9"/>
      <c r="J6213">
        <v>11</v>
      </c>
      <c r="K6213">
        <f ca="1">SIMULATION!$D$3*SIMULATION!$D$17/$H6202/(SIMULATION!$D$17-$I6202)*(((EXP(-$I6202*$J6213))/(1-EXP(-SIMULATION!$D$4*$I6202)))-(EXP(-SIMULATION!$D$17*$J6213)/(1-EXP(-SIMULATION!$D$4*SIMULATION!$D$17))))</f>
        <v>2.5002967122200874</v>
      </c>
      <c r="L6213">
        <v>0.23821286430817148</v>
      </c>
      <c r="M6213">
        <f t="shared" ca="1" si="97"/>
        <v>3.0958995536583385</v>
      </c>
    </row>
    <row r="6214" spans="1:13" x14ac:dyDescent="0.25">
      <c r="A6214" s="9"/>
      <c r="H6214" s="9"/>
      <c r="J6214">
        <v>12</v>
      </c>
      <c r="K6214">
        <f ca="1">SIMULATION!$D$3*SIMULATION!$D$17/$H6202/(SIMULATION!$D$17-$I6202)*(((EXP(-$I6202*$J6214))/(1-EXP(-SIMULATION!$D$4*$I6202)))-(EXP(-SIMULATION!$D$17*$J6214)/(1-EXP(-SIMULATION!$D$4*SIMULATION!$D$17))))</f>
        <v>2.4712528342939213</v>
      </c>
      <c r="L6214">
        <v>-0.13952780035036105</v>
      </c>
      <c r="M6214">
        <f t="shared" ca="1" si="97"/>
        <v>2.1264443622152953</v>
      </c>
    </row>
    <row r="6215" spans="1:13" x14ac:dyDescent="0.25">
      <c r="A6215" s="9"/>
      <c r="H6215" s="9"/>
      <c r="J6215">
        <v>13</v>
      </c>
      <c r="K6215">
        <f ca="1">SIMULATION!$D$3*SIMULATION!$D$17/$H6202/(SIMULATION!$D$17-$I6202)*(((EXP(-$I6202*$J6215))/(1-EXP(-SIMULATION!$D$4*$I6202)))-(EXP(-SIMULATION!$D$17*$J6215)/(1-EXP(-SIMULATION!$D$4*SIMULATION!$D$17))))</f>
        <v>2.4418759963324752</v>
      </c>
      <c r="L6215">
        <v>-0.3569254421853254</v>
      </c>
      <c r="M6215">
        <f t="shared" ca="1" si="97"/>
        <v>1.5703083265797744</v>
      </c>
    </row>
    <row r="6216" spans="1:13" x14ac:dyDescent="0.25">
      <c r="A6216" s="9"/>
      <c r="H6216" s="9"/>
      <c r="J6216">
        <v>14</v>
      </c>
      <c r="K6216">
        <f ca="1">SIMULATION!$D$3*SIMULATION!$D$17/$H6202/(SIMULATION!$D$17-$I6202)*(((EXP(-$I6202*$J6216))/(1-EXP(-SIMULATION!$D$4*$I6202)))-(EXP(-SIMULATION!$D$17*$J6216)/(1-EXP(-SIMULATION!$D$4*SIMULATION!$D$17))))</f>
        <v>2.412419139318533</v>
      </c>
      <c r="L6216">
        <v>-0.49027769728028037</v>
      </c>
      <c r="M6216">
        <f t="shared" ca="1" si="97"/>
        <v>1.2296638388185668</v>
      </c>
    </row>
    <row r="6217" spans="1:13" x14ac:dyDescent="0.25">
      <c r="A6217" s="9"/>
      <c r="H6217" s="9"/>
      <c r="J6217">
        <v>15</v>
      </c>
      <c r="K6217">
        <f ca="1">SIMULATION!$D$3*SIMULATION!$D$17/$H6202/(SIMULATION!$D$17-$I6202)*(((EXP(-$I6202*$J6217))/(1-EXP(-SIMULATION!$D$4*$I6202)))-(EXP(-SIMULATION!$D$17*$J6217)/(1-EXP(-SIMULATION!$D$4*SIMULATION!$D$17))))</f>
        <v>2.3830427020951341</v>
      </c>
      <c r="L6217">
        <v>0.15524326045448172</v>
      </c>
      <c r="M6217">
        <f t="shared" ca="1" si="97"/>
        <v>2.7529940209706409</v>
      </c>
    </row>
    <row r="6218" spans="1:13" x14ac:dyDescent="0.25">
      <c r="A6218" s="9"/>
      <c r="H6218" s="9"/>
      <c r="J6218">
        <v>16</v>
      </c>
      <c r="K6218">
        <f ca="1">SIMULATION!$D$3*SIMULATION!$D$17/$H6202/(SIMULATION!$D$17-$I6202)*(((EXP(-$I6202*$J6218))/(1-EXP(-SIMULATION!$D$4*$I6202)))-(EXP(-SIMULATION!$D$17*$J6218)/(1-EXP(-SIMULATION!$D$4*SIMULATION!$D$17))))</f>
        <v>2.35384786635134</v>
      </c>
      <c r="L6218">
        <v>0.33234126205977571</v>
      </c>
      <c r="M6218">
        <f t="shared" ca="1" si="97"/>
        <v>3.1361286369512547</v>
      </c>
    </row>
    <row r="6219" spans="1:13" x14ac:dyDescent="0.25">
      <c r="A6219" s="9"/>
      <c r="H6219" s="9"/>
      <c r="J6219">
        <v>17</v>
      </c>
      <c r="K6219">
        <f ca="1">SIMULATION!$D$3*SIMULATION!$D$17/$H6202/(SIMULATION!$D$17-$I6202)*(((EXP(-$I6202*$J6219))/(1-EXP(-SIMULATION!$D$4*$I6202)))-(EXP(-SIMULATION!$D$17*$J6219)/(1-EXP(-SIMULATION!$D$4*SIMULATION!$D$17))))</f>
        <v>2.324897860562682</v>
      </c>
      <c r="L6219">
        <v>0.14857766820138987</v>
      </c>
      <c r="M6219">
        <f t="shared" ca="1" si="97"/>
        <v>2.6703257634914856</v>
      </c>
    </row>
    <row r="6220" spans="1:13" x14ac:dyDescent="0.25">
      <c r="A6220" s="9"/>
      <c r="H6220" s="9"/>
      <c r="J6220">
        <v>18</v>
      </c>
      <c r="K6220">
        <f ca="1">SIMULATION!$D$3*SIMULATION!$D$17/$H6202/(SIMULATION!$D$17-$I6202)*(((EXP(-$I6202*$J6220))/(1-EXP(-SIMULATION!$D$4*$I6202)))-(EXP(-SIMULATION!$D$17*$J6220)/(1-EXP(-SIMULATION!$D$4*SIMULATION!$D$17))))</f>
        <v>2.2962316118230395</v>
      </c>
      <c r="L6220">
        <v>-5.2617446524612546E-2</v>
      </c>
      <c r="M6220">
        <f t="shared" ca="1" si="97"/>
        <v>2.1754097677798159</v>
      </c>
    </row>
    <row r="6221" spans="1:13" x14ac:dyDescent="0.25">
      <c r="A6221" s="9"/>
      <c r="H6221" s="9"/>
      <c r="J6221">
        <v>19</v>
      </c>
      <c r="K6221">
        <f ca="1">SIMULATION!$D$3*SIMULATION!$D$17/$H6202/(SIMULATION!$D$17-$I6202)*(((EXP(-$I6202*$J6221))/(1-EXP(-SIMULATION!$D$4*$I6202)))-(EXP(-SIMULATION!$D$17*$J6221)/(1-EXP(-SIMULATION!$D$4*SIMULATION!$D$17))))</f>
        <v>2.2678724940226718</v>
      </c>
      <c r="L6221">
        <v>-0.25680117050009593</v>
      </c>
      <c r="M6221">
        <f t="shared" ca="1" si="97"/>
        <v>1.685480183012678</v>
      </c>
    </row>
    <row r="6222" spans="1:13" x14ac:dyDescent="0.25">
      <c r="A6222" s="9"/>
      <c r="H6222" s="9"/>
      <c r="J6222">
        <v>20</v>
      </c>
      <c r="K6222">
        <f ca="1">SIMULATION!$D$3*SIMULATION!$D$17/$H6202/(SIMULATION!$D$17-$I6202)*(((EXP(-$I6202*$J6222))/(1-EXP(-SIMULATION!$D$4*$I6202)))-(EXP(-SIMULATION!$D$17*$J6222)/(1-EXP(-SIMULATION!$D$4*SIMULATION!$D$17))))</f>
        <v>2.2398339336488911</v>
      </c>
      <c r="L6222">
        <v>0.3270416532366458</v>
      </c>
      <c r="M6222">
        <f t="shared" ca="1" si="97"/>
        <v>2.9723529262849642</v>
      </c>
    </row>
    <row r="6223" spans="1:13" x14ac:dyDescent="0.25">
      <c r="A6223" s="9"/>
      <c r="H6223" s="9"/>
      <c r="J6223">
        <v>21</v>
      </c>
      <c r="K6223">
        <f ca="1">SIMULATION!$D$3*SIMULATION!$D$17/$H6202/(SIMULATION!$D$17-$I6202)*(((EXP(-$I6202*$J6223))/(1-EXP(-SIMULATION!$D$4*$I6202)))-(EXP(-SIMULATION!$D$17*$J6223)/(1-EXP(-SIMULATION!$D$4*SIMULATION!$D$17))))</f>
        <v>2.2121230018780711</v>
      </c>
      <c r="L6223">
        <v>0.24931269667651815</v>
      </c>
      <c r="M6223">
        <f t="shared" ca="1" si="97"/>
        <v>2.7636333528564476</v>
      </c>
    </row>
    <row r="6224" spans="1:13" x14ac:dyDescent="0.25">
      <c r="A6224" s="9"/>
      <c r="H6224" s="9"/>
      <c r="J6224">
        <v>22</v>
      </c>
      <c r="K6224">
        <f ca="1">SIMULATION!$D$3*SIMULATION!$D$17/$H6202/(SIMULATION!$D$17-$I6202)*(((EXP(-$I6202*$J6224))/(1-EXP(-SIMULATION!$D$4*$I6202)))-(EXP(-SIMULATION!$D$17*$J6224)/(1-EXP(-SIMULATION!$D$4*SIMULATION!$D$17))))</f>
        <v>2.1847427162372361</v>
      </c>
      <c r="L6224">
        <v>-0.49734383392185638</v>
      </c>
      <c r="M6224">
        <f t="shared" ca="1" si="97"/>
        <v>1.0981743976109588</v>
      </c>
    </row>
    <row r="6225" spans="1:13" x14ac:dyDescent="0.25">
      <c r="A6225" s="9"/>
      <c r="H6225" s="9"/>
      <c r="J6225">
        <v>23</v>
      </c>
      <c r="K6225">
        <f ca="1">SIMULATION!$D$3*SIMULATION!$D$17/$H6202/(SIMULATION!$D$17-$I6202)*(((EXP(-$I6202*$J6225))/(1-EXP(-SIMULATION!$D$4*$I6202)))-(EXP(-SIMULATION!$D$17*$J6225)/(1-EXP(-SIMULATION!$D$4*SIMULATION!$D$17))))</f>
        <v>2.1576935153294667</v>
      </c>
      <c r="L6225">
        <v>0.18530406964901189</v>
      </c>
      <c r="M6225">
        <f t="shared" ca="1" si="97"/>
        <v>2.5575229047752992</v>
      </c>
    </row>
    <row r="6226" spans="1:13" x14ac:dyDescent="0.25">
      <c r="A6226" s="9"/>
      <c r="H6226" s="9"/>
      <c r="J6226">
        <v>24</v>
      </c>
      <c r="K6226">
        <f ca="1">SIMULATION!$D$3*SIMULATION!$D$17/$H6202/(SIMULATION!$D$17-$I6202)*(((EXP(-$I6202*$J6226))/(1-EXP(-SIMULATION!$D$4*$I6202)))-(EXP(-SIMULATION!$D$17*$J6226)/(1-EXP(-SIMULATION!$D$4*SIMULATION!$D$17))))</f>
        <v>2.1309742036414341</v>
      </c>
      <c r="L6226">
        <v>-0.24301430930347737</v>
      </c>
      <c r="M6226">
        <f t="shared" ca="1" si="97"/>
        <v>1.6131169793999833</v>
      </c>
    </row>
    <row r="6227" spans="1:13" x14ac:dyDescent="0.25">
      <c r="A6227" s="9">
        <v>250</v>
      </c>
      <c r="B6227" s="2">
        <f ca="1">NORMINV(RAND(),SIMULATION!D7,SIMULATION!D8)</f>
        <v>60.558566950203414</v>
      </c>
      <c r="C6227" s="2">
        <v>2</v>
      </c>
      <c r="D6227" s="2">
        <f ca="1">SIMULATION!$D$11*(1+(SIMULATION!$D$12*LN(1+$C6227)))*(1+(SIMULATION!$D$13*(($B6227/63.5)-1)))</f>
        <v>10.019625353969063</v>
      </c>
      <c r="E6227" s="2">
        <v>1.3680513486955167E-2</v>
      </c>
      <c r="F6227" s="2">
        <f ca="1">D6227*(1+E6227)</f>
        <v>10.156698973758274</v>
      </c>
      <c r="G6227" s="2">
        <v>-0.35357215606175868</v>
      </c>
      <c r="H6227" s="9">
        <f>SIMULATION!$D$15*EXP($G$6227)</f>
        <v>155.00941594724327</v>
      </c>
      <c r="I6227" s="2">
        <f ca="1">$F6227/$H6227</f>
        <v>6.5523109752346015E-2</v>
      </c>
      <c r="J6227">
        <v>0</v>
      </c>
      <c r="K6227">
        <f ca="1">SIMULATION!$D$3*SIMULATION!$D$17/$H6227/(SIMULATION!$D$17-$I6227)*(((EXP(-$I6227*$J6227))/(1-EXP(-SIMULATION!$D$4*$I6227)))-(EXP(-SIMULATION!$D$17*$J6227)/(1-EXP(-SIMULATION!$D$4*SIMULATION!$D$17))))</f>
        <v>1.0894265323542205</v>
      </c>
      <c r="L6227">
        <v>-0.41770883997607661</v>
      </c>
      <c r="M6227">
        <f t="shared" ca="1" si="97"/>
        <v>0.6343634392853793</v>
      </c>
    </row>
    <row r="6228" spans="1:13" x14ac:dyDescent="0.25">
      <c r="A6228" s="9"/>
      <c r="H6228" s="9"/>
      <c r="J6228">
        <v>1</v>
      </c>
      <c r="K6228">
        <f ca="1">SIMULATION!$D$3*SIMULATION!$D$17/$H6227/(SIMULATION!$D$17-$I6227)*(((EXP(-$I6227*$J6228))/(1-EXP(-SIMULATION!$D$4*$I6227)))-(EXP(-SIMULATION!$D$17*$J6228)/(1-EXP(-SIMULATION!$D$4*SIMULATION!$D$17))))</f>
        <v>2.2509371176837298</v>
      </c>
      <c r="L6228">
        <v>-0.47882946003574611</v>
      </c>
      <c r="M6228">
        <f t="shared" ca="1" si="97"/>
        <v>1.1731221130488108</v>
      </c>
    </row>
    <row r="6229" spans="1:13" x14ac:dyDescent="0.25">
      <c r="A6229" s="9"/>
      <c r="H6229" s="9"/>
      <c r="J6229">
        <v>2</v>
      </c>
      <c r="K6229">
        <f ca="1">SIMULATION!$D$3*SIMULATION!$D$17/$H6227/(SIMULATION!$D$17-$I6227)*(((EXP(-$I6227*$J6229))/(1-EXP(-SIMULATION!$D$4*$I6227)))-(EXP(-SIMULATION!$D$17*$J6229)/(1-EXP(-SIMULATION!$D$4*SIMULATION!$D$17))))</f>
        <v>2.8967782981639552</v>
      </c>
      <c r="L6229">
        <v>0.17535194737813856</v>
      </c>
      <c r="M6229">
        <f t="shared" ca="1" si="97"/>
        <v>3.4047340138697351</v>
      </c>
    </row>
    <row r="6230" spans="1:13" x14ac:dyDescent="0.25">
      <c r="A6230" s="9"/>
      <c r="H6230" s="9"/>
      <c r="J6230">
        <v>3</v>
      </c>
      <c r="K6230">
        <f ca="1">SIMULATION!$D$3*SIMULATION!$D$17/$H6227/(SIMULATION!$D$17-$I6227)*(((EXP(-$I6227*$J6230))/(1-EXP(-SIMULATION!$D$4*$I6227)))-(EXP(-SIMULATION!$D$17*$J6230)/(1-EXP(-SIMULATION!$D$4*SIMULATION!$D$17))))</f>
        <v>3.218412053251571</v>
      </c>
      <c r="L6230">
        <v>-2.8769214264080849E-2</v>
      </c>
      <c r="M6230">
        <f t="shared" ca="1" si="97"/>
        <v>3.125820867301476</v>
      </c>
    </row>
    <row r="6231" spans="1:13" x14ac:dyDescent="0.25">
      <c r="A6231" s="9"/>
      <c r="H6231" s="9"/>
      <c r="J6231">
        <v>4</v>
      </c>
      <c r="K6231">
        <f ca="1">SIMULATION!$D$3*SIMULATION!$D$17/$H6227/(SIMULATION!$D$17-$I6227)*(((EXP(-$I6227*$J6231))/(1-EXP(-SIMULATION!$D$4*$I6227)))-(EXP(-SIMULATION!$D$17*$J6231)/(1-EXP(-SIMULATION!$D$4*SIMULATION!$D$17))))</f>
        <v>3.3381357267536682</v>
      </c>
      <c r="L6231">
        <v>0.23426570142916098</v>
      </c>
      <c r="M6231">
        <f t="shared" ca="1" si="97"/>
        <v>4.1201464342473582</v>
      </c>
    </row>
    <row r="6232" spans="1:13" x14ac:dyDescent="0.25">
      <c r="A6232" s="9"/>
      <c r="H6232" s="9"/>
      <c r="J6232">
        <v>5</v>
      </c>
      <c r="K6232">
        <f ca="1">SIMULATION!$D$3*SIMULATION!$D$17/$H6227/(SIMULATION!$D$17-$I6227)*(((EXP(-$I6227*$J6232))/(1-EXP(-SIMULATION!$D$4*$I6227)))-(EXP(-SIMULATION!$D$17*$J6232)/(1-EXP(-SIMULATION!$D$4*SIMULATION!$D$17))))</f>
        <v>3.3339494091738393</v>
      </c>
      <c r="L6232">
        <v>-4.1684093694199099E-2</v>
      </c>
      <c r="M6232">
        <f t="shared" ca="1" si="97"/>
        <v>3.1949767496301171</v>
      </c>
    </row>
    <row r="6233" spans="1:13" x14ac:dyDescent="0.25">
      <c r="A6233" s="9"/>
      <c r="H6233" s="9"/>
      <c r="J6233">
        <v>6</v>
      </c>
      <c r="K6233">
        <f ca="1">SIMULATION!$D$3*SIMULATION!$D$17/$H6227/(SIMULATION!$D$17-$I6227)*(((EXP(-$I6227*$J6233))/(1-EXP(-SIMULATION!$D$4*$I6227)))-(EXP(-SIMULATION!$D$17*$J6233)/(1-EXP(-SIMULATION!$D$4*SIMULATION!$D$17))))</f>
        <v>3.2554899665548755</v>
      </c>
      <c r="L6233">
        <v>0.47240170234306939</v>
      </c>
      <c r="M6233">
        <f t="shared" ca="1" si="97"/>
        <v>4.7933889687161804</v>
      </c>
    </row>
    <row r="6234" spans="1:13" x14ac:dyDescent="0.25">
      <c r="A6234" s="9"/>
      <c r="H6234" s="9"/>
      <c r="J6234">
        <v>7</v>
      </c>
      <c r="K6234">
        <f ca="1">SIMULATION!$D$3*SIMULATION!$D$17/$H6227/(SIMULATION!$D$17-$I6227)*(((EXP(-$I6227*$J6234))/(1-EXP(-SIMULATION!$D$4*$I6227)))-(EXP(-SIMULATION!$D$17*$J6234)/(1-EXP(-SIMULATION!$D$4*SIMULATION!$D$17))))</f>
        <v>3.1342404605905809</v>
      </c>
      <c r="L6234">
        <v>0.23732532754022914</v>
      </c>
      <c r="M6234">
        <f t="shared" ca="1" si="97"/>
        <v>3.8780751044900792</v>
      </c>
    </row>
    <row r="6235" spans="1:13" x14ac:dyDescent="0.25">
      <c r="A6235" s="9"/>
      <c r="H6235" s="9"/>
      <c r="J6235">
        <v>8</v>
      </c>
      <c r="K6235">
        <f ca="1">SIMULATION!$D$3*SIMULATION!$D$17/$H6227/(SIMULATION!$D$17-$I6227)*(((EXP(-$I6227*$J6235))/(1-EXP(-SIMULATION!$D$4*$I6227)))-(EXP(-SIMULATION!$D$17*$J6235)/(1-EXP(-SIMULATION!$D$4*SIMULATION!$D$17))))</f>
        <v>2.9900711951430328</v>
      </c>
      <c r="L6235">
        <v>0.83940603352871368</v>
      </c>
      <c r="M6235">
        <f t="shared" ca="1" si="97"/>
        <v>5.4999549970265065</v>
      </c>
    </row>
    <row r="6236" spans="1:13" x14ac:dyDescent="0.25">
      <c r="A6236" s="9"/>
      <c r="H6236" s="9"/>
      <c r="J6236">
        <v>9</v>
      </c>
      <c r="K6236">
        <f ca="1">SIMULATION!$D$3*SIMULATION!$D$17/$H6227/(SIMULATION!$D$17-$I6227)*(((EXP(-$I6227*$J6236))/(1-EXP(-SIMULATION!$D$4*$I6227)))-(EXP(-SIMULATION!$D$17*$J6236)/(1-EXP(-SIMULATION!$D$4*SIMULATION!$D$17))))</f>
        <v>2.8354300685548481</v>
      </c>
      <c r="L6236">
        <v>-7.850836446317519E-2</v>
      </c>
      <c r="M6236">
        <f t="shared" ca="1" si="97"/>
        <v>2.6128250913228981</v>
      </c>
    </row>
    <row r="6237" spans="1:13" x14ac:dyDescent="0.25">
      <c r="A6237" s="9"/>
      <c r="H6237" s="9"/>
      <c r="J6237">
        <v>10</v>
      </c>
      <c r="K6237">
        <f ca="1">SIMULATION!$D$3*SIMULATION!$D$17/$H6227/(SIMULATION!$D$17-$I6227)*(((EXP(-$I6227*$J6237))/(1-EXP(-SIMULATION!$D$4*$I6227)))-(EXP(-SIMULATION!$D$17*$J6237)/(1-EXP(-SIMULATION!$D$4*SIMULATION!$D$17))))</f>
        <v>2.6780266270750408</v>
      </c>
      <c r="L6237">
        <v>0.18653539399331154</v>
      </c>
      <c r="M6237">
        <f t="shared" ca="1" si="97"/>
        <v>3.1775733790810623</v>
      </c>
    </row>
    <row r="6238" spans="1:13" x14ac:dyDescent="0.25">
      <c r="A6238" s="9"/>
      <c r="H6238" s="9"/>
      <c r="J6238">
        <v>11</v>
      </c>
      <c r="K6238">
        <f ca="1">SIMULATION!$D$3*SIMULATION!$D$17/$H6227/(SIMULATION!$D$17-$I6227)*(((EXP(-$I6227*$J6238))/(1-EXP(-SIMULATION!$D$4*$I6227)))-(EXP(-SIMULATION!$D$17*$J6238)/(1-EXP(-SIMULATION!$D$4*SIMULATION!$D$17))))</f>
        <v>2.5225509231514818</v>
      </c>
      <c r="L6238">
        <v>0.19427424112888786</v>
      </c>
      <c r="M6238">
        <f t="shared" ca="1" si="97"/>
        <v>3.0126175894557115</v>
      </c>
    </row>
    <row r="6239" spans="1:13" x14ac:dyDescent="0.25">
      <c r="A6239" s="9"/>
      <c r="H6239" s="9"/>
      <c r="J6239">
        <v>12</v>
      </c>
      <c r="K6239">
        <f ca="1">SIMULATION!$D$3*SIMULATION!$D$17/$H6227/(SIMULATION!$D$17-$I6227)*(((EXP(-$I6227*$J6239))/(1-EXP(-SIMULATION!$D$4*$I6227)))-(EXP(-SIMULATION!$D$17*$J6239)/(1-EXP(-SIMULATION!$D$4*SIMULATION!$D$17))))</f>
        <v>2.371773926078999</v>
      </c>
      <c r="L6239">
        <v>-8.5737378814153581E-2</v>
      </c>
      <c r="M6239">
        <f t="shared" ca="1" si="97"/>
        <v>2.1684242465172314</v>
      </c>
    </row>
    <row r="6240" spans="1:13" x14ac:dyDescent="0.25">
      <c r="A6240" s="9"/>
      <c r="H6240" s="9"/>
      <c r="J6240">
        <v>13</v>
      </c>
      <c r="K6240">
        <f ca="1">SIMULATION!$D$3*SIMULATION!$D$17/$H6227/(SIMULATION!$D$17-$I6227)*(((EXP(-$I6227*$J6240))/(1-EXP(-SIMULATION!$D$4*$I6227)))-(EXP(-SIMULATION!$D$17*$J6240)/(1-EXP(-SIMULATION!$D$4*SIMULATION!$D$17))))</f>
        <v>2.2272516845927854</v>
      </c>
      <c r="L6240">
        <v>0.20952003897090901</v>
      </c>
      <c r="M6240">
        <f t="shared" ca="1" si="97"/>
        <v>2.6939055443466886</v>
      </c>
    </row>
    <row r="6241" spans="1:13" x14ac:dyDescent="0.25">
      <c r="A6241" s="9"/>
      <c r="H6241" s="9"/>
      <c r="J6241">
        <v>14</v>
      </c>
      <c r="K6241">
        <f ca="1">SIMULATION!$D$3*SIMULATION!$D$17/$H6227/(SIMULATION!$D$17-$I6227)*(((EXP(-$I6227*$J6241))/(1-EXP(-SIMULATION!$D$4*$I6227)))-(EXP(-SIMULATION!$D$17*$J6241)/(1-EXP(-SIMULATION!$D$4*SIMULATION!$D$17))))</f>
        <v>2.0897756279723123</v>
      </c>
      <c r="L6241">
        <v>-0.1789746666291876</v>
      </c>
      <c r="M6241">
        <f t="shared" ca="1" si="97"/>
        <v>1.7157587316261667</v>
      </c>
    </row>
    <row r="6242" spans="1:13" x14ac:dyDescent="0.25">
      <c r="A6242" s="9"/>
      <c r="H6242" s="9"/>
      <c r="J6242">
        <v>15</v>
      </c>
      <c r="K6242">
        <f ca="1">SIMULATION!$D$3*SIMULATION!$D$17/$H6227/(SIMULATION!$D$17-$I6227)*(((EXP(-$I6227*$J6242))/(1-EXP(-SIMULATION!$D$4*$I6227)))-(EXP(-SIMULATION!$D$17*$J6242)/(1-EXP(-SIMULATION!$D$4*SIMULATION!$D$17))))</f>
        <v>1.959660246371641</v>
      </c>
      <c r="L6242">
        <v>-2.1682083043332735E-2</v>
      </c>
      <c r="M6242">
        <f t="shared" ca="1" si="97"/>
        <v>1.9171707301730931</v>
      </c>
    </row>
    <row r="6243" spans="1:13" x14ac:dyDescent="0.25">
      <c r="A6243" s="9"/>
      <c r="H6243" s="9"/>
      <c r="J6243">
        <v>16</v>
      </c>
      <c r="K6243">
        <f ca="1">SIMULATION!$D$3*SIMULATION!$D$17/$H6227/(SIMULATION!$D$17-$I6227)*(((EXP(-$I6227*$J6243))/(1-EXP(-SIMULATION!$D$4*$I6227)))-(EXP(-SIMULATION!$D$17*$J6243)/(1-EXP(-SIMULATION!$D$4*SIMULATION!$D$17))))</f>
        <v>1.8369266158471642</v>
      </c>
      <c r="L6243">
        <v>0.24048498347460681</v>
      </c>
      <c r="M6243">
        <f t="shared" ca="1" si="97"/>
        <v>2.2786798827032348</v>
      </c>
    </row>
    <row r="6244" spans="1:13" x14ac:dyDescent="0.25">
      <c r="A6244" s="9"/>
      <c r="H6244" s="9"/>
      <c r="J6244">
        <v>17</v>
      </c>
      <c r="K6244">
        <f ca="1">SIMULATION!$D$3*SIMULATION!$D$17/$H6227/(SIMULATION!$D$17-$I6227)*(((EXP(-$I6227*$J6244))/(1-EXP(-SIMULATION!$D$4*$I6227)))-(EXP(-SIMULATION!$D$17*$J6244)/(1-EXP(-SIMULATION!$D$4*SIMULATION!$D$17))))</f>
        <v>1.721419230621934</v>
      </c>
      <c r="L6244">
        <v>-0.42693793567153654</v>
      </c>
      <c r="M6244">
        <f t="shared" ca="1" si="97"/>
        <v>0.98648005787492077</v>
      </c>
    </row>
    <row r="6245" spans="1:13" x14ac:dyDescent="0.25">
      <c r="A6245" s="9"/>
      <c r="H6245" s="9"/>
      <c r="J6245">
        <v>18</v>
      </c>
      <c r="K6245">
        <f ca="1">SIMULATION!$D$3*SIMULATION!$D$17/$H6227/(SIMULATION!$D$17-$I6227)*(((EXP(-$I6227*$J6245))/(1-EXP(-SIMULATION!$D$4*$I6227)))-(EXP(-SIMULATION!$D$17*$J6245)/(1-EXP(-SIMULATION!$D$4*SIMULATION!$D$17))))</f>
        <v>1.6128801461624869</v>
      </c>
      <c r="L6245">
        <v>0.3991382401012874</v>
      </c>
      <c r="M6245">
        <f t="shared" ca="1" si="97"/>
        <v>2.2566422891960891</v>
      </c>
    </row>
    <row r="6246" spans="1:13" x14ac:dyDescent="0.25">
      <c r="A6246" s="9"/>
      <c r="H6246" s="9"/>
      <c r="J6246">
        <v>19</v>
      </c>
      <c r="K6246">
        <f ca="1">SIMULATION!$D$3*SIMULATION!$D$17/$H6227/(SIMULATION!$D$17-$I6227)*(((EXP(-$I6227*$J6246))/(1-EXP(-SIMULATION!$D$4*$I6227)))-(EXP(-SIMULATION!$D$17*$J6246)/(1-EXP(-SIMULATION!$D$4*SIMULATION!$D$17))))</f>
        <v>1.5109958120248257</v>
      </c>
      <c r="L6246">
        <v>-0.28368562261818719</v>
      </c>
      <c r="M6246">
        <f t="shared" ca="1" si="97"/>
        <v>1.0823480243170898</v>
      </c>
    </row>
    <row r="6247" spans="1:13" x14ac:dyDescent="0.25">
      <c r="A6247" s="9"/>
      <c r="H6247" s="9"/>
      <c r="J6247">
        <v>20</v>
      </c>
      <c r="K6247">
        <f ca="1">SIMULATION!$D$3*SIMULATION!$D$17/$H6227/(SIMULATION!$D$17-$I6227)*(((EXP(-$I6227*$J6247))/(1-EXP(-SIMULATION!$D$4*$I6227)))-(EXP(-SIMULATION!$D$17*$J6247)/(1-EXP(-SIMULATION!$D$4*SIMULATION!$D$17))))</f>
        <v>1.4154264467585715</v>
      </c>
      <c r="L6247">
        <v>0.44395885723248096</v>
      </c>
      <c r="M6247">
        <f t="shared" ca="1" si="97"/>
        <v>2.0438175545581379</v>
      </c>
    </row>
    <row r="6248" spans="1:13" x14ac:dyDescent="0.25">
      <c r="A6248" s="9"/>
      <c r="H6248" s="9"/>
      <c r="J6248">
        <v>21</v>
      </c>
      <c r="K6248">
        <f ca="1">SIMULATION!$D$3*SIMULATION!$D$17/$H6227/(SIMULATION!$D$17-$I6227)*(((EXP(-$I6227*$J6248))/(1-EXP(-SIMULATION!$D$4*$I6227)))-(EXP(-SIMULATION!$D$17*$J6248)/(1-EXP(-SIMULATION!$D$4*SIMULATION!$D$17))))</f>
        <v>1.3258242657206289</v>
      </c>
      <c r="L6248">
        <v>-0.11602935683457155</v>
      </c>
      <c r="M6248">
        <f t="shared" ca="1" si="97"/>
        <v>1.1719897288933963</v>
      </c>
    </row>
    <row r="6249" spans="1:13" x14ac:dyDescent="0.25">
      <c r="A6249" s="9"/>
      <c r="H6249" s="9"/>
      <c r="J6249">
        <v>22</v>
      </c>
      <c r="K6249">
        <f ca="1">SIMULATION!$D$3*SIMULATION!$D$17/$H6227/(SIMULATION!$D$17-$I6227)*(((EXP(-$I6227*$J6249))/(1-EXP(-SIMULATION!$D$4*$I6227)))-(EXP(-SIMULATION!$D$17*$J6249)/(1-EXP(-SIMULATION!$D$4*SIMULATION!$D$17))))</f>
        <v>1.2418446033839827</v>
      </c>
      <c r="L6249">
        <v>-0.16178852933498941</v>
      </c>
      <c r="M6249">
        <f t="shared" ca="1" si="97"/>
        <v>1.040928391339895</v>
      </c>
    </row>
    <row r="6250" spans="1:13" x14ac:dyDescent="0.25">
      <c r="A6250" s="9"/>
      <c r="H6250" s="9"/>
      <c r="J6250">
        <v>23</v>
      </c>
      <c r="K6250">
        <f ca="1">SIMULATION!$D$3*SIMULATION!$D$17/$H6227/(SIMULATION!$D$17-$I6227)*(((EXP(-$I6227*$J6250))/(1-EXP(-SIMULATION!$D$4*$I6227)))-(EXP(-SIMULATION!$D$17*$J6250)/(1-EXP(-SIMULATION!$D$4*SIMULATION!$D$17))))</f>
        <v>1.1631525176890505</v>
      </c>
      <c r="L6250">
        <v>0.23389700218700329</v>
      </c>
      <c r="M6250">
        <f t="shared" ca="1" si="97"/>
        <v>1.4352104046627847</v>
      </c>
    </row>
    <row r="6251" spans="1:13" x14ac:dyDescent="0.25">
      <c r="A6251" s="9"/>
      <c r="H6251" s="9"/>
      <c r="J6251">
        <v>24</v>
      </c>
      <c r="K6251">
        <f ca="1">SIMULATION!$D$3*SIMULATION!$D$17/$H6227/(SIMULATION!$D$17-$I6227)*(((EXP(-$I6227*$J6251))/(1-EXP(-SIMULATION!$D$4*$I6227)))-(EXP(-SIMULATION!$D$17*$J6251)/(1-EXP(-SIMULATION!$D$4*SIMULATION!$D$17))))</f>
        <v>1.0894265323542209</v>
      </c>
      <c r="L6251">
        <v>-0.31909416183632344</v>
      </c>
      <c r="M6251">
        <f t="shared" ca="1" si="97"/>
        <v>0.74179688613039851</v>
      </c>
    </row>
    <row r="6252" spans="1:13" x14ac:dyDescent="0.25">
      <c r="A6252" s="9">
        <v>251</v>
      </c>
      <c r="B6252" s="2">
        <f ca="1">NORMINV(RAND(),SIMULATION!D7,SIMULATION!D8)</f>
        <v>64.090229379655113</v>
      </c>
      <c r="C6252" s="2">
        <v>2</v>
      </c>
      <c r="D6252" s="2">
        <f ca="1">SIMULATION!$D$11*(1+(SIMULATION!$D$12*LN(1+$C6252)))*(1+(SIMULATION!$D$13*(($B6252/63.5)-1)))</f>
        <v>10.281892741192841</v>
      </c>
      <c r="E6252" s="2">
        <v>0.41881367956654236</v>
      </c>
      <c r="F6252" s="2">
        <f ca="1">D6252*(1+E6252)</f>
        <v>14.588090073040338</v>
      </c>
      <c r="G6252" s="2">
        <v>0.1821092199038144</v>
      </c>
      <c r="H6252" s="9">
        <f>SIMULATION!$D$15*EXP($G$6252)</f>
        <v>264.85095640048303</v>
      </c>
      <c r="I6252" s="2">
        <f ca="1">$F6252/$H6252</f>
        <v>5.5080375284662302E-2</v>
      </c>
      <c r="J6252">
        <v>0</v>
      </c>
      <c r="K6252">
        <f ca="1">SIMULATION!$D$3*SIMULATION!$D$17/$H6252/(SIMULATION!$D$17-$I6252)*(((EXP(-$I6252*$J6252))/(1-EXP(-SIMULATION!$D$4*$I6252)))-(EXP(-SIMULATION!$D$17*$J6252)/(1-EXP(-SIMULATION!$D$4*SIMULATION!$D$17))))</f>
        <v>0.86155566040526055</v>
      </c>
      <c r="L6252">
        <v>0.12222209329079287</v>
      </c>
      <c r="M6252">
        <f t="shared" ca="1" si="97"/>
        <v>0.96685679670652303</v>
      </c>
    </row>
    <row r="6253" spans="1:13" x14ac:dyDescent="0.25">
      <c r="A6253" s="9"/>
      <c r="H6253" s="9"/>
      <c r="J6253">
        <v>1</v>
      </c>
      <c r="K6253">
        <f ca="1">SIMULATION!$D$3*SIMULATION!$D$17/$H6252/(SIMULATION!$D$17-$I6252)*(((EXP(-$I6252*$J6253))/(1-EXP(-SIMULATION!$D$4*$I6252)))-(EXP(-SIMULATION!$D$17*$J6253)/(1-EXP(-SIMULATION!$D$4*SIMULATION!$D$17))))</f>
        <v>1.5396329232511052</v>
      </c>
      <c r="L6253">
        <v>0.40405440526776926</v>
      </c>
      <c r="M6253">
        <f t="shared" ca="1" si="97"/>
        <v>2.1617283883860074</v>
      </c>
    </row>
    <row r="6254" spans="1:13" x14ac:dyDescent="0.25">
      <c r="A6254" s="9"/>
      <c r="H6254" s="9"/>
      <c r="J6254">
        <v>2</v>
      </c>
      <c r="K6254">
        <f ca="1">SIMULATION!$D$3*SIMULATION!$D$17/$H6252/(SIMULATION!$D$17-$I6252)*(((EXP(-$I6252*$J6254))/(1-EXP(-SIMULATION!$D$4*$I6252)))-(EXP(-SIMULATION!$D$17*$J6254)/(1-EXP(-SIMULATION!$D$4*SIMULATION!$D$17))))</f>
        <v>1.9212388033368062</v>
      </c>
      <c r="L6254">
        <v>-0.29667415952362253</v>
      </c>
      <c r="M6254">
        <f t="shared" ca="1" si="97"/>
        <v>1.351256896112689</v>
      </c>
    </row>
    <row r="6255" spans="1:13" x14ac:dyDescent="0.25">
      <c r="A6255" s="9"/>
      <c r="H6255" s="9"/>
      <c r="J6255">
        <v>3</v>
      </c>
      <c r="K6255">
        <f ca="1">SIMULATION!$D$3*SIMULATION!$D$17/$H6252/(SIMULATION!$D$17-$I6252)*(((EXP(-$I6252*$J6255))/(1-EXP(-SIMULATION!$D$4*$I6252)))-(EXP(-SIMULATION!$D$17*$J6255)/(1-EXP(-SIMULATION!$D$4*SIMULATION!$D$17))))</f>
        <v>2.1156947893396931</v>
      </c>
      <c r="L6255">
        <v>-7.5416592075211982E-3</v>
      </c>
      <c r="M6255">
        <f t="shared" ca="1" si="97"/>
        <v>2.0997389402513651</v>
      </c>
    </row>
    <row r="6256" spans="1:13" x14ac:dyDescent="0.25">
      <c r="A6256" s="9"/>
      <c r="H6256" s="9"/>
      <c r="J6256">
        <v>4</v>
      </c>
      <c r="K6256">
        <f ca="1">SIMULATION!$D$3*SIMULATION!$D$17/$H6252/(SIMULATION!$D$17-$I6252)*(((EXP(-$I6252*$J6256))/(1-EXP(-SIMULATION!$D$4*$I6252)))-(EXP(-SIMULATION!$D$17*$J6256)/(1-EXP(-SIMULATION!$D$4*SIMULATION!$D$17))))</f>
        <v>2.192904752388618</v>
      </c>
      <c r="L6256">
        <v>0.1274286416062469</v>
      </c>
      <c r="M6256">
        <f t="shared" ca="1" si="97"/>
        <v>2.4723436261573828</v>
      </c>
    </row>
    <row r="6257" spans="1:13" x14ac:dyDescent="0.25">
      <c r="A6257" s="9"/>
      <c r="H6257" s="9"/>
      <c r="J6257">
        <v>5</v>
      </c>
      <c r="K6257">
        <f ca="1">SIMULATION!$D$3*SIMULATION!$D$17/$H6252/(SIMULATION!$D$17-$I6252)*(((EXP(-$I6252*$J6257))/(1-EXP(-SIMULATION!$D$4*$I6252)))-(EXP(-SIMULATION!$D$17*$J6257)/(1-EXP(-SIMULATION!$D$4*SIMULATION!$D$17))))</f>
        <v>2.197520942813497</v>
      </c>
      <c r="L6257">
        <v>0.28211064926991469</v>
      </c>
      <c r="M6257">
        <f t="shared" ca="1" si="97"/>
        <v>2.8174650027748473</v>
      </c>
    </row>
    <row r="6258" spans="1:13" x14ac:dyDescent="0.25">
      <c r="A6258" s="9"/>
      <c r="H6258" s="9"/>
      <c r="J6258">
        <v>6</v>
      </c>
      <c r="K6258">
        <f ca="1">SIMULATION!$D$3*SIMULATION!$D$17/$H6252/(SIMULATION!$D$17-$I6252)*(((EXP(-$I6252*$J6258))/(1-EXP(-SIMULATION!$D$4*$I6252)))-(EXP(-SIMULATION!$D$17*$J6258)/(1-EXP(-SIMULATION!$D$4*SIMULATION!$D$17))))</f>
        <v>2.1580214682355336</v>
      </c>
      <c r="L6258">
        <v>0.25193940795446529</v>
      </c>
      <c r="M6258">
        <f t="shared" ca="1" si="97"/>
        <v>2.70171211929582</v>
      </c>
    </row>
    <row r="6259" spans="1:13" x14ac:dyDescent="0.25">
      <c r="A6259" s="9"/>
      <c r="H6259" s="9"/>
      <c r="J6259">
        <v>7</v>
      </c>
      <c r="K6259">
        <f ca="1">SIMULATION!$D$3*SIMULATION!$D$17/$H6252/(SIMULATION!$D$17-$I6252)*(((EXP(-$I6252*$J6259))/(1-EXP(-SIMULATION!$D$4*$I6252)))-(EXP(-SIMULATION!$D$17*$J6259)/(1-EXP(-SIMULATION!$D$4*SIMULATION!$D$17))))</f>
        <v>2.0925269487650606</v>
      </c>
      <c r="L6259">
        <v>-6.9193299183035906E-2</v>
      </c>
      <c r="M6259">
        <f t="shared" ca="1" si="97"/>
        <v>1.9477381055505945</v>
      </c>
    </row>
    <row r="6260" spans="1:13" x14ac:dyDescent="0.25">
      <c r="A6260" s="9"/>
      <c r="H6260" s="9"/>
      <c r="J6260">
        <v>8</v>
      </c>
      <c r="K6260">
        <f ca="1">SIMULATION!$D$3*SIMULATION!$D$17/$H6252/(SIMULATION!$D$17-$I6252)*(((EXP(-$I6252*$J6260))/(1-EXP(-SIMULATION!$D$4*$I6252)))-(EXP(-SIMULATION!$D$17*$J6260)/(1-EXP(-SIMULATION!$D$4*SIMULATION!$D$17))))</f>
        <v>2.0125275798700013</v>
      </c>
      <c r="L6260">
        <v>-0.10818119002433581</v>
      </c>
      <c r="M6260">
        <f t="shared" ca="1" si="97"/>
        <v>1.7948099513228681</v>
      </c>
    </row>
    <row r="6261" spans="1:13" x14ac:dyDescent="0.25">
      <c r="A6261" s="9"/>
      <c r="H6261" s="9"/>
      <c r="J6261">
        <v>9</v>
      </c>
      <c r="K6261">
        <f ca="1">SIMULATION!$D$3*SIMULATION!$D$17/$H6252/(SIMULATION!$D$17-$I6252)*(((EXP(-$I6252*$J6261))/(1-EXP(-SIMULATION!$D$4*$I6252)))-(EXP(-SIMULATION!$D$17*$J6261)/(1-EXP(-SIMULATION!$D$4*SIMULATION!$D$17))))</f>
        <v>1.9252711547060306</v>
      </c>
      <c r="L6261">
        <v>0.3181088528788556</v>
      </c>
      <c r="M6261">
        <f t="shared" ca="1" si="97"/>
        <v>2.5377169532103157</v>
      </c>
    </row>
    <row r="6262" spans="1:13" x14ac:dyDescent="0.25">
      <c r="A6262" s="9"/>
      <c r="H6262" s="9"/>
      <c r="J6262">
        <v>10</v>
      </c>
      <c r="K6262">
        <f ca="1">SIMULATION!$D$3*SIMULATION!$D$17/$H6252/(SIMULATION!$D$17-$I6252)*(((EXP(-$I6252*$J6262))/(1-EXP(-SIMULATION!$D$4*$I6252)))-(EXP(-SIMULATION!$D$17*$J6262)/(1-EXP(-SIMULATION!$D$4*SIMULATION!$D$17))))</f>
        <v>1.8352930165936845</v>
      </c>
      <c r="L6262">
        <v>0.3158813516311253</v>
      </c>
      <c r="M6262">
        <f t="shared" ca="1" si="97"/>
        <v>2.4150278553144626</v>
      </c>
    </row>
    <row r="6263" spans="1:13" x14ac:dyDescent="0.25">
      <c r="A6263" s="9"/>
      <c r="H6263" s="9"/>
      <c r="J6263">
        <v>11</v>
      </c>
      <c r="K6263">
        <f ca="1">SIMULATION!$D$3*SIMULATION!$D$17/$H6252/(SIMULATION!$D$17-$I6252)*(((EXP(-$I6252*$J6263))/(1-EXP(-SIMULATION!$D$4*$I6252)))-(EXP(-SIMULATION!$D$17*$J6263)/(1-EXP(-SIMULATION!$D$4*SIMULATION!$D$17))))</f>
        <v>1.7453961582708413</v>
      </c>
      <c r="L6263">
        <v>-0.41744250935613147</v>
      </c>
      <c r="M6263">
        <f t="shared" ca="1" si="97"/>
        <v>1.0167936061417098</v>
      </c>
    </row>
    <row r="6264" spans="1:13" x14ac:dyDescent="0.25">
      <c r="A6264" s="9"/>
      <c r="H6264" s="9"/>
      <c r="J6264">
        <v>12</v>
      </c>
      <c r="K6264">
        <f ca="1">SIMULATION!$D$3*SIMULATION!$D$17/$H6252/(SIMULATION!$D$17-$I6252)*(((EXP(-$I6252*$J6264))/(1-EXP(-SIMULATION!$D$4*$I6252)))-(EXP(-SIMULATION!$D$17*$J6264)/(1-EXP(-SIMULATION!$D$4*SIMULATION!$D$17))))</f>
        <v>1.6572789796125764</v>
      </c>
      <c r="L6264">
        <v>-0.31962093952938675</v>
      </c>
      <c r="M6264">
        <f t="shared" ca="1" si="97"/>
        <v>1.1275779150865013</v>
      </c>
    </row>
    <row r="6265" spans="1:13" x14ac:dyDescent="0.25">
      <c r="A6265" s="9"/>
      <c r="H6265" s="9"/>
      <c r="J6265">
        <v>13</v>
      </c>
      <c r="K6265">
        <f ca="1">SIMULATION!$D$3*SIMULATION!$D$17/$H6252/(SIMULATION!$D$17-$I6252)*(((EXP(-$I6252*$J6265))/(1-EXP(-SIMULATION!$D$4*$I6252)))-(EXP(-SIMULATION!$D$17*$J6265)/(1-EXP(-SIMULATION!$D$4*SIMULATION!$D$17))))</f>
        <v>1.5719372731535255</v>
      </c>
      <c r="L6265">
        <v>-3.3308715153598525E-3</v>
      </c>
      <c r="M6265">
        <f t="shared" ca="1" si="97"/>
        <v>1.5667013520664461</v>
      </c>
    </row>
    <row r="6266" spans="1:13" x14ac:dyDescent="0.25">
      <c r="A6266" s="9"/>
      <c r="H6266" s="9"/>
      <c r="J6266">
        <v>14</v>
      </c>
      <c r="K6266">
        <f ca="1">SIMULATION!$D$3*SIMULATION!$D$17/$H6252/(SIMULATION!$D$17-$I6252)*(((EXP(-$I6252*$J6266))/(1-EXP(-SIMULATION!$D$4*$I6252)))-(EXP(-SIMULATION!$D$17*$J6266)/(1-EXP(-SIMULATION!$D$4*SIMULATION!$D$17))))</f>
        <v>1.4899215452144694</v>
      </c>
      <c r="L6266">
        <v>-5.1017798654749633E-2</v>
      </c>
      <c r="M6266">
        <f t="shared" ca="1" si="97"/>
        <v>1.413909027809344</v>
      </c>
    </row>
    <row r="6267" spans="1:13" x14ac:dyDescent="0.25">
      <c r="A6267" s="9"/>
      <c r="H6267" s="9"/>
      <c r="J6267">
        <v>15</v>
      </c>
      <c r="K6267">
        <f ca="1">SIMULATION!$D$3*SIMULATION!$D$17/$H6252/(SIMULATION!$D$17-$I6252)*(((EXP(-$I6252*$J6267))/(1-EXP(-SIMULATION!$D$4*$I6252)))-(EXP(-SIMULATION!$D$17*$J6267)/(1-EXP(-SIMULATION!$D$4*SIMULATION!$D$17))))</f>
        <v>1.411501647628846</v>
      </c>
      <c r="L6267">
        <v>-5.1024876623657088E-2</v>
      </c>
      <c r="M6267">
        <f t="shared" ca="1" si="97"/>
        <v>1.3394799502044954</v>
      </c>
    </row>
    <row r="6268" spans="1:13" x14ac:dyDescent="0.25">
      <c r="A6268" s="9"/>
      <c r="H6268" s="9"/>
      <c r="J6268">
        <v>16</v>
      </c>
      <c r="K6268">
        <f ca="1">SIMULATION!$D$3*SIMULATION!$D$17/$H6252/(SIMULATION!$D$17-$I6252)*(((EXP(-$I6252*$J6268))/(1-EXP(-SIMULATION!$D$4*$I6252)))-(EXP(-SIMULATION!$D$17*$J6268)/(1-EXP(-SIMULATION!$D$4*SIMULATION!$D$17))))</f>
        <v>1.3367720261012892</v>
      </c>
      <c r="L6268">
        <v>-0.2020600304759525</v>
      </c>
      <c r="M6268">
        <f t="shared" ca="1" si="97"/>
        <v>1.0666638297678619</v>
      </c>
    </row>
    <row r="6269" spans="1:13" x14ac:dyDescent="0.25">
      <c r="A6269" s="9"/>
      <c r="H6269" s="9"/>
      <c r="J6269">
        <v>17</v>
      </c>
      <c r="K6269">
        <f ca="1">SIMULATION!$D$3*SIMULATION!$D$17/$H6252/(SIMULATION!$D$17-$I6252)*(((EXP(-$I6252*$J6269))/(1-EXP(-SIMULATION!$D$4*$I6252)))-(EXP(-SIMULATION!$D$17*$J6269)/(1-EXP(-SIMULATION!$D$4*SIMULATION!$D$17))))</f>
        <v>1.265718927748454</v>
      </c>
      <c r="L6269">
        <v>0.27223568505315426</v>
      </c>
      <c r="M6269">
        <f t="shared" ca="1" si="97"/>
        <v>1.6102927871287982</v>
      </c>
    </row>
    <row r="6270" spans="1:13" x14ac:dyDescent="0.25">
      <c r="A6270" s="9"/>
      <c r="H6270" s="9"/>
      <c r="J6270">
        <v>18</v>
      </c>
      <c r="K6270">
        <f ca="1">SIMULATION!$D$3*SIMULATION!$D$17/$H6252/(SIMULATION!$D$17-$I6252)*(((EXP(-$I6252*$J6270))/(1-EXP(-SIMULATION!$D$4*$I6252)))-(EXP(-SIMULATION!$D$17*$J6270)/(1-EXP(-SIMULATION!$D$4*SIMULATION!$D$17))))</f>
        <v>1.1982632439237053</v>
      </c>
      <c r="L6270">
        <v>9.8247047218676442E-2</v>
      </c>
      <c r="M6270">
        <f t="shared" ca="1" si="97"/>
        <v>1.3159890694298821</v>
      </c>
    </row>
    <row r="6271" spans="1:13" x14ac:dyDescent="0.25">
      <c r="A6271" s="9"/>
      <c r="H6271" s="9"/>
      <c r="J6271">
        <v>19</v>
      </c>
      <c r="K6271">
        <f ca="1">SIMULATION!$D$3*SIMULATION!$D$17/$H6252/(SIMULATION!$D$17-$I6252)*(((EXP(-$I6252*$J6271))/(1-EXP(-SIMULATION!$D$4*$I6252)))-(EXP(-SIMULATION!$D$17*$J6271)/(1-EXP(-SIMULATION!$D$4*SIMULATION!$D$17))))</f>
        <v>1.1342877516195724</v>
      </c>
      <c r="L6271">
        <v>-0.13579500944986952</v>
      </c>
      <c r="M6271">
        <f t="shared" ca="1" si="97"/>
        <v>0.98025713566952133</v>
      </c>
    </row>
    <row r="6272" spans="1:13" x14ac:dyDescent="0.25">
      <c r="A6272" s="9"/>
      <c r="H6272" s="9"/>
      <c r="J6272">
        <v>20</v>
      </c>
      <c r="K6272">
        <f ca="1">SIMULATION!$D$3*SIMULATION!$D$17/$H6252/(SIMULATION!$D$17-$I6252)*(((EXP(-$I6252*$J6272))/(1-EXP(-SIMULATION!$D$4*$I6252)))-(EXP(-SIMULATION!$D$17*$J6272)/(1-EXP(-SIMULATION!$D$4*SIMULATION!$D$17))))</f>
        <v>1.073654368532091</v>
      </c>
      <c r="L6272">
        <v>-0.17728124117319868</v>
      </c>
      <c r="M6272">
        <f t="shared" ca="1" si="97"/>
        <v>0.88331558948769506</v>
      </c>
    </row>
    <row r="6273" spans="1:13" x14ac:dyDescent="0.25">
      <c r="A6273" s="9"/>
      <c r="H6273" s="9"/>
      <c r="J6273">
        <v>21</v>
      </c>
      <c r="K6273">
        <f ca="1">SIMULATION!$D$3*SIMULATION!$D$17/$H6252/(SIMULATION!$D$17-$I6252)*(((EXP(-$I6252*$J6273))/(1-EXP(-SIMULATION!$D$4*$I6252)))-(EXP(-SIMULATION!$D$17*$J6273)/(1-EXP(-SIMULATION!$D$4*SIMULATION!$D$17))))</f>
        <v>1.0162150194565984</v>
      </c>
      <c r="L6273">
        <v>0.47568376699708204</v>
      </c>
      <c r="M6273">
        <f t="shared" ca="1" si="97"/>
        <v>1.499612007990726</v>
      </c>
    </row>
    <row r="6274" spans="1:13" x14ac:dyDescent="0.25">
      <c r="A6274" s="9"/>
      <c r="H6274" s="9"/>
      <c r="J6274">
        <v>22</v>
      </c>
      <c r="K6274">
        <f ca="1">SIMULATION!$D$3*SIMULATION!$D$17/$H6252/(SIMULATION!$D$17-$I6252)*(((EXP(-$I6252*$J6274))/(1-EXP(-SIMULATION!$D$4*$I6252)))-(EXP(-SIMULATION!$D$17*$J6274)/(1-EXP(-SIMULATION!$D$4*SIMULATION!$D$17))))</f>
        <v>0.96181841890916497</v>
      </c>
      <c r="L6274">
        <v>0.38337516546681005</v>
      </c>
      <c r="M6274">
        <f t="shared" ca="1" si="97"/>
        <v>1.3305557144074918</v>
      </c>
    </row>
    <row r="6275" spans="1:13" x14ac:dyDescent="0.25">
      <c r="A6275" s="9"/>
      <c r="H6275" s="9"/>
      <c r="J6275">
        <v>23</v>
      </c>
      <c r="K6275">
        <f ca="1">SIMULATION!$D$3*SIMULATION!$D$17/$H6252/(SIMULATION!$D$17-$I6252)*(((EXP(-$I6252*$J6275))/(1-EXP(-SIMULATION!$D$4*$I6252)))-(EXP(-SIMULATION!$D$17*$J6275)/(1-EXP(-SIMULATION!$D$4*SIMULATION!$D$17))))</f>
        <v>0.91031424645705061</v>
      </c>
      <c r="L6275">
        <v>0.2462466241387502</v>
      </c>
      <c r="M6275">
        <f t="shared" ref="M6275:M6338" ca="1" si="98">$K6275*(1+$L6275)</f>
        <v>1.1344760565525096</v>
      </c>
    </row>
    <row r="6276" spans="1:13" x14ac:dyDescent="0.25">
      <c r="A6276" s="9"/>
      <c r="H6276" s="9"/>
      <c r="J6276">
        <v>24</v>
      </c>
      <c r="K6276">
        <f ca="1">SIMULATION!$D$3*SIMULATION!$D$17/$H6252/(SIMULATION!$D$17-$I6252)*(((EXP(-$I6252*$J6276))/(1-EXP(-SIMULATION!$D$4*$I6252)))-(EXP(-SIMULATION!$D$17*$J6276)/(1-EXP(-SIMULATION!$D$4*SIMULATION!$D$17))))</f>
        <v>0.86155566040526088</v>
      </c>
      <c r="L6276">
        <v>0.58521563669191612</v>
      </c>
      <c r="M6276">
        <f t="shared" ca="1" si="98"/>
        <v>1.3657515047548499</v>
      </c>
    </row>
    <row r="6277" spans="1:13" x14ac:dyDescent="0.25">
      <c r="A6277" s="9">
        <v>252</v>
      </c>
      <c r="B6277" s="2">
        <f ca="1">NORMINV(RAND(),SIMULATION!D7,SIMULATION!D8)</f>
        <v>56.828548652574035</v>
      </c>
      <c r="C6277" s="2">
        <v>2</v>
      </c>
      <c r="D6277" s="2">
        <f ca="1">SIMULATION!$D$11*(1+(SIMULATION!$D$12*LN(1+$C6277)))*(1+(SIMULATION!$D$13*(($B6277/63.5)-1)))</f>
        <v>9.7426277153901069</v>
      </c>
      <c r="E6277" s="2">
        <v>0.12071027411084148</v>
      </c>
      <c r="F6277" s="2">
        <f ca="1">D6277*(1+E6277)</f>
        <v>10.918662977474728</v>
      </c>
      <c r="G6277" s="2">
        <v>0.13874418890072279</v>
      </c>
      <c r="H6277" s="9">
        <f>SIMULATION!$D$15*EXP($G$6277)</f>
        <v>253.61115497327495</v>
      </c>
      <c r="I6277" s="2">
        <f ca="1">$F6277/$H6277</f>
        <v>4.3052770997495417E-2</v>
      </c>
      <c r="J6277">
        <v>0</v>
      </c>
      <c r="K6277">
        <f ca="1">SIMULATION!$D$3*SIMULATION!$D$17/$H6277/(SIMULATION!$D$17-$I6277)*(((EXP(-$I6277*$J6277))/(1-EXP(-SIMULATION!$D$4*$I6277)))-(EXP(-SIMULATION!$D$17*$J6277)/(1-EXP(-SIMULATION!$D$4*SIMULATION!$D$17))))</f>
        <v>1.3262742924283435</v>
      </c>
      <c r="L6277">
        <v>-0.11337750044679054</v>
      </c>
      <c r="M6277">
        <f t="shared" ca="1" si="98"/>
        <v>1.1759046282459822</v>
      </c>
    </row>
    <row r="6278" spans="1:13" x14ac:dyDescent="0.25">
      <c r="A6278" s="9"/>
      <c r="H6278" s="9"/>
      <c r="J6278">
        <v>1</v>
      </c>
      <c r="K6278">
        <f ca="1">SIMULATION!$D$3*SIMULATION!$D$17/$H6277/(SIMULATION!$D$17-$I6277)*(((EXP(-$I6277*$J6278))/(1-EXP(-SIMULATION!$D$4*$I6277)))-(EXP(-SIMULATION!$D$17*$J6278)/(1-EXP(-SIMULATION!$D$4*SIMULATION!$D$17))))</f>
        <v>2.0315965044786819</v>
      </c>
      <c r="L6278">
        <v>-9.556436586279099E-2</v>
      </c>
      <c r="M6278">
        <f t="shared" ca="1" si="98"/>
        <v>1.8374482728391139</v>
      </c>
    </row>
    <row r="6279" spans="1:13" x14ac:dyDescent="0.25">
      <c r="A6279" s="9"/>
      <c r="H6279" s="9"/>
      <c r="J6279">
        <v>2</v>
      </c>
      <c r="K6279">
        <f ca="1">SIMULATION!$D$3*SIMULATION!$D$17/$H6277/(SIMULATION!$D$17-$I6277)*(((EXP(-$I6277*$J6279))/(1-EXP(-SIMULATION!$D$4*$I6277)))-(EXP(-SIMULATION!$D$17*$J6279)/(1-EXP(-SIMULATION!$D$4*SIMULATION!$D$17))))</f>
        <v>2.4337887733150532</v>
      </c>
      <c r="L6279">
        <v>0.43538215237485023</v>
      </c>
      <c r="M6279">
        <f t="shared" ca="1" si="98"/>
        <v>3.4934169678667075</v>
      </c>
    </row>
    <row r="6280" spans="1:13" x14ac:dyDescent="0.25">
      <c r="A6280" s="9"/>
      <c r="H6280" s="9"/>
      <c r="J6280">
        <v>3</v>
      </c>
      <c r="K6280">
        <f ca="1">SIMULATION!$D$3*SIMULATION!$D$17/$H6277/(SIMULATION!$D$17-$I6277)*(((EXP(-$I6277*$J6280))/(1-EXP(-SIMULATION!$D$4*$I6277)))-(EXP(-SIMULATION!$D$17*$J6280)/(1-EXP(-SIMULATION!$D$4*SIMULATION!$D$17))))</f>
        <v>2.6438263489295211</v>
      </c>
      <c r="L6280">
        <v>-3.9516571850490297E-2</v>
      </c>
      <c r="M6280">
        <f t="shared" ca="1" si="98"/>
        <v>2.5393513950518281</v>
      </c>
    </row>
    <row r="6281" spans="1:13" x14ac:dyDescent="0.25">
      <c r="A6281" s="9"/>
      <c r="H6281" s="9"/>
      <c r="J6281">
        <v>4</v>
      </c>
      <c r="K6281">
        <f ca="1">SIMULATION!$D$3*SIMULATION!$D$17/$H6277/(SIMULATION!$D$17-$I6277)*(((EXP(-$I6277*$J6281))/(1-EXP(-SIMULATION!$D$4*$I6277)))-(EXP(-SIMULATION!$D$17*$J6281)/(1-EXP(-SIMULATION!$D$4*SIMULATION!$D$17))))</f>
        <v>2.7327364435611377</v>
      </c>
      <c r="L6281">
        <v>0.1235395114162411</v>
      </c>
      <c r="M6281">
        <f t="shared" ca="1" si="98"/>
        <v>3.0703373686280373</v>
      </c>
    </row>
    <row r="6282" spans="1:13" x14ac:dyDescent="0.25">
      <c r="A6282" s="9"/>
      <c r="H6282" s="9"/>
      <c r="J6282">
        <v>5</v>
      </c>
      <c r="K6282">
        <f ca="1">SIMULATION!$D$3*SIMULATION!$D$17/$H6277/(SIMULATION!$D$17-$I6277)*(((EXP(-$I6277*$J6282))/(1-EXP(-SIMULATION!$D$4*$I6277)))-(EXP(-SIMULATION!$D$17*$J6282)/(1-EXP(-SIMULATION!$D$4*SIMULATION!$D$17))))</f>
        <v>2.7459503231054154</v>
      </c>
      <c r="L6282">
        <v>-1.3905642588760462E-2</v>
      </c>
      <c r="M6282">
        <f t="shared" ca="1" si="98"/>
        <v>2.7077661193458202</v>
      </c>
    </row>
    <row r="6283" spans="1:13" x14ac:dyDescent="0.25">
      <c r="A6283" s="9"/>
      <c r="H6283" s="9"/>
      <c r="J6283">
        <v>6</v>
      </c>
      <c r="K6283">
        <f ca="1">SIMULATION!$D$3*SIMULATION!$D$17/$H6277/(SIMULATION!$D$17-$I6277)*(((EXP(-$I6277*$J6283))/(1-EXP(-SIMULATION!$D$4*$I6277)))-(EXP(-SIMULATION!$D$17*$J6283)/(1-EXP(-SIMULATION!$D$4*SIMULATION!$D$17))))</f>
        <v>2.7125003186896555</v>
      </c>
      <c r="L6283">
        <v>4.0394649724635589E-3</v>
      </c>
      <c r="M6283">
        <f t="shared" ca="1" si="98"/>
        <v>2.7234573687147985</v>
      </c>
    </row>
    <row r="6284" spans="1:13" x14ac:dyDescent="0.25">
      <c r="A6284" s="9"/>
      <c r="H6284" s="9"/>
      <c r="J6284">
        <v>7</v>
      </c>
      <c r="K6284">
        <f ca="1">SIMULATION!$D$3*SIMULATION!$D$17/$H6277/(SIMULATION!$D$17-$I6277)*(((EXP(-$I6277*$J6284))/(1-EXP(-SIMULATION!$D$4*$I6277)))-(EXP(-SIMULATION!$D$17*$J6284)/(1-EXP(-SIMULATION!$D$4*SIMULATION!$D$17))))</f>
        <v>2.6509133445619986</v>
      </c>
      <c r="L6284">
        <v>-0.16387708049258476</v>
      </c>
      <c r="M6284">
        <f t="shared" ca="1" si="98"/>
        <v>2.2164894050163451</v>
      </c>
    </row>
    <row r="6285" spans="1:13" x14ac:dyDescent="0.25">
      <c r="A6285" s="9"/>
      <c r="H6285" s="9"/>
      <c r="J6285">
        <v>8</v>
      </c>
      <c r="K6285">
        <f ca="1">SIMULATION!$D$3*SIMULATION!$D$17/$H6277/(SIMULATION!$D$17-$I6277)*(((EXP(-$I6277*$J6285))/(1-EXP(-SIMULATION!$D$4*$I6277)))-(EXP(-SIMULATION!$D$17*$J6285)/(1-EXP(-SIMULATION!$D$4*SIMULATION!$D$17))))</f>
        <v>2.5729874633681407</v>
      </c>
      <c r="L6285">
        <v>0.29615804935138401</v>
      </c>
      <c r="M6285">
        <f t="shared" ca="1" si="98"/>
        <v>3.3349984115248148</v>
      </c>
    </row>
    <row r="6286" spans="1:13" x14ac:dyDescent="0.25">
      <c r="A6286" s="9"/>
      <c r="H6286" s="9"/>
      <c r="J6286">
        <v>9</v>
      </c>
      <c r="K6286">
        <f ca="1">SIMULATION!$D$3*SIMULATION!$D$17/$H6277/(SIMULATION!$D$17-$I6277)*(((EXP(-$I6277*$J6286))/(1-EXP(-SIMULATION!$D$4*$I6277)))-(EXP(-SIMULATION!$D$17*$J6286)/(1-EXP(-SIMULATION!$D$4*SIMULATION!$D$17))))</f>
        <v>2.486211862873307</v>
      </c>
      <c r="L6286">
        <v>-0.32615890911892231</v>
      </c>
      <c r="M6286">
        <f t="shared" ca="1" si="98"/>
        <v>1.6753117138400255</v>
      </c>
    </row>
    <row r="6287" spans="1:13" x14ac:dyDescent="0.25">
      <c r="A6287" s="9"/>
      <c r="H6287" s="9"/>
      <c r="J6287">
        <v>10</v>
      </c>
      <c r="K6287">
        <f ca="1">SIMULATION!$D$3*SIMULATION!$D$17/$H6277/(SIMULATION!$D$17-$I6277)*(((EXP(-$I6277*$J6287))/(1-EXP(-SIMULATION!$D$4*$I6277)))-(EXP(-SIMULATION!$D$17*$J6287)/(1-EXP(-SIMULATION!$D$4*SIMULATION!$D$17))))</f>
        <v>2.3953175036204586</v>
      </c>
      <c r="L6287">
        <v>-0.18242423030143995</v>
      </c>
      <c r="M6287">
        <f t="shared" ca="1" si="98"/>
        <v>1.9583535516949298</v>
      </c>
    </row>
    <row r="6288" spans="1:13" x14ac:dyDescent="0.25">
      <c r="A6288" s="9"/>
      <c r="H6288" s="9"/>
      <c r="J6288">
        <v>11</v>
      </c>
      <c r="K6288">
        <f ca="1">SIMULATION!$D$3*SIMULATION!$D$17/$H6277/(SIMULATION!$D$17-$I6277)*(((EXP(-$I6277*$J6288))/(1-EXP(-SIMULATION!$D$4*$I6277)))-(EXP(-SIMULATION!$D$17*$J6288)/(1-EXP(-SIMULATION!$D$4*SIMULATION!$D$17))))</f>
        <v>2.303270684990196</v>
      </c>
      <c r="L6288">
        <v>-0.15117036828705613</v>
      </c>
      <c r="M6288">
        <f t="shared" ca="1" si="98"/>
        <v>1.9550844072754481</v>
      </c>
    </row>
    <row r="6289" spans="1:13" x14ac:dyDescent="0.25">
      <c r="A6289" s="9"/>
      <c r="H6289" s="9"/>
      <c r="J6289">
        <v>12</v>
      </c>
      <c r="K6289">
        <f ca="1">SIMULATION!$D$3*SIMULATION!$D$17/$H6277/(SIMULATION!$D$17-$I6277)*(((EXP(-$I6277*$J6289))/(1-EXP(-SIMULATION!$D$4*$I6277)))-(EXP(-SIMULATION!$D$17*$J6289)/(1-EXP(-SIMULATION!$D$4*SIMULATION!$D$17))))</f>
        <v>2.2119096251837029</v>
      </c>
      <c r="L6289">
        <v>-0.15908020844336304</v>
      </c>
      <c r="M6289">
        <f t="shared" ca="1" si="98"/>
        <v>1.8600385809515985</v>
      </c>
    </row>
    <row r="6290" spans="1:13" x14ac:dyDescent="0.25">
      <c r="A6290" s="9"/>
      <c r="H6290" s="9"/>
      <c r="J6290">
        <v>13</v>
      </c>
      <c r="K6290">
        <f ca="1">SIMULATION!$D$3*SIMULATION!$D$17/$H6277/(SIMULATION!$D$17-$I6277)*(((EXP(-$I6277*$J6290))/(1-EXP(-SIMULATION!$D$4*$I6277)))-(EXP(-SIMULATION!$D$17*$J6290)/(1-EXP(-SIMULATION!$D$4*SIMULATION!$D$17))))</f>
        <v>2.1223522809714948</v>
      </c>
      <c r="L6290">
        <v>0.13589510073014066</v>
      </c>
      <c r="M6290">
        <f t="shared" ca="1" si="98"/>
        <v>2.4107695579789601</v>
      </c>
    </row>
    <row r="6291" spans="1:13" x14ac:dyDescent="0.25">
      <c r="A6291" s="9"/>
      <c r="H6291" s="9"/>
      <c r="J6291">
        <v>14</v>
      </c>
      <c r="K6291">
        <f ca="1">SIMULATION!$D$3*SIMULATION!$D$17/$H6277/(SIMULATION!$D$17-$I6277)*(((EXP(-$I6277*$J6291))/(1-EXP(-SIMULATION!$D$4*$I6277)))-(EXP(-SIMULATION!$D$17*$J6291)/(1-EXP(-SIMULATION!$D$4*SIMULATION!$D$17))))</f>
        <v>2.0352575772255066</v>
      </c>
      <c r="L6291">
        <v>-0.16771304093500883</v>
      </c>
      <c r="M6291">
        <f t="shared" ca="1" si="98"/>
        <v>1.6939183398629982</v>
      </c>
    </row>
    <row r="6292" spans="1:13" x14ac:dyDescent="0.25">
      <c r="A6292" s="9"/>
      <c r="H6292" s="9"/>
      <c r="J6292">
        <v>15</v>
      </c>
      <c r="K6292">
        <f ca="1">SIMULATION!$D$3*SIMULATION!$D$17/$H6277/(SIMULATION!$D$17-$I6277)*(((EXP(-$I6277*$J6292))/(1-EXP(-SIMULATION!$D$4*$I6277)))-(EXP(-SIMULATION!$D$17*$J6292)/(1-EXP(-SIMULATION!$D$4*SIMULATION!$D$17))))</f>
        <v>1.9509927025702487</v>
      </c>
      <c r="L6292">
        <v>-0.14433042591999559</v>
      </c>
      <c r="M6292">
        <f t="shared" ca="1" si="98"/>
        <v>1.6694050948414816</v>
      </c>
    </row>
    <row r="6293" spans="1:13" x14ac:dyDescent="0.25">
      <c r="A6293" s="9"/>
      <c r="H6293" s="9"/>
      <c r="J6293">
        <v>16</v>
      </c>
      <c r="K6293">
        <f ca="1">SIMULATION!$D$3*SIMULATION!$D$17/$H6277/(SIMULATION!$D$17-$I6277)*(((EXP(-$I6277*$J6293))/(1-EXP(-SIMULATION!$D$4*$I6277)))-(EXP(-SIMULATION!$D$17*$J6293)/(1-EXP(-SIMULATION!$D$4*SIMULATION!$D$17))))</f>
        <v>1.8697402144136854</v>
      </c>
      <c r="L6293">
        <v>-0.1259845767766021</v>
      </c>
      <c r="M6293">
        <f t="shared" ca="1" si="98"/>
        <v>1.634181784818584</v>
      </c>
    </row>
    <row r="6294" spans="1:13" x14ac:dyDescent="0.25">
      <c r="A6294" s="9"/>
      <c r="H6294" s="9"/>
      <c r="J6294">
        <v>17</v>
      </c>
      <c r="K6294">
        <f ca="1">SIMULATION!$D$3*SIMULATION!$D$17/$H6277/(SIMULATION!$D$17-$I6277)*(((EXP(-$I6277*$J6294))/(1-EXP(-SIMULATION!$D$4*$I6277)))-(EXP(-SIMULATION!$D$17*$J6294)/(1-EXP(-SIMULATION!$D$4*SIMULATION!$D$17))))</f>
        <v>1.7915665766691742</v>
      </c>
      <c r="L6294">
        <v>7.7313572788112031E-2</v>
      </c>
      <c r="M6294">
        <f t="shared" ca="1" si="98"/>
        <v>1.930078989599235</v>
      </c>
    </row>
    <row r="6295" spans="1:13" x14ac:dyDescent="0.25">
      <c r="A6295" s="9"/>
      <c r="H6295" s="9"/>
      <c r="J6295">
        <v>18</v>
      </c>
      <c r="K6295">
        <f ca="1">SIMULATION!$D$3*SIMULATION!$D$17/$H6277/(SIMULATION!$D$17-$I6277)*(((EXP(-$I6277*$J6295))/(1-EXP(-SIMULATION!$D$4*$I6277)))-(EXP(-SIMULATION!$D$17*$J6295)/(1-EXP(-SIMULATION!$D$4*SIMULATION!$D$17))))</f>
        <v>1.7164659867300118</v>
      </c>
      <c r="L6295">
        <v>8.1099246804577391E-2</v>
      </c>
      <c r="M6295">
        <f t="shared" ca="1" si="98"/>
        <v>1.8556700854194916</v>
      </c>
    </row>
    <row r="6296" spans="1:13" x14ac:dyDescent="0.25">
      <c r="A6296" s="9"/>
      <c r="H6296" s="9"/>
      <c r="J6296">
        <v>19</v>
      </c>
      <c r="K6296">
        <f ca="1">SIMULATION!$D$3*SIMULATION!$D$17/$H6277/(SIMULATION!$D$17-$I6277)*(((EXP(-$I6277*$J6296))/(1-EXP(-SIMULATION!$D$4*$I6277)))-(EXP(-SIMULATION!$D$17*$J6296)/(1-EXP(-SIMULATION!$D$4*SIMULATION!$D$17))))</f>
        <v>1.644388371144007</v>
      </c>
      <c r="L6296">
        <v>-0.24068056102621252</v>
      </c>
      <c r="M6296">
        <f t="shared" ca="1" si="98"/>
        <v>1.2486160554320878</v>
      </c>
    </row>
    <row r="6297" spans="1:13" x14ac:dyDescent="0.25">
      <c r="A6297" s="9"/>
      <c r="H6297" s="9"/>
      <c r="J6297">
        <v>20</v>
      </c>
      <c r="K6297">
        <f ca="1">SIMULATION!$D$3*SIMULATION!$D$17/$H6277/(SIMULATION!$D$17-$I6277)*(((EXP(-$I6277*$J6297))/(1-EXP(-SIMULATION!$D$4*$I6277)))-(EXP(-SIMULATION!$D$17*$J6297)/(1-EXP(-SIMULATION!$D$4*SIMULATION!$D$17))))</f>
        <v>1.5752572399871887</v>
      </c>
      <c r="L6297">
        <v>-0.31226922770115034</v>
      </c>
      <c r="M6297">
        <f t="shared" ca="1" si="98"/>
        <v>1.0833528782257438</v>
      </c>
    </row>
    <row r="6298" spans="1:13" x14ac:dyDescent="0.25">
      <c r="A6298" s="9"/>
      <c r="H6298" s="9"/>
      <c r="J6298">
        <v>21</v>
      </c>
      <c r="K6298">
        <f ca="1">SIMULATION!$D$3*SIMULATION!$D$17/$H6277/(SIMULATION!$D$17-$I6277)*(((EXP(-$I6277*$J6298))/(1-EXP(-SIMULATION!$D$4*$I6277)))-(EXP(-SIMULATION!$D$17*$J6298)/(1-EXP(-SIMULATION!$D$4*SIMULATION!$D$17))))</f>
        <v>1.5089810460669424</v>
      </c>
      <c r="L6298">
        <v>-0.61553077563021108</v>
      </c>
      <c r="M6298">
        <f t="shared" ca="1" si="98"/>
        <v>0.58015677237007002</v>
      </c>
    </row>
    <row r="6299" spans="1:13" x14ac:dyDescent="0.25">
      <c r="A6299" s="9"/>
      <c r="H6299" s="9"/>
      <c r="J6299">
        <v>22</v>
      </c>
      <c r="K6299">
        <f ca="1">SIMULATION!$D$3*SIMULATION!$D$17/$H6277/(SIMULATION!$D$17-$I6277)*(((EXP(-$I6277*$J6299))/(1-EXP(-SIMULATION!$D$4*$I6277)))-(EXP(-SIMULATION!$D$17*$J6299)/(1-EXP(-SIMULATION!$D$4*SIMULATION!$D$17))))</f>
        <v>1.4454603853307526</v>
      </c>
      <c r="L6299">
        <v>-0.2231806379021844</v>
      </c>
      <c r="M6299">
        <f t="shared" ca="1" si="98"/>
        <v>1.1228616144702981</v>
      </c>
    </row>
    <row r="6300" spans="1:13" x14ac:dyDescent="0.25">
      <c r="A6300" s="9"/>
      <c r="H6300" s="9"/>
      <c r="J6300">
        <v>23</v>
      </c>
      <c r="K6300">
        <f ca="1">SIMULATION!$D$3*SIMULATION!$D$17/$H6277/(SIMULATION!$D$17-$I6277)*(((EXP(-$I6277*$J6300))/(1-EXP(-SIMULATION!$D$4*$I6277)))-(EXP(-SIMULATION!$D$17*$J6300)/(1-EXP(-SIMULATION!$D$4*SIMULATION!$D$17))))</f>
        <v>1.3845925355409827</v>
      </c>
      <c r="L6300">
        <v>-0.1761575855508361</v>
      </c>
      <c r="M6300">
        <f t="shared" ca="1" si="98"/>
        <v>1.1406860575083728</v>
      </c>
    </row>
    <row r="6301" spans="1:13" x14ac:dyDescent="0.25">
      <c r="A6301" s="9"/>
      <c r="H6301" s="9"/>
      <c r="J6301">
        <v>24</v>
      </c>
      <c r="K6301">
        <f ca="1">SIMULATION!$D$3*SIMULATION!$D$17/$H6277/(SIMULATION!$D$17-$I6277)*(((EXP(-$I6277*$J6301))/(1-EXP(-SIMULATION!$D$4*$I6277)))-(EXP(-SIMULATION!$D$17*$J6301)/(1-EXP(-SIMULATION!$D$4*SIMULATION!$D$17))))</f>
        <v>1.3262742924283433</v>
      </c>
      <c r="L6301">
        <v>8.3216775916096594E-2</v>
      </c>
      <c r="M6301">
        <f t="shared" ca="1" si="98"/>
        <v>1.4366425630246324</v>
      </c>
    </row>
    <row r="6302" spans="1:13" x14ac:dyDescent="0.25">
      <c r="A6302" s="9">
        <v>253</v>
      </c>
      <c r="B6302" s="2">
        <f ca="1">NORMINV(RAND(),SIMULATION!D7,SIMULATION!D8)</f>
        <v>54.137903980229829</v>
      </c>
      <c r="C6302" s="2">
        <v>2</v>
      </c>
      <c r="D6302" s="2">
        <f ca="1">SIMULATION!$D$11*(1+(SIMULATION!$D$12*LN(1+$C6302)))*(1+(SIMULATION!$D$13*(($B6302/63.5)-1)))</f>
        <v>9.5428157678272587</v>
      </c>
      <c r="E6302" s="2">
        <v>0.15488270427120771</v>
      </c>
      <c r="F6302" s="2">
        <f ca="1">D6302*(1+E6302)</f>
        <v>11.020832880310266</v>
      </c>
      <c r="G6302" s="2">
        <v>0.17141884335172877</v>
      </c>
      <c r="H6302" s="9">
        <f>SIMULATION!$D$15*EXP($G$6302)</f>
        <v>262.03468029366934</v>
      </c>
      <c r="I6302" s="2">
        <f ca="1">$F6302/$H6302</f>
        <v>4.2058680430998377E-2</v>
      </c>
      <c r="J6302">
        <v>0</v>
      </c>
      <c r="K6302">
        <f ca="1">SIMULATION!$D$3*SIMULATION!$D$17/$H6302/(SIMULATION!$D$17-$I6302)*(((EXP(-$I6302*$J6302))/(1-EXP(-SIMULATION!$D$4*$I6302)))-(EXP(-SIMULATION!$D$17*$J6302)/(1-EXP(-SIMULATION!$D$4*SIMULATION!$D$17))))</f>
        <v>1.3291192442575437</v>
      </c>
      <c r="L6302">
        <v>0.13747868418968479</v>
      </c>
      <c r="M6302">
        <f t="shared" ca="1" si="98"/>
        <v>1.5118448090892589</v>
      </c>
    </row>
    <row r="6303" spans="1:13" x14ac:dyDescent="0.25">
      <c r="A6303" s="9"/>
      <c r="H6303" s="9"/>
      <c r="J6303">
        <v>1</v>
      </c>
      <c r="K6303">
        <f ca="1">SIMULATION!$D$3*SIMULATION!$D$17/$H6302/(SIMULATION!$D$17-$I6302)*(((EXP(-$I6302*$J6303))/(1-EXP(-SIMULATION!$D$4*$I6302)))-(EXP(-SIMULATION!$D$17*$J6303)/(1-EXP(-SIMULATION!$D$4*SIMULATION!$D$17))))</f>
        <v>2.0115082558072488</v>
      </c>
      <c r="L6303">
        <v>0.55471162085154158</v>
      </c>
      <c r="M6303">
        <f t="shared" ca="1" si="98"/>
        <v>3.1273152607423449</v>
      </c>
    </row>
    <row r="6304" spans="1:13" x14ac:dyDescent="0.25">
      <c r="A6304" s="9"/>
      <c r="H6304" s="9"/>
      <c r="J6304">
        <v>2</v>
      </c>
      <c r="K6304">
        <f ca="1">SIMULATION!$D$3*SIMULATION!$D$17/$H6302/(SIMULATION!$D$17-$I6302)*(((EXP(-$I6302*$J6304))/(1-EXP(-SIMULATION!$D$4*$I6302)))-(EXP(-SIMULATION!$D$17*$J6304)/(1-EXP(-SIMULATION!$D$4*SIMULATION!$D$17))))</f>
        <v>2.4010325880802048</v>
      </c>
      <c r="L6304">
        <v>0.22469020517465488</v>
      </c>
      <c r="M6304">
        <f t="shared" ca="1" si="98"/>
        <v>2.9405210929269785</v>
      </c>
    </row>
    <row r="6305" spans="1:13" x14ac:dyDescent="0.25">
      <c r="A6305" s="9"/>
      <c r="H6305" s="9"/>
      <c r="J6305">
        <v>3</v>
      </c>
      <c r="K6305">
        <f ca="1">SIMULATION!$D$3*SIMULATION!$D$17/$H6302/(SIMULATION!$D$17-$I6302)*(((EXP(-$I6302*$J6305))/(1-EXP(-SIMULATION!$D$4*$I6302)))-(EXP(-SIMULATION!$D$17*$J6305)/(1-EXP(-SIMULATION!$D$4*SIMULATION!$D$17))))</f>
        <v>2.6048494837073188</v>
      </c>
      <c r="L6305">
        <v>0.19505122409028972</v>
      </c>
      <c r="M6305">
        <f t="shared" ca="1" si="98"/>
        <v>3.1129285640753905</v>
      </c>
    </row>
    <row r="6306" spans="1:13" x14ac:dyDescent="0.25">
      <c r="A6306" s="9"/>
      <c r="H6306" s="9"/>
      <c r="J6306">
        <v>4</v>
      </c>
      <c r="K6306">
        <f ca="1">SIMULATION!$D$3*SIMULATION!$D$17/$H6302/(SIMULATION!$D$17-$I6302)*(((EXP(-$I6302*$J6306))/(1-EXP(-SIMULATION!$D$4*$I6302)))-(EXP(-SIMULATION!$D$17*$J6306)/(1-EXP(-SIMULATION!$D$4*SIMULATION!$D$17))))</f>
        <v>2.6915468765002766</v>
      </c>
      <c r="L6306">
        <v>-0.13751663914476353</v>
      </c>
      <c r="M6306">
        <f t="shared" ca="1" si="98"/>
        <v>2.3214143959433726</v>
      </c>
    </row>
    <row r="6307" spans="1:13" x14ac:dyDescent="0.25">
      <c r="A6307" s="9"/>
      <c r="H6307" s="9"/>
      <c r="J6307">
        <v>5</v>
      </c>
      <c r="K6307">
        <f ca="1">SIMULATION!$D$3*SIMULATION!$D$17/$H6302/(SIMULATION!$D$17-$I6302)*(((EXP(-$I6302*$J6307))/(1-EXP(-SIMULATION!$D$4*$I6302)))-(EXP(-SIMULATION!$D$17*$J6307)/(1-EXP(-SIMULATION!$D$4*SIMULATION!$D$17))))</f>
        <v>2.7049998881535915</v>
      </c>
      <c r="L6307">
        <v>-0.19027068088645774</v>
      </c>
      <c r="M6307">
        <f t="shared" ca="1" si="98"/>
        <v>2.1903177176368156</v>
      </c>
    </row>
    <row r="6308" spans="1:13" x14ac:dyDescent="0.25">
      <c r="A6308" s="9"/>
      <c r="H6308" s="9"/>
      <c r="J6308">
        <v>6</v>
      </c>
      <c r="K6308">
        <f ca="1">SIMULATION!$D$3*SIMULATION!$D$17/$H6302/(SIMULATION!$D$17-$I6302)*(((EXP(-$I6302*$J6308))/(1-EXP(-SIMULATION!$D$4*$I6302)))-(EXP(-SIMULATION!$D$17*$J6308)/(1-EXP(-SIMULATION!$D$4*SIMULATION!$D$17))))</f>
        <v>2.673250270261041</v>
      </c>
      <c r="L6308">
        <v>0.32448902566687021</v>
      </c>
      <c r="M6308">
        <f t="shared" ca="1" si="98"/>
        <v>3.5406906458217438</v>
      </c>
    </row>
    <row r="6309" spans="1:13" x14ac:dyDescent="0.25">
      <c r="A6309" s="9"/>
      <c r="H6309" s="9"/>
      <c r="J6309">
        <v>7</v>
      </c>
      <c r="K6309">
        <f ca="1">SIMULATION!$D$3*SIMULATION!$D$17/$H6302/(SIMULATION!$D$17-$I6302)*(((EXP(-$I6302*$J6309))/(1-EXP(-SIMULATION!$D$4*$I6302)))-(EXP(-SIMULATION!$D$17*$J6309)/(1-EXP(-SIMULATION!$D$4*SIMULATION!$D$17))))</f>
        <v>2.6141964345275492</v>
      </c>
      <c r="L6309">
        <v>-0.38732181869974691</v>
      </c>
      <c r="M6309">
        <f t="shared" ca="1" si="98"/>
        <v>1.6016611170679451</v>
      </c>
    </row>
    <row r="6310" spans="1:13" x14ac:dyDescent="0.25">
      <c r="A6310" s="9"/>
      <c r="H6310" s="9"/>
      <c r="J6310">
        <v>8</v>
      </c>
      <c r="K6310">
        <f ca="1">SIMULATION!$D$3*SIMULATION!$D$17/$H6302/(SIMULATION!$D$17-$I6302)*(((EXP(-$I6302*$J6310))/(1-EXP(-SIMULATION!$D$4*$I6302)))-(EXP(-SIMULATION!$D$17*$J6310)/(1-EXP(-SIMULATION!$D$4*SIMULATION!$D$17))))</f>
        <v>2.539239635898408</v>
      </c>
      <c r="L6310">
        <v>0.28653746171212735</v>
      </c>
      <c r="M6310">
        <f t="shared" ca="1" si="98"/>
        <v>3.266826915847564</v>
      </c>
    </row>
    <row r="6311" spans="1:13" x14ac:dyDescent="0.25">
      <c r="A6311" s="9"/>
      <c r="H6311" s="9"/>
      <c r="J6311">
        <v>9</v>
      </c>
      <c r="K6311">
        <f ca="1">SIMULATION!$D$3*SIMULATION!$D$17/$H6302/(SIMULATION!$D$17-$I6302)*(((EXP(-$I6302*$J6311))/(1-EXP(-SIMULATION!$D$4*$I6302)))-(EXP(-SIMULATION!$D$17*$J6311)/(1-EXP(-SIMULATION!$D$4*SIMULATION!$D$17))))</f>
        <v>2.4556204140658355</v>
      </c>
      <c r="L6311">
        <v>-9.2592309912664164E-2</v>
      </c>
      <c r="M6311">
        <f t="shared" ca="1" si="98"/>
        <v>2.2282488476587869</v>
      </c>
    </row>
    <row r="6312" spans="1:13" x14ac:dyDescent="0.25">
      <c r="A6312" s="9"/>
      <c r="H6312" s="9"/>
      <c r="J6312">
        <v>10</v>
      </c>
      <c r="K6312">
        <f ca="1">SIMULATION!$D$3*SIMULATION!$D$17/$H6302/(SIMULATION!$D$17-$I6302)*(((EXP(-$I6302*$J6312))/(1-EXP(-SIMULATION!$D$4*$I6302)))-(EXP(-SIMULATION!$D$17*$J6312)/(1-EXP(-SIMULATION!$D$4*SIMULATION!$D$17))))</f>
        <v>2.3679157257384511</v>
      </c>
      <c r="L6312">
        <v>8.4648669426382328E-3</v>
      </c>
      <c r="M6312">
        <f t="shared" ca="1" si="98"/>
        <v>2.3879598172882077</v>
      </c>
    </row>
    <row r="6313" spans="1:13" x14ac:dyDescent="0.25">
      <c r="A6313" s="9"/>
      <c r="H6313" s="9"/>
      <c r="J6313">
        <v>11</v>
      </c>
      <c r="K6313">
        <f ca="1">SIMULATION!$D$3*SIMULATION!$D$17/$H6302/(SIMULATION!$D$17-$I6302)*(((EXP(-$I6302*$J6313))/(1-EXP(-SIMULATION!$D$4*$I6302)))-(EXP(-SIMULATION!$D$17*$J6313)/(1-EXP(-SIMULATION!$D$4*SIMULATION!$D$17))))</f>
        <v>2.2789982319610589</v>
      </c>
      <c r="L6313">
        <v>-4.9916011542401086E-2</v>
      </c>
      <c r="M6313">
        <f t="shared" ca="1" si="98"/>
        <v>2.1652397299093789</v>
      </c>
    </row>
    <row r="6314" spans="1:13" x14ac:dyDescent="0.25">
      <c r="A6314" s="9"/>
      <c r="H6314" s="9"/>
      <c r="J6314">
        <v>12</v>
      </c>
      <c r="K6314">
        <f ca="1">SIMULATION!$D$3*SIMULATION!$D$17/$H6302/(SIMULATION!$D$17-$I6302)*(((EXP(-$I6302*$J6314))/(1-EXP(-SIMULATION!$D$4*$I6302)))-(EXP(-SIMULATION!$D$17*$J6314)/(1-EXP(-SIMULATION!$D$4*SIMULATION!$D$17))))</f>
        <v>2.1906509259214055</v>
      </c>
      <c r="L6314">
        <v>-0.12430535546114632</v>
      </c>
      <c r="M6314">
        <f t="shared" ca="1" si="98"/>
        <v>1.9183412838834559</v>
      </c>
    </row>
    <row r="6315" spans="1:13" x14ac:dyDescent="0.25">
      <c r="A6315" s="9"/>
      <c r="H6315" s="9"/>
      <c r="J6315">
        <v>13</v>
      </c>
      <c r="K6315">
        <f ca="1">SIMULATION!$D$3*SIMULATION!$D$17/$H6302/(SIMULATION!$D$17-$I6302)*(((EXP(-$I6302*$J6315))/(1-EXP(-SIMULATION!$D$4*$I6302)))-(EXP(-SIMULATION!$D$17*$J6315)/(1-EXP(-SIMULATION!$D$4*SIMULATION!$D$17))))</f>
        <v>2.1039608989725416</v>
      </c>
      <c r="L6315">
        <v>9.4094971699282923E-2</v>
      </c>
      <c r="M6315">
        <f t="shared" ca="1" si="98"/>
        <v>2.3019330402177607</v>
      </c>
    </row>
    <row r="6316" spans="1:13" x14ac:dyDescent="0.25">
      <c r="A6316" s="9"/>
      <c r="H6316" s="9"/>
      <c r="J6316">
        <v>14</v>
      </c>
      <c r="K6316">
        <f ca="1">SIMULATION!$D$3*SIMULATION!$D$17/$H6302/(SIMULATION!$D$17-$I6302)*(((EXP(-$I6302*$J6316))/(1-EXP(-SIMULATION!$D$4*$I6302)))-(EXP(-SIMULATION!$D$17*$J6316)/(1-EXP(-SIMULATION!$D$4*SIMULATION!$D$17))))</f>
        <v>2.0195715772794753</v>
      </c>
      <c r="L6316">
        <v>0.34486869046130425</v>
      </c>
      <c r="M6316">
        <f t="shared" ca="1" si="98"/>
        <v>2.7160585824287189</v>
      </c>
    </row>
    <row r="6317" spans="1:13" x14ac:dyDescent="0.25">
      <c r="A6317" s="9"/>
      <c r="H6317" s="9"/>
      <c r="J6317">
        <v>15</v>
      </c>
      <c r="K6317">
        <f ca="1">SIMULATION!$D$3*SIMULATION!$D$17/$H6302/(SIMULATION!$D$17-$I6302)*(((EXP(-$I6302*$J6317))/(1-EXP(-SIMULATION!$D$4*$I6302)))-(EXP(-SIMULATION!$D$17*$J6317)/(1-EXP(-SIMULATION!$D$4*SIMULATION!$D$17))))</f>
        <v>1.9378442670497693</v>
      </c>
      <c r="L6317">
        <v>0.75879858643010301</v>
      </c>
      <c r="M6317">
        <f t="shared" ca="1" si="98"/>
        <v>3.4082777576088135</v>
      </c>
    </row>
    <row r="6318" spans="1:13" x14ac:dyDescent="0.25">
      <c r="A6318" s="9"/>
      <c r="H6318" s="9"/>
      <c r="J6318">
        <v>16</v>
      </c>
      <c r="K6318">
        <f ca="1">SIMULATION!$D$3*SIMULATION!$D$17/$H6302/(SIMULATION!$D$17-$I6302)*(((EXP(-$I6302*$J6318))/(1-EXP(-SIMULATION!$D$4*$I6302)))-(EXP(-SIMULATION!$D$17*$J6318)/(1-EXP(-SIMULATION!$D$4*SIMULATION!$D$17))))</f>
        <v>1.8589615863802202</v>
      </c>
      <c r="L6318">
        <v>0.16140554073709779</v>
      </c>
      <c r="M6318">
        <f t="shared" ca="1" si="98"/>
        <v>2.1590082864394127</v>
      </c>
    </row>
    <row r="6319" spans="1:13" x14ac:dyDescent="0.25">
      <c r="A6319" s="9"/>
      <c r="H6319" s="9"/>
      <c r="J6319">
        <v>17</v>
      </c>
      <c r="K6319">
        <f ca="1">SIMULATION!$D$3*SIMULATION!$D$17/$H6302/(SIMULATION!$D$17-$I6302)*(((EXP(-$I6302*$J6319))/(1-EXP(-SIMULATION!$D$4*$I6302)))-(EXP(-SIMULATION!$D$17*$J6319)/(1-EXP(-SIMULATION!$D$4*SIMULATION!$D$17))))</f>
        <v>1.7829936603538112</v>
      </c>
      <c r="L6319">
        <v>-7.4715552001228369E-2</v>
      </c>
      <c r="M6319">
        <f t="shared" ca="1" si="98"/>
        <v>1.6497763048057856</v>
      </c>
    </row>
    <row r="6320" spans="1:13" x14ac:dyDescent="0.25">
      <c r="A6320" s="9"/>
      <c r="H6320" s="9"/>
      <c r="J6320">
        <v>18</v>
      </c>
      <c r="K6320">
        <f ca="1">SIMULATION!$D$3*SIMULATION!$D$17/$H6302/(SIMULATION!$D$17-$I6302)*(((EXP(-$I6302*$J6320))/(1-EXP(-SIMULATION!$D$4*$I6302)))-(EXP(-SIMULATION!$D$17*$J6320)/(1-EXP(-SIMULATION!$D$4*SIMULATION!$D$17))))</f>
        <v>1.7099404574878041</v>
      </c>
      <c r="L6320">
        <v>-0.50901811526212359</v>
      </c>
      <c r="M6320">
        <f t="shared" ca="1" si="98"/>
        <v>0.83954978860690865</v>
      </c>
    </row>
    <row r="6321" spans="1:13" x14ac:dyDescent="0.25">
      <c r="A6321" s="9"/>
      <c r="H6321" s="9"/>
      <c r="J6321">
        <v>19</v>
      </c>
      <c r="K6321">
        <f ca="1">SIMULATION!$D$3*SIMULATION!$D$17/$H6302/(SIMULATION!$D$17-$I6302)*(((EXP(-$I6302*$J6321))/(1-EXP(-SIMULATION!$D$4*$I6302)))-(EXP(-SIMULATION!$D$17*$J6321)/(1-EXP(-SIMULATION!$D$4*SIMULATION!$D$17))))</f>
        <v>1.6397588403979877</v>
      </c>
      <c r="L6321">
        <v>5.9236128253365862E-2</v>
      </c>
      <c r="M6321">
        <f t="shared" ca="1" si="98"/>
        <v>1.7368918053723932</v>
      </c>
    </row>
    <row r="6322" spans="1:13" x14ac:dyDescent="0.25">
      <c r="A6322" s="9"/>
      <c r="H6322" s="9"/>
      <c r="J6322">
        <v>20</v>
      </c>
      <c r="K6322">
        <f ca="1">SIMULATION!$D$3*SIMULATION!$D$17/$H6302/(SIMULATION!$D$17-$I6302)*(((EXP(-$I6302*$J6322))/(1-EXP(-SIMULATION!$D$4*$I6302)))-(EXP(-SIMULATION!$D$17*$J6322)/(1-EXP(-SIMULATION!$D$4*SIMULATION!$D$17))))</f>
        <v>1.5723798242383249</v>
      </c>
      <c r="L6322">
        <v>-0.2288144438645503</v>
      </c>
      <c r="M6322">
        <f t="shared" ca="1" si="98"/>
        <v>1.2125966092113933</v>
      </c>
    </row>
    <row r="6323" spans="1:13" x14ac:dyDescent="0.25">
      <c r="A6323" s="9"/>
      <c r="H6323" s="9"/>
      <c r="J6323">
        <v>21</v>
      </c>
      <c r="K6323">
        <f ca="1">SIMULATION!$D$3*SIMULATION!$D$17/$H6302/(SIMULATION!$D$17-$I6302)*(((EXP(-$I6302*$J6323))/(1-EXP(-SIMULATION!$D$4*$I6302)))-(EXP(-SIMULATION!$D$17*$J6323)/(1-EXP(-SIMULATION!$D$4*SIMULATION!$D$17))))</f>
        <v>1.5077195631871818</v>
      </c>
      <c r="L6323">
        <v>-2.936126612092441E-2</v>
      </c>
      <c r="M6323">
        <f t="shared" ca="1" si="98"/>
        <v>1.4634510078567191</v>
      </c>
    </row>
    <row r="6324" spans="1:13" x14ac:dyDescent="0.25">
      <c r="A6324" s="9"/>
      <c r="H6324" s="9"/>
      <c r="J6324">
        <v>22</v>
      </c>
      <c r="K6324">
        <f ca="1">SIMULATION!$D$3*SIMULATION!$D$17/$H6302/(SIMULATION!$D$17-$I6302)*(((EXP(-$I6302*$J6324))/(1-EXP(-SIMULATION!$D$4*$I6302)))-(EXP(-SIMULATION!$D$17*$J6324)/(1-EXP(-SIMULATION!$D$4*SIMULATION!$D$17))))</f>
        <v>1.4456863207259609</v>
      </c>
      <c r="L6324">
        <v>3.887702690740362E-2</v>
      </c>
      <c r="M6324">
        <f t="shared" ca="1" si="98"/>
        <v>1.5018903067164895</v>
      </c>
    </row>
    <row r="6325" spans="1:13" x14ac:dyDescent="0.25">
      <c r="A6325" s="9"/>
      <c r="H6325" s="9"/>
      <c r="J6325">
        <v>23</v>
      </c>
      <c r="K6325">
        <f ca="1">SIMULATION!$D$3*SIMULATION!$D$17/$H6302/(SIMULATION!$D$17-$I6302)*(((EXP(-$I6302*$J6325))/(1-EXP(-SIMULATION!$D$4*$I6302)))-(EXP(-SIMULATION!$D$17*$J6325)/(1-EXP(-SIMULATION!$D$4*SIMULATION!$D$17))))</f>
        <v>1.3861848691227538</v>
      </c>
      <c r="L6325">
        <v>-0.3339803648956538</v>
      </c>
      <c r="M6325">
        <f t="shared" ca="1" si="98"/>
        <v>0.9232263407203023</v>
      </c>
    </row>
    <row r="6326" spans="1:13" x14ac:dyDescent="0.25">
      <c r="A6326" s="9"/>
      <c r="H6326" s="9"/>
      <c r="J6326">
        <v>24</v>
      </c>
      <c r="K6326">
        <f ca="1">SIMULATION!$D$3*SIMULATION!$D$17/$H6302/(SIMULATION!$D$17-$I6302)*(((EXP(-$I6302*$J6326))/(1-EXP(-SIMULATION!$D$4*$I6302)))-(EXP(-SIMULATION!$D$17*$J6326)/(1-EXP(-SIMULATION!$D$4*SIMULATION!$D$17))))</f>
        <v>1.3291192442575437</v>
      </c>
      <c r="L6326">
        <v>5.112510260378729E-2</v>
      </c>
      <c r="M6326">
        <f t="shared" ca="1" si="98"/>
        <v>1.3970706019928789</v>
      </c>
    </row>
    <row r="6327" spans="1:13" x14ac:dyDescent="0.25">
      <c r="A6327" s="9">
        <v>254</v>
      </c>
      <c r="B6327" s="2">
        <f ca="1">NORMINV(RAND(),SIMULATION!D7,SIMULATION!D8)</f>
        <v>62.392233133804915</v>
      </c>
      <c r="C6327" s="2">
        <v>2</v>
      </c>
      <c r="D6327" s="2">
        <f ca="1">SIMULATION!$D$11*(1+(SIMULATION!$D$12*LN(1+$C6327)))*(1+(SIMULATION!$D$13*(($B6327/63.5)-1)))</f>
        <v>10.155796590212734</v>
      </c>
      <c r="E6327" s="2">
        <v>0.17556136821662929</v>
      </c>
      <c r="F6327" s="2">
        <f ca="1">D6327*(1+E6327)</f>
        <v>11.93876213492026</v>
      </c>
      <c r="G6327" s="2">
        <v>-0.21032538278129548</v>
      </c>
      <c r="H6327" s="9">
        <f>SIMULATION!$D$15*EXP($G$6327)</f>
        <v>178.88312084544827</v>
      </c>
      <c r="I6327" s="2">
        <f ca="1">$F6327/$H6327</f>
        <v>6.6740573836673672E-2</v>
      </c>
      <c r="J6327">
        <v>0</v>
      </c>
      <c r="K6327">
        <f ca="1">SIMULATION!$D$3*SIMULATION!$D$17/$H6327/(SIMULATION!$D$17-$I6327)*(((EXP(-$I6327*$J6327))/(1-EXP(-SIMULATION!$D$4*$I6327)))-(EXP(-SIMULATION!$D$17*$J6327)/(1-EXP(-SIMULATION!$D$4*SIMULATION!$D$17))))</f>
        <v>0.91291139530457432</v>
      </c>
      <c r="L6327">
        <v>0.17403091245290311</v>
      </c>
      <c r="M6327">
        <f t="shared" ca="1" si="98"/>
        <v>1.0717861984180823</v>
      </c>
    </row>
    <row r="6328" spans="1:13" x14ac:dyDescent="0.25">
      <c r="A6328" s="9"/>
      <c r="H6328" s="9"/>
      <c r="J6328">
        <v>1</v>
      </c>
      <c r="K6328">
        <f ca="1">SIMULATION!$D$3*SIMULATION!$D$17/$H6327/(SIMULATION!$D$17-$I6327)*(((EXP(-$I6327*$J6328))/(1-EXP(-SIMULATION!$D$4*$I6327)))-(EXP(-SIMULATION!$D$17*$J6328)/(1-EXP(-SIMULATION!$D$4*SIMULATION!$D$17))))</f>
        <v>1.9196506425815383</v>
      </c>
      <c r="L6328">
        <v>0.23254449797473681</v>
      </c>
      <c r="M6328">
        <f t="shared" ca="1" si="98"/>
        <v>2.366054837547543</v>
      </c>
    </row>
    <row r="6329" spans="1:13" x14ac:dyDescent="0.25">
      <c r="A6329" s="9"/>
      <c r="H6329" s="9"/>
      <c r="J6329">
        <v>2</v>
      </c>
      <c r="K6329">
        <f ca="1">SIMULATION!$D$3*SIMULATION!$D$17/$H6327/(SIMULATION!$D$17-$I6327)*(((EXP(-$I6327*$J6329))/(1-EXP(-SIMULATION!$D$4*$I6327)))-(EXP(-SIMULATION!$D$17*$J6329)/(1-EXP(-SIMULATION!$D$4*SIMULATION!$D$17))))</f>
        <v>2.4786266918143789</v>
      </c>
      <c r="L6329">
        <v>-7.8292512953434687E-2</v>
      </c>
      <c r="M6329">
        <f t="shared" ca="1" si="98"/>
        <v>2.2845687794387728</v>
      </c>
    </row>
    <row r="6330" spans="1:13" x14ac:dyDescent="0.25">
      <c r="A6330" s="9"/>
      <c r="H6330" s="9"/>
      <c r="J6330">
        <v>3</v>
      </c>
      <c r="K6330">
        <f ca="1">SIMULATION!$D$3*SIMULATION!$D$17/$H6327/(SIMULATION!$D$17-$I6327)*(((EXP(-$I6327*$J6330))/(1-EXP(-SIMULATION!$D$4*$I6327)))-(EXP(-SIMULATION!$D$17*$J6330)/(1-EXP(-SIMULATION!$D$4*SIMULATION!$D$17))))</f>
        <v>2.7562283344191947</v>
      </c>
      <c r="L6330">
        <v>0.51938895985021061</v>
      </c>
      <c r="M6330">
        <f t="shared" ca="1" si="98"/>
        <v>4.1877829021428585</v>
      </c>
    </row>
    <row r="6331" spans="1:13" x14ac:dyDescent="0.25">
      <c r="A6331" s="9"/>
      <c r="H6331" s="9"/>
      <c r="J6331">
        <v>4</v>
      </c>
      <c r="K6331">
        <f ca="1">SIMULATION!$D$3*SIMULATION!$D$17/$H6327/(SIMULATION!$D$17-$I6327)*(((EXP(-$I6327*$J6331))/(1-EXP(-SIMULATION!$D$4*$I6327)))-(EXP(-SIMULATION!$D$17*$J6331)/(1-EXP(-SIMULATION!$D$4*SIMULATION!$D$17))))</f>
        <v>2.8587223801517632</v>
      </c>
      <c r="L6331">
        <v>-0.31376907320089348</v>
      </c>
      <c r="M6331">
        <f t="shared" ca="1" si="98"/>
        <v>1.9617437083928919</v>
      </c>
    </row>
    <row r="6332" spans="1:13" x14ac:dyDescent="0.25">
      <c r="A6332" s="9"/>
      <c r="H6332" s="9"/>
      <c r="J6332">
        <v>5</v>
      </c>
      <c r="K6332">
        <f ca="1">SIMULATION!$D$3*SIMULATION!$D$17/$H6327/(SIMULATION!$D$17-$I6327)*(((EXP(-$I6327*$J6332))/(1-EXP(-SIMULATION!$D$4*$I6327)))-(EXP(-SIMULATION!$D$17*$J6332)/(1-EXP(-SIMULATION!$D$4*SIMULATION!$D$17))))</f>
        <v>2.8538712019943917</v>
      </c>
      <c r="L6332">
        <v>-0.30652186180852109</v>
      </c>
      <c r="M6332">
        <f t="shared" ca="1" si="98"/>
        <v>1.9790972877973489</v>
      </c>
    </row>
    <row r="6333" spans="1:13" x14ac:dyDescent="0.25">
      <c r="A6333" s="9"/>
      <c r="H6333" s="9"/>
      <c r="J6333">
        <v>6</v>
      </c>
      <c r="K6333">
        <f ca="1">SIMULATION!$D$3*SIMULATION!$D$17/$H6327/(SIMULATION!$D$17-$I6327)*(((EXP(-$I6327*$J6333))/(1-EXP(-SIMULATION!$D$4*$I6327)))-(EXP(-SIMULATION!$D$17*$J6333)/(1-EXP(-SIMULATION!$D$4*SIMULATION!$D$17))))</f>
        <v>2.7847842866018446</v>
      </c>
      <c r="L6333">
        <v>-0.31993327010572642</v>
      </c>
      <c r="M6333">
        <f t="shared" ca="1" si="98"/>
        <v>1.8938391432502739</v>
      </c>
    </row>
    <row r="6334" spans="1:13" x14ac:dyDescent="0.25">
      <c r="A6334" s="9"/>
      <c r="H6334" s="9"/>
      <c r="J6334">
        <v>7</v>
      </c>
      <c r="K6334">
        <f ca="1">SIMULATION!$D$3*SIMULATION!$D$17/$H6327/(SIMULATION!$D$17-$I6327)*(((EXP(-$I6327*$J6334))/(1-EXP(-SIMULATION!$D$4*$I6327)))-(EXP(-SIMULATION!$D$17*$J6334)/(1-EXP(-SIMULATION!$D$4*SIMULATION!$D$17))))</f>
        <v>2.6787932436383599</v>
      </c>
      <c r="L6334">
        <v>0.25354625612308834</v>
      </c>
      <c r="M6334">
        <f t="shared" ca="1" si="98"/>
        <v>3.3579912414906903</v>
      </c>
    </row>
    <row r="6335" spans="1:13" x14ac:dyDescent="0.25">
      <c r="A6335" s="9"/>
      <c r="H6335" s="9"/>
      <c r="J6335">
        <v>8</v>
      </c>
      <c r="K6335">
        <f ca="1">SIMULATION!$D$3*SIMULATION!$D$17/$H6327/(SIMULATION!$D$17-$I6327)*(((EXP(-$I6327*$J6335))/(1-EXP(-SIMULATION!$D$4*$I6327)))-(EXP(-SIMULATION!$D$17*$J6335)/(1-EXP(-SIMULATION!$D$4*SIMULATION!$D$17))))</f>
        <v>2.5531378171774319</v>
      </c>
      <c r="L6335">
        <v>0.11343888785683892</v>
      </c>
      <c r="M6335">
        <f t="shared" ca="1" si="98"/>
        <v>2.8427629317032772</v>
      </c>
    </row>
    <row r="6336" spans="1:13" x14ac:dyDescent="0.25">
      <c r="A6336" s="9"/>
      <c r="H6336" s="9"/>
      <c r="J6336">
        <v>9</v>
      </c>
      <c r="K6336">
        <f ca="1">SIMULATION!$D$3*SIMULATION!$D$17/$H6327/(SIMULATION!$D$17-$I6327)*(((EXP(-$I6327*$J6336))/(1-EXP(-SIMULATION!$D$4*$I6327)))-(EXP(-SIMULATION!$D$17*$J6336)/(1-EXP(-SIMULATION!$D$4*SIMULATION!$D$17))))</f>
        <v>2.4186083943857835</v>
      </c>
      <c r="L6336">
        <v>2.1081010525947495E-2</v>
      </c>
      <c r="M6336">
        <f t="shared" ca="1" si="98"/>
        <v>2.4695951034059753</v>
      </c>
    </row>
    <row r="6337" spans="1:13" x14ac:dyDescent="0.25">
      <c r="A6337" s="9"/>
      <c r="H6337" s="9"/>
      <c r="J6337">
        <v>10</v>
      </c>
      <c r="K6337">
        <f ca="1">SIMULATION!$D$3*SIMULATION!$D$17/$H6327/(SIMULATION!$D$17-$I6327)*(((EXP(-$I6327*$J6337))/(1-EXP(-SIMULATION!$D$4*$I6327)))-(EXP(-SIMULATION!$D$17*$J6337)/(1-EXP(-SIMULATION!$D$4*SIMULATION!$D$17))))</f>
        <v>2.2818790671769005</v>
      </c>
      <c r="L6337">
        <v>-0.23473605743752418</v>
      </c>
      <c r="M6337">
        <f t="shared" ca="1" si="98"/>
        <v>1.7462397713985796</v>
      </c>
    </row>
    <row r="6338" spans="1:13" x14ac:dyDescent="0.25">
      <c r="A6338" s="9"/>
      <c r="H6338" s="9"/>
      <c r="J6338">
        <v>11</v>
      </c>
      <c r="K6338">
        <f ca="1">SIMULATION!$D$3*SIMULATION!$D$17/$H6327/(SIMULATION!$D$17-$I6327)*(((EXP(-$I6327*$J6338))/(1-EXP(-SIMULATION!$D$4*$I6327)))-(EXP(-SIMULATION!$D$17*$J6338)/(1-EXP(-SIMULATION!$D$4*SIMULATION!$D$17))))</f>
        <v>2.1470016424292551</v>
      </c>
      <c r="L6338">
        <v>-0.4594783211746889</v>
      </c>
      <c r="M6338">
        <f t="shared" ca="1" si="98"/>
        <v>1.1605009322065611</v>
      </c>
    </row>
    <row r="6339" spans="1:13" x14ac:dyDescent="0.25">
      <c r="A6339" s="9"/>
      <c r="H6339" s="9"/>
      <c r="J6339">
        <v>12</v>
      </c>
      <c r="K6339">
        <f ca="1">SIMULATION!$D$3*SIMULATION!$D$17/$H6327/(SIMULATION!$D$17-$I6327)*(((EXP(-$I6327*$J6339))/(1-EXP(-SIMULATION!$D$4*$I6327)))-(EXP(-SIMULATION!$D$17*$J6339)/(1-EXP(-SIMULATION!$D$4*SIMULATION!$D$17))))</f>
        <v>2.0163620369076858</v>
      </c>
      <c r="L6339">
        <v>0.32645314484961618</v>
      </c>
      <c r="M6339">
        <f t="shared" ref="M6339:M6402" ca="1" si="99">$K6339*(1+$L6339)</f>
        <v>2.6746097650115779</v>
      </c>
    </row>
    <row r="6340" spans="1:13" x14ac:dyDescent="0.25">
      <c r="A6340" s="9"/>
      <c r="H6340" s="9"/>
      <c r="J6340">
        <v>13</v>
      </c>
      <c r="K6340">
        <f ca="1">SIMULATION!$D$3*SIMULATION!$D$17/$H6327/(SIMULATION!$D$17-$I6327)*(((EXP(-$I6327*$J6340))/(1-EXP(-SIMULATION!$D$4*$I6327)))-(EXP(-SIMULATION!$D$17*$J6340)/(1-EXP(-SIMULATION!$D$4*SIMULATION!$D$17))))</f>
        <v>1.891292220013352</v>
      </c>
      <c r="L6340">
        <v>-6.3419696848366625E-2</v>
      </c>
      <c r="M6340">
        <f t="shared" ca="1" si="99"/>
        <v>1.7713470407684309</v>
      </c>
    </row>
    <row r="6341" spans="1:13" x14ac:dyDescent="0.25">
      <c r="A6341" s="9"/>
      <c r="H6341" s="9"/>
      <c r="J6341">
        <v>14</v>
      </c>
      <c r="K6341">
        <f ca="1">SIMULATION!$D$3*SIMULATION!$D$17/$H6327/(SIMULATION!$D$17-$I6327)*(((EXP(-$I6327*$J6341))/(1-EXP(-SIMULATION!$D$4*$I6327)))-(EXP(-SIMULATION!$D$17*$J6341)/(1-EXP(-SIMULATION!$D$4*SIMULATION!$D$17))))</f>
        <v>1.7724614838011319</v>
      </c>
      <c r="L6341">
        <v>-0.25629364623671597</v>
      </c>
      <c r="M6341">
        <f t="shared" ca="1" si="99"/>
        <v>1.3181908673035998</v>
      </c>
    </row>
    <row r="6342" spans="1:13" x14ac:dyDescent="0.25">
      <c r="A6342" s="9"/>
      <c r="H6342" s="9"/>
      <c r="J6342">
        <v>15</v>
      </c>
      <c r="K6342">
        <f ca="1">SIMULATION!$D$3*SIMULATION!$D$17/$H6327/(SIMULATION!$D$17-$I6327)*(((EXP(-$I6327*$J6342))/(1-EXP(-SIMULATION!$D$4*$I6327)))-(EXP(-SIMULATION!$D$17*$J6342)/(1-EXP(-SIMULATION!$D$4*SIMULATION!$D$17))))</f>
        <v>1.6601263572225149</v>
      </c>
      <c r="L6342">
        <v>1.1854878638539377E-2</v>
      </c>
      <c r="M6342">
        <f t="shared" ca="1" si="99"/>
        <v>1.6798069537120282</v>
      </c>
    </row>
    <row r="6343" spans="1:13" x14ac:dyDescent="0.25">
      <c r="A6343" s="9"/>
      <c r="H6343" s="9"/>
      <c r="J6343">
        <v>16</v>
      </c>
      <c r="K6343">
        <f ca="1">SIMULATION!$D$3*SIMULATION!$D$17/$H6327/(SIMULATION!$D$17-$I6327)*(((EXP(-$I6327*$J6343))/(1-EXP(-SIMULATION!$D$4*$I6327)))-(EXP(-SIMULATION!$D$17*$J6343)/(1-EXP(-SIMULATION!$D$4*SIMULATION!$D$17))))</f>
        <v>1.5542899891674953</v>
      </c>
      <c r="L6343">
        <v>2.8390278357129919E-3</v>
      </c>
      <c r="M6343">
        <f t="shared" ca="1" si="99"/>
        <v>1.5587026617115116</v>
      </c>
    </row>
    <row r="6344" spans="1:13" x14ac:dyDescent="0.25">
      <c r="A6344" s="9"/>
      <c r="H6344" s="9"/>
      <c r="J6344">
        <v>17</v>
      </c>
      <c r="K6344">
        <f ca="1">SIMULATION!$D$3*SIMULATION!$D$17/$H6327/(SIMULATION!$D$17-$I6327)*(((EXP(-$I6327*$J6344))/(1-EXP(-SIMULATION!$D$4*$I6327)))-(EXP(-SIMULATION!$D$17*$J6344)/(1-EXP(-SIMULATION!$D$4*SIMULATION!$D$17))))</f>
        <v>1.4548035665035119</v>
      </c>
      <c r="L6344">
        <v>0.14522038391145933</v>
      </c>
      <c r="M6344">
        <f t="shared" ca="1" si="99"/>
        <v>1.6660706989469123</v>
      </c>
    </row>
    <row r="6345" spans="1:13" x14ac:dyDescent="0.25">
      <c r="A6345" s="9"/>
      <c r="H6345" s="9"/>
      <c r="J6345">
        <v>18</v>
      </c>
      <c r="K6345">
        <f ca="1">SIMULATION!$D$3*SIMULATION!$D$17/$H6327/(SIMULATION!$D$17-$I6327)*(((EXP(-$I6327*$J6345))/(1-EXP(-SIMULATION!$D$4*$I6327)))-(EXP(-SIMULATION!$D$17*$J6345)/(1-EXP(-SIMULATION!$D$4*SIMULATION!$D$17))))</f>
        <v>1.3614306331201733</v>
      </c>
      <c r="L6345">
        <v>-0.39656281483902883</v>
      </c>
      <c r="M6345">
        <f t="shared" ca="1" si="99"/>
        <v>0.82153786904195636</v>
      </c>
    </row>
    <row r="6346" spans="1:13" x14ac:dyDescent="0.25">
      <c r="A6346" s="9"/>
      <c r="H6346" s="9"/>
      <c r="J6346">
        <v>19</v>
      </c>
      <c r="K6346">
        <f ca="1">SIMULATION!$D$3*SIMULATION!$D$17/$H6327/(SIMULATION!$D$17-$I6327)*(((EXP(-$I6327*$J6346))/(1-EXP(-SIMULATION!$D$4*$I6327)))-(EXP(-SIMULATION!$D$17*$J6346)/(1-EXP(-SIMULATION!$D$4*SIMULATION!$D$17))))</f>
        <v>1.2738876784298729</v>
      </c>
      <c r="L6346">
        <v>0.1828320725815753</v>
      </c>
      <c r="M6346">
        <f t="shared" ca="1" si="99"/>
        <v>1.506795202913338</v>
      </c>
    </row>
    <row r="6347" spans="1:13" x14ac:dyDescent="0.25">
      <c r="A6347" s="9"/>
      <c r="H6347" s="9"/>
      <c r="J6347">
        <v>20</v>
      </c>
      <c r="K6347">
        <f ca="1">SIMULATION!$D$3*SIMULATION!$D$17/$H6327/(SIMULATION!$D$17-$I6327)*(((EXP(-$I6327*$J6347))/(1-EXP(-SIMULATION!$D$4*$I6327)))-(EXP(-SIMULATION!$D$17*$J6347)/(1-EXP(-SIMULATION!$D$4*SIMULATION!$D$17))))</f>
        <v>1.1918695593501958</v>
      </c>
      <c r="L6347">
        <v>-0.15408613593894094</v>
      </c>
      <c r="M6347">
        <f t="shared" ca="1" si="99"/>
        <v>1.0082189844066758</v>
      </c>
    </row>
    <row r="6348" spans="1:13" x14ac:dyDescent="0.25">
      <c r="A6348" s="9"/>
      <c r="H6348" s="9"/>
      <c r="J6348">
        <v>21</v>
      </c>
      <c r="K6348">
        <f ca="1">SIMULATION!$D$3*SIMULATION!$D$17/$H6327/(SIMULATION!$D$17-$I6327)*(((EXP(-$I6327*$J6348))/(1-EXP(-SIMULATION!$D$4*$I6327)))-(EXP(-SIMULATION!$D$17*$J6348)/(1-EXP(-SIMULATION!$D$4*SIMULATION!$D$17))))</f>
        <v>1.1150652411831743</v>
      </c>
      <c r="L6348">
        <v>-0.24866847600235795</v>
      </c>
      <c r="M6348">
        <f t="shared" ca="1" si="99"/>
        <v>0.83778366701495266</v>
      </c>
    </row>
    <row r="6349" spans="1:13" x14ac:dyDescent="0.25">
      <c r="A6349" s="9"/>
      <c r="H6349" s="9"/>
      <c r="J6349">
        <v>22</v>
      </c>
      <c r="K6349">
        <f ca="1">SIMULATION!$D$3*SIMULATION!$D$17/$H6327/(SIMULATION!$D$17-$I6327)*(((EXP(-$I6327*$J6349))/(1-EXP(-SIMULATION!$D$4*$I6327)))-(EXP(-SIMULATION!$D$17*$J6349)/(1-EXP(-SIMULATION!$D$4*SIMULATION!$D$17))))</f>
        <v>1.0431673701271285</v>
      </c>
      <c r="L6349">
        <v>-8.7912833088138034E-2</v>
      </c>
      <c r="M6349">
        <f t="shared" ca="1" si="99"/>
        <v>0.95145957123415037</v>
      </c>
    </row>
    <row r="6350" spans="1:13" x14ac:dyDescent="0.25">
      <c r="A6350" s="9"/>
      <c r="H6350" s="9"/>
      <c r="J6350">
        <v>23</v>
      </c>
      <c r="K6350">
        <f ca="1">SIMULATION!$D$3*SIMULATION!$D$17/$H6327/(SIMULATION!$D$17-$I6327)*(((EXP(-$I6327*$J6350))/(1-EXP(-SIMULATION!$D$4*$I6327)))-(EXP(-SIMULATION!$D$17*$J6350)/(1-EXP(-SIMULATION!$D$4*SIMULATION!$D$17))))</f>
        <v>0.97587792617426816</v>
      </c>
      <c r="L6350">
        <v>0.29177931506901078</v>
      </c>
      <c r="M6350">
        <f t="shared" ca="1" si="99"/>
        <v>1.2606189190643629</v>
      </c>
    </row>
    <row r="6351" spans="1:13" x14ac:dyDescent="0.25">
      <c r="A6351" s="9"/>
      <c r="H6351" s="9"/>
      <c r="J6351">
        <v>24</v>
      </c>
      <c r="K6351">
        <f ca="1">SIMULATION!$D$3*SIMULATION!$D$17/$H6327/(SIMULATION!$D$17-$I6327)*(((EXP(-$I6327*$J6351))/(1-EXP(-SIMULATION!$D$4*$I6327)))-(EXP(-SIMULATION!$D$17*$J6351)/(1-EXP(-SIMULATION!$D$4*SIMULATION!$D$17))))</f>
        <v>0.91291139530457477</v>
      </c>
      <c r="L6351">
        <v>-0.24413080338153684</v>
      </c>
      <c r="M6351">
        <f t="shared" ca="1" si="99"/>
        <v>0.69004160295270922</v>
      </c>
    </row>
    <row r="6352" spans="1:13" x14ac:dyDescent="0.25">
      <c r="A6352" s="9">
        <v>255</v>
      </c>
      <c r="B6352" s="2">
        <f ca="1">NORMINV(RAND(),SIMULATION!D7,SIMULATION!D8)</f>
        <v>58.32118133579592</v>
      </c>
      <c r="C6352" s="2">
        <v>2</v>
      </c>
      <c r="D6352" s="2">
        <f ca="1">SIMULATION!$D$11*(1+(SIMULATION!$D$12*LN(1+$C6352)))*(1+(SIMULATION!$D$13*(($B6352/63.5)-1)))</f>
        <v>9.8534732114513481</v>
      </c>
      <c r="E6352" s="2">
        <v>-1.6821615499642915E-2</v>
      </c>
      <c r="F6352" s="2">
        <f ca="1">D6352*(1+E6352)</f>
        <v>9.6877218737522828</v>
      </c>
      <c r="G6352" s="2">
        <v>4.3179695503304368E-2</v>
      </c>
      <c r="H6352" s="9">
        <f>SIMULATION!$D$15*EXP($G$6352)</f>
        <v>230.49696946337437</v>
      </c>
      <c r="I6352" s="2">
        <f ca="1">$F6352/$H6352</f>
        <v>4.2029714734673103E-2</v>
      </c>
      <c r="J6352">
        <v>0</v>
      </c>
      <c r="K6352">
        <f ca="1">SIMULATION!$D$3*SIMULATION!$D$17/$H6352/(SIMULATION!$D$17-$I6352)*(((EXP(-$I6352*$J6352))/(1-EXP(-SIMULATION!$D$4*$I6352)))-(EXP(-SIMULATION!$D$17*$J6352)/(1-EXP(-SIMULATION!$D$4*SIMULATION!$D$17))))</f>
        <v>1.5125210372196507</v>
      </c>
      <c r="L6352">
        <v>-0.43666537371473307</v>
      </c>
      <c r="M6352">
        <f t="shared" ca="1" si="99"/>
        <v>0.85205547325073627</v>
      </c>
    </row>
    <row r="6353" spans="1:13" x14ac:dyDescent="0.25">
      <c r="A6353" s="9"/>
      <c r="H6353" s="9"/>
      <c r="J6353">
        <v>1</v>
      </c>
      <c r="K6353">
        <f ca="1">SIMULATION!$D$3*SIMULATION!$D$17/$H6352/(SIMULATION!$D$17-$I6352)*(((EXP(-$I6352*$J6353))/(1-EXP(-SIMULATION!$D$4*$I6352)))-(EXP(-SIMULATION!$D$17*$J6353)/(1-EXP(-SIMULATION!$D$4*SIMULATION!$D$17))))</f>
        <v>2.2882691284630834</v>
      </c>
      <c r="L6353">
        <v>-0.15409778517270525</v>
      </c>
      <c r="M6353">
        <f t="shared" ca="1" si="99"/>
        <v>1.9356519238878458</v>
      </c>
    </row>
    <row r="6354" spans="1:13" x14ac:dyDescent="0.25">
      <c r="A6354" s="9"/>
      <c r="H6354" s="9"/>
      <c r="J6354">
        <v>2</v>
      </c>
      <c r="K6354">
        <f ca="1">SIMULATION!$D$3*SIMULATION!$D$17/$H6352/(SIMULATION!$D$17-$I6352)*(((EXP(-$I6352*$J6354))/(1-EXP(-SIMULATION!$D$4*$I6352)))-(EXP(-SIMULATION!$D$17*$J6354)/(1-EXP(-SIMULATION!$D$4*SIMULATION!$D$17))))</f>
        <v>2.7310986293237716</v>
      </c>
      <c r="L6354">
        <v>0.20204968776676344</v>
      </c>
      <c r="M6354">
        <f t="shared" ca="1" si="99"/>
        <v>3.2829162546388755</v>
      </c>
    </row>
    <row r="6355" spans="1:13" x14ac:dyDescent="0.25">
      <c r="A6355" s="9"/>
      <c r="H6355" s="9"/>
      <c r="J6355">
        <v>3</v>
      </c>
      <c r="K6355">
        <f ca="1">SIMULATION!$D$3*SIMULATION!$D$17/$H6352/(SIMULATION!$D$17-$I6352)*(((EXP(-$I6352*$J6355))/(1-EXP(-SIMULATION!$D$4*$I6352)))-(EXP(-SIMULATION!$D$17*$J6355)/(1-EXP(-SIMULATION!$D$4*SIMULATION!$D$17))))</f>
        <v>2.9628202688024254</v>
      </c>
      <c r="L6355">
        <v>0.17785903131346159</v>
      </c>
      <c r="M6355">
        <f t="shared" ca="1" si="99"/>
        <v>3.4897846117675146</v>
      </c>
    </row>
    <row r="6356" spans="1:13" x14ac:dyDescent="0.25">
      <c r="A6356" s="9"/>
      <c r="H6356" s="9"/>
      <c r="J6356">
        <v>4</v>
      </c>
      <c r="K6356">
        <f ca="1">SIMULATION!$D$3*SIMULATION!$D$17/$H6352/(SIMULATION!$D$17-$I6352)*(((EXP(-$I6352*$J6356))/(1-EXP(-SIMULATION!$D$4*$I6352)))-(EXP(-SIMULATION!$D$17*$J6356)/(1-EXP(-SIMULATION!$D$4*SIMULATION!$D$17))))</f>
        <v>3.0614013519059311</v>
      </c>
      <c r="L6356">
        <v>0.20469388553582446</v>
      </c>
      <c r="M6356">
        <f t="shared" ca="1" si="99"/>
        <v>3.6880514898121821</v>
      </c>
    </row>
    <row r="6357" spans="1:13" x14ac:dyDescent="0.25">
      <c r="A6357" s="9"/>
      <c r="H6357" s="9"/>
      <c r="J6357">
        <v>5</v>
      </c>
      <c r="K6357">
        <f ca="1">SIMULATION!$D$3*SIMULATION!$D$17/$H6352/(SIMULATION!$D$17-$I6352)*(((EXP(-$I6352*$J6357))/(1-EXP(-SIMULATION!$D$4*$I6352)))-(EXP(-SIMULATION!$D$17*$J6357)/(1-EXP(-SIMULATION!$D$4*SIMULATION!$D$17))))</f>
        <v>3.0767170384537526</v>
      </c>
      <c r="L6357">
        <v>-0.16549824114931694</v>
      </c>
      <c r="M6357">
        <f t="shared" ca="1" si="99"/>
        <v>2.5675257800755213</v>
      </c>
    </row>
    <row r="6358" spans="1:13" x14ac:dyDescent="0.25">
      <c r="A6358" s="9"/>
      <c r="H6358" s="9"/>
      <c r="J6358">
        <v>6</v>
      </c>
      <c r="K6358">
        <f ca="1">SIMULATION!$D$3*SIMULATION!$D$17/$H6352/(SIMULATION!$D$17-$I6352)*(((EXP(-$I6352*$J6358))/(1-EXP(-SIMULATION!$D$4*$I6352)))-(EXP(-SIMULATION!$D$17*$J6358)/(1-EXP(-SIMULATION!$D$4*SIMULATION!$D$17))))</f>
        <v>3.0406439891195238</v>
      </c>
      <c r="L6358">
        <v>0.1210418803013735</v>
      </c>
      <c r="M6358">
        <f t="shared" ca="1" si="99"/>
        <v>3.4086892548896199</v>
      </c>
    </row>
    <row r="6359" spans="1:13" x14ac:dyDescent="0.25">
      <c r="A6359" s="9"/>
      <c r="H6359" s="9"/>
      <c r="J6359">
        <v>7</v>
      </c>
      <c r="K6359">
        <f ca="1">SIMULATION!$D$3*SIMULATION!$D$17/$H6352/(SIMULATION!$D$17-$I6352)*(((EXP(-$I6352*$J6359))/(1-EXP(-SIMULATION!$D$4*$I6352)))-(EXP(-SIMULATION!$D$17*$J6359)/(1-EXP(-SIMULATION!$D$4*SIMULATION!$D$17))))</f>
        <v>2.9735284694644393</v>
      </c>
      <c r="L6359">
        <v>0.15041438963869605</v>
      </c>
      <c r="M6359">
        <f t="shared" ca="1" si="99"/>
        <v>3.4207899392722187</v>
      </c>
    </row>
    <row r="6360" spans="1:13" x14ac:dyDescent="0.25">
      <c r="A6360" s="9"/>
      <c r="H6360" s="9"/>
      <c r="J6360">
        <v>8</v>
      </c>
      <c r="K6360">
        <f ca="1">SIMULATION!$D$3*SIMULATION!$D$17/$H6352/(SIMULATION!$D$17-$I6352)*(((EXP(-$I6352*$J6360))/(1-EXP(-SIMULATION!$D$4*$I6352)))-(EXP(-SIMULATION!$D$17*$J6360)/(1-EXP(-SIMULATION!$D$4*SIMULATION!$D$17))))</f>
        <v>2.8883311247864651</v>
      </c>
      <c r="L6360">
        <v>-0.34154741246302878</v>
      </c>
      <c r="M6360">
        <f t="shared" ca="1" si="99"/>
        <v>1.9018291027792185</v>
      </c>
    </row>
    <row r="6361" spans="1:13" x14ac:dyDescent="0.25">
      <c r="A6361" s="9"/>
      <c r="H6361" s="9"/>
      <c r="J6361">
        <v>9</v>
      </c>
      <c r="K6361">
        <f ca="1">SIMULATION!$D$3*SIMULATION!$D$17/$H6352/(SIMULATION!$D$17-$I6352)*(((EXP(-$I6352*$J6361))/(1-EXP(-SIMULATION!$D$4*$I6352)))-(EXP(-SIMULATION!$D$17*$J6361)/(1-EXP(-SIMULATION!$D$4*SIMULATION!$D$17))))</f>
        <v>2.7932829151224796</v>
      </c>
      <c r="L6361">
        <v>0.23709806022581503</v>
      </c>
      <c r="M6361">
        <f t="shared" ca="1" si="99"/>
        <v>3.4555648759599293</v>
      </c>
    </row>
    <row r="6362" spans="1:13" x14ac:dyDescent="0.25">
      <c r="A6362" s="9"/>
      <c r="H6362" s="9"/>
      <c r="J6362">
        <v>10</v>
      </c>
      <c r="K6362">
        <f ca="1">SIMULATION!$D$3*SIMULATION!$D$17/$H6352/(SIMULATION!$D$17-$I6352)*(((EXP(-$I6352*$J6362))/(1-EXP(-SIMULATION!$D$4*$I6352)))-(EXP(-SIMULATION!$D$17*$J6362)/(1-EXP(-SIMULATION!$D$4*SIMULATION!$D$17))))</f>
        <v>2.6935869711860363</v>
      </c>
      <c r="L6362">
        <v>0.14879372579886668</v>
      </c>
      <c r="M6362">
        <f t="shared" ca="1" si="99"/>
        <v>3.0943758123920913</v>
      </c>
    </row>
    <row r="6363" spans="1:13" x14ac:dyDescent="0.25">
      <c r="A6363" s="9"/>
      <c r="H6363" s="9"/>
      <c r="J6363">
        <v>11</v>
      </c>
      <c r="K6363">
        <f ca="1">SIMULATION!$D$3*SIMULATION!$D$17/$H6352/(SIMULATION!$D$17-$I6352)*(((EXP(-$I6352*$J6363))/(1-EXP(-SIMULATION!$D$4*$I6352)))-(EXP(-SIMULATION!$D$17*$J6363)/(1-EXP(-SIMULATION!$D$4*SIMULATION!$D$17))))</f>
        <v>2.5925090586994779</v>
      </c>
      <c r="L6363">
        <v>0.49259022618187642</v>
      </c>
      <c r="M6363">
        <f t="shared" ca="1" si="99"/>
        <v>3.8695536823028172</v>
      </c>
    </row>
    <row r="6364" spans="1:13" x14ac:dyDescent="0.25">
      <c r="A6364" s="9"/>
      <c r="H6364" s="9"/>
      <c r="J6364">
        <v>12</v>
      </c>
      <c r="K6364">
        <f ca="1">SIMULATION!$D$3*SIMULATION!$D$17/$H6352/(SIMULATION!$D$17-$I6352)*(((EXP(-$I6352*$J6364))/(1-EXP(-SIMULATION!$D$4*$I6352)))-(EXP(-SIMULATION!$D$17*$J6364)/(1-EXP(-SIMULATION!$D$4*SIMULATION!$D$17))))</f>
        <v>2.4920762533399983</v>
      </c>
      <c r="L6364">
        <v>2.0346643951014865E-3</v>
      </c>
      <c r="M6364">
        <f t="shared" ca="1" si="99"/>
        <v>2.497146792162547</v>
      </c>
    </row>
    <row r="6365" spans="1:13" x14ac:dyDescent="0.25">
      <c r="A6365" s="9"/>
      <c r="H6365" s="9"/>
      <c r="J6365">
        <v>13</v>
      </c>
      <c r="K6365">
        <f ca="1">SIMULATION!$D$3*SIMULATION!$D$17/$H6352/(SIMULATION!$D$17-$I6352)*(((EXP(-$I6352*$J6365))/(1-EXP(-SIMULATION!$D$4*$I6352)))-(EXP(-SIMULATION!$D$17*$J6365)/(1-EXP(-SIMULATION!$D$4*SIMULATION!$D$17))))</f>
        <v>2.3935245525191005</v>
      </c>
      <c r="L6365">
        <v>-8.2676752687609115E-2</v>
      </c>
      <c r="M6365">
        <f t="shared" ca="1" si="99"/>
        <v>2.1956357150387587</v>
      </c>
    </row>
    <row r="6366" spans="1:13" x14ac:dyDescent="0.25">
      <c r="A6366" s="9"/>
      <c r="H6366" s="9"/>
      <c r="J6366">
        <v>14</v>
      </c>
      <c r="K6366">
        <f ca="1">SIMULATION!$D$3*SIMULATION!$D$17/$H6352/(SIMULATION!$D$17-$I6352)*(((EXP(-$I6352*$J6366))/(1-EXP(-SIMULATION!$D$4*$I6352)))-(EXP(-SIMULATION!$D$17*$J6366)/(1-EXP(-SIMULATION!$D$4*SIMULATION!$D$17))))</f>
        <v>2.297585604568086</v>
      </c>
      <c r="L6366">
        <v>0.4194788235025555</v>
      </c>
      <c r="M6366">
        <f t="shared" ca="1" si="99"/>
        <v>3.2613741108687146</v>
      </c>
    </row>
    <row r="6367" spans="1:13" x14ac:dyDescent="0.25">
      <c r="A6367" s="9"/>
      <c r="H6367" s="9"/>
      <c r="J6367">
        <v>15</v>
      </c>
      <c r="K6367">
        <f ca="1">SIMULATION!$D$3*SIMULATION!$D$17/$H6352/(SIMULATION!$D$17-$I6352)*(((EXP(-$I6352*$J6367))/(1-EXP(-SIMULATION!$D$4*$I6352)))-(EXP(-SIMULATION!$D$17*$J6367)/(1-EXP(-SIMULATION!$D$4*SIMULATION!$D$17))))</f>
        <v>2.2046703450330658</v>
      </c>
      <c r="L6367">
        <v>9.7022728430874783E-2</v>
      </c>
      <c r="M6367">
        <f t="shared" ca="1" si="99"/>
        <v>2.4185734771988119</v>
      </c>
    </row>
    <row r="6368" spans="1:13" x14ac:dyDescent="0.25">
      <c r="A6368" s="9"/>
      <c r="H6368" s="9"/>
      <c r="J6368">
        <v>16</v>
      </c>
      <c r="K6368">
        <f ca="1">SIMULATION!$D$3*SIMULATION!$D$17/$H6352/(SIMULATION!$D$17-$I6352)*(((EXP(-$I6352*$J6368))/(1-EXP(-SIMULATION!$D$4*$I6352)))-(EXP(-SIMULATION!$D$17*$J6368)/(1-EXP(-SIMULATION!$D$4*SIMULATION!$D$17))))</f>
        <v>2.1149865729358415</v>
      </c>
      <c r="L6368">
        <v>9.1423576472188142E-2</v>
      </c>
      <c r="M6368">
        <f t="shared" ca="1" si="99"/>
        <v>2.3083462096242928</v>
      </c>
    </row>
    <row r="6369" spans="1:13" x14ac:dyDescent="0.25">
      <c r="A6369" s="9"/>
      <c r="H6369" s="9"/>
      <c r="J6369">
        <v>17</v>
      </c>
      <c r="K6369">
        <f ca="1">SIMULATION!$D$3*SIMULATION!$D$17/$H6352/(SIMULATION!$D$17-$I6352)*(((EXP(-$I6352*$J6369))/(1-EXP(-SIMULATION!$D$4*$I6352)))-(EXP(-SIMULATION!$D$17*$J6369)/(1-EXP(-SIMULATION!$D$4*SIMULATION!$D$17))))</f>
        <v>2.0286141983732158</v>
      </c>
      <c r="L6369">
        <v>0.23101738236708766</v>
      </c>
      <c r="M6369">
        <f t="shared" ca="1" si="99"/>
        <v>2.4972593403141037</v>
      </c>
    </row>
    <row r="6370" spans="1:13" x14ac:dyDescent="0.25">
      <c r="A6370" s="9"/>
      <c r="H6370" s="9"/>
      <c r="J6370">
        <v>18</v>
      </c>
      <c r="K6370">
        <f ca="1">SIMULATION!$D$3*SIMULATION!$D$17/$H6352/(SIMULATION!$D$17-$I6352)*(((EXP(-$I6352*$J6370))/(1-EXP(-SIMULATION!$D$4*$I6352)))-(EXP(-SIMULATION!$D$17*$J6370)/(1-EXP(-SIMULATION!$D$4*SIMULATION!$D$17))))</f>
        <v>1.9455533689210118</v>
      </c>
      <c r="L6370">
        <v>2.8161692911001245E-2</v>
      </c>
      <c r="M6370">
        <f t="shared" ca="1" si="99"/>
        <v>2.0003434454385296</v>
      </c>
    </row>
    <row r="6371" spans="1:13" x14ac:dyDescent="0.25">
      <c r="A6371" s="9"/>
      <c r="H6371" s="9"/>
      <c r="J6371">
        <v>19</v>
      </c>
      <c r="K6371">
        <f ca="1">SIMULATION!$D$3*SIMULATION!$D$17/$H6352/(SIMULATION!$D$17-$I6352)*(((EXP(-$I6352*$J6371))/(1-EXP(-SIMULATION!$D$4*$I6352)))-(EXP(-SIMULATION!$D$17*$J6371)/(1-EXP(-SIMULATION!$D$4*SIMULATION!$D$17))))</f>
        <v>1.8657552199901422</v>
      </c>
      <c r="L6371">
        <v>4.4752567394794607E-3</v>
      </c>
      <c r="M6371">
        <f t="shared" ca="1" si="99"/>
        <v>1.874104953612622</v>
      </c>
    </row>
    <row r="6372" spans="1:13" x14ac:dyDescent="0.25">
      <c r="A6372" s="9"/>
      <c r="H6372" s="9"/>
      <c r="J6372">
        <v>20</v>
      </c>
      <c r="K6372">
        <f ca="1">SIMULATION!$D$3*SIMULATION!$D$17/$H6352/(SIMULATION!$D$17-$I6352)*(((EXP(-$I6352*$J6372))/(1-EXP(-SIMULATION!$D$4*$I6352)))-(EXP(-SIMULATION!$D$17*$J6372)/(1-EXP(-SIMULATION!$D$4*SIMULATION!$D$17))))</f>
        <v>1.7891414939023369</v>
      </c>
      <c r="L6372">
        <v>-0.20833518812110913</v>
      </c>
      <c r="M6372">
        <f t="shared" ca="1" si="99"/>
        <v>1.4164003641949114</v>
      </c>
    </row>
    <row r="6373" spans="1:13" x14ac:dyDescent="0.25">
      <c r="A6373" s="9"/>
      <c r="H6373" s="9"/>
      <c r="J6373">
        <v>21</v>
      </c>
      <c r="K6373">
        <f ca="1">SIMULATION!$D$3*SIMULATION!$D$17/$H6352/(SIMULATION!$D$17-$I6352)*(((EXP(-$I6352*$J6373))/(1-EXP(-SIMULATION!$D$4*$I6352)))-(EXP(-SIMULATION!$D$17*$J6373)/(1-EXP(-SIMULATION!$D$4*SIMULATION!$D$17))))</f>
        <v>1.7156170293313955</v>
      </c>
      <c r="L6373">
        <v>0.11391001097258403</v>
      </c>
      <c r="M6373">
        <f t="shared" ca="1" si="99"/>
        <v>1.9110429839672869</v>
      </c>
    </row>
    <row r="6374" spans="1:13" x14ac:dyDescent="0.25">
      <c r="A6374" s="9"/>
      <c r="H6374" s="9"/>
      <c r="J6374">
        <v>22</v>
      </c>
      <c r="K6374">
        <f ca="1">SIMULATION!$D$3*SIMULATION!$D$17/$H6352/(SIMULATION!$D$17-$I6352)*(((EXP(-$I6352*$J6374))/(1-EXP(-SIMULATION!$D$4*$I6352)))-(EXP(-SIMULATION!$D$17*$J6374)/(1-EXP(-SIMULATION!$D$4*SIMULATION!$D$17))))</f>
        <v>1.6450776853152307</v>
      </c>
      <c r="L6374">
        <v>-0.16911298019535415</v>
      </c>
      <c r="M6374">
        <f t="shared" ca="1" si="99"/>
        <v>1.3668736952986971</v>
      </c>
    </row>
    <row r="6375" spans="1:13" x14ac:dyDescent="0.25">
      <c r="A6375" s="9"/>
      <c r="H6375" s="9"/>
      <c r="J6375">
        <v>23</v>
      </c>
      <c r="K6375">
        <f ca="1">SIMULATION!$D$3*SIMULATION!$D$17/$H6352/(SIMULATION!$D$17-$I6352)*(((EXP(-$I6352*$J6375))/(1-EXP(-SIMULATION!$D$4*$I6352)))-(EXP(-SIMULATION!$D$17*$J6375)/(1-EXP(-SIMULATION!$D$4*SIMULATION!$D$17))))</f>
        <v>1.5774153429032067</v>
      </c>
      <c r="L6375">
        <v>9.2355199323161705E-2</v>
      </c>
      <c r="M6375">
        <f t="shared" ca="1" si="99"/>
        <v>1.723097851312446</v>
      </c>
    </row>
    <row r="6376" spans="1:13" x14ac:dyDescent="0.25">
      <c r="A6376" s="9"/>
      <c r="H6376" s="9"/>
      <c r="J6376">
        <v>24</v>
      </c>
      <c r="K6376">
        <f ca="1">SIMULATION!$D$3*SIMULATION!$D$17/$H6352/(SIMULATION!$D$17-$I6352)*(((EXP(-$I6352*$J6376))/(1-EXP(-SIMULATION!$D$4*$I6352)))-(EXP(-SIMULATION!$D$17*$J6376)/(1-EXP(-SIMULATION!$D$4*SIMULATION!$D$17))))</f>
        <v>1.5125210372196507</v>
      </c>
      <c r="L6376">
        <v>-0.26820382606332466</v>
      </c>
      <c r="M6376">
        <f t="shared" ca="1" si="99"/>
        <v>1.1068571080360723</v>
      </c>
    </row>
    <row r="6377" spans="1:13" x14ac:dyDescent="0.25">
      <c r="A6377" s="9">
        <v>256</v>
      </c>
      <c r="B6377" s="2">
        <f ca="1">NORMINV(RAND(),SIMULATION!D7,SIMULATION!D8)</f>
        <v>62.917529036603042</v>
      </c>
      <c r="C6377" s="2">
        <v>2</v>
      </c>
      <c r="D6377" s="2">
        <f ca="1">SIMULATION!$D$11*(1+(SIMULATION!$D$12*LN(1+$C6377)))*(1+(SIMULATION!$D$13*(($B6377/63.5)-1)))</f>
        <v>10.194805976499861</v>
      </c>
      <c r="E6377" s="2">
        <v>-7.6676854310817416E-2</v>
      </c>
      <c r="F6377" s="2">
        <f ca="1">D6377*(1+E6377)</f>
        <v>9.4131003239127313</v>
      </c>
      <c r="G6377" s="2">
        <v>-1.0697199373092281</v>
      </c>
      <c r="H6377" s="9">
        <f>SIMULATION!$D$15*EXP($G$6377)</f>
        <v>75.742397920896849</v>
      </c>
      <c r="I6377" s="2">
        <f ca="1">$F6377/$H6377</f>
        <v>0.12427782301985604</v>
      </c>
      <c r="J6377">
        <v>0</v>
      </c>
      <c r="K6377">
        <f ca="1">SIMULATION!$D$3*SIMULATION!$D$17/$H6377/(SIMULATION!$D$17-$I6377)*(((EXP(-$I6377*$J6377))/(1-EXP(-SIMULATION!$D$4*$I6377)))-(EXP(-SIMULATION!$D$17*$J6377)/(1-EXP(-SIMULATION!$D$4*SIMULATION!$D$17))))</f>
        <v>0.53738848099862002</v>
      </c>
      <c r="L6377">
        <v>-0.2914743586413619</v>
      </c>
      <c r="M6377">
        <f t="shared" ca="1" si="99"/>
        <v>0.3807535181582915</v>
      </c>
    </row>
    <row r="6378" spans="1:13" x14ac:dyDescent="0.25">
      <c r="A6378" s="9"/>
      <c r="H6378" s="9"/>
      <c r="J6378">
        <v>1</v>
      </c>
      <c r="K6378">
        <f ca="1">SIMULATION!$D$3*SIMULATION!$D$17/$H6377/(SIMULATION!$D$17-$I6377)*(((EXP(-$I6377*$J6378))/(1-EXP(-SIMULATION!$D$4*$I6377)))-(EXP(-SIMULATION!$D$17*$J6378)/(1-EXP(-SIMULATION!$D$4*SIMULATION!$D$17))))</f>
        <v>2.9159714427021761</v>
      </c>
      <c r="L6378">
        <v>-0.28826447617814405</v>
      </c>
      <c r="M6378">
        <f t="shared" ca="1" si="99"/>
        <v>2.0754004622212063</v>
      </c>
    </row>
    <row r="6379" spans="1:13" x14ac:dyDescent="0.25">
      <c r="A6379" s="9"/>
      <c r="H6379" s="9"/>
      <c r="J6379">
        <v>2</v>
      </c>
      <c r="K6379">
        <f ca="1">SIMULATION!$D$3*SIMULATION!$D$17/$H6377/(SIMULATION!$D$17-$I6377)*(((EXP(-$I6377*$J6379))/(1-EXP(-SIMULATION!$D$4*$I6377)))-(EXP(-SIMULATION!$D$17*$J6379)/(1-EXP(-SIMULATION!$D$4*SIMULATION!$D$17))))</f>
        <v>4.1396937196992072</v>
      </c>
      <c r="L6379">
        <v>-0.1856253448860859</v>
      </c>
      <c r="M6379">
        <f t="shared" ca="1" si="99"/>
        <v>3.3712616452572783</v>
      </c>
    </row>
    <row r="6380" spans="1:13" x14ac:dyDescent="0.25">
      <c r="A6380" s="9"/>
      <c r="H6380" s="9"/>
      <c r="J6380">
        <v>3</v>
      </c>
      <c r="K6380">
        <f ca="1">SIMULATION!$D$3*SIMULATION!$D$17/$H6377/(SIMULATION!$D$17-$I6377)*(((EXP(-$I6377*$J6380))/(1-EXP(-SIMULATION!$D$4*$I6377)))-(EXP(-SIMULATION!$D$17*$J6380)/(1-EXP(-SIMULATION!$D$4*SIMULATION!$D$17))))</f>
        <v>4.6584750045427477</v>
      </c>
      <c r="L6380">
        <v>0.23054948847609011</v>
      </c>
      <c r="M6380">
        <f t="shared" ca="1" si="99"/>
        <v>5.7324840339187295</v>
      </c>
    </row>
    <row r="6381" spans="1:13" x14ac:dyDescent="0.25">
      <c r="A6381" s="9"/>
      <c r="H6381" s="9"/>
      <c r="J6381">
        <v>4</v>
      </c>
      <c r="K6381">
        <f ca="1">SIMULATION!$D$3*SIMULATION!$D$17/$H6377/(SIMULATION!$D$17-$I6377)*(((EXP(-$I6377*$J6381))/(1-EXP(-SIMULATION!$D$4*$I6377)))-(EXP(-SIMULATION!$D$17*$J6381)/(1-EXP(-SIMULATION!$D$4*SIMULATION!$D$17))))</f>
        <v>4.7565302335731712</v>
      </c>
      <c r="L6381">
        <v>-0.54785935908145533</v>
      </c>
      <c r="M6381">
        <f t="shared" ca="1" si="99"/>
        <v>2.1506206283562084</v>
      </c>
    </row>
    <row r="6382" spans="1:13" x14ac:dyDescent="0.25">
      <c r="A6382" s="9"/>
      <c r="H6382" s="9"/>
      <c r="J6382">
        <v>5</v>
      </c>
      <c r="K6382">
        <f ca="1">SIMULATION!$D$3*SIMULATION!$D$17/$H6377/(SIMULATION!$D$17-$I6377)*(((EXP(-$I6377*$J6382))/(1-EXP(-SIMULATION!$D$4*$I6377)))-(EXP(-SIMULATION!$D$17*$J6382)/(1-EXP(-SIMULATION!$D$4*SIMULATION!$D$17))))</f>
        <v>4.6123663902501084</v>
      </c>
      <c r="L6382">
        <v>-5.0627682784496156E-2</v>
      </c>
      <c r="M6382">
        <f t="shared" ca="1" si="99"/>
        <v>4.3788529677586547</v>
      </c>
    </row>
    <row r="6383" spans="1:13" x14ac:dyDescent="0.25">
      <c r="A6383" s="9"/>
      <c r="H6383" s="9"/>
      <c r="J6383">
        <v>6</v>
      </c>
      <c r="K6383">
        <f ca="1">SIMULATION!$D$3*SIMULATION!$D$17/$H6377/(SIMULATION!$D$17-$I6377)*(((EXP(-$I6377*$J6383))/(1-EXP(-SIMULATION!$D$4*$I6377)))-(EXP(-SIMULATION!$D$17*$J6383)/(1-EXP(-SIMULATION!$D$4*SIMULATION!$D$17))))</f>
        <v>4.3371738554314971</v>
      </c>
      <c r="L6383">
        <v>0.38581798907793446</v>
      </c>
      <c r="M6383">
        <f t="shared" ca="1" si="99"/>
        <v>6.0105335506154693</v>
      </c>
    </row>
    <row r="6384" spans="1:13" x14ac:dyDescent="0.25">
      <c r="A6384" s="9"/>
      <c r="H6384" s="9"/>
      <c r="J6384">
        <v>7</v>
      </c>
      <c r="K6384">
        <f ca="1">SIMULATION!$D$3*SIMULATION!$D$17/$H6377/(SIMULATION!$D$17-$I6377)*(((EXP(-$I6377*$J6384))/(1-EXP(-SIMULATION!$D$4*$I6377)))-(EXP(-SIMULATION!$D$17*$J6384)/(1-EXP(-SIMULATION!$D$4*SIMULATION!$D$17))))</f>
        <v>3.9993790100649163</v>
      </c>
      <c r="L6384">
        <v>1.4083560162542629E-2</v>
      </c>
      <c r="M6384">
        <f t="shared" ca="1" si="99"/>
        <v>4.0557045049659761</v>
      </c>
    </row>
    <row r="6385" spans="1:13" x14ac:dyDescent="0.25">
      <c r="A6385" s="9"/>
      <c r="H6385" s="9"/>
      <c r="J6385">
        <v>8</v>
      </c>
      <c r="K6385">
        <f ca="1">SIMULATION!$D$3*SIMULATION!$D$17/$H6377/(SIMULATION!$D$17-$I6377)*(((EXP(-$I6377*$J6385))/(1-EXP(-SIMULATION!$D$4*$I6377)))-(EXP(-SIMULATION!$D$17*$J6385)/(1-EXP(-SIMULATION!$D$4*SIMULATION!$D$17))))</f>
        <v>3.6403344180857471</v>
      </c>
      <c r="L6385">
        <v>0.3905560309540968</v>
      </c>
      <c r="M6385">
        <f t="shared" ca="1" si="99"/>
        <v>5.0620889797589079</v>
      </c>
    </row>
    <row r="6386" spans="1:13" x14ac:dyDescent="0.25">
      <c r="A6386" s="9"/>
      <c r="H6386" s="9"/>
      <c r="J6386">
        <v>9</v>
      </c>
      <c r="K6386">
        <f ca="1">SIMULATION!$D$3*SIMULATION!$D$17/$H6377/(SIMULATION!$D$17-$I6377)*(((EXP(-$I6377*$J6386))/(1-EXP(-SIMULATION!$D$4*$I6377)))-(EXP(-SIMULATION!$D$17*$J6386)/(1-EXP(-SIMULATION!$D$4*SIMULATION!$D$17))))</f>
        <v>3.2843348650398645</v>
      </c>
      <c r="L6386">
        <v>0.22288843579070736</v>
      </c>
      <c r="M6386">
        <f t="shared" ca="1" si="99"/>
        <v>4.0163751257214839</v>
      </c>
    </row>
    <row r="6387" spans="1:13" x14ac:dyDescent="0.25">
      <c r="A6387" s="9"/>
      <c r="H6387" s="9"/>
      <c r="J6387">
        <v>10</v>
      </c>
      <c r="K6387">
        <f ca="1">SIMULATION!$D$3*SIMULATION!$D$17/$H6377/(SIMULATION!$D$17-$I6377)*(((EXP(-$I6377*$J6387))/(1-EXP(-SIMULATION!$D$4*$I6377)))-(EXP(-SIMULATION!$D$17*$J6387)/(1-EXP(-SIMULATION!$D$4*SIMULATION!$D$17))))</f>
        <v>2.9450017796599339</v>
      </c>
      <c r="L6387">
        <v>0.35625663087506149</v>
      </c>
      <c r="M6387">
        <f t="shared" ca="1" si="99"/>
        <v>3.994178191602642</v>
      </c>
    </row>
    <row r="6388" spans="1:13" x14ac:dyDescent="0.25">
      <c r="A6388" s="9"/>
      <c r="H6388" s="9"/>
      <c r="J6388">
        <v>11</v>
      </c>
      <c r="K6388">
        <f ca="1">SIMULATION!$D$3*SIMULATION!$D$17/$H6377/(SIMULATION!$D$17-$I6377)*(((EXP(-$I6377*$J6388))/(1-EXP(-SIMULATION!$D$4*$I6377)))-(EXP(-SIMULATION!$D$17*$J6388)/(1-EXP(-SIMULATION!$D$4*SIMULATION!$D$17))))</f>
        <v>2.6293444120898206</v>
      </c>
      <c r="L6388">
        <v>7.1097719357435266E-2</v>
      </c>
      <c r="M6388">
        <f t="shared" ca="1" si="99"/>
        <v>2.8162848031946237</v>
      </c>
    </row>
    <row r="6389" spans="1:13" x14ac:dyDescent="0.25">
      <c r="A6389" s="9"/>
      <c r="H6389" s="9"/>
      <c r="J6389">
        <v>12</v>
      </c>
      <c r="K6389">
        <f ca="1">SIMULATION!$D$3*SIMULATION!$D$17/$H6377/(SIMULATION!$D$17-$I6377)*(((EXP(-$I6377*$J6389))/(1-EXP(-SIMULATION!$D$4*$I6377)))-(EXP(-SIMULATION!$D$17*$J6389)/(1-EXP(-SIMULATION!$D$4*SIMULATION!$D$17))))</f>
        <v>2.3403357406719603</v>
      </c>
      <c r="L6389">
        <v>0.27280662913242126</v>
      </c>
      <c r="M6389">
        <f t="shared" ca="1" si="99"/>
        <v>2.9787948451228066</v>
      </c>
    </row>
    <row r="6390" spans="1:13" x14ac:dyDescent="0.25">
      <c r="A6390" s="9"/>
      <c r="H6390" s="9"/>
      <c r="J6390">
        <v>13</v>
      </c>
      <c r="K6390">
        <f ca="1">SIMULATION!$D$3*SIMULATION!$D$17/$H6377/(SIMULATION!$D$17-$I6377)*(((EXP(-$I6377*$J6390))/(1-EXP(-SIMULATION!$D$4*$I6377)))-(EXP(-SIMULATION!$D$17*$J6390)/(1-EXP(-SIMULATION!$D$4*SIMULATION!$D$17))))</f>
        <v>2.078539688758215</v>
      </c>
      <c r="L6390">
        <v>0.23711421586465384</v>
      </c>
      <c r="M6390">
        <f t="shared" ca="1" si="99"/>
        <v>2.5713909972016809</v>
      </c>
    </row>
    <row r="6391" spans="1:13" x14ac:dyDescent="0.25">
      <c r="A6391" s="9"/>
      <c r="H6391" s="9"/>
      <c r="J6391">
        <v>14</v>
      </c>
      <c r="K6391">
        <f ca="1">SIMULATION!$D$3*SIMULATION!$D$17/$H6377/(SIMULATION!$D$17-$I6377)*(((EXP(-$I6377*$J6391))/(1-EXP(-SIMULATION!$D$4*$I6377)))-(EXP(-SIMULATION!$D$17*$J6391)/(1-EXP(-SIMULATION!$D$4*SIMULATION!$D$17))))</f>
        <v>1.8431331427500912</v>
      </c>
      <c r="L6391">
        <v>0.2426744168944498</v>
      </c>
      <c r="M6391">
        <f t="shared" ca="1" si="99"/>
        <v>2.290414403425804</v>
      </c>
    </row>
    <row r="6392" spans="1:13" x14ac:dyDescent="0.25">
      <c r="A6392" s="9"/>
      <c r="H6392" s="9"/>
      <c r="J6392">
        <v>15</v>
      </c>
      <c r="K6392">
        <f ca="1">SIMULATION!$D$3*SIMULATION!$D$17/$H6377/(SIMULATION!$D$17-$I6377)*(((EXP(-$I6377*$J6392))/(1-EXP(-SIMULATION!$D$4*$I6377)))-(EXP(-SIMULATION!$D$17*$J6392)/(1-EXP(-SIMULATION!$D$4*SIMULATION!$D$17))))</f>
        <v>1.632542568099467</v>
      </c>
      <c r="L6392">
        <v>-0.1702977301538956</v>
      </c>
      <c r="M6392">
        <f t="shared" ca="1" si="99"/>
        <v>1.3545242743725161</v>
      </c>
    </row>
    <row r="6393" spans="1:13" x14ac:dyDescent="0.25">
      <c r="A6393" s="9"/>
      <c r="H6393" s="9"/>
      <c r="J6393">
        <v>16</v>
      </c>
      <c r="K6393">
        <f ca="1">SIMULATION!$D$3*SIMULATION!$D$17/$H6377/(SIMULATION!$D$17-$I6377)*(((EXP(-$I6377*$J6393))/(1-EXP(-SIMULATION!$D$4*$I6377)))-(EXP(-SIMULATION!$D$17*$J6393)/(1-EXP(-SIMULATION!$D$4*SIMULATION!$D$17))))</f>
        <v>1.4448357910659988</v>
      </c>
      <c r="L6393">
        <v>0.3711854186537159</v>
      </c>
      <c r="M6393">
        <f t="shared" ca="1" si="99"/>
        <v>1.9811377690587042</v>
      </c>
    </row>
    <row r="6394" spans="1:13" x14ac:dyDescent="0.25">
      <c r="A6394" s="9"/>
      <c r="H6394" s="9"/>
      <c r="J6394">
        <v>17</v>
      </c>
      <c r="K6394">
        <f ca="1">SIMULATION!$D$3*SIMULATION!$D$17/$H6377/(SIMULATION!$D$17-$I6377)*(((EXP(-$I6377*$J6394))/(1-EXP(-SIMULATION!$D$4*$I6377)))-(EXP(-SIMULATION!$D$17*$J6394)/(1-EXP(-SIMULATION!$D$4*SIMULATION!$D$17))))</f>
        <v>1.2779587753086885</v>
      </c>
      <c r="L6394">
        <v>8.7329737126958157E-2</v>
      </c>
      <c r="M6394">
        <f t="shared" ca="1" si="99"/>
        <v>1.3895625792154855</v>
      </c>
    </row>
    <row r="6395" spans="1:13" x14ac:dyDescent="0.25">
      <c r="A6395" s="9"/>
      <c r="H6395" s="9"/>
      <c r="J6395">
        <v>18</v>
      </c>
      <c r="K6395">
        <f ca="1">SIMULATION!$D$3*SIMULATION!$D$17/$H6377/(SIMULATION!$D$17-$I6377)*(((EXP(-$I6377*$J6395))/(1-EXP(-SIMULATION!$D$4*$I6377)))-(EXP(-SIMULATION!$D$17*$J6395)/(1-EXP(-SIMULATION!$D$4*SIMULATION!$D$17))))</f>
        <v>1.1298747370237439</v>
      </c>
      <c r="L6395">
        <v>-1.910864045307066E-3</v>
      </c>
      <c r="M6395">
        <f t="shared" ca="1" si="99"/>
        <v>1.1277157000130644</v>
      </c>
    </row>
    <row r="6396" spans="1:13" x14ac:dyDescent="0.25">
      <c r="A6396" s="9"/>
      <c r="H6396" s="9"/>
      <c r="J6396">
        <v>19</v>
      </c>
      <c r="K6396">
        <f ca="1">SIMULATION!$D$3*SIMULATION!$D$17/$H6377/(SIMULATION!$D$17-$I6377)*(((EXP(-$I6377*$J6396))/(1-EXP(-SIMULATION!$D$4*$I6377)))-(EXP(-SIMULATION!$D$17*$J6396)/(1-EXP(-SIMULATION!$D$4*SIMULATION!$D$17))))</f>
        <v>0.99864215075052831</v>
      </c>
      <c r="L6396">
        <v>-0.52899166269543418</v>
      </c>
      <c r="M6396">
        <f t="shared" ca="1" si="99"/>
        <v>0.47036877898726193</v>
      </c>
    </row>
    <row r="6397" spans="1:13" x14ac:dyDescent="0.25">
      <c r="A6397" s="9"/>
      <c r="H6397" s="9"/>
      <c r="J6397">
        <v>20</v>
      </c>
      <c r="K6397">
        <f ca="1">SIMULATION!$D$3*SIMULATION!$D$17/$H6377/(SIMULATION!$D$17-$I6377)*(((EXP(-$I6377*$J6397))/(1-EXP(-SIMULATION!$D$4*$I6377)))-(EXP(-SIMULATION!$D$17*$J6397)/(1-EXP(-SIMULATION!$D$4*SIMULATION!$D$17))))</f>
        <v>0.88245489701453728</v>
      </c>
      <c r="L6397">
        <v>-5.020447406994865E-2</v>
      </c>
      <c r="M6397">
        <f t="shared" ca="1" si="99"/>
        <v>0.83815171301947178</v>
      </c>
    </row>
    <row r="6398" spans="1:13" x14ac:dyDescent="0.25">
      <c r="A6398" s="9"/>
      <c r="H6398" s="9"/>
      <c r="J6398">
        <v>21</v>
      </c>
      <c r="K6398">
        <f ca="1">SIMULATION!$D$3*SIMULATION!$D$17/$H6377/(SIMULATION!$D$17-$I6377)*(((EXP(-$I6377*$J6398))/(1-EXP(-SIMULATION!$D$4*$I6377)))-(EXP(-SIMULATION!$D$17*$J6398)/(1-EXP(-SIMULATION!$D$4*SIMULATION!$D$17))))</f>
        <v>0.77965929954085478</v>
      </c>
      <c r="L6398">
        <v>0.4323764745868543</v>
      </c>
      <c r="M6398">
        <f t="shared" ca="1" si="99"/>
        <v>1.1167656388551859</v>
      </c>
    </row>
    <row r="6399" spans="1:13" x14ac:dyDescent="0.25">
      <c r="A6399" s="9"/>
      <c r="H6399" s="9"/>
      <c r="J6399">
        <v>22</v>
      </c>
      <c r="K6399">
        <f ca="1">SIMULATION!$D$3*SIMULATION!$D$17/$H6377/(SIMULATION!$D$17-$I6377)*(((EXP(-$I6377*$J6399))/(1-EXP(-SIMULATION!$D$4*$I6377)))-(EXP(-SIMULATION!$D$17*$J6399)/(1-EXP(-SIMULATION!$D$4*SIMULATION!$D$17))))</f>
        <v>0.68875736834829915</v>
      </c>
      <c r="L6399">
        <v>-0.23895875756628743</v>
      </c>
      <c r="M6399">
        <f t="shared" ca="1" si="99"/>
        <v>0.52417276334316376</v>
      </c>
    </row>
    <row r="6400" spans="1:13" x14ac:dyDescent="0.25">
      <c r="A6400" s="9"/>
      <c r="H6400" s="9"/>
      <c r="J6400">
        <v>23</v>
      </c>
      <c r="K6400">
        <f ca="1">SIMULATION!$D$3*SIMULATION!$D$17/$H6377/(SIMULATION!$D$17-$I6377)*(((EXP(-$I6377*$J6400))/(1-EXP(-SIMULATION!$D$4*$I6377)))-(EXP(-SIMULATION!$D$17*$J6400)/(1-EXP(-SIMULATION!$D$4*SIMULATION!$D$17))))</f>
        <v>0.60840210015276019</v>
      </c>
      <c r="L6400">
        <v>-0.18822721860096486</v>
      </c>
      <c r="M6400">
        <f t="shared" ca="1" si="99"/>
        <v>0.49388426505002053</v>
      </c>
    </row>
    <row r="6401" spans="1:13" x14ac:dyDescent="0.25">
      <c r="A6401" s="9"/>
      <c r="H6401" s="9"/>
      <c r="J6401">
        <v>24</v>
      </c>
      <c r="K6401">
        <f ca="1">SIMULATION!$D$3*SIMULATION!$D$17/$H6377/(SIMULATION!$D$17-$I6377)*(((EXP(-$I6377*$J6401))/(1-EXP(-SIMULATION!$D$4*$I6377)))-(EXP(-SIMULATION!$D$17*$J6401)/(1-EXP(-SIMULATION!$D$4*SIMULATION!$D$17))))</f>
        <v>0.53738848099862013</v>
      </c>
      <c r="L6401">
        <v>-0.35698927546333398</v>
      </c>
      <c r="M6401">
        <f t="shared" ca="1" si="99"/>
        <v>0.34554655652458116</v>
      </c>
    </row>
    <row r="6402" spans="1:13" x14ac:dyDescent="0.25">
      <c r="A6402" s="9">
        <v>257</v>
      </c>
      <c r="B6402" s="2">
        <f ca="1">NORMINV(RAND(),SIMULATION!D7,SIMULATION!D8)</f>
        <v>56.484924835059594</v>
      </c>
      <c r="C6402" s="2">
        <v>2</v>
      </c>
      <c r="D6402" s="2">
        <f ca="1">SIMULATION!$D$11*(1+(SIMULATION!$D$12*LN(1+$C6402)))*(1+(SIMULATION!$D$13*(($B6402/63.5)-1)))</f>
        <v>9.7171096137573407</v>
      </c>
      <c r="E6402" s="2">
        <v>0.1659837713828122</v>
      </c>
      <c r="F6402" s="2">
        <f ca="1">D6402*(1+E6402)</f>
        <v>11.329992114388967</v>
      </c>
      <c r="G6402" s="2">
        <v>0.26289870596642267</v>
      </c>
      <c r="H6402" s="9">
        <f>SIMULATION!$D$15*EXP($G$6402)</f>
        <v>287.13621651022277</v>
      </c>
      <c r="I6402" s="2">
        <f ca="1">$F6402/$H6402</f>
        <v>3.9458596522900104E-2</v>
      </c>
      <c r="J6402">
        <v>0</v>
      </c>
      <c r="K6402">
        <f ca="1">SIMULATION!$D$3*SIMULATION!$D$17/$H6402/(SIMULATION!$D$17-$I6402)*(((EXP(-$I6402*$J6402))/(1-EXP(-SIMULATION!$D$4*$I6402)))-(EXP(-SIMULATION!$D$17*$J6402)/(1-EXP(-SIMULATION!$D$4*SIMULATION!$D$17))))</f>
        <v>1.3319322942489003</v>
      </c>
      <c r="L6402">
        <v>-0.23778010824708473</v>
      </c>
      <c r="M6402">
        <f t="shared" ca="1" si="99"/>
        <v>1.0152252891446087</v>
      </c>
    </row>
    <row r="6403" spans="1:13" x14ac:dyDescent="0.25">
      <c r="A6403" s="9"/>
      <c r="H6403" s="9"/>
      <c r="J6403">
        <v>1</v>
      </c>
      <c r="K6403">
        <f ca="1">SIMULATION!$D$3*SIMULATION!$D$17/$H6402/(SIMULATION!$D$17-$I6402)*(((EXP(-$I6402*$J6403))/(1-EXP(-SIMULATION!$D$4*$I6402)))-(EXP(-SIMULATION!$D$17*$J6403)/(1-EXP(-SIMULATION!$D$4*SIMULATION!$D$17))))</f>
        <v>1.9540240043140609</v>
      </c>
      <c r="L6403">
        <v>0.35285761611919869</v>
      </c>
      <c r="M6403">
        <f t="shared" ref="M6403:M6466" ca="1" si="100">$K6403*(1+$L6403)</f>
        <v>2.6435162563160115</v>
      </c>
    </row>
    <row r="6404" spans="1:13" x14ac:dyDescent="0.25">
      <c r="A6404" s="9"/>
      <c r="H6404" s="9"/>
      <c r="J6404">
        <v>2</v>
      </c>
      <c r="K6404">
        <f ca="1">SIMULATION!$D$3*SIMULATION!$D$17/$H6402/(SIMULATION!$D$17-$I6402)*(((EXP(-$I6402*$J6404))/(1-EXP(-SIMULATION!$D$4*$I6402)))-(EXP(-SIMULATION!$D$17*$J6404)/(1-EXP(-SIMULATION!$D$4*SIMULATION!$D$17))))</f>
        <v>2.310097267071006</v>
      </c>
      <c r="L6404">
        <v>0.59250388077368932</v>
      </c>
      <c r="M6404">
        <f t="shared" ca="1" si="100"/>
        <v>3.6788388627752711</v>
      </c>
    </row>
    <row r="6405" spans="1:13" x14ac:dyDescent="0.25">
      <c r="A6405" s="9"/>
      <c r="H6405" s="9"/>
      <c r="J6405">
        <v>3</v>
      </c>
      <c r="K6405">
        <f ca="1">SIMULATION!$D$3*SIMULATION!$D$17/$H6402/(SIMULATION!$D$17-$I6402)*(((EXP(-$I6402*$J6405))/(1-EXP(-SIMULATION!$D$4*$I6402)))-(EXP(-SIMULATION!$D$17*$J6405)/(1-EXP(-SIMULATION!$D$4*SIMULATION!$D$17))))</f>
        <v>2.4973468121911702</v>
      </c>
      <c r="L6405">
        <v>4.4190996015269872E-2</v>
      </c>
      <c r="M6405">
        <f t="shared" ca="1" si="100"/>
        <v>2.6077070552174568</v>
      </c>
    </row>
    <row r="6406" spans="1:13" x14ac:dyDescent="0.25">
      <c r="A6406" s="9"/>
      <c r="H6406" s="9"/>
      <c r="J6406">
        <v>4</v>
      </c>
      <c r="K6406">
        <f ca="1">SIMULATION!$D$3*SIMULATION!$D$17/$H6402/(SIMULATION!$D$17-$I6402)*(((EXP(-$I6402*$J6406))/(1-EXP(-SIMULATION!$D$4*$I6402)))-(EXP(-SIMULATION!$D$17*$J6406)/(1-EXP(-SIMULATION!$D$4*SIMULATION!$D$17))))</f>
        <v>2.5779936451387933</v>
      </c>
      <c r="L6406">
        <v>-0.60036788639769822</v>
      </c>
      <c r="M6406">
        <f t="shared" ca="1" si="100"/>
        <v>1.0302490492601182</v>
      </c>
    </row>
    <row r="6407" spans="1:13" x14ac:dyDescent="0.25">
      <c r="A6407" s="9"/>
      <c r="H6407" s="9"/>
      <c r="J6407">
        <v>5</v>
      </c>
      <c r="K6407">
        <f ca="1">SIMULATION!$D$3*SIMULATION!$D$17/$H6402/(SIMULATION!$D$17-$I6402)*(((EXP(-$I6402*$J6407))/(1-EXP(-SIMULATION!$D$4*$I6402)))-(EXP(-SIMULATION!$D$17*$J6407)/(1-EXP(-SIMULATION!$D$4*SIMULATION!$D$17))))</f>
        <v>2.5918492258757686</v>
      </c>
      <c r="L6407">
        <v>-0.5139054477594196</v>
      </c>
      <c r="M6407">
        <f t="shared" ca="1" si="100"/>
        <v>1.2598837889271768</v>
      </c>
    </row>
    <row r="6408" spans="1:13" x14ac:dyDescent="0.25">
      <c r="A6408" s="9"/>
      <c r="H6408" s="9"/>
      <c r="J6408">
        <v>6</v>
      </c>
      <c r="K6408">
        <f ca="1">SIMULATION!$D$3*SIMULATION!$D$17/$H6402/(SIMULATION!$D$17-$I6402)*(((EXP(-$I6402*$J6408))/(1-EXP(-SIMULATION!$D$4*$I6402)))-(EXP(-SIMULATION!$D$17*$J6408)/(1-EXP(-SIMULATION!$D$4*SIMULATION!$D$17))))</f>
        <v>2.5643668041742353</v>
      </c>
      <c r="L6408">
        <v>-0.425284670954234</v>
      </c>
      <c r="M6408">
        <f t="shared" ca="1" si="100"/>
        <v>1.4737809116550351</v>
      </c>
    </row>
    <row r="6409" spans="1:13" x14ac:dyDescent="0.25">
      <c r="A6409" s="9"/>
      <c r="H6409" s="9"/>
      <c r="J6409">
        <v>7</v>
      </c>
      <c r="K6409">
        <f ca="1">SIMULATION!$D$3*SIMULATION!$D$17/$H6402/(SIMULATION!$D$17-$I6402)*(((EXP(-$I6402*$J6409))/(1-EXP(-SIMULATION!$D$4*$I6402)))-(EXP(-SIMULATION!$D$17*$J6409)/(1-EXP(-SIMULATION!$D$4*SIMULATION!$D$17))))</f>
        <v>2.5118008190209302</v>
      </c>
      <c r="L6409">
        <v>-0.26352464504367057</v>
      </c>
      <c r="M6409">
        <f t="shared" ca="1" si="100"/>
        <v>1.8498793997680385</v>
      </c>
    </row>
    <row r="6410" spans="1:13" x14ac:dyDescent="0.25">
      <c r="A6410" s="9"/>
      <c r="H6410" s="9"/>
      <c r="J6410">
        <v>8</v>
      </c>
      <c r="K6410">
        <f ca="1">SIMULATION!$D$3*SIMULATION!$D$17/$H6402/(SIMULATION!$D$17-$I6402)*(((EXP(-$I6402*$J6410))/(1-EXP(-SIMULATION!$D$4*$I6402)))-(EXP(-SIMULATION!$D$17*$J6410)/(1-EXP(-SIMULATION!$D$4*SIMULATION!$D$17))))</f>
        <v>2.4445130788354152</v>
      </c>
      <c r="L6410">
        <v>0.41933565401267231</v>
      </c>
      <c r="M6410">
        <f t="shared" ca="1" si="100"/>
        <v>3.4695845694913952</v>
      </c>
    </row>
    <row r="6411" spans="1:13" x14ac:dyDescent="0.25">
      <c r="A6411" s="9"/>
      <c r="H6411" s="9"/>
      <c r="J6411">
        <v>9</v>
      </c>
      <c r="K6411">
        <f ca="1">SIMULATION!$D$3*SIMULATION!$D$17/$H6402/(SIMULATION!$D$17-$I6402)*(((EXP(-$I6402*$J6411))/(1-EXP(-SIMULATION!$D$4*$I6402)))-(EXP(-SIMULATION!$D$17*$J6411)/(1-EXP(-SIMULATION!$D$4*SIMULATION!$D$17))))</f>
        <v>2.3690913572563361</v>
      </c>
      <c r="L6411">
        <v>-0.14320899282131636</v>
      </c>
      <c r="M6411">
        <f t="shared" ca="1" si="100"/>
        <v>2.029816170081971</v>
      </c>
    </row>
    <row r="6412" spans="1:13" x14ac:dyDescent="0.25">
      <c r="A6412" s="9"/>
      <c r="H6412" s="9"/>
      <c r="J6412">
        <v>10</v>
      </c>
      <c r="K6412">
        <f ca="1">SIMULATION!$D$3*SIMULATION!$D$17/$H6402/(SIMULATION!$D$17-$I6402)*(((EXP(-$I6402*$J6412))/(1-EXP(-SIMULATION!$D$4*$I6402)))-(EXP(-SIMULATION!$D$17*$J6412)/(1-EXP(-SIMULATION!$D$4*SIMULATION!$D$17))))</f>
        <v>2.2897069592731709</v>
      </c>
      <c r="L6412">
        <v>-7.2326887145608199E-2</v>
      </c>
      <c r="M6412">
        <f t="shared" ca="1" si="100"/>
        <v>2.1240995824333067</v>
      </c>
    </row>
    <row r="6413" spans="1:13" x14ac:dyDescent="0.25">
      <c r="A6413" s="9"/>
      <c r="H6413" s="9"/>
      <c r="J6413">
        <v>11</v>
      </c>
      <c r="K6413">
        <f ca="1">SIMULATION!$D$3*SIMULATION!$D$17/$H6402/(SIMULATION!$D$17-$I6402)*(((EXP(-$I6402*$J6413))/(1-EXP(-SIMULATION!$D$4*$I6402)))-(EXP(-SIMULATION!$D$17*$J6413)/(1-EXP(-SIMULATION!$D$4*SIMULATION!$D$17))))</f>
        <v>2.2089846042330312</v>
      </c>
      <c r="L6413">
        <v>0.53517694481832956</v>
      </c>
      <c r="M6413">
        <f t="shared" ca="1" si="100"/>
        <v>3.3911822358771921</v>
      </c>
    </row>
    <row r="6414" spans="1:13" x14ac:dyDescent="0.25">
      <c r="A6414" s="9"/>
      <c r="H6414" s="9"/>
      <c r="J6414">
        <v>12</v>
      </c>
      <c r="K6414">
        <f ca="1">SIMULATION!$D$3*SIMULATION!$D$17/$H6402/(SIMULATION!$D$17-$I6402)*(((EXP(-$I6402*$J6414))/(1-EXP(-SIMULATION!$D$4*$I6402)))-(EXP(-SIMULATION!$D$17*$J6414)/(1-EXP(-SIMULATION!$D$4*SIMULATION!$D$17))))</f>
        <v>2.1285597926924731</v>
      </c>
      <c r="L6414">
        <v>-0.11136909867008228</v>
      </c>
      <c r="M6414">
        <f t="shared" ca="1" si="100"/>
        <v>1.8915040071149352</v>
      </c>
    </row>
    <row r="6415" spans="1:13" x14ac:dyDescent="0.25">
      <c r="A6415" s="9"/>
      <c r="H6415" s="9"/>
      <c r="J6415">
        <v>13</v>
      </c>
      <c r="K6415">
        <f ca="1">SIMULATION!$D$3*SIMULATION!$D$17/$H6402/(SIMULATION!$D$17-$I6402)*(((EXP(-$I6402*$J6415))/(1-EXP(-SIMULATION!$D$4*$I6402)))-(EXP(-SIMULATION!$D$17*$J6415)/(1-EXP(-SIMULATION!$D$4*SIMULATION!$D$17))))</f>
        <v>2.0494359082437636</v>
      </c>
      <c r="L6415">
        <v>0.30873442599402123</v>
      </c>
      <c r="M6415">
        <f t="shared" ca="1" si="100"/>
        <v>2.6821673269869377</v>
      </c>
    </row>
    <row r="6416" spans="1:13" x14ac:dyDescent="0.25">
      <c r="A6416" s="9"/>
      <c r="H6416" s="9"/>
      <c r="J6416">
        <v>14</v>
      </c>
      <c r="K6416">
        <f ca="1">SIMULATION!$D$3*SIMULATION!$D$17/$H6402/(SIMULATION!$D$17-$I6402)*(((EXP(-$I6402*$J6416))/(1-EXP(-SIMULATION!$D$4*$I6402)))-(EXP(-SIMULATION!$D$17*$J6416)/(1-EXP(-SIMULATION!$D$4*SIMULATION!$D$17))))</f>
        <v>1.9722129874516583</v>
      </c>
      <c r="L6416">
        <v>5.5766404458742744E-2</v>
      </c>
      <c r="M6416">
        <f t="shared" ca="1" si="100"/>
        <v>2.0821962145886728</v>
      </c>
    </row>
    <row r="6417" spans="1:13" x14ac:dyDescent="0.25">
      <c r="A6417" s="9"/>
      <c r="H6417" s="9"/>
      <c r="J6417">
        <v>15</v>
      </c>
      <c r="K6417">
        <f ca="1">SIMULATION!$D$3*SIMULATION!$D$17/$H6402/(SIMULATION!$D$17-$I6402)*(((EXP(-$I6402*$J6417))/(1-EXP(-SIMULATION!$D$4*$I6402)))-(EXP(-SIMULATION!$D$17*$J6417)/(1-EXP(-SIMULATION!$D$4*SIMULATION!$D$17))))</f>
        <v>1.8972342542921674</v>
      </c>
      <c r="L6417">
        <v>-0.57923418058049259</v>
      </c>
      <c r="M6417">
        <f t="shared" ca="1" si="100"/>
        <v>0.79829132563800187</v>
      </c>
    </row>
    <row r="6418" spans="1:13" x14ac:dyDescent="0.25">
      <c r="A6418" s="9"/>
      <c r="H6418" s="9"/>
      <c r="J6418">
        <v>16</v>
      </c>
      <c r="K6418">
        <f ca="1">SIMULATION!$D$3*SIMULATION!$D$17/$H6402/(SIMULATION!$D$17-$I6402)*(((EXP(-$I6402*$J6418))/(1-EXP(-SIMULATION!$D$4*$I6402)))-(EXP(-SIMULATION!$D$17*$J6418)/(1-EXP(-SIMULATION!$D$4*SIMULATION!$D$17))))</f>
        <v>1.8246799586758511</v>
      </c>
      <c r="L6418">
        <v>0.12629357976161859</v>
      </c>
      <c r="M6418">
        <f t="shared" ca="1" si="100"/>
        <v>2.0551253225763069</v>
      </c>
    </row>
    <row r="6419" spans="1:13" x14ac:dyDescent="0.25">
      <c r="A6419" s="9"/>
      <c r="H6419" s="9"/>
      <c r="J6419">
        <v>17</v>
      </c>
      <c r="K6419">
        <f ca="1">SIMULATION!$D$3*SIMULATION!$D$17/$H6402/(SIMULATION!$D$17-$I6402)*(((EXP(-$I6402*$J6419))/(1-EXP(-SIMULATION!$D$4*$I6402)))-(EXP(-SIMULATION!$D$17*$J6419)/(1-EXP(-SIMULATION!$D$4*SIMULATION!$D$17))))</f>
        <v>1.754627448637105</v>
      </c>
      <c r="L6419">
        <v>0.16280636475157256</v>
      </c>
      <c r="M6419">
        <f t="shared" ca="1" si="100"/>
        <v>2.0402919650430387</v>
      </c>
    </row>
    <row r="6420" spans="1:13" x14ac:dyDescent="0.25">
      <c r="A6420" s="9"/>
      <c r="H6420" s="9"/>
      <c r="J6420">
        <v>18</v>
      </c>
      <c r="K6420">
        <f ca="1">SIMULATION!$D$3*SIMULATION!$D$17/$H6402/(SIMULATION!$D$17-$I6402)*(((EXP(-$I6402*$J6420))/(1-EXP(-SIMULATION!$D$4*$I6402)))-(EXP(-SIMULATION!$D$17*$J6420)/(1-EXP(-SIMULATION!$D$4*SIMULATION!$D$17))))</f>
        <v>1.6870896066285144</v>
      </c>
      <c r="L6420">
        <v>0.14777856722466315</v>
      </c>
      <c r="M6420">
        <f t="shared" ca="1" si="100"/>
        <v>1.9364052914756968</v>
      </c>
    </row>
    <row r="6421" spans="1:13" x14ac:dyDescent="0.25">
      <c r="A6421" s="9"/>
      <c r="H6421" s="9"/>
      <c r="J6421">
        <v>19</v>
      </c>
      <c r="K6421">
        <f ca="1">SIMULATION!$D$3*SIMULATION!$D$17/$H6402/(SIMULATION!$D$17-$I6402)*(((EXP(-$I6402*$J6421))/(1-EXP(-SIMULATION!$D$4*$I6402)))-(EXP(-SIMULATION!$D$17*$J6421)/(1-EXP(-SIMULATION!$D$4*SIMULATION!$D$17))))</f>
        <v>1.6220394233075948</v>
      </c>
      <c r="L6421">
        <v>0.27244770550878739</v>
      </c>
      <c r="M6421">
        <f t="shared" ca="1" si="100"/>
        <v>2.0639603424325457</v>
      </c>
    </row>
    <row r="6422" spans="1:13" x14ac:dyDescent="0.25">
      <c r="A6422" s="9"/>
      <c r="H6422" s="9"/>
      <c r="J6422">
        <v>20</v>
      </c>
      <c r="K6422">
        <f ca="1">SIMULATION!$D$3*SIMULATION!$D$17/$H6402/(SIMULATION!$D$17-$I6402)*(((EXP(-$I6402*$J6422))/(1-EXP(-SIMULATION!$D$4*$I6402)))-(EXP(-SIMULATION!$D$17*$J6422)/(1-EXP(-SIMULATION!$D$4*SIMULATION!$D$17))))</f>
        <v>1.5594256901022494</v>
      </c>
      <c r="L6422">
        <v>0.33258370375176544</v>
      </c>
      <c r="M6422">
        <f t="shared" ca="1" si="100"/>
        <v>2.078065261842108</v>
      </c>
    </row>
    <row r="6423" spans="1:13" x14ac:dyDescent="0.25">
      <c r="A6423" s="9"/>
      <c r="H6423" s="9"/>
      <c r="J6423">
        <v>21</v>
      </c>
      <c r="K6423">
        <f ca="1">SIMULATION!$D$3*SIMULATION!$D$17/$H6402/(SIMULATION!$D$17-$I6402)*(((EXP(-$I6402*$J6423))/(1-EXP(-SIMULATION!$D$4*$I6402)))-(EXP(-SIMULATION!$D$17*$J6423)/(1-EXP(-SIMULATION!$D$4*SIMULATION!$D$17))))</f>
        <v>1.4991830025986581</v>
      </c>
      <c r="L6423">
        <v>-0.12318754279190039</v>
      </c>
      <c r="M6423">
        <f t="shared" ca="1" si="100"/>
        <v>1.3145023323131462</v>
      </c>
    </row>
    <row r="6424" spans="1:13" x14ac:dyDescent="0.25">
      <c r="A6424" s="9"/>
      <c r="H6424" s="9"/>
      <c r="J6424">
        <v>22</v>
      </c>
      <c r="K6424">
        <f ca="1">SIMULATION!$D$3*SIMULATION!$D$17/$H6402/(SIMULATION!$D$17-$I6402)*(((EXP(-$I6402*$J6424))/(1-EXP(-SIMULATION!$D$4*$I6402)))-(EXP(-SIMULATION!$D$17*$J6424)/(1-EXP(-SIMULATION!$D$4*SIMULATION!$D$17))))</f>
        <v>1.4412381202084876</v>
      </c>
      <c r="L6424">
        <v>-4.230518684845077E-2</v>
      </c>
      <c r="M6424">
        <f t="shared" ca="1" si="100"/>
        <v>1.3802662722399577</v>
      </c>
    </row>
    <row r="6425" spans="1:13" x14ac:dyDescent="0.25">
      <c r="A6425" s="9"/>
      <c r="H6425" s="9"/>
      <c r="J6425">
        <v>23</v>
      </c>
      <c r="K6425">
        <f ca="1">SIMULATION!$D$3*SIMULATION!$D$17/$H6402/(SIMULATION!$D$17-$I6402)*(((EXP(-$I6402*$J6425))/(1-EXP(-SIMULATION!$D$4*$I6402)))-(EXP(-SIMULATION!$D$17*$J6425)/(1-EXP(-SIMULATION!$D$4*SIMULATION!$D$17))))</f>
        <v>1.3855139928148275</v>
      </c>
      <c r="L6425">
        <v>-0.19748973428360003</v>
      </c>
      <c r="M6425">
        <f t="shared" ca="1" si="100"/>
        <v>1.1118892025276175</v>
      </c>
    </row>
    <row r="6426" spans="1:13" x14ac:dyDescent="0.25">
      <c r="A6426" s="9"/>
      <c r="H6426" s="9"/>
      <c r="J6426">
        <v>24</v>
      </c>
      <c r="K6426">
        <f ca="1">SIMULATION!$D$3*SIMULATION!$D$17/$H6402/(SIMULATION!$D$17-$I6402)*(((EXP(-$I6402*$J6426))/(1-EXP(-SIMULATION!$D$4*$I6402)))-(EXP(-SIMULATION!$D$17*$J6426)/(1-EXP(-SIMULATION!$D$4*SIMULATION!$D$17))))</f>
        <v>1.3319322942489003</v>
      </c>
      <c r="L6426">
        <v>-0.30600282211266283</v>
      </c>
      <c r="M6426">
        <f t="shared" ca="1" si="100"/>
        <v>0.92435725334574315</v>
      </c>
    </row>
    <row r="6427" spans="1:13" x14ac:dyDescent="0.25">
      <c r="A6427" s="9">
        <v>258</v>
      </c>
      <c r="B6427" s="2">
        <f ca="1">NORMINV(RAND(),SIMULATION!D7,SIMULATION!D8)</f>
        <v>65.481651806951433</v>
      </c>
      <c r="C6427" s="2">
        <v>2</v>
      </c>
      <c r="D6427" s="2">
        <f ca="1">SIMULATION!$D$11*(1+(SIMULATION!$D$12*LN(1+$C6427)))*(1+(SIMULATION!$D$13*(($B6427/63.5)-1)))</f>
        <v>10.385222187826342</v>
      </c>
      <c r="E6427" s="2">
        <v>0.22162242720873609</v>
      </c>
      <c r="F6427" s="2">
        <f ca="1">D6427*(1+E6427)</f>
        <v>12.686820336194437</v>
      </c>
      <c r="G6427" s="2">
        <v>-0.90824623889333322</v>
      </c>
      <c r="H6427" s="9">
        <f>SIMULATION!$D$15*EXP($G$6427)</f>
        <v>89.015612908883071</v>
      </c>
      <c r="I6427" s="2">
        <f ca="1">$F6427/$H6427</f>
        <v>0.14252354077683815</v>
      </c>
      <c r="J6427">
        <v>0</v>
      </c>
      <c r="K6427">
        <f ca="1">SIMULATION!$D$3*SIMULATION!$D$17/$H6427/(SIMULATION!$D$17-$I6427)*(((EXP(-$I6427*$J6427))/(1-EXP(-SIMULATION!$D$4*$I6427)))-(EXP(-SIMULATION!$D$17*$J6427)/(1-EXP(-SIMULATION!$D$4*SIMULATION!$D$17))))</f>
        <v>0.30702439971494272</v>
      </c>
      <c r="L6427">
        <v>7.6823484472318335E-3</v>
      </c>
      <c r="M6427">
        <f t="shared" ca="1" si="100"/>
        <v>0.3093830681353551</v>
      </c>
    </row>
    <row r="6428" spans="1:13" x14ac:dyDescent="0.25">
      <c r="A6428" s="9"/>
      <c r="H6428" s="9"/>
      <c r="J6428">
        <v>1</v>
      </c>
      <c r="K6428">
        <f ca="1">SIMULATION!$D$3*SIMULATION!$D$17/$H6427/(SIMULATION!$D$17-$I6427)*(((EXP(-$I6427*$J6428))/(1-EXP(-SIMULATION!$D$4*$I6427)))-(EXP(-SIMULATION!$D$17*$J6428)/(1-EXP(-SIMULATION!$D$4*SIMULATION!$D$17))))</f>
        <v>2.3237504054267841</v>
      </c>
      <c r="L6428">
        <v>-9.6761928483570944E-2</v>
      </c>
      <c r="M6428">
        <f t="shared" ca="1" si="100"/>
        <v>2.0988998348832086</v>
      </c>
    </row>
    <row r="6429" spans="1:13" x14ac:dyDescent="0.25">
      <c r="A6429" s="9"/>
      <c r="H6429" s="9"/>
      <c r="J6429">
        <v>2</v>
      </c>
      <c r="K6429">
        <f ca="1">SIMULATION!$D$3*SIMULATION!$D$17/$H6427/(SIMULATION!$D$17-$I6427)*(((EXP(-$I6427*$J6429))/(1-EXP(-SIMULATION!$D$4*$I6427)))-(EXP(-SIMULATION!$D$17*$J6429)/(1-EXP(-SIMULATION!$D$4*SIMULATION!$D$17))))</f>
        <v>3.3335816672923184</v>
      </c>
      <c r="L6429">
        <v>-0.15169691093912438</v>
      </c>
      <c r="M6429">
        <f t="shared" ca="1" si="100"/>
        <v>2.8278876260007779</v>
      </c>
    </row>
    <row r="6430" spans="1:13" x14ac:dyDescent="0.25">
      <c r="A6430" s="9"/>
      <c r="H6430" s="9"/>
      <c r="J6430">
        <v>3</v>
      </c>
      <c r="K6430">
        <f ca="1">SIMULATION!$D$3*SIMULATION!$D$17/$H6427/(SIMULATION!$D$17-$I6427)*(((EXP(-$I6427*$J6430))/(1-EXP(-SIMULATION!$D$4*$I6427)))-(EXP(-SIMULATION!$D$17*$J6430)/(1-EXP(-SIMULATION!$D$4*SIMULATION!$D$17))))</f>
        <v>3.7357003616500335</v>
      </c>
      <c r="L6430">
        <v>0.18108576746078617</v>
      </c>
      <c r="M6430">
        <f t="shared" ca="1" si="100"/>
        <v>4.4121825286429663</v>
      </c>
    </row>
    <row r="6431" spans="1:13" x14ac:dyDescent="0.25">
      <c r="A6431" s="9"/>
      <c r="H6431" s="9"/>
      <c r="J6431">
        <v>4</v>
      </c>
      <c r="K6431">
        <f ca="1">SIMULATION!$D$3*SIMULATION!$D$17/$H6427/(SIMULATION!$D$17-$I6427)*(((EXP(-$I6427*$J6431))/(1-EXP(-SIMULATION!$D$4*$I6427)))-(EXP(-SIMULATION!$D$17*$J6431)/(1-EXP(-SIMULATION!$D$4*SIMULATION!$D$17))))</f>
        <v>3.7809268967439444</v>
      </c>
      <c r="L6431">
        <v>7.4715381156334734E-2</v>
      </c>
      <c r="M6431">
        <f t="shared" ca="1" si="100"/>
        <v>4.0634202909584065</v>
      </c>
    </row>
    <row r="6432" spans="1:13" x14ac:dyDescent="0.25">
      <c r="A6432" s="9"/>
      <c r="H6432" s="9"/>
      <c r="J6432">
        <v>5</v>
      </c>
      <c r="K6432">
        <f ca="1">SIMULATION!$D$3*SIMULATION!$D$17/$H6427/(SIMULATION!$D$17-$I6427)*(((EXP(-$I6427*$J6432))/(1-EXP(-SIMULATION!$D$4*$I6427)))-(EXP(-SIMULATION!$D$17*$J6432)/(1-EXP(-SIMULATION!$D$4*SIMULATION!$D$17))))</f>
        <v>3.6256700593383493</v>
      </c>
      <c r="L6432">
        <v>2.6739651276650261E-2</v>
      </c>
      <c r="M6432">
        <f t="shared" ca="1" si="100"/>
        <v>3.7226192123692483</v>
      </c>
    </row>
    <row r="6433" spans="1:13" x14ac:dyDescent="0.25">
      <c r="A6433" s="9"/>
      <c r="H6433" s="9"/>
      <c r="J6433">
        <v>6</v>
      </c>
      <c r="K6433">
        <f ca="1">SIMULATION!$D$3*SIMULATION!$D$17/$H6427/(SIMULATION!$D$17-$I6427)*(((EXP(-$I6427*$J6433))/(1-EXP(-SIMULATION!$D$4*$I6427)))-(EXP(-SIMULATION!$D$17*$J6433)/(1-EXP(-SIMULATION!$D$4*SIMULATION!$D$17))))</f>
        <v>3.3664116162915612</v>
      </c>
      <c r="L6433">
        <v>8.6953238700467186E-2</v>
      </c>
      <c r="M6433">
        <f t="shared" ca="1" si="100"/>
        <v>3.6591320091269868</v>
      </c>
    </row>
    <row r="6434" spans="1:13" x14ac:dyDescent="0.25">
      <c r="A6434" s="9"/>
      <c r="H6434" s="9"/>
      <c r="J6434">
        <v>7</v>
      </c>
      <c r="K6434">
        <f ca="1">SIMULATION!$D$3*SIMULATION!$D$17/$H6427/(SIMULATION!$D$17-$I6427)*(((EXP(-$I6427*$J6434))/(1-EXP(-SIMULATION!$D$4*$I6427)))-(EXP(-SIMULATION!$D$17*$J6434)/(1-EXP(-SIMULATION!$D$4*SIMULATION!$D$17))))</f>
        <v>3.0617286065747833</v>
      </c>
      <c r="L6434">
        <v>-5.9774730997236632E-2</v>
      </c>
      <c r="M6434">
        <f t="shared" ca="1" si="100"/>
        <v>2.8787146027302315</v>
      </c>
    </row>
    <row r="6435" spans="1:13" x14ac:dyDescent="0.25">
      <c r="A6435" s="9"/>
      <c r="H6435" s="9"/>
      <c r="J6435">
        <v>8</v>
      </c>
      <c r="K6435">
        <f ca="1">SIMULATION!$D$3*SIMULATION!$D$17/$H6427/(SIMULATION!$D$17-$I6427)*(((EXP(-$I6427*$J6435))/(1-EXP(-SIMULATION!$D$4*$I6427)))-(EXP(-SIMULATION!$D$17*$J6435)/(1-EXP(-SIMULATION!$D$4*SIMULATION!$D$17))))</f>
        <v>2.7463396149936083</v>
      </c>
      <c r="L6435">
        <v>0.27769095799195037</v>
      </c>
      <c r="M6435">
        <f t="shared" ca="1" si="100"/>
        <v>3.5089732936524278</v>
      </c>
    </row>
    <row r="6436" spans="1:13" x14ac:dyDescent="0.25">
      <c r="A6436" s="9"/>
      <c r="H6436" s="9"/>
      <c r="J6436">
        <v>9</v>
      </c>
      <c r="K6436">
        <f ca="1">SIMULATION!$D$3*SIMULATION!$D$17/$H6427/(SIMULATION!$D$17-$I6427)*(((EXP(-$I6427*$J6436))/(1-EXP(-SIMULATION!$D$4*$I6427)))-(EXP(-SIMULATION!$D$17*$J6436)/(1-EXP(-SIMULATION!$D$4*SIMULATION!$D$17))))</f>
        <v>2.4400486060701052</v>
      </c>
      <c r="L6436">
        <v>-0.11102225402771679</v>
      </c>
      <c r="M6436">
        <f t="shared" ca="1" si="100"/>
        <v>2.1691489098870136</v>
      </c>
    </row>
    <row r="6437" spans="1:13" x14ac:dyDescent="0.25">
      <c r="A6437" s="9"/>
      <c r="H6437" s="9"/>
      <c r="J6437">
        <v>10</v>
      </c>
      <c r="K6437">
        <f ca="1">SIMULATION!$D$3*SIMULATION!$D$17/$H6427/(SIMULATION!$D$17-$I6427)*(((EXP(-$I6427*$J6437))/(1-EXP(-SIMULATION!$D$4*$I6427)))-(EXP(-SIMULATION!$D$17*$J6437)/(1-EXP(-SIMULATION!$D$4*SIMULATION!$D$17))))</f>
        <v>2.1534266098095123</v>
      </c>
      <c r="L6437">
        <v>0.38261727543893703</v>
      </c>
      <c r="M6437">
        <f t="shared" ca="1" si="100"/>
        <v>2.9773648321125346</v>
      </c>
    </row>
    <row r="6438" spans="1:13" x14ac:dyDescent="0.25">
      <c r="A6438" s="9"/>
      <c r="H6438" s="9"/>
      <c r="J6438">
        <v>11</v>
      </c>
      <c r="K6438">
        <f ca="1">SIMULATION!$D$3*SIMULATION!$D$17/$H6427/(SIMULATION!$D$17-$I6427)*(((EXP(-$I6427*$J6438))/(1-EXP(-SIMULATION!$D$4*$I6427)))-(EXP(-SIMULATION!$D$17*$J6438)/(1-EXP(-SIMULATION!$D$4*SIMULATION!$D$17))))</f>
        <v>1.8914095508830673</v>
      </c>
      <c r="L6438">
        <v>0.11240156746924944</v>
      </c>
      <c r="M6438">
        <f t="shared" ca="1" si="100"/>
        <v>2.1040069491286331</v>
      </c>
    </row>
    <row r="6439" spans="1:13" x14ac:dyDescent="0.25">
      <c r="A6439" s="9"/>
      <c r="H6439" s="9"/>
      <c r="J6439">
        <v>12</v>
      </c>
      <c r="K6439">
        <f ca="1">SIMULATION!$D$3*SIMULATION!$D$17/$H6427/(SIMULATION!$D$17-$I6427)*(((EXP(-$I6427*$J6439))/(1-EXP(-SIMULATION!$D$4*$I6427)))-(EXP(-SIMULATION!$D$17*$J6439)/(1-EXP(-SIMULATION!$D$4*SIMULATION!$D$17))))</f>
        <v>1.6555664214019075</v>
      </c>
      <c r="L6439">
        <v>0.59717899197280877</v>
      </c>
      <c r="M6439">
        <f t="shared" ca="1" si="100"/>
        <v>2.6442359080787288</v>
      </c>
    </row>
    <row r="6440" spans="1:13" x14ac:dyDescent="0.25">
      <c r="A6440" s="9"/>
      <c r="H6440" s="9"/>
      <c r="J6440">
        <v>13</v>
      </c>
      <c r="K6440">
        <f ca="1">SIMULATION!$D$3*SIMULATION!$D$17/$H6427/(SIMULATION!$D$17-$I6427)*(((EXP(-$I6427*$J6440))/(1-EXP(-SIMULATION!$D$4*$I6427)))-(EXP(-SIMULATION!$D$17*$J6440)/(1-EXP(-SIMULATION!$D$4*SIMULATION!$D$17))))</f>
        <v>1.4455203460002064</v>
      </c>
      <c r="L6440">
        <v>3.1619418250226752E-2</v>
      </c>
      <c r="M6440">
        <f t="shared" ca="1" si="100"/>
        <v>1.4912268584095993</v>
      </c>
    </row>
    <row r="6441" spans="1:13" x14ac:dyDescent="0.25">
      <c r="A6441" s="9"/>
      <c r="H6441" s="9"/>
      <c r="J6441">
        <v>14</v>
      </c>
      <c r="K6441">
        <f ca="1">SIMULATION!$D$3*SIMULATION!$D$17/$H6427/(SIMULATION!$D$17-$I6427)*(((EXP(-$I6427*$J6441))/(1-EXP(-SIMULATION!$D$4*$I6427)))-(EXP(-SIMULATION!$D$17*$J6441)/(1-EXP(-SIMULATION!$D$4*SIMULATION!$D$17))))</f>
        <v>1.2598311081917684</v>
      </c>
      <c r="L6441">
        <v>0.12842601767424161</v>
      </c>
      <c r="M6441">
        <f t="shared" ca="1" si="100"/>
        <v>1.4216262003589637</v>
      </c>
    </row>
    <row r="6442" spans="1:13" x14ac:dyDescent="0.25">
      <c r="A6442" s="9"/>
      <c r="H6442" s="9"/>
      <c r="J6442">
        <v>15</v>
      </c>
      <c r="K6442">
        <f ca="1">SIMULATION!$D$3*SIMULATION!$D$17/$H6427/(SIMULATION!$D$17-$I6427)*(((EXP(-$I6427*$J6442))/(1-EXP(-SIMULATION!$D$4*$I6427)))-(EXP(-SIMULATION!$D$17*$J6442)/(1-EXP(-SIMULATION!$D$4*SIMULATION!$D$17))))</f>
        <v>1.0965363041799523</v>
      </c>
      <c r="L6442">
        <v>1.2021854752379595E-2</v>
      </c>
      <c r="M6442">
        <f t="shared" ca="1" si="100"/>
        <v>1.1097187043595149</v>
      </c>
    </row>
    <row r="6443" spans="1:13" x14ac:dyDescent="0.25">
      <c r="A6443" s="9"/>
      <c r="H6443" s="9"/>
      <c r="J6443">
        <v>16</v>
      </c>
      <c r="K6443">
        <f ca="1">SIMULATION!$D$3*SIMULATION!$D$17/$H6427/(SIMULATION!$D$17-$I6427)*(((EXP(-$I6427*$J6443))/(1-EXP(-SIMULATION!$D$4*$I6427)))-(EXP(-SIMULATION!$D$17*$J6443)/(1-EXP(-SIMULATION!$D$4*SIMULATION!$D$17))))</f>
        <v>0.95347697671287335</v>
      </c>
      <c r="L6443">
        <v>-0.20967118097257922</v>
      </c>
      <c r="M6443">
        <f t="shared" ca="1" si="100"/>
        <v>0.75356033297532077</v>
      </c>
    </row>
    <row r="6444" spans="1:13" x14ac:dyDescent="0.25">
      <c r="A6444" s="9"/>
      <c r="H6444" s="9"/>
      <c r="J6444">
        <v>17</v>
      </c>
      <c r="K6444">
        <f ca="1">SIMULATION!$D$3*SIMULATION!$D$17/$H6427/(SIMULATION!$D$17-$I6427)*(((EXP(-$I6427*$J6444))/(1-EXP(-SIMULATION!$D$4*$I6427)))-(EXP(-SIMULATION!$D$17*$J6444)/(1-EXP(-SIMULATION!$D$4*SIMULATION!$D$17))))</f>
        <v>0.82848794802007297</v>
      </c>
      <c r="L6444">
        <v>9.3823873708033662E-2</v>
      </c>
      <c r="M6444">
        <f t="shared" ca="1" si="100"/>
        <v>0.90621989662373625</v>
      </c>
    </row>
    <row r="6445" spans="1:13" x14ac:dyDescent="0.25">
      <c r="A6445" s="9"/>
      <c r="H6445" s="9"/>
      <c r="J6445">
        <v>18</v>
      </c>
      <c r="K6445">
        <f ca="1">SIMULATION!$D$3*SIMULATION!$D$17/$H6427/(SIMULATION!$D$17-$I6427)*(((EXP(-$I6427*$J6445))/(1-EXP(-SIMULATION!$D$4*$I6427)))-(EXP(-SIMULATION!$D$17*$J6445)/(1-EXP(-SIMULATION!$D$4*SIMULATION!$D$17))))</f>
        <v>0.71950388494248108</v>
      </c>
      <c r="L6445">
        <v>-0.17919861353764283</v>
      </c>
      <c r="M6445">
        <f t="shared" ca="1" si="100"/>
        <v>0.59056978632584078</v>
      </c>
    </row>
    <row r="6446" spans="1:13" x14ac:dyDescent="0.25">
      <c r="A6446" s="9"/>
      <c r="H6446" s="9"/>
      <c r="J6446">
        <v>19</v>
      </c>
      <c r="K6446">
        <f ca="1">SIMULATION!$D$3*SIMULATION!$D$17/$H6427/(SIMULATION!$D$17-$I6427)*(((EXP(-$I6427*$J6446))/(1-EXP(-SIMULATION!$D$4*$I6427)))-(EXP(-SIMULATION!$D$17*$J6446)/(1-EXP(-SIMULATION!$D$4*SIMULATION!$D$17))))</f>
        <v>0.62461347589105332</v>
      </c>
      <c r="L6446">
        <v>6.3716142290339336E-3</v>
      </c>
      <c r="M6446">
        <f t="shared" ca="1" si="100"/>
        <v>0.62859327200168713</v>
      </c>
    </row>
    <row r="6447" spans="1:13" x14ac:dyDescent="0.25">
      <c r="A6447" s="9"/>
      <c r="H6447" s="9"/>
      <c r="J6447">
        <v>20</v>
      </c>
      <c r="K6447">
        <f ca="1">SIMULATION!$D$3*SIMULATION!$D$17/$H6427/(SIMULATION!$D$17-$I6427)*(((EXP(-$I6427*$J6447))/(1-EXP(-SIMULATION!$D$4*$I6427)))-(EXP(-SIMULATION!$D$17*$J6447)/(1-EXP(-SIMULATION!$D$4*SIMULATION!$D$17))))</f>
        <v>0.54208218865650593</v>
      </c>
      <c r="L6447">
        <v>-0.1308343557526194</v>
      </c>
      <c r="M6447">
        <f t="shared" ca="1" si="100"/>
        <v>0.47115921473866212</v>
      </c>
    </row>
    <row r="6448" spans="1:13" x14ac:dyDescent="0.25">
      <c r="A6448" s="9"/>
      <c r="H6448" s="9"/>
      <c r="J6448">
        <v>21</v>
      </c>
      <c r="K6448">
        <f ca="1">SIMULATION!$D$3*SIMULATION!$D$17/$H6427/(SIMULATION!$D$17-$I6427)*(((EXP(-$I6427*$J6448))/(1-EXP(-SIMULATION!$D$4*$I6427)))-(EXP(-SIMULATION!$D$17*$J6448)/(1-EXP(-SIMULATION!$D$4*SIMULATION!$D$17))))</f>
        <v>0.4703564827600637</v>
      </c>
      <c r="L6448">
        <v>-7.5391853675796247E-2</v>
      </c>
      <c r="M6448">
        <f t="shared" ca="1" si="100"/>
        <v>0.4348954356363548</v>
      </c>
    </row>
    <row r="6449" spans="1:13" x14ac:dyDescent="0.25">
      <c r="A6449" s="9"/>
      <c r="H6449" s="9"/>
      <c r="J6449">
        <v>22</v>
      </c>
      <c r="K6449">
        <f ca="1">SIMULATION!$D$3*SIMULATION!$D$17/$H6427/(SIMULATION!$D$17-$I6427)*(((EXP(-$I6427*$J6449))/(1-EXP(-SIMULATION!$D$4*$I6427)))-(EXP(-SIMULATION!$D$17*$J6449)/(1-EXP(-SIMULATION!$D$4*SIMULATION!$D$17))))</f>
        <v>0.40805751508742244</v>
      </c>
      <c r="L6449">
        <v>-0.34219671047395667</v>
      </c>
      <c r="M6449">
        <f t="shared" ca="1" si="100"/>
        <v>0.26842157574032954</v>
      </c>
    </row>
    <row r="6450" spans="1:13" x14ac:dyDescent="0.25">
      <c r="A6450" s="9"/>
      <c r="H6450" s="9"/>
      <c r="J6450">
        <v>23</v>
      </c>
      <c r="K6450">
        <f ca="1">SIMULATION!$D$3*SIMULATION!$D$17/$H6427/(SIMULATION!$D$17-$I6427)*(((EXP(-$I6427*$J6450))/(1-EXP(-SIMULATION!$D$4*$I6427)))-(EXP(-SIMULATION!$D$17*$J6450)/(1-EXP(-SIMULATION!$D$4*SIMULATION!$D$17))))</f>
        <v>0.35396930722809156</v>
      </c>
      <c r="L6450">
        <v>0.26549578351762748</v>
      </c>
      <c r="M6450">
        <f t="shared" ca="1" si="100"/>
        <v>0.44794666579180553</v>
      </c>
    </row>
    <row r="6451" spans="1:13" x14ac:dyDescent="0.25">
      <c r="A6451" s="9"/>
      <c r="H6451" s="9"/>
      <c r="J6451">
        <v>24</v>
      </c>
      <c r="K6451">
        <f ca="1">SIMULATION!$D$3*SIMULATION!$D$17/$H6427/(SIMULATION!$D$17-$I6427)*(((EXP(-$I6427*$J6451))/(1-EXP(-SIMULATION!$D$4*$I6427)))-(EXP(-SIMULATION!$D$17*$J6451)/(1-EXP(-SIMULATION!$D$4*SIMULATION!$D$17))))</f>
        <v>0.3070243997149435</v>
      </c>
      <c r="L6451">
        <v>0.59137419428968641</v>
      </c>
      <c r="M6451">
        <f t="shared" ca="1" si="100"/>
        <v>0.48859070672364285</v>
      </c>
    </row>
    <row r="6452" spans="1:13" x14ac:dyDescent="0.25">
      <c r="A6452" s="9">
        <v>259</v>
      </c>
      <c r="B6452" s="2">
        <f ca="1">NORMINV(RAND(),SIMULATION!D7,SIMULATION!D8)</f>
        <v>53.578163576858586</v>
      </c>
      <c r="C6452" s="2">
        <v>2</v>
      </c>
      <c r="D6452" s="2">
        <f ca="1">SIMULATION!$D$11*(1+(SIMULATION!$D$12*LN(1+$C6452)))*(1+(SIMULATION!$D$13*(($B6452/63.5)-1)))</f>
        <v>9.5012484730904987</v>
      </c>
      <c r="E6452" s="2">
        <v>-0.187723680157694</v>
      </c>
      <c r="F6452" s="2">
        <f ca="1">D6452*(1+E6452)</f>
        <v>7.7176391436292793</v>
      </c>
      <c r="G6452" s="2">
        <v>-0.25282650472852086</v>
      </c>
      <c r="H6452" s="9">
        <f>SIMULATION!$D$15*EXP($G$6452)</f>
        <v>171.43968511452204</v>
      </c>
      <c r="I6452" s="2">
        <f ca="1">$F6452/$H6452</f>
        <v>4.5016643249629638E-2</v>
      </c>
      <c r="J6452">
        <v>0</v>
      </c>
      <c r="K6452">
        <f ca="1">SIMULATION!$D$3*SIMULATION!$D$17/$H6452/(SIMULATION!$D$17-$I6452)*(((EXP(-$I6452*$J6452))/(1-EXP(-SIMULATION!$D$4*$I6452)))-(EXP(-SIMULATION!$D$17*$J6452)/(1-EXP(-SIMULATION!$D$4*SIMULATION!$D$17))))</f>
        <v>1.8341687210278967</v>
      </c>
      <c r="L6452">
        <v>0.17256302324196129</v>
      </c>
      <c r="M6452">
        <f t="shared" ca="1" si="100"/>
        <v>2.1506784206643119</v>
      </c>
    </row>
    <row r="6453" spans="1:13" x14ac:dyDescent="0.25">
      <c r="A6453" s="9"/>
      <c r="H6453" s="9"/>
      <c r="J6453">
        <v>1</v>
      </c>
      <c r="K6453">
        <f ca="1">SIMULATION!$D$3*SIMULATION!$D$17/$H6452/(SIMULATION!$D$17-$I6452)*(((EXP(-$I6452*$J6453))/(1-EXP(-SIMULATION!$D$4*$I6452)))-(EXP(-SIMULATION!$D$17*$J6453)/(1-EXP(-SIMULATION!$D$4*SIMULATION!$D$17))))</f>
        <v>2.8783129912357053</v>
      </c>
      <c r="L6453">
        <v>-0.14106668344554019</v>
      </c>
      <c r="M6453">
        <f t="shared" ca="1" si="100"/>
        <v>2.4722789236438723</v>
      </c>
    </row>
    <row r="6454" spans="1:13" x14ac:dyDescent="0.25">
      <c r="A6454" s="9"/>
      <c r="H6454" s="9"/>
      <c r="J6454">
        <v>2</v>
      </c>
      <c r="K6454">
        <f ca="1">SIMULATION!$D$3*SIMULATION!$D$17/$H6452/(SIMULATION!$D$17-$I6452)*(((EXP(-$I6452*$J6454))/(1-EXP(-SIMULATION!$D$4*$I6452)))-(EXP(-SIMULATION!$D$17*$J6454)/(1-EXP(-SIMULATION!$D$4*SIMULATION!$D$17))))</f>
        <v>3.4724655454810853</v>
      </c>
      <c r="L6454">
        <v>0.25130700013602703</v>
      </c>
      <c r="M6454">
        <f t="shared" ca="1" si="100"/>
        <v>4.3451204447916494</v>
      </c>
    </row>
    <row r="6455" spans="1:13" x14ac:dyDescent="0.25">
      <c r="A6455" s="9"/>
      <c r="H6455" s="9"/>
      <c r="J6455">
        <v>3</v>
      </c>
      <c r="K6455">
        <f ca="1">SIMULATION!$D$3*SIMULATION!$D$17/$H6452/(SIMULATION!$D$17-$I6452)*(((EXP(-$I6452*$J6455))/(1-EXP(-SIMULATION!$D$4*$I6452)))-(EXP(-SIMULATION!$D$17*$J6455)/(1-EXP(-SIMULATION!$D$4*SIMULATION!$D$17))))</f>
        <v>3.7815521250042177</v>
      </c>
      <c r="L6455">
        <v>2.6746807250790861E-2</v>
      </c>
      <c r="M6455">
        <f t="shared" ca="1" si="100"/>
        <v>3.8826965708005239</v>
      </c>
    </row>
    <row r="6456" spans="1:13" x14ac:dyDescent="0.25">
      <c r="A6456" s="9"/>
      <c r="H6456" s="9"/>
      <c r="J6456">
        <v>4</v>
      </c>
      <c r="K6456">
        <f ca="1">SIMULATION!$D$3*SIMULATION!$D$17/$H6452/(SIMULATION!$D$17-$I6452)*(((EXP(-$I6452*$J6456))/(1-EXP(-SIMULATION!$D$4*$I6452)))-(EXP(-SIMULATION!$D$17*$J6456)/(1-EXP(-SIMULATION!$D$4*SIMULATION!$D$17))))</f>
        <v>3.911115903526837</v>
      </c>
      <c r="L6456">
        <v>0.20904146272005808</v>
      </c>
      <c r="M6456">
        <f t="shared" ca="1" si="100"/>
        <v>4.7287012928677683</v>
      </c>
    </row>
    <row r="6457" spans="1:13" x14ac:dyDescent="0.25">
      <c r="A6457" s="9"/>
      <c r="H6457" s="9"/>
      <c r="J6457">
        <v>5</v>
      </c>
      <c r="K6457">
        <f ca="1">SIMULATION!$D$3*SIMULATION!$D$17/$H6452/(SIMULATION!$D$17-$I6452)*(((EXP(-$I6452*$J6457))/(1-EXP(-SIMULATION!$D$4*$I6452)))-(EXP(-SIMULATION!$D$17*$J6457)/(1-EXP(-SIMULATION!$D$4*SIMULATION!$D$17))))</f>
        <v>3.9286526573887723</v>
      </c>
      <c r="L6457">
        <v>-0.1337028970139372</v>
      </c>
      <c r="M6457">
        <f t="shared" ca="1" si="100"/>
        <v>3.4033804157343903</v>
      </c>
    </row>
    <row r="6458" spans="1:13" x14ac:dyDescent="0.25">
      <c r="A6458" s="9"/>
      <c r="H6458" s="9"/>
      <c r="J6458">
        <v>6</v>
      </c>
      <c r="K6458">
        <f ca="1">SIMULATION!$D$3*SIMULATION!$D$17/$H6452/(SIMULATION!$D$17-$I6452)*(((EXP(-$I6452*$J6458))/(1-EXP(-SIMULATION!$D$4*$I6452)))-(EXP(-SIMULATION!$D$17*$J6458)/(1-EXP(-SIMULATION!$D$4*SIMULATION!$D$17))))</f>
        <v>3.8772825790747967</v>
      </c>
      <c r="L6458">
        <v>9.787142351524121E-2</v>
      </c>
      <c r="M6458">
        <f t="shared" ca="1" si="100"/>
        <v>4.2567577444596925</v>
      </c>
    </row>
    <row r="6459" spans="1:13" x14ac:dyDescent="0.25">
      <c r="A6459" s="9"/>
      <c r="H6459" s="9"/>
      <c r="J6459">
        <v>7</v>
      </c>
      <c r="K6459">
        <f ca="1">SIMULATION!$D$3*SIMULATION!$D$17/$H6452/(SIMULATION!$D$17-$I6452)*(((EXP(-$I6452*$J6459))/(1-EXP(-SIMULATION!$D$4*$I6452)))-(EXP(-SIMULATION!$D$17*$J6459)/(1-EXP(-SIMULATION!$D$4*SIMULATION!$D$17))))</f>
        <v>3.7845112381781747</v>
      </c>
      <c r="L6459">
        <v>0.2184044757728775</v>
      </c>
      <c r="M6459">
        <f t="shared" ca="1" si="100"/>
        <v>4.6110654312090427</v>
      </c>
    </row>
    <row r="6460" spans="1:13" x14ac:dyDescent="0.25">
      <c r="A6460" s="9"/>
      <c r="H6460" s="9"/>
      <c r="J6460">
        <v>8</v>
      </c>
      <c r="K6460">
        <f ca="1">SIMULATION!$D$3*SIMULATION!$D$17/$H6452/(SIMULATION!$D$17-$I6452)*(((EXP(-$I6452*$J6460))/(1-EXP(-SIMULATION!$D$4*$I6452)))-(EXP(-SIMULATION!$D$17*$J6460)/(1-EXP(-SIMULATION!$D$4*SIMULATION!$D$17))))</f>
        <v>3.667843560668457</v>
      </c>
      <c r="L6460">
        <v>-0.26834534560782869</v>
      </c>
      <c r="M6460">
        <f t="shared" ca="1" si="100"/>
        <v>2.6835948127454312</v>
      </c>
    </row>
    <row r="6461" spans="1:13" x14ac:dyDescent="0.25">
      <c r="A6461" s="9"/>
      <c r="H6461" s="9"/>
      <c r="J6461">
        <v>9</v>
      </c>
      <c r="K6461">
        <f ca="1">SIMULATION!$D$3*SIMULATION!$D$17/$H6452/(SIMULATION!$D$17-$I6452)*(((EXP(-$I6452*$J6461))/(1-EXP(-SIMULATION!$D$4*$I6452)))-(EXP(-SIMULATION!$D$17*$J6461)/(1-EXP(-SIMULATION!$D$4*SIMULATION!$D$17))))</f>
        <v>3.5383811572138772</v>
      </c>
      <c r="L6461">
        <v>-0.75338557442872056</v>
      </c>
      <c r="M6461">
        <f t="shared" ca="1" si="100"/>
        <v>0.87261583653853936</v>
      </c>
    </row>
    <row r="6462" spans="1:13" x14ac:dyDescent="0.25">
      <c r="A6462" s="9"/>
      <c r="H6462" s="9"/>
      <c r="J6462">
        <v>10</v>
      </c>
      <c r="K6462">
        <f ca="1">SIMULATION!$D$3*SIMULATION!$D$17/$H6452/(SIMULATION!$D$17-$I6452)*(((EXP(-$I6452*$J6462))/(1-EXP(-SIMULATION!$D$4*$I6452)))-(EXP(-SIMULATION!$D$17*$J6462)/(1-EXP(-SIMULATION!$D$4*SIMULATION!$D$17))))</f>
        <v>3.403127343444821</v>
      </c>
      <c r="L6462">
        <v>-0.18533220085258978</v>
      </c>
      <c r="M6462">
        <f t="shared" ca="1" si="100"/>
        <v>2.7724182631025656</v>
      </c>
    </row>
    <row r="6463" spans="1:13" x14ac:dyDescent="0.25">
      <c r="A6463" s="9"/>
      <c r="H6463" s="9"/>
      <c r="J6463">
        <v>11</v>
      </c>
      <c r="K6463">
        <f ca="1">SIMULATION!$D$3*SIMULATION!$D$17/$H6452/(SIMULATION!$D$17-$I6452)*(((EXP(-$I6452*$J6463))/(1-EXP(-SIMULATION!$D$4*$I6452)))-(EXP(-SIMULATION!$D$17*$J6463)/(1-EXP(-SIMULATION!$D$4*SIMULATION!$D$17))))</f>
        <v>3.2664640281877273</v>
      </c>
      <c r="L6463">
        <v>-0.27324072264353211</v>
      </c>
      <c r="M6463">
        <f t="shared" ca="1" si="100"/>
        <v>2.3739330366366103</v>
      </c>
    </row>
    <row r="6464" spans="1:13" x14ac:dyDescent="0.25">
      <c r="A6464" s="9"/>
      <c r="H6464" s="9"/>
      <c r="J6464">
        <v>12</v>
      </c>
      <c r="K6464">
        <f ca="1">SIMULATION!$D$3*SIMULATION!$D$17/$H6452/(SIMULATION!$D$17-$I6452)*(((EXP(-$I6452*$J6464))/(1-EXP(-SIMULATION!$D$4*$I6452)))-(EXP(-SIMULATION!$D$17*$J6464)/(1-EXP(-SIMULATION!$D$4*SIMULATION!$D$17))))</f>
        <v>3.1310979244819785</v>
      </c>
      <c r="L6464">
        <v>0.11391992112813951</v>
      </c>
      <c r="M6464">
        <f t="shared" ca="1" si="100"/>
        <v>3.4877923530834467</v>
      </c>
    </row>
    <row r="6465" spans="1:13" x14ac:dyDescent="0.25">
      <c r="A6465" s="9"/>
      <c r="H6465" s="9"/>
      <c r="J6465">
        <v>13</v>
      </c>
      <c r="K6465">
        <f ca="1">SIMULATION!$D$3*SIMULATION!$D$17/$H6452/(SIMULATION!$D$17-$I6452)*(((EXP(-$I6452*$J6465))/(1-EXP(-SIMULATION!$D$4*$I6452)))-(EXP(-SIMULATION!$D$17*$J6465)/(1-EXP(-SIMULATION!$D$4*SIMULATION!$D$17))))</f>
        <v>2.9986666992092559</v>
      </c>
      <c r="L6465">
        <v>0.36797361852374716</v>
      </c>
      <c r="M6465">
        <f t="shared" ca="1" si="100"/>
        <v>4.1020969352639467</v>
      </c>
    </row>
    <row r="6466" spans="1:13" x14ac:dyDescent="0.25">
      <c r="A6466" s="9"/>
      <c r="H6466" s="9"/>
      <c r="J6466">
        <v>14</v>
      </c>
      <c r="K6466">
        <f ca="1">SIMULATION!$D$3*SIMULATION!$D$17/$H6452/(SIMULATION!$D$17-$I6452)*(((EXP(-$I6452*$J6466))/(1-EXP(-SIMULATION!$D$4*$I6452)))-(EXP(-SIMULATION!$D$17*$J6466)/(1-EXP(-SIMULATION!$D$4*SIMULATION!$D$17))))</f>
        <v>2.8701272121700838</v>
      </c>
      <c r="L6466">
        <v>7.4869025035790362E-2</v>
      </c>
      <c r="M6466">
        <f t="shared" ca="1" si="100"/>
        <v>3.085010838273949</v>
      </c>
    </row>
    <row r="6467" spans="1:13" x14ac:dyDescent="0.25">
      <c r="A6467" s="9"/>
      <c r="H6467" s="9"/>
      <c r="J6467">
        <v>15</v>
      </c>
      <c r="K6467">
        <f ca="1">SIMULATION!$D$3*SIMULATION!$D$17/$H6452/(SIMULATION!$D$17-$I6452)*(((EXP(-$I6452*$J6467))/(1-EXP(-SIMULATION!$D$4*$I6452)))-(EXP(-SIMULATION!$D$17*$J6467)/(1-EXP(-SIMULATION!$D$4*SIMULATION!$D$17))))</f>
        <v>2.7460041214298547</v>
      </c>
      <c r="L6467">
        <v>-0.32667749536134144</v>
      </c>
      <c r="M6467">
        <f t="shared" ref="M6467:M6530" ca="1" si="101">$K6467*(1+$L6467)</f>
        <v>1.848946372789229</v>
      </c>
    </row>
    <row r="6468" spans="1:13" x14ac:dyDescent="0.25">
      <c r="A6468" s="9"/>
      <c r="H6468" s="9"/>
      <c r="J6468">
        <v>16</v>
      </c>
      <c r="K6468">
        <f ca="1">SIMULATION!$D$3*SIMULATION!$D$17/$H6452/(SIMULATION!$D$17-$I6452)*(((EXP(-$I6452*$J6468))/(1-EXP(-SIMULATION!$D$4*$I6452)))-(EXP(-SIMULATION!$D$17*$J6468)/(1-EXP(-SIMULATION!$D$4*SIMULATION!$D$17))))</f>
        <v>2.6265490162419249</v>
      </c>
      <c r="L6468">
        <v>0.47889990663169391</v>
      </c>
      <c r="M6468">
        <f t="shared" ca="1" si="101"/>
        <v>3.8844030948837505</v>
      </c>
    </row>
    <row r="6469" spans="1:13" x14ac:dyDescent="0.25">
      <c r="A6469" s="9"/>
      <c r="H6469" s="9"/>
      <c r="J6469">
        <v>17</v>
      </c>
      <c r="K6469">
        <f ca="1">SIMULATION!$D$3*SIMULATION!$D$17/$H6452/(SIMULATION!$D$17-$I6452)*(((EXP(-$I6452*$J6469))/(1-EXP(-SIMULATION!$D$4*$I6452)))-(EXP(-SIMULATION!$D$17*$J6469)/(1-EXP(-SIMULATION!$D$4*SIMULATION!$D$17))))</f>
        <v>2.5118422217677621</v>
      </c>
      <c r="L6469">
        <v>0.18847709628128714</v>
      </c>
      <c r="M6469">
        <f t="shared" ca="1" si="101"/>
        <v>2.9852669500432869</v>
      </c>
    </row>
    <row r="6470" spans="1:13" x14ac:dyDescent="0.25">
      <c r="A6470" s="9"/>
      <c r="H6470" s="9"/>
      <c r="J6470">
        <v>18</v>
      </c>
      <c r="K6470">
        <f ca="1">SIMULATION!$D$3*SIMULATION!$D$17/$H6452/(SIMULATION!$D$17-$I6452)*(((EXP(-$I6452*$J6470))/(1-EXP(-SIMULATION!$D$4*$I6452)))-(EXP(-SIMULATION!$D$17*$J6470)/(1-EXP(-SIMULATION!$D$4*SIMULATION!$D$17))))</f>
        <v>2.401857874042967</v>
      </c>
      <c r="L6470">
        <v>-0.34253816436449797</v>
      </c>
      <c r="M6470">
        <f t="shared" ca="1" si="101"/>
        <v>1.5791298868038735</v>
      </c>
    </row>
    <row r="6471" spans="1:13" x14ac:dyDescent="0.25">
      <c r="A6471" s="9"/>
      <c r="H6471" s="9"/>
      <c r="J6471">
        <v>19</v>
      </c>
      <c r="K6471">
        <f ca="1">SIMULATION!$D$3*SIMULATION!$D$17/$H6452/(SIMULATION!$D$17-$I6452)*(((EXP(-$I6452*$J6471))/(1-EXP(-SIMULATION!$D$4*$I6452)))-(EXP(-SIMULATION!$D$17*$J6471)/(1-EXP(-SIMULATION!$D$4*SIMULATION!$D$17))))</f>
        <v>2.2965054648429279</v>
      </c>
      <c r="L6471">
        <v>0.20714243498278703</v>
      </c>
      <c r="M6471">
        <f t="shared" ca="1" si="101"/>
        <v>2.7722091987817694</v>
      </c>
    </row>
    <row r="6472" spans="1:13" x14ac:dyDescent="0.25">
      <c r="A6472" s="9"/>
      <c r="H6472" s="9"/>
      <c r="J6472">
        <v>20</v>
      </c>
      <c r="K6472">
        <f ca="1">SIMULATION!$D$3*SIMULATION!$D$17/$H6452/(SIMULATION!$D$17-$I6452)*(((EXP(-$I6452*$J6472))/(1-EXP(-SIMULATION!$D$4*$I6452)))-(EXP(-SIMULATION!$D$17*$J6472)/(1-EXP(-SIMULATION!$D$4*SIMULATION!$D$17))))</f>
        <v>2.1956563147889105</v>
      </c>
      <c r="L6472">
        <v>0.20758019183070867</v>
      </c>
      <c r="M6472">
        <f t="shared" ca="1" si="101"/>
        <v>2.6514310738070996</v>
      </c>
    </row>
    <row r="6473" spans="1:13" x14ac:dyDescent="0.25">
      <c r="A6473" s="9"/>
      <c r="H6473" s="9"/>
      <c r="J6473">
        <v>21</v>
      </c>
      <c r="K6473">
        <f ca="1">SIMULATION!$D$3*SIMULATION!$D$17/$H6452/(SIMULATION!$D$17-$I6452)*(((EXP(-$I6452*$J6473))/(1-EXP(-SIMULATION!$D$4*$I6452)))-(EXP(-SIMULATION!$D$17*$J6473)/(1-EXP(-SIMULATION!$D$4*SIMULATION!$D$17))))</f>
        <v>2.0991603947010198</v>
      </c>
      <c r="L6473">
        <v>-0.22583976584095902</v>
      </c>
      <c r="M6473">
        <f t="shared" ca="1" si="101"/>
        <v>1.6250865026991264</v>
      </c>
    </row>
    <row r="6474" spans="1:13" x14ac:dyDescent="0.25">
      <c r="A6474" s="9"/>
      <c r="H6474" s="9"/>
      <c r="J6474">
        <v>22</v>
      </c>
      <c r="K6474">
        <f ca="1">SIMULATION!$D$3*SIMULATION!$D$17/$H6452/(SIMULATION!$D$17-$I6452)*(((EXP(-$I6452*$J6474))/(1-EXP(-SIMULATION!$D$4*$I6452)))-(EXP(-SIMULATION!$D$17*$J6474)/(1-EXP(-SIMULATION!$D$4*SIMULATION!$D$17))))</f>
        <v>2.0068569681793464</v>
      </c>
      <c r="L6474">
        <v>-0.14585557553229275</v>
      </c>
      <c r="M6474">
        <f t="shared" ca="1" si="101"/>
        <v>1.7141456900745558</v>
      </c>
    </row>
    <row r="6475" spans="1:13" x14ac:dyDescent="0.25">
      <c r="A6475" s="9"/>
      <c r="H6475" s="9"/>
      <c r="J6475">
        <v>23</v>
      </c>
      <c r="K6475">
        <f ca="1">SIMULATION!$D$3*SIMULATION!$D$17/$H6452/(SIMULATION!$D$17-$I6452)*(((EXP(-$I6452*$J6475))/(1-EXP(-SIMULATION!$D$4*$I6452)))-(EXP(-SIMULATION!$D$17*$J6475)/(1-EXP(-SIMULATION!$D$4*SIMULATION!$D$17))))</f>
        <v>1.9185812807064782</v>
      </c>
      <c r="L6475">
        <v>0.22867249329060788</v>
      </c>
      <c r="M6475">
        <f t="shared" ca="1" si="101"/>
        <v>2.3573080457463162</v>
      </c>
    </row>
    <row r="6476" spans="1:13" x14ac:dyDescent="0.25">
      <c r="A6476" s="9"/>
      <c r="H6476" s="9"/>
      <c r="J6476">
        <v>24</v>
      </c>
      <c r="K6476">
        <f ca="1">SIMULATION!$D$3*SIMULATION!$D$17/$H6452/(SIMULATION!$D$17-$I6452)*(((EXP(-$I6452*$J6476))/(1-EXP(-SIMULATION!$D$4*$I6452)))-(EXP(-SIMULATION!$D$17*$J6476)/(1-EXP(-SIMULATION!$D$4*SIMULATION!$D$17))))</f>
        <v>1.8341687210278967</v>
      </c>
      <c r="L6476">
        <v>-0.26819615693167065</v>
      </c>
      <c r="M6476">
        <f t="shared" ca="1" si="101"/>
        <v>1.3422517188839374</v>
      </c>
    </row>
    <row r="6477" spans="1:13" x14ac:dyDescent="0.25">
      <c r="A6477" s="9">
        <v>260</v>
      </c>
      <c r="B6477" s="2">
        <f ca="1">NORMINV(RAND(),SIMULATION!D7,SIMULATION!D8)</f>
        <v>69.009740844650935</v>
      </c>
      <c r="C6477" s="2">
        <v>2</v>
      </c>
      <c r="D6477" s="2">
        <f ca="1">SIMULATION!$D$11*(1+(SIMULATION!$D$12*LN(1+$C6477)))*(1+(SIMULATION!$D$13*(($B6477/63.5)-1)))</f>
        <v>10.647224208770895</v>
      </c>
      <c r="E6477" s="2">
        <v>-6.7517673119611211E-4</v>
      </c>
      <c r="F6477" s="2">
        <f ca="1">D6477*(1+E6477)</f>
        <v>10.640035450733306</v>
      </c>
      <c r="G6477" s="2">
        <v>-0.68890808990087793</v>
      </c>
      <c r="H6477" s="9">
        <f>SIMULATION!$D$15*EXP($G$6477)</f>
        <v>110.84689549184985</v>
      </c>
      <c r="I6477" s="2">
        <f ca="1">$F6477/$H6477</f>
        <v>9.5988574181724629E-2</v>
      </c>
      <c r="J6477">
        <v>0</v>
      </c>
      <c r="K6477">
        <f ca="1">SIMULATION!$D$3*SIMULATION!$D$17/$H6477/(SIMULATION!$D$17-$I6477)*(((EXP(-$I6477*$J6477))/(1-EXP(-SIMULATION!$D$4*$I6477)))-(EXP(-SIMULATION!$D$17*$J6477)/(1-EXP(-SIMULATION!$D$4*SIMULATION!$D$17))))</f>
        <v>0.70190216631063063</v>
      </c>
      <c r="L6477">
        <v>0.36284595472860348</v>
      </c>
      <c r="M6477">
        <f t="shared" ca="1" si="101"/>
        <v>0.95658452797168636</v>
      </c>
    </row>
    <row r="6478" spans="1:13" x14ac:dyDescent="0.25">
      <c r="A6478" s="9"/>
      <c r="H6478" s="9"/>
      <c r="J6478">
        <v>1</v>
      </c>
      <c r="K6478">
        <f ca="1">SIMULATION!$D$3*SIMULATION!$D$17/$H6477/(SIMULATION!$D$17-$I6477)*(((EXP(-$I6477*$J6478))/(1-EXP(-SIMULATION!$D$4*$I6477)))-(EXP(-SIMULATION!$D$17*$J6478)/(1-EXP(-SIMULATION!$D$4*SIMULATION!$D$17))))</f>
        <v>2.3309720167435151</v>
      </c>
      <c r="L6478">
        <v>0.26499615458438808</v>
      </c>
      <c r="M6478">
        <f t="shared" ca="1" si="101"/>
        <v>2.9486706376243621</v>
      </c>
    </row>
    <row r="6479" spans="1:13" x14ac:dyDescent="0.25">
      <c r="A6479" s="9"/>
      <c r="H6479" s="9"/>
      <c r="J6479">
        <v>2</v>
      </c>
      <c r="K6479">
        <f ca="1">SIMULATION!$D$3*SIMULATION!$D$17/$H6477/(SIMULATION!$D$17-$I6477)*(((EXP(-$I6477*$J6479))/(1-EXP(-SIMULATION!$D$4*$I6477)))-(EXP(-SIMULATION!$D$17*$J6479)/(1-EXP(-SIMULATION!$D$4*SIMULATION!$D$17))))</f>
        <v>3.2027437484288135</v>
      </c>
      <c r="L6479">
        <v>3.2339491960997377E-2</v>
      </c>
      <c r="M6479">
        <f t="shared" ca="1" si="101"/>
        <v>3.3063188541342616</v>
      </c>
    </row>
    <row r="6480" spans="1:13" x14ac:dyDescent="0.25">
      <c r="A6480" s="9"/>
      <c r="H6480" s="9"/>
      <c r="J6480">
        <v>3</v>
      </c>
      <c r="K6480">
        <f ca="1">SIMULATION!$D$3*SIMULATION!$D$17/$H6477/(SIMULATION!$D$17-$I6477)*(((EXP(-$I6477*$J6480))/(1-EXP(-SIMULATION!$D$4*$I6477)))-(EXP(-SIMULATION!$D$17*$J6480)/(1-EXP(-SIMULATION!$D$4*SIMULATION!$D$17))))</f>
        <v>3.6049789532910261</v>
      </c>
      <c r="L6480">
        <v>-0.33412621386512847</v>
      </c>
      <c r="M6480">
        <f t="shared" ca="1" si="101"/>
        <v>2.4004609845644218</v>
      </c>
    </row>
    <row r="6481" spans="1:13" x14ac:dyDescent="0.25">
      <c r="A6481" s="9"/>
      <c r="H6481" s="9"/>
      <c r="J6481">
        <v>4</v>
      </c>
      <c r="K6481">
        <f ca="1">SIMULATION!$D$3*SIMULATION!$D$17/$H6477/(SIMULATION!$D$17-$I6477)*(((EXP(-$I6477*$J6481))/(1-EXP(-SIMULATION!$D$4*$I6477)))-(EXP(-SIMULATION!$D$17*$J6481)/(1-EXP(-SIMULATION!$D$4*SIMULATION!$D$17))))</f>
        <v>3.720639939660245</v>
      </c>
      <c r="L6481">
        <v>0.16156905379012279</v>
      </c>
      <c r="M6481">
        <f t="shared" ca="1" si="101"/>
        <v>4.3217802142048907</v>
      </c>
    </row>
    <row r="6482" spans="1:13" x14ac:dyDescent="0.25">
      <c r="A6482" s="9"/>
      <c r="H6482" s="9"/>
      <c r="J6482">
        <v>5</v>
      </c>
      <c r="K6482">
        <f ca="1">SIMULATION!$D$3*SIMULATION!$D$17/$H6477/(SIMULATION!$D$17-$I6477)*(((EXP(-$I6477*$J6482))/(1-EXP(-SIMULATION!$D$4*$I6477)))-(EXP(-SIMULATION!$D$17*$J6482)/(1-EXP(-SIMULATION!$D$4*SIMULATION!$D$17))))</f>
        <v>3.6656630987090164</v>
      </c>
      <c r="L6482">
        <v>0.1167363815225603</v>
      </c>
      <c r="M6482">
        <f t="shared" ca="1" si="101"/>
        <v>4.093579344733083</v>
      </c>
    </row>
    <row r="6483" spans="1:13" x14ac:dyDescent="0.25">
      <c r="A6483" s="9"/>
      <c r="H6483" s="9"/>
      <c r="J6483">
        <v>6</v>
      </c>
      <c r="K6483">
        <f ca="1">SIMULATION!$D$3*SIMULATION!$D$17/$H6477/(SIMULATION!$D$17-$I6477)*(((EXP(-$I6477*$J6483))/(1-EXP(-SIMULATION!$D$4*$I6477)))-(EXP(-SIMULATION!$D$17*$J6483)/(1-EXP(-SIMULATION!$D$4*SIMULATION!$D$17))))</f>
        <v>3.513152912551559</v>
      </c>
      <c r="L6483">
        <v>-2.2558068691523759E-2</v>
      </c>
      <c r="M6483">
        <f t="shared" ca="1" si="101"/>
        <v>3.4339029678263944</v>
      </c>
    </row>
    <row r="6484" spans="1:13" x14ac:dyDescent="0.25">
      <c r="A6484" s="9"/>
      <c r="H6484" s="9"/>
      <c r="J6484">
        <v>7</v>
      </c>
      <c r="K6484">
        <f ca="1">SIMULATION!$D$3*SIMULATION!$D$17/$H6477/(SIMULATION!$D$17-$I6477)*(((EXP(-$I6477*$J6484))/(1-EXP(-SIMULATION!$D$4*$I6477)))-(EXP(-SIMULATION!$D$17*$J6484)/(1-EXP(-SIMULATION!$D$4*SIMULATION!$D$17))))</f>
        <v>3.3088750856888618</v>
      </c>
      <c r="L6484">
        <v>-0.10695991626774672</v>
      </c>
      <c r="M6484">
        <f t="shared" ca="1" si="101"/>
        <v>2.9549580835831479</v>
      </c>
    </row>
    <row r="6485" spans="1:13" x14ac:dyDescent="0.25">
      <c r="A6485" s="9"/>
      <c r="H6485" s="9"/>
      <c r="J6485">
        <v>8</v>
      </c>
      <c r="K6485">
        <f ca="1">SIMULATION!$D$3*SIMULATION!$D$17/$H6477/(SIMULATION!$D$17-$I6477)*(((EXP(-$I6477*$J6485))/(1-EXP(-SIMULATION!$D$4*$I6477)))-(EXP(-SIMULATION!$D$17*$J6485)/(1-EXP(-SIMULATION!$D$4*SIMULATION!$D$17))))</f>
        <v>3.0811749480816637</v>
      </c>
      <c r="L6485">
        <v>-0.17102893022711244</v>
      </c>
      <c r="M6485">
        <f t="shared" ca="1" si="101"/>
        <v>2.554204892868678</v>
      </c>
    </row>
    <row r="6486" spans="1:13" x14ac:dyDescent="0.25">
      <c r="A6486" s="9"/>
      <c r="H6486" s="9"/>
      <c r="J6486">
        <v>9</v>
      </c>
      <c r="K6486">
        <f ca="1">SIMULATION!$D$3*SIMULATION!$D$17/$H6477/(SIMULATION!$D$17-$I6477)*(((EXP(-$I6477*$J6486))/(1-EXP(-SIMULATION!$D$4*$I6477)))-(EXP(-SIMULATION!$D$17*$J6486)/(1-EXP(-SIMULATION!$D$4*SIMULATION!$D$17))))</f>
        <v>2.8473243496133054</v>
      </c>
      <c r="L6486">
        <v>6.917518055726153E-3</v>
      </c>
      <c r="M6486">
        <f t="shared" ca="1" si="101"/>
        <v>2.8670207672122641</v>
      </c>
    </row>
    <row r="6487" spans="1:13" x14ac:dyDescent="0.25">
      <c r="A6487" s="9"/>
      <c r="H6487" s="9"/>
      <c r="J6487">
        <v>10</v>
      </c>
      <c r="K6487">
        <f ca="1">SIMULATION!$D$3*SIMULATION!$D$17/$H6477/(SIMULATION!$D$17-$I6477)*(((EXP(-$I6477*$J6487))/(1-EXP(-SIMULATION!$D$4*$I6477)))-(EXP(-SIMULATION!$D$17*$J6487)/(1-EXP(-SIMULATION!$D$4*SIMULATION!$D$17))))</f>
        <v>2.6175806742641172</v>
      </c>
      <c r="L6487">
        <v>0.1653248125160646</v>
      </c>
      <c r="M6487">
        <f t="shared" ca="1" si="101"/>
        <v>3.0503317084825068</v>
      </c>
    </row>
    <row r="6488" spans="1:13" x14ac:dyDescent="0.25">
      <c r="A6488" s="9"/>
      <c r="H6488" s="9"/>
      <c r="J6488">
        <v>11</v>
      </c>
      <c r="K6488">
        <f ca="1">SIMULATION!$D$3*SIMULATION!$D$17/$H6477/(SIMULATION!$D$17-$I6477)*(((EXP(-$I6477*$J6488))/(1-EXP(-SIMULATION!$D$4*$I6477)))-(EXP(-SIMULATION!$D$17*$J6488)/(1-EXP(-SIMULATION!$D$4*SIMULATION!$D$17))))</f>
        <v>2.3977804783005858</v>
      </c>
      <c r="L6488">
        <v>-4.4789072730205215E-2</v>
      </c>
      <c r="M6488">
        <f t="shared" ca="1" si="101"/>
        <v>2.2903861140669148</v>
      </c>
    </row>
    <row r="6489" spans="1:13" x14ac:dyDescent="0.25">
      <c r="A6489" s="9"/>
      <c r="H6489" s="9"/>
      <c r="J6489">
        <v>12</v>
      </c>
      <c r="K6489">
        <f ca="1">SIMULATION!$D$3*SIMULATION!$D$17/$H6477/(SIMULATION!$D$17-$I6477)*(((EXP(-$I6477*$J6489))/(1-EXP(-SIMULATION!$D$4*$I6477)))-(EXP(-SIMULATION!$D$17*$J6489)/(1-EXP(-SIMULATION!$D$4*SIMULATION!$D$17))))</f>
        <v>2.1909947642627818</v>
      </c>
      <c r="L6489">
        <v>0.12367135808969211</v>
      </c>
      <c r="M6489">
        <f t="shared" ca="1" si="101"/>
        <v>2.4619580623265649</v>
      </c>
    </row>
    <row r="6490" spans="1:13" x14ac:dyDescent="0.25">
      <c r="A6490" s="9"/>
      <c r="H6490" s="9"/>
      <c r="J6490">
        <v>13</v>
      </c>
      <c r="K6490">
        <f ca="1">SIMULATION!$D$3*SIMULATION!$D$17/$H6477/(SIMULATION!$D$17-$I6477)*(((EXP(-$I6477*$J6490))/(1-EXP(-SIMULATION!$D$4*$I6477)))-(EXP(-SIMULATION!$D$17*$J6490)/(1-EXP(-SIMULATION!$D$4*SIMULATION!$D$17))))</f>
        <v>1.9985835500634386</v>
      </c>
      <c r="L6490">
        <v>3.2358934047930797E-2</v>
      </c>
      <c r="M6490">
        <f t="shared" ca="1" si="101"/>
        <v>2.0632555833492208</v>
      </c>
    </row>
    <row r="6491" spans="1:13" x14ac:dyDescent="0.25">
      <c r="A6491" s="9"/>
      <c r="H6491" s="9"/>
      <c r="J6491">
        <v>14</v>
      </c>
      <c r="K6491">
        <f ca="1">SIMULATION!$D$3*SIMULATION!$D$17/$H6477/(SIMULATION!$D$17-$I6477)*(((EXP(-$I6477*$J6491))/(1-EXP(-SIMULATION!$D$4*$I6477)))-(EXP(-SIMULATION!$D$17*$J6491)/(1-EXP(-SIMULATION!$D$4*SIMULATION!$D$17))))</f>
        <v>1.8208660565848114</v>
      </c>
      <c r="L6491">
        <v>-0.34831651889035703</v>
      </c>
      <c r="M6491">
        <f t="shared" ca="1" si="101"/>
        <v>1.1866283303895782</v>
      </c>
    </row>
    <row r="6492" spans="1:13" x14ac:dyDescent="0.25">
      <c r="A6492" s="9"/>
      <c r="H6492" s="9"/>
      <c r="J6492">
        <v>15</v>
      </c>
      <c r="K6492">
        <f ca="1">SIMULATION!$D$3*SIMULATION!$D$17/$H6477/(SIMULATION!$D$17-$I6477)*(((EXP(-$I6477*$J6492))/(1-EXP(-SIMULATION!$D$4*$I6477)))-(EXP(-SIMULATION!$D$17*$J6492)/(1-EXP(-SIMULATION!$D$4*SIMULATION!$D$17))))</f>
        <v>1.6575450873594562</v>
      </c>
      <c r="L6492">
        <v>-0.36828102571860294</v>
      </c>
      <c r="M6492">
        <f t="shared" ca="1" si="101"/>
        <v>1.0471026824118845</v>
      </c>
    </row>
    <row r="6493" spans="1:13" x14ac:dyDescent="0.25">
      <c r="A6493" s="9"/>
      <c r="H6493" s="9"/>
      <c r="J6493">
        <v>16</v>
      </c>
      <c r="K6493">
        <f ca="1">SIMULATION!$D$3*SIMULATION!$D$17/$H6477/(SIMULATION!$D$17-$I6477)*(((EXP(-$I6477*$J6493))/(1-EXP(-SIMULATION!$D$4*$I6477)))-(EXP(-SIMULATION!$D$17*$J6493)/(1-EXP(-SIMULATION!$D$4*SIMULATION!$D$17))))</f>
        <v>1.5079743546927993</v>
      </c>
      <c r="L6493">
        <v>6.6534589335431479E-2</v>
      </c>
      <c r="M6493">
        <f t="shared" ca="1" si="101"/>
        <v>1.6083068091106469</v>
      </c>
    </row>
    <row r="6494" spans="1:13" x14ac:dyDescent="0.25">
      <c r="A6494" s="9"/>
      <c r="H6494" s="9"/>
      <c r="J6494">
        <v>17</v>
      </c>
      <c r="K6494">
        <f ca="1">SIMULATION!$D$3*SIMULATION!$D$17/$H6477/(SIMULATION!$D$17-$I6477)*(((EXP(-$I6477*$J6494))/(1-EXP(-SIMULATION!$D$4*$I6477)))-(EXP(-SIMULATION!$D$17*$J6494)/(1-EXP(-SIMULATION!$D$4*SIMULATION!$D$17))))</f>
        <v>1.3713255855125783</v>
      </c>
      <c r="L6494">
        <v>-9.4097022843699044E-2</v>
      </c>
      <c r="M6494">
        <f t="shared" ca="1" si="101"/>
        <v>1.2422879305664523</v>
      </c>
    </row>
    <row r="6495" spans="1:13" x14ac:dyDescent="0.25">
      <c r="A6495" s="9"/>
      <c r="H6495" s="9"/>
      <c r="J6495">
        <v>18</v>
      </c>
      <c r="K6495">
        <f ca="1">SIMULATION!$D$3*SIMULATION!$D$17/$H6477/(SIMULATION!$D$17-$I6477)*(((EXP(-$I6477*$J6495))/(1-EXP(-SIMULATION!$D$4*$I6477)))-(EXP(-SIMULATION!$D$17*$J6495)/(1-EXP(-SIMULATION!$D$4*SIMULATION!$D$17))))</f>
        <v>1.2466917883365154</v>
      </c>
      <c r="L6495">
        <v>-0.30310110101013193</v>
      </c>
      <c r="M6495">
        <f t="shared" ca="1" si="101"/>
        <v>0.86881813467142732</v>
      </c>
    </row>
    <row r="6496" spans="1:13" x14ac:dyDescent="0.25">
      <c r="A6496" s="9"/>
      <c r="H6496" s="9"/>
      <c r="J6496">
        <v>19</v>
      </c>
      <c r="K6496">
        <f ca="1">SIMULATION!$D$3*SIMULATION!$D$17/$H6477/(SIMULATION!$D$17-$I6477)*(((EXP(-$I6477*$J6496))/(1-EXP(-SIMULATION!$D$4*$I6477)))-(EXP(-SIMULATION!$D$17*$J6496)/(1-EXP(-SIMULATION!$D$4*SIMULATION!$D$17))))</f>
        <v>1.1331499602268993</v>
      </c>
      <c r="L6496">
        <v>0.20234359626363962</v>
      </c>
      <c r="M6496">
        <f t="shared" ca="1" si="101"/>
        <v>1.3624355982852103</v>
      </c>
    </row>
    <row r="6497" spans="1:13" x14ac:dyDescent="0.25">
      <c r="A6497" s="9"/>
      <c r="H6497" s="9"/>
      <c r="J6497">
        <v>20</v>
      </c>
      <c r="K6497">
        <f ca="1">SIMULATION!$D$3*SIMULATION!$D$17/$H6477/(SIMULATION!$D$17-$I6477)*(((EXP(-$I6477*$J6497))/(1-EXP(-SIMULATION!$D$4*$I6477)))-(EXP(-SIMULATION!$D$17*$J6497)/(1-EXP(-SIMULATION!$D$4*SIMULATION!$D$17))))</f>
        <v>1.0297981194087729</v>
      </c>
      <c r="L6497">
        <v>-1.0567054243664147E-2</v>
      </c>
      <c r="M6497">
        <f t="shared" ca="1" si="101"/>
        <v>1.0189161868209571</v>
      </c>
    </row>
    <row r="6498" spans="1:13" x14ac:dyDescent="0.25">
      <c r="A6498" s="9"/>
      <c r="H6498" s="9"/>
      <c r="J6498">
        <v>21</v>
      </c>
      <c r="K6498">
        <f ca="1">SIMULATION!$D$3*SIMULATION!$D$17/$H6477/(SIMULATION!$D$17-$I6477)*(((EXP(-$I6477*$J6498))/(1-EXP(-SIMULATION!$D$4*$I6477)))-(EXP(-SIMULATION!$D$17*$J6498)/(1-EXP(-SIMULATION!$D$4*SIMULATION!$D$17))))</f>
        <v>0.93577617359491483</v>
      </c>
      <c r="L6498">
        <v>-0.25310889483589794</v>
      </c>
      <c r="M6498">
        <f t="shared" ca="1" si="101"/>
        <v>0.69892290048254058</v>
      </c>
    </row>
    <row r="6499" spans="1:13" x14ac:dyDescent="0.25">
      <c r="A6499" s="9"/>
      <c r="H6499" s="9"/>
      <c r="J6499">
        <v>22</v>
      </c>
      <c r="K6499">
        <f ca="1">SIMULATION!$D$3*SIMULATION!$D$17/$H6477/(SIMULATION!$D$17-$I6477)*(((EXP(-$I6477*$J6499))/(1-EXP(-SIMULATION!$D$4*$I6477)))-(EXP(-SIMULATION!$D$17*$J6499)/(1-EXP(-SIMULATION!$D$4*SIMULATION!$D$17))))</f>
        <v>0.8502766918840613</v>
      </c>
      <c r="L6499">
        <v>3.5529580071342751E-3</v>
      </c>
      <c r="M6499">
        <f t="shared" ca="1" si="101"/>
        <v>0.85329768926477045</v>
      </c>
    </row>
    <row r="6500" spans="1:13" x14ac:dyDescent="0.25">
      <c r="A6500" s="9"/>
      <c r="H6500" s="9"/>
      <c r="J6500">
        <v>23</v>
      </c>
      <c r="K6500">
        <f ca="1">SIMULATION!$D$3*SIMULATION!$D$17/$H6477/(SIMULATION!$D$17-$I6477)*(((EXP(-$I6477*$J6500))/(1-EXP(-SIMULATION!$D$4*$I6477)))-(EXP(-SIMULATION!$D$17*$J6500)/(1-EXP(-SIMULATION!$D$4*SIMULATION!$D$17))))</f>
        <v>0.77254944468470099</v>
      </c>
      <c r="L6500">
        <v>-9.2399978056592127E-3</v>
      </c>
      <c r="M6500">
        <f t="shared" ca="1" si="101"/>
        <v>0.76541108951105108</v>
      </c>
    </row>
    <row r="6501" spans="1:13" x14ac:dyDescent="0.25">
      <c r="A6501" s="9"/>
      <c r="H6501" s="9"/>
      <c r="J6501">
        <v>24</v>
      </c>
      <c r="K6501">
        <f ca="1">SIMULATION!$D$3*SIMULATION!$D$17/$H6477/(SIMULATION!$D$17-$I6477)*(((EXP(-$I6477*$J6501))/(1-EXP(-SIMULATION!$D$4*$I6477)))-(EXP(-SIMULATION!$D$17*$J6501)/(1-EXP(-SIMULATION!$D$4*SIMULATION!$D$17))))</f>
        <v>0.70190216631063085</v>
      </c>
      <c r="L6501">
        <v>-0.35087797975202323</v>
      </c>
      <c r="M6501">
        <f t="shared" ca="1" si="101"/>
        <v>0.45562015221198809</v>
      </c>
    </row>
    <row r="6502" spans="1:13" x14ac:dyDescent="0.25">
      <c r="A6502" s="9">
        <v>261</v>
      </c>
      <c r="B6502" s="2">
        <f ca="1">NORMINV(RAND(),SIMULATION!D7,SIMULATION!D8)</f>
        <v>57.451560909993148</v>
      </c>
      <c r="C6502" s="2">
        <v>2</v>
      </c>
      <c r="D6502" s="2">
        <f ca="1">SIMULATION!$D$11*(1+(SIMULATION!$D$12*LN(1+$C6502)))*(1+(SIMULATION!$D$13*(($B6502/63.5)-1)))</f>
        <v>9.7888936879244834</v>
      </c>
      <c r="E6502" s="2">
        <v>-7.1048957852676967E-2</v>
      </c>
      <c r="F6502" s="2">
        <f ca="1">D6502*(1+E6502)</f>
        <v>9.0934029928668014</v>
      </c>
      <c r="G6502" s="2">
        <v>0.86031965604222582</v>
      </c>
      <c r="H6502" s="9">
        <f>SIMULATION!$D$15*EXP($G$6502)</f>
        <v>521.84868752740715</v>
      </c>
      <c r="I6502" s="2">
        <f ca="1">$F6502/$H6502</f>
        <v>1.7425363348047555E-2</v>
      </c>
      <c r="J6502">
        <v>0</v>
      </c>
      <c r="K6502">
        <f ca="1">SIMULATION!$D$3*SIMULATION!$D$17/$H6502/(SIMULATION!$D$17-$I6502)*(((EXP(-$I6502*$J6502))/(1-EXP(-SIMULATION!$D$4*$I6502)))-(EXP(-SIMULATION!$D$17*$J6502)/(1-EXP(-SIMULATION!$D$4*SIMULATION!$D$17))))</f>
        <v>2.112490352412185</v>
      </c>
      <c r="L6502">
        <v>-0.17163296176966919</v>
      </c>
      <c r="M6502">
        <f t="shared" ca="1" si="101"/>
        <v>1.7499173765178293</v>
      </c>
    </row>
    <row r="6503" spans="1:13" x14ac:dyDescent="0.25">
      <c r="A6503" s="9"/>
      <c r="H6503" s="9"/>
      <c r="J6503">
        <v>1</v>
      </c>
      <c r="K6503">
        <f ca="1">SIMULATION!$D$3*SIMULATION!$D$17/$H6502/(SIMULATION!$D$17-$I6502)*(((EXP(-$I6502*$J6503))/(1-EXP(-SIMULATION!$D$4*$I6502)))-(EXP(-SIMULATION!$D$17*$J6503)/(1-EXP(-SIMULATION!$D$4*SIMULATION!$D$17))))</f>
        <v>2.4510377254846056</v>
      </c>
      <c r="L6503">
        <v>0.12837709790837287</v>
      </c>
      <c r="M6503">
        <f t="shared" ca="1" si="101"/>
        <v>2.7656948355462587</v>
      </c>
    </row>
    <row r="6504" spans="1:13" x14ac:dyDescent="0.25">
      <c r="A6504" s="9"/>
      <c r="H6504" s="9"/>
      <c r="J6504">
        <v>2</v>
      </c>
      <c r="K6504">
        <f ca="1">SIMULATION!$D$3*SIMULATION!$D$17/$H6502/(SIMULATION!$D$17-$I6502)*(((EXP(-$I6502*$J6504))/(1-EXP(-SIMULATION!$D$4*$I6502)))-(EXP(-SIMULATION!$D$17*$J6504)/(1-EXP(-SIMULATION!$D$4*SIMULATION!$D$17))))</f>
        <v>2.6490318346307231</v>
      </c>
      <c r="L6504">
        <v>0.35902453415483482</v>
      </c>
      <c r="M6504">
        <f t="shared" ca="1" si="101"/>
        <v>3.6000992550203459</v>
      </c>
    </row>
    <row r="6505" spans="1:13" x14ac:dyDescent="0.25">
      <c r="A6505" s="9"/>
      <c r="H6505" s="9"/>
      <c r="J6505">
        <v>3</v>
      </c>
      <c r="K6505">
        <f ca="1">SIMULATION!$D$3*SIMULATION!$D$17/$H6502/(SIMULATION!$D$17-$I6502)*(((EXP(-$I6502*$J6505))/(1-EXP(-SIMULATION!$D$4*$I6502)))-(EXP(-SIMULATION!$D$17*$J6505)/(1-EXP(-SIMULATION!$D$4*SIMULATION!$D$17))))</f>
        <v>2.7572834413999958</v>
      </c>
      <c r="L6505">
        <v>-0.15967704241886274</v>
      </c>
      <c r="M6505">
        <f t="shared" ca="1" si="101"/>
        <v>2.317008576366741</v>
      </c>
    </row>
    <row r="6506" spans="1:13" x14ac:dyDescent="0.25">
      <c r="A6506" s="9"/>
      <c r="H6506" s="9"/>
      <c r="J6506">
        <v>4</v>
      </c>
      <c r="K6506">
        <f ca="1">SIMULATION!$D$3*SIMULATION!$D$17/$H6502/(SIMULATION!$D$17-$I6502)*(((EXP(-$I6502*$J6506))/(1-EXP(-SIMULATION!$D$4*$I6502)))-(EXP(-SIMULATION!$D$17*$J6506)/(1-EXP(-SIMULATION!$D$4*SIMULATION!$D$17))))</f>
        <v>2.8083476589198901</v>
      </c>
      <c r="L6506">
        <v>0.13266361460236148</v>
      </c>
      <c r="M6506">
        <f t="shared" ca="1" si="101"/>
        <v>3.1809132104122826</v>
      </c>
    </row>
    <row r="6507" spans="1:13" x14ac:dyDescent="0.25">
      <c r="A6507" s="9"/>
      <c r="H6507" s="9"/>
      <c r="J6507">
        <v>5</v>
      </c>
      <c r="K6507">
        <f ca="1">SIMULATION!$D$3*SIMULATION!$D$17/$H6502/(SIMULATION!$D$17-$I6502)*(((EXP(-$I6502*$J6507))/(1-EXP(-SIMULATION!$D$4*$I6502)))-(EXP(-SIMULATION!$D$17*$J6507)/(1-EXP(-SIMULATION!$D$4*SIMULATION!$D$17))))</f>
        <v>2.8230810353446336</v>
      </c>
      <c r="L6507">
        <v>0.23476836997200934</v>
      </c>
      <c r="M6507">
        <f t="shared" ca="1" si="101"/>
        <v>3.4858511683113855</v>
      </c>
    </row>
    <row r="6508" spans="1:13" x14ac:dyDescent="0.25">
      <c r="A6508" s="9"/>
      <c r="H6508" s="9"/>
      <c r="J6508">
        <v>6</v>
      </c>
      <c r="K6508">
        <f ca="1">SIMULATION!$D$3*SIMULATION!$D$17/$H6502/(SIMULATION!$D$17-$I6502)*(((EXP(-$I6502*$J6508))/(1-EXP(-SIMULATION!$D$4*$I6502)))-(EXP(-SIMULATION!$D$17*$J6508)/(1-EXP(-SIMULATION!$D$4*SIMULATION!$D$17))))</f>
        <v>2.8148434904212634</v>
      </c>
      <c r="L6508">
        <v>0.10511005571903176</v>
      </c>
      <c r="M6508">
        <f t="shared" ca="1" si="101"/>
        <v>3.1107118465397967</v>
      </c>
    </row>
    <row r="6509" spans="1:13" x14ac:dyDescent="0.25">
      <c r="A6509" s="9"/>
      <c r="H6509" s="9"/>
      <c r="J6509">
        <v>7</v>
      </c>
      <c r="K6509">
        <f ca="1">SIMULATION!$D$3*SIMULATION!$D$17/$H6502/(SIMULATION!$D$17-$I6502)*(((EXP(-$I6502*$J6509))/(1-EXP(-SIMULATION!$D$4*$I6502)))-(EXP(-SIMULATION!$D$17*$J6509)/(1-EXP(-SIMULATION!$D$4*SIMULATION!$D$17))))</f>
        <v>2.79219101678876</v>
      </c>
      <c r="L6509">
        <v>0.45351062552898636</v>
      </c>
      <c r="M6509">
        <f t="shared" ca="1" si="101"/>
        <v>4.0584793114090472</v>
      </c>
    </row>
    <row r="6510" spans="1:13" x14ac:dyDescent="0.25">
      <c r="A6510" s="9"/>
      <c r="H6510" s="9"/>
      <c r="J6510">
        <v>8</v>
      </c>
      <c r="K6510">
        <f ca="1">SIMULATION!$D$3*SIMULATION!$D$17/$H6502/(SIMULATION!$D$17-$I6502)*(((EXP(-$I6502*$J6510))/(1-EXP(-SIMULATION!$D$4*$I6502)))-(EXP(-SIMULATION!$D$17*$J6510)/(1-EXP(-SIMULATION!$D$4*SIMULATION!$D$17))))</f>
        <v>2.760601226708562</v>
      </c>
      <c r="L6510">
        <v>-0.21529177193050425</v>
      </c>
      <c r="M6510">
        <f t="shared" ca="1" si="101"/>
        <v>2.1662664970169518</v>
      </c>
    </row>
    <row r="6511" spans="1:13" x14ac:dyDescent="0.25">
      <c r="A6511" s="9"/>
      <c r="H6511" s="9"/>
      <c r="J6511">
        <v>9</v>
      </c>
      <c r="K6511">
        <f ca="1">SIMULATION!$D$3*SIMULATION!$D$17/$H6502/(SIMULATION!$D$17-$I6502)*(((EXP(-$I6502*$J6511))/(1-EXP(-SIMULATION!$D$4*$I6502)))-(EXP(-SIMULATION!$D$17*$J6511)/(1-EXP(-SIMULATION!$D$4*SIMULATION!$D$17))))</f>
        <v>2.7235791226969872</v>
      </c>
      <c r="L6511">
        <v>0.27146906020332456</v>
      </c>
      <c r="M6511">
        <f t="shared" ca="1" si="101"/>
        <v>3.4629465875249332</v>
      </c>
    </row>
    <row r="6512" spans="1:13" x14ac:dyDescent="0.25">
      <c r="A6512" s="9"/>
      <c r="H6512" s="9"/>
      <c r="J6512">
        <v>10</v>
      </c>
      <c r="K6512">
        <f ca="1">SIMULATION!$D$3*SIMULATION!$D$17/$H6502/(SIMULATION!$D$17-$I6502)*(((EXP(-$I6502*$J6512))/(1-EXP(-SIMULATION!$D$4*$I6502)))-(EXP(-SIMULATION!$D$17*$J6512)/(1-EXP(-SIMULATION!$D$4*SIMULATION!$D$17))))</f>
        <v>2.683365700615969</v>
      </c>
      <c r="L6512">
        <v>0.34970950572049514</v>
      </c>
      <c r="M6512">
        <f t="shared" ca="1" si="101"/>
        <v>3.6217641934457094</v>
      </c>
    </row>
    <row r="6513" spans="1:13" x14ac:dyDescent="0.25">
      <c r="A6513" s="9"/>
      <c r="H6513" s="9"/>
      <c r="J6513">
        <v>11</v>
      </c>
      <c r="K6513">
        <f ca="1">SIMULATION!$D$3*SIMULATION!$D$17/$H6502/(SIMULATION!$D$17-$I6502)*(((EXP(-$I6502*$J6513))/(1-EXP(-SIMULATION!$D$4*$I6502)))-(EXP(-SIMULATION!$D$17*$J6513)/(1-EXP(-SIMULATION!$D$4*SIMULATION!$D$17))))</f>
        <v>2.6413920381886125</v>
      </c>
      <c r="L6513">
        <v>-7.6166298168620375E-2</v>
      </c>
      <c r="M6513">
        <f t="shared" ca="1" si="101"/>
        <v>2.4402069846277188</v>
      </c>
    </row>
    <row r="6514" spans="1:13" x14ac:dyDescent="0.25">
      <c r="A6514" s="9"/>
      <c r="H6514" s="9"/>
      <c r="J6514">
        <v>12</v>
      </c>
      <c r="K6514">
        <f ca="1">SIMULATION!$D$3*SIMULATION!$D$17/$H6502/(SIMULATION!$D$17-$I6502)*(((EXP(-$I6502*$J6514))/(1-EXP(-SIMULATION!$D$4*$I6502)))-(EXP(-SIMULATION!$D$17*$J6514)/(1-EXP(-SIMULATION!$D$4*SIMULATION!$D$17))))</f>
        <v>2.5985702844231082</v>
      </c>
      <c r="L6514">
        <v>5.429215879140787E-2</v>
      </c>
      <c r="M6514">
        <f t="shared" ca="1" si="101"/>
        <v>2.7396522749356413</v>
      </c>
    </row>
    <row r="6515" spans="1:13" x14ac:dyDescent="0.25">
      <c r="A6515" s="9"/>
      <c r="H6515" s="9"/>
      <c r="J6515">
        <v>13</v>
      </c>
      <c r="K6515">
        <f ca="1">SIMULATION!$D$3*SIMULATION!$D$17/$H6502/(SIMULATION!$D$17-$I6502)*(((EXP(-$I6502*$J6515))/(1-EXP(-SIMULATION!$D$4*$I6502)))-(EXP(-SIMULATION!$D$17*$J6515)/(1-EXP(-SIMULATION!$D$4*SIMULATION!$D$17))))</f>
        <v>2.5554801312055768</v>
      </c>
      <c r="L6515">
        <v>0.46389317015916542</v>
      </c>
      <c r="M6515">
        <f t="shared" ca="1" si="101"/>
        <v>3.740949910549292</v>
      </c>
    </row>
    <row r="6516" spans="1:13" x14ac:dyDescent="0.25">
      <c r="A6516" s="9"/>
      <c r="H6516" s="9"/>
      <c r="J6516">
        <v>14</v>
      </c>
      <c r="K6516">
        <f ca="1">SIMULATION!$D$3*SIMULATION!$D$17/$H6502/(SIMULATION!$D$17-$I6502)*(((EXP(-$I6502*$J6516))/(1-EXP(-SIMULATION!$D$4*$I6502)))-(EXP(-SIMULATION!$D$17*$J6516)/(1-EXP(-SIMULATION!$D$4*SIMULATION!$D$17))))</f>
        <v>2.5124883073552984</v>
      </c>
      <c r="L6516">
        <v>-0.22804435100982562</v>
      </c>
      <c r="M6516">
        <f t="shared" ca="1" si="101"/>
        <v>1.9395295418846843</v>
      </c>
    </row>
    <row r="6517" spans="1:13" x14ac:dyDescent="0.25">
      <c r="A6517" s="9"/>
      <c r="H6517" s="9"/>
      <c r="J6517">
        <v>15</v>
      </c>
      <c r="K6517">
        <f ca="1">SIMULATION!$D$3*SIMULATION!$D$17/$H6502/(SIMULATION!$D$17-$I6502)*(((EXP(-$I6502*$J6517))/(1-EXP(-SIMULATION!$D$4*$I6502)))-(EXP(-SIMULATION!$D$17*$J6517)/(1-EXP(-SIMULATION!$D$4*SIMULATION!$D$17))))</f>
        <v>2.4698251518732528</v>
      </c>
      <c r="L6517">
        <v>0.19376809227297095</v>
      </c>
      <c r="M6517">
        <f t="shared" ca="1" si="101"/>
        <v>2.9483984597995336</v>
      </c>
    </row>
    <row r="6518" spans="1:13" x14ac:dyDescent="0.25">
      <c r="A6518" s="9"/>
      <c r="H6518" s="9"/>
      <c r="J6518">
        <v>16</v>
      </c>
      <c r="K6518">
        <f ca="1">SIMULATION!$D$3*SIMULATION!$D$17/$H6502/(SIMULATION!$D$17-$I6502)*(((EXP(-$I6502*$J6518))/(1-EXP(-SIMULATION!$D$4*$I6502)))-(EXP(-SIMULATION!$D$17*$J6518)/(1-EXP(-SIMULATION!$D$4*SIMULATION!$D$17))))</f>
        <v>2.427633682520709</v>
      </c>
      <c r="L6518">
        <v>0.30423003749514183</v>
      </c>
      <c r="M6518">
        <f t="shared" ca="1" si="101"/>
        <v>3.1661927687784535</v>
      </c>
    </row>
    <row r="6519" spans="1:13" x14ac:dyDescent="0.25">
      <c r="A6519" s="9"/>
      <c r="H6519" s="9"/>
      <c r="J6519">
        <v>17</v>
      </c>
      <c r="K6519">
        <f ca="1">SIMULATION!$D$3*SIMULATION!$D$17/$H6502/(SIMULATION!$D$17-$I6502)*(((EXP(-$I6502*$J6519))/(1-EXP(-SIMULATION!$D$4*$I6502)))-(EXP(-SIMULATION!$D$17*$J6519)/(1-EXP(-SIMULATION!$D$4*SIMULATION!$D$17))))</f>
        <v>2.3860010387621062</v>
      </c>
      <c r="L6519">
        <v>-0.26304180444184427</v>
      </c>
      <c r="M6519">
        <f t="shared" ca="1" si="101"/>
        <v>1.7583830201260069</v>
      </c>
    </row>
    <row r="6520" spans="1:13" x14ac:dyDescent="0.25">
      <c r="A6520" s="9"/>
      <c r="H6520" s="9"/>
      <c r="J6520">
        <v>18</v>
      </c>
      <c r="K6520">
        <f ca="1">SIMULATION!$D$3*SIMULATION!$D$17/$H6502/(SIMULATION!$D$17-$I6502)*(((EXP(-$I6502*$J6520))/(1-EXP(-SIMULATION!$D$4*$I6502)))-(EXP(-SIMULATION!$D$17*$J6520)/(1-EXP(-SIMULATION!$D$4*SIMULATION!$D$17))))</f>
        <v>2.344978629796755</v>
      </c>
      <c r="L6520">
        <v>5.1183490600064101E-2</v>
      </c>
      <c r="M6520">
        <f t="shared" ca="1" si="101"/>
        <v>2.4650028214523085</v>
      </c>
    </row>
    <row r="6521" spans="1:13" x14ac:dyDescent="0.25">
      <c r="A6521" s="9"/>
      <c r="H6521" s="9"/>
      <c r="J6521">
        <v>19</v>
      </c>
      <c r="K6521">
        <f ca="1">SIMULATION!$D$3*SIMULATION!$D$17/$H6502/(SIMULATION!$D$17-$I6502)*(((EXP(-$I6502*$J6521))/(1-EXP(-SIMULATION!$D$4*$I6502)))-(EXP(-SIMULATION!$D$17*$J6521)/(1-EXP(-SIMULATION!$D$4*SIMULATION!$D$17))))</f>
        <v>2.304595044560926</v>
      </c>
      <c r="L6521">
        <v>0.28136020061525863</v>
      </c>
      <c r="M6521">
        <f t="shared" ca="1" si="101"/>
        <v>2.9530163686355193</v>
      </c>
    </row>
    <row r="6522" spans="1:13" x14ac:dyDescent="0.25">
      <c r="A6522" s="9"/>
      <c r="H6522" s="9"/>
      <c r="J6522">
        <v>20</v>
      </c>
      <c r="K6522">
        <f ca="1">SIMULATION!$D$3*SIMULATION!$D$17/$H6502/(SIMULATION!$D$17-$I6502)*(((EXP(-$I6502*$J6522))/(1-EXP(-SIMULATION!$D$4*$I6502)))-(EXP(-SIMULATION!$D$17*$J6522)/(1-EXP(-SIMULATION!$D$4*SIMULATION!$D$17))))</f>
        <v>2.2648643234480845</v>
      </c>
      <c r="L6522">
        <v>-0.17427336691616485</v>
      </c>
      <c r="M6522">
        <f t="shared" ca="1" si="101"/>
        <v>1.8701587921924849</v>
      </c>
    </row>
    <row r="6523" spans="1:13" x14ac:dyDescent="0.25">
      <c r="A6523" s="9"/>
      <c r="H6523" s="9"/>
      <c r="J6523">
        <v>21</v>
      </c>
      <c r="K6523">
        <f ca="1">SIMULATION!$D$3*SIMULATION!$D$17/$H6502/(SIMULATION!$D$17-$I6502)*(((EXP(-$I6502*$J6523))/(1-EXP(-SIMULATION!$D$4*$I6502)))-(EXP(-SIMULATION!$D$17*$J6523)/(1-EXP(-SIMULATION!$D$4*SIMULATION!$D$17))))</f>
        <v>2.2257912577283783</v>
      </c>
      <c r="L6523">
        <v>-0.19135777187097769</v>
      </c>
      <c r="M6523">
        <f t="shared" ca="1" si="101"/>
        <v>1.7998688019995748</v>
      </c>
    </row>
    <row r="6524" spans="1:13" x14ac:dyDescent="0.25">
      <c r="A6524" s="9"/>
      <c r="H6524" s="9"/>
      <c r="J6524">
        <v>22</v>
      </c>
      <c r="K6524">
        <f ca="1">SIMULATION!$D$3*SIMULATION!$D$17/$H6502/(SIMULATION!$D$17-$I6502)*(((EXP(-$I6502*$J6524))/(1-EXP(-SIMULATION!$D$4*$I6502)))-(EXP(-SIMULATION!$D$17*$J6524)/(1-EXP(-SIMULATION!$D$4*SIMULATION!$D$17))))</f>
        <v>2.1873747842680782</v>
      </c>
      <c r="L6524">
        <v>0.22785804588525022</v>
      </c>
      <c r="M6524">
        <f t="shared" ca="1" si="101"/>
        <v>2.6857857282300732</v>
      </c>
    </row>
    <row r="6525" spans="1:13" x14ac:dyDescent="0.25">
      <c r="A6525" s="9"/>
      <c r="H6525" s="9"/>
      <c r="J6525">
        <v>23</v>
      </c>
      <c r="K6525">
        <f ca="1">SIMULATION!$D$3*SIMULATION!$D$17/$H6502/(SIMULATION!$D$17-$I6502)*(((EXP(-$I6502*$J6525))/(1-EXP(-SIMULATION!$D$4*$I6502)))-(EXP(-SIMULATION!$D$17*$J6525)/(1-EXP(-SIMULATION!$D$4*SIMULATION!$D$17))))</f>
        <v>2.1496101596930797</v>
      </c>
      <c r="L6525">
        <v>-0.35463650091781135</v>
      </c>
      <c r="M6525">
        <f t="shared" ca="1" si="101"/>
        <v>1.387279934322148</v>
      </c>
    </row>
    <row r="6526" spans="1:13" x14ac:dyDescent="0.25">
      <c r="A6526" s="9"/>
      <c r="H6526" s="9"/>
      <c r="J6526">
        <v>24</v>
      </c>
      <c r="K6526">
        <f ca="1">SIMULATION!$D$3*SIMULATION!$D$17/$H6502/(SIMULATION!$D$17-$I6502)*(((EXP(-$I6502*$J6526))/(1-EXP(-SIMULATION!$D$4*$I6502)))-(EXP(-SIMULATION!$D$17*$J6526)/(1-EXP(-SIMULATION!$D$4*SIMULATION!$D$17))))</f>
        <v>2.112490352412185</v>
      </c>
      <c r="L6526">
        <v>0.79317663328426558</v>
      </c>
      <c r="M6526">
        <f t="shared" ca="1" si="101"/>
        <v>3.7880683379839737</v>
      </c>
    </row>
    <row r="6527" spans="1:13" x14ac:dyDescent="0.25">
      <c r="A6527" s="9">
        <v>262</v>
      </c>
      <c r="B6527" s="2">
        <f ca="1">NORMINV(RAND(),SIMULATION!D7,SIMULATION!D8)</f>
        <v>63.062476149494216</v>
      </c>
      <c r="C6527" s="2">
        <v>2</v>
      </c>
      <c r="D6527" s="2">
        <f ca="1">SIMULATION!$D$11*(1+(SIMULATION!$D$12*LN(1+$C6527)))*(1+(SIMULATION!$D$13*(($B6527/63.5)-1)))</f>
        <v>10.205570000905642</v>
      </c>
      <c r="E6527" s="2">
        <v>0.21077656911619833</v>
      </c>
      <c r="F6527" s="2">
        <f ca="1">D6527*(1+E6527)</f>
        <v>12.35666503157173</v>
      </c>
      <c r="G6527" s="2">
        <v>-5.4293849780057149E-2</v>
      </c>
      <c r="H6527" s="9">
        <f>SIMULATION!$D$15*EXP($G$6527)</f>
        <v>209.08987206189508</v>
      </c>
      <c r="I6527" s="2">
        <f ca="1">$F6527/$H6527</f>
        <v>5.9097386734800299E-2</v>
      </c>
      <c r="J6527">
        <v>0</v>
      </c>
      <c r="K6527">
        <f ca="1">SIMULATION!$D$3*SIMULATION!$D$17/$H6527/(SIMULATION!$D$17-$I6527)*(((EXP(-$I6527*$J6527))/(1-EXP(-SIMULATION!$D$4*$I6527)))-(EXP(-SIMULATION!$D$17*$J6527)/(1-EXP(-SIMULATION!$D$4*SIMULATION!$D$17))))</f>
        <v>0.96895155977037217</v>
      </c>
      <c r="L6527">
        <v>0.24501349241283274</v>
      </c>
      <c r="M6527">
        <f t="shared" ca="1" si="101"/>
        <v>1.2063577654085726</v>
      </c>
    </row>
    <row r="6528" spans="1:13" x14ac:dyDescent="0.25">
      <c r="A6528" s="9"/>
      <c r="H6528" s="9"/>
      <c r="J6528">
        <v>1</v>
      </c>
      <c r="K6528">
        <f ca="1">SIMULATION!$D$3*SIMULATION!$D$17/$H6527/(SIMULATION!$D$17-$I6527)*(((EXP(-$I6527*$J6528))/(1-EXP(-SIMULATION!$D$4*$I6527)))-(EXP(-SIMULATION!$D$17*$J6528)/(1-EXP(-SIMULATION!$D$4*SIMULATION!$D$17))))</f>
        <v>1.8287838720853673</v>
      </c>
      <c r="L6528">
        <v>-0.56755468445390234</v>
      </c>
      <c r="M6528">
        <f t="shared" ca="1" si="101"/>
        <v>0.79084901862957102</v>
      </c>
    </row>
    <row r="6529" spans="1:13" x14ac:dyDescent="0.25">
      <c r="A6529" s="9"/>
      <c r="H6529" s="9"/>
      <c r="J6529">
        <v>2</v>
      </c>
      <c r="K6529">
        <f ca="1">SIMULATION!$D$3*SIMULATION!$D$17/$H6527/(SIMULATION!$D$17-$I6527)*(((EXP(-$I6527*$J6529))/(1-EXP(-SIMULATION!$D$4*$I6527)))-(EXP(-SIMULATION!$D$17*$J6529)/(1-EXP(-SIMULATION!$D$4*SIMULATION!$D$17))))</f>
        <v>2.3104724231829463</v>
      </c>
      <c r="L6529">
        <v>0.32628892456382125</v>
      </c>
      <c r="M6529">
        <f t="shared" ca="1" si="101"/>
        <v>3.064353985377676</v>
      </c>
    </row>
    <row r="6530" spans="1:13" x14ac:dyDescent="0.25">
      <c r="A6530" s="9"/>
      <c r="H6530" s="9"/>
      <c r="J6530">
        <v>3</v>
      </c>
      <c r="K6530">
        <f ca="1">SIMULATION!$D$3*SIMULATION!$D$17/$H6527/(SIMULATION!$D$17-$I6527)*(((EXP(-$I6527*$J6530))/(1-EXP(-SIMULATION!$D$4*$I6527)))-(EXP(-SIMULATION!$D$17*$J6530)/(1-EXP(-SIMULATION!$D$4*SIMULATION!$D$17))))</f>
        <v>2.5538147935120499</v>
      </c>
      <c r="L6530">
        <v>2.5356854111048207E-2</v>
      </c>
      <c r="M6530">
        <f t="shared" ca="1" si="101"/>
        <v>2.6185715026577716</v>
      </c>
    </row>
    <row r="6531" spans="1:13" x14ac:dyDescent="0.25">
      <c r="A6531" s="9"/>
      <c r="H6531" s="9"/>
      <c r="J6531">
        <v>4</v>
      </c>
      <c r="K6531">
        <f ca="1">SIMULATION!$D$3*SIMULATION!$D$17/$H6527/(SIMULATION!$D$17-$I6527)*(((EXP(-$I6527*$J6531))/(1-EXP(-SIMULATION!$D$4*$I6527)))-(EXP(-SIMULATION!$D$17*$J6531)/(1-EXP(-SIMULATION!$D$4*SIMULATION!$D$17))))</f>
        <v>2.6481684161647427</v>
      </c>
      <c r="L6531">
        <v>0.21858172559446276</v>
      </c>
      <c r="M6531">
        <f t="shared" ref="M6531:M6594" ca="1" si="102">$K6531*(1+$L6531)</f>
        <v>3.2270096382347875</v>
      </c>
    </row>
    <row r="6532" spans="1:13" x14ac:dyDescent="0.25">
      <c r="A6532" s="9"/>
      <c r="H6532" s="9"/>
      <c r="J6532">
        <v>5</v>
      </c>
      <c r="K6532">
        <f ca="1">SIMULATION!$D$3*SIMULATION!$D$17/$H6527/(SIMULATION!$D$17-$I6527)*(((EXP(-$I6527*$J6532))/(1-EXP(-SIMULATION!$D$4*$I6527)))-(EXP(-SIMULATION!$D$17*$J6532)/(1-EXP(-SIMULATION!$D$4*SIMULATION!$D$17))))</f>
        <v>2.6505805514649725</v>
      </c>
      <c r="L6532">
        <v>5.7723168518500907E-2</v>
      </c>
      <c r="M6532">
        <f t="shared" ca="1" si="102"/>
        <v>2.8035804593090461</v>
      </c>
    </row>
    <row r="6533" spans="1:13" x14ac:dyDescent="0.25">
      <c r="A6533" s="9"/>
      <c r="H6533" s="9"/>
      <c r="J6533">
        <v>6</v>
      </c>
      <c r="K6533">
        <f ca="1">SIMULATION!$D$3*SIMULATION!$D$17/$H6527/(SIMULATION!$D$17-$I6527)*(((EXP(-$I6527*$J6533))/(1-EXP(-SIMULATION!$D$4*$I6527)))-(EXP(-SIMULATION!$D$17*$J6533)/(1-EXP(-SIMULATION!$D$4*SIMULATION!$D$17))))</f>
        <v>2.5974056631714117</v>
      </c>
      <c r="L6533">
        <v>0.69340866698529091</v>
      </c>
      <c r="M6533">
        <f t="shared" ca="1" si="102"/>
        <v>4.3984692616911456</v>
      </c>
    </row>
    <row r="6534" spans="1:13" x14ac:dyDescent="0.25">
      <c r="A6534" s="9"/>
      <c r="H6534" s="9"/>
      <c r="J6534">
        <v>7</v>
      </c>
      <c r="K6534">
        <f ca="1">SIMULATION!$D$3*SIMULATION!$D$17/$H6527/(SIMULATION!$D$17-$I6527)*(((EXP(-$I6527*$J6534))/(1-EXP(-SIMULATION!$D$4*$I6527)))-(EXP(-SIMULATION!$D$17*$J6534)/(1-EXP(-SIMULATION!$D$4*SIMULATION!$D$17))))</f>
        <v>2.5117494066673021</v>
      </c>
      <c r="L6534">
        <v>-0.4704408824739546</v>
      </c>
      <c r="M6534">
        <f t="shared" ca="1" si="102"/>
        <v>1.3301197992413047</v>
      </c>
    </row>
    <row r="6535" spans="1:13" x14ac:dyDescent="0.25">
      <c r="A6535" s="9"/>
      <c r="H6535" s="9"/>
      <c r="J6535">
        <v>8</v>
      </c>
      <c r="K6535">
        <f ca="1">SIMULATION!$D$3*SIMULATION!$D$17/$H6527/(SIMULATION!$D$17-$I6527)*(((EXP(-$I6527*$J6535))/(1-EXP(-SIMULATION!$D$4*$I6527)))-(EXP(-SIMULATION!$D$17*$J6535)/(1-EXP(-SIMULATION!$D$4*SIMULATION!$D$17))))</f>
        <v>2.4082382494558363</v>
      </c>
      <c r="L6535">
        <v>0.5810643828728147</v>
      </c>
      <c r="M6535">
        <f t="shared" ca="1" si="102"/>
        <v>3.8075797216865999</v>
      </c>
    </row>
    <row r="6536" spans="1:13" x14ac:dyDescent="0.25">
      <c r="A6536" s="9"/>
      <c r="H6536" s="9"/>
      <c r="J6536">
        <v>9</v>
      </c>
      <c r="K6536">
        <f ca="1">SIMULATION!$D$3*SIMULATION!$D$17/$H6527/(SIMULATION!$D$17-$I6527)*(((EXP(-$I6527*$J6536))/(1-EXP(-SIMULATION!$D$4*$I6527)))-(EXP(-SIMULATION!$D$17*$J6536)/(1-EXP(-SIMULATION!$D$4*SIMULATION!$D$17))))</f>
        <v>2.2960753302383239</v>
      </c>
      <c r="L6536">
        <v>-0.3696018843474505</v>
      </c>
      <c r="M6536">
        <f t="shared" ca="1" si="102"/>
        <v>1.4474415615785448</v>
      </c>
    </row>
    <row r="6537" spans="1:13" x14ac:dyDescent="0.25">
      <c r="A6537" s="9"/>
      <c r="H6537" s="9"/>
      <c r="J6537">
        <v>10</v>
      </c>
      <c r="K6537">
        <f ca="1">SIMULATION!$D$3*SIMULATION!$D$17/$H6527/(SIMULATION!$D$17-$I6527)*(((EXP(-$I6527*$J6537))/(1-EXP(-SIMULATION!$D$4*$I6527)))-(EXP(-SIMULATION!$D$17*$J6537)/(1-EXP(-SIMULATION!$D$4*SIMULATION!$D$17))))</f>
        <v>2.1809981341980591</v>
      </c>
      <c r="L6537">
        <v>-4.4825825909663559E-2</v>
      </c>
      <c r="M6537">
        <f t="shared" ca="1" si="102"/>
        <v>2.0832330915251958</v>
      </c>
    </row>
    <row r="6538" spans="1:13" x14ac:dyDescent="0.25">
      <c r="A6538" s="9"/>
      <c r="H6538" s="9"/>
      <c r="J6538">
        <v>11</v>
      </c>
      <c r="K6538">
        <f ca="1">SIMULATION!$D$3*SIMULATION!$D$17/$H6527/(SIMULATION!$D$17-$I6527)*(((EXP(-$I6527*$J6538))/(1-EXP(-SIMULATION!$D$4*$I6527)))-(EXP(-SIMULATION!$D$17*$J6538)/(1-EXP(-SIMULATION!$D$4*SIMULATION!$D$17))))</f>
        <v>2.0665324595013974</v>
      </c>
      <c r="L6538">
        <v>-0.38084790427530002</v>
      </c>
      <c r="M6538">
        <f t="shared" ca="1" si="102"/>
        <v>1.2794979031834088</v>
      </c>
    </row>
    <row r="6539" spans="1:13" x14ac:dyDescent="0.25">
      <c r="A6539" s="9"/>
      <c r="H6539" s="9"/>
      <c r="J6539">
        <v>12</v>
      </c>
      <c r="K6539">
        <f ca="1">SIMULATION!$D$3*SIMULATION!$D$17/$H6527/(SIMULATION!$D$17-$I6527)*(((EXP(-$I6527*$J6539))/(1-EXP(-SIMULATION!$D$4*$I6527)))-(EXP(-SIMULATION!$D$17*$J6539)/(1-EXP(-SIMULATION!$D$4*SIMULATION!$D$17))))</f>
        <v>1.954795462225617</v>
      </c>
      <c r="L6539">
        <v>-0.54884518785752123</v>
      </c>
      <c r="M6539">
        <f t="shared" ca="1" si="102"/>
        <v>0.8819153795373682</v>
      </c>
    </row>
    <row r="6540" spans="1:13" x14ac:dyDescent="0.25">
      <c r="A6540" s="9"/>
      <c r="H6540" s="9"/>
      <c r="J6540">
        <v>13</v>
      </c>
      <c r="K6540">
        <f ca="1">SIMULATION!$D$3*SIMULATION!$D$17/$H6527/(SIMULATION!$D$17-$I6527)*(((EXP(-$I6527*$J6540))/(1-EXP(-SIMULATION!$D$4*$I6527)))-(EXP(-SIMULATION!$D$17*$J6540)/(1-EXP(-SIMULATION!$D$4*SIMULATION!$D$17))))</f>
        <v>1.8470097700521846</v>
      </c>
      <c r="L6540">
        <v>0.17693128807969685</v>
      </c>
      <c r="M6540">
        <f t="shared" ca="1" si="102"/>
        <v>2.1738035877633024</v>
      </c>
    </row>
    <row r="6541" spans="1:13" x14ac:dyDescent="0.25">
      <c r="A6541" s="9"/>
      <c r="H6541" s="9"/>
      <c r="J6541">
        <v>14</v>
      </c>
      <c r="K6541">
        <f ca="1">SIMULATION!$D$3*SIMULATION!$D$17/$H6527/(SIMULATION!$D$17-$I6527)*(((EXP(-$I6527*$J6541))/(1-EXP(-SIMULATION!$D$4*$I6527)))-(EXP(-SIMULATION!$D$17*$J6541)/(1-EXP(-SIMULATION!$D$4*SIMULATION!$D$17))))</f>
        <v>1.7438324703306494</v>
      </c>
      <c r="L6541">
        <v>-5.4818854466319317E-2</v>
      </c>
      <c r="M6541">
        <f t="shared" ca="1" si="102"/>
        <v>1.6482375719259514</v>
      </c>
    </row>
    <row r="6542" spans="1:13" x14ac:dyDescent="0.25">
      <c r="A6542" s="9"/>
      <c r="H6542" s="9"/>
      <c r="J6542">
        <v>15</v>
      </c>
      <c r="K6542">
        <f ca="1">SIMULATION!$D$3*SIMULATION!$D$17/$H6527/(SIMULATION!$D$17-$I6527)*(((EXP(-$I6527*$J6542))/(1-EXP(-SIMULATION!$D$4*$I6527)))-(EXP(-SIMULATION!$D$17*$J6542)/(1-EXP(-SIMULATION!$D$4*SIMULATION!$D$17))))</f>
        <v>1.6455654920283644</v>
      </c>
      <c r="L6542">
        <v>4.9809170417328595E-2</v>
      </c>
      <c r="M6542">
        <f t="shared" ca="1" si="102"/>
        <v>1.7275297440536805</v>
      </c>
    </row>
    <row r="6543" spans="1:13" x14ac:dyDescent="0.25">
      <c r="A6543" s="9"/>
      <c r="H6543" s="9"/>
      <c r="J6543">
        <v>16</v>
      </c>
      <c r="K6543">
        <f ca="1">SIMULATION!$D$3*SIMULATION!$D$17/$H6527/(SIMULATION!$D$17-$I6527)*(((EXP(-$I6527*$J6543))/(1-EXP(-SIMULATION!$D$4*$I6527)))-(EXP(-SIMULATION!$D$17*$J6543)/(1-EXP(-SIMULATION!$D$4*SIMULATION!$D$17))))</f>
        <v>1.5522900073435111</v>
      </c>
      <c r="L6543">
        <v>-1.9517965972655413E-2</v>
      </c>
      <c r="M6543">
        <f t="shared" ca="1" si="102"/>
        <v>1.5219924638004874</v>
      </c>
    </row>
    <row r="6544" spans="1:13" x14ac:dyDescent="0.25">
      <c r="A6544" s="9"/>
      <c r="H6544" s="9"/>
      <c r="J6544">
        <v>17</v>
      </c>
      <c r="K6544">
        <f ca="1">SIMULATION!$D$3*SIMULATION!$D$17/$H6527/(SIMULATION!$D$17-$I6527)*(((EXP(-$I6527*$J6544))/(1-EXP(-SIMULATION!$D$4*$I6527)))-(EXP(-SIMULATION!$D$17*$J6544)/(1-EXP(-SIMULATION!$D$4*SIMULATION!$D$17))))</f>
        <v>1.4639521671602507</v>
      </c>
      <c r="L6544">
        <v>0.35934572335951953</v>
      </c>
      <c r="M6544">
        <f t="shared" ca="1" si="102"/>
        <v>1.9900171176321875</v>
      </c>
    </row>
    <row r="6545" spans="1:13" x14ac:dyDescent="0.25">
      <c r="A6545" s="9"/>
      <c r="H6545" s="9"/>
      <c r="J6545">
        <v>18</v>
      </c>
      <c r="K6545">
        <f ca="1">SIMULATION!$D$3*SIMULATION!$D$17/$H6527/(SIMULATION!$D$17-$I6527)*(((EXP(-$I6527*$J6545))/(1-EXP(-SIMULATION!$D$4*$I6527)))-(EXP(-SIMULATION!$D$17*$J6545)/(1-EXP(-SIMULATION!$D$4*SIMULATION!$D$17))))</f>
        <v>1.3804176725641499</v>
      </c>
      <c r="L6545">
        <v>0.10484882744160232</v>
      </c>
      <c r="M6545">
        <f t="shared" ca="1" si="102"/>
        <v>1.5251528469121669</v>
      </c>
    </row>
    <row r="6546" spans="1:13" x14ac:dyDescent="0.25">
      <c r="A6546" s="9"/>
      <c r="H6546" s="9"/>
      <c r="J6546">
        <v>19</v>
      </c>
      <c r="K6546">
        <f ca="1">SIMULATION!$D$3*SIMULATION!$D$17/$H6527/(SIMULATION!$D$17-$I6527)*(((EXP(-$I6527*$J6546))/(1-EXP(-SIMULATION!$D$4*$I6527)))-(EXP(-SIMULATION!$D$17*$J6546)/(1-EXP(-SIMULATION!$D$4*SIMULATION!$D$17))))</f>
        <v>1.3015063969720941</v>
      </c>
      <c r="L6546">
        <v>0.56957664096251215</v>
      </c>
      <c r="M6546">
        <f t="shared" ca="1" si="102"/>
        <v>2.0428140387506812</v>
      </c>
    </row>
    <row r="6547" spans="1:13" x14ac:dyDescent="0.25">
      <c r="A6547" s="9"/>
      <c r="H6547" s="9"/>
      <c r="J6547">
        <v>20</v>
      </c>
      <c r="K6547">
        <f ca="1">SIMULATION!$D$3*SIMULATION!$D$17/$H6527/(SIMULATION!$D$17-$I6527)*(((EXP(-$I6527*$J6547))/(1-EXP(-SIMULATION!$D$4*$I6527)))-(EXP(-SIMULATION!$D$17*$J6547)/(1-EXP(-SIMULATION!$D$4*SIMULATION!$D$17))))</f>
        <v>1.2270142442173528</v>
      </c>
      <c r="L6547">
        <v>-0.20837261184160077</v>
      </c>
      <c r="M6547">
        <f t="shared" ca="1" si="102"/>
        <v>0.97133808138293531</v>
      </c>
    </row>
    <row r="6548" spans="1:13" x14ac:dyDescent="0.25">
      <c r="A6548" s="9"/>
      <c r="H6548" s="9"/>
      <c r="J6548">
        <v>21</v>
      </c>
      <c r="K6548">
        <f ca="1">SIMULATION!$D$3*SIMULATION!$D$17/$H6527/(SIMULATION!$D$17-$I6527)*(((EXP(-$I6527*$J6548))/(1-EXP(-SIMULATION!$D$4*$I6527)))-(EXP(-SIMULATION!$D$17*$J6548)/(1-EXP(-SIMULATION!$D$4*SIMULATION!$D$17))))</f>
        <v>1.1567268459825015</v>
      </c>
      <c r="L6548">
        <v>0.4691833891756334</v>
      </c>
      <c r="M6548">
        <f t="shared" ca="1" si="102"/>
        <v>1.6994438679310124</v>
      </c>
    </row>
    <row r="6549" spans="1:13" x14ac:dyDescent="0.25">
      <c r="A6549" s="9"/>
      <c r="H6549" s="9"/>
      <c r="J6549">
        <v>22</v>
      </c>
      <c r="K6549">
        <f ca="1">SIMULATION!$D$3*SIMULATION!$D$17/$H6527/(SIMULATION!$D$17-$I6527)*(((EXP(-$I6527*$J6549))/(1-EXP(-SIMULATION!$D$4*$I6527)))-(EXP(-SIMULATION!$D$17*$J6549)/(1-EXP(-SIMULATION!$D$4*SIMULATION!$D$17))))</f>
        <v>1.0904280474638535</v>
      </c>
      <c r="L6549">
        <v>0.24238756537904554</v>
      </c>
      <c r="M6549">
        <f t="shared" ca="1" si="102"/>
        <v>1.3547342471096431</v>
      </c>
    </row>
    <row r="6550" spans="1:13" x14ac:dyDescent="0.25">
      <c r="A6550" s="9"/>
      <c r="H6550" s="9"/>
      <c r="J6550">
        <v>23</v>
      </c>
      <c r="K6550">
        <f ca="1">SIMULATION!$D$3*SIMULATION!$D$17/$H6527/(SIMULATION!$D$17-$I6527)*(((EXP(-$I6527*$J6550))/(1-EXP(-SIMULATION!$D$4*$I6527)))-(EXP(-SIMULATION!$D$17*$J6550)/(1-EXP(-SIMULATION!$D$4*SIMULATION!$D$17))))</f>
        <v>1.027905069963581</v>
      </c>
      <c r="L6550">
        <v>0.22314914913588077</v>
      </c>
      <c r="M6550">
        <f t="shared" ca="1" si="102"/>
        <v>1.2572812117184122</v>
      </c>
    </row>
    <row r="6551" spans="1:13" x14ac:dyDescent="0.25">
      <c r="A6551" s="9"/>
      <c r="H6551" s="9"/>
      <c r="J6551">
        <v>24</v>
      </c>
      <c r="K6551">
        <f ca="1">SIMULATION!$D$3*SIMULATION!$D$17/$H6527/(SIMULATION!$D$17-$I6527)*(((EXP(-$I6527*$J6551))/(1-EXP(-SIMULATION!$D$4*$I6527)))-(EXP(-SIMULATION!$D$17*$J6551)/(1-EXP(-SIMULATION!$D$4*SIMULATION!$D$17))))</f>
        <v>0.96895155977037251</v>
      </c>
      <c r="L6551">
        <v>-0.28279919507799622</v>
      </c>
      <c r="M6551">
        <f t="shared" ca="1" si="102"/>
        <v>0.69493283859774224</v>
      </c>
    </row>
    <row r="6552" spans="1:13" x14ac:dyDescent="0.25">
      <c r="A6552" s="9">
        <v>263</v>
      </c>
      <c r="B6552" s="2">
        <f ca="1">NORMINV(RAND(),SIMULATION!D7,SIMULATION!D8)</f>
        <v>54.87571273268378</v>
      </c>
      <c r="C6552" s="2">
        <v>2</v>
      </c>
      <c r="D6552" s="2">
        <f ca="1">SIMULATION!$D$11*(1+(SIMULATION!$D$12*LN(1+$C6552)))*(1+(SIMULATION!$D$13*(($B6552/63.5)-1)))</f>
        <v>9.5976067275076744</v>
      </c>
      <c r="E6552" s="2">
        <v>2.21341156415653E-2</v>
      </c>
      <c r="F6552" s="2">
        <f ca="1">D6552*(1+E6552)</f>
        <v>9.8100412646965953</v>
      </c>
      <c r="G6552" s="2">
        <v>-0.43370084440759832</v>
      </c>
      <c r="H6552" s="9">
        <f>SIMULATION!$D$15*EXP($G$6552)</f>
        <v>143.07331265205931</v>
      </c>
      <c r="I6552" s="2">
        <f ca="1">$F6552/$H6552</f>
        <v>6.8566534756580935E-2</v>
      </c>
      <c r="J6552">
        <v>0</v>
      </c>
      <c r="K6552">
        <f ca="1">SIMULATION!$D$3*SIMULATION!$D$17/$H6552/(SIMULATION!$D$17-$I6552)*(((EXP(-$I6552*$J6552))/(1-EXP(-SIMULATION!$D$4*$I6552)))-(EXP(-SIMULATION!$D$17*$J6552)/(1-EXP(-SIMULATION!$D$4*SIMULATION!$D$17))))</f>
        <v>1.0860046228507656</v>
      </c>
      <c r="L6552">
        <v>-0.10846637600408005</v>
      </c>
      <c r="M6552">
        <f t="shared" ca="1" si="102"/>
        <v>0.96820963708646535</v>
      </c>
    </row>
    <row r="6553" spans="1:13" x14ac:dyDescent="0.25">
      <c r="A6553" s="9"/>
      <c r="H6553" s="9"/>
      <c r="J6553">
        <v>1</v>
      </c>
      <c r="K6553">
        <f ca="1">SIMULATION!$D$3*SIMULATION!$D$17/$H6552/(SIMULATION!$D$17-$I6552)*(((EXP(-$I6552*$J6553))/(1-EXP(-SIMULATION!$D$4*$I6552)))-(EXP(-SIMULATION!$D$17*$J6553)/(1-EXP(-SIMULATION!$D$4*SIMULATION!$D$17))))</f>
        <v>2.3451518137746956</v>
      </c>
      <c r="L6553">
        <v>-9.5442610876527362E-2</v>
      </c>
      <c r="M6553">
        <f t="shared" ca="1" si="102"/>
        <v>2.121324401766215</v>
      </c>
    </row>
    <row r="6554" spans="1:13" x14ac:dyDescent="0.25">
      <c r="A6554" s="9"/>
      <c r="H6554" s="9"/>
      <c r="J6554">
        <v>2</v>
      </c>
      <c r="K6554">
        <f ca="1">SIMULATION!$D$3*SIMULATION!$D$17/$H6552/(SIMULATION!$D$17-$I6552)*(((EXP(-$I6552*$J6554))/(1-EXP(-SIMULATION!$D$4*$I6552)))-(EXP(-SIMULATION!$D$17*$J6554)/(1-EXP(-SIMULATION!$D$4*SIMULATION!$D$17))))</f>
        <v>3.0427527072359357</v>
      </c>
      <c r="L6554">
        <v>-0.23642995422926794</v>
      </c>
      <c r="M6554">
        <f t="shared" ca="1" si="102"/>
        <v>2.3233548239331623</v>
      </c>
    </row>
    <row r="6555" spans="1:13" x14ac:dyDescent="0.25">
      <c r="A6555" s="9"/>
      <c r="H6555" s="9"/>
      <c r="J6555">
        <v>3</v>
      </c>
      <c r="K6555">
        <f ca="1">SIMULATION!$D$3*SIMULATION!$D$17/$H6552/(SIMULATION!$D$17-$I6552)*(((EXP(-$I6552*$J6555))/(1-EXP(-SIMULATION!$D$4*$I6552)))-(EXP(-SIMULATION!$D$17*$J6555)/(1-EXP(-SIMULATION!$D$4*SIMULATION!$D$17))))</f>
        <v>3.3877436829405823</v>
      </c>
      <c r="L6555">
        <v>0.63144304156168041</v>
      </c>
      <c r="M6555">
        <f t="shared" ca="1" si="102"/>
        <v>5.5269108581279518</v>
      </c>
    </row>
    <row r="6556" spans="1:13" x14ac:dyDescent="0.25">
      <c r="A6556" s="9"/>
      <c r="H6556" s="9"/>
      <c r="J6556">
        <v>4</v>
      </c>
      <c r="K6556">
        <f ca="1">SIMULATION!$D$3*SIMULATION!$D$17/$H6552/(SIMULATION!$D$17-$I6552)*(((EXP(-$I6552*$J6556))/(1-EXP(-SIMULATION!$D$4*$I6552)))-(EXP(-SIMULATION!$D$17*$J6556)/(1-EXP(-SIMULATION!$D$4*SIMULATION!$D$17))))</f>
        <v>3.5135362889068533</v>
      </c>
      <c r="L6556">
        <v>0.42119490187720054</v>
      </c>
      <c r="M6556">
        <f t="shared" ca="1" si="102"/>
        <v>4.9934198613549592</v>
      </c>
    </row>
    <row r="6557" spans="1:13" x14ac:dyDescent="0.25">
      <c r="A6557" s="9"/>
      <c r="H6557" s="9"/>
      <c r="J6557">
        <v>5</v>
      </c>
      <c r="K6557">
        <f ca="1">SIMULATION!$D$3*SIMULATION!$D$17/$H6552/(SIMULATION!$D$17-$I6552)*(((EXP(-$I6552*$J6557))/(1-EXP(-SIMULATION!$D$4*$I6552)))-(EXP(-SIMULATION!$D$17*$J6557)/(1-EXP(-SIMULATION!$D$4*SIMULATION!$D$17))))</f>
        <v>3.5051757336248701</v>
      </c>
      <c r="L6557">
        <v>3.1373557782555975E-2</v>
      </c>
      <c r="M6557">
        <f t="shared" ca="1" si="102"/>
        <v>3.6151455670417634</v>
      </c>
    </row>
    <row r="6558" spans="1:13" x14ac:dyDescent="0.25">
      <c r="A6558" s="9"/>
      <c r="H6558" s="9"/>
      <c r="J6558">
        <v>6</v>
      </c>
      <c r="K6558">
        <f ca="1">SIMULATION!$D$3*SIMULATION!$D$17/$H6552/(SIMULATION!$D$17-$I6552)*(((EXP(-$I6552*$J6558))/(1-EXP(-SIMULATION!$D$4*$I6552)))-(EXP(-SIMULATION!$D$17*$J6558)/(1-EXP(-SIMULATION!$D$4*SIMULATION!$D$17))))</f>
        <v>3.4167425993878209</v>
      </c>
      <c r="L6558">
        <v>-0.44862706726660168</v>
      </c>
      <c r="M6558">
        <f t="shared" ca="1" si="102"/>
        <v>1.8838993874195973</v>
      </c>
    </row>
    <row r="6559" spans="1:13" x14ac:dyDescent="0.25">
      <c r="A6559" s="9"/>
      <c r="H6559" s="9"/>
      <c r="J6559">
        <v>7</v>
      </c>
      <c r="K6559">
        <f ca="1">SIMULATION!$D$3*SIMULATION!$D$17/$H6552/(SIMULATION!$D$17-$I6552)*(((EXP(-$I6552*$J6559))/(1-EXP(-SIMULATION!$D$4*$I6552)))-(EXP(-SIMULATION!$D$17*$J6559)/(1-EXP(-SIMULATION!$D$4*SIMULATION!$D$17))))</f>
        <v>3.2825023145713286</v>
      </c>
      <c r="L6559">
        <v>-1.7932734029009245E-2</v>
      </c>
      <c r="M6559">
        <f t="shared" ca="1" si="102"/>
        <v>3.2236380736145138</v>
      </c>
    </row>
    <row r="6560" spans="1:13" x14ac:dyDescent="0.25">
      <c r="A6560" s="9"/>
      <c r="H6560" s="9"/>
      <c r="J6560">
        <v>8</v>
      </c>
      <c r="K6560">
        <f ca="1">SIMULATION!$D$3*SIMULATION!$D$17/$H6552/(SIMULATION!$D$17-$I6552)*(((EXP(-$I6552*$J6560))/(1-EXP(-SIMULATION!$D$4*$I6552)))-(EXP(-SIMULATION!$D$17*$J6560)/(1-EXP(-SIMULATION!$D$4*SIMULATION!$D$17))))</f>
        <v>3.1240481684884491</v>
      </c>
      <c r="L6560">
        <v>4.8516199322775205E-2</v>
      </c>
      <c r="M6560">
        <f t="shared" ca="1" si="102"/>
        <v>3.2756151121247856</v>
      </c>
    </row>
    <row r="6561" spans="1:13" x14ac:dyDescent="0.25">
      <c r="A6561" s="9"/>
      <c r="H6561" s="9"/>
      <c r="J6561">
        <v>9</v>
      </c>
      <c r="K6561">
        <f ca="1">SIMULATION!$D$3*SIMULATION!$D$17/$H6552/(SIMULATION!$D$17-$I6552)*(((EXP(-$I6552*$J6561))/(1-EXP(-SIMULATION!$D$4*$I6552)))-(EXP(-SIMULATION!$D$17*$J6561)/(1-EXP(-SIMULATION!$D$4*SIMULATION!$D$17))))</f>
        <v>2.9548770128446407</v>
      </c>
      <c r="L6561">
        <v>9.2693987060032831E-2</v>
      </c>
      <c r="M6561">
        <f t="shared" ca="1" si="102"/>
        <v>3.2287763444372501</v>
      </c>
    </row>
    <row r="6562" spans="1:13" x14ac:dyDescent="0.25">
      <c r="A6562" s="9"/>
      <c r="H6562" s="9"/>
      <c r="J6562">
        <v>10</v>
      </c>
      <c r="K6562">
        <f ca="1">SIMULATION!$D$3*SIMULATION!$D$17/$H6552/(SIMULATION!$D$17-$I6552)*(((EXP(-$I6552*$J6562))/(1-EXP(-SIMULATION!$D$4*$I6552)))-(EXP(-SIMULATION!$D$17*$J6562)/(1-EXP(-SIMULATION!$D$4*SIMULATION!$D$17))))</f>
        <v>2.7833198801501053</v>
      </c>
      <c r="L6562">
        <v>-0.37670107587804963</v>
      </c>
      <c r="M6562">
        <f t="shared" ca="1" si="102"/>
        <v>1.7348402867847967</v>
      </c>
    </row>
    <row r="6563" spans="1:13" x14ac:dyDescent="0.25">
      <c r="A6563" s="9"/>
      <c r="H6563" s="9"/>
      <c r="J6563">
        <v>11</v>
      </c>
      <c r="K6563">
        <f ca="1">SIMULATION!$D$3*SIMULATION!$D$17/$H6552/(SIMULATION!$D$17-$I6552)*(((EXP(-$I6552*$J6563))/(1-EXP(-SIMULATION!$D$4*$I6552)))-(EXP(-SIMULATION!$D$17*$J6563)/(1-EXP(-SIMULATION!$D$4*SIMULATION!$D$17))))</f>
        <v>2.6144184991553288</v>
      </c>
      <c r="L6563">
        <v>0.17920868477514423</v>
      </c>
      <c r="M6563">
        <f t="shared" ca="1" si="102"/>
        <v>3.0829449998407616</v>
      </c>
    </row>
    <row r="6564" spans="1:13" x14ac:dyDescent="0.25">
      <c r="A6564" s="9"/>
      <c r="H6564" s="9"/>
      <c r="J6564">
        <v>12</v>
      </c>
      <c r="K6564">
        <f ca="1">SIMULATION!$D$3*SIMULATION!$D$17/$H6552/(SIMULATION!$D$17-$I6552)*(((EXP(-$I6552*$J6564))/(1-EXP(-SIMULATION!$D$4*$I6552)))-(EXP(-SIMULATION!$D$17*$J6564)/(1-EXP(-SIMULATION!$D$4*SIMULATION!$D$17))))</f>
        <v>2.4511264146466978</v>
      </c>
      <c r="L6564">
        <v>0.35976276486247</v>
      </c>
      <c r="M6564">
        <f t="shared" ca="1" si="102"/>
        <v>3.3329504306074269</v>
      </c>
    </row>
    <row r="6565" spans="1:13" x14ac:dyDescent="0.25">
      <c r="A6565" s="9"/>
      <c r="H6565" s="9"/>
      <c r="J6565">
        <v>13</v>
      </c>
      <c r="K6565">
        <f ca="1">SIMULATION!$D$3*SIMULATION!$D$17/$H6552/(SIMULATION!$D$17-$I6552)*(((EXP(-$I6552*$J6565))/(1-EXP(-SIMULATION!$D$4*$I6552)))-(EXP(-SIMULATION!$D$17*$J6565)/(1-EXP(-SIMULATION!$D$4*SIMULATION!$D$17))))</f>
        <v>2.2950773898875161</v>
      </c>
      <c r="L6565">
        <v>-2.6191507258782071E-2</v>
      </c>
      <c r="M6565">
        <f t="shared" ca="1" si="102"/>
        <v>2.2349658537708108</v>
      </c>
    </row>
    <row r="6566" spans="1:13" x14ac:dyDescent="0.25">
      <c r="A6566" s="9"/>
      <c r="H6566" s="9"/>
      <c r="J6566">
        <v>14</v>
      </c>
      <c r="K6566">
        <f ca="1">SIMULATION!$D$3*SIMULATION!$D$17/$H6552/(SIMULATION!$D$17-$I6552)*(((EXP(-$I6552*$J6566))/(1-EXP(-SIMULATION!$D$4*$I6552)))-(EXP(-SIMULATION!$D$17*$J6566)/(1-EXP(-SIMULATION!$D$4*SIMULATION!$D$17))))</f>
        <v>2.1470765997065793</v>
      </c>
      <c r="L6566">
        <v>-0.11007836487396186</v>
      </c>
      <c r="M6566">
        <f t="shared" ca="1" si="102"/>
        <v>1.9107299183517332</v>
      </c>
    </row>
    <row r="6567" spans="1:13" x14ac:dyDescent="0.25">
      <c r="A6567" s="9"/>
      <c r="H6567" s="9"/>
      <c r="J6567">
        <v>15</v>
      </c>
      <c r="K6567">
        <f ca="1">SIMULATION!$D$3*SIMULATION!$D$17/$H6552/(SIMULATION!$D$17-$I6552)*(((EXP(-$I6552*$J6567))/(1-EXP(-SIMULATION!$D$4*$I6552)))-(EXP(-SIMULATION!$D$17*$J6567)/(1-EXP(-SIMULATION!$D$4*SIMULATION!$D$17))))</f>
        <v>2.0074142618094286</v>
      </c>
      <c r="L6567">
        <v>0.4979796047011173</v>
      </c>
      <c r="M6567">
        <f t="shared" ca="1" si="102"/>
        <v>3.0070656223766732</v>
      </c>
    </row>
    <row r="6568" spans="1:13" x14ac:dyDescent="0.25">
      <c r="A6568" s="9"/>
      <c r="H6568" s="9"/>
      <c r="J6568">
        <v>16</v>
      </c>
      <c r="K6568">
        <f ca="1">SIMULATION!$D$3*SIMULATION!$D$17/$H6552/(SIMULATION!$D$17-$I6552)*(((EXP(-$I6552*$J6568))/(1-EXP(-SIMULATION!$D$4*$I6552)))-(EXP(-SIMULATION!$D$17*$J6568)/(1-EXP(-SIMULATION!$D$4*SIMULATION!$D$17))))</f>
        <v>1.8760655575492209</v>
      </c>
      <c r="L6568">
        <v>-7.4202874894492635E-3</v>
      </c>
      <c r="M6568">
        <f t="shared" ca="1" si="102"/>
        <v>1.8621446117631517</v>
      </c>
    </row>
    <row r="6569" spans="1:13" x14ac:dyDescent="0.25">
      <c r="A6569" s="9"/>
      <c r="H6569" s="9"/>
      <c r="J6569">
        <v>17</v>
      </c>
      <c r="K6569">
        <f ca="1">SIMULATION!$D$3*SIMULATION!$D$17/$H6552/(SIMULATION!$D$17-$I6552)*(((EXP(-$I6552*$J6569))/(1-EXP(-SIMULATION!$D$4*$I6552)))-(EXP(-SIMULATION!$D$17*$J6569)/(1-EXP(-SIMULATION!$D$4*SIMULATION!$D$17))))</f>
        <v>1.7528177545860983</v>
      </c>
      <c r="L6569">
        <v>-0.23168034382342045</v>
      </c>
      <c r="M6569">
        <f t="shared" ca="1" si="102"/>
        <v>1.3467243345437951</v>
      </c>
    </row>
    <row r="6570" spans="1:13" x14ac:dyDescent="0.25">
      <c r="A6570" s="9"/>
      <c r="H6570" s="9"/>
      <c r="J6570">
        <v>18</v>
      </c>
      <c r="K6570">
        <f ca="1">SIMULATION!$D$3*SIMULATION!$D$17/$H6552/(SIMULATION!$D$17-$I6552)*(((EXP(-$I6552*$J6570))/(1-EXP(-SIMULATION!$D$4*$I6552)))-(EXP(-SIMULATION!$D$17*$J6570)/(1-EXP(-SIMULATION!$D$4*SIMULATION!$D$17))))</f>
        <v>1.6373507444498063</v>
      </c>
      <c r="L6570">
        <v>0.35353021452541045</v>
      </c>
      <c r="M6570">
        <f t="shared" ca="1" si="102"/>
        <v>2.2162037043884868</v>
      </c>
    </row>
    <row r="6571" spans="1:13" x14ac:dyDescent="0.25">
      <c r="A6571" s="9"/>
      <c r="H6571" s="9"/>
      <c r="J6571">
        <v>19</v>
      </c>
      <c r="K6571">
        <f ca="1">SIMULATION!$D$3*SIMULATION!$D$17/$H6552/(SIMULATION!$D$17-$I6552)*(((EXP(-$I6552*$J6571))/(1-EXP(-SIMULATION!$D$4*$I6552)))-(EXP(-SIMULATION!$D$17*$J6571)/(1-EXP(-SIMULATION!$D$4*SIMULATION!$D$17))))</f>
        <v>1.5292877885878589</v>
      </c>
      <c r="L6571">
        <v>-0.19563038524747559</v>
      </c>
      <c r="M6571">
        <f t="shared" ca="1" si="102"/>
        <v>1.230112629352156</v>
      </c>
    </row>
    <row r="6572" spans="1:13" x14ac:dyDescent="0.25">
      <c r="A6572" s="9"/>
      <c r="H6572" s="9"/>
      <c r="J6572">
        <v>20</v>
      </c>
      <c r="K6572">
        <f ca="1">SIMULATION!$D$3*SIMULATION!$D$17/$H6552/(SIMULATION!$D$17-$I6552)*(((EXP(-$I6552*$J6572))/(1-EXP(-SIMULATION!$D$4*$I6552)))-(EXP(-SIMULATION!$D$17*$J6572)/(1-EXP(-SIMULATION!$D$4*SIMULATION!$D$17))))</f>
        <v>1.4282272305691683</v>
      </c>
      <c r="L6572">
        <v>-0.36189106366022783</v>
      </c>
      <c r="M6572">
        <f t="shared" ca="1" si="102"/>
        <v>0.91136455894999058</v>
      </c>
    </row>
    <row r="6573" spans="1:13" x14ac:dyDescent="0.25">
      <c r="A6573" s="9"/>
      <c r="H6573" s="9"/>
      <c r="J6573">
        <v>21</v>
      </c>
      <c r="K6573">
        <f ca="1">SIMULATION!$D$3*SIMULATION!$D$17/$H6552/(SIMULATION!$D$17-$I6552)*(((EXP(-$I6552*$J6573))/(1-EXP(-SIMULATION!$D$4*$I6552)))-(EXP(-SIMULATION!$D$17*$J6573)/(1-EXP(-SIMULATION!$D$4*SIMULATION!$D$17))))</f>
        <v>1.3337620644231756</v>
      </c>
      <c r="L6573">
        <v>-0.10583261136445063</v>
      </c>
      <c r="M6573">
        <f t="shared" ca="1" si="102"/>
        <v>1.1926065422064303</v>
      </c>
    </row>
    <row r="6574" spans="1:13" x14ac:dyDescent="0.25">
      <c r="A6574" s="9"/>
      <c r="H6574" s="9"/>
      <c r="J6574">
        <v>22</v>
      </c>
      <c r="K6574">
        <f ca="1">SIMULATION!$D$3*SIMULATION!$D$17/$H6552/(SIMULATION!$D$17-$I6552)*(((EXP(-$I6552*$J6574))/(1-EXP(-SIMULATION!$D$4*$I6552)))-(EXP(-SIMULATION!$D$17*$J6574)/(1-EXP(-SIMULATION!$D$4*SIMULATION!$D$17))))</f>
        <v>1.2454917708366071</v>
      </c>
      <c r="L6574">
        <v>0.2332698234988754</v>
      </c>
      <c r="M6574">
        <f t="shared" ca="1" si="102"/>
        <v>1.5360274163889642</v>
      </c>
    </row>
    <row r="6575" spans="1:13" x14ac:dyDescent="0.25">
      <c r="A6575" s="9"/>
      <c r="H6575" s="9"/>
      <c r="J6575">
        <v>23</v>
      </c>
      <c r="K6575">
        <f ca="1">SIMULATION!$D$3*SIMULATION!$D$17/$H6552/(SIMULATION!$D$17-$I6552)*(((EXP(-$I6552*$J6575))/(1-EXP(-SIMULATION!$D$4*$I6552)))-(EXP(-SIMULATION!$D$17*$J6575)/(1-EXP(-SIMULATION!$D$4*SIMULATION!$D$17))))</f>
        <v>1.1630292450369595</v>
      </c>
      <c r="L6575">
        <v>0.16892042967729548</v>
      </c>
      <c r="M6575">
        <f t="shared" ca="1" si="102"/>
        <v>1.3594886448358632</v>
      </c>
    </row>
    <row r="6576" spans="1:13" x14ac:dyDescent="0.25">
      <c r="A6576" s="9"/>
      <c r="H6576" s="9"/>
      <c r="J6576">
        <v>24</v>
      </c>
      <c r="K6576">
        <f ca="1">SIMULATION!$D$3*SIMULATION!$D$17/$H6552/(SIMULATION!$D$17-$I6552)*(((EXP(-$I6552*$J6576))/(1-EXP(-SIMULATION!$D$4*$I6552)))-(EXP(-SIMULATION!$D$17*$J6576)/(1-EXP(-SIMULATION!$D$4*SIMULATION!$D$17))))</f>
        <v>1.0860046228507656</v>
      </c>
      <c r="L6576">
        <v>-0.15475284830935027</v>
      </c>
      <c r="M6576">
        <f t="shared" ca="1" si="102"/>
        <v>0.91794231418748784</v>
      </c>
    </row>
    <row r="6577" spans="1:13" x14ac:dyDescent="0.25">
      <c r="A6577" s="9">
        <v>264</v>
      </c>
      <c r="B6577" s="2">
        <f ca="1">NORMINV(RAND(),SIMULATION!D7,SIMULATION!D8)</f>
        <v>63.114086883670211</v>
      </c>
      <c r="C6577" s="2">
        <v>2</v>
      </c>
      <c r="D6577" s="2">
        <f ca="1">SIMULATION!$D$11*(1+(SIMULATION!$D$12*LN(1+$C6577)))*(1+(SIMULATION!$D$13*(($B6577/63.5)-1)))</f>
        <v>10.209402703683846</v>
      </c>
      <c r="E6577" s="2">
        <v>-0.17409405674520756</v>
      </c>
      <c r="F6577" s="2">
        <f ca="1">D6577*(1+E6577)</f>
        <v>8.4320063700540349</v>
      </c>
      <c r="G6577" s="2">
        <v>-0.28864009865276091</v>
      </c>
      <c r="H6577" s="9">
        <f>SIMULATION!$D$15*EXP($G$6577)</f>
        <v>165.40845843159656</v>
      </c>
      <c r="I6577" s="2">
        <f ca="1">$F6577/$H6577</f>
        <v>5.0976875366630835E-2</v>
      </c>
      <c r="J6577">
        <v>0</v>
      </c>
      <c r="K6577">
        <f ca="1">SIMULATION!$D$3*SIMULATION!$D$17/$H6577/(SIMULATION!$D$17-$I6577)*(((EXP(-$I6577*$J6577))/(1-EXP(-SIMULATION!$D$4*$I6577)))-(EXP(-SIMULATION!$D$17*$J6577)/(1-EXP(-SIMULATION!$D$4*SIMULATION!$D$17))))</f>
        <v>1.5653497106929248</v>
      </c>
      <c r="L6577">
        <v>-0.54625111325483822</v>
      </c>
      <c r="M6577">
        <f t="shared" ca="1" si="102"/>
        <v>0.71027568859377577</v>
      </c>
    </row>
    <row r="6578" spans="1:13" x14ac:dyDescent="0.25">
      <c r="A6578" s="9"/>
      <c r="H6578" s="9"/>
      <c r="J6578">
        <v>1</v>
      </c>
      <c r="K6578">
        <f ca="1">SIMULATION!$D$3*SIMULATION!$D$17/$H6577/(SIMULATION!$D$17-$I6577)*(((EXP(-$I6577*$J6578))/(1-EXP(-SIMULATION!$D$4*$I6577)))-(EXP(-SIMULATION!$D$17*$J6578)/(1-EXP(-SIMULATION!$D$4*SIMULATION!$D$17))))</f>
        <v>2.6497525388786185</v>
      </c>
      <c r="L6578">
        <v>-0.16228913967662797</v>
      </c>
      <c r="M6578">
        <f t="shared" ca="1" si="102"/>
        <v>2.2197264789880466</v>
      </c>
    </row>
    <row r="6579" spans="1:13" x14ac:dyDescent="0.25">
      <c r="A6579" s="9"/>
      <c r="H6579" s="9"/>
      <c r="J6579">
        <v>2</v>
      </c>
      <c r="K6579">
        <f ca="1">SIMULATION!$D$3*SIMULATION!$D$17/$H6577/(SIMULATION!$D$17-$I6577)*(((EXP(-$I6577*$J6579))/(1-EXP(-SIMULATION!$D$4*$I6577)))-(EXP(-SIMULATION!$D$17*$J6579)/(1-EXP(-SIMULATION!$D$4*SIMULATION!$D$17))))</f>
        <v>3.2628273286449989</v>
      </c>
      <c r="L6579">
        <v>-0.42533656143386239</v>
      </c>
      <c r="M6579">
        <f t="shared" ca="1" si="102"/>
        <v>1.8750275721267</v>
      </c>
    </row>
    <row r="6580" spans="1:13" x14ac:dyDescent="0.25">
      <c r="A6580" s="9"/>
      <c r="H6580" s="9"/>
      <c r="J6580">
        <v>3</v>
      </c>
      <c r="K6580">
        <f ca="1">SIMULATION!$D$3*SIMULATION!$D$17/$H6577/(SIMULATION!$D$17-$I6577)*(((EXP(-$I6577*$J6580))/(1-EXP(-SIMULATION!$D$4*$I6577)))-(EXP(-SIMULATION!$D$17*$J6580)/(1-EXP(-SIMULATION!$D$4*SIMULATION!$D$17))))</f>
        <v>3.5779309088974567</v>
      </c>
      <c r="L6580">
        <v>-0.17693766303367817</v>
      </c>
      <c r="M6580">
        <f t="shared" ca="1" si="102"/>
        <v>2.9448601753811765</v>
      </c>
    </row>
    <row r="6581" spans="1:13" x14ac:dyDescent="0.25">
      <c r="A6581" s="9"/>
      <c r="H6581" s="9"/>
      <c r="J6581">
        <v>4</v>
      </c>
      <c r="K6581">
        <f ca="1">SIMULATION!$D$3*SIMULATION!$D$17/$H6577/(SIMULATION!$D$17-$I6577)*(((EXP(-$I6577*$J6581))/(1-EXP(-SIMULATION!$D$4*$I6577)))-(EXP(-SIMULATION!$D$17*$J6581)/(1-EXP(-SIMULATION!$D$4*SIMULATION!$D$17))))</f>
        <v>3.7059524048383383</v>
      </c>
      <c r="L6581">
        <v>-3.2555975646592281E-2</v>
      </c>
      <c r="M6581">
        <f t="shared" ca="1" si="102"/>
        <v>3.5853015085989912</v>
      </c>
    </row>
    <row r="6582" spans="1:13" x14ac:dyDescent="0.25">
      <c r="A6582" s="9"/>
      <c r="H6582" s="9"/>
      <c r="J6582">
        <v>5</v>
      </c>
      <c r="K6582">
        <f ca="1">SIMULATION!$D$3*SIMULATION!$D$17/$H6577/(SIMULATION!$D$17-$I6577)*(((EXP(-$I6577*$J6582))/(1-EXP(-SIMULATION!$D$4*$I6577)))-(EXP(-SIMULATION!$D$17*$J6582)/(1-EXP(-SIMULATION!$D$4*SIMULATION!$D$17))))</f>
        <v>3.7177601668556357</v>
      </c>
      <c r="L6582">
        <v>-0.23832899951937092</v>
      </c>
      <c r="M6582">
        <f t="shared" ca="1" si="102"/>
        <v>2.8317101058359624</v>
      </c>
    </row>
    <row r="6583" spans="1:13" x14ac:dyDescent="0.25">
      <c r="A6583" s="9"/>
      <c r="H6583" s="9"/>
      <c r="J6583">
        <v>6</v>
      </c>
      <c r="K6583">
        <f ca="1">SIMULATION!$D$3*SIMULATION!$D$17/$H6577/(SIMULATION!$D$17-$I6577)*(((EXP(-$I6577*$J6583))/(1-EXP(-SIMULATION!$D$4*$I6577)))-(EXP(-SIMULATION!$D$17*$J6583)/(1-EXP(-SIMULATION!$D$4*SIMULATION!$D$17))))</f>
        <v>3.6585858081882474</v>
      </c>
      <c r="L6583">
        <v>0.46555981379482936</v>
      </c>
      <c r="M6583">
        <f t="shared" ca="1" si="102"/>
        <v>5.3618763358007735</v>
      </c>
    </row>
    <row r="6584" spans="1:13" x14ac:dyDescent="0.25">
      <c r="A6584" s="9"/>
      <c r="H6584" s="9"/>
      <c r="J6584">
        <v>7</v>
      </c>
      <c r="K6584">
        <f ca="1">SIMULATION!$D$3*SIMULATION!$D$17/$H6577/(SIMULATION!$D$17-$I6577)*(((EXP(-$I6577*$J6584))/(1-EXP(-SIMULATION!$D$4*$I6577)))-(EXP(-SIMULATION!$D$17*$J6584)/(1-EXP(-SIMULATION!$D$4*SIMULATION!$D$17))))</f>
        <v>3.5572413709745883</v>
      </c>
      <c r="L6584">
        <v>0.37190158990492606</v>
      </c>
      <c r="M6584">
        <f t="shared" ca="1" si="102"/>
        <v>4.8801850925156165</v>
      </c>
    </row>
    <row r="6585" spans="1:13" x14ac:dyDescent="0.25">
      <c r="A6585" s="9"/>
      <c r="H6585" s="9"/>
      <c r="J6585">
        <v>8</v>
      </c>
      <c r="K6585">
        <f ca="1">SIMULATION!$D$3*SIMULATION!$D$17/$H6577/(SIMULATION!$D$17-$I6577)*(((EXP(-$I6577*$J6585))/(1-EXP(-SIMULATION!$D$4*$I6577)))-(EXP(-SIMULATION!$D$17*$J6585)/(1-EXP(-SIMULATION!$D$4*SIMULATION!$D$17))))</f>
        <v>3.4320254591192052</v>
      </c>
      <c r="L6585">
        <v>0.19365023426724198</v>
      </c>
      <c r="M6585">
        <f t="shared" ca="1" si="102"/>
        <v>4.0966379932887778</v>
      </c>
    </row>
    <row r="6586" spans="1:13" x14ac:dyDescent="0.25">
      <c r="A6586" s="9"/>
      <c r="H6586" s="9"/>
      <c r="J6586">
        <v>9</v>
      </c>
      <c r="K6586">
        <f ca="1">SIMULATION!$D$3*SIMULATION!$D$17/$H6577/(SIMULATION!$D$17-$I6577)*(((EXP(-$I6577*$J6586))/(1-EXP(-SIMULATION!$D$4*$I6577)))-(EXP(-SIMULATION!$D$17*$J6586)/(1-EXP(-SIMULATION!$D$4*SIMULATION!$D$17))))</f>
        <v>3.2945076031267315</v>
      </c>
      <c r="L6586">
        <v>0.18471046100631891</v>
      </c>
      <c r="M6586">
        <f t="shared" ca="1" si="102"/>
        <v>3.9030376212890925</v>
      </c>
    </row>
    <row r="6587" spans="1:13" x14ac:dyDescent="0.25">
      <c r="A6587" s="9"/>
      <c r="H6587" s="9"/>
      <c r="J6587">
        <v>10</v>
      </c>
      <c r="K6587">
        <f ca="1">SIMULATION!$D$3*SIMULATION!$D$17/$H6577/(SIMULATION!$D$17-$I6577)*(((EXP(-$I6577*$J6587))/(1-EXP(-SIMULATION!$D$4*$I6577)))-(EXP(-SIMULATION!$D$17*$J6587)/(1-EXP(-SIMULATION!$D$4*SIMULATION!$D$17))))</f>
        <v>3.1519529657678014</v>
      </c>
      <c r="L6587">
        <v>-0.3232871569112773</v>
      </c>
      <c r="M6587">
        <f t="shared" ca="1" si="102"/>
        <v>2.1329670527466602</v>
      </c>
    </row>
    <row r="6588" spans="1:13" x14ac:dyDescent="0.25">
      <c r="A6588" s="9"/>
      <c r="H6588" s="9"/>
      <c r="J6588">
        <v>11</v>
      </c>
      <c r="K6588">
        <f ca="1">SIMULATION!$D$3*SIMULATION!$D$17/$H6577/(SIMULATION!$D$17-$I6577)*(((EXP(-$I6577*$J6588))/(1-EXP(-SIMULATION!$D$4*$I6577)))-(EXP(-SIMULATION!$D$17*$J6588)/(1-EXP(-SIMULATION!$D$4*SIMULATION!$D$17))))</f>
        <v>3.0088757653799969</v>
      </c>
      <c r="L6588">
        <v>-0.26313538507131529</v>
      </c>
      <c r="M6588">
        <f t="shared" ca="1" si="102"/>
        <v>2.217134082224983</v>
      </c>
    </row>
    <row r="6589" spans="1:13" x14ac:dyDescent="0.25">
      <c r="A6589" s="9"/>
      <c r="H6589" s="9"/>
      <c r="J6589">
        <v>12</v>
      </c>
      <c r="K6589">
        <f ca="1">SIMULATION!$D$3*SIMULATION!$D$17/$H6577/(SIMULATION!$D$17-$I6577)*(((EXP(-$I6577*$J6589))/(1-EXP(-SIMULATION!$D$4*$I6577)))-(EXP(-SIMULATION!$D$17*$J6589)/(1-EXP(-SIMULATION!$D$4*SIMULATION!$D$17))))</f>
        <v>2.8680343795093064</v>
      </c>
      <c r="L6589">
        <v>0.50098960677663662</v>
      </c>
      <c r="M6589">
        <f t="shared" ca="1" si="102"/>
        <v>4.3048897955215484</v>
      </c>
    </row>
    <row r="6590" spans="1:13" x14ac:dyDescent="0.25">
      <c r="A6590" s="9"/>
      <c r="H6590" s="9"/>
      <c r="J6590">
        <v>13</v>
      </c>
      <c r="K6590">
        <f ca="1">SIMULATION!$D$3*SIMULATION!$D$17/$H6577/(SIMULATION!$D$17-$I6577)*(((EXP(-$I6577*$J6590))/(1-EXP(-SIMULATION!$D$4*$I6577)))-(EXP(-SIMULATION!$D$17*$J6590)/(1-EXP(-SIMULATION!$D$4*SIMULATION!$D$17))))</f>
        <v>2.7310686820354615</v>
      </c>
      <c r="L6590">
        <v>-4.5885839620916434E-2</v>
      </c>
      <c r="M6590">
        <f t="shared" ca="1" si="102"/>
        <v>2.6057513024978749</v>
      </c>
    </row>
    <row r="6591" spans="1:13" x14ac:dyDescent="0.25">
      <c r="A6591" s="9"/>
      <c r="H6591" s="9"/>
      <c r="J6591">
        <v>14</v>
      </c>
      <c r="K6591">
        <f ca="1">SIMULATION!$D$3*SIMULATION!$D$17/$H6577/(SIMULATION!$D$17-$I6577)*(((EXP(-$I6577*$J6591))/(1-EXP(-SIMULATION!$D$4*$I6577)))-(EXP(-SIMULATION!$D$17*$J6591)/(1-EXP(-SIMULATION!$D$4*SIMULATION!$D$17))))</f>
        <v>2.5989081321958363</v>
      </c>
      <c r="L6591">
        <v>-6.9838801866959732E-2</v>
      </c>
      <c r="M6591">
        <f t="shared" ca="1" si="102"/>
        <v>2.4174035020809805</v>
      </c>
    </row>
    <row r="6592" spans="1:13" x14ac:dyDescent="0.25">
      <c r="A6592" s="9"/>
      <c r="H6592" s="9"/>
      <c r="J6592">
        <v>15</v>
      </c>
      <c r="K6592">
        <f ca="1">SIMULATION!$D$3*SIMULATION!$D$17/$H6577/(SIMULATION!$D$17-$I6577)*(((EXP(-$I6577*$J6592))/(1-EXP(-SIMULATION!$D$4*$I6577)))-(EXP(-SIMULATION!$D$17*$J6592)/(1-EXP(-SIMULATION!$D$4*SIMULATION!$D$17))))</f>
        <v>2.4720329723647323</v>
      </c>
      <c r="L6592">
        <v>5.2370516892028554E-2</v>
      </c>
      <c r="M6592">
        <f t="shared" ca="1" si="102"/>
        <v>2.6014946169016109</v>
      </c>
    </row>
    <row r="6593" spans="1:13" x14ac:dyDescent="0.25">
      <c r="A6593" s="9"/>
      <c r="H6593" s="9"/>
      <c r="J6593">
        <v>16</v>
      </c>
      <c r="K6593">
        <f ca="1">SIMULATION!$D$3*SIMULATION!$D$17/$H6577/(SIMULATION!$D$17-$I6577)*(((EXP(-$I6577*$J6593))/(1-EXP(-SIMULATION!$D$4*$I6577)))-(EXP(-SIMULATION!$D$17*$J6593)/(1-EXP(-SIMULATION!$D$4*SIMULATION!$D$17))))</f>
        <v>2.3506413100410293</v>
      </c>
      <c r="L6593">
        <v>-0.17251148528779986</v>
      </c>
      <c r="M6593">
        <f t="shared" ca="1" si="102"/>
        <v>1.9451286862669919</v>
      </c>
    </row>
    <row r="6594" spans="1:13" x14ac:dyDescent="0.25">
      <c r="A6594" s="9"/>
      <c r="H6594" s="9"/>
      <c r="J6594">
        <v>17</v>
      </c>
      <c r="K6594">
        <f ca="1">SIMULATION!$D$3*SIMULATION!$D$17/$H6577/(SIMULATION!$D$17-$I6577)*(((EXP(-$I6577*$J6594))/(1-EXP(-SIMULATION!$D$4*$I6577)))-(EXP(-SIMULATION!$D$17*$J6594)/(1-EXP(-SIMULATION!$D$4*SIMULATION!$D$17))))</f>
        <v>2.234755903056139</v>
      </c>
      <c r="L6594">
        <v>-0.20101910552182828</v>
      </c>
      <c r="M6594">
        <f t="shared" ca="1" si="102"/>
        <v>1.7855272703641685</v>
      </c>
    </row>
    <row r="6595" spans="1:13" x14ac:dyDescent="0.25">
      <c r="A6595" s="9"/>
      <c r="H6595" s="9"/>
      <c r="J6595">
        <v>18</v>
      </c>
      <c r="K6595">
        <f ca="1">SIMULATION!$D$3*SIMULATION!$D$17/$H6577/(SIMULATION!$D$17-$I6577)*(((EXP(-$I6577*$J6595))/(1-EXP(-SIMULATION!$D$4*$I6577)))-(EXP(-SIMULATION!$D$17*$J6595)/(1-EXP(-SIMULATION!$D$4*SIMULATION!$D$17))))</f>
        <v>2.1242923193053715</v>
      </c>
      <c r="L6595">
        <v>-0.28014798263610469</v>
      </c>
      <c r="M6595">
        <f t="shared" ref="M6595:M6658" ca="1" si="103">$K6595*(1+$L6595)</f>
        <v>1.5291761115225999</v>
      </c>
    </row>
    <row r="6596" spans="1:13" x14ac:dyDescent="0.25">
      <c r="A6596" s="9"/>
      <c r="H6596" s="9"/>
      <c r="J6596">
        <v>19</v>
      </c>
      <c r="K6596">
        <f ca="1">SIMULATION!$D$3*SIMULATION!$D$17/$H6577/(SIMULATION!$D$17-$I6577)*(((EXP(-$I6577*$J6596))/(1-EXP(-SIMULATION!$D$4*$I6577)))-(EXP(-SIMULATION!$D$17*$J6596)/(1-EXP(-SIMULATION!$D$4*SIMULATION!$D$17))))</f>
        <v>2.0191023577959224</v>
      </c>
      <c r="L6596">
        <v>-0.34323839440083637</v>
      </c>
      <c r="M6596">
        <f t="shared" ca="1" si="103"/>
        <v>1.326068906375107</v>
      </c>
    </row>
    <row r="6597" spans="1:13" x14ac:dyDescent="0.25">
      <c r="A6597" s="9"/>
      <c r="H6597" s="9"/>
      <c r="J6597">
        <v>20</v>
      </c>
      <c r="K6597">
        <f ca="1">SIMULATION!$D$3*SIMULATION!$D$17/$H6577/(SIMULATION!$D$17-$I6577)*(((EXP(-$I6577*$J6597))/(1-EXP(-SIMULATION!$D$4*$I6577)))-(EXP(-SIMULATION!$D$17*$J6597)/(1-EXP(-SIMULATION!$D$4*SIMULATION!$D$17))))</f>
        <v>1.9190016293367447</v>
      </c>
      <c r="L6597">
        <v>2.5518308131597021E-2</v>
      </c>
      <c r="M6597">
        <f t="shared" ca="1" si="103"/>
        <v>1.9679713042191964</v>
      </c>
    </row>
    <row r="6598" spans="1:13" x14ac:dyDescent="0.25">
      <c r="A6598" s="9"/>
      <c r="H6598" s="9"/>
      <c r="J6598">
        <v>21</v>
      </c>
      <c r="K6598">
        <f ca="1">SIMULATION!$D$3*SIMULATION!$D$17/$H6577/(SIMULATION!$D$17-$I6577)*(((EXP(-$I6577*$J6598))/(1-EXP(-SIMULATION!$D$4*$I6577)))-(EXP(-SIMULATION!$D$17*$J6598)/(1-EXP(-SIMULATION!$D$4*SIMULATION!$D$17))))</f>
        <v>1.8237869984974568</v>
      </c>
      <c r="L6598">
        <v>-0.39553593511272761</v>
      </c>
      <c r="M6598">
        <f t="shared" ca="1" si="103"/>
        <v>1.1024137026003304</v>
      </c>
    </row>
    <row r="6599" spans="1:13" x14ac:dyDescent="0.25">
      <c r="A6599" s="9"/>
      <c r="H6599" s="9"/>
      <c r="J6599">
        <v>22</v>
      </c>
      <c r="K6599">
        <f ca="1">SIMULATION!$D$3*SIMULATION!$D$17/$H6577/(SIMULATION!$D$17-$I6577)*(((EXP(-$I6577*$J6599))/(1-EXP(-SIMULATION!$D$4*$I6577)))-(EXP(-SIMULATION!$D$17*$J6599)/(1-EXP(-SIMULATION!$D$4*SIMULATION!$D$17))))</f>
        <v>1.7332475399732832</v>
      </c>
      <c r="L6599">
        <v>0.36435168235273574</v>
      </c>
      <c r="M6599">
        <f t="shared" ca="1" si="103"/>
        <v>2.3647591970962893</v>
      </c>
    </row>
    <row r="6600" spans="1:13" x14ac:dyDescent="0.25">
      <c r="A6600" s="9"/>
      <c r="H6600" s="9"/>
      <c r="J6600">
        <v>23</v>
      </c>
      <c r="K6600">
        <f ca="1">SIMULATION!$D$3*SIMULATION!$D$17/$H6577/(SIMULATION!$D$17-$I6577)*(((EXP(-$I6577*$J6600))/(1-EXP(-SIMULATION!$D$4*$I6577)))-(EXP(-SIMULATION!$D$17*$J6600)/(1-EXP(-SIMULATION!$D$4*SIMULATION!$D$17))))</f>
        <v>1.6471713498008211</v>
      </c>
      <c r="L6600">
        <v>-0.17898722364597108</v>
      </c>
      <c r="M6600">
        <f t="shared" ca="1" si="103"/>
        <v>1.3523487230307856</v>
      </c>
    </row>
    <row r="6601" spans="1:13" x14ac:dyDescent="0.25">
      <c r="A6601" s="9"/>
      <c r="H6601" s="9"/>
      <c r="J6601">
        <v>24</v>
      </c>
      <c r="K6601">
        <f ca="1">SIMULATION!$D$3*SIMULATION!$D$17/$H6577/(SIMULATION!$D$17-$I6577)*(((EXP(-$I6577*$J6601))/(1-EXP(-SIMULATION!$D$4*$I6577)))-(EXP(-SIMULATION!$D$17*$J6601)/(1-EXP(-SIMULATION!$D$4*SIMULATION!$D$17))))</f>
        <v>1.5653497106929257</v>
      </c>
      <c r="L6601">
        <v>-0.34251953252644335</v>
      </c>
      <c r="M6601">
        <f t="shared" ca="1" si="103"/>
        <v>1.0291868595459814</v>
      </c>
    </row>
    <row r="6602" spans="1:13" x14ac:dyDescent="0.25">
      <c r="A6602" s="9">
        <v>265</v>
      </c>
      <c r="B6602" s="2">
        <f ca="1">NORMINV(RAND(),SIMULATION!D7,SIMULATION!D8)</f>
        <v>54.963907104894716</v>
      </c>
      <c r="C6602" s="2">
        <v>2</v>
      </c>
      <c r="D6602" s="2">
        <f ca="1">SIMULATION!$D$11*(1+(SIMULATION!$D$12*LN(1+$C6602)))*(1+(SIMULATION!$D$13*(($B6602/63.5)-1)))</f>
        <v>9.6041561947995397</v>
      </c>
      <c r="E6602" s="2">
        <v>3.7322586506903441E-2</v>
      </c>
      <c r="F6602" s="2">
        <f ca="1">D6602*(1+E6602)</f>
        <v>9.962608145205758</v>
      </c>
      <c r="G6602" s="2">
        <v>1.2341871040704045E-3</v>
      </c>
      <c r="H6602" s="9">
        <f>SIMULATION!$D$15*EXP($G$6602)</f>
        <v>221.02862240727055</v>
      </c>
      <c r="I6602" s="2">
        <f ca="1">$F6602/$H6602</f>
        <v>4.5073837210316187E-2</v>
      </c>
      <c r="J6602">
        <v>0</v>
      </c>
      <c r="K6602">
        <f ca="1">SIMULATION!$D$3*SIMULATION!$D$17/$H6602/(SIMULATION!$D$17-$I6602)*(((EXP(-$I6602*$J6602))/(1-EXP(-SIMULATION!$D$4*$I6602)))-(EXP(-SIMULATION!$D$17*$J6602)/(1-EXP(-SIMULATION!$D$4*SIMULATION!$D$17))))</f>
        <v>1.4199138977823547</v>
      </c>
      <c r="L6602">
        <v>2.8713000917054372E-2</v>
      </c>
      <c r="M6602">
        <f t="shared" ca="1" si="103"/>
        <v>1.4606838868315177</v>
      </c>
    </row>
    <row r="6603" spans="1:13" x14ac:dyDescent="0.25">
      <c r="A6603" s="9"/>
      <c r="H6603" s="9"/>
      <c r="J6603">
        <v>1</v>
      </c>
      <c r="K6603">
        <f ca="1">SIMULATION!$D$3*SIMULATION!$D$17/$H6602/(SIMULATION!$D$17-$I6602)*(((EXP(-$I6602*$J6603))/(1-EXP(-SIMULATION!$D$4*$I6602)))-(EXP(-SIMULATION!$D$17*$J6603)/(1-EXP(-SIMULATION!$D$4*SIMULATION!$D$17))))</f>
        <v>2.229815674511586</v>
      </c>
      <c r="L6603">
        <v>-0.20255223094741784</v>
      </c>
      <c r="M6603">
        <f t="shared" ca="1" si="103"/>
        <v>1.7781615350377431</v>
      </c>
    </row>
    <row r="6604" spans="1:13" x14ac:dyDescent="0.25">
      <c r="A6604" s="9"/>
      <c r="H6604" s="9"/>
      <c r="J6604">
        <v>2</v>
      </c>
      <c r="K6604">
        <f ca="1">SIMULATION!$D$3*SIMULATION!$D$17/$H6602/(SIMULATION!$D$17-$I6602)*(((EXP(-$I6602*$J6604))/(1-EXP(-SIMULATION!$D$4*$I6602)))-(EXP(-SIMULATION!$D$17*$J6604)/(1-EXP(-SIMULATION!$D$4*SIMULATION!$D$17))))</f>
        <v>2.6906482879033717</v>
      </c>
      <c r="L6604">
        <v>-9.1700712175922003E-2</v>
      </c>
      <c r="M6604">
        <f t="shared" ca="1" si="103"/>
        <v>2.4439139236877074</v>
      </c>
    </row>
    <row r="6605" spans="1:13" x14ac:dyDescent="0.25">
      <c r="A6605" s="9"/>
      <c r="H6605" s="9"/>
      <c r="J6605">
        <v>3</v>
      </c>
      <c r="K6605">
        <f ca="1">SIMULATION!$D$3*SIMULATION!$D$17/$H6602/(SIMULATION!$D$17-$I6602)*(((EXP(-$I6602*$J6605))/(1-EXP(-SIMULATION!$D$4*$I6602)))-(EXP(-SIMULATION!$D$17*$J6605)/(1-EXP(-SIMULATION!$D$4*SIMULATION!$D$17))))</f>
        <v>2.9303527326921102</v>
      </c>
      <c r="L6605">
        <v>0.20293291500392757</v>
      </c>
      <c r="M6605">
        <f t="shared" ca="1" si="103"/>
        <v>3.5250177547270454</v>
      </c>
    </row>
    <row r="6606" spans="1:13" x14ac:dyDescent="0.25">
      <c r="A6606" s="9"/>
      <c r="H6606" s="9"/>
      <c r="J6606">
        <v>4</v>
      </c>
      <c r="K6606">
        <f ca="1">SIMULATION!$D$3*SIMULATION!$D$17/$H6602/(SIMULATION!$D$17-$I6602)*(((EXP(-$I6602*$J6606))/(1-EXP(-SIMULATION!$D$4*$I6602)))-(EXP(-SIMULATION!$D$17*$J6606)/(1-EXP(-SIMULATION!$D$4*SIMULATION!$D$17))))</f>
        <v>3.0308037084658648</v>
      </c>
      <c r="L6606">
        <v>0.24448241843978405</v>
      </c>
      <c r="M6606">
        <f t="shared" ca="1" si="103"/>
        <v>3.7717819289278656</v>
      </c>
    </row>
    <row r="6607" spans="1:13" x14ac:dyDescent="0.25">
      <c r="A6607" s="9"/>
      <c r="H6607" s="9"/>
      <c r="J6607">
        <v>5</v>
      </c>
      <c r="K6607">
        <f ca="1">SIMULATION!$D$3*SIMULATION!$D$17/$H6602/(SIMULATION!$D$17-$I6602)*(((EXP(-$I6602*$J6607))/(1-EXP(-SIMULATION!$D$4*$I6602)))-(EXP(-SIMULATION!$D$17*$J6607)/(1-EXP(-SIMULATION!$D$4*SIMULATION!$D$17))))</f>
        <v>3.0443604946489153</v>
      </c>
      <c r="L6607">
        <v>0.34374794800172226</v>
      </c>
      <c r="M6607">
        <f t="shared" ca="1" si="103"/>
        <v>4.0908531676619884</v>
      </c>
    </row>
    <row r="6608" spans="1:13" x14ac:dyDescent="0.25">
      <c r="A6608" s="9"/>
      <c r="H6608" s="9"/>
      <c r="J6608">
        <v>6</v>
      </c>
      <c r="K6608">
        <f ca="1">SIMULATION!$D$3*SIMULATION!$D$17/$H6602/(SIMULATION!$D$17-$I6602)*(((EXP(-$I6602*$J6608))/(1-EXP(-SIMULATION!$D$4*$I6602)))-(EXP(-SIMULATION!$D$17*$J6608)/(1-EXP(-SIMULATION!$D$4*SIMULATION!$D$17))))</f>
        <v>3.0044729334928881</v>
      </c>
      <c r="L6608">
        <v>-0.22806221024133869</v>
      </c>
      <c r="M6608">
        <f t="shared" ca="1" si="103"/>
        <v>2.3192661956702216</v>
      </c>
    </row>
    <row r="6609" spans="1:13" x14ac:dyDescent="0.25">
      <c r="A6609" s="9"/>
      <c r="H6609" s="9"/>
      <c r="J6609">
        <v>7</v>
      </c>
      <c r="K6609">
        <f ca="1">SIMULATION!$D$3*SIMULATION!$D$17/$H6602/(SIMULATION!$D$17-$I6602)*(((EXP(-$I6602*$J6609))/(1-EXP(-SIMULATION!$D$4*$I6602)))-(EXP(-SIMULATION!$D$17*$J6609)/(1-EXP(-SIMULATION!$D$4*SIMULATION!$D$17))))</f>
        <v>2.9324777916348754</v>
      </c>
      <c r="L6609">
        <v>-0.45625930087608424</v>
      </c>
      <c r="M6609">
        <f t="shared" ca="1" si="103"/>
        <v>1.5945075245889038</v>
      </c>
    </row>
    <row r="6610" spans="1:13" x14ac:dyDescent="0.25">
      <c r="A6610" s="9"/>
      <c r="H6610" s="9"/>
      <c r="J6610">
        <v>8</v>
      </c>
      <c r="K6610">
        <f ca="1">SIMULATION!$D$3*SIMULATION!$D$17/$H6602/(SIMULATION!$D$17-$I6602)*(((EXP(-$I6602*$J6610))/(1-EXP(-SIMULATION!$D$4*$I6602)))-(EXP(-SIMULATION!$D$17*$J6610)/(1-EXP(-SIMULATION!$D$4*SIMULATION!$D$17))))</f>
        <v>2.8419538330059342</v>
      </c>
      <c r="L6610">
        <v>0.31870721585116191</v>
      </c>
      <c r="M6610">
        <f t="shared" ca="1" si="103"/>
        <v>3.7477050267007934</v>
      </c>
    </row>
    <row r="6611" spans="1:13" x14ac:dyDescent="0.25">
      <c r="A6611" s="9"/>
      <c r="H6611" s="9"/>
      <c r="J6611">
        <v>9</v>
      </c>
      <c r="K6611">
        <f ca="1">SIMULATION!$D$3*SIMULATION!$D$17/$H6602/(SIMULATION!$D$17-$I6602)*(((EXP(-$I6602*$J6611))/(1-EXP(-SIMULATION!$D$4*$I6602)))-(EXP(-SIMULATION!$D$17*$J6611)/(1-EXP(-SIMULATION!$D$4*SIMULATION!$D$17))))</f>
        <v>2.7415124635476951</v>
      </c>
      <c r="L6611">
        <v>-0.1903484409637595</v>
      </c>
      <c r="M6611">
        <f t="shared" ca="1" si="103"/>
        <v>2.2196698402286756</v>
      </c>
    </row>
    <row r="6612" spans="1:13" x14ac:dyDescent="0.25">
      <c r="A6612" s="9"/>
      <c r="H6612" s="9"/>
      <c r="J6612">
        <v>10</v>
      </c>
      <c r="K6612">
        <f ca="1">SIMULATION!$D$3*SIMULATION!$D$17/$H6602/(SIMULATION!$D$17-$I6602)*(((EXP(-$I6602*$J6612))/(1-EXP(-SIMULATION!$D$4*$I6602)))-(EXP(-SIMULATION!$D$17*$J6612)/(1-EXP(-SIMULATION!$D$4*SIMULATION!$D$17))))</f>
        <v>2.6365858608155119</v>
      </c>
      <c r="L6612">
        <v>0.20755197950521911</v>
      </c>
      <c r="M6612">
        <f t="shared" ca="1" si="103"/>
        <v>3.1838144753632438</v>
      </c>
    </row>
    <row r="6613" spans="1:13" x14ac:dyDescent="0.25">
      <c r="A6613" s="9"/>
      <c r="H6613" s="9"/>
      <c r="J6613">
        <v>11</v>
      </c>
      <c r="K6613">
        <f ca="1">SIMULATION!$D$3*SIMULATION!$D$17/$H6602/(SIMULATION!$D$17-$I6602)*(((EXP(-$I6602*$J6613))/(1-EXP(-SIMULATION!$D$4*$I6602)))-(EXP(-SIMULATION!$D$17*$J6613)/(1-EXP(-SIMULATION!$D$4*SIMULATION!$D$17))))</f>
        <v>2.5305726756374005</v>
      </c>
      <c r="L6613">
        <v>0.15880190239822647</v>
      </c>
      <c r="M6613">
        <f t="shared" ca="1" si="103"/>
        <v>2.9324324306855902</v>
      </c>
    </row>
    <row r="6614" spans="1:13" x14ac:dyDescent="0.25">
      <c r="A6614" s="9"/>
      <c r="H6614" s="9"/>
      <c r="J6614">
        <v>12</v>
      </c>
      <c r="K6614">
        <f ca="1">SIMULATION!$D$3*SIMULATION!$D$17/$H6602/(SIMULATION!$D$17-$I6602)*(((EXP(-$I6602*$J6614))/(1-EXP(-SIMULATION!$D$4*$I6602)))-(EXP(-SIMULATION!$D$17*$J6614)/(1-EXP(-SIMULATION!$D$4*SIMULATION!$D$17))))</f>
        <v>2.4255720580723135</v>
      </c>
      <c r="L6614">
        <v>0.56126779062866783</v>
      </c>
      <c r="M6614">
        <f t="shared" ca="1" si="103"/>
        <v>3.7869675281171915</v>
      </c>
    </row>
    <row r="6615" spans="1:13" x14ac:dyDescent="0.25">
      <c r="A6615" s="9"/>
      <c r="H6615" s="9"/>
      <c r="J6615">
        <v>13</v>
      </c>
      <c r="K6615">
        <f ca="1">SIMULATION!$D$3*SIMULATION!$D$17/$H6602/(SIMULATION!$D$17-$I6602)*(((EXP(-$I6602*$J6615))/(1-EXP(-SIMULATION!$D$4*$I6602)))-(EXP(-SIMULATION!$D$17*$J6615)/(1-EXP(-SIMULATION!$D$4*SIMULATION!$D$17))))</f>
        <v>2.3228538789668378</v>
      </c>
      <c r="L6615">
        <v>0.29441074728479921</v>
      </c>
      <c r="M6615">
        <f t="shared" ca="1" si="103"/>
        <v>3.006727025306859</v>
      </c>
    </row>
    <row r="6616" spans="1:13" x14ac:dyDescent="0.25">
      <c r="A6616" s="9"/>
      <c r="H6616" s="9"/>
      <c r="J6616">
        <v>14</v>
      </c>
      <c r="K6616">
        <f ca="1">SIMULATION!$D$3*SIMULATION!$D$17/$H6602/(SIMULATION!$D$17-$I6602)*(((EXP(-$I6602*$J6616))/(1-EXP(-SIMULATION!$D$4*$I6602)))-(EXP(-SIMULATION!$D$17*$J6616)/(1-EXP(-SIMULATION!$D$4*SIMULATION!$D$17))))</f>
        <v>2.2231599063032039</v>
      </c>
      <c r="L6616">
        <v>-5.3200016064410903E-2</v>
      </c>
      <c r="M6616">
        <f t="shared" ca="1" si="103"/>
        <v>2.1048877635741192</v>
      </c>
    </row>
    <row r="6617" spans="1:13" x14ac:dyDescent="0.25">
      <c r="A6617" s="9"/>
      <c r="H6617" s="9"/>
      <c r="J6617">
        <v>15</v>
      </c>
      <c r="K6617">
        <f ca="1">SIMULATION!$D$3*SIMULATION!$D$17/$H6602/(SIMULATION!$D$17-$I6602)*(((EXP(-$I6602*$J6617))/(1-EXP(-SIMULATION!$D$4*$I6602)))-(EXP(-SIMULATION!$D$17*$J6617)/(1-EXP(-SIMULATION!$D$4*SIMULATION!$D$17))))</f>
        <v>2.126896660018784</v>
      </c>
      <c r="L6617">
        <v>4.2113946372796716E-2</v>
      </c>
      <c r="M6617">
        <f t="shared" ca="1" si="103"/>
        <v>2.2164686718992952</v>
      </c>
    </row>
    <row r="6618" spans="1:13" x14ac:dyDescent="0.25">
      <c r="A6618" s="9"/>
      <c r="H6618" s="9"/>
      <c r="J6618">
        <v>16</v>
      </c>
      <c r="K6618">
        <f ca="1">SIMULATION!$D$3*SIMULATION!$D$17/$H6602/(SIMULATION!$D$17-$I6602)*(((EXP(-$I6602*$J6618))/(1-EXP(-SIMULATION!$D$4*$I6602)))-(EXP(-SIMULATION!$D$17*$J6618)/(1-EXP(-SIMULATION!$D$4*SIMULATION!$D$17))))</f>
        <v>2.0342588582082155</v>
      </c>
      <c r="L6618">
        <v>-0.12160497829209359</v>
      </c>
      <c r="M6618">
        <f t="shared" ca="1" si="103"/>
        <v>1.7868828539153063</v>
      </c>
    </row>
    <row r="6619" spans="1:13" x14ac:dyDescent="0.25">
      <c r="A6619" s="9"/>
      <c r="H6619" s="9"/>
      <c r="J6619">
        <v>17</v>
      </c>
      <c r="K6619">
        <f ca="1">SIMULATION!$D$3*SIMULATION!$D$17/$H6602/(SIMULATION!$D$17-$I6602)*(((EXP(-$I6602*$J6619))/(1-EXP(-SIMULATION!$D$4*$I6602)))-(EXP(-SIMULATION!$D$17*$J6619)/(1-EXP(-SIMULATION!$D$4*SIMULATION!$D$17))))</f>
        <v>1.9453083907620796</v>
      </c>
      <c r="L6619">
        <v>-5.640246421296409E-2</v>
      </c>
      <c r="M6619">
        <f t="shared" ca="1" si="103"/>
        <v>1.8355882038689426</v>
      </c>
    </row>
    <row r="6620" spans="1:13" x14ac:dyDescent="0.25">
      <c r="A6620" s="9"/>
      <c r="H6620" s="9"/>
      <c r="J6620">
        <v>18</v>
      </c>
      <c r="K6620">
        <f ca="1">SIMULATION!$D$3*SIMULATION!$D$17/$H6602/(SIMULATION!$D$17-$I6602)*(((EXP(-$I6602*$J6620))/(1-EXP(-SIMULATION!$D$4*$I6602)))-(EXP(-SIMULATION!$D$17*$J6620)/(1-EXP(-SIMULATION!$D$4*SIMULATION!$D$17))))</f>
        <v>1.860024799799185</v>
      </c>
      <c r="L6620">
        <v>-0.28430475313392201</v>
      </c>
      <c r="M6620">
        <f t="shared" ca="1" si="103"/>
        <v>1.3312109082693051</v>
      </c>
    </row>
    <row r="6621" spans="1:13" x14ac:dyDescent="0.25">
      <c r="A6621" s="9"/>
      <c r="H6621" s="9"/>
      <c r="J6621">
        <v>19</v>
      </c>
      <c r="K6621">
        <f ca="1">SIMULATION!$D$3*SIMULATION!$D$17/$H6602/(SIMULATION!$D$17-$I6602)*(((EXP(-$I6602*$J6621))/(1-EXP(-SIMULATION!$D$4*$I6602)))-(EXP(-SIMULATION!$D$17*$J6621)/(1-EXP(-SIMULATION!$D$4*SIMULATION!$D$17))))</f>
        <v>1.7783375065927203</v>
      </c>
      <c r="L6621">
        <v>-7.6424508477124467E-2</v>
      </c>
      <c r="M6621">
        <f t="shared" ca="1" si="103"/>
        <v>1.6424289367449365</v>
      </c>
    </row>
    <row r="6622" spans="1:13" x14ac:dyDescent="0.25">
      <c r="A6622" s="9"/>
      <c r="H6622" s="9"/>
      <c r="J6622">
        <v>20</v>
      </c>
      <c r="K6622">
        <f ca="1">SIMULATION!$D$3*SIMULATION!$D$17/$H6602/(SIMULATION!$D$17-$I6602)*(((EXP(-$I6602*$J6622))/(1-EXP(-SIMULATION!$D$4*$I6602)))-(EXP(-SIMULATION!$D$17*$J6622)/(1-EXP(-SIMULATION!$D$4*SIMULATION!$D$17))))</f>
        <v>1.700146346590524</v>
      </c>
      <c r="L6622">
        <v>-0.4516183382363787</v>
      </c>
      <c r="M6622">
        <f t="shared" ca="1" si="103"/>
        <v>0.93232907878466109</v>
      </c>
    </row>
    <row r="6623" spans="1:13" x14ac:dyDescent="0.25">
      <c r="A6623" s="9"/>
      <c r="H6623" s="9"/>
      <c r="J6623">
        <v>21</v>
      </c>
      <c r="K6623">
        <f ca="1">SIMULATION!$D$3*SIMULATION!$D$17/$H6602/(SIMULATION!$D$17-$I6602)*(((EXP(-$I6602*$J6623))/(1-EXP(-SIMULATION!$D$4*$I6602)))-(EXP(-SIMULATION!$D$17*$J6623)/(1-EXP(-SIMULATION!$D$4*SIMULATION!$D$17))))</f>
        <v>1.6253346171249419</v>
      </c>
      <c r="L6623">
        <v>0.31301257588187914</v>
      </c>
      <c r="M6623">
        <f t="shared" ca="1" si="103"/>
        <v>2.1340847923012078</v>
      </c>
    </row>
    <row r="6624" spans="1:13" x14ac:dyDescent="0.25">
      <c r="A6624" s="9"/>
      <c r="H6624" s="9"/>
      <c r="J6624">
        <v>22</v>
      </c>
      <c r="K6624">
        <f ca="1">SIMULATION!$D$3*SIMULATION!$D$17/$H6602/(SIMULATION!$D$17-$I6602)*(((EXP(-$I6602*$J6624))/(1-EXP(-SIMULATION!$D$4*$I6602)))-(EXP(-SIMULATION!$D$17*$J6624)/(1-EXP(-SIMULATION!$D$4*SIMULATION!$D$17))))</f>
        <v>1.5537773319922641</v>
      </c>
      <c r="L6624">
        <v>-0.23945353067370551</v>
      </c>
      <c r="M6624">
        <f t="shared" ca="1" si="103"/>
        <v>1.1817198639659461</v>
      </c>
    </row>
    <row r="6625" spans="1:13" x14ac:dyDescent="0.25">
      <c r="A6625" s="9"/>
      <c r="H6625" s="9"/>
      <c r="J6625">
        <v>23</v>
      </c>
      <c r="K6625">
        <f ca="1">SIMULATION!$D$3*SIMULATION!$D$17/$H6602/(SIMULATION!$D$17-$I6602)*(((EXP(-$I6602*$J6625))/(1-EXP(-SIMULATION!$D$4*$I6602)))-(EXP(-SIMULATION!$D$17*$J6625)/(1-EXP(-SIMULATION!$D$4*SIMULATION!$D$17))))</f>
        <v>1.4853464091808681</v>
      </c>
      <c r="L6625">
        <v>-0.1328569283610018</v>
      </c>
      <c r="M6625">
        <f t="shared" ca="1" si="103"/>
        <v>1.2880078477050543</v>
      </c>
    </row>
    <row r="6626" spans="1:13" x14ac:dyDescent="0.25">
      <c r="A6626" s="9"/>
      <c r="H6626" s="9"/>
      <c r="J6626">
        <v>24</v>
      </c>
      <c r="K6626">
        <f ca="1">SIMULATION!$D$3*SIMULATION!$D$17/$H6602/(SIMULATION!$D$17-$I6602)*(((EXP(-$I6602*$J6626))/(1-EXP(-SIMULATION!$D$4*$I6602)))-(EXP(-SIMULATION!$D$17*$J6626)/(1-EXP(-SIMULATION!$D$4*SIMULATION!$D$17))))</f>
        <v>1.4199138977823544</v>
      </c>
      <c r="L6626">
        <v>-8.1258115363658096E-2</v>
      </c>
      <c r="M6626">
        <f t="shared" ca="1" si="103"/>
        <v>1.3045343704698944</v>
      </c>
    </row>
    <row r="6627" spans="1:13" x14ac:dyDescent="0.25">
      <c r="A6627" s="9">
        <v>266</v>
      </c>
      <c r="B6627" s="2">
        <f ca="1">NORMINV(RAND(),SIMULATION!D7,SIMULATION!D8)</f>
        <v>63.963459872624384</v>
      </c>
      <c r="C6627" s="2">
        <v>2</v>
      </c>
      <c r="D6627" s="2">
        <f ca="1">SIMULATION!$D$11*(1+(SIMULATION!$D$12*LN(1+$C6627)))*(1+(SIMULATION!$D$13*(($B6627/63.5)-1)))</f>
        <v>10.272478617376438</v>
      </c>
      <c r="E6627" s="2">
        <v>0.14307262576366853</v>
      </c>
      <c r="F6627" s="2">
        <f ca="1">D6627*(1+E6627)</f>
        <v>11.742189106265624</v>
      </c>
      <c r="G6627" s="2">
        <v>-1.2840325606372514</v>
      </c>
      <c r="H6627" s="9">
        <f>SIMULATION!$D$15*EXP($G$6627)</f>
        <v>61.131388553446243</v>
      </c>
      <c r="I6627" s="2">
        <f ca="1">$F6627/$H6627</f>
        <v>0.19208117767519065</v>
      </c>
      <c r="J6627">
        <v>0</v>
      </c>
      <c r="K6627">
        <f ca="1">SIMULATION!$D$3*SIMULATION!$D$17/$H6627/(SIMULATION!$D$17-$I6627)*(((EXP(-$I6627*$J6627))/(1-EXP(-SIMULATION!$D$4*$I6627)))-(EXP(-SIMULATION!$D$17*$J6627)/(1-EXP(-SIMULATION!$D$4*SIMULATION!$D$17))))</f>
        <v>0.15876371073331211</v>
      </c>
      <c r="L6627">
        <v>0.23646166361184076</v>
      </c>
      <c r="M6627">
        <f t="shared" ca="1" si="103"/>
        <v>0.19630524189450016</v>
      </c>
    </row>
    <row r="6628" spans="1:13" x14ac:dyDescent="0.25">
      <c r="A6628" s="9"/>
      <c r="H6628" s="9"/>
      <c r="J6628">
        <v>1</v>
      </c>
      <c r="K6628">
        <f ca="1">SIMULATION!$D$3*SIMULATION!$D$17/$H6627/(SIMULATION!$D$17-$I6627)*(((EXP(-$I6627*$J6628))/(1-EXP(-SIMULATION!$D$4*$I6627)))-(EXP(-SIMULATION!$D$17*$J6628)/(1-EXP(-SIMULATION!$D$4*SIMULATION!$D$17))))</f>
        <v>3.0503598450436669</v>
      </c>
      <c r="L6628">
        <v>0.28102294323373728</v>
      </c>
      <c r="M6628">
        <f t="shared" ca="1" si="103"/>
        <v>3.9075809466198446</v>
      </c>
    </row>
    <row r="6629" spans="1:13" x14ac:dyDescent="0.25">
      <c r="A6629" s="9"/>
      <c r="H6629" s="9"/>
      <c r="J6629">
        <v>2</v>
      </c>
      <c r="K6629">
        <f ca="1">SIMULATION!$D$3*SIMULATION!$D$17/$H6627/(SIMULATION!$D$17-$I6627)*(((EXP(-$I6627*$J6629))/(1-EXP(-SIMULATION!$D$4*$I6627)))-(EXP(-SIMULATION!$D$17*$J6629)/(1-EXP(-SIMULATION!$D$4*SIMULATION!$D$17))))</f>
        <v>4.3880636079469326</v>
      </c>
      <c r="L6629">
        <v>-0.18621743730532381</v>
      </c>
      <c r="M6629">
        <f t="shared" ca="1" si="103"/>
        <v>3.5709296481423016</v>
      </c>
    </row>
    <row r="6630" spans="1:13" x14ac:dyDescent="0.25">
      <c r="A6630" s="9"/>
      <c r="H6630" s="9"/>
      <c r="J6630">
        <v>3</v>
      </c>
      <c r="K6630">
        <f ca="1">SIMULATION!$D$3*SIMULATION!$D$17/$H6627/(SIMULATION!$D$17-$I6627)*(((EXP(-$I6627*$J6630))/(1-EXP(-SIMULATION!$D$4*$I6627)))-(EXP(-SIMULATION!$D$17*$J6630)/(1-EXP(-SIMULATION!$D$4*SIMULATION!$D$17))))</f>
        <v>4.8200495255500293</v>
      </c>
      <c r="L6630">
        <v>-0.29451298338282933</v>
      </c>
      <c r="M6630">
        <f t="shared" ca="1" si="103"/>
        <v>3.4004823597272993</v>
      </c>
    </row>
    <row r="6631" spans="1:13" x14ac:dyDescent="0.25">
      <c r="A6631" s="9"/>
      <c r="H6631" s="9"/>
      <c r="J6631">
        <v>4</v>
      </c>
      <c r="K6631">
        <f ca="1">SIMULATION!$D$3*SIMULATION!$D$17/$H6627/(SIMULATION!$D$17-$I6627)*(((EXP(-$I6627*$J6631))/(1-EXP(-SIMULATION!$D$4*$I6627)))-(EXP(-SIMULATION!$D$17*$J6631)/(1-EXP(-SIMULATION!$D$4*SIMULATION!$D$17))))</f>
        <v>4.7459457019801174</v>
      </c>
      <c r="L6631">
        <v>-0.36820531218688035</v>
      </c>
      <c r="M6631">
        <f t="shared" ca="1" si="103"/>
        <v>2.9984632831605453</v>
      </c>
    </row>
    <row r="6632" spans="1:13" x14ac:dyDescent="0.25">
      <c r="A6632" s="9"/>
      <c r="H6632" s="9"/>
      <c r="J6632">
        <v>5</v>
      </c>
      <c r="K6632">
        <f ca="1">SIMULATION!$D$3*SIMULATION!$D$17/$H6627/(SIMULATION!$D$17-$I6627)*(((EXP(-$I6627*$J6632))/(1-EXP(-SIMULATION!$D$4*$I6627)))-(EXP(-SIMULATION!$D$17*$J6632)/(1-EXP(-SIMULATION!$D$4*SIMULATION!$D$17))))</f>
        <v>4.408856012101154</v>
      </c>
      <c r="L6632">
        <v>3.6268247006243683E-2</v>
      </c>
      <c r="M6632">
        <f t="shared" ca="1" si="103"/>
        <v>4.5687574909630007</v>
      </c>
    </row>
    <row r="6633" spans="1:13" x14ac:dyDescent="0.25">
      <c r="A6633" s="9"/>
      <c r="H6633" s="9"/>
      <c r="J6633">
        <v>6</v>
      </c>
      <c r="K6633">
        <f ca="1">SIMULATION!$D$3*SIMULATION!$D$17/$H6627/(SIMULATION!$D$17-$I6627)*(((EXP(-$I6627*$J6633))/(1-EXP(-SIMULATION!$D$4*$I6627)))-(EXP(-SIMULATION!$D$17*$J6633)/(1-EXP(-SIMULATION!$D$4*SIMULATION!$D$17))))</f>
        <v>3.9538495047393001</v>
      </c>
      <c r="L6633">
        <v>0.13407796927679635</v>
      </c>
      <c r="M6633">
        <f t="shared" ca="1" si="103"/>
        <v>4.4839736171608129</v>
      </c>
    </row>
    <row r="6634" spans="1:13" x14ac:dyDescent="0.25">
      <c r="A6634" s="9"/>
      <c r="H6634" s="9"/>
      <c r="J6634">
        <v>7</v>
      </c>
      <c r="K6634">
        <f ca="1">SIMULATION!$D$3*SIMULATION!$D$17/$H6627/(SIMULATION!$D$17-$I6627)*(((EXP(-$I6627*$J6634))/(1-EXP(-SIMULATION!$D$4*$I6627)))-(EXP(-SIMULATION!$D$17*$J6634)/(1-EXP(-SIMULATION!$D$4*SIMULATION!$D$17))))</f>
        <v>3.465045179128285</v>
      </c>
      <c r="L6634">
        <v>-6.0256004525755032E-2</v>
      </c>
      <c r="M6634">
        <f t="shared" ca="1" si="103"/>
        <v>3.2562554011327851</v>
      </c>
    </row>
    <row r="6635" spans="1:13" x14ac:dyDescent="0.25">
      <c r="A6635" s="9"/>
      <c r="H6635" s="9"/>
      <c r="J6635">
        <v>8</v>
      </c>
      <c r="K6635">
        <f ca="1">SIMULATION!$D$3*SIMULATION!$D$17/$H6627/(SIMULATION!$D$17-$I6627)*(((EXP(-$I6627*$J6635))/(1-EXP(-SIMULATION!$D$4*$I6627)))-(EXP(-SIMULATION!$D$17*$J6635)/(1-EXP(-SIMULATION!$D$4*SIMULATION!$D$17))))</f>
        <v>2.9890494760282977</v>
      </c>
      <c r="L6635">
        <v>0.21398390538833409</v>
      </c>
      <c r="M6635">
        <f t="shared" ca="1" si="103"/>
        <v>3.6286579563077868</v>
      </c>
    </row>
    <row r="6636" spans="1:13" x14ac:dyDescent="0.25">
      <c r="A6636" s="9"/>
      <c r="H6636" s="9"/>
      <c r="J6636">
        <v>9</v>
      </c>
      <c r="K6636">
        <f ca="1">SIMULATION!$D$3*SIMULATION!$D$17/$H6627/(SIMULATION!$D$17-$I6627)*(((EXP(-$I6627*$J6636))/(1-EXP(-SIMULATION!$D$4*$I6627)))-(EXP(-SIMULATION!$D$17*$J6636)/(1-EXP(-SIMULATION!$D$4*SIMULATION!$D$17))))</f>
        <v>2.5497054620188511</v>
      </c>
      <c r="L6636">
        <v>-0.21169024621116642</v>
      </c>
      <c r="M6636">
        <f t="shared" ca="1" si="103"/>
        <v>2.0099576849981249</v>
      </c>
    </row>
    <row r="6637" spans="1:13" x14ac:dyDescent="0.25">
      <c r="A6637" s="9"/>
      <c r="H6637" s="9"/>
      <c r="J6637">
        <v>10</v>
      </c>
      <c r="K6637">
        <f ca="1">SIMULATION!$D$3*SIMULATION!$D$17/$H6627/(SIMULATION!$D$17-$I6627)*(((EXP(-$I6627*$J6637))/(1-EXP(-SIMULATION!$D$4*$I6627)))-(EXP(-SIMULATION!$D$17*$J6637)/(1-EXP(-SIMULATION!$D$4*SIMULATION!$D$17))))</f>
        <v>2.1573215436352506</v>
      </c>
      <c r="L6637">
        <v>0.1515501492754219</v>
      </c>
      <c r="M6637">
        <f t="shared" ca="1" si="103"/>
        <v>2.4842639456082565</v>
      </c>
    </row>
    <row r="6638" spans="1:13" x14ac:dyDescent="0.25">
      <c r="A6638" s="9"/>
      <c r="H6638" s="9"/>
      <c r="J6638">
        <v>11</v>
      </c>
      <c r="K6638">
        <f ca="1">SIMULATION!$D$3*SIMULATION!$D$17/$H6627/(SIMULATION!$D$17-$I6627)*(((EXP(-$I6627*$J6638))/(1-EXP(-SIMULATION!$D$4*$I6627)))-(EXP(-SIMULATION!$D$17*$J6638)/(1-EXP(-SIMULATION!$D$4*SIMULATION!$D$17))))</f>
        <v>1.814401487952316</v>
      </c>
      <c r="L6638">
        <v>7.8871669051019788E-3</v>
      </c>
      <c r="M6638">
        <f t="shared" ca="1" si="103"/>
        <v>1.8287119753206613</v>
      </c>
    </row>
    <row r="6639" spans="1:13" x14ac:dyDescent="0.25">
      <c r="A6639" s="9"/>
      <c r="H6639" s="9"/>
      <c r="J6639">
        <v>12</v>
      </c>
      <c r="K6639">
        <f ca="1">SIMULATION!$D$3*SIMULATION!$D$17/$H6627/(SIMULATION!$D$17-$I6627)*(((EXP(-$I6627*$J6639))/(1-EXP(-SIMULATION!$D$4*$I6627)))-(EXP(-SIMULATION!$D$17*$J6639)/(1-EXP(-SIMULATION!$D$4*SIMULATION!$D$17))))</f>
        <v>1.5191645448844493</v>
      </c>
      <c r="L6639">
        <v>-0.19067657987237249</v>
      </c>
      <c r="M6639">
        <f t="shared" ca="1" si="103"/>
        <v>1.2294954452025131</v>
      </c>
    </row>
    <row r="6640" spans="1:13" x14ac:dyDescent="0.25">
      <c r="A6640" s="9"/>
      <c r="H6640" s="9"/>
      <c r="J6640">
        <v>13</v>
      </c>
      <c r="K6640">
        <f ca="1">SIMULATION!$D$3*SIMULATION!$D$17/$H6627/(SIMULATION!$D$17-$I6627)*(((EXP(-$I6627*$J6640))/(1-EXP(-SIMULATION!$D$4*$I6627)))-(EXP(-SIMULATION!$D$17*$J6640)/(1-EXP(-SIMULATION!$D$4*SIMULATION!$D$17))))</f>
        <v>1.2676759440502541</v>
      </c>
      <c r="L6640">
        <v>0.24228847164881312</v>
      </c>
      <c r="M6640">
        <f t="shared" ca="1" si="103"/>
        <v>1.5748192110801564</v>
      </c>
    </row>
    <row r="6641" spans="1:13" x14ac:dyDescent="0.25">
      <c r="A6641" s="9"/>
      <c r="H6641" s="9"/>
      <c r="J6641">
        <v>14</v>
      </c>
      <c r="K6641">
        <f ca="1">SIMULATION!$D$3*SIMULATION!$D$17/$H6627/(SIMULATION!$D$17-$I6627)*(((EXP(-$I6627*$J6641))/(1-EXP(-SIMULATION!$D$4*$I6627)))-(EXP(-SIMULATION!$D$17*$J6641)/(1-EXP(-SIMULATION!$D$4*SIMULATION!$D$17))))</f>
        <v>1.0551087803892811</v>
      </c>
      <c r="L6641">
        <v>-0.18158477817008797</v>
      </c>
      <c r="M6641">
        <f t="shared" ca="1" si="103"/>
        <v>0.86351708655698145</v>
      </c>
    </row>
    <row r="6642" spans="1:13" x14ac:dyDescent="0.25">
      <c r="A6642" s="9"/>
      <c r="H6642" s="9"/>
      <c r="J6642">
        <v>15</v>
      </c>
      <c r="K6642">
        <f ca="1">SIMULATION!$D$3*SIMULATION!$D$17/$H6627/(SIMULATION!$D$17-$I6627)*(((EXP(-$I6627*$J6642))/(1-EXP(-SIMULATION!$D$4*$I6627)))-(EXP(-SIMULATION!$D$17*$J6642)/(1-EXP(-SIMULATION!$D$4*SIMULATION!$D$17))))</f>
        <v>0.87646734079090038</v>
      </c>
      <c r="L6642">
        <v>-0.25024891208966304</v>
      </c>
      <c r="M6642">
        <f t="shared" ca="1" si="103"/>
        <v>0.65713234227585759</v>
      </c>
    </row>
    <row r="6643" spans="1:13" x14ac:dyDescent="0.25">
      <c r="A6643" s="9"/>
      <c r="H6643" s="9"/>
      <c r="J6643">
        <v>16</v>
      </c>
      <c r="K6643">
        <f ca="1">SIMULATION!$D$3*SIMULATION!$D$17/$H6627/(SIMULATION!$D$17-$I6627)*(((EXP(-$I6627*$J6643))/(1-EXP(-SIMULATION!$D$4*$I6627)))-(EXP(-SIMULATION!$D$17*$J6643)/(1-EXP(-SIMULATION!$D$4*SIMULATION!$D$17))))</f>
        <v>0.72698021963736181</v>
      </c>
      <c r="L6643">
        <v>3.9176644355981304E-2</v>
      </c>
      <c r="M6643">
        <f t="shared" ca="1" si="103"/>
        <v>0.75546086515592792</v>
      </c>
    </row>
    <row r="6644" spans="1:13" x14ac:dyDescent="0.25">
      <c r="A6644" s="9"/>
      <c r="H6644" s="9"/>
      <c r="J6644">
        <v>17</v>
      </c>
      <c r="K6644">
        <f ca="1">SIMULATION!$D$3*SIMULATION!$D$17/$H6627/(SIMULATION!$D$17-$I6627)*(((EXP(-$I6627*$J6644))/(1-EXP(-SIMULATION!$D$4*$I6627)))-(EXP(-SIMULATION!$D$17*$J6644)/(1-EXP(-SIMULATION!$D$4*SIMULATION!$D$17))))</f>
        <v>0.60229413187837544</v>
      </c>
      <c r="L6644">
        <v>-0.28118739626848288</v>
      </c>
      <c r="M6644">
        <f t="shared" ca="1" si="103"/>
        <v>0.43293661314770882</v>
      </c>
    </row>
    <row r="6645" spans="1:13" x14ac:dyDescent="0.25">
      <c r="A6645" s="9"/>
      <c r="H6645" s="9"/>
      <c r="J6645">
        <v>18</v>
      </c>
      <c r="K6645">
        <f ca="1">SIMULATION!$D$3*SIMULATION!$D$17/$H6627/(SIMULATION!$D$17-$I6627)*(((EXP(-$I6627*$J6645))/(1-EXP(-SIMULATION!$D$4*$I6627)))-(EXP(-SIMULATION!$D$17*$J6645)/(1-EXP(-SIMULATION!$D$4*SIMULATION!$D$17))))</f>
        <v>0.49855016266674745</v>
      </c>
      <c r="L6645">
        <v>9.5963687131139189E-2</v>
      </c>
      <c r="M6645">
        <f t="shared" ca="1" si="103"/>
        <v>0.54639287449607776</v>
      </c>
    </row>
    <row r="6646" spans="1:13" x14ac:dyDescent="0.25">
      <c r="A6646" s="9"/>
      <c r="H6646" s="9"/>
      <c r="J6646">
        <v>19</v>
      </c>
      <c r="K6646">
        <f ca="1">SIMULATION!$D$3*SIMULATION!$D$17/$H6627/(SIMULATION!$D$17-$I6627)*(((EXP(-$I6627*$J6646))/(1-EXP(-SIMULATION!$D$4*$I6627)))-(EXP(-SIMULATION!$D$17*$J6646)/(1-EXP(-SIMULATION!$D$4*SIMULATION!$D$17))))</f>
        <v>0.41239305932157938</v>
      </c>
      <c r="L6646">
        <v>-0.4426366518633979</v>
      </c>
      <c r="M6646">
        <f t="shared" ca="1" si="103"/>
        <v>0.22985277629177184</v>
      </c>
    </row>
    <row r="6647" spans="1:13" x14ac:dyDescent="0.25">
      <c r="A6647" s="9"/>
      <c r="H6647" s="9"/>
      <c r="J6647">
        <v>20</v>
      </c>
      <c r="K6647">
        <f ca="1">SIMULATION!$D$3*SIMULATION!$D$17/$H6627/(SIMULATION!$D$17-$I6627)*(((EXP(-$I6627*$J6647))/(1-EXP(-SIMULATION!$D$4*$I6627)))-(EXP(-SIMULATION!$D$17*$J6647)/(1-EXP(-SIMULATION!$D$4*SIMULATION!$D$17))))</f>
        <v>0.34094453056201157</v>
      </c>
      <c r="L6647">
        <v>-0.29484036788482432</v>
      </c>
      <c r="M6647">
        <f t="shared" ca="1" si="103"/>
        <v>0.24042031974278932</v>
      </c>
    </row>
    <row r="6648" spans="1:13" x14ac:dyDescent="0.25">
      <c r="A6648" s="9"/>
      <c r="H6648" s="9"/>
      <c r="J6648">
        <v>21</v>
      </c>
      <c r="K6648">
        <f ca="1">SIMULATION!$D$3*SIMULATION!$D$17/$H6627/(SIMULATION!$D$17-$I6627)*(((EXP(-$I6627*$J6648))/(1-EXP(-SIMULATION!$D$4*$I6627)))-(EXP(-SIMULATION!$D$17*$J6648)/(1-EXP(-SIMULATION!$D$4*SIMULATION!$D$17))))</f>
        <v>0.28175918756732354</v>
      </c>
      <c r="L6648">
        <v>-0.48488488876629543</v>
      </c>
      <c r="M6648">
        <f t="shared" ca="1" si="103"/>
        <v>0.1451384152448601</v>
      </c>
    </row>
    <row r="6649" spans="1:13" x14ac:dyDescent="0.25">
      <c r="A6649" s="9"/>
      <c r="H6649" s="9"/>
      <c r="J6649">
        <v>22</v>
      </c>
      <c r="K6649">
        <f ca="1">SIMULATION!$D$3*SIMULATION!$D$17/$H6627/(SIMULATION!$D$17-$I6627)*(((EXP(-$I6627*$J6649))/(1-EXP(-SIMULATION!$D$4*$I6627)))-(EXP(-SIMULATION!$D$17*$J6649)/(1-EXP(-SIMULATION!$D$4*SIMULATION!$D$17))))</f>
        <v>0.2327740710108436</v>
      </c>
      <c r="L6649">
        <v>-0.14347794245484946</v>
      </c>
      <c r="M6649">
        <f t="shared" ca="1" si="103"/>
        <v>0.19937612624536874</v>
      </c>
    </row>
    <row r="6650" spans="1:13" x14ac:dyDescent="0.25">
      <c r="A6650" s="9"/>
      <c r="H6650" s="9"/>
      <c r="J6650">
        <v>23</v>
      </c>
      <c r="K6650">
        <f ca="1">SIMULATION!$D$3*SIMULATION!$D$17/$H6627/(SIMULATION!$D$17-$I6627)*(((EXP(-$I6627*$J6650))/(1-EXP(-SIMULATION!$D$4*$I6627)))-(EXP(-SIMULATION!$D$17*$J6650)/(1-EXP(-SIMULATION!$D$4*SIMULATION!$D$17))))</f>
        <v>0.19225795430798298</v>
      </c>
      <c r="L6650">
        <v>-0.1105406433435806</v>
      </c>
      <c r="M6650">
        <f t="shared" ca="1" si="103"/>
        <v>0.17100563635085783</v>
      </c>
    </row>
    <row r="6651" spans="1:13" x14ac:dyDescent="0.25">
      <c r="A6651" s="9"/>
      <c r="H6651" s="9"/>
      <c r="J6651">
        <v>24</v>
      </c>
      <c r="K6651">
        <f ca="1">SIMULATION!$D$3*SIMULATION!$D$17/$H6627/(SIMULATION!$D$17-$I6627)*(((EXP(-$I6627*$J6651))/(1-EXP(-SIMULATION!$D$4*$I6627)))-(EXP(-SIMULATION!$D$17*$J6651)/(1-EXP(-SIMULATION!$D$4*SIMULATION!$D$17))))</f>
        <v>0.15876371073331264</v>
      </c>
      <c r="L6651">
        <v>0.11814583994267713</v>
      </c>
      <c r="M6651">
        <f t="shared" ca="1" si="103"/>
        <v>0.17752098269031608</v>
      </c>
    </row>
    <row r="6652" spans="1:13" x14ac:dyDescent="0.25">
      <c r="A6652" s="9">
        <v>267</v>
      </c>
      <c r="B6652" s="2">
        <f ca="1">NORMINV(RAND(),SIMULATION!D7,SIMULATION!D8)</f>
        <v>60.882166083430292</v>
      </c>
      <c r="C6652" s="2">
        <v>2</v>
      </c>
      <c r="D6652" s="2">
        <f ca="1">SIMULATION!$D$11*(1+(SIMULATION!$D$12*LN(1+$C6652)))*(1+(SIMULATION!$D$13*(($B6652/63.5)-1)))</f>
        <v>10.043656387759704</v>
      </c>
      <c r="E6652" s="2">
        <v>-7.7664215251523824E-3</v>
      </c>
      <c r="F6652" s="2">
        <f ca="1">D6652*(1+E6652)</f>
        <v>9.9656531185985724</v>
      </c>
      <c r="G6652" s="2">
        <v>-1.1240855435758348</v>
      </c>
      <c r="H6652" s="9">
        <f>SIMULATION!$D$15*EXP($G$6652)</f>
        <v>71.734548218442825</v>
      </c>
      <c r="I6652" s="2">
        <f ca="1">$F6652/$H6652</f>
        <v>0.1389240382228604</v>
      </c>
      <c r="J6652">
        <v>0</v>
      </c>
      <c r="K6652">
        <f ca="1">SIMULATION!$D$3*SIMULATION!$D$17/$H6652/(SIMULATION!$D$17-$I6652)*(((EXP(-$I6652*$J6652))/(1-EXP(-SIMULATION!$D$4*$I6652)))-(EXP(-SIMULATION!$D$17*$J6652)/(1-EXP(-SIMULATION!$D$4*SIMULATION!$D$17))))</f>
        <v>0.41175862302256233</v>
      </c>
      <c r="L6652">
        <v>2.5538526677526683E-2</v>
      </c>
      <c r="M6652">
        <f t="shared" ca="1" si="103"/>
        <v>0.42227433160132571</v>
      </c>
    </row>
    <row r="6653" spans="1:13" x14ac:dyDescent="0.25">
      <c r="A6653" s="9"/>
      <c r="H6653" s="9"/>
      <c r="J6653">
        <v>1</v>
      </c>
      <c r="K6653">
        <f ca="1">SIMULATION!$D$3*SIMULATION!$D$17/$H6652/(SIMULATION!$D$17-$I6652)*(((EXP(-$I6652*$J6653))/(1-EXP(-SIMULATION!$D$4*$I6652)))-(EXP(-SIMULATION!$D$17*$J6653)/(1-EXP(-SIMULATION!$D$4*SIMULATION!$D$17))))</f>
        <v>2.9163523389286916</v>
      </c>
      <c r="L6653">
        <v>0.28846087202545345</v>
      </c>
      <c r="M6653">
        <f t="shared" ca="1" si="103"/>
        <v>3.7576058777495325</v>
      </c>
    </row>
    <row r="6654" spans="1:13" x14ac:dyDescent="0.25">
      <c r="A6654" s="9"/>
      <c r="H6654" s="9"/>
      <c r="J6654">
        <v>2</v>
      </c>
      <c r="K6654">
        <f ca="1">SIMULATION!$D$3*SIMULATION!$D$17/$H6652/(SIMULATION!$D$17-$I6652)*(((EXP(-$I6652*$J6654))/(1-EXP(-SIMULATION!$D$4*$I6652)))-(EXP(-SIMULATION!$D$17*$J6654)/(1-EXP(-SIMULATION!$D$4*SIMULATION!$D$17))))</f>
        <v>4.1773136188969193</v>
      </c>
      <c r="L6654">
        <v>0.2401066482841068</v>
      </c>
      <c r="M6654">
        <f t="shared" ca="1" si="103"/>
        <v>5.1803143907618114</v>
      </c>
    </row>
    <row r="6655" spans="1:13" x14ac:dyDescent="0.25">
      <c r="A6655" s="9"/>
      <c r="H6655" s="9"/>
      <c r="J6655">
        <v>3</v>
      </c>
      <c r="K6655">
        <f ca="1">SIMULATION!$D$3*SIMULATION!$D$17/$H6652/(SIMULATION!$D$17-$I6652)*(((EXP(-$I6652*$J6655))/(1-EXP(-SIMULATION!$D$4*$I6652)))-(EXP(-SIMULATION!$D$17*$J6655)/(1-EXP(-SIMULATION!$D$4*SIMULATION!$D$17))))</f>
        <v>4.6859494610248511</v>
      </c>
      <c r="L6655">
        <v>-0.26135076099511545</v>
      </c>
      <c r="M6655">
        <f t="shared" ca="1" si="103"/>
        <v>3.461273003401355</v>
      </c>
    </row>
    <row r="6656" spans="1:13" x14ac:dyDescent="0.25">
      <c r="A6656" s="9"/>
      <c r="H6656" s="9"/>
      <c r="J6656">
        <v>4</v>
      </c>
      <c r="K6656">
        <f ca="1">SIMULATION!$D$3*SIMULATION!$D$17/$H6652/(SIMULATION!$D$17-$I6652)*(((EXP(-$I6652*$J6656))/(1-EXP(-SIMULATION!$D$4*$I6652)))-(EXP(-SIMULATION!$D$17*$J6656)/(1-EXP(-SIMULATION!$D$4*SIMULATION!$D$17))))</f>
        <v>4.7513132679986025</v>
      </c>
      <c r="L6656">
        <v>5.3736750662229882E-2</v>
      </c>
      <c r="M6656">
        <f t="shared" ca="1" si="103"/>
        <v>5.0066334043991887</v>
      </c>
    </row>
    <row r="6657" spans="1:13" x14ac:dyDescent="0.25">
      <c r="A6657" s="9"/>
      <c r="H6657" s="9"/>
      <c r="J6657">
        <v>5</v>
      </c>
      <c r="K6657">
        <f ca="1">SIMULATION!$D$3*SIMULATION!$D$17/$H6652/(SIMULATION!$D$17-$I6652)*(((EXP(-$I6652*$J6657))/(1-EXP(-SIMULATION!$D$4*$I6652)))-(EXP(-SIMULATION!$D$17*$J6657)/(1-EXP(-SIMULATION!$D$4*SIMULATION!$D$17))))</f>
        <v>4.5664166580308443</v>
      </c>
      <c r="L6657">
        <v>-0.13616803706412337</v>
      </c>
      <c r="M6657">
        <f t="shared" ca="1" si="103"/>
        <v>3.9446166652898698</v>
      </c>
    </row>
    <row r="6658" spans="1:13" x14ac:dyDescent="0.25">
      <c r="A6658" s="9"/>
      <c r="H6658" s="9"/>
      <c r="J6658">
        <v>6</v>
      </c>
      <c r="K6658">
        <f ca="1">SIMULATION!$D$3*SIMULATION!$D$17/$H6652/(SIMULATION!$D$17-$I6652)*(((EXP(-$I6652*$J6658))/(1-EXP(-SIMULATION!$D$4*$I6652)))-(EXP(-SIMULATION!$D$17*$J6658)/(1-EXP(-SIMULATION!$D$4*SIMULATION!$D$17))))</f>
        <v>4.2505622247881787</v>
      </c>
      <c r="L6658">
        <v>0.44196452684690613</v>
      </c>
      <c r="M6658">
        <f t="shared" ca="1" si="103"/>
        <v>6.1291599473000185</v>
      </c>
    </row>
    <row r="6659" spans="1:13" x14ac:dyDescent="0.25">
      <c r="A6659" s="9"/>
      <c r="H6659" s="9"/>
      <c r="J6659">
        <v>7</v>
      </c>
      <c r="K6659">
        <f ca="1">SIMULATION!$D$3*SIMULATION!$D$17/$H6652/(SIMULATION!$D$17-$I6652)*(((EXP(-$I6652*$J6659))/(1-EXP(-SIMULATION!$D$4*$I6652)))-(EXP(-SIMULATION!$D$17*$J6659)/(1-EXP(-SIMULATION!$D$4*SIMULATION!$D$17))))</f>
        <v>3.8763866519652592</v>
      </c>
      <c r="L6659">
        <v>-1.8439564861370106E-2</v>
      </c>
      <c r="M6659">
        <f t="shared" ref="M6659:M6722" ca="1" si="104">$K6659*(1+$L6659)</f>
        <v>3.8049077688685964</v>
      </c>
    </row>
    <row r="6660" spans="1:13" x14ac:dyDescent="0.25">
      <c r="A6660" s="9"/>
      <c r="H6660" s="9"/>
      <c r="J6660">
        <v>8</v>
      </c>
      <c r="K6660">
        <f ca="1">SIMULATION!$D$3*SIMULATION!$D$17/$H6652/(SIMULATION!$D$17-$I6652)*(((EXP(-$I6652*$J6660))/(1-EXP(-SIMULATION!$D$4*$I6652)))-(EXP(-SIMULATION!$D$17*$J6660)/(1-EXP(-SIMULATION!$D$4*SIMULATION!$D$17))))</f>
        <v>3.4871168439535603</v>
      </c>
      <c r="L6660">
        <v>0.21217822367243075</v>
      </c>
      <c r="M6660">
        <f t="shared" ca="1" si="104"/>
        <v>4.2270071016418393</v>
      </c>
    </row>
    <row r="6661" spans="1:13" x14ac:dyDescent="0.25">
      <c r="A6661" s="9"/>
      <c r="H6661" s="9"/>
      <c r="J6661">
        <v>9</v>
      </c>
      <c r="K6661">
        <f ca="1">SIMULATION!$D$3*SIMULATION!$D$17/$H6652/(SIMULATION!$D$17-$I6652)*(((EXP(-$I6652*$J6661))/(1-EXP(-SIMULATION!$D$4*$I6652)))-(EXP(-SIMULATION!$D$17*$J6661)/(1-EXP(-SIMULATION!$D$4*SIMULATION!$D$17))))</f>
        <v>3.1075638859154391</v>
      </c>
      <c r="L6661">
        <v>9.2517127465714652E-2</v>
      </c>
      <c r="M6661">
        <f t="shared" ca="1" si="104"/>
        <v>3.3950667700565291</v>
      </c>
    </row>
    <row r="6662" spans="1:13" x14ac:dyDescent="0.25">
      <c r="A6662" s="9"/>
      <c r="H6662" s="9"/>
      <c r="J6662">
        <v>10</v>
      </c>
      <c r="K6662">
        <f ca="1">SIMULATION!$D$3*SIMULATION!$D$17/$H6652/(SIMULATION!$D$17-$I6652)*(((EXP(-$I6652*$J6662))/(1-EXP(-SIMULATION!$D$4*$I6652)))-(EXP(-SIMULATION!$D$17*$J6662)/(1-EXP(-SIMULATION!$D$4*SIMULATION!$D$17))))</f>
        <v>2.7511123783986347</v>
      </c>
      <c r="L6662">
        <v>-3.3229890654246981E-2</v>
      </c>
      <c r="M6662">
        <f t="shared" ca="1" si="104"/>
        <v>2.6596932148869028</v>
      </c>
    </row>
    <row r="6663" spans="1:13" x14ac:dyDescent="0.25">
      <c r="A6663" s="9"/>
      <c r="H6663" s="9"/>
      <c r="J6663">
        <v>11</v>
      </c>
      <c r="K6663">
        <f ca="1">SIMULATION!$D$3*SIMULATION!$D$17/$H6652/(SIMULATION!$D$17-$I6652)*(((EXP(-$I6652*$J6663))/(1-EXP(-SIMULATION!$D$4*$I6652)))-(EXP(-SIMULATION!$D$17*$J6663)/(1-EXP(-SIMULATION!$D$4*SIMULATION!$D$17))))</f>
        <v>2.4241507563547162</v>
      </c>
      <c r="L6663">
        <v>0.22918759338255168</v>
      </c>
      <c r="M6663">
        <f t="shared" ca="1" si="104"/>
        <v>2.9797360342001458</v>
      </c>
    </row>
    <row r="6664" spans="1:13" x14ac:dyDescent="0.25">
      <c r="A6664" s="9"/>
      <c r="H6664" s="9"/>
      <c r="J6664">
        <v>12</v>
      </c>
      <c r="K6664">
        <f ca="1">SIMULATION!$D$3*SIMULATION!$D$17/$H6652/(SIMULATION!$D$17-$I6652)*(((EXP(-$I6652*$J6664))/(1-EXP(-SIMULATION!$D$4*$I6652)))-(EXP(-SIMULATION!$D$17*$J6664)/(1-EXP(-SIMULATION!$D$4*SIMULATION!$D$17))))</f>
        <v>2.1288680346569562</v>
      </c>
      <c r="L6664">
        <v>1.9777458450421465E-2</v>
      </c>
      <c r="M6664">
        <f t="shared" ca="1" si="104"/>
        <v>2.1709716337588145</v>
      </c>
    </row>
    <row r="6665" spans="1:13" x14ac:dyDescent="0.25">
      <c r="A6665" s="9"/>
      <c r="H6665" s="9"/>
      <c r="J6665">
        <v>13</v>
      </c>
      <c r="K6665">
        <f ca="1">SIMULATION!$D$3*SIMULATION!$D$17/$H6652/(SIMULATION!$D$17-$I6652)*(((EXP(-$I6652*$J6665))/(1-EXP(-SIMULATION!$D$4*$I6652)))-(EXP(-SIMULATION!$D$17*$J6665)/(1-EXP(-SIMULATION!$D$4*SIMULATION!$D$17))))</f>
        <v>1.865009207977105</v>
      </c>
      <c r="L6665">
        <v>-2.0147927104079141E-2</v>
      </c>
      <c r="M6665">
        <f t="shared" ca="1" si="104"/>
        <v>1.827433138406346</v>
      </c>
    </row>
    <row r="6666" spans="1:13" x14ac:dyDescent="0.25">
      <c r="A6666" s="9"/>
      <c r="H6666" s="9"/>
      <c r="J6666">
        <v>14</v>
      </c>
      <c r="K6666">
        <f ca="1">SIMULATION!$D$3*SIMULATION!$D$17/$H6652/(SIMULATION!$D$17-$I6652)*(((EXP(-$I6652*$J6666))/(1-EXP(-SIMULATION!$D$4*$I6652)))-(EXP(-SIMULATION!$D$17*$J6666)/(1-EXP(-SIMULATION!$D$4*SIMULATION!$D$17))))</f>
        <v>1.6309681071956748</v>
      </c>
      <c r="L6666">
        <v>0.39162312571576313</v>
      </c>
      <c r="M6666">
        <f t="shared" ca="1" si="104"/>
        <v>2.2696929352783668</v>
      </c>
    </row>
    <row r="6667" spans="1:13" x14ac:dyDescent="0.25">
      <c r="A6667" s="9"/>
      <c r="H6667" s="9"/>
      <c r="J6667">
        <v>15</v>
      </c>
      <c r="K6667">
        <f ca="1">SIMULATION!$D$3*SIMULATION!$D$17/$H6652/(SIMULATION!$D$17-$I6652)*(((EXP(-$I6652*$J6667))/(1-EXP(-SIMULATION!$D$4*$I6652)))-(EXP(-SIMULATION!$D$17*$J6667)/(1-EXP(-SIMULATION!$D$4*SIMULATION!$D$17))))</f>
        <v>1.4244598384868115</v>
      </c>
      <c r="L6667">
        <v>0.12163388624000709</v>
      </c>
      <c r="M6667">
        <f t="shared" ca="1" si="104"/>
        <v>1.5977224244347752</v>
      </c>
    </row>
    <row r="6668" spans="1:13" x14ac:dyDescent="0.25">
      <c r="A6668" s="9"/>
      <c r="H6668" s="9"/>
      <c r="J6668">
        <v>16</v>
      </c>
      <c r="K6668">
        <f ca="1">SIMULATION!$D$3*SIMULATION!$D$17/$H6652/(SIMULATION!$D$17-$I6652)*(((EXP(-$I6652*$J6668))/(1-EXP(-SIMULATION!$D$4*$I6652)))-(EXP(-SIMULATION!$D$17*$J6668)/(1-EXP(-SIMULATION!$D$4*SIMULATION!$D$17))))</f>
        <v>1.2429274262499017</v>
      </c>
      <c r="L6668">
        <v>-0.14026484970543737</v>
      </c>
      <c r="M6668">
        <f t="shared" ca="1" si="104"/>
        <v>1.068588397612193</v>
      </c>
    </row>
    <row r="6669" spans="1:13" x14ac:dyDescent="0.25">
      <c r="A6669" s="9"/>
      <c r="H6669" s="9"/>
      <c r="J6669">
        <v>17</v>
      </c>
      <c r="K6669">
        <f ca="1">SIMULATION!$D$3*SIMULATION!$D$17/$H6652/(SIMULATION!$D$17-$I6652)*(((EXP(-$I6652*$J6669))/(1-EXP(-SIMULATION!$D$4*$I6652)))-(EXP(-SIMULATION!$D$17*$J6669)/(1-EXP(-SIMULATION!$D$4*SIMULATION!$D$17))))</f>
        <v>1.0837812756808995</v>
      </c>
      <c r="L6669">
        <v>-0.231520688977567</v>
      </c>
      <c r="M6669">
        <f t="shared" ca="1" si="104"/>
        <v>0.83286348803427124</v>
      </c>
    </row>
    <row r="6670" spans="1:13" x14ac:dyDescent="0.25">
      <c r="A6670" s="9"/>
      <c r="H6670" s="9"/>
      <c r="J6670">
        <v>18</v>
      </c>
      <c r="K6670">
        <f ca="1">SIMULATION!$D$3*SIMULATION!$D$17/$H6652/(SIMULATION!$D$17-$I6652)*(((EXP(-$I6652*$J6670))/(1-EXP(-SIMULATION!$D$4*$I6652)))-(EXP(-SIMULATION!$D$17*$J6670)/(1-EXP(-SIMULATION!$D$4*SIMULATION!$D$17))))</f>
        <v>0.94453424202879077</v>
      </c>
      <c r="L6670">
        <v>0.23617651066621984</v>
      </c>
      <c r="M6670">
        <f t="shared" ca="1" si="104"/>
        <v>1.1676110435159135</v>
      </c>
    </row>
    <row r="6671" spans="1:13" x14ac:dyDescent="0.25">
      <c r="A6671" s="9"/>
      <c r="H6671" s="9"/>
      <c r="J6671">
        <v>19</v>
      </c>
      <c r="K6671">
        <f ca="1">SIMULATION!$D$3*SIMULATION!$D$17/$H6652/(SIMULATION!$D$17-$I6652)*(((EXP(-$I6652*$J6671))/(1-EXP(-SIMULATION!$D$4*$I6652)))-(EXP(-SIMULATION!$D$17*$J6671)/(1-EXP(-SIMULATION!$D$4*SIMULATION!$D$17))))</f>
        <v>0.8228721866166322</v>
      </c>
      <c r="L6671">
        <v>-0.42143406303950148</v>
      </c>
      <c r="M6671">
        <f t="shared" ca="1" si="104"/>
        <v>0.47608581764858598</v>
      </c>
    </row>
    <row r="6672" spans="1:13" x14ac:dyDescent="0.25">
      <c r="A6672" s="9"/>
      <c r="H6672" s="9"/>
      <c r="J6672">
        <v>20</v>
      </c>
      <c r="K6672">
        <f ca="1">SIMULATION!$D$3*SIMULATION!$D$17/$H6652/(SIMULATION!$D$17-$I6652)*(((EXP(-$I6652*$J6672))/(1-EXP(-SIMULATION!$D$4*$I6652)))-(EXP(-SIMULATION!$D$17*$J6672)/(1-EXP(-SIMULATION!$D$4*SIMULATION!$D$17))))</f>
        <v>0.71668526646201158</v>
      </c>
      <c r="L6672">
        <v>-0.17493732624590941</v>
      </c>
      <c r="M6672">
        <f t="shared" ca="1" si="104"/>
        <v>0.5913102621873102</v>
      </c>
    </row>
    <row r="6673" spans="1:13" x14ac:dyDescent="0.25">
      <c r="A6673" s="9"/>
      <c r="H6673" s="9"/>
      <c r="J6673">
        <v>21</v>
      </c>
      <c r="K6673">
        <f ca="1">SIMULATION!$D$3*SIMULATION!$D$17/$H6652/(SIMULATION!$D$17-$I6652)*(((EXP(-$I6652*$J6673))/(1-EXP(-SIMULATION!$D$4*$I6652)))-(EXP(-SIMULATION!$D$17*$J6673)/(1-EXP(-SIMULATION!$D$4*SIMULATION!$D$17))))</f>
        <v>0.6240758671099228</v>
      </c>
      <c r="L6673">
        <v>-0.25947740693658777</v>
      </c>
      <c r="M6673">
        <f t="shared" ca="1" si="104"/>
        <v>0.46214227938053754</v>
      </c>
    </row>
    <row r="6674" spans="1:13" x14ac:dyDescent="0.25">
      <c r="A6674" s="9"/>
      <c r="H6674" s="9"/>
      <c r="J6674">
        <v>22</v>
      </c>
      <c r="K6674">
        <f ca="1">SIMULATION!$D$3*SIMULATION!$D$17/$H6652/(SIMULATION!$D$17-$I6652)*(((EXP(-$I6652*$J6674))/(1-EXP(-SIMULATION!$D$4*$I6652)))-(EXP(-SIMULATION!$D$17*$J6674)/(1-EXP(-SIMULATION!$D$4*SIMULATION!$D$17))))</f>
        <v>0.54335313968573984</v>
      </c>
      <c r="L6674">
        <v>7.0548200320687218E-2</v>
      </c>
      <c r="M6674">
        <f t="shared" ca="1" si="104"/>
        <v>0.58168572582916378</v>
      </c>
    </row>
    <row r="6675" spans="1:13" x14ac:dyDescent="0.25">
      <c r="A6675" s="9"/>
      <c r="H6675" s="9"/>
      <c r="J6675">
        <v>23</v>
      </c>
      <c r="K6675">
        <f ca="1">SIMULATION!$D$3*SIMULATION!$D$17/$H6652/(SIMULATION!$D$17-$I6652)*(((EXP(-$I6652*$J6675))/(1-EXP(-SIMULATION!$D$4*$I6652)))-(EXP(-SIMULATION!$D$17*$J6675)/(1-EXP(-SIMULATION!$D$4*SIMULATION!$D$17))))</f>
        <v>0.47302032154999291</v>
      </c>
      <c r="L6675">
        <v>0.21058277978348131</v>
      </c>
      <c r="M6675">
        <f t="shared" ca="1" si="104"/>
        <v>0.57263025575606663</v>
      </c>
    </row>
    <row r="6676" spans="1:13" x14ac:dyDescent="0.25">
      <c r="A6676" s="9"/>
      <c r="H6676" s="9"/>
      <c r="J6676">
        <v>24</v>
      </c>
      <c r="K6676">
        <f ca="1">SIMULATION!$D$3*SIMULATION!$D$17/$H6652/(SIMULATION!$D$17-$I6652)*(((EXP(-$I6652*$J6676))/(1-EXP(-SIMULATION!$D$4*$I6652)))-(EXP(-SIMULATION!$D$17*$J6676)/(1-EXP(-SIMULATION!$D$4*SIMULATION!$D$17))))</f>
        <v>0.411758623022564</v>
      </c>
      <c r="L6676">
        <v>-0.44061923955486554</v>
      </c>
      <c r="M6676">
        <f t="shared" ca="1" si="104"/>
        <v>0.23032985166620329</v>
      </c>
    </row>
    <row r="6677" spans="1:13" x14ac:dyDescent="0.25">
      <c r="A6677" s="9">
        <v>268</v>
      </c>
      <c r="B6677" s="2">
        <f ca="1">NORMINV(RAND(),SIMULATION!D7,SIMULATION!D8)</f>
        <v>61.455660174945159</v>
      </c>
      <c r="C6677" s="2">
        <v>2</v>
      </c>
      <c r="D6677" s="2">
        <f ca="1">SIMULATION!$D$11*(1+(SIMULATION!$D$12*LN(1+$C6677)))*(1+(SIMULATION!$D$13*(($B6677/63.5)-1)))</f>
        <v>10.08624505527095</v>
      </c>
      <c r="E6677" s="2">
        <v>6.0480694645635392E-3</v>
      </c>
      <c r="F6677" s="2">
        <f ca="1">D6677*(1+E6677)</f>
        <v>10.147247366001839</v>
      </c>
      <c r="G6677" s="2">
        <v>0.65217066142758451</v>
      </c>
      <c r="H6677" s="9">
        <f>SIMULATION!$D$15*EXP($G$6677)</f>
        <v>423.78602956835368</v>
      </c>
      <c r="I6677" s="2">
        <f ca="1">$F6677/$H6677</f>
        <v>2.3944270594142274E-2</v>
      </c>
      <c r="J6677">
        <v>0</v>
      </c>
      <c r="K6677">
        <f ca="1">SIMULATION!$D$3*SIMULATION!$D$17/$H6677/(SIMULATION!$D$17-$I6677)*(((EXP(-$I6677*$J6677))/(1-EXP(-SIMULATION!$D$4*$I6677)))-(EXP(-SIMULATION!$D$17*$J6677)/(1-EXP(-SIMULATION!$D$4*SIMULATION!$D$17))))</f>
        <v>1.7663225768331463</v>
      </c>
      <c r="L6677">
        <v>-0.19518051044984203</v>
      </c>
      <c r="M6677">
        <f t="shared" ca="1" si="104"/>
        <v>1.4215708346677725</v>
      </c>
    </row>
    <row r="6678" spans="1:13" x14ac:dyDescent="0.25">
      <c r="A6678" s="9"/>
      <c r="H6678" s="9"/>
      <c r="J6678">
        <v>1</v>
      </c>
      <c r="K6678">
        <f ca="1">SIMULATION!$D$3*SIMULATION!$D$17/$H6677/(SIMULATION!$D$17-$I6677)*(((EXP(-$I6677*$J6678))/(1-EXP(-SIMULATION!$D$4*$I6677)))-(EXP(-SIMULATION!$D$17*$J6678)/(1-EXP(-SIMULATION!$D$4*SIMULATION!$D$17))))</f>
        <v>2.1847452546844286</v>
      </c>
      <c r="L6678">
        <v>-0.12535366739964179</v>
      </c>
      <c r="M6678">
        <f t="shared" ca="1" si="104"/>
        <v>1.910879424675771</v>
      </c>
    </row>
    <row r="6679" spans="1:13" x14ac:dyDescent="0.25">
      <c r="A6679" s="9"/>
      <c r="H6679" s="9"/>
      <c r="J6679">
        <v>2</v>
      </c>
      <c r="K6679">
        <f ca="1">SIMULATION!$D$3*SIMULATION!$D$17/$H6677/(SIMULATION!$D$17-$I6677)*(((EXP(-$I6677*$J6679))/(1-EXP(-SIMULATION!$D$4*$I6677)))-(EXP(-SIMULATION!$D$17*$J6679)/(1-EXP(-SIMULATION!$D$4*SIMULATION!$D$17))))</f>
        <v>2.4279705274236019</v>
      </c>
      <c r="L6679">
        <v>-0.36840647172861152</v>
      </c>
      <c r="M6679">
        <f t="shared" ca="1" si="104"/>
        <v>1.5334904719544167</v>
      </c>
    </row>
    <row r="6680" spans="1:13" x14ac:dyDescent="0.25">
      <c r="A6680" s="9"/>
      <c r="H6680" s="9"/>
      <c r="J6680">
        <v>3</v>
      </c>
      <c r="K6680">
        <f ca="1">SIMULATION!$D$3*SIMULATION!$D$17/$H6677/(SIMULATION!$D$17-$I6677)*(((EXP(-$I6677*$J6680))/(1-EXP(-SIMULATION!$D$4*$I6677)))-(EXP(-SIMULATION!$D$17*$J6680)/(1-EXP(-SIMULATION!$D$4*SIMULATION!$D$17))))</f>
        <v>2.5595144207407086</v>
      </c>
      <c r="L6680">
        <v>0.37815139013568638</v>
      </c>
      <c r="M6680">
        <f t="shared" ca="1" si="104"/>
        <v>3.5273983570161436</v>
      </c>
    </row>
    <row r="6681" spans="1:13" x14ac:dyDescent="0.25">
      <c r="A6681" s="9"/>
      <c r="H6681" s="9"/>
      <c r="J6681">
        <v>4</v>
      </c>
      <c r="K6681">
        <f ca="1">SIMULATION!$D$3*SIMULATION!$D$17/$H6677/(SIMULATION!$D$17-$I6677)*(((EXP(-$I6677*$J6681))/(1-EXP(-SIMULATION!$D$4*$I6677)))-(EXP(-SIMULATION!$D$17*$J6681)/(1-EXP(-SIMULATION!$D$4*SIMULATION!$D$17))))</f>
        <v>2.6200656013703902</v>
      </c>
      <c r="L6681">
        <v>8.1649741108946131E-3</v>
      </c>
      <c r="M6681">
        <f t="shared" ca="1" si="104"/>
        <v>2.6414583691744253</v>
      </c>
    </row>
    <row r="6682" spans="1:13" x14ac:dyDescent="0.25">
      <c r="A6682" s="9"/>
      <c r="H6682" s="9"/>
      <c r="J6682">
        <v>5</v>
      </c>
      <c r="K6682">
        <f ca="1">SIMULATION!$D$3*SIMULATION!$D$17/$H6677/(SIMULATION!$D$17-$I6677)*(((EXP(-$I6677*$J6682))/(1-EXP(-SIMULATION!$D$4*$I6677)))-(EXP(-SIMULATION!$D$17*$J6682)/(1-EXP(-SIMULATION!$D$4*SIMULATION!$D$17))))</f>
        <v>2.6356847401948613</v>
      </c>
      <c r="L6682">
        <v>-0.23299882920490381</v>
      </c>
      <c r="M6682">
        <f t="shared" ca="1" si="104"/>
        <v>2.0215732815762277</v>
      </c>
    </row>
    <row r="6683" spans="1:13" x14ac:dyDescent="0.25">
      <c r="A6683" s="9"/>
      <c r="H6683" s="9"/>
      <c r="J6683">
        <v>6</v>
      </c>
      <c r="K6683">
        <f ca="1">SIMULATION!$D$3*SIMULATION!$D$17/$H6677/(SIMULATION!$D$17-$I6677)*(((EXP(-$I6677*$J6683))/(1-EXP(-SIMULATION!$D$4*$I6677)))-(EXP(-SIMULATION!$D$17*$J6683)/(1-EXP(-SIMULATION!$D$4*SIMULATION!$D$17))))</f>
        <v>2.6230588553623413</v>
      </c>
      <c r="L6683">
        <v>0.10078680061732088</v>
      </c>
      <c r="M6683">
        <f t="shared" ca="1" si="104"/>
        <v>2.8874285652252438</v>
      </c>
    </row>
    <row r="6684" spans="1:13" x14ac:dyDescent="0.25">
      <c r="A6684" s="9"/>
      <c r="H6684" s="9"/>
      <c r="J6684">
        <v>7</v>
      </c>
      <c r="K6684">
        <f ca="1">SIMULATION!$D$3*SIMULATION!$D$17/$H6677/(SIMULATION!$D$17-$I6677)*(((EXP(-$I6677*$J6684))/(1-EXP(-SIMULATION!$D$4*$I6677)))-(EXP(-SIMULATION!$D$17*$J6684)/(1-EXP(-SIMULATION!$D$4*SIMULATION!$D$17))))</f>
        <v>2.5928684152906731</v>
      </c>
      <c r="L6684">
        <v>0.58777569898924231</v>
      </c>
      <c r="M6684">
        <f t="shared" ca="1" si="104"/>
        <v>4.1168934604752776</v>
      </c>
    </row>
    <row r="6685" spans="1:13" x14ac:dyDescent="0.25">
      <c r="A6685" s="9"/>
      <c r="H6685" s="9"/>
      <c r="J6685">
        <v>8</v>
      </c>
      <c r="K6685">
        <f ca="1">SIMULATION!$D$3*SIMULATION!$D$17/$H6677/(SIMULATION!$D$17-$I6677)*(((EXP(-$I6677*$J6685))/(1-EXP(-SIMULATION!$D$4*$I6677)))-(EXP(-SIMULATION!$D$17*$J6685)/(1-EXP(-SIMULATION!$D$4*SIMULATION!$D$17))))</f>
        <v>2.5519450525709986</v>
      </c>
      <c r="L6685">
        <v>-8.2949653774303564E-2</v>
      </c>
      <c r="M6685">
        <f t="shared" ca="1" si="104"/>
        <v>2.3402620940091876</v>
      </c>
    </row>
    <row r="6686" spans="1:13" x14ac:dyDescent="0.25">
      <c r="A6686" s="9"/>
      <c r="H6686" s="9"/>
      <c r="J6686">
        <v>9</v>
      </c>
      <c r="K6686">
        <f ca="1">SIMULATION!$D$3*SIMULATION!$D$17/$H6677/(SIMULATION!$D$17-$I6677)*(((EXP(-$I6677*$J6686))/(1-EXP(-SIMULATION!$D$4*$I6677)))-(EXP(-SIMULATION!$D$17*$J6686)/(1-EXP(-SIMULATION!$D$4*SIMULATION!$D$17))))</f>
        <v>2.5046542721530511</v>
      </c>
      <c r="L6686">
        <v>7.908735052771293E-2</v>
      </c>
      <c r="M6686">
        <f t="shared" ca="1" si="104"/>
        <v>2.7027407425255534</v>
      </c>
    </row>
    <row r="6687" spans="1:13" x14ac:dyDescent="0.25">
      <c r="A6687" s="9"/>
      <c r="H6687" s="9"/>
      <c r="J6687">
        <v>10</v>
      </c>
      <c r="K6687">
        <f ca="1">SIMULATION!$D$3*SIMULATION!$D$17/$H6677/(SIMULATION!$D$17-$I6677)*(((EXP(-$I6677*$J6687))/(1-EXP(-SIMULATION!$D$4*$I6677)))-(EXP(-SIMULATION!$D$17*$J6687)/(1-EXP(-SIMULATION!$D$4*SIMULATION!$D$17))))</f>
        <v>2.4537815172239559</v>
      </c>
      <c r="L6687">
        <v>5.5302776451895998E-2</v>
      </c>
      <c r="M6687">
        <f t="shared" ca="1" si="104"/>
        <v>2.5894824479327867</v>
      </c>
    </row>
    <row r="6688" spans="1:13" x14ac:dyDescent="0.25">
      <c r="A6688" s="9"/>
      <c r="H6688" s="9"/>
      <c r="J6688">
        <v>11</v>
      </c>
      <c r="K6688">
        <f ca="1">SIMULATION!$D$3*SIMULATION!$D$17/$H6677/(SIMULATION!$D$17-$I6677)*(((EXP(-$I6677*$J6688))/(1-EXP(-SIMULATION!$D$4*$I6677)))-(EXP(-SIMULATION!$D$17*$J6688)/(1-EXP(-SIMULATION!$D$4*SIMULATION!$D$17))))</f>
        <v>2.4010999748083304</v>
      </c>
      <c r="L6688">
        <v>0.33256408743566684</v>
      </c>
      <c r="M6688">
        <f t="shared" ca="1" si="104"/>
        <v>3.1996195967722652</v>
      </c>
    </row>
    <row r="6689" spans="1:13" x14ac:dyDescent="0.25">
      <c r="A6689" s="9"/>
      <c r="H6689" s="9"/>
      <c r="J6689">
        <v>12</v>
      </c>
      <c r="K6689">
        <f ca="1">SIMULATION!$D$3*SIMULATION!$D$17/$H6677/(SIMULATION!$D$17-$I6677)*(((EXP(-$I6677*$J6689))/(1-EXP(-SIMULATION!$D$4*$I6677)))-(EXP(-SIMULATION!$D$17*$J6689)/(1-EXP(-SIMULATION!$D$4*SIMULATION!$D$17))))</f>
        <v>2.3477344326195482</v>
      </c>
      <c r="L6689">
        <v>0.21664039505080129</v>
      </c>
      <c r="M6689">
        <f t="shared" ca="1" si="104"/>
        <v>2.8563485475766162</v>
      </c>
    </row>
    <row r="6690" spans="1:13" x14ac:dyDescent="0.25">
      <c r="A6690" s="9"/>
      <c r="H6690" s="9"/>
      <c r="J6690">
        <v>13</v>
      </c>
      <c r="K6690">
        <f ca="1">SIMULATION!$D$3*SIMULATION!$D$17/$H6677/(SIMULATION!$D$17-$I6677)*(((EXP(-$I6677*$J6690))/(1-EXP(-SIMULATION!$D$4*$I6677)))-(EXP(-SIMULATION!$D$17*$J6690)/(1-EXP(-SIMULATION!$D$4*SIMULATION!$D$17))))</f>
        <v>2.2943944407616583</v>
      </c>
      <c r="L6690">
        <v>-0.12589614305044317</v>
      </c>
      <c r="M6690">
        <f t="shared" ca="1" si="104"/>
        <v>2.0055390300333871</v>
      </c>
    </row>
    <row r="6691" spans="1:13" x14ac:dyDescent="0.25">
      <c r="A6691" s="9"/>
      <c r="H6691" s="9"/>
      <c r="J6691">
        <v>14</v>
      </c>
      <c r="K6691">
        <f ca="1">SIMULATION!$D$3*SIMULATION!$D$17/$H6677/(SIMULATION!$D$17-$I6677)*(((EXP(-$I6677*$J6691))/(1-EXP(-SIMULATION!$D$4*$I6677)))-(EXP(-SIMULATION!$D$17*$J6691)/(1-EXP(-SIMULATION!$D$4*SIMULATION!$D$17))))</f>
        <v>2.2415237209630328</v>
      </c>
      <c r="L6691">
        <v>0.4333644201725933</v>
      </c>
      <c r="M6691">
        <f t="shared" ca="1" si="104"/>
        <v>3.2129203486012909</v>
      </c>
    </row>
    <row r="6692" spans="1:13" x14ac:dyDescent="0.25">
      <c r="A6692" s="9"/>
      <c r="H6692" s="9"/>
      <c r="J6692">
        <v>15</v>
      </c>
      <c r="K6692">
        <f ca="1">SIMULATION!$D$3*SIMULATION!$D$17/$H6677/(SIMULATION!$D$17-$I6677)*(((EXP(-$I6677*$J6692))/(1-EXP(-SIMULATION!$D$4*$I6677)))-(EXP(-SIMULATION!$D$17*$J6692)/(1-EXP(-SIMULATION!$D$4*SIMULATION!$D$17))))</f>
        <v>2.189395905347653</v>
      </c>
      <c r="L6692">
        <v>4.331784095863575E-2</v>
      </c>
      <c r="M6692">
        <f t="shared" ca="1" si="104"/>
        <v>2.2842358089709909</v>
      </c>
    </row>
    <row r="6693" spans="1:13" x14ac:dyDescent="0.25">
      <c r="A6693" s="9"/>
      <c r="H6693" s="9"/>
      <c r="J6693">
        <v>16</v>
      </c>
      <c r="K6693">
        <f ca="1">SIMULATION!$D$3*SIMULATION!$D$17/$H6677/(SIMULATION!$D$17-$I6677)*(((EXP(-$I6677*$J6693))/(1-EXP(-SIMULATION!$D$4*$I6677)))-(EXP(-SIMULATION!$D$17*$J6693)/(1-EXP(-SIMULATION!$D$4*SIMULATION!$D$17))))</f>
        <v>2.1381758820201044</v>
      </c>
      <c r="L6693">
        <v>0.15555042218824983</v>
      </c>
      <c r="M6693">
        <f t="shared" ca="1" si="104"/>
        <v>2.4707700431810649</v>
      </c>
    </row>
    <row r="6694" spans="1:13" x14ac:dyDescent="0.25">
      <c r="A6694" s="9"/>
      <c r="H6694" s="9"/>
      <c r="J6694">
        <v>17</v>
      </c>
      <c r="K6694">
        <f ca="1">SIMULATION!$D$3*SIMULATION!$D$17/$H6677/(SIMULATION!$D$17-$I6677)*(((EXP(-$I6677*$J6694))/(1-EXP(-SIMULATION!$D$4*$I6677)))-(EXP(-SIMULATION!$D$17*$J6694)/(1-EXP(-SIMULATION!$D$4*SIMULATION!$D$17))))</f>
        <v>2.0879591008072169</v>
      </c>
      <c r="L6694">
        <v>0.36964723374445513</v>
      </c>
      <c r="M6694">
        <f t="shared" ca="1" si="104"/>
        <v>2.8597674065921646</v>
      </c>
    </row>
    <row r="6695" spans="1:13" x14ac:dyDescent="0.25">
      <c r="A6695" s="9"/>
      <c r="H6695" s="9"/>
      <c r="J6695">
        <v>18</v>
      </c>
      <c r="K6695">
        <f ca="1">SIMULATION!$D$3*SIMULATION!$D$17/$H6677/(SIMULATION!$D$17-$I6677)*(((EXP(-$I6677*$J6695))/(1-EXP(-SIMULATION!$D$4*$I6677)))-(EXP(-SIMULATION!$D$17*$J6695)/(1-EXP(-SIMULATION!$D$4*SIMULATION!$D$17))))</f>
        <v>2.038796755474976</v>
      </c>
      <c r="L6695">
        <v>-0.13846519607871302</v>
      </c>
      <c r="M6695">
        <f t="shared" ca="1" si="104"/>
        <v>1.7564943629634895</v>
      </c>
    </row>
    <row r="6696" spans="1:13" x14ac:dyDescent="0.25">
      <c r="A6696" s="9"/>
      <c r="H6696" s="9"/>
      <c r="J6696">
        <v>19</v>
      </c>
      <c r="K6696">
        <f ca="1">SIMULATION!$D$3*SIMULATION!$D$17/$H6677/(SIMULATION!$D$17-$I6677)*(((EXP(-$I6677*$J6696))/(1-EXP(-SIMULATION!$D$4*$I6677)))-(EXP(-SIMULATION!$D$17*$J6696)/(1-EXP(-SIMULATION!$D$4*SIMULATION!$D$17))))</f>
        <v>1.9907119153864787</v>
      </c>
      <c r="L6696">
        <v>-0.11140725072954286</v>
      </c>
      <c r="M6696">
        <f t="shared" ca="1" si="104"/>
        <v>1.7689321738987289</v>
      </c>
    </row>
    <row r="6697" spans="1:13" x14ac:dyDescent="0.25">
      <c r="A6697" s="9"/>
      <c r="H6697" s="9"/>
      <c r="J6697">
        <v>20</v>
      </c>
      <c r="K6697">
        <f ca="1">SIMULATION!$D$3*SIMULATION!$D$17/$H6677/(SIMULATION!$D$17-$I6677)*(((EXP(-$I6677*$J6697))/(1-EXP(-SIMULATION!$D$4*$I6677)))-(EXP(-SIMULATION!$D$17*$J6697)/(1-EXP(-SIMULATION!$D$4*SIMULATION!$D$17))))</f>
        <v>1.9437098574772946</v>
      </c>
      <c r="L6697">
        <v>0.64727351431534741</v>
      </c>
      <c r="M6697">
        <f t="shared" ca="1" si="104"/>
        <v>3.2018217677360061</v>
      </c>
    </row>
    <row r="6698" spans="1:13" x14ac:dyDescent="0.25">
      <c r="A6698" s="9"/>
      <c r="H6698" s="9"/>
      <c r="J6698">
        <v>21</v>
      </c>
      <c r="K6698">
        <f ca="1">SIMULATION!$D$3*SIMULATION!$D$17/$H6677/(SIMULATION!$D$17-$I6677)*(((EXP(-$I6677*$J6698))/(1-EXP(-SIMULATION!$D$4*$I6677)))-(EXP(-SIMULATION!$D$17*$J6698)/(1-EXP(-SIMULATION!$D$4*SIMULATION!$D$17))))</f>
        <v>1.897784681785508</v>
      </c>
      <c r="L6698">
        <v>-1.762030670512036E-2</v>
      </c>
      <c r="M6698">
        <f t="shared" ca="1" si="104"/>
        <v>1.8643451336321681</v>
      </c>
    </row>
    <row r="6699" spans="1:13" x14ac:dyDescent="0.25">
      <c r="A6699" s="9"/>
      <c r="H6699" s="9"/>
      <c r="J6699">
        <v>22</v>
      </c>
      <c r="K6699">
        <f ca="1">SIMULATION!$D$3*SIMULATION!$D$17/$H6677/(SIMULATION!$D$17-$I6677)*(((EXP(-$I6677*$J6699))/(1-EXP(-SIMULATION!$D$4*$I6677)))-(EXP(-SIMULATION!$D$17*$J6699)/(1-EXP(-SIMULATION!$D$4*SIMULATION!$D$17))))</f>
        <v>1.8529235455223387</v>
      </c>
      <c r="L6699">
        <v>0.12899876295723597</v>
      </c>
      <c r="M6699">
        <f t="shared" ca="1" si="104"/>
        <v>2.0919483907490561</v>
      </c>
    </row>
    <row r="6700" spans="1:13" x14ac:dyDescent="0.25">
      <c r="A6700" s="9"/>
      <c r="H6700" s="9"/>
      <c r="J6700">
        <v>23</v>
      </c>
      <c r="K6700">
        <f ca="1">SIMULATION!$D$3*SIMULATION!$D$17/$H6677/(SIMULATION!$D$17-$I6677)*(((EXP(-$I6677*$J6700))/(1-EXP(-SIMULATION!$D$4*$I6677)))-(EXP(-SIMULATION!$D$17*$J6700)/(1-EXP(-SIMULATION!$D$4*SIMULATION!$D$17))))</f>
        <v>1.8091093711716639</v>
      </c>
      <c r="L6700">
        <v>-0.16185481273259242</v>
      </c>
      <c r="M6700">
        <f t="shared" ca="1" si="104"/>
        <v>1.5162963126878963</v>
      </c>
    </row>
    <row r="6701" spans="1:13" x14ac:dyDescent="0.25">
      <c r="A6701" s="9"/>
      <c r="H6701" s="9"/>
      <c r="J6701">
        <v>24</v>
      </c>
      <c r="K6701">
        <f ca="1">SIMULATION!$D$3*SIMULATION!$D$17/$H6677/(SIMULATION!$D$17-$I6677)*(((EXP(-$I6677*$J6701))/(1-EXP(-SIMULATION!$D$4*$I6677)))-(EXP(-SIMULATION!$D$17*$J6701)/(1-EXP(-SIMULATION!$D$4*SIMULATION!$D$17))))</f>
        <v>1.7663225768331463</v>
      </c>
      <c r="L6701">
        <v>-0.16453874629602788</v>
      </c>
      <c r="M6701">
        <f t="shared" ca="1" si="104"/>
        <v>1.4756940744866509</v>
      </c>
    </row>
    <row r="6702" spans="1:13" x14ac:dyDescent="0.25">
      <c r="A6702" s="9">
        <v>269</v>
      </c>
      <c r="B6702" s="2">
        <f ca="1">NORMINV(RAND(),SIMULATION!D7,SIMULATION!D8)</f>
        <v>69.482532834468145</v>
      </c>
      <c r="C6702" s="2">
        <v>2</v>
      </c>
      <c r="D6702" s="2">
        <f ca="1">SIMULATION!$D$11*(1+(SIMULATION!$D$12*LN(1+$C6702)))*(1+(SIMULATION!$D$13*(($B6702/63.5)-1)))</f>
        <v>10.682334563270134</v>
      </c>
      <c r="E6702" s="2">
        <v>-0.12907024378881407</v>
      </c>
      <c r="F6702" s="2">
        <f ca="1">D6702*(1+E6702)</f>
        <v>9.3035630369551825</v>
      </c>
      <c r="G6702" s="2">
        <v>6.3312339887561894E-2</v>
      </c>
      <c r="H6702" s="9">
        <f>SIMULATION!$D$15*EXP($G$6702)</f>
        <v>235.18451095439394</v>
      </c>
      <c r="I6702" s="2">
        <f ca="1">$F6702/$H6702</f>
        <v>3.9558570414355614E-2</v>
      </c>
      <c r="J6702">
        <v>0</v>
      </c>
      <c r="K6702">
        <f ca="1">SIMULATION!$D$3*SIMULATION!$D$17/$H6702/(SIMULATION!$D$17-$I6702)*(((EXP(-$I6702*$J6702))/(1-EXP(-SIMULATION!$D$4*$I6702)))-(EXP(-SIMULATION!$D$17*$J6702)/(1-EXP(-SIMULATION!$D$4*SIMULATION!$D$17))))</f>
        <v>1.6201951117607587</v>
      </c>
      <c r="L6702">
        <v>6.7982919076743101E-2</v>
      </c>
      <c r="M6702">
        <f t="shared" ca="1" si="104"/>
        <v>1.7303407049321251</v>
      </c>
    </row>
    <row r="6703" spans="1:13" x14ac:dyDescent="0.25">
      <c r="A6703" s="9"/>
      <c r="H6703" s="9"/>
      <c r="J6703">
        <v>1</v>
      </c>
      <c r="K6703">
        <f ca="1">SIMULATION!$D$3*SIMULATION!$D$17/$H6702/(SIMULATION!$D$17-$I6702)*(((EXP(-$I6702*$J6703))/(1-EXP(-SIMULATION!$D$4*$I6702)))-(EXP(-SIMULATION!$D$17*$J6703)/(1-EXP(-SIMULATION!$D$4*SIMULATION!$D$17))))</f>
        <v>2.379736347812488</v>
      </c>
      <c r="L6703">
        <v>9.214097009696344E-2</v>
      </c>
      <c r="M6703">
        <f t="shared" ca="1" si="104"/>
        <v>2.5990075634749359</v>
      </c>
    </row>
    <row r="6704" spans="1:13" x14ac:dyDescent="0.25">
      <c r="A6704" s="9"/>
      <c r="H6704" s="9"/>
      <c r="J6704">
        <v>2</v>
      </c>
      <c r="K6704">
        <f ca="1">SIMULATION!$D$3*SIMULATION!$D$17/$H6702/(SIMULATION!$D$17-$I6702)*(((EXP(-$I6702*$J6704))/(1-EXP(-SIMULATION!$D$4*$I6702)))-(EXP(-SIMULATION!$D$17*$J6704)/(1-EXP(-SIMULATION!$D$4*SIMULATION!$D$17))))</f>
        <v>2.8144378582333478</v>
      </c>
      <c r="L6704">
        <v>0.15843637348886216</v>
      </c>
      <c r="M6704">
        <f t="shared" ca="1" si="104"/>
        <v>3.2603471859015998</v>
      </c>
    </row>
    <row r="6705" spans="1:13" x14ac:dyDescent="0.25">
      <c r="A6705" s="9"/>
      <c r="H6705" s="9"/>
      <c r="J6705">
        <v>3</v>
      </c>
      <c r="K6705">
        <f ca="1">SIMULATION!$D$3*SIMULATION!$D$17/$H6702/(SIMULATION!$D$17-$I6702)*(((EXP(-$I6702*$J6705))/(1-EXP(-SIMULATION!$D$4*$I6702)))-(EXP(-SIMULATION!$D$17*$J6705)/(1-EXP(-SIMULATION!$D$4*SIMULATION!$D$17))))</f>
        <v>3.0429922771861455</v>
      </c>
      <c r="L6705">
        <v>-0.11756108919238467</v>
      </c>
      <c r="M6705">
        <f t="shared" ca="1" si="104"/>
        <v>2.6852547906761273</v>
      </c>
    </row>
    <row r="6706" spans="1:13" x14ac:dyDescent="0.25">
      <c r="A6706" s="9"/>
      <c r="H6706" s="9"/>
      <c r="J6706">
        <v>4</v>
      </c>
      <c r="K6706">
        <f ca="1">SIMULATION!$D$3*SIMULATION!$D$17/$H6702/(SIMULATION!$D$17-$I6702)*(((EXP(-$I6702*$J6706))/(1-EXP(-SIMULATION!$D$4*$I6702)))-(EXP(-SIMULATION!$D$17*$J6706)/(1-EXP(-SIMULATION!$D$4*SIMULATION!$D$17))))</f>
        <v>3.1413824516701583</v>
      </c>
      <c r="L6706">
        <v>2.763797197878334E-2</v>
      </c>
      <c r="M6706">
        <f t="shared" ca="1" si="104"/>
        <v>3.2282038918440601</v>
      </c>
    </row>
    <row r="6707" spans="1:13" x14ac:dyDescent="0.25">
      <c r="A6707" s="9"/>
      <c r="H6707" s="9"/>
      <c r="J6707">
        <v>5</v>
      </c>
      <c r="K6707">
        <f ca="1">SIMULATION!$D$3*SIMULATION!$D$17/$H6702/(SIMULATION!$D$17-$I6702)*(((EXP(-$I6702*$J6707))/(1-EXP(-SIMULATION!$D$4*$I6702)))-(EXP(-SIMULATION!$D$17*$J6707)/(1-EXP(-SIMULATION!$D$4*SIMULATION!$D$17))))</f>
        <v>3.1582247962224819</v>
      </c>
      <c r="L6707">
        <v>0.13616999074450287</v>
      </c>
      <c r="M6707">
        <f t="shared" ca="1" si="104"/>
        <v>3.5882802374931568</v>
      </c>
    </row>
    <row r="6708" spans="1:13" x14ac:dyDescent="0.25">
      <c r="A6708" s="9"/>
      <c r="H6708" s="9"/>
      <c r="J6708">
        <v>6</v>
      </c>
      <c r="K6708">
        <f ca="1">SIMULATION!$D$3*SIMULATION!$D$17/$H6702/(SIMULATION!$D$17-$I6702)*(((EXP(-$I6702*$J6708))/(1-EXP(-SIMULATION!$D$4*$I6702)))-(EXP(-SIMULATION!$D$17*$J6708)/(1-EXP(-SIMULATION!$D$4*SIMULATION!$D$17))))</f>
        <v>3.1246015693319884</v>
      </c>
      <c r="L6708">
        <v>-0.30518333655657459</v>
      </c>
      <c r="M6708">
        <f t="shared" ca="1" si="104"/>
        <v>2.1710252369933429</v>
      </c>
    </row>
    <row r="6709" spans="1:13" x14ac:dyDescent="0.25">
      <c r="A6709" s="9"/>
      <c r="H6709" s="9"/>
      <c r="J6709">
        <v>7</v>
      </c>
      <c r="K6709">
        <f ca="1">SIMULATION!$D$3*SIMULATION!$D$17/$H6702/(SIMULATION!$D$17-$I6702)*(((EXP(-$I6702*$J6709))/(1-EXP(-SIMULATION!$D$4*$I6702)))-(EXP(-SIMULATION!$D$17*$J6709)/(1-EXP(-SIMULATION!$D$4*SIMULATION!$D$17))))</f>
        <v>3.0603615216668922</v>
      </c>
      <c r="L6709">
        <v>4.0646840686173677E-2</v>
      </c>
      <c r="M6709">
        <f t="shared" ca="1" si="104"/>
        <v>3.1847555488801826</v>
      </c>
    </row>
    <row r="6710" spans="1:13" x14ac:dyDescent="0.25">
      <c r="A6710" s="9"/>
      <c r="H6710" s="9"/>
      <c r="J6710">
        <v>8</v>
      </c>
      <c r="K6710">
        <f ca="1">SIMULATION!$D$3*SIMULATION!$D$17/$H6702/(SIMULATION!$D$17-$I6702)*(((EXP(-$I6702*$J6710))/(1-EXP(-SIMULATION!$D$4*$I6702)))-(EXP(-SIMULATION!$D$17*$J6710)/(1-EXP(-SIMULATION!$D$4*SIMULATION!$D$17))))</f>
        <v>2.9781573956166563</v>
      </c>
      <c r="L6710">
        <v>0.14203303112645715</v>
      </c>
      <c r="M6710">
        <f t="shared" ca="1" si="104"/>
        <v>3.4011541176877649</v>
      </c>
    </row>
    <row r="6711" spans="1:13" x14ac:dyDescent="0.25">
      <c r="A6711" s="9"/>
      <c r="H6711" s="9"/>
      <c r="J6711">
        <v>9</v>
      </c>
      <c r="K6711">
        <f ca="1">SIMULATION!$D$3*SIMULATION!$D$17/$H6702/(SIMULATION!$D$17-$I6702)*(((EXP(-$I6702*$J6711))/(1-EXP(-SIMULATION!$D$4*$I6702)))-(EXP(-SIMULATION!$D$17*$J6711)/(1-EXP(-SIMULATION!$D$4*SIMULATION!$D$17))))</f>
        <v>2.886033148435712</v>
      </c>
      <c r="L6711">
        <v>0.58752003930692487</v>
      </c>
      <c r="M6711">
        <f t="shared" ca="1" si="104"/>
        <v>4.5816354572457501</v>
      </c>
    </row>
    <row r="6712" spans="1:13" x14ac:dyDescent="0.25">
      <c r="A6712" s="9"/>
      <c r="H6712" s="9"/>
      <c r="J6712">
        <v>10</v>
      </c>
      <c r="K6712">
        <f ca="1">SIMULATION!$D$3*SIMULATION!$D$17/$H6702/(SIMULATION!$D$17-$I6702)*(((EXP(-$I6702*$J6712))/(1-EXP(-SIMULATION!$D$4*$I6702)))-(EXP(-SIMULATION!$D$17*$J6712)/(1-EXP(-SIMULATION!$D$4*SIMULATION!$D$17))))</f>
        <v>2.7890818071204166</v>
      </c>
      <c r="L6712">
        <v>-0.22502872600349971</v>
      </c>
      <c r="M6712">
        <f t="shared" ca="1" si="104"/>
        <v>2.1614582813445704</v>
      </c>
    </row>
    <row r="6713" spans="1:13" x14ac:dyDescent="0.25">
      <c r="A6713" s="9"/>
      <c r="H6713" s="9"/>
      <c r="J6713">
        <v>11</v>
      </c>
      <c r="K6713">
        <f ca="1">SIMULATION!$D$3*SIMULATION!$D$17/$H6702/(SIMULATION!$D$17-$I6702)*(((EXP(-$I6702*$J6713))/(1-EXP(-SIMULATION!$D$4*$I6702)))-(EXP(-SIMULATION!$D$17*$J6713)/(1-EXP(-SIMULATION!$D$4*SIMULATION!$D$17))))</f>
        <v>2.6905077654381566</v>
      </c>
      <c r="L6713">
        <v>0.16353390997005329</v>
      </c>
      <c r="M6713">
        <f t="shared" ca="1" si="104"/>
        <v>3.1304970201250493</v>
      </c>
    </row>
    <row r="6714" spans="1:13" x14ac:dyDescent="0.25">
      <c r="A6714" s="9"/>
      <c r="H6714" s="9"/>
      <c r="J6714">
        <v>12</v>
      </c>
      <c r="K6714">
        <f ca="1">SIMULATION!$D$3*SIMULATION!$D$17/$H6702/(SIMULATION!$D$17-$I6702)*(((EXP(-$I6702*$J6714))/(1-EXP(-SIMULATION!$D$4*$I6702)))-(EXP(-SIMULATION!$D$17*$J6714)/(1-EXP(-SIMULATION!$D$4*SIMULATION!$D$17))))</f>
        <v>2.5923074367773711</v>
      </c>
      <c r="L6714">
        <v>-0.14451528819806997</v>
      </c>
      <c r="M6714">
        <f t="shared" ca="1" si="104"/>
        <v>2.2176793804534891</v>
      </c>
    </row>
    <row r="6715" spans="1:13" x14ac:dyDescent="0.25">
      <c r="A6715" s="9"/>
      <c r="H6715" s="9"/>
      <c r="J6715">
        <v>13</v>
      </c>
      <c r="K6715">
        <f ca="1">SIMULATION!$D$3*SIMULATION!$D$17/$H6702/(SIMULATION!$D$17-$I6702)*(((EXP(-$I6702*$J6715))/(1-EXP(-SIMULATION!$D$4*$I6702)))-(EXP(-SIMULATION!$D$17*$J6715)/(1-EXP(-SIMULATION!$D$4*SIMULATION!$D$17))))</f>
        <v>2.4957053437450889</v>
      </c>
      <c r="L6715">
        <v>-0.30974151582796289</v>
      </c>
      <c r="M6715">
        <f t="shared" ca="1" si="104"/>
        <v>1.7226817875135381</v>
      </c>
    </row>
    <row r="6716" spans="1:13" x14ac:dyDescent="0.25">
      <c r="A6716" s="9"/>
      <c r="H6716" s="9"/>
      <c r="J6716">
        <v>14</v>
      </c>
      <c r="K6716">
        <f ca="1">SIMULATION!$D$3*SIMULATION!$D$17/$H6702/(SIMULATION!$D$17-$I6702)*(((EXP(-$I6702*$J6716))/(1-EXP(-SIMULATION!$D$4*$I6702)))-(EXP(-SIMULATION!$D$17*$J6716)/(1-EXP(-SIMULATION!$D$4*SIMULATION!$D$17))))</f>
        <v>2.4014334891577911</v>
      </c>
      <c r="L6716">
        <v>-0.28892321902966617</v>
      </c>
      <c r="M6716">
        <f t="shared" ca="1" si="104"/>
        <v>1.7076035951846791</v>
      </c>
    </row>
    <row r="6717" spans="1:13" x14ac:dyDescent="0.25">
      <c r="A6717" s="9"/>
      <c r="H6717" s="9"/>
      <c r="J6717">
        <v>15</v>
      </c>
      <c r="K6717">
        <f ca="1">SIMULATION!$D$3*SIMULATION!$D$17/$H6702/(SIMULATION!$D$17-$I6702)*(((EXP(-$I6702*$J6717))/(1-EXP(-SIMULATION!$D$4*$I6702)))-(EXP(-SIMULATION!$D$17*$J6717)/(1-EXP(-SIMULATION!$D$4*SIMULATION!$D$17))))</f>
        <v>2.3099103012728595</v>
      </c>
      <c r="L6717">
        <v>-0.64252368969989948</v>
      </c>
      <c r="M6717">
        <f t="shared" ca="1" si="104"/>
        <v>0.82573821162321537</v>
      </c>
    </row>
    <row r="6718" spans="1:13" x14ac:dyDescent="0.25">
      <c r="A6718" s="9"/>
      <c r="H6718" s="9"/>
      <c r="J6718">
        <v>16</v>
      </c>
      <c r="K6718">
        <f ca="1">SIMULATION!$D$3*SIMULATION!$D$17/$H6702/(SIMULATION!$D$17-$I6702)*(((EXP(-$I6702*$J6718))/(1-EXP(-SIMULATION!$D$4*$I6702)))-(EXP(-SIMULATION!$D$17*$J6718)/(1-EXP(-SIMULATION!$D$4*SIMULATION!$D$17))))</f>
        <v>2.2213552269546057</v>
      </c>
      <c r="L6718">
        <v>-9.0681290324490543E-2</v>
      </c>
      <c r="M6718">
        <f t="shared" ca="1" si="104"/>
        <v>2.0199198687053106</v>
      </c>
    </row>
    <row r="6719" spans="1:13" x14ac:dyDescent="0.25">
      <c r="A6719" s="9"/>
      <c r="H6719" s="9"/>
      <c r="J6719">
        <v>17</v>
      </c>
      <c r="K6719">
        <f ca="1">SIMULATION!$D$3*SIMULATION!$D$17/$H6702/(SIMULATION!$D$17-$I6702)*(((EXP(-$I6702*$J6719))/(1-EXP(-SIMULATION!$D$4*$I6702)))-(EXP(-SIMULATION!$D$17*$J6719)/(1-EXP(-SIMULATION!$D$4*SIMULATION!$D$17))))</f>
        <v>2.135862089549645</v>
      </c>
      <c r="L6719">
        <v>-8.5982162757935215E-2</v>
      </c>
      <c r="M6719">
        <f t="shared" ca="1" si="104"/>
        <v>1.9522160477374837</v>
      </c>
    </row>
    <row r="6720" spans="1:13" x14ac:dyDescent="0.25">
      <c r="A6720" s="9"/>
      <c r="H6720" s="9"/>
      <c r="J6720">
        <v>18</v>
      </c>
      <c r="K6720">
        <f ca="1">SIMULATION!$D$3*SIMULATION!$D$17/$H6702/(SIMULATION!$D$17-$I6702)*(((EXP(-$I6702*$J6720))/(1-EXP(-SIMULATION!$D$4*$I6702)))-(EXP(-SIMULATION!$D$17*$J6720)/(1-EXP(-SIMULATION!$D$4*SIMULATION!$D$17))))</f>
        <v>2.0534460251427888</v>
      </c>
      <c r="L6720">
        <v>-0.16427012079264766</v>
      </c>
      <c r="M6720">
        <f t="shared" ca="1" si="104"/>
        <v>1.7161261985514007</v>
      </c>
    </row>
    <row r="6721" spans="1:13" x14ac:dyDescent="0.25">
      <c r="A6721" s="9"/>
      <c r="H6721" s="9"/>
      <c r="J6721">
        <v>19</v>
      </c>
      <c r="K6721">
        <f ca="1">SIMULATION!$D$3*SIMULATION!$D$17/$H6702/(SIMULATION!$D$17-$I6702)*(((EXP(-$I6702*$J6721))/(1-EXP(-SIMULATION!$D$4*$I6702)))-(EXP(-SIMULATION!$D$17*$J6721)/(1-EXP(-SIMULATION!$D$4*SIMULATION!$D$17))))</f>
        <v>1.9740734900389187</v>
      </c>
      <c r="L6721">
        <v>-0.1716341113786147</v>
      </c>
      <c r="M6721">
        <f t="shared" ca="1" si="104"/>
        <v>1.6352551407800082</v>
      </c>
    </row>
    <row r="6722" spans="1:13" x14ac:dyDescent="0.25">
      <c r="A6722" s="9"/>
      <c r="H6722" s="9"/>
      <c r="J6722">
        <v>20</v>
      </c>
      <c r="K6722">
        <f ca="1">SIMULATION!$D$3*SIMULATION!$D$17/$H6702/(SIMULATION!$D$17-$I6702)*(((EXP(-$I6702*$J6722))/(1-EXP(-SIMULATION!$D$4*$I6702)))-(EXP(-SIMULATION!$D$17*$J6722)/(1-EXP(-SIMULATION!$D$4*SIMULATION!$D$17))))</f>
        <v>1.8976814226064656</v>
      </c>
      <c r="L6722">
        <v>0.39671258169965679</v>
      </c>
      <c r="M6722">
        <f t="shared" ca="1" si="104"/>
        <v>2.6505155190121541</v>
      </c>
    </row>
    <row r="6723" spans="1:13" x14ac:dyDescent="0.25">
      <c r="A6723" s="9"/>
      <c r="H6723" s="9"/>
      <c r="J6723">
        <v>21</v>
      </c>
      <c r="K6723">
        <f ca="1">SIMULATION!$D$3*SIMULATION!$D$17/$H6702/(SIMULATION!$D$17-$I6702)*(((EXP(-$I6702*$J6723))/(1-EXP(-SIMULATION!$D$4*$I6702)))-(EXP(-SIMULATION!$D$17*$J6723)/(1-EXP(-SIMULATION!$D$4*SIMULATION!$D$17))))</f>
        <v>1.8241894575975541</v>
      </c>
      <c r="L6723">
        <v>0.66616431370003992</v>
      </c>
      <c r="M6723">
        <f t="shared" ref="M6723:M6786" ca="1" si="105">$K6723*(1+$L6723)</f>
        <v>3.0393993756768767</v>
      </c>
    </row>
    <row r="6724" spans="1:13" x14ac:dyDescent="0.25">
      <c r="A6724" s="9"/>
      <c r="H6724" s="9"/>
      <c r="J6724">
        <v>22</v>
      </c>
      <c r="K6724">
        <f ca="1">SIMULATION!$D$3*SIMULATION!$D$17/$H6702/(SIMULATION!$D$17-$I6702)*(((EXP(-$I6702*$J6724))/(1-EXP(-SIMULATION!$D$4*$I6702)))-(EXP(-SIMULATION!$D$17*$J6724)/(1-EXP(-SIMULATION!$D$4*SIMULATION!$D$17))))</f>
        <v>1.7535076908497496</v>
      </c>
      <c r="L6724">
        <v>0.28757089541415282</v>
      </c>
      <c r="M6724">
        <f t="shared" ca="1" si="105"/>
        <v>2.2577654676230154</v>
      </c>
    </row>
    <row r="6725" spans="1:13" x14ac:dyDescent="0.25">
      <c r="A6725" s="9"/>
      <c r="H6725" s="9"/>
      <c r="J6725">
        <v>23</v>
      </c>
      <c r="K6725">
        <f ca="1">SIMULATION!$D$3*SIMULATION!$D$17/$H6702/(SIMULATION!$D$17-$I6702)*(((EXP(-$I6702*$J6725))/(1-EXP(-SIMULATION!$D$4*$I6702)))-(EXP(-SIMULATION!$D$17*$J6725)/(1-EXP(-SIMULATION!$D$4*SIMULATION!$D$17))))</f>
        <v>1.685541594989677</v>
      </c>
      <c r="L6725">
        <v>1.9221223866516847E-2</v>
      </c>
      <c r="M6725">
        <f t="shared" ca="1" si="105"/>
        <v>1.7179397673232994</v>
      </c>
    </row>
    <row r="6726" spans="1:13" x14ac:dyDescent="0.25">
      <c r="A6726" s="9"/>
      <c r="H6726" s="9"/>
      <c r="J6726">
        <v>24</v>
      </c>
      <c r="K6726">
        <f ca="1">SIMULATION!$D$3*SIMULATION!$D$17/$H6702/(SIMULATION!$D$17-$I6702)*(((EXP(-$I6702*$J6726))/(1-EXP(-SIMULATION!$D$4*$I6702)))-(EXP(-SIMULATION!$D$17*$J6726)/(1-EXP(-SIMULATION!$D$4*SIMULATION!$D$17))))</f>
        <v>1.6201951117607583</v>
      </c>
      <c r="L6726">
        <v>-5.3409500500962617E-2</v>
      </c>
      <c r="M6726">
        <f t="shared" ca="1" si="105"/>
        <v>1.5336613001275148</v>
      </c>
    </row>
    <row r="6727" spans="1:13" x14ac:dyDescent="0.25">
      <c r="A6727" s="9">
        <v>270</v>
      </c>
      <c r="B6727" s="2">
        <f ca="1">NORMINV(RAND(),SIMULATION!D7,SIMULATION!D8)</f>
        <v>62.969779590703943</v>
      </c>
      <c r="C6727" s="2">
        <v>2</v>
      </c>
      <c r="D6727" s="2">
        <f ca="1">SIMULATION!$D$11*(1+(SIMULATION!$D$12*LN(1+$C6727)))*(1+(SIMULATION!$D$13*(($B6727/63.5)-1)))</f>
        <v>10.198686193417185</v>
      </c>
      <c r="E6727" s="2">
        <v>0.26682803062174859</v>
      </c>
      <c r="F6727" s="2">
        <f ca="1">D6727*(1+E6727)</f>
        <v>12.91998154533591</v>
      </c>
      <c r="G6727" s="2">
        <v>-0.29288916462580983</v>
      </c>
      <c r="H6727" s="9">
        <f>SIMULATION!$D$15*EXP($G$6727)</f>
        <v>164.70711805518397</v>
      </c>
      <c r="I6727" s="2">
        <f ca="1">$F6727/$H6727</f>
        <v>7.8442156586135889E-2</v>
      </c>
      <c r="J6727">
        <v>0</v>
      </c>
      <c r="K6727">
        <f ca="1">SIMULATION!$D$3*SIMULATION!$D$17/$H6727/(SIMULATION!$D$17-$I6727)*(((EXP(-$I6727*$J6727))/(1-EXP(-SIMULATION!$D$4*$I6727)))-(EXP(-SIMULATION!$D$17*$J6727)/(1-EXP(-SIMULATION!$D$4*SIMULATION!$D$17))))</f>
        <v>0.72762365128489304</v>
      </c>
      <c r="L6727">
        <v>0.35838716389839625</v>
      </c>
      <c r="M6727">
        <f t="shared" ca="1" si="105"/>
        <v>0.98839462805428147</v>
      </c>
    </row>
    <row r="6728" spans="1:13" x14ac:dyDescent="0.25">
      <c r="A6728" s="9"/>
      <c r="H6728" s="9"/>
      <c r="J6728">
        <v>1</v>
      </c>
      <c r="K6728">
        <f ca="1">SIMULATION!$D$3*SIMULATION!$D$17/$H6727/(SIMULATION!$D$17-$I6727)*(((EXP(-$I6727*$J6728))/(1-EXP(-SIMULATION!$D$4*$I6727)))-(EXP(-SIMULATION!$D$17*$J6728)/(1-EXP(-SIMULATION!$D$4*SIMULATION!$D$17))))</f>
        <v>1.8229592798606897</v>
      </c>
      <c r="L6728">
        <v>-0.28351432305063445</v>
      </c>
      <c r="M6728">
        <f t="shared" ca="1" si="105"/>
        <v>1.3061242136821141</v>
      </c>
    </row>
    <row r="6729" spans="1:13" x14ac:dyDescent="0.25">
      <c r="A6729" s="9"/>
      <c r="H6729" s="9"/>
      <c r="J6729">
        <v>2</v>
      </c>
      <c r="K6729">
        <f ca="1">SIMULATION!$D$3*SIMULATION!$D$17/$H6727/(SIMULATION!$D$17-$I6727)*(((EXP(-$I6727*$J6729))/(1-EXP(-SIMULATION!$D$4*$I6727)))-(EXP(-SIMULATION!$D$17*$J6729)/(1-EXP(-SIMULATION!$D$4*SIMULATION!$D$17))))</f>
        <v>2.4225229194314211</v>
      </c>
      <c r="L6729">
        <v>0.21015246260633547</v>
      </c>
      <c r="M6729">
        <f t="shared" ca="1" si="105"/>
        <v>2.931622076670223</v>
      </c>
    </row>
    <row r="6730" spans="1:13" x14ac:dyDescent="0.25">
      <c r="A6730" s="9"/>
      <c r="H6730" s="9"/>
      <c r="J6730">
        <v>3</v>
      </c>
      <c r="K6730">
        <f ca="1">SIMULATION!$D$3*SIMULATION!$D$17/$H6727/(SIMULATION!$D$17-$I6727)*(((EXP(-$I6727*$J6730))/(1-EXP(-SIMULATION!$D$4*$I6727)))-(EXP(-SIMULATION!$D$17*$J6730)/(1-EXP(-SIMULATION!$D$4*SIMULATION!$D$17))))</f>
        <v>2.7121058771828661</v>
      </c>
      <c r="L6730">
        <v>-1.6515500405355498E-2</v>
      </c>
      <c r="M6730">
        <f t="shared" ca="1" si="105"/>
        <v>2.6673140914688855</v>
      </c>
    </row>
    <row r="6731" spans="1:13" x14ac:dyDescent="0.25">
      <c r="A6731" s="9"/>
      <c r="H6731" s="9"/>
      <c r="J6731">
        <v>4</v>
      </c>
      <c r="K6731">
        <f ca="1">SIMULATION!$D$3*SIMULATION!$D$17/$H6727/(SIMULATION!$D$17-$I6727)*(((EXP(-$I6727*$J6731))/(1-EXP(-SIMULATION!$D$4*$I6727)))-(EXP(-SIMULATION!$D$17*$J6731)/(1-EXP(-SIMULATION!$D$4*SIMULATION!$D$17))))</f>
        <v>2.810185147570591</v>
      </c>
      <c r="L6731">
        <v>6.3683139019670904E-2</v>
      </c>
      <c r="M6731">
        <f t="shared" ca="1" si="105"/>
        <v>2.9891465589943431</v>
      </c>
    </row>
    <row r="6732" spans="1:13" x14ac:dyDescent="0.25">
      <c r="A6732" s="9"/>
      <c r="H6732" s="9"/>
      <c r="J6732">
        <v>5</v>
      </c>
      <c r="K6732">
        <f ca="1">SIMULATION!$D$3*SIMULATION!$D$17/$H6727/(SIMULATION!$D$17-$I6727)*(((EXP(-$I6727*$J6732))/(1-EXP(-SIMULATION!$D$4*$I6727)))-(EXP(-SIMULATION!$D$17*$J6732)/(1-EXP(-SIMULATION!$D$4*SIMULATION!$D$17))))</f>
        <v>2.7921450321752772</v>
      </c>
      <c r="L6732">
        <v>0.22872797636237344</v>
      </c>
      <c r="M6732">
        <f t="shared" ca="1" si="105"/>
        <v>3.4307867150949827</v>
      </c>
    </row>
    <row r="6733" spans="1:13" x14ac:dyDescent="0.25">
      <c r="A6733" s="9"/>
      <c r="H6733" s="9"/>
      <c r="J6733">
        <v>6</v>
      </c>
      <c r="K6733">
        <f ca="1">SIMULATION!$D$3*SIMULATION!$D$17/$H6727/(SIMULATION!$D$17-$I6727)*(((EXP(-$I6727*$J6733))/(1-EXP(-SIMULATION!$D$4*$I6727)))-(EXP(-SIMULATION!$D$17*$J6733)/(1-EXP(-SIMULATION!$D$4*SIMULATION!$D$17))))</f>
        <v>2.7057956257119296</v>
      </c>
      <c r="L6733">
        <v>0.49761880615133164</v>
      </c>
      <c r="M6733">
        <f t="shared" ca="1" si="105"/>
        <v>4.0522504146681948</v>
      </c>
    </row>
    <row r="6734" spans="1:13" x14ac:dyDescent="0.25">
      <c r="A6734" s="9"/>
      <c r="H6734" s="9"/>
      <c r="J6734">
        <v>7</v>
      </c>
      <c r="K6734">
        <f ca="1">SIMULATION!$D$3*SIMULATION!$D$17/$H6727/(SIMULATION!$D$17-$I6727)*(((EXP(-$I6727*$J6734))/(1-EXP(-SIMULATION!$D$4*$I6727)))-(EXP(-SIMULATION!$D$17*$J6734)/(1-EXP(-SIMULATION!$D$4*SIMULATION!$D$17))))</f>
        <v>2.5813143727666898</v>
      </c>
      <c r="L6734">
        <v>0.22903129281595214</v>
      </c>
      <c r="M6734">
        <f t="shared" ca="1" si="105"/>
        <v>3.1725161407258433</v>
      </c>
    </row>
    <row r="6735" spans="1:13" x14ac:dyDescent="0.25">
      <c r="A6735" s="9"/>
      <c r="H6735" s="9"/>
      <c r="J6735">
        <v>8</v>
      </c>
      <c r="K6735">
        <f ca="1">SIMULATION!$D$3*SIMULATION!$D$17/$H6727/(SIMULATION!$D$17-$I6727)*(((EXP(-$I6727*$J6735))/(1-EXP(-SIMULATION!$D$4*$I6727)))-(EXP(-SIMULATION!$D$17*$J6735)/(1-EXP(-SIMULATION!$D$4*SIMULATION!$D$17))))</f>
        <v>2.4376140241697204</v>
      </c>
      <c r="L6735">
        <v>-0.20418671969321775</v>
      </c>
      <c r="M6735">
        <f t="shared" ca="1" si="105"/>
        <v>1.9398856126963211</v>
      </c>
    </row>
    <row r="6736" spans="1:13" x14ac:dyDescent="0.25">
      <c r="A6736" s="9"/>
      <c r="H6736" s="9"/>
      <c r="J6736">
        <v>9</v>
      </c>
      <c r="K6736">
        <f ca="1">SIMULATION!$D$3*SIMULATION!$D$17/$H6727/(SIMULATION!$D$17-$I6727)*(((EXP(-$I6727*$J6736))/(1-EXP(-SIMULATION!$D$4*$I6727)))-(EXP(-SIMULATION!$D$17*$J6736)/(1-EXP(-SIMULATION!$D$4*SIMULATION!$D$17))))</f>
        <v>2.2864207573512969</v>
      </c>
      <c r="L6736">
        <v>-0.12093343751319795</v>
      </c>
      <c r="M6736">
        <f t="shared" ca="1" si="105"/>
        <v>2.009916035563275</v>
      </c>
    </row>
    <row r="6737" spans="1:13" x14ac:dyDescent="0.25">
      <c r="A6737" s="9"/>
      <c r="H6737" s="9"/>
      <c r="J6737">
        <v>10</v>
      </c>
      <c r="K6737">
        <f ca="1">SIMULATION!$D$3*SIMULATION!$D$17/$H6727/(SIMULATION!$D$17-$I6727)*(((EXP(-$I6727*$J6737))/(1-EXP(-SIMULATION!$D$4*$I6727)))-(EXP(-SIMULATION!$D$17*$J6737)/(1-EXP(-SIMULATION!$D$4*SIMULATION!$D$17))))</f>
        <v>2.1348851119057324</v>
      </c>
      <c r="L6737">
        <v>-0.16793159607345665</v>
      </c>
      <c r="M6737">
        <f t="shared" ca="1" si="105"/>
        <v>1.7763704476299427</v>
      </c>
    </row>
    <row r="6738" spans="1:13" x14ac:dyDescent="0.25">
      <c r="A6738" s="9"/>
      <c r="H6738" s="9"/>
      <c r="J6738">
        <v>11</v>
      </c>
      <c r="K6738">
        <f ca="1">SIMULATION!$D$3*SIMULATION!$D$17/$H6727/(SIMULATION!$D$17-$I6727)*(((EXP(-$I6727*$J6738))/(1-EXP(-SIMULATION!$D$4*$I6727)))-(EXP(-SIMULATION!$D$17*$J6738)/(1-EXP(-SIMULATION!$D$4*SIMULATION!$D$17))))</f>
        <v>1.9872529003220278</v>
      </c>
      <c r="L6738">
        <v>-6.6331868127041019E-2</v>
      </c>
      <c r="M6738">
        <f t="shared" ca="1" si="105"/>
        <v>1.8554347030027871</v>
      </c>
    </row>
    <row r="6739" spans="1:13" x14ac:dyDescent="0.25">
      <c r="A6739" s="9"/>
      <c r="H6739" s="9"/>
      <c r="J6739">
        <v>12</v>
      </c>
      <c r="K6739">
        <f ca="1">SIMULATION!$D$3*SIMULATION!$D$17/$H6727/(SIMULATION!$D$17-$I6727)*(((EXP(-$I6727*$J6739))/(1-EXP(-SIMULATION!$D$4*$I6727)))-(EXP(-SIMULATION!$D$17*$J6739)/(1-EXP(-SIMULATION!$D$4*SIMULATION!$D$17))))</f>
        <v>1.8459338969891017</v>
      </c>
      <c r="L6739">
        <v>-0.4003932196822238</v>
      </c>
      <c r="M6739">
        <f t="shared" ca="1" si="105"/>
        <v>1.106834480653081</v>
      </c>
    </row>
    <row r="6740" spans="1:13" x14ac:dyDescent="0.25">
      <c r="A6740" s="9"/>
      <c r="H6740" s="9"/>
      <c r="J6740">
        <v>13</v>
      </c>
      <c r="K6740">
        <f ca="1">SIMULATION!$D$3*SIMULATION!$D$17/$H6727/(SIMULATION!$D$17-$I6727)*(((EXP(-$I6727*$J6740))/(1-EXP(-SIMULATION!$D$4*$I6727)))-(EXP(-SIMULATION!$D$17*$J6740)/(1-EXP(-SIMULATION!$D$4*SIMULATION!$D$17))))</f>
        <v>1.7121847651569104</v>
      </c>
      <c r="L6740">
        <v>-0.46037450855989909</v>
      </c>
      <c r="M6740">
        <f t="shared" ca="1" si="105"/>
        <v>0.92393854533405151</v>
      </c>
    </row>
    <row r="6741" spans="1:13" x14ac:dyDescent="0.25">
      <c r="A6741" s="9"/>
      <c r="H6741" s="9"/>
      <c r="J6741">
        <v>14</v>
      </c>
      <c r="K6741">
        <f ca="1">SIMULATION!$D$3*SIMULATION!$D$17/$H6727/(SIMULATION!$D$17-$I6727)*(((EXP(-$I6727*$J6741))/(1-EXP(-SIMULATION!$D$4*$I6727)))-(EXP(-SIMULATION!$D$17*$J6741)/(1-EXP(-SIMULATION!$D$4*SIMULATION!$D$17))))</f>
        <v>1.5865449226833104</v>
      </c>
      <c r="L6741">
        <v>8.7955806757404636E-2</v>
      </c>
      <c r="M6741">
        <f t="shared" ca="1" si="105"/>
        <v>1.7260907613147851</v>
      </c>
    </row>
    <row r="6742" spans="1:13" x14ac:dyDescent="0.25">
      <c r="A6742" s="9"/>
      <c r="H6742" s="9"/>
      <c r="J6742">
        <v>15</v>
      </c>
      <c r="K6742">
        <f ca="1">SIMULATION!$D$3*SIMULATION!$D$17/$H6727/(SIMULATION!$D$17-$I6727)*(((EXP(-$I6727*$J6742))/(1-EXP(-SIMULATION!$D$4*$I6727)))-(EXP(-SIMULATION!$D$17*$J6742)/(1-EXP(-SIMULATION!$D$4*SIMULATION!$D$17))))</f>
        <v>1.4691142185261836</v>
      </c>
      <c r="L6742">
        <v>-0.39237849145662984</v>
      </c>
      <c r="M6742">
        <f t="shared" ca="1" si="105"/>
        <v>0.89266539768339404</v>
      </c>
    </row>
    <row r="6743" spans="1:13" x14ac:dyDescent="0.25">
      <c r="A6743" s="9"/>
      <c r="H6743" s="9"/>
      <c r="J6743">
        <v>16</v>
      </c>
      <c r="K6743">
        <f ca="1">SIMULATION!$D$3*SIMULATION!$D$17/$H6727/(SIMULATION!$D$17-$I6727)*(((EXP(-$I6727*$J6743))/(1-EXP(-SIMULATION!$D$4*$I6727)))-(EXP(-SIMULATION!$D$17*$J6743)/(1-EXP(-SIMULATION!$D$4*SIMULATION!$D$17))))</f>
        <v>1.359729361212916</v>
      </c>
      <c r="L6743">
        <v>-0.34968307066103066</v>
      </c>
      <c r="M6743">
        <f t="shared" ca="1" si="105"/>
        <v>0.88425502291602176</v>
      </c>
    </row>
    <row r="6744" spans="1:13" x14ac:dyDescent="0.25">
      <c r="A6744" s="9"/>
      <c r="H6744" s="9"/>
      <c r="J6744">
        <v>17</v>
      </c>
      <c r="K6744">
        <f ca="1">SIMULATION!$D$3*SIMULATION!$D$17/$H6727/(SIMULATION!$D$17-$I6727)*(((EXP(-$I6727*$J6744))/(1-EXP(-SIMULATION!$D$4*$I6727)))-(EXP(-SIMULATION!$D$17*$J6744)/(1-EXP(-SIMULATION!$D$4*SIMULATION!$D$17))))</f>
        <v>1.2580755792942591</v>
      </c>
      <c r="L6744">
        <v>-0.4033563826394938</v>
      </c>
      <c r="M6744">
        <f t="shared" ca="1" si="105"/>
        <v>0.75062276454304111</v>
      </c>
    </row>
    <row r="6745" spans="1:13" x14ac:dyDescent="0.25">
      <c r="A6745" s="9"/>
      <c r="H6745" s="9"/>
      <c r="J6745">
        <v>18</v>
      </c>
      <c r="K6745">
        <f ca="1">SIMULATION!$D$3*SIMULATION!$D$17/$H6727/(SIMULATION!$D$17-$I6727)*(((EXP(-$I6727*$J6745))/(1-EXP(-SIMULATION!$D$4*$I6727)))-(EXP(-SIMULATION!$D$17*$J6745)/(1-EXP(-SIMULATION!$D$4*SIMULATION!$D$17))))</f>
        <v>1.1637568824427915</v>
      </c>
      <c r="L6745">
        <v>-2.2274626116444273E-2</v>
      </c>
      <c r="M6745">
        <f t="shared" ca="1" si="105"/>
        <v>1.1378346329959395</v>
      </c>
    </row>
    <row r="6746" spans="1:13" x14ac:dyDescent="0.25">
      <c r="A6746" s="9"/>
      <c r="H6746" s="9"/>
      <c r="J6746">
        <v>19</v>
      </c>
      <c r="K6746">
        <f ca="1">SIMULATION!$D$3*SIMULATION!$D$17/$H6727/(SIMULATION!$D$17-$I6727)*(((EXP(-$I6727*$J6746))/(1-EXP(-SIMULATION!$D$4*$I6727)))-(EXP(-SIMULATION!$D$17*$J6746)/(1-EXP(-SIMULATION!$D$4*SIMULATION!$D$17))))</f>
        <v>1.076339890436725</v>
      </c>
      <c r="L6746">
        <v>-0.44375742759246789</v>
      </c>
      <c r="M6746">
        <f t="shared" ca="1" si="105"/>
        <v>0.59870606944136517</v>
      </c>
    </row>
    <row r="6747" spans="1:13" x14ac:dyDescent="0.25">
      <c r="A6747" s="9"/>
      <c r="H6747" s="9"/>
      <c r="J6747">
        <v>20</v>
      </c>
      <c r="K6747">
        <f ca="1">SIMULATION!$D$3*SIMULATION!$D$17/$H6727/(SIMULATION!$D$17-$I6727)*(((EXP(-$I6727*$J6747))/(1-EXP(-SIMULATION!$D$4*$I6727)))-(EXP(-SIMULATION!$D$17*$J6747)/(1-EXP(-SIMULATION!$D$4*SIMULATION!$D$17))))</f>
        <v>0.99538081403709977</v>
      </c>
      <c r="L6747">
        <v>0.37028917099883824</v>
      </c>
      <c r="M6747">
        <f t="shared" ca="1" si="105"/>
        <v>1.3639595504950464</v>
      </c>
    </row>
    <row r="6748" spans="1:13" x14ac:dyDescent="0.25">
      <c r="A6748" s="9"/>
      <c r="H6748" s="9"/>
      <c r="J6748">
        <v>21</v>
      </c>
      <c r="K6748">
        <f ca="1">SIMULATION!$D$3*SIMULATION!$D$17/$H6727/(SIMULATION!$D$17-$I6727)*(((EXP(-$I6727*$J6748))/(1-EXP(-SIMULATION!$D$4*$I6727)))-(EXP(-SIMULATION!$D$17*$J6748)/(1-EXP(-SIMULATION!$D$4*SIMULATION!$D$17))))</f>
        <v>0.92044172261570978</v>
      </c>
      <c r="L6748">
        <v>0.13208411057463604</v>
      </c>
      <c r="M6748">
        <f t="shared" ca="1" si="105"/>
        <v>1.0420174488831917</v>
      </c>
    </row>
    <row r="6749" spans="1:13" x14ac:dyDescent="0.25">
      <c r="A6749" s="9"/>
      <c r="H6749" s="9"/>
      <c r="J6749">
        <v>22</v>
      </c>
      <c r="K6749">
        <f ca="1">SIMULATION!$D$3*SIMULATION!$D$17/$H6727/(SIMULATION!$D$17-$I6727)*(((EXP(-$I6727*$J6749))/(1-EXP(-SIMULATION!$D$4*$I6727)))-(EXP(-SIMULATION!$D$17*$J6749)/(1-EXP(-SIMULATION!$D$4*SIMULATION!$D$17))))</f>
        <v>0.85110002360521919</v>
      </c>
      <c r="L6749">
        <v>0.20191229679526837</v>
      </c>
      <c r="M6749">
        <f t="shared" ca="1" si="105"/>
        <v>1.0229475841738562</v>
      </c>
    </row>
    <row r="6750" spans="1:13" x14ac:dyDescent="0.25">
      <c r="A6750" s="9"/>
      <c r="H6750" s="9"/>
      <c r="J6750">
        <v>23</v>
      </c>
      <c r="K6750">
        <f ca="1">SIMULATION!$D$3*SIMULATION!$D$17/$H6727/(SIMULATION!$D$17-$I6727)*(((EXP(-$I6727*$J6750))/(1-EXP(-SIMULATION!$D$4*$I6727)))-(EXP(-SIMULATION!$D$17*$J6750)/(1-EXP(-SIMULATION!$D$4*SIMULATION!$D$17))))</f>
        <v>0.78695366323332983</v>
      </c>
      <c r="L6750">
        <v>0.62886692706074765</v>
      </c>
      <c r="M6750">
        <f t="shared" ca="1" si="105"/>
        <v>1.2818427951700724</v>
      </c>
    </row>
    <row r="6751" spans="1:13" x14ac:dyDescent="0.25">
      <c r="A6751" s="9"/>
      <c r="H6751" s="9"/>
      <c r="J6751">
        <v>24</v>
      </c>
      <c r="K6751">
        <f ca="1">SIMULATION!$D$3*SIMULATION!$D$17/$H6727/(SIMULATION!$D$17-$I6727)*(((EXP(-$I6727*$J6751))/(1-EXP(-SIMULATION!$D$4*$I6727)))-(EXP(-SIMULATION!$D$17*$J6751)/(1-EXP(-SIMULATION!$D$4*SIMULATION!$D$17))))</f>
        <v>0.72762365128489281</v>
      </c>
      <c r="L6751">
        <v>0.28163533543542413</v>
      </c>
      <c r="M6751">
        <f t="shared" ca="1" si="105"/>
        <v>0.93254818238526171</v>
      </c>
    </row>
    <row r="6752" spans="1:13" x14ac:dyDescent="0.25">
      <c r="A6752" s="9">
        <v>271</v>
      </c>
      <c r="B6752" s="2">
        <f ca="1">NORMINV(RAND(),SIMULATION!D7,SIMULATION!D8)</f>
        <v>50.137213479319996</v>
      </c>
      <c r="C6752" s="2">
        <v>2</v>
      </c>
      <c r="D6752" s="2">
        <f ca="1">SIMULATION!$D$11*(1+(SIMULATION!$D$12*LN(1+$C6752)))*(1+(SIMULATION!$D$13*(($B6752/63.5)-1)))</f>
        <v>9.2457175412202766</v>
      </c>
      <c r="E6752" s="2">
        <v>0.19922558521077663</v>
      </c>
      <c r="F6752" s="2">
        <f ca="1">D6752*(1+E6752)</f>
        <v>11.08770102906343</v>
      </c>
      <c r="G6752" s="2">
        <v>0.29113776015474185</v>
      </c>
      <c r="H6752" s="9">
        <f>SIMULATION!$D$15*EXP($G$6752)</f>
        <v>295.36024456494584</v>
      </c>
      <c r="I6752" s="2">
        <f ca="1">$F6752/$H6752</f>
        <v>3.7539585076506087E-2</v>
      </c>
      <c r="J6752">
        <v>0</v>
      </c>
      <c r="K6752">
        <f ca="1">SIMULATION!$D$3*SIMULATION!$D$17/$H6752/(SIMULATION!$D$17-$I6752)*(((EXP(-$I6752*$J6752))/(1-EXP(-SIMULATION!$D$4*$I6752)))-(EXP(-SIMULATION!$D$17*$J6752)/(1-EXP(-SIMULATION!$D$4*SIMULATION!$D$17))))</f>
        <v>1.3910437978347581</v>
      </c>
      <c r="L6752">
        <v>0.35532794724979383</v>
      </c>
      <c r="M6752">
        <f t="shared" ca="1" si="105"/>
        <v>1.8853205350539399</v>
      </c>
    </row>
    <row r="6753" spans="1:13" x14ac:dyDescent="0.25">
      <c r="A6753" s="9"/>
      <c r="H6753" s="9"/>
      <c r="J6753">
        <v>1</v>
      </c>
      <c r="K6753">
        <f ca="1">SIMULATION!$D$3*SIMULATION!$D$17/$H6752/(SIMULATION!$D$17-$I6752)*(((EXP(-$I6752*$J6753))/(1-EXP(-SIMULATION!$D$4*$I6752)))-(EXP(-SIMULATION!$D$17*$J6753)/(1-EXP(-SIMULATION!$D$4*SIMULATION!$D$17))))</f>
        <v>1.9953317883808401</v>
      </c>
      <c r="L6753">
        <v>-0.15286622103363753</v>
      </c>
      <c r="M6753">
        <f t="shared" ca="1" si="105"/>
        <v>1.6903129581827714</v>
      </c>
    </row>
    <row r="6754" spans="1:13" x14ac:dyDescent="0.25">
      <c r="A6754" s="9"/>
      <c r="H6754" s="9"/>
      <c r="J6754">
        <v>2</v>
      </c>
      <c r="K6754">
        <f ca="1">SIMULATION!$D$3*SIMULATION!$D$17/$H6752/(SIMULATION!$D$17-$I6752)*(((EXP(-$I6752*$J6754))/(1-EXP(-SIMULATION!$D$4*$I6752)))-(EXP(-SIMULATION!$D$17*$J6754)/(1-EXP(-SIMULATION!$D$4*SIMULATION!$D$17))))</f>
        <v>2.341901799349654</v>
      </c>
      <c r="L6754">
        <v>-0.279381957855522</v>
      </c>
      <c r="M6754">
        <f t="shared" ca="1" si="105"/>
        <v>1.6876166895419777</v>
      </c>
    </row>
    <row r="6755" spans="1:13" x14ac:dyDescent="0.25">
      <c r="A6755" s="9"/>
      <c r="H6755" s="9"/>
      <c r="J6755">
        <v>3</v>
      </c>
      <c r="K6755">
        <f ca="1">SIMULATION!$D$3*SIMULATION!$D$17/$H6752/(SIMULATION!$D$17-$I6752)*(((EXP(-$I6752*$J6755))/(1-EXP(-SIMULATION!$D$4*$I6752)))-(EXP(-SIMULATION!$D$17*$J6755)/(1-EXP(-SIMULATION!$D$4*SIMULATION!$D$17))))</f>
        <v>2.5248183948454623</v>
      </c>
      <c r="L6755">
        <v>-6.6380394184180125E-2</v>
      </c>
      <c r="M6755">
        <f t="shared" ca="1" si="105"/>
        <v>2.3572199545521517</v>
      </c>
    </row>
    <row r="6756" spans="1:13" x14ac:dyDescent="0.25">
      <c r="A6756" s="9"/>
      <c r="H6756" s="9"/>
      <c r="J6756">
        <v>4</v>
      </c>
      <c r="K6756">
        <f ca="1">SIMULATION!$D$3*SIMULATION!$D$17/$H6752/(SIMULATION!$D$17-$I6752)*(((EXP(-$I6752*$J6756))/(1-EXP(-SIMULATION!$D$4*$I6752)))-(EXP(-SIMULATION!$D$17*$J6756)/(1-EXP(-SIMULATION!$D$4*SIMULATION!$D$17))))</f>
        <v>2.6043052199434609</v>
      </c>
      <c r="L6756">
        <v>-0.14194746412132778</v>
      </c>
      <c r="M6756">
        <f t="shared" ca="1" si="105"/>
        <v>2.2346306981745498</v>
      </c>
    </row>
    <row r="6757" spans="1:13" x14ac:dyDescent="0.25">
      <c r="A6757" s="9"/>
      <c r="H6757" s="9"/>
      <c r="J6757">
        <v>5</v>
      </c>
      <c r="K6757">
        <f ca="1">SIMULATION!$D$3*SIMULATION!$D$17/$H6752/(SIMULATION!$D$17-$I6752)*(((EXP(-$I6752*$J6757))/(1-EXP(-SIMULATION!$D$4*$I6752)))-(EXP(-SIMULATION!$D$17*$J6757)/(1-EXP(-SIMULATION!$D$4*SIMULATION!$D$17))))</f>
        <v>2.618901871464149</v>
      </c>
      <c r="L6757">
        <v>-0.34579313092363628</v>
      </c>
      <c r="M6757">
        <f t="shared" ca="1" si="105"/>
        <v>1.7133035937487904</v>
      </c>
    </row>
    <row r="6758" spans="1:13" x14ac:dyDescent="0.25">
      <c r="A6758" s="9"/>
      <c r="H6758" s="9"/>
      <c r="J6758">
        <v>6</v>
      </c>
      <c r="K6758">
        <f ca="1">SIMULATION!$D$3*SIMULATION!$D$17/$H6752/(SIMULATION!$D$17-$I6752)*(((EXP(-$I6752*$J6758))/(1-EXP(-SIMULATION!$D$4*$I6752)))-(EXP(-SIMULATION!$D$17*$J6758)/(1-EXP(-SIMULATION!$D$4*SIMULATION!$D$17))))</f>
        <v>2.5932542409393098</v>
      </c>
      <c r="L6758">
        <v>0.34905960243506851</v>
      </c>
      <c r="M6758">
        <f t="shared" ca="1" si="105"/>
        <v>3.4984545352946408</v>
      </c>
    </row>
    <row r="6759" spans="1:13" x14ac:dyDescent="0.25">
      <c r="A6759" s="9"/>
      <c r="H6759" s="9"/>
      <c r="J6759">
        <v>7</v>
      </c>
      <c r="K6759">
        <f ca="1">SIMULATION!$D$3*SIMULATION!$D$17/$H6752/(SIMULATION!$D$17-$I6752)*(((EXP(-$I6752*$J6759))/(1-EXP(-SIMULATION!$D$4*$I6752)))-(EXP(-SIMULATION!$D$17*$J6759)/(1-EXP(-SIMULATION!$D$4*SIMULATION!$D$17))))</f>
        <v>2.5431066833177147</v>
      </c>
      <c r="L6759">
        <v>0.30446453376298033</v>
      </c>
      <c r="M6759">
        <f t="shared" ca="1" si="105"/>
        <v>3.3173924739635621</v>
      </c>
    </row>
    <row r="6760" spans="1:13" x14ac:dyDescent="0.25">
      <c r="A6760" s="9"/>
      <c r="H6760" s="9"/>
      <c r="J6760">
        <v>8</v>
      </c>
      <c r="K6760">
        <f ca="1">SIMULATION!$D$3*SIMULATION!$D$17/$H6752/(SIMULATION!$D$17-$I6752)*(((EXP(-$I6752*$J6760))/(1-EXP(-SIMULATION!$D$4*$I6752)))-(EXP(-SIMULATION!$D$17*$J6760)/(1-EXP(-SIMULATION!$D$4*SIMULATION!$D$17))))</f>
        <v>2.4785010503358764</v>
      </c>
      <c r="L6760">
        <v>-0.33626381091435958</v>
      </c>
      <c r="M6760">
        <f t="shared" ca="1" si="105"/>
        <v>1.6450708417946915</v>
      </c>
    </row>
    <row r="6761" spans="1:13" x14ac:dyDescent="0.25">
      <c r="A6761" s="9"/>
      <c r="H6761" s="9"/>
      <c r="J6761">
        <v>9</v>
      </c>
      <c r="K6761">
        <f ca="1">SIMULATION!$D$3*SIMULATION!$D$17/$H6752/(SIMULATION!$D$17-$I6752)*(((EXP(-$I6752*$J6761))/(1-EXP(-SIMULATION!$D$4*$I6752)))-(EXP(-SIMULATION!$D$17*$J6761)/(1-EXP(-SIMULATION!$D$4*SIMULATION!$D$17))))</f>
        <v>2.4058266417975198</v>
      </c>
      <c r="L6761">
        <v>-9.7422396217067497E-2</v>
      </c>
      <c r="M6761">
        <f t="shared" ca="1" si="105"/>
        <v>2.1714452454707449</v>
      </c>
    </row>
    <row r="6762" spans="1:13" x14ac:dyDescent="0.25">
      <c r="A6762" s="9"/>
      <c r="H6762" s="9"/>
      <c r="J6762">
        <v>10</v>
      </c>
      <c r="K6762">
        <f ca="1">SIMULATION!$D$3*SIMULATION!$D$17/$H6752/(SIMULATION!$D$17-$I6752)*(((EXP(-$I6752*$J6762))/(1-EXP(-SIMULATION!$D$4*$I6752)))-(EXP(-SIMULATION!$D$17*$J6762)/(1-EXP(-SIMULATION!$D$4*SIMULATION!$D$17))))</f>
        <v>2.3291337996210459</v>
      </c>
      <c r="L6762">
        <v>-0.11862854035279573</v>
      </c>
      <c r="M6762">
        <f t="shared" ca="1" si="105"/>
        <v>2.0528320566856402</v>
      </c>
    </row>
    <row r="6763" spans="1:13" x14ac:dyDescent="0.25">
      <c r="A6763" s="9"/>
      <c r="H6763" s="9"/>
      <c r="J6763">
        <v>11</v>
      </c>
      <c r="K6763">
        <f ca="1">SIMULATION!$D$3*SIMULATION!$D$17/$H6752/(SIMULATION!$D$17-$I6752)*(((EXP(-$I6752*$J6763))/(1-EXP(-SIMULATION!$D$4*$I6752)))-(EXP(-SIMULATION!$D$17*$J6763)/(1-EXP(-SIMULATION!$D$4*SIMULATION!$D$17))))</f>
        <v>2.2509756286731886</v>
      </c>
      <c r="L6763">
        <v>-0.24653964371706902</v>
      </c>
      <c r="M6763">
        <f t="shared" ca="1" si="105"/>
        <v>1.6960208991642951</v>
      </c>
    </row>
    <row r="6764" spans="1:13" x14ac:dyDescent="0.25">
      <c r="A6764" s="9"/>
      <c r="H6764" s="9"/>
      <c r="J6764">
        <v>12</v>
      </c>
      <c r="K6764">
        <f ca="1">SIMULATION!$D$3*SIMULATION!$D$17/$H6752/(SIMULATION!$D$17-$I6752)*(((EXP(-$I6752*$J6764))/(1-EXP(-SIMULATION!$D$4*$I6752)))-(EXP(-SIMULATION!$D$17*$J6764)/(1-EXP(-SIMULATION!$D$4*SIMULATION!$D$17))))</f>
        <v>2.1729473320808217</v>
      </c>
      <c r="L6764">
        <v>1.1358014222966339E-2</v>
      </c>
      <c r="M6764">
        <f t="shared" ca="1" si="105"/>
        <v>2.1976276987843524</v>
      </c>
    </row>
    <row r="6765" spans="1:13" x14ac:dyDescent="0.25">
      <c r="A6765" s="9"/>
      <c r="H6765" s="9"/>
      <c r="J6765">
        <v>13</v>
      </c>
      <c r="K6765">
        <f ca="1">SIMULATION!$D$3*SIMULATION!$D$17/$H6752/(SIMULATION!$D$17-$I6752)*(((EXP(-$I6752*$J6765))/(1-EXP(-SIMULATION!$D$4*$I6752)))-(EXP(-SIMULATION!$D$17*$J6765)/(1-EXP(-SIMULATION!$D$4*SIMULATION!$D$17))))</f>
        <v>2.0960317727640794</v>
      </c>
      <c r="L6765">
        <v>-0.14481690354089247</v>
      </c>
      <c r="M6765">
        <f t="shared" ca="1" si="105"/>
        <v>1.7924909417090578</v>
      </c>
    </row>
    <row r="6766" spans="1:13" x14ac:dyDescent="0.25">
      <c r="A6766" s="9"/>
      <c r="H6766" s="9"/>
      <c r="J6766">
        <v>14</v>
      </c>
      <c r="K6766">
        <f ca="1">SIMULATION!$D$3*SIMULATION!$D$17/$H6752/(SIMULATION!$D$17-$I6752)*(((EXP(-$I6752*$J6766))/(1-EXP(-SIMULATION!$D$4*$I6752)))-(EXP(-SIMULATION!$D$17*$J6766)/(1-EXP(-SIMULATION!$D$4*SIMULATION!$D$17))))</f>
        <v>2.02082086215125</v>
      </c>
      <c r="L6766">
        <v>-0.13707980190309124</v>
      </c>
      <c r="M6766">
        <f t="shared" ca="1" si="105"/>
        <v>1.7438071386859226</v>
      </c>
    </row>
    <row r="6767" spans="1:13" x14ac:dyDescent="0.25">
      <c r="A6767" s="9"/>
      <c r="H6767" s="9"/>
      <c r="J6767">
        <v>15</v>
      </c>
      <c r="K6767">
        <f ca="1">SIMULATION!$D$3*SIMULATION!$D$17/$H6752/(SIMULATION!$D$17-$I6752)*(((EXP(-$I6752*$J6767))/(1-EXP(-SIMULATION!$D$4*$I6752)))-(EXP(-SIMULATION!$D$17*$J6767)/(1-EXP(-SIMULATION!$D$4*SIMULATION!$D$17))))</f>
        <v>1.9476573779823141</v>
      </c>
      <c r="L6767">
        <v>-0.2983016954947581</v>
      </c>
      <c r="M6767">
        <f t="shared" ca="1" si="105"/>
        <v>1.3666678798873146</v>
      </c>
    </row>
    <row r="6768" spans="1:13" x14ac:dyDescent="0.25">
      <c r="A6768" s="9"/>
      <c r="H6768" s="9"/>
      <c r="J6768">
        <v>16</v>
      </c>
      <c r="K6768">
        <f ca="1">SIMULATION!$D$3*SIMULATION!$D$17/$H6752/(SIMULATION!$D$17-$I6752)*(((EXP(-$I6752*$J6768))/(1-EXP(-SIMULATION!$D$4*$I6752)))-(EXP(-SIMULATION!$D$17*$J6768)/(1-EXP(-SIMULATION!$D$4*SIMULATION!$D$17))))</f>
        <v>1.8767257931104586</v>
      </c>
      <c r="L6768">
        <v>-0.17888921761082469</v>
      </c>
      <c r="M6768">
        <f t="shared" ca="1" si="105"/>
        <v>1.5409997843108743</v>
      </c>
    </row>
    <row r="6769" spans="1:13" x14ac:dyDescent="0.25">
      <c r="A6769" s="9"/>
      <c r="H6769" s="9"/>
      <c r="J6769">
        <v>17</v>
      </c>
      <c r="K6769">
        <f ca="1">SIMULATION!$D$3*SIMULATION!$D$17/$H6752/(SIMULATION!$D$17-$I6752)*(((EXP(-$I6752*$J6769))/(1-EXP(-SIMULATION!$D$4*$I6752)))-(EXP(-SIMULATION!$D$17*$J6769)/(1-EXP(-SIMULATION!$D$4*SIMULATION!$D$17))))</f>
        <v>1.8081104312103664</v>
      </c>
      <c r="L6769">
        <v>9.204613253351375E-3</v>
      </c>
      <c r="M6769">
        <f t="shared" ca="1" si="105"/>
        <v>1.8247533884490084</v>
      </c>
    </row>
    <row r="6770" spans="1:13" x14ac:dyDescent="0.25">
      <c r="A6770" s="9"/>
      <c r="H6770" s="9"/>
      <c r="J6770">
        <v>18</v>
      </c>
      <c r="K6770">
        <f ca="1">SIMULATION!$D$3*SIMULATION!$D$17/$H6752/(SIMULATION!$D$17-$I6752)*(((EXP(-$I6752*$J6770))/(1-EXP(-SIMULATION!$D$4*$I6752)))-(EXP(-SIMULATION!$D$17*$J6770)/(1-EXP(-SIMULATION!$D$4*SIMULATION!$D$17))))</f>
        <v>1.7418326866023646</v>
      </c>
      <c r="L6770">
        <v>7.1309449301353356E-2</v>
      </c>
      <c r="M6770">
        <f t="shared" ca="1" si="105"/>
        <v>1.8660418162590759</v>
      </c>
    </row>
    <row r="6771" spans="1:13" x14ac:dyDescent="0.25">
      <c r="A6771" s="9"/>
      <c r="H6771" s="9"/>
      <c r="J6771">
        <v>19</v>
      </c>
      <c r="K6771">
        <f ca="1">SIMULATION!$D$3*SIMULATION!$D$17/$H6752/(SIMULATION!$D$17-$I6752)*(((EXP(-$I6752*$J6771))/(1-EXP(-SIMULATION!$D$4*$I6752)))-(EXP(-SIMULATION!$D$17*$J6771)/(1-EXP(-SIMULATION!$D$4*SIMULATION!$D$17))))</f>
        <v>1.6778748296136368</v>
      </c>
      <c r="L6771">
        <v>0.15247042046119694</v>
      </c>
      <c r="M6771">
        <f t="shared" ca="1" si="105"/>
        <v>1.9337011103660871</v>
      </c>
    </row>
    <row r="6772" spans="1:13" x14ac:dyDescent="0.25">
      <c r="A6772" s="9"/>
      <c r="H6772" s="9"/>
      <c r="J6772">
        <v>20</v>
      </c>
      <c r="K6772">
        <f ca="1">SIMULATION!$D$3*SIMULATION!$D$17/$H6752/(SIMULATION!$D$17-$I6752)*(((EXP(-$I6752*$J6772))/(1-EXP(-SIMULATION!$D$4*$I6752)))-(EXP(-SIMULATION!$D$17*$J6772)/(1-EXP(-SIMULATION!$D$4*SIMULATION!$D$17))))</f>
        <v>1.6161952173209564</v>
      </c>
      <c r="L6772">
        <v>-3.3776117664592917E-2</v>
      </c>
      <c r="M6772">
        <f t="shared" ca="1" si="105"/>
        <v>1.5616064174917714</v>
      </c>
    </row>
    <row r="6773" spans="1:13" x14ac:dyDescent="0.25">
      <c r="A6773" s="9"/>
      <c r="H6773" s="9"/>
      <c r="J6773">
        <v>21</v>
      </c>
      <c r="K6773">
        <f ca="1">SIMULATION!$D$3*SIMULATION!$D$17/$H6752/(SIMULATION!$D$17-$I6752)*(((EXP(-$I6752*$J6773))/(1-EXP(-SIMULATION!$D$4*$I6752)))-(EXP(-SIMULATION!$D$17*$J6773)/(1-EXP(-SIMULATION!$D$4*SIMULATION!$D$17))))</f>
        <v>1.5567379982858212</v>
      </c>
      <c r="L6773">
        <v>-2.0497501272646098E-2</v>
      </c>
      <c r="M6773">
        <f t="shared" ca="1" si="105"/>
        <v>1.5248287591847811</v>
      </c>
    </row>
    <row r="6774" spans="1:13" x14ac:dyDescent="0.25">
      <c r="A6774" s="9"/>
      <c r="H6774" s="9"/>
      <c r="J6774">
        <v>22</v>
      </c>
      <c r="K6774">
        <f ca="1">SIMULATION!$D$3*SIMULATION!$D$17/$H6752/(SIMULATION!$D$17-$I6752)*(((EXP(-$I6752*$J6774))/(1-EXP(-SIMULATION!$D$4*$I6752)))-(EXP(-SIMULATION!$D$17*$J6774)/(1-EXP(-SIMULATION!$D$4*SIMULATION!$D$17))))</f>
        <v>1.4994392904786726</v>
      </c>
      <c r="L6774">
        <v>-9.0068548271577814E-2</v>
      </c>
      <c r="M6774">
        <f t="shared" ca="1" si="105"/>
        <v>1.3643869703638938</v>
      </c>
    </row>
    <row r="6775" spans="1:13" x14ac:dyDescent="0.25">
      <c r="A6775" s="9"/>
      <c r="H6775" s="9"/>
      <c r="J6775">
        <v>23</v>
      </c>
      <c r="K6775">
        <f ca="1">SIMULATION!$D$3*SIMULATION!$D$17/$H6752/(SIMULATION!$D$17-$I6752)*(((EXP(-$I6752*$J6775))/(1-EXP(-SIMULATION!$D$4*$I6752)))-(EXP(-SIMULATION!$D$17*$J6775)/(1-EXP(-SIMULATION!$D$4*SIMULATION!$D$17))))</f>
        <v>1.4442311006515505</v>
      </c>
      <c r="L6775">
        <v>0.16721031849408238</v>
      </c>
      <c r="M6775">
        <f t="shared" ca="1" si="105"/>
        <v>1.6857214429705552</v>
      </c>
    </row>
    <row r="6776" spans="1:13" x14ac:dyDescent="0.25">
      <c r="A6776" s="9"/>
      <c r="H6776" s="9"/>
      <c r="J6776">
        <v>24</v>
      </c>
      <c r="K6776">
        <f ca="1">SIMULATION!$D$3*SIMULATION!$D$17/$H6752/(SIMULATION!$D$17-$I6752)*(((EXP(-$I6752*$J6776))/(1-EXP(-SIMULATION!$D$4*$I6752)))-(EXP(-SIMULATION!$D$17*$J6776)/(1-EXP(-SIMULATION!$D$4*SIMULATION!$D$17))))</f>
        <v>1.3910437978347576</v>
      </c>
      <c r="L6776">
        <v>0.11738259364641855</v>
      </c>
      <c r="M6776">
        <f t="shared" ca="1" si="105"/>
        <v>1.5543281267003657</v>
      </c>
    </row>
    <row r="6777" spans="1:13" x14ac:dyDescent="0.25">
      <c r="A6777" s="9">
        <v>272</v>
      </c>
      <c r="B6777" s="2">
        <f ca="1">NORMINV(RAND(),SIMULATION!D7,SIMULATION!D8)</f>
        <v>65.465840659984096</v>
      </c>
      <c r="C6777" s="2">
        <v>2</v>
      </c>
      <c r="D6777" s="2">
        <f ca="1">SIMULATION!$D$11*(1+(SIMULATION!$D$12*LN(1+$C6777)))*(1+(SIMULATION!$D$13*(($B6777/63.5)-1)))</f>
        <v>10.384048024585383</v>
      </c>
      <c r="E6777" s="2">
        <v>-0.21820765820643895</v>
      </c>
      <c r="F6777" s="2">
        <f ca="1">D6777*(1+E6777)</f>
        <v>8.1181692224374071</v>
      </c>
      <c r="G6777" s="2">
        <v>-0.84415855667144901</v>
      </c>
      <c r="H6777" s="9">
        <f>SIMULATION!$D$15*EXP($G$6777)</f>
        <v>94.907189601693091</v>
      </c>
      <c r="I6777" s="2">
        <f ca="1">$F6777/$H6777</f>
        <v>8.5537979330204336E-2</v>
      </c>
      <c r="J6777">
        <v>0</v>
      </c>
      <c r="K6777">
        <f ca="1">SIMULATION!$D$3*SIMULATION!$D$17/$H6777/(SIMULATION!$D$17-$I6777)*(((EXP(-$I6777*$J6777))/(1-EXP(-SIMULATION!$D$4*$I6777)))-(EXP(-SIMULATION!$D$17*$J6777)/(1-EXP(-SIMULATION!$D$4*SIMULATION!$D$17))))</f>
        <v>1.0563255046717246</v>
      </c>
      <c r="L6777">
        <v>-0.16411637456049269</v>
      </c>
      <c r="M6777">
        <f t="shared" ca="1" si="105"/>
        <v>0.88296519248921834</v>
      </c>
    </row>
    <row r="6778" spans="1:13" x14ac:dyDescent="0.25">
      <c r="A6778" s="9"/>
      <c r="H6778" s="9"/>
      <c r="J6778">
        <v>1</v>
      </c>
      <c r="K6778">
        <f ca="1">SIMULATION!$D$3*SIMULATION!$D$17/$H6777/(SIMULATION!$D$17-$I6777)*(((EXP(-$I6777*$J6778))/(1-EXP(-SIMULATION!$D$4*$I6777)))-(EXP(-SIMULATION!$D$17*$J6778)/(1-EXP(-SIMULATION!$D$4*SIMULATION!$D$17))))</f>
        <v>2.9584037630916606</v>
      </c>
      <c r="L6778">
        <v>0.30543402752557991</v>
      </c>
      <c r="M6778">
        <f t="shared" ca="1" si="105"/>
        <v>3.8620009394995782</v>
      </c>
    </row>
    <row r="6779" spans="1:13" x14ac:dyDescent="0.25">
      <c r="A6779" s="9"/>
      <c r="H6779" s="9"/>
      <c r="J6779">
        <v>2</v>
      </c>
      <c r="K6779">
        <f ca="1">SIMULATION!$D$3*SIMULATION!$D$17/$H6777/(SIMULATION!$D$17-$I6777)*(((EXP(-$I6777*$J6779))/(1-EXP(-SIMULATION!$D$4*$I6777)))-(EXP(-SIMULATION!$D$17*$J6779)/(1-EXP(-SIMULATION!$D$4*SIMULATION!$D$17))))</f>
        <v>3.9902616355733644</v>
      </c>
      <c r="L6779">
        <v>0.19816874188273947</v>
      </c>
      <c r="M6779">
        <f t="shared" ca="1" si="105"/>
        <v>4.781006763677901</v>
      </c>
    </row>
    <row r="6780" spans="1:13" x14ac:dyDescent="0.25">
      <c r="A6780" s="9"/>
      <c r="H6780" s="9"/>
      <c r="J6780">
        <v>3</v>
      </c>
      <c r="K6780">
        <f ca="1">SIMULATION!$D$3*SIMULATION!$D$17/$H6777/(SIMULATION!$D$17-$I6777)*(((EXP(-$I6777*$J6780))/(1-EXP(-SIMULATION!$D$4*$I6777)))-(EXP(-SIMULATION!$D$17*$J6780)/(1-EXP(-SIMULATION!$D$4*SIMULATION!$D$17))))</f>
        <v>4.4797950249128533</v>
      </c>
      <c r="L6780">
        <v>-0.18530092113906707</v>
      </c>
      <c r="M6780">
        <f t="shared" ca="1" si="105"/>
        <v>3.6496848802822917</v>
      </c>
    </row>
    <row r="6781" spans="1:13" x14ac:dyDescent="0.25">
      <c r="A6781" s="9"/>
      <c r="H6781" s="9"/>
      <c r="J6781">
        <v>4</v>
      </c>
      <c r="K6781">
        <f ca="1">SIMULATION!$D$3*SIMULATION!$D$17/$H6777/(SIMULATION!$D$17-$I6777)*(((EXP(-$I6777*$J6781))/(1-EXP(-SIMULATION!$D$4*$I6777)))-(EXP(-SIMULATION!$D$17*$J6781)/(1-EXP(-SIMULATION!$D$4*SIMULATION!$D$17))))</f>
        <v>4.6358704889008457</v>
      </c>
      <c r="L6781">
        <v>0.13492483446052675</v>
      </c>
      <c r="M6781">
        <f t="shared" ca="1" si="105"/>
        <v>5.2613645471962336</v>
      </c>
    </row>
    <row r="6782" spans="1:13" x14ac:dyDescent="0.25">
      <c r="A6782" s="9"/>
      <c r="H6782" s="9"/>
      <c r="J6782">
        <v>5</v>
      </c>
      <c r="K6782">
        <f ca="1">SIMULATION!$D$3*SIMULATION!$D$17/$H6777/(SIMULATION!$D$17-$I6777)*(((EXP(-$I6777*$J6782))/(1-EXP(-SIMULATION!$D$4*$I6777)))-(EXP(-SIMULATION!$D$17*$J6782)/(1-EXP(-SIMULATION!$D$4*SIMULATION!$D$17))))</f>
        <v>4.5911807504449591</v>
      </c>
      <c r="L6782">
        <v>-8.973334498192892E-2</v>
      </c>
      <c r="M6782">
        <f t="shared" ca="1" si="105"/>
        <v>4.1791987442908907</v>
      </c>
    </row>
    <row r="6783" spans="1:13" x14ac:dyDescent="0.25">
      <c r="A6783" s="9"/>
      <c r="H6783" s="9"/>
      <c r="J6783">
        <v>6</v>
      </c>
      <c r="K6783">
        <f ca="1">SIMULATION!$D$3*SIMULATION!$D$17/$H6777/(SIMULATION!$D$17-$I6777)*(((EXP(-$I6777*$J6783))/(1-EXP(-SIMULATION!$D$4*$I6777)))-(EXP(-SIMULATION!$D$17*$J6783)/(1-EXP(-SIMULATION!$D$4*SIMULATION!$D$17))))</f>
        <v>4.4296990998668999</v>
      </c>
      <c r="L6783">
        <v>-0.17041908975607686</v>
      </c>
      <c r="M6783">
        <f t="shared" ca="1" si="105"/>
        <v>3.6747938113742697</v>
      </c>
    </row>
    <row r="6784" spans="1:13" x14ac:dyDescent="0.25">
      <c r="A6784" s="9"/>
      <c r="H6784" s="9"/>
      <c r="J6784">
        <v>7</v>
      </c>
      <c r="K6784">
        <f ca="1">SIMULATION!$D$3*SIMULATION!$D$17/$H6777/(SIMULATION!$D$17-$I6777)*(((EXP(-$I6777*$J6784))/(1-EXP(-SIMULATION!$D$4*$I6777)))-(EXP(-SIMULATION!$D$17*$J6784)/(1-EXP(-SIMULATION!$D$4*SIMULATION!$D$17))))</f>
        <v>4.2042650860871591</v>
      </c>
      <c r="L6784">
        <v>0.3872834576593201</v>
      </c>
      <c r="M6784">
        <f t="shared" ca="1" si="105"/>
        <v>5.8325074055433532</v>
      </c>
    </row>
    <row r="6785" spans="1:13" x14ac:dyDescent="0.25">
      <c r="A6785" s="9"/>
      <c r="H6785" s="9"/>
      <c r="J6785">
        <v>8</v>
      </c>
      <c r="K6785">
        <f ca="1">SIMULATION!$D$3*SIMULATION!$D$17/$H6777/(SIMULATION!$D$17-$I6777)*(((EXP(-$I6777*$J6785))/(1-EXP(-SIMULATION!$D$4*$I6777)))-(EXP(-SIMULATION!$D$17*$J6785)/(1-EXP(-SIMULATION!$D$4*SIMULATION!$D$17))))</f>
        <v>3.947846734029782</v>
      </c>
      <c r="L6785">
        <v>-8.1353191440726044E-2</v>
      </c>
      <c r="M6785">
        <f t="shared" ca="1" si="105"/>
        <v>3.6266768028976122</v>
      </c>
    </row>
    <row r="6786" spans="1:13" x14ac:dyDescent="0.25">
      <c r="A6786" s="9"/>
      <c r="H6786" s="9"/>
      <c r="J6786">
        <v>9</v>
      </c>
      <c r="K6786">
        <f ca="1">SIMULATION!$D$3*SIMULATION!$D$17/$H6777/(SIMULATION!$D$17-$I6777)*(((EXP(-$I6777*$J6786))/(1-EXP(-SIMULATION!$D$4*$I6777)))-(EXP(-SIMULATION!$D$17*$J6786)/(1-EXP(-SIMULATION!$D$4*SIMULATION!$D$17))))</f>
        <v>3.6807511102642008</v>
      </c>
      <c r="L6786">
        <v>-5.4918674160742177E-2</v>
      </c>
      <c r="M6786">
        <f t="shared" ca="1" si="105"/>
        <v>3.4786091393728111</v>
      </c>
    </row>
    <row r="6787" spans="1:13" x14ac:dyDescent="0.25">
      <c r="A6787" s="9"/>
      <c r="H6787" s="9"/>
      <c r="J6787">
        <v>10</v>
      </c>
      <c r="K6787">
        <f ca="1">SIMULATION!$D$3*SIMULATION!$D$17/$H6777/(SIMULATION!$D$17-$I6777)*(((EXP(-$I6777*$J6787))/(1-EXP(-SIMULATION!$D$4*$I6777)))-(EXP(-SIMULATION!$D$17*$J6787)/(1-EXP(-SIMULATION!$D$4*SIMULATION!$D$17))))</f>
        <v>3.4152390277270568</v>
      </c>
      <c r="L6787">
        <v>0.48644532279482211</v>
      </c>
      <c r="M6787">
        <f t="shared" ref="M6787:M6850" ca="1" si="106">$K6787*(1+$L6787)</f>
        <v>5.0765660789912195</v>
      </c>
    </row>
    <row r="6788" spans="1:13" x14ac:dyDescent="0.25">
      <c r="A6788" s="9"/>
      <c r="H6788" s="9"/>
      <c r="J6788">
        <v>11</v>
      </c>
      <c r="K6788">
        <f ca="1">SIMULATION!$D$3*SIMULATION!$D$17/$H6777/(SIMULATION!$D$17-$I6777)*(((EXP(-$I6777*$J6788))/(1-EXP(-SIMULATION!$D$4*$I6777)))-(EXP(-SIMULATION!$D$17*$J6788)/(1-EXP(-SIMULATION!$D$4*SIMULATION!$D$17))))</f>
        <v>3.1584767517040087</v>
      </c>
      <c r="L6788">
        <v>5.0984964020254514E-2</v>
      </c>
      <c r="M6788">
        <f t="shared" ca="1" si="106"/>
        <v>3.3195115752484474</v>
      </c>
    </row>
    <row r="6789" spans="1:13" x14ac:dyDescent="0.25">
      <c r="A6789" s="9"/>
      <c r="H6789" s="9"/>
      <c r="J6789">
        <v>12</v>
      </c>
      <c r="K6789">
        <f ca="1">SIMULATION!$D$3*SIMULATION!$D$17/$H6777/(SIMULATION!$D$17-$I6777)*(((EXP(-$I6777*$J6789))/(1-EXP(-SIMULATION!$D$4*$I6777)))-(EXP(-SIMULATION!$D$17*$J6789)/(1-EXP(-SIMULATION!$D$4*SIMULATION!$D$17))))</f>
        <v>2.9144224674713666</v>
      </c>
      <c r="L6789">
        <v>-1.6657009640107637E-2</v>
      </c>
      <c r="M6789">
        <f t="shared" ca="1" si="106"/>
        <v>2.8658769043353498</v>
      </c>
    </row>
    <row r="6790" spans="1:13" x14ac:dyDescent="0.25">
      <c r="A6790" s="9"/>
      <c r="H6790" s="9"/>
      <c r="J6790">
        <v>13</v>
      </c>
      <c r="K6790">
        <f ca="1">SIMULATION!$D$3*SIMULATION!$D$17/$H6777/(SIMULATION!$D$17-$I6777)*(((EXP(-$I6777*$J6790))/(1-EXP(-SIMULATION!$D$4*$I6777)))-(EXP(-SIMULATION!$D$17*$J6790)/(1-EXP(-SIMULATION!$D$4*SIMULATION!$D$17))))</f>
        <v>2.685030531948132</v>
      </c>
      <c r="L6790">
        <v>-0.19548352840525091</v>
      </c>
      <c r="M6790">
        <f t="shared" ca="1" si="106"/>
        <v>2.1601512896870831</v>
      </c>
    </row>
    <row r="6791" spans="1:13" x14ac:dyDescent="0.25">
      <c r="A6791" s="9"/>
      <c r="H6791" s="9"/>
      <c r="J6791">
        <v>14</v>
      </c>
      <c r="K6791">
        <f ca="1">SIMULATION!$D$3*SIMULATION!$D$17/$H6777/(SIMULATION!$D$17-$I6777)*(((EXP(-$I6777*$J6791))/(1-EXP(-SIMULATION!$D$4*$I6777)))-(EXP(-SIMULATION!$D$17*$J6791)/(1-EXP(-SIMULATION!$D$4*SIMULATION!$D$17))))</f>
        <v>2.4710189253894783</v>
      </c>
      <c r="L6791">
        <v>-1.7136383901068544E-2</v>
      </c>
      <c r="M6791">
        <f t="shared" ca="1" si="106"/>
        <v>2.4286745964571983</v>
      </c>
    </row>
    <row r="6792" spans="1:13" x14ac:dyDescent="0.25">
      <c r="A6792" s="9"/>
      <c r="H6792" s="9"/>
      <c r="J6792">
        <v>15</v>
      </c>
      <c r="K6792">
        <f ca="1">SIMULATION!$D$3*SIMULATION!$D$17/$H6777/(SIMULATION!$D$17-$I6777)*(((EXP(-$I6777*$J6792))/(1-EXP(-SIMULATION!$D$4*$I6777)))-(EXP(-SIMULATION!$D$17*$J6792)/(1-EXP(-SIMULATION!$D$4*SIMULATION!$D$17))))</f>
        <v>2.2723571404690857</v>
      </c>
      <c r="L6792">
        <v>-8.6014537744551464E-2</v>
      </c>
      <c r="M6792">
        <f t="shared" ca="1" si="106"/>
        <v>2.0769013914411065</v>
      </c>
    </row>
    <row r="6793" spans="1:13" x14ac:dyDescent="0.25">
      <c r="A6793" s="9"/>
      <c r="H6793" s="9"/>
      <c r="J6793">
        <v>16</v>
      </c>
      <c r="K6793">
        <f ca="1">SIMULATION!$D$3*SIMULATION!$D$17/$H6777/(SIMULATION!$D$17-$I6777)*(((EXP(-$I6777*$J6793))/(1-EXP(-SIMULATION!$D$4*$I6777)))-(EXP(-SIMULATION!$D$17*$J6793)/(1-EXP(-SIMULATION!$D$4*SIMULATION!$D$17))))</f>
        <v>2.088575241614739</v>
      </c>
      <c r="L6793">
        <v>-0.16400863023409698</v>
      </c>
      <c r="M6793">
        <f t="shared" ca="1" si="106"/>
        <v>1.7460308770966575</v>
      </c>
    </row>
    <row r="6794" spans="1:13" x14ac:dyDescent="0.25">
      <c r="A6794" s="9"/>
      <c r="H6794" s="9"/>
      <c r="J6794">
        <v>17</v>
      </c>
      <c r="K6794">
        <f ca="1">SIMULATION!$D$3*SIMULATION!$D$17/$H6777/(SIMULATION!$D$17-$I6777)*(((EXP(-$I6777*$J6794))/(1-EXP(-SIMULATION!$D$4*$I6777)))-(EXP(-SIMULATION!$D$17*$J6794)/(1-EXP(-SIMULATION!$D$4*SIMULATION!$D$17))))</f>
        <v>1.9189586203655551</v>
      </c>
      <c r="L6794">
        <v>-3.2758009281275466E-2</v>
      </c>
      <c r="M6794">
        <f t="shared" ca="1" si="106"/>
        <v>1.8560973560692366</v>
      </c>
    </row>
    <row r="6795" spans="1:13" x14ac:dyDescent="0.25">
      <c r="A6795" s="9"/>
      <c r="H6795" s="9"/>
      <c r="J6795">
        <v>18</v>
      </c>
      <c r="K6795">
        <f ca="1">SIMULATION!$D$3*SIMULATION!$D$17/$H6777/(SIMULATION!$D$17-$I6777)*(((EXP(-$I6777*$J6795))/(1-EXP(-SIMULATION!$D$4*$I6777)))-(EXP(-SIMULATION!$D$17*$J6795)/(1-EXP(-SIMULATION!$D$4*SIMULATION!$D$17))))</f>
        <v>1.7626697722889078</v>
      </c>
      <c r="L6795">
        <v>-0.19138376112274494</v>
      </c>
      <c r="M6795">
        <f t="shared" ca="1" si="106"/>
        <v>1.4253234016508842</v>
      </c>
    </row>
    <row r="6796" spans="1:13" x14ac:dyDescent="0.25">
      <c r="A6796" s="9"/>
      <c r="H6796" s="9"/>
      <c r="J6796">
        <v>19</v>
      </c>
      <c r="K6796">
        <f ca="1">SIMULATION!$D$3*SIMULATION!$D$17/$H6777/(SIMULATION!$D$17-$I6777)*(((EXP(-$I6777*$J6796))/(1-EXP(-SIMULATION!$D$4*$I6777)))-(EXP(-SIMULATION!$D$17*$J6796)/(1-EXP(-SIMULATION!$D$4*SIMULATION!$D$17))))</f>
        <v>1.6188235557034576</v>
      </c>
      <c r="L6796">
        <v>-0.36310858172639571</v>
      </c>
      <c r="M6796">
        <f t="shared" ca="1" si="106"/>
        <v>1.0310148303266942</v>
      </c>
    </row>
    <row r="6797" spans="1:13" x14ac:dyDescent="0.25">
      <c r="A6797" s="9"/>
      <c r="H6797" s="9"/>
      <c r="J6797">
        <v>20</v>
      </c>
      <c r="K6797">
        <f ca="1">SIMULATION!$D$3*SIMULATION!$D$17/$H6777/(SIMULATION!$D$17-$I6777)*(((EXP(-$I6777*$J6797))/(1-EXP(-SIMULATION!$D$4*$I6777)))-(EXP(-SIMULATION!$D$17*$J6797)/(1-EXP(-SIMULATION!$D$4*SIMULATION!$D$17))))</f>
        <v>1.4865328682317536</v>
      </c>
      <c r="L6797">
        <v>-0.13532858684941806</v>
      </c>
      <c r="M6797">
        <f t="shared" ca="1" si="106"/>
        <v>1.2853624758687381</v>
      </c>
    </row>
    <row r="6798" spans="1:13" x14ac:dyDescent="0.25">
      <c r="A6798" s="9"/>
      <c r="H6798" s="9"/>
      <c r="J6798">
        <v>21</v>
      </c>
      <c r="K6798">
        <f ca="1">SIMULATION!$D$3*SIMULATION!$D$17/$H6777/(SIMULATION!$D$17-$I6777)*(((EXP(-$I6777*$J6798))/(1-EXP(-SIMULATION!$D$4*$I6777)))-(EXP(-SIMULATION!$D$17*$J6798)/(1-EXP(-SIMULATION!$D$4*SIMULATION!$D$17))))</f>
        <v>1.3649355755205284</v>
      </c>
      <c r="L6798">
        <v>-0.47989546437967606</v>
      </c>
      <c r="M6798">
        <f t="shared" ca="1" si="106"/>
        <v>0.70990918365776412</v>
      </c>
    </row>
    <row r="6799" spans="1:13" x14ac:dyDescent="0.25">
      <c r="A6799" s="9"/>
      <c r="H6799" s="9"/>
      <c r="J6799">
        <v>22</v>
      </c>
      <c r="K6799">
        <f ca="1">SIMULATION!$D$3*SIMULATION!$D$17/$H6777/(SIMULATION!$D$17-$I6777)*(((EXP(-$I6777*$J6799))/(1-EXP(-SIMULATION!$D$4*$I6777)))-(EXP(-SIMULATION!$D$17*$J6799)/(1-EXP(-SIMULATION!$D$4*SIMULATION!$D$17))))</f>
        <v>1.2532096178898358</v>
      </c>
      <c r="L6799">
        <v>0.10075105909037438</v>
      </c>
      <c r="M6799">
        <f t="shared" ca="1" si="106"/>
        <v>1.3794718141544802</v>
      </c>
    </row>
    <row r="6800" spans="1:13" x14ac:dyDescent="0.25">
      <c r="A6800" s="9"/>
      <c r="H6800" s="9"/>
      <c r="J6800">
        <v>23</v>
      </c>
      <c r="K6800">
        <f ca="1">SIMULATION!$D$3*SIMULATION!$D$17/$H6777/(SIMULATION!$D$17-$I6777)*(((EXP(-$I6777*$J6800))/(1-EXP(-SIMULATION!$D$4*$I6777)))-(EXP(-SIMULATION!$D$17*$J6800)/(1-EXP(-SIMULATION!$D$4*SIMULATION!$D$17))))</f>
        <v>1.1505807173668554</v>
      </c>
      <c r="L6800">
        <v>0.1112397370831501</v>
      </c>
      <c r="M6800">
        <f t="shared" ca="1" si="106"/>
        <v>1.2785710138596866</v>
      </c>
    </row>
    <row r="6801" spans="1:13" x14ac:dyDescent="0.25">
      <c r="A6801" s="9"/>
      <c r="H6801" s="9"/>
      <c r="J6801">
        <v>24</v>
      </c>
      <c r="K6801">
        <f ca="1">SIMULATION!$D$3*SIMULATION!$D$17/$H6777/(SIMULATION!$D$17-$I6777)*(((EXP(-$I6777*$J6801))/(1-EXP(-SIMULATION!$D$4*$I6777)))-(EXP(-SIMULATION!$D$17*$J6801)/(1-EXP(-SIMULATION!$D$4*SIMULATION!$D$17))))</f>
        <v>1.0563255046717244</v>
      </c>
      <c r="L6801">
        <v>6.4606895207589041E-2</v>
      </c>
      <c r="M6801">
        <f t="shared" ca="1" si="106"/>
        <v>1.1245714158571543</v>
      </c>
    </row>
    <row r="6802" spans="1:13" x14ac:dyDescent="0.25">
      <c r="A6802" s="9">
        <v>273</v>
      </c>
      <c r="B6802" s="2">
        <f ca="1">NORMINV(RAND(),SIMULATION!D7,SIMULATION!D8)</f>
        <v>65.469363821238076</v>
      </c>
      <c r="C6802" s="2">
        <v>2</v>
      </c>
      <c r="D6802" s="2">
        <f ca="1">SIMULATION!$D$11*(1+(SIMULATION!$D$12*LN(1+$C6802)))*(1+(SIMULATION!$D$13*(($B6802/63.5)-1)))</f>
        <v>10.384309660660549</v>
      </c>
      <c r="E6802" s="2">
        <v>-3.8451564633619373E-2</v>
      </c>
      <c r="F6802" s="2">
        <f ca="1">D6802*(1+E6802)</f>
        <v>9.9850167065681408</v>
      </c>
      <c r="G6802" s="2">
        <v>-8.8849867444005345E-2</v>
      </c>
      <c r="H6802" s="9">
        <f>SIMULATION!$D$15*EXP($G$6802)</f>
        <v>201.98797213426968</v>
      </c>
      <c r="I6802" s="2">
        <f ca="1">$F6802/$H6802</f>
        <v>4.9433719251019019E-2</v>
      </c>
      <c r="J6802">
        <v>0</v>
      </c>
      <c r="K6802">
        <f ca="1">SIMULATION!$D$3*SIMULATION!$D$17/$H6802/(SIMULATION!$D$17-$I6802)*(((EXP(-$I6802*$J6802))/(1-EXP(-SIMULATION!$D$4*$I6802)))-(EXP(-SIMULATION!$D$17*$J6802)/(1-EXP(-SIMULATION!$D$4*SIMULATION!$D$17))))</f>
        <v>1.3462219283417518</v>
      </c>
      <c r="L6802">
        <v>2.6175254373476915E-2</v>
      </c>
      <c r="M6802">
        <f t="shared" ca="1" si="106"/>
        <v>1.3814596297592499</v>
      </c>
    </row>
    <row r="6803" spans="1:13" x14ac:dyDescent="0.25">
      <c r="A6803" s="9"/>
      <c r="H6803" s="9"/>
      <c r="J6803">
        <v>1</v>
      </c>
      <c r="K6803">
        <f ca="1">SIMULATION!$D$3*SIMULATION!$D$17/$H6802/(SIMULATION!$D$17-$I6802)*(((EXP(-$I6802*$J6803))/(1-EXP(-SIMULATION!$D$4*$I6802)))-(EXP(-SIMULATION!$D$17*$J6803)/(1-EXP(-SIMULATION!$D$4*SIMULATION!$D$17))))</f>
        <v>2.2338023792007466</v>
      </c>
      <c r="L6803">
        <v>-8.3253748328742647E-2</v>
      </c>
      <c r="M6803">
        <f t="shared" ca="1" si="106"/>
        <v>2.0478299581066213</v>
      </c>
    </row>
    <row r="6804" spans="1:13" x14ac:dyDescent="0.25">
      <c r="A6804" s="9"/>
      <c r="H6804" s="9"/>
      <c r="J6804">
        <v>2</v>
      </c>
      <c r="K6804">
        <f ca="1">SIMULATION!$D$3*SIMULATION!$D$17/$H6802/(SIMULATION!$D$17-$I6802)*(((EXP(-$I6802*$J6804))/(1-EXP(-SIMULATION!$D$4*$I6802)))-(EXP(-SIMULATION!$D$17*$J6804)/(1-EXP(-SIMULATION!$D$4*SIMULATION!$D$17))))</f>
        <v>2.7364543974157249</v>
      </c>
      <c r="L6804">
        <v>-0.8029885488219336</v>
      </c>
      <c r="M6804">
        <f t="shared" ca="1" si="106"/>
        <v>0.53911285191747316</v>
      </c>
    </row>
    <row r="6805" spans="1:13" x14ac:dyDescent="0.25">
      <c r="A6805" s="9"/>
      <c r="H6805" s="9"/>
      <c r="J6805">
        <v>3</v>
      </c>
      <c r="K6805">
        <f ca="1">SIMULATION!$D$3*SIMULATION!$D$17/$H6802/(SIMULATION!$D$17-$I6802)*(((EXP(-$I6802*$J6805))/(1-EXP(-SIMULATION!$D$4*$I6802)))-(EXP(-SIMULATION!$D$17*$J6805)/(1-EXP(-SIMULATION!$D$4*SIMULATION!$D$17))))</f>
        <v>2.9956245499177285</v>
      </c>
      <c r="L6805">
        <v>-0.31657402442442201</v>
      </c>
      <c r="M6805">
        <f t="shared" ca="1" si="106"/>
        <v>2.0472876304856755</v>
      </c>
    </row>
    <row r="6806" spans="1:13" x14ac:dyDescent="0.25">
      <c r="A6806" s="9"/>
      <c r="H6806" s="9"/>
      <c r="J6806">
        <v>4</v>
      </c>
      <c r="K6806">
        <f ca="1">SIMULATION!$D$3*SIMULATION!$D$17/$H6802/(SIMULATION!$D$17-$I6802)*(((EXP(-$I6802*$J6806))/(1-EXP(-SIMULATION!$D$4*$I6802)))-(EXP(-SIMULATION!$D$17*$J6806)/(1-EXP(-SIMULATION!$D$4*SIMULATION!$D$17))))</f>
        <v>3.1018013896453902</v>
      </c>
      <c r="L6806">
        <v>-8.9123566068500856E-3</v>
      </c>
      <c r="M6806">
        <f t="shared" ca="1" si="106"/>
        <v>3.0741570295372473</v>
      </c>
    </row>
    <row r="6807" spans="1:13" x14ac:dyDescent="0.25">
      <c r="A6807" s="9"/>
      <c r="H6807" s="9"/>
      <c r="J6807">
        <v>5</v>
      </c>
      <c r="K6807">
        <f ca="1">SIMULATION!$D$3*SIMULATION!$D$17/$H6802/(SIMULATION!$D$17-$I6802)*(((EXP(-$I6802*$J6807))/(1-EXP(-SIMULATION!$D$4*$I6802)))-(EXP(-SIMULATION!$D$17*$J6807)/(1-EXP(-SIMULATION!$D$4*SIMULATION!$D$17))))</f>
        <v>3.1128257571305755</v>
      </c>
      <c r="L6807">
        <v>-0.29505296391326441</v>
      </c>
      <c r="M6807">
        <f t="shared" ca="1" si="106"/>
        <v>2.1943772913436477</v>
      </c>
    </row>
    <row r="6808" spans="1:13" x14ac:dyDescent="0.25">
      <c r="A6808" s="9"/>
      <c r="H6808" s="9"/>
      <c r="J6808">
        <v>6</v>
      </c>
      <c r="K6808">
        <f ca="1">SIMULATION!$D$3*SIMULATION!$D$17/$H6802/(SIMULATION!$D$17-$I6802)*(((EXP(-$I6802*$J6808))/(1-EXP(-SIMULATION!$D$4*$I6802)))-(EXP(-SIMULATION!$D$17*$J6808)/(1-EXP(-SIMULATION!$D$4*SIMULATION!$D$17))))</f>
        <v>3.0656241083754088</v>
      </c>
      <c r="L6808">
        <v>-0.29367225166870714</v>
      </c>
      <c r="M6808">
        <f t="shared" ca="1" si="106"/>
        <v>2.1653353736989298</v>
      </c>
    </row>
    <row r="6809" spans="1:13" x14ac:dyDescent="0.25">
      <c r="A6809" s="9"/>
      <c r="H6809" s="9"/>
      <c r="J6809">
        <v>7</v>
      </c>
      <c r="K6809">
        <f ca="1">SIMULATION!$D$3*SIMULATION!$D$17/$H6802/(SIMULATION!$D$17-$I6802)*(((EXP(-$I6802*$J6809))/(1-EXP(-SIMULATION!$D$4*$I6802)))-(EXP(-SIMULATION!$D$17*$J6809)/(1-EXP(-SIMULATION!$D$4*SIMULATION!$D$17))))</f>
        <v>2.9837271755752006</v>
      </c>
      <c r="L6809">
        <v>0.12782640987696439</v>
      </c>
      <c r="M6809">
        <f t="shared" ca="1" si="106"/>
        <v>3.3651263084813134</v>
      </c>
    </row>
    <row r="6810" spans="1:13" x14ac:dyDescent="0.25">
      <c r="A6810" s="9"/>
      <c r="H6810" s="9"/>
      <c r="J6810">
        <v>8</v>
      </c>
      <c r="K6810">
        <f ca="1">SIMULATION!$D$3*SIMULATION!$D$17/$H6802/(SIMULATION!$D$17-$I6802)*(((EXP(-$I6802*$J6810))/(1-EXP(-SIMULATION!$D$4*$I6802)))-(EXP(-SIMULATION!$D$17*$J6810)/(1-EXP(-SIMULATION!$D$4*SIMULATION!$D$17))))</f>
        <v>2.8820877832423011</v>
      </c>
      <c r="L6810">
        <v>-0.29307302606987012</v>
      </c>
      <c r="M6810">
        <f t="shared" ca="1" si="106"/>
        <v>2.0374255952084757</v>
      </c>
    </row>
    <row r="6811" spans="1:13" x14ac:dyDescent="0.25">
      <c r="A6811" s="9"/>
      <c r="H6811" s="9"/>
      <c r="J6811">
        <v>9</v>
      </c>
      <c r="K6811">
        <f ca="1">SIMULATION!$D$3*SIMULATION!$D$17/$H6802/(SIMULATION!$D$17-$I6802)*(((EXP(-$I6802*$J6811))/(1-EXP(-SIMULATION!$D$4*$I6802)))-(EXP(-SIMULATION!$D$17*$J6811)/(1-EXP(-SIMULATION!$D$4*SIMULATION!$D$17))))</f>
        <v>2.7701679131813561</v>
      </c>
      <c r="L6811">
        <v>-1.9215033379634833E-2</v>
      </c>
      <c r="M6811">
        <f t="shared" ca="1" si="106"/>
        <v>2.7169390442623831</v>
      </c>
    </row>
    <row r="6812" spans="1:13" x14ac:dyDescent="0.25">
      <c r="A6812" s="9"/>
      <c r="H6812" s="9"/>
      <c r="J6812">
        <v>10</v>
      </c>
      <c r="K6812">
        <f ca="1">SIMULATION!$D$3*SIMULATION!$D$17/$H6802/(SIMULATION!$D$17-$I6802)*(((EXP(-$I6802*$J6812))/(1-EXP(-SIMULATION!$D$4*$I6802)))-(EXP(-SIMULATION!$D$17*$J6812)/(1-EXP(-SIMULATION!$D$4*SIMULATION!$D$17))))</f>
        <v>2.6539166769949096</v>
      </c>
      <c r="L6812">
        <v>2.0214897461705676E-3</v>
      </c>
      <c r="M6812">
        <f t="shared" ca="1" si="106"/>
        <v>2.6592815423446461</v>
      </c>
    </row>
    <row r="6813" spans="1:13" x14ac:dyDescent="0.25">
      <c r="A6813" s="9"/>
      <c r="H6813" s="9"/>
      <c r="J6813">
        <v>11</v>
      </c>
      <c r="K6813">
        <f ca="1">SIMULATION!$D$3*SIMULATION!$D$17/$H6802/(SIMULATION!$D$17-$I6802)*(((EXP(-$I6802*$J6813))/(1-EXP(-SIMULATION!$D$4*$I6802)))-(EXP(-SIMULATION!$D$17*$J6813)/(1-EXP(-SIMULATION!$D$4*SIMULATION!$D$17))))</f>
        <v>2.5370375693743878</v>
      </c>
      <c r="L6813">
        <v>0.23201091947426408</v>
      </c>
      <c r="M6813">
        <f t="shared" ca="1" si="106"/>
        <v>3.1256579885856919</v>
      </c>
    </row>
    <row r="6814" spans="1:13" x14ac:dyDescent="0.25">
      <c r="A6814" s="9"/>
      <c r="H6814" s="9"/>
      <c r="J6814">
        <v>12</v>
      </c>
      <c r="K6814">
        <f ca="1">SIMULATION!$D$3*SIMULATION!$D$17/$H6802/(SIMULATION!$D$17-$I6802)*(((EXP(-$I6802*$J6814))/(1-EXP(-SIMULATION!$D$4*$I6802)))-(EXP(-SIMULATION!$D$17*$J6814)/(1-EXP(-SIMULATION!$D$4*SIMULATION!$D$17))))</f>
        <v>2.4218002887461063</v>
      </c>
      <c r="L6814">
        <v>-4.9969288435484684E-2</v>
      </c>
      <c r="M6814">
        <f t="shared" ca="1" si="106"/>
        <v>2.3007846515846122</v>
      </c>
    </row>
    <row r="6815" spans="1:13" x14ac:dyDescent="0.25">
      <c r="A6815" s="9"/>
      <c r="H6815" s="9"/>
      <c r="J6815">
        <v>13</v>
      </c>
      <c r="K6815">
        <f ca="1">SIMULATION!$D$3*SIMULATION!$D$17/$H6802/(SIMULATION!$D$17-$I6802)*(((EXP(-$I6802*$J6815))/(1-EXP(-SIMULATION!$D$4*$I6802)))-(EXP(-SIMULATION!$D$17*$J6815)/(1-EXP(-SIMULATION!$D$4*SIMULATION!$D$17))))</f>
        <v>2.3095607184531781</v>
      </c>
      <c r="L6815">
        <v>0.39336831812357181</v>
      </c>
      <c r="M6815">
        <f t="shared" ca="1" si="106"/>
        <v>3.2180687338753731</v>
      </c>
    </row>
    <row r="6816" spans="1:13" x14ac:dyDescent="0.25">
      <c r="A6816" s="9"/>
      <c r="H6816" s="9"/>
      <c r="J6816">
        <v>14</v>
      </c>
      <c r="K6816">
        <f ca="1">SIMULATION!$D$3*SIMULATION!$D$17/$H6802/(SIMULATION!$D$17-$I6802)*(((EXP(-$I6802*$J6816))/(1-EXP(-SIMULATION!$D$4*$I6802)))-(EXP(-SIMULATION!$D$17*$J6816)/(1-EXP(-SIMULATION!$D$4*SIMULATION!$D$17))))</f>
        <v>2.2010939023362432</v>
      </c>
      <c r="L6816">
        <v>-8.4262316565358476E-3</v>
      </c>
      <c r="M6816">
        <f t="shared" ca="1" si="106"/>
        <v>2.1825469752173694</v>
      </c>
    </row>
    <row r="6817" spans="1:13" x14ac:dyDescent="0.25">
      <c r="A6817" s="9"/>
      <c r="H6817" s="9"/>
      <c r="J6817">
        <v>15</v>
      </c>
      <c r="K6817">
        <f ca="1">SIMULATION!$D$3*SIMULATION!$D$17/$H6802/(SIMULATION!$D$17-$I6802)*(((EXP(-$I6802*$J6817))/(1-EXP(-SIMULATION!$D$4*$I6802)))-(EXP(-SIMULATION!$D$17*$J6817)/(1-EXP(-SIMULATION!$D$4*SIMULATION!$D$17))))</f>
        <v>2.0968071942082465</v>
      </c>
      <c r="L6817">
        <v>-0.38520386796339712</v>
      </c>
      <c r="M6817">
        <f t="shared" ca="1" si="106"/>
        <v>1.289108952625752</v>
      </c>
    </row>
    <row r="6818" spans="1:13" x14ac:dyDescent="0.25">
      <c r="A6818" s="9"/>
      <c r="H6818" s="9"/>
      <c r="J6818">
        <v>16</v>
      </c>
      <c r="K6818">
        <f ca="1">SIMULATION!$D$3*SIMULATION!$D$17/$H6802/(SIMULATION!$D$17-$I6802)*(((EXP(-$I6802*$J6818))/(1-EXP(-SIMULATION!$D$4*$I6802)))-(EXP(-SIMULATION!$D$17*$J6818)/(1-EXP(-SIMULATION!$D$4*SIMULATION!$D$17))))</f>
        <v>1.9968766309141013</v>
      </c>
      <c r="L6818">
        <v>-0.31252889806039241</v>
      </c>
      <c r="M6818">
        <f t="shared" ca="1" si="106"/>
        <v>1.3727949778919684</v>
      </c>
    </row>
    <row r="6819" spans="1:13" x14ac:dyDescent="0.25">
      <c r="A6819" s="9"/>
      <c r="H6819" s="9"/>
      <c r="J6819">
        <v>17</v>
      </c>
      <c r="K6819">
        <f ca="1">SIMULATION!$D$3*SIMULATION!$D$17/$H6802/(SIMULATION!$D$17-$I6802)*(((EXP(-$I6802*$J6819))/(1-EXP(-SIMULATION!$D$4*$I6802)))-(EXP(-SIMULATION!$D$17*$J6819)/(1-EXP(-SIMULATION!$D$4*SIMULATION!$D$17))))</f>
        <v>1.9013341157286325</v>
      </c>
      <c r="L6819">
        <v>-3.9698226639705896E-2</v>
      </c>
      <c r="M6819">
        <f t="shared" ca="1" si="106"/>
        <v>1.8258545230846324</v>
      </c>
    </row>
    <row r="6820" spans="1:13" x14ac:dyDescent="0.25">
      <c r="A6820" s="9"/>
      <c r="H6820" s="9"/>
      <c r="J6820">
        <v>18</v>
      </c>
      <c r="K6820">
        <f ca="1">SIMULATION!$D$3*SIMULATION!$D$17/$H6802/(SIMULATION!$D$17-$I6802)*(((EXP(-$I6802*$J6820))/(1-EXP(-SIMULATION!$D$4*$I6802)))-(EXP(-SIMULATION!$D$17*$J6820)/(1-EXP(-SIMULATION!$D$4*SIMULATION!$D$17))))</f>
        <v>1.8101230898462251</v>
      </c>
      <c r="L6820">
        <v>-0.13009829417641794</v>
      </c>
      <c r="M6820">
        <f t="shared" ca="1" si="106"/>
        <v>1.5746291636078842</v>
      </c>
    </row>
    <row r="6821" spans="1:13" x14ac:dyDescent="0.25">
      <c r="A6821" s="9"/>
      <c r="H6821" s="9"/>
      <c r="J6821">
        <v>19</v>
      </c>
      <c r="K6821">
        <f ca="1">SIMULATION!$D$3*SIMULATION!$D$17/$H6802/(SIMULATION!$D$17-$I6802)*(((EXP(-$I6802*$J6821))/(1-EXP(-SIMULATION!$D$4*$I6802)))-(EXP(-SIMULATION!$D$17*$J6821)/(1-EXP(-SIMULATION!$D$4*SIMULATION!$D$17))))</f>
        <v>1.7231340198124094</v>
      </c>
      <c r="L6821">
        <v>0.12310974909981844</v>
      </c>
      <c r="M6821">
        <f t="shared" ca="1" si="106"/>
        <v>1.9352686166568769</v>
      </c>
    </row>
    <row r="6822" spans="1:13" x14ac:dyDescent="0.25">
      <c r="A6822" s="9"/>
      <c r="H6822" s="9"/>
      <c r="J6822">
        <v>20</v>
      </c>
      <c r="K6822">
        <f ca="1">SIMULATION!$D$3*SIMULATION!$D$17/$H6802/(SIMULATION!$D$17-$I6802)*(((EXP(-$I6802*$J6822))/(1-EXP(-SIMULATION!$D$4*$I6802)))-(EXP(-SIMULATION!$D$17*$J6822)/(1-EXP(-SIMULATION!$D$4*SIMULATION!$D$17))))</f>
        <v>1.6402269595987653</v>
      </c>
      <c r="L6822">
        <v>-0.10293473198234265</v>
      </c>
      <c r="M6822">
        <f t="shared" ca="1" si="106"/>
        <v>1.4713906371222538</v>
      </c>
    </row>
    <row r="6823" spans="1:13" x14ac:dyDescent="0.25">
      <c r="A6823" s="9"/>
      <c r="H6823" s="9"/>
      <c r="J6823">
        <v>21</v>
      </c>
      <c r="K6823">
        <f ca="1">SIMULATION!$D$3*SIMULATION!$D$17/$H6802/(SIMULATION!$D$17-$I6802)*(((EXP(-$I6802*$J6823))/(1-EXP(-SIMULATION!$D$4*$I6802)))-(EXP(-SIMULATION!$D$17*$J6823)/(1-EXP(-SIMULATION!$D$4*SIMULATION!$D$17))))</f>
        <v>1.5612458384353805</v>
      </c>
      <c r="L6823">
        <v>-0.60573859025541488</v>
      </c>
      <c r="M6823">
        <f t="shared" ca="1" si="106"/>
        <v>0.61553898521939987</v>
      </c>
    </row>
    <row r="6824" spans="1:13" x14ac:dyDescent="0.25">
      <c r="A6824" s="9"/>
      <c r="H6824" s="9"/>
      <c r="J6824">
        <v>22</v>
      </c>
      <c r="K6824">
        <f ca="1">SIMULATION!$D$3*SIMULATION!$D$17/$H6802/(SIMULATION!$D$17-$I6802)*(((EXP(-$I6802*$J6824))/(1-EXP(-SIMULATION!$D$4*$I6802)))-(EXP(-SIMULATION!$D$17*$J6824)/(1-EXP(-SIMULATION!$D$4*SIMULATION!$D$17))))</f>
        <v>1.4860274545310506</v>
      </c>
      <c r="L6824">
        <v>-0.34258220948097412</v>
      </c>
      <c r="M6824">
        <f t="shared" ca="1" si="106"/>
        <v>0.97694088580841554</v>
      </c>
    </row>
    <row r="6825" spans="1:13" x14ac:dyDescent="0.25">
      <c r="A6825" s="9"/>
      <c r="H6825" s="9"/>
      <c r="J6825">
        <v>23</v>
      </c>
      <c r="K6825">
        <f ca="1">SIMULATION!$D$3*SIMULATION!$D$17/$H6802/(SIMULATION!$D$17-$I6802)*(((EXP(-$I6802*$J6825))/(1-EXP(-SIMULATION!$D$4*$I6802)))-(EXP(-SIMULATION!$D$17*$J6825)/(1-EXP(-SIMULATION!$D$4*SIMULATION!$D$17))))</f>
        <v>1.414407084024383</v>
      </c>
      <c r="L6825">
        <v>-0.45199332254974633</v>
      </c>
      <c r="M6825">
        <f t="shared" ca="1" si="106"/>
        <v>0.77510452667830387</v>
      </c>
    </row>
    <row r="6826" spans="1:13" x14ac:dyDescent="0.25">
      <c r="A6826" s="9"/>
      <c r="H6826" s="9"/>
      <c r="J6826">
        <v>24</v>
      </c>
      <c r="K6826">
        <f ca="1">SIMULATION!$D$3*SIMULATION!$D$17/$H6802/(SIMULATION!$D$17-$I6802)*(((EXP(-$I6802*$J6826))/(1-EXP(-SIMULATION!$D$4*$I6802)))-(EXP(-SIMULATION!$D$17*$J6826)/(1-EXP(-SIMULATION!$D$4*SIMULATION!$D$17))))</f>
        <v>1.3462219283417522</v>
      </c>
      <c r="L6826">
        <v>-0.19447392674351788</v>
      </c>
      <c r="M6826">
        <f t="shared" ca="1" si="106"/>
        <v>1.0844168636689011</v>
      </c>
    </row>
    <row r="6827" spans="1:13" x14ac:dyDescent="0.25">
      <c r="A6827" s="9">
        <v>274</v>
      </c>
      <c r="B6827" s="2">
        <f ca="1">NORMINV(RAND(),SIMULATION!D7,SIMULATION!D8)</f>
        <v>58.895992905823057</v>
      </c>
      <c r="C6827" s="2">
        <v>2</v>
      </c>
      <c r="D6827" s="2">
        <f ca="1">SIMULATION!$D$11*(1+(SIMULATION!$D$12*LN(1+$C6827)))*(1+(SIMULATION!$D$13*(($B6827/63.5)-1)))</f>
        <v>9.8961597172056415</v>
      </c>
      <c r="E6827" s="2">
        <v>-2.9976113330209189E-2</v>
      </c>
      <c r="F6827" s="2">
        <f ca="1">D6827*(1+E6827)</f>
        <v>9.5995113119888344</v>
      </c>
      <c r="G6827" s="2">
        <v>-9.2426284721715657E-2</v>
      </c>
      <c r="H6827" s="9">
        <f>SIMULATION!$D$15*EXP($G$6827)</f>
        <v>201.26686911211391</v>
      </c>
      <c r="I6827" s="2">
        <f ca="1">$F6827/$H6827</f>
        <v>4.7695437179188754E-2</v>
      </c>
      <c r="J6827">
        <v>0</v>
      </c>
      <c r="K6827">
        <f ca="1">SIMULATION!$D$3*SIMULATION!$D$17/$H6827/(SIMULATION!$D$17-$I6827)*(((EXP(-$I6827*$J6827))/(1-EXP(-SIMULATION!$D$4*$I6827)))-(EXP(-SIMULATION!$D$17*$J6827)/(1-EXP(-SIMULATION!$D$4*SIMULATION!$D$17))))</f>
        <v>1.4292022584404516</v>
      </c>
      <c r="L6827">
        <v>3.2700171057627049E-2</v>
      </c>
      <c r="M6827">
        <f t="shared" ca="1" si="106"/>
        <v>1.4759374167674013</v>
      </c>
    </row>
    <row r="6828" spans="1:13" x14ac:dyDescent="0.25">
      <c r="A6828" s="9"/>
      <c r="H6828" s="9"/>
      <c r="J6828">
        <v>1</v>
      </c>
      <c r="K6828">
        <f ca="1">SIMULATION!$D$3*SIMULATION!$D$17/$H6827/(SIMULATION!$D$17-$I6827)*(((EXP(-$I6827*$J6828))/(1-EXP(-SIMULATION!$D$4*$I6827)))-(EXP(-SIMULATION!$D$17*$J6828)/(1-EXP(-SIMULATION!$D$4*SIMULATION!$D$17))))</f>
        <v>2.3194456810210085</v>
      </c>
      <c r="L6828">
        <v>-0.24695699613639899</v>
      </c>
      <c r="M6828">
        <f t="shared" ca="1" si="106"/>
        <v>1.7466423429345159</v>
      </c>
    </row>
    <row r="6829" spans="1:13" x14ac:dyDescent="0.25">
      <c r="A6829" s="9"/>
      <c r="H6829" s="9"/>
      <c r="J6829">
        <v>2</v>
      </c>
      <c r="K6829">
        <f ca="1">SIMULATION!$D$3*SIMULATION!$D$17/$H6827/(SIMULATION!$D$17-$I6827)*(((EXP(-$I6827*$J6829))/(1-EXP(-SIMULATION!$D$4*$I6827)))-(EXP(-SIMULATION!$D$17*$J6829)/(1-EXP(-SIMULATION!$D$4*SIMULATION!$D$17))))</f>
        <v>2.8245623895433654</v>
      </c>
      <c r="L6829">
        <v>-0.5103896992685949</v>
      </c>
      <c r="M6829">
        <f t="shared" ca="1" si="106"/>
        <v>1.3829348409789433</v>
      </c>
    </row>
    <row r="6830" spans="1:13" x14ac:dyDescent="0.25">
      <c r="A6830" s="9"/>
      <c r="H6830" s="9"/>
      <c r="J6830">
        <v>3</v>
      </c>
      <c r="K6830">
        <f ca="1">SIMULATION!$D$3*SIMULATION!$D$17/$H6827/(SIMULATION!$D$17-$I6827)*(((EXP(-$I6827*$J6830))/(1-EXP(-SIMULATION!$D$4*$I6827)))-(EXP(-SIMULATION!$D$17*$J6830)/(1-EXP(-SIMULATION!$D$4*SIMULATION!$D$17))))</f>
        <v>3.0859253501205317</v>
      </c>
      <c r="L6830">
        <v>0.349092666907722</v>
      </c>
      <c r="M6830">
        <f t="shared" ca="1" si="106"/>
        <v>4.1631992604722541</v>
      </c>
    </row>
    <row r="6831" spans="1:13" x14ac:dyDescent="0.25">
      <c r="A6831" s="9"/>
      <c r="H6831" s="9"/>
      <c r="J6831">
        <v>4</v>
      </c>
      <c r="K6831">
        <f ca="1">SIMULATION!$D$3*SIMULATION!$D$17/$H6827/(SIMULATION!$D$17-$I6827)*(((EXP(-$I6827*$J6831))/(1-EXP(-SIMULATION!$D$4*$I6827)))-(EXP(-SIMULATION!$D$17*$J6831)/(1-EXP(-SIMULATION!$D$4*SIMULATION!$D$17))))</f>
        <v>3.1939879771848463</v>
      </c>
      <c r="L6831">
        <v>-0.56522190284776819</v>
      </c>
      <c r="M6831">
        <f t="shared" ca="1" si="106"/>
        <v>1.3886760150475335</v>
      </c>
    </row>
    <row r="6832" spans="1:13" x14ac:dyDescent="0.25">
      <c r="A6832" s="9"/>
      <c r="H6832" s="9"/>
      <c r="J6832">
        <v>5</v>
      </c>
      <c r="K6832">
        <f ca="1">SIMULATION!$D$3*SIMULATION!$D$17/$H6827/(SIMULATION!$D$17-$I6827)*(((EXP(-$I6827*$J6832))/(1-EXP(-SIMULATION!$D$4*$I6827)))-(EXP(-SIMULATION!$D$17*$J6832)/(1-EXP(-SIMULATION!$D$4*SIMULATION!$D$17))))</f>
        <v>3.2065798054493775</v>
      </c>
      <c r="L6832">
        <v>0.13092537472568883</v>
      </c>
      <c r="M6832">
        <f t="shared" ca="1" si="106"/>
        <v>3.6264024680656637</v>
      </c>
    </row>
    <row r="6833" spans="1:13" x14ac:dyDescent="0.25">
      <c r="A6833" s="9"/>
      <c r="H6833" s="9"/>
      <c r="J6833">
        <v>6</v>
      </c>
      <c r="K6833">
        <f ca="1">SIMULATION!$D$3*SIMULATION!$D$17/$H6827/(SIMULATION!$D$17-$I6827)*(((EXP(-$I6827*$J6833))/(1-EXP(-SIMULATION!$D$4*$I6827)))-(EXP(-SIMULATION!$D$17*$J6833)/(1-EXP(-SIMULATION!$D$4*SIMULATION!$D$17))))</f>
        <v>3.1606304930077345</v>
      </c>
      <c r="L6833">
        <v>-0.48095226946859582</v>
      </c>
      <c r="M6833">
        <f t="shared" ca="1" si="106"/>
        <v>1.6405180844440177</v>
      </c>
    </row>
    <row r="6834" spans="1:13" x14ac:dyDescent="0.25">
      <c r="A6834" s="9"/>
      <c r="H6834" s="9"/>
      <c r="J6834">
        <v>7</v>
      </c>
      <c r="K6834">
        <f ca="1">SIMULATION!$D$3*SIMULATION!$D$17/$H6827/(SIMULATION!$D$17-$I6827)*(((EXP(-$I6827*$J6834))/(1-EXP(-SIMULATION!$D$4*$I6827)))-(EXP(-SIMULATION!$D$17*$J6834)/(1-EXP(-SIMULATION!$D$4*SIMULATION!$D$17))))</f>
        <v>3.079682553821887</v>
      </c>
      <c r="L6834">
        <v>8.2986141503193708E-2</v>
      </c>
      <c r="M6834">
        <f t="shared" ca="1" si="106"/>
        <v>3.335253526018267</v>
      </c>
    </row>
    <row r="6835" spans="1:13" x14ac:dyDescent="0.25">
      <c r="A6835" s="9"/>
      <c r="H6835" s="9"/>
      <c r="J6835">
        <v>8</v>
      </c>
      <c r="K6835">
        <f ca="1">SIMULATION!$D$3*SIMULATION!$D$17/$H6827/(SIMULATION!$D$17-$I6827)*(((EXP(-$I6827*$J6835))/(1-EXP(-SIMULATION!$D$4*$I6827)))-(EXP(-SIMULATION!$D$17*$J6835)/(1-EXP(-SIMULATION!$D$4*SIMULATION!$D$17))))</f>
        <v>2.978705419430101</v>
      </c>
      <c r="L6835">
        <v>0.30810869885577413</v>
      </c>
      <c r="M6835">
        <f t="shared" ca="1" si="106"/>
        <v>3.8964704704853528</v>
      </c>
    </row>
    <row r="6836" spans="1:13" x14ac:dyDescent="0.25">
      <c r="A6836" s="9"/>
      <c r="H6836" s="9"/>
      <c r="J6836">
        <v>9</v>
      </c>
      <c r="K6836">
        <f ca="1">SIMULATION!$D$3*SIMULATION!$D$17/$H6827/(SIMULATION!$D$17-$I6827)*(((EXP(-$I6827*$J6836))/(1-EXP(-SIMULATION!$D$4*$I6827)))-(EXP(-SIMULATION!$D$17*$J6836)/(1-EXP(-SIMULATION!$D$4*SIMULATION!$D$17))))</f>
        <v>2.8671801399310222</v>
      </c>
      <c r="L6836">
        <v>-0.10222672489376441</v>
      </c>
      <c r="M6836">
        <f t="shared" ca="1" si="106"/>
        <v>2.5740777045454286</v>
      </c>
    </row>
    <row r="6837" spans="1:13" x14ac:dyDescent="0.25">
      <c r="A6837" s="9"/>
      <c r="H6837" s="9"/>
      <c r="J6837">
        <v>10</v>
      </c>
      <c r="K6837">
        <f ca="1">SIMULATION!$D$3*SIMULATION!$D$17/$H6827/(SIMULATION!$D$17-$I6827)*(((EXP(-$I6827*$J6837))/(1-EXP(-SIMULATION!$D$4*$I6827)))-(EXP(-SIMULATION!$D$17*$J6837)/(1-EXP(-SIMULATION!$D$4*SIMULATION!$D$17))))</f>
        <v>2.7510758810521856</v>
      </c>
      <c r="L6837">
        <v>8.5136509889620335E-2</v>
      </c>
      <c r="M6837">
        <f t="shared" ca="1" si="106"/>
        <v>2.9852928800064813</v>
      </c>
    </row>
    <row r="6838" spans="1:13" x14ac:dyDescent="0.25">
      <c r="A6838" s="9"/>
      <c r="H6838" s="9"/>
      <c r="J6838">
        <v>11</v>
      </c>
      <c r="K6838">
        <f ca="1">SIMULATION!$D$3*SIMULATION!$D$17/$H6827/(SIMULATION!$D$17-$I6827)*(((EXP(-$I6827*$J6838))/(1-EXP(-SIMULATION!$D$4*$I6827)))-(EXP(-SIMULATION!$D$17*$J6838)/(1-EXP(-SIMULATION!$D$4*SIMULATION!$D$17))))</f>
        <v>2.6341162690865088</v>
      </c>
      <c r="L6838">
        <v>-0.12189057676925741</v>
      </c>
      <c r="M6838">
        <f t="shared" ca="1" si="106"/>
        <v>2.3130423177702699</v>
      </c>
    </row>
    <row r="6839" spans="1:13" x14ac:dyDescent="0.25">
      <c r="A6839" s="9"/>
      <c r="H6839" s="9"/>
      <c r="J6839">
        <v>12</v>
      </c>
      <c r="K6839">
        <f ca="1">SIMULATION!$D$3*SIMULATION!$D$17/$H6827/(SIMULATION!$D$17-$I6827)*(((EXP(-$I6827*$J6839))/(1-EXP(-SIMULATION!$D$4*$I6827)))-(EXP(-SIMULATION!$D$17*$J6839)/(1-EXP(-SIMULATION!$D$4*SIMULATION!$D$17))))</f>
        <v>2.5185906643913571</v>
      </c>
      <c r="L6839">
        <v>8.8415915224448458E-2</v>
      </c>
      <c r="M6839">
        <f t="shared" ca="1" si="106"/>
        <v>2.7412741630592703</v>
      </c>
    </row>
    <row r="6840" spans="1:13" x14ac:dyDescent="0.25">
      <c r="A6840" s="9"/>
      <c r="H6840" s="9"/>
      <c r="J6840">
        <v>13</v>
      </c>
      <c r="K6840">
        <f ca="1">SIMULATION!$D$3*SIMULATION!$D$17/$H6827/(SIMULATION!$D$17-$I6827)*(((EXP(-$I6827*$J6840))/(1-EXP(-SIMULATION!$D$4*$I6827)))-(EXP(-SIMULATION!$D$17*$J6840)/(1-EXP(-SIMULATION!$D$4*SIMULATION!$D$17))))</f>
        <v>2.4058738248258269</v>
      </c>
      <c r="L6840">
        <v>0.11580635358416756</v>
      </c>
      <c r="M6840">
        <f t="shared" ca="1" si="106"/>
        <v>2.6844892996625003</v>
      </c>
    </row>
    <row r="6841" spans="1:13" x14ac:dyDescent="0.25">
      <c r="A6841" s="9"/>
      <c r="H6841" s="9"/>
      <c r="J6841">
        <v>14</v>
      </c>
      <c r="K6841">
        <f ca="1">SIMULATION!$D$3*SIMULATION!$D$17/$H6827/(SIMULATION!$D$17-$I6827)*(((EXP(-$I6827*$J6841))/(1-EXP(-SIMULATION!$D$4*$I6827)))-(EXP(-SIMULATION!$D$17*$J6841)/(1-EXP(-SIMULATION!$D$4*SIMULATION!$D$17))))</f>
        <v>2.2967587086427019</v>
      </c>
      <c r="L6841">
        <v>-0.22435460381649056</v>
      </c>
      <c r="M6841">
        <f t="shared" ca="1" si="106"/>
        <v>1.7814703185030942</v>
      </c>
    </row>
    <row r="6842" spans="1:13" x14ac:dyDescent="0.25">
      <c r="A6842" s="9"/>
      <c r="H6842" s="9"/>
      <c r="J6842">
        <v>15</v>
      </c>
      <c r="K6842">
        <f ca="1">SIMULATION!$D$3*SIMULATION!$D$17/$H6827/(SIMULATION!$D$17-$I6827)*(((EXP(-$I6827*$J6842))/(1-EXP(-SIMULATION!$D$4*$I6827)))-(EXP(-SIMULATION!$D$17*$J6842)/(1-EXP(-SIMULATION!$D$4*SIMULATION!$D$17))))</f>
        <v>2.1916695423901733</v>
      </c>
      <c r="L6842">
        <v>-0.15032222336611475</v>
      </c>
      <c r="M6842">
        <f t="shared" ca="1" si="106"/>
        <v>1.8622129038942872</v>
      </c>
    </row>
    <row r="6843" spans="1:13" x14ac:dyDescent="0.25">
      <c r="A6843" s="9"/>
      <c r="H6843" s="9"/>
      <c r="J6843">
        <v>16</v>
      </c>
      <c r="K6843">
        <f ca="1">SIMULATION!$D$3*SIMULATION!$D$17/$H6827/(SIMULATION!$D$17-$I6827)*(((EXP(-$I6827*$J6843))/(1-EXP(-SIMULATION!$D$4*$I6827)))-(EXP(-SIMULATION!$D$17*$J6843)/(1-EXP(-SIMULATION!$D$4*SIMULATION!$D$17))))</f>
        <v>2.0907981690529076</v>
      </c>
      <c r="L6843">
        <v>0.24848931696566059</v>
      </c>
      <c r="M6843">
        <f t="shared" ca="1" si="106"/>
        <v>2.6103391779939185</v>
      </c>
    </row>
    <row r="6844" spans="1:13" x14ac:dyDescent="0.25">
      <c r="A6844" s="9"/>
      <c r="H6844" s="9"/>
      <c r="J6844">
        <v>17</v>
      </c>
      <c r="K6844">
        <f ca="1">SIMULATION!$D$3*SIMULATION!$D$17/$H6827/(SIMULATION!$D$17-$I6827)*(((EXP(-$I6827*$J6844))/(1-EXP(-SIMULATION!$D$4*$I6827)))-(EXP(-SIMULATION!$D$17*$J6844)/(1-EXP(-SIMULATION!$D$4*SIMULATION!$D$17))))</f>
        <v>1.9941912412013652</v>
      </c>
      <c r="L6844">
        <v>-0.35749786282960527</v>
      </c>
      <c r="M6844">
        <f t="shared" ca="1" si="106"/>
        <v>1.2812721343983593</v>
      </c>
    </row>
    <row r="6845" spans="1:13" x14ac:dyDescent="0.25">
      <c r="A6845" s="9"/>
      <c r="H6845" s="9"/>
      <c r="J6845">
        <v>18</v>
      </c>
      <c r="K6845">
        <f ca="1">SIMULATION!$D$3*SIMULATION!$D$17/$H6827/(SIMULATION!$D$17-$I6827)*(((EXP(-$I6827*$J6845))/(1-EXP(-SIMULATION!$D$4*$I6827)))-(EXP(-SIMULATION!$D$17*$J6845)/(1-EXP(-SIMULATION!$D$4*SIMULATION!$D$17))))</f>
        <v>1.9018059229082294</v>
      </c>
      <c r="L6845">
        <v>-0.30234908960963863</v>
      </c>
      <c r="M6845">
        <f t="shared" ca="1" si="106"/>
        <v>1.3267966335027077</v>
      </c>
    </row>
    <row r="6846" spans="1:13" x14ac:dyDescent="0.25">
      <c r="A6846" s="9"/>
      <c r="H6846" s="9"/>
      <c r="J6846">
        <v>19</v>
      </c>
      <c r="K6846">
        <f ca="1">SIMULATION!$D$3*SIMULATION!$D$17/$H6827/(SIMULATION!$D$17-$I6827)*(((EXP(-$I6827*$J6846))/(1-EXP(-SIMULATION!$D$4*$I6827)))-(EXP(-SIMULATION!$D$17*$J6846)/(1-EXP(-SIMULATION!$D$4*SIMULATION!$D$17))))</f>
        <v>1.8135454194025198</v>
      </c>
      <c r="L6846">
        <v>-0.42357974116616526</v>
      </c>
      <c r="M6846">
        <f t="shared" ca="1" si="106"/>
        <v>1.0453643200589158</v>
      </c>
    </row>
    <row r="6847" spans="1:13" x14ac:dyDescent="0.25">
      <c r="A6847" s="9"/>
      <c r="H6847" s="9"/>
      <c r="J6847">
        <v>20</v>
      </c>
      <c r="K6847">
        <f ca="1">SIMULATION!$D$3*SIMULATION!$D$17/$H6827/(SIMULATION!$D$17-$I6827)*(((EXP(-$I6827*$J6847))/(1-EXP(-SIMULATION!$D$4*$I6827)))-(EXP(-SIMULATION!$D$17*$J6847)/(1-EXP(-SIMULATION!$D$4*SIMULATION!$D$17))))</f>
        <v>1.7292815875559582</v>
      </c>
      <c r="L6847">
        <v>-0.36386713903172202</v>
      </c>
      <c r="M6847">
        <f t="shared" ca="1" si="106"/>
        <v>1.1000528437117372</v>
      </c>
    </row>
    <row r="6848" spans="1:13" x14ac:dyDescent="0.25">
      <c r="A6848" s="9"/>
      <c r="H6848" s="9"/>
      <c r="J6848">
        <v>21</v>
      </c>
      <c r="K6848">
        <f ca="1">SIMULATION!$D$3*SIMULATION!$D$17/$H6827/(SIMULATION!$D$17-$I6827)*(((EXP(-$I6827*$J6848))/(1-EXP(-SIMULATION!$D$4*$I6827)))-(EXP(-SIMULATION!$D$17*$J6848)/(1-EXP(-SIMULATION!$D$4*SIMULATION!$D$17))))</f>
        <v>1.6488692748017044</v>
      </c>
      <c r="L6848">
        <v>0.19539500685935807</v>
      </c>
      <c r="M6848">
        <f t="shared" ca="1" si="106"/>
        <v>1.971050098061768</v>
      </c>
    </row>
    <row r="6849" spans="1:13" x14ac:dyDescent="0.25">
      <c r="A6849" s="9"/>
      <c r="H6849" s="9"/>
      <c r="J6849">
        <v>22</v>
      </c>
      <c r="K6849">
        <f ca="1">SIMULATION!$D$3*SIMULATION!$D$17/$H6827/(SIMULATION!$D$17-$I6827)*(((EXP(-$I6827*$J6849))/(1-EXP(-SIMULATION!$D$4*$I6827)))-(EXP(-SIMULATION!$D$17*$J6849)/(1-EXP(-SIMULATION!$D$4*SIMULATION!$D$17))))</f>
        <v>1.5721553644381454</v>
      </c>
      <c r="L6849">
        <v>0.37332554078397295</v>
      </c>
      <c r="M6849">
        <f t="shared" ca="1" si="106"/>
        <v>2.1590811160634402</v>
      </c>
    </row>
    <row r="6850" spans="1:13" x14ac:dyDescent="0.25">
      <c r="A6850" s="9"/>
      <c r="H6850" s="9"/>
      <c r="J6850">
        <v>23</v>
      </c>
      <c r="K6850">
        <f ca="1">SIMULATION!$D$3*SIMULATION!$D$17/$H6827/(SIMULATION!$D$17-$I6827)*(((EXP(-$I6827*$J6850))/(1-EXP(-SIMULATION!$D$4*$I6827)))-(EXP(-SIMULATION!$D$17*$J6850)/(1-EXP(-SIMULATION!$D$4*SIMULATION!$D$17))))</f>
        <v>1.4989844353357931</v>
      </c>
      <c r="L6850">
        <v>0.1316611487803642</v>
      </c>
      <c r="M6850">
        <f t="shared" ca="1" si="106"/>
        <v>1.6963424480959892</v>
      </c>
    </row>
    <row r="6851" spans="1:13" x14ac:dyDescent="0.25">
      <c r="A6851" s="9"/>
      <c r="H6851" s="9"/>
      <c r="J6851">
        <v>24</v>
      </c>
      <c r="K6851">
        <f ca="1">SIMULATION!$D$3*SIMULATION!$D$17/$H6827/(SIMULATION!$D$17-$I6827)*(((EXP(-$I6827*$J6851))/(1-EXP(-SIMULATION!$D$4*$I6827)))-(EXP(-SIMULATION!$D$17*$J6851)/(1-EXP(-SIMULATION!$D$4*SIMULATION!$D$17))))</f>
        <v>1.4292022584404518</v>
      </c>
      <c r="L6851">
        <v>9.1808937733746321E-2</v>
      </c>
      <c r="M6851">
        <f t="shared" ref="M6851:M6914" ca="1" si="107">$K6851*(1+$L6851)</f>
        <v>1.5604157995945409</v>
      </c>
    </row>
    <row r="6852" spans="1:13" x14ac:dyDescent="0.25">
      <c r="A6852" s="9">
        <v>275</v>
      </c>
      <c r="B6852" s="2">
        <f ca="1">NORMINV(RAND(),SIMULATION!D7,SIMULATION!D8)</f>
        <v>66.524164342585976</v>
      </c>
      <c r="C6852" s="2">
        <v>2</v>
      </c>
      <c r="D6852" s="2">
        <f ca="1">SIMULATION!$D$11*(1+(SIMULATION!$D$12*LN(1+$C6852)))*(1+(SIMULATION!$D$13*(($B6852/63.5)-1)))</f>
        <v>10.462640979777914</v>
      </c>
      <c r="E6852" s="2">
        <v>0.28560201964489068</v>
      </c>
      <c r="F6852" s="2">
        <f ca="1">D6852*(1+E6852)</f>
        <v>13.450792374421885</v>
      </c>
      <c r="G6852" s="2">
        <v>0.31912124519554907</v>
      </c>
      <c r="H6852" s="9">
        <f>SIMULATION!$D$15*EXP($G$6852)</f>
        <v>303.74218452904216</v>
      </c>
      <c r="I6852" s="2">
        <f ca="1">$F6852/$H6852</f>
        <v>4.428358344520892E-2</v>
      </c>
      <c r="J6852">
        <v>0</v>
      </c>
      <c r="K6852">
        <f ca="1">SIMULATION!$D$3*SIMULATION!$D$17/$H6852/(SIMULATION!$D$17-$I6852)*(((EXP(-$I6852*$J6852))/(1-EXP(-SIMULATION!$D$4*$I6852)))-(EXP(-SIMULATION!$D$17*$J6852)/(1-EXP(-SIMULATION!$D$4*SIMULATION!$D$17))))</f>
        <v>1.0613806204815417</v>
      </c>
      <c r="L6852">
        <v>-0.23733200905291094</v>
      </c>
      <c r="M6852">
        <f t="shared" ca="1" si="107"/>
        <v>0.80948102545283218</v>
      </c>
    </row>
    <row r="6853" spans="1:13" x14ac:dyDescent="0.25">
      <c r="A6853" s="9"/>
      <c r="H6853" s="9"/>
      <c r="J6853">
        <v>1</v>
      </c>
      <c r="K6853">
        <f ca="1">SIMULATION!$D$3*SIMULATION!$D$17/$H6852/(SIMULATION!$D$17-$I6852)*(((EXP(-$I6852*$J6853))/(1-EXP(-SIMULATION!$D$4*$I6852)))-(EXP(-SIMULATION!$D$17*$J6853)/(1-EXP(-SIMULATION!$D$4*SIMULATION!$D$17))))</f>
        <v>1.6505638893277577</v>
      </c>
      <c r="L6853">
        <v>0.16533536031162605</v>
      </c>
      <c r="M6853">
        <f t="shared" ca="1" si="107"/>
        <v>1.9234604646871214</v>
      </c>
    </row>
    <row r="6854" spans="1:13" x14ac:dyDescent="0.25">
      <c r="A6854" s="9"/>
      <c r="H6854" s="9"/>
      <c r="J6854">
        <v>2</v>
      </c>
      <c r="K6854">
        <f ca="1">SIMULATION!$D$3*SIMULATION!$D$17/$H6852/(SIMULATION!$D$17-$I6852)*(((EXP(-$I6852*$J6854))/(1-EXP(-SIMULATION!$D$4*$I6852)))-(EXP(-SIMULATION!$D$17*$J6854)/(1-EXP(-SIMULATION!$D$4*SIMULATION!$D$17))))</f>
        <v>1.9860914102929892</v>
      </c>
      <c r="L6854">
        <v>-0.28602571047564967</v>
      </c>
      <c r="M6854">
        <f t="shared" ca="1" si="107"/>
        <v>1.418018203594352</v>
      </c>
    </row>
    <row r="6855" spans="1:13" x14ac:dyDescent="0.25">
      <c r="A6855" s="9"/>
      <c r="H6855" s="9"/>
      <c r="J6855">
        <v>3</v>
      </c>
      <c r="K6855">
        <f ca="1">SIMULATION!$D$3*SIMULATION!$D$17/$H6852/(SIMULATION!$D$17-$I6852)*(((EXP(-$I6852*$J6855))/(1-EXP(-SIMULATION!$D$4*$I6852)))-(EXP(-SIMULATION!$D$17*$J6855)/(1-EXP(-SIMULATION!$D$4*SIMULATION!$D$17))))</f>
        <v>2.1608910345695493</v>
      </c>
      <c r="L6855">
        <v>0.19723040237461104</v>
      </c>
      <c r="M6855">
        <f t="shared" ca="1" si="107"/>
        <v>2.587084442805391</v>
      </c>
    </row>
    <row r="6856" spans="1:13" x14ac:dyDescent="0.25">
      <c r="A6856" s="9"/>
      <c r="H6856" s="9"/>
      <c r="J6856">
        <v>4</v>
      </c>
      <c r="K6856">
        <f ca="1">SIMULATION!$D$3*SIMULATION!$D$17/$H6852/(SIMULATION!$D$17-$I6852)*(((EXP(-$I6852*$J6856))/(1-EXP(-SIMULATION!$D$4*$I6852)))-(EXP(-SIMULATION!$D$17*$J6856)/(1-EXP(-SIMULATION!$D$4*SIMULATION!$D$17))))</f>
        <v>2.2344343100491657</v>
      </c>
      <c r="L6856">
        <v>-3.066272034723708E-2</v>
      </c>
      <c r="M6856">
        <f t="shared" ca="1" si="107"/>
        <v>2.1659204756658568</v>
      </c>
    </row>
    <row r="6857" spans="1:13" x14ac:dyDescent="0.25">
      <c r="A6857" s="9"/>
      <c r="H6857" s="9"/>
      <c r="J6857">
        <v>5</v>
      </c>
      <c r="K6857">
        <f ca="1">SIMULATION!$D$3*SIMULATION!$D$17/$H6852/(SIMULATION!$D$17-$I6852)*(((EXP(-$I6852*$J6857))/(1-EXP(-SIMULATION!$D$4*$I6852)))-(EXP(-SIMULATION!$D$17*$J6857)/(1-EXP(-SIMULATION!$D$4*SIMULATION!$D$17))))</f>
        <v>2.2447565899437376</v>
      </c>
      <c r="L6857">
        <v>-0.2156489795477618</v>
      </c>
      <c r="M6857">
        <f t="shared" ca="1" si="107"/>
        <v>1.760677121989257</v>
      </c>
    </row>
    <row r="6858" spans="1:13" x14ac:dyDescent="0.25">
      <c r="A6858" s="9"/>
      <c r="H6858" s="9"/>
      <c r="J6858">
        <v>6</v>
      </c>
      <c r="K6858">
        <f ca="1">SIMULATION!$D$3*SIMULATION!$D$17/$H6852/(SIMULATION!$D$17-$I6852)*(((EXP(-$I6852*$J6858))/(1-EXP(-SIMULATION!$D$4*$I6852)))-(EXP(-SIMULATION!$D$17*$J6858)/(1-EXP(-SIMULATION!$D$4*SIMULATION!$D$17))))</f>
        <v>2.2161596621892383</v>
      </c>
      <c r="L6858">
        <v>-0.3498366600336214</v>
      </c>
      <c r="M6858">
        <f t="shared" ca="1" si="107"/>
        <v>1.4408657678677166</v>
      </c>
    </row>
    <row r="6859" spans="1:13" x14ac:dyDescent="0.25">
      <c r="A6859" s="9"/>
      <c r="H6859" s="9"/>
      <c r="J6859">
        <v>7</v>
      </c>
      <c r="K6859">
        <f ca="1">SIMULATION!$D$3*SIMULATION!$D$17/$H6852/(SIMULATION!$D$17-$I6852)*(((EXP(-$I6852*$J6859))/(1-EXP(-SIMULATION!$D$4*$I6852)))-(EXP(-SIMULATION!$D$17*$J6859)/(1-EXP(-SIMULATION!$D$4*SIMULATION!$D$17))))</f>
        <v>2.1641476397671946</v>
      </c>
      <c r="L6859">
        <v>0.32022279907173229</v>
      </c>
      <c r="M6859">
        <f t="shared" ca="1" si="107"/>
        <v>2.8571570545779288</v>
      </c>
    </row>
    <row r="6860" spans="1:13" x14ac:dyDescent="0.25">
      <c r="A6860" s="9"/>
      <c r="H6860" s="9"/>
      <c r="J6860">
        <v>8</v>
      </c>
      <c r="K6860">
        <f ca="1">SIMULATION!$D$3*SIMULATION!$D$17/$H6852/(SIMULATION!$D$17-$I6852)*(((EXP(-$I6852*$J6860))/(1-EXP(-SIMULATION!$D$4*$I6852)))-(EXP(-SIMULATION!$D$17*$J6860)/(1-EXP(-SIMULATION!$D$4*SIMULATION!$D$17))))</f>
        <v>2.0985898635900133</v>
      </c>
      <c r="L6860">
        <v>-3.7060167183495377E-2</v>
      </c>
      <c r="M6860">
        <f t="shared" ca="1" si="107"/>
        <v>2.0208157723957787</v>
      </c>
    </row>
    <row r="6861" spans="1:13" x14ac:dyDescent="0.25">
      <c r="A6861" s="9"/>
      <c r="H6861" s="9"/>
      <c r="J6861">
        <v>9</v>
      </c>
      <c r="K6861">
        <f ca="1">SIMULATION!$D$3*SIMULATION!$D$17/$H6852/(SIMULATION!$D$17-$I6852)*(((EXP(-$I6852*$J6861))/(1-EXP(-SIMULATION!$D$4*$I6852)))-(EXP(-SIMULATION!$D$17*$J6861)/(1-EXP(-SIMULATION!$D$4*SIMULATION!$D$17))))</f>
        <v>2.0257476378637289</v>
      </c>
      <c r="L6861">
        <v>-5.6490380851885328E-3</v>
      </c>
      <c r="M6861">
        <f t="shared" ca="1" si="107"/>
        <v>2.0143041123064558</v>
      </c>
    </row>
    <row r="6862" spans="1:13" x14ac:dyDescent="0.25">
      <c r="A6862" s="9"/>
      <c r="H6862" s="9"/>
      <c r="J6862">
        <v>10</v>
      </c>
      <c r="K6862">
        <f ca="1">SIMULATION!$D$3*SIMULATION!$D$17/$H6852/(SIMULATION!$D$17-$I6852)*(((EXP(-$I6852*$J6862))/(1-EXP(-SIMULATION!$D$4*$I6852)))-(EXP(-SIMULATION!$D$17*$J6862)/(1-EXP(-SIMULATION!$D$4*SIMULATION!$D$17))))</f>
        <v>1.9495728873341043</v>
      </c>
      <c r="L6862">
        <v>0.21793838598035911</v>
      </c>
      <c r="M6862">
        <f t="shared" ca="1" si="107"/>
        <v>2.3744596557507678</v>
      </c>
    </row>
    <row r="6863" spans="1:13" x14ac:dyDescent="0.25">
      <c r="A6863" s="9"/>
      <c r="H6863" s="9"/>
      <c r="J6863">
        <v>11</v>
      </c>
      <c r="K6863">
        <f ca="1">SIMULATION!$D$3*SIMULATION!$D$17/$H6852/(SIMULATION!$D$17-$I6852)*(((EXP(-$I6852*$J6863))/(1-EXP(-SIMULATION!$D$4*$I6852)))-(EXP(-SIMULATION!$D$17*$J6863)/(1-EXP(-SIMULATION!$D$4*SIMULATION!$D$17))))</f>
        <v>1.872540249771026</v>
      </c>
      <c r="L6863">
        <v>3.6774491035696869E-2</v>
      </c>
      <c r="M6863">
        <f t="shared" ca="1" si="107"/>
        <v>1.9414019644002121</v>
      </c>
    </row>
    <row r="6864" spans="1:13" x14ac:dyDescent="0.25">
      <c r="A6864" s="9"/>
      <c r="H6864" s="9"/>
      <c r="J6864">
        <v>12</v>
      </c>
      <c r="K6864">
        <f ca="1">SIMULATION!$D$3*SIMULATION!$D$17/$H6852/(SIMULATION!$D$17-$I6852)*(((EXP(-$I6852*$J6864))/(1-EXP(-SIMULATION!$D$4*$I6852)))-(EXP(-SIMULATION!$D$17*$J6864)/(1-EXP(-SIMULATION!$D$4*SIMULATION!$D$17))))</f>
        <v>1.7961801875649177</v>
      </c>
      <c r="L6864">
        <v>-5.5434161195206172E-3</v>
      </c>
      <c r="M6864">
        <f t="shared" ca="1" si="107"/>
        <v>1.7862232133596068</v>
      </c>
    </row>
    <row r="6865" spans="1:13" x14ac:dyDescent="0.25">
      <c r="A6865" s="9"/>
      <c r="H6865" s="9"/>
      <c r="J6865">
        <v>13</v>
      </c>
      <c r="K6865">
        <f ca="1">SIMULATION!$D$3*SIMULATION!$D$17/$H6852/(SIMULATION!$D$17-$I6852)*(((EXP(-$I6852*$J6865))/(1-EXP(-SIMULATION!$D$4*$I6852)))-(EXP(-SIMULATION!$D$17*$J6865)/(1-EXP(-SIMULATION!$D$4*SIMULATION!$D$17))))</f>
        <v>1.7214205100271835</v>
      </c>
      <c r="L6865">
        <v>-7.8486284095173886E-2</v>
      </c>
      <c r="M6865">
        <f t="shared" ca="1" si="107"/>
        <v>1.5863126108299308</v>
      </c>
    </row>
    <row r="6866" spans="1:13" x14ac:dyDescent="0.25">
      <c r="A6866" s="9"/>
      <c r="H6866" s="9"/>
      <c r="J6866">
        <v>14</v>
      </c>
      <c r="K6866">
        <f ca="1">SIMULATION!$D$3*SIMULATION!$D$17/$H6852/(SIMULATION!$D$17-$I6852)*(((EXP(-$I6852*$J6866))/(1-EXP(-SIMULATION!$D$4*$I6852)))-(EXP(-SIMULATION!$D$17*$J6866)/(1-EXP(-SIMULATION!$D$4*SIMULATION!$D$17))))</f>
        <v>1.6488051253209701</v>
      </c>
      <c r="L6866">
        <v>-0.1859502329291173</v>
      </c>
      <c r="M6866">
        <f t="shared" ca="1" si="107"/>
        <v>1.3422094282128134</v>
      </c>
    </row>
    <row r="6867" spans="1:13" x14ac:dyDescent="0.25">
      <c r="A6867" s="9"/>
      <c r="H6867" s="9"/>
      <c r="J6867">
        <v>15</v>
      </c>
      <c r="K6867">
        <f ca="1">SIMULATION!$D$3*SIMULATION!$D$17/$H6852/(SIMULATION!$D$17-$I6852)*(((EXP(-$I6852*$J6867))/(1-EXP(-SIMULATION!$D$4*$I6852)))-(EXP(-SIMULATION!$D$17*$J6867)/(1-EXP(-SIMULATION!$D$4*SIMULATION!$D$17))))</f>
        <v>1.5786341226571741</v>
      </c>
      <c r="L6867">
        <v>0.45906832202611719</v>
      </c>
      <c r="M6867">
        <f t="shared" ca="1" si="107"/>
        <v>2.3033350404385744</v>
      </c>
    </row>
    <row r="6868" spans="1:13" x14ac:dyDescent="0.25">
      <c r="A6868" s="9"/>
      <c r="H6868" s="9"/>
      <c r="J6868">
        <v>16</v>
      </c>
      <c r="K6868">
        <f ca="1">SIMULATION!$D$3*SIMULATION!$D$17/$H6852/(SIMULATION!$D$17-$I6852)*(((EXP(-$I6852*$J6868))/(1-EXP(-SIMULATION!$D$4*$I6852)))-(EXP(-SIMULATION!$D$17*$J6868)/(1-EXP(-SIMULATION!$D$4*SIMULATION!$D$17))))</f>
        <v>1.5110534453182873</v>
      </c>
      <c r="L6868">
        <v>-0.26500844509711596</v>
      </c>
      <c r="M6868">
        <f t="shared" ca="1" si="107"/>
        <v>1.1106115213158481</v>
      </c>
    </row>
    <row r="6869" spans="1:13" x14ac:dyDescent="0.25">
      <c r="A6869" s="9"/>
      <c r="H6869" s="9"/>
      <c r="J6869">
        <v>17</v>
      </c>
      <c r="K6869">
        <f ca="1">SIMULATION!$D$3*SIMULATION!$D$17/$H6852/(SIMULATION!$D$17-$I6852)*(((EXP(-$I6852*$J6869))/(1-EXP(-SIMULATION!$D$4*$I6852)))-(EXP(-SIMULATION!$D$17*$J6869)/(1-EXP(-SIMULATION!$D$4*SIMULATION!$D$17))))</f>
        <v>1.4461122643782098</v>
      </c>
      <c r="L6869">
        <v>0.63756656462899963</v>
      </c>
      <c r="M6869">
        <f t="shared" ca="1" si="107"/>
        <v>2.3681050928456888</v>
      </c>
    </row>
    <row r="6870" spans="1:13" x14ac:dyDescent="0.25">
      <c r="A6870" s="9"/>
      <c r="H6870" s="9"/>
      <c r="J6870">
        <v>18</v>
      </c>
      <c r="K6870">
        <f ca="1">SIMULATION!$D$3*SIMULATION!$D$17/$H6852/(SIMULATION!$D$17-$I6852)*(((EXP(-$I6852*$J6870))/(1-EXP(-SIMULATION!$D$4*$I6852)))-(EXP(-SIMULATION!$D$17*$J6870)/(1-EXP(-SIMULATION!$D$4*SIMULATION!$D$17))))</f>
        <v>1.3837996581828294</v>
      </c>
      <c r="L6870">
        <v>0.23606858132071196</v>
      </c>
      <c r="M6870">
        <f t="shared" ca="1" si="107"/>
        <v>1.710471280322136</v>
      </c>
    </row>
    <row r="6871" spans="1:13" x14ac:dyDescent="0.25">
      <c r="A6871" s="9"/>
      <c r="H6871" s="9"/>
      <c r="J6871">
        <v>19</v>
      </c>
      <c r="K6871">
        <f ca="1">SIMULATION!$D$3*SIMULATION!$D$17/$H6852/(SIMULATION!$D$17-$I6852)*(((EXP(-$I6852*$J6871))/(1-EXP(-SIMULATION!$D$4*$I6852)))-(EXP(-SIMULATION!$D$17*$J6871)/(1-EXP(-SIMULATION!$D$4*SIMULATION!$D$17))))</f>
        <v>1.324068034227984</v>
      </c>
      <c r="L6871">
        <v>-2.7411523499279868E-2</v>
      </c>
      <c r="M6871">
        <f t="shared" ca="1" si="107"/>
        <v>1.2877733121930983</v>
      </c>
    </row>
    <row r="6872" spans="1:13" x14ac:dyDescent="0.25">
      <c r="A6872" s="9"/>
      <c r="H6872" s="9"/>
      <c r="J6872">
        <v>20</v>
      </c>
      <c r="K6872">
        <f ca="1">SIMULATION!$D$3*SIMULATION!$D$17/$H6852/(SIMULATION!$D$17-$I6852)*(((EXP(-$I6852*$J6872))/(1-EXP(-SIMULATION!$D$4*$I6852)))-(EXP(-SIMULATION!$D$17*$J6872)/(1-EXP(-SIMULATION!$D$4*SIMULATION!$D$17))))</f>
        <v>1.2668480588488531</v>
      </c>
      <c r="L6872">
        <v>-8.421197901901957E-2</v>
      </c>
      <c r="M6872">
        <f t="shared" ca="1" si="107"/>
        <v>1.1601642766967879</v>
      </c>
    </row>
    <row r="6873" spans="1:13" x14ac:dyDescent="0.25">
      <c r="A6873" s="9"/>
      <c r="H6873" s="9"/>
      <c r="J6873">
        <v>21</v>
      </c>
      <c r="K6873">
        <f ca="1">SIMULATION!$D$3*SIMULATION!$D$17/$H6852/(SIMULATION!$D$17-$I6852)*(((EXP(-$I6852*$J6873))/(1-EXP(-SIMULATION!$D$4*$I6852)))-(EXP(-SIMULATION!$D$17*$J6873)/(1-EXP(-SIMULATION!$D$4*SIMULATION!$D$17))))</f>
        <v>1.2120581483576269</v>
      </c>
      <c r="L6873">
        <v>-7.3834970353344853E-2</v>
      </c>
      <c r="M6873">
        <f t="shared" ca="1" si="107"/>
        <v>1.1225658709071116</v>
      </c>
    </row>
    <row r="6874" spans="1:13" x14ac:dyDescent="0.25">
      <c r="A6874" s="9"/>
      <c r="H6874" s="9"/>
      <c r="J6874">
        <v>22</v>
      </c>
      <c r="K6874">
        <f ca="1">SIMULATION!$D$3*SIMULATION!$D$17/$H6852/(SIMULATION!$D$17-$I6852)*(((EXP(-$I6852*$J6874))/(1-EXP(-SIMULATION!$D$4*$I6852)))-(EXP(-SIMULATION!$D$17*$J6874)/(1-EXP(-SIMULATION!$D$4*SIMULATION!$D$17))))</f>
        <v>1.1596104783246788</v>
      </c>
      <c r="L6874">
        <v>0.15996555661244796</v>
      </c>
      <c r="M6874">
        <f t="shared" ca="1" si="107"/>
        <v>1.3451082139435131</v>
      </c>
    </row>
    <row r="6875" spans="1:13" x14ac:dyDescent="0.25">
      <c r="A6875" s="9"/>
      <c r="H6875" s="9"/>
      <c r="J6875">
        <v>23</v>
      </c>
      <c r="K6875">
        <f ca="1">SIMULATION!$D$3*SIMULATION!$D$17/$H6852/(SIMULATION!$D$17-$I6852)*(((EXP(-$I6852*$J6875))/(1-EXP(-SIMULATION!$D$4*$I6852)))-(EXP(-SIMULATION!$D$17*$J6875)/(1-EXP(-SIMULATION!$D$4*SIMULATION!$D$17))))</f>
        <v>1.1094147647581172</v>
      </c>
      <c r="L6875">
        <v>5.4124220569987294E-2</v>
      </c>
      <c r="M6875">
        <f t="shared" ca="1" si="107"/>
        <v>1.1694609741894859</v>
      </c>
    </row>
    <row r="6876" spans="1:13" x14ac:dyDescent="0.25">
      <c r="A6876" s="9"/>
      <c r="H6876" s="9"/>
      <c r="J6876">
        <v>24</v>
      </c>
      <c r="K6876">
        <f ca="1">SIMULATION!$D$3*SIMULATION!$D$17/$H6852/(SIMULATION!$D$17-$I6852)*(((EXP(-$I6852*$J6876))/(1-EXP(-SIMULATION!$D$4*$I6852)))-(EXP(-SIMULATION!$D$17*$J6876)/(1-EXP(-SIMULATION!$D$4*SIMULATION!$D$17))))</f>
        <v>1.0613806204815419</v>
      </c>
      <c r="L6876">
        <v>0.13652897948671872</v>
      </c>
      <c r="M6876">
        <f t="shared" ca="1" si="107"/>
        <v>1.2062898334428671</v>
      </c>
    </row>
    <row r="6877" spans="1:13" x14ac:dyDescent="0.25">
      <c r="A6877" s="9">
        <v>276</v>
      </c>
      <c r="B6877" s="2">
        <f ca="1">NORMINV(RAND(),SIMULATION!D7,SIMULATION!D8)</f>
        <v>43.851818524896231</v>
      </c>
      <c r="C6877" s="2">
        <v>2</v>
      </c>
      <c r="D6877" s="2">
        <f ca="1">SIMULATION!$D$11*(1+(SIMULATION!$D$12*LN(1+$C6877)))*(1+(SIMULATION!$D$13*(($B6877/63.5)-1)))</f>
        <v>8.7789531929011311</v>
      </c>
      <c r="E6877" s="2">
        <v>0.17002105779253396</v>
      </c>
      <c r="F6877" s="2">
        <f ca="1">D6877*(1+E6877)</f>
        <v>10.271560101069326</v>
      </c>
      <c r="G6877" s="2">
        <v>-6.3529580809276787E-2</v>
      </c>
      <c r="H6877" s="9">
        <f>SIMULATION!$D$15*EXP($G$6877)</f>
        <v>207.16766440252911</v>
      </c>
      <c r="I6877" s="2">
        <f ca="1">$F6877/$H6877</f>
        <v>4.9580904098583498E-2</v>
      </c>
      <c r="J6877">
        <v>0</v>
      </c>
      <c r="K6877">
        <f ca="1">SIMULATION!$D$3*SIMULATION!$D$17/$H6877/(SIMULATION!$D$17-$I6877)*(((EXP(-$I6877*$J6877))/(1-EXP(-SIMULATION!$D$4*$I6877)))-(EXP(-SIMULATION!$D$17*$J6877)/(1-EXP(-SIMULATION!$D$4*SIMULATION!$D$17))))</f>
        <v>1.3063966353311465</v>
      </c>
      <c r="L6877">
        <v>0.16683739995623181</v>
      </c>
      <c r="M6877">
        <f t="shared" ca="1" si="107"/>
        <v>1.5243524532813644</v>
      </c>
    </row>
    <row r="6878" spans="1:13" x14ac:dyDescent="0.25">
      <c r="A6878" s="9"/>
      <c r="H6878" s="9"/>
      <c r="J6878">
        <v>1</v>
      </c>
      <c r="K6878">
        <f ca="1">SIMULATION!$D$3*SIMULATION!$D$17/$H6877/(SIMULATION!$D$17-$I6877)*(((EXP(-$I6877*$J6878))/(1-EXP(-SIMULATION!$D$4*$I6877)))-(EXP(-SIMULATION!$D$17*$J6878)/(1-EXP(-SIMULATION!$D$4*SIMULATION!$D$17))))</f>
        <v>2.1718270209953618</v>
      </c>
      <c r="L6878">
        <v>-0.25137752129069596</v>
      </c>
      <c r="M6878">
        <f t="shared" ca="1" si="107"/>
        <v>1.6258785277853915</v>
      </c>
    </row>
    <row r="6879" spans="1:13" x14ac:dyDescent="0.25">
      <c r="A6879" s="9"/>
      <c r="H6879" s="9"/>
      <c r="J6879">
        <v>2</v>
      </c>
      <c r="K6879">
        <f ca="1">SIMULATION!$D$3*SIMULATION!$D$17/$H6877/(SIMULATION!$D$17-$I6877)*(((EXP(-$I6877*$J6879))/(1-EXP(-SIMULATION!$D$4*$I6877)))-(EXP(-SIMULATION!$D$17*$J6879)/(1-EXP(-SIMULATION!$D$4*SIMULATION!$D$17))))</f>
        <v>2.6618560441455807</v>
      </c>
      <c r="L6879">
        <v>-0.42952928442125515</v>
      </c>
      <c r="M6879">
        <f t="shared" ca="1" si="107"/>
        <v>1.5185109222713364</v>
      </c>
    </row>
    <row r="6880" spans="1:13" x14ac:dyDescent="0.25">
      <c r="A6880" s="9"/>
      <c r="H6880" s="9"/>
      <c r="J6880">
        <v>3</v>
      </c>
      <c r="K6880">
        <f ca="1">SIMULATION!$D$3*SIMULATION!$D$17/$H6877/(SIMULATION!$D$17-$I6877)*(((EXP(-$I6877*$J6880))/(1-EXP(-SIMULATION!$D$4*$I6877)))-(EXP(-SIMULATION!$D$17*$J6880)/(1-EXP(-SIMULATION!$D$4*SIMULATION!$D$17))))</f>
        <v>2.9144416358700846</v>
      </c>
      <c r="L6880">
        <v>0.34619349179256165</v>
      </c>
      <c r="M6880">
        <f t="shared" ca="1" si="107"/>
        <v>3.9234023624175749</v>
      </c>
    </row>
    <row r="6881" spans="1:13" x14ac:dyDescent="0.25">
      <c r="A6881" s="9"/>
      <c r="H6881" s="9"/>
      <c r="J6881">
        <v>4</v>
      </c>
      <c r="K6881">
        <f ca="1">SIMULATION!$D$3*SIMULATION!$D$17/$H6877/(SIMULATION!$D$17-$I6877)*(((EXP(-$I6877*$J6881))/(1-EXP(-SIMULATION!$D$4*$I6877)))-(EXP(-SIMULATION!$D$17*$J6881)/(1-EXP(-SIMULATION!$D$4*SIMULATION!$D$17))))</f>
        <v>3.0178395282887873</v>
      </c>
      <c r="L6881">
        <v>-6.3595107102653273E-2</v>
      </c>
      <c r="M6881">
        <f t="shared" ca="1" si="107"/>
        <v>2.8259197002686411</v>
      </c>
    </row>
    <row r="6882" spans="1:13" x14ac:dyDescent="0.25">
      <c r="A6882" s="9"/>
      <c r="H6882" s="9"/>
      <c r="J6882">
        <v>5</v>
      </c>
      <c r="K6882">
        <f ca="1">SIMULATION!$D$3*SIMULATION!$D$17/$H6877/(SIMULATION!$D$17-$I6877)*(((EXP(-$I6877*$J6882))/(1-EXP(-SIMULATION!$D$4*$I6877)))-(EXP(-SIMULATION!$D$17*$J6882)/(1-EXP(-SIMULATION!$D$4*SIMULATION!$D$17))))</f>
        <v>3.0284623848609202</v>
      </c>
      <c r="L6882">
        <v>-4.8337721613386673E-3</v>
      </c>
      <c r="M6882">
        <f t="shared" ca="1" si="107"/>
        <v>3.0138234876933185</v>
      </c>
    </row>
    <row r="6883" spans="1:13" x14ac:dyDescent="0.25">
      <c r="A6883" s="9"/>
      <c r="H6883" s="9"/>
      <c r="J6883">
        <v>6</v>
      </c>
      <c r="K6883">
        <f ca="1">SIMULATION!$D$3*SIMULATION!$D$17/$H6877/(SIMULATION!$D$17-$I6877)*(((EXP(-$I6877*$J6883))/(1-EXP(-SIMULATION!$D$4*$I6877)))-(EXP(-SIMULATION!$D$17*$J6883)/(1-EXP(-SIMULATION!$D$4*SIMULATION!$D$17))))</f>
        <v>2.982324011181507</v>
      </c>
      <c r="L6883">
        <v>-0.13990369316008461</v>
      </c>
      <c r="M6883">
        <f t="shared" ca="1" si="107"/>
        <v>2.565085867817217</v>
      </c>
    </row>
    <row r="6884" spans="1:13" x14ac:dyDescent="0.25">
      <c r="A6884" s="9"/>
      <c r="H6884" s="9"/>
      <c r="J6884">
        <v>7</v>
      </c>
      <c r="K6884">
        <f ca="1">SIMULATION!$D$3*SIMULATION!$D$17/$H6877/(SIMULATION!$D$17-$I6877)*(((EXP(-$I6877*$J6884))/(1-EXP(-SIMULATION!$D$4*$I6877)))-(EXP(-SIMULATION!$D$17*$J6884)/(1-EXP(-SIMULATION!$D$4*SIMULATION!$D$17))))</f>
        <v>2.902372746723469</v>
      </c>
      <c r="L6884">
        <v>0.29524256486207628</v>
      </c>
      <c r="M6884">
        <f t="shared" ca="1" si="107"/>
        <v>3.7592767206518953</v>
      </c>
    </row>
    <row r="6885" spans="1:13" x14ac:dyDescent="0.25">
      <c r="A6885" s="9"/>
      <c r="H6885" s="9"/>
      <c r="J6885">
        <v>8</v>
      </c>
      <c r="K6885">
        <f ca="1">SIMULATION!$D$3*SIMULATION!$D$17/$H6877/(SIMULATION!$D$17-$I6877)*(((EXP(-$I6877*$J6885))/(1-EXP(-SIMULATION!$D$4*$I6877)))-(EXP(-SIMULATION!$D$17*$J6885)/(1-EXP(-SIMULATION!$D$4*SIMULATION!$D$17))))</f>
        <v>2.8031905602054792</v>
      </c>
      <c r="L6885">
        <v>0.11891112342400488</v>
      </c>
      <c r="M6885">
        <f t="shared" ca="1" si="107"/>
        <v>3.1365210988910781</v>
      </c>
    </row>
    <row r="6886" spans="1:13" x14ac:dyDescent="0.25">
      <c r="A6886" s="9"/>
      <c r="H6886" s="9"/>
      <c r="J6886">
        <v>9</v>
      </c>
      <c r="K6886">
        <f ca="1">SIMULATION!$D$3*SIMULATION!$D$17/$H6877/(SIMULATION!$D$17-$I6877)*(((EXP(-$I6877*$J6886))/(1-EXP(-SIMULATION!$D$4*$I6877)))-(EXP(-SIMULATION!$D$17*$J6886)/(1-EXP(-SIMULATION!$D$4*SIMULATION!$D$17))))</f>
        <v>2.6940040393760856</v>
      </c>
      <c r="L6886">
        <v>2.1491542428993895E-2</v>
      </c>
      <c r="M6886">
        <f t="shared" ca="1" si="107"/>
        <v>2.7519023414922175</v>
      </c>
    </row>
    <row r="6887" spans="1:13" x14ac:dyDescent="0.25">
      <c r="A6887" s="9"/>
      <c r="H6887" s="9"/>
      <c r="J6887">
        <v>10</v>
      </c>
      <c r="K6887">
        <f ca="1">SIMULATION!$D$3*SIMULATION!$D$17/$H6877/(SIMULATION!$D$17-$I6877)*(((EXP(-$I6877*$J6887))/(1-EXP(-SIMULATION!$D$4*$I6877)))-(EXP(-SIMULATION!$D$17*$J6887)/(1-EXP(-SIMULATION!$D$4*SIMULATION!$D$17))))</f>
        <v>2.5806136164934874</v>
      </c>
      <c r="L6887">
        <v>-0.74715994902591476</v>
      </c>
      <c r="M6887">
        <f t="shared" ca="1" si="107"/>
        <v>0.65248247833863182</v>
      </c>
    </row>
    <row r="6888" spans="1:13" x14ac:dyDescent="0.25">
      <c r="A6888" s="9"/>
      <c r="H6888" s="9"/>
      <c r="J6888">
        <v>11</v>
      </c>
      <c r="K6888">
        <f ca="1">SIMULATION!$D$3*SIMULATION!$D$17/$H6877/(SIMULATION!$D$17-$I6877)*(((EXP(-$I6877*$J6888))/(1-EXP(-SIMULATION!$D$4*$I6877)))-(EXP(-SIMULATION!$D$17*$J6888)/(1-EXP(-SIMULATION!$D$4*SIMULATION!$D$17))))</f>
        <v>2.4666295869996131</v>
      </c>
      <c r="L6888">
        <v>5.5733796201765898E-2</v>
      </c>
      <c r="M6888">
        <f t="shared" ca="1" si="107"/>
        <v>2.6041042177066953</v>
      </c>
    </row>
    <row r="6889" spans="1:13" x14ac:dyDescent="0.25">
      <c r="A6889" s="9"/>
      <c r="H6889" s="9"/>
      <c r="J6889">
        <v>12</v>
      </c>
      <c r="K6889">
        <f ca="1">SIMULATION!$D$3*SIMULATION!$D$17/$H6877/(SIMULATION!$D$17-$I6877)*(((EXP(-$I6877*$J6889))/(1-EXP(-SIMULATION!$D$4*$I6877)))-(EXP(-SIMULATION!$D$17*$J6889)/(1-EXP(-SIMULATION!$D$4*SIMULATION!$D$17))))</f>
        <v>2.354263917788054</v>
      </c>
      <c r="L6889">
        <v>-0.13938474937619244</v>
      </c>
      <c r="M6889">
        <f t="shared" ca="1" si="107"/>
        <v>2.0261154316417533</v>
      </c>
    </row>
    <row r="6890" spans="1:13" x14ac:dyDescent="0.25">
      <c r="A6890" s="9"/>
      <c r="H6890" s="9"/>
      <c r="J6890">
        <v>13</v>
      </c>
      <c r="K6890">
        <f ca="1">SIMULATION!$D$3*SIMULATION!$D$17/$H6877/(SIMULATION!$D$17-$I6877)*(((EXP(-$I6877*$J6890))/(1-EXP(-SIMULATION!$D$4*$I6877)))-(EXP(-SIMULATION!$D$17*$J6890)/(1-EXP(-SIMULATION!$D$4*SIMULATION!$D$17))))</f>
        <v>2.2448374073578532</v>
      </c>
      <c r="L6890">
        <v>-3.8264378127667469E-2</v>
      </c>
      <c r="M6890">
        <f t="shared" ca="1" si="107"/>
        <v>2.1589400999675794</v>
      </c>
    </row>
    <row r="6891" spans="1:13" x14ac:dyDescent="0.25">
      <c r="A6891" s="9"/>
      <c r="H6891" s="9"/>
      <c r="J6891">
        <v>14</v>
      </c>
      <c r="K6891">
        <f ca="1">SIMULATION!$D$3*SIMULATION!$D$17/$H6877/(SIMULATION!$D$17-$I6877)*(((EXP(-$I6877*$J6891))/(1-EXP(-SIMULATION!$D$4*$I6877)))-(EXP(-SIMULATION!$D$17*$J6891)/(1-EXP(-SIMULATION!$D$4*SIMULATION!$D$17))))</f>
        <v>2.1391044486292383</v>
      </c>
      <c r="L6891">
        <v>-0.5948422479231753</v>
      </c>
      <c r="M6891">
        <f t="shared" ca="1" si="107"/>
        <v>0.86667474986415771</v>
      </c>
    </row>
    <row r="6892" spans="1:13" x14ac:dyDescent="0.25">
      <c r="A6892" s="9"/>
      <c r="H6892" s="9"/>
      <c r="J6892">
        <v>15</v>
      </c>
      <c r="K6892">
        <f ca="1">SIMULATION!$D$3*SIMULATION!$D$17/$H6877/(SIMULATION!$D$17-$I6877)*(((EXP(-$I6877*$J6892))/(1-EXP(-SIMULATION!$D$4*$I6877)))-(EXP(-SIMULATION!$D$17*$J6892)/(1-EXP(-SIMULATION!$D$4*SIMULATION!$D$17))))</f>
        <v>2.037460918616302</v>
      </c>
      <c r="L6892">
        <v>2.3762783658726951E-2</v>
      </c>
      <c r="M6892">
        <f t="shared" ca="1" si="107"/>
        <v>2.0858766616384918</v>
      </c>
    </row>
    <row r="6893" spans="1:13" x14ac:dyDescent="0.25">
      <c r="A6893" s="9"/>
      <c r="H6893" s="9"/>
      <c r="J6893">
        <v>16</v>
      </c>
      <c r="K6893">
        <f ca="1">SIMULATION!$D$3*SIMULATION!$D$17/$H6877/(SIMULATION!$D$17-$I6877)*(((EXP(-$I6877*$J6893))/(1-EXP(-SIMULATION!$D$4*$I6877)))-(EXP(-SIMULATION!$D$17*$J6893)/(1-EXP(-SIMULATION!$D$4*SIMULATION!$D$17))))</f>
        <v>1.9400771838952624</v>
      </c>
      <c r="L6893">
        <v>0.16257279049804627</v>
      </c>
      <c r="M6893">
        <f t="shared" ca="1" si="107"/>
        <v>2.2554809454627067</v>
      </c>
    </row>
    <row r="6894" spans="1:13" x14ac:dyDescent="0.25">
      <c r="A6894" s="9"/>
      <c r="H6894" s="9"/>
      <c r="J6894">
        <v>17</v>
      </c>
      <c r="K6894">
        <f ca="1">SIMULATION!$D$3*SIMULATION!$D$17/$H6877/(SIMULATION!$D$17-$I6877)*(((EXP(-$I6877*$J6894))/(1-EXP(-SIMULATION!$D$4*$I6877)))-(EXP(-SIMULATION!$D$17*$J6894)/(1-EXP(-SIMULATION!$D$4*SIMULATION!$D$17))))</f>
        <v>1.8469831288701586</v>
      </c>
      <c r="L6894">
        <v>7.79355523402772E-2</v>
      </c>
      <c r="M6894">
        <f t="shared" ca="1" si="107"/>
        <v>1.9909287791818278</v>
      </c>
    </row>
    <row r="6895" spans="1:13" x14ac:dyDescent="0.25">
      <c r="A6895" s="9"/>
      <c r="H6895" s="9"/>
      <c r="J6895">
        <v>18</v>
      </c>
      <c r="K6895">
        <f ca="1">SIMULATION!$D$3*SIMULATION!$D$17/$H6877/(SIMULATION!$D$17-$I6877)*(((EXP(-$I6877*$J6895))/(1-EXP(-SIMULATION!$D$4*$I6877)))-(EXP(-SIMULATION!$D$17*$J6895)/(1-EXP(-SIMULATION!$D$4*SIMULATION!$D$17))))</f>
        <v>1.7581224489922529</v>
      </c>
      <c r="L6895">
        <v>1.5765296987734517E-2</v>
      </c>
      <c r="M6895">
        <f t="shared" ca="1" si="107"/>
        <v>1.7858397715414187</v>
      </c>
    </row>
    <row r="6896" spans="1:13" x14ac:dyDescent="0.25">
      <c r="A6896" s="9"/>
      <c r="H6896" s="9"/>
      <c r="J6896">
        <v>19</v>
      </c>
      <c r="K6896">
        <f ca="1">SIMULATION!$D$3*SIMULATION!$D$17/$H6877/(SIMULATION!$D$17-$I6877)*(((EXP(-$I6877*$J6896))/(1-EXP(-SIMULATION!$D$4*$I6877)))-(EXP(-SIMULATION!$D$17*$J6896)/(1-EXP(-SIMULATION!$D$4*SIMULATION!$D$17))))</f>
        <v>1.6733872576460858</v>
      </c>
      <c r="L6896">
        <v>-0.19374589894733354</v>
      </c>
      <c r="M6896">
        <f t="shared" ca="1" si="107"/>
        <v>1.3491753391264316</v>
      </c>
    </row>
    <row r="6897" spans="1:13" x14ac:dyDescent="0.25">
      <c r="A6897" s="9"/>
      <c r="H6897" s="9"/>
      <c r="J6897">
        <v>20</v>
      </c>
      <c r="K6897">
        <f ca="1">SIMULATION!$D$3*SIMULATION!$D$17/$H6877/(SIMULATION!$D$17-$I6877)*(((EXP(-$I6877*$J6897))/(1-EXP(-SIMULATION!$D$4*$I6877)))-(EXP(-SIMULATION!$D$17*$J6897)/(1-EXP(-SIMULATION!$D$4*SIMULATION!$D$17))))</f>
        <v>1.5926400865295003</v>
      </c>
      <c r="L6897">
        <v>-0.26706531635474856</v>
      </c>
      <c r="M6897">
        <f t="shared" ca="1" si="107"/>
        <v>1.1673011579812453</v>
      </c>
    </row>
    <row r="6898" spans="1:13" x14ac:dyDescent="0.25">
      <c r="A6898" s="9"/>
      <c r="H6898" s="9"/>
      <c r="J6898">
        <v>21</v>
      </c>
      <c r="K6898">
        <f ca="1">SIMULATION!$D$3*SIMULATION!$D$17/$H6877/(SIMULATION!$D$17-$I6877)*(((EXP(-$I6877*$J6898))/(1-EXP(-SIMULATION!$D$4*$I6877)))-(EXP(-SIMULATION!$D$17*$J6898)/(1-EXP(-SIMULATION!$D$4*SIMULATION!$D$17))))</f>
        <v>1.5157278160187431</v>
      </c>
      <c r="L6898">
        <v>0.27257009323975229</v>
      </c>
      <c r="M6898">
        <f t="shared" ca="1" si="107"/>
        <v>1.9288698881570581</v>
      </c>
    </row>
    <row r="6899" spans="1:13" x14ac:dyDescent="0.25">
      <c r="A6899" s="9"/>
      <c r="H6899" s="9"/>
      <c r="J6899">
        <v>22</v>
      </c>
      <c r="K6899">
        <f ca="1">SIMULATION!$D$3*SIMULATION!$D$17/$H6877/(SIMULATION!$D$17-$I6877)*(((EXP(-$I6877*$J6899))/(1-EXP(-SIMULATION!$D$4*$I6877)))-(EXP(-SIMULATION!$D$17*$J6899)/(1-EXP(-SIMULATION!$D$4*SIMULATION!$D$17))))</f>
        <v>1.4424904421991611</v>
      </c>
      <c r="L6899">
        <v>-5.9720485361702949E-2</v>
      </c>
      <c r="M6899">
        <f t="shared" ca="1" si="107"/>
        <v>1.3563442128614098</v>
      </c>
    </row>
    <row r="6900" spans="1:13" x14ac:dyDescent="0.25">
      <c r="A6900" s="9"/>
      <c r="H6900" s="9"/>
      <c r="J6900">
        <v>23</v>
      </c>
      <c r="K6900">
        <f ca="1">SIMULATION!$D$3*SIMULATION!$D$17/$H6877/(SIMULATION!$D$17-$I6877)*(((EXP(-$I6877*$J6900))/(1-EXP(-SIMULATION!$D$4*$I6877)))-(EXP(-SIMULATION!$D$17*$J6900)/(1-EXP(-SIMULATION!$D$4*SIMULATION!$D$17))))</f>
        <v>1.3727665428398286</v>
      </c>
      <c r="L6900">
        <v>-0.35896162436720852</v>
      </c>
      <c r="M6900">
        <f t="shared" ca="1" si="107"/>
        <v>0.8799960347450867</v>
      </c>
    </row>
    <row r="6901" spans="1:13" x14ac:dyDescent="0.25">
      <c r="A6901" s="9"/>
      <c r="H6901" s="9"/>
      <c r="J6901">
        <v>24</v>
      </c>
      <c r="K6901">
        <f ca="1">SIMULATION!$D$3*SIMULATION!$D$17/$H6877/(SIMULATION!$D$17-$I6877)*(((EXP(-$I6877*$J6901))/(1-EXP(-SIMULATION!$D$4*$I6877)))-(EXP(-SIMULATION!$D$17*$J6901)/(1-EXP(-SIMULATION!$D$4*SIMULATION!$D$17))))</f>
        <v>1.3063966353311471</v>
      </c>
      <c r="L6901">
        <v>-0.17595526524550881</v>
      </c>
      <c r="M6901">
        <f t="shared" ca="1" si="107"/>
        <v>1.076529268845615</v>
      </c>
    </row>
    <row r="6902" spans="1:13" x14ac:dyDescent="0.25">
      <c r="A6902" s="9">
        <v>277</v>
      </c>
      <c r="B6902" s="2">
        <f ca="1">NORMINV(RAND(),SIMULATION!D7,SIMULATION!D8)</f>
        <v>52.075036468662873</v>
      </c>
      <c r="C6902" s="2">
        <v>2</v>
      </c>
      <c r="D6902" s="2">
        <f ca="1">SIMULATION!$D$11*(1+(SIMULATION!$D$12*LN(1+$C6902)))*(1+(SIMULATION!$D$13*(($B6902/63.5)-1)))</f>
        <v>9.3896236427997604</v>
      </c>
      <c r="E6902" s="2">
        <v>0.16064147032196419</v>
      </c>
      <c r="F6902" s="2">
        <f ca="1">D6902*(1+E6902)</f>
        <v>10.897986590548991</v>
      </c>
      <c r="G6902" s="2">
        <v>0.14521827616636254</v>
      </c>
      <c r="H6902" s="9">
        <f>SIMULATION!$D$15*EXP($G$6902)</f>
        <v>255.25838211478268</v>
      </c>
      <c r="I6902" s="2">
        <f ca="1">$F6902/$H6902</f>
        <v>4.2693942115673462E-2</v>
      </c>
      <c r="J6902">
        <v>0</v>
      </c>
      <c r="K6902">
        <f ca="1">SIMULATION!$D$3*SIMULATION!$D$17/$H6902/(SIMULATION!$D$17-$I6902)*(((EXP(-$I6902*$J6902))/(1-EXP(-SIMULATION!$D$4*$I6902)))-(EXP(-SIMULATION!$D$17*$J6902)/(1-EXP(-SIMULATION!$D$4*SIMULATION!$D$17))))</f>
        <v>1.3343030560224922</v>
      </c>
      <c r="L6902">
        <v>0.25074441884444426</v>
      </c>
      <c r="M6902">
        <f t="shared" ca="1" si="107"/>
        <v>1.668872100367218</v>
      </c>
    </row>
    <row r="6903" spans="1:13" x14ac:dyDescent="0.25">
      <c r="A6903" s="9"/>
      <c r="H6903" s="9"/>
      <c r="J6903">
        <v>1</v>
      </c>
      <c r="K6903">
        <f ca="1">SIMULATION!$D$3*SIMULATION!$D$17/$H6902/(SIMULATION!$D$17-$I6902)*(((EXP(-$I6902*$J6903))/(1-EXP(-SIMULATION!$D$4*$I6902)))-(EXP(-SIMULATION!$D$17*$J6903)/(1-EXP(-SIMULATION!$D$4*SIMULATION!$D$17))))</f>
        <v>2.034978186583047</v>
      </c>
      <c r="L6903">
        <v>0.40059304521814681</v>
      </c>
      <c r="M6903">
        <f t="shared" ca="1" si="107"/>
        <v>2.8501762952988519</v>
      </c>
    </row>
    <row r="6904" spans="1:13" x14ac:dyDescent="0.25">
      <c r="A6904" s="9"/>
      <c r="H6904" s="9"/>
      <c r="J6904">
        <v>2</v>
      </c>
      <c r="K6904">
        <f ca="1">SIMULATION!$D$3*SIMULATION!$D$17/$H6902/(SIMULATION!$D$17-$I6902)*(((EXP(-$I6902*$J6904))/(1-EXP(-SIMULATION!$D$4*$I6902)))-(EXP(-SIMULATION!$D$17*$J6904)/(1-EXP(-SIMULATION!$D$4*SIMULATION!$D$17))))</f>
        <v>2.4346724210256854</v>
      </c>
      <c r="L6904">
        <v>-3.4064671864960365E-2</v>
      </c>
      <c r="M6904">
        <f t="shared" ca="1" si="107"/>
        <v>2.3517361039047771</v>
      </c>
    </row>
    <row r="6905" spans="1:13" x14ac:dyDescent="0.25">
      <c r="A6905" s="9"/>
      <c r="H6905" s="9"/>
      <c r="J6905">
        <v>3</v>
      </c>
      <c r="K6905">
        <f ca="1">SIMULATION!$D$3*SIMULATION!$D$17/$H6902/(SIMULATION!$D$17-$I6902)*(((EXP(-$I6902*$J6905))/(1-EXP(-SIMULATION!$D$4*$I6902)))-(EXP(-SIMULATION!$D$17*$J6905)/(1-EXP(-SIMULATION!$D$4*SIMULATION!$D$17))))</f>
        <v>2.6435519468786128</v>
      </c>
      <c r="L6905">
        <v>0.20331214908971065</v>
      </c>
      <c r="M6905">
        <f t="shared" ca="1" si="107"/>
        <v>3.1810181744287926</v>
      </c>
    </row>
    <row r="6906" spans="1:13" x14ac:dyDescent="0.25">
      <c r="A6906" s="9"/>
      <c r="H6906" s="9"/>
      <c r="J6906">
        <v>4</v>
      </c>
      <c r="K6906">
        <f ca="1">SIMULATION!$D$3*SIMULATION!$D$17/$H6902/(SIMULATION!$D$17-$I6902)*(((EXP(-$I6902*$J6906))/(1-EXP(-SIMULATION!$D$4*$I6902)))-(EXP(-SIMULATION!$D$17*$J6906)/(1-EXP(-SIMULATION!$D$4*SIMULATION!$D$17))))</f>
        <v>2.7321277846805208</v>
      </c>
      <c r="L6906">
        <v>0.26246741255312217</v>
      </c>
      <c r="M6906">
        <f t="shared" ca="1" si="107"/>
        <v>3.4492222950901108</v>
      </c>
    </row>
    <row r="6907" spans="1:13" x14ac:dyDescent="0.25">
      <c r="A6907" s="9"/>
      <c r="H6907" s="9"/>
      <c r="J6907">
        <v>5</v>
      </c>
      <c r="K6907">
        <f ca="1">SIMULATION!$D$3*SIMULATION!$D$17/$H6902/(SIMULATION!$D$17-$I6902)*(((EXP(-$I6902*$J6907))/(1-EXP(-SIMULATION!$D$4*$I6902)))-(EXP(-SIMULATION!$D$17*$J6907)/(1-EXP(-SIMULATION!$D$4*SIMULATION!$D$17))))</f>
        <v>2.745502561833236</v>
      </c>
      <c r="L6907">
        <v>2.6142128545611095E-2</v>
      </c>
      <c r="M6907">
        <f t="shared" ca="1" si="107"/>
        <v>2.8172758427269851</v>
      </c>
    </row>
    <row r="6908" spans="1:13" x14ac:dyDescent="0.25">
      <c r="A6908" s="9"/>
      <c r="H6908" s="9"/>
      <c r="J6908">
        <v>6</v>
      </c>
      <c r="K6908">
        <f ca="1">SIMULATION!$D$3*SIMULATION!$D$17/$H6902/(SIMULATION!$D$17-$I6902)*(((EXP(-$I6902*$J6908))/(1-EXP(-SIMULATION!$D$4*$I6902)))-(EXP(-SIMULATION!$D$17*$J6908)/(1-EXP(-SIMULATION!$D$4*SIMULATION!$D$17))))</f>
        <v>2.7125000406556721</v>
      </c>
      <c r="L6908">
        <v>0.4216658419639091</v>
      </c>
      <c r="M6908">
        <f t="shared" ca="1" si="107"/>
        <v>3.8562686541258842</v>
      </c>
    </row>
    <row r="6909" spans="1:13" x14ac:dyDescent="0.25">
      <c r="A6909" s="9"/>
      <c r="H6909" s="9"/>
      <c r="J6909">
        <v>7</v>
      </c>
      <c r="K6909">
        <f ca="1">SIMULATION!$D$3*SIMULATION!$D$17/$H6902/(SIMULATION!$D$17-$I6902)*(((EXP(-$I6902*$J6909))/(1-EXP(-SIMULATION!$D$4*$I6902)))-(EXP(-SIMULATION!$D$17*$J6909)/(1-EXP(-SIMULATION!$D$4*SIMULATION!$D$17))))</f>
        <v>2.6515153973931618</v>
      </c>
      <c r="L6909">
        <v>7.3551821624941643E-2</v>
      </c>
      <c r="M6909">
        <f t="shared" ca="1" si="107"/>
        <v>2.8465391849380097</v>
      </c>
    </row>
    <row r="6910" spans="1:13" x14ac:dyDescent="0.25">
      <c r="A6910" s="9"/>
      <c r="H6910" s="9"/>
      <c r="J6910">
        <v>8</v>
      </c>
      <c r="K6910">
        <f ca="1">SIMULATION!$D$3*SIMULATION!$D$17/$H6902/(SIMULATION!$D$17-$I6902)*(((EXP(-$I6902*$J6910))/(1-EXP(-SIMULATION!$D$4*$I6902)))-(EXP(-SIMULATION!$D$17*$J6910)/(1-EXP(-SIMULATION!$D$4*SIMULATION!$D$17))))</f>
        <v>2.5742640848585938</v>
      </c>
      <c r="L6910">
        <v>0.13692839698529469</v>
      </c>
      <c r="M6910">
        <f t="shared" ca="1" si="107"/>
        <v>2.9267539394150974</v>
      </c>
    </row>
    <row r="6911" spans="1:13" x14ac:dyDescent="0.25">
      <c r="A6911" s="9"/>
      <c r="H6911" s="9"/>
      <c r="J6911">
        <v>9</v>
      </c>
      <c r="K6911">
        <f ca="1">SIMULATION!$D$3*SIMULATION!$D$17/$H6902/(SIMULATION!$D$17-$I6902)*(((EXP(-$I6902*$J6911))/(1-EXP(-SIMULATION!$D$4*$I6902)))-(EXP(-SIMULATION!$D$17*$J6911)/(1-EXP(-SIMULATION!$D$4*SIMULATION!$D$17))))</f>
        <v>2.4881840622255922</v>
      </c>
      <c r="L6911">
        <v>-0.34831615278698258</v>
      </c>
      <c r="M6911">
        <f t="shared" ca="1" si="107"/>
        <v>1.6215093622452879</v>
      </c>
    </row>
    <row r="6912" spans="1:13" x14ac:dyDescent="0.25">
      <c r="A6912" s="9"/>
      <c r="H6912" s="9"/>
      <c r="J6912">
        <v>10</v>
      </c>
      <c r="K6912">
        <f ca="1">SIMULATION!$D$3*SIMULATION!$D$17/$H6902/(SIMULATION!$D$17-$I6902)*(((EXP(-$I6902*$J6912))/(1-EXP(-SIMULATION!$D$4*$I6902)))-(EXP(-SIMULATION!$D$17*$J6912)/(1-EXP(-SIMULATION!$D$4*SIMULATION!$D$17))))</f>
        <v>2.3979750753353368</v>
      </c>
      <c r="L6912">
        <v>-0.45877124186859181</v>
      </c>
      <c r="M6912">
        <f t="shared" ca="1" si="107"/>
        <v>1.2978530720538142</v>
      </c>
    </row>
    <row r="6913" spans="1:13" x14ac:dyDescent="0.25">
      <c r="A6913" s="9"/>
      <c r="H6913" s="9"/>
      <c r="J6913">
        <v>11</v>
      </c>
      <c r="K6913">
        <f ca="1">SIMULATION!$D$3*SIMULATION!$D$17/$H6902/(SIMULATION!$D$17-$I6902)*(((EXP(-$I6902*$J6913))/(1-EXP(-SIMULATION!$D$4*$I6902)))-(EXP(-SIMULATION!$D$17*$J6913)/(1-EXP(-SIMULATION!$D$4*SIMULATION!$D$17))))</f>
        <v>2.3065849433257317</v>
      </c>
      <c r="L6913">
        <v>-0.35040765302697041</v>
      </c>
      <c r="M6913">
        <f t="shared" ca="1" si="107"/>
        <v>1.4983399268276145</v>
      </c>
    </row>
    <row r="6914" spans="1:13" x14ac:dyDescent="0.25">
      <c r="A6914" s="9"/>
      <c r="H6914" s="9"/>
      <c r="J6914">
        <v>12</v>
      </c>
      <c r="K6914">
        <f ca="1">SIMULATION!$D$3*SIMULATION!$D$17/$H6902/(SIMULATION!$D$17-$I6902)*(((EXP(-$I6902*$J6914))/(1-EXP(-SIMULATION!$D$4*$I6902)))-(EXP(-SIMULATION!$D$17*$J6914)/(1-EXP(-SIMULATION!$D$4*SIMULATION!$D$17))))</f>
        <v>2.2158414785680627</v>
      </c>
      <c r="L6914">
        <v>0.49162655673649763</v>
      </c>
      <c r="M6914">
        <f t="shared" ca="1" si="107"/>
        <v>3.3052079949503894</v>
      </c>
    </row>
    <row r="6915" spans="1:13" x14ac:dyDescent="0.25">
      <c r="A6915" s="9"/>
      <c r="H6915" s="9"/>
      <c r="J6915">
        <v>13</v>
      </c>
      <c r="K6915">
        <f ca="1">SIMULATION!$D$3*SIMULATION!$D$17/$H6902/(SIMULATION!$D$17-$I6902)*(((EXP(-$I6902*$J6915))/(1-EXP(-SIMULATION!$D$4*$I6902)))-(EXP(-SIMULATION!$D$17*$J6915)/(1-EXP(-SIMULATION!$D$4*SIMULATION!$D$17))))</f>
        <v>2.1268573246927285</v>
      </c>
      <c r="L6915">
        <v>-0.18590189936077961</v>
      </c>
      <c r="M6915">
        <f t="shared" ref="M6915:M6978" ca="1" si="108">$K6915*(1+$L6915)</f>
        <v>1.731470508362964</v>
      </c>
    </row>
    <row r="6916" spans="1:13" x14ac:dyDescent="0.25">
      <c r="A6916" s="9"/>
      <c r="H6916" s="9"/>
      <c r="J6916">
        <v>14</v>
      </c>
      <c r="K6916">
        <f ca="1">SIMULATION!$D$3*SIMULATION!$D$17/$H6902/(SIMULATION!$D$17-$I6902)*(((EXP(-$I6902*$J6916))/(1-EXP(-SIMULATION!$D$4*$I6902)))-(EXP(-SIMULATION!$D$17*$J6916)/(1-EXP(-SIMULATION!$D$4*SIMULATION!$D$17))))</f>
        <v>2.0402892796785999</v>
      </c>
      <c r="L6916">
        <v>0.4996253602187688</v>
      </c>
      <c r="M6916">
        <f t="shared" ca="1" si="108"/>
        <v>3.0596695459885126</v>
      </c>
    </row>
    <row r="6917" spans="1:13" x14ac:dyDescent="0.25">
      <c r="A6917" s="9"/>
      <c r="H6917" s="9"/>
      <c r="J6917">
        <v>15</v>
      </c>
      <c r="K6917">
        <f ca="1">SIMULATION!$D$3*SIMULATION!$D$17/$H6902/(SIMULATION!$D$17-$I6902)*(((EXP(-$I6902*$J6917))/(1-EXP(-SIMULATION!$D$4*$I6902)))-(EXP(-SIMULATION!$D$17*$J6917)/(1-EXP(-SIMULATION!$D$4*SIMULATION!$D$17))))</f>
        <v>1.9565043739084502</v>
      </c>
      <c r="L6917">
        <v>1.8912206541340522E-2</v>
      </c>
      <c r="M6917">
        <f t="shared" ca="1" si="108"/>
        <v>1.993506188726843</v>
      </c>
    </row>
    <row r="6918" spans="1:13" x14ac:dyDescent="0.25">
      <c r="A6918" s="9"/>
      <c r="H6918" s="9"/>
      <c r="J6918">
        <v>16</v>
      </c>
      <c r="K6918">
        <f ca="1">SIMULATION!$D$3*SIMULATION!$D$17/$H6902/(SIMULATION!$D$17-$I6902)*(((EXP(-$I6902*$J6918))/(1-EXP(-SIMULATION!$D$4*$I6902)))-(EXP(-SIMULATION!$D$17*$J6918)/(1-EXP(-SIMULATION!$D$4*SIMULATION!$D$17))))</f>
        <v>1.8756861988260283</v>
      </c>
      <c r="L6918">
        <v>-6.6276097487627486E-2</v>
      </c>
      <c r="M6918">
        <f t="shared" ca="1" si="108"/>
        <v>1.7513730374564369</v>
      </c>
    </row>
    <row r="6919" spans="1:13" x14ac:dyDescent="0.25">
      <c r="A6919" s="9"/>
      <c r="H6919" s="9"/>
      <c r="J6919">
        <v>17</v>
      </c>
      <c r="K6919">
        <f ca="1">SIMULATION!$D$3*SIMULATION!$D$17/$H6902/(SIMULATION!$D$17-$I6902)*(((EXP(-$I6902*$J6919))/(1-EXP(-SIMULATION!$D$4*$I6902)))-(EXP(-SIMULATION!$D$17*$J6919)/(1-EXP(-SIMULATION!$D$4*SIMULATION!$D$17))))</f>
        <v>1.7979029508321818</v>
      </c>
      <c r="L6919">
        <v>-0.58768161821985765</v>
      </c>
      <c r="M6919">
        <f t="shared" ca="1" si="108"/>
        <v>0.74130843528486801</v>
      </c>
    </row>
    <row r="6920" spans="1:13" x14ac:dyDescent="0.25">
      <c r="A6920" s="9"/>
      <c r="H6920" s="9"/>
      <c r="J6920">
        <v>18</v>
      </c>
      <c r="K6920">
        <f ca="1">SIMULATION!$D$3*SIMULATION!$D$17/$H6902/(SIMULATION!$D$17-$I6902)*(((EXP(-$I6902*$J6920))/(1-EXP(-SIMULATION!$D$4*$I6902)))-(EXP(-SIMULATION!$D$17*$J6920)/(1-EXP(-SIMULATION!$D$4*SIMULATION!$D$17))))</f>
        <v>1.7231509453092351</v>
      </c>
      <c r="L6920">
        <v>9.6181603539181496E-2</v>
      </c>
      <c r="M6920">
        <f t="shared" ca="1" si="108"/>
        <v>1.888886366369134</v>
      </c>
    </row>
    <row r="6921" spans="1:13" x14ac:dyDescent="0.25">
      <c r="A6921" s="9"/>
      <c r="H6921" s="9"/>
      <c r="J6921">
        <v>19</v>
      </c>
      <c r="K6921">
        <f ca="1">SIMULATION!$D$3*SIMULATION!$D$17/$H6902/(SIMULATION!$D$17-$I6902)*(((EXP(-$I6902*$J6921))/(1-EXP(-SIMULATION!$D$4*$I6902)))-(EXP(-SIMULATION!$D$17*$J6921)/(1-EXP(-SIMULATION!$D$4*SIMULATION!$D$17))))</f>
        <v>1.6513824150761667</v>
      </c>
      <c r="L6921">
        <v>0.28605273528660585</v>
      </c>
      <c r="M6921">
        <f t="shared" ca="1" si="108"/>
        <v>2.123764871912905</v>
      </c>
    </row>
    <row r="6922" spans="1:13" x14ac:dyDescent="0.25">
      <c r="A6922" s="9"/>
      <c r="H6922" s="9"/>
      <c r="J6922">
        <v>20</v>
      </c>
      <c r="K6922">
        <f ca="1">SIMULATION!$D$3*SIMULATION!$D$17/$H6902/(SIMULATION!$D$17-$I6902)*(((EXP(-$I6902*$J6922))/(1-EXP(-SIMULATION!$D$4*$I6902)))-(EXP(-SIMULATION!$D$17*$J6922)/(1-EXP(-SIMULATION!$D$4*SIMULATION!$D$17))))</f>
        <v>1.5825232415361572</v>
      </c>
      <c r="L6922">
        <v>0.12457916563445288</v>
      </c>
      <c r="M6922">
        <f t="shared" ca="1" si="108"/>
        <v>1.7796726665638614</v>
      </c>
    </row>
    <row r="6923" spans="1:13" x14ac:dyDescent="0.25">
      <c r="A6923" s="9"/>
      <c r="H6923" s="9"/>
      <c r="J6923">
        <v>21</v>
      </c>
      <c r="K6923">
        <f ca="1">SIMULATION!$D$3*SIMULATION!$D$17/$H6902/(SIMULATION!$D$17-$I6902)*(((EXP(-$I6902*$J6923))/(1-EXP(-SIMULATION!$D$4*$I6902)))-(EXP(-SIMULATION!$D$17*$J6923)/(1-EXP(-SIMULATION!$D$4*SIMULATION!$D$17))))</f>
        <v>1.5164842379087233</v>
      </c>
      <c r="L6923">
        <v>0.17947448923509871</v>
      </c>
      <c r="M6923">
        <f t="shared" ca="1" si="108"/>
        <v>1.7886544719404696</v>
      </c>
    </row>
    <row r="6924" spans="1:13" x14ac:dyDescent="0.25">
      <c r="A6924" s="9"/>
      <c r="H6924" s="9"/>
      <c r="J6924">
        <v>22</v>
      </c>
      <c r="K6924">
        <f ca="1">SIMULATION!$D$3*SIMULATION!$D$17/$H6902/(SIMULATION!$D$17-$I6902)*(((EXP(-$I6902*$J6924))/(1-EXP(-SIMULATION!$D$4*$I6902)))-(EXP(-SIMULATION!$D$17*$J6924)/(1-EXP(-SIMULATION!$D$4*SIMULATION!$D$17))))</f>
        <v>1.4531683037962342</v>
      </c>
      <c r="L6924">
        <v>-0.34560565348141525</v>
      </c>
      <c r="M6924">
        <f t="shared" ca="1" si="108"/>
        <v>0.95094512254425689</v>
      </c>
    </row>
    <row r="6925" spans="1:13" x14ac:dyDescent="0.25">
      <c r="A6925" s="9"/>
      <c r="H6925" s="9"/>
      <c r="J6925">
        <v>23</v>
      </c>
      <c r="K6925">
        <f ca="1">SIMULATION!$D$3*SIMULATION!$D$17/$H6902/(SIMULATION!$D$17-$I6902)*(((EXP(-$I6902*$J6925))/(1-EXP(-SIMULATION!$D$4*$I6902)))-(EXP(-SIMULATION!$D$17*$J6925)/(1-EXP(-SIMULATION!$D$4*SIMULATION!$D$17))))</f>
        <v>1.3924749371778364</v>
      </c>
      <c r="L6925">
        <v>0.19019910066188281</v>
      </c>
      <c r="M6925">
        <f t="shared" ca="1" si="108"/>
        <v>1.6573224179232726</v>
      </c>
    </row>
    <row r="6926" spans="1:13" x14ac:dyDescent="0.25">
      <c r="A6926" s="9"/>
      <c r="H6926" s="9"/>
      <c r="J6926">
        <v>24</v>
      </c>
      <c r="K6926">
        <f ca="1">SIMULATION!$D$3*SIMULATION!$D$17/$H6902/(SIMULATION!$D$17-$I6902)*(((EXP(-$I6902*$J6926))/(1-EXP(-SIMULATION!$D$4*$I6902)))-(EXP(-SIMULATION!$D$17*$J6926)/(1-EXP(-SIMULATION!$D$4*SIMULATION!$D$17))))</f>
        <v>1.334303056022492</v>
      </c>
      <c r="L6926">
        <v>-0.1596338509944884</v>
      </c>
      <c r="M6926">
        <f t="shared" ca="1" si="108"/>
        <v>1.121303120795907</v>
      </c>
    </row>
    <row r="6927" spans="1:13" x14ac:dyDescent="0.25">
      <c r="A6927" s="9">
        <v>278</v>
      </c>
      <c r="B6927" s="2">
        <f ca="1">NORMINV(RAND(),SIMULATION!D7,SIMULATION!D8)</f>
        <v>68.850517612823651</v>
      </c>
      <c r="C6927" s="2">
        <v>2</v>
      </c>
      <c r="D6927" s="2">
        <f ca="1">SIMULATION!$D$11*(1+(SIMULATION!$D$12*LN(1+$C6927)))*(1+(SIMULATION!$D$13*(($B6927/63.5)-1)))</f>
        <v>10.63540001497241</v>
      </c>
      <c r="E6927" s="2">
        <v>0.18424829575524218</v>
      </c>
      <c r="F6927" s="2">
        <f ca="1">D6927*(1+E6927)</f>
        <v>12.594954342406353</v>
      </c>
      <c r="G6927" s="2">
        <v>-9.9242469076518403E-2</v>
      </c>
      <c r="H6927" s="9">
        <f>SIMULATION!$D$15*EXP($G$6927)</f>
        <v>199.89966188938106</v>
      </c>
      <c r="I6927" s="2">
        <f ca="1">$F6927/$H6927</f>
        <v>6.3006381418374044E-2</v>
      </c>
      <c r="J6927">
        <v>0</v>
      </c>
      <c r="K6927">
        <f ca="1">SIMULATION!$D$3*SIMULATION!$D$17/$H6927/(SIMULATION!$D$17-$I6927)*(((EXP(-$I6927*$J6927))/(1-EXP(-SIMULATION!$D$4*$I6927)))-(EXP(-SIMULATION!$D$17*$J6927)/(1-EXP(-SIMULATION!$D$4*SIMULATION!$D$17))))</f>
        <v>0.90624789526367122</v>
      </c>
      <c r="L6927">
        <v>-0.22167950303324227</v>
      </c>
      <c r="M6927">
        <f t="shared" ca="1" si="108"/>
        <v>0.70535131221669878</v>
      </c>
    </row>
    <row r="6928" spans="1:13" x14ac:dyDescent="0.25">
      <c r="A6928" s="9"/>
      <c r="H6928" s="9"/>
      <c r="J6928">
        <v>1</v>
      </c>
      <c r="K6928">
        <f ca="1">SIMULATION!$D$3*SIMULATION!$D$17/$H6927/(SIMULATION!$D$17-$I6927)*(((EXP(-$I6927*$J6928))/(1-EXP(-SIMULATION!$D$4*$I6927)))-(EXP(-SIMULATION!$D$17*$J6928)/(1-EXP(-SIMULATION!$D$4*SIMULATION!$D$17))))</f>
        <v>1.8064432196391547</v>
      </c>
      <c r="L6928">
        <v>-0.37642812923495977</v>
      </c>
      <c r="M6928">
        <f t="shared" ca="1" si="108"/>
        <v>1.12644717790121</v>
      </c>
    </row>
    <row r="6929" spans="1:13" x14ac:dyDescent="0.25">
      <c r="A6929" s="9"/>
      <c r="H6929" s="9"/>
      <c r="J6929">
        <v>2</v>
      </c>
      <c r="K6929">
        <f ca="1">SIMULATION!$D$3*SIMULATION!$D$17/$H6927/(SIMULATION!$D$17-$I6927)*(((EXP(-$I6927*$J6929))/(1-EXP(-SIMULATION!$D$4*$I6927)))-(EXP(-SIMULATION!$D$17*$J6929)/(1-EXP(-SIMULATION!$D$4*SIMULATION!$D$17))))</f>
        <v>2.3084660567442783</v>
      </c>
      <c r="L6929">
        <v>0.36395911174191947</v>
      </c>
      <c r="M6929">
        <f t="shared" ca="1" si="108"/>
        <v>3.1486533122432974</v>
      </c>
    </row>
    <row r="6930" spans="1:13" x14ac:dyDescent="0.25">
      <c r="A6930" s="9"/>
      <c r="H6930" s="9"/>
      <c r="J6930">
        <v>3</v>
      </c>
      <c r="K6930">
        <f ca="1">SIMULATION!$D$3*SIMULATION!$D$17/$H6927/(SIMULATION!$D$17-$I6927)*(((EXP(-$I6927*$J6930))/(1-EXP(-SIMULATION!$D$4*$I6927)))-(EXP(-SIMULATION!$D$17*$J6930)/(1-EXP(-SIMULATION!$D$4*SIMULATION!$D$17))))</f>
        <v>2.5599004720484846</v>
      </c>
      <c r="L6930">
        <v>0.22321933135719155</v>
      </c>
      <c r="M6930">
        <f t="shared" ca="1" si="108"/>
        <v>3.1313197437601064</v>
      </c>
    </row>
    <row r="6931" spans="1:13" x14ac:dyDescent="0.25">
      <c r="A6931" s="9"/>
      <c r="H6931" s="9"/>
      <c r="J6931">
        <v>4</v>
      </c>
      <c r="K6931">
        <f ca="1">SIMULATION!$D$3*SIMULATION!$D$17/$H6927/(SIMULATION!$D$17-$I6927)*(((EXP(-$I6927*$J6931))/(1-EXP(-SIMULATION!$D$4*$I6927)))-(EXP(-SIMULATION!$D$17*$J6931)/(1-EXP(-SIMULATION!$D$4*SIMULATION!$D$17))))</f>
        <v>2.6550428511221158</v>
      </c>
      <c r="L6931">
        <v>-0.49679557960273479</v>
      </c>
      <c r="M6931">
        <f t="shared" ca="1" si="108"/>
        <v>1.3360292990288067</v>
      </c>
    </row>
    <row r="6932" spans="1:13" x14ac:dyDescent="0.25">
      <c r="A6932" s="9"/>
      <c r="H6932" s="9"/>
      <c r="J6932">
        <v>5</v>
      </c>
      <c r="K6932">
        <f ca="1">SIMULATION!$D$3*SIMULATION!$D$17/$H6927/(SIMULATION!$D$17-$I6927)*(((EXP(-$I6927*$J6932))/(1-EXP(-SIMULATION!$D$4*$I6927)))-(EXP(-SIMULATION!$D$17*$J6932)/(1-EXP(-SIMULATION!$D$4*SIMULATION!$D$17))))</f>
        <v>2.6540585811360433</v>
      </c>
      <c r="L6932">
        <v>0.22830665329885236</v>
      </c>
      <c r="M6932">
        <f t="shared" ca="1" si="108"/>
        <v>3.2599978134543135</v>
      </c>
    </row>
    <row r="6933" spans="1:13" x14ac:dyDescent="0.25">
      <c r="A6933" s="9"/>
      <c r="H6933" s="9"/>
      <c r="J6933">
        <v>6</v>
      </c>
      <c r="K6933">
        <f ca="1">SIMULATION!$D$3*SIMULATION!$D$17/$H6927/(SIMULATION!$D$17-$I6927)*(((EXP(-$I6927*$J6933))/(1-EXP(-SIMULATION!$D$4*$I6927)))-(EXP(-SIMULATION!$D$17*$J6933)/(1-EXP(-SIMULATION!$D$4*SIMULATION!$D$17))))</f>
        <v>2.5952570768794208</v>
      </c>
      <c r="L6933">
        <v>-2.1939085663516187E-2</v>
      </c>
      <c r="M6933">
        <f t="shared" ca="1" si="108"/>
        <v>2.5383195095509166</v>
      </c>
    </row>
    <row r="6934" spans="1:13" x14ac:dyDescent="0.25">
      <c r="A6934" s="9"/>
      <c r="H6934" s="9"/>
      <c r="J6934">
        <v>7</v>
      </c>
      <c r="K6934">
        <f ca="1">SIMULATION!$D$3*SIMULATION!$D$17/$H6927/(SIMULATION!$D$17-$I6927)*(((EXP(-$I6927*$J6934))/(1-EXP(-SIMULATION!$D$4*$I6927)))-(EXP(-SIMULATION!$D$17*$J6934)/(1-EXP(-SIMULATION!$D$4*SIMULATION!$D$17))))</f>
        <v>2.5029569384230639</v>
      </c>
      <c r="L6934">
        <v>-0.16181831901724178</v>
      </c>
      <c r="M6934">
        <f t="shared" ca="1" si="108"/>
        <v>2.0979326540749019</v>
      </c>
    </row>
    <row r="6935" spans="1:13" x14ac:dyDescent="0.25">
      <c r="A6935" s="9"/>
      <c r="H6935" s="9"/>
      <c r="J6935">
        <v>8</v>
      </c>
      <c r="K6935">
        <f ca="1">SIMULATION!$D$3*SIMULATION!$D$17/$H6927/(SIMULATION!$D$17-$I6927)*(((EXP(-$I6927*$J6935))/(1-EXP(-SIMULATION!$D$4*$I6927)))-(EXP(-SIMULATION!$D$17*$J6935)/(1-EXP(-SIMULATION!$D$4*SIMULATION!$D$17))))</f>
        <v>2.392525217745197</v>
      </c>
      <c r="L6935">
        <v>-0.13902824465177599</v>
      </c>
      <c r="M6935">
        <f t="shared" ca="1" si="108"/>
        <v>2.059896636436974</v>
      </c>
    </row>
    <row r="6936" spans="1:13" x14ac:dyDescent="0.25">
      <c r="A6936" s="9"/>
      <c r="H6936" s="9"/>
      <c r="J6936">
        <v>9</v>
      </c>
      <c r="K6936">
        <f ca="1">SIMULATION!$D$3*SIMULATION!$D$17/$H6927/(SIMULATION!$D$17-$I6927)*(((EXP(-$I6927*$J6936))/(1-EXP(-SIMULATION!$D$4*$I6927)))-(EXP(-SIMULATION!$D$17*$J6936)/(1-EXP(-SIMULATION!$D$4*SIMULATION!$D$17))))</f>
        <v>2.2736058417939278</v>
      </c>
      <c r="L6936">
        <v>-0.51163689897741649</v>
      </c>
      <c r="M6936">
        <f t="shared" ca="1" si="108"/>
        <v>1.1103451994015441</v>
      </c>
    </row>
    <row r="6937" spans="1:13" x14ac:dyDescent="0.25">
      <c r="A6937" s="9"/>
      <c r="H6937" s="9"/>
      <c r="J6937">
        <v>10</v>
      </c>
      <c r="K6937">
        <f ca="1">SIMULATION!$D$3*SIMULATION!$D$17/$H6927/(SIMULATION!$D$17-$I6927)*(((EXP(-$I6927*$J6937))/(1-EXP(-SIMULATION!$D$4*$I6927)))-(EXP(-SIMULATION!$D$17*$J6937)/(1-EXP(-SIMULATION!$D$4*SIMULATION!$D$17))))</f>
        <v>2.1521876556289361</v>
      </c>
      <c r="L6937">
        <v>0.30393342565790266</v>
      </c>
      <c r="M6937">
        <f t="shared" ca="1" si="108"/>
        <v>2.8063094224628893</v>
      </c>
    </row>
    <row r="6938" spans="1:13" x14ac:dyDescent="0.25">
      <c r="A6938" s="9"/>
      <c r="H6938" s="9"/>
      <c r="J6938">
        <v>11</v>
      </c>
      <c r="K6938">
        <f ca="1">SIMULATION!$D$3*SIMULATION!$D$17/$H6927/(SIMULATION!$D$17-$I6927)*(((EXP(-$I6927*$J6938))/(1-EXP(-SIMULATION!$D$4*$I6927)))-(EXP(-SIMULATION!$D$17*$J6938)/(1-EXP(-SIMULATION!$D$4*SIMULATION!$D$17))))</f>
        <v>2.0319289153236033</v>
      </c>
      <c r="L6938">
        <v>-0.51814346916563037</v>
      </c>
      <c r="M6938">
        <f t="shared" ca="1" si="108"/>
        <v>0.97909821803987507</v>
      </c>
    </row>
    <row r="6939" spans="1:13" x14ac:dyDescent="0.25">
      <c r="A6939" s="9"/>
      <c r="H6939" s="9"/>
      <c r="J6939">
        <v>12</v>
      </c>
      <c r="K6939">
        <f ca="1">SIMULATION!$D$3*SIMULATION!$D$17/$H6927/(SIMULATION!$D$17-$I6927)*(((EXP(-$I6927*$J6939))/(1-EXP(-SIMULATION!$D$4*$I6927)))-(EXP(-SIMULATION!$D$17*$J6939)/(1-EXP(-SIMULATION!$D$4*SIMULATION!$D$17))))</f>
        <v>1.9150053421908129</v>
      </c>
      <c r="L6939">
        <v>-1.5576929588751478E-2</v>
      </c>
      <c r="M6939">
        <f t="shared" ca="1" si="108"/>
        <v>1.8851754388134236</v>
      </c>
    </row>
    <row r="6940" spans="1:13" x14ac:dyDescent="0.25">
      <c r="A6940" s="9"/>
      <c r="H6940" s="9"/>
      <c r="J6940">
        <v>13</v>
      </c>
      <c r="K6940">
        <f ca="1">SIMULATION!$D$3*SIMULATION!$D$17/$H6927/(SIMULATION!$D$17-$I6927)*(((EXP(-$I6927*$J6940))/(1-EXP(-SIMULATION!$D$4*$I6927)))-(EXP(-SIMULATION!$D$17*$J6940)/(1-EXP(-SIMULATION!$D$4*SIMULATION!$D$17))))</f>
        <v>1.8026529070752282</v>
      </c>
      <c r="L6940">
        <v>-3.4749351520205526E-3</v>
      </c>
      <c r="M6940">
        <f t="shared" ca="1" si="108"/>
        <v>1.7963888051215404</v>
      </c>
    </row>
    <row r="6941" spans="1:13" x14ac:dyDescent="0.25">
      <c r="A6941" s="9"/>
      <c r="H6941" s="9"/>
      <c r="J6941">
        <v>14</v>
      </c>
      <c r="K6941">
        <f ca="1">SIMULATION!$D$3*SIMULATION!$D$17/$H6927/(SIMULATION!$D$17-$I6927)*(((EXP(-$I6927*$J6941))/(1-EXP(-SIMULATION!$D$4*$I6927)))-(EXP(-SIMULATION!$D$17*$J6941)/(1-EXP(-SIMULATION!$D$4*SIMULATION!$D$17))))</f>
        <v>1.6955150311393141</v>
      </c>
      <c r="L6941">
        <v>0.23243935786063652</v>
      </c>
      <c r="M6941">
        <f t="shared" ca="1" si="108"/>
        <v>2.0896194562203934</v>
      </c>
    </row>
    <row r="6942" spans="1:13" x14ac:dyDescent="0.25">
      <c r="A6942" s="9"/>
      <c r="H6942" s="9"/>
      <c r="J6942">
        <v>15</v>
      </c>
      <c r="K6942">
        <f ca="1">SIMULATION!$D$3*SIMULATION!$D$17/$H6927/(SIMULATION!$D$17-$I6927)*(((EXP(-$I6927*$J6942))/(1-EXP(-SIMULATION!$D$4*$I6927)))-(EXP(-SIMULATION!$D$17*$J6942)/(1-EXP(-SIMULATION!$D$4*SIMULATION!$D$17))))</f>
        <v>1.5938644903723129</v>
      </c>
      <c r="L6942">
        <v>-2.032194148073564E-3</v>
      </c>
      <c r="M6942">
        <f t="shared" ca="1" si="108"/>
        <v>1.590625448282156</v>
      </c>
    </row>
    <row r="6943" spans="1:13" x14ac:dyDescent="0.25">
      <c r="A6943" s="9"/>
      <c r="H6943" s="9"/>
      <c r="J6943">
        <v>16</v>
      </c>
      <c r="K6943">
        <f ca="1">SIMULATION!$D$3*SIMULATION!$D$17/$H6927/(SIMULATION!$D$17-$I6927)*(((EXP(-$I6927*$J6943))/(1-EXP(-SIMULATION!$D$4*$I6927)))-(EXP(-SIMULATION!$D$17*$J6943)/(1-EXP(-SIMULATION!$D$4*SIMULATION!$D$17))))</f>
        <v>1.4977450632412834</v>
      </c>
      <c r="L6943">
        <v>3.6805949570406899E-3</v>
      </c>
      <c r="M6943">
        <f t="shared" ca="1" si="108"/>
        <v>1.5032576561679818</v>
      </c>
    </row>
    <row r="6944" spans="1:13" x14ac:dyDescent="0.25">
      <c r="A6944" s="9"/>
      <c r="H6944" s="9"/>
      <c r="J6944">
        <v>17</v>
      </c>
      <c r="K6944">
        <f ca="1">SIMULATION!$D$3*SIMULATION!$D$17/$H6927/(SIMULATION!$D$17-$I6927)*(((EXP(-$I6927*$J6944))/(1-EXP(-SIMULATION!$D$4*$I6927)))-(EXP(-SIMULATION!$D$17*$J6944)/(1-EXP(-SIMULATION!$D$4*SIMULATION!$D$17))))</f>
        <v>1.4070617816367599</v>
      </c>
      <c r="L6944">
        <v>-8.8167023997467647E-2</v>
      </c>
      <c r="M6944">
        <f t="shared" ca="1" si="108"/>
        <v>1.283005331769272</v>
      </c>
    </row>
    <row r="6945" spans="1:13" x14ac:dyDescent="0.25">
      <c r="A6945" s="9"/>
      <c r="H6945" s="9"/>
      <c r="J6945">
        <v>18</v>
      </c>
      <c r="K6945">
        <f ca="1">SIMULATION!$D$3*SIMULATION!$D$17/$H6927/(SIMULATION!$D$17-$I6927)*(((EXP(-$I6927*$J6945))/(1-EXP(-SIMULATION!$D$4*$I6927)))-(EXP(-SIMULATION!$D$17*$J6945)/(1-EXP(-SIMULATION!$D$4*SIMULATION!$D$17))))</f>
        <v>1.3216382773332001</v>
      </c>
      <c r="L6945">
        <v>1.5578991363977375E-2</v>
      </c>
      <c r="M6945">
        <f t="shared" ca="1" si="108"/>
        <v>1.342228068642076</v>
      </c>
    </row>
    <row r="6946" spans="1:13" x14ac:dyDescent="0.25">
      <c r="A6946" s="9"/>
      <c r="H6946" s="9"/>
      <c r="J6946">
        <v>19</v>
      </c>
      <c r="K6946">
        <f ca="1">SIMULATION!$D$3*SIMULATION!$D$17/$H6927/(SIMULATION!$D$17-$I6927)*(((EXP(-$I6927*$J6946))/(1-EXP(-SIMULATION!$D$4*$I6927)))-(EXP(-SIMULATION!$D$17*$J6946)/(1-EXP(-SIMULATION!$D$4*SIMULATION!$D$17))))</f>
        <v>1.2412530722877795</v>
      </c>
      <c r="L6946">
        <v>-5.2026133817195761E-4</v>
      </c>
      <c r="M6946">
        <f t="shared" ca="1" si="108"/>
        <v>1.240607296303381</v>
      </c>
    </row>
    <row r="6947" spans="1:13" x14ac:dyDescent="0.25">
      <c r="A6947" s="9"/>
      <c r="H6947" s="9"/>
      <c r="J6947">
        <v>20</v>
      </c>
      <c r="K6947">
        <f ca="1">SIMULATION!$D$3*SIMULATION!$D$17/$H6927/(SIMULATION!$D$17-$I6927)*(((EXP(-$I6927*$J6947))/(1-EXP(-SIMULATION!$D$4*$I6927)))-(EXP(-SIMULATION!$D$17*$J6947)/(1-EXP(-SIMULATION!$D$4*SIMULATION!$D$17))))</f>
        <v>1.1656624036493437</v>
      </c>
      <c r="L6947">
        <v>-0.19098698159637725</v>
      </c>
      <c r="M6947">
        <f t="shared" ca="1" si="108"/>
        <v>0.94303605961597758</v>
      </c>
    </row>
    <row r="6948" spans="1:13" x14ac:dyDescent="0.25">
      <c r="A6948" s="9"/>
      <c r="H6948" s="9"/>
      <c r="J6948">
        <v>21</v>
      </c>
      <c r="K6948">
        <f ca="1">SIMULATION!$D$3*SIMULATION!$D$17/$H6927/(SIMULATION!$D$17-$I6927)*(((EXP(-$I6927*$J6948))/(1-EXP(-SIMULATION!$D$4*$I6927)))-(EXP(-SIMULATION!$D$17*$J6948)/(1-EXP(-SIMULATION!$D$4*SIMULATION!$D$17))))</f>
        <v>1.0946144461820859</v>
      </c>
      <c r="L6948">
        <v>-0.26072147098704662</v>
      </c>
      <c r="M6948">
        <f t="shared" ca="1" si="108"/>
        <v>0.80922495760982105</v>
      </c>
    </row>
    <row r="6949" spans="1:13" x14ac:dyDescent="0.25">
      <c r="A6949" s="9"/>
      <c r="H6949" s="9"/>
      <c r="J6949">
        <v>22</v>
      </c>
      <c r="K6949">
        <f ca="1">SIMULATION!$D$3*SIMULATION!$D$17/$H6927/(SIMULATION!$D$17-$I6927)*(((EXP(-$I6927*$J6949))/(1-EXP(-SIMULATION!$D$4*$I6927)))-(EXP(-SIMULATION!$D$17*$J6949)/(1-EXP(-SIMULATION!$D$4*SIMULATION!$D$17))))</f>
        <v>1.027858046637202</v>
      </c>
      <c r="L6949">
        <v>-0.11501260355246412</v>
      </c>
      <c r="M6949">
        <f t="shared" ca="1" si="108"/>
        <v>0.90964141661110731</v>
      </c>
    </row>
    <row r="6950" spans="1:13" x14ac:dyDescent="0.25">
      <c r="A6950" s="9"/>
      <c r="H6950" s="9"/>
      <c r="J6950">
        <v>23</v>
      </c>
      <c r="K6950">
        <f ca="1">SIMULATION!$D$3*SIMULATION!$D$17/$H6927/(SIMULATION!$D$17-$I6927)*(((EXP(-$I6927*$J6950))/(1-EXP(-SIMULATION!$D$4*$I6927)))-(EXP(-SIMULATION!$D$17*$J6950)/(1-EXP(-SIMULATION!$D$4*SIMULATION!$D$17))))</f>
        <v>0.96514796443317818</v>
      </c>
      <c r="L6950">
        <v>0.12697313152481762</v>
      </c>
      <c r="M6950">
        <f t="shared" ca="1" si="108"/>
        <v>1.0876958238620622</v>
      </c>
    </row>
    <row r="6951" spans="1:13" x14ac:dyDescent="0.25">
      <c r="A6951" s="9"/>
      <c r="H6951" s="9"/>
      <c r="J6951">
        <v>24</v>
      </c>
      <c r="K6951">
        <f ca="1">SIMULATION!$D$3*SIMULATION!$D$17/$H6927/(SIMULATION!$D$17-$I6927)*(((EXP(-$I6927*$J6951))/(1-EXP(-SIMULATION!$D$4*$I6927)))-(EXP(-SIMULATION!$D$17*$J6951)/(1-EXP(-SIMULATION!$D$4*SIMULATION!$D$17))))</f>
        <v>0.90624789526367133</v>
      </c>
      <c r="L6951">
        <v>-0.38069527458104341</v>
      </c>
      <c r="M6951">
        <f t="shared" ca="1" si="108"/>
        <v>0.56124360393777528</v>
      </c>
    </row>
    <row r="6952" spans="1:13" x14ac:dyDescent="0.25">
      <c r="A6952" s="9">
        <v>279</v>
      </c>
      <c r="B6952" s="2">
        <f ca="1">NORMINV(RAND(),SIMULATION!D7,SIMULATION!D8)</f>
        <v>59.055870067078772</v>
      </c>
      <c r="C6952" s="2">
        <v>2</v>
      </c>
      <c r="D6952" s="2">
        <f ca="1">SIMULATION!$D$11*(1+(SIMULATION!$D$12*LN(1+$C6952)))*(1+(SIMULATION!$D$13*(($B6952/63.5)-1)))</f>
        <v>9.9080324729394906</v>
      </c>
      <c r="E6952" s="2">
        <v>0.46275572728941805</v>
      </c>
      <c r="F6952" s="2">
        <f ca="1">D6952*(1+E6952)</f>
        <v>14.493031245961776</v>
      </c>
      <c r="G6952" s="2">
        <v>0.64449749610838936</v>
      </c>
      <c r="H6952" s="9">
        <f>SIMULATION!$D$15*EXP($G$6952)</f>
        <v>420.54669317897475</v>
      </c>
      <c r="I6952" s="2">
        <f ca="1">$F6952/$H6952</f>
        <v>3.4462359307611733E-2</v>
      </c>
      <c r="J6952">
        <v>0</v>
      </c>
      <c r="K6952">
        <f ca="1">SIMULATION!$D$3*SIMULATION!$D$17/$H6952/(SIMULATION!$D$17-$I6952)*(((EXP(-$I6952*$J6952))/(1-EXP(-SIMULATION!$D$4*$I6952)))-(EXP(-SIMULATION!$D$17*$J6952)/(1-EXP(-SIMULATION!$D$4*SIMULATION!$D$17))))</f>
        <v>1.1017307174126281</v>
      </c>
      <c r="L6952">
        <v>0.21365495309900109</v>
      </c>
      <c r="M6952">
        <f t="shared" ca="1" si="108"/>
        <v>1.3371209421691519</v>
      </c>
    </row>
    <row r="6953" spans="1:13" x14ac:dyDescent="0.25">
      <c r="A6953" s="9"/>
      <c r="H6953" s="9"/>
      <c r="J6953">
        <v>1</v>
      </c>
      <c r="K6953">
        <f ca="1">SIMULATION!$D$3*SIMULATION!$D$17/$H6952/(SIMULATION!$D$17-$I6952)*(((EXP(-$I6952*$J6953))/(1-EXP(-SIMULATION!$D$4*$I6952)))-(EXP(-SIMULATION!$D$17*$J6953)/(1-EXP(-SIMULATION!$D$4*SIMULATION!$D$17))))</f>
        <v>1.5255676604139978</v>
      </c>
      <c r="L6953">
        <v>-8.4259647573693447E-2</v>
      </c>
      <c r="M6953">
        <f t="shared" ca="1" si="108"/>
        <v>1.3970238669976904</v>
      </c>
    </row>
    <row r="6954" spans="1:13" x14ac:dyDescent="0.25">
      <c r="A6954" s="9"/>
      <c r="H6954" s="9"/>
      <c r="J6954">
        <v>2</v>
      </c>
      <c r="K6954">
        <f ca="1">SIMULATION!$D$3*SIMULATION!$D$17/$H6952/(SIMULATION!$D$17-$I6952)*(((EXP(-$I6952*$J6954))/(1-EXP(-SIMULATION!$D$4*$I6952)))-(EXP(-SIMULATION!$D$17*$J6954)/(1-EXP(-SIMULATION!$D$4*SIMULATION!$D$17))))</f>
        <v>1.7694101008453311</v>
      </c>
      <c r="L6954">
        <v>-0.23464073651276765</v>
      </c>
      <c r="M6954">
        <f t="shared" ca="1" si="108"/>
        <v>1.3542344115898521</v>
      </c>
    </row>
    <row r="6955" spans="1:13" x14ac:dyDescent="0.25">
      <c r="A6955" s="9"/>
      <c r="H6955" s="9"/>
      <c r="J6955">
        <v>3</v>
      </c>
      <c r="K6955">
        <f ca="1">SIMULATION!$D$3*SIMULATION!$D$17/$H6952/(SIMULATION!$D$17-$I6952)*(((EXP(-$I6952*$J6955))/(1-EXP(-SIMULATION!$D$4*$I6952)))-(EXP(-SIMULATION!$D$17*$J6955)/(1-EXP(-SIMULATION!$D$4*SIMULATION!$D$17))))</f>
        <v>1.8988481594567226</v>
      </c>
      <c r="L6955">
        <v>0.27412472553933198</v>
      </c>
      <c r="M6955">
        <f t="shared" ca="1" si="108"/>
        <v>2.4193693900086624</v>
      </c>
    </row>
    <row r="6956" spans="1:13" x14ac:dyDescent="0.25">
      <c r="A6956" s="9"/>
      <c r="H6956" s="9"/>
      <c r="J6956">
        <v>4</v>
      </c>
      <c r="K6956">
        <f ca="1">SIMULATION!$D$3*SIMULATION!$D$17/$H6952/(SIMULATION!$D$17-$I6952)*(((EXP(-$I6952*$J6956))/(1-EXP(-SIMULATION!$D$4*$I6952)))-(EXP(-SIMULATION!$D$17*$J6956)/(1-EXP(-SIMULATION!$D$4*SIMULATION!$D$17))))</f>
        <v>1.9558817193637437</v>
      </c>
      <c r="L6956">
        <v>0.24632341352182957</v>
      </c>
      <c r="M6956">
        <f t="shared" ca="1" si="108"/>
        <v>2.4376611809223658</v>
      </c>
    </row>
    <row r="6957" spans="1:13" x14ac:dyDescent="0.25">
      <c r="A6957" s="9"/>
      <c r="H6957" s="9"/>
      <c r="J6957">
        <v>5</v>
      </c>
      <c r="K6957">
        <f ca="1">SIMULATION!$D$3*SIMULATION!$D$17/$H6952/(SIMULATION!$D$17-$I6952)*(((EXP(-$I6952*$J6957))/(1-EXP(-SIMULATION!$D$4*$I6952)))-(EXP(-SIMULATION!$D$17*$J6957)/(1-EXP(-SIMULATION!$D$4*SIMULATION!$D$17))))</f>
        <v>1.9673945459454691</v>
      </c>
      <c r="L6957">
        <v>8.4763147225302815E-2</v>
      </c>
      <c r="M6957">
        <f t="shared" ca="1" si="108"/>
        <v>2.1341570994937027</v>
      </c>
    </row>
    <row r="6958" spans="1:13" x14ac:dyDescent="0.25">
      <c r="A6958" s="9"/>
      <c r="H6958" s="9"/>
      <c r="J6958">
        <v>6</v>
      </c>
      <c r="K6958">
        <f ca="1">SIMULATION!$D$3*SIMULATION!$D$17/$H6952/(SIMULATION!$D$17-$I6952)*(((EXP(-$I6952*$J6958))/(1-EXP(-SIMULATION!$D$4*$I6952)))-(EXP(-SIMULATION!$D$17*$J6958)/(1-EXP(-SIMULATION!$D$4*SIMULATION!$D$17))))</f>
        <v>1.9505846720343472</v>
      </c>
      <c r="L6958">
        <v>0.14550910617477533</v>
      </c>
      <c r="M6958">
        <f t="shared" ca="1" si="108"/>
        <v>2.2344125041802823</v>
      </c>
    </row>
    <row r="6959" spans="1:13" x14ac:dyDescent="0.25">
      <c r="A6959" s="9"/>
      <c r="H6959" s="9"/>
      <c r="J6959">
        <v>7</v>
      </c>
      <c r="K6959">
        <f ca="1">SIMULATION!$D$3*SIMULATION!$D$17/$H6952/(SIMULATION!$D$17-$I6952)*(((EXP(-$I6952*$J6959))/(1-EXP(-SIMULATION!$D$4*$I6952)))-(EXP(-SIMULATION!$D$17*$J6959)/(1-EXP(-SIMULATION!$D$4*SIMULATION!$D$17))))</f>
        <v>1.9164442852537178</v>
      </c>
      <c r="L6959">
        <v>0.34935800758562607</v>
      </c>
      <c r="M6959">
        <f t="shared" ca="1" si="108"/>
        <v>2.5859694423988158</v>
      </c>
    </row>
    <row r="6960" spans="1:13" x14ac:dyDescent="0.25">
      <c r="A6960" s="9"/>
      <c r="H6960" s="9"/>
      <c r="J6960">
        <v>8</v>
      </c>
      <c r="K6960">
        <f ca="1">SIMULATION!$D$3*SIMULATION!$D$17/$H6952/(SIMULATION!$D$17-$I6952)*(((EXP(-$I6952*$J6960))/(1-EXP(-SIMULATION!$D$4*$I6952)))-(EXP(-SIMULATION!$D$17*$J6960)/(1-EXP(-SIMULATION!$D$4*SIMULATION!$D$17))))</f>
        <v>1.8719896901776814</v>
      </c>
      <c r="L6960">
        <v>-0.24897422290015953</v>
      </c>
      <c r="M6960">
        <f t="shared" ca="1" si="108"/>
        <v>1.4059125117885829</v>
      </c>
    </row>
    <row r="6961" spans="1:13" x14ac:dyDescent="0.25">
      <c r="A6961" s="9"/>
      <c r="H6961" s="9"/>
      <c r="J6961">
        <v>9</v>
      </c>
      <c r="K6961">
        <f ca="1">SIMULATION!$D$3*SIMULATION!$D$17/$H6952/(SIMULATION!$D$17-$I6952)*(((EXP(-$I6952*$J6961))/(1-EXP(-SIMULATION!$D$4*$I6952)))-(EXP(-SIMULATION!$D$17*$J6961)/(1-EXP(-SIMULATION!$D$4*SIMULATION!$D$17))))</f>
        <v>1.8216902892498594</v>
      </c>
      <c r="L6961">
        <v>-0.2969152791781553</v>
      </c>
      <c r="M6961">
        <f t="shared" ca="1" si="108"/>
        <v>1.2808026084411028</v>
      </c>
    </row>
    <row r="6962" spans="1:13" x14ac:dyDescent="0.25">
      <c r="A6962" s="9"/>
      <c r="H6962" s="9"/>
      <c r="J6962">
        <v>10</v>
      </c>
      <c r="K6962">
        <f ca="1">SIMULATION!$D$3*SIMULATION!$D$17/$H6952/(SIMULATION!$D$17-$I6952)*(((EXP(-$I6952*$J6962))/(1-EXP(-SIMULATION!$D$4*$I6952)))-(EXP(-SIMULATION!$D$17*$J6962)/(1-EXP(-SIMULATION!$D$4*SIMULATION!$D$17))))</f>
        <v>1.7683842765950144</v>
      </c>
      <c r="L6962">
        <v>9.096648052072458E-3</v>
      </c>
      <c r="M6962">
        <f t="shared" ca="1" si="108"/>
        <v>1.7844706459800179</v>
      </c>
    </row>
    <row r="6963" spans="1:13" x14ac:dyDescent="0.25">
      <c r="A6963" s="9"/>
      <c r="H6963" s="9"/>
      <c r="J6963">
        <v>11</v>
      </c>
      <c r="K6963">
        <f ca="1">SIMULATION!$D$3*SIMULATION!$D$17/$H6952/(SIMULATION!$D$17-$I6952)*(((EXP(-$I6952*$J6963))/(1-EXP(-SIMULATION!$D$4*$I6952)))-(EXP(-SIMULATION!$D$17*$J6963)/(1-EXP(-SIMULATION!$D$4*SIMULATION!$D$17))))</f>
        <v>1.7138654060707914</v>
      </c>
      <c r="L6963">
        <v>6.8291726430091682E-2</v>
      </c>
      <c r="M6963">
        <f t="shared" ca="1" si="108"/>
        <v>1.8309082335201761</v>
      </c>
    </row>
    <row r="6964" spans="1:13" x14ac:dyDescent="0.25">
      <c r="A6964" s="9"/>
      <c r="H6964" s="9"/>
      <c r="J6964">
        <v>12</v>
      </c>
      <c r="K6964">
        <f ca="1">SIMULATION!$D$3*SIMULATION!$D$17/$H6952/(SIMULATION!$D$17-$I6952)*(((EXP(-$I6952*$J6964))/(1-EXP(-SIMULATION!$D$4*$I6952)))-(EXP(-SIMULATION!$D$17*$J6964)/(1-EXP(-SIMULATION!$D$4*SIMULATION!$D$17))))</f>
        <v>1.659258976749945</v>
      </c>
      <c r="L6964">
        <v>0.39525516350460893</v>
      </c>
      <c r="M6964">
        <f t="shared" ca="1" si="108"/>
        <v>2.3150896549017346</v>
      </c>
    </row>
    <row r="6965" spans="1:13" x14ac:dyDescent="0.25">
      <c r="A6965" s="9"/>
      <c r="H6965" s="9"/>
      <c r="J6965">
        <v>13</v>
      </c>
      <c r="K6965">
        <f ca="1">SIMULATION!$D$3*SIMULATION!$D$17/$H6952/(SIMULATION!$D$17-$I6952)*(((EXP(-$I6952*$J6965))/(1-EXP(-SIMULATION!$D$4*$I6952)))-(EXP(-SIMULATION!$D$17*$J6965)/(1-EXP(-SIMULATION!$D$4*SIMULATION!$D$17))))</f>
        <v>1.6052627448221513</v>
      </c>
      <c r="L6965">
        <v>9.954695816235197E-2</v>
      </c>
      <c r="M6965">
        <f t="shared" ca="1" si="108"/>
        <v>1.7650617681205443</v>
      </c>
    </row>
    <row r="6966" spans="1:13" x14ac:dyDescent="0.25">
      <c r="A6966" s="9"/>
      <c r="H6966" s="9"/>
      <c r="J6966">
        <v>14</v>
      </c>
      <c r="K6966">
        <f ca="1">SIMULATION!$D$3*SIMULATION!$D$17/$H6952/(SIMULATION!$D$17-$I6952)*(((EXP(-$I6952*$J6966))/(1-EXP(-SIMULATION!$D$4*$I6952)))-(EXP(-SIMULATION!$D$17*$J6966)/(1-EXP(-SIMULATION!$D$4*SIMULATION!$D$17))))</f>
        <v>1.5523012780394365</v>
      </c>
      <c r="L6966">
        <v>-0.36900053464829258</v>
      </c>
      <c r="M6966">
        <f t="shared" ca="1" si="108"/>
        <v>0.97950127650765662</v>
      </c>
    </row>
    <row r="6967" spans="1:13" x14ac:dyDescent="0.25">
      <c r="A6967" s="9"/>
      <c r="H6967" s="9"/>
      <c r="J6967">
        <v>15</v>
      </c>
      <c r="K6967">
        <f ca="1">SIMULATION!$D$3*SIMULATION!$D$17/$H6952/(SIMULATION!$D$17-$I6952)*(((EXP(-$I6952*$J6967))/(1-EXP(-SIMULATION!$D$4*$I6952)))-(EXP(-SIMULATION!$D$17*$J6967)/(1-EXP(-SIMULATION!$D$4*SIMULATION!$D$17))))</f>
        <v>1.5006248429822993</v>
      </c>
      <c r="L6967">
        <v>0.3258019268552062</v>
      </c>
      <c r="M6967">
        <f t="shared" ca="1" si="108"/>
        <v>1.9895313083127235</v>
      </c>
    </row>
    <row r="6968" spans="1:13" x14ac:dyDescent="0.25">
      <c r="A6968" s="9"/>
      <c r="H6968" s="9"/>
      <c r="J6968">
        <v>16</v>
      </c>
      <c r="K6968">
        <f ca="1">SIMULATION!$D$3*SIMULATION!$D$17/$H6952/(SIMULATION!$D$17-$I6952)*(((EXP(-$I6952*$J6968))/(1-EXP(-SIMULATION!$D$4*$I6952)))-(EXP(-SIMULATION!$D$17*$J6968)/(1-EXP(-SIMULATION!$D$4*SIMULATION!$D$17))))</f>
        <v>1.450372748519005</v>
      </c>
      <c r="L6968">
        <v>-0.16158895298197068</v>
      </c>
      <c r="M6968">
        <f t="shared" ca="1" si="108"/>
        <v>1.2160085346522358</v>
      </c>
    </row>
    <row r="6969" spans="1:13" x14ac:dyDescent="0.25">
      <c r="A6969" s="9"/>
      <c r="H6969" s="9"/>
      <c r="J6969">
        <v>17</v>
      </c>
      <c r="K6969">
        <f ca="1">SIMULATION!$D$3*SIMULATION!$D$17/$H6952/(SIMULATION!$D$17-$I6952)*(((EXP(-$I6952*$J6969))/(1-EXP(-SIMULATION!$D$4*$I6952)))-(EXP(-SIMULATION!$D$17*$J6969)/(1-EXP(-SIMULATION!$D$4*SIMULATION!$D$17))))</f>
        <v>1.4016139128080136</v>
      </c>
      <c r="L6969">
        <v>-0.22078381144992251</v>
      </c>
      <c r="M6969">
        <f t="shared" ca="1" si="108"/>
        <v>1.092160250957021</v>
      </c>
    </row>
    <row r="6970" spans="1:13" x14ac:dyDescent="0.25">
      <c r="A6970" s="9"/>
      <c r="H6970" s="9"/>
      <c r="J6970">
        <v>18</v>
      </c>
      <c r="K6970">
        <f ca="1">SIMULATION!$D$3*SIMULATION!$D$17/$H6952/(SIMULATION!$D$17-$I6952)*(((EXP(-$I6952*$J6970))/(1-EXP(-SIMULATION!$D$4*$I6952)))-(EXP(-SIMULATION!$D$17*$J6970)/(1-EXP(-SIMULATION!$D$4*SIMULATION!$D$17))))</f>
        <v>1.3543728354416249</v>
      </c>
      <c r="L6970">
        <v>0.1662174523385315</v>
      </c>
      <c r="M6970">
        <f t="shared" ca="1" si="108"/>
        <v>1.5794932376652451</v>
      </c>
    </row>
    <row r="6971" spans="1:13" x14ac:dyDescent="0.25">
      <c r="A6971" s="9"/>
      <c r="H6971" s="9"/>
      <c r="J6971">
        <v>19</v>
      </c>
      <c r="K6971">
        <f ca="1">SIMULATION!$D$3*SIMULATION!$D$17/$H6952/(SIMULATION!$D$17-$I6952)*(((EXP(-$I6952*$J6971))/(1-EXP(-SIMULATION!$D$4*$I6952)))-(EXP(-SIMULATION!$D$17*$J6971)/(1-EXP(-SIMULATION!$D$4*SIMULATION!$D$17))))</f>
        <v>1.3086462176687874</v>
      </c>
      <c r="L6971">
        <v>-0.25421887208316435</v>
      </c>
      <c r="M6971">
        <f t="shared" ca="1" si="108"/>
        <v>0.975963652257129</v>
      </c>
    </row>
    <row r="6972" spans="1:13" x14ac:dyDescent="0.25">
      <c r="A6972" s="9"/>
      <c r="H6972" s="9"/>
      <c r="J6972">
        <v>20</v>
      </c>
      <c r="K6972">
        <f ca="1">SIMULATION!$D$3*SIMULATION!$D$17/$H6952/(SIMULATION!$D$17-$I6952)*(((EXP(-$I6952*$J6972))/(1-EXP(-SIMULATION!$D$4*$I6952)))-(EXP(-SIMULATION!$D$17*$J6972)/(1-EXP(-SIMULATION!$D$4*SIMULATION!$D$17))))</f>
        <v>1.2644135904712499</v>
      </c>
      <c r="L6972">
        <v>-0.56616231623143076</v>
      </c>
      <c r="M6972">
        <f t="shared" ca="1" si="108"/>
        <v>0.54855026341554736</v>
      </c>
    </row>
    <row r="6973" spans="1:13" x14ac:dyDescent="0.25">
      <c r="A6973" s="9"/>
      <c r="H6973" s="9"/>
      <c r="J6973">
        <v>21</v>
      </c>
      <c r="K6973">
        <f ca="1">SIMULATION!$D$3*SIMULATION!$D$17/$H6952/(SIMULATION!$D$17-$I6952)*(((EXP(-$I6952*$J6973))/(1-EXP(-SIMULATION!$D$4*$I6952)))-(EXP(-SIMULATION!$D$17*$J6973)/(1-EXP(-SIMULATION!$D$4*SIMULATION!$D$17))))</f>
        <v>1.2216441034910963</v>
      </c>
      <c r="L6973">
        <v>-0.11012237590559862</v>
      </c>
      <c r="M6973">
        <f t="shared" ca="1" si="108"/>
        <v>1.0871137523035919</v>
      </c>
    </row>
    <row r="6974" spans="1:13" x14ac:dyDescent="0.25">
      <c r="A6974" s="9"/>
      <c r="H6974" s="9"/>
      <c r="J6974">
        <v>22</v>
      </c>
      <c r="K6974">
        <f ca="1">SIMULATION!$D$3*SIMULATION!$D$17/$H6952/(SIMULATION!$D$17-$I6952)*(((EXP(-$I6952*$J6974))/(1-EXP(-SIMULATION!$D$4*$I6952)))-(EXP(-SIMULATION!$D$17*$J6974)/(1-EXP(-SIMULATION!$D$4*SIMULATION!$D$17))))</f>
        <v>1.1803008544771887</v>
      </c>
      <c r="L6974">
        <v>4.9096185331752628E-3</v>
      </c>
      <c r="M6974">
        <f t="shared" ca="1" si="108"/>
        <v>1.1860956814270525</v>
      </c>
    </row>
    <row r="6975" spans="1:13" x14ac:dyDescent="0.25">
      <c r="A6975" s="9"/>
      <c r="H6975" s="9"/>
      <c r="J6975">
        <v>23</v>
      </c>
      <c r="K6975">
        <f ca="1">SIMULATION!$D$3*SIMULATION!$D$17/$H6952/(SIMULATION!$D$17-$I6952)*(((EXP(-$I6952*$J6975))/(1-EXP(-SIMULATION!$D$4*$I6952)))-(EXP(-SIMULATION!$D$17*$J6975)/(1-EXP(-SIMULATION!$D$4*SIMULATION!$D$17))))</f>
        <v>1.1403436433499425</v>
      </c>
      <c r="L6975">
        <v>3.2848272963620043E-2</v>
      </c>
      <c r="M6975">
        <f t="shared" ca="1" si="108"/>
        <v>1.1778019626190306</v>
      </c>
    </row>
    <row r="6976" spans="1:13" x14ac:dyDescent="0.25">
      <c r="A6976" s="9"/>
      <c r="H6976" s="9"/>
      <c r="J6976">
        <v>24</v>
      </c>
      <c r="K6976">
        <f ca="1">SIMULATION!$D$3*SIMULATION!$D$17/$H6952/(SIMULATION!$D$17-$I6952)*(((EXP(-$I6952*$J6976))/(1-EXP(-SIMULATION!$D$4*$I6952)))-(EXP(-SIMULATION!$D$17*$J6976)/(1-EXP(-SIMULATION!$D$4*SIMULATION!$D$17))))</f>
        <v>1.1017307174126276</v>
      </c>
      <c r="L6976">
        <v>-0.51288093753675346</v>
      </c>
      <c r="M6976">
        <f t="shared" ca="1" si="108"/>
        <v>0.53667403415299919</v>
      </c>
    </row>
    <row r="6977" spans="1:13" x14ac:dyDescent="0.25">
      <c r="A6977" s="9">
        <v>280</v>
      </c>
      <c r="B6977" s="2">
        <f ca="1">NORMINV(RAND(),SIMULATION!D7,SIMULATION!D8)</f>
        <v>61.589097179816719</v>
      </c>
      <c r="C6977" s="2">
        <v>2</v>
      </c>
      <c r="D6977" s="2">
        <f ca="1">SIMULATION!$D$11*(1+(SIMULATION!$D$12*LN(1+$C6977)))*(1+(SIMULATION!$D$13*(($B6977/63.5)-1)))</f>
        <v>10.096154319059806</v>
      </c>
      <c r="E6977" s="2">
        <v>0.20186810045026524</v>
      </c>
      <c r="F6977" s="2">
        <f ca="1">D6977*(1+E6977)</f>
        <v>12.134245813301149</v>
      </c>
      <c r="G6977" s="2">
        <v>-0.17156535082743621</v>
      </c>
      <c r="H6977" s="9">
        <f>SIMULATION!$D$15*EXP($G$6977)</f>
        <v>185.95276100314715</v>
      </c>
      <c r="I6977" s="2">
        <f ca="1">$F6977/$H6977</f>
        <v>6.5254453592629283E-2</v>
      </c>
      <c r="J6977">
        <v>0</v>
      </c>
      <c r="K6977">
        <f ca="1">SIMULATION!$D$3*SIMULATION!$D$17/$H6977/(SIMULATION!$D$17-$I6977)*(((EXP(-$I6977*$J6977))/(1-EXP(-SIMULATION!$D$4*$I6977)))-(EXP(-SIMULATION!$D$17*$J6977)/(1-EXP(-SIMULATION!$D$4*SIMULATION!$D$17))))</f>
        <v>0.91491934223636617</v>
      </c>
      <c r="L6977">
        <v>-0.22958825036147354</v>
      </c>
      <c r="M6977">
        <f t="shared" ca="1" si="108"/>
        <v>0.70486461123044863</v>
      </c>
    </row>
    <row r="6978" spans="1:13" x14ac:dyDescent="0.25">
      <c r="A6978" s="9"/>
      <c r="H6978" s="9"/>
      <c r="J6978">
        <v>1</v>
      </c>
      <c r="K6978">
        <f ca="1">SIMULATION!$D$3*SIMULATION!$D$17/$H6977/(SIMULATION!$D$17-$I6977)*(((EXP(-$I6977*$J6978))/(1-EXP(-SIMULATION!$D$4*$I6977)))-(EXP(-SIMULATION!$D$17*$J6978)/(1-EXP(-SIMULATION!$D$4*SIMULATION!$D$17))))</f>
        <v>1.8830963946445185</v>
      </c>
      <c r="L6978">
        <v>5.9369188208372101E-3</v>
      </c>
      <c r="M6978">
        <f t="shared" ca="1" si="108"/>
        <v>1.8942761850713341</v>
      </c>
    </row>
    <row r="6979" spans="1:13" x14ac:dyDescent="0.25">
      <c r="A6979" s="9"/>
      <c r="H6979" s="9"/>
      <c r="J6979">
        <v>2</v>
      </c>
      <c r="K6979">
        <f ca="1">SIMULATION!$D$3*SIMULATION!$D$17/$H6977/(SIMULATION!$D$17-$I6977)*(((EXP(-$I6977*$J6979))/(1-EXP(-SIMULATION!$D$4*$I6977)))-(EXP(-SIMULATION!$D$17*$J6979)/(1-EXP(-SIMULATION!$D$4*SIMULATION!$D$17))))</f>
        <v>2.4216080572081919</v>
      </c>
      <c r="L6979">
        <v>-0.40749370786060546</v>
      </c>
      <c r="M6979">
        <f t="shared" ref="M6979:M7042" ca="1" si="109">$K6979*(1+$L6979)</f>
        <v>1.4348180109913087</v>
      </c>
    </row>
    <row r="6980" spans="1:13" x14ac:dyDescent="0.25">
      <c r="A6980" s="9"/>
      <c r="H6980" s="9"/>
      <c r="J6980">
        <v>3</v>
      </c>
      <c r="K6980">
        <f ca="1">SIMULATION!$D$3*SIMULATION!$D$17/$H6977/(SIMULATION!$D$17-$I6977)*(((EXP(-$I6977*$J6980))/(1-EXP(-SIMULATION!$D$4*$I6977)))-(EXP(-SIMULATION!$D$17*$J6980)/(1-EXP(-SIMULATION!$D$4*SIMULATION!$D$17))))</f>
        <v>2.6899546521270206</v>
      </c>
      <c r="L6980">
        <v>-0.30386709759910396</v>
      </c>
      <c r="M6980">
        <f t="shared" ca="1" si="109"/>
        <v>1.8725659393119753</v>
      </c>
    </row>
    <row r="6981" spans="1:13" x14ac:dyDescent="0.25">
      <c r="A6981" s="9"/>
      <c r="H6981" s="9"/>
      <c r="J6981">
        <v>4</v>
      </c>
      <c r="K6981">
        <f ca="1">SIMULATION!$D$3*SIMULATION!$D$17/$H6977/(SIMULATION!$D$17-$I6977)*(((EXP(-$I6977*$J6981))/(1-EXP(-SIMULATION!$D$4*$I6977)))-(EXP(-SIMULATION!$D$17*$J6981)/(1-EXP(-SIMULATION!$D$4*SIMULATION!$D$17))))</f>
        <v>2.7900209517444385</v>
      </c>
      <c r="L6981">
        <v>-0.30943799579906162</v>
      </c>
      <c r="M6981">
        <f t="shared" ca="1" si="109"/>
        <v>1.9266824601992492</v>
      </c>
    </row>
    <row r="6982" spans="1:13" x14ac:dyDescent="0.25">
      <c r="A6982" s="9"/>
      <c r="H6982" s="9"/>
      <c r="J6982">
        <v>5</v>
      </c>
      <c r="K6982">
        <f ca="1">SIMULATION!$D$3*SIMULATION!$D$17/$H6977/(SIMULATION!$D$17-$I6977)*(((EXP(-$I6977*$J6982))/(1-EXP(-SIMULATION!$D$4*$I6977)))-(EXP(-SIMULATION!$D$17*$J6982)/(1-EXP(-SIMULATION!$D$4*SIMULATION!$D$17))))</f>
        <v>2.7867909363504335</v>
      </c>
      <c r="L6982">
        <v>-0.18152876895136752</v>
      </c>
      <c r="M6982">
        <f t="shared" ca="1" si="109"/>
        <v>2.2809082083499108</v>
      </c>
    </row>
    <row r="6983" spans="1:13" x14ac:dyDescent="0.25">
      <c r="A6983" s="9"/>
      <c r="H6983" s="9"/>
      <c r="J6983">
        <v>6</v>
      </c>
      <c r="K6983">
        <f ca="1">SIMULATION!$D$3*SIMULATION!$D$17/$H6977/(SIMULATION!$D$17-$I6977)*(((EXP(-$I6977*$J6983))/(1-EXP(-SIMULATION!$D$4*$I6977)))-(EXP(-SIMULATION!$D$17*$J6983)/(1-EXP(-SIMULATION!$D$4*SIMULATION!$D$17))))</f>
        <v>2.7216210093122646</v>
      </c>
      <c r="L6983">
        <v>-9.784049680919454E-3</v>
      </c>
      <c r="M6983">
        <f t="shared" ca="1" si="109"/>
        <v>2.6949925341445189</v>
      </c>
    </row>
    <row r="6984" spans="1:13" x14ac:dyDescent="0.25">
      <c r="A6984" s="9"/>
      <c r="H6984" s="9"/>
      <c r="J6984">
        <v>7</v>
      </c>
      <c r="K6984">
        <f ca="1">SIMULATION!$D$3*SIMULATION!$D$17/$H6977/(SIMULATION!$D$17-$I6977)*(((EXP(-$I6977*$J6984))/(1-EXP(-SIMULATION!$D$4*$I6977)))-(EXP(-SIMULATION!$D$17*$J6984)/(1-EXP(-SIMULATION!$D$4*SIMULATION!$D$17))))</f>
        <v>2.6207445734189374</v>
      </c>
      <c r="L6984">
        <v>-0.26315643028035218</v>
      </c>
      <c r="M6984">
        <f t="shared" ca="1" si="109"/>
        <v>1.9310787868014054</v>
      </c>
    </row>
    <row r="6985" spans="1:13" x14ac:dyDescent="0.25">
      <c r="A6985" s="9"/>
      <c r="H6985" s="9"/>
      <c r="J6985">
        <v>8</v>
      </c>
      <c r="K6985">
        <f ca="1">SIMULATION!$D$3*SIMULATION!$D$17/$H6977/(SIMULATION!$D$17-$I6977)*(((EXP(-$I6977*$J6985))/(1-EXP(-SIMULATION!$D$4*$I6977)))-(EXP(-SIMULATION!$D$17*$J6985)/(1-EXP(-SIMULATION!$D$4*SIMULATION!$D$17))))</f>
        <v>2.5007208249310815</v>
      </c>
      <c r="L6985">
        <v>-5.124912748315668E-2</v>
      </c>
      <c r="M6985">
        <f t="shared" ca="1" si="109"/>
        <v>2.3725610645744037</v>
      </c>
    </row>
    <row r="6986" spans="1:13" x14ac:dyDescent="0.25">
      <c r="A6986" s="9"/>
      <c r="H6986" s="9"/>
      <c r="J6986">
        <v>9</v>
      </c>
      <c r="K6986">
        <f ca="1">SIMULATION!$D$3*SIMULATION!$D$17/$H6977/(SIMULATION!$D$17-$I6977)*(((EXP(-$I6977*$J6986))/(1-EXP(-SIMULATION!$D$4*$I6977)))-(EXP(-SIMULATION!$D$17*$J6986)/(1-EXP(-SIMULATION!$D$4*SIMULATION!$D$17))))</f>
        <v>2.37192540048042</v>
      </c>
      <c r="L6986">
        <v>-5.5957531455184381E-2</v>
      </c>
      <c r="M6986">
        <f t="shared" ca="1" si="109"/>
        <v>2.2391983102736863</v>
      </c>
    </row>
    <row r="6987" spans="1:13" x14ac:dyDescent="0.25">
      <c r="A6987" s="9"/>
      <c r="H6987" s="9"/>
      <c r="J6987">
        <v>10</v>
      </c>
      <c r="K6987">
        <f ca="1">SIMULATION!$D$3*SIMULATION!$D$17/$H6977/(SIMULATION!$D$17-$I6977)*(((EXP(-$I6977*$J6987))/(1-EXP(-SIMULATION!$D$4*$I6977)))-(EXP(-SIMULATION!$D$17*$J6987)/(1-EXP(-SIMULATION!$D$4*SIMULATION!$D$17))))</f>
        <v>2.2407862634965579</v>
      </c>
      <c r="L6987">
        <v>-0.37080775524209314</v>
      </c>
      <c r="M6987">
        <f t="shared" ca="1" si="109"/>
        <v>1.4098853391520816</v>
      </c>
    </row>
    <row r="6988" spans="1:13" x14ac:dyDescent="0.25">
      <c r="A6988" s="9"/>
      <c r="H6988" s="9"/>
      <c r="J6988">
        <v>11</v>
      </c>
      <c r="K6988">
        <f ca="1">SIMULATION!$D$3*SIMULATION!$D$17/$H6977/(SIMULATION!$D$17-$I6977)*(((EXP(-$I6977*$J6988))/(1-EXP(-SIMULATION!$D$4*$I6977)))-(EXP(-SIMULATION!$D$17*$J6988)/(1-EXP(-SIMULATION!$D$4*SIMULATION!$D$17))))</f>
        <v>2.1112155731393023</v>
      </c>
      <c r="L6988">
        <v>-0.12970924736105718</v>
      </c>
      <c r="M6988">
        <f t="shared" ca="1" si="109"/>
        <v>1.8373713901304605</v>
      </c>
    </row>
    <row r="6989" spans="1:13" x14ac:dyDescent="0.25">
      <c r="A6989" s="9"/>
      <c r="H6989" s="9"/>
      <c r="J6989">
        <v>12</v>
      </c>
      <c r="K6989">
        <f ca="1">SIMULATION!$D$3*SIMULATION!$D$17/$H6977/(SIMULATION!$D$17-$I6977)*(((EXP(-$I6977*$J6989))/(1-EXP(-SIMULATION!$D$4*$I6977)))-(EXP(-SIMULATION!$D$17*$J6989)/(1-EXP(-SIMULATION!$D$4*SIMULATION!$D$17))))</f>
        <v>1.9855263787693134</v>
      </c>
      <c r="L6989">
        <v>-0.10532646728531682</v>
      </c>
      <c r="M6989">
        <f t="shared" ca="1" si="109"/>
        <v>1.7763978995917338</v>
      </c>
    </row>
    <row r="6990" spans="1:13" x14ac:dyDescent="0.25">
      <c r="A6990" s="9"/>
      <c r="H6990" s="9"/>
      <c r="J6990">
        <v>13</v>
      </c>
      <c r="K6990">
        <f ca="1">SIMULATION!$D$3*SIMULATION!$D$17/$H6977/(SIMULATION!$D$17-$I6977)*(((EXP(-$I6977*$J6990))/(1-EXP(-SIMULATION!$D$4*$I6977)))-(EXP(-SIMULATION!$D$17*$J6990)/(1-EXP(-SIMULATION!$D$4*SIMULATION!$D$17))))</f>
        <v>1.8650192338278535</v>
      </c>
      <c r="L6990">
        <v>0.21078511256118404</v>
      </c>
      <c r="M6990">
        <f t="shared" ca="1" si="109"/>
        <v>2.2581375229590308</v>
      </c>
    </row>
    <row r="6991" spans="1:13" x14ac:dyDescent="0.25">
      <c r="A6991" s="9"/>
      <c r="H6991" s="9"/>
      <c r="J6991">
        <v>14</v>
      </c>
      <c r="K6991">
        <f ca="1">SIMULATION!$D$3*SIMULATION!$D$17/$H6977/(SIMULATION!$D$17-$I6977)*(((EXP(-$I6977*$J6991))/(1-EXP(-SIMULATION!$D$4*$I6977)))-(EXP(-SIMULATION!$D$17*$J6991)/(1-EXP(-SIMULATION!$D$4*SIMULATION!$D$17))))</f>
        <v>1.7503573382521014</v>
      </c>
      <c r="L6991">
        <v>0.30408460144679372</v>
      </c>
      <c r="M6991">
        <f t="shared" ca="1" si="109"/>
        <v>2.2826140518439622</v>
      </c>
    </row>
    <row r="6992" spans="1:13" x14ac:dyDescent="0.25">
      <c r="A6992" s="9"/>
      <c r="H6992" s="9"/>
      <c r="J6992">
        <v>15</v>
      </c>
      <c r="K6992">
        <f ca="1">SIMULATION!$D$3*SIMULATION!$D$17/$H6977/(SIMULATION!$D$17-$I6977)*(((EXP(-$I6977*$J6992))/(1-EXP(-SIMULATION!$D$4*$I6977)))-(EXP(-SIMULATION!$D$17*$J6992)/(1-EXP(-SIMULATION!$D$4*SIMULATION!$D$17))))</f>
        <v>1.6418062137366443</v>
      </c>
      <c r="L6992">
        <v>0.13564214099955069</v>
      </c>
      <c r="M6992">
        <f t="shared" ca="1" si="109"/>
        <v>1.8645043236742487</v>
      </c>
    </row>
    <row r="6993" spans="1:13" x14ac:dyDescent="0.25">
      <c r="A6993" s="9"/>
      <c r="H6993" s="9"/>
      <c r="J6993">
        <v>16</v>
      </c>
      <c r="K6993">
        <f ca="1">SIMULATION!$D$3*SIMULATION!$D$17/$H6977/(SIMULATION!$D$17-$I6977)*(((EXP(-$I6977*$J6993))/(1-EXP(-SIMULATION!$D$4*$I6977)))-(EXP(-SIMULATION!$D$17*$J6993)/(1-EXP(-SIMULATION!$D$4*SIMULATION!$D$17))))</f>
        <v>1.5393866141597743</v>
      </c>
      <c r="L6993">
        <v>-7.0391532089022435E-2</v>
      </c>
      <c r="M6993">
        <f t="shared" ca="1" si="109"/>
        <v>1.431026831911735</v>
      </c>
    </row>
    <row r="6994" spans="1:13" x14ac:dyDescent="0.25">
      <c r="A6994" s="9"/>
      <c r="H6994" s="9"/>
      <c r="J6994">
        <v>17</v>
      </c>
      <c r="K6994">
        <f ca="1">SIMULATION!$D$3*SIMULATION!$D$17/$H6977/(SIMULATION!$D$17-$I6977)*(((EXP(-$I6977*$J6994))/(1-EXP(-SIMULATION!$D$4*$I6977)))-(EXP(-SIMULATION!$D$17*$J6994)/(1-EXP(-SIMULATION!$D$4*SIMULATION!$D$17))))</f>
        <v>1.4429718779090952</v>
      </c>
      <c r="L6994">
        <v>-6.1773208697737697E-2</v>
      </c>
      <c r="M6994">
        <f t="shared" ca="1" si="109"/>
        <v>1.3538348749500502</v>
      </c>
    </row>
    <row r="6995" spans="1:13" x14ac:dyDescent="0.25">
      <c r="A6995" s="9"/>
      <c r="H6995" s="9"/>
      <c r="J6995">
        <v>18</v>
      </c>
      <c r="K6995">
        <f ca="1">SIMULATION!$D$3*SIMULATION!$D$17/$H6977/(SIMULATION!$D$17-$I6977)*(((EXP(-$I6977*$J6995))/(1-EXP(-SIMULATION!$D$4*$I6977)))-(EXP(-SIMULATION!$D$17*$J6995)/(1-EXP(-SIMULATION!$D$4*SIMULATION!$D$17))))</f>
        <v>1.352349717428678</v>
      </c>
      <c r="L6995">
        <v>0.32648636830699429</v>
      </c>
      <c r="M6995">
        <f t="shared" ca="1" si="109"/>
        <v>1.7938734653529571</v>
      </c>
    </row>
    <row r="6996" spans="1:13" x14ac:dyDescent="0.25">
      <c r="A6996" s="9"/>
      <c r="H6996" s="9"/>
      <c r="J6996">
        <v>19</v>
      </c>
      <c r="K6996">
        <f ca="1">SIMULATION!$D$3*SIMULATION!$D$17/$H6977/(SIMULATION!$D$17-$I6977)*(((EXP(-$I6977*$J6996))/(1-EXP(-SIMULATION!$D$4*$I6977)))-(EXP(-SIMULATION!$D$17*$J6996)/(1-EXP(-SIMULATION!$D$4*SIMULATION!$D$17))))</f>
        <v>1.2672612569361219</v>
      </c>
      <c r="L6996">
        <v>-0.30211521382701784</v>
      </c>
      <c r="M6996">
        <f t="shared" ca="1" si="109"/>
        <v>0.88440235132217015</v>
      </c>
    </row>
    <row r="6997" spans="1:13" x14ac:dyDescent="0.25">
      <c r="A6997" s="9"/>
      <c r="H6997" s="9"/>
      <c r="J6997">
        <v>20</v>
      </c>
      <c r="K6997">
        <f ca="1">SIMULATION!$D$3*SIMULATION!$D$17/$H6977/(SIMULATION!$D$17-$I6977)*(((EXP(-$I6977*$J6997))/(1-EXP(-SIMULATION!$D$4*$I6977)))-(EXP(-SIMULATION!$D$17*$J6997)/(1-EXP(-SIMULATION!$D$4*SIMULATION!$D$17))))</f>
        <v>1.1874255254971142</v>
      </c>
      <c r="L6997">
        <v>0.24306721738991147</v>
      </c>
      <c r="M6997">
        <f t="shared" ca="1" si="109"/>
        <v>1.4760497438374511</v>
      </c>
    </row>
    <row r="6998" spans="1:13" x14ac:dyDescent="0.25">
      <c r="A6998" s="9"/>
      <c r="H6998" s="9"/>
      <c r="J6998">
        <v>21</v>
      </c>
      <c r="K6998">
        <f ca="1">SIMULATION!$D$3*SIMULATION!$D$17/$H6977/(SIMULATION!$D$17-$I6977)*(((EXP(-$I6977*$J6998))/(1-EXP(-SIMULATION!$D$4*$I6977)))-(EXP(-SIMULATION!$D$17*$J6998)/(1-EXP(-SIMULATION!$D$4*SIMULATION!$D$17))))</f>
        <v>1.1125546625936793</v>
      </c>
      <c r="L6998">
        <v>-0.27394914356575067</v>
      </c>
      <c r="M6998">
        <f t="shared" ca="1" si="109"/>
        <v>0.80777126560605816</v>
      </c>
    </row>
    <row r="6999" spans="1:13" x14ac:dyDescent="0.25">
      <c r="A6999" s="9"/>
      <c r="H6999" s="9"/>
      <c r="J6999">
        <v>22</v>
      </c>
      <c r="K6999">
        <f ca="1">SIMULATION!$D$3*SIMULATION!$D$17/$H6977/(SIMULATION!$D$17-$I6977)*(((EXP(-$I6977*$J6999))/(1-EXP(-SIMULATION!$D$4*$I6977)))-(EXP(-SIMULATION!$D$17*$J6999)/(1-EXP(-SIMULATION!$D$4*SIMULATION!$D$17))))</f>
        <v>1.0423632029986094</v>
      </c>
      <c r="L6999">
        <v>0.4104393238112759</v>
      </c>
      <c r="M6999">
        <f t="shared" ca="1" si="109"/>
        <v>1.4701900512031143</v>
      </c>
    </row>
    <row r="7000" spans="1:13" x14ac:dyDescent="0.25">
      <c r="A7000" s="9"/>
      <c r="H7000" s="9"/>
      <c r="J7000">
        <v>23</v>
      </c>
      <c r="K7000">
        <f ca="1">SIMULATION!$D$3*SIMULATION!$D$17/$H6977/(SIMULATION!$D$17-$I6977)*(((EXP(-$I6977*$J7000))/(1-EXP(-SIMULATION!$D$4*$I6977)))-(EXP(-SIMULATION!$D$17*$J7000)/(1-EXP(-SIMULATION!$D$4*SIMULATION!$D$17))))</f>
        <v>0.97657359653509268</v>
      </c>
      <c r="L7000">
        <v>-0.10734266999008774</v>
      </c>
      <c r="M7000">
        <f t="shared" ca="1" si="109"/>
        <v>0.87174557924119322</v>
      </c>
    </row>
    <row r="7001" spans="1:13" x14ac:dyDescent="0.25">
      <c r="A7001" s="9"/>
      <c r="H7001" s="9"/>
      <c r="J7001">
        <v>24</v>
      </c>
      <c r="K7001">
        <f ca="1">SIMULATION!$D$3*SIMULATION!$D$17/$H6977/(SIMULATION!$D$17-$I6977)*(((EXP(-$I6977*$J7001))/(1-EXP(-SIMULATION!$D$4*$I6977)))-(EXP(-SIMULATION!$D$17*$J7001)/(1-EXP(-SIMULATION!$D$4*SIMULATION!$D$17))))</f>
        <v>0.91491934223636684</v>
      </c>
      <c r="L7001">
        <v>-0.11329344914898572</v>
      </c>
      <c r="M7001">
        <f t="shared" ca="1" si="109"/>
        <v>0.81126497426128752</v>
      </c>
    </row>
    <row r="7002" spans="1:13" x14ac:dyDescent="0.25">
      <c r="A7002" s="9">
        <v>281</v>
      </c>
      <c r="B7002" s="2">
        <f ca="1">NORMINV(RAND(),SIMULATION!D7,SIMULATION!D8)</f>
        <v>60.868933086541482</v>
      </c>
      <c r="C7002" s="2">
        <v>2</v>
      </c>
      <c r="D7002" s="2">
        <f ca="1">SIMULATION!$D$11*(1+(SIMULATION!$D$12*LN(1+$C7002)))*(1+(SIMULATION!$D$13*(($B7002/63.5)-1)))</f>
        <v>10.042673682422347</v>
      </c>
      <c r="E7002" s="2">
        <v>-0.11234341180013772</v>
      </c>
      <c r="F7002" s="2">
        <f ca="1">D7002*(1+E7002)</f>
        <v>8.9144454573435681</v>
      </c>
      <c r="G7002" s="2">
        <v>0.30395847983350677</v>
      </c>
      <c r="H7002" s="9">
        <f>SIMULATION!$D$15*EXP($G$7002)</f>
        <v>299.17135384383204</v>
      </c>
      <c r="I7002" s="2">
        <f ca="1">$F7002/$H7002</f>
        <v>2.979712242769381E-2</v>
      </c>
      <c r="J7002">
        <v>0</v>
      </c>
      <c r="K7002">
        <f ca="1">SIMULATION!$D$3*SIMULATION!$D$17/$H7002/(SIMULATION!$D$17-$I7002)*(((EXP(-$I7002*$J7002))/(1-EXP(-SIMULATION!$D$4*$I7002)))-(EXP(-SIMULATION!$D$17*$J7002)/(1-EXP(-SIMULATION!$D$4*SIMULATION!$D$17))))</f>
        <v>1.8864375718599209</v>
      </c>
      <c r="L7002">
        <v>-0.12412525294200086</v>
      </c>
      <c r="M7002">
        <f t="shared" ca="1" si="109"/>
        <v>1.6522830310935144</v>
      </c>
    </row>
    <row r="7003" spans="1:13" x14ac:dyDescent="0.25">
      <c r="A7003" s="9"/>
      <c r="H7003" s="9"/>
      <c r="J7003">
        <v>1</v>
      </c>
      <c r="K7003">
        <f ca="1">SIMULATION!$D$3*SIMULATION!$D$17/$H7002/(SIMULATION!$D$17-$I7002)*(((EXP(-$I7002*$J7003))/(1-EXP(-SIMULATION!$D$4*$I7002)))-(EXP(-SIMULATION!$D$17*$J7003)/(1-EXP(-SIMULATION!$D$4*SIMULATION!$D$17))))</f>
        <v>2.4809269605310837</v>
      </c>
      <c r="L7003">
        <v>-5.4923419660015106E-2</v>
      </c>
      <c r="M7003">
        <f t="shared" ca="1" si="109"/>
        <v>2.3446659679319892</v>
      </c>
    </row>
    <row r="7004" spans="1:13" x14ac:dyDescent="0.25">
      <c r="A7004" s="9"/>
      <c r="H7004" s="9"/>
      <c r="J7004">
        <v>2</v>
      </c>
      <c r="K7004">
        <f ca="1">SIMULATION!$D$3*SIMULATION!$D$17/$H7002/(SIMULATION!$D$17-$I7002)*(((EXP(-$I7002*$J7004))/(1-EXP(-SIMULATION!$D$4*$I7002)))-(EXP(-SIMULATION!$D$17*$J7004)/(1-EXP(-SIMULATION!$D$4*SIMULATION!$D$17))))</f>
        <v>2.8245458444615532</v>
      </c>
      <c r="L7004">
        <v>-0.26485106178180179</v>
      </c>
      <c r="M7004">
        <f t="shared" ca="1" si="109"/>
        <v>2.0764618785045346</v>
      </c>
    </row>
    <row r="7005" spans="1:13" x14ac:dyDescent="0.25">
      <c r="A7005" s="9"/>
      <c r="H7005" s="9"/>
      <c r="J7005">
        <v>3</v>
      </c>
      <c r="K7005">
        <f ca="1">SIMULATION!$D$3*SIMULATION!$D$17/$H7002/(SIMULATION!$D$17-$I7002)*(((EXP(-$I7002*$J7005))/(1-EXP(-SIMULATION!$D$4*$I7002)))-(EXP(-SIMULATION!$D$17*$J7005)/(1-EXP(-SIMULATION!$D$4*SIMULATION!$D$17))))</f>
        <v>3.0084971579367994</v>
      </c>
      <c r="L7005">
        <v>-0.16968565393189591</v>
      </c>
      <c r="M7005">
        <f t="shared" ca="1" si="109"/>
        <v>2.4979983503400431</v>
      </c>
    </row>
    <row r="7006" spans="1:13" x14ac:dyDescent="0.25">
      <c r="A7006" s="9"/>
      <c r="H7006" s="9"/>
      <c r="J7006">
        <v>4</v>
      </c>
      <c r="K7006">
        <f ca="1">SIMULATION!$D$3*SIMULATION!$D$17/$H7002/(SIMULATION!$D$17-$I7002)*(((EXP(-$I7002*$J7006))/(1-EXP(-SIMULATION!$D$4*$I7002)))-(EXP(-SIMULATION!$D$17*$J7006)/(1-EXP(-SIMULATION!$D$4*SIMULATION!$D$17))))</f>
        <v>3.091193769445435</v>
      </c>
      <c r="L7006">
        <v>8.9094481457681687E-2</v>
      </c>
      <c r="M7006">
        <f t="shared" ca="1" si="109"/>
        <v>3.3666020754193924</v>
      </c>
    </row>
    <row r="7007" spans="1:13" x14ac:dyDescent="0.25">
      <c r="A7007" s="9"/>
      <c r="H7007" s="9"/>
      <c r="J7007">
        <v>5</v>
      </c>
      <c r="K7007">
        <f ca="1">SIMULATION!$D$3*SIMULATION!$D$17/$H7002/(SIMULATION!$D$17-$I7002)*(((EXP(-$I7002*$J7007))/(1-EXP(-SIMULATION!$D$4*$I7002)))-(EXP(-SIMULATION!$D$17*$J7007)/(1-EXP(-SIMULATION!$D$4*SIMULATION!$D$17))))</f>
        <v>3.110036822198833</v>
      </c>
      <c r="L7007">
        <v>7.393888199614603E-3</v>
      </c>
      <c r="M7007">
        <f t="shared" ca="1" si="109"/>
        <v>3.1330320867588557</v>
      </c>
    </row>
    <row r="7008" spans="1:13" x14ac:dyDescent="0.25">
      <c r="A7008" s="9"/>
      <c r="H7008" s="9"/>
      <c r="J7008">
        <v>6</v>
      </c>
      <c r="K7008">
        <f ca="1">SIMULATION!$D$3*SIMULATION!$D$17/$H7002/(SIMULATION!$D$17-$I7002)*(((EXP(-$I7002*$J7008))/(1-EXP(-SIMULATION!$D$4*$I7002)))-(EXP(-SIMULATION!$D$17*$J7008)/(1-EXP(-SIMULATION!$D$4*SIMULATION!$D$17))))</f>
        <v>3.0889635529275754</v>
      </c>
      <c r="L7008">
        <v>-0.25776546429916669</v>
      </c>
      <c r="M7008">
        <f t="shared" ca="1" si="109"/>
        <v>2.2927354285039954</v>
      </c>
    </row>
    <row r="7009" spans="1:13" x14ac:dyDescent="0.25">
      <c r="A7009" s="9"/>
      <c r="H7009" s="9"/>
      <c r="J7009">
        <v>7</v>
      </c>
      <c r="K7009">
        <f ca="1">SIMULATION!$D$3*SIMULATION!$D$17/$H7002/(SIMULATION!$D$17-$I7002)*(((EXP(-$I7002*$J7009))/(1-EXP(-SIMULATION!$D$4*$I7002)))-(EXP(-SIMULATION!$D$17*$J7009)/(1-EXP(-SIMULATION!$D$4*SIMULATION!$D$17))))</f>
        <v>3.0432840904717677</v>
      </c>
      <c r="L7009">
        <v>0.12310956713777474</v>
      </c>
      <c r="M7009">
        <f t="shared" ca="1" si="109"/>
        <v>3.4179414775270232</v>
      </c>
    </row>
    <row r="7010" spans="1:13" x14ac:dyDescent="0.25">
      <c r="A7010" s="9"/>
      <c r="H7010" s="9"/>
      <c r="J7010">
        <v>8</v>
      </c>
      <c r="K7010">
        <f ca="1">SIMULATION!$D$3*SIMULATION!$D$17/$H7002/(SIMULATION!$D$17-$I7002)*(((EXP(-$I7002*$J7010))/(1-EXP(-SIMULATION!$D$4*$I7002)))-(EXP(-SIMULATION!$D$17*$J7010)/(1-EXP(-SIMULATION!$D$4*SIMULATION!$D$17))))</f>
        <v>2.982780967600942</v>
      </c>
      <c r="L7010">
        <v>-7.1886280386160753E-2</v>
      </c>
      <c r="M7010">
        <f t="shared" ca="1" si="109"/>
        <v>2.768359938633477</v>
      </c>
    </row>
    <row r="7011" spans="1:13" x14ac:dyDescent="0.25">
      <c r="A7011" s="9"/>
      <c r="H7011" s="9"/>
      <c r="J7011">
        <v>9</v>
      </c>
      <c r="K7011">
        <f ca="1">SIMULATION!$D$3*SIMULATION!$D$17/$H7002/(SIMULATION!$D$17-$I7002)*(((EXP(-$I7002*$J7011))/(1-EXP(-SIMULATION!$D$4*$I7002)))-(EXP(-SIMULATION!$D$17*$J7011)/(1-EXP(-SIMULATION!$D$4*SIMULATION!$D$17))))</f>
        <v>2.9136953380642874</v>
      </c>
      <c r="L7011">
        <v>5.2605673461548659E-3</v>
      </c>
      <c r="M7011">
        <f t="shared" ca="1" si="109"/>
        <v>2.9290230286163519</v>
      </c>
    </row>
    <row r="7012" spans="1:13" x14ac:dyDescent="0.25">
      <c r="A7012" s="9"/>
      <c r="H7012" s="9"/>
      <c r="J7012">
        <v>10</v>
      </c>
      <c r="K7012">
        <f ca="1">SIMULATION!$D$3*SIMULATION!$D$17/$H7002/(SIMULATION!$D$17-$I7002)*(((EXP(-$I7002*$J7012))/(1-EXP(-SIMULATION!$D$4*$I7002)))-(EXP(-SIMULATION!$D$17*$J7012)/(1-EXP(-SIMULATION!$D$4*SIMULATION!$D$17))))</f>
        <v>2.8399997680708475</v>
      </c>
      <c r="L7012">
        <v>7.2251567339705969E-3</v>
      </c>
      <c r="M7012">
        <f t="shared" ca="1" si="109"/>
        <v>2.8605192115195992</v>
      </c>
    </row>
    <row r="7013" spans="1:13" x14ac:dyDescent="0.25">
      <c r="A7013" s="9"/>
      <c r="H7013" s="9"/>
      <c r="J7013">
        <v>11</v>
      </c>
      <c r="K7013">
        <f ca="1">SIMULATION!$D$3*SIMULATION!$D$17/$H7002/(SIMULATION!$D$17-$I7002)*(((EXP(-$I7002*$J7013))/(1-EXP(-SIMULATION!$D$4*$I7002)))-(EXP(-SIMULATION!$D$17*$J7013)/(1-EXP(-SIMULATION!$D$4*SIMULATION!$D$17))))</f>
        <v>2.7642138480681724</v>
      </c>
      <c r="L7013">
        <v>0.41983027841765902</v>
      </c>
      <c r="M7013">
        <f t="shared" ca="1" si="109"/>
        <v>3.924714517508582</v>
      </c>
    </row>
    <row r="7014" spans="1:13" x14ac:dyDescent="0.25">
      <c r="A7014" s="9"/>
      <c r="H7014" s="9"/>
      <c r="J7014">
        <v>12</v>
      </c>
      <c r="K7014">
        <f ca="1">SIMULATION!$D$3*SIMULATION!$D$17/$H7002/(SIMULATION!$D$17-$I7002)*(((EXP(-$I7002*$J7014))/(1-EXP(-SIMULATION!$D$4*$I7002)))-(EXP(-SIMULATION!$D$17*$J7014)/(1-EXP(-SIMULATION!$D$4*SIMULATION!$D$17))))</f>
        <v>2.6879268333713449</v>
      </c>
      <c r="L7014">
        <v>-0.47101333630422254</v>
      </c>
      <c r="M7014">
        <f t="shared" ca="1" si="109"/>
        <v>1.4218774478434635</v>
      </c>
    </row>
    <row r="7015" spans="1:13" x14ac:dyDescent="0.25">
      <c r="A7015" s="9"/>
      <c r="H7015" s="9"/>
      <c r="J7015">
        <v>13</v>
      </c>
      <c r="K7015">
        <f ca="1">SIMULATION!$D$3*SIMULATION!$D$17/$H7002/(SIMULATION!$D$17-$I7002)*(((EXP(-$I7002*$J7015))/(1-EXP(-SIMULATION!$D$4*$I7002)))-(EXP(-SIMULATION!$D$17*$J7015)/(1-EXP(-SIMULATION!$D$4*SIMULATION!$D$17))))</f>
        <v>2.6121325424482285</v>
      </c>
      <c r="L7015">
        <v>3.1618171455999079E-3</v>
      </c>
      <c r="M7015">
        <f t="shared" ca="1" si="109"/>
        <v>2.6203916279075203</v>
      </c>
    </row>
    <row r="7016" spans="1:13" x14ac:dyDescent="0.25">
      <c r="A7016" s="9"/>
      <c r="H7016" s="9"/>
      <c r="J7016">
        <v>14</v>
      </c>
      <c r="K7016">
        <f ca="1">SIMULATION!$D$3*SIMULATION!$D$17/$H7002/(SIMULATION!$D$17-$I7002)*(((EXP(-$I7002*$J7016))/(1-EXP(-SIMULATION!$D$4*$I7002)))-(EXP(-SIMULATION!$D$17*$J7016)/(1-EXP(-SIMULATION!$D$4*SIMULATION!$D$17))))</f>
        <v>2.5374439460142169</v>
      </c>
      <c r="L7016">
        <v>0.48009517917090339</v>
      </c>
      <c r="M7016">
        <f t="shared" ca="1" si="109"/>
        <v>3.7556585519120365</v>
      </c>
    </row>
    <row r="7017" spans="1:13" x14ac:dyDescent="0.25">
      <c r="A7017" s="9"/>
      <c r="H7017" s="9"/>
      <c r="J7017">
        <v>15</v>
      </c>
      <c r="K7017">
        <f ca="1">SIMULATION!$D$3*SIMULATION!$D$17/$H7002/(SIMULATION!$D$17-$I7002)*(((EXP(-$I7002*$J7017))/(1-EXP(-SIMULATION!$D$4*$I7002)))-(EXP(-SIMULATION!$D$17*$J7017)/(1-EXP(-SIMULATION!$D$4*SIMULATION!$D$17))))</f>
        <v>2.4642306597187495</v>
      </c>
      <c r="L7017">
        <v>1.4281065442475085E-2</v>
      </c>
      <c r="M7017">
        <f t="shared" ca="1" si="109"/>
        <v>2.4994224990355463</v>
      </c>
    </row>
    <row r="7018" spans="1:13" x14ac:dyDescent="0.25">
      <c r="A7018" s="9"/>
      <c r="H7018" s="9"/>
      <c r="J7018">
        <v>16</v>
      </c>
      <c r="K7018">
        <f ca="1">SIMULATION!$D$3*SIMULATION!$D$17/$H7002/(SIMULATION!$D$17-$I7002)*(((EXP(-$I7002*$J7018))/(1-EXP(-SIMULATION!$D$4*$I7002)))-(EXP(-SIMULATION!$D$17*$J7018)/(1-EXP(-SIMULATION!$D$4*SIMULATION!$D$17))))</f>
        <v>2.3927070322046449</v>
      </c>
      <c r="L7018">
        <v>0.18374099209089434</v>
      </c>
      <c r="M7018">
        <f t="shared" ca="1" si="109"/>
        <v>2.832345396084786</v>
      </c>
    </row>
    <row r="7019" spans="1:13" x14ac:dyDescent="0.25">
      <c r="A7019" s="9"/>
      <c r="H7019" s="9"/>
      <c r="J7019">
        <v>17</v>
      </c>
      <c r="K7019">
        <f ca="1">SIMULATION!$D$3*SIMULATION!$D$17/$H7002/(SIMULATION!$D$17-$I7002)*(((EXP(-$I7002*$J7019))/(1-EXP(-SIMULATION!$D$4*$I7002)))-(EXP(-SIMULATION!$D$17*$J7019)/(1-EXP(-SIMULATION!$D$4*SIMULATION!$D$17))))</f>
        <v>2.3229885740875154</v>
      </c>
      <c r="L7019">
        <v>-0.16787994608019291</v>
      </c>
      <c r="M7019">
        <f t="shared" ca="1" si="109"/>
        <v>1.9330053775247988</v>
      </c>
    </row>
    <row r="7020" spans="1:13" x14ac:dyDescent="0.25">
      <c r="A7020" s="9"/>
      <c r="H7020" s="9"/>
      <c r="J7020">
        <v>18</v>
      </c>
      <c r="K7020">
        <f ca="1">SIMULATION!$D$3*SIMULATION!$D$17/$H7002/(SIMULATION!$D$17-$I7002)*(((EXP(-$I7002*$J7020))/(1-EXP(-SIMULATION!$D$4*$I7002)))-(EXP(-SIMULATION!$D$17*$J7020)/(1-EXP(-SIMULATION!$D$4*SIMULATION!$D$17))))</f>
        <v>2.2551280996150003</v>
      </c>
      <c r="L7020">
        <v>-0.16476627301654459</v>
      </c>
      <c r="M7020">
        <f t="shared" ca="1" si="109"/>
        <v>1.8835590474665538</v>
      </c>
    </row>
    <row r="7021" spans="1:13" x14ac:dyDescent="0.25">
      <c r="A7021" s="9"/>
      <c r="H7021" s="9"/>
      <c r="J7021">
        <v>19</v>
      </c>
      <c r="K7021">
        <f ca="1">SIMULATION!$D$3*SIMULATION!$D$17/$H7002/(SIMULATION!$D$17-$I7002)*(((EXP(-$I7002*$J7021))/(1-EXP(-SIMULATION!$D$4*$I7002)))-(EXP(-SIMULATION!$D$17*$J7021)/(1-EXP(-SIMULATION!$D$4*SIMULATION!$D$17))))</f>
        <v>2.1891388682882793</v>
      </c>
      <c r="L7021">
        <v>0.55100162498847027</v>
      </c>
      <c r="M7021">
        <f t="shared" ca="1" si="109"/>
        <v>3.3953579420405418</v>
      </c>
    </row>
    <row r="7022" spans="1:13" x14ac:dyDescent="0.25">
      <c r="A7022" s="9"/>
      <c r="H7022" s="9"/>
      <c r="J7022">
        <v>20</v>
      </c>
      <c r="K7022">
        <f ca="1">SIMULATION!$D$3*SIMULATION!$D$17/$H7002/(SIMULATION!$D$17-$I7002)*(((EXP(-$I7002*$J7022))/(1-EXP(-SIMULATION!$D$4*$I7002)))-(EXP(-SIMULATION!$D$17*$J7022)/(1-EXP(-SIMULATION!$D$4*SIMULATION!$D$17))))</f>
        <v>2.1250093962966718</v>
      </c>
      <c r="L7022">
        <v>-5.7628064493064422E-2</v>
      </c>
      <c r="M7022">
        <f t="shared" ca="1" si="109"/>
        <v>2.0025492177585194</v>
      </c>
    </row>
    <row r="7023" spans="1:13" x14ac:dyDescent="0.25">
      <c r="A7023" s="9"/>
      <c r="H7023" s="9"/>
      <c r="J7023">
        <v>21</v>
      </c>
      <c r="K7023">
        <f ca="1">SIMULATION!$D$3*SIMULATION!$D$17/$H7002/(SIMULATION!$D$17-$I7002)*(((EXP(-$I7002*$J7023))/(1-EXP(-SIMULATION!$D$4*$I7002)))-(EXP(-SIMULATION!$D$17*$J7023)/(1-EXP(-SIMULATION!$D$4*SIMULATION!$D$17))))</f>
        <v>2.0627129303028324</v>
      </c>
      <c r="L7023">
        <v>-7.3811158284859874E-2</v>
      </c>
      <c r="M7023">
        <f t="shared" ca="1" si="109"/>
        <v>1.910461699708023</v>
      </c>
    </row>
    <row r="7024" spans="1:13" x14ac:dyDescent="0.25">
      <c r="A7024" s="9"/>
      <c r="H7024" s="9"/>
      <c r="J7024">
        <v>22</v>
      </c>
      <c r="K7024">
        <f ca="1">SIMULATION!$D$3*SIMULATION!$D$17/$H7002/(SIMULATION!$D$17-$I7002)*(((EXP(-$I7002*$J7024))/(1-EXP(-SIMULATION!$D$4*$I7002)))-(EXP(-SIMULATION!$D$17*$J7024)/(1-EXP(-SIMULATION!$D$4*SIMULATION!$D$17))))</f>
        <v>2.0022135012534878</v>
      </c>
      <c r="L7024">
        <v>0.19377130803723397</v>
      </c>
      <c r="M7024">
        <f t="shared" ca="1" si="109"/>
        <v>2.3901850303611858</v>
      </c>
    </row>
    <row r="7025" spans="1:13" x14ac:dyDescent="0.25">
      <c r="A7025" s="9"/>
      <c r="H7025" s="9"/>
      <c r="J7025">
        <v>23</v>
      </c>
      <c r="K7025">
        <f ca="1">SIMULATION!$D$3*SIMULATION!$D$17/$H7002/(SIMULATION!$D$17-$I7002)*(((EXP(-$I7002*$J7025))/(1-EXP(-SIMULATION!$D$4*$I7002)))-(EXP(-SIMULATION!$D$17*$J7025)/(1-EXP(-SIMULATION!$D$4*SIMULATION!$D$17))))</f>
        <v>1.9434697870930813</v>
      </c>
      <c r="L7025">
        <v>-0.21873458033213525</v>
      </c>
      <c r="M7025">
        <f t="shared" ca="1" si="109"/>
        <v>1.518365738825092</v>
      </c>
    </row>
    <row r="7026" spans="1:13" x14ac:dyDescent="0.25">
      <c r="A7026" s="9"/>
      <c r="H7026" s="9"/>
      <c r="J7026">
        <v>24</v>
      </c>
      <c r="K7026">
        <f ca="1">SIMULATION!$D$3*SIMULATION!$D$17/$H7002/(SIMULATION!$D$17-$I7002)*(((EXP(-$I7002*$J7026))/(1-EXP(-SIMULATION!$D$4*$I7002)))-(EXP(-SIMULATION!$D$17*$J7026)/(1-EXP(-SIMULATION!$D$4*SIMULATION!$D$17))))</f>
        <v>1.8864375718599204</v>
      </c>
      <c r="L7026">
        <v>0.34051988348710432</v>
      </c>
      <c r="M7026">
        <f t="shared" ca="1" si="109"/>
        <v>2.5288070740353565</v>
      </c>
    </row>
    <row r="7027" spans="1:13" x14ac:dyDescent="0.25">
      <c r="A7027" s="9">
        <v>282</v>
      </c>
      <c r="B7027" s="2">
        <f ca="1">NORMINV(RAND(),SIMULATION!D7,SIMULATION!D8)</f>
        <v>54.111035391833134</v>
      </c>
      <c r="C7027" s="2">
        <v>2</v>
      </c>
      <c r="D7027" s="2">
        <f ca="1">SIMULATION!$D$11*(1+(SIMULATION!$D$12*LN(1+$C7027)))*(1+(SIMULATION!$D$13*(($B7027/63.5)-1)))</f>
        <v>9.5408204597767412</v>
      </c>
      <c r="E7027" s="2">
        <v>-6.8163027111759728E-2</v>
      </c>
      <c r="F7027" s="2">
        <f ca="1">D7027*(1+E7027)</f>
        <v>8.8904892561085482</v>
      </c>
      <c r="G7027" s="2">
        <v>0.9889577426848507</v>
      </c>
      <c r="H7027" s="9">
        <f>SIMULATION!$D$15*EXP($G$7027)</f>
        <v>593.48726826641246</v>
      </c>
      <c r="I7027" s="2">
        <f ca="1">$F7027/$H7027</f>
        <v>1.4980084209856491E-2</v>
      </c>
      <c r="J7027">
        <v>0</v>
      </c>
      <c r="K7027">
        <f ca="1">SIMULATION!$D$3*SIMULATION!$D$17/$H7027/(SIMULATION!$D$17-$I7027)*(((EXP(-$I7027*$J7027))/(1-EXP(-SIMULATION!$D$4*$I7027)))-(EXP(-SIMULATION!$D$17*$J7027)/(1-EXP(-SIMULATION!$D$4*SIMULATION!$D$17))))</f>
        <v>2.2165995369913087</v>
      </c>
      <c r="L7027">
        <v>0.12062865576975471</v>
      </c>
      <c r="M7027">
        <f t="shared" ca="1" si="109"/>
        <v>2.4839849595184309</v>
      </c>
    </row>
    <row r="7028" spans="1:13" x14ac:dyDescent="0.25">
      <c r="A7028" s="9"/>
      <c r="H7028" s="9"/>
      <c r="J7028">
        <v>1</v>
      </c>
      <c r="K7028">
        <f ca="1">SIMULATION!$D$3*SIMULATION!$D$17/$H7027/(SIMULATION!$D$17-$I7027)*(((EXP(-$I7027*$J7028))/(1-EXP(-SIMULATION!$D$4*$I7027)))-(EXP(-SIMULATION!$D$17*$J7028)/(1-EXP(-SIMULATION!$D$4*SIMULATION!$D$17))))</f>
        <v>2.5138435668992258</v>
      </c>
      <c r="L7028">
        <v>-0.37095737171027965</v>
      </c>
      <c r="M7028">
        <f t="shared" ca="1" si="109"/>
        <v>1.5813147644314944</v>
      </c>
    </row>
    <row r="7029" spans="1:13" x14ac:dyDescent="0.25">
      <c r="A7029" s="9"/>
      <c r="H7029" s="9"/>
      <c r="J7029">
        <v>2</v>
      </c>
      <c r="K7029">
        <f ca="1">SIMULATION!$D$3*SIMULATION!$D$17/$H7027/(SIMULATION!$D$17-$I7027)*(((EXP(-$I7027*$J7029))/(1-EXP(-SIMULATION!$D$4*$I7027)))-(EXP(-SIMULATION!$D$17*$J7029)/(1-EXP(-SIMULATION!$D$4*SIMULATION!$D$17))))</f>
        <v>2.6880677113181282</v>
      </c>
      <c r="L7029">
        <v>-0.64316947036018368</v>
      </c>
      <c r="M7029">
        <f t="shared" ca="1" si="109"/>
        <v>0.9591846251373366</v>
      </c>
    </row>
    <row r="7030" spans="1:13" x14ac:dyDescent="0.25">
      <c r="A7030" s="9"/>
      <c r="H7030" s="9"/>
      <c r="J7030">
        <v>3</v>
      </c>
      <c r="K7030">
        <f ca="1">SIMULATION!$D$3*SIMULATION!$D$17/$H7027/(SIMULATION!$D$17-$I7027)*(((EXP(-$I7027*$J7030))/(1-EXP(-SIMULATION!$D$4*$I7027)))-(EXP(-SIMULATION!$D$17*$J7030)/(1-EXP(-SIMULATION!$D$4*SIMULATION!$D$17))))</f>
        <v>2.7836994436067166</v>
      </c>
      <c r="L7030">
        <v>-7.3970897470829938E-2</v>
      </c>
      <c r="M7030">
        <f t="shared" ca="1" si="109"/>
        <v>2.5777866974740777</v>
      </c>
    </row>
    <row r="7031" spans="1:13" x14ac:dyDescent="0.25">
      <c r="A7031" s="9"/>
      <c r="H7031" s="9"/>
      <c r="J7031">
        <v>4</v>
      </c>
      <c r="K7031">
        <f ca="1">SIMULATION!$D$3*SIMULATION!$D$17/$H7027/(SIMULATION!$D$17-$I7027)*(((EXP(-$I7027*$J7031))/(1-EXP(-SIMULATION!$D$4*$I7027)))-(EXP(-SIMULATION!$D$17*$J7031)/(1-EXP(-SIMULATION!$D$4*SIMULATION!$D$17))))</f>
        <v>2.8292053732621971</v>
      </c>
      <c r="L7031">
        <v>0.17664729391681513</v>
      </c>
      <c r="M7031">
        <f t="shared" ca="1" si="109"/>
        <v>3.3289768463838771</v>
      </c>
    </row>
    <row r="7032" spans="1:13" x14ac:dyDescent="0.25">
      <c r="A7032" s="9"/>
      <c r="H7032" s="9"/>
      <c r="J7032">
        <v>5</v>
      </c>
      <c r="K7032">
        <f ca="1">SIMULATION!$D$3*SIMULATION!$D$17/$H7027/(SIMULATION!$D$17-$I7027)*(((EXP(-$I7027*$J7032))/(1-EXP(-SIMULATION!$D$4*$I7027)))-(EXP(-SIMULATION!$D$17*$J7032)/(1-EXP(-SIMULATION!$D$4*SIMULATION!$D$17))))</f>
        <v>2.8428240541893701</v>
      </c>
      <c r="L7032">
        <v>-7.2074821497559144E-2</v>
      </c>
      <c r="M7032">
        <f t="shared" ca="1" si="109"/>
        <v>2.637928017934704</v>
      </c>
    </row>
    <row r="7033" spans="1:13" x14ac:dyDescent="0.25">
      <c r="A7033" s="9"/>
      <c r="H7033" s="9"/>
      <c r="J7033">
        <v>6</v>
      </c>
      <c r="K7033">
        <f ca="1">SIMULATION!$D$3*SIMULATION!$D$17/$H7027/(SIMULATION!$D$17-$I7027)*(((EXP(-$I7027*$J7033))/(1-EXP(-SIMULATION!$D$4*$I7027)))-(EXP(-SIMULATION!$D$17*$J7033)/(1-EXP(-SIMULATION!$D$4*SIMULATION!$D$17))))</f>
        <v>2.8362397066147897</v>
      </c>
      <c r="L7033">
        <v>0.21575994357207176</v>
      </c>
      <c r="M7033">
        <f t="shared" ca="1" si="109"/>
        <v>3.4481866256708664</v>
      </c>
    </row>
    <row r="7034" spans="1:13" x14ac:dyDescent="0.25">
      <c r="A7034" s="9"/>
      <c r="H7034" s="9"/>
      <c r="J7034">
        <v>7</v>
      </c>
      <c r="K7034">
        <f ca="1">SIMULATION!$D$3*SIMULATION!$D$17/$H7027/(SIMULATION!$D$17-$I7027)*(((EXP(-$I7027*$J7034))/(1-EXP(-SIMULATION!$D$4*$I7027)))-(EXP(-SIMULATION!$D$17*$J7034)/(1-EXP(-SIMULATION!$D$4*SIMULATION!$D$17))))</f>
        <v>2.8169364264900425</v>
      </c>
      <c r="L7034">
        <v>-0.1996176664017954</v>
      </c>
      <c r="M7034">
        <f t="shared" ca="1" si="109"/>
        <v>2.2546261506318874</v>
      </c>
    </row>
    <row r="7035" spans="1:13" x14ac:dyDescent="0.25">
      <c r="A7035" s="9"/>
      <c r="H7035" s="9"/>
      <c r="J7035">
        <v>8</v>
      </c>
      <c r="K7035">
        <f ca="1">SIMULATION!$D$3*SIMULATION!$D$17/$H7027/(SIMULATION!$D$17-$I7027)*(((EXP(-$I7027*$J7035))/(1-EXP(-SIMULATION!$D$4*$I7027)))-(EXP(-SIMULATION!$D$17*$J7035)/(1-EXP(-SIMULATION!$D$4*SIMULATION!$D$17))))</f>
        <v>2.7897068192571637</v>
      </c>
      <c r="L7035">
        <v>0.61664407322537762</v>
      </c>
      <c r="M7035">
        <f t="shared" ca="1" si="109"/>
        <v>4.5099629953885136</v>
      </c>
    </row>
    <row r="7036" spans="1:13" x14ac:dyDescent="0.25">
      <c r="A7036" s="9"/>
      <c r="H7036" s="9"/>
      <c r="J7036">
        <v>9</v>
      </c>
      <c r="K7036">
        <f ca="1">SIMULATION!$D$3*SIMULATION!$D$17/$H7027/(SIMULATION!$D$17-$I7027)*(((EXP(-$I7027*$J7036))/(1-EXP(-SIMULATION!$D$4*$I7027)))-(EXP(-SIMULATION!$D$17*$J7036)/(1-EXP(-SIMULATION!$D$4*SIMULATION!$D$17))))</f>
        <v>2.7576187682295594</v>
      </c>
      <c r="L7036">
        <v>6.7002006958374674E-2</v>
      </c>
      <c r="M7036">
        <f t="shared" ca="1" si="109"/>
        <v>2.9423847601270214</v>
      </c>
    </row>
    <row r="7037" spans="1:13" x14ac:dyDescent="0.25">
      <c r="A7037" s="9"/>
      <c r="H7037" s="9"/>
      <c r="J7037">
        <v>10</v>
      </c>
      <c r="K7037">
        <f ca="1">SIMULATION!$D$3*SIMULATION!$D$17/$H7027/(SIMULATION!$D$17-$I7027)*(((EXP(-$I7027*$J7037))/(1-EXP(-SIMULATION!$D$4*$I7027)))-(EXP(-SIMULATION!$D$17*$J7037)/(1-EXP(-SIMULATION!$D$4*SIMULATION!$D$17))))</f>
        <v>2.7226349624914925</v>
      </c>
      <c r="L7037">
        <v>7.3164175431617892E-2</v>
      </c>
      <c r="M7037">
        <f t="shared" ca="1" si="109"/>
        <v>2.9218343045234767</v>
      </c>
    </row>
    <row r="7038" spans="1:13" x14ac:dyDescent="0.25">
      <c r="A7038" s="9"/>
      <c r="H7038" s="9"/>
      <c r="J7038">
        <v>11</v>
      </c>
      <c r="K7038">
        <f ca="1">SIMULATION!$D$3*SIMULATION!$D$17/$H7027/(SIMULATION!$D$17-$I7027)*(((EXP(-$I7027*$J7038))/(1-EXP(-SIMULATION!$D$4*$I7027)))-(EXP(-SIMULATION!$D$17*$J7038)/(1-EXP(-SIMULATION!$D$4*SIMULATION!$D$17))))</f>
        <v>2.6860099046785697</v>
      </c>
      <c r="L7038">
        <v>0.19668193272211637</v>
      </c>
      <c r="M7038">
        <f t="shared" ca="1" si="109"/>
        <v>3.2142995240414982</v>
      </c>
    </row>
    <row r="7039" spans="1:13" x14ac:dyDescent="0.25">
      <c r="A7039" s="9"/>
      <c r="H7039" s="9"/>
      <c r="J7039">
        <v>12</v>
      </c>
      <c r="K7039">
        <f ca="1">SIMULATION!$D$3*SIMULATION!$D$17/$H7027/(SIMULATION!$D$17-$I7027)*(((EXP(-$I7027*$J7039))/(1-EXP(-SIMULATION!$D$4*$I7027)))-(EXP(-SIMULATION!$D$17*$J7039)/(1-EXP(-SIMULATION!$D$4*SIMULATION!$D$17))))</f>
        <v>2.6485443224750345</v>
      </c>
      <c r="L7039">
        <v>0.12607425771252506</v>
      </c>
      <c r="M7039">
        <f t="shared" ca="1" si="109"/>
        <v>2.9824575819497974</v>
      </c>
    </row>
    <row r="7040" spans="1:13" x14ac:dyDescent="0.25">
      <c r="A7040" s="9"/>
      <c r="H7040" s="9"/>
      <c r="J7040">
        <v>13</v>
      </c>
      <c r="K7040">
        <f ca="1">SIMULATION!$D$3*SIMULATION!$D$17/$H7027/(SIMULATION!$D$17-$I7027)*(((EXP(-$I7027*$J7040))/(1-EXP(-SIMULATION!$D$4*$I7027)))-(EXP(-SIMULATION!$D$17*$J7040)/(1-EXP(-SIMULATION!$D$4*SIMULATION!$D$17))))</f>
        <v>2.6107482009619045</v>
      </c>
      <c r="L7040">
        <v>0.48573488193084946</v>
      </c>
      <c r="M7040">
        <f t="shared" ca="1" si="109"/>
        <v>3.8788796701073132</v>
      </c>
    </row>
    <row r="7041" spans="1:13" x14ac:dyDescent="0.25">
      <c r="A7041" s="9"/>
      <c r="H7041" s="9"/>
      <c r="J7041">
        <v>14</v>
      </c>
      <c r="K7041">
        <f ca="1">SIMULATION!$D$3*SIMULATION!$D$17/$H7027/(SIMULATION!$D$17-$I7027)*(((EXP(-$I7027*$J7041))/(1-EXP(-SIMULATION!$D$4*$I7027)))-(EXP(-SIMULATION!$D$17*$J7041)/(1-EXP(-SIMULATION!$D$4*SIMULATION!$D$17))))</f>
        <v>2.5729452569986582</v>
      </c>
      <c r="L7041">
        <v>-2.481434109646832E-2</v>
      </c>
      <c r="M7041">
        <f t="shared" ca="1" si="109"/>
        <v>2.5090993157689532</v>
      </c>
    </row>
    <row r="7042" spans="1:13" x14ac:dyDescent="0.25">
      <c r="A7042" s="9"/>
      <c r="H7042" s="9"/>
      <c r="J7042">
        <v>15</v>
      </c>
      <c r="K7042">
        <f ca="1">SIMULATION!$D$3*SIMULATION!$D$17/$H7027/(SIMULATION!$D$17-$I7027)*(((EXP(-$I7027*$J7042))/(1-EXP(-SIMULATION!$D$4*$I7027)))-(EXP(-SIMULATION!$D$17*$J7042)/(1-EXP(-SIMULATION!$D$4*SIMULATION!$D$17))))</f>
        <v>2.5353398882489304</v>
      </c>
      <c r="L7042">
        <v>4.9296537343599948E-2</v>
      </c>
      <c r="M7042">
        <f t="shared" ca="1" si="109"/>
        <v>2.6603233657287122</v>
      </c>
    </row>
    <row r="7043" spans="1:13" x14ac:dyDescent="0.25">
      <c r="A7043" s="9"/>
      <c r="H7043" s="9"/>
      <c r="J7043">
        <v>16</v>
      </c>
      <c r="K7043">
        <f ca="1">SIMULATION!$D$3*SIMULATION!$D$17/$H7027/(SIMULATION!$D$17-$I7027)*(((EXP(-$I7027*$J7043))/(1-EXP(-SIMULATION!$D$4*$I7027)))-(EXP(-SIMULATION!$D$17*$J7043)/(1-EXP(-SIMULATION!$D$4*SIMULATION!$D$17))))</f>
        <v>2.4980600750574533</v>
      </c>
      <c r="L7043">
        <v>-0.11408088089991976</v>
      </c>
      <c r="M7043">
        <f t="shared" ref="M7043:M7106" ca="1" si="110">$K7043*(1+$L7043)</f>
        <v>2.2130791811539794</v>
      </c>
    </row>
    <row r="7044" spans="1:13" x14ac:dyDescent="0.25">
      <c r="A7044" s="9"/>
      <c r="H7044" s="9"/>
      <c r="J7044">
        <v>17</v>
      </c>
      <c r="K7044">
        <f ca="1">SIMULATION!$D$3*SIMULATION!$D$17/$H7027/(SIMULATION!$D$17-$I7027)*(((EXP(-$I7027*$J7044))/(1-EXP(-SIMULATION!$D$4*$I7027)))-(EXP(-SIMULATION!$D$17*$J7044)/(1-EXP(-SIMULATION!$D$4*SIMULATION!$D$17))))</f>
        <v>2.4611848723404748</v>
      </c>
      <c r="L7044">
        <v>0.46559395915944485</v>
      </c>
      <c r="M7044">
        <f t="shared" ca="1" si="110"/>
        <v>3.6070976812768096</v>
      </c>
    </row>
    <row r="7045" spans="1:13" x14ac:dyDescent="0.25">
      <c r="A7045" s="9"/>
      <c r="H7045" s="9"/>
      <c r="J7045">
        <v>18</v>
      </c>
      <c r="K7045">
        <f ca="1">SIMULATION!$D$3*SIMULATION!$D$17/$H7027/(SIMULATION!$D$17-$I7027)*(((EXP(-$I7027*$J7045))/(1-EXP(-SIMULATION!$D$4*$I7027)))-(EXP(-SIMULATION!$D$17*$J7045)/(1-EXP(-SIMULATION!$D$4*SIMULATION!$D$17))))</f>
        <v>2.4247620263927345</v>
      </c>
      <c r="L7045">
        <v>0.21826844259352152</v>
      </c>
      <c r="M7045">
        <f t="shared" ca="1" si="110"/>
        <v>2.9540110575533882</v>
      </c>
    </row>
    <row r="7046" spans="1:13" x14ac:dyDescent="0.25">
      <c r="A7046" s="9"/>
      <c r="H7046" s="9"/>
      <c r="J7046">
        <v>19</v>
      </c>
      <c r="K7046">
        <f ca="1">SIMULATION!$D$3*SIMULATION!$D$17/$H7027/(SIMULATION!$D$17-$I7027)*(((EXP(-$I7027*$J7046))/(1-EXP(-SIMULATION!$D$4*$I7027)))-(EXP(-SIMULATION!$D$17*$J7046)/(1-EXP(-SIMULATION!$D$4*SIMULATION!$D$17))))</f>
        <v>2.3888192635111194</v>
      </c>
      <c r="L7046">
        <v>0.45271802910487657</v>
      </c>
      <c r="M7046">
        <f t="shared" ca="1" si="110"/>
        <v>3.4702808123756363</v>
      </c>
    </row>
    <row r="7047" spans="1:13" x14ac:dyDescent="0.25">
      <c r="A7047" s="9"/>
      <c r="H7047" s="9"/>
      <c r="J7047">
        <v>20</v>
      </c>
      <c r="K7047">
        <f ca="1">SIMULATION!$D$3*SIMULATION!$D$17/$H7027/(SIMULATION!$D$17-$I7027)*(((EXP(-$I7027*$J7047))/(1-EXP(-SIMULATION!$D$4*$I7027)))-(EXP(-SIMULATION!$D$17*$J7047)/(1-EXP(-SIMULATION!$D$4*SIMULATION!$D$17))))</f>
        <v>2.3533715233745349</v>
      </c>
      <c r="L7047">
        <v>-5.4912164874073882E-2</v>
      </c>
      <c r="M7047">
        <f t="shared" ca="1" si="110"/>
        <v>2.224142798273042</v>
      </c>
    </row>
    <row r="7048" spans="1:13" x14ac:dyDescent="0.25">
      <c r="A7048" s="9"/>
      <c r="H7048" s="9"/>
      <c r="J7048">
        <v>21</v>
      </c>
      <c r="K7048">
        <f ca="1">SIMULATION!$D$3*SIMULATION!$D$17/$H7027/(SIMULATION!$D$17-$I7027)*(((EXP(-$I7027*$J7048))/(1-EXP(-SIMULATION!$D$4*$I7027)))-(EXP(-SIMULATION!$D$17*$J7048)/(1-EXP(-SIMULATION!$D$4*SIMULATION!$D$17))))</f>
        <v>2.3184255937347094</v>
      </c>
      <c r="L7048">
        <v>-0.14004987893222245</v>
      </c>
      <c r="M7048">
        <f t="shared" ca="1" si="110"/>
        <v>1.9937303700187974</v>
      </c>
    </row>
    <row r="7049" spans="1:13" x14ac:dyDescent="0.25">
      <c r="A7049" s="9"/>
      <c r="H7049" s="9"/>
      <c r="J7049">
        <v>22</v>
      </c>
      <c r="K7049">
        <f ca="1">SIMULATION!$D$3*SIMULATION!$D$17/$H7027/(SIMULATION!$D$17-$I7027)*(((EXP(-$I7027*$J7049))/(1-EXP(-SIMULATION!$D$4*$I7027)))-(EXP(-SIMULATION!$D$17*$J7049)/(1-EXP(-SIMULATION!$D$4*SIMULATION!$D$17))))</f>
        <v>2.2839830798133742</v>
      </c>
      <c r="L7049">
        <v>-0.23742061194671715</v>
      </c>
      <c r="M7049">
        <f t="shared" ca="1" si="110"/>
        <v>1.7417184193281352</v>
      </c>
    </row>
    <row r="7050" spans="1:13" x14ac:dyDescent="0.25">
      <c r="A7050" s="9"/>
      <c r="H7050" s="9"/>
      <c r="J7050">
        <v>23</v>
      </c>
      <c r="K7050">
        <f ca="1">SIMULATION!$D$3*SIMULATION!$D$17/$H7027/(SIMULATION!$D$17-$I7027)*(((EXP(-$I7027*$J7050))/(1-EXP(-SIMULATION!$D$4*$I7027)))-(EXP(-SIMULATION!$D$17*$J7050)/(1-EXP(-SIMULATION!$D$4*SIMULATION!$D$17))))</f>
        <v>2.2500423065481781</v>
      </c>
      <c r="L7050">
        <v>6.0949317986636518E-2</v>
      </c>
      <c r="M7050">
        <f t="shared" ca="1" si="110"/>
        <v>2.387180850573368</v>
      </c>
    </row>
    <row r="7051" spans="1:13" x14ac:dyDescent="0.25">
      <c r="A7051" s="9"/>
      <c r="H7051" s="9"/>
      <c r="J7051">
        <v>24</v>
      </c>
      <c r="K7051">
        <f ca="1">SIMULATION!$D$3*SIMULATION!$D$17/$H7027/(SIMULATION!$D$17-$I7027)*(((EXP(-$I7027*$J7051))/(1-EXP(-SIMULATION!$D$4*$I7027)))-(EXP(-SIMULATION!$D$17*$J7051)/(1-EXP(-SIMULATION!$D$4*SIMULATION!$D$17))))</f>
        <v>2.2165995369913087</v>
      </c>
      <c r="L7051">
        <v>-0.26591173749272645</v>
      </c>
      <c r="M7051">
        <f t="shared" ca="1" si="110"/>
        <v>1.6271797027843768</v>
      </c>
    </row>
    <row r="7052" spans="1:13" x14ac:dyDescent="0.25">
      <c r="A7052" s="9">
        <v>283</v>
      </c>
      <c r="B7052" s="2">
        <f ca="1">NORMINV(RAND(),SIMULATION!D7,SIMULATION!D8)</f>
        <v>53.558003043415468</v>
      </c>
      <c r="C7052" s="2">
        <v>2</v>
      </c>
      <c r="D7052" s="2">
        <f ca="1">SIMULATION!$D$11*(1+(SIMULATION!$D$12*LN(1+$C7052)))*(1+(SIMULATION!$D$13*(($B7052/63.5)-1)))</f>
        <v>9.4997513168540841</v>
      </c>
      <c r="E7052" s="2">
        <v>0.13274121754331497</v>
      </c>
      <c r="F7052" s="2">
        <f ca="1">D7052*(1+E7052)</f>
        <v>10.760759873012004</v>
      </c>
      <c r="G7052" s="2">
        <v>-6.083459029546251E-2</v>
      </c>
      <c r="H7052" s="9">
        <f>SIMULATION!$D$15*EXP($G$7052)</f>
        <v>207.7267322958229</v>
      </c>
      <c r="I7052" s="2">
        <f ca="1">$F7052/$H7052</f>
        <v>5.1802479893091682E-2</v>
      </c>
      <c r="J7052">
        <v>0</v>
      </c>
      <c r="K7052">
        <f ca="1">SIMULATION!$D$3*SIMULATION!$D$17/$H7052/(SIMULATION!$D$17-$I7052)*(((EXP(-$I7052*$J7052))/(1-EXP(-SIMULATION!$D$4*$I7052)))-(EXP(-SIMULATION!$D$17*$J7052)/(1-EXP(-SIMULATION!$D$4*SIMULATION!$D$17))))</f>
        <v>1.2146304094577336</v>
      </c>
      <c r="L7052">
        <v>-0.11469247071427742</v>
      </c>
      <c r="M7052">
        <f t="shared" ca="1" si="110"/>
        <v>1.0753214467923315</v>
      </c>
    </row>
    <row r="7053" spans="1:13" x14ac:dyDescent="0.25">
      <c r="A7053" s="9"/>
      <c r="H7053" s="9"/>
      <c r="J7053">
        <v>1</v>
      </c>
      <c r="K7053">
        <f ca="1">SIMULATION!$D$3*SIMULATION!$D$17/$H7052/(SIMULATION!$D$17-$I7052)*(((EXP(-$I7052*$J7053))/(1-EXP(-SIMULATION!$D$4*$I7052)))-(EXP(-SIMULATION!$D$17*$J7053)/(1-EXP(-SIMULATION!$D$4*SIMULATION!$D$17))))</f>
        <v>2.0783399072526709</v>
      </c>
      <c r="L7053">
        <v>2.0959908050962987E-2</v>
      </c>
      <c r="M7053">
        <f t="shared" ca="1" si="110"/>
        <v>2.1219017206073341</v>
      </c>
    </row>
    <row r="7054" spans="1:13" x14ac:dyDescent="0.25">
      <c r="A7054" s="9"/>
      <c r="H7054" s="9"/>
      <c r="J7054">
        <v>2</v>
      </c>
      <c r="K7054">
        <f ca="1">SIMULATION!$D$3*SIMULATION!$D$17/$H7052/(SIMULATION!$D$17-$I7052)*(((EXP(-$I7052*$J7054))/(1-EXP(-SIMULATION!$D$4*$I7052)))-(EXP(-SIMULATION!$D$17*$J7054)/(1-EXP(-SIMULATION!$D$4*SIMULATION!$D$17))))</f>
        <v>2.566198486095749</v>
      </c>
      <c r="L7054">
        <v>1.7616758869513919E-2</v>
      </c>
      <c r="M7054">
        <f t="shared" ca="1" si="110"/>
        <v>2.6114065860366096</v>
      </c>
    </row>
    <row r="7055" spans="1:13" x14ac:dyDescent="0.25">
      <c r="A7055" s="9"/>
      <c r="H7055" s="9"/>
      <c r="J7055">
        <v>3</v>
      </c>
      <c r="K7055">
        <f ca="1">SIMULATION!$D$3*SIMULATION!$D$17/$H7052/(SIMULATION!$D$17-$I7052)*(((EXP(-$I7052*$J7055))/(1-EXP(-SIMULATION!$D$4*$I7052)))-(EXP(-SIMULATION!$D$17*$J7055)/(1-EXP(-SIMULATION!$D$4*SIMULATION!$D$17))))</f>
        <v>2.8165157812753745</v>
      </c>
      <c r="L7055">
        <v>0.20062613035192173</v>
      </c>
      <c r="M7055">
        <f t="shared" ca="1" si="110"/>
        <v>3.3815824435477722</v>
      </c>
    </row>
    <row r="7056" spans="1:13" x14ac:dyDescent="0.25">
      <c r="A7056" s="9"/>
      <c r="H7056" s="9"/>
      <c r="J7056">
        <v>4</v>
      </c>
      <c r="K7056">
        <f ca="1">SIMULATION!$D$3*SIMULATION!$D$17/$H7052/(SIMULATION!$D$17-$I7052)*(((EXP(-$I7052*$J7056))/(1-EXP(-SIMULATION!$D$4*$I7052)))-(EXP(-SIMULATION!$D$17*$J7056)/(1-EXP(-SIMULATION!$D$4*SIMULATION!$D$17))))</f>
        <v>2.9177567069950796</v>
      </c>
      <c r="L7056">
        <v>3.4828550947454018E-2</v>
      </c>
      <c r="M7056">
        <f t="shared" ca="1" si="110"/>
        <v>3.0193779451169331</v>
      </c>
    </row>
    <row r="7057" spans="1:13" x14ac:dyDescent="0.25">
      <c r="A7057" s="9"/>
      <c r="H7057" s="9"/>
      <c r="J7057">
        <v>5</v>
      </c>
      <c r="K7057">
        <f ca="1">SIMULATION!$D$3*SIMULATION!$D$17/$H7052/(SIMULATION!$D$17-$I7052)*(((EXP(-$I7052*$J7057))/(1-EXP(-SIMULATION!$D$4*$I7052)))-(EXP(-SIMULATION!$D$17*$J7057)/(1-EXP(-SIMULATION!$D$4*SIMULATION!$D$17))))</f>
        <v>2.9264529139264175</v>
      </c>
      <c r="L7057">
        <v>-0.33035997945626677</v>
      </c>
      <c r="M7057">
        <f t="shared" ca="1" si="110"/>
        <v>1.959669989401954</v>
      </c>
    </row>
    <row r="7058" spans="1:13" x14ac:dyDescent="0.25">
      <c r="A7058" s="9"/>
      <c r="H7058" s="9"/>
      <c r="J7058">
        <v>6</v>
      </c>
      <c r="K7058">
        <f ca="1">SIMULATION!$D$3*SIMULATION!$D$17/$H7052/(SIMULATION!$D$17-$I7052)*(((EXP(-$I7052*$J7058))/(1-EXP(-SIMULATION!$D$4*$I7052)))-(EXP(-SIMULATION!$D$17*$J7058)/(1-EXP(-SIMULATION!$D$4*SIMULATION!$D$17))))</f>
        <v>2.878680459755973</v>
      </c>
      <c r="L7058">
        <v>-9.8282057408823675E-2</v>
      </c>
      <c r="M7058">
        <f t="shared" ca="1" si="110"/>
        <v>2.5957578215485775</v>
      </c>
    </row>
    <row r="7059" spans="1:13" x14ac:dyDescent="0.25">
      <c r="A7059" s="9"/>
      <c r="H7059" s="9"/>
      <c r="J7059">
        <v>7</v>
      </c>
      <c r="K7059">
        <f ca="1">SIMULATION!$D$3*SIMULATION!$D$17/$H7052/(SIMULATION!$D$17-$I7052)*(((EXP(-$I7052*$J7059))/(1-EXP(-SIMULATION!$D$4*$I7052)))-(EXP(-SIMULATION!$D$17*$J7059)/(1-EXP(-SIMULATION!$D$4*SIMULATION!$D$17))))</f>
        <v>2.7974145743519472</v>
      </c>
      <c r="L7059">
        <v>0.17805053362985693</v>
      </c>
      <c r="M7059">
        <f t="shared" ca="1" si="110"/>
        <v>3.2954957320992508</v>
      </c>
    </row>
    <row r="7060" spans="1:13" x14ac:dyDescent="0.25">
      <c r="A7060" s="9"/>
      <c r="H7060" s="9"/>
      <c r="J7060">
        <v>8</v>
      </c>
      <c r="K7060">
        <f ca="1">SIMULATION!$D$3*SIMULATION!$D$17/$H7052/(SIMULATION!$D$17-$I7052)*(((EXP(-$I7052*$J7060))/(1-EXP(-SIMULATION!$D$4*$I7052)))-(EXP(-SIMULATION!$D$17*$J7060)/(1-EXP(-SIMULATION!$D$4*SIMULATION!$D$17))))</f>
        <v>2.6972423875085156</v>
      </c>
      <c r="L7060">
        <v>-4.2644646236755353E-2</v>
      </c>
      <c r="M7060">
        <f t="shared" ca="1" si="110"/>
        <v>2.5822194400784335</v>
      </c>
    </row>
    <row r="7061" spans="1:13" x14ac:dyDescent="0.25">
      <c r="A7061" s="9"/>
      <c r="H7061" s="9"/>
      <c r="J7061">
        <v>9</v>
      </c>
      <c r="K7061">
        <f ca="1">SIMULATION!$D$3*SIMULATION!$D$17/$H7052/(SIMULATION!$D$17-$I7052)*(((EXP(-$I7052*$J7061))/(1-EXP(-SIMULATION!$D$4*$I7052)))-(EXP(-SIMULATION!$D$17*$J7061)/(1-EXP(-SIMULATION!$D$4*SIMULATION!$D$17))))</f>
        <v>2.5873825943736515</v>
      </c>
      <c r="L7061">
        <v>-0.17031073672750335</v>
      </c>
      <c r="M7061">
        <f t="shared" ca="1" si="110"/>
        <v>2.1467235585299558</v>
      </c>
    </row>
    <row r="7062" spans="1:13" x14ac:dyDescent="0.25">
      <c r="A7062" s="9"/>
      <c r="H7062" s="9"/>
      <c r="J7062">
        <v>10</v>
      </c>
      <c r="K7062">
        <f ca="1">SIMULATION!$D$3*SIMULATION!$D$17/$H7052/(SIMULATION!$D$17-$I7052)*(((EXP(-$I7052*$J7062))/(1-EXP(-SIMULATION!$D$4*$I7052)))-(EXP(-SIMULATION!$D$17*$J7062)/(1-EXP(-SIMULATION!$D$4*SIMULATION!$D$17))))</f>
        <v>2.473620183866005</v>
      </c>
      <c r="L7062">
        <v>0.14358653199308732</v>
      </c>
      <c r="M7062">
        <f t="shared" ca="1" si="110"/>
        <v>2.8287987275354278</v>
      </c>
    </row>
    <row r="7063" spans="1:13" x14ac:dyDescent="0.25">
      <c r="A7063" s="9"/>
      <c r="H7063" s="9"/>
      <c r="J7063">
        <v>11</v>
      </c>
      <c r="K7063">
        <f ca="1">SIMULATION!$D$3*SIMULATION!$D$17/$H7052/(SIMULATION!$D$17-$I7052)*(((EXP(-$I7052*$J7063))/(1-EXP(-SIMULATION!$D$4*$I7052)))-(EXP(-SIMULATION!$D$17*$J7063)/(1-EXP(-SIMULATION!$D$4*SIMULATION!$D$17))))</f>
        <v>2.3595459306095008</v>
      </c>
      <c r="L7063">
        <v>5.9179419817649688E-2</v>
      </c>
      <c r="M7063">
        <f t="shared" ca="1" si="110"/>
        <v>2.4991824898160671</v>
      </c>
    </row>
    <row r="7064" spans="1:13" x14ac:dyDescent="0.25">
      <c r="A7064" s="9"/>
      <c r="H7064" s="9"/>
      <c r="J7064">
        <v>12</v>
      </c>
      <c r="K7064">
        <f ca="1">SIMULATION!$D$3*SIMULATION!$D$17/$H7052/(SIMULATION!$D$17-$I7052)*(((EXP(-$I7052*$J7064))/(1-EXP(-SIMULATION!$D$4*$I7052)))-(EXP(-SIMULATION!$D$17*$J7064)/(1-EXP(-SIMULATION!$D$4*SIMULATION!$D$17))))</f>
        <v>2.2473503790617526</v>
      </c>
      <c r="L7064">
        <v>5.5797668778630988E-2</v>
      </c>
      <c r="M7064">
        <f t="shared" ca="1" si="110"/>
        <v>2.3727472911421712</v>
      </c>
    </row>
    <row r="7065" spans="1:13" x14ac:dyDescent="0.25">
      <c r="A7065" s="9"/>
      <c r="H7065" s="9"/>
      <c r="J7065">
        <v>13</v>
      </c>
      <c r="K7065">
        <f ca="1">SIMULATION!$D$3*SIMULATION!$D$17/$H7052/(SIMULATION!$D$17-$I7052)*(((EXP(-$I7052*$J7065))/(1-EXP(-SIMULATION!$D$4*$I7052)))-(EXP(-SIMULATION!$D$17*$J7065)/(1-EXP(-SIMULATION!$D$4*SIMULATION!$D$17))))</f>
        <v>2.1383323511958285</v>
      </c>
      <c r="L7065">
        <v>-0.40489736012239447</v>
      </c>
      <c r="M7065">
        <f t="shared" ca="1" si="110"/>
        <v>1.2725272271323247</v>
      </c>
    </row>
    <row r="7066" spans="1:13" x14ac:dyDescent="0.25">
      <c r="A7066" s="9"/>
      <c r="H7066" s="9"/>
      <c r="J7066">
        <v>14</v>
      </c>
      <c r="K7066">
        <f ca="1">SIMULATION!$D$3*SIMULATION!$D$17/$H7052/(SIMULATION!$D$17-$I7052)*(((EXP(-$I7052*$J7066))/(1-EXP(-SIMULATION!$D$4*$I7052)))-(EXP(-SIMULATION!$D$17*$J7066)/(1-EXP(-SIMULATION!$D$4*SIMULATION!$D$17))))</f>
        <v>2.0332245289193587</v>
      </c>
      <c r="L7066">
        <v>0.29485970744831597</v>
      </c>
      <c r="M7066">
        <f t="shared" ca="1" si="110"/>
        <v>2.6327405186932609</v>
      </c>
    </row>
    <row r="7067" spans="1:13" x14ac:dyDescent="0.25">
      <c r="A7067" s="9"/>
      <c r="H7067" s="9"/>
      <c r="J7067">
        <v>15</v>
      </c>
      <c r="K7067">
        <f ca="1">SIMULATION!$D$3*SIMULATION!$D$17/$H7052/(SIMULATION!$D$17-$I7052)*(((EXP(-$I7052*$J7067))/(1-EXP(-SIMULATION!$D$4*$I7052)))-(EXP(-SIMULATION!$D$17*$J7067)/(1-EXP(-SIMULATION!$D$4*SIMULATION!$D$17))))</f>
        <v>1.9324018277632244</v>
      </c>
      <c r="L7067">
        <v>0.11252734700238837</v>
      </c>
      <c r="M7067">
        <f t="shared" ca="1" si="110"/>
        <v>2.1498498787839866</v>
      </c>
    </row>
    <row r="7068" spans="1:13" x14ac:dyDescent="0.25">
      <c r="A7068" s="9"/>
      <c r="H7068" s="9"/>
      <c r="J7068">
        <v>16</v>
      </c>
      <c r="K7068">
        <f ca="1">SIMULATION!$D$3*SIMULATION!$D$17/$H7052/(SIMULATION!$D$17-$I7052)*(((EXP(-$I7052*$J7068))/(1-EXP(-SIMULATION!$D$4*$I7052)))-(EXP(-SIMULATION!$D$17*$J7068)/(1-EXP(-SIMULATION!$D$4*SIMULATION!$D$17))))</f>
        <v>1.8360146738712284</v>
      </c>
      <c r="L7068">
        <v>0.48135104045585164</v>
      </c>
      <c r="M7068">
        <f t="shared" ca="1" si="110"/>
        <v>2.7197822474313553</v>
      </c>
    </row>
    <row r="7069" spans="1:13" x14ac:dyDescent="0.25">
      <c r="A7069" s="9"/>
      <c r="H7069" s="9"/>
      <c r="J7069">
        <v>17</v>
      </c>
      <c r="K7069">
        <f ca="1">SIMULATION!$D$3*SIMULATION!$D$17/$H7052/(SIMULATION!$D$17-$I7052)*(((EXP(-$I7052*$J7069))/(1-EXP(-SIMULATION!$D$4*$I7052)))-(EXP(-SIMULATION!$D$17*$J7069)/(1-EXP(-SIMULATION!$D$4*SIMULATION!$D$17))))</f>
        <v>1.7440741700212166</v>
      </c>
      <c r="L7069">
        <v>-8.2007247619802534E-2</v>
      </c>
      <c r="M7069">
        <f t="shared" ca="1" si="110"/>
        <v>1.6010474476929852</v>
      </c>
    </row>
    <row r="7070" spans="1:13" x14ac:dyDescent="0.25">
      <c r="A7070" s="9"/>
      <c r="H7070" s="9"/>
      <c r="J7070">
        <v>18</v>
      </c>
      <c r="K7070">
        <f ca="1">SIMULATION!$D$3*SIMULATION!$D$17/$H7052/(SIMULATION!$D$17-$I7052)*(((EXP(-$I7052*$J7070))/(1-EXP(-SIMULATION!$D$4*$I7052)))-(EXP(-SIMULATION!$D$17*$J7070)/(1-EXP(-SIMULATION!$D$4*SIMULATION!$D$17))))</f>
        <v>1.6565064431416687</v>
      </c>
      <c r="L7070">
        <v>0.25220340748830594</v>
      </c>
      <c r="M7070">
        <f t="shared" ca="1" si="110"/>
        <v>2.0742830126283311</v>
      </c>
    </row>
    <row r="7071" spans="1:13" x14ac:dyDescent="0.25">
      <c r="A7071" s="9"/>
      <c r="H7071" s="9"/>
      <c r="J7071">
        <v>19</v>
      </c>
      <c r="K7071">
        <f ca="1">SIMULATION!$D$3*SIMULATION!$D$17/$H7052/(SIMULATION!$D$17-$I7052)*(((EXP(-$I7052*$J7071))/(1-EXP(-SIMULATION!$D$4*$I7052)))-(EXP(-SIMULATION!$D$17*$J7071)/(1-EXP(-SIMULATION!$D$4*SIMULATION!$D$17))))</f>
        <v>1.5731872541400189</v>
      </c>
      <c r="L7071">
        <v>-0.12453972319271858</v>
      </c>
      <c r="M7071">
        <f t="shared" ca="1" si="110"/>
        <v>1.3772629489791079</v>
      </c>
    </row>
    <row r="7072" spans="1:13" x14ac:dyDescent="0.25">
      <c r="A7072" s="9"/>
      <c r="H7072" s="9"/>
      <c r="J7072">
        <v>20</v>
      </c>
      <c r="K7072">
        <f ca="1">SIMULATION!$D$3*SIMULATION!$D$17/$H7052/(SIMULATION!$D$17-$I7052)*(((EXP(-$I7052*$J7072))/(1-EXP(-SIMULATION!$D$4*$I7052)))-(EXP(-SIMULATION!$D$17*$J7072)/(1-EXP(-SIMULATION!$D$4*SIMULATION!$D$17))))</f>
        <v>1.4939639703152823</v>
      </c>
      <c r="L7072">
        <v>3.2087256841599632E-2</v>
      </c>
      <c r="M7072">
        <f t="shared" ca="1" si="110"/>
        <v>1.5419011759428849</v>
      </c>
    </row>
    <row r="7073" spans="1:13" x14ac:dyDescent="0.25">
      <c r="A7073" s="9"/>
      <c r="H7073" s="9"/>
      <c r="J7073">
        <v>21</v>
      </c>
      <c r="K7073">
        <f ca="1">SIMULATION!$D$3*SIMULATION!$D$17/$H7052/(SIMULATION!$D$17-$I7052)*(((EXP(-$I7052*$J7073))/(1-EXP(-SIMULATION!$D$4*$I7052)))-(EXP(-SIMULATION!$D$17*$J7073)/(1-EXP(-SIMULATION!$D$4*SIMULATION!$D$17))))</f>
        <v>1.4186694498280166</v>
      </c>
      <c r="L7073">
        <v>-0.34011148230979582</v>
      </c>
      <c r="M7073">
        <f t="shared" ca="1" si="110"/>
        <v>0.93616368033938735</v>
      </c>
    </row>
    <row r="7074" spans="1:13" x14ac:dyDescent="0.25">
      <c r="A7074" s="9"/>
      <c r="H7074" s="9"/>
      <c r="J7074">
        <v>22</v>
      </c>
      <c r="K7074">
        <f ca="1">SIMULATION!$D$3*SIMULATION!$D$17/$H7052/(SIMULATION!$D$17-$I7052)*(((EXP(-$I7052*$J7074))/(1-EXP(-SIMULATION!$D$4*$I7052)))-(EXP(-SIMULATION!$D$17*$J7074)/(1-EXP(-SIMULATION!$D$4*SIMULATION!$D$17))))</f>
        <v>1.3471307531143322</v>
      </c>
      <c r="L7074">
        <v>-4.4018564812696705E-2</v>
      </c>
      <c r="M7074">
        <f t="shared" ca="1" si="110"/>
        <v>1.287831990747192</v>
      </c>
    </row>
    <row r="7075" spans="1:13" x14ac:dyDescent="0.25">
      <c r="A7075" s="9"/>
      <c r="H7075" s="9"/>
      <c r="J7075">
        <v>23</v>
      </c>
      <c r="K7075">
        <f ca="1">SIMULATION!$D$3*SIMULATION!$D$17/$H7052/(SIMULATION!$D$17-$I7052)*(((EXP(-$I7052*$J7075))/(1-EXP(-SIMULATION!$D$4*$I7052)))-(EXP(-SIMULATION!$D$17*$J7075)/(1-EXP(-SIMULATION!$D$4*SIMULATION!$D$17))))</f>
        <v>1.2791745486746346</v>
      </c>
      <c r="L7075">
        <v>-0.10893198772085907</v>
      </c>
      <c r="M7075">
        <f t="shared" ca="1" si="110"/>
        <v>1.139831522445574</v>
      </c>
    </row>
    <row r="7076" spans="1:13" x14ac:dyDescent="0.25">
      <c r="A7076" s="9"/>
      <c r="H7076" s="9"/>
      <c r="J7076">
        <v>24</v>
      </c>
      <c r="K7076">
        <f ca="1">SIMULATION!$D$3*SIMULATION!$D$17/$H7052/(SIMULATION!$D$17-$I7052)*(((EXP(-$I7052*$J7076))/(1-EXP(-SIMULATION!$D$4*$I7052)))-(EXP(-SIMULATION!$D$17*$J7076)/(1-EXP(-SIMULATION!$D$4*SIMULATION!$D$17))))</f>
        <v>1.214630409457734</v>
      </c>
      <c r="L7076">
        <v>-0.31926785257759349</v>
      </c>
      <c r="M7076">
        <f t="shared" ca="1" si="110"/>
        <v>0.82683796695472023</v>
      </c>
    </row>
    <row r="7077" spans="1:13" x14ac:dyDescent="0.25">
      <c r="A7077" s="9">
        <v>284</v>
      </c>
      <c r="B7077" s="2">
        <f ca="1">NORMINV(RAND(),SIMULATION!D7,SIMULATION!D8)</f>
        <v>68.706502845361356</v>
      </c>
      <c r="C7077" s="2">
        <v>2</v>
      </c>
      <c r="D7077" s="2">
        <f ca="1">SIMULATION!$D$11*(1+(SIMULATION!$D$12*LN(1+$C7077)))*(1+(SIMULATION!$D$13*(($B7077/63.5)-1)))</f>
        <v>10.624705228157849</v>
      </c>
      <c r="E7077" s="2">
        <v>8.2597156750705975E-2</v>
      </c>
      <c r="F7077" s="2">
        <f ca="1">D7077*(1+E7077)</f>
        <v>11.502275671318047</v>
      </c>
      <c r="G7077" s="2">
        <v>-0.53388316371152322</v>
      </c>
      <c r="H7077" s="9">
        <f>SIMULATION!$D$15*EXP($G$7077)</f>
        <v>129.4344862531502</v>
      </c>
      <c r="I7077" s="2">
        <f ca="1">$F7077/$H7077</f>
        <v>8.8865618462931881E-2</v>
      </c>
      <c r="J7077">
        <v>0</v>
      </c>
      <c r="K7077">
        <f ca="1">SIMULATION!$D$3*SIMULATION!$D$17/$H7077/(SIMULATION!$D$17-$I7077)*(((EXP(-$I7077*$J7077))/(1-EXP(-SIMULATION!$D$4*$I7077)))-(EXP(-SIMULATION!$D$17*$J7077)/(1-EXP(-SIMULATION!$D$4*SIMULATION!$D$17))))</f>
        <v>0.7136968212273328</v>
      </c>
      <c r="L7077">
        <v>0.15325070769566371</v>
      </c>
      <c r="M7077">
        <f t="shared" ca="1" si="110"/>
        <v>0.82307136416056714</v>
      </c>
    </row>
    <row r="7078" spans="1:13" x14ac:dyDescent="0.25">
      <c r="A7078" s="9"/>
      <c r="H7078" s="9"/>
      <c r="J7078">
        <v>1</v>
      </c>
      <c r="K7078">
        <f ca="1">SIMULATION!$D$3*SIMULATION!$D$17/$H7077/(SIMULATION!$D$17-$I7077)*(((EXP(-$I7077*$J7078))/(1-EXP(-SIMULATION!$D$4*$I7077)))-(EXP(-SIMULATION!$D$17*$J7078)/(1-EXP(-SIMULATION!$D$4*SIMULATION!$D$17))))</f>
        <v>2.1086297902072264</v>
      </c>
      <c r="L7078">
        <v>0.32320924937995077</v>
      </c>
      <c r="M7078">
        <f t="shared" ca="1" si="110"/>
        <v>2.7901584419203069</v>
      </c>
    </row>
    <row r="7079" spans="1:13" x14ac:dyDescent="0.25">
      <c r="A7079" s="9"/>
      <c r="H7079" s="9"/>
      <c r="J7079">
        <v>2</v>
      </c>
      <c r="K7079">
        <f ca="1">SIMULATION!$D$3*SIMULATION!$D$17/$H7077/(SIMULATION!$D$17-$I7077)*(((EXP(-$I7077*$J7079))/(1-EXP(-SIMULATION!$D$4*$I7077)))-(EXP(-SIMULATION!$D$17*$J7079)/(1-EXP(-SIMULATION!$D$4*SIMULATION!$D$17))))</f>
        <v>2.8621262973040524</v>
      </c>
      <c r="L7079">
        <v>1.1346188498568419E-2</v>
      </c>
      <c r="M7079">
        <f t="shared" ca="1" si="110"/>
        <v>2.894600521779974</v>
      </c>
    </row>
    <row r="7080" spans="1:13" x14ac:dyDescent="0.25">
      <c r="A7080" s="9"/>
      <c r="H7080" s="9"/>
      <c r="J7080">
        <v>3</v>
      </c>
      <c r="K7080">
        <f ca="1">SIMULATION!$D$3*SIMULATION!$D$17/$H7077/(SIMULATION!$D$17-$I7077)*(((EXP(-$I7077*$J7080))/(1-EXP(-SIMULATION!$D$4*$I7077)))-(EXP(-SIMULATION!$D$17*$J7080)/(1-EXP(-SIMULATION!$D$4*SIMULATION!$D$17))))</f>
        <v>3.2165140524301883</v>
      </c>
      <c r="L7080">
        <v>-9.4995752563627411E-2</v>
      </c>
      <c r="M7080">
        <f t="shared" ca="1" si="110"/>
        <v>2.9109588793880996</v>
      </c>
    </row>
    <row r="7081" spans="1:13" x14ac:dyDescent="0.25">
      <c r="A7081" s="9"/>
      <c r="H7081" s="9"/>
      <c r="J7081">
        <v>4</v>
      </c>
      <c r="K7081">
        <f ca="1">SIMULATION!$D$3*SIMULATION!$D$17/$H7077/(SIMULATION!$D$17-$I7077)*(((EXP(-$I7077*$J7081))/(1-EXP(-SIMULATION!$D$4*$I7077)))-(EXP(-SIMULATION!$D$17*$J7081)/(1-EXP(-SIMULATION!$D$4*SIMULATION!$D$17))))</f>
        <v>3.3260673181371816</v>
      </c>
      <c r="L7081">
        <v>0.55942459133504385</v>
      </c>
      <c r="M7081">
        <f t="shared" ca="1" si="110"/>
        <v>5.1867511683389198</v>
      </c>
    </row>
    <row r="7082" spans="1:13" x14ac:dyDescent="0.25">
      <c r="A7082" s="9"/>
      <c r="H7082" s="9"/>
      <c r="J7082">
        <v>5</v>
      </c>
      <c r="K7082">
        <f ca="1">SIMULATION!$D$3*SIMULATION!$D$17/$H7077/(SIMULATION!$D$17-$I7077)*(((EXP(-$I7077*$J7082))/(1-EXP(-SIMULATION!$D$4*$I7077)))-(EXP(-SIMULATION!$D$17*$J7082)/(1-EXP(-SIMULATION!$D$4*SIMULATION!$D$17))))</f>
        <v>3.2887198956990846</v>
      </c>
      <c r="L7082">
        <v>-0.1093715402549597</v>
      </c>
      <c r="M7082">
        <f t="shared" ca="1" si="110"/>
        <v>2.9290275352393453</v>
      </c>
    </row>
    <row r="7083" spans="1:13" x14ac:dyDescent="0.25">
      <c r="A7083" s="9"/>
      <c r="H7083" s="9"/>
      <c r="J7083">
        <v>6</v>
      </c>
      <c r="K7083">
        <f ca="1">SIMULATION!$D$3*SIMULATION!$D$17/$H7077/(SIMULATION!$D$17-$I7077)*(((EXP(-$I7077*$J7083))/(1-EXP(-SIMULATION!$D$4*$I7077)))-(EXP(-SIMULATION!$D$17*$J7083)/(1-EXP(-SIMULATION!$D$4*SIMULATION!$D$17))))</f>
        <v>3.1663802360853528</v>
      </c>
      <c r="L7083">
        <v>4.0707357166716487E-2</v>
      </c>
      <c r="M7083">
        <f t="shared" ca="1" si="110"/>
        <v>3.2952752072813114</v>
      </c>
    </row>
    <row r="7084" spans="1:13" x14ac:dyDescent="0.25">
      <c r="A7084" s="9"/>
      <c r="H7084" s="9"/>
      <c r="J7084">
        <v>7</v>
      </c>
      <c r="K7084">
        <f ca="1">SIMULATION!$D$3*SIMULATION!$D$17/$H7077/(SIMULATION!$D$17-$I7077)*(((EXP(-$I7077*$J7084))/(1-EXP(-SIMULATION!$D$4*$I7077)))-(EXP(-SIMULATION!$D$17*$J7084)/(1-EXP(-SIMULATION!$D$4*SIMULATION!$D$17))))</f>
        <v>2.9979431400307202</v>
      </c>
      <c r="L7084">
        <v>-0.26706656749454388</v>
      </c>
      <c r="M7084">
        <f t="shared" ca="1" si="110"/>
        <v>2.1972927560789013</v>
      </c>
    </row>
    <row r="7085" spans="1:13" x14ac:dyDescent="0.25">
      <c r="A7085" s="9"/>
      <c r="H7085" s="9"/>
      <c r="J7085">
        <v>8</v>
      </c>
      <c r="K7085">
        <f ca="1">SIMULATION!$D$3*SIMULATION!$D$17/$H7077/(SIMULATION!$D$17-$I7077)*(((EXP(-$I7077*$J7085))/(1-EXP(-SIMULATION!$D$4*$I7077)))-(EXP(-SIMULATION!$D$17*$J7085)/(1-EXP(-SIMULATION!$D$4*SIMULATION!$D$17))))</f>
        <v>2.8076218261900108</v>
      </c>
      <c r="L7085">
        <v>-0.47720281789287516</v>
      </c>
      <c r="M7085">
        <f t="shared" ca="1" si="110"/>
        <v>1.4678167791545975</v>
      </c>
    </row>
    <row r="7086" spans="1:13" x14ac:dyDescent="0.25">
      <c r="A7086" s="9"/>
      <c r="H7086" s="9"/>
      <c r="J7086">
        <v>9</v>
      </c>
      <c r="K7086">
        <f ca="1">SIMULATION!$D$3*SIMULATION!$D$17/$H7077/(SIMULATION!$D$17-$I7077)*(((EXP(-$I7077*$J7086))/(1-EXP(-SIMULATION!$D$4*$I7077)))-(EXP(-SIMULATION!$D$17*$J7086)/(1-EXP(-SIMULATION!$D$4*SIMULATION!$D$17))))</f>
        <v>2.6102817000877341</v>
      </c>
      <c r="L7086">
        <v>-0.65130893311095661</v>
      </c>
      <c r="M7086">
        <f t="shared" ca="1" si="110"/>
        <v>0.91018191088453793</v>
      </c>
    </row>
    <row r="7087" spans="1:13" x14ac:dyDescent="0.25">
      <c r="A7087" s="9"/>
      <c r="H7087" s="9"/>
      <c r="J7087">
        <v>10</v>
      </c>
      <c r="K7087">
        <f ca="1">SIMULATION!$D$3*SIMULATION!$D$17/$H7077/(SIMULATION!$D$17-$I7077)*(((EXP(-$I7077*$J7087))/(1-EXP(-SIMULATION!$D$4*$I7077)))-(EXP(-SIMULATION!$D$17*$J7087)/(1-EXP(-SIMULATION!$D$4*SIMULATION!$D$17))))</f>
        <v>2.4148532182476221</v>
      </c>
      <c r="L7087">
        <v>-0.17448043721684686</v>
      </c>
      <c r="M7087">
        <f t="shared" ca="1" si="110"/>
        <v>1.9935085729132671</v>
      </c>
    </row>
    <row r="7088" spans="1:13" x14ac:dyDescent="0.25">
      <c r="A7088" s="9"/>
      <c r="H7088" s="9"/>
      <c r="J7088">
        <v>11</v>
      </c>
      <c r="K7088">
        <f ca="1">SIMULATION!$D$3*SIMULATION!$D$17/$H7077/(SIMULATION!$D$17-$I7077)*(((EXP(-$I7077*$J7088))/(1-EXP(-SIMULATION!$D$4*$I7077)))-(EXP(-SIMULATION!$D$17*$J7088)/(1-EXP(-SIMULATION!$D$4*SIMULATION!$D$17))))</f>
        <v>2.2265142273256431</v>
      </c>
      <c r="L7088">
        <v>-0.21395435231252755</v>
      </c>
      <c r="M7088">
        <f t="shared" ca="1" si="110"/>
        <v>1.7501418179035573</v>
      </c>
    </row>
    <row r="7089" spans="1:13" x14ac:dyDescent="0.25">
      <c r="A7089" s="9"/>
      <c r="H7089" s="9"/>
      <c r="J7089">
        <v>12</v>
      </c>
      <c r="K7089">
        <f ca="1">SIMULATION!$D$3*SIMULATION!$D$17/$H7077/(SIMULATION!$D$17-$I7077)*(((EXP(-$I7077*$J7089))/(1-EXP(-SIMULATION!$D$4*$I7077)))-(EXP(-SIMULATION!$D$17*$J7089)/(1-EXP(-SIMULATION!$D$4*SIMULATION!$D$17))))</f>
        <v>2.0480841532005698</v>
      </c>
      <c r="L7089">
        <v>9.5336653300445065E-2</v>
      </c>
      <c r="M7089">
        <f t="shared" ca="1" si="110"/>
        <v>2.2433416420443884</v>
      </c>
    </row>
    <row r="7090" spans="1:13" x14ac:dyDescent="0.25">
      <c r="A7090" s="9"/>
      <c r="H7090" s="9"/>
      <c r="J7090">
        <v>13</v>
      </c>
      <c r="K7090">
        <f ca="1">SIMULATION!$D$3*SIMULATION!$D$17/$H7077/(SIMULATION!$D$17-$I7077)*(((EXP(-$I7077*$J7090))/(1-EXP(-SIMULATION!$D$4*$I7077)))-(EXP(-SIMULATION!$D$17*$J7090)/(1-EXP(-SIMULATION!$D$4*SIMULATION!$D$17))))</f>
        <v>1.8809134905981546</v>
      </c>
      <c r="L7090">
        <v>-0.20872122616275168</v>
      </c>
      <c r="M7090">
        <f t="shared" ca="1" si="110"/>
        <v>1.4883269205344465</v>
      </c>
    </row>
    <row r="7091" spans="1:13" x14ac:dyDescent="0.25">
      <c r="A7091" s="9"/>
      <c r="H7091" s="9"/>
      <c r="J7091">
        <v>14</v>
      </c>
      <c r="K7091">
        <f ca="1">SIMULATION!$D$3*SIMULATION!$D$17/$H7077/(SIMULATION!$D$17-$I7077)*(((EXP(-$I7077*$J7091))/(1-EXP(-SIMULATION!$D$4*$I7077)))-(EXP(-SIMULATION!$D$17*$J7091)/(1-EXP(-SIMULATION!$D$4*SIMULATION!$D$17))))</f>
        <v>1.7254502041193638</v>
      </c>
      <c r="L7091">
        <v>0.32140397351153649</v>
      </c>
      <c r="M7091">
        <f t="shared" ca="1" si="110"/>
        <v>2.2800167558196187</v>
      </c>
    </row>
    <row r="7092" spans="1:13" x14ac:dyDescent="0.25">
      <c r="A7092" s="9"/>
      <c r="H7092" s="9"/>
      <c r="J7092">
        <v>15</v>
      </c>
      <c r="K7092">
        <f ca="1">SIMULATION!$D$3*SIMULATION!$D$17/$H7077/(SIMULATION!$D$17-$I7077)*(((EXP(-$I7077*$J7092))/(1-EXP(-SIMULATION!$D$4*$I7077)))-(EXP(-SIMULATION!$D$17*$J7092)/(1-EXP(-SIMULATION!$D$4*SIMULATION!$D$17))))</f>
        <v>1.5815993928354128</v>
      </c>
      <c r="L7092">
        <v>0.27501880741185591</v>
      </c>
      <c r="M7092">
        <f t="shared" ca="1" si="110"/>
        <v>2.0165689716563233</v>
      </c>
    </row>
    <row r="7093" spans="1:13" x14ac:dyDescent="0.25">
      <c r="A7093" s="9"/>
      <c r="H7093" s="9"/>
      <c r="J7093">
        <v>16</v>
      </c>
      <c r="K7093">
        <f ca="1">SIMULATION!$D$3*SIMULATION!$D$17/$H7077/(SIMULATION!$D$17-$I7077)*(((EXP(-$I7077*$J7093))/(1-EXP(-SIMULATION!$D$4*$I7077)))-(EXP(-SIMULATION!$D$17*$J7093)/(1-EXP(-SIMULATION!$D$4*SIMULATION!$D$17))))</f>
        <v>1.4489507536708852</v>
      </c>
      <c r="L7093">
        <v>8.2586492663182937E-2</v>
      </c>
      <c r="M7093">
        <f t="shared" ca="1" si="110"/>
        <v>1.5686145144582393</v>
      </c>
    </row>
    <row r="7094" spans="1:13" x14ac:dyDescent="0.25">
      <c r="A7094" s="9"/>
      <c r="H7094" s="9"/>
      <c r="J7094">
        <v>17</v>
      </c>
      <c r="K7094">
        <f ca="1">SIMULATION!$D$3*SIMULATION!$D$17/$H7077/(SIMULATION!$D$17-$I7077)*(((EXP(-$I7077*$J7094))/(1-EXP(-SIMULATION!$D$4*$I7077)))-(EXP(-SIMULATION!$D$17*$J7094)/(1-EXP(-SIMULATION!$D$4*SIMULATION!$D$17))))</f>
        <v>1.3269215837017141</v>
      </c>
      <c r="L7094">
        <v>0.56774436681623397</v>
      </c>
      <c r="M7094">
        <f t="shared" ca="1" si="110"/>
        <v>2.0802738380552381</v>
      </c>
    </row>
    <row r="7095" spans="1:13" x14ac:dyDescent="0.25">
      <c r="A7095" s="9"/>
      <c r="H7095" s="9"/>
      <c r="J7095">
        <v>18</v>
      </c>
      <c r="K7095">
        <f ca="1">SIMULATION!$D$3*SIMULATION!$D$17/$H7077/(SIMULATION!$D$17-$I7077)*(((EXP(-$I7077*$J7095))/(1-EXP(-SIMULATION!$D$4*$I7077)))-(EXP(-SIMULATION!$D$17*$J7095)/(1-EXP(-SIMULATION!$D$4*SIMULATION!$D$17))))</f>
        <v>1.2148458925759424</v>
      </c>
      <c r="L7095">
        <v>0.18618029644063858</v>
      </c>
      <c r="M7095">
        <f t="shared" ca="1" si="110"/>
        <v>1.4410262609854234</v>
      </c>
    </row>
    <row r="7096" spans="1:13" x14ac:dyDescent="0.25">
      <c r="A7096" s="9"/>
      <c r="H7096" s="9"/>
      <c r="J7096">
        <v>19</v>
      </c>
      <c r="K7096">
        <f ca="1">SIMULATION!$D$3*SIMULATION!$D$17/$H7077/(SIMULATION!$D$17-$I7077)*(((EXP(-$I7077*$J7096))/(1-EXP(-SIMULATION!$D$4*$I7077)))-(EXP(-SIMULATION!$D$17*$J7096)/(1-EXP(-SIMULATION!$D$4*SIMULATION!$D$17))))</f>
        <v>1.1120291958609636</v>
      </c>
      <c r="L7096">
        <v>-0.4406399387497299</v>
      </c>
      <c r="M7096">
        <f t="shared" ca="1" si="110"/>
        <v>0.62202471910887713</v>
      </c>
    </row>
    <row r="7097" spans="1:13" x14ac:dyDescent="0.25">
      <c r="A7097" s="9"/>
      <c r="H7097" s="9"/>
      <c r="J7097">
        <v>20</v>
      </c>
      <c r="K7097">
        <f ca="1">SIMULATION!$D$3*SIMULATION!$D$17/$H7077/(SIMULATION!$D$17-$I7077)*(((EXP(-$I7077*$J7097))/(1-EXP(-SIMULATION!$D$4*$I7077)))-(EXP(-SIMULATION!$D$17*$J7097)/(1-EXP(-SIMULATION!$D$4*SIMULATION!$D$17))))</f>
        <v>1.0177815124928009</v>
      </c>
      <c r="L7097">
        <v>0.17284776783046385</v>
      </c>
      <c r="M7097">
        <f t="shared" ca="1" si="110"/>
        <v>1.193702775066295</v>
      </c>
    </row>
    <row r="7098" spans="1:13" x14ac:dyDescent="0.25">
      <c r="A7098" s="9"/>
      <c r="H7098" s="9"/>
      <c r="J7098">
        <v>21</v>
      </c>
      <c r="K7098">
        <f ca="1">SIMULATION!$D$3*SIMULATION!$D$17/$H7077/(SIMULATION!$D$17-$I7077)*(((EXP(-$I7077*$J7098))/(1-EXP(-SIMULATION!$D$4*$I7077)))-(EXP(-SIMULATION!$D$17*$J7098)/(1-EXP(-SIMULATION!$D$4*SIMULATION!$D$17))))</f>
        <v>0.93143657476535857</v>
      </c>
      <c r="L7098">
        <v>7.1482814846906634E-2</v>
      </c>
      <c r="M7098">
        <f t="shared" ca="1" si="110"/>
        <v>0.99801828298094764</v>
      </c>
    </row>
    <row r="7099" spans="1:13" x14ac:dyDescent="0.25">
      <c r="A7099" s="9"/>
      <c r="H7099" s="9"/>
      <c r="J7099">
        <v>22</v>
      </c>
      <c r="K7099">
        <f ca="1">SIMULATION!$D$3*SIMULATION!$D$17/$H7077/(SIMULATION!$D$17-$I7077)*(((EXP(-$I7077*$J7099))/(1-EXP(-SIMULATION!$D$4*$I7077)))-(EXP(-SIMULATION!$D$17*$J7099)/(1-EXP(-SIMULATION!$D$4*SIMULATION!$D$17))))</f>
        <v>0.8523623675655877</v>
      </c>
      <c r="L7099">
        <v>-0.21690148246629995</v>
      </c>
      <c r="M7099">
        <f t="shared" ca="1" si="110"/>
        <v>0.66748370644212651</v>
      </c>
    </row>
    <row r="7100" spans="1:13" x14ac:dyDescent="0.25">
      <c r="A7100" s="9"/>
      <c r="H7100" s="9"/>
      <c r="J7100">
        <v>23</v>
      </c>
      <c r="K7100">
        <f ca="1">SIMULATION!$D$3*SIMULATION!$D$17/$H7077/(SIMULATION!$D$17-$I7077)*(((EXP(-$I7077*$J7100))/(1-EXP(-SIMULATION!$D$4*$I7077)))-(EXP(-SIMULATION!$D$17*$J7100)/(1-EXP(-SIMULATION!$D$4*SIMULATION!$D$17))))</f>
        <v>0.77996626176903538</v>
      </c>
      <c r="L7100">
        <v>0.37868457774878944</v>
      </c>
      <c r="M7100">
        <f t="shared" ca="1" si="110"/>
        <v>1.0753274562653443</v>
      </c>
    </row>
    <row r="7101" spans="1:13" x14ac:dyDescent="0.25">
      <c r="A7101" s="9"/>
      <c r="H7101" s="9"/>
      <c r="J7101">
        <v>24</v>
      </c>
      <c r="K7101">
        <f ca="1">SIMULATION!$D$3*SIMULATION!$D$17/$H7077/(SIMULATION!$D$17-$I7077)*(((EXP(-$I7077*$J7101))/(1-EXP(-SIMULATION!$D$4*$I7077)))-(EXP(-SIMULATION!$D$17*$J7101)/(1-EXP(-SIMULATION!$D$4*SIMULATION!$D$17))))</f>
        <v>0.71369682122733225</v>
      </c>
      <c r="L7101">
        <v>9.5236478655874091E-2</v>
      </c>
      <c r="M7101">
        <f t="shared" ca="1" si="110"/>
        <v>0.78166679330891431</v>
      </c>
    </row>
    <row r="7102" spans="1:13" x14ac:dyDescent="0.25">
      <c r="A7102" s="9">
        <v>285</v>
      </c>
      <c r="B7102" s="2">
        <f ca="1">NORMINV(RAND(),SIMULATION!D7,SIMULATION!D8)</f>
        <v>50.682676081522651</v>
      </c>
      <c r="C7102" s="2">
        <v>2</v>
      </c>
      <c r="D7102" s="2">
        <f ca="1">SIMULATION!$D$11*(1+(SIMULATION!$D$12*LN(1+$C7102)))*(1+(SIMULATION!$D$13*(($B7102/63.5)-1)))</f>
        <v>9.2862245416388252</v>
      </c>
      <c r="E7102" s="2">
        <v>1.4557449066278216E-2</v>
      </c>
      <c r="F7102" s="2">
        <f ca="1">D7102*(1+E7102)</f>
        <v>9.4214082824217567</v>
      </c>
      <c r="G7102" s="2">
        <v>-0.30497294439507355</v>
      </c>
      <c r="H7102" s="9">
        <f>SIMULATION!$D$15*EXP($G$7102)</f>
        <v>162.72881030404125</v>
      </c>
      <c r="I7102" s="2">
        <f ca="1">$F7102/$H7102</f>
        <v>5.7896375354916381E-2</v>
      </c>
      <c r="J7102">
        <v>0</v>
      </c>
      <c r="K7102">
        <f ca="1">SIMULATION!$D$3*SIMULATION!$D$17/$H7102/(SIMULATION!$D$17-$I7102)*(((EXP(-$I7102*$J7102))/(1-EXP(-SIMULATION!$D$4*$I7102)))-(EXP(-SIMULATION!$D$17*$J7102)/(1-EXP(-SIMULATION!$D$4*SIMULATION!$D$17))))</f>
        <v>1.2894867129694905</v>
      </c>
      <c r="L7102">
        <v>0.14927655497151981</v>
      </c>
      <c r="M7102">
        <f t="shared" ca="1" si="110"/>
        <v>1.4819768471631249</v>
      </c>
    </row>
    <row r="7103" spans="1:13" x14ac:dyDescent="0.25">
      <c r="A7103" s="9"/>
      <c r="H7103" s="9"/>
      <c r="J7103">
        <v>1</v>
      </c>
      <c r="K7103">
        <f ca="1">SIMULATION!$D$3*SIMULATION!$D$17/$H7102/(SIMULATION!$D$17-$I7102)*(((EXP(-$I7102*$J7103))/(1-EXP(-SIMULATION!$D$4*$I7102)))-(EXP(-SIMULATION!$D$17*$J7103)/(1-EXP(-SIMULATION!$D$4*SIMULATION!$D$17))))</f>
        <v>2.3939432598425929</v>
      </c>
      <c r="L7103">
        <v>0.1771365990771441</v>
      </c>
      <c r="M7103">
        <f t="shared" ca="1" si="110"/>
        <v>2.8179982272747615</v>
      </c>
    </row>
    <row r="7104" spans="1:13" x14ac:dyDescent="0.25">
      <c r="A7104" s="9"/>
      <c r="H7104" s="9"/>
      <c r="J7104">
        <v>2</v>
      </c>
      <c r="K7104">
        <f ca="1">SIMULATION!$D$3*SIMULATION!$D$17/$H7102/(SIMULATION!$D$17-$I7102)*(((EXP(-$I7102*$J7104))/(1-EXP(-SIMULATION!$D$4*$I7102)))-(EXP(-SIMULATION!$D$17*$J7104)/(1-EXP(-SIMULATION!$D$4*SIMULATION!$D$17))))</f>
        <v>3.0135242818363435</v>
      </c>
      <c r="L7104">
        <v>-0.37461591392618254</v>
      </c>
      <c r="M7104">
        <f t="shared" ca="1" si="110"/>
        <v>1.8846101288574788</v>
      </c>
    </row>
    <row r="7105" spans="1:13" x14ac:dyDescent="0.25">
      <c r="A7105" s="9"/>
      <c r="H7105" s="9"/>
      <c r="J7105">
        <v>3</v>
      </c>
      <c r="K7105">
        <f ca="1">SIMULATION!$D$3*SIMULATION!$D$17/$H7102/(SIMULATION!$D$17-$I7102)*(((EXP(-$I7102*$J7105))/(1-EXP(-SIMULATION!$D$4*$I7102)))-(EXP(-SIMULATION!$D$17*$J7105)/(1-EXP(-SIMULATION!$D$4*SIMULATION!$D$17))))</f>
        <v>3.3273457080193918</v>
      </c>
      <c r="L7105">
        <v>-0.30141728512452864</v>
      </c>
      <c r="M7105">
        <f t="shared" ca="1" si="110"/>
        <v>2.3244261980374339</v>
      </c>
    </row>
    <row r="7106" spans="1:13" x14ac:dyDescent="0.25">
      <c r="A7106" s="9"/>
      <c r="H7106" s="9"/>
      <c r="J7106">
        <v>4</v>
      </c>
      <c r="K7106">
        <f ca="1">SIMULATION!$D$3*SIMULATION!$D$17/$H7102/(SIMULATION!$D$17-$I7102)*(((EXP(-$I7102*$J7106))/(1-EXP(-SIMULATION!$D$4*$I7102)))-(EXP(-SIMULATION!$D$17*$J7106)/(1-EXP(-SIMULATION!$D$4*SIMULATION!$D$17))))</f>
        <v>3.4499103396015798</v>
      </c>
      <c r="L7106">
        <v>-6.9817842955119919E-2</v>
      </c>
      <c r="M7106">
        <f t="shared" ca="1" si="110"/>
        <v>3.2090450413020322</v>
      </c>
    </row>
    <row r="7107" spans="1:13" x14ac:dyDescent="0.25">
      <c r="A7107" s="9"/>
      <c r="H7107" s="9"/>
      <c r="J7107">
        <v>5</v>
      </c>
      <c r="K7107">
        <f ca="1">SIMULATION!$D$3*SIMULATION!$D$17/$H7102/(SIMULATION!$D$17-$I7102)*(((EXP(-$I7102*$J7107))/(1-EXP(-SIMULATION!$D$4*$I7102)))-(EXP(-SIMULATION!$D$17*$J7107)/(1-EXP(-SIMULATION!$D$4*SIMULATION!$D$17))))</f>
        <v>3.45433101322448</v>
      </c>
      <c r="L7107">
        <v>-0.1370472347073633</v>
      </c>
      <c r="M7107">
        <f t="shared" ref="M7107:M7170" ca="1" si="111">$K7107*(1+$L7107)</f>
        <v>2.980924500098181</v>
      </c>
    </row>
    <row r="7108" spans="1:13" x14ac:dyDescent="0.25">
      <c r="A7108" s="9"/>
      <c r="H7108" s="9"/>
      <c r="J7108">
        <v>6</v>
      </c>
      <c r="K7108">
        <f ca="1">SIMULATION!$D$3*SIMULATION!$D$17/$H7102/(SIMULATION!$D$17-$I7102)*(((EXP(-$I7102*$J7108))/(1-EXP(-SIMULATION!$D$4*$I7102)))-(EXP(-SIMULATION!$D$17*$J7108)/(1-EXP(-SIMULATION!$D$4*SIMULATION!$D$17))))</f>
        <v>3.3872116848110667</v>
      </c>
      <c r="L7108">
        <v>0.12370036269275138</v>
      </c>
      <c r="M7108">
        <f t="shared" ca="1" si="111"/>
        <v>3.8062109987393211</v>
      </c>
    </row>
    <row r="7109" spans="1:13" x14ac:dyDescent="0.25">
      <c r="A7109" s="9"/>
      <c r="H7109" s="9"/>
      <c r="J7109">
        <v>7</v>
      </c>
      <c r="K7109">
        <f ca="1">SIMULATION!$D$3*SIMULATION!$D$17/$H7102/(SIMULATION!$D$17-$I7102)*(((EXP(-$I7102*$J7109))/(1-EXP(-SIMULATION!$D$4*$I7102)))-(EXP(-SIMULATION!$D$17*$J7109)/(1-EXP(-SIMULATION!$D$4*SIMULATION!$D$17))))</f>
        <v>3.2781827560651968</v>
      </c>
      <c r="L7109">
        <v>0.17960490843852017</v>
      </c>
      <c r="M7109">
        <f t="shared" ca="1" si="111"/>
        <v>3.8669604698130224</v>
      </c>
    </row>
    <row r="7110" spans="1:13" x14ac:dyDescent="0.25">
      <c r="A7110" s="9"/>
      <c r="H7110" s="9"/>
      <c r="J7110">
        <v>8</v>
      </c>
      <c r="K7110">
        <f ca="1">SIMULATION!$D$3*SIMULATION!$D$17/$H7102/(SIMULATION!$D$17-$I7102)*(((EXP(-$I7102*$J7110))/(1-EXP(-SIMULATION!$D$4*$I7102)))-(EXP(-SIMULATION!$D$17*$J7110)/(1-EXP(-SIMULATION!$D$4*SIMULATION!$D$17))))</f>
        <v>3.146010756761485</v>
      </c>
      <c r="L7110">
        <v>0.17669143598334133</v>
      </c>
      <c r="M7110">
        <f t="shared" ca="1" si="111"/>
        <v>3.7018839149927101</v>
      </c>
    </row>
    <row r="7111" spans="1:13" x14ac:dyDescent="0.25">
      <c r="A7111" s="9"/>
      <c r="H7111" s="9"/>
      <c r="J7111">
        <v>9</v>
      </c>
      <c r="K7111">
        <f ca="1">SIMULATION!$D$3*SIMULATION!$D$17/$H7102/(SIMULATION!$D$17-$I7102)*(((EXP(-$I7102*$J7111))/(1-EXP(-SIMULATION!$D$4*$I7102)))-(EXP(-SIMULATION!$D$17*$J7111)/(1-EXP(-SIMULATION!$D$4*SIMULATION!$D$17))))</f>
        <v>3.0025128353020016</v>
      </c>
      <c r="L7111">
        <v>-0.40254601847492055</v>
      </c>
      <c r="M7111">
        <f t="shared" ca="1" si="111"/>
        <v>1.7938632480313359</v>
      </c>
    </row>
    <row r="7112" spans="1:13" x14ac:dyDescent="0.25">
      <c r="A7112" s="9"/>
      <c r="H7112" s="9"/>
      <c r="J7112">
        <v>10</v>
      </c>
      <c r="K7112">
        <f ca="1">SIMULATION!$D$3*SIMULATION!$D$17/$H7102/(SIMULATION!$D$17-$I7102)*(((EXP(-$I7102*$J7112))/(1-EXP(-SIMULATION!$D$4*$I7102)))-(EXP(-SIMULATION!$D$17*$J7112)/(1-EXP(-SIMULATION!$D$4*SIMULATION!$D$17))))</f>
        <v>2.8550645588687456</v>
      </c>
      <c r="L7112">
        <v>-0.14925252659012964</v>
      </c>
      <c r="M7112">
        <f t="shared" ca="1" si="111"/>
        <v>2.4289389598796514</v>
      </c>
    </row>
    <row r="7113" spans="1:13" x14ac:dyDescent="0.25">
      <c r="A7113" s="9"/>
      <c r="H7113" s="9"/>
      <c r="J7113">
        <v>11</v>
      </c>
      <c r="K7113">
        <f ca="1">SIMULATION!$D$3*SIMULATION!$D$17/$H7102/(SIMULATION!$D$17-$I7102)*(((EXP(-$I7102*$J7113))/(1-EXP(-SIMULATION!$D$4*$I7102)))-(EXP(-SIMULATION!$D$17*$J7113)/(1-EXP(-SIMULATION!$D$4*SIMULATION!$D$17))))</f>
        <v>2.7082063116166939</v>
      </c>
      <c r="L7113">
        <v>-6.6210286539602786E-2</v>
      </c>
      <c r="M7113">
        <f t="shared" ca="1" si="111"/>
        <v>2.5288951957161916</v>
      </c>
    </row>
    <row r="7114" spans="1:13" x14ac:dyDescent="0.25">
      <c r="A7114" s="9"/>
      <c r="H7114" s="9"/>
      <c r="J7114">
        <v>12</v>
      </c>
      <c r="K7114">
        <f ca="1">SIMULATION!$D$3*SIMULATION!$D$17/$H7102/(SIMULATION!$D$17-$I7102)*(((EXP(-$I7102*$J7114))/(1-EXP(-SIMULATION!$D$4*$I7102)))-(EXP(-SIMULATION!$D$17*$J7114)/(1-EXP(-SIMULATION!$D$4*SIMULATION!$D$17))))</f>
        <v>2.5646720897928903</v>
      </c>
      <c r="L7114">
        <v>-4.9747153270633344E-2</v>
      </c>
      <c r="M7114">
        <f t="shared" ca="1" si="111"/>
        <v>2.4370869542530476</v>
      </c>
    </row>
    <row r="7115" spans="1:13" x14ac:dyDescent="0.25">
      <c r="A7115" s="9"/>
      <c r="H7115" s="9"/>
      <c r="J7115">
        <v>13</v>
      </c>
      <c r="K7115">
        <f ca="1">SIMULATION!$D$3*SIMULATION!$D$17/$H7102/(SIMULATION!$D$17-$I7102)*(((EXP(-$I7102*$J7115))/(1-EXP(-SIMULATION!$D$4*$I7102)))-(EXP(-SIMULATION!$D$17*$J7115)/(1-EXP(-SIMULATION!$D$4*SIMULATION!$D$17))))</f>
        <v>2.4260481898762345</v>
      </c>
      <c r="L7115">
        <v>-0.20652256846434047</v>
      </c>
      <c r="M7115">
        <f t="shared" ca="1" si="111"/>
        <v>1.9250144864847305</v>
      </c>
    </row>
    <row r="7116" spans="1:13" x14ac:dyDescent="0.25">
      <c r="A7116" s="9"/>
      <c r="H7116" s="9"/>
      <c r="J7116">
        <v>14</v>
      </c>
      <c r="K7116">
        <f ca="1">SIMULATION!$D$3*SIMULATION!$D$17/$H7102/(SIMULATION!$D$17-$I7102)*(((EXP(-$I7102*$J7116))/(1-EXP(-SIMULATION!$D$4*$I7102)))-(EXP(-SIMULATION!$D$17*$J7116)/(1-EXP(-SIMULATION!$D$4*SIMULATION!$D$17))))</f>
        <v>2.2931947562986017</v>
      </c>
      <c r="L7116">
        <v>-5.9876147468271017E-2</v>
      </c>
      <c r="M7116">
        <f t="shared" ca="1" si="111"/>
        <v>2.1558870888970008</v>
      </c>
    </row>
    <row r="7117" spans="1:13" x14ac:dyDescent="0.25">
      <c r="A7117" s="9"/>
      <c r="H7117" s="9"/>
      <c r="J7117">
        <v>15</v>
      </c>
      <c r="K7117">
        <f ca="1">SIMULATION!$D$3*SIMULATION!$D$17/$H7102/(SIMULATION!$D$17-$I7102)*(((EXP(-$I7102*$J7117))/(1-EXP(-SIMULATION!$D$4*$I7102)))-(EXP(-SIMULATION!$D$17*$J7117)/(1-EXP(-SIMULATION!$D$4*SIMULATION!$D$17))))</f>
        <v>2.1665153950842404</v>
      </c>
      <c r="L7117">
        <v>2.9408549967286847E-2</v>
      </c>
      <c r="M7117">
        <f t="shared" ca="1" si="111"/>
        <v>2.2302294713354716</v>
      </c>
    </row>
    <row r="7118" spans="1:13" x14ac:dyDescent="0.25">
      <c r="A7118" s="9"/>
      <c r="H7118" s="9"/>
      <c r="J7118">
        <v>16</v>
      </c>
      <c r="K7118">
        <f ca="1">SIMULATION!$D$3*SIMULATION!$D$17/$H7102/(SIMULATION!$D$17-$I7102)*(((EXP(-$I7102*$J7118))/(1-EXP(-SIMULATION!$D$4*$I7102)))-(EXP(-SIMULATION!$D$17*$J7118)/(1-EXP(-SIMULATION!$D$4*SIMULATION!$D$17))))</f>
        <v>2.0461294539384576</v>
      </c>
      <c r="L7118">
        <v>0.20733477370731437</v>
      </c>
      <c r="M7118">
        <f t="shared" ca="1" si="111"/>
        <v>2.4703632412466585</v>
      </c>
    </row>
    <row r="7119" spans="1:13" x14ac:dyDescent="0.25">
      <c r="A7119" s="9"/>
      <c r="H7119" s="9"/>
      <c r="J7119">
        <v>17</v>
      </c>
      <c r="K7119">
        <f ca="1">SIMULATION!$D$3*SIMULATION!$D$17/$H7102/(SIMULATION!$D$17-$I7102)*(((EXP(-$I7102*$J7119))/(1-EXP(-SIMULATION!$D$4*$I7102)))-(EXP(-SIMULATION!$D$17*$J7119)/(1-EXP(-SIMULATION!$D$4*SIMULATION!$D$17))))</f>
        <v>1.9319819564720704</v>
      </c>
      <c r="L7119">
        <v>-0.26797351210855913</v>
      </c>
      <c r="M7119">
        <f t="shared" ca="1" si="111"/>
        <v>1.4142619662658842</v>
      </c>
    </row>
    <row r="7120" spans="1:13" x14ac:dyDescent="0.25">
      <c r="A7120" s="9"/>
      <c r="H7120" s="9"/>
      <c r="J7120">
        <v>18</v>
      </c>
      <c r="K7120">
        <f ca="1">SIMULATION!$D$3*SIMULATION!$D$17/$H7102/(SIMULATION!$D$17-$I7102)*(((EXP(-$I7102*$J7120))/(1-EXP(-SIMULATION!$D$4*$I7102)))-(EXP(-SIMULATION!$D$17*$J7120)/(1-EXP(-SIMULATION!$D$4*SIMULATION!$D$17))))</f>
        <v>1.8239136099545226</v>
      </c>
      <c r="L7120">
        <v>0.38836352914181516</v>
      </c>
      <c r="M7120">
        <f t="shared" ca="1" si="111"/>
        <v>2.5322551363662491</v>
      </c>
    </row>
    <row r="7121" spans="1:13" x14ac:dyDescent="0.25">
      <c r="A7121" s="9"/>
      <c r="H7121" s="9"/>
      <c r="J7121">
        <v>19</v>
      </c>
      <c r="K7121">
        <f ca="1">SIMULATION!$D$3*SIMULATION!$D$17/$H7102/(SIMULATION!$D$17-$I7102)*(((EXP(-$I7102*$J7121))/(1-EXP(-SIMULATION!$D$4*$I7102)))-(EXP(-SIMULATION!$D$17*$J7121)/(1-EXP(-SIMULATION!$D$4*SIMULATION!$D$17))))</f>
        <v>1.721705252009033</v>
      </c>
      <c r="L7121">
        <v>-0.14053996626726412</v>
      </c>
      <c r="M7121">
        <f t="shared" ca="1" si="111"/>
        <v>1.4797368539695119</v>
      </c>
    </row>
    <row r="7122" spans="1:13" x14ac:dyDescent="0.25">
      <c r="A7122" s="9"/>
      <c r="H7122" s="9"/>
      <c r="J7122">
        <v>20</v>
      </c>
      <c r="K7122">
        <f ca="1">SIMULATION!$D$3*SIMULATION!$D$17/$H7102/(SIMULATION!$D$17-$I7102)*(((EXP(-$I7102*$J7122))/(1-EXP(-SIMULATION!$D$4*$I7102)))-(EXP(-SIMULATION!$D$17*$J7122)/(1-EXP(-SIMULATION!$D$4*SIMULATION!$D$17))))</f>
        <v>1.6251059405606827</v>
      </c>
      <c r="L7122">
        <v>0.3367049519135325</v>
      </c>
      <c r="M7122">
        <f t="shared" ca="1" si="111"/>
        <v>2.1722871581315633</v>
      </c>
    </row>
    <row r="7123" spans="1:13" x14ac:dyDescent="0.25">
      <c r="A7123" s="9"/>
      <c r="H7123" s="9"/>
      <c r="J7123">
        <v>21</v>
      </c>
      <c r="K7123">
        <f ca="1">SIMULATION!$D$3*SIMULATION!$D$17/$H7102/(SIMULATION!$D$17-$I7102)*(((EXP(-$I7102*$J7123))/(1-EXP(-SIMULATION!$D$4*$I7102)))-(EXP(-SIMULATION!$D$17*$J7123)/(1-EXP(-SIMULATION!$D$4*SIMULATION!$D$17))))</f>
        <v>1.5338505840670289</v>
      </c>
      <c r="L7123">
        <v>0.30087225694743419</v>
      </c>
      <c r="M7123">
        <f t="shared" ca="1" si="111"/>
        <v>1.9953436711154162</v>
      </c>
    </row>
    <row r="7124" spans="1:13" x14ac:dyDescent="0.25">
      <c r="A7124" s="9"/>
      <c r="H7124" s="9"/>
      <c r="J7124">
        <v>22</v>
      </c>
      <c r="K7124">
        <f ca="1">SIMULATION!$D$3*SIMULATION!$D$17/$H7102/(SIMULATION!$D$17-$I7102)*(((EXP(-$I7102*$J7124))/(1-EXP(-SIMULATION!$D$4*$I7102)))-(EXP(-SIMULATION!$D$17*$J7124)/(1-EXP(-SIMULATION!$D$4*SIMULATION!$D$17))))</f>
        <v>1.4476708897487442</v>
      </c>
      <c r="L7124">
        <v>0.4599830093716718</v>
      </c>
      <c r="M7124">
        <f t="shared" ca="1" si="111"/>
        <v>2.1135749021951371</v>
      </c>
    </row>
    <row r="7125" spans="1:13" x14ac:dyDescent="0.25">
      <c r="A7125" s="9"/>
      <c r="H7125" s="9"/>
      <c r="J7125">
        <v>23</v>
      </c>
      <c r="K7125">
        <f ca="1">SIMULATION!$D$3*SIMULATION!$D$17/$H7102/(SIMULATION!$D$17-$I7102)*(((EXP(-$I7102*$J7125))/(1-EXP(-SIMULATION!$D$4*$I7102)))-(EXP(-SIMULATION!$D$17*$J7125)/(1-EXP(-SIMULATION!$D$4*SIMULATION!$D$17))))</f>
        <v>1.3663020495010227</v>
      </c>
      <c r="L7125">
        <v>-0.3700449759245043</v>
      </c>
      <c r="M7125">
        <f t="shared" ca="1" si="111"/>
        <v>0.86070884048781582</v>
      </c>
    </row>
    <row r="7126" spans="1:13" x14ac:dyDescent="0.25">
      <c r="A7126" s="9"/>
      <c r="H7126" s="9"/>
      <c r="J7126">
        <v>24</v>
      </c>
      <c r="K7126">
        <f ca="1">SIMULATION!$D$3*SIMULATION!$D$17/$H7102/(SIMULATION!$D$17-$I7102)*(((EXP(-$I7102*$J7126))/(1-EXP(-SIMULATION!$D$4*$I7102)))-(EXP(-SIMULATION!$D$17*$J7126)/(1-EXP(-SIMULATION!$D$4*SIMULATION!$D$17))))</f>
        <v>1.2894867129694909</v>
      </c>
      <c r="L7126">
        <v>-0.29175349777896531</v>
      </c>
      <c r="M7126">
        <f t="shared" ca="1" si="111"/>
        <v>0.91327445412114128</v>
      </c>
    </row>
    <row r="7127" spans="1:13" x14ac:dyDescent="0.25">
      <c r="A7127" s="9">
        <v>286</v>
      </c>
      <c r="B7127" s="2">
        <f ca="1">NORMINV(RAND(),SIMULATION!D7,SIMULATION!D8)</f>
        <v>46.488872112058999</v>
      </c>
      <c r="C7127" s="2">
        <v>2</v>
      </c>
      <c r="D7127" s="2">
        <f ca="1">SIMULATION!$D$11*(1+(SIMULATION!$D$12*LN(1+$C7127)))*(1+(SIMULATION!$D$13*(($B7127/63.5)-1)))</f>
        <v>8.9747853733798415</v>
      </c>
      <c r="E7127" s="2">
        <v>9.9705090349369738E-2</v>
      </c>
      <c r="F7127" s="2">
        <f ca="1">D7127*(1+E7127)</f>
        <v>9.8696171598988798</v>
      </c>
      <c r="G7127" s="2">
        <v>-9.6748605907804944E-3</v>
      </c>
      <c r="H7127" s="9">
        <f>SIMULATION!$D$15*EXP($G$7127)</f>
        <v>218.63051494051692</v>
      </c>
      <c r="I7127" s="2">
        <f ca="1">$F7127/$H7127</f>
        <v>4.5142907716171819E-2</v>
      </c>
      <c r="J7127">
        <v>0</v>
      </c>
      <c r="K7127">
        <f ca="1">SIMULATION!$D$3*SIMULATION!$D$17/$H7127/(SIMULATION!$D$17-$I7127)*(((EXP(-$I7127*$J7127))/(1-EXP(-SIMULATION!$D$4*$I7127)))-(EXP(-SIMULATION!$D$17*$J7127)/(1-EXP(-SIMULATION!$D$4*SIMULATION!$D$17))))</f>
        <v>1.4321418547221292</v>
      </c>
      <c r="L7127">
        <v>1.1432553853197733E-2</v>
      </c>
      <c r="M7127">
        <f t="shared" ca="1" si="111"/>
        <v>1.4485148936016583</v>
      </c>
    </row>
    <row r="7128" spans="1:13" x14ac:dyDescent="0.25">
      <c r="A7128" s="9"/>
      <c r="H7128" s="9"/>
      <c r="J7128">
        <v>1</v>
      </c>
      <c r="K7128">
        <f ca="1">SIMULATION!$D$3*SIMULATION!$D$17/$H7127/(SIMULATION!$D$17-$I7127)*(((EXP(-$I7127*$J7128))/(1-EXP(-SIMULATION!$D$4*$I7127)))-(EXP(-SIMULATION!$D$17*$J7128)/(1-EXP(-SIMULATION!$D$4*SIMULATION!$D$17))))</f>
        <v>2.2509477160725124</v>
      </c>
      <c r="L7128">
        <v>0.55021023852356499</v>
      </c>
      <c r="M7128">
        <f t="shared" ca="1" si="111"/>
        <v>3.4894421958368431</v>
      </c>
    </row>
    <row r="7129" spans="1:13" x14ac:dyDescent="0.25">
      <c r="A7129" s="9"/>
      <c r="H7129" s="9"/>
      <c r="J7129">
        <v>2</v>
      </c>
      <c r="K7129">
        <f ca="1">SIMULATION!$D$3*SIMULATION!$D$17/$H7127/(SIMULATION!$D$17-$I7127)*(((EXP(-$I7127*$J7129))/(1-EXP(-SIMULATION!$D$4*$I7127)))-(EXP(-SIMULATION!$D$17*$J7129)/(1-EXP(-SIMULATION!$D$4*SIMULATION!$D$17))))</f>
        <v>2.7168122609157672</v>
      </c>
      <c r="L7129">
        <v>-0.1396670502834863</v>
      </c>
      <c r="M7129">
        <f t="shared" ca="1" si="111"/>
        <v>2.3373631062596529</v>
      </c>
    </row>
    <row r="7130" spans="1:13" x14ac:dyDescent="0.25">
      <c r="A7130" s="9"/>
      <c r="H7130" s="9"/>
      <c r="J7130">
        <v>3</v>
      </c>
      <c r="K7130">
        <f ca="1">SIMULATION!$D$3*SIMULATION!$D$17/$H7127/(SIMULATION!$D$17-$I7127)*(((EXP(-$I7127*$J7130))/(1-EXP(-SIMULATION!$D$4*$I7127)))-(EXP(-SIMULATION!$D$17*$J7130)/(1-EXP(-SIMULATION!$D$4*SIMULATION!$D$17))))</f>
        <v>2.9591008589127208</v>
      </c>
      <c r="L7130">
        <v>0.31640705616272674</v>
      </c>
      <c r="M7130">
        <f t="shared" ca="1" si="111"/>
        <v>3.895381250569891</v>
      </c>
    </row>
    <row r="7131" spans="1:13" x14ac:dyDescent="0.25">
      <c r="A7131" s="9"/>
      <c r="H7131" s="9"/>
      <c r="J7131">
        <v>4</v>
      </c>
      <c r="K7131">
        <f ca="1">SIMULATION!$D$3*SIMULATION!$D$17/$H7127/(SIMULATION!$D$17-$I7127)*(((EXP(-$I7127*$J7131))/(1-EXP(-SIMULATION!$D$4*$I7127)))-(EXP(-SIMULATION!$D$17*$J7131)/(1-EXP(-SIMULATION!$D$4*SIMULATION!$D$17))))</f>
        <v>3.0605993317083904</v>
      </c>
      <c r="L7131">
        <v>-4.1645740503373038E-2</v>
      </c>
      <c r="M7131">
        <f t="shared" ca="1" si="111"/>
        <v>2.9331384061552659</v>
      </c>
    </row>
    <row r="7132" spans="1:13" x14ac:dyDescent="0.25">
      <c r="A7132" s="9"/>
      <c r="H7132" s="9"/>
      <c r="J7132">
        <v>5</v>
      </c>
      <c r="K7132">
        <f ca="1">SIMULATION!$D$3*SIMULATION!$D$17/$H7127/(SIMULATION!$D$17-$I7127)*(((EXP(-$I7127*$J7132))/(1-EXP(-SIMULATION!$D$4*$I7127)))-(EXP(-SIMULATION!$D$17*$J7132)/(1-EXP(-SIMULATION!$D$4*SIMULATION!$D$17))))</f>
        <v>3.0742492562626396</v>
      </c>
      <c r="L7132">
        <v>-0.32478949004617286</v>
      </c>
      <c r="M7132">
        <f t="shared" ca="1" si="111"/>
        <v>2.0757654080462706</v>
      </c>
    </row>
    <row r="7133" spans="1:13" x14ac:dyDescent="0.25">
      <c r="A7133" s="9"/>
      <c r="H7133" s="9"/>
      <c r="J7133">
        <v>6</v>
      </c>
      <c r="K7133">
        <f ca="1">SIMULATION!$D$3*SIMULATION!$D$17/$H7127/(SIMULATION!$D$17-$I7127)*(((EXP(-$I7127*$J7133))/(1-EXP(-SIMULATION!$D$4*$I7127)))-(EXP(-SIMULATION!$D$17*$J7133)/(1-EXP(-SIMULATION!$D$4*SIMULATION!$D$17))))</f>
        <v>3.0338721301273859</v>
      </c>
      <c r="L7133">
        <v>-7.5176681804381987E-2</v>
      </c>
      <c r="M7133">
        <f t="shared" ca="1" si="111"/>
        <v>2.8057956903656169</v>
      </c>
    </row>
    <row r="7134" spans="1:13" x14ac:dyDescent="0.25">
      <c r="A7134" s="9"/>
      <c r="H7134" s="9"/>
      <c r="J7134">
        <v>7</v>
      </c>
      <c r="K7134">
        <f ca="1">SIMULATION!$D$3*SIMULATION!$D$17/$H7127/(SIMULATION!$D$17-$I7127)*(((EXP(-$I7127*$J7134))/(1-EXP(-SIMULATION!$D$4*$I7127)))-(EXP(-SIMULATION!$D$17*$J7134)/(1-EXP(-SIMULATION!$D$4*SIMULATION!$D$17))))</f>
        <v>2.961041463391648</v>
      </c>
      <c r="L7134">
        <v>-0.12377886868253235</v>
      </c>
      <c r="M7134">
        <f t="shared" ca="1" si="111"/>
        <v>2.5945271009309598</v>
      </c>
    </row>
    <row r="7135" spans="1:13" x14ac:dyDescent="0.25">
      <c r="A7135" s="9"/>
      <c r="H7135" s="9"/>
      <c r="J7135">
        <v>8</v>
      </c>
      <c r="K7135">
        <f ca="1">SIMULATION!$D$3*SIMULATION!$D$17/$H7127/(SIMULATION!$D$17-$I7127)*(((EXP(-$I7127*$J7135))/(1-EXP(-SIMULATION!$D$4*$I7127)))-(EXP(-SIMULATION!$D$17*$J7135)/(1-EXP(-SIMULATION!$D$4*SIMULATION!$D$17))))</f>
        <v>2.869486377946215</v>
      </c>
      <c r="L7135">
        <v>-0.23175081831134633</v>
      </c>
      <c r="M7135">
        <f t="shared" ca="1" si="111"/>
        <v>2.2044805617239183</v>
      </c>
    </row>
    <row r="7136" spans="1:13" x14ac:dyDescent="0.25">
      <c r="A7136" s="9"/>
      <c r="H7136" s="9"/>
      <c r="J7136">
        <v>9</v>
      </c>
      <c r="K7136">
        <f ca="1">SIMULATION!$D$3*SIMULATION!$D$17/$H7127/(SIMULATION!$D$17-$I7127)*(((EXP(-$I7127*$J7136))/(1-EXP(-SIMULATION!$D$4*$I7127)))-(EXP(-SIMULATION!$D$17*$J7136)/(1-EXP(-SIMULATION!$D$4*SIMULATION!$D$17))))</f>
        <v>2.7679133457214569</v>
      </c>
      <c r="L7136">
        <v>0.17660618974541761</v>
      </c>
      <c r="M7136">
        <f t="shared" ca="1" si="111"/>
        <v>3.2567439752548144</v>
      </c>
    </row>
    <row r="7137" spans="1:13" x14ac:dyDescent="0.25">
      <c r="A7137" s="9"/>
      <c r="H7137" s="9"/>
      <c r="J7137">
        <v>10</v>
      </c>
      <c r="K7137">
        <f ca="1">SIMULATION!$D$3*SIMULATION!$D$17/$H7127/(SIMULATION!$D$17-$I7127)*(((EXP(-$I7127*$J7137))/(1-EXP(-SIMULATION!$D$4*$I7127)))-(EXP(-SIMULATION!$D$17*$J7137)/(1-EXP(-SIMULATION!$D$4*SIMULATION!$D$17))))</f>
        <v>2.6618142405881784</v>
      </c>
      <c r="L7137">
        <v>-0.38578573459389304</v>
      </c>
      <c r="M7137">
        <f t="shared" ca="1" si="111"/>
        <v>1.6349242784303823</v>
      </c>
    </row>
    <row r="7138" spans="1:13" x14ac:dyDescent="0.25">
      <c r="A7138" s="9"/>
      <c r="H7138" s="9"/>
      <c r="J7138">
        <v>11</v>
      </c>
      <c r="K7138">
        <f ca="1">SIMULATION!$D$3*SIMULATION!$D$17/$H7127/(SIMULATION!$D$17-$I7127)*(((EXP(-$I7127*$J7138))/(1-EXP(-SIMULATION!$D$4*$I7127)))-(EXP(-SIMULATION!$D$17*$J7138)/(1-EXP(-SIMULATION!$D$4*SIMULATION!$D$17))))</f>
        <v>2.554624803675754</v>
      </c>
      <c r="L7138">
        <v>0.30726282984930864</v>
      </c>
      <c r="M7138">
        <f t="shared" ca="1" si="111"/>
        <v>3.3395660500564004</v>
      </c>
    </row>
    <row r="7139" spans="1:13" x14ac:dyDescent="0.25">
      <c r="A7139" s="9"/>
      <c r="H7139" s="9"/>
      <c r="J7139">
        <v>12</v>
      </c>
      <c r="K7139">
        <f ca="1">SIMULATION!$D$3*SIMULATION!$D$17/$H7127/(SIMULATION!$D$17-$I7127)*(((EXP(-$I7127*$J7139))/(1-EXP(-SIMULATION!$D$4*$I7127)))-(EXP(-SIMULATION!$D$17*$J7139)/(1-EXP(-SIMULATION!$D$4*SIMULATION!$D$17))))</f>
        <v>2.448466845705688</v>
      </c>
      <c r="L7139">
        <v>-0.63911961477764911</v>
      </c>
      <c r="M7139">
        <f t="shared" ca="1" si="111"/>
        <v>0.88360365848242306</v>
      </c>
    </row>
    <row r="7140" spans="1:13" x14ac:dyDescent="0.25">
      <c r="A7140" s="9"/>
      <c r="H7140" s="9"/>
      <c r="J7140">
        <v>13</v>
      </c>
      <c r="K7140">
        <f ca="1">SIMULATION!$D$3*SIMULATION!$D$17/$H7127/(SIMULATION!$D$17-$I7127)*(((EXP(-$I7127*$J7140))/(1-EXP(-SIMULATION!$D$4*$I7127)))-(EXP(-SIMULATION!$D$17*$J7140)/(1-EXP(-SIMULATION!$D$4*SIMULATION!$D$17))))</f>
        <v>2.3446237054192203</v>
      </c>
      <c r="L7140">
        <v>-0.17680249381388102</v>
      </c>
      <c r="M7140">
        <f t="shared" ca="1" si="111"/>
        <v>1.9300883872459598</v>
      </c>
    </row>
    <row r="7141" spans="1:13" x14ac:dyDescent="0.25">
      <c r="A7141" s="9"/>
      <c r="H7141" s="9"/>
      <c r="J7141">
        <v>14</v>
      </c>
      <c r="K7141">
        <f ca="1">SIMULATION!$D$3*SIMULATION!$D$17/$H7127/(SIMULATION!$D$17-$I7127)*(((EXP(-$I7127*$J7141))/(1-EXP(-SIMULATION!$D$4*$I7127)))-(EXP(-SIMULATION!$D$17*$J7141)/(1-EXP(-SIMULATION!$D$4*SIMULATION!$D$17))))</f>
        <v>2.2438447792223721</v>
      </c>
      <c r="L7141">
        <v>0.37366597599745904</v>
      </c>
      <c r="M7141">
        <f t="shared" ca="1" si="111"/>
        <v>3.0822932286373028</v>
      </c>
    </row>
    <row r="7142" spans="1:13" x14ac:dyDescent="0.25">
      <c r="A7142" s="9"/>
      <c r="H7142" s="9"/>
      <c r="J7142">
        <v>15</v>
      </c>
      <c r="K7142">
        <f ca="1">SIMULATION!$D$3*SIMULATION!$D$17/$H7127/(SIMULATION!$D$17-$I7127)*(((EXP(-$I7127*$J7142))/(1-EXP(-SIMULATION!$D$4*$I7127)))-(EXP(-SIMULATION!$D$17*$J7142)/(1-EXP(-SIMULATION!$D$4*SIMULATION!$D$17))))</f>
        <v>2.1465405223882423</v>
      </c>
      <c r="L7142">
        <v>-4.4948022409903331E-2</v>
      </c>
      <c r="M7142">
        <f t="shared" ca="1" si="111"/>
        <v>2.0500577708841701</v>
      </c>
    </row>
    <row r="7143" spans="1:13" x14ac:dyDescent="0.25">
      <c r="A7143" s="9"/>
      <c r="H7143" s="9"/>
      <c r="J7143">
        <v>16</v>
      </c>
      <c r="K7143">
        <f ca="1">SIMULATION!$D$3*SIMULATION!$D$17/$H7127/(SIMULATION!$D$17-$I7127)*(((EXP(-$I7127*$J7143))/(1-EXP(-SIMULATION!$D$4*$I7127)))-(EXP(-SIMULATION!$D$17*$J7143)/(1-EXP(-SIMULATION!$D$4*SIMULATION!$D$17))))</f>
        <v>2.0529072683416021</v>
      </c>
      <c r="L7143">
        <v>-9.2110146575102303E-2</v>
      </c>
      <c r="M7143">
        <f t="shared" ca="1" si="111"/>
        <v>1.8638136789495643</v>
      </c>
    </row>
    <row r="7144" spans="1:13" x14ac:dyDescent="0.25">
      <c r="A7144" s="9"/>
      <c r="H7144" s="9"/>
      <c r="J7144">
        <v>17</v>
      </c>
      <c r="K7144">
        <f ca="1">SIMULATION!$D$3*SIMULATION!$D$17/$H7127/(SIMULATION!$D$17-$I7127)*(((EXP(-$I7127*$J7144))/(1-EXP(-SIMULATION!$D$4*$I7127)))-(EXP(-SIMULATION!$D$17*$J7144)/(1-EXP(-SIMULATION!$D$4*SIMULATION!$D$17))))</f>
        <v>1.9630070799443482</v>
      </c>
      <c r="L7144">
        <v>-0.18711372437971116</v>
      </c>
      <c r="M7144">
        <f t="shared" ca="1" si="111"/>
        <v>1.5957015142322197</v>
      </c>
    </row>
    <row r="7145" spans="1:13" x14ac:dyDescent="0.25">
      <c r="A7145" s="9"/>
      <c r="H7145" s="9"/>
      <c r="J7145">
        <v>18</v>
      </c>
      <c r="K7145">
        <f ca="1">SIMULATION!$D$3*SIMULATION!$D$17/$H7127/(SIMULATION!$D$17-$I7127)*(((EXP(-$I7127*$J7145))/(1-EXP(-SIMULATION!$D$4*$I7127)))-(EXP(-SIMULATION!$D$17*$J7145)/(1-EXP(-SIMULATION!$D$4*SIMULATION!$D$17))))</f>
        <v>1.876818790195824</v>
      </c>
      <c r="L7145">
        <v>-0.72235170041122243</v>
      </c>
      <c r="M7145">
        <f t="shared" ca="1" si="111"/>
        <v>0.52109554573413719</v>
      </c>
    </row>
    <row r="7146" spans="1:13" x14ac:dyDescent="0.25">
      <c r="A7146" s="9"/>
      <c r="H7146" s="9"/>
      <c r="J7146">
        <v>19</v>
      </c>
      <c r="K7146">
        <f ca="1">SIMULATION!$D$3*SIMULATION!$D$17/$H7127/(SIMULATION!$D$17-$I7127)*(((EXP(-$I7127*$J7146))/(1-EXP(-SIMULATION!$D$4*$I7127)))-(EXP(-SIMULATION!$D$17*$J7146)/(1-EXP(-SIMULATION!$D$4*SIMULATION!$D$17))))</f>
        <v>1.7942705861463075</v>
      </c>
      <c r="L7146">
        <v>-0.19309394399149582</v>
      </c>
      <c r="M7146">
        <f t="shared" ca="1" si="111"/>
        <v>1.4478078020793841</v>
      </c>
    </row>
    <row r="7147" spans="1:13" x14ac:dyDescent="0.25">
      <c r="A7147" s="9"/>
      <c r="H7147" s="9"/>
      <c r="J7147">
        <v>20</v>
      </c>
      <c r="K7147">
        <f ca="1">SIMULATION!$D$3*SIMULATION!$D$17/$H7127/(SIMULATION!$D$17-$I7127)*(((EXP(-$I7127*$J7147))/(1-EXP(-SIMULATION!$D$4*$I7127)))-(EXP(-SIMULATION!$D$17*$J7147)/(1-EXP(-SIMULATION!$D$4*SIMULATION!$D$17))))</f>
        <v>1.7152607707357996</v>
      </c>
      <c r="L7147">
        <v>0.46064185250067208</v>
      </c>
      <c r="M7147">
        <f t="shared" ca="1" si="111"/>
        <v>2.5053816696892692</v>
      </c>
    </row>
    <row r="7148" spans="1:13" x14ac:dyDescent="0.25">
      <c r="A7148" s="9"/>
      <c r="H7148" s="9"/>
      <c r="J7148">
        <v>21</v>
      </c>
      <c r="K7148">
        <f ca="1">SIMULATION!$D$3*SIMULATION!$D$17/$H7127/(SIMULATION!$D$17-$I7127)*(((EXP(-$I7127*$J7148))/(1-EXP(-SIMULATION!$D$4*$I7127)))-(EXP(-SIMULATION!$D$17*$J7148)/(1-EXP(-SIMULATION!$D$4*SIMULATION!$D$17))))</f>
        <v>1.6396709540007213</v>
      </c>
      <c r="L7148">
        <v>0.17572680330402876</v>
      </c>
      <c r="M7148">
        <f t="shared" ca="1" si="111"/>
        <v>1.927805089217735</v>
      </c>
    </row>
    <row r="7149" spans="1:13" x14ac:dyDescent="0.25">
      <c r="A7149" s="9"/>
      <c r="H7149" s="9"/>
      <c r="J7149">
        <v>22</v>
      </c>
      <c r="K7149">
        <f ca="1">SIMULATION!$D$3*SIMULATION!$D$17/$H7127/(SIMULATION!$D$17-$I7127)*(((EXP(-$I7127*$J7149))/(1-EXP(-SIMULATION!$D$4*$I7127)))-(EXP(-SIMULATION!$D$17*$J7149)/(1-EXP(-SIMULATION!$D$4*SIMULATION!$D$17))))</f>
        <v>1.5673743978448507</v>
      </c>
      <c r="L7149">
        <v>-0.41920687199538692</v>
      </c>
      <c r="M7149">
        <f t="shared" ca="1" si="111"/>
        <v>0.91032027927865766</v>
      </c>
    </row>
    <row r="7150" spans="1:13" x14ac:dyDescent="0.25">
      <c r="A7150" s="9"/>
      <c r="H7150" s="9"/>
      <c r="J7150">
        <v>23</v>
      </c>
      <c r="K7150">
        <f ca="1">SIMULATION!$D$3*SIMULATION!$D$17/$H7127/(SIMULATION!$D$17-$I7127)*(((EXP(-$I7127*$J7150))/(1-EXP(-SIMULATION!$D$4*$I7127)))-(EXP(-SIMULATION!$D$17*$J7150)/(1-EXP(-SIMULATION!$D$4*SIMULATION!$D$17))))</f>
        <v>1.4982412598845467</v>
      </c>
      <c r="L7150">
        <v>0.16628876890090874</v>
      </c>
      <c r="M7150">
        <f t="shared" ca="1" si="111"/>
        <v>1.7473819545072944</v>
      </c>
    </row>
    <row r="7151" spans="1:13" x14ac:dyDescent="0.25">
      <c r="A7151" s="9"/>
      <c r="H7151" s="9"/>
      <c r="J7151">
        <v>24</v>
      </c>
      <c r="K7151">
        <f ca="1">SIMULATION!$D$3*SIMULATION!$D$17/$H7127/(SIMULATION!$D$17-$I7127)*(((EXP(-$I7127*$J7151))/(1-EXP(-SIMULATION!$D$4*$I7127)))-(EXP(-SIMULATION!$D$17*$J7151)/(1-EXP(-SIMULATION!$D$4*SIMULATION!$D$17))))</f>
        <v>1.4321418547221287</v>
      </c>
      <c r="L7151">
        <v>0.18958070101992042</v>
      </c>
      <c r="M7151">
        <f t="shared" ca="1" si="111"/>
        <v>1.7036483115003189</v>
      </c>
    </row>
    <row r="7152" spans="1:13" x14ac:dyDescent="0.25">
      <c r="A7152" s="9">
        <v>287</v>
      </c>
      <c r="B7152" s="2">
        <f ca="1">NORMINV(RAND(),SIMULATION!D7,SIMULATION!D8)</f>
        <v>58.868964108873982</v>
      </c>
      <c r="C7152" s="2">
        <v>2</v>
      </c>
      <c r="D7152" s="2">
        <f ca="1">SIMULATION!$D$11*(1+(SIMULATION!$D$12*LN(1+$C7152)))*(1+(SIMULATION!$D$13*(($B7152/63.5)-1)))</f>
        <v>9.8941525117897111</v>
      </c>
      <c r="E7152" s="2">
        <v>0.21877949382749459</v>
      </c>
      <c r="F7152" s="2">
        <f ca="1">D7152*(1+E7152)</f>
        <v>12.058790190171097</v>
      </c>
      <c r="G7152" s="2">
        <v>-0.84933236652502508</v>
      </c>
      <c r="H7152" s="9">
        <f>SIMULATION!$D$15*EXP($G$7152)</f>
        <v>94.417425913566063</v>
      </c>
      <c r="I7152" s="2">
        <f ca="1">$F7152/$H7152</f>
        <v>0.12771784523346624</v>
      </c>
      <c r="J7152">
        <v>0</v>
      </c>
      <c r="K7152">
        <f ca="1">SIMULATION!$D$3*SIMULATION!$D$17/$H7152/(SIMULATION!$D$17-$I7152)*(((EXP(-$I7152*$J7152))/(1-EXP(-SIMULATION!$D$4*$I7152)))-(EXP(-SIMULATION!$D$17*$J7152)/(1-EXP(-SIMULATION!$D$4*SIMULATION!$D$17))))</f>
        <v>0.39953375383988438</v>
      </c>
      <c r="L7152">
        <v>0.24418682777974948</v>
      </c>
      <c r="M7152">
        <f t="shared" ca="1" si="111"/>
        <v>0.49709463378098101</v>
      </c>
    </row>
    <row r="7153" spans="1:13" x14ac:dyDescent="0.25">
      <c r="A7153" s="9"/>
      <c r="H7153" s="9"/>
      <c r="J7153">
        <v>1</v>
      </c>
      <c r="K7153">
        <f ca="1">SIMULATION!$D$3*SIMULATION!$D$17/$H7152/(SIMULATION!$D$17-$I7152)*(((EXP(-$I7152*$J7153))/(1-EXP(-SIMULATION!$D$4*$I7152)))-(EXP(-SIMULATION!$D$17*$J7153)/(1-EXP(-SIMULATION!$D$4*SIMULATION!$D$17))))</f>
        <v>2.3065843791902205</v>
      </c>
      <c r="L7153">
        <v>0.11036981749131872</v>
      </c>
      <c r="M7153">
        <f t="shared" ca="1" si="111"/>
        <v>2.561161676149772</v>
      </c>
    </row>
    <row r="7154" spans="1:13" x14ac:dyDescent="0.25">
      <c r="A7154" s="9"/>
      <c r="H7154" s="9"/>
      <c r="J7154">
        <v>2</v>
      </c>
      <c r="K7154">
        <f ca="1">SIMULATION!$D$3*SIMULATION!$D$17/$H7152/(SIMULATION!$D$17-$I7152)*(((EXP(-$I7152*$J7154))/(1-EXP(-SIMULATION!$D$4*$I7152)))-(EXP(-SIMULATION!$D$17*$J7154)/(1-EXP(-SIMULATION!$D$4*SIMULATION!$D$17))))</f>
        <v>3.2828107791713674</v>
      </c>
      <c r="L7154">
        <v>0.19564505809613655</v>
      </c>
      <c r="M7154">
        <f t="shared" ca="1" si="111"/>
        <v>3.9250764847809734</v>
      </c>
    </row>
    <row r="7155" spans="1:13" x14ac:dyDescent="0.25">
      <c r="A7155" s="9"/>
      <c r="H7155" s="9"/>
      <c r="J7155">
        <v>3</v>
      </c>
      <c r="K7155">
        <f ca="1">SIMULATION!$D$3*SIMULATION!$D$17/$H7152/(SIMULATION!$D$17-$I7152)*(((EXP(-$I7152*$J7155))/(1-EXP(-SIMULATION!$D$4*$I7152)))-(EXP(-SIMULATION!$D$17*$J7155)/(1-EXP(-SIMULATION!$D$4*SIMULATION!$D$17))))</f>
        <v>3.6920203750513623</v>
      </c>
      <c r="L7155">
        <v>-1.7267888786848578E-2</v>
      </c>
      <c r="M7155">
        <f t="shared" ca="1" si="111"/>
        <v>3.6282669778161964</v>
      </c>
    </row>
    <row r="7156" spans="1:13" x14ac:dyDescent="0.25">
      <c r="A7156" s="9"/>
      <c r="H7156" s="9"/>
      <c r="J7156">
        <v>4</v>
      </c>
      <c r="K7156">
        <f ca="1">SIMULATION!$D$3*SIMULATION!$D$17/$H7152/(SIMULATION!$D$17-$I7152)*(((EXP(-$I7152*$J7156))/(1-EXP(-SIMULATION!$D$4*$I7152)))-(EXP(-SIMULATION!$D$17*$J7156)/(1-EXP(-SIMULATION!$D$4*SIMULATION!$D$17))))</f>
        <v>3.7638154364255634</v>
      </c>
      <c r="L7156">
        <v>-4.89187408549214E-2</v>
      </c>
      <c r="M7156">
        <f t="shared" ca="1" si="111"/>
        <v>3.5796943244653083</v>
      </c>
    </row>
    <row r="7157" spans="1:13" x14ac:dyDescent="0.25">
      <c r="A7157" s="9"/>
      <c r="H7157" s="9"/>
      <c r="J7157">
        <v>5</v>
      </c>
      <c r="K7157">
        <f ca="1">SIMULATION!$D$3*SIMULATION!$D$17/$H7152/(SIMULATION!$D$17-$I7152)*(((EXP(-$I7152*$J7157))/(1-EXP(-SIMULATION!$D$4*$I7152)))-(EXP(-SIMULATION!$D$17*$J7157)/(1-EXP(-SIMULATION!$D$4*SIMULATION!$D$17))))</f>
        <v>3.6422200773247382</v>
      </c>
      <c r="L7157">
        <v>0.15658124285764172</v>
      </c>
      <c r="M7157">
        <f t="shared" ca="1" si="111"/>
        <v>4.2125234237933009</v>
      </c>
    </row>
    <row r="7158" spans="1:13" x14ac:dyDescent="0.25">
      <c r="A7158" s="9"/>
      <c r="H7158" s="9"/>
      <c r="J7158">
        <v>6</v>
      </c>
      <c r="K7158">
        <f ca="1">SIMULATION!$D$3*SIMULATION!$D$17/$H7152/(SIMULATION!$D$17-$I7152)*(((EXP(-$I7152*$J7158))/(1-EXP(-SIMULATION!$D$4*$I7152)))-(EXP(-SIMULATION!$D$17*$J7158)/(1-EXP(-SIMULATION!$D$4*SIMULATION!$D$17))))</f>
        <v>3.4167908072437791</v>
      </c>
      <c r="L7158">
        <v>-0.35521225158898023</v>
      </c>
      <c r="M7158">
        <f t="shared" ca="1" si="111"/>
        <v>2.2031048513941873</v>
      </c>
    </row>
    <row r="7159" spans="1:13" x14ac:dyDescent="0.25">
      <c r="A7159" s="9"/>
      <c r="H7159" s="9"/>
      <c r="J7159">
        <v>7</v>
      </c>
      <c r="K7159">
        <f ca="1">SIMULATION!$D$3*SIMULATION!$D$17/$H7152/(SIMULATION!$D$17-$I7152)*(((EXP(-$I7152*$J7159))/(1-EXP(-SIMULATION!$D$4*$I7152)))-(EXP(-SIMULATION!$D$17*$J7159)/(1-EXP(-SIMULATION!$D$4*SIMULATION!$D$17))))</f>
        <v>3.1425082107938551</v>
      </c>
      <c r="L7159">
        <v>-0.2686396551147282</v>
      </c>
      <c r="M7159">
        <f t="shared" ca="1" si="111"/>
        <v>2.2983058888509924</v>
      </c>
    </row>
    <row r="7160" spans="1:13" x14ac:dyDescent="0.25">
      <c r="A7160" s="9"/>
      <c r="H7160" s="9"/>
      <c r="J7160">
        <v>8</v>
      </c>
      <c r="K7160">
        <f ca="1">SIMULATION!$D$3*SIMULATION!$D$17/$H7152/(SIMULATION!$D$17-$I7152)*(((EXP(-$I7152*$J7160))/(1-EXP(-SIMULATION!$D$4*$I7152)))-(EXP(-SIMULATION!$D$17*$J7160)/(1-EXP(-SIMULATION!$D$4*SIMULATION!$D$17))))</f>
        <v>2.8524846636829988</v>
      </c>
      <c r="L7160">
        <v>2.0773173530734905E-3</v>
      </c>
      <c r="M7160">
        <f t="shared" ca="1" si="111"/>
        <v>2.8584101795742436</v>
      </c>
    </row>
    <row r="7161" spans="1:13" x14ac:dyDescent="0.25">
      <c r="A7161" s="9"/>
      <c r="H7161" s="9"/>
      <c r="J7161">
        <v>9</v>
      </c>
      <c r="K7161">
        <f ca="1">SIMULATION!$D$3*SIMULATION!$D$17/$H7152/(SIMULATION!$D$17-$I7152)*(((EXP(-$I7152*$J7161))/(1-EXP(-SIMULATION!$D$4*$I7152)))-(EXP(-SIMULATION!$D$17*$J7161)/(1-EXP(-SIMULATION!$D$4*SIMULATION!$D$17))))</f>
        <v>2.5660731090044244</v>
      </c>
      <c r="L7161">
        <v>-0.1318002090104641</v>
      </c>
      <c r="M7161">
        <f t="shared" ca="1" si="111"/>
        <v>2.22786413690151</v>
      </c>
    </row>
    <row r="7162" spans="1:13" x14ac:dyDescent="0.25">
      <c r="A7162" s="9"/>
      <c r="H7162" s="9"/>
      <c r="J7162">
        <v>10</v>
      </c>
      <c r="K7162">
        <f ca="1">SIMULATION!$D$3*SIMULATION!$D$17/$H7152/(SIMULATION!$D$17-$I7152)*(((EXP(-$I7152*$J7162))/(1-EXP(-SIMULATION!$D$4*$I7152)))-(EXP(-SIMULATION!$D$17*$J7162)/(1-EXP(-SIMULATION!$D$4*SIMULATION!$D$17))))</f>
        <v>2.2940328741971401</v>
      </c>
      <c r="L7162">
        <v>-0.38600404922930687</v>
      </c>
      <c r="M7162">
        <f t="shared" ca="1" si="111"/>
        <v>1.4085268956918988</v>
      </c>
    </row>
    <row r="7163" spans="1:13" x14ac:dyDescent="0.25">
      <c r="A7163" s="9"/>
      <c r="H7163" s="9"/>
      <c r="J7163">
        <v>11</v>
      </c>
      <c r="K7163">
        <f ca="1">SIMULATION!$D$3*SIMULATION!$D$17/$H7152/(SIMULATION!$D$17-$I7152)*(((EXP(-$I7152*$J7163))/(1-EXP(-SIMULATION!$D$4*$I7152)))-(EXP(-SIMULATION!$D$17*$J7163)/(1-EXP(-SIMULATION!$D$4*SIMULATION!$D$17))))</f>
        <v>2.041813223174815</v>
      </c>
      <c r="L7163">
        <v>-0.33396955227698766</v>
      </c>
      <c r="M7163">
        <f t="shared" ca="1" si="111"/>
        <v>1.359909775197889</v>
      </c>
    </row>
    <row r="7164" spans="1:13" x14ac:dyDescent="0.25">
      <c r="A7164" s="9"/>
      <c r="H7164" s="9"/>
      <c r="J7164">
        <v>12</v>
      </c>
      <c r="K7164">
        <f ca="1">SIMULATION!$D$3*SIMULATION!$D$17/$H7152/(SIMULATION!$D$17-$I7152)*(((EXP(-$I7152*$J7164))/(1-EXP(-SIMULATION!$D$4*$I7152)))-(EXP(-SIMULATION!$D$17*$J7164)/(1-EXP(-SIMULATION!$D$4*SIMULATION!$D$17))))</f>
        <v>1.8116339241830814</v>
      </c>
      <c r="L7164">
        <v>-0.20564198434013881</v>
      </c>
      <c r="M7164">
        <f t="shared" ca="1" si="111"/>
        <v>1.43908592911616</v>
      </c>
    </row>
    <row r="7165" spans="1:13" x14ac:dyDescent="0.25">
      <c r="A7165" s="9"/>
      <c r="H7165" s="9"/>
      <c r="J7165">
        <v>13</v>
      </c>
      <c r="K7165">
        <f ca="1">SIMULATION!$D$3*SIMULATION!$D$17/$H7152/(SIMULATION!$D$17-$I7152)*(((EXP(-$I7152*$J7165))/(1-EXP(-SIMULATION!$D$4*$I7152)))-(EXP(-SIMULATION!$D$17*$J7165)/(1-EXP(-SIMULATION!$D$4*SIMULATION!$D$17))))</f>
        <v>1.6037977471783433</v>
      </c>
      <c r="L7165">
        <v>0.13366084656090776</v>
      </c>
      <c r="M7165">
        <f t="shared" ca="1" si="111"/>
        <v>1.8181627117786774</v>
      </c>
    </row>
    <row r="7166" spans="1:13" x14ac:dyDescent="0.25">
      <c r="A7166" s="9"/>
      <c r="H7166" s="9"/>
      <c r="J7166">
        <v>14</v>
      </c>
      <c r="K7166">
        <f ca="1">SIMULATION!$D$3*SIMULATION!$D$17/$H7152/(SIMULATION!$D$17-$I7152)*(((EXP(-$I7152*$J7166))/(1-EXP(-SIMULATION!$D$4*$I7152)))-(EXP(-SIMULATION!$D$17*$J7166)/(1-EXP(-SIMULATION!$D$4*SIMULATION!$D$17))))</f>
        <v>1.417513254606926</v>
      </c>
      <c r="L7166">
        <v>6.1396434925686527E-2</v>
      </c>
      <c r="M7166">
        <f t="shared" ca="1" si="111"/>
        <v>1.5045435148996984</v>
      </c>
    </row>
    <row r="7167" spans="1:13" x14ac:dyDescent="0.25">
      <c r="A7167" s="9"/>
      <c r="H7167" s="9"/>
      <c r="J7167">
        <v>15</v>
      </c>
      <c r="K7167">
        <f ca="1">SIMULATION!$D$3*SIMULATION!$D$17/$H7152/(SIMULATION!$D$17-$I7152)*(((EXP(-$I7152*$J7167))/(1-EXP(-SIMULATION!$D$4*$I7152)))-(EXP(-SIMULATION!$D$17*$J7167)/(1-EXP(-SIMULATION!$D$4*SIMULATION!$D$17))))</f>
        <v>1.2514059691759782</v>
      </c>
      <c r="L7167">
        <v>0.62095869350419064</v>
      </c>
      <c r="M7167">
        <f t="shared" ca="1" si="111"/>
        <v>2.0284773848388391</v>
      </c>
    </row>
    <row r="7168" spans="1:13" x14ac:dyDescent="0.25">
      <c r="A7168" s="9"/>
      <c r="H7168" s="9"/>
      <c r="J7168">
        <v>16</v>
      </c>
      <c r="K7168">
        <f ca="1">SIMULATION!$D$3*SIMULATION!$D$17/$H7152/(SIMULATION!$D$17-$I7152)*(((EXP(-$I7152*$J7168))/(1-EXP(-SIMULATION!$D$4*$I7152)))-(EXP(-SIMULATION!$D$17*$J7168)/(1-EXP(-SIMULATION!$D$4*SIMULATION!$D$17))))</f>
        <v>1.1038317759833327</v>
      </c>
      <c r="L7168">
        <v>0.11309102554908375</v>
      </c>
      <c r="M7168">
        <f t="shared" ca="1" si="111"/>
        <v>1.2286652435629544</v>
      </c>
    </row>
    <row r="7169" spans="1:13" x14ac:dyDescent="0.25">
      <c r="A7169" s="9"/>
      <c r="H7169" s="9"/>
      <c r="J7169">
        <v>17</v>
      </c>
      <c r="K7169">
        <f ca="1">SIMULATION!$D$3*SIMULATION!$D$17/$H7152/(SIMULATION!$D$17-$I7152)*(((EXP(-$I7152*$J7169))/(1-EXP(-SIMULATION!$D$4*$I7152)))-(EXP(-SIMULATION!$D$17*$J7169)/(1-EXP(-SIMULATION!$D$4*SIMULATION!$D$17))))</f>
        <v>0.97306529017374765</v>
      </c>
      <c r="L7169">
        <v>-2.0029373204617246E-2</v>
      </c>
      <c r="M7169">
        <f t="shared" ca="1" si="111"/>
        <v>0.95357540232439841</v>
      </c>
    </row>
    <row r="7170" spans="1:13" x14ac:dyDescent="0.25">
      <c r="A7170" s="9"/>
      <c r="H7170" s="9"/>
      <c r="J7170">
        <v>18</v>
      </c>
      <c r="K7170">
        <f ca="1">SIMULATION!$D$3*SIMULATION!$D$17/$H7152/(SIMULATION!$D$17-$I7152)*(((EXP(-$I7152*$J7170))/(1-EXP(-SIMULATION!$D$4*$I7152)))-(EXP(-SIMULATION!$D$17*$J7170)/(1-EXP(-SIMULATION!$D$4*SIMULATION!$D$17))))</f>
        <v>0.85740959436590403</v>
      </c>
      <c r="L7170">
        <v>-0.18970043282226209</v>
      </c>
      <c r="M7170">
        <f t="shared" ca="1" si="111"/>
        <v>0.69475862320873183</v>
      </c>
    </row>
    <row r="7171" spans="1:13" x14ac:dyDescent="0.25">
      <c r="A7171" s="9"/>
      <c r="H7171" s="9"/>
      <c r="J7171">
        <v>19</v>
      </c>
      <c r="K7171">
        <f ca="1">SIMULATION!$D$3*SIMULATION!$D$17/$H7152/(SIMULATION!$D$17-$I7152)*(((EXP(-$I7152*$J7171))/(1-EXP(-SIMULATION!$D$4*$I7152)))-(EXP(-SIMULATION!$D$17*$J7171)/(1-EXP(-SIMULATION!$D$4*SIMULATION!$D$17))))</f>
        <v>0.75525690358083941</v>
      </c>
      <c r="L7171">
        <v>-0.20386331905085728</v>
      </c>
      <c r="M7171">
        <f t="shared" ref="M7171:M7234" ca="1" si="112">$K7171*(1+$L7171)</f>
        <v>0.60128772448077616</v>
      </c>
    </row>
    <row r="7172" spans="1:13" x14ac:dyDescent="0.25">
      <c r="A7172" s="9"/>
      <c r="H7172" s="9"/>
      <c r="J7172">
        <v>20</v>
      </c>
      <c r="K7172">
        <f ca="1">SIMULATION!$D$3*SIMULATION!$D$17/$H7152/(SIMULATION!$D$17-$I7152)*(((EXP(-$I7152*$J7172))/(1-EXP(-SIMULATION!$D$4*$I7152)))-(EXP(-SIMULATION!$D$17*$J7172)/(1-EXP(-SIMULATION!$D$4*SIMULATION!$D$17))))</f>
        <v>0.66511894123760495</v>
      </c>
      <c r="L7172">
        <v>2.8693545913409557E-2</v>
      </c>
      <c r="M7172">
        <f t="shared" ca="1" si="112"/>
        <v>0.68420356211588462</v>
      </c>
    </row>
    <row r="7173" spans="1:13" x14ac:dyDescent="0.25">
      <c r="A7173" s="9"/>
      <c r="H7173" s="9"/>
      <c r="J7173">
        <v>21</v>
      </c>
      <c r="K7173">
        <f ca="1">SIMULATION!$D$3*SIMULATION!$D$17/$H7152/(SIMULATION!$D$17-$I7152)*(((EXP(-$I7152*$J7173))/(1-EXP(-SIMULATION!$D$4*$I7152)))-(EXP(-SIMULATION!$D$17*$J7173)/(1-EXP(-SIMULATION!$D$4*SIMULATION!$D$17))))</f>
        <v>0.58563892434893938</v>
      </c>
      <c r="L7173">
        <v>-0.18466928219670556</v>
      </c>
      <c r="M7173">
        <f t="shared" ca="1" si="112"/>
        <v>0.47748940456297001</v>
      </c>
    </row>
    <row r="7174" spans="1:13" x14ac:dyDescent="0.25">
      <c r="A7174" s="9"/>
      <c r="H7174" s="9"/>
      <c r="J7174">
        <v>22</v>
      </c>
      <c r="K7174">
        <f ca="1">SIMULATION!$D$3*SIMULATION!$D$17/$H7152/(SIMULATION!$D$17-$I7152)*(((EXP(-$I7152*$J7174))/(1-EXP(-SIMULATION!$D$4*$I7152)))-(EXP(-SIMULATION!$D$17*$J7174)/(1-EXP(-SIMULATION!$D$4*SIMULATION!$D$17))))</f>
        <v>0.51559266034290363</v>
      </c>
      <c r="L7174">
        <v>0.31504539361919204</v>
      </c>
      <c r="M7174">
        <f t="shared" ca="1" si="112"/>
        <v>0.67802775296780005</v>
      </c>
    </row>
    <row r="7175" spans="1:13" x14ac:dyDescent="0.25">
      <c r="A7175" s="9"/>
      <c r="H7175" s="9"/>
      <c r="J7175">
        <v>23</v>
      </c>
      <c r="K7175">
        <f ca="1">SIMULATION!$D$3*SIMULATION!$D$17/$H7152/(SIMULATION!$D$17-$I7152)*(((EXP(-$I7152*$J7175))/(1-EXP(-SIMULATION!$D$4*$I7152)))-(EXP(-SIMULATION!$D$17*$J7175)/(1-EXP(-SIMULATION!$D$4*SIMULATION!$D$17))))</f>
        <v>0.45388345571067451</v>
      </c>
      <c r="L7175">
        <v>0.13573792871738896</v>
      </c>
      <c r="M7175">
        <f t="shared" ca="1" si="112"/>
        <v>0.51549265586793225</v>
      </c>
    </row>
    <row r="7176" spans="1:13" x14ac:dyDescent="0.25">
      <c r="A7176" s="9"/>
      <c r="H7176" s="9"/>
      <c r="J7176">
        <v>24</v>
      </c>
      <c r="K7176">
        <f ca="1">SIMULATION!$D$3*SIMULATION!$D$17/$H7152/(SIMULATION!$D$17-$I7152)*(((EXP(-$I7152*$J7176))/(1-EXP(-SIMULATION!$D$4*$I7152)))-(EXP(-SIMULATION!$D$17*$J7176)/(1-EXP(-SIMULATION!$D$4*SIMULATION!$D$17))))</f>
        <v>0.39953375383988543</v>
      </c>
      <c r="L7176">
        <v>-8.0592122450344014E-2</v>
      </c>
      <c r="M7176">
        <f t="shared" ca="1" si="112"/>
        <v>0.36733448062737578</v>
      </c>
    </row>
    <row r="7177" spans="1:13" x14ac:dyDescent="0.25">
      <c r="A7177" s="9">
        <v>288</v>
      </c>
      <c r="B7177" s="2">
        <f ca="1">NORMINV(RAND(),SIMULATION!D7,SIMULATION!D8)</f>
        <v>54.212174151336448</v>
      </c>
      <c r="C7177" s="2">
        <v>2</v>
      </c>
      <c r="D7177" s="2">
        <f ca="1">SIMULATION!$D$11*(1+(SIMULATION!$D$12*LN(1+$C7177)))*(1+(SIMULATION!$D$13*(($B7177/63.5)-1)))</f>
        <v>9.5483311997559586</v>
      </c>
      <c r="E7177" s="2">
        <v>-0.14442762784286026</v>
      </c>
      <c r="F7177" s="2">
        <f ca="1">D7177*(1+E7177)</f>
        <v>8.1692883747172331</v>
      </c>
      <c r="G7177" s="2">
        <v>-3.7923509107274593E-2</v>
      </c>
      <c r="H7177" s="9">
        <f>SIMULATION!$D$15*EXP($G$7177)</f>
        <v>212.54091480193415</v>
      </c>
      <c r="I7177" s="2">
        <f ca="1">$F7177/$H7177</f>
        <v>3.8436309462251787E-2</v>
      </c>
      <c r="J7177">
        <v>0</v>
      </c>
      <c r="K7177">
        <f ca="1">SIMULATION!$D$3*SIMULATION!$D$17/$H7177/(SIMULATION!$D$17-$I7177)*(((EXP(-$I7177*$J7177))/(1-EXP(-SIMULATION!$D$4*$I7177)))-(EXP(-SIMULATION!$D$17*$J7177)/(1-EXP(-SIMULATION!$D$4*SIMULATION!$D$17))))</f>
        <v>1.8688765021099647</v>
      </c>
      <c r="L7177">
        <v>-0.13816288036296054</v>
      </c>
      <c r="M7177">
        <f t="shared" ca="1" si="112"/>
        <v>1.6106671415357974</v>
      </c>
    </row>
    <row r="7178" spans="1:13" x14ac:dyDescent="0.25">
      <c r="A7178" s="9"/>
      <c r="H7178" s="9"/>
      <c r="J7178">
        <v>1</v>
      </c>
      <c r="K7178">
        <f ca="1">SIMULATION!$D$3*SIMULATION!$D$17/$H7177/(SIMULATION!$D$17-$I7177)*(((EXP(-$I7177*$J7178))/(1-EXP(-SIMULATION!$D$4*$I7177)))-(EXP(-SIMULATION!$D$17*$J7178)/(1-EXP(-SIMULATION!$D$4*SIMULATION!$D$17))))</f>
        <v>2.7089493604901436</v>
      </c>
      <c r="L7178">
        <v>-0.23982597450230797</v>
      </c>
      <c r="M7178">
        <f t="shared" ca="1" si="112"/>
        <v>2.0592729402331909</v>
      </c>
    </row>
    <row r="7179" spans="1:13" x14ac:dyDescent="0.25">
      <c r="A7179" s="9"/>
      <c r="H7179" s="9"/>
      <c r="J7179">
        <v>2</v>
      </c>
      <c r="K7179">
        <f ca="1">SIMULATION!$D$3*SIMULATION!$D$17/$H7177/(SIMULATION!$D$17-$I7177)*(((EXP(-$I7177*$J7179))/(1-EXP(-SIMULATION!$D$4*$I7177)))-(EXP(-SIMULATION!$D$17*$J7179)/(1-EXP(-SIMULATION!$D$4*SIMULATION!$D$17))))</f>
        <v>3.1903007870818412</v>
      </c>
      <c r="L7179">
        <v>1.2258851396151195E-2</v>
      </c>
      <c r="M7179">
        <f t="shared" ca="1" si="112"/>
        <v>3.2294102103397018</v>
      </c>
    </row>
    <row r="7180" spans="1:13" x14ac:dyDescent="0.25">
      <c r="A7180" s="9"/>
      <c r="H7180" s="9"/>
      <c r="J7180">
        <v>3</v>
      </c>
      <c r="K7180">
        <f ca="1">SIMULATION!$D$3*SIMULATION!$D$17/$H7177/(SIMULATION!$D$17-$I7177)*(((EXP(-$I7177*$J7180))/(1-EXP(-SIMULATION!$D$4*$I7177)))-(EXP(-SIMULATION!$D$17*$J7180)/(1-EXP(-SIMULATION!$D$4*SIMULATION!$D$17))))</f>
        <v>3.4439236458163269</v>
      </c>
      <c r="L7180">
        <v>0.22704772315974486</v>
      </c>
      <c r="M7180">
        <f t="shared" ca="1" si="112"/>
        <v>4.2258586683349311</v>
      </c>
    </row>
    <row r="7181" spans="1:13" x14ac:dyDescent="0.25">
      <c r="A7181" s="9"/>
      <c r="H7181" s="9"/>
      <c r="J7181">
        <v>4</v>
      </c>
      <c r="K7181">
        <f ca="1">SIMULATION!$D$3*SIMULATION!$D$17/$H7177/(SIMULATION!$D$17-$I7177)*(((EXP(-$I7177*$J7181))/(1-EXP(-SIMULATION!$D$4*$I7177)))-(EXP(-SIMULATION!$D$17*$J7181)/(1-EXP(-SIMULATION!$D$4*SIMULATION!$D$17))))</f>
        <v>3.5536803177876677</v>
      </c>
      <c r="L7181">
        <v>9.707135061979548E-2</v>
      </c>
      <c r="M7181">
        <f t="shared" ca="1" si="112"/>
        <v>3.8986408659063008</v>
      </c>
    </row>
    <row r="7182" spans="1:13" x14ac:dyDescent="0.25">
      <c r="A7182" s="9"/>
      <c r="H7182" s="9"/>
      <c r="J7182">
        <v>5</v>
      </c>
      <c r="K7182">
        <f ca="1">SIMULATION!$D$3*SIMULATION!$D$17/$H7177/(SIMULATION!$D$17-$I7177)*(((EXP(-$I7177*$J7182))/(1-EXP(-SIMULATION!$D$4*$I7177)))-(EXP(-SIMULATION!$D$17*$J7182)/(1-EXP(-SIMULATION!$D$4*SIMULATION!$D$17))))</f>
        <v>3.5732338817985489</v>
      </c>
      <c r="L7182">
        <v>0.20696078642362878</v>
      </c>
      <c r="M7182">
        <f t="shared" ca="1" si="112"/>
        <v>4.3127531760511317</v>
      </c>
    </row>
    <row r="7183" spans="1:13" x14ac:dyDescent="0.25">
      <c r="A7183" s="9"/>
      <c r="H7183" s="9"/>
      <c r="J7183">
        <v>6</v>
      </c>
      <c r="K7183">
        <f ca="1">SIMULATION!$D$3*SIMULATION!$D$17/$H7177/(SIMULATION!$D$17-$I7177)*(((EXP(-$I7177*$J7183))/(1-EXP(-SIMULATION!$D$4*$I7177)))-(EXP(-SIMULATION!$D$17*$J7183)/(1-EXP(-SIMULATION!$D$4*SIMULATION!$D$17))))</f>
        <v>3.5368979106715237</v>
      </c>
      <c r="L7183">
        <v>-0.13572881865093864</v>
      </c>
      <c r="M7183">
        <f t="shared" ca="1" si="112"/>
        <v>3.0568389355671046</v>
      </c>
    </row>
    <row r="7184" spans="1:13" x14ac:dyDescent="0.25">
      <c r="A7184" s="9"/>
      <c r="H7184" s="9"/>
      <c r="J7184">
        <v>7</v>
      </c>
      <c r="K7184">
        <f ca="1">SIMULATION!$D$3*SIMULATION!$D$17/$H7177/(SIMULATION!$D$17-$I7177)*(((EXP(-$I7177*$J7184))/(1-EXP(-SIMULATION!$D$4*$I7177)))-(EXP(-SIMULATION!$D$17*$J7184)/(1-EXP(-SIMULATION!$D$4*SIMULATION!$D$17))))</f>
        <v>3.4665891732548673</v>
      </c>
      <c r="L7184">
        <v>-0.45383808211701759</v>
      </c>
      <c r="M7184">
        <f t="shared" ca="1" si="112"/>
        <v>1.8933189913772608</v>
      </c>
    </row>
    <row r="7185" spans="1:13" x14ac:dyDescent="0.25">
      <c r="A7185" s="9"/>
      <c r="H7185" s="9"/>
      <c r="J7185">
        <v>8</v>
      </c>
      <c r="K7185">
        <f ca="1">SIMULATION!$D$3*SIMULATION!$D$17/$H7177/(SIMULATION!$D$17-$I7177)*(((EXP(-$I7177*$J7185))/(1-EXP(-SIMULATION!$D$4*$I7177)))-(EXP(-SIMULATION!$D$17*$J7185)/(1-EXP(-SIMULATION!$D$4*SIMULATION!$D$17))))</f>
        <v>3.3762829879717757</v>
      </c>
      <c r="L7185">
        <v>-0.21429115832985665</v>
      </c>
      <c r="M7185">
        <f t="shared" ca="1" si="112"/>
        <v>2.6527753956299143</v>
      </c>
    </row>
    <row r="7186" spans="1:13" x14ac:dyDescent="0.25">
      <c r="A7186" s="9"/>
      <c r="H7186" s="9"/>
      <c r="J7186">
        <v>9</v>
      </c>
      <c r="K7186">
        <f ca="1">SIMULATION!$D$3*SIMULATION!$D$17/$H7177/(SIMULATION!$D$17-$I7177)*(((EXP(-$I7177*$J7186))/(1-EXP(-SIMULATION!$D$4*$I7177)))-(EXP(-SIMULATION!$D$17*$J7186)/(1-EXP(-SIMULATION!$D$4*SIMULATION!$D$17))))</f>
        <v>3.274868218875401</v>
      </c>
      <c r="L7186">
        <v>-0.1887356656845191</v>
      </c>
      <c r="M7186">
        <f t="shared" ca="1" si="112"/>
        <v>2.6567837855568768</v>
      </c>
    </row>
    <row r="7187" spans="1:13" x14ac:dyDescent="0.25">
      <c r="A7187" s="9"/>
      <c r="H7187" s="9"/>
      <c r="J7187">
        <v>10</v>
      </c>
      <c r="K7187">
        <f ca="1">SIMULATION!$D$3*SIMULATION!$D$17/$H7177/(SIMULATION!$D$17-$I7177)*(((EXP(-$I7177*$J7187))/(1-EXP(-SIMULATION!$D$4*$I7177)))-(EXP(-SIMULATION!$D$17*$J7187)/(1-EXP(-SIMULATION!$D$4*SIMULATION!$D$17))))</f>
        <v>3.1679767276422304</v>
      </c>
      <c r="L7187">
        <v>-2.1417497636414514E-3</v>
      </c>
      <c r="M7187">
        <f t="shared" ca="1" si="112"/>
        <v>3.1611917142345809</v>
      </c>
    </row>
    <row r="7188" spans="1:13" x14ac:dyDescent="0.25">
      <c r="A7188" s="9"/>
      <c r="H7188" s="9"/>
      <c r="J7188">
        <v>11</v>
      </c>
      <c r="K7188">
        <f ca="1">SIMULATION!$D$3*SIMULATION!$D$17/$H7177/(SIMULATION!$D$17-$I7177)*(((EXP(-$I7177*$J7188))/(1-EXP(-SIMULATION!$D$4*$I7177)))-(EXP(-SIMULATION!$D$17*$J7188)/(1-EXP(-SIMULATION!$D$4*SIMULATION!$D$17))))</f>
        <v>3.0591556357595358</v>
      </c>
      <c r="L7188">
        <v>0.40330615079386972</v>
      </c>
      <c r="M7188">
        <f t="shared" ca="1" si="112"/>
        <v>4.2929319198970877</v>
      </c>
    </row>
    <row r="7189" spans="1:13" x14ac:dyDescent="0.25">
      <c r="A7189" s="9"/>
      <c r="H7189" s="9"/>
      <c r="J7189">
        <v>12</v>
      </c>
      <c r="K7189">
        <f ca="1">SIMULATION!$D$3*SIMULATION!$D$17/$H7177/(SIMULATION!$D$17-$I7177)*(((EXP(-$I7177*$J7189))/(1-EXP(-SIMULATION!$D$4*$I7177)))-(EXP(-SIMULATION!$D$17*$J7189)/(1-EXP(-SIMULATION!$D$4*SIMULATION!$D$17))))</f>
        <v>2.9506184471157475</v>
      </c>
      <c r="L7189">
        <v>1.7481654506855251E-2</v>
      </c>
      <c r="M7189">
        <f t="shared" ca="1" si="112"/>
        <v>3.0022001393897786</v>
      </c>
    </row>
    <row r="7190" spans="1:13" x14ac:dyDescent="0.25">
      <c r="A7190" s="9"/>
      <c r="H7190" s="9"/>
      <c r="J7190">
        <v>13</v>
      </c>
      <c r="K7190">
        <f ca="1">SIMULATION!$D$3*SIMULATION!$D$17/$H7177/(SIMULATION!$D$17-$I7177)*(((EXP(-$I7177*$J7190))/(1-EXP(-SIMULATION!$D$4*$I7177)))-(EXP(-SIMULATION!$D$17*$J7190)/(1-EXP(-SIMULATION!$D$4*SIMULATION!$D$17))))</f>
        <v>2.8437262975627275</v>
      </c>
      <c r="L7190">
        <v>0.18419517248117248</v>
      </c>
      <c r="M7190">
        <f t="shared" ca="1" si="112"/>
        <v>3.3675269534315402</v>
      </c>
    </row>
    <row r="7191" spans="1:13" x14ac:dyDescent="0.25">
      <c r="A7191" s="9"/>
      <c r="H7191" s="9"/>
      <c r="J7191">
        <v>14</v>
      </c>
      <c r="K7191">
        <f ca="1">SIMULATION!$D$3*SIMULATION!$D$17/$H7177/(SIMULATION!$D$17-$I7177)*(((EXP(-$I7177*$J7191))/(1-EXP(-SIMULATION!$D$4*$I7177)))-(EXP(-SIMULATION!$D$17*$J7191)/(1-EXP(-SIMULATION!$D$4*SIMULATION!$D$17))))</f>
        <v>2.7392962666094829</v>
      </c>
      <c r="L7191">
        <v>0.54678728989450764</v>
      </c>
      <c r="M7191">
        <f t="shared" ca="1" si="112"/>
        <v>4.2371086484470251</v>
      </c>
    </row>
    <row r="7192" spans="1:13" x14ac:dyDescent="0.25">
      <c r="A7192" s="9"/>
      <c r="H7192" s="9"/>
      <c r="J7192">
        <v>15</v>
      </c>
      <c r="K7192">
        <f ca="1">SIMULATION!$D$3*SIMULATION!$D$17/$H7177/(SIMULATION!$D$17-$I7177)*(((EXP(-$I7177*$J7192))/(1-EXP(-SIMULATION!$D$4*$I7177)))-(EXP(-SIMULATION!$D$17*$J7192)/(1-EXP(-SIMULATION!$D$4*SIMULATION!$D$17))))</f>
        <v>2.6377988695255468</v>
      </c>
      <c r="L7192">
        <v>0.22121181748425225</v>
      </c>
      <c r="M7192">
        <f t="shared" ca="1" si="112"/>
        <v>3.2213111516111992</v>
      </c>
    </row>
    <row r="7193" spans="1:13" x14ac:dyDescent="0.25">
      <c r="A7193" s="9"/>
      <c r="H7193" s="9"/>
      <c r="J7193">
        <v>16</v>
      </c>
      <c r="K7193">
        <f ca="1">SIMULATION!$D$3*SIMULATION!$D$17/$H7177/(SIMULATION!$D$17-$I7177)*(((EXP(-$I7177*$J7193))/(1-EXP(-SIMULATION!$D$4*$I7177)))-(EXP(-SIMULATION!$D$17*$J7193)/(1-EXP(-SIMULATION!$D$4*SIMULATION!$D$17))))</f>
        <v>2.5394845366343048</v>
      </c>
      <c r="L7193">
        <v>-0.14746240087074539</v>
      </c>
      <c r="M7193">
        <f t="shared" ca="1" si="112"/>
        <v>2.1650060498880781</v>
      </c>
    </row>
    <row r="7194" spans="1:13" x14ac:dyDescent="0.25">
      <c r="A7194" s="9"/>
      <c r="H7194" s="9"/>
      <c r="J7194">
        <v>17</v>
      </c>
      <c r="K7194">
        <f ca="1">SIMULATION!$D$3*SIMULATION!$D$17/$H7177/(SIMULATION!$D$17-$I7177)*(((EXP(-$I7177*$J7194))/(1-EXP(-SIMULATION!$D$4*$I7177)))-(EXP(-SIMULATION!$D$17*$J7194)/(1-EXP(-SIMULATION!$D$4*SIMULATION!$D$17))))</f>
        <v>2.4444645888314853</v>
      </c>
      <c r="L7194">
        <v>8.9100554519538994E-2</v>
      </c>
      <c r="M7194">
        <f t="shared" ca="1" si="112"/>
        <v>2.6622677391997471</v>
      </c>
    </row>
    <row r="7195" spans="1:13" x14ac:dyDescent="0.25">
      <c r="A7195" s="9"/>
      <c r="H7195" s="9"/>
      <c r="J7195">
        <v>18</v>
      </c>
      <c r="K7195">
        <f ca="1">SIMULATION!$D$3*SIMULATION!$D$17/$H7177/(SIMULATION!$D$17-$I7177)*(((EXP(-$I7177*$J7195))/(1-EXP(-SIMULATION!$D$4*$I7177)))-(EXP(-SIMULATION!$D$17*$J7195)/(1-EXP(-SIMULATION!$D$4*SIMULATION!$D$17))))</f>
        <v>2.352763056026328</v>
      </c>
      <c r="L7195">
        <v>-0.59569136024249658</v>
      </c>
      <c r="M7195">
        <f t="shared" ca="1" si="112"/>
        <v>0.95124243085371152</v>
      </c>
    </row>
    <row r="7196" spans="1:13" x14ac:dyDescent="0.25">
      <c r="A7196" s="9"/>
      <c r="H7196" s="9"/>
      <c r="J7196">
        <v>19</v>
      </c>
      <c r="K7196">
        <f ca="1">SIMULATION!$D$3*SIMULATION!$D$17/$H7177/(SIMULATION!$D$17-$I7177)*(((EXP(-$I7177*$J7196))/(1-EXP(-SIMULATION!$D$4*$I7177)))-(EXP(-SIMULATION!$D$17*$J7196)/(1-EXP(-SIMULATION!$D$4*SIMULATION!$D$17))))</f>
        <v>2.2643498137587055</v>
      </c>
      <c r="L7196">
        <v>0.34851274724675879</v>
      </c>
      <c r="M7196">
        <f t="shared" ca="1" si="112"/>
        <v>3.0535045880794387</v>
      </c>
    </row>
    <row r="7197" spans="1:13" x14ac:dyDescent="0.25">
      <c r="A7197" s="9"/>
      <c r="H7197" s="9"/>
      <c r="J7197">
        <v>20</v>
      </c>
      <c r="K7197">
        <f ca="1">SIMULATION!$D$3*SIMULATION!$D$17/$H7177/(SIMULATION!$D$17-$I7177)*(((EXP(-$I7177*$J7197))/(1-EXP(-SIMULATION!$D$4*$I7177)))-(EXP(-SIMULATION!$D$17*$J7197)/(1-EXP(-SIMULATION!$D$4*SIMULATION!$D$17))))</f>
        <v>2.1791617506855192</v>
      </c>
      <c r="L7197">
        <v>3.2885673096192357E-2</v>
      </c>
      <c r="M7197">
        <f t="shared" ca="1" si="112"/>
        <v>2.2508249516422896</v>
      </c>
    </row>
    <row r="7198" spans="1:13" x14ac:dyDescent="0.25">
      <c r="A7198" s="9"/>
      <c r="H7198" s="9"/>
      <c r="J7198">
        <v>21</v>
      </c>
      <c r="K7198">
        <f ca="1">SIMULATION!$D$3*SIMULATION!$D$17/$H7177/(SIMULATION!$D$17-$I7177)*(((EXP(-$I7177*$J7198))/(1-EXP(-SIMULATION!$D$4*$I7177)))-(EXP(-SIMULATION!$D$17*$J7198)/(1-EXP(-SIMULATION!$D$4*SIMULATION!$D$17))))</f>
        <v>2.0971162684938194</v>
      </c>
      <c r="L7198">
        <v>-7.2101150074425788E-2</v>
      </c>
      <c r="M7198">
        <f t="shared" ca="1" si="112"/>
        <v>1.9459117736956268</v>
      </c>
    </row>
    <row r="7199" spans="1:13" x14ac:dyDescent="0.25">
      <c r="A7199" s="9"/>
      <c r="H7199" s="9"/>
      <c r="J7199">
        <v>22</v>
      </c>
      <c r="K7199">
        <f ca="1">SIMULATION!$D$3*SIMULATION!$D$17/$H7177/(SIMULATION!$D$17-$I7177)*(((EXP(-$I7177*$J7199))/(1-EXP(-SIMULATION!$D$4*$I7177)))-(EXP(-SIMULATION!$D$17*$J7199)/(1-EXP(-SIMULATION!$D$4*SIMULATION!$D$17))))</f>
        <v>2.0181198706874541</v>
      </c>
      <c r="L7199">
        <v>-8.1105953565076924E-2</v>
      </c>
      <c r="M7199">
        <f t="shared" ca="1" si="112"/>
        <v>1.8544383341667185</v>
      </c>
    </row>
    <row r="7200" spans="1:13" x14ac:dyDescent="0.25">
      <c r="A7200" s="9"/>
      <c r="H7200" s="9"/>
      <c r="J7200">
        <v>23</v>
      </c>
      <c r="K7200">
        <f ca="1">SIMULATION!$D$3*SIMULATION!$D$17/$H7177/(SIMULATION!$D$17-$I7177)*(((EXP(-$I7177*$J7200))/(1-EXP(-SIMULATION!$D$4*$I7177)))-(EXP(-SIMULATION!$D$17*$J7200)/(1-EXP(-SIMULATION!$D$4*SIMULATION!$D$17))))</f>
        <v>1.9420736065532562</v>
      </c>
      <c r="L7200">
        <v>-0.74689528674520134</v>
      </c>
      <c r="M7200">
        <f t="shared" ca="1" si="112"/>
        <v>0.49154798330637461</v>
      </c>
    </row>
    <row r="7201" spans="1:13" x14ac:dyDescent="0.25">
      <c r="A7201" s="9"/>
      <c r="H7201" s="9"/>
      <c r="J7201">
        <v>24</v>
      </c>
      <c r="K7201">
        <f ca="1">SIMULATION!$D$3*SIMULATION!$D$17/$H7177/(SIMULATION!$D$17-$I7177)*(((EXP(-$I7177*$J7201))/(1-EXP(-SIMULATION!$D$4*$I7177)))-(EXP(-SIMULATION!$D$17*$J7201)/(1-EXP(-SIMULATION!$D$4*SIMULATION!$D$17))))</f>
        <v>1.8688765021099647</v>
      </c>
      <c r="L7201">
        <v>0.27299460382054785</v>
      </c>
      <c r="M7201">
        <f t="shared" ca="1" si="112"/>
        <v>2.3790697023930059</v>
      </c>
    </row>
    <row r="7202" spans="1:13" x14ac:dyDescent="0.25">
      <c r="A7202" s="9">
        <v>289</v>
      </c>
      <c r="B7202" s="2">
        <f ca="1">NORMINV(RAND(),SIMULATION!D7,SIMULATION!D8)</f>
        <v>62.944307993084117</v>
      </c>
      <c r="C7202" s="2">
        <v>2</v>
      </c>
      <c r="D7202" s="2">
        <f ca="1">SIMULATION!$D$11*(1+(SIMULATION!$D$12*LN(1+$C7202)))*(1+(SIMULATION!$D$13*(($B7202/63.5)-1)))</f>
        <v>10.196794628328615</v>
      </c>
      <c r="E7202" s="2">
        <v>-7.4828643022638031E-2</v>
      </c>
      <c r="F7202" s="2">
        <f ca="1">D7202*(1+E7202)</f>
        <v>9.4337823231102593</v>
      </c>
      <c r="G7202" s="2">
        <v>0.14802668292391138</v>
      </c>
      <c r="H7202" s="9">
        <f>SIMULATION!$D$15*EXP($G$7202)</f>
        <v>255.97625905342412</v>
      </c>
      <c r="I7202" s="2">
        <f ca="1">$F7202/$H7202</f>
        <v>3.6854129980629806E-2</v>
      </c>
      <c r="J7202">
        <v>0</v>
      </c>
      <c r="K7202">
        <f ca="1">SIMULATION!$D$3*SIMULATION!$D$17/$H7202/(SIMULATION!$D$17-$I7202)*(((EXP(-$I7202*$J7202))/(1-EXP(-SIMULATION!$D$4*$I7202)))-(EXP(-SIMULATION!$D$17*$J7202)/(1-EXP(-SIMULATION!$D$4*SIMULATION!$D$17))))</f>
        <v>1.6476453266729301</v>
      </c>
      <c r="L7202">
        <v>0.42898307623606025</v>
      </c>
      <c r="M7202">
        <f t="shared" ca="1" si="112"/>
        <v>2.3544572874550522</v>
      </c>
    </row>
    <row r="7203" spans="1:13" x14ac:dyDescent="0.25">
      <c r="A7203" s="9"/>
      <c r="H7203" s="9"/>
      <c r="J7203">
        <v>1</v>
      </c>
      <c r="K7203">
        <f ca="1">SIMULATION!$D$3*SIMULATION!$D$17/$H7202/(SIMULATION!$D$17-$I7202)*(((EXP(-$I7202*$J7203))/(1-EXP(-SIMULATION!$D$4*$I7202)))-(EXP(-SIMULATION!$D$17*$J7203)/(1-EXP(-SIMULATION!$D$4*SIMULATION!$D$17))))</f>
        <v>2.3447041004618407</v>
      </c>
      <c r="L7203">
        <v>0.18522200983159723</v>
      </c>
      <c r="M7203">
        <f t="shared" ca="1" si="112"/>
        <v>2.7789949064097703</v>
      </c>
    </row>
    <row r="7204" spans="1:13" x14ac:dyDescent="0.25">
      <c r="A7204" s="9"/>
      <c r="H7204" s="9"/>
      <c r="J7204">
        <v>2</v>
      </c>
      <c r="K7204">
        <f ca="1">SIMULATION!$D$3*SIMULATION!$D$17/$H7202/(SIMULATION!$D$17-$I7202)*(((EXP(-$I7202*$J7204))/(1-EXP(-SIMULATION!$D$4*$I7202)))-(EXP(-SIMULATION!$D$17*$J7204)/(1-EXP(-SIMULATION!$D$4*SIMULATION!$D$17))))</f>
        <v>2.744761352596357</v>
      </c>
      <c r="L7204">
        <v>-0.26050718212974572</v>
      </c>
      <c r="M7204">
        <f t="shared" ca="1" si="112"/>
        <v>2.0297313070128506</v>
      </c>
    </row>
    <row r="7205" spans="1:13" x14ac:dyDescent="0.25">
      <c r="A7205" s="9"/>
      <c r="H7205" s="9"/>
      <c r="J7205">
        <v>3</v>
      </c>
      <c r="K7205">
        <f ca="1">SIMULATION!$D$3*SIMULATION!$D$17/$H7202/(SIMULATION!$D$17-$I7202)*(((EXP(-$I7202*$J7205))/(1-EXP(-SIMULATION!$D$4*$I7202)))-(EXP(-SIMULATION!$D$17*$J7205)/(1-EXP(-SIMULATION!$D$4*SIMULATION!$D$17))))</f>
        <v>2.9561802245732003</v>
      </c>
      <c r="L7205">
        <v>0.22290950708367463</v>
      </c>
      <c r="M7205">
        <f t="shared" ca="1" si="112"/>
        <v>3.6151409012833189</v>
      </c>
    </row>
    <row r="7206" spans="1:13" x14ac:dyDescent="0.25">
      <c r="A7206" s="9"/>
      <c r="H7206" s="9"/>
      <c r="J7206">
        <v>4</v>
      </c>
      <c r="K7206">
        <f ca="1">SIMULATION!$D$3*SIMULATION!$D$17/$H7202/(SIMULATION!$D$17-$I7202)*(((EXP(-$I7202*$J7206))/(1-EXP(-SIMULATION!$D$4*$I7202)))-(EXP(-SIMULATION!$D$17*$J7206)/(1-EXP(-SIMULATION!$D$4*SIMULATION!$D$17))))</f>
        <v>3.0483413922403209</v>
      </c>
      <c r="L7206">
        <v>0.48421406192096123</v>
      </c>
      <c r="M7206">
        <f t="shared" ca="1" si="112"/>
        <v>4.5243911598988049</v>
      </c>
    </row>
    <row r="7207" spans="1:13" x14ac:dyDescent="0.25">
      <c r="A7207" s="9"/>
      <c r="H7207" s="9"/>
      <c r="J7207">
        <v>5</v>
      </c>
      <c r="K7207">
        <f ca="1">SIMULATION!$D$3*SIMULATION!$D$17/$H7202/(SIMULATION!$D$17-$I7202)*(((EXP(-$I7202*$J7207))/(1-EXP(-SIMULATION!$D$4*$I7202)))-(EXP(-SIMULATION!$D$17*$J7207)/(1-EXP(-SIMULATION!$D$4*SIMULATION!$D$17))))</f>
        <v>3.065646830319448</v>
      </c>
      <c r="L7207">
        <v>-0.13462814790530553</v>
      </c>
      <c r="M7207">
        <f t="shared" ca="1" si="112"/>
        <v>2.6529244754217705</v>
      </c>
    </row>
    <row r="7208" spans="1:13" x14ac:dyDescent="0.25">
      <c r="A7208" s="9"/>
      <c r="H7208" s="9"/>
      <c r="J7208">
        <v>6</v>
      </c>
      <c r="K7208">
        <f ca="1">SIMULATION!$D$3*SIMULATION!$D$17/$H7202/(SIMULATION!$D$17-$I7202)*(((EXP(-$I7202*$J7208))/(1-EXP(-SIMULATION!$D$4*$I7202)))-(EXP(-SIMULATION!$D$17*$J7208)/(1-EXP(-SIMULATION!$D$4*SIMULATION!$D$17))))</f>
        <v>3.0364936847318313</v>
      </c>
      <c r="L7208">
        <v>0.2970749005377763</v>
      </c>
      <c r="M7208">
        <f t="shared" ca="1" si="112"/>
        <v>3.9385597441071258</v>
      </c>
    </row>
    <row r="7209" spans="1:13" x14ac:dyDescent="0.25">
      <c r="A7209" s="9"/>
      <c r="H7209" s="9"/>
      <c r="J7209">
        <v>7</v>
      </c>
      <c r="K7209">
        <f ca="1">SIMULATION!$D$3*SIMULATION!$D$17/$H7202/(SIMULATION!$D$17-$I7202)*(((EXP(-$I7202*$J7209))/(1-EXP(-SIMULATION!$D$4*$I7202)))-(EXP(-SIMULATION!$D$17*$J7209)/(1-EXP(-SIMULATION!$D$4*SIMULATION!$D$17))))</f>
        <v>2.9790248707907878</v>
      </c>
      <c r="L7209">
        <v>0.28243068377651087</v>
      </c>
      <c r="M7209">
        <f t="shared" ca="1" si="112"/>
        <v>3.8203929020354623</v>
      </c>
    </row>
    <row r="7210" spans="1:13" x14ac:dyDescent="0.25">
      <c r="A7210" s="9"/>
      <c r="H7210" s="9"/>
      <c r="J7210">
        <v>8</v>
      </c>
      <c r="K7210">
        <f ca="1">SIMULATION!$D$3*SIMULATION!$D$17/$H7202/(SIMULATION!$D$17-$I7202)*(((EXP(-$I7202*$J7210))/(1-EXP(-SIMULATION!$D$4*$I7202)))-(EXP(-SIMULATION!$D$17*$J7210)/(1-EXP(-SIMULATION!$D$4*SIMULATION!$D$17))))</f>
        <v>2.904814121869105</v>
      </c>
      <c r="L7210">
        <v>0.13320529866870348</v>
      </c>
      <c r="M7210">
        <f t="shared" ca="1" si="112"/>
        <v>3.2917507545497471</v>
      </c>
    </row>
    <row r="7211" spans="1:13" x14ac:dyDescent="0.25">
      <c r="A7211" s="9"/>
      <c r="H7211" s="9"/>
      <c r="J7211">
        <v>9</v>
      </c>
      <c r="K7211">
        <f ca="1">SIMULATION!$D$3*SIMULATION!$D$17/$H7202/(SIMULATION!$D$17-$I7202)*(((EXP(-$I7202*$J7211))/(1-EXP(-SIMULATION!$D$4*$I7202)))-(EXP(-SIMULATION!$D$17*$J7211)/(1-EXP(-SIMULATION!$D$4*SIMULATION!$D$17))))</f>
        <v>2.8212273864741939</v>
      </c>
      <c r="L7211">
        <v>0.14699409197786892</v>
      </c>
      <c r="M7211">
        <f t="shared" ca="1" si="112"/>
        <v>3.2359311444120644</v>
      </c>
    </row>
    <row r="7212" spans="1:13" x14ac:dyDescent="0.25">
      <c r="A7212" s="9"/>
      <c r="H7212" s="9"/>
      <c r="J7212">
        <v>10</v>
      </c>
      <c r="K7212">
        <f ca="1">SIMULATION!$D$3*SIMULATION!$D$17/$H7202/(SIMULATION!$D$17-$I7202)*(((EXP(-$I7202*$J7212))/(1-EXP(-SIMULATION!$D$4*$I7202)))-(EXP(-SIMULATION!$D$17*$J7212)/(1-EXP(-SIMULATION!$D$4*SIMULATION!$D$17))))</f>
        <v>2.7329359998395462</v>
      </c>
      <c r="L7212">
        <v>-0.19392917652599528</v>
      </c>
      <c r="M7212">
        <f t="shared" ca="1" si="112"/>
        <v>2.2029399718924152</v>
      </c>
    </row>
    <row r="7213" spans="1:13" x14ac:dyDescent="0.25">
      <c r="A7213" s="9"/>
      <c r="H7213" s="9"/>
      <c r="J7213">
        <v>11</v>
      </c>
      <c r="K7213">
        <f ca="1">SIMULATION!$D$3*SIMULATION!$D$17/$H7202/(SIMULATION!$D$17-$I7202)*(((EXP(-$I7202*$J7213))/(1-EXP(-SIMULATION!$D$4*$I7202)))-(EXP(-SIMULATION!$D$17*$J7213)/(1-EXP(-SIMULATION!$D$4*SIMULATION!$D$17))))</f>
        <v>2.6428862945305935</v>
      </c>
      <c r="L7213">
        <v>-0.14885283969698079</v>
      </c>
      <c r="M7213">
        <f t="shared" ca="1" si="112"/>
        <v>2.2494851645934832</v>
      </c>
    </row>
    <row r="7214" spans="1:13" x14ac:dyDescent="0.25">
      <c r="A7214" s="9"/>
      <c r="H7214" s="9"/>
      <c r="J7214">
        <v>12</v>
      </c>
      <c r="K7214">
        <f ca="1">SIMULATION!$D$3*SIMULATION!$D$17/$H7202/(SIMULATION!$D$17-$I7202)*(((EXP(-$I7202*$J7214))/(1-EXP(-SIMULATION!$D$4*$I7202)))-(EXP(-SIMULATION!$D$17*$J7214)/(1-EXP(-SIMULATION!$D$4*SIMULATION!$D$17))))</f>
        <v>2.5529208863810924</v>
      </c>
      <c r="L7214">
        <v>0.25300257212373772</v>
      </c>
      <c r="M7214">
        <f t="shared" ca="1" si="112"/>
        <v>3.1988164370639209</v>
      </c>
    </row>
    <row r="7215" spans="1:13" x14ac:dyDescent="0.25">
      <c r="A7215" s="9"/>
      <c r="H7215" s="9"/>
      <c r="J7215">
        <v>13</v>
      </c>
      <c r="K7215">
        <f ca="1">SIMULATION!$D$3*SIMULATION!$D$17/$H7202/(SIMULATION!$D$17-$I7202)*(((EXP(-$I7202*$J7215))/(1-EXP(-SIMULATION!$D$4*$I7202)))-(EXP(-SIMULATION!$D$17*$J7215)/(1-EXP(-SIMULATION!$D$4*SIMULATION!$D$17))))</f>
        <v>2.4641767478439256</v>
      </c>
      <c r="L7215">
        <v>-0.32750264016529168</v>
      </c>
      <c r="M7215">
        <f t="shared" ca="1" si="112"/>
        <v>1.657152357091118</v>
      </c>
    </row>
    <row r="7216" spans="1:13" x14ac:dyDescent="0.25">
      <c r="A7216" s="9"/>
      <c r="H7216" s="9"/>
      <c r="J7216">
        <v>14</v>
      </c>
      <c r="K7216">
        <f ca="1">SIMULATION!$D$3*SIMULATION!$D$17/$H7202/(SIMULATION!$D$17-$I7202)*(((EXP(-$I7202*$J7216))/(1-EXP(-SIMULATION!$D$4*$I7202)))-(EXP(-SIMULATION!$D$17*$J7216)/(1-EXP(-SIMULATION!$D$4*SIMULATION!$D$17))))</f>
        <v>2.3773402435330167</v>
      </c>
      <c r="L7216">
        <v>0.22175365211781711</v>
      </c>
      <c r="M7216">
        <f t="shared" ca="1" si="112"/>
        <v>2.9045241248631242</v>
      </c>
    </row>
    <row r="7217" spans="1:13" x14ac:dyDescent="0.25">
      <c r="A7217" s="9"/>
      <c r="H7217" s="9"/>
      <c r="J7217">
        <v>15</v>
      </c>
      <c r="K7217">
        <f ca="1">SIMULATION!$D$3*SIMULATION!$D$17/$H7202/(SIMULATION!$D$17-$I7202)*(((EXP(-$I7202*$J7217))/(1-EXP(-SIMULATION!$D$4*$I7202)))-(EXP(-SIMULATION!$D$17*$J7217)/(1-EXP(-SIMULATION!$D$4*SIMULATION!$D$17))))</f>
        <v>2.2928105058187169</v>
      </c>
      <c r="L7217">
        <v>1.6968007241120159E-2</v>
      </c>
      <c r="M7217">
        <f t="shared" ca="1" si="112"/>
        <v>2.3317149310839653</v>
      </c>
    </row>
    <row r="7218" spans="1:13" x14ac:dyDescent="0.25">
      <c r="A7218" s="9"/>
      <c r="H7218" s="9"/>
      <c r="J7218">
        <v>16</v>
      </c>
      <c r="K7218">
        <f ca="1">SIMULATION!$D$3*SIMULATION!$D$17/$H7202/(SIMULATION!$D$17-$I7202)*(((EXP(-$I7202*$J7218))/(1-EXP(-SIMULATION!$D$4*$I7202)))-(EXP(-SIMULATION!$D$17*$J7218)/(1-EXP(-SIMULATION!$D$4*SIMULATION!$D$17))))</f>
        <v>2.2108040745802011</v>
      </c>
      <c r="L7218">
        <v>0.18760820937933478</v>
      </c>
      <c r="M7218">
        <f t="shared" ca="1" si="112"/>
        <v>2.62556906830073</v>
      </c>
    </row>
    <row r="7219" spans="1:13" x14ac:dyDescent="0.25">
      <c r="A7219" s="9"/>
      <c r="H7219" s="9"/>
      <c r="J7219">
        <v>17</v>
      </c>
      <c r="K7219">
        <f ca="1">SIMULATION!$D$3*SIMULATION!$D$17/$H7202/(SIMULATION!$D$17-$I7202)*(((EXP(-$I7202*$J7219))/(1-EXP(-SIMULATION!$D$4*$I7202)))-(EXP(-SIMULATION!$D$17*$J7219)/(1-EXP(-SIMULATION!$D$4*SIMULATION!$D$17))))</f>
        <v>2.1314218996045624</v>
      </c>
      <c r="L7219">
        <v>0.15204990913025651</v>
      </c>
      <c r="M7219">
        <f t="shared" ca="1" si="112"/>
        <v>2.4555044057576749</v>
      </c>
    </row>
    <row r="7220" spans="1:13" x14ac:dyDescent="0.25">
      <c r="A7220" s="9"/>
      <c r="H7220" s="9"/>
      <c r="J7220">
        <v>18</v>
      </c>
      <c r="K7220">
        <f ca="1">SIMULATION!$D$3*SIMULATION!$D$17/$H7202/(SIMULATION!$D$17-$I7202)*(((EXP(-$I7202*$J7220))/(1-EXP(-SIMULATION!$D$4*$I7202)))-(EXP(-SIMULATION!$D$17*$J7220)/(1-EXP(-SIMULATION!$D$4*SIMULATION!$D$17))))</f>
        <v>2.0546922259845881</v>
      </c>
      <c r="L7220">
        <v>-0.34522341680937119</v>
      </c>
      <c r="M7220">
        <f t="shared" ca="1" si="112"/>
        <v>1.3453643552385359</v>
      </c>
    </row>
    <row r="7221" spans="1:13" x14ac:dyDescent="0.25">
      <c r="A7221" s="9"/>
      <c r="H7221" s="9"/>
      <c r="J7221">
        <v>19</v>
      </c>
      <c r="K7221">
        <f ca="1">SIMULATION!$D$3*SIMULATION!$D$17/$H7202/(SIMULATION!$D$17-$I7202)*(((EXP(-$I7202*$J7221))/(1-EXP(-SIMULATION!$D$4*$I7202)))-(EXP(-SIMULATION!$D$17*$J7221)/(1-EXP(-SIMULATION!$D$4*SIMULATION!$D$17))))</f>
        <v>1.9805980266152379</v>
      </c>
      <c r="L7221">
        <v>3.5730572031930183E-2</v>
      </c>
      <c r="M7221">
        <f t="shared" ca="1" si="112"/>
        <v>2.0513659270715121</v>
      </c>
    </row>
    <row r="7222" spans="1:13" x14ac:dyDescent="0.25">
      <c r="A7222" s="9"/>
      <c r="H7222" s="9"/>
      <c r="J7222">
        <v>20</v>
      </c>
      <c r="K7222">
        <f ca="1">SIMULATION!$D$3*SIMULATION!$D$17/$H7202/(SIMULATION!$D$17-$I7202)*(((EXP(-$I7202*$J7222))/(1-EXP(-SIMULATION!$D$4*$I7202)))-(EXP(-SIMULATION!$D$17*$J7222)/(1-EXP(-SIMULATION!$D$4*SIMULATION!$D$17))))</f>
        <v>1.9090945338871563</v>
      </c>
      <c r="L7222">
        <v>0.87778418997803898</v>
      </c>
      <c r="M7222">
        <f t="shared" ca="1" si="112"/>
        <v>3.5848675329067956</v>
      </c>
    </row>
    <row r="7223" spans="1:13" x14ac:dyDescent="0.25">
      <c r="A7223" s="9"/>
      <c r="H7223" s="9"/>
      <c r="J7223">
        <v>21</v>
      </c>
      <c r="K7223">
        <f ca="1">SIMULATION!$D$3*SIMULATION!$D$17/$H7202/(SIMULATION!$D$17-$I7202)*(((EXP(-$I7202*$J7223))/(1-EXP(-SIMULATION!$D$4*$I7202)))-(EXP(-SIMULATION!$D$17*$J7223)/(1-EXP(-SIMULATION!$D$4*SIMULATION!$D$17))))</f>
        <v>1.8401204284318406</v>
      </c>
      <c r="L7223">
        <v>-0.20127990061891282</v>
      </c>
      <c r="M7223">
        <f t="shared" ca="1" si="112"/>
        <v>1.4697411714702486</v>
      </c>
    </row>
    <row r="7224" spans="1:13" x14ac:dyDescent="0.25">
      <c r="A7224" s="9"/>
      <c r="H7224" s="9"/>
      <c r="J7224">
        <v>22</v>
      </c>
      <c r="K7224">
        <f ca="1">SIMULATION!$D$3*SIMULATION!$D$17/$H7202/(SIMULATION!$D$17-$I7202)*(((EXP(-$I7202*$J7224))/(1-EXP(-SIMULATION!$D$4*$I7202)))-(EXP(-SIMULATION!$D$17*$J7224)/(1-EXP(-SIMULATION!$D$4*SIMULATION!$D$17))))</f>
        <v>1.7736049648155712</v>
      </c>
      <c r="L7224">
        <v>0.65362933557164948</v>
      </c>
      <c r="M7224">
        <f t="shared" ca="1" si="112"/>
        <v>2.9328851995345517</v>
      </c>
    </row>
    <row r="7225" spans="1:13" x14ac:dyDescent="0.25">
      <c r="A7225" s="9"/>
      <c r="H7225" s="9"/>
      <c r="J7225">
        <v>23</v>
      </c>
      <c r="K7225">
        <f ca="1">SIMULATION!$D$3*SIMULATION!$D$17/$H7202/(SIMULATION!$D$17-$I7202)*(((EXP(-$I7202*$J7225))/(1-EXP(-SIMULATION!$D$4*$I7202)))-(EXP(-SIMULATION!$D$17*$J7225)/(1-EXP(-SIMULATION!$D$4*SIMULATION!$D$17))))</f>
        <v>1.7094724951353273</v>
      </c>
      <c r="L7225">
        <v>0.21051122671662356</v>
      </c>
      <c r="M7225">
        <f t="shared" ca="1" si="112"/>
        <v>2.0693356471245923</v>
      </c>
    </row>
    <row r="7226" spans="1:13" x14ac:dyDescent="0.25">
      <c r="A7226" s="9"/>
      <c r="H7226" s="9"/>
      <c r="J7226">
        <v>24</v>
      </c>
      <c r="K7226">
        <f ca="1">SIMULATION!$D$3*SIMULATION!$D$17/$H7202/(SIMULATION!$D$17-$I7202)*(((EXP(-$I7202*$J7226))/(1-EXP(-SIMULATION!$D$4*$I7202)))-(EXP(-SIMULATION!$D$17*$J7226)/(1-EXP(-SIMULATION!$D$4*SIMULATION!$D$17))))</f>
        <v>1.6476453266729307</v>
      </c>
      <c r="L7226">
        <v>0.38583433775683695</v>
      </c>
      <c r="M7226">
        <f t="shared" ca="1" si="112"/>
        <v>2.2833634701479282</v>
      </c>
    </row>
    <row r="7227" spans="1:13" x14ac:dyDescent="0.25">
      <c r="A7227" s="9">
        <v>290</v>
      </c>
      <c r="B7227" s="2">
        <f ca="1">NORMINV(RAND(),SIMULATION!D7,SIMULATION!D8)</f>
        <v>65.734854960497898</v>
      </c>
      <c r="C7227" s="2">
        <v>2</v>
      </c>
      <c r="D7227" s="2">
        <f ca="1">SIMULATION!$D$11*(1+(SIMULATION!$D$12*LN(1+$C7227)))*(1+(SIMULATION!$D$13*(($B7227/63.5)-1)))</f>
        <v>10.404025493873846</v>
      </c>
      <c r="E7227" s="2">
        <v>-0.12478488002200069</v>
      </c>
      <c r="F7227" s="2">
        <f ca="1">D7227*(1+E7227)</f>
        <v>9.1057604208749616</v>
      </c>
      <c r="G7227" s="2">
        <v>-0.3887968708219795</v>
      </c>
      <c r="H7227" s="9">
        <f>SIMULATION!$D$15*EXP($G$7227)</f>
        <v>149.64430054790759</v>
      </c>
      <c r="I7227" s="2">
        <f ca="1">$F7227/$H7227</f>
        <v>6.0849363373914903E-2</v>
      </c>
      <c r="J7227">
        <v>0</v>
      </c>
      <c r="K7227">
        <f ca="1">SIMULATION!$D$3*SIMULATION!$D$17/$H7227/(SIMULATION!$D$17-$I7227)*(((EXP(-$I7227*$J7227))/(1-EXP(-SIMULATION!$D$4*$I7227)))-(EXP(-SIMULATION!$D$17*$J7227)/(1-EXP(-SIMULATION!$D$4*SIMULATION!$D$17))))</f>
        <v>1.2871014486649524</v>
      </c>
      <c r="L7227">
        <v>0.40434101075435325</v>
      </c>
      <c r="M7227">
        <f t="shared" ca="1" si="112"/>
        <v>1.8075293493615314</v>
      </c>
    </row>
    <row r="7228" spans="1:13" x14ac:dyDescent="0.25">
      <c r="A7228" s="9"/>
      <c r="H7228" s="9"/>
      <c r="J7228">
        <v>1</v>
      </c>
      <c r="K7228">
        <f ca="1">SIMULATION!$D$3*SIMULATION!$D$17/$H7227/(SIMULATION!$D$17-$I7227)*(((EXP(-$I7227*$J7228))/(1-EXP(-SIMULATION!$D$4*$I7227)))-(EXP(-SIMULATION!$D$17*$J7228)/(1-EXP(-SIMULATION!$D$4*SIMULATION!$D$17))))</f>
        <v>2.4890143431441412</v>
      </c>
      <c r="L7228">
        <v>0.21590255910879413</v>
      </c>
      <c r="M7228">
        <f t="shared" ca="1" si="112"/>
        <v>3.0263989094874555</v>
      </c>
    </row>
    <row r="7229" spans="1:13" x14ac:dyDescent="0.25">
      <c r="A7229" s="9"/>
      <c r="H7229" s="9"/>
      <c r="J7229">
        <v>2</v>
      </c>
      <c r="K7229">
        <f ca="1">SIMULATION!$D$3*SIMULATION!$D$17/$H7227/(SIMULATION!$D$17-$I7227)*(((EXP(-$I7227*$J7229))/(1-EXP(-SIMULATION!$D$4*$I7227)))-(EXP(-SIMULATION!$D$17*$J7229)/(1-EXP(-SIMULATION!$D$4*SIMULATION!$D$17))))</f>
        <v>3.1609827103296304</v>
      </c>
      <c r="L7229">
        <v>-0.66774979652907485</v>
      </c>
      <c r="M7229">
        <f t="shared" ca="1" si="112"/>
        <v>1.0502371486750961</v>
      </c>
    </row>
    <row r="7230" spans="1:13" x14ac:dyDescent="0.25">
      <c r="A7230" s="9"/>
      <c r="H7230" s="9"/>
      <c r="J7230">
        <v>3</v>
      </c>
      <c r="K7230">
        <f ca="1">SIMULATION!$D$3*SIMULATION!$D$17/$H7227/(SIMULATION!$D$17-$I7227)*(((EXP(-$I7227*$J7230))/(1-EXP(-SIMULATION!$D$4*$I7227)))-(EXP(-SIMULATION!$D$17*$J7230)/(1-EXP(-SIMULATION!$D$4*SIMULATION!$D$17))))</f>
        <v>3.4991497497722421</v>
      </c>
      <c r="L7230">
        <v>0.11275063994778442</v>
      </c>
      <c r="M7230">
        <f t="shared" ca="1" si="112"/>
        <v>3.8936811233321924</v>
      </c>
    </row>
    <row r="7231" spans="1:13" x14ac:dyDescent="0.25">
      <c r="A7231" s="9"/>
      <c r="H7231" s="9"/>
      <c r="J7231">
        <v>4</v>
      </c>
      <c r="K7231">
        <f ca="1">SIMULATION!$D$3*SIMULATION!$D$17/$H7227/(SIMULATION!$D$17-$I7227)*(((EXP(-$I7227*$J7231))/(1-EXP(-SIMULATION!$D$4*$I7227)))-(EXP(-SIMULATION!$D$17*$J7231)/(1-EXP(-SIMULATION!$D$4*SIMULATION!$D$17))))</f>
        <v>3.6288663827383458</v>
      </c>
      <c r="L7231">
        <v>0.12160574975840656</v>
      </c>
      <c r="M7231">
        <f t="shared" ca="1" si="112"/>
        <v>4.0701573999843195</v>
      </c>
    </row>
    <row r="7232" spans="1:13" x14ac:dyDescent="0.25">
      <c r="A7232" s="9"/>
      <c r="H7232" s="9"/>
      <c r="J7232">
        <v>5</v>
      </c>
      <c r="K7232">
        <f ca="1">SIMULATION!$D$3*SIMULATION!$D$17/$H7227/(SIMULATION!$D$17-$I7227)*(((EXP(-$I7227*$J7232))/(1-EXP(-SIMULATION!$D$4*$I7227)))-(EXP(-SIMULATION!$D$17*$J7232)/(1-EXP(-SIMULATION!$D$4*SIMULATION!$D$17))))</f>
        <v>3.630138333759855</v>
      </c>
      <c r="L7232">
        <v>0.40218244595826613</v>
      </c>
      <c r="M7232">
        <f t="shared" ca="1" si="112"/>
        <v>5.0901162479982585</v>
      </c>
    </row>
    <row r="7233" spans="1:13" x14ac:dyDescent="0.25">
      <c r="A7233" s="9"/>
      <c r="H7233" s="9"/>
      <c r="J7233">
        <v>6</v>
      </c>
      <c r="K7233">
        <f ca="1">SIMULATION!$D$3*SIMULATION!$D$17/$H7227/(SIMULATION!$D$17-$I7227)*(((EXP(-$I7227*$J7233))/(1-EXP(-SIMULATION!$D$4*$I7227)))-(EXP(-SIMULATION!$D$17*$J7233)/(1-EXP(-SIMULATION!$D$4*SIMULATION!$D$17))))</f>
        <v>3.5539320449266012</v>
      </c>
      <c r="L7233">
        <v>0.15748685347190272</v>
      </c>
      <c r="M7233">
        <f t="shared" ca="1" si="112"/>
        <v>4.1136296201350566</v>
      </c>
    </row>
    <row r="7234" spans="1:13" x14ac:dyDescent="0.25">
      <c r="A7234" s="9"/>
      <c r="H7234" s="9"/>
      <c r="J7234">
        <v>7</v>
      </c>
      <c r="K7234">
        <f ca="1">SIMULATION!$D$3*SIMULATION!$D$17/$H7227/(SIMULATION!$D$17-$I7227)*(((EXP(-$I7227*$J7234))/(1-EXP(-SIMULATION!$D$4*$I7227)))-(EXP(-SIMULATION!$D$17*$J7234)/(1-EXP(-SIMULATION!$D$4*SIMULATION!$D$17))))</f>
        <v>3.4326227787363837</v>
      </c>
      <c r="L7234">
        <v>-0.10040284389424932</v>
      </c>
      <c r="M7234">
        <f t="shared" ca="1" si="112"/>
        <v>3.0879776897350699</v>
      </c>
    </row>
    <row r="7235" spans="1:13" x14ac:dyDescent="0.25">
      <c r="A7235" s="9"/>
      <c r="H7235" s="9"/>
      <c r="J7235">
        <v>8</v>
      </c>
      <c r="K7235">
        <f ca="1">SIMULATION!$D$3*SIMULATION!$D$17/$H7227/(SIMULATION!$D$17-$I7227)*(((EXP(-$I7227*$J7235))/(1-EXP(-SIMULATION!$D$4*$I7227)))-(EXP(-SIMULATION!$D$17*$J7235)/(1-EXP(-SIMULATION!$D$4*SIMULATION!$D$17))))</f>
        <v>3.2866889594570852</v>
      </c>
      <c r="L7235">
        <v>-0.10608164963326544</v>
      </c>
      <c r="M7235">
        <f t="shared" ref="M7235:M7298" ca="1" si="113">$K7235*(1+$L7235)</f>
        <v>2.9380315728064366</v>
      </c>
    </row>
    <row r="7236" spans="1:13" x14ac:dyDescent="0.25">
      <c r="A7236" s="9"/>
      <c r="H7236" s="9"/>
      <c r="J7236">
        <v>9</v>
      </c>
      <c r="K7236">
        <f ca="1">SIMULATION!$D$3*SIMULATION!$D$17/$H7227/(SIMULATION!$D$17-$I7227)*(((EXP(-$I7227*$J7236))/(1-EXP(-SIMULATION!$D$4*$I7227)))-(EXP(-SIMULATION!$D$17*$J7236)/(1-EXP(-SIMULATION!$D$4*SIMULATION!$D$17))))</f>
        <v>3.1290010753762862</v>
      </c>
      <c r="L7236">
        <v>0.24099023733467631</v>
      </c>
      <c r="M7236">
        <f t="shared" ca="1" si="113"/>
        <v>3.8830597871516752</v>
      </c>
    </row>
    <row r="7237" spans="1:13" x14ac:dyDescent="0.25">
      <c r="A7237" s="9"/>
      <c r="H7237" s="9"/>
      <c r="J7237">
        <v>10</v>
      </c>
      <c r="K7237">
        <f ca="1">SIMULATION!$D$3*SIMULATION!$D$17/$H7227/(SIMULATION!$D$17-$I7227)*(((EXP(-$I7227*$J7237))/(1-EXP(-SIMULATION!$D$4*$I7227)))-(EXP(-SIMULATION!$D$17*$J7237)/(1-EXP(-SIMULATION!$D$4*SIMULATION!$D$17))))</f>
        <v>2.9675691759661222</v>
      </c>
      <c r="L7237">
        <v>4.2838360366745279E-2</v>
      </c>
      <c r="M7237">
        <f t="shared" ca="1" si="113"/>
        <v>3.0946949737394043</v>
      </c>
    </row>
    <row r="7238" spans="1:13" x14ac:dyDescent="0.25">
      <c r="A7238" s="9"/>
      <c r="H7238" s="9"/>
      <c r="J7238">
        <v>11</v>
      </c>
      <c r="K7238">
        <f ca="1">SIMULATION!$D$3*SIMULATION!$D$17/$H7227/(SIMULATION!$D$17-$I7227)*(((EXP(-$I7227*$J7238))/(1-EXP(-SIMULATION!$D$4*$I7227)))-(EXP(-SIMULATION!$D$17*$J7238)/(1-EXP(-SIMULATION!$D$4*SIMULATION!$D$17))))</f>
        <v>2.8073026544787245</v>
      </c>
      <c r="L7238">
        <v>7.1601189697041615E-2</v>
      </c>
      <c r="M7238">
        <f t="shared" ca="1" si="113"/>
        <v>3.0083088643790643</v>
      </c>
    </row>
    <row r="7239" spans="1:13" x14ac:dyDescent="0.25">
      <c r="A7239" s="9"/>
      <c r="H7239" s="9"/>
      <c r="J7239">
        <v>12</v>
      </c>
      <c r="K7239">
        <f ca="1">SIMULATION!$D$3*SIMULATION!$D$17/$H7227/(SIMULATION!$D$17-$I7227)*(((EXP(-$I7227*$J7239))/(1-EXP(-SIMULATION!$D$4*$I7227)))-(EXP(-SIMULATION!$D$17*$J7239)/(1-EXP(-SIMULATION!$D$4*SIMULATION!$D$17))))</f>
        <v>2.6511371310355241</v>
      </c>
      <c r="L7239">
        <v>1.4855855750940321E-2</v>
      </c>
      <c r="M7239">
        <f t="shared" ca="1" si="113"/>
        <v>2.6905220418301496</v>
      </c>
    </row>
    <row r="7240" spans="1:13" x14ac:dyDescent="0.25">
      <c r="A7240" s="9"/>
      <c r="H7240" s="9"/>
      <c r="J7240">
        <v>13</v>
      </c>
      <c r="K7240">
        <f ca="1">SIMULATION!$D$3*SIMULATION!$D$17/$H7227/(SIMULATION!$D$17-$I7227)*(((EXP(-$I7227*$J7240))/(1-EXP(-SIMULATION!$D$4*$I7227)))-(EXP(-SIMULATION!$D$17*$J7240)/(1-EXP(-SIMULATION!$D$4*SIMULATION!$D$17))))</f>
        <v>2.5007558072485083</v>
      </c>
      <c r="L7240">
        <v>0.26122265178897514</v>
      </c>
      <c r="M7240">
        <f t="shared" ca="1" si="113"/>
        <v>3.1540098706946429</v>
      </c>
    </row>
    <row r="7241" spans="1:13" x14ac:dyDescent="0.25">
      <c r="A7241" s="9"/>
      <c r="H7241" s="9"/>
      <c r="J7241">
        <v>14</v>
      </c>
      <c r="K7241">
        <f ca="1">SIMULATION!$D$3*SIMULATION!$D$17/$H7227/(SIMULATION!$D$17-$I7227)*(((EXP(-$I7227*$J7241))/(1-EXP(-SIMULATION!$D$4*$I7227)))-(EXP(-SIMULATION!$D$17*$J7241)/(1-EXP(-SIMULATION!$D$4*SIMULATION!$D$17))))</f>
        <v>2.3570509943675555</v>
      </c>
      <c r="L7241">
        <v>-0.28158661487583486</v>
      </c>
      <c r="M7241">
        <f t="shared" ca="1" si="113"/>
        <v>1.6933369837738752</v>
      </c>
    </row>
    <row r="7242" spans="1:13" x14ac:dyDescent="0.25">
      <c r="A7242" s="9"/>
      <c r="H7242" s="9"/>
      <c r="J7242">
        <v>15</v>
      </c>
      <c r="K7242">
        <f ca="1">SIMULATION!$D$3*SIMULATION!$D$17/$H7227/(SIMULATION!$D$17-$I7227)*(((EXP(-$I7227*$J7242))/(1-EXP(-SIMULATION!$D$4*$I7227)))-(EXP(-SIMULATION!$D$17*$J7242)/(1-EXP(-SIMULATION!$D$4*SIMULATION!$D$17))))</f>
        <v>2.2204191816123231</v>
      </c>
      <c r="L7242">
        <v>-0.31221266465952724</v>
      </c>
      <c r="M7242">
        <f t="shared" ca="1" si="113"/>
        <v>1.5271761922600129</v>
      </c>
    </row>
    <row r="7243" spans="1:13" x14ac:dyDescent="0.25">
      <c r="A7243" s="9"/>
      <c r="H7243" s="9"/>
      <c r="J7243">
        <v>16</v>
      </c>
      <c r="K7243">
        <f ca="1">SIMULATION!$D$3*SIMULATION!$D$17/$H7227/(SIMULATION!$D$17-$I7227)*(((EXP(-$I7227*$J7243))/(1-EXP(-SIMULATION!$D$4*$I7227)))-(EXP(-SIMULATION!$D$17*$J7243)/(1-EXP(-SIMULATION!$D$4*SIMULATION!$D$17))))</f>
        <v>2.09094947375403</v>
      </c>
      <c r="L7243">
        <v>-0.15237005638498424</v>
      </c>
      <c r="M7243">
        <f t="shared" ca="1" si="113"/>
        <v>1.7723513845399752</v>
      </c>
    </row>
    <row r="7244" spans="1:13" x14ac:dyDescent="0.25">
      <c r="A7244" s="9"/>
      <c r="H7244" s="9"/>
      <c r="J7244">
        <v>17</v>
      </c>
      <c r="K7244">
        <f ca="1">SIMULATION!$D$3*SIMULATION!$D$17/$H7227/(SIMULATION!$D$17-$I7227)*(((EXP(-$I7227*$J7244))/(1-EXP(-SIMULATION!$D$4*$I7227)))-(EXP(-SIMULATION!$D$17*$J7244)/(1-EXP(-SIMULATION!$D$4*SIMULATION!$D$17))))</f>
        <v>1.9685437354594701</v>
      </c>
      <c r="L7244">
        <v>0.17029563717749158</v>
      </c>
      <c r="M7244">
        <f t="shared" ca="1" si="113"/>
        <v>2.3037781452012998</v>
      </c>
    </row>
    <row r="7245" spans="1:13" x14ac:dyDescent="0.25">
      <c r="A7245" s="9"/>
      <c r="H7245" s="9"/>
      <c r="J7245">
        <v>18</v>
      </c>
      <c r="K7245">
        <f ca="1">SIMULATION!$D$3*SIMULATION!$D$17/$H7227/(SIMULATION!$D$17-$I7227)*(((EXP(-$I7227*$J7245))/(1-EXP(-SIMULATION!$D$4*$I7227)))-(EXP(-SIMULATION!$D$17*$J7245)/(1-EXP(-SIMULATION!$D$4*SIMULATION!$D$17))))</f>
        <v>1.8529930077427315</v>
      </c>
      <c r="L7245">
        <v>-0.41531371695079544</v>
      </c>
      <c r="M7245">
        <f t="shared" ca="1" si="113"/>
        <v>1.0834195942132636</v>
      </c>
    </row>
    <row r="7246" spans="1:13" x14ac:dyDescent="0.25">
      <c r="A7246" s="9"/>
      <c r="H7246" s="9"/>
      <c r="J7246">
        <v>19</v>
      </c>
      <c r="K7246">
        <f ca="1">SIMULATION!$D$3*SIMULATION!$D$17/$H7227/(SIMULATION!$D$17-$I7227)*(((EXP(-$I7227*$J7246))/(1-EXP(-SIMULATION!$D$4*$I7227)))-(EXP(-SIMULATION!$D$17*$J7246)/(1-EXP(-SIMULATION!$D$4*SIMULATION!$D$17))))</f>
        <v>1.7440259364647879</v>
      </c>
      <c r="L7246">
        <v>0.20748167685755764</v>
      </c>
      <c r="M7246">
        <f t="shared" ca="1" si="113"/>
        <v>2.1058793622455743</v>
      </c>
    </row>
    <row r="7247" spans="1:13" x14ac:dyDescent="0.25">
      <c r="A7247" s="9"/>
      <c r="H7247" s="9"/>
      <c r="J7247">
        <v>20</v>
      </c>
      <c r="K7247">
        <f ca="1">SIMULATION!$D$3*SIMULATION!$D$17/$H7227/(SIMULATION!$D$17-$I7227)*(((EXP(-$I7227*$J7247))/(1-EXP(-SIMULATION!$D$4*$I7227)))-(EXP(-SIMULATION!$D$17*$J7247)/(1-EXP(-SIMULATION!$D$4*SIMULATION!$D$17))))</f>
        <v>1.6413392974129466</v>
      </c>
      <c r="L7247">
        <v>-3.1853533296817345E-2</v>
      </c>
      <c r="M7247">
        <f t="shared" ca="1" si="113"/>
        <v>1.5890568414514283</v>
      </c>
    </row>
    <row r="7248" spans="1:13" x14ac:dyDescent="0.25">
      <c r="A7248" s="9"/>
      <c r="H7248" s="9"/>
      <c r="J7248">
        <v>21</v>
      </c>
      <c r="K7248">
        <f ca="1">SIMULATION!$D$3*SIMULATION!$D$17/$H7227/(SIMULATION!$D$17-$I7227)*(((EXP(-$I7227*$J7248))/(1-EXP(-SIMULATION!$D$4*$I7227)))-(EXP(-SIMULATION!$D$17*$J7248)/(1-EXP(-SIMULATION!$D$4*SIMULATION!$D$17))))</f>
        <v>1.5446170784875104</v>
      </c>
      <c r="L7248">
        <v>-0.24424524045718196</v>
      </c>
      <c r="M7248">
        <f t="shared" ca="1" si="113"/>
        <v>1.1673517087380585</v>
      </c>
    </row>
    <row r="7249" spans="1:13" x14ac:dyDescent="0.25">
      <c r="A7249" s="9"/>
      <c r="H7249" s="9"/>
      <c r="J7249">
        <v>22</v>
      </c>
      <c r="K7249">
        <f ca="1">SIMULATION!$D$3*SIMULATION!$D$17/$H7227/(SIMULATION!$D$17-$I7227)*(((EXP(-$I7227*$J7249))/(1-EXP(-SIMULATION!$D$4*$I7227)))-(EXP(-SIMULATION!$D$17*$J7249)/(1-EXP(-SIMULATION!$D$4*SIMULATION!$D$17))))</f>
        <v>1.4535422572842247</v>
      </c>
      <c r="L7249">
        <v>-0.34485310427380694</v>
      </c>
      <c r="M7249">
        <f t="shared" ca="1" si="113"/>
        <v>0.95228369766660315</v>
      </c>
    </row>
    <row r="7250" spans="1:13" x14ac:dyDescent="0.25">
      <c r="A7250" s="9"/>
      <c r="H7250" s="9"/>
      <c r="J7250">
        <v>23</v>
      </c>
      <c r="K7250">
        <f ca="1">SIMULATION!$D$3*SIMULATION!$D$17/$H7227/(SIMULATION!$D$17-$I7227)*(((EXP(-$I7227*$J7250))/(1-EXP(-SIMULATION!$D$4*$I7227)))-(EXP(-SIMULATION!$D$17*$J7250)/(1-EXP(-SIMULATION!$D$4*SIMULATION!$D$17))))</f>
        <v>1.3678039243188276</v>
      </c>
      <c r="L7250">
        <v>0.13146994379127863</v>
      </c>
      <c r="M7250">
        <f t="shared" ca="1" si="113"/>
        <v>1.547629029366514</v>
      </c>
    </row>
    <row r="7251" spans="1:13" x14ac:dyDescent="0.25">
      <c r="A7251" s="9"/>
      <c r="H7251" s="9"/>
      <c r="J7251">
        <v>24</v>
      </c>
      <c r="K7251">
        <f ca="1">SIMULATION!$D$3*SIMULATION!$D$17/$H7227/(SIMULATION!$D$17-$I7227)*(((EXP(-$I7227*$J7251))/(1-EXP(-SIMULATION!$D$4*$I7227)))-(EXP(-SIMULATION!$D$17*$J7251)/(1-EXP(-SIMULATION!$D$4*SIMULATION!$D$17))))</f>
        <v>1.2871014486649526</v>
      </c>
      <c r="L7251">
        <v>0.34382003035765668</v>
      </c>
      <c r="M7251">
        <f t="shared" ca="1" si="113"/>
        <v>1.7296327078183205</v>
      </c>
    </row>
    <row r="7252" spans="1:13" x14ac:dyDescent="0.25">
      <c r="A7252" s="9">
        <v>291</v>
      </c>
      <c r="B7252" s="2">
        <f ca="1">NORMINV(RAND(),SIMULATION!D7,SIMULATION!D8)</f>
        <v>63.980806478854788</v>
      </c>
      <c r="C7252" s="2">
        <v>2</v>
      </c>
      <c r="D7252" s="2">
        <f ca="1">SIMULATION!$D$11*(1+(SIMULATION!$D$12*LN(1+$C7252)))*(1+(SIMULATION!$D$13*(($B7252/63.5)-1)))</f>
        <v>10.273766806489675</v>
      </c>
      <c r="E7252" s="2">
        <v>-2.0802087361770936E-2</v>
      </c>
      <c r="F7252" s="2">
        <f ca="1">D7252*(1+E7252)</f>
        <v>10.060051011846614</v>
      </c>
      <c r="G7252" s="2">
        <v>0.92881247639005182</v>
      </c>
      <c r="H7252" s="9">
        <f>SIMULATION!$D$15*EXP($G$7252)</f>
        <v>558.84407328247948</v>
      </c>
      <c r="I7252" s="2">
        <f ca="1">$F7252/$H7252</f>
        <v>1.8001534762204681E-2</v>
      </c>
      <c r="J7252">
        <v>0</v>
      </c>
      <c r="K7252">
        <f ca="1">SIMULATION!$D$3*SIMULATION!$D$17/$H7252/(SIMULATION!$D$17-$I7252)*(((EXP(-$I7252*$J7252))/(1-EXP(-SIMULATION!$D$4*$I7252)))-(EXP(-SIMULATION!$D$17*$J7252)/(1-EXP(-SIMULATION!$D$4*SIMULATION!$D$17))))</f>
        <v>1.8979796238149054</v>
      </c>
      <c r="L7252">
        <v>8.1390562300995631E-2</v>
      </c>
      <c r="M7252">
        <f t="shared" ca="1" si="113"/>
        <v>2.0524572526330327</v>
      </c>
    </row>
    <row r="7253" spans="1:13" x14ac:dyDescent="0.25">
      <c r="A7253" s="9"/>
      <c r="H7253" s="9"/>
      <c r="J7253">
        <v>1</v>
      </c>
      <c r="K7253">
        <f ca="1">SIMULATION!$D$3*SIMULATION!$D$17/$H7252/(SIMULATION!$D$17-$I7252)*(((EXP(-$I7252*$J7253))/(1-EXP(-SIMULATION!$D$4*$I7252)))-(EXP(-SIMULATION!$D$17*$J7253)/(1-EXP(-SIMULATION!$D$4*SIMULATION!$D$17))))</f>
        <v>2.2142225985237447</v>
      </c>
      <c r="L7253">
        <v>0.25773619690814109</v>
      </c>
      <c r="M7253">
        <f t="shared" ca="1" si="113"/>
        <v>2.7849079101753165</v>
      </c>
    </row>
    <row r="7254" spans="1:13" x14ac:dyDescent="0.25">
      <c r="A7254" s="9"/>
      <c r="H7254" s="9"/>
      <c r="J7254">
        <v>2</v>
      </c>
      <c r="K7254">
        <f ca="1">SIMULATION!$D$3*SIMULATION!$D$17/$H7252/(SIMULATION!$D$17-$I7252)*(((EXP(-$I7252*$J7254))/(1-EXP(-SIMULATION!$D$4*$I7252)))-(EXP(-SIMULATION!$D$17*$J7254)/(1-EXP(-SIMULATION!$D$4*SIMULATION!$D$17))))</f>
        <v>2.3990748507367035</v>
      </c>
      <c r="L7254">
        <v>0.19332736039238912</v>
      </c>
      <c r="M7254">
        <f t="shared" ca="1" si="113"/>
        <v>2.8628816590133952</v>
      </c>
    </row>
    <row r="7255" spans="1:13" x14ac:dyDescent="0.25">
      <c r="A7255" s="9"/>
      <c r="H7255" s="9"/>
      <c r="J7255">
        <v>3</v>
      </c>
      <c r="K7255">
        <f ca="1">SIMULATION!$D$3*SIMULATION!$D$17/$H7252/(SIMULATION!$D$17-$I7252)*(((EXP(-$I7252*$J7255))/(1-EXP(-SIMULATION!$D$4*$I7252)))-(EXP(-SIMULATION!$D$17*$J7255)/(1-EXP(-SIMULATION!$D$4*SIMULATION!$D$17))))</f>
        <v>2.500046368774365</v>
      </c>
      <c r="L7255">
        <v>-0.21788722452207149</v>
      </c>
      <c r="M7255">
        <f t="shared" ca="1" si="113"/>
        <v>1.9553182043056352</v>
      </c>
    </row>
    <row r="7256" spans="1:13" x14ac:dyDescent="0.25">
      <c r="A7256" s="9"/>
      <c r="H7256" s="9"/>
      <c r="J7256">
        <v>4</v>
      </c>
      <c r="K7256">
        <f ca="1">SIMULATION!$D$3*SIMULATION!$D$17/$H7252/(SIMULATION!$D$17-$I7252)*(((EXP(-$I7252*$J7256))/(1-EXP(-SIMULATION!$D$4*$I7252)))-(EXP(-SIMULATION!$D$17*$J7256)/(1-EXP(-SIMULATION!$D$4*SIMULATION!$D$17))))</f>
        <v>2.547577039828544</v>
      </c>
      <c r="L7256">
        <v>-0.17231956073566679</v>
      </c>
      <c r="M7256">
        <f t="shared" ca="1" si="113"/>
        <v>2.108579683385019</v>
      </c>
    </row>
    <row r="7257" spans="1:13" x14ac:dyDescent="0.25">
      <c r="A7257" s="9"/>
      <c r="H7257" s="9"/>
      <c r="J7257">
        <v>5</v>
      </c>
      <c r="K7257">
        <f ca="1">SIMULATION!$D$3*SIMULATION!$D$17/$H7252/(SIMULATION!$D$17-$I7252)*(((EXP(-$I7252*$J7257))/(1-EXP(-SIMULATION!$D$4*$I7252)))-(EXP(-SIMULATION!$D$17*$J7257)/(1-EXP(-SIMULATION!$D$4*SIMULATION!$D$17))))</f>
        <v>2.5611679169896342</v>
      </c>
      <c r="L7257">
        <v>-0.15143962742358319</v>
      </c>
      <c r="M7257">
        <f t="shared" ca="1" si="113"/>
        <v>2.1733056018714891</v>
      </c>
    </row>
    <row r="7258" spans="1:13" x14ac:dyDescent="0.25">
      <c r="A7258" s="9"/>
      <c r="H7258" s="9"/>
      <c r="J7258">
        <v>6</v>
      </c>
      <c r="K7258">
        <f ca="1">SIMULATION!$D$3*SIMULATION!$D$17/$H7252/(SIMULATION!$D$17-$I7252)*(((EXP(-$I7252*$J7258))/(1-EXP(-SIMULATION!$D$4*$I7252)))-(EXP(-SIMULATION!$D$17*$J7258)/(1-EXP(-SIMULATION!$D$4*SIMULATION!$D$17))))</f>
        <v>2.5533102821969815</v>
      </c>
      <c r="L7258">
        <v>-9.5575383751219059E-2</v>
      </c>
      <c r="M7258">
        <f t="shared" ca="1" si="113"/>
        <v>2.3092766721400713</v>
      </c>
    </row>
    <row r="7259" spans="1:13" x14ac:dyDescent="0.25">
      <c r="A7259" s="9"/>
      <c r="H7259" s="9"/>
      <c r="J7259">
        <v>7</v>
      </c>
      <c r="K7259">
        <f ca="1">SIMULATION!$D$3*SIMULATION!$D$17/$H7252/(SIMULATION!$D$17-$I7252)*(((EXP(-$I7252*$J7259))/(1-EXP(-SIMULATION!$D$4*$I7252)))-(EXP(-SIMULATION!$D$17*$J7259)/(1-EXP(-SIMULATION!$D$4*SIMULATION!$D$17))))</f>
        <v>2.5320034833880962</v>
      </c>
      <c r="L7259">
        <v>9.4840361294509026E-2</v>
      </c>
      <c r="M7259">
        <f t="shared" ca="1" si="113"/>
        <v>2.7721396085515786</v>
      </c>
    </row>
    <row r="7260" spans="1:13" x14ac:dyDescent="0.25">
      <c r="A7260" s="9"/>
      <c r="H7260" s="9"/>
      <c r="J7260">
        <v>8</v>
      </c>
      <c r="K7260">
        <f ca="1">SIMULATION!$D$3*SIMULATION!$D$17/$H7252/(SIMULATION!$D$17-$I7252)*(((EXP(-$I7252*$J7260))/(1-EXP(-SIMULATION!$D$4*$I7252)))-(EXP(-SIMULATION!$D$17*$J7260)/(1-EXP(-SIMULATION!$D$4*SIMULATION!$D$17))))</f>
        <v>2.5023684239271526</v>
      </c>
      <c r="L7260">
        <v>2.9721299413367673E-2</v>
      </c>
      <c r="M7260">
        <f t="shared" ca="1" si="113"/>
        <v>2.5767420650972488</v>
      </c>
    </row>
    <row r="7261" spans="1:13" x14ac:dyDescent="0.25">
      <c r="A7261" s="9"/>
      <c r="H7261" s="9"/>
      <c r="J7261">
        <v>9</v>
      </c>
      <c r="K7261">
        <f ca="1">SIMULATION!$D$3*SIMULATION!$D$17/$H7252/(SIMULATION!$D$17-$I7252)*(((EXP(-$I7252*$J7261))/(1-EXP(-SIMULATION!$D$4*$I7252)))-(EXP(-SIMULATION!$D$17*$J7261)/(1-EXP(-SIMULATION!$D$4*SIMULATION!$D$17))))</f>
        <v>2.4676815240911045</v>
      </c>
      <c r="L7261">
        <v>-0.35628645056491198</v>
      </c>
      <c r="M7261">
        <f t="shared" ca="1" si="113"/>
        <v>1.5884800327480726</v>
      </c>
    </row>
    <row r="7262" spans="1:13" x14ac:dyDescent="0.25">
      <c r="A7262" s="9"/>
      <c r="H7262" s="9"/>
      <c r="J7262">
        <v>10</v>
      </c>
      <c r="K7262">
        <f ca="1">SIMULATION!$D$3*SIMULATION!$D$17/$H7252/(SIMULATION!$D$17-$I7252)*(((EXP(-$I7252*$J7262))/(1-EXP(-SIMULATION!$D$4*$I7252)))-(EXP(-SIMULATION!$D$17*$J7262)/(1-EXP(-SIMULATION!$D$4*SIMULATION!$D$17))))</f>
        <v>2.4300373070121672</v>
      </c>
      <c r="L7262">
        <v>-0.16026297355631602</v>
      </c>
      <c r="M7262">
        <f t="shared" ca="1" si="113"/>
        <v>2.0405923023376147</v>
      </c>
    </row>
    <row r="7263" spans="1:13" x14ac:dyDescent="0.25">
      <c r="A7263" s="9"/>
      <c r="H7263" s="9"/>
      <c r="J7263">
        <v>11</v>
      </c>
      <c r="K7263">
        <f ca="1">SIMULATION!$D$3*SIMULATION!$D$17/$H7252/(SIMULATION!$D$17-$I7252)*(((EXP(-$I7252*$J7263))/(1-EXP(-SIMULATION!$D$4*$I7252)))-(EXP(-SIMULATION!$D$17*$J7263)/(1-EXP(-SIMULATION!$D$4*SIMULATION!$D$17))))</f>
        <v>2.3907729981863644</v>
      </c>
      <c r="L7263">
        <v>-0.3131246751519694</v>
      </c>
      <c r="M7263">
        <f t="shared" ca="1" si="113"/>
        <v>1.6421629797671591</v>
      </c>
    </row>
    <row r="7264" spans="1:13" x14ac:dyDescent="0.25">
      <c r="A7264" s="9"/>
      <c r="H7264" s="9"/>
      <c r="J7264">
        <v>12</v>
      </c>
      <c r="K7264">
        <f ca="1">SIMULATION!$D$3*SIMULATION!$D$17/$H7252/(SIMULATION!$D$17-$I7252)*(((EXP(-$I7252*$J7264))/(1-EXP(-SIMULATION!$D$4*$I7252)))-(EXP(-SIMULATION!$D$17*$J7264)/(1-EXP(-SIMULATION!$D$4*SIMULATION!$D$17))))</f>
        <v>2.3507406175272449</v>
      </c>
      <c r="L7264">
        <v>6.1848357747179748E-2</v>
      </c>
      <c r="M7264">
        <f t="shared" ca="1" si="113"/>
        <v>2.4961300642108961</v>
      </c>
    </row>
    <row r="7265" spans="1:13" x14ac:dyDescent="0.25">
      <c r="A7265" s="9"/>
      <c r="H7265" s="9"/>
      <c r="J7265">
        <v>13</v>
      </c>
      <c r="K7265">
        <f ca="1">SIMULATION!$D$3*SIMULATION!$D$17/$H7252/(SIMULATION!$D$17-$I7252)*(((EXP(-$I7252*$J7265))/(1-EXP(-SIMULATION!$D$4*$I7252)))-(EXP(-SIMULATION!$D$17*$J7265)/(1-EXP(-SIMULATION!$D$4*SIMULATION!$D$17))))</f>
        <v>2.3104813409691496</v>
      </c>
      <c r="L7265">
        <v>9.4041818327797233E-2</v>
      </c>
      <c r="M7265">
        <f t="shared" ca="1" si="113"/>
        <v>2.5277632074863359</v>
      </c>
    </row>
    <row r="7266" spans="1:13" x14ac:dyDescent="0.25">
      <c r="A7266" s="9"/>
      <c r="H7266" s="9"/>
      <c r="J7266">
        <v>14</v>
      </c>
      <c r="K7266">
        <f ca="1">SIMULATION!$D$3*SIMULATION!$D$17/$H7252/(SIMULATION!$D$17-$I7252)*(((EXP(-$I7252*$J7266))/(1-EXP(-SIMULATION!$D$4*$I7252)))-(EXP(-SIMULATION!$D$17*$J7266)/(1-EXP(-SIMULATION!$D$4*SIMULATION!$D$17))))</f>
        <v>2.270337234053696</v>
      </c>
      <c r="L7266">
        <v>0.36031165174721547</v>
      </c>
      <c r="M7266">
        <f t="shared" ca="1" si="113"/>
        <v>3.0883661928787882</v>
      </c>
    </row>
    <row r="7267" spans="1:13" x14ac:dyDescent="0.25">
      <c r="A7267" s="9"/>
      <c r="H7267" s="9"/>
      <c r="J7267">
        <v>15</v>
      </c>
      <c r="K7267">
        <f ca="1">SIMULATION!$D$3*SIMULATION!$D$17/$H7252/(SIMULATION!$D$17-$I7252)*(((EXP(-$I7252*$J7267))/(1-EXP(-SIMULATION!$D$4*$I7252)))-(EXP(-SIMULATION!$D$17*$J7267)/(1-EXP(-SIMULATION!$D$4*SIMULATION!$D$17))))</f>
        <v>2.2305228519906066</v>
      </c>
      <c r="L7267">
        <v>0.24552276048474472</v>
      </c>
      <c r="M7267">
        <f t="shared" ca="1" si="113"/>
        <v>2.7781669799356461</v>
      </c>
    </row>
    <row r="7268" spans="1:13" x14ac:dyDescent="0.25">
      <c r="A7268" s="9"/>
      <c r="H7268" s="9"/>
      <c r="J7268">
        <v>16</v>
      </c>
      <c r="K7268">
        <f ca="1">SIMULATION!$D$3*SIMULATION!$D$17/$H7252/(SIMULATION!$D$17-$I7252)*(((EXP(-$I7252*$J7268))/(1-EXP(-SIMULATION!$D$4*$I7252)))-(EXP(-SIMULATION!$D$17*$J7268)/(1-EXP(-SIMULATION!$D$4*SIMULATION!$D$17))))</f>
        <v>2.1911711212083747</v>
      </c>
      <c r="L7268">
        <v>-0.3404598165454748</v>
      </c>
      <c r="M7268">
        <f t="shared" ca="1" si="113"/>
        <v>1.4451654032620289</v>
      </c>
    </row>
    <row r="7269" spans="1:13" x14ac:dyDescent="0.25">
      <c r="A7269" s="9"/>
      <c r="H7269" s="9"/>
      <c r="J7269">
        <v>17</v>
      </c>
      <c r="K7269">
        <f ca="1">SIMULATION!$D$3*SIMULATION!$D$17/$H7252/(SIMULATION!$D$17-$I7252)*(((EXP(-$I7252*$J7269))/(1-EXP(-SIMULATION!$D$4*$I7252)))-(EXP(-SIMULATION!$D$17*$J7269)/(1-EXP(-SIMULATION!$D$4*SIMULATION!$D$17))))</f>
        <v>2.1523627398861622</v>
      </c>
      <c r="L7269">
        <v>6.6787246567941466E-2</v>
      </c>
      <c r="M7269">
        <f t="shared" ca="1" si="113"/>
        <v>2.2961131208985894</v>
      </c>
    </row>
    <row r="7270" spans="1:13" x14ac:dyDescent="0.25">
      <c r="A7270" s="9"/>
      <c r="H7270" s="9"/>
      <c r="J7270">
        <v>18</v>
      </c>
      <c r="K7270">
        <f ca="1">SIMULATION!$D$3*SIMULATION!$D$17/$H7252/(SIMULATION!$D$17-$I7252)*(((EXP(-$I7252*$J7270))/(1-EXP(-SIMULATION!$D$4*$I7252)))-(EXP(-SIMULATION!$D$17*$J7270)/(1-EXP(-SIMULATION!$D$4*SIMULATION!$D$17))))</f>
        <v>2.1141450170751614</v>
      </c>
      <c r="L7270">
        <v>0.14898714564400009</v>
      </c>
      <c r="M7270">
        <f t="shared" ca="1" si="113"/>
        <v>2.4291254486466758</v>
      </c>
    </row>
    <row r="7271" spans="1:13" x14ac:dyDescent="0.25">
      <c r="A7271" s="9"/>
      <c r="H7271" s="9"/>
      <c r="J7271">
        <v>19</v>
      </c>
      <c r="K7271">
        <f ca="1">SIMULATION!$D$3*SIMULATION!$D$17/$H7252/(SIMULATION!$D$17-$I7252)*(((EXP(-$I7252*$J7271))/(1-EXP(-SIMULATION!$D$4*$I7252)))-(EXP(-SIMULATION!$D$17*$J7271)/(1-EXP(-SIMULATION!$D$4*SIMULATION!$D$17))))</f>
        <v>2.076543943837629</v>
      </c>
      <c r="L7271">
        <v>6.7586370071777729E-2</v>
      </c>
      <c r="M7271">
        <f t="shared" ca="1" si="113"/>
        <v>2.2168900112961478</v>
      </c>
    </row>
    <row r="7272" spans="1:13" x14ac:dyDescent="0.25">
      <c r="A7272" s="9"/>
      <c r="H7272" s="9"/>
      <c r="J7272">
        <v>20</v>
      </c>
      <c r="K7272">
        <f ca="1">SIMULATION!$D$3*SIMULATION!$D$17/$H7252/(SIMULATION!$D$17-$I7252)*(((EXP(-$I7252*$J7272))/(1-EXP(-SIMULATION!$D$4*$I7252)))-(EXP(-SIMULATION!$D$17*$J7272)/(1-EXP(-SIMULATION!$D$4*SIMULATION!$D$17))))</f>
        <v>2.0395719273240056</v>
      </c>
      <c r="L7272">
        <v>-3.6022998061054197E-2</v>
      </c>
      <c r="M7272">
        <f t="shared" ca="1" si="113"/>
        <v>1.9661004317406323</v>
      </c>
    </row>
    <row r="7273" spans="1:13" x14ac:dyDescent="0.25">
      <c r="A7273" s="9"/>
      <c r="H7273" s="9"/>
      <c r="J7273">
        <v>21</v>
      </c>
      <c r="K7273">
        <f ca="1">SIMULATION!$D$3*SIMULATION!$D$17/$H7252/(SIMULATION!$D$17-$I7252)*(((EXP(-$I7252*$J7273))/(1-EXP(-SIMULATION!$D$4*$I7252)))-(EXP(-SIMULATION!$D$17*$J7273)/(1-EXP(-SIMULATION!$D$4*SIMULATION!$D$17))))</f>
        <v>2.0032327455804859</v>
      </c>
      <c r="L7273">
        <v>0.19252109760031136</v>
      </c>
      <c r="M7273">
        <f t="shared" ca="1" si="113"/>
        <v>2.3888973125085262</v>
      </c>
    </row>
    <row r="7274" spans="1:13" x14ac:dyDescent="0.25">
      <c r="A7274" s="9"/>
      <c r="H7274" s="9"/>
      <c r="J7274">
        <v>22</v>
      </c>
      <c r="K7274">
        <f ca="1">SIMULATION!$D$3*SIMULATION!$D$17/$H7252/(SIMULATION!$D$17-$I7252)*(((EXP(-$I7252*$J7274))/(1-EXP(-SIMULATION!$D$4*$I7252)))-(EXP(-SIMULATION!$D$17*$J7274)/(1-EXP(-SIMULATION!$D$4*SIMULATION!$D$17))))</f>
        <v>1.9675247213577491</v>
      </c>
      <c r="L7274">
        <v>0.40123050790503589</v>
      </c>
      <c r="M7274">
        <f t="shared" ca="1" si="113"/>
        <v>2.7569556646238329</v>
      </c>
    </row>
    <row r="7275" spans="1:13" x14ac:dyDescent="0.25">
      <c r="A7275" s="9"/>
      <c r="H7275" s="9"/>
      <c r="J7275">
        <v>23</v>
      </c>
      <c r="K7275">
        <f ca="1">SIMULATION!$D$3*SIMULATION!$D$17/$H7252/(SIMULATION!$D$17-$I7252)*(((EXP(-$I7252*$J7275))/(1-EXP(-SIMULATION!$D$4*$I7252)))-(EXP(-SIMULATION!$D$17*$J7275)/(1-EXP(-SIMULATION!$D$4*SIMULATION!$D$17))))</f>
        <v>1.9324427546365261</v>
      </c>
      <c r="L7275">
        <v>-0.42839029424271186</v>
      </c>
      <c r="M7275">
        <f t="shared" ca="1" si="113"/>
        <v>1.1046030343705882</v>
      </c>
    </row>
    <row r="7276" spans="1:13" x14ac:dyDescent="0.25">
      <c r="A7276" s="9"/>
      <c r="H7276" s="9"/>
      <c r="J7276">
        <v>24</v>
      </c>
      <c r="K7276">
        <f ca="1">SIMULATION!$D$3*SIMULATION!$D$17/$H7252/(SIMULATION!$D$17-$I7252)*(((EXP(-$I7252*$J7276))/(1-EXP(-SIMULATION!$D$4*$I7252)))-(EXP(-SIMULATION!$D$17*$J7276)/(1-EXP(-SIMULATION!$D$4*SIMULATION!$D$17))))</f>
        <v>1.8979796238149054</v>
      </c>
      <c r="L7276">
        <v>0.39485293269940458</v>
      </c>
      <c r="M7276">
        <f t="shared" ca="1" si="113"/>
        <v>2.6474024444819335</v>
      </c>
    </row>
    <row r="7277" spans="1:13" x14ac:dyDescent="0.25">
      <c r="A7277" s="9">
        <v>292</v>
      </c>
      <c r="B7277" s="2">
        <f ca="1">NORMINV(RAND(),SIMULATION!D7,SIMULATION!D8)</f>
        <v>59.099135009717763</v>
      </c>
      <c r="C7277" s="2">
        <v>2</v>
      </c>
      <c r="D7277" s="2">
        <f ca="1">SIMULATION!$D$11*(1+(SIMULATION!$D$12*LN(1+$C7277)))*(1+(SIMULATION!$D$13*(($B7277/63.5)-1)))</f>
        <v>9.9112454027398282</v>
      </c>
      <c r="E7277" s="2">
        <v>5.9496195305075432E-2</v>
      </c>
      <c r="F7277" s="2">
        <f ca="1">D7277*(1+E7277)</f>
        <v>10.500926794937769</v>
      </c>
      <c r="G7277" s="2">
        <v>-9.5618836989749892E-3</v>
      </c>
      <c r="H7277" s="9">
        <f>SIMULATION!$D$15*EXP($G$7277)</f>
        <v>218.65521653187699</v>
      </c>
      <c r="I7277" s="2">
        <f ca="1">$F7277/$H7277</f>
        <v>4.8025045830118004E-2</v>
      </c>
      <c r="J7277">
        <v>0</v>
      </c>
      <c r="K7277">
        <f ca="1">SIMULATION!$D$3*SIMULATION!$D$17/$H7277/(SIMULATION!$D$17-$I7277)*(((EXP(-$I7277*$J7277))/(1-EXP(-SIMULATION!$D$4*$I7277)))-(EXP(-SIMULATION!$D$17*$J7277)/(1-EXP(-SIMULATION!$D$4*SIMULATION!$D$17))))</f>
        <v>1.3014748432398129</v>
      </c>
      <c r="L7277">
        <v>0.58407374845460636</v>
      </c>
      <c r="M7277">
        <f t="shared" ca="1" si="113"/>
        <v>2.0616321334502614</v>
      </c>
    </row>
    <row r="7278" spans="1:13" x14ac:dyDescent="0.25">
      <c r="A7278" s="9"/>
      <c r="H7278" s="9"/>
      <c r="J7278">
        <v>1</v>
      </c>
      <c r="K7278">
        <f ca="1">SIMULATION!$D$3*SIMULATION!$D$17/$H7277/(SIMULATION!$D$17-$I7277)*(((EXP(-$I7277*$J7278))/(1-EXP(-SIMULATION!$D$4*$I7277)))-(EXP(-SIMULATION!$D$17*$J7278)/(1-EXP(-SIMULATION!$D$4*SIMULATION!$D$17))))</f>
        <v>2.1210142533269631</v>
      </c>
      <c r="L7278">
        <v>2.8048961895103794E-2</v>
      </c>
      <c r="M7278">
        <f t="shared" ca="1" si="113"/>
        <v>2.1805065012975033</v>
      </c>
    </row>
    <row r="7279" spans="1:13" x14ac:dyDescent="0.25">
      <c r="A7279" s="9"/>
      <c r="H7279" s="9"/>
      <c r="J7279">
        <v>2</v>
      </c>
      <c r="K7279">
        <f ca="1">SIMULATION!$D$3*SIMULATION!$D$17/$H7277/(SIMULATION!$D$17-$I7277)*(((EXP(-$I7277*$J7279))/(1-EXP(-SIMULATION!$D$4*$I7277)))-(EXP(-SIMULATION!$D$17*$J7279)/(1-EXP(-SIMULATION!$D$4*SIMULATION!$D$17))))</f>
        <v>2.5858475770455049</v>
      </c>
      <c r="L7279">
        <v>7.1541872878991247E-2</v>
      </c>
      <c r="M7279">
        <f t="shared" ca="1" si="113"/>
        <v>2.7708439556869418</v>
      </c>
    </row>
    <row r="7280" spans="1:13" x14ac:dyDescent="0.25">
      <c r="A7280" s="9"/>
      <c r="H7280" s="9"/>
      <c r="J7280">
        <v>3</v>
      </c>
      <c r="K7280">
        <f ca="1">SIMULATION!$D$3*SIMULATION!$D$17/$H7277/(SIMULATION!$D$17-$I7277)*(((EXP(-$I7277*$J7280))/(1-EXP(-SIMULATION!$D$4*$I7277)))-(EXP(-SIMULATION!$D$17*$J7280)/(1-EXP(-SIMULATION!$D$4*SIMULATION!$D$17))))</f>
        <v>2.8262063256494998</v>
      </c>
      <c r="L7280">
        <v>-6.938880527583785E-2</v>
      </c>
      <c r="M7280">
        <f t="shared" ca="1" si="113"/>
        <v>2.6300992452496654</v>
      </c>
    </row>
    <row r="7281" spans="1:13" x14ac:dyDescent="0.25">
      <c r="A7281" s="9"/>
      <c r="H7281" s="9"/>
      <c r="J7281">
        <v>4</v>
      </c>
      <c r="K7281">
        <f ca="1">SIMULATION!$D$3*SIMULATION!$D$17/$H7277/(SIMULATION!$D$17-$I7277)*(((EXP(-$I7277*$J7281))/(1-EXP(-SIMULATION!$D$4*$I7277)))-(EXP(-SIMULATION!$D$17*$J7281)/(1-EXP(-SIMULATION!$D$4*SIMULATION!$D$17))))</f>
        <v>2.9254133283752557</v>
      </c>
      <c r="L7281">
        <v>-5.4472658379196804E-3</v>
      </c>
      <c r="M7281">
        <f t="shared" ca="1" si="113"/>
        <v>2.9094778242898025</v>
      </c>
    </row>
    <row r="7282" spans="1:13" x14ac:dyDescent="0.25">
      <c r="A7282" s="9"/>
      <c r="H7282" s="9"/>
      <c r="J7282">
        <v>5</v>
      </c>
      <c r="K7282">
        <f ca="1">SIMULATION!$D$3*SIMULATION!$D$17/$H7277/(SIMULATION!$D$17-$I7277)*(((EXP(-$I7277*$J7282))/(1-EXP(-SIMULATION!$D$4*$I7277)))-(EXP(-SIMULATION!$D$17*$J7282)/(1-EXP(-SIMULATION!$D$4*SIMULATION!$D$17))))</f>
        <v>2.9367374138612865</v>
      </c>
      <c r="L7282">
        <v>-3.673091820822779E-2</v>
      </c>
      <c r="M7282">
        <f t="shared" ca="1" si="113"/>
        <v>2.8288683521137052</v>
      </c>
    </row>
    <row r="7283" spans="1:13" x14ac:dyDescent="0.25">
      <c r="A7283" s="9"/>
      <c r="H7283" s="9"/>
      <c r="J7283">
        <v>6</v>
      </c>
      <c r="K7283">
        <f ca="1">SIMULATION!$D$3*SIMULATION!$D$17/$H7277/(SIMULATION!$D$17-$I7277)*(((EXP(-$I7277*$J7283))/(1-EXP(-SIMULATION!$D$4*$I7277)))-(EXP(-SIMULATION!$D$17*$J7283)/(1-EXP(-SIMULATION!$D$4*SIMULATION!$D$17))))</f>
        <v>2.8941940074358521</v>
      </c>
      <c r="L7283">
        <v>0.26466235495216239</v>
      </c>
      <c r="M7283">
        <f t="shared" ca="1" si="113"/>
        <v>3.6601782091322606</v>
      </c>
    </row>
    <row r="7284" spans="1:13" x14ac:dyDescent="0.25">
      <c r="A7284" s="9"/>
      <c r="H7284" s="9"/>
      <c r="J7284">
        <v>7</v>
      </c>
      <c r="K7284">
        <f ca="1">SIMULATION!$D$3*SIMULATION!$D$17/$H7277/(SIMULATION!$D$17-$I7277)*(((EXP(-$I7277*$J7284))/(1-EXP(-SIMULATION!$D$4*$I7277)))-(EXP(-SIMULATION!$D$17*$J7284)/(1-EXP(-SIMULATION!$D$4*SIMULATION!$D$17))))</f>
        <v>2.8194661380026105</v>
      </c>
      <c r="L7284">
        <v>-0.32705464267627155</v>
      </c>
      <c r="M7284">
        <f t="shared" ca="1" si="113"/>
        <v>1.8973466477003196</v>
      </c>
    </row>
    <row r="7285" spans="1:13" x14ac:dyDescent="0.25">
      <c r="A7285" s="9"/>
      <c r="H7285" s="9"/>
      <c r="J7285">
        <v>8</v>
      </c>
      <c r="K7285">
        <f ca="1">SIMULATION!$D$3*SIMULATION!$D$17/$H7277/(SIMULATION!$D$17-$I7277)*(((EXP(-$I7277*$J7285))/(1-EXP(-SIMULATION!$D$4*$I7277)))-(EXP(-SIMULATION!$D$17*$J7285)/(1-EXP(-SIMULATION!$D$4*SIMULATION!$D$17))))</f>
        <v>2.726339322253541</v>
      </c>
      <c r="L7285">
        <v>-8.6085991684019716E-2</v>
      </c>
      <c r="M7285">
        <f t="shared" ca="1" si="113"/>
        <v>2.4916396980302067</v>
      </c>
    </row>
    <row r="7286" spans="1:13" x14ac:dyDescent="0.25">
      <c r="A7286" s="9"/>
      <c r="H7286" s="9"/>
      <c r="J7286">
        <v>9</v>
      </c>
      <c r="K7286">
        <f ca="1">SIMULATION!$D$3*SIMULATION!$D$17/$H7277/(SIMULATION!$D$17-$I7277)*(((EXP(-$I7277*$J7286))/(1-EXP(-SIMULATION!$D$4*$I7277)))-(EXP(-SIMULATION!$D$17*$J7286)/(1-EXP(-SIMULATION!$D$4*SIMULATION!$D$17))))</f>
        <v>2.6235432935465313</v>
      </c>
      <c r="L7286">
        <v>0.41101459503472199</v>
      </c>
      <c r="M7286">
        <f t="shared" ca="1" si="113"/>
        <v>3.7018578778996196</v>
      </c>
    </row>
    <row r="7287" spans="1:13" x14ac:dyDescent="0.25">
      <c r="A7287" s="9"/>
      <c r="H7287" s="9"/>
      <c r="J7287">
        <v>10</v>
      </c>
      <c r="K7287">
        <f ca="1">SIMULATION!$D$3*SIMULATION!$D$17/$H7277/(SIMULATION!$D$17-$I7277)*(((EXP(-$I7277*$J7287))/(1-EXP(-SIMULATION!$D$4*$I7277)))-(EXP(-SIMULATION!$D$17*$J7287)/(1-EXP(-SIMULATION!$D$4*SIMULATION!$D$17))))</f>
        <v>2.5165728100124225</v>
      </c>
      <c r="L7287">
        <v>-0.22835940555738865</v>
      </c>
      <c r="M7287">
        <f t="shared" ca="1" si="113"/>
        <v>1.9418897390760985</v>
      </c>
    </row>
    <row r="7288" spans="1:13" x14ac:dyDescent="0.25">
      <c r="A7288" s="9"/>
      <c r="H7288" s="9"/>
      <c r="J7288">
        <v>11</v>
      </c>
      <c r="K7288">
        <f ca="1">SIMULATION!$D$3*SIMULATION!$D$17/$H7277/(SIMULATION!$D$17-$I7277)*(((EXP(-$I7277*$J7288))/(1-EXP(-SIMULATION!$D$4*$I7277)))-(EXP(-SIMULATION!$D$17*$J7288)/(1-EXP(-SIMULATION!$D$4*SIMULATION!$D$17))))</f>
        <v>2.4088542431368833</v>
      </c>
      <c r="L7288">
        <v>0.20299582396063479</v>
      </c>
      <c r="M7288">
        <f t="shared" ca="1" si="113"/>
        <v>2.8978415950235266</v>
      </c>
    </row>
    <row r="7289" spans="1:13" x14ac:dyDescent="0.25">
      <c r="A7289" s="9"/>
      <c r="H7289" s="9"/>
      <c r="J7289">
        <v>12</v>
      </c>
      <c r="K7289">
        <f ca="1">SIMULATION!$D$3*SIMULATION!$D$17/$H7277/(SIMULATION!$D$17-$I7277)*(((EXP(-$I7277*$J7289))/(1-EXP(-SIMULATION!$D$4*$I7277)))-(EXP(-SIMULATION!$D$17*$J7289)/(1-EXP(-SIMULATION!$D$4*SIMULATION!$D$17))))</f>
        <v>2.3024929373478717</v>
      </c>
      <c r="L7289">
        <v>-9.2338912459653769E-2</v>
      </c>
      <c r="M7289">
        <f t="shared" ca="1" si="113"/>
        <v>2.0898832435671357</v>
      </c>
    </row>
    <row r="7290" spans="1:13" x14ac:dyDescent="0.25">
      <c r="A7290" s="9"/>
      <c r="H7290" s="9"/>
      <c r="J7290">
        <v>13</v>
      </c>
      <c r="K7290">
        <f ca="1">SIMULATION!$D$3*SIMULATION!$D$17/$H7277/(SIMULATION!$D$17-$I7277)*(((EXP(-$I7277*$J7290))/(1-EXP(-SIMULATION!$D$4*$I7277)))-(EXP(-SIMULATION!$D$17*$J7290)/(1-EXP(-SIMULATION!$D$4*SIMULATION!$D$17))))</f>
        <v>2.1987519277409167</v>
      </c>
      <c r="L7290">
        <v>-9.2708146189734095E-2</v>
      </c>
      <c r="M7290">
        <f t="shared" ca="1" si="113"/>
        <v>1.9949097125889521</v>
      </c>
    </row>
    <row r="7291" spans="1:13" x14ac:dyDescent="0.25">
      <c r="A7291" s="9"/>
      <c r="H7291" s="9"/>
      <c r="J7291">
        <v>14</v>
      </c>
      <c r="K7291">
        <f ca="1">SIMULATION!$D$3*SIMULATION!$D$17/$H7277/(SIMULATION!$D$17-$I7277)*(((EXP(-$I7277*$J7291))/(1-EXP(-SIMULATION!$D$4*$I7277)))-(EXP(-SIMULATION!$D$17*$J7291)/(1-EXP(-SIMULATION!$D$4*SIMULATION!$D$17))))</f>
        <v>2.0983585153514124</v>
      </c>
      <c r="L7291">
        <v>0.37620081610528527</v>
      </c>
      <c r="M7291">
        <f t="shared" ca="1" si="113"/>
        <v>2.8877627013080884</v>
      </c>
    </row>
    <row r="7292" spans="1:13" x14ac:dyDescent="0.25">
      <c r="A7292" s="9"/>
      <c r="H7292" s="9"/>
      <c r="J7292">
        <v>15</v>
      </c>
      <c r="K7292">
        <f ca="1">SIMULATION!$D$3*SIMULATION!$D$17/$H7277/(SIMULATION!$D$17-$I7277)*(((EXP(-$I7277*$J7292))/(1-EXP(-SIMULATION!$D$4*$I7277)))-(EXP(-SIMULATION!$D$17*$J7292)/(1-EXP(-SIMULATION!$D$4*SIMULATION!$D$17))))</f>
        <v>2.0017005386796072</v>
      </c>
      <c r="L7292">
        <v>0.2652147167341119</v>
      </c>
      <c r="M7292">
        <f t="shared" ca="1" si="113"/>
        <v>2.5325809800320385</v>
      </c>
    </row>
    <row r="7293" spans="1:13" x14ac:dyDescent="0.25">
      <c r="A7293" s="9"/>
      <c r="H7293" s="9"/>
      <c r="J7293">
        <v>16</v>
      </c>
      <c r="K7293">
        <f ca="1">SIMULATION!$D$3*SIMULATION!$D$17/$H7277/(SIMULATION!$D$17-$I7277)*(((EXP(-$I7277*$J7293))/(1-EXP(-SIMULATION!$D$4*$I7277)))-(EXP(-SIMULATION!$D$17*$J7293)/(1-EXP(-SIMULATION!$D$4*SIMULATION!$D$17))))</f>
        <v>1.9089519687753291</v>
      </c>
      <c r="L7293">
        <v>0.28524473197396127</v>
      </c>
      <c r="M7293">
        <f t="shared" ca="1" si="113"/>
        <v>2.4534704614598137</v>
      </c>
    </row>
    <row r="7294" spans="1:13" x14ac:dyDescent="0.25">
      <c r="A7294" s="9"/>
      <c r="H7294" s="9"/>
      <c r="J7294">
        <v>17</v>
      </c>
      <c r="K7294">
        <f ca="1">SIMULATION!$D$3*SIMULATION!$D$17/$H7277/(SIMULATION!$D$17-$I7277)*(((EXP(-$I7277*$J7294))/(1-EXP(-SIMULATION!$D$4*$I7277)))-(EXP(-SIMULATION!$D$17*$J7294)/(1-EXP(-SIMULATION!$D$4*SIMULATION!$D$17))))</f>
        <v>1.820153221606442</v>
      </c>
      <c r="L7294">
        <v>-0.26521079134676179</v>
      </c>
      <c r="M7294">
        <f t="shared" ca="1" si="113"/>
        <v>1.3374289453318395</v>
      </c>
    </row>
    <row r="7295" spans="1:13" x14ac:dyDescent="0.25">
      <c r="A7295" s="9"/>
      <c r="H7295" s="9"/>
      <c r="J7295">
        <v>18</v>
      </c>
      <c r="K7295">
        <f ca="1">SIMULATION!$D$3*SIMULATION!$D$17/$H7277/(SIMULATION!$D$17-$I7277)*(((EXP(-$I7277*$J7295))/(1-EXP(-SIMULATION!$D$4*$I7277)))-(EXP(-SIMULATION!$D$17*$J7295)/(1-EXP(-SIMULATION!$D$4*SIMULATION!$D$17))))</f>
        <v>1.7352624602290327</v>
      </c>
      <c r="L7295">
        <v>-0.48994831185296778</v>
      </c>
      <c r="M7295">
        <f t="shared" ca="1" si="113"/>
        <v>0.88507354721799059</v>
      </c>
    </row>
    <row r="7296" spans="1:13" x14ac:dyDescent="0.25">
      <c r="A7296" s="9"/>
      <c r="H7296" s="9"/>
      <c r="J7296">
        <v>19</v>
      </c>
      <c r="K7296">
        <f ca="1">SIMULATION!$D$3*SIMULATION!$D$17/$H7277/(SIMULATION!$D$17-$I7277)*(((EXP(-$I7277*$J7296))/(1-EXP(-SIMULATION!$D$4*$I7277)))-(EXP(-SIMULATION!$D$17*$J7296)/(1-EXP(-SIMULATION!$D$4*SIMULATION!$D$17))))</f>
        <v>1.6541883142057003</v>
      </c>
      <c r="L7296">
        <v>-0.29445861758871084</v>
      </c>
      <c r="M7296">
        <f t="shared" ca="1" si="113"/>
        <v>1.1670983099732897</v>
      </c>
    </row>
    <row r="7297" spans="1:13" x14ac:dyDescent="0.25">
      <c r="A7297" s="9"/>
      <c r="H7297" s="9"/>
      <c r="J7297">
        <v>20</v>
      </c>
      <c r="K7297">
        <f ca="1">SIMULATION!$D$3*SIMULATION!$D$17/$H7277/(SIMULATION!$D$17-$I7277)*(((EXP(-$I7277*$J7297))/(1-EXP(-SIMULATION!$D$4*$I7277)))-(EXP(-SIMULATION!$D$17*$J7297)/(1-EXP(-SIMULATION!$D$4*SIMULATION!$D$17))))</f>
        <v>1.5768106980722516</v>
      </c>
      <c r="L7297">
        <v>-0.32040387363980855</v>
      </c>
      <c r="M7297">
        <f t="shared" ca="1" si="113"/>
        <v>1.0715944424132118</v>
      </c>
    </row>
    <row r="7298" spans="1:13" x14ac:dyDescent="0.25">
      <c r="A7298" s="9"/>
      <c r="H7298" s="9"/>
      <c r="J7298">
        <v>21</v>
      </c>
      <c r="K7298">
        <f ca="1">SIMULATION!$D$3*SIMULATION!$D$17/$H7277/(SIMULATION!$D$17-$I7277)*(((EXP(-$I7277*$J7298))/(1-EXP(-SIMULATION!$D$4*$I7277)))-(EXP(-SIMULATION!$D$17*$J7298)/(1-EXP(-SIMULATION!$D$4*SIMULATION!$D$17))))</f>
        <v>1.5029940103690906</v>
      </c>
      <c r="L7298">
        <v>0.61015524366665819</v>
      </c>
      <c r="M7298">
        <f t="shared" ca="1" si="113"/>
        <v>2.420053686995371</v>
      </c>
    </row>
    <row r="7299" spans="1:13" x14ac:dyDescent="0.25">
      <c r="A7299" s="9"/>
      <c r="H7299" s="9"/>
      <c r="J7299">
        <v>22</v>
      </c>
      <c r="K7299">
        <f ca="1">SIMULATION!$D$3*SIMULATION!$D$17/$H7277/(SIMULATION!$D$17-$I7277)*(((EXP(-$I7277*$J7299))/(1-EXP(-SIMULATION!$D$4*$I7277)))-(EXP(-SIMULATION!$D$17*$J7299)/(1-EXP(-SIMULATION!$D$4*SIMULATION!$D$17))))</f>
        <v>1.4325954566094183</v>
      </c>
      <c r="L7299">
        <v>0.38856737558325644</v>
      </c>
      <c r="M7299">
        <f t="shared" ref="M7299:M7362" ca="1" si="114">$K7299*(1+$L7299)</f>
        <v>1.9892553134566369</v>
      </c>
    </row>
    <row r="7300" spans="1:13" x14ac:dyDescent="0.25">
      <c r="A7300" s="9"/>
      <c r="H7300" s="9"/>
      <c r="J7300">
        <v>23</v>
      </c>
      <c r="K7300">
        <f ca="1">SIMULATION!$D$3*SIMULATION!$D$17/$H7277/(SIMULATION!$D$17-$I7277)*(((EXP(-$I7277*$J7300))/(1-EXP(-SIMULATION!$D$4*$I7277)))-(EXP(-SIMULATION!$D$17*$J7300)/(1-EXP(-SIMULATION!$D$4*SIMULATION!$D$17))))</f>
        <v>1.3654702538916053</v>
      </c>
      <c r="L7300">
        <v>0.16565491568383162</v>
      </c>
      <c r="M7300">
        <f t="shared" ca="1" si="114"/>
        <v>1.5916671136687992</v>
      </c>
    </row>
    <row r="7301" spans="1:13" x14ac:dyDescent="0.25">
      <c r="A7301" s="9"/>
      <c r="H7301" s="9"/>
      <c r="J7301">
        <v>24</v>
      </c>
      <c r="K7301">
        <f ca="1">SIMULATION!$D$3*SIMULATION!$D$17/$H7277/(SIMULATION!$D$17-$I7277)*(((EXP(-$I7277*$J7301))/(1-EXP(-SIMULATION!$D$4*$I7277)))-(EXP(-SIMULATION!$D$17*$J7301)/(1-EXP(-SIMULATION!$D$4*SIMULATION!$D$17))))</f>
        <v>1.3014748432398133</v>
      </c>
      <c r="L7301">
        <v>0.39459278253825808</v>
      </c>
      <c r="M7301">
        <f t="shared" ca="1" si="114"/>
        <v>1.8150274230373544</v>
      </c>
    </row>
    <row r="7302" spans="1:13" x14ac:dyDescent="0.25">
      <c r="A7302" s="9">
        <v>293</v>
      </c>
      <c r="B7302" s="2">
        <f ca="1">NORMINV(RAND(),SIMULATION!D7,SIMULATION!D8)</f>
        <v>57.028194813240958</v>
      </c>
      <c r="C7302" s="2">
        <v>2</v>
      </c>
      <c r="D7302" s="2">
        <f ca="1">SIMULATION!$D$11*(1+(SIMULATION!$D$12*LN(1+$C7302)))*(1+(SIMULATION!$D$13*(($B7302/63.5)-1)))</f>
        <v>9.7574537861070372</v>
      </c>
      <c r="E7302" s="2">
        <v>-0.11128370060066869</v>
      </c>
      <c r="F7302" s="2">
        <f ca="1">D7302*(1+E7302)</f>
        <v>8.6716082203490394</v>
      </c>
      <c r="G7302" s="2">
        <v>-0.30208965015190681</v>
      </c>
      <c r="H7302" s="9">
        <f>SIMULATION!$D$15*EXP($G$7302)</f>
        <v>163.19868241023869</v>
      </c>
      <c r="I7302" s="2">
        <f ca="1">$F7302/$H7302</f>
        <v>5.3135283277293201E-2</v>
      </c>
      <c r="J7302">
        <v>0</v>
      </c>
      <c r="K7302">
        <f ca="1">SIMULATION!$D$3*SIMULATION!$D$17/$H7302/(SIMULATION!$D$17-$I7302)*(((EXP(-$I7302*$J7302))/(1-EXP(-SIMULATION!$D$4*$I7302)))-(EXP(-SIMULATION!$D$17*$J7302)/(1-EXP(-SIMULATION!$D$4*SIMULATION!$D$17))))</f>
        <v>1.4835231347833293</v>
      </c>
      <c r="L7302">
        <v>-0.25625386598433403</v>
      </c>
      <c r="M7302">
        <f t="shared" ca="1" si="114"/>
        <v>1.1033645962179028</v>
      </c>
    </row>
    <row r="7303" spans="1:13" x14ac:dyDescent="0.25">
      <c r="A7303" s="9"/>
      <c r="H7303" s="9"/>
      <c r="J7303">
        <v>1</v>
      </c>
      <c r="K7303">
        <f ca="1">SIMULATION!$D$3*SIMULATION!$D$17/$H7302/(SIMULATION!$D$17-$I7302)*(((EXP(-$I7302*$J7303))/(1-EXP(-SIMULATION!$D$4*$I7302)))-(EXP(-SIMULATION!$D$17*$J7303)/(1-EXP(-SIMULATION!$D$4*SIMULATION!$D$17))))</f>
        <v>2.5833362212932069</v>
      </c>
      <c r="L7303">
        <v>0.2521943325741553</v>
      </c>
      <c r="M7303">
        <f t="shared" ca="1" si="114"/>
        <v>3.2348389754368876</v>
      </c>
    </row>
    <row r="7304" spans="1:13" x14ac:dyDescent="0.25">
      <c r="A7304" s="9"/>
      <c r="H7304" s="9"/>
      <c r="J7304">
        <v>2</v>
      </c>
      <c r="K7304">
        <f ca="1">SIMULATION!$D$3*SIMULATION!$D$17/$H7302/(SIMULATION!$D$17-$I7302)*(((EXP(-$I7302*$J7304))/(1-EXP(-SIMULATION!$D$4*$I7302)))-(EXP(-SIMULATION!$D$17*$J7304)/(1-EXP(-SIMULATION!$D$4*SIMULATION!$D$17))))</f>
        <v>3.2036358747227007</v>
      </c>
      <c r="L7304">
        <v>0.31623757920465878</v>
      </c>
      <c r="M7304">
        <f t="shared" ca="1" si="114"/>
        <v>4.2167459283982067</v>
      </c>
    </row>
    <row r="7305" spans="1:13" x14ac:dyDescent="0.25">
      <c r="A7305" s="9"/>
      <c r="H7305" s="9"/>
      <c r="J7305">
        <v>3</v>
      </c>
      <c r="K7305">
        <f ca="1">SIMULATION!$D$3*SIMULATION!$D$17/$H7302/(SIMULATION!$D$17-$I7302)*(((EXP(-$I7302*$J7305))/(1-EXP(-SIMULATION!$D$4*$I7302)))-(EXP(-SIMULATION!$D$17*$J7305)/(1-EXP(-SIMULATION!$D$4*SIMULATION!$D$17))))</f>
        <v>3.5210237504311821</v>
      </c>
      <c r="L7305">
        <v>-0.24072210295989133</v>
      </c>
      <c r="M7305">
        <f t="shared" ca="1" si="114"/>
        <v>2.6734355086556643</v>
      </c>
    </row>
    <row r="7306" spans="1:13" x14ac:dyDescent="0.25">
      <c r="A7306" s="9"/>
      <c r="H7306" s="9"/>
      <c r="J7306">
        <v>4</v>
      </c>
      <c r="K7306">
        <f ca="1">SIMULATION!$D$3*SIMULATION!$D$17/$H7302/(SIMULATION!$D$17-$I7302)*(((EXP(-$I7302*$J7306))/(1-EXP(-SIMULATION!$D$4*$I7302)))-(EXP(-SIMULATION!$D$17*$J7306)/(1-EXP(-SIMULATION!$D$4*SIMULATION!$D$17))))</f>
        <v>3.6484442292175894</v>
      </c>
      <c r="L7306">
        <v>-8.2940162012587089E-3</v>
      </c>
      <c r="M7306">
        <f t="shared" ca="1" si="114"/>
        <v>3.6181839736710697</v>
      </c>
    </row>
    <row r="7307" spans="1:13" x14ac:dyDescent="0.25">
      <c r="A7307" s="9"/>
      <c r="H7307" s="9"/>
      <c r="J7307">
        <v>5</v>
      </c>
      <c r="K7307">
        <f ca="1">SIMULATION!$D$3*SIMULATION!$D$17/$H7302/(SIMULATION!$D$17-$I7302)*(((EXP(-$I7302*$J7307))/(1-EXP(-SIMULATION!$D$4*$I7302)))-(EXP(-SIMULATION!$D$17*$J7307)/(1-EXP(-SIMULATION!$D$4*SIMULATION!$D$17))))</f>
        <v>3.6580602728967055</v>
      </c>
      <c r="L7307">
        <v>0.22605422949669252</v>
      </c>
      <c r="M7307">
        <f t="shared" ca="1" si="114"/>
        <v>4.4849802693388314</v>
      </c>
    </row>
    <row r="7308" spans="1:13" x14ac:dyDescent="0.25">
      <c r="A7308" s="9"/>
      <c r="H7308" s="9"/>
      <c r="J7308">
        <v>6</v>
      </c>
      <c r="K7308">
        <f ca="1">SIMULATION!$D$3*SIMULATION!$D$17/$H7302/(SIMULATION!$D$17-$I7302)*(((EXP(-$I7302*$J7308))/(1-EXP(-SIMULATION!$D$4*$I7302)))-(EXP(-SIMULATION!$D$17*$J7308)/(1-EXP(-SIMULATION!$D$4*SIMULATION!$D$17))))</f>
        <v>3.5959122220237636</v>
      </c>
      <c r="L7308">
        <v>-1.7919243032102048E-2</v>
      </c>
      <c r="M7308">
        <f t="shared" ca="1" si="114"/>
        <v>3.531476196995214</v>
      </c>
    </row>
    <row r="7309" spans="1:13" x14ac:dyDescent="0.25">
      <c r="A7309" s="9"/>
      <c r="H7309" s="9"/>
      <c r="J7309">
        <v>7</v>
      </c>
      <c r="K7309">
        <f ca="1">SIMULATION!$D$3*SIMULATION!$D$17/$H7302/(SIMULATION!$D$17-$I7302)*(((EXP(-$I7302*$J7309))/(1-EXP(-SIMULATION!$D$4*$I7302)))-(EXP(-SIMULATION!$D$17*$J7309)/(1-EXP(-SIMULATION!$D$4*SIMULATION!$D$17))))</f>
        <v>3.4913109348225313</v>
      </c>
      <c r="L7309">
        <v>-0.39265407790655293</v>
      </c>
      <c r="M7309">
        <f t="shared" ca="1" si="114"/>
        <v>2.1204334590247251</v>
      </c>
    </row>
    <row r="7310" spans="1:13" x14ac:dyDescent="0.25">
      <c r="A7310" s="9"/>
      <c r="H7310" s="9"/>
      <c r="J7310">
        <v>8</v>
      </c>
      <c r="K7310">
        <f ca="1">SIMULATION!$D$3*SIMULATION!$D$17/$H7302/(SIMULATION!$D$17-$I7302)*(((EXP(-$I7302*$J7310))/(1-EXP(-SIMULATION!$D$4*$I7302)))-(EXP(-SIMULATION!$D$17*$J7310)/(1-EXP(-SIMULATION!$D$4*SIMULATION!$D$17))))</f>
        <v>3.3628565938572708</v>
      </c>
      <c r="L7310">
        <v>-0.53631639945834775</v>
      </c>
      <c r="M7310">
        <f t="shared" ca="1" si="114"/>
        <v>1.5593014535449761</v>
      </c>
    </row>
    <row r="7311" spans="1:13" x14ac:dyDescent="0.25">
      <c r="A7311" s="9"/>
      <c r="H7311" s="9"/>
      <c r="J7311">
        <v>9</v>
      </c>
      <c r="K7311">
        <f ca="1">SIMULATION!$D$3*SIMULATION!$D$17/$H7302/(SIMULATION!$D$17-$I7302)*(((EXP(-$I7302*$J7311))/(1-EXP(-SIMULATION!$D$4*$I7302)))-(EXP(-SIMULATION!$D$17*$J7311)/(1-EXP(-SIMULATION!$D$4*SIMULATION!$D$17))))</f>
        <v>3.222295186871047</v>
      </c>
      <c r="L7311">
        <v>0.27845902396967454</v>
      </c>
      <c r="M7311">
        <f t="shared" ca="1" si="114"/>
        <v>4.1195723595493385</v>
      </c>
    </row>
    <row r="7312" spans="1:13" x14ac:dyDescent="0.25">
      <c r="A7312" s="9"/>
      <c r="H7312" s="9"/>
      <c r="J7312">
        <v>10</v>
      </c>
      <c r="K7312">
        <f ca="1">SIMULATION!$D$3*SIMULATION!$D$17/$H7302/(SIMULATION!$D$17-$I7302)*(((EXP(-$I7302*$J7312))/(1-EXP(-SIMULATION!$D$4*$I7302)))-(EXP(-SIMULATION!$D$17*$J7312)/(1-EXP(-SIMULATION!$D$4*SIMULATION!$D$17))))</f>
        <v>3.0769893434697995</v>
      </c>
      <c r="L7312">
        <v>5.8754944349429447E-2</v>
      </c>
      <c r="M7312">
        <f t="shared" ca="1" si="114"/>
        <v>3.2577776811091552</v>
      </c>
    </row>
    <row r="7313" spans="1:13" x14ac:dyDescent="0.25">
      <c r="A7313" s="9"/>
      <c r="H7313" s="9"/>
      <c r="J7313">
        <v>11</v>
      </c>
      <c r="K7313">
        <f ca="1">SIMULATION!$D$3*SIMULATION!$D$17/$H7302/(SIMULATION!$D$17-$I7302)*(((EXP(-$I7302*$J7313))/(1-EXP(-SIMULATION!$D$4*$I7302)))-(EXP(-SIMULATION!$D$17*$J7313)/(1-EXP(-SIMULATION!$D$4*SIMULATION!$D$17))))</f>
        <v>2.9315012427436753</v>
      </c>
      <c r="L7313">
        <v>-0.21651569825713854</v>
      </c>
      <c r="M7313">
        <f t="shared" ca="1" si="114"/>
        <v>2.2967852042293591</v>
      </c>
    </row>
    <row r="7314" spans="1:13" x14ac:dyDescent="0.25">
      <c r="A7314" s="9"/>
      <c r="H7314" s="9"/>
      <c r="J7314">
        <v>12</v>
      </c>
      <c r="K7314">
        <f ca="1">SIMULATION!$D$3*SIMULATION!$D$17/$H7302/(SIMULATION!$D$17-$I7302)*(((EXP(-$I7302*$J7314))/(1-EXP(-SIMULATION!$D$4*$I7302)))-(EXP(-SIMULATION!$D$17*$J7314)/(1-EXP(-SIMULATION!$D$4*SIMULATION!$D$17))))</f>
        <v>2.7886065384270786</v>
      </c>
      <c r="L7314">
        <v>-3.5236117561066142E-2</v>
      </c>
      <c r="M7314">
        <f t="shared" ca="1" si="114"/>
        <v>2.6903468706075042</v>
      </c>
    </row>
    <row r="7315" spans="1:13" x14ac:dyDescent="0.25">
      <c r="A7315" s="9"/>
      <c r="H7315" s="9"/>
      <c r="J7315">
        <v>13</v>
      </c>
      <c r="K7315">
        <f ca="1">SIMULATION!$D$3*SIMULATION!$D$17/$H7302/(SIMULATION!$D$17-$I7302)*(((EXP(-$I7302*$J7315))/(1-EXP(-SIMULATION!$D$4*$I7302)))-(EXP(-SIMULATION!$D$17*$J7315)/(1-EXP(-SIMULATION!$D$4*SIMULATION!$D$17))))</f>
        <v>2.6499436890784516</v>
      </c>
      <c r="L7315">
        <v>-0.14160058776273587</v>
      </c>
      <c r="M7315">
        <f t="shared" ca="1" si="114"/>
        <v>2.2747101051667902</v>
      </c>
    </row>
    <row r="7316" spans="1:13" x14ac:dyDescent="0.25">
      <c r="A7316" s="9"/>
      <c r="H7316" s="9"/>
      <c r="J7316">
        <v>14</v>
      </c>
      <c r="K7316">
        <f ca="1">SIMULATION!$D$3*SIMULATION!$D$17/$H7302/(SIMULATION!$D$17-$I7302)*(((EXP(-$I7302*$J7316))/(1-EXP(-SIMULATION!$D$4*$I7302)))-(EXP(-SIMULATION!$D$17*$J7316)/(1-EXP(-SIMULATION!$D$4*SIMULATION!$D$17))))</f>
        <v>2.5164296685598622</v>
      </c>
      <c r="L7316">
        <v>-0.17233337771140436</v>
      </c>
      <c r="M7316">
        <f t="shared" ca="1" si="114"/>
        <v>2.0827648440037514</v>
      </c>
    </row>
    <row r="7317" spans="1:13" x14ac:dyDescent="0.25">
      <c r="A7317" s="9"/>
      <c r="H7317" s="9"/>
      <c r="J7317">
        <v>15</v>
      </c>
      <c r="K7317">
        <f ca="1">SIMULATION!$D$3*SIMULATION!$D$17/$H7302/(SIMULATION!$D$17-$I7302)*(((EXP(-$I7302*$J7317))/(1-EXP(-SIMULATION!$D$4*$I7302)))-(EXP(-SIMULATION!$D$17*$J7317)/(1-EXP(-SIMULATION!$D$4*SIMULATION!$D$17))))</f>
        <v>2.3885259878369007</v>
      </c>
      <c r="L7317">
        <v>-0.19520082776054509</v>
      </c>
      <c r="M7317">
        <f t="shared" ca="1" si="114"/>
        <v>1.9222837378835642</v>
      </c>
    </row>
    <row r="7318" spans="1:13" x14ac:dyDescent="0.25">
      <c r="A7318" s="9"/>
      <c r="H7318" s="9"/>
      <c r="J7318">
        <v>16</v>
      </c>
      <c r="K7318">
        <f ca="1">SIMULATION!$D$3*SIMULATION!$D$17/$H7302/(SIMULATION!$D$17-$I7302)*(((EXP(-$I7302*$J7318))/(1-EXP(-SIMULATION!$D$4*$I7302)))-(EXP(-SIMULATION!$D$17*$J7318)/(1-EXP(-SIMULATION!$D$4*SIMULATION!$D$17))))</f>
        <v>2.2664088120737418</v>
      </c>
      <c r="L7318">
        <v>-5.1257211869557638E-2</v>
      </c>
      <c r="M7318">
        <f t="shared" ca="1" si="114"/>
        <v>2.1502390154102455</v>
      </c>
    </row>
    <row r="7319" spans="1:13" x14ac:dyDescent="0.25">
      <c r="A7319" s="9"/>
      <c r="H7319" s="9"/>
      <c r="J7319">
        <v>17</v>
      </c>
      <c r="K7319">
        <f ca="1">SIMULATION!$D$3*SIMULATION!$D$17/$H7302/(SIMULATION!$D$17-$I7302)*(((EXP(-$I7302*$J7319))/(1-EXP(-SIMULATION!$D$4*$I7302)))-(EXP(-SIMULATION!$D$17*$J7319)/(1-EXP(-SIMULATION!$D$4*SIMULATION!$D$17))))</f>
        <v>2.1500776380944071</v>
      </c>
      <c r="L7319">
        <v>-1.3103559167079986E-2</v>
      </c>
      <c r="M7319">
        <f t="shared" ca="1" si="114"/>
        <v>2.1219039685498213</v>
      </c>
    </row>
    <row r="7320" spans="1:13" x14ac:dyDescent="0.25">
      <c r="A7320" s="9"/>
      <c r="H7320" s="9"/>
      <c r="J7320">
        <v>18</v>
      </c>
      <c r="K7320">
        <f ca="1">SIMULATION!$D$3*SIMULATION!$D$17/$H7302/(SIMULATION!$D$17-$I7302)*(((EXP(-$I7302*$J7320))/(1-EXP(-SIMULATION!$D$4*$I7302)))-(EXP(-SIMULATION!$D$17*$J7320)/(1-EXP(-SIMULATION!$D$4*SIMULATION!$D$17))))</f>
        <v>2.0394246173107065</v>
      </c>
      <c r="L7320">
        <v>0.11202235698727135</v>
      </c>
      <c r="M7320">
        <f t="shared" ca="1" si="114"/>
        <v>2.2678857698397157</v>
      </c>
    </row>
    <row r="7321" spans="1:13" x14ac:dyDescent="0.25">
      <c r="A7321" s="9"/>
      <c r="H7321" s="9"/>
      <c r="J7321">
        <v>19</v>
      </c>
      <c r="K7321">
        <f ca="1">SIMULATION!$D$3*SIMULATION!$D$17/$H7302/(SIMULATION!$D$17-$I7302)*(((EXP(-$I7302*$J7321))/(1-EXP(-SIMULATION!$D$4*$I7302)))-(EXP(-SIMULATION!$D$17*$J7321)/(1-EXP(-SIMULATION!$D$4*SIMULATION!$D$17))))</f>
        <v>1.9342786758811017</v>
      </c>
      <c r="L7321">
        <v>2.8518829821803243E-2</v>
      </c>
      <c r="M7321">
        <f t="shared" ca="1" si="114"/>
        <v>1.9894420402664978</v>
      </c>
    </row>
    <row r="7322" spans="1:13" x14ac:dyDescent="0.25">
      <c r="A7322" s="9"/>
      <c r="H7322" s="9"/>
      <c r="J7322">
        <v>20</v>
      </c>
      <c r="K7322">
        <f ca="1">SIMULATION!$D$3*SIMULATION!$D$17/$H7302/(SIMULATION!$D$17-$I7302)*(((EXP(-$I7302*$J7322))/(1-EXP(-SIMULATION!$D$4*$I7302)))-(EXP(-SIMULATION!$D$17*$J7322)/(1-EXP(-SIMULATION!$D$4*SIMULATION!$D$17))))</f>
        <v>1.8344335000369885</v>
      </c>
      <c r="L7322">
        <v>-0.11571048281151008</v>
      </c>
      <c r="M7322">
        <f t="shared" ca="1" si="114"/>
        <v>1.6221703140621002</v>
      </c>
    </row>
    <row r="7323" spans="1:13" x14ac:dyDescent="0.25">
      <c r="A7323" s="9"/>
      <c r="H7323" s="9"/>
      <c r="J7323">
        <v>21</v>
      </c>
      <c r="K7323">
        <f ca="1">SIMULATION!$D$3*SIMULATION!$D$17/$H7302/(SIMULATION!$D$17-$I7302)*(((EXP(-$I7302*$J7323))/(1-EXP(-SIMULATION!$D$4*$I7302)))-(EXP(-SIMULATION!$D$17*$J7323)/(1-EXP(-SIMULATION!$D$4*SIMULATION!$D$17))))</f>
        <v>1.7396651967171191</v>
      </c>
      <c r="L7323">
        <v>3.3177182749942649E-2</v>
      </c>
      <c r="M7323">
        <f t="shared" ca="1" si="114"/>
        <v>1.797382386872318</v>
      </c>
    </row>
    <row r="7324" spans="1:13" x14ac:dyDescent="0.25">
      <c r="A7324" s="9"/>
      <c r="H7324" s="9"/>
      <c r="J7324">
        <v>22</v>
      </c>
      <c r="K7324">
        <f ca="1">SIMULATION!$D$3*SIMULATION!$D$17/$H7302/(SIMULATION!$D$17-$I7302)*(((EXP(-$I7302*$J7324))/(1-EXP(-SIMULATION!$D$4*$I7302)))-(EXP(-SIMULATION!$D$17*$J7324)/(1-EXP(-SIMULATION!$D$4*SIMULATION!$D$17))))</f>
        <v>1.6497433520182836</v>
      </c>
      <c r="L7324">
        <v>-0.13895498002222517</v>
      </c>
      <c r="M7324">
        <f t="shared" ca="1" si="114"/>
        <v>1.4205032974967842</v>
      </c>
    </row>
    <row r="7325" spans="1:13" x14ac:dyDescent="0.25">
      <c r="A7325" s="9"/>
      <c r="H7325" s="9"/>
      <c r="J7325">
        <v>23</v>
      </c>
      <c r="K7325">
        <f ca="1">SIMULATION!$D$3*SIMULATION!$D$17/$H7302/(SIMULATION!$D$17-$I7302)*(((EXP(-$I7302*$J7325))/(1-EXP(-SIMULATION!$D$4*$I7302)))-(EXP(-SIMULATION!$D$17*$J7325)/(1-EXP(-SIMULATION!$D$4*SIMULATION!$D$17))))</f>
        <v>1.5644378722046623</v>
      </c>
      <c r="L7325">
        <v>-0.14925619751938965</v>
      </c>
      <c r="M7325">
        <f t="shared" ca="1" si="114"/>
        <v>1.3309358241440696</v>
      </c>
    </row>
    <row r="7326" spans="1:13" x14ac:dyDescent="0.25">
      <c r="A7326" s="9"/>
      <c r="H7326" s="9"/>
      <c r="J7326">
        <v>24</v>
      </c>
      <c r="K7326">
        <f ca="1">SIMULATION!$D$3*SIMULATION!$D$17/$H7302/(SIMULATION!$D$17-$I7302)*(((EXP(-$I7302*$J7326))/(1-EXP(-SIMULATION!$D$4*$I7302)))-(EXP(-SIMULATION!$D$17*$J7326)/(1-EXP(-SIMULATION!$D$4*SIMULATION!$D$17))))</f>
        <v>1.4835231347833298</v>
      </c>
      <c r="L7326">
        <v>-0.20585079048331567</v>
      </c>
      <c r="M7326">
        <f t="shared" ca="1" si="114"/>
        <v>1.1781387247878949</v>
      </c>
    </row>
    <row r="7327" spans="1:13" x14ac:dyDescent="0.25">
      <c r="A7327" s="9">
        <v>294</v>
      </c>
      <c r="B7327" s="2">
        <f ca="1">NORMINV(RAND(),SIMULATION!D7,SIMULATION!D8)</f>
        <v>64.887068788965848</v>
      </c>
      <c r="C7327" s="2">
        <v>2</v>
      </c>
      <c r="D7327" s="2">
        <f ca="1">SIMULATION!$D$11*(1+(SIMULATION!$D$12*LN(1+$C7327)))*(1+(SIMULATION!$D$13*(($B7327/63.5)-1)))</f>
        <v>10.341067419999645</v>
      </c>
      <c r="E7327" s="2">
        <v>0.21835498406318068</v>
      </c>
      <c r="F7327" s="2">
        <f ca="1">D7327*(1+E7327)</f>
        <v>12.599091031689944</v>
      </c>
      <c r="G7327" s="2">
        <v>-9.2196683049317621E-2</v>
      </c>
      <c r="H7327" s="9">
        <f>SIMULATION!$D$15*EXP($G$7327)</f>
        <v>201.31308562735191</v>
      </c>
      <c r="I7327" s="2">
        <f ca="1">$F7327/$H7327</f>
        <v>6.2584560722555124E-2</v>
      </c>
      <c r="J7327">
        <v>0</v>
      </c>
      <c r="K7327">
        <f ca="1">SIMULATION!$D$3*SIMULATION!$D$17/$H7327/(SIMULATION!$D$17-$I7327)*(((EXP(-$I7327*$J7327))/(1-EXP(-SIMULATION!$D$4*$I7327)))-(EXP(-SIMULATION!$D$17*$J7327)/(1-EXP(-SIMULATION!$D$4*SIMULATION!$D$17))))</f>
        <v>0.9106599179196978</v>
      </c>
      <c r="L7327">
        <v>0.12974986065450614</v>
      </c>
      <c r="M7327">
        <f t="shared" ca="1" si="114"/>
        <v>1.0288179153734227</v>
      </c>
    </row>
    <row r="7328" spans="1:13" x14ac:dyDescent="0.25">
      <c r="A7328" s="9"/>
      <c r="H7328" s="9"/>
      <c r="J7328">
        <v>1</v>
      </c>
      <c r="K7328">
        <f ca="1">SIMULATION!$D$3*SIMULATION!$D$17/$H7327/(SIMULATION!$D$17-$I7327)*(((EXP(-$I7327*$J7328))/(1-EXP(-SIMULATION!$D$4*$I7327)))-(EXP(-SIMULATION!$D$17*$J7328)/(1-EXP(-SIMULATION!$D$4*SIMULATION!$D$17))))</f>
        <v>1.8044506259224533</v>
      </c>
      <c r="L7328">
        <v>0.18199507633388265</v>
      </c>
      <c r="M7328">
        <f t="shared" ca="1" si="114"/>
        <v>2.1328517553279327</v>
      </c>
    </row>
    <row r="7329" spans="1:13" x14ac:dyDescent="0.25">
      <c r="A7329" s="9"/>
      <c r="H7329" s="9"/>
      <c r="J7329">
        <v>2</v>
      </c>
      <c r="K7329">
        <f ca="1">SIMULATION!$D$3*SIMULATION!$D$17/$H7327/(SIMULATION!$D$17-$I7327)*(((EXP(-$I7327*$J7329))/(1-EXP(-SIMULATION!$D$4*$I7327)))-(EXP(-SIMULATION!$D$17*$J7329)/(1-EXP(-SIMULATION!$D$4*SIMULATION!$D$17))))</f>
        <v>2.3031471929119256</v>
      </c>
      <c r="L7329">
        <v>0.15584386391803506</v>
      </c>
      <c r="M7329">
        <f t="shared" ca="1" si="114"/>
        <v>2.6620785506272964</v>
      </c>
    </row>
    <row r="7330" spans="1:13" x14ac:dyDescent="0.25">
      <c r="A7330" s="9"/>
      <c r="H7330" s="9"/>
      <c r="J7330">
        <v>3</v>
      </c>
      <c r="K7330">
        <f ca="1">SIMULATION!$D$3*SIMULATION!$D$17/$H7327/(SIMULATION!$D$17-$I7327)*(((EXP(-$I7327*$J7330))/(1-EXP(-SIMULATION!$D$4*$I7327)))-(EXP(-SIMULATION!$D$17*$J7330)/(1-EXP(-SIMULATION!$D$4*SIMULATION!$D$17))))</f>
        <v>2.5531511716044757</v>
      </c>
      <c r="L7330">
        <v>-0.63749536319098665</v>
      </c>
      <c r="M7330">
        <f t="shared" ca="1" si="114"/>
        <v>0.92552913818098737</v>
      </c>
    </row>
    <row r="7331" spans="1:13" x14ac:dyDescent="0.25">
      <c r="A7331" s="9"/>
      <c r="H7331" s="9"/>
      <c r="J7331">
        <v>4</v>
      </c>
      <c r="K7331">
        <f ca="1">SIMULATION!$D$3*SIMULATION!$D$17/$H7327/(SIMULATION!$D$17-$I7327)*(((EXP(-$I7327*$J7331))/(1-EXP(-SIMULATION!$D$4*$I7327)))-(EXP(-SIMULATION!$D$17*$J7331)/(1-EXP(-SIMULATION!$D$4*SIMULATION!$D$17))))</f>
        <v>2.6480076370895222</v>
      </c>
      <c r="L7331">
        <v>-3.2533173854379781E-2</v>
      </c>
      <c r="M7331">
        <f t="shared" ca="1" si="114"/>
        <v>2.5618595442643635</v>
      </c>
    </row>
    <row r="7332" spans="1:13" x14ac:dyDescent="0.25">
      <c r="A7332" s="9"/>
      <c r="H7332" s="9"/>
      <c r="J7332">
        <v>5</v>
      </c>
      <c r="K7332">
        <f ca="1">SIMULATION!$D$3*SIMULATION!$D$17/$H7327/(SIMULATION!$D$17-$I7327)*(((EXP(-$I7327*$J7332))/(1-EXP(-SIMULATION!$D$4*$I7327)))-(EXP(-SIMULATION!$D$17*$J7332)/(1-EXP(-SIMULATION!$D$4*SIMULATION!$D$17))))</f>
        <v>2.6474064877327548</v>
      </c>
      <c r="L7332">
        <v>-0.12979204075040637</v>
      </c>
      <c r="M7332">
        <f t="shared" ca="1" si="114"/>
        <v>2.3037941969940547</v>
      </c>
    </row>
    <row r="7333" spans="1:13" x14ac:dyDescent="0.25">
      <c r="A7333" s="9"/>
      <c r="H7333" s="9"/>
      <c r="J7333">
        <v>6</v>
      </c>
      <c r="K7333">
        <f ca="1">SIMULATION!$D$3*SIMULATION!$D$17/$H7327/(SIMULATION!$D$17-$I7327)*(((EXP(-$I7327*$J7333))/(1-EXP(-SIMULATION!$D$4*$I7327)))-(EXP(-SIMULATION!$D$17*$J7333)/(1-EXP(-SIMULATION!$D$4*SIMULATION!$D$17))))</f>
        <v>2.5893579368140278</v>
      </c>
      <c r="L7333">
        <v>5.3899355018715657E-2</v>
      </c>
      <c r="M7333">
        <f t="shared" ca="1" si="114"/>
        <v>2.7289226595208964</v>
      </c>
    </row>
    <row r="7334" spans="1:13" x14ac:dyDescent="0.25">
      <c r="A7334" s="9"/>
      <c r="H7334" s="9"/>
      <c r="J7334">
        <v>7</v>
      </c>
      <c r="K7334">
        <f ca="1">SIMULATION!$D$3*SIMULATION!$D$17/$H7327/(SIMULATION!$D$17-$I7327)*(((EXP(-$I7327*$J7334))/(1-EXP(-SIMULATION!$D$4*$I7327)))-(EXP(-SIMULATION!$D$17*$J7334)/(1-EXP(-SIMULATION!$D$4*SIMULATION!$D$17))))</f>
        <v>2.4979939207484301</v>
      </c>
      <c r="L7334">
        <v>0.38798753275872505</v>
      </c>
      <c r="M7334">
        <f t="shared" ca="1" si="114"/>
        <v>3.4671844189059073</v>
      </c>
    </row>
    <row r="7335" spans="1:13" x14ac:dyDescent="0.25">
      <c r="A7335" s="9"/>
      <c r="H7335" s="9"/>
      <c r="J7335">
        <v>8</v>
      </c>
      <c r="K7335">
        <f ca="1">SIMULATION!$D$3*SIMULATION!$D$17/$H7327/(SIMULATION!$D$17-$I7327)*(((EXP(-$I7327*$J7335))/(1-EXP(-SIMULATION!$D$4*$I7327)))-(EXP(-SIMULATION!$D$17*$J7335)/(1-EXP(-SIMULATION!$D$4*SIMULATION!$D$17))))</f>
        <v>2.3885665456400456</v>
      </c>
      <c r="L7335">
        <v>-1.9353207360097893E-2</v>
      </c>
      <c r="M7335">
        <f t="shared" ca="1" si="114"/>
        <v>2.3423401219888809</v>
      </c>
    </row>
    <row r="7336" spans="1:13" x14ac:dyDescent="0.25">
      <c r="A7336" s="9"/>
      <c r="H7336" s="9"/>
      <c r="J7336">
        <v>9</v>
      </c>
      <c r="K7336">
        <f ca="1">SIMULATION!$D$3*SIMULATION!$D$17/$H7327/(SIMULATION!$D$17-$I7327)*(((EXP(-$I7327*$J7336))/(1-EXP(-SIMULATION!$D$4*$I7327)))-(EXP(-SIMULATION!$D$17*$J7336)/(1-EXP(-SIMULATION!$D$4*SIMULATION!$D$17))))</f>
        <v>2.2706503816576813</v>
      </c>
      <c r="L7336">
        <v>-0.17387218105208896</v>
      </c>
      <c r="M7336">
        <f t="shared" ca="1" si="114"/>
        <v>1.8758474473921021</v>
      </c>
    </row>
    <row r="7337" spans="1:13" x14ac:dyDescent="0.25">
      <c r="A7337" s="9"/>
      <c r="H7337" s="9"/>
      <c r="J7337">
        <v>10</v>
      </c>
      <c r="K7337">
        <f ca="1">SIMULATION!$D$3*SIMULATION!$D$17/$H7327/(SIMULATION!$D$17-$I7327)*(((EXP(-$I7327*$J7337))/(1-EXP(-SIMULATION!$D$4*$I7327)))-(EXP(-SIMULATION!$D$17*$J7337)/(1-EXP(-SIMULATION!$D$4*SIMULATION!$D$17))))</f>
        <v>2.1501937899366763</v>
      </c>
      <c r="L7337">
        <v>0.60029675166718577</v>
      </c>
      <c r="M7337">
        <f t="shared" ca="1" si="114"/>
        <v>3.4409481374906181</v>
      </c>
    </row>
    <row r="7338" spans="1:13" x14ac:dyDescent="0.25">
      <c r="A7338" s="9"/>
      <c r="H7338" s="9"/>
      <c r="J7338">
        <v>11</v>
      </c>
      <c r="K7338">
        <f ca="1">SIMULATION!$D$3*SIMULATION!$D$17/$H7327/(SIMULATION!$D$17-$I7327)*(((EXP(-$I7327*$J7338))/(1-EXP(-SIMULATION!$D$4*$I7327)))-(EXP(-SIMULATION!$D$17*$J7338)/(1-EXP(-SIMULATION!$D$4*SIMULATION!$D$17))))</f>
        <v>2.0308327289673658</v>
      </c>
      <c r="L7338">
        <v>-0.21569176143202404</v>
      </c>
      <c r="M7338">
        <f t="shared" ca="1" si="114"/>
        <v>1.5927988404825904</v>
      </c>
    </row>
    <row r="7339" spans="1:13" x14ac:dyDescent="0.25">
      <c r="A7339" s="9"/>
      <c r="H7339" s="9"/>
      <c r="J7339">
        <v>12</v>
      </c>
      <c r="K7339">
        <f ca="1">SIMULATION!$D$3*SIMULATION!$D$17/$H7327/(SIMULATION!$D$17-$I7327)*(((EXP(-$I7327*$J7339))/(1-EXP(-SIMULATION!$D$4*$I7327)))-(EXP(-SIMULATION!$D$17*$J7339)/(1-EXP(-SIMULATION!$D$4*SIMULATION!$D$17))))</f>
        <v>1.9147319844447348</v>
      </c>
      <c r="L7339">
        <v>-0.16609119401240297</v>
      </c>
      <c r="M7339">
        <f t="shared" ca="1" si="114"/>
        <v>1.5967118629345709</v>
      </c>
    </row>
    <row r="7340" spans="1:13" x14ac:dyDescent="0.25">
      <c r="A7340" s="9"/>
      <c r="H7340" s="9"/>
      <c r="J7340">
        <v>13</v>
      </c>
      <c r="K7340">
        <f ca="1">SIMULATION!$D$3*SIMULATION!$D$17/$H7327/(SIMULATION!$D$17-$I7327)*(((EXP(-$I7327*$J7340))/(1-EXP(-SIMULATION!$D$4*$I7327)))-(EXP(-SIMULATION!$D$17*$J7340)/(1-EXP(-SIMULATION!$D$4*SIMULATION!$D$17))))</f>
        <v>1.8031236024096475</v>
      </c>
      <c r="L7340">
        <v>-0.48892617680830369</v>
      </c>
      <c r="M7340">
        <f t="shared" ca="1" si="114"/>
        <v>0.92152927317068256</v>
      </c>
    </row>
    <row r="7341" spans="1:13" x14ac:dyDescent="0.25">
      <c r="A7341" s="9"/>
      <c r="H7341" s="9"/>
      <c r="J7341">
        <v>14</v>
      </c>
      <c r="K7341">
        <f ca="1">SIMULATION!$D$3*SIMULATION!$D$17/$H7327/(SIMULATION!$D$17-$I7327)*(((EXP(-$I7327*$J7341))/(1-EXP(-SIMULATION!$D$4*$I7327)))-(EXP(-SIMULATION!$D$17*$J7341)/(1-EXP(-SIMULATION!$D$4*SIMULATION!$D$17))))</f>
        <v>1.6966513221820927</v>
      </c>
      <c r="L7341">
        <v>-8.4582566038821208E-2</v>
      </c>
      <c r="M7341">
        <f t="shared" ca="1" si="114"/>
        <v>1.5531441996787725</v>
      </c>
    </row>
    <row r="7342" spans="1:13" x14ac:dyDescent="0.25">
      <c r="A7342" s="9"/>
      <c r="H7342" s="9"/>
      <c r="J7342">
        <v>15</v>
      </c>
      <c r="K7342">
        <f ca="1">SIMULATION!$D$3*SIMULATION!$D$17/$H7327/(SIMULATION!$D$17-$I7327)*(((EXP(-$I7327*$J7342))/(1-EXP(-SIMULATION!$D$4*$I7327)))-(EXP(-SIMULATION!$D$17*$J7342)/(1-EXP(-SIMULATION!$D$4*SIMULATION!$D$17))))</f>
        <v>1.5955907261425015</v>
      </c>
      <c r="L7342">
        <v>-0.30228152650524243</v>
      </c>
      <c r="M7342">
        <f t="shared" ca="1" si="114"/>
        <v>1.113273125766538</v>
      </c>
    </row>
    <row r="7343" spans="1:13" x14ac:dyDescent="0.25">
      <c r="A7343" s="9"/>
      <c r="H7343" s="9"/>
      <c r="J7343">
        <v>16</v>
      </c>
      <c r="K7343">
        <f ca="1">SIMULATION!$D$3*SIMULATION!$D$17/$H7327/(SIMULATION!$D$17-$I7327)*(((EXP(-$I7327*$J7343))/(1-EXP(-SIMULATION!$D$4*$I7327)))-(EXP(-SIMULATION!$D$17*$J7343)/(1-EXP(-SIMULATION!$D$4*SIMULATION!$D$17))))</f>
        <v>1.4999897805050564</v>
      </c>
      <c r="L7343">
        <v>-2.7948112171599565E-2</v>
      </c>
      <c r="M7343">
        <f t="shared" ca="1" si="114"/>
        <v>1.4580678978632482</v>
      </c>
    </row>
    <row r="7344" spans="1:13" x14ac:dyDescent="0.25">
      <c r="A7344" s="9"/>
      <c r="H7344" s="9"/>
      <c r="J7344">
        <v>17</v>
      </c>
      <c r="K7344">
        <f ca="1">SIMULATION!$D$3*SIMULATION!$D$17/$H7327/(SIMULATION!$D$17-$I7327)*(((EXP(-$I7327*$J7344))/(1-EXP(-SIMULATION!$D$4*$I7327)))-(EXP(-SIMULATION!$D$17*$J7344)/(1-EXP(-SIMULATION!$D$4*SIMULATION!$D$17))))</f>
        <v>1.4097583932566859</v>
      </c>
      <c r="L7344">
        <v>0.3461137417151417</v>
      </c>
      <c r="M7344">
        <f t="shared" ca="1" si="114"/>
        <v>1.8976951456610835</v>
      </c>
    </row>
    <row r="7345" spans="1:13" x14ac:dyDescent="0.25">
      <c r="A7345" s="9"/>
      <c r="H7345" s="9"/>
      <c r="J7345">
        <v>18</v>
      </c>
      <c r="K7345">
        <f ca="1">SIMULATION!$D$3*SIMULATION!$D$17/$H7327/(SIMULATION!$D$17-$I7327)*(((EXP(-$I7327*$J7345))/(1-EXP(-SIMULATION!$D$4*$I7327)))-(EXP(-SIMULATION!$D$17*$J7345)/(1-EXP(-SIMULATION!$D$4*SIMULATION!$D$17))))</f>
        <v>1.3247253316340337</v>
      </c>
      <c r="L7345">
        <v>0.24019723165665419</v>
      </c>
      <c r="M7345">
        <f t="shared" ca="1" si="114"/>
        <v>1.6429206889979717</v>
      </c>
    </row>
    <row r="7346" spans="1:13" x14ac:dyDescent="0.25">
      <c r="A7346" s="9"/>
      <c r="H7346" s="9"/>
      <c r="J7346">
        <v>19</v>
      </c>
      <c r="K7346">
        <f ca="1">SIMULATION!$D$3*SIMULATION!$D$17/$H7327/(SIMULATION!$D$17-$I7327)*(((EXP(-$I7327*$J7346))/(1-EXP(-SIMULATION!$D$4*$I7327)))-(EXP(-SIMULATION!$D$17*$J7346)/(1-EXP(-SIMULATION!$D$4*SIMULATION!$D$17))))</f>
        <v>1.2446742515209264</v>
      </c>
      <c r="L7346">
        <v>-0.35943785684397678</v>
      </c>
      <c r="M7346">
        <f t="shared" ca="1" si="114"/>
        <v>0.79729120608536375</v>
      </c>
    </row>
    <row r="7347" spans="1:13" x14ac:dyDescent="0.25">
      <c r="A7347" s="9"/>
      <c r="H7347" s="9"/>
      <c r="J7347">
        <v>20</v>
      </c>
      <c r="K7347">
        <f ca="1">SIMULATION!$D$3*SIMULATION!$D$17/$H7327/(SIMULATION!$D$17-$I7327)*(((EXP(-$I7327*$J7347))/(1-EXP(-SIMULATION!$D$4*$I7327)))-(EXP(-SIMULATION!$D$17*$J7347)/(1-EXP(-SIMULATION!$D$4*SIMULATION!$D$17))))</f>
        <v>1.1693663682359654</v>
      </c>
      <c r="L7347">
        <v>-0.36705243417079669</v>
      </c>
      <c r="M7347">
        <f t="shared" ca="1" si="114"/>
        <v>0.74014759633749005</v>
      </c>
    </row>
    <row r="7348" spans="1:13" x14ac:dyDescent="0.25">
      <c r="A7348" s="9"/>
      <c r="H7348" s="9"/>
      <c r="J7348">
        <v>21</v>
      </c>
      <c r="K7348">
        <f ca="1">SIMULATION!$D$3*SIMULATION!$D$17/$H7327/(SIMULATION!$D$17-$I7327)*(((EXP(-$I7327*$J7348))/(1-EXP(-SIMULATION!$D$4*$I7327)))-(EXP(-SIMULATION!$D$17*$J7348)/(1-EXP(-SIMULATION!$D$4*SIMULATION!$D$17))))</f>
        <v>1.098554592140472</v>
      </c>
      <c r="L7348">
        <v>0.15819494600367109</v>
      </c>
      <c r="M7348">
        <f t="shared" ca="1" si="114"/>
        <v>1.2723403765262189</v>
      </c>
    </row>
    <row r="7349" spans="1:13" x14ac:dyDescent="0.25">
      <c r="A7349" s="9"/>
      <c r="H7349" s="9"/>
      <c r="J7349">
        <v>22</v>
      </c>
      <c r="K7349">
        <f ca="1">SIMULATION!$D$3*SIMULATION!$D$17/$H7327/(SIMULATION!$D$17-$I7327)*(((EXP(-$I7327*$J7349))/(1-EXP(-SIMULATION!$D$4*$I7327)))-(EXP(-SIMULATION!$D$17*$J7349)/(1-EXP(-SIMULATION!$D$4*SIMULATION!$D$17))))</f>
        <v>1.0319922185005723</v>
      </c>
      <c r="L7349">
        <v>-3.9923457617557306E-2</v>
      </c>
      <c r="M7349">
        <f t="shared" ca="1" si="114"/>
        <v>0.99079152090361577</v>
      </c>
    </row>
    <row r="7350" spans="1:13" x14ac:dyDescent="0.25">
      <c r="A7350" s="9"/>
      <c r="H7350" s="9"/>
      <c r="J7350">
        <v>23</v>
      </c>
      <c r="K7350">
        <f ca="1">SIMULATION!$D$3*SIMULATION!$D$17/$H7327/(SIMULATION!$D$17-$I7327)*(((EXP(-$I7327*$J7350))/(1-EXP(-SIMULATION!$D$4*$I7327)))-(EXP(-SIMULATION!$D$17*$J7350)/(1-EXP(-SIMULATION!$D$4*SIMULATION!$D$17))))</f>
        <v>0.96943814994347033</v>
      </c>
      <c r="L7350">
        <v>-0.28899213820963915</v>
      </c>
      <c r="M7350">
        <f t="shared" ca="1" si="114"/>
        <v>0.68927814612931004</v>
      </c>
    </row>
    <row r="7351" spans="1:13" x14ac:dyDescent="0.25">
      <c r="A7351" s="9"/>
      <c r="H7351" s="9"/>
      <c r="J7351">
        <v>24</v>
      </c>
      <c r="K7351">
        <f ca="1">SIMULATION!$D$3*SIMULATION!$D$17/$H7327/(SIMULATION!$D$17-$I7327)*(((EXP(-$I7327*$J7351))/(1-EXP(-SIMULATION!$D$4*$I7327)))-(EXP(-SIMULATION!$D$17*$J7351)/(1-EXP(-SIMULATION!$D$4*SIMULATION!$D$17))))</f>
        <v>0.9106599179196978</v>
      </c>
      <c r="L7351">
        <v>-0.12272620123279319</v>
      </c>
      <c r="M7351">
        <f t="shared" ca="1" si="114"/>
        <v>0.79889808557844599</v>
      </c>
    </row>
    <row r="7352" spans="1:13" x14ac:dyDescent="0.25">
      <c r="A7352" s="9">
        <v>295</v>
      </c>
      <c r="B7352" s="2">
        <f ca="1">NORMINV(RAND(),SIMULATION!D7,SIMULATION!D8)</f>
        <v>63.707530451787036</v>
      </c>
      <c r="C7352" s="2">
        <v>2</v>
      </c>
      <c r="D7352" s="2">
        <f ca="1">SIMULATION!$D$11*(1+(SIMULATION!$D$12*LN(1+$C7352)))*(1+(SIMULATION!$D$13*(($B7352/63.5)-1)))</f>
        <v>10.253472853983833</v>
      </c>
      <c r="E7352" s="2">
        <v>4.8848040791530524E-2</v>
      </c>
      <c r="F7352" s="2">
        <f ca="1">D7352*(1+E7352)</f>
        <v>10.754334914210087</v>
      </c>
      <c r="G7352" s="2">
        <v>-0.74314173366084468</v>
      </c>
      <c r="H7352" s="9">
        <f>SIMULATION!$D$15*EXP($G$7352)</f>
        <v>104.99537331518675</v>
      </c>
      <c r="I7352" s="2">
        <f ca="1">$F7352/$H7352</f>
        <v>0.10242675057620428</v>
      </c>
      <c r="J7352">
        <v>0</v>
      </c>
      <c r="K7352">
        <f ca="1">SIMULATION!$D$3*SIMULATION!$D$17/$H7352/(SIMULATION!$D$17-$I7352)*(((EXP(-$I7352*$J7352))/(1-EXP(-SIMULATION!$D$4*$I7352)))-(EXP(-SIMULATION!$D$17*$J7352)/(1-EXP(-SIMULATION!$D$4*SIMULATION!$D$17))))</f>
        <v>0.63671957143822877</v>
      </c>
      <c r="L7352">
        <v>-0.37362003555314321</v>
      </c>
      <c r="M7352">
        <f t="shared" ca="1" si="114"/>
        <v>0.39882838252009567</v>
      </c>
    </row>
    <row r="7353" spans="1:13" x14ac:dyDescent="0.25">
      <c r="A7353" s="9"/>
      <c r="H7353" s="9"/>
      <c r="J7353">
        <v>1</v>
      </c>
      <c r="K7353">
        <f ca="1">SIMULATION!$D$3*SIMULATION!$D$17/$H7352/(SIMULATION!$D$17-$I7352)*(((EXP(-$I7352*$J7353))/(1-EXP(-SIMULATION!$D$4*$I7352)))-(EXP(-SIMULATION!$D$17*$J7353)/(1-EXP(-SIMULATION!$D$4*SIMULATION!$D$17))))</f>
        <v>2.3563381510516606</v>
      </c>
      <c r="L7353">
        <v>-0.11374806133602307</v>
      </c>
      <c r="M7353">
        <f t="shared" ca="1" si="114"/>
        <v>2.0883092545174251</v>
      </c>
    </row>
    <row r="7354" spans="1:13" x14ac:dyDescent="0.25">
      <c r="A7354" s="9"/>
      <c r="H7354" s="9"/>
      <c r="J7354">
        <v>2</v>
      </c>
      <c r="K7354">
        <f ca="1">SIMULATION!$D$3*SIMULATION!$D$17/$H7352/(SIMULATION!$D$17-$I7352)*(((EXP(-$I7352*$J7354))/(1-EXP(-SIMULATION!$D$4*$I7352)))-(EXP(-SIMULATION!$D$17*$J7354)/(1-EXP(-SIMULATION!$D$4*SIMULATION!$D$17))))</f>
        <v>3.2686320594273961</v>
      </c>
      <c r="L7354">
        <v>0.12704070789275276</v>
      </c>
      <c r="M7354">
        <f t="shared" ca="1" si="114"/>
        <v>3.6838813900979988</v>
      </c>
    </row>
    <row r="7355" spans="1:13" x14ac:dyDescent="0.25">
      <c r="A7355" s="9"/>
      <c r="H7355" s="9"/>
      <c r="J7355">
        <v>3</v>
      </c>
      <c r="K7355">
        <f ca="1">SIMULATION!$D$3*SIMULATION!$D$17/$H7352/(SIMULATION!$D$17-$I7352)*(((EXP(-$I7352*$J7355))/(1-EXP(-SIMULATION!$D$4*$I7352)))-(EXP(-SIMULATION!$D$17*$J7355)/(1-EXP(-SIMULATION!$D$4*SIMULATION!$D$17))))</f>
        <v>3.6820390993749816</v>
      </c>
      <c r="L7355">
        <v>-0.13049031771874811</v>
      </c>
      <c r="M7355">
        <f t="shared" ca="1" si="114"/>
        <v>3.2015686474446872</v>
      </c>
    </row>
    <row r="7356" spans="1:13" x14ac:dyDescent="0.25">
      <c r="A7356" s="9"/>
      <c r="H7356" s="9"/>
      <c r="J7356">
        <v>4</v>
      </c>
      <c r="K7356">
        <f ca="1">SIMULATION!$D$3*SIMULATION!$D$17/$H7352/(SIMULATION!$D$17-$I7352)*(((EXP(-$I7352*$J7356))/(1-EXP(-SIMULATION!$D$4*$I7352)))-(EXP(-SIMULATION!$D$17*$J7356)/(1-EXP(-SIMULATION!$D$4*SIMULATION!$D$17))))</f>
        <v>3.7924158946371693</v>
      </c>
      <c r="L7356">
        <v>8.7086740912488067E-2</v>
      </c>
      <c r="M7356">
        <f t="shared" ca="1" si="114"/>
        <v>4.1226850350858379</v>
      </c>
    </row>
    <row r="7357" spans="1:13" x14ac:dyDescent="0.25">
      <c r="A7357" s="9"/>
      <c r="H7357" s="9"/>
      <c r="J7357">
        <v>5</v>
      </c>
      <c r="K7357">
        <f ca="1">SIMULATION!$D$3*SIMULATION!$D$17/$H7352/(SIMULATION!$D$17-$I7352)*(((EXP(-$I7352*$J7357))/(1-EXP(-SIMULATION!$D$4*$I7352)))-(EXP(-SIMULATION!$D$17*$J7357)/(1-EXP(-SIMULATION!$D$4*SIMULATION!$D$17))))</f>
        <v>3.7236493432991993</v>
      </c>
      <c r="L7357">
        <v>-2.6129639255424768E-2</v>
      </c>
      <c r="M7357">
        <f t="shared" ca="1" si="114"/>
        <v>3.626351729245092</v>
      </c>
    </row>
    <row r="7358" spans="1:13" x14ac:dyDescent="0.25">
      <c r="A7358" s="9"/>
      <c r="H7358" s="9"/>
      <c r="J7358">
        <v>6</v>
      </c>
      <c r="K7358">
        <f ca="1">SIMULATION!$D$3*SIMULATION!$D$17/$H7352/(SIMULATION!$D$17-$I7352)*(((EXP(-$I7352*$J7358))/(1-EXP(-SIMULATION!$D$4*$I7352)))-(EXP(-SIMULATION!$D$17*$J7358)/(1-EXP(-SIMULATION!$D$4*SIMULATION!$D$17))))</f>
        <v>3.5536643831447812</v>
      </c>
      <c r="L7358">
        <v>-9.4735488146232671E-2</v>
      </c>
      <c r="M7358">
        <f t="shared" ca="1" si="114"/>
        <v>3.2170062530996795</v>
      </c>
    </row>
    <row r="7359" spans="1:13" x14ac:dyDescent="0.25">
      <c r="A7359" s="9"/>
      <c r="H7359" s="9"/>
      <c r="J7359">
        <v>7</v>
      </c>
      <c r="K7359">
        <f ca="1">SIMULATION!$D$3*SIMULATION!$D$17/$H7352/(SIMULATION!$D$17-$I7352)*(((EXP(-$I7352*$J7359))/(1-EXP(-SIMULATION!$D$4*$I7352)))-(EXP(-SIMULATION!$D$17*$J7359)/(1-EXP(-SIMULATION!$D$4*SIMULATION!$D$17))))</f>
        <v>3.3310750181173159</v>
      </c>
      <c r="L7359">
        <v>-0.11406240151267458</v>
      </c>
      <c r="M7359">
        <f t="shared" ca="1" si="114"/>
        <v>2.951124601931979</v>
      </c>
    </row>
    <row r="7360" spans="1:13" x14ac:dyDescent="0.25">
      <c r="A7360" s="9"/>
      <c r="H7360" s="9"/>
      <c r="J7360">
        <v>8</v>
      </c>
      <c r="K7360">
        <f ca="1">SIMULATION!$D$3*SIMULATION!$D$17/$H7352/(SIMULATION!$D$17-$I7352)*(((EXP(-$I7352*$J7360))/(1-EXP(-SIMULATION!$D$4*$I7352)))-(EXP(-SIMULATION!$D$17*$J7360)/(1-EXP(-SIMULATION!$D$4*SIMULATION!$D$17))))</f>
        <v>3.0858408167759759</v>
      </c>
      <c r="L7360">
        <v>3.7235572198189022E-2</v>
      </c>
      <c r="M7360">
        <f t="shared" ca="1" si="114"/>
        <v>3.2007438653011562</v>
      </c>
    </row>
    <row r="7361" spans="1:13" x14ac:dyDescent="0.25">
      <c r="A7361" s="9"/>
      <c r="H7361" s="9"/>
      <c r="J7361">
        <v>9</v>
      </c>
      <c r="K7361">
        <f ca="1">SIMULATION!$D$3*SIMULATION!$D$17/$H7352/(SIMULATION!$D$17-$I7352)*(((EXP(-$I7352*$J7361))/(1-EXP(-SIMULATION!$D$4*$I7352)))-(EXP(-SIMULATION!$D$17*$J7361)/(1-EXP(-SIMULATION!$D$4*SIMULATION!$D$17))))</f>
        <v>2.836083323323157</v>
      </c>
      <c r="L7361">
        <v>0.42814811888484133</v>
      </c>
      <c r="M7361">
        <f t="shared" ca="1" si="114"/>
        <v>4.0503470632046357</v>
      </c>
    </row>
    <row r="7362" spans="1:13" x14ac:dyDescent="0.25">
      <c r="A7362" s="9"/>
      <c r="H7362" s="9"/>
      <c r="J7362">
        <v>10</v>
      </c>
      <c r="K7362">
        <f ca="1">SIMULATION!$D$3*SIMULATION!$D$17/$H7352/(SIMULATION!$D$17-$I7352)*(((EXP(-$I7352*$J7362))/(1-EXP(-SIMULATION!$D$4*$I7352)))-(EXP(-SIMULATION!$D$17*$J7362)/(1-EXP(-SIMULATION!$D$4*SIMULATION!$D$17))))</f>
        <v>2.5924428674360018</v>
      </c>
      <c r="L7362">
        <v>-8.273019803728221E-2</v>
      </c>
      <c r="M7362">
        <f t="shared" ca="1" si="114"/>
        <v>2.3779695556126819</v>
      </c>
    </row>
    <row r="7363" spans="1:13" x14ac:dyDescent="0.25">
      <c r="A7363" s="9"/>
      <c r="H7363" s="9"/>
      <c r="J7363">
        <v>11</v>
      </c>
      <c r="K7363">
        <f ca="1">SIMULATION!$D$3*SIMULATION!$D$17/$H7352/(SIMULATION!$D$17-$I7352)*(((EXP(-$I7352*$J7363))/(1-EXP(-SIMULATION!$D$4*$I7352)))-(EXP(-SIMULATION!$D$17*$J7363)/(1-EXP(-SIMULATION!$D$4*SIMULATION!$D$17))))</f>
        <v>2.36086030321378</v>
      </c>
      <c r="L7363">
        <v>-0.24032186383151913</v>
      </c>
      <c r="M7363">
        <f t="shared" ref="M7363:M7426" ca="1" si="115">$K7363*(1+$L7363)</f>
        <v>1.7934939548995992</v>
      </c>
    </row>
    <row r="7364" spans="1:13" x14ac:dyDescent="0.25">
      <c r="A7364" s="9"/>
      <c r="H7364" s="9"/>
      <c r="J7364">
        <v>12</v>
      </c>
      <c r="K7364">
        <f ca="1">SIMULATION!$D$3*SIMULATION!$D$17/$H7352/(SIMULATION!$D$17-$I7352)*(((EXP(-$I7352*$J7364))/(1-EXP(-SIMULATION!$D$4*$I7352)))-(EXP(-SIMULATION!$D$17*$J7364)/(1-EXP(-SIMULATION!$D$4*SIMULATION!$D$17))))</f>
        <v>2.1443503985226675</v>
      </c>
      <c r="L7364">
        <v>2.9475171147121542E-2</v>
      </c>
      <c r="M7364">
        <f t="shared" ca="1" si="115"/>
        <v>2.2075554935185213</v>
      </c>
    </row>
    <row r="7365" spans="1:13" x14ac:dyDescent="0.25">
      <c r="A7365" s="9"/>
      <c r="H7365" s="9"/>
      <c r="J7365">
        <v>13</v>
      </c>
      <c r="K7365">
        <f ca="1">SIMULATION!$D$3*SIMULATION!$D$17/$H7352/(SIMULATION!$D$17-$I7352)*(((EXP(-$I7352*$J7365))/(1-EXP(-SIMULATION!$D$4*$I7352)))-(EXP(-SIMULATION!$D$17*$J7365)/(1-EXP(-SIMULATION!$D$4*SIMULATION!$D$17))))</f>
        <v>1.9441299467158148</v>
      </c>
      <c r="L7365">
        <v>6.1171801405125494E-2</v>
      </c>
      <c r="M7365">
        <f t="shared" ca="1" si="115"/>
        <v>2.0630558777220718</v>
      </c>
    </row>
    <row r="7366" spans="1:13" x14ac:dyDescent="0.25">
      <c r="A7366" s="9"/>
      <c r="H7366" s="9"/>
      <c r="J7366">
        <v>14</v>
      </c>
      <c r="K7366">
        <f ca="1">SIMULATION!$D$3*SIMULATION!$D$17/$H7352/(SIMULATION!$D$17-$I7352)*(((EXP(-$I7352*$J7366))/(1-EXP(-SIMULATION!$D$4*$I7352)))-(EXP(-SIMULATION!$D$17*$J7366)/(1-EXP(-SIMULATION!$D$4*SIMULATION!$D$17))))</f>
        <v>1.760333178710761</v>
      </c>
      <c r="L7366">
        <v>0.27930005848236267</v>
      </c>
      <c r="M7366">
        <f t="shared" ca="1" si="115"/>
        <v>2.25199433847312</v>
      </c>
    </row>
    <row r="7367" spans="1:13" x14ac:dyDescent="0.25">
      <c r="A7367" s="9"/>
      <c r="H7367" s="9"/>
      <c r="J7367">
        <v>15</v>
      </c>
      <c r="K7367">
        <f ca="1">SIMULATION!$D$3*SIMULATION!$D$17/$H7352/(SIMULATION!$D$17-$I7352)*(((EXP(-$I7352*$J7367))/(1-EXP(-SIMULATION!$D$4*$I7352)))-(EXP(-SIMULATION!$D$17*$J7367)/(1-EXP(-SIMULATION!$D$4*SIMULATION!$D$17))))</f>
        <v>1.5924634381904497</v>
      </c>
      <c r="L7367">
        <v>0.26758930130022218</v>
      </c>
      <c r="M7367">
        <f t="shared" ca="1" si="115"/>
        <v>2.0185896169619815</v>
      </c>
    </row>
    <row r="7368" spans="1:13" x14ac:dyDescent="0.25">
      <c r="A7368" s="9"/>
      <c r="H7368" s="9"/>
      <c r="J7368">
        <v>16</v>
      </c>
      <c r="K7368">
        <f ca="1">SIMULATION!$D$3*SIMULATION!$D$17/$H7352/(SIMULATION!$D$17-$I7352)*(((EXP(-$I7352*$J7368))/(1-EXP(-SIMULATION!$D$4*$I7352)))-(EXP(-SIMULATION!$D$17*$J7368)/(1-EXP(-SIMULATION!$D$4*SIMULATION!$D$17))))</f>
        <v>1.4396765077104838</v>
      </c>
      <c r="L7368">
        <v>0.20631561541498228</v>
      </c>
      <c r="M7368">
        <f t="shared" ca="1" si="115"/>
        <v>1.7367042523972649</v>
      </c>
    </row>
    <row r="7369" spans="1:13" x14ac:dyDescent="0.25">
      <c r="A7369" s="9"/>
      <c r="H7369" s="9"/>
      <c r="J7369">
        <v>17</v>
      </c>
      <c r="K7369">
        <f ca="1">SIMULATION!$D$3*SIMULATION!$D$17/$H7352/(SIMULATION!$D$17-$I7352)*(((EXP(-$I7352*$J7369))/(1-EXP(-SIMULATION!$D$4*$I7352)))-(EXP(-SIMULATION!$D$17*$J7369)/(1-EXP(-SIMULATION!$D$4*SIMULATION!$D$17))))</f>
        <v>1.3009566482744124</v>
      </c>
      <c r="L7369">
        <v>0.12221532495345387</v>
      </c>
      <c r="M7369">
        <f t="shared" ca="1" si="115"/>
        <v>1.459953487793626</v>
      </c>
    </row>
    <row r="7370" spans="1:13" x14ac:dyDescent="0.25">
      <c r="A7370" s="9"/>
      <c r="H7370" s="9"/>
      <c r="J7370">
        <v>18</v>
      </c>
      <c r="K7370">
        <f ca="1">SIMULATION!$D$3*SIMULATION!$D$17/$H7352/(SIMULATION!$D$17-$I7352)*(((EXP(-$I7352*$J7370))/(1-EXP(-SIMULATION!$D$4*$I7352)))-(EXP(-SIMULATION!$D$17*$J7370)/(1-EXP(-SIMULATION!$D$4*SIMULATION!$D$17))))</f>
        <v>1.1752244247586632</v>
      </c>
      <c r="L7370">
        <v>1.3985696530585134E-2</v>
      </c>
      <c r="M7370">
        <f t="shared" ca="1" si="115"/>
        <v>1.1916607569186692</v>
      </c>
    </row>
    <row r="7371" spans="1:13" x14ac:dyDescent="0.25">
      <c r="A7371" s="9"/>
      <c r="H7371" s="9"/>
      <c r="J7371">
        <v>19</v>
      </c>
      <c r="K7371">
        <f ca="1">SIMULATION!$D$3*SIMULATION!$D$17/$H7352/(SIMULATION!$D$17-$I7352)*(((EXP(-$I7352*$J7371))/(1-EXP(-SIMULATION!$D$4*$I7352)))-(EXP(-SIMULATION!$D$17*$J7371)/(1-EXP(-SIMULATION!$D$4*SIMULATION!$D$17))))</f>
        <v>1.0614013033731147</v>
      </c>
      <c r="L7371">
        <v>-0.16118658580939349</v>
      </c>
      <c r="M7371">
        <f t="shared" ca="1" si="115"/>
        <v>0.89031765110876204</v>
      </c>
    </row>
    <row r="7372" spans="1:13" x14ac:dyDescent="0.25">
      <c r="A7372" s="9"/>
      <c r="H7372" s="9"/>
      <c r="J7372">
        <v>20</v>
      </c>
      <c r="K7372">
        <f ca="1">SIMULATION!$D$3*SIMULATION!$D$17/$H7352/(SIMULATION!$D$17-$I7352)*(((EXP(-$I7352*$J7372))/(1-EXP(-SIMULATION!$D$4*$I7352)))-(EXP(-SIMULATION!$D$17*$J7372)/(1-EXP(-SIMULATION!$D$4*SIMULATION!$D$17))))</f>
        <v>0.95844698566325892</v>
      </c>
      <c r="L7372">
        <v>-0.16711792610651577</v>
      </c>
      <c r="M7372">
        <f t="shared" ca="1" si="115"/>
        <v>0.79827331313617367</v>
      </c>
    </row>
    <row r="7373" spans="1:13" x14ac:dyDescent="0.25">
      <c r="A7373" s="9"/>
      <c r="H7373" s="9"/>
      <c r="J7373">
        <v>21</v>
      </c>
      <c r="K7373">
        <f ca="1">SIMULATION!$D$3*SIMULATION!$D$17/$H7352/(SIMULATION!$D$17-$I7352)*(((EXP(-$I7352*$J7373))/(1-EXP(-SIMULATION!$D$4*$I7352)))-(EXP(-SIMULATION!$D$17*$J7373)/(1-EXP(-SIMULATION!$D$4*SIMULATION!$D$17))))</f>
        <v>0.86537966684824552</v>
      </c>
      <c r="L7373">
        <v>0.38959037125448626</v>
      </c>
      <c r="M7373">
        <f t="shared" ca="1" si="115"/>
        <v>1.2025232525317373</v>
      </c>
    </row>
    <row r="7374" spans="1:13" x14ac:dyDescent="0.25">
      <c r="A7374" s="9"/>
      <c r="H7374" s="9"/>
      <c r="J7374">
        <v>22</v>
      </c>
      <c r="K7374">
        <f ca="1">SIMULATION!$D$3*SIMULATION!$D$17/$H7352/(SIMULATION!$D$17-$I7352)*(((EXP(-$I7352*$J7374))/(1-EXP(-SIMULATION!$D$4*$I7352)))-(EXP(-SIMULATION!$D$17*$J7374)/(1-EXP(-SIMULATION!$D$4*SIMULATION!$D$17))))</f>
        <v>0.78128570858411484</v>
      </c>
      <c r="L7374">
        <v>0.21123021447165005</v>
      </c>
      <c r="M7374">
        <f t="shared" ca="1" si="115"/>
        <v>0.94631685637197249</v>
      </c>
    </row>
    <row r="7375" spans="1:13" x14ac:dyDescent="0.25">
      <c r="A7375" s="9"/>
      <c r="H7375" s="9"/>
      <c r="J7375">
        <v>23</v>
      </c>
      <c r="K7375">
        <f ca="1">SIMULATION!$D$3*SIMULATION!$D$17/$H7352/(SIMULATION!$D$17-$I7352)*(((EXP(-$I7352*$J7375))/(1-EXP(-SIMULATION!$D$4*$I7352)))-(EXP(-SIMULATION!$D$17*$J7375)/(1-EXP(-SIMULATION!$D$4*SIMULATION!$D$17))))</f>
        <v>0.70532285041028275</v>
      </c>
      <c r="L7375">
        <v>0.16957111036864445</v>
      </c>
      <c r="M7375">
        <f t="shared" ca="1" si="115"/>
        <v>0.8249252293227316</v>
      </c>
    </row>
    <row r="7376" spans="1:13" x14ac:dyDescent="0.25">
      <c r="A7376" s="9"/>
      <c r="H7376" s="9"/>
      <c r="J7376">
        <v>24</v>
      </c>
      <c r="K7376">
        <f ca="1">SIMULATION!$D$3*SIMULATION!$D$17/$H7352/(SIMULATION!$D$17-$I7352)*(((EXP(-$I7352*$J7376))/(1-EXP(-SIMULATION!$D$4*$I7352)))-(EXP(-SIMULATION!$D$17*$J7376)/(1-EXP(-SIMULATION!$D$4*SIMULATION!$D$17))))</f>
        <v>0.63671957143822877</v>
      </c>
      <c r="L7376">
        <v>-6.956065072381017E-3</v>
      </c>
      <c r="M7376">
        <f t="shared" ca="1" si="115"/>
        <v>0.63229050866644587</v>
      </c>
    </row>
    <row r="7377" spans="1:13" x14ac:dyDescent="0.25">
      <c r="A7377" s="9">
        <v>296</v>
      </c>
      <c r="B7377" s="2">
        <f ca="1">NORMINV(RAND(),SIMULATION!D7,SIMULATION!D8)</f>
        <v>45.226170004764413</v>
      </c>
      <c r="C7377" s="2">
        <v>2</v>
      </c>
      <c r="D7377" s="2">
        <f ca="1">SIMULATION!$D$11*(1+(SIMULATION!$D$12*LN(1+$C7377)))*(1+(SIMULATION!$D$13*(($B7377/63.5)-1)))</f>
        <v>8.8810149213229277</v>
      </c>
      <c r="E7377" s="2">
        <v>-2.2297355659839365E-2</v>
      </c>
      <c r="F7377" s="2">
        <f ca="1">D7377*(1+E7377)</f>
        <v>8.6829917730018504</v>
      </c>
      <c r="G7377" s="2">
        <v>0.75048003758369575</v>
      </c>
      <c r="H7377" s="9">
        <f>SIMULATION!$D$15*EXP($G$7377)</f>
        <v>467.56485050511827</v>
      </c>
      <c r="I7377" s="2">
        <f ca="1">$F7377/$H7377</f>
        <v>1.857066835460678E-2</v>
      </c>
      <c r="J7377">
        <v>0</v>
      </c>
      <c r="K7377">
        <f ca="1">SIMULATION!$D$3*SIMULATION!$D$17/$H7377/(SIMULATION!$D$17-$I7377)*(((EXP(-$I7377*$J7377))/(1-EXP(-SIMULATION!$D$4*$I7377)))-(EXP(-SIMULATION!$D$17*$J7377)/(1-EXP(-SIMULATION!$D$4*SIMULATION!$D$17))))</f>
        <v>2.1858434551959172</v>
      </c>
      <c r="L7377">
        <v>0.23217926826556234</v>
      </c>
      <c r="M7377">
        <f t="shared" ca="1" si="115"/>
        <v>2.6933509891663738</v>
      </c>
    </row>
    <row r="7378" spans="1:13" x14ac:dyDescent="0.25">
      <c r="A7378" s="9"/>
      <c r="H7378" s="9"/>
      <c r="J7378">
        <v>1</v>
      </c>
      <c r="K7378">
        <f ca="1">SIMULATION!$D$3*SIMULATION!$D$17/$H7377/(SIMULATION!$D$17-$I7377)*(((EXP(-$I7377*$J7378))/(1-EXP(-SIMULATION!$D$4*$I7377)))-(EXP(-SIMULATION!$D$17*$J7378)/(1-EXP(-SIMULATION!$D$4*SIMULATION!$D$17))))</f>
        <v>2.5639499843626341</v>
      </c>
      <c r="L7378">
        <v>0.22605152047768845</v>
      </c>
      <c r="M7378">
        <f t="shared" ca="1" si="115"/>
        <v>3.1435347767565531</v>
      </c>
    </row>
    <row r="7379" spans="1:13" x14ac:dyDescent="0.25">
      <c r="A7379" s="9"/>
      <c r="H7379" s="9"/>
      <c r="J7379">
        <v>2</v>
      </c>
      <c r="K7379">
        <f ca="1">SIMULATION!$D$3*SIMULATION!$D$17/$H7377/(SIMULATION!$D$17-$I7377)*(((EXP(-$I7377*$J7379))/(1-EXP(-SIMULATION!$D$4*$I7377)))-(EXP(-SIMULATION!$D$17*$J7379)/(1-EXP(-SIMULATION!$D$4*SIMULATION!$D$17))))</f>
        <v>2.7848476109194467</v>
      </c>
      <c r="L7379">
        <v>0.54534999285873409</v>
      </c>
      <c r="M7379">
        <f t="shared" ca="1" si="115"/>
        <v>4.3035642356470296</v>
      </c>
    </row>
    <row r="7380" spans="1:13" x14ac:dyDescent="0.25">
      <c r="A7380" s="9"/>
      <c r="H7380" s="9"/>
      <c r="J7380">
        <v>3</v>
      </c>
      <c r="K7380">
        <f ca="1">SIMULATION!$D$3*SIMULATION!$D$17/$H7377/(SIMULATION!$D$17-$I7377)*(((EXP(-$I7377*$J7380))/(1-EXP(-SIMULATION!$D$4*$I7377)))-(EXP(-SIMULATION!$D$17*$J7380)/(1-EXP(-SIMULATION!$D$4*SIMULATION!$D$17))))</f>
        <v>2.9053957419867191</v>
      </c>
      <c r="L7380">
        <v>-0.3136945290922224</v>
      </c>
      <c r="M7380">
        <f t="shared" ca="1" si="115"/>
        <v>1.9939889928776471</v>
      </c>
    </row>
    <row r="7381" spans="1:13" x14ac:dyDescent="0.25">
      <c r="A7381" s="9"/>
      <c r="H7381" s="9"/>
      <c r="J7381">
        <v>4</v>
      </c>
      <c r="K7381">
        <f ca="1">SIMULATION!$D$3*SIMULATION!$D$17/$H7377/(SIMULATION!$D$17-$I7377)*(((EXP(-$I7377*$J7381))/(1-EXP(-SIMULATION!$D$4*$I7377)))-(EXP(-SIMULATION!$D$17*$J7381)/(1-EXP(-SIMULATION!$D$4*SIMULATION!$D$17))))</f>
        <v>2.962024020588137</v>
      </c>
      <c r="L7381">
        <v>-0.57928069450874253</v>
      </c>
      <c r="M7381">
        <f t="shared" ca="1" si="115"/>
        <v>1.2461806887902631</v>
      </c>
    </row>
    <row r="7382" spans="1:13" x14ac:dyDescent="0.25">
      <c r="A7382" s="9"/>
      <c r="H7382" s="9"/>
      <c r="J7382">
        <v>5</v>
      </c>
      <c r="K7382">
        <f ca="1">SIMULATION!$D$3*SIMULATION!$D$17/$H7377/(SIMULATION!$D$17-$I7377)*(((EXP(-$I7377*$J7382))/(1-EXP(-SIMULATION!$D$4*$I7377)))-(EXP(-SIMULATION!$D$17*$J7382)/(1-EXP(-SIMULATION!$D$4*SIMULATION!$D$17))))</f>
        <v>2.9780703342705066</v>
      </c>
      <c r="L7382">
        <v>-0.84178547485459931</v>
      </c>
      <c r="M7382">
        <f t="shared" ca="1" si="115"/>
        <v>0.47117398378621289</v>
      </c>
    </row>
    <row r="7383" spans="1:13" x14ac:dyDescent="0.25">
      <c r="A7383" s="9"/>
      <c r="H7383" s="9"/>
      <c r="J7383">
        <v>6</v>
      </c>
      <c r="K7383">
        <f ca="1">SIMULATION!$D$3*SIMULATION!$D$17/$H7377/(SIMULATION!$D$17-$I7377)*(((EXP(-$I7377*$J7383))/(1-EXP(-SIMULATION!$D$4*$I7377)))-(EXP(-SIMULATION!$D$17*$J7383)/(1-EXP(-SIMULATION!$D$4*SIMULATION!$D$17))))</f>
        <v>2.9684831867122554</v>
      </c>
      <c r="L7383">
        <v>-0.53617226957891873</v>
      </c>
      <c r="M7383">
        <f t="shared" ca="1" si="115"/>
        <v>1.3768648192858843</v>
      </c>
    </row>
    <row r="7384" spans="1:13" x14ac:dyDescent="0.25">
      <c r="A7384" s="9"/>
      <c r="H7384" s="9"/>
      <c r="J7384">
        <v>7</v>
      </c>
      <c r="K7384">
        <f ca="1">SIMULATION!$D$3*SIMULATION!$D$17/$H7377/(SIMULATION!$D$17-$I7377)*(((EXP(-$I7377*$J7384))/(1-EXP(-SIMULATION!$D$4*$I7377)))-(EXP(-SIMULATION!$D$17*$J7384)/(1-EXP(-SIMULATION!$D$4*SIMULATION!$D$17))))</f>
        <v>2.9428350891973971</v>
      </c>
      <c r="L7384">
        <v>-0.21763456665808609</v>
      </c>
      <c r="M7384">
        <f t="shared" ca="1" si="115"/>
        <v>2.3023724498137113</v>
      </c>
    </row>
    <row r="7385" spans="1:13" x14ac:dyDescent="0.25">
      <c r="A7385" s="9"/>
      <c r="H7385" s="9"/>
      <c r="J7385">
        <v>8</v>
      </c>
      <c r="K7385">
        <f ca="1">SIMULATION!$D$3*SIMULATION!$D$17/$H7377/(SIMULATION!$D$17-$I7377)*(((EXP(-$I7377*$J7385))/(1-EXP(-SIMULATION!$D$4*$I7377)))-(EXP(-SIMULATION!$D$17*$J7385)/(1-EXP(-SIMULATION!$D$4*SIMULATION!$D$17))))</f>
        <v>2.9072536126618678</v>
      </c>
      <c r="L7385">
        <v>-0.14767223798344237</v>
      </c>
      <c r="M7385">
        <f t="shared" ca="1" si="115"/>
        <v>2.477932965294642</v>
      </c>
    </row>
    <row r="7386" spans="1:13" x14ac:dyDescent="0.25">
      <c r="A7386" s="9"/>
      <c r="H7386" s="9"/>
      <c r="J7386">
        <v>9</v>
      </c>
      <c r="K7386">
        <f ca="1">SIMULATION!$D$3*SIMULATION!$D$17/$H7377/(SIMULATION!$D$17-$I7377)*(((EXP(-$I7377*$J7386))/(1-EXP(-SIMULATION!$D$4*$I7377)))-(EXP(-SIMULATION!$D$17*$J7386)/(1-EXP(-SIMULATION!$D$4*SIMULATION!$D$17))))</f>
        <v>2.8656588504031975</v>
      </c>
      <c r="L7386">
        <v>0.22755487064549543</v>
      </c>
      <c r="M7386">
        <f t="shared" ca="1" si="115"/>
        <v>3.5177534794208163</v>
      </c>
    </row>
    <row r="7387" spans="1:13" x14ac:dyDescent="0.25">
      <c r="A7387" s="9"/>
      <c r="H7387" s="9"/>
      <c r="J7387">
        <v>10</v>
      </c>
      <c r="K7387">
        <f ca="1">SIMULATION!$D$3*SIMULATION!$D$17/$H7377/(SIMULATION!$D$17-$I7377)*(((EXP(-$I7377*$J7387))/(1-EXP(-SIMULATION!$D$4*$I7377)))-(EXP(-SIMULATION!$D$17*$J7387)/(1-EXP(-SIMULATION!$D$4*SIMULATION!$D$17))))</f>
        <v>2.8205564119483504</v>
      </c>
      <c r="L7387">
        <v>-0.70722653679115832</v>
      </c>
      <c r="M7387">
        <f t="shared" ca="1" si="115"/>
        <v>0.82578406890202283</v>
      </c>
    </row>
    <row r="7388" spans="1:13" x14ac:dyDescent="0.25">
      <c r="A7388" s="9"/>
      <c r="H7388" s="9"/>
      <c r="J7388">
        <v>11</v>
      </c>
      <c r="K7388">
        <f ca="1">SIMULATION!$D$3*SIMULATION!$D$17/$H7377/(SIMULATION!$D$17-$I7377)*(((EXP(-$I7377*$J7388))/(1-EXP(-SIMULATION!$D$4*$I7377)))-(EXP(-SIMULATION!$D$17*$J7388)/(1-EXP(-SIMULATION!$D$4*SIMULATION!$D$17))))</f>
        <v>2.7735455905396647</v>
      </c>
      <c r="L7388">
        <v>-4.2099076204615053E-2</v>
      </c>
      <c r="M7388">
        <f t="shared" ca="1" si="115"/>
        <v>2.6567818833665613</v>
      </c>
    </row>
    <row r="7389" spans="1:13" x14ac:dyDescent="0.25">
      <c r="A7389" s="9"/>
      <c r="H7389" s="9"/>
      <c r="J7389">
        <v>12</v>
      </c>
      <c r="K7389">
        <f ca="1">SIMULATION!$D$3*SIMULATION!$D$17/$H7377/(SIMULATION!$D$17-$I7377)*(((EXP(-$I7377*$J7389))/(1-EXP(-SIMULATION!$D$4*$I7377)))-(EXP(-SIMULATION!$D$17*$J7389)/(1-EXP(-SIMULATION!$D$4*SIMULATION!$D$17))))</f>
        <v>2.725645007001956</v>
      </c>
      <c r="L7389">
        <v>-8.0166527578860017E-2</v>
      </c>
      <c r="M7389">
        <f t="shared" ca="1" si="115"/>
        <v>2.5071395113779515</v>
      </c>
    </row>
    <row r="7390" spans="1:13" x14ac:dyDescent="0.25">
      <c r="A7390" s="9"/>
      <c r="H7390" s="9"/>
      <c r="J7390">
        <v>13</v>
      </c>
      <c r="K7390">
        <f ca="1">SIMULATION!$D$3*SIMULATION!$D$17/$H7377/(SIMULATION!$D$17-$I7377)*(((EXP(-$I7377*$J7390))/(1-EXP(-SIMULATION!$D$4*$I7377)))-(EXP(-SIMULATION!$D$17*$J7390)/(1-EXP(-SIMULATION!$D$4*SIMULATION!$D$17))))</f>
        <v>2.6775012880840814</v>
      </c>
      <c r="L7390">
        <v>-8.2226783144982406E-3</v>
      </c>
      <c r="M7390">
        <f t="shared" ca="1" si="115"/>
        <v>2.6554850563055115</v>
      </c>
    </row>
    <row r="7391" spans="1:13" x14ac:dyDescent="0.25">
      <c r="A7391" s="9"/>
      <c r="H7391" s="9"/>
      <c r="J7391">
        <v>14</v>
      </c>
      <c r="K7391">
        <f ca="1">SIMULATION!$D$3*SIMULATION!$D$17/$H7377/(SIMULATION!$D$17-$I7377)*(((EXP(-$I7377*$J7391))/(1-EXP(-SIMULATION!$D$4*$I7377)))-(EXP(-SIMULATION!$D$17*$J7391)/(1-EXP(-SIMULATION!$D$4*SIMULATION!$D$17))))</f>
        <v>2.6295227904919209</v>
      </c>
      <c r="L7391">
        <v>-0.14933429447340413</v>
      </c>
      <c r="M7391">
        <f t="shared" ca="1" si="115"/>
        <v>2.2368448597720731</v>
      </c>
    </row>
    <row r="7392" spans="1:13" x14ac:dyDescent="0.25">
      <c r="A7392" s="9"/>
      <c r="H7392" s="9"/>
      <c r="J7392">
        <v>15</v>
      </c>
      <c r="K7392">
        <f ca="1">SIMULATION!$D$3*SIMULATION!$D$17/$H7377/(SIMULATION!$D$17-$I7377)*(((EXP(-$I7377*$J7392))/(1-EXP(-SIMULATION!$D$4*$I7377)))-(EXP(-SIMULATION!$D$17*$J7392)/(1-EXP(-SIMULATION!$D$4*SIMULATION!$D$17))))</f>
        <v>2.5819652924197105</v>
      </c>
      <c r="L7392">
        <v>0.1635107856628818</v>
      </c>
      <c r="M7392">
        <f t="shared" ca="1" si="115"/>
        <v>3.00414446593755</v>
      </c>
    </row>
    <row r="7393" spans="1:13" x14ac:dyDescent="0.25">
      <c r="A7393" s="9"/>
      <c r="H7393" s="9"/>
      <c r="J7393">
        <v>16</v>
      </c>
      <c r="K7393">
        <f ca="1">SIMULATION!$D$3*SIMULATION!$D$17/$H7377/(SIMULATION!$D$17-$I7377)*(((EXP(-$I7377*$J7393))/(1-EXP(-SIMULATION!$D$4*$I7377)))-(EXP(-SIMULATION!$D$17*$J7393)/(1-EXP(-SIMULATION!$D$4*SIMULATION!$D$17))))</f>
        <v>2.5349869047264768</v>
      </c>
      <c r="L7393">
        <v>-0.12054411349792159</v>
      </c>
      <c r="M7393">
        <f t="shared" ca="1" si="115"/>
        <v>2.2294091555673834</v>
      </c>
    </row>
    <row r="7394" spans="1:13" x14ac:dyDescent="0.25">
      <c r="A7394" s="9"/>
      <c r="H7394" s="9"/>
      <c r="J7394">
        <v>17</v>
      </c>
      <c r="K7394">
        <f ca="1">SIMULATION!$D$3*SIMULATION!$D$17/$H7377/(SIMULATION!$D$17-$I7377)*(((EXP(-$I7377*$J7394))/(1-EXP(-SIMULATION!$D$4*$I7377)))-(EXP(-SIMULATION!$D$17*$J7394)/(1-EXP(-SIMULATION!$D$4*SIMULATION!$D$17))))</f>
        <v>2.4886832573512998</v>
      </c>
      <c r="L7394">
        <v>5.3900701185275492E-3</v>
      </c>
      <c r="M7394">
        <f t="shared" ca="1" si="115"/>
        <v>2.5020974346112292</v>
      </c>
    </row>
    <row r="7395" spans="1:13" x14ac:dyDescent="0.25">
      <c r="A7395" s="9"/>
      <c r="H7395" s="9"/>
      <c r="J7395">
        <v>18</v>
      </c>
      <c r="K7395">
        <f ca="1">SIMULATION!$D$3*SIMULATION!$D$17/$H7377/(SIMULATION!$D$17-$I7377)*(((EXP(-$I7377*$J7395))/(1-EXP(-SIMULATION!$D$4*$I7377)))-(EXP(-SIMULATION!$D$17*$J7395)/(1-EXP(-SIMULATION!$D$4*SIMULATION!$D$17))))</f>
        <v>2.4431100456595778</v>
      </c>
      <c r="L7395">
        <v>0.38290659092653601</v>
      </c>
      <c r="M7395">
        <f t="shared" ca="1" si="115"/>
        <v>3.3785929845014602</v>
      </c>
    </row>
    <row r="7396" spans="1:13" x14ac:dyDescent="0.25">
      <c r="A7396" s="9"/>
      <c r="H7396" s="9"/>
      <c r="J7396">
        <v>19</v>
      </c>
      <c r="K7396">
        <f ca="1">SIMULATION!$D$3*SIMULATION!$D$17/$H7377/(SIMULATION!$D$17-$I7377)*(((EXP(-$I7377*$J7396))/(1-EXP(-SIMULATION!$D$4*$I7377)))-(EXP(-SIMULATION!$D$17*$J7396)/(1-EXP(-SIMULATION!$D$4*SIMULATION!$D$17))))</f>
        <v>2.3982974767623353</v>
      </c>
      <c r="L7396">
        <v>-0.44357533569490265</v>
      </c>
      <c r="M7396">
        <f t="shared" ca="1" si="115"/>
        <v>1.3344718684112447</v>
      </c>
    </row>
    <row r="7397" spans="1:13" x14ac:dyDescent="0.25">
      <c r="A7397" s="9"/>
      <c r="H7397" s="9"/>
      <c r="J7397">
        <v>20</v>
      </c>
      <c r="K7397">
        <f ca="1">SIMULATION!$D$3*SIMULATION!$D$17/$H7377/(SIMULATION!$D$17-$I7377)*(((EXP(-$I7377*$J7397))/(1-EXP(-SIMULATION!$D$4*$I7377)))-(EXP(-SIMULATION!$D$17*$J7397)/(1-EXP(-SIMULATION!$D$4*SIMULATION!$D$17))))</f>
        <v>2.3542595251770706</v>
      </c>
      <c r="L7397">
        <v>0.60610903116411907</v>
      </c>
      <c r="M7397">
        <f t="shared" ca="1" si="115"/>
        <v>3.7811974850910439</v>
      </c>
    </row>
    <row r="7398" spans="1:13" x14ac:dyDescent="0.25">
      <c r="A7398" s="9"/>
      <c r="H7398" s="9"/>
      <c r="J7398">
        <v>21</v>
      </c>
      <c r="K7398">
        <f ca="1">SIMULATION!$D$3*SIMULATION!$D$17/$H7377/(SIMULATION!$D$17-$I7377)*(((EXP(-$I7377*$J7398))/(1-EXP(-SIMULATION!$D$4*$I7377)))-(EXP(-SIMULATION!$D$17*$J7398)/(1-EXP(-SIMULATION!$D$4*SIMULATION!$D$17))))</f>
        <v>2.31099986222346</v>
      </c>
      <c r="L7398">
        <v>0.29152961495738472</v>
      </c>
      <c r="M7398">
        <f t="shared" ca="1" si="115"/>
        <v>2.9847247622240345</v>
      </c>
    </row>
    <row r="7399" spans="1:13" x14ac:dyDescent="0.25">
      <c r="A7399" s="9"/>
      <c r="H7399" s="9"/>
      <c r="J7399">
        <v>22</v>
      </c>
      <c r="K7399">
        <f ca="1">SIMULATION!$D$3*SIMULATION!$D$17/$H7377/(SIMULATION!$D$17-$I7377)*(((EXP(-$I7377*$J7399))/(1-EXP(-SIMULATION!$D$4*$I7377)))-(EXP(-SIMULATION!$D$17*$J7399)/(1-EXP(-SIMULATION!$D$4*SIMULATION!$D$17))))</f>
        <v>2.2685156539017561</v>
      </c>
      <c r="L7399">
        <v>-0.24399672719217996</v>
      </c>
      <c r="M7399">
        <f t="shared" ca="1" si="115"/>
        <v>1.7150052587654998</v>
      </c>
    </row>
    <row r="7400" spans="1:13" x14ac:dyDescent="0.25">
      <c r="A7400" s="9"/>
      <c r="H7400" s="9"/>
      <c r="J7400">
        <v>23</v>
      </c>
      <c r="K7400">
        <f ca="1">SIMULATION!$D$3*SIMULATION!$D$17/$H7377/(SIMULATION!$D$17-$I7377)*(((EXP(-$I7377*$J7400))/(1-EXP(-SIMULATION!$D$4*$I7377)))-(EXP(-SIMULATION!$D$17*$J7400)/(1-EXP(-SIMULATION!$D$4*SIMULATION!$D$17))))</f>
        <v>2.2267999928766877</v>
      </c>
      <c r="L7400">
        <v>3.9918007495710409E-2</v>
      </c>
      <c r="M7400">
        <f t="shared" ca="1" si="115"/>
        <v>2.3156894116837874</v>
      </c>
    </row>
    <row r="7401" spans="1:13" x14ac:dyDescent="0.25">
      <c r="A7401" s="9"/>
      <c r="H7401" s="9"/>
      <c r="J7401">
        <v>24</v>
      </c>
      <c r="K7401">
        <f ca="1">SIMULATION!$D$3*SIMULATION!$D$17/$H7377/(SIMULATION!$D$17-$I7377)*(((EXP(-$I7377*$J7401))/(1-EXP(-SIMULATION!$D$4*$I7377)))-(EXP(-SIMULATION!$D$17*$J7401)/(1-EXP(-SIMULATION!$D$4*SIMULATION!$D$17))))</f>
        <v>2.1858434551959172</v>
      </c>
      <c r="L7401">
        <v>0.21314812937254612</v>
      </c>
      <c r="M7401">
        <f t="shared" ca="1" si="115"/>
        <v>2.6517518987721496</v>
      </c>
    </row>
    <row r="7402" spans="1:13" x14ac:dyDescent="0.25">
      <c r="A7402" s="9">
        <v>297</v>
      </c>
      <c r="B7402" s="2">
        <f ca="1">NORMINV(RAND(),SIMULATION!D7,SIMULATION!D8)</f>
        <v>59.306631352891216</v>
      </c>
      <c r="C7402" s="2">
        <v>2</v>
      </c>
      <c r="D7402" s="2">
        <f ca="1">SIMULATION!$D$11*(1+(SIMULATION!$D$12*LN(1+$C7402)))*(1+(SIMULATION!$D$13*(($B7402/63.5)-1)))</f>
        <v>9.9266544416470488</v>
      </c>
      <c r="E7402" s="2">
        <v>-0.29654907657533452</v>
      </c>
      <c r="F7402" s="2">
        <f ca="1">D7402*(1+E7402)</f>
        <v>6.9829142334941743</v>
      </c>
      <c r="G7402" s="2">
        <v>0.79128618266415807</v>
      </c>
      <c r="H7402" s="9">
        <f>SIMULATION!$D$15*EXP($G$7402)</f>
        <v>487.03899991968524</v>
      </c>
      <c r="I7402" s="2">
        <f ca="1">$F7402/$H7402</f>
        <v>1.4337484748953751E-2</v>
      </c>
      <c r="J7402">
        <v>0</v>
      </c>
      <c r="K7402">
        <f ca="1">SIMULATION!$D$3*SIMULATION!$D$17/$H7402/(SIMULATION!$D$17-$I7402)*(((EXP(-$I7402*$J7402))/(1-EXP(-SIMULATION!$D$4*$I7402)))-(EXP(-SIMULATION!$D$17*$J7402)/(1-EXP(-SIMULATION!$D$4*SIMULATION!$D$17))))</f>
        <v>2.8410102306152325</v>
      </c>
      <c r="L7402">
        <v>0.23617912614397893</v>
      </c>
      <c r="M7402">
        <f t="shared" ca="1" si="115"/>
        <v>3.5119975442480422</v>
      </c>
    </row>
    <row r="7403" spans="1:13" x14ac:dyDescent="0.25">
      <c r="A7403" s="9"/>
      <c r="H7403" s="9"/>
      <c r="J7403">
        <v>1</v>
      </c>
      <c r="K7403">
        <f ca="1">SIMULATION!$D$3*SIMULATION!$D$17/$H7402/(SIMULATION!$D$17-$I7402)*(((EXP(-$I7402*$J7403))/(1-EXP(-SIMULATION!$D$4*$I7402)))-(EXP(-SIMULATION!$D$17*$J7403)/(1-EXP(-SIMULATION!$D$4*SIMULATION!$D$17))))</f>
        <v>3.2030773764920895</v>
      </c>
      <c r="L7403">
        <v>6.49028972958305E-2</v>
      </c>
      <c r="M7403">
        <f t="shared" ca="1" si="115"/>
        <v>3.410966378489154</v>
      </c>
    </row>
    <row r="7404" spans="1:13" x14ac:dyDescent="0.25">
      <c r="A7404" s="9"/>
      <c r="H7404" s="9"/>
      <c r="J7404">
        <v>2</v>
      </c>
      <c r="K7404">
        <f ca="1">SIMULATION!$D$3*SIMULATION!$D$17/$H7402/(SIMULATION!$D$17-$I7402)*(((EXP(-$I7402*$J7404))/(1-EXP(-SIMULATION!$D$4*$I7402)))-(EXP(-SIMULATION!$D$17*$J7404)/(1-EXP(-SIMULATION!$D$4*SIMULATION!$D$17))))</f>
        <v>3.4154187953780388</v>
      </c>
      <c r="L7404">
        <v>0.26577948669191165</v>
      </c>
      <c r="M7404">
        <f t="shared" ca="1" si="115"/>
        <v>4.3231670496515209</v>
      </c>
    </row>
    <row r="7405" spans="1:13" x14ac:dyDescent="0.25">
      <c r="A7405" s="9"/>
      <c r="H7405" s="9"/>
      <c r="J7405">
        <v>3</v>
      </c>
      <c r="K7405">
        <f ca="1">SIMULATION!$D$3*SIMULATION!$D$17/$H7402/(SIMULATION!$D$17-$I7402)*(((EXP(-$I7402*$J7405))/(1-EXP(-SIMULATION!$D$4*$I7402)))-(EXP(-SIMULATION!$D$17*$J7405)/(1-EXP(-SIMULATION!$D$4*SIMULATION!$D$17))))</f>
        <v>3.5320924822173332</v>
      </c>
      <c r="L7405">
        <v>0.17212922091315477</v>
      </c>
      <c r="M7405">
        <f t="shared" ca="1" si="115"/>
        <v>4.1400688093746139</v>
      </c>
    </row>
    <row r="7406" spans="1:13" x14ac:dyDescent="0.25">
      <c r="A7406" s="9"/>
      <c r="H7406" s="9"/>
      <c r="J7406">
        <v>4</v>
      </c>
      <c r="K7406">
        <f ca="1">SIMULATION!$D$3*SIMULATION!$D$17/$H7402/(SIMULATION!$D$17-$I7402)*(((EXP(-$I7402*$J7406))/(1-EXP(-SIMULATION!$D$4*$I7402)))-(EXP(-SIMULATION!$D$17*$J7406)/(1-EXP(-SIMULATION!$D$4*SIMULATION!$D$17))))</f>
        <v>3.5877361245152728</v>
      </c>
      <c r="L7406">
        <v>0.29532283117698876</v>
      </c>
      <c r="M7406">
        <f t="shared" ca="1" si="115"/>
        <v>4.6472765143230799</v>
      </c>
    </row>
    <row r="7407" spans="1:13" x14ac:dyDescent="0.25">
      <c r="A7407" s="9"/>
      <c r="H7407" s="9"/>
      <c r="J7407">
        <v>5</v>
      </c>
      <c r="K7407">
        <f ca="1">SIMULATION!$D$3*SIMULATION!$D$17/$H7402/(SIMULATION!$D$17-$I7402)*(((EXP(-$I7402*$J7407))/(1-EXP(-SIMULATION!$D$4*$I7402)))-(EXP(-SIMULATION!$D$17*$J7407)/(1-EXP(-SIMULATION!$D$4*SIMULATION!$D$17))))</f>
        <v>3.6045424620917634</v>
      </c>
      <c r="L7407">
        <v>0.42580330495371999</v>
      </c>
      <c r="M7407">
        <f t="shared" ca="1" si="115"/>
        <v>5.1393685552964552</v>
      </c>
    </row>
    <row r="7408" spans="1:13" x14ac:dyDescent="0.25">
      <c r="A7408" s="9"/>
      <c r="H7408" s="9"/>
      <c r="J7408">
        <v>6</v>
      </c>
      <c r="K7408">
        <f ca="1">SIMULATION!$D$3*SIMULATION!$D$17/$H7402/(SIMULATION!$D$17-$I7402)*(((EXP(-$I7402*$J7408))/(1-EXP(-SIMULATION!$D$4*$I7402)))-(EXP(-SIMULATION!$D$17*$J7408)/(1-EXP(-SIMULATION!$D$4*SIMULATION!$D$17))))</f>
        <v>3.5967292661373382</v>
      </c>
      <c r="L7408">
        <v>1.6659195623005874E-2</v>
      </c>
      <c r="M7408">
        <f t="shared" ca="1" si="115"/>
        <v>3.65664788258491</v>
      </c>
    </row>
    <row r="7409" spans="1:13" x14ac:dyDescent="0.25">
      <c r="A7409" s="9"/>
      <c r="H7409" s="9"/>
      <c r="J7409">
        <v>7</v>
      </c>
      <c r="K7409">
        <f ca="1">SIMULATION!$D$3*SIMULATION!$D$17/$H7402/(SIMULATION!$D$17-$I7402)*(((EXP(-$I7402*$J7409))/(1-EXP(-SIMULATION!$D$4*$I7402)))-(EXP(-SIMULATION!$D$17*$J7409)/(1-EXP(-SIMULATION!$D$4*SIMULATION!$D$17))))</f>
        <v>3.5734038095089837</v>
      </c>
      <c r="L7409">
        <v>0.16318172042205364</v>
      </c>
      <c r="M7409">
        <f t="shared" ca="1" si="115"/>
        <v>4.1565179909073802</v>
      </c>
    </row>
    <row r="7410" spans="1:13" x14ac:dyDescent="0.25">
      <c r="A7410" s="9"/>
      <c r="H7410" s="9"/>
      <c r="J7410">
        <v>8</v>
      </c>
      <c r="K7410">
        <f ca="1">SIMULATION!$D$3*SIMULATION!$D$17/$H7402/(SIMULATION!$D$17-$I7402)*(((EXP(-$I7402*$J7410))/(1-EXP(-SIMULATION!$D$4*$I7402)))-(EXP(-SIMULATION!$D$17*$J7410)/(1-EXP(-SIMULATION!$D$4*SIMULATION!$D$17))))</f>
        <v>3.5403984880484023</v>
      </c>
      <c r="L7410">
        <v>0.4511600209410277</v>
      </c>
      <c r="M7410">
        <f t="shared" ca="1" si="115"/>
        <v>5.1376847440559024</v>
      </c>
    </row>
    <row r="7411" spans="1:13" x14ac:dyDescent="0.25">
      <c r="A7411" s="9"/>
      <c r="H7411" s="9"/>
      <c r="J7411">
        <v>9</v>
      </c>
      <c r="K7411">
        <f ca="1">SIMULATION!$D$3*SIMULATION!$D$17/$H7402/(SIMULATION!$D$17-$I7402)*(((EXP(-$I7402*$J7411))/(1-EXP(-SIMULATION!$D$4*$I7402)))-(EXP(-SIMULATION!$D$17*$J7411)/(1-EXP(-SIMULATION!$D$4*SIMULATION!$D$17))))</f>
        <v>3.5014471305102544</v>
      </c>
      <c r="L7411">
        <v>0.17638344617130983</v>
      </c>
      <c r="M7411">
        <f t="shared" ca="1" si="115"/>
        <v>4.119044441976297</v>
      </c>
    </row>
    <row r="7412" spans="1:13" x14ac:dyDescent="0.25">
      <c r="A7412" s="9"/>
      <c r="H7412" s="9"/>
      <c r="J7412">
        <v>10</v>
      </c>
      <c r="K7412">
        <f ca="1">SIMULATION!$D$3*SIMULATION!$D$17/$H7402/(SIMULATION!$D$17-$I7402)*(((EXP(-$I7402*$J7412))/(1-EXP(-SIMULATION!$D$4*$I7402)))-(EXP(-SIMULATION!$D$17*$J7412)/(1-EXP(-SIMULATION!$D$4*SIMULATION!$D$17))))</f>
        <v>3.4589388057572306</v>
      </c>
      <c r="L7412">
        <v>-0.28163124034865483</v>
      </c>
      <c r="M7412">
        <f t="shared" ca="1" si="115"/>
        <v>2.4847935796017269</v>
      </c>
    </row>
    <row r="7413" spans="1:13" x14ac:dyDescent="0.25">
      <c r="A7413" s="9"/>
      <c r="H7413" s="9"/>
      <c r="J7413">
        <v>11</v>
      </c>
      <c r="K7413">
        <f ca="1">SIMULATION!$D$3*SIMULATION!$D$17/$H7402/(SIMULATION!$D$17-$I7402)*(((EXP(-$I7402*$J7413))/(1-EXP(-SIMULATION!$D$4*$I7402)))-(EXP(-SIMULATION!$D$17*$J7413)/(1-EXP(-SIMULATION!$D$4*SIMULATION!$D$17))))</f>
        <v>3.4144008799578791</v>
      </c>
      <c r="L7413">
        <v>0.74839326806958162</v>
      </c>
      <c r="M7413">
        <f t="shared" ca="1" si="115"/>
        <v>5.9697155130092119</v>
      </c>
    </row>
    <row r="7414" spans="1:13" x14ac:dyDescent="0.25">
      <c r="A7414" s="9"/>
      <c r="H7414" s="9"/>
      <c r="J7414">
        <v>12</v>
      </c>
      <c r="K7414">
        <f ca="1">SIMULATION!$D$3*SIMULATION!$D$17/$H7402/(SIMULATION!$D$17-$I7402)*(((EXP(-$I7402*$J7414))/(1-EXP(-SIMULATION!$D$4*$I7402)))-(EXP(-SIMULATION!$D$17*$J7414)/(1-EXP(-SIMULATION!$D$4*SIMULATION!$D$17))))</f>
        <v>3.3688085706241799</v>
      </c>
      <c r="L7414">
        <v>0.34454116211496316</v>
      </c>
      <c r="M7414">
        <f t="shared" ca="1" si="115"/>
        <v>4.5295017904898831</v>
      </c>
    </row>
    <row r="7415" spans="1:13" x14ac:dyDescent="0.25">
      <c r="A7415" s="9"/>
      <c r="H7415" s="9"/>
      <c r="J7415">
        <v>13</v>
      </c>
      <c r="K7415">
        <f ca="1">SIMULATION!$D$3*SIMULATION!$D$17/$H7402/(SIMULATION!$D$17-$I7402)*(((EXP(-$I7402*$J7415))/(1-EXP(-SIMULATION!$D$4*$I7402)))-(EXP(-SIMULATION!$D$17*$J7415)/(1-EXP(-SIMULATION!$D$4*SIMULATION!$D$17))))</f>
        <v>3.322783315622603</v>
      </c>
      <c r="L7415">
        <v>0.29246209502023157</v>
      </c>
      <c r="M7415">
        <f t="shared" ca="1" si="115"/>
        <v>4.2945714854078609</v>
      </c>
    </row>
    <row r="7416" spans="1:13" x14ac:dyDescent="0.25">
      <c r="A7416" s="9"/>
      <c r="H7416" s="9"/>
      <c r="J7416">
        <v>14</v>
      </c>
      <c r="K7416">
        <f ca="1">SIMULATION!$D$3*SIMULATION!$D$17/$H7402/(SIMULATION!$D$17-$I7402)*(((EXP(-$I7402*$J7416))/(1-EXP(-SIMULATION!$D$4*$I7402)))-(EXP(-SIMULATION!$D$17*$J7416)/(1-EXP(-SIMULATION!$D$4*SIMULATION!$D$17))))</f>
        <v>3.276719892131458</v>
      </c>
      <c r="L7416">
        <v>-0.23604005979142187</v>
      </c>
      <c r="M7416">
        <f t="shared" ca="1" si="115"/>
        <v>2.5032827328730072</v>
      </c>
    </row>
    <row r="7417" spans="1:13" x14ac:dyDescent="0.25">
      <c r="A7417" s="9"/>
      <c r="H7417" s="9"/>
      <c r="J7417">
        <v>15</v>
      </c>
      <c r="K7417">
        <f ca="1">SIMULATION!$D$3*SIMULATION!$D$17/$H7402/(SIMULATION!$D$17-$I7402)*(((EXP(-$I7402*$J7417))/(1-EXP(-SIMULATION!$D$4*$I7402)))-(EXP(-SIMULATION!$D$17*$J7417)/(1-EXP(-SIMULATION!$D$4*SIMULATION!$D$17))))</f>
        <v>3.2308678768444152</v>
      </c>
      <c r="L7417">
        <v>0.43043479989687139</v>
      </c>
      <c r="M7417">
        <f t="shared" ca="1" si="115"/>
        <v>4.6215458449071711</v>
      </c>
    </row>
    <row r="7418" spans="1:13" x14ac:dyDescent="0.25">
      <c r="A7418" s="9"/>
      <c r="H7418" s="9"/>
      <c r="J7418">
        <v>16</v>
      </c>
      <c r="K7418">
        <f ca="1">SIMULATION!$D$3*SIMULATION!$D$17/$H7402/(SIMULATION!$D$17-$I7402)*(((EXP(-$I7402*$J7418))/(1-EXP(-SIMULATION!$D$4*$I7402)))-(EXP(-SIMULATION!$D$17*$J7418)/(1-EXP(-SIMULATION!$D$4*SIMULATION!$D$17))))</f>
        <v>3.185383846946269</v>
      </c>
      <c r="L7418">
        <v>-0.35740179533138838</v>
      </c>
      <c r="M7418">
        <f t="shared" ca="1" si="115"/>
        <v>2.0469219412280681</v>
      </c>
    </row>
    <row r="7419" spans="1:13" x14ac:dyDescent="0.25">
      <c r="A7419" s="9"/>
      <c r="H7419" s="9"/>
      <c r="J7419">
        <v>17</v>
      </c>
      <c r="K7419">
        <f ca="1">SIMULATION!$D$3*SIMULATION!$D$17/$H7402/(SIMULATION!$D$17-$I7402)*(((EXP(-$I7402*$J7419))/(1-EXP(-SIMULATION!$D$4*$I7402)))-(EXP(-SIMULATION!$D$17*$J7419)/(1-EXP(-SIMULATION!$D$4*SIMULATION!$D$17))))</f>
        <v>3.1403648310752197</v>
      </c>
      <c r="L7419">
        <v>-7.6357853342933671E-2</v>
      </c>
      <c r="M7419">
        <f t="shared" ca="1" si="115"/>
        <v>2.9005733138606713</v>
      </c>
    </row>
    <row r="7420" spans="1:13" x14ac:dyDescent="0.25">
      <c r="A7420" s="9"/>
      <c r="H7420" s="9"/>
      <c r="J7420">
        <v>18</v>
      </c>
      <c r="K7420">
        <f ca="1">SIMULATION!$D$3*SIMULATION!$D$17/$H7402/(SIMULATION!$D$17-$I7402)*(((EXP(-$I7402*$J7420))/(1-EXP(-SIMULATION!$D$4*$I7402)))-(EXP(-SIMULATION!$D$17*$J7420)/(1-EXP(-SIMULATION!$D$4*SIMULATION!$D$17))))</f>
        <v>3.0958697448311772</v>
      </c>
      <c r="L7420">
        <v>-6.3340223201651211E-2</v>
      </c>
      <c r="M7420">
        <f t="shared" ca="1" si="115"/>
        <v>2.8997766641903313</v>
      </c>
    </row>
    <row r="7421" spans="1:13" x14ac:dyDescent="0.25">
      <c r="A7421" s="9"/>
      <c r="H7421" s="9"/>
      <c r="J7421">
        <v>19</v>
      </c>
      <c r="K7421">
        <f ca="1">SIMULATION!$D$3*SIMULATION!$D$17/$H7402/(SIMULATION!$D$17-$I7402)*(((EXP(-$I7402*$J7421))/(1-EXP(-SIMULATION!$D$4*$I7402)))-(EXP(-SIMULATION!$D$17*$J7421)/(1-EXP(-SIMULATION!$D$4*SIMULATION!$D$17))))</f>
        <v>3.0519331264991405</v>
      </c>
      <c r="L7421">
        <v>-0.36071790463122466</v>
      </c>
      <c r="M7421">
        <f t="shared" ca="1" si="115"/>
        <v>1.9510462040337482</v>
      </c>
    </row>
    <row r="7422" spans="1:13" x14ac:dyDescent="0.25">
      <c r="A7422" s="9"/>
      <c r="H7422" s="9"/>
      <c r="J7422">
        <v>20</v>
      </c>
      <c r="K7422">
        <f ca="1">SIMULATION!$D$3*SIMULATION!$D$17/$H7402/(SIMULATION!$D$17-$I7402)*(((EXP(-$I7402*$J7422))/(1-EXP(-SIMULATION!$D$4*$I7402)))-(EXP(-SIMULATION!$D$17*$J7422)/(1-EXP(-SIMULATION!$D$4*SIMULATION!$D$17))))</f>
        <v>3.0085739385730346</v>
      </c>
      <c r="L7422">
        <v>1.0809122694443308E-3</v>
      </c>
      <c r="M7422">
        <f t="shared" ca="1" si="115"/>
        <v>3.0118259430567687</v>
      </c>
    </row>
    <row r="7423" spans="1:13" x14ac:dyDescent="0.25">
      <c r="A7423" s="9"/>
      <c r="H7423" s="9"/>
      <c r="J7423">
        <v>21</v>
      </c>
      <c r="K7423">
        <f ca="1">SIMULATION!$D$3*SIMULATION!$D$17/$H7402/(SIMULATION!$D$17-$I7402)*(((EXP(-$I7402*$J7423))/(1-EXP(-SIMULATION!$D$4*$I7402)))-(EXP(-SIMULATION!$D$17*$J7423)/(1-EXP(-SIMULATION!$D$4*SIMULATION!$D$17))))</f>
        <v>2.9658012073341027</v>
      </c>
      <c r="L7423">
        <v>0.25837768551635576</v>
      </c>
      <c r="M7423">
        <f t="shared" ca="1" si="115"/>
        <v>3.7320980589867019</v>
      </c>
    </row>
    <row r="7424" spans="1:13" x14ac:dyDescent="0.25">
      <c r="A7424" s="9"/>
      <c r="H7424" s="9"/>
      <c r="J7424">
        <v>22</v>
      </c>
      <c r="K7424">
        <f ca="1">SIMULATION!$D$3*SIMULATION!$D$17/$H7402/(SIMULATION!$D$17-$I7402)*(((EXP(-$I7402*$J7424))/(1-EXP(-SIMULATION!$D$4*$I7402)))-(EXP(-SIMULATION!$D$17*$J7424)/(1-EXP(-SIMULATION!$D$4*SIMULATION!$D$17))))</f>
        <v>2.9236176361871782</v>
      </c>
      <c r="L7424">
        <v>-6.1882049656852373E-2</v>
      </c>
      <c r="M7424">
        <f t="shared" ca="1" si="115"/>
        <v>2.742698184446994</v>
      </c>
    </row>
    <row r="7425" spans="1:13" x14ac:dyDescent="0.25">
      <c r="A7425" s="9"/>
      <c r="H7425" s="9"/>
      <c r="J7425">
        <v>23</v>
      </c>
      <c r="K7425">
        <f ca="1">SIMULATION!$D$3*SIMULATION!$D$17/$H7402/(SIMULATION!$D$17-$I7402)*(((EXP(-$I7402*$J7425))/(1-EXP(-SIMULATION!$D$4*$I7402)))-(EXP(-SIMULATION!$D$17*$J7425)/(1-EXP(-SIMULATION!$D$4*SIMULATION!$D$17))))</f>
        <v>2.8820219205409714</v>
      </c>
      <c r="L7425">
        <v>-5.6739592845513005E-2</v>
      </c>
      <c r="M7425">
        <f t="shared" ca="1" si="115"/>
        <v>2.7184971701976335</v>
      </c>
    </row>
    <row r="7426" spans="1:13" x14ac:dyDescent="0.25">
      <c r="A7426" s="9"/>
      <c r="H7426" s="9"/>
      <c r="J7426">
        <v>24</v>
      </c>
      <c r="K7426">
        <f ca="1">SIMULATION!$D$3*SIMULATION!$D$17/$H7402/(SIMULATION!$D$17-$I7402)*(((EXP(-$I7402*$J7426))/(1-EXP(-SIMULATION!$D$4*$I7402)))-(EXP(-SIMULATION!$D$17*$J7426)/(1-EXP(-SIMULATION!$D$4*SIMULATION!$D$17))))</f>
        <v>2.8410102306152325</v>
      </c>
      <c r="L7426">
        <v>0.2260653539952954</v>
      </c>
      <c r="M7426">
        <f t="shared" ca="1" si="115"/>
        <v>3.4832642141035213</v>
      </c>
    </row>
    <row r="7427" spans="1:13" x14ac:dyDescent="0.25">
      <c r="A7427" s="9">
        <v>298</v>
      </c>
      <c r="B7427" s="2">
        <f ca="1">NORMINV(RAND(),SIMULATION!D7,SIMULATION!D8)</f>
        <v>54.939136520530596</v>
      </c>
      <c r="C7427" s="2">
        <v>2</v>
      </c>
      <c r="D7427" s="2">
        <f ca="1">SIMULATION!$D$11*(1+(SIMULATION!$D$12*LN(1+$C7427)))*(1+(SIMULATION!$D$13*(($B7427/63.5)-1)))</f>
        <v>9.6023166881731399</v>
      </c>
      <c r="E7427" s="2">
        <v>-0.24358955006502225</v>
      </c>
      <c r="F7427" s="2">
        <f ca="1">D7427*(1+E7427)</f>
        <v>7.2632926865191898</v>
      </c>
      <c r="G7427" s="2">
        <v>0.23063610799500481</v>
      </c>
      <c r="H7427" s="9">
        <f>SIMULATION!$D$15*EXP($G$7427)</f>
        <v>278.02029849041321</v>
      </c>
      <c r="I7427" s="2">
        <f ca="1">$F7427/$H7427</f>
        <v>2.612504455954192E-2</v>
      </c>
      <c r="J7427">
        <v>0</v>
      </c>
      <c r="K7427">
        <f ca="1">SIMULATION!$D$3*SIMULATION!$D$17/$H7427/(SIMULATION!$D$17-$I7427)*(((EXP(-$I7427*$J7427))/(1-EXP(-SIMULATION!$D$4*$I7427)))-(EXP(-SIMULATION!$D$17*$J7427)/(1-EXP(-SIMULATION!$D$4*SIMULATION!$D$17))))</f>
        <v>2.410141200559373</v>
      </c>
      <c r="L7427">
        <v>-6.0874856314091008E-2</v>
      </c>
      <c r="M7427">
        <f t="shared" ref="M7427:M7490" ca="1" si="116">$K7427*(1+$L7427)</f>
        <v>2.2634242012786503</v>
      </c>
    </row>
    <row r="7428" spans="1:13" x14ac:dyDescent="0.25">
      <c r="A7428" s="9"/>
      <c r="H7428" s="9"/>
      <c r="J7428">
        <v>1</v>
      </c>
      <c r="K7428">
        <f ca="1">SIMULATION!$D$3*SIMULATION!$D$17/$H7427/(SIMULATION!$D$17-$I7427)*(((EXP(-$I7427*$J7428))/(1-EXP(-SIMULATION!$D$4*$I7427)))-(EXP(-SIMULATION!$D$17*$J7428)/(1-EXP(-SIMULATION!$D$4*SIMULATION!$D$17))))</f>
        <v>3.0486768712089423</v>
      </c>
      <c r="L7428">
        <v>5.845418920814323E-3</v>
      </c>
      <c r="M7428">
        <f t="shared" ca="1" si="116"/>
        <v>3.0664976646753561</v>
      </c>
    </row>
    <row r="7429" spans="1:13" x14ac:dyDescent="0.25">
      <c r="A7429" s="9"/>
      <c r="H7429" s="9"/>
      <c r="J7429">
        <v>2</v>
      </c>
      <c r="K7429">
        <f ca="1">SIMULATION!$D$3*SIMULATION!$D$17/$H7427/(SIMULATION!$D$17-$I7427)*(((EXP(-$I7427*$J7429))/(1-EXP(-SIMULATION!$D$4*$I7427)))-(EXP(-SIMULATION!$D$17*$J7429)/(1-EXP(-SIMULATION!$D$4*SIMULATION!$D$17))))</f>
        <v>3.4190776217222569</v>
      </c>
      <c r="L7429">
        <v>0.23538837809109908</v>
      </c>
      <c r="M7429">
        <f t="shared" ca="1" si="116"/>
        <v>4.223888757667031</v>
      </c>
    </row>
    <row r="7430" spans="1:13" x14ac:dyDescent="0.25">
      <c r="A7430" s="9"/>
      <c r="H7430" s="9"/>
      <c r="J7430">
        <v>3</v>
      </c>
      <c r="K7430">
        <f ca="1">SIMULATION!$D$3*SIMULATION!$D$17/$H7427/(SIMULATION!$D$17-$I7427)*(((EXP(-$I7427*$J7430))/(1-EXP(-SIMULATION!$D$4*$I7427)))-(EXP(-SIMULATION!$D$17*$J7430)/(1-EXP(-SIMULATION!$D$4*SIMULATION!$D$17))))</f>
        <v>3.6186512326868292</v>
      </c>
      <c r="L7430">
        <v>0.2949201438227862</v>
      </c>
      <c r="M7430">
        <f t="shared" ca="1" si="116"/>
        <v>4.6858643746753312</v>
      </c>
    </row>
    <row r="7431" spans="1:13" x14ac:dyDescent="0.25">
      <c r="A7431" s="9"/>
      <c r="H7431" s="9"/>
      <c r="J7431">
        <v>4</v>
      </c>
      <c r="K7431">
        <f ca="1">SIMULATION!$D$3*SIMULATION!$D$17/$H7427/(SIMULATION!$D$17-$I7427)*(((EXP(-$I7427*$J7431))/(1-EXP(-SIMULATION!$D$4*$I7427)))-(EXP(-SIMULATION!$D$17*$J7431)/(1-EXP(-SIMULATION!$D$4*SIMULATION!$D$17))))</f>
        <v>3.709729099570505</v>
      </c>
      <c r="L7431">
        <v>0.24636276705332266</v>
      </c>
      <c r="M7431">
        <f t="shared" ca="1" si="116"/>
        <v>4.6236682255589256</v>
      </c>
    </row>
    <row r="7432" spans="1:13" x14ac:dyDescent="0.25">
      <c r="A7432" s="9"/>
      <c r="H7432" s="9"/>
      <c r="J7432">
        <v>5</v>
      </c>
      <c r="K7432">
        <f ca="1">SIMULATION!$D$3*SIMULATION!$D$17/$H7427/(SIMULATION!$D$17-$I7427)*(((EXP(-$I7427*$J7432))/(1-EXP(-SIMULATION!$D$4*$I7427)))-(EXP(-SIMULATION!$D$17*$J7432)/(1-EXP(-SIMULATION!$D$4*SIMULATION!$D$17))))</f>
        <v>3.7322295662750844</v>
      </c>
      <c r="L7432">
        <v>0.20731084194709412</v>
      </c>
      <c r="M7432">
        <f t="shared" ca="1" si="116"/>
        <v>4.5059612199994099</v>
      </c>
    </row>
    <row r="7433" spans="1:13" x14ac:dyDescent="0.25">
      <c r="A7433" s="9"/>
      <c r="H7433" s="9"/>
      <c r="J7433">
        <v>6</v>
      </c>
      <c r="K7433">
        <f ca="1">SIMULATION!$D$3*SIMULATION!$D$17/$H7427/(SIMULATION!$D$17-$I7427)*(((EXP(-$I7427*$J7433))/(1-EXP(-SIMULATION!$D$4*$I7427)))-(EXP(-SIMULATION!$D$17*$J7433)/(1-EXP(-SIMULATION!$D$4*SIMULATION!$D$17))))</f>
        <v>3.7117087971144462</v>
      </c>
      <c r="L7433">
        <v>0.27839550739440899</v>
      </c>
      <c r="M7433">
        <f t="shared" ca="1" si="116"/>
        <v>4.7450318509874139</v>
      </c>
    </row>
    <row r="7434" spans="1:13" x14ac:dyDescent="0.25">
      <c r="A7434" s="9"/>
      <c r="H7434" s="9"/>
      <c r="J7434">
        <v>7</v>
      </c>
      <c r="K7434">
        <f ca="1">SIMULATION!$D$3*SIMULATION!$D$17/$H7427/(SIMULATION!$D$17-$I7427)*(((EXP(-$I7427*$J7434))/(1-EXP(-SIMULATION!$D$4*$I7427)))-(EXP(-SIMULATION!$D$17*$J7434)/(1-EXP(-SIMULATION!$D$4*SIMULATION!$D$17))))</f>
        <v>3.6645199543126936</v>
      </c>
      <c r="L7434">
        <v>-1.7046089991250332E-2</v>
      </c>
      <c r="M7434">
        <f t="shared" ca="1" si="116"/>
        <v>3.6020542173967467</v>
      </c>
    </row>
    <row r="7435" spans="1:13" x14ac:dyDescent="0.25">
      <c r="A7435" s="9"/>
      <c r="H7435" s="9"/>
      <c r="J7435">
        <v>8</v>
      </c>
      <c r="K7435">
        <f ca="1">SIMULATION!$D$3*SIMULATION!$D$17/$H7427/(SIMULATION!$D$17-$I7427)*(((EXP(-$I7427*$J7435))/(1-EXP(-SIMULATION!$D$4*$I7427)))-(EXP(-SIMULATION!$D$17*$J7435)/(1-EXP(-SIMULATION!$D$4*SIMULATION!$D$17))))</f>
        <v>3.6011193079115347</v>
      </c>
      <c r="L7435">
        <v>0.73146654567553904</v>
      </c>
      <c r="M7435">
        <f t="shared" ca="1" si="116"/>
        <v>6.2352176086350735</v>
      </c>
    </row>
    <row r="7436" spans="1:13" x14ac:dyDescent="0.25">
      <c r="A7436" s="9"/>
      <c r="H7436" s="9"/>
      <c r="J7436">
        <v>9</v>
      </c>
      <c r="K7436">
        <f ca="1">SIMULATION!$D$3*SIMULATION!$D$17/$H7427/(SIMULATION!$D$17-$I7427)*(((EXP(-$I7427*$J7436))/(1-EXP(-SIMULATION!$D$4*$I7427)))-(EXP(-SIMULATION!$D$17*$J7436)/(1-EXP(-SIMULATION!$D$4*SIMULATION!$D$17))))</f>
        <v>3.5281848554001072</v>
      </c>
      <c r="L7436">
        <v>-8.7231734055252946E-2</v>
      </c>
      <c r="M7436">
        <f t="shared" ca="1" si="116"/>
        <v>3.2204151723960739</v>
      </c>
    </row>
    <row r="7437" spans="1:13" x14ac:dyDescent="0.25">
      <c r="A7437" s="9"/>
      <c r="H7437" s="9"/>
      <c r="J7437">
        <v>10</v>
      </c>
      <c r="K7437">
        <f ca="1">SIMULATION!$D$3*SIMULATION!$D$17/$H7427/(SIMULATION!$D$17-$I7427)*(((EXP(-$I7427*$J7437))/(1-EXP(-SIMULATION!$D$4*$I7427)))-(EXP(-SIMULATION!$D$17*$J7437)/(1-EXP(-SIMULATION!$D$4*SIMULATION!$D$17))))</f>
        <v>3.449973969156336</v>
      </c>
      <c r="L7437">
        <v>0.28384478472574287</v>
      </c>
      <c r="M7437">
        <f t="shared" ca="1" si="116"/>
        <v>4.4292310877409324</v>
      </c>
    </row>
    <row r="7438" spans="1:13" x14ac:dyDescent="0.25">
      <c r="A7438" s="9"/>
      <c r="H7438" s="9"/>
      <c r="J7438">
        <v>11</v>
      </c>
      <c r="K7438">
        <f ca="1">SIMULATION!$D$3*SIMULATION!$D$17/$H7427/(SIMULATION!$D$17-$I7427)*(((EXP(-$I7427*$J7438))/(1-EXP(-SIMULATION!$D$4*$I7427)))-(EXP(-SIMULATION!$D$17*$J7438)/(1-EXP(-SIMULATION!$D$4*SIMULATION!$D$17))))</f>
        <v>3.3691933948349071</v>
      </c>
      <c r="L7438">
        <v>-0.15911060633115467</v>
      </c>
      <c r="M7438">
        <f t="shared" ca="1" si="116"/>
        <v>2.8331189909358034</v>
      </c>
    </row>
    <row r="7439" spans="1:13" x14ac:dyDescent="0.25">
      <c r="A7439" s="9"/>
      <c r="H7439" s="9"/>
      <c r="J7439">
        <v>12</v>
      </c>
      <c r="K7439">
        <f ca="1">SIMULATION!$D$3*SIMULATION!$D$17/$H7427/(SIMULATION!$D$17-$I7427)*(((EXP(-$I7427*$J7439))/(1-EXP(-SIMULATION!$D$4*$I7427)))-(EXP(-SIMULATION!$D$17*$J7439)/(1-EXP(-SIMULATION!$D$4*SIMULATION!$D$17))))</f>
        <v>3.2875567527917595</v>
      </c>
      <c r="L7439">
        <v>-9.5184648026914551E-2</v>
      </c>
      <c r="M7439">
        <f t="shared" ca="1" si="116"/>
        <v>2.9746318204087698</v>
      </c>
    </row>
    <row r="7440" spans="1:13" x14ac:dyDescent="0.25">
      <c r="A7440" s="9"/>
      <c r="H7440" s="9"/>
      <c r="J7440">
        <v>13</v>
      </c>
      <c r="K7440">
        <f ca="1">SIMULATION!$D$3*SIMULATION!$D$17/$H7427/(SIMULATION!$D$17-$I7427)*(((EXP(-$I7427*$J7440))/(1-EXP(-SIMULATION!$D$4*$I7427)))-(EXP(-SIMULATION!$D$17*$J7440)/(1-EXP(-SIMULATION!$D$4*SIMULATION!$D$17))))</f>
        <v>3.2061417842463031</v>
      </c>
      <c r="L7440">
        <v>-0.28064606258543895</v>
      </c>
      <c r="M7440">
        <f t="shared" ca="1" si="116"/>
        <v>2.3063507164069241</v>
      </c>
    </row>
    <row r="7441" spans="1:13" x14ac:dyDescent="0.25">
      <c r="A7441" s="9"/>
      <c r="H7441" s="9"/>
      <c r="J7441">
        <v>14</v>
      </c>
      <c r="K7441">
        <f ca="1">SIMULATION!$D$3*SIMULATION!$D$17/$H7427/(SIMULATION!$D$17-$I7427)*(((EXP(-$I7427*$J7441))/(1-EXP(-SIMULATION!$D$4*$I7427)))-(EXP(-SIMULATION!$D$17*$J7441)/(1-EXP(-SIMULATION!$D$4*SIMULATION!$D$17))))</f>
        <v>3.1256192693785056</v>
      </c>
      <c r="L7441">
        <v>-0.34067798987748943</v>
      </c>
      <c r="M7441">
        <f t="shared" ca="1" si="116"/>
        <v>2.0607895795642892</v>
      </c>
    </row>
    <row r="7442" spans="1:13" x14ac:dyDescent="0.25">
      <c r="A7442" s="9"/>
      <c r="H7442" s="9"/>
      <c r="J7442">
        <v>15</v>
      </c>
      <c r="K7442">
        <f ca="1">SIMULATION!$D$3*SIMULATION!$D$17/$H7427/(SIMULATION!$D$17-$I7427)*(((EXP(-$I7427*$J7442))/(1-EXP(-SIMULATION!$D$4*$I7427)))-(EXP(-SIMULATION!$D$17*$J7442)/(1-EXP(-SIMULATION!$D$4*SIMULATION!$D$17))))</f>
        <v>3.0463997100454074</v>
      </c>
      <c r="L7442">
        <v>0.51022844572155635</v>
      </c>
      <c r="M7442">
        <f t="shared" ca="1" si="116"/>
        <v>4.6007594991484755</v>
      </c>
    </row>
    <row r="7443" spans="1:13" x14ac:dyDescent="0.25">
      <c r="A7443" s="9"/>
      <c r="H7443" s="9"/>
      <c r="J7443">
        <v>16</v>
      </c>
      <c r="K7443">
        <f ca="1">SIMULATION!$D$3*SIMULATION!$D$17/$H7427/(SIMULATION!$D$17-$I7427)*(((EXP(-$I7427*$J7443))/(1-EXP(-SIMULATION!$D$4*$I7427)))-(EXP(-SIMULATION!$D$17*$J7443)/(1-EXP(-SIMULATION!$D$4*SIMULATION!$D$17))))</f>
        <v>2.9687273144190192</v>
      </c>
      <c r="L7443">
        <v>-0.27264766239454924</v>
      </c>
      <c r="M7443">
        <f t="shared" ca="1" si="116"/>
        <v>2.1593107518558252</v>
      </c>
    </row>
    <row r="7444" spans="1:13" x14ac:dyDescent="0.25">
      <c r="A7444" s="9"/>
      <c r="H7444" s="9"/>
      <c r="J7444">
        <v>17</v>
      </c>
      <c r="K7444">
        <f ca="1">SIMULATION!$D$3*SIMULATION!$D$17/$H7427/(SIMULATION!$D$17-$I7427)*(((EXP(-$I7427*$J7444))/(1-EXP(-SIMULATION!$D$4*$I7427)))-(EXP(-SIMULATION!$D$17*$J7444)/(1-EXP(-SIMULATION!$D$4*SIMULATION!$D$17))))</f>
        <v>2.8927402117567134</v>
      </c>
      <c r="L7444">
        <v>-3.3923459842720535E-2</v>
      </c>
      <c r="M7444">
        <f t="shared" ca="1" si="116"/>
        <v>2.7946084553477619</v>
      </c>
    </row>
    <row r="7445" spans="1:13" x14ac:dyDescent="0.25">
      <c r="A7445" s="9"/>
      <c r="H7445" s="9"/>
      <c r="J7445">
        <v>18</v>
      </c>
      <c r="K7445">
        <f ca="1">SIMULATION!$D$3*SIMULATION!$D$17/$H7427/(SIMULATION!$D$17-$I7427)*(((EXP(-$I7427*$J7445))/(1-EXP(-SIMULATION!$D$4*$I7427)))-(EXP(-SIMULATION!$D$17*$J7445)/(1-EXP(-SIMULATION!$D$4*SIMULATION!$D$17))))</f>
        <v>2.8185090269525368</v>
      </c>
      <c r="L7445">
        <v>-6.2389355887240365E-2</v>
      </c>
      <c r="M7445">
        <f t="shared" ca="1" si="116"/>
        <v>2.6426640641985952</v>
      </c>
    </row>
    <row r="7446" spans="1:13" x14ac:dyDescent="0.25">
      <c r="A7446" s="9"/>
      <c r="H7446" s="9"/>
      <c r="J7446">
        <v>19</v>
      </c>
      <c r="K7446">
        <f ca="1">SIMULATION!$D$3*SIMULATION!$D$17/$H7427/(SIMULATION!$D$17-$I7427)*(((EXP(-$I7427*$J7446))/(1-EXP(-SIMULATION!$D$4*$I7427)))-(EXP(-SIMULATION!$D$17*$J7446)/(1-EXP(-SIMULATION!$D$4*SIMULATION!$D$17))))</f>
        <v>2.7460615878340349</v>
      </c>
      <c r="L7446">
        <v>0.17158967866720518</v>
      </c>
      <c r="M7446">
        <f t="shared" ca="1" si="116"/>
        <v>3.2172574132908318</v>
      </c>
    </row>
    <row r="7447" spans="1:13" x14ac:dyDescent="0.25">
      <c r="A7447" s="9"/>
      <c r="H7447" s="9"/>
      <c r="J7447">
        <v>20</v>
      </c>
      <c r="K7447">
        <f ca="1">SIMULATION!$D$3*SIMULATION!$D$17/$H7427/(SIMULATION!$D$17-$I7427)*(((EXP(-$I7427*$J7447))/(1-EXP(-SIMULATION!$D$4*$I7427)))-(EXP(-SIMULATION!$D$17*$J7447)/(1-EXP(-SIMULATION!$D$4*SIMULATION!$D$17))))</f>
        <v>2.6753987463006648</v>
      </c>
      <c r="L7447">
        <v>-0.3547705564936931</v>
      </c>
      <c r="M7447">
        <f t="shared" ca="1" si="116"/>
        <v>1.7262460442330489</v>
      </c>
    </row>
    <row r="7448" spans="1:13" x14ac:dyDescent="0.25">
      <c r="A7448" s="9"/>
      <c r="H7448" s="9"/>
      <c r="J7448">
        <v>21</v>
      </c>
      <c r="K7448">
        <f ca="1">SIMULATION!$D$3*SIMULATION!$D$17/$H7427/(SIMULATION!$D$17-$I7427)*(((EXP(-$I7427*$J7448))/(1-EXP(-SIMULATION!$D$4*$I7427)))-(EXP(-SIMULATION!$D$17*$J7448)/(1-EXP(-SIMULATION!$D$4*SIMULATION!$D$17))))</f>
        <v>2.6065045053029765</v>
      </c>
      <c r="L7448">
        <v>-0.24511822651051218</v>
      </c>
      <c r="M7448">
        <f t="shared" ca="1" si="116"/>
        <v>1.9676027435714509</v>
      </c>
    </row>
    <row r="7449" spans="1:13" x14ac:dyDescent="0.25">
      <c r="A7449" s="9"/>
      <c r="H7449" s="9"/>
      <c r="J7449">
        <v>22</v>
      </c>
      <c r="K7449">
        <f ca="1">SIMULATION!$D$3*SIMULATION!$D$17/$H7427/(SIMULATION!$D$17-$I7427)*(((EXP(-$I7427*$J7449))/(1-EXP(-SIMULATION!$D$4*$I7427)))-(EXP(-SIMULATION!$D$17*$J7449)/(1-EXP(-SIMULATION!$D$4*SIMULATION!$D$17))))</f>
        <v>2.5393524971652015</v>
      </c>
      <c r="L7449">
        <v>0.23756003966774236</v>
      </c>
      <c r="M7449">
        <f t="shared" ca="1" si="116"/>
        <v>3.1426011771221476</v>
      </c>
    </row>
    <row r="7450" spans="1:13" x14ac:dyDescent="0.25">
      <c r="A7450" s="9"/>
      <c r="H7450" s="9"/>
      <c r="J7450">
        <v>23</v>
      </c>
      <c r="K7450">
        <f ca="1">SIMULATION!$D$3*SIMULATION!$D$17/$H7427/(SIMULATION!$D$17-$I7427)*(((EXP(-$I7427*$J7450))/(1-EXP(-SIMULATION!$D$4*$I7427)))-(EXP(-SIMULATION!$D$17*$J7450)/(1-EXP(-SIMULATION!$D$4*SIMULATION!$D$17))))</f>
        <v>2.4739101240512884</v>
      </c>
      <c r="L7450">
        <v>0.63271040828820246</v>
      </c>
      <c r="M7450">
        <f t="shared" ca="1" si="116"/>
        <v>4.0391788087080966</v>
      </c>
    </row>
    <row r="7451" spans="1:13" x14ac:dyDescent="0.25">
      <c r="A7451" s="9"/>
      <c r="H7451" s="9"/>
      <c r="J7451">
        <v>24</v>
      </c>
      <c r="K7451">
        <f ca="1">SIMULATION!$D$3*SIMULATION!$D$17/$H7427/(SIMULATION!$D$17-$I7427)*(((EXP(-$I7427*$J7451))/(1-EXP(-SIMULATION!$D$4*$I7427)))-(EXP(-SIMULATION!$D$17*$J7451)/(1-EXP(-SIMULATION!$D$4*SIMULATION!$D$17))))</f>
        <v>2.4101412005593725</v>
      </c>
      <c r="L7451">
        <v>-0.18043224166598326</v>
      </c>
      <c r="M7451">
        <f t="shared" ca="1" si="116"/>
        <v>1.9752740210109008</v>
      </c>
    </row>
    <row r="7452" spans="1:13" x14ac:dyDescent="0.25">
      <c r="A7452" s="9">
        <v>299</v>
      </c>
      <c r="B7452" s="2">
        <f ca="1">NORMINV(RAND(),SIMULATION!D7,SIMULATION!D8)</f>
        <v>62.847399516833185</v>
      </c>
      <c r="C7452" s="2">
        <v>2</v>
      </c>
      <c r="D7452" s="2">
        <f ca="1">SIMULATION!$D$11*(1+(SIMULATION!$D$12*LN(1+$C7452)))*(1+(SIMULATION!$D$13*(($B7452/63.5)-1)))</f>
        <v>10.189598036532576</v>
      </c>
      <c r="E7452" s="2">
        <v>0.17188524205704409</v>
      </c>
      <c r="F7452" s="2">
        <f ca="1">D7452*(1+E7452)</f>
        <v>11.941039561505958</v>
      </c>
      <c r="G7452" s="2">
        <v>0.45824902690322872</v>
      </c>
      <c r="H7452" s="9">
        <f>SIMULATION!$D$15*EXP($G$7452)</f>
        <v>349.08206788300561</v>
      </c>
      <c r="I7452" s="2">
        <f ca="1">$F7452/$H7452</f>
        <v>3.4206969249156567E-2</v>
      </c>
      <c r="J7452">
        <v>0</v>
      </c>
      <c r="K7452">
        <f ca="1">SIMULATION!$D$3*SIMULATION!$D$17/$H7452/(SIMULATION!$D$17-$I7452)*(((EXP(-$I7452*$J7452))/(1-EXP(-SIMULATION!$D$4*$I7452)))-(EXP(-SIMULATION!$D$17*$J7452)/(1-EXP(-SIMULATION!$D$4*SIMULATION!$D$17))))</f>
        <v>1.3410171637847075</v>
      </c>
      <c r="L7452">
        <v>-0.24221103671103905</v>
      </c>
      <c r="M7452">
        <f t="shared" ca="1" si="116"/>
        <v>1.0162080062971162</v>
      </c>
    </row>
    <row r="7453" spans="1:13" x14ac:dyDescent="0.25">
      <c r="A7453" s="9"/>
      <c r="H7453" s="9"/>
      <c r="J7453">
        <v>1</v>
      </c>
      <c r="K7453">
        <f ca="1">SIMULATION!$D$3*SIMULATION!$D$17/$H7452/(SIMULATION!$D$17-$I7452)*(((EXP(-$I7452*$J7453))/(1-EXP(-SIMULATION!$D$4*$I7452)))-(EXP(-SIMULATION!$D$17*$J7453)/(1-EXP(-SIMULATION!$D$4*SIMULATION!$D$17))))</f>
        <v>1.8515639872379612</v>
      </c>
      <c r="L7453">
        <v>8.6050717872779653E-2</v>
      </c>
      <c r="M7453">
        <f t="shared" ca="1" si="116"/>
        <v>2.010892397527174</v>
      </c>
    </row>
    <row r="7454" spans="1:13" x14ac:dyDescent="0.25">
      <c r="A7454" s="9"/>
      <c r="H7454" s="9"/>
      <c r="J7454">
        <v>2</v>
      </c>
      <c r="K7454">
        <f ca="1">SIMULATION!$D$3*SIMULATION!$D$17/$H7452/(SIMULATION!$D$17-$I7452)*(((EXP(-$I7452*$J7454))/(1-EXP(-SIMULATION!$D$4*$I7452)))-(EXP(-SIMULATION!$D$17*$J7454)/(1-EXP(-SIMULATION!$D$4*SIMULATION!$D$17))))</f>
        <v>2.1453683062907154</v>
      </c>
      <c r="L7454">
        <v>-0.13495551428946126</v>
      </c>
      <c r="M7454">
        <f t="shared" ca="1" si="116"/>
        <v>1.8558390231749413</v>
      </c>
    </row>
    <row r="7455" spans="1:13" x14ac:dyDescent="0.25">
      <c r="A7455" s="9"/>
      <c r="H7455" s="9"/>
      <c r="J7455">
        <v>3</v>
      </c>
      <c r="K7455">
        <f ca="1">SIMULATION!$D$3*SIMULATION!$D$17/$H7452/(SIMULATION!$D$17-$I7452)*(((EXP(-$I7452*$J7455))/(1-EXP(-SIMULATION!$D$4*$I7452)))-(EXP(-SIMULATION!$D$17*$J7455)/(1-EXP(-SIMULATION!$D$4*SIMULATION!$D$17))))</f>
        <v>2.3014008323725359</v>
      </c>
      <c r="L7455">
        <v>-0.21624459088118397</v>
      </c>
      <c r="M7455">
        <f t="shared" ca="1" si="116"/>
        <v>1.8037353509225207</v>
      </c>
    </row>
    <row r="7456" spans="1:13" x14ac:dyDescent="0.25">
      <c r="A7456" s="9"/>
      <c r="H7456" s="9"/>
      <c r="J7456">
        <v>4</v>
      </c>
      <c r="K7456">
        <f ca="1">SIMULATION!$D$3*SIMULATION!$D$17/$H7452/(SIMULATION!$D$17-$I7452)*(((EXP(-$I7452*$J7456))/(1-EXP(-SIMULATION!$D$4*$I7452)))-(EXP(-SIMULATION!$D$17*$J7456)/(1-EXP(-SIMULATION!$D$4*SIMULATION!$D$17))))</f>
        <v>2.3702301810551427</v>
      </c>
      <c r="L7456">
        <v>0.20618268618201435</v>
      </c>
      <c r="M7456">
        <f t="shared" ca="1" si="116"/>
        <v>2.8589306066547744</v>
      </c>
    </row>
    <row r="7457" spans="1:13" x14ac:dyDescent="0.25">
      <c r="A7457" s="9"/>
      <c r="H7457" s="9"/>
      <c r="J7457">
        <v>5</v>
      </c>
      <c r="K7457">
        <f ca="1">SIMULATION!$D$3*SIMULATION!$D$17/$H7452/(SIMULATION!$D$17-$I7452)*(((EXP(-$I7452*$J7457))/(1-EXP(-SIMULATION!$D$4*$I7452)))-(EXP(-SIMULATION!$D$17*$J7457)/(1-EXP(-SIMULATION!$D$4*SIMULATION!$D$17))))</f>
        <v>2.3842254843132165</v>
      </c>
      <c r="L7457">
        <v>0.17200374066075227</v>
      </c>
      <c r="M7457">
        <f t="shared" ca="1" si="116"/>
        <v>2.7943211861937831</v>
      </c>
    </row>
    <row r="7458" spans="1:13" x14ac:dyDescent="0.25">
      <c r="A7458" s="9"/>
      <c r="H7458" s="9"/>
      <c r="J7458">
        <v>6</v>
      </c>
      <c r="K7458">
        <f ca="1">SIMULATION!$D$3*SIMULATION!$D$17/$H7452/(SIMULATION!$D$17-$I7452)*(((EXP(-$I7452*$J7458))/(1-EXP(-SIMULATION!$D$4*$I7452)))-(EXP(-SIMULATION!$D$17*$J7458)/(1-EXP(-SIMULATION!$D$4*SIMULATION!$D$17))))</f>
        <v>2.3640944294681896</v>
      </c>
      <c r="L7458">
        <v>0.10384476429349003</v>
      </c>
      <c r="M7458">
        <f t="shared" ca="1" si="116"/>
        <v>2.6095932582638666</v>
      </c>
    </row>
    <row r="7459" spans="1:13" x14ac:dyDescent="0.25">
      <c r="A7459" s="9"/>
      <c r="H7459" s="9"/>
      <c r="J7459">
        <v>7</v>
      </c>
      <c r="K7459">
        <f ca="1">SIMULATION!$D$3*SIMULATION!$D$17/$H7452/(SIMULATION!$D$17-$I7452)*(((EXP(-$I7452*$J7459))/(1-EXP(-SIMULATION!$D$4*$I7452)))-(EXP(-SIMULATION!$D$17*$J7459)/(1-EXP(-SIMULATION!$D$4*SIMULATION!$D$17))))</f>
        <v>2.3230729520241971</v>
      </c>
      <c r="L7459">
        <v>-2.9388427313948209E-2</v>
      </c>
      <c r="M7459">
        <f t="shared" ca="1" si="116"/>
        <v>2.2548014914286347</v>
      </c>
    </row>
    <row r="7460" spans="1:13" x14ac:dyDescent="0.25">
      <c r="A7460" s="9"/>
      <c r="H7460" s="9"/>
      <c r="J7460">
        <v>8</v>
      </c>
      <c r="K7460">
        <f ca="1">SIMULATION!$D$3*SIMULATION!$D$17/$H7452/(SIMULATION!$D$17-$I7452)*(((EXP(-$I7452*$J7460))/(1-EXP(-SIMULATION!$D$4*$I7452)))-(EXP(-SIMULATION!$D$17*$J7460)/(1-EXP(-SIMULATION!$D$4*SIMULATION!$D$17))))</f>
        <v>2.2696100526963332</v>
      </c>
      <c r="L7460">
        <v>4.3734038860391129E-2</v>
      </c>
      <c r="M7460">
        <f t="shared" ca="1" si="116"/>
        <v>2.3688692669388889</v>
      </c>
    </row>
    <row r="7461" spans="1:13" x14ac:dyDescent="0.25">
      <c r="A7461" s="9"/>
      <c r="H7461" s="9"/>
      <c r="J7461">
        <v>9</v>
      </c>
      <c r="K7461">
        <f ca="1">SIMULATION!$D$3*SIMULATION!$D$17/$H7452/(SIMULATION!$D$17-$I7452)*(((EXP(-$I7452*$J7461))/(1-EXP(-SIMULATION!$D$4*$I7452)))-(EXP(-SIMULATION!$D$17*$J7461)/(1-EXP(-SIMULATION!$D$4*SIMULATION!$D$17))))</f>
        <v>2.2090882548290156</v>
      </c>
      <c r="L7461">
        <v>-0.40384413585706702</v>
      </c>
      <c r="M7461">
        <f t="shared" ca="1" si="116"/>
        <v>1.3169609175255956</v>
      </c>
    </row>
    <row r="7462" spans="1:13" x14ac:dyDescent="0.25">
      <c r="A7462" s="9"/>
      <c r="H7462" s="9"/>
      <c r="J7462">
        <v>10</v>
      </c>
      <c r="K7462">
        <f ca="1">SIMULATION!$D$3*SIMULATION!$D$17/$H7452/(SIMULATION!$D$17-$I7452)*(((EXP(-$I7452*$J7462))/(1-EXP(-SIMULATION!$D$4*$I7452)))-(EXP(-SIMULATION!$D$17*$J7462)/(1-EXP(-SIMULATION!$D$4*SIMULATION!$D$17))))</f>
        <v>2.1449260780605566</v>
      </c>
      <c r="L7462">
        <v>0.19393529428790901</v>
      </c>
      <c r="M7462">
        <f t="shared" ca="1" si="116"/>
        <v>2.5609029482350407</v>
      </c>
    </row>
    <row r="7463" spans="1:13" x14ac:dyDescent="0.25">
      <c r="A7463" s="9"/>
      <c r="H7463" s="9"/>
      <c r="J7463">
        <v>11</v>
      </c>
      <c r="K7463">
        <f ca="1">SIMULATION!$D$3*SIMULATION!$D$17/$H7452/(SIMULATION!$D$17-$I7452)*(((EXP(-$I7452*$J7463))/(1-EXP(-SIMULATION!$D$4*$I7452)))-(EXP(-SIMULATION!$D$17*$J7463)/(1-EXP(-SIMULATION!$D$4*SIMULATION!$D$17))))</f>
        <v>2.0792844942475783</v>
      </c>
      <c r="L7463">
        <v>0.70451054048927941</v>
      </c>
      <c r="M7463">
        <f t="shared" ca="1" si="116"/>
        <v>3.5441623371209179</v>
      </c>
    </row>
    <row r="7464" spans="1:13" x14ac:dyDescent="0.25">
      <c r="A7464" s="9"/>
      <c r="H7464" s="9"/>
      <c r="J7464">
        <v>12</v>
      </c>
      <c r="K7464">
        <f ca="1">SIMULATION!$D$3*SIMULATION!$D$17/$H7452/(SIMULATION!$D$17-$I7452)*(((EXP(-$I7452*$J7464))/(1-EXP(-SIMULATION!$D$4*$I7452)))-(EXP(-SIMULATION!$D$17*$J7464)/(1-EXP(-SIMULATION!$D$4*SIMULATION!$D$17))))</f>
        <v>2.0135196068172134</v>
      </c>
      <c r="L7464">
        <v>5.4714927005549342E-2</v>
      </c>
      <c r="M7464">
        <f t="shared" ca="1" si="116"/>
        <v>2.1236891851284598</v>
      </c>
    </row>
    <row r="7465" spans="1:13" x14ac:dyDescent="0.25">
      <c r="A7465" s="9"/>
      <c r="H7465" s="9"/>
      <c r="J7465">
        <v>13</v>
      </c>
      <c r="K7465">
        <f ca="1">SIMULATION!$D$3*SIMULATION!$D$17/$H7452/(SIMULATION!$D$17-$I7452)*(((EXP(-$I7452*$J7465))/(1-EXP(-SIMULATION!$D$4*$I7452)))-(EXP(-SIMULATION!$D$17*$J7465)/(1-EXP(-SIMULATION!$D$4*SIMULATION!$D$17))))</f>
        <v>1.9484727050998587</v>
      </c>
      <c r="L7465">
        <v>-7.4919134117617192E-2</v>
      </c>
      <c r="M7465">
        <f t="shared" ca="1" si="116"/>
        <v>1.8024948171819659</v>
      </c>
    </row>
    <row r="7466" spans="1:13" x14ac:dyDescent="0.25">
      <c r="A7466" s="9"/>
      <c r="H7466" s="9"/>
      <c r="J7466">
        <v>14</v>
      </c>
      <c r="K7466">
        <f ca="1">SIMULATION!$D$3*SIMULATION!$D$17/$H7452/(SIMULATION!$D$17-$I7452)*(((EXP(-$I7452*$J7466))/(1-EXP(-SIMULATION!$D$4*$I7452)))-(EXP(-SIMULATION!$D$17*$J7466)/(1-EXP(-SIMULATION!$D$4*SIMULATION!$D$17))))</f>
        <v>1.8846561057310138</v>
      </c>
      <c r="L7466">
        <v>0.42745496897677432</v>
      </c>
      <c r="M7466">
        <f t="shared" ca="1" si="116"/>
        <v>2.6902617229381529</v>
      </c>
    </row>
    <row r="7467" spans="1:13" x14ac:dyDescent="0.25">
      <c r="A7467" s="9"/>
      <c r="H7467" s="9"/>
      <c r="J7467">
        <v>15</v>
      </c>
      <c r="K7467">
        <f ca="1">SIMULATION!$D$3*SIMULATION!$D$17/$H7452/(SIMULATION!$D$17-$I7452)*(((EXP(-$I7452*$J7467))/(1-EXP(-SIMULATION!$D$4*$I7452)))-(EXP(-SIMULATION!$D$17*$J7467)/(1-EXP(-SIMULATION!$D$4*SIMULATION!$D$17))))</f>
        <v>1.8223722129685529</v>
      </c>
      <c r="L7467">
        <v>-0.1694338161247736</v>
      </c>
      <c r="M7467">
        <f t="shared" ca="1" si="116"/>
        <v>1.5136007345255424</v>
      </c>
    </row>
    <row r="7468" spans="1:13" x14ac:dyDescent="0.25">
      <c r="A7468" s="9"/>
      <c r="H7468" s="9"/>
      <c r="J7468">
        <v>16</v>
      </c>
      <c r="K7468">
        <f ca="1">SIMULATION!$D$3*SIMULATION!$D$17/$H7452/(SIMULATION!$D$17-$I7452)*(((EXP(-$I7452*$J7468))/(1-EXP(-SIMULATION!$D$4*$I7452)))-(EXP(-SIMULATION!$D$17*$J7468)/(1-EXP(-SIMULATION!$D$4*SIMULATION!$D$17))))</f>
        <v>1.7617897851245699</v>
      </c>
      <c r="L7468">
        <v>4.0118548997930069E-2</v>
      </c>
      <c r="M7468">
        <f t="shared" ca="1" si="116"/>
        <v>1.8324702349431428</v>
      </c>
    </row>
    <row r="7469" spans="1:13" x14ac:dyDescent="0.25">
      <c r="A7469" s="9"/>
      <c r="H7469" s="9"/>
      <c r="J7469">
        <v>17</v>
      </c>
      <c r="K7469">
        <f ca="1">SIMULATION!$D$3*SIMULATION!$D$17/$H7452/(SIMULATION!$D$17-$I7452)*(((EXP(-$I7452*$J7469))/(1-EXP(-SIMULATION!$D$4*$I7452)))-(EXP(-SIMULATION!$D$17*$J7469)/(1-EXP(-SIMULATION!$D$4*SIMULATION!$D$17))))</f>
        <v>1.7029927786558543</v>
      </c>
      <c r="L7469">
        <v>-0.14737936397165466</v>
      </c>
      <c r="M7469">
        <f t="shared" ca="1" si="116"/>
        <v>1.4520067860892336</v>
      </c>
    </row>
    <row r="7470" spans="1:13" x14ac:dyDescent="0.25">
      <c r="A7470" s="9"/>
      <c r="H7470" s="9"/>
      <c r="J7470">
        <v>18</v>
      </c>
      <c r="K7470">
        <f ca="1">SIMULATION!$D$3*SIMULATION!$D$17/$H7452/(SIMULATION!$D$17-$I7452)*(((EXP(-$I7452*$J7470))/(1-EXP(-SIMULATION!$D$4*$I7452)))-(EXP(-SIMULATION!$D$17*$J7470)/(1-EXP(-SIMULATION!$D$4*SIMULATION!$D$17))))</f>
        <v>1.6460116203372996</v>
      </c>
      <c r="L7470">
        <v>0.46957016212412017</v>
      </c>
      <c r="M7470">
        <f t="shared" ca="1" si="116"/>
        <v>2.418929563757271</v>
      </c>
    </row>
    <row r="7471" spans="1:13" x14ac:dyDescent="0.25">
      <c r="A7471" s="9"/>
      <c r="H7471" s="9"/>
      <c r="J7471">
        <v>19</v>
      </c>
      <c r="K7471">
        <f ca="1">SIMULATION!$D$3*SIMULATION!$D$17/$H7452/(SIMULATION!$D$17-$I7452)*(((EXP(-$I7452*$J7471))/(1-EXP(-SIMULATION!$D$4*$I7452)))-(EXP(-SIMULATION!$D$17*$J7471)/(1-EXP(-SIMULATION!$D$4*SIMULATION!$D$17))))</f>
        <v>1.5908432198761602</v>
      </c>
      <c r="L7471">
        <v>-0.15234223435980127</v>
      </c>
      <c r="M7471">
        <f t="shared" ca="1" si="116"/>
        <v>1.3484906092440851</v>
      </c>
    </row>
    <row r="7472" spans="1:13" x14ac:dyDescent="0.25">
      <c r="A7472" s="9"/>
      <c r="H7472" s="9"/>
      <c r="J7472">
        <v>20</v>
      </c>
      <c r="K7472">
        <f ca="1">SIMULATION!$D$3*SIMULATION!$D$17/$H7452/(SIMULATION!$D$17-$I7452)*(((EXP(-$I7452*$J7472))/(1-EXP(-SIMULATION!$D$4*$I7452)))-(EXP(-SIMULATION!$D$17*$J7472)/(1-EXP(-SIMULATION!$D$4*SIMULATION!$D$17))))</f>
        <v>1.5374637680473211</v>
      </c>
      <c r="L7472">
        <v>2.5276729845465112E-2</v>
      </c>
      <c r="M7472">
        <f t="shared" ca="1" si="116"/>
        <v>1.576325824359444</v>
      </c>
    </row>
    <row r="7473" spans="1:13" x14ac:dyDescent="0.25">
      <c r="A7473" s="9"/>
      <c r="H7473" s="9"/>
      <c r="J7473">
        <v>21</v>
      </c>
      <c r="K7473">
        <f ca="1">SIMULATION!$D$3*SIMULATION!$D$17/$H7452/(SIMULATION!$D$17-$I7452)*(((EXP(-$I7452*$J7473))/(1-EXP(-SIMULATION!$D$4*$I7452)))-(EXP(-SIMULATION!$D$17*$J7473)/(1-EXP(-SIMULATION!$D$4*SIMULATION!$D$17))))</f>
        <v>1.4858369125042263</v>
      </c>
      <c r="L7473">
        <v>-9.2560218264659787E-3</v>
      </c>
      <c r="M7473">
        <f t="shared" ca="1" si="116"/>
        <v>1.4720839736115183</v>
      </c>
    </row>
    <row r="7474" spans="1:13" x14ac:dyDescent="0.25">
      <c r="A7474" s="9"/>
      <c r="H7474" s="9"/>
      <c r="J7474">
        <v>22</v>
      </c>
      <c r="K7474">
        <f ca="1">SIMULATION!$D$3*SIMULATION!$D$17/$H7452/(SIMULATION!$D$17-$I7452)*(((EXP(-$I7452*$J7474))/(1-EXP(-SIMULATION!$D$4*$I7452)))-(EXP(-SIMULATION!$D$17*$J7474)/(1-EXP(-SIMULATION!$D$4*SIMULATION!$D$17))))</f>
        <v>1.4359189723511938</v>
      </c>
      <c r="L7474">
        <v>-0.18027387595357047</v>
      </c>
      <c r="M7474">
        <f t="shared" ca="1" si="116"/>
        <v>1.1770602936501764</v>
      </c>
    </row>
    <row r="7475" spans="1:13" x14ac:dyDescent="0.25">
      <c r="A7475" s="9"/>
      <c r="H7475" s="9"/>
      <c r="J7475">
        <v>23</v>
      </c>
      <c r="K7475">
        <f ca="1">SIMULATION!$D$3*SIMULATION!$D$17/$H7452/(SIMULATION!$D$17-$I7452)*(((EXP(-$I7452*$J7475))/(1-EXP(-SIMULATION!$D$4*$I7452)))-(EXP(-SIMULATION!$D$17*$J7475)/(1-EXP(-SIMULATION!$D$4*SIMULATION!$D$17))))</f>
        <v>1.3876622559122849</v>
      </c>
      <c r="L7475">
        <v>-0.54405222209653581</v>
      </c>
      <c r="M7475">
        <f t="shared" ca="1" si="116"/>
        <v>0.63270152206371455</v>
      </c>
    </row>
    <row r="7476" spans="1:13" x14ac:dyDescent="0.25">
      <c r="A7476" s="9"/>
      <c r="H7476" s="9"/>
      <c r="J7476">
        <v>24</v>
      </c>
      <c r="K7476">
        <f ca="1">SIMULATION!$D$3*SIMULATION!$D$17/$H7452/(SIMULATION!$D$17-$I7452)*(((EXP(-$I7452*$J7476))/(1-EXP(-SIMULATION!$D$4*$I7452)))-(EXP(-SIMULATION!$D$17*$J7476)/(1-EXP(-SIMULATION!$D$4*SIMULATION!$D$17))))</f>
        <v>1.3410171637847075</v>
      </c>
      <c r="L7476">
        <v>0.1262783064681085</v>
      </c>
      <c r="M7476">
        <f t="shared" ca="1" si="116"/>
        <v>1.5103585401721065</v>
      </c>
    </row>
    <row r="7477" spans="1:13" x14ac:dyDescent="0.25">
      <c r="A7477" s="9">
        <v>300</v>
      </c>
      <c r="B7477" s="2">
        <f ca="1">NORMINV(RAND(),SIMULATION!D7,SIMULATION!D8)</f>
        <v>70.056801503494071</v>
      </c>
      <c r="C7477" s="2">
        <v>2</v>
      </c>
      <c r="D7477" s="2">
        <f ca="1">SIMULATION!$D$11*(1+(SIMULATION!$D$12*LN(1+$C7477)))*(1+(SIMULATION!$D$13*(($B7477/63.5)-1)))</f>
        <v>10.724980752252948</v>
      </c>
      <c r="E7477" s="2">
        <v>-2.0328980899905025E-2</v>
      </c>
      <c r="F7477" s="2">
        <f ca="1">D7477*(1+E7477)</f>
        <v>10.50695282338855</v>
      </c>
      <c r="G7477" s="2">
        <v>1.0080561481771675</v>
      </c>
      <c r="H7477" s="9">
        <f>SIMULATION!$D$15*EXP($G$7477)</f>
        <v>604.930858095242</v>
      </c>
      <c r="I7477" s="2">
        <f ca="1">$F7477/$H7477</f>
        <v>1.7368849154880284E-2</v>
      </c>
      <c r="J7477">
        <v>0</v>
      </c>
      <c r="K7477">
        <f ca="1">SIMULATION!$D$3*SIMULATION!$D$17/$H7477/(SIMULATION!$D$17-$I7477)*(((EXP(-$I7477*$J7477))/(1-EXP(-SIMULATION!$D$4*$I7477)))-(EXP(-SIMULATION!$D$17*$J7477)/(1-EXP(-SIMULATION!$D$4*SIMULATION!$D$17))))</f>
        <v>1.8293717744005695</v>
      </c>
      <c r="L7477">
        <v>-0.1522878419896361</v>
      </c>
      <c r="M7477">
        <f t="shared" ca="1" si="116"/>
        <v>1.5507806946803555</v>
      </c>
    </row>
    <row r="7478" spans="1:13" x14ac:dyDescent="0.25">
      <c r="A7478" s="9"/>
      <c r="H7478" s="9"/>
      <c r="J7478">
        <v>1</v>
      </c>
      <c r="K7478">
        <f ca="1">SIMULATION!$D$3*SIMULATION!$D$17/$H7477/(SIMULATION!$D$17-$I7477)*(((EXP(-$I7477*$J7478))/(1-EXP(-SIMULATION!$D$4*$I7477)))-(EXP(-SIMULATION!$D$17*$J7478)/(1-EXP(-SIMULATION!$D$4*SIMULATION!$D$17))))</f>
        <v>2.1214127378890097</v>
      </c>
      <c r="L7478">
        <v>-5.2875992334432687E-2</v>
      </c>
      <c r="M7478">
        <f t="shared" ca="1" si="116"/>
        <v>2.0092409342222228</v>
      </c>
    </row>
    <row r="7479" spans="1:13" x14ac:dyDescent="0.25">
      <c r="A7479" s="9"/>
      <c r="H7479" s="9"/>
      <c r="J7479">
        <v>2</v>
      </c>
      <c r="K7479">
        <f ca="1">SIMULATION!$D$3*SIMULATION!$D$17/$H7477/(SIMULATION!$D$17-$I7477)*(((EXP(-$I7477*$J7479))/(1-EXP(-SIMULATION!$D$4*$I7477)))-(EXP(-SIMULATION!$D$17*$J7479)/(1-EXP(-SIMULATION!$D$4*SIMULATION!$D$17))))</f>
        <v>2.2922171189551896</v>
      </c>
      <c r="L7479">
        <v>-0.49309239366689755</v>
      </c>
      <c r="M7479">
        <f t="shared" ca="1" si="116"/>
        <v>1.1619422929653354</v>
      </c>
    </row>
    <row r="7480" spans="1:13" x14ac:dyDescent="0.25">
      <c r="A7480" s="9"/>
      <c r="H7480" s="9"/>
      <c r="J7480">
        <v>3</v>
      </c>
      <c r="K7480">
        <f ca="1">SIMULATION!$D$3*SIMULATION!$D$17/$H7477/(SIMULATION!$D$17-$I7477)*(((EXP(-$I7477*$J7480))/(1-EXP(-SIMULATION!$D$4*$I7477)))-(EXP(-SIMULATION!$D$17*$J7480)/(1-EXP(-SIMULATION!$D$4*SIMULATION!$D$17))))</f>
        <v>2.3856115554094042</v>
      </c>
      <c r="L7480">
        <v>-0.11055215520495135</v>
      </c>
      <c r="M7480">
        <f t="shared" ca="1" si="116"/>
        <v>2.1218770564770586</v>
      </c>
    </row>
    <row r="7481" spans="1:13" x14ac:dyDescent="0.25">
      <c r="A7481" s="9"/>
      <c r="H7481" s="9"/>
      <c r="J7481">
        <v>4</v>
      </c>
      <c r="K7481">
        <f ca="1">SIMULATION!$D$3*SIMULATION!$D$17/$H7477/(SIMULATION!$D$17-$I7477)*(((EXP(-$I7477*$J7481))/(1-EXP(-SIMULATION!$D$4*$I7477)))-(EXP(-SIMULATION!$D$17*$J7481)/(1-EXP(-SIMULATION!$D$4*SIMULATION!$D$17))))</f>
        <v>2.4296763752950499</v>
      </c>
      <c r="L7481">
        <v>-5.4411251421570807E-2</v>
      </c>
      <c r="M7481">
        <f t="shared" ca="1" si="116"/>
        <v>2.29747464316582</v>
      </c>
    </row>
    <row r="7482" spans="1:13" x14ac:dyDescent="0.25">
      <c r="A7482" s="9"/>
      <c r="H7482" s="9"/>
      <c r="J7482">
        <v>5</v>
      </c>
      <c r="K7482">
        <f ca="1">SIMULATION!$D$3*SIMULATION!$D$17/$H7477/(SIMULATION!$D$17-$I7477)*(((EXP(-$I7477*$J7482))/(1-EXP(-SIMULATION!$D$4*$I7477)))-(EXP(-SIMULATION!$D$17*$J7482)/(1-EXP(-SIMULATION!$D$4*SIMULATION!$D$17))))</f>
        <v>2.4424013725313691</v>
      </c>
      <c r="L7482">
        <v>0.32016271417464831</v>
      </c>
      <c r="M7482">
        <f t="shared" ca="1" si="116"/>
        <v>3.2243672250648987</v>
      </c>
    </row>
    <row r="7483" spans="1:13" x14ac:dyDescent="0.25">
      <c r="A7483" s="9"/>
      <c r="H7483" s="9"/>
      <c r="J7483">
        <v>6</v>
      </c>
      <c r="K7483">
        <f ca="1">SIMULATION!$D$3*SIMULATION!$D$17/$H7477/(SIMULATION!$D$17-$I7477)*(((EXP(-$I7477*$J7483))/(1-EXP(-SIMULATION!$D$4*$I7477)))-(EXP(-SIMULATION!$D$17*$J7483)/(1-EXP(-SIMULATION!$D$4*SIMULATION!$D$17))))</f>
        <v>2.4353101638085062</v>
      </c>
      <c r="L7483">
        <v>-8.2199112409755443E-2</v>
      </c>
      <c r="M7483">
        <f t="shared" ca="1" si="116"/>
        <v>2.2351298299009907</v>
      </c>
    </row>
    <row r="7484" spans="1:13" x14ac:dyDescent="0.25">
      <c r="A7484" s="9"/>
      <c r="H7484" s="9"/>
      <c r="J7484">
        <v>7</v>
      </c>
      <c r="K7484">
        <f ca="1">SIMULATION!$D$3*SIMULATION!$D$17/$H7477/(SIMULATION!$D$17-$I7477)*(((EXP(-$I7477*$J7484))/(1-EXP(-SIMULATION!$D$4*$I7477)))-(EXP(-SIMULATION!$D$17*$J7484)/(1-EXP(-SIMULATION!$D$4*SIMULATION!$D$17))))</f>
        <v>2.415782763058985</v>
      </c>
      <c r="L7484">
        <v>-4.3455145282194713E-2</v>
      </c>
      <c r="M7484">
        <f t="shared" ca="1" si="116"/>
        <v>2.310804572120035</v>
      </c>
    </row>
    <row r="7485" spans="1:13" x14ac:dyDescent="0.25">
      <c r="A7485" s="9"/>
      <c r="H7485" s="9"/>
      <c r="J7485">
        <v>8</v>
      </c>
      <c r="K7485">
        <f ca="1">SIMULATION!$D$3*SIMULATION!$D$17/$H7477/(SIMULATION!$D$17-$I7477)*(((EXP(-$I7477*$J7485))/(1-EXP(-SIMULATION!$D$4*$I7477)))-(EXP(-SIMULATION!$D$17*$J7485)/(1-EXP(-SIMULATION!$D$4*SIMULATION!$D$17))))</f>
        <v>2.3885439421743593</v>
      </c>
      <c r="L7485">
        <v>0.83610008641471578</v>
      </c>
      <c r="M7485">
        <f t="shared" ca="1" si="116"/>
        <v>4.3856057386316873</v>
      </c>
    </row>
    <row r="7486" spans="1:13" x14ac:dyDescent="0.25">
      <c r="A7486" s="9"/>
      <c r="H7486" s="9"/>
      <c r="J7486">
        <v>9</v>
      </c>
      <c r="K7486">
        <f ca="1">SIMULATION!$D$3*SIMULATION!$D$17/$H7477/(SIMULATION!$D$17-$I7477)*(((EXP(-$I7477*$J7486))/(1-EXP(-SIMULATION!$D$4*$I7477)))-(EXP(-SIMULATION!$D$17*$J7486)/(1-EXP(-SIMULATION!$D$4*SIMULATION!$D$17))))</f>
        <v>2.3566170073202666</v>
      </c>
      <c r="L7486">
        <v>0.25871686743054517</v>
      </c>
      <c r="M7486">
        <f t="shared" ca="1" si="116"/>
        <v>2.9663135771877118</v>
      </c>
    </row>
    <row r="7487" spans="1:13" x14ac:dyDescent="0.25">
      <c r="A7487" s="9"/>
      <c r="H7487" s="9"/>
      <c r="J7487">
        <v>10</v>
      </c>
      <c r="K7487">
        <f ca="1">SIMULATION!$D$3*SIMULATION!$D$17/$H7477/(SIMULATION!$D$17-$I7477)*(((EXP(-$I7477*$J7487))/(1-EXP(-SIMULATION!$D$4*$I7477)))-(EXP(-SIMULATION!$D$17*$J7487)/(1-EXP(-SIMULATION!$D$4*SIMULATION!$D$17))))</f>
        <v>2.3219350006128257</v>
      </c>
      <c r="L7487">
        <v>0.18300177863093389</v>
      </c>
      <c r="M7487">
        <f t="shared" ca="1" si="116"/>
        <v>2.7468532355903914</v>
      </c>
    </row>
    <row r="7488" spans="1:13" x14ac:dyDescent="0.25">
      <c r="A7488" s="9"/>
      <c r="H7488" s="9"/>
      <c r="J7488">
        <v>11</v>
      </c>
      <c r="K7488">
        <f ca="1">SIMULATION!$D$3*SIMULATION!$D$17/$H7477/(SIMULATION!$D$17-$I7477)*(((EXP(-$I7477*$J7488))/(1-EXP(-SIMULATION!$D$4*$I7477)))-(EXP(-SIMULATION!$D$17*$J7488)/(1-EXP(-SIMULATION!$D$4*SIMULATION!$D$17))))</f>
        <v>2.2857323716733036</v>
      </c>
      <c r="L7488">
        <v>0.49876455936793845</v>
      </c>
      <c r="M7488">
        <f t="shared" ca="1" si="116"/>
        <v>3.4257746708639716</v>
      </c>
    </row>
    <row r="7489" spans="1:13" x14ac:dyDescent="0.25">
      <c r="A7489" s="9"/>
      <c r="H7489" s="9"/>
      <c r="J7489">
        <v>12</v>
      </c>
      <c r="K7489">
        <f ca="1">SIMULATION!$D$3*SIMULATION!$D$17/$H7477/(SIMULATION!$D$17-$I7477)*(((EXP(-$I7477*$J7489))/(1-EXP(-SIMULATION!$D$4*$I7477)))-(EXP(-SIMULATION!$D$17*$J7489)/(1-EXP(-SIMULATION!$D$4*SIMULATION!$D$17))))</f>
        <v>2.248795968974155</v>
      </c>
      <c r="L7489">
        <v>0.23999792231608208</v>
      </c>
      <c r="M7489">
        <f t="shared" ca="1" si="116"/>
        <v>2.7885023292407327</v>
      </c>
    </row>
    <row r="7490" spans="1:13" x14ac:dyDescent="0.25">
      <c r="A7490" s="9"/>
      <c r="H7490" s="9"/>
      <c r="J7490">
        <v>13</v>
      </c>
      <c r="K7490">
        <f ca="1">SIMULATION!$D$3*SIMULATION!$D$17/$H7477/(SIMULATION!$D$17-$I7477)*(((EXP(-$I7477*$J7490))/(1-EXP(-SIMULATION!$D$4*$I7477)))-(EXP(-SIMULATION!$D$17*$J7490)/(1-EXP(-SIMULATION!$D$4*SIMULATION!$D$17))))</f>
        <v>2.2116258799144752</v>
      </c>
      <c r="L7490">
        <v>-1.8930405216079638E-2</v>
      </c>
      <c r="M7490">
        <f t="shared" ca="1" si="116"/>
        <v>2.1697589058213254</v>
      </c>
    </row>
    <row r="7491" spans="1:13" x14ac:dyDescent="0.25">
      <c r="A7491" s="9"/>
      <c r="H7491" s="9"/>
      <c r="J7491">
        <v>14</v>
      </c>
      <c r="K7491">
        <f ca="1">SIMULATION!$D$3*SIMULATION!$D$17/$H7477/(SIMULATION!$D$17-$I7477)*(((EXP(-$I7477*$J7491))/(1-EXP(-SIMULATION!$D$4*$I7477)))-(EXP(-SIMULATION!$D$17*$J7491)/(1-EXP(-SIMULATION!$D$4*SIMULATION!$D$17))))</f>
        <v>2.1745384997946822</v>
      </c>
      <c r="L7491">
        <v>0.26707651095920637</v>
      </c>
      <c r="M7491">
        <f t="shared" ref="M7491:M7554" ca="1" si="117">$K7491*(1+$L7491)</f>
        <v>2.7553066552663128</v>
      </c>
    </row>
    <row r="7492" spans="1:13" x14ac:dyDescent="0.25">
      <c r="A7492" s="9"/>
      <c r="H7492" s="9"/>
      <c r="J7492">
        <v>15</v>
      </c>
      <c r="K7492">
        <f ca="1">SIMULATION!$D$3*SIMULATION!$D$17/$H7477/(SIMULATION!$D$17-$I7477)*(((EXP(-$I7477*$J7492))/(1-EXP(-SIMULATION!$D$4*$I7477)))-(EXP(-SIMULATION!$D$17*$J7492)/(1-EXP(-SIMULATION!$D$4*SIMULATION!$D$17))))</f>
        <v>2.1377325796888709</v>
      </c>
      <c r="L7492">
        <v>0.31531131041153637</v>
      </c>
      <c r="M7492">
        <f t="shared" ca="1" si="117"/>
        <v>2.8117838407000026</v>
      </c>
    </row>
    <row r="7493" spans="1:13" x14ac:dyDescent="0.25">
      <c r="A7493" s="9"/>
      <c r="H7493" s="9"/>
      <c r="J7493">
        <v>16</v>
      </c>
      <c r="K7493">
        <f ca="1">SIMULATION!$D$3*SIMULATION!$D$17/$H7477/(SIMULATION!$D$17-$I7477)*(((EXP(-$I7477*$J7493))/(1-EXP(-SIMULATION!$D$4*$I7477)))-(EXP(-SIMULATION!$D$17*$J7493)/(1-EXP(-SIMULATION!$D$4*SIMULATION!$D$17))))</f>
        <v>2.1013315503172536</v>
      </c>
      <c r="L7493">
        <v>0.25322385865002972</v>
      </c>
      <c r="M7493">
        <f t="shared" ca="1" si="117"/>
        <v>2.6334388337916375</v>
      </c>
    </row>
    <row r="7494" spans="1:13" x14ac:dyDescent="0.25">
      <c r="A7494" s="9"/>
      <c r="H7494" s="9"/>
      <c r="J7494">
        <v>17</v>
      </c>
      <c r="K7494">
        <f ca="1">SIMULATION!$D$3*SIMULATION!$D$17/$H7477/(SIMULATION!$D$17-$I7477)*(((EXP(-$I7477*$J7494))/(1-EXP(-SIMULATION!$D$4*$I7477)))-(EXP(-SIMULATION!$D$17*$J7494)/(1-EXP(-SIMULATION!$D$4*SIMULATION!$D$17))))</f>
        <v>2.0654106430243009</v>
      </c>
      <c r="L7494">
        <v>-2.3775180592059936E-2</v>
      </c>
      <c r="M7494">
        <f t="shared" ca="1" si="117"/>
        <v>2.0163051319896352</v>
      </c>
    </row>
    <row r="7495" spans="1:13" x14ac:dyDescent="0.25">
      <c r="A7495" s="9"/>
      <c r="H7495" s="9"/>
      <c r="J7495">
        <v>18</v>
      </c>
      <c r="K7495">
        <f ca="1">SIMULATION!$D$3*SIMULATION!$D$17/$H7477/(SIMULATION!$D$17-$I7477)*(((EXP(-$I7477*$J7495))/(1-EXP(-SIMULATION!$D$4*$I7477)))-(EXP(-SIMULATION!$D$17*$J7495)/(1-EXP(-SIMULATION!$D$4*SIMULATION!$D$17))))</f>
        <v>2.0300142683935998</v>
      </c>
      <c r="L7495">
        <v>-0.63815094550412177</v>
      </c>
      <c r="M7495">
        <f t="shared" ca="1" si="117"/>
        <v>0.73455874363136608</v>
      </c>
    </row>
    <row r="7496" spans="1:13" x14ac:dyDescent="0.25">
      <c r="A7496" s="9"/>
      <c r="H7496" s="9"/>
      <c r="J7496">
        <v>19</v>
      </c>
      <c r="K7496">
        <f ca="1">SIMULATION!$D$3*SIMULATION!$D$17/$H7477/(SIMULATION!$D$17-$I7477)*(((EXP(-$I7477*$J7496))/(1-EXP(-SIMULATION!$D$4*$I7477)))-(EXP(-SIMULATION!$D$17*$J7496)/(1-EXP(-SIMULATION!$D$4*SIMULATION!$D$17))))</f>
        <v>1.9951671517398906</v>
      </c>
      <c r="L7496">
        <v>-0.31339218000201169</v>
      </c>
      <c r="M7496">
        <f t="shared" ca="1" si="117"/>
        <v>1.3698973685877218</v>
      </c>
    </row>
    <row r="7497" spans="1:13" x14ac:dyDescent="0.25">
      <c r="A7497" s="9"/>
      <c r="H7497" s="9"/>
      <c r="J7497">
        <v>20</v>
      </c>
      <c r="K7497">
        <f ca="1">SIMULATION!$D$3*SIMULATION!$D$17/$H7477/(SIMULATION!$D$17-$I7477)*(((EXP(-$I7477*$J7497))/(1-EXP(-SIMULATION!$D$4*$I7477)))-(EXP(-SIMULATION!$D$17*$J7497)/(1-EXP(-SIMULATION!$D$4*SIMULATION!$D$17))))</f>
        <v>1.9608814678761806</v>
      </c>
      <c r="L7497">
        <v>0.47839721591418477</v>
      </c>
      <c r="M7497">
        <f t="shared" ca="1" si="117"/>
        <v>2.898961702845865</v>
      </c>
    </row>
    <row r="7498" spans="1:13" x14ac:dyDescent="0.25">
      <c r="A7498" s="9"/>
      <c r="H7498" s="9"/>
      <c r="J7498">
        <v>21</v>
      </c>
      <c r="K7498">
        <f ca="1">SIMULATION!$D$3*SIMULATION!$D$17/$H7477/(SIMULATION!$D$17-$I7477)*(((EXP(-$I7477*$J7498))/(1-EXP(-SIMULATION!$D$4*$I7477)))-(EXP(-SIMULATION!$D$17*$J7498)/(1-EXP(-SIMULATION!$D$4*SIMULATION!$D$17))))</f>
        <v>1.9271614121386018</v>
      </c>
      <c r="L7498">
        <v>7.2156791595138173E-2</v>
      </c>
      <c r="M7498">
        <f t="shared" ca="1" si="117"/>
        <v>2.0662191965244792</v>
      </c>
    </row>
    <row r="7499" spans="1:13" x14ac:dyDescent="0.25">
      <c r="A7499" s="9"/>
      <c r="H7499" s="9"/>
      <c r="J7499">
        <v>22</v>
      </c>
      <c r="K7499">
        <f ca="1">SIMULATION!$D$3*SIMULATION!$D$17/$H7477/(SIMULATION!$D$17-$I7477)*(((EXP(-$I7477*$J7499))/(1-EXP(-SIMULATION!$D$4*$I7477)))-(EXP(-SIMULATION!$D$17*$J7499)/(1-EXP(-SIMULATION!$D$4*SIMULATION!$D$17))))</f>
        <v>1.8940061285220544</v>
      </c>
      <c r="L7499">
        <v>-0.23765784248160171</v>
      </c>
      <c r="M7499">
        <f t="shared" ca="1" si="117"/>
        <v>1.4438807183705717</v>
      </c>
    </row>
    <row r="7500" spans="1:13" x14ac:dyDescent="0.25">
      <c r="A7500" s="9"/>
      <c r="H7500" s="9"/>
      <c r="J7500">
        <v>23</v>
      </c>
      <c r="K7500">
        <f ca="1">SIMULATION!$D$3*SIMULATION!$D$17/$H7477/(SIMULATION!$D$17-$I7477)*(((EXP(-$I7477*$J7500))/(1-EXP(-SIMULATION!$D$4*$I7477)))-(EXP(-SIMULATION!$D$17*$J7500)/(1-EXP(-SIMULATION!$D$4*SIMULATION!$D$17))))</f>
        <v>1.8614115850313013</v>
      </c>
      <c r="L7500">
        <v>-0.49879210088963349</v>
      </c>
      <c r="M7500">
        <f t="shared" ca="1" si="117"/>
        <v>0.93295418991323598</v>
      </c>
    </row>
    <row r="7501" spans="1:13" x14ac:dyDescent="0.25">
      <c r="A7501" s="9"/>
      <c r="H7501" s="9"/>
      <c r="J7501">
        <v>24</v>
      </c>
      <c r="K7501">
        <f ca="1">SIMULATION!$D$3*SIMULATION!$D$17/$H7477/(SIMULATION!$D$17-$I7477)*(((EXP(-$I7477*$J7501))/(1-EXP(-SIMULATION!$D$4*$I7477)))-(EXP(-SIMULATION!$D$17*$J7501)/(1-EXP(-SIMULATION!$D$4*SIMULATION!$D$17))))</f>
        <v>1.8293717744005698</v>
      </c>
      <c r="L7501">
        <v>-0.33982559625210851</v>
      </c>
      <c r="M7501">
        <f t="shared" ca="1" si="117"/>
        <v>1.2077044203981184</v>
      </c>
    </row>
    <row r="7502" spans="1:13" x14ac:dyDescent="0.25">
      <c r="A7502" s="9">
        <v>301</v>
      </c>
      <c r="B7502" s="2">
        <f ca="1">NORMINV(RAND(),SIMULATION!D7,SIMULATION!D8)</f>
        <v>63.698410392507</v>
      </c>
      <c r="C7502" s="2">
        <v>2</v>
      </c>
      <c r="D7502" s="2">
        <f ca="1">SIMULATION!$D$11*(1+(SIMULATION!$D$12*LN(1+$C7502)))*(1+(SIMULATION!$D$13*(($B7502/63.5)-1)))</f>
        <v>10.252795582538308</v>
      </c>
      <c r="E7502" s="2">
        <v>-0.22214117763443481</v>
      </c>
      <c r="F7502" s="2">
        <f ca="1">D7502*(1+E7502)</f>
        <v>7.9752274977881168</v>
      </c>
      <c r="G7502" s="2">
        <v>-0.19893249064241361</v>
      </c>
      <c r="H7502" s="9">
        <f>SIMULATION!$D$15*EXP($G$7502)</f>
        <v>180.93277049541334</v>
      </c>
      <c r="I7502" s="2">
        <f ca="1">$F7502/$H7502</f>
        <v>4.4078402579870349E-2</v>
      </c>
      <c r="J7502">
        <v>0</v>
      </c>
      <c r="K7502">
        <f ca="1">SIMULATION!$D$3*SIMULATION!$D$17/$H7502/(SIMULATION!$D$17-$I7502)*(((EXP(-$I7502*$J7502))/(1-EXP(-SIMULATION!$D$4*$I7502)))-(EXP(-SIMULATION!$D$17*$J7502)/(1-EXP(-SIMULATION!$D$4*SIMULATION!$D$17))))</f>
        <v>1.7943559432074052</v>
      </c>
      <c r="L7502">
        <v>0.21869571162271823</v>
      </c>
      <c r="M7502">
        <f t="shared" ca="1" si="117"/>
        <v>2.1867738931116025</v>
      </c>
    </row>
    <row r="7503" spans="1:13" x14ac:dyDescent="0.25">
      <c r="A7503" s="9"/>
      <c r="H7503" s="9"/>
      <c r="J7503">
        <v>1</v>
      </c>
      <c r="K7503">
        <f ca="1">SIMULATION!$D$3*SIMULATION!$D$17/$H7502/(SIMULATION!$D$17-$I7502)*(((EXP(-$I7502*$J7503))/(1-EXP(-SIMULATION!$D$4*$I7502)))-(EXP(-SIMULATION!$D$17*$J7503)/(1-EXP(-SIMULATION!$D$4*SIMULATION!$D$17))))</f>
        <v>2.7833766395586963</v>
      </c>
      <c r="L7503">
        <v>0.73062710680693721</v>
      </c>
      <c r="M7503">
        <f t="shared" ca="1" si="117"/>
        <v>4.8169870608734815</v>
      </c>
    </row>
    <row r="7504" spans="1:13" x14ac:dyDescent="0.25">
      <c r="A7504" s="9"/>
      <c r="H7504" s="9"/>
      <c r="J7504">
        <v>2</v>
      </c>
      <c r="K7504">
        <f ca="1">SIMULATION!$D$3*SIMULATION!$D$17/$H7502/(SIMULATION!$D$17-$I7502)*(((EXP(-$I7502*$J7504))/(1-EXP(-SIMULATION!$D$4*$I7502)))-(EXP(-SIMULATION!$D$17*$J7504)/(1-EXP(-SIMULATION!$D$4*SIMULATION!$D$17))))</f>
        <v>3.3467264257227218</v>
      </c>
      <c r="L7504">
        <v>0.26000954273211807</v>
      </c>
      <c r="M7504">
        <f t="shared" ca="1" si="117"/>
        <v>4.2169072333243829</v>
      </c>
    </row>
    <row r="7505" spans="1:13" x14ac:dyDescent="0.25">
      <c r="A7505" s="9"/>
      <c r="H7505" s="9"/>
      <c r="J7505">
        <v>3</v>
      </c>
      <c r="K7505">
        <f ca="1">SIMULATION!$D$3*SIMULATION!$D$17/$H7502/(SIMULATION!$D$17-$I7502)*(((EXP(-$I7502*$J7505))/(1-EXP(-SIMULATION!$D$4*$I7502)))-(EXP(-SIMULATION!$D$17*$J7505)/(1-EXP(-SIMULATION!$D$4*SIMULATION!$D$17))))</f>
        <v>3.6403333503344912</v>
      </c>
      <c r="L7505">
        <v>-7.7186526763901891E-2</v>
      </c>
      <c r="M7505">
        <f t="shared" ca="1" si="117"/>
        <v>3.3593486627593734</v>
      </c>
    </row>
    <row r="7506" spans="1:13" x14ac:dyDescent="0.25">
      <c r="A7506" s="9"/>
      <c r="H7506" s="9"/>
      <c r="J7506">
        <v>4</v>
      </c>
      <c r="K7506">
        <f ca="1">SIMULATION!$D$3*SIMULATION!$D$17/$H7502/(SIMULATION!$D$17-$I7502)*(((EXP(-$I7502*$J7506))/(1-EXP(-SIMULATION!$D$4*$I7502)))-(EXP(-SIMULATION!$D$17*$J7506)/(1-EXP(-SIMULATION!$D$4*SIMULATION!$D$17))))</f>
        <v>3.7639889167193221</v>
      </c>
      <c r="L7506">
        <v>-0.21182177643143127</v>
      </c>
      <c r="M7506">
        <f t="shared" ca="1" si="117"/>
        <v>2.9666940979116165</v>
      </c>
    </row>
    <row r="7507" spans="1:13" x14ac:dyDescent="0.25">
      <c r="A7507" s="9"/>
      <c r="H7507" s="9"/>
      <c r="J7507">
        <v>5</v>
      </c>
      <c r="K7507">
        <f ca="1">SIMULATION!$D$3*SIMULATION!$D$17/$H7502/(SIMULATION!$D$17-$I7502)*(((EXP(-$I7502*$J7507))/(1-EXP(-SIMULATION!$D$4*$I7502)))-(EXP(-SIMULATION!$D$17*$J7507)/(1-EXP(-SIMULATION!$D$4*SIMULATION!$D$17))))</f>
        <v>3.7815166150011743</v>
      </c>
      <c r="L7507">
        <v>-0.33938655207291335</v>
      </c>
      <c r="M7507">
        <f t="shared" ca="1" si="117"/>
        <v>2.4981207294294911</v>
      </c>
    </row>
    <row r="7508" spans="1:13" x14ac:dyDescent="0.25">
      <c r="A7508" s="9"/>
      <c r="H7508" s="9"/>
      <c r="J7508">
        <v>6</v>
      </c>
      <c r="K7508">
        <f ca="1">SIMULATION!$D$3*SIMULATION!$D$17/$H7502/(SIMULATION!$D$17-$I7502)*(((EXP(-$I7502*$J7508))/(1-EXP(-SIMULATION!$D$4*$I7502)))-(EXP(-SIMULATION!$D$17*$J7508)/(1-EXP(-SIMULATION!$D$4*SIMULATION!$D$17))))</f>
        <v>3.7336961635502108</v>
      </c>
      <c r="L7508">
        <v>-9.3540203128806114E-3</v>
      </c>
      <c r="M7508">
        <f t="shared" ca="1" si="117"/>
        <v>3.698771093794238</v>
      </c>
    </row>
    <row r="7509" spans="1:13" x14ac:dyDescent="0.25">
      <c r="A7509" s="9"/>
      <c r="H7509" s="9"/>
      <c r="J7509">
        <v>7</v>
      </c>
      <c r="K7509">
        <f ca="1">SIMULATION!$D$3*SIMULATION!$D$17/$H7502/(SIMULATION!$D$17-$I7502)*(((EXP(-$I7502*$J7509))/(1-EXP(-SIMULATION!$D$4*$I7502)))-(EXP(-SIMULATION!$D$17*$J7509)/(1-EXP(-SIMULATION!$D$4*SIMULATION!$D$17))))</f>
        <v>3.6465454436139577</v>
      </c>
      <c r="L7509">
        <v>0.11922281006298303</v>
      </c>
      <c r="M7509">
        <f t="shared" ca="1" si="117"/>
        <v>4.0812968384239809</v>
      </c>
    </row>
    <row r="7510" spans="1:13" x14ac:dyDescent="0.25">
      <c r="A7510" s="9"/>
      <c r="H7510" s="9"/>
      <c r="J7510">
        <v>8</v>
      </c>
      <c r="K7510">
        <f ca="1">SIMULATION!$D$3*SIMULATION!$D$17/$H7502/(SIMULATION!$D$17-$I7502)*(((EXP(-$I7502*$J7510))/(1-EXP(-SIMULATION!$D$4*$I7502)))-(EXP(-SIMULATION!$D$17*$J7510)/(1-EXP(-SIMULATION!$D$4*SIMULATION!$D$17))))</f>
        <v>3.5366275410925772</v>
      </c>
      <c r="L7510">
        <v>0.31382395296791277</v>
      </c>
      <c r="M7510">
        <f t="shared" ca="1" si="117"/>
        <v>4.6465059762134393</v>
      </c>
    </row>
    <row r="7511" spans="1:13" x14ac:dyDescent="0.25">
      <c r="A7511" s="9"/>
      <c r="H7511" s="9"/>
      <c r="J7511">
        <v>9</v>
      </c>
      <c r="K7511">
        <f ca="1">SIMULATION!$D$3*SIMULATION!$D$17/$H7502/(SIMULATION!$D$17-$I7502)*(((EXP(-$I7502*$J7511))/(1-EXP(-SIMULATION!$D$4*$I7502)))-(EXP(-SIMULATION!$D$17*$J7511)/(1-EXP(-SIMULATION!$D$4*SIMULATION!$D$17))))</f>
        <v>3.4144514143689983</v>
      </c>
      <c r="L7511">
        <v>0.45433984890158902</v>
      </c>
      <c r="M7511">
        <f t="shared" ca="1" si="117"/>
        <v>4.9657727540552266</v>
      </c>
    </row>
    <row r="7512" spans="1:13" x14ac:dyDescent="0.25">
      <c r="A7512" s="9"/>
      <c r="H7512" s="9"/>
      <c r="J7512">
        <v>10</v>
      </c>
      <c r="K7512">
        <f ca="1">SIMULATION!$D$3*SIMULATION!$D$17/$H7502/(SIMULATION!$D$17-$I7502)*(((EXP(-$I7502*$J7512))/(1-EXP(-SIMULATION!$D$4*$I7502)))-(EXP(-SIMULATION!$D$17*$J7512)/(1-EXP(-SIMULATION!$D$4*SIMULATION!$D$17))))</f>
        <v>3.2866509206367094</v>
      </c>
      <c r="L7512">
        <v>0.25638686842199487</v>
      </c>
      <c r="M7512">
        <f t="shared" ca="1" si="117"/>
        <v>4.1293050577750217</v>
      </c>
    </row>
    <row r="7513" spans="1:13" x14ac:dyDescent="0.25">
      <c r="A7513" s="9"/>
      <c r="H7513" s="9"/>
      <c r="J7513">
        <v>11</v>
      </c>
      <c r="K7513">
        <f ca="1">SIMULATION!$D$3*SIMULATION!$D$17/$H7502/(SIMULATION!$D$17-$I7502)*(((EXP(-$I7502*$J7513))/(1-EXP(-SIMULATION!$D$4*$I7502)))-(EXP(-SIMULATION!$D$17*$J7513)/(1-EXP(-SIMULATION!$D$4*SIMULATION!$D$17))))</f>
        <v>3.1573809935003578</v>
      </c>
      <c r="L7513">
        <v>-0.12868454281696151</v>
      </c>
      <c r="M7513">
        <f t="shared" ca="1" si="117"/>
        <v>2.7510748638528004</v>
      </c>
    </row>
    <row r="7514" spans="1:13" x14ac:dyDescent="0.25">
      <c r="A7514" s="9"/>
      <c r="H7514" s="9"/>
      <c r="J7514">
        <v>12</v>
      </c>
      <c r="K7514">
        <f ca="1">SIMULATION!$D$3*SIMULATION!$D$17/$H7502/(SIMULATION!$D$17-$I7502)*(((EXP(-$I7502*$J7514))/(1-EXP(-SIMULATION!$D$4*$I7502)))-(EXP(-SIMULATION!$D$17*$J7514)/(1-EXP(-SIMULATION!$D$4*SIMULATION!$D$17))))</f>
        <v>3.029212160532019</v>
      </c>
      <c r="L7514">
        <v>-0.2649568023399847</v>
      </c>
      <c r="M7514">
        <f t="shared" ca="1" si="117"/>
        <v>2.2266017928680588</v>
      </c>
    </row>
    <row r="7515" spans="1:13" x14ac:dyDescent="0.25">
      <c r="A7515" s="9"/>
      <c r="H7515" s="9"/>
      <c r="J7515">
        <v>13</v>
      </c>
      <c r="K7515">
        <f ca="1">SIMULATION!$D$3*SIMULATION!$D$17/$H7502/(SIMULATION!$D$17-$I7502)*(((EXP(-$I7502*$J7515))/(1-EXP(-SIMULATION!$D$4*$I7502)))-(EXP(-SIMULATION!$D$17*$J7515)/(1-EXP(-SIMULATION!$D$4*SIMULATION!$D$17))))</f>
        <v>2.903703592953939</v>
      </c>
      <c r="L7515">
        <v>3.560693731156387E-2</v>
      </c>
      <c r="M7515">
        <f t="shared" ca="1" si="117"/>
        <v>3.0070955847596128</v>
      </c>
    </row>
    <row r="7516" spans="1:13" x14ac:dyDescent="0.25">
      <c r="A7516" s="9"/>
      <c r="H7516" s="9"/>
      <c r="J7516">
        <v>14</v>
      </c>
      <c r="K7516">
        <f ca="1">SIMULATION!$D$3*SIMULATION!$D$17/$H7502/(SIMULATION!$D$17-$I7502)*(((EXP(-$I7502*$J7516))/(1-EXP(-SIMULATION!$D$4*$I7502)))-(EXP(-SIMULATION!$D$17*$J7516)/(1-EXP(-SIMULATION!$D$4*SIMULATION!$D$17))))</f>
        <v>2.7817701586175838</v>
      </c>
      <c r="L7516">
        <v>0.24016815788577928</v>
      </c>
      <c r="M7516">
        <f t="shared" ca="1" si="117"/>
        <v>3.4498627732744009</v>
      </c>
    </row>
    <row r="7517" spans="1:13" x14ac:dyDescent="0.25">
      <c r="A7517" s="9"/>
      <c r="H7517" s="9"/>
      <c r="J7517">
        <v>15</v>
      </c>
      <c r="K7517">
        <f ca="1">SIMULATION!$D$3*SIMULATION!$D$17/$H7502/(SIMULATION!$D$17-$I7502)*(((EXP(-$I7502*$J7517))/(1-EXP(-SIMULATION!$D$4*$I7502)))-(EXP(-SIMULATION!$D$17*$J7517)/(1-EXP(-SIMULATION!$D$4*SIMULATION!$D$17))))</f>
        <v>2.6639174746751659</v>
      </c>
      <c r="L7517">
        <v>-0.181435232374864</v>
      </c>
      <c r="M7517">
        <f t="shared" ca="1" si="117"/>
        <v>2.1805889886300163</v>
      </c>
    </row>
    <row r="7518" spans="1:13" x14ac:dyDescent="0.25">
      <c r="A7518" s="9"/>
      <c r="H7518" s="9"/>
      <c r="J7518">
        <v>16</v>
      </c>
      <c r="K7518">
        <f ca="1">SIMULATION!$D$3*SIMULATION!$D$17/$H7502/(SIMULATION!$D$17-$I7502)*(((EXP(-$I7502*$J7518))/(1-EXP(-SIMULATION!$D$4*$I7502)))-(EXP(-SIMULATION!$D$17*$J7518)/(1-EXP(-SIMULATION!$D$4*SIMULATION!$D$17))))</f>
        <v>2.5503923783123721</v>
      </c>
      <c r="L7518">
        <v>0.45240210007400183</v>
      </c>
      <c r="M7518">
        <f t="shared" ca="1" si="117"/>
        <v>3.704195246273617</v>
      </c>
    </row>
    <row r="7519" spans="1:13" x14ac:dyDescent="0.25">
      <c r="A7519" s="9"/>
      <c r="H7519" s="9"/>
      <c r="J7519">
        <v>17</v>
      </c>
      <c r="K7519">
        <f ca="1">SIMULATION!$D$3*SIMULATION!$D$17/$H7502/(SIMULATION!$D$17-$I7502)*(((EXP(-$I7502*$J7519))/(1-EXP(-SIMULATION!$D$4*$I7502)))-(EXP(-SIMULATION!$D$17*$J7519)/(1-EXP(-SIMULATION!$D$4*SIMULATION!$D$17))))</f>
        <v>2.4412792020795799</v>
      </c>
      <c r="L7519">
        <v>0.14310307186022511</v>
      </c>
      <c r="M7519">
        <f t="shared" ca="1" si="117"/>
        <v>2.790633755165647</v>
      </c>
    </row>
    <row r="7520" spans="1:13" x14ac:dyDescent="0.25">
      <c r="A7520" s="9"/>
      <c r="H7520" s="9"/>
      <c r="J7520">
        <v>18</v>
      </c>
      <c r="K7520">
        <f ca="1">SIMULATION!$D$3*SIMULATION!$D$17/$H7502/(SIMULATION!$D$17-$I7502)*(((EXP(-$I7502*$J7520))/(1-EXP(-SIMULATION!$D$4*$I7502)))-(EXP(-SIMULATION!$D$17*$J7520)/(1-EXP(-SIMULATION!$D$4*SIMULATION!$D$17))))</f>
        <v>2.3365613259608526</v>
      </c>
      <c r="L7520">
        <v>-0.29346485463305838</v>
      </c>
      <c r="M7520">
        <f t="shared" ca="1" si="117"/>
        <v>1.6508626960965249</v>
      </c>
    </row>
    <row r="7521" spans="1:13" x14ac:dyDescent="0.25">
      <c r="A7521" s="9"/>
      <c r="H7521" s="9"/>
      <c r="J7521">
        <v>19</v>
      </c>
      <c r="K7521">
        <f ca="1">SIMULATION!$D$3*SIMULATION!$D$17/$H7502/(SIMULATION!$D$17-$I7502)*(((EXP(-$I7502*$J7521))/(1-EXP(-SIMULATION!$D$4*$I7502)))-(EXP(-SIMULATION!$D$17*$J7521)/(1-EXP(-SIMULATION!$D$4*SIMULATION!$D$17))))</f>
        <v>2.2361604841214779</v>
      </c>
      <c r="L7521">
        <v>-0.25994060384396983</v>
      </c>
      <c r="M7521">
        <f t="shared" ca="1" si="117"/>
        <v>1.6548915775869171</v>
      </c>
    </row>
    <row r="7522" spans="1:13" x14ac:dyDescent="0.25">
      <c r="A7522" s="9"/>
      <c r="H7522" s="9"/>
      <c r="J7522">
        <v>20</v>
      </c>
      <c r="K7522">
        <f ca="1">SIMULATION!$D$3*SIMULATION!$D$17/$H7502/(SIMULATION!$D$17-$I7502)*(((EXP(-$I7502*$J7522))/(1-EXP(-SIMULATION!$D$4*$I7502)))-(EXP(-SIMULATION!$D$17*$J7522)/(1-EXP(-SIMULATION!$D$4*SIMULATION!$D$17))))</f>
        <v>2.1399618222345302</v>
      </c>
      <c r="L7522">
        <v>0.12696782096864881</v>
      </c>
      <c r="M7522">
        <f t="shared" ca="1" si="117"/>
        <v>2.4116681117597478</v>
      </c>
    </row>
    <row r="7523" spans="1:13" x14ac:dyDescent="0.25">
      <c r="A7523" s="9"/>
      <c r="H7523" s="9"/>
      <c r="J7523">
        <v>21</v>
      </c>
      <c r="K7523">
        <f ca="1">SIMULATION!$D$3*SIMULATION!$D$17/$H7502/(SIMULATION!$D$17-$I7502)*(((EXP(-$I7502*$J7523))/(1-EXP(-SIMULATION!$D$4*$I7502)))-(EXP(-SIMULATION!$D$17*$J7523)/(1-EXP(-SIMULATION!$D$4*SIMULATION!$D$17))))</f>
        <v>2.0478298290983075</v>
      </c>
      <c r="L7523">
        <v>-0.12688592534416065</v>
      </c>
      <c r="M7523">
        <f t="shared" ca="1" si="117"/>
        <v>1.7879890462857944</v>
      </c>
    </row>
    <row r="7524" spans="1:13" x14ac:dyDescent="0.25">
      <c r="A7524" s="9"/>
      <c r="H7524" s="9"/>
      <c r="J7524">
        <v>22</v>
      </c>
      <c r="K7524">
        <f ca="1">SIMULATION!$D$3*SIMULATION!$D$17/$H7502/(SIMULATION!$D$17-$I7502)*(((EXP(-$I7502*$J7524))/(1-EXP(-SIMULATION!$D$4*$I7502)))-(EXP(-SIMULATION!$D$17*$J7524)/(1-EXP(-SIMULATION!$D$4*SIMULATION!$D$17))))</f>
        <v>1.9596184256992399</v>
      </c>
      <c r="L7524">
        <v>-0.35823193050727975</v>
      </c>
      <c r="M7524">
        <f t="shared" ca="1" si="117"/>
        <v>1.2576205340033648</v>
      </c>
    </row>
    <row r="7525" spans="1:13" x14ac:dyDescent="0.25">
      <c r="A7525" s="9"/>
      <c r="H7525" s="9"/>
      <c r="J7525">
        <v>23</v>
      </c>
      <c r="K7525">
        <f ca="1">SIMULATION!$D$3*SIMULATION!$D$17/$H7502/(SIMULATION!$D$17-$I7502)*(((EXP(-$I7502*$J7525))/(1-EXP(-SIMULATION!$D$4*$I7502)))-(EXP(-SIMULATION!$D$17*$J7525)/(1-EXP(-SIMULATION!$D$4*SIMULATION!$D$17))))</f>
        <v>1.8751773154116831</v>
      </c>
      <c r="L7525">
        <v>-0.38089659494156208</v>
      </c>
      <c r="M7525">
        <f t="shared" ca="1" si="117"/>
        <v>1.1609286610597134</v>
      </c>
    </row>
    <row r="7526" spans="1:13" x14ac:dyDescent="0.25">
      <c r="A7526" s="9"/>
      <c r="H7526" s="9"/>
      <c r="J7526">
        <v>24</v>
      </c>
      <c r="K7526">
        <f ca="1">SIMULATION!$D$3*SIMULATION!$D$17/$H7502/(SIMULATION!$D$17-$I7502)*(((EXP(-$I7502*$J7526))/(1-EXP(-SIMULATION!$D$4*$I7502)))-(EXP(-SIMULATION!$D$17*$J7526)/(1-EXP(-SIMULATION!$D$4*SIMULATION!$D$17))))</f>
        <v>1.7943559432074048</v>
      </c>
      <c r="L7526">
        <v>0.32822701667771481</v>
      </c>
      <c r="M7526">
        <f t="shared" ca="1" si="117"/>
        <v>2.3833120413042983</v>
      </c>
    </row>
    <row r="7527" spans="1:13" x14ac:dyDescent="0.25">
      <c r="A7527" s="9">
        <v>302</v>
      </c>
      <c r="B7527" s="2">
        <f ca="1">NORMINV(RAND(),SIMULATION!D7,SIMULATION!D8)</f>
        <v>58.764270441333551</v>
      </c>
      <c r="C7527" s="2">
        <v>2</v>
      </c>
      <c r="D7527" s="2">
        <f ca="1">SIMULATION!$D$11*(1+(SIMULATION!$D$12*LN(1+$C7527)))*(1+(SIMULATION!$D$13*(($B7527/63.5)-1)))</f>
        <v>9.8863777781640607</v>
      </c>
      <c r="E7527" s="2">
        <v>0.30522803990439951</v>
      </c>
      <c r="F7527" s="2">
        <f ca="1">D7527*(1+E7527)</f>
        <v>12.903977489147488</v>
      </c>
      <c r="G7527" s="2">
        <v>1.6301644920979425E-2</v>
      </c>
      <c r="H7527" s="9">
        <f>SIMULATION!$D$15*EXP($G$7527)</f>
        <v>224.38417821592137</v>
      </c>
      <c r="I7527" s="2">
        <f ca="1">$F7527/$H7527</f>
        <v>5.7508410761164246E-2</v>
      </c>
      <c r="J7527">
        <v>0</v>
      </c>
      <c r="K7527">
        <f ca="1">SIMULATION!$D$3*SIMULATION!$D$17/$H7527/(SIMULATION!$D$17-$I7527)*(((EXP(-$I7527*$J7527))/(1-EXP(-SIMULATION!$D$4*$I7527)))-(EXP(-SIMULATION!$D$17*$J7527)/(1-EXP(-SIMULATION!$D$4*SIMULATION!$D$17))))</f>
        <v>0.94590761973968318</v>
      </c>
      <c r="L7527">
        <v>-0.29485087675046584</v>
      </c>
      <c r="M7527">
        <f t="shared" ca="1" si="117"/>
        <v>0.66700592873449138</v>
      </c>
    </row>
    <row r="7528" spans="1:13" x14ac:dyDescent="0.25">
      <c r="A7528" s="9"/>
      <c r="H7528" s="9"/>
      <c r="J7528">
        <v>1</v>
      </c>
      <c r="K7528">
        <f ca="1">SIMULATION!$D$3*SIMULATION!$D$17/$H7527/(SIMULATION!$D$17-$I7527)*(((EXP(-$I7527*$J7528))/(1-EXP(-SIMULATION!$D$4*$I7527)))-(EXP(-SIMULATION!$D$17*$J7528)/(1-EXP(-SIMULATION!$D$4*SIMULATION!$D$17))))</f>
        <v>1.7468045763222058</v>
      </c>
      <c r="L7528">
        <v>5.3761255513449208E-2</v>
      </c>
      <c r="M7528">
        <f t="shared" ca="1" si="117"/>
        <v>1.8407149834819263</v>
      </c>
    </row>
    <row r="7529" spans="1:13" x14ac:dyDescent="0.25">
      <c r="A7529" s="9"/>
      <c r="H7529" s="9"/>
      <c r="J7529">
        <v>2</v>
      </c>
      <c r="K7529">
        <f ca="1">SIMULATION!$D$3*SIMULATION!$D$17/$H7527/(SIMULATION!$D$17-$I7527)*(((EXP(-$I7527*$J7529))/(1-EXP(-SIMULATION!$D$4*$I7527)))-(EXP(-SIMULATION!$D$17*$J7529)/(1-EXP(-SIMULATION!$D$4*SIMULATION!$D$17))))</f>
        <v>2.1962927000709045</v>
      </c>
      <c r="L7529">
        <v>-0.40120163155203176</v>
      </c>
      <c r="M7529">
        <f t="shared" ca="1" si="117"/>
        <v>1.3151364854366405</v>
      </c>
    </row>
    <row r="7530" spans="1:13" x14ac:dyDescent="0.25">
      <c r="A7530" s="9"/>
      <c r="H7530" s="9"/>
      <c r="J7530">
        <v>3</v>
      </c>
      <c r="K7530">
        <f ca="1">SIMULATION!$D$3*SIMULATION!$D$17/$H7527/(SIMULATION!$D$17-$I7527)*(((EXP(-$I7527*$J7530))/(1-EXP(-SIMULATION!$D$4*$I7527)))-(EXP(-SIMULATION!$D$17*$J7530)/(1-EXP(-SIMULATION!$D$4*SIMULATION!$D$17))))</f>
        <v>2.4241520300471731</v>
      </c>
      <c r="L7530">
        <v>0.31393012592672392</v>
      </c>
      <c r="M7530">
        <f t="shared" ca="1" si="117"/>
        <v>3.1851663821054057</v>
      </c>
    </row>
    <row r="7531" spans="1:13" x14ac:dyDescent="0.25">
      <c r="A7531" s="9"/>
      <c r="H7531" s="9"/>
      <c r="J7531">
        <v>4</v>
      </c>
      <c r="K7531">
        <f ca="1">SIMULATION!$D$3*SIMULATION!$D$17/$H7527/(SIMULATION!$D$17-$I7527)*(((EXP(-$I7527*$J7531))/(1-EXP(-SIMULATION!$D$4*$I7527)))-(EXP(-SIMULATION!$D$17*$J7531)/(1-EXP(-SIMULATION!$D$4*SIMULATION!$D$17))))</f>
        <v>2.5133496708148013</v>
      </c>
      <c r="L7531">
        <v>3.6000866435563564E-2</v>
      </c>
      <c r="M7531">
        <f t="shared" ca="1" si="117"/>
        <v>2.6038324366196726</v>
      </c>
    </row>
    <row r="7532" spans="1:13" x14ac:dyDescent="0.25">
      <c r="A7532" s="9"/>
      <c r="H7532" s="9"/>
      <c r="J7532">
        <v>5</v>
      </c>
      <c r="K7532">
        <f ca="1">SIMULATION!$D$3*SIMULATION!$D$17/$H7527/(SIMULATION!$D$17-$I7527)*(((EXP(-$I7527*$J7532))/(1-EXP(-SIMULATION!$D$4*$I7527)))-(EXP(-SIMULATION!$D$17*$J7532)/(1-EXP(-SIMULATION!$D$4*SIMULATION!$D$17))))</f>
        <v>2.5168649887130301</v>
      </c>
      <c r="L7532">
        <v>-2.5030086178405506E-2</v>
      </c>
      <c r="M7532">
        <f t="shared" ca="1" si="117"/>
        <v>2.4538676411461315</v>
      </c>
    </row>
    <row r="7533" spans="1:13" x14ac:dyDescent="0.25">
      <c r="A7533" s="9"/>
      <c r="H7533" s="9"/>
      <c r="J7533">
        <v>6</v>
      </c>
      <c r="K7533">
        <f ca="1">SIMULATION!$D$3*SIMULATION!$D$17/$H7527/(SIMULATION!$D$17-$I7527)*(((EXP(-$I7527*$J7533))/(1-EXP(-SIMULATION!$D$4*$I7527)))-(EXP(-SIMULATION!$D$17*$J7533)/(1-EXP(-SIMULATION!$D$4*SIMULATION!$D$17))))</f>
        <v>2.4684709842537038</v>
      </c>
      <c r="L7533">
        <v>-0.13130172283719535</v>
      </c>
      <c r="M7533">
        <f t="shared" ca="1" si="117"/>
        <v>2.1443564912475654</v>
      </c>
    </row>
    <row r="7534" spans="1:13" x14ac:dyDescent="0.25">
      <c r="A7534" s="9"/>
      <c r="H7534" s="9"/>
      <c r="J7534">
        <v>7</v>
      </c>
      <c r="K7534">
        <f ca="1">SIMULATION!$D$3*SIMULATION!$D$17/$H7527/(SIMULATION!$D$17-$I7527)*(((EXP(-$I7527*$J7534))/(1-EXP(-SIMULATION!$D$4*$I7527)))-(EXP(-SIMULATION!$D$17*$J7534)/(1-EXP(-SIMULATION!$D$4*SIMULATION!$D$17))))</f>
        <v>2.3896426702099722</v>
      </c>
      <c r="L7534">
        <v>0.12851519422908333</v>
      </c>
      <c r="M7534">
        <f t="shared" ca="1" si="117"/>
        <v>2.6967480621101125</v>
      </c>
    </row>
    <row r="7535" spans="1:13" x14ac:dyDescent="0.25">
      <c r="A7535" s="9"/>
      <c r="H7535" s="9"/>
      <c r="J7535">
        <v>8</v>
      </c>
      <c r="K7535">
        <f ca="1">SIMULATION!$D$3*SIMULATION!$D$17/$H7527/(SIMULATION!$D$17-$I7527)*(((EXP(-$I7527*$J7535))/(1-EXP(-SIMULATION!$D$4*$I7527)))-(EXP(-SIMULATION!$D$17*$J7535)/(1-EXP(-SIMULATION!$D$4*SIMULATION!$D$17))))</f>
        <v>2.2939835737403298</v>
      </c>
      <c r="L7535">
        <v>0.19780484985166327</v>
      </c>
      <c r="M7535">
        <f t="shared" ca="1" si="117"/>
        <v>2.7477446501062177</v>
      </c>
    </row>
    <row r="7536" spans="1:13" x14ac:dyDescent="0.25">
      <c r="A7536" s="9"/>
      <c r="H7536" s="9"/>
      <c r="J7536">
        <v>9</v>
      </c>
      <c r="K7536">
        <f ca="1">SIMULATION!$D$3*SIMULATION!$D$17/$H7527/(SIMULATION!$D$17-$I7527)*(((EXP(-$I7527*$J7536))/(1-EXP(-SIMULATION!$D$4*$I7527)))-(EXP(-SIMULATION!$D$17*$J7536)/(1-EXP(-SIMULATION!$D$4*SIMULATION!$D$17))))</f>
        <v>2.1900618231200029</v>
      </c>
      <c r="L7536">
        <v>-0.24933507658092899</v>
      </c>
      <c r="M7536">
        <f t="shared" ca="1" si="117"/>
        <v>1.6440025907354079</v>
      </c>
    </row>
    <row r="7537" spans="1:13" x14ac:dyDescent="0.25">
      <c r="A7537" s="9"/>
      <c r="H7537" s="9"/>
      <c r="J7537">
        <v>10</v>
      </c>
      <c r="K7537">
        <f ca="1">SIMULATION!$D$3*SIMULATION!$D$17/$H7527/(SIMULATION!$D$17-$I7527)*(((EXP(-$I7527*$J7537))/(1-EXP(-SIMULATION!$D$4*$I7527)))-(EXP(-SIMULATION!$D$17*$J7537)/(1-EXP(-SIMULATION!$D$4*SIMULATION!$D$17))))</f>
        <v>2.0832270869242127</v>
      </c>
      <c r="L7537">
        <v>-0.10714696021067607</v>
      </c>
      <c r="M7537">
        <f t="shared" ca="1" si="117"/>
        <v>1.8600156371317416</v>
      </c>
    </row>
    <row r="7538" spans="1:13" x14ac:dyDescent="0.25">
      <c r="A7538" s="9"/>
      <c r="H7538" s="9"/>
      <c r="J7538">
        <v>11</v>
      </c>
      <c r="K7538">
        <f ca="1">SIMULATION!$D$3*SIMULATION!$D$17/$H7527/(SIMULATION!$D$17-$I7527)*(((EXP(-$I7527*$J7538))/(1-EXP(-SIMULATION!$D$4*$I7527)))-(EXP(-SIMULATION!$D$17*$J7538)/(1-EXP(-SIMULATION!$D$4*SIMULATION!$D$17))))</f>
        <v>1.9767744463318646</v>
      </c>
      <c r="L7538">
        <v>-0.17065377886652358</v>
      </c>
      <c r="M7538">
        <f t="shared" ca="1" si="117"/>
        <v>1.6394304170985521</v>
      </c>
    </row>
    <row r="7539" spans="1:13" x14ac:dyDescent="0.25">
      <c r="A7539" s="9"/>
      <c r="H7539" s="9"/>
      <c r="J7539">
        <v>12</v>
      </c>
      <c r="K7539">
        <f ca="1">SIMULATION!$D$3*SIMULATION!$D$17/$H7527/(SIMULATION!$D$17-$I7527)*(((EXP(-$I7527*$J7539))/(1-EXP(-SIMULATION!$D$4*$I7527)))-(EXP(-SIMULATION!$D$17*$J7539)/(1-EXP(-SIMULATION!$D$4*SIMULATION!$D$17))))</f>
        <v>1.8726897923860426</v>
      </c>
      <c r="L7539">
        <v>-0.23479417497359756</v>
      </c>
      <c r="M7539">
        <f t="shared" ca="1" si="117"/>
        <v>1.4329931376012841</v>
      </c>
    </row>
    <row r="7540" spans="1:13" x14ac:dyDescent="0.25">
      <c r="A7540" s="9"/>
      <c r="H7540" s="9"/>
      <c r="J7540">
        <v>13</v>
      </c>
      <c r="K7540">
        <f ca="1">SIMULATION!$D$3*SIMULATION!$D$17/$H7527/(SIMULATION!$D$17-$I7527)*(((EXP(-$I7527*$J7540))/(1-EXP(-SIMULATION!$D$4*$I7527)))-(EXP(-SIMULATION!$D$17*$J7540)/(1-EXP(-SIMULATION!$D$4*SIMULATION!$D$17))))</f>
        <v>1.7721270788982049</v>
      </c>
      <c r="L7540">
        <v>2.5438965102913619E-2</v>
      </c>
      <c r="M7540">
        <f t="shared" ca="1" si="117"/>
        <v>1.8172081578162247</v>
      </c>
    </row>
    <row r="7541" spans="1:13" x14ac:dyDescent="0.25">
      <c r="A7541" s="9"/>
      <c r="H7541" s="9"/>
      <c r="J7541">
        <v>14</v>
      </c>
      <c r="K7541">
        <f ca="1">SIMULATION!$D$3*SIMULATION!$D$17/$H7527/(SIMULATION!$D$17-$I7527)*(((EXP(-$I7527*$J7541))/(1-EXP(-SIMULATION!$D$4*$I7527)))-(EXP(-SIMULATION!$D$17*$J7541)/(1-EXP(-SIMULATION!$D$4*SIMULATION!$D$17))))</f>
        <v>1.6757137651743372</v>
      </c>
      <c r="L7541">
        <v>5.074773014034091E-2</v>
      </c>
      <c r="M7541">
        <f t="shared" ca="1" si="117"/>
        <v>1.7607524351218591</v>
      </c>
    </row>
    <row r="7542" spans="1:13" x14ac:dyDescent="0.25">
      <c r="A7542" s="9"/>
      <c r="H7542" s="9"/>
      <c r="J7542">
        <v>15</v>
      </c>
      <c r="K7542">
        <f ca="1">SIMULATION!$D$3*SIMULATION!$D$17/$H7527/(SIMULATION!$D$17-$I7527)*(((EXP(-$I7527*$J7542))/(1-EXP(-SIMULATION!$D$4*$I7527)))-(EXP(-SIMULATION!$D$17*$J7542)/(1-EXP(-SIMULATION!$D$4*SIMULATION!$D$17))))</f>
        <v>1.5837461805445709</v>
      </c>
      <c r="L7542">
        <v>0.60272233268461783</v>
      </c>
      <c r="M7542">
        <f t="shared" ca="1" si="117"/>
        <v>2.5383053728627485</v>
      </c>
    </row>
    <row r="7543" spans="1:13" x14ac:dyDescent="0.25">
      <c r="A7543" s="9"/>
      <c r="H7543" s="9"/>
      <c r="J7543">
        <v>16</v>
      </c>
      <c r="K7543">
        <f ca="1">SIMULATION!$D$3*SIMULATION!$D$17/$H7527/(SIMULATION!$D$17-$I7527)*(((EXP(-$I7527*$J7543))/(1-EXP(-SIMULATION!$D$4*$I7527)))-(EXP(-SIMULATION!$D$17*$J7543)/(1-EXP(-SIMULATION!$D$4*SIMULATION!$D$17))))</f>
        <v>1.4963143688226845</v>
      </c>
      <c r="L7543">
        <v>-0.32222799257789764</v>
      </c>
      <c r="M7543">
        <f t="shared" ca="1" si="117"/>
        <v>1.0141599934914869</v>
      </c>
    </row>
    <row r="7544" spans="1:13" x14ac:dyDescent="0.25">
      <c r="A7544" s="9"/>
      <c r="H7544" s="9"/>
      <c r="J7544">
        <v>17</v>
      </c>
      <c r="K7544">
        <f ca="1">SIMULATION!$D$3*SIMULATION!$D$17/$H7527/(SIMULATION!$D$17-$I7527)*(((EXP(-$I7527*$J7544))/(1-EXP(-SIMULATION!$D$4*$I7527)))-(EXP(-SIMULATION!$D$17*$J7544)/(1-EXP(-SIMULATION!$D$4*SIMULATION!$D$17))))</f>
        <v>1.4133817613457968</v>
      </c>
      <c r="L7544">
        <v>0.21509652550076408</v>
      </c>
      <c r="M7544">
        <f t="shared" ca="1" si="117"/>
        <v>1.717395267417428</v>
      </c>
    </row>
    <row r="7545" spans="1:13" x14ac:dyDescent="0.25">
      <c r="A7545" s="9"/>
      <c r="H7545" s="9"/>
      <c r="J7545">
        <v>18</v>
      </c>
      <c r="K7545">
        <f ca="1">SIMULATION!$D$3*SIMULATION!$D$17/$H7527/(SIMULATION!$D$17-$I7527)*(((EXP(-$I7527*$J7545))/(1-EXP(-SIMULATION!$D$4*$I7527)))-(EXP(-SIMULATION!$D$17*$J7545)/(1-EXP(-SIMULATION!$D$4*SIMULATION!$D$17))))</f>
        <v>1.3348359215319769</v>
      </c>
      <c r="L7545">
        <v>-0.50852392829708148</v>
      </c>
      <c r="M7545">
        <f t="shared" ca="1" si="117"/>
        <v>0.65603991508248116</v>
      </c>
    </row>
    <row r="7546" spans="1:13" x14ac:dyDescent="0.25">
      <c r="A7546" s="9"/>
      <c r="H7546" s="9"/>
      <c r="J7546">
        <v>19</v>
      </c>
      <c r="K7546">
        <f ca="1">SIMULATION!$D$3*SIMULATION!$D$17/$H7527/(SIMULATION!$D$17-$I7527)*(((EXP(-$I7527*$J7546))/(1-EXP(-SIMULATION!$D$4*$I7527)))-(EXP(-SIMULATION!$D$17*$J7546)/(1-EXP(-SIMULATION!$D$4*SIMULATION!$D$17))))</f>
        <v>1.260520768792915</v>
      </c>
      <c r="L7546">
        <v>-0.17073477957042962</v>
      </c>
      <c r="M7546">
        <f t="shared" ca="1" si="117"/>
        <v>1.0453060331891082</v>
      </c>
    </row>
    <row r="7547" spans="1:13" x14ac:dyDescent="0.25">
      <c r="A7547" s="9"/>
      <c r="H7547" s="9"/>
      <c r="J7547">
        <v>20</v>
      </c>
      <c r="K7547">
        <f ca="1">SIMULATION!$D$3*SIMULATION!$D$17/$H7527/(SIMULATION!$D$17-$I7527)*(((EXP(-$I7527*$J7547))/(1-EXP(-SIMULATION!$D$4*$I7527)))-(EXP(-SIMULATION!$D$17*$J7547)/(1-EXP(-SIMULATION!$D$4*SIMULATION!$D$17))))</f>
        <v>1.1902569504223308</v>
      </c>
      <c r="L7547">
        <v>3.0152205314418371E-2</v>
      </c>
      <c r="M7547">
        <f t="shared" ca="1" si="117"/>
        <v>1.2261458223683783</v>
      </c>
    </row>
    <row r="7548" spans="1:13" x14ac:dyDescent="0.25">
      <c r="A7548" s="9"/>
      <c r="H7548" s="9"/>
      <c r="J7548">
        <v>21</v>
      </c>
      <c r="K7548">
        <f ca="1">SIMULATION!$D$3*SIMULATION!$D$17/$H7527/(SIMULATION!$D$17-$I7527)*(((EXP(-$I7527*$J7548))/(1-EXP(-SIMULATION!$D$4*$I7527)))-(EXP(-SIMULATION!$D$17*$J7548)/(1-EXP(-SIMULATION!$D$4*SIMULATION!$D$17))))</f>
        <v>1.1238546339545565</v>
      </c>
      <c r="L7548">
        <v>0.47848736338544606</v>
      </c>
      <c r="M7548">
        <f t="shared" ca="1" si="117"/>
        <v>1.661604874583988</v>
      </c>
    </row>
    <row r="7549" spans="1:13" x14ac:dyDescent="0.25">
      <c r="A7549" s="9"/>
      <c r="H7549" s="9"/>
      <c r="J7549">
        <v>22</v>
      </c>
      <c r="K7549">
        <f ca="1">SIMULATION!$D$3*SIMULATION!$D$17/$H7527/(SIMULATION!$D$17-$I7527)*(((EXP(-$I7527*$J7549))/(1-EXP(-SIMULATION!$D$4*$I7527)))-(EXP(-SIMULATION!$D$17*$J7549)/(1-EXP(-SIMULATION!$D$4*SIMULATION!$D$17))))</f>
        <v>1.0611214570432628</v>
      </c>
      <c r="L7549">
        <v>-5.3632148257130148E-2</v>
      </c>
      <c r="M7549">
        <f t="shared" ca="1" si="117"/>
        <v>1.0042112337402966</v>
      </c>
    </row>
    <row r="7550" spans="1:13" x14ac:dyDescent="0.25">
      <c r="A7550" s="9"/>
      <c r="H7550" s="9"/>
      <c r="J7550">
        <v>23</v>
      </c>
      <c r="K7550">
        <f ca="1">SIMULATION!$D$3*SIMULATION!$D$17/$H7527/(SIMULATION!$D$17-$I7527)*(((EXP(-$I7527*$J7550))/(1-EXP(-SIMULATION!$D$4*$I7527)))-(EXP(-SIMULATION!$D$17*$J7550)/(1-EXP(-SIMULATION!$D$4*SIMULATION!$D$17))))</f>
        <v>1.0018673880087052</v>
      </c>
      <c r="L7550">
        <v>6.2082700355942586E-2</v>
      </c>
      <c r="M7550">
        <f t="shared" ca="1" si="117"/>
        <v>1.0640660208548405</v>
      </c>
    </row>
    <row r="7551" spans="1:13" x14ac:dyDescent="0.25">
      <c r="A7551" s="9"/>
      <c r="H7551" s="9"/>
      <c r="J7551">
        <v>24</v>
      </c>
      <c r="K7551">
        <f ca="1">SIMULATION!$D$3*SIMULATION!$D$17/$H7527/(SIMULATION!$D$17-$I7527)*(((EXP(-$I7527*$J7551))/(1-EXP(-SIMULATION!$D$4*$I7527)))-(EXP(-SIMULATION!$D$17*$J7551)/(1-EXP(-SIMULATION!$D$4*SIMULATION!$D$17))))</f>
        <v>0.94590761973968318</v>
      </c>
      <c r="L7551">
        <v>-0.10456676599015684</v>
      </c>
      <c r="M7551">
        <f t="shared" ca="1" si="117"/>
        <v>0.84699711901805752</v>
      </c>
    </row>
    <row r="7552" spans="1:13" x14ac:dyDescent="0.25">
      <c r="A7552" s="9">
        <v>303</v>
      </c>
      <c r="B7552" s="2">
        <f ca="1">NORMINV(RAND(),SIMULATION!D7,SIMULATION!D8)</f>
        <v>59.678025602046787</v>
      </c>
      <c r="C7552" s="2">
        <v>2</v>
      </c>
      <c r="D7552" s="2">
        <f ca="1">SIMULATION!$D$11*(1+(SIMULATION!$D$12*LN(1+$C7552)))*(1+(SIMULATION!$D$13*(($B7552/63.5)-1)))</f>
        <v>9.9542348237763481</v>
      </c>
      <c r="E7552" s="2">
        <v>3.2435116243481853E-2</v>
      </c>
      <c r="F7552" s="2">
        <f ca="1">D7552*(1+E7552)</f>
        <v>10.27710158740045</v>
      </c>
      <c r="G7552" s="2">
        <v>0.53988015276926904</v>
      </c>
      <c r="H7552" s="9">
        <f>SIMULATION!$D$15*EXP($G$7552)</f>
        <v>378.77341320349581</v>
      </c>
      <c r="I7552" s="2">
        <f ca="1">$F7552/$H7552</f>
        <v>2.7132584360875095E-2</v>
      </c>
      <c r="J7552">
        <v>0</v>
      </c>
      <c r="K7552">
        <f ca="1">SIMULATION!$D$3*SIMULATION!$D$17/$H7552/(SIMULATION!$D$17-$I7552)*(((EXP(-$I7552*$J7552))/(1-EXP(-SIMULATION!$D$4*$I7552)))-(EXP(-SIMULATION!$D$17*$J7552)/(1-EXP(-SIMULATION!$D$4*SIMULATION!$D$17))))</f>
        <v>1.6847849071928025</v>
      </c>
      <c r="L7552">
        <v>-2.4314328795957914E-2</v>
      </c>
      <c r="M7552">
        <f t="shared" ca="1" si="117"/>
        <v>1.6438204930088491</v>
      </c>
    </row>
    <row r="7553" spans="1:13" x14ac:dyDescent="0.25">
      <c r="A7553" s="9"/>
      <c r="H7553" s="9"/>
      <c r="J7553">
        <v>1</v>
      </c>
      <c r="K7553">
        <f ca="1">SIMULATION!$D$3*SIMULATION!$D$17/$H7552/(SIMULATION!$D$17-$I7552)*(((EXP(-$I7552*$J7553))/(1-EXP(-SIMULATION!$D$4*$I7552)))-(EXP(-SIMULATION!$D$17*$J7553)/(1-EXP(-SIMULATION!$D$4*SIMULATION!$D$17))))</f>
        <v>2.1537140694583568</v>
      </c>
      <c r="L7553">
        <v>-9.9564360884409453E-2</v>
      </c>
      <c r="M7553">
        <f t="shared" ca="1" si="117"/>
        <v>1.9392809046049748</v>
      </c>
    </row>
    <row r="7554" spans="1:13" x14ac:dyDescent="0.25">
      <c r="A7554" s="9"/>
      <c r="H7554" s="9"/>
      <c r="J7554">
        <v>2</v>
      </c>
      <c r="K7554">
        <f ca="1">SIMULATION!$D$3*SIMULATION!$D$17/$H7552/(SIMULATION!$D$17-$I7552)*(((EXP(-$I7552*$J7554))/(1-EXP(-SIMULATION!$D$4*$I7552)))-(EXP(-SIMULATION!$D$17*$J7554)/(1-EXP(-SIMULATION!$D$4*SIMULATION!$D$17))))</f>
        <v>2.4254649542018267</v>
      </c>
      <c r="L7554">
        <v>0.11956644778681261</v>
      </c>
      <c r="M7554">
        <f t="shared" ca="1" si="117"/>
        <v>2.7154691830071434</v>
      </c>
    </row>
    <row r="7555" spans="1:13" x14ac:dyDescent="0.25">
      <c r="A7555" s="9"/>
      <c r="H7555" s="9"/>
      <c r="J7555">
        <v>3</v>
      </c>
      <c r="K7555">
        <f ca="1">SIMULATION!$D$3*SIMULATION!$D$17/$H7552/(SIMULATION!$D$17-$I7552)*(((EXP(-$I7552*$J7555))/(1-EXP(-SIMULATION!$D$4*$I7552)))-(EXP(-SIMULATION!$D$17*$J7555)/(1-EXP(-SIMULATION!$D$4*SIMULATION!$D$17))))</f>
        <v>2.5716287945175309</v>
      </c>
      <c r="L7555">
        <v>0.14862909085987533</v>
      </c>
      <c r="M7555">
        <f t="shared" ref="M7555:M7618" ca="1" si="118">$K7555*(1+$L7555)</f>
        <v>2.9538476442757484</v>
      </c>
    </row>
    <row r="7556" spans="1:13" x14ac:dyDescent="0.25">
      <c r="A7556" s="9"/>
      <c r="H7556" s="9"/>
      <c r="J7556">
        <v>4</v>
      </c>
      <c r="K7556">
        <f ca="1">SIMULATION!$D$3*SIMULATION!$D$17/$H7552/(SIMULATION!$D$17-$I7552)*(((EXP(-$I7552*$J7556))/(1-EXP(-SIMULATION!$D$4*$I7552)))-(EXP(-SIMULATION!$D$17*$J7556)/(1-EXP(-SIMULATION!$D$4*SIMULATION!$D$17))))</f>
        <v>2.6380623904907168</v>
      </c>
      <c r="L7556">
        <v>0.33570676230889712</v>
      </c>
      <c r="M7556">
        <f t="shared" ca="1" si="118"/>
        <v>3.5236777743712251</v>
      </c>
    </row>
    <row r="7557" spans="1:13" x14ac:dyDescent="0.25">
      <c r="A7557" s="9"/>
      <c r="H7557" s="9"/>
      <c r="J7557">
        <v>5</v>
      </c>
      <c r="K7557">
        <f ca="1">SIMULATION!$D$3*SIMULATION!$D$17/$H7552/(SIMULATION!$D$17-$I7552)*(((EXP(-$I7552*$J7557))/(1-EXP(-SIMULATION!$D$4*$I7552)))-(EXP(-SIMULATION!$D$17*$J7557)/(1-EXP(-SIMULATION!$D$4*SIMULATION!$D$17))))</f>
        <v>2.6541318442220936</v>
      </c>
      <c r="L7557">
        <v>0.33816476106420695</v>
      </c>
      <c r="M7557">
        <f t="shared" ca="1" si="118"/>
        <v>3.5516657051563607</v>
      </c>
    </row>
    <row r="7558" spans="1:13" x14ac:dyDescent="0.25">
      <c r="A7558" s="9"/>
      <c r="H7558" s="9"/>
      <c r="J7558">
        <v>6</v>
      </c>
      <c r="K7558">
        <f ca="1">SIMULATION!$D$3*SIMULATION!$D$17/$H7552/(SIMULATION!$D$17-$I7552)*(((EXP(-$I7552*$J7558))/(1-EXP(-SIMULATION!$D$4*$I7552)))-(EXP(-SIMULATION!$D$17*$J7558)/(1-EXP(-SIMULATION!$D$4*SIMULATION!$D$17))))</f>
        <v>2.6386361548725303</v>
      </c>
      <c r="L7558">
        <v>0.38389471700679695</v>
      </c>
      <c r="M7558">
        <f t="shared" ca="1" si="118"/>
        <v>3.6515946348312234</v>
      </c>
    </row>
    <row r="7559" spans="1:13" x14ac:dyDescent="0.25">
      <c r="A7559" s="9"/>
      <c r="H7559" s="9"/>
      <c r="J7559">
        <v>7</v>
      </c>
      <c r="K7559">
        <f ca="1">SIMULATION!$D$3*SIMULATION!$D$17/$H7552/(SIMULATION!$D$17-$I7552)*(((EXP(-$I7552*$J7559))/(1-EXP(-SIMULATION!$D$4*$I7552)))-(EXP(-SIMULATION!$D$17*$J7559)/(1-EXP(-SIMULATION!$D$4*SIMULATION!$D$17))))</f>
        <v>2.6036031878039405</v>
      </c>
      <c r="L7559">
        <v>0.12276602747325871</v>
      </c>
      <c r="M7559">
        <f t="shared" ca="1" si="118"/>
        <v>2.9232372082873432</v>
      </c>
    </row>
    <row r="7560" spans="1:13" x14ac:dyDescent="0.25">
      <c r="A7560" s="9"/>
      <c r="H7560" s="9"/>
      <c r="J7560">
        <v>8</v>
      </c>
      <c r="K7560">
        <f ca="1">SIMULATION!$D$3*SIMULATION!$D$17/$H7552/(SIMULATION!$D$17-$I7552)*(((EXP(-$I7552*$J7560))/(1-EXP(-SIMULATION!$D$4*$I7552)))-(EXP(-SIMULATION!$D$17*$J7560)/(1-EXP(-SIMULATION!$D$4*SIMULATION!$D$17))))</f>
        <v>2.5567222097752187</v>
      </c>
      <c r="L7560">
        <v>-0.38013037431508268</v>
      </c>
      <c r="M7560">
        <f t="shared" ca="1" si="118"/>
        <v>1.5848344391536795</v>
      </c>
    </row>
    <row r="7561" spans="1:13" x14ac:dyDescent="0.25">
      <c r="A7561" s="9"/>
      <c r="H7561" s="9"/>
      <c r="J7561">
        <v>9</v>
      </c>
      <c r="K7561">
        <f ca="1">SIMULATION!$D$3*SIMULATION!$D$17/$H7552/(SIMULATION!$D$17-$I7552)*(((EXP(-$I7552*$J7561))/(1-EXP(-SIMULATION!$D$4*$I7552)))-(EXP(-SIMULATION!$D$17*$J7561)/(1-EXP(-SIMULATION!$D$4*SIMULATION!$D$17))))</f>
        <v>2.5029027029417121</v>
      </c>
      <c r="L7561">
        <v>-0.17219707917077368</v>
      </c>
      <c r="M7561">
        <f t="shared" ca="1" si="118"/>
        <v>2.0719101680465148</v>
      </c>
    </row>
    <row r="7562" spans="1:13" x14ac:dyDescent="0.25">
      <c r="A7562" s="9"/>
      <c r="H7562" s="9"/>
      <c r="J7562">
        <v>10</v>
      </c>
      <c r="K7562">
        <f ca="1">SIMULATION!$D$3*SIMULATION!$D$17/$H7552/(SIMULATION!$D$17-$I7552)*(((EXP(-$I7552*$J7562))/(1-EXP(-SIMULATION!$D$4*$I7552)))-(EXP(-SIMULATION!$D$17*$J7562)/(1-EXP(-SIMULATION!$D$4*SIMULATION!$D$17))))</f>
        <v>2.4452732774657315</v>
      </c>
      <c r="L7562">
        <v>-0.28080807211275893</v>
      </c>
      <c r="M7562">
        <f t="shared" ca="1" si="118"/>
        <v>1.758620802631732</v>
      </c>
    </row>
    <row r="7563" spans="1:13" x14ac:dyDescent="0.25">
      <c r="A7563" s="9"/>
      <c r="H7563" s="9"/>
      <c r="J7563">
        <v>11</v>
      </c>
      <c r="K7563">
        <f ca="1">SIMULATION!$D$3*SIMULATION!$D$17/$H7552/(SIMULATION!$D$17-$I7552)*(((EXP(-$I7552*$J7563))/(1-EXP(-SIMULATION!$D$4*$I7552)))-(EXP(-SIMULATION!$D$17*$J7563)/(1-EXP(-SIMULATION!$D$4*SIMULATION!$D$17))))</f>
        <v>2.3858217860792927</v>
      </c>
      <c r="L7563">
        <v>-0.31853586080233792</v>
      </c>
      <c r="M7563">
        <f t="shared" ca="1" si="118"/>
        <v>1.625851989729554</v>
      </c>
    </row>
    <row r="7564" spans="1:13" x14ac:dyDescent="0.25">
      <c r="A7564" s="9"/>
      <c r="H7564" s="9"/>
      <c r="J7564">
        <v>12</v>
      </c>
      <c r="K7564">
        <f ca="1">SIMULATION!$D$3*SIMULATION!$D$17/$H7552/(SIMULATION!$D$17-$I7552)*(((EXP(-$I7552*$J7564))/(1-EXP(-SIMULATION!$D$4*$I7552)))-(EXP(-SIMULATION!$D$17*$J7564)/(1-EXP(-SIMULATION!$D$4*SIMULATION!$D$17))))</f>
        <v>2.3258055124926296</v>
      </c>
      <c r="L7564">
        <v>1.0527083039465134E-4</v>
      </c>
      <c r="M7564">
        <f t="shared" ca="1" si="118"/>
        <v>2.3260503519702658</v>
      </c>
    </row>
    <row r="7565" spans="1:13" x14ac:dyDescent="0.25">
      <c r="A7565" s="9"/>
      <c r="H7565" s="9"/>
      <c r="J7565">
        <v>13</v>
      </c>
      <c r="K7565">
        <f ca="1">SIMULATION!$D$3*SIMULATION!$D$17/$H7552/(SIMULATION!$D$17-$I7552)*(((EXP(-$I7552*$J7565))/(1-EXP(-SIMULATION!$D$4*$I7552)))-(EXP(-SIMULATION!$D$17*$J7565)/(1-EXP(-SIMULATION!$D$4*SIMULATION!$D$17))))</f>
        <v>2.2660140178771266</v>
      </c>
      <c r="L7565">
        <v>0.4586154181133642</v>
      </c>
      <c r="M7565">
        <f t="shared" ca="1" si="118"/>
        <v>3.3052429841365893</v>
      </c>
    </row>
    <row r="7566" spans="1:13" x14ac:dyDescent="0.25">
      <c r="A7566" s="9"/>
      <c r="H7566" s="9"/>
      <c r="J7566">
        <v>14</v>
      </c>
      <c r="K7566">
        <f ca="1">SIMULATION!$D$3*SIMULATION!$D$17/$H7552/(SIMULATION!$D$17-$I7552)*(((EXP(-$I7552*$J7566))/(1-EXP(-SIMULATION!$D$4*$I7552)))-(EXP(-SIMULATION!$D$17*$J7566)/(1-EXP(-SIMULATION!$D$4*SIMULATION!$D$17))))</f>
        <v>2.2069375673922145</v>
      </c>
      <c r="L7566">
        <v>2.889265602442842E-2</v>
      </c>
      <c r="M7566">
        <f t="shared" ca="1" si="118"/>
        <v>2.2707018553942668</v>
      </c>
    </row>
    <row r="7567" spans="1:13" x14ac:dyDescent="0.25">
      <c r="A7567" s="9"/>
      <c r="H7567" s="9"/>
      <c r="J7567">
        <v>15</v>
      </c>
      <c r="K7567">
        <f ca="1">SIMULATION!$D$3*SIMULATION!$D$17/$H7552/(SIMULATION!$D$17-$I7552)*(((EXP(-$I7552*$J7567))/(1-EXP(-SIMULATION!$D$4*$I7552)))-(EXP(-SIMULATION!$D$17*$J7567)/(1-EXP(-SIMULATION!$D$4*SIMULATION!$D$17))))</f>
        <v>2.1488750504303065</v>
      </c>
      <c r="L7567">
        <v>0.31587618934004907</v>
      </c>
      <c r="M7567">
        <f t="shared" ca="1" si="118"/>
        <v>2.8276535127281375</v>
      </c>
    </row>
    <row r="7568" spans="1:13" x14ac:dyDescent="0.25">
      <c r="A7568" s="9"/>
      <c r="H7568" s="9"/>
      <c r="J7568">
        <v>16</v>
      </c>
      <c r="K7568">
        <f ca="1">SIMULATION!$D$3*SIMULATION!$D$17/$H7552/(SIMULATION!$D$17-$I7552)*(((EXP(-$I7552*$J7568))/(1-EXP(-SIMULATION!$D$4*$I7552)))-(EXP(-SIMULATION!$D$17*$J7568)/(1-EXP(-SIMULATION!$D$4*SIMULATION!$D$17))))</f>
        <v>2.09200312727689</v>
      </c>
      <c r="L7568">
        <v>0.19390122589877892</v>
      </c>
      <c r="M7568">
        <f t="shared" ca="1" si="118"/>
        <v>2.4976450982399583</v>
      </c>
    </row>
    <row r="7569" spans="1:13" x14ac:dyDescent="0.25">
      <c r="A7569" s="9"/>
      <c r="H7569" s="9"/>
      <c r="J7569">
        <v>17</v>
      </c>
      <c r="K7569">
        <f ca="1">SIMULATION!$D$3*SIMULATION!$D$17/$H7552/(SIMULATION!$D$17-$I7552)*(((EXP(-$I7552*$J7569))/(1-EXP(-SIMULATION!$D$4*$I7552)))-(EXP(-SIMULATION!$D$17*$J7569)/(1-EXP(-SIMULATION!$D$4*SIMULATION!$D$17))))</f>
        <v>2.0364205290174029</v>
      </c>
      <c r="L7569">
        <v>0.34520798595014535</v>
      </c>
      <c r="M7569">
        <f t="shared" ca="1" si="118"/>
        <v>2.7394091583870299</v>
      </c>
    </row>
    <row r="7570" spans="1:13" x14ac:dyDescent="0.25">
      <c r="A7570" s="9"/>
      <c r="H7570" s="9"/>
      <c r="J7570">
        <v>18</v>
      </c>
      <c r="K7570">
        <f ca="1">SIMULATION!$D$3*SIMULATION!$D$17/$H7552/(SIMULATION!$D$17-$I7552)*(((EXP(-$I7552*$J7570))/(1-EXP(-SIMULATION!$D$4*$I7552)))-(EXP(-SIMULATION!$D$17*$J7570)/(1-EXP(-SIMULATION!$D$4*SIMULATION!$D$17))))</f>
        <v>1.9821764353346085</v>
      </c>
      <c r="L7570">
        <v>0.2350820166601176</v>
      </c>
      <c r="M7570">
        <f t="shared" ca="1" si="118"/>
        <v>2.4481504691292315</v>
      </c>
    </row>
    <row r="7571" spans="1:13" x14ac:dyDescent="0.25">
      <c r="A7571" s="9"/>
      <c r="H7571" s="9"/>
      <c r="J7571">
        <v>19</v>
      </c>
      <c r="K7571">
        <f ca="1">SIMULATION!$D$3*SIMULATION!$D$17/$H7552/(SIMULATION!$D$17-$I7552)*(((EXP(-$I7552*$J7571))/(1-EXP(-SIMULATION!$D$4*$I7552)))-(EXP(-SIMULATION!$D$17*$J7571)/(1-EXP(-SIMULATION!$D$4*SIMULATION!$D$17))))</f>
        <v>1.9292886493169827</v>
      </c>
      <c r="L7571">
        <v>-0.40757826334498704</v>
      </c>
      <c r="M7571">
        <f t="shared" ca="1" si="118"/>
        <v>1.1429525321371712</v>
      </c>
    </row>
    <row r="7572" spans="1:13" x14ac:dyDescent="0.25">
      <c r="A7572" s="9"/>
      <c r="H7572" s="9"/>
      <c r="J7572">
        <v>20</v>
      </c>
      <c r="K7572">
        <f ca="1">SIMULATION!$D$3*SIMULATION!$D$17/$H7552/(SIMULATION!$D$17-$I7552)*(((EXP(-$I7552*$J7572))/(1-EXP(-SIMULATION!$D$4*$I7552)))-(EXP(-SIMULATION!$D$17*$J7572)/(1-EXP(-SIMULATION!$D$4*SIMULATION!$D$17))))</f>
        <v>1.8777552342217299</v>
      </c>
      <c r="L7572">
        <v>-1.1175974539876E-2</v>
      </c>
      <c r="M7572">
        <f t="shared" ca="1" si="118"/>
        <v>1.8567694895319491</v>
      </c>
    </row>
    <row r="7573" spans="1:13" x14ac:dyDescent="0.25">
      <c r="A7573" s="9"/>
      <c r="H7573" s="9"/>
      <c r="J7573">
        <v>21</v>
      </c>
      <c r="K7573">
        <f ca="1">SIMULATION!$D$3*SIMULATION!$D$17/$H7552/(SIMULATION!$D$17-$I7552)*(((EXP(-$I7552*$J7573))/(1-EXP(-SIMULATION!$D$4*$I7552)))-(EXP(-SIMULATION!$D$17*$J7573)/(1-EXP(-SIMULATION!$D$4*SIMULATION!$D$17))))</f>
        <v>1.8275619607698426</v>
      </c>
      <c r="L7573">
        <v>-0.4870822135335211</v>
      </c>
      <c r="M7573">
        <f t="shared" ca="1" si="118"/>
        <v>0.93738903554840558</v>
      </c>
    </row>
    <row r="7574" spans="1:13" x14ac:dyDescent="0.25">
      <c r="A7574" s="9"/>
      <c r="H7574" s="9"/>
      <c r="J7574">
        <v>22</v>
      </c>
      <c r="K7574">
        <f ca="1">SIMULATION!$D$3*SIMULATION!$D$17/$H7552/(SIMULATION!$D$17-$I7552)*(((EXP(-$I7552*$J7574))/(1-EXP(-SIMULATION!$D$4*$I7552)))-(EXP(-SIMULATION!$D$17*$J7574)/(1-EXP(-SIMULATION!$D$4*SIMULATION!$D$17))))</f>
        <v>1.7786870699913901</v>
      </c>
      <c r="L7574">
        <v>0.12062127032778666</v>
      </c>
      <c r="M7574">
        <f t="shared" ca="1" si="118"/>
        <v>1.9932345638893605</v>
      </c>
    </row>
    <row r="7575" spans="1:13" x14ac:dyDescent="0.25">
      <c r="A7575" s="9"/>
      <c r="H7575" s="9"/>
      <c r="J7575">
        <v>23</v>
      </c>
      <c r="K7575">
        <f ca="1">SIMULATION!$D$3*SIMULATION!$D$17/$H7552/(SIMULATION!$D$17-$I7552)*(((EXP(-$I7552*$J7575))/(1-EXP(-SIMULATION!$D$4*$I7552)))-(EXP(-SIMULATION!$D$17*$J7575)/(1-EXP(-SIMULATION!$D$4*SIMULATION!$D$17))))</f>
        <v>1.7311043160661783</v>
      </c>
      <c r="L7575">
        <v>0.263112198145945</v>
      </c>
      <c r="M7575">
        <f t="shared" ca="1" si="118"/>
        <v>2.1865789778862834</v>
      </c>
    </row>
    <row r="7576" spans="1:13" x14ac:dyDescent="0.25">
      <c r="A7576" s="9"/>
      <c r="H7576" s="9"/>
      <c r="J7576">
        <v>24</v>
      </c>
      <c r="K7576">
        <f ca="1">SIMULATION!$D$3*SIMULATION!$D$17/$H7552/(SIMULATION!$D$17-$I7552)*(((EXP(-$I7552*$J7576))/(1-EXP(-SIMULATION!$D$4*$I7552)))-(EXP(-SIMULATION!$D$17*$J7576)/(1-EXP(-SIMULATION!$D$4*SIMULATION!$D$17))))</f>
        <v>1.6847849071928029</v>
      </c>
      <c r="L7576">
        <v>-8.7046320258426554E-2</v>
      </c>
      <c r="M7576">
        <f t="shared" ca="1" si="118"/>
        <v>1.5381305805947347</v>
      </c>
    </row>
    <row r="7577" spans="1:13" x14ac:dyDescent="0.25">
      <c r="A7577" s="9">
        <v>304</v>
      </c>
      <c r="B7577" s="2">
        <f ca="1">NORMINV(RAND(),SIMULATION!D7,SIMULATION!D8)</f>
        <v>57.268625219464695</v>
      </c>
      <c r="C7577" s="2">
        <v>2</v>
      </c>
      <c r="D7577" s="2">
        <f ca="1">SIMULATION!$D$11*(1+(SIMULATION!$D$12*LN(1+$C7577)))*(1+(SIMULATION!$D$13*(($B7577/63.5)-1)))</f>
        <v>9.7753085657495067</v>
      </c>
      <c r="E7577" s="2">
        <v>0.28273342524674894</v>
      </c>
      <c r="F7577" s="2">
        <f ca="1">D7577*(1+E7577)</f>
        <v>12.539115039387749</v>
      </c>
      <c r="G7577" s="2">
        <v>-0.33699793469049183</v>
      </c>
      <c r="H7577" s="9">
        <f>SIMULATION!$D$15*EXP($G$7577)</f>
        <v>157.59998535397699</v>
      </c>
      <c r="I7577" s="2">
        <f ca="1">$F7577/$H7577</f>
        <v>7.9562920080381391E-2</v>
      </c>
      <c r="J7577">
        <v>0</v>
      </c>
      <c r="K7577">
        <f ca="1">SIMULATION!$D$3*SIMULATION!$D$17/$H7577/(SIMULATION!$D$17-$I7577)*(((EXP(-$I7577*$J7577))/(1-EXP(-SIMULATION!$D$4*$I7577)))-(EXP(-SIMULATION!$D$17*$J7577)/(1-EXP(-SIMULATION!$D$4*SIMULATION!$D$17))))</f>
        <v>0.73900123090865832</v>
      </c>
      <c r="L7577">
        <v>-0.36997317333672752</v>
      </c>
      <c r="M7577">
        <f t="shared" ca="1" si="118"/>
        <v>0.46559060040963429</v>
      </c>
    </row>
    <row r="7578" spans="1:13" x14ac:dyDescent="0.25">
      <c r="A7578" s="9"/>
      <c r="H7578" s="9"/>
      <c r="J7578">
        <v>1</v>
      </c>
      <c r="K7578">
        <f ca="1">SIMULATION!$D$3*SIMULATION!$D$17/$H7577/(SIMULATION!$D$17-$I7577)*(((EXP(-$I7577*$J7578))/(1-EXP(-SIMULATION!$D$4*$I7577)))-(EXP(-SIMULATION!$D$17*$J7578)/(1-EXP(-SIMULATION!$D$4*SIMULATION!$D$17))))</f>
        <v>1.8838695662929319</v>
      </c>
      <c r="L7578">
        <v>5.7371991023698506E-2</v>
      </c>
      <c r="M7578">
        <f t="shared" ca="1" si="118"/>
        <v>1.9919509141401088</v>
      </c>
    </row>
    <row r="7579" spans="1:13" x14ac:dyDescent="0.25">
      <c r="A7579" s="9"/>
      <c r="H7579" s="9"/>
      <c r="J7579">
        <v>2</v>
      </c>
      <c r="K7579">
        <f ca="1">SIMULATION!$D$3*SIMULATION!$D$17/$H7577/(SIMULATION!$D$17-$I7577)*(((EXP(-$I7577*$J7579))/(1-EXP(-SIMULATION!$D$4*$I7577)))-(EXP(-SIMULATION!$D$17*$J7579)/(1-EXP(-SIMULATION!$D$4*SIMULATION!$D$17))))</f>
        <v>2.509669145537138</v>
      </c>
      <c r="L7579">
        <v>-0.29711531843655653</v>
      </c>
      <c r="M7579">
        <f t="shared" ca="1" si="118"/>
        <v>1.7640079981904706</v>
      </c>
    </row>
    <row r="7580" spans="1:13" x14ac:dyDescent="0.25">
      <c r="A7580" s="9"/>
      <c r="H7580" s="9"/>
      <c r="J7580">
        <v>3</v>
      </c>
      <c r="K7580">
        <f ca="1">SIMULATION!$D$3*SIMULATION!$D$17/$H7577/(SIMULATION!$D$17-$I7577)*(((EXP(-$I7577*$J7580))/(1-EXP(-SIMULATION!$D$4*$I7577)))-(EXP(-SIMULATION!$D$17*$J7580)/(1-EXP(-SIMULATION!$D$4*SIMULATION!$D$17))))</f>
        <v>2.8110859953907492</v>
      </c>
      <c r="L7580">
        <v>3.1166089717779503E-2</v>
      </c>
      <c r="M7580">
        <f t="shared" ca="1" si="118"/>
        <v>2.8986965537274907</v>
      </c>
    </row>
    <row r="7581" spans="1:13" x14ac:dyDescent="0.25">
      <c r="A7581" s="9"/>
      <c r="H7581" s="9"/>
      <c r="J7581">
        <v>4</v>
      </c>
      <c r="K7581">
        <f ca="1">SIMULATION!$D$3*SIMULATION!$D$17/$H7577/(SIMULATION!$D$17-$I7577)*(((EXP(-$I7577*$J7581))/(1-EXP(-SIMULATION!$D$4*$I7577)))-(EXP(-SIMULATION!$D$17*$J7581)/(1-EXP(-SIMULATION!$D$4*SIMULATION!$D$17))))</f>
        <v>2.9122487537596347</v>
      </c>
      <c r="L7581">
        <v>2.2942997362237705E-2</v>
      </c>
      <c r="M7581">
        <f t="shared" ca="1" si="118"/>
        <v>2.9790644692353219</v>
      </c>
    </row>
    <row r="7582" spans="1:13" x14ac:dyDescent="0.25">
      <c r="A7582" s="9"/>
      <c r="H7582" s="9"/>
      <c r="J7582">
        <v>5</v>
      </c>
      <c r="K7582">
        <f ca="1">SIMULATION!$D$3*SIMULATION!$D$17/$H7577/(SIMULATION!$D$17-$I7577)*(((EXP(-$I7577*$J7582))/(1-EXP(-SIMULATION!$D$4*$I7577)))-(EXP(-SIMULATION!$D$17*$J7582)/(1-EXP(-SIMULATION!$D$4*SIMULATION!$D$17))))</f>
        <v>2.8921194217733306</v>
      </c>
      <c r="L7582">
        <v>0.10669095771258512</v>
      </c>
      <c r="M7582">
        <f t="shared" ca="1" si="118"/>
        <v>3.2006824127014952</v>
      </c>
    </row>
    <row r="7583" spans="1:13" x14ac:dyDescent="0.25">
      <c r="A7583" s="9"/>
      <c r="H7583" s="9"/>
      <c r="J7583">
        <v>6</v>
      </c>
      <c r="K7583">
        <f ca="1">SIMULATION!$D$3*SIMULATION!$D$17/$H7577/(SIMULATION!$D$17-$I7577)*(((EXP(-$I7577*$J7583))/(1-EXP(-SIMULATION!$D$4*$I7577)))-(EXP(-SIMULATION!$D$17*$J7583)/(1-EXP(-SIMULATION!$D$4*SIMULATION!$D$17))))</f>
        <v>2.800760683867257</v>
      </c>
      <c r="L7583">
        <v>0.63839418208889975</v>
      </c>
      <c r="M7583">
        <f t="shared" ca="1" si="118"/>
        <v>4.5887500098714424</v>
      </c>
    </row>
    <row r="7584" spans="1:13" x14ac:dyDescent="0.25">
      <c r="A7584" s="9"/>
      <c r="H7584" s="9"/>
      <c r="J7584">
        <v>7</v>
      </c>
      <c r="K7584">
        <f ca="1">SIMULATION!$D$3*SIMULATION!$D$17/$H7577/(SIMULATION!$D$17-$I7577)*(((EXP(-$I7577*$J7584))/(1-EXP(-SIMULATION!$D$4*$I7577)))-(EXP(-SIMULATION!$D$17*$J7584)/(1-EXP(-SIMULATION!$D$4*SIMULATION!$D$17))))</f>
        <v>2.6697569933972631</v>
      </c>
      <c r="L7584">
        <v>-0.37754824201355813</v>
      </c>
      <c r="M7584">
        <f t="shared" ca="1" si="118"/>
        <v>1.661794933936724</v>
      </c>
    </row>
    <row r="7585" spans="1:13" x14ac:dyDescent="0.25">
      <c r="A7585" s="9"/>
      <c r="H7585" s="9"/>
      <c r="J7585">
        <v>8</v>
      </c>
      <c r="K7585">
        <f ca="1">SIMULATION!$D$3*SIMULATION!$D$17/$H7577/(SIMULATION!$D$17-$I7577)*(((EXP(-$I7577*$J7585))/(1-EXP(-SIMULATION!$D$4*$I7577)))-(EXP(-SIMULATION!$D$17*$J7585)/(1-EXP(-SIMULATION!$D$4*SIMULATION!$D$17))))</f>
        <v>2.518889509928059</v>
      </c>
      <c r="L7585">
        <v>0.349843572728603</v>
      </c>
      <c r="M7585">
        <f t="shared" ca="1" si="118"/>
        <v>3.4001068153898912</v>
      </c>
    </row>
    <row r="7586" spans="1:13" x14ac:dyDescent="0.25">
      <c r="A7586" s="9"/>
      <c r="H7586" s="9"/>
      <c r="J7586">
        <v>9</v>
      </c>
      <c r="K7586">
        <f ca="1">SIMULATION!$D$3*SIMULATION!$D$17/$H7577/(SIMULATION!$D$17-$I7577)*(((EXP(-$I7577*$J7586))/(1-EXP(-SIMULATION!$D$4*$I7577)))-(EXP(-SIMULATION!$D$17*$J7586)/(1-EXP(-SIMULATION!$D$4*SIMULATION!$D$17))))</f>
        <v>2.3604106544427212</v>
      </c>
      <c r="L7586">
        <v>0.28533303623044881</v>
      </c>
      <c r="M7586">
        <f t="shared" ca="1" si="118"/>
        <v>3.033913793225564</v>
      </c>
    </row>
    <row r="7587" spans="1:13" x14ac:dyDescent="0.25">
      <c r="A7587" s="9"/>
      <c r="H7587" s="9"/>
      <c r="J7587">
        <v>10</v>
      </c>
      <c r="K7587">
        <f ca="1">SIMULATION!$D$3*SIMULATION!$D$17/$H7577/(SIMULATION!$D$17-$I7577)*(((EXP(-$I7577*$J7587))/(1-EXP(-SIMULATION!$D$4*$I7577)))-(EXP(-SIMULATION!$D$17*$J7587)/(1-EXP(-SIMULATION!$D$4*SIMULATION!$D$17))))</f>
        <v>2.2017806637448172</v>
      </c>
      <c r="L7587">
        <v>0.19714849959690159</v>
      </c>
      <c r="M7587">
        <f t="shared" ca="1" si="118"/>
        <v>2.6358584180435778</v>
      </c>
    </row>
    <row r="7588" spans="1:13" x14ac:dyDescent="0.25">
      <c r="A7588" s="9"/>
      <c r="H7588" s="9"/>
      <c r="J7588">
        <v>11</v>
      </c>
      <c r="K7588">
        <f ca="1">SIMULATION!$D$3*SIMULATION!$D$17/$H7577/(SIMULATION!$D$17-$I7577)*(((EXP(-$I7577*$J7588))/(1-EXP(-SIMULATION!$D$4*$I7577)))-(EXP(-SIMULATION!$D$17*$J7588)/(1-EXP(-SIMULATION!$D$4*SIMULATION!$D$17))))</f>
        <v>2.0474187619055759</v>
      </c>
      <c r="L7588">
        <v>0.36105188416567874</v>
      </c>
      <c r="M7588">
        <f t="shared" ca="1" si="118"/>
        <v>2.7866431635677453</v>
      </c>
    </row>
    <row r="7589" spans="1:13" x14ac:dyDescent="0.25">
      <c r="A7589" s="9"/>
      <c r="H7589" s="9"/>
      <c r="J7589">
        <v>12</v>
      </c>
      <c r="K7589">
        <f ca="1">SIMULATION!$D$3*SIMULATION!$D$17/$H7577/(SIMULATION!$D$17-$I7577)*(((EXP(-$I7577*$J7589))/(1-EXP(-SIMULATION!$D$4*$I7577)))-(EXP(-SIMULATION!$D$17*$J7589)/(1-EXP(-SIMULATION!$D$4*SIMULATION!$D$17))))</f>
        <v>1.8998230639900204</v>
      </c>
      <c r="L7589">
        <v>-0.16698617449940059</v>
      </c>
      <c r="M7589">
        <f t="shared" ca="1" si="118"/>
        <v>1.582578878308597</v>
      </c>
    </row>
    <row r="7590" spans="1:13" x14ac:dyDescent="0.25">
      <c r="A7590" s="9"/>
      <c r="H7590" s="9"/>
      <c r="J7590">
        <v>13</v>
      </c>
      <c r="K7590">
        <f ca="1">SIMULATION!$D$3*SIMULATION!$D$17/$H7577/(SIMULATION!$D$17-$I7577)*(((EXP(-$I7577*$J7590))/(1-EXP(-SIMULATION!$D$4*$I7577)))-(EXP(-SIMULATION!$D$17*$J7590)/(1-EXP(-SIMULATION!$D$4*SIMULATION!$D$17))))</f>
        <v>1.7602861232000335</v>
      </c>
      <c r="L7590">
        <v>-1.5956764659264645E-2</v>
      </c>
      <c r="M7590">
        <f t="shared" ca="1" si="118"/>
        <v>1.7321976517991613</v>
      </c>
    </row>
    <row r="7591" spans="1:13" x14ac:dyDescent="0.25">
      <c r="A7591" s="9"/>
      <c r="H7591" s="9"/>
      <c r="J7591">
        <v>14</v>
      </c>
      <c r="K7591">
        <f ca="1">SIMULATION!$D$3*SIMULATION!$D$17/$H7577/(SIMULATION!$D$17-$I7577)*(((EXP(-$I7577*$J7591))/(1-EXP(-SIMULATION!$D$4*$I7577)))-(EXP(-SIMULATION!$D$17*$J7591)/(1-EXP(-SIMULATION!$D$4*SIMULATION!$D$17))))</f>
        <v>1.6293515182086071</v>
      </c>
      <c r="L7591">
        <v>0.32475345680530421</v>
      </c>
      <c r="M7591">
        <f t="shared" ca="1" si="118"/>
        <v>2.1584890560978227</v>
      </c>
    </row>
    <row r="7592" spans="1:13" x14ac:dyDescent="0.25">
      <c r="A7592" s="9"/>
      <c r="H7592" s="9"/>
      <c r="J7592">
        <v>15</v>
      </c>
      <c r="K7592">
        <f ca="1">SIMULATION!$D$3*SIMULATION!$D$17/$H7577/(SIMULATION!$D$17-$I7577)*(((EXP(-$I7577*$J7592))/(1-EXP(-SIMULATION!$D$4*$I7577)))-(EXP(-SIMULATION!$D$17*$J7592)/(1-EXP(-SIMULATION!$D$4*SIMULATION!$D$17))))</f>
        <v>1.5071046421006025</v>
      </c>
      <c r="L7592">
        <v>0.23540385501486907</v>
      </c>
      <c r="M7592">
        <f t="shared" ca="1" si="118"/>
        <v>1.8618828847618889</v>
      </c>
    </row>
    <row r="7593" spans="1:13" x14ac:dyDescent="0.25">
      <c r="A7593" s="9"/>
      <c r="H7593" s="9"/>
      <c r="J7593">
        <v>16</v>
      </c>
      <c r="K7593">
        <f ca="1">SIMULATION!$D$3*SIMULATION!$D$17/$H7577/(SIMULATION!$D$17-$I7577)*(((EXP(-$I7577*$J7593))/(1-EXP(-SIMULATION!$D$4*$I7577)))-(EXP(-SIMULATION!$D$17*$J7593)/(1-EXP(-SIMULATION!$D$4*SIMULATION!$D$17))))</f>
        <v>1.3933573815951257</v>
      </c>
      <c r="L7593">
        <v>-0.40681300946536791</v>
      </c>
      <c r="M7593">
        <f t="shared" ca="1" si="118"/>
        <v>0.82652147192762759</v>
      </c>
    </row>
    <row r="7594" spans="1:13" x14ac:dyDescent="0.25">
      <c r="A7594" s="9"/>
      <c r="H7594" s="9"/>
      <c r="J7594">
        <v>17</v>
      </c>
      <c r="K7594">
        <f ca="1">SIMULATION!$D$3*SIMULATION!$D$17/$H7577/(SIMULATION!$D$17-$I7577)*(((EXP(-$I7577*$J7594))/(1-EXP(-SIMULATION!$D$4*$I7577)))-(EXP(-SIMULATION!$D$17*$J7594)/(1-EXP(-SIMULATION!$D$4*SIMULATION!$D$17))))</f>
        <v>1.2877649259536281</v>
      </c>
      <c r="L7594">
        <v>0.2899793952020423</v>
      </c>
      <c r="M7594">
        <f t="shared" ca="1" si="118"/>
        <v>1.6611902203440641</v>
      </c>
    </row>
    <row r="7595" spans="1:13" x14ac:dyDescent="0.25">
      <c r="A7595" s="9"/>
      <c r="H7595" s="9"/>
      <c r="J7595">
        <v>18</v>
      </c>
      <c r="K7595">
        <f ca="1">SIMULATION!$D$3*SIMULATION!$D$17/$H7577/(SIMULATION!$D$17-$I7577)*(((EXP(-$I7577*$J7595))/(1-EXP(-SIMULATION!$D$4*$I7577)))-(EXP(-SIMULATION!$D$17*$J7595)/(1-EXP(-SIMULATION!$D$4*SIMULATION!$D$17))))</f>
        <v>1.1898992005709648</v>
      </c>
      <c r="L7595">
        <v>0.13747509399113919</v>
      </c>
      <c r="M7595">
        <f t="shared" ca="1" si="118"/>
        <v>1.3534807050094395</v>
      </c>
    </row>
    <row r="7596" spans="1:13" x14ac:dyDescent="0.25">
      <c r="A7596" s="9"/>
      <c r="H7596" s="9"/>
      <c r="J7596">
        <v>19</v>
      </c>
      <c r="K7596">
        <f ca="1">SIMULATION!$D$3*SIMULATION!$D$17/$H7577/(SIMULATION!$D$17-$I7577)*(((EXP(-$I7577*$J7596))/(1-EXP(-SIMULATION!$D$4*$I7577)))-(EXP(-SIMULATION!$D$17*$J7596)/(1-EXP(-SIMULATION!$D$4*SIMULATION!$D$17))))</f>
        <v>1.0992946132420911</v>
      </c>
      <c r="L7596">
        <v>0.23231533720908129</v>
      </c>
      <c r="M7596">
        <f t="shared" ca="1" si="118"/>
        <v>1.3546776120095543</v>
      </c>
    </row>
    <row r="7597" spans="1:13" x14ac:dyDescent="0.25">
      <c r="A7597" s="9"/>
      <c r="H7597" s="9"/>
      <c r="J7597">
        <v>20</v>
      </c>
      <c r="K7597">
        <f ca="1">SIMULATION!$D$3*SIMULATION!$D$17/$H7577/(SIMULATION!$D$17-$I7577)*(((EXP(-$I7577*$J7597))/(1-EXP(-SIMULATION!$D$4*$I7577)))-(EXP(-SIMULATION!$D$17*$J7597)/(1-EXP(-SIMULATION!$D$4*SIMULATION!$D$17))))</f>
        <v>1.015476158042784</v>
      </c>
      <c r="L7597">
        <v>-0.46616588347426707</v>
      </c>
      <c r="M7597">
        <f t="shared" ca="1" si="118"/>
        <v>0.54209581768171522</v>
      </c>
    </row>
    <row r="7598" spans="1:13" x14ac:dyDescent="0.25">
      <c r="A7598" s="9"/>
      <c r="H7598" s="9"/>
      <c r="J7598">
        <v>21</v>
      </c>
      <c r="K7598">
        <f ca="1">SIMULATION!$D$3*SIMULATION!$D$17/$H7577/(SIMULATION!$D$17-$I7577)*(((EXP(-$I7577*$J7598))/(1-EXP(-SIMULATION!$D$4*$I7577)))-(EXP(-SIMULATION!$D$17*$J7598)/(1-EXP(-SIMULATION!$D$4*SIMULATION!$D$17))))</f>
        <v>0.93797630619198347</v>
      </c>
      <c r="L7598">
        <v>-0.16124301278912453</v>
      </c>
      <c r="M7598">
        <f t="shared" ca="1" si="118"/>
        <v>0.7867341806567737</v>
      </c>
    </row>
    <row r="7599" spans="1:13" x14ac:dyDescent="0.25">
      <c r="A7599" s="9"/>
      <c r="H7599" s="9"/>
      <c r="J7599">
        <v>22</v>
      </c>
      <c r="K7599">
        <f ca="1">SIMULATION!$D$3*SIMULATION!$D$17/$H7577/(SIMULATION!$D$17-$I7577)*(((EXP(-$I7577*$J7599))/(1-EXP(-SIMULATION!$D$4*$I7577)))-(EXP(-SIMULATION!$D$17*$J7599)/(1-EXP(-SIMULATION!$D$4*SIMULATION!$D$17))))</f>
        <v>0.86634479690466448</v>
      </c>
      <c r="L7599">
        <v>7.6275374868542994E-2</v>
      </c>
      <c r="M7599">
        <f t="shared" ca="1" si="118"/>
        <v>0.9324255710539795</v>
      </c>
    </row>
    <row r="7600" spans="1:13" x14ac:dyDescent="0.25">
      <c r="A7600" s="9"/>
      <c r="H7600" s="9"/>
      <c r="J7600">
        <v>23</v>
      </c>
      <c r="K7600">
        <f ca="1">SIMULATION!$D$3*SIMULATION!$D$17/$H7577/(SIMULATION!$D$17-$I7577)*(((EXP(-$I7577*$J7600))/(1-EXP(-SIMULATION!$D$4*$I7577)))-(EXP(-SIMULATION!$D$17*$J7600)/(1-EXP(-SIMULATION!$D$4*SIMULATION!$D$17))))</f>
        <v>0.80015395740716566</v>
      </c>
      <c r="L7600">
        <v>0.15473906271005095</v>
      </c>
      <c r="M7600">
        <f t="shared" ca="1" si="118"/>
        <v>0.92396903080008841</v>
      </c>
    </row>
    <row r="7601" spans="1:13" x14ac:dyDescent="0.25">
      <c r="A7601" s="9"/>
      <c r="H7601" s="9"/>
      <c r="J7601">
        <v>24</v>
      </c>
      <c r="K7601">
        <f ca="1">SIMULATION!$D$3*SIMULATION!$D$17/$H7577/(SIMULATION!$D$17-$I7577)*(((EXP(-$I7577*$J7601))/(1-EXP(-SIMULATION!$D$4*$I7577)))-(EXP(-SIMULATION!$D$17*$J7601)/(1-EXP(-SIMULATION!$D$4*SIMULATION!$D$17))))</f>
        <v>0.73900123090865899</v>
      </c>
      <c r="L7601">
        <v>4.1198137855821E-2</v>
      </c>
      <c r="M7601">
        <f t="shared" ca="1" si="118"/>
        <v>0.7694467054952554</v>
      </c>
    </row>
    <row r="7602" spans="1:13" x14ac:dyDescent="0.25">
      <c r="A7602" s="9">
        <v>305</v>
      </c>
      <c r="B7602" s="2">
        <f ca="1">NORMINV(RAND(),SIMULATION!D7,SIMULATION!D8)</f>
        <v>69.202603851288899</v>
      </c>
      <c r="C7602" s="2">
        <v>2</v>
      </c>
      <c r="D7602" s="2">
        <f ca="1">SIMULATION!$D$11*(1+(SIMULATION!$D$12*LN(1+$C7602)))*(1+(SIMULATION!$D$13*(($B7602/63.5)-1)))</f>
        <v>10.661546550685921</v>
      </c>
      <c r="E7602" s="2">
        <v>-0.23299355857114287</v>
      </c>
      <c r="F7602" s="2">
        <f ca="1">D7602*(1+E7602)</f>
        <v>8.177474879969715</v>
      </c>
      <c r="G7602" s="2">
        <v>-7.4847472233629628E-2</v>
      </c>
      <c r="H7602" s="9">
        <f>SIMULATION!$D$15*EXP($G$7602)</f>
        <v>204.83618189063461</v>
      </c>
      <c r="I7602" s="2">
        <f ca="1">$F7602/$H7602</f>
        <v>3.9922023562886967E-2</v>
      </c>
      <c r="J7602">
        <v>0</v>
      </c>
      <c r="K7602">
        <f ca="1">SIMULATION!$D$3*SIMULATION!$D$17/$H7602/(SIMULATION!$D$17-$I7602)*(((EXP(-$I7602*$J7602))/(1-EXP(-SIMULATION!$D$4*$I7602)))-(EXP(-SIMULATION!$D$17*$J7602)/(1-EXP(-SIMULATION!$D$4*SIMULATION!$D$17))))</f>
        <v>1.8356754252540282</v>
      </c>
      <c r="L7602">
        <v>-0.20058357672936852</v>
      </c>
      <c r="M7602">
        <f t="shared" ca="1" si="118"/>
        <v>1.4674690827423706</v>
      </c>
    </row>
    <row r="7603" spans="1:13" x14ac:dyDescent="0.25">
      <c r="A7603" s="9"/>
      <c r="H7603" s="9"/>
      <c r="J7603">
        <v>1</v>
      </c>
      <c r="K7603">
        <f ca="1">SIMULATION!$D$3*SIMULATION!$D$17/$H7602/(SIMULATION!$D$17-$I7602)*(((EXP(-$I7602*$J7603))/(1-EXP(-SIMULATION!$D$4*$I7602)))-(EXP(-SIMULATION!$D$17*$J7603)/(1-EXP(-SIMULATION!$D$4*SIMULATION!$D$17))))</f>
        <v>2.7078780649117364</v>
      </c>
      <c r="L7603">
        <v>5.3165684007550808E-3</v>
      </c>
      <c r="M7603">
        <f t="shared" ca="1" si="118"/>
        <v>2.7222746838647436</v>
      </c>
    </row>
    <row r="7604" spans="1:13" x14ac:dyDescent="0.25">
      <c r="A7604" s="9"/>
      <c r="H7604" s="9"/>
      <c r="J7604">
        <v>2</v>
      </c>
      <c r="K7604">
        <f ca="1">SIMULATION!$D$3*SIMULATION!$D$17/$H7602/(SIMULATION!$D$17-$I7602)*(((EXP(-$I7602*$J7604))/(1-EXP(-SIMULATION!$D$4*$I7602)))-(EXP(-SIMULATION!$D$17*$J7604)/(1-EXP(-SIMULATION!$D$4*SIMULATION!$D$17))))</f>
        <v>3.2068691795874567</v>
      </c>
      <c r="L7604">
        <v>0.58986546463596201</v>
      </c>
      <c r="M7604">
        <f t="shared" ca="1" si="118"/>
        <v>5.0984905582315578</v>
      </c>
    </row>
    <row r="7605" spans="1:13" x14ac:dyDescent="0.25">
      <c r="A7605" s="9"/>
      <c r="H7605" s="9"/>
      <c r="J7605">
        <v>3</v>
      </c>
      <c r="K7605">
        <f ca="1">SIMULATION!$D$3*SIMULATION!$D$17/$H7602/(SIMULATION!$D$17-$I7602)*(((EXP(-$I7602*$J7605))/(1-EXP(-SIMULATION!$D$4*$I7602)))-(EXP(-SIMULATION!$D$17*$J7605)/(1-EXP(-SIMULATION!$D$4*SIMULATION!$D$17))))</f>
        <v>3.4690429817300363</v>
      </c>
      <c r="L7605">
        <v>-0.36092981970981081</v>
      </c>
      <c r="M7605">
        <f t="shared" ca="1" si="118"/>
        <v>2.21696192376863</v>
      </c>
    </row>
    <row r="7606" spans="1:13" x14ac:dyDescent="0.25">
      <c r="A7606" s="9"/>
      <c r="H7606" s="9"/>
      <c r="J7606">
        <v>4</v>
      </c>
      <c r="K7606">
        <f ca="1">SIMULATION!$D$3*SIMULATION!$D$17/$H7602/(SIMULATION!$D$17-$I7602)*(((EXP(-$I7602*$J7606))/(1-EXP(-SIMULATION!$D$4*$I7602)))-(EXP(-SIMULATION!$D$17*$J7606)/(1-EXP(-SIMULATION!$D$4*SIMULATION!$D$17))))</f>
        <v>3.5817123936015687</v>
      </c>
      <c r="L7606">
        <v>0.26248063246119768</v>
      </c>
      <c r="M7606">
        <f t="shared" ca="1" si="118"/>
        <v>4.5218425279682188</v>
      </c>
    </row>
    <row r="7607" spans="1:13" x14ac:dyDescent="0.25">
      <c r="A7607" s="9"/>
      <c r="H7607" s="9"/>
      <c r="J7607">
        <v>5</v>
      </c>
      <c r="K7607">
        <f ca="1">SIMULATION!$D$3*SIMULATION!$D$17/$H7602/(SIMULATION!$D$17-$I7602)*(((EXP(-$I7602*$J7607))/(1-EXP(-SIMULATION!$D$4*$I7602)))-(EXP(-SIMULATION!$D$17*$J7607)/(1-EXP(-SIMULATION!$D$4*SIMULATION!$D$17))))</f>
        <v>3.6007414478723985</v>
      </c>
      <c r="L7607">
        <v>-9.9659379720499888E-2</v>
      </c>
      <c r="M7607">
        <f t="shared" ca="1" si="118"/>
        <v>3.2418937886435404</v>
      </c>
    </row>
    <row r="7608" spans="1:13" x14ac:dyDescent="0.25">
      <c r="A7608" s="9"/>
      <c r="H7608" s="9"/>
      <c r="J7608">
        <v>6</v>
      </c>
      <c r="K7608">
        <f ca="1">SIMULATION!$D$3*SIMULATION!$D$17/$H7602/(SIMULATION!$D$17-$I7602)*(((EXP(-$I7602*$J7608))/(1-EXP(-SIMULATION!$D$4*$I7602)))-(EXP(-SIMULATION!$D$17*$J7608)/(1-EXP(-SIMULATION!$D$4*SIMULATION!$D$17))))</f>
        <v>3.5618444173661352</v>
      </c>
      <c r="L7608">
        <v>0.19538950140067921</v>
      </c>
      <c r="M7608">
        <f t="shared" ca="1" si="118"/>
        <v>4.2577914221420974</v>
      </c>
    </row>
    <row r="7609" spans="1:13" x14ac:dyDescent="0.25">
      <c r="A7609" s="9"/>
      <c r="H7609" s="9"/>
      <c r="J7609">
        <v>7</v>
      </c>
      <c r="K7609">
        <f ca="1">SIMULATION!$D$3*SIMULATION!$D$17/$H7602/(SIMULATION!$D$17-$I7602)*(((EXP(-$I7602*$J7609))/(1-EXP(-SIMULATION!$D$4*$I7602)))-(EXP(-SIMULATION!$D$17*$J7609)/(1-EXP(-SIMULATION!$D$4*SIMULATION!$D$17))))</f>
        <v>3.4878264365998026</v>
      </c>
      <c r="L7609">
        <v>-0.54923177061910922</v>
      </c>
      <c r="M7609">
        <f t="shared" ca="1" si="118"/>
        <v>1.5722013472139547</v>
      </c>
    </row>
    <row r="7610" spans="1:13" x14ac:dyDescent="0.25">
      <c r="A7610" s="9"/>
      <c r="H7610" s="9"/>
      <c r="J7610">
        <v>8</v>
      </c>
      <c r="K7610">
        <f ca="1">SIMULATION!$D$3*SIMULATION!$D$17/$H7602/(SIMULATION!$D$17-$I7602)*(((EXP(-$I7602*$J7610))/(1-EXP(-SIMULATION!$D$4*$I7602)))-(EXP(-SIMULATION!$D$17*$J7610)/(1-EXP(-SIMULATION!$D$4*SIMULATION!$D$17))))</f>
        <v>3.3932233380289989</v>
      </c>
      <c r="L7610">
        <v>1.2790035656955157E-2</v>
      </c>
      <c r="M7610">
        <f t="shared" ca="1" si="118"/>
        <v>3.4366227855144027</v>
      </c>
    </row>
    <row r="7611" spans="1:13" x14ac:dyDescent="0.25">
      <c r="A7611" s="9"/>
      <c r="H7611" s="9"/>
      <c r="J7611">
        <v>9</v>
      </c>
      <c r="K7611">
        <f ca="1">SIMULATION!$D$3*SIMULATION!$D$17/$H7602/(SIMULATION!$D$17-$I7602)*(((EXP(-$I7602*$J7611))/(1-EXP(-SIMULATION!$D$4*$I7602)))-(EXP(-SIMULATION!$D$17*$J7611)/(1-EXP(-SIMULATION!$D$4*SIMULATION!$D$17))))</f>
        <v>3.2872748470195345</v>
      </c>
      <c r="L7611">
        <v>-0.31921139118823016</v>
      </c>
      <c r="M7611">
        <f t="shared" ca="1" si="118"/>
        <v>2.2379392698843525</v>
      </c>
    </row>
    <row r="7612" spans="1:13" x14ac:dyDescent="0.25">
      <c r="A7612" s="9"/>
      <c r="H7612" s="9"/>
      <c r="J7612">
        <v>10</v>
      </c>
      <c r="K7612">
        <f ca="1">SIMULATION!$D$3*SIMULATION!$D$17/$H7602/(SIMULATION!$D$17-$I7602)*(((EXP(-$I7602*$J7612))/(1-EXP(-SIMULATION!$D$4*$I7602)))-(EXP(-SIMULATION!$D$17*$J7612)/(1-EXP(-SIMULATION!$D$4*SIMULATION!$D$17))))</f>
        <v>3.175829757512989</v>
      </c>
      <c r="L7612">
        <v>-0.2096916936415433</v>
      </c>
      <c r="M7612">
        <f t="shared" ca="1" si="118"/>
        <v>2.5098846369428784</v>
      </c>
    </row>
    <row r="7613" spans="1:13" x14ac:dyDescent="0.25">
      <c r="A7613" s="9"/>
      <c r="H7613" s="9"/>
      <c r="J7613">
        <v>11</v>
      </c>
      <c r="K7613">
        <f ca="1">SIMULATION!$D$3*SIMULATION!$D$17/$H7602/(SIMULATION!$D$17-$I7602)*(((EXP(-$I7602*$J7613))/(1-EXP(-SIMULATION!$D$4*$I7602)))-(EXP(-SIMULATION!$D$17*$J7613)/(1-EXP(-SIMULATION!$D$4*SIMULATION!$D$17))))</f>
        <v>3.0625666996840537</v>
      </c>
      <c r="L7613">
        <v>8.2292003395486882E-2</v>
      </c>
      <c r="M7613">
        <f t="shared" ca="1" si="118"/>
        <v>3.3145914489333586</v>
      </c>
    </row>
    <row r="7614" spans="1:13" x14ac:dyDescent="0.25">
      <c r="A7614" s="9"/>
      <c r="H7614" s="9"/>
      <c r="J7614">
        <v>12</v>
      </c>
      <c r="K7614">
        <f ca="1">SIMULATION!$D$3*SIMULATION!$D$17/$H7602/(SIMULATION!$D$17-$I7602)*(((EXP(-$I7602*$J7614))/(1-EXP(-SIMULATION!$D$4*$I7602)))-(EXP(-SIMULATION!$D$17*$J7614)/(1-EXP(-SIMULATION!$D$4*SIMULATION!$D$17))))</f>
        <v>2.9497763268383199</v>
      </c>
      <c r="L7614">
        <v>-0.4804275948415036</v>
      </c>
      <c r="M7614">
        <f t="shared" ca="1" si="118"/>
        <v>1.532622380814981</v>
      </c>
    </row>
    <row r="7615" spans="1:13" x14ac:dyDescent="0.25">
      <c r="A7615" s="9"/>
      <c r="H7615" s="9"/>
      <c r="J7615">
        <v>13</v>
      </c>
      <c r="K7615">
        <f ca="1">SIMULATION!$D$3*SIMULATION!$D$17/$H7602/(SIMULATION!$D$17-$I7602)*(((EXP(-$I7602*$J7615))/(1-EXP(-SIMULATION!$D$4*$I7602)))-(EXP(-SIMULATION!$D$17*$J7615)/(1-EXP(-SIMULATION!$D$4*SIMULATION!$D$17))))</f>
        <v>2.8388624534428155</v>
      </c>
      <c r="L7615">
        <v>0.34123654603177089</v>
      </c>
      <c r="M7615">
        <f t="shared" ca="1" si="118"/>
        <v>3.8075860717149204</v>
      </c>
    </row>
    <row r="7616" spans="1:13" x14ac:dyDescent="0.25">
      <c r="A7616" s="9"/>
      <c r="H7616" s="9"/>
      <c r="J7616">
        <v>14</v>
      </c>
      <c r="K7616">
        <f ca="1">SIMULATION!$D$3*SIMULATION!$D$17/$H7602/(SIMULATION!$D$17-$I7602)*(((EXP(-$I7602*$J7616))/(1-EXP(-SIMULATION!$D$4*$I7602)))-(EXP(-SIMULATION!$D$17*$J7616)/(1-EXP(-SIMULATION!$D$4*SIMULATION!$D$17))))</f>
        <v>2.7306630943806214</v>
      </c>
      <c r="L7616">
        <v>-0.27276005846853085</v>
      </c>
      <c r="M7616">
        <f t="shared" ca="1" si="118"/>
        <v>1.9858472690995039</v>
      </c>
    </row>
    <row r="7617" spans="1:13" x14ac:dyDescent="0.25">
      <c r="A7617" s="9"/>
      <c r="H7617" s="9"/>
      <c r="J7617">
        <v>15</v>
      </c>
      <c r="K7617">
        <f ca="1">SIMULATION!$D$3*SIMULATION!$D$17/$H7602/(SIMULATION!$D$17-$I7602)*(((EXP(-$I7602*$J7617))/(1-EXP(-SIMULATION!$D$4*$I7602)))-(EXP(-SIMULATION!$D$17*$J7617)/(1-EXP(-SIMULATION!$D$4*SIMULATION!$D$17))))</f>
        <v>2.6256560965359292</v>
      </c>
      <c r="L7617">
        <v>-0.1282010018845556</v>
      </c>
      <c r="M7617">
        <f t="shared" ca="1" si="118"/>
        <v>2.2890443543557315</v>
      </c>
    </row>
    <row r="7618" spans="1:13" x14ac:dyDescent="0.25">
      <c r="A7618" s="9"/>
      <c r="H7618" s="9"/>
      <c r="J7618">
        <v>16</v>
      </c>
      <c r="K7618">
        <f ca="1">SIMULATION!$D$3*SIMULATION!$D$17/$H7602/(SIMULATION!$D$17-$I7602)*(((EXP(-$I7602*$J7618))/(1-EXP(-SIMULATION!$D$4*$I7602)))-(EXP(-SIMULATION!$D$17*$J7618)/(1-EXP(-SIMULATION!$D$4*SIMULATION!$D$17))))</f>
        <v>2.5240908181844803</v>
      </c>
      <c r="L7618">
        <v>9.1177320906882353E-2</v>
      </c>
      <c r="M7618">
        <f t="shared" ca="1" si="118"/>
        <v>2.7542306567122021</v>
      </c>
    </row>
    <row r="7619" spans="1:13" x14ac:dyDescent="0.25">
      <c r="A7619" s="9"/>
      <c r="H7619" s="9"/>
      <c r="J7619">
        <v>17</v>
      </c>
      <c r="K7619">
        <f ca="1">SIMULATION!$D$3*SIMULATION!$D$17/$H7602/(SIMULATION!$D$17-$I7602)*(((EXP(-$I7602*$J7619))/(1-EXP(-SIMULATION!$D$4*$I7602)))-(EXP(-SIMULATION!$D$17*$J7619)/(1-EXP(-SIMULATION!$D$4*SIMULATION!$D$17))))</f>
        <v>2.4260724217137377</v>
      </c>
      <c r="L7619">
        <v>-0.16324246094997441</v>
      </c>
      <c r="M7619">
        <f t="shared" ref="M7619:M7682" ca="1" si="119">$K7619*(1+$L7619)</f>
        <v>2.0300343891503232</v>
      </c>
    </row>
    <row r="7620" spans="1:13" x14ac:dyDescent="0.25">
      <c r="A7620" s="9"/>
      <c r="H7620" s="9"/>
      <c r="J7620">
        <v>18</v>
      </c>
      <c r="K7620">
        <f ca="1">SIMULATION!$D$3*SIMULATION!$D$17/$H7602/(SIMULATION!$D$17-$I7602)*(((EXP(-$I7602*$J7620))/(1-EXP(-SIMULATION!$D$4*$I7602)))-(EXP(-SIMULATION!$D$17*$J7620)/(1-EXP(-SIMULATION!$D$4*SIMULATION!$D$17))))</f>
        <v>2.3316158033612568</v>
      </c>
      <c r="L7620">
        <v>0.23443823576108447</v>
      </c>
      <c r="M7620">
        <f t="shared" ca="1" si="119"/>
        <v>2.8782356987739335</v>
      </c>
    </row>
    <row r="7621" spans="1:13" x14ac:dyDescent="0.25">
      <c r="A7621" s="9"/>
      <c r="H7621" s="9"/>
      <c r="J7621">
        <v>19</v>
      </c>
      <c r="K7621">
        <f ca="1">SIMULATION!$D$3*SIMULATION!$D$17/$H7602/(SIMULATION!$D$17-$I7602)*(((EXP(-$I7602*$J7621))/(1-EXP(-SIMULATION!$D$4*$I7602)))-(EXP(-SIMULATION!$D$17*$J7621)/(1-EXP(-SIMULATION!$D$4*SIMULATION!$D$17))))</f>
        <v>2.2406800690252684</v>
      </c>
      <c r="L7621">
        <v>-0.17636495257001539</v>
      </c>
      <c r="M7621">
        <f t="shared" ca="1" si="119"/>
        <v>1.845502634927048</v>
      </c>
    </row>
    <row r="7622" spans="1:13" x14ac:dyDescent="0.25">
      <c r="A7622" s="9"/>
      <c r="H7622" s="9"/>
      <c r="J7622">
        <v>20</v>
      </c>
      <c r="K7622">
        <f ca="1">SIMULATION!$D$3*SIMULATION!$D$17/$H7602/(SIMULATION!$D$17-$I7602)*(((EXP(-$I7602*$J7622))/(1-EXP(-SIMULATION!$D$4*$I7602)))-(EXP(-SIMULATION!$D$17*$J7622)/(1-EXP(-SIMULATION!$D$4*SIMULATION!$D$17))))</f>
        <v>2.1531905468007464</v>
      </c>
      <c r="L7622">
        <v>-2.3833364175842482E-2</v>
      </c>
      <c r="M7622">
        <f t="shared" ca="1" si="119"/>
        <v>2.1018727723588628</v>
      </c>
    </row>
    <row r="7623" spans="1:13" x14ac:dyDescent="0.25">
      <c r="A7623" s="9"/>
      <c r="H7623" s="9"/>
      <c r="J7623">
        <v>21</v>
      </c>
      <c r="K7623">
        <f ca="1">SIMULATION!$D$3*SIMULATION!$D$17/$H7602/(SIMULATION!$D$17-$I7602)*(((EXP(-$I7602*$J7623))/(1-EXP(-SIMULATION!$D$4*$I7602)))-(EXP(-SIMULATION!$D$17*$J7623)/(1-EXP(-SIMULATION!$D$4*SIMULATION!$D$17))))</f>
        <v>2.069052815893127</v>
      </c>
      <c r="L7623">
        <v>-0.45432766703011612</v>
      </c>
      <c r="M7623">
        <f t="shared" ca="1" si="119"/>
        <v>1.1290248770863101</v>
      </c>
    </row>
    <row r="7624" spans="1:13" x14ac:dyDescent="0.25">
      <c r="A7624" s="9"/>
      <c r="H7624" s="9"/>
      <c r="J7624">
        <v>22</v>
      </c>
      <c r="K7624">
        <f ca="1">SIMULATION!$D$3*SIMULATION!$D$17/$H7602/(SIMULATION!$D$17-$I7602)*(((EXP(-$I7602*$J7624))/(1-EXP(-SIMULATION!$D$4*$I7602)))-(EXP(-SIMULATION!$D$17*$J7624)/(1-EXP(-SIMULATION!$D$4*SIMULATION!$D$17))))</f>
        <v>1.9881616224563847</v>
      </c>
      <c r="L7624">
        <v>0.34177776043418356</v>
      </c>
      <c r="M7624">
        <f t="shared" ca="1" si="119"/>
        <v>2.6676710491607207</v>
      </c>
    </row>
    <row r="7625" spans="1:13" x14ac:dyDescent="0.25">
      <c r="A7625" s="9"/>
      <c r="H7625" s="9"/>
      <c r="J7625">
        <v>23</v>
      </c>
      <c r="K7625">
        <f ca="1">SIMULATION!$D$3*SIMULATION!$D$17/$H7602/(SIMULATION!$D$17-$I7602)*(((EXP(-$I7602*$J7625))/(1-EXP(-SIMULATION!$D$4*$I7602)))-(EXP(-SIMULATION!$D$17*$J7625)/(1-EXP(-SIMULATION!$D$4*SIMULATION!$D$17))))</f>
        <v>1.9104065217531729</v>
      </c>
      <c r="L7625">
        <v>-0.59310482640326423</v>
      </c>
      <c r="M7625">
        <f t="shared" ca="1" si="119"/>
        <v>0.77733519330909351</v>
      </c>
    </row>
    <row r="7626" spans="1:13" x14ac:dyDescent="0.25">
      <c r="A7626" s="9"/>
      <c r="H7626" s="9"/>
      <c r="J7626">
        <v>24</v>
      </c>
      <c r="K7626">
        <f ca="1">SIMULATION!$D$3*SIMULATION!$D$17/$H7602/(SIMULATION!$D$17-$I7602)*(((EXP(-$I7602*$J7626))/(1-EXP(-SIMULATION!$D$4*$I7602)))-(EXP(-SIMULATION!$D$17*$J7626)/(1-EXP(-SIMULATION!$D$4*SIMULATION!$D$17))))</f>
        <v>1.8356754252540282</v>
      </c>
      <c r="L7626">
        <v>-8.5815292624508613E-2</v>
      </c>
      <c r="M7626">
        <f t="shared" ca="1" si="119"/>
        <v>1.6781464014722345</v>
      </c>
    </row>
    <row r="7627" spans="1:13" x14ac:dyDescent="0.25">
      <c r="A7627" s="9">
        <v>306</v>
      </c>
      <c r="B7627" s="2">
        <f ca="1">NORMINV(RAND(),SIMULATION!D7,SIMULATION!D8)</f>
        <v>63.760432964621366</v>
      </c>
      <c r="C7627" s="2">
        <v>2</v>
      </c>
      <c r="D7627" s="2">
        <f ca="1">SIMULATION!$D$11*(1+(SIMULATION!$D$12*LN(1+$C7627)))*(1+(SIMULATION!$D$13*(($B7627/63.5)-1)))</f>
        <v>10.257401486489286</v>
      </c>
      <c r="E7627" s="2">
        <v>-0.22962197863130948</v>
      </c>
      <c r="F7627" s="2">
        <f ca="1">D7627*(1+E7627)</f>
        <v>7.9020766615458804</v>
      </c>
      <c r="G7627" s="2">
        <v>-0.41342315041000921</v>
      </c>
      <c r="H7627" s="9">
        <f>SIMULATION!$D$15*EXP($G$7627)</f>
        <v>146.00412412963519</v>
      </c>
      <c r="I7627" s="2">
        <f ca="1">$F7627/$H7627</f>
        <v>5.4122283933087587E-2</v>
      </c>
      <c r="J7627">
        <v>0</v>
      </c>
      <c r="K7627">
        <f ca="1">SIMULATION!$D$3*SIMULATION!$D$17/$H7627/(SIMULATION!$D$17-$I7627)*(((EXP(-$I7627*$J7627))/(1-EXP(-SIMULATION!$D$4*$I7627)))-(EXP(-SIMULATION!$D$17*$J7627)/(1-EXP(-SIMULATION!$D$4*SIMULATION!$D$17))))</f>
        <v>1.6089006674914661</v>
      </c>
      <c r="L7627">
        <v>-0.49956593341605116</v>
      </c>
      <c r="M7627">
        <f t="shared" ca="1" si="119"/>
        <v>0.80514870376238412</v>
      </c>
    </row>
    <row r="7628" spans="1:13" x14ac:dyDescent="0.25">
      <c r="A7628" s="9"/>
      <c r="H7628" s="9"/>
      <c r="J7628">
        <v>1</v>
      </c>
      <c r="K7628">
        <f ca="1">SIMULATION!$D$3*SIMULATION!$D$17/$H7627/(SIMULATION!$D$17-$I7627)*(((EXP(-$I7627*$J7628))/(1-EXP(-SIMULATION!$D$4*$I7627)))-(EXP(-SIMULATION!$D$17*$J7628)/(1-EXP(-SIMULATION!$D$4*SIMULATION!$D$17))))</f>
        <v>2.8385929073327549</v>
      </c>
      <c r="L7628">
        <v>-0.56126647981095079</v>
      </c>
      <c r="M7628">
        <f t="shared" ca="1" si="119"/>
        <v>1.2453858586177671</v>
      </c>
    </row>
    <row r="7629" spans="1:13" x14ac:dyDescent="0.25">
      <c r="A7629" s="9"/>
      <c r="H7629" s="9"/>
      <c r="J7629">
        <v>2</v>
      </c>
      <c r="K7629">
        <f ca="1">SIMULATION!$D$3*SIMULATION!$D$17/$H7627/(SIMULATION!$D$17-$I7627)*(((EXP(-$I7627*$J7629))/(1-EXP(-SIMULATION!$D$4*$I7627)))-(EXP(-SIMULATION!$D$17*$J7629)/(1-EXP(-SIMULATION!$D$4*SIMULATION!$D$17))))</f>
        <v>3.5313799789889786</v>
      </c>
      <c r="L7629">
        <v>9.0145811537963902E-2</v>
      </c>
      <c r="M7629">
        <f t="shared" ca="1" si="119"/>
        <v>3.8497190930438578</v>
      </c>
    </row>
    <row r="7630" spans="1:13" x14ac:dyDescent="0.25">
      <c r="A7630" s="9"/>
      <c r="H7630" s="9"/>
      <c r="J7630">
        <v>3</v>
      </c>
      <c r="K7630">
        <f ca="1">SIMULATION!$D$3*SIMULATION!$D$17/$H7627/(SIMULATION!$D$17-$I7627)*(((EXP(-$I7627*$J7630))/(1-EXP(-SIMULATION!$D$4*$I7627)))-(EXP(-SIMULATION!$D$17*$J7630)/(1-EXP(-SIMULATION!$D$4*SIMULATION!$D$17))))</f>
        <v>3.8851222349328145</v>
      </c>
      <c r="L7630">
        <v>0.23012735868521014</v>
      </c>
      <c r="M7630">
        <f t="shared" ca="1" si="119"/>
        <v>4.779195153027084</v>
      </c>
    </row>
    <row r="7631" spans="1:13" x14ac:dyDescent="0.25">
      <c r="A7631" s="9"/>
      <c r="H7631" s="9"/>
      <c r="J7631">
        <v>4</v>
      </c>
      <c r="K7631">
        <f ca="1">SIMULATION!$D$3*SIMULATION!$D$17/$H7627/(SIMULATION!$D$17-$I7627)*(((EXP(-$I7627*$J7631))/(1-EXP(-SIMULATION!$D$4*$I7627)))-(EXP(-SIMULATION!$D$17*$J7631)/(1-EXP(-SIMULATION!$D$4*SIMULATION!$D$17))))</f>
        <v>4.0263490753252054</v>
      </c>
      <c r="L7631">
        <v>-0.18636303315404498</v>
      </c>
      <c r="M7631">
        <f t="shared" ca="1" si="119"/>
        <v>3.2759864491106154</v>
      </c>
    </row>
    <row r="7632" spans="1:13" x14ac:dyDescent="0.25">
      <c r="A7632" s="9"/>
      <c r="H7632" s="9"/>
      <c r="J7632">
        <v>5</v>
      </c>
      <c r="K7632">
        <f ca="1">SIMULATION!$D$3*SIMULATION!$D$17/$H7627/(SIMULATION!$D$17-$I7627)*(((EXP(-$I7627*$J7632))/(1-EXP(-SIMULATION!$D$4*$I7627)))-(EXP(-SIMULATION!$D$17*$J7632)/(1-EXP(-SIMULATION!$D$4*SIMULATION!$D$17))))</f>
        <v>4.0358932196602142</v>
      </c>
      <c r="L7632">
        <v>-0.23206461966881367</v>
      </c>
      <c r="M7632">
        <f t="shared" ca="1" si="119"/>
        <v>3.0993051946158228</v>
      </c>
    </row>
    <row r="7633" spans="1:13" x14ac:dyDescent="0.25">
      <c r="A7633" s="9"/>
      <c r="H7633" s="9"/>
      <c r="J7633">
        <v>6</v>
      </c>
      <c r="K7633">
        <f ca="1">SIMULATION!$D$3*SIMULATION!$D$17/$H7627/(SIMULATION!$D$17-$I7627)*(((EXP(-$I7627*$J7633))/(1-EXP(-SIMULATION!$D$4*$I7627)))-(EXP(-SIMULATION!$D$17*$J7633)/(1-EXP(-SIMULATION!$D$4*SIMULATION!$D$17))))</f>
        <v>3.9653170367014274</v>
      </c>
      <c r="L7633">
        <v>0.31518417538505589</v>
      </c>
      <c r="M7633">
        <f t="shared" ca="1" si="119"/>
        <v>5.2151222170544802</v>
      </c>
    </row>
    <row r="7634" spans="1:13" x14ac:dyDescent="0.25">
      <c r="A7634" s="9"/>
      <c r="H7634" s="9"/>
      <c r="J7634">
        <v>7</v>
      </c>
      <c r="K7634">
        <f ca="1">SIMULATION!$D$3*SIMULATION!$D$17/$H7627/(SIMULATION!$D$17-$I7627)*(((EXP(-$I7627*$J7634))/(1-EXP(-SIMULATION!$D$4*$I7627)))-(EXP(-SIMULATION!$D$17*$J7634)/(1-EXP(-SIMULATION!$D$4*SIMULATION!$D$17))))</f>
        <v>3.8474382404898</v>
      </c>
      <c r="L7634">
        <v>0.49743200634541174</v>
      </c>
      <c r="M7634">
        <f t="shared" ca="1" si="119"/>
        <v>5.7612771637467013</v>
      </c>
    </row>
    <row r="7635" spans="1:13" x14ac:dyDescent="0.25">
      <c r="A7635" s="9"/>
      <c r="H7635" s="9"/>
      <c r="J7635">
        <v>8</v>
      </c>
      <c r="K7635">
        <f ca="1">SIMULATION!$D$3*SIMULATION!$D$17/$H7627/(SIMULATION!$D$17-$I7627)*(((EXP(-$I7627*$J7635))/(1-EXP(-SIMULATION!$D$4*$I7627)))-(EXP(-SIMULATION!$D$17*$J7635)/(1-EXP(-SIMULATION!$D$4*SIMULATION!$D$17))))</f>
        <v>3.7030743535002992</v>
      </c>
      <c r="L7635">
        <v>-0.15026800171709825</v>
      </c>
      <c r="M7635">
        <f t="shared" ca="1" si="119"/>
        <v>3.1466207701899735</v>
      </c>
    </row>
    <row r="7636" spans="1:13" x14ac:dyDescent="0.25">
      <c r="A7636" s="9"/>
      <c r="H7636" s="9"/>
      <c r="J7636">
        <v>9</v>
      </c>
      <c r="K7636">
        <f ca="1">SIMULATION!$D$3*SIMULATION!$D$17/$H7627/(SIMULATION!$D$17-$I7627)*(((EXP(-$I7627*$J7636))/(1-EXP(-SIMULATION!$D$4*$I7627)))-(EXP(-SIMULATION!$D$17*$J7636)/(1-EXP(-SIMULATION!$D$4*SIMULATION!$D$17))))</f>
        <v>3.5453640986794439</v>
      </c>
      <c r="L7636">
        <v>0.13906205162007679</v>
      </c>
      <c r="M7636">
        <f t="shared" ca="1" si="119"/>
        <v>4.0383897039819709</v>
      </c>
    </row>
    <row r="7637" spans="1:13" x14ac:dyDescent="0.25">
      <c r="A7637" s="9"/>
      <c r="H7637" s="9"/>
      <c r="J7637">
        <v>10</v>
      </c>
      <c r="K7637">
        <f ca="1">SIMULATION!$D$3*SIMULATION!$D$17/$H7627/(SIMULATION!$D$17-$I7627)*(((EXP(-$I7627*$J7637))/(1-EXP(-SIMULATION!$D$4*$I7627)))-(EXP(-SIMULATION!$D$17*$J7637)/(1-EXP(-SIMULATION!$D$4*SIMULATION!$D$17))))</f>
        <v>3.3825360615450597</v>
      </c>
      <c r="L7637">
        <v>0.20724675842610965</v>
      </c>
      <c r="M7637">
        <f t="shared" ca="1" si="119"/>
        <v>4.083555695559693</v>
      </c>
    </row>
    <row r="7638" spans="1:13" x14ac:dyDescent="0.25">
      <c r="A7638" s="9"/>
      <c r="H7638" s="9"/>
      <c r="J7638">
        <v>11</v>
      </c>
      <c r="K7638">
        <f ca="1">SIMULATION!$D$3*SIMULATION!$D$17/$H7627/(SIMULATION!$D$17-$I7627)*(((EXP(-$I7627*$J7638))/(1-EXP(-SIMULATION!$D$4*$I7627)))-(EXP(-SIMULATION!$D$17*$J7638)/(1-EXP(-SIMULATION!$D$4*SIMULATION!$D$17))))</f>
        <v>3.2196823563746118</v>
      </c>
      <c r="L7638">
        <v>-8.9236515682366402E-2</v>
      </c>
      <c r="M7638">
        <f t="shared" ca="1" si="119"/>
        <v>2.9323691212877501</v>
      </c>
    </row>
    <row r="7639" spans="1:13" x14ac:dyDescent="0.25">
      <c r="A7639" s="9"/>
      <c r="H7639" s="9"/>
      <c r="J7639">
        <v>12</v>
      </c>
      <c r="K7639">
        <f ca="1">SIMULATION!$D$3*SIMULATION!$D$17/$H7627/(SIMULATION!$D$17-$I7627)*(((EXP(-$I7627*$J7639))/(1-EXP(-SIMULATION!$D$4*$I7627)))-(EXP(-SIMULATION!$D$17*$J7639)/(1-EXP(-SIMULATION!$D$4*SIMULATION!$D$17))))</f>
        <v>3.0598947043459042</v>
      </c>
      <c r="L7639">
        <v>0.62425306069651054</v>
      </c>
      <c r="M7639">
        <f t="shared" ca="1" si="119"/>
        <v>4.9700433389428786</v>
      </c>
    </row>
    <row r="7640" spans="1:13" x14ac:dyDescent="0.25">
      <c r="A7640" s="9"/>
      <c r="H7640" s="9"/>
      <c r="J7640">
        <v>13</v>
      </c>
      <c r="K7640">
        <f ca="1">SIMULATION!$D$3*SIMULATION!$D$17/$H7627/(SIMULATION!$D$17-$I7627)*(((EXP(-$I7627*$J7640))/(1-EXP(-SIMULATION!$D$4*$I7627)))-(EXP(-SIMULATION!$D$17*$J7640)/(1-EXP(-SIMULATION!$D$4*SIMULATION!$D$17))))</f>
        <v>2.9049919577121828</v>
      </c>
      <c r="L7640">
        <v>-0.36410325761305889</v>
      </c>
      <c r="M7640">
        <f t="shared" ca="1" si="119"/>
        <v>1.8472749225694394</v>
      </c>
    </row>
    <row r="7641" spans="1:13" x14ac:dyDescent="0.25">
      <c r="A7641" s="9"/>
      <c r="H7641" s="9"/>
      <c r="J7641">
        <v>14</v>
      </c>
      <c r="K7641">
        <f ca="1">SIMULATION!$D$3*SIMULATION!$D$17/$H7627/(SIMULATION!$D$17-$I7627)*(((EXP(-$I7627*$J7641))/(1-EXP(-SIMULATION!$D$4*$I7627)))-(EXP(-SIMULATION!$D$17*$J7641)/(1-EXP(-SIMULATION!$D$4*SIMULATION!$D$17))))</f>
        <v>2.7559858391398895</v>
      </c>
      <c r="L7641">
        <v>-9.5820396390107004E-2</v>
      </c>
      <c r="M7641">
        <f t="shared" ca="1" si="119"/>
        <v>2.4919061835879837</v>
      </c>
    </row>
    <row r="7642" spans="1:13" x14ac:dyDescent="0.25">
      <c r="A7642" s="9"/>
      <c r="H7642" s="9"/>
      <c r="J7642">
        <v>15</v>
      </c>
      <c r="K7642">
        <f ca="1">SIMULATION!$D$3*SIMULATION!$D$17/$H7627/(SIMULATION!$D$17-$I7627)*(((EXP(-$I7627*$J7642))/(1-EXP(-SIMULATION!$D$4*$I7627)))-(EXP(-SIMULATION!$D$17*$J7642)/(1-EXP(-SIMULATION!$D$4*SIMULATION!$D$17))))</f>
        <v>2.6133789480352219</v>
      </c>
      <c r="L7642">
        <v>-1.2338099549655467E-2</v>
      </c>
      <c r="M7642">
        <f t="shared" ca="1" si="119"/>
        <v>2.5811348184133895</v>
      </c>
    </row>
    <row r="7643" spans="1:13" x14ac:dyDescent="0.25">
      <c r="A7643" s="9"/>
      <c r="H7643" s="9"/>
      <c r="J7643">
        <v>16</v>
      </c>
      <c r="K7643">
        <f ca="1">SIMULATION!$D$3*SIMULATION!$D$17/$H7627/(SIMULATION!$D$17-$I7627)*(((EXP(-$I7627*$J7643))/(1-EXP(-SIMULATION!$D$4*$I7627)))-(EXP(-SIMULATION!$D$17*$J7643)/(1-EXP(-SIMULATION!$D$4*SIMULATION!$D$17))))</f>
        <v>2.477355303232303</v>
      </c>
      <c r="L7643">
        <v>-0.16598772472590054</v>
      </c>
      <c r="M7643">
        <f t="shared" ca="1" si="119"/>
        <v>2.0661447331111296</v>
      </c>
    </row>
    <row r="7644" spans="1:13" x14ac:dyDescent="0.25">
      <c r="A7644" s="9"/>
      <c r="H7644" s="9"/>
      <c r="J7644">
        <v>17</v>
      </c>
      <c r="K7644">
        <f ca="1">SIMULATION!$D$3*SIMULATION!$D$17/$H7627/(SIMULATION!$D$17-$I7627)*(((EXP(-$I7627*$J7644))/(1-EXP(-SIMULATION!$D$4*$I7627)))-(EXP(-SIMULATION!$D$17*$J7644)/(1-EXP(-SIMULATION!$D$4*SIMULATION!$D$17))))</f>
        <v>2.3479020428690638</v>
      </c>
      <c r="L7644">
        <v>0.10612736186072769</v>
      </c>
      <c r="M7644">
        <f t="shared" ca="1" si="119"/>
        <v>2.5970786925861709</v>
      </c>
    </row>
    <row r="7645" spans="1:13" x14ac:dyDescent="0.25">
      <c r="A7645" s="9"/>
      <c r="H7645" s="9"/>
      <c r="J7645">
        <v>18</v>
      </c>
      <c r="K7645">
        <f ca="1">SIMULATION!$D$3*SIMULATION!$D$17/$H7627/(SIMULATION!$D$17-$I7627)*(((EXP(-$I7627*$J7645))/(1-EXP(-SIMULATION!$D$4*$I7627)))-(EXP(-SIMULATION!$D$17*$J7645)/(1-EXP(-SIMULATION!$D$4*SIMULATION!$D$17))))</f>
        <v>2.2248870294285603</v>
      </c>
      <c r="L7645">
        <v>0.14986641705522238</v>
      </c>
      <c r="M7645">
        <f t="shared" ca="1" si="119"/>
        <v>2.5583228768816557</v>
      </c>
    </row>
    <row r="7646" spans="1:13" x14ac:dyDescent="0.25">
      <c r="A7646" s="9"/>
      <c r="H7646" s="9"/>
      <c r="J7646">
        <v>19</v>
      </c>
      <c r="K7646">
        <f ca="1">SIMULATION!$D$3*SIMULATION!$D$17/$H7627/(SIMULATION!$D$17-$I7627)*(((EXP(-$I7627*$J7646))/(1-EXP(-SIMULATION!$D$4*$I7627)))-(EXP(-SIMULATION!$D$17*$J7646)/(1-EXP(-SIMULATION!$D$4*SIMULATION!$D$17))))</f>
        <v>2.1081082179279425</v>
      </c>
      <c r="L7646">
        <v>0.11755960114999396</v>
      </c>
      <c r="M7646">
        <f t="shared" ca="1" si="119"/>
        <v>2.355936579208576</v>
      </c>
    </row>
    <row r="7647" spans="1:13" x14ac:dyDescent="0.25">
      <c r="A7647" s="9"/>
      <c r="H7647" s="9"/>
      <c r="J7647">
        <v>20</v>
      </c>
      <c r="K7647">
        <f ca="1">SIMULATION!$D$3*SIMULATION!$D$17/$H7627/(SIMULATION!$D$17-$I7627)*(((EXP(-$I7627*$J7647))/(1-EXP(-SIMULATION!$D$4*$I7627)))-(EXP(-SIMULATION!$D$17*$J7647)/(1-EXP(-SIMULATION!$D$4*SIMULATION!$D$17))))</f>
        <v>1.9973249483714353</v>
      </c>
      <c r="L7647">
        <v>-0.11303983580312048</v>
      </c>
      <c r="M7647">
        <f t="shared" ca="1" si="119"/>
        <v>1.771547664162052</v>
      </c>
    </row>
    <row r="7648" spans="1:13" x14ac:dyDescent="0.25">
      <c r="A7648" s="9"/>
      <c r="H7648" s="9"/>
      <c r="J7648">
        <v>21</v>
      </c>
      <c r="K7648">
        <f ca="1">SIMULATION!$D$3*SIMULATION!$D$17/$H7627/(SIMULATION!$D$17-$I7627)*(((EXP(-$I7627*$J7648))/(1-EXP(-SIMULATION!$D$4*$I7627)))-(EXP(-SIMULATION!$D$17*$J7648)/(1-EXP(-SIMULATION!$D$4*SIMULATION!$D$17))))</f>
        <v>1.8922776729498321</v>
      </c>
      <c r="L7648">
        <v>0.28381938240080451</v>
      </c>
      <c r="M7648">
        <f t="shared" ca="1" si="119"/>
        <v>2.4293427534172851</v>
      </c>
    </row>
    <row r="7649" spans="1:13" x14ac:dyDescent="0.25">
      <c r="A7649" s="9"/>
      <c r="H7649" s="9"/>
      <c r="J7649">
        <v>22</v>
      </c>
      <c r="K7649">
        <f ca="1">SIMULATION!$D$3*SIMULATION!$D$17/$H7627/(SIMULATION!$D$17-$I7627)*(((EXP(-$I7627*$J7649))/(1-EXP(-SIMULATION!$D$4*$I7627)))-(EXP(-SIMULATION!$D$17*$J7649)/(1-EXP(-SIMULATION!$D$4*SIMULATION!$D$17))))</f>
        <v>1.7927002891072565</v>
      </c>
      <c r="L7649">
        <v>-0.27499028797269076</v>
      </c>
      <c r="M7649">
        <f t="shared" ca="1" si="119"/>
        <v>1.299725120356926</v>
      </c>
    </row>
    <row r="7650" spans="1:13" x14ac:dyDescent="0.25">
      <c r="A7650" s="9"/>
      <c r="H7650" s="9"/>
      <c r="J7650">
        <v>23</v>
      </c>
      <c r="K7650">
        <f ca="1">SIMULATION!$D$3*SIMULATION!$D$17/$H7627/(SIMULATION!$D$17-$I7627)*(((EXP(-$I7627*$J7650))/(1-EXP(-SIMULATION!$D$4*$I7627)))-(EXP(-SIMULATION!$D$17*$J7650)/(1-EXP(-SIMULATION!$D$4*SIMULATION!$D$17))))</f>
        <v>1.6983277505264698</v>
      </c>
      <c r="L7650">
        <v>-6.0122767518172755E-2</v>
      </c>
      <c r="M7650">
        <f t="shared" ca="1" si="119"/>
        <v>1.5962195860119055</v>
      </c>
    </row>
    <row r="7651" spans="1:13" x14ac:dyDescent="0.25">
      <c r="A7651" s="9"/>
      <c r="H7651" s="9"/>
      <c r="J7651">
        <v>24</v>
      </c>
      <c r="K7651">
        <f ca="1">SIMULATION!$D$3*SIMULATION!$D$17/$H7627/(SIMULATION!$D$17-$I7627)*(((EXP(-$I7627*$J7651))/(1-EXP(-SIMULATION!$D$4*$I7627)))-(EXP(-SIMULATION!$D$17*$J7651)/(1-EXP(-SIMULATION!$D$4*SIMULATION!$D$17))))</f>
        <v>1.6089006674914665</v>
      </c>
      <c r="L7651">
        <v>-0.5253825022781643</v>
      </c>
      <c r="M7651">
        <f t="shared" ca="1" si="119"/>
        <v>0.76361240888779103</v>
      </c>
    </row>
    <row r="7652" spans="1:13" x14ac:dyDescent="0.25">
      <c r="A7652" s="9">
        <v>307</v>
      </c>
      <c r="B7652" s="2">
        <f ca="1">NORMINV(RAND(),SIMULATION!D7,SIMULATION!D8)</f>
        <v>59.379371264004327</v>
      </c>
      <c r="C7652" s="2">
        <v>2</v>
      </c>
      <c r="D7652" s="2">
        <f ca="1">SIMULATION!$D$11*(1+(SIMULATION!$D$12*LN(1+$C7652)))*(1+(SIMULATION!$D$13*(($B7652/63.5)-1)))</f>
        <v>9.9320562338102611</v>
      </c>
      <c r="E7652" s="2">
        <v>0.16698811137276987</v>
      </c>
      <c r="F7652" s="2">
        <f ca="1">D7652*(1+E7652)</f>
        <v>11.590591546342381</v>
      </c>
      <c r="G7652" s="2">
        <v>1.2311184302913958</v>
      </c>
      <c r="H7652" s="9">
        <f>SIMULATION!$D$15*EXP($G$7652)</f>
        <v>756.10212230749335</v>
      </c>
      <c r="I7652" s="2">
        <f ca="1">$F7652/$H7652</f>
        <v>1.5329399567045114E-2</v>
      </c>
      <c r="J7652">
        <v>0</v>
      </c>
      <c r="K7652">
        <f ca="1">SIMULATION!$D$3*SIMULATION!$D$17/$H7652/(SIMULATION!$D$17-$I7652)*(((EXP(-$I7652*$J7652))/(1-EXP(-SIMULATION!$D$4*$I7652)))-(EXP(-SIMULATION!$D$17*$J7652)/(1-EXP(-SIMULATION!$D$4*SIMULATION!$D$17))))</f>
        <v>1.6940628845973047</v>
      </c>
      <c r="L7652">
        <v>-0.19683131724313033</v>
      </c>
      <c r="M7652">
        <f t="shared" ca="1" si="119"/>
        <v>1.3606182555293203</v>
      </c>
    </row>
    <row r="7653" spans="1:13" x14ac:dyDescent="0.25">
      <c r="A7653" s="9"/>
      <c r="H7653" s="9"/>
      <c r="J7653">
        <v>1</v>
      </c>
      <c r="K7653">
        <f ca="1">SIMULATION!$D$3*SIMULATION!$D$17/$H7652/(SIMULATION!$D$17-$I7652)*(((EXP(-$I7652*$J7653))/(1-EXP(-SIMULATION!$D$4*$I7652)))-(EXP(-SIMULATION!$D$17*$J7653)/(1-EXP(-SIMULATION!$D$4*SIMULATION!$D$17))))</f>
        <v>1.9274284565717867</v>
      </c>
      <c r="L7653">
        <v>0.33481879253972485</v>
      </c>
      <c r="M7653">
        <f t="shared" ca="1" si="119"/>
        <v>2.5727677251078576</v>
      </c>
    </row>
    <row r="7654" spans="1:13" x14ac:dyDescent="0.25">
      <c r="A7654" s="9"/>
      <c r="H7654" s="9"/>
      <c r="J7654">
        <v>2</v>
      </c>
      <c r="K7654">
        <f ca="1">SIMULATION!$D$3*SIMULATION!$D$17/$H7652/(SIMULATION!$D$17-$I7652)*(((EXP(-$I7652*$J7654))/(1-EXP(-SIMULATION!$D$4*$I7652)))-(EXP(-SIMULATION!$D$17*$J7654)/(1-EXP(-SIMULATION!$D$4*SIMULATION!$D$17))))</f>
        <v>2.0641684114688204</v>
      </c>
      <c r="L7654">
        <v>0.22254348586213868</v>
      </c>
      <c r="M7654">
        <f t="shared" ca="1" si="119"/>
        <v>2.5235356451636051</v>
      </c>
    </row>
    <row r="7655" spans="1:13" x14ac:dyDescent="0.25">
      <c r="A7655" s="9"/>
      <c r="H7655" s="9"/>
      <c r="J7655">
        <v>3</v>
      </c>
      <c r="K7655">
        <f ca="1">SIMULATION!$D$3*SIMULATION!$D$17/$H7652/(SIMULATION!$D$17-$I7652)*(((EXP(-$I7652*$J7655))/(1-EXP(-SIMULATION!$D$4*$I7652)))-(EXP(-SIMULATION!$D$17*$J7655)/(1-EXP(-SIMULATION!$D$4*SIMULATION!$D$17))))</f>
        <v>2.139183142172409</v>
      </c>
      <c r="L7655">
        <v>-2.771803815984757E-2</v>
      </c>
      <c r="M7655">
        <f t="shared" ca="1" si="119"/>
        <v>2.0798891822067715</v>
      </c>
    </row>
    <row r="7656" spans="1:13" x14ac:dyDescent="0.25">
      <c r="A7656" s="9"/>
      <c r="H7656" s="9"/>
      <c r="J7656">
        <v>4</v>
      </c>
      <c r="K7656">
        <f ca="1">SIMULATION!$D$3*SIMULATION!$D$17/$H7652/(SIMULATION!$D$17-$I7652)*(((EXP(-$I7652*$J7656))/(1-EXP(-SIMULATION!$D$4*$I7652)))-(EXP(-SIMULATION!$D$17*$J7656)/(1-EXP(-SIMULATION!$D$4*SIMULATION!$D$17))))</f>
        <v>2.1748347040328779</v>
      </c>
      <c r="L7656">
        <v>5.0095123145145566E-3</v>
      </c>
      <c r="M7656">
        <f t="shared" ca="1" si="119"/>
        <v>2.1857295652647646</v>
      </c>
    </row>
    <row r="7657" spans="1:13" x14ac:dyDescent="0.25">
      <c r="A7657" s="9"/>
      <c r="H7657" s="9"/>
      <c r="J7657">
        <v>5</v>
      </c>
      <c r="K7657">
        <f ca="1">SIMULATION!$D$3*SIMULATION!$D$17/$H7652/(SIMULATION!$D$17-$I7652)*(((EXP(-$I7652*$J7657))/(1-EXP(-SIMULATION!$D$4*$I7652)))-(EXP(-SIMULATION!$D$17*$J7657)/(1-EXP(-SIMULATION!$D$4*SIMULATION!$D$17))))</f>
        <v>2.1854503264124605</v>
      </c>
      <c r="L7657">
        <v>9.4760252870184608E-2</v>
      </c>
      <c r="M7657">
        <f t="shared" ca="1" si="119"/>
        <v>2.3925441519785324</v>
      </c>
    </row>
    <row r="7658" spans="1:13" x14ac:dyDescent="0.25">
      <c r="A7658" s="9"/>
      <c r="H7658" s="9"/>
      <c r="J7658">
        <v>6</v>
      </c>
      <c r="K7658">
        <f ca="1">SIMULATION!$D$3*SIMULATION!$D$17/$H7652/(SIMULATION!$D$17-$I7652)*(((EXP(-$I7652*$J7658))/(1-EXP(-SIMULATION!$D$4*$I7652)))-(EXP(-SIMULATION!$D$17*$J7658)/(1-EXP(-SIMULATION!$D$4*SIMULATION!$D$17))))</f>
        <v>2.1802083715252518</v>
      </c>
      <c r="L7658">
        <v>-0.3071366779336514</v>
      </c>
      <c r="M7658">
        <f t="shared" ca="1" si="119"/>
        <v>1.51058641509185</v>
      </c>
    </row>
    <row r="7659" spans="1:13" x14ac:dyDescent="0.25">
      <c r="A7659" s="9"/>
      <c r="H7659" s="9"/>
      <c r="J7659">
        <v>7</v>
      </c>
      <c r="K7659">
        <f ca="1">SIMULATION!$D$3*SIMULATION!$D$17/$H7652/(SIMULATION!$D$17-$I7652)*(((EXP(-$I7652*$J7659))/(1-EXP(-SIMULATION!$D$4*$I7652)))-(EXP(-SIMULATION!$D$17*$J7659)/(1-EXP(-SIMULATION!$D$4*SIMULATION!$D$17))))</f>
        <v>2.1649877262460642</v>
      </c>
      <c r="L7659">
        <v>0.42078291137548163</v>
      </c>
      <c r="M7659">
        <f t="shared" ca="1" si="119"/>
        <v>3.0759775647880674</v>
      </c>
    </row>
    <row r="7660" spans="1:13" x14ac:dyDescent="0.25">
      <c r="A7660" s="9"/>
      <c r="H7660" s="9"/>
      <c r="J7660">
        <v>8</v>
      </c>
      <c r="K7660">
        <f ca="1">SIMULATION!$D$3*SIMULATION!$D$17/$H7652/(SIMULATION!$D$17-$I7652)*(((EXP(-$I7652*$J7660))/(1-EXP(-SIMULATION!$D$4*$I7652)))-(EXP(-SIMULATION!$D$17*$J7660)/(1-EXP(-SIMULATION!$D$4*SIMULATION!$D$17))))</f>
        <v>2.1435529366122994</v>
      </c>
      <c r="L7660">
        <v>0.24979655604414897</v>
      </c>
      <c r="M7660">
        <f t="shared" ca="1" si="119"/>
        <v>2.6790050778763734</v>
      </c>
    </row>
    <row r="7661" spans="1:13" x14ac:dyDescent="0.25">
      <c r="A7661" s="9"/>
      <c r="H7661" s="9"/>
      <c r="J7661">
        <v>9</v>
      </c>
      <c r="K7661">
        <f ca="1">SIMULATION!$D$3*SIMULATION!$D$17/$H7652/(SIMULATION!$D$17-$I7652)*(((EXP(-$I7652*$J7661))/(1-EXP(-SIMULATION!$D$4*$I7652)))-(EXP(-SIMULATION!$D$17*$J7661)/(1-EXP(-SIMULATION!$D$4*SIMULATION!$D$17))))</f>
        <v>2.1183136701280851</v>
      </c>
      <c r="L7661">
        <v>0.17040323886404479</v>
      </c>
      <c r="M7661">
        <f t="shared" ca="1" si="119"/>
        <v>2.4792811804478929</v>
      </c>
    </row>
    <row r="7662" spans="1:13" x14ac:dyDescent="0.25">
      <c r="A7662" s="9"/>
      <c r="H7662" s="9"/>
      <c r="J7662">
        <v>10</v>
      </c>
      <c r="K7662">
        <f ca="1">SIMULATION!$D$3*SIMULATION!$D$17/$H7652/(SIMULATION!$D$17-$I7652)*(((EXP(-$I7652*$J7662))/(1-EXP(-SIMULATION!$D$4*$I7652)))-(EXP(-SIMULATION!$D$17*$J7662)/(1-EXP(-SIMULATION!$D$4*SIMULATION!$D$17))))</f>
        <v>2.0908113970004409</v>
      </c>
      <c r="L7662">
        <v>-0.71196477420216575</v>
      </c>
      <c r="M7662">
        <f t="shared" ca="1" si="119"/>
        <v>0.60222733283570729</v>
      </c>
    </row>
    <row r="7663" spans="1:13" x14ac:dyDescent="0.25">
      <c r="A7663" s="9"/>
      <c r="H7663" s="9"/>
      <c r="J7663">
        <v>11</v>
      </c>
      <c r="K7663">
        <f ca="1">SIMULATION!$D$3*SIMULATION!$D$17/$H7652/(SIMULATION!$D$17-$I7652)*(((EXP(-$I7652*$J7663))/(1-EXP(-SIMULATION!$D$4*$I7652)))-(EXP(-SIMULATION!$D$17*$J7663)/(1-EXP(-SIMULATION!$D$4*SIMULATION!$D$17))))</f>
        <v>2.0620312666548593</v>
      </c>
      <c r="L7663">
        <v>-0.39363903935300637</v>
      </c>
      <c r="M7663">
        <f t="shared" ca="1" si="119"/>
        <v>1.2503352597329775</v>
      </c>
    </row>
    <row r="7664" spans="1:13" x14ac:dyDescent="0.25">
      <c r="A7664" s="9"/>
      <c r="H7664" s="9"/>
      <c r="J7664">
        <v>12</v>
      </c>
      <c r="K7664">
        <f ca="1">SIMULATION!$D$3*SIMULATION!$D$17/$H7652/(SIMULATION!$D$17-$I7652)*(((EXP(-$I7652*$J7664))/(1-EXP(-SIMULATION!$D$4*$I7652)))-(EXP(-SIMULATION!$D$17*$J7664)/(1-EXP(-SIMULATION!$D$4*SIMULATION!$D$17))))</f>
        <v>2.0326019651520304</v>
      </c>
      <c r="L7664">
        <v>-8.6642389580901161E-2</v>
      </c>
      <c r="M7664">
        <f t="shared" ca="1" si="119"/>
        <v>1.8564924738244228</v>
      </c>
    </row>
    <row r="7665" spans="1:13" x14ac:dyDescent="0.25">
      <c r="A7665" s="9"/>
      <c r="H7665" s="9"/>
      <c r="J7665">
        <v>13</v>
      </c>
      <c r="K7665">
        <f ca="1">SIMULATION!$D$3*SIMULATION!$D$17/$H7652/(SIMULATION!$D$17-$I7652)*(((EXP(-$I7652*$J7665))/(1-EXP(-SIMULATION!$D$4*$I7652)))-(EXP(-SIMULATION!$D$17*$J7665)/(1-EXP(-SIMULATION!$D$4*SIMULATION!$D$17))))</f>
        <v>2.0029237880561617</v>
      </c>
      <c r="L7665">
        <v>-9.2330899789584406E-2</v>
      </c>
      <c r="M7665">
        <f t="shared" ca="1" si="119"/>
        <v>1.8179920324949734</v>
      </c>
    </row>
    <row r="7666" spans="1:13" x14ac:dyDescent="0.25">
      <c r="A7666" s="9"/>
      <c r="H7666" s="9"/>
      <c r="J7666">
        <v>14</v>
      </c>
      <c r="K7666">
        <f ca="1">SIMULATION!$D$3*SIMULATION!$D$17/$H7652/(SIMULATION!$D$17-$I7652)*(((EXP(-$I7652*$J7666))/(1-EXP(-SIMULATION!$D$4*$I7652)))-(EXP(-SIMULATION!$D$17*$J7666)/(1-EXP(-SIMULATION!$D$4*SIMULATION!$D$17))))</f>
        <v>1.973250712031404</v>
      </c>
      <c r="L7666">
        <v>-6.7741790372815081E-2</v>
      </c>
      <c r="M7666">
        <f t="shared" ca="1" si="119"/>
        <v>1.8395791759439646</v>
      </c>
    </row>
    <row r="7667" spans="1:13" x14ac:dyDescent="0.25">
      <c r="A7667" s="9"/>
      <c r="H7667" s="9"/>
      <c r="J7667">
        <v>15</v>
      </c>
      <c r="K7667">
        <f ca="1">SIMULATION!$D$3*SIMULATION!$D$17/$H7652/(SIMULATION!$D$17-$I7652)*(((EXP(-$I7652*$J7667))/(1-EXP(-SIMULATION!$D$4*$I7652)))-(EXP(-SIMULATION!$D$17*$J7667)/(1-EXP(-SIMULATION!$D$4*SIMULATION!$D$17))))</f>
        <v>1.9437429877157517</v>
      </c>
      <c r="L7667">
        <v>-0.22605538227736313</v>
      </c>
      <c r="M7667">
        <f t="shared" ca="1" si="119"/>
        <v>1.5043494235787236</v>
      </c>
    </row>
    <row r="7668" spans="1:13" x14ac:dyDescent="0.25">
      <c r="A7668" s="9"/>
      <c r="H7668" s="9"/>
      <c r="J7668">
        <v>16</v>
      </c>
      <c r="K7668">
        <f ca="1">SIMULATION!$D$3*SIMULATION!$D$17/$H7652/(SIMULATION!$D$17-$I7652)*(((EXP(-$I7652*$J7668))/(1-EXP(-SIMULATION!$D$4*$I7652)))-(EXP(-SIMULATION!$D$17*$J7668)/(1-EXP(-SIMULATION!$D$4*SIMULATION!$D$17))))</f>
        <v>1.9145008419230087</v>
      </c>
      <c r="L7668">
        <v>-0.17067203266388614</v>
      </c>
      <c r="M7668">
        <f t="shared" ca="1" si="119"/>
        <v>1.5877490916952874</v>
      </c>
    </row>
    <row r="7669" spans="1:13" x14ac:dyDescent="0.25">
      <c r="A7669" s="9"/>
      <c r="H7669" s="9"/>
      <c r="J7669">
        <v>17</v>
      </c>
      <c r="K7669">
        <f ca="1">SIMULATION!$D$3*SIMULATION!$D$17/$H7652/(SIMULATION!$D$17-$I7652)*(((EXP(-$I7652*$J7669))/(1-EXP(-SIMULATION!$D$4*$I7652)))-(EXP(-SIMULATION!$D$17*$J7669)/(1-EXP(-SIMULATION!$D$4*SIMULATION!$D$17))))</f>
        <v>1.8855860742525408</v>
      </c>
      <c r="L7669">
        <v>-0.34323562197503854</v>
      </c>
      <c r="M7669">
        <f t="shared" ca="1" si="119"/>
        <v>1.2383857652689987</v>
      </c>
    </row>
    <row r="7670" spans="1:13" x14ac:dyDescent="0.25">
      <c r="A7670" s="9"/>
      <c r="H7670" s="9"/>
      <c r="J7670">
        <v>18</v>
      </c>
      <c r="K7670">
        <f ca="1">SIMULATION!$D$3*SIMULATION!$D$17/$H7652/(SIMULATION!$D$17-$I7652)*(((EXP(-$I7652*$J7670))/(1-EXP(-SIMULATION!$D$4*$I7652)))-(EXP(-SIMULATION!$D$17*$J7670)/(1-EXP(-SIMULATION!$D$4*SIMULATION!$D$17))))</f>
        <v>1.8570358961504752</v>
      </c>
      <c r="L7670">
        <v>-0.22628065391717675</v>
      </c>
      <c r="M7670">
        <f t="shared" ca="1" si="119"/>
        <v>1.4368245992218753</v>
      </c>
    </row>
    <row r="7671" spans="1:13" x14ac:dyDescent="0.25">
      <c r="A7671" s="9"/>
      <c r="H7671" s="9"/>
      <c r="J7671">
        <v>19</v>
      </c>
      <c r="K7671">
        <f ca="1">SIMULATION!$D$3*SIMULATION!$D$17/$H7652/(SIMULATION!$D$17-$I7652)*(((EXP(-$I7652*$J7671))/(1-EXP(-SIMULATION!$D$4*$I7652)))-(EXP(-SIMULATION!$D$17*$J7671)/(1-EXP(-SIMULATION!$D$4*SIMULATION!$D$17))))</f>
        <v>1.828871798754145</v>
      </c>
      <c r="L7671">
        <v>0.97363182532036385</v>
      </c>
      <c r="M7671">
        <f t="shared" ca="1" si="119"/>
        <v>3.6095195864520799</v>
      </c>
    </row>
    <row r="7672" spans="1:13" x14ac:dyDescent="0.25">
      <c r="A7672" s="9"/>
      <c r="H7672" s="9"/>
      <c r="J7672">
        <v>20</v>
      </c>
      <c r="K7672">
        <f ca="1">SIMULATION!$D$3*SIMULATION!$D$17/$H7652/(SIMULATION!$D$17-$I7652)*(((EXP(-$I7652*$J7672))/(1-EXP(-SIMULATION!$D$4*$I7652)))-(EXP(-SIMULATION!$D$17*$J7672)/(1-EXP(-SIMULATION!$D$4*SIMULATION!$D$17))))</f>
        <v>1.8011052350687067</v>
      </c>
      <c r="L7672">
        <v>2.0244399375791627E-2</v>
      </c>
      <c r="M7672">
        <f t="shared" ca="1" si="119"/>
        <v>1.8375675287652669</v>
      </c>
    </row>
    <row r="7673" spans="1:13" x14ac:dyDescent="0.25">
      <c r="A7673" s="9"/>
      <c r="H7673" s="9"/>
      <c r="J7673">
        <v>21</v>
      </c>
      <c r="K7673">
        <f ca="1">SIMULATION!$D$3*SIMULATION!$D$17/$H7652/(SIMULATION!$D$17-$I7652)*(((EXP(-$I7652*$J7673))/(1-EXP(-SIMULATION!$D$4*$I7652)))-(EXP(-SIMULATION!$D$17*$J7673)/(1-EXP(-SIMULATION!$D$4*SIMULATION!$D$17))))</f>
        <v>1.7737412606988927</v>
      </c>
      <c r="L7673">
        <v>0.10145925162694817</v>
      </c>
      <c r="M7673">
        <f t="shared" ca="1" si="119"/>
        <v>1.9537037215892419</v>
      </c>
    </row>
    <row r="7674" spans="1:13" x14ac:dyDescent="0.25">
      <c r="A7674" s="9"/>
      <c r="H7674" s="9"/>
      <c r="J7674">
        <v>22</v>
      </c>
      <c r="K7674">
        <f ca="1">SIMULATION!$D$3*SIMULATION!$D$17/$H7652/(SIMULATION!$D$17-$I7652)*(((EXP(-$I7652*$J7674))/(1-EXP(-SIMULATION!$D$4*$I7652)))-(EXP(-SIMULATION!$D$17*$J7674)/(1-EXP(-SIMULATION!$D$4*SIMULATION!$D$17))))</f>
        <v>1.746780866381628</v>
      </c>
      <c r="L7674">
        <v>0.32324103187690634</v>
      </c>
      <c r="M7674">
        <f t="shared" ca="1" si="119"/>
        <v>2.311412116093662</v>
      </c>
    </row>
    <row r="7675" spans="1:13" x14ac:dyDescent="0.25">
      <c r="A7675" s="9"/>
      <c r="H7675" s="9"/>
      <c r="J7675">
        <v>23</v>
      </c>
      <c r="K7675">
        <f ca="1">SIMULATION!$D$3*SIMULATION!$D$17/$H7652/(SIMULATION!$D$17-$I7652)*(((EXP(-$I7652*$J7675))/(1-EXP(-SIMULATION!$D$4*$I7652)))-(EXP(-SIMULATION!$D$17*$J7675)/(1-EXP(-SIMULATION!$D$4*SIMULATION!$D$17))))</f>
        <v>1.7202224722010517</v>
      </c>
      <c r="L7675">
        <v>-8.9937447101075221E-2</v>
      </c>
      <c r="M7675">
        <f t="shared" ca="1" si="119"/>
        <v>1.5655100546053888</v>
      </c>
    </row>
    <row r="7676" spans="1:13" x14ac:dyDescent="0.25">
      <c r="A7676" s="9"/>
      <c r="H7676" s="9"/>
      <c r="J7676">
        <v>24</v>
      </c>
      <c r="K7676">
        <f ca="1">SIMULATION!$D$3*SIMULATION!$D$17/$H7652/(SIMULATION!$D$17-$I7652)*(((EXP(-$I7652*$J7676))/(1-EXP(-SIMULATION!$D$4*$I7652)))-(EXP(-SIMULATION!$D$17*$J7676)/(1-EXP(-SIMULATION!$D$4*SIMULATION!$D$17))))</f>
        <v>1.6940628845973047</v>
      </c>
      <c r="L7676">
        <v>-1.3077222050650488E-2</v>
      </c>
      <c r="M7676">
        <f t="shared" ca="1" si="119"/>
        <v>1.6719092480876601</v>
      </c>
    </row>
    <row r="7677" spans="1:13" x14ac:dyDescent="0.25">
      <c r="A7677" s="9">
        <v>308</v>
      </c>
      <c r="B7677" s="2">
        <f ca="1">NORMINV(RAND(),SIMULATION!D7,SIMULATION!D8)</f>
        <v>62.214047356702913</v>
      </c>
      <c r="C7677" s="2">
        <v>2</v>
      </c>
      <c r="D7677" s="2">
        <f ca="1">SIMULATION!$D$11*(1+(SIMULATION!$D$12*LN(1+$C7677)))*(1+(SIMULATION!$D$13*(($B7677/63.5)-1)))</f>
        <v>10.142564204860367</v>
      </c>
      <c r="E7677" s="2">
        <v>-0.15297403062959286</v>
      </c>
      <c r="F7677" s="2">
        <f ca="1">D7677*(1+E7677)</f>
        <v>8.5910152775234465</v>
      </c>
      <c r="G7677" s="2">
        <v>-0.15807208059367109</v>
      </c>
      <c r="H7677" s="9">
        <f>SIMULATION!$D$15*EXP($G$7677)</f>
        <v>188.47887630929199</v>
      </c>
      <c r="I7677" s="2">
        <f ca="1">$F7677/$H7677</f>
        <v>4.5580785739754062E-2</v>
      </c>
      <c r="J7677">
        <v>0</v>
      </c>
      <c r="K7677">
        <f ca="1">SIMULATION!$D$3*SIMULATION!$D$17/$H7677/(SIMULATION!$D$17-$I7677)*(((EXP(-$I7677*$J7677))/(1-EXP(-SIMULATION!$D$4*$I7677)))-(EXP(-SIMULATION!$D$17*$J7677)/(1-EXP(-SIMULATION!$D$4*SIMULATION!$D$17))))</f>
        <v>1.6369268218782322</v>
      </c>
      <c r="L7677">
        <v>0.26560955857050916</v>
      </c>
      <c r="M7677">
        <f t="shared" ca="1" si="119"/>
        <v>2.071710232449536</v>
      </c>
    </row>
    <row r="7678" spans="1:13" x14ac:dyDescent="0.25">
      <c r="A7678" s="9"/>
      <c r="H7678" s="9"/>
      <c r="J7678">
        <v>1</v>
      </c>
      <c r="K7678">
        <f ca="1">SIMULATION!$D$3*SIMULATION!$D$17/$H7677/(SIMULATION!$D$17-$I7677)*(((EXP(-$I7677*$J7678))/(1-EXP(-SIMULATION!$D$4*$I7677)))-(EXP(-SIMULATION!$D$17*$J7678)/(1-EXP(-SIMULATION!$D$4*SIMULATION!$D$17))))</f>
        <v>2.5868695982085801</v>
      </c>
      <c r="L7678">
        <v>-4.8182401766565804E-2</v>
      </c>
      <c r="M7678">
        <f t="shared" ca="1" si="119"/>
        <v>2.4622280079099794</v>
      </c>
    </row>
    <row r="7679" spans="1:13" x14ac:dyDescent="0.25">
      <c r="A7679" s="9"/>
      <c r="H7679" s="9"/>
      <c r="J7679">
        <v>2</v>
      </c>
      <c r="K7679">
        <f ca="1">SIMULATION!$D$3*SIMULATION!$D$17/$H7677/(SIMULATION!$D$17-$I7677)*(((EXP(-$I7677*$J7679))/(1-EXP(-SIMULATION!$D$4*$I7677)))-(EXP(-SIMULATION!$D$17*$J7679)/(1-EXP(-SIMULATION!$D$4*SIMULATION!$D$17))))</f>
        <v>3.127091450032248</v>
      </c>
      <c r="L7679">
        <v>8.1879962240913151E-2</v>
      </c>
      <c r="M7679">
        <f t="shared" ca="1" si="119"/>
        <v>3.3831375798847709</v>
      </c>
    </row>
    <row r="7680" spans="1:13" x14ac:dyDescent="0.25">
      <c r="A7680" s="9"/>
      <c r="H7680" s="9"/>
      <c r="J7680">
        <v>3</v>
      </c>
      <c r="K7680">
        <f ca="1">SIMULATION!$D$3*SIMULATION!$D$17/$H7677/(SIMULATION!$D$17-$I7677)*(((EXP(-$I7677*$J7680))/(1-EXP(-SIMULATION!$D$4*$I7677)))-(EXP(-SIMULATION!$D$17*$J7680)/(1-EXP(-SIMULATION!$D$4*SIMULATION!$D$17))))</f>
        <v>3.407807475167596</v>
      </c>
      <c r="L7680">
        <v>-0.14158597698302564</v>
      </c>
      <c r="M7680">
        <f t="shared" ca="1" si="119"/>
        <v>2.9253097244259338</v>
      </c>
    </row>
    <row r="7681" spans="1:13" x14ac:dyDescent="0.25">
      <c r="A7681" s="9"/>
      <c r="H7681" s="9"/>
      <c r="J7681">
        <v>4</v>
      </c>
      <c r="K7681">
        <f ca="1">SIMULATION!$D$3*SIMULATION!$D$17/$H7677/(SIMULATION!$D$17-$I7677)*(((EXP(-$I7677*$J7681))/(1-EXP(-SIMULATION!$D$4*$I7677)))-(EXP(-SIMULATION!$D$17*$J7681)/(1-EXP(-SIMULATION!$D$4*SIMULATION!$D$17))))</f>
        <v>3.5251431077725455</v>
      </c>
      <c r="L7681">
        <v>0.43782774122171003</v>
      </c>
      <c r="M7681">
        <f t="shared" ca="1" si="119"/>
        <v>5.0685485521318778</v>
      </c>
    </row>
    <row r="7682" spans="1:13" x14ac:dyDescent="0.25">
      <c r="A7682" s="9"/>
      <c r="H7682" s="9"/>
      <c r="J7682">
        <v>5</v>
      </c>
      <c r="K7682">
        <f ca="1">SIMULATION!$D$3*SIMULATION!$D$17/$H7677/(SIMULATION!$D$17-$I7677)*(((EXP(-$I7677*$J7682))/(1-EXP(-SIMULATION!$D$4*$I7677)))-(EXP(-SIMULATION!$D$17*$J7682)/(1-EXP(-SIMULATION!$D$4*SIMULATION!$D$17))))</f>
        <v>3.5405678743816944</v>
      </c>
      <c r="L7682">
        <v>7.5566418112328032E-2</v>
      </c>
      <c r="M7682">
        <f t="shared" ca="1" si="119"/>
        <v>3.8081159067322985</v>
      </c>
    </row>
    <row r="7683" spans="1:13" x14ac:dyDescent="0.25">
      <c r="A7683" s="9"/>
      <c r="H7683" s="9"/>
      <c r="J7683">
        <v>6</v>
      </c>
      <c r="K7683">
        <f ca="1">SIMULATION!$D$3*SIMULATION!$D$17/$H7677/(SIMULATION!$D$17-$I7677)*(((EXP(-$I7677*$J7683))/(1-EXP(-SIMULATION!$D$4*$I7677)))-(EXP(-SIMULATION!$D$17*$J7683)/(1-EXP(-SIMULATION!$D$4*SIMULATION!$D$17))))</f>
        <v>3.4933487464442932</v>
      </c>
      <c r="L7683">
        <v>0.23051753249568283</v>
      </c>
      <c r="M7683">
        <f t="shared" ref="M7683:M7746" ca="1" si="120">$K7683*(1+$L7683)</f>
        <v>4.2986268796215183</v>
      </c>
    </row>
    <row r="7684" spans="1:13" x14ac:dyDescent="0.25">
      <c r="A7684" s="9"/>
      <c r="H7684" s="9"/>
      <c r="J7684">
        <v>7</v>
      </c>
      <c r="K7684">
        <f ca="1">SIMULATION!$D$3*SIMULATION!$D$17/$H7677/(SIMULATION!$D$17-$I7677)*(((EXP(-$I7677*$J7684))/(1-EXP(-SIMULATION!$D$4*$I7677)))-(EXP(-SIMULATION!$D$17*$J7684)/(1-EXP(-SIMULATION!$D$4*SIMULATION!$D$17))))</f>
        <v>3.4085302928787109</v>
      </c>
      <c r="L7684">
        <v>0.30533131711169587</v>
      </c>
      <c r="M7684">
        <f t="shared" ca="1" si="120"/>
        <v>4.4492613366184823</v>
      </c>
    </row>
    <row r="7685" spans="1:13" x14ac:dyDescent="0.25">
      <c r="A7685" s="9"/>
      <c r="H7685" s="9"/>
      <c r="J7685">
        <v>8</v>
      </c>
      <c r="K7685">
        <f ca="1">SIMULATION!$D$3*SIMULATION!$D$17/$H7677/(SIMULATION!$D$17-$I7677)*(((EXP(-$I7677*$J7685))/(1-EXP(-SIMULATION!$D$4*$I7677)))-(EXP(-SIMULATION!$D$17*$J7685)/(1-EXP(-SIMULATION!$D$4*SIMULATION!$D$17))))</f>
        <v>3.3020483089848889</v>
      </c>
      <c r="L7685">
        <v>-0.24829215938177282</v>
      </c>
      <c r="M7685">
        <f t="shared" ca="1" si="120"/>
        <v>2.4821756039640994</v>
      </c>
    </row>
    <row r="7686" spans="1:13" x14ac:dyDescent="0.25">
      <c r="A7686" s="9"/>
      <c r="H7686" s="9"/>
      <c r="J7686">
        <v>9</v>
      </c>
      <c r="K7686">
        <f ca="1">SIMULATION!$D$3*SIMULATION!$D$17/$H7677/(SIMULATION!$D$17-$I7677)*(((EXP(-$I7677*$J7686))/(1-EXP(-SIMULATION!$D$4*$I7677)))-(EXP(-SIMULATION!$D$17*$J7686)/(1-EXP(-SIMULATION!$D$4*SIMULATION!$D$17))))</f>
        <v>3.1840065184057726</v>
      </c>
      <c r="L7686">
        <v>-0.10055543505692358</v>
      </c>
      <c r="M7686">
        <f t="shared" ca="1" si="120"/>
        <v>2.8638373577233995</v>
      </c>
    </row>
    <row r="7687" spans="1:13" x14ac:dyDescent="0.25">
      <c r="A7687" s="9"/>
      <c r="H7687" s="9"/>
      <c r="J7687">
        <v>10</v>
      </c>
      <c r="K7687">
        <f ca="1">SIMULATION!$D$3*SIMULATION!$D$17/$H7677/(SIMULATION!$D$17-$I7677)*(((EXP(-$I7677*$J7687))/(1-EXP(-SIMULATION!$D$4*$I7677)))-(EXP(-SIMULATION!$D$17*$J7687)/(1-EXP(-SIMULATION!$D$4*SIMULATION!$D$17))))</f>
        <v>3.060776138202296</v>
      </c>
      <c r="L7687">
        <v>-7.4826607262208966E-2</v>
      </c>
      <c r="M7687">
        <f t="shared" ca="1" si="120"/>
        <v>2.8317486441914919</v>
      </c>
    </row>
    <row r="7688" spans="1:13" x14ac:dyDescent="0.25">
      <c r="A7688" s="9"/>
      <c r="H7688" s="9"/>
      <c r="J7688">
        <v>11</v>
      </c>
      <c r="K7688">
        <f ca="1">SIMULATION!$D$3*SIMULATION!$D$17/$H7677/(SIMULATION!$D$17-$I7677)*(((EXP(-$I7677*$J7688))/(1-EXP(-SIMULATION!$D$4*$I7677)))-(EXP(-SIMULATION!$D$17*$J7688)/(1-EXP(-SIMULATION!$D$4*SIMULATION!$D$17))))</f>
        <v>2.9363411160646757</v>
      </c>
      <c r="L7688">
        <v>0.23569051992265824</v>
      </c>
      <c r="M7688">
        <f t="shared" ca="1" si="120"/>
        <v>3.6284088803802375</v>
      </c>
    </row>
    <row r="7689" spans="1:13" x14ac:dyDescent="0.25">
      <c r="A7689" s="9"/>
      <c r="H7689" s="9"/>
      <c r="J7689">
        <v>12</v>
      </c>
      <c r="K7689">
        <f ca="1">SIMULATION!$D$3*SIMULATION!$D$17/$H7677/(SIMULATION!$D$17-$I7677)*(((EXP(-$I7677*$J7689))/(1-EXP(-SIMULATION!$D$4*$I7677)))-(EXP(-SIMULATION!$D$17*$J7689)/(1-EXP(-SIMULATION!$D$4*SIMULATION!$D$17))))</f>
        <v>2.8131599854990053</v>
      </c>
      <c r="L7689">
        <v>-2.924873238515302E-2</v>
      </c>
      <c r="M7689">
        <f t="shared" ca="1" si="120"/>
        <v>2.7308786219265238</v>
      </c>
    </row>
    <row r="7690" spans="1:13" x14ac:dyDescent="0.25">
      <c r="A7690" s="9"/>
      <c r="H7690" s="9"/>
      <c r="J7690">
        <v>13</v>
      </c>
      <c r="K7690">
        <f ca="1">SIMULATION!$D$3*SIMULATION!$D$17/$H7677/(SIMULATION!$D$17-$I7677)*(((EXP(-$I7677*$J7690))/(1-EXP(-SIMULATION!$D$4*$I7677)))-(EXP(-SIMULATION!$D$17*$J7690)/(1-EXP(-SIMULATION!$D$4*SIMULATION!$D$17))))</f>
        <v>2.6927179672333228</v>
      </c>
      <c r="L7690">
        <v>1.6753977551975507E-2</v>
      </c>
      <c r="M7690">
        <f t="shared" ca="1" si="120"/>
        <v>2.7378317036101514</v>
      </c>
    </row>
    <row r="7691" spans="1:13" x14ac:dyDescent="0.25">
      <c r="A7691" s="9"/>
      <c r="H7691" s="9"/>
      <c r="J7691">
        <v>14</v>
      </c>
      <c r="K7691">
        <f ca="1">SIMULATION!$D$3*SIMULATION!$D$17/$H7677/(SIMULATION!$D$17-$I7677)*(((EXP(-$I7677*$J7691))/(1-EXP(-SIMULATION!$D$4*$I7677)))-(EXP(-SIMULATION!$D$17*$J7691)/(1-EXP(-SIMULATION!$D$4*SIMULATION!$D$17))))</f>
        <v>2.5758805816290677</v>
      </c>
      <c r="L7691">
        <v>-0.25493247827780169</v>
      </c>
      <c r="M7691">
        <f t="shared" ca="1" si="120"/>
        <v>1.9192049612067041</v>
      </c>
    </row>
    <row r="7692" spans="1:13" x14ac:dyDescent="0.25">
      <c r="A7692" s="9"/>
      <c r="H7692" s="9"/>
      <c r="J7692">
        <v>15</v>
      </c>
      <c r="K7692">
        <f ca="1">SIMULATION!$D$3*SIMULATION!$D$17/$H7677/(SIMULATION!$D$17-$I7677)*(((EXP(-$I7677*$J7692))/(1-EXP(-SIMULATION!$D$4*$I7677)))-(EXP(-SIMULATION!$D$17*$J7692)/(1-EXP(-SIMULATION!$D$4*SIMULATION!$D$17))))</f>
        <v>2.4631200728840366</v>
      </c>
      <c r="L7692">
        <v>0.28227625437720627</v>
      </c>
      <c r="M7692">
        <f t="shared" ca="1" si="120"/>
        <v>3.158400381139054</v>
      </c>
    </row>
    <row r="7693" spans="1:13" x14ac:dyDescent="0.25">
      <c r="A7693" s="9"/>
      <c r="H7693" s="9"/>
      <c r="J7693">
        <v>16</v>
      </c>
      <c r="K7693">
        <f ca="1">SIMULATION!$D$3*SIMULATION!$D$17/$H7677/(SIMULATION!$D$17-$I7677)*(((EXP(-$I7677*$J7693))/(1-EXP(-SIMULATION!$D$4*$I7677)))-(EXP(-SIMULATION!$D$17*$J7693)/(1-EXP(-SIMULATION!$D$4*SIMULATION!$D$17))))</f>
        <v>2.3546603359290694</v>
      </c>
      <c r="L7693">
        <v>-7.8785591050787099E-2</v>
      </c>
      <c r="M7693">
        <f t="shared" ca="1" si="120"/>
        <v>2.1691470296390527</v>
      </c>
    </row>
    <row r="7694" spans="1:13" x14ac:dyDescent="0.25">
      <c r="A7694" s="9"/>
      <c r="H7694" s="9"/>
      <c r="J7694">
        <v>17</v>
      </c>
      <c r="K7694">
        <f ca="1">SIMULATION!$D$3*SIMULATION!$D$17/$H7677/(SIMULATION!$D$17-$I7677)*(((EXP(-$I7677*$J7694))/(1-EXP(-SIMULATION!$D$4*$I7677)))-(EXP(-SIMULATION!$D$17*$J7694)/(1-EXP(-SIMULATION!$D$4*SIMULATION!$D$17))))</f>
        <v>2.2505696255020271</v>
      </c>
      <c r="L7694">
        <v>0.23745731326319702</v>
      </c>
      <c r="M7694">
        <f t="shared" ca="1" si="120"/>
        <v>2.7849838420854978</v>
      </c>
    </row>
    <row r="7695" spans="1:13" x14ac:dyDescent="0.25">
      <c r="A7695" s="9"/>
      <c r="H7695" s="9"/>
      <c r="J7695">
        <v>18</v>
      </c>
      <c r="K7695">
        <f ca="1">SIMULATION!$D$3*SIMULATION!$D$17/$H7677/(SIMULATION!$D$17-$I7677)*(((EXP(-$I7677*$J7695))/(1-EXP(-SIMULATION!$D$4*$I7677)))-(EXP(-SIMULATION!$D$17*$J7695)/(1-EXP(-SIMULATION!$D$4*SIMULATION!$D$17))))</f>
        <v>2.1508198100629214</v>
      </c>
      <c r="L7695">
        <v>-9.0176996808370907E-2</v>
      </c>
      <c r="M7695">
        <f t="shared" ca="1" si="120"/>
        <v>1.9568653389154964</v>
      </c>
    </row>
    <row r="7696" spans="1:13" x14ac:dyDescent="0.25">
      <c r="A7696" s="9"/>
      <c r="H7696" s="9"/>
      <c r="J7696">
        <v>19</v>
      </c>
      <c r="K7696">
        <f ca="1">SIMULATION!$D$3*SIMULATION!$D$17/$H7677/(SIMULATION!$D$17-$I7677)*(((EXP(-$I7677*$J7696))/(1-EXP(-SIMULATION!$D$4*$I7677)))-(EXP(-SIMULATION!$D$17*$J7696)/(1-EXP(-SIMULATION!$D$4*SIMULATION!$D$17))))</f>
        <v>2.055324193795911</v>
      </c>
      <c r="L7696">
        <v>-7.0312547262162836E-2</v>
      </c>
      <c r="M7696">
        <f t="shared" ca="1" si="120"/>
        <v>1.9108091142805692</v>
      </c>
    </row>
    <row r="7697" spans="1:13" x14ac:dyDescent="0.25">
      <c r="A7697" s="9"/>
      <c r="H7697" s="9"/>
      <c r="J7697">
        <v>20</v>
      </c>
      <c r="K7697">
        <f ca="1">SIMULATION!$D$3*SIMULATION!$D$17/$H7677/(SIMULATION!$D$17-$I7677)*(((EXP(-$I7677*$J7697))/(1-EXP(-SIMULATION!$D$4*$I7677)))-(EXP(-SIMULATION!$D$17*$J7697)/(1-EXP(-SIMULATION!$D$4*SIMULATION!$D$17))))</f>
        <v>1.9639616111755425</v>
      </c>
      <c r="L7697">
        <v>5.2870247298955717E-2</v>
      </c>
      <c r="M7697">
        <f t="shared" ca="1" si="120"/>
        <v>2.0677967472440488</v>
      </c>
    </row>
    <row r="7698" spans="1:13" x14ac:dyDescent="0.25">
      <c r="A7698" s="9"/>
      <c r="H7698" s="9"/>
      <c r="J7698">
        <v>21</v>
      </c>
      <c r="K7698">
        <f ca="1">SIMULATION!$D$3*SIMULATION!$D$17/$H7677/(SIMULATION!$D$17-$I7677)*(((EXP(-$I7677*$J7698))/(1-EXP(-SIMULATION!$D$4*$I7677)))-(EXP(-SIMULATION!$D$17*$J7698)/(1-EXP(-SIMULATION!$D$4*SIMULATION!$D$17))))</f>
        <v>1.8765917310168609</v>
      </c>
      <c r="L7698">
        <v>0.46675088353496519</v>
      </c>
      <c r="M7698">
        <f t="shared" ca="1" si="120"/>
        <v>2.7524925795033903</v>
      </c>
    </row>
    <row r="7699" spans="1:13" x14ac:dyDescent="0.25">
      <c r="A7699" s="9"/>
      <c r="H7699" s="9"/>
      <c r="J7699">
        <v>22</v>
      </c>
      <c r="K7699">
        <f ca="1">SIMULATION!$D$3*SIMULATION!$D$17/$H7677/(SIMULATION!$D$17-$I7677)*(((EXP(-$I7677*$J7699))/(1-EXP(-SIMULATION!$D$4*$I7677)))-(EXP(-SIMULATION!$D$17*$J7699)/(1-EXP(-SIMULATION!$D$4*SIMULATION!$D$17))))</f>
        <v>1.7930647334240606</v>
      </c>
      <c r="L7699">
        <v>-0.52375714325506728</v>
      </c>
      <c r="M7699">
        <f t="shared" ca="1" si="120"/>
        <v>0.85393427097446584</v>
      </c>
    </row>
    <row r="7700" spans="1:13" x14ac:dyDescent="0.25">
      <c r="A7700" s="9"/>
      <c r="H7700" s="9"/>
      <c r="J7700">
        <v>23</v>
      </c>
      <c r="K7700">
        <f ca="1">SIMULATION!$D$3*SIMULATION!$D$17/$H7677/(SIMULATION!$D$17-$I7677)*(((EXP(-$I7677*$J7700))/(1-EXP(-SIMULATION!$D$4*$I7677)))-(EXP(-SIMULATION!$D$17*$J7700)/(1-EXP(-SIMULATION!$D$4*SIMULATION!$D$17))))</f>
        <v>1.7132273865598979</v>
      </c>
      <c r="L7700">
        <v>-9.5618319996773407E-2</v>
      </c>
      <c r="M7700">
        <f t="shared" ca="1" si="120"/>
        <v>1.5494114620845778</v>
      </c>
    </row>
    <row r="7701" spans="1:13" x14ac:dyDescent="0.25">
      <c r="A7701" s="9"/>
      <c r="H7701" s="9"/>
      <c r="J7701">
        <v>24</v>
      </c>
      <c r="K7701">
        <f ca="1">SIMULATION!$D$3*SIMULATION!$D$17/$H7677/(SIMULATION!$D$17-$I7677)*(((EXP(-$I7677*$J7701))/(1-EXP(-SIMULATION!$D$4*$I7677)))-(EXP(-SIMULATION!$D$17*$J7701)/(1-EXP(-SIMULATION!$D$4*SIMULATION!$D$17))))</f>
        <v>1.6369268218782325</v>
      </c>
      <c r="L7701">
        <v>-0.31871436836551398</v>
      </c>
      <c r="M7701">
        <f t="shared" ca="1" si="120"/>
        <v>1.1152147237827432</v>
      </c>
    </row>
    <row r="7702" spans="1:13" x14ac:dyDescent="0.25">
      <c r="A7702" s="9">
        <v>309</v>
      </c>
      <c r="B7702" s="2">
        <f ca="1">NORMINV(RAND(),SIMULATION!D7,SIMULATION!D8)</f>
        <v>65.528736828792773</v>
      </c>
      <c r="C7702" s="2">
        <v>2</v>
      </c>
      <c r="D7702" s="2">
        <f ca="1">SIMULATION!$D$11*(1+(SIMULATION!$D$12*LN(1+$C7702)))*(1+(SIMULATION!$D$13*(($B7702/63.5)-1)))</f>
        <v>10.388718803344494</v>
      </c>
      <c r="E7702" s="2">
        <v>-6.1827538002035824E-2</v>
      </c>
      <c r="F7702" s="2">
        <f ca="1">D7702*(1+E7702)</f>
        <v>9.746409896738248</v>
      </c>
      <c r="G7702" s="2">
        <v>8.3367309349625648E-2</v>
      </c>
      <c r="H7702" s="9">
        <f>SIMULATION!$D$15*EXP($G$7702)</f>
        <v>239.9487427200072</v>
      </c>
      <c r="I7702" s="2">
        <f ca="1">$F7702/$H7702</f>
        <v>4.0618716256876561E-2</v>
      </c>
      <c r="J7702">
        <v>0</v>
      </c>
      <c r="K7702">
        <f ca="1">SIMULATION!$D$3*SIMULATION!$D$17/$H7702/(SIMULATION!$D$17-$I7702)*(((EXP(-$I7702*$J7702))/(1-EXP(-SIMULATION!$D$4*$I7702)))-(EXP(-SIMULATION!$D$17*$J7702)/(1-EXP(-SIMULATION!$D$4*SIMULATION!$D$17))))</f>
        <v>1.5279558177339674</v>
      </c>
      <c r="L7702">
        <v>-0.19991686580553331</v>
      </c>
      <c r="M7702">
        <f t="shared" ca="1" si="120"/>
        <v>1.2224916795632621</v>
      </c>
    </row>
    <row r="7703" spans="1:13" x14ac:dyDescent="0.25">
      <c r="A7703" s="9"/>
      <c r="H7703" s="9"/>
      <c r="J7703">
        <v>1</v>
      </c>
      <c r="K7703">
        <f ca="1">SIMULATION!$D$3*SIMULATION!$D$17/$H7702/(SIMULATION!$D$17-$I7702)*(((EXP(-$I7702*$J7703))/(1-EXP(-SIMULATION!$D$4*$I7702)))-(EXP(-SIMULATION!$D$17*$J7703)/(1-EXP(-SIMULATION!$D$4*SIMULATION!$D$17))))</f>
        <v>2.2727340042996738</v>
      </c>
      <c r="L7703">
        <v>0.12477778459014061</v>
      </c>
      <c r="M7703">
        <f t="shared" ca="1" si="120"/>
        <v>2.5563207183188661</v>
      </c>
    </row>
    <row r="7704" spans="1:13" x14ac:dyDescent="0.25">
      <c r="A7704" s="9"/>
      <c r="H7704" s="9"/>
      <c r="J7704">
        <v>2</v>
      </c>
      <c r="K7704">
        <f ca="1">SIMULATION!$D$3*SIMULATION!$D$17/$H7702/(SIMULATION!$D$17-$I7702)*(((EXP(-$I7702*$J7704))/(1-EXP(-SIMULATION!$D$4*$I7702)))-(EXP(-SIMULATION!$D$17*$J7704)/(1-EXP(-SIMULATION!$D$4*SIMULATION!$D$17))))</f>
        <v>2.6985150982052044</v>
      </c>
      <c r="L7704">
        <v>-0.20780585940613636</v>
      </c>
      <c r="M7704">
        <f t="shared" ca="1" si="120"/>
        <v>2.1377478491022375</v>
      </c>
    </row>
    <row r="7705" spans="1:13" x14ac:dyDescent="0.25">
      <c r="A7705" s="9"/>
      <c r="H7705" s="9"/>
      <c r="J7705">
        <v>3</v>
      </c>
      <c r="K7705">
        <f ca="1">SIMULATION!$D$3*SIMULATION!$D$17/$H7702/(SIMULATION!$D$17-$I7702)*(((EXP(-$I7702*$J7705))/(1-EXP(-SIMULATION!$D$4*$I7702)))-(EXP(-SIMULATION!$D$17*$J7705)/(1-EXP(-SIMULATION!$D$4*SIMULATION!$D$17))))</f>
        <v>2.9219246957697851</v>
      </c>
      <c r="L7705">
        <v>-7.4651914264959152E-2</v>
      </c>
      <c r="M7705">
        <f t="shared" ca="1" si="120"/>
        <v>2.7037974238925124</v>
      </c>
    </row>
    <row r="7706" spans="1:13" x14ac:dyDescent="0.25">
      <c r="A7706" s="9"/>
      <c r="H7706" s="9"/>
      <c r="J7706">
        <v>4</v>
      </c>
      <c r="K7706">
        <f ca="1">SIMULATION!$D$3*SIMULATION!$D$17/$H7702/(SIMULATION!$D$17-$I7702)*(((EXP(-$I7702*$J7706))/(1-EXP(-SIMULATION!$D$4*$I7702)))-(EXP(-SIMULATION!$D$17*$J7706)/(1-EXP(-SIMULATION!$D$4*SIMULATION!$D$17))))</f>
        <v>3.0176177269479605</v>
      </c>
      <c r="L7706">
        <v>-0.32770120256934526</v>
      </c>
      <c r="M7706">
        <f t="shared" ca="1" si="120"/>
        <v>2.0287407689325394</v>
      </c>
    </row>
    <row r="7707" spans="1:13" x14ac:dyDescent="0.25">
      <c r="A7707" s="9"/>
      <c r="H7707" s="9"/>
      <c r="J7707">
        <v>5</v>
      </c>
      <c r="K7707">
        <f ca="1">SIMULATION!$D$3*SIMULATION!$D$17/$H7702/(SIMULATION!$D$17-$I7702)*(((EXP(-$I7702*$J7707))/(1-EXP(-SIMULATION!$D$4*$I7702)))-(EXP(-SIMULATION!$D$17*$J7707)/(1-EXP(-SIMULATION!$D$4*SIMULATION!$D$17))))</f>
        <v>3.0333565472190989</v>
      </c>
      <c r="L7707">
        <v>-0.23151283718401161</v>
      </c>
      <c r="M7707">
        <f t="shared" ca="1" si="120"/>
        <v>2.3310955667817082</v>
      </c>
    </row>
    <row r="7708" spans="1:13" x14ac:dyDescent="0.25">
      <c r="A7708" s="9"/>
      <c r="H7708" s="9"/>
      <c r="J7708">
        <v>6</v>
      </c>
      <c r="K7708">
        <f ca="1">SIMULATION!$D$3*SIMULATION!$D$17/$H7702/(SIMULATION!$D$17-$I7702)*(((EXP(-$I7702*$J7708))/(1-EXP(-SIMULATION!$D$4*$I7702)))-(EXP(-SIMULATION!$D$17*$J7708)/(1-EXP(-SIMULATION!$D$4*SIMULATION!$D$17))))</f>
        <v>2.9996732156437158</v>
      </c>
      <c r="L7708">
        <v>-8.9252915784166109E-2</v>
      </c>
      <c r="M7708">
        <f t="shared" ca="1" si="120"/>
        <v>2.7319436347478483</v>
      </c>
    </row>
    <row r="7709" spans="1:13" x14ac:dyDescent="0.25">
      <c r="A7709" s="9"/>
      <c r="H7709" s="9"/>
      <c r="J7709">
        <v>7</v>
      </c>
      <c r="K7709">
        <f ca="1">SIMULATION!$D$3*SIMULATION!$D$17/$H7702/(SIMULATION!$D$17-$I7702)*(((EXP(-$I7702*$J7709))/(1-EXP(-SIMULATION!$D$4*$I7702)))-(EXP(-SIMULATION!$D$17*$J7709)/(1-EXP(-SIMULATION!$D$4*SIMULATION!$D$17))))</f>
        <v>2.9360611930863065</v>
      </c>
      <c r="L7709">
        <v>-0.53635224958968997</v>
      </c>
      <c r="M7709">
        <f t="shared" ca="1" si="120"/>
        <v>1.361298167241477</v>
      </c>
    </row>
    <row r="7710" spans="1:13" x14ac:dyDescent="0.25">
      <c r="A7710" s="9"/>
      <c r="H7710" s="9"/>
      <c r="J7710">
        <v>8</v>
      </c>
      <c r="K7710">
        <f ca="1">SIMULATION!$D$3*SIMULATION!$D$17/$H7702/(SIMULATION!$D$17-$I7702)*(((EXP(-$I7702*$J7710))/(1-EXP(-SIMULATION!$D$4*$I7702)))-(EXP(-SIMULATION!$D$17*$J7710)/(1-EXP(-SIMULATION!$D$4*SIMULATION!$D$17))))</f>
        <v>2.8549430135694434</v>
      </c>
      <c r="L7710">
        <v>-0.19185453477315106</v>
      </c>
      <c r="M7710">
        <f t="shared" ca="1" si="120"/>
        <v>2.3072092498972201</v>
      </c>
    </row>
    <row r="7711" spans="1:13" x14ac:dyDescent="0.25">
      <c r="A7711" s="9"/>
      <c r="H7711" s="9"/>
      <c r="J7711">
        <v>9</v>
      </c>
      <c r="K7711">
        <f ca="1">SIMULATION!$D$3*SIMULATION!$D$17/$H7702/(SIMULATION!$D$17-$I7702)*(((EXP(-$I7702*$J7711))/(1-EXP(-SIMULATION!$D$4*$I7702)))-(EXP(-SIMULATION!$D$17*$J7711)/(1-EXP(-SIMULATION!$D$4*SIMULATION!$D$17))))</f>
        <v>2.7642127499636606</v>
      </c>
      <c r="L7711">
        <v>-0.81959435829009819</v>
      </c>
      <c r="M7711">
        <f t="shared" ca="1" si="120"/>
        <v>0.49867957497988658</v>
      </c>
    </row>
    <row r="7712" spans="1:13" x14ac:dyDescent="0.25">
      <c r="A7712" s="9"/>
      <c r="H7712" s="9"/>
      <c r="J7712">
        <v>10</v>
      </c>
      <c r="K7712">
        <f ca="1">SIMULATION!$D$3*SIMULATION!$D$17/$H7702/(SIMULATION!$D$17-$I7702)*(((EXP(-$I7702*$J7712))/(1-EXP(-SIMULATION!$D$4*$I7702)))-(EXP(-SIMULATION!$D$17*$J7712)/(1-EXP(-SIMULATION!$D$4*SIMULATION!$D$17))))</f>
        <v>2.6688651778443555</v>
      </c>
      <c r="L7712">
        <v>0.13115771071101071</v>
      </c>
      <c r="M7712">
        <f t="shared" ca="1" si="120"/>
        <v>3.0189074247667556</v>
      </c>
    </row>
    <row r="7713" spans="1:13" x14ac:dyDescent="0.25">
      <c r="A7713" s="9"/>
      <c r="H7713" s="9"/>
      <c r="J7713">
        <v>11</v>
      </c>
      <c r="K7713">
        <f ca="1">SIMULATION!$D$3*SIMULATION!$D$17/$H7702/(SIMULATION!$D$17-$I7702)*(((EXP(-$I7702*$J7713))/(1-EXP(-SIMULATION!$D$4*$I7702)))-(EXP(-SIMULATION!$D$17*$J7713)/(1-EXP(-SIMULATION!$D$4*SIMULATION!$D$17))))</f>
        <v>2.5720396777364658</v>
      </c>
      <c r="L7713">
        <v>-0.22552885789754595</v>
      </c>
      <c r="M7713">
        <f t="shared" ca="1" si="120"/>
        <v>1.9919705067493885</v>
      </c>
    </row>
    <row r="7714" spans="1:13" x14ac:dyDescent="0.25">
      <c r="A7714" s="9"/>
      <c r="H7714" s="9"/>
      <c r="J7714">
        <v>12</v>
      </c>
      <c r="K7714">
        <f ca="1">SIMULATION!$D$3*SIMULATION!$D$17/$H7702/(SIMULATION!$D$17-$I7702)*(((EXP(-$I7702*$J7714))/(1-EXP(-SIMULATION!$D$4*$I7702)))-(EXP(-SIMULATION!$D$17*$J7714)/(1-EXP(-SIMULATION!$D$4*SIMULATION!$D$17))))</f>
        <v>2.475689091709778</v>
      </c>
      <c r="L7714">
        <v>8.3528761566151827E-2</v>
      </c>
      <c r="M7714">
        <f t="shared" ca="1" si="120"/>
        <v>2.682480335563127</v>
      </c>
    </row>
    <row r="7715" spans="1:13" x14ac:dyDescent="0.25">
      <c r="A7715" s="9"/>
      <c r="H7715" s="9"/>
      <c r="J7715">
        <v>13</v>
      </c>
      <c r="K7715">
        <f ca="1">SIMULATION!$D$3*SIMULATION!$D$17/$H7702/(SIMULATION!$D$17-$I7702)*(((EXP(-$I7702*$J7715))/(1-EXP(-SIMULATION!$D$4*$I7702)))-(EXP(-SIMULATION!$D$17*$J7715)/(1-EXP(-SIMULATION!$D$4*SIMULATION!$D$17))))</f>
        <v>2.3810082456499284</v>
      </c>
      <c r="L7715">
        <v>-9.2228745086654018E-2</v>
      </c>
      <c r="M7715">
        <f t="shared" ca="1" si="120"/>
        <v>2.1614108431126597</v>
      </c>
    </row>
    <row r="7716" spans="1:13" x14ac:dyDescent="0.25">
      <c r="A7716" s="9"/>
      <c r="H7716" s="9"/>
      <c r="J7716">
        <v>14</v>
      </c>
      <c r="K7716">
        <f ca="1">SIMULATION!$D$3*SIMULATION!$D$17/$H7702/(SIMULATION!$D$17-$I7702)*(((EXP(-$I7702*$J7716))/(1-EXP(-SIMULATION!$D$4*$I7702)))-(EXP(-SIMULATION!$D$17*$J7716)/(1-EXP(-SIMULATION!$D$4*SIMULATION!$D$17))))</f>
        <v>2.2887084633319446</v>
      </c>
      <c r="L7716">
        <v>-0.11027967031022411</v>
      </c>
      <c r="M7716">
        <f t="shared" ca="1" si="120"/>
        <v>2.0363104485594778</v>
      </c>
    </row>
    <row r="7717" spans="1:13" x14ac:dyDescent="0.25">
      <c r="A7717" s="9"/>
      <c r="H7717" s="9"/>
      <c r="J7717">
        <v>15</v>
      </c>
      <c r="K7717">
        <f ca="1">SIMULATION!$D$3*SIMULATION!$D$17/$H7702/(SIMULATION!$D$17-$I7702)*(((EXP(-$I7702*$J7717))/(1-EXP(-SIMULATION!$D$4*$I7702)))-(EXP(-SIMULATION!$D$17*$J7717)/(1-EXP(-SIMULATION!$D$4*SIMULATION!$D$17))))</f>
        <v>2.1991933920199287</v>
      </c>
      <c r="L7717">
        <v>-0.25206205763420064</v>
      </c>
      <c r="M7717">
        <f t="shared" ca="1" si="120"/>
        <v>1.6448601804918481</v>
      </c>
    </row>
    <row r="7718" spans="1:13" x14ac:dyDescent="0.25">
      <c r="A7718" s="9"/>
      <c r="H7718" s="9"/>
      <c r="J7718">
        <v>16</v>
      </c>
      <c r="K7718">
        <f ca="1">SIMULATION!$D$3*SIMULATION!$D$17/$H7702/(SIMULATION!$D$17-$I7702)*(((EXP(-$I7702*$J7718))/(1-EXP(-SIMULATION!$D$4*$I7702)))-(EXP(-SIMULATION!$D$17*$J7718)/(1-EXP(-SIMULATION!$D$4*SIMULATION!$D$17))))</f>
        <v>2.1126715896667387</v>
      </c>
      <c r="L7718">
        <v>-0.39959825408471761</v>
      </c>
      <c r="M7718">
        <f t="shared" ca="1" si="120"/>
        <v>1.268451710981525</v>
      </c>
    </row>
    <row r="7719" spans="1:13" x14ac:dyDescent="0.25">
      <c r="A7719" s="9"/>
      <c r="H7719" s="9"/>
      <c r="J7719">
        <v>17</v>
      </c>
      <c r="K7719">
        <f ca="1">SIMULATION!$D$3*SIMULATION!$D$17/$H7702/(SIMULATION!$D$17-$I7702)*(((EXP(-$I7702*$J7719))/(1-EXP(-SIMULATION!$D$4*$I7702)))-(EXP(-SIMULATION!$D$17*$J7719)/(1-EXP(-SIMULATION!$D$4*SIMULATION!$D$17))))</f>
        <v>2.0292285908394896</v>
      </c>
      <c r="L7719">
        <v>-0.31040061628125698</v>
      </c>
      <c r="M7719">
        <f t="shared" ca="1" si="120"/>
        <v>1.3993547856673654</v>
      </c>
    </row>
    <row r="7720" spans="1:13" x14ac:dyDescent="0.25">
      <c r="A7720" s="9"/>
      <c r="H7720" s="9"/>
      <c r="J7720">
        <v>18</v>
      </c>
      <c r="K7720">
        <f ca="1">SIMULATION!$D$3*SIMULATION!$D$17/$H7702/(SIMULATION!$D$17-$I7702)*(((EXP(-$I7702*$J7720))/(1-EXP(-SIMULATION!$D$4*$I7702)))-(EXP(-SIMULATION!$D$17*$J7720)/(1-EXP(-SIMULATION!$D$4*SIMULATION!$D$17))))</f>
        <v>1.9488730089201238</v>
      </c>
      <c r="L7720">
        <v>0.42502287442340214</v>
      </c>
      <c r="M7720">
        <f t="shared" ca="1" si="120"/>
        <v>2.7771886170575395</v>
      </c>
    </row>
    <row r="7721" spans="1:13" x14ac:dyDescent="0.25">
      <c r="A7721" s="9"/>
      <c r="H7721" s="9"/>
      <c r="J7721">
        <v>19</v>
      </c>
      <c r="K7721">
        <f ca="1">SIMULATION!$D$3*SIMULATION!$D$17/$H7702/(SIMULATION!$D$17-$I7702)*(((EXP(-$I7702*$J7721))/(1-EXP(-SIMULATION!$D$4*$I7702)))-(EXP(-SIMULATION!$D$17*$J7721)/(1-EXP(-SIMULATION!$D$4*SIMULATION!$D$17))))</f>
        <v>1.8715660032810228</v>
      </c>
      <c r="L7721">
        <v>-0.58731954655482144</v>
      </c>
      <c r="M7721">
        <f t="shared" ca="1" si="120"/>
        <v>0.77235870688659303</v>
      </c>
    </row>
    <row r="7722" spans="1:13" x14ac:dyDescent="0.25">
      <c r="A7722" s="9"/>
      <c r="H7722" s="9"/>
      <c r="J7722">
        <v>20</v>
      </c>
      <c r="K7722">
        <f ca="1">SIMULATION!$D$3*SIMULATION!$D$17/$H7702/(SIMULATION!$D$17-$I7702)*(((EXP(-$I7702*$J7722))/(1-EXP(-SIMULATION!$D$4*$I7702)))-(EXP(-SIMULATION!$D$17*$J7722)/(1-EXP(-SIMULATION!$D$4*SIMULATION!$D$17))))</f>
        <v>1.797240089367256</v>
      </c>
      <c r="L7722">
        <v>0.47983132384428545</v>
      </c>
      <c r="M7722">
        <f t="shared" ca="1" si="120"/>
        <v>2.6596121807143684</v>
      </c>
    </row>
    <row r="7723" spans="1:13" x14ac:dyDescent="0.25">
      <c r="A7723" s="9"/>
      <c r="H7723" s="9"/>
      <c r="J7723">
        <v>21</v>
      </c>
      <c r="K7723">
        <f ca="1">SIMULATION!$D$3*SIMULATION!$D$17/$H7702/(SIMULATION!$D$17-$I7702)*(((EXP(-$I7702*$J7723))/(1-EXP(-SIMULATION!$D$4*$I7702)))-(EXP(-SIMULATION!$D$17*$J7723)/(1-EXP(-SIMULATION!$D$4*SIMULATION!$D$17))))</f>
        <v>1.7258111223683799</v>
      </c>
      <c r="L7723">
        <v>2.6715867099084297E-2</v>
      </c>
      <c r="M7723">
        <f t="shared" ca="1" si="120"/>
        <v>1.7719176629516951</v>
      </c>
    </row>
    <row r="7724" spans="1:13" x14ac:dyDescent="0.25">
      <c r="A7724" s="9"/>
      <c r="H7724" s="9"/>
      <c r="J7724">
        <v>22</v>
      </c>
      <c r="K7724">
        <f ca="1">SIMULATION!$D$3*SIMULATION!$D$17/$H7702/(SIMULATION!$D$17-$I7702)*(((EXP(-$I7702*$J7724))/(1-EXP(-SIMULATION!$D$4*$I7702)))-(EXP(-SIMULATION!$D$17*$J7724)/(1-EXP(-SIMULATION!$D$4*SIMULATION!$D$17))))</f>
        <v>1.6571859091583987</v>
      </c>
      <c r="L7724">
        <v>0.19961723822493826</v>
      </c>
      <c r="M7724">
        <f t="shared" ca="1" si="120"/>
        <v>1.987988783569882</v>
      </c>
    </row>
    <row r="7725" spans="1:13" x14ac:dyDescent="0.25">
      <c r="A7725" s="9"/>
      <c r="H7725" s="9"/>
      <c r="J7725">
        <v>23</v>
      </c>
      <c r="K7725">
        <f ca="1">SIMULATION!$D$3*SIMULATION!$D$17/$H7702/(SIMULATION!$D$17-$I7702)*(((EXP(-$I7702*$J7725))/(1-EXP(-SIMULATION!$D$4*$I7702)))-(EXP(-SIMULATION!$D$17*$J7725)/(1-EXP(-SIMULATION!$D$4*SIMULATION!$D$17))))</f>
        <v>1.5912670214101872</v>
      </c>
      <c r="L7725">
        <v>8.878346835247139E-2</v>
      </c>
      <c r="M7725">
        <f t="shared" ca="1" si="120"/>
        <v>1.7325452266458898</v>
      </c>
    </row>
    <row r="7726" spans="1:13" x14ac:dyDescent="0.25">
      <c r="A7726" s="9"/>
      <c r="H7726" s="9"/>
      <c r="J7726">
        <v>24</v>
      </c>
      <c r="K7726">
        <f ca="1">SIMULATION!$D$3*SIMULATION!$D$17/$H7702/(SIMULATION!$D$17-$I7702)*(((EXP(-$I7702*$J7726))/(1-EXP(-SIMULATION!$D$4*$I7702)))-(EXP(-SIMULATION!$D$17*$J7726)/(1-EXP(-SIMULATION!$D$4*SIMULATION!$D$17))))</f>
        <v>1.5279558177339674</v>
      </c>
      <c r="L7726">
        <v>-0.34312019469461413</v>
      </c>
      <c r="M7726">
        <f t="shared" ca="1" si="120"/>
        <v>1.0036833200683202</v>
      </c>
    </row>
    <row r="7727" spans="1:13" x14ac:dyDescent="0.25">
      <c r="A7727" s="9">
        <v>310</v>
      </c>
      <c r="B7727" s="2">
        <f ca="1">NORMINV(RAND(),SIMULATION!D7,SIMULATION!D8)</f>
        <v>63.030027220228575</v>
      </c>
      <c r="C7727" s="2">
        <v>2</v>
      </c>
      <c r="D7727" s="2">
        <f ca="1">SIMULATION!$D$11*(1+(SIMULATION!$D$12*LN(1+$C7727)))*(1+(SIMULATION!$D$13*(($B7727/63.5)-1)))</f>
        <v>10.203160287048016</v>
      </c>
      <c r="E7727" s="2">
        <v>0.14027879702564366</v>
      </c>
      <c r="F7727" s="2">
        <f ca="1">D7727*(1+E7727)</f>
        <v>11.634447337974933</v>
      </c>
      <c r="G7727" s="2">
        <v>-0.76235339139992619</v>
      </c>
      <c r="H7727" s="9">
        <f>SIMULATION!$D$15*EXP($G$7727)</f>
        <v>102.99749090452934</v>
      </c>
      <c r="I7727" s="2">
        <f ca="1">$F7727/$H7727</f>
        <v>0.11295855108508575</v>
      </c>
      <c r="J7727">
        <v>0</v>
      </c>
      <c r="K7727">
        <f ca="1">SIMULATION!$D$3*SIMULATION!$D$17/$H7727/(SIMULATION!$D$17-$I7727)*(((EXP(-$I7727*$J7727))/(1-EXP(-SIMULATION!$D$4*$I7727)))-(EXP(-SIMULATION!$D$17*$J7727)/(1-EXP(-SIMULATION!$D$4*SIMULATION!$D$17))))</f>
        <v>0.50940186537796517</v>
      </c>
      <c r="L7727">
        <v>-5.8333555436190523E-2</v>
      </c>
      <c r="M7727">
        <f t="shared" ca="1" si="120"/>
        <v>0.47968664342464074</v>
      </c>
    </row>
    <row r="7728" spans="1:13" x14ac:dyDescent="0.25">
      <c r="A7728" s="9"/>
      <c r="H7728" s="9"/>
      <c r="J7728">
        <v>1</v>
      </c>
      <c r="K7728">
        <f ca="1">SIMULATION!$D$3*SIMULATION!$D$17/$H7727/(SIMULATION!$D$17-$I7727)*(((EXP(-$I7727*$J7728))/(1-EXP(-SIMULATION!$D$4*$I7727)))-(EXP(-SIMULATION!$D$17*$J7728)/(1-EXP(-SIMULATION!$D$4*SIMULATION!$D$17))))</f>
        <v>2.2610845255238323</v>
      </c>
      <c r="L7728">
        <v>-5.2679667710253335E-2</v>
      </c>
      <c r="M7728">
        <f t="shared" ca="1" si="120"/>
        <v>2.1419713440544408</v>
      </c>
    </row>
    <row r="7729" spans="1:13" x14ac:dyDescent="0.25">
      <c r="A7729" s="9"/>
      <c r="H7729" s="9"/>
      <c r="J7729">
        <v>2</v>
      </c>
      <c r="K7729">
        <f ca="1">SIMULATION!$D$3*SIMULATION!$D$17/$H7727/(SIMULATION!$D$17-$I7727)*(((EXP(-$I7727*$J7729))/(1-EXP(-SIMULATION!$D$4*$I7727)))-(EXP(-SIMULATION!$D$17*$J7729)/(1-EXP(-SIMULATION!$D$4*SIMULATION!$D$17))))</f>
        <v>3.1769611181335575</v>
      </c>
      <c r="L7729">
        <v>-0.53193201569751214</v>
      </c>
      <c r="M7729">
        <f t="shared" ca="1" si="120"/>
        <v>1.4870337867721524</v>
      </c>
    </row>
    <row r="7730" spans="1:13" x14ac:dyDescent="0.25">
      <c r="A7730" s="9"/>
      <c r="H7730" s="9"/>
      <c r="J7730">
        <v>3</v>
      </c>
      <c r="K7730">
        <f ca="1">SIMULATION!$D$3*SIMULATION!$D$17/$H7727/(SIMULATION!$D$17-$I7727)*(((EXP(-$I7727*$J7730))/(1-EXP(-SIMULATION!$D$4*$I7727)))-(EXP(-SIMULATION!$D$17*$J7730)/(1-EXP(-SIMULATION!$D$4*SIMULATION!$D$17))))</f>
        <v>3.5793050366739125</v>
      </c>
      <c r="L7730">
        <v>-0.53281694389543777</v>
      </c>
      <c r="M7730">
        <f t="shared" ca="1" si="120"/>
        <v>1.6721906657637706</v>
      </c>
    </row>
    <row r="7731" spans="1:13" x14ac:dyDescent="0.25">
      <c r="A7731" s="9"/>
      <c r="H7731" s="9"/>
      <c r="J7731">
        <v>4</v>
      </c>
      <c r="K7731">
        <f ca="1">SIMULATION!$D$3*SIMULATION!$D$17/$H7727/(SIMULATION!$D$17-$I7727)*(((EXP(-$I7727*$J7731))/(1-EXP(-SIMULATION!$D$4*$I7727)))-(EXP(-SIMULATION!$D$17*$J7731)/(1-EXP(-SIMULATION!$D$4*SIMULATION!$D$17))))</f>
        <v>3.6722793183052547</v>
      </c>
      <c r="L7731">
        <v>2.9067976476885429E-2</v>
      </c>
      <c r="M7731">
        <f t="shared" ca="1" si="120"/>
        <v>3.7790250471463049</v>
      </c>
    </row>
    <row r="7732" spans="1:13" x14ac:dyDescent="0.25">
      <c r="A7732" s="9"/>
      <c r="H7732" s="9"/>
      <c r="J7732">
        <v>5</v>
      </c>
      <c r="K7732">
        <f ca="1">SIMULATION!$D$3*SIMULATION!$D$17/$H7727/(SIMULATION!$D$17-$I7727)*(((EXP(-$I7727*$J7732))/(1-EXP(-SIMULATION!$D$4*$I7727)))-(EXP(-SIMULATION!$D$17*$J7732)/(1-EXP(-SIMULATION!$D$4*SIMULATION!$D$17))))</f>
        <v>3.5846108348710506</v>
      </c>
      <c r="L7732">
        <v>9.7842395260113263E-2</v>
      </c>
      <c r="M7732">
        <f t="shared" ca="1" si="120"/>
        <v>3.9353377450301887</v>
      </c>
    </row>
    <row r="7733" spans="1:13" x14ac:dyDescent="0.25">
      <c r="A7733" s="9"/>
      <c r="H7733" s="9"/>
      <c r="J7733">
        <v>6</v>
      </c>
      <c r="K7733">
        <f ca="1">SIMULATION!$D$3*SIMULATION!$D$17/$H7727/(SIMULATION!$D$17-$I7727)*(((EXP(-$I7727*$J7733))/(1-EXP(-SIMULATION!$D$4*$I7727)))-(EXP(-SIMULATION!$D$17*$J7733)/(1-EXP(-SIMULATION!$D$4*SIMULATION!$D$17))))</f>
        <v>3.3969100531522116</v>
      </c>
      <c r="L7733">
        <v>0.29404309063526907</v>
      </c>
      <c r="M7733">
        <f t="shared" ca="1" si="120"/>
        <v>4.3957479837911047</v>
      </c>
    </row>
    <row r="7734" spans="1:13" x14ac:dyDescent="0.25">
      <c r="A7734" s="9"/>
      <c r="H7734" s="9"/>
      <c r="J7734">
        <v>7</v>
      </c>
      <c r="K7734">
        <f ca="1">SIMULATION!$D$3*SIMULATION!$D$17/$H7727/(SIMULATION!$D$17-$I7727)*(((EXP(-$I7727*$J7734))/(1-EXP(-SIMULATION!$D$4*$I7727)))-(EXP(-SIMULATION!$D$17*$J7734)/(1-EXP(-SIMULATION!$D$4*SIMULATION!$D$17))))</f>
        <v>3.1591541761237707</v>
      </c>
      <c r="L7734">
        <v>-9.5704986579730103E-2</v>
      </c>
      <c r="M7734">
        <f t="shared" ca="1" si="120"/>
        <v>2.8568073680945467</v>
      </c>
    </row>
    <row r="7735" spans="1:13" x14ac:dyDescent="0.25">
      <c r="A7735" s="9"/>
      <c r="H7735" s="9"/>
      <c r="J7735">
        <v>8</v>
      </c>
      <c r="K7735">
        <f ca="1">SIMULATION!$D$3*SIMULATION!$D$17/$H7727/(SIMULATION!$D$17-$I7727)*(((EXP(-$I7727*$J7735))/(1-EXP(-SIMULATION!$D$4*$I7727)))-(EXP(-SIMULATION!$D$17*$J7735)/(1-EXP(-SIMULATION!$D$4*SIMULATION!$D$17))))</f>
        <v>2.9018693060581562</v>
      </c>
      <c r="L7735">
        <v>-0.1491897434976345</v>
      </c>
      <c r="M7735">
        <f t="shared" ca="1" si="120"/>
        <v>2.4689401686236812</v>
      </c>
    </row>
    <row r="7736" spans="1:13" x14ac:dyDescent="0.25">
      <c r="A7736" s="9"/>
      <c r="H7736" s="9"/>
      <c r="J7736">
        <v>9</v>
      </c>
      <c r="K7736">
        <f ca="1">SIMULATION!$D$3*SIMULATION!$D$17/$H7727/(SIMULATION!$D$17-$I7727)*(((EXP(-$I7727*$J7736))/(1-EXP(-SIMULATION!$D$4*$I7727)))-(EXP(-SIMULATION!$D$17*$J7736)/(1-EXP(-SIMULATION!$D$4*SIMULATION!$D$17))))</f>
        <v>2.6432770798688785</v>
      </c>
      <c r="L7736">
        <v>-0.11535527141539124</v>
      </c>
      <c r="M7736">
        <f t="shared" ca="1" si="120"/>
        <v>2.3383611348945212</v>
      </c>
    </row>
    <row r="7737" spans="1:13" x14ac:dyDescent="0.25">
      <c r="A7737" s="9"/>
      <c r="H7737" s="9"/>
      <c r="J7737">
        <v>10</v>
      </c>
      <c r="K7737">
        <f ca="1">SIMULATION!$D$3*SIMULATION!$D$17/$H7727/(SIMULATION!$D$17-$I7727)*(((EXP(-$I7727*$J7737))/(1-EXP(-SIMULATION!$D$4*$I7727)))-(EXP(-SIMULATION!$D$17*$J7737)/(1-EXP(-SIMULATION!$D$4*SIMULATION!$D$17))))</f>
        <v>2.3938572874889044</v>
      </c>
      <c r="L7737">
        <v>-0.29273484171888103</v>
      </c>
      <c r="M7737">
        <f t="shared" ca="1" si="120"/>
        <v>1.69309185333825</v>
      </c>
    </row>
    <row r="7738" spans="1:13" x14ac:dyDescent="0.25">
      <c r="A7738" s="9"/>
      <c r="H7738" s="9"/>
      <c r="J7738">
        <v>11</v>
      </c>
      <c r="K7738">
        <f ca="1">SIMULATION!$D$3*SIMULATION!$D$17/$H7727/(SIMULATION!$D$17-$I7727)*(((EXP(-$I7727*$J7738))/(1-EXP(-SIMULATION!$D$4*$I7727)))-(EXP(-SIMULATION!$D$17*$J7738)/(1-EXP(-SIMULATION!$D$4*SIMULATION!$D$17))))</f>
        <v>2.1592564179725335</v>
      </c>
      <c r="L7738">
        <v>7.0573044729592804E-2</v>
      </c>
      <c r="M7738">
        <f t="shared" ca="1" si="120"/>
        <v>2.3116417177407698</v>
      </c>
    </row>
    <row r="7739" spans="1:13" x14ac:dyDescent="0.25">
      <c r="A7739" s="9"/>
      <c r="H7739" s="9"/>
      <c r="J7739">
        <v>12</v>
      </c>
      <c r="K7739">
        <f ca="1">SIMULATION!$D$3*SIMULATION!$D$17/$H7727/(SIMULATION!$D$17-$I7727)*(((EXP(-$I7727*$J7739))/(1-EXP(-SIMULATION!$D$4*$I7727)))-(EXP(-SIMULATION!$D$17*$J7739)/(1-EXP(-SIMULATION!$D$4*SIMULATION!$D$17))))</f>
        <v>1.9421378691437892</v>
      </c>
      <c r="L7739">
        <v>2.7489638470952846E-2</v>
      </c>
      <c r="M7739">
        <f t="shared" ca="1" si="120"/>
        <v>1.9955265370272988</v>
      </c>
    </row>
    <row r="7740" spans="1:13" x14ac:dyDescent="0.25">
      <c r="A7740" s="9"/>
      <c r="H7740" s="9"/>
      <c r="J7740">
        <v>13</v>
      </c>
      <c r="K7740">
        <f ca="1">SIMULATION!$D$3*SIMULATION!$D$17/$H7727/(SIMULATION!$D$17-$I7727)*(((EXP(-$I7727*$J7740))/(1-EXP(-SIMULATION!$D$4*$I7727)))-(EXP(-SIMULATION!$D$17*$J7740)/(1-EXP(-SIMULATION!$D$4*SIMULATION!$D$17))))</f>
        <v>1.7433554083212686</v>
      </c>
      <c r="L7740">
        <v>0.5776820816720214</v>
      </c>
      <c r="M7740">
        <f t="shared" ca="1" si="120"/>
        <v>2.7504605896944758</v>
      </c>
    </row>
    <row r="7741" spans="1:13" x14ac:dyDescent="0.25">
      <c r="A7741" s="9"/>
      <c r="H7741" s="9"/>
      <c r="J7741">
        <v>14</v>
      </c>
      <c r="K7741">
        <f ca="1">SIMULATION!$D$3*SIMULATION!$D$17/$H7727/(SIMULATION!$D$17-$I7727)*(((EXP(-$I7727*$J7741))/(1-EXP(-SIMULATION!$D$4*$I7727)))-(EXP(-SIMULATION!$D$17*$J7741)/(1-EXP(-SIMULATION!$D$4*SIMULATION!$D$17))))</f>
        <v>1.5626942588576627</v>
      </c>
      <c r="L7741">
        <v>-0.13040143899665366</v>
      </c>
      <c r="M7741">
        <f t="shared" ca="1" si="120"/>
        <v>1.3589166787908142</v>
      </c>
    </row>
    <row r="7742" spans="1:13" x14ac:dyDescent="0.25">
      <c r="A7742" s="9"/>
      <c r="H7742" s="9"/>
      <c r="J7742">
        <v>15</v>
      </c>
      <c r="K7742">
        <f ca="1">SIMULATION!$D$3*SIMULATION!$D$17/$H7727/(SIMULATION!$D$17-$I7727)*(((EXP(-$I7727*$J7742))/(1-EXP(-SIMULATION!$D$4*$I7727)))-(EXP(-SIMULATION!$D$17*$J7742)/(1-EXP(-SIMULATION!$D$4*SIMULATION!$D$17))))</f>
        <v>1.399336274587156</v>
      </c>
      <c r="L7742">
        <v>-0.65134122004743011</v>
      </c>
      <c r="M7742">
        <f t="shared" ca="1" si="120"/>
        <v>0.48789087824093214</v>
      </c>
    </row>
    <row r="7743" spans="1:13" x14ac:dyDescent="0.25">
      <c r="A7743" s="9"/>
      <c r="H7743" s="9"/>
      <c r="J7743">
        <v>16</v>
      </c>
      <c r="K7743">
        <f ca="1">SIMULATION!$D$3*SIMULATION!$D$17/$H7727/(SIMULATION!$D$17-$I7727)*(((EXP(-$I7727*$J7743))/(1-EXP(-SIMULATION!$D$4*$I7727)))-(EXP(-SIMULATION!$D$17*$J7743)/(1-EXP(-SIMULATION!$D$4*SIMULATION!$D$17))))</f>
        <v>1.2521493425820287</v>
      </c>
      <c r="L7743">
        <v>0.20908346119593341</v>
      </c>
      <c r="M7743">
        <f t="shared" ca="1" si="120"/>
        <v>1.5139530610632919</v>
      </c>
    </row>
    <row r="7744" spans="1:13" x14ac:dyDescent="0.25">
      <c r="A7744" s="9"/>
      <c r="H7744" s="9"/>
      <c r="J7744">
        <v>17</v>
      </c>
      <c r="K7744">
        <f ca="1">SIMULATION!$D$3*SIMULATION!$D$17/$H7727/(SIMULATION!$D$17-$I7727)*(((EXP(-$I7727*$J7744))/(1-EXP(-SIMULATION!$D$4*$I7727)))-(EXP(-SIMULATION!$D$17*$J7744)/(1-EXP(-SIMULATION!$D$4*SIMULATION!$D$17))))</f>
        <v>1.1198650755898079</v>
      </c>
      <c r="L7744">
        <v>-0.29455657174938438</v>
      </c>
      <c r="M7744">
        <f t="shared" ca="1" si="120"/>
        <v>0.7900014581022089</v>
      </c>
    </row>
    <row r="7745" spans="1:13" x14ac:dyDescent="0.25">
      <c r="A7745" s="9"/>
      <c r="H7745" s="9"/>
      <c r="J7745">
        <v>18</v>
      </c>
      <c r="K7745">
        <f ca="1">SIMULATION!$D$3*SIMULATION!$D$17/$H7727/(SIMULATION!$D$17-$I7727)*(((EXP(-$I7727*$J7745))/(1-EXP(-SIMULATION!$D$4*$I7727)))-(EXP(-SIMULATION!$D$17*$J7745)/(1-EXP(-SIMULATION!$D$4*SIMULATION!$D$17))))</f>
        <v>1.0011857470633159</v>
      </c>
      <c r="L7745">
        <v>-1.5084190056376057E-2</v>
      </c>
      <c r="M7745">
        <f t="shared" ca="1" si="120"/>
        <v>0.98608367097287797</v>
      </c>
    </row>
    <row r="7746" spans="1:13" x14ac:dyDescent="0.25">
      <c r="A7746" s="9"/>
      <c r="H7746" s="9"/>
      <c r="J7746">
        <v>19</v>
      </c>
      <c r="K7746">
        <f ca="1">SIMULATION!$D$3*SIMULATION!$D$17/$H7727/(SIMULATION!$D$17-$I7727)*(((EXP(-$I7727*$J7746))/(1-EXP(-SIMULATION!$D$4*$I7727)))-(EXP(-SIMULATION!$D$17*$J7746)/(1-EXP(-SIMULATION!$D$4*SIMULATION!$D$17))))</f>
        <v>0.89484662382695779</v>
      </c>
      <c r="L7746">
        <v>0.28923728311258573</v>
      </c>
      <c r="M7746">
        <f t="shared" ca="1" si="120"/>
        <v>1.1536696301051372</v>
      </c>
    </row>
    <row r="7747" spans="1:13" x14ac:dyDescent="0.25">
      <c r="A7747" s="9"/>
      <c r="H7747" s="9"/>
      <c r="J7747">
        <v>20</v>
      </c>
      <c r="K7747">
        <f ca="1">SIMULATION!$D$3*SIMULATION!$D$17/$H7727/(SIMULATION!$D$17-$I7727)*(((EXP(-$I7727*$J7747))/(1-EXP(-SIMULATION!$D$4*$I7727)))-(EXP(-SIMULATION!$D$17*$J7747)/(1-EXP(-SIMULATION!$D$4*SIMULATION!$D$17))))</f>
        <v>0.79965037805003114</v>
      </c>
      <c r="L7747">
        <v>1.421320953976027E-2</v>
      </c>
      <c r="M7747">
        <f t="shared" ref="M7747:M7810" ca="1" si="121">$K7747*(1+$L7747)</f>
        <v>0.81101597643180467</v>
      </c>
    </row>
    <row r="7748" spans="1:13" x14ac:dyDescent="0.25">
      <c r="A7748" s="9"/>
      <c r="H7748" s="9"/>
      <c r="J7748">
        <v>21</v>
      </c>
      <c r="K7748">
        <f ca="1">SIMULATION!$D$3*SIMULATION!$D$17/$H7727/(SIMULATION!$D$17-$I7727)*(((EXP(-$I7727*$J7748))/(1-EXP(-SIMULATION!$D$4*$I7727)))-(EXP(-SIMULATION!$D$17*$J7748)/(1-EXP(-SIMULATION!$D$4*SIMULATION!$D$17))))</f>
        <v>0.71448419788130435</v>
      </c>
      <c r="L7748">
        <v>-0.1219640401288789</v>
      </c>
      <c r="M7748">
        <f t="shared" ca="1" si="121"/>
        <v>0.62734281849945916</v>
      </c>
    </row>
    <row r="7749" spans="1:13" x14ac:dyDescent="0.25">
      <c r="A7749" s="9"/>
      <c r="H7749" s="9"/>
      <c r="J7749">
        <v>22</v>
      </c>
      <c r="K7749">
        <f ca="1">SIMULATION!$D$3*SIMULATION!$D$17/$H7727/(SIMULATION!$D$17-$I7727)*(((EXP(-$I7727*$J7749))/(1-EXP(-SIMULATION!$D$4*$I7727)))-(EXP(-SIMULATION!$D$17*$J7749)/(1-EXP(-SIMULATION!$D$4*SIMULATION!$D$17))))</f>
        <v>0.63832633876739586</v>
      </c>
      <c r="L7749">
        <v>0.36648198594152814</v>
      </c>
      <c r="M7749">
        <f t="shared" ca="1" si="121"/>
        <v>0.87226144307765585</v>
      </c>
    </row>
    <row r="7750" spans="1:13" x14ac:dyDescent="0.25">
      <c r="A7750" s="9"/>
      <c r="H7750" s="9"/>
      <c r="J7750">
        <v>23</v>
      </c>
      <c r="K7750">
        <f ca="1">SIMULATION!$D$3*SIMULATION!$D$17/$H7727/(SIMULATION!$D$17-$I7727)*(((EXP(-$I7727*$J7750))/(1-EXP(-SIMULATION!$D$4*$I7727)))-(EXP(-SIMULATION!$D$17*$J7750)/(1-EXP(-SIMULATION!$D$4*SIMULATION!$D$17))))</f>
        <v>0.57024637953095592</v>
      </c>
      <c r="L7750">
        <v>0.27900954912909187</v>
      </c>
      <c r="M7750">
        <f t="shared" ca="1" si="121"/>
        <v>0.72935056477638494</v>
      </c>
    </row>
    <row r="7751" spans="1:13" x14ac:dyDescent="0.25">
      <c r="A7751" s="9"/>
      <c r="H7751" s="9"/>
      <c r="J7751">
        <v>24</v>
      </c>
      <c r="K7751">
        <f ca="1">SIMULATION!$D$3*SIMULATION!$D$17/$H7727/(SIMULATION!$D$17-$I7727)*(((EXP(-$I7727*$J7751))/(1-EXP(-SIMULATION!$D$4*$I7727)))-(EXP(-SIMULATION!$D$17*$J7751)/(1-EXP(-SIMULATION!$D$4*SIMULATION!$D$17))))</f>
        <v>0.5094018653779665</v>
      </c>
      <c r="L7751">
        <v>0.45920889183841884</v>
      </c>
      <c r="M7751">
        <f t="shared" ca="1" si="121"/>
        <v>0.74332373147860598</v>
      </c>
    </row>
    <row r="7752" spans="1:13" x14ac:dyDescent="0.25">
      <c r="A7752" s="9">
        <v>311</v>
      </c>
      <c r="B7752" s="2">
        <f ca="1">NORMINV(RAND(),SIMULATION!D7,SIMULATION!D8)</f>
        <v>63.826309627905751</v>
      </c>
      <c r="C7752" s="2">
        <v>2</v>
      </c>
      <c r="D7752" s="2">
        <f ca="1">SIMULATION!$D$11*(1+(SIMULATION!$D$12*LN(1+$C7752)))*(1+(SIMULATION!$D$13*(($B7752/63.5)-1)))</f>
        <v>10.262293601945888</v>
      </c>
      <c r="E7752" s="2">
        <v>-5.1540298744381326E-2</v>
      </c>
      <c r="F7752" s="2">
        <f ca="1">D7752*(1+E7752)</f>
        <v>9.7333719238990444</v>
      </c>
      <c r="G7752" s="2">
        <v>-0.76444712639981083</v>
      </c>
      <c r="H7752" s="9">
        <f>SIMULATION!$D$15*EXP($G$7752)</f>
        <v>102.78206705184891</v>
      </c>
      <c r="I7752" s="2">
        <f ca="1">$F7752/$H7752</f>
        <v>9.4699126054635555E-2</v>
      </c>
      <c r="J7752">
        <v>0</v>
      </c>
      <c r="K7752">
        <f ca="1">SIMULATION!$D$3*SIMULATION!$D$17/$H7752/(SIMULATION!$D$17-$I7752)*(((EXP(-$I7752*$J7752))/(1-EXP(-SIMULATION!$D$4*$I7752)))-(EXP(-SIMULATION!$D$17*$J7752)/(1-EXP(-SIMULATION!$D$4*SIMULATION!$D$17))))</f>
        <v>0.78062355997711619</v>
      </c>
      <c r="L7752">
        <v>-0.41165486022973241</v>
      </c>
      <c r="M7752">
        <f t="shared" ca="1" si="121"/>
        <v>0.45927607750270028</v>
      </c>
    </row>
    <row r="7753" spans="1:13" x14ac:dyDescent="0.25">
      <c r="A7753" s="9"/>
      <c r="H7753" s="9"/>
      <c r="J7753">
        <v>1</v>
      </c>
      <c r="K7753">
        <f ca="1">SIMULATION!$D$3*SIMULATION!$D$17/$H7752/(SIMULATION!$D$17-$I7752)*(((EXP(-$I7752*$J7753))/(1-EXP(-SIMULATION!$D$4*$I7752)))-(EXP(-SIMULATION!$D$17*$J7753)/(1-EXP(-SIMULATION!$D$4*SIMULATION!$D$17))))</f>
        <v>2.5375159717995208</v>
      </c>
      <c r="L7753">
        <v>0.27649275437264614</v>
      </c>
      <c r="M7753">
        <f t="shared" ca="1" si="121"/>
        <v>3.2391207521069521</v>
      </c>
    </row>
    <row r="7754" spans="1:13" x14ac:dyDescent="0.25">
      <c r="A7754" s="9"/>
      <c r="H7754" s="9"/>
      <c r="J7754">
        <v>2</v>
      </c>
      <c r="K7754">
        <f ca="1">SIMULATION!$D$3*SIMULATION!$D$17/$H7752/(SIMULATION!$D$17-$I7752)*(((EXP(-$I7752*$J7754))/(1-EXP(-SIMULATION!$D$4*$I7752)))-(EXP(-SIMULATION!$D$17*$J7754)/(1-EXP(-SIMULATION!$D$4*SIMULATION!$D$17))))</f>
        <v>3.4793006611156536</v>
      </c>
      <c r="L7754">
        <v>0.27813028320404526</v>
      </c>
      <c r="M7754">
        <f t="shared" ca="1" si="121"/>
        <v>4.4469995393437722</v>
      </c>
    </row>
    <row r="7755" spans="1:13" x14ac:dyDescent="0.25">
      <c r="A7755" s="9"/>
      <c r="H7755" s="9"/>
      <c r="J7755">
        <v>3</v>
      </c>
      <c r="K7755">
        <f ca="1">SIMULATION!$D$3*SIMULATION!$D$17/$H7752/(SIMULATION!$D$17-$I7752)*(((EXP(-$I7752*$J7755))/(1-EXP(-SIMULATION!$D$4*$I7752)))-(EXP(-SIMULATION!$D$17*$J7755)/(1-EXP(-SIMULATION!$D$4*SIMULATION!$D$17))))</f>
        <v>3.9153763051749588</v>
      </c>
      <c r="L7755">
        <v>0.23330016392864766</v>
      </c>
      <c r="M7755">
        <f t="shared" ca="1" si="121"/>
        <v>4.8288342390146193</v>
      </c>
    </row>
    <row r="7756" spans="1:13" x14ac:dyDescent="0.25">
      <c r="A7756" s="9"/>
      <c r="H7756" s="9"/>
      <c r="J7756">
        <v>4</v>
      </c>
      <c r="K7756">
        <f ca="1">SIMULATION!$D$3*SIMULATION!$D$17/$H7752/(SIMULATION!$D$17-$I7752)*(((EXP(-$I7752*$J7756))/(1-EXP(-SIMULATION!$D$4*$I7752)))-(EXP(-SIMULATION!$D$17*$J7756)/(1-EXP(-SIMULATION!$D$4*SIMULATION!$D$17))))</f>
        <v>4.0425103499866113</v>
      </c>
      <c r="L7756">
        <v>-0.20433459639100376</v>
      </c>
      <c r="M7756">
        <f t="shared" ca="1" si="121"/>
        <v>3.2164856292156419</v>
      </c>
    </row>
    <row r="7757" spans="1:13" x14ac:dyDescent="0.25">
      <c r="A7757" s="9"/>
      <c r="H7757" s="9"/>
      <c r="J7757">
        <v>5</v>
      </c>
      <c r="K7757">
        <f ca="1">SIMULATION!$D$3*SIMULATION!$D$17/$H7752/(SIMULATION!$D$17-$I7752)*(((EXP(-$I7752*$J7757))/(1-EXP(-SIMULATION!$D$4*$I7752)))-(EXP(-SIMULATION!$D$17*$J7757)/(1-EXP(-SIMULATION!$D$4*SIMULATION!$D$17))))</f>
        <v>3.9854291917966687</v>
      </c>
      <c r="L7757">
        <v>-1.4007173612533182E-2</v>
      </c>
      <c r="M7757">
        <f t="shared" ca="1" si="121"/>
        <v>3.9296045931867147</v>
      </c>
    </row>
    <row r="7758" spans="1:13" x14ac:dyDescent="0.25">
      <c r="A7758" s="9"/>
      <c r="H7758" s="9"/>
      <c r="J7758">
        <v>6</v>
      </c>
      <c r="K7758">
        <f ca="1">SIMULATION!$D$3*SIMULATION!$D$17/$H7752/(SIMULATION!$D$17-$I7752)*(((EXP(-$I7752*$J7758))/(1-EXP(-SIMULATION!$D$4*$I7752)))-(EXP(-SIMULATION!$D$17*$J7758)/(1-EXP(-SIMULATION!$D$4*SIMULATION!$D$17))))</f>
        <v>3.8228170827900607</v>
      </c>
      <c r="L7758">
        <v>0.24596228322918612</v>
      </c>
      <c r="M7758">
        <f t="shared" ca="1" si="121"/>
        <v>4.7630859008406405</v>
      </c>
    </row>
    <row r="7759" spans="1:13" x14ac:dyDescent="0.25">
      <c r="A7759" s="9"/>
      <c r="H7759" s="9"/>
      <c r="J7759">
        <v>7</v>
      </c>
      <c r="K7759">
        <f ca="1">SIMULATION!$D$3*SIMULATION!$D$17/$H7752/(SIMULATION!$D$17-$I7752)*(((EXP(-$I7752*$J7759))/(1-EXP(-SIMULATION!$D$4*$I7752)))-(EXP(-SIMULATION!$D$17*$J7759)/(1-EXP(-SIMULATION!$D$4*SIMULATION!$D$17))))</f>
        <v>3.6039657015094528</v>
      </c>
      <c r="L7759">
        <v>-6.1302567334182902E-3</v>
      </c>
      <c r="M7759">
        <f t="shared" ca="1" si="121"/>
        <v>3.5818724665007662</v>
      </c>
    </row>
    <row r="7760" spans="1:13" x14ac:dyDescent="0.25">
      <c r="A7760" s="9"/>
      <c r="H7760" s="9"/>
      <c r="J7760">
        <v>8</v>
      </c>
      <c r="K7760">
        <f ca="1">SIMULATION!$D$3*SIMULATION!$D$17/$H7752/(SIMULATION!$D$17-$I7752)*(((EXP(-$I7752*$J7760))/(1-EXP(-SIMULATION!$D$4*$I7752)))-(EXP(-SIMULATION!$D$17*$J7760)/(1-EXP(-SIMULATION!$D$4*SIMULATION!$D$17))))</f>
        <v>3.3594334505593202</v>
      </c>
      <c r="L7760">
        <v>7.5200483068922699E-2</v>
      </c>
      <c r="M7760">
        <f t="shared" ca="1" si="121"/>
        <v>3.6120644688792791</v>
      </c>
    </row>
    <row r="7761" spans="1:13" x14ac:dyDescent="0.25">
      <c r="A7761" s="9"/>
      <c r="H7761" s="9"/>
      <c r="J7761">
        <v>9</v>
      </c>
      <c r="K7761">
        <f ca="1">SIMULATION!$D$3*SIMULATION!$D$17/$H7752/(SIMULATION!$D$17-$I7752)*(((EXP(-$I7752*$J7761))/(1-EXP(-SIMULATION!$D$4*$I7752)))-(EXP(-SIMULATION!$D$17*$J7761)/(1-EXP(-SIMULATION!$D$4*SIMULATION!$D$17))))</f>
        <v>3.107866959330515</v>
      </c>
      <c r="L7761">
        <v>-0.18400954019489488</v>
      </c>
      <c r="M7761">
        <f t="shared" ca="1" si="121"/>
        <v>2.5359897891572007</v>
      </c>
    </row>
    <row r="7762" spans="1:13" x14ac:dyDescent="0.25">
      <c r="A7762" s="9"/>
      <c r="H7762" s="9"/>
      <c r="J7762">
        <v>10</v>
      </c>
      <c r="K7762">
        <f ca="1">SIMULATION!$D$3*SIMULATION!$D$17/$H7752/(SIMULATION!$D$17-$I7752)*(((EXP(-$I7752*$J7762))/(1-EXP(-SIMULATION!$D$4*$I7752)))-(EXP(-SIMULATION!$D$17*$J7762)/(1-EXP(-SIMULATION!$D$4*SIMULATION!$D$17))))</f>
        <v>2.8603640688598237</v>
      </c>
      <c r="L7762">
        <v>-0.54326545712443086</v>
      </c>
      <c r="M7762">
        <f t="shared" ca="1" si="121"/>
        <v>1.3064270754483946</v>
      </c>
    </row>
    <row r="7763" spans="1:13" x14ac:dyDescent="0.25">
      <c r="A7763" s="9"/>
      <c r="H7763" s="9"/>
      <c r="J7763">
        <v>11</v>
      </c>
      <c r="K7763">
        <f ca="1">SIMULATION!$D$3*SIMULATION!$D$17/$H7752/(SIMULATION!$D$17-$I7752)*(((EXP(-$I7752*$J7763))/(1-EXP(-SIMULATION!$D$4*$I7752)))-(EXP(-SIMULATION!$D$17*$J7763)/(1-EXP(-SIMULATION!$D$4*SIMULATION!$D$17))))</f>
        <v>2.6232620976988783</v>
      </c>
      <c r="L7763">
        <v>1.8849068921082575E-2</v>
      </c>
      <c r="M7763">
        <f t="shared" ca="1" si="121"/>
        <v>2.6727081457764679</v>
      </c>
    </row>
    <row r="7764" spans="1:13" x14ac:dyDescent="0.25">
      <c r="A7764" s="9"/>
      <c r="H7764" s="9"/>
      <c r="J7764">
        <v>12</v>
      </c>
      <c r="K7764">
        <f ca="1">SIMULATION!$D$3*SIMULATION!$D$17/$H7752/(SIMULATION!$D$17-$I7752)*(((EXP(-$I7752*$J7764))/(1-EXP(-SIMULATION!$D$4*$I7752)))-(EXP(-SIMULATION!$D$17*$J7764)/(1-EXP(-SIMULATION!$D$4*SIMULATION!$D$17))))</f>
        <v>2.3999176799933388</v>
      </c>
      <c r="L7764">
        <v>0.18361071579800153</v>
      </c>
      <c r="M7764">
        <f t="shared" ca="1" si="121"/>
        <v>2.8405682830731949</v>
      </c>
    </row>
    <row r="7765" spans="1:13" x14ac:dyDescent="0.25">
      <c r="A7765" s="9"/>
      <c r="H7765" s="9"/>
      <c r="J7765">
        <v>13</v>
      </c>
      <c r="K7765">
        <f ca="1">SIMULATION!$D$3*SIMULATION!$D$17/$H7752/(SIMULATION!$D$17-$I7752)*(((EXP(-$I7752*$J7765))/(1-EXP(-SIMULATION!$D$4*$I7752)))-(EXP(-SIMULATION!$D$17*$J7765)/(1-EXP(-SIMULATION!$D$4*SIMULATION!$D$17))))</f>
        <v>2.1918410065441885</v>
      </c>
      <c r="L7765">
        <v>-0.11540726898951099</v>
      </c>
      <c r="M7765">
        <f t="shared" ca="1" si="121"/>
        <v>1.9388866219197027</v>
      </c>
    </row>
    <row r="7766" spans="1:13" x14ac:dyDescent="0.25">
      <c r="A7766" s="9"/>
      <c r="H7766" s="9"/>
      <c r="J7766">
        <v>14</v>
      </c>
      <c r="K7766">
        <f ca="1">SIMULATION!$D$3*SIMULATION!$D$17/$H7752/(SIMULATION!$D$17-$I7752)*(((EXP(-$I7752*$J7766))/(1-EXP(-SIMULATION!$D$4*$I7752)))-(EXP(-SIMULATION!$D$17*$J7766)/(1-EXP(-SIMULATION!$D$4*SIMULATION!$D$17))))</f>
        <v>1.99941692287671</v>
      </c>
      <c r="L7766">
        <v>1.6154656533507777E-3</v>
      </c>
      <c r="M7766">
        <f t="shared" ca="1" si="121"/>
        <v>2.0026469122423456</v>
      </c>
    </row>
    <row r="7767" spans="1:13" x14ac:dyDescent="0.25">
      <c r="A7767" s="9"/>
      <c r="H7767" s="9"/>
      <c r="J7767">
        <v>15</v>
      </c>
      <c r="K7767">
        <f ca="1">SIMULATION!$D$3*SIMULATION!$D$17/$H7752/(SIMULATION!$D$17-$I7752)*(((EXP(-$I7752*$J7767))/(1-EXP(-SIMULATION!$D$4*$I7752)))-(EXP(-SIMULATION!$D$17*$J7767)/(1-EXP(-SIMULATION!$D$4*SIMULATION!$D$17))))</f>
        <v>1.8223617948854922</v>
      </c>
      <c r="L7767">
        <v>-0.298445533900838</v>
      </c>
      <c r="M7767">
        <f t="shared" ca="1" si="121"/>
        <v>1.2784860560504019</v>
      </c>
    </row>
    <row r="7768" spans="1:13" x14ac:dyDescent="0.25">
      <c r="A7768" s="9"/>
      <c r="H7768" s="9"/>
      <c r="J7768">
        <v>16</v>
      </c>
      <c r="K7768">
        <f ca="1">SIMULATION!$D$3*SIMULATION!$D$17/$H7752/(SIMULATION!$D$17-$I7752)*(((EXP(-$I7752*$J7768))/(1-EXP(-SIMULATION!$D$4*$I7752)))-(EXP(-SIMULATION!$D$17*$J7768)/(1-EXP(-SIMULATION!$D$4*SIMULATION!$D$17))))</f>
        <v>1.6600115206118236</v>
      </c>
      <c r="L7768">
        <v>-0.551809812307408</v>
      </c>
      <c r="M7768">
        <f t="shared" ca="1" si="121"/>
        <v>0.74400087499487821</v>
      </c>
    </row>
    <row r="7769" spans="1:13" x14ac:dyDescent="0.25">
      <c r="A7769" s="9"/>
      <c r="H7769" s="9"/>
      <c r="J7769">
        <v>17</v>
      </c>
      <c r="K7769">
        <f ca="1">SIMULATION!$D$3*SIMULATION!$D$17/$H7752/(SIMULATION!$D$17-$I7752)*(((EXP(-$I7752*$J7769))/(1-EXP(-SIMULATION!$D$4*$I7752)))-(EXP(-SIMULATION!$D$17*$J7769)/(1-EXP(-SIMULATION!$D$4*SIMULATION!$D$17))))</f>
        <v>1.5115017663391475</v>
      </c>
      <c r="L7769">
        <v>-5.0481938862401904E-2</v>
      </c>
      <c r="M7769">
        <f t="shared" ca="1" si="121"/>
        <v>1.4351982265804022</v>
      </c>
    </row>
    <row r="7770" spans="1:13" x14ac:dyDescent="0.25">
      <c r="A7770" s="9"/>
      <c r="H7770" s="9"/>
      <c r="J7770">
        <v>18</v>
      </c>
      <c r="K7770">
        <f ca="1">SIMULATION!$D$3*SIMULATION!$D$17/$H7752/(SIMULATION!$D$17-$I7752)*(((EXP(-$I7752*$J7770))/(1-EXP(-SIMULATION!$D$4*$I7752)))-(EXP(-SIMULATION!$D$17*$J7770)/(1-EXP(-SIMULATION!$D$4*SIMULATION!$D$17))))</f>
        <v>1.3758795285409595</v>
      </c>
      <c r="L7770">
        <v>0.17520230750815163</v>
      </c>
      <c r="M7770">
        <f t="shared" ca="1" si="121"/>
        <v>1.6169367967945634</v>
      </c>
    </row>
    <row r="7771" spans="1:13" x14ac:dyDescent="0.25">
      <c r="A7771" s="9"/>
      <c r="H7771" s="9"/>
      <c r="J7771">
        <v>19</v>
      </c>
      <c r="K7771">
        <f ca="1">SIMULATION!$D$3*SIMULATION!$D$17/$H7752/(SIMULATION!$D$17-$I7752)*(((EXP(-$I7752*$J7771))/(1-EXP(-SIMULATION!$D$4*$I7752)))-(EXP(-SIMULATION!$D$17*$J7771)/(1-EXP(-SIMULATION!$D$4*SIMULATION!$D$17))))</f>
        <v>1.2521710435540485</v>
      </c>
      <c r="L7771">
        <v>-0.26151632173251221</v>
      </c>
      <c r="M7771">
        <f t="shared" ca="1" si="121"/>
        <v>0.92470787806383237</v>
      </c>
    </row>
    <row r="7772" spans="1:13" x14ac:dyDescent="0.25">
      <c r="A7772" s="9"/>
      <c r="H7772" s="9"/>
      <c r="J7772">
        <v>20</v>
      </c>
      <c r="K7772">
        <f ca="1">SIMULATION!$D$3*SIMULATION!$D$17/$H7752/(SIMULATION!$D$17-$I7752)*(((EXP(-$I7752*$J7772))/(1-EXP(-SIMULATION!$D$4*$I7752)))-(EXP(-SIMULATION!$D$17*$J7772)/(1-EXP(-SIMULATION!$D$4*SIMULATION!$D$17))))</f>
        <v>1.1394220474541576</v>
      </c>
      <c r="L7772">
        <v>0.49659975793820754</v>
      </c>
      <c r="M7772">
        <f t="shared" ca="1" si="121"/>
        <v>1.7052587604093492</v>
      </c>
    </row>
    <row r="7773" spans="1:13" x14ac:dyDescent="0.25">
      <c r="A7773" s="9"/>
      <c r="H7773" s="9"/>
      <c r="J7773">
        <v>21</v>
      </c>
      <c r="K7773">
        <f ca="1">SIMULATION!$D$3*SIMULATION!$D$17/$H7752/(SIMULATION!$D$17-$I7752)*(((EXP(-$I7752*$J7773))/(1-EXP(-SIMULATION!$D$4*$I7752)))-(EXP(-SIMULATION!$D$17*$J7773)/(1-EXP(-SIMULATION!$D$4*SIMULATION!$D$17))))</f>
        <v>1.0367206116679111</v>
      </c>
      <c r="L7773">
        <v>0.17759393022312531</v>
      </c>
      <c r="M7773">
        <f t="shared" ca="1" si="121"/>
        <v>1.2208358996373379</v>
      </c>
    </row>
    <row r="7774" spans="1:13" x14ac:dyDescent="0.25">
      <c r="A7774" s="9"/>
      <c r="H7774" s="9"/>
      <c r="J7774">
        <v>22</v>
      </c>
      <c r="K7774">
        <f ca="1">SIMULATION!$D$3*SIMULATION!$D$17/$H7752/(SIMULATION!$D$17-$I7752)*(((EXP(-$I7752*$J7774))/(1-EXP(-SIMULATION!$D$4*$I7752)))-(EXP(-SIMULATION!$D$17*$J7774)/(1-EXP(-SIMULATION!$D$4*SIMULATION!$D$17))))</f>
        <v>0.94320908049147434</v>
      </c>
      <c r="L7774">
        <v>9.4788512670112138E-2</v>
      </c>
      <c r="M7774">
        <f t="shared" ca="1" si="121"/>
        <v>1.0326144663682053</v>
      </c>
    </row>
    <row r="7775" spans="1:13" x14ac:dyDescent="0.25">
      <c r="A7775" s="9"/>
      <c r="H7775" s="9"/>
      <c r="J7775">
        <v>23</v>
      </c>
      <c r="K7775">
        <f ca="1">SIMULATION!$D$3*SIMULATION!$D$17/$H7752/(SIMULATION!$D$17-$I7752)*(((EXP(-$I7752*$J7775))/(1-EXP(-SIMULATION!$D$4*$I7752)))-(EXP(-SIMULATION!$D$17*$J7775)/(1-EXP(-SIMULATION!$D$4*SIMULATION!$D$17))))</f>
        <v>0.85808926844795819</v>
      </c>
      <c r="L7775">
        <v>-0.21121491599514672</v>
      </c>
      <c r="M7775">
        <f t="shared" ca="1" si="121"/>
        <v>0.67684801569638575</v>
      </c>
    </row>
    <row r="7776" spans="1:13" x14ac:dyDescent="0.25">
      <c r="A7776" s="9"/>
      <c r="H7776" s="9"/>
      <c r="J7776">
        <v>24</v>
      </c>
      <c r="K7776">
        <f ca="1">SIMULATION!$D$3*SIMULATION!$D$17/$H7752/(SIMULATION!$D$17-$I7752)*(((EXP(-$I7752*$J7776))/(1-EXP(-SIMULATION!$D$4*$I7752)))-(EXP(-SIMULATION!$D$17*$J7776)/(1-EXP(-SIMULATION!$D$4*SIMULATION!$D$17))))</f>
        <v>0.78062355997711597</v>
      </c>
      <c r="L7776">
        <v>0.27256458698671154</v>
      </c>
      <c r="M7776">
        <f t="shared" ca="1" si="121"/>
        <v>0.99339389819437496</v>
      </c>
    </row>
    <row r="7777" spans="1:13" x14ac:dyDescent="0.25">
      <c r="A7777" s="9">
        <v>312</v>
      </c>
      <c r="B7777" s="2">
        <f ca="1">NORMINV(RAND(),SIMULATION!D7,SIMULATION!D8)</f>
        <v>58.486456112530632</v>
      </c>
      <c r="C7777" s="2">
        <v>2</v>
      </c>
      <c r="D7777" s="2">
        <f ca="1">SIMULATION!$D$11*(1+(SIMULATION!$D$12*LN(1+$C7777)))*(1+(SIMULATION!$D$13*(($B7777/63.5)-1)))</f>
        <v>9.8657468034874185</v>
      </c>
      <c r="E7777" s="2">
        <v>-0.10503691009098683</v>
      </c>
      <c r="F7777" s="2">
        <f ca="1">D7777*(1+E7777)</f>
        <v>8.8294792435090699</v>
      </c>
      <c r="G7777" s="2">
        <v>0.76704549948993839</v>
      </c>
      <c r="H7777" s="9">
        <f>SIMULATION!$D$15*EXP($G$7777)</f>
        <v>475.374787233684</v>
      </c>
      <c r="I7777" s="2">
        <f ca="1">$F7777/$H7777</f>
        <v>1.8573722209564068E-2</v>
      </c>
      <c r="J7777">
        <v>0</v>
      </c>
      <c r="K7777">
        <f ca="1">SIMULATION!$D$3*SIMULATION!$D$17/$H7777/(SIMULATION!$D$17-$I7777)*(((EXP(-$I7777*$J7777))/(1-EXP(-SIMULATION!$D$4*$I7777)))-(EXP(-SIMULATION!$D$17*$J7777)/(1-EXP(-SIMULATION!$D$4*SIMULATION!$D$17))))</f>
        <v>2.1495095083023354</v>
      </c>
      <c r="L7777">
        <v>-0.15242388202254833</v>
      </c>
      <c r="M7777">
        <f t="shared" ca="1" si="121"/>
        <v>1.8218729246025145</v>
      </c>
    </row>
    <row r="7778" spans="1:13" x14ac:dyDescent="0.25">
      <c r="A7778" s="9"/>
      <c r="H7778" s="9"/>
      <c r="J7778">
        <v>1</v>
      </c>
      <c r="K7778">
        <f ca="1">SIMULATION!$D$3*SIMULATION!$D$17/$H7777/(SIMULATION!$D$17-$I7777)*(((EXP(-$I7777*$J7778))/(1-EXP(-SIMULATION!$D$4*$I7777)))-(EXP(-SIMULATION!$D$17*$J7778)/(1-EXP(-SIMULATION!$D$4*SIMULATION!$D$17))))</f>
        <v>2.521404783037319</v>
      </c>
      <c r="L7778">
        <v>0.15747924314560821</v>
      </c>
      <c r="M7778">
        <f t="shared" ca="1" si="121"/>
        <v>2.9184736999337524</v>
      </c>
    </row>
    <row r="7779" spans="1:13" x14ac:dyDescent="0.25">
      <c r="A7779" s="9"/>
      <c r="H7779" s="9"/>
      <c r="J7779">
        <v>2</v>
      </c>
      <c r="K7779">
        <f ca="1">SIMULATION!$D$3*SIMULATION!$D$17/$H7777/(SIMULATION!$D$17-$I7777)*(((EXP(-$I7777*$J7779))/(1-EXP(-SIMULATION!$D$4*$I7777)))-(EXP(-SIMULATION!$D$17*$J7779)/(1-EXP(-SIMULATION!$D$4*SIMULATION!$D$17))))</f>
        <v>2.7386730563236332</v>
      </c>
      <c r="L7779">
        <v>-0.50013431443326961</v>
      </c>
      <c r="M7779">
        <f t="shared" ca="1" si="121"/>
        <v>1.3689686848423457</v>
      </c>
    </row>
    <row r="7780" spans="1:13" x14ac:dyDescent="0.25">
      <c r="A7780" s="9"/>
      <c r="H7780" s="9"/>
      <c r="J7780">
        <v>3</v>
      </c>
      <c r="K7780">
        <f ca="1">SIMULATION!$D$3*SIMULATION!$D$17/$H7777/(SIMULATION!$D$17-$I7777)*(((EXP(-$I7777*$J7780))/(1-EXP(-SIMULATION!$D$4*$I7777)))-(EXP(-SIMULATION!$D$17*$J7780)/(1-EXP(-SIMULATION!$D$4*SIMULATION!$D$17))))</f>
        <v>2.8572399845783378</v>
      </c>
      <c r="L7780">
        <v>-1.6657628314406439E-2</v>
      </c>
      <c r="M7780">
        <f t="shared" ca="1" si="121"/>
        <v>2.8096451429101714</v>
      </c>
    </row>
    <row r="7781" spans="1:13" x14ac:dyDescent="0.25">
      <c r="A7781" s="9"/>
      <c r="H7781" s="9"/>
      <c r="J7781">
        <v>4</v>
      </c>
      <c r="K7781">
        <f ca="1">SIMULATION!$D$3*SIMULATION!$D$17/$H7777/(SIMULATION!$D$17-$I7777)*(((EXP(-$I7777*$J7781))/(1-EXP(-SIMULATION!$D$4*$I7777)))-(EXP(-SIMULATION!$D$17*$J7781)/(1-EXP(-SIMULATION!$D$4*SIMULATION!$D$17))))</f>
        <v>2.9129369571994244</v>
      </c>
      <c r="L7781">
        <v>-7.0344404205494704E-2</v>
      </c>
      <c r="M7781">
        <f t="shared" ca="1" si="121"/>
        <v>2.708028142457064</v>
      </c>
    </row>
    <row r="7782" spans="1:13" x14ac:dyDescent="0.25">
      <c r="A7782" s="9"/>
      <c r="H7782" s="9"/>
      <c r="J7782">
        <v>5</v>
      </c>
      <c r="K7782">
        <f ca="1">SIMULATION!$D$3*SIMULATION!$D$17/$H7777/(SIMULATION!$D$17-$I7777)*(((EXP(-$I7777*$J7782))/(1-EXP(-SIMULATION!$D$4*$I7777)))-(EXP(-SIMULATION!$D$17*$J7782)/(1-EXP(-SIMULATION!$D$4*SIMULATION!$D$17))))</f>
        <v>2.9287186006578607</v>
      </c>
      <c r="L7782">
        <v>5.3093314153852586E-2</v>
      </c>
      <c r="M7782">
        <f t="shared" ca="1" si="121"/>
        <v>3.0842139773908199</v>
      </c>
    </row>
    <row r="7783" spans="1:13" x14ac:dyDescent="0.25">
      <c r="A7783" s="9"/>
      <c r="H7783" s="9"/>
      <c r="J7783">
        <v>6</v>
      </c>
      <c r="K7783">
        <f ca="1">SIMULATION!$D$3*SIMULATION!$D$17/$H7777/(SIMULATION!$D$17-$I7777)*(((EXP(-$I7777*$J7783))/(1-EXP(-SIMULATION!$D$4*$I7777)))-(EXP(-SIMULATION!$D$17*$J7783)/(1-EXP(-SIMULATION!$D$4*SIMULATION!$D$17))))</f>
        <v>2.9192879279179853</v>
      </c>
      <c r="L7783">
        <v>-0.29663190058609984</v>
      </c>
      <c r="M7783">
        <f t="shared" ca="1" si="121"/>
        <v>2.0533340015016162</v>
      </c>
    </row>
    <row r="7784" spans="1:13" x14ac:dyDescent="0.25">
      <c r="A7784" s="9"/>
      <c r="H7784" s="9"/>
      <c r="J7784">
        <v>7</v>
      </c>
      <c r="K7784">
        <f ca="1">SIMULATION!$D$3*SIMULATION!$D$17/$H7777/(SIMULATION!$D$17-$I7777)*(((EXP(-$I7777*$J7784))/(1-EXP(-SIMULATION!$D$4*$I7777)))-(EXP(-SIMULATION!$D$17*$J7784)/(1-EXP(-SIMULATION!$D$4*SIMULATION!$D$17))))</f>
        <v>2.8940602440966323</v>
      </c>
      <c r="L7784">
        <v>-0.10817532028970492</v>
      </c>
      <c r="M7784">
        <f t="shared" ca="1" si="121"/>
        <v>2.5809943502537775</v>
      </c>
    </row>
    <row r="7785" spans="1:13" x14ac:dyDescent="0.25">
      <c r="A7785" s="9"/>
      <c r="H7785" s="9"/>
      <c r="J7785">
        <v>8</v>
      </c>
      <c r="K7785">
        <f ca="1">SIMULATION!$D$3*SIMULATION!$D$17/$H7777/(SIMULATION!$D$17-$I7777)*(((EXP(-$I7777*$J7785))/(1-EXP(-SIMULATION!$D$4*$I7777)))-(EXP(-SIMULATION!$D$17*$J7785)/(1-EXP(-SIMULATION!$D$4*SIMULATION!$D$17))))</f>
        <v>2.8590624868352519</v>
      </c>
      <c r="L7785">
        <v>-2.3580099747875279E-2</v>
      </c>
      <c r="M7785">
        <f t="shared" ca="1" si="121"/>
        <v>2.7916455082102685</v>
      </c>
    </row>
    <row r="7786" spans="1:13" x14ac:dyDescent="0.25">
      <c r="A7786" s="9"/>
      <c r="H7786" s="9"/>
      <c r="J7786">
        <v>9</v>
      </c>
      <c r="K7786">
        <f ca="1">SIMULATION!$D$3*SIMULATION!$D$17/$H7777/(SIMULATION!$D$17-$I7777)*(((EXP(-$I7777*$J7786))/(1-EXP(-SIMULATION!$D$4*$I7777)))-(EXP(-SIMULATION!$D$17*$J7786)/(1-EXP(-SIMULATION!$D$4*SIMULATION!$D$17))))</f>
        <v>2.8181503674354933</v>
      </c>
      <c r="L7786">
        <v>5.8256131087816757E-2</v>
      </c>
      <c r="M7786">
        <f t="shared" ca="1" si="121"/>
        <v>2.9823249046659943</v>
      </c>
    </row>
    <row r="7787" spans="1:13" x14ac:dyDescent="0.25">
      <c r="A7787" s="9"/>
      <c r="H7787" s="9"/>
      <c r="J7787">
        <v>10</v>
      </c>
      <c r="K7787">
        <f ca="1">SIMULATION!$D$3*SIMULATION!$D$17/$H7777/(SIMULATION!$D$17-$I7777)*(((EXP(-$I7777*$J7787))/(1-EXP(-SIMULATION!$D$4*$I7777)))-(EXP(-SIMULATION!$D$17*$J7787)/(1-EXP(-SIMULATION!$D$4*SIMULATION!$D$17))))</f>
        <v>2.7737883422049441</v>
      </c>
      <c r="L7787">
        <v>0.18331458501380216</v>
      </c>
      <c r="M7787">
        <f t="shared" ca="1" si="121"/>
        <v>3.2822642010723655</v>
      </c>
    </row>
    <row r="7788" spans="1:13" x14ac:dyDescent="0.25">
      <c r="A7788" s="9"/>
      <c r="H7788" s="9"/>
      <c r="J7788">
        <v>11</v>
      </c>
      <c r="K7788">
        <f ca="1">SIMULATION!$D$3*SIMULATION!$D$17/$H7777/(SIMULATION!$D$17-$I7777)*(((EXP(-$I7777*$J7788))/(1-EXP(-SIMULATION!$D$4*$I7777)))-(EXP(-SIMULATION!$D$17*$J7788)/(1-EXP(-SIMULATION!$D$4*SIMULATION!$D$17))))</f>
        <v>2.7275494348300389</v>
      </c>
      <c r="L7788">
        <v>0.34419507677423516</v>
      </c>
      <c r="M7788">
        <f t="shared" ca="1" si="121"/>
        <v>3.6663585219568859</v>
      </c>
    </row>
    <row r="7789" spans="1:13" x14ac:dyDescent="0.25">
      <c r="A7789" s="9"/>
      <c r="H7789" s="9"/>
      <c r="J7789">
        <v>12</v>
      </c>
      <c r="K7789">
        <f ca="1">SIMULATION!$D$3*SIMULATION!$D$17/$H7777/(SIMULATION!$D$17-$I7777)*(((EXP(-$I7777*$J7789))/(1-EXP(-SIMULATION!$D$4*$I7777)))-(EXP(-SIMULATION!$D$17*$J7789)/(1-EXP(-SIMULATION!$D$4*SIMULATION!$D$17))))</f>
        <v>2.6804355325267504</v>
      </c>
      <c r="L7789">
        <v>0.55959150570474381</v>
      </c>
      <c r="M7789">
        <f t="shared" ca="1" si="121"/>
        <v>4.1803844881178911</v>
      </c>
    </row>
    <row r="7790" spans="1:13" x14ac:dyDescent="0.25">
      <c r="A7790" s="9"/>
      <c r="H7790" s="9"/>
      <c r="J7790">
        <v>13</v>
      </c>
      <c r="K7790">
        <f ca="1">SIMULATION!$D$3*SIMULATION!$D$17/$H7777/(SIMULATION!$D$17-$I7777)*(((EXP(-$I7777*$J7790))/(1-EXP(-SIMULATION!$D$4*$I7777)))-(EXP(-SIMULATION!$D$17*$J7790)/(1-EXP(-SIMULATION!$D$4*SIMULATION!$D$17))))</f>
        <v>2.6330826374696517</v>
      </c>
      <c r="L7790">
        <v>0.26747750263418002</v>
      </c>
      <c r="M7790">
        <f t="shared" ca="1" si="121"/>
        <v>3.3373730055694542</v>
      </c>
    </row>
    <row r="7791" spans="1:13" x14ac:dyDescent="0.25">
      <c r="A7791" s="9"/>
      <c r="H7791" s="9"/>
      <c r="J7791">
        <v>14</v>
      </c>
      <c r="K7791">
        <f ca="1">SIMULATION!$D$3*SIMULATION!$D$17/$H7777/(SIMULATION!$D$17-$I7777)*(((EXP(-$I7777*$J7791))/(1-EXP(-SIMULATION!$D$4*$I7777)))-(EXP(-SIMULATION!$D$17*$J7791)/(1-EXP(-SIMULATION!$D$4*SIMULATION!$D$17))))</f>
        <v>2.5858923948095258</v>
      </c>
      <c r="L7791">
        <v>0.32082432523313226</v>
      </c>
      <c r="M7791">
        <f t="shared" ca="1" si="121"/>
        <v>3.4155095774997801</v>
      </c>
    </row>
    <row r="7792" spans="1:13" x14ac:dyDescent="0.25">
      <c r="A7792" s="9"/>
      <c r="H7792" s="9"/>
      <c r="J7792">
        <v>15</v>
      </c>
      <c r="K7792">
        <f ca="1">SIMULATION!$D$3*SIMULATION!$D$17/$H7777/(SIMULATION!$D$17-$I7777)*(((EXP(-$I7777*$J7792))/(1-EXP(-SIMULATION!$D$4*$I7777)))-(EXP(-SIMULATION!$D$17*$J7792)/(1-EXP(-SIMULATION!$D$4*SIMULATION!$D$17))))</f>
        <v>2.5391163769775074</v>
      </c>
      <c r="L7792">
        <v>-0.3445505184544414</v>
      </c>
      <c r="M7792">
        <f t="shared" ca="1" si="121"/>
        <v>1.6642625128737443</v>
      </c>
    </row>
    <row r="7793" spans="1:13" x14ac:dyDescent="0.25">
      <c r="A7793" s="9"/>
      <c r="H7793" s="9"/>
      <c r="J7793">
        <v>16</v>
      </c>
      <c r="K7793">
        <f ca="1">SIMULATION!$D$3*SIMULATION!$D$17/$H7777/(SIMULATION!$D$17-$I7777)*(((EXP(-$I7777*$J7793))/(1-EXP(-SIMULATION!$D$4*$I7777)))-(EXP(-SIMULATION!$D$17*$J7793)/(1-EXP(-SIMULATION!$D$4*SIMULATION!$D$17))))</f>
        <v>2.4929100931083252</v>
      </c>
      <c r="L7793">
        <v>0.21596361780124948</v>
      </c>
      <c r="M7793">
        <f t="shared" ca="1" si="121"/>
        <v>3.0312879756692488</v>
      </c>
    </row>
    <row r="7794" spans="1:13" x14ac:dyDescent="0.25">
      <c r="A7794" s="9"/>
      <c r="H7794" s="9"/>
      <c r="J7794">
        <v>17</v>
      </c>
      <c r="K7794">
        <f ca="1">SIMULATION!$D$3*SIMULATION!$D$17/$H7777/(SIMULATION!$D$17-$I7777)*(((EXP(-$I7777*$J7794))/(1-EXP(-SIMULATION!$D$4*$I7777)))-(EXP(-SIMULATION!$D$17*$J7794)/(1-EXP(-SIMULATION!$D$4*SIMULATION!$D$17))))</f>
        <v>2.4473675976218083</v>
      </c>
      <c r="L7794">
        <v>-0.10294197175212014</v>
      </c>
      <c r="M7794">
        <f t="shared" ca="1" si="121"/>
        <v>2.1954307515203699</v>
      </c>
    </row>
    <row r="7795" spans="1:13" x14ac:dyDescent="0.25">
      <c r="A7795" s="9"/>
      <c r="H7795" s="9"/>
      <c r="J7795">
        <v>18</v>
      </c>
      <c r="K7795">
        <f ca="1">SIMULATION!$D$3*SIMULATION!$D$17/$H7777/(SIMULATION!$D$17-$I7777)*(((EXP(-$I7777*$J7795))/(1-EXP(-SIMULATION!$D$4*$I7777)))-(EXP(-SIMULATION!$D$17*$J7795)/(1-EXP(-SIMULATION!$D$4*SIMULATION!$D$17))))</f>
        <v>2.4025436663102475</v>
      </c>
      <c r="L7795">
        <v>0.19971385784602896</v>
      </c>
      <c r="M7795">
        <f t="shared" ca="1" si="121"/>
        <v>2.8823649305526096</v>
      </c>
    </row>
    <row r="7796" spans="1:13" x14ac:dyDescent="0.25">
      <c r="A7796" s="9"/>
      <c r="H7796" s="9"/>
      <c r="J7796">
        <v>19</v>
      </c>
      <c r="K7796">
        <f ca="1">SIMULATION!$D$3*SIMULATION!$D$17/$H7777/(SIMULATION!$D$17-$I7777)*(((EXP(-$I7777*$J7796))/(1-EXP(-SIMULATION!$D$4*$I7777)))-(EXP(-SIMULATION!$D$17*$J7796)/(1-EXP(-SIMULATION!$D$4*SIMULATION!$D$17))))</f>
        <v>2.3584680054172469</v>
      </c>
      <c r="L7796">
        <v>-0.10875061011448409</v>
      </c>
      <c r="M7796">
        <f t="shared" ca="1" si="121"/>
        <v>2.1019831708926309</v>
      </c>
    </row>
    <row r="7797" spans="1:13" x14ac:dyDescent="0.25">
      <c r="A7797" s="9"/>
      <c r="H7797" s="9"/>
      <c r="J7797">
        <v>20</v>
      </c>
      <c r="K7797">
        <f ca="1">SIMULATION!$D$3*SIMULATION!$D$17/$H7777/(SIMULATION!$D$17-$I7777)*(((EXP(-$I7777*$J7797))/(1-EXP(-SIMULATION!$D$4*$I7777)))-(EXP(-SIMULATION!$D$17*$J7797)/(1-EXP(-SIMULATION!$D$4*SIMULATION!$D$17))))</f>
        <v>2.3151543552990139</v>
      </c>
      <c r="L7797">
        <v>6.7585945803381842E-2</v>
      </c>
      <c r="M7797">
        <f t="shared" ca="1" si="121"/>
        <v>2.4716262520827166</v>
      </c>
    </row>
    <row r="7798" spans="1:13" x14ac:dyDescent="0.25">
      <c r="A7798" s="9"/>
      <c r="H7798" s="9"/>
      <c r="J7798">
        <v>21</v>
      </c>
      <c r="K7798">
        <f ca="1">SIMULATION!$D$3*SIMULATION!$D$17/$H7777/(SIMULATION!$D$17-$I7777)*(((EXP(-$I7777*$J7798))/(1-EXP(-SIMULATION!$D$4*$I7777)))-(EXP(-SIMULATION!$D$17*$J7798)/(1-EXP(-SIMULATION!$D$4*SIMULATION!$D$17))))</f>
        <v>2.2726063224443864</v>
      </c>
      <c r="L7798">
        <v>3.7976495389323968E-2</v>
      </c>
      <c r="M7798">
        <f t="shared" ca="1" si="121"/>
        <v>2.3589119459704442</v>
      </c>
    </row>
    <row r="7799" spans="1:13" x14ac:dyDescent="0.25">
      <c r="A7799" s="9"/>
      <c r="H7799" s="9"/>
      <c r="J7799">
        <v>22</v>
      </c>
      <c r="K7799">
        <f ca="1">SIMULATION!$D$3*SIMULATION!$D$17/$H7777/(SIMULATION!$D$17-$I7777)*(((EXP(-$I7777*$J7799))/(1-EXP(-SIMULATION!$D$4*$I7777)))-(EXP(-SIMULATION!$D$17*$J7799)/(1-EXP(-SIMULATION!$D$4*SIMULATION!$D$17))))</f>
        <v>2.2308211149813411</v>
      </c>
      <c r="L7799">
        <v>-5.7016640751494522E-3</v>
      </c>
      <c r="M7799">
        <f t="shared" ca="1" si="121"/>
        <v>2.218101722371967</v>
      </c>
    </row>
    <row r="7800" spans="1:13" x14ac:dyDescent="0.25">
      <c r="A7800" s="9"/>
      <c r="H7800" s="9"/>
      <c r="J7800">
        <v>23</v>
      </c>
      <c r="K7800">
        <f ca="1">SIMULATION!$D$3*SIMULATION!$D$17/$H7777/(SIMULATION!$D$17-$I7777)*(((EXP(-$I7777*$J7800))/(1-EXP(-SIMULATION!$D$4*$I7777)))-(EXP(-SIMULATION!$D$17*$J7800)/(1-EXP(-SIMULATION!$D$4*SIMULATION!$D$17))))</f>
        <v>2.1897919347197474</v>
      </c>
      <c r="L7800">
        <v>-4.422715246458811E-2</v>
      </c>
      <c r="M7800">
        <f t="shared" ca="1" si="121"/>
        <v>2.0929436729571718</v>
      </c>
    </row>
    <row r="7801" spans="1:13" x14ac:dyDescent="0.25">
      <c r="A7801" s="9"/>
      <c r="H7801" s="9"/>
      <c r="J7801">
        <v>24</v>
      </c>
      <c r="K7801">
        <f ca="1">SIMULATION!$D$3*SIMULATION!$D$17/$H7777/(SIMULATION!$D$17-$I7777)*(((EXP(-$I7777*$J7801))/(1-EXP(-SIMULATION!$D$4*$I7777)))-(EXP(-SIMULATION!$D$17*$J7801)/(1-EXP(-SIMULATION!$D$4*SIMULATION!$D$17))))</f>
        <v>2.1495095083023354</v>
      </c>
      <c r="L7801">
        <v>0.20753552332004299</v>
      </c>
      <c r="M7801">
        <f t="shared" ca="1" si="121"/>
        <v>2.5956090889892689</v>
      </c>
    </row>
    <row r="7802" spans="1:13" x14ac:dyDescent="0.25">
      <c r="A7802" s="9">
        <v>313</v>
      </c>
      <c r="B7802" s="2">
        <f ca="1">NORMINV(RAND(),SIMULATION!D7,SIMULATION!D8)</f>
        <v>69.305892393220972</v>
      </c>
      <c r="C7802" s="2">
        <v>2</v>
      </c>
      <c r="D7802" s="2">
        <f ca="1">SIMULATION!$D$11*(1+(SIMULATION!$D$12*LN(1+$C7802)))*(1+(SIMULATION!$D$13*(($B7802/63.5)-1)))</f>
        <v>10.669216937242908</v>
      </c>
      <c r="E7802" s="2">
        <v>-2.4032896780951059E-2</v>
      </c>
      <c r="F7802" s="2">
        <f ca="1">D7802*(1+E7802)</f>
        <v>10.412804747856574</v>
      </c>
      <c r="G7802" s="2">
        <v>2.8931275577453293E-2</v>
      </c>
      <c r="H7802" s="9">
        <f>SIMULATION!$D$15*EXP($G$7802)</f>
        <v>227.2360385757836</v>
      </c>
      <c r="I7802" s="2">
        <f ca="1">$F7802/$H7802</f>
        <v>4.5823738228845626E-2</v>
      </c>
      <c r="J7802">
        <v>0</v>
      </c>
      <c r="K7802">
        <f ca="1">SIMULATION!$D$3*SIMULATION!$D$17/$H7802/(SIMULATION!$D$17-$I7802)*(((EXP(-$I7802*$J7802))/(1-EXP(-SIMULATION!$D$4*$I7802)))-(EXP(-SIMULATION!$D$17*$J7802)/(1-EXP(-SIMULATION!$D$4*SIMULATION!$D$17))))</f>
        <v>1.3467190254893329</v>
      </c>
      <c r="L7802">
        <v>0.41265532441447667</v>
      </c>
      <c r="M7802">
        <f t="shared" ca="1" si="121"/>
        <v>1.9024498018477813</v>
      </c>
    </row>
    <row r="7803" spans="1:13" x14ac:dyDescent="0.25">
      <c r="A7803" s="9"/>
      <c r="H7803" s="9"/>
      <c r="J7803">
        <v>1</v>
      </c>
      <c r="K7803">
        <f ca="1">SIMULATION!$D$3*SIMULATION!$D$17/$H7802/(SIMULATION!$D$17-$I7802)*(((EXP(-$I7802*$J7803))/(1-EXP(-SIMULATION!$D$4*$I7802)))-(EXP(-SIMULATION!$D$17*$J7803)/(1-EXP(-SIMULATION!$D$4*SIMULATION!$D$17))))</f>
        <v>2.1347088056025711</v>
      </c>
      <c r="L7803">
        <v>0.31879201509240807</v>
      </c>
      <c r="M7803">
        <f t="shared" ca="1" si="121"/>
        <v>2.8152369273761222</v>
      </c>
    </row>
    <row r="7804" spans="1:13" x14ac:dyDescent="0.25">
      <c r="A7804" s="9"/>
      <c r="H7804" s="9"/>
      <c r="J7804">
        <v>2</v>
      </c>
      <c r="K7804">
        <f ca="1">SIMULATION!$D$3*SIMULATION!$D$17/$H7802/(SIMULATION!$D$17-$I7802)*(((EXP(-$I7802*$J7804))/(1-EXP(-SIMULATION!$D$4*$I7802)))-(EXP(-SIMULATION!$D$17*$J7804)/(1-EXP(-SIMULATION!$D$4*SIMULATION!$D$17))))</f>
        <v>2.582712807255199</v>
      </c>
      <c r="L7804">
        <v>0.54509896585329509</v>
      </c>
      <c r="M7804">
        <f t="shared" ca="1" si="121"/>
        <v>3.9905468875860683</v>
      </c>
    </row>
    <row r="7805" spans="1:13" x14ac:dyDescent="0.25">
      <c r="A7805" s="9"/>
      <c r="H7805" s="9"/>
      <c r="J7805">
        <v>3</v>
      </c>
      <c r="K7805">
        <f ca="1">SIMULATION!$D$3*SIMULATION!$D$17/$H7802/(SIMULATION!$D$17-$I7802)*(((EXP(-$I7802*$J7805))/(1-EXP(-SIMULATION!$D$4*$I7802)))-(EXP(-SIMULATION!$D$17*$J7805)/(1-EXP(-SIMULATION!$D$4*SIMULATION!$D$17))))</f>
        <v>2.815396843312151</v>
      </c>
      <c r="L7805">
        <v>-0.12572539067485058</v>
      </c>
      <c r="M7805">
        <f t="shared" ca="1" si="121"/>
        <v>2.4614299752819897</v>
      </c>
    </row>
    <row r="7806" spans="1:13" x14ac:dyDescent="0.25">
      <c r="A7806" s="9"/>
      <c r="H7806" s="9"/>
      <c r="J7806">
        <v>4</v>
      </c>
      <c r="K7806">
        <f ca="1">SIMULATION!$D$3*SIMULATION!$D$17/$H7802/(SIMULATION!$D$17-$I7802)*(((EXP(-$I7802*$J7806))/(1-EXP(-SIMULATION!$D$4*$I7802)))-(EXP(-SIMULATION!$D$17*$J7806)/(1-EXP(-SIMULATION!$D$4*SIMULATION!$D$17))))</f>
        <v>2.9125355267337576</v>
      </c>
      <c r="L7806">
        <v>-0.53556971802555797</v>
      </c>
      <c r="M7806">
        <f t="shared" ca="1" si="121"/>
        <v>1.3526696959415392</v>
      </c>
    </row>
    <row r="7807" spans="1:13" x14ac:dyDescent="0.25">
      <c r="A7807" s="9"/>
      <c r="H7807" s="9"/>
      <c r="J7807">
        <v>5</v>
      </c>
      <c r="K7807">
        <f ca="1">SIMULATION!$D$3*SIMULATION!$D$17/$H7802/(SIMULATION!$D$17-$I7802)*(((EXP(-$I7802*$J7807))/(1-EXP(-SIMULATION!$D$4*$I7802)))-(EXP(-SIMULATION!$D$17*$J7807)/(1-EXP(-SIMULATION!$D$4*SIMULATION!$D$17))))</f>
        <v>2.9251412177535774</v>
      </c>
      <c r="L7807">
        <v>8.4002827954874792E-2</v>
      </c>
      <c r="M7807">
        <f t="shared" ca="1" si="121"/>
        <v>3.1708613522122442</v>
      </c>
    </row>
    <row r="7808" spans="1:13" x14ac:dyDescent="0.25">
      <c r="A7808" s="9"/>
      <c r="H7808" s="9"/>
      <c r="J7808">
        <v>6</v>
      </c>
      <c r="K7808">
        <f ca="1">SIMULATION!$D$3*SIMULATION!$D$17/$H7802/(SIMULATION!$D$17-$I7802)*(((EXP(-$I7802*$J7808))/(1-EXP(-SIMULATION!$D$4*$I7802)))-(EXP(-SIMULATION!$D$17*$J7808)/(1-EXP(-SIMULATION!$D$4*SIMULATION!$D$17))))</f>
        <v>2.8857996155453161</v>
      </c>
      <c r="L7808">
        <v>0.40197616321758478</v>
      </c>
      <c r="M7808">
        <f t="shared" ca="1" si="121"/>
        <v>4.045822272817003</v>
      </c>
    </row>
    <row r="7809" spans="1:13" x14ac:dyDescent="0.25">
      <c r="A7809" s="9"/>
      <c r="H7809" s="9"/>
      <c r="J7809">
        <v>7</v>
      </c>
      <c r="K7809">
        <f ca="1">SIMULATION!$D$3*SIMULATION!$D$17/$H7802/(SIMULATION!$D$17-$I7802)*(((EXP(-$I7802*$J7809))/(1-EXP(-SIMULATION!$D$4*$I7802)))-(EXP(-SIMULATION!$D$17*$J7809)/(1-EXP(-SIMULATION!$D$4*SIMULATION!$D$17))))</f>
        <v>2.8152928373058708</v>
      </c>
      <c r="L7809">
        <v>-0.25911742118509146</v>
      </c>
      <c r="M7809">
        <f t="shared" ca="1" si="121"/>
        <v>2.0858014174223141</v>
      </c>
    </row>
    <row r="7810" spans="1:13" x14ac:dyDescent="0.25">
      <c r="A7810" s="9"/>
      <c r="H7810" s="9"/>
      <c r="J7810">
        <v>8</v>
      </c>
      <c r="K7810">
        <f ca="1">SIMULATION!$D$3*SIMULATION!$D$17/$H7802/(SIMULATION!$D$17-$I7802)*(((EXP(-$I7802*$J7810))/(1-EXP(-SIMULATION!$D$4*$I7802)))-(EXP(-SIMULATION!$D$17*$J7810)/(1-EXP(-SIMULATION!$D$4*SIMULATION!$D$17))))</f>
        <v>2.7268434389569096</v>
      </c>
      <c r="L7810">
        <v>8.033279907244846E-2</v>
      </c>
      <c r="M7810">
        <f t="shared" ca="1" si="121"/>
        <v>2.9458984050406594</v>
      </c>
    </row>
    <row r="7811" spans="1:13" x14ac:dyDescent="0.25">
      <c r="A7811" s="9"/>
      <c r="H7811" s="9"/>
      <c r="J7811">
        <v>9</v>
      </c>
      <c r="K7811">
        <f ca="1">SIMULATION!$D$3*SIMULATION!$D$17/$H7802/(SIMULATION!$D$17-$I7802)*(((EXP(-$I7802*$J7811))/(1-EXP(-SIMULATION!$D$4*$I7802)))-(EXP(-SIMULATION!$D$17*$J7811)/(1-EXP(-SIMULATION!$D$4*SIMULATION!$D$17))))</f>
        <v>2.6288338868495598</v>
      </c>
      <c r="L7811">
        <v>0.1387877752138782</v>
      </c>
      <c r="M7811">
        <f t="shared" ref="M7811:M7874" ca="1" si="122">$K7811*(1+$L7811)</f>
        <v>2.9936838934122623</v>
      </c>
    </row>
    <row r="7812" spans="1:13" x14ac:dyDescent="0.25">
      <c r="A7812" s="9"/>
      <c r="H7812" s="9"/>
      <c r="J7812">
        <v>10</v>
      </c>
      <c r="K7812">
        <f ca="1">SIMULATION!$D$3*SIMULATION!$D$17/$H7802/(SIMULATION!$D$17-$I7802)*(((EXP(-$I7802*$J7812))/(1-EXP(-SIMULATION!$D$4*$I7802)))-(EXP(-SIMULATION!$D$17*$J7812)/(1-EXP(-SIMULATION!$D$4*SIMULATION!$D$17))))</f>
        <v>2.5265490704103888</v>
      </c>
      <c r="L7812">
        <v>-4.0638475082162347E-2</v>
      </c>
      <c r="M7812">
        <f t="shared" ca="1" si="122"/>
        <v>2.4238739689686559</v>
      </c>
    </row>
    <row r="7813" spans="1:13" x14ac:dyDescent="0.25">
      <c r="A7813" s="9"/>
      <c r="H7813" s="9"/>
      <c r="J7813">
        <v>11</v>
      </c>
      <c r="K7813">
        <f ca="1">SIMULATION!$D$3*SIMULATION!$D$17/$H7802/(SIMULATION!$D$17-$I7802)*(((EXP(-$I7802*$J7813))/(1-EXP(-SIMULATION!$D$4*$I7802)))-(EXP(-SIMULATION!$D$17*$J7813)/(1-EXP(-SIMULATION!$D$4*SIMULATION!$D$17))))</f>
        <v>2.4232927642535405</v>
      </c>
      <c r="L7813">
        <v>0.1323201940386188</v>
      </c>
      <c r="M7813">
        <f t="shared" ca="1" si="122"/>
        <v>2.7439433330319498</v>
      </c>
    </row>
    <row r="7814" spans="1:13" x14ac:dyDescent="0.25">
      <c r="A7814" s="9"/>
      <c r="H7814" s="9"/>
      <c r="J7814">
        <v>12</v>
      </c>
      <c r="K7814">
        <f ca="1">SIMULATION!$D$3*SIMULATION!$D$17/$H7802/(SIMULATION!$D$17-$I7802)*(((EXP(-$I7802*$J7814))/(1-EXP(-SIMULATION!$D$4*$I7802)))-(EXP(-SIMULATION!$D$17*$J7814)/(1-EXP(-SIMULATION!$D$4*SIMULATION!$D$17))))</f>
        <v>2.3211029100776086</v>
      </c>
      <c r="L7814">
        <v>-0.25661138206760153</v>
      </c>
      <c r="M7814">
        <f t="shared" ca="1" si="122"/>
        <v>1.7254814844014617</v>
      </c>
    </row>
    <row r="7815" spans="1:13" x14ac:dyDescent="0.25">
      <c r="A7815" s="9"/>
      <c r="H7815" s="9"/>
      <c r="J7815">
        <v>13</v>
      </c>
      <c r="K7815">
        <f ca="1">SIMULATION!$D$3*SIMULATION!$D$17/$H7802/(SIMULATION!$D$17-$I7802)*(((EXP(-$I7802*$J7815))/(1-EXP(-SIMULATION!$D$4*$I7802)))-(EXP(-SIMULATION!$D$17*$J7815)/(1-EXP(-SIMULATION!$D$4*SIMULATION!$D$17))))</f>
        <v>2.2212098203406172</v>
      </c>
      <c r="L7815">
        <v>0.55095846819919481</v>
      </c>
      <c r="M7815">
        <f t="shared" ca="1" si="122"/>
        <v>3.4450041805044922</v>
      </c>
    </row>
    <row r="7816" spans="1:13" x14ac:dyDescent="0.25">
      <c r="A7816" s="9"/>
      <c r="H7816" s="9"/>
      <c r="J7816">
        <v>14</v>
      </c>
      <c r="K7816">
        <f ca="1">SIMULATION!$D$3*SIMULATION!$D$17/$H7802/(SIMULATION!$D$17-$I7802)*(((EXP(-$I7802*$J7816))/(1-EXP(-SIMULATION!$D$4*$I7802)))-(EXP(-SIMULATION!$D$17*$J7816)/(1-EXP(-SIMULATION!$D$4*SIMULATION!$D$17))))</f>
        <v>2.1243296474194064</v>
      </c>
      <c r="L7816">
        <v>0.4148861888431909</v>
      </c>
      <c r="M7816">
        <f t="shared" ca="1" si="122"/>
        <v>3.0056846786838434</v>
      </c>
    </row>
    <row r="7817" spans="1:13" x14ac:dyDescent="0.25">
      <c r="A7817" s="9"/>
      <c r="H7817" s="9"/>
      <c r="J7817">
        <v>15</v>
      </c>
      <c r="K7817">
        <f ca="1">SIMULATION!$D$3*SIMULATION!$D$17/$H7802/(SIMULATION!$D$17-$I7802)*(((EXP(-$I7802*$J7817))/(1-EXP(-SIMULATION!$D$4*$I7802)))-(EXP(-SIMULATION!$D$17*$J7817)/(1-EXP(-SIMULATION!$D$4*SIMULATION!$D$17))))</f>
        <v>2.0308522940084499</v>
      </c>
      <c r="L7817">
        <v>-5.6349072947788216E-2</v>
      </c>
      <c r="M7817">
        <f t="shared" ca="1" si="122"/>
        <v>1.9164156499471847</v>
      </c>
    </row>
    <row r="7818" spans="1:13" x14ac:dyDescent="0.25">
      <c r="A7818" s="9"/>
      <c r="H7818" s="9"/>
      <c r="J7818">
        <v>16</v>
      </c>
      <c r="K7818">
        <f ca="1">SIMULATION!$D$3*SIMULATION!$D$17/$H7802/(SIMULATION!$D$17-$I7802)*(((EXP(-$I7802*$J7818))/(1-EXP(-SIMULATION!$D$4*$I7802)))-(EXP(-SIMULATION!$D$17*$J7818)/(1-EXP(-SIMULATION!$D$4*SIMULATION!$D$17))))</f>
        <v>1.9409616856997574</v>
      </c>
      <c r="L7818">
        <v>5.9729462917730756E-2</v>
      </c>
      <c r="M7818">
        <f t="shared" ca="1" si="122"/>
        <v>2.0568942847304972</v>
      </c>
    </row>
    <row r="7819" spans="1:13" x14ac:dyDescent="0.25">
      <c r="A7819" s="9"/>
      <c r="H7819" s="9"/>
      <c r="J7819">
        <v>17</v>
      </c>
      <c r="K7819">
        <f ca="1">SIMULATION!$D$3*SIMULATION!$D$17/$H7802/(SIMULATION!$D$17-$I7802)*(((EXP(-$I7802*$J7819))/(1-EXP(-SIMULATION!$D$4*$I7802)))-(EXP(-SIMULATION!$D$17*$J7819)/(1-EXP(-SIMULATION!$D$4*SIMULATION!$D$17))))</f>
        <v>1.8547127060993998</v>
      </c>
      <c r="L7819">
        <v>-0.27765402032268205</v>
      </c>
      <c r="M7819">
        <f t="shared" ca="1" si="122"/>
        <v>1.3397442667073405</v>
      </c>
    </row>
    <row r="7820" spans="1:13" x14ac:dyDescent="0.25">
      <c r="A7820" s="9"/>
      <c r="H7820" s="9"/>
      <c r="J7820">
        <v>18</v>
      </c>
      <c r="K7820">
        <f ca="1">SIMULATION!$D$3*SIMULATION!$D$17/$H7802/(SIMULATION!$D$17-$I7802)*(((EXP(-$I7802*$J7820))/(1-EXP(-SIMULATION!$D$4*$I7802)))-(EXP(-SIMULATION!$D$17*$J7820)/(1-EXP(-SIMULATION!$D$4*SIMULATION!$D$17))))</f>
        <v>1.7720803664475715</v>
      </c>
      <c r="L7820">
        <v>-5.7851696124090433E-2</v>
      </c>
      <c r="M7820">
        <f t="shared" ca="1" si="122"/>
        <v>1.6695625115803796</v>
      </c>
    </row>
    <row r="7821" spans="1:13" x14ac:dyDescent="0.25">
      <c r="A7821" s="9"/>
      <c r="H7821" s="9"/>
      <c r="J7821">
        <v>19</v>
      </c>
      <c r="K7821">
        <f ca="1">SIMULATION!$D$3*SIMULATION!$D$17/$H7802/(SIMULATION!$D$17-$I7802)*(((EXP(-$I7802*$J7821))/(1-EXP(-SIMULATION!$D$4*$I7802)))-(EXP(-SIMULATION!$D$17*$J7821)/(1-EXP(-SIMULATION!$D$4*SIMULATION!$D$17))))</f>
        <v>1.6929911883588298</v>
      </c>
      <c r="L7821">
        <v>-0.27975384366277539</v>
      </c>
      <c r="M7821">
        <f t="shared" ca="1" si="122"/>
        <v>1.2193703961282374</v>
      </c>
    </row>
    <row r="7822" spans="1:13" x14ac:dyDescent="0.25">
      <c r="A7822" s="9"/>
      <c r="H7822" s="9"/>
      <c r="J7822">
        <v>20</v>
      </c>
      <c r="K7822">
        <f ca="1">SIMULATION!$D$3*SIMULATION!$D$17/$H7802/(SIMULATION!$D$17-$I7802)*(((EXP(-$I7802*$J7822))/(1-EXP(-SIMULATION!$D$4*$I7802)))-(EXP(-SIMULATION!$D$17*$J7822)/(1-EXP(-SIMULATION!$D$4*SIMULATION!$D$17))))</f>
        <v>1.6173431939569429</v>
      </c>
      <c r="L7822">
        <v>-0.39995960797243307</v>
      </c>
      <c r="M7822">
        <f t="shared" ca="1" si="122"/>
        <v>0.97047124414504138</v>
      </c>
    </row>
    <row r="7823" spans="1:13" x14ac:dyDescent="0.25">
      <c r="A7823" s="9"/>
      <c r="H7823" s="9"/>
      <c r="J7823">
        <v>21</v>
      </c>
      <c r="K7823">
        <f ca="1">SIMULATION!$D$3*SIMULATION!$D$17/$H7802/(SIMULATION!$D$17-$I7802)*(((EXP(-$I7802*$J7823))/(1-EXP(-SIMULATION!$D$4*$I7802)))-(EXP(-SIMULATION!$D$17*$J7823)/(1-EXP(-SIMULATION!$D$4*SIMULATION!$D$17))))</f>
        <v>1.5450186007571669</v>
      </c>
      <c r="L7823">
        <v>0.29471341963910613</v>
      </c>
      <c r="M7823">
        <f t="shared" ca="1" si="122"/>
        <v>2.0003563159923385</v>
      </c>
    </row>
    <row r="7824" spans="1:13" x14ac:dyDescent="0.25">
      <c r="A7824" s="9"/>
      <c r="H7824" s="9"/>
      <c r="J7824">
        <v>22</v>
      </c>
      <c r="K7824">
        <f ca="1">SIMULATION!$D$3*SIMULATION!$D$17/$H7802/(SIMULATION!$D$17-$I7802)*(((EXP(-$I7802*$J7824))/(1-EXP(-SIMULATION!$D$4*$I7802)))-(EXP(-SIMULATION!$D$17*$J7824)/(1-EXP(-SIMULATION!$D$4*SIMULATION!$D$17))))</f>
        <v>1.4758918467369921</v>
      </c>
      <c r="L7824">
        <v>-0.39751410158176415</v>
      </c>
      <c r="M7824">
        <f t="shared" ca="1" si="122"/>
        <v>0.88920402524948594</v>
      </c>
    </row>
    <row r="7825" spans="1:13" x14ac:dyDescent="0.25">
      <c r="A7825" s="9"/>
      <c r="H7825" s="9"/>
      <c r="J7825">
        <v>23</v>
      </c>
      <c r="K7825">
        <f ca="1">SIMULATION!$D$3*SIMULATION!$D$17/$H7802/(SIMULATION!$D$17-$I7802)*(((EXP(-$I7802*$J7825))/(1-EXP(-SIMULATION!$D$4*$I7802)))-(EXP(-SIMULATION!$D$17*$J7825)/(1-EXP(-SIMULATION!$D$4*SIMULATION!$D$17))))</f>
        <v>1.4098346278104508</v>
      </c>
      <c r="L7825">
        <v>-0.28344003408586804</v>
      </c>
      <c r="M7825">
        <f t="shared" ca="1" si="122"/>
        <v>1.0102310528484195</v>
      </c>
    </row>
    <row r="7826" spans="1:13" x14ac:dyDescent="0.25">
      <c r="A7826" s="9"/>
      <c r="H7826" s="9"/>
      <c r="J7826">
        <v>24</v>
      </c>
      <c r="K7826">
        <f ca="1">SIMULATION!$D$3*SIMULATION!$D$17/$H7802/(SIMULATION!$D$17-$I7802)*(((EXP(-$I7802*$J7826))/(1-EXP(-SIMULATION!$D$4*$I7802)))-(EXP(-SIMULATION!$D$17*$J7826)/(1-EXP(-SIMULATION!$D$4*SIMULATION!$D$17))))</f>
        <v>1.3467190254893329</v>
      </c>
      <c r="L7826">
        <v>-5.3582849763942529E-2</v>
      </c>
      <c r="M7826">
        <f t="shared" ca="1" si="122"/>
        <v>1.2745579822722948</v>
      </c>
    </row>
    <row r="7827" spans="1:13" x14ac:dyDescent="0.25">
      <c r="A7827" s="9">
        <v>314</v>
      </c>
      <c r="B7827" s="2">
        <f ca="1">NORMINV(RAND(),SIMULATION!D7,SIMULATION!D8)</f>
        <v>59.158036132825217</v>
      </c>
      <c r="C7827" s="2">
        <v>2</v>
      </c>
      <c r="D7827" s="2">
        <f ca="1">SIMULATION!$D$11*(1+(SIMULATION!$D$12*LN(1+$C7827)))*(1+(SIMULATION!$D$13*(($B7827/63.5)-1)))</f>
        <v>9.9156195024649634</v>
      </c>
      <c r="E7827" s="2">
        <v>0.15160543788534306</v>
      </c>
      <c r="F7827" s="2">
        <f ca="1">D7827*(1+E7827)</f>
        <v>11.418881339040611</v>
      </c>
      <c r="G7827" s="2">
        <v>0.61767359145114908</v>
      </c>
      <c r="H7827" s="9">
        <f>SIMULATION!$D$15*EXP($G$7827)</f>
        <v>409.41594128461946</v>
      </c>
      <c r="I7827" s="2">
        <f ca="1">$F7827/$H7827</f>
        <v>2.789066127521006E-2</v>
      </c>
      <c r="J7827">
        <v>0</v>
      </c>
      <c r="K7827">
        <f ca="1">SIMULATION!$D$3*SIMULATION!$D$17/$H7827/(SIMULATION!$D$17-$I7827)*(((EXP(-$I7827*$J7827))/(1-EXP(-SIMULATION!$D$4*$I7827)))-(EXP(-SIMULATION!$D$17*$J7827)/(1-EXP(-SIMULATION!$D$4*SIMULATION!$D$17))))</f>
        <v>1.5038253904102261</v>
      </c>
      <c r="L7827">
        <v>-0.48707161007242106</v>
      </c>
      <c r="M7827">
        <f t="shared" ca="1" si="122"/>
        <v>0.77135473623533013</v>
      </c>
    </row>
    <row r="7828" spans="1:13" x14ac:dyDescent="0.25">
      <c r="A7828" s="9"/>
      <c r="H7828" s="9"/>
      <c r="J7828">
        <v>1</v>
      </c>
      <c r="K7828">
        <f ca="1">SIMULATION!$D$3*SIMULATION!$D$17/$H7827/(SIMULATION!$D$17-$I7827)*(((EXP(-$I7827*$J7828))/(1-EXP(-SIMULATION!$D$4*$I7827)))-(EXP(-SIMULATION!$D$17*$J7828)/(1-EXP(-SIMULATION!$D$4*SIMULATION!$D$17))))</f>
        <v>1.9378245405144436</v>
      </c>
      <c r="L7828">
        <v>-0.36538335929447635</v>
      </c>
      <c r="M7828">
        <f t="shared" ca="1" si="122"/>
        <v>1.229775700178001</v>
      </c>
    </row>
    <row r="7829" spans="1:13" x14ac:dyDescent="0.25">
      <c r="A7829" s="9"/>
      <c r="H7829" s="9"/>
      <c r="J7829">
        <v>2</v>
      </c>
      <c r="K7829">
        <f ca="1">SIMULATION!$D$3*SIMULATION!$D$17/$H7827/(SIMULATION!$D$17-$I7827)*(((EXP(-$I7827*$J7829))/(1-EXP(-SIMULATION!$D$4*$I7827)))-(EXP(-SIMULATION!$D$17*$J7829)/(1-EXP(-SIMULATION!$D$4*SIMULATION!$D$17))))</f>
        <v>2.1891478013763765</v>
      </c>
      <c r="L7829">
        <v>0.11810404796715114</v>
      </c>
      <c r="M7829">
        <f t="shared" ca="1" si="122"/>
        <v>2.4476950183173156</v>
      </c>
    </row>
    <row r="7830" spans="1:13" x14ac:dyDescent="0.25">
      <c r="A7830" s="9"/>
      <c r="H7830" s="9"/>
      <c r="J7830">
        <v>3</v>
      </c>
      <c r="K7830">
        <f ca="1">SIMULATION!$D$3*SIMULATION!$D$17/$H7827/(SIMULATION!$D$17-$I7827)*(((EXP(-$I7827*$J7830))/(1-EXP(-SIMULATION!$D$4*$I7827)))-(EXP(-SIMULATION!$D$17*$J7830)/(1-EXP(-SIMULATION!$D$4*SIMULATION!$D$17))))</f>
        <v>2.3241448930630382</v>
      </c>
      <c r="L7830">
        <v>-5.0120968318093345E-2</v>
      </c>
      <c r="M7830">
        <f t="shared" ca="1" si="122"/>
        <v>2.2076565005111672</v>
      </c>
    </row>
    <row r="7831" spans="1:13" x14ac:dyDescent="0.25">
      <c r="A7831" s="9"/>
      <c r="H7831" s="9"/>
      <c r="J7831">
        <v>4</v>
      </c>
      <c r="K7831">
        <f ca="1">SIMULATION!$D$3*SIMULATION!$D$17/$H7827/(SIMULATION!$D$17-$I7827)*(((EXP(-$I7827*$J7831))/(1-EXP(-SIMULATION!$D$4*$I7827)))-(EXP(-SIMULATION!$D$17*$J7831)/(1-EXP(-SIMULATION!$D$4*SIMULATION!$D$17))))</f>
        <v>2.3853140561690216</v>
      </c>
      <c r="L7831">
        <v>9.3221743752035652E-2</v>
      </c>
      <c r="M7831">
        <f t="shared" ca="1" si="122"/>
        <v>2.6076771918813391</v>
      </c>
    </row>
    <row r="7832" spans="1:13" x14ac:dyDescent="0.25">
      <c r="A7832" s="9"/>
      <c r="H7832" s="9"/>
      <c r="J7832">
        <v>5</v>
      </c>
      <c r="K7832">
        <f ca="1">SIMULATION!$D$3*SIMULATION!$D$17/$H7827/(SIMULATION!$D$17-$I7827)*(((EXP(-$I7827*$J7832))/(1-EXP(-SIMULATION!$D$4*$I7827)))-(EXP(-SIMULATION!$D$17*$J7832)/(1-EXP(-SIMULATION!$D$4*SIMULATION!$D$17))))</f>
        <v>2.3998694817764359</v>
      </c>
      <c r="L7832">
        <v>0.17295047747950362</v>
      </c>
      <c r="M7832">
        <f t="shared" ca="1" si="122"/>
        <v>2.8149280545381594</v>
      </c>
    </row>
    <row r="7833" spans="1:13" x14ac:dyDescent="0.25">
      <c r="A7833" s="9"/>
      <c r="H7833" s="9"/>
      <c r="J7833">
        <v>6</v>
      </c>
      <c r="K7833">
        <f ca="1">SIMULATION!$D$3*SIMULATION!$D$17/$H7827/(SIMULATION!$D$17-$I7827)*(((EXP(-$I7827*$J7833))/(1-EXP(-SIMULATION!$D$4*$I7827)))-(EXP(-SIMULATION!$D$17*$J7833)/(1-EXP(-SIMULATION!$D$4*SIMULATION!$D$17))))</f>
        <v>2.3852315132207789</v>
      </c>
      <c r="L7833">
        <v>0.15758109574799922</v>
      </c>
      <c r="M7833">
        <f t="shared" ca="1" si="122"/>
        <v>2.7610989086867677</v>
      </c>
    </row>
    <row r="7834" spans="1:13" x14ac:dyDescent="0.25">
      <c r="A7834" s="9"/>
      <c r="H7834" s="9"/>
      <c r="J7834">
        <v>7</v>
      </c>
      <c r="K7834">
        <f ca="1">SIMULATION!$D$3*SIMULATION!$D$17/$H7827/(SIMULATION!$D$17-$I7827)*(((EXP(-$I7827*$J7834))/(1-EXP(-SIMULATION!$D$4*$I7827)))-(EXP(-SIMULATION!$D$17*$J7834)/(1-EXP(-SIMULATION!$D$4*SIMULATION!$D$17))))</f>
        <v>2.3525448857489786</v>
      </c>
      <c r="L7834">
        <v>6.5031284062521552E-2</v>
      </c>
      <c r="M7834">
        <f t="shared" ca="1" si="122"/>
        <v>2.5055339004839525</v>
      </c>
    </row>
    <row r="7835" spans="1:13" x14ac:dyDescent="0.25">
      <c r="A7835" s="9"/>
      <c r="H7835" s="9"/>
      <c r="J7835">
        <v>8</v>
      </c>
      <c r="K7835">
        <f ca="1">SIMULATION!$D$3*SIMULATION!$D$17/$H7827/(SIMULATION!$D$17-$I7827)*(((EXP(-$I7827*$J7835))/(1-EXP(-SIMULATION!$D$4*$I7827)))-(EXP(-SIMULATION!$D$17*$J7835)/(1-EXP(-SIMULATION!$D$4*SIMULATION!$D$17))))</f>
        <v>2.3089332853975284</v>
      </c>
      <c r="L7835">
        <v>-4.4304847619481343E-2</v>
      </c>
      <c r="M7835">
        <f t="shared" ca="1" si="122"/>
        <v>2.2066363480244422</v>
      </c>
    </row>
    <row r="7836" spans="1:13" x14ac:dyDescent="0.25">
      <c r="A7836" s="9"/>
      <c r="H7836" s="9"/>
      <c r="J7836">
        <v>9</v>
      </c>
      <c r="K7836">
        <f ca="1">SIMULATION!$D$3*SIMULATION!$D$17/$H7827/(SIMULATION!$D$17-$I7827)*(((EXP(-$I7827*$J7836))/(1-EXP(-SIMULATION!$D$4*$I7827)))-(EXP(-SIMULATION!$D$17*$J7836)/(1-EXP(-SIMULATION!$D$4*SIMULATION!$D$17))))</f>
        <v>2.2589441109486263</v>
      </c>
      <c r="L7836">
        <v>0.12399731758240107</v>
      </c>
      <c r="M7836">
        <f t="shared" ca="1" si="122"/>
        <v>2.5390471212748174</v>
      </c>
    </row>
    <row r="7837" spans="1:13" x14ac:dyDescent="0.25">
      <c r="A7837" s="9"/>
      <c r="H7837" s="9"/>
      <c r="J7837">
        <v>10</v>
      </c>
      <c r="K7837">
        <f ca="1">SIMULATION!$D$3*SIMULATION!$D$17/$H7827/(SIMULATION!$D$17-$I7827)*(((EXP(-$I7827*$J7837))/(1-EXP(-SIMULATION!$D$4*$I7827)))-(EXP(-SIMULATION!$D$17*$J7837)/(1-EXP(-SIMULATION!$D$4*SIMULATION!$D$17))))</f>
        <v>2.2054742987480047</v>
      </c>
      <c r="L7837">
        <v>-0.35242530647133535</v>
      </c>
      <c r="M7837">
        <f t="shared" ca="1" si="122"/>
        <v>1.4282093430970857</v>
      </c>
    </row>
    <row r="7838" spans="1:13" x14ac:dyDescent="0.25">
      <c r="A7838" s="9"/>
      <c r="H7838" s="9"/>
      <c r="J7838">
        <v>11</v>
      </c>
      <c r="K7838">
        <f ca="1">SIMULATION!$D$3*SIMULATION!$D$17/$H7827/(SIMULATION!$D$17-$I7827)*(((EXP(-$I7827*$J7838))/(1-EXP(-SIMULATION!$D$4*$I7827)))-(EXP(-SIMULATION!$D$17*$J7838)/(1-EXP(-SIMULATION!$D$4*SIMULATION!$D$17))))</f>
        <v>2.1503636003840776</v>
      </c>
      <c r="L7838">
        <v>-0.37032156949345019</v>
      </c>
      <c r="M7838">
        <f t="shared" ca="1" si="122"/>
        <v>1.3540375769082595</v>
      </c>
    </row>
    <row r="7839" spans="1:13" x14ac:dyDescent="0.25">
      <c r="A7839" s="9"/>
      <c r="H7839" s="9"/>
      <c r="J7839">
        <v>12</v>
      </c>
      <c r="K7839">
        <f ca="1">SIMULATION!$D$3*SIMULATION!$D$17/$H7827/(SIMULATION!$D$17-$I7827)*(((EXP(-$I7827*$J7839))/(1-EXP(-SIMULATION!$D$4*$I7827)))-(EXP(-SIMULATION!$D$17*$J7839)/(1-EXP(-SIMULATION!$D$4*SIMULATION!$D$17))))</f>
        <v>2.0947747564545942</v>
      </c>
      <c r="L7839">
        <v>-0.18458096008601688</v>
      </c>
      <c r="M7839">
        <f t="shared" ca="1" si="122"/>
        <v>1.708119220744253</v>
      </c>
    </row>
    <row r="7840" spans="1:13" x14ac:dyDescent="0.25">
      <c r="A7840" s="9"/>
      <c r="H7840" s="9"/>
      <c r="J7840">
        <v>13</v>
      </c>
      <c r="K7840">
        <f ca="1">SIMULATION!$D$3*SIMULATION!$D$17/$H7827/(SIMULATION!$D$17-$I7827)*(((EXP(-$I7827*$J7840))/(1-EXP(-SIMULATION!$D$4*$I7827)))-(EXP(-SIMULATION!$D$17*$J7840)/(1-EXP(-SIMULATION!$D$4*SIMULATION!$D$17))))</f>
        <v>2.0394371085296763</v>
      </c>
      <c r="L7840">
        <v>4.561802888370891E-2</v>
      </c>
      <c r="M7840">
        <f t="shared" ca="1" si="122"/>
        <v>2.1324722094530908</v>
      </c>
    </row>
    <row r="7841" spans="1:13" x14ac:dyDescent="0.25">
      <c r="A7841" s="9"/>
      <c r="H7841" s="9"/>
      <c r="J7841">
        <v>14</v>
      </c>
      <c r="K7841">
        <f ca="1">SIMULATION!$D$3*SIMULATION!$D$17/$H7827/(SIMULATION!$D$17-$I7827)*(((EXP(-$I7827*$J7841))/(1-EXP(-SIMULATION!$D$4*$I7827)))-(EXP(-SIMULATION!$D$17*$J7841)/(1-EXP(-SIMULATION!$D$4*SIMULATION!$D$17))))</f>
        <v>1.9848026993429093</v>
      </c>
      <c r="L7841">
        <v>0.11346227928547539</v>
      </c>
      <c r="M7841">
        <f t="shared" ca="1" si="122"/>
        <v>2.21000293754232</v>
      </c>
    </row>
    <row r="7842" spans="1:13" x14ac:dyDescent="0.25">
      <c r="A7842" s="9"/>
      <c r="H7842" s="9"/>
      <c r="J7842">
        <v>15</v>
      </c>
      <c r="K7842">
        <f ca="1">SIMULATION!$D$3*SIMULATION!$D$17/$H7827/(SIMULATION!$D$17-$I7827)*(((EXP(-$I7827*$J7842))/(1-EXP(-SIMULATION!$D$4*$I7827)))-(EXP(-SIMULATION!$D$17*$J7842)/(1-EXP(-SIMULATION!$D$4*SIMULATION!$D$17))))</f>
        <v>1.9311462936519912</v>
      </c>
      <c r="L7842">
        <v>0.46669835293419115</v>
      </c>
      <c r="M7842">
        <f t="shared" ca="1" si="122"/>
        <v>2.8324090881743436</v>
      </c>
    </row>
    <row r="7843" spans="1:13" x14ac:dyDescent="0.25">
      <c r="A7843" s="9"/>
      <c r="H7843" s="9"/>
      <c r="J7843">
        <v>16</v>
      </c>
      <c r="K7843">
        <f ca="1">SIMULATION!$D$3*SIMULATION!$D$17/$H7827/(SIMULATION!$D$17-$I7827)*(((EXP(-$I7827*$J7843))/(1-EXP(-SIMULATION!$D$4*$I7827)))-(EXP(-SIMULATION!$D$17*$J7843)/(1-EXP(-SIMULATION!$D$4*SIMULATION!$D$17))))</f>
        <v>1.8786294624312241</v>
      </c>
      <c r="L7843">
        <v>-0.16406122127439554</v>
      </c>
      <c r="M7843">
        <f t="shared" ca="1" si="122"/>
        <v>1.5704192185026964</v>
      </c>
    </row>
    <row r="7844" spans="1:13" x14ac:dyDescent="0.25">
      <c r="A7844" s="9"/>
      <c r="H7844" s="9"/>
      <c r="J7844">
        <v>17</v>
      </c>
      <c r="K7844">
        <f ca="1">SIMULATION!$D$3*SIMULATION!$D$17/$H7827/(SIMULATION!$D$17-$I7827)*(((EXP(-$I7827*$J7844))/(1-EXP(-SIMULATION!$D$4*$I7827)))-(EXP(-SIMULATION!$D$17*$J7844)/(1-EXP(-SIMULATION!$D$4*SIMULATION!$D$17))))</f>
        <v>1.8273416382938015</v>
      </c>
      <c r="L7844">
        <v>0.32613933427034852</v>
      </c>
      <c r="M7844">
        <f t="shared" ca="1" si="122"/>
        <v>2.4233096236914298</v>
      </c>
    </row>
    <row r="7845" spans="1:13" x14ac:dyDescent="0.25">
      <c r="A7845" s="9"/>
      <c r="H7845" s="9"/>
      <c r="J7845">
        <v>18</v>
      </c>
      <c r="K7845">
        <f ca="1">SIMULATION!$D$3*SIMULATION!$D$17/$H7827/(SIMULATION!$D$17-$I7827)*(((EXP(-$I7827*$J7845))/(1-EXP(-SIMULATION!$D$4*$I7827)))-(EXP(-SIMULATION!$D$17*$J7845)/(1-EXP(-SIMULATION!$D$4*SIMULATION!$D$17))))</f>
        <v>1.777326413829462</v>
      </c>
      <c r="L7845">
        <v>0.22712398330436584</v>
      </c>
      <c r="M7845">
        <f t="shared" ca="1" si="122"/>
        <v>2.1809998685704732</v>
      </c>
    </row>
    <row r="7846" spans="1:13" x14ac:dyDescent="0.25">
      <c r="A7846" s="9"/>
      <c r="H7846" s="9"/>
      <c r="J7846">
        <v>19</v>
      </c>
      <c r="K7846">
        <f ca="1">SIMULATION!$D$3*SIMULATION!$D$17/$H7827/(SIMULATION!$D$17-$I7827)*(((EXP(-$I7827*$J7846))/(1-EXP(-SIMULATION!$D$4*$I7827)))-(EXP(-SIMULATION!$D$17*$J7846)/(1-EXP(-SIMULATION!$D$4*SIMULATION!$D$17))))</f>
        <v>1.7285983835459096</v>
      </c>
      <c r="L7846">
        <v>3.3936568456164655E-2</v>
      </c>
      <c r="M7846">
        <f t="shared" ca="1" si="122"/>
        <v>1.7872610809223306</v>
      </c>
    </row>
    <row r="7847" spans="1:13" x14ac:dyDescent="0.25">
      <c r="A7847" s="9"/>
      <c r="H7847" s="9"/>
      <c r="J7847">
        <v>20</v>
      </c>
      <c r="K7847">
        <f ca="1">SIMULATION!$D$3*SIMULATION!$D$17/$H7827/(SIMULATION!$D$17-$I7827)*(((EXP(-$I7827*$J7847))/(1-EXP(-SIMULATION!$D$4*$I7827)))-(EXP(-SIMULATION!$D$17*$J7847)/(1-EXP(-SIMULATION!$D$4*SIMULATION!$D$17))))</f>
        <v>1.6811539262154869</v>
      </c>
      <c r="L7847">
        <v>0.17944171258923702</v>
      </c>
      <c r="M7847">
        <f t="shared" ca="1" si="122"/>
        <v>1.9828230658617139</v>
      </c>
    </row>
    <row r="7848" spans="1:13" x14ac:dyDescent="0.25">
      <c r="A7848" s="9"/>
      <c r="H7848" s="9"/>
      <c r="J7848">
        <v>21</v>
      </c>
      <c r="K7848">
        <f ca="1">SIMULATION!$D$3*SIMULATION!$D$17/$H7827/(SIMULATION!$D$17-$I7827)*(((EXP(-$I7827*$J7848))/(1-EXP(-SIMULATION!$D$4*$I7827)))-(EXP(-SIMULATION!$D$17*$J7848)/(1-EXP(-SIMULATION!$D$4*SIMULATION!$D$17))))</f>
        <v>1.6349781043718872</v>
      </c>
      <c r="L7848">
        <v>0.58857111309857846</v>
      </c>
      <c r="M7848">
        <f t="shared" ca="1" si="122"/>
        <v>2.5972789871538526</v>
      </c>
    </row>
    <row r="7849" spans="1:13" x14ac:dyDescent="0.25">
      <c r="A7849" s="9"/>
      <c r="H7849" s="9"/>
      <c r="J7849">
        <v>22</v>
      </c>
      <c r="K7849">
        <f ca="1">SIMULATION!$D$3*SIMULATION!$D$17/$H7827/(SIMULATION!$D$17-$I7827)*(((EXP(-$I7827*$J7849))/(1-EXP(-SIMULATION!$D$4*$I7827)))-(EXP(-SIMULATION!$D$17*$J7849)/(1-EXP(-SIMULATION!$D$4*SIMULATION!$D$17))))</f>
        <v>1.590049075859967</v>
      </c>
      <c r="L7849">
        <v>-0.201185621715533</v>
      </c>
      <c r="M7849">
        <f t="shared" ca="1" si="122"/>
        <v>1.270154063974871</v>
      </c>
    </row>
    <row r="7850" spans="1:13" x14ac:dyDescent="0.25">
      <c r="A7850" s="9"/>
      <c r="H7850" s="9"/>
      <c r="J7850">
        <v>23</v>
      </c>
      <c r="K7850">
        <f ca="1">SIMULATION!$D$3*SIMULATION!$D$17/$H7827/(SIMULATION!$D$17-$I7827)*(((EXP(-$I7827*$J7850))/(1-EXP(-SIMULATION!$D$4*$I7827)))-(EXP(-SIMULATION!$D$17*$J7850)/(1-EXP(-SIMULATION!$D$4*SIMULATION!$D$17))))</f>
        <v>1.5463409113187423</v>
      </c>
      <c r="L7850">
        <v>-0.1806024045815933</v>
      </c>
      <c r="M7850">
        <f t="shared" ca="1" si="122"/>
        <v>1.2670680244316852</v>
      </c>
    </row>
    <row r="7851" spans="1:13" x14ac:dyDescent="0.25">
      <c r="A7851" s="9"/>
      <c r="H7851" s="9"/>
      <c r="J7851">
        <v>24</v>
      </c>
      <c r="K7851">
        <f ca="1">SIMULATION!$D$3*SIMULATION!$D$17/$H7827/(SIMULATION!$D$17-$I7827)*(((EXP(-$I7827*$J7851))/(1-EXP(-SIMULATION!$D$4*$I7827)))-(EXP(-SIMULATION!$D$17*$J7851)/(1-EXP(-SIMULATION!$D$4*SIMULATION!$D$17))))</f>
        <v>1.5038253904102259</v>
      </c>
      <c r="L7851">
        <v>0.24388560962773262</v>
      </c>
      <c r="M7851">
        <f t="shared" ca="1" si="122"/>
        <v>1.8705867625240868</v>
      </c>
    </row>
    <row r="7852" spans="1:13" x14ac:dyDescent="0.25">
      <c r="A7852" s="9">
        <v>315</v>
      </c>
      <c r="B7852" s="2">
        <f ca="1">NORMINV(RAND(),SIMULATION!D7,SIMULATION!D8)</f>
        <v>73.27582791701758</v>
      </c>
      <c r="C7852" s="2">
        <v>2</v>
      </c>
      <c r="D7852" s="2">
        <f ca="1">SIMULATION!$D$11*(1+(SIMULATION!$D$12*LN(1+$C7852)))*(1+(SIMULATION!$D$13*(($B7852/63.5)-1)))</f>
        <v>10.96403124582184</v>
      </c>
      <c r="E7852" s="2">
        <v>9.8988223015551297E-2</v>
      </c>
      <c r="F7852" s="2">
        <f ca="1">D7852*(1+E7852)</f>
        <v>12.049341215932724</v>
      </c>
      <c r="G7852" s="2">
        <v>0.58018614165346827</v>
      </c>
      <c r="H7852" s="9">
        <f>SIMULATION!$D$15*EXP($G$7852)</f>
        <v>394.35209833882379</v>
      </c>
      <c r="I7852" s="2">
        <f ca="1">$F7852/$H7852</f>
        <v>3.0554779007616786E-2</v>
      </c>
      <c r="J7852">
        <v>0</v>
      </c>
      <c r="K7852">
        <f ca="1">SIMULATION!$D$3*SIMULATION!$D$17/$H7852/(SIMULATION!$D$17-$I7852)*(((EXP(-$I7852*$J7852))/(1-EXP(-SIMULATION!$D$4*$I7852)))-(EXP(-SIMULATION!$D$17*$J7852)/(1-EXP(-SIMULATION!$D$4*SIMULATION!$D$17))))</f>
        <v>1.3840292480496668</v>
      </c>
      <c r="L7852">
        <v>-3.2233247320736479E-2</v>
      </c>
      <c r="M7852">
        <f t="shared" ca="1" si="122"/>
        <v>1.3394174909981489</v>
      </c>
    </row>
    <row r="7853" spans="1:13" x14ac:dyDescent="0.25">
      <c r="A7853" s="9"/>
      <c r="H7853" s="9"/>
      <c r="J7853">
        <v>1</v>
      </c>
      <c r="K7853">
        <f ca="1">SIMULATION!$D$3*SIMULATION!$D$17/$H7852/(SIMULATION!$D$17-$I7852)*(((EXP(-$I7852*$J7853))/(1-EXP(-SIMULATION!$D$4*$I7852)))-(EXP(-SIMULATION!$D$17*$J7853)/(1-EXP(-SIMULATION!$D$4*SIMULATION!$D$17))))</f>
        <v>1.8351984285799805</v>
      </c>
      <c r="L7853">
        <v>-0.48439867789493207</v>
      </c>
      <c r="M7853">
        <f t="shared" ca="1" si="122"/>
        <v>0.94623073610098107</v>
      </c>
    </row>
    <row r="7854" spans="1:13" x14ac:dyDescent="0.25">
      <c r="A7854" s="9"/>
      <c r="H7854" s="9"/>
      <c r="J7854">
        <v>2</v>
      </c>
      <c r="K7854">
        <f ca="1">SIMULATION!$D$3*SIMULATION!$D$17/$H7852/(SIMULATION!$D$17-$I7852)*(((EXP(-$I7852*$J7854))/(1-EXP(-SIMULATION!$D$4*$I7852)))-(EXP(-SIMULATION!$D$17*$J7854)/(1-EXP(-SIMULATION!$D$4*SIMULATION!$D$17))))</f>
        <v>2.0957823200276611</v>
      </c>
      <c r="L7854">
        <v>-4.3176963062379704E-2</v>
      </c>
      <c r="M7854">
        <f t="shared" ca="1" si="122"/>
        <v>2.0052928042090383</v>
      </c>
    </row>
    <row r="7855" spans="1:13" x14ac:dyDescent="0.25">
      <c r="A7855" s="9"/>
      <c r="H7855" s="9"/>
      <c r="J7855">
        <v>3</v>
      </c>
      <c r="K7855">
        <f ca="1">SIMULATION!$D$3*SIMULATION!$D$17/$H7852/(SIMULATION!$D$17-$I7852)*(((EXP(-$I7852*$J7855))/(1-EXP(-SIMULATION!$D$4*$I7852)))-(EXP(-SIMULATION!$D$17*$J7855)/(1-EXP(-SIMULATION!$D$4*SIMULATION!$D$17))))</f>
        <v>2.2350932650484836</v>
      </c>
      <c r="L7855">
        <v>0.15376930531194091</v>
      </c>
      <c r="M7855">
        <f t="shared" ca="1" si="122"/>
        <v>2.5787820037223868</v>
      </c>
    </row>
    <row r="7856" spans="1:13" x14ac:dyDescent="0.25">
      <c r="A7856" s="9"/>
      <c r="H7856" s="9"/>
      <c r="J7856">
        <v>4</v>
      </c>
      <c r="K7856">
        <f ca="1">SIMULATION!$D$3*SIMULATION!$D$17/$H7852/(SIMULATION!$D$17-$I7852)*(((EXP(-$I7852*$J7856))/(1-EXP(-SIMULATION!$D$4*$I7852)))-(EXP(-SIMULATION!$D$17*$J7856)/(1-EXP(-SIMULATION!$D$4*SIMULATION!$D$17))))</f>
        <v>2.297522453836232</v>
      </c>
      <c r="L7856">
        <v>0.1217928811982766</v>
      </c>
      <c r="M7856">
        <f t="shared" ca="1" si="122"/>
        <v>2.5773443331066814</v>
      </c>
    </row>
    <row r="7857" spans="1:13" x14ac:dyDescent="0.25">
      <c r="A7857" s="9"/>
      <c r="H7857" s="9"/>
      <c r="J7857">
        <v>5</v>
      </c>
      <c r="K7857">
        <f ca="1">SIMULATION!$D$3*SIMULATION!$D$17/$H7852/(SIMULATION!$D$17-$I7852)*(((EXP(-$I7852*$J7857))/(1-EXP(-SIMULATION!$D$4*$I7852)))-(EXP(-SIMULATION!$D$17*$J7857)/(1-EXP(-SIMULATION!$D$4*SIMULATION!$D$17))))</f>
        <v>2.3114917747441224</v>
      </c>
      <c r="L7857">
        <v>0.33602477156434929</v>
      </c>
      <c r="M7857">
        <f t="shared" ca="1" si="122"/>
        <v>3.0882102703253889</v>
      </c>
    </row>
    <row r="7858" spans="1:13" x14ac:dyDescent="0.25">
      <c r="A7858" s="9"/>
      <c r="H7858" s="9"/>
      <c r="J7858">
        <v>6</v>
      </c>
      <c r="K7858">
        <f ca="1">SIMULATION!$D$3*SIMULATION!$D$17/$H7852/(SIMULATION!$D$17-$I7852)*(((EXP(-$I7852*$J7858))/(1-EXP(-SIMULATION!$D$4*$I7852)))-(EXP(-SIMULATION!$D$17*$J7858)/(1-EXP(-SIMULATION!$D$4*SIMULATION!$D$17))))</f>
        <v>2.2951903540770244</v>
      </c>
      <c r="L7858">
        <v>9.6008437998600329E-2</v>
      </c>
      <c r="M7858">
        <f t="shared" ca="1" si="122"/>
        <v>2.5155479948814139</v>
      </c>
    </row>
    <row r="7859" spans="1:13" x14ac:dyDescent="0.25">
      <c r="A7859" s="9"/>
      <c r="H7859" s="9"/>
      <c r="J7859">
        <v>7</v>
      </c>
      <c r="K7859">
        <f ca="1">SIMULATION!$D$3*SIMULATION!$D$17/$H7852/(SIMULATION!$D$17-$I7852)*(((EXP(-$I7852*$J7859))/(1-EXP(-SIMULATION!$D$4*$I7852)))-(EXP(-SIMULATION!$D$17*$J7859)/(1-EXP(-SIMULATION!$D$4*SIMULATION!$D$17))))</f>
        <v>2.2602506473535491</v>
      </c>
      <c r="L7859">
        <v>-0.31419331756952174</v>
      </c>
      <c r="M7859">
        <f t="shared" ca="1" si="122"/>
        <v>1.5500949979228784</v>
      </c>
    </row>
    <row r="7860" spans="1:13" x14ac:dyDescent="0.25">
      <c r="A7860" s="9"/>
      <c r="H7860" s="9"/>
      <c r="J7860">
        <v>8</v>
      </c>
      <c r="K7860">
        <f ca="1">SIMULATION!$D$3*SIMULATION!$D$17/$H7852/(SIMULATION!$D$17-$I7852)*(((EXP(-$I7852*$J7860))/(1-EXP(-SIMULATION!$D$4*$I7852)))-(EXP(-SIMULATION!$D$17*$J7860)/(1-EXP(-SIMULATION!$D$4*SIMULATION!$D$17))))</f>
        <v>2.2141041458135402</v>
      </c>
      <c r="L7860">
        <v>9.9713662680460516E-2</v>
      </c>
      <c r="M7860">
        <f t="shared" ca="1" si="122"/>
        <v>2.4348805797486004</v>
      </c>
    </row>
    <row r="7861" spans="1:13" x14ac:dyDescent="0.25">
      <c r="A7861" s="9"/>
      <c r="H7861" s="9"/>
      <c r="J7861">
        <v>9</v>
      </c>
      <c r="K7861">
        <f ca="1">SIMULATION!$D$3*SIMULATION!$D$17/$H7852/(SIMULATION!$D$17-$I7852)*(((EXP(-$I7852*$J7861))/(1-EXP(-SIMULATION!$D$4*$I7852)))-(EXP(-SIMULATION!$D$17*$J7861)/(1-EXP(-SIMULATION!$D$4*SIMULATION!$D$17))))</f>
        <v>2.1614909489835754</v>
      </c>
      <c r="L7861">
        <v>5.2799295907876423E-2</v>
      </c>
      <c r="M7861">
        <f t="shared" ca="1" si="122"/>
        <v>2.2756161492011557</v>
      </c>
    </row>
    <row r="7862" spans="1:13" x14ac:dyDescent="0.25">
      <c r="A7862" s="9"/>
      <c r="H7862" s="9"/>
      <c r="J7862">
        <v>10</v>
      </c>
      <c r="K7862">
        <f ca="1">SIMULATION!$D$3*SIMULATION!$D$17/$H7852/(SIMULATION!$D$17-$I7852)*(((EXP(-$I7852*$J7862))/(1-EXP(-SIMULATION!$D$4*$I7852)))-(EXP(-SIMULATION!$D$17*$J7862)/(1-EXP(-SIMULATION!$D$4*SIMULATION!$D$17))))</f>
        <v>2.1054271147141952</v>
      </c>
      <c r="L7862">
        <v>-0.52803159463771931</v>
      </c>
      <c r="M7862">
        <f t="shared" ca="1" si="122"/>
        <v>0.99369507793816636</v>
      </c>
    </row>
    <row r="7863" spans="1:13" x14ac:dyDescent="0.25">
      <c r="A7863" s="9"/>
      <c r="H7863" s="9"/>
      <c r="J7863">
        <v>11</v>
      </c>
      <c r="K7863">
        <f ca="1">SIMULATION!$D$3*SIMULATION!$D$17/$H7852/(SIMULATION!$D$17-$I7852)*(((EXP(-$I7852*$J7863))/(1-EXP(-SIMULATION!$D$4*$I7852)))-(EXP(-SIMULATION!$D$17*$J7863)/(1-EXP(-SIMULATION!$D$4*SIMULATION!$D$17))))</f>
        <v>2.0478245404812103</v>
      </c>
      <c r="L7863">
        <v>0.27710410233921162</v>
      </c>
      <c r="M7863">
        <f t="shared" ca="1" si="122"/>
        <v>2.6152851215194644</v>
      </c>
    </row>
    <row r="7864" spans="1:13" x14ac:dyDescent="0.25">
      <c r="A7864" s="9"/>
      <c r="H7864" s="9"/>
      <c r="J7864">
        <v>12</v>
      </c>
      <c r="K7864">
        <f ca="1">SIMULATION!$D$3*SIMULATION!$D$17/$H7852/(SIMULATION!$D$17-$I7852)*(((EXP(-$I7852*$J7864))/(1-EXP(-SIMULATION!$D$4*$I7852)))-(EXP(-SIMULATION!$D$17*$J7864)/(1-EXP(-SIMULATION!$D$4*SIMULATION!$D$17))))</f>
        <v>1.9898881788902905</v>
      </c>
      <c r="L7864">
        <v>-0.39709594305402407</v>
      </c>
      <c r="M7864">
        <f t="shared" ca="1" si="122"/>
        <v>1.199711655921796</v>
      </c>
    </row>
    <row r="7865" spans="1:13" x14ac:dyDescent="0.25">
      <c r="A7865" s="9"/>
      <c r="H7865" s="9"/>
      <c r="J7865">
        <v>13</v>
      </c>
      <c r="K7865">
        <f ca="1">SIMULATION!$D$3*SIMULATION!$D$17/$H7852/(SIMULATION!$D$17-$I7852)*(((EXP(-$I7852*$J7865))/(1-EXP(-SIMULATION!$D$4*$I7852)))-(EXP(-SIMULATION!$D$17*$J7865)/(1-EXP(-SIMULATION!$D$4*SIMULATION!$D$17))))</f>
        <v>1.9323705641198416</v>
      </c>
      <c r="L7865">
        <v>0.21698286663809607</v>
      </c>
      <c r="M7865">
        <f t="shared" ca="1" si="122"/>
        <v>2.3516618685296398</v>
      </c>
    </row>
    <row r="7866" spans="1:13" x14ac:dyDescent="0.25">
      <c r="A7866" s="9"/>
      <c r="H7866" s="9"/>
      <c r="J7866">
        <v>14</v>
      </c>
      <c r="K7866">
        <f ca="1">SIMULATION!$D$3*SIMULATION!$D$17/$H7852/(SIMULATION!$D$17-$I7852)*(((EXP(-$I7852*$J7866))/(1-EXP(-SIMULATION!$D$4*$I7852)))-(EXP(-SIMULATION!$D$17*$J7866)/(1-EXP(-SIMULATION!$D$4*SIMULATION!$D$17))))</f>
        <v>1.875734900317819</v>
      </c>
      <c r="L7866">
        <v>-0.31694077516330921</v>
      </c>
      <c r="M7866">
        <f t="shared" ca="1" si="122"/>
        <v>1.2812380270102168</v>
      </c>
    </row>
    <row r="7867" spans="1:13" x14ac:dyDescent="0.25">
      <c r="A7867" s="9"/>
      <c r="H7867" s="9"/>
      <c r="J7867">
        <v>15</v>
      </c>
      <c r="K7867">
        <f ca="1">SIMULATION!$D$3*SIMULATION!$D$17/$H7852/(SIMULATION!$D$17-$I7852)*(((EXP(-$I7852*$J7867))/(1-EXP(-SIMULATION!$D$4*$I7852)))-(EXP(-SIMULATION!$D$17*$J7867)/(1-EXP(-SIMULATION!$D$4*SIMULATION!$D$17))))</f>
        <v>1.8202595548303651</v>
      </c>
      <c r="L7867">
        <v>9.283419502019781E-2</v>
      </c>
      <c r="M7867">
        <f t="shared" ca="1" si="122"/>
        <v>1.9892418853308658</v>
      </c>
    </row>
    <row r="7868" spans="1:13" x14ac:dyDescent="0.25">
      <c r="A7868" s="9"/>
      <c r="H7868" s="9"/>
      <c r="J7868">
        <v>16</v>
      </c>
      <c r="K7868">
        <f ca="1">SIMULATION!$D$3*SIMULATION!$D$17/$H7852/(SIMULATION!$D$17-$I7852)*(((EXP(-$I7852*$J7868))/(1-EXP(-SIMULATION!$D$4*$I7852)))-(EXP(-SIMULATION!$D$17*$J7868)/(1-EXP(-SIMULATION!$D$4*SIMULATION!$D$17))))</f>
        <v>1.7661050027591321</v>
      </c>
      <c r="L7868">
        <v>0.15513388913302043</v>
      </c>
      <c r="M7868">
        <f t="shared" ca="1" si="122"/>
        <v>2.0400877404544402</v>
      </c>
    </row>
    <row r="7869" spans="1:13" x14ac:dyDescent="0.25">
      <c r="A7869" s="9"/>
      <c r="H7869" s="9"/>
      <c r="J7869">
        <v>17</v>
      </c>
      <c r="K7869">
        <f ca="1">SIMULATION!$D$3*SIMULATION!$D$17/$H7852/(SIMULATION!$D$17-$I7852)*(((EXP(-$I7852*$J7869))/(1-EXP(-SIMULATION!$D$4*$I7852)))-(EXP(-SIMULATION!$D$17*$J7869)/(1-EXP(-SIMULATION!$D$4*SIMULATION!$D$17))))</f>
        <v>1.7133567099372937</v>
      </c>
      <c r="L7869">
        <v>-0.3520644372619291</v>
      </c>
      <c r="M7869">
        <f t="shared" ca="1" si="122"/>
        <v>1.1101447440242702</v>
      </c>
    </row>
    <row r="7870" spans="1:13" x14ac:dyDescent="0.25">
      <c r="A7870" s="9"/>
      <c r="H7870" s="9"/>
      <c r="J7870">
        <v>18</v>
      </c>
      <c r="K7870">
        <f ca="1">SIMULATION!$D$3*SIMULATION!$D$17/$H7852/(SIMULATION!$D$17-$I7852)*(((EXP(-$I7852*$J7870))/(1-EXP(-SIMULATION!$D$4*$I7852)))-(EXP(-SIMULATION!$D$17*$J7870)/(1-EXP(-SIMULATION!$D$4*SIMULATION!$D$17))))</f>
        <v>1.6620525971633309</v>
      </c>
      <c r="L7870">
        <v>0.17000958979930719</v>
      </c>
      <c r="M7870">
        <f t="shared" ca="1" si="122"/>
        <v>1.944617477431942</v>
      </c>
    </row>
    <row r="7871" spans="1:13" x14ac:dyDescent="0.25">
      <c r="A7871" s="9"/>
      <c r="H7871" s="9"/>
      <c r="J7871">
        <v>19</v>
      </c>
      <c r="K7871">
        <f ca="1">SIMULATION!$D$3*SIMULATION!$D$17/$H7852/(SIMULATION!$D$17-$I7852)*(((EXP(-$I7852*$J7871))/(1-EXP(-SIMULATION!$D$4*$I7852)))-(EXP(-SIMULATION!$D$17*$J7871)/(1-EXP(-SIMULATION!$D$4*SIMULATION!$D$17))))</f>
        <v>1.6122006242185416</v>
      </c>
      <c r="L7871">
        <v>-7.1178294375622966E-2</v>
      </c>
      <c r="M7871">
        <f t="shared" ca="1" si="122"/>
        <v>1.4974469335953511</v>
      </c>
    </row>
    <row r="7872" spans="1:13" x14ac:dyDescent="0.25">
      <c r="A7872" s="9"/>
      <c r="H7872" s="9"/>
      <c r="J7872">
        <v>20</v>
      </c>
      <c r="K7872">
        <f ca="1">SIMULATION!$D$3*SIMULATION!$D$17/$H7852/(SIMULATION!$D$17-$I7852)*(((EXP(-$I7852*$J7872))/(1-EXP(-SIMULATION!$D$4*$I7852)))-(EXP(-SIMULATION!$D$17*$J7872)/(1-EXP(-SIMULATION!$D$4*SIMULATION!$D$17))))</f>
        <v>1.5637900428754776</v>
      </c>
      <c r="L7872">
        <v>0.36796729229493119</v>
      </c>
      <c r="M7872">
        <f t="shared" ca="1" si="122"/>
        <v>2.1392136306701413</v>
      </c>
    </row>
    <row r="7873" spans="1:13" x14ac:dyDescent="0.25">
      <c r="A7873" s="9"/>
      <c r="H7873" s="9"/>
      <c r="J7873">
        <v>21</v>
      </c>
      <c r="K7873">
        <f ca="1">SIMULATION!$D$3*SIMULATION!$D$17/$H7852/(SIMULATION!$D$17-$I7852)*(((EXP(-$I7852*$J7873))/(1-EXP(-SIMULATION!$D$4*$I7852)))-(EXP(-SIMULATION!$D$17*$J7873)/(1-EXP(-SIMULATION!$D$4*SIMULATION!$D$17))))</f>
        <v>1.5167985933011916</v>
      </c>
      <c r="L7873">
        <v>-0.16060551214512545</v>
      </c>
      <c r="M7873">
        <f t="shared" ca="1" si="122"/>
        <v>1.2731923784030479</v>
      </c>
    </row>
    <row r="7874" spans="1:13" x14ac:dyDescent="0.25">
      <c r="A7874" s="9"/>
      <c r="H7874" s="9"/>
      <c r="J7874">
        <v>22</v>
      </c>
      <c r="K7874">
        <f ca="1">SIMULATION!$D$3*SIMULATION!$D$17/$H7852/(SIMULATION!$D$17-$I7852)*(((EXP(-$I7852*$J7874))/(1-EXP(-SIMULATION!$D$4*$I7852)))-(EXP(-SIMULATION!$D$17*$J7874)/(1-EXP(-SIMULATION!$D$4*SIMULATION!$D$17))))</f>
        <v>1.4711971013347065</v>
      </c>
      <c r="L7874">
        <v>-0.29412756891300568</v>
      </c>
      <c r="M7874">
        <f t="shared" ca="1" si="122"/>
        <v>1.0384774745272685</v>
      </c>
    </row>
    <row r="7875" spans="1:13" x14ac:dyDescent="0.25">
      <c r="A7875" s="9"/>
      <c r="H7875" s="9"/>
      <c r="J7875">
        <v>23</v>
      </c>
      <c r="K7875">
        <f ca="1">SIMULATION!$D$3*SIMULATION!$D$17/$H7852/(SIMULATION!$D$17-$I7852)*(((EXP(-$I7852*$J7875))/(1-EXP(-SIMULATION!$D$4*$I7852)))-(EXP(-SIMULATION!$D$17*$J7875)/(1-EXP(-SIMULATION!$D$4*SIMULATION!$D$17))))</f>
        <v>1.4269524106134914</v>
      </c>
      <c r="L7875">
        <v>4.5189062064376902E-2</v>
      </c>
      <c r="M7875">
        <f t="shared" ref="M7875:M7938" ca="1" si="123">$K7875*(1+$L7875)</f>
        <v>1.4914350516596167</v>
      </c>
    </row>
    <row r="7876" spans="1:13" x14ac:dyDescent="0.25">
      <c r="A7876" s="9"/>
      <c r="H7876" s="9"/>
      <c r="J7876">
        <v>24</v>
      </c>
      <c r="K7876">
        <f ca="1">SIMULATION!$D$3*SIMULATION!$D$17/$H7852/(SIMULATION!$D$17-$I7852)*(((EXP(-$I7852*$J7876))/(1-EXP(-SIMULATION!$D$4*$I7852)))-(EXP(-SIMULATION!$D$17*$J7876)/(1-EXP(-SIMULATION!$D$4*SIMULATION!$D$17))))</f>
        <v>1.3840292480496668</v>
      </c>
      <c r="L7876">
        <v>-3.2437864772780989E-2</v>
      </c>
      <c r="M7876">
        <f t="shared" ca="1" si="123"/>
        <v>1.3391342944598579</v>
      </c>
    </row>
    <row r="7877" spans="1:13" x14ac:dyDescent="0.25">
      <c r="A7877" s="9">
        <v>316</v>
      </c>
      <c r="B7877" s="2">
        <f ca="1">NORMINV(RAND(),SIMULATION!D7,SIMULATION!D8)</f>
        <v>53.666336265531598</v>
      </c>
      <c r="C7877" s="2">
        <v>2</v>
      </c>
      <c r="D7877" s="2">
        <f ca="1">SIMULATION!$D$11*(1+(SIMULATION!$D$12*LN(1+$C7877)))*(1+(SIMULATION!$D$13*(($B7877/63.5)-1)))</f>
        <v>9.5077963301251689</v>
      </c>
      <c r="E7877" s="2">
        <v>-0.17715877605031508</v>
      </c>
      <c r="F7877" s="2">
        <f ca="1">D7877*(1+E7877)</f>
        <v>7.8234067693445164</v>
      </c>
      <c r="G7877" s="2">
        <v>-0.92359818583306874</v>
      </c>
      <c r="H7877" s="9">
        <f>SIMULATION!$D$15*EXP($G$7877)</f>
        <v>87.659486170048552</v>
      </c>
      <c r="I7877" s="2">
        <f ca="1">$F7877/$H7877</f>
        <v>8.9247691392669998E-2</v>
      </c>
      <c r="J7877">
        <v>0</v>
      </c>
      <c r="K7877">
        <f ca="1">SIMULATION!$D$3*SIMULATION!$D$17/$H7877/(SIMULATION!$D$17-$I7877)*(((EXP(-$I7877*$J7877))/(1-EXP(-SIMULATION!$D$4*$I7877)))-(EXP(-SIMULATION!$D$17*$J7877)/(1-EXP(-SIMULATION!$D$4*SIMULATION!$D$17))))</f>
        <v>1.0440354762378024</v>
      </c>
      <c r="L7877">
        <v>0.19678674020355552</v>
      </c>
      <c r="M7877">
        <f t="shared" ca="1" si="123"/>
        <v>1.249487814263506</v>
      </c>
    </row>
    <row r="7878" spans="1:13" x14ac:dyDescent="0.25">
      <c r="A7878" s="9"/>
      <c r="H7878" s="9"/>
      <c r="J7878">
        <v>1</v>
      </c>
      <c r="K7878">
        <f ca="1">SIMULATION!$D$3*SIMULATION!$D$17/$H7877/(SIMULATION!$D$17-$I7877)*(((EXP(-$I7877*$J7878))/(1-EXP(-SIMULATION!$D$4*$I7877)))-(EXP(-SIMULATION!$D$17*$J7878)/(1-EXP(-SIMULATION!$D$4*SIMULATION!$D$17))))</f>
        <v>3.1037695227897304</v>
      </c>
      <c r="L7878">
        <v>7.1301445876798944E-2</v>
      </c>
      <c r="M7878">
        <f t="shared" ca="1" si="123"/>
        <v>3.3250727774329802</v>
      </c>
    </row>
    <row r="7879" spans="1:13" x14ac:dyDescent="0.25">
      <c r="A7879" s="9"/>
      <c r="H7879" s="9"/>
      <c r="J7879">
        <v>2</v>
      </c>
      <c r="K7879">
        <f ca="1">SIMULATION!$D$3*SIMULATION!$D$17/$H7877/(SIMULATION!$D$17-$I7877)*(((EXP(-$I7877*$J7879))/(1-EXP(-SIMULATION!$D$4*$I7877)))-(EXP(-SIMULATION!$D$17*$J7879)/(1-EXP(-SIMULATION!$D$4*SIMULATION!$D$17))))</f>
        <v>4.2158177460078434</v>
      </c>
      <c r="L7879">
        <v>0.15902642108450199</v>
      </c>
      <c r="M7879">
        <f t="shared" ca="1" si="123"/>
        <v>4.8862441541000035</v>
      </c>
    </row>
    <row r="7880" spans="1:13" x14ac:dyDescent="0.25">
      <c r="A7880" s="9"/>
      <c r="H7880" s="9"/>
      <c r="J7880">
        <v>3</v>
      </c>
      <c r="K7880">
        <f ca="1">SIMULATION!$D$3*SIMULATION!$D$17/$H7877/(SIMULATION!$D$17-$I7877)*(((EXP(-$I7877*$J7880))/(1-EXP(-SIMULATION!$D$4*$I7877)))-(EXP(-SIMULATION!$D$17*$J7880)/(1-EXP(-SIMULATION!$D$4*SIMULATION!$D$17))))</f>
        <v>4.7383148344050507</v>
      </c>
      <c r="L7880">
        <v>0.1082486955016877</v>
      </c>
      <c r="M7880">
        <f t="shared" ca="1" si="123"/>
        <v>5.2512312341056928</v>
      </c>
    </row>
    <row r="7881" spans="1:13" x14ac:dyDescent="0.25">
      <c r="A7881" s="9"/>
      <c r="H7881" s="9"/>
      <c r="J7881">
        <v>4</v>
      </c>
      <c r="K7881">
        <f ca="1">SIMULATION!$D$3*SIMULATION!$D$17/$H7877/(SIMULATION!$D$17-$I7877)*(((EXP(-$I7877*$J7881))/(1-EXP(-SIMULATION!$D$4*$I7877)))-(EXP(-SIMULATION!$D$17*$J7881)/(1-EXP(-SIMULATION!$D$4*SIMULATION!$D$17))))</f>
        <v>4.8992467676811353</v>
      </c>
      <c r="L7881">
        <v>-4.2869863308229166E-2</v>
      </c>
      <c r="M7881">
        <f t="shared" ca="1" si="123"/>
        <v>4.6892167284373611</v>
      </c>
    </row>
    <row r="7882" spans="1:13" x14ac:dyDescent="0.25">
      <c r="A7882" s="9"/>
      <c r="H7882" s="9"/>
      <c r="J7882">
        <v>5</v>
      </c>
      <c r="K7882">
        <f ca="1">SIMULATION!$D$3*SIMULATION!$D$17/$H7877/(SIMULATION!$D$17-$I7877)*(((EXP(-$I7877*$J7882))/(1-EXP(-SIMULATION!$D$4*$I7877)))-(EXP(-SIMULATION!$D$17*$J7882)/(1-EXP(-SIMULATION!$D$4*SIMULATION!$D$17))))</f>
        <v>4.843326461743839</v>
      </c>
      <c r="L7882">
        <v>-0.8637125620787186</v>
      </c>
      <c r="M7882">
        <f t="shared" ca="1" si="123"/>
        <v>0.66008455448741288</v>
      </c>
    </row>
    <row r="7883" spans="1:13" x14ac:dyDescent="0.25">
      <c r="A7883" s="9"/>
      <c r="H7883" s="9"/>
      <c r="J7883">
        <v>6</v>
      </c>
      <c r="K7883">
        <f ca="1">SIMULATION!$D$3*SIMULATION!$D$17/$H7877/(SIMULATION!$D$17-$I7877)*(((EXP(-$I7877*$J7883))/(1-EXP(-SIMULATION!$D$4*$I7877)))-(EXP(-SIMULATION!$D$17*$J7883)/(1-EXP(-SIMULATION!$D$4*SIMULATION!$D$17))))</f>
        <v>4.662021772690097</v>
      </c>
      <c r="L7883">
        <v>-4.3686959313166971E-3</v>
      </c>
      <c r="M7883">
        <f t="shared" ca="1" si="123"/>
        <v>4.6416548171400356</v>
      </c>
    </row>
    <row r="7884" spans="1:13" x14ac:dyDescent="0.25">
      <c r="A7884" s="9"/>
      <c r="H7884" s="9"/>
      <c r="J7884">
        <v>7</v>
      </c>
      <c r="K7884">
        <f ca="1">SIMULATION!$D$3*SIMULATION!$D$17/$H7877/(SIMULATION!$D$17-$I7877)*(((EXP(-$I7877*$J7884))/(1-EXP(-SIMULATION!$D$4*$I7877)))-(EXP(-SIMULATION!$D$17*$J7884)/(1-EXP(-SIMULATION!$D$4*SIMULATION!$D$17))))</f>
        <v>4.4127880666447625</v>
      </c>
      <c r="L7884">
        <v>0.1137992155972859</v>
      </c>
      <c r="M7884">
        <f t="shared" ca="1" si="123"/>
        <v>4.9149598872260007</v>
      </c>
    </row>
    <row r="7885" spans="1:13" x14ac:dyDescent="0.25">
      <c r="A7885" s="9"/>
      <c r="H7885" s="9"/>
      <c r="J7885">
        <v>8</v>
      </c>
      <c r="K7885">
        <f ca="1">SIMULATION!$D$3*SIMULATION!$D$17/$H7877/(SIMULATION!$D$17-$I7877)*(((EXP(-$I7877*$J7885))/(1-EXP(-SIMULATION!$D$4*$I7877)))-(EXP(-SIMULATION!$D$17*$J7885)/(1-EXP(-SIMULATION!$D$4*SIMULATION!$D$17))))</f>
        <v>4.1313836760263776</v>
      </c>
      <c r="L7885">
        <v>0.11611956024116345</v>
      </c>
      <c r="M7885">
        <f t="shared" ca="1" si="123"/>
        <v>4.6111181316740826</v>
      </c>
    </row>
    <row r="7886" spans="1:13" x14ac:dyDescent="0.25">
      <c r="A7886" s="9"/>
      <c r="H7886" s="9"/>
      <c r="J7886">
        <v>9</v>
      </c>
      <c r="K7886">
        <f ca="1">SIMULATION!$D$3*SIMULATION!$D$17/$H7877/(SIMULATION!$D$17-$I7877)*(((EXP(-$I7877*$J7886))/(1-EXP(-SIMULATION!$D$4*$I7877)))-(EXP(-SIMULATION!$D$17*$J7886)/(1-EXP(-SIMULATION!$D$4*SIMULATION!$D$17))))</f>
        <v>3.8397534905533535</v>
      </c>
      <c r="L7886">
        <v>0.26693568859800515</v>
      </c>
      <c r="M7886">
        <f t="shared" ca="1" si="123"/>
        <v>4.8647207326008068</v>
      </c>
    </row>
    <row r="7887" spans="1:13" x14ac:dyDescent="0.25">
      <c r="A7887" s="9"/>
      <c r="H7887" s="9"/>
      <c r="J7887">
        <v>10</v>
      </c>
      <c r="K7887">
        <f ca="1">SIMULATION!$D$3*SIMULATION!$D$17/$H7877/(SIMULATION!$D$17-$I7877)*(((EXP(-$I7877*$J7887))/(1-EXP(-SIMULATION!$D$4*$I7877)))-(EXP(-SIMULATION!$D$17*$J7887)/(1-EXP(-SIMULATION!$D$4*SIMULATION!$D$17))))</f>
        <v>3.5510732230728381</v>
      </c>
      <c r="L7887">
        <v>0.16151693852378596</v>
      </c>
      <c r="M7887">
        <f t="shared" ca="1" si="123"/>
        <v>4.1246316985373568</v>
      </c>
    </row>
    <row r="7888" spans="1:13" x14ac:dyDescent="0.25">
      <c r="A7888" s="9"/>
      <c r="H7888" s="9"/>
      <c r="J7888">
        <v>11</v>
      </c>
      <c r="K7888">
        <f ca="1">SIMULATION!$D$3*SIMULATION!$D$17/$H7877/(SIMULATION!$D$17-$I7877)*(((EXP(-$I7877*$J7888))/(1-EXP(-SIMULATION!$D$4*$I7877)))-(EXP(-SIMULATION!$D$17*$J7888)/(1-EXP(-SIMULATION!$D$4*SIMULATION!$D$17))))</f>
        <v>3.2729748269407772</v>
      </c>
      <c r="L7888">
        <v>-0.45221966519183171</v>
      </c>
      <c r="M7888">
        <f t="shared" ca="1" si="123"/>
        <v>1.7928712465203254</v>
      </c>
    </row>
    <row r="7889" spans="1:13" x14ac:dyDescent="0.25">
      <c r="A7889" s="9"/>
      <c r="H7889" s="9"/>
      <c r="J7889">
        <v>12</v>
      </c>
      <c r="K7889">
        <f ca="1">SIMULATION!$D$3*SIMULATION!$D$17/$H7877/(SIMULATION!$D$17-$I7877)*(((EXP(-$I7877*$J7889))/(1-EXP(-SIMULATION!$D$4*$I7877)))-(EXP(-SIMULATION!$D$17*$J7889)/(1-EXP(-SIMULATION!$D$4*SIMULATION!$D$17))))</f>
        <v>3.0096069548579427</v>
      </c>
      <c r="L7889">
        <v>1.7386444554019893E-2</v>
      </c>
      <c r="M7889">
        <f t="shared" ca="1" si="123"/>
        <v>3.0619333193079732</v>
      </c>
    </row>
    <row r="7890" spans="1:13" x14ac:dyDescent="0.25">
      <c r="A7890" s="9"/>
      <c r="H7890" s="9"/>
      <c r="J7890">
        <v>13</v>
      </c>
      <c r="K7890">
        <f ca="1">SIMULATION!$D$3*SIMULATION!$D$17/$H7877/(SIMULATION!$D$17-$I7877)*(((EXP(-$I7877*$J7890))/(1-EXP(-SIMULATION!$D$4*$I7877)))-(EXP(-SIMULATION!$D$17*$J7890)/(1-EXP(-SIMULATION!$D$4*SIMULATION!$D$17))))</f>
        <v>2.7629494361425904</v>
      </c>
      <c r="L7890">
        <v>-6.9390080152970268E-2</v>
      </c>
      <c r="M7890">
        <f t="shared" ca="1" si="123"/>
        <v>2.5712281533100518</v>
      </c>
    </row>
    <row r="7891" spans="1:13" x14ac:dyDescent="0.25">
      <c r="A7891" s="9"/>
      <c r="H7891" s="9"/>
      <c r="J7891">
        <v>14</v>
      </c>
      <c r="K7891">
        <f ca="1">SIMULATION!$D$3*SIMULATION!$D$17/$H7877/(SIMULATION!$D$17-$I7877)*(((EXP(-$I7877*$J7891))/(1-EXP(-SIMULATION!$D$4*$I7877)))-(EXP(-SIMULATION!$D$17*$J7891)/(1-EXP(-SIMULATION!$D$4*SIMULATION!$D$17))))</f>
        <v>2.5336502159167216</v>
      </c>
      <c r="L7891">
        <v>0.24451238358209679</v>
      </c>
      <c r="M7891">
        <f t="shared" ca="1" si="123"/>
        <v>3.1531590693738134</v>
      </c>
    </row>
    <row r="7892" spans="1:13" x14ac:dyDescent="0.25">
      <c r="A7892" s="9"/>
      <c r="H7892" s="9"/>
      <c r="J7892">
        <v>15</v>
      </c>
      <c r="K7892">
        <f ca="1">SIMULATION!$D$3*SIMULATION!$D$17/$H7877/(SIMULATION!$D$17-$I7877)*(((EXP(-$I7877*$J7892))/(1-EXP(-SIMULATION!$D$4*$I7877)))-(EXP(-SIMULATION!$D$17*$J7892)/(1-EXP(-SIMULATION!$D$4*SIMULATION!$D$17))))</f>
        <v>2.3215567381846092</v>
      </c>
      <c r="L7892">
        <v>0.10569722367492509</v>
      </c>
      <c r="M7892">
        <f t="shared" ca="1" si="123"/>
        <v>2.5669388400145374</v>
      </c>
    </row>
    <row r="7893" spans="1:13" x14ac:dyDescent="0.25">
      <c r="A7893" s="9"/>
      <c r="H7893" s="9"/>
      <c r="J7893">
        <v>16</v>
      </c>
      <c r="K7893">
        <f ca="1">SIMULATION!$D$3*SIMULATION!$D$17/$H7877/(SIMULATION!$D$17-$I7877)*(((EXP(-$I7877*$J7893))/(1-EXP(-SIMULATION!$D$4*$I7877)))-(EXP(-SIMULATION!$D$17*$J7893)/(1-EXP(-SIMULATION!$D$4*SIMULATION!$D$17))))</f>
        <v>2.1260519435938217</v>
      </c>
      <c r="L7893">
        <v>-9.9974230833535599E-2</v>
      </c>
      <c r="M7893">
        <f t="shared" ca="1" si="123"/>
        <v>1.9135015358208858</v>
      </c>
    </row>
    <row r="7894" spans="1:13" x14ac:dyDescent="0.25">
      <c r="A7894" s="9"/>
      <c r="H7894" s="9"/>
      <c r="J7894">
        <v>17</v>
      </c>
      <c r="K7894">
        <f ca="1">SIMULATION!$D$3*SIMULATION!$D$17/$H7877/(SIMULATION!$D$17-$I7877)*(((EXP(-$I7877*$J7894))/(1-EXP(-SIMULATION!$D$4*$I7877)))-(EXP(-SIMULATION!$D$17*$J7894)/(1-EXP(-SIMULATION!$D$4*SIMULATION!$D$17))))</f>
        <v>1.9462654459261137</v>
      </c>
      <c r="L7894">
        <v>-0.17680482046893803</v>
      </c>
      <c r="M7894">
        <f t="shared" ca="1" si="123"/>
        <v>1.6021563331742494</v>
      </c>
    </row>
    <row r="7895" spans="1:13" x14ac:dyDescent="0.25">
      <c r="A7895" s="9"/>
      <c r="H7895" s="9"/>
      <c r="J7895">
        <v>18</v>
      </c>
      <c r="K7895">
        <f ca="1">SIMULATION!$D$3*SIMULATION!$D$17/$H7877/(SIMULATION!$D$17-$I7877)*(((EXP(-$I7877*$J7895))/(1-EXP(-SIMULATION!$D$4*$I7877)))-(EXP(-SIMULATION!$D$17*$J7895)/(1-EXP(-SIMULATION!$D$4*SIMULATION!$D$17))))</f>
        <v>1.7812050734828593</v>
      </c>
      <c r="L7895">
        <v>-6.7103995287274801E-2</v>
      </c>
      <c r="M7895">
        <f t="shared" ca="1" si="123"/>
        <v>1.6616790966261954</v>
      </c>
    </row>
    <row r="7896" spans="1:13" x14ac:dyDescent="0.25">
      <c r="A7896" s="9"/>
      <c r="H7896" s="9"/>
      <c r="J7896">
        <v>19</v>
      </c>
      <c r="K7896">
        <f ca="1">SIMULATION!$D$3*SIMULATION!$D$17/$H7877/(SIMULATION!$D$17-$I7877)*(((EXP(-$I7877*$J7896))/(1-EXP(-SIMULATION!$D$4*$I7877)))-(EXP(-SIMULATION!$D$17*$J7896)/(1-EXP(-SIMULATION!$D$4*SIMULATION!$D$17))))</f>
        <v>1.6298377015830834</v>
      </c>
      <c r="L7896">
        <v>7.8541550275122482E-2</v>
      </c>
      <c r="M7896">
        <f t="shared" ca="1" si="123"/>
        <v>1.7578476813622612</v>
      </c>
    </row>
    <row r="7897" spans="1:13" x14ac:dyDescent="0.25">
      <c r="A7897" s="9"/>
      <c r="H7897" s="9"/>
      <c r="J7897">
        <v>20</v>
      </c>
      <c r="K7897">
        <f ca="1">SIMULATION!$D$3*SIMULATION!$D$17/$H7877/(SIMULATION!$D$17-$I7877)*(((EXP(-$I7877*$J7897))/(1-EXP(-SIMULATION!$D$4*$I7877)))-(EXP(-SIMULATION!$D$17*$J7897)/(1-EXP(-SIMULATION!$D$4*SIMULATION!$D$17))))</f>
        <v>1.4911378851999111</v>
      </c>
      <c r="L7897">
        <v>7.0131033758256455E-3</v>
      </c>
      <c r="M7897">
        <f t="shared" ca="1" si="123"/>
        <v>1.501595389336428</v>
      </c>
    </row>
    <row r="7898" spans="1:13" x14ac:dyDescent="0.25">
      <c r="A7898" s="9"/>
      <c r="H7898" s="9"/>
      <c r="J7898">
        <v>21</v>
      </c>
      <c r="K7898">
        <f ca="1">SIMULATION!$D$3*SIMULATION!$D$17/$H7877/(SIMULATION!$D$17-$I7877)*(((EXP(-$I7877*$J7898))/(1-EXP(-SIMULATION!$D$4*$I7877)))-(EXP(-SIMULATION!$D$17*$J7898)/(1-EXP(-SIMULATION!$D$4*SIMULATION!$D$17))))</f>
        <v>1.3641161275277494</v>
      </c>
      <c r="L7898">
        <v>0.41584866912681773</v>
      </c>
      <c r="M7898">
        <f t="shared" ca="1" si="123"/>
        <v>1.9313820036945923</v>
      </c>
    </row>
    <row r="7899" spans="1:13" x14ac:dyDescent="0.25">
      <c r="A7899" s="9"/>
      <c r="H7899" s="9"/>
      <c r="J7899">
        <v>22</v>
      </c>
      <c r="K7899">
        <f ca="1">SIMULATION!$D$3*SIMULATION!$D$17/$H7877/(SIMULATION!$D$17-$I7877)*(((EXP(-$I7877*$J7899))/(1-EXP(-SIMULATION!$D$4*$I7877)))-(EXP(-SIMULATION!$D$17*$J7899)/(1-EXP(-SIMULATION!$D$4*SIMULATION!$D$17))))</f>
        <v>1.2478343460576446</v>
      </c>
      <c r="L7899">
        <v>-0.19029450897712202</v>
      </c>
      <c r="M7899">
        <f t="shared" ca="1" si="123"/>
        <v>1.010378321889817</v>
      </c>
    </row>
    <row r="7900" spans="1:13" x14ac:dyDescent="0.25">
      <c r="A7900" s="9"/>
      <c r="H7900" s="9"/>
      <c r="J7900">
        <v>23</v>
      </c>
      <c r="K7900">
        <f ca="1">SIMULATION!$D$3*SIMULATION!$D$17/$H7877/(SIMULATION!$D$17-$I7877)*(((EXP(-$I7877*$J7900))/(1-EXP(-SIMULATION!$D$4*$I7877)))-(EXP(-SIMULATION!$D$17*$J7900)/(1-EXP(-SIMULATION!$D$4*SIMULATION!$D$17))))</f>
        <v>1.1414133606886248</v>
      </c>
      <c r="L7900">
        <v>0.18690588039229719</v>
      </c>
      <c r="M7900">
        <f t="shared" ca="1" si="123"/>
        <v>1.3547502297596627</v>
      </c>
    </row>
    <row r="7901" spans="1:13" x14ac:dyDescent="0.25">
      <c r="A7901" s="9"/>
      <c r="H7901" s="9"/>
      <c r="J7901">
        <v>24</v>
      </c>
      <c r="K7901">
        <f ca="1">SIMULATION!$D$3*SIMULATION!$D$17/$H7877/(SIMULATION!$D$17-$I7877)*(((EXP(-$I7877*$J7901))/(1-EXP(-SIMULATION!$D$4*$I7877)))-(EXP(-SIMULATION!$D$17*$J7901)/(1-EXP(-SIMULATION!$D$4*SIMULATION!$D$17))))</f>
        <v>1.0440354762378028</v>
      </c>
      <c r="L7901">
        <v>-0.10169525891287602</v>
      </c>
      <c r="M7901">
        <f t="shared" ca="1" si="123"/>
        <v>0.93786201816757164</v>
      </c>
    </row>
    <row r="7902" spans="1:13" x14ac:dyDescent="0.25">
      <c r="A7902" s="9">
        <v>317</v>
      </c>
      <c r="B7902" s="2">
        <f ca="1">NORMINV(RAND(),SIMULATION!D7,SIMULATION!D8)</f>
        <v>53.042680619165694</v>
      </c>
      <c r="C7902" s="2">
        <v>2</v>
      </c>
      <c r="D7902" s="2">
        <f ca="1">SIMULATION!$D$11*(1+(SIMULATION!$D$12*LN(1+$C7902)))*(1+(SIMULATION!$D$13*(($B7902/63.5)-1)))</f>
        <v>9.4614825784099086</v>
      </c>
      <c r="E7902" s="2">
        <v>4.6536900473920215E-2</v>
      </c>
      <c r="F7902" s="2">
        <f ca="1">D7902*(1+E7902)</f>
        <v>9.9017906514970999</v>
      </c>
      <c r="G7902" s="2">
        <v>-0.84547926014743591</v>
      </c>
      <c r="H7902" s="9">
        <f>SIMULATION!$D$15*EXP($G$7902)</f>
        <v>94.781928081360022</v>
      </c>
      <c r="I7902" s="2">
        <f ca="1">$F7902/$H7902</f>
        <v>0.10446918365067953</v>
      </c>
      <c r="J7902">
        <v>0</v>
      </c>
      <c r="K7902">
        <f ca="1">SIMULATION!$D$3*SIMULATION!$D$17/$H7902/(SIMULATION!$D$17-$I7902)*(((EXP(-$I7902*$J7902))/(1-EXP(-SIMULATION!$D$4*$I7902)))-(EXP(-SIMULATION!$D$17*$J7902)/(1-EXP(-SIMULATION!$D$4*SIMULATION!$D$17))))</f>
        <v>0.67259781031288868</v>
      </c>
      <c r="L7902">
        <v>0.29507378031014841</v>
      </c>
      <c r="M7902">
        <f t="shared" ca="1" si="123"/>
        <v>0.87106378883024083</v>
      </c>
    </row>
    <row r="7903" spans="1:13" x14ac:dyDescent="0.25">
      <c r="A7903" s="9"/>
      <c r="H7903" s="9"/>
      <c r="J7903">
        <v>1</v>
      </c>
      <c r="K7903">
        <f ca="1">SIMULATION!$D$3*SIMULATION!$D$17/$H7902/(SIMULATION!$D$17-$I7902)*(((EXP(-$I7902*$J7903))/(1-EXP(-SIMULATION!$D$4*$I7902)))-(EXP(-SIMULATION!$D$17*$J7903)/(1-EXP(-SIMULATION!$D$4*SIMULATION!$D$17))))</f>
        <v>2.57733704600113</v>
      </c>
      <c r="L7903">
        <v>-0.11302837126791124</v>
      </c>
      <c r="M7903">
        <f t="shared" ca="1" si="123"/>
        <v>2.2860248374831729</v>
      </c>
    </row>
    <row r="7904" spans="1:13" x14ac:dyDescent="0.25">
      <c r="A7904" s="9"/>
      <c r="H7904" s="9"/>
      <c r="J7904">
        <v>2</v>
      </c>
      <c r="K7904">
        <f ca="1">SIMULATION!$D$3*SIMULATION!$D$17/$H7902/(SIMULATION!$D$17-$I7902)*(((EXP(-$I7902*$J7904))/(1-EXP(-SIMULATION!$D$4*$I7902)))-(EXP(-SIMULATION!$D$17*$J7904)/(1-EXP(-SIMULATION!$D$4*SIMULATION!$D$17))))</f>
        <v>3.5850307265667678</v>
      </c>
      <c r="L7904">
        <v>-0.33208409826993734</v>
      </c>
      <c r="M7904">
        <f t="shared" ca="1" si="123"/>
        <v>2.3944990304648246</v>
      </c>
    </row>
    <row r="7905" spans="1:13" x14ac:dyDescent="0.25">
      <c r="A7905" s="9"/>
      <c r="H7905" s="9"/>
      <c r="J7905">
        <v>3</v>
      </c>
      <c r="K7905">
        <f ca="1">SIMULATION!$D$3*SIMULATION!$D$17/$H7902/(SIMULATION!$D$17-$I7902)*(((EXP(-$I7902*$J7905))/(1-EXP(-SIMULATION!$D$4*$I7902)))-(EXP(-SIMULATION!$D$17*$J7905)/(1-EXP(-SIMULATION!$D$4*SIMULATION!$D$17))))</f>
        <v>4.0389959129643209</v>
      </c>
      <c r="L7905">
        <v>4.547374786510873E-2</v>
      </c>
      <c r="M7905">
        <f t="shared" ca="1" si="123"/>
        <v>4.2226641947386652</v>
      </c>
    </row>
    <row r="7906" spans="1:13" x14ac:dyDescent="0.25">
      <c r="A7906" s="9"/>
      <c r="H7906" s="9"/>
      <c r="J7906">
        <v>4</v>
      </c>
      <c r="K7906">
        <f ca="1">SIMULATION!$D$3*SIMULATION!$D$17/$H7902/(SIMULATION!$D$17-$I7902)*(((EXP(-$I7902*$J7906))/(1-EXP(-SIMULATION!$D$4*$I7902)))-(EXP(-SIMULATION!$D$17*$J7906)/(1-EXP(-SIMULATION!$D$4*SIMULATION!$D$17))))</f>
        <v>4.157143454854678</v>
      </c>
      <c r="L7906">
        <v>5.9235580537311559E-2</v>
      </c>
      <c r="M7906">
        <f t="shared" ca="1" si="123"/>
        <v>4.4033942607798799</v>
      </c>
    </row>
    <row r="7907" spans="1:13" x14ac:dyDescent="0.25">
      <c r="A7907" s="9"/>
      <c r="H7907" s="9"/>
      <c r="J7907">
        <v>5</v>
      </c>
      <c r="K7907">
        <f ca="1">SIMULATION!$D$3*SIMULATION!$D$17/$H7902/(SIMULATION!$D$17-$I7902)*(((EXP(-$I7902*$J7907))/(1-EXP(-SIMULATION!$D$4*$I7902)))-(EXP(-SIMULATION!$D$17*$J7907)/(1-EXP(-SIMULATION!$D$4*SIMULATION!$D$17))))</f>
        <v>4.0772286816722589</v>
      </c>
      <c r="L7907">
        <v>-0.1121388528133571</v>
      </c>
      <c r="M7907">
        <f t="shared" ca="1" si="123"/>
        <v>3.6200129346518155</v>
      </c>
    </row>
    <row r="7908" spans="1:13" x14ac:dyDescent="0.25">
      <c r="A7908" s="9"/>
      <c r="H7908" s="9"/>
      <c r="J7908">
        <v>6</v>
      </c>
      <c r="K7908">
        <f ca="1">SIMULATION!$D$3*SIMULATION!$D$17/$H7902/(SIMULATION!$D$17-$I7902)*(((EXP(-$I7902*$J7908))/(1-EXP(-SIMULATION!$D$4*$I7902)))-(EXP(-SIMULATION!$D$17*$J7908)/(1-EXP(-SIMULATION!$D$4*SIMULATION!$D$17))))</f>
        <v>3.8858285283252703</v>
      </c>
      <c r="L7908">
        <v>0.24387897063433997</v>
      </c>
      <c r="M7908">
        <f t="shared" ca="1" si="123"/>
        <v>4.8335003898747892</v>
      </c>
    </row>
    <row r="7909" spans="1:13" x14ac:dyDescent="0.25">
      <c r="A7909" s="9"/>
      <c r="H7909" s="9"/>
      <c r="J7909">
        <v>7</v>
      </c>
      <c r="K7909">
        <f ca="1">SIMULATION!$D$3*SIMULATION!$D$17/$H7902/(SIMULATION!$D$17-$I7902)*(((EXP(-$I7902*$J7909))/(1-EXP(-SIMULATION!$D$4*$I7902)))-(EXP(-SIMULATION!$D$17*$J7909)/(1-EXP(-SIMULATION!$D$4*SIMULATION!$D$17))))</f>
        <v>3.6368922101703194</v>
      </c>
      <c r="L7909">
        <v>8.2516908922896814E-2</v>
      </c>
      <c r="M7909">
        <f t="shared" ca="1" si="123"/>
        <v>3.9369973134393361</v>
      </c>
    </row>
    <row r="7910" spans="1:13" x14ac:dyDescent="0.25">
      <c r="A7910" s="9"/>
      <c r="H7910" s="9"/>
      <c r="J7910">
        <v>8</v>
      </c>
      <c r="K7910">
        <f ca="1">SIMULATION!$D$3*SIMULATION!$D$17/$H7902/(SIMULATION!$D$17-$I7902)*(((EXP(-$I7902*$J7910))/(1-EXP(-SIMULATION!$D$4*$I7902)))-(EXP(-SIMULATION!$D$17*$J7910)/(1-EXP(-SIMULATION!$D$4*SIMULATION!$D$17))))</f>
        <v>3.3636122174075829</v>
      </c>
      <c r="L7910">
        <v>-0.1934302676843552</v>
      </c>
      <c r="M7910">
        <f t="shared" ca="1" si="123"/>
        <v>2.7129878058080665</v>
      </c>
    </row>
    <row r="7911" spans="1:13" x14ac:dyDescent="0.25">
      <c r="A7911" s="9"/>
      <c r="H7911" s="9"/>
      <c r="J7911">
        <v>9</v>
      </c>
      <c r="K7911">
        <f ca="1">SIMULATION!$D$3*SIMULATION!$D$17/$H7902/(SIMULATION!$D$17-$I7902)*(((EXP(-$I7902*$J7911))/(1-EXP(-SIMULATION!$D$4*$I7902)))-(EXP(-SIMULATION!$D$17*$J7911)/(1-EXP(-SIMULATION!$D$4*SIMULATION!$D$17))))</f>
        <v>3.0860164674255213</v>
      </c>
      <c r="L7911">
        <v>-0.24697465188422785</v>
      </c>
      <c r="M7911">
        <f t="shared" ca="1" si="123"/>
        <v>2.3238486246741088</v>
      </c>
    </row>
    <row r="7912" spans="1:13" x14ac:dyDescent="0.25">
      <c r="A7912" s="9"/>
      <c r="H7912" s="9"/>
      <c r="J7912">
        <v>10</v>
      </c>
      <c r="K7912">
        <f ca="1">SIMULATION!$D$3*SIMULATION!$D$17/$H7902/(SIMULATION!$D$17-$I7902)*(((EXP(-$I7902*$J7912))/(1-EXP(-SIMULATION!$D$4*$I7902)))-(EXP(-SIMULATION!$D$17*$J7912)/(1-EXP(-SIMULATION!$D$4*SIMULATION!$D$17))))</f>
        <v>2.8158199660970316</v>
      </c>
      <c r="L7912">
        <v>-0.35703721065145144</v>
      </c>
      <c r="M7912">
        <f t="shared" ca="1" si="123"/>
        <v>1.8104674597050829</v>
      </c>
    </row>
    <row r="7913" spans="1:13" x14ac:dyDescent="0.25">
      <c r="A7913" s="9"/>
      <c r="H7913" s="9"/>
      <c r="J7913">
        <v>11</v>
      </c>
      <c r="K7913">
        <f ca="1">SIMULATION!$D$3*SIMULATION!$D$17/$H7902/(SIMULATION!$D$17-$I7902)*(((EXP(-$I7902*$J7913))/(1-EXP(-SIMULATION!$D$4*$I7902)))-(EXP(-SIMULATION!$D$17*$J7913)/(1-EXP(-SIMULATION!$D$4*SIMULATION!$D$17))))</f>
        <v>2.5595216424127138</v>
      </c>
      <c r="L7913">
        <v>4.6358412713849502E-2</v>
      </c>
      <c r="M7913">
        <f t="shared" ca="1" si="123"/>
        <v>2.678177003061712</v>
      </c>
    </row>
    <row r="7914" spans="1:13" x14ac:dyDescent="0.25">
      <c r="A7914" s="9"/>
      <c r="H7914" s="9"/>
      <c r="J7914">
        <v>12</v>
      </c>
      <c r="K7914">
        <f ca="1">SIMULATION!$D$3*SIMULATION!$D$17/$H7902/(SIMULATION!$D$17-$I7902)*(((EXP(-$I7902*$J7914))/(1-EXP(-SIMULATION!$D$4*$I7902)))-(EXP(-SIMULATION!$D$17*$J7914)/(1-EXP(-SIMULATION!$D$4*SIMULATION!$D$17))))</f>
        <v>2.3203778605453453</v>
      </c>
      <c r="L7914">
        <v>-0.20693404085304648</v>
      </c>
      <c r="M7914">
        <f t="shared" ca="1" si="123"/>
        <v>1.8402126935567502</v>
      </c>
    </row>
    <row r="7915" spans="1:13" x14ac:dyDescent="0.25">
      <c r="A7915" s="9"/>
      <c r="H7915" s="9"/>
      <c r="J7915">
        <v>13</v>
      </c>
      <c r="K7915">
        <f ca="1">SIMULATION!$D$3*SIMULATION!$D$17/$H7902/(SIMULATION!$D$17-$I7902)*(((EXP(-$I7902*$J7915))/(1-EXP(-SIMULATION!$D$4*$I7902)))-(EXP(-SIMULATION!$D$17*$J7915)/(1-EXP(-SIMULATION!$D$4*SIMULATION!$D$17))))</f>
        <v>2.0996571721772441</v>
      </c>
      <c r="L7915">
        <v>0.58597685469162819</v>
      </c>
      <c r="M7915">
        <f t="shared" ca="1" si="123"/>
        <v>3.330007677860384</v>
      </c>
    </row>
    <row r="7916" spans="1:13" x14ac:dyDescent="0.25">
      <c r="A7916" s="9"/>
      <c r="H7916" s="9"/>
      <c r="J7916">
        <v>14</v>
      </c>
      <c r="K7916">
        <f ca="1">SIMULATION!$D$3*SIMULATION!$D$17/$H7902/(SIMULATION!$D$17-$I7902)*(((EXP(-$I7902*$J7916))/(1-EXP(-SIMULATION!$D$4*$I7902)))-(EXP(-SIMULATION!$D$17*$J7916)/(1-EXP(-SIMULATION!$D$4*SIMULATION!$D$17))))</f>
        <v>1.8974354543876493</v>
      </c>
      <c r="L7916">
        <v>0.13926222429144716</v>
      </c>
      <c r="M7916">
        <f t="shared" ca="1" si="123"/>
        <v>2.161676536215126</v>
      </c>
    </row>
    <row r="7917" spans="1:13" x14ac:dyDescent="0.25">
      <c r="A7917" s="9"/>
      <c r="H7917" s="9"/>
      <c r="J7917">
        <v>15</v>
      </c>
      <c r="K7917">
        <f ca="1">SIMULATION!$D$3*SIMULATION!$D$17/$H7902/(SIMULATION!$D$17-$I7902)*(((EXP(-$I7902*$J7917))/(1-EXP(-SIMULATION!$D$4*$I7902)))-(EXP(-SIMULATION!$D$17*$J7917)/(1-EXP(-SIMULATION!$D$4*SIMULATION!$D$17))))</f>
        <v>1.7130974020626659</v>
      </c>
      <c r="L7917">
        <v>-0.43332727335723226</v>
      </c>
      <c r="M7917">
        <f t="shared" ca="1" si="123"/>
        <v>0.97076557583149281</v>
      </c>
    </row>
    <row r="7918" spans="1:13" x14ac:dyDescent="0.25">
      <c r="A7918" s="9"/>
      <c r="H7918" s="9"/>
      <c r="J7918">
        <v>16</v>
      </c>
      <c r="K7918">
        <f ca="1">SIMULATION!$D$3*SIMULATION!$D$17/$H7902/(SIMULATION!$D$17-$I7902)*(((EXP(-$I7902*$J7918))/(1-EXP(-SIMULATION!$D$4*$I7902)))-(EXP(-SIMULATION!$D$17*$J7918)/(1-EXP(-SIMULATION!$D$4*SIMULATION!$D$17))))</f>
        <v>1.5456506438182249</v>
      </c>
      <c r="L7918">
        <v>-0.26586157070904415</v>
      </c>
      <c r="M7918">
        <f t="shared" ca="1" si="123"/>
        <v>1.1347215358852663</v>
      </c>
    </row>
    <row r="7919" spans="1:13" x14ac:dyDescent="0.25">
      <c r="A7919" s="9"/>
      <c r="H7919" s="9"/>
      <c r="J7919">
        <v>17</v>
      </c>
      <c r="K7919">
        <f ca="1">SIMULATION!$D$3*SIMULATION!$D$17/$H7902/(SIMULATION!$D$17-$I7902)*(((EXP(-$I7902*$J7919))/(1-EXP(-SIMULATION!$D$4*$I7902)))-(EXP(-SIMULATION!$D$17*$J7919)/(1-EXP(-SIMULATION!$D$4*SIMULATION!$D$17))))</f>
        <v>1.3939205019595868</v>
      </c>
      <c r="L7919">
        <v>-0.26576460657220302</v>
      </c>
      <c r="M7919">
        <f t="shared" ca="1" si="123"/>
        <v>1.0234657681633694</v>
      </c>
    </row>
    <row r="7920" spans="1:13" x14ac:dyDescent="0.25">
      <c r="A7920" s="9"/>
      <c r="H7920" s="9"/>
      <c r="J7920">
        <v>18</v>
      </c>
      <c r="K7920">
        <f ca="1">SIMULATION!$D$3*SIMULATION!$D$17/$H7902/(SIMULATION!$D$17-$I7902)*(((EXP(-$I7902*$J7920))/(1-EXP(-SIMULATION!$D$4*$I7902)))-(EXP(-SIMULATION!$D$17*$J7920)/(1-EXP(-SIMULATION!$D$4*SIMULATION!$D$17))))</f>
        <v>1.2566689143136891</v>
      </c>
      <c r="L7920">
        <v>-9.165110808442338E-2</v>
      </c>
      <c r="M7920">
        <f t="shared" ca="1" si="123"/>
        <v>1.1414938158215902</v>
      </c>
    </row>
    <row r="7921" spans="1:13" x14ac:dyDescent="0.25">
      <c r="A7921" s="9"/>
      <c r="H7921" s="9"/>
      <c r="J7921">
        <v>19</v>
      </c>
      <c r="K7921">
        <f ca="1">SIMULATION!$D$3*SIMULATION!$D$17/$H7902/(SIMULATION!$D$17-$I7902)*(((EXP(-$I7902*$J7921))/(1-EXP(-SIMULATION!$D$4*$I7902)))-(EXP(-SIMULATION!$D$17*$J7921)/(1-EXP(-SIMULATION!$D$4*SIMULATION!$D$17))))</f>
        <v>1.1326653409332259</v>
      </c>
      <c r="L7921">
        <v>6.4513463090814502E-2</v>
      </c>
      <c r="M7921">
        <f t="shared" ca="1" si="123"/>
        <v>1.2057375045997663</v>
      </c>
    </row>
    <row r="7922" spans="1:13" x14ac:dyDescent="0.25">
      <c r="A7922" s="9"/>
      <c r="H7922" s="9"/>
      <c r="J7922">
        <v>20</v>
      </c>
      <c r="K7922">
        <f ca="1">SIMULATION!$D$3*SIMULATION!$D$17/$H7902/(SIMULATION!$D$17-$I7902)*(((EXP(-$I7902*$J7922))/(1-EXP(-SIMULATION!$D$4*$I7902)))-(EXP(-SIMULATION!$D$17*$J7922)/(1-EXP(-SIMULATION!$D$4*SIMULATION!$D$17))))</f>
        <v>1.0207274274156377</v>
      </c>
      <c r="L7922">
        <v>-0.3207366898294336</v>
      </c>
      <c r="M7922">
        <f t="shared" ca="1" si="123"/>
        <v>0.69334269112823266</v>
      </c>
    </row>
    <row r="7923" spans="1:13" x14ac:dyDescent="0.25">
      <c r="A7923" s="9"/>
      <c r="H7923" s="9"/>
      <c r="J7923">
        <v>21</v>
      </c>
      <c r="K7923">
        <f ca="1">SIMULATION!$D$3*SIMULATION!$D$17/$H7902/(SIMULATION!$D$17-$I7902)*(((EXP(-$I7902*$J7923))/(1-EXP(-SIMULATION!$D$4*$I7902)))-(EXP(-SIMULATION!$D$17*$J7923)/(1-EXP(-SIMULATION!$D$4*SIMULATION!$D$17))))</f>
        <v>0.91974276123602683</v>
      </c>
      <c r="L7923">
        <v>0.3185753748057617</v>
      </c>
      <c r="M7923">
        <f t="shared" ca="1" si="123"/>
        <v>1.2127501561216802</v>
      </c>
    </row>
    <row r="7924" spans="1:13" x14ac:dyDescent="0.25">
      <c r="A7924" s="9"/>
      <c r="H7924" s="9"/>
      <c r="J7924">
        <v>22</v>
      </c>
      <c r="K7924">
        <f ca="1">SIMULATION!$D$3*SIMULATION!$D$17/$H7902/(SIMULATION!$D$17-$I7902)*(((EXP(-$I7902*$J7924))/(1-EXP(-SIMULATION!$D$4*$I7902)))-(EXP(-SIMULATION!$D$17*$J7924)/(1-EXP(-SIMULATION!$D$4*SIMULATION!$D$17))))</f>
        <v>0.82867893874296306</v>
      </c>
      <c r="L7924">
        <v>0.20624740146877166</v>
      </c>
      <c r="M7924">
        <f t="shared" ca="1" si="123"/>
        <v>0.99959181651059859</v>
      </c>
    </row>
    <row r="7925" spans="1:13" x14ac:dyDescent="0.25">
      <c r="A7925" s="9"/>
      <c r="H7925" s="9"/>
      <c r="J7925">
        <v>23</v>
      </c>
      <c r="K7925">
        <f ca="1">SIMULATION!$D$3*SIMULATION!$D$17/$H7902/(SIMULATION!$D$17-$I7902)*(((EXP(-$I7902*$J7925))/(1-EXP(-SIMULATION!$D$4*$I7902)))-(EXP(-SIMULATION!$D$17*$J7925)/(1-EXP(-SIMULATION!$D$4*SIMULATION!$D$17))))</f>
        <v>0.74658652573243267</v>
      </c>
      <c r="L7925">
        <v>-0.46912287492342669</v>
      </c>
      <c r="M7925">
        <f t="shared" ca="1" si="123"/>
        <v>0.39634570840174099</v>
      </c>
    </row>
    <row r="7926" spans="1:13" x14ac:dyDescent="0.25">
      <c r="A7926" s="9"/>
      <c r="H7926" s="9"/>
      <c r="J7926">
        <v>24</v>
      </c>
      <c r="K7926">
        <f ca="1">SIMULATION!$D$3*SIMULATION!$D$17/$H7902/(SIMULATION!$D$17-$I7902)*(((EXP(-$I7902*$J7926))/(1-EXP(-SIMULATION!$D$4*$I7902)))-(EXP(-SIMULATION!$D$17*$J7926)/(1-EXP(-SIMULATION!$D$4*SIMULATION!$D$17))))</f>
        <v>0.67259781031288846</v>
      </c>
      <c r="L7926">
        <v>-0.50751865557654141</v>
      </c>
      <c r="M7926">
        <f t="shared" ca="1" si="123"/>
        <v>0.3312418738791657</v>
      </c>
    </row>
    <row r="7927" spans="1:13" x14ac:dyDescent="0.25">
      <c r="A7927" s="9">
        <v>318</v>
      </c>
      <c r="B7927" s="2">
        <f ca="1">NORMINV(RAND(),SIMULATION!D7,SIMULATION!D8)</f>
        <v>64.352458342587781</v>
      </c>
      <c r="C7927" s="2">
        <v>2</v>
      </c>
      <c r="D7927" s="2">
        <f ca="1">SIMULATION!$D$11*(1+(SIMULATION!$D$12*LN(1+$C7927)))*(1+(SIMULATION!$D$13*(($B7927/63.5)-1)))</f>
        <v>10.301366319525021</v>
      </c>
      <c r="E7927" s="2">
        <v>-3.5129687683200607E-2</v>
      </c>
      <c r="F7927" s="2">
        <f ca="1">D7927*(1+E7927)</f>
        <v>9.9394825380098659</v>
      </c>
      <c r="G7927" s="2">
        <v>-1.2368416401389617</v>
      </c>
      <c r="H7927" s="9">
        <f>SIMULATION!$D$15*EXP($G$7927)</f>
        <v>64.085387834743372</v>
      </c>
      <c r="I7927" s="2">
        <f ca="1">$F7927/$H7927</f>
        <v>0.15509748592987771</v>
      </c>
      <c r="J7927">
        <v>0</v>
      </c>
      <c r="K7927">
        <f ca="1">SIMULATION!$D$3*SIMULATION!$D$17/$H7927/(SIMULATION!$D$17-$I7927)*(((EXP(-$I7927*$J7927))/(1-EXP(-SIMULATION!$D$4*$I7927)))-(EXP(-SIMULATION!$D$17*$J7927)/(1-EXP(-SIMULATION!$D$4*SIMULATION!$D$17))))</f>
        <v>0.32609629546999608</v>
      </c>
      <c r="L7927">
        <v>6.7657649437709605E-2</v>
      </c>
      <c r="M7927">
        <f t="shared" ca="1" si="123"/>
        <v>0.34815920431184089</v>
      </c>
    </row>
    <row r="7928" spans="1:13" x14ac:dyDescent="0.25">
      <c r="A7928" s="9"/>
      <c r="H7928" s="9"/>
      <c r="J7928">
        <v>1</v>
      </c>
      <c r="K7928">
        <f ca="1">SIMULATION!$D$3*SIMULATION!$D$17/$H7927/(SIMULATION!$D$17-$I7927)*(((EXP(-$I7927*$J7928))/(1-EXP(-SIMULATION!$D$4*$I7927)))-(EXP(-SIMULATION!$D$17*$J7928)/(1-EXP(-SIMULATION!$D$4*SIMULATION!$D$17))))</f>
        <v>3.1183676629520916</v>
      </c>
      <c r="L7928">
        <v>2.3197320511902479E-3</v>
      </c>
      <c r="M7928">
        <f t="shared" ca="1" si="123"/>
        <v>3.125601440367237</v>
      </c>
    </row>
    <row r="7929" spans="1:13" x14ac:dyDescent="0.25">
      <c r="A7929" s="9"/>
      <c r="H7929" s="9"/>
      <c r="J7929">
        <v>2</v>
      </c>
      <c r="K7929">
        <f ca="1">SIMULATION!$D$3*SIMULATION!$D$17/$H7927/(SIMULATION!$D$17-$I7927)*(((EXP(-$I7927*$J7929))/(1-EXP(-SIMULATION!$D$4*$I7927)))-(EXP(-SIMULATION!$D$17*$J7929)/(1-EXP(-SIMULATION!$D$4*SIMULATION!$D$17))))</f>
        <v>4.4897347649307084</v>
      </c>
      <c r="L7929">
        <v>-5.2437883835868955E-2</v>
      </c>
      <c r="M7929">
        <f t="shared" ca="1" si="123"/>
        <v>4.2543025748734093</v>
      </c>
    </row>
    <row r="7930" spans="1:13" x14ac:dyDescent="0.25">
      <c r="A7930" s="9"/>
      <c r="H7930" s="9"/>
      <c r="J7930">
        <v>3</v>
      </c>
      <c r="K7930">
        <f ca="1">SIMULATION!$D$3*SIMULATION!$D$17/$H7927/(SIMULATION!$D$17-$I7927)*(((EXP(-$I7927*$J7930))/(1-EXP(-SIMULATION!$D$4*$I7927)))-(EXP(-SIMULATION!$D$17*$J7930)/(1-EXP(-SIMULATION!$D$4*SIMULATION!$D$17))))</f>
        <v>5.010603573136124</v>
      </c>
      <c r="L7930">
        <v>-5.0326413308759969E-2</v>
      </c>
      <c r="M7930">
        <f t="shared" ca="1" si="123"/>
        <v>4.7584378667881255</v>
      </c>
    </row>
    <row r="7931" spans="1:13" x14ac:dyDescent="0.25">
      <c r="A7931" s="9"/>
      <c r="H7931" s="9"/>
      <c r="J7931">
        <v>4</v>
      </c>
      <c r="K7931">
        <f ca="1">SIMULATION!$D$3*SIMULATION!$D$17/$H7927/(SIMULATION!$D$17-$I7927)*(((EXP(-$I7927*$J7931))/(1-EXP(-SIMULATION!$D$4*$I7927)))-(EXP(-SIMULATION!$D$17*$J7931)/(1-EXP(-SIMULATION!$D$4*SIMULATION!$D$17))))</f>
        <v>5.0378765620663692</v>
      </c>
      <c r="L7931">
        <v>-0.43693826663081736</v>
      </c>
      <c r="M7931">
        <f t="shared" ca="1" si="123"/>
        <v>2.8366355095370683</v>
      </c>
    </row>
    <row r="7932" spans="1:13" x14ac:dyDescent="0.25">
      <c r="A7932" s="9"/>
      <c r="H7932" s="9"/>
      <c r="J7932">
        <v>5</v>
      </c>
      <c r="K7932">
        <f ca="1">SIMULATION!$D$3*SIMULATION!$D$17/$H7927/(SIMULATION!$D$17-$I7927)*(((EXP(-$I7927*$J7932))/(1-EXP(-SIMULATION!$D$4*$I7927)))-(EXP(-SIMULATION!$D$17*$J7932)/(1-EXP(-SIMULATION!$D$4*SIMULATION!$D$17))))</f>
        <v>4.7928774832772012</v>
      </c>
      <c r="L7932">
        <v>-3.9034627002401068E-2</v>
      </c>
      <c r="M7932">
        <f t="shared" ca="1" si="123"/>
        <v>4.6057892984492685</v>
      </c>
    </row>
    <row r="7933" spans="1:13" x14ac:dyDescent="0.25">
      <c r="A7933" s="9"/>
      <c r="H7933" s="9"/>
      <c r="J7933">
        <v>6</v>
      </c>
      <c r="K7933">
        <f ca="1">SIMULATION!$D$3*SIMULATION!$D$17/$H7927/(SIMULATION!$D$17-$I7927)*(((EXP(-$I7927*$J7933))/(1-EXP(-SIMULATION!$D$4*$I7927)))-(EXP(-SIMULATION!$D$17*$J7933)/(1-EXP(-SIMULATION!$D$4*SIMULATION!$D$17))))</f>
        <v>4.4111093754267721</v>
      </c>
      <c r="L7933">
        <v>0.34967514998064719</v>
      </c>
      <c r="M7933">
        <f t="shared" ca="1" si="123"/>
        <v>5.9535647078601679</v>
      </c>
    </row>
    <row r="7934" spans="1:13" x14ac:dyDescent="0.25">
      <c r="A7934" s="9"/>
      <c r="H7934" s="9"/>
      <c r="J7934">
        <v>7</v>
      </c>
      <c r="K7934">
        <f ca="1">SIMULATION!$D$3*SIMULATION!$D$17/$H7927/(SIMULATION!$D$17-$I7927)*(((EXP(-$I7927*$J7934))/(1-EXP(-SIMULATION!$D$4*$I7927)))-(EXP(-SIMULATION!$D$17*$J7934)/(1-EXP(-SIMULATION!$D$4*SIMULATION!$D$17))))</f>
        <v>3.9739882120392522</v>
      </c>
      <c r="L7934">
        <v>-8.7618875968622292E-2</v>
      </c>
      <c r="M7934">
        <f t="shared" ca="1" si="123"/>
        <v>3.6257918317878182</v>
      </c>
    </row>
    <row r="7935" spans="1:13" x14ac:dyDescent="0.25">
      <c r="A7935" s="9"/>
      <c r="H7935" s="9"/>
      <c r="J7935">
        <v>8</v>
      </c>
      <c r="K7935">
        <f ca="1">SIMULATION!$D$3*SIMULATION!$D$17/$H7927/(SIMULATION!$D$17-$I7927)*(((EXP(-$I7927*$J7935))/(1-EXP(-SIMULATION!$D$4*$I7927)))-(EXP(-SIMULATION!$D$17*$J7935)/(1-EXP(-SIMULATION!$D$4*SIMULATION!$D$17))))</f>
        <v>3.5290480087698817</v>
      </c>
      <c r="L7935">
        <v>-9.8054519501729401E-2</v>
      </c>
      <c r="M7935">
        <f t="shared" ca="1" si="123"/>
        <v>3.1830089019714158</v>
      </c>
    </row>
    <row r="7936" spans="1:13" x14ac:dyDescent="0.25">
      <c r="A7936" s="9"/>
      <c r="H7936" s="9"/>
      <c r="J7936">
        <v>9</v>
      </c>
      <c r="K7936">
        <f ca="1">SIMULATION!$D$3*SIMULATION!$D$17/$H7927/(SIMULATION!$D$17-$I7927)*(((EXP(-$I7927*$J7936))/(1-EXP(-SIMULATION!$D$4*$I7927)))-(EXP(-SIMULATION!$D$17*$J7936)/(1-EXP(-SIMULATION!$D$4*SIMULATION!$D$17))))</f>
        <v>3.1027769229181303</v>
      </c>
      <c r="L7936">
        <v>-0.11603259584386784</v>
      </c>
      <c r="M7936">
        <f t="shared" ca="1" si="123"/>
        <v>2.7427536622274911</v>
      </c>
    </row>
    <row r="7937" spans="1:13" x14ac:dyDescent="0.25">
      <c r="A7937" s="9"/>
      <c r="H7937" s="9"/>
      <c r="J7937">
        <v>10</v>
      </c>
      <c r="K7937">
        <f ca="1">SIMULATION!$D$3*SIMULATION!$D$17/$H7927/(SIMULATION!$D$17-$I7927)*(((EXP(-$I7927*$J7937))/(1-EXP(-SIMULATION!$D$4*$I7927)))-(EXP(-SIMULATION!$D$17*$J7937)/(1-EXP(-SIMULATION!$D$4*SIMULATION!$D$17))))</f>
        <v>2.7087471794079807</v>
      </c>
      <c r="L7937">
        <v>-0.45975415213318321</v>
      </c>
      <c r="M7937">
        <f t="shared" ca="1" si="123"/>
        <v>1.4633894165961132</v>
      </c>
    </row>
    <row r="7938" spans="1:13" x14ac:dyDescent="0.25">
      <c r="A7938" s="9"/>
      <c r="H7938" s="9"/>
      <c r="J7938">
        <v>11</v>
      </c>
      <c r="K7938">
        <f ca="1">SIMULATION!$D$3*SIMULATION!$D$17/$H7927/(SIMULATION!$D$17-$I7927)*(((EXP(-$I7927*$J7938))/(1-EXP(-SIMULATION!$D$4*$I7927)))-(EXP(-SIMULATION!$D$17*$J7938)/(1-EXP(-SIMULATION!$D$4*SIMULATION!$D$17))))</f>
        <v>2.352742923939219</v>
      </c>
      <c r="L7938">
        <v>0.13485090340805925</v>
      </c>
      <c r="M7938">
        <f t="shared" ca="1" si="123"/>
        <v>2.6700124327193415</v>
      </c>
    </row>
    <row r="7939" spans="1:13" x14ac:dyDescent="0.25">
      <c r="A7939" s="9"/>
      <c r="H7939" s="9"/>
      <c r="J7939">
        <v>12</v>
      </c>
      <c r="K7939">
        <f ca="1">SIMULATION!$D$3*SIMULATION!$D$17/$H7927/(SIMULATION!$D$17-$I7927)*(((EXP(-$I7927*$J7939))/(1-EXP(-SIMULATION!$D$4*$I7927)))-(EXP(-SIMULATION!$D$17*$J7939)/(1-EXP(-SIMULATION!$D$4*SIMULATION!$D$17))))</f>
        <v>2.035976055904587</v>
      </c>
      <c r="L7939">
        <v>-7.8616201078214654E-2</v>
      </c>
      <c r="M7939">
        <f t="shared" ref="M7939:M8002" ca="1" si="124">$K7939*(1+$L7939)</f>
        <v>1.8759153529031616</v>
      </c>
    </row>
    <row r="7940" spans="1:13" x14ac:dyDescent="0.25">
      <c r="A7940" s="9"/>
      <c r="H7940" s="9"/>
      <c r="J7940">
        <v>13</v>
      </c>
      <c r="K7940">
        <f ca="1">SIMULATION!$D$3*SIMULATION!$D$17/$H7927/(SIMULATION!$D$17-$I7927)*(((EXP(-$I7927*$J7940))/(1-EXP(-SIMULATION!$D$4*$I7927)))-(EXP(-SIMULATION!$D$17*$J7940)/(1-EXP(-SIMULATION!$D$4*SIMULATION!$D$17))))</f>
        <v>1.7570868806939235</v>
      </c>
      <c r="L7940">
        <v>8.0080675740449053E-2</v>
      </c>
      <c r="M7940">
        <f t="shared" ca="1" si="124"/>
        <v>1.8977955854345707</v>
      </c>
    </row>
    <row r="7941" spans="1:13" x14ac:dyDescent="0.25">
      <c r="A7941" s="9"/>
      <c r="H7941" s="9"/>
      <c r="J7941">
        <v>14</v>
      </c>
      <c r="K7941">
        <f ca="1">SIMULATION!$D$3*SIMULATION!$D$17/$H7927/(SIMULATION!$D$17-$I7927)*(((EXP(-$I7927*$J7941))/(1-EXP(-SIMULATION!$D$4*$I7927)))-(EXP(-SIMULATION!$D$17*$J7941)/(1-EXP(-SIMULATION!$D$4*SIMULATION!$D$17))))</f>
        <v>1.5133746837520534</v>
      </c>
      <c r="L7941">
        <v>-7.5412924612103055E-2</v>
      </c>
      <c r="M7941">
        <f t="shared" ca="1" si="124"/>
        <v>1.3992466728163946</v>
      </c>
    </row>
    <row r="7942" spans="1:13" x14ac:dyDescent="0.25">
      <c r="A7942" s="9"/>
      <c r="H7942" s="9"/>
      <c r="J7942">
        <v>15</v>
      </c>
      <c r="K7942">
        <f ca="1">SIMULATION!$D$3*SIMULATION!$D$17/$H7927/(SIMULATION!$D$17-$I7927)*(((EXP(-$I7927*$J7942))/(1-EXP(-SIMULATION!$D$4*$I7927)))-(EXP(-SIMULATION!$D$17*$J7942)/(1-EXP(-SIMULATION!$D$4*SIMULATION!$D$17))))</f>
        <v>1.3015422176432652</v>
      </c>
      <c r="L7942">
        <v>-8.9226103083382011E-2</v>
      </c>
      <c r="M7942">
        <f t="shared" ca="1" si="124"/>
        <v>1.1854106775644535</v>
      </c>
    </row>
    <row r="7943" spans="1:13" x14ac:dyDescent="0.25">
      <c r="A7943" s="9"/>
      <c r="H7943" s="9"/>
      <c r="J7943">
        <v>16</v>
      </c>
      <c r="K7943">
        <f ca="1">SIMULATION!$D$3*SIMULATION!$D$17/$H7927/(SIMULATION!$D$17-$I7927)*(((EXP(-$I7927*$J7943))/(1-EXP(-SIMULATION!$D$4*$I7927)))-(EXP(-SIMULATION!$D$17*$J7943)/(1-EXP(-SIMULATION!$D$4*SIMULATION!$D$17))))</f>
        <v>1.1181350277760491</v>
      </c>
      <c r="L7943">
        <v>-5.2296781553885466E-2</v>
      </c>
      <c r="M7943">
        <f t="shared" ca="1" si="124"/>
        <v>1.0596601644806973</v>
      </c>
    </row>
    <row r="7944" spans="1:13" x14ac:dyDescent="0.25">
      <c r="A7944" s="9"/>
      <c r="H7944" s="9"/>
      <c r="J7944">
        <v>17</v>
      </c>
      <c r="K7944">
        <f ca="1">SIMULATION!$D$3*SIMULATION!$D$17/$H7927/(SIMULATION!$D$17-$I7927)*(((EXP(-$I7927*$J7944))/(1-EXP(-SIMULATION!$D$4*$I7927)))-(EXP(-SIMULATION!$D$17*$J7944)/(1-EXP(-SIMULATION!$D$4*SIMULATION!$D$17))))</f>
        <v>0.95979064819955329</v>
      </c>
      <c r="L7944">
        <v>-1.7846136602403431E-2</v>
      </c>
      <c r="M7944">
        <f t="shared" ca="1" si="124"/>
        <v>0.94266209318207472</v>
      </c>
    </row>
    <row r="7945" spans="1:13" x14ac:dyDescent="0.25">
      <c r="A7945" s="9"/>
      <c r="H7945" s="9"/>
      <c r="J7945">
        <v>18</v>
      </c>
      <c r="K7945">
        <f ca="1">SIMULATION!$D$3*SIMULATION!$D$17/$H7927/(SIMULATION!$D$17-$I7927)*(((EXP(-$I7927*$J7945))/(1-EXP(-SIMULATION!$D$4*$I7927)))-(EXP(-SIMULATION!$D$17*$J7945)/(1-EXP(-SIMULATION!$D$4*SIMULATION!$D$17))))</f>
        <v>0.82337060301136344</v>
      </c>
      <c r="L7945">
        <v>-0.28587102344562049</v>
      </c>
      <c r="M7945">
        <f t="shared" ca="1" si="124"/>
        <v>0.58799280605346727</v>
      </c>
    </row>
    <row r="7946" spans="1:13" x14ac:dyDescent="0.25">
      <c r="A7946" s="9"/>
      <c r="H7946" s="9"/>
      <c r="J7946">
        <v>19</v>
      </c>
      <c r="K7946">
        <f ca="1">SIMULATION!$D$3*SIMULATION!$D$17/$H7927/(SIMULATION!$D$17-$I7927)*(((EXP(-$I7927*$J7946))/(1-EXP(-SIMULATION!$D$4*$I7927)))-(EXP(-SIMULATION!$D$17*$J7946)/(1-EXP(-SIMULATION!$D$4*SIMULATION!$D$17))))</f>
        <v>0.70602128483201865</v>
      </c>
      <c r="L7946">
        <v>-0.11458123062224126</v>
      </c>
      <c r="M7946">
        <f t="shared" ca="1" si="124"/>
        <v>0.62512449717047003</v>
      </c>
    </row>
    <row r="7947" spans="1:13" x14ac:dyDescent="0.25">
      <c r="A7947" s="9"/>
      <c r="H7947" s="9"/>
      <c r="J7947">
        <v>20</v>
      </c>
      <c r="K7947">
        <f ca="1">SIMULATION!$D$3*SIMULATION!$D$17/$H7927/(SIMULATION!$D$17-$I7927)*(((EXP(-$I7927*$J7947))/(1-EXP(-SIMULATION!$D$4*$I7927)))-(EXP(-SIMULATION!$D$17*$J7947)/(1-EXP(-SIMULATION!$D$4*SIMULATION!$D$17))))</f>
        <v>0.60519266252986792</v>
      </c>
      <c r="L7947">
        <v>-0.4239081112495699</v>
      </c>
      <c r="M7947">
        <f t="shared" ca="1" si="124"/>
        <v>0.34864658401473325</v>
      </c>
    </row>
    <row r="7948" spans="1:13" x14ac:dyDescent="0.25">
      <c r="A7948" s="9"/>
      <c r="H7948" s="9"/>
      <c r="J7948">
        <v>21</v>
      </c>
      <c r="K7948">
        <f ca="1">SIMULATION!$D$3*SIMULATION!$D$17/$H7927/(SIMULATION!$D$17-$I7927)*(((EXP(-$I7927*$J7948))/(1-EXP(-SIMULATION!$D$4*$I7927)))-(EXP(-SIMULATION!$D$17*$J7948)/(1-EXP(-SIMULATION!$D$4*SIMULATION!$D$17))))</f>
        <v>0.51863288204473579</v>
      </c>
      <c r="L7948">
        <v>-0.22298803625516964</v>
      </c>
      <c r="M7948">
        <f t="shared" ca="1" si="124"/>
        <v>0.40298395414022115</v>
      </c>
    </row>
    <row r="7949" spans="1:13" x14ac:dyDescent="0.25">
      <c r="A7949" s="9"/>
      <c r="H7949" s="9"/>
      <c r="J7949">
        <v>22</v>
      </c>
      <c r="K7949">
        <f ca="1">SIMULATION!$D$3*SIMULATION!$D$17/$H7927/(SIMULATION!$D$17-$I7927)*(((EXP(-$I7927*$J7949))/(1-EXP(-SIMULATION!$D$4*$I7927)))-(EXP(-SIMULATION!$D$17*$J7949)/(1-EXP(-SIMULATION!$D$4*SIMULATION!$D$17))))</f>
        <v>0.44436991696259787</v>
      </c>
      <c r="L7949">
        <v>-0.18193051350022577</v>
      </c>
      <c r="M7949">
        <f t="shared" ca="1" si="124"/>
        <v>0.36352546978553973</v>
      </c>
    </row>
    <row r="7950" spans="1:13" x14ac:dyDescent="0.25">
      <c r="A7950" s="9"/>
      <c r="H7950" s="9"/>
      <c r="J7950">
        <v>23</v>
      </c>
      <c r="K7950">
        <f ca="1">SIMULATION!$D$3*SIMULATION!$D$17/$H7927/(SIMULATION!$D$17-$I7927)*(((EXP(-$I7927*$J7950))/(1-EXP(-SIMULATION!$D$4*$I7927)))-(EXP(-SIMULATION!$D$17*$J7950)/(1-EXP(-SIMULATION!$D$4*SIMULATION!$D$17))))</f>
        <v>0.38068705940587416</v>
      </c>
      <c r="L7950">
        <v>-0.10992963103781063</v>
      </c>
      <c r="M7950">
        <f t="shared" ca="1" si="124"/>
        <v>0.33883827142451733</v>
      </c>
    </row>
    <row r="7951" spans="1:13" x14ac:dyDescent="0.25">
      <c r="A7951" s="9"/>
      <c r="H7951" s="9"/>
      <c r="J7951">
        <v>24</v>
      </c>
      <c r="K7951">
        <f ca="1">SIMULATION!$D$3*SIMULATION!$D$17/$H7927/(SIMULATION!$D$17-$I7927)*(((EXP(-$I7927*$J7951))/(1-EXP(-SIMULATION!$D$4*$I7927)))-(EXP(-SIMULATION!$D$17*$J7951)/(1-EXP(-SIMULATION!$D$4*SIMULATION!$D$17))))</f>
        <v>0.32609629546999486</v>
      </c>
      <c r="L7951">
        <v>-0.11991787498440497</v>
      </c>
      <c r="M7951">
        <f t="shared" ca="1" si="124"/>
        <v>0.28699152067694644</v>
      </c>
    </row>
    <row r="7952" spans="1:13" x14ac:dyDescent="0.25">
      <c r="A7952" s="9">
        <v>319</v>
      </c>
      <c r="B7952" s="2">
        <f ca="1">NORMINV(RAND(),SIMULATION!D7,SIMULATION!D8)</f>
        <v>53.625127397039854</v>
      </c>
      <c r="C7952" s="2">
        <v>2</v>
      </c>
      <c r="D7952" s="2">
        <f ca="1">SIMULATION!$D$11*(1+(SIMULATION!$D$12*LN(1+$C7952)))*(1+(SIMULATION!$D$13*(($B7952/63.5)-1)))</f>
        <v>9.504736087962824</v>
      </c>
      <c r="E7952" s="2">
        <v>0.3810662128646668</v>
      </c>
      <c r="F7952" s="2">
        <f ca="1">D7952*(1+E7952)</f>
        <v>13.126669873280948</v>
      </c>
      <c r="G7952" s="2">
        <v>0.13128140159554386</v>
      </c>
      <c r="H7952" s="9">
        <f>SIMULATION!$D$15*EXP($G$7952)</f>
        <v>251.72555353797148</v>
      </c>
      <c r="I7952" s="2">
        <f ca="1">$F7952/$H7952</f>
        <v>5.2146751447309292E-2</v>
      </c>
      <c r="J7952">
        <v>0</v>
      </c>
      <c r="K7952">
        <f ca="1">SIMULATION!$D$3*SIMULATION!$D$17/$H7952/(SIMULATION!$D$17-$I7952)*(((EXP(-$I7952*$J7952))/(1-EXP(-SIMULATION!$D$4*$I7952)))-(EXP(-SIMULATION!$D$17*$J7952)/(1-EXP(-SIMULATION!$D$4*SIMULATION!$D$17))))</f>
        <v>0.99164173977118097</v>
      </c>
      <c r="L7952">
        <v>0.21745880988582059</v>
      </c>
      <c r="M7952">
        <f t="shared" ca="1" si="124"/>
        <v>1.2072829723349265</v>
      </c>
    </row>
    <row r="7953" spans="1:13" x14ac:dyDescent="0.25">
      <c r="A7953" s="9"/>
      <c r="H7953" s="9"/>
      <c r="J7953">
        <v>1</v>
      </c>
      <c r="K7953">
        <f ca="1">SIMULATION!$D$3*SIMULATION!$D$17/$H7952/(SIMULATION!$D$17-$I7952)*(((EXP(-$I7952*$J7953))/(1-EXP(-SIMULATION!$D$4*$I7952)))-(EXP(-SIMULATION!$D$17*$J7953)/(1-EXP(-SIMULATION!$D$4*SIMULATION!$D$17))))</f>
        <v>1.7044597768058236</v>
      </c>
      <c r="L7953">
        <v>8.5707217682267509E-2</v>
      </c>
      <c r="M7953">
        <f t="shared" ca="1" si="124"/>
        <v>1.8505442819271896</v>
      </c>
    </row>
    <row r="7954" spans="1:13" x14ac:dyDescent="0.25">
      <c r="A7954" s="9"/>
      <c r="H7954" s="9"/>
      <c r="J7954">
        <v>2</v>
      </c>
      <c r="K7954">
        <f ca="1">SIMULATION!$D$3*SIMULATION!$D$17/$H7952/(SIMULATION!$D$17-$I7952)*(((EXP(-$I7952*$J7954))/(1-EXP(-SIMULATION!$D$4*$I7952)))-(EXP(-SIMULATION!$D$17*$J7954)/(1-EXP(-SIMULATION!$D$4*SIMULATION!$D$17))))</f>
        <v>2.1069349436705296</v>
      </c>
      <c r="L7954">
        <v>-0.22473498485885787</v>
      </c>
      <c r="M7954">
        <f t="shared" ca="1" si="124"/>
        <v>1.6334329510061345</v>
      </c>
    </row>
    <row r="7955" spans="1:13" x14ac:dyDescent="0.25">
      <c r="A7955" s="9"/>
      <c r="H7955" s="9"/>
      <c r="J7955">
        <v>3</v>
      </c>
      <c r="K7955">
        <f ca="1">SIMULATION!$D$3*SIMULATION!$D$17/$H7952/(SIMULATION!$D$17-$I7952)*(((EXP(-$I7952*$J7955))/(1-EXP(-SIMULATION!$D$4*$I7952)))-(EXP(-SIMULATION!$D$17*$J7955)/(1-EXP(-SIMULATION!$D$4*SIMULATION!$D$17))))</f>
        <v>2.3132946819355031</v>
      </c>
      <c r="L7955">
        <v>-0.35433381775746164</v>
      </c>
      <c r="M7955">
        <f t="shared" ca="1" si="124"/>
        <v>1.4936161456872634</v>
      </c>
    </row>
    <row r="7956" spans="1:13" x14ac:dyDescent="0.25">
      <c r="A7956" s="9"/>
      <c r="H7956" s="9"/>
      <c r="J7956">
        <v>4</v>
      </c>
      <c r="K7956">
        <f ca="1">SIMULATION!$D$3*SIMULATION!$D$17/$H7952/(SIMULATION!$D$17-$I7952)*(((EXP(-$I7952*$J7956))/(1-EXP(-SIMULATION!$D$4*$I7952)))-(EXP(-SIMULATION!$D$17*$J7956)/(1-EXP(-SIMULATION!$D$4*SIMULATION!$D$17))))</f>
        <v>2.3965984816620107</v>
      </c>
      <c r="L7956">
        <v>0.11985465167871011</v>
      </c>
      <c r="M7956">
        <f t="shared" ca="1" si="124"/>
        <v>2.6838419578953361</v>
      </c>
    </row>
    <row r="7957" spans="1:13" x14ac:dyDescent="0.25">
      <c r="A7957" s="9"/>
      <c r="H7957" s="9"/>
      <c r="J7957">
        <v>5</v>
      </c>
      <c r="K7957">
        <f ca="1">SIMULATION!$D$3*SIMULATION!$D$17/$H7952/(SIMULATION!$D$17-$I7952)*(((EXP(-$I7952*$J7957))/(1-EXP(-SIMULATION!$D$4*$I7952)))-(EXP(-SIMULATION!$D$17*$J7957)/(1-EXP(-SIMULATION!$D$4*SIMULATION!$D$17))))</f>
        <v>2.4035315352098983</v>
      </c>
      <c r="L7957">
        <v>0.11750932536848535</v>
      </c>
      <c r="M7957">
        <f t="shared" ca="1" si="124"/>
        <v>2.6859689044142931</v>
      </c>
    </row>
    <row r="7958" spans="1:13" x14ac:dyDescent="0.25">
      <c r="A7958" s="9"/>
      <c r="H7958" s="9"/>
      <c r="J7958">
        <v>6</v>
      </c>
      <c r="K7958">
        <f ca="1">SIMULATION!$D$3*SIMULATION!$D$17/$H7952/(SIMULATION!$D$17-$I7952)*(((EXP(-$I7952*$J7958))/(1-EXP(-SIMULATION!$D$4*$I7952)))-(EXP(-SIMULATION!$D$17*$J7958)/(1-EXP(-SIMULATION!$D$4*SIMULATION!$D$17))))</f>
        <v>2.3638845077032746</v>
      </c>
      <c r="L7958">
        <v>-0.18542182064806334</v>
      </c>
      <c r="M7958">
        <f t="shared" ca="1" si="124"/>
        <v>1.9255687384831826</v>
      </c>
    </row>
    <row r="7959" spans="1:13" x14ac:dyDescent="0.25">
      <c r="A7959" s="9"/>
      <c r="H7959" s="9"/>
      <c r="J7959">
        <v>7</v>
      </c>
      <c r="K7959">
        <f ca="1">SIMULATION!$D$3*SIMULATION!$D$17/$H7952/(SIMULATION!$D$17-$I7952)*(((EXP(-$I7952*$J7959))/(1-EXP(-SIMULATION!$D$4*$I7952)))-(EXP(-SIMULATION!$D$17*$J7959)/(1-EXP(-SIMULATION!$D$4*SIMULATION!$D$17))))</f>
        <v>2.2966280604454128</v>
      </c>
      <c r="L7959">
        <v>0.14727117006103319</v>
      </c>
      <c r="M7959">
        <f t="shared" ca="1" si="124"/>
        <v>2.6348551621022098</v>
      </c>
    </row>
    <row r="7960" spans="1:13" x14ac:dyDescent="0.25">
      <c r="A7960" s="9"/>
      <c r="H7960" s="9"/>
      <c r="J7960">
        <v>8</v>
      </c>
      <c r="K7960">
        <f ca="1">SIMULATION!$D$3*SIMULATION!$D$17/$H7952/(SIMULATION!$D$17-$I7952)*(((EXP(-$I7952*$J7960))/(1-EXP(-SIMULATION!$D$4*$I7952)))-(EXP(-SIMULATION!$D$17*$J7960)/(1-EXP(-SIMULATION!$D$4*SIMULATION!$D$17))))</f>
        <v>2.2138052268176547</v>
      </c>
      <c r="L7960">
        <v>0.36038193663194223</v>
      </c>
      <c r="M7960">
        <f t="shared" ca="1" si="124"/>
        <v>3.0116206417841171</v>
      </c>
    </row>
    <row r="7961" spans="1:13" x14ac:dyDescent="0.25">
      <c r="A7961" s="9"/>
      <c r="H7961" s="9"/>
      <c r="J7961">
        <v>9</v>
      </c>
      <c r="K7961">
        <f ca="1">SIMULATION!$D$3*SIMULATION!$D$17/$H7952/(SIMULATION!$D$17-$I7952)*(((EXP(-$I7952*$J7961))/(1-EXP(-SIMULATION!$D$4*$I7952)))-(EXP(-SIMULATION!$D$17*$J7961)/(1-EXP(-SIMULATION!$D$4*SIMULATION!$D$17))))</f>
        <v>2.1230254316490487</v>
      </c>
      <c r="L7961">
        <v>-0.43100468990780944</v>
      </c>
      <c r="M7961">
        <f t="shared" ca="1" si="124"/>
        <v>1.207991513814757</v>
      </c>
    </row>
    <row r="7962" spans="1:13" x14ac:dyDescent="0.25">
      <c r="A7962" s="9"/>
      <c r="H7962" s="9"/>
      <c r="J7962">
        <v>10</v>
      </c>
      <c r="K7962">
        <f ca="1">SIMULATION!$D$3*SIMULATION!$D$17/$H7952/(SIMULATION!$D$17-$I7952)*(((EXP(-$I7952*$J7962))/(1-EXP(-SIMULATION!$D$4*$I7952)))-(EXP(-SIMULATION!$D$17*$J7962)/(1-EXP(-SIMULATION!$D$4*SIMULATION!$D$17))))</f>
        <v>2.0290624255062979</v>
      </c>
      <c r="L7962">
        <v>-0.63301076979909288</v>
      </c>
      <c r="M7962">
        <f t="shared" ca="1" si="124"/>
        <v>0.74464405756614171</v>
      </c>
    </row>
    <row r="7963" spans="1:13" x14ac:dyDescent="0.25">
      <c r="A7963" s="9"/>
      <c r="H7963" s="9"/>
      <c r="J7963">
        <v>11</v>
      </c>
      <c r="K7963">
        <f ca="1">SIMULATION!$D$3*SIMULATION!$D$17/$H7952/(SIMULATION!$D$17-$I7952)*(((EXP(-$I7952*$J7963))/(1-EXP(-SIMULATION!$D$4*$I7952)))-(EXP(-SIMULATION!$D$17*$J7963)/(1-EXP(-SIMULATION!$D$4*SIMULATION!$D$17))))</f>
        <v>1.9348780008427495</v>
      </c>
      <c r="L7963">
        <v>0.28281704134879698</v>
      </c>
      <c r="M7963">
        <f t="shared" ca="1" si="124"/>
        <v>2.4820944724119709</v>
      </c>
    </row>
    <row r="7964" spans="1:13" x14ac:dyDescent="0.25">
      <c r="A7964" s="9"/>
      <c r="H7964" s="9"/>
      <c r="J7964">
        <v>12</v>
      </c>
      <c r="K7964">
        <f ca="1">SIMULATION!$D$3*SIMULATION!$D$17/$H7952/(SIMULATION!$D$17-$I7952)*(((EXP(-$I7952*$J7964))/(1-EXP(-SIMULATION!$D$4*$I7952)))-(EXP(-SIMULATION!$D$17*$J7964)/(1-EXP(-SIMULATION!$D$4*SIMULATION!$D$17))))</f>
        <v>1.8422777493957707</v>
      </c>
      <c r="L7964">
        <v>-3.6761738931005386E-2</v>
      </c>
      <c r="M7964">
        <f t="shared" ca="1" si="124"/>
        <v>1.7745524157340831</v>
      </c>
    </row>
    <row r="7965" spans="1:13" x14ac:dyDescent="0.25">
      <c r="A7965" s="9"/>
      <c r="H7965" s="9"/>
      <c r="J7965">
        <v>13</v>
      </c>
      <c r="K7965">
        <f ca="1">SIMULATION!$D$3*SIMULATION!$D$17/$H7952/(SIMULATION!$D$17-$I7952)*(((EXP(-$I7952*$J7965))/(1-EXP(-SIMULATION!$D$4*$I7952)))-(EXP(-SIMULATION!$D$17*$J7965)/(1-EXP(-SIMULATION!$D$4*SIMULATION!$D$17))))</f>
        <v>1.7523310361362086</v>
      </c>
      <c r="L7965">
        <v>0.19209692957150301</v>
      </c>
      <c r="M7965">
        <f t="shared" ca="1" si="124"/>
        <v>2.0889484477708247</v>
      </c>
    </row>
    <row r="7966" spans="1:13" x14ac:dyDescent="0.25">
      <c r="A7966" s="9"/>
      <c r="H7966" s="9"/>
      <c r="J7966">
        <v>14</v>
      </c>
      <c r="K7966">
        <f ca="1">SIMULATION!$D$3*SIMULATION!$D$17/$H7952/(SIMULATION!$D$17-$I7952)*(((EXP(-$I7952*$J7966))/(1-EXP(-SIMULATION!$D$4*$I7952)))-(EXP(-SIMULATION!$D$17*$J7966)/(1-EXP(-SIMULATION!$D$4*SIMULATION!$D$17))))</f>
        <v>1.6656398902297107</v>
      </c>
      <c r="L7966">
        <v>-0.24216632947171479</v>
      </c>
      <c r="M7966">
        <f t="shared" ca="1" si="124"/>
        <v>1.2622779917911118</v>
      </c>
    </row>
    <row r="7967" spans="1:13" x14ac:dyDescent="0.25">
      <c r="A7967" s="9"/>
      <c r="H7967" s="9"/>
      <c r="J7967">
        <v>15</v>
      </c>
      <c r="K7967">
        <f ca="1">SIMULATION!$D$3*SIMULATION!$D$17/$H7952/(SIMULATION!$D$17-$I7952)*(((EXP(-$I7952*$J7967))/(1-EXP(-SIMULATION!$D$4*$I7952)))-(EXP(-SIMULATION!$D$17*$J7967)/(1-EXP(-SIMULATION!$D$4*SIMULATION!$D$17))))</f>
        <v>1.5825110904719175</v>
      </c>
      <c r="L7967">
        <v>0.17707667069926097</v>
      </c>
      <c r="M7967">
        <f t="shared" ca="1" si="124"/>
        <v>1.8627368857173416</v>
      </c>
    </row>
    <row r="7968" spans="1:13" x14ac:dyDescent="0.25">
      <c r="A7968" s="9"/>
      <c r="H7968" s="9"/>
      <c r="J7968">
        <v>16</v>
      </c>
      <c r="K7968">
        <f ca="1">SIMULATION!$D$3*SIMULATION!$D$17/$H7952/(SIMULATION!$D$17-$I7952)*(((EXP(-$I7952*$J7968))/(1-EXP(-SIMULATION!$D$4*$I7952)))-(EXP(-SIMULATION!$D$17*$J7968)/(1-EXP(-SIMULATION!$D$4*SIMULATION!$D$17))))</f>
        <v>1.503066226896971</v>
      </c>
      <c r="L7968">
        <v>0.17194936695731011</v>
      </c>
      <c r="M7968">
        <f t="shared" ca="1" si="124"/>
        <v>1.7615175131068177</v>
      </c>
    </row>
    <row r="7969" spans="1:13" x14ac:dyDescent="0.25">
      <c r="A7969" s="9"/>
      <c r="H7969" s="9"/>
      <c r="J7969">
        <v>17</v>
      </c>
      <c r="K7969">
        <f ca="1">SIMULATION!$D$3*SIMULATION!$D$17/$H7952/(SIMULATION!$D$17-$I7952)*(((EXP(-$I7952*$J7969))/(1-EXP(-SIMULATION!$D$4*$I7952)))-(EXP(-SIMULATION!$D$17*$J7969)/(1-EXP(-SIMULATION!$D$4*SIMULATION!$D$17))))</f>
        <v>1.4273120269321704</v>
      </c>
      <c r="L7969">
        <v>-0.17943367150186632</v>
      </c>
      <c r="M7969">
        <f t="shared" ca="1" si="124"/>
        <v>1.1712041895609604</v>
      </c>
    </row>
    <row r="7970" spans="1:13" x14ac:dyDescent="0.25">
      <c r="A7970" s="9"/>
      <c r="H7970" s="9"/>
      <c r="J7970">
        <v>18</v>
      </c>
      <c r="K7970">
        <f ca="1">SIMULATION!$D$3*SIMULATION!$D$17/$H7952/(SIMULATION!$D$17-$I7952)*(((EXP(-$I7952*$J7970))/(1-EXP(-SIMULATION!$D$4*$I7952)))-(EXP(-SIMULATION!$D$17*$J7970)/(1-EXP(-SIMULATION!$D$4*SIMULATION!$D$17))))</f>
        <v>1.355185228474302</v>
      </c>
      <c r="L7970">
        <v>0.29396736745512608</v>
      </c>
      <c r="M7970">
        <f t="shared" ca="1" si="124"/>
        <v>1.7535654625029662</v>
      </c>
    </row>
    <row r="7971" spans="1:13" x14ac:dyDescent="0.25">
      <c r="A7971" s="9"/>
      <c r="H7971" s="9"/>
      <c r="J7971">
        <v>19</v>
      </c>
      <c r="K7971">
        <f ca="1">SIMULATION!$D$3*SIMULATION!$D$17/$H7952/(SIMULATION!$D$17-$I7952)*(((EXP(-$I7952*$J7971))/(1-EXP(-SIMULATION!$D$4*$I7952)))-(EXP(-SIMULATION!$D$17*$J7971)/(1-EXP(-SIMULATION!$D$4*SIMULATION!$D$17))))</f>
        <v>1.2865811518539367</v>
      </c>
      <c r="L7971">
        <v>-1.1440135598134364E-2</v>
      </c>
      <c r="M7971">
        <f t="shared" ca="1" si="124"/>
        <v>1.2718624890187238</v>
      </c>
    </row>
    <row r="7972" spans="1:13" x14ac:dyDescent="0.25">
      <c r="A7972" s="9"/>
      <c r="H7972" s="9"/>
      <c r="J7972">
        <v>20</v>
      </c>
      <c r="K7972">
        <f ca="1">SIMULATION!$D$3*SIMULATION!$D$17/$H7952/(SIMULATION!$D$17-$I7952)*(((EXP(-$I7952*$J7972))/(1-EXP(-SIMULATION!$D$4*$I7952)))-(EXP(-SIMULATION!$D$17*$J7972)/(1-EXP(-SIMULATION!$D$4*SIMULATION!$D$17))))</f>
        <v>1.2213718349899954</v>
      </c>
      <c r="L7972">
        <v>1.1451302205634751E-2</v>
      </c>
      <c r="M7972">
        <f t="shared" ca="1" si="124"/>
        <v>1.2353581329779166</v>
      </c>
    </row>
    <row r="7973" spans="1:13" x14ac:dyDescent="0.25">
      <c r="A7973" s="9"/>
      <c r="H7973" s="9"/>
      <c r="J7973">
        <v>21</v>
      </c>
      <c r="K7973">
        <f ca="1">SIMULATION!$D$3*SIMULATION!$D$17/$H7952/(SIMULATION!$D$17-$I7952)*(((EXP(-$I7952*$J7973))/(1-EXP(-SIMULATION!$D$4*$I7952)))-(EXP(-SIMULATION!$D$17*$J7973)/(1-EXP(-SIMULATION!$D$4*SIMULATION!$D$17))))</f>
        <v>1.1594174892473312</v>
      </c>
      <c r="L7973">
        <v>-0.32784745795511849</v>
      </c>
      <c r="M7973">
        <f t="shared" ca="1" si="124"/>
        <v>0.77930541268888776</v>
      </c>
    </row>
    <row r="7974" spans="1:13" x14ac:dyDescent="0.25">
      <c r="A7974" s="9"/>
      <c r="H7974" s="9"/>
      <c r="J7974">
        <v>22</v>
      </c>
      <c r="K7974">
        <f ca="1">SIMULATION!$D$3*SIMULATION!$D$17/$H7952/(SIMULATION!$D$17-$I7952)*(((EXP(-$I7952*$J7974))/(1-EXP(-SIMULATION!$D$4*$I7952)))-(EXP(-SIMULATION!$D$17*$J7974)/(1-EXP(-SIMULATION!$D$4*SIMULATION!$D$17))))</f>
        <v>1.1005736834523534</v>
      </c>
      <c r="L7974">
        <v>0.35857073339588974</v>
      </c>
      <c r="M7974">
        <f t="shared" ca="1" si="124"/>
        <v>1.4952071962840794</v>
      </c>
    </row>
    <row r="7975" spans="1:13" x14ac:dyDescent="0.25">
      <c r="A7975" s="9"/>
      <c r="H7975" s="9"/>
      <c r="J7975">
        <v>23</v>
      </c>
      <c r="K7975">
        <f ca="1">SIMULATION!$D$3*SIMULATION!$D$17/$H7952/(SIMULATION!$D$17-$I7952)*(((EXP(-$I7952*$J7975))/(1-EXP(-SIMULATION!$D$4*$I7952)))-(EXP(-SIMULATION!$D$17*$J7975)/(1-EXP(-SIMULATION!$D$4*SIMULATION!$D$17))))</f>
        <v>1.0446957983948013</v>
      </c>
      <c r="L7975">
        <v>0.15928014047280137</v>
      </c>
      <c r="M7975">
        <f t="shared" ca="1" si="124"/>
        <v>1.2110950919144705</v>
      </c>
    </row>
    <row r="7976" spans="1:13" x14ac:dyDescent="0.25">
      <c r="A7976" s="9"/>
      <c r="H7976" s="9"/>
      <c r="J7976">
        <v>24</v>
      </c>
      <c r="K7976">
        <f ca="1">SIMULATION!$D$3*SIMULATION!$D$17/$H7952/(SIMULATION!$D$17-$I7952)*(((EXP(-$I7952*$J7976))/(1-EXP(-SIMULATION!$D$4*$I7952)))-(EXP(-SIMULATION!$D$17*$J7976)/(1-EXP(-SIMULATION!$D$4*SIMULATION!$D$17))))</f>
        <v>0.99164173977118109</v>
      </c>
      <c r="L7976">
        <v>0.42602992572661458</v>
      </c>
      <c r="M7976">
        <f t="shared" ca="1" si="124"/>
        <v>1.4141107965133084</v>
      </c>
    </row>
    <row r="7977" spans="1:13" x14ac:dyDescent="0.25">
      <c r="A7977" s="9">
        <v>320</v>
      </c>
      <c r="B7977" s="2">
        <f ca="1">NORMINV(RAND(),SIMULATION!D7,SIMULATION!D8)</f>
        <v>63.588546502760821</v>
      </c>
      <c r="C7977" s="2">
        <v>2</v>
      </c>
      <c r="D7977" s="2">
        <f ca="1">SIMULATION!$D$11*(1+(SIMULATION!$D$12*LN(1+$C7977)))*(1+(SIMULATION!$D$13*(($B7977/63.5)-1)))</f>
        <v>10.244636899229938</v>
      </c>
      <c r="E7977" s="2">
        <v>-5.7630169958193646E-3</v>
      </c>
      <c r="F7977" s="2">
        <f ca="1">D7977*(1+E7977)</f>
        <v>10.185596882663678</v>
      </c>
      <c r="G7977" s="2">
        <v>0.53360524104862084</v>
      </c>
      <c r="H7977" s="9">
        <f>SIMULATION!$D$15*EXP($G$7977)</f>
        <v>376.40408491071048</v>
      </c>
      <c r="I7977" s="2">
        <f ca="1">$F7977/$H7977</f>
        <v>2.706027190188405E-2</v>
      </c>
      <c r="J7977">
        <v>0</v>
      </c>
      <c r="K7977">
        <f ca="1">SIMULATION!$D$3*SIMULATION!$D$17/$H7977/(SIMULATION!$D$17-$I7977)*(((EXP(-$I7977*$J7977))/(1-EXP(-SIMULATION!$D$4*$I7977)))-(EXP(-SIMULATION!$D$17*$J7977)/(1-EXP(-SIMULATION!$D$4*SIMULATION!$D$17))))</f>
        <v>1.7012609488090498</v>
      </c>
      <c r="L7977">
        <v>0.15923547685202605</v>
      </c>
      <c r="M7977">
        <f t="shared" ca="1" si="124"/>
        <v>1.9721620472423891</v>
      </c>
    </row>
    <row r="7978" spans="1:13" x14ac:dyDescent="0.25">
      <c r="A7978" s="9"/>
      <c r="H7978" s="9"/>
      <c r="J7978">
        <v>1</v>
      </c>
      <c r="K7978">
        <f ca="1">SIMULATION!$D$3*SIMULATION!$D$17/$H7977/(SIMULATION!$D$17-$I7977)*(((EXP(-$I7977*$J7978))/(1-EXP(-SIMULATION!$D$4*$I7977)))-(EXP(-SIMULATION!$D$17*$J7978)/(1-EXP(-SIMULATION!$D$4*SIMULATION!$D$17))))</f>
        <v>2.1731244347929874</v>
      </c>
      <c r="L7978">
        <v>0.18104796073573892</v>
      </c>
      <c r="M7978">
        <f t="shared" ca="1" si="124"/>
        <v>2.5665641821372631</v>
      </c>
    </row>
    <row r="7979" spans="1:13" x14ac:dyDescent="0.25">
      <c r="A7979" s="9"/>
      <c r="H7979" s="9"/>
      <c r="J7979">
        <v>2</v>
      </c>
      <c r="K7979">
        <f ca="1">SIMULATION!$D$3*SIMULATION!$D$17/$H7977/(SIMULATION!$D$17-$I7977)*(((EXP(-$I7977*$J7979))/(1-EXP(-SIMULATION!$D$4*$I7977)))-(EXP(-SIMULATION!$D$17*$J7979)/(1-EXP(-SIMULATION!$D$4*SIMULATION!$D$17))))</f>
        <v>2.4465949685371737</v>
      </c>
      <c r="L7979">
        <v>7.6302899022478382E-3</v>
      </c>
      <c r="M7979">
        <f t="shared" ca="1" si="124"/>
        <v>2.465263197420493</v>
      </c>
    </row>
    <row r="7980" spans="1:13" x14ac:dyDescent="0.25">
      <c r="A7980" s="9"/>
      <c r="H7980" s="9"/>
      <c r="J7980">
        <v>3</v>
      </c>
      <c r="K7980">
        <f ca="1">SIMULATION!$D$3*SIMULATION!$D$17/$H7977/(SIMULATION!$D$17-$I7977)*(((EXP(-$I7977*$J7980))/(1-EXP(-SIMULATION!$D$4*$I7977)))-(EXP(-SIMULATION!$D$17*$J7980)/(1-EXP(-SIMULATION!$D$4*SIMULATION!$D$17))))</f>
        <v>2.5937023326392028</v>
      </c>
      <c r="L7980">
        <v>0.30261087098405476</v>
      </c>
      <c r="M7980">
        <f t="shared" ca="1" si="124"/>
        <v>3.3785848545925266</v>
      </c>
    </row>
    <row r="7981" spans="1:13" x14ac:dyDescent="0.25">
      <c r="A7981" s="9"/>
      <c r="H7981" s="9"/>
      <c r="J7981">
        <v>4</v>
      </c>
      <c r="K7981">
        <f ca="1">SIMULATION!$D$3*SIMULATION!$D$17/$H7977/(SIMULATION!$D$17-$I7977)*(((EXP(-$I7977*$J7981))/(1-EXP(-SIMULATION!$D$4*$I7977)))-(EXP(-SIMULATION!$D$17*$J7981)/(1-EXP(-SIMULATION!$D$4*SIMULATION!$D$17))))</f>
        <v>2.6605843539697114</v>
      </c>
      <c r="L7981">
        <v>-0.15697930891154954</v>
      </c>
      <c r="M7981">
        <f t="shared" ca="1" si="124"/>
        <v>2.2429276607826645</v>
      </c>
    </row>
    <row r="7982" spans="1:13" x14ac:dyDescent="0.25">
      <c r="A7982" s="9"/>
      <c r="H7982" s="9"/>
      <c r="J7982">
        <v>5</v>
      </c>
      <c r="K7982">
        <f ca="1">SIMULATION!$D$3*SIMULATION!$D$17/$H7977/(SIMULATION!$D$17-$I7977)*(((EXP(-$I7977*$J7982))/(1-EXP(-SIMULATION!$D$4*$I7977)))-(EXP(-SIMULATION!$D$17*$J7982)/(1-EXP(-SIMULATION!$D$4*SIMULATION!$D$17))))</f>
        <v>2.6767872157537322</v>
      </c>
      <c r="L7982">
        <v>-0.16648173506161243</v>
      </c>
      <c r="M7982">
        <f t="shared" ca="1" si="124"/>
        <v>2.2311510356843081</v>
      </c>
    </row>
    <row r="7983" spans="1:13" x14ac:dyDescent="0.25">
      <c r="A7983" s="9"/>
      <c r="H7983" s="9"/>
      <c r="J7983">
        <v>6</v>
      </c>
      <c r="K7983">
        <f ca="1">SIMULATION!$D$3*SIMULATION!$D$17/$H7977/(SIMULATION!$D$17-$I7977)*(((EXP(-$I7977*$J7983))/(1-EXP(-SIMULATION!$D$4*$I7977)))-(EXP(-SIMULATION!$D$17*$J7983)/(1-EXP(-SIMULATION!$D$4*SIMULATION!$D$17))))</f>
        <v>2.6612253086398292</v>
      </c>
      <c r="L7983">
        <v>-3.2538787501173549E-3</v>
      </c>
      <c r="M7983">
        <f t="shared" ca="1" si="124"/>
        <v>2.6525660041587713</v>
      </c>
    </row>
    <row r="7984" spans="1:13" x14ac:dyDescent="0.25">
      <c r="A7984" s="9"/>
      <c r="H7984" s="9"/>
      <c r="J7984">
        <v>7</v>
      </c>
      <c r="K7984">
        <f ca="1">SIMULATION!$D$3*SIMULATION!$D$17/$H7977/(SIMULATION!$D$17-$I7977)*(((EXP(-$I7977*$J7984))/(1-EXP(-SIMULATION!$D$4*$I7977)))-(EXP(-SIMULATION!$D$17*$J7984)/(1-EXP(-SIMULATION!$D$4*SIMULATION!$D$17))))</f>
        <v>2.6260004336515794</v>
      </c>
      <c r="L7984">
        <v>-3.290901738841167E-2</v>
      </c>
      <c r="M7984">
        <f t="shared" ca="1" si="124"/>
        <v>2.5395813397185631</v>
      </c>
    </row>
    <row r="7985" spans="1:13" x14ac:dyDescent="0.25">
      <c r="A7985" s="9"/>
      <c r="H7985" s="9"/>
      <c r="J7985">
        <v>8</v>
      </c>
      <c r="K7985">
        <f ca="1">SIMULATION!$D$3*SIMULATION!$D$17/$H7977/(SIMULATION!$D$17-$I7977)*(((EXP(-$I7977*$J7985))/(1-EXP(-SIMULATION!$D$4*$I7977)))-(EXP(-SIMULATION!$D$17*$J7985)/(1-EXP(-SIMULATION!$D$4*SIMULATION!$D$17))))</f>
        <v>2.5788492262404605</v>
      </c>
      <c r="L7985">
        <v>-0.29147378236605903</v>
      </c>
      <c r="M7985">
        <f t="shared" ca="1" si="124"/>
        <v>1.8271822881163688</v>
      </c>
    </row>
    <row r="7986" spans="1:13" x14ac:dyDescent="0.25">
      <c r="A7986" s="9"/>
      <c r="H7986" s="9"/>
      <c r="J7986">
        <v>9</v>
      </c>
      <c r="K7986">
        <f ca="1">SIMULATION!$D$3*SIMULATION!$D$17/$H7977/(SIMULATION!$D$17-$I7977)*(((EXP(-$I7977*$J7986))/(1-EXP(-SIMULATION!$D$4*$I7977)))-(EXP(-SIMULATION!$D$17*$J7986)/(1-EXP(-SIMULATION!$D$4*SIMULATION!$D$17))))</f>
        <v>2.5247115114906258</v>
      </c>
      <c r="L7986">
        <v>-0.42318033074088623</v>
      </c>
      <c r="M7986">
        <f t="shared" ca="1" si="124"/>
        <v>1.4563032590326999</v>
      </c>
    </row>
    <row r="7987" spans="1:13" x14ac:dyDescent="0.25">
      <c r="A7987" s="9"/>
      <c r="H7987" s="9"/>
      <c r="J7987">
        <v>10</v>
      </c>
      <c r="K7987">
        <f ca="1">SIMULATION!$D$3*SIMULATION!$D$17/$H7977/(SIMULATION!$D$17-$I7977)*(((EXP(-$I7977*$J7987))/(1-EXP(-SIMULATION!$D$4*$I7977)))-(EXP(-SIMULATION!$D$17*$J7987)/(1-EXP(-SIMULATION!$D$4*SIMULATION!$D$17))))</f>
        <v>2.4667353310270408</v>
      </c>
      <c r="L7987">
        <v>-0.1747620539985891</v>
      </c>
      <c r="M7987">
        <f t="shared" ca="1" si="124"/>
        <v>2.0356435979058656</v>
      </c>
    </row>
    <row r="7988" spans="1:13" x14ac:dyDescent="0.25">
      <c r="A7988" s="9"/>
      <c r="H7988" s="9"/>
      <c r="J7988">
        <v>11</v>
      </c>
      <c r="K7988">
        <f ca="1">SIMULATION!$D$3*SIMULATION!$D$17/$H7977/(SIMULATION!$D$17-$I7977)*(((EXP(-$I7977*$J7988))/(1-EXP(-SIMULATION!$D$4*$I7977)))-(EXP(-SIMULATION!$D$17*$J7988)/(1-EXP(-SIMULATION!$D$4*SIMULATION!$D$17))))</f>
        <v>2.4069209758276511</v>
      </c>
      <c r="L7988">
        <v>0.65731821901714005</v>
      </c>
      <c r="M7988">
        <f t="shared" ca="1" si="124"/>
        <v>3.9890339849736796</v>
      </c>
    </row>
    <row r="7989" spans="1:13" x14ac:dyDescent="0.25">
      <c r="A7989" s="9"/>
      <c r="H7989" s="9"/>
      <c r="J7989">
        <v>12</v>
      </c>
      <c r="K7989">
        <f ca="1">SIMULATION!$D$3*SIMULATION!$D$17/$H7977/(SIMULATION!$D$17-$I7977)*(((EXP(-$I7977*$J7989))/(1-EXP(-SIMULATION!$D$4*$I7977)))-(EXP(-SIMULATION!$D$17*$J7989)/(1-EXP(-SIMULATION!$D$4*SIMULATION!$D$17))))</f>
        <v>2.3465336855978314</v>
      </c>
      <c r="L7989">
        <v>-0.18417236922629143</v>
      </c>
      <c r="M7989">
        <f t="shared" ca="1" si="124"/>
        <v>1.9143670172519771</v>
      </c>
    </row>
    <row r="7990" spans="1:13" x14ac:dyDescent="0.25">
      <c r="A7990" s="9"/>
      <c r="H7990" s="9"/>
      <c r="J7990">
        <v>13</v>
      </c>
      <c r="K7990">
        <f ca="1">SIMULATION!$D$3*SIMULATION!$D$17/$H7977/(SIMULATION!$D$17-$I7977)*(((EXP(-$I7977*$J7990))/(1-EXP(-SIMULATION!$D$4*$I7977)))-(EXP(-SIMULATION!$D$17*$J7990)/(1-EXP(-SIMULATION!$D$4*SIMULATION!$D$17))))</f>
        <v>2.2863681043954429</v>
      </c>
      <c r="L7990">
        <v>0.25229905494269034</v>
      </c>
      <c r="M7990">
        <f t="shared" ca="1" si="124"/>
        <v>2.8632166163855231</v>
      </c>
    </row>
    <row r="7991" spans="1:13" x14ac:dyDescent="0.25">
      <c r="A7991" s="9"/>
      <c r="H7991" s="9"/>
      <c r="J7991">
        <v>14</v>
      </c>
      <c r="K7991">
        <f ca="1">SIMULATION!$D$3*SIMULATION!$D$17/$H7977/(SIMULATION!$D$17-$I7977)*(((EXP(-$I7977*$J7991))/(1-EXP(-SIMULATION!$D$4*$I7977)))-(EXP(-SIMULATION!$D$17*$J7991)/(1-EXP(-SIMULATION!$D$4*SIMULATION!$D$17))))</f>
        <v>2.226917738386951</v>
      </c>
      <c r="L7991">
        <v>-0.71821146786360979</v>
      </c>
      <c r="M7991">
        <f t="shared" ca="1" si="124"/>
        <v>0.62751988068854869</v>
      </c>
    </row>
    <row r="7992" spans="1:13" x14ac:dyDescent="0.25">
      <c r="A7992" s="9"/>
      <c r="H7992" s="9"/>
      <c r="J7992">
        <v>15</v>
      </c>
      <c r="K7992">
        <f ca="1">SIMULATION!$D$3*SIMULATION!$D$17/$H7977/(SIMULATION!$D$17-$I7977)*(((EXP(-$I7977*$J7992))/(1-EXP(-SIMULATION!$D$4*$I7977)))-(EXP(-SIMULATION!$D$17*$J7992)/(1-EXP(-SIMULATION!$D$4*SIMULATION!$D$17))))</f>
        <v>2.1684835369787461</v>
      </c>
      <c r="L7992">
        <v>0.52648661862581692</v>
      </c>
      <c r="M7992">
        <f t="shared" ca="1" si="124"/>
        <v>3.310161101908438</v>
      </c>
    </row>
    <row r="7993" spans="1:13" x14ac:dyDescent="0.25">
      <c r="A7993" s="9"/>
      <c r="H7993" s="9"/>
      <c r="J7993">
        <v>16</v>
      </c>
      <c r="K7993">
        <f ca="1">SIMULATION!$D$3*SIMULATION!$D$17/$H7977/(SIMULATION!$D$17-$I7977)*(((EXP(-$I7977*$J7993))/(1-EXP(-SIMULATION!$D$4*$I7977)))-(EXP(-SIMULATION!$D$17*$J7993)/(1-EXP(-SIMULATION!$D$4*SIMULATION!$D$17))))</f>
        <v>2.1112434630368084</v>
      </c>
      <c r="L7993">
        <v>0.43907867068847628</v>
      </c>
      <c r="M7993">
        <f t="shared" ca="1" si="124"/>
        <v>3.0382454362867453</v>
      </c>
    </row>
    <row r="7994" spans="1:13" x14ac:dyDescent="0.25">
      <c r="A7994" s="9"/>
      <c r="H7994" s="9"/>
      <c r="J7994">
        <v>17</v>
      </c>
      <c r="K7994">
        <f ca="1">SIMULATION!$D$3*SIMULATION!$D$17/$H7977/(SIMULATION!$D$17-$I7977)*(((EXP(-$I7977*$J7994))/(1-EXP(-SIMULATION!$D$4*$I7977)))-(EXP(-SIMULATION!$D$17*$J7994)/(1-EXP(-SIMULATION!$D$4*SIMULATION!$D$17))))</f>
        <v>2.0552970642662998</v>
      </c>
      <c r="L7994">
        <v>-0.36876935689637552</v>
      </c>
      <c r="M7994">
        <f t="shared" ca="1" si="124"/>
        <v>1.297366487645808</v>
      </c>
    </row>
    <row r="7995" spans="1:13" x14ac:dyDescent="0.25">
      <c r="A7995" s="9"/>
      <c r="H7995" s="9"/>
      <c r="J7995">
        <v>18</v>
      </c>
      <c r="K7995">
        <f ca="1">SIMULATION!$D$3*SIMULATION!$D$17/$H7977/(SIMULATION!$D$17-$I7977)*(((EXP(-$I7977*$J7995))/(1-EXP(-SIMULATION!$D$4*$I7977)))-(EXP(-SIMULATION!$D$17*$J7995)/(1-EXP(-SIMULATION!$D$4*SIMULATION!$D$17))))</f>
        <v>2.0006940250187304</v>
      </c>
      <c r="L7995">
        <v>-6.9913798119370596E-2</v>
      </c>
      <c r="M7995">
        <f t="shared" ca="1" si="124"/>
        <v>1.86081790685494</v>
      </c>
    </row>
    <row r="7996" spans="1:13" x14ac:dyDescent="0.25">
      <c r="A7996" s="9"/>
      <c r="H7996" s="9"/>
      <c r="J7996">
        <v>19</v>
      </c>
      <c r="K7996">
        <f ca="1">SIMULATION!$D$3*SIMULATION!$D$17/$H7977/(SIMULATION!$D$17-$I7977)*(((EXP(-$I7977*$J7996))/(1-EXP(-SIMULATION!$D$4*$I7977)))-(EXP(-SIMULATION!$D$17*$J7996)/(1-EXP(-SIMULATION!$D$4*SIMULATION!$D$17))))</f>
        <v>1.9474524526516128</v>
      </c>
      <c r="L7996">
        <v>-5.7583039760968062E-2</v>
      </c>
      <c r="M7996">
        <f t="shared" ca="1" si="124"/>
        <v>1.8353122206379804</v>
      </c>
    </row>
    <row r="7997" spans="1:13" x14ac:dyDescent="0.25">
      <c r="A7997" s="9"/>
      <c r="H7997" s="9"/>
      <c r="J7997">
        <v>20</v>
      </c>
      <c r="K7997">
        <f ca="1">SIMULATION!$D$3*SIMULATION!$D$17/$H7977/(SIMULATION!$D$17-$I7977)*(((EXP(-$I7977*$J7997))/(1-EXP(-SIMULATION!$D$4*$I7977)))-(EXP(-SIMULATION!$D$17*$J7997)/(1-EXP(-SIMULATION!$D$4*SIMULATION!$D$17))))</f>
        <v>1.895570585815971</v>
      </c>
      <c r="L7997">
        <v>0.5006323270002081</v>
      </c>
      <c r="M7997">
        <f t="shared" ca="1" si="124"/>
        <v>2.8445544991861684</v>
      </c>
    </row>
    <row r="7998" spans="1:13" x14ac:dyDescent="0.25">
      <c r="A7998" s="9"/>
      <c r="H7998" s="9"/>
      <c r="J7998">
        <v>21</v>
      </c>
      <c r="K7998">
        <f ca="1">SIMULATION!$D$3*SIMULATION!$D$17/$H7977/(SIMULATION!$D$17-$I7977)*(((EXP(-$I7977*$J7998))/(1-EXP(-SIMULATION!$D$4*$I7977)))-(EXP(-SIMULATION!$D$17*$J7998)/(1-EXP(-SIMULATION!$D$4*SIMULATION!$D$17))))</f>
        <v>1.8450342876239876</v>
      </c>
      <c r="L7998">
        <v>-0.2245074737185932</v>
      </c>
      <c r="M7998">
        <f t="shared" ca="1" si="124"/>
        <v>1.4308103007853417</v>
      </c>
    </row>
    <row r="7999" spans="1:13" x14ac:dyDescent="0.25">
      <c r="A7999" s="9"/>
      <c r="H7999" s="9"/>
      <c r="J7999">
        <v>22</v>
      </c>
      <c r="K7999">
        <f ca="1">SIMULATION!$D$3*SIMULATION!$D$17/$H7977/(SIMULATION!$D$17-$I7977)*(((EXP(-$I7977*$J7999))/(1-EXP(-SIMULATION!$D$4*$I7977)))-(EXP(-SIMULATION!$D$17*$J7999)/(1-EXP(-SIMULATION!$D$4*SIMULATION!$D$17))))</f>
        <v>1.795821837926818</v>
      </c>
      <c r="L7999">
        <v>0.19324727567859926</v>
      </c>
      <c r="M7999">
        <f t="shared" ca="1" si="124"/>
        <v>2.1428595157103105</v>
      </c>
    </row>
    <row r="8000" spans="1:13" x14ac:dyDescent="0.25">
      <c r="A8000" s="9"/>
      <c r="H8000" s="9"/>
      <c r="J8000">
        <v>23</v>
      </c>
      <c r="K8000">
        <f ca="1">SIMULATION!$D$3*SIMULATION!$D$17/$H7977/(SIMULATION!$D$17-$I7977)*(((EXP(-$I7977*$J8000))/(1-EXP(-SIMULATION!$D$4*$I7977)))-(EXP(-SIMULATION!$D$17*$J8000)/(1-EXP(-SIMULATION!$D$4*SIMULATION!$D$17))))</f>
        <v>1.7479069950509387</v>
      </c>
      <c r="L8000">
        <v>-2.7079766212023092E-2</v>
      </c>
      <c r="M8000">
        <f t="shared" ca="1" si="124"/>
        <v>1.7005740822645994</v>
      </c>
    </row>
    <row r="8001" spans="1:13" x14ac:dyDescent="0.25">
      <c r="A8001" s="9"/>
      <c r="H8001" s="9"/>
      <c r="J8001">
        <v>24</v>
      </c>
      <c r="K8001">
        <f ca="1">SIMULATION!$D$3*SIMULATION!$D$17/$H7977/(SIMULATION!$D$17-$I7977)*(((EXP(-$I7977*$J8001))/(1-EXP(-SIMULATION!$D$4*$I7977)))-(EXP(-SIMULATION!$D$17*$J8001)/(1-EXP(-SIMULATION!$D$4*SIMULATION!$D$17))))</f>
        <v>1.7012609488090498</v>
      </c>
      <c r="L8001">
        <v>0.16583700553403366</v>
      </c>
      <c r="M8001">
        <f t="shared" ca="1" si="124"/>
        <v>1.9833929701915316</v>
      </c>
    </row>
    <row r="8002" spans="1:13" x14ac:dyDescent="0.25">
      <c r="A8002" s="9">
        <v>321</v>
      </c>
      <c r="B8002" s="2">
        <f ca="1">NORMINV(RAND(),SIMULATION!D7,SIMULATION!D8)</f>
        <v>54.492179308124598</v>
      </c>
      <c r="C8002" s="2">
        <v>2</v>
      </c>
      <c r="D8002" s="2">
        <f ca="1">SIMULATION!$D$11*(1+(SIMULATION!$D$12*LN(1+$C8002)))*(1+(SIMULATION!$D$13*(($B8002/63.5)-1)))</f>
        <v>9.569124869124698</v>
      </c>
      <c r="E8002" s="2">
        <v>-0.13050477760671206</v>
      </c>
      <c r="F8002" s="2">
        <f ca="1">D8002*(1+E8002)</f>
        <v>8.3203083561887219</v>
      </c>
      <c r="G8002" s="2">
        <v>-4.3234616451657062E-2</v>
      </c>
      <c r="H8002" s="9">
        <f>SIMULATION!$D$15*EXP($G$8002)</f>
        <v>211.41507955073257</v>
      </c>
      <c r="I8002" s="2">
        <f ca="1">$F8002/$H8002</f>
        <v>3.9355321171364817E-2</v>
      </c>
      <c r="J8002">
        <v>0</v>
      </c>
      <c r="K8002">
        <f ca="1">SIMULATION!$D$3*SIMULATION!$D$17/$H8002/(SIMULATION!$D$17-$I8002)*(((EXP(-$I8002*$J8002))/(1-EXP(-SIMULATION!$D$4*$I8002)))-(EXP(-SIMULATION!$D$17*$J8002)/(1-EXP(-SIMULATION!$D$4*SIMULATION!$D$17))))</f>
        <v>1.8158653369961471</v>
      </c>
      <c r="L8002">
        <v>-5.9798982184869711E-4</v>
      </c>
      <c r="M8002">
        <f t="shared" ca="1" si="124"/>
        <v>1.8147794680067755</v>
      </c>
    </row>
    <row r="8003" spans="1:13" x14ac:dyDescent="0.25">
      <c r="A8003" s="9"/>
      <c r="H8003" s="9"/>
      <c r="J8003">
        <v>1</v>
      </c>
      <c r="K8003">
        <f ca="1">SIMULATION!$D$3*SIMULATION!$D$17/$H8002/(SIMULATION!$D$17-$I8002)*(((EXP(-$I8002*$J8003))/(1-EXP(-SIMULATION!$D$4*$I8002)))-(EXP(-SIMULATION!$D$17*$J8003)/(1-EXP(-SIMULATION!$D$4*SIMULATION!$D$17))))</f>
        <v>2.6607318945358163</v>
      </c>
      <c r="L8003">
        <v>-6.2363421694373478E-2</v>
      </c>
      <c r="M8003">
        <f t="shared" ref="M8003:M8066" ca="1" si="125">$K8003*(1+$L8003)</f>
        <v>2.4947995493812098</v>
      </c>
    </row>
    <row r="8004" spans="1:13" x14ac:dyDescent="0.25">
      <c r="A8004" s="9"/>
      <c r="H8004" s="9"/>
      <c r="J8004">
        <v>2</v>
      </c>
      <c r="K8004">
        <f ca="1">SIMULATION!$D$3*SIMULATION!$D$17/$H8002/(SIMULATION!$D$17-$I8002)*(((EXP(-$I8002*$J8004))/(1-EXP(-SIMULATION!$D$4*$I8002)))-(EXP(-SIMULATION!$D$17*$J8004)/(1-EXP(-SIMULATION!$D$4*SIMULATION!$D$17))))</f>
        <v>3.1443690890687401</v>
      </c>
      <c r="L8004">
        <v>-0.25761118965386764</v>
      </c>
      <c r="M8004">
        <f t="shared" ca="1" si="125"/>
        <v>2.3343444273228937</v>
      </c>
    </row>
    <row r="8005" spans="1:13" x14ac:dyDescent="0.25">
      <c r="A8005" s="9"/>
      <c r="H8005" s="9"/>
      <c r="J8005">
        <v>3</v>
      </c>
      <c r="K8005">
        <f ca="1">SIMULATION!$D$3*SIMULATION!$D$17/$H8002/(SIMULATION!$D$17-$I8002)*(((EXP(-$I8002*$J8005))/(1-EXP(-SIMULATION!$D$4*$I8002)))-(EXP(-SIMULATION!$D$17*$J8005)/(1-EXP(-SIMULATION!$D$4*SIMULATION!$D$17))))</f>
        <v>3.3987512852211834</v>
      </c>
      <c r="L8005">
        <v>0.25609930028815131</v>
      </c>
      <c r="M8005">
        <f t="shared" ca="1" si="125"/>
        <v>4.2691691112197834</v>
      </c>
    </row>
    <row r="8006" spans="1:13" x14ac:dyDescent="0.25">
      <c r="A8006" s="9"/>
      <c r="H8006" s="9"/>
      <c r="J8006">
        <v>4</v>
      </c>
      <c r="K8006">
        <f ca="1">SIMULATION!$D$3*SIMULATION!$D$17/$H8002/(SIMULATION!$D$17-$I8002)*(((EXP(-$I8002*$J8006))/(1-EXP(-SIMULATION!$D$4*$I8002)))-(EXP(-SIMULATION!$D$17*$J8006)/(1-EXP(-SIMULATION!$D$4*SIMULATION!$D$17))))</f>
        <v>3.5083648193128121</v>
      </c>
      <c r="L8006">
        <v>0.17619334355677735</v>
      </c>
      <c r="M8006">
        <f t="shared" ca="1" si="125"/>
        <v>4.1265153472445055</v>
      </c>
    </row>
    <row r="8007" spans="1:13" x14ac:dyDescent="0.25">
      <c r="A8007" s="9"/>
      <c r="H8007" s="9"/>
      <c r="J8007">
        <v>5</v>
      </c>
      <c r="K8007">
        <f ca="1">SIMULATION!$D$3*SIMULATION!$D$17/$H8002/(SIMULATION!$D$17-$I8002)*(((EXP(-$I8002*$J8007))/(1-EXP(-SIMULATION!$D$4*$I8002)))-(EXP(-SIMULATION!$D$17*$J8007)/(1-EXP(-SIMULATION!$D$4*SIMULATION!$D$17))))</f>
        <v>3.5272678666831423</v>
      </c>
      <c r="L8007">
        <v>-0.10824269178700768</v>
      </c>
      <c r="M8007">
        <f t="shared" ca="1" si="125"/>
        <v>3.1454668981395431</v>
      </c>
    </row>
    <row r="8008" spans="1:13" x14ac:dyDescent="0.25">
      <c r="A8008" s="9"/>
      <c r="H8008" s="9"/>
      <c r="J8008">
        <v>6</v>
      </c>
      <c r="K8008">
        <f ca="1">SIMULATION!$D$3*SIMULATION!$D$17/$H8002/(SIMULATION!$D$17-$I8002)*(((EXP(-$I8002*$J8008))/(1-EXP(-SIMULATION!$D$4*$I8002)))-(EXP(-SIMULATION!$D$17*$J8008)/(1-EXP(-SIMULATION!$D$4*SIMULATION!$D$17))))</f>
        <v>3.4900226906835807</v>
      </c>
      <c r="L8008">
        <v>0.10477912053006334</v>
      </c>
      <c r="M8008">
        <f t="shared" ca="1" si="125"/>
        <v>3.8557041988433718</v>
      </c>
    </row>
    <row r="8009" spans="1:13" x14ac:dyDescent="0.25">
      <c r="A8009" s="9"/>
      <c r="H8009" s="9"/>
      <c r="J8009">
        <v>7</v>
      </c>
      <c r="K8009">
        <f ca="1">SIMULATION!$D$3*SIMULATION!$D$17/$H8002/(SIMULATION!$D$17-$I8002)*(((EXP(-$I8002*$J8009))/(1-EXP(-SIMULATION!$D$4*$I8002)))-(EXP(-SIMULATION!$D$17*$J8009)/(1-EXP(-SIMULATION!$D$4*SIMULATION!$D$17))))</f>
        <v>3.4187011700314258</v>
      </c>
      <c r="L8009">
        <v>0.23560500397555179</v>
      </c>
      <c r="M8009">
        <f t="shared" ca="1" si="125"/>
        <v>4.2241642727879034</v>
      </c>
    </row>
    <row r="8010" spans="1:13" x14ac:dyDescent="0.25">
      <c r="A8010" s="9"/>
      <c r="H8010" s="9"/>
      <c r="J8010">
        <v>8</v>
      </c>
      <c r="K8010">
        <f ca="1">SIMULATION!$D$3*SIMULATION!$D$17/$H8002/(SIMULATION!$D$17-$I8002)*(((EXP(-$I8002*$J8010))/(1-EXP(-SIMULATION!$D$4*$I8002)))-(EXP(-SIMULATION!$D$17*$J8010)/(1-EXP(-SIMULATION!$D$4*SIMULATION!$D$17))))</f>
        <v>3.3273739923670922</v>
      </c>
      <c r="L8010">
        <v>0.28504100515382463</v>
      </c>
      <c r="M8010">
        <f t="shared" ca="1" si="125"/>
        <v>4.2758120196741025</v>
      </c>
    </row>
    <row r="8011" spans="1:13" x14ac:dyDescent="0.25">
      <c r="A8011" s="9"/>
      <c r="H8011" s="9"/>
      <c r="J8011">
        <v>9</v>
      </c>
      <c r="K8011">
        <f ca="1">SIMULATION!$D$3*SIMULATION!$D$17/$H8002/(SIMULATION!$D$17-$I8002)*(((EXP(-$I8002*$J8011))/(1-EXP(-SIMULATION!$D$4*$I8002)))-(EXP(-SIMULATION!$D$17*$J8011)/(1-EXP(-SIMULATION!$D$4*SIMULATION!$D$17))))</f>
        <v>3.2249873245983629</v>
      </c>
      <c r="L8011">
        <v>-0.33546140052935935</v>
      </c>
      <c r="M8011">
        <f t="shared" ca="1" si="125"/>
        <v>2.1431285599991643</v>
      </c>
    </row>
    <row r="8012" spans="1:13" x14ac:dyDescent="0.25">
      <c r="A8012" s="9"/>
      <c r="H8012" s="9"/>
      <c r="J8012">
        <v>10</v>
      </c>
      <c r="K8012">
        <f ca="1">SIMULATION!$D$3*SIMULATION!$D$17/$H8002/(SIMULATION!$D$17-$I8002)*(((EXP(-$I8002*$J8012))/(1-EXP(-SIMULATION!$D$4*$I8002)))-(EXP(-SIMULATION!$D$17*$J8012)/(1-EXP(-SIMULATION!$D$4*SIMULATION!$D$17))))</f>
        <v>3.117206143618362</v>
      </c>
      <c r="L8012">
        <v>-0.13363153349387025</v>
      </c>
      <c r="M8012">
        <f t="shared" ca="1" si="125"/>
        <v>2.7006491064301268</v>
      </c>
    </row>
    <row r="8013" spans="1:13" x14ac:dyDescent="0.25">
      <c r="A8013" s="9"/>
      <c r="H8013" s="9"/>
      <c r="J8013">
        <v>11</v>
      </c>
      <c r="K8013">
        <f ca="1">SIMULATION!$D$3*SIMULATION!$D$17/$H8002/(SIMULATION!$D$17-$I8002)*(((EXP(-$I8002*$J8013))/(1-EXP(-SIMULATION!$D$4*$I8002)))-(EXP(-SIMULATION!$D$17*$J8013)/(1-EXP(-SIMULATION!$D$4*SIMULATION!$D$17))))</f>
        <v>3.0075953821302646</v>
      </c>
      <c r="L8013">
        <v>-0.25345203318880244</v>
      </c>
      <c r="M8013">
        <f t="shared" ca="1" si="125"/>
        <v>2.2453142175200957</v>
      </c>
    </row>
    <row r="8014" spans="1:13" x14ac:dyDescent="0.25">
      <c r="A8014" s="9"/>
      <c r="H8014" s="9"/>
      <c r="J8014">
        <v>12</v>
      </c>
      <c r="K8014">
        <f ca="1">SIMULATION!$D$3*SIMULATION!$D$17/$H8002/(SIMULATION!$D$17-$I8002)*(((EXP(-$I8002*$J8014))/(1-EXP(-SIMULATION!$D$4*$I8002)))-(EXP(-SIMULATION!$D$17*$J8014)/(1-EXP(-SIMULATION!$D$4*SIMULATION!$D$17))))</f>
        <v>2.8983767343788149</v>
      </c>
      <c r="L8014">
        <v>0.29431175607660398</v>
      </c>
      <c r="M8014">
        <f t="shared" ca="1" si="125"/>
        <v>3.7514030808454168</v>
      </c>
    </row>
    <row r="8015" spans="1:13" x14ac:dyDescent="0.25">
      <c r="A8015" s="9"/>
      <c r="H8015" s="9"/>
      <c r="J8015">
        <v>13</v>
      </c>
      <c r="K8015">
        <f ca="1">SIMULATION!$D$3*SIMULATION!$D$17/$H8002/(SIMULATION!$D$17-$I8002)*(((EXP(-$I8002*$J8015))/(1-EXP(-SIMULATION!$D$4*$I8002)))-(EXP(-SIMULATION!$D$17*$J8015)/(1-EXP(-SIMULATION!$D$4*SIMULATION!$D$17))))</f>
        <v>2.7909135383537187</v>
      </c>
      <c r="L8015">
        <v>0.42700289298768712</v>
      </c>
      <c r="M8015">
        <f t="shared" ca="1" si="125"/>
        <v>3.982641693309259</v>
      </c>
    </row>
    <row r="8016" spans="1:13" x14ac:dyDescent="0.25">
      <c r="A8016" s="9"/>
      <c r="H8016" s="9"/>
      <c r="J8016">
        <v>14</v>
      </c>
      <c r="K8016">
        <f ca="1">SIMULATION!$D$3*SIMULATION!$D$17/$H8002/(SIMULATION!$D$17-$I8002)*(((EXP(-$I8002*$J8016))/(1-EXP(-SIMULATION!$D$4*$I8002)))-(EXP(-SIMULATION!$D$17*$J8016)/(1-EXP(-SIMULATION!$D$4*SIMULATION!$D$17))))</f>
        <v>2.6860214065491737</v>
      </c>
      <c r="L8016">
        <v>1.9625896548179762E-2</v>
      </c>
      <c r="M8016">
        <f t="shared" ca="1" si="125"/>
        <v>2.7387369848003038</v>
      </c>
    </row>
    <row r="8017" spans="1:13" x14ac:dyDescent="0.25">
      <c r="A8017" s="9"/>
      <c r="H8017" s="9"/>
      <c r="J8017">
        <v>15</v>
      </c>
      <c r="K8017">
        <f ca="1">SIMULATION!$D$3*SIMULATION!$D$17/$H8002/(SIMULATION!$D$17-$I8002)*(((EXP(-$I8002*$J8017))/(1-EXP(-SIMULATION!$D$4*$I8002)))-(EXP(-SIMULATION!$D$17*$J8017)/(1-EXP(-SIMULATION!$D$4*SIMULATION!$D$17))))</f>
        <v>2.5841671957773569</v>
      </c>
      <c r="L8017">
        <v>0.13874991932684189</v>
      </c>
      <c r="M8017">
        <f t="shared" ca="1" si="125"/>
        <v>2.9427201857185366</v>
      </c>
    </row>
    <row r="8018" spans="1:13" x14ac:dyDescent="0.25">
      <c r="A8018" s="9"/>
      <c r="H8018" s="9"/>
      <c r="J8018">
        <v>16</v>
      </c>
      <c r="K8018">
        <f ca="1">SIMULATION!$D$3*SIMULATION!$D$17/$H8002/(SIMULATION!$D$17-$I8002)*(((EXP(-$I8002*$J8018))/(1-EXP(-SIMULATION!$D$4*$I8002)))-(EXP(-SIMULATION!$D$17*$J8018)/(1-EXP(-SIMULATION!$D$4*SIMULATION!$D$17))))</f>
        <v>2.4855964254070257</v>
      </c>
      <c r="L8018">
        <v>-0.36399979354851181</v>
      </c>
      <c r="M8018">
        <f t="shared" ca="1" si="125"/>
        <v>1.5808398397139496</v>
      </c>
    </row>
    <row r="8019" spans="1:13" x14ac:dyDescent="0.25">
      <c r="A8019" s="9"/>
      <c r="H8019" s="9"/>
      <c r="J8019">
        <v>17</v>
      </c>
      <c r="K8019">
        <f ca="1">SIMULATION!$D$3*SIMULATION!$D$17/$H8002/(SIMULATION!$D$17-$I8002)*(((EXP(-$I8002*$J8019))/(1-EXP(-SIMULATION!$D$4*$I8002)))-(EXP(-SIMULATION!$D$17*$J8019)/(1-EXP(-SIMULATION!$D$4*SIMULATION!$D$17))))</f>
        <v>2.390414846952063</v>
      </c>
      <c r="L8019">
        <v>-0.28722826033783827</v>
      </c>
      <c r="M8019">
        <f t="shared" ca="1" si="125"/>
        <v>1.7038201489762821</v>
      </c>
    </row>
    <row r="8020" spans="1:13" x14ac:dyDescent="0.25">
      <c r="A8020" s="9"/>
      <c r="H8020" s="9"/>
      <c r="J8020">
        <v>18</v>
      </c>
      <c r="K8020">
        <f ca="1">SIMULATION!$D$3*SIMULATION!$D$17/$H8002/(SIMULATION!$D$17-$I8002)*(((EXP(-$I8002*$J8020))/(1-EXP(-SIMULATION!$D$4*$I8002)))-(EXP(-SIMULATION!$D$17*$J8020)/(1-EXP(-SIMULATION!$D$4*SIMULATION!$D$17))))</f>
        <v>2.2986406359394049</v>
      </c>
      <c r="L8020">
        <v>-7.054854065118113E-2</v>
      </c>
      <c r="M8020">
        <f t="shared" ca="1" si="125"/>
        <v>2.1364748935923772</v>
      </c>
    </row>
    <row r="8021" spans="1:13" x14ac:dyDescent="0.25">
      <c r="A8021" s="9"/>
      <c r="H8021" s="9"/>
      <c r="J8021">
        <v>19</v>
      </c>
      <c r="K8021">
        <f ca="1">SIMULATION!$D$3*SIMULATION!$D$17/$H8002/(SIMULATION!$D$17-$I8002)*(((EXP(-$I8002*$J8021))/(1-EXP(-SIMULATION!$D$4*$I8002)))-(EXP(-SIMULATION!$D$17*$J8021)/(1-EXP(-SIMULATION!$D$4*SIMULATION!$D$17))))</f>
        <v>2.2102377609040254</v>
      </c>
      <c r="L8021">
        <v>0.26964807035410226</v>
      </c>
      <c r="M8021">
        <f t="shared" ca="1" si="125"/>
        <v>2.8062241081555674</v>
      </c>
    </row>
    <row r="8022" spans="1:13" x14ac:dyDescent="0.25">
      <c r="A8022" s="9"/>
      <c r="H8022" s="9"/>
      <c r="J8022">
        <v>20</v>
      </c>
      <c r="K8022">
        <f ca="1">SIMULATION!$D$3*SIMULATION!$D$17/$H8002/(SIMULATION!$D$17-$I8002)*(((EXP(-$I8002*$J8022))/(1-EXP(-SIMULATION!$D$4*$I8002)))-(EXP(-SIMULATION!$D$17*$J8022)/(1-EXP(-SIMULATION!$D$4*SIMULATION!$D$17))))</f>
        <v>2.1251372931945882</v>
      </c>
      <c r="L8022">
        <v>0.10445196376676352</v>
      </c>
      <c r="M8022">
        <f t="shared" ca="1" si="125"/>
        <v>2.3471120567427475</v>
      </c>
    </row>
    <row r="8023" spans="1:13" x14ac:dyDescent="0.25">
      <c r="A8023" s="9"/>
      <c r="H8023" s="9"/>
      <c r="J8023">
        <v>21</v>
      </c>
      <c r="K8023">
        <f ca="1">SIMULATION!$D$3*SIMULATION!$D$17/$H8002/(SIMULATION!$D$17-$I8002)*(((EXP(-$I8002*$J8023))/(1-EXP(-SIMULATION!$D$4*$I8002)))-(EXP(-SIMULATION!$D$17*$J8023)/(1-EXP(-SIMULATION!$D$4*SIMULATION!$D$17))))</f>
        <v>2.0432509918080113</v>
      </c>
      <c r="L8023">
        <v>0.21417341524519251</v>
      </c>
      <c r="M8023">
        <f t="shared" ca="1" si="125"/>
        <v>2.4808610349266602</v>
      </c>
    </row>
    <row r="8024" spans="1:13" x14ac:dyDescent="0.25">
      <c r="A8024" s="9"/>
      <c r="H8024" s="9"/>
      <c r="J8024">
        <v>22</v>
      </c>
      <c r="K8024">
        <f ca="1">SIMULATION!$D$3*SIMULATION!$D$17/$H8002/(SIMULATION!$D$17-$I8002)*(((EXP(-$I8002*$J8024))/(1-EXP(-SIMULATION!$D$4*$I8002)))-(EXP(-SIMULATION!$D$17*$J8024)/(1-EXP(-SIMULATION!$D$4*SIMULATION!$D$17))))</f>
        <v>1.9644799406152287</v>
      </c>
      <c r="L8024">
        <v>0.3000783668355812</v>
      </c>
      <c r="M8024">
        <f t="shared" ca="1" si="125"/>
        <v>2.5539778728763056</v>
      </c>
    </row>
    <row r="8025" spans="1:13" x14ac:dyDescent="0.25">
      <c r="A8025" s="9"/>
      <c r="H8025" s="9"/>
      <c r="J8025">
        <v>23</v>
      </c>
      <c r="K8025">
        <f ca="1">SIMULATION!$D$3*SIMULATION!$D$17/$H8002/(SIMULATION!$D$17-$I8002)*(((EXP(-$I8002*$J8025))/(1-EXP(-SIMULATION!$D$4*$I8002)))-(EXP(-SIMULATION!$D$17*$J8025)/(1-EXP(-SIMULATION!$D$4*SIMULATION!$D$17))))</f>
        <v>1.8887200176735739</v>
      </c>
      <c r="L8025">
        <v>7.8776155890203883E-2</v>
      </c>
      <c r="M8025">
        <f t="shared" ca="1" si="125"/>
        <v>2.0375061202187759</v>
      </c>
    </row>
    <row r="8026" spans="1:13" x14ac:dyDescent="0.25">
      <c r="A8026" s="9"/>
      <c r="H8026" s="9"/>
      <c r="J8026">
        <v>24</v>
      </c>
      <c r="K8026">
        <f ca="1">SIMULATION!$D$3*SIMULATION!$D$17/$H8002/(SIMULATION!$D$17-$I8002)*(((EXP(-$I8002*$J8026))/(1-EXP(-SIMULATION!$D$4*$I8002)))-(EXP(-SIMULATION!$D$17*$J8026)/(1-EXP(-SIMULATION!$D$4*SIMULATION!$D$17))))</f>
        <v>1.8158653369961471</v>
      </c>
      <c r="L8026">
        <v>-0.40142003661663433</v>
      </c>
      <c r="M8026">
        <f t="shared" ca="1" si="125"/>
        <v>1.0869406069282768</v>
      </c>
    </row>
    <row r="8027" spans="1:13" x14ac:dyDescent="0.25">
      <c r="A8027" s="9">
        <v>322</v>
      </c>
      <c r="B8027" s="2">
        <f ca="1">NORMINV(RAND(),SIMULATION!D7,SIMULATION!D8)</f>
        <v>53.780080431278257</v>
      </c>
      <c r="C8027" s="2">
        <v>2</v>
      </c>
      <c r="D8027" s="2">
        <f ca="1">SIMULATION!$D$11*(1+(SIMULATION!$D$12*LN(1+$C8027)))*(1+(SIMULATION!$D$13*(($B8027/63.5)-1)))</f>
        <v>9.5162431694701617</v>
      </c>
      <c r="E8027" s="2">
        <v>0.16476539215983427</v>
      </c>
      <c r="F8027" s="2">
        <f ca="1">D8027*(1+E8027)</f>
        <v>11.084190707176257</v>
      </c>
      <c r="G8027" s="2">
        <v>-1.0413372261548786</v>
      </c>
      <c r="H8027" s="9">
        <f>SIMULATION!$D$15*EXP($G$8027)</f>
        <v>77.922971434052258</v>
      </c>
      <c r="I8027" s="2">
        <f ca="1">$F8027/$H8027</f>
        <v>0.14224548298388526</v>
      </c>
      <c r="J8027">
        <v>0</v>
      </c>
      <c r="K8027">
        <f ca="1">SIMULATION!$D$3*SIMULATION!$D$17/$H8027/(SIMULATION!$D$17-$I8027)*(((EXP(-$I8027*$J8027))/(1-EXP(-SIMULATION!$D$4*$I8027)))-(EXP(-SIMULATION!$D$17*$J8027)/(1-EXP(-SIMULATION!$D$4*SIMULATION!$D$17))))</f>
        <v>0.35283614264550617</v>
      </c>
      <c r="L8027">
        <v>-3.9306009996263377E-3</v>
      </c>
      <c r="M8027">
        <f t="shared" ca="1" si="125"/>
        <v>0.35144928455051944</v>
      </c>
    </row>
    <row r="8028" spans="1:13" x14ac:dyDescent="0.25">
      <c r="A8028" s="9"/>
      <c r="H8028" s="9"/>
      <c r="J8028">
        <v>1</v>
      </c>
      <c r="K8028">
        <f ca="1">SIMULATION!$D$3*SIMULATION!$D$17/$H8027/(SIMULATION!$D$17-$I8027)*(((EXP(-$I8027*$J8028))/(1-EXP(-SIMULATION!$D$4*$I8027)))-(EXP(-SIMULATION!$D$17*$J8028)/(1-EXP(-SIMULATION!$D$4*SIMULATION!$D$17))))</f>
        <v>2.65679967680106</v>
      </c>
      <c r="L8028">
        <v>-0.63277939038347575</v>
      </c>
      <c r="M8028">
        <f t="shared" ca="1" si="125"/>
        <v>0.97563159694386981</v>
      </c>
    </row>
    <row r="8029" spans="1:13" x14ac:dyDescent="0.25">
      <c r="A8029" s="9"/>
      <c r="H8029" s="9"/>
      <c r="J8029">
        <v>2</v>
      </c>
      <c r="K8029">
        <f ca="1">SIMULATION!$D$3*SIMULATION!$D$17/$H8027/(SIMULATION!$D$17-$I8027)*(((EXP(-$I8027*$J8029))/(1-EXP(-SIMULATION!$D$4*$I8027)))-(EXP(-SIMULATION!$D$17*$J8029)/(1-EXP(-SIMULATION!$D$4*SIMULATION!$D$17))))</f>
        <v>3.8109456204220833</v>
      </c>
      <c r="L8029">
        <v>3.7234034950014615E-2</v>
      </c>
      <c r="M8029">
        <f t="shared" ca="1" si="125"/>
        <v>3.9528425028454843</v>
      </c>
    </row>
    <row r="8030" spans="1:13" x14ac:dyDescent="0.25">
      <c r="A8030" s="9"/>
      <c r="H8030" s="9"/>
      <c r="J8030">
        <v>3</v>
      </c>
      <c r="K8030">
        <f ca="1">SIMULATION!$D$3*SIMULATION!$D$17/$H8027/(SIMULATION!$D$17-$I8027)*(((EXP(-$I8027*$J8030))/(1-EXP(-SIMULATION!$D$4*$I8027)))-(EXP(-SIMULATION!$D$17*$J8030)/(1-EXP(-SIMULATION!$D$4*SIMULATION!$D$17))))</f>
        <v>4.270993495336735</v>
      </c>
      <c r="L8030">
        <v>-0.11735915257769904</v>
      </c>
      <c r="M8030">
        <f t="shared" ca="1" si="125"/>
        <v>3.7697533180591511</v>
      </c>
    </row>
    <row r="8031" spans="1:13" x14ac:dyDescent="0.25">
      <c r="A8031" s="9"/>
      <c r="H8031" s="9"/>
      <c r="J8031">
        <v>4</v>
      </c>
      <c r="K8031">
        <f ca="1">SIMULATION!$D$3*SIMULATION!$D$17/$H8027/(SIMULATION!$D$17-$I8027)*(((EXP(-$I8027*$J8031))/(1-EXP(-SIMULATION!$D$4*$I8027)))-(EXP(-SIMULATION!$D$17*$J8031)/(1-EXP(-SIMULATION!$D$4*SIMULATION!$D$17))))</f>
        <v>4.3233133987151477</v>
      </c>
      <c r="L8031">
        <v>0.14312719434724305</v>
      </c>
      <c r="M8031">
        <f t="shared" ca="1" si="125"/>
        <v>4.9420971157570905</v>
      </c>
    </row>
    <row r="8032" spans="1:13" x14ac:dyDescent="0.25">
      <c r="A8032" s="9"/>
      <c r="H8032" s="9"/>
      <c r="J8032">
        <v>5</v>
      </c>
      <c r="K8032">
        <f ca="1">SIMULATION!$D$3*SIMULATION!$D$17/$H8027/(SIMULATION!$D$17-$I8027)*(((EXP(-$I8027*$J8032))/(1-EXP(-SIMULATION!$D$4*$I8027)))-(EXP(-SIMULATION!$D$17*$J8032)/(1-EXP(-SIMULATION!$D$4*SIMULATION!$D$17))))</f>
        <v>4.1465034745714986</v>
      </c>
      <c r="L8032">
        <v>0.12472756504490856</v>
      </c>
      <c r="M8032">
        <f t="shared" ca="1" si="125"/>
        <v>4.6636867564050553</v>
      </c>
    </row>
    <row r="8033" spans="1:13" x14ac:dyDescent="0.25">
      <c r="A8033" s="9"/>
      <c r="H8033" s="9"/>
      <c r="J8033">
        <v>6</v>
      </c>
      <c r="K8033">
        <f ca="1">SIMULATION!$D$3*SIMULATION!$D$17/$H8027/(SIMULATION!$D$17-$I8027)*(((EXP(-$I8027*$J8033))/(1-EXP(-SIMULATION!$D$4*$I8027)))-(EXP(-SIMULATION!$D$17*$J8033)/(1-EXP(-SIMULATION!$D$4*SIMULATION!$D$17))))</f>
        <v>3.8507506402832332</v>
      </c>
      <c r="L8033">
        <v>0.60188624791949341</v>
      </c>
      <c r="M8033">
        <f t="shared" ca="1" si="125"/>
        <v>6.1684644948368952</v>
      </c>
    </row>
    <row r="8034" spans="1:13" x14ac:dyDescent="0.25">
      <c r="A8034" s="9"/>
      <c r="H8034" s="9"/>
      <c r="J8034">
        <v>7</v>
      </c>
      <c r="K8034">
        <f ca="1">SIMULATION!$D$3*SIMULATION!$D$17/$H8027/(SIMULATION!$D$17-$I8027)*(((EXP(-$I8027*$J8034))/(1-EXP(-SIMULATION!$D$4*$I8027)))-(EXP(-SIMULATION!$D$17*$J8034)/(1-EXP(-SIMULATION!$D$4*SIMULATION!$D$17))))</f>
        <v>3.5029674913257587</v>
      </c>
      <c r="L8034">
        <v>-0.56341018788380048</v>
      </c>
      <c r="M8034">
        <f t="shared" ca="1" si="125"/>
        <v>1.5293599188870677</v>
      </c>
    </row>
    <row r="8035" spans="1:13" x14ac:dyDescent="0.25">
      <c r="A8035" s="9"/>
      <c r="H8035" s="9"/>
      <c r="J8035">
        <v>8</v>
      </c>
      <c r="K8035">
        <f ca="1">SIMULATION!$D$3*SIMULATION!$D$17/$H8027/(SIMULATION!$D$17-$I8027)*(((EXP(-$I8027*$J8035))/(1-EXP(-SIMULATION!$D$4*$I8027)))-(EXP(-SIMULATION!$D$17*$J8035)/(1-EXP(-SIMULATION!$D$4*SIMULATION!$D$17))))</f>
        <v>3.1428256922083926</v>
      </c>
      <c r="L8035">
        <v>0.45340570676597369</v>
      </c>
      <c r="M8035">
        <f t="shared" ca="1" si="125"/>
        <v>4.5678007964263996</v>
      </c>
    </row>
    <row r="8036" spans="1:13" x14ac:dyDescent="0.25">
      <c r="A8036" s="9"/>
      <c r="H8036" s="9"/>
      <c r="J8036">
        <v>9</v>
      </c>
      <c r="K8036">
        <f ca="1">SIMULATION!$D$3*SIMULATION!$D$17/$H8027/(SIMULATION!$D$17-$I8027)*(((EXP(-$I8027*$J8036))/(1-EXP(-SIMULATION!$D$4*$I8027)))-(EXP(-SIMULATION!$D$17*$J8036)/(1-EXP(-SIMULATION!$D$4*SIMULATION!$D$17))))</f>
        <v>2.7929655522330235</v>
      </c>
      <c r="L8036">
        <v>-0.18966777040006083</v>
      </c>
      <c r="M8036">
        <f t="shared" ca="1" si="125"/>
        <v>2.2632300031368109</v>
      </c>
    </row>
    <row r="8037" spans="1:13" x14ac:dyDescent="0.25">
      <c r="A8037" s="9"/>
      <c r="H8037" s="9"/>
      <c r="J8037">
        <v>10</v>
      </c>
      <c r="K8037">
        <f ca="1">SIMULATION!$D$3*SIMULATION!$D$17/$H8027/(SIMULATION!$D$17-$I8027)*(((EXP(-$I8027*$J8037))/(1-EXP(-SIMULATION!$D$4*$I8027)))-(EXP(-SIMULATION!$D$17*$J8037)/(1-EXP(-SIMULATION!$D$4*SIMULATION!$D$17))))</f>
        <v>2.4654821789450754</v>
      </c>
      <c r="L8037">
        <v>2.9889221844377999E-2</v>
      </c>
      <c r="M8037">
        <f t="shared" ca="1" si="125"/>
        <v>2.5391735227449255</v>
      </c>
    </row>
    <row r="8038" spans="1:13" x14ac:dyDescent="0.25">
      <c r="A8038" s="9"/>
      <c r="H8038" s="9"/>
      <c r="J8038">
        <v>11</v>
      </c>
      <c r="K8038">
        <f ca="1">SIMULATION!$D$3*SIMULATION!$D$17/$H8027/(SIMULATION!$D$17-$I8027)*(((EXP(-$I8027*$J8038))/(1-EXP(-SIMULATION!$D$4*$I8027)))-(EXP(-SIMULATION!$D$17*$J8038)/(1-EXP(-SIMULATION!$D$4*SIMULATION!$D$17))))</f>
        <v>2.166033049097992</v>
      </c>
      <c r="L8038">
        <v>0.21766426176311282</v>
      </c>
      <c r="M8038">
        <f t="shared" ca="1" si="125"/>
        <v>2.6375010336844107</v>
      </c>
    </row>
    <row r="8039" spans="1:13" x14ac:dyDescent="0.25">
      <c r="A8039" s="9"/>
      <c r="H8039" s="9"/>
      <c r="J8039">
        <v>12</v>
      </c>
      <c r="K8039">
        <f ca="1">SIMULATION!$D$3*SIMULATION!$D$17/$H8027/(SIMULATION!$D$17-$I8027)*(((EXP(-$I8027*$J8039))/(1-EXP(-SIMULATION!$D$4*$I8027)))-(EXP(-SIMULATION!$D$17*$J8039)/(1-EXP(-SIMULATION!$D$4*SIMULATION!$D$17))))</f>
        <v>1.8964278117586828</v>
      </c>
      <c r="L8039">
        <v>6.4495099136032893E-2</v>
      </c>
      <c r="M8039">
        <f t="shared" ca="1" si="125"/>
        <v>2.018738111482389</v>
      </c>
    </row>
    <row r="8040" spans="1:13" x14ac:dyDescent="0.25">
      <c r="A8040" s="9"/>
      <c r="H8040" s="9"/>
      <c r="J8040">
        <v>13</v>
      </c>
      <c r="K8040">
        <f ca="1">SIMULATION!$D$3*SIMULATION!$D$17/$H8027/(SIMULATION!$D$17-$I8027)*(((EXP(-$I8027*$J8040))/(1-EXP(-SIMULATION!$D$4*$I8027)))-(EXP(-SIMULATION!$D$17*$J8040)/(1-EXP(-SIMULATION!$D$4*SIMULATION!$D$17))))</f>
        <v>1.6562510945354869</v>
      </c>
      <c r="L8040">
        <v>0.19278188576330188</v>
      </c>
      <c r="M8040">
        <f t="shared" ca="1" si="125"/>
        <v>1.9755463038375709</v>
      </c>
    </row>
    <row r="8041" spans="1:13" x14ac:dyDescent="0.25">
      <c r="A8041" s="9"/>
      <c r="H8041" s="9"/>
      <c r="J8041">
        <v>14</v>
      </c>
      <c r="K8041">
        <f ca="1">SIMULATION!$D$3*SIMULATION!$D$17/$H8027/(SIMULATION!$D$17-$I8027)*(((EXP(-$I8027*$J8041))/(1-EXP(-SIMULATION!$D$4*$I8027)))-(EXP(-SIMULATION!$D$17*$J8041)/(1-EXP(-SIMULATION!$D$4*SIMULATION!$D$17))))</f>
        <v>1.4438705144346744</v>
      </c>
      <c r="L8041">
        <v>0.42213309204506083</v>
      </c>
      <c r="M8041">
        <f t="shared" ca="1" si="125"/>
        <v>2.0533760392056761</v>
      </c>
    </row>
    <row r="8042" spans="1:13" x14ac:dyDescent="0.25">
      <c r="A8042" s="9"/>
      <c r="H8042" s="9"/>
      <c r="J8042">
        <v>15</v>
      </c>
      <c r="K8042">
        <f ca="1">SIMULATION!$D$3*SIMULATION!$D$17/$H8027/(SIMULATION!$D$17-$I8027)*(((EXP(-$I8027*$J8042))/(1-EXP(-SIMULATION!$D$4*$I8027)))-(EXP(-SIMULATION!$D$17*$J8042)/(1-EXP(-SIMULATION!$D$4*SIMULATION!$D$17))))</f>
        <v>1.2570549456125317</v>
      </c>
      <c r="L8042">
        <v>-0.42760120502982457</v>
      </c>
      <c r="M8042">
        <f t="shared" ca="1" si="125"/>
        <v>0.71953673607991253</v>
      </c>
    </row>
    <row r="8043" spans="1:13" x14ac:dyDescent="0.25">
      <c r="A8043" s="9"/>
      <c r="H8043" s="9"/>
      <c r="J8043">
        <v>16</v>
      </c>
      <c r="K8043">
        <f ca="1">SIMULATION!$D$3*SIMULATION!$D$17/$H8027/(SIMULATION!$D$17-$I8027)*(((EXP(-$I8027*$J8043))/(1-EXP(-SIMULATION!$D$4*$I8027)))-(EXP(-SIMULATION!$D$17*$J8043)/(1-EXP(-SIMULATION!$D$4*SIMULATION!$D$17))))</f>
        <v>1.0933467017589829</v>
      </c>
      <c r="L8043">
        <v>0.10266324772366854</v>
      </c>
      <c r="M8043">
        <f t="shared" ca="1" si="125"/>
        <v>1.2055932250495214</v>
      </c>
    </row>
    <row r="8044" spans="1:13" x14ac:dyDescent="0.25">
      <c r="A8044" s="9"/>
      <c r="H8044" s="9"/>
      <c r="J8044">
        <v>17</v>
      </c>
      <c r="K8044">
        <f ca="1">SIMULATION!$D$3*SIMULATION!$D$17/$H8027/(SIMULATION!$D$17-$I8027)*(((EXP(-$I8027*$J8044))/(1-EXP(-SIMULATION!$D$4*$I8027)))-(EXP(-SIMULATION!$D$17*$J8044)/(1-EXP(-SIMULATION!$D$4*SIMULATION!$D$17))))</f>
        <v>0.95027920567034474</v>
      </c>
      <c r="L8044">
        <v>-0.21729078234040436</v>
      </c>
      <c r="M8044">
        <f t="shared" ca="1" si="125"/>
        <v>0.74379229362841759</v>
      </c>
    </row>
    <row r="8045" spans="1:13" x14ac:dyDescent="0.25">
      <c r="A8045" s="9"/>
      <c r="H8045" s="9"/>
      <c r="J8045">
        <v>18</v>
      </c>
      <c r="K8045">
        <f ca="1">SIMULATION!$D$3*SIMULATION!$D$17/$H8027/(SIMULATION!$D$17-$I8027)*(((EXP(-$I8027*$J8045))/(1-EXP(-SIMULATION!$D$4*$I8027)))-(EXP(-SIMULATION!$D$17*$J8045)/(1-EXP(-SIMULATION!$D$4*SIMULATION!$D$17))))</f>
        <v>0.82549840566869159</v>
      </c>
      <c r="L8045">
        <v>0.51422309109181474</v>
      </c>
      <c r="M8045">
        <f t="shared" ca="1" si="125"/>
        <v>1.2499887475230111</v>
      </c>
    </row>
    <row r="8046" spans="1:13" x14ac:dyDescent="0.25">
      <c r="A8046" s="9"/>
      <c r="H8046" s="9"/>
      <c r="J8046">
        <v>19</v>
      </c>
      <c r="K8046">
        <f ca="1">SIMULATION!$D$3*SIMULATION!$D$17/$H8027/(SIMULATION!$D$17-$I8027)*(((EXP(-$I8027*$J8046))/(1-EXP(-SIMULATION!$D$4*$I8027)))-(EXP(-SIMULATION!$D$17*$J8046)/(1-EXP(-SIMULATION!$D$4*SIMULATION!$D$17))))</f>
        <v>0.71682490679844169</v>
      </c>
      <c r="L8046">
        <v>-0.72207711130987207</v>
      </c>
      <c r="M8046">
        <f t="shared" ca="1" si="125"/>
        <v>0.19922204878245464</v>
      </c>
    </row>
    <row r="8047" spans="1:13" x14ac:dyDescent="0.25">
      <c r="A8047" s="9"/>
      <c r="H8047" s="9"/>
      <c r="J8047">
        <v>20</v>
      </c>
      <c r="K8047">
        <f ca="1">SIMULATION!$D$3*SIMULATION!$D$17/$H8027/(SIMULATION!$D$17-$I8027)*(((EXP(-$I8027*$J8047))/(1-EXP(-SIMULATION!$D$4*$I8027)))-(EXP(-SIMULATION!$D$17*$J8047)/(1-EXP(-SIMULATION!$D$4*SIMULATION!$D$17))))</f>
        <v>0.62228018903996285</v>
      </c>
      <c r="L8047">
        <v>0.44099502123530998</v>
      </c>
      <c r="M8047">
        <f t="shared" ca="1" si="125"/>
        <v>0.89670265421995399</v>
      </c>
    </row>
    <row r="8048" spans="1:13" x14ac:dyDescent="0.25">
      <c r="A8048" s="9"/>
      <c r="H8048" s="9"/>
      <c r="J8048">
        <v>21</v>
      </c>
      <c r="K8048">
        <f ca="1">SIMULATION!$D$3*SIMULATION!$D$17/$H8027/(SIMULATION!$D$17-$I8027)*(((EXP(-$I8027*$J8048))/(1-EXP(-SIMULATION!$D$4*$I8027)))-(EXP(-SIMULATION!$D$17*$J8048)/(1-EXP(-SIMULATION!$D$4*SIMULATION!$D$17))))</f>
        <v>0.54009161445667697</v>
      </c>
      <c r="L8048">
        <v>-0.26400523413607713</v>
      </c>
      <c r="M8048">
        <f t="shared" ca="1" si="125"/>
        <v>0.39750460132711007</v>
      </c>
    </row>
    <row r="8049" spans="1:13" x14ac:dyDescent="0.25">
      <c r="A8049" s="9"/>
      <c r="H8049" s="9"/>
      <c r="J8049">
        <v>22</v>
      </c>
      <c r="K8049">
        <f ca="1">SIMULATION!$D$3*SIMULATION!$D$17/$H8027/(SIMULATION!$D$17-$I8027)*(((EXP(-$I8027*$J8049))/(1-EXP(-SIMULATION!$D$4*$I8027)))-(EXP(-SIMULATION!$D$17*$J8049)/(1-EXP(-SIMULATION!$D$4*SIMULATION!$D$17))))</f>
        <v>0.46868540557837962</v>
      </c>
      <c r="L8049">
        <v>0.22822931005455774</v>
      </c>
      <c r="M8049">
        <f t="shared" ca="1" si="125"/>
        <v>0.57565315232617376</v>
      </c>
    </row>
    <row r="8050" spans="1:13" x14ac:dyDescent="0.25">
      <c r="A8050" s="9"/>
      <c r="H8050" s="9"/>
      <c r="J8050">
        <v>23</v>
      </c>
      <c r="K8050">
        <f ca="1">SIMULATION!$D$3*SIMULATION!$D$17/$H8027/(SIMULATION!$D$17-$I8027)*(((EXP(-$I8027*$J8050))/(1-EXP(-SIMULATION!$D$4*$I8027)))-(EXP(-SIMULATION!$D$17*$J8050)/(1-EXP(-SIMULATION!$D$4*SIMULATION!$D$17))))</f>
        <v>0.40667327191601943</v>
      </c>
      <c r="L8050">
        <v>0.14966593493118507</v>
      </c>
      <c r="M8050">
        <f t="shared" ca="1" si="125"/>
        <v>0.46753840736885455</v>
      </c>
    </row>
    <row r="8051" spans="1:13" x14ac:dyDescent="0.25">
      <c r="A8051" s="9"/>
      <c r="H8051" s="9"/>
      <c r="J8051">
        <v>24</v>
      </c>
      <c r="K8051">
        <f ca="1">SIMULATION!$D$3*SIMULATION!$D$17/$H8027/(SIMULATION!$D$17-$I8027)*(((EXP(-$I8027*$J8051))/(1-EXP(-SIMULATION!$D$4*$I8027)))-(EXP(-SIMULATION!$D$17*$J8051)/(1-EXP(-SIMULATION!$D$4*SIMULATION!$D$17))))</f>
        <v>0.35283614264550656</v>
      </c>
      <c r="L8051">
        <v>2.5903600626146616E-2</v>
      </c>
      <c r="M8051">
        <f t="shared" ca="1" si="125"/>
        <v>0.36197586917106583</v>
      </c>
    </row>
    <row r="8052" spans="1:13" x14ac:dyDescent="0.25">
      <c r="A8052" s="9">
        <v>323</v>
      </c>
      <c r="B8052" s="2">
        <f ca="1">NORMINV(RAND(),SIMULATION!D7,SIMULATION!D8)</f>
        <v>59.215134744570612</v>
      </c>
      <c r="C8052" s="2">
        <v>2</v>
      </c>
      <c r="D8052" s="2">
        <f ca="1">SIMULATION!$D$11*(1+(SIMULATION!$D$12*LN(1+$C8052)))*(1+(SIMULATION!$D$13*(($B8052/63.5)-1)))</f>
        <v>9.9198597445650254</v>
      </c>
      <c r="E8052" s="2">
        <v>0.42498599248361524</v>
      </c>
      <c r="F8052" s="2">
        <f ca="1">D8052*(1+E8052)</f>
        <v>14.135661183407255</v>
      </c>
      <c r="G8052" s="2">
        <v>0.45033134369704897</v>
      </c>
      <c r="H8052" s="9">
        <f>SIMULATION!$D$15*EXP($G$8052)</f>
        <v>346.32905976172503</v>
      </c>
      <c r="I8052" s="2">
        <f ca="1">$F8052/$H8052</f>
        <v>4.0815694741678947E-2</v>
      </c>
      <c r="J8052">
        <v>0</v>
      </c>
      <c r="K8052">
        <f ca="1">SIMULATION!$D$3*SIMULATION!$D$17/$H8052/(SIMULATION!$D$17-$I8052)*(((EXP(-$I8052*$J8052))/(1-EXP(-SIMULATION!$D$4*$I8052)))-(EXP(-SIMULATION!$D$17*$J8052)/(1-EXP(-SIMULATION!$D$4*SIMULATION!$D$17))))</f>
        <v>1.0511378251108738</v>
      </c>
      <c r="L8052">
        <v>3.2497313304512436E-2</v>
      </c>
      <c r="M8052">
        <f t="shared" ca="1" si="125"/>
        <v>1.0852969803397257</v>
      </c>
    </row>
    <row r="8053" spans="1:13" x14ac:dyDescent="0.25">
      <c r="A8053" s="9"/>
      <c r="H8053" s="9"/>
      <c r="J8053">
        <v>1</v>
      </c>
      <c r="K8053">
        <f ca="1">SIMULATION!$D$3*SIMULATION!$D$17/$H8052/(SIMULATION!$D$17-$I8052)*(((EXP(-$I8052*$J8053))/(1-EXP(-SIMULATION!$D$4*$I8052)))-(EXP(-SIMULATION!$D$17*$J8053)/(1-EXP(-SIMULATION!$D$4*SIMULATION!$D$17))))</f>
        <v>1.5671862924865452</v>
      </c>
      <c r="L8053">
        <v>-3.5447277284239964E-2</v>
      </c>
      <c r="M8053">
        <f t="shared" ca="1" si="125"/>
        <v>1.5116338054207146</v>
      </c>
    </row>
    <row r="8054" spans="1:13" x14ac:dyDescent="0.25">
      <c r="A8054" s="9"/>
      <c r="H8054" s="9"/>
      <c r="J8054">
        <v>2</v>
      </c>
      <c r="K8054">
        <f ca="1">SIMULATION!$D$3*SIMULATION!$D$17/$H8052/(SIMULATION!$D$17-$I8052)*(((EXP(-$I8052*$J8054))/(1-EXP(-SIMULATION!$D$4*$I8052)))-(EXP(-SIMULATION!$D$17*$J8054)/(1-EXP(-SIMULATION!$D$4*SIMULATION!$D$17))))</f>
        <v>1.8621444159915745</v>
      </c>
      <c r="L8054">
        <v>9.8481180631753096E-2</v>
      </c>
      <c r="M8054">
        <f t="shared" ca="1" si="125"/>
        <v>2.0455305965852513</v>
      </c>
    </row>
    <row r="8055" spans="1:13" x14ac:dyDescent="0.25">
      <c r="A8055" s="9"/>
      <c r="H8055" s="9"/>
      <c r="J8055">
        <v>3</v>
      </c>
      <c r="K8055">
        <f ca="1">SIMULATION!$D$3*SIMULATION!$D$17/$H8052/(SIMULATION!$D$17-$I8052)*(((EXP(-$I8052*$J8055))/(1-EXP(-SIMULATION!$D$4*$I8052)))-(EXP(-SIMULATION!$D$17*$J8055)/(1-EXP(-SIMULATION!$D$4*SIMULATION!$D$17))))</f>
        <v>2.0168517942898139</v>
      </c>
      <c r="L8055">
        <v>-0.13236075972631003</v>
      </c>
      <c r="M8055">
        <f t="shared" ca="1" si="125"/>
        <v>1.7498997585422427</v>
      </c>
    </row>
    <row r="8056" spans="1:13" x14ac:dyDescent="0.25">
      <c r="A8056" s="9"/>
      <c r="H8056" s="9"/>
      <c r="J8056">
        <v>4</v>
      </c>
      <c r="K8056">
        <f ca="1">SIMULATION!$D$3*SIMULATION!$D$17/$H8052/(SIMULATION!$D$17-$I8052)*(((EXP(-$I8052*$J8056))/(1-EXP(-SIMULATION!$D$4*$I8052)))-(EXP(-SIMULATION!$D$17*$J8056)/(1-EXP(-SIMULATION!$D$4*SIMULATION!$D$17))))</f>
        <v>2.0830552407403111</v>
      </c>
      <c r="L8056">
        <v>0.16938900562528597</v>
      </c>
      <c r="M8056">
        <f t="shared" ca="1" si="125"/>
        <v>2.4359018966318531</v>
      </c>
    </row>
    <row r="8057" spans="1:13" x14ac:dyDescent="0.25">
      <c r="A8057" s="9"/>
      <c r="H8057" s="9"/>
      <c r="J8057">
        <v>5</v>
      </c>
      <c r="K8057">
        <f ca="1">SIMULATION!$D$3*SIMULATION!$D$17/$H8052/(SIMULATION!$D$17-$I8052)*(((EXP(-$I8052*$J8057))/(1-EXP(-SIMULATION!$D$4*$I8052)))-(EXP(-SIMULATION!$D$17*$J8057)/(1-EXP(-SIMULATION!$D$4*SIMULATION!$D$17))))</f>
        <v>2.0938604918328636</v>
      </c>
      <c r="L8057">
        <v>6.5741201385349196E-2</v>
      </c>
      <c r="M8057">
        <f t="shared" ca="1" si="125"/>
        <v>2.2315133960992739</v>
      </c>
    </row>
    <row r="8058" spans="1:13" x14ac:dyDescent="0.25">
      <c r="A8058" s="9"/>
      <c r="H8058" s="9"/>
      <c r="J8058">
        <v>6</v>
      </c>
      <c r="K8058">
        <f ca="1">SIMULATION!$D$3*SIMULATION!$D$17/$H8052/(SIMULATION!$D$17-$I8052)*(((EXP(-$I8052*$J8058))/(1-EXP(-SIMULATION!$D$4*$I8052)))-(EXP(-SIMULATION!$D$17*$J8058)/(1-EXP(-SIMULATION!$D$4*SIMULATION!$D$17))))</f>
        <v>2.0704298242448949</v>
      </c>
      <c r="L8058">
        <v>-9.6117022967610391E-2</v>
      </c>
      <c r="M8058">
        <f t="shared" ca="1" si="125"/>
        <v>1.8714262732751228</v>
      </c>
    </row>
    <row r="8059" spans="1:13" x14ac:dyDescent="0.25">
      <c r="A8059" s="9"/>
      <c r="H8059" s="9"/>
      <c r="J8059">
        <v>7</v>
      </c>
      <c r="K8059">
        <f ca="1">SIMULATION!$D$3*SIMULATION!$D$17/$H8052/(SIMULATION!$D$17-$I8052)*(((EXP(-$I8052*$J8059))/(1-EXP(-SIMULATION!$D$4*$I8052)))-(EXP(-SIMULATION!$D$17*$J8059)/(1-EXP(-SIMULATION!$D$4*SIMULATION!$D$17))))</f>
        <v>2.026273962665277</v>
      </c>
      <c r="L8059">
        <v>0.37330430826291822</v>
      </c>
      <c r="M8059">
        <f t="shared" ca="1" si="125"/>
        <v>2.7826907626492003</v>
      </c>
    </row>
    <row r="8060" spans="1:13" x14ac:dyDescent="0.25">
      <c r="A8060" s="9"/>
      <c r="H8060" s="9"/>
      <c r="J8060">
        <v>8</v>
      </c>
      <c r="K8060">
        <f ca="1">SIMULATION!$D$3*SIMULATION!$D$17/$H8052/(SIMULATION!$D$17-$I8052)*(((EXP(-$I8052*$J8060))/(1-EXP(-SIMULATION!$D$4*$I8052)))-(EXP(-SIMULATION!$D$17*$J8060)/(1-EXP(-SIMULATION!$D$4*SIMULATION!$D$17))))</f>
        <v>1.9700023542511045</v>
      </c>
      <c r="L8060">
        <v>0.32929183051933258</v>
      </c>
      <c r="M8060">
        <f t="shared" ca="1" si="125"/>
        <v>2.6187080356098456</v>
      </c>
    </row>
    <row r="8061" spans="1:13" x14ac:dyDescent="0.25">
      <c r="A8061" s="9"/>
      <c r="H8061" s="9"/>
      <c r="J8061">
        <v>9</v>
      </c>
      <c r="K8061">
        <f ca="1">SIMULATION!$D$3*SIMULATION!$D$17/$H8052/(SIMULATION!$D$17-$I8052)*(((EXP(-$I8052*$J8061))/(1-EXP(-SIMULATION!$D$4*$I8052)))-(EXP(-SIMULATION!$D$17*$J8061)/(1-EXP(-SIMULATION!$D$4*SIMULATION!$D$17))))</f>
        <v>1.9070855303683101</v>
      </c>
      <c r="L8061">
        <v>3.7054558791886183E-2</v>
      </c>
      <c r="M8061">
        <f t="shared" ca="1" si="125"/>
        <v>1.9777517432744982</v>
      </c>
    </row>
    <row r="8062" spans="1:13" x14ac:dyDescent="0.25">
      <c r="A8062" s="9"/>
      <c r="H8062" s="9"/>
      <c r="J8062">
        <v>10</v>
      </c>
      <c r="K8062">
        <f ca="1">SIMULATION!$D$3*SIMULATION!$D$17/$H8052/(SIMULATION!$D$17-$I8052)*(((EXP(-$I8052*$J8062))/(1-EXP(-SIMULATION!$D$4*$I8052)))-(EXP(-SIMULATION!$D$17*$J8062)/(1-EXP(-SIMULATION!$D$4*SIMULATION!$D$17))))</f>
        <v>1.8409843931165542</v>
      </c>
      <c r="L8062">
        <v>-1.4898858339705666E-2</v>
      </c>
      <c r="M8062">
        <f t="shared" ca="1" si="125"/>
        <v>1.8135558274379018</v>
      </c>
    </row>
    <row r="8063" spans="1:13" x14ac:dyDescent="0.25">
      <c r="A8063" s="9"/>
      <c r="H8063" s="9"/>
      <c r="J8063">
        <v>11</v>
      </c>
      <c r="K8063">
        <f ca="1">SIMULATION!$D$3*SIMULATION!$D$17/$H8052/(SIMULATION!$D$17-$I8052)*(((EXP(-$I8052*$J8063))/(1-EXP(-SIMULATION!$D$4*$I8052)))-(EXP(-SIMULATION!$D$17*$J8063)/(1-EXP(-SIMULATION!$D$4*SIMULATION!$D$17))))</f>
        <v>1.7738738149933206</v>
      </c>
      <c r="L8063">
        <v>0.27456940988867085</v>
      </c>
      <c r="M8063">
        <f t="shared" ca="1" si="125"/>
        <v>2.260925301593002</v>
      </c>
    </row>
    <row r="8064" spans="1:13" x14ac:dyDescent="0.25">
      <c r="A8064" s="9"/>
      <c r="H8064" s="9"/>
      <c r="J8064">
        <v>12</v>
      </c>
      <c r="K8064">
        <f ca="1">SIMULATION!$D$3*SIMULATION!$D$17/$H8052/(SIMULATION!$D$17-$I8052)*(((EXP(-$I8052*$J8064))/(1-EXP(-SIMULATION!$D$4*$I8052)))-(EXP(-SIMULATION!$D$17*$J8064)/(1-EXP(-SIMULATION!$D$4*SIMULATION!$D$17))))</f>
        <v>1.7071062675509199</v>
      </c>
      <c r="L8064">
        <v>2.1543492011533726E-2</v>
      </c>
      <c r="M8064">
        <f t="shared" ca="1" si="125"/>
        <v>1.7438832977887424</v>
      </c>
    </row>
    <row r="8065" spans="1:13" x14ac:dyDescent="0.25">
      <c r="A8065" s="9"/>
      <c r="H8065" s="9"/>
      <c r="J8065">
        <v>13</v>
      </c>
      <c r="K8065">
        <f ca="1">SIMULATION!$D$3*SIMULATION!$D$17/$H8052/(SIMULATION!$D$17-$I8052)*(((EXP(-$I8052*$J8065))/(1-EXP(-SIMULATION!$D$4*$I8052)))-(EXP(-SIMULATION!$D$17*$J8065)/(1-EXP(-SIMULATION!$D$4*SIMULATION!$D$17))))</f>
        <v>1.6415088571836076</v>
      </c>
      <c r="L8065">
        <v>4.5961273555746099E-2</v>
      </c>
      <c r="M8065">
        <f t="shared" ca="1" si="125"/>
        <v>1.7169546948128038</v>
      </c>
    </row>
    <row r="8066" spans="1:13" x14ac:dyDescent="0.25">
      <c r="A8066" s="9"/>
      <c r="H8066" s="9"/>
      <c r="J8066">
        <v>14</v>
      </c>
      <c r="K8066">
        <f ca="1">SIMULATION!$D$3*SIMULATION!$D$17/$H8052/(SIMULATION!$D$17-$I8052)*(((EXP(-$I8052*$J8066))/(1-EXP(-SIMULATION!$D$4*$I8052)))-(EXP(-SIMULATION!$D$17*$J8066)/(1-EXP(-SIMULATION!$D$4*SIMULATION!$D$17))))</f>
        <v>1.5775736069075104</v>
      </c>
      <c r="L8066">
        <v>0.25984419378899959</v>
      </c>
      <c r="M8066">
        <f t="shared" ca="1" si="125"/>
        <v>1.9874969489371968</v>
      </c>
    </row>
    <row r="8067" spans="1:13" x14ac:dyDescent="0.25">
      <c r="A8067" s="9"/>
      <c r="H8067" s="9"/>
      <c r="J8067">
        <v>15</v>
      </c>
      <c r="K8067">
        <f ca="1">SIMULATION!$D$3*SIMULATION!$D$17/$H8052/(SIMULATION!$D$17-$I8052)*(((EXP(-$I8052*$J8067))/(1-EXP(-SIMULATION!$D$4*$I8052)))-(EXP(-SIMULATION!$D$17*$J8067)/(1-EXP(-SIMULATION!$D$4*SIMULATION!$D$17))))</f>
        <v>1.5155793302193004</v>
      </c>
      <c r="L8067">
        <v>0.3285622717367927</v>
      </c>
      <c r="M8067">
        <f t="shared" ref="M8067:M8130" ca="1" si="126">$K8067*(1+$L8067)</f>
        <v>2.0135415179534801</v>
      </c>
    </row>
    <row r="8068" spans="1:13" x14ac:dyDescent="0.25">
      <c r="A8068" s="9"/>
      <c r="H8068" s="9"/>
      <c r="J8068">
        <v>16</v>
      </c>
      <c r="K8068">
        <f ca="1">SIMULATION!$D$3*SIMULATION!$D$17/$H8052/(SIMULATION!$D$17-$I8052)*(((EXP(-$I8052*$J8068))/(1-EXP(-SIMULATION!$D$4*$I8052)))-(EXP(-SIMULATION!$D$17*$J8068)/(1-EXP(-SIMULATION!$D$4*SIMULATION!$D$17))))</f>
        <v>1.455669670030896</v>
      </c>
      <c r="L8068">
        <v>-8.0612232013349508E-2</v>
      </c>
      <c r="M8068">
        <f t="shared" ca="1" si="126"/>
        <v>1.3383248888555694</v>
      </c>
    </row>
    <row r="8069" spans="1:13" x14ac:dyDescent="0.25">
      <c r="A8069" s="9"/>
      <c r="H8069" s="9"/>
      <c r="J8069">
        <v>17</v>
      </c>
      <c r="K8069">
        <f ca="1">SIMULATION!$D$3*SIMULATION!$D$17/$H8052/(SIMULATION!$D$17-$I8052)*(((EXP(-$I8052*$J8069))/(1-EXP(-SIMULATION!$D$4*$I8052)))-(EXP(-SIMULATION!$D$17*$J8069)/(1-EXP(-SIMULATION!$D$4*SIMULATION!$D$17))))</f>
        <v>1.3979030495520683</v>
      </c>
      <c r="L8069">
        <v>-0.13905414911224753</v>
      </c>
      <c r="M8069">
        <f t="shared" ca="1" si="126"/>
        <v>1.2035188304551894</v>
      </c>
    </row>
    <row r="8070" spans="1:13" x14ac:dyDescent="0.25">
      <c r="A8070" s="9"/>
      <c r="H8070" s="9"/>
      <c r="J8070">
        <v>18</v>
      </c>
      <c r="K8070">
        <f ca="1">SIMULATION!$D$3*SIMULATION!$D$17/$H8052/(SIMULATION!$D$17-$I8052)*(((EXP(-$I8052*$J8070))/(1-EXP(-SIMULATION!$D$4*$I8052)))-(EXP(-SIMULATION!$D$17*$J8070)/(1-EXP(-SIMULATION!$D$4*SIMULATION!$D$17))))</f>
        <v>1.3422846260015002</v>
      </c>
      <c r="L8070">
        <v>0.45093934029607763</v>
      </c>
      <c r="M8070">
        <f t="shared" ca="1" si="126"/>
        <v>1.9475735697401839</v>
      </c>
    </row>
    <row r="8071" spans="1:13" x14ac:dyDescent="0.25">
      <c r="A8071" s="9"/>
      <c r="H8071" s="9"/>
      <c r="J8071">
        <v>19</v>
      </c>
      <c r="K8071">
        <f ca="1">SIMULATION!$D$3*SIMULATION!$D$17/$H8052/(SIMULATION!$D$17-$I8052)*(((EXP(-$I8052*$J8071))/(1-EXP(-SIMULATION!$D$4*$I8052)))-(EXP(-SIMULATION!$D$17*$J8071)/(1-EXP(-SIMULATION!$D$4*SIMULATION!$D$17))))</f>
        <v>1.2887867135341611</v>
      </c>
      <c r="L8071">
        <v>0.17350132917049291</v>
      </c>
      <c r="M8071">
        <f t="shared" ca="1" si="126"/>
        <v>1.5123929213496095</v>
      </c>
    </row>
    <row r="8072" spans="1:13" x14ac:dyDescent="0.25">
      <c r="A8072" s="9"/>
      <c r="H8072" s="9"/>
      <c r="J8072">
        <v>20</v>
      </c>
      <c r="K8072">
        <f ca="1">SIMULATION!$D$3*SIMULATION!$D$17/$H8052/(SIMULATION!$D$17-$I8052)*(((EXP(-$I8052*$J8072))/(1-EXP(-SIMULATION!$D$4*$I8052)))-(EXP(-SIMULATION!$D$17*$J8072)/(1-EXP(-SIMULATION!$D$4*SIMULATION!$D$17))))</f>
        <v>1.2373618191137052</v>
      </c>
      <c r="L8072">
        <v>-5.2395585245750782E-2</v>
      </c>
      <c r="M8072">
        <f t="shared" ca="1" si="126"/>
        <v>1.1725295224404957</v>
      </c>
    </row>
    <row r="8073" spans="1:13" x14ac:dyDescent="0.25">
      <c r="A8073" s="9"/>
      <c r="H8073" s="9"/>
      <c r="J8073">
        <v>21</v>
      </c>
      <c r="K8073">
        <f ca="1">SIMULATION!$D$3*SIMULATION!$D$17/$H8052/(SIMULATION!$D$17-$I8052)*(((EXP(-$I8052*$J8073))/(1-EXP(-SIMULATION!$D$4*$I8052)))-(EXP(-SIMULATION!$D$17*$J8073)/(1-EXP(-SIMULATION!$D$4*SIMULATION!$D$17))))</f>
        <v>1.1879509466458134</v>
      </c>
      <c r="L8073">
        <v>0.10623498113048621</v>
      </c>
      <c r="M8073">
        <f t="shared" ca="1" si="126"/>
        <v>1.3141528930466744</v>
      </c>
    </row>
    <row r="8074" spans="1:13" x14ac:dyDescent="0.25">
      <c r="A8074" s="9"/>
      <c r="H8074" s="9"/>
      <c r="J8074">
        <v>22</v>
      </c>
      <c r="K8074">
        <f ca="1">SIMULATION!$D$3*SIMULATION!$D$17/$H8052/(SIMULATION!$D$17-$I8052)*(((EXP(-$I8052*$J8074))/(1-EXP(-SIMULATION!$D$4*$I8052)))-(EXP(-SIMULATION!$D$17*$J8074)/(1-EXP(-SIMULATION!$D$4*SIMULATION!$D$17))))</f>
        <v>1.1404888708807812</v>
      </c>
      <c r="L8074">
        <v>0.21571983812145698</v>
      </c>
      <c r="M8074">
        <f t="shared" ca="1" si="126"/>
        <v>1.3865149454865064</v>
      </c>
    </row>
    <row r="8075" spans="1:13" x14ac:dyDescent="0.25">
      <c r="A8075" s="9"/>
      <c r="H8075" s="9"/>
      <c r="J8075">
        <v>23</v>
      </c>
      <c r="K8075">
        <f ca="1">SIMULATION!$D$3*SIMULATION!$D$17/$H8052/(SIMULATION!$D$17-$I8052)*(((EXP(-$I8052*$J8075))/(1-EXP(-SIMULATION!$D$4*$I8052)))-(EXP(-SIMULATION!$D$17*$J8075)/(1-EXP(-SIMULATION!$D$4*SIMULATION!$D$17))))</f>
        <v>1.0949074713738993</v>
      </c>
      <c r="L8075">
        <v>0.34229233226800249</v>
      </c>
      <c r="M8075">
        <f t="shared" ca="1" si="126"/>
        <v>1.4696859033681324</v>
      </c>
    </row>
    <row r="8076" spans="1:13" x14ac:dyDescent="0.25">
      <c r="A8076" s="9"/>
      <c r="H8076" s="9"/>
      <c r="J8076">
        <v>24</v>
      </c>
      <c r="K8076">
        <f ca="1">SIMULATION!$D$3*SIMULATION!$D$17/$H8052/(SIMULATION!$D$17-$I8052)*(((EXP(-$I8052*$J8076))/(1-EXP(-SIMULATION!$D$4*$I8052)))-(EXP(-SIMULATION!$D$17*$J8076)/(1-EXP(-SIMULATION!$D$4*SIMULATION!$D$17))))</f>
        <v>1.0511378251108738</v>
      </c>
      <c r="L8076">
        <v>-0.20891028306675419</v>
      </c>
      <c r="M8076">
        <f t="shared" ca="1" si="126"/>
        <v>0.83154432452478877</v>
      </c>
    </row>
    <row r="8077" spans="1:13" x14ac:dyDescent="0.25">
      <c r="A8077" s="9">
        <v>324</v>
      </c>
      <c r="B8077" s="2">
        <f ca="1">NORMINV(RAND(),SIMULATION!D7,SIMULATION!D8)</f>
        <v>74.778930331803835</v>
      </c>
      <c r="C8077" s="2">
        <v>2</v>
      </c>
      <c r="D8077" s="2">
        <f ca="1">SIMULATION!$D$11*(1+(SIMULATION!$D$12*LN(1+$C8077)))*(1+(SIMULATION!$D$13*(($B8077/63.5)-1)))</f>
        <v>11.075654242337093</v>
      </c>
      <c r="E8077" s="2">
        <v>0.24377582829005237</v>
      </c>
      <c r="F8077" s="2">
        <f ca="1">D8077*(1+E8077)</f>
        <v>13.775631029117051</v>
      </c>
      <c r="G8077" s="2">
        <v>-0.23619641430461188</v>
      </c>
      <c r="H8077" s="9">
        <f>SIMULATION!$D$15*EXP($G$8077)</f>
        <v>174.3145812148322</v>
      </c>
      <c r="I8077" s="2">
        <f ca="1">$F8077/$H8077</f>
        <v>7.9027416599988368E-2</v>
      </c>
      <c r="J8077">
        <v>0</v>
      </c>
      <c r="K8077">
        <f ca="1">SIMULATION!$D$3*SIMULATION!$D$17/$H8077/(SIMULATION!$D$17-$I8077)*(((EXP(-$I8077*$J8077))/(1-EXP(-SIMULATION!$D$4*$I8077)))-(EXP(-SIMULATION!$D$17*$J8077)/(1-EXP(-SIMULATION!$D$4*SIMULATION!$D$17))))</f>
        <v>0.67731741400404599</v>
      </c>
      <c r="L8077">
        <v>0.13362602299137266</v>
      </c>
      <c r="M8077">
        <f t="shared" ca="1" si="126"/>
        <v>0.76782464634020764</v>
      </c>
    </row>
    <row r="8078" spans="1:13" x14ac:dyDescent="0.25">
      <c r="A8078" s="9"/>
      <c r="H8078" s="9"/>
      <c r="J8078">
        <v>1</v>
      </c>
      <c r="K8078">
        <f ca="1">SIMULATION!$D$3*SIMULATION!$D$17/$H8077/(SIMULATION!$D$17-$I8077)*(((EXP(-$I8077*$J8078))/(1-EXP(-SIMULATION!$D$4*$I8077)))-(EXP(-SIMULATION!$D$17*$J8078)/(1-EXP(-SIMULATION!$D$4*SIMULATION!$D$17))))</f>
        <v>1.7123488875897075</v>
      </c>
      <c r="L8078">
        <v>8.4552659709162176E-2</v>
      </c>
      <c r="M8078">
        <f t="shared" ca="1" si="126"/>
        <v>1.8571325403854424</v>
      </c>
    </row>
    <row r="8079" spans="1:13" x14ac:dyDescent="0.25">
      <c r="A8079" s="9"/>
      <c r="H8079" s="9"/>
      <c r="J8079">
        <v>2</v>
      </c>
      <c r="K8079">
        <f ca="1">SIMULATION!$D$3*SIMULATION!$D$17/$H8077/(SIMULATION!$D$17-$I8077)*(((EXP(-$I8077*$J8079))/(1-EXP(-SIMULATION!$D$4*$I8077)))-(EXP(-SIMULATION!$D$17*$J8079)/(1-EXP(-SIMULATION!$D$4*SIMULATION!$D$17))))</f>
        <v>2.2784894678924208</v>
      </c>
      <c r="L8079">
        <v>0.22617806075560209</v>
      </c>
      <c r="M8079">
        <f t="shared" ca="1" si="126"/>
        <v>2.7938337971923923</v>
      </c>
    </row>
    <row r="8080" spans="1:13" x14ac:dyDescent="0.25">
      <c r="A8080" s="9"/>
      <c r="H8080" s="9"/>
      <c r="J8080">
        <v>3</v>
      </c>
      <c r="K8080">
        <f ca="1">SIMULATION!$D$3*SIMULATION!$D$17/$H8077/(SIMULATION!$D$17-$I8077)*(((EXP(-$I8077*$J8080))/(1-EXP(-SIMULATION!$D$4*$I8077)))-(EXP(-SIMULATION!$D$17*$J8080)/(1-EXP(-SIMULATION!$D$4*SIMULATION!$D$17))))</f>
        <v>2.5515340500254413</v>
      </c>
      <c r="L8080">
        <v>2.1139808421231684E-2</v>
      </c>
      <c r="M8080">
        <f t="shared" ca="1" si="126"/>
        <v>2.6054729910232286</v>
      </c>
    </row>
    <row r="8081" spans="1:13" x14ac:dyDescent="0.25">
      <c r="A8081" s="9"/>
      <c r="H8081" s="9"/>
      <c r="J8081">
        <v>4</v>
      </c>
      <c r="K8081">
        <f ca="1">SIMULATION!$D$3*SIMULATION!$D$17/$H8077/(SIMULATION!$D$17-$I8077)*(((EXP(-$I8077*$J8081))/(1-EXP(-SIMULATION!$D$4*$I8077)))-(EXP(-SIMULATION!$D$17*$J8081)/(1-EXP(-SIMULATION!$D$4*SIMULATION!$D$17))))</f>
        <v>2.6435754472211705</v>
      </c>
      <c r="L8081">
        <v>0.61285096478990908</v>
      </c>
      <c r="M8081">
        <f t="shared" ca="1" si="126"/>
        <v>4.2636932105455809</v>
      </c>
    </row>
    <row r="8082" spans="1:13" x14ac:dyDescent="0.25">
      <c r="A8082" s="9"/>
      <c r="H8082" s="9"/>
      <c r="J8082">
        <v>5</v>
      </c>
      <c r="K8082">
        <f ca="1">SIMULATION!$D$3*SIMULATION!$D$17/$H8077/(SIMULATION!$D$17-$I8077)*(((EXP(-$I8077*$J8082))/(1-EXP(-SIMULATION!$D$4*$I8077)))-(EXP(-SIMULATION!$D$17*$J8082)/(1-EXP(-SIMULATION!$D$4*SIMULATION!$D$17))))</f>
        <v>2.6259272465861891</v>
      </c>
      <c r="L8082">
        <v>-0.13801001136479712</v>
      </c>
      <c r="M8082">
        <f t="shared" ca="1" si="126"/>
        <v>2.263522997441699</v>
      </c>
    </row>
    <row r="8083" spans="1:13" x14ac:dyDescent="0.25">
      <c r="A8083" s="9"/>
      <c r="H8083" s="9"/>
      <c r="J8083">
        <v>6</v>
      </c>
      <c r="K8083">
        <f ca="1">SIMULATION!$D$3*SIMULATION!$D$17/$H8077/(SIMULATION!$D$17-$I8077)*(((EXP(-$I8077*$J8083))/(1-EXP(-SIMULATION!$D$4*$I8077)))-(EXP(-SIMULATION!$D$17*$J8083)/(1-EXP(-SIMULATION!$D$4*SIMULATION!$D$17))))</f>
        <v>2.5438100934741716</v>
      </c>
      <c r="L8083">
        <v>-0.22154638225640008</v>
      </c>
      <c r="M8083">
        <f t="shared" ca="1" si="126"/>
        <v>1.9802381701176539</v>
      </c>
    </row>
    <row r="8084" spans="1:13" x14ac:dyDescent="0.25">
      <c r="A8084" s="9"/>
      <c r="H8084" s="9"/>
      <c r="J8084">
        <v>7</v>
      </c>
      <c r="K8084">
        <f ca="1">SIMULATION!$D$3*SIMULATION!$D$17/$H8077/(SIMULATION!$D$17-$I8077)*(((EXP(-$I8077*$J8084))/(1-EXP(-SIMULATION!$D$4*$I8077)))-(EXP(-SIMULATION!$D$17*$J8084)/(1-EXP(-SIMULATION!$D$4*SIMULATION!$D$17))))</f>
        <v>2.4257600270120192</v>
      </c>
      <c r="L8084">
        <v>-0.36668217261337566</v>
      </c>
      <c r="M8084">
        <f t="shared" ca="1" si="126"/>
        <v>1.5362770700685713</v>
      </c>
    </row>
    <row r="8085" spans="1:13" x14ac:dyDescent="0.25">
      <c r="A8085" s="9"/>
      <c r="H8085" s="9"/>
      <c r="J8085">
        <v>8</v>
      </c>
      <c r="K8085">
        <f ca="1">SIMULATION!$D$3*SIMULATION!$D$17/$H8077/(SIMULATION!$D$17-$I8077)*(((EXP(-$I8077*$J8085))/(1-EXP(-SIMULATION!$D$4*$I8077)))-(EXP(-SIMULATION!$D$17*$J8085)/(1-EXP(-SIMULATION!$D$4*SIMULATION!$D$17))))</f>
        <v>2.2896548052275327</v>
      </c>
      <c r="L8085">
        <v>-0.3219144936097259</v>
      </c>
      <c r="M8085">
        <f t="shared" ca="1" si="126"/>
        <v>1.552581738061636</v>
      </c>
    </row>
    <row r="8086" spans="1:13" x14ac:dyDescent="0.25">
      <c r="A8086" s="9"/>
      <c r="H8086" s="9"/>
      <c r="J8086">
        <v>9</v>
      </c>
      <c r="K8086">
        <f ca="1">SIMULATION!$D$3*SIMULATION!$D$17/$H8077/(SIMULATION!$D$17-$I8077)*(((EXP(-$I8077*$J8086))/(1-EXP(-SIMULATION!$D$4*$I8077)))-(EXP(-SIMULATION!$D$17*$J8086)/(1-EXP(-SIMULATION!$D$4*SIMULATION!$D$17))))</f>
        <v>2.1465731658868896</v>
      </c>
      <c r="L8086">
        <v>0.14615204238198728</v>
      </c>
      <c r="M8086">
        <f t="shared" ca="1" si="126"/>
        <v>2.4602992182036272</v>
      </c>
    </row>
    <row r="8087" spans="1:13" x14ac:dyDescent="0.25">
      <c r="A8087" s="9"/>
      <c r="H8087" s="9"/>
      <c r="J8087">
        <v>10</v>
      </c>
      <c r="K8087">
        <f ca="1">SIMULATION!$D$3*SIMULATION!$D$17/$H8077/(SIMULATION!$D$17-$I8077)*(((EXP(-$I8077*$J8087))/(1-EXP(-SIMULATION!$D$4*$I8077)))-(EXP(-SIMULATION!$D$17*$J8087)/(1-EXP(-SIMULATION!$D$4*SIMULATION!$D$17))))</f>
        <v>2.0032655740395353</v>
      </c>
      <c r="L8087">
        <v>0.334803116705368</v>
      </c>
      <c r="M8087">
        <f t="shared" ca="1" si="126"/>
        <v>2.6739651318165398</v>
      </c>
    </row>
    <row r="8088" spans="1:13" x14ac:dyDescent="0.25">
      <c r="A8088" s="9"/>
      <c r="H8088" s="9"/>
      <c r="J8088">
        <v>11</v>
      </c>
      <c r="K8088">
        <f ca="1">SIMULATION!$D$3*SIMULATION!$D$17/$H8077/(SIMULATION!$D$17-$I8077)*(((EXP(-$I8077*$J8088))/(1-EXP(-SIMULATION!$D$4*$I8077)))-(EXP(-SIMULATION!$D$17*$J8088)/(1-EXP(-SIMULATION!$D$4*SIMULATION!$D$17))))</f>
        <v>1.8637353559001848</v>
      </c>
      <c r="L8088">
        <v>0.17250151897460198</v>
      </c>
      <c r="M8088">
        <f t="shared" ca="1" si="126"/>
        <v>2.1852325357596372</v>
      </c>
    </row>
    <row r="8089" spans="1:13" x14ac:dyDescent="0.25">
      <c r="A8089" s="9"/>
      <c r="H8089" s="9"/>
      <c r="J8089">
        <v>12</v>
      </c>
      <c r="K8089">
        <f ca="1">SIMULATION!$D$3*SIMULATION!$D$17/$H8077/(SIMULATION!$D$17-$I8077)*(((EXP(-$I8077*$J8089))/(1-EXP(-SIMULATION!$D$4*$I8077)))-(EXP(-SIMULATION!$D$17*$J8089)/(1-EXP(-SIMULATION!$D$4*SIMULATION!$D$17))))</f>
        <v>1.7302499124330131</v>
      </c>
      <c r="L8089">
        <v>-5.4912416845890905E-2</v>
      </c>
      <c r="M8089">
        <f t="shared" ca="1" si="126"/>
        <v>1.6352377079939253</v>
      </c>
    </row>
    <row r="8090" spans="1:13" x14ac:dyDescent="0.25">
      <c r="A8090" s="9"/>
      <c r="H8090" s="9"/>
      <c r="J8090">
        <v>13</v>
      </c>
      <c r="K8090">
        <f ca="1">SIMULATION!$D$3*SIMULATION!$D$17/$H8077/(SIMULATION!$D$17-$I8077)*(((EXP(-$I8077*$J8090))/(1-EXP(-SIMULATION!$D$4*$I8077)))-(EXP(-SIMULATION!$D$17*$J8090)/(1-EXP(-SIMULATION!$D$4*SIMULATION!$D$17))))</f>
        <v>1.6039868673139108</v>
      </c>
      <c r="L8090">
        <v>-9.1642318897304204E-2</v>
      </c>
      <c r="M8090">
        <f t="shared" ca="1" si="126"/>
        <v>1.4569937913124413</v>
      </c>
    </row>
    <row r="8091" spans="1:13" x14ac:dyDescent="0.25">
      <c r="A8091" s="9"/>
      <c r="H8091" s="9"/>
      <c r="J8091">
        <v>14</v>
      </c>
      <c r="K8091">
        <f ca="1">SIMULATION!$D$3*SIMULATION!$D$17/$H8077/(SIMULATION!$D$17-$I8077)*(((EXP(-$I8077*$J8091))/(1-EXP(-SIMULATION!$D$4*$I8077)))-(EXP(-SIMULATION!$D$17*$J8091)/(1-EXP(-SIMULATION!$D$4*SIMULATION!$D$17))))</f>
        <v>1.4854464134837504</v>
      </c>
      <c r="L8091">
        <v>-4.5148503903939083E-2</v>
      </c>
      <c r="M8091">
        <f t="shared" ca="1" si="126"/>
        <v>1.4183807302854869</v>
      </c>
    </row>
    <row r="8092" spans="1:13" x14ac:dyDescent="0.25">
      <c r="A8092" s="9"/>
      <c r="H8092" s="9"/>
      <c r="J8092">
        <v>15</v>
      </c>
      <c r="K8092">
        <f ca="1">SIMULATION!$D$3*SIMULATION!$D$17/$H8077/(SIMULATION!$D$17-$I8077)*(((EXP(-$I8077*$J8092))/(1-EXP(-SIMULATION!$D$4*$I8077)))-(EXP(-SIMULATION!$D$17*$J8092)/(1-EXP(-SIMULATION!$D$4*SIMULATION!$D$17))))</f>
        <v>1.3747139648346558</v>
      </c>
      <c r="L8092">
        <v>0.1388903731650466</v>
      </c>
      <c r="M8092">
        <f t="shared" ca="1" si="126"/>
        <v>1.5656485004057419</v>
      </c>
    </row>
    <row r="8093" spans="1:13" x14ac:dyDescent="0.25">
      <c r="A8093" s="9"/>
      <c r="H8093" s="9"/>
      <c r="J8093">
        <v>16</v>
      </c>
      <c r="K8093">
        <f ca="1">SIMULATION!$D$3*SIMULATION!$D$17/$H8077/(SIMULATION!$D$17-$I8077)*(((EXP(-$I8077*$J8093))/(1-EXP(-SIMULATION!$D$4*$I8077)))-(EXP(-SIMULATION!$D$17*$J8093)/(1-EXP(-SIMULATION!$D$4*SIMULATION!$D$17))))</f>
        <v>1.2716270006079318</v>
      </c>
      <c r="L8093">
        <v>0.72747236961647777</v>
      </c>
      <c r="M8093">
        <f t="shared" ca="1" si="126"/>
        <v>2.1967005080084783</v>
      </c>
    </row>
    <row r="8094" spans="1:13" x14ac:dyDescent="0.25">
      <c r="A8094" s="9"/>
      <c r="H8094" s="9"/>
      <c r="J8094">
        <v>17</v>
      </c>
      <c r="K8094">
        <f ca="1">SIMULATION!$D$3*SIMULATION!$D$17/$H8077/(SIMULATION!$D$17-$I8077)*(((EXP(-$I8077*$J8094))/(1-EXP(-SIMULATION!$D$4*$I8077)))-(EXP(-SIMULATION!$D$17*$J8094)/(1-EXP(-SIMULATION!$D$4*SIMULATION!$D$17))))</f>
        <v>1.1758806257919656</v>
      </c>
      <c r="L8094">
        <v>3.039065358807002E-2</v>
      </c>
      <c r="M8094">
        <f t="shared" ca="1" si="126"/>
        <v>1.2116164065513322</v>
      </c>
    </row>
    <row r="8095" spans="1:13" x14ac:dyDescent="0.25">
      <c r="A8095" s="9"/>
      <c r="H8095" s="9"/>
      <c r="J8095">
        <v>18</v>
      </c>
      <c r="K8095">
        <f ca="1">SIMULATION!$D$3*SIMULATION!$D$17/$H8077/(SIMULATION!$D$17-$I8077)*(((EXP(-$I8077*$J8095))/(1-EXP(-SIMULATION!$D$4*$I8077)))-(EXP(-SIMULATION!$D$17*$J8095)/(1-EXP(-SIMULATION!$D$4*SIMULATION!$D$17))))</f>
        <v>1.0870939623986007</v>
      </c>
      <c r="L8095">
        <v>-2.3280703978255612E-2</v>
      </c>
      <c r="M8095">
        <f t="shared" ca="1" si="126"/>
        <v>1.0617856496634499</v>
      </c>
    </row>
    <row r="8096" spans="1:13" x14ac:dyDescent="0.25">
      <c r="A8096" s="9"/>
      <c r="H8096" s="9"/>
      <c r="J8096">
        <v>19</v>
      </c>
      <c r="K8096">
        <f ca="1">SIMULATION!$D$3*SIMULATION!$D$17/$H8077/(SIMULATION!$D$17-$I8077)*(((EXP(-$I8077*$J8096))/(1-EXP(-SIMULATION!$D$4*$I8077)))-(EXP(-SIMULATION!$D$17*$J8096)/(1-EXP(-SIMULATION!$D$4*SIMULATION!$D$17))))</f>
        <v>1.0048515355308412</v>
      </c>
      <c r="L8096">
        <v>-0.24518231947463187</v>
      </c>
      <c r="M8096">
        <f t="shared" ca="1" si="126"/>
        <v>0.75847970532174402</v>
      </c>
    </row>
    <row r="8097" spans="1:13" x14ac:dyDescent="0.25">
      <c r="A8097" s="9"/>
      <c r="H8097" s="9"/>
      <c r="J8097">
        <v>20</v>
      </c>
      <c r="K8097">
        <f ca="1">SIMULATION!$D$3*SIMULATION!$D$17/$H8077/(SIMULATION!$D$17-$I8077)*(((EXP(-$I8077*$J8097))/(1-EXP(-SIMULATION!$D$4*$I8077)))-(EXP(-SIMULATION!$D$17*$J8097)/(1-EXP(-SIMULATION!$D$4*SIMULATION!$D$17))))</f>
        <v>0.92872872357852687</v>
      </c>
      <c r="L8097">
        <v>0.95165800752108376</v>
      </c>
      <c r="M8097">
        <f t="shared" ca="1" si="126"/>
        <v>1.8125608501868673</v>
      </c>
    </row>
    <row r="8098" spans="1:13" x14ac:dyDescent="0.25">
      <c r="A8098" s="9"/>
      <c r="H8098" s="9"/>
      <c r="J8098">
        <v>21</v>
      </c>
      <c r="K8098">
        <f ca="1">SIMULATION!$D$3*SIMULATION!$D$17/$H8077/(SIMULATION!$D$17-$I8077)*(((EXP(-$I8077*$J8098))/(1-EXP(-SIMULATION!$D$4*$I8077)))-(EXP(-SIMULATION!$D$17*$J8098)/(1-EXP(-SIMULATION!$D$4*SIMULATION!$D$17))))</f>
        <v>0.85830707770080383</v>
      </c>
      <c r="L8098">
        <v>-0.12463981621868904</v>
      </c>
      <c r="M8098">
        <f t="shared" ca="1" si="126"/>
        <v>0.75132784127697561</v>
      </c>
    </row>
    <row r="8099" spans="1:13" x14ac:dyDescent="0.25">
      <c r="A8099" s="9"/>
      <c r="H8099" s="9"/>
      <c r="J8099">
        <v>22</v>
      </c>
      <c r="K8099">
        <f ca="1">SIMULATION!$D$3*SIMULATION!$D$17/$H8077/(SIMULATION!$D$17-$I8077)*(((EXP(-$I8077*$J8099))/(1-EXP(-SIMULATION!$D$4*$I8077)))-(EXP(-SIMULATION!$D$17*$J8099)/(1-EXP(-SIMULATION!$D$4*SIMULATION!$D$17))))</f>
        <v>0.79318322449839229</v>
      </c>
      <c r="L8099">
        <v>0.66219458257796471</v>
      </c>
      <c r="M8099">
        <f t="shared" ca="1" si="126"/>
        <v>1.3184248587529492</v>
      </c>
    </row>
    <row r="8100" spans="1:13" x14ac:dyDescent="0.25">
      <c r="A8100" s="9"/>
      <c r="H8100" s="9"/>
      <c r="J8100">
        <v>23</v>
      </c>
      <c r="K8100">
        <f ca="1">SIMULATION!$D$3*SIMULATION!$D$17/$H8077/(SIMULATION!$D$17-$I8077)*(((EXP(-$I8077*$J8100))/(1-EXP(-SIMULATION!$D$4*$I8077)))-(EXP(-SIMULATION!$D$17*$J8100)/(1-EXP(-SIMULATION!$D$4*SIMULATION!$D$17))))</f>
        <v>0.73297372612096978</v>
      </c>
      <c r="L8100">
        <v>-0.18664386862718382</v>
      </c>
      <c r="M8100">
        <f t="shared" ca="1" si="126"/>
        <v>0.59616867427567011</v>
      </c>
    </row>
    <row r="8101" spans="1:13" x14ac:dyDescent="0.25">
      <c r="A8101" s="9"/>
      <c r="H8101" s="9"/>
      <c r="J8101">
        <v>24</v>
      </c>
      <c r="K8101">
        <f ca="1">SIMULATION!$D$3*SIMULATION!$D$17/$H8077/(SIMULATION!$D$17-$I8077)*(((EXP(-$I8077*$J8101))/(1-EXP(-SIMULATION!$D$4*$I8077)))-(EXP(-SIMULATION!$D$17*$J8101)/(1-EXP(-SIMULATION!$D$4*SIMULATION!$D$17))))</f>
        <v>0.67731741400404588</v>
      </c>
      <c r="L8101">
        <v>-0.29028332618427155</v>
      </c>
      <c r="M8101">
        <f t="shared" ca="1" si="126"/>
        <v>0.48070346218442211</v>
      </c>
    </row>
    <row r="8102" spans="1:13" x14ac:dyDescent="0.25">
      <c r="A8102" s="9">
        <v>325</v>
      </c>
      <c r="B8102" s="2">
        <f ca="1">NORMINV(RAND(),SIMULATION!D7,SIMULATION!D8)</f>
        <v>66.444752819758975</v>
      </c>
      <c r="C8102" s="2">
        <v>2</v>
      </c>
      <c r="D8102" s="2">
        <f ca="1">SIMULATION!$D$11*(1+(SIMULATION!$D$12*LN(1+$C8102)))*(1+(SIMULATION!$D$13*(($B8102/63.5)-1)))</f>
        <v>10.456743742138887</v>
      </c>
      <c r="E8102" s="2">
        <v>4.7070611352640776E-2</v>
      </c>
      <c r="F8102" s="2">
        <f ca="1">D8102*(1+E8102)</f>
        <v>10.948949062839263</v>
      </c>
      <c r="G8102" s="2">
        <v>0.23888084698726983</v>
      </c>
      <c r="H8102" s="9">
        <f>SIMULATION!$D$15*EXP($G$8102)</f>
        <v>280.32197862380758</v>
      </c>
      <c r="I8102" s="2">
        <f ca="1">$F8102/$H8102</f>
        <v>3.9058475245470375E-2</v>
      </c>
      <c r="J8102">
        <v>0</v>
      </c>
      <c r="K8102">
        <f ca="1">SIMULATION!$D$3*SIMULATION!$D$17/$H8102/(SIMULATION!$D$17-$I8102)*(((EXP(-$I8102*$J8102))/(1-EXP(-SIMULATION!$D$4*$I8102)))-(EXP(-SIMULATION!$D$17*$J8102)/(1-EXP(-SIMULATION!$D$4*SIMULATION!$D$17))))</f>
        <v>1.3845837937692855</v>
      </c>
      <c r="L8102">
        <v>-0.30176567003814886</v>
      </c>
      <c r="M8102">
        <f t="shared" ca="1" si="126"/>
        <v>0.96676393751853507</v>
      </c>
    </row>
    <row r="8103" spans="1:13" x14ac:dyDescent="0.25">
      <c r="A8103" s="9"/>
      <c r="H8103" s="9"/>
      <c r="J8103">
        <v>1</v>
      </c>
      <c r="K8103">
        <f ca="1">SIMULATION!$D$3*SIMULATION!$D$17/$H8102/(SIMULATION!$D$17-$I8102)*(((EXP(-$I8102*$J8103))/(1-EXP(-SIMULATION!$D$4*$I8102)))-(EXP(-SIMULATION!$D$17*$J8103)/(1-EXP(-SIMULATION!$D$4*SIMULATION!$D$17))))</f>
        <v>2.0216933205113743</v>
      </c>
      <c r="L8103">
        <v>-0.4343073509071072</v>
      </c>
      <c r="M8103">
        <f t="shared" ca="1" si="126"/>
        <v>1.1436570501334862</v>
      </c>
    </row>
    <row r="8104" spans="1:13" x14ac:dyDescent="0.25">
      <c r="A8104" s="9"/>
      <c r="H8104" s="9"/>
      <c r="J8104">
        <v>2</v>
      </c>
      <c r="K8104">
        <f ca="1">SIMULATION!$D$3*SIMULATION!$D$17/$H8102/(SIMULATION!$D$17-$I8102)*(((EXP(-$I8102*$J8104))/(1-EXP(-SIMULATION!$D$4*$I8102)))-(EXP(-SIMULATION!$D$17*$J8104)/(1-EXP(-SIMULATION!$D$4*SIMULATION!$D$17))))</f>
        <v>2.3865140756524617</v>
      </c>
      <c r="L8104">
        <v>0.23628554658170556</v>
      </c>
      <c r="M8104">
        <f t="shared" ca="1" si="126"/>
        <v>2.9504128584429372</v>
      </c>
    </row>
    <row r="8105" spans="1:13" x14ac:dyDescent="0.25">
      <c r="A8105" s="9"/>
      <c r="H8105" s="9"/>
      <c r="J8105">
        <v>3</v>
      </c>
      <c r="K8105">
        <f ca="1">SIMULATION!$D$3*SIMULATION!$D$17/$H8102/(SIMULATION!$D$17-$I8102)*(((EXP(-$I8102*$J8105))/(1-EXP(-SIMULATION!$D$4*$I8102)))-(EXP(-SIMULATION!$D$17*$J8105)/(1-EXP(-SIMULATION!$D$4*SIMULATION!$D$17))))</f>
        <v>2.5785101232692806</v>
      </c>
      <c r="L8105">
        <v>-1.8302990080946987E-2</v>
      </c>
      <c r="M8105">
        <f t="shared" ca="1" si="126"/>
        <v>2.5313156780594617</v>
      </c>
    </row>
    <row r="8106" spans="1:13" x14ac:dyDescent="0.25">
      <c r="A8106" s="9"/>
      <c r="H8106" s="9"/>
      <c r="J8106">
        <v>4</v>
      </c>
      <c r="K8106">
        <f ca="1">SIMULATION!$D$3*SIMULATION!$D$17/$H8102/(SIMULATION!$D$17-$I8102)*(((EXP(-$I8102*$J8106))/(1-EXP(-SIMULATION!$D$4*$I8102)))-(EXP(-SIMULATION!$D$17*$J8106)/(1-EXP(-SIMULATION!$D$4*SIMULATION!$D$17))))</f>
        <v>2.6613566888479698</v>
      </c>
      <c r="L8106">
        <v>-5.2713462821939533E-2</v>
      </c>
      <c r="M8106">
        <f t="shared" ca="1" si="126"/>
        <v>2.5210673619744624</v>
      </c>
    </row>
    <row r="8107" spans="1:13" x14ac:dyDescent="0.25">
      <c r="A8107" s="9"/>
      <c r="H8107" s="9"/>
      <c r="J8107">
        <v>5</v>
      </c>
      <c r="K8107">
        <f ca="1">SIMULATION!$D$3*SIMULATION!$D$17/$H8102/(SIMULATION!$D$17-$I8102)*(((EXP(-$I8102*$J8107))/(1-EXP(-SIMULATION!$D$4*$I8102)))-(EXP(-SIMULATION!$D$17*$J8107)/(1-EXP(-SIMULATION!$D$4*SIMULATION!$D$17))))</f>
        <v>2.6757970837076326</v>
      </c>
      <c r="L8107">
        <v>9.578374681640156E-2</v>
      </c>
      <c r="M8107">
        <f t="shared" ca="1" si="126"/>
        <v>2.9320949541055503</v>
      </c>
    </row>
    <row r="8108" spans="1:13" x14ac:dyDescent="0.25">
      <c r="A8108" s="9"/>
      <c r="H8108" s="9"/>
      <c r="J8108">
        <v>6</v>
      </c>
      <c r="K8108">
        <f ca="1">SIMULATION!$D$3*SIMULATION!$D$17/$H8102/(SIMULATION!$D$17-$I8102)*(((EXP(-$I8102*$J8108))/(1-EXP(-SIMULATION!$D$4*$I8102)))-(EXP(-SIMULATION!$D$17*$J8108)/(1-EXP(-SIMULATION!$D$4*SIMULATION!$D$17))))</f>
        <v>2.64788164072815</v>
      </c>
      <c r="L8108">
        <v>0.76006378430005506</v>
      </c>
      <c r="M8108">
        <f t="shared" ca="1" si="126"/>
        <v>4.6604405809586265</v>
      </c>
    </row>
    <row r="8109" spans="1:13" x14ac:dyDescent="0.25">
      <c r="A8109" s="9"/>
      <c r="H8109" s="9"/>
      <c r="J8109">
        <v>7</v>
      </c>
      <c r="K8109">
        <f ca="1">SIMULATION!$D$3*SIMULATION!$D$17/$H8102/(SIMULATION!$D$17-$I8102)*(((EXP(-$I8102*$J8109))/(1-EXP(-SIMULATION!$D$4*$I8102)))-(EXP(-SIMULATION!$D$17*$J8109)/(1-EXP(-SIMULATION!$D$4*SIMULATION!$D$17))))</f>
        <v>2.594247334399113</v>
      </c>
      <c r="L8109">
        <v>-9.7641025174010951E-2</v>
      </c>
      <c r="M8109">
        <f t="shared" ca="1" si="126"/>
        <v>2.3409423651134382</v>
      </c>
    </row>
    <row r="8110" spans="1:13" x14ac:dyDescent="0.25">
      <c r="A8110" s="9"/>
      <c r="H8110" s="9"/>
      <c r="J8110">
        <v>8</v>
      </c>
      <c r="K8110">
        <f ca="1">SIMULATION!$D$3*SIMULATION!$D$17/$H8102/(SIMULATION!$D$17-$I8102)*(((EXP(-$I8102*$J8110))/(1-EXP(-SIMULATION!$D$4*$I8102)))-(EXP(-SIMULATION!$D$17*$J8110)/(1-EXP(-SIMULATION!$D$4*SIMULATION!$D$17))))</f>
        <v>2.5255010029877871</v>
      </c>
      <c r="L8110">
        <v>7.8327791848763748E-2</v>
      </c>
      <c r="M8110">
        <f t="shared" ca="1" si="126"/>
        <v>2.7233179198636583</v>
      </c>
    </row>
    <row r="8111" spans="1:13" x14ac:dyDescent="0.25">
      <c r="A8111" s="9"/>
      <c r="H8111" s="9"/>
      <c r="J8111">
        <v>9</v>
      </c>
      <c r="K8111">
        <f ca="1">SIMULATION!$D$3*SIMULATION!$D$17/$H8102/(SIMULATION!$D$17-$I8102)*(((EXP(-$I8102*$J8111))/(1-EXP(-SIMULATION!$D$4*$I8102)))-(EXP(-SIMULATION!$D$17*$J8111)/(1-EXP(-SIMULATION!$D$4*SIMULATION!$D$17))))</f>
        <v>2.4483873162224064</v>
      </c>
      <c r="L8111">
        <v>0.20112274637194655</v>
      </c>
      <c r="M8111">
        <f t="shared" ca="1" si="126"/>
        <v>2.9408136974432963</v>
      </c>
    </row>
    <row r="8112" spans="1:13" x14ac:dyDescent="0.25">
      <c r="A8112" s="9"/>
      <c r="H8112" s="9"/>
      <c r="J8112">
        <v>10</v>
      </c>
      <c r="K8112">
        <f ca="1">SIMULATION!$D$3*SIMULATION!$D$17/$H8102/(SIMULATION!$D$17-$I8102)*(((EXP(-$I8102*$J8112))/(1-EXP(-SIMULATION!$D$4*$I8102)))-(EXP(-SIMULATION!$D$17*$J8112)/(1-EXP(-SIMULATION!$D$4*SIMULATION!$D$17))))</f>
        <v>2.3671779815876861</v>
      </c>
      <c r="L8112">
        <v>0.20299366382106612</v>
      </c>
      <c r="M8112">
        <f t="shared" ca="1" si="126"/>
        <v>2.8477001129867268</v>
      </c>
    </row>
    <row r="8113" spans="1:13" x14ac:dyDescent="0.25">
      <c r="A8113" s="9"/>
      <c r="H8113" s="9"/>
      <c r="J8113">
        <v>11</v>
      </c>
      <c r="K8113">
        <f ca="1">SIMULATION!$D$3*SIMULATION!$D$17/$H8102/(SIMULATION!$D$17-$I8102)*(((EXP(-$I8102*$J8113))/(1-EXP(-SIMULATION!$D$4*$I8102)))-(EXP(-SIMULATION!$D$17*$J8113)/(1-EXP(-SIMULATION!$D$4*SIMULATION!$D$17))))</f>
        <v>2.2845619044832088</v>
      </c>
      <c r="L8113">
        <v>0.2280251592022316</v>
      </c>
      <c r="M8113">
        <f t="shared" ca="1" si="126"/>
        <v>2.8054994964603459</v>
      </c>
    </row>
    <row r="8114" spans="1:13" x14ac:dyDescent="0.25">
      <c r="A8114" s="9"/>
      <c r="H8114" s="9"/>
      <c r="J8114">
        <v>12</v>
      </c>
      <c r="K8114">
        <f ca="1">SIMULATION!$D$3*SIMULATION!$D$17/$H8102/(SIMULATION!$D$17-$I8102)*(((EXP(-$I8102*$J8114))/(1-EXP(-SIMULATION!$D$4*$I8102)))-(EXP(-SIMULATION!$D$17*$J8114)/(1-EXP(-SIMULATION!$D$4*SIMULATION!$D$17))))</f>
        <v>2.2022155504502865</v>
      </c>
      <c r="L8114">
        <v>-0.14073341454619107</v>
      </c>
      <c r="M8114">
        <f t="shared" ca="1" si="126"/>
        <v>1.892290236468698</v>
      </c>
    </row>
    <row r="8115" spans="1:13" x14ac:dyDescent="0.25">
      <c r="A8115" s="9"/>
      <c r="H8115" s="9"/>
      <c r="J8115">
        <v>13</v>
      </c>
      <c r="K8115">
        <f ca="1">SIMULATION!$D$3*SIMULATION!$D$17/$H8102/(SIMULATION!$D$17-$I8102)*(((EXP(-$I8102*$J8115))/(1-EXP(-SIMULATION!$D$4*$I8102)))-(EXP(-SIMULATION!$D$17*$J8115)/(1-EXP(-SIMULATION!$D$4*SIMULATION!$D$17))))</f>
        <v>2.121168375955957</v>
      </c>
      <c r="L8115">
        <v>0.45223913446524455</v>
      </c>
      <c r="M8115">
        <f t="shared" ca="1" si="126"/>
        <v>3.0804437263533275</v>
      </c>
    </row>
    <row r="8116" spans="1:13" x14ac:dyDescent="0.25">
      <c r="A8116" s="9"/>
      <c r="H8116" s="9"/>
      <c r="J8116">
        <v>14</v>
      </c>
      <c r="K8116">
        <f ca="1">SIMULATION!$D$3*SIMULATION!$D$17/$H8102/(SIMULATION!$D$17-$I8102)*(((EXP(-$I8102*$J8116))/(1-EXP(-SIMULATION!$D$4*$I8102)))-(EXP(-SIMULATION!$D$17*$J8116)/(1-EXP(-SIMULATION!$D$4*SIMULATION!$D$17))))</f>
        <v>2.0420369368599416</v>
      </c>
      <c r="L8116">
        <v>0.13610575545985412</v>
      </c>
      <c r="M8116">
        <f t="shared" ca="1" si="126"/>
        <v>2.3199699168281902</v>
      </c>
    </row>
    <row r="8117" spans="1:13" x14ac:dyDescent="0.25">
      <c r="A8117" s="9"/>
      <c r="H8117" s="9"/>
      <c r="J8117">
        <v>15</v>
      </c>
      <c r="K8117">
        <f ca="1">SIMULATION!$D$3*SIMULATION!$D$17/$H8102/(SIMULATION!$D$17-$I8102)*(((EXP(-$I8102*$J8117))/(1-EXP(-SIMULATION!$D$4*$I8102)))-(EXP(-SIMULATION!$D$17*$J8117)/(1-EXP(-SIMULATION!$D$4*SIMULATION!$D$17))))</f>
        <v>1.9651748449749022</v>
      </c>
      <c r="L8117">
        <v>0.33069573162158389</v>
      </c>
      <c r="M8117">
        <f t="shared" ca="1" si="126"/>
        <v>2.6150497780982103</v>
      </c>
    </row>
    <row r="8118" spans="1:13" x14ac:dyDescent="0.25">
      <c r="A8118" s="9"/>
      <c r="H8118" s="9"/>
      <c r="J8118">
        <v>16</v>
      </c>
      <c r="K8118">
        <f ca="1">SIMULATION!$D$3*SIMULATION!$D$17/$H8102/(SIMULATION!$D$17-$I8102)*(((EXP(-$I8102*$J8118))/(1-EXP(-SIMULATION!$D$4*$I8102)))-(EXP(-SIMULATION!$D$17*$J8118)/(1-EXP(-SIMULATION!$D$4*SIMULATION!$D$17))))</f>
        <v>1.8907688005636019</v>
      </c>
      <c r="L8118">
        <v>0.17843851842303454</v>
      </c>
      <c r="M8118">
        <f t="shared" ca="1" si="126"/>
        <v>2.2281547840166693</v>
      </c>
    </row>
    <row r="8119" spans="1:13" x14ac:dyDescent="0.25">
      <c r="A8119" s="9"/>
      <c r="H8119" s="9"/>
      <c r="J8119">
        <v>17</v>
      </c>
      <c r="K8119">
        <f ca="1">SIMULATION!$D$3*SIMULATION!$D$17/$H8102/(SIMULATION!$D$17-$I8102)*(((EXP(-$I8102*$J8119))/(1-EXP(-SIMULATION!$D$4*$I8102)))-(EXP(-SIMULATION!$D$17*$J8119)/(1-EXP(-SIMULATION!$D$4*SIMULATION!$D$17))))</f>
        <v>1.8189000714123882</v>
      </c>
      <c r="L8119">
        <v>0.2125288734307943</v>
      </c>
      <c r="M8119">
        <f t="shared" ca="1" si="126"/>
        <v>2.205468854472854</v>
      </c>
    </row>
    <row r="8120" spans="1:13" x14ac:dyDescent="0.25">
      <c r="A8120" s="9"/>
      <c r="H8120" s="9"/>
      <c r="J8120">
        <v>18</v>
      </c>
      <c r="K8120">
        <f ca="1">SIMULATION!$D$3*SIMULATION!$D$17/$H8102/(SIMULATION!$D$17-$I8102)*(((EXP(-$I8102*$J8120))/(1-EXP(-SIMULATION!$D$4*$I8102)))-(EXP(-SIMULATION!$D$17*$J8120)/(1-EXP(-SIMULATION!$D$4*SIMULATION!$D$17))))</f>
        <v>1.7495838315640724</v>
      </c>
      <c r="L8120">
        <v>-0.52102004588740458</v>
      </c>
      <c r="M8120">
        <f t="shared" ca="1" si="126"/>
        <v>0.8380155833586983</v>
      </c>
    </row>
    <row r="8121" spans="1:13" x14ac:dyDescent="0.25">
      <c r="A8121" s="9"/>
      <c r="H8121" s="9"/>
      <c r="J8121">
        <v>19</v>
      </c>
      <c r="K8121">
        <f ca="1">SIMULATION!$D$3*SIMULATION!$D$17/$H8102/(SIMULATION!$D$17-$I8102)*(((EXP(-$I8102*$J8121))/(1-EXP(-SIMULATION!$D$4*$I8102)))-(EXP(-SIMULATION!$D$17*$J8121)/(1-EXP(-SIMULATION!$D$4*SIMULATION!$D$17))))</f>
        <v>1.6827943142258595</v>
      </c>
      <c r="L8121">
        <v>8.7062289222301206E-2</v>
      </c>
      <c r="M8121">
        <f t="shared" ca="1" si="126"/>
        <v>1.8293022395126353</v>
      </c>
    </row>
    <row r="8122" spans="1:13" x14ac:dyDescent="0.25">
      <c r="A8122" s="9"/>
      <c r="H8122" s="9"/>
      <c r="J8122">
        <v>20</v>
      </c>
      <c r="K8122">
        <f ca="1">SIMULATION!$D$3*SIMULATION!$D$17/$H8102/(SIMULATION!$D$17-$I8102)*(((EXP(-$I8102*$J8122))/(1-EXP(-SIMULATION!$D$4*$I8102)))-(EXP(-SIMULATION!$D$17*$J8122)/(1-EXP(-SIMULATION!$D$4*SIMULATION!$D$17))))</f>
        <v>1.6184808762131462</v>
      </c>
      <c r="L8122">
        <v>-1.9486998933031219E-3</v>
      </c>
      <c r="M8122">
        <f t="shared" ca="1" si="126"/>
        <v>1.6153269427023564</v>
      </c>
    </row>
    <row r="8123" spans="1:13" x14ac:dyDescent="0.25">
      <c r="A8123" s="9"/>
      <c r="H8123" s="9"/>
      <c r="J8123">
        <v>21</v>
      </c>
      <c r="K8123">
        <f ca="1">SIMULATION!$D$3*SIMULATION!$D$17/$H8102/(SIMULATION!$D$17-$I8102)*(((EXP(-$I8102*$J8123))/(1-EXP(-SIMULATION!$D$4*$I8102)))-(EXP(-SIMULATION!$D$17*$J8123)/(1-EXP(-SIMULATION!$D$4*SIMULATION!$D$17))))</f>
        <v>1.5565782403591226</v>
      </c>
      <c r="L8123">
        <v>0.2781219926764707</v>
      </c>
      <c r="M8123">
        <f t="shared" ca="1" si="126"/>
        <v>1.9894968823246362</v>
      </c>
    </row>
    <row r="8124" spans="1:13" x14ac:dyDescent="0.25">
      <c r="A8124" s="9"/>
      <c r="H8124" s="9"/>
      <c r="J8124">
        <v>22</v>
      </c>
      <c r="K8124">
        <f ca="1">SIMULATION!$D$3*SIMULATION!$D$17/$H8102/(SIMULATION!$D$17-$I8102)*(((EXP(-$I8102*$J8124))/(1-EXP(-SIMULATION!$D$4*$I8102)))-(EXP(-SIMULATION!$D$17*$J8124)/(1-EXP(-SIMULATION!$D$4*SIMULATION!$D$17))))</f>
        <v>1.4970130090183225</v>
      </c>
      <c r="L8124">
        <v>-0.36302227743466364</v>
      </c>
      <c r="M8124">
        <f t="shared" ca="1" si="126"/>
        <v>0.9535639371351724</v>
      </c>
    </row>
    <row r="8125" spans="1:13" x14ac:dyDescent="0.25">
      <c r="A8125" s="9"/>
      <c r="H8125" s="9"/>
      <c r="J8125">
        <v>23</v>
      </c>
      <c r="K8125">
        <f ca="1">SIMULATION!$D$3*SIMULATION!$D$17/$H8102/(SIMULATION!$D$17-$I8102)*(((EXP(-$I8102*$J8125))/(1-EXP(-SIMULATION!$D$4*$I8102)))-(EXP(-SIMULATION!$D$17*$J8125)/(1-EXP(-SIMULATION!$D$4*SIMULATION!$D$17))))</f>
        <v>1.439707789915043</v>
      </c>
      <c r="L8125">
        <v>0.37304824960266869</v>
      </c>
      <c r="M8125">
        <f t="shared" ca="1" si="126"/>
        <v>1.9767882608821763</v>
      </c>
    </row>
    <row r="8126" spans="1:13" x14ac:dyDescent="0.25">
      <c r="A8126" s="9"/>
      <c r="H8126" s="9"/>
      <c r="J8126">
        <v>24</v>
      </c>
      <c r="K8126">
        <f ca="1">SIMULATION!$D$3*SIMULATION!$D$17/$H8102/(SIMULATION!$D$17-$I8102)*(((EXP(-$I8102*$J8126))/(1-EXP(-SIMULATION!$D$4*$I8102)))-(EXP(-SIMULATION!$D$17*$J8126)/(1-EXP(-SIMULATION!$D$4*SIMULATION!$D$17))))</f>
        <v>1.3845837937692855</v>
      </c>
      <c r="L8126">
        <v>-4.3173628811162067E-2</v>
      </c>
      <c r="M8126">
        <f t="shared" ca="1" si="126"/>
        <v>1.3248062869991399</v>
      </c>
    </row>
    <row r="8127" spans="1:13" x14ac:dyDescent="0.25">
      <c r="A8127" s="9">
        <v>326</v>
      </c>
      <c r="B8127" s="2">
        <f ca="1">NORMINV(RAND(),SIMULATION!D7,SIMULATION!D8)</f>
        <v>62.148943041681576</v>
      </c>
      <c r="C8127" s="2">
        <v>2</v>
      </c>
      <c r="D8127" s="2">
        <f ca="1">SIMULATION!$D$11*(1+(SIMULATION!$D$12*LN(1+$C8127)))*(1+(SIMULATION!$D$13*(($B8127/63.5)-1)))</f>
        <v>10.137729445327505</v>
      </c>
      <c r="E8127" s="2">
        <v>-0.10808439528942658</v>
      </c>
      <c r="F8127" s="2">
        <f ca="1">D8127*(1+E8127)</f>
        <v>9.0419990886214681</v>
      </c>
      <c r="G8127" s="2">
        <v>-0.66822144526976712</v>
      </c>
      <c r="H8127" s="9">
        <f>SIMULATION!$D$15*EXP($G$8127)</f>
        <v>113.16382798232701</v>
      </c>
      <c r="I8127" s="2">
        <f ca="1">$F8127/$H8127</f>
        <v>7.9901848937396963E-2</v>
      </c>
      <c r="J8127">
        <v>0</v>
      </c>
      <c r="K8127">
        <f ca="1">SIMULATION!$D$3*SIMULATION!$D$17/$H8127/(SIMULATION!$D$17-$I8127)*(((EXP(-$I8127*$J8127))/(1-EXP(-SIMULATION!$D$4*$I8127)))-(EXP(-SIMULATION!$D$17*$J8127)/(1-EXP(-SIMULATION!$D$4*SIMULATION!$D$17))))</f>
        <v>1.0203565917161592</v>
      </c>
      <c r="L8127">
        <v>0.29410144390935405</v>
      </c>
      <c r="M8127">
        <f t="shared" ca="1" si="126"/>
        <v>1.3204449386423089</v>
      </c>
    </row>
    <row r="8128" spans="1:13" x14ac:dyDescent="0.25">
      <c r="A8128" s="9"/>
      <c r="H8128" s="9"/>
      <c r="J8128">
        <v>1</v>
      </c>
      <c r="K8128">
        <f ca="1">SIMULATION!$D$3*SIMULATION!$D$17/$H8127/(SIMULATION!$D$17-$I8127)*(((EXP(-$I8127*$J8128))/(1-EXP(-SIMULATION!$D$4*$I8127)))-(EXP(-SIMULATION!$D$17*$J8128)/(1-EXP(-SIMULATION!$D$4*SIMULATION!$D$17))))</f>
        <v>2.6148367461152615</v>
      </c>
      <c r="L8128">
        <v>0.22970390350431927</v>
      </c>
      <c r="M8128">
        <f t="shared" ca="1" si="126"/>
        <v>3.21547495372447</v>
      </c>
    </row>
    <row r="8129" spans="1:13" x14ac:dyDescent="0.25">
      <c r="A8129" s="9"/>
      <c r="H8129" s="9"/>
      <c r="J8129">
        <v>2</v>
      </c>
      <c r="K8129">
        <f ca="1">SIMULATION!$D$3*SIMULATION!$D$17/$H8127/(SIMULATION!$D$17-$I8127)*(((EXP(-$I8127*$J8129))/(1-EXP(-SIMULATION!$D$4*$I8127)))-(EXP(-SIMULATION!$D$17*$J8129)/(1-EXP(-SIMULATION!$D$4*SIMULATION!$D$17))))</f>
        <v>3.4860296747306561</v>
      </c>
      <c r="L8129">
        <v>0.24935398609228082</v>
      </c>
      <c r="M8129">
        <f t="shared" ca="1" si="126"/>
        <v>4.3552850697607228</v>
      </c>
    </row>
    <row r="8130" spans="1:13" x14ac:dyDescent="0.25">
      <c r="A8130" s="9"/>
      <c r="H8130" s="9"/>
      <c r="J8130">
        <v>3</v>
      </c>
      <c r="K8130">
        <f ca="1">SIMULATION!$D$3*SIMULATION!$D$17/$H8127/(SIMULATION!$D$17-$I8127)*(((EXP(-$I8127*$J8130))/(1-EXP(-SIMULATION!$D$4*$I8127)))-(EXP(-SIMULATION!$D$17*$J8130)/(1-EXP(-SIMULATION!$D$4*SIMULATION!$D$17))))</f>
        <v>3.9052867523124064</v>
      </c>
      <c r="L8130">
        <v>0.39050062158025778</v>
      </c>
      <c r="M8130">
        <f t="shared" ca="1" si="126"/>
        <v>5.4303036565395475</v>
      </c>
    </row>
    <row r="8131" spans="1:13" x14ac:dyDescent="0.25">
      <c r="A8131" s="9"/>
      <c r="H8131" s="9"/>
      <c r="J8131">
        <v>4</v>
      </c>
      <c r="K8131">
        <f ca="1">SIMULATION!$D$3*SIMULATION!$D$17/$H8127/(SIMULATION!$D$17-$I8127)*(((EXP(-$I8127*$J8131))/(1-EXP(-SIMULATION!$D$4*$I8127)))-(EXP(-SIMULATION!$D$17*$J8131)/(1-EXP(-SIMULATION!$D$4*SIMULATION!$D$17))))</f>
        <v>4.0456084799460701</v>
      </c>
      <c r="L8131">
        <v>-0.43646535089191829</v>
      </c>
      <c r="M8131">
        <f t="shared" ref="M8131:M8194" ca="1" si="127">$K8131*(1+$L8131)</f>
        <v>2.2798405551750882</v>
      </c>
    </row>
    <row r="8132" spans="1:13" x14ac:dyDescent="0.25">
      <c r="A8132" s="9"/>
      <c r="H8132" s="9"/>
      <c r="J8132">
        <v>5</v>
      </c>
      <c r="K8132">
        <f ca="1">SIMULATION!$D$3*SIMULATION!$D$17/$H8127/(SIMULATION!$D$17-$I8127)*(((EXP(-$I8127*$J8132))/(1-EXP(-SIMULATION!$D$4*$I8127)))-(EXP(-SIMULATION!$D$17*$J8132)/(1-EXP(-SIMULATION!$D$4*SIMULATION!$D$17))))</f>
        <v>4.017037927151148</v>
      </c>
      <c r="L8132">
        <v>-3.8962208641625737E-3</v>
      </c>
      <c r="M8132">
        <f t="shared" ca="1" si="127"/>
        <v>4.0013866601672499</v>
      </c>
    </row>
    <row r="8133" spans="1:13" x14ac:dyDescent="0.25">
      <c r="A8133" s="9"/>
      <c r="H8133" s="9"/>
      <c r="J8133">
        <v>6</v>
      </c>
      <c r="K8133">
        <f ca="1">SIMULATION!$D$3*SIMULATION!$D$17/$H8127/(SIMULATION!$D$17-$I8127)*(((EXP(-$I8127*$J8133))/(1-EXP(-SIMULATION!$D$4*$I8127)))-(EXP(-SIMULATION!$D$17*$J8133)/(1-EXP(-SIMULATION!$D$4*SIMULATION!$D$17))))</f>
        <v>3.8893364718233947</v>
      </c>
      <c r="L8133">
        <v>-0.36622612449719522</v>
      </c>
      <c r="M8133">
        <f t="shared" ca="1" si="127"/>
        <v>2.4649598488819184</v>
      </c>
    </row>
    <row r="8134" spans="1:13" x14ac:dyDescent="0.25">
      <c r="A8134" s="9"/>
      <c r="H8134" s="9"/>
      <c r="J8134">
        <v>7</v>
      </c>
      <c r="K8134">
        <f ca="1">SIMULATION!$D$3*SIMULATION!$D$17/$H8127/(SIMULATION!$D$17-$I8127)*(((EXP(-$I8127*$J8134))/(1-EXP(-SIMULATION!$D$4*$I8127)))-(EXP(-SIMULATION!$D$17*$J8134)/(1-EXP(-SIMULATION!$D$4*SIMULATION!$D$17))))</f>
        <v>3.7065101300627608</v>
      </c>
      <c r="L8134">
        <v>-0.18217740124819595</v>
      </c>
      <c r="M8134">
        <f t="shared" ca="1" si="127"/>
        <v>3.0312677468678144</v>
      </c>
    </row>
    <row r="8135" spans="1:13" x14ac:dyDescent="0.25">
      <c r="A8135" s="9"/>
      <c r="H8135" s="9"/>
      <c r="J8135">
        <v>8</v>
      </c>
      <c r="K8135">
        <f ca="1">SIMULATION!$D$3*SIMULATION!$D$17/$H8127/(SIMULATION!$D$17-$I8127)*(((EXP(-$I8127*$J8135))/(1-EXP(-SIMULATION!$D$4*$I8127)))-(EXP(-SIMULATION!$D$17*$J8135)/(1-EXP(-SIMULATION!$D$4*SIMULATION!$D$17))))</f>
        <v>3.4961139174440086</v>
      </c>
      <c r="L8135">
        <v>0.27364947334022421</v>
      </c>
      <c r="M8135">
        <f t="shared" ca="1" si="127"/>
        <v>4.4528236496899893</v>
      </c>
    </row>
    <row r="8136" spans="1:13" x14ac:dyDescent="0.25">
      <c r="A8136" s="9"/>
      <c r="H8136" s="9"/>
      <c r="J8136">
        <v>9</v>
      </c>
      <c r="K8136">
        <f ca="1">SIMULATION!$D$3*SIMULATION!$D$17/$H8127/(SIMULATION!$D$17-$I8127)*(((EXP(-$I8127*$J8136))/(1-EXP(-SIMULATION!$D$4*$I8127)))-(EXP(-SIMULATION!$D$17*$J8136)/(1-EXP(-SIMULATION!$D$4*SIMULATION!$D$17))))</f>
        <v>3.275210188834798</v>
      </c>
      <c r="L8136">
        <v>-0.44385653086445515</v>
      </c>
      <c r="M8136">
        <f t="shared" ca="1" si="127"/>
        <v>1.8214867565666677</v>
      </c>
    </row>
    <row r="8137" spans="1:13" x14ac:dyDescent="0.25">
      <c r="A8137" s="9"/>
      <c r="H8137" s="9"/>
      <c r="J8137">
        <v>10</v>
      </c>
      <c r="K8137">
        <f ca="1">SIMULATION!$D$3*SIMULATION!$D$17/$H8127/(SIMULATION!$D$17-$I8127)*(((EXP(-$I8127*$J8137))/(1-EXP(-SIMULATION!$D$4*$I8127)))-(EXP(-SIMULATION!$D$17*$J8137)/(1-EXP(-SIMULATION!$D$4*SIMULATION!$D$17))))</f>
        <v>3.0541830828843195</v>
      </c>
      <c r="L8137">
        <v>0.42569057769087948</v>
      </c>
      <c r="M8137">
        <f t="shared" ca="1" si="127"/>
        <v>4.3543200438110565</v>
      </c>
    </row>
    <row r="8138" spans="1:13" x14ac:dyDescent="0.25">
      <c r="A8138" s="9"/>
      <c r="H8138" s="9"/>
      <c r="J8138">
        <v>11</v>
      </c>
      <c r="K8138">
        <f ca="1">SIMULATION!$D$3*SIMULATION!$D$17/$H8127/(SIMULATION!$D$17-$I8127)*(((EXP(-$I8127*$J8138))/(1-EXP(-SIMULATION!$D$4*$I8127)))-(EXP(-SIMULATION!$D$17*$J8138)/(1-EXP(-SIMULATION!$D$4*SIMULATION!$D$17))))</f>
        <v>2.8391793984842426</v>
      </c>
      <c r="L8138">
        <v>-7.7248399166632675E-2</v>
      </c>
      <c r="M8138">
        <f t="shared" ca="1" si="127"/>
        <v>2.6198573350044518</v>
      </c>
    </row>
    <row r="8139" spans="1:13" x14ac:dyDescent="0.25">
      <c r="A8139" s="9"/>
      <c r="H8139" s="9"/>
      <c r="J8139">
        <v>12</v>
      </c>
      <c r="K8139">
        <f ca="1">SIMULATION!$D$3*SIMULATION!$D$17/$H8127/(SIMULATION!$D$17-$I8127)*(((EXP(-$I8127*$J8139))/(1-EXP(-SIMULATION!$D$4*$I8127)))-(EXP(-SIMULATION!$D$17*$J8139)/(1-EXP(-SIMULATION!$D$4*SIMULATION!$D$17))))</f>
        <v>2.6336695252027122</v>
      </c>
      <c r="L8139">
        <v>0.11032208841843399</v>
      </c>
      <c r="M8139">
        <f t="shared" ca="1" si="127"/>
        <v>2.9242214474270609</v>
      </c>
    </row>
    <row r="8140" spans="1:13" x14ac:dyDescent="0.25">
      <c r="A8140" s="9"/>
      <c r="H8140" s="9"/>
      <c r="J8140">
        <v>13</v>
      </c>
      <c r="K8140">
        <f ca="1">SIMULATION!$D$3*SIMULATION!$D$17/$H8127/(SIMULATION!$D$17-$I8127)*(((EXP(-$I8127*$J8140))/(1-EXP(-SIMULATION!$D$4*$I8127)))-(EXP(-SIMULATION!$D$17*$J8140)/(1-EXP(-SIMULATION!$D$4*SIMULATION!$D$17))))</f>
        <v>2.4394447319408323</v>
      </c>
      <c r="L8140">
        <v>-0.24173158407809808</v>
      </c>
      <c r="M8140">
        <f t="shared" ca="1" si="127"/>
        <v>1.8497538926178037</v>
      </c>
    </row>
    <row r="8141" spans="1:13" x14ac:dyDescent="0.25">
      <c r="A8141" s="9"/>
      <c r="H8141" s="9"/>
      <c r="J8141">
        <v>14</v>
      </c>
      <c r="K8141">
        <f ca="1">SIMULATION!$D$3*SIMULATION!$D$17/$H8127/(SIMULATION!$D$17-$I8127)*(((EXP(-$I8127*$J8141))/(1-EXP(-SIMULATION!$D$4*$I8127)))-(EXP(-SIMULATION!$D$17*$J8141)/(1-EXP(-SIMULATION!$D$4*SIMULATION!$D$17))))</f>
        <v>2.2572534901319385</v>
      </c>
      <c r="L8141">
        <v>-0.53342667477542027</v>
      </c>
      <c r="M8141">
        <f t="shared" ca="1" si="127"/>
        <v>1.0531742667656467</v>
      </c>
    </row>
    <row r="8142" spans="1:13" x14ac:dyDescent="0.25">
      <c r="A8142" s="9"/>
      <c r="H8142" s="9"/>
      <c r="J8142">
        <v>15</v>
      </c>
      <c r="K8142">
        <f ca="1">SIMULATION!$D$3*SIMULATION!$D$17/$H8127/(SIMULATION!$D$17-$I8127)*(((EXP(-$I8127*$J8142))/(1-EXP(-SIMULATION!$D$4*$I8127)))-(EXP(-SIMULATION!$D$17*$J8142)/(1-EXP(-SIMULATION!$D$4*SIMULATION!$D$17))))</f>
        <v>2.0872066937369662</v>
      </c>
      <c r="L8142">
        <v>0.33042342369402705</v>
      </c>
      <c r="M8142">
        <f t="shared" ca="1" si="127"/>
        <v>2.7768686754386254</v>
      </c>
    </row>
    <row r="8143" spans="1:13" x14ac:dyDescent="0.25">
      <c r="A8143" s="9"/>
      <c r="H8143" s="9"/>
      <c r="J8143">
        <v>16</v>
      </c>
      <c r="K8143">
        <f ca="1">SIMULATION!$D$3*SIMULATION!$D$17/$H8127/(SIMULATION!$D$17-$I8127)*(((EXP(-$I8127*$J8143))/(1-EXP(-SIMULATION!$D$4*$I8127)))-(EXP(-SIMULATION!$D$17*$J8143)/(1-EXP(-SIMULATION!$D$4*SIMULATION!$D$17))))</f>
        <v>1.9290349786230399</v>
      </c>
      <c r="L8143">
        <v>-0.29044385474548784</v>
      </c>
      <c r="M8143">
        <f t="shared" ca="1" si="127"/>
        <v>1.3687586234928844</v>
      </c>
    </row>
    <row r="8144" spans="1:13" x14ac:dyDescent="0.25">
      <c r="A8144" s="9"/>
      <c r="H8144" s="9"/>
      <c r="J8144">
        <v>17</v>
      </c>
      <c r="K8144">
        <f ca="1">SIMULATION!$D$3*SIMULATION!$D$17/$H8127/(SIMULATION!$D$17-$I8127)*(((EXP(-$I8127*$J8144))/(1-EXP(-SIMULATION!$D$4*$I8127)))-(EXP(-SIMULATION!$D$17*$J8144)/(1-EXP(-SIMULATION!$D$4*SIMULATION!$D$17))))</f>
        <v>1.7822514445171527</v>
      </c>
      <c r="L8144">
        <v>-0.47752681689734916</v>
      </c>
      <c r="M8144">
        <f t="shared" ca="1" si="127"/>
        <v>0.93117858530617414</v>
      </c>
    </row>
    <row r="8145" spans="1:13" x14ac:dyDescent="0.25">
      <c r="A8145" s="9"/>
      <c r="H8145" s="9"/>
      <c r="J8145">
        <v>18</v>
      </c>
      <c r="K8145">
        <f ca="1">SIMULATION!$D$3*SIMULATION!$D$17/$H8127/(SIMULATION!$D$17-$I8127)*(((EXP(-$I8127*$J8145))/(1-EXP(-SIMULATION!$D$4*$I8127)))-(EXP(-SIMULATION!$D$17*$J8145)/(1-EXP(-SIMULATION!$D$4*SIMULATION!$D$17))))</f>
        <v>1.646253923623894</v>
      </c>
      <c r="L8145">
        <v>0.19002882265658619</v>
      </c>
      <c r="M8145">
        <f t="shared" ca="1" si="127"/>
        <v>1.9590896185239284</v>
      </c>
    </row>
    <row r="8146" spans="1:13" x14ac:dyDescent="0.25">
      <c r="A8146" s="9"/>
      <c r="H8146" s="9"/>
      <c r="J8146">
        <v>19</v>
      </c>
      <c r="K8146">
        <f ca="1">SIMULATION!$D$3*SIMULATION!$D$17/$H8127/(SIMULATION!$D$17-$I8127)*(((EXP(-$I8127*$J8146))/(1-EXP(-SIMULATION!$D$4*$I8127)))-(EXP(-SIMULATION!$D$17*$J8146)/(1-EXP(-SIMULATION!$D$4*SIMULATION!$D$17))))</f>
        <v>1.5203886634446002</v>
      </c>
      <c r="L8146">
        <v>-0.34951468027821081</v>
      </c>
      <c r="M8146">
        <f t="shared" ca="1" si="127"/>
        <v>0.98899050584214465</v>
      </c>
    </row>
    <row r="8147" spans="1:13" x14ac:dyDescent="0.25">
      <c r="A8147" s="9"/>
      <c r="H8147" s="9"/>
      <c r="J8147">
        <v>20</v>
      </c>
      <c r="K8147">
        <f ca="1">SIMULATION!$D$3*SIMULATION!$D$17/$H8127/(SIMULATION!$D$17-$I8127)*(((EXP(-$I8127*$J8147))/(1-EXP(-SIMULATION!$D$4*$I8127)))-(EXP(-SIMULATION!$D$17*$J8147)/(1-EXP(-SIMULATION!$D$4*SIMULATION!$D$17))))</f>
        <v>1.4039894252078338</v>
      </c>
      <c r="L8147">
        <v>2.4531692152374402E-2</v>
      </c>
      <c r="M8147">
        <f t="shared" ca="1" si="127"/>
        <v>1.4384316615722215</v>
      </c>
    </row>
    <row r="8148" spans="1:13" x14ac:dyDescent="0.25">
      <c r="A8148" s="9"/>
      <c r="H8148" s="9"/>
      <c r="J8148">
        <v>21</v>
      </c>
      <c r="K8148">
        <f ca="1">SIMULATION!$D$3*SIMULATION!$D$17/$H8127/(SIMULATION!$D$17-$I8127)*(((EXP(-$I8127*$J8148))/(1-EXP(-SIMULATION!$D$4*$I8127)))-(EXP(-SIMULATION!$D$17*$J8148)/(1-EXP(-SIMULATION!$D$4*SIMULATION!$D$17))))</f>
        <v>1.296400959424735</v>
      </c>
      <c r="L8148">
        <v>0.7363626085821966</v>
      </c>
      <c r="M8148">
        <f t="shared" ca="1" si="127"/>
        <v>2.2510221516751954</v>
      </c>
    </row>
    <row r="8149" spans="1:13" x14ac:dyDescent="0.25">
      <c r="A8149" s="9"/>
      <c r="H8149" s="9"/>
      <c r="J8149">
        <v>22</v>
      </c>
      <c r="K8149">
        <f ca="1">SIMULATION!$D$3*SIMULATION!$D$17/$H8127/(SIMULATION!$D$17-$I8127)*(((EXP(-$I8127*$J8149))/(1-EXP(-SIMULATION!$D$4*$I8127)))-(EXP(-SIMULATION!$D$17*$J8149)/(1-EXP(-SIMULATION!$D$4*SIMULATION!$D$17))))</f>
        <v>1.1969925912342709</v>
      </c>
      <c r="L8149">
        <v>0.20437714419257702</v>
      </c>
      <c r="M8149">
        <f t="shared" ca="1" si="127"/>
        <v>1.4416305186504039</v>
      </c>
    </row>
    <row r="8150" spans="1:13" x14ac:dyDescent="0.25">
      <c r="A8150" s="9"/>
      <c r="H8150" s="9"/>
      <c r="J8150">
        <v>23</v>
      </c>
      <c r="K8150">
        <f ca="1">SIMULATION!$D$3*SIMULATION!$D$17/$H8127/(SIMULATION!$D$17-$I8127)*(((EXP(-$I8127*$J8150))/(1-EXP(-SIMULATION!$D$4*$I8127)))-(EXP(-SIMULATION!$D$17*$J8150)/(1-EXP(-SIMULATION!$D$4*SIMULATION!$D$17))))</f>
        <v>1.1051655798536839</v>
      </c>
      <c r="L8150">
        <v>0.11645056268983364</v>
      </c>
      <c r="M8150">
        <f t="shared" ca="1" si="127"/>
        <v>1.2338627334930816</v>
      </c>
    </row>
    <row r="8151" spans="1:13" x14ac:dyDescent="0.25">
      <c r="A8151" s="9"/>
      <c r="H8151" s="9"/>
      <c r="J8151">
        <v>24</v>
      </c>
      <c r="K8151">
        <f ca="1">SIMULATION!$D$3*SIMULATION!$D$17/$H8127/(SIMULATION!$D$17-$I8127)*(((EXP(-$I8127*$J8151))/(1-EXP(-SIMULATION!$D$4*$I8127)))-(EXP(-SIMULATION!$D$17*$J8151)/(1-EXP(-SIMULATION!$D$4*SIMULATION!$D$17))))</f>
        <v>1.0203565917161599</v>
      </c>
      <c r="L8151">
        <v>-0.16681158698617515</v>
      </c>
      <c r="M8151">
        <f t="shared" ca="1" si="127"/>
        <v>0.85014928936018253</v>
      </c>
    </row>
    <row r="8152" spans="1:13" x14ac:dyDescent="0.25">
      <c r="A8152" s="9">
        <v>327</v>
      </c>
      <c r="B8152" s="2">
        <f ca="1">NORMINV(RAND(),SIMULATION!D7,SIMULATION!D8)</f>
        <v>67.699910641512403</v>
      </c>
      <c r="C8152" s="2">
        <v>2</v>
      </c>
      <c r="D8152" s="2">
        <f ca="1">SIMULATION!$D$11*(1+(SIMULATION!$D$12*LN(1+$C8152)))*(1+(SIMULATION!$D$13*(($B8152/63.5)-1)))</f>
        <v>10.549953942445564</v>
      </c>
      <c r="E8152" s="2">
        <v>-3.9482493303287521E-2</v>
      </c>
      <c r="F8152" s="2">
        <f ca="1">D8152*(1+E8152)</f>
        <v>10.133415456562965</v>
      </c>
      <c r="G8152" s="2">
        <v>0.38216369449185078</v>
      </c>
      <c r="H8152" s="9">
        <f>SIMULATION!$D$15*EXP($G$8152)</f>
        <v>323.50731109641549</v>
      </c>
      <c r="I8152" s="2">
        <f ca="1">$F8152/$H8152</f>
        <v>3.1323605708381913E-2</v>
      </c>
      <c r="J8152">
        <v>0</v>
      </c>
      <c r="K8152">
        <f ca="1">SIMULATION!$D$3*SIMULATION!$D$17/$H8152/(SIMULATION!$D$17-$I8152)*(((EXP(-$I8152*$J8152))/(1-EXP(-SIMULATION!$D$4*$I8152)))-(EXP(-SIMULATION!$D$17*$J8152)/(1-EXP(-SIMULATION!$D$4*SIMULATION!$D$17))))</f>
        <v>1.6317762187049329</v>
      </c>
      <c r="L8152">
        <v>0.20524048135550377</v>
      </c>
      <c r="M8152">
        <f t="shared" ca="1" si="127"/>
        <v>1.9666827552963972</v>
      </c>
    </row>
    <row r="8153" spans="1:13" x14ac:dyDescent="0.25">
      <c r="A8153" s="9"/>
      <c r="H8153" s="9"/>
      <c r="J8153">
        <v>1</v>
      </c>
      <c r="K8153">
        <f ca="1">SIMULATION!$D$3*SIMULATION!$D$17/$H8152/(SIMULATION!$D$17-$I8152)*(((EXP(-$I8152*$J8153))/(1-EXP(-SIMULATION!$D$4*$I8152)))-(EXP(-SIMULATION!$D$17*$J8153)/(1-EXP(-SIMULATION!$D$4*SIMULATION!$D$17))))</f>
        <v>2.1819490900862868</v>
      </c>
      <c r="L8153">
        <v>0.17255435803262908</v>
      </c>
      <c r="M8153">
        <f t="shared" ca="1" si="127"/>
        <v>2.5584539145860052</v>
      </c>
    </row>
    <row r="8154" spans="1:13" x14ac:dyDescent="0.25">
      <c r="A8154" s="9"/>
      <c r="H8154" s="9"/>
      <c r="J8154">
        <v>2</v>
      </c>
      <c r="K8154">
        <f ca="1">SIMULATION!$D$3*SIMULATION!$D$17/$H8152/(SIMULATION!$D$17-$I8152)*(((EXP(-$I8152*$J8154))/(1-EXP(-SIMULATION!$D$4*$I8152)))-(EXP(-SIMULATION!$D$17*$J8154)/(1-EXP(-SIMULATION!$D$4*SIMULATION!$D$17))))</f>
        <v>2.4994728936535036</v>
      </c>
      <c r="L8154">
        <v>-0.2829857332663912</v>
      </c>
      <c r="M8154">
        <f t="shared" ca="1" si="127"/>
        <v>1.7921577240634983</v>
      </c>
    </row>
    <row r="8155" spans="1:13" x14ac:dyDescent="0.25">
      <c r="A8155" s="9"/>
      <c r="H8155" s="9"/>
      <c r="J8155">
        <v>3</v>
      </c>
      <c r="K8155">
        <f ca="1">SIMULATION!$D$3*SIMULATION!$D$17/$H8152/(SIMULATION!$D$17-$I8152)*(((EXP(-$I8152*$J8155))/(1-EXP(-SIMULATION!$D$4*$I8152)))-(EXP(-SIMULATION!$D$17*$J8155)/(1-EXP(-SIMULATION!$D$4*SIMULATION!$D$17))))</f>
        <v>2.6689901040612973</v>
      </c>
      <c r="L8155">
        <v>0.38622700423919254</v>
      </c>
      <c r="M8155">
        <f t="shared" ca="1" si="127"/>
        <v>3.6998261562969428</v>
      </c>
    </row>
    <row r="8156" spans="1:13" x14ac:dyDescent="0.25">
      <c r="A8156" s="9"/>
      <c r="H8156" s="9"/>
      <c r="J8156">
        <v>4</v>
      </c>
      <c r="K8156">
        <f ca="1">SIMULATION!$D$3*SIMULATION!$D$17/$H8152/(SIMULATION!$D$17-$I8152)*(((EXP(-$I8152*$J8156))/(1-EXP(-SIMULATION!$D$4*$I8152)))-(EXP(-SIMULATION!$D$17*$J8156)/(1-EXP(-SIMULATION!$D$4*SIMULATION!$D$17))))</f>
        <v>2.7447083508969405</v>
      </c>
      <c r="L8156">
        <v>0.17992155369459792</v>
      </c>
      <c r="M8156">
        <f t="shared" ca="1" si="127"/>
        <v>3.238540541828856</v>
      </c>
    </row>
    <row r="8157" spans="1:13" x14ac:dyDescent="0.25">
      <c r="A8157" s="9"/>
      <c r="H8157" s="9"/>
      <c r="J8157">
        <v>5</v>
      </c>
      <c r="K8157">
        <f ca="1">SIMULATION!$D$3*SIMULATION!$D$17/$H8152/(SIMULATION!$D$17-$I8152)*(((EXP(-$I8152*$J8157))/(1-EXP(-SIMULATION!$D$4*$I8152)))-(EXP(-SIMULATION!$D$17*$J8157)/(1-EXP(-SIMULATION!$D$4*SIMULATION!$D$17))))</f>
        <v>2.7613329038079661</v>
      </c>
      <c r="L8157">
        <v>-0.11858152305488938</v>
      </c>
      <c r="M8157">
        <f t="shared" ca="1" si="127"/>
        <v>2.4338898424128375</v>
      </c>
    </row>
    <row r="8158" spans="1:13" x14ac:dyDescent="0.25">
      <c r="A8158" s="9"/>
      <c r="H8158" s="9"/>
      <c r="J8158">
        <v>6</v>
      </c>
      <c r="K8158">
        <f ca="1">SIMULATION!$D$3*SIMULATION!$D$17/$H8152/(SIMULATION!$D$17-$I8152)*(((EXP(-$I8152*$J8158))/(1-EXP(-SIMULATION!$D$4*$I8152)))-(EXP(-SIMULATION!$D$17*$J8158)/(1-EXP(-SIMULATION!$D$4*SIMULATION!$D$17))))</f>
        <v>2.7410724426795925</v>
      </c>
      <c r="L8158">
        <v>-0.41461321671120988</v>
      </c>
      <c r="M8158">
        <f t="shared" ca="1" si="127"/>
        <v>1.6045875799817533</v>
      </c>
    </row>
    <row r="8159" spans="1:13" x14ac:dyDescent="0.25">
      <c r="A8159" s="9"/>
      <c r="H8159" s="9"/>
      <c r="J8159">
        <v>7</v>
      </c>
      <c r="K8159">
        <f ca="1">SIMULATION!$D$3*SIMULATION!$D$17/$H8152/(SIMULATION!$D$17-$I8152)*(((EXP(-$I8152*$J8159))/(1-EXP(-SIMULATION!$D$4*$I8152)))-(EXP(-SIMULATION!$D$17*$J8159)/(1-EXP(-SIMULATION!$D$4*SIMULATION!$D$17))))</f>
        <v>2.6981284945242283</v>
      </c>
      <c r="L8159">
        <v>-0.14929767609331246</v>
      </c>
      <c r="M8159">
        <f t="shared" ca="1" si="127"/>
        <v>2.2953041804906134</v>
      </c>
    </row>
    <row r="8160" spans="1:13" x14ac:dyDescent="0.25">
      <c r="A8160" s="9"/>
      <c r="H8160" s="9"/>
      <c r="J8160">
        <v>8</v>
      </c>
      <c r="K8160">
        <f ca="1">SIMULATION!$D$3*SIMULATION!$D$17/$H8152/(SIMULATION!$D$17-$I8152)*(((EXP(-$I8152*$J8160))/(1-EXP(-SIMULATION!$D$4*$I8152)))-(EXP(-SIMULATION!$D$17*$J8160)/(1-EXP(-SIMULATION!$D$4*SIMULATION!$D$17))))</f>
        <v>2.6415723438605965</v>
      </c>
      <c r="L8160">
        <v>1.4011666909150828E-2</v>
      </c>
      <c r="M8160">
        <f t="shared" ca="1" si="127"/>
        <v>2.6785851756591961</v>
      </c>
    </row>
    <row r="8161" spans="1:13" x14ac:dyDescent="0.25">
      <c r="A8161" s="9"/>
      <c r="H8161" s="9"/>
      <c r="J8161">
        <v>9</v>
      </c>
      <c r="K8161">
        <f ca="1">SIMULATION!$D$3*SIMULATION!$D$17/$H8152/(SIMULATION!$D$17-$I8152)*(((EXP(-$I8152*$J8161))/(1-EXP(-SIMULATION!$D$4*$I8152)))-(EXP(-SIMULATION!$D$17*$J8161)/(1-EXP(-SIMULATION!$D$4*SIMULATION!$D$17))))</f>
        <v>2.577188597877166</v>
      </c>
      <c r="L8161">
        <v>3.4661852477108172E-2</v>
      </c>
      <c r="M8161">
        <f t="shared" ca="1" si="127"/>
        <v>2.6665187288624694</v>
      </c>
    </row>
    <row r="8162" spans="1:13" x14ac:dyDescent="0.25">
      <c r="A8162" s="9"/>
      <c r="H8162" s="9"/>
      <c r="J8162">
        <v>10</v>
      </c>
      <c r="K8162">
        <f ca="1">SIMULATION!$D$3*SIMULATION!$D$17/$H8152/(SIMULATION!$D$17-$I8152)*(((EXP(-$I8152*$J8162))/(1-EXP(-SIMULATION!$D$4*$I8152)))-(EXP(-SIMULATION!$D$17*$J8162)/(1-EXP(-SIMULATION!$D$4*SIMULATION!$D$17))))</f>
        <v>2.5086565597854547</v>
      </c>
      <c r="L8162">
        <v>-0.55398621832244066</v>
      </c>
      <c r="M8162">
        <f t="shared" ca="1" si="127"/>
        <v>1.1188953991601269</v>
      </c>
    </row>
    <row r="8163" spans="1:13" x14ac:dyDescent="0.25">
      <c r="A8163" s="9"/>
      <c r="H8163" s="9"/>
      <c r="J8163">
        <v>11</v>
      </c>
      <c r="K8163">
        <f ca="1">SIMULATION!$D$3*SIMULATION!$D$17/$H8152/(SIMULATION!$D$17-$I8152)*(((EXP(-$I8152*$J8163))/(1-EXP(-SIMULATION!$D$4*$I8152)))-(EXP(-SIMULATION!$D$17*$J8163)/(1-EXP(-SIMULATION!$D$4*SIMULATION!$D$17))))</f>
        <v>2.4383072544481728</v>
      </c>
      <c r="L8163">
        <v>0.29630464842708482</v>
      </c>
      <c r="M8163">
        <f t="shared" ca="1" si="127"/>
        <v>3.1607890282346491</v>
      </c>
    </row>
    <row r="8164" spans="1:13" x14ac:dyDescent="0.25">
      <c r="A8164" s="9"/>
      <c r="H8164" s="9"/>
      <c r="J8164">
        <v>12</v>
      </c>
      <c r="K8164">
        <f ca="1">SIMULATION!$D$3*SIMULATION!$D$17/$H8152/(SIMULATION!$D$17-$I8152)*(((EXP(-$I8152*$J8164))/(1-EXP(-SIMULATION!$D$4*$I8152)))-(EXP(-SIMULATION!$D$17*$J8164)/(1-EXP(-SIMULATION!$D$4*SIMULATION!$D$17))))</f>
        <v>2.367608522519193</v>
      </c>
      <c r="L8164">
        <v>0.20997877298117623</v>
      </c>
      <c r="M8164">
        <f t="shared" ca="1" si="127"/>
        <v>2.8647560549775486</v>
      </c>
    </row>
    <row r="8165" spans="1:13" x14ac:dyDescent="0.25">
      <c r="A8165" s="9"/>
      <c r="H8165" s="9"/>
      <c r="J8165">
        <v>13</v>
      </c>
      <c r="K8165">
        <f ca="1">SIMULATION!$D$3*SIMULATION!$D$17/$H8152/(SIMULATION!$D$17-$I8152)*(((EXP(-$I8152*$J8165))/(1-EXP(-SIMULATION!$D$4*$I8152)))-(EXP(-SIMULATION!$D$17*$J8165)/(1-EXP(-SIMULATION!$D$4*SIMULATION!$D$17))))</f>
        <v>2.297475855094282</v>
      </c>
      <c r="L8165">
        <v>-0.25677930717272818</v>
      </c>
      <c r="M8165">
        <f t="shared" ca="1" si="127"/>
        <v>1.707531596777101</v>
      </c>
    </row>
    <row r="8166" spans="1:13" x14ac:dyDescent="0.25">
      <c r="A8166" s="9"/>
      <c r="H8166" s="9"/>
      <c r="J8166">
        <v>14</v>
      </c>
      <c r="K8166">
        <f ca="1">SIMULATION!$D$3*SIMULATION!$D$17/$H8152/(SIMULATION!$D$17-$I8152)*(((EXP(-$I8152*$J8166))/(1-EXP(-SIMULATION!$D$4*$I8152)))-(EXP(-SIMULATION!$D$17*$J8166)/(1-EXP(-SIMULATION!$D$4*SIMULATION!$D$17))))</f>
        <v>2.2284715594356546</v>
      </c>
      <c r="L8166">
        <v>-0.22415101835839937</v>
      </c>
      <c r="M8166">
        <f t="shared" ca="1" si="127"/>
        <v>1.7289573900054223</v>
      </c>
    </row>
    <row r="8167" spans="1:13" x14ac:dyDescent="0.25">
      <c r="A8167" s="9"/>
      <c r="H8167" s="9"/>
      <c r="J8167">
        <v>15</v>
      </c>
      <c r="K8167">
        <f ca="1">SIMULATION!$D$3*SIMULATION!$D$17/$H8152/(SIMULATION!$D$17-$I8152)*(((EXP(-$I8152*$J8167))/(1-EXP(-SIMULATION!$D$4*$I8152)))-(EXP(-SIMULATION!$D$17*$J8167)/(1-EXP(-SIMULATION!$D$4*SIMULATION!$D$17))))</f>
        <v>2.1609323652983745</v>
      </c>
      <c r="L8167">
        <v>-9.6356338854643106E-2</v>
      </c>
      <c r="M8167">
        <f t="shared" ca="1" si="127"/>
        <v>1.9527128340657189</v>
      </c>
    </row>
    <row r="8168" spans="1:13" x14ac:dyDescent="0.25">
      <c r="A8168" s="9"/>
      <c r="H8168" s="9"/>
      <c r="J8168">
        <v>16</v>
      </c>
      <c r="K8168">
        <f ca="1">SIMULATION!$D$3*SIMULATION!$D$17/$H8152/(SIMULATION!$D$17-$I8152)*(((EXP(-$I8152*$J8168))/(1-EXP(-SIMULATION!$D$4*$I8152)))-(EXP(-SIMULATION!$D$17*$J8168)/(1-EXP(-SIMULATION!$D$4*SIMULATION!$D$17))))</f>
        <v>2.0950511749944352</v>
      </c>
      <c r="L8168">
        <v>-0.12240064050605529</v>
      </c>
      <c r="M8168">
        <f t="shared" ca="1" si="127"/>
        <v>1.8386155692821526</v>
      </c>
    </row>
    <row r="8169" spans="1:13" x14ac:dyDescent="0.25">
      <c r="A8169" s="9"/>
      <c r="H8169" s="9"/>
      <c r="J8169">
        <v>17</v>
      </c>
      <c r="K8169">
        <f ca="1">SIMULATION!$D$3*SIMULATION!$D$17/$H8152/(SIMULATION!$D$17-$I8152)*(((EXP(-$I8152*$J8169))/(1-EXP(-SIMULATION!$D$4*$I8152)))-(EXP(-SIMULATION!$D$17*$J8169)/(1-EXP(-SIMULATION!$D$4*SIMULATION!$D$17))))</f>
        <v>2.030929428365174</v>
      </c>
      <c r="L8169">
        <v>5.3655140822146674E-2</v>
      </c>
      <c r="M8169">
        <f t="shared" ca="1" si="127"/>
        <v>2.1398992328439492</v>
      </c>
    </row>
    <row r="8170" spans="1:13" x14ac:dyDescent="0.25">
      <c r="A8170" s="9"/>
      <c r="H8170" s="9"/>
      <c r="J8170">
        <v>18</v>
      </c>
      <c r="K8170">
        <f ca="1">SIMULATION!$D$3*SIMULATION!$D$17/$H8152/(SIMULATION!$D$17-$I8152)*(((EXP(-$I8152*$J8170))/(1-EXP(-SIMULATION!$D$4*$I8152)))-(EXP(-SIMULATION!$D$17*$J8170)/(1-EXP(-SIMULATION!$D$4*SIMULATION!$D$17))))</f>
        <v>1.9686106377660111</v>
      </c>
      <c r="L8170">
        <v>-0.37673042445192256</v>
      </c>
      <c r="M8170">
        <f t="shared" ca="1" si="127"/>
        <v>1.2269751166198519</v>
      </c>
    </row>
    <row r="8171" spans="1:13" x14ac:dyDescent="0.25">
      <c r="A8171" s="9"/>
      <c r="H8171" s="9"/>
      <c r="J8171">
        <v>19</v>
      </c>
      <c r="K8171">
        <f ca="1">SIMULATION!$D$3*SIMULATION!$D$17/$H8152/(SIMULATION!$D$17-$I8152)*(((EXP(-$I8152*$J8171))/(1-EXP(-SIMULATION!$D$4*$I8152)))-(EXP(-SIMULATION!$D$17*$J8171)/(1-EXP(-SIMULATION!$D$4*SIMULATION!$D$17))))</f>
        <v>1.908101857009032</v>
      </c>
      <c r="L8171">
        <v>0.17140554787796111</v>
      </c>
      <c r="M8171">
        <f t="shared" ca="1" si="127"/>
        <v>2.2351611012166201</v>
      </c>
    </row>
    <row r="8172" spans="1:13" x14ac:dyDescent="0.25">
      <c r="A8172" s="9"/>
      <c r="H8172" s="9"/>
      <c r="J8172">
        <v>20</v>
      </c>
      <c r="K8172">
        <f ca="1">SIMULATION!$D$3*SIMULATION!$D$17/$H8152/(SIMULATION!$D$17-$I8152)*(((EXP(-$I8152*$J8172))/(1-EXP(-SIMULATION!$D$4*$I8152)))-(EXP(-SIMULATION!$D$17*$J8172)/(1-EXP(-SIMULATION!$D$4*SIMULATION!$D$17))))</f>
        <v>1.8493874187432058</v>
      </c>
      <c r="L8172">
        <v>-2.7904785599207751E-2</v>
      </c>
      <c r="M8172">
        <f t="shared" ca="1" si="127"/>
        <v>1.7977806593333043</v>
      </c>
    </row>
    <row r="8173" spans="1:13" x14ac:dyDescent="0.25">
      <c r="A8173" s="9"/>
      <c r="H8173" s="9"/>
      <c r="J8173">
        <v>21</v>
      </c>
      <c r="K8173">
        <f ca="1">SIMULATION!$D$3*SIMULATION!$D$17/$H8152/(SIMULATION!$D$17-$I8152)*(((EXP(-$I8152*$J8173))/(1-EXP(-SIMULATION!$D$4*$I8152)))-(EXP(-SIMULATION!$D$17*$J8173)/(1-EXP(-SIMULATION!$D$4*SIMULATION!$D$17))))</f>
        <v>1.7924377178920607</v>
      </c>
      <c r="L8173">
        <v>0.15418078190073317</v>
      </c>
      <c r="M8173">
        <f t="shared" ca="1" si="127"/>
        <v>2.0687971667450245</v>
      </c>
    </row>
    <row r="8174" spans="1:13" x14ac:dyDescent="0.25">
      <c r="A8174" s="9"/>
      <c r="H8174" s="9"/>
      <c r="J8174">
        <v>22</v>
      </c>
      <c r="K8174">
        <f ca="1">SIMULATION!$D$3*SIMULATION!$D$17/$H8152/(SIMULATION!$D$17-$I8152)*(((EXP(-$I8152*$J8174))/(1-EXP(-SIMULATION!$D$4*$I8152)))-(EXP(-SIMULATION!$D$17*$J8174)/(1-EXP(-SIMULATION!$D$4*SIMULATION!$D$17))))</f>
        <v>1.7372148210955911</v>
      </c>
      <c r="L8174">
        <v>-0.10962869453723151</v>
      </c>
      <c r="M8174">
        <f t="shared" ca="1" si="127"/>
        <v>1.5467662281281511</v>
      </c>
    </row>
    <row r="8175" spans="1:13" x14ac:dyDescent="0.25">
      <c r="A8175" s="9"/>
      <c r="H8175" s="9"/>
      <c r="J8175">
        <v>23</v>
      </c>
      <c r="K8175">
        <f ca="1">SIMULATION!$D$3*SIMULATION!$D$17/$H8152/(SIMULATION!$D$17-$I8152)*(((EXP(-$I8152*$J8175))/(1-EXP(-SIMULATION!$D$4*$I8152)))-(EXP(-SIMULATION!$D$17*$J8175)/(1-EXP(-SIMULATION!$D$4*SIMULATION!$D$17))))</f>
        <v>1.683676042770657</v>
      </c>
      <c r="L8175">
        <v>-0.22091016456060916</v>
      </c>
      <c r="M8175">
        <f t="shared" ca="1" si="127"/>
        <v>1.3117348910954358</v>
      </c>
    </row>
    <row r="8176" spans="1:13" x14ac:dyDescent="0.25">
      <c r="A8176" s="9"/>
      <c r="H8176" s="9"/>
      <c r="J8176">
        <v>24</v>
      </c>
      <c r="K8176">
        <f ca="1">SIMULATION!$D$3*SIMULATION!$D$17/$H8152/(SIMULATION!$D$17-$I8152)*(((EXP(-$I8152*$J8176))/(1-EXP(-SIMULATION!$D$4*$I8152)))-(EXP(-SIMULATION!$D$17*$J8176)/(1-EXP(-SIMULATION!$D$4*SIMULATION!$D$17))))</f>
        <v>1.6317762187049327</v>
      </c>
      <c r="L8176">
        <v>2.3892289791166664E-3</v>
      </c>
      <c r="M8176">
        <f t="shared" ca="1" si="127"/>
        <v>1.635674905734096</v>
      </c>
    </row>
    <row r="8177" spans="1:13" x14ac:dyDescent="0.25">
      <c r="A8177" s="9">
        <v>328</v>
      </c>
      <c r="B8177" s="2">
        <f ca="1">NORMINV(RAND(),SIMULATION!D7,SIMULATION!D8)</f>
        <v>58.222721426841247</v>
      </c>
      <c r="C8177" s="2">
        <v>2</v>
      </c>
      <c r="D8177" s="2">
        <f ca="1">SIMULATION!$D$11*(1+(SIMULATION!$D$12*LN(1+$C8177)))*(1+(SIMULATION!$D$13*(($B8177/63.5)-1)))</f>
        <v>9.8461614075675765</v>
      </c>
      <c r="E8177" s="2">
        <v>7.9123383892747104E-2</v>
      </c>
      <c r="F8177" s="2">
        <f ca="1">D8177*(1+E8177)</f>
        <v>10.625223016488498</v>
      </c>
      <c r="G8177" s="2">
        <v>0.13161427869898404</v>
      </c>
      <c r="H8177" s="9">
        <f>SIMULATION!$D$15*EXP($G$8177)</f>
        <v>251.80936115914028</v>
      </c>
      <c r="I8177" s="2">
        <f ca="1">$F8177/$H8177</f>
        <v>4.2195504438667368E-2</v>
      </c>
      <c r="J8177">
        <v>0</v>
      </c>
      <c r="K8177">
        <f ca="1">SIMULATION!$D$3*SIMULATION!$D$17/$H8177/(SIMULATION!$D$17-$I8177)*(((EXP(-$I8177*$J8177))/(1-EXP(-SIMULATION!$D$4*$I8177)))-(EXP(-SIMULATION!$D$17*$J8177)/(1-EXP(-SIMULATION!$D$4*SIMULATION!$D$17))))</f>
        <v>1.3764374881993391</v>
      </c>
      <c r="L8177">
        <v>-7.3776593359703824E-2</v>
      </c>
      <c r="M8177">
        <f t="shared" ca="1" si="127"/>
        <v>1.2748886193474043</v>
      </c>
    </row>
    <row r="8178" spans="1:13" x14ac:dyDescent="0.25">
      <c r="A8178" s="9"/>
      <c r="H8178" s="9"/>
      <c r="J8178">
        <v>1</v>
      </c>
      <c r="K8178">
        <f ca="1">SIMULATION!$D$3*SIMULATION!$D$17/$H8177/(SIMULATION!$D$17-$I8177)*(((EXP(-$I8177*$J8178))/(1-EXP(-SIMULATION!$D$4*$I8177)))-(EXP(-SIMULATION!$D$17*$J8178)/(1-EXP(-SIMULATION!$D$4*SIMULATION!$D$17))))</f>
        <v>2.0865740295610586</v>
      </c>
      <c r="L8178">
        <v>-0.34217935339461575</v>
      </c>
      <c r="M8178">
        <f t="shared" ca="1" si="127"/>
        <v>1.3725914773158576</v>
      </c>
    </row>
    <row r="8179" spans="1:13" x14ac:dyDescent="0.25">
      <c r="A8179" s="9"/>
      <c r="H8179" s="9"/>
      <c r="J8179">
        <v>2</v>
      </c>
      <c r="K8179">
        <f ca="1">SIMULATION!$D$3*SIMULATION!$D$17/$H8177/(SIMULATION!$D$17-$I8177)*(((EXP(-$I8177*$J8179))/(1-EXP(-SIMULATION!$D$4*$I8177)))-(EXP(-SIMULATION!$D$17*$J8179)/(1-EXP(-SIMULATION!$D$4*SIMULATION!$D$17))))</f>
        <v>2.4918788332253743</v>
      </c>
      <c r="L8179">
        <v>0.18541774190195562</v>
      </c>
      <c r="M8179">
        <f t="shared" ca="1" si="127"/>
        <v>2.9539173795753029</v>
      </c>
    </row>
    <row r="8180" spans="1:13" x14ac:dyDescent="0.25">
      <c r="A8180" s="9"/>
      <c r="H8180" s="9"/>
      <c r="J8180">
        <v>3</v>
      </c>
      <c r="K8180">
        <f ca="1">SIMULATION!$D$3*SIMULATION!$D$17/$H8177/(SIMULATION!$D$17-$I8177)*(((EXP(-$I8177*$J8180))/(1-EXP(-SIMULATION!$D$4*$I8177)))-(EXP(-SIMULATION!$D$17*$J8180)/(1-EXP(-SIMULATION!$D$4*SIMULATION!$D$17))))</f>
        <v>2.7038963539530783</v>
      </c>
      <c r="L8180">
        <v>0.12017187275595589</v>
      </c>
      <c r="M8180">
        <f t="shared" ca="1" si="127"/>
        <v>3.028828642545621</v>
      </c>
    </row>
    <row r="8181" spans="1:13" x14ac:dyDescent="0.25">
      <c r="A8181" s="9"/>
      <c r="H8181" s="9"/>
      <c r="J8181">
        <v>4</v>
      </c>
      <c r="K8181">
        <f ca="1">SIMULATION!$D$3*SIMULATION!$D$17/$H8177/(SIMULATION!$D$17-$I8177)*(((EXP(-$I8177*$J8181))/(1-EXP(-SIMULATION!$D$4*$I8177)))-(EXP(-SIMULATION!$D$17*$J8181)/(1-EXP(-SIMULATION!$D$4*SIMULATION!$D$17))))</f>
        <v>2.7940220249179673</v>
      </c>
      <c r="L8181">
        <v>0.24225375080150749</v>
      </c>
      <c r="M8181">
        <f t="shared" ca="1" si="127"/>
        <v>3.4708843402763678</v>
      </c>
    </row>
    <row r="8182" spans="1:13" x14ac:dyDescent="0.25">
      <c r="A8182" s="9"/>
      <c r="H8182" s="9"/>
      <c r="J8182">
        <v>5</v>
      </c>
      <c r="K8182">
        <f ca="1">SIMULATION!$D$3*SIMULATION!$D$17/$H8177/(SIMULATION!$D$17-$I8177)*(((EXP(-$I8177*$J8182))/(1-EXP(-SIMULATION!$D$4*$I8177)))-(EXP(-SIMULATION!$D$17*$J8182)/(1-EXP(-SIMULATION!$D$4*SIMULATION!$D$17))))</f>
        <v>2.8079263220041657</v>
      </c>
      <c r="L8182">
        <v>-8.7543009915217865E-2</v>
      </c>
      <c r="M8182">
        <f t="shared" ca="1" si="127"/>
        <v>2.5621120001557536</v>
      </c>
    </row>
    <row r="8183" spans="1:13" x14ac:dyDescent="0.25">
      <c r="A8183" s="9"/>
      <c r="H8183" s="9"/>
      <c r="J8183">
        <v>6</v>
      </c>
      <c r="K8183">
        <f ca="1">SIMULATION!$D$3*SIMULATION!$D$17/$H8177/(SIMULATION!$D$17-$I8177)*(((EXP(-$I8177*$J8183))/(1-EXP(-SIMULATION!$D$4*$I8177)))-(EXP(-SIMULATION!$D$17*$J8183)/(1-EXP(-SIMULATION!$D$4*SIMULATION!$D$17))))</f>
        <v>2.7747979093252857</v>
      </c>
      <c r="L8183">
        <v>0.10416072613414833</v>
      </c>
      <c r="M8183">
        <f t="shared" ca="1" si="127"/>
        <v>3.0638228744361244</v>
      </c>
    </row>
    <row r="8184" spans="1:13" x14ac:dyDescent="0.25">
      <c r="A8184" s="9"/>
      <c r="H8184" s="9"/>
      <c r="J8184">
        <v>7</v>
      </c>
      <c r="K8184">
        <f ca="1">SIMULATION!$D$3*SIMULATION!$D$17/$H8177/(SIMULATION!$D$17-$I8177)*(((EXP(-$I8177*$J8184))/(1-EXP(-SIMULATION!$D$4*$I8177)))-(EXP(-SIMULATION!$D$17*$J8184)/(1-EXP(-SIMULATION!$D$4*SIMULATION!$D$17))))</f>
        <v>2.7132667322111552</v>
      </c>
      <c r="L8184">
        <v>-0.32646219777134344</v>
      </c>
      <c r="M8184">
        <f t="shared" ca="1" si="127"/>
        <v>1.8274877116736303</v>
      </c>
    </row>
    <row r="8185" spans="1:13" x14ac:dyDescent="0.25">
      <c r="A8185" s="9"/>
      <c r="H8185" s="9"/>
      <c r="J8185">
        <v>8</v>
      </c>
      <c r="K8185">
        <f ca="1">SIMULATION!$D$3*SIMULATION!$D$17/$H8177/(SIMULATION!$D$17-$I8177)*(((EXP(-$I8177*$J8185))/(1-EXP(-SIMULATION!$D$4*$I8177)))-(EXP(-SIMULATION!$D$17*$J8185)/(1-EXP(-SIMULATION!$D$4*SIMULATION!$D$17))))</f>
        <v>2.6351995456792512</v>
      </c>
      <c r="L8185">
        <v>-0.15769824558937759</v>
      </c>
      <c r="M8185">
        <f t="shared" ca="1" si="127"/>
        <v>2.2196332005477082</v>
      </c>
    </row>
    <row r="8186" spans="1:13" x14ac:dyDescent="0.25">
      <c r="A8186" s="9"/>
      <c r="H8186" s="9"/>
      <c r="J8186">
        <v>9</v>
      </c>
      <c r="K8186">
        <f ca="1">SIMULATION!$D$3*SIMULATION!$D$17/$H8177/(SIMULATION!$D$17-$I8177)*(((EXP(-$I8177*$J8186))/(1-EXP(-SIMULATION!$D$4*$I8177)))-(EXP(-SIMULATION!$D$17*$J8186)/(1-EXP(-SIMULATION!$D$4*SIMULATION!$D$17))))</f>
        <v>2.5481320534236898</v>
      </c>
      <c r="L8186">
        <v>0.17820725826188405</v>
      </c>
      <c r="M8186">
        <f t="shared" ca="1" si="127"/>
        <v>3.0022276803535504</v>
      </c>
    </row>
    <row r="8187" spans="1:13" x14ac:dyDescent="0.25">
      <c r="A8187" s="9"/>
      <c r="H8187" s="9"/>
      <c r="J8187">
        <v>10</v>
      </c>
      <c r="K8187">
        <f ca="1">SIMULATION!$D$3*SIMULATION!$D$17/$H8177/(SIMULATION!$D$17-$I8177)*(((EXP(-$I8177*$J8187))/(1-EXP(-SIMULATION!$D$4*$I8177)))-(EXP(-SIMULATION!$D$17*$J8187)/(1-EXP(-SIMULATION!$D$4*SIMULATION!$D$17))))</f>
        <v>2.4568273590064154</v>
      </c>
      <c r="L8187">
        <v>-3.889602972642979E-2</v>
      </c>
      <c r="M8187">
        <f t="shared" ca="1" si="127"/>
        <v>2.3612665290177959</v>
      </c>
    </row>
    <row r="8188" spans="1:13" x14ac:dyDescent="0.25">
      <c r="A8188" s="9"/>
      <c r="H8188" s="9"/>
      <c r="J8188">
        <v>11</v>
      </c>
      <c r="K8188">
        <f ca="1">SIMULATION!$D$3*SIMULATION!$D$17/$H8177/(SIMULATION!$D$17-$I8177)*(((EXP(-$I8177*$J8188))/(1-EXP(-SIMULATION!$D$4*$I8177)))-(EXP(-SIMULATION!$D$17*$J8188)/(1-EXP(-SIMULATION!$D$4*SIMULATION!$D$17))))</f>
        <v>2.3642745417599458</v>
      </c>
      <c r="L8188">
        <v>-0.14696300356307304</v>
      </c>
      <c r="M8188">
        <f t="shared" ca="1" si="127"/>
        <v>2.0168136538551962</v>
      </c>
    </row>
    <row r="8189" spans="1:13" x14ac:dyDescent="0.25">
      <c r="A8189" s="9"/>
      <c r="H8189" s="9"/>
      <c r="J8189">
        <v>12</v>
      </c>
      <c r="K8189">
        <f ca="1">SIMULATION!$D$3*SIMULATION!$D$17/$H8177/(SIMULATION!$D$17-$I8177)*(((EXP(-$I8177*$J8189))/(1-EXP(-SIMULATION!$D$4*$I8177)))-(EXP(-SIMULATION!$D$17*$J8189)/(1-EXP(-SIMULATION!$D$4*SIMULATION!$D$17))))</f>
        <v>2.2723284558666283</v>
      </c>
      <c r="L8189">
        <v>-0.15150225986556892</v>
      </c>
      <c r="M8189">
        <f t="shared" ca="1" si="127"/>
        <v>1.9280655596459957</v>
      </c>
    </row>
    <row r="8190" spans="1:13" x14ac:dyDescent="0.25">
      <c r="A8190" s="9"/>
      <c r="H8190" s="9"/>
      <c r="J8190">
        <v>13</v>
      </c>
      <c r="K8190">
        <f ca="1">SIMULATION!$D$3*SIMULATION!$D$17/$H8177/(SIMULATION!$D$17-$I8177)*(((EXP(-$I8177*$J8190))/(1-EXP(-SIMULATION!$D$4*$I8177)))-(EXP(-SIMULATION!$D$17*$J8190)/(1-EXP(-SIMULATION!$D$4*SIMULATION!$D$17))))</f>
        <v>2.1821196211921401</v>
      </c>
      <c r="L8190">
        <v>-0.11702313699153941</v>
      </c>
      <c r="M8190">
        <f t="shared" ca="1" si="127"/>
        <v>1.9267611378294462</v>
      </c>
    </row>
    <row r="8191" spans="1:13" x14ac:dyDescent="0.25">
      <c r="A8191" s="9"/>
      <c r="H8191" s="9"/>
      <c r="J8191">
        <v>14</v>
      </c>
      <c r="K8191">
        <f ca="1">SIMULATION!$D$3*SIMULATION!$D$17/$H8177/(SIMULATION!$D$17-$I8177)*(((EXP(-$I8177*$J8191))/(1-EXP(-SIMULATION!$D$4*$I8177)))-(EXP(-SIMULATION!$D$17*$J8191)/(1-EXP(-SIMULATION!$D$4*SIMULATION!$D$17))))</f>
        <v>2.0943167877940048</v>
      </c>
      <c r="L8191">
        <v>-0.43249763571170141</v>
      </c>
      <c r="M8191">
        <f t="shared" ca="1" si="127"/>
        <v>1.1885297286417726</v>
      </c>
    </row>
    <row r="8192" spans="1:13" x14ac:dyDescent="0.25">
      <c r="A8192" s="9"/>
      <c r="H8192" s="9"/>
      <c r="J8192">
        <v>15</v>
      </c>
      <c r="K8192">
        <f ca="1">SIMULATION!$D$3*SIMULATION!$D$17/$H8177/(SIMULATION!$D$17-$I8177)*(((EXP(-$I8177*$J8192))/(1-EXP(-SIMULATION!$D$4*$I8177)))-(EXP(-SIMULATION!$D$17*$J8192)/(1-EXP(-SIMULATION!$D$4*SIMULATION!$D$17))))</f>
        <v>2.0092950944204579</v>
      </c>
      <c r="L8192">
        <v>7.3416252188915187E-3</v>
      </c>
      <c r="M8192">
        <f t="shared" ca="1" si="127"/>
        <v>2.0240465859578505</v>
      </c>
    </row>
    <row r="8193" spans="1:13" x14ac:dyDescent="0.25">
      <c r="A8193" s="9"/>
      <c r="H8193" s="9"/>
      <c r="J8193">
        <v>16</v>
      </c>
      <c r="K8193">
        <f ca="1">SIMULATION!$D$3*SIMULATION!$D$17/$H8177/(SIMULATION!$D$17-$I8177)*(((EXP(-$I8177*$J8193))/(1-EXP(-SIMULATION!$D$4*$I8177)))-(EXP(-SIMULATION!$D$17*$J8193)/(1-EXP(-SIMULATION!$D$4*SIMULATION!$D$17))))</f>
        <v>1.9272437334457329</v>
      </c>
      <c r="L8193">
        <v>0.16835453515535664</v>
      </c>
      <c r="M8193">
        <f t="shared" ca="1" si="127"/>
        <v>2.2517039563210632</v>
      </c>
    </row>
    <row r="8194" spans="1:13" x14ac:dyDescent="0.25">
      <c r="A8194" s="9"/>
      <c r="H8194" s="9"/>
      <c r="J8194">
        <v>17</v>
      </c>
      <c r="K8194">
        <f ca="1">SIMULATION!$D$3*SIMULATION!$D$17/$H8177/(SIMULATION!$D$17-$I8177)*(((EXP(-$I8177*$J8194))/(1-EXP(-SIMULATION!$D$4*$I8177)))-(EXP(-SIMULATION!$D$17*$J8194)/(1-EXP(-SIMULATION!$D$4*SIMULATION!$D$17))))</f>
        <v>1.8482348539911164</v>
      </c>
      <c r="L8194">
        <v>-0.50656715258177787</v>
      </c>
      <c r="M8194">
        <f t="shared" ca="1" si="127"/>
        <v>0.91197978670243862</v>
      </c>
    </row>
    <row r="8195" spans="1:13" x14ac:dyDescent="0.25">
      <c r="A8195" s="9"/>
      <c r="H8195" s="9"/>
      <c r="J8195">
        <v>18</v>
      </c>
      <c r="K8195">
        <f ca="1">SIMULATION!$D$3*SIMULATION!$D$17/$H8177/(SIMULATION!$D$17-$I8177)*(((EXP(-$I8177*$J8195))/(1-EXP(-SIMULATION!$D$4*$I8177)))-(EXP(-SIMULATION!$D$17*$J8195)/(1-EXP(-SIMULATION!$D$4*SIMULATION!$D$17))))</f>
        <v>1.772267629301931</v>
      </c>
      <c r="L8195">
        <v>-0.25227695567778147</v>
      </c>
      <c r="M8195">
        <f t="shared" ref="M8195:M8258" ca="1" si="128">$K8195*(1+$L8195)</f>
        <v>1.3251653471353608</v>
      </c>
    </row>
    <row r="8196" spans="1:13" x14ac:dyDescent="0.25">
      <c r="A8196" s="9"/>
      <c r="H8196" s="9"/>
      <c r="J8196">
        <v>19</v>
      </c>
      <c r="K8196">
        <f ca="1">SIMULATION!$D$3*SIMULATION!$D$17/$H8177/(SIMULATION!$D$17-$I8177)*(((EXP(-$I8177*$J8196))/(1-EXP(-SIMULATION!$D$4*$I8177)))-(EXP(-SIMULATION!$D$17*$J8196)/(1-EXP(-SIMULATION!$D$4*SIMULATION!$D$17))))</f>
        <v>1.6992964123886221</v>
      </c>
      <c r="L8196">
        <v>0.18864114812945162</v>
      </c>
      <c r="M8196">
        <f t="shared" ca="1" si="128"/>
        <v>2.0198536386338697</v>
      </c>
    </row>
    <row r="8197" spans="1:13" x14ac:dyDescent="0.25">
      <c r="A8197" s="9"/>
      <c r="H8197" s="9"/>
      <c r="J8197">
        <v>20</v>
      </c>
      <c r="K8197">
        <f ca="1">SIMULATION!$D$3*SIMULATION!$D$17/$H8177/(SIMULATION!$D$17-$I8177)*(((EXP(-$I8177*$J8197))/(1-EXP(-SIMULATION!$D$4*$I8177)))-(EXP(-SIMULATION!$D$17*$J8197)/(1-EXP(-SIMULATION!$D$4*SIMULATION!$D$17))))</f>
        <v>1.6292486985037764</v>
      </c>
      <c r="L8197">
        <v>-4.9526514830554584E-2</v>
      </c>
      <c r="M8197">
        <f t="shared" ca="1" si="128"/>
        <v>1.5485576886746673</v>
      </c>
    </row>
    <row r="8198" spans="1:13" x14ac:dyDescent="0.25">
      <c r="A8198" s="9"/>
      <c r="H8198" s="9"/>
      <c r="J8198">
        <v>21</v>
      </c>
      <c r="K8198">
        <f ca="1">SIMULATION!$D$3*SIMULATION!$D$17/$H8177/(SIMULATION!$D$17-$I8177)*(((EXP(-$I8177*$J8198))/(1-EXP(-SIMULATION!$D$4*$I8177)))-(EXP(-SIMULATION!$D$17*$J8198)/(1-EXP(-SIMULATION!$D$4*SIMULATION!$D$17))))</f>
        <v>1.5620365589116847</v>
      </c>
      <c r="L8198">
        <v>0.35971353347235729</v>
      </c>
      <c r="M8198">
        <f t="shared" ca="1" si="128"/>
        <v>2.1239222489308087</v>
      </c>
    </row>
    <row r="8199" spans="1:13" x14ac:dyDescent="0.25">
      <c r="A8199" s="9"/>
      <c r="H8199" s="9"/>
      <c r="J8199">
        <v>22</v>
      </c>
      <c r="K8199">
        <f ca="1">SIMULATION!$D$3*SIMULATION!$D$17/$H8177/(SIMULATION!$D$17-$I8177)*(((EXP(-$I8177*$J8199))/(1-EXP(-SIMULATION!$D$4*$I8177)))-(EXP(-SIMULATION!$D$17*$J8199)/(1-EXP(-SIMULATION!$D$4*SIMULATION!$D$17))))</f>
        <v>1.4975638940860265</v>
      </c>
      <c r="L8199">
        <v>0.3688009116800427</v>
      </c>
      <c r="M8199">
        <f t="shared" ca="1" si="128"/>
        <v>2.0498668235240682</v>
      </c>
    </row>
    <row r="8200" spans="1:13" x14ac:dyDescent="0.25">
      <c r="A8200" s="9"/>
      <c r="H8200" s="9"/>
      <c r="J8200">
        <v>23</v>
      </c>
      <c r="K8200">
        <f ca="1">SIMULATION!$D$3*SIMULATION!$D$17/$H8177/(SIMULATION!$D$17-$I8177)*(((EXP(-$I8177*$J8200))/(1-EXP(-SIMULATION!$D$4*$I8177)))-(EXP(-SIMULATION!$D$17*$J8200)/(1-EXP(-SIMULATION!$D$4*SIMULATION!$D$17))))</f>
        <v>1.4357310109464805</v>
      </c>
      <c r="L8200">
        <v>0.21762568111418548</v>
      </c>
      <c r="M8200">
        <f t="shared" ca="1" si="128"/>
        <v>1.7481829501004664</v>
      </c>
    </row>
    <row r="8201" spans="1:13" x14ac:dyDescent="0.25">
      <c r="A8201" s="9"/>
      <c r="H8201" s="9"/>
      <c r="J8201">
        <v>24</v>
      </c>
      <c r="K8201">
        <f ca="1">SIMULATION!$D$3*SIMULATION!$D$17/$H8177/(SIMULATION!$D$17-$I8177)*(((EXP(-$I8177*$J8201))/(1-EXP(-SIMULATION!$D$4*$I8177)))-(EXP(-SIMULATION!$D$17*$J8201)/(1-EXP(-SIMULATION!$D$4*SIMULATION!$D$17))))</f>
        <v>1.3764374881993391</v>
      </c>
      <c r="L8201">
        <v>0.38702971212856091</v>
      </c>
      <c r="M8201">
        <f t="shared" ca="1" si="128"/>
        <v>1.9091596930200887</v>
      </c>
    </row>
    <row r="8202" spans="1:13" x14ac:dyDescent="0.25">
      <c r="A8202" s="9">
        <v>329</v>
      </c>
      <c r="B8202" s="2">
        <f ca="1">NORMINV(RAND(),SIMULATION!D7,SIMULATION!D8)</f>
        <v>66.876635708072399</v>
      </c>
      <c r="C8202" s="2">
        <v>2</v>
      </c>
      <c r="D8202" s="2">
        <f ca="1">SIMULATION!$D$11*(1+(SIMULATION!$D$12*LN(1+$C8202)))*(1+(SIMULATION!$D$13*(($B8202/63.5)-1)))</f>
        <v>10.488816115693062</v>
      </c>
      <c r="E8202" s="2">
        <v>0.37329935417664412</v>
      </c>
      <c r="F8202" s="2">
        <f ca="1">D8202*(1+E8202)</f>
        <v>14.404284397758859</v>
      </c>
      <c r="G8202" s="2">
        <v>-1.6418588502258564</v>
      </c>
      <c r="H8202" s="9">
        <f>SIMULATION!$D$15*EXP($G$8202)</f>
        <v>42.742731988184012</v>
      </c>
      <c r="I8202" s="2">
        <f ca="1">$F8202/$H8202</f>
        <v>0.33699961906367715</v>
      </c>
      <c r="J8202">
        <v>0</v>
      </c>
      <c r="K8202">
        <f ca="1">SIMULATION!$D$3*SIMULATION!$D$17/$H8202/(SIMULATION!$D$17-$I8202)*(((EXP(-$I8202*$J8202))/(1-EXP(-SIMULATION!$D$4*$I8202)))-(EXP(-SIMULATION!$D$17*$J8202)/(1-EXP(-SIMULATION!$D$4*SIMULATION!$D$17))))</f>
        <v>1.5073419275769719E-2</v>
      </c>
      <c r="L8202">
        <v>0.38519107132224972</v>
      </c>
      <c r="M8202">
        <f t="shared" ca="1" si="128"/>
        <v>2.0879565795092907E-2</v>
      </c>
    </row>
    <row r="8203" spans="1:13" x14ac:dyDescent="0.25">
      <c r="A8203" s="9"/>
      <c r="H8203" s="9"/>
      <c r="J8203">
        <v>1</v>
      </c>
      <c r="K8203">
        <f ca="1">SIMULATION!$D$3*SIMULATION!$D$17/$H8202/(SIMULATION!$D$17-$I8202)*(((EXP(-$I8202*$J8203))/(1-EXP(-SIMULATION!$D$4*$I8202)))-(EXP(-SIMULATION!$D$17*$J8203)/(1-EXP(-SIMULATION!$D$4*SIMULATION!$D$17))))</f>
        <v>3.8857672395709488</v>
      </c>
      <c r="L8203">
        <v>0.10590840416901358</v>
      </c>
      <c r="M8203">
        <f t="shared" ca="1" si="128"/>
        <v>4.2973026468861404</v>
      </c>
    </row>
    <row r="8204" spans="1:13" x14ac:dyDescent="0.25">
      <c r="A8204" s="9"/>
      <c r="H8204" s="9"/>
      <c r="J8204">
        <v>2</v>
      </c>
      <c r="K8204">
        <f ca="1">SIMULATION!$D$3*SIMULATION!$D$17/$H8202/(SIMULATION!$D$17-$I8202)*(((EXP(-$I8202*$J8204))/(1-EXP(-SIMULATION!$D$4*$I8202)))-(EXP(-SIMULATION!$D$17*$J8204)/(1-EXP(-SIMULATION!$D$4*SIMULATION!$D$17))))</f>
        <v>5.2572826740595104</v>
      </c>
      <c r="L8204">
        <v>-2.6404871035517738E-2</v>
      </c>
      <c r="M8204">
        <f t="shared" ca="1" si="128"/>
        <v>5.1184648030537074</v>
      </c>
    </row>
    <row r="8205" spans="1:13" x14ac:dyDescent="0.25">
      <c r="A8205" s="9"/>
      <c r="H8205" s="9"/>
      <c r="J8205">
        <v>3</v>
      </c>
      <c r="K8205">
        <f ca="1">SIMULATION!$D$3*SIMULATION!$D$17/$H8202/(SIMULATION!$D$17-$I8202)*(((EXP(-$I8202*$J8205))/(1-EXP(-SIMULATION!$D$4*$I8202)))-(EXP(-SIMULATION!$D$17*$J8205)/(1-EXP(-SIMULATION!$D$4*SIMULATION!$D$17))))</f>
        <v>5.344515587753369</v>
      </c>
      <c r="L8205">
        <v>-3.4795475830512068E-2</v>
      </c>
      <c r="M8205">
        <f t="shared" ca="1" si="128"/>
        <v>5.1585506247939019</v>
      </c>
    </row>
    <row r="8206" spans="1:13" x14ac:dyDescent="0.25">
      <c r="A8206" s="9"/>
      <c r="H8206" s="9"/>
      <c r="J8206">
        <v>4</v>
      </c>
      <c r="K8206">
        <f ca="1">SIMULATION!$D$3*SIMULATION!$D$17/$H8202/(SIMULATION!$D$17-$I8202)*(((EXP(-$I8202*$J8206))/(1-EXP(-SIMULATION!$D$4*$I8202)))-(EXP(-SIMULATION!$D$17*$J8206)/(1-EXP(-SIMULATION!$D$4*SIMULATION!$D$17))))</f>
        <v>4.8352379349250132</v>
      </c>
      <c r="L8206">
        <v>0.3531004823553206</v>
      </c>
      <c r="M8206">
        <f t="shared" ca="1" si="128"/>
        <v>6.5425627820497789</v>
      </c>
    </row>
    <row r="8207" spans="1:13" x14ac:dyDescent="0.25">
      <c r="A8207" s="9"/>
      <c r="H8207" s="9"/>
      <c r="J8207">
        <v>5</v>
      </c>
      <c r="K8207">
        <f ca="1">SIMULATION!$D$3*SIMULATION!$D$17/$H8202/(SIMULATION!$D$17-$I8202)*(((EXP(-$I8202*$J8207))/(1-EXP(-SIMULATION!$D$4*$I8202)))-(EXP(-SIMULATION!$D$17*$J8207)/(1-EXP(-SIMULATION!$D$4*SIMULATION!$D$17))))</f>
        <v>4.1053942839704805</v>
      </c>
      <c r="L8207">
        <v>-0.19038042733049917</v>
      </c>
      <c r="M8207">
        <f t="shared" ca="1" si="128"/>
        <v>3.3238075658279915</v>
      </c>
    </row>
    <row r="8208" spans="1:13" x14ac:dyDescent="0.25">
      <c r="A8208" s="9"/>
      <c r="H8208" s="9"/>
      <c r="J8208">
        <v>6</v>
      </c>
      <c r="K8208">
        <f ca="1">SIMULATION!$D$3*SIMULATION!$D$17/$H8202/(SIMULATION!$D$17-$I8202)*(((EXP(-$I8202*$J8208))/(1-EXP(-SIMULATION!$D$4*$I8202)))-(EXP(-SIMULATION!$D$17*$J8208)/(1-EXP(-SIMULATION!$D$4*SIMULATION!$D$17))))</f>
        <v>3.3496403030435515</v>
      </c>
      <c r="L8208">
        <v>-0.13560784545302113</v>
      </c>
      <c r="M8208">
        <f t="shared" ca="1" si="128"/>
        <v>2.8954027985052107</v>
      </c>
    </row>
    <row r="8209" spans="1:13" x14ac:dyDescent="0.25">
      <c r="A8209" s="9"/>
      <c r="H8209" s="9"/>
      <c r="J8209">
        <v>7</v>
      </c>
      <c r="K8209">
        <f ca="1">SIMULATION!$D$3*SIMULATION!$D$17/$H8202/(SIMULATION!$D$17-$I8202)*(((EXP(-$I8202*$J8209))/(1-EXP(-SIMULATION!$D$4*$I8202)))-(EXP(-SIMULATION!$D$17*$J8209)/(1-EXP(-SIMULATION!$D$4*SIMULATION!$D$17))))</f>
        <v>2.6596915354053805</v>
      </c>
      <c r="L8209">
        <v>-0.18910244379920915</v>
      </c>
      <c r="M8209">
        <f t="shared" ca="1" si="128"/>
        <v>2.1567373663081524</v>
      </c>
    </row>
    <row r="8210" spans="1:13" x14ac:dyDescent="0.25">
      <c r="A8210" s="9"/>
      <c r="H8210" s="9"/>
      <c r="J8210">
        <v>8</v>
      </c>
      <c r="K8210">
        <f ca="1">SIMULATION!$D$3*SIMULATION!$D$17/$H8202/(SIMULATION!$D$17-$I8202)*(((EXP(-$I8202*$J8210))/(1-EXP(-SIMULATION!$D$4*$I8202)))-(EXP(-SIMULATION!$D$17*$J8210)/(1-EXP(-SIMULATION!$D$4*SIMULATION!$D$17))))</f>
        <v>2.0707450116734543</v>
      </c>
      <c r="L8210">
        <v>0.16514056089242701</v>
      </c>
      <c r="M8210">
        <f t="shared" ca="1" si="128"/>
        <v>2.4127090043664037</v>
      </c>
    </row>
    <row r="8211" spans="1:13" x14ac:dyDescent="0.25">
      <c r="A8211" s="9"/>
      <c r="H8211" s="9"/>
      <c r="J8211">
        <v>9</v>
      </c>
      <c r="K8211">
        <f ca="1">SIMULATION!$D$3*SIMULATION!$D$17/$H8202/(SIMULATION!$D$17-$I8202)*(((EXP(-$I8202*$J8211))/(1-EXP(-SIMULATION!$D$4*$I8202)))-(EXP(-SIMULATION!$D$17*$J8211)/(1-EXP(-SIMULATION!$D$4*SIMULATION!$D$17))))</f>
        <v>1.5885243539179283</v>
      </c>
      <c r="L8211">
        <v>-8.9303029165564526E-2</v>
      </c>
      <c r="M8211">
        <f t="shared" ca="1" si="128"/>
        <v>1.4466643172097859</v>
      </c>
    </row>
    <row r="8212" spans="1:13" x14ac:dyDescent="0.25">
      <c r="A8212" s="9"/>
      <c r="H8212" s="9"/>
      <c r="J8212">
        <v>10</v>
      </c>
      <c r="K8212">
        <f ca="1">SIMULATION!$D$3*SIMULATION!$D$17/$H8202/(SIMULATION!$D$17-$I8202)*(((EXP(-$I8202*$J8212))/(1-EXP(-SIMULATION!$D$4*$I8202)))-(EXP(-SIMULATION!$D$17*$J8212)/(1-EXP(-SIMULATION!$D$4*SIMULATION!$D$17))))</f>
        <v>1.2046812443210748</v>
      </c>
      <c r="L8212">
        <v>-9.6760877576165569E-2</v>
      </c>
      <c r="M8212">
        <f t="shared" ca="1" si="128"/>
        <v>1.0881152299210204</v>
      </c>
    </row>
    <row r="8213" spans="1:13" x14ac:dyDescent="0.25">
      <c r="A8213" s="9"/>
      <c r="H8213" s="9"/>
      <c r="J8213">
        <v>11</v>
      </c>
      <c r="K8213">
        <f ca="1">SIMULATION!$D$3*SIMULATION!$D$17/$H8202/(SIMULATION!$D$17-$I8202)*(((EXP(-$I8202*$J8213))/(1-EXP(-SIMULATION!$D$4*$I8202)))-(EXP(-SIMULATION!$D$17*$J8213)/(1-EXP(-SIMULATION!$D$4*SIMULATION!$D$17))))</f>
        <v>0.9052874364831659</v>
      </c>
      <c r="L8213">
        <v>-0.50060144809830698</v>
      </c>
      <c r="M8213">
        <f t="shared" ca="1" si="128"/>
        <v>0.45209923483448894</v>
      </c>
    </row>
    <row r="8214" spans="1:13" x14ac:dyDescent="0.25">
      <c r="A8214" s="9"/>
      <c r="H8214" s="9"/>
      <c r="J8214">
        <v>12</v>
      </c>
      <c r="K8214">
        <f ca="1">SIMULATION!$D$3*SIMULATION!$D$17/$H8202/(SIMULATION!$D$17-$I8202)*(((EXP(-$I8202*$J8214))/(1-EXP(-SIMULATION!$D$4*$I8202)))-(EXP(-SIMULATION!$D$17*$J8214)/(1-EXP(-SIMULATION!$D$4*SIMULATION!$D$17))))</f>
        <v>0.67529314430917509</v>
      </c>
      <c r="L8214">
        <v>0.21517414200751722</v>
      </c>
      <c r="M8214">
        <f t="shared" ca="1" si="128"/>
        <v>0.82059876723946035</v>
      </c>
    </row>
    <row r="8215" spans="1:13" x14ac:dyDescent="0.25">
      <c r="A8215" s="9"/>
      <c r="H8215" s="9"/>
      <c r="J8215">
        <v>13</v>
      </c>
      <c r="K8215">
        <f ca="1">SIMULATION!$D$3*SIMULATION!$D$17/$H8202/(SIMULATION!$D$17-$I8202)*(((EXP(-$I8202*$J8215))/(1-EXP(-SIMULATION!$D$4*$I8202)))-(EXP(-SIMULATION!$D$17*$J8215)/(1-EXP(-SIMULATION!$D$4*SIMULATION!$D$17))))</f>
        <v>0.50068195757682143</v>
      </c>
      <c r="L8215">
        <v>-0.24657822614760638</v>
      </c>
      <c r="M8215">
        <f t="shared" ca="1" si="128"/>
        <v>0.37722468861341768</v>
      </c>
    </row>
    <row r="8216" spans="1:13" x14ac:dyDescent="0.25">
      <c r="A8216" s="9"/>
      <c r="H8216" s="9"/>
      <c r="J8216">
        <v>14</v>
      </c>
      <c r="K8216">
        <f ca="1">SIMULATION!$D$3*SIMULATION!$D$17/$H8202/(SIMULATION!$D$17-$I8202)*(((EXP(-$I8202*$J8216))/(1-EXP(-SIMULATION!$D$4*$I8202)))-(EXP(-SIMULATION!$D$17*$J8216)/(1-EXP(-SIMULATION!$D$4*SIMULATION!$D$17))))</f>
        <v>0.36935050838104883</v>
      </c>
      <c r="L8216">
        <v>-0.20878759884706757</v>
      </c>
      <c r="M8216">
        <f t="shared" ca="1" si="128"/>
        <v>0.29223470260322593</v>
      </c>
    </row>
    <row r="8217" spans="1:13" x14ac:dyDescent="0.25">
      <c r="A8217" s="9"/>
      <c r="H8217" s="9"/>
      <c r="J8217">
        <v>15</v>
      </c>
      <c r="K8217">
        <f ca="1">SIMULATION!$D$3*SIMULATION!$D$17/$H8202/(SIMULATION!$D$17-$I8202)*(((EXP(-$I8202*$J8217))/(1-EXP(-SIMULATION!$D$4*$I8202)))-(EXP(-SIMULATION!$D$17*$J8217)/(1-EXP(-SIMULATION!$D$4*SIMULATION!$D$17))))</f>
        <v>0.27131433168893815</v>
      </c>
      <c r="L8217">
        <v>0.23456330523456337</v>
      </c>
      <c r="M8217">
        <f t="shared" ca="1" si="128"/>
        <v>0.33495471808740213</v>
      </c>
    </row>
    <row r="8218" spans="1:13" x14ac:dyDescent="0.25">
      <c r="A8218" s="9"/>
      <c r="H8218" s="9"/>
      <c r="J8218">
        <v>16</v>
      </c>
      <c r="K8218">
        <f ca="1">SIMULATION!$D$3*SIMULATION!$D$17/$H8202/(SIMULATION!$D$17-$I8202)*(((EXP(-$I8202*$J8218))/(1-EXP(-SIMULATION!$D$4*$I8202)))-(EXP(-SIMULATION!$D$17*$J8218)/(1-EXP(-SIMULATION!$D$4*SIMULATION!$D$17))))</f>
        <v>0.19858431265012083</v>
      </c>
      <c r="L8218">
        <v>0.12126480906926272</v>
      </c>
      <c r="M8218">
        <f t="shared" ca="1" si="128"/>
        <v>0.22266560140778852</v>
      </c>
    </row>
    <row r="8219" spans="1:13" x14ac:dyDescent="0.25">
      <c r="A8219" s="9"/>
      <c r="H8219" s="9"/>
      <c r="J8219">
        <v>17</v>
      </c>
      <c r="K8219">
        <f ca="1">SIMULATION!$D$3*SIMULATION!$D$17/$H8202/(SIMULATION!$D$17-$I8202)*(((EXP(-$I8202*$J8219))/(1-EXP(-SIMULATION!$D$4*$I8202)))-(EXP(-SIMULATION!$D$17*$J8219)/(1-EXP(-SIMULATION!$D$4*SIMULATION!$D$17))))</f>
        <v>0.14490512643811609</v>
      </c>
      <c r="L8219">
        <v>-0.23389151295665386</v>
      </c>
      <c r="M8219">
        <f t="shared" ca="1" si="128"/>
        <v>0.11101304718032989</v>
      </c>
    </row>
    <row r="8220" spans="1:13" x14ac:dyDescent="0.25">
      <c r="A8220" s="9"/>
      <c r="H8220" s="9"/>
      <c r="J8220">
        <v>18</v>
      </c>
      <c r="K8220">
        <f ca="1">SIMULATION!$D$3*SIMULATION!$D$17/$H8202/(SIMULATION!$D$17-$I8202)*(((EXP(-$I8202*$J8220))/(1-EXP(-SIMULATION!$D$4*$I8202)))-(EXP(-SIMULATION!$D$17*$J8220)/(1-EXP(-SIMULATION!$D$4*SIMULATION!$D$17))))</f>
        <v>0.10545741812620799</v>
      </c>
      <c r="L8220">
        <v>-6.1646478963845862E-2</v>
      </c>
      <c r="M8220">
        <f t="shared" ca="1" si="128"/>
        <v>9.8956339618109207E-2</v>
      </c>
    </row>
    <row r="8221" spans="1:13" x14ac:dyDescent="0.25">
      <c r="A8221" s="9"/>
      <c r="H8221" s="9"/>
      <c r="J8221">
        <v>19</v>
      </c>
      <c r="K8221">
        <f ca="1">SIMULATION!$D$3*SIMULATION!$D$17/$H8202/(SIMULATION!$D$17-$I8202)*(((EXP(-$I8202*$J8221))/(1-EXP(-SIMULATION!$D$4*$I8202)))-(EXP(-SIMULATION!$D$17*$J8221)/(1-EXP(-SIMULATION!$D$4*SIMULATION!$D$17))))</f>
        <v>7.657399705448717E-2</v>
      </c>
      <c r="L8221">
        <v>0.24868585946506372</v>
      </c>
      <c r="M8221">
        <f t="shared" ca="1" si="128"/>
        <v>9.5616867324657559E-2</v>
      </c>
    </row>
    <row r="8222" spans="1:13" x14ac:dyDescent="0.25">
      <c r="A8222" s="9"/>
      <c r="H8222" s="9"/>
      <c r="J8222">
        <v>20</v>
      </c>
      <c r="K8222">
        <f ca="1">SIMULATION!$D$3*SIMULATION!$D$17/$H8202/(SIMULATION!$D$17-$I8202)*(((EXP(-$I8202*$J8222))/(1-EXP(-SIMULATION!$D$4*$I8202)))-(EXP(-SIMULATION!$D$17*$J8222)/(1-EXP(-SIMULATION!$D$4*SIMULATION!$D$17))))</f>
        <v>5.5491605678091617E-2</v>
      </c>
      <c r="L8222">
        <v>-0.28326351445972575</v>
      </c>
      <c r="M8222">
        <f t="shared" ca="1" si="128"/>
        <v>3.9772858430702114E-2</v>
      </c>
    </row>
    <row r="8223" spans="1:13" x14ac:dyDescent="0.25">
      <c r="A8223" s="9"/>
      <c r="H8223" s="9"/>
      <c r="J8223">
        <v>21</v>
      </c>
      <c r="K8223">
        <f ca="1">SIMULATION!$D$3*SIMULATION!$D$17/$H8202/(SIMULATION!$D$17-$I8202)*(((EXP(-$I8202*$J8223))/(1-EXP(-SIMULATION!$D$4*$I8202)))-(EXP(-SIMULATION!$D$17*$J8223)/(1-EXP(-SIMULATION!$D$4*SIMULATION!$D$17))))</f>
        <v>4.0144470859262163E-2</v>
      </c>
      <c r="L8223">
        <v>-4.7768806562874286E-2</v>
      </c>
      <c r="M8223">
        <f t="shared" ca="1" si="128"/>
        <v>3.8226817396217125E-2</v>
      </c>
    </row>
    <row r="8224" spans="1:13" x14ac:dyDescent="0.25">
      <c r="A8224" s="9"/>
      <c r="H8224" s="9"/>
      <c r="J8224">
        <v>22</v>
      </c>
      <c r="K8224">
        <f ca="1">SIMULATION!$D$3*SIMULATION!$D$17/$H8202/(SIMULATION!$D$17-$I8202)*(((EXP(-$I8202*$J8224))/(1-EXP(-SIMULATION!$D$4*$I8202)))-(EXP(-SIMULATION!$D$17*$J8224)/(1-EXP(-SIMULATION!$D$4*SIMULATION!$D$17))))</f>
        <v>2.8998184251348109E-2</v>
      </c>
      <c r="L8224">
        <v>0.39676806346003984</v>
      </c>
      <c r="M8224">
        <f t="shared" ca="1" si="128"/>
        <v>4.0503737660612923E-2</v>
      </c>
    </row>
    <row r="8225" spans="1:13" x14ac:dyDescent="0.25">
      <c r="A8225" s="9"/>
      <c r="H8225" s="9"/>
      <c r="J8225">
        <v>23</v>
      </c>
      <c r="K8225">
        <f ca="1">SIMULATION!$D$3*SIMULATION!$D$17/$H8202/(SIMULATION!$D$17-$I8202)*(((EXP(-$I8202*$J8225))/(1-EXP(-SIMULATION!$D$4*$I8202)))-(EXP(-SIMULATION!$D$17*$J8225)/(1-EXP(-SIMULATION!$D$4*SIMULATION!$D$17))))</f>
        <v>2.0919102787855106E-2</v>
      </c>
      <c r="L8225">
        <v>0.33291906226818069</v>
      </c>
      <c r="M8225">
        <f t="shared" ca="1" si="128"/>
        <v>2.7883470871479514E-2</v>
      </c>
    </row>
    <row r="8226" spans="1:13" x14ac:dyDescent="0.25">
      <c r="A8226" s="9"/>
      <c r="H8226" s="9"/>
      <c r="J8226">
        <v>24</v>
      </c>
      <c r="K8226">
        <f ca="1">SIMULATION!$D$3*SIMULATION!$D$17/$H8202/(SIMULATION!$D$17-$I8202)*(((EXP(-$I8202*$J8226))/(1-EXP(-SIMULATION!$D$4*$I8202)))-(EXP(-SIMULATION!$D$17*$J8226)/(1-EXP(-SIMULATION!$D$4*SIMULATION!$D$17))))</f>
        <v>1.5073419275771265E-2</v>
      </c>
      <c r="L8226">
        <v>-9.8430188257366893E-2</v>
      </c>
      <c r="M8226">
        <f t="shared" ca="1" si="128"/>
        <v>1.3589739778774876E-2</v>
      </c>
    </row>
    <row r="8227" spans="1:13" x14ac:dyDescent="0.25">
      <c r="A8227" s="9">
        <v>330</v>
      </c>
      <c r="B8227" s="2">
        <f ca="1">NORMINV(RAND(),SIMULATION!D7,SIMULATION!D8)</f>
        <v>64.413097743021012</v>
      </c>
      <c r="C8227" s="2">
        <v>2</v>
      </c>
      <c r="D8227" s="2">
        <f ca="1">SIMULATION!$D$11*(1+(SIMULATION!$D$12*LN(1+$C8227)))*(1+(SIMULATION!$D$13*(($B8227/63.5)-1)))</f>
        <v>10.305869506744109</v>
      </c>
      <c r="E8227" s="2">
        <v>-0.20221304696676032</v>
      </c>
      <c r="F8227" s="2">
        <f ca="1">D8227*(1+E8227)</f>
        <v>8.2218882321435593</v>
      </c>
      <c r="G8227" s="2">
        <v>-0.80003829615980993</v>
      </c>
      <c r="H8227" s="9">
        <f>SIMULATION!$D$15*EXP($G$8227)</f>
        <v>99.188266200232221</v>
      </c>
      <c r="I8227" s="2">
        <f ca="1">$F8227/$H8227</f>
        <v>8.2891742613445438E-2</v>
      </c>
      <c r="J8227">
        <v>0</v>
      </c>
      <c r="K8227">
        <f ca="1">SIMULATION!$D$3*SIMULATION!$D$17/$H8227/(SIMULATION!$D$17-$I8227)*(((EXP(-$I8227*$J8227))/(1-EXP(-SIMULATION!$D$4*$I8227)))-(EXP(-SIMULATION!$D$17*$J8227)/(1-EXP(-SIMULATION!$D$4*SIMULATION!$D$17))))</f>
        <v>1.0795724617029228</v>
      </c>
      <c r="L8227">
        <v>0.23298123002774987</v>
      </c>
      <c r="M8227">
        <f t="shared" ca="1" si="128"/>
        <v>1.3310925817345556</v>
      </c>
    </row>
    <row r="8228" spans="1:13" x14ac:dyDescent="0.25">
      <c r="A8228" s="9"/>
      <c r="H8228" s="9"/>
      <c r="J8228">
        <v>1</v>
      </c>
      <c r="K8228">
        <f ca="1">SIMULATION!$D$3*SIMULATION!$D$17/$H8227/(SIMULATION!$D$17-$I8227)*(((EXP(-$I8227*$J8228))/(1-EXP(-SIMULATION!$D$4*$I8227)))-(EXP(-SIMULATION!$D$17*$J8228)/(1-EXP(-SIMULATION!$D$4*SIMULATION!$D$17))))</f>
        <v>2.8992080365614994</v>
      </c>
      <c r="L8228">
        <v>-0.38852654478568932</v>
      </c>
      <c r="M8228">
        <f t="shared" ca="1" si="128"/>
        <v>1.7727887555013575</v>
      </c>
    </row>
    <row r="8229" spans="1:13" x14ac:dyDescent="0.25">
      <c r="A8229" s="9"/>
      <c r="H8229" s="9"/>
      <c r="J8229">
        <v>2</v>
      </c>
      <c r="K8229">
        <f ca="1">SIMULATION!$D$3*SIMULATION!$D$17/$H8227/(SIMULATION!$D$17-$I8227)*(((EXP(-$I8227*$J8229))/(1-EXP(-SIMULATION!$D$4*$I8227)))-(EXP(-SIMULATION!$D$17*$J8229)/(1-EXP(-SIMULATION!$D$4*SIMULATION!$D$17))))</f>
        <v>3.8896784072933106</v>
      </c>
      <c r="L8229">
        <v>0.32667998936135401</v>
      </c>
      <c r="M8229">
        <f t="shared" ca="1" si="128"/>
        <v>5.1603585080069783</v>
      </c>
    </row>
    <row r="8230" spans="1:13" x14ac:dyDescent="0.25">
      <c r="A8230" s="9"/>
      <c r="H8230" s="9"/>
      <c r="J8230">
        <v>3</v>
      </c>
      <c r="K8230">
        <f ca="1">SIMULATION!$D$3*SIMULATION!$D$17/$H8227/(SIMULATION!$D$17-$I8227)*(((EXP(-$I8227*$J8230))/(1-EXP(-SIMULATION!$D$4*$I8227)))-(EXP(-SIMULATION!$D$17*$J8230)/(1-EXP(-SIMULATION!$D$4*SIMULATION!$D$17))))</f>
        <v>4.3627681321187337</v>
      </c>
      <c r="L8230">
        <v>-0.18676806746770569</v>
      </c>
      <c r="M8230">
        <f t="shared" ca="1" si="128"/>
        <v>3.5479423592732258</v>
      </c>
    </row>
    <row r="8231" spans="1:13" x14ac:dyDescent="0.25">
      <c r="A8231" s="9"/>
      <c r="H8231" s="9"/>
      <c r="J8231">
        <v>4</v>
      </c>
      <c r="K8231">
        <f ca="1">SIMULATION!$D$3*SIMULATION!$D$17/$H8227/(SIMULATION!$D$17-$I8227)*(((EXP(-$I8227*$J8231))/(1-EXP(-SIMULATION!$D$4*$I8227)))-(EXP(-SIMULATION!$D$17*$J8231)/(1-EXP(-SIMULATION!$D$4*SIMULATION!$D$17))))</f>
        <v>4.5171651380229907</v>
      </c>
      <c r="L8231">
        <v>0.19453524680842138</v>
      </c>
      <c r="M8231">
        <f t="shared" ca="1" si="128"/>
        <v>5.39591297302269</v>
      </c>
    </row>
    <row r="8232" spans="1:13" x14ac:dyDescent="0.25">
      <c r="A8232" s="9"/>
      <c r="H8232" s="9"/>
      <c r="J8232">
        <v>5</v>
      </c>
      <c r="K8232">
        <f ca="1">SIMULATION!$D$3*SIMULATION!$D$17/$H8227/(SIMULATION!$D$17-$I8227)*(((EXP(-$I8227*$J8232))/(1-EXP(-SIMULATION!$D$4*$I8227)))-(EXP(-SIMULATION!$D$17*$J8232)/(1-EXP(-SIMULATION!$D$4*SIMULATION!$D$17))))</f>
        <v>4.4791706791944526</v>
      </c>
      <c r="L8232">
        <v>5.5650430184882228E-2</v>
      </c>
      <c r="M8232">
        <f t="shared" ca="1" si="128"/>
        <v>4.7284384543631344</v>
      </c>
    </row>
    <row r="8233" spans="1:13" x14ac:dyDescent="0.25">
      <c r="A8233" s="9"/>
      <c r="H8233" s="9"/>
      <c r="J8233">
        <v>6</v>
      </c>
      <c r="K8233">
        <f ca="1">SIMULATION!$D$3*SIMULATION!$D$17/$H8227/(SIMULATION!$D$17-$I8227)*(((EXP(-$I8227*$J8233))/(1-EXP(-SIMULATION!$D$4*$I8227)))-(EXP(-SIMULATION!$D$17*$J8233)/(1-EXP(-SIMULATION!$D$4*SIMULATION!$D$17))))</f>
        <v>4.3287802349922089</v>
      </c>
      <c r="L8233">
        <v>-1.2103919792875561E-3</v>
      </c>
      <c r="M8233">
        <f t="shared" ca="1" si="128"/>
        <v>4.3235407141156763</v>
      </c>
    </row>
    <row r="8234" spans="1:13" x14ac:dyDescent="0.25">
      <c r="A8234" s="9"/>
      <c r="H8234" s="9"/>
      <c r="J8234">
        <v>7</v>
      </c>
      <c r="K8234">
        <f ca="1">SIMULATION!$D$3*SIMULATION!$D$17/$H8227/(SIMULATION!$D$17-$I8227)*(((EXP(-$I8227*$J8234))/(1-EXP(-SIMULATION!$D$4*$I8227)))-(EXP(-SIMULATION!$D$17*$J8234)/(1-EXP(-SIMULATION!$D$4*SIMULATION!$D$17))))</f>
        <v>4.1163903101927115</v>
      </c>
      <c r="L8234">
        <v>-0.14825720257368874</v>
      </c>
      <c r="M8234">
        <f t="shared" ca="1" si="128"/>
        <v>3.5061057981021011</v>
      </c>
    </row>
    <row r="8235" spans="1:13" x14ac:dyDescent="0.25">
      <c r="A8235" s="9"/>
      <c r="H8235" s="9"/>
      <c r="J8235">
        <v>8</v>
      </c>
      <c r="K8235">
        <f ca="1">SIMULATION!$D$3*SIMULATION!$D$17/$H8227/(SIMULATION!$D$17-$I8227)*(((EXP(-$I8227*$J8235))/(1-EXP(-SIMULATION!$D$4*$I8227)))-(EXP(-SIMULATION!$D$17*$J8235)/(1-EXP(-SIMULATION!$D$4*SIMULATION!$D$17))))</f>
        <v>3.8734986007182748</v>
      </c>
      <c r="L8235">
        <v>-0.24538196110165297</v>
      </c>
      <c r="M8235">
        <f t="shared" ca="1" si="128"/>
        <v>2.9230119177495157</v>
      </c>
    </row>
    <row r="8236" spans="1:13" x14ac:dyDescent="0.25">
      <c r="A8236" s="9"/>
      <c r="H8236" s="9"/>
      <c r="J8236">
        <v>9</v>
      </c>
      <c r="K8236">
        <f ca="1">SIMULATION!$D$3*SIMULATION!$D$17/$H8227/(SIMULATION!$D$17-$I8227)*(((EXP(-$I8227*$J8236))/(1-EXP(-SIMULATION!$D$4*$I8227)))-(EXP(-SIMULATION!$D$17*$J8236)/(1-EXP(-SIMULATION!$D$4*SIMULATION!$D$17))))</f>
        <v>3.6195554360590845</v>
      </c>
      <c r="L8236">
        <v>0.28905179714751772</v>
      </c>
      <c r="M8236">
        <f t="shared" ca="1" si="128"/>
        <v>4.6657944397270299</v>
      </c>
    </row>
    <row r="8237" spans="1:13" x14ac:dyDescent="0.25">
      <c r="A8237" s="9"/>
      <c r="H8237" s="9"/>
      <c r="J8237">
        <v>10</v>
      </c>
      <c r="K8237">
        <f ca="1">SIMULATION!$D$3*SIMULATION!$D$17/$H8227/(SIMULATION!$D$17-$I8227)*(((EXP(-$I8227*$J8237))/(1-EXP(-SIMULATION!$D$4*$I8227)))-(EXP(-SIMULATION!$D$17*$J8237)/(1-EXP(-SIMULATION!$D$4*SIMULATION!$D$17))))</f>
        <v>3.366349302579529</v>
      </c>
      <c r="L8237">
        <v>-0.16830789719991926</v>
      </c>
      <c r="M8237">
        <f t="shared" ca="1" si="128"/>
        <v>2.7997661302219536</v>
      </c>
    </row>
    <row r="8238" spans="1:13" x14ac:dyDescent="0.25">
      <c r="A8238" s="9"/>
      <c r="H8238" s="9"/>
      <c r="J8238">
        <v>11</v>
      </c>
      <c r="K8238">
        <f ca="1">SIMULATION!$D$3*SIMULATION!$D$17/$H8227/(SIMULATION!$D$17-$I8227)*(((EXP(-$I8227*$J8238))/(1-EXP(-SIMULATION!$D$4*$I8227)))-(EXP(-SIMULATION!$D$17*$J8238)/(1-EXP(-SIMULATION!$D$4*SIMULATION!$D$17))))</f>
        <v>3.1208125475030779</v>
      </c>
      <c r="L8238">
        <v>-3.1269013540297604E-2</v>
      </c>
      <c r="M8238">
        <f t="shared" ca="1" si="128"/>
        <v>3.0232278176984733</v>
      </c>
    </row>
    <row r="8239" spans="1:13" x14ac:dyDescent="0.25">
      <c r="A8239" s="9"/>
      <c r="H8239" s="9"/>
      <c r="J8239">
        <v>12</v>
      </c>
      <c r="K8239">
        <f ca="1">SIMULATION!$D$3*SIMULATION!$D$17/$H8227/(SIMULATION!$D$17-$I8227)*(((EXP(-$I8227*$J8239))/(1-EXP(-SIMULATION!$D$4*$I8227)))-(EXP(-SIMULATION!$D$17*$J8239)/(1-EXP(-SIMULATION!$D$4*SIMULATION!$D$17))))</f>
        <v>2.8868150658949987</v>
      </c>
      <c r="L8239">
        <v>1.9031139058714137E-2</v>
      </c>
      <c r="M8239">
        <f t="shared" ca="1" si="128"/>
        <v>2.9417544448508375</v>
      </c>
    </row>
    <row r="8240" spans="1:13" x14ac:dyDescent="0.25">
      <c r="A8240" s="9"/>
      <c r="H8240" s="9"/>
      <c r="J8240">
        <v>13</v>
      </c>
      <c r="K8240">
        <f ca="1">SIMULATION!$D$3*SIMULATION!$D$17/$H8227/(SIMULATION!$D$17-$I8227)*(((EXP(-$I8227*$J8240))/(1-EXP(-SIMULATION!$D$4*$I8227)))-(EXP(-SIMULATION!$D$17*$J8240)/(1-EXP(-SIMULATION!$D$4*SIMULATION!$D$17))))</f>
        <v>2.6663098027540117</v>
      </c>
      <c r="L8240">
        <v>8.5166781210398987E-2</v>
      </c>
      <c r="M8240">
        <f t="shared" ca="1" si="128"/>
        <v>2.8933908263643047</v>
      </c>
    </row>
    <row r="8241" spans="1:13" x14ac:dyDescent="0.25">
      <c r="A8241" s="9"/>
      <c r="H8241" s="9"/>
      <c r="J8241">
        <v>14</v>
      </c>
      <c r="K8241">
        <f ca="1">SIMULATION!$D$3*SIMULATION!$D$17/$H8227/(SIMULATION!$D$17-$I8227)*(((EXP(-$I8227*$J8241))/(1-EXP(-SIMULATION!$D$4*$I8227)))-(EXP(-SIMULATION!$D$17*$J8241)/(1-EXP(-SIMULATION!$D$4*SIMULATION!$D$17))))</f>
        <v>2.460063195601716</v>
      </c>
      <c r="L8241">
        <v>0.27573805122747963</v>
      </c>
      <c r="M8241">
        <f t="shared" ca="1" si="128"/>
        <v>3.1383962270533794</v>
      </c>
    </row>
    <row r="8242" spans="1:13" x14ac:dyDescent="0.25">
      <c r="A8242" s="9"/>
      <c r="H8242" s="9"/>
      <c r="J8242">
        <v>15</v>
      </c>
      <c r="K8242">
        <f ca="1">SIMULATION!$D$3*SIMULATION!$D$17/$H8227/(SIMULATION!$D$17-$I8227)*(((EXP(-$I8227*$J8242))/(1-EXP(-SIMULATION!$D$4*$I8227)))-(EXP(-SIMULATION!$D$17*$J8242)/(1-EXP(-SIMULATION!$D$4*SIMULATION!$D$17))))</f>
        <v>2.26811992507053</v>
      </c>
      <c r="L8242">
        <v>-9.6093572251165854E-2</v>
      </c>
      <c r="M8242">
        <f t="shared" ca="1" si="128"/>
        <v>2.0501681791764561</v>
      </c>
    </row>
    <row r="8243" spans="1:13" x14ac:dyDescent="0.25">
      <c r="A8243" s="9"/>
      <c r="H8243" s="9"/>
      <c r="J8243">
        <v>16</v>
      </c>
      <c r="K8243">
        <f ca="1">SIMULATION!$D$3*SIMULATION!$D$17/$H8227/(SIMULATION!$D$17-$I8227)*(((EXP(-$I8227*$J8243))/(1-EXP(-SIMULATION!$D$4*$I8227)))-(EXP(-SIMULATION!$D$17*$J8243)/(1-EXP(-SIMULATION!$D$4*SIMULATION!$D$17))))</f>
        <v>2.0900976688843151</v>
      </c>
      <c r="L8243">
        <v>-0.244911788092149</v>
      </c>
      <c r="M8243">
        <f t="shared" ca="1" si="128"/>
        <v>1.5782081115106252</v>
      </c>
    </row>
    <row r="8244" spans="1:13" x14ac:dyDescent="0.25">
      <c r="A8244" s="9"/>
      <c r="H8244" s="9"/>
      <c r="J8244">
        <v>17</v>
      </c>
      <c r="K8244">
        <f ca="1">SIMULATION!$D$3*SIMULATION!$D$17/$H8227/(SIMULATION!$D$17-$I8227)*(((EXP(-$I8227*$J8244))/(1-EXP(-SIMULATION!$D$4*$I8227)))-(EXP(-SIMULATION!$D$17*$J8244)/(1-EXP(-SIMULATION!$D$4*SIMULATION!$D$17))))</f>
        <v>1.925373162060785</v>
      </c>
      <c r="L8244">
        <v>0.17290937068604542</v>
      </c>
      <c r="M8244">
        <f t="shared" ca="1" si="128"/>
        <v>2.2582882238485165</v>
      </c>
    </row>
    <row r="8245" spans="1:13" x14ac:dyDescent="0.25">
      <c r="A8245" s="9"/>
      <c r="H8245" s="9"/>
      <c r="J8245">
        <v>18</v>
      </c>
      <c r="K8245">
        <f ca="1">SIMULATION!$D$3*SIMULATION!$D$17/$H8227/(SIMULATION!$D$17-$I8227)*(((EXP(-$I8227*$J8245))/(1-EXP(-SIMULATION!$D$4*$I8227)))-(EXP(-SIMULATION!$D$17*$J8245)/(1-EXP(-SIMULATION!$D$4*SIMULATION!$D$17))))</f>
        <v>1.7731988282528712</v>
      </c>
      <c r="L8245">
        <v>-1.7288596626504255E-2</v>
      </c>
      <c r="M8245">
        <f t="shared" ca="1" si="128"/>
        <v>1.7425427089726173</v>
      </c>
    </row>
    <row r="8246" spans="1:13" x14ac:dyDescent="0.25">
      <c r="A8246" s="9"/>
      <c r="H8246" s="9"/>
      <c r="J8246">
        <v>19</v>
      </c>
      <c r="K8246">
        <f ca="1">SIMULATION!$D$3*SIMULATION!$D$17/$H8227/(SIMULATION!$D$17-$I8227)*(((EXP(-$I8227*$J8246))/(1-EXP(-SIMULATION!$D$4*$I8227)))-(EXP(-SIMULATION!$D$17*$J8246)/(1-EXP(-SIMULATION!$D$4*SIMULATION!$D$17))))</f>
        <v>1.632775126262427</v>
      </c>
      <c r="L8246">
        <v>0.22372200334106904</v>
      </c>
      <c r="M8246">
        <f t="shared" ca="1" si="128"/>
        <v>1.998062848515324</v>
      </c>
    </row>
    <row r="8247" spans="1:13" x14ac:dyDescent="0.25">
      <c r="A8247" s="9"/>
      <c r="H8247" s="9"/>
      <c r="J8247">
        <v>20</v>
      </c>
      <c r="K8247">
        <f ca="1">SIMULATION!$D$3*SIMULATION!$D$17/$H8227/(SIMULATION!$D$17-$I8227)*(((EXP(-$I8227*$J8247))/(1-EXP(-SIMULATION!$D$4*$I8227)))-(EXP(-SIMULATION!$D$17*$J8247)/(1-EXP(-SIMULATION!$D$4*SIMULATION!$D$17))))</f>
        <v>1.5032947081767722</v>
      </c>
      <c r="L8247">
        <v>-0.26493046158106925</v>
      </c>
      <c r="M8247">
        <f t="shared" ca="1" si="128"/>
        <v>1.1050261472471212</v>
      </c>
    </row>
    <row r="8248" spans="1:13" x14ac:dyDescent="0.25">
      <c r="A8248" s="9"/>
      <c r="H8248" s="9"/>
      <c r="J8248">
        <v>21</v>
      </c>
      <c r="K8248">
        <f ca="1">SIMULATION!$D$3*SIMULATION!$D$17/$H8227/(SIMULATION!$D$17-$I8227)*(((EXP(-$I8227*$J8248))/(1-EXP(-SIMULATION!$D$4*$I8227)))-(EXP(-SIMULATION!$D$17*$J8248)/(1-EXP(-SIMULATION!$D$4*SIMULATION!$D$17))))</f>
        <v>1.3839686889768907</v>
      </c>
      <c r="L8248">
        <v>-0.18861544069615166</v>
      </c>
      <c r="M8248">
        <f t="shared" ca="1" si="128"/>
        <v>1.1229308247958392</v>
      </c>
    </row>
    <row r="8249" spans="1:13" x14ac:dyDescent="0.25">
      <c r="A8249" s="9"/>
      <c r="H8249" s="9"/>
      <c r="J8249">
        <v>22</v>
      </c>
      <c r="K8249">
        <f ca="1">SIMULATION!$D$3*SIMULATION!$D$17/$H8227/(SIMULATION!$D$17-$I8227)*(((EXP(-$I8227*$J8249))/(1-EXP(-SIMULATION!$D$4*$I8227)))-(EXP(-SIMULATION!$D$17*$J8249)/(1-EXP(-SIMULATION!$D$4*SIMULATION!$D$17))))</f>
        <v>1.2740416140680271</v>
      </c>
      <c r="L8249">
        <v>0.2554256575138894</v>
      </c>
      <c r="M8249">
        <f t="shared" ca="1" si="128"/>
        <v>1.5994645310414097</v>
      </c>
    </row>
    <row r="8250" spans="1:13" x14ac:dyDescent="0.25">
      <c r="A8250" s="9"/>
      <c r="H8250" s="9"/>
      <c r="J8250">
        <v>23</v>
      </c>
      <c r="K8250">
        <f ca="1">SIMULATION!$D$3*SIMULATION!$D$17/$H8227/(SIMULATION!$D$17-$I8227)*(((EXP(-$I8227*$J8250))/(1-EXP(-SIMULATION!$D$4*$I8227)))-(EXP(-SIMULATION!$D$17*$J8250)/(1-EXP(-SIMULATION!$D$4*SIMULATION!$D$17))))</f>
        <v>1.1727993326568802</v>
      </c>
      <c r="L8250">
        <v>-0.10963600246321242</v>
      </c>
      <c r="M8250">
        <f t="shared" ca="1" si="128"/>
        <v>1.0442183021328566</v>
      </c>
    </row>
    <row r="8251" spans="1:13" x14ac:dyDescent="0.25">
      <c r="A8251" s="9"/>
      <c r="H8251" s="9"/>
      <c r="J8251">
        <v>24</v>
      </c>
      <c r="K8251">
        <f ca="1">SIMULATION!$D$3*SIMULATION!$D$17/$H8227/(SIMULATION!$D$17-$I8227)*(((EXP(-$I8227*$J8251))/(1-EXP(-SIMULATION!$D$4*$I8227)))-(EXP(-SIMULATION!$D$17*$J8251)/(1-EXP(-SIMULATION!$D$4*SIMULATION!$D$17))))</f>
        <v>1.0795724617029223</v>
      </c>
      <c r="L8251">
        <v>0.49266186427303105</v>
      </c>
      <c r="M8251">
        <f t="shared" ca="1" si="128"/>
        <v>1.6114366433033094</v>
      </c>
    </row>
    <row r="8252" spans="1:13" x14ac:dyDescent="0.25">
      <c r="A8252" s="9">
        <v>331</v>
      </c>
      <c r="B8252" s="2">
        <f ca="1">NORMINV(RAND(),SIMULATION!D7,SIMULATION!D8)</f>
        <v>63.597479952146273</v>
      </c>
      <c r="C8252" s="2">
        <v>2</v>
      </c>
      <c r="D8252" s="2">
        <f ca="1">SIMULATION!$D$11*(1+(SIMULATION!$D$12*LN(1+$C8252)))*(1+(SIMULATION!$D$13*(($B8252/63.5)-1)))</f>
        <v>10.245300312700511</v>
      </c>
      <c r="E8252" s="2">
        <v>-3.3751106749709978E-2</v>
      </c>
      <c r="F8252" s="2">
        <f ca="1">D8252*(1+E8252)</f>
        <v>9.8995100881637192</v>
      </c>
      <c r="G8252" s="2">
        <v>5.2511604976443228E-2</v>
      </c>
      <c r="H8252" s="9">
        <f>SIMULATION!$D$15*EXP($G$8252)</f>
        <v>232.65801396931442</v>
      </c>
      <c r="I8252" s="2">
        <f ca="1">$F8252/$H8252</f>
        <v>4.2549620016396165E-2</v>
      </c>
      <c r="J8252">
        <v>0</v>
      </c>
      <c r="K8252">
        <f ca="1">SIMULATION!$D$3*SIMULATION!$D$17/$H8252/(SIMULATION!$D$17-$I8252)*(((EXP(-$I8252*$J8252))/(1-EXP(-SIMULATION!$D$4*$I8252)))-(EXP(-SIMULATION!$D$17*$J8252)/(1-EXP(-SIMULATION!$D$4*SIMULATION!$D$17))))</f>
        <v>1.4713282091940363</v>
      </c>
      <c r="L8252">
        <v>0.17993296693203462</v>
      </c>
      <c r="M8252">
        <f t="shared" ca="1" si="128"/>
        <v>1.7360686592051167</v>
      </c>
    </row>
    <row r="8253" spans="1:13" x14ac:dyDescent="0.25">
      <c r="A8253" s="9"/>
      <c r="H8253" s="9"/>
      <c r="J8253">
        <v>1</v>
      </c>
      <c r="K8253">
        <f ca="1">SIMULATION!$D$3*SIMULATION!$D$17/$H8252/(SIMULATION!$D$17-$I8252)*(((EXP(-$I8252*$J8253))/(1-EXP(-SIMULATION!$D$4*$I8252)))-(EXP(-SIMULATION!$D$17*$J8253)/(1-EXP(-SIMULATION!$D$4*SIMULATION!$D$17))))</f>
        <v>2.2400244572659624</v>
      </c>
      <c r="L8253">
        <v>0.43041750851730204</v>
      </c>
      <c r="M8253">
        <f t="shared" ca="1" si="128"/>
        <v>3.2041702031801997</v>
      </c>
    </row>
    <row r="8254" spans="1:13" x14ac:dyDescent="0.25">
      <c r="A8254" s="9"/>
      <c r="H8254" s="9"/>
      <c r="J8254">
        <v>2</v>
      </c>
      <c r="K8254">
        <f ca="1">SIMULATION!$D$3*SIMULATION!$D$17/$H8252/(SIMULATION!$D$17-$I8252)*(((EXP(-$I8252*$J8254))/(1-EXP(-SIMULATION!$D$4*$I8252)))-(EXP(-SIMULATION!$D$17*$J8254)/(1-EXP(-SIMULATION!$D$4*SIMULATION!$D$17))))</f>
        <v>2.6785876972111313</v>
      </c>
      <c r="L8254">
        <v>-5.4367298888093378E-2</v>
      </c>
      <c r="M8254">
        <f t="shared" ca="1" si="128"/>
        <v>2.5329601192788842</v>
      </c>
    </row>
    <row r="8255" spans="1:13" x14ac:dyDescent="0.25">
      <c r="A8255" s="9"/>
      <c r="H8255" s="9"/>
      <c r="J8255">
        <v>3</v>
      </c>
      <c r="K8255">
        <f ca="1">SIMULATION!$D$3*SIMULATION!$D$17/$H8252/(SIMULATION!$D$17-$I8252)*(((EXP(-$I8252*$J8255))/(1-EXP(-SIMULATION!$D$4*$I8252)))-(EXP(-SIMULATION!$D$17*$J8255)/(1-EXP(-SIMULATION!$D$4*SIMULATION!$D$17))))</f>
        <v>2.9078446727013691</v>
      </c>
      <c r="L8255">
        <v>0.13977107804252231</v>
      </c>
      <c r="M8255">
        <f t="shared" ca="1" si="128"/>
        <v>3.314277257385045</v>
      </c>
    </row>
    <row r="8256" spans="1:13" x14ac:dyDescent="0.25">
      <c r="A8256" s="9"/>
      <c r="H8256" s="9"/>
      <c r="J8256">
        <v>4</v>
      </c>
      <c r="K8256">
        <f ca="1">SIMULATION!$D$3*SIMULATION!$D$17/$H8252/(SIMULATION!$D$17-$I8252)*(((EXP(-$I8252*$J8256))/(1-EXP(-SIMULATION!$D$4*$I8252)))-(EXP(-SIMULATION!$D$17*$J8256)/(1-EXP(-SIMULATION!$D$4*SIMULATION!$D$17))))</f>
        <v>3.0051303249407715</v>
      </c>
      <c r="L8256">
        <v>0.386795920619603</v>
      </c>
      <c r="M8256">
        <f t="shared" ca="1" si="128"/>
        <v>4.1675024755581243</v>
      </c>
    </row>
    <row r="8257" spans="1:13" x14ac:dyDescent="0.25">
      <c r="A8257" s="9"/>
      <c r="H8257" s="9"/>
      <c r="J8257">
        <v>5</v>
      </c>
      <c r="K8257">
        <f ca="1">SIMULATION!$D$3*SIMULATION!$D$17/$H8252/(SIMULATION!$D$17-$I8252)*(((EXP(-$I8252*$J8257))/(1-EXP(-SIMULATION!$D$4*$I8252)))-(EXP(-SIMULATION!$D$17*$J8257)/(1-EXP(-SIMULATION!$D$4*SIMULATION!$D$17))))</f>
        <v>3.0199128984612114</v>
      </c>
      <c r="L8257">
        <v>3.6483164503891358E-2</v>
      </c>
      <c r="M8257">
        <f t="shared" ca="1" si="128"/>
        <v>3.1300888775231952</v>
      </c>
    </row>
    <row r="8258" spans="1:13" x14ac:dyDescent="0.25">
      <c r="A8258" s="9"/>
      <c r="H8258" s="9"/>
      <c r="J8258">
        <v>6</v>
      </c>
      <c r="K8258">
        <f ca="1">SIMULATION!$D$3*SIMULATION!$D$17/$H8252/(SIMULATION!$D$17-$I8252)*(((EXP(-$I8252*$J8258))/(1-EXP(-SIMULATION!$D$4*$I8252)))-(EXP(-SIMULATION!$D$17*$J8258)/(1-EXP(-SIMULATION!$D$4*SIMULATION!$D$17))))</f>
        <v>2.9838067255125029</v>
      </c>
      <c r="L8258">
        <v>-6.2111669061649645E-2</v>
      </c>
      <c r="M8258">
        <f t="shared" ca="1" si="128"/>
        <v>2.7984775096335457</v>
      </c>
    </row>
    <row r="8259" spans="1:13" x14ac:dyDescent="0.25">
      <c r="A8259" s="9"/>
      <c r="H8259" s="9"/>
      <c r="J8259">
        <v>7</v>
      </c>
      <c r="K8259">
        <f ca="1">SIMULATION!$D$3*SIMULATION!$D$17/$H8252/(SIMULATION!$D$17-$I8252)*(((EXP(-$I8252*$J8259))/(1-EXP(-SIMULATION!$D$4*$I8252)))-(EXP(-SIMULATION!$D$17*$J8259)/(1-EXP(-SIMULATION!$D$4*SIMULATION!$D$17))))</f>
        <v>2.9169885054295701</v>
      </c>
      <c r="L8259">
        <v>2.423853986027567E-3</v>
      </c>
      <c r="M8259">
        <f t="shared" ref="M8259:M8322" ca="1" si="129">$K8259*(1+$L8259)</f>
        <v>2.924058859645652</v>
      </c>
    </row>
    <row r="8260" spans="1:13" x14ac:dyDescent="0.25">
      <c r="A8260" s="9"/>
      <c r="H8260" s="9"/>
      <c r="J8260">
        <v>8</v>
      </c>
      <c r="K8260">
        <f ca="1">SIMULATION!$D$3*SIMULATION!$D$17/$H8252/(SIMULATION!$D$17-$I8252)*(((EXP(-$I8252*$J8260))/(1-EXP(-SIMULATION!$D$4*$I8252)))-(EXP(-SIMULATION!$D$17*$J8260)/(1-EXP(-SIMULATION!$D$4*SIMULATION!$D$17))))</f>
        <v>2.8323088627680213</v>
      </c>
      <c r="L8260">
        <v>-6.1673157823356202E-2</v>
      </c>
      <c r="M8260">
        <f t="shared" ca="1" si="129"/>
        <v>2.6576314312700386</v>
      </c>
    </row>
    <row r="8261" spans="1:13" x14ac:dyDescent="0.25">
      <c r="A8261" s="9"/>
      <c r="H8261" s="9"/>
      <c r="J8261">
        <v>9</v>
      </c>
      <c r="K8261">
        <f ca="1">SIMULATION!$D$3*SIMULATION!$D$17/$H8252/(SIMULATION!$D$17-$I8252)*(((EXP(-$I8252*$J8261))/(1-EXP(-SIMULATION!$D$4*$I8252)))-(EXP(-SIMULATION!$D$17*$J8261)/(1-EXP(-SIMULATION!$D$4*SIMULATION!$D$17))))</f>
        <v>2.7379269903504651</v>
      </c>
      <c r="L8261">
        <v>4.6640209399134172E-2</v>
      </c>
      <c r="M8261">
        <f t="shared" ca="1" si="129"/>
        <v>2.8656244784999521</v>
      </c>
    </row>
    <row r="8262" spans="1:13" x14ac:dyDescent="0.25">
      <c r="A8262" s="9"/>
      <c r="H8262" s="9"/>
      <c r="J8262">
        <v>10</v>
      </c>
      <c r="K8262">
        <f ca="1">SIMULATION!$D$3*SIMULATION!$D$17/$H8252/(SIMULATION!$D$17-$I8252)*(((EXP(-$I8252*$J8262))/(1-EXP(-SIMULATION!$D$4*$I8252)))-(EXP(-SIMULATION!$D$17*$J8262)/(1-EXP(-SIMULATION!$D$4*SIMULATION!$D$17))))</f>
        <v>2.6389988552361046</v>
      </c>
      <c r="L8262">
        <v>-0.28712075982436575</v>
      </c>
      <c r="M8262">
        <f t="shared" ca="1" si="129"/>
        <v>1.8812874987450829</v>
      </c>
    </row>
    <row r="8263" spans="1:13" x14ac:dyDescent="0.25">
      <c r="A8263" s="9"/>
      <c r="H8263" s="9"/>
      <c r="J8263">
        <v>11</v>
      </c>
      <c r="K8263">
        <f ca="1">SIMULATION!$D$3*SIMULATION!$D$17/$H8252/(SIMULATION!$D$17-$I8252)*(((EXP(-$I8252*$J8263))/(1-EXP(-SIMULATION!$D$4*$I8252)))-(EXP(-SIMULATION!$D$17*$J8263)/(1-EXP(-SIMULATION!$D$4*SIMULATION!$D$17))))</f>
        <v>2.538758910553375</v>
      </c>
      <c r="L8263">
        <v>-0.23648498658209843</v>
      </c>
      <c r="M8263">
        <f t="shared" ca="1" si="129"/>
        <v>1.9383805436559773</v>
      </c>
    </row>
    <row r="8264" spans="1:13" x14ac:dyDescent="0.25">
      <c r="A8264" s="9"/>
      <c r="H8264" s="9"/>
      <c r="J8264">
        <v>12</v>
      </c>
      <c r="K8264">
        <f ca="1">SIMULATION!$D$3*SIMULATION!$D$17/$H8252/(SIMULATION!$D$17-$I8252)*(((EXP(-$I8252*$J8264))/(1-EXP(-SIMULATION!$D$4*$I8252)))-(EXP(-SIMULATION!$D$17*$J8264)/(1-EXP(-SIMULATION!$D$4*SIMULATION!$D$17))))</f>
        <v>2.4392131566457618</v>
      </c>
      <c r="L8264">
        <v>0.30942662690072986</v>
      </c>
      <c r="M8264">
        <f t="shared" ca="1" si="129"/>
        <v>3.193970655998541</v>
      </c>
    </row>
    <row r="8265" spans="1:13" x14ac:dyDescent="0.25">
      <c r="A8265" s="9"/>
      <c r="H8265" s="9"/>
      <c r="J8265">
        <v>13</v>
      </c>
      <c r="K8265">
        <f ca="1">SIMULATION!$D$3*SIMULATION!$D$17/$H8252/(SIMULATION!$D$17-$I8252)*(((EXP(-$I8252*$J8265))/(1-EXP(-SIMULATION!$D$4*$I8252)))-(EXP(-SIMULATION!$D$17*$J8265)/(1-EXP(-SIMULATION!$D$4*SIMULATION!$D$17))))</f>
        <v>2.3415831506737259</v>
      </c>
      <c r="L8265">
        <v>0.27792624493432938</v>
      </c>
      <c r="M8265">
        <f t="shared" ca="1" si="129"/>
        <v>2.9923705629419706</v>
      </c>
    </row>
    <row r="8266" spans="1:13" x14ac:dyDescent="0.25">
      <c r="A8266" s="9"/>
      <c r="H8266" s="9"/>
      <c r="J8266">
        <v>14</v>
      </c>
      <c r="K8266">
        <f ca="1">SIMULATION!$D$3*SIMULATION!$D$17/$H8252/(SIMULATION!$D$17-$I8252)*(((EXP(-$I8252*$J8266))/(1-EXP(-SIMULATION!$D$4*$I8252)))-(EXP(-SIMULATION!$D$17*$J8266)/(1-EXP(-SIMULATION!$D$4*SIMULATION!$D$17))))</f>
        <v>2.2465904229737168</v>
      </c>
      <c r="L8266">
        <v>8.4967553461829423E-2</v>
      </c>
      <c r="M8266">
        <f t="shared" ca="1" si="129"/>
        <v>2.4374777148445701</v>
      </c>
    </row>
    <row r="8267" spans="1:13" x14ac:dyDescent="0.25">
      <c r="A8267" s="9"/>
      <c r="H8267" s="9"/>
      <c r="J8267">
        <v>15</v>
      </c>
      <c r="K8267">
        <f ca="1">SIMULATION!$D$3*SIMULATION!$D$17/$H8252/(SIMULATION!$D$17-$I8252)*(((EXP(-$I8252*$J8267))/(1-EXP(-SIMULATION!$D$4*$I8252)))-(EXP(-SIMULATION!$D$17*$J8267)/(1-EXP(-SIMULATION!$D$4*SIMULATION!$D$17))))</f>
        <v>2.1546386270155886</v>
      </c>
      <c r="L8267">
        <v>-0.31675904344829203</v>
      </c>
      <c r="M8267">
        <f t="shared" ca="1" si="129"/>
        <v>1.4721373565453895</v>
      </c>
    </row>
    <row r="8268" spans="1:13" x14ac:dyDescent="0.25">
      <c r="A8268" s="9"/>
      <c r="H8268" s="9"/>
      <c r="J8268">
        <v>16</v>
      </c>
      <c r="K8268">
        <f ca="1">SIMULATION!$D$3*SIMULATION!$D$17/$H8252/(SIMULATION!$D$17-$I8252)*(((EXP(-$I8252*$J8268))/(1-EXP(-SIMULATION!$D$4*$I8252)))-(EXP(-SIMULATION!$D$17*$J8268)/(1-EXP(-SIMULATION!$D$4*SIMULATION!$D$17))))</f>
        <v>2.0659301591890973</v>
      </c>
      <c r="L8268">
        <v>-0.15317223937150357</v>
      </c>
      <c r="M8268">
        <f t="shared" ca="1" si="129"/>
        <v>1.7494870103209763</v>
      </c>
    </row>
    <row r="8269" spans="1:13" x14ac:dyDescent="0.25">
      <c r="A8269" s="9"/>
      <c r="H8269" s="9"/>
      <c r="J8269">
        <v>17</v>
      </c>
      <c r="K8269">
        <f ca="1">SIMULATION!$D$3*SIMULATION!$D$17/$H8252/(SIMULATION!$D$17-$I8252)*(((EXP(-$I8252*$J8269))/(1-EXP(-SIMULATION!$D$4*$I8252)))-(EXP(-SIMULATION!$D$17*$J8269)/(1-EXP(-SIMULATION!$D$4*SIMULATION!$D$17))))</f>
        <v>1.9805407896953859</v>
      </c>
      <c r="L8269">
        <v>-0.22598334108712106</v>
      </c>
      <c r="M8269">
        <f t="shared" ca="1" si="129"/>
        <v>1.5329715648806974</v>
      </c>
    </row>
    <row r="8270" spans="1:13" x14ac:dyDescent="0.25">
      <c r="A8270" s="9"/>
      <c r="H8270" s="9"/>
      <c r="J8270">
        <v>18</v>
      </c>
      <c r="K8270">
        <f ca="1">SIMULATION!$D$3*SIMULATION!$D$17/$H8252/(SIMULATION!$D$17-$I8252)*(((EXP(-$I8252*$J8270))/(1-EXP(-SIMULATION!$D$4*$I8252)))-(EXP(-SIMULATION!$D$17*$J8270)/(1-EXP(-SIMULATION!$D$4*SIMULATION!$D$17))))</f>
        <v>1.8984673901800233</v>
      </c>
      <c r="L8270">
        <v>0.38019947301515805</v>
      </c>
      <c r="M8270">
        <f t="shared" ca="1" si="129"/>
        <v>2.6202636914629309</v>
      </c>
    </row>
    <row r="8271" spans="1:13" x14ac:dyDescent="0.25">
      <c r="A8271" s="9"/>
      <c r="H8271" s="9"/>
      <c r="J8271">
        <v>19</v>
      </c>
      <c r="K8271">
        <f ca="1">SIMULATION!$D$3*SIMULATION!$D$17/$H8252/(SIMULATION!$D$17-$I8252)*(((EXP(-$I8252*$J8271))/(1-EXP(-SIMULATION!$D$4*$I8252)))-(EXP(-SIMULATION!$D$17*$J8271)/(1-EXP(-SIMULATION!$D$4*SIMULATION!$D$17))))</f>
        <v>1.8196584251729084</v>
      </c>
      <c r="L8271">
        <v>-0.11308067980023628</v>
      </c>
      <c r="M8271">
        <f t="shared" ca="1" si="129"/>
        <v>1.6138902134501285</v>
      </c>
    </row>
    <row r="8272" spans="1:13" x14ac:dyDescent="0.25">
      <c r="A8272" s="9"/>
      <c r="H8272" s="9"/>
      <c r="J8272">
        <v>20</v>
      </c>
      <c r="K8272">
        <f ca="1">SIMULATION!$D$3*SIMULATION!$D$17/$H8252/(SIMULATION!$D$17-$I8252)*(((EXP(-$I8252*$J8272))/(1-EXP(-SIMULATION!$D$4*$I8252)))-(EXP(-SIMULATION!$D$17*$J8272)/(1-EXP(-SIMULATION!$D$4*SIMULATION!$D$17))))</f>
        <v>1.7440334020557056</v>
      </c>
      <c r="L8272">
        <v>6.2607199602968677E-2</v>
      </c>
      <c r="M8272">
        <f t="shared" ca="1" si="129"/>
        <v>1.8532224493724516</v>
      </c>
    </row>
    <row r="8273" spans="1:13" x14ac:dyDescent="0.25">
      <c r="A8273" s="9"/>
      <c r="H8273" s="9"/>
      <c r="J8273">
        <v>21</v>
      </c>
      <c r="K8273">
        <f ca="1">SIMULATION!$D$3*SIMULATION!$D$17/$H8252/(SIMULATION!$D$17-$I8252)*(((EXP(-$I8252*$J8273))/(1-EXP(-SIMULATION!$D$4*$I8252)))-(EXP(-SIMULATION!$D$17*$J8273)/(1-EXP(-SIMULATION!$D$4*SIMULATION!$D$17))))</f>
        <v>1.6714952491218011</v>
      </c>
      <c r="L8273">
        <v>0.15361279366461555</v>
      </c>
      <c r="M8273">
        <f t="shared" ca="1" si="129"/>
        <v>1.9282583039365337</v>
      </c>
    </row>
    <row r="8274" spans="1:13" x14ac:dyDescent="0.25">
      <c r="A8274" s="9"/>
      <c r="H8274" s="9"/>
      <c r="J8274">
        <v>22</v>
      </c>
      <c r="K8274">
        <f ca="1">SIMULATION!$D$3*SIMULATION!$D$17/$H8252/(SIMULATION!$D$17-$I8252)*(((EXP(-$I8252*$J8274))/(1-EXP(-SIMULATION!$D$4*$I8252)))-(EXP(-SIMULATION!$D$17*$J8274)/(1-EXP(-SIMULATION!$D$4*SIMULATION!$D$17))))</f>
        <v>1.6019381653667459</v>
      </c>
      <c r="L8274">
        <v>-5.0141896645412486E-2</v>
      </c>
      <c r="M8274">
        <f t="shared" ca="1" si="129"/>
        <v>1.5216139474465848</v>
      </c>
    </row>
    <row r="8275" spans="1:13" x14ac:dyDescent="0.25">
      <c r="A8275" s="9"/>
      <c r="H8275" s="9"/>
      <c r="J8275">
        <v>23</v>
      </c>
      <c r="K8275">
        <f ca="1">SIMULATION!$D$3*SIMULATION!$D$17/$H8252/(SIMULATION!$D$17-$I8252)*(((EXP(-$I8252*$J8275))/(1-EXP(-SIMULATION!$D$4*$I8252)))-(EXP(-SIMULATION!$D$17*$J8275)/(1-EXP(-SIMULATION!$D$4*SIMULATION!$D$17))))</f>
        <v>1.5352525718850023</v>
      </c>
      <c r="L8275">
        <v>0.53138808550554706</v>
      </c>
      <c r="M8275">
        <f t="shared" ca="1" si="129"/>
        <v>2.3510674968264409</v>
      </c>
    </row>
    <row r="8276" spans="1:13" x14ac:dyDescent="0.25">
      <c r="A8276" s="9"/>
      <c r="H8276" s="9"/>
      <c r="J8276">
        <v>24</v>
      </c>
      <c r="K8276">
        <f ca="1">SIMULATION!$D$3*SIMULATION!$D$17/$H8252/(SIMULATION!$D$17-$I8252)*(((EXP(-$I8252*$J8276))/(1-EXP(-SIMULATION!$D$4*$I8252)))-(EXP(-SIMULATION!$D$17*$J8276)/(1-EXP(-SIMULATION!$D$4*SIMULATION!$D$17))))</f>
        <v>1.4713282091940358</v>
      </c>
      <c r="L8276">
        <v>-4.0792308304347963E-2</v>
      </c>
      <c r="M8276">
        <f t="shared" ca="1" si="129"/>
        <v>1.4113093352677084</v>
      </c>
    </row>
    <row r="8277" spans="1:13" x14ac:dyDescent="0.25">
      <c r="A8277" s="9">
        <v>332</v>
      </c>
      <c r="B8277" s="2">
        <f ca="1">NORMINV(RAND(),SIMULATION!D7,SIMULATION!D8)</f>
        <v>56.656785461267418</v>
      </c>
      <c r="C8277" s="2">
        <v>2</v>
      </c>
      <c r="D8277" s="2">
        <f ca="1">SIMULATION!$D$11*(1+(SIMULATION!$D$12*LN(1+$C8277)))*(1+(SIMULATION!$D$13*(($B8277/63.5)-1)))</f>
        <v>9.7298722824162382</v>
      </c>
      <c r="E8277" s="2">
        <v>-0.23075228880167459</v>
      </c>
      <c r="F8277" s="2">
        <f ca="1">D8277*(1+E8277)</f>
        <v>7.4846819835007175</v>
      </c>
      <c r="G8277" s="2">
        <v>0.81621880180569684</v>
      </c>
      <c r="H8277" s="9">
        <f>SIMULATION!$D$15*EXP($G$8277)</f>
        <v>499.33480416142504</v>
      </c>
      <c r="I8277" s="2">
        <f ca="1">$F8277/$H8277</f>
        <v>1.4989305614437138E-2</v>
      </c>
      <c r="J8277">
        <v>0</v>
      </c>
      <c r="K8277">
        <f ca="1">SIMULATION!$D$3*SIMULATION!$D$17/$H8277/(SIMULATION!$D$17-$I8277)*(((EXP(-$I8277*$J8277))/(1-EXP(-SIMULATION!$D$4*$I8277)))-(EXP(-SIMULATION!$D$17*$J8277)/(1-EXP(-SIMULATION!$D$4*SIMULATION!$D$17))))</f>
        <v>2.6326790975212035</v>
      </c>
      <c r="L8277">
        <v>-0.27103530805215853</v>
      </c>
      <c r="M8277">
        <f t="shared" ca="1" si="129"/>
        <v>1.9191301073220652</v>
      </c>
    </row>
    <row r="8278" spans="1:13" x14ac:dyDescent="0.25">
      <c r="A8278" s="9"/>
      <c r="H8278" s="9"/>
      <c r="J8278">
        <v>1</v>
      </c>
      <c r="K8278">
        <f ca="1">SIMULATION!$D$3*SIMULATION!$D$17/$H8277/(SIMULATION!$D$17-$I8277)*(((EXP(-$I8277*$J8278))/(1-EXP(-SIMULATION!$D$4*$I8277)))-(EXP(-SIMULATION!$D$17*$J8278)/(1-EXP(-SIMULATION!$D$4*SIMULATION!$D$17))))</f>
        <v>2.9859722029997493</v>
      </c>
      <c r="L8278">
        <v>-0.13769404555491555</v>
      </c>
      <c r="M8278">
        <f t="shared" ca="1" si="129"/>
        <v>2.5748216104541903</v>
      </c>
    </row>
    <row r="8279" spans="1:13" x14ac:dyDescent="0.25">
      <c r="A8279" s="9"/>
      <c r="H8279" s="9"/>
      <c r="J8279">
        <v>2</v>
      </c>
      <c r="K8279">
        <f ca="1">SIMULATION!$D$3*SIMULATION!$D$17/$H8277/(SIMULATION!$D$17-$I8277)*(((EXP(-$I8277*$J8279))/(1-EXP(-SIMULATION!$D$4*$I8277)))-(EXP(-SIMULATION!$D$17*$J8279)/(1-EXP(-SIMULATION!$D$4*SIMULATION!$D$17))))</f>
        <v>3.1930467696748384</v>
      </c>
      <c r="L8279">
        <v>0.31930160694210741</v>
      </c>
      <c r="M8279">
        <f t="shared" ca="1" si="129"/>
        <v>4.2125917342733201</v>
      </c>
    </row>
    <row r="8280" spans="1:13" x14ac:dyDescent="0.25">
      <c r="A8280" s="9"/>
      <c r="H8280" s="9"/>
      <c r="J8280">
        <v>3</v>
      </c>
      <c r="K8280">
        <f ca="1">SIMULATION!$D$3*SIMULATION!$D$17/$H8277/(SIMULATION!$D$17-$I8277)*(((EXP(-$I8277*$J8280))/(1-EXP(-SIMULATION!$D$4*$I8277)))-(EXP(-SIMULATION!$D$17*$J8280)/(1-EXP(-SIMULATION!$D$4*SIMULATION!$D$17))))</f>
        <v>3.3067084438248111</v>
      </c>
      <c r="L8280">
        <v>-0.11226055757524873</v>
      </c>
      <c r="M8280">
        <f t="shared" ca="1" si="129"/>
        <v>2.9354955101822546</v>
      </c>
    </row>
    <row r="8281" spans="1:13" x14ac:dyDescent="0.25">
      <c r="A8281" s="9"/>
      <c r="H8281" s="9"/>
      <c r="J8281">
        <v>4</v>
      </c>
      <c r="K8281">
        <f ca="1">SIMULATION!$D$3*SIMULATION!$D$17/$H8277/(SIMULATION!$D$17-$I8277)*(((EXP(-$I8277*$J8281))/(1-EXP(-SIMULATION!$D$4*$I8277)))-(EXP(-SIMULATION!$D$17*$J8281)/(1-EXP(-SIMULATION!$D$4*SIMULATION!$D$17))))</f>
        <v>3.3607920882563302</v>
      </c>
      <c r="L8281">
        <v>0.31810660833305093</v>
      </c>
      <c r="M8281">
        <f t="shared" ca="1" si="129"/>
        <v>4.4298822607641029</v>
      </c>
    </row>
    <row r="8282" spans="1:13" x14ac:dyDescent="0.25">
      <c r="A8282" s="9"/>
      <c r="H8282" s="9"/>
      <c r="J8282">
        <v>5</v>
      </c>
      <c r="K8282">
        <f ca="1">SIMULATION!$D$3*SIMULATION!$D$17/$H8277/(SIMULATION!$D$17-$I8277)*(((EXP(-$I8277*$J8282))/(1-EXP(-SIMULATION!$D$4*$I8277)))-(EXP(-SIMULATION!$D$17*$J8282)/(1-EXP(-SIMULATION!$D$4*SIMULATION!$D$17))))</f>
        <v>3.3769756908267938</v>
      </c>
      <c r="L8282">
        <v>-0.25940487420514446</v>
      </c>
      <c r="M8282">
        <f t="shared" ca="1" si="129"/>
        <v>2.5009717365540385</v>
      </c>
    </row>
    <row r="8283" spans="1:13" x14ac:dyDescent="0.25">
      <c r="A8283" s="9"/>
      <c r="H8283" s="9"/>
      <c r="J8283">
        <v>6</v>
      </c>
      <c r="K8283">
        <f ca="1">SIMULATION!$D$3*SIMULATION!$D$17/$H8277/(SIMULATION!$D$17-$I8277)*(((EXP(-$I8277*$J8283))/(1-EXP(-SIMULATION!$D$4*$I8277)))-(EXP(-SIMULATION!$D$17*$J8283)/(1-EXP(-SIMULATION!$D$4*SIMULATION!$D$17))))</f>
        <v>3.3691468814934473</v>
      </c>
      <c r="L8283">
        <v>1.4129771870830889E-2</v>
      </c>
      <c r="M8283">
        <f t="shared" ca="1" si="129"/>
        <v>3.4167521583282712</v>
      </c>
    </row>
    <row r="8284" spans="1:13" x14ac:dyDescent="0.25">
      <c r="A8284" s="9"/>
      <c r="H8284" s="9"/>
      <c r="J8284">
        <v>7</v>
      </c>
      <c r="K8284">
        <f ca="1">SIMULATION!$D$3*SIMULATION!$D$17/$H8277/(SIMULATION!$D$17-$I8277)*(((EXP(-$I8277*$J8284))/(1-EXP(-SIMULATION!$D$4*$I8277)))-(EXP(-SIMULATION!$D$17*$J8284)/(1-EXP(-SIMULATION!$D$4*SIMULATION!$D$17))))</f>
        <v>3.3462011015075115</v>
      </c>
      <c r="L8284">
        <v>0.44808193666631363</v>
      </c>
      <c r="M8284">
        <f t="shared" ca="1" si="129"/>
        <v>4.8455733715459486</v>
      </c>
    </row>
    <row r="8285" spans="1:13" x14ac:dyDescent="0.25">
      <c r="A8285" s="9"/>
      <c r="H8285" s="9"/>
      <c r="J8285">
        <v>8</v>
      </c>
      <c r="K8285">
        <f ca="1">SIMULATION!$D$3*SIMULATION!$D$17/$H8277/(SIMULATION!$D$17-$I8277)*(((EXP(-$I8277*$J8285))/(1-EXP(-SIMULATION!$D$4*$I8277)))-(EXP(-SIMULATION!$D$17*$J8285)/(1-EXP(-SIMULATION!$D$4*SIMULATION!$D$17))))</f>
        <v>3.3138347372434636</v>
      </c>
      <c r="L8285">
        <v>0.14074012199672975</v>
      </c>
      <c r="M8285">
        <f t="shared" ca="1" si="129"/>
        <v>3.7802242424401094</v>
      </c>
    </row>
    <row r="8286" spans="1:13" x14ac:dyDescent="0.25">
      <c r="A8286" s="9"/>
      <c r="H8286" s="9"/>
      <c r="J8286">
        <v>9</v>
      </c>
      <c r="K8286">
        <f ca="1">SIMULATION!$D$3*SIMULATION!$D$17/$H8277/(SIMULATION!$D$17-$I8277)*(((EXP(-$I8277*$J8286))/(1-EXP(-SIMULATION!$D$4*$I8277)))-(EXP(-SIMULATION!$D$17*$J8286)/(1-EXP(-SIMULATION!$D$4*SIMULATION!$D$17))))</f>
        <v>3.2756942029819154</v>
      </c>
      <c r="L8286">
        <v>-0.44999106959363311</v>
      </c>
      <c r="M8286">
        <f t="shared" ca="1" si="129"/>
        <v>1.8016610649204197</v>
      </c>
    </row>
    <row r="8287" spans="1:13" x14ac:dyDescent="0.25">
      <c r="A8287" s="9"/>
      <c r="H8287" s="9"/>
      <c r="J8287">
        <v>10</v>
      </c>
      <c r="K8287">
        <f ca="1">SIMULATION!$D$3*SIMULATION!$D$17/$H8277/(SIMULATION!$D$17-$I8277)*(((EXP(-$I8277*$J8287))/(1-EXP(-SIMULATION!$D$4*$I8277)))-(EXP(-SIMULATION!$D$17*$J8287)/(1-EXP(-SIMULATION!$D$4*SIMULATION!$D$17))))</f>
        <v>3.2341123001604175</v>
      </c>
      <c r="L8287">
        <v>-0.31304428498605347</v>
      </c>
      <c r="M8287">
        <f t="shared" ca="1" si="129"/>
        <v>2.2216919275920985</v>
      </c>
    </row>
    <row r="8288" spans="1:13" x14ac:dyDescent="0.25">
      <c r="A8288" s="9"/>
      <c r="H8288" s="9"/>
      <c r="J8288">
        <v>11</v>
      </c>
      <c r="K8288">
        <f ca="1">SIMULATION!$D$3*SIMULATION!$D$17/$H8277/(SIMULATION!$D$17-$I8277)*(((EXP(-$I8277*$J8288))/(1-EXP(-SIMULATION!$D$4*$I8277)))-(EXP(-SIMULATION!$D$17*$J8288)/(1-EXP(-SIMULATION!$D$4*SIMULATION!$D$17))))</f>
        <v>3.1905800933788933</v>
      </c>
      <c r="L8288">
        <v>0.10700564047204068</v>
      </c>
      <c r="M8288">
        <f t="shared" ca="1" si="129"/>
        <v>3.5319901597482453</v>
      </c>
    </row>
    <row r="8289" spans="1:13" x14ac:dyDescent="0.25">
      <c r="A8289" s="9"/>
      <c r="H8289" s="9"/>
      <c r="J8289">
        <v>12</v>
      </c>
      <c r="K8289">
        <f ca="1">SIMULATION!$D$3*SIMULATION!$D$17/$H8277/(SIMULATION!$D$17-$I8277)*(((EXP(-$I8277*$J8289))/(1-EXP(-SIMULATION!$D$4*$I8277)))-(EXP(-SIMULATION!$D$17*$J8289)/(1-EXP(-SIMULATION!$D$4*SIMULATION!$D$17))))</f>
        <v>3.146049299133896</v>
      </c>
      <c r="L8289">
        <v>-0.17803866366755197</v>
      </c>
      <c r="M8289">
        <f t="shared" ca="1" si="129"/>
        <v>2.5859308860838586</v>
      </c>
    </row>
    <row r="8290" spans="1:13" x14ac:dyDescent="0.25">
      <c r="A8290" s="9"/>
      <c r="H8290" s="9"/>
      <c r="J8290">
        <v>13</v>
      </c>
      <c r="K8290">
        <f ca="1">SIMULATION!$D$3*SIMULATION!$D$17/$H8277/(SIMULATION!$D$17-$I8277)*(((EXP(-$I8277*$J8290))/(1-EXP(-SIMULATION!$D$4*$I8277)))-(EXP(-SIMULATION!$D$17*$J8290)/(1-EXP(-SIMULATION!$D$4*SIMULATION!$D$17))))</f>
        <v>3.1011260630078921</v>
      </c>
      <c r="L8290">
        <v>6.2945976417799379E-2</v>
      </c>
      <c r="M8290">
        <f t="shared" ca="1" si="129"/>
        <v>3.2963294710386095</v>
      </c>
    </row>
    <row r="8291" spans="1:13" x14ac:dyDescent="0.25">
      <c r="A8291" s="9"/>
      <c r="H8291" s="9"/>
      <c r="J8291">
        <v>14</v>
      </c>
      <c r="K8291">
        <f ca="1">SIMULATION!$D$3*SIMULATION!$D$17/$H8277/(SIMULATION!$D$17-$I8277)*(((EXP(-$I8277*$J8291))/(1-EXP(-SIMULATION!$D$4*$I8277)))-(EXP(-SIMULATION!$D$17*$J8291)/(1-EXP(-SIMULATION!$D$4*SIMULATION!$D$17))))</f>
        <v>3.0561951359565533</v>
      </c>
      <c r="L8291">
        <v>-0.40980026165585587</v>
      </c>
      <c r="M8291">
        <f t="shared" ca="1" si="129"/>
        <v>1.803765569570204</v>
      </c>
    </row>
    <row r="8292" spans="1:13" x14ac:dyDescent="0.25">
      <c r="A8292" s="9"/>
      <c r="H8292" s="9"/>
      <c r="J8292">
        <v>15</v>
      </c>
      <c r="K8292">
        <f ca="1">SIMULATION!$D$3*SIMULATION!$D$17/$H8277/(SIMULATION!$D$17-$I8277)*(((EXP(-$I8277*$J8292))/(1-EXP(-SIMULATION!$D$4*$I8277)))-(EXP(-SIMULATION!$D$17*$J8292)/(1-EXP(-SIMULATION!$D$4*SIMULATION!$D$17))))</f>
        <v>3.0114994486609117</v>
      </c>
      <c r="L8292">
        <v>-6.555225701945161E-2</v>
      </c>
      <c r="M8292">
        <f t="shared" ca="1" si="129"/>
        <v>2.8140888627883549</v>
      </c>
    </row>
    <row r="8293" spans="1:13" x14ac:dyDescent="0.25">
      <c r="A8293" s="9"/>
      <c r="H8293" s="9"/>
      <c r="J8293">
        <v>16</v>
      </c>
      <c r="K8293">
        <f ca="1">SIMULATION!$D$3*SIMULATION!$D$17/$H8277/(SIMULATION!$D$17-$I8277)*(((EXP(-$I8277*$J8293))/(1-EXP(-SIMULATION!$D$4*$I8277)))-(EXP(-SIMULATION!$D$17*$J8293)/(1-EXP(-SIMULATION!$D$4*SIMULATION!$D$17))))</f>
        <v>2.9671911038890242</v>
      </c>
      <c r="L8293">
        <v>1.0535577553854994E-2</v>
      </c>
      <c r="M8293">
        <f t="shared" ca="1" si="129"/>
        <v>2.9984521758811553</v>
      </c>
    </row>
    <row r="8294" spans="1:13" x14ac:dyDescent="0.25">
      <c r="A8294" s="9"/>
      <c r="H8294" s="9"/>
      <c r="J8294">
        <v>17</v>
      </c>
      <c r="K8294">
        <f ca="1">SIMULATION!$D$3*SIMULATION!$D$17/$H8277/(SIMULATION!$D$17-$I8277)*(((EXP(-$I8277*$J8294))/(1-EXP(-SIMULATION!$D$4*$I8277)))-(EXP(-SIMULATION!$D$17*$J8294)/(1-EXP(-SIMULATION!$D$4*SIMULATION!$D$17))))</f>
        <v>2.9233640528364031</v>
      </c>
      <c r="L8294">
        <v>6.6677893476356194E-3</v>
      </c>
      <c r="M8294">
        <f t="shared" ca="1" si="129"/>
        <v>2.9428564285271666</v>
      </c>
    </row>
    <row r="8295" spans="1:13" x14ac:dyDescent="0.25">
      <c r="A8295" s="9"/>
      <c r="H8295" s="9"/>
      <c r="J8295">
        <v>18</v>
      </c>
      <c r="K8295">
        <f ca="1">SIMULATION!$D$3*SIMULATION!$D$17/$H8277/(SIMULATION!$D$17-$I8277)*(((EXP(-$I8277*$J8295))/(1-EXP(-SIMULATION!$D$4*$I8277)))-(EXP(-SIMULATION!$D$17*$J8295)/(1-EXP(-SIMULATION!$D$4*SIMULATION!$D$17))))</f>
        <v>2.880075034127338</v>
      </c>
      <c r="L8295">
        <v>-1.8444970078788532E-3</v>
      </c>
      <c r="M8295">
        <f t="shared" ca="1" si="129"/>
        <v>2.8747627443444235</v>
      </c>
    </row>
    <row r="8296" spans="1:13" x14ac:dyDescent="0.25">
      <c r="A8296" s="9"/>
      <c r="H8296" s="9"/>
      <c r="J8296">
        <v>19</v>
      </c>
      <c r="K8296">
        <f ca="1">SIMULATION!$D$3*SIMULATION!$D$17/$H8277/(SIMULATION!$D$17-$I8277)*(((EXP(-$I8277*$J8296))/(1-EXP(-SIMULATION!$D$4*$I8277)))-(EXP(-SIMULATION!$D$17*$J8296)/(1-EXP(-SIMULATION!$D$4*SIMULATION!$D$17))))</f>
        <v>2.8373569912561551</v>
      </c>
      <c r="L8296">
        <v>0.24103586399815685</v>
      </c>
      <c r="M8296">
        <f t="shared" ca="1" si="129"/>
        <v>3.5212617851147936</v>
      </c>
    </row>
    <row r="8297" spans="1:13" x14ac:dyDescent="0.25">
      <c r="A8297" s="9"/>
      <c r="H8297" s="9"/>
      <c r="J8297">
        <v>20</v>
      </c>
      <c r="K8297">
        <f ca="1">SIMULATION!$D$3*SIMULATION!$D$17/$H8277/(SIMULATION!$D$17-$I8277)*(((EXP(-$I8277*$J8297))/(1-EXP(-SIMULATION!$D$4*$I8277)))-(EXP(-SIMULATION!$D$17*$J8297)/(1-EXP(-SIMULATION!$D$4*SIMULATION!$D$17))))</f>
        <v>2.7952276700417746</v>
      </c>
      <c r="L8297">
        <v>-9.1983519747018631E-3</v>
      </c>
      <c r="M8297">
        <f t="shared" ca="1" si="129"/>
        <v>2.7695161820833047</v>
      </c>
    </row>
    <row r="8298" spans="1:13" x14ac:dyDescent="0.25">
      <c r="A8298" s="9"/>
      <c r="H8298" s="9"/>
      <c r="J8298">
        <v>21</v>
      </c>
      <c r="K8298">
        <f ca="1">SIMULATION!$D$3*SIMULATION!$D$17/$H8277/(SIMULATION!$D$17-$I8277)*(((EXP(-$I8277*$J8298))/(1-EXP(-SIMULATION!$D$4*$I8277)))-(EXP(-SIMULATION!$D$17*$J8298)/(1-EXP(-SIMULATION!$D$4*SIMULATION!$D$17))))</f>
        <v>2.7536951273292116</v>
      </c>
      <c r="L8298">
        <v>-0.14242803936283854</v>
      </c>
      <c r="M8298">
        <f t="shared" ca="1" si="129"/>
        <v>2.3614917293407101</v>
      </c>
    </row>
    <row r="8299" spans="1:13" x14ac:dyDescent="0.25">
      <c r="A8299" s="9"/>
      <c r="H8299" s="9"/>
      <c r="J8299">
        <v>22</v>
      </c>
      <c r="K8299">
        <f ca="1">SIMULATION!$D$3*SIMULATION!$D$17/$H8277/(SIMULATION!$D$17-$I8277)*(((EXP(-$I8277*$J8299))/(1-EXP(-SIMULATION!$D$4*$I8277)))-(EXP(-SIMULATION!$D$17*$J8299)/(1-EXP(-SIMULATION!$D$4*SIMULATION!$D$17))))</f>
        <v>2.7127612603543714</v>
      </c>
      <c r="L8299">
        <v>-0.18881817850868479</v>
      </c>
      <c r="M8299">
        <f t="shared" ca="1" si="129"/>
        <v>2.2005426204453351</v>
      </c>
    </row>
    <row r="8300" spans="1:13" x14ac:dyDescent="0.25">
      <c r="A8300" s="9"/>
      <c r="H8300" s="9"/>
      <c r="J8300">
        <v>23</v>
      </c>
      <c r="K8300">
        <f ca="1">SIMULATION!$D$3*SIMULATION!$D$17/$H8277/(SIMULATION!$D$17-$I8277)*(((EXP(-$I8277*$J8300))/(1-EXP(-SIMULATION!$D$4*$I8277)))-(EXP(-SIMULATION!$D$17*$J8300)/(1-EXP(-SIMULATION!$D$4*SIMULATION!$D$17))))</f>
        <v>2.6724240677129272</v>
      </c>
      <c r="L8300">
        <v>-5.0840818482398159E-2</v>
      </c>
      <c r="M8300">
        <f t="shared" ca="1" si="129"/>
        <v>2.536555840778342</v>
      </c>
    </row>
    <row r="8301" spans="1:13" x14ac:dyDescent="0.25">
      <c r="A8301" s="9"/>
      <c r="H8301" s="9"/>
      <c r="J8301">
        <v>24</v>
      </c>
      <c r="K8301">
        <f ca="1">SIMULATION!$D$3*SIMULATION!$D$17/$H8277/(SIMULATION!$D$17-$I8277)*(((EXP(-$I8277*$J8301))/(1-EXP(-SIMULATION!$D$4*$I8277)))-(EXP(-SIMULATION!$D$17*$J8301)/(1-EXP(-SIMULATION!$D$4*SIMULATION!$D$17))))</f>
        <v>2.6326790975212035</v>
      </c>
      <c r="L8301">
        <v>-0.1547129868138564</v>
      </c>
      <c r="M8301">
        <f t="shared" ca="1" si="129"/>
        <v>2.2253694510212902</v>
      </c>
    </row>
    <row r="8302" spans="1:13" x14ac:dyDescent="0.25">
      <c r="A8302" s="9">
        <v>333</v>
      </c>
      <c r="B8302" s="2">
        <f ca="1">NORMINV(RAND(),SIMULATION!D7,SIMULATION!D8)</f>
        <v>59.810278032910929</v>
      </c>
      <c r="C8302" s="2">
        <v>2</v>
      </c>
      <c r="D8302" s="2">
        <f ca="1">SIMULATION!$D$11*(1+(SIMULATION!$D$12*LN(1+$C8302)))*(1+(SIMULATION!$D$13*(($B8302/63.5)-1)))</f>
        <v>9.9640561190415671</v>
      </c>
      <c r="E8302" s="2">
        <v>-2.641461051035298E-2</v>
      </c>
      <c r="F8302" s="2">
        <f ca="1">D8302*(1+E8302)</f>
        <v>9.7008594575537845</v>
      </c>
      <c r="G8302" s="2">
        <v>0.94462213612634249</v>
      </c>
      <c r="H8302" s="9">
        <f>SIMULATION!$D$15*EXP($G$8302)</f>
        <v>567.7494176723651</v>
      </c>
      <c r="I8302" s="2">
        <f ca="1">$F8302/$H8302</f>
        <v>1.7086515909298428E-2</v>
      </c>
      <c r="J8302">
        <v>0</v>
      </c>
      <c r="K8302">
        <f ca="1">SIMULATION!$D$3*SIMULATION!$D$17/$H8302/(SIMULATION!$D$17-$I8302)*(((EXP(-$I8302*$J8302))/(1-EXP(-SIMULATION!$D$4*$I8302)))-(EXP(-SIMULATION!$D$17*$J8302)/(1-EXP(-SIMULATION!$D$4*SIMULATION!$D$17))))</f>
        <v>1.9872591439233316</v>
      </c>
      <c r="L8302">
        <v>-0.24164630371086673</v>
      </c>
      <c r="M8302">
        <f t="shared" ca="1" si="129"/>
        <v>1.5070453172786373</v>
      </c>
    </row>
    <row r="8303" spans="1:13" x14ac:dyDescent="0.25">
      <c r="A8303" s="9"/>
      <c r="H8303" s="9"/>
      <c r="J8303">
        <v>1</v>
      </c>
      <c r="K8303">
        <f ca="1">SIMULATION!$D$3*SIMULATION!$D$17/$H8302/(SIMULATION!$D$17-$I8302)*(((EXP(-$I8302*$J8303))/(1-EXP(-SIMULATION!$D$4*$I8302)))-(EXP(-SIMULATION!$D$17*$J8303)/(1-EXP(-SIMULATION!$D$4*SIMULATION!$D$17))))</f>
        <v>2.2983734900900195</v>
      </c>
      <c r="L8303">
        <v>0.50204098515814</v>
      </c>
      <c r="M8303">
        <f t="shared" ca="1" si="129"/>
        <v>3.4522511813161652</v>
      </c>
    </row>
    <row r="8304" spans="1:13" x14ac:dyDescent="0.25">
      <c r="A8304" s="9"/>
      <c r="H8304" s="9"/>
      <c r="J8304">
        <v>2</v>
      </c>
      <c r="K8304">
        <f ca="1">SIMULATION!$D$3*SIMULATION!$D$17/$H8302/(SIMULATION!$D$17-$I8302)*(((EXP(-$I8302*$J8304))/(1-EXP(-SIMULATION!$D$4*$I8302)))-(EXP(-SIMULATION!$D$17*$J8304)/(1-EXP(-SIMULATION!$D$4*SIMULATION!$D$17))))</f>
        <v>2.4803800827807487</v>
      </c>
      <c r="L8304">
        <v>-8.9209703498330323E-2</v>
      </c>
      <c r="M8304">
        <f t="shared" ca="1" si="129"/>
        <v>2.2591061110327142</v>
      </c>
    </row>
    <row r="8305" spans="1:13" x14ac:dyDescent="0.25">
      <c r="A8305" s="9"/>
      <c r="H8305" s="9"/>
      <c r="J8305">
        <v>3</v>
      </c>
      <c r="K8305">
        <f ca="1">SIMULATION!$D$3*SIMULATION!$D$17/$H8302/(SIMULATION!$D$17-$I8302)*(((EXP(-$I8302*$J8305))/(1-EXP(-SIMULATION!$D$4*$I8302)))-(EXP(-SIMULATION!$D$17*$J8305)/(1-EXP(-SIMULATION!$D$4*SIMULATION!$D$17))))</f>
        <v>2.5799454463727733</v>
      </c>
      <c r="L8305">
        <v>-7.8984437118919157E-2</v>
      </c>
      <c r="M8305">
        <f t="shared" ca="1" si="129"/>
        <v>2.3761699074935012</v>
      </c>
    </row>
    <row r="8306" spans="1:13" x14ac:dyDescent="0.25">
      <c r="A8306" s="9"/>
      <c r="H8306" s="9"/>
      <c r="J8306">
        <v>4</v>
      </c>
      <c r="K8306">
        <f ca="1">SIMULATION!$D$3*SIMULATION!$D$17/$H8302/(SIMULATION!$D$17-$I8302)*(((EXP(-$I8302*$J8306))/(1-EXP(-SIMULATION!$D$4*$I8302)))-(EXP(-SIMULATION!$D$17*$J8306)/(1-EXP(-SIMULATION!$D$4*SIMULATION!$D$17))))</f>
        <v>2.6269696392011377</v>
      </c>
      <c r="L8306">
        <v>-0.12562055061985805</v>
      </c>
      <c r="M8306">
        <f t="shared" ca="1" si="129"/>
        <v>2.2969682666630411</v>
      </c>
    </row>
    <row r="8307" spans="1:13" x14ac:dyDescent="0.25">
      <c r="A8307" s="9"/>
      <c r="H8307" s="9"/>
      <c r="J8307">
        <v>5</v>
      </c>
      <c r="K8307">
        <f ca="1">SIMULATION!$D$3*SIMULATION!$D$17/$H8302/(SIMULATION!$D$17-$I8302)*(((EXP(-$I8302*$J8307))/(1-EXP(-SIMULATION!$D$4*$I8302)))-(EXP(-SIMULATION!$D$17*$J8307)/(1-EXP(-SIMULATION!$D$4*SIMULATION!$D$17))))</f>
        <v>2.6406084455627736</v>
      </c>
      <c r="L8307">
        <v>8.5084039197146875E-3</v>
      </c>
      <c r="M8307">
        <f t="shared" ca="1" si="129"/>
        <v>2.6630758088114317</v>
      </c>
    </row>
    <row r="8308" spans="1:13" x14ac:dyDescent="0.25">
      <c r="A8308" s="9"/>
      <c r="H8308" s="9"/>
      <c r="J8308">
        <v>6</v>
      </c>
      <c r="K8308">
        <f ca="1">SIMULATION!$D$3*SIMULATION!$D$17/$H8302/(SIMULATION!$D$17-$I8302)*(((EXP(-$I8302*$J8308))/(1-EXP(-SIMULATION!$D$4*$I8302)))-(EXP(-SIMULATION!$D$17*$J8308)/(1-EXP(-SIMULATION!$D$4*SIMULATION!$D$17))))</f>
        <v>2.6331325411173845</v>
      </c>
      <c r="L8308">
        <v>-0.30022634665188225</v>
      </c>
      <c r="M8308">
        <f t="shared" ca="1" si="129"/>
        <v>1.8425967780475252</v>
      </c>
    </row>
    <row r="8309" spans="1:13" x14ac:dyDescent="0.25">
      <c r="A8309" s="9"/>
      <c r="H8309" s="9"/>
      <c r="J8309">
        <v>7</v>
      </c>
      <c r="K8309">
        <f ca="1">SIMULATION!$D$3*SIMULATION!$D$17/$H8302/(SIMULATION!$D$17-$I8302)*(((EXP(-$I8302*$J8309))/(1-EXP(-SIMULATION!$D$4*$I8302)))-(EXP(-SIMULATION!$D$17*$J8309)/(1-EXP(-SIMULATION!$D$4*SIMULATION!$D$17))))</f>
        <v>2.6124005383555042</v>
      </c>
      <c r="L8309">
        <v>-0.31183177395853223</v>
      </c>
      <c r="M8309">
        <f t="shared" ca="1" si="129"/>
        <v>1.7977710441898826</v>
      </c>
    </row>
    <row r="8310" spans="1:13" x14ac:dyDescent="0.25">
      <c r="A8310" s="9"/>
      <c r="H8310" s="9"/>
      <c r="J8310">
        <v>8</v>
      </c>
      <c r="K8310">
        <f ca="1">SIMULATION!$D$3*SIMULATION!$D$17/$H8302/(SIMULATION!$D$17-$I8302)*(((EXP(-$I8302*$J8310))/(1-EXP(-SIMULATION!$D$4*$I8302)))-(EXP(-SIMULATION!$D$17*$J8310)/(1-EXP(-SIMULATION!$D$4*SIMULATION!$D$17))))</f>
        <v>2.5834437727879407</v>
      </c>
      <c r="L8310">
        <v>-0.1946076707653222</v>
      </c>
      <c r="M8310">
        <f t="shared" ca="1" si="129"/>
        <v>2.0806857976125035</v>
      </c>
    </row>
    <row r="8311" spans="1:13" x14ac:dyDescent="0.25">
      <c r="A8311" s="9"/>
      <c r="H8311" s="9"/>
      <c r="J8311">
        <v>9</v>
      </c>
      <c r="K8311">
        <f ca="1">SIMULATION!$D$3*SIMULATION!$D$17/$H8302/(SIMULATION!$D$17-$I8302)*(((EXP(-$I8302*$J8311))/(1-EXP(-SIMULATION!$D$4*$I8302)))-(EXP(-SIMULATION!$D$17*$J8311)/(1-EXP(-SIMULATION!$D$4*SIMULATION!$D$17))))</f>
        <v>2.5494818710494842</v>
      </c>
      <c r="L8311">
        <v>6.4376628889813811E-2</v>
      </c>
      <c r="M8311">
        <f t="shared" ca="1" si="129"/>
        <v>2.7136089193233448</v>
      </c>
    </row>
    <row r="8312" spans="1:13" x14ac:dyDescent="0.25">
      <c r="A8312" s="9"/>
      <c r="H8312" s="9"/>
      <c r="J8312">
        <v>10</v>
      </c>
      <c r="K8312">
        <f ca="1">SIMULATION!$D$3*SIMULATION!$D$17/$H8302/(SIMULATION!$D$17-$I8302)*(((EXP(-$I8302*$J8312))/(1-EXP(-SIMULATION!$D$4*$I8302)))-(EXP(-SIMULATION!$D$17*$J8312)/(1-EXP(-SIMULATION!$D$4*SIMULATION!$D$17))))</f>
        <v>2.5125735502579385</v>
      </c>
      <c r="L8312">
        <v>0.11791367159152732</v>
      </c>
      <c r="M8312">
        <f t="shared" ca="1" si="129"/>
        <v>2.8088403227126113</v>
      </c>
    </row>
    <row r="8313" spans="1:13" x14ac:dyDescent="0.25">
      <c r="A8313" s="9"/>
      <c r="H8313" s="9"/>
      <c r="J8313">
        <v>11</v>
      </c>
      <c r="K8313">
        <f ca="1">SIMULATION!$D$3*SIMULATION!$D$17/$H8302/(SIMULATION!$D$17-$I8302)*(((EXP(-$I8302*$J8313))/(1-EXP(-SIMULATION!$D$4*$I8302)))-(EXP(-SIMULATION!$D$17*$J8313)/(1-EXP(-SIMULATION!$D$4*SIMULATION!$D$17))))</f>
        <v>2.4740336647290615</v>
      </c>
      <c r="L8313">
        <v>-5.2703675149599572E-3</v>
      </c>
      <c r="M8313">
        <f t="shared" ca="1" si="129"/>
        <v>2.4609945980715562</v>
      </c>
    </row>
    <row r="8314" spans="1:13" x14ac:dyDescent="0.25">
      <c r="A8314" s="9"/>
      <c r="H8314" s="9"/>
      <c r="J8314">
        <v>12</v>
      </c>
      <c r="K8314">
        <f ca="1">SIMULATION!$D$3*SIMULATION!$D$17/$H8302/(SIMULATION!$D$17-$I8302)*(((EXP(-$I8302*$J8314))/(1-EXP(-SIMULATION!$D$4*$I8302)))-(EXP(-SIMULATION!$D$17*$J8314)/(1-EXP(-SIMULATION!$D$4*SIMULATION!$D$17))))</f>
        <v>2.434700458344822</v>
      </c>
      <c r="L8314">
        <v>4.1586317554346733E-2</v>
      </c>
      <c r="M8314">
        <f t="shared" ca="1" si="129"/>
        <v>2.5359506847552633</v>
      </c>
    </row>
    <row r="8315" spans="1:13" x14ac:dyDescent="0.25">
      <c r="A8315" s="9"/>
      <c r="H8315" s="9"/>
      <c r="J8315">
        <v>13</v>
      </c>
      <c r="K8315">
        <f ca="1">SIMULATION!$D$3*SIMULATION!$D$17/$H8302/(SIMULATION!$D$17-$I8302)*(((EXP(-$I8302*$J8315))/(1-EXP(-SIMULATION!$D$4*$I8302)))-(EXP(-SIMULATION!$D$17*$J8315)/(1-EXP(-SIMULATION!$D$4*SIMULATION!$D$17))))</f>
        <v>2.3951068250897714</v>
      </c>
      <c r="L8315">
        <v>0.10712857772735074</v>
      </c>
      <c r="M8315">
        <f t="shared" ca="1" si="129"/>
        <v>2.6516912127667092</v>
      </c>
    </row>
    <row r="8316" spans="1:13" x14ac:dyDescent="0.25">
      <c r="A8316" s="9"/>
      <c r="H8316" s="9"/>
      <c r="J8316">
        <v>14</v>
      </c>
      <c r="K8316">
        <f ca="1">SIMULATION!$D$3*SIMULATION!$D$17/$H8302/(SIMULATION!$D$17-$I8302)*(((EXP(-$I8302*$J8316))/(1-EXP(-SIMULATION!$D$4*$I8302)))-(EXP(-SIMULATION!$D$17*$J8316)/(1-EXP(-SIMULATION!$D$4*SIMULATION!$D$17))))</f>
        <v>2.3555900557127312</v>
      </c>
      <c r="L8316">
        <v>0.13080426502489051</v>
      </c>
      <c r="M8316">
        <f t="shared" ca="1" si="129"/>
        <v>2.6637112816501758</v>
      </c>
    </row>
    <row r="8317" spans="1:13" x14ac:dyDescent="0.25">
      <c r="A8317" s="9"/>
      <c r="H8317" s="9"/>
      <c r="J8317">
        <v>15</v>
      </c>
      <c r="K8317">
        <f ca="1">SIMULATION!$D$3*SIMULATION!$D$17/$H8302/(SIMULATION!$D$17-$I8302)*(((EXP(-$I8302*$J8317))/(1-EXP(-SIMULATION!$D$4*$I8302)))-(EXP(-SIMULATION!$D$17*$J8317)/(1-EXP(-SIMULATION!$D$4*SIMULATION!$D$17))))</f>
        <v>2.3163621648254109</v>
      </c>
      <c r="L8317">
        <v>-0.33652028621242375</v>
      </c>
      <c r="M8317">
        <f t="shared" ca="1" si="129"/>
        <v>1.5368593061467344</v>
      </c>
    </row>
    <row r="8318" spans="1:13" x14ac:dyDescent="0.25">
      <c r="A8318" s="9"/>
      <c r="H8318" s="9"/>
      <c r="J8318">
        <v>16</v>
      </c>
      <c r="K8318">
        <f ca="1">SIMULATION!$D$3*SIMULATION!$D$17/$H8302/(SIMULATION!$D$17-$I8302)*(((EXP(-$I8302*$J8318))/(1-EXP(-SIMULATION!$D$4*$I8302)))-(EXP(-SIMULATION!$D$17*$J8318)/(1-EXP(-SIMULATION!$D$4*SIMULATION!$D$17))))</f>
        <v>2.277554957008836</v>
      </c>
      <c r="L8318">
        <v>0.44423177562293925</v>
      </c>
      <c r="M8318">
        <f t="shared" ca="1" si="129"/>
        <v>3.2893172396396984</v>
      </c>
    </row>
    <row r="8319" spans="1:13" x14ac:dyDescent="0.25">
      <c r="A8319" s="9"/>
      <c r="H8319" s="9"/>
      <c r="J8319">
        <v>17</v>
      </c>
      <c r="K8319">
        <f ca="1">SIMULATION!$D$3*SIMULATION!$D$17/$H8302/(SIMULATION!$D$17-$I8302)*(((EXP(-$I8302*$J8319))/(1-EXP(-SIMULATION!$D$4*$I8302)))-(EXP(-SIMULATION!$D$17*$J8319)/(1-EXP(-SIMULATION!$D$4*SIMULATION!$D$17))))</f>
        <v>2.2392489050831679</v>
      </c>
      <c r="L8319">
        <v>-0.60301219336899103</v>
      </c>
      <c r="M8319">
        <f t="shared" ca="1" si="129"/>
        <v>0.88895451132985515</v>
      </c>
    </row>
    <row r="8320" spans="1:13" x14ac:dyDescent="0.25">
      <c r="A8320" s="9"/>
      <c r="H8320" s="9"/>
      <c r="J8320">
        <v>18</v>
      </c>
      <c r="K8320">
        <f ca="1">SIMULATION!$D$3*SIMULATION!$D$17/$H8302/(SIMULATION!$D$17-$I8302)*(((EXP(-$I8302*$J8320))/(1-EXP(-SIMULATION!$D$4*$I8302)))-(EXP(-SIMULATION!$D$17*$J8320)/(1-EXP(-SIMULATION!$D$4*SIMULATION!$D$17))))</f>
        <v>2.2014916548389309</v>
      </c>
      <c r="L8320">
        <v>-0.16450622352345218</v>
      </c>
      <c r="M8320">
        <f t="shared" ca="1" si="129"/>
        <v>1.8393325765829831</v>
      </c>
    </row>
    <row r="8321" spans="1:13" x14ac:dyDescent="0.25">
      <c r="A8321" s="9"/>
      <c r="H8321" s="9"/>
      <c r="J8321">
        <v>19</v>
      </c>
      <c r="K8321">
        <f ca="1">SIMULATION!$D$3*SIMULATION!$D$17/$H8302/(SIMULATION!$D$17-$I8302)*(((EXP(-$I8302*$J8321))/(1-EXP(-SIMULATION!$D$4*$I8302)))-(EXP(-SIMULATION!$D$17*$J8321)/(1-EXP(-SIMULATION!$D$4*SIMULATION!$D$17))))</f>
        <v>2.1643098821726157</v>
      </c>
      <c r="L8321">
        <v>2.5645162145022986E-2</v>
      </c>
      <c r="M8321">
        <f t="shared" ca="1" si="129"/>
        <v>2.2198139600330076</v>
      </c>
    </row>
    <row r="8322" spans="1:13" x14ac:dyDescent="0.25">
      <c r="A8322" s="9"/>
      <c r="H8322" s="9"/>
      <c r="J8322">
        <v>20</v>
      </c>
      <c r="K8322">
        <f ca="1">SIMULATION!$D$3*SIMULATION!$D$17/$H8302/(SIMULATION!$D$17-$I8302)*(((EXP(-$I8302*$J8322))/(1-EXP(-SIMULATION!$D$4*$I8302)))-(EXP(-SIMULATION!$D$17*$J8322)/(1-EXP(-SIMULATION!$D$4*SIMULATION!$D$17))))</f>
        <v>2.1277168903010368</v>
      </c>
      <c r="L8322">
        <v>-0.14034855583053313</v>
      </c>
      <c r="M8322">
        <f t="shared" ca="1" si="129"/>
        <v>1.8290948975310535</v>
      </c>
    </row>
    <row r="8323" spans="1:13" x14ac:dyDescent="0.25">
      <c r="A8323" s="9"/>
      <c r="H8323" s="9"/>
      <c r="J8323">
        <v>21</v>
      </c>
      <c r="K8323">
        <f ca="1">SIMULATION!$D$3*SIMULATION!$D$17/$H8302/(SIMULATION!$D$17-$I8302)*(((EXP(-$I8302*$J8323))/(1-EXP(-SIMULATION!$D$4*$I8302)))-(EXP(-SIMULATION!$D$17*$J8323)/(1-EXP(-SIMULATION!$D$4*SIMULATION!$D$17))))</f>
        <v>2.0917174771338156</v>
      </c>
      <c r="L8323">
        <v>-0.16285636856100857</v>
      </c>
      <c r="M8323">
        <f t="shared" ref="M8323:M8386" ca="1" si="130">$K8323*(1+$L8323)</f>
        <v>1.7510679647522078</v>
      </c>
    </row>
    <row r="8324" spans="1:13" x14ac:dyDescent="0.25">
      <c r="A8324" s="9"/>
      <c r="H8324" s="9"/>
      <c r="J8324">
        <v>22</v>
      </c>
      <c r="K8324">
        <f ca="1">SIMULATION!$D$3*SIMULATION!$D$17/$H8302/(SIMULATION!$D$17-$I8302)*(((EXP(-$I8302*$J8324))/(1-EXP(-SIMULATION!$D$4*$I8302)))-(EXP(-SIMULATION!$D$17*$J8324)/(1-EXP(-SIMULATION!$D$4*SIMULATION!$D$17))))</f>
        <v>2.0563110533156754</v>
      </c>
      <c r="L8324">
        <v>0.15988263285130525</v>
      </c>
      <c r="M8324">
        <f t="shared" ca="1" si="130"/>
        <v>2.3850794784810261</v>
      </c>
    </row>
    <row r="8325" spans="1:13" x14ac:dyDescent="0.25">
      <c r="A8325" s="9"/>
      <c r="H8325" s="9"/>
      <c r="J8325">
        <v>23</v>
      </c>
      <c r="K8325">
        <f ca="1">SIMULATION!$D$3*SIMULATION!$D$17/$H8302/(SIMULATION!$D$17-$I8302)*(((EXP(-$I8302*$J8325))/(1-EXP(-SIMULATION!$D$4*$I8302)))-(EXP(-SIMULATION!$D$17*$J8325)/(1-EXP(-SIMULATION!$D$4*SIMULATION!$D$17))))</f>
        <v>2.0214936392739187</v>
      </c>
      <c r="L8325">
        <v>0.19240151129854094</v>
      </c>
      <c r="M8325">
        <f t="shared" ca="1" si="130"/>
        <v>2.4104320705506082</v>
      </c>
    </row>
    <row r="8326" spans="1:13" x14ac:dyDescent="0.25">
      <c r="A8326" s="9"/>
      <c r="H8326" s="9"/>
      <c r="J8326">
        <v>24</v>
      </c>
      <c r="K8326">
        <f ca="1">SIMULATION!$D$3*SIMULATION!$D$17/$H8302/(SIMULATION!$D$17-$I8302)*(((EXP(-$I8302*$J8326))/(1-EXP(-SIMULATION!$D$4*$I8302)))-(EXP(-SIMULATION!$D$17*$J8326)/(1-EXP(-SIMULATION!$D$4*SIMULATION!$D$17))))</f>
        <v>1.9872591439233318</v>
      </c>
      <c r="L8326">
        <v>-0.19637919729504391</v>
      </c>
      <c r="M8326">
        <f t="shared" ca="1" si="130"/>
        <v>1.5970027884224318</v>
      </c>
    </row>
    <row r="8327" spans="1:13" x14ac:dyDescent="0.25">
      <c r="A8327" s="9">
        <v>334</v>
      </c>
      <c r="B8327" s="2">
        <f ca="1">NORMINV(RAND(),SIMULATION!D7,SIMULATION!D8)</f>
        <v>69.750918077832466</v>
      </c>
      <c r="C8327" s="2">
        <v>2</v>
      </c>
      <c r="D8327" s="2">
        <f ca="1">SIMULATION!$D$11*(1+(SIMULATION!$D$12*LN(1+$C8327)))*(1+(SIMULATION!$D$13*(($B8327/63.5)-1)))</f>
        <v>10.702265317681876</v>
      </c>
      <c r="E8327" s="2">
        <v>0.32032427786148265</v>
      </c>
      <c r="F8327" s="2">
        <f ca="1">D8327*(1+E8327)</f>
        <v>14.130460727050313</v>
      </c>
      <c r="G8327" s="2">
        <v>0.44237824098979772</v>
      </c>
      <c r="H8327" s="9">
        <f>SIMULATION!$D$15*EXP($G$8327)</f>
        <v>343.58559317546269</v>
      </c>
      <c r="I8327" s="2">
        <f ca="1">$F8327/$H8327</f>
        <v>4.112646457744272E-2</v>
      </c>
      <c r="J8327">
        <v>0</v>
      </c>
      <c r="K8327">
        <f ca="1">SIMULATION!$D$3*SIMULATION!$D$17/$H8327/(SIMULATION!$D$17-$I8327)*(((EXP(-$I8327*$J8327))/(1-EXP(-SIMULATION!$D$4*$I8327)))-(EXP(-SIMULATION!$D$17*$J8327)/(1-EXP(-SIMULATION!$D$4*SIMULATION!$D$17))))</f>
        <v>1.0477857509051556</v>
      </c>
      <c r="L8327">
        <v>0.44535868129095746</v>
      </c>
      <c r="M8327">
        <f t="shared" ca="1" si="130"/>
        <v>1.5144262312037313</v>
      </c>
    </row>
    <row r="8328" spans="1:13" x14ac:dyDescent="0.25">
      <c r="A8328" s="9"/>
      <c r="H8328" s="9"/>
      <c r="J8328">
        <v>1</v>
      </c>
      <c r="K8328">
        <f ca="1">SIMULATION!$D$3*SIMULATION!$D$17/$H8327/(SIMULATION!$D$17-$I8327)*(((EXP(-$I8327*$J8328))/(1-EXP(-SIMULATION!$D$4*$I8327)))-(EXP(-SIMULATION!$D$17*$J8328)/(1-EXP(-SIMULATION!$D$4*SIMULATION!$D$17))))</f>
        <v>1.5680186840564982</v>
      </c>
      <c r="L8328">
        <v>3.8737484511549909E-2</v>
      </c>
      <c r="M8328">
        <f t="shared" ca="1" si="130"/>
        <v>1.6287597835439578</v>
      </c>
    </row>
    <row r="8329" spans="1:13" x14ac:dyDescent="0.25">
      <c r="A8329" s="9"/>
      <c r="H8329" s="9"/>
      <c r="J8329">
        <v>2</v>
      </c>
      <c r="K8329">
        <f ca="1">SIMULATION!$D$3*SIMULATION!$D$17/$H8327/(SIMULATION!$D$17-$I8327)*(((EXP(-$I8327*$J8329))/(1-EXP(-SIMULATION!$D$4*$I8327)))-(EXP(-SIMULATION!$D$17*$J8329)/(1-EXP(-SIMULATION!$D$4*SIMULATION!$D$17))))</f>
        <v>1.8652716709546839</v>
      </c>
      <c r="L8329">
        <v>0.48017915718986781</v>
      </c>
      <c r="M8329">
        <f t="shared" ca="1" si="130"/>
        <v>2.7609362498438408</v>
      </c>
    </row>
    <row r="8330" spans="1:13" x14ac:dyDescent="0.25">
      <c r="A8330" s="9"/>
      <c r="H8330" s="9"/>
      <c r="J8330">
        <v>3</v>
      </c>
      <c r="K8330">
        <f ca="1">SIMULATION!$D$3*SIMULATION!$D$17/$H8327/(SIMULATION!$D$17-$I8327)*(((EXP(-$I8327*$J8330))/(1-EXP(-SIMULATION!$D$4*$I8327)))-(EXP(-SIMULATION!$D$17*$J8330)/(1-EXP(-SIMULATION!$D$4*SIMULATION!$D$17))))</f>
        <v>2.0210892488465126</v>
      </c>
      <c r="L8330">
        <v>0.18250055812406007</v>
      </c>
      <c r="M8330">
        <f t="shared" ca="1" si="130"/>
        <v>2.3899391647795385</v>
      </c>
    </row>
    <row r="8331" spans="1:13" x14ac:dyDescent="0.25">
      <c r="A8331" s="9"/>
      <c r="H8331" s="9"/>
      <c r="J8331">
        <v>4</v>
      </c>
      <c r="K8331">
        <f ca="1">SIMULATION!$D$3*SIMULATION!$D$17/$H8327/(SIMULATION!$D$17-$I8327)*(((EXP(-$I8327*$J8331))/(1-EXP(-SIMULATION!$D$4*$I8327)))-(EXP(-SIMULATION!$D$17*$J8331)/(1-EXP(-SIMULATION!$D$4*SIMULATION!$D$17))))</f>
        <v>2.0876684892518815</v>
      </c>
      <c r="L8331">
        <v>-0.11959227673529021</v>
      </c>
      <c r="M8331">
        <f t="shared" ca="1" si="130"/>
        <v>1.8379994615537254</v>
      </c>
    </row>
    <row r="8332" spans="1:13" x14ac:dyDescent="0.25">
      <c r="A8332" s="9"/>
      <c r="H8332" s="9"/>
      <c r="J8332">
        <v>5</v>
      </c>
      <c r="K8332">
        <f ca="1">SIMULATION!$D$3*SIMULATION!$D$17/$H8327/(SIMULATION!$D$17-$I8327)*(((EXP(-$I8327*$J8332))/(1-EXP(-SIMULATION!$D$4*$I8327)))-(EXP(-SIMULATION!$D$17*$J8332)/(1-EXP(-SIMULATION!$D$4*SIMULATION!$D$17))))</f>
        <v>2.0984022582534352</v>
      </c>
      <c r="L8332">
        <v>0.39116996200514242</v>
      </c>
      <c r="M8332">
        <f t="shared" ca="1" si="130"/>
        <v>2.9192341898859362</v>
      </c>
    </row>
    <row r="8333" spans="1:13" x14ac:dyDescent="0.25">
      <c r="A8333" s="9"/>
      <c r="H8333" s="9"/>
      <c r="J8333">
        <v>6</v>
      </c>
      <c r="K8333">
        <f ca="1">SIMULATION!$D$3*SIMULATION!$D$17/$H8327/(SIMULATION!$D$17-$I8327)*(((EXP(-$I8327*$J8333))/(1-EXP(-SIMULATION!$D$4*$I8327)))-(EXP(-SIMULATION!$D$17*$J8333)/(1-EXP(-SIMULATION!$D$4*SIMULATION!$D$17))))</f>
        <v>2.0746354984264941</v>
      </c>
      <c r="L8333">
        <v>3.1431239296694946E-2</v>
      </c>
      <c r="M8333">
        <f t="shared" ca="1" si="130"/>
        <v>2.1398438632309551</v>
      </c>
    </row>
    <row r="8334" spans="1:13" x14ac:dyDescent="0.25">
      <c r="A8334" s="9"/>
      <c r="H8334" s="9"/>
      <c r="J8334">
        <v>7</v>
      </c>
      <c r="K8334">
        <f ca="1">SIMULATION!$D$3*SIMULATION!$D$17/$H8327/(SIMULATION!$D$17-$I8327)*(((EXP(-$I8327*$J8334))/(1-EXP(-SIMULATION!$D$4*$I8327)))-(EXP(-SIMULATION!$D$17*$J8334)/(1-EXP(-SIMULATION!$D$4*SIMULATION!$D$17))))</f>
        <v>2.029994726939564</v>
      </c>
      <c r="L8334">
        <v>-0.24874556465873582</v>
      </c>
      <c r="M8334">
        <f t="shared" ca="1" si="130"/>
        <v>1.5250425423327261</v>
      </c>
    </row>
    <row r="8335" spans="1:13" x14ac:dyDescent="0.25">
      <c r="A8335" s="9"/>
      <c r="H8335" s="9"/>
      <c r="J8335">
        <v>8</v>
      </c>
      <c r="K8335">
        <f ca="1">SIMULATION!$D$3*SIMULATION!$D$17/$H8327/(SIMULATION!$D$17-$I8327)*(((EXP(-$I8327*$J8335))/(1-EXP(-SIMULATION!$D$4*$I8327)))-(EXP(-SIMULATION!$D$17*$J8335)/(1-EXP(-SIMULATION!$D$4*SIMULATION!$D$17))))</f>
        <v>1.9731623953460258</v>
      </c>
      <c r="L8335">
        <v>0.13180159378154943</v>
      </c>
      <c r="M8335">
        <f t="shared" ca="1" si="130"/>
        <v>2.2332283438424518</v>
      </c>
    </row>
    <row r="8336" spans="1:13" x14ac:dyDescent="0.25">
      <c r="A8336" s="9"/>
      <c r="H8336" s="9"/>
      <c r="J8336">
        <v>9</v>
      </c>
      <c r="K8336">
        <f ca="1">SIMULATION!$D$3*SIMULATION!$D$17/$H8327/(SIMULATION!$D$17-$I8327)*(((EXP(-$I8327*$J8336))/(1-EXP(-SIMULATION!$D$4*$I8327)))-(EXP(-SIMULATION!$D$17*$J8336)/(1-EXP(-SIMULATION!$D$4*SIMULATION!$D$17))))</f>
        <v>1.909654682528324</v>
      </c>
      <c r="L8336">
        <v>-0.31404391189210579</v>
      </c>
      <c r="M8336">
        <f t="shared" ca="1" si="130"/>
        <v>1.3099392556640519</v>
      </c>
    </row>
    <row r="8337" spans="1:13" x14ac:dyDescent="0.25">
      <c r="A8337" s="9"/>
      <c r="H8337" s="9"/>
      <c r="J8337">
        <v>10</v>
      </c>
      <c r="K8337">
        <f ca="1">SIMULATION!$D$3*SIMULATION!$D$17/$H8327/(SIMULATION!$D$17-$I8327)*(((EXP(-$I8327*$J8337))/(1-EXP(-SIMULATION!$D$4*$I8327)))-(EXP(-SIMULATION!$D$17*$J8337)/(1-EXP(-SIMULATION!$D$4*SIMULATION!$D$17))))</f>
        <v>1.8429606668046361</v>
      </c>
      <c r="L8337">
        <v>-6.9703022491244868E-2</v>
      </c>
      <c r="M8337">
        <f t="shared" ca="1" si="130"/>
        <v>1.714500737995873</v>
      </c>
    </row>
    <row r="8338" spans="1:13" x14ac:dyDescent="0.25">
      <c r="A8338" s="9"/>
      <c r="H8338" s="9"/>
      <c r="J8338">
        <v>11</v>
      </c>
      <c r="K8338">
        <f ca="1">SIMULATION!$D$3*SIMULATION!$D$17/$H8327/(SIMULATION!$D$17-$I8327)*(((EXP(-$I8327*$J8338))/(1-EXP(-SIMULATION!$D$4*$I8327)))-(EXP(-SIMULATION!$D$17*$J8338)/(1-EXP(-SIMULATION!$D$4*SIMULATION!$D$17))))</f>
        <v>1.7752722575540465</v>
      </c>
      <c r="L8338">
        <v>-2.8233621402866733E-2</v>
      </c>
      <c r="M8338">
        <f t="shared" ca="1" si="130"/>
        <v>1.7251498927472528</v>
      </c>
    </row>
    <row r="8339" spans="1:13" x14ac:dyDescent="0.25">
      <c r="A8339" s="9"/>
      <c r="H8339" s="9"/>
      <c r="J8339">
        <v>12</v>
      </c>
      <c r="K8339">
        <f ca="1">SIMULATION!$D$3*SIMULATION!$D$17/$H8327/(SIMULATION!$D$17-$I8327)*(((EXP(-$I8327*$J8339))/(1-EXP(-SIMULATION!$D$4*$I8327)))-(EXP(-SIMULATION!$D$17*$J8339)/(1-EXP(-SIMULATION!$D$4*SIMULATION!$D$17))))</f>
        <v>1.7079518787297345</v>
      </c>
      <c r="L8339">
        <v>5.9838673854761035E-2</v>
      </c>
      <c r="M8339">
        <f t="shared" ca="1" si="130"/>
        <v>1.8101534541606694</v>
      </c>
    </row>
    <row r="8340" spans="1:13" x14ac:dyDescent="0.25">
      <c r="A8340" s="9"/>
      <c r="H8340" s="9"/>
      <c r="J8340">
        <v>13</v>
      </c>
      <c r="K8340">
        <f ca="1">SIMULATION!$D$3*SIMULATION!$D$17/$H8327/(SIMULATION!$D$17-$I8327)*(((EXP(-$I8327*$J8340))/(1-EXP(-SIMULATION!$D$4*$I8327)))-(EXP(-SIMULATION!$D$17*$J8340)/(1-EXP(-SIMULATION!$D$4*SIMULATION!$D$17))))</f>
        <v>1.6418321004130689</v>
      </c>
      <c r="L8340">
        <v>-1.2790035656955157E-2</v>
      </c>
      <c r="M8340">
        <f t="shared" ca="1" si="130"/>
        <v>1.6208330093060523</v>
      </c>
    </row>
    <row r="8341" spans="1:13" x14ac:dyDescent="0.25">
      <c r="A8341" s="9"/>
      <c r="H8341" s="9"/>
      <c r="J8341">
        <v>14</v>
      </c>
      <c r="K8341">
        <f ca="1">SIMULATION!$D$3*SIMULATION!$D$17/$H8327/(SIMULATION!$D$17-$I8327)*(((EXP(-$I8327*$J8341))/(1-EXP(-SIMULATION!$D$4*$I8327)))-(EXP(-SIMULATION!$D$17*$J8341)/(1-EXP(-SIMULATION!$D$4*SIMULATION!$D$17))))</f>
        <v>1.5774075814693347</v>
      </c>
      <c r="L8341">
        <v>-6.6293853954263099E-2</v>
      </c>
      <c r="M8341">
        <f t="shared" ca="1" si="130"/>
        <v>1.4728351536370592</v>
      </c>
    </row>
    <row r="8342" spans="1:13" x14ac:dyDescent="0.25">
      <c r="A8342" s="9"/>
      <c r="H8342" s="9"/>
      <c r="J8342">
        <v>15</v>
      </c>
      <c r="K8342">
        <f ca="1">SIMULATION!$D$3*SIMULATION!$D$17/$H8327/(SIMULATION!$D$17-$I8327)*(((EXP(-$I8327*$J8342))/(1-EXP(-SIMULATION!$D$4*$I8327)))-(EXP(-SIMULATION!$D$17*$J8342)/(1-EXP(-SIMULATION!$D$4*SIMULATION!$D$17))))</f>
        <v>1.5149580053038723</v>
      </c>
      <c r="L8342">
        <v>-5.5596402589651291E-3</v>
      </c>
      <c r="M8342">
        <f t="shared" ca="1" si="130"/>
        <v>1.5065353837869433</v>
      </c>
    </row>
    <row r="8343" spans="1:13" x14ac:dyDescent="0.25">
      <c r="A8343" s="9"/>
      <c r="H8343" s="9"/>
      <c r="J8343">
        <v>16</v>
      </c>
      <c r="K8343">
        <f ca="1">SIMULATION!$D$3*SIMULATION!$D$17/$H8327/(SIMULATION!$D$17-$I8327)*(((EXP(-$I8327*$J8343))/(1-EXP(-SIMULATION!$D$4*$I8327)))-(EXP(-SIMULATION!$D$17*$J8343)/(1-EXP(-SIMULATION!$D$4*SIMULATION!$D$17))))</f>
        <v>1.4546267969712505</v>
      </c>
      <c r="L8343">
        <v>6.719746792403701E-2</v>
      </c>
      <c r="M8343">
        <f t="shared" ca="1" si="130"/>
        <v>1.5523740345021708</v>
      </c>
    </row>
    <row r="8344" spans="1:13" x14ac:dyDescent="0.25">
      <c r="A8344" s="9"/>
      <c r="H8344" s="9"/>
      <c r="J8344">
        <v>17</v>
      </c>
      <c r="K8344">
        <f ca="1">SIMULATION!$D$3*SIMULATION!$D$17/$H8327/(SIMULATION!$D$17-$I8327)*(((EXP(-$I8327*$J8344))/(1-EXP(-SIMULATION!$D$4*$I8327)))-(EXP(-SIMULATION!$D$17*$J8344)/(1-EXP(-SIMULATION!$D$4*SIMULATION!$D$17))))</f>
        <v>1.3964715064447724</v>
      </c>
      <c r="L8344">
        <v>-8.8210357010420681E-2</v>
      </c>
      <c r="M8344">
        <f t="shared" ca="1" si="130"/>
        <v>1.273288256306399</v>
      </c>
    </row>
    <row r="8345" spans="1:13" x14ac:dyDescent="0.25">
      <c r="A8345" s="9"/>
      <c r="H8345" s="9"/>
      <c r="J8345">
        <v>18</v>
      </c>
      <c r="K8345">
        <f ca="1">SIMULATION!$D$3*SIMULATION!$D$17/$H8327/(SIMULATION!$D$17-$I8327)*(((EXP(-$I8327*$J8345))/(1-EXP(-SIMULATION!$D$4*$I8327)))-(EXP(-SIMULATION!$D$17*$J8345)/(1-EXP(-SIMULATION!$D$4*SIMULATION!$D$17))))</f>
        <v>1.3404960373139765</v>
      </c>
      <c r="L8345">
        <v>-0.22812118730146086</v>
      </c>
      <c r="M8345">
        <f t="shared" ca="1" si="130"/>
        <v>1.0347004897090089</v>
      </c>
    </row>
    <row r="8346" spans="1:13" x14ac:dyDescent="0.25">
      <c r="A8346" s="9"/>
      <c r="H8346" s="9"/>
      <c r="J8346">
        <v>19</v>
      </c>
      <c r="K8346">
        <f ca="1">SIMULATION!$D$3*SIMULATION!$D$17/$H8327/(SIMULATION!$D$17-$I8327)*(((EXP(-$I8327*$J8346))/(1-EXP(-SIMULATION!$D$4*$I8327)))-(EXP(-SIMULATION!$D$17*$J8346)/(1-EXP(-SIMULATION!$D$4*SIMULATION!$D$17))))</f>
        <v>1.2866712439336621</v>
      </c>
      <c r="L8346">
        <v>0.37252179805580288</v>
      </c>
      <c r="M8346">
        <f t="shared" ca="1" si="130"/>
        <v>1.7659843292305264</v>
      </c>
    </row>
    <row r="8347" spans="1:13" x14ac:dyDescent="0.25">
      <c r="A8347" s="9"/>
      <c r="H8347" s="9"/>
      <c r="J8347">
        <v>20</v>
      </c>
      <c r="K8347">
        <f ca="1">SIMULATION!$D$3*SIMULATION!$D$17/$H8327/(SIMULATION!$D$17-$I8327)*(((EXP(-$I8327*$J8347))/(1-EXP(-SIMULATION!$D$4*$I8327)))-(EXP(-SIMULATION!$D$17*$J8347)/(1-EXP(-SIMULATION!$D$4*SIMULATION!$D$17))))</f>
        <v>1.2349480770418892</v>
      </c>
      <c r="L8347">
        <v>-0.30162210613241819</v>
      </c>
      <c r="M8347">
        <f t="shared" ca="1" si="130"/>
        <v>0.86246043708033471</v>
      </c>
    </row>
    <row r="8348" spans="1:13" x14ac:dyDescent="0.25">
      <c r="A8348" s="9"/>
      <c r="H8348" s="9"/>
      <c r="J8348">
        <v>21</v>
      </c>
      <c r="K8348">
        <f ca="1">SIMULATION!$D$3*SIMULATION!$D$17/$H8327/(SIMULATION!$D$17-$I8327)*(((EXP(-$I8327*$J8348))/(1-EXP(-SIMULATION!$D$4*$I8327)))-(EXP(-SIMULATION!$D$17*$J8348)/(1-EXP(-SIMULATION!$D$4*SIMULATION!$D$17))))</f>
        <v>1.1852659564130548</v>
      </c>
      <c r="L8348">
        <v>7.1773836283917758E-2</v>
      </c>
      <c r="M8348">
        <f t="shared" ca="1" si="130"/>
        <v>1.2703370411215467</v>
      </c>
    </row>
    <row r="8349" spans="1:13" x14ac:dyDescent="0.25">
      <c r="A8349" s="9"/>
      <c r="H8349" s="9"/>
      <c r="J8349">
        <v>22</v>
      </c>
      <c r="K8349">
        <f ca="1">SIMULATION!$D$3*SIMULATION!$D$17/$H8327/(SIMULATION!$D$17-$I8327)*(((EXP(-$I8327*$J8349))/(1-EXP(-SIMULATION!$D$4*$I8327)))-(EXP(-SIMULATION!$D$17*$J8349)/(1-EXP(-SIMULATION!$D$4*SIMULATION!$D$17))))</f>
        <v>1.1375580869493134</v>
      </c>
      <c r="L8349">
        <v>-0.21335763937452118</v>
      </c>
      <c r="M8349">
        <f t="shared" ca="1" si="130"/>
        <v>0.89485137886641164</v>
      </c>
    </row>
    <row r="8350" spans="1:13" x14ac:dyDescent="0.25">
      <c r="A8350" s="9"/>
      <c r="H8350" s="9"/>
      <c r="J8350">
        <v>23</v>
      </c>
      <c r="K8350">
        <f ca="1">SIMULATION!$D$3*SIMULATION!$D$17/$H8327/(SIMULATION!$D$17-$I8327)*(((EXP(-$I8327*$J8350))/(1-EXP(-SIMULATION!$D$4*$I8327)))-(EXP(-SIMULATION!$D$17*$J8350)/(1-EXP(-SIMULATION!$D$4*SIMULATION!$D$17))))</f>
        <v>1.0917548180398189</v>
      </c>
      <c r="L8350">
        <v>-0.60580456127573268</v>
      </c>
      <c r="M8350">
        <f t="shared" ca="1" si="130"/>
        <v>0.43036476947653907</v>
      </c>
    </row>
    <row r="8351" spans="1:13" x14ac:dyDescent="0.25">
      <c r="A8351" s="9"/>
      <c r="H8351" s="9"/>
      <c r="J8351">
        <v>24</v>
      </c>
      <c r="K8351">
        <f ca="1">SIMULATION!$D$3*SIMULATION!$D$17/$H8327/(SIMULATION!$D$17-$I8327)*(((EXP(-$I8327*$J8351))/(1-EXP(-SIMULATION!$D$4*$I8327)))-(EXP(-SIMULATION!$D$17*$J8351)/(1-EXP(-SIMULATION!$D$4*SIMULATION!$D$17))))</f>
        <v>1.0477857509051558</v>
      </c>
      <c r="L8351">
        <v>9.4601544774814805E-2</v>
      </c>
      <c r="M8351">
        <f t="shared" ca="1" si="130"/>
        <v>1.1469079015338228</v>
      </c>
    </row>
    <row r="8352" spans="1:13" x14ac:dyDescent="0.25">
      <c r="A8352" s="9">
        <v>335</v>
      </c>
      <c r="B8352" s="2">
        <f ca="1">NORMINV(RAND(),SIMULATION!D7,SIMULATION!D8)</f>
        <v>60.321748923289888</v>
      </c>
      <c r="C8352" s="2">
        <v>2</v>
      </c>
      <c r="D8352" s="2">
        <f ca="1">SIMULATION!$D$11*(1+(SIMULATION!$D$12*LN(1+$C8352)))*(1+(SIMULATION!$D$13*(($B8352/63.5)-1)))</f>
        <v>10.002038835889604</v>
      </c>
      <c r="E8352" s="2">
        <v>-0.23230270115325613</v>
      </c>
      <c r="F8352" s="2">
        <f ca="1">D8352*(1+E8352)</f>
        <v>7.6785381972726787</v>
      </c>
      <c r="G8352" s="2">
        <v>-0.17626472761368955</v>
      </c>
      <c r="H8352" s="9">
        <f>SIMULATION!$D$15*EXP($G$8352)</f>
        <v>185.08094900571501</v>
      </c>
      <c r="I8352" s="2">
        <f ca="1">$F8352/$H8352</f>
        <v>4.1487458533809321E-2</v>
      </c>
      <c r="J8352">
        <v>0</v>
      </c>
      <c r="K8352">
        <f ca="1">SIMULATION!$D$3*SIMULATION!$D$17/$H8352/(SIMULATION!$D$17-$I8352)*(((EXP(-$I8352*$J8352))/(1-EXP(-SIMULATION!$D$4*$I8352)))-(EXP(-SIMULATION!$D$17*$J8352)/(1-EXP(-SIMULATION!$D$4*SIMULATION!$D$17))))</f>
        <v>1.9202208531104537</v>
      </c>
      <c r="L8352">
        <v>0.44919572260066593</v>
      </c>
      <c r="M8352">
        <f t="shared" ca="1" si="130"/>
        <v>2.7827758467762713</v>
      </c>
    </row>
    <row r="8353" spans="1:13" x14ac:dyDescent="0.25">
      <c r="A8353" s="9"/>
      <c r="H8353" s="9"/>
      <c r="J8353">
        <v>1</v>
      </c>
      <c r="K8353">
        <f ca="1">SIMULATION!$D$3*SIMULATION!$D$17/$H8352/(SIMULATION!$D$17-$I8352)*(((EXP(-$I8352*$J8353))/(1-EXP(-SIMULATION!$D$4*$I8352)))-(EXP(-SIMULATION!$D$17*$J8353)/(1-EXP(-SIMULATION!$D$4*SIMULATION!$D$17))))</f>
        <v>2.8861218699917228</v>
      </c>
      <c r="L8353">
        <v>0.38319113219103162</v>
      </c>
      <c r="M8353">
        <f t="shared" ca="1" si="130"/>
        <v>3.992058176995148</v>
      </c>
    </row>
    <row r="8354" spans="1:13" x14ac:dyDescent="0.25">
      <c r="A8354" s="9"/>
      <c r="H8354" s="9"/>
      <c r="J8354">
        <v>2</v>
      </c>
      <c r="K8354">
        <f ca="1">SIMULATION!$D$3*SIMULATION!$D$17/$H8352/(SIMULATION!$D$17-$I8352)*(((EXP(-$I8352*$J8354))/(1-EXP(-SIMULATION!$D$4*$I8352)))-(EXP(-SIMULATION!$D$17*$J8354)/(1-EXP(-SIMULATION!$D$4*SIMULATION!$D$17))))</f>
        <v>3.4378134613344229</v>
      </c>
      <c r="L8354">
        <v>0.48835494893032932</v>
      </c>
      <c r="M8354">
        <f t="shared" ca="1" si="130"/>
        <v>5.1166866786763938</v>
      </c>
    </row>
    <row r="8355" spans="1:13" x14ac:dyDescent="0.25">
      <c r="A8355" s="9"/>
      <c r="H8355" s="9"/>
      <c r="J8355">
        <v>3</v>
      </c>
      <c r="K8355">
        <f ca="1">SIMULATION!$D$3*SIMULATION!$D$17/$H8352/(SIMULATION!$D$17-$I8352)*(((EXP(-$I8352*$J8355))/(1-EXP(-SIMULATION!$D$4*$I8352)))-(EXP(-SIMULATION!$D$17*$J8355)/(1-EXP(-SIMULATION!$D$4*SIMULATION!$D$17))))</f>
        <v>3.7268038145798674</v>
      </c>
      <c r="L8355">
        <v>0.37128683182523753</v>
      </c>
      <c r="M8355">
        <f t="shared" ca="1" si="130"/>
        <v>5.1105169957294363</v>
      </c>
    </row>
    <row r="8356" spans="1:13" x14ac:dyDescent="0.25">
      <c r="A8356" s="9"/>
      <c r="H8356" s="9"/>
      <c r="J8356">
        <v>4</v>
      </c>
      <c r="K8356">
        <f ca="1">SIMULATION!$D$3*SIMULATION!$D$17/$H8352/(SIMULATION!$D$17-$I8352)*(((EXP(-$I8352*$J8356))/(1-EXP(-SIMULATION!$D$4*$I8352)))-(EXP(-SIMULATION!$D$17*$J8356)/(1-EXP(-SIMULATION!$D$4*SIMULATION!$D$17))))</f>
        <v>3.8500719394110066</v>
      </c>
      <c r="L8356">
        <v>-0.67561890147506898</v>
      </c>
      <c r="M8356">
        <f t="shared" ca="1" si="130"/>
        <v>1.2488905651061539</v>
      </c>
    </row>
    <row r="8357" spans="1:13" x14ac:dyDescent="0.25">
      <c r="A8357" s="9"/>
      <c r="H8357" s="9"/>
      <c r="J8357">
        <v>5</v>
      </c>
      <c r="K8357">
        <f ca="1">SIMULATION!$D$3*SIMULATION!$D$17/$H8352/(SIMULATION!$D$17-$I8352)*(((EXP(-$I8352*$J8357))/(1-EXP(-SIMULATION!$D$4*$I8352)))-(EXP(-SIMULATION!$D$17*$J8357)/(1-EXP(-SIMULATION!$D$4*SIMULATION!$D$17))))</f>
        <v>3.8696577402066406</v>
      </c>
      <c r="L8357">
        <v>-0.12491418738039931</v>
      </c>
      <c r="M8357">
        <f t="shared" ca="1" si="130"/>
        <v>3.3862825881484557</v>
      </c>
    </row>
    <row r="8358" spans="1:13" x14ac:dyDescent="0.25">
      <c r="A8358" s="9"/>
      <c r="H8358" s="9"/>
      <c r="J8358">
        <v>6</v>
      </c>
      <c r="K8358">
        <f ca="1">SIMULATION!$D$3*SIMULATION!$D$17/$H8352/(SIMULATION!$D$17-$I8352)*(((EXP(-$I8352*$J8358))/(1-EXP(-SIMULATION!$D$4*$I8352)))-(EXP(-SIMULATION!$D$17*$J8358)/(1-EXP(-SIMULATION!$D$4*SIMULATION!$D$17))))</f>
        <v>3.8252156265332999</v>
      </c>
      <c r="L8358">
        <v>-0.194554421208747</v>
      </c>
      <c r="M8358">
        <f t="shared" ca="1" si="130"/>
        <v>3.0810030143144593</v>
      </c>
    </row>
    <row r="8359" spans="1:13" x14ac:dyDescent="0.25">
      <c r="A8359" s="9"/>
      <c r="H8359" s="9"/>
      <c r="J8359">
        <v>7</v>
      </c>
      <c r="K8359">
        <f ca="1">SIMULATION!$D$3*SIMULATION!$D$17/$H8352/(SIMULATION!$D$17-$I8352)*(((EXP(-$I8352*$J8359))/(1-EXP(-SIMULATION!$D$4*$I8352)))-(EXP(-SIMULATION!$D$17*$J8359)/(1-EXP(-SIMULATION!$D$4*SIMULATION!$D$17))))</f>
        <v>3.7420589954517305</v>
      </c>
      <c r="L8359">
        <v>0.25815131332879926</v>
      </c>
      <c r="M8359">
        <f t="shared" ca="1" si="130"/>
        <v>4.7080764396814416</v>
      </c>
    </row>
    <row r="8360" spans="1:13" x14ac:dyDescent="0.25">
      <c r="A8360" s="9"/>
      <c r="H8360" s="9"/>
      <c r="J8360">
        <v>8</v>
      </c>
      <c r="K8360">
        <f ca="1">SIMULATION!$D$3*SIMULATION!$D$17/$H8352/(SIMULATION!$D$17-$I8352)*(((EXP(-$I8352*$J8360))/(1-EXP(-SIMULATION!$D$4*$I8352)))-(EXP(-SIMULATION!$D$17*$J8360)/(1-EXP(-SIMULATION!$D$4*SIMULATION!$D$17))))</f>
        <v>3.6363151621728096</v>
      </c>
      <c r="L8360">
        <v>-0.17238284203187562</v>
      </c>
      <c r="M8360">
        <f t="shared" ca="1" si="130"/>
        <v>3.0094768199938602</v>
      </c>
    </row>
    <row r="8361" spans="1:13" x14ac:dyDescent="0.25">
      <c r="A8361" s="9"/>
      <c r="H8361" s="9"/>
      <c r="J8361">
        <v>9</v>
      </c>
      <c r="K8361">
        <f ca="1">SIMULATION!$D$3*SIMULATION!$D$17/$H8352/(SIMULATION!$D$17-$I8352)*(((EXP(-$I8352*$J8361))/(1-EXP(-SIMULATION!$D$4*$I8352)))-(EXP(-SIMULATION!$D$17*$J8361)/(1-EXP(-SIMULATION!$D$4*SIMULATION!$D$17))))</f>
        <v>3.5182286027325507</v>
      </c>
      <c r="L8361">
        <v>0.22461713517541254</v>
      </c>
      <c r="M8361">
        <f t="shared" ca="1" si="130"/>
        <v>4.308483032370531</v>
      </c>
    </row>
    <row r="8362" spans="1:13" x14ac:dyDescent="0.25">
      <c r="A8362" s="9"/>
      <c r="H8362" s="9"/>
      <c r="J8362">
        <v>10</v>
      </c>
      <c r="K8362">
        <f ca="1">SIMULATION!$D$3*SIMULATION!$D$17/$H8352/(SIMULATION!$D$17-$I8352)*(((EXP(-$I8352*$J8362))/(1-EXP(-SIMULATION!$D$4*$I8352)))-(EXP(-SIMULATION!$D$17*$J8362)/(1-EXP(-SIMULATION!$D$4*SIMULATION!$D$17))))</f>
        <v>3.394277596642004</v>
      </c>
      <c r="L8362">
        <v>-0.10038559792636384</v>
      </c>
      <c r="M8362">
        <f t="shared" ca="1" si="130"/>
        <v>3.0535410105750351</v>
      </c>
    </row>
    <row r="8363" spans="1:13" x14ac:dyDescent="0.25">
      <c r="A8363" s="9"/>
      <c r="H8363" s="9"/>
      <c r="J8363">
        <v>11</v>
      </c>
      <c r="K8363">
        <f ca="1">SIMULATION!$D$3*SIMULATION!$D$17/$H8352/(SIMULATION!$D$17-$I8352)*(((EXP(-$I8352*$J8363))/(1-EXP(-SIMULATION!$D$4*$I8352)))-(EXP(-SIMULATION!$D$17*$J8363)/(1-EXP(-SIMULATION!$D$4*SIMULATION!$D$17))))</f>
        <v>3.268530473752246</v>
      </c>
      <c r="L8363">
        <v>-0.27059875914644782</v>
      </c>
      <c r="M8363">
        <f t="shared" ca="1" si="130"/>
        <v>2.3840701833225371</v>
      </c>
    </row>
    <row r="8364" spans="1:13" x14ac:dyDescent="0.25">
      <c r="A8364" s="9"/>
      <c r="H8364" s="9"/>
      <c r="J8364">
        <v>12</v>
      </c>
      <c r="K8364">
        <f ca="1">SIMULATION!$D$3*SIMULATION!$D$17/$H8352/(SIMULATION!$D$17-$I8352)*(((EXP(-$I8352*$J8364))/(1-EXP(-SIMULATION!$D$4*$I8352)))-(EXP(-SIMULATION!$D$17*$J8364)/(1-EXP(-SIMULATION!$D$4*SIMULATION!$D$17))))</f>
        <v>3.1435145871013845</v>
      </c>
      <c r="L8364">
        <v>-4.7636119478308814E-2</v>
      </c>
      <c r="M8364">
        <f t="shared" ca="1" si="130"/>
        <v>2.9937697506484162</v>
      </c>
    </row>
    <row r="8365" spans="1:13" x14ac:dyDescent="0.25">
      <c r="A8365" s="9"/>
      <c r="H8365" s="9"/>
      <c r="J8365">
        <v>13</v>
      </c>
      <c r="K8365">
        <f ca="1">SIMULATION!$D$3*SIMULATION!$D$17/$H8352/(SIMULATION!$D$17-$I8352)*(((EXP(-$I8352*$J8365))/(1-EXP(-SIMULATION!$D$4*$I8352)))-(EXP(-SIMULATION!$D$17*$J8365)/(1-EXP(-SIMULATION!$D$4*SIMULATION!$D$17))))</f>
        <v>3.0207730345558659</v>
      </c>
      <c r="L8365">
        <v>-0.62352117623216874</v>
      </c>
      <c r="M8365">
        <f t="shared" ca="1" si="130"/>
        <v>1.1372570789191747</v>
      </c>
    </row>
    <row r="8366" spans="1:13" x14ac:dyDescent="0.25">
      <c r="A8366" s="9"/>
      <c r="H8366" s="9"/>
      <c r="J8366">
        <v>14</v>
      </c>
      <c r="K8366">
        <f ca="1">SIMULATION!$D$3*SIMULATION!$D$17/$H8352/(SIMULATION!$D$17-$I8352)*(((EXP(-$I8352*$J8366))/(1-EXP(-SIMULATION!$D$4*$I8352)))-(EXP(-SIMULATION!$D$17*$J8366)/(1-EXP(-SIMULATION!$D$4*SIMULATION!$D$17))))</f>
        <v>2.9012212878767771</v>
      </c>
      <c r="L8366">
        <v>0.23355649144050122</v>
      </c>
      <c r="M8366">
        <f t="shared" ca="1" si="130"/>
        <v>3.5788203527657698</v>
      </c>
    </row>
    <row r="8367" spans="1:13" x14ac:dyDescent="0.25">
      <c r="A8367" s="9"/>
      <c r="H8367" s="9"/>
      <c r="J8367">
        <v>15</v>
      </c>
      <c r="K8367">
        <f ca="1">SIMULATION!$D$3*SIMULATION!$D$17/$H8352/(SIMULATION!$D$17-$I8352)*(((EXP(-$I8352*$J8367))/(1-EXP(-SIMULATION!$D$4*$I8352)))-(EXP(-SIMULATION!$D$17*$J8367)/(1-EXP(-SIMULATION!$D$4*SIMULATION!$D$17))))</f>
        <v>2.7853756029577821</v>
      </c>
      <c r="L8367">
        <v>0.20914583652325269</v>
      </c>
      <c r="M8367">
        <f t="shared" ca="1" si="130"/>
        <v>3.367925313469847</v>
      </c>
    </row>
    <row r="8368" spans="1:13" x14ac:dyDescent="0.25">
      <c r="A8368" s="9"/>
      <c r="H8368" s="9"/>
      <c r="J8368">
        <v>16</v>
      </c>
      <c r="K8368">
        <f ca="1">SIMULATION!$D$3*SIMULATION!$D$17/$H8352/(SIMULATION!$D$17-$I8352)*(((EXP(-$I8352*$J8368))/(1-EXP(-SIMULATION!$D$4*$I8352)))-(EXP(-SIMULATION!$D$17*$J8368)/(1-EXP(-SIMULATION!$D$4*SIMULATION!$D$17))))</f>
        <v>2.6734992694588802</v>
      </c>
      <c r="L8368">
        <v>-0.65705361948304186</v>
      </c>
      <c r="M8368">
        <f t="shared" ca="1" si="130"/>
        <v>0.91686689777565467</v>
      </c>
    </row>
    <row r="8369" spans="1:13" x14ac:dyDescent="0.25">
      <c r="A8369" s="9"/>
      <c r="H8369" s="9"/>
      <c r="J8369">
        <v>17</v>
      </c>
      <c r="K8369">
        <f ca="1">SIMULATION!$D$3*SIMULATION!$D$17/$H8352/(SIMULATION!$D$17-$I8352)*(((EXP(-$I8352*$J8369))/(1-EXP(-SIMULATION!$D$4*$I8352)))-(EXP(-SIMULATION!$D$17*$J8369)/(1-EXP(-SIMULATION!$D$4*SIMULATION!$D$17))))</f>
        <v>2.5656962148555396</v>
      </c>
      <c r="L8369">
        <v>-0.15936510047900804</v>
      </c>
      <c r="M8369">
        <f t="shared" ca="1" si="130"/>
        <v>2.1568137797764759</v>
      </c>
    </row>
    <row r="8370" spans="1:13" x14ac:dyDescent="0.25">
      <c r="A8370" s="9"/>
      <c r="H8370" s="9"/>
      <c r="J8370">
        <v>18</v>
      </c>
      <c r="K8370">
        <f ca="1">SIMULATION!$D$3*SIMULATION!$D$17/$H8352/(SIMULATION!$D$17-$I8352)*(((EXP(-$I8352*$J8370))/(1-EXP(-SIMULATION!$D$4*$I8352)))-(EXP(-SIMULATION!$D$17*$J8370)/(1-EXP(-SIMULATION!$D$4*SIMULATION!$D$17))))</f>
        <v>2.4619708766440866</v>
      </c>
      <c r="L8370">
        <v>-0.19557524783971206</v>
      </c>
      <c r="M8370">
        <f t="shared" ca="1" si="130"/>
        <v>1.9804703122702663</v>
      </c>
    </row>
    <row r="8371" spans="1:13" x14ac:dyDescent="0.25">
      <c r="A8371" s="9"/>
      <c r="H8371" s="9"/>
      <c r="J8371">
        <v>19</v>
      </c>
      <c r="K8371">
        <f ca="1">SIMULATION!$D$3*SIMULATION!$D$17/$H8352/(SIMULATION!$D$17-$I8352)*(((EXP(-$I8352*$J8371))/(1-EXP(-SIMULATION!$D$4*$I8352)))-(EXP(-SIMULATION!$D$17*$J8371)/(1-EXP(-SIMULATION!$D$4*SIMULATION!$D$17))))</f>
        <v>2.3622664628956511</v>
      </c>
      <c r="L8371">
        <v>0.54136405432207679</v>
      </c>
      <c r="M8371">
        <f t="shared" ca="1" si="130"/>
        <v>3.6411126126379125</v>
      </c>
    </row>
    <row r="8372" spans="1:13" x14ac:dyDescent="0.25">
      <c r="A8372" s="9"/>
      <c r="H8372" s="9"/>
      <c r="J8372">
        <v>20</v>
      </c>
      <c r="K8372">
        <f ca="1">SIMULATION!$D$3*SIMULATION!$D$17/$H8352/(SIMULATION!$D$17-$I8352)*(((EXP(-$I8352*$J8372))/(1-EXP(-SIMULATION!$D$4*$I8352)))-(EXP(-SIMULATION!$D$17*$J8372)/(1-EXP(-SIMULATION!$D$4*SIMULATION!$D$17))))</f>
        <v>2.2664893678879077</v>
      </c>
      <c r="L8372">
        <v>-0.31300292269547419</v>
      </c>
      <c r="M8372">
        <f t="shared" ca="1" si="130"/>
        <v>1.5570715714807746</v>
      </c>
    </row>
    <row r="8373" spans="1:13" x14ac:dyDescent="0.25">
      <c r="A8373" s="9"/>
      <c r="H8373" s="9"/>
      <c r="J8373">
        <v>21</v>
      </c>
      <c r="K8373">
        <f ca="1">SIMULATION!$D$3*SIMULATION!$D$17/$H8352/(SIMULATION!$D$17-$I8352)*(((EXP(-$I8352*$J8373))/(1-EXP(-SIMULATION!$D$4*$I8352)))-(EXP(-SIMULATION!$D$17*$J8373)/(1-EXP(-SIMULATION!$D$4*SIMULATION!$D$17))))</f>
        <v>2.1745247197465307</v>
      </c>
      <c r="L8373">
        <v>-0.55471849143985807</v>
      </c>
      <c r="M8373">
        <f t="shared" ca="1" si="130"/>
        <v>0.96827564761005502</v>
      </c>
    </row>
    <row r="8374" spans="1:13" x14ac:dyDescent="0.25">
      <c r="A8374" s="9"/>
      <c r="H8374" s="9"/>
      <c r="J8374">
        <v>22</v>
      </c>
      <c r="K8374">
        <f ca="1">SIMULATION!$D$3*SIMULATION!$D$17/$H8352/(SIMULATION!$D$17-$I8352)*(((EXP(-$I8352*$J8374))/(1-EXP(-SIMULATION!$D$4*$I8352)))-(EXP(-SIMULATION!$D$17*$J8374)/(1-EXP(-SIMULATION!$D$4*SIMULATION!$D$17))))</f>
        <v>2.086246249265622</v>
      </c>
      <c r="L8374">
        <v>0.52108303205461759</v>
      </c>
      <c r="M8374">
        <f t="shared" ca="1" si="130"/>
        <v>3.1733537704455257</v>
      </c>
    </row>
    <row r="8375" spans="1:13" x14ac:dyDescent="0.25">
      <c r="A8375" s="9"/>
      <c r="H8375" s="9"/>
      <c r="J8375">
        <v>23</v>
      </c>
      <c r="K8375">
        <f ca="1">SIMULATION!$D$3*SIMULATION!$D$17/$H8352/(SIMULATION!$D$17-$I8352)*(((EXP(-$I8352*$J8375))/(1-EXP(-SIMULATION!$D$4*$I8352)))-(EXP(-SIMULATION!$D$17*$J8375)/(1-EXP(-SIMULATION!$D$4*SIMULATION!$D$17))))</f>
        <v>2.0015225234415253</v>
      </c>
      <c r="L8375">
        <v>-0.26305427144833743</v>
      </c>
      <c r="M8375">
        <f t="shared" ca="1" si="130"/>
        <v>1.4750134742501768</v>
      </c>
    </row>
    <row r="8376" spans="1:13" x14ac:dyDescent="0.25">
      <c r="A8376" s="9"/>
      <c r="H8376" s="9"/>
      <c r="J8376">
        <v>24</v>
      </c>
      <c r="K8376">
        <f ca="1">SIMULATION!$D$3*SIMULATION!$D$17/$H8352/(SIMULATION!$D$17-$I8352)*(((EXP(-$I8352*$J8376))/(1-EXP(-SIMULATION!$D$4*$I8352)))-(EXP(-SIMULATION!$D$17*$J8376)/(1-EXP(-SIMULATION!$D$4*SIMULATION!$D$17))))</f>
        <v>1.920220853110453</v>
      </c>
      <c r="L8376">
        <v>8.7434938229221867E-2</v>
      </c>
      <c r="M8376">
        <f t="shared" ca="1" si="130"/>
        <v>2.0881152447886291</v>
      </c>
    </row>
    <row r="8377" spans="1:13" x14ac:dyDescent="0.25">
      <c r="A8377" s="9">
        <v>336</v>
      </c>
      <c r="B8377" s="2">
        <f ca="1">NORMINV(RAND(),SIMULATION!D7,SIMULATION!D8)</f>
        <v>53.390065853435829</v>
      </c>
      <c r="C8377" s="2">
        <v>2</v>
      </c>
      <c r="D8377" s="2">
        <f ca="1">SIMULATION!$D$11*(1+(SIMULATION!$D$12*LN(1+$C8377)))*(1+(SIMULATION!$D$13*(($B8377/63.5)-1)))</f>
        <v>9.4872800093852945</v>
      </c>
      <c r="E8377" s="2">
        <v>-0.16039175777894735</v>
      </c>
      <c r="F8377" s="2">
        <f ca="1">D8377*(1+E8377)</f>
        <v>7.9655984921389189</v>
      </c>
      <c r="G8377" s="2">
        <v>-1.3708122422456039</v>
      </c>
      <c r="H8377" s="9">
        <f>SIMULATION!$D$15*EXP($G$8377)</f>
        <v>56.050091216902182</v>
      </c>
      <c r="I8377" s="2">
        <f ca="1">$F8377/$H8377</f>
        <v>0.14211570970176857</v>
      </c>
      <c r="J8377">
        <v>0</v>
      </c>
      <c r="K8377">
        <f ca="1">SIMULATION!$D$3*SIMULATION!$D$17/$H8377/(SIMULATION!$D$17-$I8377)*(((EXP(-$I8377*$J8377))/(1-EXP(-SIMULATION!$D$4*$I8377)))-(EXP(-SIMULATION!$D$17*$J8377)/(1-EXP(-SIMULATION!$D$4*SIMULATION!$D$17))))</f>
        <v>0.49189886286782303</v>
      </c>
      <c r="L8377">
        <v>2.8785068465640436E-2</v>
      </c>
      <c r="M8377">
        <f t="shared" ca="1" si="130"/>
        <v>0.50605820531364398</v>
      </c>
    </row>
    <row r="8378" spans="1:13" x14ac:dyDescent="0.25">
      <c r="A8378" s="9"/>
      <c r="H8378" s="9"/>
      <c r="J8378">
        <v>1</v>
      </c>
      <c r="K8378">
        <f ca="1">SIMULATION!$D$3*SIMULATION!$D$17/$H8377/(SIMULATION!$D$17-$I8377)*(((EXP(-$I8377*$J8378))/(1-EXP(-SIMULATION!$D$4*$I8377)))-(EXP(-SIMULATION!$D$17*$J8378)/(1-EXP(-SIMULATION!$D$4*SIMULATION!$D$17))))</f>
        <v>3.6950528391801969</v>
      </c>
      <c r="L8378">
        <v>9.5064436653387541E-2</v>
      </c>
      <c r="M8378">
        <f t="shared" ca="1" si="130"/>
        <v>4.0463209557413622</v>
      </c>
    </row>
    <row r="8379" spans="1:13" x14ac:dyDescent="0.25">
      <c r="A8379" s="9"/>
      <c r="H8379" s="9"/>
      <c r="J8379">
        <v>2</v>
      </c>
      <c r="K8379">
        <f ca="1">SIMULATION!$D$3*SIMULATION!$D$17/$H8377/(SIMULATION!$D$17-$I8377)*(((EXP(-$I8377*$J8379))/(1-EXP(-SIMULATION!$D$4*$I8377)))-(EXP(-SIMULATION!$D$17*$J8379)/(1-EXP(-SIMULATION!$D$4*SIMULATION!$D$17))))</f>
        <v>5.2999544503831357</v>
      </c>
      <c r="L8379">
        <v>0.19320831860368456</v>
      </c>
      <c r="M8379">
        <f t="shared" ca="1" si="130"/>
        <v>6.3239497384177765</v>
      </c>
    </row>
    <row r="8380" spans="1:13" x14ac:dyDescent="0.25">
      <c r="A8380" s="9"/>
      <c r="H8380" s="9"/>
      <c r="J8380">
        <v>3</v>
      </c>
      <c r="K8380">
        <f ca="1">SIMULATION!$D$3*SIMULATION!$D$17/$H8377/(SIMULATION!$D$17-$I8377)*(((EXP(-$I8377*$J8380))/(1-EXP(-SIMULATION!$D$4*$I8377)))-(EXP(-SIMULATION!$D$17*$J8380)/(1-EXP(-SIMULATION!$D$4*SIMULATION!$D$17))))</f>
        <v>5.9399756332724092</v>
      </c>
      <c r="L8380">
        <v>-9.5069679956268568E-2</v>
      </c>
      <c r="M8380">
        <f t="shared" ca="1" si="130"/>
        <v>5.3752640508691671</v>
      </c>
    </row>
    <row r="8381" spans="1:13" x14ac:dyDescent="0.25">
      <c r="A8381" s="9"/>
      <c r="H8381" s="9"/>
      <c r="J8381">
        <v>4</v>
      </c>
      <c r="K8381">
        <f ca="1">SIMULATION!$D$3*SIMULATION!$D$17/$H8377/(SIMULATION!$D$17-$I8377)*(((EXP(-$I8377*$J8381))/(1-EXP(-SIMULATION!$D$4*$I8377)))-(EXP(-SIMULATION!$D$17*$J8381)/(1-EXP(-SIMULATION!$D$4*SIMULATION!$D$17))))</f>
        <v>6.0131380392290543</v>
      </c>
      <c r="L8381">
        <v>-0.44891286317209739</v>
      </c>
      <c r="M8381">
        <f t="shared" ca="1" si="130"/>
        <v>3.3137630253896884</v>
      </c>
    </row>
    <row r="8382" spans="1:13" x14ac:dyDescent="0.25">
      <c r="A8382" s="9"/>
      <c r="H8382" s="9"/>
      <c r="J8382">
        <v>5</v>
      </c>
      <c r="K8382">
        <f ca="1">SIMULATION!$D$3*SIMULATION!$D$17/$H8377/(SIMULATION!$D$17-$I8377)*(((EXP(-$I8377*$J8382))/(1-EXP(-SIMULATION!$D$4*$I8377)))-(EXP(-SIMULATION!$D$17*$J8382)/(1-EXP(-SIMULATION!$D$4*SIMULATION!$D$17))))</f>
        <v>5.7676862255078261</v>
      </c>
      <c r="L8382">
        <v>-0.27431163570035183</v>
      </c>
      <c r="M8382">
        <f t="shared" ca="1" si="130"/>
        <v>4.1855427827823855</v>
      </c>
    </row>
    <row r="8383" spans="1:13" x14ac:dyDescent="0.25">
      <c r="A8383" s="9"/>
      <c r="H8383" s="9"/>
      <c r="J8383">
        <v>6</v>
      </c>
      <c r="K8383">
        <f ca="1">SIMULATION!$D$3*SIMULATION!$D$17/$H8377/(SIMULATION!$D$17-$I8377)*(((EXP(-$I8377*$J8383))/(1-EXP(-SIMULATION!$D$4*$I8377)))-(EXP(-SIMULATION!$D$17*$J8383)/(1-EXP(-SIMULATION!$D$4*SIMULATION!$D$17))))</f>
        <v>5.356787111936522</v>
      </c>
      <c r="L8383">
        <v>-0.16952355006250627</v>
      </c>
      <c r="M8383">
        <f t="shared" ca="1" si="130"/>
        <v>4.4486855437919628</v>
      </c>
    </row>
    <row r="8384" spans="1:13" x14ac:dyDescent="0.25">
      <c r="A8384" s="9"/>
      <c r="H8384" s="9"/>
      <c r="J8384">
        <v>7</v>
      </c>
      <c r="K8384">
        <f ca="1">SIMULATION!$D$3*SIMULATION!$D$17/$H8377/(SIMULATION!$D$17-$I8377)*(((EXP(-$I8377*$J8384))/(1-EXP(-SIMULATION!$D$4*$I8377)))-(EXP(-SIMULATION!$D$17*$J8384)/(1-EXP(-SIMULATION!$D$4*SIMULATION!$D$17))))</f>
        <v>4.873463070739783</v>
      </c>
      <c r="L8384">
        <v>0.25967560082423946</v>
      </c>
      <c r="M8384">
        <f t="shared" ca="1" si="130"/>
        <v>6.1389825217288783</v>
      </c>
    </row>
    <row r="8385" spans="1:13" x14ac:dyDescent="0.25">
      <c r="A8385" s="9"/>
      <c r="H8385" s="9"/>
      <c r="J8385">
        <v>8</v>
      </c>
      <c r="K8385">
        <f ca="1">SIMULATION!$D$3*SIMULATION!$D$17/$H8377/(SIMULATION!$D$17-$I8377)*(((EXP(-$I8377*$J8385))/(1-EXP(-SIMULATION!$D$4*$I8377)))-(EXP(-SIMULATION!$D$17*$J8385)/(1-EXP(-SIMULATION!$D$4*SIMULATION!$D$17))))</f>
        <v>4.3728740997366842</v>
      </c>
      <c r="L8385">
        <v>0.41211094739126641</v>
      </c>
      <c r="M8385">
        <f t="shared" ca="1" si="130"/>
        <v>6.1749833878019009</v>
      </c>
    </row>
    <row r="8386" spans="1:13" x14ac:dyDescent="0.25">
      <c r="A8386" s="9"/>
      <c r="H8386" s="9"/>
      <c r="J8386">
        <v>9</v>
      </c>
      <c r="K8386">
        <f ca="1">SIMULATION!$D$3*SIMULATION!$D$17/$H8377/(SIMULATION!$D$17-$I8377)*(((EXP(-$I8377*$J8386))/(1-EXP(-SIMULATION!$D$4*$I8377)))-(EXP(-SIMULATION!$D$17*$J8386)/(1-EXP(-SIMULATION!$D$4*SIMULATION!$D$17))))</f>
        <v>3.8865067322247162</v>
      </c>
      <c r="L8386">
        <v>0.50395029604250163</v>
      </c>
      <c r="M8386">
        <f t="shared" ca="1" si="130"/>
        <v>5.8451129505005381</v>
      </c>
    </row>
    <row r="8387" spans="1:13" x14ac:dyDescent="0.25">
      <c r="A8387" s="9"/>
      <c r="H8387" s="9"/>
      <c r="J8387">
        <v>10</v>
      </c>
      <c r="K8387">
        <f ca="1">SIMULATION!$D$3*SIMULATION!$D$17/$H8377/(SIMULATION!$D$17-$I8377)*(((EXP(-$I8377*$J8387))/(1-EXP(-SIMULATION!$D$4*$I8377)))-(EXP(-SIMULATION!$D$17*$J8387)/(1-EXP(-SIMULATION!$D$4*SIMULATION!$D$17))))</f>
        <v>3.4311885166909</v>
      </c>
      <c r="L8387">
        <v>0.18689826319467195</v>
      </c>
      <c r="M8387">
        <f t="shared" ref="M8387:M8450" ca="1" si="131">$K8387*(1+$L8387)</f>
        <v>4.0724716911539325</v>
      </c>
    </row>
    <row r="8388" spans="1:13" x14ac:dyDescent="0.25">
      <c r="A8388" s="9"/>
      <c r="H8388" s="9"/>
      <c r="J8388">
        <v>11</v>
      </c>
      <c r="K8388">
        <f ca="1">SIMULATION!$D$3*SIMULATION!$D$17/$H8377/(SIMULATION!$D$17-$I8377)*(((EXP(-$I8377*$J8388))/(1-EXP(-SIMULATION!$D$4*$I8377)))-(EXP(-SIMULATION!$D$17*$J8388)/(1-EXP(-SIMULATION!$D$4*SIMULATION!$D$17))))</f>
        <v>3.0147969450837557</v>
      </c>
      <c r="L8388">
        <v>0.3990161567683897</v>
      </c>
      <c r="M8388">
        <f t="shared" ca="1" si="131"/>
        <v>4.2177496355481576</v>
      </c>
    </row>
    <row r="8389" spans="1:13" x14ac:dyDescent="0.25">
      <c r="A8389" s="9"/>
      <c r="H8389" s="9"/>
      <c r="J8389">
        <v>12</v>
      </c>
      <c r="K8389">
        <f ca="1">SIMULATION!$D$3*SIMULATION!$D$17/$H8377/(SIMULATION!$D$17-$I8377)*(((EXP(-$I8377*$J8389))/(1-EXP(-SIMULATION!$D$4*$I8377)))-(EXP(-SIMULATION!$D$17*$J8389)/(1-EXP(-SIMULATION!$D$4*SIMULATION!$D$17))))</f>
        <v>2.6398590814770868</v>
      </c>
      <c r="L8389">
        <v>-0.18627206845737149</v>
      </c>
      <c r="M8389">
        <f t="shared" ca="1" si="131"/>
        <v>2.1481270699343731</v>
      </c>
    </row>
    <row r="8390" spans="1:13" x14ac:dyDescent="0.25">
      <c r="A8390" s="9"/>
      <c r="H8390" s="9"/>
      <c r="J8390">
        <v>13</v>
      </c>
      <c r="K8390">
        <f ca="1">SIMULATION!$D$3*SIMULATION!$D$17/$H8377/(SIMULATION!$D$17-$I8377)*(((EXP(-$I8377*$J8390))/(1-EXP(-SIMULATION!$D$4*$I8377)))-(EXP(-SIMULATION!$D$17*$J8390)/(1-EXP(-SIMULATION!$D$4*SIMULATION!$D$17))))</f>
        <v>2.3058072889415384</v>
      </c>
      <c r="L8390">
        <v>-5.4177567420848324E-2</v>
      </c>
      <c r="M8390">
        <f t="shared" ca="1" si="131"/>
        <v>2.1808842590854245</v>
      </c>
    </row>
    <row r="8391" spans="1:13" x14ac:dyDescent="0.25">
      <c r="A8391" s="9"/>
      <c r="H8391" s="9"/>
      <c r="J8391">
        <v>14</v>
      </c>
      <c r="K8391">
        <f ca="1">SIMULATION!$D$3*SIMULATION!$D$17/$H8377/(SIMULATION!$D$17-$I8377)*(((EXP(-$I8377*$J8391))/(1-EXP(-SIMULATION!$D$4*$I8377)))-(EXP(-SIMULATION!$D$17*$J8391)/(1-EXP(-SIMULATION!$D$4*SIMULATION!$D$17))))</f>
        <v>2.010380508297998</v>
      </c>
      <c r="L8391">
        <v>-5.9594216214918588E-2</v>
      </c>
      <c r="M8391">
        <f t="shared" ca="1" si="131"/>
        <v>1.8905734576122293</v>
      </c>
    </row>
    <row r="8392" spans="1:13" x14ac:dyDescent="0.25">
      <c r="A8392" s="9"/>
      <c r="H8392" s="9"/>
      <c r="J8392">
        <v>15</v>
      </c>
      <c r="K8392">
        <f ca="1">SIMULATION!$D$3*SIMULATION!$D$17/$H8377/(SIMULATION!$D$17-$I8377)*(((EXP(-$I8377*$J8392))/(1-EXP(-SIMULATION!$D$4*$I8377)))-(EXP(-SIMULATION!$D$17*$J8392)/(1-EXP(-SIMULATION!$D$4*SIMULATION!$D$17))))</f>
        <v>1.7504838474174844</v>
      </c>
      <c r="L8392">
        <v>-0.36101788933247769</v>
      </c>
      <c r="M8392">
        <f t="shared" ca="1" si="131"/>
        <v>1.1185278635122293</v>
      </c>
    </row>
    <row r="8393" spans="1:13" x14ac:dyDescent="0.25">
      <c r="A8393" s="9"/>
      <c r="H8393" s="9"/>
      <c r="J8393">
        <v>16</v>
      </c>
      <c r="K8393">
        <f ca="1">SIMULATION!$D$3*SIMULATION!$D$17/$H8377/(SIMULATION!$D$17-$I8377)*(((EXP(-$I8377*$J8393))/(1-EXP(-SIMULATION!$D$4*$I8377)))-(EXP(-SIMULATION!$D$17*$J8393)/(1-EXP(-SIMULATION!$D$4*SIMULATION!$D$17))))</f>
        <v>1.5227061278669998</v>
      </c>
      <c r="L8393">
        <v>1.2132501520313159E-2</v>
      </c>
      <c r="M8393">
        <f t="shared" ca="1" si="131"/>
        <v>1.5411803622783362</v>
      </c>
    </row>
    <row r="8394" spans="1:13" x14ac:dyDescent="0.25">
      <c r="A8394" s="9"/>
      <c r="H8394" s="9"/>
      <c r="J8394">
        <v>17</v>
      </c>
      <c r="K8394">
        <f ca="1">SIMULATION!$D$3*SIMULATION!$D$17/$H8377/(SIMULATION!$D$17-$I8377)*(((EXP(-$I8377*$J8394))/(1-EXP(-SIMULATION!$D$4*$I8377)))-(EXP(-SIMULATION!$D$17*$J8394)/(1-EXP(-SIMULATION!$D$4*SIMULATION!$D$17))))</f>
        <v>1.3236226537477396</v>
      </c>
      <c r="L8394">
        <v>3.0440856118547747E-2</v>
      </c>
      <c r="M8394">
        <f t="shared" ca="1" si="131"/>
        <v>1.363914860505725</v>
      </c>
    </row>
    <row r="8395" spans="1:13" x14ac:dyDescent="0.25">
      <c r="A8395" s="9"/>
      <c r="H8395" s="9"/>
      <c r="J8395">
        <v>18</v>
      </c>
      <c r="K8395">
        <f ca="1">SIMULATION!$D$3*SIMULATION!$D$17/$H8377/(SIMULATION!$D$17-$I8377)*(((EXP(-$I8377*$J8395))/(1-EXP(-SIMULATION!$D$4*$I8377)))-(EXP(-SIMULATION!$D$17*$J8395)/(1-EXP(-SIMULATION!$D$4*SIMULATION!$D$17))))</f>
        <v>1.1499641727064951</v>
      </c>
      <c r="L8395">
        <v>1.4208262606126893E-2</v>
      </c>
      <c r="M8395">
        <f t="shared" ca="1" si="131"/>
        <v>1.1663031656599463</v>
      </c>
    </row>
    <row r="8396" spans="1:13" x14ac:dyDescent="0.25">
      <c r="A8396" s="9"/>
      <c r="H8396" s="9"/>
      <c r="J8396">
        <v>19</v>
      </c>
      <c r="K8396">
        <f ca="1">SIMULATION!$D$3*SIMULATION!$D$17/$H8377/(SIMULATION!$D$17-$I8377)*(((EXP(-$I8377*$J8396))/(1-EXP(-SIMULATION!$D$4*$I8377)))-(EXP(-SIMULATION!$D$17*$J8396)/(1-EXP(-SIMULATION!$D$4*SIMULATION!$D$17))))</f>
        <v>0.99870340965114601</v>
      </c>
      <c r="L8396">
        <v>7.7529678715651251E-2</v>
      </c>
      <c r="M8396">
        <f t="shared" ca="1" si="131"/>
        <v>1.0761325641336248</v>
      </c>
    </row>
    <row r="8397" spans="1:13" x14ac:dyDescent="0.25">
      <c r="A8397" s="9"/>
      <c r="H8397" s="9"/>
      <c r="J8397">
        <v>20</v>
      </c>
      <c r="K8397">
        <f ca="1">SIMULATION!$D$3*SIMULATION!$D$17/$H8377/(SIMULATION!$D$17-$I8377)*(((EXP(-$I8377*$J8397))/(1-EXP(-SIMULATION!$D$4*$I8377)))-(EXP(-SIMULATION!$D$17*$J8397)/(1-EXP(-SIMULATION!$D$4*SIMULATION!$D$17))))</f>
        <v>0.86709165923000753</v>
      </c>
      <c r="L8397">
        <v>0.15876107447389923</v>
      </c>
      <c r="M8397">
        <f t="shared" ca="1" si="131"/>
        <v>1.0047520627167197</v>
      </c>
    </row>
    <row r="8398" spans="1:13" x14ac:dyDescent="0.25">
      <c r="A8398" s="9"/>
      <c r="H8398" s="9"/>
      <c r="J8398">
        <v>21</v>
      </c>
      <c r="K8398">
        <f ca="1">SIMULATION!$D$3*SIMULATION!$D$17/$H8377/(SIMULATION!$D$17-$I8377)*(((EXP(-$I8377*$J8398))/(1-EXP(-SIMULATION!$D$4*$I8377)))-(EXP(-SIMULATION!$D$17*$J8398)/(1-EXP(-SIMULATION!$D$4*SIMULATION!$D$17))))</f>
        <v>0.75266587336752788</v>
      </c>
      <c r="L8398">
        <v>0.45726620876736257</v>
      </c>
      <c r="M8398">
        <f t="shared" ca="1" si="131"/>
        <v>1.0968345437508733</v>
      </c>
    </row>
    <row r="8399" spans="1:13" x14ac:dyDescent="0.25">
      <c r="A8399" s="9"/>
      <c r="H8399" s="9"/>
      <c r="J8399">
        <v>22</v>
      </c>
      <c r="K8399">
        <f ca="1">SIMULATION!$D$3*SIMULATION!$D$17/$H8377/(SIMULATION!$D$17-$I8377)*(((EXP(-$I8377*$J8399))/(1-EXP(-SIMULATION!$D$4*$I8377)))-(EXP(-SIMULATION!$D$17*$J8399)/(1-EXP(-SIMULATION!$D$4*SIMULATION!$D$17))))</f>
        <v>0.65323900891464481</v>
      </c>
      <c r="L8399">
        <v>1.6503003588648337E-2</v>
      </c>
      <c r="M8399">
        <f t="shared" ca="1" si="131"/>
        <v>0.66401941462300829</v>
      </c>
    </row>
    <row r="8400" spans="1:13" x14ac:dyDescent="0.25">
      <c r="A8400" s="9"/>
      <c r="H8400" s="9"/>
      <c r="J8400">
        <v>23</v>
      </c>
      <c r="K8400">
        <f ca="1">SIMULATION!$D$3*SIMULATION!$D$17/$H8377/(SIMULATION!$D$17-$I8377)*(((EXP(-$I8377*$J8400))/(1-EXP(-SIMULATION!$D$4*$I8377)))-(EXP(-SIMULATION!$D$17*$J8400)/(1-EXP(-SIMULATION!$D$4*SIMULATION!$D$17))))</f>
        <v>0.56688152841142858</v>
      </c>
      <c r="L8400">
        <v>-0.25930908928071134</v>
      </c>
      <c r="M8400">
        <f t="shared" ca="1" si="131"/>
        <v>0.41988399554900335</v>
      </c>
    </row>
    <row r="8401" spans="1:13" x14ac:dyDescent="0.25">
      <c r="A8401" s="9"/>
      <c r="H8401" s="9"/>
      <c r="J8401">
        <v>24</v>
      </c>
      <c r="K8401">
        <f ca="1">SIMULATION!$D$3*SIMULATION!$D$17/$H8377/(SIMULATION!$D$17-$I8377)*(((EXP(-$I8377*$J8401))/(1-EXP(-SIMULATION!$D$4*$I8377)))-(EXP(-SIMULATION!$D$17*$J8401)/(1-EXP(-SIMULATION!$D$4*SIMULATION!$D$17))))</f>
        <v>0.49189886286782281</v>
      </c>
      <c r="L8401">
        <v>4.3374987260112165E-2</v>
      </c>
      <c r="M8401">
        <f t="shared" ca="1" si="131"/>
        <v>0.51323496977797822</v>
      </c>
    </row>
    <row r="8402" spans="1:13" x14ac:dyDescent="0.25">
      <c r="A8402" s="9">
        <v>337</v>
      </c>
      <c r="B8402" s="2">
        <f ca="1">NORMINV(RAND(),SIMULATION!D7,SIMULATION!D8)</f>
        <v>64.173627900120394</v>
      </c>
      <c r="C8402" s="2">
        <v>2</v>
      </c>
      <c r="D8402" s="2">
        <f ca="1">SIMULATION!$D$11*(1+(SIMULATION!$D$12*LN(1+$C8402)))*(1+(SIMULATION!$D$13*(($B8402/63.5)-1)))</f>
        <v>10.288086060202707</v>
      </c>
      <c r="E8402" s="2">
        <v>-0.10966850182487892</v>
      </c>
      <c r="F8402" s="2">
        <f ca="1">D8402*(1+E8402)</f>
        <v>9.1598070753348555</v>
      </c>
      <c r="G8402" s="2">
        <v>-1.1875286520740371</v>
      </c>
      <c r="H8402" s="9">
        <f>SIMULATION!$D$15*EXP($G$8402)</f>
        <v>67.324847065440807</v>
      </c>
      <c r="I8402" s="2">
        <f ca="1">$F8402/$H8402</f>
        <v>0.13605388611475611</v>
      </c>
      <c r="J8402">
        <v>0</v>
      </c>
      <c r="K8402">
        <f ca="1">SIMULATION!$D$3*SIMULATION!$D$17/$H8402/(SIMULATION!$D$17-$I8402)*(((EXP(-$I8402*$J8402))/(1-EXP(-SIMULATION!$D$4*$I8402)))-(EXP(-SIMULATION!$D$17*$J8402)/(1-EXP(-SIMULATION!$D$4*SIMULATION!$D$17))))</f>
        <v>0.46689889775970245</v>
      </c>
      <c r="L8402">
        <v>-0.40730200247417947</v>
      </c>
      <c r="M8402">
        <f t="shared" ca="1" si="131"/>
        <v>0.27673004174918847</v>
      </c>
    </row>
    <row r="8403" spans="1:13" x14ac:dyDescent="0.25">
      <c r="A8403" s="9"/>
      <c r="H8403" s="9"/>
      <c r="J8403">
        <v>1</v>
      </c>
      <c r="K8403">
        <f ca="1">SIMULATION!$D$3*SIMULATION!$D$17/$H8402/(SIMULATION!$D$17-$I8402)*(((EXP(-$I8402*$J8403))/(1-EXP(-SIMULATION!$D$4*$I8402)))-(EXP(-SIMULATION!$D$17*$J8403)/(1-EXP(-SIMULATION!$D$4*SIMULATION!$D$17))))</f>
        <v>3.1371693278214021</v>
      </c>
      <c r="L8403">
        <v>-2.6626688544964729E-2</v>
      </c>
      <c r="M8403">
        <f t="shared" ca="1" si="131"/>
        <v>3.0536368972166854</v>
      </c>
    </row>
    <row r="8404" spans="1:13" x14ac:dyDescent="0.25">
      <c r="A8404" s="9"/>
      <c r="H8404" s="9"/>
      <c r="J8404">
        <v>2</v>
      </c>
      <c r="K8404">
        <f ca="1">SIMULATION!$D$3*SIMULATION!$D$17/$H8402/(SIMULATION!$D$17-$I8402)*(((EXP(-$I8402*$J8404))/(1-EXP(-SIMULATION!$D$4*$I8402)))-(EXP(-SIMULATION!$D$17*$J8404)/(1-EXP(-SIMULATION!$D$4*SIMULATION!$D$17))))</f>
        <v>4.4873412752844795</v>
      </c>
      <c r="L8404">
        <v>0.17198798310265972</v>
      </c>
      <c r="M8404">
        <f t="shared" ca="1" si="131"/>
        <v>5.259110050713975</v>
      </c>
    </row>
    <row r="8405" spans="1:13" x14ac:dyDescent="0.25">
      <c r="A8405" s="9"/>
      <c r="H8405" s="9"/>
      <c r="J8405">
        <v>3</v>
      </c>
      <c r="K8405">
        <f ca="1">SIMULATION!$D$3*SIMULATION!$D$17/$H8402/(SIMULATION!$D$17-$I8402)*(((EXP(-$I8402*$J8405))/(1-EXP(-SIMULATION!$D$4*$I8402)))-(EXP(-SIMULATION!$D$17*$J8405)/(1-EXP(-SIMULATION!$D$4*SIMULATION!$D$17))))</f>
        <v>5.0374831326084353</v>
      </c>
      <c r="L8405">
        <v>-0.62664155129171539</v>
      </c>
      <c r="M8405">
        <f t="shared" ca="1" si="131"/>
        <v>1.8807868877848353</v>
      </c>
    </row>
    <row r="8406" spans="1:13" x14ac:dyDescent="0.25">
      <c r="A8406" s="9"/>
      <c r="H8406" s="9"/>
      <c r="J8406">
        <v>4</v>
      </c>
      <c r="K8406">
        <f ca="1">SIMULATION!$D$3*SIMULATION!$D$17/$H8402/(SIMULATION!$D$17-$I8402)*(((EXP(-$I8402*$J8406))/(1-EXP(-SIMULATION!$D$4*$I8402)))-(EXP(-SIMULATION!$D$17*$J8406)/(1-EXP(-SIMULATION!$D$4*SIMULATION!$D$17))))</f>
        <v>5.1150259894356997</v>
      </c>
      <c r="L8406">
        <v>5.7385958917882E-2</v>
      </c>
      <c r="M8406">
        <f t="shared" ca="1" si="131"/>
        <v>5.4085566607293556</v>
      </c>
    </row>
    <row r="8407" spans="1:13" x14ac:dyDescent="0.25">
      <c r="A8407" s="9"/>
      <c r="H8407" s="9"/>
      <c r="J8407">
        <v>5</v>
      </c>
      <c r="K8407">
        <f ca="1">SIMULATION!$D$3*SIMULATION!$D$17/$H8402/(SIMULATION!$D$17-$I8402)*(((EXP(-$I8402*$J8407))/(1-EXP(-SIMULATION!$D$4*$I8402)))-(EXP(-SIMULATION!$D$17*$J8407)/(1-EXP(-SIMULATION!$D$4*SIMULATION!$D$17))))</f>
        <v>4.9246973221736434</v>
      </c>
      <c r="L8407">
        <v>6.5724512386025863E-2</v>
      </c>
      <c r="M8407">
        <f t="shared" ca="1" si="131"/>
        <v>5.248370652322274</v>
      </c>
    </row>
    <row r="8408" spans="1:13" x14ac:dyDescent="0.25">
      <c r="A8408" s="9"/>
      <c r="H8408" s="9"/>
      <c r="J8408">
        <v>6</v>
      </c>
      <c r="K8408">
        <f ca="1">SIMULATION!$D$3*SIMULATION!$D$17/$H8402/(SIMULATION!$D$17-$I8402)*(((EXP(-$I8402*$J8408))/(1-EXP(-SIMULATION!$D$4*$I8402)))-(EXP(-SIMULATION!$D$17*$J8408)/(1-EXP(-SIMULATION!$D$4*SIMULATION!$D$17))))</f>
        <v>4.5932416811584922</v>
      </c>
      <c r="L8408">
        <v>5.0045963566999585E-2</v>
      </c>
      <c r="M8408">
        <f t="shared" ca="1" si="131"/>
        <v>4.8231148869881739</v>
      </c>
    </row>
    <row r="8409" spans="1:13" x14ac:dyDescent="0.25">
      <c r="A8409" s="9"/>
      <c r="H8409" s="9"/>
      <c r="J8409">
        <v>7</v>
      </c>
      <c r="K8409">
        <f ca="1">SIMULATION!$D$3*SIMULATION!$D$17/$H8402/(SIMULATION!$D$17-$I8402)*(((EXP(-$I8402*$J8409))/(1-EXP(-SIMULATION!$D$4*$I8402)))-(EXP(-SIMULATION!$D$17*$J8409)/(1-EXP(-SIMULATION!$D$4*SIMULATION!$D$17))))</f>
        <v>4.197996297009535</v>
      </c>
      <c r="L8409">
        <v>-0.49301198575048832</v>
      </c>
      <c r="M8409">
        <f t="shared" ca="1" si="131"/>
        <v>2.1283338064476673</v>
      </c>
    </row>
    <row r="8410" spans="1:13" x14ac:dyDescent="0.25">
      <c r="A8410" s="9"/>
      <c r="H8410" s="9"/>
      <c r="J8410">
        <v>8</v>
      </c>
      <c r="K8410">
        <f ca="1">SIMULATION!$D$3*SIMULATION!$D$17/$H8402/(SIMULATION!$D$17-$I8402)*(((EXP(-$I8402*$J8410))/(1-EXP(-SIMULATION!$D$4*$I8402)))-(EXP(-SIMULATION!$D$17*$J8410)/(1-EXP(-SIMULATION!$D$4*SIMULATION!$D$17))))</f>
        <v>3.7851310210679685</v>
      </c>
      <c r="L8410">
        <v>-0.30307660064594522</v>
      </c>
      <c r="M8410">
        <f t="shared" ca="1" si="131"/>
        <v>2.6379463782031731</v>
      </c>
    </row>
    <row r="8411" spans="1:13" x14ac:dyDescent="0.25">
      <c r="A8411" s="9"/>
      <c r="H8411" s="9"/>
      <c r="J8411">
        <v>9</v>
      </c>
      <c r="K8411">
        <f ca="1">SIMULATION!$D$3*SIMULATION!$D$17/$H8402/(SIMULATION!$D$17-$I8402)*(((EXP(-$I8402*$J8411))/(1-EXP(-SIMULATION!$D$4*$I8402)))-(EXP(-SIMULATION!$D$17*$J8411)/(1-EXP(-SIMULATION!$D$4*SIMULATION!$D$17))))</f>
        <v>3.3812740791559799</v>
      </c>
      <c r="L8411">
        <v>-0.14673348179565424</v>
      </c>
      <c r="M8411">
        <f t="shared" ca="1" si="131"/>
        <v>2.8851279606160283</v>
      </c>
    </row>
    <row r="8412" spans="1:13" x14ac:dyDescent="0.25">
      <c r="A8412" s="9"/>
      <c r="H8412" s="9"/>
      <c r="J8412">
        <v>10</v>
      </c>
      <c r="K8412">
        <f ca="1">SIMULATION!$D$3*SIMULATION!$D$17/$H8402/(SIMULATION!$D$17-$I8402)*(((EXP(-$I8402*$J8412))/(1-EXP(-SIMULATION!$D$4*$I8402)))-(EXP(-SIMULATION!$D$17*$J8412)/(1-EXP(-SIMULATION!$D$4*SIMULATION!$D$17))))</f>
        <v>3.000907287834492</v>
      </c>
      <c r="L8412">
        <v>8.8257765825421441E-2</v>
      </c>
      <c r="M8412">
        <f t="shared" ca="1" si="131"/>
        <v>3.265760660507989</v>
      </c>
    </row>
    <row r="8413" spans="1:13" x14ac:dyDescent="0.25">
      <c r="A8413" s="9"/>
      <c r="H8413" s="9"/>
      <c r="J8413">
        <v>11</v>
      </c>
      <c r="K8413">
        <f ca="1">SIMULATION!$D$3*SIMULATION!$D$17/$H8402/(SIMULATION!$D$17-$I8402)*(((EXP(-$I8402*$J8413))/(1-EXP(-SIMULATION!$D$4*$I8402)))-(EXP(-SIMULATION!$D$17*$J8413)/(1-EXP(-SIMULATION!$D$4*SIMULATION!$D$17))))</f>
        <v>2.6510572165607802</v>
      </c>
      <c r="L8413">
        <v>9.8062326711509468E-2</v>
      </c>
      <c r="M8413">
        <f t="shared" ca="1" si="131"/>
        <v>2.9110260554620684</v>
      </c>
    </row>
    <row r="8414" spans="1:13" x14ac:dyDescent="0.25">
      <c r="A8414" s="9"/>
      <c r="H8414" s="9"/>
      <c r="J8414">
        <v>12</v>
      </c>
      <c r="K8414">
        <f ca="1">SIMULATION!$D$3*SIMULATION!$D$17/$H8402/(SIMULATION!$D$17-$I8402)*(((EXP(-$I8402*$J8414))/(1-EXP(-SIMULATION!$D$4*$I8402)))-(EXP(-SIMULATION!$D$17*$J8414)/(1-EXP(-SIMULATION!$D$4*SIMULATION!$D$17))))</f>
        <v>2.334259615857309</v>
      </c>
      <c r="L8414">
        <v>-0.15235868754220136</v>
      </c>
      <c r="M8414">
        <f t="shared" ca="1" si="131"/>
        <v>1.9786148844025262</v>
      </c>
    </row>
    <row r="8415" spans="1:13" x14ac:dyDescent="0.25">
      <c r="A8415" s="9"/>
      <c r="H8415" s="9"/>
      <c r="J8415">
        <v>13</v>
      </c>
      <c r="K8415">
        <f ca="1">SIMULATION!$D$3*SIMULATION!$D$17/$H8402/(SIMULATION!$D$17-$I8402)*(((EXP(-$I8402*$J8415))/(1-EXP(-SIMULATION!$D$4*$I8402)))-(EXP(-SIMULATION!$D$17*$J8415)/(1-EXP(-SIMULATION!$D$4*SIMULATION!$D$17))))</f>
        <v>2.0504226273305797</v>
      </c>
      <c r="L8415">
        <v>-0.23167577112735099</v>
      </c>
      <c r="M8415">
        <f t="shared" ca="1" si="131"/>
        <v>1.5753893840067987</v>
      </c>
    </row>
    <row r="8416" spans="1:13" x14ac:dyDescent="0.25">
      <c r="A8416" s="9"/>
      <c r="H8416" s="9"/>
      <c r="J8416">
        <v>14</v>
      </c>
      <c r="K8416">
        <f ca="1">SIMULATION!$D$3*SIMULATION!$D$17/$H8402/(SIMULATION!$D$17-$I8402)*(((EXP(-$I8402*$J8416))/(1-EXP(-SIMULATION!$D$4*$I8402)))-(EXP(-SIMULATION!$D$17*$J8416)/(1-EXP(-SIMULATION!$D$4*SIMULATION!$D$17))))</f>
        <v>1.797988945194791</v>
      </c>
      <c r="L8416">
        <v>-0.41269626505374957</v>
      </c>
      <c r="M8416">
        <f t="shared" ca="1" si="131"/>
        <v>1.0559656229049699</v>
      </c>
    </row>
    <row r="8417" spans="1:13" x14ac:dyDescent="0.25">
      <c r="A8417" s="9"/>
      <c r="H8417" s="9"/>
      <c r="J8417">
        <v>15</v>
      </c>
      <c r="K8417">
        <f ca="1">SIMULATION!$D$3*SIMULATION!$D$17/$H8402/(SIMULATION!$D$17-$I8402)*(((EXP(-$I8402*$J8417))/(1-EXP(-SIMULATION!$D$4*$I8402)))-(EXP(-SIMULATION!$D$17*$J8417)/(1-EXP(-SIMULATION!$D$4*SIMULATION!$D$17))))</f>
        <v>1.574652777650253</v>
      </c>
      <c r="L8417">
        <v>-0.33406997495427593</v>
      </c>
      <c r="M8417">
        <f t="shared" ca="1" si="131"/>
        <v>1.0486085636589519</v>
      </c>
    </row>
    <row r="8418" spans="1:13" x14ac:dyDescent="0.25">
      <c r="A8418" s="9"/>
      <c r="H8418" s="9"/>
      <c r="J8418">
        <v>16</v>
      </c>
      <c r="K8418">
        <f ca="1">SIMULATION!$D$3*SIMULATION!$D$17/$H8402/(SIMULATION!$D$17-$I8402)*(((EXP(-$I8402*$J8418))/(1-EXP(-SIMULATION!$D$4*$I8402)))-(EXP(-SIMULATION!$D$17*$J8418)/(1-EXP(-SIMULATION!$D$4*SIMULATION!$D$17))))</f>
        <v>1.3777950469314655</v>
      </c>
      <c r="L8418">
        <v>0.1646371158032954</v>
      </c>
      <c r="M8418">
        <f t="shared" ca="1" si="131"/>
        <v>1.604631249626328</v>
      </c>
    </row>
    <row r="8419" spans="1:13" x14ac:dyDescent="0.25">
      <c r="A8419" s="9"/>
      <c r="H8419" s="9"/>
      <c r="J8419">
        <v>17</v>
      </c>
      <c r="K8419">
        <f ca="1">SIMULATION!$D$3*SIMULATION!$D$17/$H8402/(SIMULATION!$D$17-$I8402)*(((EXP(-$I8402*$J8419))/(1-EXP(-SIMULATION!$D$4*$I8402)))-(EXP(-SIMULATION!$D$17*$J8419)/(1-EXP(-SIMULATION!$D$4*SIMULATION!$D$17))))</f>
        <v>1.2047411140790485</v>
      </c>
      <c r="L8419">
        <v>5.4833887851314336E-2</v>
      </c>
      <c r="M8419">
        <f t="shared" ca="1" si="131"/>
        <v>1.2708017532183267</v>
      </c>
    </row>
    <row r="8420" spans="1:13" x14ac:dyDescent="0.25">
      <c r="A8420" s="9"/>
      <c r="H8420" s="9"/>
      <c r="J8420">
        <v>18</v>
      </c>
      <c r="K8420">
        <f ca="1">SIMULATION!$D$3*SIMULATION!$D$17/$H8402/(SIMULATION!$D$17-$I8402)*(((EXP(-$I8402*$J8420))/(1-EXP(-SIMULATION!$D$4*$I8402)))-(EXP(-SIMULATION!$D$17*$J8420)/(1-EXP(-SIMULATION!$D$4*SIMULATION!$D$17))))</f>
        <v>1.0529074651437731</v>
      </c>
      <c r="L8420">
        <v>-0.30696188843591643</v>
      </c>
      <c r="M8420">
        <f t="shared" ca="1" si="131"/>
        <v>0.72970500129496663</v>
      </c>
    </row>
    <row r="8421" spans="1:13" x14ac:dyDescent="0.25">
      <c r="A8421" s="9"/>
      <c r="H8421" s="9"/>
      <c r="J8421">
        <v>19</v>
      </c>
      <c r="K8421">
        <f ca="1">SIMULATION!$D$3*SIMULATION!$D$17/$H8402/(SIMULATION!$D$17-$I8402)*(((EXP(-$I8402*$J8421))/(1-EXP(-SIMULATION!$D$4*$I8402)))-(EXP(-SIMULATION!$D$17*$J8421)/(1-EXP(-SIMULATION!$D$4*SIMULATION!$D$17))))</f>
        <v>0.919879590656974</v>
      </c>
      <c r="L8421">
        <v>4.2877030722350676E-2</v>
      </c>
      <c r="M8421">
        <f t="shared" ca="1" si="131"/>
        <v>0.95932129612643646</v>
      </c>
    </row>
    <row r="8422" spans="1:13" x14ac:dyDescent="0.25">
      <c r="A8422" s="9"/>
      <c r="H8422" s="9"/>
      <c r="J8422">
        <v>20</v>
      </c>
      <c r="K8422">
        <f ca="1">SIMULATION!$D$3*SIMULATION!$D$17/$H8402/(SIMULATION!$D$17-$I8402)*(((EXP(-$I8402*$J8422))/(1-EXP(-SIMULATION!$D$4*$I8402)))-(EXP(-SIMULATION!$D$17*$J8422)/(1-EXP(-SIMULATION!$D$4*SIMULATION!$D$17))))</f>
        <v>0.80344782268823689</v>
      </c>
      <c r="L8422">
        <v>0.13681549912046923</v>
      </c>
      <c r="M8422">
        <f t="shared" ca="1" si="131"/>
        <v>0.9133719375665823</v>
      </c>
    </row>
    <row r="8423" spans="1:13" x14ac:dyDescent="0.25">
      <c r="A8423" s="9"/>
      <c r="H8423" s="9"/>
      <c r="J8423">
        <v>21</v>
      </c>
      <c r="K8423">
        <f ca="1">SIMULATION!$D$3*SIMULATION!$D$17/$H8402/(SIMULATION!$D$17-$I8402)*(((EXP(-$I8402*$J8423))/(1-EXP(-SIMULATION!$D$4*$I8402)))-(EXP(-SIMULATION!$D$17*$J8423)/(1-EXP(-SIMULATION!$D$4*SIMULATION!$D$17))))</f>
        <v>0.70161801987000016</v>
      </c>
      <c r="L8423">
        <v>0.70334028648618507</v>
      </c>
      <c r="M8423">
        <f t="shared" ca="1" si="131"/>
        <v>1.1950942389692361</v>
      </c>
    </row>
    <row r="8424" spans="1:13" x14ac:dyDescent="0.25">
      <c r="A8424" s="9"/>
      <c r="H8424" s="9"/>
      <c r="J8424">
        <v>22</v>
      </c>
      <c r="K8424">
        <f ca="1">SIMULATION!$D$3*SIMULATION!$D$17/$H8402/(SIMULATION!$D$17-$I8402)*(((EXP(-$I8402*$J8424))/(1-EXP(-SIMULATION!$D$4*$I8402)))-(EXP(-SIMULATION!$D$17*$J8424)/(1-EXP(-SIMULATION!$D$4*SIMULATION!$D$17))))</f>
        <v>0.61260769648829605</v>
      </c>
      <c r="L8424">
        <v>-0.23192613218951505</v>
      </c>
      <c r="M8424">
        <f t="shared" ca="1" si="131"/>
        <v>0.47052796289223719</v>
      </c>
    </row>
    <row r="8425" spans="1:13" x14ac:dyDescent="0.25">
      <c r="A8425" s="9"/>
      <c r="H8425" s="9"/>
      <c r="J8425">
        <v>23</v>
      </c>
      <c r="K8425">
        <f ca="1">SIMULATION!$D$3*SIMULATION!$D$17/$H8402/(SIMULATION!$D$17-$I8402)*(((EXP(-$I8402*$J8425))/(1-EXP(-SIMULATION!$D$4*$I8402)))-(EXP(-SIMULATION!$D$17*$J8425)/(1-EXP(-SIMULATION!$D$4*SIMULATION!$D$17))))</f>
        <v>0.53483418717132181</v>
      </c>
      <c r="L8425">
        <v>0.1179634374608895</v>
      </c>
      <c r="M8425">
        <f t="shared" ca="1" si="131"/>
        <v>0.59792506636165177</v>
      </c>
    </row>
    <row r="8426" spans="1:13" x14ac:dyDescent="0.25">
      <c r="A8426" s="9"/>
      <c r="H8426" s="9"/>
      <c r="J8426">
        <v>24</v>
      </c>
      <c r="K8426">
        <f ca="1">SIMULATION!$D$3*SIMULATION!$D$17/$H8402/(SIMULATION!$D$17-$I8402)*(((EXP(-$I8402*$J8426))/(1-EXP(-SIMULATION!$D$4*$I8402)))-(EXP(-SIMULATION!$D$17*$J8426)/(1-EXP(-SIMULATION!$D$4*SIMULATION!$D$17))))</f>
        <v>0.46689889775970167</v>
      </c>
      <c r="L8426">
        <v>0.15318184903145288</v>
      </c>
      <c r="M8426">
        <f t="shared" ca="1" si="131"/>
        <v>0.53841933422928012</v>
      </c>
    </row>
    <row r="8427" spans="1:13" x14ac:dyDescent="0.25">
      <c r="A8427" s="9">
        <v>338</v>
      </c>
      <c r="B8427" s="2">
        <f ca="1">NORMINV(RAND(),SIMULATION!D7,SIMULATION!D8)</f>
        <v>55.698938428221894</v>
      </c>
      <c r="C8427" s="2">
        <v>2</v>
      </c>
      <c r="D8427" s="2">
        <f ca="1">SIMULATION!$D$11*(1+(SIMULATION!$D$12*LN(1+$C8427)))*(1+(SIMULATION!$D$13*(($B8427/63.5)-1)))</f>
        <v>9.6587408977680465</v>
      </c>
      <c r="E8427" s="2">
        <v>-0.29379158939995137</v>
      </c>
      <c r="F8427" s="2">
        <f ca="1">D8427*(1+E8427)</f>
        <v>6.8210840578104586</v>
      </c>
      <c r="G8427" s="2">
        <v>-0.33013863361702106</v>
      </c>
      <c r="H8427" s="9">
        <f>SIMULATION!$D$15*EXP($G$8427)</f>
        <v>158.68472713483604</v>
      </c>
      <c r="I8427" s="2">
        <f ca="1">$F8427/$H8427</f>
        <v>4.2985132728082354E-2</v>
      </c>
      <c r="J8427">
        <v>0</v>
      </c>
      <c r="K8427">
        <f ca="1">SIMULATION!$D$3*SIMULATION!$D$17/$H8427/(SIMULATION!$D$17-$I8427)*(((EXP(-$I8427*$J8427))/(1-EXP(-SIMULATION!$D$4*$I8427)))-(EXP(-SIMULATION!$D$17*$J8427)/(1-EXP(-SIMULATION!$D$4*SIMULATION!$D$17))))</f>
        <v>2.1246553244460809</v>
      </c>
      <c r="L8427">
        <v>-0.24606034663890944</v>
      </c>
      <c r="M8427">
        <f t="shared" ca="1" si="131"/>
        <v>1.6018618988246736</v>
      </c>
    </row>
    <row r="8428" spans="1:13" x14ac:dyDescent="0.25">
      <c r="A8428" s="9"/>
      <c r="H8428" s="9"/>
      <c r="J8428">
        <v>1</v>
      </c>
      <c r="K8428">
        <f ca="1">SIMULATION!$D$3*SIMULATION!$D$17/$H8427/(SIMULATION!$D$17-$I8427)*(((EXP(-$I8427*$J8428))/(1-EXP(-SIMULATION!$D$4*$I8427)))-(EXP(-SIMULATION!$D$17*$J8428)/(1-EXP(-SIMULATION!$D$4*SIMULATION!$D$17))))</f>
        <v>3.2518778519857503</v>
      </c>
      <c r="L8428">
        <v>-0.32849598618142523</v>
      </c>
      <c r="M8428">
        <f t="shared" ca="1" si="131"/>
        <v>2.1836490300561566</v>
      </c>
    </row>
    <row r="8429" spans="1:13" x14ac:dyDescent="0.25">
      <c r="A8429" s="9"/>
      <c r="H8429" s="9"/>
      <c r="J8429">
        <v>2</v>
      </c>
      <c r="K8429">
        <f ca="1">SIMULATION!$D$3*SIMULATION!$D$17/$H8427/(SIMULATION!$D$17-$I8427)*(((EXP(-$I8427*$J8429))/(1-EXP(-SIMULATION!$D$4*$I8427)))-(EXP(-SIMULATION!$D$17*$J8429)/(1-EXP(-SIMULATION!$D$4*SIMULATION!$D$17))))</f>
        <v>3.8946942502651871</v>
      </c>
      <c r="L8429">
        <v>0.14009283815462092</v>
      </c>
      <c r="M8429">
        <f t="shared" ca="1" si="131"/>
        <v>4.4403130215293203</v>
      </c>
    </row>
    <row r="8430" spans="1:13" x14ac:dyDescent="0.25">
      <c r="A8430" s="9"/>
      <c r="H8430" s="9"/>
      <c r="J8430">
        <v>3</v>
      </c>
      <c r="K8430">
        <f ca="1">SIMULATION!$D$3*SIMULATION!$D$17/$H8427/(SIMULATION!$D$17-$I8427)*(((EXP(-$I8427*$J8430))/(1-EXP(-SIMULATION!$D$4*$I8427)))-(EXP(-SIMULATION!$D$17*$J8430)/(1-EXP(-SIMULATION!$D$4*SIMULATION!$D$17))))</f>
        <v>4.2304378331484918</v>
      </c>
      <c r="L8430">
        <v>2.701622422972421E-2</v>
      </c>
      <c r="M8430">
        <f t="shared" ca="1" si="131"/>
        <v>4.3447282902387405</v>
      </c>
    </row>
    <row r="8431" spans="1:13" x14ac:dyDescent="0.25">
      <c r="A8431" s="9"/>
      <c r="H8431" s="9"/>
      <c r="J8431">
        <v>4</v>
      </c>
      <c r="K8431">
        <f ca="1">SIMULATION!$D$3*SIMULATION!$D$17/$H8427/(SIMULATION!$D$17-$I8427)*(((EXP(-$I8427*$J8431))/(1-EXP(-SIMULATION!$D$4*$I8427)))-(EXP(-SIMULATION!$D$17*$J8431)/(1-EXP(-SIMULATION!$D$4*SIMULATION!$D$17))))</f>
        <v>4.3726072957924949</v>
      </c>
      <c r="L8431">
        <v>-0.22369744734102448</v>
      </c>
      <c r="M8431">
        <f t="shared" ca="1" si="131"/>
        <v>3.3944662054989738</v>
      </c>
    </row>
    <row r="8432" spans="1:13" x14ac:dyDescent="0.25">
      <c r="A8432" s="9"/>
      <c r="H8432" s="9"/>
      <c r="J8432">
        <v>5</v>
      </c>
      <c r="K8432">
        <f ca="1">SIMULATION!$D$3*SIMULATION!$D$17/$H8427/(SIMULATION!$D$17-$I8427)*(((EXP(-$I8427*$J8432))/(1-EXP(-SIMULATION!$D$4*$I8427)))-(EXP(-SIMULATION!$D$17*$J8432)/(1-EXP(-SIMULATION!$D$4*SIMULATION!$D$17))))</f>
        <v>4.3938004839932834</v>
      </c>
      <c r="L8432">
        <v>0.21076492381340173</v>
      </c>
      <c r="M8432">
        <f t="shared" ca="1" si="131"/>
        <v>5.3198595082534155</v>
      </c>
    </row>
    <row r="8433" spans="1:13" x14ac:dyDescent="0.25">
      <c r="A8433" s="9"/>
      <c r="H8433" s="9"/>
      <c r="J8433">
        <v>6</v>
      </c>
      <c r="K8433">
        <f ca="1">SIMULATION!$D$3*SIMULATION!$D$17/$H8427/(SIMULATION!$D$17-$I8427)*(((EXP(-$I8427*$J8433))/(1-EXP(-SIMULATION!$D$4*$I8427)))-(EXP(-SIMULATION!$D$17*$J8433)/(1-EXP(-SIMULATION!$D$4*SIMULATION!$D$17))))</f>
        <v>4.3404106610776063</v>
      </c>
      <c r="L8433">
        <v>0.20767156877556742</v>
      </c>
      <c r="M8433">
        <f t="shared" ca="1" si="131"/>
        <v>5.2417905521937911</v>
      </c>
    </row>
    <row r="8434" spans="1:13" x14ac:dyDescent="0.25">
      <c r="A8434" s="9"/>
      <c r="H8434" s="9"/>
      <c r="J8434">
        <v>7</v>
      </c>
      <c r="K8434">
        <f ca="1">SIMULATION!$D$3*SIMULATION!$D$17/$H8427/(SIMULATION!$D$17-$I8427)*(((EXP(-$I8427*$J8434))/(1-EXP(-SIMULATION!$D$4*$I8427)))-(EXP(-SIMULATION!$D$17*$J8434)/(1-EXP(-SIMULATION!$D$4*SIMULATION!$D$17))))</f>
        <v>4.2420439937340184</v>
      </c>
      <c r="L8434">
        <v>-0.10045423217146104</v>
      </c>
      <c r="M8434">
        <f t="shared" ca="1" si="131"/>
        <v>3.8159127215059097</v>
      </c>
    </row>
    <row r="8435" spans="1:13" x14ac:dyDescent="0.25">
      <c r="A8435" s="9"/>
      <c r="H8435" s="9"/>
      <c r="J8435">
        <v>8</v>
      </c>
      <c r="K8435">
        <f ca="1">SIMULATION!$D$3*SIMULATION!$D$17/$H8427/(SIMULATION!$D$17-$I8427)*(((EXP(-$I8427*$J8435))/(1-EXP(-SIMULATION!$D$4*$I8427)))-(EXP(-SIMULATION!$D$17*$J8435)/(1-EXP(-SIMULATION!$D$4*SIMULATION!$D$17))))</f>
        <v>4.1175542768384634</v>
      </c>
      <c r="L8435">
        <v>0.25851804205462869</v>
      </c>
      <c r="M8435">
        <f t="shared" ca="1" si="131"/>
        <v>5.1820163465404052</v>
      </c>
    </row>
    <row r="8436" spans="1:13" x14ac:dyDescent="0.25">
      <c r="A8436" s="9"/>
      <c r="H8436" s="9"/>
      <c r="J8436">
        <v>9</v>
      </c>
      <c r="K8436">
        <f ca="1">SIMULATION!$D$3*SIMULATION!$D$17/$H8427/(SIMULATION!$D$17-$I8427)*(((EXP(-$I8427*$J8436))/(1-EXP(-SIMULATION!$D$4*$I8427)))-(EXP(-SIMULATION!$D$17*$J8436)/(1-EXP(-SIMULATION!$D$4*SIMULATION!$D$17))))</f>
        <v>3.9789099125304506</v>
      </c>
      <c r="L8436">
        <v>0.46703629659756934</v>
      </c>
      <c r="M8436">
        <f t="shared" ca="1" si="131"/>
        <v>5.8372052625740309</v>
      </c>
    </row>
    <row r="8437" spans="1:13" x14ac:dyDescent="0.25">
      <c r="A8437" s="9"/>
      <c r="H8437" s="9"/>
      <c r="J8437">
        <v>10</v>
      </c>
      <c r="K8437">
        <f ca="1">SIMULATION!$D$3*SIMULATION!$D$17/$H8427/(SIMULATION!$D$17-$I8427)*(((EXP(-$I8427*$J8437))/(1-EXP(-SIMULATION!$D$4*$I8427)))-(EXP(-SIMULATION!$D$17*$J8437)/(1-EXP(-SIMULATION!$D$4*SIMULATION!$D$17))))</f>
        <v>3.8336717544068897</v>
      </c>
      <c r="L8437">
        <v>-6.662614991246775E-2</v>
      </c>
      <c r="M8437">
        <f t="shared" ca="1" si="131"/>
        <v>3.5782489653825831</v>
      </c>
    </row>
    <row r="8438" spans="1:13" x14ac:dyDescent="0.25">
      <c r="A8438" s="9"/>
      <c r="H8438" s="9"/>
      <c r="J8438">
        <v>11</v>
      </c>
      <c r="K8438">
        <f ca="1">SIMULATION!$D$3*SIMULATION!$D$17/$H8427/(SIMULATION!$D$17-$I8427)*(((EXP(-$I8427*$J8438))/(1-EXP(-SIMULATION!$D$4*$I8427)))-(EXP(-SIMULATION!$D$17*$J8438)/(1-EXP(-SIMULATION!$D$4*SIMULATION!$D$17))))</f>
        <v>3.6865807691909178</v>
      </c>
      <c r="L8438">
        <v>-0.20035077019459643</v>
      </c>
      <c r="M8438">
        <f t="shared" ca="1" si="131"/>
        <v>2.9479714726989297</v>
      </c>
    </row>
    <row r="8439" spans="1:13" x14ac:dyDescent="0.25">
      <c r="A8439" s="9"/>
      <c r="H8439" s="9"/>
      <c r="J8439">
        <v>12</v>
      </c>
      <c r="K8439">
        <f ca="1">SIMULATION!$D$3*SIMULATION!$D$17/$H8427/(SIMULATION!$D$17-$I8427)*(((EXP(-$I8427*$J8439))/(1-EXP(-SIMULATION!$D$4*$I8427)))-(EXP(-SIMULATION!$D$17*$J8439)/(1-EXP(-SIMULATION!$D$4*SIMULATION!$D$17))))</f>
        <v>3.5405752562873363</v>
      </c>
      <c r="L8439">
        <v>-0.28474472964078879</v>
      </c>
      <c r="M8439">
        <f t="shared" ca="1" si="131"/>
        <v>2.5324151121629321</v>
      </c>
    </row>
    <row r="8440" spans="1:13" x14ac:dyDescent="0.25">
      <c r="A8440" s="9"/>
      <c r="H8440" s="9"/>
      <c r="J8440">
        <v>13</v>
      </c>
      <c r="K8440">
        <f ca="1">SIMULATION!$D$3*SIMULATION!$D$17/$H8427/(SIMULATION!$D$17-$I8427)*(((EXP(-$I8427*$J8440))/(1-EXP(-SIMULATION!$D$4*$I8427)))-(EXP(-SIMULATION!$D$17*$J8440)/(1-EXP(-SIMULATION!$D$4*SIMULATION!$D$17))))</f>
        <v>3.3974425222865792</v>
      </c>
      <c r="L8440">
        <v>-8.8977540074579628E-2</v>
      </c>
      <c r="M8440">
        <f t="shared" ca="1" si="131"/>
        <v>3.0951464441087442</v>
      </c>
    </row>
    <row r="8441" spans="1:13" x14ac:dyDescent="0.25">
      <c r="A8441" s="9"/>
      <c r="H8441" s="9"/>
      <c r="J8441">
        <v>14</v>
      </c>
      <c r="K8441">
        <f ca="1">SIMULATION!$D$3*SIMULATION!$D$17/$H8427/(SIMULATION!$D$17-$I8427)*(((EXP(-$I8427*$J8441))/(1-EXP(-SIMULATION!$D$4*$I8427)))-(EXP(-SIMULATION!$D$17*$J8441)/(1-EXP(-SIMULATION!$D$4*SIMULATION!$D$17))))</f>
        <v>3.2582363130876444</v>
      </c>
      <c r="L8441">
        <v>-0.21212080283881402</v>
      </c>
      <c r="M8441">
        <f t="shared" ca="1" si="131"/>
        <v>2.567096610516916</v>
      </c>
    </row>
    <row r="8442" spans="1:13" x14ac:dyDescent="0.25">
      <c r="A8442" s="9"/>
      <c r="H8442" s="9"/>
      <c r="J8442">
        <v>15</v>
      </c>
      <c r="K8442">
        <f ca="1">SIMULATION!$D$3*SIMULATION!$D$17/$H8427/(SIMULATION!$D$17-$I8427)*(((EXP(-$I8427*$J8442))/(1-EXP(-SIMULATION!$D$4*$I8427)))-(EXP(-SIMULATION!$D$17*$J8442)/(1-EXP(-SIMULATION!$D$4*SIMULATION!$D$17))))</f>
        <v>3.1235441452521377</v>
      </c>
      <c r="L8442">
        <v>0.25251875856214812</v>
      </c>
      <c r="M8442">
        <f t="shared" ca="1" si="131"/>
        <v>3.9122976351252734</v>
      </c>
    </row>
    <row r="8443" spans="1:13" x14ac:dyDescent="0.25">
      <c r="A8443" s="9"/>
      <c r="H8443" s="9"/>
      <c r="J8443">
        <v>16</v>
      </c>
      <c r="K8443">
        <f ca="1">SIMULATION!$D$3*SIMULATION!$D$17/$H8427/(SIMULATION!$D$17-$I8427)*(((EXP(-$I8427*$J8443))/(1-EXP(-SIMULATION!$D$4*$I8427)))-(EXP(-SIMULATION!$D$17*$J8443)/(1-EXP(-SIMULATION!$D$4*SIMULATION!$D$17))))</f>
        <v>2.993658456264269</v>
      </c>
      <c r="L8443">
        <v>2.3835058458040802E-2</v>
      </c>
      <c r="M8443">
        <f t="shared" ca="1" si="131"/>
        <v>3.0650124805727361</v>
      </c>
    </row>
    <row r="8444" spans="1:13" x14ac:dyDescent="0.25">
      <c r="A8444" s="9"/>
      <c r="H8444" s="9"/>
      <c r="J8444">
        <v>17</v>
      </c>
      <c r="K8444">
        <f ca="1">SIMULATION!$D$3*SIMULATION!$D$17/$H8427/(SIMULATION!$D$17-$I8427)*(((EXP(-$I8427*$J8444))/(1-EXP(-SIMULATION!$D$4*$I8427)))-(EXP(-SIMULATION!$D$17*$J8444)/(1-EXP(-SIMULATION!$D$4*SIMULATION!$D$17))))</f>
        <v>2.8686861264337331</v>
      </c>
      <c r="L8444">
        <v>-0.48002494992920691</v>
      </c>
      <c r="M8444">
        <f t="shared" ca="1" si="131"/>
        <v>1.4916452122297701</v>
      </c>
    </row>
    <row r="8445" spans="1:13" x14ac:dyDescent="0.25">
      <c r="A8445" s="9"/>
      <c r="H8445" s="9"/>
      <c r="J8445">
        <v>18</v>
      </c>
      <c r="K8445">
        <f ca="1">SIMULATION!$D$3*SIMULATION!$D$17/$H8427/(SIMULATION!$D$17-$I8427)*(((EXP(-$I8427*$J8445))/(1-EXP(-SIMULATION!$D$4*$I8427)))-(EXP(-SIMULATION!$D$17*$J8445)/(1-EXP(-SIMULATION!$D$4*SIMULATION!$D$17))))</f>
        <v>2.7486185143870272</v>
      </c>
      <c r="L8445">
        <v>-0.61511580463773741</v>
      </c>
      <c r="M8445">
        <f t="shared" ca="1" si="131"/>
        <v>1.0578998252676686</v>
      </c>
    </row>
    <row r="8446" spans="1:13" x14ac:dyDescent="0.25">
      <c r="A8446" s="9"/>
      <c r="H8446" s="9"/>
      <c r="J8446">
        <v>19</v>
      </c>
      <c r="K8446">
        <f ca="1">SIMULATION!$D$3*SIMULATION!$D$17/$H8427/(SIMULATION!$D$17-$I8427)*(((EXP(-$I8427*$J8446))/(1-EXP(-SIMULATION!$D$4*$I8427)))-(EXP(-SIMULATION!$D$17*$J8446)/(1-EXP(-SIMULATION!$D$4*SIMULATION!$D$17))))</f>
        <v>2.6333761949684544</v>
      </c>
      <c r="L8446">
        <v>-0.13550980337522719</v>
      </c>
      <c r="M8446">
        <f t="shared" ca="1" si="131"/>
        <v>2.2765279045752753</v>
      </c>
    </row>
    <row r="8447" spans="1:13" x14ac:dyDescent="0.25">
      <c r="A8447" s="9"/>
      <c r="H8447" s="9"/>
      <c r="J8447">
        <v>20</v>
      </c>
      <c r="K8447">
        <f ca="1">SIMULATION!$D$3*SIMULATION!$D$17/$H8427/(SIMULATION!$D$17-$I8427)*(((EXP(-$I8427*$J8447))/(1-EXP(-SIMULATION!$D$4*$I8427)))-(EXP(-SIMULATION!$D$17*$J8447)/(1-EXP(-SIMULATION!$D$4*SIMULATION!$D$17))))</f>
        <v>2.5228374918284859</v>
      </c>
      <c r="L8447">
        <v>0.15141425106212683</v>
      </c>
      <c r="M8447">
        <f t="shared" ca="1" si="131"/>
        <v>2.9048310412051506</v>
      </c>
    </row>
    <row r="8448" spans="1:13" x14ac:dyDescent="0.25">
      <c r="A8448" s="9"/>
      <c r="H8448" s="9"/>
      <c r="J8448">
        <v>21</v>
      </c>
      <c r="K8448">
        <f ca="1">SIMULATION!$D$3*SIMULATION!$D$17/$H8427/(SIMULATION!$D$17-$I8427)*(((EXP(-$I8427*$J8448))/(1-EXP(-SIMULATION!$D$4*$I8427)))-(EXP(-SIMULATION!$D$17*$J8448)/(1-EXP(-SIMULATION!$D$4*SIMULATION!$D$17))))</f>
        <v>2.4168566309994222</v>
      </c>
      <c r="L8448">
        <v>0.25756772683688378</v>
      </c>
      <c r="M8448">
        <f t="shared" ca="1" si="131"/>
        <v>3.0393608995365926</v>
      </c>
    </row>
    <row r="8449" spans="1:13" x14ac:dyDescent="0.25">
      <c r="A8449" s="9"/>
      <c r="H8449" s="9"/>
      <c r="J8449">
        <v>22</v>
      </c>
      <c r="K8449">
        <f ca="1">SIMULATION!$D$3*SIMULATION!$D$17/$H8427/(SIMULATION!$D$17-$I8427)*(((EXP(-$I8427*$J8449))/(1-EXP(-SIMULATION!$D$4*$I8427)))-(EXP(-SIMULATION!$D$17*$J8449)/(1-EXP(-SIMULATION!$D$4*SIMULATION!$D$17))))</f>
        <v>2.3152752488510586</v>
      </c>
      <c r="L8449">
        <v>0.63393323057452911</v>
      </c>
      <c r="M8449">
        <f t="shared" ca="1" si="131"/>
        <v>3.7830051670244571</v>
      </c>
    </row>
    <row r="8450" spans="1:13" x14ac:dyDescent="0.25">
      <c r="A8450" s="9"/>
      <c r="H8450" s="9"/>
      <c r="J8450">
        <v>23</v>
      </c>
      <c r="K8450">
        <f ca="1">SIMULATION!$D$3*SIMULATION!$D$17/$H8427/(SIMULATION!$D$17-$I8427)*(((EXP(-$I8427*$J8450))/(1-EXP(-SIMULATION!$D$4*$I8427)))-(EXP(-SIMULATION!$D$17*$J8450)/(1-EXP(-SIMULATION!$D$4*SIMULATION!$D$17))))</f>
        <v>2.2179296466434923</v>
      </c>
      <c r="L8450">
        <v>0.10166842012382389</v>
      </c>
      <c r="M8450">
        <f t="shared" ca="1" si="131"/>
        <v>2.4434230497635272</v>
      </c>
    </row>
    <row r="8451" spans="1:13" x14ac:dyDescent="0.25">
      <c r="A8451" s="9"/>
      <c r="H8451" s="9"/>
      <c r="J8451">
        <v>24</v>
      </c>
      <c r="K8451">
        <f ca="1">SIMULATION!$D$3*SIMULATION!$D$17/$H8427/(SIMULATION!$D$17-$I8427)*(((EXP(-$I8427*$J8451))/(1-EXP(-SIMULATION!$D$4*$I8427)))-(EXP(-SIMULATION!$D$17*$J8451)/(1-EXP(-SIMULATION!$D$4*SIMULATION!$D$17))))</f>
        <v>2.1246553244460804</v>
      </c>
      <c r="L8451">
        <v>-0.25717271290706262</v>
      </c>
      <c r="M8451">
        <f t="shared" ref="M8451:M8514" ca="1" si="132">$K8451*(1+$L8451)</f>
        <v>1.5782519506658466</v>
      </c>
    </row>
    <row r="8452" spans="1:13" x14ac:dyDescent="0.25">
      <c r="A8452" s="9">
        <v>339</v>
      </c>
      <c r="B8452" s="2">
        <f ca="1">NORMINV(RAND(),SIMULATION!D7,SIMULATION!D8)</f>
        <v>52.874404436846277</v>
      </c>
      <c r="C8452" s="2">
        <v>2</v>
      </c>
      <c r="D8452" s="2">
        <f ca="1">SIMULATION!$D$11*(1+(SIMULATION!$D$12*LN(1+$C8452)))*(1+(SIMULATION!$D$13*(($B8452/63.5)-1)))</f>
        <v>9.4489860967810682</v>
      </c>
      <c r="E8452" s="2">
        <v>-0.34658487183276637</v>
      </c>
      <c r="F8452" s="2">
        <f ca="1">D8452*(1+E8452)</f>
        <v>6.1741104614786098</v>
      </c>
      <c r="G8452" s="2">
        <v>-0.71306965090433261</v>
      </c>
      <c r="H8452" s="9">
        <f>SIMULATION!$D$15*EXP($G$8452)</f>
        <v>108.20075760454642</v>
      </c>
      <c r="I8452" s="2">
        <f ca="1">$F8452/$H8452</f>
        <v>5.7061619513273938E-2</v>
      </c>
      <c r="J8452">
        <v>0</v>
      </c>
      <c r="K8452">
        <f ca="1">SIMULATION!$D$3*SIMULATION!$D$17/$H8452/(SIMULATION!$D$17-$I8452)*(((EXP(-$I8452*$J8452))/(1-EXP(-SIMULATION!$D$4*$I8452)))-(EXP(-SIMULATION!$D$17*$J8452)/(1-EXP(-SIMULATION!$D$4*SIMULATION!$D$17))))</f>
        <v>1.9876678246666006</v>
      </c>
      <c r="L8452">
        <v>-0.15840499852505893</v>
      </c>
      <c r="M8452">
        <f t="shared" ca="1" si="132"/>
        <v>1.6728113058319807</v>
      </c>
    </row>
    <row r="8453" spans="1:13" x14ac:dyDescent="0.25">
      <c r="A8453" s="9"/>
      <c r="H8453" s="9"/>
      <c r="J8453">
        <v>1</v>
      </c>
      <c r="K8453">
        <f ca="1">SIMULATION!$D$3*SIMULATION!$D$17/$H8452/(SIMULATION!$D$17-$I8452)*(((EXP(-$I8452*$J8453))/(1-EXP(-SIMULATION!$D$4*$I8452)))-(EXP(-SIMULATION!$D$17*$J8453)/(1-EXP(-SIMULATION!$D$4*SIMULATION!$D$17))))</f>
        <v>3.6483519568063465</v>
      </c>
      <c r="L8453">
        <v>-0.14982212377366189</v>
      </c>
      <c r="M8453">
        <f t="shared" ca="1" si="132"/>
        <v>3.1017481183638247</v>
      </c>
    </row>
    <row r="8454" spans="1:13" x14ac:dyDescent="0.25">
      <c r="A8454" s="9"/>
      <c r="H8454" s="9"/>
      <c r="J8454">
        <v>2</v>
      </c>
      <c r="K8454">
        <f ca="1">SIMULATION!$D$3*SIMULATION!$D$17/$H8452/(SIMULATION!$D$17-$I8452)*(((EXP(-$I8452*$J8454))/(1-EXP(-SIMULATION!$D$4*$I8452)))-(EXP(-SIMULATION!$D$17*$J8454)/(1-EXP(-SIMULATION!$D$4*SIMULATION!$D$17))))</f>
        <v>4.5808531884987378</v>
      </c>
      <c r="L8454">
        <v>0.45548392785232555</v>
      </c>
      <c r="M8454">
        <f t="shared" ca="1" si="132"/>
        <v>6.6673581917109921</v>
      </c>
    </row>
    <row r="8455" spans="1:13" x14ac:dyDescent="0.25">
      <c r="A8455" s="9"/>
      <c r="H8455" s="9"/>
      <c r="J8455">
        <v>3</v>
      </c>
      <c r="K8455">
        <f ca="1">SIMULATION!$D$3*SIMULATION!$D$17/$H8452/(SIMULATION!$D$17-$I8452)*(((EXP(-$I8452*$J8455))/(1-EXP(-SIMULATION!$D$4*$I8452)))-(EXP(-SIMULATION!$D$17*$J8455)/(1-EXP(-SIMULATION!$D$4*SIMULATION!$D$17))))</f>
        <v>5.0540220703421843</v>
      </c>
      <c r="L8455">
        <v>0.28279557019918278</v>
      </c>
      <c r="M8455">
        <f t="shared" ca="1" si="132"/>
        <v>6.4832771235238562</v>
      </c>
    </row>
    <row r="8456" spans="1:13" x14ac:dyDescent="0.25">
      <c r="A8456" s="9"/>
      <c r="H8456" s="9"/>
      <c r="J8456">
        <v>4</v>
      </c>
      <c r="K8456">
        <f ca="1">SIMULATION!$D$3*SIMULATION!$D$17/$H8452/(SIMULATION!$D$17-$I8452)*(((EXP(-$I8452*$J8456))/(1-EXP(-SIMULATION!$D$4*$I8452)))-(EXP(-SIMULATION!$D$17*$J8456)/(1-EXP(-SIMULATION!$D$4*SIMULATION!$D$17))))</f>
        <v>5.2397394001581903</v>
      </c>
      <c r="L8456">
        <v>0.17455364205099522</v>
      </c>
      <c r="M8456">
        <f t="shared" ca="1" si="132"/>
        <v>6.1543549958538994</v>
      </c>
    </row>
    <row r="8457" spans="1:13" x14ac:dyDescent="0.25">
      <c r="A8457" s="9"/>
      <c r="H8457" s="9"/>
      <c r="J8457">
        <v>5</v>
      </c>
      <c r="K8457">
        <f ca="1">SIMULATION!$D$3*SIMULATION!$D$17/$H8452/(SIMULATION!$D$17-$I8452)*(((EXP(-$I8452*$J8457))/(1-EXP(-SIMULATION!$D$4*$I8452)))-(EXP(-SIMULATION!$D$17*$J8457)/(1-EXP(-SIMULATION!$D$4*SIMULATION!$D$17))))</f>
        <v>5.2477678760868196</v>
      </c>
      <c r="L8457">
        <v>0.20196636392583442</v>
      </c>
      <c r="M8457">
        <f t="shared" ca="1" si="132"/>
        <v>6.3076404727468738</v>
      </c>
    </row>
    <row r="8458" spans="1:13" x14ac:dyDescent="0.25">
      <c r="A8458" s="9"/>
      <c r="H8458" s="9"/>
      <c r="J8458">
        <v>6</v>
      </c>
      <c r="K8458">
        <f ca="1">SIMULATION!$D$3*SIMULATION!$D$17/$H8452/(SIMULATION!$D$17-$I8452)*(((EXP(-$I8452*$J8458))/(1-EXP(-SIMULATION!$D$4*$I8452)))-(EXP(-SIMULATION!$D$17*$J8458)/(1-EXP(-SIMULATION!$D$4*SIMULATION!$D$17))))</f>
        <v>5.148084635563503</v>
      </c>
      <c r="L8458">
        <v>-0.17329853562820349</v>
      </c>
      <c r="M8458">
        <f t="shared" ca="1" si="132"/>
        <v>4.255929106930294</v>
      </c>
    </row>
    <row r="8459" spans="1:13" x14ac:dyDescent="0.25">
      <c r="A8459" s="9"/>
      <c r="H8459" s="9"/>
      <c r="J8459">
        <v>7</v>
      </c>
      <c r="K8459">
        <f ca="1">SIMULATION!$D$3*SIMULATION!$D$17/$H8452/(SIMULATION!$D$17-$I8452)*(((EXP(-$I8452*$J8459))/(1-EXP(-SIMULATION!$D$4*$I8452)))-(EXP(-SIMULATION!$D$17*$J8459)/(1-EXP(-SIMULATION!$D$4*SIMULATION!$D$17))))</f>
        <v>4.985191311183927</v>
      </c>
      <c r="L8459">
        <v>0.42941278106232678</v>
      </c>
      <c r="M8459">
        <f t="shared" ca="1" si="132"/>
        <v>7.1258961762471644</v>
      </c>
    </row>
    <row r="8460" spans="1:13" x14ac:dyDescent="0.25">
      <c r="A8460" s="9"/>
      <c r="H8460" s="9"/>
      <c r="J8460">
        <v>8</v>
      </c>
      <c r="K8460">
        <f ca="1">SIMULATION!$D$3*SIMULATION!$D$17/$H8452/(SIMULATION!$D$17-$I8452)*(((EXP(-$I8452*$J8460))/(1-EXP(-SIMULATION!$D$4*$I8452)))-(EXP(-SIMULATION!$D$17*$J8460)/(1-EXP(-SIMULATION!$D$4*SIMULATION!$D$17))))</f>
        <v>4.7872831499322936</v>
      </c>
      <c r="L8460">
        <v>7.3450843888445139E-2</v>
      </c>
      <c r="M8460">
        <f t="shared" ca="1" si="132"/>
        <v>5.1389131372277541</v>
      </c>
    </row>
    <row r="8461" spans="1:13" x14ac:dyDescent="0.25">
      <c r="A8461" s="9"/>
      <c r="H8461" s="9"/>
      <c r="J8461">
        <v>9</v>
      </c>
      <c r="K8461">
        <f ca="1">SIMULATION!$D$3*SIMULATION!$D$17/$H8452/(SIMULATION!$D$17-$I8452)*(((EXP(-$I8452*$J8461))/(1-EXP(-SIMULATION!$D$4*$I8452)))-(EXP(-SIMULATION!$D$17*$J8461)/(1-EXP(-SIMULATION!$D$4*SIMULATION!$D$17))))</f>
        <v>4.5721237570852526</v>
      </c>
      <c r="L8461">
        <v>0.53133787513738018</v>
      </c>
      <c r="M8461">
        <f t="shared" ca="1" si="132"/>
        <v>7.0014662790400655</v>
      </c>
    </row>
    <row r="8462" spans="1:13" x14ac:dyDescent="0.25">
      <c r="A8462" s="9"/>
      <c r="H8462" s="9"/>
      <c r="J8462">
        <v>10</v>
      </c>
      <c r="K8462">
        <f ca="1">SIMULATION!$D$3*SIMULATION!$D$17/$H8452/(SIMULATION!$D$17-$I8452)*(((EXP(-$I8452*$J8462))/(1-EXP(-SIMULATION!$D$4*$I8452)))-(EXP(-SIMULATION!$D$17*$J8462)/(1-EXP(-SIMULATION!$D$4*SIMULATION!$D$17))))</f>
        <v>4.3508087826869177</v>
      </c>
      <c r="L8462">
        <v>-2.0318705769060908E-2</v>
      </c>
      <c r="M8462">
        <f t="shared" ca="1" si="132"/>
        <v>4.2624059791740558</v>
      </c>
    </row>
    <row r="8463" spans="1:13" x14ac:dyDescent="0.25">
      <c r="A8463" s="9"/>
      <c r="H8463" s="9"/>
      <c r="J8463">
        <v>11</v>
      </c>
      <c r="K8463">
        <f ca="1">SIMULATION!$D$3*SIMULATION!$D$17/$H8452/(SIMULATION!$D$17-$I8452)*(((EXP(-$I8452*$J8463))/(1-EXP(-SIMULATION!$D$4*$I8452)))-(EXP(-SIMULATION!$D$17*$J8463)/(1-EXP(-SIMULATION!$D$4*SIMULATION!$D$17))))</f>
        <v>4.1301768461976538</v>
      </c>
      <c r="L8463">
        <v>-0.33645555443363478</v>
      </c>
      <c r="M8463">
        <f t="shared" ca="1" si="132"/>
        <v>2.7405559055012612</v>
      </c>
    </row>
    <row r="8464" spans="1:13" x14ac:dyDescent="0.25">
      <c r="A8464" s="9"/>
      <c r="H8464" s="9"/>
      <c r="J8464">
        <v>12</v>
      </c>
      <c r="K8464">
        <f ca="1">SIMULATION!$D$3*SIMULATION!$D$17/$H8452/(SIMULATION!$D$17-$I8452)*(((EXP(-$I8452*$J8464))/(1-EXP(-SIMULATION!$D$4*$I8452)))-(EXP(-SIMULATION!$D$17*$J8464)/(1-EXP(-SIMULATION!$D$4*SIMULATION!$D$17))))</f>
        <v>3.9143536304954814</v>
      </c>
      <c r="L8464">
        <v>0.55636896210209585</v>
      </c>
      <c r="M8464">
        <f t="shared" ca="1" si="132"/>
        <v>6.0921784971948227</v>
      </c>
    </row>
    <row r="8465" spans="1:13" x14ac:dyDescent="0.25">
      <c r="A8465" s="9"/>
      <c r="H8465" s="9"/>
      <c r="J8465">
        <v>13</v>
      </c>
      <c r="K8465">
        <f ca="1">SIMULATION!$D$3*SIMULATION!$D$17/$H8452/(SIMULATION!$D$17-$I8452)*(((EXP(-$I8452*$J8465))/(1-EXP(-SIMULATION!$D$4*$I8452)))-(EXP(-SIMULATION!$D$17*$J8465)/(1-EXP(-SIMULATION!$D$4*SIMULATION!$D$17))))</f>
        <v>3.705740538843445</v>
      </c>
      <c r="L8465">
        <v>-3.5629438462432945E-2</v>
      </c>
      <c r="M8465">
        <f t="shared" ca="1" si="132"/>
        <v>3.5737070843569794</v>
      </c>
    </row>
    <row r="8466" spans="1:13" x14ac:dyDescent="0.25">
      <c r="A8466" s="9"/>
      <c r="H8466" s="9"/>
      <c r="J8466">
        <v>14</v>
      </c>
      <c r="K8466">
        <f ca="1">SIMULATION!$D$3*SIMULATION!$D$17/$H8452/(SIMULATION!$D$17-$I8452)*(((EXP(-$I8452*$J8466))/(1-EXP(-SIMULATION!$D$4*$I8452)))-(EXP(-SIMULATION!$D$17*$J8466)/(1-EXP(-SIMULATION!$D$4*SIMULATION!$D$17))))</f>
        <v>3.5056474606872245</v>
      </c>
      <c r="L8466">
        <v>6.411971354455025E-3</v>
      </c>
      <c r="M8466">
        <f t="shared" ca="1" si="132"/>
        <v>3.5281255717839692</v>
      </c>
    </row>
    <row r="8467" spans="1:13" x14ac:dyDescent="0.25">
      <c r="A8467" s="9"/>
      <c r="H8467" s="9"/>
      <c r="J8467">
        <v>15</v>
      </c>
      <c r="K8467">
        <f ca="1">SIMULATION!$D$3*SIMULATION!$D$17/$H8452/(SIMULATION!$D$17-$I8452)*(((EXP(-$I8452*$J8467))/(1-EXP(-SIMULATION!$D$4*$I8452)))-(EXP(-SIMULATION!$D$17*$J8467)/(1-EXP(-SIMULATION!$D$4*SIMULATION!$D$17))))</f>
        <v>3.3146975175453131</v>
      </c>
      <c r="L8467">
        <v>0.28530875843498787</v>
      </c>
      <c r="M8467">
        <f t="shared" ca="1" si="132"/>
        <v>4.2604097508637029</v>
      </c>
    </row>
    <row r="8468" spans="1:13" x14ac:dyDescent="0.25">
      <c r="A8468" s="9"/>
      <c r="H8468" s="9"/>
      <c r="J8468">
        <v>16</v>
      </c>
      <c r="K8468">
        <f ca="1">SIMULATION!$D$3*SIMULATION!$D$17/$H8452/(SIMULATION!$D$17-$I8452)*(((EXP(-$I8452*$J8468))/(1-EXP(-SIMULATION!$D$4*$I8452)))-(EXP(-SIMULATION!$D$17*$J8468)/(1-EXP(-SIMULATION!$D$4*SIMULATION!$D$17))))</f>
        <v>3.1330857295719188</v>
      </c>
      <c r="L8468">
        <v>-3.6090930731186667E-2</v>
      </c>
      <c r="M8468">
        <f t="shared" ca="1" si="132"/>
        <v>3.0200097495310692</v>
      </c>
    </row>
    <row r="8469" spans="1:13" x14ac:dyDescent="0.25">
      <c r="A8469" s="9"/>
      <c r="H8469" s="9"/>
      <c r="J8469">
        <v>17</v>
      </c>
      <c r="K8469">
        <f ca="1">SIMULATION!$D$3*SIMULATION!$D$17/$H8452/(SIMULATION!$D$17-$I8452)*(((EXP(-$I8452*$J8469))/(1-EXP(-SIMULATION!$D$4*$I8452)))-(EXP(-SIMULATION!$D$17*$J8469)/(1-EXP(-SIMULATION!$D$4*SIMULATION!$D$17))))</f>
        <v>2.960744110011277</v>
      </c>
      <c r="L8469">
        <v>-0.20153081665352354</v>
      </c>
      <c r="M8469">
        <f t="shared" ca="1" si="132"/>
        <v>2.3640629316185944</v>
      </c>
    </row>
    <row r="8470" spans="1:13" x14ac:dyDescent="0.25">
      <c r="A8470" s="9"/>
      <c r="H8470" s="9"/>
      <c r="J8470">
        <v>18</v>
      </c>
      <c r="K8470">
        <f ca="1">SIMULATION!$D$3*SIMULATION!$D$17/$H8452/(SIMULATION!$D$17-$I8452)*(((EXP(-$I8452*$J8470))/(1-EXP(-SIMULATION!$D$4*$I8452)))-(EXP(-SIMULATION!$D$17*$J8470)/(1-EXP(-SIMULATION!$D$4*SIMULATION!$D$17))))</f>
        <v>2.7974468332767528</v>
      </c>
      <c r="L8470">
        <v>0.26319280833550102</v>
      </c>
      <c r="M8470">
        <f t="shared" ca="1" si="132"/>
        <v>3.5337147214961155</v>
      </c>
    </row>
    <row r="8471" spans="1:13" x14ac:dyDescent="0.25">
      <c r="A8471" s="9"/>
      <c r="H8471" s="9"/>
      <c r="J8471">
        <v>19</v>
      </c>
      <c r="K8471">
        <f ca="1">SIMULATION!$D$3*SIMULATION!$D$17/$H8452/(SIMULATION!$D$17-$I8452)*(((EXP(-$I8452*$J8471))/(1-EXP(-SIMULATION!$D$4*$I8452)))-(EXP(-SIMULATION!$D$17*$J8471)/(1-EXP(-SIMULATION!$D$4*SIMULATION!$D$17))))</f>
        <v>2.6428770356106539</v>
      </c>
      <c r="L8471">
        <v>-0.32307258449613424</v>
      </c>
      <c r="M8471">
        <f t="shared" ca="1" si="132"/>
        <v>1.7890359212104383</v>
      </c>
    </row>
    <row r="8472" spans="1:13" x14ac:dyDescent="0.25">
      <c r="A8472" s="9"/>
      <c r="H8472" s="9"/>
      <c r="J8472">
        <v>20</v>
      </c>
      <c r="K8472">
        <f ca="1">SIMULATION!$D$3*SIMULATION!$D$17/$H8452/(SIMULATION!$D$17-$I8452)*(((EXP(-$I8452*$J8472))/(1-EXP(-SIMULATION!$D$4*$I8452)))-(EXP(-SIMULATION!$D$17*$J8472)/(1-EXP(-SIMULATION!$D$4*SIMULATION!$D$17))))</f>
        <v>2.4966690618937695</v>
      </c>
      <c r="L8472">
        <v>-0.24731769453218527</v>
      </c>
      <c r="M8472">
        <f t="shared" ca="1" si="132"/>
        <v>1.8791986254963684</v>
      </c>
    </row>
    <row r="8473" spans="1:13" x14ac:dyDescent="0.25">
      <c r="A8473" s="9"/>
      <c r="H8473" s="9"/>
      <c r="J8473">
        <v>21</v>
      </c>
      <c r="K8473">
        <f ca="1">SIMULATION!$D$3*SIMULATION!$D$17/$H8452/(SIMULATION!$D$17-$I8452)*(((EXP(-$I8452*$J8473))/(1-EXP(-SIMULATION!$D$4*$I8452)))-(EXP(-SIMULATION!$D$17*$J8473)/(1-EXP(-SIMULATION!$D$4*SIMULATION!$D$17))))</f>
        <v>2.3584350088489341</v>
      </c>
      <c r="L8473">
        <v>8.7509712356297092E-2</v>
      </c>
      <c r="M8473">
        <f t="shared" ca="1" si="132"/>
        <v>2.5648209780843252</v>
      </c>
    </row>
    <row r="8474" spans="1:13" x14ac:dyDescent="0.25">
      <c r="A8474" s="9"/>
      <c r="H8474" s="9"/>
      <c r="J8474">
        <v>22</v>
      </c>
      <c r="K8474">
        <f ca="1">SIMULATION!$D$3*SIMULATION!$D$17/$H8452/(SIMULATION!$D$17-$I8452)*(((EXP(-$I8452*$J8474))/(1-EXP(-SIMULATION!$D$4*$I8452)))-(EXP(-SIMULATION!$D$17*$J8474)/(1-EXP(-SIMULATION!$D$4*SIMULATION!$D$17))))</f>
        <v>2.227781234365219</v>
      </c>
      <c r="L8474">
        <v>-0.36123380132722027</v>
      </c>
      <c r="M8474">
        <f t="shared" ca="1" si="132"/>
        <v>1.4230313505500241</v>
      </c>
    </row>
    <row r="8475" spans="1:13" x14ac:dyDescent="0.25">
      <c r="A8475" s="9"/>
      <c r="H8475" s="9"/>
      <c r="J8475">
        <v>23</v>
      </c>
      <c r="K8475">
        <f ca="1">SIMULATION!$D$3*SIMULATION!$D$17/$H8452/(SIMULATION!$D$17-$I8452)*(((EXP(-$I8452*$J8475))/(1-EXP(-SIMULATION!$D$4*$I8452)))-(EXP(-SIMULATION!$D$17*$J8475)/(1-EXP(-SIMULATION!$D$4*SIMULATION!$D$17))))</f>
        <v>2.1043184646120885</v>
      </c>
      <c r="L8475">
        <v>-0.18457951740850495</v>
      </c>
      <c r="M8475">
        <f t="shared" ca="1" si="132"/>
        <v>1.715904377940183</v>
      </c>
    </row>
    <row r="8476" spans="1:13" x14ac:dyDescent="0.25">
      <c r="A8476" s="9"/>
      <c r="H8476" s="9"/>
      <c r="J8476">
        <v>24</v>
      </c>
      <c r="K8476">
        <f ca="1">SIMULATION!$D$3*SIMULATION!$D$17/$H8452/(SIMULATION!$D$17-$I8452)*(((EXP(-$I8452*$J8476))/(1-EXP(-SIMULATION!$D$4*$I8452)))-(EXP(-SIMULATION!$D$17*$J8476)/(1-EXP(-SIMULATION!$D$4*SIMULATION!$D$17))))</f>
        <v>1.9876678246666009</v>
      </c>
      <c r="L8476">
        <v>-0.1716494564449608</v>
      </c>
      <c r="M8476">
        <f t="shared" ca="1" si="132"/>
        <v>1.6464857229694412</v>
      </c>
    </row>
    <row r="8477" spans="1:13" x14ac:dyDescent="0.25">
      <c r="A8477" s="9">
        <v>340</v>
      </c>
      <c r="B8477" s="2">
        <f ca="1">NORMINV(RAND(),SIMULATION!D7,SIMULATION!D8)</f>
        <v>62.145402389385133</v>
      </c>
      <c r="C8477" s="2">
        <v>2</v>
      </c>
      <c r="D8477" s="2">
        <f ca="1">SIMULATION!$D$11*(1+(SIMULATION!$D$12*LN(1+$C8477)))*(1+(SIMULATION!$D$13*(($B8477/63.5)-1)))</f>
        <v>10.137466510337141</v>
      </c>
      <c r="E8477" s="2">
        <v>0.26906957052719965</v>
      </c>
      <c r="F8477" s="2">
        <f ca="1">D8477*(1+E8477)</f>
        <v>12.865150270507426</v>
      </c>
      <c r="G8477" s="2">
        <v>3.8555776794910797E-2</v>
      </c>
      <c r="H8477" s="9">
        <f>SIMULATION!$D$15*EXP($G$8477)</f>
        <v>229.43363050506625</v>
      </c>
      <c r="I8477" s="2">
        <f ca="1">$F8477/$H8477</f>
        <v>5.6073515648889773E-2</v>
      </c>
      <c r="J8477">
        <v>0</v>
      </c>
      <c r="K8477">
        <f ca="1">SIMULATION!$D$3*SIMULATION!$D$17/$H8477/(SIMULATION!$D$17-$I8477)*(((EXP(-$I8477*$J8477))/(1-EXP(-SIMULATION!$D$4*$I8477)))-(EXP(-SIMULATION!$D$17*$J8477)/(1-EXP(-SIMULATION!$D$4*SIMULATION!$D$17))))</f>
        <v>0.96533915202501175</v>
      </c>
      <c r="L8477">
        <v>-0.22781302135617912</v>
      </c>
      <c r="M8477">
        <f t="shared" ca="1" si="132"/>
        <v>0.74542232316878199</v>
      </c>
    </row>
    <row r="8478" spans="1:13" x14ac:dyDescent="0.25">
      <c r="A8478" s="9"/>
      <c r="H8478" s="9"/>
      <c r="J8478">
        <v>1</v>
      </c>
      <c r="K8478">
        <f ca="1">SIMULATION!$D$3*SIMULATION!$D$17/$H8477/(SIMULATION!$D$17-$I8477)*(((EXP(-$I8477*$J8478))/(1-EXP(-SIMULATION!$D$4*$I8477)))-(EXP(-SIMULATION!$D$17*$J8478)/(1-EXP(-SIMULATION!$D$4*SIMULATION!$D$17))))</f>
        <v>1.7483069617727796</v>
      </c>
      <c r="L8478">
        <v>-0.31059068918037169</v>
      </c>
      <c r="M8478">
        <f t="shared" ca="1" si="132"/>
        <v>1.2052990976169302</v>
      </c>
    </row>
    <row r="8479" spans="1:13" x14ac:dyDescent="0.25">
      <c r="A8479" s="9"/>
      <c r="H8479" s="9"/>
      <c r="J8479">
        <v>2</v>
      </c>
      <c r="K8479">
        <f ca="1">SIMULATION!$D$3*SIMULATION!$D$17/$H8477/(SIMULATION!$D$17-$I8477)*(((EXP(-$I8477*$J8479))/(1-EXP(-SIMULATION!$D$4*$I8477)))-(EXP(-SIMULATION!$D$17*$J8479)/(1-EXP(-SIMULATION!$D$4*SIMULATION!$D$17))))</f>
        <v>2.1884490950484587</v>
      </c>
      <c r="L8479">
        <v>-0.39524836829549342</v>
      </c>
      <c r="M8479">
        <f t="shared" ca="1" si="132"/>
        <v>1.3234681611328061</v>
      </c>
    </row>
    <row r="8480" spans="1:13" x14ac:dyDescent="0.25">
      <c r="A8480" s="9"/>
      <c r="H8480" s="9"/>
      <c r="J8480">
        <v>3</v>
      </c>
      <c r="K8480">
        <f ca="1">SIMULATION!$D$3*SIMULATION!$D$17/$H8477/(SIMULATION!$D$17-$I8477)*(((EXP(-$I8477*$J8480))/(1-EXP(-SIMULATION!$D$4*$I8477)))-(EXP(-SIMULATION!$D$17*$J8480)/(1-EXP(-SIMULATION!$D$4*SIMULATION!$D$17))))</f>
        <v>2.4122594277178924</v>
      </c>
      <c r="L8480">
        <v>-0.17980183520330215</v>
      </c>
      <c r="M8480">
        <f t="shared" ca="1" si="132"/>
        <v>1.9785307556277478</v>
      </c>
    </row>
    <row r="8481" spans="1:13" x14ac:dyDescent="0.25">
      <c r="A8481" s="9"/>
      <c r="H8481" s="9"/>
      <c r="J8481">
        <v>4</v>
      </c>
      <c r="K8481">
        <f ca="1">SIMULATION!$D$3*SIMULATION!$D$17/$H8477/(SIMULATION!$D$17-$I8477)*(((EXP(-$I8477*$J8481))/(1-EXP(-SIMULATION!$D$4*$I8477)))-(EXP(-SIMULATION!$D$17*$J8481)/(1-EXP(-SIMULATION!$D$4*SIMULATION!$D$17))))</f>
        <v>2.5006151269391048</v>
      </c>
      <c r="L8481">
        <v>-0.36329985302995033</v>
      </c>
      <c r="M8481">
        <f t="shared" ca="1" si="132"/>
        <v>1.5921420188376576</v>
      </c>
    </row>
    <row r="8482" spans="1:13" x14ac:dyDescent="0.25">
      <c r="A8482" s="9"/>
      <c r="H8482" s="9"/>
      <c r="J8482">
        <v>5</v>
      </c>
      <c r="K8482">
        <f ca="1">SIMULATION!$D$3*SIMULATION!$D$17/$H8477/(SIMULATION!$D$17-$I8477)*(((EXP(-$I8477*$J8482))/(1-EXP(-SIMULATION!$D$4*$I8477)))-(EXP(-SIMULATION!$D$17*$J8482)/(1-EXP(-SIMULATION!$D$4*SIMULATION!$D$17))))</f>
        <v>2.5051710543712606</v>
      </c>
      <c r="L8482">
        <v>-0.31092007403714672</v>
      </c>
      <c r="M8482">
        <f t="shared" ca="1" si="132"/>
        <v>1.7262630846704314</v>
      </c>
    </row>
    <row r="8483" spans="1:13" x14ac:dyDescent="0.25">
      <c r="A8483" s="9"/>
      <c r="H8483" s="9"/>
      <c r="J8483">
        <v>6</v>
      </c>
      <c r="K8483">
        <f ca="1">SIMULATION!$D$3*SIMULATION!$D$17/$H8477/(SIMULATION!$D$17-$I8477)*(((EXP(-$I8477*$J8483))/(1-EXP(-SIMULATION!$D$4*$I8477)))-(EXP(-SIMULATION!$D$17*$J8483)/(1-EXP(-SIMULATION!$D$4*SIMULATION!$D$17))))</f>
        <v>2.4588651530471788</v>
      </c>
      <c r="L8483">
        <v>-0.12745159576818943</v>
      </c>
      <c r="M8483">
        <f t="shared" ca="1" si="132"/>
        <v>2.1454788655125223</v>
      </c>
    </row>
    <row r="8484" spans="1:13" x14ac:dyDescent="0.25">
      <c r="A8484" s="9"/>
      <c r="H8484" s="9"/>
      <c r="J8484">
        <v>7</v>
      </c>
      <c r="K8484">
        <f ca="1">SIMULATION!$D$3*SIMULATION!$D$17/$H8477/(SIMULATION!$D$17-$I8477)*(((EXP(-$I8477*$J8484))/(1-EXP(-SIMULATION!$D$4*$I8477)))-(EXP(-SIMULATION!$D$17*$J8484)/(1-EXP(-SIMULATION!$D$4*SIMULATION!$D$17))))</f>
        <v>2.3826500393179399</v>
      </c>
      <c r="L8484">
        <v>-0.50810572632008921</v>
      </c>
      <c r="M8484">
        <f t="shared" ca="1" si="132"/>
        <v>1.172011910523709</v>
      </c>
    </row>
    <row r="8485" spans="1:13" x14ac:dyDescent="0.25">
      <c r="A8485" s="9"/>
      <c r="H8485" s="9"/>
      <c r="J8485">
        <v>8</v>
      </c>
      <c r="K8485">
        <f ca="1">SIMULATION!$D$3*SIMULATION!$D$17/$H8477/(SIMULATION!$D$17-$I8477)*(((EXP(-$I8477*$J8485))/(1-EXP(-SIMULATION!$D$4*$I8477)))-(EXP(-SIMULATION!$D$17*$J8485)/(1-EXP(-SIMULATION!$D$4*SIMULATION!$D$17))))</f>
        <v>2.2898062834776254</v>
      </c>
      <c r="L8485">
        <v>-1.7104457018744083E-2</v>
      </c>
      <c r="M8485">
        <f t="shared" ca="1" si="132"/>
        <v>2.250640390320632</v>
      </c>
    </row>
    <row r="8486" spans="1:13" x14ac:dyDescent="0.25">
      <c r="A8486" s="9"/>
      <c r="H8486" s="9"/>
      <c r="J8486">
        <v>9</v>
      </c>
      <c r="K8486">
        <f ca="1">SIMULATION!$D$3*SIMULATION!$D$17/$H8477/(SIMULATION!$D$17-$I8477)*(((EXP(-$I8477*$J8486))/(1-EXP(-SIMULATION!$D$4*$I8477)))-(EXP(-SIMULATION!$D$17*$J8486)/(1-EXP(-SIMULATION!$D$4*SIMULATION!$D$17))))</f>
        <v>2.1887060043386715</v>
      </c>
      <c r="L8486">
        <v>-0.33781020066524586</v>
      </c>
      <c r="M8486">
        <f t="shared" ca="1" si="132"/>
        <v>1.4493387898157963</v>
      </c>
    </row>
    <row r="8487" spans="1:13" x14ac:dyDescent="0.25">
      <c r="A8487" s="9"/>
      <c r="H8487" s="9"/>
      <c r="J8487">
        <v>10</v>
      </c>
      <c r="K8487">
        <f ca="1">SIMULATION!$D$3*SIMULATION!$D$17/$H8477/(SIMULATION!$D$17-$I8477)*(((EXP(-$I8477*$J8487))/(1-EXP(-SIMULATION!$D$4*$I8477)))-(EXP(-SIMULATION!$D$17*$J8487)/(1-EXP(-SIMULATION!$D$4*SIMULATION!$D$17))))</f>
        <v>2.084583412470046</v>
      </c>
      <c r="L8487">
        <v>-0.18193778335991045</v>
      </c>
      <c r="M8487">
        <f t="shared" ca="1" si="132"/>
        <v>1.7053189271764078</v>
      </c>
    </row>
    <row r="8488" spans="1:13" x14ac:dyDescent="0.25">
      <c r="A8488" s="9"/>
      <c r="H8488" s="9"/>
      <c r="J8488">
        <v>11</v>
      </c>
      <c r="K8488">
        <f ca="1">SIMULATION!$D$3*SIMULATION!$D$17/$H8477/(SIMULATION!$D$17-$I8477)*(((EXP(-$I8477*$J8488))/(1-EXP(-SIMULATION!$D$4*$I8477)))-(EXP(-SIMULATION!$D$17*$J8488)/(1-EXP(-SIMULATION!$D$4*SIMULATION!$D$17))))</f>
        <v>1.9806690057658289</v>
      </c>
      <c r="L8488">
        <v>0.29982225188632106</v>
      </c>
      <c r="M8488">
        <f t="shared" ca="1" si="132"/>
        <v>2.5745176473159801</v>
      </c>
    </row>
    <row r="8489" spans="1:13" x14ac:dyDescent="0.25">
      <c r="A8489" s="9"/>
      <c r="H8489" s="9"/>
      <c r="J8489">
        <v>12</v>
      </c>
      <c r="K8489">
        <f ca="1">SIMULATION!$D$3*SIMULATION!$D$17/$H8477/(SIMULATION!$D$17-$I8477)*(((EXP(-$I8477*$J8489))/(1-EXP(-SIMULATION!$D$4*$I8477)))-(EXP(-SIMULATION!$D$17*$J8489)/(1-EXP(-SIMULATION!$D$4*SIMULATION!$D$17))))</f>
        <v>1.8789160004194712</v>
      </c>
      <c r="L8489">
        <v>-0.10150859725204273</v>
      </c>
      <c r="M8489">
        <f t="shared" ca="1" si="132"/>
        <v>1.688189872862472</v>
      </c>
    </row>
    <row r="8490" spans="1:13" x14ac:dyDescent="0.25">
      <c r="A8490" s="9"/>
      <c r="H8490" s="9"/>
      <c r="J8490">
        <v>13</v>
      </c>
      <c r="K8490">
        <f ca="1">SIMULATION!$D$3*SIMULATION!$D$17/$H8477/(SIMULATION!$D$17-$I8477)*(((EXP(-$I8477*$J8490))/(1-EXP(-SIMULATION!$D$4*$I8477)))-(EXP(-SIMULATION!$D$17*$J8490)/(1-EXP(-SIMULATION!$D$4*SIMULATION!$D$17))))</f>
        <v>1.7804654776637707</v>
      </c>
      <c r="L8490">
        <v>7.8232288885727447E-2</v>
      </c>
      <c r="M8490">
        <f t="shared" ca="1" si="132"/>
        <v>1.9197553672634275</v>
      </c>
    </row>
    <row r="8491" spans="1:13" x14ac:dyDescent="0.25">
      <c r="A8491" s="9"/>
      <c r="H8491" s="9"/>
      <c r="J8491">
        <v>14</v>
      </c>
      <c r="K8491">
        <f ca="1">SIMULATION!$D$3*SIMULATION!$D$17/$H8477/(SIMULATION!$D$17-$I8477)*(((EXP(-$I8477*$J8491))/(1-EXP(-SIMULATION!$D$4*$I8477)))-(EXP(-SIMULATION!$D$17*$J8491)/(1-EXP(-SIMULATION!$D$4*SIMULATION!$D$17))))</f>
        <v>1.6859441132902966</v>
      </c>
      <c r="L8491">
        <v>4.5289543701310893E-2</v>
      </c>
      <c r="M8491">
        <f t="shared" ca="1" si="132"/>
        <v>1.7622997528871256</v>
      </c>
    </row>
    <row r="8492" spans="1:13" x14ac:dyDescent="0.25">
      <c r="A8492" s="9"/>
      <c r="H8492" s="9"/>
      <c r="J8492">
        <v>15</v>
      </c>
      <c r="K8492">
        <f ca="1">SIMULATION!$D$3*SIMULATION!$D$17/$H8477/(SIMULATION!$D$17-$I8477)*(((EXP(-$I8477*$J8492))/(1-EXP(-SIMULATION!$D$4*$I8477)))-(EXP(-SIMULATION!$D$17*$J8492)/(1-EXP(-SIMULATION!$D$4*SIMULATION!$D$17))))</f>
        <v>1.5956546411155106</v>
      </c>
      <c r="L8492">
        <v>0.17095151903573758</v>
      </c>
      <c r="M8492">
        <f t="shared" ca="1" si="132"/>
        <v>1.8684342258706319</v>
      </c>
    </row>
    <row r="8493" spans="1:13" x14ac:dyDescent="0.25">
      <c r="A8493" s="9"/>
      <c r="H8493" s="9"/>
      <c r="J8493">
        <v>16</v>
      </c>
      <c r="K8493">
        <f ca="1">SIMULATION!$D$3*SIMULATION!$D$17/$H8477/(SIMULATION!$D$17-$I8477)*(((EXP(-$I8477*$J8493))/(1-EXP(-SIMULATION!$D$4*$I8477)))-(EXP(-SIMULATION!$D$17*$J8493)/(1-EXP(-SIMULATION!$D$4*SIMULATION!$D$17))))</f>
        <v>1.5096975956875722</v>
      </c>
      <c r="L8493">
        <v>5.9171246594547554E-2</v>
      </c>
      <c r="M8493">
        <f t="shared" ca="1" si="132"/>
        <v>1.5990282844051971</v>
      </c>
    </row>
    <row r="8494" spans="1:13" x14ac:dyDescent="0.25">
      <c r="A8494" s="9"/>
      <c r="H8494" s="9"/>
      <c r="J8494">
        <v>17</v>
      </c>
      <c r="K8494">
        <f ca="1">SIMULATION!$D$3*SIMULATION!$D$17/$H8477/(SIMULATION!$D$17-$I8477)*(((EXP(-$I8477*$J8494))/(1-EXP(-SIMULATION!$D$4*$I8477)))-(EXP(-SIMULATION!$D$17*$J8494)/(1-EXP(-SIMULATION!$D$4*SIMULATION!$D$17))))</f>
        <v>1.4280490340161331</v>
      </c>
      <c r="L8494">
        <v>0.10797364466425013</v>
      </c>
      <c r="M8494">
        <f t="shared" ca="1" si="132"/>
        <v>1.5822406929781168</v>
      </c>
    </row>
    <row r="8495" spans="1:13" x14ac:dyDescent="0.25">
      <c r="A8495" s="9"/>
      <c r="H8495" s="9"/>
      <c r="J8495">
        <v>18</v>
      </c>
      <c r="K8495">
        <f ca="1">SIMULATION!$D$3*SIMULATION!$D$17/$H8477/(SIMULATION!$D$17-$I8477)*(((EXP(-$I8477*$J8495))/(1-EXP(-SIMULATION!$D$4*$I8477)))-(EXP(-SIMULATION!$D$17*$J8495)/(1-EXP(-SIMULATION!$D$4*SIMULATION!$D$17))))</f>
        <v>1.3506100636207203</v>
      </c>
      <c r="L8495">
        <v>8.910255855801184E-3</v>
      </c>
      <c r="M8495">
        <f t="shared" ca="1" si="132"/>
        <v>1.3626443448490009</v>
      </c>
    </row>
    <row r="8496" spans="1:13" x14ac:dyDescent="0.25">
      <c r="A8496" s="9"/>
      <c r="H8496" s="9"/>
      <c r="J8496">
        <v>19</v>
      </c>
      <c r="K8496">
        <f ca="1">SIMULATION!$D$3*SIMULATION!$D$17/$H8477/(SIMULATION!$D$17-$I8477)*(((EXP(-$I8477*$J8496))/(1-EXP(-SIMULATION!$D$4*$I8477)))-(EXP(-SIMULATION!$D$17*$J8496)/(1-EXP(-SIMULATION!$D$4*SIMULATION!$D$17))))</f>
        <v>1.2772383185388854</v>
      </c>
      <c r="L8496">
        <v>0.40850041611346977</v>
      </c>
      <c r="M8496">
        <f t="shared" ca="1" si="132"/>
        <v>1.7989907031380885</v>
      </c>
    </row>
    <row r="8497" spans="1:13" x14ac:dyDescent="0.25">
      <c r="A8497" s="9"/>
      <c r="H8497" s="9"/>
      <c r="J8497">
        <v>20</v>
      </c>
      <c r="K8497">
        <f ca="1">SIMULATION!$D$3*SIMULATION!$D$17/$H8477/(SIMULATION!$D$17-$I8477)*(((EXP(-$I8477*$J8497))/(1-EXP(-SIMULATION!$D$4*$I8477)))-(EXP(-SIMULATION!$D$17*$J8497)/(1-EXP(-SIMULATION!$D$4*SIMULATION!$D$17))))</f>
        <v>1.2077678814775492</v>
      </c>
      <c r="L8497">
        <v>-0.32926786981677741</v>
      </c>
      <c r="M8497">
        <f t="shared" ca="1" si="132"/>
        <v>0.81008872391031439</v>
      </c>
    </row>
    <row r="8498" spans="1:13" x14ac:dyDescent="0.25">
      <c r="A8498" s="9"/>
      <c r="H8498" s="9"/>
      <c r="J8498">
        <v>21</v>
      </c>
      <c r="K8498">
        <f ca="1">SIMULATION!$D$3*SIMULATION!$D$17/$H8477/(SIMULATION!$D$17-$I8477)*(((EXP(-$I8477*$J8498))/(1-EXP(-SIMULATION!$D$4*$I8477)))-(EXP(-SIMULATION!$D$17*$J8498)/(1-EXP(-SIMULATION!$D$4*SIMULATION!$D$17))))</f>
        <v>1.1420218155198869</v>
      </c>
      <c r="L8498">
        <v>0.40793226430456808</v>
      </c>
      <c r="M8498">
        <f t="shared" ca="1" si="132"/>
        <v>1.6078893606101283</v>
      </c>
    </row>
    <row r="8499" spans="1:13" x14ac:dyDescent="0.25">
      <c r="A8499" s="9"/>
      <c r="H8499" s="9"/>
      <c r="J8499">
        <v>22</v>
      </c>
      <c r="K8499">
        <f ca="1">SIMULATION!$D$3*SIMULATION!$D$17/$H8477/(SIMULATION!$D$17-$I8477)*(((EXP(-$I8477*$J8499))/(1-EXP(-SIMULATION!$D$4*$I8477)))-(EXP(-SIMULATION!$D$17*$J8499)/(1-EXP(-SIMULATION!$D$4*SIMULATION!$D$17))))</f>
        <v>1.0798199726647053</v>
      </c>
      <c r="L8499">
        <v>-0.13330946713556063</v>
      </c>
      <c r="M8499">
        <f t="shared" ca="1" si="132"/>
        <v>0.93586974750643781</v>
      </c>
    </row>
    <row r="8500" spans="1:13" x14ac:dyDescent="0.25">
      <c r="A8500" s="9"/>
      <c r="H8500" s="9"/>
      <c r="J8500">
        <v>23</v>
      </c>
      <c r="K8500">
        <f ca="1">SIMULATION!$D$3*SIMULATION!$D$17/$H8477/(SIMULATION!$D$17-$I8477)*(((EXP(-$I8477*$J8500))/(1-EXP(-SIMULATION!$D$4*$I8477)))-(EXP(-SIMULATION!$D$17*$J8500)/(1-EXP(-SIMULATION!$D$4*SIMULATION!$D$17))))</f>
        <v>1.0209837877556649</v>
      </c>
      <c r="L8500">
        <v>0.30885036475271471</v>
      </c>
      <c r="M8500">
        <f t="shared" ca="1" si="132"/>
        <v>1.3363150030106103</v>
      </c>
    </row>
    <row r="8501" spans="1:13" x14ac:dyDescent="0.25">
      <c r="A8501" s="9"/>
      <c r="H8501" s="9"/>
      <c r="J8501">
        <v>24</v>
      </c>
      <c r="K8501">
        <f ca="1">SIMULATION!$D$3*SIMULATION!$D$17/$H8477/(SIMULATION!$D$17-$I8477)*(((EXP(-$I8477*$J8501))/(1-EXP(-SIMULATION!$D$4*$I8477)))-(EXP(-SIMULATION!$D$17*$J8501)/(1-EXP(-SIMULATION!$D$4*SIMULATION!$D$17))))</f>
        <v>0.96533915202501186</v>
      </c>
      <c r="L8501">
        <v>1.8074412727178035E-2</v>
      </c>
      <c r="M8501">
        <f t="shared" ca="1" si="132"/>
        <v>0.98278709028041611</v>
      </c>
    </row>
    <row r="8502" spans="1:13" x14ac:dyDescent="0.25">
      <c r="A8502" s="9">
        <v>341</v>
      </c>
      <c r="B8502" s="2">
        <f ca="1">NORMINV(RAND(),SIMULATION!D7,SIMULATION!D8)</f>
        <v>58.860684210984139</v>
      </c>
      <c r="C8502" s="2">
        <v>2</v>
      </c>
      <c r="D8502" s="2">
        <f ca="1">SIMULATION!$D$11*(1+(SIMULATION!$D$12*LN(1+$C8502)))*(1+(SIMULATION!$D$13*(($B8502/63.5)-1)))</f>
        <v>9.8935376321885524</v>
      </c>
      <c r="E8502" s="2">
        <v>-1.5842395154998412E-2</v>
      </c>
      <c r="F8502" s="2">
        <f ca="1">D8502*(1+E8502)</f>
        <v>9.7368002995385741</v>
      </c>
      <c r="G8502" s="2">
        <v>2.0105848084738533</v>
      </c>
      <c r="H8502" s="9">
        <f>SIMULATION!$D$15*EXP($G$8502)</f>
        <v>1648.5358802315318</v>
      </c>
      <c r="I8502" s="2">
        <f ca="1">$F8502/$H8502</f>
        <v>5.9063320466953197E-3</v>
      </c>
      <c r="J8502">
        <v>0</v>
      </c>
      <c r="K8502">
        <f ca="1">SIMULATION!$D$3*SIMULATION!$D$17/$H8502/(SIMULATION!$D$17-$I8502)*(((EXP(-$I8502*$J8502))/(1-EXP(-SIMULATION!$D$4*$I8502)))-(EXP(-SIMULATION!$D$17*$J8502)/(1-EXP(-SIMULATION!$D$4*SIMULATION!$D$17))))</f>
        <v>2.2201990173205628</v>
      </c>
      <c r="L8502">
        <v>-0.16166024496562487</v>
      </c>
      <c r="M8502">
        <f t="shared" ca="1" si="132"/>
        <v>1.8612811003080811</v>
      </c>
    </row>
    <row r="8503" spans="1:13" x14ac:dyDescent="0.25">
      <c r="A8503" s="9"/>
      <c r="H8503" s="9"/>
      <c r="J8503">
        <v>1</v>
      </c>
      <c r="K8503">
        <f ca="1">SIMULATION!$D$3*SIMULATION!$D$17/$H8502/(SIMULATION!$D$17-$I8502)*(((EXP(-$I8502*$J8503))/(1-EXP(-SIMULATION!$D$4*$I8502)))-(EXP(-SIMULATION!$D$17*$J8503)/(1-EXP(-SIMULATION!$D$4*SIMULATION!$D$17))))</f>
        <v>2.3265794863030766</v>
      </c>
      <c r="L8503">
        <v>0.21735073473511146</v>
      </c>
      <c r="M8503">
        <f t="shared" ca="1" si="132"/>
        <v>2.832263247070689</v>
      </c>
    </row>
    <row r="8504" spans="1:13" x14ac:dyDescent="0.25">
      <c r="A8504" s="9"/>
      <c r="H8504" s="9"/>
      <c r="J8504">
        <v>2</v>
      </c>
      <c r="K8504">
        <f ca="1">SIMULATION!$D$3*SIMULATION!$D$17/$H8502/(SIMULATION!$D$17-$I8502)*(((EXP(-$I8502*$J8504))/(1-EXP(-SIMULATION!$D$4*$I8502)))-(EXP(-SIMULATION!$D$17*$J8504)/(1-EXP(-SIMULATION!$D$4*SIMULATION!$D$17))))</f>
        <v>2.3894281339502315</v>
      </c>
      <c r="L8504">
        <v>-0.27141990350194539</v>
      </c>
      <c r="M8504">
        <f t="shared" ca="1" si="132"/>
        <v>1.7408897804086263</v>
      </c>
    </row>
    <row r="8505" spans="1:13" x14ac:dyDescent="0.25">
      <c r="A8505" s="9"/>
      <c r="H8505" s="9"/>
      <c r="J8505">
        <v>3</v>
      </c>
      <c r="K8505">
        <f ca="1">SIMULATION!$D$3*SIMULATION!$D$17/$H8502/(SIMULATION!$D$17-$I8502)*(((EXP(-$I8502*$J8505))/(1-EXP(-SIMULATION!$D$4*$I8502)))-(EXP(-SIMULATION!$D$17*$J8505)/(1-EXP(-SIMULATION!$D$4*SIMULATION!$D$17))))</f>
        <v>2.4244118777354098</v>
      </c>
      <c r="L8505">
        <v>0.21250636921788613</v>
      </c>
      <c r="M8505">
        <f t="shared" ca="1" si="132"/>
        <v>2.9396148433616793</v>
      </c>
    </row>
    <row r="8506" spans="1:13" x14ac:dyDescent="0.25">
      <c r="A8506" s="9"/>
      <c r="H8506" s="9"/>
      <c r="J8506">
        <v>4</v>
      </c>
      <c r="K8506">
        <f ca="1">SIMULATION!$D$3*SIMULATION!$D$17/$H8502/(SIMULATION!$D$17-$I8502)*(((EXP(-$I8502*$J8506))/(1-EXP(-SIMULATION!$D$4*$I8502)))-(EXP(-SIMULATION!$D$17*$J8506)/(1-EXP(-SIMULATION!$D$4*SIMULATION!$D$17))))</f>
        <v>2.4415702741235434</v>
      </c>
      <c r="L8506">
        <v>-9.4407984337205167E-2</v>
      </c>
      <c r="M8506">
        <f t="shared" ca="1" si="132"/>
        <v>2.211066545925902</v>
      </c>
    </row>
    <row r="8507" spans="1:13" x14ac:dyDescent="0.25">
      <c r="A8507" s="9"/>
      <c r="H8507" s="9"/>
      <c r="J8507">
        <v>5</v>
      </c>
      <c r="K8507">
        <f ca="1">SIMULATION!$D$3*SIMULATION!$D$17/$H8502/(SIMULATION!$D$17-$I8502)*(((EXP(-$I8502*$J8507))/(1-EXP(-SIMULATION!$D$4*$I8502)))-(EXP(-SIMULATION!$D$17*$J8507)/(1-EXP(-SIMULATION!$D$4*SIMULATION!$D$17))))</f>
        <v>2.447336731122344</v>
      </c>
      <c r="L8507">
        <v>-0.20406820069808429</v>
      </c>
      <c r="M8507">
        <f t="shared" ca="1" si="132"/>
        <v>1.947913127899876</v>
      </c>
    </row>
    <row r="8508" spans="1:13" x14ac:dyDescent="0.25">
      <c r="A8508" s="9"/>
      <c r="H8508" s="9"/>
      <c r="J8508">
        <v>6</v>
      </c>
      <c r="K8508">
        <f ca="1">SIMULATION!$D$3*SIMULATION!$D$17/$H8502/(SIMULATION!$D$17-$I8502)*(((EXP(-$I8502*$J8508))/(1-EXP(-SIMULATION!$D$4*$I8502)))-(EXP(-SIMULATION!$D$17*$J8508)/(1-EXP(-SIMULATION!$D$4*SIMULATION!$D$17))))</f>
        <v>2.4458337503457508</v>
      </c>
      <c r="L8508">
        <v>0.48121176263288767</v>
      </c>
      <c r="M8508">
        <f t="shared" ca="1" si="132"/>
        <v>3.6227977204566355</v>
      </c>
    </row>
    <row r="8509" spans="1:13" x14ac:dyDescent="0.25">
      <c r="A8509" s="9"/>
      <c r="H8509" s="9"/>
      <c r="J8509">
        <v>7</v>
      </c>
      <c r="K8509">
        <f ca="1">SIMULATION!$D$3*SIMULATION!$D$17/$H8502/(SIMULATION!$D$17-$I8502)*(((EXP(-$I8502*$J8509))/(1-EXP(-SIMULATION!$D$4*$I8502)))-(EXP(-SIMULATION!$D$17*$J8509)/(1-EXP(-SIMULATION!$D$4*SIMULATION!$D$17))))</f>
        <v>2.4397029495651661</v>
      </c>
      <c r="L8509">
        <v>-0.19069049357966752</v>
      </c>
      <c r="M8509">
        <f t="shared" ca="1" si="132"/>
        <v>1.9744747899248138</v>
      </c>
    </row>
    <row r="8510" spans="1:13" x14ac:dyDescent="0.25">
      <c r="A8510" s="9"/>
      <c r="H8510" s="9"/>
      <c r="J8510">
        <v>8</v>
      </c>
      <c r="K8510">
        <f ca="1">SIMULATION!$D$3*SIMULATION!$D$17/$H8502/(SIMULATION!$D$17-$I8502)*(((EXP(-$I8502*$J8510))/(1-EXP(-SIMULATION!$D$4*$I8502)))-(EXP(-SIMULATION!$D$17*$J8510)/(1-EXP(-SIMULATION!$D$4*SIMULATION!$D$17))))</f>
        <v>2.4306369613036085</v>
      </c>
      <c r="L8510">
        <v>0.10737429416647491</v>
      </c>
      <c r="M8510">
        <f t="shared" ca="1" si="132"/>
        <v>2.6916248893985286</v>
      </c>
    </row>
    <row r="8511" spans="1:13" x14ac:dyDescent="0.25">
      <c r="A8511" s="9"/>
      <c r="H8511" s="9"/>
      <c r="J8511">
        <v>9</v>
      </c>
      <c r="K8511">
        <f ca="1">SIMULATION!$D$3*SIMULATION!$D$17/$H8502/(SIMULATION!$D$17-$I8502)*(((EXP(-$I8502*$J8511))/(1-EXP(-SIMULATION!$D$4*$I8502)))-(EXP(-SIMULATION!$D$17*$J8511)/(1-EXP(-SIMULATION!$D$4*SIMULATION!$D$17))))</f>
        <v>2.4197202863609544</v>
      </c>
      <c r="L8511">
        <v>5.7531999564037324E-2</v>
      </c>
      <c r="M8511">
        <f t="shared" ca="1" si="132"/>
        <v>2.5589316328209653</v>
      </c>
    </row>
    <row r="8512" spans="1:13" x14ac:dyDescent="0.25">
      <c r="A8512" s="9"/>
      <c r="H8512" s="9"/>
      <c r="J8512">
        <v>10</v>
      </c>
      <c r="K8512">
        <f ca="1">SIMULATION!$D$3*SIMULATION!$D$17/$H8502/(SIMULATION!$D$17-$I8502)*(((EXP(-$I8502*$J8512))/(1-EXP(-SIMULATION!$D$4*$I8502)))-(EXP(-SIMULATION!$D$17*$J8512)/(1-EXP(-SIMULATION!$D$4*SIMULATION!$D$17))))</f>
        <v>2.4076477210212204</v>
      </c>
      <c r="L8512">
        <v>1.3377200278809405E-2</v>
      </c>
      <c r="M8512">
        <f t="shared" ca="1" si="132"/>
        <v>2.4398553067861406</v>
      </c>
    </row>
    <row r="8513" spans="1:13" x14ac:dyDescent="0.25">
      <c r="A8513" s="9"/>
      <c r="H8513" s="9"/>
      <c r="J8513">
        <v>11</v>
      </c>
      <c r="K8513">
        <f ca="1">SIMULATION!$D$3*SIMULATION!$D$17/$H8502/(SIMULATION!$D$17-$I8502)*(((EXP(-$I8502*$J8513))/(1-EXP(-SIMULATION!$D$4*$I8502)))-(EXP(-SIMULATION!$D$17*$J8513)/(1-EXP(-SIMULATION!$D$4*SIMULATION!$D$17))))</f>
        <v>2.3948643305033355</v>
      </c>
      <c r="L8513">
        <v>0.47339700246916694</v>
      </c>
      <c r="M8513">
        <f t="shared" ca="1" si="132"/>
        <v>3.5285859258839429</v>
      </c>
    </row>
    <row r="8514" spans="1:13" x14ac:dyDescent="0.25">
      <c r="A8514" s="9"/>
      <c r="H8514" s="9"/>
      <c r="J8514">
        <v>12</v>
      </c>
      <c r="K8514">
        <f ca="1">SIMULATION!$D$3*SIMULATION!$D$17/$H8502/(SIMULATION!$D$17-$I8502)*(((EXP(-$I8502*$J8514))/(1-EXP(-SIMULATION!$D$4*$I8502)))-(EXP(-SIMULATION!$D$17*$J8514)/(1-EXP(-SIMULATION!$D$4*SIMULATION!$D$17))))</f>
        <v>2.3816551473402003</v>
      </c>
      <c r="L8514">
        <v>6.139322739720867E-2</v>
      </c>
      <c r="M8514">
        <f t="shared" ca="1" si="132"/>
        <v>2.5278726433825898</v>
      </c>
    </row>
    <row r="8515" spans="1:13" x14ac:dyDescent="0.25">
      <c r="A8515" s="9"/>
      <c r="H8515" s="9"/>
      <c r="J8515">
        <v>13</v>
      </c>
      <c r="K8515">
        <f ca="1">SIMULATION!$D$3*SIMULATION!$D$17/$H8502/(SIMULATION!$D$17-$I8502)*(((EXP(-$I8502*$J8515))/(1-EXP(-SIMULATION!$D$4*$I8502)))-(EXP(-SIMULATION!$D$17*$J8515)/(1-EXP(-SIMULATION!$D$4*SIMULATION!$D$17))))</f>
        <v>2.3682026522713846</v>
      </c>
      <c r="L8515">
        <v>0.23158479946014965</v>
      </c>
      <c r="M8515">
        <f t="shared" ref="M8515:M8578" ca="1" si="133">$K8515*(1+$L8515)</f>
        <v>2.9166423885786479</v>
      </c>
    </row>
    <row r="8516" spans="1:13" x14ac:dyDescent="0.25">
      <c r="A8516" s="9"/>
      <c r="H8516" s="9"/>
      <c r="J8516">
        <v>14</v>
      </c>
      <c r="K8516">
        <f ca="1">SIMULATION!$D$3*SIMULATION!$D$17/$H8502/(SIMULATION!$D$17-$I8502)*(((EXP(-$I8502*$J8516))/(1-EXP(-SIMULATION!$D$4*$I8502)))-(EXP(-SIMULATION!$D$17*$J8516)/(1-EXP(-SIMULATION!$D$4*SIMULATION!$D$17))))</f>
        <v>2.3546236093884558</v>
      </c>
      <c r="L8516">
        <v>-0.48694383617908638</v>
      </c>
      <c r="M8516">
        <f t="shared" ca="1" si="133"/>
        <v>1.2080541562749947</v>
      </c>
    </row>
    <row r="8517" spans="1:13" x14ac:dyDescent="0.25">
      <c r="A8517" s="9"/>
      <c r="H8517" s="9"/>
      <c r="J8517">
        <v>15</v>
      </c>
      <c r="K8517">
        <f ca="1">SIMULATION!$D$3*SIMULATION!$D$17/$H8502/(SIMULATION!$D$17-$I8502)*(((EXP(-$I8502*$J8517))/(1-EXP(-SIMULATION!$D$4*$I8502)))-(EXP(-SIMULATION!$D$17*$J8517)/(1-EXP(-SIMULATION!$D$4*SIMULATION!$D$17))))</f>
        <v>2.3409926709842552</v>
      </c>
      <c r="L8517">
        <v>-0.29908416960552808</v>
      </c>
      <c r="M8517">
        <f t="shared" ca="1" si="133"/>
        <v>1.6408388219303021</v>
      </c>
    </row>
    <row r="8518" spans="1:13" x14ac:dyDescent="0.25">
      <c r="A8518" s="9"/>
      <c r="H8518" s="9"/>
      <c r="J8518">
        <v>16</v>
      </c>
      <c r="K8518">
        <f ca="1">SIMULATION!$D$3*SIMULATION!$D$17/$H8502/(SIMULATION!$D$17-$I8502)*(((EXP(-$I8502*$J8518))/(1-EXP(-SIMULATION!$D$4*$I8502)))-(EXP(-SIMULATION!$D$17*$J8518)/(1-EXP(-SIMULATION!$D$4*SIMULATION!$D$17))))</f>
        <v>2.3273575041073089</v>
      </c>
      <c r="L8518">
        <v>-0.39798761290031803</v>
      </c>
      <c r="M8518">
        <f t="shared" ca="1" si="133"/>
        <v>1.4010980466819989</v>
      </c>
    </row>
    <row r="8519" spans="1:13" x14ac:dyDescent="0.25">
      <c r="A8519" s="9"/>
      <c r="H8519" s="9"/>
      <c r="J8519">
        <v>17</v>
      </c>
      <c r="K8519">
        <f ca="1">SIMULATION!$D$3*SIMULATION!$D$17/$H8502/(SIMULATION!$D$17-$I8502)*(((EXP(-$I8502*$J8519))/(1-EXP(-SIMULATION!$D$4*$I8502)))-(EXP(-SIMULATION!$D$17*$J8519)/(1-EXP(-SIMULATION!$D$4*SIMULATION!$D$17))))</f>
        <v>2.3137484840191096</v>
      </c>
      <c r="L8519">
        <v>-2.2990229835119693E-3</v>
      </c>
      <c r="M8519">
        <f t="shared" ca="1" si="133"/>
        <v>2.3084291230762837</v>
      </c>
    </row>
    <row r="8520" spans="1:13" x14ac:dyDescent="0.25">
      <c r="A8520" s="9"/>
      <c r="H8520" s="9"/>
      <c r="J8520">
        <v>18</v>
      </c>
      <c r="K8520">
        <f ca="1">SIMULATION!$D$3*SIMULATION!$D$17/$H8502/(SIMULATION!$D$17-$I8502)*(((EXP(-$I8502*$J8520))/(1-EXP(-SIMULATION!$D$4*$I8502)))-(EXP(-SIMULATION!$D$17*$J8520)/(1-EXP(-SIMULATION!$D$4*SIMULATION!$D$17))))</f>
        <v>2.3001849059908985</v>
      </c>
      <c r="L8520">
        <v>0.16972730888182014</v>
      </c>
      <c r="M8520">
        <f t="shared" ca="1" si="133"/>
        <v>2.6905891000153161</v>
      </c>
    </row>
    <row r="8521" spans="1:13" x14ac:dyDescent="0.25">
      <c r="A8521" s="9"/>
      <c r="H8521" s="9"/>
      <c r="J8521">
        <v>19</v>
      </c>
      <c r="K8521">
        <f ca="1">SIMULATION!$D$3*SIMULATION!$D$17/$H8502/(SIMULATION!$D$17-$I8502)*(((EXP(-$I8502*$J8521))/(1-EXP(-SIMULATION!$D$4*$I8502)))-(EXP(-SIMULATION!$D$17*$J8521)/(1-EXP(-SIMULATION!$D$4*SIMULATION!$D$17))))</f>
        <v>2.2866789659679099</v>
      </c>
      <c r="L8521">
        <v>0.48639800276445583</v>
      </c>
      <c r="M8521">
        <f t="shared" ca="1" si="133"/>
        <v>3.3989150479781922</v>
      </c>
    </row>
    <row r="8522" spans="1:13" x14ac:dyDescent="0.25">
      <c r="A8522" s="9"/>
      <c r="H8522" s="9"/>
      <c r="J8522">
        <v>20</v>
      </c>
      <c r="K8522">
        <f ca="1">SIMULATION!$D$3*SIMULATION!$D$17/$H8502/(SIMULATION!$D$17-$I8502)*(((EXP(-$I8502*$J8522))/(1-EXP(-SIMULATION!$D$4*$I8502)))-(EXP(-SIMULATION!$D$17*$J8522)/(1-EXP(-SIMULATION!$D$4*SIMULATION!$D$17))))</f>
        <v>2.2732383114697661</v>
      </c>
      <c r="L8522">
        <v>-0.2759841088220536</v>
      </c>
      <c r="M8522">
        <f t="shared" ca="1" si="133"/>
        <v>1.6458606619386327</v>
      </c>
    </row>
    <row r="8523" spans="1:13" x14ac:dyDescent="0.25">
      <c r="A8523" s="9"/>
      <c r="H8523" s="9"/>
      <c r="J8523">
        <v>21</v>
      </c>
      <c r="K8523">
        <f ca="1">SIMULATION!$D$3*SIMULATION!$D$17/$H8502/(SIMULATION!$D$17-$I8502)*(((EXP(-$I8502*$J8523))/(1-EXP(-SIMULATION!$D$4*$I8502)))-(EXP(-SIMULATION!$D$17*$J8523)/(1-EXP(-SIMULATION!$D$4*SIMULATION!$D$17))))</f>
        <v>2.2598676762635113</v>
      </c>
      <c r="L8523">
        <v>0.27600022134223684</v>
      </c>
      <c r="M8523">
        <f t="shared" ca="1" si="133"/>
        <v>2.8835916551164065</v>
      </c>
    </row>
    <row r="8524" spans="1:13" x14ac:dyDescent="0.25">
      <c r="A8524" s="9"/>
      <c r="H8524" s="9"/>
      <c r="J8524">
        <v>22</v>
      </c>
      <c r="K8524">
        <f ca="1">SIMULATION!$D$3*SIMULATION!$D$17/$H8502/(SIMULATION!$D$17-$I8502)*(((EXP(-$I8502*$J8524))/(1-EXP(-SIMULATION!$D$4*$I8502)))-(EXP(-SIMULATION!$D$17*$J8524)/(1-EXP(-SIMULATION!$D$4*SIMULATION!$D$17))))</f>
        <v>2.2465699278959566</v>
      </c>
      <c r="L8524">
        <v>-0.27966666413981994</v>
      </c>
      <c r="M8524">
        <f t="shared" ca="1" si="133"/>
        <v>1.6182792104044585</v>
      </c>
    </row>
    <row r="8525" spans="1:13" x14ac:dyDescent="0.25">
      <c r="A8525" s="9"/>
      <c r="H8525" s="9"/>
      <c r="J8525">
        <v>23</v>
      </c>
      <c r="K8525">
        <f ca="1">SIMULATION!$D$3*SIMULATION!$D$17/$H8502/(SIMULATION!$D$17-$I8502)*(((EXP(-$I8502*$J8525))/(1-EXP(-SIMULATION!$D$4*$I8502)))-(EXP(-SIMULATION!$D$17*$J8525)/(1-EXP(-SIMULATION!$D$4*SIMULATION!$D$17))))</f>
        <v>2.2333467389720436</v>
      </c>
      <c r="L8525">
        <v>4.2606689239956662E-2</v>
      </c>
      <c r="M8525">
        <f t="shared" ca="1" si="133"/>
        <v>2.328502249444496</v>
      </c>
    </row>
    <row r="8526" spans="1:13" x14ac:dyDescent="0.25">
      <c r="A8526" s="9"/>
      <c r="H8526" s="9"/>
      <c r="J8526">
        <v>24</v>
      </c>
      <c r="K8526">
        <f ca="1">SIMULATION!$D$3*SIMULATION!$D$17/$H8502/(SIMULATION!$D$17-$I8502)*(((EXP(-$I8502*$J8526))/(1-EXP(-SIMULATION!$D$4*$I8502)))-(EXP(-SIMULATION!$D$17*$J8526)/(1-EXP(-SIMULATION!$D$4*SIMULATION!$D$17))))</f>
        <v>2.2201990173205628</v>
      </c>
      <c r="L8526">
        <v>0.64860587541016557</v>
      </c>
      <c r="M8526">
        <f t="shared" ca="1" si="133"/>
        <v>3.6602331445345557</v>
      </c>
    </row>
    <row r="8527" spans="1:13" x14ac:dyDescent="0.25">
      <c r="A8527" s="9">
        <v>342</v>
      </c>
      <c r="B8527" s="2">
        <f ca="1">NORMINV(RAND(),SIMULATION!D7,SIMULATION!D8)</f>
        <v>57.073638747324573</v>
      </c>
      <c r="C8527" s="2">
        <v>2</v>
      </c>
      <c r="D8527" s="2">
        <f ca="1">SIMULATION!$D$11*(1+(SIMULATION!$D$12*LN(1+$C8527)))*(1+(SIMULATION!$D$13*(($B8527/63.5)-1)))</f>
        <v>9.7608285315974008</v>
      </c>
      <c r="E8527" s="2">
        <v>-0.13887235972877543</v>
      </c>
      <c r="F8527" s="2">
        <f ca="1">D8527*(1+E8527)</f>
        <v>8.4053192405065111</v>
      </c>
      <c r="G8527" s="2">
        <v>-0.58917463987846119</v>
      </c>
      <c r="H8527" s="9">
        <f>SIMULATION!$D$15*EXP($G$8527)</f>
        <v>122.47211596565728</v>
      </c>
      <c r="I8527" s="2">
        <f ca="1">$F8527/$H8527</f>
        <v>6.8630472938537843E-2</v>
      </c>
      <c r="J8527">
        <v>0</v>
      </c>
      <c r="K8527">
        <f ca="1">SIMULATION!$D$3*SIMULATION!$D$17/$H8527/(SIMULATION!$D$17-$I8527)*(((EXP(-$I8527*$J8527))/(1-EXP(-SIMULATION!$D$4*$I8527)))-(EXP(-SIMULATION!$D$17*$J8527)/(1-EXP(-SIMULATION!$D$4*SIMULATION!$D$17))))</f>
        <v>1.2664884115177284</v>
      </c>
      <c r="L8527">
        <v>0.14076760934348634</v>
      </c>
      <c r="M8527">
        <f t="shared" ca="1" si="133"/>
        <v>1.4447689574683087</v>
      </c>
    </row>
    <row r="8528" spans="1:13" x14ac:dyDescent="0.25">
      <c r="A8528" s="9"/>
      <c r="H8528" s="9"/>
      <c r="J8528">
        <v>1</v>
      </c>
      <c r="K8528">
        <f ca="1">SIMULATION!$D$3*SIMULATION!$D$17/$H8527/(SIMULATION!$D$17-$I8527)*(((EXP(-$I8527*$J8528))/(1-EXP(-SIMULATION!$D$4*$I8527)))-(EXP(-SIMULATION!$D$17*$J8528)/(1-EXP(-SIMULATION!$D$4*SIMULATION!$D$17))))</f>
        <v>2.7374554118067129</v>
      </c>
      <c r="L8528">
        <v>0.22410196058168788</v>
      </c>
      <c r="M8528">
        <f t="shared" ca="1" si="133"/>
        <v>3.3509245365975491</v>
      </c>
    </row>
    <row r="8529" spans="1:13" x14ac:dyDescent="0.25">
      <c r="A8529" s="9"/>
      <c r="H8529" s="9"/>
      <c r="J8529">
        <v>2</v>
      </c>
      <c r="K8529">
        <f ca="1">SIMULATION!$D$3*SIMULATION!$D$17/$H8527/(SIMULATION!$D$17-$I8527)*(((EXP(-$I8527*$J8529))/(1-EXP(-SIMULATION!$D$4*$I8527)))-(EXP(-SIMULATION!$D$17*$J8529)/(1-EXP(-SIMULATION!$D$4*SIMULATION!$D$17))))</f>
        <v>3.5523476999581924</v>
      </c>
      <c r="L8529">
        <v>-0.13803106042010008</v>
      </c>
      <c r="M8529">
        <f t="shared" ca="1" si="133"/>
        <v>3.0620133799520599</v>
      </c>
    </row>
    <row r="8530" spans="1:13" x14ac:dyDescent="0.25">
      <c r="A8530" s="9"/>
      <c r="H8530" s="9"/>
      <c r="J8530">
        <v>3</v>
      </c>
      <c r="K8530">
        <f ca="1">SIMULATION!$D$3*SIMULATION!$D$17/$H8527/(SIMULATION!$D$17-$I8527)*(((EXP(-$I8527*$J8530))/(1-EXP(-SIMULATION!$D$4*$I8527)))-(EXP(-SIMULATION!$D$17*$J8530)/(1-EXP(-SIMULATION!$D$4*SIMULATION!$D$17))))</f>
        <v>3.9552841098846048</v>
      </c>
      <c r="L8530">
        <v>-0.52668804531387059</v>
      </c>
      <c r="M8530">
        <f t="shared" ca="1" si="133"/>
        <v>1.8720832533884697</v>
      </c>
    </row>
    <row r="8531" spans="1:13" x14ac:dyDescent="0.25">
      <c r="A8531" s="9"/>
      <c r="H8531" s="9"/>
      <c r="J8531">
        <v>4</v>
      </c>
      <c r="K8531">
        <f ca="1">SIMULATION!$D$3*SIMULATION!$D$17/$H8527/(SIMULATION!$D$17-$I8527)*(((EXP(-$I8527*$J8531))/(1-EXP(-SIMULATION!$D$4*$I8527)))-(EXP(-SIMULATION!$D$17*$J8531)/(1-EXP(-SIMULATION!$D$4*SIMULATION!$D$17))))</f>
        <v>4.1021399346356002</v>
      </c>
      <c r="L8531">
        <v>-0.88001637171137592</v>
      </c>
      <c r="M8531">
        <f t="shared" ca="1" si="133"/>
        <v>0.49218963310523856</v>
      </c>
    </row>
    <row r="8532" spans="1:13" x14ac:dyDescent="0.25">
      <c r="A8532" s="9"/>
      <c r="H8532" s="9"/>
      <c r="J8532">
        <v>5</v>
      </c>
      <c r="K8532">
        <f ca="1">SIMULATION!$D$3*SIMULATION!$D$17/$H8527/(SIMULATION!$D$17-$I8527)*(((EXP(-$I8527*$J8532))/(1-EXP(-SIMULATION!$D$4*$I8527)))-(EXP(-SIMULATION!$D$17*$J8532)/(1-EXP(-SIMULATION!$D$4*SIMULATION!$D$17))))</f>
        <v>4.0922791394183227</v>
      </c>
      <c r="L8532">
        <v>0.31561194870382592</v>
      </c>
      <c r="M8532">
        <f t="shared" ca="1" si="133"/>
        <v>5.3838513332501545</v>
      </c>
    </row>
    <row r="8533" spans="1:13" x14ac:dyDescent="0.25">
      <c r="A8533" s="9"/>
      <c r="H8533" s="9"/>
      <c r="J8533">
        <v>6</v>
      </c>
      <c r="K8533">
        <f ca="1">SIMULATION!$D$3*SIMULATION!$D$17/$H8527/(SIMULATION!$D$17-$I8527)*(((EXP(-$I8527*$J8533))/(1-EXP(-SIMULATION!$D$4*$I8527)))-(EXP(-SIMULATION!$D$17*$J8533)/(1-EXP(-SIMULATION!$D$4*SIMULATION!$D$17))))</f>
        <v>3.9888866616202461</v>
      </c>
      <c r="L8533">
        <v>-0.1309339934648461</v>
      </c>
      <c r="M8533">
        <f t="shared" ca="1" si="133"/>
        <v>3.4666058015356489</v>
      </c>
    </row>
    <row r="8534" spans="1:13" x14ac:dyDescent="0.25">
      <c r="A8534" s="9"/>
      <c r="H8534" s="9"/>
      <c r="J8534">
        <v>7</v>
      </c>
      <c r="K8534">
        <f ca="1">SIMULATION!$D$3*SIMULATION!$D$17/$H8527/(SIMULATION!$D$17-$I8527)*(((EXP(-$I8527*$J8534))/(1-EXP(-SIMULATION!$D$4*$I8527)))-(EXP(-SIMULATION!$D$17*$J8534)/(1-EXP(-SIMULATION!$D$4*SIMULATION!$D$17))))</f>
        <v>3.831995533829708</v>
      </c>
      <c r="L8534">
        <v>-1.0201578710901016E-2</v>
      </c>
      <c r="M8534">
        <f t="shared" ca="1" si="133"/>
        <v>3.7929031297715232</v>
      </c>
    </row>
    <row r="8535" spans="1:13" x14ac:dyDescent="0.25">
      <c r="A8535" s="9"/>
      <c r="H8535" s="9"/>
      <c r="J8535">
        <v>8</v>
      </c>
      <c r="K8535">
        <f ca="1">SIMULATION!$D$3*SIMULATION!$D$17/$H8527/(SIMULATION!$D$17-$I8527)*(((EXP(-$I8527*$J8535))/(1-EXP(-SIMULATION!$D$4*$I8527)))-(EXP(-SIMULATION!$D$17*$J8535)/(1-EXP(-SIMULATION!$D$4*SIMULATION!$D$17))))</f>
        <v>3.6468328252064821</v>
      </c>
      <c r="L8535">
        <v>-5.2057366612751288E-2</v>
      </c>
      <c r="M8535">
        <f t="shared" ca="1" si="133"/>
        <v>3.4569883118492926</v>
      </c>
    </row>
    <row r="8536" spans="1:13" x14ac:dyDescent="0.25">
      <c r="A8536" s="9"/>
      <c r="H8536" s="9"/>
      <c r="J8536">
        <v>9</v>
      </c>
      <c r="K8536">
        <f ca="1">SIMULATION!$D$3*SIMULATION!$D$17/$H8527/(SIMULATION!$D$17-$I8527)*(((EXP(-$I8527*$J8536))/(1-EXP(-SIMULATION!$D$4*$I8527)))-(EXP(-SIMULATION!$D$17*$J8536)/(1-EXP(-SIMULATION!$D$4*SIMULATION!$D$17))))</f>
        <v>3.4491659109685959</v>
      </c>
      <c r="L8536">
        <v>-2.5997429758260741E-2</v>
      </c>
      <c r="M8536">
        <f t="shared" ca="1" si="133"/>
        <v>3.3594964624736026</v>
      </c>
    </row>
    <row r="8537" spans="1:13" x14ac:dyDescent="0.25">
      <c r="A8537" s="9"/>
      <c r="H8537" s="9"/>
      <c r="J8537">
        <v>10</v>
      </c>
      <c r="K8537">
        <f ca="1">SIMULATION!$D$3*SIMULATION!$D$17/$H8527/(SIMULATION!$D$17-$I8527)*(((EXP(-$I8527*$J8537))/(1-EXP(-SIMULATION!$D$4*$I8527)))-(EXP(-SIMULATION!$D$17*$J8537)/(1-EXP(-SIMULATION!$D$4*SIMULATION!$D$17))))</f>
        <v>3.2487266127917804</v>
      </c>
      <c r="L8537">
        <v>-0.21531897873726735</v>
      </c>
      <c r="M8537">
        <f t="shared" ca="1" si="133"/>
        <v>2.5492141163288724</v>
      </c>
    </row>
    <row r="8538" spans="1:13" x14ac:dyDescent="0.25">
      <c r="A8538" s="9"/>
      <c r="H8538" s="9"/>
      <c r="J8538">
        <v>11</v>
      </c>
      <c r="K8538">
        <f ca="1">SIMULATION!$D$3*SIMULATION!$D$17/$H8527/(SIMULATION!$D$17-$I8527)*(((EXP(-$I8527*$J8538))/(1-EXP(-SIMULATION!$D$4*$I8527)))-(EXP(-SIMULATION!$D$17*$J8538)/(1-EXP(-SIMULATION!$D$4*SIMULATION!$D$17))))</f>
        <v>3.051403716850698</v>
      </c>
      <c r="L8538">
        <v>-0.48389011109044461</v>
      </c>
      <c r="M8538">
        <f t="shared" ca="1" si="133"/>
        <v>1.5748596333220184</v>
      </c>
    </row>
    <row r="8539" spans="1:13" x14ac:dyDescent="0.25">
      <c r="A8539" s="9"/>
      <c r="H8539" s="9"/>
      <c r="J8539">
        <v>12</v>
      </c>
      <c r="K8539">
        <f ca="1">SIMULATION!$D$3*SIMULATION!$D$17/$H8527/(SIMULATION!$D$17-$I8527)*(((EXP(-$I8527*$J8539))/(1-EXP(-SIMULATION!$D$4*$I8527)))-(EXP(-SIMULATION!$D$17*$J8539)/(1-EXP(-SIMULATION!$D$4*SIMULATION!$D$17))))</f>
        <v>2.8606463547107532</v>
      </c>
      <c r="L8539">
        <v>-0.18610912785507555</v>
      </c>
      <c r="M8539">
        <f t="shared" ca="1" si="133"/>
        <v>2.3282539565337341</v>
      </c>
    </row>
    <row r="8540" spans="1:13" x14ac:dyDescent="0.25">
      <c r="A8540" s="9"/>
      <c r="H8540" s="9"/>
      <c r="J8540">
        <v>13</v>
      </c>
      <c r="K8540">
        <f ca="1">SIMULATION!$D$3*SIMULATION!$D$17/$H8527/(SIMULATION!$D$17-$I8527)*(((EXP(-$I8527*$J8540))/(1-EXP(-SIMULATION!$D$4*$I8527)))-(EXP(-SIMULATION!$D$17*$J8540)/(1-EXP(-SIMULATION!$D$4*SIMULATION!$D$17))))</f>
        <v>2.6783617946162952</v>
      </c>
      <c r="L8540">
        <v>0.20896000501037437</v>
      </c>
      <c r="M8540">
        <f t="shared" ca="1" si="133"/>
        <v>3.2380322886389115</v>
      </c>
    </row>
    <row r="8541" spans="1:13" x14ac:dyDescent="0.25">
      <c r="A8541" s="9"/>
      <c r="H8541" s="9"/>
      <c r="J8541">
        <v>14</v>
      </c>
      <c r="K8541">
        <f ca="1">SIMULATION!$D$3*SIMULATION!$D$17/$H8527/(SIMULATION!$D$17-$I8527)*(((EXP(-$I8527*$J8541))/(1-EXP(-SIMULATION!$D$4*$I8527)))-(EXP(-SIMULATION!$D$17*$J8541)/(1-EXP(-SIMULATION!$D$4*SIMULATION!$D$17))))</f>
        <v>2.5054893401201799</v>
      </c>
      <c r="L8541">
        <v>-0.2685794049397221</v>
      </c>
      <c r="M8541">
        <f t="shared" ca="1" si="133"/>
        <v>1.8325665040678849</v>
      </c>
    </row>
    <row r="8542" spans="1:13" x14ac:dyDescent="0.25">
      <c r="A8542" s="9"/>
      <c r="H8542" s="9"/>
      <c r="J8542">
        <v>15</v>
      </c>
      <c r="K8542">
        <f ca="1">SIMULATION!$D$3*SIMULATION!$D$17/$H8527/(SIMULATION!$D$17-$I8527)*(((EXP(-$I8527*$J8542))/(1-EXP(-SIMULATION!$D$4*$I8527)))-(EXP(-SIMULATION!$D$17*$J8542)/(1-EXP(-SIMULATION!$D$4*SIMULATION!$D$17))))</f>
        <v>2.34236676513998</v>
      </c>
      <c r="L8542">
        <v>0.21558048343315994</v>
      </c>
      <c r="M8542">
        <f t="shared" ca="1" si="133"/>
        <v>2.8473353247466235</v>
      </c>
    </row>
    <row r="8543" spans="1:13" x14ac:dyDescent="0.25">
      <c r="A8543" s="9"/>
      <c r="H8543" s="9"/>
      <c r="J8543">
        <v>16</v>
      </c>
      <c r="K8543">
        <f ca="1">SIMULATION!$D$3*SIMULATION!$D$17/$H8527/(SIMULATION!$D$17-$I8527)*(((EXP(-$I8527*$J8543))/(1-EXP(-SIMULATION!$D$4*$I8527)))-(EXP(-SIMULATION!$D$17*$J8543)/(1-EXP(-SIMULATION!$D$4*SIMULATION!$D$17))))</f>
        <v>2.1889638897435164</v>
      </c>
      <c r="L8543">
        <v>7.4571477663122913E-3</v>
      </c>
      <c r="M8543">
        <f t="shared" ca="1" si="133"/>
        <v>2.2052873169244558</v>
      </c>
    </row>
    <row r="8544" spans="1:13" x14ac:dyDescent="0.25">
      <c r="A8544" s="9"/>
      <c r="H8544" s="9"/>
      <c r="J8544">
        <v>17</v>
      </c>
      <c r="K8544">
        <f ca="1">SIMULATION!$D$3*SIMULATION!$D$17/$H8527/(SIMULATION!$D$17-$I8527)*(((EXP(-$I8527*$J8544))/(1-EXP(-SIMULATION!$D$4*$I8527)))-(EXP(-SIMULATION!$D$17*$J8544)/(1-EXP(-SIMULATION!$D$4*SIMULATION!$D$17))))</f>
        <v>2.0450310990469682</v>
      </c>
      <c r="L8544">
        <v>0.2020125210049542</v>
      </c>
      <c r="M8544">
        <f t="shared" ca="1" si="133"/>
        <v>2.4581529868989782</v>
      </c>
    </row>
    <row r="8545" spans="1:13" x14ac:dyDescent="0.25">
      <c r="A8545" s="9"/>
      <c r="H8545" s="9"/>
      <c r="J8545">
        <v>18</v>
      </c>
      <c r="K8545">
        <f ca="1">SIMULATION!$D$3*SIMULATION!$D$17/$H8527/(SIMULATION!$D$17-$I8527)*(((EXP(-$I8527*$J8545))/(1-EXP(-SIMULATION!$D$4*$I8527)))-(EXP(-SIMULATION!$D$17*$J8545)/(1-EXP(-SIMULATION!$D$4*SIMULATION!$D$17))))</f>
        <v>1.9101934326772332</v>
      </c>
      <c r="L8545">
        <v>-0.33680059993095951</v>
      </c>
      <c r="M8545">
        <f t="shared" ca="1" si="133"/>
        <v>1.2668391385673621</v>
      </c>
    </row>
    <row r="8546" spans="1:13" x14ac:dyDescent="0.25">
      <c r="A8546" s="9"/>
      <c r="H8546" s="9"/>
      <c r="J8546">
        <v>19</v>
      </c>
      <c r="K8546">
        <f ca="1">SIMULATION!$D$3*SIMULATION!$D$17/$H8527/(SIMULATION!$D$17-$I8527)*(((EXP(-$I8527*$J8546))/(1-EXP(-SIMULATION!$D$4*$I8527)))-(EXP(-SIMULATION!$D$17*$J8546)/(1-EXP(-SIMULATION!$D$4*SIMULATION!$D$17))))</f>
        <v>1.7840098665003219</v>
      </c>
      <c r="L8546">
        <v>-5.1500015380941296E-2</v>
      </c>
      <c r="M8546">
        <f t="shared" ca="1" si="133"/>
        <v>1.6921333309358042</v>
      </c>
    </row>
    <row r="8547" spans="1:13" x14ac:dyDescent="0.25">
      <c r="A8547" s="9"/>
      <c r="H8547" s="9"/>
      <c r="J8547">
        <v>20</v>
      </c>
      <c r="K8547">
        <f ca="1">SIMULATION!$D$3*SIMULATION!$D$17/$H8527/(SIMULATION!$D$17-$I8527)*(((EXP(-$I8527*$J8547))/(1-EXP(-SIMULATION!$D$4*$I8527)))-(EXP(-SIMULATION!$D$17*$J8547)/(1-EXP(-SIMULATION!$D$4*SIMULATION!$D$17))))</f>
        <v>1.6660103559049846</v>
      </c>
      <c r="L8547">
        <v>-7.6944983299380793E-2</v>
      </c>
      <c r="M8547">
        <f t="shared" ca="1" si="133"/>
        <v>1.53781921689328</v>
      </c>
    </row>
    <row r="8548" spans="1:13" x14ac:dyDescent="0.25">
      <c r="A8548" s="9"/>
      <c r="H8548" s="9"/>
      <c r="J8548">
        <v>21</v>
      </c>
      <c r="K8548">
        <f ca="1">SIMULATION!$D$3*SIMULATION!$D$17/$H8527/(SIMULATION!$D$17-$I8527)*(((EXP(-$I8527*$J8548))/(1-EXP(-SIMULATION!$D$4*$I8527)))-(EXP(-SIMULATION!$D$17*$J8548)/(1-EXP(-SIMULATION!$D$4*SIMULATION!$D$17))))</f>
        <v>1.5557186908902172</v>
      </c>
      <c r="L8548">
        <v>0.47298064590072741</v>
      </c>
      <c r="M8548">
        <f t="shared" ca="1" si="133"/>
        <v>2.2915435221473062</v>
      </c>
    </row>
    <row r="8549" spans="1:13" x14ac:dyDescent="0.25">
      <c r="A8549" s="9"/>
      <c r="H8549" s="9"/>
      <c r="J8549">
        <v>22</v>
      </c>
      <c r="K8549">
        <f ca="1">SIMULATION!$D$3*SIMULATION!$D$17/$H8527/(SIMULATION!$D$17-$I8527)*(((EXP(-$I8527*$J8549))/(1-EXP(-SIMULATION!$D$4*$I8527)))-(EXP(-SIMULATION!$D$17*$J8549)/(1-EXP(-SIMULATION!$D$4*SIMULATION!$D$17))))</f>
        <v>1.4526663175900141</v>
      </c>
      <c r="L8549">
        <v>-0.13240410072621503</v>
      </c>
      <c r="M8549">
        <f t="shared" ca="1" si="133"/>
        <v>1.2603273401542461</v>
      </c>
    </row>
    <row r="8550" spans="1:13" x14ac:dyDescent="0.25">
      <c r="A8550" s="9"/>
      <c r="H8550" s="9"/>
      <c r="J8550">
        <v>23</v>
      </c>
      <c r="K8550">
        <f ca="1">SIMULATION!$D$3*SIMULATION!$D$17/$H8527/(SIMULATION!$D$17-$I8527)*(((EXP(-$I8527*$J8550))/(1-EXP(-SIMULATION!$D$4*$I8527)))-(EXP(-SIMULATION!$D$17*$J8550)/(1-EXP(-SIMULATION!$D$4*SIMULATION!$D$17))))</f>
        <v>1.3564004255642057</v>
      </c>
      <c r="L8550">
        <v>0.18561506554375864</v>
      </c>
      <c r="M8550">
        <f t="shared" ca="1" si="133"/>
        <v>1.6081687794588879</v>
      </c>
    </row>
    <row r="8551" spans="1:13" x14ac:dyDescent="0.25">
      <c r="A8551" s="9"/>
      <c r="H8551" s="9"/>
      <c r="J8551">
        <v>24</v>
      </c>
      <c r="K8551">
        <f ca="1">SIMULATION!$D$3*SIMULATION!$D$17/$H8527/(SIMULATION!$D$17-$I8527)*(((EXP(-$I8527*$J8551))/(1-EXP(-SIMULATION!$D$4*$I8527)))-(EXP(-SIMULATION!$D$17*$J8551)/(1-EXP(-SIMULATION!$D$4*SIMULATION!$D$17))))</f>
        <v>1.2664884115177288</v>
      </c>
      <c r="L8551">
        <v>0.29187849747430195</v>
      </c>
      <c r="M8551">
        <f t="shared" ca="1" si="133"/>
        <v>1.6361491461401387</v>
      </c>
    </row>
    <row r="8552" spans="1:13" x14ac:dyDescent="0.25">
      <c r="A8552" s="9">
        <v>343</v>
      </c>
      <c r="B8552" s="2">
        <f ca="1">NORMINV(RAND(),SIMULATION!D7,SIMULATION!D8)</f>
        <v>54.545571374136493</v>
      </c>
      <c r="C8552" s="2">
        <v>2</v>
      </c>
      <c r="D8552" s="2">
        <f ca="1">SIMULATION!$D$11*(1+(SIMULATION!$D$12*LN(1+$C8552)))*(1+(SIMULATION!$D$13*(($B8552/63.5)-1)))</f>
        <v>9.5730898566995695</v>
      </c>
      <c r="E8552" s="2">
        <v>0.1036306023314619</v>
      </c>
      <c r="F8552" s="2">
        <f ca="1">D8552*(1+E8552)</f>
        <v>10.565154924722554</v>
      </c>
      <c r="G8552" s="2">
        <v>0.50237374498557064</v>
      </c>
      <c r="H8552" s="9">
        <f>SIMULATION!$D$15*EXP($G$8552)</f>
        <v>364.83009941881568</v>
      </c>
      <c r="I8552" s="2">
        <f ca="1">$F8552/$H8552</f>
        <v>2.8959109847441687E-2</v>
      </c>
      <c r="J8552">
        <v>0</v>
      </c>
      <c r="K8552">
        <f ca="1">SIMULATION!$D$3*SIMULATION!$D$17/$H8552/(SIMULATION!$D$17-$I8552)*(((EXP(-$I8552*$J8552))/(1-EXP(-SIMULATION!$D$4*$I8552)))-(EXP(-SIMULATION!$D$17*$J8552)/(1-EXP(-SIMULATION!$D$4*SIMULATION!$D$17))))</f>
        <v>1.6064306721689225</v>
      </c>
      <c r="L8552">
        <v>6.8279955662715072E-4</v>
      </c>
      <c r="M8552">
        <f t="shared" ca="1" si="133"/>
        <v>1.6075275423196318</v>
      </c>
    </row>
    <row r="8553" spans="1:13" x14ac:dyDescent="0.25">
      <c r="A8553" s="9"/>
      <c r="H8553" s="9"/>
      <c r="J8553">
        <v>1</v>
      </c>
      <c r="K8553">
        <f ca="1">SIMULATION!$D$3*SIMULATION!$D$17/$H8552/(SIMULATION!$D$17-$I8552)*(((EXP(-$I8552*$J8553))/(1-EXP(-SIMULATION!$D$4*$I8552)))-(EXP(-SIMULATION!$D$17*$J8553)/(1-EXP(-SIMULATION!$D$4*SIMULATION!$D$17))))</f>
        <v>2.0937286897343785</v>
      </c>
      <c r="L8553">
        <v>-0.33181132704219152</v>
      </c>
      <c r="M8553">
        <f t="shared" ca="1" si="133"/>
        <v>1.3990057947273056</v>
      </c>
    </row>
    <row r="8554" spans="1:13" x14ac:dyDescent="0.25">
      <c r="A8554" s="9"/>
      <c r="H8554" s="9"/>
      <c r="J8554">
        <v>2</v>
      </c>
      <c r="K8554">
        <f ca="1">SIMULATION!$D$3*SIMULATION!$D$17/$H8552/(SIMULATION!$D$17-$I8552)*(((EXP(-$I8552*$J8554))/(1-EXP(-SIMULATION!$D$4*$I8552)))-(EXP(-SIMULATION!$D$17*$J8554)/(1-EXP(-SIMULATION!$D$4*SIMULATION!$D$17))))</f>
        <v>2.3756222248443186</v>
      </c>
      <c r="L8554">
        <v>-0.13623600125489407</v>
      </c>
      <c r="M8554">
        <f t="shared" ca="1" si="133"/>
        <v>2.0519769524392739</v>
      </c>
    </row>
    <row r="8555" spans="1:13" x14ac:dyDescent="0.25">
      <c r="A8555" s="9"/>
      <c r="H8555" s="9"/>
      <c r="J8555">
        <v>3</v>
      </c>
      <c r="K8555">
        <f ca="1">SIMULATION!$D$3*SIMULATION!$D$17/$H8552/(SIMULATION!$D$17-$I8552)*(((EXP(-$I8552*$J8555))/(1-EXP(-SIMULATION!$D$4*$I8552)))-(EXP(-SIMULATION!$D$17*$J8555)/(1-EXP(-SIMULATION!$D$4*SIMULATION!$D$17))))</f>
        <v>2.5267547098207759</v>
      </c>
      <c r="L8555">
        <v>3.5363176192781391E-2</v>
      </c>
      <c r="M8555">
        <f t="shared" ca="1" si="133"/>
        <v>2.6161087818201079</v>
      </c>
    </row>
    <row r="8556" spans="1:13" x14ac:dyDescent="0.25">
      <c r="A8556" s="9"/>
      <c r="H8556" s="9"/>
      <c r="J8556">
        <v>4</v>
      </c>
      <c r="K8556">
        <f ca="1">SIMULATION!$D$3*SIMULATION!$D$17/$H8552/(SIMULATION!$D$17-$I8552)*(((EXP(-$I8552*$J8556))/(1-EXP(-SIMULATION!$D$4*$I8552)))-(EXP(-SIMULATION!$D$17*$J8556)/(1-EXP(-SIMULATION!$D$4*SIMULATION!$D$17))))</f>
        <v>2.5949347169843215</v>
      </c>
      <c r="L8556">
        <v>2.0088690968748393E-2</v>
      </c>
      <c r="M8556">
        <f t="shared" ca="1" si="133"/>
        <v>2.6470635585978961</v>
      </c>
    </row>
    <row r="8557" spans="1:13" x14ac:dyDescent="0.25">
      <c r="A8557" s="9"/>
      <c r="H8557" s="9"/>
      <c r="J8557">
        <v>5</v>
      </c>
      <c r="K8557">
        <f ca="1">SIMULATION!$D$3*SIMULATION!$D$17/$H8552/(SIMULATION!$D$17-$I8552)*(((EXP(-$I8552*$J8557))/(1-EXP(-SIMULATION!$D$4*$I8552)))-(EXP(-SIMULATION!$D$17*$J8557)/(1-EXP(-SIMULATION!$D$4*SIMULATION!$D$17))))</f>
        <v>2.6107750954150863</v>
      </c>
      <c r="L8557">
        <v>0.41424109191197644</v>
      </c>
      <c r="M8557">
        <f t="shared" ca="1" si="133"/>
        <v>3.6922654216764261</v>
      </c>
    </row>
    <row r="8558" spans="1:13" x14ac:dyDescent="0.25">
      <c r="A8558" s="9"/>
      <c r="H8558" s="9"/>
      <c r="J8558">
        <v>6</v>
      </c>
      <c r="K8558">
        <f ca="1">SIMULATION!$D$3*SIMULATION!$D$17/$H8552/(SIMULATION!$D$17-$I8552)*(((EXP(-$I8552*$J8558))/(1-EXP(-SIMULATION!$D$4*$I8552)))-(EXP(-SIMULATION!$D$17*$J8558)/(1-EXP(-SIMULATION!$D$4*SIMULATION!$D$17))))</f>
        <v>2.593869943623234</v>
      </c>
      <c r="L8558">
        <v>-7.5711341597777621E-2</v>
      </c>
      <c r="M8558">
        <f t="shared" ca="1" si="133"/>
        <v>2.3974845702613674</v>
      </c>
    </row>
    <row r="8559" spans="1:13" x14ac:dyDescent="0.25">
      <c r="A8559" s="9"/>
      <c r="H8559" s="9"/>
      <c r="J8559">
        <v>7</v>
      </c>
      <c r="K8559">
        <f ca="1">SIMULATION!$D$3*SIMULATION!$D$17/$H8552/(SIMULATION!$D$17-$I8552)*(((EXP(-$I8552*$J8559))/(1-EXP(-SIMULATION!$D$4*$I8552)))-(EXP(-SIMULATION!$D$17*$J8559)/(1-EXP(-SIMULATION!$D$4*SIMULATION!$D$17))))</f>
        <v>2.5567529439982146</v>
      </c>
      <c r="L8559">
        <v>0.42707731536992039</v>
      </c>
      <c r="M8559">
        <f t="shared" ca="1" si="133"/>
        <v>3.6486841273851125</v>
      </c>
    </row>
    <row r="8560" spans="1:13" x14ac:dyDescent="0.25">
      <c r="A8560" s="9"/>
      <c r="H8560" s="9"/>
      <c r="J8560">
        <v>8</v>
      </c>
      <c r="K8560">
        <f ca="1">SIMULATION!$D$3*SIMULATION!$D$17/$H8552/(SIMULATION!$D$17-$I8552)*(((EXP(-$I8552*$J8560))/(1-EXP(-SIMULATION!$D$4*$I8552)))-(EXP(-SIMULATION!$D$17*$J8560)/(1-EXP(-SIMULATION!$D$4*SIMULATION!$D$17))))</f>
        <v>2.5074339405853108</v>
      </c>
      <c r="L8560">
        <v>0.15876287277337262</v>
      </c>
      <c r="M8560">
        <f t="shared" ca="1" si="133"/>
        <v>2.9055213562820925</v>
      </c>
    </row>
    <row r="8561" spans="1:13" x14ac:dyDescent="0.25">
      <c r="A8561" s="9"/>
      <c r="H8561" s="9"/>
      <c r="J8561">
        <v>9</v>
      </c>
      <c r="K8561">
        <f ca="1">SIMULATION!$D$3*SIMULATION!$D$17/$H8552/(SIMULATION!$D$17-$I8552)*(((EXP(-$I8552*$J8561))/(1-EXP(-SIMULATION!$D$4*$I8552)))-(EXP(-SIMULATION!$D$17*$J8561)/(1-EXP(-SIMULATION!$D$4*SIMULATION!$D$17))))</f>
        <v>2.4510244212149241</v>
      </c>
      <c r="L8561">
        <v>3.9001234677807861E-2</v>
      </c>
      <c r="M8561">
        <f t="shared" ca="1" si="133"/>
        <v>2.5466173998677659</v>
      </c>
    </row>
    <row r="8562" spans="1:13" x14ac:dyDescent="0.25">
      <c r="A8562" s="9"/>
      <c r="H8562" s="9"/>
      <c r="J8562">
        <v>10</v>
      </c>
      <c r="K8562">
        <f ca="1">SIMULATION!$D$3*SIMULATION!$D$17/$H8552/(SIMULATION!$D$17-$I8552)*(((EXP(-$I8552*$J8562))/(1-EXP(-SIMULATION!$D$4*$I8552)))-(EXP(-SIMULATION!$D$17*$J8562)/(1-EXP(-SIMULATION!$D$4*SIMULATION!$D$17))))</f>
        <v>2.390779147951033</v>
      </c>
      <c r="L8562">
        <v>-0.2245017362645183</v>
      </c>
      <c r="M8562">
        <f t="shared" ca="1" si="133"/>
        <v>1.8540450782110203</v>
      </c>
    </row>
    <row r="8563" spans="1:13" x14ac:dyDescent="0.25">
      <c r="A8563" s="9"/>
      <c r="H8563" s="9"/>
      <c r="J8563">
        <v>11</v>
      </c>
      <c r="K8563">
        <f ca="1">SIMULATION!$D$3*SIMULATION!$D$17/$H8552/(SIMULATION!$D$17-$I8552)*(((EXP(-$I8552*$J8563))/(1-EXP(-SIMULATION!$D$4*$I8552)))-(EXP(-SIMULATION!$D$17*$J8563)/(1-EXP(-SIMULATION!$D$4*SIMULATION!$D$17))))</f>
        <v>2.328763641721618</v>
      </c>
      <c r="L8563">
        <v>0.13687599722298519</v>
      </c>
      <c r="M8563">
        <f t="shared" ca="1" si="133"/>
        <v>2.6475154874788949</v>
      </c>
    </row>
    <row r="8564" spans="1:13" x14ac:dyDescent="0.25">
      <c r="A8564" s="9"/>
      <c r="H8564" s="9"/>
      <c r="J8564">
        <v>12</v>
      </c>
      <c r="K8564">
        <f ca="1">SIMULATION!$D$3*SIMULATION!$D$17/$H8552/(SIMULATION!$D$17-$I8552)*(((EXP(-$I8552*$J8564))/(1-EXP(-SIMULATION!$D$4*$I8552)))-(EXP(-SIMULATION!$D$17*$J8564)/(1-EXP(-SIMULATION!$D$4*SIMULATION!$D$17))))</f>
        <v>2.2662819057241443</v>
      </c>
      <c r="L8564">
        <v>-0.32432091425422743</v>
      </c>
      <c r="M8564">
        <f t="shared" ca="1" si="133"/>
        <v>1.5312792861018771</v>
      </c>
    </row>
    <row r="8565" spans="1:13" x14ac:dyDescent="0.25">
      <c r="A8565" s="9"/>
      <c r="H8565" s="9"/>
      <c r="J8565">
        <v>13</v>
      </c>
      <c r="K8565">
        <f ca="1">SIMULATION!$D$3*SIMULATION!$D$17/$H8552/(SIMULATION!$D$17-$I8552)*(((EXP(-$I8552*$J8565))/(1-EXP(-SIMULATION!$D$4*$I8552)))-(EXP(-SIMULATION!$D$17*$J8565)/(1-EXP(-SIMULATION!$D$4*SIMULATION!$D$17))))</f>
        <v>2.2041505045014511</v>
      </c>
      <c r="L8565">
        <v>9.6630269495557114E-2</v>
      </c>
      <c r="M8565">
        <f t="shared" ca="1" si="133"/>
        <v>2.4171381617601946</v>
      </c>
    </row>
    <row r="8566" spans="1:13" x14ac:dyDescent="0.25">
      <c r="A8566" s="9"/>
      <c r="H8566" s="9"/>
      <c r="J8566">
        <v>14</v>
      </c>
      <c r="K8566">
        <f ca="1">SIMULATION!$D$3*SIMULATION!$D$17/$H8552/(SIMULATION!$D$17-$I8552)*(((EXP(-$I8552*$J8566))/(1-EXP(-SIMULATION!$D$4*$I8552)))-(EXP(-SIMULATION!$D$17*$J8566)/(1-EXP(-SIMULATION!$D$4*SIMULATION!$D$17))))</f>
        <v>2.1428741844713635</v>
      </c>
      <c r="L8566">
        <v>-0.10168067153676573</v>
      </c>
      <c r="M8566">
        <f t="shared" ca="1" si="133"/>
        <v>1.924985298375516</v>
      </c>
    </row>
    <row r="8567" spans="1:13" x14ac:dyDescent="0.25">
      <c r="A8567" s="9"/>
      <c r="H8567" s="9"/>
      <c r="J8567">
        <v>15</v>
      </c>
      <c r="K8567">
        <f ca="1">SIMULATION!$D$3*SIMULATION!$D$17/$H8552/(SIMULATION!$D$17-$I8552)*(((EXP(-$I8552*$J8567))/(1-EXP(-SIMULATION!$D$4*$I8552)))-(EXP(-SIMULATION!$D$17*$J8567)/(1-EXP(-SIMULATION!$D$4*SIMULATION!$D$17))))</f>
        <v>2.0827584002862389</v>
      </c>
      <c r="L8567">
        <v>-0.12706227350430679</v>
      </c>
      <c r="M8567">
        <f t="shared" ca="1" si="133"/>
        <v>1.8181183827856764</v>
      </c>
    </row>
    <row r="8568" spans="1:13" x14ac:dyDescent="0.25">
      <c r="A8568" s="9"/>
      <c r="H8568" s="9"/>
      <c r="J8568">
        <v>16</v>
      </c>
      <c r="K8568">
        <f ca="1">SIMULATION!$D$3*SIMULATION!$D$17/$H8552/(SIMULATION!$D$17-$I8552)*(((EXP(-$I8552*$J8568))/(1-EXP(-SIMULATION!$D$4*$I8552)))-(EXP(-SIMULATION!$D$17*$J8568)/(1-EXP(-SIMULATION!$D$4*SIMULATION!$D$17))))</f>
        <v>2.0239814093602195</v>
      </c>
      <c r="L8568">
        <v>-0.19349084497716668</v>
      </c>
      <c r="M8568">
        <f t="shared" ca="1" si="133"/>
        <v>1.632359536245034</v>
      </c>
    </row>
    <row r="8569" spans="1:13" x14ac:dyDescent="0.25">
      <c r="A8569" s="9"/>
      <c r="H8569" s="9"/>
      <c r="J8569">
        <v>17</v>
      </c>
      <c r="K8569">
        <f ca="1">SIMULATION!$D$3*SIMULATION!$D$17/$H8552/(SIMULATION!$D$17-$I8552)*(((EXP(-$I8552*$J8569))/(1-EXP(-SIMULATION!$D$4*$I8552)))-(EXP(-SIMULATION!$D$17*$J8569)/(1-EXP(-SIMULATION!$D$4*SIMULATION!$D$17))))</f>
        <v>1.9666404571276979</v>
      </c>
      <c r="L8569">
        <v>-2.1723504489190797E-2</v>
      </c>
      <c r="M8569">
        <f t="shared" ca="1" si="133"/>
        <v>1.92391813432866</v>
      </c>
    </row>
    <row r="8570" spans="1:13" x14ac:dyDescent="0.25">
      <c r="A8570" s="9"/>
      <c r="H8570" s="9"/>
      <c r="J8570">
        <v>18</v>
      </c>
      <c r="K8570">
        <f ca="1">SIMULATION!$D$3*SIMULATION!$D$17/$H8552/(SIMULATION!$D$17-$I8552)*(((EXP(-$I8552*$J8570))/(1-EXP(-SIMULATION!$D$4*$I8552)))-(EXP(-SIMULATION!$D$17*$J8570)/(1-EXP(-SIMULATION!$D$4*SIMULATION!$D$17))))</f>
        <v>1.9107813594319745</v>
      </c>
      <c r="L8570">
        <v>1.5182940214910519E-2</v>
      </c>
      <c r="M8570">
        <f t="shared" ca="1" si="133"/>
        <v>1.9397926385759958</v>
      </c>
    </row>
    <row r="8571" spans="1:13" x14ac:dyDescent="0.25">
      <c r="A8571" s="9"/>
      <c r="H8571" s="9"/>
      <c r="J8571">
        <v>19</v>
      </c>
      <c r="K8571">
        <f ca="1">SIMULATION!$D$3*SIMULATION!$D$17/$H8552/(SIMULATION!$D$17-$I8552)*(((EXP(-$I8552*$J8571))/(1-EXP(-SIMULATION!$D$4*$I8552)))-(EXP(-SIMULATION!$D$17*$J8571)/(1-EXP(-SIMULATION!$D$4*SIMULATION!$D$17))))</f>
        <v>1.8564174457985179</v>
      </c>
      <c r="L8571">
        <v>-0.36370692369324203</v>
      </c>
      <c r="M8571">
        <f t="shared" ca="1" si="133"/>
        <v>1.1812255674966732</v>
      </c>
    </row>
    <row r="8572" spans="1:13" x14ac:dyDescent="0.25">
      <c r="A8572" s="9"/>
      <c r="H8572" s="9"/>
      <c r="J8572">
        <v>20</v>
      </c>
      <c r="K8572">
        <f ca="1">SIMULATION!$D$3*SIMULATION!$D$17/$H8552/(SIMULATION!$D$17-$I8552)*(((EXP(-$I8552*$J8572))/(1-EXP(-SIMULATION!$D$4*$I8552)))-(EXP(-SIMULATION!$D$17*$J8572)/(1-EXP(-SIMULATION!$D$4*SIMULATION!$D$17))))</f>
        <v>1.8035416852998398</v>
      </c>
      <c r="L8572">
        <v>-9.0232290524378575E-2</v>
      </c>
      <c r="M8572">
        <f t="shared" ca="1" si="133"/>
        <v>1.6408039879790375</v>
      </c>
    </row>
    <row r="8573" spans="1:13" x14ac:dyDescent="0.25">
      <c r="A8573" s="9"/>
      <c r="H8573" s="9"/>
      <c r="J8573">
        <v>21</v>
      </c>
      <c r="K8573">
        <f ca="1">SIMULATION!$D$3*SIMULATION!$D$17/$H8552/(SIMULATION!$D$17-$I8552)*(((EXP(-$I8552*$J8573))/(1-EXP(-SIMULATION!$D$4*$I8552)))-(EXP(-SIMULATION!$D$17*$J8573)/(1-EXP(-SIMULATION!$D$4*SIMULATION!$D$17))))</f>
        <v>1.75213444404334</v>
      </c>
      <c r="L8573">
        <v>0.7466313116918718</v>
      </c>
      <c r="M8573">
        <f t="shared" ca="1" si="133"/>
        <v>3.0603328822599272</v>
      </c>
    </row>
    <row r="8574" spans="1:13" x14ac:dyDescent="0.25">
      <c r="A8574" s="9"/>
      <c r="H8574" s="9"/>
      <c r="J8574">
        <v>22</v>
      </c>
      <c r="K8574">
        <f ca="1">SIMULATION!$D$3*SIMULATION!$D$17/$H8552/(SIMULATION!$D$17-$I8552)*(((EXP(-$I8552*$J8574))/(1-EXP(-SIMULATION!$D$4*$I8552)))-(EXP(-SIMULATION!$D$17*$J8574)/(1-EXP(-SIMULATION!$D$4*SIMULATION!$D$17))))</f>
        <v>1.7021684436698949</v>
      </c>
      <c r="L8574">
        <v>-4.8423210505931971E-2</v>
      </c>
      <c r="M8574">
        <f t="shared" ca="1" si="133"/>
        <v>1.6197439828055129</v>
      </c>
    </row>
    <row r="8575" spans="1:13" x14ac:dyDescent="0.25">
      <c r="A8575" s="9"/>
      <c r="H8575" s="9"/>
      <c r="J8575">
        <v>23</v>
      </c>
      <c r="K8575">
        <f ca="1">SIMULATION!$D$3*SIMULATION!$D$17/$H8552/(SIMULATION!$D$17-$I8552)*(((EXP(-$I8552*$J8575))/(1-EXP(-SIMULATION!$D$4*$I8552)))-(EXP(-SIMULATION!$D$17*$J8575)/(1-EXP(-SIMULATION!$D$4*SIMULATION!$D$17))))</f>
        <v>1.6536119265543583</v>
      </c>
      <c r="L8575">
        <v>-0.29609453444386108</v>
      </c>
      <c r="M8575">
        <f t="shared" ca="1" si="133"/>
        <v>1.1639864730104295</v>
      </c>
    </row>
    <row r="8576" spans="1:13" x14ac:dyDescent="0.25">
      <c r="A8576" s="9"/>
      <c r="H8576" s="9"/>
      <c r="J8576">
        <v>24</v>
      </c>
      <c r="K8576">
        <f ca="1">SIMULATION!$D$3*SIMULATION!$D$17/$H8552/(SIMULATION!$D$17-$I8552)*(((EXP(-$I8552*$J8576))/(1-EXP(-SIMULATION!$D$4*$I8552)))-(EXP(-SIMULATION!$D$17*$J8576)/(1-EXP(-SIMULATION!$D$4*SIMULATION!$D$17))))</f>
        <v>1.6064306721689225</v>
      </c>
      <c r="L8576">
        <v>-0.27405754436103974</v>
      </c>
      <c r="M8576">
        <f t="shared" ca="1" si="133"/>
        <v>1.1661762269680531</v>
      </c>
    </row>
    <row r="8577" spans="1:13" x14ac:dyDescent="0.25">
      <c r="A8577" s="9">
        <v>344</v>
      </c>
      <c r="B8577" s="2">
        <f ca="1">NORMINV(RAND(),SIMULATION!D7,SIMULATION!D8)</f>
        <v>60.168992518421263</v>
      </c>
      <c r="C8577" s="2">
        <v>2</v>
      </c>
      <c r="D8577" s="2">
        <f ca="1">SIMULATION!$D$11*(1+(SIMULATION!$D$12*LN(1+$C8577)))*(1+(SIMULATION!$D$13*(($B8577/63.5)-1)))</f>
        <v>9.9906948798952548</v>
      </c>
      <c r="E8577" s="2">
        <v>0.17304098840832979</v>
      </c>
      <c r="F8577" s="2">
        <f ca="1">D8577*(1+E8577)</f>
        <v>11.719494596798368</v>
      </c>
      <c r="G8577" s="2">
        <v>-0.73204409986879582</v>
      </c>
      <c r="H8577" s="9">
        <f>SIMULATION!$D$15*EXP($G$8577)</f>
        <v>106.16706298436088</v>
      </c>
      <c r="I8577" s="2">
        <f ca="1">$F8577/$H8577</f>
        <v>0.11038729213527107</v>
      </c>
      <c r="J8577">
        <v>0</v>
      </c>
      <c r="K8577">
        <f ca="1">SIMULATION!$D$3*SIMULATION!$D$17/$H8577/(SIMULATION!$D$17-$I8577)*(((EXP(-$I8577*$J8577))/(1-EXP(-SIMULATION!$D$4*$I8577)))-(EXP(-SIMULATION!$D$17*$J8577)/(1-EXP(-SIMULATION!$D$4*SIMULATION!$D$17))))</f>
        <v>0.52399783520970722</v>
      </c>
      <c r="L8577">
        <v>-0.37628259004921683</v>
      </c>
      <c r="M8577">
        <f t="shared" ca="1" si="133"/>
        <v>0.32682657259681586</v>
      </c>
    </row>
    <row r="8578" spans="1:13" x14ac:dyDescent="0.25">
      <c r="A8578" s="9"/>
      <c r="H8578" s="9"/>
      <c r="J8578">
        <v>1</v>
      </c>
      <c r="K8578">
        <f ca="1">SIMULATION!$D$3*SIMULATION!$D$17/$H8577/(SIMULATION!$D$17-$I8577)*(((EXP(-$I8577*$J8578))/(1-EXP(-SIMULATION!$D$4*$I8577)))-(EXP(-SIMULATION!$D$17*$J8578)/(1-EXP(-SIMULATION!$D$4*SIMULATION!$D$17))))</f>
        <v>2.2237854764722695</v>
      </c>
      <c r="L8578">
        <v>-0.45597108711900824</v>
      </c>
      <c r="M8578">
        <f t="shared" ca="1" si="133"/>
        <v>1.2098035952457471</v>
      </c>
    </row>
    <row r="8579" spans="1:13" x14ac:dyDescent="0.25">
      <c r="A8579" s="9"/>
      <c r="H8579" s="9"/>
      <c r="J8579">
        <v>2</v>
      </c>
      <c r="K8579">
        <f ca="1">SIMULATION!$D$3*SIMULATION!$D$17/$H8577/(SIMULATION!$D$17-$I8577)*(((EXP(-$I8577*$J8579))/(1-EXP(-SIMULATION!$D$4*$I8577)))-(EXP(-SIMULATION!$D$17*$J8579)/(1-EXP(-SIMULATION!$D$4*SIMULATION!$D$17))))</f>
        <v>3.1157311231904772</v>
      </c>
      <c r="L8579">
        <v>0.31590827676165084</v>
      </c>
      <c r="M8579">
        <f t="shared" ref="M8579:M8642" ca="1" si="134">$K8579*(1+$L8579)</f>
        <v>4.1000163731702237</v>
      </c>
    </row>
    <row r="8580" spans="1:13" x14ac:dyDescent="0.25">
      <c r="A8580" s="9"/>
      <c r="H8580" s="9"/>
      <c r="J8580">
        <v>3</v>
      </c>
      <c r="K8580">
        <f ca="1">SIMULATION!$D$3*SIMULATION!$D$17/$H8577/(SIMULATION!$D$17-$I8577)*(((EXP(-$I8577*$J8580))/(1-EXP(-SIMULATION!$D$4*$I8577)))-(EXP(-SIMULATION!$D$17*$J8580)/(1-EXP(-SIMULATION!$D$4*SIMULATION!$D$17))))</f>
        <v>3.5106144155575167</v>
      </c>
      <c r="L8580">
        <v>-3.8859978583786231E-2</v>
      </c>
      <c r="M8580">
        <f t="shared" ca="1" si="134"/>
        <v>3.3741920145530204</v>
      </c>
    </row>
    <row r="8581" spans="1:13" x14ac:dyDescent="0.25">
      <c r="A8581" s="9"/>
      <c r="H8581" s="9"/>
      <c r="J8581">
        <v>4</v>
      </c>
      <c r="K8581">
        <f ca="1">SIMULATION!$D$3*SIMULATION!$D$17/$H8577/(SIMULATION!$D$17-$I8577)*(((EXP(-$I8577*$J8581))/(1-EXP(-SIMULATION!$D$4*$I8577)))-(EXP(-SIMULATION!$D$17*$J8581)/(1-EXP(-SIMULATION!$D$4*SIMULATION!$D$17))))</f>
        <v>3.6054351871046886</v>
      </c>
      <c r="L8581">
        <v>-0.49510644979565915</v>
      </c>
      <c r="M8581">
        <f t="shared" ca="1" si="134"/>
        <v>1.820360971648938</v>
      </c>
    </row>
    <row r="8582" spans="1:13" x14ac:dyDescent="0.25">
      <c r="A8582" s="9"/>
      <c r="H8582" s="9"/>
      <c r="J8582">
        <v>5</v>
      </c>
      <c r="K8582">
        <f ca="1">SIMULATION!$D$3*SIMULATION!$D$17/$H8577/(SIMULATION!$D$17-$I8577)*(((EXP(-$I8577*$J8582))/(1-EXP(-SIMULATION!$D$4*$I8577)))-(EXP(-SIMULATION!$D$17*$J8582)/(1-EXP(-SIMULATION!$D$4*SIMULATION!$D$17))))</f>
        <v>3.5245056659157514</v>
      </c>
      <c r="L8582">
        <v>-0.47447410161638348</v>
      </c>
      <c r="M8582">
        <f t="shared" ca="1" si="134"/>
        <v>1.8522190064385218</v>
      </c>
    </row>
    <row r="8583" spans="1:13" x14ac:dyDescent="0.25">
      <c r="A8583" s="9"/>
      <c r="H8583" s="9"/>
      <c r="J8583">
        <v>6</v>
      </c>
      <c r="K8583">
        <f ca="1">SIMULATION!$D$3*SIMULATION!$D$17/$H8577/(SIMULATION!$D$17-$I8577)*(((EXP(-$I8577*$J8583))/(1-EXP(-SIMULATION!$D$4*$I8577)))-(EXP(-SIMULATION!$D$17*$J8583)/(1-EXP(-SIMULATION!$D$4*SIMULATION!$D$17))))</f>
        <v>3.3457598125154462</v>
      </c>
      <c r="L8583">
        <v>7.8076752330348068E-2</v>
      </c>
      <c r="M8583">
        <f t="shared" ca="1" si="134"/>
        <v>3.6069858727540463</v>
      </c>
    </row>
    <row r="8584" spans="1:13" x14ac:dyDescent="0.25">
      <c r="A8584" s="9"/>
      <c r="H8584" s="9"/>
      <c r="J8584">
        <v>7</v>
      </c>
      <c r="K8584">
        <f ca="1">SIMULATION!$D$3*SIMULATION!$D$17/$H8577/(SIMULATION!$D$17-$I8577)*(((EXP(-$I8577*$J8584))/(1-EXP(-SIMULATION!$D$4*$I8577)))-(EXP(-SIMULATION!$D$17*$J8584)/(1-EXP(-SIMULATION!$D$4*SIMULATION!$D$17))))</f>
        <v>3.1175919005300838</v>
      </c>
      <c r="L8584">
        <v>-0.12287629043474024</v>
      </c>
      <c r="M8584">
        <f t="shared" ca="1" si="134"/>
        <v>2.7345137727035556</v>
      </c>
    </row>
    <row r="8585" spans="1:13" x14ac:dyDescent="0.25">
      <c r="A8585" s="9"/>
      <c r="H8585" s="9"/>
      <c r="J8585">
        <v>8</v>
      </c>
      <c r="K8585">
        <f ca="1">SIMULATION!$D$3*SIMULATION!$D$17/$H8577/(SIMULATION!$D$17-$I8577)*(((EXP(-$I8577*$J8585))/(1-EXP(-SIMULATION!$D$4*$I8577)))-(EXP(-SIMULATION!$D$17*$J8585)/(1-EXP(-SIMULATION!$D$4*SIMULATION!$D$17))))</f>
        <v>2.8696282095151102</v>
      </c>
      <c r="L8585">
        <v>-0.10867927375305643</v>
      </c>
      <c r="M8585">
        <f t="shared" ca="1" si="134"/>
        <v>2.5577590997637243</v>
      </c>
    </row>
    <row r="8586" spans="1:13" x14ac:dyDescent="0.25">
      <c r="A8586" s="9"/>
      <c r="H8586" s="9"/>
      <c r="J8586">
        <v>9</v>
      </c>
      <c r="K8586">
        <f ca="1">SIMULATION!$D$3*SIMULATION!$D$17/$H8577/(SIMULATION!$D$17-$I8577)*(((EXP(-$I8577*$J8586))/(1-EXP(-SIMULATION!$D$4*$I8577)))-(EXP(-SIMULATION!$D$17*$J8586)/(1-EXP(-SIMULATION!$D$4*SIMULATION!$D$17))))</f>
        <v>2.6196128818162969</v>
      </c>
      <c r="L8586">
        <v>-1.74843359265048E-2</v>
      </c>
      <c r="M8586">
        <f t="shared" ca="1" si="134"/>
        <v>2.5738106901932216</v>
      </c>
    </row>
    <row r="8587" spans="1:13" x14ac:dyDescent="0.25">
      <c r="A8587" s="9"/>
      <c r="H8587" s="9"/>
      <c r="J8587">
        <v>10</v>
      </c>
      <c r="K8587">
        <f ca="1">SIMULATION!$D$3*SIMULATION!$D$17/$H8577/(SIMULATION!$D$17-$I8577)*(((EXP(-$I8577*$J8587))/(1-EXP(-SIMULATION!$D$4*$I8577)))-(EXP(-SIMULATION!$D$17*$J8587)/(1-EXP(-SIMULATION!$D$4*SIMULATION!$D$17))))</f>
        <v>2.3778054082404134</v>
      </c>
      <c r="L8587">
        <v>-1.763123900762668E-2</v>
      </c>
      <c r="M8587">
        <f t="shared" ca="1" si="134"/>
        <v>2.3358817527740996</v>
      </c>
    </row>
    <row r="8588" spans="1:13" x14ac:dyDescent="0.25">
      <c r="A8588" s="9"/>
      <c r="H8588" s="9"/>
      <c r="J8588">
        <v>11</v>
      </c>
      <c r="K8588">
        <f ca="1">SIMULATION!$D$3*SIMULATION!$D$17/$H8577/(SIMULATION!$D$17-$I8577)*(((EXP(-$I8577*$J8588))/(1-EXP(-SIMULATION!$D$4*$I8577)))-(EXP(-SIMULATION!$D$17*$J8588)/(1-EXP(-SIMULATION!$D$4*SIMULATION!$D$17))))</f>
        <v>2.1497850872325062</v>
      </c>
      <c r="L8588">
        <v>7.3994481068008471E-3</v>
      </c>
      <c r="M8588">
        <f t="shared" ca="1" si="134"/>
        <v>2.1656923104262575</v>
      </c>
    </row>
    <row r="8589" spans="1:13" x14ac:dyDescent="0.25">
      <c r="A8589" s="9"/>
      <c r="H8589" s="9"/>
      <c r="J8589">
        <v>12</v>
      </c>
      <c r="K8589">
        <f ca="1">SIMULATION!$D$3*SIMULATION!$D$17/$H8577/(SIMULATION!$D$17-$I8577)*(((EXP(-$I8577*$J8589))/(1-EXP(-SIMULATION!$D$4*$I8577)))-(EXP(-SIMULATION!$D$17*$J8589)/(1-EXP(-SIMULATION!$D$4*SIMULATION!$D$17))))</f>
        <v>1.9382360508198215</v>
      </c>
      <c r="L8589">
        <v>0.17120306739879387</v>
      </c>
      <c r="M8589">
        <f t="shared" ca="1" si="134"/>
        <v>2.2700680080630997</v>
      </c>
    </row>
    <row r="8590" spans="1:13" x14ac:dyDescent="0.25">
      <c r="A8590" s="9"/>
      <c r="H8590" s="9"/>
      <c r="J8590">
        <v>13</v>
      </c>
      <c r="K8590">
        <f ca="1">SIMULATION!$D$3*SIMULATION!$D$17/$H8577/(SIMULATION!$D$17-$I8577)*(((EXP(-$I8577*$J8590))/(1-EXP(-SIMULATION!$D$4*$I8577)))-(EXP(-SIMULATION!$D$17*$J8590)/(1-EXP(-SIMULATION!$D$4*SIMULATION!$D$17))))</f>
        <v>1.74408028173264</v>
      </c>
      <c r="L8590">
        <v>0.19621057105667444</v>
      </c>
      <c r="M8590">
        <f t="shared" ca="1" si="134"/>
        <v>2.0862872697800867</v>
      </c>
    </row>
    <row r="8591" spans="1:13" x14ac:dyDescent="0.25">
      <c r="A8591" s="9"/>
      <c r="H8591" s="9"/>
      <c r="J8591">
        <v>14</v>
      </c>
      <c r="K8591">
        <f ca="1">SIMULATION!$D$3*SIMULATION!$D$17/$H8577/(SIMULATION!$D$17-$I8577)*(((EXP(-$I8577*$J8591))/(1-EXP(-SIMULATION!$D$4*$I8577)))-(EXP(-SIMULATION!$D$17*$J8591)/(1-EXP(-SIMULATION!$D$4*SIMULATION!$D$17))))</f>
        <v>1.5671939435841724</v>
      </c>
      <c r="L8591">
        <v>1.8369585195614907E-2</v>
      </c>
      <c r="M8591">
        <f t="shared" ca="1" si="134"/>
        <v>1.5959826462488935</v>
      </c>
    </row>
    <row r="8592" spans="1:13" x14ac:dyDescent="0.25">
      <c r="A8592" s="9"/>
      <c r="H8592" s="9"/>
      <c r="J8592">
        <v>15</v>
      </c>
      <c r="K8592">
        <f ca="1">SIMULATION!$D$3*SIMULATION!$D$17/$H8577/(SIMULATION!$D$17-$I8577)*(((EXP(-$I8577*$J8592))/(1-EXP(-SIMULATION!$D$4*$I8577)))-(EXP(-SIMULATION!$D$17*$J8592)/(1-EXP(-SIMULATION!$D$4*SIMULATION!$D$17))))</f>
        <v>1.4068577053430478</v>
      </c>
      <c r="L8592">
        <v>0.30328021491834578</v>
      </c>
      <c r="M8592">
        <f t="shared" ca="1" si="134"/>
        <v>1.833529812579018</v>
      </c>
    </row>
    <row r="8593" spans="1:13" x14ac:dyDescent="0.25">
      <c r="A8593" s="9"/>
      <c r="H8593" s="9"/>
      <c r="J8593">
        <v>16</v>
      </c>
      <c r="K8593">
        <f ca="1">SIMULATION!$D$3*SIMULATION!$D$17/$H8577/(SIMULATION!$D$17-$I8577)*(((EXP(-$I8577*$J8593))/(1-EXP(-SIMULATION!$D$4*$I8577)))-(EXP(-SIMULATION!$D$17*$J8593)/(1-EXP(-SIMULATION!$D$4*SIMULATION!$D$17))))</f>
        <v>1.2620375139595219</v>
      </c>
      <c r="L8593">
        <v>-7.5891221201285636E-2</v>
      </c>
      <c r="M8593">
        <f t="shared" ca="1" si="134"/>
        <v>1.1662599458232992</v>
      </c>
    </row>
    <row r="8594" spans="1:13" x14ac:dyDescent="0.25">
      <c r="A8594" s="9"/>
      <c r="H8594" s="9"/>
      <c r="J8594">
        <v>17</v>
      </c>
      <c r="K8594">
        <f ca="1">SIMULATION!$D$3*SIMULATION!$D$17/$H8577/(SIMULATION!$D$17-$I8577)*(((EXP(-$I8577*$J8594))/(1-EXP(-SIMULATION!$D$4*$I8577)))-(EXP(-SIMULATION!$D$17*$J8594)/(1-EXP(-SIMULATION!$D$4*SIMULATION!$D$17))))</f>
        <v>1.131557529902872</v>
      </c>
      <c r="L8594">
        <v>0.31802413591069484</v>
      </c>
      <c r="M8594">
        <f t="shared" ca="1" si="134"/>
        <v>1.4914201355834731</v>
      </c>
    </row>
    <row r="8595" spans="1:13" x14ac:dyDescent="0.25">
      <c r="A8595" s="9"/>
      <c r="H8595" s="9"/>
      <c r="J8595">
        <v>18</v>
      </c>
      <c r="K8595">
        <f ca="1">SIMULATION!$D$3*SIMULATION!$D$17/$H8577/(SIMULATION!$D$17-$I8577)*(((EXP(-$I8577*$J8595))/(1-EXP(-SIMULATION!$D$4*$I8577)))-(EXP(-SIMULATION!$D$17*$J8595)/(1-EXP(-SIMULATION!$D$4*SIMULATION!$D$17))))</f>
        <v>1.0142046886579716</v>
      </c>
      <c r="L8595">
        <v>-0.26915316347519563</v>
      </c>
      <c r="M8595">
        <f t="shared" ca="1" si="134"/>
        <v>0.74122828829430276</v>
      </c>
    </row>
    <row r="8596" spans="1:13" x14ac:dyDescent="0.25">
      <c r="A8596" s="9"/>
      <c r="H8596" s="9"/>
      <c r="J8596">
        <v>19</v>
      </c>
      <c r="K8596">
        <f ca="1">SIMULATION!$D$3*SIMULATION!$D$17/$H8577/(SIMULATION!$D$17-$I8577)*(((EXP(-$I8577*$J8596))/(1-EXP(-SIMULATION!$D$4*$I8577)))-(EXP(-SIMULATION!$D$17*$J8596)/(1-EXP(-SIMULATION!$D$4*SIMULATION!$D$17))))</f>
        <v>0.90879010070492705</v>
      </c>
      <c r="L8596">
        <v>-0.17561370208361618</v>
      </c>
      <c r="M8596">
        <f t="shared" ca="1" si="134"/>
        <v>0.74919410670319242</v>
      </c>
    </row>
    <row r="8597" spans="1:13" x14ac:dyDescent="0.25">
      <c r="A8597" s="9"/>
      <c r="H8597" s="9"/>
      <c r="J8597">
        <v>20</v>
      </c>
      <c r="K8597">
        <f ca="1">SIMULATION!$D$3*SIMULATION!$D$17/$H8577/(SIMULATION!$D$17-$I8577)*(((EXP(-$I8577*$J8597))/(1-EXP(-SIMULATION!$D$4*$I8577)))-(EXP(-SIMULATION!$D$17*$J8597)/(1-EXP(-SIMULATION!$D$4*SIMULATION!$D$17))))</f>
        <v>0.81418337840393706</v>
      </c>
      <c r="L8597">
        <v>1.1502685324854399E-2</v>
      </c>
      <c r="M8597">
        <f t="shared" ca="1" si="134"/>
        <v>0.82354867360244433</v>
      </c>
    </row>
    <row r="8598" spans="1:13" x14ac:dyDescent="0.25">
      <c r="A8598" s="9"/>
      <c r="H8598" s="9"/>
      <c r="J8598">
        <v>21</v>
      </c>
      <c r="K8598">
        <f ca="1">SIMULATION!$D$3*SIMULATION!$D$17/$H8577/(SIMULATION!$D$17-$I8577)*(((EXP(-$I8577*$J8598))/(1-EXP(-SIMULATION!$D$4*$I8577)))-(EXP(-SIMULATION!$D$17*$J8598)/(1-EXP(-SIMULATION!$D$4*SIMULATION!$D$17))))</f>
        <v>0.72933013840775418</v>
      </c>
      <c r="L8598">
        <v>0.22940975197830776</v>
      </c>
      <c r="M8598">
        <f t="shared" ca="1" si="134"/>
        <v>0.89664558457018195</v>
      </c>
    </row>
    <row r="8599" spans="1:13" x14ac:dyDescent="0.25">
      <c r="A8599" s="9"/>
      <c r="H8599" s="9"/>
      <c r="J8599">
        <v>22</v>
      </c>
      <c r="K8599">
        <f ca="1">SIMULATION!$D$3*SIMULATION!$D$17/$H8577/(SIMULATION!$D$17-$I8577)*(((EXP(-$I8577*$J8599))/(1-EXP(-SIMULATION!$D$4*$I8577)))-(EXP(-SIMULATION!$D$17*$J8599)/(1-EXP(-SIMULATION!$D$4*SIMULATION!$D$17))))</f>
        <v>0.65325919233786101</v>
      </c>
      <c r="L8599">
        <v>0.19282758483127932</v>
      </c>
      <c r="M8599">
        <f t="shared" ca="1" si="134"/>
        <v>0.77922558466520286</v>
      </c>
    </row>
    <row r="8600" spans="1:13" x14ac:dyDescent="0.25">
      <c r="A8600" s="9"/>
      <c r="H8600" s="9"/>
      <c r="J8600">
        <v>23</v>
      </c>
      <c r="K8600">
        <f ca="1">SIMULATION!$D$3*SIMULATION!$D$17/$H8577/(SIMULATION!$D$17-$I8577)*(((EXP(-$I8577*$J8600))/(1-EXP(-SIMULATION!$D$4*$I8577)))-(EXP(-SIMULATION!$D$17*$J8600)/(1-EXP(-SIMULATION!$D$4*SIMULATION!$D$17))))</f>
        <v>0.58508355014431235</v>
      </c>
      <c r="L8600">
        <v>0.11002200631574982</v>
      </c>
      <c r="M8600">
        <f t="shared" ca="1" si="134"/>
        <v>0.6494556161935312</v>
      </c>
    </row>
    <row r="8601" spans="1:13" x14ac:dyDescent="0.25">
      <c r="A8601" s="9"/>
      <c r="H8601" s="9"/>
      <c r="J8601">
        <v>24</v>
      </c>
      <c r="K8601">
        <f ca="1">SIMULATION!$D$3*SIMULATION!$D$17/$H8577/(SIMULATION!$D$17-$I8577)*(((EXP(-$I8577*$J8601))/(1-EXP(-SIMULATION!$D$4*$I8577)))-(EXP(-SIMULATION!$D$17*$J8601)/(1-EXP(-SIMULATION!$D$4*SIMULATION!$D$17))))</f>
        <v>0.523997835209708</v>
      </c>
      <c r="L8601">
        <v>-0.41754084531797397</v>
      </c>
      <c r="M8601">
        <f t="shared" ca="1" si="134"/>
        <v>0.30520733615145812</v>
      </c>
    </row>
    <row r="8602" spans="1:13" x14ac:dyDescent="0.25">
      <c r="A8602" s="9">
        <v>345</v>
      </c>
      <c r="B8602" s="2">
        <f ca="1">NORMINV(RAND(),SIMULATION!D7,SIMULATION!D8)</f>
        <v>64.973101042169006</v>
      </c>
      <c r="C8602" s="2">
        <v>2</v>
      </c>
      <c r="D8602" s="2">
        <f ca="1">SIMULATION!$D$11*(1+(SIMULATION!$D$12*LN(1+$C8602)))*(1+(SIMULATION!$D$13*(($B8602/63.5)-1)))</f>
        <v>10.347456324577955</v>
      </c>
      <c r="E8602" s="2">
        <v>-0.20146627085807028</v>
      </c>
      <c r="F8602" s="2">
        <f ca="1">D8602*(1+E8602)</f>
        <v>8.2627928859984792</v>
      </c>
      <c r="G8602" s="2">
        <v>0.48412999845772486</v>
      </c>
      <c r="H8602" s="9">
        <f>SIMULATION!$D$15*EXP($G$8602)</f>
        <v>358.23457800337559</v>
      </c>
      <c r="I8602" s="2">
        <f ca="1">$F8602/$H8602</f>
        <v>2.306531360554653E-2</v>
      </c>
      <c r="J8602">
        <v>0</v>
      </c>
      <c r="K8602">
        <f ca="1">SIMULATION!$D$3*SIMULATION!$D$17/$H8602/(SIMULATION!$D$17-$I8602)*(((EXP(-$I8602*$J8602))/(1-EXP(-SIMULATION!$D$4*$I8602)))-(EXP(-SIMULATION!$D$17*$J8602)/(1-EXP(-SIMULATION!$D$4*SIMULATION!$D$17))))</f>
        <v>2.1897535760740037</v>
      </c>
      <c r="L8602">
        <v>-0.21325636821980481</v>
      </c>
      <c r="M8602">
        <f t="shared" ca="1" si="134"/>
        <v>1.7227746811441318</v>
      </c>
    </row>
    <row r="8603" spans="1:13" x14ac:dyDescent="0.25">
      <c r="A8603" s="9"/>
      <c r="H8603" s="9"/>
      <c r="J8603">
        <v>1</v>
      </c>
      <c r="K8603">
        <f ca="1">SIMULATION!$D$3*SIMULATION!$D$17/$H8602/(SIMULATION!$D$17-$I8602)*(((EXP(-$I8602*$J8603))/(1-EXP(-SIMULATION!$D$4*$I8602)))-(EXP(-SIMULATION!$D$17*$J8603)/(1-EXP(-SIMULATION!$D$4*SIMULATION!$D$17))))</f>
        <v>2.6845060607577169</v>
      </c>
      <c r="L8603">
        <v>2.8987497343764011E-2</v>
      </c>
      <c r="M8603">
        <f t="shared" ca="1" si="134"/>
        <v>2.7623231730632498</v>
      </c>
    </row>
    <row r="8604" spans="1:13" x14ac:dyDescent="0.25">
      <c r="A8604" s="9"/>
      <c r="H8604" s="9"/>
      <c r="J8604">
        <v>2</v>
      </c>
      <c r="K8604">
        <f ca="1">SIMULATION!$D$3*SIMULATION!$D$17/$H8602/(SIMULATION!$D$17-$I8602)*(((EXP(-$I8602*$J8604))/(1-EXP(-SIMULATION!$D$4*$I8602)))-(EXP(-SIMULATION!$D$17*$J8604)/(1-EXP(-SIMULATION!$D$4*SIMULATION!$D$17))))</f>
        <v>2.9723410423678924</v>
      </c>
      <c r="L8604">
        <v>-6.7501731697791834E-2</v>
      </c>
      <c r="M8604">
        <f t="shared" ca="1" si="134"/>
        <v>2.7717028748116399</v>
      </c>
    </row>
    <row r="8605" spans="1:13" x14ac:dyDescent="0.25">
      <c r="A8605" s="9"/>
      <c r="H8605" s="9"/>
      <c r="J8605">
        <v>3</v>
      </c>
      <c r="K8605">
        <f ca="1">SIMULATION!$D$3*SIMULATION!$D$17/$H8602/(SIMULATION!$D$17-$I8602)*(((EXP(-$I8602*$J8605))/(1-EXP(-SIMULATION!$D$4*$I8602)))-(EXP(-SIMULATION!$D$17*$J8605)/(1-EXP(-SIMULATION!$D$4*SIMULATION!$D$17))))</f>
        <v>3.1282443929015509</v>
      </c>
      <c r="L8605">
        <v>0.20453024819136922</v>
      </c>
      <c r="M8605">
        <f t="shared" ca="1" si="134"/>
        <v>3.7680649949849645</v>
      </c>
    </row>
    <row r="8606" spans="1:13" x14ac:dyDescent="0.25">
      <c r="A8606" s="9"/>
      <c r="H8606" s="9"/>
      <c r="J8606">
        <v>4</v>
      </c>
      <c r="K8606">
        <f ca="1">SIMULATION!$D$3*SIMULATION!$D$17/$H8602/(SIMULATION!$D$17-$I8602)*(((EXP(-$I8602*$J8606))/(1-EXP(-SIMULATION!$D$4*$I8602)))-(EXP(-SIMULATION!$D$17*$J8606)/(1-EXP(-SIMULATION!$D$4*SIMULATION!$D$17))))</f>
        <v>3.2002536908803778</v>
      </c>
      <c r="L8606">
        <v>-2.5628118800976159E-4</v>
      </c>
      <c r="M8606">
        <f t="shared" ca="1" si="134"/>
        <v>3.1994335260625464</v>
      </c>
    </row>
    <row r="8607" spans="1:13" x14ac:dyDescent="0.25">
      <c r="A8607" s="9"/>
      <c r="H8607" s="9"/>
      <c r="J8607">
        <v>5</v>
      </c>
      <c r="K8607">
        <f ca="1">SIMULATION!$D$3*SIMULATION!$D$17/$H8602/(SIMULATION!$D$17-$I8602)*(((EXP(-$I8602*$J8607))/(1-EXP(-SIMULATION!$D$4*$I8602)))-(EXP(-SIMULATION!$D$17*$J8607)/(1-EXP(-SIMULATION!$D$4*SIMULATION!$D$17))))</f>
        <v>3.2191377404901997</v>
      </c>
      <c r="L8607">
        <v>0.19059268947277797</v>
      </c>
      <c r="M8607">
        <f t="shared" ca="1" si="134"/>
        <v>3.8326818602335488</v>
      </c>
    </row>
    <row r="8608" spans="1:13" x14ac:dyDescent="0.25">
      <c r="A8608" s="9"/>
      <c r="H8608" s="9"/>
      <c r="J8608">
        <v>6</v>
      </c>
      <c r="K8608">
        <f ca="1">SIMULATION!$D$3*SIMULATION!$D$17/$H8602/(SIMULATION!$D$17-$I8602)*(((EXP(-$I8602*$J8608))/(1-EXP(-SIMULATION!$D$4*$I8602)))-(EXP(-SIMULATION!$D$17*$J8608)/(1-EXP(-SIMULATION!$D$4*SIMULATION!$D$17))))</f>
        <v>3.2045994345293072</v>
      </c>
      <c r="L8608">
        <v>0.28649745218775324</v>
      </c>
      <c r="M8608">
        <f t="shared" ca="1" si="134"/>
        <v>4.1227090078042687</v>
      </c>
    </row>
    <row r="8609" spans="1:13" x14ac:dyDescent="0.25">
      <c r="A8609" s="9"/>
      <c r="H8609" s="9"/>
      <c r="J8609">
        <v>7</v>
      </c>
      <c r="K8609">
        <f ca="1">SIMULATION!$D$3*SIMULATION!$D$17/$H8602/(SIMULATION!$D$17-$I8602)*(((EXP(-$I8602*$J8609))/(1-EXP(-SIMULATION!$D$4*$I8602)))-(EXP(-SIMULATION!$D$17*$J8609)/(1-EXP(-SIMULATION!$D$4*SIMULATION!$D$17))))</f>
        <v>3.1692506918501033</v>
      </c>
      <c r="L8609">
        <v>-5.9826112643702252E-2</v>
      </c>
      <c r="M8609">
        <f t="shared" ca="1" si="134"/>
        <v>2.9796467429633475</v>
      </c>
    </row>
    <row r="8610" spans="1:13" x14ac:dyDescent="0.25">
      <c r="A8610" s="9"/>
      <c r="H8610" s="9"/>
      <c r="J8610">
        <v>8</v>
      </c>
      <c r="K8610">
        <f ca="1">SIMULATION!$D$3*SIMULATION!$D$17/$H8602/(SIMULATION!$D$17-$I8602)*(((EXP(-$I8602*$J8610))/(1-EXP(-SIMULATION!$D$4*$I8602)))-(EXP(-SIMULATION!$D$17*$J8610)/(1-EXP(-SIMULATION!$D$4*SIMULATION!$D$17))))</f>
        <v>3.1211596862268567</v>
      </c>
      <c r="L8610">
        <v>0.30238028449483195</v>
      </c>
      <c r="M8610">
        <f t="shared" ca="1" si="134"/>
        <v>4.0649368401019341</v>
      </c>
    </row>
    <row r="8611" spans="1:13" x14ac:dyDescent="0.25">
      <c r="A8611" s="9"/>
      <c r="H8611" s="9"/>
      <c r="J8611">
        <v>9</v>
      </c>
      <c r="K8611">
        <f ca="1">SIMULATION!$D$3*SIMULATION!$D$17/$H8602/(SIMULATION!$D$17-$I8602)*(((EXP(-$I8602*$J8611))/(1-EXP(-SIMULATION!$D$4*$I8602)))-(EXP(-SIMULATION!$D$17*$J8611)/(1-EXP(-SIMULATION!$D$4*SIMULATION!$D$17))))</f>
        <v>3.0654831650821124</v>
      </c>
      <c r="L8611">
        <v>-0.50507049095138767</v>
      </c>
      <c r="M8611">
        <f t="shared" ca="1" si="134"/>
        <v>1.517198077890876</v>
      </c>
    </row>
    <row r="8612" spans="1:13" x14ac:dyDescent="0.25">
      <c r="A8612" s="9"/>
      <c r="H8612" s="9"/>
      <c r="J8612">
        <v>10</v>
      </c>
      <c r="K8612">
        <f ca="1">SIMULATION!$D$3*SIMULATION!$D$17/$H8602/(SIMULATION!$D$17-$I8602)*(((EXP(-$I8602*$J8612))/(1-EXP(-SIMULATION!$D$4*$I8602)))-(EXP(-SIMULATION!$D$17*$J8612)/(1-EXP(-SIMULATION!$D$4*SIMULATION!$D$17))))</f>
        <v>3.0055124717521782</v>
      </c>
      <c r="L8612">
        <v>-0.27889216792432414</v>
      </c>
      <c r="M8612">
        <f t="shared" ca="1" si="134"/>
        <v>2.1672985827816191</v>
      </c>
    </row>
    <row r="8613" spans="1:13" x14ac:dyDescent="0.25">
      <c r="A8613" s="9"/>
      <c r="H8613" s="9"/>
      <c r="J8613">
        <v>11</v>
      </c>
      <c r="K8613">
        <f ca="1">SIMULATION!$D$3*SIMULATION!$D$17/$H8602/(SIMULATION!$D$17-$I8602)*(((EXP(-$I8602*$J8613))/(1-EXP(-SIMULATION!$D$4*$I8602)))-(EXP(-SIMULATION!$D$17*$J8613)/(1-EXP(-SIMULATION!$D$4*SIMULATION!$D$17))))</f>
        <v>2.9433438549116691</v>
      </c>
      <c r="L8613">
        <v>-0.1194141642864361</v>
      </c>
      <c r="M8613">
        <f t="shared" ca="1" si="134"/>
        <v>2.5918669082697749</v>
      </c>
    </row>
    <row r="8614" spans="1:13" x14ac:dyDescent="0.25">
      <c r="A8614" s="9"/>
      <c r="H8614" s="9"/>
      <c r="J8614">
        <v>12</v>
      </c>
      <c r="K8614">
        <f ca="1">SIMULATION!$D$3*SIMULATION!$D$17/$H8602/(SIMULATION!$D$17-$I8602)*(((EXP(-$I8602*$J8614))/(1-EXP(-SIMULATION!$D$4*$I8602)))-(EXP(-SIMULATION!$D$17*$J8614)/(1-EXP(-SIMULATION!$D$4*SIMULATION!$D$17))))</f>
        <v>2.8803080122492042</v>
      </c>
      <c r="L8614">
        <v>0.29651588973733078</v>
      </c>
      <c r="M8614">
        <f t="shared" ca="1" si="134"/>
        <v>3.7343651052188398</v>
      </c>
    </row>
    <row r="8615" spans="1:13" x14ac:dyDescent="0.25">
      <c r="A8615" s="9"/>
      <c r="H8615" s="9"/>
      <c r="J8615">
        <v>13</v>
      </c>
      <c r="K8615">
        <f ca="1">SIMULATION!$D$3*SIMULATION!$D$17/$H8602/(SIMULATION!$D$17-$I8602)*(((EXP(-$I8602*$J8615))/(1-EXP(-SIMULATION!$D$4*$I8602)))-(EXP(-SIMULATION!$D$17*$J8615)/(1-EXP(-SIMULATION!$D$4*SIMULATION!$D$17))))</f>
        <v>2.8172453457631903</v>
      </c>
      <c r="L8615">
        <v>-0.46205983558376179</v>
      </c>
      <c r="M8615">
        <f t="shared" ca="1" si="134"/>
        <v>1.5155094245007326</v>
      </c>
    </row>
    <row r="8616" spans="1:13" x14ac:dyDescent="0.25">
      <c r="A8616" s="9"/>
      <c r="H8616" s="9"/>
      <c r="J8616">
        <v>14</v>
      </c>
      <c r="K8616">
        <f ca="1">SIMULATION!$D$3*SIMULATION!$D$17/$H8602/(SIMULATION!$D$17-$I8602)*(((EXP(-$I8602*$J8616))/(1-EXP(-SIMULATION!$D$4*$I8602)))-(EXP(-SIMULATION!$D$17*$J8616)/(1-EXP(-SIMULATION!$D$4*SIMULATION!$D$17))))</f>
        <v>2.7546823454714495</v>
      </c>
      <c r="L8616">
        <v>-9.3051961507065906E-2</v>
      </c>
      <c r="M8616">
        <f t="shared" ca="1" si="134"/>
        <v>2.4983537498964461</v>
      </c>
    </row>
    <row r="8617" spans="1:13" x14ac:dyDescent="0.25">
      <c r="A8617" s="9"/>
      <c r="H8617" s="9"/>
      <c r="J8617">
        <v>15</v>
      </c>
      <c r="K8617">
        <f ca="1">SIMULATION!$D$3*SIMULATION!$D$17/$H8602/(SIMULATION!$D$17-$I8602)*(((EXP(-$I8602*$J8617))/(1-EXP(-SIMULATION!$D$4*$I8602)))-(EXP(-SIMULATION!$D$17*$J8617)/(1-EXP(-SIMULATION!$D$4*SIMULATION!$D$17))))</f>
        <v>2.6929446139579425</v>
      </c>
      <c r="L8617">
        <v>-0.24229859171222107</v>
      </c>
      <c r="M8617">
        <f t="shared" ca="1" si="134"/>
        <v>2.0404479264369222</v>
      </c>
    </row>
    <row r="8618" spans="1:13" x14ac:dyDescent="0.25">
      <c r="A8618" s="9"/>
      <c r="H8618" s="9"/>
      <c r="J8618">
        <v>16</v>
      </c>
      <c r="K8618">
        <f ca="1">SIMULATION!$D$3*SIMULATION!$D$17/$H8602/(SIMULATION!$D$17-$I8602)*(((EXP(-$I8602*$J8618))/(1-EXP(-SIMULATION!$D$4*$I8602)))-(EXP(-SIMULATION!$D$17*$J8618)/(1-EXP(-SIMULATION!$D$4*SIMULATION!$D$17))))</f>
        <v>2.6322292889761005</v>
      </c>
      <c r="L8618">
        <v>-0.4352386250155631</v>
      </c>
      <c r="M8618">
        <f t="shared" ca="1" si="134"/>
        <v>1.4865814325164493</v>
      </c>
    </row>
    <row r="8619" spans="1:13" x14ac:dyDescent="0.25">
      <c r="A8619" s="9"/>
      <c r="H8619" s="9"/>
      <c r="J8619">
        <v>17</v>
      </c>
      <c r="K8619">
        <f ca="1">SIMULATION!$D$3*SIMULATION!$D$17/$H8602/(SIMULATION!$D$17-$I8602)*(((EXP(-$I8602*$J8619))/(1-EXP(-SIMULATION!$D$4*$I8602)))-(EXP(-SIMULATION!$D$17*$J8619)/(1-EXP(-SIMULATION!$D$4*SIMULATION!$D$17))))</f>
        <v>2.5726514474841324</v>
      </c>
      <c r="L8619">
        <v>-7.4610487811394288E-2</v>
      </c>
      <c r="M8619">
        <f t="shared" ca="1" si="134"/>
        <v>2.3807046680186517</v>
      </c>
    </row>
    <row r="8620" spans="1:13" x14ac:dyDescent="0.25">
      <c r="A8620" s="9"/>
      <c r="H8620" s="9"/>
      <c r="J8620">
        <v>18</v>
      </c>
      <c r="K8620">
        <f ca="1">SIMULATION!$D$3*SIMULATION!$D$17/$H8602/(SIMULATION!$D$17-$I8602)*(((EXP(-$I8602*$J8620))/(1-EXP(-SIMULATION!$D$4*$I8602)))-(EXP(-SIMULATION!$D$17*$J8620)/(1-EXP(-SIMULATION!$D$4*SIMULATION!$D$17))))</f>
        <v>2.5142738364900277</v>
      </c>
      <c r="L8620">
        <v>0.19134179142221927</v>
      </c>
      <c r="M8620">
        <f t="shared" ca="1" si="134"/>
        <v>2.9953594964900456</v>
      </c>
    </row>
    <row r="8621" spans="1:13" x14ac:dyDescent="0.25">
      <c r="A8621" s="9"/>
      <c r="H8621" s="9"/>
      <c r="J8621">
        <v>19</v>
      </c>
      <c r="K8621">
        <f ca="1">SIMULATION!$D$3*SIMULATION!$D$17/$H8602/(SIMULATION!$D$17-$I8602)*(((EXP(-$I8602*$J8621))/(1-EXP(-SIMULATION!$D$4*$I8602)))-(EXP(-SIMULATION!$D$17*$J8621)/(1-EXP(-SIMULATION!$D$4*SIMULATION!$D$17))))</f>
        <v>2.457125919447968</v>
      </c>
      <c r="L8621">
        <v>0.6434710410995701</v>
      </c>
      <c r="M8621">
        <f t="shared" ca="1" si="134"/>
        <v>4.0382152929478901</v>
      </c>
    </row>
    <row r="8622" spans="1:13" x14ac:dyDescent="0.25">
      <c r="A8622" s="9"/>
      <c r="H8622" s="9"/>
      <c r="J8622">
        <v>20</v>
      </c>
      <c r="K8622">
        <f ca="1">SIMULATION!$D$3*SIMULATION!$D$17/$H8602/(SIMULATION!$D$17-$I8602)*(((EXP(-$I8602*$J8622))/(1-EXP(-SIMULATION!$D$4*$I8602)))-(EXP(-SIMULATION!$D$17*$J8622)/(1-EXP(-SIMULATION!$D$4*SIMULATION!$D$17))))</f>
        <v>2.4012160759341077</v>
      </c>
      <c r="L8622">
        <v>-0.67619760215642033</v>
      </c>
      <c r="M8622">
        <f t="shared" ca="1" si="134"/>
        <v>0.7775195231280152</v>
      </c>
    </row>
    <row r="8623" spans="1:13" x14ac:dyDescent="0.25">
      <c r="A8623" s="9"/>
      <c r="H8623" s="9"/>
      <c r="J8623">
        <v>21</v>
      </c>
      <c r="K8623">
        <f ca="1">SIMULATION!$D$3*SIMULATION!$D$17/$H8602/(SIMULATION!$D$17-$I8602)*(((EXP(-$I8602*$J8623))/(1-EXP(-SIMULATION!$D$4*$I8602)))-(EXP(-SIMULATION!$D$17*$J8623)/(1-EXP(-SIMULATION!$D$4*SIMULATION!$D$17))))</f>
        <v>2.3465394139079421</v>
      </c>
      <c r="L8623">
        <v>0.17558359046654756</v>
      </c>
      <c r="M8623">
        <f t="shared" ca="1" si="134"/>
        <v>2.7585532293731667</v>
      </c>
    </row>
    <row r="8624" spans="1:13" x14ac:dyDescent="0.25">
      <c r="A8624" s="9"/>
      <c r="H8624" s="9"/>
      <c r="J8624">
        <v>22</v>
      </c>
      <c r="K8624">
        <f ca="1">SIMULATION!$D$3*SIMULATION!$D$17/$H8602/(SIMULATION!$D$17-$I8602)*(((EXP(-$I8602*$J8624))/(1-EXP(-SIMULATION!$D$4*$I8602)))-(EXP(-SIMULATION!$D$17*$J8624)/(1-EXP(-SIMULATION!$D$4*SIMULATION!$D$17))))</f>
        <v>2.2930827705393857</v>
      </c>
      <c r="L8624">
        <v>-7.8125480725001487E-2</v>
      </c>
      <c r="M8624">
        <f t="shared" ca="1" si="134"/>
        <v>2.113934576748778</v>
      </c>
    </row>
    <row r="8625" spans="1:13" x14ac:dyDescent="0.25">
      <c r="A8625" s="9"/>
      <c r="H8625" s="9"/>
      <c r="J8625">
        <v>23</v>
      </c>
      <c r="K8625">
        <f ca="1">SIMULATION!$D$3*SIMULATION!$D$17/$H8602/(SIMULATION!$D$17-$I8602)*(((EXP(-$I8602*$J8625))/(1-EXP(-SIMULATION!$D$4*$I8602)))-(EXP(-SIMULATION!$D$17*$J8625)/(1-EXP(-SIMULATION!$D$4*SIMULATION!$D$17))))</f>
        <v>2.240827911525002</v>
      </c>
      <c r="L8625">
        <v>-0.10980905352149038</v>
      </c>
      <c r="M8625">
        <f t="shared" ca="1" si="134"/>
        <v>1.9947647194559035</v>
      </c>
    </row>
    <row r="8626" spans="1:13" x14ac:dyDescent="0.25">
      <c r="A8626" s="9"/>
      <c r="H8626" s="9"/>
      <c r="J8626">
        <v>24</v>
      </c>
      <c r="K8626">
        <f ca="1">SIMULATION!$D$3*SIMULATION!$D$17/$H8602/(SIMULATION!$D$17-$I8602)*(((EXP(-$I8602*$J8626))/(1-EXP(-SIMULATION!$D$4*$I8602)))-(EXP(-SIMULATION!$D$17*$J8626)/(1-EXP(-SIMULATION!$D$4*SIMULATION!$D$17))))</f>
        <v>2.1897535760740037</v>
      </c>
      <c r="L8626">
        <v>-4.2500072316696294E-2</v>
      </c>
      <c r="M8626">
        <f t="shared" ca="1" si="134"/>
        <v>2.0966888907351144</v>
      </c>
    </row>
    <row r="8627" spans="1:13" x14ac:dyDescent="0.25">
      <c r="A8627" s="9">
        <v>346</v>
      </c>
      <c r="B8627" s="2">
        <f ca="1">NORMINV(RAND(),SIMULATION!D7,SIMULATION!D8)</f>
        <v>64.478594729345687</v>
      </c>
      <c r="C8627" s="2">
        <v>2</v>
      </c>
      <c r="D8627" s="2">
        <f ca="1">SIMULATION!$D$11*(1+(SIMULATION!$D$12*LN(1+$C8627)))*(1+(SIMULATION!$D$13*(($B8627/63.5)-1)))</f>
        <v>10.310733426730108</v>
      </c>
      <c r="E8627" s="2">
        <v>-0.42304721678480595</v>
      </c>
      <c r="F8627" s="2">
        <f ca="1">D8627*(1+E8627)</f>
        <v>5.9488063475418711</v>
      </c>
      <c r="G8627" s="2">
        <v>-0.52303511549325021</v>
      </c>
      <c r="H8627" s="9">
        <f>SIMULATION!$D$15*EXP($G$8627)</f>
        <v>130.84624135021227</v>
      </c>
      <c r="I8627" s="2">
        <f ca="1">$F8627/$H8627</f>
        <v>4.5464098060102362E-2</v>
      </c>
      <c r="J8627">
        <v>0</v>
      </c>
      <c r="K8627">
        <f ca="1">SIMULATION!$D$3*SIMULATION!$D$17/$H8627/(SIMULATION!$D$17-$I8627)*(((EXP(-$I8627*$J8627))/(1-EXP(-SIMULATION!$D$4*$I8627)))-(EXP(-SIMULATION!$D$17*$J8627)/(1-EXP(-SIMULATION!$D$4*SIMULATION!$D$17))))</f>
        <v>2.367194062557016</v>
      </c>
      <c r="L8627">
        <v>-0.22795315629739885</v>
      </c>
      <c r="M8627">
        <f t="shared" ca="1" si="134"/>
        <v>1.8275847044286819</v>
      </c>
    </row>
    <row r="8628" spans="1:13" x14ac:dyDescent="0.25">
      <c r="A8628" s="9"/>
      <c r="H8628" s="9"/>
      <c r="J8628">
        <v>1</v>
      </c>
      <c r="K8628">
        <f ca="1">SIMULATION!$D$3*SIMULATION!$D$17/$H8627/(SIMULATION!$D$17-$I8627)*(((EXP(-$I8627*$J8628))/(1-EXP(-SIMULATION!$D$4*$I8627)))-(EXP(-SIMULATION!$D$17*$J8628)/(1-EXP(-SIMULATION!$D$4*SIMULATION!$D$17))))</f>
        <v>3.7354921272572557</v>
      </c>
      <c r="L8628">
        <v>0.47399835285121694</v>
      </c>
      <c r="M8628">
        <f t="shared" ca="1" si="134"/>
        <v>5.5061092426658833</v>
      </c>
    </row>
    <row r="8629" spans="1:13" x14ac:dyDescent="0.25">
      <c r="A8629" s="9"/>
      <c r="H8629" s="9"/>
      <c r="J8629">
        <v>2</v>
      </c>
      <c r="K8629">
        <f ca="1">SIMULATION!$D$3*SIMULATION!$D$17/$H8627/(SIMULATION!$D$17-$I8627)*(((EXP(-$I8627*$J8629))/(1-EXP(-SIMULATION!$D$4*$I8627)))-(EXP(-SIMULATION!$D$17*$J8629)/(1-EXP(-SIMULATION!$D$4*SIMULATION!$D$17))))</f>
        <v>4.513725457862658</v>
      </c>
      <c r="L8629">
        <v>0.61574603369783165</v>
      </c>
      <c r="M8629">
        <f t="shared" ca="1" si="134"/>
        <v>7.2930340057425189</v>
      </c>
    </row>
    <row r="8630" spans="1:13" x14ac:dyDescent="0.25">
      <c r="A8630" s="9"/>
      <c r="H8630" s="9"/>
      <c r="J8630">
        <v>3</v>
      </c>
      <c r="K8630">
        <f ca="1">SIMULATION!$D$3*SIMULATION!$D$17/$H8627/(SIMULATION!$D$17-$I8627)*(((EXP(-$I8627*$J8630))/(1-EXP(-SIMULATION!$D$4*$I8627)))-(EXP(-SIMULATION!$D$17*$J8630)/(1-EXP(-SIMULATION!$D$4*SIMULATION!$D$17))))</f>
        <v>4.9182136020280955</v>
      </c>
      <c r="L8630">
        <v>0.15704841329697497</v>
      </c>
      <c r="M8630">
        <f t="shared" ca="1" si="134"/>
        <v>5.6906112444822075</v>
      </c>
    </row>
    <row r="8631" spans="1:13" x14ac:dyDescent="0.25">
      <c r="A8631" s="9"/>
      <c r="H8631" s="9"/>
      <c r="J8631">
        <v>4</v>
      </c>
      <c r="K8631">
        <f ca="1">SIMULATION!$D$3*SIMULATION!$D$17/$H8627/(SIMULATION!$D$17-$I8627)*(((EXP(-$I8627*$J8631))/(1-EXP(-SIMULATION!$D$4*$I8627)))-(EXP(-SIMULATION!$D$17*$J8631)/(1-EXP(-SIMULATION!$D$4*SIMULATION!$D$17))))</f>
        <v>5.0873845869581151</v>
      </c>
      <c r="L8631">
        <v>-0.61215076695072002</v>
      </c>
      <c r="M8631">
        <f t="shared" ca="1" si="134"/>
        <v>1.9731382102784329</v>
      </c>
    </row>
    <row r="8632" spans="1:13" x14ac:dyDescent="0.25">
      <c r="A8632" s="9"/>
      <c r="H8632" s="9"/>
      <c r="J8632">
        <v>5</v>
      </c>
      <c r="K8632">
        <f ca="1">SIMULATION!$D$3*SIMULATION!$D$17/$H8627/(SIMULATION!$D$17-$I8627)*(((EXP(-$I8627*$J8632))/(1-EXP(-SIMULATION!$D$4*$I8627)))-(EXP(-SIMULATION!$D$17*$J8632)/(1-EXP(-SIMULATION!$D$4*SIMULATION!$D$17))))</f>
        <v>5.109760320323768</v>
      </c>
      <c r="L8632">
        <v>0.29804374471870759</v>
      </c>
      <c r="M8632">
        <f t="shared" ca="1" si="134"/>
        <v>6.6326924208081266</v>
      </c>
    </row>
    <row r="8633" spans="1:13" x14ac:dyDescent="0.25">
      <c r="A8633" s="9"/>
      <c r="H8633" s="9"/>
      <c r="J8633">
        <v>6</v>
      </c>
      <c r="K8633">
        <f ca="1">SIMULATION!$D$3*SIMULATION!$D$17/$H8627/(SIMULATION!$D$17-$I8627)*(((EXP(-$I8627*$J8633))/(1-EXP(-SIMULATION!$D$4*$I8627)))-(EXP(-SIMULATION!$D$17*$J8633)/(1-EXP(-SIMULATION!$D$4*SIMULATION!$D$17))))</f>
        <v>5.0418899297450865</v>
      </c>
      <c r="L8633">
        <v>2.583007773789919E-2</v>
      </c>
      <c r="M8633">
        <f t="shared" ca="1" si="134"/>
        <v>5.1721223385763331</v>
      </c>
    </row>
    <row r="8634" spans="1:13" x14ac:dyDescent="0.25">
      <c r="A8634" s="9"/>
      <c r="H8634" s="9"/>
      <c r="J8634">
        <v>7</v>
      </c>
      <c r="K8634">
        <f ca="1">SIMULATION!$D$3*SIMULATION!$D$17/$H8627/(SIMULATION!$D$17-$I8627)*(((EXP(-$I8627*$J8634))/(1-EXP(-SIMULATION!$D$4*$I8627)))-(EXP(-SIMULATION!$D$17*$J8634)/(1-EXP(-SIMULATION!$D$4*SIMULATION!$D$17))))</f>
        <v>4.919841514385114</v>
      </c>
      <c r="L8634">
        <v>2.652762751122378E-2</v>
      </c>
      <c r="M8634">
        <f t="shared" ca="1" si="134"/>
        <v>5.0503532374929776</v>
      </c>
    </row>
    <row r="8635" spans="1:13" x14ac:dyDescent="0.25">
      <c r="A8635" s="9"/>
      <c r="H8635" s="9"/>
      <c r="J8635">
        <v>8</v>
      </c>
      <c r="K8635">
        <f ca="1">SIMULATION!$D$3*SIMULATION!$D$17/$H8627/(SIMULATION!$D$17-$I8627)*(((EXP(-$I8627*$J8635))/(1-EXP(-SIMULATION!$D$4*$I8627)))-(EXP(-SIMULATION!$D$17*$J8635)/(1-EXP(-SIMULATION!$D$4*SIMULATION!$D$17))))</f>
        <v>4.7665659869915009</v>
      </c>
      <c r="L8635">
        <v>-8.6833385383726522E-2</v>
      </c>
      <c r="M8635">
        <f t="shared" ca="1" si="134"/>
        <v>4.3526689256861051</v>
      </c>
    </row>
    <row r="8636" spans="1:13" x14ac:dyDescent="0.25">
      <c r="A8636" s="9"/>
      <c r="H8636" s="9"/>
      <c r="J8636">
        <v>9</v>
      </c>
      <c r="K8636">
        <f ca="1">SIMULATION!$D$3*SIMULATION!$D$17/$H8627/(SIMULATION!$D$17-$I8627)*(((EXP(-$I8627*$J8636))/(1-EXP(-SIMULATION!$D$4*$I8627)))-(EXP(-SIMULATION!$D$17*$J8636)/(1-EXP(-SIMULATION!$D$4*SIMULATION!$D$17))))</f>
        <v>4.5966156669039204</v>
      </c>
      <c r="L8636">
        <v>1.8567932779446905E-2</v>
      </c>
      <c r="M8636">
        <f t="shared" ca="1" si="134"/>
        <v>4.6819653176199454</v>
      </c>
    </row>
    <row r="8637" spans="1:13" x14ac:dyDescent="0.25">
      <c r="A8637" s="9"/>
      <c r="H8637" s="9"/>
      <c r="J8637">
        <v>10</v>
      </c>
      <c r="K8637">
        <f ca="1">SIMULATION!$D$3*SIMULATION!$D$17/$H8627/(SIMULATION!$D$17-$I8627)*(((EXP(-$I8627*$J8637))/(1-EXP(-SIMULATION!$D$4*$I8627)))-(EXP(-SIMULATION!$D$17*$J8637)/(1-EXP(-SIMULATION!$D$4*SIMULATION!$D$17))))</f>
        <v>4.419167748186501</v>
      </c>
      <c r="L8637">
        <v>1.3342700745991368E-2</v>
      </c>
      <c r="M8637">
        <f t="shared" ca="1" si="134"/>
        <v>4.4781313809968903</v>
      </c>
    </row>
    <row r="8638" spans="1:13" x14ac:dyDescent="0.25">
      <c r="A8638" s="9"/>
      <c r="H8638" s="9"/>
      <c r="J8638">
        <v>11</v>
      </c>
      <c r="K8638">
        <f ca="1">SIMULATION!$D$3*SIMULATION!$D$17/$H8627/(SIMULATION!$D$17-$I8627)*(((EXP(-$I8627*$J8638))/(1-EXP(-SIMULATION!$D$4*$I8627)))-(EXP(-SIMULATION!$D$17*$J8638)/(1-EXP(-SIMULATION!$D$4*SIMULATION!$D$17))))</f>
        <v>4.23996150484842</v>
      </c>
      <c r="L8638">
        <v>0.34905299014361058</v>
      </c>
      <c r="M8638">
        <f t="shared" ca="1" si="134"/>
        <v>5.7199327462095635</v>
      </c>
    </row>
    <row r="8639" spans="1:13" x14ac:dyDescent="0.25">
      <c r="A8639" s="9"/>
      <c r="H8639" s="9"/>
      <c r="J8639">
        <v>12</v>
      </c>
      <c r="K8639">
        <f ca="1">SIMULATION!$D$3*SIMULATION!$D$17/$H8627/(SIMULATION!$D$17-$I8627)*(((EXP(-$I8627*$J8639))/(1-EXP(-SIMULATION!$D$4*$I8627)))-(EXP(-SIMULATION!$D$17*$J8639)/(1-EXP(-SIMULATION!$D$4*SIMULATION!$D$17))))</f>
        <v>4.0625394060456985</v>
      </c>
      <c r="L8639">
        <v>9.4703561562446748E-2</v>
      </c>
      <c r="M8639">
        <f t="shared" ca="1" si="134"/>
        <v>4.4472763567860127</v>
      </c>
    </row>
    <row r="8640" spans="1:13" x14ac:dyDescent="0.25">
      <c r="A8640" s="9"/>
      <c r="H8640" s="9"/>
      <c r="J8640">
        <v>13</v>
      </c>
      <c r="K8640">
        <f ca="1">SIMULATION!$D$3*SIMULATION!$D$17/$H8627/(SIMULATION!$D$17-$I8627)*(((EXP(-$I8627*$J8640))/(1-EXP(-SIMULATION!$D$4*$I8627)))-(EXP(-SIMULATION!$D$17*$J8640)/(1-EXP(-SIMULATION!$D$4*SIMULATION!$D$17))))</f>
        <v>3.8890421729202713</v>
      </c>
      <c r="L8640">
        <v>0.7534910964807453</v>
      </c>
      <c r="M8640">
        <f t="shared" ca="1" si="134"/>
        <v>6.8194008240538269</v>
      </c>
    </row>
    <row r="8641" spans="1:13" x14ac:dyDescent="0.25">
      <c r="A8641" s="9"/>
      <c r="H8641" s="9"/>
      <c r="J8641">
        <v>14</v>
      </c>
      <c r="K8641">
        <f ca="1">SIMULATION!$D$3*SIMULATION!$D$17/$H8627/(SIMULATION!$D$17-$I8627)*(((EXP(-$I8627*$J8641))/(1-EXP(-SIMULATION!$D$4*$I8627)))-(EXP(-SIMULATION!$D$17*$J8641)/(1-EXP(-SIMULATION!$D$4*SIMULATION!$D$17))))</f>
        <v>3.720718002852704</v>
      </c>
      <c r="L8641">
        <v>8.8612288118054092E-2</v>
      </c>
      <c r="M8641">
        <f t="shared" ca="1" si="134"/>
        <v>4.0504193385275187</v>
      </c>
    </row>
    <row r="8642" spans="1:13" x14ac:dyDescent="0.25">
      <c r="A8642" s="9"/>
      <c r="H8642" s="9"/>
      <c r="J8642">
        <v>15</v>
      </c>
      <c r="K8642">
        <f ca="1">SIMULATION!$D$3*SIMULATION!$D$17/$H8627/(SIMULATION!$D$17-$I8627)*(((EXP(-$I8627*$J8642))/(1-EXP(-SIMULATION!$D$4*$I8627)))-(EXP(-SIMULATION!$D$17*$J8642)/(1-EXP(-SIMULATION!$D$4*SIMULATION!$D$17))))</f>
        <v>3.5582486371426794</v>
      </c>
      <c r="L8642">
        <v>-0.16354043997231638</v>
      </c>
      <c r="M8642">
        <f t="shared" ca="1" si="134"/>
        <v>2.9763310894934705</v>
      </c>
    </row>
    <row r="8643" spans="1:13" x14ac:dyDescent="0.25">
      <c r="A8643" s="9"/>
      <c r="H8643" s="9"/>
      <c r="J8643">
        <v>16</v>
      </c>
      <c r="K8643">
        <f ca="1">SIMULATION!$D$3*SIMULATION!$D$17/$H8627/(SIMULATION!$D$17-$I8627)*(((EXP(-$I8627*$J8643))/(1-EXP(-SIMULATION!$D$4*$I8627)))-(EXP(-SIMULATION!$D$17*$J8643)/(1-EXP(-SIMULATION!$D$4*SIMULATION!$D$17))))</f>
        <v>3.4019580688713584</v>
      </c>
      <c r="L8643">
        <v>0.1053720871760527</v>
      </c>
      <c r="M8643">
        <f t="shared" ref="M8643:M8706" ca="1" si="135">$K8643*(1+$L8643)</f>
        <v>3.7604294910737468</v>
      </c>
    </row>
    <row r="8644" spans="1:13" x14ac:dyDescent="0.25">
      <c r="A8644" s="9"/>
      <c r="H8644" s="9"/>
      <c r="J8644">
        <v>17</v>
      </c>
      <c r="K8644">
        <f ca="1">SIMULATION!$D$3*SIMULATION!$D$17/$H8627/(SIMULATION!$D$17-$I8627)*(((EXP(-$I8627*$J8644))/(1-EXP(-SIMULATION!$D$4*$I8627)))-(EXP(-SIMULATION!$D$17*$J8644)/(1-EXP(-SIMULATION!$D$4*SIMULATION!$D$17))))</f>
        <v>3.2519460545979997</v>
      </c>
      <c r="L8644">
        <v>0.18470025611087929</v>
      </c>
      <c r="M8644">
        <f t="shared" ca="1" si="135"/>
        <v>3.8525813237410134</v>
      </c>
    </row>
    <row r="8645" spans="1:13" x14ac:dyDescent="0.25">
      <c r="A8645" s="9"/>
      <c r="H8645" s="9"/>
      <c r="J8645">
        <v>18</v>
      </c>
      <c r="K8645">
        <f ca="1">SIMULATION!$D$3*SIMULATION!$D$17/$H8627/(SIMULATION!$D$17-$I8627)*(((EXP(-$I8627*$J8645))/(1-EXP(-SIMULATION!$D$4*$I8627)))-(EXP(-SIMULATION!$D$17*$J8645)/(1-EXP(-SIMULATION!$D$4*SIMULATION!$D$17))))</f>
        <v>3.1081734489004087</v>
      </c>
      <c r="L8645">
        <v>-0.19885237343891743</v>
      </c>
      <c r="M8645">
        <f t="shared" ca="1" si="135"/>
        <v>2.4901057815267369</v>
      </c>
    </row>
    <row r="8646" spans="1:13" x14ac:dyDescent="0.25">
      <c r="A8646" s="9"/>
      <c r="H8646" s="9"/>
      <c r="J8646">
        <v>19</v>
      </c>
      <c r="K8646">
        <f ca="1">SIMULATION!$D$3*SIMULATION!$D$17/$H8627/(SIMULATION!$D$17-$I8627)*(((EXP(-$I8627*$J8646))/(1-EXP(-SIMULATION!$D$4*$I8627)))-(EXP(-SIMULATION!$D$17*$J8646)/(1-EXP(-SIMULATION!$D$4*SIMULATION!$D$17))))</f>
        <v>2.9705166757354675</v>
      </c>
      <c r="L8646">
        <v>-0.34468244914327151</v>
      </c>
      <c r="M8646">
        <f t="shared" ca="1" si="135"/>
        <v>1.9466317127220374</v>
      </c>
    </row>
    <row r="8647" spans="1:13" x14ac:dyDescent="0.25">
      <c r="A8647" s="9"/>
      <c r="H8647" s="9"/>
      <c r="J8647">
        <v>20</v>
      </c>
      <c r="K8647">
        <f ca="1">SIMULATION!$D$3*SIMULATION!$D$17/$H8627/(SIMULATION!$D$17-$I8627)*(((EXP(-$I8627*$J8647))/(1-EXP(-SIMULATION!$D$4*$I8627)))-(EXP(-SIMULATION!$D$17*$J8647)/(1-EXP(-SIMULATION!$D$4*SIMULATION!$D$17))))</f>
        <v>2.8388024313954974</v>
      </c>
      <c r="L8647">
        <v>-4.0038870738441666E-2</v>
      </c>
      <c r="M8647">
        <f t="shared" ca="1" si="135"/>
        <v>2.725139987792879</v>
      </c>
    </row>
    <row r="8648" spans="1:13" x14ac:dyDescent="0.25">
      <c r="A8648" s="9"/>
      <c r="H8648" s="9"/>
      <c r="J8648">
        <v>21</v>
      </c>
      <c r="K8648">
        <f ca="1">SIMULATION!$D$3*SIMULATION!$D$17/$H8627/(SIMULATION!$D$17-$I8627)*(((EXP(-$I8627*$J8648))/(1-EXP(-SIMULATION!$D$4*$I8627)))-(EXP(-SIMULATION!$D$17*$J8648)/(1-EXP(-SIMULATION!$D$4*SIMULATION!$D$17))))</f>
        <v>2.7128297284411933</v>
      </c>
      <c r="L8648">
        <v>0.21014370731222495</v>
      </c>
      <c r="M8648">
        <f t="shared" ca="1" si="135"/>
        <v>3.2829138248826424</v>
      </c>
    </row>
    <row r="8649" spans="1:13" x14ac:dyDescent="0.25">
      <c r="A8649" s="9"/>
      <c r="H8649" s="9"/>
      <c r="J8649">
        <v>22</v>
      </c>
      <c r="K8649">
        <f ca="1">SIMULATION!$D$3*SIMULATION!$D$17/$H8627/(SIMULATION!$D$17-$I8627)*(((EXP(-$I8627*$J8649))/(1-EXP(-SIMULATION!$D$4*$I8627)))-(EXP(-SIMULATION!$D$17*$J8649)/(1-EXP(-SIMULATION!$D$4*SIMULATION!$D$17))))</f>
        <v>2.5923838360726172</v>
      </c>
      <c r="L8649">
        <v>-0.25813458505475362</v>
      </c>
      <c r="M8649">
        <f t="shared" ca="1" si="135"/>
        <v>1.9231999102453619</v>
      </c>
    </row>
    <row r="8650" spans="1:13" x14ac:dyDescent="0.25">
      <c r="A8650" s="9"/>
      <c r="H8650" s="9"/>
      <c r="J8650">
        <v>23</v>
      </c>
      <c r="K8650">
        <f ca="1">SIMULATION!$D$3*SIMULATION!$D$17/$H8627/(SIMULATION!$D$17-$I8627)*(((EXP(-$I8627*$J8650))/(1-EXP(-SIMULATION!$D$4*$I8627)))-(EXP(-SIMULATION!$D$17*$J8650)/(1-EXP(-SIMULATION!$D$4*SIMULATION!$D$17))))</f>
        <v>2.4772450358042533</v>
      </c>
      <c r="L8650">
        <v>-2.4913096625581537E-2</v>
      </c>
      <c r="M8650">
        <f t="shared" ca="1" si="135"/>
        <v>2.4155291908620198</v>
      </c>
    </row>
    <row r="8651" spans="1:13" x14ac:dyDescent="0.25">
      <c r="A8651" s="9"/>
      <c r="H8651" s="9"/>
      <c r="J8651">
        <v>24</v>
      </c>
      <c r="K8651">
        <f ca="1">SIMULATION!$D$3*SIMULATION!$D$17/$H8627/(SIMULATION!$D$17-$I8627)*(((EXP(-$I8627*$J8651))/(1-EXP(-SIMULATION!$D$4*$I8627)))-(EXP(-SIMULATION!$D$17*$J8651)/(1-EXP(-SIMULATION!$D$4*SIMULATION!$D$17))))</f>
        <v>2.3671940625570169</v>
      </c>
      <c r="L8651">
        <v>-0.37168276319587568</v>
      </c>
      <c r="M8651">
        <f t="shared" ca="1" si="135"/>
        <v>1.4873488323649542</v>
      </c>
    </row>
    <row r="8652" spans="1:13" x14ac:dyDescent="0.25">
      <c r="A8652" s="9">
        <v>347</v>
      </c>
      <c r="B8652" s="2">
        <f ca="1">NORMINV(RAND(),SIMULATION!D7,SIMULATION!D8)</f>
        <v>68.041568556381108</v>
      </c>
      <c r="C8652" s="2">
        <v>2</v>
      </c>
      <c r="D8652" s="2">
        <f ca="1">SIMULATION!$D$11*(1+(SIMULATION!$D$12*LN(1+$C8652)))*(1+(SIMULATION!$D$13*(($B8652/63.5)-1)))</f>
        <v>10.575326052732688</v>
      </c>
      <c r="E8652" s="2">
        <v>-0.30604748932164993</v>
      </c>
      <c r="F8652" s="2">
        <f ca="1">D8652*(1+E8652)</f>
        <v>7.3387740655360147</v>
      </c>
      <c r="G8652" s="2">
        <v>0.71980018970957982</v>
      </c>
      <c r="H8652" s="9">
        <f>SIMULATION!$D$15*EXP($G$8652)</f>
        <v>453.43784724879214</v>
      </c>
      <c r="I8652" s="2">
        <f ca="1">$F8652/$H8652</f>
        <v>1.6184740885798573E-2</v>
      </c>
      <c r="J8652">
        <v>0</v>
      </c>
      <c r="K8652">
        <f ca="1">SIMULATION!$D$3*SIMULATION!$D$17/$H8652/(SIMULATION!$D$17-$I8652)*(((EXP(-$I8652*$J8652))/(1-EXP(-SIMULATION!$D$4*$I8652)))-(EXP(-SIMULATION!$D$17*$J8652)/(1-EXP(-SIMULATION!$D$4*SIMULATION!$D$17))))</f>
        <v>2.6517879343303852</v>
      </c>
      <c r="L8652">
        <v>0.39094636690867074</v>
      </c>
      <c r="M8652">
        <f t="shared" ca="1" si="135"/>
        <v>3.6884947930690983</v>
      </c>
    </row>
    <row r="8653" spans="1:13" x14ac:dyDescent="0.25">
      <c r="A8653" s="9"/>
      <c r="H8653" s="9"/>
      <c r="J8653">
        <v>1</v>
      </c>
      <c r="K8653">
        <f ca="1">SIMULATION!$D$3*SIMULATION!$D$17/$H8652/(SIMULATION!$D$17-$I8652)*(((EXP(-$I8652*$J8653))/(1-EXP(-SIMULATION!$D$4*$I8652)))-(EXP(-SIMULATION!$D$17*$J8653)/(1-EXP(-SIMULATION!$D$4*SIMULATION!$D$17))))</f>
        <v>3.0411239358290172</v>
      </c>
      <c r="L8653">
        <v>0.17487755151772941</v>
      </c>
      <c r="M8653">
        <f t="shared" ca="1" si="135"/>
        <v>3.5729482435887561</v>
      </c>
    </row>
    <row r="8654" spans="1:13" x14ac:dyDescent="0.25">
      <c r="A8654" s="9"/>
      <c r="H8654" s="9"/>
      <c r="J8654">
        <v>2</v>
      </c>
      <c r="K8654">
        <f ca="1">SIMULATION!$D$3*SIMULATION!$D$17/$H8652/(SIMULATION!$D$17-$I8652)*(((EXP(-$I8652*$J8654))/(1-EXP(-SIMULATION!$D$4*$I8652)))-(EXP(-SIMULATION!$D$17*$J8654)/(1-EXP(-SIMULATION!$D$4*SIMULATION!$D$17))))</f>
        <v>3.269078105682047</v>
      </c>
      <c r="L8654">
        <v>-0.50348058727164979</v>
      </c>
      <c r="M8654">
        <f t="shared" ca="1" si="135"/>
        <v>1.6231607411963576</v>
      </c>
    </row>
    <row r="8655" spans="1:13" x14ac:dyDescent="0.25">
      <c r="A8655" s="9"/>
      <c r="H8655" s="9"/>
      <c r="J8655">
        <v>3</v>
      </c>
      <c r="K8655">
        <f ca="1">SIMULATION!$D$3*SIMULATION!$D$17/$H8652/(SIMULATION!$D$17-$I8652)*(((EXP(-$I8652*$J8655))/(1-EXP(-SIMULATION!$D$4*$I8652)))-(EXP(-SIMULATION!$D$17*$J8655)/(1-EXP(-SIMULATION!$D$4*SIMULATION!$D$17))))</f>
        <v>3.3939607221871708</v>
      </c>
      <c r="L8655">
        <v>0.29150764070296403</v>
      </c>
      <c r="M8655">
        <f t="shared" ca="1" si="135"/>
        <v>4.3833262049504809</v>
      </c>
    </row>
    <row r="8656" spans="1:13" x14ac:dyDescent="0.25">
      <c r="A8656" s="9"/>
      <c r="H8656" s="9"/>
      <c r="J8656">
        <v>4</v>
      </c>
      <c r="K8656">
        <f ca="1">SIMULATION!$D$3*SIMULATION!$D$17/$H8652/(SIMULATION!$D$17-$I8652)*(((EXP(-$I8652*$J8656))/(1-EXP(-SIMULATION!$D$4*$I8652)))-(EXP(-SIMULATION!$D$17*$J8656)/(1-EXP(-SIMULATION!$D$4*SIMULATION!$D$17))))</f>
        <v>3.4531328749078458</v>
      </c>
      <c r="L8656">
        <v>-3.7583186324521255E-2</v>
      </c>
      <c r="M8656">
        <f t="shared" ca="1" si="135"/>
        <v>3.3233531386668544</v>
      </c>
    </row>
    <row r="8657" spans="1:13" x14ac:dyDescent="0.25">
      <c r="A8657" s="9"/>
      <c r="H8657" s="9"/>
      <c r="J8657">
        <v>5</v>
      </c>
      <c r="K8657">
        <f ca="1">SIMULATION!$D$3*SIMULATION!$D$17/$H8652/(SIMULATION!$D$17-$I8652)*(((EXP(-$I8652*$J8657))/(1-EXP(-SIMULATION!$D$4*$I8652)))-(EXP(-SIMULATION!$D$17*$J8657)/(1-EXP(-SIMULATION!$D$4*SIMULATION!$D$17))))</f>
        <v>3.4705309938428806</v>
      </c>
      <c r="L8657">
        <v>0.44907372901354287</v>
      </c>
      <c r="M8657">
        <f t="shared" ca="1" si="135"/>
        <v>5.0290552889049804</v>
      </c>
    </row>
    <row r="8658" spans="1:13" x14ac:dyDescent="0.25">
      <c r="A8658" s="9"/>
      <c r="H8658" s="9"/>
      <c r="J8658">
        <v>6</v>
      </c>
      <c r="K8658">
        <f ca="1">SIMULATION!$D$3*SIMULATION!$D$17/$H8652/(SIMULATION!$D$17-$I8652)*(((EXP(-$I8652*$J8658))/(1-EXP(-SIMULATION!$D$4*$I8652)))-(EXP(-SIMULATION!$D$17*$J8658)/(1-EXP(-SIMULATION!$D$4*SIMULATION!$D$17))))</f>
        <v>3.4614887489529362</v>
      </c>
      <c r="L8658">
        <v>-0.14238550478334489</v>
      </c>
      <c r="M8658">
        <f t="shared" ca="1" si="135"/>
        <v>2.9686229261314034</v>
      </c>
    </row>
    <row r="8659" spans="1:13" x14ac:dyDescent="0.25">
      <c r="A8659" s="9"/>
      <c r="H8659" s="9"/>
      <c r="J8659">
        <v>7</v>
      </c>
      <c r="K8659">
        <f ca="1">SIMULATION!$D$3*SIMULATION!$D$17/$H8652/(SIMULATION!$D$17-$I8652)*(((EXP(-$I8652*$J8659))/(1-EXP(-SIMULATION!$D$4*$I8652)))-(EXP(-SIMULATION!$D$17*$J8659)/(1-EXP(-SIMULATION!$D$4*SIMULATION!$D$17))))</f>
        <v>3.4358270390255861</v>
      </c>
      <c r="L8659">
        <v>6.3180235051277553E-2</v>
      </c>
      <c r="M8659">
        <f t="shared" ca="1" si="135"/>
        <v>3.6529033989467576</v>
      </c>
    </row>
    <row r="8660" spans="1:13" x14ac:dyDescent="0.25">
      <c r="A8660" s="9"/>
      <c r="H8660" s="9"/>
      <c r="J8660">
        <v>8</v>
      </c>
      <c r="K8660">
        <f ca="1">SIMULATION!$D$3*SIMULATION!$D$17/$H8652/(SIMULATION!$D$17-$I8652)*(((EXP(-$I8652*$J8660))/(1-EXP(-SIMULATION!$D$4*$I8652)))-(EXP(-SIMULATION!$D$17*$J8660)/(1-EXP(-SIMULATION!$D$4*SIMULATION!$D$17))))</f>
        <v>3.3998341301672061</v>
      </c>
      <c r="L8660">
        <v>0.30000537745557204</v>
      </c>
      <c r="M8660">
        <f t="shared" ca="1" si="135"/>
        <v>4.4198026516743552</v>
      </c>
    </row>
    <row r="8661" spans="1:13" x14ac:dyDescent="0.25">
      <c r="A8661" s="9"/>
      <c r="H8661" s="9"/>
      <c r="J8661">
        <v>9</v>
      </c>
      <c r="K8661">
        <f ca="1">SIMULATION!$D$3*SIMULATION!$D$17/$H8652/(SIMULATION!$D$17-$I8652)*(((EXP(-$I8652*$J8661))/(1-EXP(-SIMULATION!$D$4*$I8652)))-(EXP(-SIMULATION!$D$17*$J8661)/(1-EXP(-SIMULATION!$D$4*SIMULATION!$D$17))))</f>
        <v>3.3575345752552299</v>
      </c>
      <c r="L8661">
        <v>-0.38676537948804723</v>
      </c>
      <c r="M8661">
        <f t="shared" ca="1" si="135"/>
        <v>2.0589564411124015</v>
      </c>
    </row>
    <row r="8662" spans="1:13" x14ac:dyDescent="0.25">
      <c r="A8662" s="9"/>
      <c r="H8662" s="9"/>
      <c r="J8662">
        <v>10</v>
      </c>
      <c r="K8662">
        <f ca="1">SIMULATION!$D$3*SIMULATION!$D$17/$H8652/(SIMULATION!$D$17-$I8652)*(((EXP(-$I8652*$J8662))/(1-EXP(-SIMULATION!$D$4*$I8652)))-(EXP(-SIMULATION!$D$17*$J8662)/(1-EXP(-SIMULATION!$D$4*SIMULATION!$D$17))))</f>
        <v>3.3115023669861041</v>
      </c>
      <c r="L8662">
        <v>-0.58492853625370511</v>
      </c>
      <c r="M8662">
        <f t="shared" ca="1" si="135"/>
        <v>1.3745101346642423</v>
      </c>
    </row>
    <row r="8663" spans="1:13" x14ac:dyDescent="0.25">
      <c r="A8663" s="9"/>
      <c r="H8663" s="9"/>
      <c r="J8663">
        <v>11</v>
      </c>
      <c r="K8663">
        <f ca="1">SIMULATION!$D$3*SIMULATION!$D$17/$H8652/(SIMULATION!$D$17-$I8652)*(((EXP(-$I8652*$J8663))/(1-EXP(-SIMULATION!$D$4*$I8652)))-(EXP(-SIMULATION!$D$17*$J8663)/(1-EXP(-SIMULATION!$D$4*SIMULATION!$D$17))))</f>
        <v>3.2633820247687084</v>
      </c>
      <c r="L8663">
        <v>-9.2043975674967735E-2</v>
      </c>
      <c r="M8663">
        <f t="shared" ca="1" si="135"/>
        <v>2.9630073690627707</v>
      </c>
    </row>
    <row r="8664" spans="1:13" x14ac:dyDescent="0.25">
      <c r="A8664" s="9"/>
      <c r="H8664" s="9"/>
      <c r="J8664">
        <v>12</v>
      </c>
      <c r="K8664">
        <f ca="1">SIMULATION!$D$3*SIMULATION!$D$17/$H8652/(SIMULATION!$D$17-$I8652)*(((EXP(-$I8652*$J8664))/(1-EXP(-SIMULATION!$D$4*$I8652)))-(EXP(-SIMULATION!$D$17*$J8664)/(1-EXP(-SIMULATION!$D$4*SIMULATION!$D$17))))</f>
        <v>3.2142225185569351</v>
      </c>
      <c r="L8664">
        <v>-0.6140082626807799</v>
      </c>
      <c r="M8664">
        <f t="shared" ca="1" si="135"/>
        <v>1.2406633340683506</v>
      </c>
    </row>
    <row r="8665" spans="1:13" x14ac:dyDescent="0.25">
      <c r="A8665" s="9"/>
      <c r="H8665" s="9"/>
      <c r="J8665">
        <v>13</v>
      </c>
      <c r="K8665">
        <f ca="1">SIMULATION!$D$3*SIMULATION!$D$17/$H8652/(SIMULATION!$D$17-$I8652)*(((EXP(-$I8652*$J8665))/(1-EXP(-SIMULATION!$D$4*$I8652)))-(EXP(-SIMULATION!$D$17*$J8665)/(1-EXP(-SIMULATION!$D$4*SIMULATION!$D$17))))</f>
        <v>3.1646912540701448</v>
      </c>
      <c r="L8665">
        <v>-5.7535449869616333E-2</v>
      </c>
      <c r="M8665">
        <f t="shared" ca="1" si="135"/>
        <v>2.9826093190687786</v>
      </c>
    </row>
    <row r="8666" spans="1:13" x14ac:dyDescent="0.25">
      <c r="A8666" s="9"/>
      <c r="H8666" s="9"/>
      <c r="J8666">
        <v>14</v>
      </c>
      <c r="K8666">
        <f ca="1">SIMULATION!$D$3*SIMULATION!$D$17/$H8652/(SIMULATION!$D$17-$I8652)*(((EXP(-$I8652*$J8666))/(1-EXP(-SIMULATION!$D$4*$I8652)))-(EXP(-SIMULATION!$D$17*$J8666)/(1-EXP(-SIMULATION!$D$4*SIMULATION!$D$17))))</f>
        <v>3.1152111984598632</v>
      </c>
      <c r="L8666">
        <v>0.33046905354765177</v>
      </c>
      <c r="M8666">
        <f t="shared" ca="1" si="135"/>
        <v>4.14469209481594</v>
      </c>
    </row>
    <row r="8667" spans="1:13" x14ac:dyDescent="0.25">
      <c r="A8667" s="9"/>
      <c r="H8667" s="9"/>
      <c r="J8667">
        <v>15</v>
      </c>
      <c r="K8667">
        <f ca="1">SIMULATION!$D$3*SIMULATION!$D$17/$H8652/(SIMULATION!$D$17-$I8652)*(((EXP(-$I8652*$J8667))/(1-EXP(-SIMULATION!$D$4*$I8652)))-(EXP(-SIMULATION!$D$17*$J8667)/(1-EXP(-SIMULATION!$D$4*SIMULATION!$D$17))))</f>
        <v>3.0660487525287667</v>
      </c>
      <c r="L8667">
        <v>-8.5614493754972126E-2</v>
      </c>
      <c r="M8667">
        <f t="shared" ca="1" si="135"/>
        <v>2.8035505407529526</v>
      </c>
    </row>
    <row r="8668" spans="1:13" x14ac:dyDescent="0.25">
      <c r="A8668" s="9"/>
      <c r="H8668" s="9"/>
      <c r="J8668">
        <v>16</v>
      </c>
      <c r="K8668">
        <f ca="1">SIMULATION!$D$3*SIMULATION!$D$17/$H8652/(SIMULATION!$D$17-$I8652)*(((EXP(-$I8652*$J8668))/(1-EXP(-SIMULATION!$D$4*$I8652)))-(EXP(-SIMULATION!$D$17*$J8668)/(1-EXP(-SIMULATION!$D$4*SIMULATION!$D$17))))</f>
        <v>3.0173700601645552</v>
      </c>
      <c r="L8668">
        <v>-7.0685702607190287E-2</v>
      </c>
      <c r="M8668">
        <f t="shared" ca="1" si="135"/>
        <v>2.8040851374359237</v>
      </c>
    </row>
    <row r="8669" spans="1:13" x14ac:dyDescent="0.25">
      <c r="A8669" s="9"/>
      <c r="H8669" s="9"/>
      <c r="J8669">
        <v>17</v>
      </c>
      <c r="K8669">
        <f ca="1">SIMULATION!$D$3*SIMULATION!$D$17/$H8652/(SIMULATION!$D$17-$I8652)*(((EXP(-$I8652*$J8669))/(1-EXP(-SIMULATION!$D$4*$I8652)))-(EXP(-SIMULATION!$D$17*$J8669)/(1-EXP(-SIMULATION!$D$4*SIMULATION!$D$17))))</f>
        <v>2.969277091594444</v>
      </c>
      <c r="L8669">
        <v>-0.16660681638538866</v>
      </c>
      <c r="M8669">
        <f t="shared" ca="1" si="135"/>
        <v>2.4745752883978276</v>
      </c>
    </row>
    <row r="8670" spans="1:13" x14ac:dyDescent="0.25">
      <c r="A8670" s="9"/>
      <c r="H8670" s="9"/>
      <c r="J8670">
        <v>18</v>
      </c>
      <c r="K8670">
        <f ca="1">SIMULATION!$D$3*SIMULATION!$D$17/$H8652/(SIMULATION!$D$17-$I8652)*(((EXP(-$I8652*$J8670))/(1-EXP(-SIMULATION!$D$4*$I8652)))-(EXP(-SIMULATION!$D$17*$J8670)/(1-EXP(-SIMULATION!$D$4*SIMULATION!$D$17))))</f>
        <v>2.9218307652321429</v>
      </c>
      <c r="L8670">
        <v>2.0559716366772403E-2</v>
      </c>
      <c r="M8670">
        <f t="shared" ca="1" si="135"/>
        <v>2.9819027770370252</v>
      </c>
    </row>
    <row r="8671" spans="1:13" x14ac:dyDescent="0.25">
      <c r="A8671" s="9"/>
      <c r="H8671" s="9"/>
      <c r="J8671">
        <v>19</v>
      </c>
      <c r="K8671">
        <f ca="1">SIMULATION!$D$3*SIMULATION!$D$17/$H8652/(SIMULATION!$D$17-$I8652)*(((EXP(-$I8652*$J8671))/(1-EXP(-SIMULATION!$D$4*$I8652)))-(EXP(-SIMULATION!$D$17*$J8671)/(1-EXP(-SIMULATION!$D$4*SIMULATION!$D$17))))</f>
        <v>2.8750657635591432</v>
      </c>
      <c r="L8671">
        <v>-0.42928083664938654</v>
      </c>
      <c r="M8671">
        <f t="shared" ca="1" si="135"/>
        <v>1.6408551271564669</v>
      </c>
    </row>
    <row r="8672" spans="1:13" x14ac:dyDescent="0.25">
      <c r="A8672" s="9"/>
      <c r="H8672" s="9"/>
      <c r="J8672">
        <v>20</v>
      </c>
      <c r="K8672">
        <f ca="1">SIMULATION!$D$3*SIMULATION!$D$17/$H8652/(SIMULATION!$D$17-$I8652)*(((EXP(-$I8652*$J8672))/(1-EXP(-SIMULATION!$D$4*$I8652)))-(EXP(-SIMULATION!$D$17*$J8672)/(1-EXP(-SIMULATION!$D$4*SIMULATION!$D$17))))</f>
        <v>2.8290000263601902</v>
      </c>
      <c r="L8672">
        <v>0.18983257065397061</v>
      </c>
      <c r="M8672">
        <f t="shared" ca="1" si="135"/>
        <v>3.3660363737442953</v>
      </c>
    </row>
    <row r="8673" spans="1:13" x14ac:dyDescent="0.25">
      <c r="A8673" s="9"/>
      <c r="H8673" s="9"/>
      <c r="J8673">
        <v>21</v>
      </c>
      <c r="K8673">
        <f ca="1">SIMULATION!$D$3*SIMULATION!$D$17/$H8652/(SIMULATION!$D$17-$I8652)*(((EXP(-$I8652*$J8673))/(1-EXP(-SIMULATION!$D$4*$I8652)))-(EXP(-SIMULATION!$D$17*$J8673)/(1-EXP(-SIMULATION!$D$4*SIMULATION!$D$17))))</f>
        <v>2.7836408330964151</v>
      </c>
      <c r="L8673">
        <v>-0.18287748152382402</v>
      </c>
      <c r="M8673">
        <f t="shared" ca="1" si="135"/>
        <v>2.2745756080728632</v>
      </c>
    </row>
    <row r="8674" spans="1:13" x14ac:dyDescent="0.25">
      <c r="A8674" s="9"/>
      <c r="H8674" s="9"/>
      <c r="J8674">
        <v>22</v>
      </c>
      <c r="K8674">
        <f ca="1">SIMULATION!$D$3*SIMULATION!$D$17/$H8652/(SIMULATION!$D$17-$I8652)*(((EXP(-$I8652*$J8674))/(1-EXP(-SIMULATION!$D$4*$I8652)))-(EXP(-SIMULATION!$D$17*$J8674)/(1-EXP(-SIMULATION!$D$4*SIMULATION!$D$17))))</f>
        <v>2.7389886995330919</v>
      </c>
      <c r="L8674">
        <v>0.13917269874350255</v>
      </c>
      <c r="M8674">
        <f t="shared" ca="1" si="135"/>
        <v>3.1201811486750683</v>
      </c>
    </row>
    <row r="8675" spans="1:13" x14ac:dyDescent="0.25">
      <c r="A8675" s="9"/>
      <c r="H8675" s="9"/>
      <c r="J8675">
        <v>23</v>
      </c>
      <c r="K8675">
        <f ca="1">SIMULATION!$D$3*SIMULATION!$D$17/$H8652/(SIMULATION!$D$17-$I8652)*(((EXP(-$I8652*$J8675))/(1-EXP(-SIMULATION!$D$4*$I8652)))-(EXP(-SIMULATION!$D$17*$J8675)/(1-EXP(-SIMULATION!$D$4*SIMULATION!$D$17))))</f>
        <v>2.695039873706452</v>
      </c>
      <c r="L8675">
        <v>1.3659326670581225E-3</v>
      </c>
      <c r="M8675">
        <f t="shared" ca="1" si="135"/>
        <v>2.6987211167089717</v>
      </c>
    </row>
    <row r="8676" spans="1:13" x14ac:dyDescent="0.25">
      <c r="A8676" s="9"/>
      <c r="H8676" s="9"/>
      <c r="J8676">
        <v>24</v>
      </c>
      <c r="K8676">
        <f ca="1">SIMULATION!$D$3*SIMULATION!$D$17/$H8652/(SIMULATION!$D$17-$I8652)*(((EXP(-$I8652*$J8676))/(1-EXP(-SIMULATION!$D$4*$I8652)))-(EXP(-SIMULATION!$D$17*$J8676)/(1-EXP(-SIMULATION!$D$4*SIMULATION!$D$17))))</f>
        <v>2.6517879343303852</v>
      </c>
      <c r="L8676">
        <v>0.32231177700903307</v>
      </c>
      <c r="M8676">
        <f t="shared" ca="1" si="135"/>
        <v>3.506490415695525</v>
      </c>
    </row>
    <row r="8677" spans="1:13" x14ac:dyDescent="0.25">
      <c r="A8677" s="9">
        <v>348</v>
      </c>
      <c r="B8677" s="2">
        <f ca="1">NORMINV(RAND(),SIMULATION!D7,SIMULATION!D8)</f>
        <v>60.367292866435342</v>
      </c>
      <c r="C8677" s="2">
        <v>2</v>
      </c>
      <c r="D8677" s="2">
        <f ca="1">SIMULATION!$D$11*(1+(SIMULATION!$D$12*LN(1+$C8677)))*(1+(SIMULATION!$D$13*(($B8677/63.5)-1)))</f>
        <v>10.005421008226635</v>
      </c>
      <c r="E8677" s="2">
        <v>2.4737410108911562E-2</v>
      </c>
      <c r="F8677" s="2">
        <f ca="1">D8677*(1+E8677)</f>
        <v>10.252929211019456</v>
      </c>
      <c r="G8677" s="2">
        <v>-0.10356352110481221</v>
      </c>
      <c r="H8677" s="9">
        <f>SIMULATION!$D$15*EXP($G$8677)</f>
        <v>199.0377485771518</v>
      </c>
      <c r="I8677" s="2">
        <f ca="1">$F8677/$H8677</f>
        <v>5.1512485869207744E-2</v>
      </c>
      <c r="J8677">
        <v>0</v>
      </c>
      <c r="K8677">
        <f ca="1">SIMULATION!$D$3*SIMULATION!$D$17/$H8677/(SIMULATION!$D$17-$I8677)*(((EXP(-$I8677*$J8677))/(1-EXP(-SIMULATION!$D$4*$I8677)))-(EXP(-SIMULATION!$D$17*$J8677)/(1-EXP(-SIMULATION!$D$4*SIMULATION!$D$17))))</f>
        <v>1.2791900232137381</v>
      </c>
      <c r="L8677">
        <v>0.20914748390424659</v>
      </c>
      <c r="M8677">
        <f t="shared" ca="1" si="135"/>
        <v>1.5467293980043062</v>
      </c>
    </row>
    <row r="8678" spans="1:13" x14ac:dyDescent="0.25">
      <c r="A8678" s="9"/>
      <c r="H8678" s="9"/>
      <c r="J8678">
        <v>1</v>
      </c>
      <c r="K8678">
        <f ca="1">SIMULATION!$D$3*SIMULATION!$D$17/$H8677/(SIMULATION!$D$17-$I8677)*(((EXP(-$I8677*$J8678))/(1-EXP(-SIMULATION!$D$4*$I8677)))-(EXP(-SIMULATION!$D$17*$J8678)/(1-EXP(-SIMULATION!$D$4*SIMULATION!$D$17))))</f>
        <v>2.1805238195503311</v>
      </c>
      <c r="L8678">
        <v>0.13516080122920635</v>
      </c>
      <c r="M8678">
        <f t="shared" ca="1" si="135"/>
        <v>2.4752451661001231</v>
      </c>
    </row>
    <row r="8679" spans="1:13" x14ac:dyDescent="0.25">
      <c r="A8679" s="9"/>
      <c r="H8679" s="9"/>
      <c r="J8679">
        <v>2</v>
      </c>
      <c r="K8679">
        <f ca="1">SIMULATION!$D$3*SIMULATION!$D$17/$H8677/(SIMULATION!$D$17-$I8677)*(((EXP(-$I8677*$J8679))/(1-EXP(-SIMULATION!$D$4*$I8677)))-(EXP(-SIMULATION!$D$17*$J8679)/(1-EXP(-SIMULATION!$D$4*SIMULATION!$D$17))))</f>
        <v>2.6897976787138838</v>
      </c>
      <c r="L8679">
        <v>-0.38877488781180258</v>
      </c>
      <c r="M8679">
        <f t="shared" ca="1" si="135"/>
        <v>1.6440718879354466</v>
      </c>
    </row>
    <row r="8680" spans="1:13" x14ac:dyDescent="0.25">
      <c r="A8680" s="9"/>
      <c r="H8680" s="9"/>
      <c r="J8680">
        <v>3</v>
      </c>
      <c r="K8680">
        <f ca="1">SIMULATION!$D$3*SIMULATION!$D$17/$H8677/(SIMULATION!$D$17-$I8677)*(((EXP(-$I8677*$J8680))/(1-EXP(-SIMULATION!$D$4*$I8677)))-(EXP(-SIMULATION!$D$17*$J8680)/(1-EXP(-SIMULATION!$D$4*SIMULATION!$D$17))))</f>
        <v>2.9512603738049816</v>
      </c>
      <c r="L8680">
        <v>0.15421915576567388</v>
      </c>
      <c r="M8680">
        <f t="shared" ca="1" si="135"/>
        <v>3.4064012570978726</v>
      </c>
    </row>
    <row r="8681" spans="1:13" x14ac:dyDescent="0.25">
      <c r="A8681" s="9"/>
      <c r="H8681" s="9"/>
      <c r="J8681">
        <v>4</v>
      </c>
      <c r="K8681">
        <f ca="1">SIMULATION!$D$3*SIMULATION!$D$17/$H8677/(SIMULATION!$D$17-$I8677)*(((EXP(-$I8677*$J8681))/(1-EXP(-SIMULATION!$D$4*$I8677)))-(EXP(-SIMULATION!$D$17*$J8681)/(1-EXP(-SIMULATION!$D$4*SIMULATION!$D$17))))</f>
        <v>3.0571777881155655</v>
      </c>
      <c r="L8681">
        <v>0.26549506315202015</v>
      </c>
      <c r="M8681">
        <f t="shared" ca="1" si="135"/>
        <v>3.8688433980382606</v>
      </c>
    </row>
    <row r="8682" spans="1:13" x14ac:dyDescent="0.25">
      <c r="A8682" s="9"/>
      <c r="H8682" s="9"/>
      <c r="J8682">
        <v>5</v>
      </c>
      <c r="K8682">
        <f ca="1">SIMULATION!$D$3*SIMULATION!$D$17/$H8677/(SIMULATION!$D$17-$I8677)*(((EXP(-$I8677*$J8682))/(1-EXP(-SIMULATION!$D$4*$I8677)))-(EXP(-SIMULATION!$D$17*$J8682)/(1-EXP(-SIMULATION!$D$4*SIMULATION!$D$17))))</f>
        <v>3.0665125546851564</v>
      </c>
      <c r="L8682">
        <v>-0.35069662939381252</v>
      </c>
      <c r="M8682">
        <f t="shared" ca="1" si="135"/>
        <v>1.9910969377632628</v>
      </c>
    </row>
    <row r="8683" spans="1:13" x14ac:dyDescent="0.25">
      <c r="A8683" s="9"/>
      <c r="H8683" s="9"/>
      <c r="J8683">
        <v>6</v>
      </c>
      <c r="K8683">
        <f ca="1">SIMULATION!$D$3*SIMULATION!$D$17/$H8677/(SIMULATION!$D$17-$I8677)*(((EXP(-$I8677*$J8683))/(1-EXP(-SIMULATION!$D$4*$I8677)))-(EXP(-SIMULATION!$D$17*$J8683)/(1-EXP(-SIMULATION!$D$4*SIMULATION!$D$17))))</f>
        <v>3.0168939886217667</v>
      </c>
      <c r="L8683">
        <v>-0.11218429385393389</v>
      </c>
      <c r="M8683">
        <f t="shared" ca="1" si="135"/>
        <v>2.6784458668760558</v>
      </c>
    </row>
    <row r="8684" spans="1:13" x14ac:dyDescent="0.25">
      <c r="A8684" s="9"/>
      <c r="H8684" s="9"/>
      <c r="J8684">
        <v>7</v>
      </c>
      <c r="K8684">
        <f ca="1">SIMULATION!$D$3*SIMULATION!$D$17/$H8677/(SIMULATION!$D$17-$I8677)*(((EXP(-$I8677*$J8684))/(1-EXP(-SIMULATION!$D$4*$I8677)))-(EXP(-SIMULATION!$D$17*$J8684)/(1-EXP(-SIMULATION!$D$4*SIMULATION!$D$17))))</f>
        <v>2.9322882979404703</v>
      </c>
      <c r="L8684">
        <v>0.11679736164526319</v>
      </c>
      <c r="M8684">
        <f t="shared" ca="1" si="135"/>
        <v>3.2747718347231962</v>
      </c>
    </row>
    <row r="8685" spans="1:13" x14ac:dyDescent="0.25">
      <c r="A8685" s="9"/>
      <c r="H8685" s="9"/>
      <c r="J8685">
        <v>8</v>
      </c>
      <c r="K8685">
        <f ca="1">SIMULATION!$D$3*SIMULATION!$D$17/$H8677/(SIMULATION!$D$17-$I8677)*(((EXP(-$I8677*$J8685))/(1-EXP(-SIMULATION!$D$4*$I8677)))-(EXP(-SIMULATION!$D$17*$J8685)/(1-EXP(-SIMULATION!$D$4*SIMULATION!$D$17))))</f>
        <v>2.8279134492005276</v>
      </c>
      <c r="L8685">
        <v>-0.71258216104229521</v>
      </c>
      <c r="M8685">
        <f t="shared" ca="1" si="135"/>
        <v>0.81279277232864466</v>
      </c>
    </row>
    <row r="8686" spans="1:13" x14ac:dyDescent="0.25">
      <c r="A8686" s="9"/>
      <c r="H8686" s="9"/>
      <c r="J8686">
        <v>9</v>
      </c>
      <c r="K8686">
        <f ca="1">SIMULATION!$D$3*SIMULATION!$D$17/$H8677/(SIMULATION!$D$17-$I8677)*(((EXP(-$I8677*$J8686))/(1-EXP(-SIMULATION!$D$4*$I8677)))-(EXP(-SIMULATION!$D$17*$J8686)/(1-EXP(-SIMULATION!$D$4*SIMULATION!$D$17))))</f>
        <v>2.7133883607136466</v>
      </c>
      <c r="L8686">
        <v>0.18443532670125071</v>
      </c>
      <c r="M8686">
        <f t="shared" ca="1" si="135"/>
        <v>3.2138330294892388</v>
      </c>
    </row>
    <row r="8687" spans="1:13" x14ac:dyDescent="0.25">
      <c r="A8687" s="9"/>
      <c r="H8687" s="9"/>
      <c r="J8687">
        <v>10</v>
      </c>
      <c r="K8687">
        <f ca="1">SIMULATION!$D$3*SIMULATION!$D$17/$H8677/(SIMULATION!$D$17-$I8677)*(((EXP(-$I8677*$J8687))/(1-EXP(-SIMULATION!$D$4*$I8677)))-(EXP(-SIMULATION!$D$17*$J8687)/(1-EXP(-SIMULATION!$D$4*SIMULATION!$D$17))))</f>
        <v>2.594750628674042</v>
      </c>
      <c r="L8687">
        <v>-0.27554752637859747</v>
      </c>
      <c r="M8687">
        <f t="shared" ca="1" si="135"/>
        <v>1.8797735113735992</v>
      </c>
    </row>
    <row r="8688" spans="1:13" x14ac:dyDescent="0.25">
      <c r="A8688" s="9"/>
      <c r="H8688" s="9"/>
      <c r="J8688">
        <v>11</v>
      </c>
      <c r="K8688">
        <f ca="1">SIMULATION!$D$3*SIMULATION!$D$17/$H8677/(SIMULATION!$D$17-$I8677)*(((EXP(-$I8677*$J8688))/(1-EXP(-SIMULATION!$D$4*$I8677)))-(EXP(-SIMULATION!$D$17*$J8688)/(1-EXP(-SIMULATION!$D$4*SIMULATION!$D$17))))</f>
        <v>2.4757491994571894</v>
      </c>
      <c r="L8688">
        <v>-0.23905693075447326</v>
      </c>
      <c r="M8688">
        <f t="shared" ca="1" si="135"/>
        <v>1.8839041945171096</v>
      </c>
    </row>
    <row r="8689" spans="1:13" x14ac:dyDescent="0.25">
      <c r="A8689" s="9"/>
      <c r="H8689" s="9"/>
      <c r="J8689">
        <v>12</v>
      </c>
      <c r="K8689">
        <f ca="1">SIMULATION!$D$3*SIMULATION!$D$17/$H8677/(SIMULATION!$D$17-$I8677)*(((EXP(-$I8677*$J8689))/(1-EXP(-SIMULATION!$D$4*$I8677)))-(EXP(-SIMULATION!$D$17*$J8689)/(1-EXP(-SIMULATION!$D$4*SIMULATION!$D$17))))</f>
        <v>2.3586724266713301</v>
      </c>
      <c r="L8689">
        <v>0.17104829761318829</v>
      </c>
      <c r="M8689">
        <f t="shared" ca="1" si="135"/>
        <v>2.7621193298806288</v>
      </c>
    </row>
    <row r="8690" spans="1:13" x14ac:dyDescent="0.25">
      <c r="A8690" s="9"/>
      <c r="H8690" s="9"/>
      <c r="J8690">
        <v>13</v>
      </c>
      <c r="K8690">
        <f ca="1">SIMULATION!$D$3*SIMULATION!$D$17/$H8677/(SIMULATION!$D$17-$I8677)*(((EXP(-$I8677*$J8690))/(1-EXP(-SIMULATION!$D$4*$I8677)))-(EXP(-SIMULATION!$D$17*$J8690)/(1-EXP(-SIMULATION!$D$4*SIMULATION!$D$17))))</f>
        <v>2.2448784074827888</v>
      </c>
      <c r="L8690">
        <v>0.31553183693268028</v>
      </c>
      <c r="M8690">
        <f t="shared" ca="1" si="135"/>
        <v>2.953209015086343</v>
      </c>
    </row>
    <row r="8691" spans="1:13" x14ac:dyDescent="0.25">
      <c r="A8691" s="9"/>
      <c r="H8691" s="9"/>
      <c r="J8691">
        <v>14</v>
      </c>
      <c r="K8691">
        <f ca="1">SIMULATION!$D$3*SIMULATION!$D$17/$H8677/(SIMULATION!$D$17-$I8677)*(((EXP(-$I8677*$J8691))/(1-EXP(-SIMULATION!$D$4*$I8677)))-(EXP(-SIMULATION!$D$17*$J8691)/(1-EXP(-SIMULATION!$D$4*SIMULATION!$D$17))))</f>
        <v>2.1351345474722865</v>
      </c>
      <c r="L8691">
        <v>-0.34470090413907684</v>
      </c>
      <c r="M8691">
        <f t="shared" ca="1" si="135"/>
        <v>1.3991517385000107</v>
      </c>
    </row>
    <row r="8692" spans="1:13" x14ac:dyDescent="0.25">
      <c r="A8692" s="9"/>
      <c r="H8692" s="9"/>
      <c r="J8692">
        <v>15</v>
      </c>
      <c r="K8692">
        <f ca="1">SIMULATION!$D$3*SIMULATION!$D$17/$H8677/(SIMULATION!$D$17-$I8677)*(((EXP(-$I8677*$J8692))/(1-EXP(-SIMULATION!$D$4*$I8677)))-(EXP(-SIMULATION!$D$17*$J8692)/(1-EXP(-SIMULATION!$D$4*SIMULATION!$D$17))))</f>
        <v>2.0298348889393694</v>
      </c>
      <c r="L8692">
        <v>9.28378116402786E-2</v>
      </c>
      <c r="M8692">
        <f t="shared" ca="1" si="135"/>
        <v>2.2182803180195885</v>
      </c>
    </row>
    <row r="8693" spans="1:13" x14ac:dyDescent="0.25">
      <c r="A8693" s="9"/>
      <c r="H8693" s="9"/>
      <c r="J8693">
        <v>16</v>
      </c>
      <c r="K8693">
        <f ca="1">SIMULATION!$D$3*SIMULATION!$D$17/$H8677/(SIMULATION!$D$17-$I8677)*(((EXP(-$I8677*$J8693))/(1-EXP(-SIMULATION!$D$4*$I8677)))-(EXP(-SIMULATION!$D$17*$J8693)/(1-EXP(-SIMULATION!$D$4*SIMULATION!$D$17))))</f>
        <v>1.9291391207687698</v>
      </c>
      <c r="L8693">
        <v>0.25938326536356215</v>
      </c>
      <c r="M8693">
        <f t="shared" ca="1" si="135"/>
        <v>2.4295255252543648</v>
      </c>
    </row>
    <row r="8694" spans="1:13" x14ac:dyDescent="0.25">
      <c r="A8694" s="9"/>
      <c r="H8694" s="9"/>
      <c r="J8694">
        <v>17</v>
      </c>
      <c r="K8694">
        <f ca="1">SIMULATION!$D$3*SIMULATION!$D$17/$H8677/(SIMULATION!$D$17-$I8677)*(((EXP(-$I8677*$J8694))/(1-EXP(-SIMULATION!$D$4*$I8677)))-(EXP(-SIMULATION!$D$17*$J8694)/(1-EXP(-SIMULATION!$D$4*SIMULATION!$D$17))))</f>
        <v>1.833061412963759</v>
      </c>
      <c r="L8694">
        <v>7.5133054730739238E-2</v>
      </c>
      <c r="M8694">
        <f t="shared" ca="1" si="135"/>
        <v>1.9707849164287712</v>
      </c>
    </row>
    <row r="8695" spans="1:13" x14ac:dyDescent="0.25">
      <c r="A8695" s="9"/>
      <c r="H8695" s="9"/>
      <c r="J8695">
        <v>18</v>
      </c>
      <c r="K8695">
        <f ca="1">SIMULATION!$D$3*SIMULATION!$D$17/$H8677/(SIMULATION!$D$17-$I8677)*(((EXP(-$I8677*$J8695))/(1-EXP(-SIMULATION!$D$4*$I8677)))-(EXP(-SIMULATION!$D$17*$J8695)/(1-EXP(-SIMULATION!$D$4*SIMULATION!$D$17))))</f>
        <v>1.7415271099775127</v>
      </c>
      <c r="L8695">
        <v>-0.3420004320910654</v>
      </c>
      <c r="M8695">
        <f t="shared" ca="1" si="135"/>
        <v>1.1459240858668989</v>
      </c>
    </row>
    <row r="8696" spans="1:13" x14ac:dyDescent="0.25">
      <c r="A8696" s="9"/>
      <c r="H8696" s="9"/>
      <c r="J8696">
        <v>19</v>
      </c>
      <c r="K8696">
        <f ca="1">SIMULATION!$D$3*SIMULATION!$D$17/$H8677/(SIMULATION!$D$17-$I8677)*(((EXP(-$I8677*$J8696))/(1-EXP(-SIMULATION!$D$4*$I8677)))-(EXP(-SIMULATION!$D$17*$J8696)/(1-EXP(-SIMULATION!$D$4*SIMULATION!$D$17))))</f>
        <v>1.6544088389304255</v>
      </c>
      <c r="L8696">
        <v>-0.1694183482873251</v>
      </c>
      <c r="M8696">
        <f t="shared" ca="1" si="135"/>
        <v>1.3741216260468816</v>
      </c>
    </row>
    <row r="8697" spans="1:13" x14ac:dyDescent="0.25">
      <c r="A8697" s="9"/>
      <c r="H8697" s="9"/>
      <c r="J8697">
        <v>20</v>
      </c>
      <c r="K8697">
        <f ca="1">SIMULATION!$D$3*SIMULATION!$D$17/$H8677/(SIMULATION!$D$17-$I8677)*(((EXP(-$I8677*$J8697))/(1-EXP(-SIMULATION!$D$4*$I8677)))-(EXP(-SIMULATION!$D$17*$J8697)/(1-EXP(-SIMULATION!$D$4*SIMULATION!$D$17))))</f>
        <v>1.57154943754516</v>
      </c>
      <c r="L8697">
        <v>-0.19820062820318429</v>
      </c>
      <c r="M8697">
        <f t="shared" ca="1" si="135"/>
        <v>1.2600673517713483</v>
      </c>
    </row>
    <row r="8698" spans="1:13" x14ac:dyDescent="0.25">
      <c r="A8698" s="9"/>
      <c r="H8698" s="9"/>
      <c r="J8698">
        <v>21</v>
      </c>
      <c r="K8698">
        <f ca="1">SIMULATION!$D$3*SIMULATION!$D$17/$H8677/(SIMULATION!$D$17-$I8677)*(((EXP(-$I8677*$J8698))/(1-EXP(-SIMULATION!$D$4*$I8677)))-(EXP(-SIMULATION!$D$17*$J8698)/(1-EXP(-SIMULATION!$D$4*SIMULATION!$D$17))))</f>
        <v>1.4927764464351776</v>
      </c>
      <c r="L8698">
        <v>0.1174836704457816</v>
      </c>
      <c r="M8698">
        <f t="shared" ca="1" si="135"/>
        <v>1.6681533025173929</v>
      </c>
    </row>
    <row r="8699" spans="1:13" x14ac:dyDescent="0.25">
      <c r="A8699" s="9"/>
      <c r="H8699" s="9"/>
      <c r="J8699">
        <v>22</v>
      </c>
      <c r="K8699">
        <f ca="1">SIMULATION!$D$3*SIMULATION!$D$17/$H8677/(SIMULATION!$D$17-$I8677)*(((EXP(-$I8677*$J8699))/(1-EXP(-SIMULATION!$D$4*$I8677)))-(EXP(-SIMULATION!$D$17*$J8699)/(1-EXP(-SIMULATION!$D$4*SIMULATION!$D$17))))</f>
        <v>1.4179112056923706</v>
      </c>
      <c r="L8699">
        <v>-0.1226052833771972</v>
      </c>
      <c r="M8699">
        <f t="shared" ca="1" si="135"/>
        <v>1.2440678005147541</v>
      </c>
    </row>
    <row r="8700" spans="1:13" x14ac:dyDescent="0.25">
      <c r="A8700" s="9"/>
      <c r="H8700" s="9"/>
      <c r="J8700">
        <v>23</v>
      </c>
      <c r="K8700">
        <f ca="1">SIMULATION!$D$3*SIMULATION!$D$17/$H8677/(SIMULATION!$D$17-$I8677)*(((EXP(-$I8677*$J8700))/(1-EXP(-SIMULATION!$D$4*$I8677)))-(EXP(-SIMULATION!$D$17*$J8700)/(1-EXP(-SIMULATION!$D$4*SIMULATION!$D$17))))</f>
        <v>1.3467745033393648</v>
      </c>
      <c r="L8700">
        <v>0.12520995357576825</v>
      </c>
      <c r="M8700">
        <f t="shared" ca="1" si="135"/>
        <v>1.5154040763795149</v>
      </c>
    </row>
    <row r="8701" spans="1:13" x14ac:dyDescent="0.25">
      <c r="A8701" s="9"/>
      <c r="H8701" s="9"/>
      <c r="J8701">
        <v>24</v>
      </c>
      <c r="K8701">
        <f ca="1">SIMULATION!$D$3*SIMULATION!$D$17/$H8677/(SIMULATION!$D$17-$I8677)*(((EXP(-$I8677*$J8701))/(1-EXP(-SIMULATION!$D$4*$I8677)))-(EXP(-SIMULATION!$D$17*$J8701)/(1-EXP(-SIMULATION!$D$4*SIMULATION!$D$17))))</f>
        <v>1.2791900232137381</v>
      </c>
      <c r="L8701">
        <v>-0.42274267149284578</v>
      </c>
      <c r="M8701">
        <f t="shared" ca="1" si="135"/>
        <v>0.73842181545336716</v>
      </c>
    </row>
    <row r="8702" spans="1:13" x14ac:dyDescent="0.25">
      <c r="A8702" s="9">
        <v>349</v>
      </c>
      <c r="B8702" s="2">
        <f ca="1">NORMINV(RAND(),SIMULATION!D7,SIMULATION!D8)</f>
        <v>63.573824938443117</v>
      </c>
      <c r="C8702" s="2">
        <v>2</v>
      </c>
      <c r="D8702" s="2">
        <f ca="1">SIMULATION!$D$11*(1+(SIMULATION!$D$12*LN(1+$C8702)))*(1+(SIMULATION!$D$13*(($B8702/63.5)-1)))</f>
        <v>10.243543650289366</v>
      </c>
      <c r="E8702" s="2">
        <v>-0.15018560745424386</v>
      </c>
      <c r="F8702" s="2">
        <f ca="1">D8702*(1+E8702)</f>
        <v>8.7051108246865958</v>
      </c>
      <c r="G8702" s="2">
        <v>-0.60635324441680616</v>
      </c>
      <c r="H8702" s="9">
        <f>SIMULATION!$D$15*EXP($G$8702)</f>
        <v>120.38618391645998</v>
      </c>
      <c r="I8702" s="2">
        <f ca="1">$F8702/$H8702</f>
        <v>7.2309882591904101E-2</v>
      </c>
      <c r="J8702">
        <v>0</v>
      </c>
      <c r="K8702">
        <f ca="1">SIMULATION!$D$3*SIMULATION!$D$17/$H8702/(SIMULATION!$D$17-$I8702)*(((EXP(-$I8702*$J8702))/(1-EXP(-SIMULATION!$D$4*$I8702)))-(EXP(-SIMULATION!$D$17*$J8702)/(1-EXP(-SIMULATION!$D$4*SIMULATION!$D$17))))</f>
        <v>1.1676261971217026</v>
      </c>
      <c r="L8702">
        <v>-0.14215087272871696</v>
      </c>
      <c r="M8702">
        <f t="shared" ca="1" si="135"/>
        <v>1.0016471141799397</v>
      </c>
    </row>
    <row r="8703" spans="1:13" x14ac:dyDescent="0.25">
      <c r="A8703" s="9"/>
      <c r="H8703" s="9"/>
      <c r="J8703">
        <v>1</v>
      </c>
      <c r="K8703">
        <f ca="1">SIMULATION!$D$3*SIMULATION!$D$17/$H8702/(SIMULATION!$D$17-$I8702)*(((EXP(-$I8702*$J8703))/(1-EXP(-SIMULATION!$D$4*$I8702)))-(EXP(-SIMULATION!$D$17*$J8703)/(1-EXP(-SIMULATION!$D$4*SIMULATION!$D$17))))</f>
        <v>2.6650012371358378</v>
      </c>
      <c r="L8703">
        <v>-0.13492102860744506</v>
      </c>
      <c r="M8703">
        <f t="shared" ca="1" si="135"/>
        <v>2.3054365289813572</v>
      </c>
    </row>
    <row r="8704" spans="1:13" x14ac:dyDescent="0.25">
      <c r="A8704" s="9"/>
      <c r="H8704" s="9"/>
      <c r="J8704">
        <v>2</v>
      </c>
      <c r="K8704">
        <f ca="1">SIMULATION!$D$3*SIMULATION!$D$17/$H8702/(SIMULATION!$D$17-$I8702)*(((EXP(-$I8702*$J8704))/(1-EXP(-SIMULATION!$D$4*$I8702)))-(EXP(-SIMULATION!$D$17*$J8704)/(1-EXP(-SIMULATION!$D$4*SIMULATION!$D$17))))</f>
        <v>3.4908474284235207</v>
      </c>
      <c r="L8704">
        <v>-0.16054925890589838</v>
      </c>
      <c r="M8704">
        <f t="shared" ca="1" si="135"/>
        <v>2.9303944608365633</v>
      </c>
    </row>
    <row r="8705" spans="1:13" x14ac:dyDescent="0.25">
      <c r="A8705" s="9"/>
      <c r="H8705" s="9"/>
      <c r="J8705">
        <v>3</v>
      </c>
      <c r="K8705">
        <f ca="1">SIMULATION!$D$3*SIMULATION!$D$17/$H8702/(SIMULATION!$D$17-$I8702)*(((EXP(-$I8702*$J8705))/(1-EXP(-SIMULATION!$D$4*$I8702)))-(EXP(-SIMULATION!$D$17*$J8705)/(1-EXP(-SIMULATION!$D$4*SIMULATION!$D$17))))</f>
        <v>3.8956887617217686</v>
      </c>
      <c r="L8705">
        <v>0.26002078780362525</v>
      </c>
      <c r="M8705">
        <f t="shared" ca="1" si="135"/>
        <v>4.9086488225823928</v>
      </c>
    </row>
    <row r="8706" spans="1:13" x14ac:dyDescent="0.25">
      <c r="A8706" s="9"/>
      <c r="H8706" s="9"/>
      <c r="J8706">
        <v>4</v>
      </c>
      <c r="K8706">
        <f ca="1">SIMULATION!$D$3*SIMULATION!$D$17/$H8702/(SIMULATION!$D$17-$I8702)*(((EXP(-$I8702*$J8706))/(1-EXP(-SIMULATION!$D$4*$I8702)))-(EXP(-SIMULATION!$D$17*$J8706)/(1-EXP(-SIMULATION!$D$4*SIMULATION!$D$17))))</f>
        <v>4.0394164555236154</v>
      </c>
      <c r="L8706">
        <v>1.4139706821615179E-2</v>
      </c>
      <c r="M8706">
        <f t="shared" ca="1" si="135"/>
        <v>4.0965326199351271</v>
      </c>
    </row>
    <row r="8707" spans="1:13" x14ac:dyDescent="0.25">
      <c r="A8707" s="9"/>
      <c r="H8707" s="9"/>
      <c r="J8707">
        <v>5</v>
      </c>
      <c r="K8707">
        <f ca="1">SIMULATION!$D$3*SIMULATION!$D$17/$H8702/(SIMULATION!$D$17-$I8702)*(((EXP(-$I8702*$J8707))/(1-EXP(-SIMULATION!$D$4*$I8702)))-(EXP(-SIMULATION!$D$17*$J8707)/(1-EXP(-SIMULATION!$D$4*SIMULATION!$D$17))))</f>
        <v>4.0238874343842639</v>
      </c>
      <c r="L8707">
        <v>-8.8648619866008596E-2</v>
      </c>
      <c r="M8707">
        <f t="shared" ref="M8707:M8770" ca="1" si="136">$K8707*(1+$L8707)</f>
        <v>3.6671753668299245</v>
      </c>
    </row>
    <row r="8708" spans="1:13" x14ac:dyDescent="0.25">
      <c r="A8708" s="9"/>
      <c r="H8708" s="9"/>
      <c r="J8708">
        <v>6</v>
      </c>
      <c r="K8708">
        <f ca="1">SIMULATION!$D$3*SIMULATION!$D$17/$H8702/(SIMULATION!$D$17-$I8702)*(((EXP(-$I8702*$J8708))/(1-EXP(-SIMULATION!$D$4*$I8702)))-(EXP(-SIMULATION!$D$17*$J8708)/(1-EXP(-SIMULATION!$D$4*SIMULATION!$D$17))))</f>
        <v>3.9138110591211142</v>
      </c>
      <c r="L8708">
        <v>-0.22915483803299569</v>
      </c>
      <c r="M8708">
        <f t="shared" ca="1" si="136"/>
        <v>3.0169423197764678</v>
      </c>
    </row>
    <row r="8709" spans="1:13" x14ac:dyDescent="0.25">
      <c r="A8709" s="9"/>
      <c r="H8709" s="9"/>
      <c r="J8709">
        <v>7</v>
      </c>
      <c r="K8709">
        <f ca="1">SIMULATION!$D$3*SIMULATION!$D$17/$H8702/(SIMULATION!$D$17-$I8702)*(((EXP(-$I8702*$J8709))/(1-EXP(-SIMULATION!$D$4*$I8702)))-(EXP(-SIMULATION!$D$17*$J8709)/(1-EXP(-SIMULATION!$D$4*SIMULATION!$D$17))))</f>
        <v>3.7501309053687861</v>
      </c>
      <c r="L8709">
        <v>0.60612383459390073</v>
      </c>
      <c r="M8709">
        <f t="shared" ca="1" si="136"/>
        <v>6.0231746299600122</v>
      </c>
    </row>
    <row r="8710" spans="1:13" x14ac:dyDescent="0.25">
      <c r="A8710" s="9"/>
      <c r="H8710" s="9"/>
      <c r="J8710">
        <v>8</v>
      </c>
      <c r="K8710">
        <f ca="1">SIMULATION!$D$3*SIMULATION!$D$17/$H8702/(SIMULATION!$D$17-$I8702)*(((EXP(-$I8702*$J8710))/(1-EXP(-SIMULATION!$D$4*$I8702)))-(EXP(-SIMULATION!$D$17*$J8710)/(1-EXP(-SIMULATION!$D$4*SIMULATION!$D$17))))</f>
        <v>3.5585973923793977</v>
      </c>
      <c r="L8710">
        <v>9.0941765262968575E-3</v>
      </c>
      <c r="M8710">
        <f t="shared" ca="1" si="136"/>
        <v>3.5909599052517156</v>
      </c>
    </row>
    <row r="8711" spans="1:13" x14ac:dyDescent="0.25">
      <c r="A8711" s="9"/>
      <c r="H8711" s="9"/>
      <c r="J8711">
        <v>9</v>
      </c>
      <c r="K8711">
        <f ca="1">SIMULATION!$D$3*SIMULATION!$D$17/$H8702/(SIMULATION!$D$17-$I8702)*(((EXP(-$I8702*$J8711))/(1-EXP(-SIMULATION!$D$4*$I8702)))-(EXP(-SIMULATION!$D$17*$J8711)/(1-EXP(-SIMULATION!$D$4*SIMULATION!$D$17))))</f>
        <v>3.3552587830311049</v>
      </c>
      <c r="L8711">
        <v>-0.19573570304572388</v>
      </c>
      <c r="M8711">
        <f t="shared" ca="1" si="136"/>
        <v>2.6985148462341719</v>
      </c>
    </row>
    <row r="8712" spans="1:13" x14ac:dyDescent="0.25">
      <c r="A8712" s="9"/>
      <c r="H8712" s="9"/>
      <c r="J8712">
        <v>10</v>
      </c>
      <c r="K8712">
        <f ca="1">SIMULATION!$D$3*SIMULATION!$D$17/$H8702/(SIMULATION!$D$17-$I8702)*(((EXP(-$I8702*$J8712))/(1-EXP(-SIMULATION!$D$4*$I8702)))-(EXP(-SIMULATION!$D$17*$J8712)/(1-EXP(-SIMULATION!$D$4*SIMULATION!$D$17))))</f>
        <v>3.149977579083441</v>
      </c>
      <c r="L8712">
        <v>-0.12196313199983398</v>
      </c>
      <c r="M8712">
        <f t="shared" ca="1" si="136"/>
        <v>2.7657964478091697</v>
      </c>
    </row>
    <row r="8713" spans="1:13" x14ac:dyDescent="0.25">
      <c r="A8713" s="9"/>
      <c r="H8713" s="9"/>
      <c r="J8713">
        <v>11</v>
      </c>
      <c r="K8713">
        <f ca="1">SIMULATION!$D$3*SIMULATION!$D$17/$H8702/(SIMULATION!$D$17-$I8702)*(((EXP(-$I8702*$J8713))/(1-EXP(-SIMULATION!$D$4*$I8702)))-(EXP(-SIMULATION!$D$17*$J8713)/(1-EXP(-SIMULATION!$D$4*SIMULATION!$D$17))))</f>
        <v>2.9486817071555911</v>
      </c>
      <c r="L8713">
        <v>0.14024708842442216</v>
      </c>
      <c r="M8713">
        <f t="shared" ca="1" si="136"/>
        <v>3.3622257312745174</v>
      </c>
    </row>
    <row r="8714" spans="1:13" x14ac:dyDescent="0.25">
      <c r="A8714" s="9"/>
      <c r="H8714" s="9"/>
      <c r="J8714">
        <v>12</v>
      </c>
      <c r="K8714">
        <f ca="1">SIMULATION!$D$3*SIMULATION!$D$17/$H8702/(SIMULATION!$D$17-$I8702)*(((EXP(-$I8702*$J8714))/(1-EXP(-SIMULATION!$D$4*$I8702)))-(EXP(-SIMULATION!$D$17*$J8714)/(1-EXP(-SIMULATION!$D$4*SIMULATION!$D$17))))</f>
        <v>2.7548050817332306</v>
      </c>
      <c r="L8714">
        <v>-8.6997073641452191E-2</v>
      </c>
      <c r="M8714">
        <f t="shared" ca="1" si="136"/>
        <v>2.5151451011698382</v>
      </c>
    </row>
    <row r="8715" spans="1:13" x14ac:dyDescent="0.25">
      <c r="A8715" s="9"/>
      <c r="H8715" s="9"/>
      <c r="J8715">
        <v>13</v>
      </c>
      <c r="K8715">
        <f ca="1">SIMULATION!$D$3*SIMULATION!$D$17/$H8702/(SIMULATION!$D$17-$I8702)*(((EXP(-$I8702*$J8715))/(1-EXP(-SIMULATION!$D$4*$I8702)))-(EXP(-SIMULATION!$D$17*$J8715)/(1-EXP(-SIMULATION!$D$4*SIMULATION!$D$17))))</f>
        <v>2.5702088444121181</v>
      </c>
      <c r="L8715">
        <v>0.41578375462702372</v>
      </c>
      <c r="M8715">
        <f t="shared" ca="1" si="136"/>
        <v>3.6388599279173723</v>
      </c>
    </row>
    <row r="8716" spans="1:13" x14ac:dyDescent="0.25">
      <c r="A8716" s="9"/>
      <c r="H8716" s="9"/>
      <c r="J8716">
        <v>14</v>
      </c>
      <c r="K8716">
        <f ca="1">SIMULATION!$D$3*SIMULATION!$D$17/$H8702/(SIMULATION!$D$17-$I8702)*(((EXP(-$I8702*$J8716))/(1-EXP(-SIMULATION!$D$4*$I8702)))-(EXP(-SIMULATION!$D$17*$J8716)/(1-EXP(-SIMULATION!$D$4*SIMULATION!$D$17))))</f>
        <v>2.3957699409992754</v>
      </c>
      <c r="L8716">
        <v>9.8027282605229943E-2</v>
      </c>
      <c r="M8716">
        <f t="shared" ca="1" si="136"/>
        <v>2.6306207580627263</v>
      </c>
    </row>
    <row r="8717" spans="1:13" x14ac:dyDescent="0.25">
      <c r="A8717" s="9"/>
      <c r="H8717" s="9"/>
      <c r="J8717">
        <v>15</v>
      </c>
      <c r="K8717">
        <f ca="1">SIMULATION!$D$3*SIMULATION!$D$17/$H8702/(SIMULATION!$D$17-$I8702)*(((EXP(-$I8702*$J8717))/(1-EXP(-SIMULATION!$D$4*$I8702)))-(EXP(-SIMULATION!$D$17*$J8717)/(1-EXP(-SIMULATION!$D$4*SIMULATION!$D$17))))</f>
        <v>2.2317566444828181</v>
      </c>
      <c r="L8717">
        <v>0.25704279165717697</v>
      </c>
      <c r="M8717">
        <f t="shared" ca="1" si="136"/>
        <v>2.8054136026801353</v>
      </c>
    </row>
    <row r="8718" spans="1:13" x14ac:dyDescent="0.25">
      <c r="A8718" s="9"/>
      <c r="H8718" s="9"/>
      <c r="J8718">
        <v>16</v>
      </c>
      <c r="K8718">
        <f ca="1">SIMULATION!$D$3*SIMULATION!$D$17/$H8702/(SIMULATION!$D$17-$I8702)*(((EXP(-$I8702*$J8718))/(1-EXP(-SIMULATION!$D$4*$I8702)))-(EXP(-SIMULATION!$D$17*$J8718)/(1-EXP(-SIMULATION!$D$4*SIMULATION!$D$17))))</f>
        <v>2.0780676629484192</v>
      </c>
      <c r="L8718">
        <v>-0.43582379848462877</v>
      </c>
      <c r="M8718">
        <f t="shared" ca="1" si="136"/>
        <v>1.1723963205741641</v>
      </c>
    </row>
    <row r="8719" spans="1:13" x14ac:dyDescent="0.25">
      <c r="A8719" s="9"/>
      <c r="H8719" s="9"/>
      <c r="J8719">
        <v>17</v>
      </c>
      <c r="K8719">
        <f ca="1">SIMULATION!$D$3*SIMULATION!$D$17/$H8702/(SIMULATION!$D$17-$I8702)*(((EXP(-$I8702*$J8719))/(1-EXP(-SIMULATION!$D$4*$I8702)))-(EXP(-SIMULATION!$D$17*$J8719)/(1-EXP(-SIMULATION!$D$4*SIMULATION!$D$17))))</f>
        <v>1.9343839365875908</v>
      </c>
      <c r="L8719">
        <v>0.40746618644625038</v>
      </c>
      <c r="M8719">
        <f t="shared" ca="1" si="136"/>
        <v>2.7225799823518217</v>
      </c>
    </row>
    <row r="8720" spans="1:13" x14ac:dyDescent="0.25">
      <c r="A8720" s="9"/>
      <c r="H8720" s="9"/>
      <c r="J8720">
        <v>18</v>
      </c>
      <c r="K8720">
        <f ca="1">SIMULATION!$D$3*SIMULATION!$D$17/$H8702/(SIMULATION!$D$17-$I8702)*(((EXP(-$I8702*$J8720))/(1-EXP(-SIMULATION!$D$4*$I8702)))-(EXP(-SIMULATION!$D$17*$J8720)/(1-EXP(-SIMULATION!$D$4*SIMULATION!$D$17))))</f>
        <v>1.8002645834501902</v>
      </c>
      <c r="L8720">
        <v>0.21825114641202667</v>
      </c>
      <c r="M8720">
        <f t="shared" ca="1" si="136"/>
        <v>2.1931743926331642</v>
      </c>
    </row>
    <row r="8721" spans="1:13" x14ac:dyDescent="0.25">
      <c r="A8721" s="9"/>
      <c r="H8721" s="9"/>
      <c r="J8721">
        <v>19</v>
      </c>
      <c r="K8721">
        <f ca="1">SIMULATION!$D$3*SIMULATION!$D$17/$H8702/(SIMULATION!$D$17-$I8702)*(((EXP(-$I8702*$J8721))/(1-EXP(-SIMULATION!$D$4*$I8702)))-(EXP(-SIMULATION!$D$17*$J8721)/(1-EXP(-SIMULATION!$D$4*SIMULATION!$D$17))))</f>
        <v>1.6752071470957481</v>
      </c>
      <c r="L8721">
        <v>-0.20452786223412556</v>
      </c>
      <c r="M8721">
        <f t="shared" ca="1" si="136"/>
        <v>1.3325806105009264</v>
      </c>
    </row>
    <row r="8722" spans="1:13" x14ac:dyDescent="0.25">
      <c r="A8722" s="9"/>
      <c r="H8722" s="9"/>
      <c r="J8722">
        <v>20</v>
      </c>
      <c r="K8722">
        <f ca="1">SIMULATION!$D$3*SIMULATION!$D$17/$H8702/(SIMULATION!$D$17-$I8702)*(((EXP(-$I8702*$J8722))/(1-EXP(-SIMULATION!$D$4*$I8702)))-(EXP(-SIMULATION!$D$17*$J8722)/(1-EXP(-SIMULATION!$D$4*SIMULATION!$D$17))))</f>
        <v>1.558685054305079</v>
      </c>
      <c r="L8722">
        <v>4.0674767924128885E-2</v>
      </c>
      <c r="M8722">
        <f t="shared" ca="1" si="136"/>
        <v>1.6220842071557462</v>
      </c>
    </row>
    <row r="8723" spans="1:13" x14ac:dyDescent="0.25">
      <c r="A8723" s="9"/>
      <c r="H8723" s="9"/>
      <c r="J8723">
        <v>21</v>
      </c>
      <c r="K8723">
        <f ca="1">SIMULATION!$D$3*SIMULATION!$D$17/$H8702/(SIMULATION!$D$17-$I8702)*(((EXP(-$I8702*$J8723))/(1-EXP(-SIMULATION!$D$4*$I8702)))-(EXP(-SIMULATION!$D$17*$J8723)/(1-EXP(-SIMULATION!$D$4*SIMULATION!$D$17))))</f>
        <v>1.4501705486973941</v>
      </c>
      <c r="L8723">
        <v>2.053705129091745E-2</v>
      </c>
      <c r="M8723">
        <f t="shared" ca="1" si="136"/>
        <v>1.4799527756365705</v>
      </c>
    </row>
    <row r="8724" spans="1:13" x14ac:dyDescent="0.25">
      <c r="A8724" s="9"/>
      <c r="H8724" s="9"/>
      <c r="J8724">
        <v>22</v>
      </c>
      <c r="K8724">
        <f ca="1">SIMULATION!$D$3*SIMULATION!$D$17/$H8702/(SIMULATION!$D$17-$I8702)*(((EXP(-$I8702*$J8724))/(1-EXP(-SIMULATION!$D$4*$I8702)))-(EXP(-SIMULATION!$D$17*$J8724)/(1-EXP(-SIMULATION!$D$4*SIMULATION!$D$17))))</f>
        <v>1.3491483916090341</v>
      </c>
      <c r="L8724">
        <v>0.39411967161692446</v>
      </c>
      <c r="M8724">
        <f t="shared" ca="1" si="136"/>
        <v>1.8808743126724883</v>
      </c>
    </row>
    <row r="8725" spans="1:13" x14ac:dyDescent="0.25">
      <c r="A8725" s="9"/>
      <c r="H8725" s="9"/>
      <c r="J8725">
        <v>23</v>
      </c>
      <c r="K8725">
        <f ca="1">SIMULATION!$D$3*SIMULATION!$D$17/$H8702/(SIMULATION!$D$17-$I8702)*(((EXP(-$I8702*$J8725))/(1-EXP(-SIMULATION!$D$4*$I8702)))-(EXP(-SIMULATION!$D$17*$J8725)/(1-EXP(-SIMULATION!$D$4*SIMULATION!$D$17))))</f>
        <v>1.2551237158555992</v>
      </c>
      <c r="L8725">
        <v>-0.17893623531635841</v>
      </c>
      <c r="M8725">
        <f t="shared" ca="1" si="136"/>
        <v>1.0305366032841197</v>
      </c>
    </row>
    <row r="8726" spans="1:13" x14ac:dyDescent="0.25">
      <c r="A8726" s="9"/>
      <c r="H8726" s="9"/>
      <c r="J8726">
        <v>24</v>
      </c>
      <c r="K8726">
        <f ca="1">SIMULATION!$D$3*SIMULATION!$D$17/$H8702/(SIMULATION!$D$17-$I8702)*(((EXP(-$I8702*$J8726))/(1-EXP(-SIMULATION!$D$4*$I8702)))-(EXP(-SIMULATION!$D$17*$J8726)/(1-EXP(-SIMULATION!$D$4*SIMULATION!$D$17))))</f>
        <v>1.1676261971217032</v>
      </c>
      <c r="L8726">
        <v>-7.4417599394436318E-2</v>
      </c>
      <c r="M8726">
        <f t="shared" ca="1" si="136"/>
        <v>1.0807342585418513</v>
      </c>
    </row>
    <row r="8727" spans="1:13" x14ac:dyDescent="0.25">
      <c r="A8727" s="9">
        <v>350</v>
      </c>
      <c r="B8727" s="2">
        <f ca="1">NORMINV(RAND(),SIMULATION!D7,SIMULATION!D8)</f>
        <v>60.212738030136791</v>
      </c>
      <c r="C8727" s="2">
        <v>2</v>
      </c>
      <c r="D8727" s="2">
        <f ca="1">SIMULATION!$D$11*(1+(SIMULATION!$D$12*LN(1+$C8727)))*(1+(SIMULATION!$D$13*(($B8727/63.5)-1)))</f>
        <v>9.9939434975900632</v>
      </c>
      <c r="E8727" s="2">
        <v>-0.11963282368831053</v>
      </c>
      <c r="F8727" s="2">
        <f ca="1">D8727*(1+E8727)</f>
        <v>8.798339817191934</v>
      </c>
      <c r="G8727" s="2">
        <v>-0.44361524447812817</v>
      </c>
      <c r="H8727" s="9">
        <f>SIMULATION!$D$15*EXP($G$8727)</f>
        <v>141.66183512922177</v>
      </c>
      <c r="I8727" s="2">
        <f ca="1">$F8727/$H8727</f>
        <v>6.2108046314423515E-2</v>
      </c>
      <c r="J8727">
        <v>0</v>
      </c>
      <c r="K8727">
        <f ca="1">SIMULATION!$D$3*SIMULATION!$D$17/$H8727/(SIMULATION!$D$17-$I8727)*(((EXP(-$I8727*$J8727))/(1-EXP(-SIMULATION!$D$4*$I8727)))-(EXP(-SIMULATION!$D$17*$J8727)/(1-EXP(-SIMULATION!$D$4*SIMULATION!$D$17))))</f>
        <v>1.3117018619873455</v>
      </c>
      <c r="L8727">
        <v>6.015118398720435E-3</v>
      </c>
      <c r="M8727">
        <f t="shared" ca="1" si="136"/>
        <v>1.3195919039910216</v>
      </c>
    </row>
    <row r="8728" spans="1:13" x14ac:dyDescent="0.25">
      <c r="A8728" s="9"/>
      <c r="H8728" s="9"/>
      <c r="J8728">
        <v>1</v>
      </c>
      <c r="K8728">
        <f ca="1">SIMULATION!$D$3*SIMULATION!$D$17/$H8727/(SIMULATION!$D$17-$I8727)*(((EXP(-$I8727*$J8728))/(1-EXP(-SIMULATION!$D$4*$I8727)))-(EXP(-SIMULATION!$D$17*$J8728)/(1-EXP(-SIMULATION!$D$4*SIMULATION!$D$17))))</f>
        <v>2.5817143585303572</v>
      </c>
      <c r="L8728">
        <v>0.21817047981490925</v>
      </c>
      <c r="M8728">
        <f t="shared" ca="1" si="136"/>
        <v>3.1449682188759662</v>
      </c>
    </row>
    <row r="8729" spans="1:13" x14ac:dyDescent="0.25">
      <c r="A8729" s="9"/>
      <c r="H8729" s="9"/>
      <c r="J8729">
        <v>2</v>
      </c>
      <c r="K8729">
        <f ca="1">SIMULATION!$D$3*SIMULATION!$D$17/$H8727/(SIMULATION!$D$17-$I8727)*(((EXP(-$I8727*$J8729))/(1-EXP(-SIMULATION!$D$4*$I8727)))-(EXP(-SIMULATION!$D$17*$J8729)/(1-EXP(-SIMULATION!$D$4*SIMULATION!$D$17))))</f>
        <v>3.2907198433226159</v>
      </c>
      <c r="L8729">
        <v>1.7027734441159265E-2</v>
      </c>
      <c r="M8729">
        <f t="shared" ca="1" si="136"/>
        <v>3.3467533469349671</v>
      </c>
    </row>
    <row r="8730" spans="1:13" x14ac:dyDescent="0.25">
      <c r="A8730" s="9"/>
      <c r="H8730" s="9"/>
      <c r="J8730">
        <v>3</v>
      </c>
      <c r="K8730">
        <f ca="1">SIMULATION!$D$3*SIMULATION!$D$17/$H8727/(SIMULATION!$D$17-$I8727)*(((EXP(-$I8727*$J8730))/(1-EXP(-SIMULATION!$D$4*$I8727)))-(EXP(-SIMULATION!$D$17*$J8730)/(1-EXP(-SIMULATION!$D$4*SIMULATION!$D$17))))</f>
        <v>3.6465323034055004</v>
      </c>
      <c r="L8730">
        <v>-0.15616730850547653</v>
      </c>
      <c r="M8730">
        <f t="shared" ca="1" si="136"/>
        <v>3.0770631682043876</v>
      </c>
    </row>
    <row r="8731" spans="1:13" x14ac:dyDescent="0.25">
      <c r="A8731" s="9"/>
      <c r="H8731" s="9"/>
      <c r="J8731">
        <v>4</v>
      </c>
      <c r="K8731">
        <f ca="1">SIMULATION!$D$3*SIMULATION!$D$17/$H8727/(SIMULATION!$D$17-$I8727)*(((EXP(-$I8727*$J8731))/(1-EXP(-SIMULATION!$D$4*$I8727)))-(EXP(-SIMULATION!$D$17*$J8731)/(1-EXP(-SIMULATION!$D$4*SIMULATION!$D$17))))</f>
        <v>3.7819437727416796</v>
      </c>
      <c r="L8731">
        <v>-0.66273083617816853</v>
      </c>
      <c r="M8731">
        <f t="shared" ca="1" si="136"/>
        <v>1.2755330138537688</v>
      </c>
    </row>
    <row r="8732" spans="1:13" x14ac:dyDescent="0.25">
      <c r="A8732" s="9"/>
      <c r="H8732" s="9"/>
      <c r="J8732">
        <v>5</v>
      </c>
      <c r="K8732">
        <f ca="1">SIMULATION!$D$3*SIMULATION!$D$17/$H8727/(SIMULATION!$D$17-$I8727)*(((EXP(-$I8727*$J8732))/(1-EXP(-SIMULATION!$D$4*$I8727)))-(EXP(-SIMULATION!$D$17*$J8732)/(1-EXP(-SIMULATION!$D$4*SIMULATION!$D$17))))</f>
        <v>3.7816932924926046</v>
      </c>
      <c r="L8732">
        <v>-0.61787530357688702</v>
      </c>
      <c r="M8732">
        <f t="shared" ca="1" si="136"/>
        <v>1.4450784013590592</v>
      </c>
    </row>
    <row r="8733" spans="1:13" x14ac:dyDescent="0.25">
      <c r="A8733" s="9"/>
      <c r="H8733" s="9"/>
      <c r="J8733">
        <v>6</v>
      </c>
      <c r="K8733">
        <f ca="1">SIMULATION!$D$3*SIMULATION!$D$17/$H8727/(SIMULATION!$D$17-$I8727)*(((EXP(-$I8727*$J8733))/(1-EXP(-SIMULATION!$D$4*$I8727)))-(EXP(-SIMULATION!$D$17*$J8733)/(1-EXP(-SIMULATION!$D$4*SIMULATION!$D$17))))</f>
        <v>3.6997478966992583</v>
      </c>
      <c r="L8733">
        <v>0.38699659588094987</v>
      </c>
      <c r="M8733">
        <f t="shared" ca="1" si="136"/>
        <v>5.131537738339575</v>
      </c>
    </row>
    <row r="8734" spans="1:13" x14ac:dyDescent="0.25">
      <c r="A8734" s="9"/>
      <c r="H8734" s="9"/>
      <c r="J8734">
        <v>7</v>
      </c>
      <c r="K8734">
        <f ca="1">SIMULATION!$D$3*SIMULATION!$D$17/$H8727/(SIMULATION!$D$17-$I8727)*(((EXP(-$I8727*$J8734))/(1-EXP(-SIMULATION!$D$4*$I8727)))-(EXP(-SIMULATION!$D$17*$J8734)/(1-EXP(-SIMULATION!$D$4*SIMULATION!$D$17))))</f>
        <v>3.5703753916830729</v>
      </c>
      <c r="L8734">
        <v>-0.31923740525607197</v>
      </c>
      <c r="M8734">
        <f t="shared" ca="1" si="136"/>
        <v>2.4305780158520367</v>
      </c>
    </row>
    <row r="8735" spans="1:13" x14ac:dyDescent="0.25">
      <c r="A8735" s="9"/>
      <c r="H8735" s="9"/>
      <c r="J8735">
        <v>8</v>
      </c>
      <c r="K8735">
        <f ca="1">SIMULATION!$D$3*SIMULATION!$D$17/$H8727/(SIMULATION!$D$17-$I8727)*(((EXP(-$I8727*$J8735))/(1-EXP(-SIMULATION!$D$4*$I8727)))-(EXP(-SIMULATION!$D$17*$J8735)/(1-EXP(-SIMULATION!$D$4*SIMULATION!$D$17))))</f>
        <v>3.4152388441796568</v>
      </c>
      <c r="L8735">
        <v>0.12381552950259261</v>
      </c>
      <c r="M8735">
        <f t="shared" ca="1" si="136"/>
        <v>3.8380984500495838</v>
      </c>
    </row>
    <row r="8736" spans="1:13" x14ac:dyDescent="0.25">
      <c r="A8736" s="9"/>
      <c r="H8736" s="9"/>
      <c r="J8736">
        <v>9</v>
      </c>
      <c r="K8736">
        <f ca="1">SIMULATION!$D$3*SIMULATION!$D$17/$H8727/(SIMULATION!$D$17-$I8727)*(((EXP(-$I8727*$J8736))/(1-EXP(-SIMULATION!$D$4*$I8727)))-(EXP(-SIMULATION!$D$17*$J8736)/(1-EXP(-SIMULATION!$D$4*SIMULATION!$D$17))))</f>
        <v>3.2479417571802256</v>
      </c>
      <c r="L8736">
        <v>0.16856898298602782</v>
      </c>
      <c r="M8736">
        <f t="shared" ca="1" si="136"/>
        <v>3.7954439959859481</v>
      </c>
    </row>
    <row r="8737" spans="1:13" x14ac:dyDescent="0.25">
      <c r="A8737" s="9"/>
      <c r="H8737" s="9"/>
      <c r="J8737">
        <v>10</v>
      </c>
      <c r="K8737">
        <f ca="1">SIMULATION!$D$3*SIMULATION!$D$17/$H8727/(SIMULATION!$D$17-$I8727)*(((EXP(-$I8727*$J8737))/(1-EXP(-SIMULATION!$D$4*$I8727)))-(EXP(-SIMULATION!$D$17*$J8737)/(1-EXP(-SIMULATION!$D$4*SIMULATION!$D$17))))</f>
        <v>3.0769396534819973</v>
      </c>
      <c r="L8737">
        <v>0.3223622904923662</v>
      </c>
      <c r="M8737">
        <f t="shared" ca="1" si="136"/>
        <v>4.0688289678852412</v>
      </c>
    </row>
    <row r="8738" spans="1:13" x14ac:dyDescent="0.25">
      <c r="A8738" s="9"/>
      <c r="H8738" s="9"/>
      <c r="J8738">
        <v>11</v>
      </c>
      <c r="K8738">
        <f ca="1">SIMULATION!$D$3*SIMULATION!$D$17/$H8727/(SIMULATION!$D$17-$I8727)*(((EXP(-$I8727*$J8738))/(1-EXP(-SIMULATION!$D$4*$I8727)))-(EXP(-SIMULATION!$D$17*$J8738)/(1-EXP(-SIMULATION!$D$4*SIMULATION!$D$17))))</f>
        <v>2.9074048784045825</v>
      </c>
      <c r="L8738">
        <v>-0.26916424189906007</v>
      </c>
      <c r="M8738">
        <f t="shared" ca="1" si="136"/>
        <v>2.1248354484151841</v>
      </c>
    </row>
    <row r="8739" spans="1:13" x14ac:dyDescent="0.25">
      <c r="A8739" s="9"/>
      <c r="H8739" s="9"/>
      <c r="J8739">
        <v>12</v>
      </c>
      <c r="K8739">
        <f ca="1">SIMULATION!$D$3*SIMULATION!$D$17/$H8727/(SIMULATION!$D$17-$I8727)*(((EXP(-$I8727*$J8739))/(1-EXP(-SIMULATION!$D$4*$I8727)))-(EXP(-SIMULATION!$D$17*$J8739)/(1-EXP(-SIMULATION!$D$4*SIMULATION!$D$17))))</f>
        <v>2.7424206607995183</v>
      </c>
      <c r="L8739">
        <v>-0.46502676965125489</v>
      </c>
      <c r="M8739">
        <f t="shared" ca="1" si="136"/>
        <v>1.4671216398830584</v>
      </c>
    </row>
    <row r="8740" spans="1:13" x14ac:dyDescent="0.25">
      <c r="A8740" s="9"/>
      <c r="H8740" s="9"/>
      <c r="J8740">
        <v>13</v>
      </c>
      <c r="K8740">
        <f ca="1">SIMULATION!$D$3*SIMULATION!$D$17/$H8727/(SIMULATION!$D$17-$I8727)*(((EXP(-$I8727*$J8740))/(1-EXP(-SIMULATION!$D$4*$I8727)))-(EXP(-SIMULATION!$D$17*$J8740)/(1-EXP(-SIMULATION!$D$4*SIMULATION!$D$17))))</f>
        <v>2.58374540368925</v>
      </c>
      <c r="L8740">
        <v>-8.6680974729124463E-2</v>
      </c>
      <c r="M8740">
        <f t="shared" ca="1" si="136"/>
        <v>2.3597838336455705</v>
      </c>
    </row>
    <row r="8741" spans="1:13" x14ac:dyDescent="0.25">
      <c r="A8741" s="9"/>
      <c r="H8741" s="9"/>
      <c r="J8741">
        <v>14</v>
      </c>
      <c r="K8741">
        <f ca="1">SIMULATION!$D$3*SIMULATION!$D$17/$H8727/(SIMULATION!$D$17-$I8727)*(((EXP(-$I8727*$J8741))/(1-EXP(-SIMULATION!$D$4*$I8727)))-(EXP(-SIMULATION!$D$17*$J8741)/(1-EXP(-SIMULATION!$D$4*SIMULATION!$D$17))))</f>
        <v>2.4323016213733291</v>
      </c>
      <c r="L8741">
        <v>0.3477598370546145</v>
      </c>
      <c r="M8741">
        <f t="shared" ca="1" si="136"/>
        <v>3.2781584368897927</v>
      </c>
    </row>
    <row r="8742" spans="1:13" x14ac:dyDescent="0.25">
      <c r="A8742" s="9"/>
      <c r="H8742" s="9"/>
      <c r="J8742">
        <v>15</v>
      </c>
      <c r="K8742">
        <f ca="1">SIMULATION!$D$3*SIMULATION!$D$17/$H8727/(SIMULATION!$D$17-$I8727)*(((EXP(-$I8727*$J8742))/(1-EXP(-SIMULATION!$D$4*$I8727)))-(EXP(-SIMULATION!$D$17*$J8742)/(1-EXP(-SIMULATION!$D$4*SIMULATION!$D$17))))</f>
        <v>2.2884884738230777</v>
      </c>
      <c r="L8742">
        <v>-9.0514192460176036E-3</v>
      </c>
      <c r="M8742">
        <f t="shared" ca="1" si="136"/>
        <v>2.267774405206826</v>
      </c>
    </row>
    <row r="8743" spans="1:13" x14ac:dyDescent="0.25">
      <c r="A8743" s="9"/>
      <c r="H8743" s="9"/>
      <c r="J8743">
        <v>16</v>
      </c>
      <c r="K8743">
        <f ca="1">SIMULATION!$D$3*SIMULATION!$D$17/$H8727/(SIMULATION!$D$17-$I8727)*(((EXP(-$I8727*$J8743))/(1-EXP(-SIMULATION!$D$4*$I8727)))-(EXP(-SIMULATION!$D$17*$J8743)/(1-EXP(-SIMULATION!$D$4*SIMULATION!$D$17))))</f>
        <v>2.1523813054110765</v>
      </c>
      <c r="L8743">
        <v>-0.22964429484276253</v>
      </c>
      <c r="M8743">
        <f t="shared" ca="1" si="136"/>
        <v>1.6580992182972052</v>
      </c>
    </row>
    <row r="8744" spans="1:13" x14ac:dyDescent="0.25">
      <c r="A8744" s="9"/>
      <c r="H8744" s="9"/>
      <c r="J8744">
        <v>17</v>
      </c>
      <c r="K8744">
        <f ca="1">SIMULATION!$D$3*SIMULATION!$D$17/$H8727/(SIMULATION!$D$17-$I8727)*(((EXP(-$I8727*$J8744))/(1-EXP(-SIMULATION!$D$4*$I8727)))-(EXP(-SIMULATION!$D$17*$J8744)/(1-EXP(-SIMULATION!$D$4*SIMULATION!$D$17))))</f>
        <v>2.0238588178911932</v>
      </c>
      <c r="L8744">
        <v>0.21655656745509919</v>
      </c>
      <c r="M8744">
        <f t="shared" ca="1" si="136"/>
        <v>2.4621387365074443</v>
      </c>
    </row>
    <row r="8745" spans="1:13" x14ac:dyDescent="0.25">
      <c r="A8745" s="9"/>
      <c r="H8745" s="9"/>
      <c r="J8745">
        <v>18</v>
      </c>
      <c r="K8745">
        <f ca="1">SIMULATION!$D$3*SIMULATION!$D$17/$H8727/(SIMULATION!$D$17-$I8727)*(((EXP(-$I8727*$J8745))/(1-EXP(-SIMULATION!$D$4*$I8727)))-(EXP(-SIMULATION!$D$17*$J8745)/(1-EXP(-SIMULATION!$D$4*SIMULATION!$D$17))))</f>
        <v>1.9026839115787646</v>
      </c>
      <c r="L8745">
        <v>-0.1505050911798512</v>
      </c>
      <c r="M8745">
        <f t="shared" ca="1" si="136"/>
        <v>1.6163202959801666</v>
      </c>
    </row>
    <row r="8746" spans="1:13" x14ac:dyDescent="0.25">
      <c r="A8746" s="9"/>
      <c r="H8746" s="9"/>
      <c r="J8746">
        <v>19</v>
      </c>
      <c r="K8746">
        <f ca="1">SIMULATION!$D$3*SIMULATION!$D$17/$H8727/(SIMULATION!$D$17-$I8727)*(((EXP(-$I8727*$J8746))/(1-EXP(-SIMULATION!$D$4*$I8727)))-(EXP(-SIMULATION!$D$17*$J8746)/(1-EXP(-SIMULATION!$D$4*SIMULATION!$D$17))))</f>
        <v>1.788554875392911</v>
      </c>
      <c r="L8746">
        <v>0.13966269672044815</v>
      </c>
      <c r="M8746">
        <f t="shared" ca="1" si="136"/>
        <v>2.0383492725227903</v>
      </c>
    </row>
    <row r="8747" spans="1:13" x14ac:dyDescent="0.25">
      <c r="A8747" s="9"/>
      <c r="H8747" s="9"/>
      <c r="J8747">
        <v>20</v>
      </c>
      <c r="K8747">
        <f ca="1">SIMULATION!$D$3*SIMULATION!$D$17/$H8727/(SIMULATION!$D$17-$I8727)*(((EXP(-$I8727*$J8747))/(1-EXP(-SIMULATION!$D$4*$I8727)))-(EXP(-SIMULATION!$D$17*$J8747)/(1-EXP(-SIMULATION!$D$4*SIMULATION!$D$17))))</f>
        <v>1.6811376127612834</v>
      </c>
      <c r="L8747">
        <v>0.10400597749087742</v>
      </c>
      <c r="M8747">
        <f t="shared" ca="1" si="136"/>
        <v>1.8559859734732009</v>
      </c>
    </row>
    <row r="8748" spans="1:13" x14ac:dyDescent="0.25">
      <c r="A8748" s="9"/>
      <c r="H8748" s="9"/>
      <c r="J8748">
        <v>21</v>
      </c>
      <c r="K8748">
        <f ca="1">SIMULATION!$D$3*SIMULATION!$D$17/$H8727/(SIMULATION!$D$17-$I8727)*(((EXP(-$I8727*$J8748))/(1-EXP(-SIMULATION!$D$4*$I8727)))-(EXP(-SIMULATION!$D$17*$J8748)/(1-EXP(-SIMULATION!$D$4*SIMULATION!$D$17))))</f>
        <v>1.5800857496464544</v>
      </c>
      <c r="L8748">
        <v>1.8772276361751807E-3</v>
      </c>
      <c r="M8748">
        <f t="shared" ca="1" si="136"/>
        <v>1.5830519302832173</v>
      </c>
    </row>
    <row r="8749" spans="1:13" x14ac:dyDescent="0.25">
      <c r="A8749" s="9"/>
      <c r="H8749" s="9"/>
      <c r="J8749">
        <v>22</v>
      </c>
      <c r="K8749">
        <f ca="1">SIMULATION!$D$3*SIMULATION!$D$17/$H8727/(SIMULATION!$D$17-$I8727)*(((EXP(-$I8727*$J8749))/(1-EXP(-SIMULATION!$D$4*$I8727)))-(EXP(-SIMULATION!$D$17*$J8749)/(1-EXP(-SIMULATION!$D$4*SIMULATION!$D$17))))</f>
        <v>1.485053009847398</v>
      </c>
      <c r="L8749">
        <v>-0.20588230120167422</v>
      </c>
      <c r="M8749">
        <f t="shared" ca="1" si="136"/>
        <v>1.1793068787735432</v>
      </c>
    </row>
    <row r="8750" spans="1:13" x14ac:dyDescent="0.25">
      <c r="A8750" s="9"/>
      <c r="H8750" s="9"/>
      <c r="J8750">
        <v>23</v>
      </c>
      <c r="K8750">
        <f ca="1">SIMULATION!$D$3*SIMULATION!$D$17/$H8727/(SIMULATION!$D$17-$I8727)*(((EXP(-$I8727*$J8750))/(1-EXP(-SIMULATION!$D$4*$I8727)))-(EXP(-SIMULATION!$D$17*$J8750)/(1-EXP(-SIMULATION!$D$4*SIMULATION!$D$17))))</f>
        <v>1.3957006657193225</v>
      </c>
      <c r="L8750">
        <v>0.30474614477271977</v>
      </c>
      <c r="M8750">
        <f t="shared" ca="1" si="136"/>
        <v>1.8210350628540046</v>
      </c>
    </row>
    <row r="8751" spans="1:13" x14ac:dyDescent="0.25">
      <c r="A8751" s="9"/>
      <c r="H8751" s="9"/>
      <c r="J8751">
        <v>24</v>
      </c>
      <c r="K8751">
        <f ca="1">SIMULATION!$D$3*SIMULATION!$D$17/$H8727/(SIMULATION!$D$17-$I8727)*(((EXP(-$I8727*$J8751))/(1-EXP(-SIMULATION!$D$4*$I8727)))-(EXP(-SIMULATION!$D$17*$J8751)/(1-EXP(-SIMULATION!$D$4*SIMULATION!$D$17))))</f>
        <v>1.3117018619873457</v>
      </c>
      <c r="L8751">
        <v>-3.365927123434672E-2</v>
      </c>
      <c r="M8751">
        <f t="shared" ca="1" si="136"/>
        <v>1.2675509332361159</v>
      </c>
    </row>
    <row r="8752" spans="1:13" x14ac:dyDescent="0.25">
      <c r="A8752" s="9">
        <v>351</v>
      </c>
      <c r="B8752" s="2">
        <f ca="1">NORMINV(RAND(),SIMULATION!D7,SIMULATION!D8)</f>
        <v>56.536469185848091</v>
      </c>
      <c r="C8752" s="2">
        <v>2</v>
      </c>
      <c r="D8752" s="2">
        <f ca="1">SIMULATION!$D$11*(1+(SIMULATION!$D$12*LN(1+$C8752)))*(1+(SIMULATION!$D$13*(($B8752/63.5)-1)))</f>
        <v>9.720937386789867</v>
      </c>
      <c r="E8752" s="2">
        <v>-0.35040781668288029</v>
      </c>
      <c r="F8752" s="2">
        <f ca="1">D8752*(1+E8752)</f>
        <v>6.314644940973845</v>
      </c>
      <c r="G8752" s="2">
        <v>-0.68341577139764664</v>
      </c>
      <c r="H8752" s="9">
        <f>SIMULATION!$D$15*EXP($G$8752)</f>
        <v>111.45737689150361</v>
      </c>
      <c r="I8752" s="2">
        <f ca="1">$F8752/$H8752</f>
        <v>5.6655244516661596E-2</v>
      </c>
      <c r="J8752">
        <v>0</v>
      </c>
      <c r="K8752">
        <f ca="1">SIMULATION!$D$3*SIMULATION!$D$17/$H8752/(SIMULATION!$D$17-$I8752)*(((EXP(-$I8752*$J8752))/(1-EXP(-SIMULATION!$D$4*$I8752)))-(EXP(-SIMULATION!$D$17*$J8752)/(1-EXP(-SIMULATION!$D$4*SIMULATION!$D$17))))</f>
        <v>1.9529905457802219</v>
      </c>
      <c r="L8752">
        <v>-8.3423073559287103E-2</v>
      </c>
      <c r="M8752">
        <f t="shared" ca="1" si="136"/>
        <v>1.7900660718190062</v>
      </c>
    </row>
    <row r="8753" spans="1:13" x14ac:dyDescent="0.25">
      <c r="A8753" s="9"/>
      <c r="H8753" s="9"/>
      <c r="J8753">
        <v>1</v>
      </c>
      <c r="K8753">
        <f ca="1">SIMULATION!$D$3*SIMULATION!$D$17/$H8752/(SIMULATION!$D$17-$I8752)*(((EXP(-$I8752*$J8753))/(1-EXP(-SIMULATION!$D$4*$I8752)))-(EXP(-SIMULATION!$D$17*$J8753)/(1-EXP(-SIMULATION!$D$4*SIMULATION!$D$17))))</f>
        <v>3.5649757988147628</v>
      </c>
      <c r="L8753">
        <v>0.5132204090332172</v>
      </c>
      <c r="M8753">
        <f t="shared" ca="1" si="136"/>
        <v>5.3945941364759955</v>
      </c>
    </row>
    <row r="8754" spans="1:13" x14ac:dyDescent="0.25">
      <c r="A8754" s="9"/>
      <c r="H8754" s="9"/>
      <c r="J8754">
        <v>2</v>
      </c>
      <c r="K8754">
        <f ca="1">SIMULATION!$D$3*SIMULATION!$D$17/$H8752/(SIMULATION!$D$17-$I8752)*(((EXP(-$I8752*$J8754))/(1-EXP(-SIMULATION!$D$4*$I8752)))-(EXP(-SIMULATION!$D$17*$J8754)/(1-EXP(-SIMULATION!$D$4*SIMULATION!$D$17))))</f>
        <v>4.4705496327283454</v>
      </c>
      <c r="L8754">
        <v>0.19748350699220713</v>
      </c>
      <c r="M8754">
        <f t="shared" ca="1" si="136"/>
        <v>5.3534094523822624</v>
      </c>
    </row>
    <row r="8755" spans="1:13" x14ac:dyDescent="0.25">
      <c r="A8755" s="9"/>
      <c r="H8755" s="9"/>
      <c r="J8755">
        <v>3</v>
      </c>
      <c r="K8755">
        <f ca="1">SIMULATION!$D$3*SIMULATION!$D$17/$H8752/(SIMULATION!$D$17-$I8752)*(((EXP(-$I8752*$J8755))/(1-EXP(-SIMULATION!$D$4*$I8752)))-(EXP(-SIMULATION!$D$17*$J8755)/(1-EXP(-SIMULATION!$D$4*SIMULATION!$D$17))))</f>
        <v>4.9304565022228743</v>
      </c>
      <c r="L8755">
        <v>0.10217517084095823</v>
      </c>
      <c r="M8755">
        <f t="shared" ca="1" si="136"/>
        <v>5.43422673766141</v>
      </c>
    </row>
    <row r="8756" spans="1:13" x14ac:dyDescent="0.25">
      <c r="A8756" s="9"/>
      <c r="H8756" s="9"/>
      <c r="J8756">
        <v>4</v>
      </c>
      <c r="K8756">
        <f ca="1">SIMULATION!$D$3*SIMULATION!$D$17/$H8752/(SIMULATION!$D$17-$I8752)*(((EXP(-$I8752*$J8756))/(1-EXP(-SIMULATION!$D$4*$I8752)))-(EXP(-SIMULATION!$D$17*$J8756)/(1-EXP(-SIMULATION!$D$4*SIMULATION!$D$17))))</f>
        <v>5.1114011964746338</v>
      </c>
      <c r="L8756">
        <v>-7.4505135550246737E-2</v>
      </c>
      <c r="M8756">
        <f t="shared" ca="1" si="136"/>
        <v>4.7305755574795976</v>
      </c>
    </row>
    <row r="8757" spans="1:13" x14ac:dyDescent="0.25">
      <c r="A8757" s="9"/>
      <c r="H8757" s="9"/>
      <c r="J8757">
        <v>5</v>
      </c>
      <c r="K8757">
        <f ca="1">SIMULATION!$D$3*SIMULATION!$D$17/$H8752/(SIMULATION!$D$17-$I8752)*(((EXP(-$I8752*$J8757))/(1-EXP(-SIMULATION!$D$4*$I8752)))-(EXP(-SIMULATION!$D$17*$J8757)/(1-EXP(-SIMULATION!$D$4*SIMULATION!$D$17))))</f>
        <v>5.1198468973914188</v>
      </c>
      <c r="L8757">
        <v>-6.5939963048501596E-2</v>
      </c>
      <c r="M8757">
        <f t="shared" ca="1" si="136"/>
        <v>4.7822443821634435</v>
      </c>
    </row>
    <row r="8758" spans="1:13" x14ac:dyDescent="0.25">
      <c r="A8758" s="9"/>
      <c r="H8758" s="9"/>
      <c r="J8758">
        <v>6</v>
      </c>
      <c r="K8758">
        <f ca="1">SIMULATION!$D$3*SIMULATION!$D$17/$H8752/(SIMULATION!$D$17-$I8752)*(((EXP(-$I8752*$J8758))/(1-EXP(-SIMULATION!$D$4*$I8752)))-(EXP(-SIMULATION!$D$17*$J8758)/(1-EXP(-SIMULATION!$D$4*SIMULATION!$D$17))))</f>
        <v>5.0236726229862363</v>
      </c>
      <c r="L8758">
        <v>-0.15939979927104078</v>
      </c>
      <c r="M8758">
        <f t="shared" ca="1" si="136"/>
        <v>4.2229002152788073</v>
      </c>
    </row>
    <row r="8759" spans="1:13" x14ac:dyDescent="0.25">
      <c r="A8759" s="9"/>
      <c r="H8759" s="9"/>
      <c r="J8759">
        <v>7</v>
      </c>
      <c r="K8759">
        <f ca="1">SIMULATION!$D$3*SIMULATION!$D$17/$H8752/(SIMULATION!$D$17-$I8752)*(((EXP(-$I8752*$J8759))/(1-EXP(-SIMULATION!$D$4*$I8752)))-(EXP(-SIMULATION!$D$17*$J8759)/(1-EXP(-SIMULATION!$D$4*SIMULATION!$D$17))))</f>
        <v>4.8660507346080317</v>
      </c>
      <c r="L8759">
        <v>0.29122941246040923</v>
      </c>
      <c r="M8759">
        <f t="shared" ca="1" si="136"/>
        <v>6.2831878310504718</v>
      </c>
    </row>
    <row r="8760" spans="1:13" x14ac:dyDescent="0.25">
      <c r="A8760" s="9"/>
      <c r="H8760" s="9"/>
      <c r="J8760">
        <v>8</v>
      </c>
      <c r="K8760">
        <f ca="1">SIMULATION!$D$3*SIMULATION!$D$17/$H8752/(SIMULATION!$D$17-$I8752)*(((EXP(-$I8752*$J8760))/(1-EXP(-SIMULATION!$D$4*$I8752)))-(EXP(-SIMULATION!$D$17*$J8760)/(1-EXP(-SIMULATION!$D$4*SIMULATION!$D$17))))</f>
        <v>4.6743389332681318</v>
      </c>
      <c r="L8760">
        <v>0.15931259476990159</v>
      </c>
      <c r="M8760">
        <f t="shared" ca="1" si="136"/>
        <v>5.419019997561052</v>
      </c>
    </row>
    <row r="8761" spans="1:13" x14ac:dyDescent="0.25">
      <c r="A8761" s="9"/>
      <c r="H8761" s="9"/>
      <c r="J8761">
        <v>9</v>
      </c>
      <c r="K8761">
        <f ca="1">SIMULATION!$D$3*SIMULATION!$D$17/$H8752/(SIMULATION!$D$17-$I8752)*(((EXP(-$I8752*$J8761))/(1-EXP(-SIMULATION!$D$4*$I8752)))-(EXP(-SIMULATION!$D$17*$J8761)/(1-EXP(-SIMULATION!$D$4*SIMULATION!$D$17))))</f>
        <v>4.4657774772306746</v>
      </c>
      <c r="L8761">
        <v>0.24652158290257875</v>
      </c>
      <c r="M8761">
        <f t="shared" ca="1" si="136"/>
        <v>5.5666880098082645</v>
      </c>
    </row>
    <row r="8762" spans="1:13" x14ac:dyDescent="0.25">
      <c r="A8762" s="9"/>
      <c r="H8762" s="9"/>
      <c r="J8762">
        <v>10</v>
      </c>
      <c r="K8762">
        <f ca="1">SIMULATION!$D$3*SIMULATION!$D$17/$H8752/(SIMULATION!$D$17-$I8752)*(((EXP(-$I8752*$J8762))/(1-EXP(-SIMULATION!$D$4*$I8752)))-(EXP(-SIMULATION!$D$17*$J8762)/(1-EXP(-SIMULATION!$D$4*SIMULATION!$D$17))))</f>
        <v>4.2511391623353258</v>
      </c>
      <c r="L8762">
        <v>-0.28305940797955426</v>
      </c>
      <c r="M8762">
        <f t="shared" ca="1" si="136"/>
        <v>3.0478142278059899</v>
      </c>
    </row>
    <row r="8763" spans="1:13" x14ac:dyDescent="0.25">
      <c r="A8763" s="9"/>
      <c r="H8763" s="9"/>
      <c r="J8763">
        <v>11</v>
      </c>
      <c r="K8763">
        <f ca="1">SIMULATION!$D$3*SIMULATION!$D$17/$H8752/(SIMULATION!$D$17-$I8752)*(((EXP(-$I8752*$J8763))/(1-EXP(-SIMULATION!$D$4*$I8752)))-(EXP(-SIMULATION!$D$17*$J8763)/(1-EXP(-SIMULATION!$D$4*SIMULATION!$D$17))))</f>
        <v>4.0370674344808704</v>
      </c>
      <c r="L8763">
        <v>-0.2329240245521576</v>
      </c>
      <c r="M8763">
        <f t="shared" ca="1" si="136"/>
        <v>3.0967374402531322</v>
      </c>
    </row>
    <row r="8764" spans="1:13" x14ac:dyDescent="0.25">
      <c r="A8764" s="9"/>
      <c r="H8764" s="9"/>
      <c r="J8764">
        <v>12</v>
      </c>
      <c r="K8764">
        <f ca="1">SIMULATION!$D$3*SIMULATION!$D$17/$H8752/(SIMULATION!$D$17-$I8752)*(((EXP(-$I8752*$J8764))/(1-EXP(-SIMULATION!$D$4*$I8752)))-(EXP(-SIMULATION!$D$17*$J8764)/(1-EXP(-SIMULATION!$D$4*SIMULATION!$D$17))))</f>
        <v>3.827573874014718</v>
      </c>
      <c r="L8764">
        <v>-0.41344034249330319</v>
      </c>
      <c r="M8764">
        <f t="shared" ca="1" si="136"/>
        <v>2.2451004206236536</v>
      </c>
    </row>
    <row r="8765" spans="1:13" x14ac:dyDescent="0.25">
      <c r="A8765" s="9"/>
      <c r="H8765" s="9"/>
      <c r="J8765">
        <v>13</v>
      </c>
      <c r="K8765">
        <f ca="1">SIMULATION!$D$3*SIMULATION!$D$17/$H8752/(SIMULATION!$D$17-$I8752)*(((EXP(-$I8752*$J8765))/(1-EXP(-SIMULATION!$D$4*$I8752)))-(EXP(-SIMULATION!$D$17*$J8765)/(1-EXP(-SIMULATION!$D$4*SIMULATION!$D$17))))</f>
        <v>3.6249970312163282</v>
      </c>
      <c r="L8765">
        <v>0.31858196110991516</v>
      </c>
      <c r="M8765">
        <f t="shared" ca="1" si="136"/>
        <v>4.7798556944388464</v>
      </c>
    </row>
    <row r="8766" spans="1:13" x14ac:dyDescent="0.25">
      <c r="A8766" s="9"/>
      <c r="H8766" s="9"/>
      <c r="J8766">
        <v>14</v>
      </c>
      <c r="K8766">
        <f ca="1">SIMULATION!$D$3*SIMULATION!$D$17/$H8752/(SIMULATION!$D$17-$I8752)*(((EXP(-$I8752*$J8766))/(1-EXP(-SIMULATION!$D$4*$I8752)))-(EXP(-SIMULATION!$D$17*$J8766)/(1-EXP(-SIMULATION!$D$4*SIMULATION!$D$17))))</f>
        <v>3.430616125936282</v>
      </c>
      <c r="L8766">
        <v>0.34854811094720473</v>
      </c>
      <c r="M8766">
        <f t="shared" ca="1" si="136"/>
        <v>4.6263508960163913</v>
      </c>
    </row>
    <row r="8767" spans="1:13" x14ac:dyDescent="0.25">
      <c r="A8767" s="9"/>
      <c r="H8767" s="9"/>
      <c r="J8767">
        <v>15</v>
      </c>
      <c r="K8767">
        <f ca="1">SIMULATION!$D$3*SIMULATION!$D$17/$H8752/(SIMULATION!$D$17-$I8752)*(((EXP(-$I8752*$J8767))/(1-EXP(-SIMULATION!$D$4*$I8752)))-(EXP(-SIMULATION!$D$17*$J8767)/(1-EXP(-SIMULATION!$D$4*SIMULATION!$D$17))))</f>
        <v>3.2450436168654262</v>
      </c>
      <c r="L8767">
        <v>-5.2460773379980327E-2</v>
      </c>
      <c r="M8767">
        <f t="shared" ca="1" si="136"/>
        <v>3.0748061190728975</v>
      </c>
    </row>
    <row r="8768" spans="1:13" x14ac:dyDescent="0.25">
      <c r="A8768" s="9"/>
      <c r="H8768" s="9"/>
      <c r="J8768">
        <v>16</v>
      </c>
      <c r="K8768">
        <f ca="1">SIMULATION!$D$3*SIMULATION!$D$17/$H8752/(SIMULATION!$D$17-$I8752)*(((EXP(-$I8752*$J8768))/(1-EXP(-SIMULATION!$D$4*$I8752)))-(EXP(-SIMULATION!$D$17*$J8768)/(1-EXP(-SIMULATION!$D$4*SIMULATION!$D$17))))</f>
        <v>3.0684761038909651</v>
      </c>
      <c r="L8768">
        <v>-0.17766057018280995</v>
      </c>
      <c r="M8768">
        <f t="shared" ca="1" si="136"/>
        <v>2.5233288896813688</v>
      </c>
    </row>
    <row r="8769" spans="1:13" x14ac:dyDescent="0.25">
      <c r="A8769" s="9"/>
      <c r="H8769" s="9"/>
      <c r="J8769">
        <v>17</v>
      </c>
      <c r="K8769">
        <f ca="1">SIMULATION!$D$3*SIMULATION!$D$17/$H8752/(SIMULATION!$D$17-$I8752)*(((EXP(-$I8752*$J8769))/(1-EXP(-SIMULATION!$D$4*$I8752)))-(EXP(-SIMULATION!$D$17*$J8769)/(1-EXP(-SIMULATION!$D$4*SIMULATION!$D$17))))</f>
        <v>2.900854483514852</v>
      </c>
      <c r="L8769">
        <v>0.42763785149977251</v>
      </c>
      <c r="M8769">
        <f t="shared" ca="1" si="136"/>
        <v>4.1413696623586258</v>
      </c>
    </row>
    <row r="8770" spans="1:13" x14ac:dyDescent="0.25">
      <c r="A8770" s="9"/>
      <c r="H8770" s="9"/>
      <c r="J8770">
        <v>18</v>
      </c>
      <c r="K8770">
        <f ca="1">SIMULATION!$D$3*SIMULATION!$D$17/$H8752/(SIMULATION!$D$17-$I8752)*(((EXP(-$I8752*$J8770))/(1-EXP(-SIMULATION!$D$4*$I8752)))-(EXP(-SIMULATION!$D$17*$J8770)/(1-EXP(-SIMULATION!$D$4*SIMULATION!$D$17))))</f>
        <v>2.7419659860715888</v>
      </c>
      <c r="L8770">
        <v>-0.51386678602293168</v>
      </c>
      <c r="M8770">
        <f t="shared" ca="1" si="136"/>
        <v>1.3329607374247829</v>
      </c>
    </row>
    <row r="8771" spans="1:13" x14ac:dyDescent="0.25">
      <c r="A8771" s="9"/>
      <c r="H8771" s="9"/>
      <c r="J8771">
        <v>19</v>
      </c>
      <c r="K8771">
        <f ca="1">SIMULATION!$D$3*SIMULATION!$D$17/$H8752/(SIMULATION!$D$17-$I8752)*(((EXP(-$I8752*$J8771))/(1-EXP(-SIMULATION!$D$4*$I8752)))-(EXP(-SIMULATION!$D$17*$J8771)/(1-EXP(-SIMULATION!$D$4*SIMULATION!$D$17))))</f>
        <v>2.5915090021243188</v>
      </c>
      <c r="L8771">
        <v>-0.14533378134575453</v>
      </c>
      <c r="M8771">
        <f t="shared" ref="M8771:M8834" ca="1" si="137">$K8771*(1+$L8771)</f>
        <v>2.2148751994540286</v>
      </c>
    </row>
    <row r="8772" spans="1:13" x14ac:dyDescent="0.25">
      <c r="A8772" s="9"/>
      <c r="H8772" s="9"/>
      <c r="J8772">
        <v>20</v>
      </c>
      <c r="K8772">
        <f ca="1">SIMULATION!$D$3*SIMULATION!$D$17/$H8752/(SIMULATION!$D$17-$I8752)*(((EXP(-$I8752*$J8772))/(1-EXP(-SIMULATION!$D$4*$I8752)))-(EXP(-SIMULATION!$D$17*$J8772)/(1-EXP(-SIMULATION!$D$4*SIMULATION!$D$17))))</f>
        <v>2.4491340941922273</v>
      </c>
      <c r="L8772">
        <v>-0.4370073169988471</v>
      </c>
      <c r="M8772">
        <f t="shared" ca="1" si="137"/>
        <v>1.3788445747188804</v>
      </c>
    </row>
    <row r="8773" spans="1:13" x14ac:dyDescent="0.25">
      <c r="A8773" s="9"/>
      <c r="H8773" s="9"/>
      <c r="J8773">
        <v>21</v>
      </c>
      <c r="K8773">
        <f ca="1">SIMULATION!$D$3*SIMULATION!$D$17/$H8752/(SIMULATION!$D$17-$I8752)*(((EXP(-$I8752*$J8773))/(1-EXP(-SIMULATION!$D$4*$I8752)))-(EXP(-SIMULATION!$D$17*$J8773)/(1-EXP(-SIMULATION!$D$4*SIMULATION!$D$17))))</f>
        <v>2.3144697766857503</v>
      </c>
      <c r="L8773">
        <v>2.6751688214598435E-2</v>
      </c>
      <c r="M8773">
        <f t="shared" ca="1" si="137"/>
        <v>2.3763857505337587</v>
      </c>
    </row>
    <row r="8774" spans="1:13" x14ac:dyDescent="0.25">
      <c r="A8774" s="9"/>
      <c r="H8774" s="9"/>
      <c r="J8774">
        <v>22</v>
      </c>
      <c r="K8774">
        <f ca="1">SIMULATION!$D$3*SIMULATION!$D$17/$H8752/(SIMULATION!$D$17-$I8752)*(((EXP(-$I8752*$J8774))/(1-EXP(-SIMULATION!$D$4*$I8752)))-(EXP(-SIMULATION!$D$17*$J8774)/(1-EXP(-SIMULATION!$D$4*SIMULATION!$D$17))))</f>
        <v>2.1871385625554245</v>
      </c>
      <c r="L8774">
        <v>1.075258000920875E-2</v>
      </c>
      <c r="M8774">
        <f t="shared" ca="1" si="137"/>
        <v>2.2106559449405276</v>
      </c>
    </row>
    <row r="8775" spans="1:13" x14ac:dyDescent="0.25">
      <c r="A8775" s="9"/>
      <c r="H8775" s="9"/>
      <c r="J8775">
        <v>23</v>
      </c>
      <c r="K8775">
        <f ca="1">SIMULATION!$D$3*SIMULATION!$D$17/$H8752/(SIMULATION!$D$17-$I8752)*(((EXP(-$I8752*$J8775))/(1-EXP(-SIMULATION!$D$4*$I8752)))-(EXP(-SIMULATION!$D$17*$J8775)/(1-EXP(-SIMULATION!$D$4*SIMULATION!$D$17))))</f>
        <v>2.0667667987093448</v>
      </c>
      <c r="L8775">
        <v>-0.18492198617517205</v>
      </c>
      <c r="M8775">
        <f t="shared" ca="1" si="137"/>
        <v>1.6845761773311108</v>
      </c>
    </row>
    <row r="8776" spans="1:13" x14ac:dyDescent="0.25">
      <c r="A8776" s="9"/>
      <c r="H8776" s="9"/>
      <c r="J8776">
        <v>24</v>
      </c>
      <c r="K8776">
        <f ca="1">SIMULATION!$D$3*SIMULATION!$D$17/$H8752/(SIMULATION!$D$17-$I8752)*(((EXP(-$I8752*$J8776))/(1-EXP(-SIMULATION!$D$4*$I8752)))-(EXP(-SIMULATION!$D$17*$J8776)/(1-EXP(-SIMULATION!$D$4*SIMULATION!$D$17))))</f>
        <v>1.9529905457802221</v>
      </c>
      <c r="L8776">
        <v>-0.20049140256048892</v>
      </c>
      <c r="M8776">
        <f t="shared" ca="1" si="137"/>
        <v>1.5614327320693706</v>
      </c>
    </row>
    <row r="8777" spans="1:13" x14ac:dyDescent="0.25">
      <c r="A8777" s="9">
        <v>352</v>
      </c>
      <c r="B8777" s="2">
        <f ca="1">NORMINV(RAND(),SIMULATION!D7,SIMULATION!D8)</f>
        <v>58.578330003610958</v>
      </c>
      <c r="C8777" s="2">
        <v>2</v>
      </c>
      <c r="D8777" s="2">
        <f ca="1">SIMULATION!$D$11*(1+(SIMULATION!$D$12*LN(1+$C8777)))*(1+(SIMULATION!$D$13*(($B8777/63.5)-1)))</f>
        <v>9.8725695182425941</v>
      </c>
      <c r="E8777" s="2">
        <v>-6.773810610719723E-2</v>
      </c>
      <c r="F8777" s="2">
        <f ca="1">D8777*(1+E8777)</f>
        <v>9.2038203566651955</v>
      </c>
      <c r="G8777" s="2">
        <v>-0.55956766957800508</v>
      </c>
      <c r="H8777" s="9">
        <f>SIMULATION!$D$15*EXP($G$8777)</f>
        <v>126.15235581238903</v>
      </c>
      <c r="I8777" s="2">
        <f ca="1">$F8777/$H8777</f>
        <v>7.2957974485652194E-2</v>
      </c>
      <c r="J8777">
        <v>0</v>
      </c>
      <c r="K8777">
        <f ca="1">SIMULATION!$D$3*SIMULATION!$D$17/$H8777/(SIMULATION!$D$17-$I8777)*(((EXP(-$I8777*$J8777))/(1-EXP(-SIMULATION!$D$4*$I8777)))-(EXP(-SIMULATION!$D$17*$J8777)/(1-EXP(-SIMULATION!$D$4*SIMULATION!$D$17))))</f>
        <v>1.0953489481003851</v>
      </c>
      <c r="L8777">
        <v>-0.27725117644347236</v>
      </c>
      <c r="M8777">
        <f t="shared" ca="1" si="137"/>
        <v>0.79166216362343333</v>
      </c>
    </row>
    <row r="8778" spans="1:13" x14ac:dyDescent="0.25">
      <c r="A8778" s="9"/>
      <c r="H8778" s="9"/>
      <c r="J8778">
        <v>1</v>
      </c>
      <c r="K8778">
        <f ca="1">SIMULATION!$D$3*SIMULATION!$D$17/$H8777/(SIMULATION!$D$17-$I8777)*(((EXP(-$I8777*$J8778))/(1-EXP(-SIMULATION!$D$4*$I8777)))-(EXP(-SIMULATION!$D$17*$J8778)/(1-EXP(-SIMULATION!$D$4*SIMULATION!$D$17))))</f>
        <v>2.5244223791421527</v>
      </c>
      <c r="L8778">
        <v>-2.6919176551665588E-2</v>
      </c>
      <c r="M8778">
        <f t="shared" ca="1" si="137"/>
        <v>2.4564670074270496</v>
      </c>
    </row>
    <row r="8779" spans="1:13" x14ac:dyDescent="0.25">
      <c r="A8779" s="9"/>
      <c r="H8779" s="9"/>
      <c r="J8779">
        <v>2</v>
      </c>
      <c r="K8779">
        <f ca="1">SIMULATION!$D$3*SIMULATION!$D$17/$H8777/(SIMULATION!$D$17-$I8777)*(((EXP(-$I8777*$J8779))/(1-EXP(-SIMULATION!$D$4*$I8777)))-(EXP(-SIMULATION!$D$17*$J8779)/(1-EXP(-SIMULATION!$D$4*SIMULATION!$D$17))))</f>
        <v>3.3119763083281137</v>
      </c>
      <c r="L8779">
        <v>-0.17606441654519148</v>
      </c>
      <c r="M8779">
        <f t="shared" ca="1" si="137"/>
        <v>2.7288551319908274</v>
      </c>
    </row>
    <row r="8780" spans="1:13" x14ac:dyDescent="0.25">
      <c r="A8780" s="9"/>
      <c r="H8780" s="9"/>
      <c r="J8780">
        <v>3</v>
      </c>
      <c r="K8780">
        <f ca="1">SIMULATION!$D$3*SIMULATION!$D$17/$H8777/(SIMULATION!$D$17-$I8777)*(((EXP(-$I8777*$J8780))/(1-EXP(-SIMULATION!$D$4*$I8777)))-(EXP(-SIMULATION!$D$17*$J8780)/(1-EXP(-SIMULATION!$D$4*SIMULATION!$D$17))))</f>
        <v>3.6974513146844021</v>
      </c>
      <c r="L8780">
        <v>0.37221340604859654</v>
      </c>
      <c r="M8780">
        <f t="shared" ca="1" si="137"/>
        <v>5.073692262221944</v>
      </c>
    </row>
    <row r="8781" spans="1:13" x14ac:dyDescent="0.25">
      <c r="A8781" s="9"/>
      <c r="H8781" s="9"/>
      <c r="J8781">
        <v>4</v>
      </c>
      <c r="K8781">
        <f ca="1">SIMULATION!$D$3*SIMULATION!$D$17/$H8777/(SIMULATION!$D$17-$I8777)*(((EXP(-$I8777*$J8781))/(1-EXP(-SIMULATION!$D$4*$I8777)))-(EXP(-SIMULATION!$D$17*$J8781)/(1-EXP(-SIMULATION!$D$4*SIMULATION!$D$17))))</f>
        <v>3.8336519206254747</v>
      </c>
      <c r="L8781">
        <v>-0.19028144515472342</v>
      </c>
      <c r="M8781">
        <f t="shared" ca="1" si="137"/>
        <v>3.1041790929486783</v>
      </c>
    </row>
    <row r="8782" spans="1:13" x14ac:dyDescent="0.25">
      <c r="A8782" s="9"/>
      <c r="H8782" s="9"/>
      <c r="J8782">
        <v>5</v>
      </c>
      <c r="K8782">
        <f ca="1">SIMULATION!$D$3*SIMULATION!$D$17/$H8777/(SIMULATION!$D$17-$I8777)*(((EXP(-$I8777*$J8782))/(1-EXP(-SIMULATION!$D$4*$I8777)))-(EXP(-SIMULATION!$D$17*$J8782)/(1-EXP(-SIMULATION!$D$4*SIMULATION!$D$17))))</f>
        <v>3.817908825837466</v>
      </c>
      <c r="L8782">
        <v>-0.38556130638559183</v>
      </c>
      <c r="M8782">
        <f t="shared" ca="1" si="137"/>
        <v>2.3458709112864917</v>
      </c>
    </row>
    <row r="8783" spans="1:13" x14ac:dyDescent="0.25">
      <c r="A8783" s="9"/>
      <c r="H8783" s="9"/>
      <c r="J8783">
        <v>6</v>
      </c>
      <c r="K8783">
        <f ca="1">SIMULATION!$D$3*SIMULATION!$D$17/$H8777/(SIMULATION!$D$17-$I8777)*(((EXP(-$I8777*$J8783))/(1-EXP(-SIMULATION!$D$4*$I8777)))-(EXP(-SIMULATION!$D$17*$J8783)/(1-EXP(-SIMULATION!$D$4*SIMULATION!$D$17))))</f>
        <v>3.7120452805749169</v>
      </c>
      <c r="L8783">
        <v>-0.76005824059769544</v>
      </c>
      <c r="M8783">
        <f t="shared" ca="1" si="137"/>
        <v>0.89067467560216684</v>
      </c>
    </row>
    <row r="8784" spans="1:13" x14ac:dyDescent="0.25">
      <c r="A8784" s="9"/>
      <c r="H8784" s="9"/>
      <c r="J8784">
        <v>7</v>
      </c>
      <c r="K8784">
        <f ca="1">SIMULATION!$D$3*SIMULATION!$D$17/$H8777/(SIMULATION!$D$17-$I8777)*(((EXP(-$I8777*$J8784))/(1-EXP(-SIMULATION!$D$4*$I8777)))-(EXP(-SIMULATION!$D$17*$J8784)/(1-EXP(-SIMULATION!$D$4*SIMULATION!$D$17))))</f>
        <v>3.5551691008211801</v>
      </c>
      <c r="L8784">
        <v>-0.30433729502791773</v>
      </c>
      <c r="M8784">
        <f t="shared" ca="1" si="137"/>
        <v>2.4731985533104277</v>
      </c>
    </row>
    <row r="8785" spans="1:13" x14ac:dyDescent="0.25">
      <c r="A8785" s="9"/>
      <c r="H8785" s="9"/>
      <c r="J8785">
        <v>8</v>
      </c>
      <c r="K8785">
        <f ca="1">SIMULATION!$D$3*SIMULATION!$D$17/$H8777/(SIMULATION!$D$17-$I8777)*(((EXP(-$I8777*$J8785))/(1-EXP(-SIMULATION!$D$4*$I8777)))-(EXP(-SIMULATION!$D$17*$J8785)/(1-EXP(-SIMULATION!$D$4*SIMULATION!$D$17))))</f>
        <v>3.3718673861508406</v>
      </c>
      <c r="L8785">
        <v>-1.163833538957466E-2</v>
      </c>
      <c r="M8785">
        <f t="shared" ca="1" si="137"/>
        <v>3.3326244626216486</v>
      </c>
    </row>
    <row r="8786" spans="1:13" x14ac:dyDescent="0.25">
      <c r="A8786" s="9"/>
      <c r="H8786" s="9"/>
      <c r="J8786">
        <v>9</v>
      </c>
      <c r="K8786">
        <f ca="1">SIMULATION!$D$3*SIMULATION!$D$17/$H8777/(SIMULATION!$D$17-$I8777)*(((EXP(-$I8777*$J8786))/(1-EXP(-SIMULATION!$D$4*$I8777)))-(EXP(-SIMULATION!$D$17*$J8786)/(1-EXP(-SIMULATION!$D$4*SIMULATION!$D$17))))</f>
        <v>3.1774553689769207</v>
      </c>
      <c r="L8786">
        <v>0.34357993682130405</v>
      </c>
      <c r="M8786">
        <f t="shared" ca="1" si="137"/>
        <v>4.2691652839025247</v>
      </c>
    </row>
    <row r="8787" spans="1:13" x14ac:dyDescent="0.25">
      <c r="A8787" s="9"/>
      <c r="H8787" s="9"/>
      <c r="J8787">
        <v>10</v>
      </c>
      <c r="K8787">
        <f ca="1">SIMULATION!$D$3*SIMULATION!$D$17/$H8777/(SIMULATION!$D$17-$I8777)*(((EXP(-$I8777*$J8787))/(1-EXP(-SIMULATION!$D$4*$I8777)))-(EXP(-SIMULATION!$D$17*$J8787)/(1-EXP(-SIMULATION!$D$4*SIMULATION!$D$17))))</f>
        <v>2.9813376573272574</v>
      </c>
      <c r="L8787">
        <v>-0.20229642822990987</v>
      </c>
      <c r="M8787">
        <f t="shared" ca="1" si="137"/>
        <v>2.3782236979026261</v>
      </c>
    </row>
    <row r="8788" spans="1:13" x14ac:dyDescent="0.25">
      <c r="A8788" s="9"/>
      <c r="H8788" s="9"/>
      <c r="J8788">
        <v>11</v>
      </c>
      <c r="K8788">
        <f ca="1">SIMULATION!$D$3*SIMULATION!$D$17/$H8777/(SIMULATION!$D$17-$I8777)*(((EXP(-$I8777*$J8788))/(1-EXP(-SIMULATION!$D$4*$I8777)))-(EXP(-SIMULATION!$D$17*$J8788)/(1-EXP(-SIMULATION!$D$4*SIMULATION!$D$17))))</f>
        <v>2.7891600187230057</v>
      </c>
      <c r="L8788">
        <v>0.14245438991969533</v>
      </c>
      <c r="M8788">
        <f t="shared" ca="1" si="137"/>
        <v>3.1864881075785974</v>
      </c>
    </row>
    <row r="8789" spans="1:13" x14ac:dyDescent="0.25">
      <c r="A8789" s="9"/>
      <c r="H8789" s="9"/>
      <c r="J8789">
        <v>12</v>
      </c>
      <c r="K8789">
        <f ca="1">SIMULATION!$D$3*SIMULATION!$D$17/$H8777/(SIMULATION!$D$17-$I8777)*(((EXP(-$I8777*$J8789))/(1-EXP(-SIMULATION!$D$4*$I8777)))-(EXP(-SIMULATION!$D$17*$J8789)/(1-EXP(-SIMULATION!$D$4*SIMULATION!$D$17))))</f>
        <v>2.6041862669666118</v>
      </c>
      <c r="L8789">
        <v>-0.14439167737458683</v>
      </c>
      <c r="M8789">
        <f t="shared" ca="1" si="137"/>
        <v>2.2281634436834392</v>
      </c>
    </row>
    <row r="8790" spans="1:13" x14ac:dyDescent="0.25">
      <c r="A8790" s="9"/>
      <c r="H8790" s="9"/>
      <c r="J8790">
        <v>13</v>
      </c>
      <c r="K8790">
        <f ca="1">SIMULATION!$D$3*SIMULATION!$D$17/$H8777/(SIMULATION!$D$17-$I8777)*(((EXP(-$I8777*$J8790))/(1-EXP(-SIMULATION!$D$4*$I8777)))-(EXP(-SIMULATION!$D$17*$J8790)/(1-EXP(-SIMULATION!$D$4*SIMULATION!$D$17))))</f>
        <v>2.428178718792307</v>
      </c>
      <c r="L8790">
        <v>-0.25492407817475699</v>
      </c>
      <c r="M8790">
        <f t="shared" ca="1" si="137"/>
        <v>1.8091774972606156</v>
      </c>
    </row>
    <row r="8791" spans="1:13" x14ac:dyDescent="0.25">
      <c r="A8791" s="9"/>
      <c r="H8791" s="9"/>
      <c r="J8791">
        <v>14</v>
      </c>
      <c r="K8791">
        <f ca="1">SIMULATION!$D$3*SIMULATION!$D$17/$H8777/(SIMULATION!$D$17-$I8777)*(((EXP(-$I8777*$J8791))/(1-EXP(-SIMULATION!$D$4*$I8777)))-(EXP(-SIMULATION!$D$17*$J8791)/(1-EXP(-SIMULATION!$D$4*SIMULATION!$D$17))))</f>
        <v>2.2619606587202403</v>
      </c>
      <c r="L8791">
        <v>-5.1017002908870929E-2</v>
      </c>
      <c r="M8791">
        <f t="shared" ca="1" si="137"/>
        <v>2.1465622052145581</v>
      </c>
    </row>
    <row r="8792" spans="1:13" x14ac:dyDescent="0.25">
      <c r="A8792" s="9"/>
      <c r="H8792" s="9"/>
      <c r="J8792">
        <v>15</v>
      </c>
      <c r="K8792">
        <f ca="1">SIMULATION!$D$3*SIMULATION!$D$17/$H8777/(SIMULATION!$D$17-$I8777)*(((EXP(-$I8777*$J8792))/(1-EXP(-SIMULATION!$D$4*$I8777)))-(EXP(-SIMULATION!$D$17*$J8792)/(1-EXP(-SIMULATION!$D$4*SIMULATION!$D$17))))</f>
        <v>2.1057751503991389</v>
      </c>
      <c r="L8792">
        <v>-0.20944473891462687</v>
      </c>
      <c r="M8792">
        <f t="shared" ca="1" si="137"/>
        <v>1.664731623810882</v>
      </c>
    </row>
    <row r="8793" spans="1:13" x14ac:dyDescent="0.25">
      <c r="A8793" s="9"/>
      <c r="H8793" s="9"/>
      <c r="J8793">
        <v>16</v>
      </c>
      <c r="K8793">
        <f ca="1">SIMULATION!$D$3*SIMULATION!$D$17/$H8777/(SIMULATION!$D$17-$I8777)*(((EXP(-$I8777*$J8793))/(1-EXP(-SIMULATION!$D$4*$I8777)))-(EXP(-SIMULATION!$D$17*$J8793)/(1-EXP(-SIMULATION!$D$4*SIMULATION!$D$17))))</f>
        <v>1.9595134565071326</v>
      </c>
      <c r="L8793">
        <v>9.6460944768279669E-2</v>
      </c>
      <c r="M8793">
        <f t="shared" ca="1" si="137"/>
        <v>2.1485299758079677</v>
      </c>
    </row>
    <row r="8794" spans="1:13" x14ac:dyDescent="0.25">
      <c r="A8794" s="9"/>
      <c r="H8794" s="9"/>
      <c r="J8794">
        <v>17</v>
      </c>
      <c r="K8794">
        <f ca="1">SIMULATION!$D$3*SIMULATION!$D$17/$H8777/(SIMULATION!$D$17-$I8777)*(((EXP(-$I8777*$J8794))/(1-EXP(-SIMULATION!$D$4*$I8777)))-(EXP(-SIMULATION!$D$17*$J8794)/(1-EXP(-SIMULATION!$D$4*SIMULATION!$D$17))))</f>
        <v>1.8228600072551213</v>
      </c>
      <c r="L8794">
        <v>0.12232521735145005</v>
      </c>
      <c r="M8794">
        <f t="shared" ca="1" si="137"/>
        <v>2.0458417538438698</v>
      </c>
    </row>
    <row r="8795" spans="1:13" x14ac:dyDescent="0.25">
      <c r="A8795" s="9"/>
      <c r="H8795" s="9"/>
      <c r="J8795">
        <v>18</v>
      </c>
      <c r="K8795">
        <f ca="1">SIMULATION!$D$3*SIMULATION!$D$17/$H8777/(SIMULATION!$D$17-$I8777)*(((EXP(-$I8777*$J8795))/(1-EXP(-SIMULATION!$D$4*$I8777)))-(EXP(-SIMULATION!$D$17*$J8795)/(1-EXP(-SIMULATION!$D$4*SIMULATION!$D$17))))</f>
        <v>1.6953839903119876</v>
      </c>
      <c r="L8795">
        <v>0.13049639696664436</v>
      </c>
      <c r="M8795">
        <f t="shared" ca="1" si="137"/>
        <v>1.9166254925226343</v>
      </c>
    </row>
    <row r="8796" spans="1:13" x14ac:dyDescent="0.25">
      <c r="A8796" s="9"/>
      <c r="H8796" s="9"/>
      <c r="J8796">
        <v>19</v>
      </c>
      <c r="K8796">
        <f ca="1">SIMULATION!$D$3*SIMULATION!$D$17/$H8777/(SIMULATION!$D$17-$I8777)*(((EXP(-$I8777*$J8796))/(1-EXP(-SIMULATION!$D$4*$I8777)))-(EXP(-SIMULATION!$D$17*$J8796)/(1-EXP(-SIMULATION!$D$4*SIMULATION!$D$17))))</f>
        <v>1.5765968265714003</v>
      </c>
      <c r="L8796">
        <v>-3.9149961162179342E-3</v>
      </c>
      <c r="M8796">
        <f t="shared" ca="1" si="137"/>
        <v>1.5704244561185319</v>
      </c>
    </row>
    <row r="8797" spans="1:13" x14ac:dyDescent="0.25">
      <c r="A8797" s="9"/>
      <c r="H8797" s="9"/>
      <c r="J8797">
        <v>20</v>
      </c>
      <c r="K8797">
        <f ca="1">SIMULATION!$D$3*SIMULATION!$D$17/$H8777/(SIMULATION!$D$17-$I8777)*(((EXP(-$I8777*$J8797))/(1-EXP(-SIMULATION!$D$4*$I8777)))-(EXP(-SIMULATION!$D$17*$J8797)/(1-EXP(-SIMULATION!$D$4*SIMULATION!$D$17))))</f>
        <v>1.465987870385751</v>
      </c>
      <c r="L8797">
        <v>0.49096011887359309</v>
      </c>
      <c r="M8797">
        <f t="shared" ca="1" si="137"/>
        <v>2.1857294494975847</v>
      </c>
    </row>
    <row r="8798" spans="1:13" x14ac:dyDescent="0.25">
      <c r="A8798" s="9"/>
      <c r="H8798" s="9"/>
      <c r="J8798">
        <v>21</v>
      </c>
      <c r="K8798">
        <f ca="1">SIMULATION!$D$3*SIMULATION!$D$17/$H8777/(SIMULATION!$D$17-$I8777)*(((EXP(-$I8777*$J8798))/(1-EXP(-SIMULATION!$D$4*$I8777)))-(EXP(-SIMULATION!$D$17*$J8798)/(1-EXP(-SIMULATION!$D$4*SIMULATION!$D$17))))</f>
        <v>1.3630462351317925</v>
      </c>
      <c r="L8798">
        <v>2.1008918348821255E-2</v>
      </c>
      <c r="M8798">
        <f t="shared" ca="1" si="137"/>
        <v>1.3916823621913446</v>
      </c>
    </row>
    <row r="8799" spans="1:13" x14ac:dyDescent="0.25">
      <c r="A8799" s="9"/>
      <c r="H8799" s="9"/>
      <c r="J8799">
        <v>22</v>
      </c>
      <c r="K8799">
        <f ca="1">SIMULATION!$D$3*SIMULATION!$D$17/$H8777/(SIMULATION!$D$17-$I8777)*(((EXP(-$I8777*$J8799))/(1-EXP(-SIMULATION!$D$4*$I8777)))-(EXP(-SIMULATION!$D$17*$J8799)/(1-EXP(-SIMULATION!$D$4*SIMULATION!$D$17))))</f>
        <v>1.267273801571613</v>
      </c>
      <c r="L8799">
        <v>0.28177752210524909</v>
      </c>
      <c r="M8799">
        <f t="shared" ca="1" si="137"/>
        <v>1.6243630732073613</v>
      </c>
    </row>
    <row r="8800" spans="1:13" x14ac:dyDescent="0.25">
      <c r="A8800" s="9"/>
      <c r="H8800" s="9"/>
      <c r="J8800">
        <v>23</v>
      </c>
      <c r="K8800">
        <f ca="1">SIMULATION!$D$3*SIMULATION!$D$17/$H8777/(SIMULATION!$D$17-$I8777)*(((EXP(-$I8777*$J8800))/(1-EXP(-SIMULATION!$D$4*$I8777)))-(EXP(-SIMULATION!$D$17*$J8800)/(1-EXP(-SIMULATION!$D$4*SIMULATION!$D$17))))</f>
        <v>1.1781926447463833</v>
      </c>
      <c r="L8800">
        <v>-0.53533854325337782</v>
      </c>
      <c r="M8800">
        <f t="shared" ca="1" si="137"/>
        <v>0.54746071063600998</v>
      </c>
    </row>
    <row r="8801" spans="1:13" x14ac:dyDescent="0.25">
      <c r="A8801" s="9"/>
      <c r="H8801" s="9"/>
      <c r="J8801">
        <v>24</v>
      </c>
      <c r="K8801">
        <f ca="1">SIMULATION!$D$3*SIMULATION!$D$17/$H8777/(SIMULATION!$D$17-$I8777)*(((EXP(-$I8777*$J8801))/(1-EXP(-SIMULATION!$D$4*$I8777)))-(EXP(-SIMULATION!$D$17*$J8801)/(1-EXP(-SIMULATION!$D$4*SIMULATION!$D$17))))</f>
        <v>1.0953489481003855</v>
      </c>
      <c r="L8801">
        <v>2.8111244785992126E-2</v>
      </c>
      <c r="M8801">
        <f t="shared" ca="1" si="137"/>
        <v>1.1261405705065144</v>
      </c>
    </row>
    <row r="8802" spans="1:13" x14ac:dyDescent="0.25">
      <c r="A8802" s="9">
        <v>353</v>
      </c>
      <c r="B8802" s="2">
        <f ca="1">NORMINV(RAND(),SIMULATION!D7,SIMULATION!D8)</f>
        <v>53.549125853520266</v>
      </c>
      <c r="C8802" s="2">
        <v>2</v>
      </c>
      <c r="D8802" s="2">
        <f ca="1">SIMULATION!$D$11*(1+(SIMULATION!$D$12*LN(1+$C8802)))*(1+(SIMULATION!$D$13*(($B8802/63.5)-1)))</f>
        <v>9.4990920813109909</v>
      </c>
      <c r="E8802" s="2">
        <v>0.13698336854993345</v>
      </c>
      <c r="F8802" s="2">
        <f ca="1">D8802*(1+E8802)</f>
        <v>10.80030971277497</v>
      </c>
      <c r="G8802" s="2">
        <v>0.12416541608082343</v>
      </c>
      <c r="H8802" s="9">
        <f>SIMULATION!$D$15*EXP($G$8802)</f>
        <v>249.94063639949636</v>
      </c>
      <c r="I8802" s="2">
        <f ca="1">$F8802/$H8802</f>
        <v>4.3211499611900378E-2</v>
      </c>
      <c r="J8802">
        <v>0</v>
      </c>
      <c r="K8802">
        <f ca="1">SIMULATION!$D$3*SIMULATION!$D$17/$H8802/(SIMULATION!$D$17-$I8802)*(((EXP(-$I8802*$J8802))/(1-EXP(-SIMULATION!$D$4*$I8802)))-(EXP(-SIMULATION!$D$17*$J8802)/(1-EXP(-SIMULATION!$D$4*SIMULATION!$D$17))))</f>
        <v>1.3383526997238349</v>
      </c>
      <c r="L8802">
        <v>1.8678437222379198E-2</v>
      </c>
      <c r="M8802">
        <f t="shared" ca="1" si="137"/>
        <v>1.3633510366070283</v>
      </c>
    </row>
    <row r="8803" spans="1:13" x14ac:dyDescent="0.25">
      <c r="A8803" s="9"/>
      <c r="H8803" s="9"/>
      <c r="J8803">
        <v>1</v>
      </c>
      <c r="K8803">
        <f ca="1">SIMULATION!$D$3*SIMULATION!$D$17/$H8802/(SIMULATION!$D$17-$I8802)*(((EXP(-$I8802*$J8803))/(1-EXP(-SIMULATION!$D$4*$I8802)))-(EXP(-SIMULATION!$D$17*$J8803)/(1-EXP(-SIMULATION!$D$4*SIMULATION!$D$17))))</f>
        <v>2.0540758794097598</v>
      </c>
      <c r="L8803">
        <v>0.37759487344921278</v>
      </c>
      <c r="M8803">
        <f t="shared" ca="1" si="137"/>
        <v>2.8296844011505682</v>
      </c>
    </row>
    <row r="8804" spans="1:13" x14ac:dyDescent="0.25">
      <c r="A8804" s="9"/>
      <c r="H8804" s="9"/>
      <c r="J8804">
        <v>2</v>
      </c>
      <c r="K8804">
        <f ca="1">SIMULATION!$D$3*SIMULATION!$D$17/$H8802/(SIMULATION!$D$17-$I8802)*(((EXP(-$I8802*$J8804))/(1-EXP(-SIMULATION!$D$4*$I8802)))-(EXP(-SIMULATION!$D$17*$J8804)/(1-EXP(-SIMULATION!$D$4*SIMULATION!$D$17))))</f>
        <v>2.462130351469666</v>
      </c>
      <c r="L8804">
        <v>0.35089807742801005</v>
      </c>
      <c r="M8804">
        <f t="shared" ca="1" si="137"/>
        <v>3.3260871581775229</v>
      </c>
    </row>
    <row r="8805" spans="1:13" x14ac:dyDescent="0.25">
      <c r="A8805" s="9"/>
      <c r="H8805" s="9"/>
      <c r="J8805">
        <v>3</v>
      </c>
      <c r="K8805">
        <f ca="1">SIMULATION!$D$3*SIMULATION!$D$17/$H8802/(SIMULATION!$D$17-$I8802)*(((EXP(-$I8802*$J8805))/(1-EXP(-SIMULATION!$D$4*$I8802)))-(EXP(-SIMULATION!$D$17*$J8805)/(1-EXP(-SIMULATION!$D$4*SIMULATION!$D$17))))</f>
        <v>2.6751631095376576</v>
      </c>
      <c r="L8805">
        <v>0.43731236436839382</v>
      </c>
      <c r="M8805">
        <f t="shared" ca="1" si="137"/>
        <v>3.8450450140406751</v>
      </c>
    </row>
    <row r="8806" spans="1:13" x14ac:dyDescent="0.25">
      <c r="A8806" s="9"/>
      <c r="H8806" s="9"/>
      <c r="J8806">
        <v>4</v>
      </c>
      <c r="K8806">
        <f ca="1">SIMULATION!$D$3*SIMULATION!$D$17/$H8802/(SIMULATION!$D$17-$I8802)*(((EXP(-$I8802*$J8806))/(1-EXP(-SIMULATION!$D$4*$I8802)))-(EXP(-SIMULATION!$D$17*$J8806)/(1-EXP(-SIMULATION!$D$4*SIMULATION!$D$17))))</f>
        <v>2.7652705844187038</v>
      </c>
      <c r="L8806">
        <v>3.7372907183919946E-3</v>
      </c>
      <c r="M8806">
        <f t="shared" ca="1" si="137"/>
        <v>2.775605204507694</v>
      </c>
    </row>
    <row r="8807" spans="1:13" x14ac:dyDescent="0.25">
      <c r="A8807" s="9"/>
      <c r="H8807" s="9"/>
      <c r="J8807">
        <v>5</v>
      </c>
      <c r="K8807">
        <f ca="1">SIMULATION!$D$3*SIMULATION!$D$17/$H8802/(SIMULATION!$D$17-$I8802)*(((EXP(-$I8802*$J8807))/(1-EXP(-SIMULATION!$D$4*$I8802)))-(EXP(-SIMULATION!$D$17*$J8807)/(1-EXP(-SIMULATION!$D$4*SIMULATION!$D$17))))</f>
        <v>2.7785672490898747</v>
      </c>
      <c r="L8807">
        <v>0.11841507071726634</v>
      </c>
      <c r="M8807">
        <f t="shared" ca="1" si="137"/>
        <v>3.1075914863835328</v>
      </c>
    </row>
    <row r="8808" spans="1:13" x14ac:dyDescent="0.25">
      <c r="A8808" s="9"/>
      <c r="H8808" s="9"/>
      <c r="J8808">
        <v>6</v>
      </c>
      <c r="K8808">
        <f ca="1">SIMULATION!$D$3*SIMULATION!$D$17/$H8802/(SIMULATION!$D$17-$I8802)*(((EXP(-$I8802*$J8808))/(1-EXP(-SIMULATION!$D$4*$I8802)))-(EXP(-SIMULATION!$D$17*$J8808)/(1-EXP(-SIMULATION!$D$4*SIMULATION!$D$17))))</f>
        <v>2.7445213725945461</v>
      </c>
      <c r="L8808">
        <v>0.26671948850880506</v>
      </c>
      <c r="M8808">
        <f t="shared" ca="1" si="137"/>
        <v>3.4765387092944473</v>
      </c>
    </row>
    <row r="8809" spans="1:13" x14ac:dyDescent="0.25">
      <c r="A8809" s="9"/>
      <c r="H8809" s="9"/>
      <c r="J8809">
        <v>7</v>
      </c>
      <c r="K8809">
        <f ca="1">SIMULATION!$D$3*SIMULATION!$D$17/$H8802/(SIMULATION!$D$17-$I8802)*(((EXP(-$I8802*$J8809))/(1-EXP(-SIMULATION!$D$4*$I8802)))-(EXP(-SIMULATION!$D$17*$J8809)/(1-EXP(-SIMULATION!$D$4*SIMULATION!$D$17))))</f>
        <v>2.6819374427595446</v>
      </c>
      <c r="L8809">
        <v>0.25219896387547502</v>
      </c>
      <c r="M8809">
        <f t="shared" ca="1" si="137"/>
        <v>3.3583192870023426</v>
      </c>
    </row>
    <row r="8810" spans="1:13" x14ac:dyDescent="0.25">
      <c r="A8810" s="9"/>
      <c r="H8810" s="9"/>
      <c r="J8810">
        <v>8</v>
      </c>
      <c r="K8810">
        <f ca="1">SIMULATION!$D$3*SIMULATION!$D$17/$H8802/(SIMULATION!$D$17-$I8802)*(((EXP(-$I8802*$J8810))/(1-EXP(-SIMULATION!$D$4*$I8802)))-(EXP(-SIMULATION!$D$17*$J8810)/(1-EXP(-SIMULATION!$D$4*SIMULATION!$D$17))))</f>
        <v>2.6027896994441582</v>
      </c>
      <c r="L8810">
        <v>-0.37985400532053232</v>
      </c>
      <c r="M8810">
        <f t="shared" ca="1" si="137"/>
        <v>1.6141096071032701</v>
      </c>
    </row>
    <row r="8811" spans="1:13" x14ac:dyDescent="0.25">
      <c r="A8811" s="9"/>
      <c r="H8811" s="9"/>
      <c r="J8811">
        <v>9</v>
      </c>
      <c r="K8811">
        <f ca="1">SIMULATION!$D$3*SIMULATION!$D$17/$H8802/(SIMULATION!$D$17-$I8802)*(((EXP(-$I8802*$J8811))/(1-EXP(-SIMULATION!$D$4*$I8802)))-(EXP(-SIMULATION!$D$17*$J8811)/(1-EXP(-SIMULATION!$D$4*SIMULATION!$D$17))))</f>
        <v>2.5146786135299055</v>
      </c>
      <c r="L8811">
        <v>4.0651418893284462E-2</v>
      </c>
      <c r="M8811">
        <f t="shared" ca="1" si="137"/>
        <v>2.6169038672304934</v>
      </c>
    </row>
    <row r="8812" spans="1:13" x14ac:dyDescent="0.25">
      <c r="A8812" s="9"/>
      <c r="H8812" s="9"/>
      <c r="J8812">
        <v>10</v>
      </c>
      <c r="K8812">
        <f ca="1">SIMULATION!$D$3*SIMULATION!$D$17/$H8802/(SIMULATION!$D$17-$I8802)*(((EXP(-$I8802*$J8812))/(1-EXP(-SIMULATION!$D$4*$I8802)))-(EXP(-SIMULATION!$D$17*$J8812)/(1-EXP(-SIMULATION!$D$4*SIMULATION!$D$17))))</f>
        <v>2.422404922124489</v>
      </c>
      <c r="L8812">
        <v>1.5156634137157657E-2</v>
      </c>
      <c r="M8812">
        <f t="shared" ca="1" si="137"/>
        <v>2.4591204272611797</v>
      </c>
    </row>
    <row r="8813" spans="1:13" x14ac:dyDescent="0.25">
      <c r="A8813" s="9"/>
      <c r="H8813" s="9"/>
      <c r="J8813">
        <v>11</v>
      </c>
      <c r="K8813">
        <f ca="1">SIMULATION!$D$3*SIMULATION!$D$17/$H8802/(SIMULATION!$D$17-$I8802)*(((EXP(-$I8802*$J8813))/(1-EXP(-SIMULATION!$D$4*$I8802)))-(EXP(-SIMULATION!$D$17*$J8813)/(1-EXP(-SIMULATION!$D$4*SIMULATION!$D$17))))</f>
        <v>2.3289781781241992</v>
      </c>
      <c r="L8813">
        <v>0.36628826739409903</v>
      </c>
      <c r="M8813">
        <f t="shared" ca="1" si="137"/>
        <v>3.1820555597879774</v>
      </c>
    </row>
    <row r="8814" spans="1:13" x14ac:dyDescent="0.25">
      <c r="A8814" s="9"/>
      <c r="H8814" s="9"/>
      <c r="J8814">
        <v>12</v>
      </c>
      <c r="K8814">
        <f ca="1">SIMULATION!$D$3*SIMULATION!$D$17/$H8802/(SIMULATION!$D$17-$I8802)*(((EXP(-$I8802*$J8814))/(1-EXP(-SIMULATION!$D$4*$I8802)))-(EXP(-SIMULATION!$D$17*$J8814)/(1-EXP(-SIMULATION!$D$4*SIMULATION!$D$17))))</f>
        <v>2.2362629283645674</v>
      </c>
      <c r="L8814">
        <v>7.6154621252976409E-2</v>
      </c>
      <c r="M8814">
        <f t="shared" ca="1" si="137"/>
        <v>2.4065646846962432</v>
      </c>
    </row>
    <row r="8815" spans="1:13" x14ac:dyDescent="0.25">
      <c r="A8815" s="9"/>
      <c r="H8815" s="9"/>
      <c r="J8815">
        <v>13</v>
      </c>
      <c r="K8815">
        <f ca="1">SIMULATION!$D$3*SIMULATION!$D$17/$H8802/(SIMULATION!$D$17-$I8802)*(((EXP(-$I8802*$J8815))/(1-EXP(-SIMULATION!$D$4*$I8802)))-(EXP(-SIMULATION!$D$17*$J8815)/(1-EXP(-SIMULATION!$D$4*SIMULATION!$D$17))))</f>
        <v>2.1453926806552657</v>
      </c>
      <c r="L8815">
        <v>0.30546652328423346</v>
      </c>
      <c r="M8815">
        <f t="shared" ca="1" si="137"/>
        <v>2.8007383238944716</v>
      </c>
    </row>
    <row r="8816" spans="1:13" x14ac:dyDescent="0.25">
      <c r="A8816" s="9"/>
      <c r="H8816" s="9"/>
      <c r="J8816">
        <v>14</v>
      </c>
      <c r="K8816">
        <f ca="1">SIMULATION!$D$3*SIMULATION!$D$17/$H8802/(SIMULATION!$D$17-$I8802)*(((EXP(-$I8802*$J8816))/(1-EXP(-SIMULATION!$D$4*$I8802)))-(EXP(-SIMULATION!$D$17*$J8816)/(1-EXP(-SIMULATION!$D$4*SIMULATION!$D$17))))</f>
        <v>2.0570350693533554</v>
      </c>
      <c r="L8816">
        <v>-0.22892244366393838</v>
      </c>
      <c r="M8816">
        <f t="shared" ca="1" si="137"/>
        <v>1.5861335745745664</v>
      </c>
    </row>
    <row r="8817" spans="1:13" x14ac:dyDescent="0.25">
      <c r="A8817" s="9"/>
      <c r="H8817" s="9"/>
      <c r="J8817">
        <v>15</v>
      </c>
      <c r="K8817">
        <f ca="1">SIMULATION!$D$3*SIMULATION!$D$17/$H8802/(SIMULATION!$D$17-$I8802)*(((EXP(-$I8802*$J8817))/(1-EXP(-SIMULATION!$D$4*$I8802)))-(EXP(-SIMULATION!$D$17*$J8817)/(1-EXP(-SIMULATION!$D$4*SIMULATION!$D$17))))</f>
        <v>1.9715616701921497</v>
      </c>
      <c r="L8817">
        <v>-0.14174615354544789</v>
      </c>
      <c r="M8817">
        <f t="shared" ca="1" si="137"/>
        <v>1.6921003869647737</v>
      </c>
    </row>
    <row r="8818" spans="1:13" x14ac:dyDescent="0.25">
      <c r="A8818" s="9"/>
      <c r="H8818" s="9"/>
      <c r="J8818">
        <v>16</v>
      </c>
      <c r="K8818">
        <f ca="1">SIMULATION!$D$3*SIMULATION!$D$17/$H8802/(SIMULATION!$D$17-$I8802)*(((EXP(-$I8802*$J8818))/(1-EXP(-SIMULATION!$D$4*$I8802)))-(EXP(-SIMULATION!$D$17*$J8818)/(1-EXP(-SIMULATION!$D$4*SIMULATION!$D$17))))</f>
        <v>1.8891567166779955</v>
      </c>
      <c r="L8818">
        <v>-0.10127128339893772</v>
      </c>
      <c r="M8818">
        <f t="shared" ca="1" si="137"/>
        <v>1.6978393914382914</v>
      </c>
    </row>
    <row r="8819" spans="1:13" x14ac:dyDescent="0.25">
      <c r="A8819" s="9"/>
      <c r="H8819" s="9"/>
      <c r="J8819">
        <v>17</v>
      </c>
      <c r="K8819">
        <f ca="1">SIMULATION!$D$3*SIMULATION!$D$17/$H8802/(SIMULATION!$D$17-$I8802)*(((EXP(-$I8802*$J8819))/(1-EXP(-SIMULATION!$D$4*$I8802)))-(EXP(-SIMULATION!$D$17*$J8819)/(1-EXP(-SIMULATION!$D$4*SIMULATION!$D$17))))</f>
        <v>1.8098866675720047</v>
      </c>
      <c r="L8819">
        <v>-0.40375089204354592</v>
      </c>
      <c r="M8819">
        <f t="shared" ca="1" si="137"/>
        <v>1.0791433110420869</v>
      </c>
    </row>
    <row r="8820" spans="1:13" x14ac:dyDescent="0.25">
      <c r="A8820" s="9"/>
      <c r="H8820" s="9"/>
      <c r="J8820">
        <v>18</v>
      </c>
      <c r="K8820">
        <f ca="1">SIMULATION!$D$3*SIMULATION!$D$17/$H8802/(SIMULATION!$D$17-$I8802)*(((EXP(-$I8802*$J8820))/(1-EXP(-SIMULATION!$D$4*$I8802)))-(EXP(-SIMULATION!$D$17*$J8820)/(1-EXP(-SIMULATION!$D$4*SIMULATION!$D$17))))</f>
        <v>1.7337446910521699</v>
      </c>
      <c r="L8820">
        <v>-5.6150660181271579E-3</v>
      </c>
      <c r="M8820">
        <f t="shared" ca="1" si="137"/>
        <v>1.7240096001533345</v>
      </c>
    </row>
    <row r="8821" spans="1:13" x14ac:dyDescent="0.25">
      <c r="A8821" s="9"/>
      <c r="H8821" s="9"/>
      <c r="J8821">
        <v>19</v>
      </c>
      <c r="K8821">
        <f ca="1">SIMULATION!$D$3*SIMULATION!$D$17/$H8802/(SIMULATION!$D$17-$I8802)*(((EXP(-$I8802*$J8821))/(1-EXP(-SIMULATION!$D$4*$I8802)))-(EXP(-SIMULATION!$D$17*$J8821)/(1-EXP(-SIMULATION!$D$4*SIMULATION!$D$17))))</f>
        <v>1.6606790789509094</v>
      </c>
      <c r="L8821">
        <v>0.53274194466700242</v>
      </c>
      <c r="M8821">
        <f t="shared" ca="1" si="137"/>
        <v>2.5453924809390234</v>
      </c>
    </row>
    <row r="8822" spans="1:13" x14ac:dyDescent="0.25">
      <c r="A8822" s="9"/>
      <c r="H8822" s="9"/>
      <c r="J8822">
        <v>20</v>
      </c>
      <c r="K8822">
        <f ca="1">SIMULATION!$D$3*SIMULATION!$D$17/$H8802/(SIMULATION!$D$17-$I8802)*(((EXP(-$I8802*$J8822))/(1-EXP(-SIMULATION!$D$4*$I8802)))-(EXP(-SIMULATION!$D$17*$J8822)/(1-EXP(-SIMULATION!$D$4*SIMULATION!$D$17))))</f>
        <v>1.590611366898024</v>
      </c>
      <c r="L8822">
        <v>0.61960650738133172</v>
      </c>
      <c r="M8822">
        <f t="shared" ca="1" si="137"/>
        <v>2.5761645205427546</v>
      </c>
    </row>
    <row r="8823" spans="1:13" x14ac:dyDescent="0.25">
      <c r="A8823" s="9"/>
      <c r="H8823" s="9"/>
      <c r="J8823">
        <v>21</v>
      </c>
      <c r="K8823">
        <f ca="1">SIMULATION!$D$3*SIMULATION!$D$17/$H8802/(SIMULATION!$D$17-$I8802)*(((EXP(-$I8802*$J8823))/(1-EXP(-SIMULATION!$D$4*$I8802)))-(EXP(-SIMULATION!$D$17*$J8823)/(1-EXP(-SIMULATION!$D$4*SIMULATION!$D$17))))</f>
        <v>1.5234478614960829</v>
      </c>
      <c r="L8823">
        <v>3.7843520259849208E-3</v>
      </c>
      <c r="M8823">
        <f t="shared" ca="1" si="137"/>
        <v>1.5292131244972178</v>
      </c>
    </row>
    <row r="8824" spans="1:13" x14ac:dyDescent="0.25">
      <c r="A8824" s="9"/>
      <c r="H8824" s="9"/>
      <c r="J8824">
        <v>22</v>
      </c>
      <c r="K8824">
        <f ca="1">SIMULATION!$D$3*SIMULATION!$D$17/$H8802/(SIMULATION!$D$17-$I8802)*(((EXP(-$I8802*$J8824))/(1-EXP(-SIMULATION!$D$4*$I8802)))-(EXP(-SIMULATION!$D$17*$J8824)/(1-EXP(-SIMULATION!$D$4*SIMULATION!$D$17))))</f>
        <v>1.4590869461421658</v>
      </c>
      <c r="L8824">
        <v>-2.938051907128205E-2</v>
      </c>
      <c r="M8824">
        <f t="shared" ca="1" si="137"/>
        <v>1.4162182142943773</v>
      </c>
    </row>
    <row r="8825" spans="1:13" x14ac:dyDescent="0.25">
      <c r="A8825" s="9"/>
      <c r="H8825" s="9"/>
      <c r="J8825">
        <v>23</v>
      </c>
      <c r="K8825">
        <f ca="1">SIMULATION!$D$3*SIMULATION!$D$17/$H8802/(SIMULATION!$D$17-$I8802)*(((EXP(-$I8802*$J8825))/(1-EXP(-SIMULATION!$D$4*$I8802)))-(EXP(-SIMULATION!$D$17*$J8825)/(1-EXP(-SIMULATION!$D$4*SIMULATION!$D$17))))</f>
        <v>1.3974236851323505</v>
      </c>
      <c r="L8825">
        <v>1.5838617108591479E-2</v>
      </c>
      <c r="M8825">
        <f t="shared" ca="1" si="137"/>
        <v>1.4195569438196389</v>
      </c>
    </row>
    <row r="8826" spans="1:13" x14ac:dyDescent="0.25">
      <c r="A8826" s="9"/>
      <c r="H8826" s="9"/>
      <c r="J8826">
        <v>24</v>
      </c>
      <c r="K8826">
        <f ca="1">SIMULATION!$D$3*SIMULATION!$D$17/$H8802/(SIMULATION!$D$17-$I8802)*(((EXP(-$I8802*$J8826))/(1-EXP(-SIMULATION!$D$4*$I8802)))-(EXP(-SIMULATION!$D$17*$J8826)/(1-EXP(-SIMULATION!$D$4*SIMULATION!$D$17))))</f>
        <v>1.3383526997238349</v>
      </c>
      <c r="L8826">
        <v>-0.186217902880806</v>
      </c>
      <c r="M8826">
        <f t="shared" ca="1" si="137"/>
        <v>1.0891274666663973</v>
      </c>
    </row>
    <row r="8827" spans="1:13" x14ac:dyDescent="0.25">
      <c r="A8827" s="9">
        <v>354</v>
      </c>
      <c r="B8827" s="2">
        <f ca="1">NORMINV(RAND(),SIMULATION!D7,SIMULATION!D8)</f>
        <v>61.4268605703638</v>
      </c>
      <c r="C8827" s="2">
        <v>2</v>
      </c>
      <c r="D8827" s="2">
        <f ca="1">SIMULATION!$D$11*(1+(SIMULATION!$D$12*LN(1+$C8827)))*(1+(SIMULATION!$D$13*(($B8827/63.5)-1)))</f>
        <v>10.084106346603994</v>
      </c>
      <c r="E8827" s="2">
        <v>0.11441532932933668</v>
      </c>
      <c r="F8827" s="2">
        <f ca="1">D8827*(1+E8827)</f>
        <v>11.237882695242742</v>
      </c>
      <c r="G8827" s="2">
        <v>0.33354181933554011</v>
      </c>
      <c r="H8827" s="9">
        <f>SIMULATION!$D$15*EXP($G$8827)</f>
        <v>308.15405562271502</v>
      </c>
      <c r="I8827" s="2">
        <f ca="1">$F8827/$H8827</f>
        <v>3.6468391345794E-2</v>
      </c>
      <c r="J8827">
        <v>0</v>
      </c>
      <c r="K8827">
        <f ca="1">SIMULATION!$D$3*SIMULATION!$D$17/$H8827/(SIMULATION!$D$17-$I8827)*(((EXP(-$I8827*$J8827))/(1-EXP(-SIMULATION!$D$4*$I8827)))-(EXP(-SIMULATION!$D$17*$J8827)/(1-EXP(-SIMULATION!$D$4*SIMULATION!$D$17))))</f>
        <v>1.3891732324382502</v>
      </c>
      <c r="L8827">
        <v>-0.19576855448605252</v>
      </c>
      <c r="M8827">
        <f t="shared" ca="1" si="137"/>
        <v>1.1172167967930968</v>
      </c>
    </row>
    <row r="8828" spans="1:13" x14ac:dyDescent="0.25">
      <c r="A8828" s="9"/>
      <c r="H8828" s="9"/>
      <c r="J8828">
        <v>1</v>
      </c>
      <c r="K8828">
        <f ca="1">SIMULATION!$D$3*SIMULATION!$D$17/$H8827/(SIMULATION!$D$17-$I8827)*(((EXP(-$I8827*$J8828))/(1-EXP(-SIMULATION!$D$4*$I8827)))-(EXP(-SIMULATION!$D$17*$J8828)/(1-EXP(-SIMULATION!$D$4*SIMULATION!$D$17))))</f>
        <v>1.9681072056868207</v>
      </c>
      <c r="L8828">
        <v>0.45716411806170465</v>
      </c>
      <c r="M8828">
        <f t="shared" ca="1" si="137"/>
        <v>2.867855200625522</v>
      </c>
    </row>
    <row r="8829" spans="1:13" x14ac:dyDescent="0.25">
      <c r="A8829" s="9"/>
      <c r="H8829" s="9"/>
      <c r="J8829">
        <v>2</v>
      </c>
      <c r="K8829">
        <f ca="1">SIMULATION!$D$3*SIMULATION!$D$17/$H8827/(SIMULATION!$D$17-$I8827)*(((EXP(-$I8827*$J8829))/(1-EXP(-SIMULATION!$D$4*$I8827)))-(EXP(-SIMULATION!$D$17*$J8829)/(1-EXP(-SIMULATION!$D$4*SIMULATION!$D$17))))</f>
        <v>2.3005013221588264</v>
      </c>
      <c r="L8829">
        <v>-0.22183851931653564</v>
      </c>
      <c r="M8829">
        <f t="shared" ca="1" si="137"/>
        <v>1.7901615151653798</v>
      </c>
    </row>
    <row r="8830" spans="1:13" x14ac:dyDescent="0.25">
      <c r="A8830" s="9"/>
      <c r="H8830" s="9"/>
      <c r="J8830">
        <v>3</v>
      </c>
      <c r="K8830">
        <f ca="1">SIMULATION!$D$3*SIMULATION!$D$17/$H8827/(SIMULATION!$D$17-$I8827)*(((EXP(-$I8827*$J8830))/(1-EXP(-SIMULATION!$D$4*$I8827)))-(EXP(-SIMULATION!$D$17*$J8830)/(1-EXP(-SIMULATION!$D$4*SIMULATION!$D$17))))</f>
        <v>2.4762890642372302</v>
      </c>
      <c r="L8830">
        <v>0.4058350731529487</v>
      </c>
      <c r="M8830">
        <f t="shared" ca="1" si="137"/>
        <v>3.4812540177697935</v>
      </c>
    </row>
    <row r="8831" spans="1:13" x14ac:dyDescent="0.25">
      <c r="A8831" s="9"/>
      <c r="H8831" s="9"/>
      <c r="J8831">
        <v>4</v>
      </c>
      <c r="K8831">
        <f ca="1">SIMULATION!$D$3*SIMULATION!$D$17/$H8827/(SIMULATION!$D$17-$I8827)*(((EXP(-$I8827*$J8831))/(1-EXP(-SIMULATION!$D$4*$I8827)))-(EXP(-SIMULATION!$D$17*$J8831)/(1-EXP(-SIMULATION!$D$4*SIMULATION!$D$17))))</f>
        <v>2.5530524867010431</v>
      </c>
      <c r="L8831">
        <v>-0.21149602589581029</v>
      </c>
      <c r="M8831">
        <f t="shared" ca="1" si="137"/>
        <v>2.0130920318603565</v>
      </c>
    </row>
    <row r="8832" spans="1:13" x14ac:dyDescent="0.25">
      <c r="A8832" s="9"/>
      <c r="H8832" s="9"/>
      <c r="J8832">
        <v>5</v>
      </c>
      <c r="K8832">
        <f ca="1">SIMULATION!$D$3*SIMULATION!$D$17/$H8827/(SIMULATION!$D$17-$I8827)*(((EXP(-$I8827*$J8832))/(1-EXP(-SIMULATION!$D$4*$I8827)))-(EXP(-SIMULATION!$D$17*$J8832)/(1-EXP(-SIMULATION!$D$4*SIMULATION!$D$17))))</f>
        <v>2.5676438369639509</v>
      </c>
      <c r="L8832">
        <v>-0.24669898107580551</v>
      </c>
      <c r="M8832">
        <f t="shared" ca="1" si="137"/>
        <v>1.9342087186193724</v>
      </c>
    </row>
    <row r="8833" spans="1:13" x14ac:dyDescent="0.25">
      <c r="A8833" s="9"/>
      <c r="H8833" s="9"/>
      <c r="J8833">
        <v>6</v>
      </c>
      <c r="K8833">
        <f ca="1">SIMULATION!$D$3*SIMULATION!$D$17/$H8827/(SIMULATION!$D$17-$I8827)*(((EXP(-$I8827*$J8833))/(1-EXP(-SIMULATION!$D$4*$I8827)))-(EXP(-SIMULATION!$D$17*$J8833)/(1-EXP(-SIMULATION!$D$4*SIMULATION!$D$17))))</f>
        <v>2.5436329079632936</v>
      </c>
      <c r="L8833">
        <v>-0.21923230405356536</v>
      </c>
      <c r="M8833">
        <f t="shared" ca="1" si="137"/>
        <v>1.9859864048840303</v>
      </c>
    </row>
    <row r="8834" spans="1:13" x14ac:dyDescent="0.25">
      <c r="A8834" s="9"/>
      <c r="H8834" s="9"/>
      <c r="J8834">
        <v>7</v>
      </c>
      <c r="K8834">
        <f ca="1">SIMULATION!$D$3*SIMULATION!$D$17/$H8827/(SIMULATION!$D$17-$I8827)*(((EXP(-$I8827*$J8834))/(1-EXP(-SIMULATION!$D$4*$I8827)))-(EXP(-SIMULATION!$D$17*$J8834)/(1-EXP(-SIMULATION!$D$4*SIMULATION!$D$17))))</f>
        <v>2.4960794214702697</v>
      </c>
      <c r="L8834">
        <v>-0.43230176027603395</v>
      </c>
      <c r="M8834">
        <f t="shared" ca="1" si="137"/>
        <v>1.4170198937798877</v>
      </c>
    </row>
    <row r="8835" spans="1:13" x14ac:dyDescent="0.25">
      <c r="A8835" s="9"/>
      <c r="H8835" s="9"/>
      <c r="J8835">
        <v>8</v>
      </c>
      <c r="K8835">
        <f ca="1">SIMULATION!$D$3*SIMULATION!$D$17/$H8827/(SIMULATION!$D$17-$I8827)*(((EXP(-$I8827*$J8835))/(1-EXP(-SIMULATION!$D$4*$I8827)))-(EXP(-SIMULATION!$D$17*$J8835)/(1-EXP(-SIMULATION!$D$4*SIMULATION!$D$17))))</f>
        <v>2.4345912281485624</v>
      </c>
      <c r="L8835">
        <v>0.12446896118369513</v>
      </c>
      <c r="M8835">
        <f t="shared" ref="M8835:M8898" ca="1" si="138">$K8835*(1+$L8835)</f>
        <v>2.7376222692231504</v>
      </c>
    </row>
    <row r="8836" spans="1:13" x14ac:dyDescent="0.25">
      <c r="A8836" s="9"/>
      <c r="H8836" s="9"/>
      <c r="J8836">
        <v>9</v>
      </c>
      <c r="K8836">
        <f ca="1">SIMULATION!$D$3*SIMULATION!$D$17/$H8827/(SIMULATION!$D$17-$I8827)*(((EXP(-$I8827*$J8836))/(1-EXP(-SIMULATION!$D$4*$I8827)))-(EXP(-SIMULATION!$D$17*$J8836)/(1-EXP(-SIMULATION!$D$4*SIMULATION!$D$17))))</f>
        <v>2.3652840194854088</v>
      </c>
      <c r="L8836">
        <v>4.1151718334627573E-2</v>
      </c>
      <c r="M8836">
        <f t="shared" ca="1" si="138"/>
        <v>2.4626195212366677</v>
      </c>
    </row>
    <row r="8837" spans="1:13" x14ac:dyDescent="0.25">
      <c r="A8837" s="9"/>
      <c r="H8837" s="9"/>
      <c r="J8837">
        <v>10</v>
      </c>
      <c r="K8837">
        <f ca="1">SIMULATION!$D$3*SIMULATION!$D$17/$H8827/(SIMULATION!$D$17-$I8827)*(((EXP(-$I8827*$J8837))/(1-EXP(-SIMULATION!$D$4*$I8827)))-(EXP(-SIMULATION!$D$17*$J8837)/(1-EXP(-SIMULATION!$D$4*SIMULATION!$D$17))))</f>
        <v>2.2920371039015373</v>
      </c>
      <c r="L8837">
        <v>-0.29398315037870987</v>
      </c>
      <c r="M8837">
        <f t="shared" ca="1" si="138"/>
        <v>1.6182168153116692</v>
      </c>
    </row>
    <row r="8838" spans="1:13" x14ac:dyDescent="0.25">
      <c r="A8838" s="9"/>
      <c r="H8838" s="9"/>
      <c r="J8838">
        <v>11</v>
      </c>
      <c r="K8838">
        <f ca="1">SIMULATION!$D$3*SIMULATION!$D$17/$H8827/(SIMULATION!$D$17-$I8827)*(((EXP(-$I8827*$J8838))/(1-EXP(-SIMULATION!$D$4*$I8827)))-(EXP(-SIMULATION!$D$17*$J8838)/(1-EXP(-SIMULATION!$D$4*SIMULATION!$D$17))))</f>
        <v>2.2172980856631095</v>
      </c>
      <c r="L8838">
        <v>-9.6796521638075672E-2</v>
      </c>
      <c r="M8838">
        <f t="shared" ca="1" si="138"/>
        <v>2.0026713435361563</v>
      </c>
    </row>
    <row r="8839" spans="1:13" x14ac:dyDescent="0.25">
      <c r="A8839" s="9"/>
      <c r="H8839" s="9"/>
      <c r="J8839">
        <v>12</v>
      </c>
      <c r="K8839">
        <f ca="1">SIMULATION!$D$3*SIMULATION!$D$17/$H8827/(SIMULATION!$D$17-$I8827)*(((EXP(-$I8827*$J8839))/(1-EXP(-SIMULATION!$D$4*$I8827)))-(EXP(-SIMULATION!$D$17*$J8839)/(1-EXP(-SIMULATION!$D$4*SIMULATION!$D$17))))</f>
        <v>2.1425984716529265</v>
      </c>
      <c r="L8839">
        <v>0.16822584594711112</v>
      </c>
      <c r="M8839">
        <f t="shared" ca="1" si="138"/>
        <v>2.5030389120717276</v>
      </c>
    </row>
    <row r="8840" spans="1:13" x14ac:dyDescent="0.25">
      <c r="A8840" s="9"/>
      <c r="H8840" s="9"/>
      <c r="J8840">
        <v>13</v>
      </c>
      <c r="K8840">
        <f ca="1">SIMULATION!$D$3*SIMULATION!$D$17/$H8827/(SIMULATION!$D$17-$I8827)*(((EXP(-$I8827*$J8840))/(1-EXP(-SIMULATION!$D$4*$I8827)))-(EXP(-SIMULATION!$D$17*$J8840)/(1-EXP(-SIMULATION!$D$4*SIMULATION!$D$17))))</f>
        <v>2.0688840355230647</v>
      </c>
      <c r="L8840">
        <v>0.17759783204851387</v>
      </c>
      <c r="M8840">
        <f t="shared" ca="1" si="138"/>
        <v>2.4363133549917415</v>
      </c>
    </row>
    <row r="8841" spans="1:13" x14ac:dyDescent="0.25">
      <c r="A8841" s="9"/>
      <c r="H8841" s="9"/>
      <c r="J8841">
        <v>14</v>
      </c>
      <c r="K8841">
        <f ca="1">SIMULATION!$D$3*SIMULATION!$D$17/$H8827/(SIMULATION!$D$17-$I8827)*(((EXP(-$I8827*$J8841))/(1-EXP(-SIMULATION!$D$4*$I8827)))-(EXP(-SIMULATION!$D$17*$J8841)/(1-EXP(-SIMULATION!$D$4*SIMULATION!$D$17))))</f>
        <v>1.9967264756419036</v>
      </c>
      <c r="L8841">
        <v>0.24405949203290303</v>
      </c>
      <c r="M8841">
        <f t="shared" ca="1" si="138"/>
        <v>2.4840465250157155</v>
      </c>
    </row>
    <row r="8842" spans="1:13" x14ac:dyDescent="0.25">
      <c r="A8842" s="9"/>
      <c r="H8842" s="9"/>
      <c r="J8842">
        <v>15</v>
      </c>
      <c r="K8842">
        <f ca="1">SIMULATION!$D$3*SIMULATION!$D$17/$H8827/(SIMULATION!$D$17-$I8827)*(((EXP(-$I8827*$J8842))/(1-EXP(-SIMULATION!$D$4*$I8827)))-(EXP(-SIMULATION!$D$17*$J8842)/(1-EXP(-SIMULATION!$D$4*SIMULATION!$D$17))))</f>
        <v>1.9264590049211223</v>
      </c>
      <c r="L8842">
        <v>0.51395255845622034</v>
      </c>
      <c r="M8842">
        <f t="shared" ca="1" si="138"/>
        <v>2.9165675392613575</v>
      </c>
    </row>
    <row r="8843" spans="1:13" x14ac:dyDescent="0.25">
      <c r="A8843" s="9"/>
      <c r="H8843" s="9"/>
      <c r="J8843">
        <v>16</v>
      </c>
      <c r="K8843">
        <f ca="1">SIMULATION!$D$3*SIMULATION!$D$17/$H8827/(SIMULATION!$D$17-$I8827)*(((EXP(-$I8827*$J8843))/(1-EXP(-SIMULATION!$D$4*$I8827)))-(EXP(-SIMULATION!$D$17*$J8843)/(1-EXP(-SIMULATION!$D$4*SIMULATION!$D$17))))</f>
        <v>1.8582631959821831</v>
      </c>
      <c r="L8843">
        <v>-0.12890303711682485</v>
      </c>
      <c r="M8843">
        <f t="shared" ca="1" si="138"/>
        <v>1.6187274262576623</v>
      </c>
    </row>
    <row r="8844" spans="1:13" x14ac:dyDescent="0.25">
      <c r="A8844" s="9"/>
      <c r="H8844" s="9"/>
      <c r="J8844">
        <v>17</v>
      </c>
      <c r="K8844">
        <f ca="1">SIMULATION!$D$3*SIMULATION!$D$17/$H8827/(SIMULATION!$D$17-$I8827)*(((EXP(-$I8827*$J8844))/(1-EXP(-SIMULATION!$D$4*$I8827)))-(EXP(-SIMULATION!$D$17*$J8844)/(1-EXP(-SIMULATION!$D$4*SIMULATION!$D$17))))</f>
        <v>1.7922245911398276</v>
      </c>
      <c r="L8844">
        <v>0.64014700289179183</v>
      </c>
      <c r="M8844">
        <f t="shared" ca="1" si="138"/>
        <v>2.9395117916669555</v>
      </c>
    </row>
    <row r="8845" spans="1:13" x14ac:dyDescent="0.25">
      <c r="A8845" s="9"/>
      <c r="H8845" s="9"/>
      <c r="J8845">
        <v>18</v>
      </c>
      <c r="K8845">
        <f ca="1">SIMULATION!$D$3*SIMULATION!$D$17/$H8827/(SIMULATION!$D$17-$I8827)*(((EXP(-$I8827*$J8845))/(1-EXP(-SIMULATION!$D$4*$I8827)))-(EXP(-SIMULATION!$D$17*$J8845)/(1-EXP(-SIMULATION!$D$4*SIMULATION!$D$17))))</f>
        <v>1.7283682976442876</v>
      </c>
      <c r="L8845">
        <v>-0.18731934067586578</v>
      </c>
      <c r="M8845">
        <f t="shared" ca="1" si="138"/>
        <v>1.4046114876844911</v>
      </c>
    </row>
    <row r="8846" spans="1:13" x14ac:dyDescent="0.25">
      <c r="A8846" s="9"/>
      <c r="H8846" s="9"/>
      <c r="J8846">
        <v>19</v>
      </c>
      <c r="K8846">
        <f ca="1">SIMULATION!$D$3*SIMULATION!$D$17/$H8827/(SIMULATION!$D$17-$I8827)*(((EXP(-$I8827*$J8846))/(1-EXP(-SIMULATION!$D$4*$I8827)))-(EXP(-SIMULATION!$D$17*$J8846)/(1-EXP(-SIMULATION!$D$4*SIMULATION!$D$17))))</f>
        <v>1.6666817584591522</v>
      </c>
      <c r="L8846">
        <v>-0.10183334629669862</v>
      </c>
      <c r="M8846">
        <f t="shared" ca="1" si="138"/>
        <v>1.4969579777835909</v>
      </c>
    </row>
    <row r="8847" spans="1:13" x14ac:dyDescent="0.25">
      <c r="A8847" s="9"/>
      <c r="H8847" s="9"/>
      <c r="J8847">
        <v>20</v>
      </c>
      <c r="K8847">
        <f ca="1">SIMULATION!$D$3*SIMULATION!$D$17/$H8827/(SIMULATION!$D$17-$I8827)*(((EXP(-$I8827*$J8847))/(1-EXP(-SIMULATION!$D$4*$I8827)))-(EXP(-SIMULATION!$D$17*$J8847)/(1-EXP(-SIMULATION!$D$4*SIMULATION!$D$17))))</f>
        <v>1.6071293062263281</v>
      </c>
      <c r="L8847">
        <v>-0.12696154907942719</v>
      </c>
      <c r="M8847">
        <f t="shared" ca="1" si="138"/>
        <v>1.4030856799368885</v>
      </c>
    </row>
    <row r="8848" spans="1:13" x14ac:dyDescent="0.25">
      <c r="A8848" s="9"/>
      <c r="H8848" s="9"/>
      <c r="J8848">
        <v>21</v>
      </c>
      <c r="K8848">
        <f ca="1">SIMULATION!$D$3*SIMULATION!$D$17/$H8827/(SIMULATION!$D$17-$I8827)*(((EXP(-$I8827*$J8848))/(1-EXP(-SIMULATION!$D$4*$I8827)))-(EXP(-SIMULATION!$D$17*$J8848)/(1-EXP(-SIMULATION!$D$4*SIMULATION!$D$17))))</f>
        <v>1.5496614530623156</v>
      </c>
      <c r="L8848">
        <v>0.17927985150349665</v>
      </c>
      <c r="M8848">
        <f t="shared" ca="1" si="138"/>
        <v>1.8274845282480203</v>
      </c>
    </row>
    <row r="8849" spans="1:13" x14ac:dyDescent="0.25">
      <c r="A8849" s="9"/>
      <c r="H8849" s="9"/>
      <c r="J8849">
        <v>22</v>
      </c>
      <c r="K8849">
        <f ca="1">SIMULATION!$D$3*SIMULATION!$D$17/$H8827/(SIMULATION!$D$17-$I8827)*(((EXP(-$I8827*$J8849))/(1-EXP(-SIMULATION!$D$4*$I8827)))-(EXP(-SIMULATION!$D$17*$J8849)/(1-EXP(-SIMULATION!$D$4*SIMULATION!$D$17))))</f>
        <v>1.4942208082630293</v>
      </c>
      <c r="L8849">
        <v>0.48555101794571215</v>
      </c>
      <c r="M8849">
        <f t="shared" ca="1" si="138"/>
        <v>2.2197412427508079</v>
      </c>
    </row>
    <row r="8850" spans="1:13" x14ac:dyDescent="0.25">
      <c r="A8850" s="9"/>
      <c r="H8850" s="9"/>
      <c r="J8850">
        <v>23</v>
      </c>
      <c r="K8850">
        <f ca="1">SIMULATION!$D$3*SIMULATION!$D$17/$H8827/(SIMULATION!$D$17-$I8827)*(((EXP(-$I8827*$J8850))/(1-EXP(-SIMULATION!$D$4*$I8827)))-(EXP(-SIMULATION!$D$17*$J8850)/(1-EXP(-SIMULATION!$D$4*SIMULATION!$D$17))))</f>
        <v>1.4407458363590728</v>
      </c>
      <c r="L8850">
        <v>4.0190033444941653E-2</v>
      </c>
      <c r="M8850">
        <f t="shared" ca="1" si="138"/>
        <v>1.4986494597080044</v>
      </c>
    </row>
    <row r="8851" spans="1:13" x14ac:dyDescent="0.25">
      <c r="A8851" s="9"/>
      <c r="H8851" s="9"/>
      <c r="J8851">
        <v>24</v>
      </c>
      <c r="K8851">
        <f ca="1">SIMULATION!$D$3*SIMULATION!$D$17/$H8827/(SIMULATION!$D$17-$I8827)*(((EXP(-$I8827*$J8851))/(1-EXP(-SIMULATION!$D$4*$I8827)))-(EXP(-SIMULATION!$D$17*$J8851)/(1-EXP(-SIMULATION!$D$4*SIMULATION!$D$17))))</f>
        <v>1.38917323243825</v>
      </c>
      <c r="L8851">
        <v>0.44250999803423896</v>
      </c>
      <c r="M8851">
        <f t="shared" ca="1" si="138"/>
        <v>2.0038962767937174</v>
      </c>
    </row>
    <row r="8852" spans="1:13" x14ac:dyDescent="0.25">
      <c r="A8852" s="9">
        <v>355</v>
      </c>
      <c r="B8852" s="2">
        <f ca="1">NORMINV(RAND(),SIMULATION!D7,SIMULATION!D8)</f>
        <v>67.043094241378299</v>
      </c>
      <c r="C8852" s="2">
        <v>2</v>
      </c>
      <c r="D8852" s="2">
        <f ca="1">SIMULATION!$D$11*(1+(SIMULATION!$D$12*LN(1+$C8852)))*(1+(SIMULATION!$D$13*(($B8852/63.5)-1)))</f>
        <v>10.501177615548533</v>
      </c>
      <c r="E8852" s="2">
        <v>0.63653867499830286</v>
      </c>
      <c r="F8852" s="2">
        <f ca="1">D8852*(1+E8852)</f>
        <v>17.185583300871635</v>
      </c>
      <c r="G8852" s="2">
        <v>-0.87360401194558057</v>
      </c>
      <c r="H8852" s="9">
        <f>SIMULATION!$D$15*EXP($G$8852)</f>
        <v>92.1533472364125</v>
      </c>
      <c r="I8852" s="2">
        <f ca="1">$F8852/$H8852</f>
        <v>0.18648897534653092</v>
      </c>
      <c r="J8852">
        <v>0</v>
      </c>
      <c r="K8852">
        <f ca="1">SIMULATION!$D$3*SIMULATION!$D$17/$H8852/(SIMULATION!$D$17-$I8852)*(((EXP(-$I8852*$J8852))/(1-EXP(-SIMULATION!$D$4*$I8852)))-(EXP(-SIMULATION!$D$17*$J8852)/(1-EXP(-SIMULATION!$D$4*SIMULATION!$D$17))))</f>
        <v>0.11804517162991486</v>
      </c>
      <c r="L8852">
        <v>-4.6456752062993399E-2</v>
      </c>
      <c r="M8852">
        <f t="shared" ca="1" si="138"/>
        <v>0.1125611763592704</v>
      </c>
    </row>
    <row r="8853" spans="1:13" x14ac:dyDescent="0.25">
      <c r="A8853" s="9"/>
      <c r="H8853" s="9"/>
      <c r="J8853">
        <v>1</v>
      </c>
      <c r="K8853">
        <f ca="1">SIMULATION!$D$3*SIMULATION!$D$17/$H8852/(SIMULATION!$D$17-$I8852)*(((EXP(-$I8852*$J8853))/(1-EXP(-SIMULATION!$D$4*$I8852)))-(EXP(-SIMULATION!$D$17*$J8853)/(1-EXP(-SIMULATION!$D$4*SIMULATION!$D$17))))</f>
        <v>2.0402072949133552</v>
      </c>
      <c r="L8853">
        <v>-3.0117498211422993E-2</v>
      </c>
      <c r="M8853">
        <f t="shared" ca="1" si="138"/>
        <v>1.9787613553578702</v>
      </c>
    </row>
    <row r="8854" spans="1:13" x14ac:dyDescent="0.25">
      <c r="A8854" s="9"/>
      <c r="H8854" s="9"/>
      <c r="J8854">
        <v>2</v>
      </c>
      <c r="K8854">
        <f ca="1">SIMULATION!$D$3*SIMULATION!$D$17/$H8852/(SIMULATION!$D$17-$I8852)*(((EXP(-$I8852*$J8854))/(1-EXP(-SIMULATION!$D$4*$I8852)))-(EXP(-SIMULATION!$D$17*$J8854)/(1-EXP(-SIMULATION!$D$4*SIMULATION!$D$17))))</f>
        <v>2.9377401718201752</v>
      </c>
      <c r="L8854">
        <v>8.3141413713476886E-2</v>
      </c>
      <c r="M8854">
        <f t="shared" ca="1" si="138"/>
        <v>3.181988042828177</v>
      </c>
    </row>
    <row r="8855" spans="1:13" x14ac:dyDescent="0.25">
      <c r="A8855" s="9"/>
      <c r="H8855" s="9"/>
      <c r="J8855">
        <v>3</v>
      </c>
      <c r="K8855">
        <f ca="1">SIMULATION!$D$3*SIMULATION!$D$17/$H8852/(SIMULATION!$D$17-$I8852)*(((EXP(-$I8852*$J8855))/(1-EXP(-SIMULATION!$D$4*$I8852)))-(EXP(-SIMULATION!$D$17*$J8855)/(1-EXP(-SIMULATION!$D$4*SIMULATION!$D$17))))</f>
        <v>3.2355299660058607</v>
      </c>
      <c r="L8855">
        <v>-8.9454211587314536E-2</v>
      </c>
      <c r="M8855">
        <f t="shared" ca="1" si="138"/>
        <v>2.946098183829676</v>
      </c>
    </row>
    <row r="8856" spans="1:13" x14ac:dyDescent="0.25">
      <c r="A8856" s="9"/>
      <c r="H8856" s="9"/>
      <c r="J8856">
        <v>4</v>
      </c>
      <c r="K8856">
        <f ca="1">SIMULATION!$D$3*SIMULATION!$D$17/$H8852/(SIMULATION!$D$17-$I8852)*(((EXP(-$I8852*$J8856))/(1-EXP(-SIMULATION!$D$4*$I8852)))-(EXP(-SIMULATION!$D$17*$J8856)/(1-EXP(-SIMULATION!$D$4*SIMULATION!$D$17))))</f>
        <v>3.1961796070866448</v>
      </c>
      <c r="L8856">
        <v>5.3164531761532817E-2</v>
      </c>
      <c r="M8856">
        <f t="shared" ca="1" si="138"/>
        <v>3.3661029993231661</v>
      </c>
    </row>
    <row r="8857" spans="1:13" x14ac:dyDescent="0.25">
      <c r="A8857" s="9"/>
      <c r="H8857" s="9"/>
      <c r="J8857">
        <v>5</v>
      </c>
      <c r="K8857">
        <f ca="1">SIMULATION!$D$3*SIMULATION!$D$17/$H8852/(SIMULATION!$D$17-$I8852)*(((EXP(-$I8852*$J8857))/(1-EXP(-SIMULATION!$D$4*$I8852)))-(EXP(-SIMULATION!$D$17*$J8857)/(1-EXP(-SIMULATION!$D$4*SIMULATION!$D$17))))</f>
        <v>2.979942923098863</v>
      </c>
      <c r="L8857">
        <v>-0.73187761564705689</v>
      </c>
      <c r="M8857">
        <f t="shared" ca="1" si="138"/>
        <v>0.79898940177694611</v>
      </c>
    </row>
    <row r="8858" spans="1:13" x14ac:dyDescent="0.25">
      <c r="A8858" s="9"/>
      <c r="H8858" s="9"/>
      <c r="J8858">
        <v>6</v>
      </c>
      <c r="K8858">
        <f ca="1">SIMULATION!$D$3*SIMULATION!$D$17/$H8852/(SIMULATION!$D$17-$I8852)*(((EXP(-$I8852*$J8858))/(1-EXP(-SIMULATION!$D$4*$I8852)))-(EXP(-SIMULATION!$D$17*$J8858)/(1-EXP(-SIMULATION!$D$4*SIMULATION!$D$17))))</f>
        <v>2.6828518609571304</v>
      </c>
      <c r="L8858">
        <v>-0.1502320323268358</v>
      </c>
      <c r="M8858">
        <f t="shared" ca="1" si="138"/>
        <v>2.2798015734537072</v>
      </c>
    </row>
    <row r="8859" spans="1:13" x14ac:dyDescent="0.25">
      <c r="A8859" s="9"/>
      <c r="H8859" s="9"/>
      <c r="J8859">
        <v>7</v>
      </c>
      <c r="K8859">
        <f ca="1">SIMULATION!$D$3*SIMULATION!$D$17/$H8852/(SIMULATION!$D$17-$I8852)*(((EXP(-$I8852*$J8859))/(1-EXP(-SIMULATION!$D$4*$I8852)))-(EXP(-SIMULATION!$D$17*$J8859)/(1-EXP(-SIMULATION!$D$4*SIMULATION!$D$17))))</f>
        <v>2.3609169498807474</v>
      </c>
      <c r="L8859">
        <v>0.10622123405024771</v>
      </c>
      <c r="M8859">
        <f t="shared" ca="1" si="138"/>
        <v>2.6116964617872274</v>
      </c>
    </row>
    <row r="8860" spans="1:13" x14ac:dyDescent="0.25">
      <c r="A8860" s="9"/>
      <c r="H8860" s="9"/>
      <c r="J8860">
        <v>8</v>
      </c>
      <c r="K8860">
        <f ca="1">SIMULATION!$D$3*SIMULATION!$D$17/$H8852/(SIMULATION!$D$17-$I8852)*(((EXP(-$I8852*$J8860))/(1-EXP(-SIMULATION!$D$4*$I8852)))-(EXP(-SIMULATION!$D$17*$J8860)/(1-EXP(-SIMULATION!$D$4*SIMULATION!$D$17))))</f>
        <v>2.0454426970232755</v>
      </c>
      <c r="L8860">
        <v>-0.36218618610327846</v>
      </c>
      <c r="M8860">
        <f t="shared" ca="1" si="138"/>
        <v>1.3046116076956116</v>
      </c>
    </row>
    <row r="8861" spans="1:13" x14ac:dyDescent="0.25">
      <c r="A8861" s="9"/>
      <c r="H8861" s="9"/>
      <c r="J8861">
        <v>9</v>
      </c>
      <c r="K8861">
        <f ca="1">SIMULATION!$D$3*SIMULATION!$D$17/$H8852/(SIMULATION!$D$17-$I8852)*(((EXP(-$I8852*$J8861))/(1-EXP(-SIMULATION!$D$4*$I8852)))-(EXP(-SIMULATION!$D$17*$J8861)/(1-EXP(-SIMULATION!$D$4*SIMULATION!$D$17))))</f>
        <v>1.752682025775808</v>
      </c>
      <c r="L8861">
        <v>0.10677815837352424</v>
      </c>
      <c r="M8861">
        <f t="shared" ca="1" si="138"/>
        <v>1.9398301847025268</v>
      </c>
    </row>
    <row r="8862" spans="1:13" x14ac:dyDescent="0.25">
      <c r="A8862" s="9"/>
      <c r="H8862" s="9"/>
      <c r="J8862">
        <v>10</v>
      </c>
      <c r="K8862">
        <f ca="1">SIMULATION!$D$3*SIMULATION!$D$17/$H8852/(SIMULATION!$D$17-$I8852)*(((EXP(-$I8852*$J8862))/(1-EXP(-SIMULATION!$D$4*$I8852)))-(EXP(-SIMULATION!$D$17*$J8862)/(1-EXP(-SIMULATION!$D$4*SIMULATION!$D$17))))</f>
        <v>1.4898902629936346</v>
      </c>
      <c r="L8862">
        <v>-0.8578026188821305</v>
      </c>
      <c r="M8862">
        <f t="shared" ca="1" si="138"/>
        <v>0.21185849355070868</v>
      </c>
    </row>
    <row r="8863" spans="1:13" x14ac:dyDescent="0.25">
      <c r="A8863" s="9"/>
      <c r="H8863" s="9"/>
      <c r="J8863">
        <v>11</v>
      </c>
      <c r="K8863">
        <f ca="1">SIMULATION!$D$3*SIMULATION!$D$17/$H8852/(SIMULATION!$D$17-$I8852)*(((EXP(-$I8852*$J8863))/(1-EXP(-SIMULATION!$D$4*$I8852)))-(EXP(-SIMULATION!$D$17*$J8863)/(1-EXP(-SIMULATION!$D$4*SIMULATION!$D$17))))</f>
        <v>1.2590944652434286</v>
      </c>
      <c r="L8863">
        <v>0.26255626972828133</v>
      </c>
      <c r="M8863">
        <f t="shared" ca="1" si="138"/>
        <v>1.5896776112732682</v>
      </c>
    </row>
    <row r="8864" spans="1:13" x14ac:dyDescent="0.25">
      <c r="A8864" s="9"/>
      <c r="H8864" s="9"/>
      <c r="J8864">
        <v>12</v>
      </c>
      <c r="K8864">
        <f ca="1">SIMULATION!$D$3*SIMULATION!$D$17/$H8852/(SIMULATION!$D$17-$I8852)*(((EXP(-$I8852*$J8864))/(1-EXP(-SIMULATION!$D$4*$I8852)))-(EXP(-SIMULATION!$D$17*$J8864)/(1-EXP(-SIMULATION!$D$4*SIMULATION!$D$17))))</f>
        <v>1.0594174300874892</v>
      </c>
      <c r="L8864">
        <v>0.34344365040826136</v>
      </c>
      <c r="M8864">
        <f t="shared" ca="1" si="138"/>
        <v>1.4232676195828755</v>
      </c>
    </row>
    <row r="8865" spans="1:13" x14ac:dyDescent="0.25">
      <c r="A8865" s="9"/>
      <c r="H8865" s="9"/>
      <c r="J8865">
        <v>13</v>
      </c>
      <c r="K8865">
        <f ca="1">SIMULATION!$D$3*SIMULATION!$D$17/$H8852/(SIMULATION!$D$17-$I8852)*(((EXP(-$I8852*$J8865))/(1-EXP(-SIMULATION!$D$4*$I8852)))-(EXP(-SIMULATION!$D$17*$J8865)/(1-EXP(-SIMULATION!$D$4*SIMULATION!$D$17))))</f>
        <v>0.88849107551443418</v>
      </c>
      <c r="L8865">
        <v>-8.0018720801191771E-3</v>
      </c>
      <c r="M8865">
        <f t="shared" ca="1" si="138"/>
        <v>0.88138148358384016</v>
      </c>
    </row>
    <row r="8866" spans="1:13" x14ac:dyDescent="0.25">
      <c r="A8866" s="9"/>
      <c r="H8866" s="9"/>
      <c r="J8866">
        <v>14</v>
      </c>
      <c r="K8866">
        <f ca="1">SIMULATION!$D$3*SIMULATION!$D$17/$H8852/(SIMULATION!$D$17-$I8852)*(((EXP(-$I8852*$J8866))/(1-EXP(-SIMULATION!$D$4*$I8852)))-(EXP(-SIMULATION!$D$17*$J8866)/(1-EXP(-SIMULATION!$D$4*SIMULATION!$D$17))))</f>
        <v>0.74329917799386802</v>
      </c>
      <c r="L8866">
        <v>-0.51303694646752718</v>
      </c>
      <c r="M8866">
        <f t="shared" ca="1" si="138"/>
        <v>0.36195923740407099</v>
      </c>
    </row>
    <row r="8867" spans="1:13" x14ac:dyDescent="0.25">
      <c r="A8867" s="9"/>
      <c r="H8867" s="9"/>
      <c r="J8867">
        <v>15</v>
      </c>
      <c r="K8867">
        <f ca="1">SIMULATION!$D$3*SIMULATION!$D$17/$H8852/(SIMULATION!$D$17-$I8852)*(((EXP(-$I8852*$J8867))/(1-EXP(-SIMULATION!$D$4*$I8852)))-(EXP(-SIMULATION!$D$17*$J8867)/(1-EXP(-SIMULATION!$D$4*SIMULATION!$D$17))))</f>
        <v>0.62066514628253111</v>
      </c>
      <c r="L8867">
        <v>-9.9613846552303861E-2</v>
      </c>
      <c r="M8867">
        <f t="shared" ca="1" si="138"/>
        <v>0.55883830364037979</v>
      </c>
    </row>
    <row r="8868" spans="1:13" x14ac:dyDescent="0.25">
      <c r="A8868" s="9"/>
      <c r="H8868" s="9"/>
      <c r="J8868">
        <v>16</v>
      </c>
      <c r="K8868">
        <f ca="1">SIMULATION!$D$3*SIMULATION!$D$17/$H8852/(SIMULATION!$D$17-$I8852)*(((EXP(-$I8852*$J8868))/(1-EXP(-SIMULATION!$D$4*$I8852)))-(EXP(-SIMULATION!$D$17*$J8868)/(1-EXP(-SIMULATION!$D$4*SIMULATION!$D$17))))</f>
        <v>0.51752121888164271</v>
      </c>
      <c r="L8868">
        <v>0.14055520513217887</v>
      </c>
      <c r="M8868">
        <f t="shared" ca="1" si="138"/>
        <v>0.5902615199618072</v>
      </c>
    </row>
    <row r="8869" spans="1:13" x14ac:dyDescent="0.25">
      <c r="A8869" s="9"/>
      <c r="H8869" s="9"/>
      <c r="J8869">
        <v>17</v>
      </c>
      <c r="K8869">
        <f ca="1">SIMULATION!$D$3*SIMULATION!$D$17/$H8852/(SIMULATION!$D$17-$I8852)*(((EXP(-$I8852*$J8869))/(1-EXP(-SIMULATION!$D$4*$I8852)))-(EXP(-SIMULATION!$D$17*$J8869)/(1-EXP(-SIMULATION!$D$4*SIMULATION!$D$17))))</f>
        <v>0.4310449727750435</v>
      </c>
      <c r="L8869">
        <v>-0.26541884562509099</v>
      </c>
      <c r="M8869">
        <f t="shared" ca="1" si="138"/>
        <v>0.31663751368859266</v>
      </c>
    </row>
    <row r="8870" spans="1:13" x14ac:dyDescent="0.25">
      <c r="A8870" s="9"/>
      <c r="H8870" s="9"/>
      <c r="J8870">
        <v>18</v>
      </c>
      <c r="K8870">
        <f ca="1">SIMULATION!$D$3*SIMULATION!$D$17/$H8852/(SIMULATION!$D$17-$I8852)*(((EXP(-$I8852*$J8870))/(1-EXP(-SIMULATION!$D$4*$I8852)))-(EXP(-SIMULATION!$D$17*$J8870)/(1-EXP(-SIMULATION!$D$4*SIMULATION!$D$17))))</f>
        <v>0.35871692669695493</v>
      </c>
      <c r="L8870">
        <v>0.68669996253747001</v>
      </c>
      <c r="M8870">
        <f t="shared" ca="1" si="138"/>
        <v>0.60504782682131031</v>
      </c>
    </row>
    <row r="8871" spans="1:13" x14ac:dyDescent="0.25">
      <c r="A8871" s="9"/>
      <c r="H8871" s="9"/>
      <c r="J8871">
        <v>19</v>
      </c>
      <c r="K8871">
        <f ca="1">SIMULATION!$D$3*SIMULATION!$D$17/$H8852/(SIMULATION!$D$17-$I8852)*(((EXP(-$I8852*$J8871))/(1-EXP(-SIMULATION!$D$4*$I8852)))-(EXP(-SIMULATION!$D$17*$J8871)/(1-EXP(-SIMULATION!$D$4*SIMULATION!$D$17))))</f>
        <v>0.29833266253465912</v>
      </c>
      <c r="L8871">
        <v>0.16152124050333247</v>
      </c>
      <c r="M8871">
        <f t="shared" ca="1" si="138"/>
        <v>0.34651972426991928</v>
      </c>
    </row>
    <row r="8872" spans="1:13" x14ac:dyDescent="0.25">
      <c r="A8872" s="9"/>
      <c r="H8872" s="9"/>
      <c r="J8872">
        <v>20</v>
      </c>
      <c r="K8872">
        <f ca="1">SIMULATION!$D$3*SIMULATION!$D$17/$H8852/(SIMULATION!$D$17-$I8852)*(((EXP(-$I8852*$J8872))/(1-EXP(-SIMULATION!$D$4*$I8852)))-(EXP(-SIMULATION!$D$17*$J8872)/(1-EXP(-SIMULATION!$D$4*SIMULATION!$D$17))))</f>
        <v>0.24799001879649643</v>
      </c>
      <c r="L8872">
        <v>-0.33734825130537438</v>
      </c>
      <c r="M8872">
        <f t="shared" ca="1" si="138"/>
        <v>0.16433101961431143</v>
      </c>
    </row>
    <row r="8873" spans="1:13" x14ac:dyDescent="0.25">
      <c r="A8873" s="9"/>
      <c r="H8873" s="9"/>
      <c r="J8873">
        <v>21</v>
      </c>
      <c r="K8873">
        <f ca="1">SIMULATION!$D$3*SIMULATION!$D$17/$H8852/(SIMULATION!$D$17-$I8852)*(((EXP(-$I8852*$J8873))/(1-EXP(-SIMULATION!$D$4*$I8852)))-(EXP(-SIMULATION!$D$17*$J8873)/(1-EXP(-SIMULATION!$D$4*SIMULATION!$D$17))))</f>
        <v>0.2060638099935001</v>
      </c>
      <c r="L8873">
        <v>0.11731403091115018</v>
      </c>
      <c r="M8873">
        <f t="shared" ca="1" si="138"/>
        <v>0.23023798616874697</v>
      </c>
    </row>
    <row r="8874" spans="1:13" x14ac:dyDescent="0.25">
      <c r="A8874" s="9"/>
      <c r="H8874" s="9"/>
      <c r="J8874">
        <v>22</v>
      </c>
      <c r="K8874">
        <f ca="1">SIMULATION!$D$3*SIMULATION!$D$17/$H8852/(SIMULATION!$D$17-$I8852)*(((EXP(-$I8852*$J8874))/(1-EXP(-SIMULATION!$D$4*$I8852)))-(EXP(-SIMULATION!$D$17*$J8874)/(1-EXP(-SIMULATION!$D$4*SIMULATION!$D$17))))</f>
        <v>0.17117545714225638</v>
      </c>
      <c r="L8874">
        <v>1.5224502450587908E-2</v>
      </c>
      <c r="M8874">
        <f t="shared" ca="1" si="138"/>
        <v>0.17378151830899916</v>
      </c>
    </row>
    <row r="8875" spans="1:13" x14ac:dyDescent="0.25">
      <c r="A8875" s="9"/>
      <c r="H8875" s="9"/>
      <c r="J8875">
        <v>23</v>
      </c>
      <c r="K8875">
        <f ca="1">SIMULATION!$D$3*SIMULATION!$D$17/$H8852/(SIMULATION!$D$17-$I8852)*(((EXP(-$I8852*$J8875))/(1-EXP(-SIMULATION!$D$4*$I8852)))-(EXP(-SIMULATION!$D$17*$J8875)/(1-EXP(-SIMULATION!$D$4*SIMULATION!$D$17))))</f>
        <v>0.14216176780585948</v>
      </c>
      <c r="L8875">
        <v>-0.12377363160138896</v>
      </c>
      <c r="M8875">
        <f t="shared" ca="1" si="138"/>
        <v>0.12456588952965483</v>
      </c>
    </row>
    <row r="8876" spans="1:13" x14ac:dyDescent="0.25">
      <c r="A8876" s="9"/>
      <c r="H8876" s="9"/>
      <c r="J8876">
        <v>24</v>
      </c>
      <c r="K8876">
        <f ca="1">SIMULATION!$D$3*SIMULATION!$D$17/$H8852/(SIMULATION!$D$17-$I8852)*(((EXP(-$I8852*$J8876))/(1-EXP(-SIMULATION!$D$4*$I8852)))-(EXP(-SIMULATION!$D$17*$J8876)/(1-EXP(-SIMULATION!$D$4*SIMULATION!$D$17))))</f>
        <v>0.11804517162991428</v>
      </c>
      <c r="L8876">
        <v>0.52578637373395687</v>
      </c>
      <c r="M8876">
        <f t="shared" ca="1" si="138"/>
        <v>0.18011171435800946</v>
      </c>
    </row>
    <row r="8877" spans="1:13" x14ac:dyDescent="0.25">
      <c r="A8877" s="9">
        <v>356</v>
      </c>
      <c r="B8877" s="2">
        <f ca="1">NORMINV(RAND(),SIMULATION!D7,SIMULATION!D8)</f>
        <v>63.600147133667633</v>
      </c>
      <c r="C8877" s="2">
        <v>2</v>
      </c>
      <c r="D8877" s="2">
        <f ca="1">SIMULATION!$D$11*(1+(SIMULATION!$D$12*LN(1+$C8877)))*(1+(SIMULATION!$D$13*(($B8877/63.5)-1)))</f>
        <v>10.245498382233723</v>
      </c>
      <c r="E8877" s="2">
        <v>3.3461743549751427E-2</v>
      </c>
      <c r="F8877" s="2">
        <f ca="1">D8877*(1+E8877)</f>
        <v>10.588330621639422</v>
      </c>
      <c r="G8877" s="2">
        <v>-1.3078204980668788</v>
      </c>
      <c r="H8877" s="9">
        <f>SIMULATION!$D$15*EXP($G$8877)</f>
        <v>59.694358659373137</v>
      </c>
      <c r="I8877" s="2">
        <f ca="1">$F8877/$H8877</f>
        <v>0.17737573297433953</v>
      </c>
      <c r="J8877">
        <v>0</v>
      </c>
      <c r="K8877">
        <f ca="1">SIMULATION!$D$3*SIMULATION!$D$17/$H8877/(SIMULATION!$D$17-$I8877)*(((EXP(-$I8877*$J8877))/(1-EXP(-SIMULATION!$D$4*$I8877)))-(EXP(-SIMULATION!$D$17*$J8877)/(1-EXP(-SIMULATION!$D$4*SIMULATION!$D$17))))</f>
        <v>0.21976797945457233</v>
      </c>
      <c r="L8877">
        <v>-0.1470693764105023</v>
      </c>
      <c r="M8877">
        <f t="shared" ca="1" si="138"/>
        <v>0.18744683976119228</v>
      </c>
    </row>
    <row r="8878" spans="1:13" x14ac:dyDescent="0.25">
      <c r="A8878" s="9"/>
      <c r="H8878" s="9"/>
      <c r="J8878">
        <v>1</v>
      </c>
      <c r="K8878">
        <f ca="1">SIMULATION!$D$3*SIMULATION!$D$17/$H8877/(SIMULATION!$D$17-$I8877)*(((EXP(-$I8877*$J8878))/(1-EXP(-SIMULATION!$D$4*$I8877)))-(EXP(-SIMULATION!$D$17*$J8878)/(1-EXP(-SIMULATION!$D$4*SIMULATION!$D$17))))</f>
        <v>3.1966898895747455</v>
      </c>
      <c r="L8878">
        <v>-0.20533133310291937</v>
      </c>
      <c r="M8878">
        <f t="shared" ca="1" si="138"/>
        <v>2.540309293031739</v>
      </c>
    </row>
    <row r="8879" spans="1:13" x14ac:dyDescent="0.25">
      <c r="A8879" s="9"/>
      <c r="H8879" s="9"/>
      <c r="J8879">
        <v>2</v>
      </c>
      <c r="K8879">
        <f ca="1">SIMULATION!$D$3*SIMULATION!$D$17/$H8877/(SIMULATION!$D$17-$I8877)*(((EXP(-$I8877*$J8879))/(1-EXP(-SIMULATION!$D$4*$I8877)))-(EXP(-SIMULATION!$D$17*$J8879)/(1-EXP(-SIMULATION!$D$4*SIMULATION!$D$17))))</f>
        <v>4.6076901519854712</v>
      </c>
      <c r="L8879">
        <v>0.10845494320363479</v>
      </c>
      <c r="M8879">
        <f t="shared" ca="1" si="138"/>
        <v>5.1074169257190025</v>
      </c>
    </row>
    <row r="8880" spans="1:13" x14ac:dyDescent="0.25">
      <c r="A8880" s="9"/>
      <c r="H8880" s="9"/>
      <c r="J8880">
        <v>3</v>
      </c>
      <c r="K8880">
        <f ca="1">SIMULATION!$D$3*SIMULATION!$D$17/$H8877/(SIMULATION!$D$17-$I8877)*(((EXP(-$I8877*$J8880))/(1-EXP(-SIMULATION!$D$4*$I8877)))-(EXP(-SIMULATION!$D$17*$J8880)/(1-EXP(-SIMULATION!$D$4*SIMULATION!$D$17))))</f>
        <v>5.0959382406144123</v>
      </c>
      <c r="L8880">
        <v>0.36750990791754101</v>
      </c>
      <c r="M8880">
        <f t="shared" ca="1" si="138"/>
        <v>6.9687460341760907</v>
      </c>
    </row>
    <row r="8881" spans="1:13" x14ac:dyDescent="0.25">
      <c r="A8881" s="9"/>
      <c r="H8881" s="9"/>
      <c r="J8881">
        <v>4</v>
      </c>
      <c r="K8881">
        <f ca="1">SIMULATION!$D$3*SIMULATION!$D$17/$H8877/(SIMULATION!$D$17-$I8877)*(((EXP(-$I8877*$J8881))/(1-EXP(-SIMULATION!$D$4*$I8877)))-(EXP(-SIMULATION!$D$17*$J8881)/(1-EXP(-SIMULATION!$D$4*SIMULATION!$D$17))))</f>
        <v>5.0604715772097775</v>
      </c>
      <c r="L8881">
        <v>0.61236751264810696</v>
      </c>
      <c r="M8881">
        <f t="shared" ca="1" si="138"/>
        <v>8.1593399697721711</v>
      </c>
    </row>
    <row r="8882" spans="1:13" x14ac:dyDescent="0.25">
      <c r="A8882" s="9"/>
      <c r="H8882" s="9"/>
      <c r="J8882">
        <v>5</v>
      </c>
      <c r="K8882">
        <f ca="1">SIMULATION!$D$3*SIMULATION!$D$17/$H8877/(SIMULATION!$D$17-$I8877)*(((EXP(-$I8877*$J8882))/(1-EXP(-SIMULATION!$D$4*$I8877)))-(EXP(-SIMULATION!$D$17*$J8882)/(1-EXP(-SIMULATION!$D$4*SIMULATION!$D$17))))</f>
        <v>4.7460144898481298</v>
      </c>
      <c r="L8882">
        <v>0.35970697015450487</v>
      </c>
      <c r="M8882">
        <f t="shared" ca="1" si="138"/>
        <v>6.4531889823007784</v>
      </c>
    </row>
    <row r="8883" spans="1:13" x14ac:dyDescent="0.25">
      <c r="A8883" s="9"/>
      <c r="H8883" s="9"/>
      <c r="J8883">
        <v>6</v>
      </c>
      <c r="K8883">
        <f ca="1">SIMULATION!$D$3*SIMULATION!$D$17/$H8877/(SIMULATION!$D$17-$I8877)*(((EXP(-$I8877*$J8883))/(1-EXP(-SIMULATION!$D$4*$I8877)))-(EXP(-SIMULATION!$D$17*$J8883)/(1-EXP(-SIMULATION!$D$4*SIMULATION!$D$17))))</f>
        <v>4.3001897515464353</v>
      </c>
      <c r="L8883">
        <v>9.5795292561310946E-2</v>
      </c>
      <c r="M8883">
        <f t="shared" ca="1" si="138"/>
        <v>4.7121276868649771</v>
      </c>
    </row>
    <row r="8884" spans="1:13" x14ac:dyDescent="0.25">
      <c r="A8884" s="9"/>
      <c r="H8884" s="9"/>
      <c r="J8884">
        <v>7</v>
      </c>
      <c r="K8884">
        <f ca="1">SIMULATION!$D$3*SIMULATION!$D$17/$H8877/(SIMULATION!$D$17-$I8877)*(((EXP(-$I8877*$J8884))/(1-EXP(-SIMULATION!$D$4*$I8877)))-(EXP(-SIMULATION!$D$17*$J8884)/(1-EXP(-SIMULATION!$D$4*SIMULATION!$D$17))))</f>
        <v>3.8098908321844558</v>
      </c>
      <c r="L8884">
        <v>-0.2551627839193164</v>
      </c>
      <c r="M8884">
        <f t="shared" ca="1" si="138"/>
        <v>2.8377484810155886</v>
      </c>
    </row>
    <row r="8885" spans="1:13" x14ac:dyDescent="0.25">
      <c r="A8885" s="9"/>
      <c r="H8885" s="9"/>
      <c r="J8885">
        <v>8</v>
      </c>
      <c r="K8885">
        <f ca="1">SIMULATION!$D$3*SIMULATION!$D$17/$H8877/(SIMULATION!$D$17-$I8877)*(((EXP(-$I8877*$J8885))/(1-EXP(-SIMULATION!$D$4*$I8877)))-(EXP(-SIMULATION!$D$17*$J8885)/(1-EXP(-SIMULATION!$D$4*SIMULATION!$D$17))))</f>
        <v>3.3243470120328298</v>
      </c>
      <c r="L8885">
        <v>0.21336564007940284</v>
      </c>
      <c r="M8885">
        <f t="shared" ca="1" si="138"/>
        <v>4.0336484401012651</v>
      </c>
    </row>
    <row r="8886" spans="1:13" x14ac:dyDescent="0.25">
      <c r="A8886" s="9"/>
      <c r="H8886" s="9"/>
      <c r="J8886">
        <v>9</v>
      </c>
      <c r="K8886">
        <f ca="1">SIMULATION!$D$3*SIMULATION!$D$17/$H8877/(SIMULATION!$D$17-$I8877)*(((EXP(-$I8877*$J8886))/(1-EXP(-SIMULATION!$D$4*$I8877)))-(EXP(-SIMULATION!$D$17*$J8886)/(1-EXP(-SIMULATION!$D$4*SIMULATION!$D$17))))</f>
        <v>2.8697004715749115</v>
      </c>
      <c r="L8886">
        <v>0.54591990706556992</v>
      </c>
      <c r="M8886">
        <f t="shared" ca="1" si="138"/>
        <v>4.436327086323109</v>
      </c>
    </row>
    <row r="8887" spans="1:13" x14ac:dyDescent="0.25">
      <c r="A8887" s="9"/>
      <c r="H8887" s="9"/>
      <c r="J8887">
        <v>10</v>
      </c>
      <c r="K8887">
        <f ca="1">SIMULATION!$D$3*SIMULATION!$D$17/$H8877/(SIMULATION!$D$17-$I8877)*(((EXP(-$I8877*$J8887))/(1-EXP(-SIMULATION!$D$4*$I8877)))-(EXP(-SIMULATION!$D$17*$J8887)/(1-EXP(-SIMULATION!$D$4*SIMULATION!$D$17))))</f>
        <v>2.458177140959418</v>
      </c>
      <c r="L8887">
        <v>-0.13697772715289006</v>
      </c>
      <c r="M8887">
        <f t="shared" ca="1" si="138"/>
        <v>2.1214616232516077</v>
      </c>
    </row>
    <row r="8888" spans="1:13" x14ac:dyDescent="0.25">
      <c r="A8888" s="9"/>
      <c r="H8888" s="9"/>
      <c r="J8888">
        <v>11</v>
      </c>
      <c r="K8888">
        <f ca="1">SIMULATION!$D$3*SIMULATION!$D$17/$H8877/(SIMULATION!$D$17-$I8877)*(((EXP(-$I8877*$J8888))/(1-EXP(-SIMULATION!$D$4*$I8877)))-(EXP(-SIMULATION!$D$17*$J8888)/(1-EXP(-SIMULATION!$D$4*SIMULATION!$D$17))))</f>
        <v>2.0938208121710651</v>
      </c>
      <c r="L8888">
        <v>0.17448843632098693</v>
      </c>
      <c r="M8888">
        <f t="shared" ca="1" si="138"/>
        <v>2.459168331623133</v>
      </c>
    </row>
    <row r="8889" spans="1:13" x14ac:dyDescent="0.25">
      <c r="A8889" s="9"/>
      <c r="H8889" s="9"/>
      <c r="J8889">
        <v>12</v>
      </c>
      <c r="K8889">
        <f ca="1">SIMULATION!$D$3*SIMULATION!$D$17/$H8877/(SIMULATION!$D$17-$I8877)*(((EXP(-$I8877*$J8889))/(1-EXP(-SIMULATION!$D$4*$I8877)))-(EXP(-SIMULATION!$D$17*$J8889)/(1-EXP(-SIMULATION!$D$4*SIMULATION!$D$17))))</f>
        <v>1.7760481150128014</v>
      </c>
      <c r="L8889">
        <v>7.7836531720026345E-2</v>
      </c>
      <c r="M8889">
        <f t="shared" ca="1" si="138"/>
        <v>1.914289540453288</v>
      </c>
    </row>
    <row r="8890" spans="1:13" x14ac:dyDescent="0.25">
      <c r="A8890" s="9"/>
      <c r="H8890" s="9"/>
      <c r="J8890">
        <v>13</v>
      </c>
      <c r="K8890">
        <f ca="1">SIMULATION!$D$3*SIMULATION!$D$17/$H8877/(SIMULATION!$D$17-$I8877)*(((EXP(-$I8877*$J8890))/(1-EXP(-SIMULATION!$D$4*$I8877)))-(EXP(-SIMULATION!$D$17*$J8890)/(1-EXP(-SIMULATION!$D$4*SIMULATION!$D$17))))</f>
        <v>1.5018264860191359</v>
      </c>
      <c r="L8890">
        <v>-0.22473820003888756</v>
      </c>
      <c r="M8890">
        <f t="shared" ca="1" si="138"/>
        <v>1.1643087047804679</v>
      </c>
    </row>
    <row r="8891" spans="1:13" x14ac:dyDescent="0.25">
      <c r="A8891" s="9"/>
      <c r="H8891" s="9"/>
      <c r="J8891">
        <v>14</v>
      </c>
      <c r="K8891">
        <f ca="1">SIMULATION!$D$3*SIMULATION!$D$17/$H8877/(SIMULATION!$D$17-$I8877)*(((EXP(-$I8877*$J8891))/(1-EXP(-SIMULATION!$D$4*$I8877)))-(EXP(-SIMULATION!$D$17*$J8891)/(1-EXP(-SIMULATION!$D$4*SIMULATION!$D$17))))</f>
        <v>1.2669859950348057</v>
      </c>
      <c r="L8891">
        <v>0.1424399440066835</v>
      </c>
      <c r="M8891">
        <f t="shared" ca="1" si="138"/>
        <v>1.4474554092248155</v>
      </c>
    </row>
    <row r="8892" spans="1:13" x14ac:dyDescent="0.25">
      <c r="A8892" s="9"/>
      <c r="H8892" s="9"/>
      <c r="J8892">
        <v>15</v>
      </c>
      <c r="K8892">
        <f ca="1">SIMULATION!$D$3*SIMULATION!$D$17/$H8877/(SIMULATION!$D$17-$I8877)*(((EXP(-$I8877*$J8892))/(1-EXP(-SIMULATION!$D$4*$I8877)))-(EXP(-SIMULATION!$D$17*$J8892)/(1-EXP(-SIMULATION!$D$4*SIMULATION!$D$17))))</f>
        <v>1.0669897583647696</v>
      </c>
      <c r="L8892">
        <v>5.5143788373747796E-2</v>
      </c>
      <c r="M8892">
        <f t="shared" ca="1" si="138"/>
        <v>1.1258276157969926</v>
      </c>
    </row>
    <row r="8893" spans="1:13" x14ac:dyDescent="0.25">
      <c r="A8893" s="9"/>
      <c r="H8893" s="9"/>
      <c r="J8893">
        <v>16</v>
      </c>
      <c r="K8893">
        <f ca="1">SIMULATION!$D$3*SIMULATION!$D$17/$H8877/(SIMULATION!$D$17-$I8877)*(((EXP(-$I8877*$J8893))/(1-EXP(-SIMULATION!$D$4*$I8877)))-(EXP(-SIMULATION!$D$17*$J8893)/(1-EXP(-SIMULATION!$D$4*SIMULATION!$D$17))))</f>
        <v>0.89736881704940807</v>
      </c>
      <c r="L8893">
        <v>-0.13266329100338531</v>
      </c>
      <c r="M8893">
        <f t="shared" ca="1" si="138"/>
        <v>0.77832091653581881</v>
      </c>
    </row>
    <row r="8894" spans="1:13" x14ac:dyDescent="0.25">
      <c r="A8894" s="9"/>
      <c r="H8894" s="9"/>
      <c r="J8894">
        <v>17</v>
      </c>
      <c r="K8894">
        <f ca="1">SIMULATION!$D$3*SIMULATION!$D$17/$H8877/(SIMULATION!$D$17-$I8877)*(((EXP(-$I8877*$J8894))/(1-EXP(-SIMULATION!$D$4*$I8877)))-(EXP(-SIMULATION!$D$17*$J8894)/(1-EXP(-SIMULATION!$D$4*SIMULATION!$D$17))))</f>
        <v>0.75395155674233438</v>
      </c>
      <c r="L8894">
        <v>0.10664126033530962</v>
      </c>
      <c r="M8894">
        <f t="shared" ca="1" si="138"/>
        <v>0.83435390098510553</v>
      </c>
    </row>
    <row r="8895" spans="1:13" x14ac:dyDescent="0.25">
      <c r="A8895" s="9"/>
      <c r="H8895" s="9"/>
      <c r="J8895">
        <v>18</v>
      </c>
      <c r="K8895">
        <f ca="1">SIMULATION!$D$3*SIMULATION!$D$17/$H8877/(SIMULATION!$D$17-$I8877)*(((EXP(-$I8877*$J8895))/(1-EXP(-SIMULATION!$D$4*$I8877)))-(EXP(-SIMULATION!$D$17*$J8895)/(1-EXP(-SIMULATION!$D$4*SIMULATION!$D$17))))</f>
        <v>0.63296947144069238</v>
      </c>
      <c r="L8895">
        <v>0.46099186782578033</v>
      </c>
      <c r="M8895">
        <f t="shared" ca="1" si="138"/>
        <v>0.92476325035683404</v>
      </c>
    </row>
    <row r="8896" spans="1:13" x14ac:dyDescent="0.25">
      <c r="A8896" s="9"/>
      <c r="H8896" s="9"/>
      <c r="J8896">
        <v>19</v>
      </c>
      <c r="K8896">
        <f ca="1">SIMULATION!$D$3*SIMULATION!$D$17/$H8877/(SIMULATION!$D$17-$I8877)*(((EXP(-$I8877*$J8896))/(1-EXP(-SIMULATION!$D$4*$I8877)))-(EXP(-SIMULATION!$D$17*$J8896)/(1-EXP(-SIMULATION!$D$4*SIMULATION!$D$17))))</f>
        <v>0.53109039058630936</v>
      </c>
      <c r="L8896">
        <v>-0.13868631798514833</v>
      </c>
      <c r="M8896">
        <f t="shared" ca="1" si="138"/>
        <v>0.45743541979859986</v>
      </c>
    </row>
    <row r="8897" spans="1:13" x14ac:dyDescent="0.25">
      <c r="A8897" s="9"/>
      <c r="H8897" s="9"/>
      <c r="J8897">
        <v>20</v>
      </c>
      <c r="K8897">
        <f ca="1">SIMULATION!$D$3*SIMULATION!$D$17/$H8877/(SIMULATION!$D$17-$I8877)*(((EXP(-$I8877*$J8897))/(1-EXP(-SIMULATION!$D$4*$I8877)))-(EXP(-SIMULATION!$D$17*$J8897)/(1-EXP(-SIMULATION!$D$4*SIMULATION!$D$17))))</f>
        <v>0.44541083833157208</v>
      </c>
      <c r="L8897">
        <v>0.34961069007007101</v>
      </c>
      <c r="M8897">
        <f t="shared" ca="1" si="138"/>
        <v>0.60113122888536186</v>
      </c>
    </row>
    <row r="8898" spans="1:13" x14ac:dyDescent="0.25">
      <c r="A8898" s="9"/>
      <c r="H8898" s="9"/>
      <c r="J8898">
        <v>21</v>
      </c>
      <c r="K8898">
        <f ca="1">SIMULATION!$D$3*SIMULATION!$D$17/$H8877/(SIMULATION!$D$17-$I8877)*(((EXP(-$I8877*$J8898))/(1-EXP(-SIMULATION!$D$4*$I8877)))-(EXP(-SIMULATION!$D$17*$J8898)/(1-EXP(-SIMULATION!$D$4*SIMULATION!$D$17))))</f>
        <v>0.37342690640363768</v>
      </c>
      <c r="L8898">
        <v>0.28818806446089884</v>
      </c>
      <c r="M8898">
        <f t="shared" ca="1" si="138"/>
        <v>0.48104408377772323</v>
      </c>
    </row>
    <row r="8899" spans="1:13" x14ac:dyDescent="0.25">
      <c r="A8899" s="9"/>
      <c r="H8899" s="9"/>
      <c r="J8899">
        <v>22</v>
      </c>
      <c r="K8899">
        <f ca="1">SIMULATION!$D$3*SIMULATION!$D$17/$H8877/(SIMULATION!$D$17-$I8877)*(((EXP(-$I8877*$J8899))/(1-EXP(-SIMULATION!$D$4*$I8877)))-(EXP(-SIMULATION!$D$17*$J8899)/(1-EXP(-SIMULATION!$D$4*SIMULATION!$D$17))))</f>
        <v>0.31299529630720241</v>
      </c>
      <c r="L8899">
        <v>0.1856532398804778</v>
      </c>
      <c r="M8899">
        <f t="shared" ref="M8899:M8962" ca="1" si="139">$K8899*(1+$L8899)</f>
        <v>0.37110388713398468</v>
      </c>
    </row>
    <row r="8900" spans="1:13" x14ac:dyDescent="0.25">
      <c r="A8900" s="9"/>
      <c r="H8900" s="9"/>
      <c r="J8900">
        <v>23</v>
      </c>
      <c r="K8900">
        <f ca="1">SIMULATION!$D$3*SIMULATION!$D$17/$H8877/(SIMULATION!$D$17-$I8877)*(((EXP(-$I8877*$J8900))/(1-EXP(-SIMULATION!$D$4*$I8877)))-(EXP(-SIMULATION!$D$17*$J8900)/(1-EXP(-SIMULATION!$D$4*SIMULATION!$D$17))))</f>
        <v>0.26229136002824044</v>
      </c>
      <c r="L8900">
        <v>0.48811162526363178</v>
      </c>
      <c r="M8900">
        <f t="shared" ca="1" si="139"/>
        <v>0.39031882206423324</v>
      </c>
    </row>
    <row r="8901" spans="1:13" x14ac:dyDescent="0.25">
      <c r="A8901" s="9"/>
      <c r="H8901" s="9"/>
      <c r="J8901">
        <v>24</v>
      </c>
      <c r="K8901">
        <f ca="1">SIMULATION!$D$3*SIMULATION!$D$17/$H8877/(SIMULATION!$D$17-$I8877)*(((EXP(-$I8877*$J8901))/(1-EXP(-SIMULATION!$D$4*$I8877)))-(EXP(-SIMULATION!$D$17*$J8901)/(1-EXP(-SIMULATION!$D$4*SIMULATION!$D$17))))</f>
        <v>0.21976797945457452</v>
      </c>
      <c r="L8901">
        <v>-0.45562940921975537</v>
      </c>
      <c r="M8901">
        <f t="shared" ca="1" si="139"/>
        <v>0.11963522481026739</v>
      </c>
    </row>
    <row r="8902" spans="1:13" x14ac:dyDescent="0.25">
      <c r="A8902" s="9">
        <v>357</v>
      </c>
      <c r="B8902" s="2">
        <f ca="1">NORMINV(RAND(),SIMULATION!D7,SIMULATION!D8)</f>
        <v>69.906745398590047</v>
      </c>
      <c r="C8902" s="2">
        <v>2</v>
      </c>
      <c r="D8902" s="2">
        <f ca="1">SIMULATION!$D$11*(1+(SIMULATION!$D$12*LN(1+$C8902)))*(1+(SIMULATION!$D$13*(($B8902/63.5)-1)))</f>
        <v>10.71383732522494</v>
      </c>
      <c r="E8902" s="2">
        <v>1.5355007940766708E-2</v>
      </c>
      <c r="F8902" s="2">
        <f ca="1">D8902*(1+E8902)</f>
        <v>10.878348382429852</v>
      </c>
      <c r="G8902" s="2">
        <v>-1.1760653329236934</v>
      </c>
      <c r="H8902" s="9">
        <f>SIMULATION!$D$15*EXP($G$8902)</f>
        <v>68.101053726499728</v>
      </c>
      <c r="I8902" s="2">
        <f ca="1">$F8902/$H8902</f>
        <v>0.1597383269004666</v>
      </c>
      <c r="J8902">
        <v>0</v>
      </c>
      <c r="K8902">
        <f ca="1">SIMULATION!$D$3*SIMULATION!$D$17/$H8902/(SIMULATION!$D$17-$I8902)*(((EXP(-$I8902*$J8902))/(1-EXP(-SIMULATION!$D$4*$I8902)))-(EXP(-SIMULATION!$D$17*$J8902)/(1-EXP(-SIMULATION!$D$4*SIMULATION!$D$17))))</f>
        <v>0.27823157561456519</v>
      </c>
      <c r="L8902">
        <v>-0.14091337198234377</v>
      </c>
      <c r="M8902">
        <f t="shared" ca="1" si="139"/>
        <v>0.23902502610275636</v>
      </c>
    </row>
    <row r="8903" spans="1:13" x14ac:dyDescent="0.25">
      <c r="A8903" s="9"/>
      <c r="H8903" s="9"/>
      <c r="J8903">
        <v>1</v>
      </c>
      <c r="K8903">
        <f ca="1">SIMULATION!$D$3*SIMULATION!$D$17/$H8902/(SIMULATION!$D$17-$I8902)*(((EXP(-$I8902*$J8903))/(1-EXP(-SIMULATION!$D$4*$I8902)))-(EXP(-SIMULATION!$D$17*$J8903)/(1-EXP(-SIMULATION!$D$4*SIMULATION!$D$17))))</f>
        <v>2.902375685581525</v>
      </c>
      <c r="L8903">
        <v>0.39321235795293963</v>
      </c>
      <c r="M8903">
        <f t="shared" ca="1" si="139"/>
        <v>4.0436256725743158</v>
      </c>
    </row>
    <row r="8904" spans="1:13" x14ac:dyDescent="0.25">
      <c r="A8904" s="9"/>
      <c r="H8904" s="9"/>
      <c r="J8904">
        <v>2</v>
      </c>
      <c r="K8904">
        <f ca="1">SIMULATION!$D$3*SIMULATION!$D$17/$H8902/(SIMULATION!$D$17-$I8902)*(((EXP(-$I8902*$J8904))/(1-EXP(-SIMULATION!$D$4*$I8902)))-(EXP(-SIMULATION!$D$17*$J8904)/(1-EXP(-SIMULATION!$D$4*SIMULATION!$D$17))))</f>
        <v>4.1818265659602405</v>
      </c>
      <c r="L8904">
        <v>-0.35335139850431241</v>
      </c>
      <c r="M8904">
        <f t="shared" ca="1" si="139"/>
        <v>2.7041723005757032</v>
      </c>
    </row>
    <row r="8905" spans="1:13" x14ac:dyDescent="0.25">
      <c r="A8905" s="9"/>
      <c r="H8905" s="9"/>
      <c r="J8905">
        <v>3</v>
      </c>
      <c r="K8905">
        <f ca="1">SIMULATION!$D$3*SIMULATION!$D$17/$H8902/(SIMULATION!$D$17-$I8902)*(((EXP(-$I8902*$J8905))/(1-EXP(-SIMULATION!$D$4*$I8902)))-(EXP(-SIMULATION!$D$17*$J8905)/(1-EXP(-SIMULATION!$D$4*SIMULATION!$D$17))))</f>
        <v>4.6589381932354899</v>
      </c>
      <c r="L8905">
        <v>0.36849564819069452</v>
      </c>
      <c r="M8905">
        <f t="shared" ca="1" si="139"/>
        <v>6.3757366426321846</v>
      </c>
    </row>
    <row r="8906" spans="1:13" x14ac:dyDescent="0.25">
      <c r="A8906" s="9"/>
      <c r="H8906" s="9"/>
      <c r="J8906">
        <v>4</v>
      </c>
      <c r="K8906">
        <f ca="1">SIMULATION!$D$3*SIMULATION!$D$17/$H8902/(SIMULATION!$D$17-$I8902)*(((EXP(-$I8902*$J8906))/(1-EXP(-SIMULATION!$D$4*$I8902)))-(EXP(-SIMULATION!$D$17*$J8906)/(1-EXP(-SIMULATION!$D$4*SIMULATION!$D$17))))</f>
        <v>4.6724987635526194</v>
      </c>
      <c r="L8906">
        <v>-0.28606268506138899</v>
      </c>
      <c r="M8906">
        <f t="shared" ca="1" si="139"/>
        <v>3.3358712213047368</v>
      </c>
    </row>
    <row r="8907" spans="1:13" x14ac:dyDescent="0.25">
      <c r="A8907" s="9"/>
      <c r="H8907" s="9"/>
      <c r="J8907">
        <v>5</v>
      </c>
      <c r="K8907">
        <f ca="1">SIMULATION!$D$3*SIMULATION!$D$17/$H8902/(SIMULATION!$D$17-$I8902)*(((EXP(-$I8902*$J8907))/(1-EXP(-SIMULATION!$D$4*$I8902)))-(EXP(-SIMULATION!$D$17*$J8907)/(1-EXP(-SIMULATION!$D$4*SIMULATION!$D$17))))</f>
        <v>4.4321406430189265</v>
      </c>
      <c r="L8907">
        <v>-9.8813679253585293E-2</v>
      </c>
      <c r="M8907">
        <f t="shared" ca="1" si="139"/>
        <v>3.9941845191128751</v>
      </c>
    </row>
    <row r="8908" spans="1:13" x14ac:dyDescent="0.25">
      <c r="A8908" s="9"/>
      <c r="H8908" s="9"/>
      <c r="J8908">
        <v>6</v>
      </c>
      <c r="K8908">
        <f ca="1">SIMULATION!$D$3*SIMULATION!$D$17/$H8902/(SIMULATION!$D$17-$I8902)*(((EXP(-$I8902*$J8908))/(1-EXP(-SIMULATION!$D$4*$I8902)))-(EXP(-SIMULATION!$D$17*$J8908)/(1-EXP(-SIMULATION!$D$4*SIMULATION!$D$17))))</f>
        <v>4.0658330234609767</v>
      </c>
      <c r="L8908">
        <v>-0.31849514895517894</v>
      </c>
      <c r="M8908">
        <f t="shared" ca="1" si="139"/>
        <v>2.7708849290268875</v>
      </c>
    </row>
    <row r="8909" spans="1:13" x14ac:dyDescent="0.25">
      <c r="A8909" s="9"/>
      <c r="H8909" s="9"/>
      <c r="J8909">
        <v>7</v>
      </c>
      <c r="K8909">
        <f ca="1">SIMULATION!$D$3*SIMULATION!$D$17/$H8902/(SIMULATION!$D$17-$I8902)*(((EXP(-$I8902*$J8909))/(1-EXP(-SIMULATION!$D$4*$I8902)))-(EXP(-SIMULATION!$D$17*$J8909)/(1-EXP(-SIMULATION!$D$4*SIMULATION!$D$17))))</f>
        <v>3.6501535272393202</v>
      </c>
      <c r="L8909">
        <v>-0.37861758721764932</v>
      </c>
      <c r="M8909">
        <f t="shared" ca="1" si="139"/>
        <v>2.2681412057819763</v>
      </c>
    </row>
    <row r="8910" spans="1:13" x14ac:dyDescent="0.25">
      <c r="A8910" s="9"/>
      <c r="H8910" s="9"/>
      <c r="J8910">
        <v>8</v>
      </c>
      <c r="K8910">
        <f ca="1">SIMULATION!$D$3*SIMULATION!$D$17/$H8902/(SIMULATION!$D$17-$I8902)*(((EXP(-$I8902*$J8910))/(1-EXP(-SIMULATION!$D$4*$I8902)))-(EXP(-SIMULATION!$D$17*$J8910)/(1-EXP(-SIMULATION!$D$4*SIMULATION!$D$17))))</f>
        <v>3.22954818543512</v>
      </c>
      <c r="L8910">
        <v>-0.30802924887662464</v>
      </c>
      <c r="M8910">
        <f t="shared" ca="1" si="139"/>
        <v>2.2347528836646737</v>
      </c>
    </row>
    <row r="8911" spans="1:13" x14ac:dyDescent="0.25">
      <c r="A8911" s="9"/>
      <c r="H8911" s="9"/>
      <c r="J8911">
        <v>9</v>
      </c>
      <c r="K8911">
        <f ca="1">SIMULATION!$D$3*SIMULATION!$D$17/$H8902/(SIMULATION!$D$17-$I8902)*(((EXP(-$I8902*$J8911))/(1-EXP(-SIMULATION!$D$4*$I8902)))-(EXP(-SIMULATION!$D$17*$J8911)/(1-EXP(-SIMULATION!$D$4*SIMULATION!$D$17))))</f>
        <v>2.8285553900183467</v>
      </c>
      <c r="L8911">
        <v>-0.29874946012169645</v>
      </c>
      <c r="M8911">
        <f t="shared" ca="1" si="139"/>
        <v>1.983525994326051</v>
      </c>
    </row>
    <row r="8912" spans="1:13" x14ac:dyDescent="0.25">
      <c r="A8912" s="9"/>
      <c r="H8912" s="9"/>
      <c r="J8912">
        <v>10</v>
      </c>
      <c r="K8912">
        <f ca="1">SIMULATION!$D$3*SIMULATION!$D$17/$H8902/(SIMULATION!$D$17-$I8902)*(((EXP(-$I8902*$J8912))/(1-EXP(-SIMULATION!$D$4*$I8902)))-(EXP(-SIMULATION!$D$17*$J8912)/(1-EXP(-SIMULATION!$D$4*SIMULATION!$D$17))))</f>
        <v>2.4595384561331515</v>
      </c>
      <c r="L8912">
        <v>0.29620067036774878</v>
      </c>
      <c r="M8912">
        <f t="shared" ca="1" si="139"/>
        <v>3.1880553956350486</v>
      </c>
    </row>
    <row r="8913" spans="1:13" x14ac:dyDescent="0.25">
      <c r="A8913" s="9"/>
      <c r="H8913" s="9"/>
      <c r="J8913">
        <v>11</v>
      </c>
      <c r="K8913">
        <f ca="1">SIMULATION!$D$3*SIMULATION!$D$17/$H8902/(SIMULATION!$D$17-$I8902)*(((EXP(-$I8902*$J8913))/(1-EXP(-SIMULATION!$D$4*$I8902)))-(EXP(-SIMULATION!$D$17*$J8913)/(1-EXP(-SIMULATION!$D$4*SIMULATION!$D$17))))</f>
        <v>2.1275548804898001</v>
      </c>
      <c r="L8913">
        <v>0.37360444913274882</v>
      </c>
      <c r="M8913">
        <f t="shared" ca="1" si="139"/>
        <v>2.9224188496148833</v>
      </c>
    </row>
    <row r="8914" spans="1:13" x14ac:dyDescent="0.25">
      <c r="A8914" s="9"/>
      <c r="H8914" s="9"/>
      <c r="J8914">
        <v>12</v>
      </c>
      <c r="K8914">
        <f ca="1">SIMULATION!$D$3*SIMULATION!$D$17/$H8902/(SIMULATION!$D$17-$I8902)*(((EXP(-$I8902*$J8914))/(1-EXP(-SIMULATION!$D$4*$I8902)))-(EXP(-SIMULATION!$D$17*$J8914)/(1-EXP(-SIMULATION!$D$4*SIMULATION!$D$17))))</f>
        <v>1.8334034149585363</v>
      </c>
      <c r="L8914">
        <v>0.2331805271103099</v>
      </c>
      <c r="M8914">
        <f t="shared" ca="1" si="139"/>
        <v>2.2609173896644101</v>
      </c>
    </row>
    <row r="8915" spans="1:13" x14ac:dyDescent="0.25">
      <c r="A8915" s="9"/>
      <c r="H8915" s="9"/>
      <c r="J8915">
        <v>13</v>
      </c>
      <c r="K8915">
        <f ca="1">SIMULATION!$D$3*SIMULATION!$D$17/$H8902/(SIMULATION!$D$17-$I8902)*(((EXP(-$I8902*$J8915))/(1-EXP(-SIMULATION!$D$4*$I8902)))-(EXP(-SIMULATION!$D$17*$J8915)/(1-EXP(-SIMULATION!$D$4*SIMULATION!$D$17))))</f>
        <v>1.5755142563132982</v>
      </c>
      <c r="L8915">
        <v>0.39275114329181393</v>
      </c>
      <c r="M8915">
        <f t="shared" ca="1" si="139"/>
        <v>2.1942992817528983</v>
      </c>
    </row>
    <row r="8916" spans="1:13" x14ac:dyDescent="0.25">
      <c r="A8916" s="9"/>
      <c r="H8916" s="9"/>
      <c r="J8916">
        <v>14</v>
      </c>
      <c r="K8916">
        <f ca="1">SIMULATION!$D$3*SIMULATION!$D$17/$H8902/(SIMULATION!$D$17-$I8902)*(((EXP(-$I8902*$J8916))/(1-EXP(-SIMULATION!$D$4*$I8902)))-(EXP(-SIMULATION!$D$17*$J8916)/(1-EXP(-SIMULATION!$D$4*SIMULATION!$D$17))))</f>
        <v>1.3511070962633027</v>
      </c>
      <c r="L8916">
        <v>-8.3729826848221653E-2</v>
      </c>
      <c r="M8916">
        <f t="shared" ca="1" si="139"/>
        <v>1.2379791330397729</v>
      </c>
    </row>
    <row r="8917" spans="1:13" x14ac:dyDescent="0.25">
      <c r="A8917" s="9"/>
      <c r="H8917" s="9"/>
      <c r="J8917">
        <v>15</v>
      </c>
      <c r="K8917">
        <f ca="1">SIMULATION!$D$3*SIMULATION!$D$17/$H8902/(SIMULATION!$D$17-$I8902)*(((EXP(-$I8902*$J8917))/(1-EXP(-SIMULATION!$D$4*$I8902)))-(EXP(-SIMULATION!$D$17*$J8917)/(1-EXP(-SIMULATION!$D$4*SIMULATION!$D$17))))</f>
        <v>1.1568878570164864</v>
      </c>
      <c r="L8917">
        <v>0.55027644260759956</v>
      </c>
      <c r="M8917">
        <f t="shared" ca="1" si="139"/>
        <v>1.7934959914714481</v>
      </c>
    </row>
    <row r="8918" spans="1:13" x14ac:dyDescent="0.25">
      <c r="A8918" s="9"/>
      <c r="H8918" s="9"/>
      <c r="J8918">
        <v>16</v>
      </c>
      <c r="K8918">
        <f ca="1">SIMULATION!$D$3*SIMULATION!$D$17/$H8902/(SIMULATION!$D$17-$I8902)*(((EXP(-$I8902*$J8918))/(1-EXP(-SIMULATION!$D$4*$I8902)))-(EXP(-SIMULATION!$D$17*$J8918)/(1-EXP(-SIMULATION!$D$4*SIMULATION!$D$17))))</f>
        <v>0.98945650360018467</v>
      </c>
      <c r="L8918">
        <v>0.50626987407489032</v>
      </c>
      <c r="M8918">
        <f t="shared" ca="1" si="139"/>
        <v>1.4903885230804315</v>
      </c>
    </row>
    <row r="8919" spans="1:13" x14ac:dyDescent="0.25">
      <c r="A8919" s="9"/>
      <c r="H8919" s="9"/>
      <c r="J8919">
        <v>17</v>
      </c>
      <c r="K8919">
        <f ca="1">SIMULATION!$D$3*SIMULATION!$D$17/$H8902/(SIMULATION!$D$17-$I8902)*(((EXP(-$I8902*$J8919))/(1-EXP(-SIMULATION!$D$4*$I8902)))-(EXP(-SIMULATION!$D$17*$J8919)/(1-EXP(-SIMULATION!$D$4*SIMULATION!$D$17))))</f>
        <v>0.84553541653458264</v>
      </c>
      <c r="L8919">
        <v>6.7830096351687852E-2</v>
      </c>
      <c r="M8919">
        <f t="shared" ca="1" si="139"/>
        <v>0.90288816530688787</v>
      </c>
    </row>
    <row r="8920" spans="1:13" x14ac:dyDescent="0.25">
      <c r="A8920" s="9"/>
      <c r="H8920" s="9"/>
      <c r="J8920">
        <v>18</v>
      </c>
      <c r="K8920">
        <f ca="1">SIMULATION!$D$3*SIMULATION!$D$17/$H8902/(SIMULATION!$D$17-$I8902)*(((EXP(-$I8902*$J8920))/(1-EXP(-SIMULATION!$D$4*$I8902)))-(EXP(-SIMULATION!$D$17*$J8920)/(1-EXP(-SIMULATION!$D$4*SIMULATION!$D$17))))</f>
        <v>0.72208764171067552</v>
      </c>
      <c r="L8920">
        <v>-0.36206941474696436</v>
      </c>
      <c r="M8920">
        <f t="shared" ca="1" si="139"/>
        <v>0.4606417918804756</v>
      </c>
    </row>
    <row r="8921" spans="1:13" x14ac:dyDescent="0.25">
      <c r="A8921" s="9"/>
      <c r="H8921" s="9"/>
      <c r="J8921">
        <v>19</v>
      </c>
      <c r="K8921">
        <f ca="1">SIMULATION!$D$3*SIMULATION!$D$17/$H8902/(SIMULATION!$D$17-$I8902)*(((EXP(-$I8902*$J8921))/(1-EXP(-SIMULATION!$D$4*$I8902)))-(EXP(-SIMULATION!$D$17*$J8921)/(1-EXP(-SIMULATION!$D$4*SIMULATION!$D$17))))</f>
        <v>0.61636871893908896</v>
      </c>
      <c r="L8921">
        <v>0.31824003514672455</v>
      </c>
      <c r="M8921">
        <f t="shared" ca="1" si="139"/>
        <v>0.81252192171760618</v>
      </c>
    </row>
    <row r="8922" spans="1:13" x14ac:dyDescent="0.25">
      <c r="A8922" s="9"/>
      <c r="H8922" s="9"/>
      <c r="J8922">
        <v>20</v>
      </c>
      <c r="K8922">
        <f ca="1">SIMULATION!$D$3*SIMULATION!$D$17/$H8902/(SIMULATION!$D$17-$I8902)*(((EXP(-$I8902*$J8922))/(1-EXP(-SIMULATION!$D$4*$I8902)))-(EXP(-SIMULATION!$D$17*$J8922)/(1-EXP(-SIMULATION!$D$4*SIMULATION!$D$17))))</f>
        <v>0.5259394817431281</v>
      </c>
      <c r="L8922">
        <v>-7.0155615550502551E-2</v>
      </c>
      <c r="M8922">
        <f t="shared" ca="1" si="139"/>
        <v>0.48904187365912666</v>
      </c>
    </row>
    <row r="8923" spans="1:13" x14ac:dyDescent="0.25">
      <c r="A8923" s="9"/>
      <c r="H8923" s="9"/>
      <c r="J8923">
        <v>21</v>
      </c>
      <c r="K8923">
        <f ca="1">SIMULATION!$D$3*SIMULATION!$D$17/$H8902/(SIMULATION!$D$17-$I8902)*(((EXP(-$I8902*$J8923))/(1-EXP(-SIMULATION!$D$4*$I8902)))-(EXP(-SIMULATION!$D$17*$J8923)/(1-EXP(-SIMULATION!$D$4*SIMULATION!$D$17))))</f>
        <v>0.44865686024356571</v>
      </c>
      <c r="L8923">
        <v>-0.27181011788794535</v>
      </c>
      <c r="M8923">
        <f t="shared" ca="1" si="139"/>
        <v>0.32670738616952671</v>
      </c>
    </row>
    <row r="8924" spans="1:13" x14ac:dyDescent="0.25">
      <c r="A8924" s="9"/>
      <c r="H8924" s="9"/>
      <c r="J8924">
        <v>22</v>
      </c>
      <c r="K8924">
        <f ca="1">SIMULATION!$D$3*SIMULATION!$D$17/$H8902/(SIMULATION!$D$17-$I8902)*(((EXP(-$I8902*$J8924))/(1-EXP(-SIMULATION!$D$4*$I8902)))-(EXP(-SIMULATION!$D$17*$J8924)/(1-EXP(-SIMULATION!$D$4*SIMULATION!$D$17))))</f>
        <v>0.38265315663937938</v>
      </c>
      <c r="L8924">
        <v>-0.42262931887161742</v>
      </c>
      <c r="M8924">
        <f t="shared" ca="1" si="139"/>
        <v>0.22093271368480413</v>
      </c>
    </row>
    <row r="8925" spans="1:13" x14ac:dyDescent="0.25">
      <c r="A8925" s="9"/>
      <c r="H8925" s="9"/>
      <c r="J8925">
        <v>23</v>
      </c>
      <c r="K8925">
        <f ca="1">SIMULATION!$D$3*SIMULATION!$D$17/$H8902/(SIMULATION!$D$17-$I8902)*(((EXP(-$I8902*$J8925))/(1-EXP(-SIMULATION!$D$4*$I8902)))-(EXP(-SIMULATION!$D$17*$J8925)/(1-EXP(-SIMULATION!$D$4*SIMULATION!$D$17))))</f>
        <v>0.32631012316429847</v>
      </c>
      <c r="L8925">
        <v>-0.19951143979078692</v>
      </c>
      <c r="M8925">
        <f t="shared" ca="1" si="139"/>
        <v>0.2612075206734803</v>
      </c>
    </row>
    <row r="8926" spans="1:13" x14ac:dyDescent="0.25">
      <c r="A8926" s="9"/>
      <c r="H8926" s="9"/>
      <c r="J8926">
        <v>24</v>
      </c>
      <c r="K8926">
        <f ca="1">SIMULATION!$D$3*SIMULATION!$D$17/$H8902/(SIMULATION!$D$17-$I8902)*(((EXP(-$I8902*$J8926))/(1-EXP(-SIMULATION!$D$4*$I8902)))-(EXP(-SIMULATION!$D$17*$J8926)/(1-EXP(-SIMULATION!$D$4*SIMULATION!$D$17))))</f>
        <v>0.27823157561456618</v>
      </c>
      <c r="L8926">
        <v>0.21741013539791915</v>
      </c>
      <c r="M8926">
        <f t="shared" ca="1" si="139"/>
        <v>0.3387219401409054</v>
      </c>
    </row>
    <row r="8927" spans="1:13" x14ac:dyDescent="0.25">
      <c r="A8927" s="9">
        <v>358</v>
      </c>
      <c r="B8927" s="2">
        <f ca="1">NORMINV(RAND(),SIMULATION!D7,SIMULATION!D8)</f>
        <v>59.3350842591258</v>
      </c>
      <c r="C8927" s="2">
        <v>2</v>
      </c>
      <c r="D8927" s="2">
        <f ca="1">SIMULATION!$D$11*(1+(SIMULATION!$D$12*LN(1+$C8927)))*(1+(SIMULATION!$D$13*(($B8927/63.5)-1)))</f>
        <v>9.9287674038924862</v>
      </c>
      <c r="E8927" s="2">
        <v>-5.5865020423910068E-2</v>
      </c>
      <c r="F8927" s="2">
        <f ca="1">D8927*(1+E8927)</f>
        <v>9.3740966100897793</v>
      </c>
      <c r="G8927" s="2">
        <v>0.83296101175223702</v>
      </c>
      <c r="H8927" s="9">
        <f>SIMULATION!$D$15*EXP($G$8927)</f>
        <v>507.76514664928686</v>
      </c>
      <c r="I8927" s="2">
        <f ca="1">$F8927/$H8927</f>
        <v>1.8461481005439043E-2</v>
      </c>
      <c r="J8927">
        <v>0</v>
      </c>
      <c r="K8927">
        <f ca="1">SIMULATION!$D$3*SIMULATION!$D$17/$H8927/(SIMULATION!$D$17-$I8927)*(((EXP(-$I8927*$J8927))/(1-EXP(-SIMULATION!$D$4*$I8927)))-(EXP(-SIMULATION!$D$17*$J8927)/(1-EXP(-SIMULATION!$D$4*SIMULATION!$D$17))))</f>
        <v>2.0270241105817379</v>
      </c>
      <c r="L8927">
        <v>0.31319346758406214</v>
      </c>
      <c r="M8927">
        <f t="shared" ca="1" si="139"/>
        <v>2.6618748206513319</v>
      </c>
    </row>
    <row r="8928" spans="1:13" x14ac:dyDescent="0.25">
      <c r="A8928" s="9"/>
      <c r="H8928" s="9"/>
      <c r="J8928">
        <v>1</v>
      </c>
      <c r="K8928">
        <f ca="1">SIMULATION!$D$3*SIMULATION!$D$17/$H8927/(SIMULATION!$D$17-$I8927)*(((EXP(-$I8927*$J8928))/(1-EXP(-SIMULATION!$D$4*$I8927)))-(EXP(-SIMULATION!$D$17*$J8928)/(1-EXP(-SIMULATION!$D$4*SIMULATION!$D$17))))</f>
        <v>2.3751734019634569</v>
      </c>
      <c r="L8928">
        <v>5.7494762083812156E-2</v>
      </c>
      <c r="M8928">
        <f t="shared" ca="1" si="139"/>
        <v>2.5117334316171447</v>
      </c>
    </row>
    <row r="8929" spans="1:13" x14ac:dyDescent="0.25">
      <c r="A8929" s="9"/>
      <c r="H8929" s="9"/>
      <c r="J8929">
        <v>2</v>
      </c>
      <c r="K8929">
        <f ca="1">SIMULATION!$D$3*SIMULATION!$D$17/$H8927/(SIMULATION!$D$17-$I8927)*(((EXP(-$I8927*$J8929))/(1-EXP(-SIMULATION!$D$4*$I8927)))-(EXP(-SIMULATION!$D$17*$J8929)/(1-EXP(-SIMULATION!$D$4*SIMULATION!$D$17))))</f>
        <v>2.5785898182391911</v>
      </c>
      <c r="L8929">
        <v>0.52804992760609759</v>
      </c>
      <c r="M8929">
        <f t="shared" ca="1" si="139"/>
        <v>3.9402139850862161</v>
      </c>
    </row>
    <row r="8930" spans="1:13" x14ac:dyDescent="0.25">
      <c r="A8930" s="9"/>
      <c r="H8930" s="9"/>
      <c r="J8930">
        <v>3</v>
      </c>
      <c r="K8930">
        <f ca="1">SIMULATION!$D$3*SIMULATION!$D$17/$H8927/(SIMULATION!$D$17-$I8927)*(((EXP(-$I8927*$J8930))/(1-EXP(-SIMULATION!$D$4*$I8927)))-(EXP(-SIMULATION!$D$17*$J8930)/(1-EXP(-SIMULATION!$D$4*SIMULATION!$D$17))))</f>
        <v>2.6896179949721351</v>
      </c>
      <c r="L8930">
        <v>0.40101291485694296</v>
      </c>
      <c r="M8930">
        <f t="shared" ca="1" si="139"/>
        <v>3.7681895469875974</v>
      </c>
    </row>
    <row r="8931" spans="1:13" x14ac:dyDescent="0.25">
      <c r="A8931" s="9"/>
      <c r="H8931" s="9"/>
      <c r="J8931">
        <v>4</v>
      </c>
      <c r="K8931">
        <f ca="1">SIMULATION!$D$3*SIMULATION!$D$17/$H8927/(SIMULATION!$D$17-$I8927)*(((EXP(-$I8927*$J8931))/(1-EXP(-SIMULATION!$D$4*$I8927)))-(EXP(-SIMULATION!$D$17*$J8931)/(1-EXP(-SIMULATION!$D$4*SIMULATION!$D$17))))</f>
        <v>2.7417950583551365</v>
      </c>
      <c r="L8931">
        <v>9.0140860222422084E-2</v>
      </c>
      <c r="M8931">
        <f t="shared" ca="1" si="139"/>
        <v>2.9889428234688542</v>
      </c>
    </row>
    <row r="8932" spans="1:13" x14ac:dyDescent="0.25">
      <c r="A8932" s="9"/>
      <c r="H8932" s="9"/>
      <c r="J8932">
        <v>5</v>
      </c>
      <c r="K8932">
        <f ca="1">SIMULATION!$D$3*SIMULATION!$D$17/$H8927/(SIMULATION!$D$17-$I8927)*(((EXP(-$I8927*$J8932))/(1-EXP(-SIMULATION!$D$4*$I8927)))-(EXP(-SIMULATION!$D$17*$J8932)/(1-EXP(-SIMULATION!$D$4*SIMULATION!$D$17))))</f>
        <v>2.7566059464948824</v>
      </c>
      <c r="L8932">
        <v>-0.59191607912367128</v>
      </c>
      <c r="M8932">
        <f t="shared" ca="1" si="139"/>
        <v>1.124926562956635</v>
      </c>
    </row>
    <row r="8933" spans="1:13" x14ac:dyDescent="0.25">
      <c r="A8933" s="9"/>
      <c r="H8933" s="9"/>
      <c r="J8933">
        <v>6</v>
      </c>
      <c r="K8933">
        <f ca="1">SIMULATION!$D$3*SIMULATION!$D$17/$H8927/(SIMULATION!$D$17-$I8927)*(((EXP(-$I8927*$J8933))/(1-EXP(-SIMULATION!$D$4*$I8927)))-(EXP(-SIMULATION!$D$17*$J8933)/(1-EXP(-SIMULATION!$D$4*SIMULATION!$D$17))))</f>
        <v>2.7478123810791995</v>
      </c>
      <c r="L8933">
        <v>0.2506087305182918</v>
      </c>
      <c r="M8933">
        <f t="shared" ca="1" si="139"/>
        <v>3.4364381536039024</v>
      </c>
    </row>
    <row r="8934" spans="1:13" x14ac:dyDescent="0.25">
      <c r="A8934" s="9"/>
      <c r="H8934" s="9"/>
      <c r="J8934">
        <v>7</v>
      </c>
      <c r="K8934">
        <f ca="1">SIMULATION!$D$3*SIMULATION!$D$17/$H8927/(SIMULATION!$D$17-$I8927)*(((EXP(-$I8927*$J8934))/(1-EXP(-SIMULATION!$D$4*$I8927)))-(EXP(-SIMULATION!$D$17*$J8934)/(1-EXP(-SIMULATION!$D$4*SIMULATION!$D$17))))</f>
        <v>2.7242269753480013</v>
      </c>
      <c r="L8934">
        <v>-0.23032592005930103</v>
      </c>
      <c r="M8934">
        <f t="shared" ca="1" si="139"/>
        <v>2.0967668908006059</v>
      </c>
    </row>
    <row r="8935" spans="1:13" x14ac:dyDescent="0.25">
      <c r="A8935" s="9"/>
      <c r="H8935" s="9"/>
      <c r="J8935">
        <v>8</v>
      </c>
      <c r="K8935">
        <f ca="1">SIMULATION!$D$3*SIMULATION!$D$17/$H8927/(SIMULATION!$D$17-$I8927)*(((EXP(-$I8927*$J8935))/(1-EXP(-SIMULATION!$D$4*$I8927)))-(EXP(-SIMULATION!$D$17*$J8935)/(1-EXP(-SIMULATION!$D$4*SIMULATION!$D$17))))</f>
        <v>2.6914909477012898</v>
      </c>
      <c r="L8935">
        <v>8.1829362766581995E-2</v>
      </c>
      <c r="M8935">
        <f t="shared" ca="1" si="139"/>
        <v>2.9117339368437105</v>
      </c>
    </row>
    <row r="8936" spans="1:13" x14ac:dyDescent="0.25">
      <c r="A8936" s="9"/>
      <c r="H8936" s="9"/>
      <c r="J8936">
        <v>9</v>
      </c>
      <c r="K8936">
        <f ca="1">SIMULATION!$D$3*SIMULATION!$D$17/$H8927/(SIMULATION!$D$17-$I8927)*(((EXP(-$I8927*$J8936))/(1-EXP(-SIMULATION!$D$4*$I8927)))-(EXP(-SIMULATION!$D$17*$J8936)/(1-EXP(-SIMULATION!$D$4*SIMULATION!$D$17))))</f>
        <v>2.6532133216497273</v>
      </c>
      <c r="L8936">
        <v>0.30386936622704919</v>
      </c>
      <c r="M8936">
        <f t="shared" ca="1" si="139"/>
        <v>3.4594435721645942</v>
      </c>
    </row>
    <row r="8937" spans="1:13" x14ac:dyDescent="0.25">
      <c r="A8937" s="9"/>
      <c r="H8937" s="9"/>
      <c r="J8937">
        <v>10</v>
      </c>
      <c r="K8937">
        <f ca="1">SIMULATION!$D$3*SIMULATION!$D$17/$H8927/(SIMULATION!$D$17-$I8927)*(((EXP(-$I8927*$J8937))/(1-EXP(-SIMULATION!$D$4*$I8927)))-(EXP(-SIMULATION!$D$17*$J8937)/(1-EXP(-SIMULATION!$D$4*SIMULATION!$D$17))))</f>
        <v>2.6117009507510915</v>
      </c>
      <c r="L8937">
        <v>-0.39259272680291141</v>
      </c>
      <c r="M8937">
        <f t="shared" ca="1" si="139"/>
        <v>1.5863661529019641</v>
      </c>
    </row>
    <row r="8938" spans="1:13" x14ac:dyDescent="0.25">
      <c r="A8938" s="9"/>
      <c r="H8938" s="9"/>
      <c r="J8938">
        <v>11</v>
      </c>
      <c r="K8938">
        <f ca="1">SIMULATION!$D$3*SIMULATION!$D$17/$H8927/(SIMULATION!$D$17-$I8927)*(((EXP(-$I8927*$J8938))/(1-EXP(-SIMULATION!$D$4*$I8927)))-(EXP(-SIMULATION!$D$17*$J8938)/(1-EXP(-SIMULATION!$D$4*SIMULATION!$D$17))))</f>
        <v>2.5684263343019866</v>
      </c>
      <c r="L8938">
        <v>-0.17907335344794695</v>
      </c>
      <c r="M8938">
        <f t="shared" ca="1" si="139"/>
        <v>2.108489617534512</v>
      </c>
    </row>
    <row r="8939" spans="1:13" x14ac:dyDescent="0.25">
      <c r="A8939" s="9"/>
      <c r="H8939" s="9"/>
      <c r="J8939">
        <v>12</v>
      </c>
      <c r="K8939">
        <f ca="1">SIMULATION!$D$3*SIMULATION!$D$17/$H8927/(SIMULATION!$D$17-$I8927)*(((EXP(-$I8927*$J8939))/(1-EXP(-SIMULATION!$D$4*$I8927)))-(EXP(-SIMULATION!$D$17*$J8939)/(1-EXP(-SIMULATION!$D$4*SIMULATION!$D$17))))</f>
        <v>2.524327403016887</v>
      </c>
      <c r="L8939">
        <v>-0.23082635591355419</v>
      </c>
      <c r="M8939">
        <f t="shared" ca="1" si="139"/>
        <v>1.9416461074457732</v>
      </c>
    </row>
    <row r="8940" spans="1:13" x14ac:dyDescent="0.25">
      <c r="A8940" s="9"/>
      <c r="H8940" s="9"/>
      <c r="J8940">
        <v>13</v>
      </c>
      <c r="K8940">
        <f ca="1">SIMULATION!$D$3*SIMULATION!$D$17/$H8927/(SIMULATION!$D$17-$I8927)*(((EXP(-$I8927*$J8940))/(1-EXP(-SIMULATION!$D$4*$I8927)))-(EXP(-SIMULATION!$D$17*$J8940)/(1-EXP(-SIMULATION!$D$4*SIMULATION!$D$17))))</f>
        <v>2.4799996270320417</v>
      </c>
      <c r="L8940">
        <v>-0.34947253406115469</v>
      </c>
      <c r="M8940">
        <f t="shared" ca="1" si="139"/>
        <v>1.6133078729024357</v>
      </c>
    </row>
    <row r="8941" spans="1:13" x14ac:dyDescent="0.25">
      <c r="A8941" s="9"/>
      <c r="H8941" s="9"/>
      <c r="J8941">
        <v>14</v>
      </c>
      <c r="K8941">
        <f ca="1">SIMULATION!$D$3*SIMULATION!$D$17/$H8927/(SIMULATION!$D$17-$I8927)*(((EXP(-$I8927*$J8941))/(1-EXP(-SIMULATION!$D$4*$I8927)))-(EXP(-SIMULATION!$D$17*$J8941)/(1-EXP(-SIMULATION!$D$4*SIMULATION!$D$17))))</f>
        <v>2.4358191214766034</v>
      </c>
      <c r="L8941">
        <v>0.10129801985052399</v>
      </c>
      <c r="M8941">
        <f t="shared" ca="1" si="139"/>
        <v>2.6825627751962262</v>
      </c>
    </row>
    <row r="8942" spans="1:13" x14ac:dyDescent="0.25">
      <c r="A8942" s="9"/>
      <c r="H8942" s="9"/>
      <c r="J8942">
        <v>15</v>
      </c>
      <c r="K8942">
        <f ca="1">SIMULATION!$D$3*SIMULATION!$D$17/$H8927/(SIMULATION!$D$17-$I8927)*(((EXP(-$I8927*$J8942))/(1-EXP(-SIMULATION!$D$4*$I8927)))-(EXP(-SIMULATION!$D$17*$J8942)/(1-EXP(-SIMULATION!$D$4*SIMULATION!$D$17))))</f>
        <v>2.392021533644499</v>
      </c>
      <c r="L8942">
        <v>0.5322164567843195</v>
      </c>
      <c r="M8942">
        <f t="shared" ca="1" si="139"/>
        <v>3.6650947588325682</v>
      </c>
    </row>
    <row r="8943" spans="1:13" x14ac:dyDescent="0.25">
      <c r="A8943" s="9"/>
      <c r="H8943" s="9"/>
      <c r="J8943">
        <v>16</v>
      </c>
      <c r="K8943">
        <f ca="1">SIMULATION!$D$3*SIMULATION!$D$17/$H8927/(SIMULATION!$D$17-$I8927)*(((EXP(-$I8927*$J8943))/(1-EXP(-SIMULATION!$D$4*$I8927)))-(EXP(-SIMULATION!$D$17*$J8943)/(1-EXP(-SIMULATION!$D$4*SIMULATION!$D$17))))</f>
        <v>2.3487525939767608</v>
      </c>
      <c r="L8943">
        <v>-0.42386456257125948</v>
      </c>
      <c r="M8943">
        <f t="shared" ca="1" si="139"/>
        <v>1.3531996031426901</v>
      </c>
    </row>
    <row r="8944" spans="1:13" x14ac:dyDescent="0.25">
      <c r="A8944" s="9"/>
      <c r="H8944" s="9"/>
      <c r="J8944">
        <v>17</v>
      </c>
      <c r="K8944">
        <f ca="1">SIMULATION!$D$3*SIMULATION!$D$17/$H8927/(SIMULATION!$D$17-$I8927)*(((EXP(-$I8927*$J8944))/(1-EXP(-SIMULATION!$D$4*$I8927)))-(EXP(-SIMULATION!$D$17*$J8944)/(1-EXP(-SIMULATION!$D$4*SIMULATION!$D$17))))</f>
        <v>2.3061005085592243</v>
      </c>
      <c r="L8944">
        <v>0.18450713240689223</v>
      </c>
      <c r="M8944">
        <f t="shared" ca="1" si="139"/>
        <v>2.7315925004355628</v>
      </c>
    </row>
    <row r="8945" spans="1:13" x14ac:dyDescent="0.25">
      <c r="A8945" s="9"/>
      <c r="H8945" s="9"/>
      <c r="J8945">
        <v>18</v>
      </c>
      <c r="K8945">
        <f ca="1">SIMULATION!$D$3*SIMULATION!$D$17/$H8927/(SIMULATION!$D$17-$I8927)*(((EXP(-$I8927*$J8945))/(1-EXP(-SIMULATION!$D$4*$I8927)))-(EXP(-SIMULATION!$D$17*$J8945)/(1-EXP(-SIMULATION!$D$4*SIMULATION!$D$17))))</f>
        <v>2.2641167152553687</v>
      </c>
      <c r="L8945">
        <v>-0.16979295938234937</v>
      </c>
      <c r="M8945">
        <f t="shared" ca="1" si="139"/>
        <v>1.8796856377851157</v>
      </c>
    </row>
    <row r="8946" spans="1:13" x14ac:dyDescent="0.25">
      <c r="A8946" s="9"/>
      <c r="H8946" s="9"/>
      <c r="J8946">
        <v>19</v>
      </c>
      <c r="K8946">
        <f ca="1">SIMULATION!$D$3*SIMULATION!$D$17/$H8927/(SIMULATION!$D$17-$I8927)*(((EXP(-$I8927*$J8946))/(1-EXP(-SIMULATION!$D$4*$I8927)))-(EXP(-SIMULATION!$D$17*$J8946)/(1-EXP(-SIMULATION!$D$4*SIMULATION!$D$17))))</f>
        <v>2.2228291830063722</v>
      </c>
      <c r="L8946">
        <v>0.11044989379497776</v>
      </c>
      <c r="M8946">
        <f t="shared" ca="1" si="139"/>
        <v>2.4683404301938032</v>
      </c>
    </row>
    <row r="8947" spans="1:13" x14ac:dyDescent="0.25">
      <c r="A8947" s="9"/>
      <c r="H8947" s="9"/>
      <c r="J8947">
        <v>20</v>
      </c>
      <c r="K8947">
        <f ca="1">SIMULATION!$D$3*SIMULATION!$D$17/$H8927/(SIMULATION!$D$17-$I8927)*(((EXP(-$I8927*$J8947))/(1-EXP(-SIMULATION!$D$4*$I8927)))-(EXP(-SIMULATION!$D$17*$J8947)/(1-EXP(-SIMULATION!$D$4*SIMULATION!$D$17))))</f>
        <v>2.182250932643417</v>
      </c>
      <c r="L8947">
        <v>6.1397574444385254E-2</v>
      </c>
      <c r="M8947">
        <f t="shared" ca="1" si="139"/>
        <v>2.3162358467367206</v>
      </c>
    </row>
    <row r="8948" spans="1:13" x14ac:dyDescent="0.25">
      <c r="A8948" s="9"/>
      <c r="H8948" s="9"/>
      <c r="J8948">
        <v>21</v>
      </c>
      <c r="K8948">
        <f ca="1">SIMULATION!$D$3*SIMULATION!$D$17/$H8927/(SIMULATION!$D$17-$I8927)*(((EXP(-$I8927*$J8948))/(1-EXP(-SIMULATION!$D$4*$I8927)))-(EXP(-SIMULATION!$D$17*$J8948)/(1-EXP(-SIMULATION!$D$4*SIMULATION!$D$17))))</f>
        <v>2.1423854955601622</v>
      </c>
      <c r="L8948">
        <v>0.144096725264625</v>
      </c>
      <c r="M8948">
        <f t="shared" ca="1" si="139"/>
        <v>2.4510962297248127</v>
      </c>
    </row>
    <row r="8949" spans="1:13" x14ac:dyDescent="0.25">
      <c r="A8949" s="9"/>
      <c r="H8949" s="9"/>
      <c r="J8949">
        <v>22</v>
      </c>
      <c r="K8949">
        <f ca="1">SIMULATION!$D$3*SIMULATION!$D$17/$H8927/(SIMULATION!$D$17-$I8927)*(((EXP(-$I8927*$J8949))/(1-EXP(-SIMULATION!$D$4*$I8927)))-(EXP(-SIMULATION!$D$17*$J8949)/(1-EXP(-SIMULATION!$D$4*SIMULATION!$D$17))))</f>
        <v>2.1032304101222588</v>
      </c>
      <c r="L8949">
        <v>-0.39260590428760866</v>
      </c>
      <c r="M8949">
        <f t="shared" ca="1" si="139"/>
        <v>1.2774897330310113</v>
      </c>
    </row>
    <row r="8950" spans="1:13" x14ac:dyDescent="0.25">
      <c r="A8950" s="9"/>
      <c r="H8950" s="9"/>
      <c r="J8950">
        <v>23</v>
      </c>
      <c r="K8950">
        <f ca="1">SIMULATION!$D$3*SIMULATION!$D$17/$H8927/(SIMULATION!$D$17-$I8927)*(((EXP(-$I8927*$J8950))/(1-EXP(-SIMULATION!$D$4*$I8927)))-(EXP(-SIMULATION!$D$17*$J8950)/(1-EXP(-SIMULATION!$D$4*SIMULATION!$D$17))))</f>
        <v>2.0647794606411081</v>
      </c>
      <c r="L8950">
        <v>-2.1247461833609309E-3</v>
      </c>
      <c r="M8950">
        <f t="shared" ca="1" si="139"/>
        <v>2.0603923283626289</v>
      </c>
    </row>
    <row r="8951" spans="1:13" x14ac:dyDescent="0.25">
      <c r="A8951" s="9"/>
      <c r="H8951" s="9"/>
      <c r="J8951">
        <v>24</v>
      </c>
      <c r="K8951">
        <f ca="1">SIMULATION!$D$3*SIMULATION!$D$17/$H8927/(SIMULATION!$D$17-$I8927)*(((EXP(-$I8927*$J8951))/(1-EXP(-SIMULATION!$D$4*$I8927)))-(EXP(-SIMULATION!$D$17*$J8951)/(1-EXP(-SIMULATION!$D$4*SIMULATION!$D$17))))</f>
        <v>2.0270241105817379</v>
      </c>
      <c r="L8951">
        <v>1.1718688365931313E-2</v>
      </c>
      <c r="M8951">
        <f t="shared" ca="1" si="139"/>
        <v>2.0507781744438742</v>
      </c>
    </row>
    <row r="8952" spans="1:13" x14ac:dyDescent="0.25">
      <c r="A8952" s="9">
        <v>359</v>
      </c>
      <c r="B8952" s="2">
        <f ca="1">NORMINV(RAND(),SIMULATION!D7,SIMULATION!D8)</f>
        <v>66.563703142116523</v>
      </c>
      <c r="C8952" s="2">
        <v>2</v>
      </c>
      <c r="D8952" s="2">
        <f ca="1">SIMULATION!$D$11*(1+(SIMULATION!$D$12*LN(1+$C8952)))*(1+(SIMULATION!$D$13*(($B8952/63.5)-1)))</f>
        <v>10.465577199717952</v>
      </c>
      <c r="E8952" s="2">
        <v>-0.12434591014899506</v>
      </c>
      <c r="F8952" s="2">
        <f ca="1">D8952*(1+E8952)</f>
        <v>9.1642254775844521</v>
      </c>
      <c r="G8952" s="2">
        <v>-0.5591677897958699</v>
      </c>
      <c r="H8952" s="9">
        <f>SIMULATION!$D$15*EXP($G$8952)</f>
        <v>126.20281167641474</v>
      </c>
      <c r="I8952" s="2">
        <f ca="1">$F8952/$H8952</f>
        <v>7.2615065828181516E-2</v>
      </c>
      <c r="J8952">
        <v>0</v>
      </c>
      <c r="K8952">
        <f ca="1">SIMULATION!$D$3*SIMULATION!$D$17/$H8952/(SIMULATION!$D$17-$I8952)*(((EXP(-$I8952*$J8952))/(1-EXP(-SIMULATION!$D$4*$I8952)))-(EXP(-SIMULATION!$D$17*$J8952)/(1-EXP(-SIMULATION!$D$4*SIMULATION!$D$17))))</f>
        <v>1.1048617480776821</v>
      </c>
      <c r="L8952">
        <v>0.23778178099049499</v>
      </c>
      <c r="M8952">
        <f t="shared" ca="1" si="139"/>
        <v>1.3675777422838649</v>
      </c>
    </row>
    <row r="8953" spans="1:13" x14ac:dyDescent="0.25">
      <c r="A8953" s="9"/>
      <c r="H8953" s="9"/>
      <c r="J8953">
        <v>1</v>
      </c>
      <c r="K8953">
        <f ca="1">SIMULATION!$D$3*SIMULATION!$D$17/$H8952/(SIMULATION!$D$17-$I8952)*(((EXP(-$I8952*$J8953))/(1-EXP(-SIMULATION!$D$4*$I8952)))-(EXP(-SIMULATION!$D$17*$J8953)/(1-EXP(-SIMULATION!$D$4*SIMULATION!$D$17))))</f>
        <v>2.5332901048515173</v>
      </c>
      <c r="L8953">
        <v>-0.1216893460511853</v>
      </c>
      <c r="M8953">
        <f t="shared" ca="1" si="139"/>
        <v>2.2250156886341976</v>
      </c>
    </row>
    <row r="8954" spans="1:13" x14ac:dyDescent="0.25">
      <c r="A8954" s="9"/>
      <c r="H8954" s="9"/>
      <c r="J8954">
        <v>2</v>
      </c>
      <c r="K8954">
        <f ca="1">SIMULATION!$D$3*SIMULATION!$D$17/$H8952/(SIMULATION!$D$17-$I8952)*(((EXP(-$I8952*$J8954))/(1-EXP(-SIMULATION!$D$4*$I8952)))-(EXP(-SIMULATION!$D$17*$J8954)/(1-EXP(-SIMULATION!$D$4*SIMULATION!$D$17))))</f>
        <v>3.3208175997472829</v>
      </c>
      <c r="L8954">
        <v>-0.16430031553749513</v>
      </c>
      <c r="M8954">
        <f t="shared" ca="1" si="139"/>
        <v>2.775206220266337</v>
      </c>
    </row>
    <row r="8955" spans="1:13" x14ac:dyDescent="0.25">
      <c r="A8955" s="9"/>
      <c r="H8955" s="9"/>
      <c r="J8955">
        <v>3</v>
      </c>
      <c r="K8955">
        <f ca="1">SIMULATION!$D$3*SIMULATION!$D$17/$H8952/(SIMULATION!$D$17-$I8952)*(((EXP(-$I8952*$J8955))/(1-EXP(-SIMULATION!$D$4*$I8952)))-(EXP(-SIMULATION!$D$17*$J8955)/(1-EXP(-SIMULATION!$D$4*SIMULATION!$D$17))))</f>
        <v>3.7065946245198433</v>
      </c>
      <c r="L8955">
        <v>0.25755453631101971</v>
      </c>
      <c r="M8955">
        <f t="shared" ca="1" si="139"/>
        <v>4.6612448843309693</v>
      </c>
    </row>
    <row r="8956" spans="1:13" x14ac:dyDescent="0.25">
      <c r="A8956" s="9"/>
      <c r="H8956" s="9"/>
      <c r="J8956">
        <v>4</v>
      </c>
      <c r="K8956">
        <f ca="1">SIMULATION!$D$3*SIMULATION!$D$17/$H8952/(SIMULATION!$D$17-$I8952)*(((EXP(-$I8952*$J8956))/(1-EXP(-SIMULATION!$D$4*$I8952)))-(EXP(-SIMULATION!$D$17*$J8956)/(1-EXP(-SIMULATION!$D$4*SIMULATION!$D$17))))</f>
        <v>3.8432473810691072</v>
      </c>
      <c r="L8956">
        <v>-0.23159001558096484</v>
      </c>
      <c r="M8956">
        <f t="shared" ca="1" si="139"/>
        <v>2.9531896602058105</v>
      </c>
    </row>
    <row r="8957" spans="1:13" x14ac:dyDescent="0.25">
      <c r="A8957" s="9"/>
      <c r="H8957" s="9"/>
      <c r="J8957">
        <v>5</v>
      </c>
      <c r="K8957">
        <f ca="1">SIMULATION!$D$3*SIMULATION!$D$17/$H8952/(SIMULATION!$D$17-$I8952)*(((EXP(-$I8952*$J8957))/(1-EXP(-SIMULATION!$D$4*$I8952)))-(EXP(-SIMULATION!$D$17*$J8957)/(1-EXP(-SIMULATION!$D$4*SIMULATION!$D$17))))</f>
        <v>3.8279991980860233</v>
      </c>
      <c r="L8957">
        <v>-4.1377498895862466E-2</v>
      </c>
      <c r="M8957">
        <f t="shared" ca="1" si="139"/>
        <v>3.6696061654938563</v>
      </c>
    </row>
    <row r="8958" spans="1:13" x14ac:dyDescent="0.25">
      <c r="A8958" s="9"/>
      <c r="H8958" s="9"/>
      <c r="J8958">
        <v>6</v>
      </c>
      <c r="K8958">
        <f ca="1">SIMULATION!$D$3*SIMULATION!$D$17/$H8952/(SIMULATION!$D$17-$I8952)*(((EXP(-$I8952*$J8958))/(1-EXP(-SIMULATION!$D$4*$I8952)))-(EXP(-SIMULATION!$D$17*$J8958)/(1-EXP(-SIMULATION!$D$4*SIMULATION!$D$17))))</f>
        <v>3.7226107494806917</v>
      </c>
      <c r="L8958">
        <v>-0.13653363413390696</v>
      </c>
      <c r="M8958">
        <f t="shared" ca="1" si="139"/>
        <v>3.2143491753881457</v>
      </c>
    </row>
    <row r="8959" spans="1:13" x14ac:dyDescent="0.25">
      <c r="A8959" s="9"/>
      <c r="H8959" s="9"/>
      <c r="J8959">
        <v>7</v>
      </c>
      <c r="K8959">
        <f ca="1">SIMULATION!$D$3*SIMULATION!$D$17/$H8952/(SIMULATION!$D$17-$I8952)*(((EXP(-$I8952*$J8959))/(1-EXP(-SIMULATION!$D$4*$I8952)))-(EXP(-SIMULATION!$D$17*$J8959)/(1-EXP(-SIMULATION!$D$4*SIMULATION!$D$17))))</f>
        <v>3.566155369141383</v>
      </c>
      <c r="L8959">
        <v>0.30889118388681591</v>
      </c>
      <c r="M8959">
        <f t="shared" ca="1" si="139"/>
        <v>4.6677093230397899</v>
      </c>
    </row>
    <row r="8960" spans="1:13" x14ac:dyDescent="0.25">
      <c r="A8960" s="9"/>
      <c r="H8960" s="9"/>
      <c r="J8960">
        <v>8</v>
      </c>
      <c r="K8960">
        <f ca="1">SIMULATION!$D$3*SIMULATION!$D$17/$H8952/(SIMULATION!$D$17-$I8952)*(((EXP(-$I8952*$J8960))/(1-EXP(-SIMULATION!$D$4*$I8952)))-(EXP(-SIMULATION!$D$17*$J8960)/(1-EXP(-SIMULATION!$D$4*SIMULATION!$D$17))))</f>
        <v>3.3832031218945677</v>
      </c>
      <c r="L8960">
        <v>0.31795603148240503</v>
      </c>
      <c r="M8960">
        <f t="shared" ca="1" si="139"/>
        <v>4.4589129602310482</v>
      </c>
    </row>
    <row r="8961" spans="1:13" x14ac:dyDescent="0.25">
      <c r="A8961" s="9"/>
      <c r="H8961" s="9"/>
      <c r="J8961">
        <v>9</v>
      </c>
      <c r="K8961">
        <f ca="1">SIMULATION!$D$3*SIMULATION!$D$17/$H8952/(SIMULATION!$D$17-$I8952)*(((EXP(-$I8952*$J8961))/(1-EXP(-SIMULATION!$D$4*$I8952)))-(EXP(-SIMULATION!$D$17*$J8961)/(1-EXP(-SIMULATION!$D$4*SIMULATION!$D$17))))</f>
        <v>3.1890628803521941</v>
      </c>
      <c r="L8961">
        <v>-0.1915582895224319</v>
      </c>
      <c r="M8961">
        <f t="shared" ca="1" si="139"/>
        <v>2.5781714498124479</v>
      </c>
    </row>
    <row r="8962" spans="1:13" x14ac:dyDescent="0.25">
      <c r="A8962" s="9"/>
      <c r="H8962" s="9"/>
      <c r="J8962">
        <v>10</v>
      </c>
      <c r="K8962">
        <f ca="1">SIMULATION!$D$3*SIMULATION!$D$17/$H8952/(SIMULATION!$D$17-$I8952)*(((EXP(-$I8952*$J8962))/(1-EXP(-SIMULATION!$D$4*$I8952)))-(EXP(-SIMULATION!$D$17*$J8962)/(1-EXP(-SIMULATION!$D$4*SIMULATION!$D$17))))</f>
        <v>2.9931392738287186</v>
      </c>
      <c r="L8962">
        <v>0.11563557665583248</v>
      </c>
      <c r="M8962">
        <f t="shared" ca="1" si="139"/>
        <v>3.3392526597691226</v>
      </c>
    </row>
    <row r="8963" spans="1:13" x14ac:dyDescent="0.25">
      <c r="A8963" s="9"/>
      <c r="H8963" s="9"/>
      <c r="J8963">
        <v>11</v>
      </c>
      <c r="K8963">
        <f ca="1">SIMULATION!$D$3*SIMULATION!$D$17/$H8952/(SIMULATION!$D$17-$I8952)*(((EXP(-$I8952*$J8963))/(1-EXP(-SIMULATION!$D$4*$I8952)))-(EXP(-SIMULATION!$D$17*$J8963)/(1-EXP(-SIMULATION!$D$4*SIMULATION!$D$17))))</f>
        <v>2.8010817626948152</v>
      </c>
      <c r="L8963">
        <v>0.20858330844212805</v>
      </c>
      <c r="M8963">
        <f t="shared" ref="M8963:M9026" ca="1" si="140">$K8963*(1+$L8963)</f>
        <v>3.3853406639746075</v>
      </c>
    </row>
    <row r="8964" spans="1:13" x14ac:dyDescent="0.25">
      <c r="A8964" s="9"/>
      <c r="H8964" s="9"/>
      <c r="J8964">
        <v>12</v>
      </c>
      <c r="K8964">
        <f ca="1">SIMULATION!$D$3*SIMULATION!$D$17/$H8952/(SIMULATION!$D$17-$I8952)*(((EXP(-$I8952*$J8964))/(1-EXP(-SIMULATION!$D$4*$I8952)))-(EXP(-SIMULATION!$D$17*$J8964)/(1-EXP(-SIMULATION!$D$4*SIMULATION!$D$17))))</f>
        <v>2.6161598272772335</v>
      </c>
      <c r="L8964">
        <v>9.366955047795061E-3</v>
      </c>
      <c r="M8964">
        <f t="shared" ca="1" si="140"/>
        <v>2.6406652787771865</v>
      </c>
    </row>
    <row r="8965" spans="1:13" x14ac:dyDescent="0.25">
      <c r="A8965" s="9"/>
      <c r="H8965" s="9"/>
      <c r="J8965">
        <v>13</v>
      </c>
      <c r="K8965">
        <f ca="1">SIMULATION!$D$3*SIMULATION!$D$17/$H8952/(SIMULATION!$D$17-$I8952)*(((EXP(-$I8952*$J8965))/(1-EXP(-SIMULATION!$D$4*$I8952)))-(EXP(-SIMULATION!$D$17*$J8965)/(1-EXP(-SIMULATION!$D$4*SIMULATION!$D$17))))</f>
        <v>2.4401423715632466</v>
      </c>
      <c r="L8965">
        <v>4.8169311872952071E-3</v>
      </c>
      <c r="M8965">
        <f t="shared" ca="1" si="140"/>
        <v>2.4518963694542699</v>
      </c>
    </row>
    <row r="8966" spans="1:13" x14ac:dyDescent="0.25">
      <c r="A8966" s="9"/>
      <c r="H8966" s="9"/>
      <c r="J8966">
        <v>14</v>
      </c>
      <c r="K8966">
        <f ca="1">SIMULATION!$D$3*SIMULATION!$D$17/$H8952/(SIMULATION!$D$17-$I8952)*(((EXP(-$I8952*$J8966))/(1-EXP(-SIMULATION!$D$4*$I8952)))-(EXP(-SIMULATION!$D$17*$J8966)/(1-EXP(-SIMULATION!$D$4*SIMULATION!$D$17))))</f>
        <v>2.2738595453434534</v>
      </c>
      <c r="L8966">
        <v>6.3495962690702151E-2</v>
      </c>
      <c r="M8966">
        <f t="shared" ca="1" si="140"/>
        <v>2.4182404461984781</v>
      </c>
    </row>
    <row r="8967" spans="1:13" x14ac:dyDescent="0.25">
      <c r="A8967" s="9"/>
      <c r="H8967" s="9"/>
      <c r="J8967">
        <v>15</v>
      </c>
      <c r="K8967">
        <f ca="1">SIMULATION!$D$3*SIMULATION!$D$17/$H8952/(SIMULATION!$D$17-$I8952)*(((EXP(-$I8952*$J8967))/(1-EXP(-SIMULATION!$D$4*$I8952)))-(EXP(-SIMULATION!$D$17*$J8967)/(1-EXP(-SIMULATION!$D$4*SIMULATION!$D$17))))</f>
        <v>2.117561172928216</v>
      </c>
      <c r="L8967">
        <v>-0.38168650898471723</v>
      </c>
      <c r="M8967">
        <f t="shared" ca="1" si="140"/>
        <v>1.3093166412716621</v>
      </c>
    </row>
    <row r="8968" spans="1:13" x14ac:dyDescent="0.25">
      <c r="A8968" s="9"/>
      <c r="H8968" s="9"/>
      <c r="J8968">
        <v>16</v>
      </c>
      <c r="K8968">
        <f ca="1">SIMULATION!$D$3*SIMULATION!$D$17/$H8952/(SIMULATION!$D$17-$I8952)*(((EXP(-$I8952*$J8968))/(1-EXP(-SIMULATION!$D$4*$I8952)))-(EXP(-SIMULATION!$D$17*$J8968)/(1-EXP(-SIMULATION!$D$4*SIMULATION!$D$17))))</f>
        <v>1.9711449545235751</v>
      </c>
      <c r="L8968">
        <v>4.2919910800129489E-2</v>
      </c>
      <c r="M8968">
        <f t="shared" ca="1" si="140"/>
        <v>2.0557463201458521</v>
      </c>
    </row>
    <row r="8969" spans="1:13" x14ac:dyDescent="0.25">
      <c r="A8969" s="9"/>
      <c r="H8969" s="9"/>
      <c r="J8969">
        <v>17</v>
      </c>
      <c r="K8969">
        <f ca="1">SIMULATION!$D$3*SIMULATION!$D$17/$H8952/(SIMULATION!$D$17-$I8952)*(((EXP(-$I8952*$J8969))/(1-EXP(-SIMULATION!$D$4*$I8952)))-(EXP(-SIMULATION!$D$17*$J8969)/(1-EXP(-SIMULATION!$D$4*SIMULATION!$D$17))))</f>
        <v>1.8343013190186279</v>
      </c>
      <c r="L8969">
        <v>0.14382203526700871</v>
      </c>
      <c r="M8969">
        <f t="shared" ca="1" si="140"/>
        <v>2.0981142680128455</v>
      </c>
    </row>
    <row r="8970" spans="1:13" x14ac:dyDescent="0.25">
      <c r="A8970" s="9"/>
      <c r="H8970" s="9"/>
      <c r="J8970">
        <v>18</v>
      </c>
      <c r="K8970">
        <f ca="1">SIMULATION!$D$3*SIMULATION!$D$17/$H8952/(SIMULATION!$D$17-$I8952)*(((EXP(-$I8952*$J8970))/(1-EXP(-SIMULATION!$D$4*$I8952)))-(EXP(-SIMULATION!$D$17*$J8970)/(1-EXP(-SIMULATION!$D$4*SIMULATION!$D$17))))</f>
        <v>1.7066049619247281</v>
      </c>
      <c r="L8970">
        <v>-0.18314629131538296</v>
      </c>
      <c r="M8970">
        <f t="shared" ca="1" si="140"/>
        <v>1.3940465924077838</v>
      </c>
    </row>
    <row r="8971" spans="1:13" x14ac:dyDescent="0.25">
      <c r="A8971" s="9"/>
      <c r="H8971" s="9"/>
      <c r="J8971">
        <v>19</v>
      </c>
      <c r="K8971">
        <f ca="1">SIMULATION!$D$3*SIMULATION!$D$17/$H8952/(SIMULATION!$D$17-$I8952)*(((EXP(-$I8952*$J8971))/(1-EXP(-SIMULATION!$D$4*$I8952)))-(EXP(-SIMULATION!$D$17*$J8971)/(1-EXP(-SIMULATION!$D$4*SIMULATION!$D$17))))</f>
        <v>1.587572308025849</v>
      </c>
      <c r="L8971">
        <v>9.2447352469294086E-2</v>
      </c>
      <c r="M8971">
        <f t="shared" ca="1" si="140"/>
        <v>1.7343391647564055</v>
      </c>
    </row>
    <row r="8972" spans="1:13" x14ac:dyDescent="0.25">
      <c r="A8972" s="9"/>
      <c r="H8972" s="9"/>
      <c r="J8972">
        <v>20</v>
      </c>
      <c r="K8972">
        <f ca="1">SIMULATION!$D$3*SIMULATION!$D$17/$H8952/(SIMULATION!$D$17-$I8952)*(((EXP(-$I8952*$J8972))/(1-EXP(-SIMULATION!$D$4*$I8952)))-(EXP(-SIMULATION!$D$17*$J8972)/(1-EXP(-SIMULATION!$D$4*SIMULATION!$D$17))))</f>
        <v>1.4766972216018726</v>
      </c>
      <c r="L8972">
        <v>4.4046586314647924E-2</v>
      </c>
      <c r="M8972">
        <f t="shared" ca="1" si="140"/>
        <v>1.5417406932337603</v>
      </c>
    </row>
    <row r="8973" spans="1:13" x14ac:dyDescent="0.25">
      <c r="A8973" s="9"/>
      <c r="H8973" s="9"/>
      <c r="J8973">
        <v>21</v>
      </c>
      <c r="K8973">
        <f ca="1">SIMULATION!$D$3*SIMULATION!$D$17/$H8952/(SIMULATION!$D$17-$I8952)*(((EXP(-$I8952*$J8973))/(1-EXP(-SIMULATION!$D$4*$I8952)))-(EXP(-SIMULATION!$D$17*$J8973)/(1-EXP(-SIMULATION!$D$4*SIMULATION!$D$17))))</f>
        <v>1.3734728551411526</v>
      </c>
      <c r="L8973">
        <v>-0.72793535277172217</v>
      </c>
      <c r="M8973">
        <f t="shared" ca="1" si="140"/>
        <v>0.37367340781159319</v>
      </c>
    </row>
    <row r="8974" spans="1:13" x14ac:dyDescent="0.25">
      <c r="A8974" s="9"/>
      <c r="H8974" s="9"/>
      <c r="J8974">
        <v>22</v>
      </c>
      <c r="K8974">
        <f ca="1">SIMULATION!$D$3*SIMULATION!$D$17/$H8952/(SIMULATION!$D$17-$I8952)*(((EXP(-$I8952*$J8974))/(1-EXP(-SIMULATION!$D$4*$I8952)))-(EXP(-SIMULATION!$D$17*$J8974)/(1-EXP(-SIMULATION!$D$4*SIMULATION!$D$17))))</f>
        <v>1.2774046877718004</v>
      </c>
      <c r="L8974">
        <v>0.1127169779071015</v>
      </c>
      <c r="M8974">
        <f t="shared" ca="1" si="140"/>
        <v>1.4213898837418024</v>
      </c>
    </row>
    <row r="8975" spans="1:13" x14ac:dyDescent="0.25">
      <c r="A8975" s="9"/>
      <c r="H8975" s="9"/>
      <c r="J8975">
        <v>23</v>
      </c>
      <c r="K8975">
        <f ca="1">SIMULATION!$D$3*SIMULATION!$D$17/$H8952/(SIMULATION!$D$17-$I8952)*(((EXP(-$I8952*$J8975))/(1-EXP(-SIMULATION!$D$4*$I8952)))-(EXP(-SIMULATION!$D$17*$J8975)/(1-EXP(-SIMULATION!$D$4*SIMULATION!$D$17))))</f>
        <v>1.1880179852833654</v>
      </c>
      <c r="L8975">
        <v>0.14677864734884005</v>
      </c>
      <c r="M8975">
        <f t="shared" ca="1" si="140"/>
        <v>1.3623936581893521</v>
      </c>
    </row>
    <row r="8976" spans="1:13" x14ac:dyDescent="0.25">
      <c r="A8976" s="9"/>
      <c r="H8976" s="9"/>
      <c r="J8976">
        <v>24</v>
      </c>
      <c r="K8976">
        <f ca="1">SIMULATION!$D$3*SIMULATION!$D$17/$H8952/(SIMULATION!$D$17-$I8952)*(((EXP(-$I8952*$J8976))/(1-EXP(-SIMULATION!$D$4*$I8952)))-(EXP(-SIMULATION!$D$17*$J8976)/(1-EXP(-SIMULATION!$D$4*SIMULATION!$D$17))))</f>
        <v>1.1048617480776817</v>
      </c>
      <c r="L8976">
        <v>0.17223356480707855</v>
      </c>
      <c r="M8976">
        <f t="shared" ca="1" si="140"/>
        <v>1.2951560255680812</v>
      </c>
    </row>
    <row r="8977" spans="1:13" x14ac:dyDescent="0.25">
      <c r="A8977" s="9">
        <v>360</v>
      </c>
      <c r="B8977" s="2">
        <f ca="1">NORMINV(RAND(),SIMULATION!D7,SIMULATION!D8)</f>
        <v>57.697663479887524</v>
      </c>
      <c r="C8977" s="2">
        <v>2</v>
      </c>
      <c r="D8977" s="2">
        <f ca="1">SIMULATION!$D$11*(1+(SIMULATION!$D$12*LN(1+$C8977)))*(1+(SIMULATION!$D$13*(($B8977/63.5)-1)))</f>
        <v>9.8071696922948313</v>
      </c>
      <c r="E8977" s="2">
        <v>-0.34620814294986141</v>
      </c>
      <c r="F8977" s="2">
        <f ca="1">D8977*(1+E8977)</f>
        <v>6.4118476855312743</v>
      </c>
      <c r="G8977" s="2">
        <v>0.4421585768809056</v>
      </c>
      <c r="H8977" s="9">
        <f>SIMULATION!$D$15*EXP($G$8977)</f>
        <v>343.51012804110383</v>
      </c>
      <c r="I8977" s="2">
        <f ca="1">$F8977/$H8977</f>
        <v>1.8665672893243029E-2</v>
      </c>
      <c r="J8977">
        <v>0</v>
      </c>
      <c r="K8977">
        <f ca="1">SIMULATION!$D$3*SIMULATION!$D$17/$H8977/(SIMULATION!$D$17-$I8977)*(((EXP(-$I8977*$J8977))/(1-EXP(-SIMULATION!$D$4*$I8977)))-(EXP(-SIMULATION!$D$17*$J8977)/(1-EXP(-SIMULATION!$D$4*SIMULATION!$D$17))))</f>
        <v>2.9571279079986064</v>
      </c>
      <c r="L8977">
        <v>6.0934678428308693E-2</v>
      </c>
      <c r="M8977">
        <f t="shared" ca="1" si="140"/>
        <v>3.1373195461438788</v>
      </c>
    </row>
    <row r="8978" spans="1:13" x14ac:dyDescent="0.25">
      <c r="A8978" s="9"/>
      <c r="H8978" s="9"/>
      <c r="J8978">
        <v>1</v>
      </c>
      <c r="K8978">
        <f ca="1">SIMULATION!$D$3*SIMULATION!$D$17/$H8977/(SIMULATION!$D$17-$I8977)*(((EXP(-$I8977*$J8978))/(1-EXP(-SIMULATION!$D$4*$I8977)))-(EXP(-SIMULATION!$D$17*$J8978)/(1-EXP(-SIMULATION!$D$4*SIMULATION!$D$17))))</f>
        <v>3.4718116985561265</v>
      </c>
      <c r="L8978">
        <v>0.31524016989684833</v>
      </c>
      <c r="M8978">
        <f t="shared" ca="1" si="140"/>
        <v>4.566266208258825</v>
      </c>
    </row>
    <row r="8979" spans="1:13" x14ac:dyDescent="0.25">
      <c r="A8979" s="9"/>
      <c r="H8979" s="9"/>
      <c r="J8979">
        <v>2</v>
      </c>
      <c r="K8979">
        <f ca="1">SIMULATION!$D$3*SIMULATION!$D$17/$H8977/(SIMULATION!$D$17-$I8977)*(((EXP(-$I8977*$J8979))/(1-EXP(-SIMULATION!$D$4*$I8977)))-(EXP(-SIMULATION!$D$17*$J8979)/(1-EXP(-SIMULATION!$D$4*SIMULATION!$D$17))))</f>
        <v>3.7724742879056365</v>
      </c>
      <c r="L8979">
        <v>-6.0733792104957413E-2</v>
      </c>
      <c r="M8979">
        <f t="shared" ca="1" si="140"/>
        <v>3.5433576187826783</v>
      </c>
    </row>
    <row r="8980" spans="1:13" x14ac:dyDescent="0.25">
      <c r="A8980" s="9"/>
      <c r="H8980" s="9"/>
      <c r="J8980">
        <v>3</v>
      </c>
      <c r="K8980">
        <f ca="1">SIMULATION!$D$3*SIMULATION!$D$17/$H8977/(SIMULATION!$D$17-$I8977)*(((EXP(-$I8977*$J8980))/(1-EXP(-SIMULATION!$D$4*$I8977)))-(EXP(-SIMULATION!$D$17*$J8980)/(1-EXP(-SIMULATION!$D$4*SIMULATION!$D$17))))</f>
        <v>3.9365261252874366</v>
      </c>
      <c r="L8980">
        <v>0.22229976571971122</v>
      </c>
      <c r="M8980">
        <f t="shared" ca="1" si="140"/>
        <v>4.811614960688356</v>
      </c>
    </row>
    <row r="8981" spans="1:13" x14ac:dyDescent="0.25">
      <c r="A8981" s="9"/>
      <c r="H8981" s="9"/>
      <c r="J8981">
        <v>4</v>
      </c>
      <c r="K8981">
        <f ca="1">SIMULATION!$D$3*SIMULATION!$D$17/$H8977/(SIMULATION!$D$17-$I8977)*(((EXP(-$I8977*$J8981))/(1-EXP(-SIMULATION!$D$4*$I8977)))-(EXP(-SIMULATION!$D$17*$J8981)/(1-EXP(-SIMULATION!$D$4*SIMULATION!$D$17))))</f>
        <v>4.0135637340685708</v>
      </c>
      <c r="L8981">
        <v>-0.33513943742328922</v>
      </c>
      <c r="M8981">
        <f t="shared" ca="1" si="140"/>
        <v>2.6684602421703141</v>
      </c>
    </row>
    <row r="8982" spans="1:13" x14ac:dyDescent="0.25">
      <c r="A8982" s="9"/>
      <c r="H8982" s="9"/>
      <c r="J8982">
        <v>5</v>
      </c>
      <c r="K8982">
        <f ca="1">SIMULATION!$D$3*SIMULATION!$D$17/$H8977/(SIMULATION!$D$17-$I8977)*(((EXP(-$I8977*$J8982))/(1-EXP(-SIMULATION!$D$4*$I8977)))-(EXP(-SIMULATION!$D$17*$J8982)/(1-EXP(-SIMULATION!$D$4*SIMULATION!$D$17))))</f>
        <v>4.0353599831073375</v>
      </c>
      <c r="L8982">
        <v>-1.9017396848734415E-2</v>
      </c>
      <c r="M8982">
        <f t="shared" ca="1" si="140"/>
        <v>3.9586179408810831</v>
      </c>
    </row>
    <row r="8983" spans="1:13" x14ac:dyDescent="0.25">
      <c r="A8983" s="9"/>
      <c r="H8983" s="9"/>
      <c r="J8983">
        <v>6</v>
      </c>
      <c r="K8983">
        <f ca="1">SIMULATION!$D$3*SIMULATION!$D$17/$H8977/(SIMULATION!$D$17-$I8977)*(((EXP(-$I8977*$J8983))/(1-EXP(-SIMULATION!$D$4*$I8977)))-(EXP(-SIMULATION!$D$17*$J8983)/(1-EXP(-SIMULATION!$D$4*SIMULATION!$D$17))))</f>
        <v>4.022266091757742</v>
      </c>
      <c r="L8983">
        <v>-0.1061531233842023</v>
      </c>
      <c r="M8983">
        <f t="shared" ca="1" si="140"/>
        <v>3.5952899830352889</v>
      </c>
    </row>
    <row r="8984" spans="1:13" x14ac:dyDescent="0.25">
      <c r="A8984" s="9"/>
      <c r="H8984" s="9"/>
      <c r="J8984">
        <v>7</v>
      </c>
      <c r="K8984">
        <f ca="1">SIMULATION!$D$3*SIMULATION!$D$17/$H8977/(SIMULATION!$D$17-$I8977)*(((EXP(-$I8977*$J8984))/(1-EXP(-SIMULATION!$D$4*$I8977)))-(EXP(-SIMULATION!$D$17*$J8984)/(1-EXP(-SIMULATION!$D$4*SIMULATION!$D$17))))</f>
        <v>3.9873141867446207</v>
      </c>
      <c r="L8984">
        <v>-0.52918830104816517</v>
      </c>
      <c r="M8984">
        <f t="shared" ca="1" si="140"/>
        <v>1.8772741665159884</v>
      </c>
    </row>
    <row r="8985" spans="1:13" x14ac:dyDescent="0.25">
      <c r="A8985" s="9"/>
      <c r="H8985" s="9"/>
      <c r="J8985">
        <v>8</v>
      </c>
      <c r="K8985">
        <f ca="1">SIMULATION!$D$3*SIMULATION!$D$17/$H8977/(SIMULATION!$D$17-$I8977)*(((EXP(-$I8977*$J8985))/(1-EXP(-SIMULATION!$D$4*$I8977)))-(EXP(-SIMULATION!$D$17*$J8985)/(1-EXP(-SIMULATION!$D$4*SIMULATION!$D$17))))</f>
        <v>3.9388463169178962</v>
      </c>
      <c r="L8985">
        <v>1.9349900551650203E-3</v>
      </c>
      <c r="M8985">
        <f t="shared" ca="1" si="140"/>
        <v>3.9464679453699558</v>
      </c>
    </row>
    <row r="8986" spans="1:13" x14ac:dyDescent="0.25">
      <c r="A8986" s="9"/>
      <c r="H8986" s="9"/>
      <c r="J8986">
        <v>9</v>
      </c>
      <c r="K8986">
        <f ca="1">SIMULATION!$D$3*SIMULATION!$D$17/$H8977/(SIMULATION!$D$17-$I8977)*(((EXP(-$I8977*$J8986))/(1-EXP(-SIMULATION!$D$4*$I8977)))-(EXP(-SIMULATION!$D$17*$J8986)/(1-EXP(-SIMULATION!$D$4*SIMULATION!$D$17))))</f>
        <v>3.8821991865047973</v>
      </c>
      <c r="L8986">
        <v>-0.19322953393717443</v>
      </c>
      <c r="M8986">
        <f t="shared" ca="1" si="140"/>
        <v>3.1320436470451973</v>
      </c>
    </row>
    <row r="8987" spans="1:13" x14ac:dyDescent="0.25">
      <c r="A8987" s="9"/>
      <c r="H8987" s="9"/>
      <c r="J8987">
        <v>10</v>
      </c>
      <c r="K8987">
        <f ca="1">SIMULATION!$D$3*SIMULATION!$D$17/$H8977/(SIMULATION!$D$17-$I8977)*(((EXP(-$I8977*$J8987))/(1-EXP(-SIMULATION!$D$4*$I8977)))-(EXP(-SIMULATION!$D$17*$J8987)/(1-EXP(-SIMULATION!$D$4*SIMULATION!$D$17))))</f>
        <v>3.820783769911765</v>
      </c>
      <c r="L8987">
        <v>-2.2253726157889637E-2</v>
      </c>
      <c r="M8987">
        <f t="shared" ca="1" si="140"/>
        <v>3.7357570941876395</v>
      </c>
    </row>
    <row r="8988" spans="1:13" x14ac:dyDescent="0.25">
      <c r="A8988" s="9"/>
      <c r="H8988" s="9"/>
      <c r="J8988">
        <v>11</v>
      </c>
      <c r="K8988">
        <f ca="1">SIMULATION!$D$3*SIMULATION!$D$17/$H8977/(SIMULATION!$D$17-$I8977)*(((EXP(-$I8977*$J8988))/(1-EXP(-SIMULATION!$D$4*$I8977)))-(EXP(-SIMULATION!$D$17*$J8988)/(1-EXP(-SIMULATION!$D$4*SIMULATION!$D$17))))</f>
        <v>3.7567771519920705</v>
      </c>
      <c r="L8988">
        <v>0.10535875523945142</v>
      </c>
      <c r="M8988">
        <f t="shared" ca="1" si="140"/>
        <v>4.1525865164379665</v>
      </c>
    </row>
    <row r="8989" spans="1:13" x14ac:dyDescent="0.25">
      <c r="A8989" s="9"/>
      <c r="H8989" s="9"/>
      <c r="J8989">
        <v>12</v>
      </c>
      <c r="K8989">
        <f ca="1">SIMULATION!$D$3*SIMULATION!$D$17/$H8977/(SIMULATION!$D$17-$I8977)*(((EXP(-$I8977*$J8989))/(1-EXP(-SIMULATION!$D$4*$I8977)))-(EXP(-SIMULATION!$D$17*$J8989)/(1-EXP(-SIMULATION!$D$4*SIMULATION!$D$17))))</f>
        <v>3.6915658730356649</v>
      </c>
      <c r="L8989">
        <v>0.49486176154987815</v>
      </c>
      <c r="M8989">
        <f t="shared" ca="1" si="140"/>
        <v>5.5183806638435078</v>
      </c>
    </row>
    <row r="8990" spans="1:13" x14ac:dyDescent="0.25">
      <c r="A8990" s="9"/>
      <c r="H8990" s="9"/>
      <c r="J8990">
        <v>13</v>
      </c>
      <c r="K8990">
        <f ca="1">SIMULATION!$D$3*SIMULATION!$D$17/$H8977/(SIMULATION!$D$17-$I8977)*(((EXP(-$I8977*$J8990))/(1-EXP(-SIMULATION!$D$4*$I8977)))-(EXP(-SIMULATION!$D$17*$J8990)/(1-EXP(-SIMULATION!$D$4*SIMULATION!$D$17))))</f>
        <v>3.6260300320089298</v>
      </c>
      <c r="L8990">
        <v>-0.30723201402170941</v>
      </c>
      <c r="M8990">
        <f t="shared" ca="1" si="140"/>
        <v>2.5119975223716229</v>
      </c>
    </row>
    <row r="8991" spans="1:13" x14ac:dyDescent="0.25">
      <c r="A8991" s="9"/>
      <c r="H8991" s="9"/>
      <c r="J8991">
        <v>14</v>
      </c>
      <c r="K8991">
        <f ca="1">SIMULATION!$D$3*SIMULATION!$D$17/$H8977/(SIMULATION!$D$17-$I8977)*(((EXP(-$I8977*$J8991))/(1-EXP(-SIMULATION!$D$4*$I8977)))-(EXP(-SIMULATION!$D$17*$J8991)/(1-EXP(-SIMULATION!$D$4*SIMULATION!$D$17))))</f>
        <v>3.5607253438705588</v>
      </c>
      <c r="L8991">
        <v>-0.20889310697834559</v>
      </c>
      <c r="M8991">
        <f t="shared" ca="1" si="140"/>
        <v>2.8169143636928995</v>
      </c>
    </row>
    <row r="8992" spans="1:13" x14ac:dyDescent="0.25">
      <c r="A8992" s="9"/>
      <c r="H8992" s="9"/>
      <c r="J8992">
        <v>15</v>
      </c>
      <c r="K8992">
        <f ca="1">SIMULATION!$D$3*SIMULATION!$D$17/$H8977/(SIMULATION!$D$17-$I8977)*(((EXP(-$I8977*$J8992))/(1-EXP(-SIMULATION!$D$4*$I8977)))-(EXP(-SIMULATION!$D$17*$J8992)/(1-EXP(-SIMULATION!$D$4*SIMULATION!$D$17))))</f>
        <v>3.4959998034364554</v>
      </c>
      <c r="L8992">
        <v>-0.11149196129847022</v>
      </c>
      <c r="M8992">
        <f t="shared" ca="1" si="140"/>
        <v>3.106223928652259</v>
      </c>
    </row>
    <row r="8993" spans="1:13" x14ac:dyDescent="0.25">
      <c r="A8993" s="9"/>
      <c r="H8993" s="9"/>
      <c r="J8993">
        <v>16</v>
      </c>
      <c r="K8993">
        <f ca="1">SIMULATION!$D$3*SIMULATION!$D$17/$H8977/(SIMULATION!$D$17-$I8977)*(((EXP(-$I8977*$J8993))/(1-EXP(-SIMULATION!$D$4*$I8977)))-(EXP(-SIMULATION!$D$17*$J8993)/(1-EXP(-SIMULATION!$D$4*SIMULATION!$D$17))))</f>
        <v>3.4320684435870592</v>
      </c>
      <c r="L8993">
        <v>-0.19251058768500087</v>
      </c>
      <c r="M8993">
        <f t="shared" ca="1" si="140"/>
        <v>2.7713589305369681</v>
      </c>
    </row>
    <row r="8994" spans="1:13" x14ac:dyDescent="0.25">
      <c r="A8994" s="9"/>
      <c r="H8994" s="9"/>
      <c r="J8994">
        <v>17</v>
      </c>
      <c r="K8994">
        <f ca="1">SIMULATION!$D$3*SIMULATION!$D$17/$H8977/(SIMULATION!$D$17-$I8977)*(((EXP(-$I8977*$J8994))/(1-EXP(-SIMULATION!$D$4*$I8977)))-(EXP(-SIMULATION!$D$17*$J8994)/(1-EXP(-SIMULATION!$D$4*SIMULATION!$D$17))))</f>
        <v>3.3690612393643211</v>
      </c>
      <c r="L8994">
        <v>-2.4413440303339494E-2</v>
      </c>
      <c r="M8994">
        <f t="shared" ca="1" si="140"/>
        <v>3.2868108639188054</v>
      </c>
    </row>
    <row r="8995" spans="1:13" x14ac:dyDescent="0.25">
      <c r="A8995" s="9"/>
      <c r="H8995" s="9"/>
      <c r="J8995">
        <v>18</v>
      </c>
      <c r="K8995">
        <f ca="1">SIMULATION!$D$3*SIMULATION!$D$17/$H8977/(SIMULATION!$D$17-$I8977)*(((EXP(-$I8977*$J8995))/(1-EXP(-SIMULATION!$D$4*$I8977)))-(EXP(-SIMULATION!$D$17*$J8995)/(1-EXP(-SIMULATION!$D$4*SIMULATION!$D$17))))</f>
        <v>3.3070538033542118</v>
      </c>
      <c r="L8995">
        <v>0.52989462062904369</v>
      </c>
      <c r="M8995">
        <f t="shared" ca="1" si="140"/>
        <v>5.059443823882428</v>
      </c>
    </row>
    <row r="8996" spans="1:13" x14ac:dyDescent="0.25">
      <c r="A8996" s="9"/>
      <c r="H8996" s="9"/>
      <c r="J8996">
        <v>19</v>
      </c>
      <c r="K8996">
        <f ca="1">SIMULATION!$D$3*SIMULATION!$D$17/$H8977/(SIMULATION!$D$17-$I8977)*(((EXP(-$I8977*$J8996))/(1-EXP(-SIMULATION!$D$4*$I8977)))-(EXP(-SIMULATION!$D$17*$J8996)/(1-EXP(-SIMULATION!$D$4*SIMULATION!$D$17))))</f>
        <v>3.2460870533576447</v>
      </c>
      <c r="L8996">
        <v>-0.33634322899530478</v>
      </c>
      <c r="M8996">
        <f t="shared" ca="1" si="140"/>
        <v>2.1542876522314804</v>
      </c>
    </row>
    <row r="8997" spans="1:13" x14ac:dyDescent="0.25">
      <c r="A8997" s="9"/>
      <c r="H8997" s="9"/>
      <c r="J8997">
        <v>20</v>
      </c>
      <c r="K8997">
        <f ca="1">SIMULATION!$D$3*SIMULATION!$D$17/$H8977/(SIMULATION!$D$17-$I8977)*(((EXP(-$I8977*$J8997))/(1-EXP(-SIMULATION!$D$4*$I8977)))-(EXP(-SIMULATION!$D$17*$J8997)/(1-EXP(-SIMULATION!$D$4*SIMULATION!$D$17))))</f>
        <v>3.1861798132855776</v>
      </c>
      <c r="L8997">
        <v>-0.2904394062459898</v>
      </c>
      <c r="M8997">
        <f t="shared" ca="1" si="140"/>
        <v>2.2607876401219555</v>
      </c>
    </row>
    <row r="8998" spans="1:13" x14ac:dyDescent="0.25">
      <c r="A8998" s="9"/>
      <c r="H8998" s="9"/>
      <c r="J8998">
        <v>21</v>
      </c>
      <c r="K8998">
        <f ca="1">SIMULATION!$D$3*SIMULATION!$D$17/$H8977/(SIMULATION!$D$17-$I8977)*(((EXP(-$I8977*$J8998))/(1-EXP(-SIMULATION!$D$4*$I8977)))-(EXP(-SIMULATION!$D$17*$J8998)/(1-EXP(-SIMULATION!$D$4*SIMULATION!$D$17))))</f>
        <v>3.1273368855411814</v>
      </c>
      <c r="L8998">
        <v>-8.4677383891523045E-2</v>
      </c>
      <c r="M8998">
        <f t="shared" ca="1" si="140"/>
        <v>2.8625221795260907</v>
      </c>
    </row>
    <row r="8999" spans="1:13" x14ac:dyDescent="0.25">
      <c r="A8999" s="9"/>
      <c r="H8999" s="9"/>
      <c r="J8999">
        <v>22</v>
      </c>
      <c r="K8999">
        <f ca="1">SIMULATION!$D$3*SIMULATION!$D$17/$H8977/(SIMULATION!$D$17-$I8977)*(((EXP(-$I8977*$J8999))/(1-EXP(-SIMULATION!$D$4*$I8977)))-(EXP(-SIMULATION!$D$17*$J8999)/(1-EXP(-SIMULATION!$D$4*SIMULATION!$D$17))))</f>
        <v>3.0695542214686418</v>
      </c>
      <c r="L8999">
        <v>7.2100340609990904E-2</v>
      </c>
      <c r="M8999">
        <f t="shared" ca="1" si="140"/>
        <v>3.2908701263573663</v>
      </c>
    </row>
    <row r="9000" spans="1:13" x14ac:dyDescent="0.25">
      <c r="A9000" s="9"/>
      <c r="H9000" s="9"/>
      <c r="J9000">
        <v>23</v>
      </c>
      <c r="K9000">
        <f ca="1">SIMULATION!$D$3*SIMULATION!$D$17/$H8977/(SIMULATION!$D$17-$I8977)*(((EXP(-$I8977*$J9000))/(1-EXP(-SIMULATION!$D$4*$I8977)))-(EXP(-SIMULATION!$D$17*$J9000)/(1-EXP(-SIMULATION!$D$4*SIMULATION!$D$17))))</f>
        <v>3.0128222322193916</v>
      </c>
      <c r="L9000">
        <v>-0.10842865291943346</v>
      </c>
      <c r="M9000">
        <f t="shared" ca="1" si="140"/>
        <v>2.6861459760941222</v>
      </c>
    </row>
    <row r="9001" spans="1:13" x14ac:dyDescent="0.25">
      <c r="A9001" s="9"/>
      <c r="H9001" s="9"/>
      <c r="J9001">
        <v>24</v>
      </c>
      <c r="K9001">
        <f ca="1">SIMULATION!$D$3*SIMULATION!$D$17/$H8977/(SIMULATION!$D$17-$I8977)*(((EXP(-$I8977*$J9001))/(1-EXP(-SIMULATION!$D$4*$I8977)))-(EXP(-SIMULATION!$D$17*$J9001)/(1-EXP(-SIMULATION!$D$4*SIMULATION!$D$17))))</f>
        <v>2.9571279079986059</v>
      </c>
      <c r="L9001">
        <v>-0.13916619772161848</v>
      </c>
      <c r="M9001">
        <f t="shared" ca="1" si="140"/>
        <v>2.5455956608659558</v>
      </c>
    </row>
    <row r="9002" spans="1:13" x14ac:dyDescent="0.25">
      <c r="A9002" s="9">
        <v>361</v>
      </c>
      <c r="B9002" s="2">
        <f ca="1">NORMINV(RAND(),SIMULATION!D7,SIMULATION!D8)</f>
        <v>62.470306541620047</v>
      </c>
      <c r="C9002" s="2">
        <v>2</v>
      </c>
      <c r="D9002" s="2">
        <f ca="1">SIMULATION!$D$11*(1+(SIMULATION!$D$12*LN(1+$C9002)))*(1+(SIMULATION!$D$13*(($B9002/63.5)-1)))</f>
        <v>10.161594457106402</v>
      </c>
      <c r="E9002" s="2">
        <v>1.7312981485433351E-2</v>
      </c>
      <c r="F9002" s="2">
        <f ca="1">D9002*(1+E9002)</f>
        <v>10.337521953804767</v>
      </c>
      <c r="G9002" s="2">
        <v>-0.68372774432589145</v>
      </c>
      <c r="H9002" s="9">
        <f>SIMULATION!$D$15*EXP($G$9002)</f>
        <v>111.42261063060839</v>
      </c>
      <c r="I9002" s="2">
        <f ca="1">$F9002/$H9002</f>
        <v>9.2777595995089654E-2</v>
      </c>
      <c r="J9002">
        <v>0</v>
      </c>
      <c r="K9002">
        <f ca="1">SIMULATION!$D$3*SIMULATION!$D$17/$H9002/(SIMULATION!$D$17-$I9002)*(((EXP(-$I9002*$J9002))/(1-EXP(-SIMULATION!$D$4*$I9002)))-(EXP(-SIMULATION!$D$17*$J9002)/(1-EXP(-SIMULATION!$D$4*SIMULATION!$D$17))))</f>
        <v>0.75405533742579689</v>
      </c>
      <c r="L9002">
        <v>2.8785854968981478E-2</v>
      </c>
      <c r="M9002">
        <f t="shared" ca="1" si="140"/>
        <v>0.7757614650075223</v>
      </c>
    </row>
    <row r="9003" spans="1:13" x14ac:dyDescent="0.25">
      <c r="A9003" s="9"/>
      <c r="H9003" s="9"/>
      <c r="J9003">
        <v>1</v>
      </c>
      <c r="K9003">
        <f ca="1">SIMULATION!$D$3*SIMULATION!$D$17/$H9002/(SIMULATION!$D$17-$I9002)*(((EXP(-$I9002*$J9003))/(1-EXP(-SIMULATION!$D$4*$I9002)))-(EXP(-SIMULATION!$D$17*$J9003)/(1-EXP(-SIMULATION!$D$4*SIMULATION!$D$17))))</f>
        <v>2.3746704624493904</v>
      </c>
      <c r="L9003">
        <v>-4.7194674707527431E-2</v>
      </c>
      <c r="M9003">
        <f t="shared" ca="1" si="140"/>
        <v>2.2625986624365177</v>
      </c>
    </row>
    <row r="9004" spans="1:13" x14ac:dyDescent="0.25">
      <c r="A9004" s="9"/>
      <c r="H9004" s="9"/>
      <c r="J9004">
        <v>2</v>
      </c>
      <c r="K9004">
        <f ca="1">SIMULATION!$D$3*SIMULATION!$D$17/$H9002/(SIMULATION!$D$17-$I9002)*(((EXP(-$I9002*$J9004))/(1-EXP(-SIMULATION!$D$4*$I9002)))-(EXP(-SIMULATION!$D$17*$J9004)/(1-EXP(-SIMULATION!$D$4*SIMULATION!$D$17))))</f>
        <v>3.2456099637819005</v>
      </c>
      <c r="L9004">
        <v>-0.27002358167476626</v>
      </c>
      <c r="M9004">
        <f t="shared" ca="1" si="140"/>
        <v>2.3692187366422033</v>
      </c>
    </row>
    <row r="9005" spans="1:13" x14ac:dyDescent="0.25">
      <c r="A9005" s="9"/>
      <c r="H9005" s="9"/>
      <c r="J9005">
        <v>3</v>
      </c>
      <c r="K9005">
        <f ca="1">SIMULATION!$D$3*SIMULATION!$D$17/$H9002/(SIMULATION!$D$17-$I9002)*(((EXP(-$I9002*$J9005))/(1-EXP(-SIMULATION!$D$4*$I9002)))-(EXP(-SIMULATION!$D$17*$J9005)/(1-EXP(-SIMULATION!$D$4*SIMULATION!$D$17))))</f>
        <v>3.6509882423234776</v>
      </c>
      <c r="L9005">
        <v>-0.23380688431205776</v>
      </c>
      <c r="M9005">
        <f t="shared" ca="1" si="140"/>
        <v>2.797362056725869</v>
      </c>
    </row>
    <row r="9006" spans="1:13" x14ac:dyDescent="0.25">
      <c r="A9006" s="9"/>
      <c r="H9006" s="9"/>
      <c r="J9006">
        <v>4</v>
      </c>
      <c r="K9006">
        <f ca="1">SIMULATION!$D$3*SIMULATION!$D$17/$H9002/(SIMULATION!$D$17-$I9002)*(((EXP(-$I9002*$J9006))/(1-EXP(-SIMULATION!$D$4*$I9002)))-(EXP(-SIMULATION!$D$17*$J9006)/(1-EXP(-SIMULATION!$D$4*SIMULATION!$D$17))))</f>
        <v>3.7715570148776938</v>
      </c>
      <c r="L9006">
        <v>-0.36201886003504541</v>
      </c>
      <c r="M9006">
        <f t="shared" ca="1" si="140"/>
        <v>2.4061822437944924</v>
      </c>
    </row>
    <row r="9007" spans="1:13" x14ac:dyDescent="0.25">
      <c r="A9007" s="9"/>
      <c r="H9007" s="9"/>
      <c r="J9007">
        <v>5</v>
      </c>
      <c r="K9007">
        <f ca="1">SIMULATION!$D$3*SIMULATION!$D$17/$H9002/(SIMULATION!$D$17-$I9002)*(((EXP(-$I9002*$J9007))/(1-EXP(-SIMULATION!$D$4*$I9002)))-(EXP(-SIMULATION!$D$17*$J9007)/(1-EXP(-SIMULATION!$D$4*SIMULATION!$D$17))))</f>
        <v>3.7219472560723519</v>
      </c>
      <c r="L9007">
        <v>-0.11139880705697425</v>
      </c>
      <c r="M9007">
        <f t="shared" ca="1" si="140"/>
        <v>3.3073267718169133</v>
      </c>
    </row>
    <row r="9008" spans="1:13" x14ac:dyDescent="0.25">
      <c r="A9008" s="9"/>
      <c r="H9008" s="9"/>
      <c r="J9008">
        <v>6</v>
      </c>
      <c r="K9008">
        <f ca="1">SIMULATION!$D$3*SIMULATION!$D$17/$H9002/(SIMULATION!$D$17-$I9002)*(((EXP(-$I9002*$J9008))/(1-EXP(-SIMULATION!$D$4*$I9002)))-(EXP(-SIMULATION!$D$17*$J9008)/(1-EXP(-SIMULATION!$D$4*SIMULATION!$D$17))))</f>
        <v>3.5745244098355502</v>
      </c>
      <c r="L9008">
        <v>0.52580772834408274</v>
      </c>
      <c r="M9008">
        <f t="shared" ca="1" si="140"/>
        <v>5.4540369696816535</v>
      </c>
    </row>
    <row r="9009" spans="1:13" x14ac:dyDescent="0.25">
      <c r="A9009" s="9"/>
      <c r="H9009" s="9"/>
      <c r="J9009">
        <v>7</v>
      </c>
      <c r="K9009">
        <f ca="1">SIMULATION!$D$3*SIMULATION!$D$17/$H9002/(SIMULATION!$D$17-$I9002)*(((EXP(-$I9002*$J9009))/(1-EXP(-SIMULATION!$D$4*$I9002)))-(EXP(-SIMULATION!$D$17*$J9009)/(1-EXP(-SIMULATION!$D$4*SIMULATION!$D$17))))</f>
        <v>3.3746659742143597</v>
      </c>
      <c r="L9009">
        <v>-7.014247514764782E-2</v>
      </c>
      <c r="M9009">
        <f t="shared" ca="1" si="140"/>
        <v>3.1379585499864162</v>
      </c>
    </row>
    <row r="9010" spans="1:13" x14ac:dyDescent="0.25">
      <c r="A9010" s="9"/>
      <c r="H9010" s="9"/>
      <c r="J9010">
        <v>8</v>
      </c>
      <c r="K9010">
        <f ca="1">SIMULATION!$D$3*SIMULATION!$D$17/$H9002/(SIMULATION!$D$17-$I9002)*(((EXP(-$I9002*$J9010))/(1-EXP(-SIMULATION!$D$4*$I9002)))-(EXP(-SIMULATION!$D$17*$J9010)/(1-EXP(-SIMULATION!$D$4*SIMULATION!$D$17))))</f>
        <v>3.1505431688998455</v>
      </c>
      <c r="L9010">
        <v>0.29946843546586654</v>
      </c>
      <c r="M9010">
        <f t="shared" ca="1" si="140"/>
        <v>4.0940314025579552</v>
      </c>
    </row>
    <row r="9011" spans="1:13" x14ac:dyDescent="0.25">
      <c r="A9011" s="9"/>
      <c r="H9011" s="9"/>
      <c r="J9011">
        <v>9</v>
      </c>
      <c r="K9011">
        <f ca="1">SIMULATION!$D$3*SIMULATION!$D$17/$H9002/(SIMULATION!$D$17-$I9002)*(((EXP(-$I9002*$J9011))/(1-EXP(-SIMULATION!$D$4*$I9002)))-(EXP(-SIMULATION!$D$17*$J9011)/(1-EXP(-SIMULATION!$D$4*SIMULATION!$D$17))))</f>
        <v>2.9193814457259863</v>
      </c>
      <c r="L9011">
        <v>-0.25426777078157037</v>
      </c>
      <c r="M9011">
        <f t="shared" ca="1" si="140"/>
        <v>2.1770768334601618</v>
      </c>
    </row>
    <row r="9012" spans="1:13" x14ac:dyDescent="0.25">
      <c r="A9012" s="9"/>
      <c r="H9012" s="9"/>
      <c r="J9012">
        <v>10</v>
      </c>
      <c r="K9012">
        <f ca="1">SIMULATION!$D$3*SIMULATION!$D$17/$H9002/(SIMULATION!$D$17-$I9002)*(((EXP(-$I9002*$J9012))/(1-EXP(-SIMULATION!$D$4*$I9002)))-(EXP(-SIMULATION!$D$17*$J9012)/(1-EXP(-SIMULATION!$D$4*SIMULATION!$D$17))))</f>
        <v>2.6914652491051543</v>
      </c>
      <c r="L9012">
        <v>-0.13767324258705332</v>
      </c>
      <c r="M9012">
        <f t="shared" ca="1" si="140"/>
        <v>2.3209225009504766</v>
      </c>
    </row>
    <row r="9013" spans="1:13" x14ac:dyDescent="0.25">
      <c r="A9013" s="9"/>
      <c r="H9013" s="9"/>
      <c r="J9013">
        <v>11</v>
      </c>
      <c r="K9013">
        <f ca="1">SIMULATION!$D$3*SIMULATION!$D$17/$H9002/(SIMULATION!$D$17-$I9002)*(((EXP(-$I9002*$J9013))/(1-EXP(-SIMULATION!$D$4*$I9002)))-(EXP(-SIMULATION!$D$17*$J9013)/(1-EXP(-SIMULATION!$D$4*SIMULATION!$D$17))))</f>
        <v>2.4726978685127179</v>
      </c>
      <c r="L9013">
        <v>-0.33383761110297344</v>
      </c>
      <c r="M9013">
        <f t="shared" ca="1" si="140"/>
        <v>1.6472183191090177</v>
      </c>
    </row>
    <row r="9014" spans="1:13" x14ac:dyDescent="0.25">
      <c r="A9014" s="9"/>
      <c r="H9014" s="9"/>
      <c r="J9014">
        <v>12</v>
      </c>
      <c r="K9014">
        <f ca="1">SIMULATION!$D$3*SIMULATION!$D$17/$H9002/(SIMULATION!$D$17-$I9002)*(((EXP(-$I9002*$J9014))/(1-EXP(-SIMULATION!$D$4*$I9002)))-(EXP(-SIMULATION!$D$17*$J9014)/(1-EXP(-SIMULATION!$D$4*SIMULATION!$D$17))))</f>
        <v>2.2662359343816108</v>
      </c>
      <c r="L9014">
        <v>0.23177503642252786</v>
      </c>
      <c r="M9014">
        <f t="shared" ca="1" si="140"/>
        <v>2.7914928506149503</v>
      </c>
    </row>
    <row r="9015" spans="1:13" x14ac:dyDescent="0.25">
      <c r="A9015" s="9"/>
      <c r="H9015" s="9"/>
      <c r="J9015">
        <v>13</v>
      </c>
      <c r="K9015">
        <f ca="1">SIMULATION!$D$3*SIMULATION!$D$17/$H9002/(SIMULATION!$D$17-$I9002)*(((EXP(-$I9002*$J9015))/(1-EXP(-SIMULATION!$D$4*$I9002)))-(EXP(-SIMULATION!$D$17*$J9015)/(1-EXP(-SIMULATION!$D$4*SIMULATION!$D$17))))</f>
        <v>2.0735314475399136</v>
      </c>
      <c r="L9015">
        <v>-8.5855267707837232E-2</v>
      </c>
      <c r="M9015">
        <f t="shared" ca="1" si="140"/>
        <v>1.8955078500107549</v>
      </c>
    </row>
    <row r="9016" spans="1:13" x14ac:dyDescent="0.25">
      <c r="A9016" s="9"/>
      <c r="H9016" s="9"/>
      <c r="J9016">
        <v>14</v>
      </c>
      <c r="K9016">
        <f ca="1">SIMULATION!$D$3*SIMULATION!$D$17/$H9002/(SIMULATION!$D$17-$I9002)*(((EXP(-$I9002*$J9016))/(1-EXP(-SIMULATION!$D$4*$I9002)))-(EXP(-SIMULATION!$D$17*$J9016)/(1-EXP(-SIMULATION!$D$4*SIMULATION!$D$17))))</f>
        <v>1.8949946197963521</v>
      </c>
      <c r="L9016">
        <v>0.37838461751671848</v>
      </c>
      <c r="M9016">
        <f t="shared" ca="1" si="140"/>
        <v>2.6120314342042343</v>
      </c>
    </row>
    <row r="9017" spans="1:13" x14ac:dyDescent="0.25">
      <c r="A9017" s="9"/>
      <c r="H9017" s="9"/>
      <c r="J9017">
        <v>15</v>
      </c>
      <c r="K9017">
        <f ca="1">SIMULATION!$D$3*SIMULATION!$D$17/$H9002/(SIMULATION!$D$17-$I9002)*(((EXP(-$I9002*$J9017))/(1-EXP(-SIMULATION!$D$4*$I9002)))-(EXP(-SIMULATION!$D$17*$J9017)/(1-EXP(-SIMULATION!$D$4*SIMULATION!$D$17))))</f>
        <v>1.7304141567846527</v>
      </c>
      <c r="L9017">
        <v>0.40147940742457378</v>
      </c>
      <c r="M9017">
        <f t="shared" ca="1" si="140"/>
        <v>2.4251398070496486</v>
      </c>
    </row>
    <row r="9018" spans="1:13" x14ac:dyDescent="0.25">
      <c r="A9018" s="9"/>
      <c r="H9018" s="9"/>
      <c r="J9018">
        <v>16</v>
      </c>
      <c r="K9018">
        <f ca="1">SIMULATION!$D$3*SIMULATION!$D$17/$H9002/(SIMULATION!$D$17-$I9002)*(((EXP(-$I9002*$J9018))/(1-EXP(-SIMULATION!$D$4*$I9002)))-(EXP(-SIMULATION!$D$17*$J9018)/(1-EXP(-SIMULATION!$D$4*SIMULATION!$D$17))))</f>
        <v>1.5792225009965302</v>
      </c>
      <c r="L9018">
        <v>0.14767162013080143</v>
      </c>
      <c r="M9018">
        <f t="shared" ca="1" si="140"/>
        <v>1.8124288462657041</v>
      </c>
    </row>
    <row r="9019" spans="1:13" x14ac:dyDescent="0.25">
      <c r="A9019" s="9"/>
      <c r="H9019" s="9"/>
      <c r="J9019">
        <v>17</v>
      </c>
      <c r="K9019">
        <f ca="1">SIMULATION!$D$3*SIMULATION!$D$17/$H9002/(SIMULATION!$D$17-$I9002)*(((EXP(-$I9002*$J9019))/(1-EXP(-SIMULATION!$D$4*$I9002)))-(EXP(-SIMULATION!$D$17*$J9019)/(1-EXP(-SIMULATION!$D$4*SIMULATION!$D$17))))</f>
        <v>1.4406620834347172</v>
      </c>
      <c r="L9019">
        <v>0.31247039517761305</v>
      </c>
      <c r="M9019">
        <f t="shared" ca="1" si="140"/>
        <v>1.8908263339629667</v>
      </c>
    </row>
    <row r="9020" spans="1:13" x14ac:dyDescent="0.25">
      <c r="A9020" s="9"/>
      <c r="H9020" s="9"/>
      <c r="J9020">
        <v>18</v>
      </c>
      <c r="K9020">
        <f ca="1">SIMULATION!$D$3*SIMULATION!$D$17/$H9002/(SIMULATION!$D$17-$I9002)*(((EXP(-$I9002*$J9020))/(1-EXP(-SIMULATION!$D$4*$I9002)))-(EXP(-SIMULATION!$D$17*$J9020)/(1-EXP(-SIMULATION!$D$4*SIMULATION!$D$17))))</f>
        <v>1.3138884690162524</v>
      </c>
      <c r="L9020">
        <v>-0.41827876282270154</v>
      </c>
      <c r="M9020">
        <f t="shared" ca="1" si="140"/>
        <v>0.76431682570912085</v>
      </c>
    </row>
    <row r="9021" spans="1:13" x14ac:dyDescent="0.25">
      <c r="A9021" s="9"/>
      <c r="H9021" s="9"/>
      <c r="J9021">
        <v>19</v>
      </c>
      <c r="K9021">
        <f ca="1">SIMULATION!$D$3*SIMULATION!$D$17/$H9002/(SIMULATION!$D$17-$I9002)*(((EXP(-$I9002*$J9021))/(1-EXP(-SIMULATION!$D$4*$I9002)))-(EXP(-SIMULATION!$D$17*$J9021)/(1-EXP(-SIMULATION!$D$4*SIMULATION!$D$17))))</f>
        <v>1.1980333625644284</v>
      </c>
      <c r="L9021">
        <v>0.26958268804533719</v>
      </c>
      <c r="M9021">
        <f t="shared" ca="1" si="140"/>
        <v>1.5210024168125409</v>
      </c>
    </row>
    <row r="9022" spans="1:13" x14ac:dyDescent="0.25">
      <c r="A9022" s="9"/>
      <c r="H9022" s="9"/>
      <c r="J9022">
        <v>20</v>
      </c>
      <c r="K9022">
        <f ca="1">SIMULATION!$D$3*SIMULATION!$D$17/$H9002/(SIMULATION!$D$17-$I9002)*(((EXP(-$I9002*$J9022))/(1-EXP(-SIMULATION!$D$4*$I9002)))-(EXP(-SIMULATION!$D$17*$J9022)/(1-EXP(-SIMULATION!$D$4*SIMULATION!$D$17))))</f>
        <v>1.0922421664622233</v>
      </c>
      <c r="L9022">
        <v>-0.27617752138683221</v>
      </c>
      <c r="M9022">
        <f t="shared" ca="1" si="140"/>
        <v>0.79058943217450262</v>
      </c>
    </row>
    <row r="9023" spans="1:13" x14ac:dyDescent="0.25">
      <c r="A9023" s="9"/>
      <c r="H9023" s="9"/>
      <c r="J9023">
        <v>21</v>
      </c>
      <c r="K9023">
        <f ca="1">SIMULATION!$D$3*SIMULATION!$D$17/$H9002/(SIMULATION!$D$17-$I9002)*(((EXP(-$I9002*$J9023))/(1-EXP(-SIMULATION!$D$4*$I9002)))-(EXP(-SIMULATION!$D$17*$J9023)/(1-EXP(-SIMULATION!$D$4*SIMULATION!$D$17))))</f>
        <v>0.99569548008844999</v>
      </c>
      <c r="L9023">
        <v>-0.21330108396524794</v>
      </c>
      <c r="M9023">
        <f t="shared" ca="1" si="140"/>
        <v>0.78331255488628571</v>
      </c>
    </row>
    <row r="9024" spans="1:13" x14ac:dyDescent="0.25">
      <c r="A9024" s="9"/>
      <c r="H9024" s="9"/>
      <c r="J9024">
        <v>22</v>
      </c>
      <c r="K9024">
        <f ca="1">SIMULATION!$D$3*SIMULATION!$D$17/$H9002/(SIMULATION!$D$17-$I9002)*(((EXP(-$I9002*$J9024))/(1-EXP(-SIMULATION!$D$4*$I9002)))-(EXP(-SIMULATION!$D$17*$J9024)/(1-EXP(-SIMULATION!$D$4*SIMULATION!$D$17))))</f>
        <v>0.90762053633026984</v>
      </c>
      <c r="L9024">
        <v>-0.29723911501539579</v>
      </c>
      <c r="M9024">
        <f t="shared" ca="1" si="140"/>
        <v>0.63784021134166158</v>
      </c>
    </row>
    <row r="9025" spans="1:13" x14ac:dyDescent="0.25">
      <c r="A9025" s="9"/>
      <c r="H9025" s="9"/>
      <c r="J9025">
        <v>23</v>
      </c>
      <c r="K9025">
        <f ca="1">SIMULATION!$D$3*SIMULATION!$D$17/$H9002/(SIMULATION!$D$17-$I9002)*(((EXP(-$I9002*$J9025))/(1-EXP(-SIMULATION!$D$4*$I9002)))-(EXP(-SIMULATION!$D$17*$J9025)/(1-EXP(-SIMULATION!$D$4*SIMULATION!$D$17))))</f>
        <v>0.82729639693804535</v>
      </c>
      <c r="L9025">
        <v>2.3713728712117856E-4</v>
      </c>
      <c r="M9025">
        <f t="shared" ca="1" si="140"/>
        <v>0.82749257976126045</v>
      </c>
    </row>
    <row r="9026" spans="1:13" x14ac:dyDescent="0.25">
      <c r="A9026" s="9"/>
      <c r="H9026" s="9"/>
      <c r="J9026">
        <v>24</v>
      </c>
      <c r="K9026">
        <f ca="1">SIMULATION!$D$3*SIMULATION!$D$17/$H9002/(SIMULATION!$D$17-$I9002)*(((EXP(-$I9002*$J9026))/(1-EXP(-SIMULATION!$D$4*$I9002)))-(EXP(-SIMULATION!$D$17*$J9026)/(1-EXP(-SIMULATION!$D$4*SIMULATION!$D$17))))</f>
        <v>0.75405533742579745</v>
      </c>
      <c r="L9026">
        <v>0.17699959608745999</v>
      </c>
      <c r="M9026">
        <f t="shared" ca="1" si="140"/>
        <v>0.88752282757775691</v>
      </c>
    </row>
    <row r="9027" spans="1:13" x14ac:dyDescent="0.25">
      <c r="A9027" s="9">
        <v>362</v>
      </c>
      <c r="B9027" s="2">
        <f ca="1">NORMINV(RAND(),SIMULATION!D7,SIMULATION!D8)</f>
        <v>54.694234475097225</v>
      </c>
      <c r="C9027" s="2">
        <v>2</v>
      </c>
      <c r="D9027" s="2">
        <f ca="1">SIMULATION!$D$11*(1+(SIMULATION!$D$12*LN(1+$C9027)))*(1+(SIMULATION!$D$13*(($B9027/63.5)-1)))</f>
        <v>9.5841298368348191</v>
      </c>
      <c r="E9027" s="2">
        <v>-0.20691057701560742</v>
      </c>
      <c r="F9027" s="2">
        <f ca="1">D9027*(1+E9027)</f>
        <v>7.6010720021028266</v>
      </c>
      <c r="G9027" s="2">
        <v>0.5182250820479628</v>
      </c>
      <c r="H9027" s="9">
        <f>SIMULATION!$D$15*EXP($G$9027)</f>
        <v>370.65922193412052</v>
      </c>
      <c r="I9027" s="2">
        <f ca="1">$F9027/$H9027</f>
        <v>2.0506901089469752E-2</v>
      </c>
      <c r="J9027">
        <v>0</v>
      </c>
      <c r="K9027">
        <f ca="1">SIMULATION!$D$3*SIMULATION!$D$17/$H9027/(SIMULATION!$D$17-$I9027)*(((EXP(-$I9027*$J9027))/(1-EXP(-SIMULATION!$D$4*$I9027)))-(EXP(-SIMULATION!$D$17*$J9027)/(1-EXP(-SIMULATION!$D$4*SIMULATION!$D$17))))</f>
        <v>2.4463173121921487</v>
      </c>
      <c r="L9027">
        <v>-0.82618080362630797</v>
      </c>
      <c r="M9027">
        <f t="shared" ref="M9027:M9090" ca="1" si="141">$K9027*(1+$L9027)</f>
        <v>0.42521690928028955</v>
      </c>
    </row>
    <row r="9028" spans="1:13" x14ac:dyDescent="0.25">
      <c r="A9028" s="9"/>
      <c r="H9028" s="9"/>
      <c r="J9028">
        <v>1</v>
      </c>
      <c r="K9028">
        <f ca="1">SIMULATION!$D$3*SIMULATION!$D$17/$H9027/(SIMULATION!$D$17-$I9027)*(((EXP(-$I9027*$J9028))/(1-EXP(-SIMULATION!$D$4*$I9027)))-(EXP(-SIMULATION!$D$17*$J9028)/(1-EXP(-SIMULATION!$D$4*SIMULATION!$D$17))))</f>
        <v>2.9238069181063802</v>
      </c>
      <c r="L9028">
        <v>-2.4358469811985122E-2</v>
      </c>
      <c r="M9028">
        <f t="shared" ca="1" si="141"/>
        <v>2.8525874555556126</v>
      </c>
    </row>
    <row r="9029" spans="1:13" x14ac:dyDescent="0.25">
      <c r="A9029" s="9"/>
      <c r="H9029" s="9"/>
      <c r="J9029">
        <v>2</v>
      </c>
      <c r="K9029">
        <f ca="1">SIMULATION!$D$3*SIMULATION!$D$17/$H9027/(SIMULATION!$D$17-$I9027)*(((EXP(-$I9027*$J9029))/(1-EXP(-SIMULATION!$D$4*$I9027)))-(EXP(-SIMULATION!$D$17*$J9029)/(1-EXP(-SIMULATION!$D$4*SIMULATION!$D$17))))</f>
        <v>3.2022666817011101</v>
      </c>
      <c r="L9029">
        <v>0.20051098367043058</v>
      </c>
      <c r="M9029">
        <f t="shared" ca="1" si="141"/>
        <v>3.8443563240240453</v>
      </c>
    </row>
    <row r="9030" spans="1:13" x14ac:dyDescent="0.25">
      <c r="A9030" s="9"/>
      <c r="H9030" s="9"/>
      <c r="J9030">
        <v>3</v>
      </c>
      <c r="K9030">
        <f ca="1">SIMULATION!$D$3*SIMULATION!$D$17/$H9027/(SIMULATION!$D$17-$I9027)*(((EXP(-$I9027*$J9030))/(1-EXP(-SIMULATION!$D$4*$I9027)))-(EXP(-SIMULATION!$D$17*$J9030)/(1-EXP(-SIMULATION!$D$4*SIMULATION!$D$17))))</f>
        <v>3.3537420389042167</v>
      </c>
      <c r="L9030">
        <v>-1.9060315619455277E-2</v>
      </c>
      <c r="M9030">
        <f t="shared" ca="1" si="141"/>
        <v>3.2898186571364669</v>
      </c>
    </row>
    <row r="9031" spans="1:13" x14ac:dyDescent="0.25">
      <c r="A9031" s="9"/>
      <c r="H9031" s="9"/>
      <c r="J9031">
        <v>4</v>
      </c>
      <c r="K9031">
        <f ca="1">SIMULATION!$D$3*SIMULATION!$D$17/$H9027/(SIMULATION!$D$17-$I9027)*(((EXP(-$I9027*$J9031))/(1-EXP(-SIMULATION!$D$4*$I9027)))-(EXP(-SIMULATION!$D$17*$J9031)/(1-EXP(-SIMULATION!$D$4*SIMULATION!$D$17))))</f>
        <v>3.4243901125281422</v>
      </c>
      <c r="L9031">
        <v>-2.8635802648743904E-2</v>
      </c>
      <c r="M9031">
        <f t="shared" ca="1" si="141"/>
        <v>3.3263299530734765</v>
      </c>
    </row>
    <row r="9032" spans="1:13" x14ac:dyDescent="0.25">
      <c r="A9032" s="9"/>
      <c r="H9032" s="9"/>
      <c r="J9032">
        <v>5</v>
      </c>
      <c r="K9032">
        <f ca="1">SIMULATION!$D$3*SIMULATION!$D$17/$H9027/(SIMULATION!$D$17-$I9027)*(((EXP(-$I9027*$J9032))/(1-EXP(-SIMULATION!$D$4*$I9027)))-(EXP(-SIMULATION!$D$17*$J9032)/(1-EXP(-SIMULATION!$D$4*SIMULATION!$D$17))))</f>
        <v>3.4437783960860813</v>
      </c>
      <c r="L9032">
        <v>-8.6747940433753515E-2</v>
      </c>
      <c r="M9032">
        <f t="shared" ca="1" si="141"/>
        <v>3.1450377129153586</v>
      </c>
    </row>
    <row r="9033" spans="1:13" x14ac:dyDescent="0.25">
      <c r="A9033" s="9"/>
      <c r="H9033" s="9"/>
      <c r="J9033">
        <v>6</v>
      </c>
      <c r="K9033">
        <f ca="1">SIMULATION!$D$3*SIMULATION!$D$17/$H9027/(SIMULATION!$D$17-$I9027)*(((EXP(-$I9027*$J9033))/(1-EXP(-SIMULATION!$D$4*$I9027)))-(EXP(-SIMULATION!$D$17*$J9033)/(1-EXP(-SIMULATION!$D$4*SIMULATION!$D$17))))</f>
        <v>3.4308435714437118</v>
      </c>
      <c r="L9033">
        <v>-4.7735957643177028E-2</v>
      </c>
      <c r="M9033">
        <f t="shared" ca="1" si="141"/>
        <v>3.2670689680369085</v>
      </c>
    </row>
    <row r="9034" spans="1:13" x14ac:dyDescent="0.25">
      <c r="A9034" s="9"/>
      <c r="H9034" s="9"/>
      <c r="J9034">
        <v>7</v>
      </c>
      <c r="K9034">
        <f ca="1">SIMULATION!$D$3*SIMULATION!$D$17/$H9027/(SIMULATION!$D$17-$I9027)*(((EXP(-$I9027*$J9034))/(1-EXP(-SIMULATION!$D$4*$I9027)))-(EXP(-SIMULATION!$D$17*$J9034)/(1-EXP(-SIMULATION!$D$4*SIMULATION!$D$17))))</f>
        <v>3.3977100592488987</v>
      </c>
      <c r="L9034">
        <v>2.0411590839093861E-2</v>
      </c>
      <c r="M9034">
        <f t="shared" ca="1" si="141"/>
        <v>3.4670627267681606</v>
      </c>
    </row>
    <row r="9035" spans="1:13" x14ac:dyDescent="0.25">
      <c r="A9035" s="9"/>
      <c r="H9035" s="9"/>
      <c r="J9035">
        <v>8</v>
      </c>
      <c r="K9035">
        <f ca="1">SIMULATION!$D$3*SIMULATION!$D$17/$H9027/(SIMULATION!$D$17-$I9027)*(((EXP(-$I9027*$J9035))/(1-EXP(-SIMULATION!$D$4*$I9027)))-(EXP(-SIMULATION!$D$17*$J9035)/(1-EXP(-SIMULATION!$D$4*SIMULATION!$D$17))))</f>
        <v>3.3521370342612387</v>
      </c>
      <c r="L9035">
        <v>-8.1108189162587011E-2</v>
      </c>
      <c r="M9035">
        <f t="shared" ca="1" si="141"/>
        <v>3.0802512695874649</v>
      </c>
    </row>
    <row r="9036" spans="1:13" x14ac:dyDescent="0.25">
      <c r="A9036" s="9"/>
      <c r="H9036" s="9"/>
      <c r="J9036">
        <v>9</v>
      </c>
      <c r="K9036">
        <f ca="1">SIMULATION!$D$3*SIMULATION!$D$17/$H9027/(SIMULATION!$D$17-$I9027)*(((EXP(-$I9027*$J9036))/(1-EXP(-SIMULATION!$D$4*$I9027)))-(EXP(-SIMULATION!$D$17*$J9036)/(1-EXP(-SIMULATION!$D$4*SIMULATION!$D$17))))</f>
        <v>3.2990865277850379</v>
      </c>
      <c r="L9036">
        <v>4.0753765563970354E-2</v>
      </c>
      <c r="M9036">
        <f t="shared" ca="1" si="141"/>
        <v>3.4335367267136419</v>
      </c>
    </row>
    <row r="9037" spans="1:13" x14ac:dyDescent="0.25">
      <c r="A9037" s="9"/>
      <c r="H9037" s="9"/>
      <c r="J9037">
        <v>10</v>
      </c>
      <c r="K9037">
        <f ca="1">SIMULATION!$D$3*SIMULATION!$D$17/$H9027/(SIMULATION!$D$17-$I9027)*(((EXP(-$I9027*$J9037))/(1-EXP(-SIMULATION!$D$4*$I9027)))-(EXP(-SIMULATION!$D$17*$J9037)/(1-EXP(-SIMULATION!$D$4*SIMULATION!$D$17))))</f>
        <v>3.2417283014708453</v>
      </c>
      <c r="L9037">
        <v>-0.18022691322654663</v>
      </c>
      <c r="M9037">
        <f t="shared" ca="1" si="141"/>
        <v>2.6574816161776189</v>
      </c>
    </row>
    <row r="9038" spans="1:13" x14ac:dyDescent="0.25">
      <c r="A9038" s="9"/>
      <c r="H9038" s="9"/>
      <c r="J9038">
        <v>11</v>
      </c>
      <c r="K9038">
        <f ca="1">SIMULATION!$D$3*SIMULATION!$D$17/$H9027/(SIMULATION!$D$17-$I9027)*(((EXP(-$I9027*$J9038))/(1-EXP(-SIMULATION!$D$4*$I9027)))-(EXP(-SIMULATION!$D$17*$J9038)/(1-EXP(-SIMULATION!$D$4*SIMULATION!$D$17))))</f>
        <v>3.1820837906243629</v>
      </c>
      <c r="L9038">
        <v>-0.24531556275867475</v>
      </c>
      <c r="M9038">
        <f t="shared" ca="1" si="141"/>
        <v>2.4014691147820906</v>
      </c>
    </row>
    <row r="9039" spans="1:13" x14ac:dyDescent="0.25">
      <c r="A9039" s="9"/>
      <c r="H9039" s="9"/>
      <c r="J9039">
        <v>12</v>
      </c>
      <c r="K9039">
        <f ca="1">SIMULATION!$D$3*SIMULATION!$D$17/$H9027/(SIMULATION!$D$17-$I9027)*(((EXP(-$I9027*$J9039))/(1-EXP(-SIMULATION!$D$4*$I9027)))-(EXP(-SIMULATION!$D$17*$J9039)/(1-EXP(-SIMULATION!$D$4*SIMULATION!$D$17))))</f>
        <v>3.1214387545793585</v>
      </c>
      <c r="L9039">
        <v>-0.17417627845849487</v>
      </c>
      <c r="M9039">
        <f t="shared" ca="1" si="141"/>
        <v>2.577758168870607</v>
      </c>
    </row>
    <row r="9040" spans="1:13" x14ac:dyDescent="0.25">
      <c r="A9040" s="9"/>
      <c r="H9040" s="9"/>
      <c r="J9040">
        <v>13</v>
      </c>
      <c r="K9040">
        <f ca="1">SIMULATION!$D$3*SIMULATION!$D$17/$H9027/(SIMULATION!$D$17-$I9027)*(((EXP(-$I9027*$J9040))/(1-EXP(-SIMULATION!$D$4*$I9027)))-(EXP(-SIMULATION!$D$17*$J9040)/(1-EXP(-SIMULATION!$D$4*SIMULATION!$D$17))))</f>
        <v>3.0606077090261494</v>
      </c>
      <c r="L9040">
        <v>8.2766892375636128E-2</v>
      </c>
      <c r="M9040">
        <f t="shared" ca="1" si="141"/>
        <v>3.3139246978831589</v>
      </c>
    </row>
    <row r="9041" spans="1:13" x14ac:dyDescent="0.25">
      <c r="A9041" s="9"/>
      <c r="H9041" s="9"/>
      <c r="J9041">
        <v>14</v>
      </c>
      <c r="K9041">
        <f ca="1">SIMULATION!$D$3*SIMULATION!$D$17/$H9027/(SIMULATION!$D$17-$I9027)*(((EXP(-$I9027*$J9041))/(1-EXP(-SIMULATION!$D$4*$I9027)))-(EXP(-SIMULATION!$D$17*$J9041)/(1-EXP(-SIMULATION!$D$4*SIMULATION!$D$17))))</f>
        <v>3.0001033767012641</v>
      </c>
      <c r="L9041">
        <v>-0.19798781859074835</v>
      </c>
      <c r="M9041">
        <f t="shared" ca="1" si="141"/>
        <v>2.406119453601443</v>
      </c>
    </row>
    <row r="9042" spans="1:13" x14ac:dyDescent="0.25">
      <c r="A9042" s="9"/>
      <c r="H9042" s="9"/>
      <c r="J9042">
        <v>15</v>
      </c>
      <c r="K9042">
        <f ca="1">SIMULATION!$D$3*SIMULATION!$D$17/$H9027/(SIMULATION!$D$17-$I9027)*(((EXP(-$I9027*$J9042))/(1-EXP(-SIMULATION!$D$4*$I9027)))-(EXP(-SIMULATION!$D$17*$J9042)/(1-EXP(-SIMULATION!$D$4*SIMULATION!$D$17))))</f>
        <v>2.9402452716176568</v>
      </c>
      <c r="L9042">
        <v>-0.5391320079760803</v>
      </c>
      <c r="M9042">
        <f t="shared" ca="1" si="141"/>
        <v>1.3550649343882539</v>
      </c>
    </row>
    <row r="9043" spans="1:13" x14ac:dyDescent="0.25">
      <c r="A9043" s="9"/>
      <c r="H9043" s="9"/>
      <c r="J9043">
        <v>16</v>
      </c>
      <c r="K9043">
        <f ca="1">SIMULATION!$D$3*SIMULATION!$D$17/$H9027/(SIMULATION!$D$17-$I9027)*(((EXP(-$I9027*$J9043))/(1-EXP(-SIMULATION!$D$4*$I9027)))-(EXP(-SIMULATION!$D$17*$J9043)/(1-EXP(-SIMULATION!$D$4*SIMULATION!$D$17))))</f>
        <v>2.8812292786689713</v>
      </c>
      <c r="L9043">
        <v>0.11764162896554195</v>
      </c>
      <c r="M9043">
        <f t="shared" ca="1" si="141"/>
        <v>3.2201817844348026</v>
      </c>
    </row>
    <row r="9044" spans="1:13" x14ac:dyDescent="0.25">
      <c r="A9044" s="9"/>
      <c r="H9044" s="9"/>
      <c r="J9044">
        <v>17</v>
      </c>
      <c r="K9044">
        <f ca="1">SIMULATION!$D$3*SIMULATION!$D$17/$H9027/(SIMULATION!$D$17-$I9027)*(((EXP(-$I9027*$J9044))/(1-EXP(-SIMULATION!$D$4*$I9027)))-(EXP(-SIMULATION!$D$17*$J9044)/(1-EXP(-SIMULATION!$D$4*SIMULATION!$D$17))))</f>
        <v>2.8231722381998936</v>
      </c>
      <c r="L9044">
        <v>0.37197489146955193</v>
      </c>
      <c r="M9044">
        <f t="shared" ca="1" si="141"/>
        <v>3.8733214251041512</v>
      </c>
    </row>
    <row r="9045" spans="1:13" x14ac:dyDescent="0.25">
      <c r="A9045" s="9"/>
      <c r="H9045" s="9"/>
      <c r="J9045">
        <v>18</v>
      </c>
      <c r="K9045">
        <f ca="1">SIMULATION!$D$3*SIMULATION!$D$17/$H9027/(SIMULATION!$D$17-$I9027)*(((EXP(-$I9027*$J9045))/(1-EXP(-SIMULATION!$D$4*$I9027)))-(EXP(-SIMULATION!$D$17*$J9045)/(1-EXP(-SIMULATION!$D$4*SIMULATION!$D$17))))</f>
        <v>2.7661405132276795</v>
      </c>
      <c r="L9045">
        <v>-0.33641825098451894</v>
      </c>
      <c r="M9045">
        <f t="shared" ca="1" si="141"/>
        <v>1.8355603597902039</v>
      </c>
    </row>
    <row r="9046" spans="1:13" x14ac:dyDescent="0.25">
      <c r="A9046" s="9"/>
      <c r="H9046" s="9"/>
      <c r="J9046">
        <v>19</v>
      </c>
      <c r="K9046">
        <f ca="1">SIMULATION!$D$3*SIMULATION!$D$17/$H9027/(SIMULATION!$D$17-$I9027)*(((EXP(-$I9027*$J9046))/(1-EXP(-SIMULATION!$D$4*$I9027)))-(EXP(-SIMULATION!$D$17*$J9046)/(1-EXP(-SIMULATION!$D$4*SIMULATION!$D$17))))</f>
        <v>2.7101682924318786</v>
      </c>
      <c r="L9046">
        <v>-8.0357112983149834E-2</v>
      </c>
      <c r="M9046">
        <f t="shared" ca="1" si="141"/>
        <v>2.49238699275358</v>
      </c>
    </row>
    <row r="9047" spans="1:13" x14ac:dyDescent="0.25">
      <c r="A9047" s="9"/>
      <c r="H9047" s="9"/>
      <c r="J9047">
        <v>20</v>
      </c>
      <c r="K9047">
        <f ca="1">SIMULATION!$D$3*SIMULATION!$D$17/$H9027/(SIMULATION!$D$17-$I9027)*(((EXP(-$I9027*$J9047))/(1-EXP(-SIMULATION!$D$4*$I9027)))-(EXP(-SIMULATION!$D$17*$J9047)/(1-EXP(-SIMULATION!$D$4*SIMULATION!$D$17))))</f>
        <v>2.6552693156478013</v>
      </c>
      <c r="L9047">
        <v>0.32538091530043539</v>
      </c>
      <c r="M9047">
        <f t="shared" ca="1" si="141"/>
        <v>3.5192432759424439</v>
      </c>
    </row>
    <row r="9048" spans="1:13" x14ac:dyDescent="0.25">
      <c r="A9048" s="9"/>
      <c r="H9048" s="9"/>
      <c r="J9048">
        <v>21</v>
      </c>
      <c r="K9048">
        <f ca="1">SIMULATION!$D$3*SIMULATION!$D$17/$H9027/(SIMULATION!$D$17-$I9027)*(((EXP(-$I9027*$J9048))/(1-EXP(-SIMULATION!$D$4*$I9027)))-(EXP(-SIMULATION!$D$17*$J9048)/(1-EXP(-SIMULATION!$D$4*SIMULATION!$D$17))))</f>
        <v>2.60144438441188</v>
      </c>
      <c r="L9048">
        <v>8.8101595279187539E-2</v>
      </c>
      <c r="M9048">
        <f t="shared" ca="1" si="141"/>
        <v>2.8306357847086505</v>
      </c>
    </row>
    <row r="9049" spans="1:13" x14ac:dyDescent="0.25">
      <c r="A9049" s="9"/>
      <c r="H9049" s="9"/>
      <c r="J9049">
        <v>22</v>
      </c>
      <c r="K9049">
        <f ca="1">SIMULATION!$D$3*SIMULATION!$D$17/$H9027/(SIMULATION!$D$17-$I9027)*(((EXP(-$I9027*$J9049))/(1-EXP(-SIMULATION!$D$4*$I9027)))-(EXP(-SIMULATION!$D$17*$J9049)/(1-EXP(-SIMULATION!$D$4*SIMULATION!$D$17))))</f>
        <v>2.5486861715357048</v>
      </c>
      <c r="L9049">
        <v>-0.30452594076772854</v>
      </c>
      <c r="M9049">
        <f t="shared" ca="1" si="141"/>
        <v>1.7725451174270939</v>
      </c>
    </row>
    <row r="9050" spans="1:13" x14ac:dyDescent="0.25">
      <c r="A9050" s="9"/>
      <c r="H9050" s="9"/>
      <c r="J9050">
        <v>23</v>
      </c>
      <c r="K9050">
        <f ca="1">SIMULATION!$D$3*SIMULATION!$D$17/$H9027/(SIMULATION!$D$17-$I9027)*(((EXP(-$I9027*$J9050))/(1-EXP(-SIMULATION!$D$4*$I9027)))-(EXP(-SIMULATION!$D$17*$J9050)/(1-EXP(-SIMULATION!$D$4*SIMULATION!$D$17))))</f>
        <v>2.4969822999003748</v>
      </c>
      <c r="L9050">
        <v>-0.40874815331040182</v>
      </c>
      <c r="M9050">
        <f t="shared" ca="1" si="141"/>
        <v>1.4763453959673367</v>
      </c>
    </row>
    <row r="9051" spans="1:13" x14ac:dyDescent="0.25">
      <c r="A9051" s="9"/>
      <c r="H9051" s="9"/>
      <c r="J9051">
        <v>24</v>
      </c>
      <c r="K9051">
        <f ca="1">SIMULATION!$D$3*SIMULATION!$D$17/$H9027/(SIMULATION!$D$17-$I9027)*(((EXP(-$I9027*$J9051))/(1-EXP(-SIMULATION!$D$4*$I9027)))-(EXP(-SIMULATION!$D$17*$J9051)/(1-EXP(-SIMULATION!$D$4*SIMULATION!$D$17))))</f>
        <v>2.4463173121921487</v>
      </c>
      <c r="L9051">
        <v>0.24973627206928739</v>
      </c>
      <c r="M9051">
        <f t="shared" ca="1" si="141"/>
        <v>3.0572514780375752</v>
      </c>
    </row>
    <row r="9052" spans="1:13" x14ac:dyDescent="0.25">
      <c r="A9052" s="9">
        <v>363</v>
      </c>
      <c r="B9052" s="2">
        <f ca="1">NORMINV(RAND(),SIMULATION!D7,SIMULATION!D8)</f>
        <v>63.811445533295682</v>
      </c>
      <c r="C9052" s="2">
        <v>2</v>
      </c>
      <c r="D9052" s="2">
        <f ca="1">SIMULATION!$D$11*(1+(SIMULATION!$D$12*LN(1+$C9052)))*(1+(SIMULATION!$D$13*(($B9052/63.5)-1)))</f>
        <v>10.261189768458202</v>
      </c>
      <c r="E9052" s="2">
        <v>5.4713598258851248E-2</v>
      </c>
      <c r="F9052" s="2">
        <f ca="1">D9052*(1+E9052)</f>
        <v>10.82261638310746</v>
      </c>
      <c r="G9052" s="2">
        <v>0.28833405408197771</v>
      </c>
      <c r="H9052" s="9">
        <f>SIMULATION!$D$15*EXP($G$9052)</f>
        <v>294.53330104858611</v>
      </c>
      <c r="I9052" s="2">
        <f ca="1">$F9052/$H9052</f>
        <v>3.674496684951141E-2</v>
      </c>
      <c r="J9052">
        <v>0</v>
      </c>
      <c r="K9052">
        <f ca="1">SIMULATION!$D$3*SIMULATION!$D$17/$H9052/(SIMULATION!$D$17-$I9052)*(((EXP(-$I9052*$J9052))/(1-EXP(-SIMULATION!$D$4*$I9052)))-(EXP(-SIMULATION!$D$17*$J9052)/(1-EXP(-SIMULATION!$D$4*SIMULATION!$D$17))))</f>
        <v>1.4379799138209883</v>
      </c>
      <c r="L9052">
        <v>-0.34783717564846478</v>
      </c>
      <c r="M9052">
        <f t="shared" ca="1" si="141"/>
        <v>0.93779704195827285</v>
      </c>
    </row>
    <row r="9053" spans="1:13" x14ac:dyDescent="0.25">
      <c r="A9053" s="9"/>
      <c r="H9053" s="9"/>
      <c r="J9053">
        <v>1</v>
      </c>
      <c r="K9053">
        <f ca="1">SIMULATION!$D$3*SIMULATION!$D$17/$H9052/(SIMULATION!$D$17-$I9052)*(((EXP(-$I9052*$J9053))/(1-EXP(-SIMULATION!$D$4*$I9052)))-(EXP(-SIMULATION!$D$17*$J9053)/(1-EXP(-SIMULATION!$D$4*SIMULATION!$D$17))))</f>
        <v>2.0437590523957985</v>
      </c>
      <c r="L9053">
        <v>-0.37205999934721296</v>
      </c>
      <c r="M9053">
        <f t="shared" ca="1" si="141"/>
        <v>1.2833580606955572</v>
      </c>
    </row>
    <row r="9054" spans="1:13" x14ac:dyDescent="0.25">
      <c r="A9054" s="9"/>
      <c r="H9054" s="9"/>
      <c r="J9054">
        <v>2</v>
      </c>
      <c r="K9054">
        <f ca="1">SIMULATION!$D$3*SIMULATION!$D$17/$H9052/(SIMULATION!$D$17-$I9052)*(((EXP(-$I9052*$J9054))/(1-EXP(-SIMULATION!$D$4*$I9052)))-(EXP(-SIMULATION!$D$17*$J9054)/(1-EXP(-SIMULATION!$D$4*SIMULATION!$D$17))))</f>
        <v>2.3914678235998483</v>
      </c>
      <c r="L9054">
        <v>-0.14975592971597698</v>
      </c>
      <c r="M9054">
        <f t="shared" ca="1" si="141"/>
        <v>2.033331336290809</v>
      </c>
    </row>
    <row r="9055" spans="1:13" x14ac:dyDescent="0.25">
      <c r="A9055" s="9"/>
      <c r="H9055" s="9"/>
      <c r="J9055">
        <v>3</v>
      </c>
      <c r="K9055">
        <f ca="1">SIMULATION!$D$3*SIMULATION!$D$17/$H9052/(SIMULATION!$D$17-$I9052)*(((EXP(-$I9052*$J9055))/(1-EXP(-SIMULATION!$D$4*$I9052)))-(EXP(-SIMULATION!$D$17*$J9055)/(1-EXP(-SIMULATION!$D$4*SIMULATION!$D$17))))</f>
        <v>2.5752596106569641</v>
      </c>
      <c r="L9055">
        <v>-0.30290817837849615</v>
      </c>
      <c r="M9055">
        <f t="shared" ca="1" si="141"/>
        <v>1.7951924131411479</v>
      </c>
    </row>
    <row r="9056" spans="1:13" x14ac:dyDescent="0.25">
      <c r="A9056" s="9"/>
      <c r="H9056" s="9"/>
      <c r="J9056">
        <v>4</v>
      </c>
      <c r="K9056">
        <f ca="1">SIMULATION!$D$3*SIMULATION!$D$17/$H9052/(SIMULATION!$D$17-$I9052)*(((EXP(-$I9052*$J9056))/(1-EXP(-SIMULATION!$D$4*$I9052)))-(EXP(-SIMULATION!$D$17*$J9056)/(1-EXP(-SIMULATION!$D$4*SIMULATION!$D$17))))</f>
        <v>2.6554174853751067</v>
      </c>
      <c r="L9056">
        <v>-5.2524706717011628E-2</v>
      </c>
      <c r="M9056">
        <f t="shared" ca="1" si="141"/>
        <v>2.5159424607445549</v>
      </c>
    </row>
    <row r="9057" spans="1:13" x14ac:dyDescent="0.25">
      <c r="A9057" s="9"/>
      <c r="H9057" s="9"/>
      <c r="J9057">
        <v>5</v>
      </c>
      <c r="K9057">
        <f ca="1">SIMULATION!$D$3*SIMULATION!$D$17/$H9052/(SIMULATION!$D$17-$I9052)*(((EXP(-$I9052*$J9057))/(1-EXP(-SIMULATION!$D$4*$I9052)))-(EXP(-SIMULATION!$D$17*$J9057)/(1-EXP(-SIMULATION!$D$4*SIMULATION!$D$17))))</f>
        <v>2.6705215031502569</v>
      </c>
      <c r="L9057">
        <v>3.3636956204634909E-2</v>
      </c>
      <c r="M9057">
        <f t="shared" ca="1" si="141"/>
        <v>2.7603497179952576</v>
      </c>
    </row>
    <row r="9058" spans="1:13" x14ac:dyDescent="0.25">
      <c r="A9058" s="9"/>
      <c r="H9058" s="9"/>
      <c r="J9058">
        <v>6</v>
      </c>
      <c r="K9058">
        <f ca="1">SIMULATION!$D$3*SIMULATION!$D$17/$H9052/(SIMULATION!$D$17-$I9052)*(((EXP(-$I9052*$J9058))/(1-EXP(-SIMULATION!$D$4*$I9052)))-(EXP(-SIMULATION!$D$17*$J9058)/(1-EXP(-SIMULATION!$D$4*SIMULATION!$D$17))))</f>
        <v>2.6452457323804377</v>
      </c>
      <c r="L9058">
        <v>0.34361003503089438</v>
      </c>
      <c r="M9058">
        <f t="shared" ca="1" si="141"/>
        <v>3.554178711149004</v>
      </c>
    </row>
    <row r="9059" spans="1:13" x14ac:dyDescent="0.25">
      <c r="A9059" s="9"/>
      <c r="H9059" s="9"/>
      <c r="J9059">
        <v>7</v>
      </c>
      <c r="K9059">
        <f ca="1">SIMULATION!$D$3*SIMULATION!$D$17/$H9052/(SIMULATION!$D$17-$I9052)*(((EXP(-$I9052*$J9059))/(1-EXP(-SIMULATION!$D$4*$I9052)))-(EXP(-SIMULATION!$D$17*$J9059)/(1-EXP(-SIMULATION!$D$4*SIMULATION!$D$17))))</f>
        <v>2.5953547140719357</v>
      </c>
      <c r="L9059">
        <v>0.10062096015769906</v>
      </c>
      <c r="M9059">
        <f t="shared" ca="1" si="141"/>
        <v>2.8565017973516644</v>
      </c>
    </row>
    <row r="9060" spans="1:13" x14ac:dyDescent="0.25">
      <c r="A9060" s="9"/>
      <c r="H9060" s="9"/>
      <c r="J9060">
        <v>8</v>
      </c>
      <c r="K9060">
        <f ca="1">SIMULATION!$D$3*SIMULATION!$D$17/$H9052/(SIMULATION!$D$17-$I9052)*(((EXP(-$I9052*$J9060))/(1-EXP(-SIMULATION!$D$4*$I9052)))-(EXP(-SIMULATION!$D$17*$J9060)/(1-EXP(-SIMULATION!$D$4*SIMULATION!$D$17))))</f>
        <v>2.5309052507115575</v>
      </c>
      <c r="L9060">
        <v>-0.2028706644488959</v>
      </c>
      <c r="M9060">
        <f t="shared" ca="1" si="141"/>
        <v>2.0174588208425042</v>
      </c>
    </row>
    <row r="9061" spans="1:13" x14ac:dyDescent="0.25">
      <c r="A9061" s="9"/>
      <c r="H9061" s="9"/>
      <c r="J9061">
        <v>9</v>
      </c>
      <c r="K9061">
        <f ca="1">SIMULATION!$D$3*SIMULATION!$D$17/$H9052/(SIMULATION!$D$17-$I9052)*(((EXP(-$I9052*$J9061))/(1-EXP(-SIMULATION!$D$4*$I9052)))-(EXP(-SIMULATION!$D$17*$J9061)/(1-EXP(-SIMULATION!$D$4*SIMULATION!$D$17))))</f>
        <v>2.4582981288645964</v>
      </c>
      <c r="L9061">
        <v>-6.9680408410563013E-2</v>
      </c>
      <c r="M9061">
        <f t="shared" ca="1" si="141"/>
        <v>2.2870029112503887</v>
      </c>
    </row>
    <row r="9062" spans="1:13" x14ac:dyDescent="0.25">
      <c r="A9062" s="9"/>
      <c r="H9062" s="9"/>
      <c r="J9062">
        <v>10</v>
      </c>
      <c r="K9062">
        <f ca="1">SIMULATION!$D$3*SIMULATION!$D$17/$H9052/(SIMULATION!$D$17-$I9052)*(((EXP(-$I9052*$J9062))/(1-EXP(-SIMULATION!$D$4*$I9052)))-(EXP(-SIMULATION!$D$17*$J9062)/(1-EXP(-SIMULATION!$D$4*SIMULATION!$D$17))))</f>
        <v>2.3815928536017736</v>
      </c>
      <c r="L9062">
        <v>0.20974823323264941</v>
      </c>
      <c r="M9062">
        <f t="shared" ca="1" si="141"/>
        <v>2.8811277469242498</v>
      </c>
    </row>
    <row r="9063" spans="1:13" x14ac:dyDescent="0.25">
      <c r="A9063" s="9"/>
      <c r="H9063" s="9"/>
      <c r="J9063">
        <v>11</v>
      </c>
      <c r="K9063">
        <f ca="1">SIMULATION!$D$3*SIMULATION!$D$17/$H9052/(SIMULATION!$D$17-$I9052)*(((EXP(-$I9052*$J9063))/(1-EXP(-SIMULATION!$D$4*$I9052)))-(EXP(-SIMULATION!$D$17*$J9063)/(1-EXP(-SIMULATION!$D$4*SIMULATION!$D$17))))</f>
        <v>2.3033501051516216</v>
      </c>
      <c r="L9063">
        <v>0.40765006731268649</v>
      </c>
      <c r="M9063">
        <f t="shared" ca="1" si="141"/>
        <v>3.2423109305613633</v>
      </c>
    </row>
    <row r="9064" spans="1:13" x14ac:dyDescent="0.25">
      <c r="A9064" s="9"/>
      <c r="H9064" s="9"/>
      <c r="J9064">
        <v>12</v>
      </c>
      <c r="K9064">
        <f ca="1">SIMULATION!$D$3*SIMULATION!$D$17/$H9052/(SIMULATION!$D$17-$I9052)*(((EXP(-$I9052*$J9064))/(1-EXP(-SIMULATION!$D$4*$I9052)))-(EXP(-SIMULATION!$D$17*$J9064)/(1-EXP(-SIMULATION!$D$4*SIMULATION!$D$17))))</f>
        <v>2.225171550549419</v>
      </c>
      <c r="L9064">
        <v>0.23843529944133396</v>
      </c>
      <c r="M9064">
        <f t="shared" ca="1" si="141"/>
        <v>2.7557309955130069</v>
      </c>
    </row>
    <row r="9065" spans="1:13" x14ac:dyDescent="0.25">
      <c r="A9065" s="9"/>
      <c r="H9065" s="9"/>
      <c r="J9065">
        <v>13</v>
      </c>
      <c r="K9065">
        <f ca="1">SIMULATION!$D$3*SIMULATION!$D$17/$H9052/(SIMULATION!$D$17-$I9052)*(((EXP(-$I9052*$J9065))/(1-EXP(-SIMULATION!$D$4*$I9052)))-(EXP(-SIMULATION!$D$17*$J9065)/(1-EXP(-SIMULATION!$D$4*SIMULATION!$D$17))))</f>
        <v>2.1480457150061065</v>
      </c>
      <c r="L9065">
        <v>7.2522113428256291E-2</v>
      </c>
      <c r="M9065">
        <f t="shared" ca="1" si="141"/>
        <v>2.3038265299988594</v>
      </c>
    </row>
    <row r="9066" spans="1:13" x14ac:dyDescent="0.25">
      <c r="A9066" s="9"/>
      <c r="H9066" s="9"/>
      <c r="J9066">
        <v>14</v>
      </c>
      <c r="K9066">
        <f ca="1">SIMULATION!$D$3*SIMULATION!$D$17/$H9052/(SIMULATION!$D$17-$I9052)*(((EXP(-$I9052*$J9066))/(1-EXP(-SIMULATION!$D$4*$I9052)))-(EXP(-SIMULATION!$D$17*$J9066)/(1-EXP(-SIMULATION!$D$4*SIMULATION!$D$17))))</f>
        <v>2.0725695735512573</v>
      </c>
      <c r="L9066">
        <v>8.6467825981365265E-2</v>
      </c>
      <c r="M9066">
        <f t="shared" ca="1" si="141"/>
        <v>2.2517801587713602</v>
      </c>
    </row>
    <row r="9067" spans="1:13" x14ac:dyDescent="0.25">
      <c r="A9067" s="9"/>
      <c r="H9067" s="9"/>
      <c r="J9067">
        <v>15</v>
      </c>
      <c r="K9067">
        <f ca="1">SIMULATION!$D$3*SIMULATION!$D$17/$H9052/(SIMULATION!$D$17-$I9052)*(((EXP(-$I9052*$J9067))/(1-EXP(-SIMULATION!$D$4*$I9052)))-(EXP(-SIMULATION!$D$17*$J9067)/(1-EXP(-SIMULATION!$D$4*SIMULATION!$D$17))))</f>
        <v>1.99909050305518</v>
      </c>
      <c r="L9067">
        <v>-0.1694051687184383</v>
      </c>
      <c r="M9067">
        <f t="shared" ca="1" si="141"/>
        <v>1.6604342391016893</v>
      </c>
    </row>
    <row r="9068" spans="1:13" x14ac:dyDescent="0.25">
      <c r="A9068" s="9"/>
      <c r="H9068" s="9"/>
      <c r="J9068">
        <v>16</v>
      </c>
      <c r="K9068">
        <f ca="1">SIMULATION!$D$3*SIMULATION!$D$17/$H9052/(SIMULATION!$D$17-$I9052)*(((EXP(-$I9052*$J9068))/(1-EXP(-SIMULATION!$D$4*$I9052)))-(EXP(-SIMULATION!$D$17*$J9068)/(1-EXP(-SIMULATION!$D$4*SIMULATION!$D$17))))</f>
        <v>1.927797201026658</v>
      </c>
      <c r="L9068">
        <v>-6.5943648850583889E-2</v>
      </c>
      <c r="M9068">
        <f t="shared" ca="1" si="141"/>
        <v>1.8006712193470176</v>
      </c>
    </row>
    <row r="9069" spans="1:13" x14ac:dyDescent="0.25">
      <c r="A9069" s="9"/>
      <c r="H9069" s="9"/>
      <c r="J9069">
        <v>17</v>
      </c>
      <c r="K9069">
        <f ca="1">SIMULATION!$D$3*SIMULATION!$D$17/$H9052/(SIMULATION!$D$17-$I9052)*(((EXP(-$I9052*$J9069))/(1-EXP(-SIMULATION!$D$4*$I9052)))-(EXP(-SIMULATION!$D$17*$J9069)/(1-EXP(-SIMULATION!$D$4*SIMULATION!$D$17))))</f>
        <v>1.8587779027954658</v>
      </c>
      <c r="L9069">
        <v>-0.22149712929858159</v>
      </c>
      <c r="M9069">
        <f t="shared" ca="1" si="141"/>
        <v>1.4470639333226323</v>
      </c>
    </row>
    <row r="9070" spans="1:13" x14ac:dyDescent="0.25">
      <c r="A9070" s="9"/>
      <c r="H9070" s="9"/>
      <c r="J9070">
        <v>18</v>
      </c>
      <c r="K9070">
        <f ca="1">SIMULATION!$D$3*SIMULATION!$D$17/$H9052/(SIMULATION!$D$17-$I9052)*(((EXP(-$I9052*$J9070))/(1-EXP(-SIMULATION!$D$4*$I9052)))-(EXP(-SIMULATION!$D$17*$J9070)/(1-EXP(-SIMULATION!$D$4*SIMULATION!$D$17))))</f>
        <v>1.7920576443580216</v>
      </c>
      <c r="L9070">
        <v>0.27585646574465328</v>
      </c>
      <c r="M9070">
        <f t="shared" ca="1" si="141"/>
        <v>2.2864083325413143</v>
      </c>
    </row>
    <row r="9071" spans="1:13" x14ac:dyDescent="0.25">
      <c r="A9071" s="9"/>
      <c r="H9071" s="9"/>
      <c r="J9071">
        <v>19</v>
      </c>
      <c r="K9071">
        <f ca="1">SIMULATION!$D$3*SIMULATION!$D$17/$H9052/(SIMULATION!$D$17-$I9052)*(((EXP(-$I9052*$J9071))/(1-EXP(-SIMULATION!$D$4*$I9052)))-(EXP(-SIMULATION!$D$17*$J9071)/(1-EXP(-SIMULATION!$D$4*SIMULATION!$D$17))))</f>
        <v>1.7276220987677047</v>
      </c>
      <c r="L9071">
        <v>0.18247897576865954</v>
      </c>
      <c r="M9071">
        <f t="shared" ca="1" si="141"/>
        <v>2.0428768098661374</v>
      </c>
    </row>
    <row r="9072" spans="1:13" x14ac:dyDescent="0.25">
      <c r="A9072" s="9"/>
      <c r="H9072" s="9"/>
      <c r="J9072">
        <v>20</v>
      </c>
      <c r="K9072">
        <f ca="1">SIMULATION!$D$3*SIMULATION!$D$17/$H9052/(SIMULATION!$D$17-$I9052)*(((EXP(-$I9052*$J9072))/(1-EXP(-SIMULATION!$D$4*$I9052)))-(EXP(-SIMULATION!$D$17*$J9072)/(1-EXP(-SIMULATION!$D$4*SIMULATION!$D$17))))</f>
        <v>1.6654328100616209</v>
      </c>
      <c r="L9072">
        <v>0.26181843567161062</v>
      </c>
      <c r="M9072">
        <f t="shared" ca="1" si="141"/>
        <v>2.1014738231081291</v>
      </c>
    </row>
    <row r="9073" spans="1:13" x14ac:dyDescent="0.25">
      <c r="A9073" s="9"/>
      <c r="H9073" s="9"/>
      <c r="J9073">
        <v>21</v>
      </c>
      <c r="K9073">
        <f ca="1">SIMULATION!$D$3*SIMULATION!$D$17/$H9052/(SIMULATION!$D$17-$I9052)*(((EXP(-$I9052*$J9073))/(1-EXP(-SIMULATION!$D$4*$I9052)))-(EXP(-SIMULATION!$D$17*$J9073)/(1-EXP(-SIMULATION!$D$4*SIMULATION!$D$17))))</f>
        <v>1.6054369159994837</v>
      </c>
      <c r="L9073">
        <v>9.0581120040411342E-2</v>
      </c>
      <c r="M9073">
        <f t="shared" ca="1" si="141"/>
        <v>1.7508591900049408</v>
      </c>
    </row>
    <row r="9074" spans="1:13" x14ac:dyDescent="0.25">
      <c r="A9074" s="9"/>
      <c r="H9074" s="9"/>
      <c r="J9074">
        <v>22</v>
      </c>
      <c r="K9074">
        <f ca="1">SIMULATION!$D$3*SIMULATION!$D$17/$H9052/(SIMULATION!$D$17-$I9052)*(((EXP(-$I9052*$J9074))/(1-EXP(-SIMULATION!$D$4*$I9052)))-(EXP(-SIMULATION!$D$17*$J9074)/(1-EXP(-SIMULATION!$D$4*SIMULATION!$D$17))))</f>
        <v>1.5475733405257168</v>
      </c>
      <c r="L9074">
        <v>0.20472242233982238</v>
      </c>
      <c r="M9074">
        <f t="shared" ca="1" si="141"/>
        <v>1.8643963035466722</v>
      </c>
    </row>
    <row r="9075" spans="1:13" x14ac:dyDescent="0.25">
      <c r="A9075" s="9"/>
      <c r="H9075" s="9"/>
      <c r="J9075">
        <v>23</v>
      </c>
      <c r="K9075">
        <f ca="1">SIMULATION!$D$3*SIMULATION!$D$17/$H9052/(SIMULATION!$D$17-$I9052)*(((EXP(-$I9052*$J9075))/(1-EXP(-SIMULATION!$D$4*$I9052)))-(EXP(-SIMULATION!$D$17*$J9075)/(1-EXP(-SIMULATION!$D$4*SIMULATION!$D$17))))</f>
        <v>1.491776725319252</v>
      </c>
      <c r="L9075">
        <v>0.11040951989707776</v>
      </c>
      <c r="M9075">
        <f t="shared" ca="1" si="141"/>
        <v>1.6564830773553856</v>
      </c>
    </row>
    <row r="9076" spans="1:13" x14ac:dyDescent="0.25">
      <c r="A9076" s="9"/>
      <c r="H9076" s="9"/>
      <c r="J9076">
        <v>24</v>
      </c>
      <c r="K9076">
        <f ca="1">SIMULATION!$D$3*SIMULATION!$D$17/$H9052/(SIMULATION!$D$17-$I9052)*(((EXP(-$I9052*$J9076))/(1-EXP(-SIMULATION!$D$4*$I9052)))-(EXP(-SIMULATION!$D$17*$J9076)/(1-EXP(-SIMULATION!$D$4*SIMULATION!$D$17))))</f>
        <v>1.4379799138209886</v>
      </c>
      <c r="L9076">
        <v>-0.18174742645657305</v>
      </c>
      <c r="M9076">
        <f t="shared" ca="1" si="141"/>
        <v>1.1766307651877792</v>
      </c>
    </row>
    <row r="9077" spans="1:13" x14ac:dyDescent="0.25">
      <c r="A9077" s="9">
        <v>364</v>
      </c>
      <c r="B9077" s="2">
        <f ca="1">NORMINV(RAND(),SIMULATION!D7,SIMULATION!D8)</f>
        <v>60.364723168041984</v>
      </c>
      <c r="C9077" s="2">
        <v>2</v>
      </c>
      <c r="D9077" s="2">
        <f ca="1">SIMULATION!$D$11*(1+(SIMULATION!$D$12*LN(1+$C9077)))*(1+(SIMULATION!$D$13*(($B9077/63.5)-1)))</f>
        <v>10.005230177959858</v>
      </c>
      <c r="E9077" s="2">
        <v>0.13371181951769912</v>
      </c>
      <c r="F9077" s="2">
        <f ca="1">D9077*(1+E9077)</f>
        <v>11.343047709748264</v>
      </c>
      <c r="G9077" s="2">
        <v>1.0550706254046305</v>
      </c>
      <c r="H9077" s="9">
        <f>SIMULATION!$D$15*EXP($G$9077)</f>
        <v>634.05052556830174</v>
      </c>
      <c r="I9077" s="2">
        <f ca="1">$F9077/$H9077</f>
        <v>1.7889816745410708E-2</v>
      </c>
      <c r="J9077">
        <v>0</v>
      </c>
      <c r="K9077">
        <f ca="1">SIMULATION!$D$3*SIMULATION!$D$17/$H9077/(SIMULATION!$D$17-$I9077)*(((EXP(-$I9077*$J9077))/(1-EXP(-SIMULATION!$D$4*$I9077)))-(EXP(-SIMULATION!$D$17*$J9077)/(1-EXP(-SIMULATION!$D$4*SIMULATION!$D$17))))</f>
        <v>1.6852808504998231</v>
      </c>
      <c r="L9077">
        <v>-0.30036598604864423</v>
      </c>
      <c r="M9077">
        <f t="shared" ca="1" si="141"/>
        <v>1.1790798060705459</v>
      </c>
    </row>
    <row r="9078" spans="1:13" x14ac:dyDescent="0.25">
      <c r="A9078" s="9"/>
      <c r="H9078" s="9"/>
      <c r="J9078">
        <v>1</v>
      </c>
      <c r="K9078">
        <f ca="1">SIMULATION!$D$3*SIMULATION!$D$17/$H9077/(SIMULATION!$D$17-$I9077)*(((EXP(-$I9077*$J9078))/(1-EXP(-SIMULATION!$D$4*$I9077)))-(EXP(-SIMULATION!$D$17*$J9078)/(1-EXP(-SIMULATION!$D$4*SIMULATION!$D$17))))</f>
        <v>1.9639950954441547</v>
      </c>
      <c r="L9078">
        <v>-0.3039238194780311</v>
      </c>
      <c r="M9078">
        <f t="shared" ca="1" si="141"/>
        <v>1.3670902046006468</v>
      </c>
    </row>
    <row r="9079" spans="1:13" x14ac:dyDescent="0.25">
      <c r="A9079" s="9"/>
      <c r="H9079" s="9"/>
      <c r="J9079">
        <v>2</v>
      </c>
      <c r="K9079">
        <f ca="1">SIMULATION!$D$3*SIMULATION!$D$17/$H9077/(SIMULATION!$D$17-$I9077)*(((EXP(-$I9077*$J9079))/(1-EXP(-SIMULATION!$D$4*$I9077)))-(EXP(-SIMULATION!$D$17*$J9079)/(1-EXP(-SIMULATION!$D$4*SIMULATION!$D$17))))</f>
        <v>2.1269275071989333</v>
      </c>
      <c r="L9079">
        <v>-0.29556063378881847</v>
      </c>
      <c r="M9079">
        <f t="shared" ca="1" si="141"/>
        <v>1.4982914651483448</v>
      </c>
    </row>
    <row r="9080" spans="1:13" x14ac:dyDescent="0.25">
      <c r="A9080" s="9"/>
      <c r="H9080" s="9"/>
      <c r="J9080">
        <v>3</v>
      </c>
      <c r="K9080">
        <f ca="1">SIMULATION!$D$3*SIMULATION!$D$17/$H9077/(SIMULATION!$D$17-$I9077)*(((EXP(-$I9077*$J9080))/(1-EXP(-SIMULATION!$D$4*$I9077)))-(EXP(-SIMULATION!$D$17*$J9080)/(1-EXP(-SIMULATION!$D$4*SIMULATION!$D$17))))</f>
        <v>2.2159420290489997</v>
      </c>
      <c r="L9080">
        <v>-0.13318290331551585</v>
      </c>
      <c r="M9080">
        <f t="shared" ca="1" si="141"/>
        <v>1.9208164360413789</v>
      </c>
    </row>
    <row r="9081" spans="1:13" x14ac:dyDescent="0.25">
      <c r="A9081" s="9"/>
      <c r="H9081" s="9"/>
      <c r="J9081">
        <v>4</v>
      </c>
      <c r="K9081">
        <f ca="1">SIMULATION!$D$3*SIMULATION!$D$17/$H9077/(SIMULATION!$D$17-$I9077)*(((EXP(-$I9077*$J9081))/(1-EXP(-SIMULATION!$D$4*$I9077)))-(EXP(-SIMULATION!$D$17*$J9081)/(1-EXP(-SIMULATION!$D$4*SIMULATION!$D$17))))</f>
        <v>2.2578611644217466</v>
      </c>
      <c r="L9081">
        <v>0.11019033766747342</v>
      </c>
      <c r="M9081">
        <f t="shared" ca="1" si="141"/>
        <v>2.5066556485356535</v>
      </c>
    </row>
    <row r="9082" spans="1:13" x14ac:dyDescent="0.25">
      <c r="A9082" s="9"/>
      <c r="H9082" s="9"/>
      <c r="J9082">
        <v>5</v>
      </c>
      <c r="K9082">
        <f ca="1">SIMULATION!$D$3*SIMULATION!$D$17/$H9077/(SIMULATION!$D$17-$I9077)*(((EXP(-$I9077*$J9082))/(1-EXP(-SIMULATION!$D$4*$I9077)))-(EXP(-SIMULATION!$D$17*$J9082)/(1-EXP(-SIMULATION!$D$4*SIMULATION!$D$17))))</f>
        <v>2.2698685843095712</v>
      </c>
      <c r="L9082">
        <v>0.17968428938731476</v>
      </c>
      <c r="M9082">
        <f t="shared" ca="1" si="141"/>
        <v>2.6777283078838265</v>
      </c>
    </row>
    <row r="9083" spans="1:13" x14ac:dyDescent="0.25">
      <c r="A9083" s="9"/>
      <c r="H9083" s="9"/>
      <c r="J9083">
        <v>6</v>
      </c>
      <c r="K9083">
        <f ca="1">SIMULATION!$D$3*SIMULATION!$D$17/$H9077/(SIMULATION!$D$17-$I9077)*(((EXP(-$I9077*$J9083))/(1-EXP(-SIMULATION!$D$4*$I9077)))-(EXP(-SIMULATION!$D$17*$J9083)/(1-EXP(-SIMULATION!$D$4*SIMULATION!$D$17))))</f>
        <v>2.2629712477108916</v>
      </c>
      <c r="L9083">
        <v>-0.37440513427397415</v>
      </c>
      <c r="M9083">
        <f t="shared" ca="1" si="141"/>
        <v>1.4157031938535525</v>
      </c>
    </row>
    <row r="9084" spans="1:13" x14ac:dyDescent="0.25">
      <c r="A9084" s="9"/>
      <c r="H9084" s="9"/>
      <c r="J9084">
        <v>7</v>
      </c>
      <c r="K9084">
        <f ca="1">SIMULATION!$D$3*SIMULATION!$D$17/$H9077/(SIMULATION!$D$17-$I9077)*(((EXP(-$I9077*$J9084))/(1-EXP(-SIMULATION!$D$4*$I9077)))-(EXP(-SIMULATION!$D$17*$J9084)/(1-EXP(-SIMULATION!$D$4*SIMULATION!$D$17))))</f>
        <v>2.2442180109335821</v>
      </c>
      <c r="L9084">
        <v>-5.4320367337342475E-2</v>
      </c>
      <c r="M9084">
        <f t="shared" ca="1" si="141"/>
        <v>2.12231126419459</v>
      </c>
    </row>
    <row r="9085" spans="1:13" x14ac:dyDescent="0.25">
      <c r="A9085" s="9"/>
      <c r="H9085" s="9"/>
      <c r="J9085">
        <v>8</v>
      </c>
      <c r="K9085">
        <f ca="1">SIMULATION!$D$3*SIMULATION!$D$17/$H9077/(SIMULATION!$D$17-$I9077)*(((EXP(-$I9077*$J9085))/(1-EXP(-SIMULATION!$D$4*$I9077)))-(EXP(-SIMULATION!$D$17*$J9085)/(1-EXP(-SIMULATION!$D$4*SIMULATION!$D$17))))</f>
        <v>2.2181213648009317</v>
      </c>
      <c r="L9085">
        <v>0.18783796745086628</v>
      </c>
      <c r="M9085">
        <f t="shared" ca="1" si="141"/>
        <v>2.6347687735244802</v>
      </c>
    </row>
    <row r="9086" spans="1:13" x14ac:dyDescent="0.25">
      <c r="A9086" s="9"/>
      <c r="H9086" s="9"/>
      <c r="J9086">
        <v>9</v>
      </c>
      <c r="K9086">
        <f ca="1">SIMULATION!$D$3*SIMULATION!$D$17/$H9077/(SIMULATION!$D$17-$I9077)*(((EXP(-$I9077*$J9086))/(1-EXP(-SIMULATION!$D$4*$I9077)))-(EXP(-SIMULATION!$D$17*$J9086)/(1-EXP(-SIMULATION!$D$4*SIMULATION!$D$17))))</f>
        <v>2.1875685168991286</v>
      </c>
      <c r="L9086">
        <v>-3.8413199016874393E-2</v>
      </c>
      <c r="M9086">
        <f t="shared" ca="1" si="141"/>
        <v>2.1035370120964338</v>
      </c>
    </row>
    <row r="9087" spans="1:13" x14ac:dyDescent="0.25">
      <c r="A9087" s="9"/>
      <c r="H9087" s="9"/>
      <c r="J9087">
        <v>10</v>
      </c>
      <c r="K9087">
        <f ca="1">SIMULATION!$D$3*SIMULATION!$D$17/$H9077/(SIMULATION!$D$17-$I9077)*(((EXP(-$I9077*$J9087))/(1-EXP(-SIMULATION!$D$4*$I9077)))-(EXP(-SIMULATION!$D$17*$J9087)/(1-EXP(-SIMULATION!$D$4*SIMULATION!$D$17))))</f>
        <v>2.1544052337567314</v>
      </c>
      <c r="L9087">
        <v>-0.18188740890531982</v>
      </c>
      <c r="M9087">
        <f t="shared" ca="1" si="141"/>
        <v>1.7625460480566597</v>
      </c>
    </row>
    <row r="9088" spans="1:13" x14ac:dyDescent="0.25">
      <c r="A9088" s="9"/>
      <c r="H9088" s="9"/>
      <c r="J9088">
        <v>11</v>
      </c>
      <c r="K9088">
        <f ca="1">SIMULATION!$D$3*SIMULATION!$D$17/$H9077/(SIMULATION!$D$17-$I9077)*(((EXP(-$I9077*$J9088))/(1-EXP(-SIMULATION!$D$4*$I9077)))-(EXP(-SIMULATION!$D$17*$J9088)/(1-EXP(-SIMULATION!$D$4*SIMULATION!$D$17))))</f>
        <v>2.119809979670022</v>
      </c>
      <c r="L9088">
        <v>-0.10521924976047406</v>
      </c>
      <c r="M9088">
        <f t="shared" ca="1" si="141"/>
        <v>1.8967651639743766</v>
      </c>
    </row>
    <row r="9089" spans="1:13" x14ac:dyDescent="0.25">
      <c r="A9089" s="9"/>
      <c r="H9089" s="9"/>
      <c r="J9089">
        <v>12</v>
      </c>
      <c r="K9089">
        <f ca="1">SIMULATION!$D$3*SIMULATION!$D$17/$H9077/(SIMULATION!$D$17-$I9077)*(((EXP(-$I9077*$J9089))/(1-EXP(-SIMULATION!$D$4*$I9077)))-(EXP(-SIMULATION!$D$17*$J9089)/(1-EXP(-SIMULATION!$D$4*SIMULATION!$D$17))))</f>
        <v>2.0845336725533996</v>
      </c>
      <c r="L9089">
        <v>0.38413226809991752</v>
      </c>
      <c r="M9089">
        <f t="shared" ca="1" si="141"/>
        <v>2.8852703201219878</v>
      </c>
    </row>
    <row r="9090" spans="1:13" x14ac:dyDescent="0.25">
      <c r="A9090" s="9"/>
      <c r="H9090" s="9"/>
      <c r="J9090">
        <v>13</v>
      </c>
      <c r="K9090">
        <f ca="1">SIMULATION!$D$3*SIMULATION!$D$17/$H9077/(SIMULATION!$D$17-$I9077)*(((EXP(-$I9077*$J9090))/(1-EXP(-SIMULATION!$D$4*$I9077)))-(EXP(-SIMULATION!$D$17*$J9090)/(1-EXP(-SIMULATION!$D$4*SIMULATION!$D$17))))</f>
        <v>2.0490533239418061</v>
      </c>
      <c r="L9090">
        <v>-0.11869828226435609</v>
      </c>
      <c r="M9090">
        <f t="shared" ca="1" si="141"/>
        <v>1.8058342141218444</v>
      </c>
    </row>
    <row r="9091" spans="1:13" x14ac:dyDescent="0.25">
      <c r="A9091" s="9"/>
      <c r="H9091" s="9"/>
      <c r="J9091">
        <v>14</v>
      </c>
      <c r="K9091">
        <f ca="1">SIMULATION!$D$3*SIMULATION!$D$17/$H9077/(SIMULATION!$D$17-$I9077)*(((EXP(-$I9077*$J9091))/(1-EXP(-SIMULATION!$D$4*$I9077)))-(EXP(-SIMULATION!$D$17*$J9091)/(1-EXP(-SIMULATION!$D$4*SIMULATION!$D$17))))</f>
        <v>2.0136704938914574</v>
      </c>
      <c r="L9091">
        <v>0.12691320738124945</v>
      </c>
      <c r="M9091">
        <f t="shared" ref="M9091:M9154" ca="1" si="142">$K9091*(1+$L9091)</f>
        <v>2.2692318748802069</v>
      </c>
    </row>
    <row r="9092" spans="1:13" x14ac:dyDescent="0.25">
      <c r="A9092" s="9"/>
      <c r="H9092" s="9"/>
      <c r="J9092">
        <v>15</v>
      </c>
      <c r="K9092">
        <f ca="1">SIMULATION!$D$3*SIMULATION!$D$17/$H9077/(SIMULATION!$D$17-$I9077)*(((EXP(-$I9077*$J9092))/(1-EXP(-SIMULATION!$D$4*$I9077)))-(EXP(-SIMULATION!$D$17*$J9092)/(1-EXP(-SIMULATION!$D$4*SIMULATION!$D$17))))</f>
        <v>1.9785743819515362</v>
      </c>
      <c r="L9092">
        <v>-0.41631622067845825</v>
      </c>
      <c r="M9092">
        <f t="shared" ca="1" si="142"/>
        <v>1.1548617729262562</v>
      </c>
    </row>
    <row r="9093" spans="1:13" x14ac:dyDescent="0.25">
      <c r="A9093" s="9"/>
      <c r="H9093" s="9"/>
      <c r="J9093">
        <v>16</v>
      </c>
      <c r="K9093">
        <f ca="1">SIMULATION!$D$3*SIMULATION!$D$17/$H9077/(SIMULATION!$D$17-$I9077)*(((EXP(-$I9077*$J9093))/(1-EXP(-SIMULATION!$D$4*$I9077)))-(EXP(-SIMULATION!$D$17*$J9093)/(1-EXP(-SIMULATION!$D$4*SIMULATION!$D$17))))</f>
        <v>1.9438822560950533</v>
      </c>
      <c r="L9093">
        <v>-0.39098230056868843</v>
      </c>
      <c r="M9093">
        <f t="shared" ca="1" si="142"/>
        <v>1.183858699572357</v>
      </c>
    </row>
    <row r="9094" spans="1:13" x14ac:dyDescent="0.25">
      <c r="A9094" s="9"/>
      <c r="H9094" s="9"/>
      <c r="J9094">
        <v>17</v>
      </c>
      <c r="K9094">
        <f ca="1">SIMULATION!$D$3*SIMULATION!$D$17/$H9077/(SIMULATION!$D$17-$I9077)*(((EXP(-$I9077*$J9094))/(1-EXP(-SIMULATION!$D$4*$I9077)))-(EXP(-SIMULATION!$D$17*$J9094)/(1-EXP(-SIMULATION!$D$4*SIMULATION!$D$17))))</f>
        <v>1.9096653592867519</v>
      </c>
      <c r="L9094">
        <v>-0.23343257557106359</v>
      </c>
      <c r="M9094">
        <f t="shared" ca="1" si="142"/>
        <v>1.463887255989605</v>
      </c>
    </row>
    <row r="9095" spans="1:13" x14ac:dyDescent="0.25">
      <c r="A9095" s="9"/>
      <c r="H9095" s="9"/>
      <c r="J9095">
        <v>18</v>
      </c>
      <c r="K9095">
        <f ca="1">SIMULATION!$D$3*SIMULATION!$D$17/$H9077/(SIMULATION!$D$17-$I9077)*(((EXP(-$I9077*$J9095))/(1-EXP(-SIMULATION!$D$4*$I9077)))-(EXP(-SIMULATION!$D$17*$J9095)/(1-EXP(-SIMULATION!$D$4*SIMULATION!$D$17))))</f>
        <v>1.875965509790861</v>
      </c>
      <c r="L9095">
        <v>-0.14446072958911979</v>
      </c>
      <c r="M9095">
        <f t="shared" ca="1" si="142"/>
        <v>1.604962163562448</v>
      </c>
    </row>
    <row r="9096" spans="1:13" x14ac:dyDescent="0.25">
      <c r="A9096" s="9"/>
      <c r="H9096" s="9"/>
      <c r="J9096">
        <v>19</v>
      </c>
      <c r="K9096">
        <f ca="1">SIMULATION!$D$3*SIMULATION!$D$17/$H9077/(SIMULATION!$D$17-$I9077)*(((EXP(-$I9077*$J9096))/(1-EXP(-SIMULATION!$D$4*$I9077)))-(EXP(-SIMULATION!$D$17*$J9096)/(1-EXP(-SIMULATION!$D$4*SIMULATION!$D$17))))</f>
        <v>1.8428057378235789</v>
      </c>
      <c r="L9096">
        <v>0.22562883528025526</v>
      </c>
      <c r="M9096">
        <f t="shared" ca="1" si="142"/>
        <v>2.2585958500964844</v>
      </c>
    </row>
    <row r="9097" spans="1:13" x14ac:dyDescent="0.25">
      <c r="A9097" s="9"/>
      <c r="H9097" s="9"/>
      <c r="J9097">
        <v>20</v>
      </c>
      <c r="K9097">
        <f ca="1">SIMULATION!$D$3*SIMULATION!$D$17/$H9077/(SIMULATION!$D$17-$I9077)*(((EXP(-$I9077*$J9097))/(1-EXP(-SIMULATION!$D$4*$I9077)))-(EXP(-SIMULATION!$D$17*$J9097)/(1-EXP(-SIMULATION!$D$4*SIMULATION!$D$17))))</f>
        <v>1.810197100572253</v>
      </c>
      <c r="L9097">
        <v>-0.10194439009828937</v>
      </c>
      <c r="M9097">
        <f t="shared" ca="1" si="142"/>
        <v>1.6256576611967228</v>
      </c>
    </row>
    <row r="9098" spans="1:13" x14ac:dyDescent="0.25">
      <c r="A9098" s="9"/>
      <c r="H9098" s="9"/>
      <c r="J9098">
        <v>21</v>
      </c>
      <c r="K9098">
        <f ca="1">SIMULATION!$D$3*SIMULATION!$D$17/$H9077/(SIMULATION!$D$17-$I9077)*(((EXP(-$I9077*$J9098))/(1-EXP(-SIMULATION!$D$4*$I9077)))-(EXP(-SIMULATION!$D$17*$J9098)/(1-EXP(-SIMULATION!$D$4*SIMULATION!$D$17))))</f>
        <v>1.7781430482405494</v>
      </c>
      <c r="L9098">
        <v>-0.20471732244566643</v>
      </c>
      <c r="M9098">
        <f t="shared" ca="1" si="142"/>
        <v>1.4141263644793687</v>
      </c>
    </row>
    <row r="9099" spans="1:13" x14ac:dyDescent="0.25">
      <c r="A9099" s="9"/>
      <c r="H9099" s="9"/>
      <c r="J9099">
        <v>22</v>
      </c>
      <c r="K9099">
        <f ca="1">SIMULATION!$D$3*SIMULATION!$D$17/$H9077/(SIMULATION!$D$17-$I9077)*(((EXP(-$I9077*$J9099))/(1-EXP(-SIMULATION!$D$4*$I9077)))-(EXP(-SIMULATION!$D$17*$J9099)/(1-EXP(-SIMULATION!$D$4*SIMULATION!$D$17))))</f>
        <v>1.7466422207526286</v>
      </c>
      <c r="L9099">
        <v>0.3085195092090226</v>
      </c>
      <c r="M9099">
        <f t="shared" ca="1" si="142"/>
        <v>2.2855154214629869</v>
      </c>
    </row>
    <row r="9100" spans="1:13" x14ac:dyDescent="0.25">
      <c r="A9100" s="9"/>
      <c r="H9100" s="9"/>
      <c r="J9100">
        <v>23</v>
      </c>
      <c r="K9100">
        <f ca="1">SIMULATION!$D$3*SIMULATION!$D$17/$H9077/(SIMULATION!$D$17-$I9077)*(((EXP(-$I9077*$J9100))/(1-EXP(-SIMULATION!$D$4*$I9077)))-(EXP(-SIMULATION!$D$17*$J9100)/(1-EXP(-SIMULATION!$D$4*SIMULATION!$D$17))))</f>
        <v>1.715690238806145</v>
      </c>
      <c r="L9100">
        <v>-9.8965644974875394E-2</v>
      </c>
      <c r="M9100">
        <f t="shared" ca="1" si="142"/>
        <v>1.5458958477455969</v>
      </c>
    </row>
    <row r="9101" spans="1:13" x14ac:dyDescent="0.25">
      <c r="A9101" s="9"/>
      <c r="H9101" s="9"/>
      <c r="J9101">
        <v>24</v>
      </c>
      <c r="K9101">
        <f ca="1">SIMULATION!$D$3*SIMULATION!$D$17/$H9077/(SIMULATION!$D$17-$I9077)*(((EXP(-$I9077*$J9101))/(1-EXP(-SIMULATION!$D$4*$I9077)))-(EXP(-SIMULATION!$D$17*$J9101)/(1-EXP(-SIMULATION!$D$4*SIMULATION!$D$17))))</f>
        <v>1.6852808504998233</v>
      </c>
      <c r="L9101">
        <v>-0.36614887020270226</v>
      </c>
      <c r="M9101">
        <f t="shared" ca="1" si="142"/>
        <v>1.0682171711150639</v>
      </c>
    </row>
    <row r="9102" spans="1:13" x14ac:dyDescent="0.25">
      <c r="A9102" s="9">
        <v>365</v>
      </c>
      <c r="B9102" s="2">
        <f ca="1">NORMINV(RAND(),SIMULATION!D7,SIMULATION!D8)</f>
        <v>63.55048770298967</v>
      </c>
      <c r="C9102" s="2">
        <v>2</v>
      </c>
      <c r="D9102" s="2">
        <f ca="1">SIMULATION!$D$11*(1+(SIMULATION!$D$12*LN(1+$C9102)))*(1+(SIMULATION!$D$13*(($B9102/63.5)-1)))</f>
        <v>10.241810586643091</v>
      </c>
      <c r="E9102" s="2">
        <v>-2.2187317254477763E-2</v>
      </c>
      <c r="F9102" s="2">
        <f ca="1">D9102*(1+E9102)</f>
        <v>10.014572285896971</v>
      </c>
      <c r="G9102" s="2">
        <v>-0.25103203881936803</v>
      </c>
      <c r="H9102" s="9">
        <f>SIMULATION!$D$15*EXP($G$9102)</f>
        <v>171.74760397725927</v>
      </c>
      <c r="I9102" s="2">
        <f ca="1">$F9102/$H9102</f>
        <v>5.8309822402081248E-2</v>
      </c>
      <c r="J9102">
        <v>0</v>
      </c>
      <c r="K9102">
        <f ca="1">SIMULATION!$D$3*SIMULATION!$D$17/$H9102/(SIMULATION!$D$17-$I9102)*(((EXP(-$I9102*$J9102))/(1-EXP(-SIMULATION!$D$4*$I9102)))-(EXP(-SIMULATION!$D$17*$J9102)/(1-EXP(-SIMULATION!$D$4*SIMULATION!$D$17))))</f>
        <v>1.2070465821809402</v>
      </c>
      <c r="L9102">
        <v>0.50125876641712497</v>
      </c>
      <c r="M9102">
        <f t="shared" ca="1" si="142"/>
        <v>1.812089262972965</v>
      </c>
    </row>
    <row r="9103" spans="1:13" x14ac:dyDescent="0.25">
      <c r="A9103" s="9"/>
      <c r="H9103" s="9"/>
      <c r="J9103">
        <v>1</v>
      </c>
      <c r="K9103">
        <f ca="1">SIMULATION!$D$3*SIMULATION!$D$17/$H9102/(SIMULATION!$D$17-$I9102)*(((EXP(-$I9102*$J9103))/(1-EXP(-SIMULATION!$D$4*$I9102)))-(EXP(-SIMULATION!$D$17*$J9103)/(1-EXP(-SIMULATION!$D$4*SIMULATION!$D$17))))</f>
        <v>2.2536182079911238</v>
      </c>
      <c r="L9103">
        <v>-0.40355106752525699</v>
      </c>
      <c r="M9103">
        <f t="shared" ca="1" si="142"/>
        <v>1.3441681743619494</v>
      </c>
    </row>
    <row r="9104" spans="1:13" x14ac:dyDescent="0.25">
      <c r="A9104" s="9"/>
      <c r="H9104" s="9"/>
      <c r="J9104">
        <v>2</v>
      </c>
      <c r="K9104">
        <f ca="1">SIMULATION!$D$3*SIMULATION!$D$17/$H9102/(SIMULATION!$D$17-$I9102)*(((EXP(-$I9102*$J9104))/(1-EXP(-SIMULATION!$D$4*$I9102)))-(EXP(-SIMULATION!$D$17*$J9104)/(1-EXP(-SIMULATION!$D$4*SIMULATION!$D$17))))</f>
        <v>2.8404495766768987</v>
      </c>
      <c r="L9104">
        <v>0.19538907790708845</v>
      </c>
      <c r="M9104">
        <f t="shared" ca="1" si="142"/>
        <v>3.3954424003053774</v>
      </c>
    </row>
    <row r="9105" spans="1:13" x14ac:dyDescent="0.25">
      <c r="A9105" s="9"/>
      <c r="H9105" s="9"/>
      <c r="J9105">
        <v>3</v>
      </c>
      <c r="K9105">
        <f ca="1">SIMULATION!$D$3*SIMULATION!$D$17/$H9102/(SIMULATION!$D$17-$I9102)*(((EXP(-$I9102*$J9105))/(1-EXP(-SIMULATION!$D$4*$I9102)))-(EXP(-SIMULATION!$D$17*$J9105)/(1-EXP(-SIMULATION!$D$4*SIMULATION!$D$17))))</f>
        <v>3.1374169620885022</v>
      </c>
      <c r="L9105">
        <v>-0.34007903292936292</v>
      </c>
      <c r="M9105">
        <f t="shared" ca="1" si="142"/>
        <v>2.0704472357252648</v>
      </c>
    </row>
    <row r="9106" spans="1:13" x14ac:dyDescent="0.25">
      <c r="A9106" s="9"/>
      <c r="H9106" s="9"/>
      <c r="J9106">
        <v>4</v>
      </c>
      <c r="K9106">
        <f ca="1">SIMULATION!$D$3*SIMULATION!$D$17/$H9102/(SIMULATION!$D$17-$I9102)*(((EXP(-$I9102*$J9106))/(1-EXP(-SIMULATION!$D$4*$I9102)))-(EXP(-SIMULATION!$D$17*$J9106)/(1-EXP(-SIMULATION!$D$4*SIMULATION!$D$17))))</f>
        <v>3.2531122248681679</v>
      </c>
      <c r="L9106">
        <v>4.013813533911335E-3</v>
      </c>
      <c r="M9106">
        <f t="shared" ca="1" si="142"/>
        <v>3.2661696107436762</v>
      </c>
    </row>
    <row r="9107" spans="1:13" x14ac:dyDescent="0.25">
      <c r="A9107" s="9"/>
      <c r="H9107" s="9"/>
      <c r="J9107">
        <v>5</v>
      </c>
      <c r="K9107">
        <f ca="1">SIMULATION!$D$3*SIMULATION!$D$17/$H9102/(SIMULATION!$D$17-$I9102)*(((EXP(-$I9102*$J9107))/(1-EXP(-SIMULATION!$D$4*$I9102)))-(EXP(-SIMULATION!$D$17*$J9107)/(1-EXP(-SIMULATION!$D$4*SIMULATION!$D$17))))</f>
        <v>3.2568699215722887</v>
      </c>
      <c r="L9107">
        <v>0.40765941370037584</v>
      </c>
      <c r="M9107">
        <f t="shared" ca="1" si="142"/>
        <v>4.5845636042988369</v>
      </c>
    </row>
    <row r="9108" spans="1:13" x14ac:dyDescent="0.25">
      <c r="A9108" s="9"/>
      <c r="H9108" s="9"/>
      <c r="J9108">
        <v>6</v>
      </c>
      <c r="K9108">
        <f ca="1">SIMULATION!$D$3*SIMULATION!$D$17/$H9102/(SIMULATION!$D$17-$I9102)*(((EXP(-$I9102*$J9108))/(1-EXP(-SIMULATION!$D$4*$I9102)))-(EXP(-SIMULATION!$D$17*$J9108)/(1-EXP(-SIMULATION!$D$4*SIMULATION!$D$17))))</f>
        <v>3.1928819479449153</v>
      </c>
      <c r="L9108">
        <v>0.70566630921372286</v>
      </c>
      <c r="M9108">
        <f t="shared" ca="1" si="142"/>
        <v>5.4459911679063264</v>
      </c>
    </row>
    <row r="9109" spans="1:13" x14ac:dyDescent="0.25">
      <c r="A9109" s="9"/>
      <c r="H9109" s="9"/>
      <c r="J9109">
        <v>7</v>
      </c>
      <c r="K9109">
        <f ca="1">SIMULATION!$D$3*SIMULATION!$D$17/$H9102/(SIMULATION!$D$17-$I9102)*(((EXP(-$I9102*$J9109))/(1-EXP(-SIMULATION!$D$4*$I9102)))-(EXP(-SIMULATION!$D$17*$J9109)/(1-EXP(-SIMULATION!$D$4*SIMULATION!$D$17))))</f>
        <v>3.0892417308735585</v>
      </c>
      <c r="L9109">
        <v>-0.20867027551692019</v>
      </c>
      <c r="M9109">
        <f t="shared" ca="1" si="142"/>
        <v>2.4446088077538057</v>
      </c>
    </row>
    <row r="9110" spans="1:13" x14ac:dyDescent="0.25">
      <c r="A9110" s="9"/>
      <c r="H9110" s="9"/>
      <c r="J9110">
        <v>8</v>
      </c>
      <c r="K9110">
        <f ca="1">SIMULATION!$D$3*SIMULATION!$D$17/$H9102/(SIMULATION!$D$17-$I9102)*(((EXP(-$I9102*$J9110))/(1-EXP(-SIMULATION!$D$4*$I9102)))-(EXP(-SIMULATION!$D$17*$J9110)/(1-EXP(-SIMULATION!$D$4*SIMULATION!$D$17))))</f>
        <v>2.9637391981627919</v>
      </c>
      <c r="L9110">
        <v>0.46809269753531357</v>
      </c>
      <c r="M9110">
        <f t="shared" ca="1" si="142"/>
        <v>4.3510438742219604</v>
      </c>
    </row>
    <row r="9111" spans="1:13" x14ac:dyDescent="0.25">
      <c r="A9111" s="9"/>
      <c r="H9111" s="9"/>
      <c r="J9111">
        <v>9</v>
      </c>
      <c r="K9111">
        <f ca="1">SIMULATION!$D$3*SIMULATION!$D$17/$H9102/(SIMULATION!$D$17-$I9102)*(((EXP(-$I9102*$J9111))/(1-EXP(-SIMULATION!$D$4*$I9102)))-(EXP(-SIMULATION!$D$17*$J9111)/(1-EXP(-SIMULATION!$D$4*SIMULATION!$D$17))))</f>
        <v>2.8275736113559975</v>
      </c>
      <c r="L9111">
        <v>-4.1170244371141126E-2</v>
      </c>
      <c r="M9111">
        <f t="shared" ca="1" si="142"/>
        <v>2.711161714799081</v>
      </c>
    </row>
    <row r="9112" spans="1:13" x14ac:dyDescent="0.25">
      <c r="A9112" s="9"/>
      <c r="H9112" s="9"/>
      <c r="J9112">
        <v>10</v>
      </c>
      <c r="K9112">
        <f ca="1">SIMULATION!$D$3*SIMULATION!$D$17/$H9102/(SIMULATION!$D$17-$I9102)*(((EXP(-$I9102*$J9112))/(1-EXP(-SIMULATION!$D$4*$I9102)))-(EXP(-SIMULATION!$D$17*$J9112)/(1-EXP(-SIMULATION!$D$4*SIMULATION!$D$17))))</f>
        <v>2.6877321556890479</v>
      </c>
      <c r="L9112">
        <v>-0.2995983635869659</v>
      </c>
      <c r="M9112">
        <f t="shared" ca="1" si="142"/>
        <v>1.8824920000845409</v>
      </c>
    </row>
    <row r="9113" spans="1:13" x14ac:dyDescent="0.25">
      <c r="A9113" s="9"/>
      <c r="H9113" s="9"/>
      <c r="J9113">
        <v>11</v>
      </c>
      <c r="K9113">
        <f ca="1">SIMULATION!$D$3*SIMULATION!$D$17/$H9102/(SIMULATION!$D$17-$I9102)*(((EXP(-$I9102*$J9113))/(1-EXP(-SIMULATION!$D$4*$I9102)))-(EXP(-SIMULATION!$D$17*$J9113)/(1-EXP(-SIMULATION!$D$4*SIMULATION!$D$17))))</f>
        <v>2.5485135535363179</v>
      </c>
      <c r="L9113">
        <v>-0.5593625360270128</v>
      </c>
      <c r="M9113">
        <f t="shared" ca="1" si="142"/>
        <v>1.1229705491310289</v>
      </c>
    </row>
    <row r="9114" spans="1:13" x14ac:dyDescent="0.25">
      <c r="A9114" s="9"/>
      <c r="H9114" s="9"/>
      <c r="J9114">
        <v>12</v>
      </c>
      <c r="K9114">
        <f ca="1">SIMULATION!$D$3*SIMULATION!$D$17/$H9102/(SIMULATION!$D$17-$I9102)*(((EXP(-$I9102*$J9114))/(1-EXP(-SIMULATION!$D$4*$I9102)))-(EXP(-SIMULATION!$D$17*$J9114)/(1-EXP(-SIMULATION!$D$4*SIMULATION!$D$17))))</f>
        <v>2.4125038246746935</v>
      </c>
      <c r="L9114">
        <v>-0.30811077582022156</v>
      </c>
      <c r="M9114">
        <f t="shared" ca="1" si="142"/>
        <v>1.669185399584922</v>
      </c>
    </row>
    <row r="9115" spans="1:13" x14ac:dyDescent="0.25">
      <c r="A9115" s="9"/>
      <c r="H9115" s="9"/>
      <c r="J9115">
        <v>13</v>
      </c>
      <c r="K9115">
        <f ca="1">SIMULATION!$D$3*SIMULATION!$D$17/$H9102/(SIMULATION!$D$17-$I9102)*(((EXP(-$I9102*$J9115))/(1-EXP(-SIMULATION!$D$4*$I9102)))-(EXP(-SIMULATION!$D$17*$J9115)/(1-EXP(-SIMULATION!$D$4*SIMULATION!$D$17))))</f>
        <v>2.2812010033798433</v>
      </c>
      <c r="L9115">
        <v>-2.6734894425205678E-2</v>
      </c>
      <c r="M9115">
        <f t="shared" ca="1" si="142"/>
        <v>2.2202133353918101</v>
      </c>
    </row>
    <row r="9116" spans="1:13" x14ac:dyDescent="0.25">
      <c r="A9116" s="9"/>
      <c r="H9116" s="9"/>
      <c r="J9116">
        <v>14</v>
      </c>
      <c r="K9116">
        <f ca="1">SIMULATION!$D$3*SIMULATION!$D$17/$H9102/(SIMULATION!$D$17-$I9102)*(((EXP(-$I9102*$J9116))/(1-EXP(-SIMULATION!$D$4*$I9102)))-(EXP(-SIMULATION!$D$17*$J9116)/(1-EXP(-SIMULATION!$D$4*SIMULATION!$D$17))))</f>
        <v>2.1554149310382789</v>
      </c>
      <c r="L9116">
        <v>0.12587786379430005</v>
      </c>
      <c r="M9116">
        <f t="shared" ca="1" si="142"/>
        <v>2.4267339581477159</v>
      </c>
    </row>
    <row r="9117" spans="1:13" x14ac:dyDescent="0.25">
      <c r="A9117" s="9"/>
      <c r="H9117" s="9"/>
      <c r="J9117">
        <v>15</v>
      </c>
      <c r="K9117">
        <f ca="1">SIMULATION!$D$3*SIMULATION!$D$17/$H9102/(SIMULATION!$D$17-$I9102)*(((EXP(-$I9102*$J9117))/(1-EXP(-SIMULATION!$D$4*$I9102)))-(EXP(-SIMULATION!$D$17*$J9117)/(1-EXP(-SIMULATION!$D$4*SIMULATION!$D$17))))</f>
        <v>2.0355229423484085</v>
      </c>
      <c r="L9117">
        <v>0.29609350777318311</v>
      </c>
      <c r="M9117">
        <f t="shared" ca="1" si="142"/>
        <v>2.6382280705011394</v>
      </c>
    </row>
    <row r="9118" spans="1:13" x14ac:dyDescent="0.25">
      <c r="A9118" s="9"/>
      <c r="H9118" s="9"/>
      <c r="J9118">
        <v>16</v>
      </c>
      <c r="K9118">
        <f ca="1">SIMULATION!$D$3*SIMULATION!$D$17/$H9102/(SIMULATION!$D$17-$I9102)*(((EXP(-$I9102*$J9118))/(1-EXP(-SIMULATION!$D$4*$I9102)))-(EXP(-SIMULATION!$D$17*$J9118)/(1-EXP(-SIMULATION!$D$4*SIMULATION!$D$17))))</f>
        <v>1.921633233557255</v>
      </c>
      <c r="L9118">
        <v>1.2331917909806166E-2</v>
      </c>
      <c r="M9118">
        <f t="shared" ca="1" si="142"/>
        <v>1.9453306568462387</v>
      </c>
    </row>
    <row r="9119" spans="1:13" x14ac:dyDescent="0.25">
      <c r="A9119" s="9"/>
      <c r="H9119" s="9"/>
      <c r="J9119">
        <v>17</v>
      </c>
      <c r="K9119">
        <f ca="1">SIMULATION!$D$3*SIMULATION!$D$17/$H9102/(SIMULATION!$D$17-$I9102)*(((EXP(-$I9102*$J9119))/(1-EXP(-SIMULATION!$D$4*$I9102)))-(EXP(-SIMULATION!$D$17*$J9119)/(1-EXP(-SIMULATION!$D$4*SIMULATION!$D$17))))</f>
        <v>1.8136890983884673</v>
      </c>
      <c r="L9119">
        <v>0.29402461242238814</v>
      </c>
      <c r="M9119">
        <f t="shared" ca="1" si="142"/>
        <v>2.3469583325968468</v>
      </c>
    </row>
    <row r="9120" spans="1:13" x14ac:dyDescent="0.25">
      <c r="A9120" s="9"/>
      <c r="H9120" s="9"/>
      <c r="J9120">
        <v>18</v>
      </c>
      <c r="K9120">
        <f ca="1">SIMULATION!$D$3*SIMULATION!$D$17/$H9102/(SIMULATION!$D$17-$I9102)*(((EXP(-$I9102*$J9120))/(1-EXP(-SIMULATION!$D$4*$I9102)))-(EXP(-SIMULATION!$D$17*$J9120)/(1-EXP(-SIMULATION!$D$4*SIMULATION!$D$17))))</f>
        <v>1.711535296289926</v>
      </c>
      <c r="L9120">
        <v>-0.39236827947903063</v>
      </c>
      <c r="M9120">
        <f t="shared" ca="1" si="142"/>
        <v>1.0399831368170147</v>
      </c>
    </row>
    <row r="9121" spans="1:13" x14ac:dyDescent="0.25">
      <c r="A9121" s="9"/>
      <c r="H9121" s="9"/>
      <c r="J9121">
        <v>19</v>
      </c>
      <c r="K9121">
        <f ca="1">SIMULATION!$D$3*SIMULATION!$D$17/$H9102/(SIMULATION!$D$17-$I9102)*(((EXP(-$I9102*$J9121))/(1-EXP(-SIMULATION!$D$4*$I9102)))-(EXP(-SIMULATION!$D$17*$J9121)/(1-EXP(-SIMULATION!$D$4*SIMULATION!$D$17))))</f>
        <v>1.6149601784331067</v>
      </c>
      <c r="L9121">
        <v>-0.29657767237973059</v>
      </c>
      <c r="M9121">
        <f t="shared" ca="1" si="142"/>
        <v>1.1359990477274615</v>
      </c>
    </row>
    <row r="9122" spans="1:13" x14ac:dyDescent="0.25">
      <c r="A9122" s="9"/>
      <c r="H9122" s="9"/>
      <c r="J9122">
        <v>20</v>
      </c>
      <c r="K9122">
        <f ca="1">SIMULATION!$D$3*SIMULATION!$D$17/$H9102/(SIMULATION!$D$17-$I9102)*(((EXP(-$I9102*$J9122))/(1-EXP(-SIMULATION!$D$4*$I9102)))-(EXP(-SIMULATION!$D$17*$J9122)/(1-EXP(-SIMULATION!$D$4*SIMULATION!$D$17))))</f>
        <v>1.5237223015965773</v>
      </c>
      <c r="L9122">
        <v>-2.4556285466499288E-2</v>
      </c>
      <c r="M9122">
        <f t="shared" ca="1" si="142"/>
        <v>1.4863053417869005</v>
      </c>
    </row>
    <row r="9123" spans="1:13" x14ac:dyDescent="0.25">
      <c r="A9123" s="9"/>
      <c r="H9123" s="9"/>
      <c r="J9123">
        <v>21</v>
      </c>
      <c r="K9123">
        <f ca="1">SIMULATION!$D$3*SIMULATION!$D$17/$H9102/(SIMULATION!$D$17-$I9102)*(((EXP(-$I9102*$J9123))/(1-EXP(-SIMULATION!$D$4*$I9102)))-(EXP(-SIMULATION!$D$17*$J9123)/(1-EXP(-SIMULATION!$D$4*SIMULATION!$D$17))))</f>
        <v>1.4375671231169822</v>
      </c>
      <c r="L9123">
        <v>0.334256346531554</v>
      </c>
      <c r="M9123">
        <f t="shared" ca="1" si="142"/>
        <v>1.9180830575839414</v>
      </c>
    </row>
    <row r="9124" spans="1:13" x14ac:dyDescent="0.25">
      <c r="A9124" s="9"/>
      <c r="H9124" s="9"/>
      <c r="J9124">
        <v>22</v>
      </c>
      <c r="K9124">
        <f ca="1">SIMULATION!$D$3*SIMULATION!$D$17/$H9102/(SIMULATION!$D$17-$I9102)*(((EXP(-$I9102*$J9124))/(1-EXP(-SIMULATION!$D$4*$I9102)))-(EXP(-SIMULATION!$D$17*$J9124)/(1-EXP(-SIMULATION!$D$4*SIMULATION!$D$17))))</f>
        <v>1.3562373599312638</v>
      </c>
      <c r="L9124">
        <v>8.7721600183338702E-2</v>
      </c>
      <c r="M9124">
        <f t="shared" ca="1" si="142"/>
        <v>1.4752086713728609</v>
      </c>
    </row>
    <row r="9125" spans="1:13" x14ac:dyDescent="0.25">
      <c r="A9125" s="9"/>
      <c r="H9125" s="9"/>
      <c r="J9125">
        <v>23</v>
      </c>
      <c r="K9125">
        <f ca="1">SIMULATION!$D$3*SIMULATION!$D$17/$H9102/(SIMULATION!$D$17-$I9102)*(((EXP(-$I9102*$J9125))/(1-EXP(-SIMULATION!$D$4*$I9102)))-(EXP(-SIMULATION!$D$17*$J9125)/(1-EXP(-SIMULATION!$D$4*SIMULATION!$D$17))))</f>
        <v>1.2794793066441223</v>
      </c>
      <c r="L9125">
        <v>0.26421932629907441</v>
      </c>
      <c r="M9125">
        <f t="shared" ca="1" si="142"/>
        <v>1.6175424670592391</v>
      </c>
    </row>
    <row r="9126" spans="1:13" x14ac:dyDescent="0.25">
      <c r="A9126" s="9"/>
      <c r="H9126" s="9"/>
      <c r="J9126">
        <v>24</v>
      </c>
      <c r="K9126">
        <f ca="1">SIMULATION!$D$3*SIMULATION!$D$17/$H9102/(SIMULATION!$D$17-$I9102)*(((EXP(-$I9102*$J9126))/(1-EXP(-SIMULATION!$D$4*$I9102)))-(EXP(-SIMULATION!$D$17*$J9126)/(1-EXP(-SIMULATION!$D$4*SIMULATION!$D$17))))</f>
        <v>1.2070465821809402</v>
      </c>
      <c r="L9126">
        <v>0.101632636571961</v>
      </c>
      <c r="M9126">
        <f t="shared" ca="1" si="142"/>
        <v>1.3297219087931635</v>
      </c>
    </row>
    <row r="9127" spans="1:13" x14ac:dyDescent="0.25">
      <c r="A9127" s="9">
        <v>366</v>
      </c>
      <c r="B9127" s="2">
        <f ca="1">NORMINV(RAND(),SIMULATION!D7,SIMULATION!D8)</f>
        <v>59.054520235618526</v>
      </c>
      <c r="C9127" s="2">
        <v>2</v>
      </c>
      <c r="D9127" s="2">
        <f ca="1">SIMULATION!$D$11*(1+(SIMULATION!$D$12*LN(1+$C9127)))*(1+(SIMULATION!$D$13*(($B9127/63.5)-1)))</f>
        <v>9.9079322321103227</v>
      </c>
      <c r="E9127" s="2">
        <v>-0.17564394780083131</v>
      </c>
      <c r="F9127" s="2">
        <f ca="1">D9127*(1+E9127)</f>
        <v>8.1676639003193632</v>
      </c>
      <c r="G9127" s="2">
        <v>-0.42658046723200199</v>
      </c>
      <c r="H9127" s="9">
        <f>SIMULATION!$D$15*EXP($G$9127)</f>
        <v>144.09568411763189</v>
      </c>
      <c r="I9127" s="2">
        <f ca="1">$F9127/$H9127</f>
        <v>5.6682224386760439E-2</v>
      </c>
      <c r="J9127">
        <v>0</v>
      </c>
      <c r="K9127">
        <f ca="1">SIMULATION!$D$3*SIMULATION!$D$17/$H9127/(SIMULATION!$D$17-$I9127)*(((EXP(-$I9127*$J9127))/(1-EXP(-SIMULATION!$D$4*$I9127)))-(EXP(-SIMULATION!$D$17*$J9127)/(1-EXP(-SIMULATION!$D$4*SIMULATION!$D$17))))</f>
        <v>1.5094190596882315</v>
      </c>
      <c r="L9127">
        <v>0.28391547606713879</v>
      </c>
      <c r="M9127">
        <f t="shared" ca="1" si="142"/>
        <v>1.9379664906044287</v>
      </c>
    </row>
    <row r="9128" spans="1:13" x14ac:dyDescent="0.25">
      <c r="A9128" s="9"/>
      <c r="H9128" s="9"/>
      <c r="J9128">
        <v>1</v>
      </c>
      <c r="K9128">
        <f ca="1">SIMULATION!$D$3*SIMULATION!$D$17/$H9127/(SIMULATION!$D$17-$I9127)*(((EXP(-$I9127*$J9128))/(1-EXP(-SIMULATION!$D$4*$I9127)))-(EXP(-SIMULATION!$D$17*$J9128)/(1-EXP(-SIMULATION!$D$4*SIMULATION!$D$17))))</f>
        <v>2.7562916465861678</v>
      </c>
      <c r="L9128">
        <v>-4.3631373291743696E-3</v>
      </c>
      <c r="M9128">
        <f t="shared" ca="1" si="142"/>
        <v>2.7442655676128562</v>
      </c>
    </row>
    <row r="9129" spans="1:13" x14ac:dyDescent="0.25">
      <c r="A9129" s="9"/>
      <c r="H9129" s="9"/>
      <c r="J9129">
        <v>2</v>
      </c>
      <c r="K9129">
        <f ca="1">SIMULATION!$D$3*SIMULATION!$D$17/$H9127/(SIMULATION!$D$17-$I9127)*(((EXP(-$I9127*$J9129))/(1-EXP(-SIMULATION!$D$4*$I9127)))-(EXP(-SIMULATION!$D$17*$J9129)/(1-EXP(-SIMULATION!$D$4*SIMULATION!$D$17))))</f>
        <v>3.4567326851763482</v>
      </c>
      <c r="L9129">
        <v>-0.21445029062181095</v>
      </c>
      <c r="M9129">
        <f t="shared" ca="1" si="142"/>
        <v>2.7154353562383675</v>
      </c>
    </row>
    <row r="9130" spans="1:13" x14ac:dyDescent="0.25">
      <c r="A9130" s="9"/>
      <c r="H9130" s="9"/>
      <c r="J9130">
        <v>3</v>
      </c>
      <c r="K9130">
        <f ca="1">SIMULATION!$D$3*SIMULATION!$D$17/$H9127/(SIMULATION!$D$17-$I9127)*(((EXP(-$I9127*$J9130))/(1-EXP(-SIMULATION!$D$4*$I9127)))-(EXP(-SIMULATION!$D$17*$J9130)/(1-EXP(-SIMULATION!$D$4*SIMULATION!$D$17))))</f>
        <v>3.8124397293844789</v>
      </c>
      <c r="L9130">
        <v>0.18809810213958686</v>
      </c>
      <c r="M9130">
        <f t="shared" ca="1" si="142"/>
        <v>4.5295524070032593</v>
      </c>
    </row>
    <row r="9131" spans="1:13" x14ac:dyDescent="0.25">
      <c r="A9131" s="9"/>
      <c r="H9131" s="9"/>
      <c r="J9131">
        <v>4</v>
      </c>
      <c r="K9131">
        <f ca="1">SIMULATION!$D$3*SIMULATION!$D$17/$H9127/(SIMULATION!$D$17-$I9127)*(((EXP(-$I9127*$J9131))/(1-EXP(-SIMULATION!$D$4*$I9127)))-(EXP(-SIMULATION!$D$17*$J9131)/(1-EXP(-SIMULATION!$D$4*SIMULATION!$D$17))))</f>
        <v>3.9523661004970134</v>
      </c>
      <c r="L9131">
        <v>0.49278894096719295</v>
      </c>
      <c r="M9131">
        <f t="shared" ca="1" si="142"/>
        <v>5.9000484054755713</v>
      </c>
    </row>
    <row r="9132" spans="1:13" x14ac:dyDescent="0.25">
      <c r="A9132" s="9"/>
      <c r="H9132" s="9"/>
      <c r="J9132">
        <v>5</v>
      </c>
      <c r="K9132">
        <f ca="1">SIMULATION!$D$3*SIMULATION!$D$17/$H9127/(SIMULATION!$D$17-$I9127)*(((EXP(-$I9127*$J9132))/(1-EXP(-SIMULATION!$D$4*$I9127)))-(EXP(-SIMULATION!$D$17*$J9132)/(1-EXP(-SIMULATION!$D$4*SIMULATION!$D$17))))</f>
        <v>3.9588653464538877</v>
      </c>
      <c r="L9132">
        <v>-0.39097948421101097</v>
      </c>
      <c r="M9132">
        <f t="shared" ca="1" si="142"/>
        <v>2.4110302152365013</v>
      </c>
    </row>
    <row r="9133" spans="1:13" x14ac:dyDescent="0.25">
      <c r="A9133" s="9"/>
      <c r="H9133" s="9"/>
      <c r="J9133">
        <v>6</v>
      </c>
      <c r="K9133">
        <f ca="1">SIMULATION!$D$3*SIMULATION!$D$17/$H9127/(SIMULATION!$D$17-$I9127)*(((EXP(-$I9127*$J9133))/(1-EXP(-SIMULATION!$D$4*$I9127)))-(EXP(-SIMULATION!$D$17*$J9133)/(1-EXP(-SIMULATION!$D$4*SIMULATION!$D$17))))</f>
        <v>3.884444336975228</v>
      </c>
      <c r="L9133">
        <v>0.40961001613426168</v>
      </c>
      <c r="M9133">
        <f t="shared" ca="1" si="142"/>
        <v>5.4755516445162931</v>
      </c>
    </row>
    <row r="9134" spans="1:13" x14ac:dyDescent="0.25">
      <c r="A9134" s="9"/>
      <c r="H9134" s="9"/>
      <c r="J9134">
        <v>7</v>
      </c>
      <c r="K9134">
        <f ca="1">SIMULATION!$D$3*SIMULATION!$D$17/$H9127/(SIMULATION!$D$17-$I9127)*(((EXP(-$I9127*$J9134))/(1-EXP(-SIMULATION!$D$4*$I9127)))-(EXP(-SIMULATION!$D$17*$J9134)/(1-EXP(-SIMULATION!$D$4*SIMULATION!$D$17))))</f>
        <v>3.7624981946404756</v>
      </c>
      <c r="L9134">
        <v>-2.4388476140356351E-2</v>
      </c>
      <c r="M9134">
        <f t="shared" ca="1" si="142"/>
        <v>3.6707365971923527</v>
      </c>
    </row>
    <row r="9135" spans="1:13" x14ac:dyDescent="0.25">
      <c r="A9135" s="9"/>
      <c r="H9135" s="9"/>
      <c r="J9135">
        <v>8</v>
      </c>
      <c r="K9135">
        <f ca="1">SIMULATION!$D$3*SIMULATION!$D$17/$H9127/(SIMULATION!$D$17-$I9127)*(((EXP(-$I9127*$J9135))/(1-EXP(-SIMULATION!$D$4*$I9127)))-(EXP(-SIMULATION!$D$17*$J9135)/(1-EXP(-SIMULATION!$D$4*SIMULATION!$D$17))))</f>
        <v>3.6141886876832006</v>
      </c>
      <c r="L9135">
        <v>1.4675438465929551E-2</v>
      </c>
      <c r="M9135">
        <f t="shared" ca="1" si="142"/>
        <v>3.667228491373554</v>
      </c>
    </row>
    <row r="9136" spans="1:13" x14ac:dyDescent="0.25">
      <c r="A9136" s="9"/>
      <c r="H9136" s="9"/>
      <c r="J9136">
        <v>9</v>
      </c>
      <c r="K9136">
        <f ca="1">SIMULATION!$D$3*SIMULATION!$D$17/$H9127/(SIMULATION!$D$17-$I9127)*(((EXP(-$I9127*$J9136))/(1-EXP(-SIMULATION!$D$4*$I9127)))-(EXP(-SIMULATION!$D$17*$J9136)/(1-EXP(-SIMULATION!$D$4*SIMULATION!$D$17))))</f>
        <v>3.4528513041580062</v>
      </c>
      <c r="L9136">
        <v>4.8557009108489785E-2</v>
      </c>
      <c r="M9136">
        <f t="shared" ca="1" si="142"/>
        <v>3.620511436384267</v>
      </c>
    </row>
    <row r="9137" spans="1:13" x14ac:dyDescent="0.25">
      <c r="A9137" s="9"/>
      <c r="H9137" s="9"/>
      <c r="J9137">
        <v>10</v>
      </c>
      <c r="K9137">
        <f ca="1">SIMULATION!$D$3*SIMULATION!$D$17/$H9127/(SIMULATION!$D$17-$I9127)*(((EXP(-$I9127*$J9137))/(1-EXP(-SIMULATION!$D$4*$I9127)))-(EXP(-SIMULATION!$D$17*$J9137)/(1-EXP(-SIMULATION!$D$4*SIMULATION!$D$17))))</f>
        <v>3.2868186873983114</v>
      </c>
      <c r="L9137">
        <v>-0.22535119359225408</v>
      </c>
      <c r="M9137">
        <f t="shared" ca="1" si="142"/>
        <v>2.5461301730717762</v>
      </c>
    </row>
    <row r="9138" spans="1:13" x14ac:dyDescent="0.25">
      <c r="A9138" s="9"/>
      <c r="H9138" s="9"/>
      <c r="J9138">
        <v>11</v>
      </c>
      <c r="K9138">
        <f ca="1">SIMULATION!$D$3*SIMULATION!$D$17/$H9127/(SIMULATION!$D$17-$I9127)*(((EXP(-$I9127*$J9138))/(1-EXP(-SIMULATION!$D$4*$I9127)))-(EXP(-SIMULATION!$D$17*$J9138)/(1-EXP(-SIMULATION!$D$4*SIMULATION!$D$17))))</f>
        <v>3.1212292772774752</v>
      </c>
      <c r="L9138">
        <v>9.5213709473984692E-2</v>
      </c>
      <c r="M9138">
        <f t="shared" ca="1" si="142"/>
        <v>3.4184130948858678</v>
      </c>
    </row>
    <row r="9139" spans="1:13" x14ac:dyDescent="0.25">
      <c r="A9139" s="9"/>
      <c r="H9139" s="9"/>
      <c r="J9139">
        <v>12</v>
      </c>
      <c r="K9139">
        <f ca="1">SIMULATION!$D$3*SIMULATION!$D$17/$H9127/(SIMULATION!$D$17-$I9127)*(((EXP(-$I9127*$J9139))/(1-EXP(-SIMULATION!$D$4*$I9127)))-(EXP(-SIMULATION!$D$17*$J9139)/(1-EXP(-SIMULATION!$D$4*SIMULATION!$D$17))))</f>
        <v>2.959185684445639</v>
      </c>
      <c r="L9139">
        <v>-0.16805405293647757</v>
      </c>
      <c r="M9139">
        <f t="shared" ca="1" si="142"/>
        <v>2.4618825367829449</v>
      </c>
    </row>
    <row r="9140" spans="1:13" x14ac:dyDescent="0.25">
      <c r="A9140" s="9"/>
      <c r="H9140" s="9"/>
      <c r="J9140">
        <v>13</v>
      </c>
      <c r="K9140">
        <f ca="1">SIMULATION!$D$3*SIMULATION!$D$17/$H9127/(SIMULATION!$D$17-$I9127)*(((EXP(-$I9127*$J9140))/(1-EXP(-SIMULATION!$D$4*$I9127)))-(EXP(-SIMULATION!$D$17*$J9140)/(1-EXP(-SIMULATION!$D$4*SIMULATION!$D$17))))</f>
        <v>2.8024963933243172</v>
      </c>
      <c r="L9140">
        <v>0.22009060341377046</v>
      </c>
      <c r="M9140">
        <f t="shared" ca="1" si="142"/>
        <v>3.4192995155959816</v>
      </c>
    </row>
    <row r="9141" spans="1:13" x14ac:dyDescent="0.25">
      <c r="A9141" s="9"/>
      <c r="H9141" s="9"/>
      <c r="J9141">
        <v>14</v>
      </c>
      <c r="K9141">
        <f ca="1">SIMULATION!$D$3*SIMULATION!$D$17/$H9127/(SIMULATION!$D$17-$I9127)*(((EXP(-$I9127*$J9141))/(1-EXP(-SIMULATION!$D$4*$I9127)))-(EXP(-SIMULATION!$D$17*$J9141)/(1-EXP(-SIMULATION!$D$4*SIMULATION!$D$17))))</f>
        <v>2.6521504857420251</v>
      </c>
      <c r="L9141">
        <v>-6.831218926931476E-2</v>
      </c>
      <c r="M9141">
        <f t="shared" ca="1" si="142"/>
        <v>2.4709762797893107</v>
      </c>
    </row>
    <row r="9142" spans="1:13" x14ac:dyDescent="0.25">
      <c r="A9142" s="9"/>
      <c r="H9142" s="9"/>
      <c r="J9142">
        <v>15</v>
      </c>
      <c r="K9142">
        <f ca="1">SIMULATION!$D$3*SIMULATION!$D$17/$H9127/(SIMULATION!$D$17-$I9127)*(((EXP(-$I9127*$J9142))/(1-EXP(-SIMULATION!$D$4*$I9127)))-(EXP(-SIMULATION!$D$17*$J9142)/(1-EXP(-SIMULATION!$D$4*SIMULATION!$D$17))))</f>
        <v>2.5086213095472258</v>
      </c>
      <c r="L9142">
        <v>0.18795655811700671</v>
      </c>
      <c r="M9142">
        <f t="shared" ca="1" si="142"/>
        <v>2.9801331365087003</v>
      </c>
    </row>
    <row r="9143" spans="1:13" x14ac:dyDescent="0.25">
      <c r="A9143" s="9"/>
      <c r="H9143" s="9"/>
      <c r="J9143">
        <v>16</v>
      </c>
      <c r="K9143">
        <f ca="1">SIMULATION!$D$3*SIMULATION!$D$17/$H9127/(SIMULATION!$D$17-$I9127)*(((EXP(-$I9127*$J9143))/(1-EXP(-SIMULATION!$D$4*$I9127)))-(EXP(-SIMULATION!$D$17*$J9143)/(1-EXP(-SIMULATION!$D$4*SIMULATION!$D$17))))</f>
        <v>2.3720605610878458</v>
      </c>
      <c r="L9143">
        <v>-0.43055002606942566</v>
      </c>
      <c r="M9143">
        <f t="shared" ca="1" si="142"/>
        <v>1.3507698246732172</v>
      </c>
    </row>
    <row r="9144" spans="1:13" x14ac:dyDescent="0.25">
      <c r="A9144" s="9"/>
      <c r="H9144" s="9"/>
      <c r="J9144">
        <v>17</v>
      </c>
      <c r="K9144">
        <f ca="1">SIMULATION!$D$3*SIMULATION!$D$17/$H9127/(SIMULATION!$D$17-$I9127)*(((EXP(-$I9127*$J9144))/(1-EXP(-SIMULATION!$D$4*$I9127)))-(EXP(-SIMULATION!$D$17*$J9144)/(1-EXP(-SIMULATION!$D$4*SIMULATION!$D$17))))</f>
        <v>2.2424221706563814</v>
      </c>
      <c r="L9144">
        <v>-0.18261848625211416</v>
      </c>
      <c r="M9144">
        <f t="shared" ca="1" si="142"/>
        <v>1.8329144283129331</v>
      </c>
    </row>
    <row r="9145" spans="1:13" x14ac:dyDescent="0.25">
      <c r="A9145" s="9"/>
      <c r="H9145" s="9"/>
      <c r="J9145">
        <v>18</v>
      </c>
      <c r="K9145">
        <f ca="1">SIMULATION!$D$3*SIMULATION!$D$17/$H9127/(SIMULATION!$D$17-$I9127)*(((EXP(-$I9127*$J9145))/(1-EXP(-SIMULATION!$D$4*$I9127)))-(EXP(-SIMULATION!$D$17*$J9145)/(1-EXP(-SIMULATION!$D$4*SIMULATION!$D$17))))</f>
        <v>2.119541230825313</v>
      </c>
      <c r="L9145">
        <v>0.19747355418033999</v>
      </c>
      <c r="M9145">
        <f t="shared" ca="1" si="142"/>
        <v>2.5380945709081599</v>
      </c>
    </row>
    <row r="9146" spans="1:13" x14ac:dyDescent="0.25">
      <c r="A9146" s="9"/>
      <c r="H9146" s="9"/>
      <c r="J9146">
        <v>19</v>
      </c>
      <c r="K9146">
        <f ca="1">SIMULATION!$D$3*SIMULATION!$D$17/$H9127/(SIMULATION!$D$17-$I9127)*(((EXP(-$I9127*$J9146))/(1-EXP(-SIMULATION!$D$4*$I9127)))-(EXP(-SIMULATION!$D$17*$J9146)/(1-EXP(-SIMULATION!$D$4*SIMULATION!$D$17))))</f>
        <v>2.0031841405495325</v>
      </c>
      <c r="L9146">
        <v>0.10026057641324021</v>
      </c>
      <c r="M9146">
        <f t="shared" ca="1" si="142"/>
        <v>2.2040245371428901</v>
      </c>
    </row>
    <row r="9147" spans="1:13" x14ac:dyDescent="0.25">
      <c r="A9147" s="9"/>
      <c r="H9147" s="9"/>
      <c r="J9147">
        <v>20</v>
      </c>
      <c r="K9147">
        <f ca="1">SIMULATION!$D$3*SIMULATION!$D$17/$H9127/(SIMULATION!$D$17-$I9127)*(((EXP(-$I9127*$J9147))/(1-EXP(-SIMULATION!$D$4*$I9127)))-(EXP(-SIMULATION!$D$17*$J9147)/(1-EXP(-SIMULATION!$D$4*SIMULATION!$D$17))))</f>
        <v>1.893080327609485</v>
      </c>
      <c r="L9147">
        <v>0.16189938196478976</v>
      </c>
      <c r="M9147">
        <f t="shared" ca="1" si="142"/>
        <v>2.1995688626591625</v>
      </c>
    </row>
    <row r="9148" spans="1:13" x14ac:dyDescent="0.25">
      <c r="A9148" s="9"/>
      <c r="H9148" s="9"/>
      <c r="J9148">
        <v>21</v>
      </c>
      <c r="K9148">
        <f ca="1">SIMULATION!$D$3*SIMULATION!$D$17/$H9127/(SIMULATION!$D$17-$I9127)*(((EXP(-$I9127*$J9148))/(1-EXP(-SIMULATION!$D$4*$I9127)))-(EXP(-SIMULATION!$D$17*$J9148)/(1-EXP(-SIMULATION!$D$4*SIMULATION!$D$17))))</f>
        <v>1.7889421886626375</v>
      </c>
      <c r="L9148">
        <v>1.5463409587471425E-2</v>
      </c>
      <c r="M9148">
        <f t="shared" ca="1" si="142"/>
        <v>1.8166053344542357</v>
      </c>
    </row>
    <row r="9149" spans="1:13" x14ac:dyDescent="0.25">
      <c r="A9149" s="9"/>
      <c r="H9149" s="9"/>
      <c r="J9149">
        <v>22</v>
      </c>
      <c r="K9149">
        <f ca="1">SIMULATION!$D$3*SIMULATION!$D$17/$H9127/(SIMULATION!$D$17-$I9127)*(((EXP(-$I9127*$J9149))/(1-EXP(-SIMULATION!$D$4*$I9127)))-(EXP(-SIMULATION!$D$17*$J9149)/(1-EXP(-SIMULATION!$D$4*SIMULATION!$D$17))))</f>
        <v>1.6904775002586994</v>
      </c>
      <c r="L9149">
        <v>-4.228639930948646E-2</v>
      </c>
      <c r="M9149">
        <f t="shared" ca="1" si="142"/>
        <v>1.6189932936590576</v>
      </c>
    </row>
    <row r="9150" spans="1:13" x14ac:dyDescent="0.25">
      <c r="A9150" s="9"/>
      <c r="H9150" s="9"/>
      <c r="J9150">
        <v>23</v>
      </c>
      <c r="K9150">
        <f ca="1">SIMULATION!$D$3*SIMULATION!$D$17/$H9127/(SIMULATION!$D$17-$I9127)*(((EXP(-$I9127*$J9150))/(1-EXP(-SIMULATION!$D$4*$I9127)))-(EXP(-SIMULATION!$D$17*$J9150)/(1-EXP(-SIMULATION!$D$4*SIMULATION!$D$17))))</f>
        <v>1.5973970252924099</v>
      </c>
      <c r="L9150">
        <v>-5.5985606023442949E-2</v>
      </c>
      <c r="M9150">
        <f t="shared" ca="1" si="142"/>
        <v>1.5079657847713692</v>
      </c>
    </row>
    <row r="9151" spans="1:13" x14ac:dyDescent="0.25">
      <c r="A9151" s="9"/>
      <c r="H9151" s="9"/>
      <c r="J9151">
        <v>24</v>
      </c>
      <c r="K9151">
        <f ca="1">SIMULATION!$D$3*SIMULATION!$D$17/$H9127/(SIMULATION!$D$17-$I9127)*(((EXP(-$I9127*$J9151))/(1-EXP(-SIMULATION!$D$4*$I9127)))-(EXP(-SIMULATION!$D$17*$J9151)/(1-EXP(-SIMULATION!$D$4*SIMULATION!$D$17))))</f>
        <v>1.5094190596882311</v>
      </c>
      <c r="L9151">
        <v>-0.20877196452103994</v>
      </c>
      <c r="M9151">
        <f t="shared" ca="1" si="142"/>
        <v>1.1942946773116183</v>
      </c>
    </row>
    <row r="9152" spans="1:13" x14ac:dyDescent="0.25">
      <c r="A9152" s="9">
        <v>367</v>
      </c>
      <c r="B9152" s="2">
        <f ca="1">NORMINV(RAND(),SIMULATION!D7,SIMULATION!D8)</f>
        <v>57.252563181892178</v>
      </c>
      <c r="C9152" s="2">
        <v>2</v>
      </c>
      <c r="D9152" s="2">
        <f ca="1">SIMULATION!$D$11*(1+(SIMULATION!$D$12*LN(1+$C9152)))*(1+(SIMULATION!$D$13*(($B9152/63.5)-1)))</f>
        <v>9.7741157709363602</v>
      </c>
      <c r="E9152" s="2">
        <v>0.13876458523487489</v>
      </c>
      <c r="F9152" s="2">
        <f ca="1">D9152*(1+E9152)</f>
        <v>11.130416891927993</v>
      </c>
      <c r="G9152" s="2">
        <v>0.51749720890726503</v>
      </c>
      <c r="H9152" s="9">
        <f>SIMULATION!$D$15*EXP($G$9152)</f>
        <v>370.3895272058042</v>
      </c>
      <c r="I9152" s="2">
        <f ca="1">$F9152/$H9152</f>
        <v>3.0050571288813627E-2</v>
      </c>
      <c r="J9152">
        <v>0</v>
      </c>
      <c r="K9152">
        <f ca="1">SIMULATION!$D$3*SIMULATION!$D$17/$H9152/(SIMULATION!$D$17-$I9152)*(((EXP(-$I9152*$J9152))/(1-EXP(-SIMULATION!$D$4*$I9152)))-(EXP(-SIMULATION!$D$17*$J9152)/(1-EXP(-SIMULATION!$D$4*SIMULATION!$D$17))))</f>
        <v>1.5066514101606359</v>
      </c>
      <c r="L9152">
        <v>0.19330008447503619</v>
      </c>
      <c r="M9152">
        <f t="shared" ca="1" si="142"/>
        <v>1.7978872550191189</v>
      </c>
    </row>
    <row r="9153" spans="1:13" x14ac:dyDescent="0.25">
      <c r="A9153" s="9"/>
      <c r="H9153" s="9"/>
      <c r="J9153">
        <v>1</v>
      </c>
      <c r="K9153">
        <f ca="1">SIMULATION!$D$3*SIMULATION!$D$17/$H9152/(SIMULATION!$D$17-$I9152)*(((EXP(-$I9152*$J9153))/(1-EXP(-SIMULATION!$D$4*$I9152)))-(EXP(-SIMULATION!$D$17*$J9153)/(1-EXP(-SIMULATION!$D$4*SIMULATION!$D$17))))</f>
        <v>1.9868921415585565</v>
      </c>
      <c r="L9153">
        <v>0.18368119562463922</v>
      </c>
      <c r="M9153">
        <f t="shared" ca="1" si="142"/>
        <v>2.3518468656972318</v>
      </c>
    </row>
    <row r="9154" spans="1:13" x14ac:dyDescent="0.25">
      <c r="A9154" s="9"/>
      <c r="H9154" s="9"/>
      <c r="J9154">
        <v>2</v>
      </c>
      <c r="K9154">
        <f ca="1">SIMULATION!$D$3*SIMULATION!$D$17/$H9152/(SIMULATION!$D$17-$I9152)*(((EXP(-$I9152*$J9154))/(1-EXP(-SIMULATION!$D$4*$I9152)))-(EXP(-SIMULATION!$D$17*$J9154)/(1-EXP(-SIMULATION!$D$4*SIMULATION!$D$17))))</f>
        <v>2.2644051999777051</v>
      </c>
      <c r="L9154">
        <v>0.13942868547051132</v>
      </c>
      <c r="M9154">
        <f t="shared" ca="1" si="142"/>
        <v>2.5801282403831869</v>
      </c>
    </row>
    <row r="9155" spans="1:13" x14ac:dyDescent="0.25">
      <c r="A9155" s="9"/>
      <c r="H9155" s="9"/>
      <c r="J9155">
        <v>3</v>
      </c>
      <c r="K9155">
        <f ca="1">SIMULATION!$D$3*SIMULATION!$D$17/$H9152/(SIMULATION!$D$17-$I9152)*(((EXP(-$I9152*$J9155))/(1-EXP(-SIMULATION!$D$4*$I9152)))-(EXP(-SIMULATION!$D$17*$J9155)/(1-EXP(-SIMULATION!$D$4*SIMULATION!$D$17))))</f>
        <v>2.4129005622979744</v>
      </c>
      <c r="L9155">
        <v>-0.44355533244715883</v>
      </c>
      <c r="M9155">
        <f t="shared" ref="M9155:M9218" ca="1" si="143">$K9155*(1+$L9155)</f>
        <v>1.3426456512259599</v>
      </c>
    </row>
    <row r="9156" spans="1:13" x14ac:dyDescent="0.25">
      <c r="A9156" s="9"/>
      <c r="H9156" s="9"/>
      <c r="J9156">
        <v>4</v>
      </c>
      <c r="K9156">
        <f ca="1">SIMULATION!$D$3*SIMULATION!$D$17/$H9152/(SIMULATION!$D$17-$I9152)*(((EXP(-$I9152*$J9156))/(1-EXP(-SIMULATION!$D$4*$I9152)))-(EXP(-SIMULATION!$D$17*$J9156)/(1-EXP(-SIMULATION!$D$4*SIMULATION!$D$17))))</f>
        <v>2.47958687242155</v>
      </c>
      <c r="L9156">
        <v>4.5422540911103391E-2</v>
      </c>
      <c r="M9156">
        <f t="shared" ca="1" si="143"/>
        <v>2.5922160085767527</v>
      </c>
    </row>
    <row r="9157" spans="1:13" x14ac:dyDescent="0.25">
      <c r="A9157" s="9"/>
      <c r="H9157" s="9"/>
      <c r="J9157">
        <v>5</v>
      </c>
      <c r="K9157">
        <f ca="1">SIMULATION!$D$3*SIMULATION!$D$17/$H9152/(SIMULATION!$D$17-$I9152)*(((EXP(-$I9152*$J9157))/(1-EXP(-SIMULATION!$D$4*$I9152)))-(EXP(-SIMULATION!$D$17*$J9157)/(1-EXP(-SIMULATION!$D$4*SIMULATION!$D$17))))</f>
        <v>2.4946908611857261</v>
      </c>
      <c r="L9157">
        <v>0.13749159977225342</v>
      </c>
      <c r="M9157">
        <f t="shared" ca="1" si="143"/>
        <v>2.8376898986273722</v>
      </c>
    </row>
    <row r="9158" spans="1:13" x14ac:dyDescent="0.25">
      <c r="A9158" s="9"/>
      <c r="H9158" s="9"/>
      <c r="J9158">
        <v>6</v>
      </c>
      <c r="K9158">
        <f ca="1">SIMULATION!$D$3*SIMULATION!$D$17/$H9152/(SIMULATION!$D$17-$I9152)*(((EXP(-$I9152*$J9158))/(1-EXP(-SIMULATION!$D$4*$I9152)))-(EXP(-SIMULATION!$D$17*$J9158)/(1-EXP(-SIMULATION!$D$4*SIMULATION!$D$17))))</f>
        <v>2.4775575985141476</v>
      </c>
      <c r="L9158">
        <v>-0.57044614740564414</v>
      </c>
      <c r="M9158">
        <f t="shared" ca="1" si="143"/>
        <v>1.0642444114661724</v>
      </c>
    </row>
    <row r="9159" spans="1:13" x14ac:dyDescent="0.25">
      <c r="A9159" s="9"/>
      <c r="H9159" s="9"/>
      <c r="J9159">
        <v>7</v>
      </c>
      <c r="K9159">
        <f ca="1">SIMULATION!$D$3*SIMULATION!$D$17/$H9152/(SIMULATION!$D$17-$I9152)*(((EXP(-$I9152*$J9159))/(1-EXP(-SIMULATION!$D$4*$I9152)))-(EXP(-SIMULATION!$D$17*$J9159)/(1-EXP(-SIMULATION!$D$4*SIMULATION!$D$17))))</f>
        <v>2.4405596605500888</v>
      </c>
      <c r="L9159">
        <v>0.29437228261167075</v>
      </c>
      <c r="M9159">
        <f t="shared" ca="1" si="143"/>
        <v>3.1589927786761827</v>
      </c>
    </row>
    <row r="9160" spans="1:13" x14ac:dyDescent="0.25">
      <c r="A9160" s="9"/>
      <c r="H9160" s="9"/>
      <c r="J9160">
        <v>8</v>
      </c>
      <c r="K9160">
        <f ca="1">SIMULATION!$D$3*SIMULATION!$D$17/$H9152/(SIMULATION!$D$17-$I9152)*(((EXP(-$I9152*$J9160))/(1-EXP(-SIMULATION!$D$4*$I9152)))-(EXP(-SIMULATION!$D$17*$J9160)/(1-EXP(-SIMULATION!$D$4*SIMULATION!$D$17))))</f>
        <v>2.3916021969864891</v>
      </c>
      <c r="L9160">
        <v>-0.42117927801017718</v>
      </c>
      <c r="M9160">
        <f t="shared" ca="1" si="143"/>
        <v>1.3843089103721662</v>
      </c>
    </row>
    <row r="9161" spans="1:13" x14ac:dyDescent="0.25">
      <c r="A9161" s="9"/>
      <c r="H9161" s="9"/>
      <c r="J9161">
        <v>9</v>
      </c>
      <c r="K9161">
        <f ca="1">SIMULATION!$D$3*SIMULATION!$D$17/$H9152/(SIMULATION!$D$17-$I9152)*(((EXP(-$I9152*$J9161))/(1-EXP(-SIMULATION!$D$4*$I9152)))-(EXP(-SIMULATION!$D$17*$J9161)/(1-EXP(-SIMULATION!$D$4*SIMULATION!$D$17))))</f>
        <v>2.3357282178034682</v>
      </c>
      <c r="L9161">
        <v>0.16270588310998846</v>
      </c>
      <c r="M9161">
        <f t="shared" ca="1" si="143"/>
        <v>2.715764940186101</v>
      </c>
    </row>
    <row r="9162" spans="1:13" x14ac:dyDescent="0.25">
      <c r="A9162" s="9"/>
      <c r="H9162" s="9"/>
      <c r="J9162">
        <v>10</v>
      </c>
      <c r="K9162">
        <f ca="1">SIMULATION!$D$3*SIMULATION!$D$17/$H9152/(SIMULATION!$D$17-$I9152)*(((EXP(-$I9152*$J9162))/(1-EXP(-SIMULATION!$D$4*$I9152)))-(EXP(-SIMULATION!$D$17*$J9162)/(1-EXP(-SIMULATION!$D$4*SIMULATION!$D$17))))</f>
        <v>2.2761472793872608</v>
      </c>
      <c r="L9162">
        <v>7.0418542228351616E-2</v>
      </c>
      <c r="M9162">
        <f t="shared" ca="1" si="143"/>
        <v>2.4364302526987403</v>
      </c>
    </row>
    <row r="9163" spans="1:13" x14ac:dyDescent="0.25">
      <c r="A9163" s="9"/>
      <c r="H9163" s="9"/>
      <c r="J9163">
        <v>11</v>
      </c>
      <c r="K9163">
        <f ca="1">SIMULATION!$D$3*SIMULATION!$D$17/$H9152/(SIMULATION!$D$17-$I9152)*(((EXP(-$I9152*$J9163))/(1-EXP(-SIMULATION!$D$4*$I9152)))-(EXP(-SIMULATION!$D$17*$J9163)/(1-EXP(-SIMULATION!$D$4*SIMULATION!$D$17))))</f>
        <v>2.214894671584799</v>
      </c>
      <c r="L9163">
        <v>-0.11793555366222069</v>
      </c>
      <c r="M9163">
        <f t="shared" ca="1" si="143"/>
        <v>1.9536798421879433</v>
      </c>
    </row>
    <row r="9164" spans="1:13" x14ac:dyDescent="0.25">
      <c r="A9164" s="9"/>
      <c r="H9164" s="9"/>
      <c r="J9164">
        <v>12</v>
      </c>
      <c r="K9164">
        <f ca="1">SIMULATION!$D$3*SIMULATION!$D$17/$H9152/(SIMULATION!$D$17-$I9152)*(((EXP(-$I9152*$J9164))/(1-EXP(-SIMULATION!$D$4*$I9152)))-(EXP(-SIMULATION!$D$17*$J9164)/(1-EXP(-SIMULATION!$D$4*SIMULATION!$D$17))))</f>
        <v>2.1532538213794452</v>
      </c>
      <c r="L9164">
        <v>-0.21618684371098293</v>
      </c>
      <c r="M9164">
        <f t="shared" ca="1" si="143"/>
        <v>1.6877486740268102</v>
      </c>
    </row>
    <row r="9165" spans="1:13" x14ac:dyDescent="0.25">
      <c r="A9165" s="9"/>
      <c r="H9165" s="9"/>
      <c r="J9165">
        <v>13</v>
      </c>
      <c r="K9165">
        <f ca="1">SIMULATION!$D$3*SIMULATION!$D$17/$H9152/(SIMULATION!$D$17-$I9152)*(((EXP(-$I9152*$J9165))/(1-EXP(-SIMULATION!$D$4*$I9152)))-(EXP(-SIMULATION!$D$17*$J9165)/(1-EXP(-SIMULATION!$D$4*SIMULATION!$D$17))))</f>
        <v>2.0920269606034569</v>
      </c>
      <c r="L9165">
        <v>0.19497231915140084</v>
      </c>
      <c r="M9165">
        <f t="shared" ca="1" si="143"/>
        <v>2.499914308839569</v>
      </c>
    </row>
    <row r="9166" spans="1:13" x14ac:dyDescent="0.25">
      <c r="A9166" s="9"/>
      <c r="H9166" s="9"/>
      <c r="J9166">
        <v>14</v>
      </c>
      <c r="K9166">
        <f ca="1">SIMULATION!$D$3*SIMULATION!$D$17/$H9152/(SIMULATION!$D$17-$I9152)*(((EXP(-$I9152*$J9166))/(1-EXP(-SIMULATION!$D$4*$I9152)))-(EXP(-SIMULATION!$D$17*$J9166)/(1-EXP(-SIMULATION!$D$4*SIMULATION!$D$17))))</f>
        <v>2.0317085581186896</v>
      </c>
      <c r="L9166">
        <v>-0.18985261432666689</v>
      </c>
      <c r="M9166">
        <f t="shared" ca="1" si="143"/>
        <v>1.6459833768099934</v>
      </c>
    </row>
    <row r="9167" spans="1:13" x14ac:dyDescent="0.25">
      <c r="A9167" s="9"/>
      <c r="H9167" s="9"/>
      <c r="J9167">
        <v>15</v>
      </c>
      <c r="K9167">
        <f ca="1">SIMULATION!$D$3*SIMULATION!$D$17/$H9152/(SIMULATION!$D$17-$I9152)*(((EXP(-$I9152*$J9167))/(1-EXP(-SIMULATION!$D$4*$I9152)))-(EXP(-SIMULATION!$D$17*$J9167)/(1-EXP(-SIMULATION!$D$4*SIMULATION!$D$17))))</f>
        <v>1.9725964416486257</v>
      </c>
      <c r="L9167">
        <v>-8.6739764113921244E-2</v>
      </c>
      <c r="M9167">
        <f t="shared" ca="1" si="143"/>
        <v>1.8014938916080634</v>
      </c>
    </row>
    <row r="9168" spans="1:13" x14ac:dyDescent="0.25">
      <c r="A9168" s="9"/>
      <c r="H9168" s="9"/>
      <c r="J9168">
        <v>16</v>
      </c>
      <c r="K9168">
        <f ca="1">SIMULATION!$D$3*SIMULATION!$D$17/$H9152/(SIMULATION!$D$17-$I9152)*(((EXP(-$I9152*$J9168))/(1-EXP(-SIMULATION!$D$4*$I9152)))-(EXP(-SIMULATION!$D$17*$J9168)/(1-EXP(-SIMULATION!$D$4*SIMULATION!$D$17))))</f>
        <v>1.914862990150886</v>
      </c>
      <c r="L9168">
        <v>-6.0957587092727264E-2</v>
      </c>
      <c r="M9168">
        <f t="shared" ca="1" si="143"/>
        <v>1.7981375626581233</v>
      </c>
    </row>
    <row r="9169" spans="1:13" x14ac:dyDescent="0.25">
      <c r="A9169" s="9"/>
      <c r="H9169" s="9"/>
      <c r="J9169">
        <v>17</v>
      </c>
      <c r="K9169">
        <f ca="1">SIMULATION!$D$3*SIMULATION!$D$17/$H9152/(SIMULATION!$D$17-$I9152)*(((EXP(-$I9152*$J9169))/(1-EXP(-SIMULATION!$D$4*$I9152)))-(EXP(-SIMULATION!$D$17*$J9169)/(1-EXP(-SIMULATION!$D$4*SIMULATION!$D$17))))</f>
        <v>1.8586007389317898</v>
      </c>
      <c r="L9169">
        <v>-3.1459251793060243E-2</v>
      </c>
      <c r="M9169">
        <f t="shared" ca="1" si="143"/>
        <v>1.800130550302967</v>
      </c>
    </row>
    <row r="9170" spans="1:13" x14ac:dyDescent="0.25">
      <c r="A9170" s="9"/>
      <c r="H9170" s="9"/>
      <c r="J9170">
        <v>18</v>
      </c>
      <c r="K9170">
        <f ca="1">SIMULATION!$D$3*SIMULATION!$D$17/$H9152/(SIMULATION!$D$17-$I9152)*(((EXP(-$I9152*$J9170))/(1-EXP(-SIMULATION!$D$4*$I9152)))-(EXP(-SIMULATION!$D$17*$J9170)/(1-EXP(-SIMULATION!$D$4*SIMULATION!$D$17))))</f>
        <v>1.8038515883188233</v>
      </c>
      <c r="L9170">
        <v>4.5462521430338527E-2</v>
      </c>
      <c r="M9170">
        <f t="shared" ca="1" si="143"/>
        <v>1.8858592298099182</v>
      </c>
    </row>
    <row r="9171" spans="1:13" x14ac:dyDescent="0.25">
      <c r="A9171" s="9"/>
      <c r="H9171" s="9"/>
      <c r="J9171">
        <v>19</v>
      </c>
      <c r="K9171">
        <f ca="1">SIMULATION!$D$3*SIMULATION!$D$17/$H9152/(SIMULATION!$D$17-$I9152)*(((EXP(-$I9152*$J9171))/(1-EXP(-SIMULATION!$D$4*$I9152)))-(EXP(-SIMULATION!$D$17*$J9171)/(1-EXP(-SIMULATION!$D$4*SIMULATION!$D$17))))</f>
        <v>1.7506255055743234</v>
      </c>
      <c r="L9171">
        <v>-2.8798232078762476E-2</v>
      </c>
      <c r="M9171">
        <f t="shared" ca="1" si="143"/>
        <v>1.7002105859817931</v>
      </c>
    </row>
    <row r="9172" spans="1:13" x14ac:dyDescent="0.25">
      <c r="A9172" s="9"/>
      <c r="H9172" s="9"/>
      <c r="J9172">
        <v>20</v>
      </c>
      <c r="K9172">
        <f ca="1">SIMULATION!$D$3*SIMULATION!$D$17/$H9152/(SIMULATION!$D$17-$I9152)*(((EXP(-$I9152*$J9172))/(1-EXP(-SIMULATION!$D$4*$I9152)))-(EXP(-SIMULATION!$D$17*$J9172)/(1-EXP(-SIMULATION!$D$4*SIMULATION!$D$17))))</f>
        <v>1.6989124942882188</v>
      </c>
      <c r="L9172">
        <v>-0.15249119624039009</v>
      </c>
      <c r="M9172">
        <f t="shared" ca="1" si="143"/>
        <v>1.4398432957264633</v>
      </c>
    </row>
    <row r="9173" spans="1:13" x14ac:dyDescent="0.25">
      <c r="A9173" s="9"/>
      <c r="H9173" s="9"/>
      <c r="J9173">
        <v>21</v>
      </c>
      <c r="K9173">
        <f ca="1">SIMULATION!$D$3*SIMULATION!$D$17/$H9152/(SIMULATION!$D$17-$I9152)*(((EXP(-$I9152*$J9173))/(1-EXP(-SIMULATION!$D$4*$I9152)))-(EXP(-SIMULATION!$D$17*$J9173)/(1-EXP(-SIMULATION!$D$4*SIMULATION!$D$17))))</f>
        <v>1.6486902498592888</v>
      </c>
      <c r="L9173">
        <v>0.1461496256216667</v>
      </c>
      <c r="M9173">
        <f t="shared" ca="1" si="143"/>
        <v>1.8896457126423161</v>
      </c>
    </row>
    <row r="9174" spans="1:13" x14ac:dyDescent="0.25">
      <c r="A9174" s="9"/>
      <c r="H9174" s="9"/>
      <c r="J9174">
        <v>22</v>
      </c>
      <c r="K9174">
        <f ca="1">SIMULATION!$D$3*SIMULATION!$D$17/$H9152/(SIMULATION!$D$17-$I9152)*(((EXP(-$I9152*$J9174))/(1-EXP(-SIMULATION!$D$4*$I9152)))-(EXP(-SIMULATION!$D$17*$J9174)/(1-EXP(-SIMULATION!$D$4*SIMULATION!$D$17))))</f>
        <v>1.5999290509552517</v>
      </c>
      <c r="L9174">
        <v>-4.6800130230683523E-2</v>
      </c>
      <c r="M9174">
        <f t="shared" ca="1" si="143"/>
        <v>1.5250521630106921</v>
      </c>
    </row>
    <row r="9175" spans="1:13" x14ac:dyDescent="0.25">
      <c r="A9175" s="9"/>
      <c r="H9175" s="9"/>
      <c r="J9175">
        <v>23</v>
      </c>
      <c r="K9175">
        <f ca="1">SIMULATION!$D$3*SIMULATION!$D$17/$H9152/(SIMULATION!$D$17-$I9152)*(((EXP(-$I9152*$J9175))/(1-EXP(-SIMULATION!$D$4*$I9152)))-(EXP(-SIMULATION!$D$17*$J9175)/(1-EXP(-SIMULATION!$D$4*SIMULATION!$D$17))))</f>
        <v>1.5525948801460228</v>
      </c>
      <c r="L9175">
        <v>-0.16192599832303459</v>
      </c>
      <c r="M9175">
        <f t="shared" ca="1" si="143"/>
        <v>1.3011894041871459</v>
      </c>
    </row>
    <row r="9176" spans="1:13" x14ac:dyDescent="0.25">
      <c r="A9176" s="9"/>
      <c r="H9176" s="9"/>
      <c r="J9176">
        <v>24</v>
      </c>
      <c r="K9176">
        <f ca="1">SIMULATION!$D$3*SIMULATION!$D$17/$H9152/(SIMULATION!$D$17-$I9152)*(((EXP(-$I9152*$J9176))/(1-EXP(-SIMULATION!$D$4*$I9152)))-(EXP(-SIMULATION!$D$17*$J9176)/(1-EXP(-SIMULATION!$D$4*SIMULATION!$D$17))))</f>
        <v>1.5066514101606359</v>
      </c>
      <c r="L9176">
        <v>0.24863222755184708</v>
      </c>
      <c r="M9176">
        <f t="shared" ca="1" si="143"/>
        <v>1.8812535064130065</v>
      </c>
    </row>
    <row r="9177" spans="1:13" x14ac:dyDescent="0.25">
      <c r="A9177" s="9">
        <v>368</v>
      </c>
      <c r="B9177" s="2">
        <f ca="1">NORMINV(RAND(),SIMULATION!D7,SIMULATION!D8)</f>
        <v>47.322676948451374</v>
      </c>
      <c r="C9177" s="2">
        <v>2</v>
      </c>
      <c r="D9177" s="2">
        <f ca="1">SIMULATION!$D$11*(1+(SIMULATION!$D$12*LN(1+$C9177)))*(1+(SIMULATION!$D$13*(($B9177/63.5)-1)))</f>
        <v>9.0367051690181608</v>
      </c>
      <c r="E9177" s="2">
        <v>-0.13894423227568281</v>
      </c>
      <c r="F9177" s="2">
        <f ca="1">D9177*(1+E9177)</f>
        <v>7.7811071070072373</v>
      </c>
      <c r="G9177" s="2">
        <v>-1.1063539160891223E-2</v>
      </c>
      <c r="H9177" s="9">
        <f>SIMULATION!$D$15*EXP($G$9177)</f>
        <v>218.32711813872177</v>
      </c>
      <c r="I9177" s="2">
        <f ca="1">$F9177/$H9177</f>
        <v>3.5639673043562269E-2</v>
      </c>
      <c r="J9177">
        <v>0</v>
      </c>
      <c r="K9177">
        <f ca="1">SIMULATION!$D$3*SIMULATION!$D$17/$H9177/(SIMULATION!$D$17-$I9177)*(((EXP(-$I9177*$J9177))/(1-EXP(-SIMULATION!$D$4*$I9177)))-(EXP(-SIMULATION!$D$17*$J9177)/(1-EXP(-SIMULATION!$D$4*SIMULATION!$D$17))))</f>
        <v>2.0251351083340374</v>
      </c>
      <c r="L9177">
        <v>-6.0792595044932077E-2</v>
      </c>
      <c r="M9177">
        <f t="shared" ca="1" si="143"/>
        <v>1.9020218897818117</v>
      </c>
    </row>
    <row r="9178" spans="1:13" x14ac:dyDescent="0.25">
      <c r="A9178" s="9"/>
      <c r="H9178" s="9"/>
      <c r="J9178">
        <v>1</v>
      </c>
      <c r="K9178">
        <f ca="1">SIMULATION!$D$3*SIMULATION!$D$17/$H9177/(SIMULATION!$D$17-$I9177)*(((EXP(-$I9177*$J9178))/(1-EXP(-SIMULATION!$D$4*$I9177)))-(EXP(-SIMULATION!$D$17*$J9178)/(1-EXP(-SIMULATION!$D$4*SIMULATION!$D$17))))</f>
        <v>2.8419664691206359</v>
      </c>
      <c r="L9178">
        <v>0.12877357475000656</v>
      </c>
      <c r="M9178">
        <f t="shared" ca="1" si="143"/>
        <v>3.2079366506689539</v>
      </c>
    </row>
    <row r="9179" spans="1:13" x14ac:dyDescent="0.25">
      <c r="A9179" s="9"/>
      <c r="H9179" s="9"/>
      <c r="J9179">
        <v>2</v>
      </c>
      <c r="K9179">
        <f ca="1">SIMULATION!$D$3*SIMULATION!$D$17/$H9177/(SIMULATION!$D$17-$I9177)*(((EXP(-$I9177*$J9179))/(1-EXP(-SIMULATION!$D$4*$I9177)))-(EXP(-SIMULATION!$D$17*$J9179)/(1-EXP(-SIMULATION!$D$4*SIMULATION!$D$17))))</f>
        <v>3.311345838934828</v>
      </c>
      <c r="L9179">
        <v>0.10546386720236474</v>
      </c>
      <c r="M9179">
        <f t="shared" ca="1" si="143"/>
        <v>3.6605731767533536</v>
      </c>
    </row>
    <row r="9180" spans="1:13" x14ac:dyDescent="0.25">
      <c r="A9180" s="9"/>
      <c r="H9180" s="9"/>
      <c r="J9180">
        <v>3</v>
      </c>
      <c r="K9180">
        <f ca="1">SIMULATION!$D$3*SIMULATION!$D$17/$H9177/(SIMULATION!$D$17-$I9177)*(((EXP(-$I9177*$J9180))/(1-EXP(-SIMULATION!$D$4*$I9177)))-(EXP(-SIMULATION!$D$17*$J9180)/(1-EXP(-SIMULATION!$D$4*SIMULATION!$D$17))))</f>
        <v>3.5599624999512471</v>
      </c>
      <c r="L9180">
        <v>8.1967700357478246E-2</v>
      </c>
      <c r="M9180">
        <f t="shared" ca="1" si="143"/>
        <v>3.8517644394311104</v>
      </c>
    </row>
    <row r="9181" spans="1:13" x14ac:dyDescent="0.25">
      <c r="A9181" s="9"/>
      <c r="H9181" s="9"/>
      <c r="J9181">
        <v>4</v>
      </c>
      <c r="K9181">
        <f ca="1">SIMULATION!$D$3*SIMULATION!$D$17/$H9177/(SIMULATION!$D$17-$I9177)*(((EXP(-$I9177*$J9181))/(1-EXP(-SIMULATION!$D$4*$I9177)))-(EXP(-SIMULATION!$D$17*$J9181)/(1-EXP(-SIMULATION!$D$4*SIMULATION!$D$17))))</f>
        <v>3.6689357432131371</v>
      </c>
      <c r="L9181">
        <v>1.6901186318379967E-2</v>
      </c>
      <c r="M9181">
        <f t="shared" ca="1" si="143"/>
        <v>3.7309451097993458</v>
      </c>
    </row>
    <row r="9182" spans="1:13" x14ac:dyDescent="0.25">
      <c r="A9182" s="9"/>
      <c r="H9182" s="9"/>
      <c r="J9182">
        <v>5</v>
      </c>
      <c r="K9182">
        <f ca="1">SIMULATION!$D$3*SIMULATION!$D$17/$H9177/(SIMULATION!$D$17-$I9177)*(((EXP(-$I9177*$J9182))/(1-EXP(-SIMULATION!$D$4*$I9177)))-(EXP(-SIMULATION!$D$17*$J9182)/(1-EXP(-SIMULATION!$D$4*SIMULATION!$D$17))))</f>
        <v>3.6901848236643962</v>
      </c>
      <c r="L9182">
        <v>-0.43849252302374103</v>
      </c>
      <c r="M9182">
        <f t="shared" ca="1" si="143"/>
        <v>2.0720663699118758</v>
      </c>
    </row>
    <row r="9183" spans="1:13" x14ac:dyDescent="0.25">
      <c r="A9183" s="9"/>
      <c r="H9183" s="9"/>
      <c r="J9183">
        <v>6</v>
      </c>
      <c r="K9183">
        <f ca="1">SIMULATION!$D$3*SIMULATION!$D$17/$H9177/(SIMULATION!$D$17-$I9177)*(((EXP(-$I9177*$J9183))/(1-EXP(-SIMULATION!$D$4*$I9177)))-(EXP(-SIMULATION!$D$17*$J9183)/(1-EXP(-SIMULATION!$D$4*SIMULATION!$D$17))))</f>
        <v>3.6569191434870079</v>
      </c>
      <c r="L9183">
        <v>9.7146085751179598E-2</v>
      </c>
      <c r="M9183">
        <f t="shared" ca="1" si="143"/>
        <v>4.0121745241853271</v>
      </c>
    </row>
    <row r="9184" spans="1:13" x14ac:dyDescent="0.25">
      <c r="A9184" s="9"/>
      <c r="H9184" s="9"/>
      <c r="J9184">
        <v>7</v>
      </c>
      <c r="K9184">
        <f ca="1">SIMULATION!$D$3*SIMULATION!$D$17/$H9177/(SIMULATION!$D$17-$I9177)*(((EXP(-$I9177*$J9184))/(1-EXP(-SIMULATION!$D$4*$I9177)))-(EXP(-SIMULATION!$D$17*$J9184)/(1-EXP(-SIMULATION!$D$4*SIMULATION!$D$17))))</f>
        <v>3.5903605378435959</v>
      </c>
      <c r="L9184">
        <v>3.5562392375374952E-2</v>
      </c>
      <c r="M9184">
        <f t="shared" ca="1" si="143"/>
        <v>3.718042348059452</v>
      </c>
    </row>
    <row r="9185" spans="1:13" x14ac:dyDescent="0.25">
      <c r="A9185" s="9"/>
      <c r="H9185" s="9"/>
      <c r="J9185">
        <v>8</v>
      </c>
      <c r="K9185">
        <f ca="1">SIMULATION!$D$3*SIMULATION!$D$17/$H9177/(SIMULATION!$D$17-$I9177)*(((EXP(-$I9177*$J9185))/(1-EXP(-SIMULATION!$D$4*$I9177)))-(EXP(-SIMULATION!$D$17*$J9185)/(1-EXP(-SIMULATION!$D$4*SIMULATION!$D$17))))</f>
        <v>3.5040510031165284</v>
      </c>
      <c r="L9185">
        <v>-0.16940526818543136</v>
      </c>
      <c r="M9185">
        <f t="shared" ca="1" si="143"/>
        <v>2.9104463031981433</v>
      </c>
    </row>
    <row r="9186" spans="1:13" x14ac:dyDescent="0.25">
      <c r="A9186" s="9"/>
      <c r="H9186" s="9"/>
      <c r="J9186">
        <v>9</v>
      </c>
      <c r="K9186">
        <f ca="1">SIMULATION!$D$3*SIMULATION!$D$17/$H9177/(SIMULATION!$D$17-$I9177)*(((EXP(-$I9177*$J9186))/(1-EXP(-SIMULATION!$D$4*$I9177)))-(EXP(-SIMULATION!$D$17*$J9186)/(1-EXP(-SIMULATION!$D$4*SIMULATION!$D$17))))</f>
        <v>3.4066131207317571</v>
      </c>
      <c r="L9186">
        <v>-5.0851287619568662E-2</v>
      </c>
      <c r="M9186">
        <f t="shared" ca="1" si="143"/>
        <v>3.2333824571208303</v>
      </c>
    </row>
    <row r="9187" spans="1:13" x14ac:dyDescent="0.25">
      <c r="A9187" s="9"/>
      <c r="H9187" s="9"/>
      <c r="J9187">
        <v>10</v>
      </c>
      <c r="K9187">
        <f ca="1">SIMULATION!$D$3*SIMULATION!$D$17/$H9177/(SIMULATION!$D$17-$I9177)*(((EXP(-$I9177*$J9187))/(1-EXP(-SIMULATION!$D$4*$I9177)))-(EXP(-SIMULATION!$D$17*$J9187)/(1-EXP(-SIMULATION!$D$4*SIMULATION!$D$17))))</f>
        <v>3.3035189333070751</v>
      </c>
      <c r="L9187">
        <v>0.47483729484755643</v>
      </c>
      <c r="M9187">
        <f t="shared" ca="1" si="143"/>
        <v>4.872152927076292</v>
      </c>
    </row>
    <row r="9188" spans="1:13" x14ac:dyDescent="0.25">
      <c r="A9188" s="9"/>
      <c r="H9188" s="9"/>
      <c r="J9188">
        <v>11</v>
      </c>
      <c r="K9188">
        <f ca="1">SIMULATION!$D$3*SIMULATION!$D$17/$H9177/(SIMULATION!$D$17-$I9177)*(((EXP(-$I9177*$J9188))/(1-EXP(-SIMULATION!$D$4*$I9177)))-(EXP(-SIMULATION!$D$17*$J9188)/(1-EXP(-SIMULATION!$D$4*SIMULATION!$D$17))))</f>
        <v>3.1982234154455993</v>
      </c>
      <c r="L9188">
        <v>3.0033051777491243E-2</v>
      </c>
      <c r="M9188">
        <f t="shared" ca="1" si="143"/>
        <v>3.2942758248776616</v>
      </c>
    </row>
    <row r="9189" spans="1:13" x14ac:dyDescent="0.25">
      <c r="A9189" s="9"/>
      <c r="H9189" s="9"/>
      <c r="J9189">
        <v>12</v>
      </c>
      <c r="K9189">
        <f ca="1">SIMULATION!$D$3*SIMULATION!$D$17/$H9177/(SIMULATION!$D$17-$I9177)*(((EXP(-$I9177*$J9189))/(1-EXP(-SIMULATION!$D$4*$I9177)))-(EXP(-SIMULATION!$D$17*$J9189)/(1-EXP(-SIMULATION!$D$4*SIMULATION!$D$17))))</f>
        <v>3.0928907637330489</v>
      </c>
      <c r="L9189">
        <v>0.13581258107619817</v>
      </c>
      <c r="M9189">
        <f t="shared" ca="1" si="143"/>
        <v>3.5129442413423679</v>
      </c>
    </row>
    <row r="9190" spans="1:13" x14ac:dyDescent="0.25">
      <c r="A9190" s="9"/>
      <c r="H9190" s="9"/>
      <c r="J9190">
        <v>13</v>
      </c>
      <c r="K9190">
        <f ca="1">SIMULATION!$D$3*SIMULATION!$D$17/$H9177/(SIMULATION!$D$17-$I9177)*(((EXP(-$I9177*$J9190))/(1-EXP(-SIMULATION!$D$4*$I9177)))-(EXP(-SIMULATION!$D$17*$J9190)/(1-EXP(-SIMULATION!$D$4*SIMULATION!$D$17))))</f>
        <v>2.9888597576929969</v>
      </c>
      <c r="L9190">
        <v>-0.20291720291547172</v>
      </c>
      <c r="M9190">
        <f t="shared" ca="1" si="143"/>
        <v>2.3823686957553192</v>
      </c>
    </row>
    <row r="9191" spans="1:13" x14ac:dyDescent="0.25">
      <c r="A9191" s="9"/>
      <c r="H9191" s="9"/>
      <c r="J9191">
        <v>14</v>
      </c>
      <c r="K9191">
        <f ca="1">SIMULATION!$D$3*SIMULATION!$D$17/$H9177/(SIMULATION!$D$17-$I9177)*(((EXP(-$I9177*$J9191))/(1-EXP(-SIMULATION!$D$4*$I9177)))-(EXP(-SIMULATION!$D$17*$J9191)/(1-EXP(-SIMULATION!$D$4*SIMULATION!$D$17))))</f>
        <v>2.886941913294141</v>
      </c>
      <c r="L9191">
        <v>7.5166853797730554E-2</v>
      </c>
      <c r="M9191">
        <f t="shared" ca="1" si="143"/>
        <v>3.1039442540132622</v>
      </c>
    </row>
    <row r="9192" spans="1:13" x14ac:dyDescent="0.25">
      <c r="A9192" s="9"/>
      <c r="H9192" s="9"/>
      <c r="J9192">
        <v>15</v>
      </c>
      <c r="K9192">
        <f ca="1">SIMULATION!$D$3*SIMULATION!$D$17/$H9177/(SIMULATION!$D$17-$I9177)*(((EXP(-$I9177*$J9192))/(1-EXP(-SIMULATION!$D$4*$I9177)))-(EXP(-SIMULATION!$D$17*$J9192)/(1-EXP(-SIMULATION!$D$4*SIMULATION!$D$17))))</f>
        <v>2.7876124880046791</v>
      </c>
      <c r="L9192">
        <v>0.11241239495281491</v>
      </c>
      <c r="M9192">
        <f t="shared" ca="1" si="143"/>
        <v>3.1009746839816601</v>
      </c>
    </row>
    <row r="9193" spans="1:13" x14ac:dyDescent="0.25">
      <c r="A9193" s="9"/>
      <c r="H9193" s="9"/>
      <c r="J9193">
        <v>16</v>
      </c>
      <c r="K9193">
        <f ca="1">SIMULATION!$D$3*SIMULATION!$D$17/$H9177/(SIMULATION!$D$17-$I9177)*(((EXP(-$I9177*$J9193))/(1-EXP(-SIMULATION!$D$4*$I9177)))-(EXP(-SIMULATION!$D$17*$J9193)/(1-EXP(-SIMULATION!$D$4*SIMULATION!$D$17))))</f>
        <v>2.6911328245809099</v>
      </c>
      <c r="L9193">
        <v>-6.980538683579926E-2</v>
      </c>
      <c r="M9193">
        <f t="shared" ca="1" si="143"/>
        <v>2.5032772567345223</v>
      </c>
    </row>
    <row r="9194" spans="1:13" x14ac:dyDescent="0.25">
      <c r="A9194" s="9"/>
      <c r="H9194" s="9"/>
      <c r="J9194">
        <v>17</v>
      </c>
      <c r="K9194">
        <f ca="1">SIMULATION!$D$3*SIMULATION!$D$17/$H9177/(SIMULATION!$D$17-$I9177)*(((EXP(-$I9177*$J9194))/(1-EXP(-SIMULATION!$D$4*$I9177)))-(EXP(-SIMULATION!$D$17*$J9194)/(1-EXP(-SIMULATION!$D$4*SIMULATION!$D$17))))</f>
        <v>2.5976286970416602</v>
      </c>
      <c r="L9194">
        <v>-0.25240011872002499</v>
      </c>
      <c r="M9194">
        <f t="shared" ca="1" si="143"/>
        <v>1.9419869055178014</v>
      </c>
    </row>
    <row r="9195" spans="1:13" x14ac:dyDescent="0.25">
      <c r="A9195" s="9"/>
      <c r="H9195" s="9"/>
      <c r="J9195">
        <v>18</v>
      </c>
      <c r="K9195">
        <f ca="1">SIMULATION!$D$3*SIMULATION!$D$17/$H9177/(SIMULATION!$D$17-$I9177)*(((EXP(-$I9177*$J9195))/(1-EXP(-SIMULATION!$D$4*$I9177)))-(EXP(-SIMULATION!$D$17*$J9195)/(1-EXP(-SIMULATION!$D$4*SIMULATION!$D$17))))</f>
        <v>2.5071404636972661</v>
      </c>
      <c r="L9195">
        <v>0.19762910297276626</v>
      </c>
      <c r="M9195">
        <f t="shared" ca="1" si="143"/>
        <v>3.0026243845644824</v>
      </c>
    </row>
    <row r="9196" spans="1:13" x14ac:dyDescent="0.25">
      <c r="A9196" s="9"/>
      <c r="H9196" s="9"/>
      <c r="J9196">
        <v>19</v>
      </c>
      <c r="K9196">
        <f ca="1">SIMULATION!$D$3*SIMULATION!$D$17/$H9177/(SIMULATION!$D$17-$I9177)*(((EXP(-$I9177*$J9196))/(1-EXP(-SIMULATION!$D$4*$I9177)))-(EXP(-SIMULATION!$D$17*$J9196)/(1-EXP(-SIMULATION!$D$4*SIMULATION!$D$17))))</f>
        <v>2.4196551553094303</v>
      </c>
      <c r="L9196">
        <v>-4.7783225196177795E-2</v>
      </c>
      <c r="M9196">
        <f t="shared" ca="1" si="143"/>
        <v>2.3040362281261872</v>
      </c>
    </row>
    <row r="9197" spans="1:13" x14ac:dyDescent="0.25">
      <c r="A9197" s="9"/>
      <c r="H9197" s="9"/>
      <c r="J9197">
        <v>20</v>
      </c>
      <c r="K9197">
        <f ca="1">SIMULATION!$D$3*SIMULATION!$D$17/$H9177/(SIMULATION!$D$17-$I9177)*(((EXP(-$I9177*$J9197))/(1-EXP(-SIMULATION!$D$4*$I9177)))-(EXP(-SIMULATION!$D$17*$J9197)/(1-EXP(-SIMULATION!$D$4*SIMULATION!$D$17))))</f>
        <v>2.3351269886341619</v>
      </c>
      <c r="L9197">
        <v>7.7046610997943701E-2</v>
      </c>
      <c r="M9197">
        <f t="shared" ca="1" si="143"/>
        <v>2.515040609358258</v>
      </c>
    </row>
    <row r="9198" spans="1:13" x14ac:dyDescent="0.25">
      <c r="A9198" s="9"/>
      <c r="H9198" s="9"/>
      <c r="J9198">
        <v>21</v>
      </c>
      <c r="K9198">
        <f ca="1">SIMULATION!$D$3*SIMULATION!$D$17/$H9177/(SIMULATION!$D$17-$I9177)*(((EXP(-$I9177*$J9198))/(1-EXP(-SIMULATION!$D$4*$I9177)))-(EXP(-SIMULATION!$D$17*$J9198)/(1-EXP(-SIMULATION!$D$4*SIMULATION!$D$17))))</f>
        <v>2.2534904643963061</v>
      </c>
      <c r="L9198">
        <v>-0.21856046663002324</v>
      </c>
      <c r="M9198">
        <f t="shared" ca="1" si="143"/>
        <v>1.7609665369515415</v>
      </c>
    </row>
    <row r="9199" spans="1:13" x14ac:dyDescent="0.25">
      <c r="A9199" s="9"/>
      <c r="H9199" s="9"/>
      <c r="J9199">
        <v>22</v>
      </c>
      <c r="K9199">
        <f ca="1">SIMULATION!$D$3*SIMULATION!$D$17/$H9177/(SIMULATION!$D$17-$I9177)*(((EXP(-$I9177*$J9199))/(1-EXP(-SIMULATION!$D$4*$I9177)))-(EXP(-SIMULATION!$D$17*$J9199)/(1-EXP(-SIMULATION!$D$4*SIMULATION!$D$17))))</f>
        <v>2.1746687148544699</v>
      </c>
      <c r="L9199">
        <v>0.38433492848154699</v>
      </c>
      <c r="M9199">
        <f t="shared" ca="1" si="143"/>
        <v>3.01046985984912</v>
      </c>
    </row>
    <row r="9200" spans="1:13" x14ac:dyDescent="0.25">
      <c r="A9200" s="9"/>
      <c r="H9200" s="9"/>
      <c r="J9200">
        <v>23</v>
      </c>
      <c r="K9200">
        <f ca="1">SIMULATION!$D$3*SIMULATION!$D$17/$H9177/(SIMULATION!$D$17-$I9177)*(((EXP(-$I9177*$J9200))/(1-EXP(-SIMULATION!$D$4*$I9177)))-(EXP(-SIMULATION!$D$17*$J9200)/(1-EXP(-SIMULATION!$D$4*SIMULATION!$D$17))))</f>
        <v>2.0985788087964177</v>
      </c>
      <c r="L9200">
        <v>-3.8331969692988181E-2</v>
      </c>
      <c r="M9200">
        <f t="shared" ca="1" si="143"/>
        <v>2.0181361494992864</v>
      </c>
    </row>
    <row r="9201" spans="1:13" x14ac:dyDescent="0.25">
      <c r="A9201" s="9"/>
      <c r="H9201" s="9"/>
      <c r="J9201">
        <v>24</v>
      </c>
      <c r="K9201">
        <f ca="1">SIMULATION!$D$3*SIMULATION!$D$17/$H9177/(SIMULATION!$D$17-$I9177)*(((EXP(-$I9177*$J9201))/(1-EXP(-SIMULATION!$D$4*$I9177)))-(EXP(-SIMULATION!$D$17*$J9201)/(1-EXP(-SIMULATION!$D$4*SIMULATION!$D$17))))</f>
        <v>2.0251351083340374</v>
      </c>
      <c r="L9201">
        <v>-8.1805354797621133E-2</v>
      </c>
      <c r="M9201">
        <f t="shared" ca="1" si="143"/>
        <v>1.8594682122836526</v>
      </c>
    </row>
    <row r="9202" spans="1:13" x14ac:dyDescent="0.25">
      <c r="A9202" s="9">
        <v>369</v>
      </c>
      <c r="B9202" s="2">
        <f ca="1">NORMINV(RAND(),SIMULATION!D7,SIMULATION!D8)</f>
        <v>64.339268372900719</v>
      </c>
      <c r="C9202" s="2">
        <v>2</v>
      </c>
      <c r="D9202" s="2">
        <f ca="1">SIMULATION!$D$11*(1+(SIMULATION!$D$12*LN(1+$C9202)))*(1+(SIMULATION!$D$13*(($B9202/63.5)-1)))</f>
        <v>10.300386809462413</v>
      </c>
      <c r="E9202" s="2">
        <v>-0.17847836128323086</v>
      </c>
      <c r="F9202" s="2">
        <f ca="1">D9202*(1+E9202)</f>
        <v>8.4619906511261558</v>
      </c>
      <c r="G9202" s="2">
        <v>-6.9201644259510628E-2</v>
      </c>
      <c r="H9202" s="9">
        <f>SIMULATION!$D$15*EXP($G$9202)</f>
        <v>205.99592250386749</v>
      </c>
      <c r="I9202" s="2">
        <f ca="1">$F9202/$H9202</f>
        <v>4.1078437613090546E-2</v>
      </c>
      <c r="J9202">
        <v>0</v>
      </c>
      <c r="K9202">
        <f ca="1">SIMULATION!$D$3*SIMULATION!$D$17/$H9202/(SIMULATION!$D$17-$I9202)*(((EXP(-$I9202*$J9202))/(1-EXP(-SIMULATION!$D$4*$I9202)))-(EXP(-SIMULATION!$D$17*$J9202)/(1-EXP(-SIMULATION!$D$4*SIMULATION!$D$17))))</f>
        <v>1.7506343727678462</v>
      </c>
      <c r="L9202">
        <v>0.14701616351488495</v>
      </c>
      <c r="M9202">
        <f t="shared" ca="1" si="143"/>
        <v>2.0080059219694619</v>
      </c>
    </row>
    <row r="9203" spans="1:13" x14ac:dyDescent="0.25">
      <c r="A9203" s="9"/>
      <c r="H9203" s="9"/>
      <c r="J9203">
        <v>1</v>
      </c>
      <c r="K9203">
        <f ca="1">SIMULATION!$D$3*SIMULATION!$D$17/$H9202/(SIMULATION!$D$17-$I9202)*(((EXP(-$I9202*$J9203))/(1-EXP(-SIMULATION!$D$4*$I9202)))-(EXP(-SIMULATION!$D$17*$J9203)/(1-EXP(-SIMULATION!$D$4*SIMULATION!$D$17))))</f>
        <v>2.6183270628992057</v>
      </c>
      <c r="L9203">
        <v>-0.16556974161511112</v>
      </c>
      <c r="M9203">
        <f t="shared" ca="1" si="143"/>
        <v>2.1848113276311314</v>
      </c>
    </row>
    <row r="9204" spans="1:13" x14ac:dyDescent="0.25">
      <c r="A9204" s="9"/>
      <c r="H9204" s="9"/>
      <c r="J9204">
        <v>2</v>
      </c>
      <c r="K9204">
        <f ca="1">SIMULATION!$D$3*SIMULATION!$D$17/$H9202/(SIMULATION!$D$17-$I9202)*(((EXP(-$I9202*$J9204))/(1-EXP(-SIMULATION!$D$4*$I9202)))-(EXP(-SIMULATION!$D$17*$J9204)/(1-EXP(-SIMULATION!$D$4*SIMULATION!$D$17))))</f>
        <v>3.1141381167672582</v>
      </c>
      <c r="L9204">
        <v>-0.27664883700812526</v>
      </c>
      <c r="M9204">
        <f t="shared" ca="1" si="143"/>
        <v>2.2526154284809228</v>
      </c>
    </row>
    <row r="9205" spans="1:13" x14ac:dyDescent="0.25">
      <c r="A9205" s="9"/>
      <c r="H9205" s="9"/>
      <c r="J9205">
        <v>3</v>
      </c>
      <c r="K9205">
        <f ca="1">SIMULATION!$D$3*SIMULATION!$D$17/$H9202/(SIMULATION!$D$17-$I9202)*(((EXP(-$I9202*$J9205))/(1-EXP(-SIMULATION!$D$4*$I9202)))-(EXP(-SIMULATION!$D$17*$J9205)/(1-EXP(-SIMULATION!$D$4*SIMULATION!$D$17))))</f>
        <v>3.3740623149762219</v>
      </c>
      <c r="L9205">
        <v>-0.27903738992109428</v>
      </c>
      <c r="M9205">
        <f t="shared" ca="1" si="143"/>
        <v>2.4325727731741318</v>
      </c>
    </row>
    <row r="9206" spans="1:13" x14ac:dyDescent="0.25">
      <c r="A9206" s="9"/>
      <c r="H9206" s="9"/>
      <c r="J9206">
        <v>4</v>
      </c>
      <c r="K9206">
        <f ca="1">SIMULATION!$D$3*SIMULATION!$D$17/$H9202/(SIMULATION!$D$17-$I9202)*(((EXP(-$I9202*$J9206))/(1-EXP(-SIMULATION!$D$4*$I9202)))-(EXP(-SIMULATION!$D$17*$J9206)/(1-EXP(-SIMULATION!$D$4*SIMULATION!$D$17))))</f>
        <v>3.4851508607059274</v>
      </c>
      <c r="L9206">
        <v>0.35634752747597565</v>
      </c>
      <c r="M9206">
        <f t="shared" ca="1" si="143"/>
        <v>4.7270757527992533</v>
      </c>
    </row>
    <row r="9207" spans="1:13" x14ac:dyDescent="0.25">
      <c r="A9207" s="9"/>
      <c r="H9207" s="9"/>
      <c r="J9207">
        <v>5</v>
      </c>
      <c r="K9207">
        <f ca="1">SIMULATION!$D$3*SIMULATION!$D$17/$H9202/(SIMULATION!$D$17-$I9202)*(((EXP(-$I9202*$J9207))/(1-EXP(-SIMULATION!$D$4*$I9202)))-(EXP(-SIMULATION!$D$17*$J9207)/(1-EXP(-SIMULATION!$D$4*SIMULATION!$D$17))))</f>
        <v>3.503094650725787</v>
      </c>
      <c r="L9207">
        <v>-8.4343602128596318E-2</v>
      </c>
      <c r="M9207">
        <f t="shared" ca="1" si="143"/>
        <v>3.2076310292861567</v>
      </c>
    </row>
    <row r="9208" spans="1:13" x14ac:dyDescent="0.25">
      <c r="A9208" s="9"/>
      <c r="H9208" s="9"/>
      <c r="J9208">
        <v>6</v>
      </c>
      <c r="K9208">
        <f ca="1">SIMULATION!$D$3*SIMULATION!$D$17/$H9202/(SIMULATION!$D$17-$I9202)*(((EXP(-$I9202*$J9208))/(1-EXP(-SIMULATION!$D$4*$I9202)))-(EXP(-SIMULATION!$D$17*$J9208)/(1-EXP(-SIMULATION!$D$4*SIMULATION!$D$17))))</f>
        <v>3.4634919042998153</v>
      </c>
      <c r="L9208">
        <v>0.58491599989148879</v>
      </c>
      <c r="M9208">
        <f t="shared" ca="1" si="143"/>
        <v>5.4893437346194185</v>
      </c>
    </row>
    <row r="9209" spans="1:13" x14ac:dyDescent="0.25">
      <c r="A9209" s="9"/>
      <c r="H9209" s="9"/>
      <c r="J9209">
        <v>7</v>
      </c>
      <c r="K9209">
        <f ca="1">SIMULATION!$D$3*SIMULATION!$D$17/$H9202/(SIMULATION!$D$17-$I9202)*(((EXP(-$I9202*$J9209))/(1-EXP(-SIMULATION!$D$4*$I9202)))-(EXP(-SIMULATION!$D$17*$J9209)/(1-EXP(-SIMULATION!$D$4*SIMULATION!$D$17))))</f>
        <v>3.3890685816688864</v>
      </c>
      <c r="L9209">
        <v>6.267674872379843E-4</v>
      </c>
      <c r="M9209">
        <f t="shared" ca="1" si="143"/>
        <v>3.391192739667896</v>
      </c>
    </row>
    <row r="9210" spans="1:13" x14ac:dyDescent="0.25">
      <c r="A9210" s="9"/>
      <c r="H9210" s="9"/>
      <c r="J9210">
        <v>8</v>
      </c>
      <c r="K9210">
        <f ca="1">SIMULATION!$D$3*SIMULATION!$D$17/$H9202/(SIMULATION!$D$17-$I9202)*(((EXP(-$I9202*$J9210))/(1-EXP(-SIMULATION!$D$4*$I9202)))-(EXP(-SIMULATION!$D$17*$J9210)/(1-EXP(-SIMULATION!$D$4*SIMULATION!$D$17))))</f>
        <v>3.2943052579473604</v>
      </c>
      <c r="L9210">
        <v>0.10733503065389545</v>
      </c>
      <c r="M9210">
        <f t="shared" ca="1" si="143"/>
        <v>3.6478996137924291</v>
      </c>
    </row>
    <row r="9211" spans="1:13" x14ac:dyDescent="0.25">
      <c r="A9211" s="9"/>
      <c r="H9211" s="9"/>
      <c r="J9211">
        <v>9</v>
      </c>
      <c r="K9211">
        <f ca="1">SIMULATION!$D$3*SIMULATION!$D$17/$H9202/(SIMULATION!$D$17-$I9202)*(((EXP(-$I9202*$J9211))/(1-EXP(-SIMULATION!$D$4*$I9202)))-(EXP(-SIMULATION!$D$17*$J9211)/(1-EXP(-SIMULATION!$D$4*SIMULATION!$D$17))))</f>
        <v>3.1884019965460713</v>
      </c>
      <c r="L9211">
        <v>-0.54012730789589081</v>
      </c>
      <c r="M9211">
        <f t="shared" ca="1" si="143"/>
        <v>1.4662590096617585</v>
      </c>
    </row>
    <row r="9212" spans="1:13" x14ac:dyDescent="0.25">
      <c r="A9212" s="9"/>
      <c r="H9212" s="9"/>
      <c r="J9212">
        <v>10</v>
      </c>
      <c r="K9212">
        <f ca="1">SIMULATION!$D$3*SIMULATION!$D$17/$H9202/(SIMULATION!$D$17-$I9202)*(((EXP(-$I9202*$J9212))/(1-EXP(-SIMULATION!$D$4*$I9202)))-(EXP(-SIMULATION!$D$17*$J9212)/(1-EXP(-SIMULATION!$D$4*SIMULATION!$D$17))))</f>
        <v>3.0771781779671166</v>
      </c>
      <c r="L9212">
        <v>8.1324852510942056E-2</v>
      </c>
      <c r="M9212">
        <f t="shared" ca="1" si="143"/>
        <v>3.3274292394401814</v>
      </c>
    </row>
    <row r="9213" spans="1:13" x14ac:dyDescent="0.25">
      <c r="A9213" s="9"/>
      <c r="H9213" s="9"/>
      <c r="J9213">
        <v>11</v>
      </c>
      <c r="K9213">
        <f ca="1">SIMULATION!$D$3*SIMULATION!$D$17/$H9202/(SIMULATION!$D$17-$I9202)*(((EXP(-$I9202*$J9213))/(1-EXP(-SIMULATION!$D$4*$I9202)))-(EXP(-SIMULATION!$D$17*$J9213)/(1-EXP(-SIMULATION!$D$4*SIMULATION!$D$17))))</f>
        <v>2.9642898275416361</v>
      </c>
      <c r="L9213">
        <v>-0.29004307609784918</v>
      </c>
      <c r="M9213">
        <f t="shared" ca="1" si="143"/>
        <v>2.1045180875158969</v>
      </c>
    </row>
    <row r="9214" spans="1:13" x14ac:dyDescent="0.25">
      <c r="A9214" s="9"/>
      <c r="H9214" s="9"/>
      <c r="J9214">
        <v>12</v>
      </c>
      <c r="K9214">
        <f ca="1">SIMULATION!$D$3*SIMULATION!$D$17/$H9202/(SIMULATION!$D$17-$I9202)*(((EXP(-$I9202*$J9214))/(1-EXP(-SIMULATION!$D$4*$I9202)))-(EXP(-SIMULATION!$D$17*$J9214)/(1-EXP(-SIMULATION!$D$4*SIMULATION!$D$17))))</f>
        <v>2.8520095851004736</v>
      </c>
      <c r="L9214">
        <v>-0.11901004573677092</v>
      </c>
      <c r="M9214">
        <f t="shared" ca="1" si="143"/>
        <v>2.5125917939359574</v>
      </c>
    </row>
    <row r="9215" spans="1:13" x14ac:dyDescent="0.25">
      <c r="A9215" s="9"/>
      <c r="H9215" s="9"/>
      <c r="J9215">
        <v>13</v>
      </c>
      <c r="K9215">
        <f ca="1">SIMULATION!$D$3*SIMULATION!$D$17/$H9202/(SIMULATION!$D$17-$I9202)*(((EXP(-$I9202*$J9215))/(1-EXP(-SIMULATION!$D$4*$I9202)))-(EXP(-SIMULATION!$D$17*$J9215)/(1-EXP(-SIMULATION!$D$4*SIMULATION!$D$17))))</f>
        <v>2.7417264099483512</v>
      </c>
      <c r="L9215">
        <v>-8.516647892394176E-2</v>
      </c>
      <c r="M9215">
        <f t="shared" ca="1" si="143"/>
        <v>2.5082232254402701</v>
      </c>
    </row>
    <row r="9216" spans="1:13" x14ac:dyDescent="0.25">
      <c r="A9216" s="9"/>
      <c r="H9216" s="9"/>
      <c r="J9216">
        <v>14</v>
      </c>
      <c r="K9216">
        <f ca="1">SIMULATION!$D$3*SIMULATION!$D$17/$H9202/(SIMULATION!$D$17-$I9202)*(((EXP(-$I9202*$J9216))/(1-EXP(-SIMULATION!$D$4*$I9202)))-(EXP(-SIMULATION!$D$17*$J9216)/(1-EXP(-SIMULATION!$D$4*SIMULATION!$D$17))))</f>
        <v>2.6342656901869979</v>
      </c>
      <c r="L9216">
        <v>7.8410185716552269E-2</v>
      </c>
      <c r="M9216">
        <f t="shared" ca="1" si="143"/>
        <v>2.8408189521813019</v>
      </c>
    </row>
    <row r="9217" spans="1:13" x14ac:dyDescent="0.25">
      <c r="A9217" s="9"/>
      <c r="H9217" s="9"/>
      <c r="J9217">
        <v>15</v>
      </c>
      <c r="K9217">
        <f ca="1">SIMULATION!$D$3*SIMULATION!$D$17/$H9202/(SIMULATION!$D$17-$I9202)*(((EXP(-$I9202*$J9217))/(1-EXP(-SIMULATION!$D$4*$I9202)))-(EXP(-SIMULATION!$D$17*$J9217)/(1-EXP(-SIMULATION!$D$4*SIMULATION!$D$17))))</f>
        <v>2.5300942673634306</v>
      </c>
      <c r="L9217">
        <v>-0.19662335279807383</v>
      </c>
      <c r="M9217">
        <f t="shared" ca="1" si="143"/>
        <v>2.0326186496192467</v>
      </c>
    </row>
    <row r="9218" spans="1:13" x14ac:dyDescent="0.25">
      <c r="A9218" s="9"/>
      <c r="H9218" s="9"/>
      <c r="J9218">
        <v>16</v>
      </c>
      <c r="K9218">
        <f ca="1">SIMULATION!$D$3*SIMULATION!$D$17/$H9202/(SIMULATION!$D$17-$I9202)*(((EXP(-$I9202*$J9218))/(1-EXP(-SIMULATION!$D$4*$I9202)))-(EXP(-SIMULATION!$D$17*$J9218)/(1-EXP(-SIMULATION!$D$4*SIMULATION!$D$17))))</f>
        <v>2.4294517164587424</v>
      </c>
      <c r="L9218">
        <v>-0.40580170680380961</v>
      </c>
      <c r="M9218">
        <f t="shared" ca="1" si="143"/>
        <v>1.44357606332234</v>
      </c>
    </row>
    <row r="9219" spans="1:13" x14ac:dyDescent="0.25">
      <c r="A9219" s="9"/>
      <c r="H9219" s="9"/>
      <c r="J9219">
        <v>17</v>
      </c>
      <c r="K9219">
        <f ca="1">SIMULATION!$D$3*SIMULATION!$D$17/$H9202/(SIMULATION!$D$17-$I9202)*(((EXP(-$I9202*$J9219))/(1-EXP(-SIMULATION!$D$4*$I9202)))-(EXP(-SIMULATION!$D$17*$J9219)/(1-EXP(-SIMULATION!$D$4*SIMULATION!$D$17))))</f>
        <v>2.3324343727259831</v>
      </c>
      <c r="L9219">
        <v>-8.4021459369538004E-2</v>
      </c>
      <c r="M9219">
        <f t="shared" ref="M9219:M9282" ca="1" si="144">$K9219*(1+$L9219)</f>
        <v>2.136459832845873</v>
      </c>
    </row>
    <row r="9220" spans="1:13" x14ac:dyDescent="0.25">
      <c r="A9220" s="9"/>
      <c r="H9220" s="9"/>
      <c r="J9220">
        <v>18</v>
      </c>
      <c r="K9220">
        <f ca="1">SIMULATION!$D$3*SIMULATION!$D$17/$H9202/(SIMULATION!$D$17-$I9202)*(((EXP(-$I9202*$J9220))/(1-EXP(-SIMULATION!$D$4*$I9202)))-(EXP(-SIMULATION!$D$17*$J9220)/(1-EXP(-SIMULATION!$D$4*SIMULATION!$D$17))))</f>
        <v>2.2390490816091941</v>
      </c>
      <c r="L9220">
        <v>-0.21753222789553825</v>
      </c>
      <c r="M9220">
        <f t="shared" ca="1" si="144"/>
        <v>1.7519837465192873</v>
      </c>
    </row>
    <row r="9221" spans="1:13" x14ac:dyDescent="0.25">
      <c r="A9221" s="9"/>
      <c r="H9221" s="9"/>
      <c r="J9221">
        <v>19</v>
      </c>
      <c r="K9221">
        <f ca="1">SIMULATION!$D$3*SIMULATION!$D$17/$H9202/(SIMULATION!$D$17-$I9202)*(((EXP(-$I9202*$J9221))/(1-EXP(-SIMULATION!$D$4*$I9202)))-(EXP(-SIMULATION!$D$17*$J9221)/(1-EXP(-SIMULATION!$D$4*SIMULATION!$D$17))))</f>
        <v>2.1492475503623587</v>
      </c>
      <c r="L9221">
        <v>0.29276698249170868</v>
      </c>
      <c r="M9221">
        <f t="shared" ca="1" si="144"/>
        <v>2.7784762703096431</v>
      </c>
    </row>
    <row r="9222" spans="1:13" x14ac:dyDescent="0.25">
      <c r="A9222" s="9"/>
      <c r="H9222" s="9"/>
      <c r="J9222">
        <v>20</v>
      </c>
      <c r="K9222">
        <f ca="1">SIMULATION!$D$3*SIMULATION!$D$17/$H9202/(SIMULATION!$D$17-$I9202)*(((EXP(-$I9202*$J9222))/(1-EXP(-SIMULATION!$D$4*$I9202)))-(EXP(-SIMULATION!$D$17*$J9222)/(1-EXP(-SIMULATION!$D$4*SIMULATION!$D$17))))</f>
        <v>2.0629482724948955</v>
      </c>
      <c r="L9222">
        <v>-0.24733358484905937</v>
      </c>
      <c r="M9222">
        <f t="shared" ca="1" si="144"/>
        <v>1.5527118809005587</v>
      </c>
    </row>
    <row r="9223" spans="1:13" x14ac:dyDescent="0.25">
      <c r="A9223" s="9"/>
      <c r="H9223" s="9"/>
      <c r="J9223">
        <v>21</v>
      </c>
      <c r="K9223">
        <f ca="1">SIMULATION!$D$3*SIMULATION!$D$17/$H9202/(SIMULATION!$D$17-$I9202)*(((EXP(-$I9202*$J9223))/(1-EXP(-SIMULATION!$D$4*$I9202)))-(EXP(-SIMULATION!$D$17*$J9223)/(1-EXP(-SIMULATION!$D$4*SIMULATION!$D$17))))</f>
        <v>1.9800504921608444</v>
      </c>
      <c r="L9223">
        <v>-8.3901224495307361E-2</v>
      </c>
      <c r="M9223">
        <f t="shared" ca="1" si="144"/>
        <v>1.8139218313060135</v>
      </c>
    </row>
    <row r="9224" spans="1:13" x14ac:dyDescent="0.25">
      <c r="A9224" s="9"/>
      <c r="H9224" s="9"/>
      <c r="J9224">
        <v>22</v>
      </c>
      <c r="K9224">
        <f ca="1">SIMULATION!$D$3*SIMULATION!$D$17/$H9202/(SIMULATION!$D$17-$I9202)*(((EXP(-$I9202*$J9224))/(1-EXP(-SIMULATION!$D$4*$I9202)))-(EXP(-SIMULATION!$D$17*$J9224)/(1-EXP(-SIMULATION!$D$4*SIMULATION!$D$17))))</f>
        <v>1.9004430709848341</v>
      </c>
      <c r="L9224">
        <v>-4.4832459088275232E-2</v>
      </c>
      <c r="M9224">
        <f t="shared" ca="1" si="144"/>
        <v>1.8152415347553104</v>
      </c>
    </row>
    <row r="9225" spans="1:13" x14ac:dyDescent="0.25">
      <c r="A9225" s="9"/>
      <c r="H9225" s="9"/>
      <c r="J9225">
        <v>23</v>
      </c>
      <c r="K9225">
        <f ca="1">SIMULATION!$D$3*SIMULATION!$D$17/$H9202/(SIMULATION!$D$17-$I9202)*(((EXP(-$I9202*$J9225))/(1-EXP(-SIMULATION!$D$4*$I9202)))-(EXP(-SIMULATION!$D$17*$J9225)/(1-EXP(-SIMULATION!$D$4*SIMULATION!$D$17))))</f>
        <v>1.8240100915417108</v>
      </c>
      <c r="L9225">
        <v>0.21446009943294062</v>
      </c>
      <c r="M9225">
        <f t="shared" ca="1" si="144"/>
        <v>2.2151874771404332</v>
      </c>
    </row>
    <row r="9226" spans="1:13" x14ac:dyDescent="0.25">
      <c r="A9226" s="9"/>
      <c r="H9226" s="9"/>
      <c r="J9226">
        <v>24</v>
      </c>
      <c r="K9226">
        <f ca="1">SIMULATION!$D$3*SIMULATION!$D$17/$H9202/(SIMULATION!$D$17-$I9202)*(((EXP(-$I9202*$J9226))/(1-EXP(-SIMULATION!$D$4*$I9202)))-(EXP(-SIMULATION!$D$17*$J9226)/(1-EXP(-SIMULATION!$D$4*SIMULATION!$D$17))))</f>
        <v>1.7506343727678464</v>
      </c>
      <c r="L9226">
        <v>0.34662991180739933</v>
      </c>
      <c r="M9226">
        <f t="shared" ca="1" si="144"/>
        <v>2.3574566110073669</v>
      </c>
    </row>
    <row r="9227" spans="1:13" x14ac:dyDescent="0.25">
      <c r="A9227" s="9">
        <v>370</v>
      </c>
      <c r="B9227" s="2">
        <f ca="1">NORMINV(RAND(),SIMULATION!D7,SIMULATION!D8)</f>
        <v>54.442527078125089</v>
      </c>
      <c r="C9227" s="2">
        <v>2</v>
      </c>
      <c r="D9227" s="2">
        <f ca="1">SIMULATION!$D$11*(1+(SIMULATION!$D$12*LN(1+$C9227)))*(1+(SIMULATION!$D$13*(($B9227/63.5)-1)))</f>
        <v>9.5654376082689563</v>
      </c>
      <c r="E9227" s="2">
        <v>1.3604162913015283E-2</v>
      </c>
      <c r="F9227" s="2">
        <f ca="1">D9227*(1+E9227)</f>
        <v>9.6955673798261301</v>
      </c>
      <c r="G9227" s="2">
        <v>0.64172088638156621</v>
      </c>
      <c r="H9227" s="9">
        <f>SIMULATION!$D$15*EXP($G$9227)</f>
        <v>419.3806187560632</v>
      </c>
      <c r="I9227" s="2">
        <f ca="1">$F9227/$H9227</f>
        <v>2.3118777898188114E-2</v>
      </c>
      <c r="J9227">
        <v>0</v>
      </c>
      <c r="K9227">
        <f ca="1">SIMULATION!$D$3*SIMULATION!$D$17/$H9227/(SIMULATION!$D$17-$I9227)*(((EXP(-$I9227*$J9227))/(1-EXP(-SIMULATION!$D$4*$I9227)))-(EXP(-SIMULATION!$D$17*$J9227)/(1-EXP(-SIMULATION!$D$4*SIMULATION!$D$17))))</f>
        <v>1.8650894141272421</v>
      </c>
      <c r="L9227">
        <v>-0.51216749006295836</v>
      </c>
      <c r="M9227">
        <f t="shared" ca="1" si="144"/>
        <v>0.90985125015069901</v>
      </c>
    </row>
    <row r="9228" spans="1:13" x14ac:dyDescent="0.25">
      <c r="A9228" s="9"/>
      <c r="H9228" s="9"/>
      <c r="J9228">
        <v>1</v>
      </c>
      <c r="K9228">
        <f ca="1">SIMULATION!$D$3*SIMULATION!$D$17/$H9227/(SIMULATION!$D$17-$I9227)*(((EXP(-$I9227*$J9228))/(1-EXP(-SIMULATION!$D$4*$I9227)))-(EXP(-SIMULATION!$D$17*$J9228)/(1-EXP(-SIMULATION!$D$4*SIMULATION!$D$17))))</f>
        <v>2.2877188713608692</v>
      </c>
      <c r="L9228">
        <v>-8.516203100649157E-2</v>
      </c>
      <c r="M9228">
        <f t="shared" ca="1" si="144"/>
        <v>2.0928920859038991</v>
      </c>
    </row>
    <row r="9229" spans="1:13" x14ac:dyDescent="0.25">
      <c r="A9229" s="9"/>
      <c r="H9229" s="9"/>
      <c r="J9229">
        <v>2</v>
      </c>
      <c r="K9229">
        <f ca="1">SIMULATION!$D$3*SIMULATION!$D$17/$H9227/(SIMULATION!$D$17-$I9227)*(((EXP(-$I9227*$J9229))/(1-EXP(-SIMULATION!$D$4*$I9227)))-(EXP(-SIMULATION!$D$17*$J9229)/(1-EXP(-SIMULATION!$D$4*SIMULATION!$D$17))))</f>
        <v>2.5335819887603446</v>
      </c>
      <c r="L9229">
        <v>8.1723879071037373E-3</v>
      </c>
      <c r="M9229">
        <f t="shared" ca="1" si="144"/>
        <v>2.5542874035669456</v>
      </c>
    </row>
    <row r="9230" spans="1:13" x14ac:dyDescent="0.25">
      <c r="A9230" s="9"/>
      <c r="H9230" s="9"/>
      <c r="J9230">
        <v>3</v>
      </c>
      <c r="K9230">
        <f ca="1">SIMULATION!$D$3*SIMULATION!$D$17/$H9227/(SIMULATION!$D$17-$I9227)*(((EXP(-$I9227*$J9230))/(1-EXP(-SIMULATION!$D$4*$I9227)))-(EXP(-SIMULATION!$D$17*$J9230)/(1-EXP(-SIMULATION!$D$4*SIMULATION!$D$17))))</f>
        <v>2.6667395550093778</v>
      </c>
      <c r="L9230">
        <v>-0.16367734568204592</v>
      </c>
      <c r="M9230">
        <f t="shared" ca="1" si="144"/>
        <v>2.2302547030201225</v>
      </c>
    </row>
    <row r="9231" spans="1:13" x14ac:dyDescent="0.25">
      <c r="A9231" s="9"/>
      <c r="H9231" s="9"/>
      <c r="J9231">
        <v>4</v>
      </c>
      <c r="K9231">
        <f ca="1">SIMULATION!$D$3*SIMULATION!$D$17/$H9227/(SIMULATION!$D$17-$I9227)*(((EXP(-$I9227*$J9231))/(1-EXP(-SIMULATION!$D$4*$I9227)))-(EXP(-SIMULATION!$D$17*$J9231)/(1-EXP(-SIMULATION!$D$4*SIMULATION!$D$17))))</f>
        <v>2.7282302381395325</v>
      </c>
      <c r="L9231">
        <v>-4.9675054181877884E-2</v>
      </c>
      <c r="M9231">
        <f t="shared" ca="1" si="144"/>
        <v>2.5927052532393136</v>
      </c>
    </row>
    <row r="9232" spans="1:13" x14ac:dyDescent="0.25">
      <c r="A9232" s="9"/>
      <c r="H9232" s="9"/>
      <c r="J9232">
        <v>5</v>
      </c>
      <c r="K9232">
        <f ca="1">SIMULATION!$D$3*SIMULATION!$D$17/$H9227/(SIMULATION!$D$17-$I9227)*(((EXP(-$I9227*$J9232))/(1-EXP(-SIMULATION!$D$4*$I9227)))-(EXP(-SIMULATION!$D$17*$J9232)/(1-EXP(-SIMULATION!$D$4*SIMULATION!$D$17))))</f>
        <v>2.7443398704049042</v>
      </c>
      <c r="L9232">
        <v>0.25524104625807431</v>
      </c>
      <c r="M9232">
        <f t="shared" ca="1" si="144"/>
        <v>3.4448080502148</v>
      </c>
    </row>
    <row r="9233" spans="1:13" x14ac:dyDescent="0.25">
      <c r="A9233" s="9"/>
      <c r="H9233" s="9"/>
      <c r="J9233">
        <v>6</v>
      </c>
      <c r="K9233">
        <f ca="1">SIMULATION!$D$3*SIMULATION!$D$17/$H9227/(SIMULATION!$D$17-$I9227)*(((EXP(-$I9227*$J9233))/(1-EXP(-SIMULATION!$D$4*$I9227)))-(EXP(-SIMULATION!$D$17*$J9233)/(1-EXP(-SIMULATION!$D$4*SIMULATION!$D$17))))</f>
        <v>2.7319005999643582</v>
      </c>
      <c r="L9233">
        <v>1.6702709274494802E-2</v>
      </c>
      <c r="M9233">
        <f t="shared" ca="1" si="144"/>
        <v>2.7775307414523809</v>
      </c>
    </row>
    <row r="9234" spans="1:13" x14ac:dyDescent="0.25">
      <c r="A9234" s="9"/>
      <c r="H9234" s="9"/>
      <c r="J9234">
        <v>7</v>
      </c>
      <c r="K9234">
        <f ca="1">SIMULATION!$D$3*SIMULATION!$D$17/$H9227/(SIMULATION!$D$17-$I9227)*(((EXP(-$I9227*$J9234))/(1-EXP(-SIMULATION!$D$4*$I9227)))-(EXP(-SIMULATION!$D$17*$J9234)/(1-EXP(-SIMULATION!$D$4*SIMULATION!$D$17))))</f>
        <v>2.701686709266661</v>
      </c>
      <c r="L9234">
        <v>-3.1610301115211605E-2</v>
      </c>
      <c r="M9234">
        <f t="shared" ca="1" si="144"/>
        <v>2.6162855788677768</v>
      </c>
    </row>
    <row r="9235" spans="1:13" x14ac:dyDescent="0.25">
      <c r="A9235" s="9"/>
      <c r="H9235" s="9"/>
      <c r="J9235">
        <v>8</v>
      </c>
      <c r="K9235">
        <f ca="1">SIMULATION!$D$3*SIMULATION!$D$17/$H9227/(SIMULATION!$D$17-$I9227)*(((EXP(-$I9227*$J9235))/(1-EXP(-SIMULATION!$D$4*$I9227)))-(EXP(-SIMULATION!$D$17*$J9235)/(1-EXP(-SIMULATION!$D$4*SIMULATION!$D$17))))</f>
        <v>2.6605907314055499</v>
      </c>
      <c r="L9235">
        <v>-7.0836599870425089E-4</v>
      </c>
      <c r="M9235">
        <f t="shared" ca="1" si="144"/>
        <v>2.6587060593949543</v>
      </c>
    </row>
    <row r="9236" spans="1:13" x14ac:dyDescent="0.25">
      <c r="A9236" s="9"/>
      <c r="H9236" s="9"/>
      <c r="J9236">
        <v>9</v>
      </c>
      <c r="K9236">
        <f ca="1">SIMULATION!$D$3*SIMULATION!$D$17/$H9227/(SIMULATION!$D$17-$I9227)*(((EXP(-$I9227*$J9236))/(1-EXP(-SIMULATION!$D$4*$I9227)))-(EXP(-SIMULATION!$D$17*$J9236)/(1-EXP(-SIMULATION!$D$4*SIMULATION!$D$17))))</f>
        <v>2.6130179519530166</v>
      </c>
      <c r="L9236">
        <v>-0.46111020778867479</v>
      </c>
      <c r="M9236">
        <f t="shared" ca="1" si="144"/>
        <v>1.4081287011724235</v>
      </c>
    </row>
    <row r="9237" spans="1:13" x14ac:dyDescent="0.25">
      <c r="A9237" s="9"/>
      <c r="H9237" s="9"/>
      <c r="J9237">
        <v>10</v>
      </c>
      <c r="K9237">
        <f ca="1">SIMULATION!$D$3*SIMULATION!$D$17/$H9227/(SIMULATION!$D$17-$I9227)*(((EXP(-$I9227*$J9237))/(1-EXP(-SIMULATION!$D$4*$I9227)))-(EXP(-SIMULATION!$D$17*$J9237)/(1-EXP(-SIMULATION!$D$4*SIMULATION!$D$17))))</f>
        <v>2.5617800333777709</v>
      </c>
      <c r="L9237">
        <v>0.22602944566911995</v>
      </c>
      <c r="M9237">
        <f t="shared" ca="1" si="144"/>
        <v>3.140817754248368</v>
      </c>
    </row>
    <row r="9238" spans="1:13" x14ac:dyDescent="0.25">
      <c r="A9238" s="9"/>
      <c r="H9238" s="9"/>
      <c r="J9238">
        <v>11</v>
      </c>
      <c r="K9238">
        <f ca="1">SIMULATION!$D$3*SIMULATION!$D$17/$H9227/(SIMULATION!$D$17-$I9227)*(((EXP(-$I9227*$J9238))/(1-EXP(-SIMULATION!$D$4*$I9227)))-(EXP(-SIMULATION!$D$17*$J9238)/(1-EXP(-SIMULATION!$D$4*SIMULATION!$D$17))))</f>
        <v>2.5086676651988657</v>
      </c>
      <c r="L9238">
        <v>-0.41282091209194383</v>
      </c>
      <c r="M9238">
        <f t="shared" ca="1" si="144"/>
        <v>1.4730371915159028</v>
      </c>
    </row>
    <row r="9239" spans="1:13" x14ac:dyDescent="0.25">
      <c r="A9239" s="9"/>
      <c r="H9239" s="9"/>
      <c r="J9239">
        <v>12</v>
      </c>
      <c r="K9239">
        <f ca="1">SIMULATION!$D$3*SIMULATION!$D$17/$H9227/(SIMULATION!$D$17-$I9227)*(((EXP(-$I9227*$J9239))/(1-EXP(-SIMULATION!$D$4*$I9227)))-(EXP(-SIMULATION!$D$17*$J9239)/(1-EXP(-SIMULATION!$D$4*SIMULATION!$D$17))))</f>
        <v>2.454817526177091</v>
      </c>
      <c r="L9239">
        <v>0.10208221499947785</v>
      </c>
      <c r="M9239">
        <f t="shared" ca="1" si="144"/>
        <v>2.705410736668787</v>
      </c>
    </row>
    <row r="9240" spans="1:13" x14ac:dyDescent="0.25">
      <c r="A9240" s="9"/>
      <c r="H9240" s="9"/>
      <c r="J9240">
        <v>13</v>
      </c>
      <c r="K9240">
        <f ca="1">SIMULATION!$D$3*SIMULATION!$D$17/$H9227/(SIMULATION!$D$17-$I9227)*(((EXP(-$I9227*$J9240))/(1-EXP(-SIMULATION!$D$4*$I9227)))-(EXP(-SIMULATION!$D$17*$J9240)/(1-EXP(-SIMULATION!$D$4*SIMULATION!$D$17))))</f>
        <v>2.4009474368023884</v>
      </c>
      <c r="L9240">
        <v>0.36890690259992309</v>
      </c>
      <c r="M9240">
        <f t="shared" ca="1" si="144"/>
        <v>3.2866735190183824</v>
      </c>
    </row>
    <row r="9241" spans="1:13" x14ac:dyDescent="0.25">
      <c r="A9241" s="9"/>
      <c r="H9241" s="9"/>
      <c r="J9241">
        <v>14</v>
      </c>
      <c r="K9241">
        <f ca="1">SIMULATION!$D$3*SIMULATION!$D$17/$H9227/(SIMULATION!$D$17-$I9227)*(((EXP(-$I9227*$J9241))/(1-EXP(-SIMULATION!$D$4*$I9227)))-(EXP(-SIMULATION!$D$17*$J9241)/(1-EXP(-SIMULATION!$D$4*SIMULATION!$D$17))))</f>
        <v>2.3475070450555195</v>
      </c>
      <c r="L9241">
        <v>4.0965344252484825E-2</v>
      </c>
      <c r="M9241">
        <f t="shared" ca="1" si="144"/>
        <v>2.4436734792913524</v>
      </c>
    </row>
    <row r="9242" spans="1:13" x14ac:dyDescent="0.25">
      <c r="A9242" s="9"/>
      <c r="H9242" s="9"/>
      <c r="J9242">
        <v>15</v>
      </c>
      <c r="K9242">
        <f ca="1">SIMULATION!$D$3*SIMULATION!$D$17/$H9227/(SIMULATION!$D$17-$I9227)*(((EXP(-$I9227*$J9242))/(1-EXP(-SIMULATION!$D$4*$I9227)))-(EXP(-SIMULATION!$D$17*$J9242)/(1-EXP(-SIMULATION!$D$4*SIMULATION!$D$17))))</f>
        <v>2.2947743839707382</v>
      </c>
      <c r="L9242">
        <v>0.49344738390325121</v>
      </c>
      <c r="M9242">
        <f t="shared" ca="1" si="144"/>
        <v>3.4271248003892936</v>
      </c>
    </row>
    <row r="9243" spans="1:13" x14ac:dyDescent="0.25">
      <c r="A9243" s="9"/>
      <c r="H9243" s="9"/>
      <c r="J9243">
        <v>16</v>
      </c>
      <c r="K9243">
        <f ca="1">SIMULATION!$D$3*SIMULATION!$D$17/$H9227/(SIMULATION!$D$17-$I9227)*(((EXP(-$I9227*$J9243))/(1-EXP(-SIMULATION!$D$4*$I9227)))-(EXP(-SIMULATION!$D$17*$J9243)/(1-EXP(-SIMULATION!$D$4*SIMULATION!$D$17))))</f>
        <v>2.2429177426609406</v>
      </c>
      <c r="L9243">
        <v>9.1935327602758923E-2</v>
      </c>
      <c r="M9243">
        <f t="shared" ca="1" si="144"/>
        <v>2.449121120118515</v>
      </c>
    </row>
    <row r="9244" spans="1:13" x14ac:dyDescent="0.25">
      <c r="A9244" s="9"/>
      <c r="H9244" s="9"/>
      <c r="J9244">
        <v>17</v>
      </c>
      <c r="K9244">
        <f ca="1">SIMULATION!$D$3*SIMULATION!$D$17/$H9227/(SIMULATION!$D$17-$I9227)*(((EXP(-$I9227*$J9244))/(1-EXP(-SIMULATION!$D$4*$I9227)))-(EXP(-SIMULATION!$D$17*$J9244)/(1-EXP(-SIMULATION!$D$4*SIMULATION!$D$17))))</f>
        <v>2.1920353094910432</v>
      </c>
      <c r="L9244">
        <v>-0.25651243793182144</v>
      </c>
      <c r="M9244">
        <f t="shared" ca="1" si="144"/>
        <v>1.629750988220861</v>
      </c>
    </row>
    <row r="9245" spans="1:13" x14ac:dyDescent="0.25">
      <c r="A9245" s="9"/>
      <c r="H9245" s="9"/>
      <c r="J9245">
        <v>18</v>
      </c>
      <c r="K9245">
        <f ca="1">SIMULATION!$D$3*SIMULATION!$D$17/$H9227/(SIMULATION!$D$17-$I9227)*(((EXP(-$I9227*$J9245))/(1-EXP(-SIMULATION!$D$4*$I9227)))-(EXP(-SIMULATION!$D$17*$J9245)/(1-EXP(-SIMULATION!$D$4*SIMULATION!$D$17))))</f>
        <v>2.1421805712250435</v>
      </c>
      <c r="L9245">
        <v>-0.11689280657010623</v>
      </c>
      <c r="M9245">
        <f t="shared" ca="1" si="144"/>
        <v>1.8917750720745947</v>
      </c>
    </row>
    <row r="9246" spans="1:13" x14ac:dyDescent="0.25">
      <c r="A9246" s="9"/>
      <c r="H9246" s="9"/>
      <c r="J9246">
        <v>19</v>
      </c>
      <c r="K9246">
        <f ca="1">SIMULATION!$D$3*SIMULATION!$D$17/$H9227/(SIMULATION!$D$17-$I9227)*(((EXP(-$I9227*$J9246))/(1-EXP(-SIMULATION!$D$4*$I9227)))-(EXP(-SIMULATION!$D$17*$J9246)/(1-EXP(-SIMULATION!$D$4*SIMULATION!$D$17))))</f>
        <v>2.0933785843731703</v>
      </c>
      <c r="L9246">
        <v>-0.27725288389535463</v>
      </c>
      <c r="M9246">
        <f t="shared" ca="1" si="144"/>
        <v>1.5129833347709338</v>
      </c>
    </row>
    <row r="9247" spans="1:13" x14ac:dyDescent="0.25">
      <c r="A9247" s="9"/>
      <c r="H9247" s="9"/>
      <c r="J9247">
        <v>20</v>
      </c>
      <c r="K9247">
        <f ca="1">SIMULATION!$D$3*SIMULATION!$D$17/$H9227/(SIMULATION!$D$17-$I9227)*(((EXP(-$I9227*$J9247))/(1-EXP(-SIMULATION!$D$4*$I9227)))-(EXP(-SIMULATION!$D$17*$J9247)/(1-EXP(-SIMULATION!$D$4*SIMULATION!$D$17))))</f>
        <v>2.0456363973385132</v>
      </c>
      <c r="L9247">
        <v>0.16730099711037968</v>
      </c>
      <c r="M9247">
        <f t="shared" ca="1" si="144"/>
        <v>2.3878734063385312</v>
      </c>
    </row>
    <row r="9248" spans="1:13" x14ac:dyDescent="0.25">
      <c r="A9248" s="9"/>
      <c r="H9248" s="9"/>
      <c r="J9248">
        <v>21</v>
      </c>
      <c r="K9248">
        <f ca="1">SIMULATION!$D$3*SIMULATION!$D$17/$H9227/(SIMULATION!$D$17-$I9227)*(((EXP(-$I9227*$J9248))/(1-EXP(-SIMULATION!$D$4*$I9227)))-(EXP(-SIMULATION!$D$17*$J9248)/(1-EXP(-SIMULATION!$D$4*SIMULATION!$D$17))))</f>
        <v>1.9989497243665779</v>
      </c>
      <c r="L9248">
        <v>-0.35831360802389728</v>
      </c>
      <c r="M9248">
        <f t="shared" ca="1" si="144"/>
        <v>1.2826988363704144</v>
      </c>
    </row>
    <row r="9249" spans="1:13" x14ac:dyDescent="0.25">
      <c r="A9249" s="9"/>
      <c r="H9249" s="9"/>
      <c r="J9249">
        <v>22</v>
      </c>
      <c r="K9249">
        <f ca="1">SIMULATION!$D$3*SIMULATION!$D$17/$H9227/(SIMULATION!$D$17-$I9227)*(((EXP(-$I9227*$J9249))/(1-EXP(-SIMULATION!$D$4*$I9227)))-(EXP(-SIMULATION!$D$17*$J9249)/(1-EXP(-SIMULATION!$D$4*SIMULATION!$D$17))))</f>
        <v>1.953307217669205</v>
      </c>
      <c r="L9249">
        <v>-0.24812834953586105</v>
      </c>
      <c r="M9249">
        <f t="shared" ca="1" si="144"/>
        <v>1.4686363216124603</v>
      </c>
    </row>
    <row r="9250" spans="1:13" x14ac:dyDescent="0.25">
      <c r="A9250" s="9"/>
      <c r="H9250" s="9"/>
      <c r="J9250">
        <v>23</v>
      </c>
      <c r="K9250">
        <f ca="1">SIMULATION!$D$3*SIMULATION!$D$17/$H9227/(SIMULATION!$D$17-$I9227)*(((EXP(-$I9227*$J9250))/(1-EXP(-SIMULATION!$D$4*$I9227)))-(EXP(-SIMULATION!$D$17*$J9250)/(1-EXP(-SIMULATION!$D$4*SIMULATION!$D$17))))</f>
        <v>1.9086932005078363</v>
      </c>
      <c r="L9250">
        <v>-0.51547235879157127</v>
      </c>
      <c r="M9250">
        <f t="shared" ca="1" si="144"/>
        <v>0.92481461423262845</v>
      </c>
    </row>
    <row r="9251" spans="1:13" x14ac:dyDescent="0.25">
      <c r="A9251" s="9"/>
      <c r="H9251" s="9"/>
      <c r="J9251">
        <v>24</v>
      </c>
      <c r="K9251">
        <f ca="1">SIMULATION!$D$3*SIMULATION!$D$17/$H9227/(SIMULATION!$D$17-$I9227)*(((EXP(-$I9227*$J9251))/(1-EXP(-SIMULATION!$D$4*$I9227)))-(EXP(-SIMULATION!$D$17*$J9251)/(1-EXP(-SIMULATION!$D$4*SIMULATION!$D$17))))</f>
        <v>1.8650894141272421</v>
      </c>
      <c r="L9251">
        <v>-0.34862646290745281</v>
      </c>
      <c r="M9251">
        <f t="shared" ca="1" si="144"/>
        <v>1.2148698886739282</v>
      </c>
    </row>
    <row r="9252" spans="1:13" x14ac:dyDescent="0.25">
      <c r="A9252" s="9">
        <v>371</v>
      </c>
      <c r="B9252" s="2">
        <f ca="1">NORMINV(RAND(),SIMULATION!D7,SIMULATION!D8)</f>
        <v>50.829209921207891</v>
      </c>
      <c r="C9252" s="2">
        <v>2</v>
      </c>
      <c r="D9252" s="2">
        <f ca="1">SIMULATION!$D$11*(1+(SIMULATION!$D$12*LN(1+$C9252)))*(1+(SIMULATION!$D$13*(($B9252/63.5)-1)))</f>
        <v>9.2971063991327973</v>
      </c>
      <c r="E9252" s="2">
        <v>0.24653554601838779</v>
      </c>
      <c r="F9252" s="2">
        <f ca="1">D9252*(1+E9252)</f>
        <v>11.589173601634048</v>
      </c>
      <c r="G9252" s="2">
        <v>4.6161182394932644E-3</v>
      </c>
      <c r="H9252" s="9">
        <f>SIMULATION!$D$15*EXP($G$9252)</f>
        <v>221.77739141615382</v>
      </c>
      <c r="I9252" s="2">
        <f ca="1">$F9252/$H9252</f>
        <v>5.2255883828516869E-2</v>
      </c>
      <c r="J9252">
        <v>0</v>
      </c>
      <c r="K9252">
        <f ca="1">SIMULATION!$D$3*SIMULATION!$D$17/$H9252/(SIMULATION!$D$17-$I9252)*(((EXP(-$I9252*$J9252))/(1-EXP(-SIMULATION!$D$4*$I9252)))-(EXP(-SIMULATION!$D$17*$J9252)/(1-EXP(-SIMULATION!$D$4*SIMULATION!$D$17))))</f>
        <v>1.121741929085591</v>
      </c>
      <c r="L9252">
        <v>-0.19790399592995006</v>
      </c>
      <c r="M9252">
        <f t="shared" ca="1" si="144"/>
        <v>0.89974471891738195</v>
      </c>
    </row>
    <row r="9253" spans="1:13" x14ac:dyDescent="0.25">
      <c r="A9253" s="9"/>
      <c r="H9253" s="9"/>
      <c r="J9253">
        <v>1</v>
      </c>
      <c r="K9253">
        <f ca="1">SIMULATION!$D$3*SIMULATION!$D$17/$H9252/(SIMULATION!$D$17-$I9252)*(((EXP(-$I9252*$J9253))/(1-EXP(-SIMULATION!$D$4*$I9252)))-(EXP(-SIMULATION!$D$17*$J9253)/(1-EXP(-SIMULATION!$D$4*SIMULATION!$D$17))))</f>
        <v>1.930843751992197</v>
      </c>
      <c r="L9253">
        <v>-0.20956901988695367</v>
      </c>
      <c r="M9253">
        <f t="shared" ca="1" si="144"/>
        <v>1.5261987193323441</v>
      </c>
    </row>
    <row r="9254" spans="1:13" x14ac:dyDescent="0.25">
      <c r="A9254" s="9"/>
      <c r="H9254" s="9"/>
      <c r="J9254">
        <v>2</v>
      </c>
      <c r="K9254">
        <f ca="1">SIMULATION!$D$3*SIMULATION!$D$17/$H9252/(SIMULATION!$D$17-$I9252)*(((EXP(-$I9252*$J9254))/(1-EXP(-SIMULATION!$D$4*$I9252)))-(EXP(-SIMULATION!$D$17*$J9254)/(1-EXP(-SIMULATION!$D$4*SIMULATION!$D$17))))</f>
        <v>2.3876278311276371</v>
      </c>
      <c r="L9254">
        <v>0.219682259371838</v>
      </c>
      <c r="M9254">
        <f t="shared" ca="1" si="144"/>
        <v>2.9121473076088376</v>
      </c>
    </row>
    <row r="9255" spans="1:13" x14ac:dyDescent="0.25">
      <c r="A9255" s="9"/>
      <c r="H9255" s="9"/>
      <c r="J9255">
        <v>3</v>
      </c>
      <c r="K9255">
        <f ca="1">SIMULATION!$D$3*SIMULATION!$D$17/$H9252/(SIMULATION!$D$17-$I9252)*(((EXP(-$I9252*$J9255))/(1-EXP(-SIMULATION!$D$4*$I9252)))-(EXP(-SIMULATION!$D$17*$J9255)/(1-EXP(-SIMULATION!$D$4*SIMULATION!$D$17))))</f>
        <v>2.6217799500709309</v>
      </c>
      <c r="L9255">
        <v>-2.9601586366471078E-2</v>
      </c>
      <c r="M9255">
        <f t="shared" ca="1" si="144"/>
        <v>2.5441711044450241</v>
      </c>
    </row>
    <row r="9256" spans="1:13" x14ac:dyDescent="0.25">
      <c r="A9256" s="9"/>
      <c r="H9256" s="9"/>
      <c r="J9256">
        <v>4</v>
      </c>
      <c r="K9256">
        <f ca="1">SIMULATION!$D$3*SIMULATION!$D$17/$H9252/(SIMULATION!$D$17-$I9252)*(((EXP(-$I9252*$J9256))/(1-EXP(-SIMULATION!$D$4*$I9252)))-(EXP(-SIMULATION!$D$17*$J9256)/(1-EXP(-SIMULATION!$D$4*SIMULATION!$D$17))))</f>
        <v>2.7162459453804861</v>
      </c>
      <c r="L9256">
        <v>3.5006177485543306E-2</v>
      </c>
      <c r="M9256">
        <f t="shared" ca="1" si="144"/>
        <v>2.8113313330388627</v>
      </c>
    </row>
    <row r="9257" spans="1:13" x14ac:dyDescent="0.25">
      <c r="A9257" s="9"/>
      <c r="H9257" s="9"/>
      <c r="J9257">
        <v>5</v>
      </c>
      <c r="K9257">
        <f ca="1">SIMULATION!$D$3*SIMULATION!$D$17/$H9252/(SIMULATION!$D$17-$I9252)*(((EXP(-$I9252*$J9257))/(1-EXP(-SIMULATION!$D$4*$I9252)))-(EXP(-SIMULATION!$D$17*$J9257)/(1-EXP(-SIMULATION!$D$4*SIMULATION!$D$17))))</f>
        <v>2.7240277052024977</v>
      </c>
      <c r="L9257">
        <v>-7.0390511246628387E-2</v>
      </c>
      <c r="M9257">
        <f t="shared" ca="1" si="144"/>
        <v>2.5322820023833139</v>
      </c>
    </row>
    <row r="9258" spans="1:13" x14ac:dyDescent="0.25">
      <c r="A9258" s="9"/>
      <c r="H9258" s="9"/>
      <c r="J9258">
        <v>6</v>
      </c>
      <c r="K9258">
        <f ca="1">SIMULATION!$D$3*SIMULATION!$D$17/$H9252/(SIMULATION!$D$17-$I9252)*(((EXP(-$I9252*$J9258))/(1-EXP(-SIMULATION!$D$4*$I9252)))-(EXP(-SIMULATION!$D$17*$J9258)/(1-EXP(-SIMULATION!$D$4*SIMULATION!$D$17))))</f>
        <v>2.678946038260412</v>
      </c>
      <c r="L9258">
        <v>-0.27979802990684477</v>
      </c>
      <c r="M9258">
        <f t="shared" ca="1" si="144"/>
        <v>1.9293822145284019</v>
      </c>
    </row>
    <row r="9259" spans="1:13" x14ac:dyDescent="0.25">
      <c r="A9259" s="9"/>
      <c r="H9259" s="9"/>
      <c r="J9259">
        <v>7</v>
      </c>
      <c r="K9259">
        <f ca="1">SIMULATION!$D$3*SIMULATION!$D$17/$H9252/(SIMULATION!$D$17-$I9252)*(((EXP(-$I9252*$J9259))/(1-EXP(-SIMULATION!$D$4*$I9252)))-(EXP(-SIMULATION!$D$17*$J9259)/(1-EXP(-SIMULATION!$D$4*SIMULATION!$D$17))))</f>
        <v>2.6025373880360831</v>
      </c>
      <c r="L9259">
        <v>0.38728003095751451</v>
      </c>
      <c r="M9259">
        <f t="shared" ca="1" si="144"/>
        <v>3.6104481482427859</v>
      </c>
    </row>
    <row r="9260" spans="1:13" x14ac:dyDescent="0.25">
      <c r="A9260" s="9"/>
      <c r="H9260" s="9"/>
      <c r="J9260">
        <v>8</v>
      </c>
      <c r="K9260">
        <f ca="1">SIMULATION!$D$3*SIMULATION!$D$17/$H9252/(SIMULATION!$D$17-$I9252)*(((EXP(-$I9252*$J9260))/(1-EXP(-SIMULATION!$D$4*$I9252)))-(EXP(-SIMULATION!$D$17*$J9260)/(1-EXP(-SIMULATION!$D$4*SIMULATION!$D$17))))</f>
        <v>2.508473041131924</v>
      </c>
      <c r="L9260">
        <v>0.15655226224935906</v>
      </c>
      <c r="M9260">
        <f t="shared" ca="1" si="144"/>
        <v>2.9011801705126565</v>
      </c>
    </row>
    <row r="9261" spans="1:13" x14ac:dyDescent="0.25">
      <c r="A9261" s="9"/>
      <c r="H9261" s="9"/>
      <c r="J9261">
        <v>9</v>
      </c>
      <c r="K9261">
        <f ca="1">SIMULATION!$D$3*SIMULATION!$D$17/$H9252/(SIMULATION!$D$17-$I9252)*(((EXP(-$I9252*$J9261))/(1-EXP(-SIMULATION!$D$4*$I9252)))-(EXP(-SIMULATION!$D$17*$J9261)/(1-EXP(-SIMULATION!$D$4*SIMULATION!$D$17))))</f>
        <v>2.4053907087771327</v>
      </c>
      <c r="L9261">
        <v>-2.2088584052688143E-3</v>
      </c>
      <c r="M9261">
        <f t="shared" ca="1" si="144"/>
        <v>2.4000775412920947</v>
      </c>
    </row>
    <row r="9262" spans="1:13" x14ac:dyDescent="0.25">
      <c r="A9262" s="9"/>
      <c r="H9262" s="9"/>
      <c r="J9262">
        <v>10</v>
      </c>
      <c r="K9262">
        <f ca="1">SIMULATION!$D$3*SIMULATION!$D$17/$H9252/(SIMULATION!$D$17-$I9252)*(((EXP(-$I9252*$J9262))/(1-EXP(-SIMULATION!$D$4*$I9252)))-(EXP(-SIMULATION!$D$17*$J9262)/(1-EXP(-SIMULATION!$D$4*SIMULATION!$D$17))))</f>
        <v>2.298708736552018</v>
      </c>
      <c r="L9262">
        <v>-0.11446830377094698</v>
      </c>
      <c r="M9262">
        <f t="shared" ca="1" si="144"/>
        <v>2.035579446615452</v>
      </c>
    </row>
    <row r="9263" spans="1:13" x14ac:dyDescent="0.25">
      <c r="A9263" s="9"/>
      <c r="H9263" s="9"/>
      <c r="J9263">
        <v>11</v>
      </c>
      <c r="K9263">
        <f ca="1">SIMULATION!$D$3*SIMULATION!$D$17/$H9252/(SIMULATION!$D$17-$I9252)*(((EXP(-$I9252*$J9263))/(1-EXP(-SIMULATION!$D$4*$I9252)))-(EXP(-SIMULATION!$D$17*$J9263)/(1-EXP(-SIMULATION!$D$4*SIMULATION!$D$17))))</f>
        <v>2.1917883747064808</v>
      </c>
      <c r="L9263">
        <v>-0.24420298467714927</v>
      </c>
      <c r="M9263">
        <f t="shared" ca="1" si="144"/>
        <v>1.6565471118224802</v>
      </c>
    </row>
    <row r="9264" spans="1:13" x14ac:dyDescent="0.25">
      <c r="A9264" s="9"/>
      <c r="H9264" s="9"/>
      <c r="J9264">
        <v>12</v>
      </c>
      <c r="K9264">
        <f ca="1">SIMULATION!$D$3*SIMULATION!$D$17/$H9252/(SIMULATION!$D$17-$I9252)*(((EXP(-$I9252*$J9264))/(1-EXP(-SIMULATION!$D$4*$I9252)))-(EXP(-SIMULATION!$D$17*$J9264)/(1-EXP(-SIMULATION!$D$4*SIMULATION!$D$17))))</f>
        <v>2.0866782861383175</v>
      </c>
      <c r="L9264">
        <v>0.14705556236643966</v>
      </c>
      <c r="M9264">
        <f t="shared" ca="1" si="144"/>
        <v>2.393535934984226</v>
      </c>
    </row>
    <row r="9265" spans="1:13" x14ac:dyDescent="0.25">
      <c r="A9265" s="9"/>
      <c r="H9265" s="9"/>
      <c r="J9265">
        <v>13</v>
      </c>
      <c r="K9265">
        <f ca="1">SIMULATION!$D$3*SIMULATION!$D$17/$H9252/(SIMULATION!$D$17-$I9252)*(((EXP(-$I9252*$J9265))/(1-EXP(-SIMULATION!$D$4*$I9252)))-(EXP(-SIMULATION!$D$17*$J9265)/(1-EXP(-SIMULATION!$D$4*SIMULATION!$D$17))))</f>
        <v>1.984591357552175</v>
      </c>
      <c r="L9265">
        <v>-6.379198285488033E-2</v>
      </c>
      <c r="M9265">
        <f t="shared" ca="1" si="144"/>
        <v>1.857990339697263</v>
      </c>
    </row>
    <row r="9266" spans="1:13" x14ac:dyDescent="0.25">
      <c r="A9266" s="9"/>
      <c r="H9266" s="9"/>
      <c r="J9266">
        <v>14</v>
      </c>
      <c r="K9266">
        <f ca="1">SIMULATION!$D$3*SIMULATION!$D$17/$H9252/(SIMULATION!$D$17-$I9252)*(((EXP(-$I9252*$J9266))/(1-EXP(-SIMULATION!$D$4*$I9252)))-(EXP(-SIMULATION!$D$17*$J9266)/(1-EXP(-SIMULATION!$D$4*SIMULATION!$D$17))))</f>
        <v>1.8862099786423256</v>
      </c>
      <c r="L9266">
        <v>-0.20790074045927939</v>
      </c>
      <c r="M9266">
        <f t="shared" ca="1" si="144"/>
        <v>1.4940655274209045</v>
      </c>
    </row>
    <row r="9267" spans="1:13" x14ac:dyDescent="0.25">
      <c r="A9267" s="9"/>
      <c r="H9267" s="9"/>
      <c r="J9267">
        <v>15</v>
      </c>
      <c r="K9267">
        <f ca="1">SIMULATION!$D$3*SIMULATION!$D$17/$H9252/(SIMULATION!$D$17-$I9252)*(((EXP(-$I9252*$J9267))/(1-EXP(-SIMULATION!$D$4*$I9252)))-(EXP(-SIMULATION!$D$17*$J9267)/(1-EXP(-SIMULATION!$D$4*SIMULATION!$D$17))))</f>
        <v>1.7918814133196328</v>
      </c>
      <c r="L9267">
        <v>0.37750898735912775</v>
      </c>
      <c r="M9267">
        <f t="shared" ca="1" si="144"/>
        <v>2.4683327511295698</v>
      </c>
    </row>
    <row r="9268" spans="1:13" x14ac:dyDescent="0.25">
      <c r="A9268" s="9"/>
      <c r="H9268" s="9"/>
      <c r="J9268">
        <v>16</v>
      </c>
      <c r="K9268">
        <f ca="1">SIMULATION!$D$3*SIMULATION!$D$17/$H9252/(SIMULATION!$D$17-$I9252)*(((EXP(-$I9252*$J9268))/(1-EXP(-SIMULATION!$D$4*$I9252)))-(EXP(-SIMULATION!$D$17*$J9268)/(1-EXP(-SIMULATION!$D$4*SIMULATION!$D$17))))</f>
        <v>1.7017427524433373</v>
      </c>
      <c r="L9268">
        <v>8.0228419598543085E-2</v>
      </c>
      <c r="M9268">
        <f t="shared" ca="1" si="144"/>
        <v>1.8382708840351407</v>
      </c>
    </row>
    <row r="9269" spans="1:13" x14ac:dyDescent="0.25">
      <c r="A9269" s="9"/>
      <c r="H9269" s="9"/>
      <c r="J9269">
        <v>17</v>
      </c>
      <c r="K9269">
        <f ca="1">SIMULATION!$D$3*SIMULATION!$D$17/$H9252/(SIMULATION!$D$17-$I9252)*(((EXP(-$I9252*$J9269))/(1-EXP(-SIMULATION!$D$4*$I9252)))-(EXP(-SIMULATION!$D$17*$J9269)/(1-EXP(-SIMULATION!$D$4*SIMULATION!$D$17))))</f>
        <v>1.6158007531910703</v>
      </c>
      <c r="L9269">
        <v>0.10497790252614965</v>
      </c>
      <c r="M9269">
        <f t="shared" ca="1" si="144"/>
        <v>1.7854241271612417</v>
      </c>
    </row>
    <row r="9270" spans="1:13" x14ac:dyDescent="0.25">
      <c r="A9270" s="9"/>
      <c r="H9270" s="9"/>
      <c r="J9270">
        <v>18</v>
      </c>
      <c r="K9270">
        <f ca="1">SIMULATION!$D$3*SIMULATION!$D$17/$H9252/(SIMULATION!$D$17-$I9252)*(((EXP(-$I9252*$J9270))/(1-EXP(-SIMULATION!$D$4*$I9252)))-(EXP(-SIMULATION!$D$17*$J9270)/(1-EXP(-SIMULATION!$D$4*SIMULATION!$D$17))))</f>
        <v>1.5339827805734636</v>
      </c>
      <c r="L9270">
        <v>0.26717220989253726</v>
      </c>
      <c r="M9270">
        <f t="shared" ca="1" si="144"/>
        <v>1.9438203499963751</v>
      </c>
    </row>
    <row r="9271" spans="1:13" x14ac:dyDescent="0.25">
      <c r="A9271" s="9"/>
      <c r="H9271" s="9"/>
      <c r="J9271">
        <v>19</v>
      </c>
      <c r="K9271">
        <f ca="1">SIMULATION!$D$3*SIMULATION!$D$17/$H9252/(SIMULATION!$D$17-$I9252)*(((EXP(-$I9252*$J9271))/(1-EXP(-SIMULATION!$D$4*$I9252)))-(EXP(-SIMULATION!$D$17*$J9271)/(1-EXP(-SIMULATION!$D$4*SIMULATION!$D$17))))</f>
        <v>1.4561692417785377</v>
      </c>
      <c r="L9271">
        <v>-0.10337600232751069</v>
      </c>
      <c r="M9271">
        <f t="shared" ca="1" si="144"/>
        <v>1.3056362868511902</v>
      </c>
    </row>
    <row r="9272" spans="1:13" x14ac:dyDescent="0.25">
      <c r="A9272" s="9"/>
      <c r="H9272" s="9"/>
      <c r="J9272">
        <v>20</v>
      </c>
      <c r="K9272">
        <f ca="1">SIMULATION!$D$3*SIMULATION!$D$17/$H9252/(SIMULATION!$D$17-$I9252)*(((EXP(-$I9252*$J9272))/(1-EXP(-SIMULATION!$D$4*$I9252)))-(EXP(-SIMULATION!$D$17*$J9272)/(1-EXP(-SIMULATION!$D$4*SIMULATION!$D$17))))</f>
        <v>1.3822141713750149</v>
      </c>
      <c r="L9272">
        <v>0.18803896354398636</v>
      </c>
      <c r="M9272">
        <f t="shared" ca="1" si="144"/>
        <v>1.6421242915561827</v>
      </c>
    </row>
    <row r="9273" spans="1:13" x14ac:dyDescent="0.25">
      <c r="A9273" s="9"/>
      <c r="H9273" s="9"/>
      <c r="J9273">
        <v>21</v>
      </c>
      <c r="K9273">
        <f ca="1">SIMULATION!$D$3*SIMULATION!$D$17/$H9252/(SIMULATION!$D$17-$I9252)*(((EXP(-$I9252*$J9273))/(1-EXP(-SIMULATION!$D$4*$I9252)))-(EXP(-SIMULATION!$D$17*$J9273)/(1-EXP(-SIMULATION!$D$4*SIMULATION!$D$17))))</f>
        <v>1.3119582334563329</v>
      </c>
      <c r="L9273">
        <v>-0.32585444111687994</v>
      </c>
      <c r="M9273">
        <f t="shared" ca="1" si="144"/>
        <v>0.88445081652473034</v>
      </c>
    </row>
    <row r="9274" spans="1:13" x14ac:dyDescent="0.25">
      <c r="A9274" s="9"/>
      <c r="H9274" s="9"/>
      <c r="J9274">
        <v>22</v>
      </c>
      <c r="K9274">
        <f ca="1">SIMULATION!$D$3*SIMULATION!$D$17/$H9252/(SIMULATION!$D$17-$I9252)*(((EXP(-$I9252*$J9274))/(1-EXP(-SIMULATION!$D$4*$I9252)))-(EXP(-SIMULATION!$D$17*$J9274)/(1-EXP(-SIMULATION!$D$4*SIMULATION!$D$17))))</f>
        <v>1.2452368740169475</v>
      </c>
      <c r="L9274">
        <v>-0.55792160862643458</v>
      </c>
      <c r="M9274">
        <f t="shared" ca="1" si="144"/>
        <v>0.55049231414445932</v>
      </c>
    </row>
    <row r="9275" spans="1:13" x14ac:dyDescent="0.25">
      <c r="A9275" s="9"/>
      <c r="H9275" s="9"/>
      <c r="J9275">
        <v>23</v>
      </c>
      <c r="K9275">
        <f ca="1">SIMULATION!$D$3*SIMULATION!$D$17/$H9252/(SIMULATION!$D$17-$I9252)*(((EXP(-$I9252*$J9275))/(1-EXP(-SIMULATION!$D$4*$I9252)))-(EXP(-SIMULATION!$D$17*$J9275)/(1-EXP(-SIMULATION!$D$4*SIMULATION!$D$17))))</f>
        <v>1.1818853746296769</v>
      </c>
      <c r="L9275">
        <v>-0.18816811306445347</v>
      </c>
      <c r="M9275">
        <f t="shared" ca="1" si="144"/>
        <v>0.95949223382713589</v>
      </c>
    </row>
    <row r="9276" spans="1:13" x14ac:dyDescent="0.25">
      <c r="A9276" s="9"/>
      <c r="H9276" s="9"/>
      <c r="J9276">
        <v>24</v>
      </c>
      <c r="K9276">
        <f ca="1">SIMULATION!$D$3*SIMULATION!$D$17/$H9252/(SIMULATION!$D$17-$I9252)*(((EXP(-$I9252*$J9276))/(1-EXP(-SIMULATION!$D$4*$I9252)))-(EXP(-SIMULATION!$D$17*$J9276)/(1-EXP(-SIMULATION!$D$4*SIMULATION!$D$17))))</f>
        <v>1.1217419290855912</v>
      </c>
      <c r="L9276">
        <v>0.46116665368582277</v>
      </c>
      <c r="M9276">
        <f t="shared" ca="1" si="144"/>
        <v>1.6390519008210729</v>
      </c>
    </row>
    <row r="9277" spans="1:13" x14ac:dyDescent="0.25">
      <c r="A9277" s="9">
        <v>372</v>
      </c>
      <c r="B9277" s="2">
        <f ca="1">NORMINV(RAND(),SIMULATION!D7,SIMULATION!D8)</f>
        <v>60.6022329162803</v>
      </c>
      <c r="C9277" s="2">
        <v>2</v>
      </c>
      <c r="D9277" s="2">
        <f ca="1">SIMULATION!$D$11*(1+(SIMULATION!$D$12*LN(1+$C9277)))*(1+(SIMULATION!$D$13*(($B9277/63.5)-1)))</f>
        <v>10.022868064466556</v>
      </c>
      <c r="E9277" s="2">
        <v>-0.21869093954986848</v>
      </c>
      <c r="F9277" s="2">
        <f ca="1">D9277*(1+E9277)</f>
        <v>7.8309576304639927</v>
      </c>
      <c r="G9277" s="2">
        <v>-1.15574873894431</v>
      </c>
      <c r="H9277" s="9">
        <f>SIMULATION!$D$15*EXP($G$9277)</f>
        <v>69.498785683506128</v>
      </c>
      <c r="I9277" s="2">
        <f ca="1">$F9277/$H9277</f>
        <v>0.11267761808279311</v>
      </c>
      <c r="J9277">
        <v>0</v>
      </c>
      <c r="K9277">
        <f ca="1">SIMULATION!$D$3*SIMULATION!$D$17/$H9277/(SIMULATION!$D$17-$I9277)*(((EXP(-$I9277*$J9277))/(1-EXP(-SIMULATION!$D$4*$I9277)))-(EXP(-SIMULATION!$D$17*$J9277)/(1-EXP(-SIMULATION!$D$4*SIMULATION!$D$17))))</f>
        <v>0.7597681986695336</v>
      </c>
      <c r="L9277">
        <v>-0.31829490290975787</v>
      </c>
      <c r="M9277">
        <f t="shared" ca="1" si="144"/>
        <v>0.5179378536400927</v>
      </c>
    </row>
    <row r="9278" spans="1:13" x14ac:dyDescent="0.25">
      <c r="A9278" s="9"/>
      <c r="H9278" s="9"/>
      <c r="J9278">
        <v>1</v>
      </c>
      <c r="K9278">
        <f ca="1">SIMULATION!$D$3*SIMULATION!$D$17/$H9277/(SIMULATION!$D$17-$I9277)*(((EXP(-$I9277*$J9278))/(1-EXP(-SIMULATION!$D$4*$I9277)))-(EXP(-SIMULATION!$D$17*$J9278)/(1-EXP(-SIMULATION!$D$4*SIMULATION!$D$17))))</f>
        <v>3.3558405093514398</v>
      </c>
      <c r="L9278">
        <v>-4.5239427315668719E-2</v>
      </c>
      <c r="M9278">
        <f t="shared" ca="1" si="144"/>
        <v>3.2040242065456583</v>
      </c>
    </row>
    <row r="9279" spans="1:13" x14ac:dyDescent="0.25">
      <c r="A9279" s="9"/>
      <c r="H9279" s="9"/>
      <c r="J9279">
        <v>2</v>
      </c>
      <c r="K9279">
        <f ca="1">SIMULATION!$D$3*SIMULATION!$D$17/$H9277/(SIMULATION!$D$17-$I9277)*(((EXP(-$I9277*$J9279))/(1-EXP(-SIMULATION!$D$4*$I9277)))-(EXP(-SIMULATION!$D$17*$J9279)/(1-EXP(-SIMULATION!$D$4*SIMULATION!$D$17))))</f>
        <v>4.7137461177399071</v>
      </c>
      <c r="L9279">
        <v>0.50848370475329097</v>
      </c>
      <c r="M9279">
        <f t="shared" ca="1" si="144"/>
        <v>7.1106092069547371</v>
      </c>
    </row>
    <row r="9280" spans="1:13" x14ac:dyDescent="0.25">
      <c r="A9280" s="9"/>
      <c r="H9280" s="9"/>
      <c r="J9280">
        <v>3</v>
      </c>
      <c r="K9280">
        <f ca="1">SIMULATION!$D$3*SIMULATION!$D$17/$H9277/(SIMULATION!$D$17-$I9277)*(((EXP(-$I9277*$J9280))/(1-EXP(-SIMULATION!$D$4*$I9277)))-(EXP(-SIMULATION!$D$17*$J9280)/(1-EXP(-SIMULATION!$D$4*SIMULATION!$D$17))))</f>
        <v>5.3107824425200691</v>
      </c>
      <c r="L9280">
        <v>-0.27199561221035268</v>
      </c>
      <c r="M9280">
        <f t="shared" ca="1" si="144"/>
        <v>3.8662729207508311</v>
      </c>
    </row>
    <row r="9281" spans="1:13" x14ac:dyDescent="0.25">
      <c r="A9281" s="9"/>
      <c r="H9281" s="9"/>
      <c r="J9281">
        <v>4</v>
      </c>
      <c r="K9281">
        <f ca="1">SIMULATION!$D$3*SIMULATION!$D$17/$H9277/(SIMULATION!$D$17-$I9277)*(((EXP(-$I9277*$J9281))/(1-EXP(-SIMULATION!$D$4*$I9277)))-(EXP(-SIMULATION!$D$17*$J9281)/(1-EXP(-SIMULATION!$D$4*SIMULATION!$D$17))))</f>
        <v>5.4493417008771541</v>
      </c>
      <c r="L9281">
        <v>9.8150930901793457E-2</v>
      </c>
      <c r="M9281">
        <f t="shared" ca="1" si="144"/>
        <v>5.9841996616202087</v>
      </c>
    </row>
    <row r="9282" spans="1:13" x14ac:dyDescent="0.25">
      <c r="A9282" s="9"/>
      <c r="H9282" s="9"/>
      <c r="J9282">
        <v>5</v>
      </c>
      <c r="K9282">
        <f ca="1">SIMULATION!$D$3*SIMULATION!$D$17/$H9277/(SIMULATION!$D$17-$I9277)*(((EXP(-$I9277*$J9282))/(1-EXP(-SIMULATION!$D$4*$I9277)))-(EXP(-SIMULATION!$D$17*$J9282)/(1-EXP(-SIMULATION!$D$4*SIMULATION!$D$17))))</f>
        <v>5.3201025445490506</v>
      </c>
      <c r="L9282">
        <v>0.15561372228162851</v>
      </c>
      <c r="M9282">
        <f t="shared" ca="1" si="144"/>
        <v>6.1479835044262918</v>
      </c>
    </row>
    <row r="9283" spans="1:13" x14ac:dyDescent="0.25">
      <c r="A9283" s="9"/>
      <c r="H9283" s="9"/>
      <c r="J9283">
        <v>6</v>
      </c>
      <c r="K9283">
        <f ca="1">SIMULATION!$D$3*SIMULATION!$D$17/$H9277/(SIMULATION!$D$17-$I9277)*(((EXP(-$I9277*$J9283))/(1-EXP(-SIMULATION!$D$4*$I9277)))-(EXP(-SIMULATION!$D$17*$J9283)/(1-EXP(-SIMULATION!$D$4*SIMULATION!$D$17))))</f>
        <v>5.0424853736159294</v>
      </c>
      <c r="L9283">
        <v>0.36424079646602298</v>
      </c>
      <c r="M9283">
        <f t="shared" ref="M9283:M9346" ca="1" si="145">$K9283*(1+$L9283)</f>
        <v>6.8791642622700673</v>
      </c>
    </row>
    <row r="9284" spans="1:13" x14ac:dyDescent="0.25">
      <c r="A9284" s="9"/>
      <c r="H9284" s="9"/>
      <c r="J9284">
        <v>7</v>
      </c>
      <c r="K9284">
        <f ca="1">SIMULATION!$D$3*SIMULATION!$D$17/$H9277/(SIMULATION!$D$17-$I9277)*(((EXP(-$I9277*$J9284))/(1-EXP(-SIMULATION!$D$4*$I9277)))-(EXP(-SIMULATION!$D$17*$J9284)/(1-EXP(-SIMULATION!$D$4*SIMULATION!$D$17))))</f>
        <v>4.6905418637524861</v>
      </c>
      <c r="L9284">
        <v>-0.17405488545992651</v>
      </c>
      <c r="M9284">
        <f t="shared" ca="1" si="145"/>
        <v>3.8741301369120569</v>
      </c>
    </row>
    <row r="9285" spans="1:13" x14ac:dyDescent="0.25">
      <c r="A9285" s="9"/>
      <c r="H9285" s="9"/>
      <c r="J9285">
        <v>8</v>
      </c>
      <c r="K9285">
        <f ca="1">SIMULATION!$D$3*SIMULATION!$D$17/$H9277/(SIMULATION!$D$17-$I9277)*(((EXP(-$I9277*$J9285))/(1-EXP(-SIMULATION!$D$4*$I9277)))-(EXP(-SIMULATION!$D$17*$J9285)/(1-EXP(-SIMULATION!$D$4*SIMULATION!$D$17))))</f>
        <v>4.309514136949872</v>
      </c>
      <c r="L9285">
        <v>0.2550137125502579</v>
      </c>
      <c r="M9285">
        <f t="shared" ca="1" si="145"/>
        <v>5.4084993363012792</v>
      </c>
    </row>
    <row r="9286" spans="1:13" x14ac:dyDescent="0.25">
      <c r="A9286" s="9"/>
      <c r="H9286" s="9"/>
      <c r="J9286">
        <v>9</v>
      </c>
      <c r="K9286">
        <f ca="1">SIMULATION!$D$3*SIMULATION!$D$17/$H9277/(SIMULATION!$D$17-$I9277)*(((EXP(-$I9277*$J9286))/(1-EXP(-SIMULATION!$D$4*$I9277)))-(EXP(-SIMULATION!$D$17*$J9286)/(1-EXP(-SIMULATION!$D$4*SIMULATION!$D$17))))</f>
        <v>3.9264181664177888</v>
      </c>
      <c r="L9286">
        <v>0.44017923090669003</v>
      </c>
      <c r="M9286">
        <f t="shared" ca="1" si="145"/>
        <v>5.6547458951296274</v>
      </c>
    </row>
    <row r="9287" spans="1:13" x14ac:dyDescent="0.25">
      <c r="A9287" s="9"/>
      <c r="H9287" s="9"/>
      <c r="J9287">
        <v>10</v>
      </c>
      <c r="K9287">
        <f ca="1">SIMULATION!$D$3*SIMULATION!$D$17/$H9277/(SIMULATION!$D$17-$I9277)*(((EXP(-$I9277*$J9287))/(1-EXP(-SIMULATION!$D$4*$I9277)))-(EXP(-SIMULATION!$D$17*$J9287)/(1-EXP(-SIMULATION!$D$4*SIMULATION!$D$17))))</f>
        <v>3.5568007615140362</v>
      </c>
      <c r="L9287">
        <v>-0.32477225606417914</v>
      </c>
      <c r="M9287">
        <f t="shared" ca="1" si="145"/>
        <v>2.4016505538263324</v>
      </c>
    </row>
    <row r="9288" spans="1:13" x14ac:dyDescent="0.25">
      <c r="A9288" s="9"/>
      <c r="H9288" s="9"/>
      <c r="J9288">
        <v>11</v>
      </c>
      <c r="K9288">
        <f ca="1">SIMULATION!$D$3*SIMULATION!$D$17/$H9277/(SIMULATION!$D$17-$I9277)*(((EXP(-$I9277*$J9288))/(1-EXP(-SIMULATION!$D$4*$I9277)))-(EXP(-SIMULATION!$D$17*$J9288)/(1-EXP(-SIMULATION!$D$4*SIMULATION!$D$17))))</f>
        <v>3.2090471664580855</v>
      </c>
      <c r="L9288">
        <v>-0.27391661809808449</v>
      </c>
      <c r="M9288">
        <f t="shared" ca="1" si="145"/>
        <v>2.330035819304646</v>
      </c>
    </row>
    <row r="9289" spans="1:13" x14ac:dyDescent="0.25">
      <c r="A9289" s="9"/>
      <c r="H9289" s="9"/>
      <c r="J9289">
        <v>12</v>
      </c>
      <c r="K9289">
        <f ca="1">SIMULATION!$D$3*SIMULATION!$D$17/$H9277/(SIMULATION!$D$17-$I9277)*(((EXP(-$I9277*$J9289))/(1-EXP(-SIMULATION!$D$4*$I9277)))-(EXP(-SIMULATION!$D$17*$J9289)/(1-EXP(-SIMULATION!$D$4*SIMULATION!$D$17))))</f>
        <v>2.887121424267427</v>
      </c>
      <c r="L9289">
        <v>0.21597928993639912</v>
      </c>
      <c r="M9289">
        <f t="shared" ca="1" si="145"/>
        <v>3.510679859440871</v>
      </c>
    </row>
    <row r="9290" spans="1:13" x14ac:dyDescent="0.25">
      <c r="A9290" s="9"/>
      <c r="H9290" s="9"/>
      <c r="J9290">
        <v>13</v>
      </c>
      <c r="K9290">
        <f ca="1">SIMULATION!$D$3*SIMULATION!$D$17/$H9277/(SIMULATION!$D$17-$I9277)*(((EXP(-$I9277*$J9290))/(1-EXP(-SIMULATION!$D$4*$I9277)))-(EXP(-SIMULATION!$D$17*$J9290)/(1-EXP(-SIMULATION!$D$4*SIMULATION!$D$17))))</f>
        <v>2.5923045551460153</v>
      </c>
      <c r="L9290">
        <v>-9.6138724250756993E-2</v>
      </c>
      <c r="M9290">
        <f t="shared" ca="1" si="145"/>
        <v>2.3430837023448512</v>
      </c>
    </row>
    <row r="9291" spans="1:13" x14ac:dyDescent="0.25">
      <c r="A9291" s="9"/>
      <c r="H9291" s="9"/>
      <c r="J9291">
        <v>14</v>
      </c>
      <c r="K9291">
        <f ca="1">SIMULATION!$D$3*SIMULATION!$D$17/$H9277/(SIMULATION!$D$17-$I9277)*(((EXP(-$I9277*$J9291))/(1-EXP(-SIMULATION!$D$4*$I9277)))-(EXP(-SIMULATION!$D$17*$J9291)/(1-EXP(-SIMULATION!$D$4*SIMULATION!$D$17))))</f>
        <v>2.324292418915118</v>
      </c>
      <c r="L9291">
        <v>-0.22203132745619436</v>
      </c>
      <c r="M9291">
        <f t="shared" ca="1" si="145"/>
        <v>1.8082266877470252</v>
      </c>
    </row>
    <row r="9292" spans="1:13" x14ac:dyDescent="0.25">
      <c r="A9292" s="9"/>
      <c r="H9292" s="9"/>
      <c r="J9292">
        <v>15</v>
      </c>
      <c r="K9292">
        <f ca="1">SIMULATION!$D$3*SIMULATION!$D$17/$H9277/(SIMULATION!$D$17-$I9277)*(((EXP(-$I9277*$J9292))/(1-EXP(-SIMULATION!$D$4*$I9277)))-(EXP(-SIMULATION!$D$17*$J9292)/(1-EXP(-SIMULATION!$D$4*SIMULATION!$D$17))))</f>
        <v>2.0818849528929557</v>
      </c>
      <c r="L9292">
        <v>-0.35856881339336955</v>
      </c>
      <c r="M9292">
        <f t="shared" ca="1" si="145"/>
        <v>1.3353859357126174</v>
      </c>
    </row>
    <row r="9293" spans="1:13" x14ac:dyDescent="0.25">
      <c r="A9293" s="9"/>
      <c r="H9293" s="9"/>
      <c r="J9293">
        <v>16</v>
      </c>
      <c r="K9293">
        <f ca="1">SIMULATION!$D$3*SIMULATION!$D$17/$H9277/(SIMULATION!$D$17-$I9277)*(((EXP(-$I9277*$J9293))/(1-EXP(-SIMULATION!$D$4*$I9277)))-(EXP(-SIMULATION!$D$17*$J9293)/(1-EXP(-SIMULATION!$D$4*SIMULATION!$D$17))))</f>
        <v>1.8634150769649074</v>
      </c>
      <c r="L9293">
        <v>6.7158025261071994E-2</v>
      </c>
      <c r="M9293">
        <f t="shared" ca="1" si="145"/>
        <v>1.9885583537755789</v>
      </c>
    </row>
    <row r="9294" spans="1:13" x14ac:dyDescent="0.25">
      <c r="A9294" s="9"/>
      <c r="H9294" s="9"/>
      <c r="J9294">
        <v>17</v>
      </c>
      <c r="K9294">
        <f ca="1">SIMULATION!$D$3*SIMULATION!$D$17/$H9277/(SIMULATION!$D$17-$I9277)*(((EXP(-$I9277*$J9294))/(1-EXP(-SIMULATION!$D$4*$I9277)))-(EXP(-SIMULATION!$D$17*$J9294)/(1-EXP(-SIMULATION!$D$4*SIMULATION!$D$17))))</f>
        <v>1.6670121324223546</v>
      </c>
      <c r="L9294">
        <v>-0.13813790496538503</v>
      </c>
      <c r="M9294">
        <f t="shared" ca="1" si="145"/>
        <v>1.4367345688976516</v>
      </c>
    </row>
    <row r="9295" spans="1:13" x14ac:dyDescent="0.25">
      <c r="A9295" s="9"/>
      <c r="H9295" s="9"/>
      <c r="J9295">
        <v>18</v>
      </c>
      <c r="K9295">
        <f ca="1">SIMULATION!$D$3*SIMULATION!$D$17/$H9277/(SIMULATION!$D$17-$I9277)*(((EXP(-$I9277*$J9295))/(1-EXP(-SIMULATION!$D$4*$I9277)))-(EXP(-SIMULATION!$D$17*$J9295)/(1-EXP(-SIMULATION!$D$4*SIMULATION!$D$17))))</f>
        <v>1.4907605023087991</v>
      </c>
      <c r="L9295">
        <v>-1.5518045655963401E-2</v>
      </c>
      <c r="M9295">
        <f t="shared" ca="1" si="145"/>
        <v>1.4676268127718644</v>
      </c>
    </row>
    <row r="9296" spans="1:13" x14ac:dyDescent="0.25">
      <c r="A9296" s="9"/>
      <c r="H9296" s="9"/>
      <c r="J9296">
        <v>19</v>
      </c>
      <c r="K9296">
        <f ca="1">SIMULATION!$D$3*SIMULATION!$D$17/$H9277/(SIMULATION!$D$17-$I9277)*(((EXP(-$I9277*$J9296))/(1-EXP(-SIMULATION!$D$4*$I9277)))-(EXP(-SIMULATION!$D$17*$J9296)/(1-EXP(-SIMULATION!$D$4*SIMULATION!$D$17))))</f>
        <v>1.332792148207445</v>
      </c>
      <c r="L9296">
        <v>-0.19283100327163888</v>
      </c>
      <c r="M9296">
        <f t="shared" ca="1" si="145"/>
        <v>1.0757885011160404</v>
      </c>
    </row>
    <row r="9297" spans="1:13" x14ac:dyDescent="0.25">
      <c r="A9297" s="9"/>
      <c r="H9297" s="9"/>
      <c r="J9297">
        <v>20</v>
      </c>
      <c r="K9297">
        <f ca="1">SIMULATION!$D$3*SIMULATION!$D$17/$H9277/(SIMULATION!$D$17-$I9277)*(((EXP(-$I9277*$J9297))/(1-EXP(-SIMULATION!$D$4*$I9277)))-(EXP(-SIMULATION!$D$17*$J9297)/(1-EXP(-SIMULATION!$D$4*SIMULATION!$D$17))))</f>
        <v>1.1913377699587173</v>
      </c>
      <c r="L9297">
        <v>4.6787725257156E-2</v>
      </c>
      <c r="M9297">
        <f t="shared" ca="1" si="145"/>
        <v>1.2470777542280187</v>
      </c>
    </row>
    <row r="9298" spans="1:13" x14ac:dyDescent="0.25">
      <c r="A9298" s="9"/>
      <c r="H9298" s="9"/>
      <c r="J9298">
        <v>21</v>
      </c>
      <c r="K9298">
        <f ca="1">SIMULATION!$D$3*SIMULATION!$D$17/$H9277/(SIMULATION!$D$17-$I9277)*(((EXP(-$I9277*$J9298))/(1-EXP(-SIMULATION!$D$4*$I9277)))-(EXP(-SIMULATION!$D$17*$J9298)/(1-EXP(-SIMULATION!$D$4*SIMULATION!$D$17))))</f>
        <v>1.064752317367182</v>
      </c>
      <c r="L9298">
        <v>-5.4047456709758954E-2</v>
      </c>
      <c r="M9298">
        <f t="shared" ca="1" si="145"/>
        <v>1.0072051625876637</v>
      </c>
    </row>
    <row r="9299" spans="1:13" x14ac:dyDescent="0.25">
      <c r="A9299" s="9"/>
      <c r="H9299" s="9"/>
      <c r="J9299">
        <v>22</v>
      </c>
      <c r="K9299">
        <f ca="1">SIMULATION!$D$3*SIMULATION!$D$17/$H9277/(SIMULATION!$D$17-$I9277)*(((EXP(-$I9277*$J9299))/(1-EXP(-SIMULATION!$D$4*$I9277)))-(EXP(-SIMULATION!$D$17*$J9299)/(1-EXP(-SIMULATION!$D$4*SIMULATION!$D$17))))</f>
        <v>0.95152484102750734</v>
      </c>
      <c r="L9299">
        <v>-0.14271123494274587</v>
      </c>
      <c r="M9299">
        <f t="shared" ca="1" si="145"/>
        <v>0.81573155588577184</v>
      </c>
    </row>
    <row r="9300" spans="1:13" x14ac:dyDescent="0.25">
      <c r="A9300" s="9"/>
      <c r="H9300" s="9"/>
      <c r="J9300">
        <v>23</v>
      </c>
      <c r="K9300">
        <f ca="1">SIMULATION!$D$3*SIMULATION!$D$17/$H9277/(SIMULATION!$D$17-$I9277)*(((EXP(-$I9277*$J9300))/(1-EXP(-SIMULATION!$D$4*$I9277)))-(EXP(-SIMULATION!$D$17*$J9300)/(1-EXP(-SIMULATION!$D$4*SIMULATION!$D$17))))</f>
        <v>0.85027899968094445</v>
      </c>
      <c r="L9300">
        <v>1.117111252412597E-2</v>
      </c>
      <c r="M9300">
        <f t="shared" ca="1" si="145"/>
        <v>0.8597775620632816</v>
      </c>
    </row>
    <row r="9301" spans="1:13" x14ac:dyDescent="0.25">
      <c r="A9301" s="9"/>
      <c r="H9301" s="9"/>
      <c r="J9301">
        <v>24</v>
      </c>
      <c r="K9301">
        <f ca="1">SIMULATION!$D$3*SIMULATION!$D$17/$H9277/(SIMULATION!$D$17-$I9277)*(((EXP(-$I9277*$J9301))/(1-EXP(-SIMULATION!$D$4*$I9277)))-(EXP(-SIMULATION!$D$17*$J9301)/(1-EXP(-SIMULATION!$D$4*SIMULATION!$D$17))))</f>
        <v>0.75976819866953471</v>
      </c>
      <c r="L9301">
        <v>0.18596217504496962</v>
      </c>
      <c r="M9301">
        <f t="shared" ca="1" si="145"/>
        <v>0.90105634542411994</v>
      </c>
    </row>
    <row r="9302" spans="1:13" x14ac:dyDescent="0.25">
      <c r="A9302" s="9">
        <v>373</v>
      </c>
      <c r="B9302" s="2">
        <f ca="1">NORMINV(RAND(),SIMULATION!D7,SIMULATION!D8)</f>
        <v>56.565996904301826</v>
      </c>
      <c r="C9302" s="2">
        <v>2</v>
      </c>
      <c r="D9302" s="2">
        <f ca="1">SIMULATION!$D$11*(1+(SIMULATION!$D$12*LN(1+$C9302)))*(1+(SIMULATION!$D$13*(($B9302/63.5)-1)))</f>
        <v>9.7231301664578673</v>
      </c>
      <c r="E9302" s="2">
        <v>-9.6054666577135545E-2</v>
      </c>
      <c r="F9302" s="2">
        <f ca="1">D9302*(1+E9302)</f>
        <v>8.7891781402326679</v>
      </c>
      <c r="G9302" s="2">
        <v>-0.62834049566749794</v>
      </c>
      <c r="H9302" s="9">
        <f>SIMULATION!$D$15*EXP($G$9302)</f>
        <v>117.76811023789953</v>
      </c>
      <c r="I9302" s="2">
        <f ca="1">$F9302/$H9302</f>
        <v>7.4631223363251176E-2</v>
      </c>
      <c r="J9302">
        <v>0</v>
      </c>
      <c r="K9302">
        <f ca="1">SIMULATION!$D$3*SIMULATION!$D$17/$H9302/(SIMULATION!$D$17-$I9302)*(((EXP(-$I9302*$J9302))/(1-EXP(-SIMULATION!$D$4*$I9302)))-(EXP(-SIMULATION!$D$17*$J9302)/(1-EXP(-SIMULATION!$D$4*SIMULATION!$D$17))))</f>
        <v>1.1229455287936929</v>
      </c>
      <c r="L9302">
        <v>-0.33980912753204079</v>
      </c>
      <c r="M9302">
        <f t="shared" ca="1" si="145"/>
        <v>0.74135838838830204</v>
      </c>
    </row>
    <row r="9303" spans="1:13" x14ac:dyDescent="0.25">
      <c r="A9303" s="9"/>
      <c r="H9303" s="9"/>
      <c r="J9303">
        <v>1</v>
      </c>
      <c r="K9303">
        <f ca="1">SIMULATION!$D$3*SIMULATION!$D$17/$H9302/(SIMULATION!$D$17-$I9302)*(((EXP(-$I9302*$J9303))/(1-EXP(-SIMULATION!$D$4*$I9302)))-(EXP(-SIMULATION!$D$17*$J9303)/(1-EXP(-SIMULATION!$D$4*SIMULATION!$D$17))))</f>
        <v>2.6541260340242441</v>
      </c>
      <c r="L9303">
        <v>0.22115664705936322</v>
      </c>
      <c r="M9303">
        <f t="shared" ca="1" si="145"/>
        <v>3.2411036485820111</v>
      </c>
    </row>
    <row r="9304" spans="1:13" x14ac:dyDescent="0.25">
      <c r="A9304" s="9"/>
      <c r="H9304" s="9"/>
      <c r="J9304">
        <v>2</v>
      </c>
      <c r="K9304">
        <f ca="1">SIMULATION!$D$3*SIMULATION!$D$17/$H9302/(SIMULATION!$D$17-$I9302)*(((EXP(-$I9302*$J9304))/(1-EXP(-SIMULATION!$D$4*$I9302)))-(EXP(-SIMULATION!$D$17*$J9304)/(1-EXP(-SIMULATION!$D$4*SIMULATION!$D$17))))</f>
        <v>3.4962243210970581</v>
      </c>
      <c r="L9304">
        <v>0.11958336540317971</v>
      </c>
      <c r="M9304">
        <f t="shared" ca="1" si="145"/>
        <v>3.9143145916182913</v>
      </c>
    </row>
    <row r="9305" spans="1:13" x14ac:dyDescent="0.25">
      <c r="A9305" s="9"/>
      <c r="H9305" s="9"/>
      <c r="J9305">
        <v>3</v>
      </c>
      <c r="K9305">
        <f ca="1">SIMULATION!$D$3*SIMULATION!$D$17/$H9302/(SIMULATION!$D$17-$I9302)*(((EXP(-$I9302*$J9305))/(1-EXP(-SIMULATION!$D$4*$I9302)))-(EXP(-SIMULATION!$D$17*$J9305)/(1-EXP(-SIMULATION!$D$4*SIMULATION!$D$17))))</f>
        <v>3.9067466682295948</v>
      </c>
      <c r="L9305">
        <v>0.15278594107041443</v>
      </c>
      <c r="M9305">
        <f t="shared" ca="1" si="145"/>
        <v>4.5036426344587595</v>
      </c>
    </row>
    <row r="9306" spans="1:13" x14ac:dyDescent="0.25">
      <c r="A9306" s="9"/>
      <c r="H9306" s="9"/>
      <c r="J9306">
        <v>4</v>
      </c>
      <c r="K9306">
        <f ca="1">SIMULATION!$D$3*SIMULATION!$D$17/$H9302/(SIMULATION!$D$17-$I9302)*(((EXP(-$I9302*$J9306))/(1-EXP(-SIMULATION!$D$4*$I9302)))-(EXP(-SIMULATION!$D$17*$J9306)/(1-EXP(-SIMULATION!$D$4*SIMULATION!$D$17))))</f>
        <v>4.0499898704283144</v>
      </c>
      <c r="L9306">
        <v>-0.20164579049450618</v>
      </c>
      <c r="M9306">
        <f t="shared" ca="1" si="145"/>
        <v>3.2333264615110542</v>
      </c>
    </row>
    <row r="9307" spans="1:13" x14ac:dyDescent="0.25">
      <c r="A9307" s="9"/>
      <c r="H9307" s="9"/>
      <c r="J9307">
        <v>5</v>
      </c>
      <c r="K9307">
        <f ca="1">SIMULATION!$D$3*SIMULATION!$D$17/$H9302/(SIMULATION!$D$17-$I9302)*(((EXP(-$I9302*$J9307))/(1-EXP(-SIMULATION!$D$4*$I9302)))-(EXP(-SIMULATION!$D$17*$J9307)/(1-EXP(-SIMULATION!$D$4*SIMULATION!$D$17))))</f>
        <v>4.0305715639670172</v>
      </c>
      <c r="L9307">
        <v>0.11084255892978885</v>
      </c>
      <c r="M9307">
        <f t="shared" ca="1" si="145"/>
        <v>4.477330430066762</v>
      </c>
    </row>
    <row r="9308" spans="1:13" x14ac:dyDescent="0.25">
      <c r="A9308" s="9"/>
      <c r="H9308" s="9"/>
      <c r="J9308">
        <v>6</v>
      </c>
      <c r="K9308">
        <f ca="1">SIMULATION!$D$3*SIMULATION!$D$17/$H9302/(SIMULATION!$D$17-$I9302)*(((EXP(-$I9302*$J9308))/(1-EXP(-SIMULATION!$D$4*$I9302)))-(EXP(-SIMULATION!$D$17*$J9308)/(1-EXP(-SIMULATION!$D$4*SIMULATION!$D$17))))</f>
        <v>3.9149135513866291</v>
      </c>
      <c r="L9308">
        <v>7.2043722246304398E-2</v>
      </c>
      <c r="M9308">
        <f t="shared" ca="1" si="145"/>
        <v>4.1969584959010202</v>
      </c>
    </row>
    <row r="9309" spans="1:13" x14ac:dyDescent="0.25">
      <c r="A9309" s="9"/>
      <c r="H9309" s="9"/>
      <c r="J9309">
        <v>7</v>
      </c>
      <c r="K9309">
        <f ca="1">SIMULATION!$D$3*SIMULATION!$D$17/$H9302/(SIMULATION!$D$17-$I9302)*(((EXP(-$I9302*$J9309))/(1-EXP(-SIMULATION!$D$4*$I9302)))-(EXP(-SIMULATION!$D$17*$J9309)/(1-EXP(-SIMULATION!$D$4*SIMULATION!$D$17))))</f>
        <v>3.7450053843624405</v>
      </c>
      <c r="L9309">
        <v>2.938801326922913E-2</v>
      </c>
      <c r="M9309">
        <f t="shared" ca="1" si="145"/>
        <v>3.855063652291419</v>
      </c>
    </row>
    <row r="9310" spans="1:13" x14ac:dyDescent="0.25">
      <c r="A9310" s="9"/>
      <c r="H9310" s="9"/>
      <c r="J9310">
        <v>8</v>
      </c>
      <c r="K9310">
        <f ca="1">SIMULATION!$D$3*SIMULATION!$D$17/$H9302/(SIMULATION!$D$17-$I9302)*(((EXP(-$I9302*$J9310))/(1-EXP(-SIMULATION!$D$4*$I9302)))-(EXP(-SIMULATION!$D$17*$J9310)/(1-EXP(-SIMULATION!$D$4*SIMULATION!$D$17))))</f>
        <v>3.547221196751436</v>
      </c>
      <c r="L9310">
        <v>-0.40251335080516543</v>
      </c>
      <c r="M9310">
        <f t="shared" ca="1" si="145"/>
        <v>2.1194173067999063</v>
      </c>
    </row>
    <row r="9311" spans="1:13" x14ac:dyDescent="0.25">
      <c r="A9311" s="9"/>
      <c r="H9311" s="9"/>
      <c r="J9311">
        <v>9</v>
      </c>
      <c r="K9311">
        <f ca="1">SIMULATION!$D$3*SIMULATION!$D$17/$H9302/(SIMULATION!$D$17-$I9302)*(((EXP(-$I9302*$J9311))/(1-EXP(-SIMULATION!$D$4*$I9302)))-(EXP(-SIMULATION!$D$17*$J9311)/(1-EXP(-SIMULATION!$D$4*SIMULATION!$D$17))))</f>
        <v>3.3379667707514749</v>
      </c>
      <c r="L9311">
        <v>-8.5604642947649287E-2</v>
      </c>
      <c r="M9311">
        <f t="shared" ca="1" si="145"/>
        <v>3.0522213171701771</v>
      </c>
    </row>
    <row r="9312" spans="1:13" x14ac:dyDescent="0.25">
      <c r="A9312" s="9"/>
      <c r="H9312" s="9"/>
      <c r="J9312">
        <v>10</v>
      </c>
      <c r="K9312">
        <f ca="1">SIMULATION!$D$3*SIMULATION!$D$17/$H9302/(SIMULATION!$D$17-$I9302)*(((EXP(-$I9302*$J9312))/(1-EXP(-SIMULATION!$D$4*$I9302)))-(EXP(-SIMULATION!$D$17*$J9312)/(1-EXP(-SIMULATION!$D$4*SIMULATION!$D$17))))</f>
        <v>3.1272955533979765</v>
      </c>
      <c r="L9312">
        <v>0.4937828934638131</v>
      </c>
      <c r="M9312">
        <f t="shared" ca="1" si="145"/>
        <v>4.6715006004713455</v>
      </c>
    </row>
    <row r="9313" spans="1:13" x14ac:dyDescent="0.25">
      <c r="A9313" s="9"/>
      <c r="H9313" s="9"/>
      <c r="J9313">
        <v>11</v>
      </c>
      <c r="K9313">
        <f ca="1">SIMULATION!$D$3*SIMULATION!$D$17/$H9302/(SIMULATION!$D$17-$I9302)*(((EXP(-$I9302*$J9313))/(1-EXP(-SIMULATION!$D$4*$I9302)))-(EXP(-SIMULATION!$D$17*$J9313)/(1-EXP(-SIMULATION!$D$4*SIMULATION!$D$17))))</f>
        <v>2.921223325656769</v>
      </c>
      <c r="L9313">
        <v>-0.30439435118680347</v>
      </c>
      <c r="M9313">
        <f t="shared" ca="1" si="145"/>
        <v>2.0320194467717205</v>
      </c>
    </row>
    <row r="9314" spans="1:13" x14ac:dyDescent="0.25">
      <c r="A9314" s="9"/>
      <c r="H9314" s="9"/>
      <c r="J9314">
        <v>12</v>
      </c>
      <c r="K9314">
        <f ca="1">SIMULATION!$D$3*SIMULATION!$D$17/$H9302/(SIMULATION!$D$17-$I9302)*(((EXP(-$I9302*$J9314))/(1-EXP(-SIMULATION!$D$4*$I9302)))-(EXP(-SIMULATION!$D$17*$J9314)/(1-EXP(-SIMULATION!$D$4*SIMULATION!$D$17))))</f>
        <v>2.7232091207578524</v>
      </c>
      <c r="L9314">
        <v>1.8108038395042395E-2</v>
      </c>
      <c r="M9314">
        <f t="shared" ca="1" si="145"/>
        <v>2.7725210960742657</v>
      </c>
    </row>
    <row r="9315" spans="1:13" x14ac:dyDescent="0.25">
      <c r="A9315" s="9"/>
      <c r="H9315" s="9"/>
      <c r="J9315">
        <v>13</v>
      </c>
      <c r="K9315">
        <f ca="1">SIMULATION!$D$3*SIMULATION!$D$17/$H9302/(SIMULATION!$D$17-$I9302)*(((EXP(-$I9302*$J9315))/(1-EXP(-SIMULATION!$D$4*$I9302)))-(EXP(-SIMULATION!$D$17*$J9315)/(1-EXP(-SIMULATION!$D$4*SIMULATION!$D$17))))</f>
        <v>2.5351020258013093</v>
      </c>
      <c r="L9315">
        <v>5.1006616370102169E-2</v>
      </c>
      <c r="M9315">
        <f t="shared" ca="1" si="145"/>
        <v>2.6644090022904257</v>
      </c>
    </row>
    <row r="9316" spans="1:13" x14ac:dyDescent="0.25">
      <c r="A9316" s="9"/>
      <c r="H9316" s="9"/>
      <c r="J9316">
        <v>14</v>
      </c>
      <c r="K9316">
        <f ca="1">SIMULATION!$D$3*SIMULATION!$D$17/$H9302/(SIMULATION!$D$17-$I9302)*(((EXP(-$I9302*$J9316))/(1-EXP(-SIMULATION!$D$4*$I9302)))-(EXP(-SIMULATION!$D$17*$J9316)/(1-EXP(-SIMULATION!$D$4*SIMULATION!$D$17))))</f>
        <v>2.3577458670992528</v>
      </c>
      <c r="L9316">
        <v>0.46329833384033492</v>
      </c>
      <c r="M9316">
        <f t="shared" ca="1" si="145"/>
        <v>3.4500855989452726</v>
      </c>
    </row>
    <row r="9317" spans="1:13" x14ac:dyDescent="0.25">
      <c r="A9317" s="9"/>
      <c r="H9317" s="9"/>
      <c r="J9317">
        <v>15</v>
      </c>
      <c r="K9317">
        <f ca="1">SIMULATION!$D$3*SIMULATION!$D$17/$H9302/(SIMULATION!$D$17-$I9302)*(((EXP(-$I9302*$J9317))/(1-EXP(-SIMULATION!$D$4*$I9302)))-(EXP(-SIMULATION!$D$17*$J9317)/(1-EXP(-SIMULATION!$D$4*SIMULATION!$D$17))))</f>
        <v>2.191364806399152</v>
      </c>
      <c r="L9317">
        <v>0.13254347949649947</v>
      </c>
      <c r="M9317">
        <f t="shared" ca="1" si="145"/>
        <v>2.4818159226854686</v>
      </c>
    </row>
    <row r="9318" spans="1:13" x14ac:dyDescent="0.25">
      <c r="A9318" s="9"/>
      <c r="H9318" s="9"/>
      <c r="J9318">
        <v>16</v>
      </c>
      <c r="K9318">
        <f ca="1">SIMULATION!$D$3*SIMULATION!$D$17/$H9302/(SIMULATION!$D$17-$I9302)*(((EXP(-$I9302*$J9318))/(1-EXP(-SIMULATION!$D$4*$I9302)))-(EXP(-SIMULATION!$D$17*$J9318)/(1-EXP(-SIMULATION!$D$4*SIMULATION!$D$17))))</f>
        <v>2.035808676177743</v>
      </c>
      <c r="L9318">
        <v>4.4165098956961732E-2</v>
      </c>
      <c r="M9318">
        <f t="shared" ca="1" si="145"/>
        <v>2.1257203678185741</v>
      </c>
    </row>
    <row r="9319" spans="1:13" x14ac:dyDescent="0.25">
      <c r="A9319" s="9"/>
      <c r="H9319" s="9"/>
      <c r="J9319">
        <v>17</v>
      </c>
      <c r="K9319">
        <f ca="1">SIMULATION!$D$3*SIMULATION!$D$17/$H9302/(SIMULATION!$D$17-$I9302)*(((EXP(-$I9302*$J9319))/(1-EXP(-SIMULATION!$D$4*$I9302)))-(EXP(-SIMULATION!$D$17*$J9319)/(1-EXP(-SIMULATION!$D$4*SIMULATION!$D$17))))</f>
        <v>1.8907085591923602</v>
      </c>
      <c r="L9319">
        <v>0.10452800991642111</v>
      </c>
      <c r="M9319">
        <f t="shared" ca="1" si="145"/>
        <v>2.0883405622166817</v>
      </c>
    </row>
    <row r="9320" spans="1:13" x14ac:dyDescent="0.25">
      <c r="A9320" s="9"/>
      <c r="H9320" s="9"/>
      <c r="J9320">
        <v>18</v>
      </c>
      <c r="K9320">
        <f ca="1">SIMULATION!$D$3*SIMULATION!$D$17/$H9302/(SIMULATION!$D$17-$I9302)*(((EXP(-$I9302*$J9320))/(1-EXP(-SIMULATION!$D$4*$I9302)))-(EXP(-SIMULATION!$D$17*$J9320)/(1-EXP(-SIMULATION!$D$4*SIMULATION!$D$17))))</f>
        <v>1.7555749681160175</v>
      </c>
      <c r="L9320">
        <v>-5.5431870669559305E-2</v>
      </c>
      <c r="M9320">
        <f t="shared" ca="1" si="145"/>
        <v>1.6582601635326948</v>
      </c>
    </row>
    <row r="9321" spans="1:13" x14ac:dyDescent="0.25">
      <c r="A9321" s="9"/>
      <c r="H9321" s="9"/>
      <c r="J9321">
        <v>19</v>
      </c>
      <c r="K9321">
        <f ca="1">SIMULATION!$D$3*SIMULATION!$D$17/$H9302/(SIMULATION!$D$17-$I9302)*(((EXP(-$I9302*$J9321))/(1-EXP(-SIMULATION!$D$4*$I9302)))-(EXP(-SIMULATION!$D$17*$J9321)/(1-EXP(-SIMULATION!$D$4*SIMULATION!$D$17))))</f>
        <v>1.629859351187823</v>
      </c>
      <c r="L9321">
        <v>-2.3685882422543322E-2</v>
      </c>
      <c r="M9321">
        <f t="shared" ca="1" si="145"/>
        <v>1.5912546942303054</v>
      </c>
    </row>
    <row r="9322" spans="1:13" x14ac:dyDescent="0.25">
      <c r="A9322" s="9"/>
      <c r="H9322" s="9"/>
      <c r="J9322">
        <v>20</v>
      </c>
      <c r="K9322">
        <f ca="1">SIMULATION!$D$3*SIMULATION!$D$17/$H9302/(SIMULATION!$D$17-$I9302)*(((EXP(-$I9302*$J9322))/(1-EXP(-SIMULATION!$D$4*$I9302)))-(EXP(-SIMULATION!$D$17*$J9322)/(1-EXP(-SIMULATION!$D$4*SIMULATION!$D$17))))</f>
        <v>1.5129921977004122</v>
      </c>
      <c r="L9322">
        <v>0.40245138154201632</v>
      </c>
      <c r="M9322">
        <f t="shared" ca="1" si="145"/>
        <v>2.1218979979272343</v>
      </c>
    </row>
    <row r="9323" spans="1:13" x14ac:dyDescent="0.25">
      <c r="A9323" s="9"/>
      <c r="H9323" s="9"/>
      <c r="J9323">
        <v>21</v>
      </c>
      <c r="K9323">
        <f ca="1">SIMULATION!$D$3*SIMULATION!$D$17/$H9302/(SIMULATION!$D$17-$I9302)*(((EXP(-$I9302*$J9323))/(1-EXP(-SIMULATION!$D$4*$I9302)))-(EXP(-SIMULATION!$D$17*$J9323)/(1-EXP(-SIMULATION!$D$4*SIMULATION!$D$17))))</f>
        <v>1.4044062422182348</v>
      </c>
      <c r="L9323">
        <v>0.13133483732299719</v>
      </c>
      <c r="M9323">
        <f t="shared" ca="1" si="145"/>
        <v>1.5888537075753686</v>
      </c>
    </row>
    <row r="9324" spans="1:13" x14ac:dyDescent="0.25">
      <c r="A9324" s="9"/>
      <c r="H9324" s="9"/>
      <c r="J9324">
        <v>22</v>
      </c>
      <c r="K9324">
        <f ca="1">SIMULATION!$D$3*SIMULATION!$D$17/$H9302/(SIMULATION!$D$17-$I9302)*(((EXP(-$I9302*$J9324))/(1-EXP(-SIMULATION!$D$4*$I9302)))-(EXP(-SIMULATION!$D$17*$J9324)/(1-EXP(-SIMULATION!$D$4*SIMULATION!$D$17))))</f>
        <v>1.3035502070553835</v>
      </c>
      <c r="L9324">
        <v>-0.25269975255957616</v>
      </c>
      <c r="M9324">
        <f t="shared" ca="1" si="145"/>
        <v>0.97414339228350377</v>
      </c>
    </row>
    <row r="9325" spans="1:13" x14ac:dyDescent="0.25">
      <c r="A9325" s="9"/>
      <c r="H9325" s="9"/>
      <c r="J9325">
        <v>23</v>
      </c>
      <c r="K9325">
        <f ca="1">SIMULATION!$D$3*SIMULATION!$D$17/$H9302/(SIMULATION!$D$17-$I9302)*(((EXP(-$I9302*$J9325))/(1-EXP(-SIMULATION!$D$4*$I9302)))-(EXP(-SIMULATION!$D$17*$J9325)/(1-EXP(-SIMULATION!$D$4*SIMULATION!$D$17))))</f>
        <v>1.2098965625129519</v>
      </c>
      <c r="L9325">
        <v>0.2757334325307732</v>
      </c>
      <c r="M9325">
        <f t="shared" ca="1" si="145"/>
        <v>1.5435054947018312</v>
      </c>
    </row>
    <row r="9326" spans="1:13" x14ac:dyDescent="0.25">
      <c r="A9326" s="9"/>
      <c r="H9326" s="9"/>
      <c r="J9326">
        <v>24</v>
      </c>
      <c r="K9326">
        <f ca="1">SIMULATION!$D$3*SIMULATION!$D$17/$H9302/(SIMULATION!$D$17-$I9302)*(((EXP(-$I9302*$J9326))/(1-EXP(-SIMULATION!$D$4*$I9302)))-(EXP(-SIMULATION!$D$17*$J9326)/(1-EXP(-SIMULATION!$D$4*SIMULATION!$D$17))))</f>
        <v>1.1229455287936929</v>
      </c>
      <c r="L9326">
        <v>-0.36948956622554274</v>
      </c>
      <c r="M9326">
        <f t="shared" ca="1" si="145"/>
        <v>0.70802887246479862</v>
      </c>
    </row>
    <row r="9327" spans="1:13" x14ac:dyDescent="0.25">
      <c r="A9327" s="9">
        <v>374</v>
      </c>
      <c r="B9327" s="2">
        <f ca="1">NORMINV(RAND(),SIMULATION!D7,SIMULATION!D8)</f>
        <v>57.257518008830075</v>
      </c>
      <c r="C9327" s="2">
        <v>2</v>
      </c>
      <c r="D9327" s="2">
        <f ca="1">SIMULATION!$D$11*(1+(SIMULATION!$D$12*LN(1+$C9327)))*(1+(SIMULATION!$D$13*(($B9327/63.5)-1)))</f>
        <v>9.7744837249923062</v>
      </c>
      <c r="E9327" s="2">
        <v>7.956462644035928E-3</v>
      </c>
      <c r="F9327" s="2">
        <f ca="1">D9327*(1+E9327)</f>
        <v>9.8522540396149445</v>
      </c>
      <c r="G9327" s="2">
        <v>0.81694091862322138</v>
      </c>
      <c r="H9327" s="9">
        <f>SIMULATION!$D$15*EXP($G$9327)</f>
        <v>499.69551244216882</v>
      </c>
      <c r="I9327" s="2">
        <f ca="1">$F9327/$H9327</f>
        <v>1.971651494619971E-2</v>
      </c>
      <c r="J9327">
        <v>0</v>
      </c>
      <c r="K9327">
        <f ca="1">SIMULATION!$D$3*SIMULATION!$D$17/$H9327/(SIMULATION!$D$17-$I9327)*(((EXP(-$I9327*$J9327))/(1-EXP(-SIMULATION!$D$4*$I9327)))-(EXP(-SIMULATION!$D$17*$J9327)/(1-EXP(-SIMULATION!$D$4*SIMULATION!$D$17))))</f>
        <v>1.9032405022421033</v>
      </c>
      <c r="L9327">
        <v>5.5005061597678699E-2</v>
      </c>
      <c r="M9327">
        <f t="shared" ca="1" si="145"/>
        <v>2.0079283633031273</v>
      </c>
    </row>
    <row r="9328" spans="1:13" x14ac:dyDescent="0.25">
      <c r="A9328" s="9"/>
      <c r="H9328" s="9"/>
      <c r="J9328">
        <v>1</v>
      </c>
      <c r="K9328">
        <f ca="1">SIMULATION!$D$3*SIMULATION!$D$17/$H9327/(SIMULATION!$D$17-$I9327)*(((EXP(-$I9327*$J9328))/(1-EXP(-SIMULATION!$D$4*$I9327)))-(EXP(-SIMULATION!$D$17*$J9328)/(1-EXP(-SIMULATION!$D$4*SIMULATION!$D$17))))</f>
        <v>2.2572687369566347</v>
      </c>
      <c r="L9328">
        <v>6.6633144425519195E-2</v>
      </c>
      <c r="M9328">
        <f t="shared" ca="1" si="145"/>
        <v>2.4076776507134756</v>
      </c>
    </row>
    <row r="9329" spans="1:13" x14ac:dyDescent="0.25">
      <c r="A9329" s="9"/>
      <c r="H9329" s="9"/>
      <c r="J9329">
        <v>2</v>
      </c>
      <c r="K9329">
        <f ca="1">SIMULATION!$D$3*SIMULATION!$D$17/$H9327/(SIMULATION!$D$17-$I9327)*(((EXP(-$I9327*$J9329))/(1-EXP(-SIMULATION!$D$4*$I9327)))-(EXP(-SIMULATION!$D$17*$J9329)/(1-EXP(-SIMULATION!$D$4*SIMULATION!$D$17))))</f>
        <v>2.4638806201061296</v>
      </c>
      <c r="L9329">
        <v>2.2317252516189153E-2</v>
      </c>
      <c r="M9329">
        <f t="shared" ca="1" si="145"/>
        <v>2.5188676660747831</v>
      </c>
    </row>
    <row r="9330" spans="1:13" x14ac:dyDescent="0.25">
      <c r="A9330" s="9"/>
      <c r="H9330" s="9"/>
      <c r="J9330">
        <v>3</v>
      </c>
      <c r="K9330">
        <f ca="1">SIMULATION!$D$3*SIMULATION!$D$17/$H9327/(SIMULATION!$D$17-$I9327)*(((EXP(-$I9327*$J9330))/(1-EXP(-SIMULATION!$D$4*$I9327)))-(EXP(-SIMULATION!$D$17*$J9330)/(1-EXP(-SIMULATION!$D$4*SIMULATION!$D$17))))</f>
        <v>2.5764200319216553</v>
      </c>
      <c r="L9330">
        <v>-3.3585732017051832E-2</v>
      </c>
      <c r="M9330">
        <f t="shared" ca="1" si="145"/>
        <v>2.4898890791661703</v>
      </c>
    </row>
    <row r="9331" spans="1:13" x14ac:dyDescent="0.25">
      <c r="A9331" s="9"/>
      <c r="H9331" s="9"/>
      <c r="J9331">
        <v>4</v>
      </c>
      <c r="K9331">
        <f ca="1">SIMULATION!$D$3*SIMULATION!$D$17/$H9327/(SIMULATION!$D$17-$I9327)*(((EXP(-$I9327*$J9331))/(1-EXP(-SIMULATION!$D$4*$I9327)))-(EXP(-SIMULATION!$D$17*$J9331)/(1-EXP(-SIMULATION!$D$4*SIMULATION!$D$17))))</f>
        <v>2.6290633042160878</v>
      </c>
      <c r="L9331">
        <v>-3.9476599289669963E-2</v>
      </c>
      <c r="M9331">
        <f t="shared" ca="1" si="145"/>
        <v>2.5252768256483735</v>
      </c>
    </row>
    <row r="9332" spans="1:13" x14ac:dyDescent="0.25">
      <c r="A9332" s="9"/>
      <c r="H9332" s="9"/>
      <c r="J9332">
        <v>5</v>
      </c>
      <c r="K9332">
        <f ca="1">SIMULATION!$D$3*SIMULATION!$D$17/$H9327/(SIMULATION!$D$17-$I9327)*(((EXP(-$I9327*$J9332))/(1-EXP(-SIMULATION!$D$4*$I9327)))-(EXP(-SIMULATION!$D$17*$J9332)/(1-EXP(-SIMULATION!$D$4*SIMULATION!$D$17))))</f>
        <v>2.6437038892162374</v>
      </c>
      <c r="L9332">
        <v>-6.3918303234452967E-2</v>
      </c>
      <c r="M9332">
        <f t="shared" ca="1" si="145"/>
        <v>2.4747228223632112</v>
      </c>
    </row>
    <row r="9333" spans="1:13" x14ac:dyDescent="0.25">
      <c r="A9333" s="9"/>
      <c r="H9333" s="9"/>
      <c r="J9333">
        <v>6</v>
      </c>
      <c r="K9333">
        <f ca="1">SIMULATION!$D$3*SIMULATION!$D$17/$H9327/(SIMULATION!$D$17-$I9327)*(((EXP(-$I9327*$J9333))/(1-EXP(-SIMULATION!$D$4*$I9327)))-(EXP(-SIMULATION!$D$17*$J9333)/(1-EXP(-SIMULATION!$D$4*SIMULATION!$D$17))))</f>
        <v>2.6343642195397199</v>
      </c>
      <c r="L9333">
        <v>-0.3098405003082198</v>
      </c>
      <c r="M9333">
        <f t="shared" ca="1" si="145"/>
        <v>1.8181314917634599</v>
      </c>
    </row>
    <row r="9334" spans="1:13" x14ac:dyDescent="0.25">
      <c r="A9334" s="9"/>
      <c r="H9334" s="9"/>
      <c r="J9334">
        <v>7</v>
      </c>
      <c r="K9334">
        <f ca="1">SIMULATION!$D$3*SIMULATION!$D$17/$H9327/(SIMULATION!$D$17-$I9327)*(((EXP(-$I9327*$J9334))/(1-EXP(-SIMULATION!$D$4*$I9327)))-(EXP(-SIMULATION!$D$17*$J9334)/(1-EXP(-SIMULATION!$D$4*SIMULATION!$D$17))))</f>
        <v>2.6100229322848492</v>
      </c>
      <c r="L9334">
        <v>0.2298926477642099</v>
      </c>
      <c r="M9334">
        <f t="shared" ca="1" si="145"/>
        <v>3.2100480149131201</v>
      </c>
    </row>
    <row r="9335" spans="1:13" x14ac:dyDescent="0.25">
      <c r="A9335" s="9"/>
      <c r="H9335" s="9"/>
      <c r="J9335">
        <v>8</v>
      </c>
      <c r="K9335">
        <f ca="1">SIMULATION!$D$3*SIMULATION!$D$17/$H9327/(SIMULATION!$D$17-$I9327)*(((EXP(-$I9327*$J9335))/(1-EXP(-SIMULATION!$D$4*$I9327)))-(EXP(-SIMULATION!$D$17*$J9335)/(1-EXP(-SIMULATION!$D$4*SIMULATION!$D$17))))</f>
        <v>2.5764266200318238</v>
      </c>
      <c r="L9335">
        <v>-0.20259991668302213</v>
      </c>
      <c r="M9335">
        <f t="shared" ca="1" si="145"/>
        <v>2.0544428014734559</v>
      </c>
    </row>
    <row r="9336" spans="1:13" x14ac:dyDescent="0.25">
      <c r="A9336" s="9"/>
      <c r="H9336" s="9"/>
      <c r="J9336">
        <v>9</v>
      </c>
      <c r="K9336">
        <f ca="1">SIMULATION!$D$3*SIMULATION!$D$17/$H9327/(SIMULATION!$D$17-$I9327)*(((EXP(-$I9327*$J9336))/(1-EXP(-SIMULATION!$D$4*$I9327)))-(EXP(-SIMULATION!$D$17*$J9336)/(1-EXP(-SIMULATION!$D$4*SIMULATION!$D$17))))</f>
        <v>2.5372508420922579</v>
      </c>
      <c r="L9336">
        <v>0.24388895963226817</v>
      </c>
      <c r="M9336">
        <f t="shared" ca="1" si="145"/>
        <v>3.1560583102962352</v>
      </c>
    </row>
    <row r="9337" spans="1:13" x14ac:dyDescent="0.25">
      <c r="A9337" s="9"/>
      <c r="H9337" s="9"/>
      <c r="J9337">
        <v>10</v>
      </c>
      <c r="K9337">
        <f ca="1">SIMULATION!$D$3*SIMULATION!$D$17/$H9327/(SIMULATION!$D$17-$I9327)*(((EXP(-$I9327*$J9337))/(1-EXP(-SIMULATION!$D$4*$I9327)))-(EXP(-SIMULATION!$D$17*$J9337)/(1-EXP(-SIMULATION!$D$4*SIMULATION!$D$17))))</f>
        <v>2.4948441259826204</v>
      </c>
      <c r="L9337">
        <v>0.30518310849416719</v>
      </c>
      <c r="M9337">
        <f t="shared" ca="1" si="145"/>
        <v>3.2562284115584101</v>
      </c>
    </row>
    <row r="9338" spans="1:13" x14ac:dyDescent="0.25">
      <c r="A9338" s="9"/>
      <c r="H9338" s="9"/>
      <c r="J9338">
        <v>11</v>
      </c>
      <c r="K9338">
        <f ca="1">SIMULATION!$D$3*SIMULATION!$D$17/$H9327/(SIMULATION!$D$17-$I9327)*(((EXP(-$I9327*$J9338))/(1-EXP(-SIMULATION!$D$4*$I9327)))-(EXP(-SIMULATION!$D$17*$J9338)/(1-EXP(-SIMULATION!$D$4*SIMULATION!$D$17))))</f>
        <v>2.45070473896293</v>
      </c>
      <c r="L9338">
        <v>-0.80754060267490291</v>
      </c>
      <c r="M9338">
        <f t="shared" ca="1" si="145"/>
        <v>0.4716611570825649</v>
      </c>
    </row>
    <row r="9339" spans="1:13" x14ac:dyDescent="0.25">
      <c r="A9339" s="9"/>
      <c r="H9339" s="9"/>
      <c r="J9339">
        <v>12</v>
      </c>
      <c r="K9339">
        <f ca="1">SIMULATION!$D$3*SIMULATION!$D$17/$H9327/(SIMULATION!$D$17-$I9327)*(((EXP(-$I9327*$J9339))/(1-EXP(-SIMULATION!$D$4*$I9327)))-(EXP(-SIMULATION!$D$17*$J9339)/(1-EXP(-SIMULATION!$D$4*SIMULATION!$D$17))))</f>
        <v>2.4057862121980409</v>
      </c>
      <c r="L9339">
        <v>9.7777019888084599E-2</v>
      </c>
      <c r="M9339">
        <f t="shared" ca="1" si="145"/>
        <v>2.6410168185146081</v>
      </c>
    </row>
    <row r="9340" spans="1:13" x14ac:dyDescent="0.25">
      <c r="A9340" s="9"/>
      <c r="H9340" s="9"/>
      <c r="J9340">
        <v>13</v>
      </c>
      <c r="K9340">
        <f ca="1">SIMULATION!$D$3*SIMULATION!$D$17/$H9327/(SIMULATION!$D$17-$I9327)*(((EXP(-$I9327*$J9340))/(1-EXP(-SIMULATION!$D$4*$I9327)))-(EXP(-SIMULATION!$D$17*$J9340)/(1-EXP(-SIMULATION!$D$4*SIMULATION!$D$17))))</f>
        <v>2.3606931254933294</v>
      </c>
      <c r="L9340">
        <v>0.21549092738523587</v>
      </c>
      <c r="M9340">
        <f t="shared" ca="1" si="145"/>
        <v>2.8694010763778381</v>
      </c>
    </row>
    <row r="9341" spans="1:13" x14ac:dyDescent="0.25">
      <c r="A9341" s="9"/>
      <c r="H9341" s="9"/>
      <c r="J9341">
        <v>14</v>
      </c>
      <c r="K9341">
        <f ca="1">SIMULATION!$D$3*SIMULATION!$D$17/$H9327/(SIMULATION!$D$17-$I9327)*(((EXP(-$I9327*$J9341))/(1-EXP(-SIMULATION!$D$4*$I9327)))-(EXP(-SIMULATION!$D$17*$J9341)/(1-EXP(-SIMULATION!$D$4*SIMULATION!$D$17))))</f>
        <v>2.3158065683924778</v>
      </c>
      <c r="L9341">
        <v>8.5833572897914504E-2</v>
      </c>
      <c r="M9341">
        <f t="shared" ca="1" si="145"/>
        <v>2.5145805202980629</v>
      </c>
    </row>
    <row r="9342" spans="1:13" x14ac:dyDescent="0.25">
      <c r="A9342" s="9"/>
      <c r="H9342" s="9"/>
      <c r="J9342">
        <v>15</v>
      </c>
      <c r="K9342">
        <f ca="1">SIMULATION!$D$3*SIMULATION!$D$17/$H9327/(SIMULATION!$D$17-$I9327)*(((EXP(-$I9327*$J9342))/(1-EXP(-SIMULATION!$D$4*$I9327)))-(EXP(-SIMULATION!$D$17*$J9342)/(1-EXP(-SIMULATION!$D$4*SIMULATION!$D$17))))</f>
        <v>2.2713645362299806</v>
      </c>
      <c r="L9342">
        <v>0.54083103084474538</v>
      </c>
      <c r="M9342">
        <f t="shared" ca="1" si="145"/>
        <v>3.4997889597834377</v>
      </c>
    </row>
    <row r="9343" spans="1:13" x14ac:dyDescent="0.25">
      <c r="A9343" s="9"/>
      <c r="H9343" s="9"/>
      <c r="J9343">
        <v>16</v>
      </c>
      <c r="K9343">
        <f ca="1">SIMULATION!$D$3*SIMULATION!$D$17/$H9327/(SIMULATION!$D$17-$I9327)*(((EXP(-$I9327*$J9343))/(1-EXP(-SIMULATION!$D$4*$I9327)))-(EXP(-SIMULATION!$D$17*$J9343)/(1-EXP(-SIMULATION!$D$4*SIMULATION!$D$17))))</f>
        <v>2.2275134474567611</v>
      </c>
      <c r="L9343">
        <v>-0.19378780901326256</v>
      </c>
      <c r="M9343">
        <f t="shared" ca="1" si="145"/>
        <v>1.7958484969265363</v>
      </c>
    </row>
    <row r="9344" spans="1:13" x14ac:dyDescent="0.25">
      <c r="A9344" s="9"/>
      <c r="H9344" s="9"/>
      <c r="J9344">
        <v>17</v>
      </c>
      <c r="K9344">
        <f ca="1">SIMULATION!$D$3*SIMULATION!$D$17/$H9327/(SIMULATION!$D$17-$I9327)*(((EXP(-$I9327*$J9344))/(1-EXP(-SIMULATION!$D$4*$I9327)))-(EXP(-SIMULATION!$D$17*$J9344)/(1-EXP(-SIMULATION!$D$4*SIMULATION!$D$17))))</f>
        <v>2.1843411548237079</v>
      </c>
      <c r="L9344">
        <v>0.11206564369250241</v>
      </c>
      <c r="M9344">
        <f t="shared" ca="1" si="145"/>
        <v>2.4291307523830512</v>
      </c>
    </row>
    <row r="9345" spans="1:13" x14ac:dyDescent="0.25">
      <c r="A9345" s="9"/>
      <c r="H9345" s="9"/>
      <c r="J9345">
        <v>18</v>
      </c>
      <c r="K9345">
        <f ca="1">SIMULATION!$D$3*SIMULATION!$D$17/$H9327/(SIMULATION!$D$17-$I9327)*(((EXP(-$I9327*$J9345))/(1-EXP(-SIMULATION!$D$4*$I9327)))-(EXP(-SIMULATION!$D$17*$J9345)/(1-EXP(-SIMULATION!$D$4*SIMULATION!$D$17))))</f>
        <v>2.1418980974263784</v>
      </c>
      <c r="L9345">
        <v>-0.23025627572469298</v>
      </c>
      <c r="M9345">
        <f t="shared" ca="1" si="145"/>
        <v>1.6487126185311749</v>
      </c>
    </row>
    <row r="9346" spans="1:13" x14ac:dyDescent="0.25">
      <c r="A9346" s="9"/>
      <c r="H9346" s="9"/>
      <c r="J9346">
        <v>19</v>
      </c>
      <c r="K9346">
        <f ca="1">SIMULATION!$D$3*SIMULATION!$D$17/$H9327/(SIMULATION!$D$17-$I9327)*(((EXP(-$I9327*$J9346))/(1-EXP(-SIMULATION!$D$4*$I9327)))-(EXP(-SIMULATION!$D$17*$J9346)/(1-EXP(-SIMULATION!$D$4*SIMULATION!$D$17))))</f>
        <v>2.1002108531709891</v>
      </c>
      <c r="L9346">
        <v>0.31554833301768936</v>
      </c>
      <c r="M9346">
        <f t="shared" ca="1" si="145"/>
        <v>2.7629288868747537</v>
      </c>
    </row>
    <row r="9347" spans="1:13" x14ac:dyDescent="0.25">
      <c r="A9347" s="9"/>
      <c r="H9347" s="9"/>
      <c r="J9347">
        <v>20</v>
      </c>
      <c r="K9347">
        <f ca="1">SIMULATION!$D$3*SIMULATION!$D$17/$H9327/(SIMULATION!$D$17-$I9327)*(((EXP(-$I9327*$J9347))/(1-EXP(-SIMULATION!$D$4*$I9327)))-(EXP(-SIMULATION!$D$17*$J9347)/(1-EXP(-SIMULATION!$D$4*SIMULATION!$D$17))))</f>
        <v>2.059290821290356</v>
      </c>
      <c r="L9347">
        <v>0.32901328349749781</v>
      </c>
      <c r="M9347">
        <f t="shared" ref="M9347:M9410" ca="1" si="146">$K9347*(1+$L9347)</f>
        <v>2.7368248560793549</v>
      </c>
    </row>
    <row r="9348" spans="1:13" x14ac:dyDescent="0.25">
      <c r="A9348" s="9"/>
      <c r="H9348" s="9"/>
      <c r="J9348">
        <v>21</v>
      </c>
      <c r="K9348">
        <f ca="1">SIMULATION!$D$3*SIMULATION!$D$17/$H9327/(SIMULATION!$D$17-$I9327)*(((EXP(-$I9327*$J9348))/(1-EXP(-SIMULATION!$D$4*$I9327)))-(EXP(-SIMULATION!$D$17*$J9348)/(1-EXP(-SIMULATION!$D$4*SIMULATION!$D$17))))</f>
        <v>2.0191397841212191</v>
      </c>
      <c r="L9348">
        <v>0.48926713658069609</v>
      </c>
      <c r="M9348">
        <f t="shared" ca="1" si="146"/>
        <v>3.0070385246543725</v>
      </c>
    </row>
    <row r="9349" spans="1:13" x14ac:dyDescent="0.25">
      <c r="A9349" s="9"/>
      <c r="H9349" s="9"/>
      <c r="J9349">
        <v>22</v>
      </c>
      <c r="K9349">
        <f ca="1">SIMULATION!$D$3*SIMULATION!$D$17/$H9327/(SIMULATION!$D$17-$I9327)*(((EXP(-$I9327*$J9349))/(1-EXP(-SIMULATION!$D$4*$I9327)))-(EXP(-SIMULATION!$D$17*$J9349)/(1-EXP(-SIMULATION!$D$4*SIMULATION!$D$17))))</f>
        <v>1.9797534690792487</v>
      </c>
      <c r="L9349">
        <v>0.27520957728112372</v>
      </c>
      <c r="M9349">
        <f t="shared" ca="1" si="146"/>
        <v>2.5246005844253867</v>
      </c>
    </row>
    <row r="9350" spans="1:13" x14ac:dyDescent="0.25">
      <c r="A9350" s="9"/>
      <c r="H9350" s="9"/>
      <c r="J9350">
        <v>23</v>
      </c>
      <c r="K9350">
        <f ca="1">SIMULATION!$D$3*SIMULATION!$D$17/$H9327/(SIMULATION!$D$17-$I9327)*(((EXP(-$I9327*$J9350))/(1-EXP(-SIMULATION!$D$4*$I9327)))-(EXP(-SIMULATION!$D$17*$J9350)/(1-EXP(-SIMULATION!$D$4*SIMULATION!$D$17))))</f>
        <v>1.9411238291541018</v>
      </c>
      <c r="L9350">
        <v>3.4524710274759576E-2</v>
      </c>
      <c r="M9350">
        <f t="shared" ca="1" si="146"/>
        <v>2.0081405669630792</v>
      </c>
    </row>
    <row r="9351" spans="1:13" x14ac:dyDescent="0.25">
      <c r="A9351" s="9"/>
      <c r="H9351" s="9"/>
      <c r="J9351">
        <v>24</v>
      </c>
      <c r="K9351">
        <f ca="1">SIMULATION!$D$3*SIMULATION!$D$17/$H9327/(SIMULATION!$D$17-$I9327)*(((EXP(-$I9327*$J9351))/(1-EXP(-SIMULATION!$D$4*$I9327)))-(EXP(-SIMULATION!$D$17*$J9351)/(1-EXP(-SIMULATION!$D$4*SIMULATION!$D$17))))</f>
        <v>1.9032405022421031</v>
      </c>
      <c r="L9351">
        <v>-0.12580863613262186</v>
      </c>
      <c r="M9351">
        <f t="shared" ca="1" si="146"/>
        <v>1.6637964104226579</v>
      </c>
    </row>
    <row r="9352" spans="1:13" x14ac:dyDescent="0.25">
      <c r="A9352" s="9">
        <v>375</v>
      </c>
      <c r="B9352" s="2">
        <f ca="1">NORMINV(RAND(),SIMULATION!D7,SIMULATION!D8)</f>
        <v>49.358181377204694</v>
      </c>
      <c r="C9352" s="2">
        <v>2</v>
      </c>
      <c r="D9352" s="2">
        <f ca="1">SIMULATION!$D$11*(1+(SIMULATION!$D$12*LN(1+$C9352)))*(1+(SIMULATION!$D$13*(($B9352/63.5)-1)))</f>
        <v>9.1878652639807008</v>
      </c>
      <c r="E9352" s="2">
        <v>-0.20707888395800314</v>
      </c>
      <c r="F9352" s="2">
        <f ca="1">D9352*(1+E9352)</f>
        <v>7.2852523791590738</v>
      </c>
      <c r="G9352" s="2">
        <v>1.1866496648428297</v>
      </c>
      <c r="H9352" s="9">
        <f>SIMULATION!$D$15*EXP($G$9352)</f>
        <v>723.21582013507179</v>
      </c>
      <c r="I9352" s="2">
        <f ca="1">$F9352/$H9352</f>
        <v>1.0073414016024207E-2</v>
      </c>
      <c r="J9352">
        <v>0</v>
      </c>
      <c r="K9352">
        <f ca="1">SIMULATION!$D$3*SIMULATION!$D$17/$H9352/(SIMULATION!$D$17-$I9352)*(((EXP(-$I9352*$J9352))/(1-EXP(-SIMULATION!$D$4*$I9352)))-(EXP(-SIMULATION!$D$17*$J9352)/(1-EXP(-SIMULATION!$D$4*SIMULATION!$D$17))))</f>
        <v>2.845070810162714</v>
      </c>
      <c r="L9352">
        <v>-8.7343300789551586E-3</v>
      </c>
      <c r="M9352">
        <f t="shared" ca="1" si="146"/>
        <v>2.8202210226087523</v>
      </c>
    </row>
    <row r="9353" spans="1:13" x14ac:dyDescent="0.25">
      <c r="A9353" s="9"/>
      <c r="H9353" s="9"/>
      <c r="J9353">
        <v>1</v>
      </c>
      <c r="K9353">
        <f ca="1">SIMULATION!$D$3*SIMULATION!$D$17/$H9352/(SIMULATION!$D$17-$I9352)*(((EXP(-$I9352*$J9353))/(1-EXP(-SIMULATION!$D$4*$I9352)))-(EXP(-SIMULATION!$D$17*$J9353)/(1-EXP(-SIMULATION!$D$4*SIMULATION!$D$17))))</f>
        <v>3.0882393369330723</v>
      </c>
      <c r="L9353">
        <v>0.55200594284948978</v>
      </c>
      <c r="M9353">
        <f t="shared" ca="1" si="146"/>
        <v>4.792965803861696</v>
      </c>
    </row>
    <row r="9354" spans="1:13" x14ac:dyDescent="0.25">
      <c r="A9354" s="9"/>
      <c r="H9354" s="9"/>
      <c r="J9354">
        <v>2</v>
      </c>
      <c r="K9354">
        <f ca="1">SIMULATION!$D$3*SIMULATION!$D$17/$H9352/(SIMULATION!$D$17-$I9352)*(((EXP(-$I9352*$J9354))/(1-EXP(-SIMULATION!$D$4*$I9352)))-(EXP(-SIMULATION!$D$17*$J9354)/(1-EXP(-SIMULATION!$D$4*SIMULATION!$D$17))))</f>
        <v>3.2313882403865937</v>
      </c>
      <c r="L9354">
        <v>-0.18220752326196779</v>
      </c>
      <c r="M9354">
        <f t="shared" ca="1" si="146"/>
        <v>2.6426049924079043</v>
      </c>
    </row>
    <row r="9355" spans="1:13" x14ac:dyDescent="0.25">
      <c r="A9355" s="9"/>
      <c r="H9355" s="9"/>
      <c r="J9355">
        <v>3</v>
      </c>
      <c r="K9355">
        <f ca="1">SIMULATION!$D$3*SIMULATION!$D$17/$H9352/(SIMULATION!$D$17-$I9352)*(((EXP(-$I9352*$J9355))/(1-EXP(-SIMULATION!$D$4*$I9352)))-(EXP(-SIMULATION!$D$17*$J9355)/(1-EXP(-SIMULATION!$D$4*SIMULATION!$D$17))))</f>
        <v>3.3105692247433058</v>
      </c>
      <c r="L9355">
        <v>-0.32337500796273072</v>
      </c>
      <c r="M9355">
        <f t="shared" ca="1" si="146"/>
        <v>2.2400138753307681</v>
      </c>
    </row>
    <row r="9356" spans="1:13" x14ac:dyDescent="0.25">
      <c r="A9356" s="9"/>
      <c r="H9356" s="9"/>
      <c r="J9356">
        <v>4</v>
      </c>
      <c r="K9356">
        <f ca="1">SIMULATION!$D$3*SIMULATION!$D$17/$H9352/(SIMULATION!$D$17-$I9352)*(((EXP(-$I9352*$J9356))/(1-EXP(-SIMULATION!$D$4*$I9352)))-(EXP(-SIMULATION!$D$17*$J9356)/(1-EXP(-SIMULATION!$D$4*SIMULATION!$D$17))))</f>
        <v>3.3488838235202021</v>
      </c>
      <c r="L9356">
        <v>8.4316464882573341E-2</v>
      </c>
      <c r="M9356">
        <f t="shared" ca="1" si="146"/>
        <v>3.6312498688218611</v>
      </c>
    </row>
    <row r="9357" spans="1:13" x14ac:dyDescent="0.25">
      <c r="A9357" s="9"/>
      <c r="H9357" s="9"/>
      <c r="J9357">
        <v>5</v>
      </c>
      <c r="K9357">
        <f ca="1">SIMULATION!$D$3*SIMULATION!$D$17/$H9352/(SIMULATION!$D$17-$I9352)*(((EXP(-$I9352*$J9357))/(1-EXP(-SIMULATION!$D$4*$I9352)))-(EXP(-SIMULATION!$D$17*$J9357)/(1-EXP(-SIMULATION!$D$4*SIMULATION!$D$17))))</f>
        <v>3.361134799235507</v>
      </c>
      <c r="L9357">
        <v>-0.17411967445396581</v>
      </c>
      <c r="M9357">
        <f t="shared" ca="1" si="146"/>
        <v>2.7758951021967246</v>
      </c>
    </row>
    <row r="9358" spans="1:13" x14ac:dyDescent="0.25">
      <c r="A9358" s="9"/>
      <c r="H9358" s="9"/>
      <c r="J9358">
        <v>6</v>
      </c>
      <c r="K9358">
        <f ca="1">SIMULATION!$D$3*SIMULATION!$D$17/$H9352/(SIMULATION!$D$17-$I9352)*(((EXP(-$I9352*$J9358))/(1-EXP(-SIMULATION!$D$4*$I9352)))-(EXP(-SIMULATION!$D$17*$J9358)/(1-EXP(-SIMULATION!$D$4*SIMULATION!$D$17))))</f>
        <v>3.3568068731287402</v>
      </c>
      <c r="L9358">
        <v>6.3319087480701974E-2</v>
      </c>
      <c r="M9358">
        <f t="shared" ca="1" si="146"/>
        <v>3.5693568211842002</v>
      </c>
    </row>
    <row r="9359" spans="1:13" x14ac:dyDescent="0.25">
      <c r="A9359" s="9"/>
      <c r="H9359" s="9"/>
      <c r="J9359">
        <v>7</v>
      </c>
      <c r="K9359">
        <f ca="1">SIMULATION!$D$3*SIMULATION!$D$17/$H9352/(SIMULATION!$D$17-$I9352)*(((EXP(-$I9352*$J9359))/(1-EXP(-SIMULATION!$D$4*$I9352)))-(EXP(-SIMULATION!$D$17*$J9359)/(1-EXP(-SIMULATION!$D$4*SIMULATION!$D$17))))</f>
        <v>3.3419768489989519</v>
      </c>
      <c r="L9359">
        <v>0.20695767510398519</v>
      </c>
      <c r="M9359">
        <f t="shared" ca="1" si="146"/>
        <v>4.0336246079191174</v>
      </c>
    </row>
    <row r="9360" spans="1:13" x14ac:dyDescent="0.25">
      <c r="A9360" s="9"/>
      <c r="H9360" s="9"/>
      <c r="J9360">
        <v>8</v>
      </c>
      <c r="K9360">
        <f ca="1">SIMULATION!$D$3*SIMULATION!$D$17/$H9352/(SIMULATION!$D$17-$I9352)*(((EXP(-$I9352*$J9360))/(1-EXP(-SIMULATION!$D$4*$I9352)))-(EXP(-SIMULATION!$D$17*$J9360)/(1-EXP(-SIMULATION!$D$4*SIMULATION!$D$17))))</f>
        <v>3.3205376668050874</v>
      </c>
      <c r="L9360">
        <v>0.38716499485704126</v>
      </c>
      <c r="M9360">
        <f t="shared" ca="1" si="146"/>
        <v>4.6061336154962911</v>
      </c>
    </row>
    <row r="9361" spans="1:13" x14ac:dyDescent="0.25">
      <c r="A9361" s="9"/>
      <c r="H9361" s="9"/>
      <c r="J9361">
        <v>9</v>
      </c>
      <c r="K9361">
        <f ca="1">SIMULATION!$D$3*SIMULATION!$D$17/$H9352/(SIMULATION!$D$17-$I9352)*(((EXP(-$I9352*$J9361))/(1-EXP(-SIMULATION!$D$4*$I9352)))-(EXP(-SIMULATION!$D$17*$J9361)/(1-EXP(-SIMULATION!$D$4*SIMULATION!$D$17))))</f>
        <v>3.2949828058041137</v>
      </c>
      <c r="L9361">
        <v>0.2676390477258746</v>
      </c>
      <c r="M9361">
        <f t="shared" ca="1" si="146"/>
        <v>4.1768488662226568</v>
      </c>
    </row>
    <row r="9362" spans="1:13" x14ac:dyDescent="0.25">
      <c r="A9362" s="9"/>
      <c r="H9362" s="9"/>
      <c r="J9362">
        <v>10</v>
      </c>
      <c r="K9362">
        <f ca="1">SIMULATION!$D$3*SIMULATION!$D$17/$H9352/(SIMULATION!$D$17-$I9352)*(((EXP(-$I9352*$J9362))/(1-EXP(-SIMULATION!$D$4*$I9352)))-(EXP(-SIMULATION!$D$17*$J9362)/(1-EXP(-SIMULATION!$D$4*SIMULATION!$D$17))))</f>
        <v>3.2669089490012309</v>
      </c>
      <c r="L9362">
        <v>0.16000414887169456</v>
      </c>
      <c r="M9362">
        <f t="shared" ca="1" si="146"/>
        <v>3.7896279348274948</v>
      </c>
    </row>
    <row r="9363" spans="1:13" x14ac:dyDescent="0.25">
      <c r="A9363" s="9"/>
      <c r="H9363" s="9"/>
      <c r="J9363">
        <v>11</v>
      </c>
      <c r="K9363">
        <f ca="1">SIMULATION!$D$3*SIMULATION!$D$17/$H9352/(SIMULATION!$D$17-$I9352)*(((EXP(-$I9352*$J9363))/(1-EXP(-SIMULATION!$D$4*$I9352)))-(EXP(-SIMULATION!$D$17*$J9363)/(1-EXP(-SIMULATION!$D$4*SIMULATION!$D$17))))</f>
        <v>3.2373381026105919</v>
      </c>
      <c r="L9363">
        <v>-0.32620312447420097</v>
      </c>
      <c r="M9363">
        <f t="shared" ca="1" si="146"/>
        <v>2.1813082985596353</v>
      </c>
    </row>
    <row r="9364" spans="1:13" x14ac:dyDescent="0.25">
      <c r="A9364" s="9"/>
      <c r="H9364" s="9"/>
      <c r="J9364">
        <v>12</v>
      </c>
      <c r="K9364">
        <f ca="1">SIMULATION!$D$3*SIMULATION!$D$17/$H9352/(SIMULATION!$D$17-$I9352)*(((EXP(-$I9352*$J9364))/(1-EXP(-SIMULATION!$D$4*$I9352)))-(EXP(-SIMULATION!$D$17*$J9364)/(1-EXP(-SIMULATION!$D$4*SIMULATION!$D$17))))</f>
        <v>3.2069240179050573</v>
      </c>
      <c r="L9364">
        <v>0.4457395311780043</v>
      </c>
      <c r="M9364">
        <f t="shared" ca="1" si="146"/>
        <v>4.6363768261695393</v>
      </c>
    </row>
    <row r="9365" spans="1:13" x14ac:dyDescent="0.25">
      <c r="A9365" s="9"/>
      <c r="H9365" s="9"/>
      <c r="J9365">
        <v>13</v>
      </c>
      <c r="K9365">
        <f ca="1">SIMULATION!$D$3*SIMULATION!$D$17/$H9352/(SIMULATION!$D$17-$I9352)*(((EXP(-$I9352*$J9365))/(1-EXP(-SIMULATION!$D$4*$I9352)))-(EXP(-SIMULATION!$D$17*$J9365)/(1-EXP(-SIMULATION!$D$4*SIMULATION!$D$17))))</f>
        <v>3.1760844712293839</v>
      </c>
      <c r="L9365">
        <v>0.2527870923206138</v>
      </c>
      <c r="M9365">
        <f t="shared" ca="1" si="146"/>
        <v>3.9789576296761142</v>
      </c>
    </row>
    <row r="9366" spans="1:13" x14ac:dyDescent="0.25">
      <c r="A9366" s="9"/>
      <c r="H9366" s="9"/>
      <c r="J9366">
        <v>14</v>
      </c>
      <c r="K9366">
        <f ca="1">SIMULATION!$D$3*SIMULATION!$D$17/$H9352/(SIMULATION!$D$17-$I9352)*(((EXP(-$I9352*$J9366))/(1-EXP(-SIMULATION!$D$4*$I9352)))-(EXP(-SIMULATION!$D$17*$J9366)/(1-EXP(-SIMULATION!$D$4*SIMULATION!$D$17))))</f>
        <v>3.1450860321258567</v>
      </c>
      <c r="L9366">
        <v>0.23956741668615184</v>
      </c>
      <c r="M9366">
        <f t="shared" ca="1" si="146"/>
        <v>3.8985461680979481</v>
      </c>
    </row>
    <row r="9367" spans="1:13" x14ac:dyDescent="0.25">
      <c r="A9367" s="9"/>
      <c r="H9367" s="9"/>
      <c r="J9367">
        <v>15</v>
      </c>
      <c r="K9367">
        <f ca="1">SIMULATION!$D$3*SIMULATION!$D$17/$H9352/(SIMULATION!$D$17-$I9352)*(((EXP(-$I9352*$J9367))/(1-EXP(-SIMULATION!$D$4*$I9352)))-(EXP(-SIMULATION!$D$17*$J9367)/(1-EXP(-SIMULATION!$D$4*SIMULATION!$D$17))))</f>
        <v>3.1140983846901618</v>
      </c>
      <c r="L9367">
        <v>0.48769963500221036</v>
      </c>
      <c r="M9367">
        <f t="shared" ca="1" si="146"/>
        <v>4.6328430302645272</v>
      </c>
    </row>
    <row r="9368" spans="1:13" x14ac:dyDescent="0.25">
      <c r="A9368" s="9"/>
      <c r="H9368" s="9"/>
      <c r="J9368">
        <v>16</v>
      </c>
      <c r="K9368">
        <f ca="1">SIMULATION!$D$3*SIMULATION!$D$17/$H9352/(SIMULATION!$D$17-$I9352)*(((EXP(-$I9352*$J9368))/(1-EXP(-SIMULATION!$D$4*$I9352)))-(EXP(-SIMULATION!$D$17*$J9368)/(1-EXP(-SIMULATION!$D$4*SIMULATION!$D$17))))</f>
        <v>3.0832291378992411</v>
      </c>
      <c r="L9368">
        <v>-0.11286488857075935</v>
      </c>
      <c r="M9368">
        <f t="shared" ca="1" si="146"/>
        <v>2.7352408248121249</v>
      </c>
    </row>
    <row r="9369" spans="1:13" x14ac:dyDescent="0.25">
      <c r="A9369" s="9"/>
      <c r="H9369" s="9"/>
      <c r="J9369">
        <v>17</v>
      </c>
      <c r="K9369">
        <f ca="1">SIMULATION!$D$3*SIMULATION!$D$17/$H9352/(SIMULATION!$D$17-$I9352)*(((EXP(-$I9352*$J9369))/(1-EXP(-SIMULATION!$D$4*$I9352)))-(EXP(-SIMULATION!$D$17*$J9369)/(1-EXP(-SIMULATION!$D$4*SIMULATION!$D$17))))</f>
        <v>3.0525461327999071</v>
      </c>
      <c r="L9369">
        <v>-0.32859831358219999</v>
      </c>
      <c r="M9369">
        <f t="shared" ca="1" si="146"/>
        <v>2.0494846214299915</v>
      </c>
    </row>
    <row r="9370" spans="1:13" x14ac:dyDescent="0.25">
      <c r="A9370" s="9"/>
      <c r="H9370" s="9"/>
      <c r="J9370">
        <v>18</v>
      </c>
      <c r="K9370">
        <f ca="1">SIMULATION!$D$3*SIMULATION!$D$17/$H9352/(SIMULATION!$D$17-$I9352)*(((EXP(-$I9352*$J9370))/(1-EXP(-SIMULATION!$D$4*$I9352)))-(EXP(-SIMULATION!$D$17*$J9370)/(1-EXP(-SIMULATION!$D$4*SIMULATION!$D$17))))</f>
        <v>3.0220917373834415</v>
      </c>
      <c r="L9370">
        <v>0.17416185027459793</v>
      </c>
      <c r="M9370">
        <f t="shared" ca="1" si="146"/>
        <v>3.5484248260657156</v>
      </c>
    </row>
    <row r="9371" spans="1:13" x14ac:dyDescent="0.25">
      <c r="A9371" s="9"/>
      <c r="H9371" s="9"/>
      <c r="J9371">
        <v>19</v>
      </c>
      <c r="K9371">
        <f ca="1">SIMULATION!$D$3*SIMULATION!$D$17/$H9352/(SIMULATION!$D$17-$I9352)*(((EXP(-$I9352*$J9371))/(1-EXP(-SIMULATION!$D$4*$I9352)))-(EXP(-SIMULATION!$D$17*$J9371)/(1-EXP(-SIMULATION!$D$4*SIMULATION!$D$17))))</f>
        <v>2.9918920069760202</v>
      </c>
      <c r="L9371">
        <v>0.54377379633054701</v>
      </c>
      <c r="M9371">
        <f t="shared" ca="1" si="146"/>
        <v>4.6188044818203906</v>
      </c>
    </row>
    <row r="9372" spans="1:13" x14ac:dyDescent="0.25">
      <c r="A9372" s="9"/>
      <c r="H9372" s="9"/>
      <c r="J9372">
        <v>20</v>
      </c>
      <c r="K9372">
        <f ca="1">SIMULATION!$D$3*SIMULATION!$D$17/$H9352/(SIMULATION!$D$17-$I9352)*(((EXP(-$I9352*$J9372))/(1-EXP(-SIMULATION!$D$4*$I9352)))-(EXP(-SIMULATION!$D$17*$J9372)/(1-EXP(-SIMULATION!$D$4*SIMULATION!$D$17))))</f>
        <v>2.9619625543281392</v>
      </c>
      <c r="L9372">
        <v>-0.28741409766445736</v>
      </c>
      <c r="M9372">
        <f t="shared" ca="1" si="146"/>
        <v>2.110652759460006</v>
      </c>
    </row>
    <row r="9373" spans="1:13" x14ac:dyDescent="0.25">
      <c r="A9373" s="9"/>
      <c r="H9373" s="9"/>
      <c r="J9373">
        <v>21</v>
      </c>
      <c r="K9373">
        <f ca="1">SIMULATION!$D$3*SIMULATION!$D$17/$H9352/(SIMULATION!$D$17-$I9352)*(((EXP(-$I9352*$J9373))/(1-EXP(-SIMULATION!$D$4*$I9352)))-(EXP(-SIMULATION!$D$17*$J9373)/(1-EXP(-SIMULATION!$D$4*SIMULATION!$D$17))))</f>
        <v>2.9323123112004179</v>
      </c>
      <c r="L9373">
        <v>-7.357264124529353E-2</v>
      </c>
      <c r="M9373">
        <f t="shared" ca="1" si="146"/>
        <v>2.7165743495093122</v>
      </c>
    </row>
    <row r="9374" spans="1:13" x14ac:dyDescent="0.25">
      <c r="A9374" s="9"/>
      <c r="H9374" s="9"/>
      <c r="J9374">
        <v>22</v>
      </c>
      <c r="K9374">
        <f ca="1">SIMULATION!$D$3*SIMULATION!$D$17/$H9352/(SIMULATION!$D$17-$I9352)*(((EXP(-$I9352*$J9374))/(1-EXP(-SIMULATION!$D$4*$I9352)))-(EXP(-SIMULATION!$D$17*$J9374)/(1-EXP(-SIMULATION!$D$4*SIMULATION!$D$17))))</f>
        <v>2.9029459387701828</v>
      </c>
      <c r="L9374">
        <v>-0.45219465919331137</v>
      </c>
      <c r="M9374">
        <f t="shared" ca="1" si="146"/>
        <v>1.5902492893313926</v>
      </c>
    </row>
    <row r="9375" spans="1:13" x14ac:dyDescent="0.25">
      <c r="A9375" s="9"/>
      <c r="H9375" s="9"/>
      <c r="J9375">
        <v>23</v>
      </c>
      <c r="K9375">
        <f ca="1">SIMULATION!$D$3*SIMULATION!$D$17/$H9352/(SIMULATION!$D$17-$I9352)*(((EXP(-$I9352*$J9375))/(1-EXP(-SIMULATION!$D$4*$I9352)))-(EXP(-SIMULATION!$D$17*$J9375)/(1-EXP(-SIMULATION!$D$4*SIMULATION!$D$17))))</f>
        <v>2.8738653721707079</v>
      </c>
      <c r="L9375">
        <v>0.27121554435660317</v>
      </c>
      <c r="M9375">
        <f t="shared" ca="1" si="146"/>
        <v>3.6533023334915784</v>
      </c>
    </row>
    <row r="9376" spans="1:13" x14ac:dyDescent="0.25">
      <c r="A9376" s="9"/>
      <c r="H9376" s="9"/>
      <c r="J9376">
        <v>24</v>
      </c>
      <c r="K9376">
        <f ca="1">SIMULATION!$D$3*SIMULATION!$D$17/$H9352/(SIMULATION!$D$17-$I9352)*(((EXP(-$I9352*$J9376))/(1-EXP(-SIMULATION!$D$4*$I9352)))-(EXP(-SIMULATION!$D$17*$J9376)/(1-EXP(-SIMULATION!$D$4*SIMULATION!$D$17))))</f>
        <v>2.8450708101627145</v>
      </c>
      <c r="L9376">
        <v>-6.8807615579124362E-2</v>
      </c>
      <c r="M9376">
        <f t="shared" ca="1" si="146"/>
        <v>2.6493082715616505</v>
      </c>
    </row>
    <row r="9377" spans="1:13" x14ac:dyDescent="0.25">
      <c r="A9377" s="9">
        <v>376</v>
      </c>
      <c r="B9377" s="2">
        <f ca="1">NORMINV(RAND(),SIMULATION!D7,SIMULATION!D8)</f>
        <v>63.255566318332924</v>
      </c>
      <c r="C9377" s="2">
        <v>2</v>
      </c>
      <c r="D9377" s="2">
        <f ca="1">SIMULATION!$D$11*(1+(SIMULATION!$D$12*LN(1+$C9377)))*(1+(SIMULATION!$D$13*(($B9377/63.5)-1)))</f>
        <v>10.219909212280323</v>
      </c>
      <c r="E9377" s="2">
        <v>6.5592892484525142E-2</v>
      </c>
      <c r="F9377" s="2">
        <f ca="1">D9377*(1+E9377)</f>
        <v>10.890262618443034</v>
      </c>
      <c r="G9377" s="2">
        <v>1.684176877646653E-3</v>
      </c>
      <c r="H9377" s="9">
        <f>SIMULATION!$D$15*EXP($G$9377)</f>
        <v>221.12810540850936</v>
      </c>
      <c r="I9377" s="2">
        <f ca="1">$F9377/$H9377</f>
        <v>4.9248658818491192E-2</v>
      </c>
      <c r="J9377">
        <v>0</v>
      </c>
      <c r="K9377">
        <f ca="1">SIMULATION!$D$3*SIMULATION!$D$17/$H9377/(SIMULATION!$D$17-$I9377)*(((EXP(-$I9377*$J9377))/(1-EXP(-SIMULATION!$D$4*$I9377)))-(EXP(-SIMULATION!$D$17*$J9377)/(1-EXP(-SIMULATION!$D$4*SIMULATION!$D$17))))</f>
        <v>1.2370139822787432</v>
      </c>
      <c r="L9377">
        <v>-9.0346842172360262E-2</v>
      </c>
      <c r="M9377">
        <f t="shared" ca="1" si="146"/>
        <v>1.1252536752568028</v>
      </c>
    </row>
    <row r="9378" spans="1:13" x14ac:dyDescent="0.25">
      <c r="A9378" s="9"/>
      <c r="H9378" s="9"/>
      <c r="J9378">
        <v>1</v>
      </c>
      <c r="K9378">
        <f ca="1">SIMULATION!$D$3*SIMULATION!$D$17/$H9377/(SIMULATION!$D$17-$I9377)*(((EXP(-$I9377*$J9378))/(1-EXP(-SIMULATION!$D$4*$I9377)))-(EXP(-SIMULATION!$D$17*$J9378)/(1-EXP(-SIMULATION!$D$4*SIMULATION!$D$17))))</f>
        <v>2.0477191533839294</v>
      </c>
      <c r="L9378">
        <v>-0.27031292158270764</v>
      </c>
      <c r="M9378">
        <f t="shared" ca="1" si="146"/>
        <v>1.494194206451851</v>
      </c>
    </row>
    <row r="9379" spans="1:13" x14ac:dyDescent="0.25">
      <c r="A9379" s="9"/>
      <c r="H9379" s="9"/>
      <c r="J9379">
        <v>2</v>
      </c>
      <c r="K9379">
        <f ca="1">SIMULATION!$D$3*SIMULATION!$D$17/$H9377/(SIMULATION!$D$17-$I9377)*(((EXP(-$I9377*$J9379))/(1-EXP(-SIMULATION!$D$4*$I9377)))-(EXP(-SIMULATION!$D$17*$J9379)/(1-EXP(-SIMULATION!$D$4*SIMULATION!$D$17))))</f>
        <v>2.5069284106634755</v>
      </c>
      <c r="L9379">
        <v>8.3558720229994873E-2</v>
      </c>
      <c r="M9379">
        <f t="shared" ca="1" si="146"/>
        <v>2.7164041403667305</v>
      </c>
    </row>
    <row r="9380" spans="1:13" x14ac:dyDescent="0.25">
      <c r="A9380" s="9"/>
      <c r="H9380" s="9"/>
      <c r="J9380">
        <v>3</v>
      </c>
      <c r="K9380">
        <f ca="1">SIMULATION!$D$3*SIMULATION!$D$17/$H9377/(SIMULATION!$D$17-$I9377)*(((EXP(-$I9377*$J9380))/(1-EXP(-SIMULATION!$D$4*$I9377)))-(EXP(-SIMULATION!$D$17*$J9380)/(1-EXP(-SIMULATION!$D$4*SIMULATION!$D$17))))</f>
        <v>2.7437888014981522</v>
      </c>
      <c r="L9380">
        <v>0.44138172246880614</v>
      </c>
      <c r="M9380">
        <f t="shared" ca="1" si="146"/>
        <v>3.9548470287940276</v>
      </c>
    </row>
    <row r="9381" spans="1:13" x14ac:dyDescent="0.25">
      <c r="A9381" s="9"/>
      <c r="H9381" s="9"/>
      <c r="J9381">
        <v>4</v>
      </c>
      <c r="K9381">
        <f ca="1">SIMULATION!$D$3*SIMULATION!$D$17/$H9377/(SIMULATION!$D$17-$I9377)*(((EXP(-$I9377*$J9381))/(1-EXP(-SIMULATION!$D$4*$I9377)))-(EXP(-SIMULATION!$D$17*$J9381)/(1-EXP(-SIMULATION!$D$4*SIMULATION!$D$17))))</f>
        <v>2.840921611951567</v>
      </c>
      <c r="L9381">
        <v>-0.12673900823492323</v>
      </c>
      <c r="M9381">
        <f t="shared" ca="1" si="146"/>
        <v>2.4808660243796661</v>
      </c>
    </row>
    <row r="9382" spans="1:13" x14ac:dyDescent="0.25">
      <c r="A9382" s="9"/>
      <c r="H9382" s="9"/>
      <c r="J9382">
        <v>5</v>
      </c>
      <c r="K9382">
        <f ca="1">SIMULATION!$D$3*SIMULATION!$D$17/$H9377/(SIMULATION!$D$17-$I9377)*(((EXP(-$I9377*$J9382))/(1-EXP(-SIMULATION!$D$4*$I9377)))-(EXP(-SIMULATION!$D$17*$J9382)/(1-EXP(-SIMULATION!$D$4*SIMULATION!$D$17))))</f>
        <v>2.8511399838191172</v>
      </c>
      <c r="L9382">
        <v>0.24162441276878369</v>
      </c>
      <c r="M9382">
        <f t="shared" ca="1" si="146"/>
        <v>3.5400450081310106</v>
      </c>
    </row>
    <row r="9383" spans="1:13" x14ac:dyDescent="0.25">
      <c r="A9383" s="9"/>
      <c r="H9383" s="9"/>
      <c r="J9383">
        <v>6</v>
      </c>
      <c r="K9383">
        <f ca="1">SIMULATION!$D$3*SIMULATION!$D$17/$H9377/(SIMULATION!$D$17-$I9377)*(((EXP(-$I9377*$J9383))/(1-EXP(-SIMULATION!$D$4*$I9377)))-(EXP(-SIMULATION!$D$17*$J9383)/(1-EXP(-SIMULATION!$D$4*SIMULATION!$D$17))))</f>
        <v>2.8081616478320361</v>
      </c>
      <c r="L9383">
        <v>-4.9192081932784355E-2</v>
      </c>
      <c r="M9383">
        <f t="shared" ca="1" si="146"/>
        <v>2.6700223299713799</v>
      </c>
    </row>
    <row r="9384" spans="1:13" x14ac:dyDescent="0.25">
      <c r="A9384" s="9"/>
      <c r="H9384" s="9"/>
      <c r="J9384">
        <v>7</v>
      </c>
      <c r="K9384">
        <f ca="1">SIMULATION!$D$3*SIMULATION!$D$17/$H9377/(SIMULATION!$D$17-$I9377)*(((EXP(-$I9377*$J9384))/(1-EXP(-SIMULATION!$D$4*$I9377)))-(EXP(-SIMULATION!$D$17*$J9384)/(1-EXP(-SIMULATION!$D$4*SIMULATION!$D$17))))</f>
        <v>2.7334735969753816</v>
      </c>
      <c r="L9384">
        <v>1.2135180144089147E-2</v>
      </c>
      <c r="M9384">
        <f t="shared" ca="1" si="146"/>
        <v>2.7666447914937895</v>
      </c>
    </row>
    <row r="9385" spans="1:13" x14ac:dyDescent="0.25">
      <c r="A9385" s="9"/>
      <c r="H9385" s="9"/>
      <c r="J9385">
        <v>8</v>
      </c>
      <c r="K9385">
        <f ca="1">SIMULATION!$D$3*SIMULATION!$D$17/$H9377/(SIMULATION!$D$17-$I9377)*(((EXP(-$I9377*$J9385))/(1-EXP(-SIMULATION!$D$4*$I9377)))-(EXP(-SIMULATION!$D$17*$J9385)/(1-EXP(-SIMULATION!$D$4*SIMULATION!$D$17))))</f>
        <v>2.6407308443291813</v>
      </c>
      <c r="L9385">
        <v>0.28523432033512058</v>
      </c>
      <c r="M9385">
        <f t="shared" ca="1" si="146"/>
        <v>3.3939579118994043</v>
      </c>
    </row>
    <row r="9386" spans="1:13" x14ac:dyDescent="0.25">
      <c r="A9386" s="9"/>
      <c r="H9386" s="9"/>
      <c r="J9386">
        <v>9</v>
      </c>
      <c r="K9386">
        <f ca="1">SIMULATION!$D$3*SIMULATION!$D$17/$H9377/(SIMULATION!$D$17-$I9377)*(((EXP(-$I9377*$J9386))/(1-EXP(-SIMULATION!$D$4*$I9377)))-(EXP(-SIMULATION!$D$17*$J9386)/(1-EXP(-SIMULATION!$D$4*SIMULATION!$D$17))))</f>
        <v>2.5385749764160352</v>
      </c>
      <c r="L9386">
        <v>0.18477231427884649</v>
      </c>
      <c r="M9386">
        <f t="shared" ca="1" si="146"/>
        <v>3.0076333497787942</v>
      </c>
    </row>
    <row r="9387" spans="1:13" x14ac:dyDescent="0.25">
      <c r="A9387" s="9"/>
      <c r="H9387" s="9"/>
      <c r="J9387">
        <v>10</v>
      </c>
      <c r="K9387">
        <f ca="1">SIMULATION!$D$3*SIMULATION!$D$17/$H9377/(SIMULATION!$D$17-$I9377)*(((EXP(-$I9377*$J9387))/(1-EXP(-SIMULATION!$D$4*$I9377)))-(EXP(-SIMULATION!$D$17*$J9387)/(1-EXP(-SIMULATION!$D$4*SIMULATION!$D$17))))</f>
        <v>2.4324400864817433</v>
      </c>
      <c r="L9387">
        <v>-0.14232156814222963</v>
      </c>
      <c r="M9387">
        <f t="shared" ca="1" si="146"/>
        <v>2.0862513989616409</v>
      </c>
    </row>
    <row r="9388" spans="1:13" x14ac:dyDescent="0.25">
      <c r="A9388" s="9"/>
      <c r="H9388" s="9"/>
      <c r="J9388">
        <v>11</v>
      </c>
      <c r="K9388">
        <f ca="1">SIMULATION!$D$3*SIMULATION!$D$17/$H9377/(SIMULATION!$D$17-$I9377)*(((EXP(-$I9377*$J9388))/(1-EXP(-SIMULATION!$D$4*$I9377)))-(EXP(-SIMULATION!$D$17*$J9388)/(1-EXP(-SIMULATION!$D$4*SIMULATION!$D$17))))</f>
        <v>2.3257098089474422</v>
      </c>
      <c r="L9388">
        <v>-0.39716247056258996</v>
      </c>
      <c r="M9388">
        <f t="shared" ca="1" si="146"/>
        <v>1.4020251554142269</v>
      </c>
    </row>
    <row r="9389" spans="1:13" x14ac:dyDescent="0.25">
      <c r="A9389" s="9"/>
      <c r="H9389" s="9"/>
      <c r="J9389">
        <v>12</v>
      </c>
      <c r="K9389">
        <f ca="1">SIMULATION!$D$3*SIMULATION!$D$17/$H9377/(SIMULATION!$D$17-$I9377)*(((EXP(-$I9377*$J9389))/(1-EXP(-SIMULATION!$D$4*$I9377)))-(EXP(-SIMULATION!$D$17*$J9389)/(1-EXP(-SIMULATION!$D$4*SIMULATION!$D$17))))</f>
        <v>2.2204585358226105</v>
      </c>
      <c r="L9389">
        <v>0.34423091858287641</v>
      </c>
      <c r="M9389">
        <f t="shared" ca="1" si="146"/>
        <v>2.9848090172840167</v>
      </c>
    </row>
    <row r="9390" spans="1:13" x14ac:dyDescent="0.25">
      <c r="A9390" s="9"/>
      <c r="H9390" s="9"/>
      <c r="J9390">
        <v>13</v>
      </c>
      <c r="K9390">
        <f ca="1">SIMULATION!$D$3*SIMULATION!$D$17/$H9377/(SIMULATION!$D$17-$I9377)*(((EXP(-$I9377*$J9390))/(1-EXP(-SIMULATION!$D$4*$I9377)))-(EXP(-SIMULATION!$D$17*$J9390)/(1-EXP(-SIMULATION!$D$4*SIMULATION!$D$17))))</f>
        <v>2.1179261783264067</v>
      </c>
      <c r="L9390">
        <v>0.15816358682734602</v>
      </c>
      <c r="M9390">
        <f t="shared" ca="1" si="146"/>
        <v>2.4529049793260445</v>
      </c>
    </row>
    <row r="9391" spans="1:13" x14ac:dyDescent="0.25">
      <c r="A9391" s="9"/>
      <c r="H9391" s="9"/>
      <c r="J9391">
        <v>14</v>
      </c>
      <c r="K9391">
        <f ca="1">SIMULATION!$D$3*SIMULATION!$D$17/$H9377/(SIMULATION!$D$17-$I9377)*(((EXP(-$I9377*$J9391))/(1-EXP(-SIMULATION!$D$4*$I9377)))-(EXP(-SIMULATION!$D$17*$J9391)/(1-EXP(-SIMULATION!$D$4*SIMULATION!$D$17))))</f>
        <v>2.018822188759501</v>
      </c>
      <c r="L9391">
        <v>-0.11174772070926141</v>
      </c>
      <c r="M9391">
        <f t="shared" ca="1" si="146"/>
        <v>1.7932234106483445</v>
      </c>
    </row>
    <row r="9392" spans="1:13" x14ac:dyDescent="0.25">
      <c r="A9392" s="9"/>
      <c r="H9392" s="9"/>
      <c r="J9392">
        <v>15</v>
      </c>
      <c r="K9392">
        <f ca="1">SIMULATION!$D$3*SIMULATION!$D$17/$H9377/(SIMULATION!$D$17-$I9377)*(((EXP(-$I9377*$J9392))/(1-EXP(-SIMULATION!$D$4*$I9377)))-(EXP(-SIMULATION!$D$17*$J9392)/(1-EXP(-SIMULATION!$D$4*SIMULATION!$D$17))))</f>
        <v>1.9235201786228324</v>
      </c>
      <c r="L9392">
        <v>-9.0240456754165366E-2</v>
      </c>
      <c r="M9392">
        <f t="shared" ca="1" si="146"/>
        <v>1.7499408391280542</v>
      </c>
    </row>
    <row r="9393" spans="1:13" x14ac:dyDescent="0.25">
      <c r="A9393" s="9"/>
      <c r="H9393" s="9"/>
      <c r="J9393">
        <v>16</v>
      </c>
      <c r="K9393">
        <f ca="1">SIMULATION!$D$3*SIMULATION!$D$17/$H9377/(SIMULATION!$D$17-$I9377)*(((EXP(-$I9377*$J9393))/(1-EXP(-SIMULATION!$D$4*$I9377)))-(EXP(-SIMULATION!$D$17*$J9393)/(1-EXP(-SIMULATION!$D$4*SIMULATION!$D$17))))</f>
        <v>1.8321824380778748</v>
      </c>
      <c r="L9393">
        <v>-0.7152219429336637</v>
      </c>
      <c r="M9393">
        <f t="shared" ca="1" si="146"/>
        <v>0.52176535490688025</v>
      </c>
    </row>
    <row r="9394" spans="1:13" x14ac:dyDescent="0.25">
      <c r="A9394" s="9"/>
      <c r="H9394" s="9"/>
      <c r="J9394">
        <v>17</v>
      </c>
      <c r="K9394">
        <f ca="1">SIMULATION!$D$3*SIMULATION!$D$17/$H9377/(SIMULATION!$D$17-$I9377)*(((EXP(-$I9377*$J9394))/(1-EXP(-SIMULATION!$D$4*$I9377)))-(EXP(-SIMULATION!$D$17*$J9394)/(1-EXP(-SIMULATION!$D$4*SIMULATION!$D$17))))</f>
        <v>1.7448395439304099</v>
      </c>
      <c r="L9394">
        <v>9.2767312217458639E-2</v>
      </c>
      <c r="M9394">
        <f t="shared" ca="1" si="146"/>
        <v>1.9067036186715702</v>
      </c>
    </row>
    <row r="9395" spans="1:13" x14ac:dyDescent="0.25">
      <c r="A9395" s="9"/>
      <c r="H9395" s="9"/>
      <c r="J9395">
        <v>18</v>
      </c>
      <c r="K9395">
        <f ca="1">SIMULATION!$D$3*SIMULATION!$D$17/$H9377/(SIMULATION!$D$17-$I9377)*(((EXP(-$I9377*$J9395))/(1-EXP(-SIMULATION!$D$4*$I9377)))-(EXP(-SIMULATION!$D$17*$J9395)/(1-EXP(-SIMULATION!$D$4*SIMULATION!$D$17))))</f>
        <v>1.6614411962415094</v>
      </c>
      <c r="L9395">
        <v>-0.3392656364223085</v>
      </c>
      <c r="M9395">
        <f t="shared" ca="1" si="146"/>
        <v>1.0977712914203921</v>
      </c>
    </row>
    <row r="9396" spans="1:13" x14ac:dyDescent="0.25">
      <c r="A9396" s="9"/>
      <c r="H9396" s="9"/>
      <c r="J9396">
        <v>19</v>
      </c>
      <c r="K9396">
        <f ca="1">SIMULATION!$D$3*SIMULATION!$D$17/$H9377/(SIMULATION!$D$17-$I9377)*(((EXP(-$I9377*$J9396))/(1-EXP(-SIMULATION!$D$4*$I9377)))-(EXP(-SIMULATION!$D$17*$J9396)/(1-EXP(-SIMULATION!$D$4*SIMULATION!$D$17))))</f>
        <v>1.5818886261039544</v>
      </c>
      <c r="L9396">
        <v>0.22120886271566689</v>
      </c>
      <c r="M9396">
        <f t="shared" ca="1" si="146"/>
        <v>1.931816410027259</v>
      </c>
    </row>
    <row r="9397" spans="1:13" x14ac:dyDescent="0.25">
      <c r="A9397" s="9"/>
      <c r="H9397" s="9"/>
      <c r="J9397">
        <v>20</v>
      </c>
      <c r="K9397">
        <f ca="1">SIMULATION!$D$3*SIMULATION!$D$17/$H9377/(SIMULATION!$D$17-$I9377)*(((EXP(-$I9377*$J9397))/(1-EXP(-SIMULATION!$D$4*$I9377)))-(EXP(-SIMULATION!$D$17*$J9397)/(1-EXP(-SIMULATION!$D$4*SIMULATION!$D$17))))</f>
        <v>1.5060552019222802</v>
      </c>
      <c r="L9397">
        <v>0.28761397788564169</v>
      </c>
      <c r="M9397">
        <f t="shared" ca="1" si="146"/>
        <v>1.9392177294625104</v>
      </c>
    </row>
    <row r="9398" spans="1:13" x14ac:dyDescent="0.25">
      <c r="A9398" s="9"/>
      <c r="H9398" s="9"/>
      <c r="J9398">
        <v>21</v>
      </c>
      <c r="K9398">
        <f ca="1">SIMULATION!$D$3*SIMULATION!$D$17/$H9377/(SIMULATION!$D$17-$I9377)*(((EXP(-$I9377*$J9398))/(1-EXP(-SIMULATION!$D$4*$I9377)))-(EXP(-SIMULATION!$D$17*$J9398)/(1-EXP(-SIMULATION!$D$4*SIMULATION!$D$17))))</f>
        <v>1.4337994807641092</v>
      </c>
      <c r="L9398">
        <v>-0.46940599561756302</v>
      </c>
      <c r="M9398">
        <f t="shared" ca="1" si="146"/>
        <v>0.76076540798008763</v>
      </c>
    </row>
    <row r="9399" spans="1:13" x14ac:dyDescent="0.25">
      <c r="A9399" s="9"/>
      <c r="H9399" s="9"/>
      <c r="J9399">
        <v>22</v>
      </c>
      <c r="K9399">
        <f ca="1">SIMULATION!$D$3*SIMULATION!$D$17/$H9377/(SIMULATION!$D$17-$I9377)*(((EXP(-$I9377*$J9399))/(1-EXP(-SIMULATION!$D$4*$I9377)))-(EXP(-SIMULATION!$D$17*$J9399)/(1-EXP(-SIMULATION!$D$4*SIMULATION!$D$17))))</f>
        <v>1.3649734257136523</v>
      </c>
      <c r="L9399">
        <v>-0.17580213646346646</v>
      </c>
      <c r="M9399">
        <f t="shared" ca="1" si="146"/>
        <v>1.1250081812573356</v>
      </c>
    </row>
    <row r="9400" spans="1:13" x14ac:dyDescent="0.25">
      <c r="A9400" s="9"/>
      <c r="H9400" s="9"/>
      <c r="J9400">
        <v>23</v>
      </c>
      <c r="K9400">
        <f ca="1">SIMULATION!$D$3*SIMULATION!$D$17/$H9377/(SIMULATION!$D$17-$I9377)*(((EXP(-$I9377*$J9400))/(1-EXP(-SIMULATION!$D$4*$I9377)))-(EXP(-SIMULATION!$D$17*$J9400)/(1-EXP(-SIMULATION!$D$4*SIMULATION!$D$17))))</f>
        <v>1.2994275325111146</v>
      </c>
      <c r="L9400">
        <v>-6.1694602642188026E-2</v>
      </c>
      <c r="M9400">
        <f t="shared" ca="1" si="146"/>
        <v>1.2192598672305226</v>
      </c>
    </row>
    <row r="9401" spans="1:13" x14ac:dyDescent="0.25">
      <c r="A9401" s="9"/>
      <c r="H9401" s="9"/>
      <c r="J9401">
        <v>24</v>
      </c>
      <c r="K9401">
        <f ca="1">SIMULATION!$D$3*SIMULATION!$D$17/$H9377/(SIMULATION!$D$17-$I9377)*(((EXP(-$I9377*$J9401))/(1-EXP(-SIMULATION!$D$4*$I9377)))-(EXP(-SIMULATION!$D$17*$J9401)/(1-EXP(-SIMULATION!$D$4*SIMULATION!$D$17))))</f>
        <v>1.2370139822787429</v>
      </c>
      <c r="L9401">
        <v>0.68172843454788812</v>
      </c>
      <c r="M9401">
        <f t="shared" ca="1" si="146"/>
        <v>2.0803215879314791</v>
      </c>
    </row>
    <row r="9402" spans="1:13" x14ac:dyDescent="0.25">
      <c r="A9402" s="9">
        <v>377</v>
      </c>
      <c r="B9402" s="2">
        <f ca="1">NORMINV(RAND(),SIMULATION!D7,SIMULATION!D8)</f>
        <v>68.039653616718596</v>
      </c>
      <c r="C9402" s="2">
        <v>2</v>
      </c>
      <c r="D9402" s="2">
        <f ca="1">SIMULATION!$D$11*(1+(SIMULATION!$D$12*LN(1+$C9402)))*(1+(SIMULATION!$D$13*(($B9402/63.5)-1)))</f>
        <v>10.575183845986713</v>
      </c>
      <c r="E9402" s="2">
        <v>7.2610120262090475E-2</v>
      </c>
      <c r="F9402" s="2">
        <f ca="1">D9402*(1+E9402)</f>
        <v>11.343049216837525</v>
      </c>
      <c r="G9402" s="2">
        <v>0.24524278407840072</v>
      </c>
      <c r="H9402" s="9">
        <f>SIMULATION!$D$15*EXP($G$9402)</f>
        <v>282.11105437648189</v>
      </c>
      <c r="I9402" s="2">
        <f ca="1">$F9402/$H9402</f>
        <v>4.0207744577424598E-2</v>
      </c>
      <c r="J9402">
        <v>0</v>
      </c>
      <c r="K9402">
        <f ca="1">SIMULATION!$D$3*SIMULATION!$D$17/$H9402/(SIMULATION!$D$17-$I9402)*(((EXP(-$I9402*$J9402))/(1-EXP(-SIMULATION!$D$4*$I9402)))-(EXP(-SIMULATION!$D$17*$J9402)/(1-EXP(-SIMULATION!$D$4*SIMULATION!$D$17))))</f>
        <v>1.3190688781063504</v>
      </c>
      <c r="L9402">
        <v>0.27662921109232841</v>
      </c>
      <c r="M9402">
        <f t="shared" ca="1" si="146"/>
        <v>1.6839618612333527</v>
      </c>
    </row>
    <row r="9403" spans="1:13" x14ac:dyDescent="0.25">
      <c r="A9403" s="9"/>
      <c r="H9403" s="9"/>
      <c r="J9403">
        <v>1</v>
      </c>
      <c r="K9403">
        <f ca="1">SIMULATION!$D$3*SIMULATION!$D$17/$H9402/(SIMULATION!$D$17-$I9402)*(((EXP(-$I9402*$J9403))/(1-EXP(-SIMULATION!$D$4*$I9402)))-(EXP(-SIMULATION!$D$17*$J9403)/(1-EXP(-SIMULATION!$D$4*SIMULATION!$D$17))))</f>
        <v>1.9524337077714351</v>
      </c>
      <c r="L9403">
        <v>-3.5399539339973259E-2</v>
      </c>
      <c r="M9403">
        <f t="shared" ca="1" si="146"/>
        <v>1.8833184539244903</v>
      </c>
    </row>
    <row r="9404" spans="1:13" x14ac:dyDescent="0.25">
      <c r="A9404" s="9"/>
      <c r="H9404" s="9"/>
      <c r="J9404">
        <v>2</v>
      </c>
      <c r="K9404">
        <f ca="1">SIMULATION!$D$3*SIMULATION!$D$17/$H9402/(SIMULATION!$D$17-$I9402)*(((EXP(-$I9402*$J9404))/(1-EXP(-SIMULATION!$D$4*$I9402)))-(EXP(-SIMULATION!$D$17*$J9404)/(1-EXP(-SIMULATION!$D$4*SIMULATION!$D$17))))</f>
        <v>2.3146766324391166</v>
      </c>
      <c r="L9404">
        <v>-0.10167476615435743</v>
      </c>
      <c r="M9404">
        <f t="shared" ca="1" si="146"/>
        <v>2.0793324271129139</v>
      </c>
    </row>
    <row r="9405" spans="1:13" x14ac:dyDescent="0.25">
      <c r="A9405" s="9"/>
      <c r="H9405" s="9"/>
      <c r="J9405">
        <v>3</v>
      </c>
      <c r="K9405">
        <f ca="1">SIMULATION!$D$3*SIMULATION!$D$17/$H9402/(SIMULATION!$D$17-$I9402)*(((EXP(-$I9402*$J9405))/(1-EXP(-SIMULATION!$D$4*$I9402)))-(EXP(-SIMULATION!$D$17*$J9405)/(1-EXP(-SIMULATION!$D$4*SIMULATION!$D$17))))</f>
        <v>2.5048976267781966</v>
      </c>
      <c r="L9405">
        <v>0.33953339074121264</v>
      </c>
      <c r="M9405">
        <f t="shared" ca="1" si="146"/>
        <v>3.3553940114578142</v>
      </c>
    </row>
    <row r="9406" spans="1:13" x14ac:dyDescent="0.25">
      <c r="A9406" s="9"/>
      <c r="H9406" s="9"/>
      <c r="J9406">
        <v>4</v>
      </c>
      <c r="K9406">
        <f ca="1">SIMULATION!$D$3*SIMULATION!$D$17/$H9402/(SIMULATION!$D$17-$I9402)*(((EXP(-$I9402*$J9406))/(1-EXP(-SIMULATION!$D$4*$I9402)))-(EXP(-SIMULATION!$D$17*$J9406)/(1-EXP(-SIMULATION!$D$4*SIMULATION!$D$17))))</f>
        <v>2.5865345918906568</v>
      </c>
      <c r="L9406">
        <v>-0.22799924332014554</v>
      </c>
      <c r="M9406">
        <f t="shared" ca="1" si="146"/>
        <v>1.9968066621182057</v>
      </c>
    </row>
    <row r="9407" spans="1:13" x14ac:dyDescent="0.25">
      <c r="A9407" s="9"/>
      <c r="H9407" s="9"/>
      <c r="J9407">
        <v>5</v>
      </c>
      <c r="K9407">
        <f ca="1">SIMULATION!$D$3*SIMULATION!$D$17/$H9402/(SIMULATION!$D$17-$I9402)*(((EXP(-$I9402*$J9407))/(1-EXP(-SIMULATION!$D$4*$I9402)))-(EXP(-SIMULATION!$D$17*$J9407)/(1-EXP(-SIMULATION!$D$4*SIMULATION!$D$17))))</f>
        <v>2.6001749771660627</v>
      </c>
      <c r="L9407">
        <v>-3.5352881715042812E-2</v>
      </c>
      <c r="M9407">
        <f t="shared" ca="1" si="146"/>
        <v>2.5082512987598968</v>
      </c>
    </row>
    <row r="9408" spans="1:13" x14ac:dyDescent="0.25">
      <c r="A9408" s="9"/>
      <c r="H9408" s="9"/>
      <c r="J9408">
        <v>6</v>
      </c>
      <c r="K9408">
        <f ca="1">SIMULATION!$D$3*SIMULATION!$D$17/$H9402/(SIMULATION!$D$17-$I9402)*(((EXP(-$I9402*$J9408))/(1-EXP(-SIMULATION!$D$4*$I9402)))-(EXP(-SIMULATION!$D$17*$J9408)/(1-EXP(-SIMULATION!$D$4*SIMULATION!$D$17))))</f>
        <v>2.5717656733260625</v>
      </c>
      <c r="L9408">
        <v>-0.10598770708990794</v>
      </c>
      <c r="M9408">
        <f t="shared" ca="1" si="146"/>
        <v>2.2991901264377002</v>
      </c>
    </row>
    <row r="9409" spans="1:13" x14ac:dyDescent="0.25">
      <c r="A9409" s="9"/>
      <c r="H9409" s="9"/>
      <c r="J9409">
        <v>7</v>
      </c>
      <c r="K9409">
        <f ca="1">SIMULATION!$D$3*SIMULATION!$D$17/$H9402/(SIMULATION!$D$17-$I9402)*(((EXP(-$I9402*$J9409))/(1-EXP(-SIMULATION!$D$4*$I9402)))-(EXP(-SIMULATION!$D$17*$J9409)/(1-EXP(-SIMULATION!$D$4*SIMULATION!$D$17))))</f>
        <v>2.5178740100839279</v>
      </c>
      <c r="L9409">
        <v>-0.2571519674821055</v>
      </c>
      <c r="M9409">
        <f t="shared" ca="1" si="146"/>
        <v>1.8703977545187871</v>
      </c>
    </row>
    <row r="9410" spans="1:13" x14ac:dyDescent="0.25">
      <c r="A9410" s="9"/>
      <c r="H9410" s="9"/>
      <c r="J9410">
        <v>8</v>
      </c>
      <c r="K9410">
        <f ca="1">SIMULATION!$D$3*SIMULATION!$D$17/$H9402/(SIMULATION!$D$17-$I9402)*(((EXP(-$I9402*$J9410))/(1-EXP(-SIMULATION!$D$4*$I9402)))-(EXP(-SIMULATION!$D$17*$J9410)/(1-EXP(-SIMULATION!$D$4*SIMULATION!$D$17))))</f>
        <v>2.449059034038553</v>
      </c>
      <c r="L9410">
        <v>0.23248302010374525</v>
      </c>
      <c r="M9410">
        <f t="shared" ca="1" si="146"/>
        <v>3.0184236746841968</v>
      </c>
    </row>
    <row r="9411" spans="1:13" x14ac:dyDescent="0.25">
      <c r="A9411" s="9"/>
      <c r="H9411" s="9"/>
      <c r="J9411">
        <v>9</v>
      </c>
      <c r="K9411">
        <f ca="1">SIMULATION!$D$3*SIMULATION!$D$17/$H9402/(SIMULATION!$D$17-$I9402)*(((EXP(-$I9402*$J9411))/(1-EXP(-SIMULATION!$D$4*$I9402)))-(EXP(-SIMULATION!$D$17*$J9411)/(1-EXP(-SIMULATION!$D$4*SIMULATION!$D$17))))</f>
        <v>2.3720318120954231</v>
      </c>
      <c r="L9411">
        <v>4.2179343246565477E-2</v>
      </c>
      <c r="M9411">
        <f t="shared" ref="M9411:M9474" ca="1" si="147">$K9411*(1+$L9411)</f>
        <v>2.4720825560895689</v>
      </c>
    </row>
    <row r="9412" spans="1:13" x14ac:dyDescent="0.25">
      <c r="A9412" s="9"/>
      <c r="H9412" s="9"/>
      <c r="J9412">
        <v>10</v>
      </c>
      <c r="K9412">
        <f ca="1">SIMULATION!$D$3*SIMULATION!$D$17/$H9402/(SIMULATION!$D$17-$I9402)*(((EXP(-$I9402*$J9412))/(1-EXP(-SIMULATION!$D$4*$I9402)))-(EXP(-SIMULATION!$D$17*$J9412)/(1-EXP(-SIMULATION!$D$4*SIMULATION!$D$17))))</f>
        <v>2.2910397167243479</v>
      </c>
      <c r="L9412">
        <v>4.1463480164754977E-2</v>
      </c>
      <c r="M9412">
        <f t="shared" ca="1" si="147"/>
        <v>2.3860341965754137</v>
      </c>
    </row>
    <row r="9413" spans="1:13" x14ac:dyDescent="0.25">
      <c r="A9413" s="9"/>
      <c r="H9413" s="9"/>
      <c r="J9413">
        <v>11</v>
      </c>
      <c r="K9413">
        <f ca="1">SIMULATION!$D$3*SIMULATION!$D$17/$H9402/(SIMULATION!$D$17-$I9402)*(((EXP(-$I9402*$J9413))/(1-EXP(-SIMULATION!$D$4*$I9402)))-(EXP(-SIMULATION!$D$17*$J9413)/(1-EXP(-SIMULATION!$D$4*SIMULATION!$D$17))))</f>
        <v>2.2087534234714323</v>
      </c>
      <c r="L9413">
        <v>-0.27266526117474638</v>
      </c>
      <c r="M9413">
        <f t="shared" ca="1" si="147"/>
        <v>1.606503094389979</v>
      </c>
    </row>
    <row r="9414" spans="1:13" x14ac:dyDescent="0.25">
      <c r="A9414" s="9"/>
      <c r="H9414" s="9"/>
      <c r="J9414">
        <v>12</v>
      </c>
      <c r="K9414">
        <f ca="1">SIMULATION!$D$3*SIMULATION!$D$17/$H9402/(SIMULATION!$D$17-$I9402)*(((EXP(-$I9402*$J9414))/(1-EXP(-SIMULATION!$D$4*$I9402)))-(EXP(-SIMULATION!$D$17*$J9414)/(1-EXP(-SIMULATION!$D$4*SIMULATION!$D$17))))</f>
        <v>2.1268352378040349</v>
      </c>
      <c r="L9414">
        <v>-0.18627605226526622</v>
      </c>
      <c r="M9414">
        <f t="shared" ca="1" si="147"/>
        <v>1.7306567658872407</v>
      </c>
    </row>
    <row r="9415" spans="1:13" x14ac:dyDescent="0.25">
      <c r="A9415" s="9"/>
      <c r="H9415" s="9"/>
      <c r="J9415">
        <v>13</v>
      </c>
      <c r="K9415">
        <f ca="1">SIMULATION!$D$3*SIMULATION!$D$17/$H9402/(SIMULATION!$D$17-$I9402)*(((EXP(-$I9402*$J9415))/(1-EXP(-SIMULATION!$D$4*$I9402)))-(EXP(-SIMULATION!$D$17*$J9415)/(1-EXP(-SIMULATION!$D$4*SIMULATION!$D$17))))</f>
        <v>2.0463032133152259</v>
      </c>
      <c r="L9415">
        <v>-0.1906318082335999</v>
      </c>
      <c r="M9415">
        <f t="shared" ca="1" si="147"/>
        <v>1.6562127315667183</v>
      </c>
    </row>
    <row r="9416" spans="1:13" x14ac:dyDescent="0.25">
      <c r="A9416" s="9"/>
      <c r="H9416" s="9"/>
      <c r="J9416">
        <v>14</v>
      </c>
      <c r="K9416">
        <f ca="1">SIMULATION!$D$3*SIMULATION!$D$17/$H9402/(SIMULATION!$D$17-$I9402)*(((EXP(-$I9402*$J9416))/(1-EXP(-SIMULATION!$D$4*$I9402)))-(EXP(-SIMULATION!$D$17*$J9416)/(1-EXP(-SIMULATION!$D$4*SIMULATION!$D$17))))</f>
        <v>1.967764411204546</v>
      </c>
      <c r="L9416">
        <v>0.11905885727899128</v>
      </c>
      <c r="M9416">
        <f t="shared" ca="1" si="147"/>
        <v>2.2020441933968264</v>
      </c>
    </row>
    <row r="9417" spans="1:13" x14ac:dyDescent="0.25">
      <c r="A9417" s="9"/>
      <c r="H9417" s="9"/>
      <c r="J9417">
        <v>15</v>
      </c>
      <c r="K9417">
        <f ca="1">SIMULATION!$D$3*SIMULATION!$D$17/$H9402/(SIMULATION!$D$17-$I9402)*(((EXP(-$I9402*$J9417))/(1-EXP(-SIMULATION!$D$4*$I9402)))-(EXP(-SIMULATION!$D$17*$J9417)/(1-EXP(-SIMULATION!$D$4*SIMULATION!$D$17))))</f>
        <v>1.8915643053190554</v>
      </c>
      <c r="L9417">
        <v>7.9709141467896413E-2</v>
      </c>
      <c r="M9417">
        <f t="shared" ca="1" si="147"/>
        <v>2.042339272127355</v>
      </c>
    </row>
    <row r="9418" spans="1:13" x14ac:dyDescent="0.25">
      <c r="A9418" s="9"/>
      <c r="H9418" s="9"/>
      <c r="J9418">
        <v>16</v>
      </c>
      <c r="K9418">
        <f ca="1">SIMULATION!$D$3*SIMULATION!$D$17/$H9402/(SIMULATION!$D$17-$I9402)*(((EXP(-$I9402*$J9418))/(1-EXP(-SIMULATION!$D$4*$I9402)))-(EXP(-SIMULATION!$D$17*$J9418)/(1-EXP(-SIMULATION!$D$4*SIMULATION!$D$17))))</f>
        <v>1.8178824541223857</v>
      </c>
      <c r="L9418">
        <v>0.24985306372389671</v>
      </c>
      <c r="M9418">
        <f t="shared" ca="1" si="147"/>
        <v>2.2720859547747798</v>
      </c>
    </row>
    <row r="9419" spans="1:13" x14ac:dyDescent="0.25">
      <c r="A9419" s="9"/>
      <c r="H9419" s="9"/>
      <c r="J9419">
        <v>17</v>
      </c>
      <c r="K9419">
        <f ca="1">SIMULATION!$D$3*SIMULATION!$D$17/$H9402/(SIMULATION!$D$17-$I9402)*(((EXP(-$I9402*$J9419))/(1-EXP(-SIMULATION!$D$4*$I9402)))-(EXP(-SIMULATION!$D$17*$J9419)/(1-EXP(-SIMULATION!$D$4*SIMULATION!$D$17))))</f>
        <v>1.7467937419816431</v>
      </c>
      <c r="L9419">
        <v>-0.62344130950683507</v>
      </c>
      <c r="M9419">
        <f t="shared" ca="1" si="147"/>
        <v>0.65777036404226297</v>
      </c>
    </row>
    <row r="9420" spans="1:13" x14ac:dyDescent="0.25">
      <c r="A9420" s="9"/>
      <c r="H9420" s="9"/>
      <c r="J9420">
        <v>18</v>
      </c>
      <c r="K9420">
        <f ca="1">SIMULATION!$D$3*SIMULATION!$D$17/$H9402/(SIMULATION!$D$17-$I9402)*(((EXP(-$I9402*$J9420))/(1-EXP(-SIMULATION!$D$4*$I9402)))-(EXP(-SIMULATION!$D$17*$J9420)/(1-EXP(-SIMULATION!$D$4*SIMULATION!$D$17))))</f>
        <v>1.6783075591027783</v>
      </c>
      <c r="L9420">
        <v>-0.23243788884223329</v>
      </c>
      <c r="M9420">
        <f t="shared" ca="1" si="147"/>
        <v>1.288205293236967</v>
      </c>
    </row>
    <row r="9421" spans="1:13" x14ac:dyDescent="0.25">
      <c r="A9421" s="9"/>
      <c r="H9421" s="9"/>
      <c r="J9421">
        <v>19</v>
      </c>
      <c r="K9421">
        <f ca="1">SIMULATION!$D$3*SIMULATION!$D$17/$H9402/(SIMULATION!$D$17-$I9402)*(((EXP(-$I9402*$J9421))/(1-EXP(-SIMULATION!$D$4*$I9402)))-(EXP(-SIMULATION!$D$17*$J9421)/(1-EXP(-SIMULATION!$D$4*SIMULATION!$D$17))))</f>
        <v>1.6123928465767428</v>
      </c>
      <c r="L9421">
        <v>0.19835785910901874</v>
      </c>
      <c r="M9421">
        <f t="shared" ca="1" si="147"/>
        <v>1.9322236396664019</v>
      </c>
    </row>
    <row r="9422" spans="1:13" x14ac:dyDescent="0.25">
      <c r="A9422" s="9"/>
      <c r="H9422" s="9"/>
      <c r="J9422">
        <v>20</v>
      </c>
      <c r="K9422">
        <f ca="1">SIMULATION!$D$3*SIMULATION!$D$17/$H9402/(SIMULATION!$D$17-$I9402)*(((EXP(-$I9402*$J9422))/(1-EXP(-SIMULATION!$D$4*$I9402)))-(EXP(-SIMULATION!$D$17*$J9422)/(1-EXP(-SIMULATION!$D$4*SIMULATION!$D$17))))</f>
        <v>1.548994085904974</v>
      </c>
      <c r="L9422">
        <v>-8.8061733859537195E-2</v>
      </c>
      <c r="M9422">
        <f t="shared" ca="1" si="147"/>
        <v>1.4125869809620131</v>
      </c>
    </row>
    <row r="9423" spans="1:13" x14ac:dyDescent="0.25">
      <c r="A9423" s="9"/>
      <c r="H9423" s="9"/>
      <c r="J9423">
        <v>21</v>
      </c>
      <c r="K9423">
        <f ca="1">SIMULATION!$D$3*SIMULATION!$D$17/$H9402/(SIMULATION!$D$17-$I9402)*(((EXP(-$I9402*$J9423))/(1-EXP(-SIMULATION!$D$4*$I9402)))-(EXP(-SIMULATION!$D$17*$J9423)/(1-EXP(-SIMULATION!$D$4*SIMULATION!$D$17))))</f>
        <v>1.488041487889977</v>
      </c>
      <c r="L9423">
        <v>4.6433158431718254E-2</v>
      </c>
      <c r="M9423">
        <f t="shared" ca="1" si="147"/>
        <v>1.5571359540501422</v>
      </c>
    </row>
    <row r="9424" spans="1:13" x14ac:dyDescent="0.25">
      <c r="A9424" s="9"/>
      <c r="H9424" s="9"/>
      <c r="J9424">
        <v>22</v>
      </c>
      <c r="K9424">
        <f ca="1">SIMULATION!$D$3*SIMULATION!$D$17/$H9402/(SIMULATION!$D$17-$I9402)*(((EXP(-$I9402*$J9424))/(1-EXP(-SIMULATION!$D$4*$I9402)))-(EXP(-SIMULATION!$D$17*$J9424)/(1-EXP(-SIMULATION!$D$4*SIMULATION!$D$17))))</f>
        <v>1.4294574666076891</v>
      </c>
      <c r="L9424">
        <v>-0.3427870361711115</v>
      </c>
      <c r="M9424">
        <f t="shared" ca="1" si="147"/>
        <v>0.93945797829657374</v>
      </c>
    </row>
    <row r="9425" spans="1:13" x14ac:dyDescent="0.25">
      <c r="A9425" s="9"/>
      <c r="H9425" s="9"/>
      <c r="J9425">
        <v>23</v>
      </c>
      <c r="K9425">
        <f ca="1">SIMULATION!$D$3*SIMULATION!$D$17/$H9402/(SIMULATION!$D$17-$I9402)*(((EXP(-$I9402*$J9425))/(1-EXP(-SIMULATION!$D$4*$I9402)))-(EXP(-SIMULATION!$D$17*$J9425)/(1-EXP(-SIMULATION!$D$4*SIMULATION!$D$17))))</f>
        <v>1.3731607349500856</v>
      </c>
      <c r="L9425">
        <v>5.197681601797955E-2</v>
      </c>
      <c r="M9425">
        <f t="shared" ca="1" si="147"/>
        <v>1.4445332578337</v>
      </c>
    </row>
    <row r="9426" spans="1:13" x14ac:dyDescent="0.25">
      <c r="A9426" s="9"/>
      <c r="H9426" s="9"/>
      <c r="J9426">
        <v>24</v>
      </c>
      <c r="K9426">
        <f ca="1">SIMULATION!$D$3*SIMULATION!$D$17/$H9402/(SIMULATION!$D$17-$I9402)*(((EXP(-$I9402*$J9426))/(1-EXP(-SIMULATION!$D$4*$I9402)))-(EXP(-SIMULATION!$D$17*$J9426)/(1-EXP(-SIMULATION!$D$4*SIMULATION!$D$17))))</f>
        <v>1.3190688781063507</v>
      </c>
      <c r="L9426">
        <v>6.6523356715175175E-2</v>
      </c>
      <c r="M9426">
        <f t="shared" ca="1" si="147"/>
        <v>1.4068177676165055</v>
      </c>
    </row>
    <row r="9427" spans="1:13" x14ac:dyDescent="0.25">
      <c r="A9427" s="9">
        <v>378</v>
      </c>
      <c r="B9427" s="2">
        <f ca="1">NORMINV(RAND(),SIMULATION!D7,SIMULATION!D8)</f>
        <v>65.046516742519884</v>
      </c>
      <c r="C9427" s="2">
        <v>2</v>
      </c>
      <c r="D9427" s="2">
        <f ca="1">SIMULATION!$D$11*(1+(SIMULATION!$D$12*LN(1+$C9427)))*(1+(SIMULATION!$D$13*(($B9427/63.5)-1)))</f>
        <v>10.352908302023945</v>
      </c>
      <c r="E9427" s="2">
        <v>-8.7296364403674526E-2</v>
      </c>
      <c r="F9427" s="2">
        <f ca="1">D9427*(1+E9427)</f>
        <v>9.4491370462526358</v>
      </c>
      <c r="G9427" s="2">
        <v>-0.14853407012049699</v>
      </c>
      <c r="H9427" s="9">
        <f>SIMULATION!$D$15*EXP($G$9427)</f>
        <v>190.28519043312355</v>
      </c>
      <c r="I9427" s="2">
        <f ca="1">$F9427/$H9427</f>
        <v>4.9657763826731281E-2</v>
      </c>
      <c r="J9427">
        <v>0</v>
      </c>
      <c r="K9427">
        <f ca="1">SIMULATION!$D$3*SIMULATION!$D$17/$H9427/(SIMULATION!$D$17-$I9427)*(((EXP(-$I9427*$J9427))/(1-EXP(-SIMULATION!$D$4*$I9427)))-(EXP(-SIMULATION!$D$17*$J9427)/(1-EXP(-SIMULATION!$D$4*SIMULATION!$D$17))))</f>
        <v>1.4188139175837702</v>
      </c>
      <c r="L9427">
        <v>-0.2349552068227734</v>
      </c>
      <c r="M9427">
        <f t="shared" ca="1" si="147"/>
        <v>1.085456200134846</v>
      </c>
    </row>
    <row r="9428" spans="1:13" x14ac:dyDescent="0.25">
      <c r="A9428" s="9"/>
      <c r="H9428" s="9"/>
      <c r="J9428">
        <v>1</v>
      </c>
      <c r="K9428">
        <f ca="1">SIMULATION!$D$3*SIMULATION!$D$17/$H9427/(SIMULATION!$D$17-$I9427)*(((EXP(-$I9427*$J9428))/(1-EXP(-SIMULATION!$D$4*$I9427)))-(EXP(-SIMULATION!$D$17*$J9428)/(1-EXP(-SIMULATION!$D$4*SIMULATION!$D$17))))</f>
        <v>2.3610505604804932</v>
      </c>
      <c r="L9428">
        <v>6.2699975640332278E-2</v>
      </c>
      <c r="M9428">
        <f t="shared" ca="1" si="147"/>
        <v>2.5090883731082134</v>
      </c>
    </row>
    <row r="9429" spans="1:13" x14ac:dyDescent="0.25">
      <c r="A9429" s="9"/>
      <c r="H9429" s="9"/>
      <c r="J9429">
        <v>2</v>
      </c>
      <c r="K9429">
        <f ca="1">SIMULATION!$D$3*SIMULATION!$D$17/$H9427/(SIMULATION!$D$17-$I9427)*(((EXP(-$I9427*$J9429))/(1-EXP(-SIMULATION!$D$4*$I9427)))-(EXP(-SIMULATION!$D$17*$J9429)/(1-EXP(-SIMULATION!$D$4*SIMULATION!$D$17))))</f>
        <v>2.8945243152948383</v>
      </c>
      <c r="L9429">
        <v>-0.18138001009551438</v>
      </c>
      <c r="M9429">
        <f t="shared" ca="1" si="147"/>
        <v>2.3695154657649486</v>
      </c>
    </row>
    <row r="9430" spans="1:13" x14ac:dyDescent="0.25">
      <c r="A9430" s="9"/>
      <c r="H9430" s="9"/>
      <c r="J9430">
        <v>3</v>
      </c>
      <c r="K9430">
        <f ca="1">SIMULATION!$D$3*SIMULATION!$D$17/$H9427/(SIMULATION!$D$17-$I9427)*(((EXP(-$I9427*$J9430))/(1-EXP(-SIMULATION!$D$4*$I9427)))-(EXP(-SIMULATION!$D$17*$J9430)/(1-EXP(-SIMULATION!$D$4*SIMULATION!$D$17))))</f>
        <v>3.1694602345599008</v>
      </c>
      <c r="L9430">
        <v>-5.9978246555487599E-2</v>
      </c>
      <c r="M9430">
        <f t="shared" ca="1" si="147"/>
        <v>2.9793615671636537</v>
      </c>
    </row>
    <row r="9431" spans="1:13" x14ac:dyDescent="0.25">
      <c r="A9431" s="9"/>
      <c r="H9431" s="9"/>
      <c r="J9431">
        <v>4</v>
      </c>
      <c r="K9431">
        <f ca="1">SIMULATION!$D$3*SIMULATION!$D$17/$H9427/(SIMULATION!$D$17-$I9427)*(((EXP(-$I9427*$J9431))/(1-EXP(-SIMULATION!$D$4*$I9427)))-(EXP(-SIMULATION!$D$17*$J9431)/(1-EXP(-SIMULATION!$D$4*SIMULATION!$D$17))))</f>
        <v>3.2819611100031412</v>
      </c>
      <c r="L9431">
        <v>-6.0802466111028949E-2</v>
      </c>
      <c r="M9431">
        <f t="shared" ca="1" si="147"/>
        <v>3.0824097808344604</v>
      </c>
    </row>
    <row r="9432" spans="1:13" x14ac:dyDescent="0.25">
      <c r="A9432" s="9"/>
      <c r="H9432" s="9"/>
      <c r="J9432">
        <v>5</v>
      </c>
      <c r="K9432">
        <f ca="1">SIMULATION!$D$3*SIMULATION!$D$17/$H9427/(SIMULATION!$D$17-$I9427)*(((EXP(-$I9427*$J9432))/(1-EXP(-SIMULATION!$D$4*$I9427)))-(EXP(-SIMULATION!$D$17*$J9432)/(1-EXP(-SIMULATION!$D$4*SIMULATION!$D$17))))</f>
        <v>3.2934548715080436</v>
      </c>
      <c r="L9432">
        <v>-0.25297094618995991</v>
      </c>
      <c r="M9432">
        <f t="shared" ca="1" si="147"/>
        <v>2.460306476428721</v>
      </c>
    </row>
    <row r="9433" spans="1:13" x14ac:dyDescent="0.25">
      <c r="A9433" s="9"/>
      <c r="H9433" s="9"/>
      <c r="J9433">
        <v>6</v>
      </c>
      <c r="K9433">
        <f ca="1">SIMULATION!$D$3*SIMULATION!$D$17/$H9427/(SIMULATION!$D$17-$I9427)*(((EXP(-$I9427*$J9433))/(1-EXP(-SIMULATION!$D$4*$I9427)))-(EXP(-SIMULATION!$D$17*$J9433)/(1-EXP(-SIMULATION!$D$4*SIMULATION!$D$17))))</f>
        <v>3.2431565650718861</v>
      </c>
      <c r="L9433">
        <v>-0.52841604323807045</v>
      </c>
      <c r="M9433">
        <f t="shared" ca="1" si="147"/>
        <v>1.5294206053550283</v>
      </c>
    </row>
    <row r="9434" spans="1:13" x14ac:dyDescent="0.25">
      <c r="A9434" s="9"/>
      <c r="H9434" s="9"/>
      <c r="J9434">
        <v>7</v>
      </c>
      <c r="K9434">
        <f ca="1">SIMULATION!$D$3*SIMULATION!$D$17/$H9427/(SIMULATION!$D$17-$I9427)*(((EXP(-$I9427*$J9434))/(1-EXP(-SIMULATION!$D$4*$I9427)))-(EXP(-SIMULATION!$D$17*$J9434)/(1-EXP(-SIMULATION!$D$4*SIMULATION!$D$17))))</f>
        <v>3.1560539221736215</v>
      </c>
      <c r="L9434">
        <v>0.1654106312880721</v>
      </c>
      <c r="M9434">
        <f t="shared" ca="1" si="147"/>
        <v>3.6780987938195562</v>
      </c>
    </row>
    <row r="9435" spans="1:13" x14ac:dyDescent="0.25">
      <c r="A9435" s="9"/>
      <c r="H9435" s="9"/>
      <c r="J9435">
        <v>8</v>
      </c>
      <c r="K9435">
        <f ca="1">SIMULATION!$D$3*SIMULATION!$D$17/$H9427/(SIMULATION!$D$17-$I9427)*(((EXP(-$I9427*$J9435))/(1-EXP(-SIMULATION!$D$4*$I9427)))-(EXP(-SIMULATION!$D$17*$J9435)/(1-EXP(-SIMULATION!$D$4*SIMULATION!$D$17))))</f>
        <v>3.0480243557064171</v>
      </c>
      <c r="L9435">
        <v>0.27317018847087388</v>
      </c>
      <c r="M9435">
        <f t="shared" ca="1" si="147"/>
        <v>3.8806537434185531</v>
      </c>
    </row>
    <row r="9436" spans="1:13" x14ac:dyDescent="0.25">
      <c r="A9436" s="9"/>
      <c r="H9436" s="9"/>
      <c r="J9436">
        <v>9</v>
      </c>
      <c r="K9436">
        <f ca="1">SIMULATION!$D$3*SIMULATION!$D$17/$H9427/(SIMULATION!$D$17-$I9427)*(((EXP(-$I9427*$J9436))/(1-EXP(-SIMULATION!$D$4*$I9427)))-(EXP(-SIMULATION!$D$17*$J9436)/(1-EXP(-SIMULATION!$D$4*SIMULATION!$D$17))))</f>
        <v>2.9291137214086067</v>
      </c>
      <c r="L9436">
        <v>-0.4239324439794992</v>
      </c>
      <c r="M9436">
        <f t="shared" ca="1" si="147"/>
        <v>1.6873673827979703</v>
      </c>
    </row>
    <row r="9437" spans="1:13" x14ac:dyDescent="0.25">
      <c r="A9437" s="9"/>
      <c r="H9437" s="9"/>
      <c r="J9437">
        <v>10</v>
      </c>
      <c r="K9437">
        <f ca="1">SIMULATION!$D$3*SIMULATION!$D$17/$H9427/(SIMULATION!$D$17-$I9427)*(((EXP(-$I9427*$J9437))/(1-EXP(-SIMULATION!$D$4*$I9427)))-(EXP(-SIMULATION!$D$17*$J9437)/(1-EXP(-SIMULATION!$D$4*SIMULATION!$D$17))))</f>
        <v>2.805637110171082</v>
      </c>
      <c r="L9437">
        <v>-0.29459659498425567</v>
      </c>
      <c r="M9437">
        <f t="shared" ca="1" si="147"/>
        <v>1.9791059707532141</v>
      </c>
    </row>
    <row r="9438" spans="1:13" x14ac:dyDescent="0.25">
      <c r="A9438" s="9"/>
      <c r="H9438" s="9"/>
      <c r="J9438">
        <v>11</v>
      </c>
      <c r="K9438">
        <f ca="1">SIMULATION!$D$3*SIMULATION!$D$17/$H9427/(SIMULATION!$D$17-$I9427)*(((EXP(-$I9427*$J9438))/(1-EXP(-SIMULATION!$D$4*$I9427)))-(EXP(-SIMULATION!$D$17*$J9438)/(1-EXP(-SIMULATION!$D$4*SIMULATION!$D$17))))</f>
        <v>2.681524784520648</v>
      </c>
      <c r="L9438">
        <v>-0.11198622722604186</v>
      </c>
      <c r="M9438">
        <f t="shared" ca="1" si="147"/>
        <v>2.3812309406890555</v>
      </c>
    </row>
    <row r="9439" spans="1:13" x14ac:dyDescent="0.25">
      <c r="A9439" s="9"/>
      <c r="H9439" s="9"/>
      <c r="J9439">
        <v>12</v>
      </c>
      <c r="K9439">
        <f ca="1">SIMULATION!$D$3*SIMULATION!$D$17/$H9427/(SIMULATION!$D$17-$I9427)*(((EXP(-$I9427*$J9439))/(1-EXP(-SIMULATION!$D$4*$I9427)))-(EXP(-SIMULATION!$D$17*$J9439)/(1-EXP(-SIMULATION!$D$4*SIMULATION!$D$17))))</f>
        <v>2.5591843998077612</v>
      </c>
      <c r="L9439">
        <v>-0.10131907492675825</v>
      </c>
      <c r="M9439">
        <f t="shared" ca="1" si="147"/>
        <v>2.299890203852248</v>
      </c>
    </row>
    <row r="9440" spans="1:13" x14ac:dyDescent="0.25">
      <c r="A9440" s="9"/>
      <c r="H9440" s="9"/>
      <c r="J9440">
        <v>13</v>
      </c>
      <c r="K9440">
        <f ca="1">SIMULATION!$D$3*SIMULATION!$D$17/$H9427/(SIMULATION!$D$17-$I9427)*(((EXP(-$I9427*$J9440))/(1-EXP(-SIMULATION!$D$4*$I9427)))-(EXP(-SIMULATION!$D$17*$J9440)/(1-EXP(-SIMULATION!$D$4*SIMULATION!$D$17))))</f>
        <v>2.4400532628221878</v>
      </c>
      <c r="L9440">
        <v>0.11416247442647176</v>
      </c>
      <c r="M9440">
        <f t="shared" ca="1" si="147"/>
        <v>2.7186157810383547</v>
      </c>
    </row>
    <row r="9441" spans="1:13" x14ac:dyDescent="0.25">
      <c r="A9441" s="9"/>
      <c r="H9441" s="9"/>
      <c r="J9441">
        <v>14</v>
      </c>
      <c r="K9441">
        <f ca="1">SIMULATION!$D$3*SIMULATION!$D$17/$H9427/(SIMULATION!$D$17-$I9427)*(((EXP(-$I9427*$J9441))/(1-EXP(-SIMULATION!$D$4*$I9427)))-(EXP(-SIMULATION!$D$17*$J9441)/(1-EXP(-SIMULATION!$D$4*SIMULATION!$D$17))))</f>
        <v>2.3249519721249188</v>
      </c>
      <c r="L9441">
        <v>-0.2921905013485771</v>
      </c>
      <c r="M9441">
        <f t="shared" ca="1" si="147"/>
        <v>1.6456230897783759</v>
      </c>
    </row>
    <row r="9442" spans="1:13" x14ac:dyDescent="0.25">
      <c r="A9442" s="9"/>
      <c r="H9442" s="9"/>
      <c r="J9442">
        <v>15</v>
      </c>
      <c r="K9442">
        <f ca="1">SIMULATION!$D$3*SIMULATION!$D$17/$H9427/(SIMULATION!$D$17-$I9427)*(((EXP(-$I9427*$J9442))/(1-EXP(-SIMULATION!$D$4*$I9427)))-(EXP(-SIMULATION!$D$17*$J9442)/(1-EXP(-SIMULATION!$D$4*SIMULATION!$D$17))))</f>
        <v>2.2143107915770472</v>
      </c>
      <c r="L9442">
        <v>-0.2398764846314447</v>
      </c>
      <c r="M9442">
        <f t="shared" ca="1" si="147"/>
        <v>1.6831497030120735</v>
      </c>
    </row>
    <row r="9443" spans="1:13" x14ac:dyDescent="0.25">
      <c r="A9443" s="9"/>
      <c r="H9443" s="9"/>
      <c r="J9443">
        <v>16</v>
      </c>
      <c r="K9443">
        <f ca="1">SIMULATION!$D$3*SIMULATION!$D$17/$H9427/(SIMULATION!$D$17-$I9427)*(((EXP(-$I9427*$J9443))/(1-EXP(-SIMULATION!$D$4*$I9427)))-(EXP(-SIMULATION!$D$17*$J9443)/(1-EXP(-SIMULATION!$D$4*SIMULATION!$D$17))))</f>
        <v>2.1083144802154727</v>
      </c>
      <c r="L9443">
        <v>-6.8660810615159941E-3</v>
      </c>
      <c r="M9443">
        <f t="shared" ca="1" si="147"/>
        <v>2.0938386220911456</v>
      </c>
    </row>
    <row r="9444" spans="1:13" x14ac:dyDescent="0.25">
      <c r="A9444" s="9"/>
      <c r="H9444" s="9"/>
      <c r="J9444">
        <v>17</v>
      </c>
      <c r="K9444">
        <f ca="1">SIMULATION!$D$3*SIMULATION!$D$17/$H9427/(SIMULATION!$D$17-$I9427)*(((EXP(-$I9427*$J9444))/(1-EXP(-SIMULATION!$D$4*$I9427)))-(EXP(-SIMULATION!$D$17*$J9444)/(1-EXP(-SIMULATION!$D$4*SIMULATION!$D$17))))</f>
        <v>2.0069948783982992</v>
      </c>
      <c r="L9444">
        <v>-2.659049674605252E-2</v>
      </c>
      <c r="M9444">
        <f t="shared" ca="1" si="147"/>
        <v>1.9536278876149051</v>
      </c>
    </row>
    <row r="9445" spans="1:13" x14ac:dyDescent="0.25">
      <c r="A9445" s="9"/>
      <c r="H9445" s="9"/>
      <c r="J9445">
        <v>18</v>
      </c>
      <c r="K9445">
        <f ca="1">SIMULATION!$D$3*SIMULATION!$D$17/$H9427/(SIMULATION!$D$17-$I9427)*(((EXP(-$I9427*$J9445))/(1-EXP(-SIMULATION!$D$4*$I9427)))-(EXP(-SIMULATION!$D$17*$J9445)/(1-EXP(-SIMULATION!$D$4*SIMULATION!$D$17))))</f>
        <v>1.9102900257684541</v>
      </c>
      <c r="L9445">
        <v>-7.8713200000508299E-2</v>
      </c>
      <c r="M9445">
        <f t="shared" ca="1" si="147"/>
        <v>1.7599249849111656</v>
      </c>
    </row>
    <row r="9446" spans="1:13" x14ac:dyDescent="0.25">
      <c r="A9446" s="9"/>
      <c r="H9446" s="9"/>
      <c r="J9446">
        <v>19</v>
      </c>
      <c r="K9446">
        <f ca="1">SIMULATION!$D$3*SIMULATION!$D$17/$H9427/(SIMULATION!$D$17-$I9427)*(((EXP(-$I9427*$J9446))/(1-EXP(-SIMULATION!$D$4*$I9427)))-(EXP(-SIMULATION!$D$17*$J9446)/(1-EXP(-SIMULATION!$D$4*SIMULATION!$D$17))))</f>
        <v>1.8180818423362672</v>
      </c>
      <c r="L9446">
        <v>0.20861648069440825</v>
      </c>
      <c r="M9446">
        <f t="shared" ca="1" si="147"/>
        <v>2.1973636778988652</v>
      </c>
    </row>
    <row r="9447" spans="1:13" x14ac:dyDescent="0.25">
      <c r="A9447" s="9"/>
      <c r="H9447" s="9"/>
      <c r="J9447">
        <v>20</v>
      </c>
      <c r="K9447">
        <f ca="1">SIMULATION!$D$3*SIMULATION!$D$17/$H9427/(SIMULATION!$D$17-$I9427)*(((EXP(-$I9427*$J9447))/(1-EXP(-SIMULATION!$D$4*$I9427)))-(EXP(-SIMULATION!$D$17*$J9447)/(1-EXP(-SIMULATION!$D$4*SIMULATION!$D$17))))</f>
        <v>1.7302200821295721</v>
      </c>
      <c r="L9447">
        <v>-0.44966914490630505</v>
      </c>
      <c r="M9447">
        <f t="shared" ca="1" si="147"/>
        <v>0.95219349729865055</v>
      </c>
    </row>
    <row r="9448" spans="1:13" x14ac:dyDescent="0.25">
      <c r="A9448" s="9"/>
      <c r="H9448" s="9"/>
      <c r="J9448">
        <v>21</v>
      </c>
      <c r="K9448">
        <f ca="1">SIMULATION!$D$3*SIMULATION!$D$17/$H9427/(SIMULATION!$D$17-$I9427)*(((EXP(-$I9427*$J9448))/(1-EXP(-SIMULATION!$D$4*$I9427)))-(EXP(-SIMULATION!$D$17*$J9448)/(1-EXP(-SIMULATION!$D$4*SIMULATION!$D$17))))</f>
        <v>1.6465374993363444</v>
      </c>
      <c r="L9448">
        <v>-0.36544961514264984</v>
      </c>
      <c r="M9448">
        <f t="shared" ca="1" si="147"/>
        <v>1.0448110038859362</v>
      </c>
    </row>
    <row r="9449" spans="1:13" x14ac:dyDescent="0.25">
      <c r="A9449" s="9"/>
      <c r="H9449" s="9"/>
      <c r="J9449">
        <v>22</v>
      </c>
      <c r="K9449">
        <f ca="1">SIMULATION!$D$3*SIMULATION!$D$17/$H9427/(SIMULATION!$D$17-$I9427)*(((EXP(-$I9427*$J9449))/(1-EXP(-SIMULATION!$D$4*$I9427)))-(EXP(-SIMULATION!$D$17*$J9449)/(1-EXP(-SIMULATION!$D$4*SIMULATION!$D$17))))</f>
        <v>1.5668593921101108</v>
      </c>
      <c r="L9449">
        <v>0.232921788328003</v>
      </c>
      <c r="M9449">
        <f t="shared" ca="1" si="147"/>
        <v>1.9318150837789256</v>
      </c>
    </row>
    <row r="9450" spans="1:13" x14ac:dyDescent="0.25">
      <c r="A9450" s="9"/>
      <c r="H9450" s="9"/>
      <c r="J9450">
        <v>23</v>
      </c>
      <c r="K9450">
        <f ca="1">SIMULATION!$D$3*SIMULATION!$D$17/$H9427/(SIMULATION!$D$17-$I9427)*(((EXP(-$I9427*$J9450))/(1-EXP(-SIMULATION!$D$4*$I9427)))-(EXP(-SIMULATION!$D$17*$J9450)/(1-EXP(-SIMULATION!$D$4*SIMULATION!$D$17))))</f>
        <v>1.49100955192434</v>
      </c>
      <c r="L9450">
        <v>0.30704030630457718</v>
      </c>
      <c r="M9450">
        <f t="shared" ca="1" si="147"/>
        <v>1.94880958145024</v>
      </c>
    </row>
    <row r="9451" spans="1:13" x14ac:dyDescent="0.25">
      <c r="A9451" s="9"/>
      <c r="H9451" s="9"/>
      <c r="J9451">
        <v>24</v>
      </c>
      <c r="K9451">
        <f ca="1">SIMULATION!$D$3*SIMULATION!$D$17/$H9427/(SIMULATION!$D$17-$I9427)*(((EXP(-$I9427*$J9451))/(1-EXP(-SIMULATION!$D$4*$I9427)))-(EXP(-SIMULATION!$D$17*$J9451)/(1-EXP(-SIMULATION!$D$4*SIMULATION!$D$17))))</f>
        <v>1.4188139175837708</v>
      </c>
      <c r="L9451">
        <v>-0.52331864607607559</v>
      </c>
      <c r="M9451">
        <f t="shared" ca="1" si="147"/>
        <v>0.67632213919993922</v>
      </c>
    </row>
    <row r="9452" spans="1:13" x14ac:dyDescent="0.25">
      <c r="A9452" s="9">
        <v>379</v>
      </c>
      <c r="B9452" s="2">
        <f ca="1">NORMINV(RAND(),SIMULATION!D7,SIMULATION!D8)</f>
        <v>54.211778647598173</v>
      </c>
      <c r="C9452" s="2">
        <v>2</v>
      </c>
      <c r="D9452" s="2">
        <f ca="1">SIMULATION!$D$11*(1+(SIMULATION!$D$12*LN(1+$C9452)))*(1+(SIMULATION!$D$13*(($B9452/63.5)-1)))</f>
        <v>9.5483018289612858</v>
      </c>
      <c r="E9452" s="2">
        <v>-0.24567092985669886</v>
      </c>
      <c r="F9452" s="2">
        <f ca="1">D9452*(1+E9452)</f>
        <v>7.2025616400879491</v>
      </c>
      <c r="G9452" s="2">
        <v>0.78697697281339507</v>
      </c>
      <c r="H9452" s="9">
        <f>SIMULATION!$D$15*EXP($G$9452)</f>
        <v>484.94476215922714</v>
      </c>
      <c r="I9452" s="2">
        <f ca="1">$F9452/$H9452</f>
        <v>1.485233412568142E-2</v>
      </c>
      <c r="J9452">
        <v>0</v>
      </c>
      <c r="K9452">
        <f ca="1">SIMULATION!$D$3*SIMULATION!$D$17/$H9452/(SIMULATION!$D$17-$I9452)*(((EXP(-$I9452*$J9452))/(1-EXP(-SIMULATION!$D$4*$I9452)))-(EXP(-SIMULATION!$D$17*$J9452)/(1-EXP(-SIMULATION!$D$4*SIMULATION!$D$17))))</f>
        <v>2.7396959740198161</v>
      </c>
      <c r="L9452">
        <v>0.10662484321404903</v>
      </c>
      <c r="M9452">
        <f t="shared" ca="1" si="147"/>
        <v>3.0318156277038404</v>
      </c>
    </row>
    <row r="9453" spans="1:13" x14ac:dyDescent="0.25">
      <c r="A9453" s="9"/>
      <c r="H9453" s="9"/>
      <c r="J9453">
        <v>1</v>
      </c>
      <c r="K9453">
        <f ca="1">SIMULATION!$D$3*SIMULATION!$D$17/$H9452/(SIMULATION!$D$17-$I9452)*(((EXP(-$I9452*$J9453))/(1-EXP(-SIMULATION!$D$4*$I9452)))-(EXP(-SIMULATION!$D$17*$J9453)/(1-EXP(-SIMULATION!$D$4*SIMULATION!$D$17))))</f>
        <v>3.1034420045285969</v>
      </c>
      <c r="L9453">
        <v>0.36101371320337977</v>
      </c>
      <c r="M9453">
        <f t="shared" ca="1" si="147"/>
        <v>4.2238271262948057</v>
      </c>
    </row>
    <row r="9454" spans="1:13" x14ac:dyDescent="0.25">
      <c r="A9454" s="9"/>
      <c r="H9454" s="9"/>
      <c r="J9454">
        <v>2</v>
      </c>
      <c r="K9454">
        <f ca="1">SIMULATION!$D$3*SIMULATION!$D$17/$H9452/(SIMULATION!$D$17-$I9452)*(((EXP(-$I9452*$J9454))/(1-EXP(-SIMULATION!$D$4*$I9452)))-(EXP(-SIMULATION!$D$17*$J9454)/(1-EXP(-SIMULATION!$D$4*SIMULATION!$D$17))))</f>
        <v>3.3166695585321713</v>
      </c>
      <c r="L9454">
        <v>-2.0726922054184489E-2</v>
      </c>
      <c r="M9454">
        <f t="shared" ca="1" si="147"/>
        <v>3.2479252071129885</v>
      </c>
    </row>
    <row r="9455" spans="1:13" x14ac:dyDescent="0.25">
      <c r="A9455" s="9"/>
      <c r="H9455" s="9"/>
      <c r="J9455">
        <v>3</v>
      </c>
      <c r="K9455">
        <f ca="1">SIMULATION!$D$3*SIMULATION!$D$17/$H9452/(SIMULATION!$D$17-$I9452)*(((EXP(-$I9452*$J9455))/(1-EXP(-SIMULATION!$D$4*$I9452)))-(EXP(-SIMULATION!$D$17*$J9455)/(1-EXP(-SIMULATION!$D$4*SIMULATION!$D$17))))</f>
        <v>3.4337341499675937</v>
      </c>
      <c r="L9455">
        <v>0.16723526320707913</v>
      </c>
      <c r="M9455">
        <f t="shared" ca="1" si="147"/>
        <v>4.00797558432056</v>
      </c>
    </row>
    <row r="9456" spans="1:13" x14ac:dyDescent="0.25">
      <c r="A9456" s="9"/>
      <c r="H9456" s="9"/>
      <c r="J9456">
        <v>4</v>
      </c>
      <c r="K9456">
        <f ca="1">SIMULATION!$D$3*SIMULATION!$D$17/$H9452/(SIMULATION!$D$17-$I9452)*(((EXP(-$I9452*$J9456))/(1-EXP(-SIMULATION!$D$4*$I9452)))-(EXP(-SIMULATION!$D$17*$J9456)/(1-EXP(-SIMULATION!$D$4*SIMULATION!$D$17))))</f>
        <v>3.489463793140112</v>
      </c>
      <c r="L9456">
        <v>-0.15933702210026696</v>
      </c>
      <c r="M9456">
        <f t="shared" ca="1" si="147"/>
        <v>2.9334630236144643</v>
      </c>
    </row>
    <row r="9457" spans="1:13" x14ac:dyDescent="0.25">
      <c r="A9457" s="9"/>
      <c r="H9457" s="9"/>
      <c r="J9457">
        <v>5</v>
      </c>
      <c r="K9457">
        <f ca="1">SIMULATION!$D$3*SIMULATION!$D$17/$H9452/(SIMULATION!$D$17-$I9452)*(((EXP(-$I9452*$J9457))/(1-EXP(-SIMULATION!$D$4*$I9452)))-(EXP(-SIMULATION!$D$17*$J9457)/(1-EXP(-SIMULATION!$D$4*SIMULATION!$D$17))))</f>
        <v>3.5061728702074495</v>
      </c>
      <c r="L9457">
        <v>-0.39511642764488342</v>
      </c>
      <c r="M9457">
        <f t="shared" ca="1" si="147"/>
        <v>2.1208263710256747</v>
      </c>
    </row>
    <row r="9458" spans="1:13" x14ac:dyDescent="0.25">
      <c r="A9458" s="9"/>
      <c r="H9458" s="9"/>
      <c r="J9458">
        <v>6</v>
      </c>
      <c r="K9458">
        <f ca="1">SIMULATION!$D$3*SIMULATION!$D$17/$H9452/(SIMULATION!$D$17-$I9452)*(((EXP(-$I9452*$J9458))/(1-EXP(-SIMULATION!$D$4*$I9452)))-(EXP(-SIMULATION!$D$17*$J9458)/(1-EXP(-SIMULATION!$D$4*SIMULATION!$D$17))))</f>
        <v>3.4981567867939996</v>
      </c>
      <c r="L9458">
        <v>-0.58932281417806975</v>
      </c>
      <c r="M9458">
        <f t="shared" ca="1" si="147"/>
        <v>1.4366131847644459</v>
      </c>
    </row>
    <row r="9459" spans="1:13" x14ac:dyDescent="0.25">
      <c r="A9459" s="9"/>
      <c r="H9459" s="9"/>
      <c r="J9459">
        <v>7</v>
      </c>
      <c r="K9459">
        <f ca="1">SIMULATION!$D$3*SIMULATION!$D$17/$H9452/(SIMULATION!$D$17-$I9452)*(((EXP(-$I9452*$J9459))/(1-EXP(-SIMULATION!$D$4*$I9452)))-(EXP(-SIMULATION!$D$17*$J9459)/(1-EXP(-SIMULATION!$D$4*SIMULATION!$D$17))))</f>
        <v>3.4745722554960312</v>
      </c>
      <c r="L9459">
        <v>-0.27076470377942613</v>
      </c>
      <c r="M9459">
        <f t="shared" ca="1" si="147"/>
        <v>2.5337807279764362</v>
      </c>
    </row>
    <row r="9460" spans="1:13" x14ac:dyDescent="0.25">
      <c r="A9460" s="9"/>
      <c r="H9460" s="9"/>
      <c r="J9460">
        <v>8</v>
      </c>
      <c r="K9460">
        <f ca="1">SIMULATION!$D$3*SIMULATION!$D$17/$H9452/(SIMULATION!$D$17-$I9452)*(((EXP(-$I9452*$J9460))/(1-EXP(-SIMULATION!$D$4*$I9452)))-(EXP(-SIMULATION!$D$17*$J9460)/(1-EXP(-SIMULATION!$D$4*SIMULATION!$D$17))))</f>
        <v>3.4412830505625345</v>
      </c>
      <c r="L9460">
        <v>-0.68400286496442486</v>
      </c>
      <c r="M9460">
        <f t="shared" ca="1" si="147"/>
        <v>1.0874355848242452</v>
      </c>
    </row>
    <row r="9461" spans="1:13" x14ac:dyDescent="0.25">
      <c r="A9461" s="9"/>
      <c r="H9461" s="9"/>
      <c r="J9461">
        <v>9</v>
      </c>
      <c r="K9461">
        <f ca="1">SIMULATION!$D$3*SIMULATION!$D$17/$H9452/(SIMULATION!$D$17-$I9452)*(((EXP(-$I9452*$J9461))/(1-EXP(-SIMULATION!$D$4*$I9452)))-(EXP(-SIMULATION!$D$17*$J9461)/(1-EXP(-SIMULATION!$D$4*SIMULATION!$D$17))))</f>
        <v>3.4020428114046064</v>
      </c>
      <c r="L9461">
        <v>-0.42330019447339112</v>
      </c>
      <c r="M9461">
        <f t="shared" ca="1" si="147"/>
        <v>1.9619574277302341</v>
      </c>
    </row>
    <row r="9462" spans="1:13" x14ac:dyDescent="0.25">
      <c r="A9462" s="9"/>
      <c r="H9462" s="9"/>
      <c r="J9462">
        <v>10</v>
      </c>
      <c r="K9462">
        <f ca="1">SIMULATION!$D$3*SIMULATION!$D$17/$H9452/(SIMULATION!$D$17-$I9452)*(((EXP(-$I9452*$J9462))/(1-EXP(-SIMULATION!$D$4*$I9452)))-(EXP(-SIMULATION!$D$17*$J9462)/(1-EXP(-SIMULATION!$D$4*SIMULATION!$D$17))))</f>
        <v>3.3592530109135588</v>
      </c>
      <c r="L9462">
        <v>0.25514533890157959</v>
      </c>
      <c r="M9462">
        <f t="shared" ca="1" si="147"/>
        <v>4.2163507588392504</v>
      </c>
    </row>
    <row r="9463" spans="1:13" x14ac:dyDescent="0.25">
      <c r="A9463" s="9"/>
      <c r="H9463" s="9"/>
      <c r="J9463">
        <v>11</v>
      </c>
      <c r="K9463">
        <f ca="1">SIMULATION!$D$3*SIMULATION!$D$17/$H9452/(SIMULATION!$D$17-$I9452)*(((EXP(-$I9452*$J9463))/(1-EXP(-SIMULATION!$D$4*$I9452)))-(EXP(-SIMULATION!$D$17*$J9463)/(1-EXP(-SIMULATION!$D$4*SIMULATION!$D$17))))</f>
        <v>3.3144486790881937</v>
      </c>
      <c r="L9463">
        <v>0.14110582780283784</v>
      </c>
      <c r="M9463">
        <f t="shared" ca="1" si="147"/>
        <v>3.7821367036609557</v>
      </c>
    </row>
    <row r="9464" spans="1:13" x14ac:dyDescent="0.25">
      <c r="A9464" s="9"/>
      <c r="H9464" s="9"/>
      <c r="J9464">
        <v>12</v>
      </c>
      <c r="K9464">
        <f ca="1">SIMULATION!$D$3*SIMULATION!$D$17/$H9452/(SIMULATION!$D$17-$I9452)*(((EXP(-$I9452*$J9464))/(1-EXP(-SIMULATION!$D$4*$I9452)))-(EXP(-SIMULATION!$D$17*$J9464)/(1-EXP(-SIMULATION!$D$4*SIMULATION!$D$17))))</f>
        <v>3.2686096656680204</v>
      </c>
      <c r="L9464">
        <v>0.23283429338737552</v>
      </c>
      <c r="M9464">
        <f t="shared" ca="1" si="147"/>
        <v>4.0296540875329798</v>
      </c>
    </row>
    <row r="9465" spans="1:13" x14ac:dyDescent="0.25">
      <c r="A9465" s="9"/>
      <c r="H9465" s="9"/>
      <c r="J9465">
        <v>13</v>
      </c>
      <c r="K9465">
        <f ca="1">SIMULATION!$D$3*SIMULATION!$D$17/$H9452/(SIMULATION!$D$17-$I9452)*(((EXP(-$I9452*$J9465))/(1-EXP(-SIMULATION!$D$4*$I9452)))-(EXP(-SIMULATION!$D$17*$J9465)/(1-EXP(-SIMULATION!$D$4*SIMULATION!$D$17))))</f>
        <v>3.2223601039389091</v>
      </c>
      <c r="L9465">
        <v>0.18634140262045645</v>
      </c>
      <c r="M9465">
        <f t="shared" ca="1" si="147"/>
        <v>3.8228192054550854</v>
      </c>
    </row>
    <row r="9466" spans="1:13" x14ac:dyDescent="0.25">
      <c r="A9466" s="9"/>
      <c r="H9466" s="9"/>
      <c r="J9466">
        <v>14</v>
      </c>
      <c r="K9466">
        <f ca="1">SIMULATION!$D$3*SIMULATION!$D$17/$H9452/(SIMULATION!$D$17-$I9452)*(((EXP(-$I9452*$J9466))/(1-EXP(-SIMULATION!$D$4*$I9452)))-(EXP(-SIMULATION!$D$17*$J9466)/(1-EXP(-SIMULATION!$D$4*SIMULATION!$D$17))))</f>
        <v>3.1760962311484811</v>
      </c>
      <c r="L9466">
        <v>0.22531869714580285</v>
      </c>
      <c r="M9466">
        <f t="shared" ca="1" si="147"/>
        <v>3.8917300959605514</v>
      </c>
    </row>
    <row r="9467" spans="1:13" x14ac:dyDescent="0.25">
      <c r="A9467" s="9"/>
      <c r="H9467" s="9"/>
      <c r="J9467">
        <v>15</v>
      </c>
      <c r="K9467">
        <f ca="1">SIMULATION!$D$3*SIMULATION!$D$17/$H9452/(SIMULATION!$D$17-$I9452)*(((EXP(-$I9452*$J9467))/(1-EXP(-SIMULATION!$D$4*$I9452)))-(EXP(-SIMULATION!$D$17*$J9467)/(1-EXP(-SIMULATION!$D$4*SIMULATION!$D$17))))</f>
        <v>3.1300682981101025</v>
      </c>
      <c r="L9467">
        <v>0.40276250994574436</v>
      </c>
      <c r="M9467">
        <f t="shared" ca="1" si="147"/>
        <v>4.3907424621585314</v>
      </c>
    </row>
    <row r="9468" spans="1:13" x14ac:dyDescent="0.25">
      <c r="A9468" s="9"/>
      <c r="H9468" s="9"/>
      <c r="J9468">
        <v>16</v>
      </c>
      <c r="K9468">
        <f ca="1">SIMULATION!$D$3*SIMULATION!$D$17/$H9452/(SIMULATION!$D$17-$I9452)*(((EXP(-$I9452*$J9468))/(1-EXP(-SIMULATION!$D$4*$I9452)))-(EXP(-SIMULATION!$D$17*$J9468)/(1-EXP(-SIMULATION!$D$4*SIMULATION!$D$17))))</f>
        <v>3.08443305805649</v>
      </c>
      <c r="L9468">
        <v>0.39168123069997607</v>
      </c>
      <c r="M9468">
        <f t="shared" ca="1" si="147"/>
        <v>4.2925475942477469</v>
      </c>
    </row>
    <row r="9469" spans="1:13" x14ac:dyDescent="0.25">
      <c r="A9469" s="9"/>
      <c r="H9469" s="9"/>
      <c r="J9469">
        <v>17</v>
      </c>
      <c r="K9469">
        <f ca="1">SIMULATION!$D$3*SIMULATION!$D$17/$H9452/(SIMULATION!$D$17-$I9452)*(((EXP(-$I9452*$J9469))/(1-EXP(-SIMULATION!$D$4*$I9452)))-(EXP(-SIMULATION!$D$17*$J9469)/(1-EXP(-SIMULATION!$D$4*SIMULATION!$D$17))))</f>
        <v>3.0392874019741871</v>
      </c>
      <c r="L9469">
        <v>-0.25187644507915652</v>
      </c>
      <c r="M9469">
        <f t="shared" ca="1" si="147"/>
        <v>2.2737624955910634</v>
      </c>
    </row>
    <row r="9470" spans="1:13" x14ac:dyDescent="0.25">
      <c r="A9470" s="9"/>
      <c r="H9470" s="9"/>
      <c r="J9470">
        <v>18</v>
      </c>
      <c r="K9470">
        <f ca="1">SIMULATION!$D$3*SIMULATION!$D$17/$H9452/(SIMULATION!$D$17-$I9452)*(((EXP(-$I9452*$J9470))/(1-EXP(-SIMULATION!$D$4*$I9452)))-(EXP(-SIMULATION!$D$17*$J9470)/(1-EXP(-SIMULATION!$D$4*SIMULATION!$D$17))))</f>
        <v>2.9946899121570492</v>
      </c>
      <c r="L9470">
        <v>-9.0483829432460944E-2</v>
      </c>
      <c r="M9470">
        <f t="shared" ca="1" si="147"/>
        <v>2.7237189009423193</v>
      </c>
    </row>
    <row r="9471" spans="1:13" x14ac:dyDescent="0.25">
      <c r="A9471" s="9"/>
      <c r="H9471" s="9"/>
      <c r="J9471">
        <v>19</v>
      </c>
      <c r="K9471">
        <f ca="1">SIMULATION!$D$3*SIMULATION!$D$17/$H9452/(SIMULATION!$D$17-$I9452)*(((EXP(-$I9452*$J9471))/(1-EXP(-SIMULATION!$D$4*$I9452)))-(EXP(-SIMULATION!$D$17*$J9471)/(1-EXP(-SIMULATION!$D$4*SIMULATION!$D$17))))</f>
        <v>2.9506746734727338</v>
      </c>
      <c r="L9471">
        <v>0.27577541118082755</v>
      </c>
      <c r="M9471">
        <f t="shared" ca="1" si="147"/>
        <v>3.7643981948105307</v>
      </c>
    </row>
    <row r="9472" spans="1:13" x14ac:dyDescent="0.25">
      <c r="A9472" s="9"/>
      <c r="H9472" s="9"/>
      <c r="J9472">
        <v>20</v>
      </c>
      <c r="K9472">
        <f ca="1">SIMULATION!$D$3*SIMULATION!$D$17/$H9452/(SIMULATION!$D$17-$I9452)*(((EXP(-$I9452*$J9472))/(1-EXP(-SIMULATION!$D$4*$I9452)))-(EXP(-SIMULATION!$D$17*$J9472)/(1-EXP(-SIMULATION!$D$4*SIMULATION!$D$17))))</f>
        <v>2.9072601231951634</v>
      </c>
      <c r="L9472">
        <v>-7.6578430063324893E-3</v>
      </c>
      <c r="M9472">
        <f t="shared" ca="1" si="147"/>
        <v>2.8849967815931636</v>
      </c>
    </row>
    <row r="9473" spans="1:13" x14ac:dyDescent="0.25">
      <c r="A9473" s="9"/>
      <c r="H9473" s="9"/>
      <c r="J9473">
        <v>21</v>
      </c>
      <c r="K9473">
        <f ca="1">SIMULATION!$D$3*SIMULATION!$D$17/$H9452/(SIMULATION!$D$17-$I9452)*(((EXP(-$I9452*$J9473))/(1-EXP(-SIMULATION!$D$4*$I9452)))-(EXP(-SIMULATION!$D$17*$J9473)/(1-EXP(-SIMULATION!$D$4*SIMULATION!$D$17))))</f>
        <v>2.8644547214408393</v>
      </c>
      <c r="L9473">
        <v>0.24206452010397395</v>
      </c>
      <c r="M9473">
        <f t="shared" ca="1" si="147"/>
        <v>3.5578375789459784</v>
      </c>
    </row>
    <row r="9474" spans="1:13" x14ac:dyDescent="0.25">
      <c r="A9474" s="9"/>
      <c r="H9474" s="9"/>
      <c r="J9474">
        <v>22</v>
      </c>
      <c r="K9474">
        <f ca="1">SIMULATION!$D$3*SIMULATION!$D$17/$H9452/(SIMULATION!$D$17-$I9452)*(((EXP(-$I9452*$J9474))/(1-EXP(-SIMULATION!$D$4*$I9452)))-(EXP(-SIMULATION!$D$17*$J9474)/(1-EXP(-SIMULATION!$D$4*SIMULATION!$D$17))))</f>
        <v>2.8222605841820032</v>
      </c>
      <c r="L9474">
        <v>0.18054759797415024</v>
      </c>
      <c r="M9474">
        <f t="shared" ca="1" si="147"/>
        <v>3.331812953513186</v>
      </c>
    </row>
    <row r="9475" spans="1:13" x14ac:dyDescent="0.25">
      <c r="A9475" s="9"/>
      <c r="H9475" s="9"/>
      <c r="J9475">
        <v>23</v>
      </c>
      <c r="K9475">
        <f ca="1">SIMULATION!$D$3*SIMULATION!$D$17/$H9452/(SIMULATION!$D$17-$I9452)*(((EXP(-$I9452*$J9475))/(1-EXP(-SIMULATION!$D$4*$I9452)))-(EXP(-SIMULATION!$D$17*$J9475)/(1-EXP(-SIMULATION!$D$4*SIMULATION!$D$17))))</f>
        <v>2.780675810640497</v>
      </c>
      <c r="L9475">
        <v>-0.24385272058822843</v>
      </c>
      <c r="M9475">
        <f t="shared" ref="M9475:M9538" ca="1" si="148">$K9475*(1+$L9475)</f>
        <v>2.1026004491419346</v>
      </c>
    </row>
    <row r="9476" spans="1:13" x14ac:dyDescent="0.25">
      <c r="A9476" s="9"/>
      <c r="H9476" s="9"/>
      <c r="J9476">
        <v>24</v>
      </c>
      <c r="K9476">
        <f ca="1">SIMULATION!$D$3*SIMULATION!$D$17/$H9452/(SIMULATION!$D$17-$I9452)*(((EXP(-$I9452*$J9476))/(1-EXP(-SIMULATION!$D$4*$I9452)))-(EXP(-SIMULATION!$D$17*$J9476)/(1-EXP(-SIMULATION!$D$4*SIMULATION!$D$17))))</f>
        <v>2.7396959740198161</v>
      </c>
      <c r="L9476">
        <v>-0.13904138376426045</v>
      </c>
      <c r="M9476">
        <f t="shared" ca="1" si="148"/>
        <v>2.3587648546987277</v>
      </c>
    </row>
    <row r="9477" spans="1:13" x14ac:dyDescent="0.25">
      <c r="A9477" s="9">
        <v>380</v>
      </c>
      <c r="B9477" s="2">
        <f ca="1">NORMINV(RAND(),SIMULATION!D7,SIMULATION!D8)</f>
        <v>53.558363388524526</v>
      </c>
      <c r="C9477" s="2">
        <v>2</v>
      </c>
      <c r="D9477" s="2">
        <f ca="1">SIMULATION!$D$11*(1+(SIMULATION!$D$12*LN(1+$C9477)))*(1+(SIMULATION!$D$13*(($B9477/63.5)-1)))</f>
        <v>9.4997780767078748</v>
      </c>
      <c r="E9477" s="2">
        <v>-0.51060550832188356</v>
      </c>
      <c r="F9477" s="2">
        <f ca="1">D9477*(1+E9477)</f>
        <v>4.6491390629053653</v>
      </c>
      <c r="G9477" s="2">
        <v>2.9342439110714557E-2</v>
      </c>
      <c r="H9477" s="9">
        <f>SIMULATION!$D$15*EXP($G$9477)</f>
        <v>227.32948895866699</v>
      </c>
      <c r="I9477" s="2">
        <f ca="1">$F9477/$H9477</f>
        <v>2.0451104184511106E-2</v>
      </c>
      <c r="J9477">
        <v>0</v>
      </c>
      <c r="K9477">
        <f ca="1">SIMULATION!$D$3*SIMULATION!$D$17/$H9477/(SIMULATION!$D$17-$I9477)*(((EXP(-$I9477*$J9477))/(1-EXP(-SIMULATION!$D$4*$I9477)))-(EXP(-SIMULATION!$D$17*$J9477)/(1-EXP(-SIMULATION!$D$4*SIMULATION!$D$17))))</f>
        <v>4.0019582266385711</v>
      </c>
      <c r="L9477">
        <v>-0.50611078038375312</v>
      </c>
      <c r="M9477">
        <f t="shared" ca="1" si="148"/>
        <v>1.9765240254913432</v>
      </c>
    </row>
    <row r="9478" spans="1:13" x14ac:dyDescent="0.25">
      <c r="A9478" s="9"/>
      <c r="H9478" s="9"/>
      <c r="J9478">
        <v>1</v>
      </c>
      <c r="K9478">
        <f ca="1">SIMULATION!$D$3*SIMULATION!$D$17/$H9477/(SIMULATION!$D$17-$I9477)*(((EXP(-$I9477*$J9478))/(1-EXP(-SIMULATION!$D$4*$I9477)))-(EXP(-SIMULATION!$D$17*$J9478)/(1-EXP(-SIMULATION!$D$4*SIMULATION!$D$17))))</f>
        <v>4.7804772666182238</v>
      </c>
      <c r="L9478">
        <v>-0.14934950522678542</v>
      </c>
      <c r="M9478">
        <f t="shared" ca="1" si="148"/>
        <v>4.0665153521008959</v>
      </c>
    </row>
    <row r="9479" spans="1:13" x14ac:dyDescent="0.25">
      <c r="A9479" s="9"/>
      <c r="H9479" s="9"/>
      <c r="J9479">
        <v>2</v>
      </c>
      <c r="K9479">
        <f ca="1">SIMULATION!$D$3*SIMULATION!$D$17/$H9477/(SIMULATION!$D$17-$I9477)*(((EXP(-$I9477*$J9479))/(1-EXP(-SIMULATION!$D$4*$I9477)))-(EXP(-SIMULATION!$D$17*$J9479)/(1-EXP(-SIMULATION!$D$4*SIMULATION!$D$17))))</f>
        <v>5.2345133077938453</v>
      </c>
      <c r="L9479">
        <v>-0.30923312705092287</v>
      </c>
      <c r="M9479">
        <f t="shared" ca="1" si="148"/>
        <v>3.6158283890350846</v>
      </c>
    </row>
    <row r="9480" spans="1:13" x14ac:dyDescent="0.25">
      <c r="A9480" s="9"/>
      <c r="H9480" s="9"/>
      <c r="J9480">
        <v>3</v>
      </c>
      <c r="K9480">
        <f ca="1">SIMULATION!$D$3*SIMULATION!$D$17/$H9477/(SIMULATION!$D$17-$I9477)*(((EXP(-$I9477*$J9480))/(1-EXP(-SIMULATION!$D$4*$I9477)))-(EXP(-SIMULATION!$D$17*$J9480)/(1-EXP(-SIMULATION!$D$4*SIMULATION!$D$17))))</f>
        <v>5.4815208417005179</v>
      </c>
      <c r="L9480">
        <v>0.45189487725745586</v>
      </c>
      <c r="M9480">
        <f t="shared" ca="1" si="148"/>
        <v>7.9585920296449597</v>
      </c>
    </row>
    <row r="9481" spans="1:13" x14ac:dyDescent="0.25">
      <c r="A9481" s="9"/>
      <c r="H9481" s="9"/>
      <c r="J9481">
        <v>4</v>
      </c>
      <c r="K9481">
        <f ca="1">SIMULATION!$D$3*SIMULATION!$D$17/$H9477/(SIMULATION!$D$17-$I9477)*(((EXP(-$I9477*$J9481))/(1-EXP(-SIMULATION!$D$4*$I9477)))-(EXP(-SIMULATION!$D$17*$J9481)/(1-EXP(-SIMULATION!$D$4*SIMULATION!$D$17))))</f>
        <v>5.5967491753080632</v>
      </c>
      <c r="L9481">
        <v>0.43449991666806015</v>
      </c>
      <c r="M9481">
        <f t="shared" ca="1" si="148"/>
        <v>8.0285362255914503</v>
      </c>
    </row>
    <row r="9482" spans="1:13" x14ac:dyDescent="0.25">
      <c r="A9482" s="9"/>
      <c r="H9482" s="9"/>
      <c r="J9482">
        <v>5</v>
      </c>
      <c r="K9482">
        <f ca="1">SIMULATION!$D$3*SIMULATION!$D$17/$H9477/(SIMULATION!$D$17-$I9477)*(((EXP(-$I9477*$J9482))/(1-EXP(-SIMULATION!$D$4*$I9477)))-(EXP(-SIMULATION!$D$17*$J9482)/(1-EXP(-SIMULATION!$D$4*SIMULATION!$D$17))))</f>
        <v>5.6284018808674441</v>
      </c>
      <c r="L9482">
        <v>-0.14128342125372312</v>
      </c>
      <c r="M9482">
        <f t="shared" ca="1" si="148"/>
        <v>4.8332020069476016</v>
      </c>
    </row>
    <row r="9483" spans="1:13" x14ac:dyDescent="0.25">
      <c r="A9483" s="9"/>
      <c r="H9483" s="9"/>
      <c r="J9483">
        <v>6</v>
      </c>
      <c r="K9483">
        <f ca="1">SIMULATION!$D$3*SIMULATION!$D$17/$H9477/(SIMULATION!$D$17-$I9477)*(((EXP(-$I9477*$J9483))/(1-EXP(-SIMULATION!$D$4*$I9477)))-(EXP(-SIMULATION!$D$17*$J9483)/(1-EXP(-SIMULATION!$D$4*SIMULATION!$D$17))))</f>
        <v>5.6073513318505572</v>
      </c>
      <c r="L9483">
        <v>-0.3041784703046343</v>
      </c>
      <c r="M9483">
        <f t="shared" ca="1" si="148"/>
        <v>3.9017157812676011</v>
      </c>
    </row>
    <row r="9484" spans="1:13" x14ac:dyDescent="0.25">
      <c r="A9484" s="9"/>
      <c r="H9484" s="9"/>
      <c r="J9484">
        <v>7</v>
      </c>
      <c r="K9484">
        <f ca="1">SIMULATION!$D$3*SIMULATION!$D$17/$H9477/(SIMULATION!$D$17-$I9477)*(((EXP(-$I9477*$J9484))/(1-EXP(-SIMULATION!$D$4*$I9477)))-(EXP(-SIMULATION!$D$17*$J9484)/(1-EXP(-SIMULATION!$D$4*SIMULATION!$D$17))))</f>
        <v>5.5533640060302627</v>
      </c>
      <c r="L9484">
        <v>-0.3791752536833139</v>
      </c>
      <c r="M9484">
        <f t="shared" ca="1" si="148"/>
        <v>3.447665800247953</v>
      </c>
    </row>
    <row r="9485" spans="1:13" x14ac:dyDescent="0.25">
      <c r="A9485" s="9"/>
      <c r="H9485" s="9"/>
      <c r="J9485">
        <v>8</v>
      </c>
      <c r="K9485">
        <f ca="1">SIMULATION!$D$3*SIMULATION!$D$17/$H9477/(SIMULATION!$D$17-$I9477)*(((EXP(-$I9477*$J9485))/(1-EXP(-SIMULATION!$D$4*$I9477)))-(EXP(-SIMULATION!$D$17*$J9485)/(1-EXP(-SIMULATION!$D$4*SIMULATION!$D$17))))</f>
        <v>5.4790898035885496</v>
      </c>
      <c r="L9485">
        <v>-0.10791910081572419</v>
      </c>
      <c r="M9485">
        <f t="shared" ca="1" si="148"/>
        <v>4.8877913586966706</v>
      </c>
    </row>
    <row r="9486" spans="1:13" x14ac:dyDescent="0.25">
      <c r="A9486" s="9"/>
      <c r="H9486" s="9"/>
      <c r="J9486">
        <v>9</v>
      </c>
      <c r="K9486">
        <f ca="1">SIMULATION!$D$3*SIMULATION!$D$17/$H9477/(SIMULATION!$D$17-$I9477)*(((EXP(-$I9477*$J9486))/(1-EXP(-SIMULATION!$D$4*$I9477)))-(EXP(-SIMULATION!$D$17*$J9486)/(1-EXP(-SIMULATION!$D$4*SIMULATION!$D$17))))</f>
        <v>5.3926184919202793</v>
      </c>
      <c r="L9486">
        <v>0.36842066088646208</v>
      </c>
      <c r="M9486">
        <f t="shared" ca="1" si="148"/>
        <v>7.3793705606221041</v>
      </c>
    </row>
    <row r="9487" spans="1:13" x14ac:dyDescent="0.25">
      <c r="A9487" s="9"/>
      <c r="H9487" s="9"/>
      <c r="J9487">
        <v>10</v>
      </c>
      <c r="K9487">
        <f ca="1">SIMULATION!$D$3*SIMULATION!$D$17/$H9477/(SIMULATION!$D$17-$I9477)*(((EXP(-$I9477*$J9487))/(1-EXP(-SIMULATION!$D$4*$I9477)))-(EXP(-SIMULATION!$D$17*$J9487)/(1-EXP(-SIMULATION!$D$4*SIMULATION!$D$17))))</f>
        <v>5.2991179305823959</v>
      </c>
      <c r="L9487">
        <v>-0.34212355290755897</v>
      </c>
      <c r="M9487">
        <f t="shared" ca="1" si="148"/>
        <v>3.486164876895395</v>
      </c>
    </row>
    <row r="9488" spans="1:13" x14ac:dyDescent="0.25">
      <c r="A9488" s="9"/>
      <c r="H9488" s="9"/>
      <c r="J9488">
        <v>11</v>
      </c>
      <c r="K9488">
        <f ca="1">SIMULATION!$D$3*SIMULATION!$D$17/$H9477/(SIMULATION!$D$17-$I9477)*(((EXP(-$I9477*$J9488))/(1-EXP(-SIMULATION!$D$4*$I9477)))-(EXP(-SIMULATION!$D$17*$J9488)/(1-EXP(-SIMULATION!$D$4*SIMULATION!$D$17))))</f>
        <v>5.2018838788101256</v>
      </c>
      <c r="L9488">
        <v>-0.44721956579866767</v>
      </c>
      <c r="M9488">
        <f t="shared" ca="1" si="148"/>
        <v>2.8754996291935719</v>
      </c>
    </row>
    <row r="9489" spans="1:13" x14ac:dyDescent="0.25">
      <c r="A9489" s="9"/>
      <c r="H9489" s="9"/>
      <c r="J9489">
        <v>12</v>
      </c>
      <c r="K9489">
        <f ca="1">SIMULATION!$D$3*SIMULATION!$D$17/$H9477/(SIMULATION!$D$17-$I9477)*(((EXP(-$I9477*$J9489))/(1-EXP(-SIMULATION!$D$4*$I9477)))-(EXP(-SIMULATION!$D$17*$J9489)/(1-EXP(-SIMULATION!$D$4*SIMULATION!$D$17))))</f>
        <v>5.1030127309953466</v>
      </c>
      <c r="L9489">
        <v>-0.48579388095763143</v>
      </c>
      <c r="M9489">
        <f t="shared" ca="1" si="148"/>
        <v>2.6240003718289153</v>
      </c>
    </row>
    <row r="9490" spans="1:13" x14ac:dyDescent="0.25">
      <c r="A9490" s="9"/>
      <c r="H9490" s="9"/>
      <c r="J9490">
        <v>13</v>
      </c>
      <c r="K9490">
        <f ca="1">SIMULATION!$D$3*SIMULATION!$D$17/$H9477/(SIMULATION!$D$17-$I9477)*(((EXP(-$I9477*$J9490))/(1-EXP(-SIMULATION!$D$4*$I9477)))-(EXP(-SIMULATION!$D$17*$J9490)/(1-EXP(-SIMULATION!$D$4*SIMULATION!$D$17))))</f>
        <v>5.0038326153841739</v>
      </c>
      <c r="L9490">
        <v>-0.14402309563128893</v>
      </c>
      <c r="M9490">
        <f t="shared" ca="1" si="148"/>
        <v>4.2831651520957363</v>
      </c>
    </row>
    <row r="9491" spans="1:13" x14ac:dyDescent="0.25">
      <c r="A9491" s="9"/>
      <c r="H9491" s="9"/>
      <c r="J9491">
        <v>14</v>
      </c>
      <c r="K9491">
        <f ca="1">SIMULATION!$D$3*SIMULATION!$D$17/$H9477/(SIMULATION!$D$17-$I9477)*(((EXP(-$I9477*$J9491))/(1-EXP(-SIMULATION!$D$4*$I9477)))-(EXP(-SIMULATION!$D$17*$J9491)/(1-EXP(-SIMULATION!$D$4*SIMULATION!$D$17))))</f>
        <v>4.90517964619161</v>
      </c>
      <c r="L9491">
        <v>0.22058784595153047</v>
      </c>
      <c r="M9491">
        <f t="shared" ca="1" si="148"/>
        <v>5.9872026583503075</v>
      </c>
    </row>
    <row r="9492" spans="1:13" x14ac:dyDescent="0.25">
      <c r="A9492" s="9"/>
      <c r="H9492" s="9"/>
      <c r="J9492">
        <v>15</v>
      </c>
      <c r="K9492">
        <f ca="1">SIMULATION!$D$3*SIMULATION!$D$17/$H9477/(SIMULATION!$D$17-$I9477)*(((EXP(-$I9477*$J9492))/(1-EXP(-SIMULATION!$D$4*$I9477)))-(EXP(-SIMULATION!$D$17*$J9492)/(1-EXP(-SIMULATION!$D$4*SIMULATION!$D$17))))</f>
        <v>4.8075749463962527</v>
      </c>
      <c r="L9492">
        <v>0.14038342939252874</v>
      </c>
      <c r="M9492">
        <f t="shared" ca="1" si="148"/>
        <v>5.4824788044329615</v>
      </c>
    </row>
    <row r="9493" spans="1:13" x14ac:dyDescent="0.25">
      <c r="A9493" s="9"/>
      <c r="H9493" s="9"/>
      <c r="J9493">
        <v>16</v>
      </c>
      <c r="K9493">
        <f ca="1">SIMULATION!$D$3*SIMULATION!$D$17/$H9477/(SIMULATION!$D$17-$I9477)*(((EXP(-$I9477*$J9493))/(1-EXP(-SIMULATION!$D$4*$I9477)))-(EXP(-SIMULATION!$D$17*$J9493)/(1-EXP(-SIMULATION!$D$4*SIMULATION!$D$17))))</f>
        <v>4.7113380821047564</v>
      </c>
      <c r="L9493">
        <v>-0.14124844248856958</v>
      </c>
      <c r="M9493">
        <f t="shared" ca="1" si="148"/>
        <v>4.0458689159703747</v>
      </c>
    </row>
    <row r="9494" spans="1:13" x14ac:dyDescent="0.25">
      <c r="A9494" s="9"/>
      <c r="H9494" s="9"/>
      <c r="J9494">
        <v>17</v>
      </c>
      <c r="K9494">
        <f ca="1">SIMULATION!$D$3*SIMULATION!$D$17/$H9477/(SIMULATION!$D$17-$I9477)*(((EXP(-$I9477*$J9494))/(1-EXP(-SIMULATION!$D$4*$I9477)))-(EXP(-SIMULATION!$D$17*$J9494)/(1-EXP(-SIMULATION!$D$4*SIMULATION!$D$17))))</f>
        <v>4.61665974803081</v>
      </c>
      <c r="L9494">
        <v>-0.25515456693573302</v>
      </c>
      <c r="M9494">
        <f t="shared" ca="1" si="148"/>
        <v>3.4386979293323785</v>
      </c>
    </row>
    <row r="9495" spans="1:13" x14ac:dyDescent="0.25">
      <c r="A9495" s="9"/>
      <c r="H9495" s="9"/>
      <c r="J9495">
        <v>18</v>
      </c>
      <c r="K9495">
        <f ca="1">SIMULATION!$D$3*SIMULATION!$D$17/$H9477/(SIMULATION!$D$17-$I9477)*(((EXP(-$I9477*$J9495))/(1-EXP(-SIMULATION!$D$4*$I9477)))-(EXP(-SIMULATION!$D$17*$J9495)/(1-EXP(-SIMULATION!$D$4*SIMULATION!$D$17))))</f>
        <v>4.5236483402208361</v>
      </c>
      <c r="L9495">
        <v>-7.5493194815717854E-2</v>
      </c>
      <c r="M9495">
        <f t="shared" ca="1" si="148"/>
        <v>4.1821436747947462</v>
      </c>
    </row>
    <row r="9496" spans="1:13" x14ac:dyDescent="0.25">
      <c r="A9496" s="9"/>
      <c r="H9496" s="9"/>
      <c r="J9496">
        <v>19</v>
      </c>
      <c r="K9496">
        <f ca="1">SIMULATION!$D$3*SIMULATION!$D$17/$H9477/(SIMULATION!$D$17-$I9477)*(((EXP(-$I9477*$J9496))/(1-EXP(-SIMULATION!$D$4*$I9477)))-(EXP(-SIMULATION!$D$17*$J9496)/(1-EXP(-SIMULATION!$D$4*SIMULATION!$D$17))))</f>
        <v>4.4323597952128031</v>
      </c>
      <c r="L9496">
        <v>-4.6790022467321245E-2</v>
      </c>
      <c r="M9496">
        <f t="shared" ca="1" si="148"/>
        <v>4.2249695808115444</v>
      </c>
    </row>
    <row r="9497" spans="1:13" x14ac:dyDescent="0.25">
      <c r="A9497" s="9"/>
      <c r="H9497" s="9"/>
      <c r="J9497">
        <v>20</v>
      </c>
      <c r="K9497">
        <f ca="1">SIMULATION!$D$3*SIMULATION!$D$17/$H9477/(SIMULATION!$D$17-$I9477)*(((EXP(-$I9477*$J9497))/(1-EXP(-SIMULATION!$D$4*$I9477)))-(EXP(-SIMULATION!$D$17*$J9497)/(1-EXP(-SIMULATION!$D$4*SIMULATION!$D$17))))</f>
        <v>4.3428167060360297</v>
      </c>
      <c r="L9497">
        <v>0.13937876049189693</v>
      </c>
      <c r="M9497">
        <f t="shared" ca="1" si="148"/>
        <v>4.9481131155668345</v>
      </c>
    </row>
    <row r="9498" spans="1:13" x14ac:dyDescent="0.25">
      <c r="A9498" s="9"/>
      <c r="H9498" s="9"/>
      <c r="J9498">
        <v>21</v>
      </c>
      <c r="K9498">
        <f ca="1">SIMULATION!$D$3*SIMULATION!$D$17/$H9477/(SIMULATION!$D$17-$I9477)*(((EXP(-$I9477*$J9498))/(1-EXP(-SIMULATION!$D$4*$I9477)))-(EXP(-SIMULATION!$D$17*$J9498)/(1-EXP(-SIMULATION!$D$4*SIMULATION!$D$17))))</f>
        <v>4.2550205666649186</v>
      </c>
      <c r="L9498">
        <v>-3.4129639035032536E-2</v>
      </c>
      <c r="M9498">
        <f t="shared" ca="1" si="148"/>
        <v>4.1097982506380051</v>
      </c>
    </row>
    <row r="9499" spans="1:13" x14ac:dyDescent="0.25">
      <c r="A9499" s="9"/>
      <c r="H9499" s="9"/>
      <c r="J9499">
        <v>22</v>
      </c>
      <c r="K9499">
        <f ca="1">SIMULATION!$D$3*SIMULATION!$D$17/$H9477/(SIMULATION!$D$17-$I9477)*(((EXP(-$I9477*$J9499))/(1-EXP(-SIMULATION!$D$4*$I9477)))-(EXP(-SIMULATION!$D$17*$J9499)/(1-EXP(-SIMULATION!$D$4*SIMULATION!$D$17))))</f>
        <v>4.1689596131313618</v>
      </c>
      <c r="L9499">
        <v>-2.3100568390211238E-3</v>
      </c>
      <c r="M9499">
        <f t="shared" ca="1" si="148"/>
        <v>4.1593290794654454</v>
      </c>
    </row>
    <row r="9500" spans="1:13" x14ac:dyDescent="0.25">
      <c r="A9500" s="9"/>
      <c r="H9500" s="9"/>
      <c r="J9500">
        <v>23</v>
      </c>
      <c r="K9500">
        <f ca="1">SIMULATION!$D$3*SIMULATION!$D$17/$H9477/(SIMULATION!$D$17-$I9477)*(((EXP(-$I9477*$J9500))/(1-EXP(-SIMULATION!$D$4*$I9477)))-(EXP(-SIMULATION!$D$17*$J9500)/(1-EXP(-SIMULATION!$D$4*SIMULATION!$D$17))))</f>
        <v>4.0846138429790644</v>
      </c>
      <c r="L9500">
        <v>6.5278615499888046E-2</v>
      </c>
      <c r="M9500">
        <f t="shared" ca="1" si="148"/>
        <v>4.3512517795004149</v>
      </c>
    </row>
    <row r="9501" spans="1:13" x14ac:dyDescent="0.25">
      <c r="A9501" s="9"/>
      <c r="H9501" s="9"/>
      <c r="J9501">
        <v>24</v>
      </c>
      <c r="K9501">
        <f ca="1">SIMULATION!$D$3*SIMULATION!$D$17/$H9477/(SIMULATION!$D$17-$I9477)*(((EXP(-$I9477*$J9501))/(1-EXP(-SIMULATION!$D$4*$I9477)))-(EXP(-SIMULATION!$D$17*$J9501)/(1-EXP(-SIMULATION!$D$4*SIMULATION!$D$17))))</f>
        <v>4.0019582266385711</v>
      </c>
      <c r="L9501">
        <v>-0.4964709492164604</v>
      </c>
      <c r="M9501">
        <f t="shared" ca="1" si="148"/>
        <v>2.015102227134697</v>
      </c>
    </row>
    <row r="9502" spans="1:13" x14ac:dyDescent="0.25">
      <c r="A9502" s="9">
        <v>381</v>
      </c>
      <c r="B9502" s="2">
        <f ca="1">NORMINV(RAND(),SIMULATION!D7,SIMULATION!D8)</f>
        <v>67.017483729629333</v>
      </c>
      <c r="C9502" s="2">
        <v>2</v>
      </c>
      <c r="D9502" s="2">
        <f ca="1">SIMULATION!$D$11*(1+(SIMULATION!$D$12*LN(1+$C9502)))*(1+(SIMULATION!$D$13*(($B9502/63.5)-1)))</f>
        <v>10.499275734455413</v>
      </c>
      <c r="E9502" s="2">
        <v>8.8357252427428395E-2</v>
      </c>
      <c r="F9502" s="2">
        <f ca="1">D9502*(1+E9502)</f>
        <v>11.426962890829863</v>
      </c>
      <c r="G9502" s="2">
        <v>0.63793789397069578</v>
      </c>
      <c r="H9502" s="9">
        <f>SIMULATION!$D$15*EXP($G$9502)</f>
        <v>417.79710216215074</v>
      </c>
      <c r="I9502" s="2">
        <f ca="1">$F9502/$H9502</f>
        <v>2.735050777445306E-2</v>
      </c>
      <c r="J9502">
        <v>0</v>
      </c>
      <c r="K9502">
        <f ca="1">SIMULATION!$D$3*SIMULATION!$D$17/$H9502/(SIMULATION!$D$17-$I9502)*(((EXP(-$I9502*$J9502))/(1-EXP(-SIMULATION!$D$4*$I9502)))-(EXP(-SIMULATION!$D$17*$J9502)/(1-EXP(-SIMULATION!$D$4*SIMULATION!$D$17))))</f>
        <v>1.5116531303862155</v>
      </c>
      <c r="L9502">
        <v>-0.23435476472135042</v>
      </c>
      <c r="M9502">
        <f t="shared" ca="1" si="148"/>
        <v>1.1573900166742612</v>
      </c>
    </row>
    <row r="9503" spans="1:13" x14ac:dyDescent="0.25">
      <c r="A9503" s="9"/>
      <c r="H9503" s="9"/>
      <c r="J9503">
        <v>1</v>
      </c>
      <c r="K9503">
        <f ca="1">SIMULATION!$D$3*SIMULATION!$D$17/$H9502/(SIMULATION!$D$17-$I9502)*(((EXP(-$I9502*$J9503))/(1-EXP(-SIMULATION!$D$4*$I9502)))-(EXP(-SIMULATION!$D$17*$J9503)/(1-EXP(-SIMULATION!$D$4*SIMULATION!$D$17))))</f>
        <v>1.9368298710748488</v>
      </c>
      <c r="L9503">
        <v>-0.24685311228549162</v>
      </c>
      <c r="M9503">
        <f t="shared" ca="1" si="148"/>
        <v>1.4587173894325149</v>
      </c>
    </row>
    <row r="9504" spans="1:13" x14ac:dyDescent="0.25">
      <c r="A9504" s="9"/>
      <c r="H9504" s="9"/>
      <c r="J9504">
        <v>2</v>
      </c>
      <c r="K9504">
        <f ca="1">SIMULATION!$D$3*SIMULATION!$D$17/$H9502/(SIMULATION!$D$17-$I9502)*(((EXP(-$I9502*$J9504))/(1-EXP(-SIMULATION!$D$4*$I9502)))-(EXP(-SIMULATION!$D$17*$J9504)/(1-EXP(-SIMULATION!$D$4*SIMULATION!$D$17))))</f>
        <v>2.1831735391911735</v>
      </c>
      <c r="L9504">
        <v>0.65447216868437719</v>
      </c>
      <c r="M9504">
        <f t="shared" ca="1" si="148"/>
        <v>3.6119998599999681</v>
      </c>
    </row>
    <row r="9505" spans="1:13" x14ac:dyDescent="0.25">
      <c r="A9505" s="9"/>
      <c r="H9505" s="9"/>
      <c r="J9505">
        <v>3</v>
      </c>
      <c r="K9505">
        <f ca="1">SIMULATION!$D$3*SIMULATION!$D$17/$H9502/(SIMULATION!$D$17-$I9502)*(((EXP(-$I9502*$J9505))/(1-EXP(-SIMULATION!$D$4*$I9502)))-(EXP(-SIMULATION!$D$17*$J9505)/(1-EXP(-SIMULATION!$D$4*SIMULATION!$D$17))))</f>
        <v>2.3156213447764609</v>
      </c>
      <c r="L9505">
        <v>0.14736473414297593</v>
      </c>
      <c r="M9505">
        <f t="shared" ca="1" si="148"/>
        <v>2.6568622686252445</v>
      </c>
    </row>
    <row r="9506" spans="1:13" x14ac:dyDescent="0.25">
      <c r="A9506" s="9"/>
      <c r="H9506" s="9"/>
      <c r="J9506">
        <v>4</v>
      </c>
      <c r="K9506">
        <f ca="1">SIMULATION!$D$3*SIMULATION!$D$17/$H9502/(SIMULATION!$D$17-$I9502)*(((EXP(-$I9502*$J9506))/(1-EXP(-SIMULATION!$D$4*$I9502)))-(EXP(-SIMULATION!$D$17*$J9506)/(1-EXP(-SIMULATION!$D$4*SIMULATION!$D$17))))</f>
        <v>2.3757676154125251</v>
      </c>
      <c r="L9506">
        <v>0.30056823831726476</v>
      </c>
      <c r="M9506">
        <f t="shared" ca="1" si="148"/>
        <v>3.0898479022282768</v>
      </c>
    </row>
    <row r="9507" spans="1:13" x14ac:dyDescent="0.25">
      <c r="A9507" s="9"/>
      <c r="H9507" s="9"/>
      <c r="J9507">
        <v>5</v>
      </c>
      <c r="K9507">
        <f ca="1">SIMULATION!$D$3*SIMULATION!$D$17/$H9502/(SIMULATION!$D$17-$I9502)*(((EXP(-$I9502*$J9507))/(1-EXP(-SIMULATION!$D$4*$I9502)))-(EXP(-SIMULATION!$D$17*$J9507)/(1-EXP(-SIMULATION!$D$4*SIMULATION!$D$17))))</f>
        <v>2.3902485058976701</v>
      </c>
      <c r="L9507">
        <v>-4.4277822818589177E-2</v>
      </c>
      <c r="M9507">
        <f t="shared" ca="1" si="148"/>
        <v>2.2844135060611355</v>
      </c>
    </row>
    <row r="9508" spans="1:13" x14ac:dyDescent="0.25">
      <c r="A9508" s="9"/>
      <c r="H9508" s="9"/>
      <c r="J9508">
        <v>6</v>
      </c>
      <c r="K9508">
        <f ca="1">SIMULATION!$D$3*SIMULATION!$D$17/$H9502/(SIMULATION!$D$17-$I9502)*(((EXP(-$I9502*$J9508))/(1-EXP(-SIMULATION!$D$4*$I9502)))-(EXP(-SIMULATION!$D$17*$J9508)/(1-EXP(-SIMULATION!$D$4*SIMULATION!$D$17))))</f>
        <v>2.3761151099146787</v>
      </c>
      <c r="L9508">
        <v>0.18771795774522537</v>
      </c>
      <c r="M9508">
        <f t="shared" ca="1" si="148"/>
        <v>2.8221545857154342</v>
      </c>
    </row>
    <row r="9509" spans="1:13" x14ac:dyDescent="0.25">
      <c r="A9509" s="9"/>
      <c r="H9509" s="9"/>
      <c r="J9509">
        <v>7</v>
      </c>
      <c r="K9509">
        <f ca="1">SIMULATION!$D$3*SIMULATION!$D$17/$H9502/(SIMULATION!$D$17-$I9502)*(((EXP(-$I9502*$J9509))/(1-EXP(-SIMULATION!$D$4*$I9502)))-(EXP(-SIMULATION!$D$17*$J9509)/(1-EXP(-SIMULATION!$D$4*SIMULATION!$D$17))))</f>
        <v>2.3442766669590509</v>
      </c>
      <c r="L9509">
        <v>-0.31152830108603063</v>
      </c>
      <c r="M9509">
        <f t="shared" ca="1" si="148"/>
        <v>1.6139681396256755</v>
      </c>
    </row>
    <row r="9510" spans="1:13" x14ac:dyDescent="0.25">
      <c r="A9510" s="9"/>
      <c r="H9510" s="9"/>
      <c r="J9510">
        <v>8</v>
      </c>
      <c r="K9510">
        <f ca="1">SIMULATION!$D$3*SIMULATION!$D$17/$H9502/(SIMULATION!$D$17-$I9502)*(((EXP(-$I9502*$J9510))/(1-EXP(-SIMULATION!$D$4*$I9502)))-(EXP(-SIMULATION!$D$17*$J9510)/(1-EXP(-SIMULATION!$D$4*SIMULATION!$D$17))))</f>
        <v>2.3017070398229063</v>
      </c>
      <c r="L9510">
        <v>0.15329621828972562</v>
      </c>
      <c r="M9510">
        <f t="shared" ca="1" si="148"/>
        <v>2.6545500246385965</v>
      </c>
    </row>
    <row r="9511" spans="1:13" x14ac:dyDescent="0.25">
      <c r="A9511" s="9"/>
      <c r="H9511" s="9"/>
      <c r="J9511">
        <v>9</v>
      </c>
      <c r="K9511">
        <f ca="1">SIMULATION!$D$3*SIMULATION!$D$17/$H9502/(SIMULATION!$D$17-$I9502)*(((EXP(-$I9502*$J9511))/(1-EXP(-SIMULATION!$D$4*$I9502)))-(EXP(-SIMULATION!$D$17*$J9511)/(1-EXP(-SIMULATION!$D$4*SIMULATION!$D$17))))</f>
        <v>2.252858666181583</v>
      </c>
      <c r="L9511">
        <v>0.19851760954338646</v>
      </c>
      <c r="M9511">
        <f t="shared" ca="1" si="148"/>
        <v>2.7000907832310532</v>
      </c>
    </row>
    <row r="9512" spans="1:13" x14ac:dyDescent="0.25">
      <c r="A9512" s="9"/>
      <c r="H9512" s="9"/>
      <c r="J9512">
        <v>10</v>
      </c>
      <c r="K9512">
        <f ca="1">SIMULATION!$D$3*SIMULATION!$D$17/$H9502/(SIMULATION!$D$17-$I9502)*(((EXP(-$I9502*$J9512))/(1-EXP(-SIMULATION!$D$4*$I9502)))-(EXP(-SIMULATION!$D$17*$J9512)/(1-EXP(-SIMULATION!$D$4*SIMULATION!$D$17))))</f>
        <v>2.2005686406898546</v>
      </c>
      <c r="L9512">
        <v>-7.3570721385675594E-2</v>
      </c>
      <c r="M9512">
        <f t="shared" ca="1" si="148"/>
        <v>2.0386712183356064</v>
      </c>
    </row>
    <row r="9513" spans="1:13" x14ac:dyDescent="0.25">
      <c r="A9513" s="9"/>
      <c r="H9513" s="9"/>
      <c r="J9513">
        <v>11</v>
      </c>
      <c r="K9513">
        <f ca="1">SIMULATION!$D$3*SIMULATION!$D$17/$H9502/(SIMULATION!$D$17-$I9502)*(((EXP(-$I9502*$J9513))/(1-EXP(-SIMULATION!$D$4*$I9502)))-(EXP(-SIMULATION!$D$17*$J9513)/(1-EXP(-SIMULATION!$D$4*SIMULATION!$D$17))))</f>
        <v>2.1466393423143466</v>
      </c>
      <c r="L9513">
        <v>4.8414806662604441E-2</v>
      </c>
      <c r="M9513">
        <f t="shared" ca="1" si="148"/>
        <v>2.2505684710468361</v>
      </c>
    </row>
    <row r="9514" spans="1:13" x14ac:dyDescent="0.25">
      <c r="A9514" s="9"/>
      <c r="H9514" s="9"/>
      <c r="J9514">
        <v>12</v>
      </c>
      <c r="K9514">
        <f ca="1">SIMULATION!$D$3*SIMULATION!$D$17/$H9502/(SIMULATION!$D$17-$I9502)*(((EXP(-$I9502*$J9514))/(1-EXP(-SIMULATION!$D$4*$I9502)))-(EXP(-SIMULATION!$D$17*$J9514)/(1-EXP(-SIMULATION!$D$4*SIMULATION!$D$17))))</f>
        <v>2.0922105026782369</v>
      </c>
      <c r="L9514">
        <v>2.3471138961809791E-2</v>
      </c>
      <c r="M9514">
        <f t="shared" ca="1" si="148"/>
        <v>2.141317066123956</v>
      </c>
    </row>
    <row r="9515" spans="1:13" x14ac:dyDescent="0.25">
      <c r="A9515" s="9"/>
      <c r="H9515" s="9"/>
      <c r="J9515">
        <v>13</v>
      </c>
      <c r="K9515">
        <f ca="1">SIMULATION!$D$3*SIMULATION!$D$17/$H9502/(SIMULATION!$D$17-$I9502)*(((EXP(-$I9502*$J9515))/(1-EXP(-SIMULATION!$D$4*$I9502)))-(EXP(-SIMULATION!$D$17*$J9515)/(1-EXP(-SIMULATION!$D$4*SIMULATION!$D$17))))</f>
        <v>2.0379976250605227</v>
      </c>
      <c r="L9515">
        <v>-0.33617289590194299</v>
      </c>
      <c r="M9515">
        <f t="shared" ca="1" si="148"/>
        <v>1.3528780616026446</v>
      </c>
    </row>
    <row r="9516" spans="1:13" x14ac:dyDescent="0.25">
      <c r="A9516" s="9"/>
      <c r="H9516" s="9"/>
      <c r="J9516">
        <v>14</v>
      </c>
      <c r="K9516">
        <f ca="1">SIMULATION!$D$3*SIMULATION!$D$17/$H9502/(SIMULATION!$D$17-$I9502)*(((EXP(-$I9502*$J9516))/(1-EXP(-SIMULATION!$D$4*$I9502)))-(EXP(-SIMULATION!$D$17*$J9516)/(1-EXP(-SIMULATION!$D$4*SIMULATION!$D$17))))</f>
        <v>1.9844447579585986</v>
      </c>
      <c r="L9516">
        <v>-0.27730657161226385</v>
      </c>
      <c r="M9516">
        <f t="shared" ca="1" si="148"/>
        <v>1.434145185575171</v>
      </c>
    </row>
    <row r="9517" spans="1:13" x14ac:dyDescent="0.25">
      <c r="A9517" s="9"/>
      <c r="H9517" s="9"/>
      <c r="J9517">
        <v>15</v>
      </c>
      <c r="K9517">
        <f ca="1">SIMULATION!$D$3*SIMULATION!$D$17/$H9502/(SIMULATION!$D$17-$I9502)*(((EXP(-$I9502*$J9517))/(1-EXP(-SIMULATION!$D$4*$I9502)))-(EXP(-SIMULATION!$D$17*$J9517)/(1-EXP(-SIMULATION!$D$4*SIMULATION!$D$17))))</f>
        <v>1.9318223852758898</v>
      </c>
      <c r="L9517">
        <v>-0.31879989371090606</v>
      </c>
      <c r="M9517">
        <f t="shared" ca="1" si="148"/>
        <v>1.3159576141815872</v>
      </c>
    </row>
    <row r="9518" spans="1:13" x14ac:dyDescent="0.25">
      <c r="A9518" s="9"/>
      <c r="H9518" s="9"/>
      <c r="J9518">
        <v>16</v>
      </c>
      <c r="K9518">
        <f ca="1">SIMULATION!$D$3*SIMULATION!$D$17/$H9502/(SIMULATION!$D$17-$I9502)*(((EXP(-$I9502*$J9518))/(1-EXP(-SIMULATION!$D$4*$I9502)))-(EXP(-SIMULATION!$D$17*$J9518)/(1-EXP(-SIMULATION!$D$4*SIMULATION!$D$17))))</f>
        <v>1.8802901462023838</v>
      </c>
      <c r="L9518">
        <v>6.9102590413053791E-2</v>
      </c>
      <c r="M9518">
        <f t="shared" ca="1" si="148"/>
        <v>2.0102230660331082</v>
      </c>
    </row>
    <row r="9519" spans="1:13" x14ac:dyDescent="0.25">
      <c r="A9519" s="9"/>
      <c r="H9519" s="9"/>
      <c r="J9519">
        <v>17</v>
      </c>
      <c r="K9519">
        <f ca="1">SIMULATION!$D$3*SIMULATION!$D$17/$H9502/(SIMULATION!$D$17-$I9502)*(((EXP(-$I9502*$J9519))/(1-EXP(-SIMULATION!$D$4*$I9502)))-(EXP(-SIMULATION!$D$17*$J9519)/(1-EXP(-SIMULATION!$D$4*SIMULATION!$D$17))))</f>
        <v>1.8299370173926361</v>
      </c>
      <c r="L9519">
        <v>0.60253470739713355</v>
      </c>
      <c r="M9519">
        <f t="shared" ca="1" si="148"/>
        <v>2.9325375827224915</v>
      </c>
    </row>
    <row r="9520" spans="1:13" x14ac:dyDescent="0.25">
      <c r="A9520" s="9"/>
      <c r="H9520" s="9"/>
      <c r="J9520">
        <v>18</v>
      </c>
      <c r="K9520">
        <f ca="1">SIMULATION!$D$3*SIMULATION!$D$17/$H9502/(SIMULATION!$D$17-$I9502)*(((EXP(-$I9502*$J9520))/(1-EXP(-SIMULATION!$D$4*$I9502)))-(EXP(-SIMULATION!$D$17*$J9520)/(1-EXP(-SIMULATION!$D$4*SIMULATION!$D$17))))</f>
        <v>1.7808070527132418</v>
      </c>
      <c r="L9520">
        <v>5.2281313956578895E-2</v>
      </c>
      <c r="M9520">
        <f t="shared" ca="1" si="148"/>
        <v>1.873909985332233</v>
      </c>
    </row>
    <row r="9521" spans="1:13" x14ac:dyDescent="0.25">
      <c r="A9521" s="9"/>
      <c r="H9521" s="9"/>
      <c r="J9521">
        <v>19</v>
      </c>
      <c r="K9521">
        <f ca="1">SIMULATION!$D$3*SIMULATION!$D$17/$H9502/(SIMULATION!$D$17-$I9502)*(((EXP(-$I9502*$J9521))/(1-EXP(-SIMULATION!$D$4*$I9502)))-(EXP(-SIMULATION!$D$17*$J9521)/(1-EXP(-SIMULATION!$D$4*SIMULATION!$D$17))))</f>
        <v>1.732915868199147</v>
      </c>
      <c r="L9521">
        <v>0.72003458715496549</v>
      </c>
      <c r="M9521">
        <f t="shared" ca="1" si="148"/>
        <v>2.9806752299322086</v>
      </c>
    </row>
    <row r="9522" spans="1:13" x14ac:dyDescent="0.25">
      <c r="A9522" s="9"/>
      <c r="H9522" s="9"/>
      <c r="J9522">
        <v>20</v>
      </c>
      <c r="K9522">
        <f ca="1">SIMULATION!$D$3*SIMULATION!$D$17/$H9502/(SIMULATION!$D$17-$I9502)*(((EXP(-$I9502*$J9522))/(1-EXP(-SIMULATION!$D$4*$I9502)))-(EXP(-SIMULATION!$D$17*$J9522)/(1-EXP(-SIMULATION!$D$4*SIMULATION!$D$17))))</f>
        <v>1.6862611965767882</v>
      </c>
      <c r="L9522">
        <v>0.29126892523884262</v>
      </c>
      <c r="M9522">
        <f t="shared" ca="1" si="148"/>
        <v>2.1774166829756738</v>
      </c>
    </row>
    <row r="9523" spans="1:13" x14ac:dyDescent="0.25">
      <c r="A9523" s="9"/>
      <c r="H9523" s="9"/>
      <c r="J9523">
        <v>21</v>
      </c>
      <c r="K9523">
        <f ca="1">SIMULATION!$D$3*SIMULATION!$D$17/$H9502/(SIMULATION!$D$17-$I9502)*(((EXP(-$I9502*$J9523))/(1-EXP(-SIMULATION!$D$4*$I9502)))-(EXP(-SIMULATION!$D$17*$J9523)/(1-EXP(-SIMULATION!$D$4*SIMULATION!$D$17))))</f>
        <v>1.6408296416762931</v>
      </c>
      <c r="L9523">
        <v>0.29080802743736844</v>
      </c>
      <c r="M9523">
        <f t="shared" ca="1" si="148"/>
        <v>2.1179960731329399</v>
      </c>
    </row>
    <row r="9524" spans="1:13" x14ac:dyDescent="0.25">
      <c r="A9524" s="9"/>
      <c r="H9524" s="9"/>
      <c r="J9524">
        <v>22</v>
      </c>
      <c r="K9524">
        <f ca="1">SIMULATION!$D$3*SIMULATION!$D$17/$H9502/(SIMULATION!$D$17-$I9502)*(((EXP(-$I9502*$J9524))/(1-EXP(-SIMULATION!$D$4*$I9502)))-(EXP(-SIMULATION!$D$17*$J9524)/(1-EXP(-SIMULATION!$D$4*SIMULATION!$D$17))))</f>
        <v>1.5966009978880851</v>
      </c>
      <c r="L9524">
        <v>-0.13583745191463459</v>
      </c>
      <c r="M9524">
        <f t="shared" ca="1" si="148"/>
        <v>1.3797227866106048</v>
      </c>
    </row>
    <row r="9525" spans="1:13" x14ac:dyDescent="0.25">
      <c r="A9525" s="9"/>
      <c r="H9525" s="9"/>
      <c r="J9525">
        <v>23</v>
      </c>
      <c r="K9525">
        <f ca="1">SIMULATION!$D$3*SIMULATION!$D$17/$H9502/(SIMULATION!$D$17-$I9502)*(((EXP(-$I9502*$J9525))/(1-EXP(-SIMULATION!$D$4*$I9502)))-(EXP(-SIMULATION!$D$17*$J9525)/(1-EXP(-SIMULATION!$D$4*SIMULATION!$D$17))))</f>
        <v>1.5535510094818838</v>
      </c>
      <c r="L9525">
        <v>-0.62152222290724446</v>
      </c>
      <c r="M9525">
        <f t="shared" ca="1" si="148"/>
        <v>0.58798453266890982</v>
      </c>
    </row>
    <row r="9526" spans="1:13" x14ac:dyDescent="0.25">
      <c r="A9526" s="9"/>
      <c r="H9526" s="9"/>
      <c r="J9526">
        <v>24</v>
      </c>
      <c r="K9526">
        <f ca="1">SIMULATION!$D$3*SIMULATION!$D$17/$H9502/(SIMULATION!$D$17-$I9502)*(((EXP(-$I9502*$J9526))/(1-EXP(-SIMULATION!$D$4*$I9502)))-(EXP(-SIMULATION!$D$17*$J9526)/(1-EXP(-SIMULATION!$D$4*SIMULATION!$D$17))))</f>
        <v>1.5116531303862155</v>
      </c>
      <c r="L9526">
        <v>-8.1640542647773984E-2</v>
      </c>
      <c r="M9526">
        <f t="shared" ca="1" si="148"/>
        <v>1.3882409485262786</v>
      </c>
    </row>
    <row r="9527" spans="1:13" x14ac:dyDescent="0.25">
      <c r="A9527" s="9">
        <v>382</v>
      </c>
      <c r="B9527" s="2">
        <f ca="1">NORMINV(RAND(),SIMULATION!D7,SIMULATION!D8)</f>
        <v>61.413534545481255</v>
      </c>
      <c r="C9527" s="2">
        <v>2</v>
      </c>
      <c r="D9527" s="2">
        <f ca="1">SIMULATION!$D$11*(1+(SIMULATION!$D$12*LN(1+$C9527)))*(1+(SIMULATION!$D$13*(($B9527/63.5)-1)))</f>
        <v>10.083116732846213</v>
      </c>
      <c r="E9527" s="2">
        <v>-1.3697704502198083E-2</v>
      </c>
      <c r="F9527" s="2">
        <f ca="1">D9527*(1+E9527)</f>
        <v>9.9450011793785169</v>
      </c>
      <c r="G9527" s="2">
        <v>-0.14556333949574884</v>
      </c>
      <c r="H9527" s="9">
        <f>SIMULATION!$D$15*EXP($G$9527)</f>
        <v>190.85131696414069</v>
      </c>
      <c r="I9527" s="2">
        <f ca="1">$F9527/$H9527</f>
        <v>5.2108632717724951E-2</v>
      </c>
      <c r="J9527">
        <v>0</v>
      </c>
      <c r="K9527">
        <f ca="1">SIMULATION!$D$3*SIMULATION!$D$17/$H9527/(SIMULATION!$D$17-$I9527)*(((EXP(-$I9527*$J9527))/(1-EXP(-SIMULATION!$D$4*$I9527)))-(EXP(-SIMULATION!$D$17*$J9527)/(1-EXP(-SIMULATION!$D$4*SIMULATION!$D$17))))</f>
        <v>1.3094877933264464</v>
      </c>
      <c r="L9527">
        <v>0.21557148207708648</v>
      </c>
      <c r="M9527">
        <f t="shared" ca="1" si="148"/>
        <v>1.5917760176956819</v>
      </c>
    </row>
    <row r="9528" spans="1:13" x14ac:dyDescent="0.25">
      <c r="A9528" s="9"/>
      <c r="H9528" s="9"/>
      <c r="J9528">
        <v>1</v>
      </c>
      <c r="K9528">
        <f ca="1">SIMULATION!$D$3*SIMULATION!$D$17/$H9527/(SIMULATION!$D$17-$I9527)*(((EXP(-$I9527*$J9528))/(1-EXP(-SIMULATION!$D$4*$I9527)))-(EXP(-SIMULATION!$D$17*$J9528)/(1-EXP(-SIMULATION!$D$4*SIMULATION!$D$17))))</f>
        <v>2.2496564349446238</v>
      </c>
      <c r="L9528">
        <v>-0.20314868551482465</v>
      </c>
      <c r="M9528">
        <f t="shared" ca="1" si="148"/>
        <v>1.7926416873256568</v>
      </c>
    </row>
    <row r="9529" spans="1:13" x14ac:dyDescent="0.25">
      <c r="A9529" s="9"/>
      <c r="H9529" s="9"/>
      <c r="J9529">
        <v>2</v>
      </c>
      <c r="K9529">
        <f ca="1">SIMULATION!$D$3*SIMULATION!$D$17/$H9527/(SIMULATION!$D$17-$I9527)*(((EXP(-$I9527*$J9529))/(1-EXP(-SIMULATION!$D$4*$I9527)))-(EXP(-SIMULATION!$D$17*$J9529)/(1-EXP(-SIMULATION!$D$4*SIMULATION!$D$17))))</f>
        <v>2.7805219891903037</v>
      </c>
      <c r="L9529">
        <v>-7.8638241533749292E-2</v>
      </c>
      <c r="M9529">
        <f t="shared" ca="1" si="148"/>
        <v>2.5618666294144554</v>
      </c>
    </row>
    <row r="9530" spans="1:13" x14ac:dyDescent="0.25">
      <c r="A9530" s="9"/>
      <c r="H9530" s="9"/>
      <c r="J9530">
        <v>3</v>
      </c>
      <c r="K9530">
        <f ca="1">SIMULATION!$D$3*SIMULATION!$D$17/$H9527/(SIMULATION!$D$17-$I9527)*(((EXP(-$I9527*$J9530))/(1-EXP(-SIMULATION!$D$4*$I9527)))-(EXP(-SIMULATION!$D$17*$J9530)/(1-EXP(-SIMULATION!$D$4*SIMULATION!$D$17))))</f>
        <v>3.0527325056680206</v>
      </c>
      <c r="L9530">
        <v>-0.34613585133166747</v>
      </c>
      <c r="M9530">
        <f t="shared" ca="1" si="148"/>
        <v>1.9960723409307659</v>
      </c>
    </row>
    <row r="9531" spans="1:13" x14ac:dyDescent="0.25">
      <c r="A9531" s="9"/>
      <c r="H9531" s="9"/>
      <c r="J9531">
        <v>4</v>
      </c>
      <c r="K9531">
        <f ca="1">SIMULATION!$D$3*SIMULATION!$D$17/$H9527/(SIMULATION!$D$17-$I9527)*(((EXP(-$I9527*$J9531))/(1-EXP(-SIMULATION!$D$4*$I9527)))-(EXP(-SIMULATION!$D$17*$J9531)/(1-EXP(-SIMULATION!$D$4*SIMULATION!$D$17))))</f>
        <v>3.1626422804183347</v>
      </c>
      <c r="L9531">
        <v>-0.12410524988788091</v>
      </c>
      <c r="M9531">
        <f t="shared" ca="1" si="148"/>
        <v>2.7701417699010396</v>
      </c>
    </row>
    <row r="9532" spans="1:13" x14ac:dyDescent="0.25">
      <c r="A9532" s="9"/>
      <c r="H9532" s="9"/>
      <c r="J9532">
        <v>5</v>
      </c>
      <c r="K9532">
        <f ca="1">SIMULATION!$D$3*SIMULATION!$D$17/$H9527/(SIMULATION!$D$17-$I9527)*(((EXP(-$I9527*$J9532))/(1-EXP(-SIMULATION!$D$4*$I9527)))-(EXP(-SIMULATION!$D$17*$J9532)/(1-EXP(-SIMULATION!$D$4*SIMULATION!$D$17))))</f>
        <v>3.1718222286770752</v>
      </c>
      <c r="L9532">
        <v>0.17045114218221022</v>
      </c>
      <c r="M9532">
        <f t="shared" ca="1" si="148"/>
        <v>3.7124629503540061</v>
      </c>
    </row>
    <row r="9533" spans="1:13" x14ac:dyDescent="0.25">
      <c r="A9533" s="9"/>
      <c r="H9533" s="9"/>
      <c r="J9533">
        <v>6</v>
      </c>
      <c r="K9533">
        <f ca="1">SIMULATION!$D$3*SIMULATION!$D$17/$H9527/(SIMULATION!$D$17-$I9527)*(((EXP(-$I9527*$J9533))/(1-EXP(-SIMULATION!$D$4*$I9527)))-(EXP(-SIMULATION!$D$17*$J9533)/(1-EXP(-SIMULATION!$D$4*SIMULATION!$D$17))))</f>
        <v>3.1195621293898244</v>
      </c>
      <c r="L9533">
        <v>0.17738480393132228</v>
      </c>
      <c r="M9533">
        <f t="shared" ca="1" si="148"/>
        <v>3.672925046063217</v>
      </c>
    </row>
    <row r="9534" spans="1:13" x14ac:dyDescent="0.25">
      <c r="A9534" s="9"/>
      <c r="H9534" s="9"/>
      <c r="J9534">
        <v>7</v>
      </c>
      <c r="K9534">
        <f ca="1">SIMULATION!$D$3*SIMULATION!$D$17/$H9527/(SIMULATION!$D$17-$I9527)*(((EXP(-$I9527*$J9534))/(1-EXP(-SIMULATION!$D$4*$I9527)))-(EXP(-SIMULATION!$D$17*$J9534)/(1-EXP(-SIMULATION!$D$4*SIMULATION!$D$17))))</f>
        <v>3.0308819151853612</v>
      </c>
      <c r="L9534">
        <v>0.16646029034666832</v>
      </c>
      <c r="M9534">
        <f t="shared" ca="1" si="148"/>
        <v>3.5354033987935827</v>
      </c>
    </row>
    <row r="9535" spans="1:13" x14ac:dyDescent="0.25">
      <c r="A9535" s="9"/>
      <c r="H9535" s="9"/>
      <c r="J9535">
        <v>8</v>
      </c>
      <c r="K9535">
        <f ca="1">SIMULATION!$D$3*SIMULATION!$D$17/$H9527/(SIMULATION!$D$17-$I9527)*(((EXP(-$I9527*$J9535))/(1-EXP(-SIMULATION!$D$4*$I9527)))-(EXP(-SIMULATION!$D$17*$J9535)/(1-EXP(-SIMULATION!$D$4*SIMULATION!$D$17))))</f>
        <v>2.921665072597281</v>
      </c>
      <c r="L9535">
        <v>0.12022480369211801</v>
      </c>
      <c r="M9535">
        <f t="shared" ca="1" si="148"/>
        <v>3.272921682404407</v>
      </c>
    </row>
    <row r="9536" spans="1:13" x14ac:dyDescent="0.25">
      <c r="A9536" s="9"/>
      <c r="H9536" s="9"/>
      <c r="J9536">
        <v>9</v>
      </c>
      <c r="K9536">
        <f ca="1">SIMULATION!$D$3*SIMULATION!$D$17/$H9527/(SIMULATION!$D$17-$I9527)*(((EXP(-$I9527*$J9536))/(1-EXP(-SIMULATION!$D$4*$I9527)))-(EXP(-SIMULATION!$D$17*$J9536)/(1-EXP(-SIMULATION!$D$4*SIMULATION!$D$17))))</f>
        <v>2.8019478424447448</v>
      </c>
      <c r="L9536">
        <v>-0.12590647107509734</v>
      </c>
      <c r="M9536">
        <f t="shared" ca="1" si="148"/>
        <v>2.4491644774660442</v>
      </c>
    </row>
    <row r="9537" spans="1:13" x14ac:dyDescent="0.25">
      <c r="A9537" s="9"/>
      <c r="H9537" s="9"/>
      <c r="J9537">
        <v>10</v>
      </c>
      <c r="K9537">
        <f ca="1">SIMULATION!$D$3*SIMULATION!$D$17/$H9527/(SIMULATION!$D$17-$I9527)*(((EXP(-$I9527*$J9537))/(1-EXP(-SIMULATION!$D$4*$I9527)))-(EXP(-SIMULATION!$D$17*$J9537)/(1-EXP(-SIMULATION!$D$4*SIMULATION!$D$17))))</f>
        <v>2.6780266328555404</v>
      </c>
      <c r="L9537">
        <v>-0.1016626470456652</v>
      </c>
      <c r="M9537">
        <f t="shared" ca="1" si="148"/>
        <v>2.4057713565006567</v>
      </c>
    </row>
    <row r="9538" spans="1:13" x14ac:dyDescent="0.25">
      <c r="A9538" s="9"/>
      <c r="H9538" s="9"/>
      <c r="J9538">
        <v>11</v>
      </c>
      <c r="K9538">
        <f ca="1">SIMULATION!$D$3*SIMULATION!$D$17/$H9527/(SIMULATION!$D$17-$I9527)*(((EXP(-$I9527*$J9538))/(1-EXP(-SIMULATION!$D$4*$I9527)))-(EXP(-SIMULATION!$D$17*$J9538)/(1-EXP(-SIMULATION!$D$4*SIMULATION!$D$17))))</f>
        <v>2.5538081338819021</v>
      </c>
      <c r="L9538">
        <v>0.46341987163746323</v>
      </c>
      <c r="M9538">
        <f t="shared" ca="1" si="148"/>
        <v>3.7372935714721622</v>
      </c>
    </row>
    <row r="9539" spans="1:13" x14ac:dyDescent="0.25">
      <c r="A9539" s="9"/>
      <c r="H9539" s="9"/>
      <c r="J9539">
        <v>12</v>
      </c>
      <c r="K9539">
        <f ca="1">SIMULATION!$D$3*SIMULATION!$D$17/$H9527/(SIMULATION!$D$17-$I9527)*(((EXP(-$I9527*$J9539))/(1-EXP(-SIMULATION!$D$4*$I9527)))-(EXP(-SIMULATION!$D$17*$J9539)/(1-EXP(-SIMULATION!$D$4*SIMULATION!$D$17))))</f>
        <v>2.4316741555372312</v>
      </c>
      <c r="L9539">
        <v>-0.59404919995333771</v>
      </c>
      <c r="M9539">
        <f t="shared" ref="M9539:M9602" ca="1" si="149">$K9539*(1+$L9539)</f>
        <v>0.98714006889313088</v>
      </c>
    </row>
    <row r="9540" spans="1:13" x14ac:dyDescent="0.25">
      <c r="A9540" s="9"/>
      <c r="H9540" s="9"/>
      <c r="J9540">
        <v>13</v>
      </c>
      <c r="K9540">
        <f ca="1">SIMULATION!$D$3*SIMULATION!$D$17/$H9527/(SIMULATION!$D$17-$I9527)*(((EXP(-$I9527*$J9540))/(1-EXP(-SIMULATION!$D$4*$I9527)))-(EXP(-SIMULATION!$D$17*$J9540)/(1-EXP(-SIMULATION!$D$4*SIMULATION!$D$17))))</f>
        <v>2.3130355064991348</v>
      </c>
      <c r="L9540">
        <v>-3.2220314239019644E-2</v>
      </c>
      <c r="M9540">
        <f t="shared" ca="1" si="149"/>
        <v>2.238508775633723</v>
      </c>
    </row>
    <row r="9541" spans="1:13" x14ac:dyDescent="0.25">
      <c r="A9541" s="9"/>
      <c r="H9541" s="9"/>
      <c r="J9541">
        <v>14</v>
      </c>
      <c r="K9541">
        <f ca="1">SIMULATION!$D$3*SIMULATION!$D$17/$H9527/(SIMULATION!$D$17-$I9527)*(((EXP(-$I9527*$J9541))/(1-EXP(-SIMULATION!$D$4*$I9527)))-(EXP(-SIMULATION!$D$17*$J9541)/(1-EXP(-SIMULATION!$D$4*SIMULATION!$D$17))))</f>
        <v>2.1986866193037828</v>
      </c>
      <c r="L9541">
        <v>0.14992331669381137</v>
      </c>
      <c r="M9541">
        <f t="shared" ca="1" si="149"/>
        <v>2.5283210096401096</v>
      </c>
    </row>
    <row r="9542" spans="1:13" x14ac:dyDescent="0.25">
      <c r="A9542" s="9"/>
      <c r="H9542" s="9"/>
      <c r="J9542">
        <v>15</v>
      </c>
      <c r="K9542">
        <f ca="1">SIMULATION!$D$3*SIMULATION!$D$17/$H9527/(SIMULATION!$D$17-$I9527)*(((EXP(-$I9527*$J9542))/(1-EXP(-SIMULATION!$D$4*$I9527)))-(EXP(-SIMULATION!$D$17*$J9542)/(1-EXP(-SIMULATION!$D$4*SIMULATION!$D$17))))</f>
        <v>2.0890325049839338</v>
      </c>
      <c r="L9542">
        <v>0.41298259866311182</v>
      </c>
      <c r="M9542">
        <f t="shared" ca="1" si="149"/>
        <v>2.9517665775839093</v>
      </c>
    </row>
    <row r="9543" spans="1:13" x14ac:dyDescent="0.25">
      <c r="A9543" s="9"/>
      <c r="H9543" s="9"/>
      <c r="J9543">
        <v>16</v>
      </c>
      <c r="K9543">
        <f ca="1">SIMULATION!$D$3*SIMULATION!$D$17/$H9527/(SIMULATION!$D$17-$I9527)*(((EXP(-$I9527*$J9543))/(1-EXP(-SIMULATION!$D$4*$I9527)))-(EXP(-SIMULATION!$D$17*$J9543)/(1-EXP(-SIMULATION!$D$4*SIMULATION!$D$17))))</f>
        <v>1.9842339084354714</v>
      </c>
      <c r="L9543">
        <v>-0.20082517097506811</v>
      </c>
      <c r="M9543">
        <f t="shared" ca="1" si="149"/>
        <v>1.5857497945193901</v>
      </c>
    </row>
    <row r="9544" spans="1:13" x14ac:dyDescent="0.25">
      <c r="A9544" s="9"/>
      <c r="H9544" s="9"/>
      <c r="J9544">
        <v>17</v>
      </c>
      <c r="K9544">
        <f ca="1">SIMULATION!$D$3*SIMULATION!$D$17/$H9527/(SIMULATION!$D$17-$I9527)*(((EXP(-$I9527*$J9544))/(1-EXP(-SIMULATION!$D$4*$I9527)))-(EXP(-SIMULATION!$D$17*$J9544)/(1-EXP(-SIMULATION!$D$4*SIMULATION!$D$17))))</f>
        <v>1.8843000591776338</v>
      </c>
      <c r="L9544">
        <v>5.8715524127044047E-2</v>
      </c>
      <c r="M9544">
        <f t="shared" ca="1" si="149"/>
        <v>1.9949377247648687</v>
      </c>
    </row>
    <row r="9545" spans="1:13" x14ac:dyDescent="0.25">
      <c r="A9545" s="9"/>
      <c r="H9545" s="9"/>
      <c r="J9545">
        <v>18</v>
      </c>
      <c r="K9545">
        <f ca="1">SIMULATION!$D$3*SIMULATION!$D$17/$H9527/(SIMULATION!$D$17-$I9527)*(((EXP(-$I9527*$J9545))/(1-EXP(-SIMULATION!$D$4*$I9527)))-(EXP(-SIMULATION!$D$17*$J9545)/(1-EXP(-SIMULATION!$D$4*SIMULATION!$D$17))))</f>
        <v>1.7891478535932011</v>
      </c>
      <c r="L9545">
        <v>-0.21866102116676012</v>
      </c>
      <c r="M9545">
        <f t="shared" ca="1" si="149"/>
        <v>1.3979309569081946</v>
      </c>
    </row>
    <row r="9546" spans="1:13" x14ac:dyDescent="0.25">
      <c r="A9546" s="9"/>
      <c r="H9546" s="9"/>
      <c r="J9546">
        <v>19</v>
      </c>
      <c r="K9546">
        <f ca="1">SIMULATION!$D$3*SIMULATION!$D$17/$H9527/(SIMULATION!$D$17-$I9527)*(((EXP(-$I9527*$J9546))/(1-EXP(-SIMULATION!$D$4*$I9527)))-(EXP(-SIMULATION!$D$17*$J9546)/(1-EXP(-SIMULATION!$D$4*SIMULATION!$D$17))))</f>
        <v>1.698639538578282</v>
      </c>
      <c r="L9546">
        <v>0.49323474105007609</v>
      </c>
      <c r="M9546">
        <f t="shared" ca="1" si="149"/>
        <v>2.5364675715263618</v>
      </c>
    </row>
    <row r="9547" spans="1:13" x14ac:dyDescent="0.25">
      <c r="A9547" s="9"/>
      <c r="H9547" s="9"/>
      <c r="J9547">
        <v>20</v>
      </c>
      <c r="K9547">
        <f ca="1">SIMULATION!$D$3*SIMULATION!$D$17/$H9527/(SIMULATION!$D$17-$I9527)*(((EXP(-$I9527*$J9547))/(1-EXP(-SIMULATION!$D$4*$I9527)))-(EXP(-SIMULATION!$D$17*$J9547)/(1-EXP(-SIMULATION!$D$4*SIMULATION!$D$17))))</f>
        <v>1.6126066306489621</v>
      </c>
      <c r="L9547">
        <v>0.17664668718459936</v>
      </c>
      <c r="M9547">
        <f t="shared" ca="1" si="149"/>
        <v>1.8974682496850199</v>
      </c>
    </row>
    <row r="9548" spans="1:13" x14ac:dyDescent="0.25">
      <c r="A9548" s="9"/>
      <c r="H9548" s="9"/>
      <c r="J9548">
        <v>21</v>
      </c>
      <c r="K9548">
        <f ca="1">SIMULATION!$D$3*SIMULATION!$D$17/$H9527/(SIMULATION!$D$17-$I9527)*(((EXP(-$I9527*$J9548))/(1-EXP(-SIMULATION!$D$4*$I9527)))-(EXP(-SIMULATION!$D$17*$J9548)/(1-EXP(-SIMULATION!$D$4*SIMULATION!$D$17))))</f>
        <v>1.5308650260468037</v>
      </c>
      <c r="L9548">
        <v>1.7282697769809775E-2</v>
      </c>
      <c r="M9548">
        <f t="shared" ca="1" si="149"/>
        <v>1.5573225036183425</v>
      </c>
    </row>
    <row r="9549" spans="1:13" x14ac:dyDescent="0.25">
      <c r="A9549" s="9"/>
      <c r="H9549" s="9"/>
      <c r="J9549">
        <v>22</v>
      </c>
      <c r="K9549">
        <f ca="1">SIMULATION!$D$3*SIMULATION!$D$17/$H9527/(SIMULATION!$D$17-$I9527)*(((EXP(-$I9527*$J9549))/(1-EXP(-SIMULATION!$D$4*$I9527)))-(EXP(-SIMULATION!$D$17*$J9549)/(1-EXP(-SIMULATION!$D$4*SIMULATION!$D$17))))</f>
        <v>1.453224476883161</v>
      </c>
      <c r="L9549">
        <v>-0.17377558363080967</v>
      </c>
      <c r="M9549">
        <f t="shared" ca="1" si="149"/>
        <v>1.2006895452662116</v>
      </c>
    </row>
    <row r="9550" spans="1:13" x14ac:dyDescent="0.25">
      <c r="A9550" s="9"/>
      <c r="H9550" s="9"/>
      <c r="J9550">
        <v>23</v>
      </c>
      <c r="K9550">
        <f ca="1">SIMULATION!$D$3*SIMULATION!$D$17/$H9527/(SIMULATION!$D$17-$I9527)*(((EXP(-$I9527*$J9550))/(1-EXP(-SIMULATION!$D$4*$I9527)))-(EXP(-SIMULATION!$D$17*$J9550)/(1-EXP(-SIMULATION!$D$4*SIMULATION!$D$17))))</f>
        <v>1.3794944674033918</v>
      </c>
      <c r="L9550">
        <v>-3.8029446731751688E-2</v>
      </c>
      <c r="M9550">
        <f t="shared" ca="1" si="149"/>
        <v>1.3270330560385284</v>
      </c>
    </row>
    <row r="9551" spans="1:13" x14ac:dyDescent="0.25">
      <c r="A9551" s="9"/>
      <c r="H9551" s="9"/>
      <c r="J9551">
        <v>24</v>
      </c>
      <c r="K9551">
        <f ca="1">SIMULATION!$D$3*SIMULATION!$D$17/$H9527/(SIMULATION!$D$17-$I9527)*(((EXP(-$I9527*$J9551))/(1-EXP(-SIMULATION!$D$4*$I9527)))-(EXP(-SIMULATION!$D$17*$J9551)/(1-EXP(-SIMULATION!$D$4*SIMULATION!$D$17))))</f>
        <v>1.309487793326447</v>
      </c>
      <c r="L9551">
        <v>0.1021354823900678</v>
      </c>
      <c r="M9551">
        <f t="shared" ca="1" si="149"/>
        <v>1.4432329607817491</v>
      </c>
    </row>
    <row r="9552" spans="1:13" x14ac:dyDescent="0.25">
      <c r="A9552" s="9">
        <v>383</v>
      </c>
      <c r="B9552" s="2">
        <f ca="1">NORMINV(RAND(),SIMULATION!D7,SIMULATION!D8)</f>
        <v>63.825576204311929</v>
      </c>
      <c r="C9552" s="2">
        <v>2</v>
      </c>
      <c r="D9552" s="2">
        <f ca="1">SIMULATION!$D$11*(1+(SIMULATION!$D$12*LN(1+$C9552)))*(1+(SIMULATION!$D$13*(($B9552/63.5)-1)))</f>
        <v>10.262239136635705</v>
      </c>
      <c r="E9552" s="2">
        <v>-9.716470230501334E-2</v>
      </c>
      <c r="F9552" s="2">
        <f ca="1">D9552*(1+E9552)</f>
        <v>9.2651117259416402</v>
      </c>
      <c r="G9552" s="2">
        <v>-0.79057539349713835</v>
      </c>
      <c r="H9552" s="9">
        <f>SIMULATION!$D$15*EXP($G$9552)</f>
        <v>100.13133013233009</v>
      </c>
      <c r="I9552" s="2">
        <f ca="1">$F9552/$H9552</f>
        <v>9.2529598015897621E-2</v>
      </c>
      <c r="J9552">
        <v>0</v>
      </c>
      <c r="K9552">
        <f ca="1">SIMULATION!$D$3*SIMULATION!$D$17/$H9552/(SIMULATION!$D$17-$I9552)*(((EXP(-$I9552*$J9552))/(1-EXP(-SIMULATION!$D$4*$I9552)))-(EXP(-SIMULATION!$D$17*$J9552)/(1-EXP(-SIMULATION!$D$4*SIMULATION!$D$17))))</f>
        <v>0.84411182914433402</v>
      </c>
      <c r="L9552">
        <v>-0.68245371503709384</v>
      </c>
      <c r="M9552">
        <f t="shared" ca="1" si="149"/>
        <v>0.26804457543802662</v>
      </c>
    </row>
    <row r="9553" spans="1:13" x14ac:dyDescent="0.25">
      <c r="A9553" s="9"/>
      <c r="H9553" s="9"/>
      <c r="J9553">
        <v>1</v>
      </c>
      <c r="K9553">
        <f ca="1">SIMULATION!$D$3*SIMULATION!$D$17/$H9552/(SIMULATION!$D$17-$I9552)*(((EXP(-$I9552*$J9553))/(1-EXP(-SIMULATION!$D$4*$I9552)))-(EXP(-SIMULATION!$D$17*$J9553)/(1-EXP(-SIMULATION!$D$4*SIMULATION!$D$17))))</f>
        <v>2.6474671662669773</v>
      </c>
      <c r="L9553">
        <v>-1.6081101113919916E-2</v>
      </c>
      <c r="M9553">
        <f t="shared" ca="1" si="149"/>
        <v>2.6048929790704549</v>
      </c>
    </row>
    <row r="9554" spans="1:13" x14ac:dyDescent="0.25">
      <c r="A9554" s="9"/>
      <c r="H9554" s="9"/>
      <c r="J9554">
        <v>2</v>
      </c>
      <c r="K9554">
        <f ca="1">SIMULATION!$D$3*SIMULATION!$D$17/$H9552/(SIMULATION!$D$17-$I9552)*(((EXP(-$I9552*$J9554))/(1-EXP(-SIMULATION!$D$4*$I9552)))-(EXP(-SIMULATION!$D$17*$J9554)/(1-EXP(-SIMULATION!$D$4*SIMULATION!$D$17))))</f>
        <v>3.6169297499256845</v>
      </c>
      <c r="L9554">
        <v>-0.37825149261032115</v>
      </c>
      <c r="M9554">
        <f t="shared" ca="1" si="149"/>
        <v>2.248820673349619</v>
      </c>
    </row>
    <row r="9555" spans="1:13" x14ac:dyDescent="0.25">
      <c r="A9555" s="9"/>
      <c r="H9555" s="9"/>
      <c r="J9555">
        <v>3</v>
      </c>
      <c r="K9555">
        <f ca="1">SIMULATION!$D$3*SIMULATION!$D$17/$H9552/(SIMULATION!$D$17-$I9552)*(((EXP(-$I9552*$J9555))/(1-EXP(-SIMULATION!$D$4*$I9552)))-(EXP(-SIMULATION!$D$17*$J9555)/(1-EXP(-SIMULATION!$D$4*SIMULATION!$D$17))))</f>
        <v>4.0684670177253457</v>
      </c>
      <c r="L9555">
        <v>-0.29477528085361054</v>
      </c>
      <c r="M9555">
        <f t="shared" ca="1" si="149"/>
        <v>2.8691835099317053</v>
      </c>
    </row>
    <row r="9556" spans="1:13" x14ac:dyDescent="0.25">
      <c r="A9556" s="9"/>
      <c r="H9556" s="9"/>
      <c r="J9556">
        <v>4</v>
      </c>
      <c r="K9556">
        <f ca="1">SIMULATION!$D$3*SIMULATION!$D$17/$H9552/(SIMULATION!$D$17-$I9552)*(((EXP(-$I9552*$J9556))/(1-EXP(-SIMULATION!$D$4*$I9552)))-(EXP(-SIMULATION!$D$17*$J9556)/(1-EXP(-SIMULATION!$D$4*SIMULATION!$D$17))))</f>
        <v>4.203104458922569</v>
      </c>
      <c r="L9556">
        <v>7.9335430507372507E-3</v>
      </c>
      <c r="M9556">
        <f t="shared" ca="1" si="149"/>
        <v>4.2364499690941768</v>
      </c>
    </row>
    <row r="9557" spans="1:13" x14ac:dyDescent="0.25">
      <c r="A9557" s="9"/>
      <c r="H9557" s="9"/>
      <c r="J9557">
        <v>5</v>
      </c>
      <c r="K9557">
        <f ca="1">SIMULATION!$D$3*SIMULATION!$D$17/$H9552/(SIMULATION!$D$17-$I9552)*(((EXP(-$I9552*$J9557))/(1-EXP(-SIMULATION!$D$4*$I9552)))-(EXP(-SIMULATION!$D$17*$J9557)/(1-EXP(-SIMULATION!$D$4*SIMULATION!$D$17))))</f>
        <v>4.1483384833986952</v>
      </c>
      <c r="L9557">
        <v>-0.21530490020971083</v>
      </c>
      <c r="M9557">
        <f t="shared" ca="1" si="149"/>
        <v>3.2551808801944357</v>
      </c>
    </row>
    <row r="9558" spans="1:13" x14ac:dyDescent="0.25">
      <c r="A9558" s="9"/>
      <c r="H9558" s="9"/>
      <c r="J9558">
        <v>6</v>
      </c>
      <c r="K9558">
        <f ca="1">SIMULATION!$D$3*SIMULATION!$D$17/$H9552/(SIMULATION!$D$17-$I9552)*(((EXP(-$I9552*$J9558))/(1-EXP(-SIMULATION!$D$4*$I9552)))-(EXP(-SIMULATION!$D$17*$J9558)/(1-EXP(-SIMULATION!$D$4*SIMULATION!$D$17))))</f>
        <v>3.9846634358813153</v>
      </c>
      <c r="L9558">
        <v>-0.10778278190742989</v>
      </c>
      <c r="M9558">
        <f t="shared" ca="1" si="149"/>
        <v>3.5551853257972095</v>
      </c>
    </row>
    <row r="9559" spans="1:13" x14ac:dyDescent="0.25">
      <c r="A9559" s="9"/>
      <c r="H9559" s="9"/>
      <c r="J9559">
        <v>7</v>
      </c>
      <c r="K9559">
        <f ca="1">SIMULATION!$D$3*SIMULATION!$D$17/$H9552/(SIMULATION!$D$17-$I9552)*(((EXP(-$I9552*$J9559))/(1-EXP(-SIMULATION!$D$4*$I9552)))-(EXP(-SIMULATION!$D$17*$J9559)/(1-EXP(-SIMULATION!$D$4*SIMULATION!$D$17))))</f>
        <v>3.7625603968270895</v>
      </c>
      <c r="L9559">
        <v>-0.28589090975337617</v>
      </c>
      <c r="M9559">
        <f t="shared" ca="1" si="149"/>
        <v>2.6868785819761687</v>
      </c>
    </row>
    <row r="9560" spans="1:13" x14ac:dyDescent="0.25">
      <c r="A9560" s="9"/>
      <c r="H9560" s="9"/>
      <c r="J9560">
        <v>8</v>
      </c>
      <c r="K9560">
        <f ca="1">SIMULATION!$D$3*SIMULATION!$D$17/$H9552/(SIMULATION!$D$17-$I9552)*(((EXP(-$I9552*$J9560))/(1-EXP(-SIMULATION!$D$4*$I9552)))-(EXP(-SIMULATION!$D$17*$J9560)/(1-EXP(-SIMULATION!$D$4*SIMULATION!$D$17))))</f>
        <v>3.5133745796929867</v>
      </c>
      <c r="L9560">
        <v>-0.10550307217881728</v>
      </c>
      <c r="M9560">
        <f t="shared" ca="1" si="149"/>
        <v>3.1427027678204156</v>
      </c>
    </row>
    <row r="9561" spans="1:13" x14ac:dyDescent="0.25">
      <c r="A9561" s="9"/>
      <c r="H9561" s="9"/>
      <c r="J9561">
        <v>9</v>
      </c>
      <c r="K9561">
        <f ca="1">SIMULATION!$D$3*SIMULATION!$D$17/$H9552/(SIMULATION!$D$17-$I9552)*(((EXP(-$I9552*$J9561))/(1-EXP(-SIMULATION!$D$4*$I9552)))-(EXP(-SIMULATION!$D$17*$J9561)/(1-EXP(-SIMULATION!$D$4*SIMULATION!$D$17))))</f>
        <v>3.2562772265887636</v>
      </c>
      <c r="L9561">
        <v>-9.5602098392910631E-2</v>
      </c>
      <c r="M9561">
        <f t="shared" ca="1" si="149"/>
        <v>2.9449702907778303</v>
      </c>
    </row>
    <row r="9562" spans="1:13" x14ac:dyDescent="0.25">
      <c r="A9562" s="9"/>
      <c r="H9562" s="9"/>
      <c r="J9562">
        <v>10</v>
      </c>
      <c r="K9562">
        <f ca="1">SIMULATION!$D$3*SIMULATION!$D$17/$H9552/(SIMULATION!$D$17-$I9552)*(((EXP(-$I9552*$J9562))/(1-EXP(-SIMULATION!$D$4*$I9552)))-(EXP(-SIMULATION!$D$17*$J9562)/(1-EXP(-SIMULATION!$D$4*SIMULATION!$D$17))))</f>
        <v>3.0027191158928015</v>
      </c>
      <c r="L9562">
        <v>-0.27296696438437851</v>
      </c>
      <c r="M9562">
        <f t="shared" ca="1" si="149"/>
        <v>2.1830759939285986</v>
      </c>
    </row>
    <row r="9563" spans="1:13" x14ac:dyDescent="0.25">
      <c r="A9563" s="9"/>
      <c r="H9563" s="9"/>
      <c r="J9563">
        <v>11</v>
      </c>
      <c r="K9563">
        <f ca="1">SIMULATION!$D$3*SIMULATION!$D$17/$H9552/(SIMULATION!$D$17-$I9552)*(((EXP(-$I9552*$J9563))/(1-EXP(-SIMULATION!$D$4*$I9552)))-(EXP(-SIMULATION!$D$17*$J9563)/(1-EXP(-SIMULATION!$D$4*SIMULATION!$D$17))))</f>
        <v>2.7592773271666831</v>
      </c>
      <c r="L9563">
        <v>-0.23387262599142025</v>
      </c>
      <c r="M9563">
        <f t="shared" ca="1" si="149"/>
        <v>2.1139578928236236</v>
      </c>
    </row>
    <row r="9564" spans="1:13" x14ac:dyDescent="0.25">
      <c r="A9564" s="9"/>
      <c r="H9564" s="9"/>
      <c r="J9564">
        <v>12</v>
      </c>
      <c r="K9564">
        <f ca="1">SIMULATION!$D$3*SIMULATION!$D$17/$H9552/(SIMULATION!$D$17-$I9552)*(((EXP(-$I9552*$J9564))/(1-EXP(-SIMULATION!$D$4*$I9552)))-(EXP(-SIMULATION!$D$17*$J9564)/(1-EXP(-SIMULATION!$D$4*SIMULATION!$D$17))))</f>
        <v>2.5294729983202373</v>
      </c>
      <c r="L9564">
        <v>0.68384697431618424</v>
      </c>
      <c r="M9564">
        <f t="shared" ca="1" si="149"/>
        <v>4.2592454548360177</v>
      </c>
    </row>
    <row r="9565" spans="1:13" x14ac:dyDescent="0.25">
      <c r="A9565" s="9"/>
      <c r="H9565" s="9"/>
      <c r="J9565">
        <v>13</v>
      </c>
      <c r="K9565">
        <f ca="1">SIMULATION!$D$3*SIMULATION!$D$17/$H9552/(SIMULATION!$D$17-$I9552)*(((EXP(-$I9552*$J9565))/(1-EXP(-SIMULATION!$D$4*$I9552)))-(EXP(-SIMULATION!$D$17*$J9565)/(1-EXP(-SIMULATION!$D$4*SIMULATION!$D$17))))</f>
        <v>2.3149302457563397</v>
      </c>
      <c r="L9565">
        <v>-0.12535270858584721</v>
      </c>
      <c r="M9565">
        <f t="shared" ca="1" si="149"/>
        <v>2.0247474692634815</v>
      </c>
    </row>
    <row r="9566" spans="1:13" x14ac:dyDescent="0.25">
      <c r="A9566" s="9"/>
      <c r="H9566" s="9"/>
      <c r="J9566">
        <v>14</v>
      </c>
      <c r="K9566">
        <f ca="1">SIMULATION!$D$3*SIMULATION!$D$17/$H9552/(SIMULATION!$D$17-$I9552)*(((EXP(-$I9552*$J9566))/(1-EXP(-SIMULATION!$D$4*$I9552)))-(EXP(-SIMULATION!$D$17*$J9566)/(1-EXP(-SIMULATION!$D$4*SIMULATION!$D$17))))</f>
        <v>2.1161134109683588</v>
      </c>
      <c r="L9566">
        <v>0.30562068868342385</v>
      </c>
      <c r="M9566">
        <f t="shared" ca="1" si="149"/>
        <v>2.7628414489607378</v>
      </c>
    </row>
    <row r="9567" spans="1:13" x14ac:dyDescent="0.25">
      <c r="A9567" s="9"/>
      <c r="H9567" s="9"/>
      <c r="J9567">
        <v>15</v>
      </c>
      <c r="K9567">
        <f ca="1">SIMULATION!$D$3*SIMULATION!$D$17/$H9552/(SIMULATION!$D$17-$I9552)*(((EXP(-$I9552*$J9567))/(1-EXP(-SIMULATION!$D$4*$I9552)))-(EXP(-SIMULATION!$D$17*$J9567)/(1-EXP(-SIMULATION!$D$4*SIMULATION!$D$17))))</f>
        <v>1.9327945672842519</v>
      </c>
      <c r="L9567">
        <v>5.0956862503678285E-2</v>
      </c>
      <c r="M9567">
        <f t="shared" ca="1" si="149"/>
        <v>2.0312837142972118</v>
      </c>
    </row>
    <row r="9568" spans="1:13" x14ac:dyDescent="0.25">
      <c r="A9568" s="9"/>
      <c r="H9568" s="9"/>
      <c r="J9568">
        <v>16</v>
      </c>
      <c r="K9568">
        <f ca="1">SIMULATION!$D$3*SIMULATION!$D$17/$H9552/(SIMULATION!$D$17-$I9552)*(((EXP(-$I9552*$J9568))/(1-EXP(-SIMULATION!$D$4*$I9552)))-(EXP(-SIMULATION!$D$17*$J9568)/(1-EXP(-SIMULATION!$D$4*SIMULATION!$D$17))))</f>
        <v>1.7643486072421684</v>
      </c>
      <c r="L9568">
        <v>0.1010410457830115</v>
      </c>
      <c r="M9568">
        <f t="shared" ca="1" si="149"/>
        <v>1.942620235643717</v>
      </c>
    </row>
    <row r="9569" spans="1:13" x14ac:dyDescent="0.25">
      <c r="A9569" s="9"/>
      <c r="H9569" s="9"/>
      <c r="J9569">
        <v>17</v>
      </c>
      <c r="K9569">
        <f ca="1">SIMULATION!$D$3*SIMULATION!$D$17/$H9552/(SIMULATION!$D$17-$I9552)*(((EXP(-$I9552*$J9569))/(1-EXP(-SIMULATION!$D$4*$I9552)))-(EXP(-SIMULATION!$D$17*$J9569)/(1-EXP(-SIMULATION!$D$4*SIMULATION!$D$17))))</f>
        <v>1.6099382373518822</v>
      </c>
      <c r="L9569">
        <v>-0.14541071827315291</v>
      </c>
      <c r="M9569">
        <f t="shared" ca="1" si="149"/>
        <v>1.3758359618831313</v>
      </c>
    </row>
    <row r="9570" spans="1:13" x14ac:dyDescent="0.25">
      <c r="A9570" s="9"/>
      <c r="H9570" s="9"/>
      <c r="J9570">
        <v>18</v>
      </c>
      <c r="K9570">
        <f ca="1">SIMULATION!$D$3*SIMULATION!$D$17/$H9552/(SIMULATION!$D$17-$I9552)*(((EXP(-$I9552*$J9570))/(1-EXP(-SIMULATION!$D$4*$I9552)))-(EXP(-SIMULATION!$D$17*$J9570)/(1-EXP(-SIMULATION!$D$4*SIMULATION!$D$17))))</f>
        <v>1.4686287855735116</v>
      </c>
      <c r="L9570">
        <v>-5.2658787255677679E-2</v>
      </c>
      <c r="M9570">
        <f t="shared" ca="1" si="149"/>
        <v>1.391292574796432</v>
      </c>
    </row>
    <row r="9571" spans="1:13" x14ac:dyDescent="0.25">
      <c r="A9571" s="9"/>
      <c r="H9571" s="9"/>
      <c r="J9571">
        <v>19</v>
      </c>
      <c r="K9571">
        <f ca="1">SIMULATION!$D$3*SIMULATION!$D$17/$H9552/(SIMULATION!$D$17-$I9552)*(((EXP(-$I9552*$J9571))/(1-EXP(-SIMULATION!$D$4*$I9552)))-(EXP(-SIMULATION!$D$17*$J9571)/(1-EXP(-SIMULATION!$D$4*SIMULATION!$D$17))))</f>
        <v>1.3394583617607625</v>
      </c>
      <c r="L9571">
        <v>0.15045930828013002</v>
      </c>
      <c r="M9571">
        <f t="shared" ca="1" si="149"/>
        <v>1.540992340341323</v>
      </c>
    </row>
    <row r="9572" spans="1:13" x14ac:dyDescent="0.25">
      <c r="A9572" s="9"/>
      <c r="H9572" s="9"/>
      <c r="J9572">
        <v>20</v>
      </c>
      <c r="K9572">
        <f ca="1">SIMULATION!$D$3*SIMULATION!$D$17/$H9552/(SIMULATION!$D$17-$I9552)*(((EXP(-$I9552*$J9572))/(1-EXP(-SIMULATION!$D$4*$I9552)))-(EXP(-SIMULATION!$D$17*$J9572)/(1-EXP(-SIMULATION!$D$4*SIMULATION!$D$17))))</f>
        <v>1.2214797086544653</v>
      </c>
      <c r="L9572">
        <v>-0.41264521701681156</v>
      </c>
      <c r="M9572">
        <f t="shared" ca="1" si="149"/>
        <v>0.71744194919511173</v>
      </c>
    </row>
    <row r="9573" spans="1:13" x14ac:dyDescent="0.25">
      <c r="A9573" s="9"/>
      <c r="H9573" s="9"/>
      <c r="J9573">
        <v>21</v>
      </c>
      <c r="K9573">
        <f ca="1">SIMULATION!$D$3*SIMULATION!$D$17/$H9552/(SIMULATION!$D$17-$I9552)*(((EXP(-$I9552*$J9573))/(1-EXP(-SIMULATION!$D$4*$I9552)))-(EXP(-SIMULATION!$D$17*$J9573)/(1-EXP(-SIMULATION!$D$4*SIMULATION!$D$17))))</f>
        <v>1.1137841863060975</v>
      </c>
      <c r="L9573">
        <v>0.22939280982728319</v>
      </c>
      <c r="M9573">
        <f t="shared" ca="1" si="149"/>
        <v>1.3692782703440476</v>
      </c>
    </row>
    <row r="9574" spans="1:13" x14ac:dyDescent="0.25">
      <c r="A9574" s="9"/>
      <c r="H9574" s="9"/>
      <c r="J9574">
        <v>22</v>
      </c>
      <c r="K9574">
        <f ca="1">SIMULATION!$D$3*SIMULATION!$D$17/$H9552/(SIMULATION!$D$17-$I9552)*(((EXP(-$I9552*$J9574))/(1-EXP(-SIMULATION!$D$4*$I9552)))-(EXP(-SIMULATION!$D$17*$J9574)/(1-EXP(-SIMULATION!$D$4*SIMULATION!$D$17))))</f>
        <v>1.0155145576947879</v>
      </c>
      <c r="L9574">
        <v>0.30552627481686645</v>
      </c>
      <c r="M9574">
        <f t="shared" ca="1" si="149"/>
        <v>1.3257809375295744</v>
      </c>
    </row>
    <row r="9575" spans="1:13" x14ac:dyDescent="0.25">
      <c r="A9575" s="9"/>
      <c r="H9575" s="9"/>
      <c r="J9575">
        <v>23</v>
      </c>
      <c r="K9575">
        <f ca="1">SIMULATION!$D$3*SIMULATION!$D$17/$H9552/(SIMULATION!$D$17-$I9552)*(((EXP(-$I9552*$J9575))/(1-EXP(-SIMULATION!$D$4*$I9552)))-(EXP(-SIMULATION!$D$17*$J9575)/(1-EXP(-SIMULATION!$D$4*SIMULATION!$D$17))))</f>
        <v>0.92587082626164197</v>
      </c>
      <c r="L9575">
        <v>0.25035545050171432</v>
      </c>
      <c r="M9575">
        <f t="shared" ca="1" si="149"/>
        <v>1.1576676340767698</v>
      </c>
    </row>
    <row r="9576" spans="1:13" x14ac:dyDescent="0.25">
      <c r="A9576" s="9"/>
      <c r="H9576" s="9"/>
      <c r="J9576">
        <v>24</v>
      </c>
      <c r="K9576">
        <f ca="1">SIMULATION!$D$3*SIMULATION!$D$17/$H9552/(SIMULATION!$D$17-$I9552)*(((EXP(-$I9552*$J9576))/(1-EXP(-SIMULATION!$D$4*$I9552)))-(EXP(-SIMULATION!$D$17*$J9576)/(1-EXP(-SIMULATION!$D$4*SIMULATION!$D$17))))</f>
        <v>0.84411182914433436</v>
      </c>
      <c r="L9576">
        <v>0.1247556619365188</v>
      </c>
      <c r="M9576">
        <f t="shared" ca="1" si="149"/>
        <v>0.9494195591376815</v>
      </c>
    </row>
    <row r="9577" spans="1:13" x14ac:dyDescent="0.25">
      <c r="A9577" s="9">
        <v>384</v>
      </c>
      <c r="B9577" s="2">
        <f ca="1">NORMINV(RAND(),SIMULATION!D7,SIMULATION!D8)</f>
        <v>68.142389681073496</v>
      </c>
      <c r="C9577" s="2">
        <v>2</v>
      </c>
      <c r="D9577" s="2">
        <f ca="1">SIMULATION!$D$11*(1+(SIMULATION!$D$12*LN(1+$C9577)))*(1+(SIMULATION!$D$13*(($B9577/63.5)-1)))</f>
        <v>10.58281320459905</v>
      </c>
      <c r="E9577" s="2">
        <v>-0.23671349284898771</v>
      </c>
      <c r="F9577" s="2">
        <f ca="1">D9577*(1+E9577)</f>
        <v>8.0777185267700204</v>
      </c>
      <c r="G9577" s="2">
        <v>-1.3293467559721777</v>
      </c>
      <c r="H9577" s="9">
        <f>SIMULATION!$D$15*EXP($G$9577)</f>
        <v>58.42309437032403</v>
      </c>
      <c r="I9577" s="2">
        <f ca="1">$F9577/$H9577</f>
        <v>0.13826242197251867</v>
      </c>
      <c r="J9577">
        <v>0</v>
      </c>
      <c r="K9577">
        <f ca="1">SIMULATION!$D$3*SIMULATION!$D$17/$H9577/(SIMULATION!$D$17-$I9577)*(((EXP(-$I9577*$J9577))/(1-EXP(-SIMULATION!$D$4*$I9577)))-(EXP(-SIMULATION!$D$17*$J9577)/(1-EXP(-SIMULATION!$D$4*SIMULATION!$D$17))))</f>
        <v>0.51286875361829609</v>
      </c>
      <c r="L9577">
        <v>-6.5661231923461266E-2</v>
      </c>
      <c r="M9577">
        <f t="shared" ca="1" si="149"/>
        <v>0.47919315944066865</v>
      </c>
    </row>
    <row r="9578" spans="1:13" x14ac:dyDescent="0.25">
      <c r="A9578" s="9"/>
      <c r="H9578" s="9"/>
      <c r="J9578">
        <v>1</v>
      </c>
      <c r="K9578">
        <f ca="1">SIMULATION!$D$3*SIMULATION!$D$17/$H9577/(SIMULATION!$D$17-$I9577)*(((EXP(-$I9577*$J9578))/(1-EXP(-SIMULATION!$D$4*$I9577)))-(EXP(-SIMULATION!$D$17*$J9578)/(1-EXP(-SIMULATION!$D$4*SIMULATION!$D$17))))</f>
        <v>3.5885651915340704</v>
      </c>
      <c r="L9578">
        <v>0.80784881131366182</v>
      </c>
      <c r="M9578">
        <f t="shared" ca="1" si="149"/>
        <v>6.4875833158364529</v>
      </c>
    </row>
    <row r="9579" spans="1:13" x14ac:dyDescent="0.25">
      <c r="A9579" s="9"/>
      <c r="H9579" s="9"/>
      <c r="J9579">
        <v>2</v>
      </c>
      <c r="K9579">
        <f ca="1">SIMULATION!$D$3*SIMULATION!$D$17/$H9577/(SIMULATION!$D$17-$I9577)*(((EXP(-$I9577*$J9579))/(1-EXP(-SIMULATION!$D$4*$I9577)))-(EXP(-SIMULATION!$D$17*$J9579)/(1-EXP(-SIMULATION!$D$4*SIMULATION!$D$17))))</f>
        <v>5.1385948272968021</v>
      </c>
      <c r="L9579">
        <v>0.23205258771163309</v>
      </c>
      <c r="M9579">
        <f t="shared" ca="1" si="149"/>
        <v>6.3310190541726374</v>
      </c>
    </row>
    <row r="9580" spans="1:13" x14ac:dyDescent="0.25">
      <c r="A9580" s="9"/>
      <c r="H9580" s="9"/>
      <c r="J9580">
        <v>3</v>
      </c>
      <c r="K9580">
        <f ca="1">SIMULATION!$D$3*SIMULATION!$D$17/$H9577/(SIMULATION!$D$17-$I9577)*(((EXP(-$I9577*$J9580))/(1-EXP(-SIMULATION!$D$4*$I9577)))-(EXP(-SIMULATION!$D$17*$J9580)/(1-EXP(-SIMULATION!$D$4*SIMULATION!$D$17))))</f>
        <v>5.7652975282563013</v>
      </c>
      <c r="L9580">
        <v>0.27894617898320895</v>
      </c>
      <c r="M9580">
        <f t="shared" ca="1" si="149"/>
        <v>7.3735052444647362</v>
      </c>
    </row>
    <row r="9581" spans="1:13" x14ac:dyDescent="0.25">
      <c r="A9581" s="9"/>
      <c r="H9581" s="9"/>
      <c r="J9581">
        <v>4</v>
      </c>
      <c r="K9581">
        <f ca="1">SIMULATION!$D$3*SIMULATION!$D$17/$H9577/(SIMULATION!$D$17-$I9577)*(((EXP(-$I9577*$J9581))/(1-EXP(-SIMULATION!$D$4*$I9577)))-(EXP(-SIMULATION!$D$17*$J9581)/(1-EXP(-SIMULATION!$D$4*SIMULATION!$D$17))))</f>
        <v>5.8476481410364398</v>
      </c>
      <c r="L9581">
        <v>0.23228614544361523</v>
      </c>
      <c r="M9581">
        <f t="shared" ca="1" si="149"/>
        <v>7.2059757876283159</v>
      </c>
    </row>
    <row r="9582" spans="1:13" x14ac:dyDescent="0.25">
      <c r="A9582" s="9"/>
      <c r="H9582" s="9"/>
      <c r="J9582">
        <v>5</v>
      </c>
      <c r="K9582">
        <f ca="1">SIMULATION!$D$3*SIMULATION!$D$17/$H9577/(SIMULATION!$D$17-$I9577)*(((EXP(-$I9577*$J9582))/(1-EXP(-SIMULATION!$D$4*$I9577)))-(EXP(-SIMULATION!$D$17*$J9582)/(1-EXP(-SIMULATION!$D$4*SIMULATION!$D$17))))</f>
        <v>5.6223901681687751</v>
      </c>
      <c r="L9582">
        <v>-0.10322967773327707</v>
      </c>
      <c r="M9582">
        <f t="shared" ca="1" si="149"/>
        <v>5.0419926430179673</v>
      </c>
    </row>
    <row r="9583" spans="1:13" x14ac:dyDescent="0.25">
      <c r="A9583" s="9"/>
      <c r="H9583" s="9"/>
      <c r="J9583">
        <v>6</v>
      </c>
      <c r="K9583">
        <f ca="1">SIMULATION!$D$3*SIMULATION!$D$17/$H9577/(SIMULATION!$D$17-$I9577)*(((EXP(-$I9577*$J9583))/(1-EXP(-SIMULATION!$D$4*$I9577)))-(EXP(-SIMULATION!$D$17*$J9583)/(1-EXP(-SIMULATION!$D$4*SIMULATION!$D$17))))</f>
        <v>5.2359111564826391</v>
      </c>
      <c r="L9583">
        <v>-9.491200266144828E-2</v>
      </c>
      <c r="M9583">
        <f t="shared" ca="1" si="149"/>
        <v>4.7389603428634519</v>
      </c>
    </row>
    <row r="9584" spans="1:13" x14ac:dyDescent="0.25">
      <c r="A9584" s="9"/>
      <c r="H9584" s="9"/>
      <c r="J9584">
        <v>7</v>
      </c>
      <c r="K9584">
        <f ca="1">SIMULATION!$D$3*SIMULATION!$D$17/$H9577/(SIMULATION!$D$17-$I9577)*(((EXP(-$I9577*$J9584))/(1-EXP(-SIMULATION!$D$4*$I9577)))-(EXP(-SIMULATION!$D$17*$J9584)/(1-EXP(-SIMULATION!$D$4*SIMULATION!$D$17))))</f>
        <v>4.7773837776290771</v>
      </c>
      <c r="L9584">
        <v>1.878051048547392E-3</v>
      </c>
      <c r="M9584">
        <f t="shared" ca="1" si="149"/>
        <v>4.7863559482419671</v>
      </c>
    </row>
    <row r="9585" spans="1:13" x14ac:dyDescent="0.25">
      <c r="A9585" s="9"/>
      <c r="H9585" s="9"/>
      <c r="J9585">
        <v>8</v>
      </c>
      <c r="K9585">
        <f ca="1">SIMULATION!$D$3*SIMULATION!$D$17/$H9577/(SIMULATION!$D$17-$I9577)*(((EXP(-$I9577*$J9585))/(1-EXP(-SIMULATION!$D$4*$I9577)))-(EXP(-SIMULATION!$D$17*$J9585)/(1-EXP(-SIMULATION!$D$4*SIMULATION!$D$17))))</f>
        <v>4.2999146712385841</v>
      </c>
      <c r="L9585">
        <v>-0.60657432457621352</v>
      </c>
      <c r="M9585">
        <f t="shared" ca="1" si="149"/>
        <v>1.6916968337966887</v>
      </c>
    </row>
    <row r="9586" spans="1:13" x14ac:dyDescent="0.25">
      <c r="A9586" s="9"/>
      <c r="H9586" s="9"/>
      <c r="J9586">
        <v>9</v>
      </c>
      <c r="K9586">
        <f ca="1">SIMULATION!$D$3*SIMULATION!$D$17/$H9577/(SIMULATION!$D$17-$I9577)*(((EXP(-$I9577*$J9586))/(1-EXP(-SIMULATION!$D$4*$I9577)))-(EXP(-SIMULATION!$D$17*$J9586)/(1-EXP(-SIMULATION!$D$4*SIMULATION!$D$17))))</f>
        <v>3.8340198335640698</v>
      </c>
      <c r="L9586">
        <v>-7.1686615151960592E-2</v>
      </c>
      <c r="M9586">
        <f t="shared" ca="1" si="149"/>
        <v>3.5591719292703781</v>
      </c>
    </row>
    <row r="9587" spans="1:13" x14ac:dyDescent="0.25">
      <c r="A9587" s="9"/>
      <c r="H9587" s="9"/>
      <c r="J9587">
        <v>10</v>
      </c>
      <c r="K9587">
        <f ca="1">SIMULATION!$D$3*SIMULATION!$D$17/$H9577/(SIMULATION!$D$17-$I9577)*(((EXP(-$I9577*$J9587))/(1-EXP(-SIMULATION!$D$4*$I9577)))-(EXP(-SIMULATION!$D$17*$J9587)/(1-EXP(-SIMULATION!$D$4*SIMULATION!$D$17))))</f>
        <v>3.3961926523760737</v>
      </c>
      <c r="L9587">
        <v>-4.6122505839691304E-2</v>
      </c>
      <c r="M9587">
        <f t="shared" ca="1" si="149"/>
        <v>3.2395517369341413</v>
      </c>
    </row>
    <row r="9588" spans="1:13" x14ac:dyDescent="0.25">
      <c r="A9588" s="9"/>
      <c r="H9588" s="9"/>
      <c r="J9588">
        <v>11</v>
      </c>
      <c r="K9588">
        <f ca="1">SIMULATION!$D$3*SIMULATION!$D$17/$H9577/(SIMULATION!$D$17-$I9577)*(((EXP(-$I9577*$J9588))/(1-EXP(-SIMULATION!$D$4*$I9577)))-(EXP(-SIMULATION!$D$17*$J9588)/(1-EXP(-SIMULATION!$D$4*SIMULATION!$D$17))))</f>
        <v>2.9943358836332545</v>
      </c>
      <c r="L9588">
        <v>0.45986100108319938</v>
      </c>
      <c r="M9588">
        <f t="shared" ca="1" si="149"/>
        <v>4.371314180660189</v>
      </c>
    </row>
    <row r="9589" spans="1:13" x14ac:dyDescent="0.25">
      <c r="A9589" s="9"/>
      <c r="H9589" s="9"/>
      <c r="J9589">
        <v>12</v>
      </c>
      <c r="K9589">
        <f ca="1">SIMULATION!$D$3*SIMULATION!$D$17/$H9577/(SIMULATION!$D$17-$I9577)*(((EXP(-$I9577*$J9589))/(1-EXP(-SIMULATION!$D$4*$I9577)))-(EXP(-SIMULATION!$D$17*$J9589)/(1-EXP(-SIMULATION!$D$4*SIMULATION!$D$17))))</f>
        <v>2.6311915365490322</v>
      </c>
      <c r="L9589">
        <v>0.45623919559019049</v>
      </c>
      <c r="M9589">
        <f t="shared" ca="1" si="149"/>
        <v>3.8316442466278802</v>
      </c>
    </row>
    <row r="9590" spans="1:13" x14ac:dyDescent="0.25">
      <c r="A9590" s="9"/>
      <c r="H9590" s="9"/>
      <c r="J9590">
        <v>13</v>
      </c>
      <c r="K9590">
        <f ca="1">SIMULATION!$D$3*SIMULATION!$D$17/$H9577/(SIMULATION!$D$17-$I9577)*(((EXP(-$I9577*$J9590))/(1-EXP(-SIMULATION!$D$4*$I9577)))-(EXP(-SIMULATION!$D$17*$J9590)/(1-EXP(-SIMULATION!$D$4*SIMULATION!$D$17))))</f>
        <v>2.3064943627978063</v>
      </c>
      <c r="L9590">
        <v>0.54725777884725813</v>
      </c>
      <c r="M9590">
        <f t="shared" ca="1" si="149"/>
        <v>3.5687413447062557</v>
      </c>
    </row>
    <row r="9591" spans="1:13" x14ac:dyDescent="0.25">
      <c r="A9591" s="9"/>
      <c r="H9591" s="9"/>
      <c r="J9591">
        <v>14</v>
      </c>
      <c r="K9591">
        <f ca="1">SIMULATION!$D$3*SIMULATION!$D$17/$H9577/(SIMULATION!$D$17-$I9577)*(((EXP(-$I9577*$J9591))/(1-EXP(-SIMULATION!$D$4*$I9577)))-(EXP(-SIMULATION!$D$17*$J9591)/(1-EXP(-SIMULATION!$D$4*SIMULATION!$D$17))))</f>
        <v>2.0183131419514497</v>
      </c>
      <c r="L9591">
        <v>0.20686554833150178</v>
      </c>
      <c r="M9591">
        <f t="shared" ca="1" si="149"/>
        <v>2.4358325967659127</v>
      </c>
    </row>
    <row r="9592" spans="1:13" x14ac:dyDescent="0.25">
      <c r="A9592" s="9"/>
      <c r="H9592" s="9"/>
      <c r="J9592">
        <v>15</v>
      </c>
      <c r="K9592">
        <f ca="1">SIMULATION!$D$3*SIMULATION!$D$17/$H9577/(SIMULATION!$D$17-$I9577)*(((EXP(-$I9577*$J9592))/(1-EXP(-SIMULATION!$D$4*$I9577)))-(EXP(-SIMULATION!$D$17*$J9592)/(1-EXP(-SIMULATION!$D$4*SIMULATION!$D$17))))</f>
        <v>1.7638764872836536</v>
      </c>
      <c r="L9592">
        <v>0.45346676850545808</v>
      </c>
      <c r="M9592">
        <f t="shared" ca="1" si="149"/>
        <v>2.563735858014931</v>
      </c>
    </row>
    <row r="9593" spans="1:13" x14ac:dyDescent="0.25">
      <c r="A9593" s="9"/>
      <c r="H9593" s="9"/>
      <c r="J9593">
        <v>16</v>
      </c>
      <c r="K9593">
        <f ca="1">SIMULATION!$D$3*SIMULATION!$D$17/$H9577/(SIMULATION!$D$17-$I9577)*(((EXP(-$I9577*$J9593))/(1-EXP(-SIMULATION!$D$4*$I9577)))-(EXP(-SIMULATION!$D$17*$J9593)/(1-EXP(-SIMULATION!$D$4*SIMULATION!$D$17))))</f>
        <v>1.5400726742897743</v>
      </c>
      <c r="L9593">
        <v>-0.28012161525187801</v>
      </c>
      <c r="M9593">
        <f t="shared" ca="1" si="149"/>
        <v>1.1086650291624434</v>
      </c>
    </row>
    <row r="9594" spans="1:13" x14ac:dyDescent="0.25">
      <c r="A9594" s="9"/>
      <c r="H9594" s="9"/>
      <c r="J9594">
        <v>17</v>
      </c>
      <c r="K9594">
        <f ca="1">SIMULATION!$D$3*SIMULATION!$D$17/$H9577/(SIMULATION!$D$17-$I9577)*(((EXP(-$I9577*$J9594))/(1-EXP(-SIMULATION!$D$4*$I9577)))-(EXP(-SIMULATION!$D$17*$J9594)/(1-EXP(-SIMULATION!$D$4*SIMULATION!$D$17))))</f>
        <v>1.3437443673208633</v>
      </c>
      <c r="L9594">
        <v>-0.53461157838433571</v>
      </c>
      <c r="M9594">
        <f t="shared" ca="1" si="149"/>
        <v>0.62536307016239601</v>
      </c>
    </row>
    <row r="9595" spans="1:13" x14ac:dyDescent="0.25">
      <c r="A9595" s="9"/>
      <c r="H9595" s="9"/>
      <c r="J9595">
        <v>18</v>
      </c>
      <c r="K9595">
        <f ca="1">SIMULATION!$D$3*SIMULATION!$D$17/$H9577/(SIMULATION!$D$17-$I9577)*(((EXP(-$I9577*$J9595))/(1-EXP(-SIMULATION!$D$4*$I9577)))-(EXP(-SIMULATION!$D$17*$J9595)/(1-EXP(-SIMULATION!$D$4*SIMULATION!$D$17))))</f>
        <v>1.1718552145261789</v>
      </c>
      <c r="L9595">
        <v>0.34286157369844583</v>
      </c>
      <c r="M9595">
        <f t="shared" ca="1" si="149"/>
        <v>1.5736393375253543</v>
      </c>
    </row>
    <row r="9596" spans="1:13" x14ac:dyDescent="0.25">
      <c r="A9596" s="9"/>
      <c r="H9596" s="9"/>
      <c r="J9596">
        <v>19</v>
      </c>
      <c r="K9596">
        <f ca="1">SIMULATION!$D$3*SIMULATION!$D$17/$H9577/(SIMULATION!$D$17-$I9577)*(((EXP(-$I9577*$J9596))/(1-EXP(-SIMULATION!$D$4*$I9577)))-(EXP(-SIMULATION!$D$17*$J9596)/(1-EXP(-SIMULATION!$D$4*SIMULATION!$D$17))))</f>
        <v>1.0215772090120037</v>
      </c>
      <c r="L9596">
        <v>-0.50084328651899424</v>
      </c>
      <c r="M9596">
        <f t="shared" ca="1" si="149"/>
        <v>0.50992712221753023</v>
      </c>
    </row>
    <row r="9597" spans="1:13" x14ac:dyDescent="0.25">
      <c r="A9597" s="9"/>
      <c r="H9597" s="9"/>
      <c r="J9597">
        <v>20</v>
      </c>
      <c r="K9597">
        <f ca="1">SIMULATION!$D$3*SIMULATION!$D$17/$H9577/(SIMULATION!$D$17-$I9577)*(((EXP(-$I9577*$J9597))/(1-EXP(-SIMULATION!$D$4*$I9577)))-(EXP(-SIMULATION!$D$17*$J9597)/(1-EXP(-SIMULATION!$D$4*SIMULATION!$D$17))))</f>
        <v>0.89032977979082351</v>
      </c>
      <c r="L9597">
        <v>0.25267724771883676</v>
      </c>
      <c r="M9597">
        <f t="shared" ca="1" si="149"/>
        <v>1.1152958581104868</v>
      </c>
    </row>
    <row r="9598" spans="1:13" x14ac:dyDescent="0.25">
      <c r="A9598" s="9"/>
      <c r="H9598" s="9"/>
      <c r="J9598">
        <v>21</v>
      </c>
      <c r="K9598">
        <f ca="1">SIMULATION!$D$3*SIMULATION!$D$17/$H9577/(SIMULATION!$D$17-$I9577)*(((EXP(-$I9577*$J9598))/(1-EXP(-SIMULATION!$D$4*$I9577)))-(EXP(-SIMULATION!$D$17*$J9598)/(1-EXP(-SIMULATION!$D$4*SIMULATION!$D$17))))</f>
        <v>0.77579013129628049</v>
      </c>
      <c r="L9598">
        <v>1.4773438568594867E-2</v>
      </c>
      <c r="M9598">
        <f t="shared" ca="1" si="149"/>
        <v>0.78725121914310825</v>
      </c>
    </row>
    <row r="9599" spans="1:13" x14ac:dyDescent="0.25">
      <c r="A9599" s="9"/>
      <c r="H9599" s="9"/>
      <c r="J9599">
        <v>22</v>
      </c>
      <c r="K9599">
        <f ca="1">SIMULATION!$D$3*SIMULATION!$D$17/$H9577/(SIMULATION!$D$17-$I9577)*(((EXP(-$I9577*$J9599))/(1-EXP(-SIMULATION!$D$4*$I9577)))-(EXP(-SIMULATION!$D$17*$J9599)/(1-EXP(-SIMULATION!$D$4*SIMULATION!$D$17))))</f>
        <v>0.67588705789961245</v>
      </c>
      <c r="L9599">
        <v>-0.25179880688929046</v>
      </c>
      <c r="M9599">
        <f t="shared" ca="1" si="149"/>
        <v>0.50569950312857725</v>
      </c>
    </row>
    <row r="9600" spans="1:13" x14ac:dyDescent="0.25">
      <c r="A9600" s="9"/>
      <c r="H9600" s="9"/>
      <c r="J9600">
        <v>23</v>
      </c>
      <c r="K9600">
        <f ca="1">SIMULATION!$D$3*SIMULATION!$D$17/$H9577/(SIMULATION!$D$17-$I9577)*(((EXP(-$I9577*$J9600))/(1-EXP(-SIMULATION!$D$4*$I9577)))-(EXP(-SIMULATION!$D$17*$J9600)/(1-EXP(-SIMULATION!$D$4*SIMULATION!$D$17))))</f>
        <v>0.5887858231268821</v>
      </c>
      <c r="L9600">
        <v>-0.34526998666736441</v>
      </c>
      <c r="M9600">
        <f t="shared" ca="1" si="149"/>
        <v>0.38549574982593032</v>
      </c>
    </row>
    <row r="9601" spans="1:13" x14ac:dyDescent="0.25">
      <c r="A9601" s="9"/>
      <c r="H9601" s="9"/>
      <c r="J9601">
        <v>24</v>
      </c>
      <c r="K9601">
        <f ca="1">SIMULATION!$D$3*SIMULATION!$D$17/$H9577/(SIMULATION!$D$17-$I9577)*(((EXP(-$I9577*$J9601))/(1-EXP(-SIMULATION!$D$4*$I9577)))-(EXP(-SIMULATION!$D$17*$J9601)/(1-EXP(-SIMULATION!$D$4*SIMULATION!$D$17))))</f>
        <v>0.51286875361829842</v>
      </c>
      <c r="L9601">
        <v>-0.42127794294336179</v>
      </c>
      <c r="M9601">
        <f t="shared" ca="1" si="149"/>
        <v>0.29680846009405587</v>
      </c>
    </row>
    <row r="9602" spans="1:13" x14ac:dyDescent="0.25">
      <c r="A9602" s="9">
        <v>385</v>
      </c>
      <c r="B9602" s="2">
        <f ca="1">NORMINV(RAND(),SIMULATION!D7,SIMULATION!D8)</f>
        <v>61.045229725801505</v>
      </c>
      <c r="C9602" s="2">
        <v>2</v>
      </c>
      <c r="D9602" s="2">
        <f ca="1">SIMULATION!$D$11*(1+(SIMULATION!$D$12*LN(1+$C9602)))*(1+(SIMULATION!$D$13*(($B9602/63.5)-1)))</f>
        <v>10.055765777116752</v>
      </c>
      <c r="E9602" s="2">
        <v>-0.24811363394928171</v>
      </c>
      <c r="F9602" s="2">
        <f ca="1">D9602*(1+E9602)</f>
        <v>7.5607931880134913</v>
      </c>
      <c r="G9602" s="2">
        <v>-0.81920974014113057</v>
      </c>
      <c r="H9602" s="9">
        <f>SIMULATION!$D$15*EXP($G$9602)</f>
        <v>97.304796020558612</v>
      </c>
      <c r="I9602" s="2">
        <f ca="1">$F9602/$H9602</f>
        <v>7.7702163687965009E-2</v>
      </c>
      <c r="J9602">
        <v>0</v>
      </c>
      <c r="K9602">
        <f ca="1">SIMULATION!$D$3*SIMULATION!$D$17/$H9602/(SIMULATION!$D$17-$I9602)*(((EXP(-$I9602*$J9602))/(1-EXP(-SIMULATION!$D$4*$I9602)))-(EXP(-SIMULATION!$D$17*$J9602)/(1-EXP(-SIMULATION!$D$4*SIMULATION!$D$17))))</f>
        <v>1.2552274434494279</v>
      </c>
      <c r="L9602">
        <v>0.12899439891671002</v>
      </c>
      <c r="M9602">
        <f t="shared" ca="1" si="149"/>
        <v>1.4171447530209453</v>
      </c>
    </row>
    <row r="9603" spans="1:13" x14ac:dyDescent="0.25">
      <c r="A9603" s="9"/>
      <c r="H9603" s="9"/>
      <c r="J9603">
        <v>1</v>
      </c>
      <c r="K9603">
        <f ca="1">SIMULATION!$D$3*SIMULATION!$D$17/$H9602/(SIMULATION!$D$17-$I9602)*(((EXP(-$I9602*$J9603))/(1-EXP(-SIMULATION!$D$4*$I9602)))-(EXP(-SIMULATION!$D$17*$J9603)/(1-EXP(-SIMULATION!$D$4*SIMULATION!$D$17))))</f>
        <v>3.1091383548007157</v>
      </c>
      <c r="L9603">
        <v>-0.14991730183258467</v>
      </c>
      <c r="M9603">
        <f t="shared" ref="M9603:M9666" ca="1" si="150">$K9603*(1+$L9603)</f>
        <v>2.6430247216247911</v>
      </c>
    </row>
    <row r="9604" spans="1:13" x14ac:dyDescent="0.25">
      <c r="A9604" s="9"/>
      <c r="H9604" s="9"/>
      <c r="J9604">
        <v>2</v>
      </c>
      <c r="K9604">
        <f ca="1">SIMULATION!$D$3*SIMULATION!$D$17/$H9602/(SIMULATION!$D$17-$I9602)*(((EXP(-$I9602*$J9604))/(1-EXP(-SIMULATION!$D$4*$I9602)))-(EXP(-SIMULATION!$D$17*$J9604)/(1-EXP(-SIMULATION!$D$4*SIMULATION!$D$17))))</f>
        <v>4.1248656516576645</v>
      </c>
      <c r="L9604">
        <v>-0.18637384885148273</v>
      </c>
      <c r="M9604">
        <f t="shared" ca="1" si="150"/>
        <v>3.3560985641629459</v>
      </c>
    </row>
    <row r="9605" spans="1:13" x14ac:dyDescent="0.25">
      <c r="A9605" s="9"/>
      <c r="H9605" s="9"/>
      <c r="J9605">
        <v>3</v>
      </c>
      <c r="K9605">
        <f ca="1">SIMULATION!$D$3*SIMULATION!$D$17/$H9602/(SIMULATION!$D$17-$I9602)*(((EXP(-$I9602*$J9605))/(1-EXP(-SIMULATION!$D$4*$I9602)))-(EXP(-SIMULATION!$D$17*$J9605)/(1-EXP(-SIMULATION!$D$4*SIMULATION!$D$17))))</f>
        <v>4.6163459818685979</v>
      </c>
      <c r="L9605">
        <v>-4.7027488034505141E-2</v>
      </c>
      <c r="M9605">
        <f t="shared" ca="1" si="150"/>
        <v>4.3992508264431365</v>
      </c>
    </row>
    <row r="9606" spans="1:13" x14ac:dyDescent="0.25">
      <c r="A9606" s="9"/>
      <c r="H9606" s="9"/>
      <c r="J9606">
        <v>4</v>
      </c>
      <c r="K9606">
        <f ca="1">SIMULATION!$D$3*SIMULATION!$D$17/$H9602/(SIMULATION!$D$17-$I9602)*(((EXP(-$I9602*$J9606))/(1-EXP(-SIMULATION!$D$4*$I9602)))-(EXP(-SIMULATION!$D$17*$J9606)/(1-EXP(-SIMULATION!$D$4*SIMULATION!$D$17))))</f>
        <v>4.7837945533873905</v>
      </c>
      <c r="L9606">
        <v>-5.78384808524409E-2</v>
      </c>
      <c r="M9606">
        <f t="shared" ca="1" si="150"/>
        <v>4.5071071437092831</v>
      </c>
    </row>
    <row r="9607" spans="1:13" x14ac:dyDescent="0.25">
      <c r="A9607" s="9"/>
      <c r="H9607" s="9"/>
      <c r="J9607">
        <v>5</v>
      </c>
      <c r="K9607">
        <f ca="1">SIMULATION!$D$3*SIMULATION!$D$17/$H9602/(SIMULATION!$D$17-$I9602)*(((EXP(-$I9602*$J9607))/(1-EXP(-SIMULATION!$D$4*$I9602)))-(EXP(-SIMULATION!$D$17*$J9607)/(1-EXP(-SIMULATION!$D$4*SIMULATION!$D$17))))</f>
        <v>4.7546231099811438</v>
      </c>
      <c r="L9607">
        <v>0.23295509788586935</v>
      </c>
      <c r="M9607">
        <f t="shared" ca="1" si="150"/>
        <v>5.8622368019772182</v>
      </c>
    </row>
    <row r="9608" spans="1:13" x14ac:dyDescent="0.25">
      <c r="A9608" s="9"/>
      <c r="H9608" s="9"/>
      <c r="J9608">
        <v>6</v>
      </c>
      <c r="K9608">
        <f ca="1">SIMULATION!$D$3*SIMULATION!$D$17/$H9602/(SIMULATION!$D$17-$I9602)*(((EXP(-$I9602*$J9608))/(1-EXP(-SIMULATION!$D$4*$I9602)))-(EXP(-SIMULATION!$D$17*$J9608)/(1-EXP(-SIMULATION!$D$4*SIMULATION!$D$17))))</f>
        <v>4.6096557810252028</v>
      </c>
      <c r="L9608">
        <v>0.25411171362866369</v>
      </c>
      <c r="M9608">
        <f t="shared" ca="1" si="150"/>
        <v>5.7810233107797933</v>
      </c>
    </row>
    <row r="9609" spans="1:13" x14ac:dyDescent="0.25">
      <c r="A9609" s="9"/>
      <c r="H9609" s="9"/>
      <c r="J9609">
        <v>7</v>
      </c>
      <c r="K9609">
        <f ca="1">SIMULATION!$D$3*SIMULATION!$D$17/$H9602/(SIMULATION!$D$17-$I9602)*(((EXP(-$I9602*$J9609))/(1-EXP(-SIMULATION!$D$4*$I9602)))-(EXP(-SIMULATION!$D$17*$J9609)/(1-EXP(-SIMULATION!$D$4*SIMULATION!$D$17))))</f>
        <v>4.3999238544898649</v>
      </c>
      <c r="L9609">
        <v>0.12677616890800955</v>
      </c>
      <c r="M9609">
        <f t="shared" ca="1" si="150"/>
        <v>4.9577293442490529</v>
      </c>
    </row>
    <row r="9610" spans="1:13" x14ac:dyDescent="0.25">
      <c r="A9610" s="9"/>
      <c r="H9610" s="9"/>
      <c r="J9610">
        <v>8</v>
      </c>
      <c r="K9610">
        <f ca="1">SIMULATION!$D$3*SIMULATION!$D$17/$H9602/(SIMULATION!$D$17-$I9602)*(((EXP(-$I9602*$J9610))/(1-EXP(-SIMULATION!$D$4*$I9602)))-(EXP(-SIMULATION!$D$17*$J9610)/(1-EXP(-SIMULATION!$D$4*SIMULATION!$D$17))))</f>
        <v>4.1574236675053795</v>
      </c>
      <c r="L9610">
        <v>-0.46624322230129001</v>
      </c>
      <c r="M9610">
        <f t="shared" ca="1" si="150"/>
        <v>2.2190530602960243</v>
      </c>
    </row>
    <row r="9611" spans="1:13" x14ac:dyDescent="0.25">
      <c r="A9611" s="9"/>
      <c r="H9611" s="9"/>
      <c r="J9611">
        <v>9</v>
      </c>
      <c r="K9611">
        <f ca="1">SIMULATION!$D$3*SIMULATION!$D$17/$H9602/(SIMULATION!$D$17-$I9602)*(((EXP(-$I9602*$J9611))/(1-EXP(-SIMULATION!$D$4*$I9602)))-(EXP(-SIMULATION!$D$17*$J9611)/(1-EXP(-SIMULATION!$D$4*SIMULATION!$D$17))))</f>
        <v>3.9020062605895989</v>
      </c>
      <c r="L9611">
        <v>-0.3964003036212812</v>
      </c>
      <c r="M9611">
        <f t="shared" ca="1" si="150"/>
        <v>2.3552497941597417</v>
      </c>
    </row>
    <row r="9612" spans="1:13" x14ac:dyDescent="0.25">
      <c r="A9612" s="9"/>
      <c r="H9612" s="9"/>
      <c r="J9612">
        <v>10</v>
      </c>
      <c r="K9612">
        <f ca="1">SIMULATION!$D$3*SIMULATION!$D$17/$H9602/(SIMULATION!$D$17-$I9602)*(((EXP(-$I9602*$J9612))/(1-EXP(-SIMULATION!$D$4*$I9602)))-(EXP(-SIMULATION!$D$17*$J9612)/(1-EXP(-SIMULATION!$D$4*SIMULATION!$D$17))))</f>
        <v>3.6457884908426306</v>
      </c>
      <c r="L9612">
        <v>0.20474727176357641</v>
      </c>
      <c r="M9612">
        <f t="shared" ca="1" si="150"/>
        <v>4.3922537377697051</v>
      </c>
    </row>
    <row r="9613" spans="1:13" x14ac:dyDescent="0.25">
      <c r="A9613" s="9"/>
      <c r="H9613" s="9"/>
      <c r="J9613">
        <v>11</v>
      </c>
      <c r="K9613">
        <f ca="1">SIMULATION!$D$3*SIMULATION!$D$17/$H9602/(SIMULATION!$D$17-$I9602)*(((EXP(-$I9602*$J9613))/(1-EXP(-SIMULATION!$D$4*$I9602)))-(EXP(-SIMULATION!$D$17*$J9613)/(1-EXP(-SIMULATION!$D$4*SIMULATION!$D$17))))</f>
        <v>3.3959761307684855</v>
      </c>
      <c r="L9613">
        <v>0.19784949171843527</v>
      </c>
      <c r="M9613">
        <f t="shared" ca="1" si="150"/>
        <v>4.0678682821289689</v>
      </c>
    </row>
    <row r="9614" spans="1:13" x14ac:dyDescent="0.25">
      <c r="A9614" s="9"/>
      <c r="H9614" s="9"/>
      <c r="J9614">
        <v>12</v>
      </c>
      <c r="K9614">
        <f ca="1">SIMULATION!$D$3*SIMULATION!$D$17/$H9602/(SIMULATION!$D$17-$I9602)*(((EXP(-$I9602*$J9614))/(1-EXP(-SIMULATION!$D$4*$I9602)))-(EXP(-SIMULATION!$D$17*$J9614)/(1-EXP(-SIMULATION!$D$4*SIMULATION!$D$17))))</f>
        <v>3.1566696017799303</v>
      </c>
      <c r="L9614">
        <v>-0.20194703026405747</v>
      </c>
      <c r="M9614">
        <f t="shared" ca="1" si="150"/>
        <v>2.5191895501756485</v>
      </c>
    </row>
    <row r="9615" spans="1:13" x14ac:dyDescent="0.25">
      <c r="A9615" s="9"/>
      <c r="H9615" s="9"/>
      <c r="J9615">
        <v>13</v>
      </c>
      <c r="K9615">
        <f ca="1">SIMULATION!$D$3*SIMULATION!$D$17/$H9602/(SIMULATION!$D$17-$I9602)*(((EXP(-$I9602*$J9615))/(1-EXP(-SIMULATION!$D$4*$I9602)))-(EXP(-SIMULATION!$D$17*$J9615)/(1-EXP(-SIMULATION!$D$4*SIMULATION!$D$17))))</f>
        <v>2.9300180077569826</v>
      </c>
      <c r="L9615">
        <v>-4.9316241180330352E-2</v>
      </c>
      <c r="M9615">
        <f t="shared" ca="1" si="150"/>
        <v>2.7855205330237283</v>
      </c>
    </row>
    <row r="9616" spans="1:13" x14ac:dyDescent="0.25">
      <c r="A9616" s="9"/>
      <c r="H9616" s="9"/>
      <c r="J9616">
        <v>14</v>
      </c>
      <c r="K9616">
        <f ca="1">SIMULATION!$D$3*SIMULATION!$D$17/$H9602/(SIMULATION!$D$17-$I9602)*(((EXP(-$I9602*$J9616))/(1-EXP(-SIMULATION!$D$4*$I9602)))-(EXP(-SIMULATION!$D$17*$J9616)/(1-EXP(-SIMULATION!$D$4*SIMULATION!$D$17))))</f>
        <v>2.7169557770324642</v>
      </c>
      <c r="L9616">
        <v>-0.21300994911017926</v>
      </c>
      <c r="M9616">
        <f t="shared" ca="1" si="150"/>
        <v>2.1382171652321715</v>
      </c>
    </row>
    <row r="9617" spans="1:13" x14ac:dyDescent="0.25">
      <c r="A9617" s="9"/>
      <c r="H9617" s="9"/>
      <c r="J9617">
        <v>15</v>
      </c>
      <c r="K9617">
        <f ca="1">SIMULATION!$D$3*SIMULATION!$D$17/$H9602/(SIMULATION!$D$17-$I9602)*(((EXP(-$I9602*$J9617))/(1-EXP(-SIMULATION!$D$4*$I9602)))-(EXP(-SIMULATION!$D$17*$J9617)/(1-EXP(-SIMULATION!$D$4*SIMULATION!$D$17))))</f>
        <v>2.5176720458364148</v>
      </c>
      <c r="L9617">
        <v>-0.29999666482379378</v>
      </c>
      <c r="M9617">
        <f t="shared" ca="1" si="150"/>
        <v>1.7623788289653928</v>
      </c>
    </row>
    <row r="9618" spans="1:13" x14ac:dyDescent="0.25">
      <c r="A9618" s="9"/>
      <c r="H9618" s="9"/>
      <c r="J9618">
        <v>16</v>
      </c>
      <c r="K9618">
        <f ca="1">SIMULATION!$D$3*SIMULATION!$D$17/$H9602/(SIMULATION!$D$17-$I9602)*(((EXP(-$I9602*$J9618))/(1-EXP(-SIMULATION!$D$4*$I9602)))-(EXP(-SIMULATION!$D$17*$J9618)/(1-EXP(-SIMULATION!$D$4*SIMULATION!$D$17))))</f>
        <v>2.3319089759342595</v>
      </c>
      <c r="L9618">
        <v>-0.23354410952041993</v>
      </c>
      <c r="M9618">
        <f t="shared" ca="1" si="150"/>
        <v>1.7873053706670186</v>
      </c>
    </row>
    <row r="9619" spans="1:13" x14ac:dyDescent="0.25">
      <c r="A9619" s="9"/>
      <c r="H9619" s="9"/>
      <c r="J9619">
        <v>17</v>
      </c>
      <c r="K9619">
        <f ca="1">SIMULATION!$D$3*SIMULATION!$D$17/$H9602/(SIMULATION!$D$17-$I9602)*(((EXP(-$I9602*$J9619))/(1-EXP(-SIMULATION!$D$4*$I9602)))-(EXP(-SIMULATION!$D$17*$J9619)/(1-EXP(-SIMULATION!$D$4*SIMULATION!$D$17))))</f>
        <v>2.1591506341498325</v>
      </c>
      <c r="L9619">
        <v>6.3061783228895709E-3</v>
      </c>
      <c r="M9619">
        <f t="shared" ca="1" si="150"/>
        <v>2.1727666230747613</v>
      </c>
    </row>
    <row r="9620" spans="1:13" x14ac:dyDescent="0.25">
      <c r="A9620" s="9"/>
      <c r="H9620" s="9"/>
      <c r="J9620">
        <v>18</v>
      </c>
      <c r="K9620">
        <f ca="1">SIMULATION!$D$3*SIMULATION!$D$17/$H9602/(SIMULATION!$D$17-$I9602)*(((EXP(-$I9602*$J9620))/(1-EXP(-SIMULATION!$D$4*$I9602)))-(EXP(-SIMULATION!$D$17*$J9620)/(1-EXP(-SIMULATION!$D$4*SIMULATION!$D$17))))</f>
        <v>1.9987419124626642</v>
      </c>
      <c r="L9620">
        <v>-0.15240829021912053</v>
      </c>
      <c r="M9620">
        <f t="shared" ca="1" si="150"/>
        <v>1.6941170749949346</v>
      </c>
    </row>
    <row r="9621" spans="1:13" x14ac:dyDescent="0.25">
      <c r="A9621" s="9"/>
      <c r="H9621" s="9"/>
      <c r="J9621">
        <v>19</v>
      </c>
      <c r="K9621">
        <f ca="1">SIMULATION!$D$3*SIMULATION!$D$17/$H9602/(SIMULATION!$D$17-$I9602)*(((EXP(-$I9602*$J9621))/(1-EXP(-SIMULATION!$D$4*$I9602)))-(EXP(-SIMULATION!$D$17*$J9621)/(1-EXP(-SIMULATION!$D$4*SIMULATION!$D$17))))</f>
        <v>1.8499627747850669</v>
      </c>
      <c r="L9621">
        <v>-0.19044827618838156</v>
      </c>
      <c r="M9621">
        <f t="shared" ca="1" si="150"/>
        <v>1.4976405533145758</v>
      </c>
    </row>
    <row r="9622" spans="1:13" x14ac:dyDescent="0.25">
      <c r="A9622" s="9"/>
      <c r="H9622" s="9"/>
      <c r="J9622">
        <v>20</v>
      </c>
      <c r="K9622">
        <f ca="1">SIMULATION!$D$3*SIMULATION!$D$17/$H9602/(SIMULATION!$D$17-$I9602)*(((EXP(-$I9602*$J9622))/(1-EXP(-SIMULATION!$D$4*$I9602)))-(EXP(-SIMULATION!$D$17*$J9622)/(1-EXP(-SIMULATION!$D$4*SIMULATION!$D$17))))</f>
        <v>1.7120740225289071</v>
      </c>
      <c r="L9622">
        <v>-0.25680148829293653</v>
      </c>
      <c r="M9622">
        <f t="shared" ca="1" si="150"/>
        <v>1.2724108654758091</v>
      </c>
    </row>
    <row r="9623" spans="1:13" x14ac:dyDescent="0.25">
      <c r="A9623" s="9"/>
      <c r="H9623" s="9"/>
      <c r="J9623">
        <v>21</v>
      </c>
      <c r="K9623">
        <f ca="1">SIMULATION!$D$3*SIMULATION!$D$17/$H9602/(SIMULATION!$D$17-$I9602)*(((EXP(-$I9602*$J9623))/(1-EXP(-SIMULATION!$D$4*$I9602)))-(EXP(-SIMULATION!$D$17*$J9623)/(1-EXP(-SIMULATION!$D$4*SIMULATION!$D$17))))</f>
        <v>1.5843449443040067</v>
      </c>
      <c r="L9623">
        <v>0.41888368279156574</v>
      </c>
      <c r="M9623">
        <f t="shared" ca="1" si="150"/>
        <v>2.248001189386267</v>
      </c>
    </row>
    <row r="9624" spans="1:13" x14ac:dyDescent="0.25">
      <c r="A9624" s="9"/>
      <c r="H9624" s="9"/>
      <c r="J9624">
        <v>22</v>
      </c>
      <c r="K9624">
        <f ca="1">SIMULATION!$D$3*SIMULATION!$D$17/$H9602/(SIMULATION!$D$17-$I9602)*(((EXP(-$I9602*$J9624))/(1-EXP(-SIMULATION!$D$4*$I9602)))-(EXP(-SIMULATION!$D$17*$J9624)/(1-EXP(-SIMULATION!$D$4*SIMULATION!$D$17))))</f>
        <v>1.4660694819747535</v>
      </c>
      <c r="L9624">
        <v>-0.24778316590890515</v>
      </c>
      <c r="M9624">
        <f t="shared" ca="1" si="150"/>
        <v>1.1028021442886204</v>
      </c>
    </row>
    <row r="9625" spans="1:13" x14ac:dyDescent="0.25">
      <c r="A9625" s="9"/>
      <c r="H9625" s="9"/>
      <c r="J9625">
        <v>23</v>
      </c>
      <c r="K9625">
        <f ca="1">SIMULATION!$D$3*SIMULATION!$D$17/$H9602/(SIMULATION!$D$17-$I9602)*(((EXP(-$I9602*$J9625))/(1-EXP(-SIMULATION!$D$4*$I9602)))-(EXP(-SIMULATION!$D$17*$J9625)/(1-EXP(-SIMULATION!$D$4*SIMULATION!$D$17))))</f>
        <v>1.3565751537883317</v>
      </c>
      <c r="L9625">
        <v>-0.15247953674718917</v>
      </c>
      <c r="M9625">
        <f t="shared" ca="1" si="150"/>
        <v>1.1497252027759399</v>
      </c>
    </row>
    <row r="9626" spans="1:13" x14ac:dyDescent="0.25">
      <c r="A9626" s="9"/>
      <c r="H9626" s="9"/>
      <c r="J9626">
        <v>24</v>
      </c>
      <c r="K9626">
        <f ca="1">SIMULATION!$D$3*SIMULATION!$D$17/$H9602/(SIMULATION!$D$17-$I9602)*(((EXP(-$I9602*$J9626))/(1-EXP(-SIMULATION!$D$4*$I9602)))-(EXP(-SIMULATION!$D$17*$J9626)/(1-EXP(-SIMULATION!$D$4*SIMULATION!$D$17))))</f>
        <v>1.2552274434494279</v>
      </c>
      <c r="L9626">
        <v>-0.34314343624541055</v>
      </c>
      <c r="M9626">
        <f t="shared" ca="1" si="150"/>
        <v>0.82450438523464953</v>
      </c>
    </row>
    <row r="9627" spans="1:13" x14ac:dyDescent="0.25">
      <c r="A9627" s="9">
        <v>386</v>
      </c>
      <c r="B9627" s="2">
        <f ca="1">NORMINV(RAND(),SIMULATION!D7,SIMULATION!D8)</f>
        <v>64.71081712342567</v>
      </c>
      <c r="C9627" s="2">
        <v>2</v>
      </c>
      <c r="D9627" s="2">
        <f ca="1">SIMULATION!$D$11*(1+(SIMULATION!$D$12*LN(1+$C9627)))*(1+(SIMULATION!$D$13*(($B9627/63.5)-1)))</f>
        <v>10.327978665131804</v>
      </c>
      <c r="E9627" s="2">
        <v>-0.11707765808826061</v>
      </c>
      <c r="F9627" s="2">
        <f ca="1">D9627*(1+E9627)</f>
        <v>9.1188031102326512</v>
      </c>
      <c r="G9627" s="2">
        <v>-0.20088239735268118</v>
      </c>
      <c r="H9627" s="9">
        <f>SIMULATION!$D$15*EXP($G$9627)</f>
        <v>180.58031221417536</v>
      </c>
      <c r="I9627" s="2">
        <f ca="1">$F9627/$H9627</f>
        <v>5.0497216437511698E-2</v>
      </c>
      <c r="J9627">
        <v>0</v>
      </c>
      <c r="K9627">
        <f ca="1">SIMULATION!$D$3*SIMULATION!$D$17/$H9627/(SIMULATION!$D$17-$I9627)*(((EXP(-$I9627*$J9627))/(1-EXP(-SIMULATION!$D$4*$I9627)))-(EXP(-SIMULATION!$D$17*$J9627)/(1-EXP(-SIMULATION!$D$4*SIMULATION!$D$17))))</f>
        <v>1.4556985903352353</v>
      </c>
      <c r="L9627">
        <v>-0.23855630666516695</v>
      </c>
      <c r="M9627">
        <f t="shared" ca="1" si="150"/>
        <v>1.1084325110071718</v>
      </c>
    </row>
    <row r="9628" spans="1:13" x14ac:dyDescent="0.25">
      <c r="A9628" s="9"/>
      <c r="H9628" s="9"/>
      <c r="J9628">
        <v>1</v>
      </c>
      <c r="K9628">
        <f ca="1">SIMULATION!$D$3*SIMULATION!$D$17/$H9627/(SIMULATION!$D$17-$I9627)*(((EXP(-$I9627*$J9628))/(1-EXP(-SIMULATION!$D$4*$I9627)))-(EXP(-SIMULATION!$D$17*$J9628)/(1-EXP(-SIMULATION!$D$4*SIMULATION!$D$17))))</f>
        <v>2.4488420095093408</v>
      </c>
      <c r="L9628">
        <v>7.914102933989739E-3</v>
      </c>
      <c r="M9628">
        <f t="shared" ca="1" si="150"/>
        <v>2.4682223972416759</v>
      </c>
    </row>
    <row r="9629" spans="1:13" x14ac:dyDescent="0.25">
      <c r="A9629" s="9"/>
      <c r="H9629" s="9"/>
      <c r="J9629">
        <v>2</v>
      </c>
      <c r="K9629">
        <f ca="1">SIMULATION!$D$3*SIMULATION!$D$17/$H9627/(SIMULATION!$D$17-$I9627)*(((EXP(-$I9627*$J9629))/(1-EXP(-SIMULATION!$D$4*$I9627)))-(EXP(-SIMULATION!$D$17*$J9629)/(1-EXP(-SIMULATION!$D$4*SIMULATION!$D$17))))</f>
        <v>3.0106196355549351</v>
      </c>
      <c r="L9629">
        <v>-0.17822395392257928</v>
      </c>
      <c r="M9629">
        <f t="shared" ca="1" si="150"/>
        <v>2.4740551003493798</v>
      </c>
    </row>
    <row r="9630" spans="1:13" x14ac:dyDescent="0.25">
      <c r="A9630" s="9"/>
      <c r="H9630" s="9"/>
      <c r="J9630">
        <v>3</v>
      </c>
      <c r="K9630">
        <f ca="1">SIMULATION!$D$3*SIMULATION!$D$17/$H9627/(SIMULATION!$D$17-$I9627)*(((EXP(-$I9627*$J9630))/(1-EXP(-SIMULATION!$D$4*$I9627)))-(EXP(-SIMULATION!$D$17*$J9630)/(1-EXP(-SIMULATION!$D$4*SIMULATION!$D$17))))</f>
        <v>3.299643748397143</v>
      </c>
      <c r="L9630">
        <v>6.8789267218659106E-2</v>
      </c>
      <c r="M9630">
        <f t="shared" ca="1" si="150"/>
        <v>3.5266238239320122</v>
      </c>
    </row>
    <row r="9631" spans="1:13" x14ac:dyDescent="0.25">
      <c r="A9631" s="9"/>
      <c r="H9631" s="9"/>
      <c r="J9631">
        <v>4</v>
      </c>
      <c r="K9631">
        <f ca="1">SIMULATION!$D$3*SIMULATION!$D$17/$H9627/(SIMULATION!$D$17-$I9627)*(((EXP(-$I9627*$J9631))/(1-EXP(-SIMULATION!$D$4*$I9627)))-(EXP(-SIMULATION!$D$17*$J9631)/(1-EXP(-SIMULATION!$D$4*SIMULATION!$D$17))))</f>
        <v>3.417375920835144</v>
      </c>
      <c r="L9631">
        <v>0.20460454589756333</v>
      </c>
      <c r="M9631">
        <f t="shared" ca="1" si="150"/>
        <v>4.1165865692788861</v>
      </c>
    </row>
    <row r="9632" spans="1:13" x14ac:dyDescent="0.25">
      <c r="A9632" s="9"/>
      <c r="H9632" s="9"/>
      <c r="J9632">
        <v>5</v>
      </c>
      <c r="K9632">
        <f ca="1">SIMULATION!$D$3*SIMULATION!$D$17/$H9627/(SIMULATION!$D$17-$I9627)*(((EXP(-$I9627*$J9632))/(1-EXP(-SIMULATION!$D$4*$I9627)))-(EXP(-SIMULATION!$D$17*$J9632)/(1-EXP(-SIMULATION!$D$4*SIMULATION!$D$17))))</f>
        <v>3.4286630795218151</v>
      </c>
      <c r="L9632">
        <v>0.3054880626268644</v>
      </c>
      <c r="M9632">
        <f t="shared" ca="1" si="150"/>
        <v>4.4760787210851927</v>
      </c>
    </row>
    <row r="9633" spans="1:13" x14ac:dyDescent="0.25">
      <c r="A9633" s="9"/>
      <c r="H9633" s="9"/>
      <c r="J9633">
        <v>6</v>
      </c>
      <c r="K9633">
        <f ca="1">SIMULATION!$D$3*SIMULATION!$D$17/$H9627/(SIMULATION!$D$17-$I9627)*(((EXP(-$I9627*$J9633))/(1-EXP(-SIMULATION!$D$4*$I9627)))-(EXP(-SIMULATION!$D$17*$J9633)/(1-EXP(-SIMULATION!$D$4*SIMULATION!$D$17))))</f>
        <v>3.3748970723993326</v>
      </c>
      <c r="L9633">
        <v>-0.25198624786012297</v>
      </c>
      <c r="M9633">
        <f t="shared" ca="1" si="150"/>
        <v>2.5244694222113111</v>
      </c>
    </row>
    <row r="9634" spans="1:13" x14ac:dyDescent="0.25">
      <c r="A9634" s="9"/>
      <c r="H9634" s="9"/>
      <c r="J9634">
        <v>7</v>
      </c>
      <c r="K9634">
        <f ca="1">SIMULATION!$D$3*SIMULATION!$D$17/$H9627/(SIMULATION!$D$17-$I9627)*(((EXP(-$I9627*$J9634))/(1-EXP(-SIMULATION!$D$4*$I9627)))-(EXP(-SIMULATION!$D$17*$J9634)/(1-EXP(-SIMULATION!$D$4*SIMULATION!$D$17))))</f>
        <v>3.2824472216163643</v>
      </c>
      <c r="L9634">
        <v>-0.31335240876294446</v>
      </c>
      <c r="M9634">
        <f t="shared" ca="1" si="150"/>
        <v>2.253884478085642</v>
      </c>
    </row>
    <row r="9635" spans="1:13" x14ac:dyDescent="0.25">
      <c r="A9635" s="9"/>
      <c r="H9635" s="9"/>
      <c r="J9635">
        <v>8</v>
      </c>
      <c r="K9635">
        <f ca="1">SIMULATION!$D$3*SIMULATION!$D$17/$H9627/(SIMULATION!$D$17-$I9627)*(((EXP(-$I9627*$J9635))/(1-EXP(-SIMULATION!$D$4*$I9627)))-(EXP(-SIMULATION!$D$17*$J9635)/(1-EXP(-SIMULATION!$D$4*SIMULATION!$D$17))))</f>
        <v>3.1680637113408081</v>
      </c>
      <c r="L9635">
        <v>3.7396158704114557E-2</v>
      </c>
      <c r="M9635">
        <f t="shared" ca="1" si="150"/>
        <v>3.2865371246748549</v>
      </c>
    </row>
    <row r="9636" spans="1:13" x14ac:dyDescent="0.25">
      <c r="A9636" s="9"/>
      <c r="H9636" s="9"/>
      <c r="J9636">
        <v>9</v>
      </c>
      <c r="K9636">
        <f ca="1">SIMULATION!$D$3*SIMULATION!$D$17/$H9627/(SIMULATION!$D$17-$I9627)*(((EXP(-$I9627*$J9636))/(1-EXP(-SIMULATION!$D$4*$I9627)))-(EXP(-SIMULATION!$D$17*$J9636)/(1-EXP(-SIMULATION!$D$4*SIMULATION!$D$17))))</f>
        <v>3.0423398325775746</v>
      </c>
      <c r="L9636">
        <v>0.11105556419196201</v>
      </c>
      <c r="M9636">
        <f t="shared" ca="1" si="150"/>
        <v>3.3802085991481561</v>
      </c>
    </row>
    <row r="9637" spans="1:13" x14ac:dyDescent="0.25">
      <c r="A9637" s="9"/>
      <c r="H9637" s="9"/>
      <c r="J9637">
        <v>10</v>
      </c>
      <c r="K9637">
        <f ca="1">SIMULATION!$D$3*SIMULATION!$D$17/$H9627/(SIMULATION!$D$17-$I9627)*(((EXP(-$I9627*$J9637))/(1-EXP(-SIMULATION!$D$4*$I9627)))-(EXP(-SIMULATION!$D$17*$J9637)/(1-EXP(-SIMULATION!$D$4*SIMULATION!$D$17))))</f>
        <v>2.9119303150097666</v>
      </c>
      <c r="L9637">
        <v>0.10061576722894419</v>
      </c>
      <c r="M9637">
        <f t="shared" ca="1" si="150"/>
        <v>3.2049164177716958</v>
      </c>
    </row>
    <row r="9638" spans="1:13" x14ac:dyDescent="0.25">
      <c r="A9638" s="9"/>
      <c r="H9638" s="9"/>
      <c r="J9638">
        <v>11</v>
      </c>
      <c r="K9638">
        <f ca="1">SIMULATION!$D$3*SIMULATION!$D$17/$H9627/(SIMULATION!$D$17-$I9627)*(((EXP(-$I9627*$J9638))/(1-EXP(-SIMULATION!$D$4*$I9627)))-(EXP(-SIMULATION!$D$17*$J9638)/(1-EXP(-SIMULATION!$D$4*SIMULATION!$D$17))))</f>
        <v>2.7809725468702071</v>
      </c>
      <c r="L9638">
        <v>-6.083435329840836E-3</v>
      </c>
      <c r="M9638">
        <f t="shared" ca="1" si="150"/>
        <v>2.7640546802272596</v>
      </c>
    </row>
    <row r="9639" spans="1:13" x14ac:dyDescent="0.25">
      <c r="A9639" s="9"/>
      <c r="H9639" s="9"/>
      <c r="J9639">
        <v>12</v>
      </c>
      <c r="K9639">
        <f ca="1">SIMULATION!$D$3*SIMULATION!$D$17/$H9627/(SIMULATION!$D$17-$I9627)*(((EXP(-$I9627*$J9639))/(1-EXP(-SIMULATION!$D$4*$I9627)))-(EXP(-SIMULATION!$D$17*$J9639)/(1-EXP(-SIMULATION!$D$4*SIMULATION!$D$17))))</f>
        <v>2.6519970029053104</v>
      </c>
      <c r="L9639">
        <v>-2.5687585852437543E-2</v>
      </c>
      <c r="M9639">
        <f t="shared" ca="1" si="150"/>
        <v>2.5838736022127731</v>
      </c>
    </row>
    <row r="9640" spans="1:13" x14ac:dyDescent="0.25">
      <c r="A9640" s="9"/>
      <c r="H9640" s="9"/>
      <c r="J9640">
        <v>13</v>
      </c>
      <c r="K9640">
        <f ca="1">SIMULATION!$D$3*SIMULATION!$D$17/$H9627/(SIMULATION!$D$17-$I9627)*(((EXP(-$I9627*$J9640))/(1-EXP(-SIMULATION!$D$4*$I9627)))-(EXP(-SIMULATION!$D$17*$J9640)/(1-EXP(-SIMULATION!$D$4*SIMULATION!$D$17))))</f>
        <v>2.5265103604507888</v>
      </c>
      <c r="L9640">
        <v>-0.25006851026477045</v>
      </c>
      <c r="M9640">
        <f t="shared" ca="1" si="150"/>
        <v>1.894709678444352</v>
      </c>
    </row>
    <row r="9641" spans="1:13" x14ac:dyDescent="0.25">
      <c r="A9641" s="9"/>
      <c r="H9641" s="9"/>
      <c r="J9641">
        <v>14</v>
      </c>
      <c r="K9641">
        <f ca="1">SIMULATION!$D$3*SIMULATION!$D$17/$H9627/(SIMULATION!$D$17-$I9627)*(((EXP(-$I9627*$J9641))/(1-EXP(-SIMULATION!$D$4*$I9627)))-(EXP(-SIMULATION!$D$17*$J9641)/(1-EXP(-SIMULATION!$D$4*SIMULATION!$D$17))))</f>
        <v>2.40536888128362</v>
      </c>
      <c r="L9641">
        <v>4.1115208016094681E-2</v>
      </c>
      <c r="M9641">
        <f t="shared" ca="1" si="150"/>
        <v>2.504266123193037</v>
      </c>
    </row>
    <row r="9642" spans="1:13" x14ac:dyDescent="0.25">
      <c r="A9642" s="9"/>
      <c r="H9642" s="9"/>
      <c r="J9642">
        <v>15</v>
      </c>
      <c r="K9642">
        <f ca="1">SIMULATION!$D$3*SIMULATION!$D$17/$H9627/(SIMULATION!$D$17-$I9627)*(((EXP(-$I9627*$J9642))/(1-EXP(-SIMULATION!$D$4*$I9627)))-(EXP(-SIMULATION!$D$17*$J9642)/(1-EXP(-SIMULATION!$D$4*SIMULATION!$D$17))))</f>
        <v>2.2890174051244454</v>
      </c>
      <c r="L9642">
        <v>7.2814139797301612E-3</v>
      </c>
      <c r="M9642">
        <f t="shared" ca="1" si="150"/>
        <v>2.3056846884579643</v>
      </c>
    </row>
    <row r="9643" spans="1:13" x14ac:dyDescent="0.25">
      <c r="A9643" s="9"/>
      <c r="H9643" s="9"/>
      <c r="J9643">
        <v>16</v>
      </c>
      <c r="K9643">
        <f ca="1">SIMULATION!$D$3*SIMULATION!$D$17/$H9627/(SIMULATION!$D$17-$I9627)*(((EXP(-$I9627*$J9643))/(1-EXP(-SIMULATION!$D$4*$I9627)))-(EXP(-SIMULATION!$D$17*$J9643)/(1-EXP(-SIMULATION!$D$4*SIMULATION!$D$17))))</f>
        <v>2.1776422375449469</v>
      </c>
      <c r="L9643">
        <v>-0.10953588167203175</v>
      </c>
      <c r="M9643">
        <f t="shared" ca="1" si="150"/>
        <v>1.9391122750892051</v>
      </c>
    </row>
    <row r="9644" spans="1:13" x14ac:dyDescent="0.25">
      <c r="A9644" s="9"/>
      <c r="H9644" s="9"/>
      <c r="J9644">
        <v>17</v>
      </c>
      <c r="K9644">
        <f ca="1">SIMULATION!$D$3*SIMULATION!$D$17/$H9627/(SIMULATION!$D$17-$I9627)*(((EXP(-$I9627*$J9644))/(1-EXP(-SIMULATION!$D$4*$I9627)))-(EXP(-SIMULATION!$D$17*$J9644)/(1-EXP(-SIMULATION!$D$4*SIMULATION!$D$17))))</f>
        <v>2.0712688723657426</v>
      </c>
      <c r="L9644">
        <v>0.48944726816114814</v>
      </c>
      <c r="M9644">
        <f t="shared" ca="1" si="150"/>
        <v>3.0850457635723774</v>
      </c>
    </row>
    <row r="9645" spans="1:13" x14ac:dyDescent="0.25">
      <c r="A9645" s="9"/>
      <c r="H9645" s="9"/>
      <c r="J9645">
        <v>18</v>
      </c>
      <c r="K9645">
        <f ca="1">SIMULATION!$D$3*SIMULATION!$D$17/$H9627/(SIMULATION!$D$17-$I9627)*(((EXP(-$I9627*$J9645))/(1-EXP(-SIMULATION!$D$4*$I9627)))-(EXP(-SIMULATION!$D$17*$J9645)/(1-EXP(-SIMULATION!$D$4*SIMULATION!$D$17))))</f>
        <v>1.9698243750602569</v>
      </c>
      <c r="L9645">
        <v>-0.24690489605913063</v>
      </c>
      <c r="M9645">
        <f t="shared" ca="1" si="150"/>
        <v>1.483465092481262</v>
      </c>
    </row>
    <row r="9646" spans="1:13" x14ac:dyDescent="0.25">
      <c r="A9646" s="9"/>
      <c r="H9646" s="9"/>
      <c r="J9646">
        <v>19</v>
      </c>
      <c r="K9646">
        <f ca="1">SIMULATION!$D$3*SIMULATION!$D$17/$H9627/(SIMULATION!$D$17-$I9627)*(((EXP(-$I9627*$J9646))/(1-EXP(-SIMULATION!$D$4*$I9627)))-(EXP(-SIMULATION!$D$17*$J9646)/(1-EXP(-SIMULATION!$D$4*SIMULATION!$D$17))))</f>
        <v>1.8731771318662085</v>
      </c>
      <c r="L9646">
        <v>0.59731741174315423</v>
      </c>
      <c r="M9646">
        <f t="shared" ca="1" si="150"/>
        <v>2.9920584480089971</v>
      </c>
    </row>
    <row r="9647" spans="1:13" x14ac:dyDescent="0.25">
      <c r="A9647" s="9"/>
      <c r="H9647" s="9"/>
      <c r="J9647">
        <v>20</v>
      </c>
      <c r="K9647">
        <f ca="1">SIMULATION!$D$3*SIMULATION!$D$17/$H9627/(SIMULATION!$D$17-$I9627)*(((EXP(-$I9627*$J9647))/(1-EXP(-SIMULATION!$D$4*$I9627)))-(EXP(-SIMULATION!$D$17*$J9647)/(1-EXP(-SIMULATION!$D$4*SIMULATION!$D$17))))</f>
        <v>1.7811621055051969</v>
      </c>
      <c r="L9647">
        <v>-0.32798368965649888</v>
      </c>
      <c r="M9647">
        <f t="shared" ca="1" si="150"/>
        <v>1.1969699862652643</v>
      </c>
    </row>
    <row r="9648" spans="1:13" x14ac:dyDescent="0.25">
      <c r="A9648" s="9"/>
      <c r="H9648" s="9"/>
      <c r="J9648">
        <v>21</v>
      </c>
      <c r="K9648">
        <f ca="1">SIMULATION!$D$3*SIMULATION!$D$17/$H9627/(SIMULATION!$D$17-$I9627)*(((EXP(-$I9627*$J9648))/(1-EXP(-SIMULATION!$D$4*$I9627)))-(EXP(-SIMULATION!$D$17*$J9648)/(1-EXP(-SIMULATION!$D$4*SIMULATION!$D$17))))</f>
        <v>1.6935968138449509</v>
      </c>
      <c r="L9648">
        <v>-0.13352837093185638</v>
      </c>
      <c r="M9648">
        <f t="shared" ca="1" si="150"/>
        <v>1.467453590276852</v>
      </c>
    </row>
    <row r="9649" spans="1:13" x14ac:dyDescent="0.25">
      <c r="A9649" s="9"/>
      <c r="H9649" s="9"/>
      <c r="J9649">
        <v>22</v>
      </c>
      <c r="K9649">
        <f ca="1">SIMULATION!$D$3*SIMULATION!$D$17/$H9627/(SIMULATION!$D$17-$I9627)*(((EXP(-$I9627*$J9649))/(1-EXP(-SIMULATION!$D$4*$I9627)))-(EXP(-SIMULATION!$D$17*$J9649)/(1-EXP(-SIMULATION!$D$4*SIMULATION!$D$17))))</f>
        <v>1.6102913737330977</v>
      </c>
      <c r="L9649">
        <v>-8.3572083405764067E-2</v>
      </c>
      <c r="M9649">
        <f t="shared" ca="1" si="150"/>
        <v>1.4757159687398929</v>
      </c>
    </row>
    <row r="9650" spans="1:13" x14ac:dyDescent="0.25">
      <c r="A9650" s="9"/>
      <c r="H9650" s="9"/>
      <c r="J9650">
        <v>23</v>
      </c>
      <c r="K9650">
        <f ca="1">SIMULATION!$D$3*SIMULATION!$D$17/$H9627/(SIMULATION!$D$17-$I9627)*(((EXP(-$I9627*$J9650))/(1-EXP(-SIMULATION!$D$4*$I9627)))-(EXP(-SIMULATION!$D$17*$J9650)/(1-EXP(-SIMULATION!$D$4*SIMULATION!$D$17))))</f>
        <v>1.5310547512847714</v>
      </c>
      <c r="L9650">
        <v>0.34405912846626269</v>
      </c>
      <c r="M9650">
        <f t="shared" ca="1" si="150"/>
        <v>2.0578281146459405</v>
      </c>
    </row>
    <row r="9651" spans="1:13" x14ac:dyDescent="0.25">
      <c r="A9651" s="9"/>
      <c r="H9651" s="9"/>
      <c r="J9651">
        <v>24</v>
      </c>
      <c r="K9651">
        <f ca="1">SIMULATION!$D$3*SIMULATION!$D$17/$H9627/(SIMULATION!$D$17-$I9627)*(((EXP(-$I9627*$J9651))/(1-EXP(-SIMULATION!$D$4*$I9627)))-(EXP(-SIMULATION!$D$17*$J9651)/(1-EXP(-SIMULATION!$D$4*SIMULATION!$D$17))))</f>
        <v>1.4556985903352357</v>
      </c>
      <c r="L9651">
        <v>-0.28512502270311457</v>
      </c>
      <c r="M9651">
        <f t="shared" ca="1" si="150"/>
        <v>1.0406424967170098</v>
      </c>
    </row>
    <row r="9652" spans="1:13" x14ac:dyDescent="0.25">
      <c r="A9652" s="9">
        <v>387</v>
      </c>
      <c r="B9652" s="2">
        <f ca="1">NORMINV(RAND(),SIMULATION!D7,SIMULATION!D8)</f>
        <v>54.035517770393419</v>
      </c>
      <c r="C9652" s="2">
        <v>2</v>
      </c>
      <c r="D9652" s="2">
        <f ca="1">SIMULATION!$D$11*(1+(SIMULATION!$D$12*LN(1+$C9652)))*(1+(SIMULATION!$D$13*(($B9652/63.5)-1)))</f>
        <v>9.5352123900192289</v>
      </c>
      <c r="E9652" s="2">
        <v>0.13588910641431495</v>
      </c>
      <c r="F9652" s="2">
        <f ca="1">D9652*(1+E9652)</f>
        <v>10.830943881169645</v>
      </c>
      <c r="G9652" s="2">
        <v>-0.4663286222086217</v>
      </c>
      <c r="H9652" s="9">
        <f>SIMULATION!$D$15*EXP($G$9652)</f>
        <v>138.4804827568104</v>
      </c>
      <c r="I9652" s="2">
        <f ca="1">$F9652/$H9652</f>
        <v>7.8212782520336671E-2</v>
      </c>
      <c r="J9652">
        <v>0</v>
      </c>
      <c r="K9652">
        <f ca="1">SIMULATION!$D$3*SIMULATION!$D$17/$H9652/(SIMULATION!$D$17-$I9652)*(((EXP(-$I9652*$J9652))/(1-EXP(-SIMULATION!$D$4*$I9652)))-(EXP(-SIMULATION!$D$17*$J9652)/(1-EXP(-SIMULATION!$D$4*SIMULATION!$D$17))))</f>
        <v>0.87052379162012716</v>
      </c>
      <c r="L9652">
        <v>-0.25144805891379263</v>
      </c>
      <c r="M9652">
        <f t="shared" ca="1" si="150"/>
        <v>0.65163227397897128</v>
      </c>
    </row>
    <row r="9653" spans="1:13" x14ac:dyDescent="0.25">
      <c r="A9653" s="9"/>
      <c r="H9653" s="9"/>
      <c r="J9653">
        <v>1</v>
      </c>
      <c r="K9653">
        <f ca="1">SIMULATION!$D$3*SIMULATION!$D$17/$H9652/(SIMULATION!$D$17-$I9652)*(((EXP(-$I9652*$J9653))/(1-EXP(-SIMULATION!$D$4*$I9652)))-(EXP(-SIMULATION!$D$17*$J9653)/(1-EXP(-SIMULATION!$D$4*SIMULATION!$D$17))))</f>
        <v>2.1732701946975292</v>
      </c>
      <c r="L9653">
        <v>-0.31112799548170089</v>
      </c>
      <c r="M9653">
        <f t="shared" ca="1" si="150"/>
        <v>1.497104995381161</v>
      </c>
    </row>
    <row r="9654" spans="1:13" x14ac:dyDescent="0.25">
      <c r="A9654" s="9"/>
      <c r="H9654" s="9"/>
      <c r="J9654">
        <v>2</v>
      </c>
      <c r="K9654">
        <f ca="1">SIMULATION!$D$3*SIMULATION!$D$17/$H9652/(SIMULATION!$D$17-$I9652)*(((EXP(-$I9652*$J9654))/(1-EXP(-SIMULATION!$D$4*$I9652)))-(EXP(-SIMULATION!$D$17*$J9654)/(1-EXP(-SIMULATION!$D$4*SIMULATION!$D$17))))</f>
        <v>2.88657003651634</v>
      </c>
      <c r="L9654">
        <v>0.28759488445672116</v>
      </c>
      <c r="M9654">
        <f t="shared" ca="1" si="150"/>
        <v>3.7167328126444898</v>
      </c>
    </row>
    <row r="9655" spans="1:13" x14ac:dyDescent="0.25">
      <c r="A9655" s="9"/>
      <c r="H9655" s="9"/>
      <c r="J9655">
        <v>3</v>
      </c>
      <c r="K9655">
        <f ca="1">SIMULATION!$D$3*SIMULATION!$D$17/$H9652/(SIMULATION!$D$17-$I9652)*(((EXP(-$I9652*$J9655))/(1-EXP(-SIMULATION!$D$4*$I9652)))-(EXP(-SIMULATION!$D$17*$J9655)/(1-EXP(-SIMULATION!$D$4*SIMULATION!$D$17))))</f>
        <v>3.2312813285338686</v>
      </c>
      <c r="L9655">
        <v>0.38262180961882453</v>
      </c>
      <c r="M9655">
        <f t="shared" ca="1" si="150"/>
        <v>4.4676400378450172</v>
      </c>
    </row>
    <row r="9656" spans="1:13" x14ac:dyDescent="0.25">
      <c r="A9656" s="9"/>
      <c r="H9656" s="9"/>
      <c r="J9656">
        <v>4</v>
      </c>
      <c r="K9656">
        <f ca="1">SIMULATION!$D$3*SIMULATION!$D$17/$H9652/(SIMULATION!$D$17-$I9652)*(((EXP(-$I9652*$J9656))/(1-EXP(-SIMULATION!$D$4*$I9652)))-(EXP(-SIMULATION!$D$17*$J9656)/(1-EXP(-SIMULATION!$D$4*SIMULATION!$D$17))))</f>
        <v>3.3482473877676751</v>
      </c>
      <c r="L9656">
        <v>-0.22248599008974346</v>
      </c>
      <c r="M9656">
        <f t="shared" ca="1" si="150"/>
        <v>2.6033092526347867</v>
      </c>
    </row>
    <row r="9657" spans="1:13" x14ac:dyDescent="0.25">
      <c r="A9657" s="9"/>
      <c r="H9657" s="9"/>
      <c r="J9657">
        <v>5</v>
      </c>
      <c r="K9657">
        <f ca="1">SIMULATION!$D$3*SIMULATION!$D$17/$H9652/(SIMULATION!$D$17-$I9652)*(((EXP(-$I9652*$J9657))/(1-EXP(-SIMULATION!$D$4*$I9652)))-(EXP(-SIMULATION!$D$17*$J9657)/(1-EXP(-SIMULATION!$D$4*SIMULATION!$D$17))))</f>
        <v>3.3270879218068492</v>
      </c>
      <c r="L9657">
        <v>-0.14326375207666167</v>
      </c>
      <c r="M9657">
        <f t="shared" ca="1" si="150"/>
        <v>2.8504368226398573</v>
      </c>
    </row>
    <row r="9658" spans="1:13" x14ac:dyDescent="0.25">
      <c r="A9658" s="9"/>
      <c r="H9658" s="9"/>
      <c r="J9658">
        <v>6</v>
      </c>
      <c r="K9658">
        <f ca="1">SIMULATION!$D$3*SIMULATION!$D$17/$H9652/(SIMULATION!$D$17-$I9652)*(((EXP(-$I9652*$J9658))/(1-EXP(-SIMULATION!$D$4*$I9652)))-(EXP(-SIMULATION!$D$17*$J9658)/(1-EXP(-SIMULATION!$D$4*SIMULATION!$D$17))))</f>
        <v>3.2246451618050616</v>
      </c>
      <c r="L9658">
        <v>0.24006885771128431</v>
      </c>
      <c r="M9658">
        <f t="shared" ca="1" si="150"/>
        <v>3.9987820423238225</v>
      </c>
    </row>
    <row r="9659" spans="1:13" x14ac:dyDescent="0.25">
      <c r="A9659" s="9"/>
      <c r="H9659" s="9"/>
      <c r="J9659">
        <v>7</v>
      </c>
      <c r="K9659">
        <f ca="1">SIMULATION!$D$3*SIMULATION!$D$17/$H9652/(SIMULATION!$D$17-$I9652)*(((EXP(-$I9652*$J9659))/(1-EXP(-SIMULATION!$D$4*$I9652)))-(EXP(-SIMULATION!$D$17*$J9659)/(1-EXP(-SIMULATION!$D$4*SIMULATION!$D$17))))</f>
        <v>3.0768009919817612</v>
      </c>
      <c r="L9659">
        <v>0.32284479530059057</v>
      </c>
      <c r="M9659">
        <f t="shared" ca="1" si="150"/>
        <v>4.0701301784187667</v>
      </c>
    </row>
    <row r="9660" spans="1:13" x14ac:dyDescent="0.25">
      <c r="A9660" s="9"/>
      <c r="H9660" s="9"/>
      <c r="J9660">
        <v>8</v>
      </c>
      <c r="K9660">
        <f ca="1">SIMULATION!$D$3*SIMULATION!$D$17/$H9652/(SIMULATION!$D$17-$I9652)*(((EXP(-$I9652*$J9660))/(1-EXP(-SIMULATION!$D$4*$I9652)))-(EXP(-SIMULATION!$D$17*$J9660)/(1-EXP(-SIMULATION!$D$4*SIMULATION!$D$17))))</f>
        <v>2.9060463236204805</v>
      </c>
      <c r="L9660">
        <v>-0.3864524138271675</v>
      </c>
      <c r="M9660">
        <f t="shared" ca="1" si="150"/>
        <v>1.7829977071637801</v>
      </c>
    </row>
    <row r="9661" spans="1:13" x14ac:dyDescent="0.25">
      <c r="A9661" s="9"/>
      <c r="H9661" s="9"/>
      <c r="J9661">
        <v>9</v>
      </c>
      <c r="K9661">
        <f ca="1">SIMULATION!$D$3*SIMULATION!$D$17/$H9652/(SIMULATION!$D$17-$I9652)*(((EXP(-$I9652*$J9661))/(1-EXP(-SIMULATION!$D$4*$I9652)))-(EXP(-SIMULATION!$D$17*$J9661)/(1-EXP(-SIMULATION!$D$4*SIMULATION!$D$17))))</f>
        <v>2.7263286547053176</v>
      </c>
      <c r="L9661">
        <v>0.12215373192939556</v>
      </c>
      <c r="M9661">
        <f t="shared" ca="1" si="150"/>
        <v>3.0593598743436203</v>
      </c>
    </row>
    <row r="9662" spans="1:13" x14ac:dyDescent="0.25">
      <c r="A9662" s="9"/>
      <c r="H9662" s="9"/>
      <c r="J9662">
        <v>10</v>
      </c>
      <c r="K9662">
        <f ca="1">SIMULATION!$D$3*SIMULATION!$D$17/$H9652/(SIMULATION!$D$17-$I9652)*(((EXP(-$I9652*$J9662))/(1-EXP(-SIMULATION!$D$4*$I9652)))-(EXP(-SIMULATION!$D$17*$J9662)/(1-EXP(-SIMULATION!$D$4*SIMULATION!$D$17))))</f>
        <v>2.5461556564781769</v>
      </c>
      <c r="L9662">
        <v>-0.72793130623436109</v>
      </c>
      <c r="M9662">
        <f t="shared" ca="1" si="150"/>
        <v>0.69272924358201038</v>
      </c>
    </row>
    <row r="9663" spans="1:13" x14ac:dyDescent="0.25">
      <c r="A9663" s="9"/>
      <c r="H9663" s="9"/>
      <c r="J9663">
        <v>11</v>
      </c>
      <c r="K9663">
        <f ca="1">SIMULATION!$D$3*SIMULATION!$D$17/$H9652/(SIMULATION!$D$17-$I9652)*(((EXP(-$I9652*$J9663))/(1-EXP(-SIMULATION!$D$4*$I9652)))-(EXP(-SIMULATION!$D$17*$J9663)/(1-EXP(-SIMULATION!$D$4*SIMULATION!$D$17))))</f>
        <v>2.3705813939220097</v>
      </c>
      <c r="L9663">
        <v>8.9043426070013143E-2</v>
      </c>
      <c r="M9663">
        <f t="shared" ca="1" si="150"/>
        <v>2.5816660830146532</v>
      </c>
    </row>
    <row r="9664" spans="1:13" x14ac:dyDescent="0.25">
      <c r="A9664" s="9"/>
      <c r="H9664" s="9"/>
      <c r="J9664">
        <v>12</v>
      </c>
      <c r="K9664">
        <f ca="1">SIMULATION!$D$3*SIMULATION!$D$17/$H9652/(SIMULATION!$D$17-$I9652)*(((EXP(-$I9652*$J9664))/(1-EXP(-SIMULATION!$D$4*$I9652)))-(EXP(-SIMULATION!$D$17*$J9664)/(1-EXP(-SIMULATION!$D$4*SIMULATION!$D$17))))</f>
        <v>2.2024767090348862</v>
      </c>
      <c r="L9664">
        <v>-0.3823578122815337</v>
      </c>
      <c r="M9664">
        <f t="shared" ca="1" si="150"/>
        <v>1.3603425329672751</v>
      </c>
    </row>
    <row r="9665" spans="1:13" x14ac:dyDescent="0.25">
      <c r="A9665" s="9"/>
      <c r="H9665" s="9"/>
      <c r="J9665">
        <v>13</v>
      </c>
      <c r="K9665">
        <f ca="1">SIMULATION!$D$3*SIMULATION!$D$17/$H9652/(SIMULATION!$D$17-$I9652)*(((EXP(-$I9652*$J9665))/(1-EXP(-SIMULATION!$D$4*$I9652)))-(EXP(-SIMULATION!$D$17*$J9665)/(1-EXP(-SIMULATION!$D$4*SIMULATION!$D$17))))</f>
        <v>2.043341061435755</v>
      </c>
      <c r="L9665">
        <v>-0.25081773700883769</v>
      </c>
      <c r="M9665">
        <f t="shared" ca="1" si="150"/>
        <v>1.5308348804692025</v>
      </c>
    </row>
    <row r="9666" spans="1:13" x14ac:dyDescent="0.25">
      <c r="A9666" s="9"/>
      <c r="H9666" s="9"/>
      <c r="J9666">
        <v>14</v>
      </c>
      <c r="K9666">
        <f ca="1">SIMULATION!$D$3*SIMULATION!$D$17/$H9652/(SIMULATION!$D$17-$I9652)*(((EXP(-$I9652*$J9666))/(1-EXP(-SIMULATION!$D$4*$I9652)))-(EXP(-SIMULATION!$D$17*$J9666)/(1-EXP(-SIMULATION!$D$4*SIMULATION!$D$17))))</f>
        <v>1.8938206931077177</v>
      </c>
      <c r="L9666">
        <v>-0.25944540309994923</v>
      </c>
      <c r="M9666">
        <f t="shared" ca="1" si="150"/>
        <v>1.4024776199853606</v>
      </c>
    </row>
    <row r="9667" spans="1:13" x14ac:dyDescent="0.25">
      <c r="A9667" s="9"/>
      <c r="H9667" s="9"/>
      <c r="J9667">
        <v>15</v>
      </c>
      <c r="K9667">
        <f ca="1">SIMULATION!$D$3*SIMULATION!$D$17/$H9652/(SIMULATION!$D$17-$I9652)*(((EXP(-$I9652*$J9667))/(1-EXP(-SIMULATION!$D$4*$I9652)))-(EXP(-SIMULATION!$D$17*$J9667)/(1-EXP(-SIMULATION!$D$4*SIMULATION!$D$17))))</f>
        <v>1.7540387551851138</v>
      </c>
      <c r="L9667">
        <v>-0.16798979612963463</v>
      </c>
      <c r="M9667">
        <f t="shared" ref="M9667:M9730" ca="1" si="151">$K9667*(1+$L9667)</f>
        <v>1.4593781422980885</v>
      </c>
    </row>
    <row r="9668" spans="1:13" x14ac:dyDescent="0.25">
      <c r="A9668" s="9"/>
      <c r="H9668" s="9"/>
      <c r="J9668">
        <v>16</v>
      </c>
      <c r="K9668">
        <f ca="1">SIMULATION!$D$3*SIMULATION!$D$17/$H9652/(SIMULATION!$D$17-$I9652)*(((EXP(-$I9652*$J9668))/(1-EXP(-SIMULATION!$D$4*$I9652)))-(EXP(-SIMULATION!$D$17*$J9668)/(1-EXP(-SIMULATION!$D$4*SIMULATION!$D$17))))</f>
        <v>1.6238050803329078</v>
      </c>
      <c r="L9668">
        <v>0.4398159631885275</v>
      </c>
      <c r="M9668">
        <f t="shared" ca="1" si="151"/>
        <v>2.3379804757699501</v>
      </c>
    </row>
    <row r="9669" spans="1:13" x14ac:dyDescent="0.25">
      <c r="A9669" s="9"/>
      <c r="H9669" s="9"/>
      <c r="J9669">
        <v>17</v>
      </c>
      <c r="K9669">
        <f ca="1">SIMULATION!$D$3*SIMULATION!$D$17/$H9652/(SIMULATION!$D$17-$I9652)*(((EXP(-$I9652*$J9669))/(1-EXP(-SIMULATION!$D$4*$I9652)))-(EXP(-SIMULATION!$D$17*$J9669)/(1-EXP(-SIMULATION!$D$4*SIMULATION!$D$17))))</f>
        <v>1.5027489630797113</v>
      </c>
      <c r="L9669">
        <v>-2.8064729056143555E-2</v>
      </c>
      <c r="M9669">
        <f t="shared" ca="1" si="151"/>
        <v>1.4605747205914785</v>
      </c>
    </row>
    <row r="9670" spans="1:13" x14ac:dyDescent="0.25">
      <c r="A9670" s="9"/>
      <c r="H9670" s="9"/>
      <c r="J9670">
        <v>18</v>
      </c>
      <c r="K9670">
        <f ca="1">SIMULATION!$D$3*SIMULATION!$D$17/$H9652/(SIMULATION!$D$17-$I9652)*(((EXP(-$I9652*$J9670))/(1-EXP(-SIMULATION!$D$4*$I9652)))-(EXP(-SIMULATION!$D$17*$J9670)/(1-EXP(-SIMULATION!$D$4*SIMULATION!$D$17))))</f>
        <v>1.3904027256786313</v>
      </c>
      <c r="L9670">
        <v>0.71861183734019984</v>
      </c>
      <c r="M9670">
        <f t="shared" ca="1" si="151"/>
        <v>2.3895625830213745</v>
      </c>
    </row>
    <row r="9671" spans="1:13" x14ac:dyDescent="0.25">
      <c r="A9671" s="9"/>
      <c r="H9671" s="9"/>
      <c r="J9671">
        <v>19</v>
      </c>
      <c r="K9671">
        <f ca="1">SIMULATION!$D$3*SIMULATION!$D$17/$H9652/(SIMULATION!$D$17-$I9652)*(((EXP(-$I9652*$J9671))/(1-EXP(-SIMULATION!$D$4*$I9652)))-(EXP(-SIMULATION!$D$17*$J9671)/(1-EXP(-SIMULATION!$D$4*SIMULATION!$D$17))))</f>
        <v>1.2862538607185077</v>
      </c>
      <c r="L9671">
        <v>-0.37833822508500448</v>
      </c>
      <c r="M9671">
        <f t="shared" ca="1" si="151"/>
        <v>0.79961485804553289</v>
      </c>
    </row>
    <row r="9672" spans="1:13" x14ac:dyDescent="0.25">
      <c r="A9672" s="9"/>
      <c r="H9672" s="9"/>
      <c r="J9672">
        <v>20</v>
      </c>
      <c r="K9672">
        <f ca="1">SIMULATION!$D$3*SIMULATION!$D$17/$H9652/(SIMULATION!$D$17-$I9652)*(((EXP(-$I9652*$J9672))/(1-EXP(-SIMULATION!$D$4*$I9652)))-(EXP(-SIMULATION!$D$17*$J9672)/(1-EXP(-SIMULATION!$D$4*SIMULATION!$D$17))))</f>
        <v>1.1897771429128241</v>
      </c>
      <c r="L9672">
        <v>0.37242141173290194</v>
      </c>
      <c r="M9672">
        <f t="shared" ca="1" si="151"/>
        <v>1.6328756261239565</v>
      </c>
    </row>
    <row r="9673" spans="1:13" x14ac:dyDescent="0.25">
      <c r="A9673" s="9"/>
      <c r="H9673" s="9"/>
      <c r="J9673">
        <v>21</v>
      </c>
      <c r="K9673">
        <f ca="1">SIMULATION!$D$3*SIMULATION!$D$17/$H9652/(SIMULATION!$D$17-$I9652)*(((EXP(-$I9652*$J9673))/(1-EXP(-SIMULATION!$D$4*$I9652)))-(EXP(-SIMULATION!$D$17*$J9673)/(1-EXP(-SIMULATION!$D$4*SIMULATION!$D$17))))</f>
        <v>1.1004540026387146</v>
      </c>
      <c r="L9673">
        <v>5.788153619191401E-2</v>
      </c>
      <c r="M9673">
        <f t="shared" ca="1" si="151"/>
        <v>1.1641499708199841</v>
      </c>
    </row>
    <row r="9674" spans="1:13" x14ac:dyDescent="0.25">
      <c r="A9674" s="9"/>
      <c r="H9674" s="9"/>
      <c r="J9674">
        <v>22</v>
      </c>
      <c r="K9674">
        <f ca="1">SIMULATION!$D$3*SIMULATION!$D$17/$H9652/(SIMULATION!$D$17-$I9652)*(((EXP(-$I9652*$J9674))/(1-EXP(-SIMULATION!$D$4*$I9652)))-(EXP(-SIMULATION!$D$17*$J9674)/(1-EXP(-SIMULATION!$D$4*SIMULATION!$D$17))))</f>
        <v>1.0177838271116961</v>
      </c>
      <c r="L9674">
        <v>0.23213200680742596</v>
      </c>
      <c r="M9674">
        <f t="shared" ca="1" si="151"/>
        <v>1.2540440293952764</v>
      </c>
    </row>
    <row r="9675" spans="1:13" x14ac:dyDescent="0.25">
      <c r="A9675" s="9"/>
      <c r="H9675" s="9"/>
      <c r="J9675">
        <v>23</v>
      </c>
      <c r="K9675">
        <f ca="1">SIMULATION!$D$3*SIMULATION!$D$17/$H9652/(SIMULATION!$D$17-$I9652)*(((EXP(-$I9652*$J9675))/(1-EXP(-SIMULATION!$D$4*$I9652)))-(EXP(-SIMULATION!$D$17*$J9675)/(1-EXP(-SIMULATION!$D$4*SIMULATION!$D$17))))</f>
        <v>0.94129017239169099</v>
      </c>
      <c r="L9675">
        <v>-7.5199671167353641E-2</v>
      </c>
      <c r="M9675">
        <f t="shared" ca="1" si="151"/>
        <v>0.87050546095477421</v>
      </c>
    </row>
    <row r="9676" spans="1:13" x14ac:dyDescent="0.25">
      <c r="A9676" s="9"/>
      <c r="H9676" s="9"/>
      <c r="J9676">
        <v>24</v>
      </c>
      <c r="K9676">
        <f ca="1">SIMULATION!$D$3*SIMULATION!$D$17/$H9652/(SIMULATION!$D$17-$I9652)*(((EXP(-$I9652*$J9676))/(1-EXP(-SIMULATION!$D$4*$I9652)))-(EXP(-SIMULATION!$D$17*$J9676)/(1-EXP(-SIMULATION!$D$4*SIMULATION!$D$17))))</f>
        <v>0.87052379162012694</v>
      </c>
      <c r="L9676">
        <v>-0.40020554237804257</v>
      </c>
      <c r="M9676">
        <f t="shared" ca="1" si="151"/>
        <v>0.52213534544180384</v>
      </c>
    </row>
    <row r="9677" spans="1:13" x14ac:dyDescent="0.25">
      <c r="A9677" s="9">
        <v>388</v>
      </c>
      <c r="B9677" s="2">
        <f ca="1">NORMINV(RAND(),SIMULATION!D7,SIMULATION!D8)</f>
        <v>54.99234277486562</v>
      </c>
      <c r="C9677" s="2">
        <v>2</v>
      </c>
      <c r="D9677" s="2">
        <f ca="1">SIMULATION!$D$11*(1+(SIMULATION!$D$12*LN(1+$C9677)))*(1+(SIMULATION!$D$13*(($B9677/63.5)-1)))</f>
        <v>9.6062678770500955</v>
      </c>
      <c r="E9677" s="2">
        <v>0.24984627622071537</v>
      </c>
      <c r="F9677" s="2">
        <f ca="1">D9677*(1+E9677)</f>
        <v>12.006358134509739</v>
      </c>
      <c r="G9677" s="2">
        <v>0.43461256873256005</v>
      </c>
      <c r="H9677" s="9">
        <f>SIMULATION!$D$15*EXP($G$9677)</f>
        <v>340.92775337982243</v>
      </c>
      <c r="I9677" s="2">
        <f ca="1">$F9677/$H9677</f>
        <v>3.5216722650131795E-2</v>
      </c>
      <c r="J9677">
        <v>0</v>
      </c>
      <c r="K9677">
        <f ca="1">SIMULATION!$D$3*SIMULATION!$D$17/$H9677/(SIMULATION!$D$17-$I9677)*(((EXP(-$I9677*$J9677))/(1-EXP(-SIMULATION!$D$4*$I9677)))-(EXP(-SIMULATION!$D$17*$J9677)/(1-EXP(-SIMULATION!$D$4*SIMULATION!$D$17))))</f>
        <v>1.3187083171063791</v>
      </c>
      <c r="L9677">
        <v>-0.35932443043528273</v>
      </c>
      <c r="M9677">
        <f t="shared" ca="1" si="151"/>
        <v>0.84486420215185931</v>
      </c>
    </row>
    <row r="9678" spans="1:13" x14ac:dyDescent="0.25">
      <c r="A9678" s="9"/>
      <c r="H9678" s="9"/>
      <c r="J9678">
        <v>1</v>
      </c>
      <c r="K9678">
        <f ca="1">SIMULATION!$D$3*SIMULATION!$D$17/$H9677/(SIMULATION!$D$17-$I9677)*(((EXP(-$I9677*$J9678))/(1-EXP(-SIMULATION!$D$4*$I9677)))-(EXP(-SIMULATION!$D$17*$J9678)/(1-EXP(-SIMULATION!$D$4*SIMULATION!$D$17))))</f>
        <v>1.841702349405228</v>
      </c>
      <c r="L9678">
        <v>1.3470766377104032E-2</v>
      </c>
      <c r="M9678">
        <f t="shared" ca="1" si="151"/>
        <v>1.8665114914902297</v>
      </c>
    </row>
    <row r="9679" spans="1:13" x14ac:dyDescent="0.25">
      <c r="A9679" s="9"/>
      <c r="H9679" s="9"/>
      <c r="J9679">
        <v>2</v>
      </c>
      <c r="K9679">
        <f ca="1">SIMULATION!$D$3*SIMULATION!$D$17/$H9677/(SIMULATION!$D$17-$I9677)*(((EXP(-$I9677*$J9679))/(1-EXP(-SIMULATION!$D$4*$I9677)))-(EXP(-SIMULATION!$D$17*$J9679)/(1-EXP(-SIMULATION!$D$4*SIMULATION!$D$17))))</f>
        <v>2.1423619899306394</v>
      </c>
      <c r="L9679">
        <v>0.15287265551568521</v>
      </c>
      <c r="M9679">
        <f t="shared" ca="1" si="151"/>
        <v>2.4698705564072037</v>
      </c>
    </row>
    <row r="9680" spans="1:13" x14ac:dyDescent="0.25">
      <c r="A9680" s="9"/>
      <c r="H9680" s="9"/>
      <c r="J9680">
        <v>3</v>
      </c>
      <c r="K9680">
        <f ca="1">SIMULATION!$D$3*SIMULATION!$D$17/$H9677/(SIMULATION!$D$17-$I9677)*(((EXP(-$I9677*$J9680))/(1-EXP(-SIMULATION!$D$4*$I9677)))-(EXP(-SIMULATION!$D$17*$J9680)/(1-EXP(-SIMULATION!$D$4*SIMULATION!$D$17))))</f>
        <v>2.301737758938772</v>
      </c>
      <c r="L9680">
        <v>0.43232262069653815</v>
      </c>
      <c r="M9680">
        <f t="shared" ca="1" si="151"/>
        <v>3.2968310590393588</v>
      </c>
    </row>
    <row r="9681" spans="1:13" x14ac:dyDescent="0.25">
      <c r="A9681" s="9"/>
      <c r="H9681" s="9"/>
      <c r="J9681">
        <v>4</v>
      </c>
      <c r="K9681">
        <f ca="1">SIMULATION!$D$3*SIMULATION!$D$17/$H9677/(SIMULATION!$D$17-$I9677)*(((EXP(-$I9677*$J9681))/(1-EXP(-SIMULATION!$D$4*$I9677)))-(EXP(-SIMULATION!$D$17*$J9681)/(1-EXP(-SIMULATION!$D$4*SIMULATION!$D$17))))</f>
        <v>2.3717275010416912</v>
      </c>
      <c r="L9681">
        <v>-0.16621532881660825</v>
      </c>
      <c r="M9681">
        <f t="shared" ca="1" si="151"/>
        <v>1.9775100345926537</v>
      </c>
    </row>
    <row r="9682" spans="1:13" x14ac:dyDescent="0.25">
      <c r="A9682" s="9"/>
      <c r="H9682" s="9"/>
      <c r="J9682">
        <v>5</v>
      </c>
      <c r="K9682">
        <f ca="1">SIMULATION!$D$3*SIMULATION!$D$17/$H9677/(SIMULATION!$D$17-$I9677)*(((EXP(-$I9677*$J9682))/(1-EXP(-SIMULATION!$D$4*$I9677)))-(EXP(-SIMULATION!$D$17*$J9682)/(1-EXP(-SIMULATION!$D$4*SIMULATION!$D$17))))</f>
        <v>2.3855487475994042</v>
      </c>
      <c r="L9682">
        <v>0.33925412823592105</v>
      </c>
      <c r="M9682">
        <f t="shared" ca="1" si="151"/>
        <v>3.1948560083305328</v>
      </c>
    </row>
    <row r="9683" spans="1:13" x14ac:dyDescent="0.25">
      <c r="A9683" s="9"/>
      <c r="H9683" s="9"/>
      <c r="J9683">
        <v>6</v>
      </c>
      <c r="K9683">
        <f ca="1">SIMULATION!$D$3*SIMULATION!$D$17/$H9677/(SIMULATION!$D$17-$I9677)*(((EXP(-$I9677*$J9683))/(1-EXP(-SIMULATION!$D$4*$I9677)))-(EXP(-SIMULATION!$D$17*$J9683)/(1-EXP(-SIMULATION!$D$4*SIMULATION!$D$17))))</f>
        <v>2.3644496113187863</v>
      </c>
      <c r="L9683">
        <v>-0.29944012472891662</v>
      </c>
      <c r="M9683">
        <f t="shared" ca="1" si="151"/>
        <v>1.6564385247902504</v>
      </c>
    </row>
    <row r="9684" spans="1:13" x14ac:dyDescent="0.25">
      <c r="A9684" s="9"/>
      <c r="H9684" s="9"/>
      <c r="J9684">
        <v>7</v>
      </c>
      <c r="K9684">
        <f ca="1">SIMULATION!$D$3*SIMULATION!$D$17/$H9677/(SIMULATION!$D$17-$I9677)*(((EXP(-$I9677*$J9684))/(1-EXP(-SIMULATION!$D$4*$I9677)))-(EXP(-SIMULATION!$D$17*$J9684)/(1-EXP(-SIMULATION!$D$4*SIMULATION!$D$17))))</f>
        <v>2.3220092426883272</v>
      </c>
      <c r="L9684">
        <v>-0.16009187022672247</v>
      </c>
      <c r="M9684">
        <f t="shared" ca="1" si="151"/>
        <v>1.9502744403426175</v>
      </c>
    </row>
    <row r="9685" spans="1:13" x14ac:dyDescent="0.25">
      <c r="A9685" s="9"/>
      <c r="H9685" s="9"/>
      <c r="J9685">
        <v>8</v>
      </c>
      <c r="K9685">
        <f ca="1">SIMULATION!$D$3*SIMULATION!$D$17/$H9677/(SIMULATION!$D$17-$I9677)*(((EXP(-$I9677*$J9685))/(1-EXP(-SIMULATION!$D$4*$I9677)))-(EXP(-SIMULATION!$D$17*$J9685)/(1-EXP(-SIMULATION!$D$4*SIMULATION!$D$17))))</f>
        <v>2.2668936207732959</v>
      </c>
      <c r="L9685">
        <v>9.6152681641076515E-2</v>
      </c>
      <c r="M9685">
        <f t="shared" ca="1" si="151"/>
        <v>2.4848615214056977</v>
      </c>
    </row>
    <row r="9686" spans="1:13" x14ac:dyDescent="0.25">
      <c r="A9686" s="9"/>
      <c r="H9686" s="9"/>
      <c r="J9686">
        <v>9</v>
      </c>
      <c r="K9686">
        <f ca="1">SIMULATION!$D$3*SIMULATION!$D$17/$H9677/(SIMULATION!$D$17-$I9677)*(((EXP(-$I9677*$J9686))/(1-EXP(-SIMULATION!$D$4*$I9677)))-(EXP(-SIMULATION!$D$17*$J9686)/(1-EXP(-SIMULATION!$D$4*SIMULATION!$D$17))))</f>
        <v>2.2046214863654883</v>
      </c>
      <c r="L9686">
        <v>0.37072398111101568</v>
      </c>
      <c r="M9686">
        <f t="shared" ca="1" si="151"/>
        <v>3.0219275406337869</v>
      </c>
    </row>
    <row r="9687" spans="1:13" x14ac:dyDescent="0.25">
      <c r="A9687" s="9"/>
      <c r="H9687" s="9"/>
      <c r="J9687">
        <v>10</v>
      </c>
      <c r="K9687">
        <f ca="1">SIMULATION!$D$3*SIMULATION!$D$17/$H9677/(SIMULATION!$D$17-$I9677)*(((EXP(-$I9677*$J9687))/(1-EXP(-SIMULATION!$D$4*$I9677)))-(EXP(-SIMULATION!$D$17*$J9687)/(1-EXP(-SIMULATION!$D$4*SIMULATION!$D$17))))</f>
        <v>2.1386959518635349</v>
      </c>
      <c r="L9687">
        <v>-0.24944172919088811</v>
      </c>
      <c r="M9687">
        <f t="shared" ca="1" si="151"/>
        <v>1.6052159354171422</v>
      </c>
    </row>
    <row r="9688" spans="1:13" x14ac:dyDescent="0.25">
      <c r="A9688" s="9"/>
      <c r="H9688" s="9"/>
      <c r="J9688">
        <v>11</v>
      </c>
      <c r="K9688">
        <f ca="1">SIMULATION!$D$3*SIMULATION!$D$17/$H9677/(SIMULATION!$D$17-$I9677)*(((EXP(-$I9677*$J9688))/(1-EXP(-SIMULATION!$D$4*$I9677)))-(EXP(-SIMULATION!$D$17*$J9688)/(1-EXP(-SIMULATION!$D$4*SIMULATION!$D$17))))</f>
        <v>2.0713296228896119</v>
      </c>
      <c r="L9688">
        <v>0.16108469238665699</v>
      </c>
      <c r="M9688">
        <f t="shared" ca="1" si="151"/>
        <v>2.4049891180241549</v>
      </c>
    </row>
    <row r="9689" spans="1:13" x14ac:dyDescent="0.25">
      <c r="A9689" s="9"/>
      <c r="H9689" s="9"/>
      <c r="J9689">
        <v>12</v>
      </c>
      <c r="K9689">
        <f ca="1">SIMULATION!$D$3*SIMULATION!$D$17/$H9677/(SIMULATION!$D$17-$I9677)*(((EXP(-$I9677*$J9689))/(1-EXP(-SIMULATION!$D$4*$I9677)))-(EXP(-SIMULATION!$D$17*$J9689)/(1-EXP(-SIMULATION!$D$4*SIMULATION!$D$17))))</f>
        <v>2.0039092337937756</v>
      </c>
      <c r="L9689">
        <v>2.5899010560646554E-2</v>
      </c>
      <c r="M9689">
        <f t="shared" ca="1" si="151"/>
        <v>2.0558085002023776</v>
      </c>
    </row>
    <row r="9690" spans="1:13" x14ac:dyDescent="0.25">
      <c r="A9690" s="9"/>
      <c r="H9690" s="9"/>
      <c r="J9690">
        <v>13</v>
      </c>
      <c r="K9690">
        <f ca="1">SIMULATION!$D$3*SIMULATION!$D$17/$H9677/(SIMULATION!$D$17-$I9677)*(((EXP(-$I9677*$J9690))/(1-EXP(-SIMULATION!$D$4*$I9677)))-(EXP(-SIMULATION!$D$17*$J9690)/(1-EXP(-SIMULATION!$D$4*SIMULATION!$D$17))))</f>
        <v>1.9372933587191388</v>
      </c>
      <c r="L9690">
        <v>0.17100846560833696</v>
      </c>
      <c r="M9690">
        <f t="shared" ca="1" si="151"/>
        <v>2.2685869234269203</v>
      </c>
    </row>
    <row r="9691" spans="1:13" x14ac:dyDescent="0.25">
      <c r="A9691" s="9"/>
      <c r="H9691" s="9"/>
      <c r="J9691">
        <v>14</v>
      </c>
      <c r="K9691">
        <f ca="1">SIMULATION!$D$3*SIMULATION!$D$17/$H9677/(SIMULATION!$D$17-$I9677)*(((EXP(-$I9677*$J9691))/(1-EXP(-SIMULATION!$D$4*$I9677)))-(EXP(-SIMULATION!$D$17*$J9691)/(1-EXP(-SIMULATION!$D$4*SIMULATION!$D$17))))</f>
        <v>1.8720031547714548</v>
      </c>
      <c r="L9691">
        <v>-7.1513812452703426E-2</v>
      </c>
      <c r="M9691">
        <f t="shared" ca="1" si="151"/>
        <v>1.73812907225026</v>
      </c>
    </row>
    <row r="9692" spans="1:13" x14ac:dyDescent="0.25">
      <c r="A9692" s="9"/>
      <c r="H9692" s="9"/>
      <c r="J9692">
        <v>15</v>
      </c>
      <c r="K9692">
        <f ca="1">SIMULATION!$D$3*SIMULATION!$D$17/$H9677/(SIMULATION!$D$17-$I9677)*(((EXP(-$I9677*$J9692))/(1-EXP(-SIMULATION!$D$4*$I9677)))-(EXP(-SIMULATION!$D$17*$J9692)/(1-EXP(-SIMULATION!$D$4*SIMULATION!$D$17))))</f>
        <v>1.8083445588554521</v>
      </c>
      <c r="L9692">
        <v>-0.37168010475234148</v>
      </c>
      <c r="M9692">
        <f t="shared" ca="1" si="151"/>
        <v>1.136218863791731</v>
      </c>
    </row>
    <row r="9693" spans="1:13" x14ac:dyDescent="0.25">
      <c r="A9693" s="9"/>
      <c r="H9693" s="9"/>
      <c r="J9693">
        <v>16</v>
      </c>
      <c r="K9693">
        <f ca="1">SIMULATION!$D$3*SIMULATION!$D$17/$H9677/(SIMULATION!$D$17-$I9677)*(((EXP(-$I9677*$J9693))/(1-EXP(-SIMULATION!$D$4*$I9677)))-(EXP(-SIMULATION!$D$17*$J9693)/(1-EXP(-SIMULATION!$D$4*SIMULATION!$D$17))))</f>
        <v>1.7464865596031276</v>
      </c>
      <c r="L9693">
        <v>0.10194963632443625</v>
      </c>
      <c r="M9693">
        <f t="shared" ca="1" si="151"/>
        <v>1.9245402292001825</v>
      </c>
    </row>
    <row r="9694" spans="1:13" x14ac:dyDescent="0.25">
      <c r="A9694" s="9"/>
      <c r="H9694" s="9"/>
      <c r="J9694">
        <v>17</v>
      </c>
      <c r="K9694">
        <f ca="1">SIMULATION!$D$3*SIMULATION!$D$17/$H9677/(SIMULATION!$D$17-$I9677)*(((EXP(-$I9677*$J9694))/(1-EXP(-SIMULATION!$D$4*$I9677)))-(EXP(-SIMULATION!$D$17*$J9694)/(1-EXP(-SIMULATION!$D$4*SIMULATION!$D$17))))</f>
        <v>1.6865113223578512</v>
      </c>
      <c r="L9694">
        <v>-0.52471179662014844</v>
      </c>
      <c r="M9694">
        <f t="shared" ca="1" si="151"/>
        <v>0.80157893638324074</v>
      </c>
    </row>
    <row r="9695" spans="1:13" x14ac:dyDescent="0.25">
      <c r="A9695" s="9"/>
      <c r="H9695" s="9"/>
      <c r="J9695">
        <v>18</v>
      </c>
      <c r="K9695">
        <f ca="1">SIMULATION!$D$3*SIMULATION!$D$17/$H9677/(SIMULATION!$D$17-$I9677)*(((EXP(-$I9677*$J9695))/(1-EXP(-SIMULATION!$D$4*$I9677)))-(EXP(-SIMULATION!$D$17*$J9695)/(1-EXP(-SIMULATION!$D$4*SIMULATION!$D$17))))</f>
        <v>1.6284462780749032</v>
      </c>
      <c r="L9695">
        <v>0.37051830474560149</v>
      </c>
      <c r="M9695">
        <f t="shared" ca="1" si="151"/>
        <v>2.2318154323965009</v>
      </c>
    </row>
    <row r="9696" spans="1:13" x14ac:dyDescent="0.25">
      <c r="A9696" s="9"/>
      <c r="H9696" s="9"/>
      <c r="J9696">
        <v>19</v>
      </c>
      <c r="K9696">
        <f ca="1">SIMULATION!$D$3*SIMULATION!$D$17/$H9677/(SIMULATION!$D$17-$I9677)*(((EXP(-$I9677*$J9696))/(1-EXP(-SIMULATION!$D$4*$I9677)))-(EXP(-SIMULATION!$D$17*$J9696)/(1-EXP(-SIMULATION!$D$4*SIMULATION!$D$17))))</f>
        <v>1.5722846553831997</v>
      </c>
      <c r="L9696">
        <v>6.8207077107812458E-2</v>
      </c>
      <c r="M9696">
        <f t="shared" ca="1" si="151"/>
        <v>1.6795255961083519</v>
      </c>
    </row>
    <row r="9697" spans="1:13" x14ac:dyDescent="0.25">
      <c r="A9697" s="9"/>
      <c r="H9697" s="9"/>
      <c r="J9697">
        <v>20</v>
      </c>
      <c r="K9697">
        <f ca="1">SIMULATION!$D$3*SIMULATION!$D$17/$H9677/(SIMULATION!$D$17-$I9677)*(((EXP(-$I9677*$J9697))/(1-EXP(-SIMULATION!$D$4*$I9677)))-(EXP(-SIMULATION!$D$17*$J9697)/(1-EXP(-SIMULATION!$D$4*SIMULATION!$D$17))))</f>
        <v>1.5179986078267178</v>
      </c>
      <c r="L9697">
        <v>-0.21014304654392094</v>
      </c>
      <c r="M9697">
        <f t="shared" ca="1" si="151"/>
        <v>1.1990017557285808</v>
      </c>
    </row>
    <row r="9698" spans="1:13" x14ac:dyDescent="0.25">
      <c r="A9698" s="9"/>
      <c r="H9698" s="9"/>
      <c r="J9698">
        <v>21</v>
      </c>
      <c r="K9698">
        <f ca="1">SIMULATION!$D$3*SIMULATION!$D$17/$H9677/(SIMULATION!$D$17-$I9677)*(((EXP(-$I9677*$J9698))/(1-EXP(-SIMULATION!$D$4*$I9677)))-(EXP(-SIMULATION!$D$17*$J9698)/(1-EXP(-SIMULATION!$D$4*SIMULATION!$D$17))))</f>
        <v>1.4655475969624301</v>
      </c>
      <c r="L9698">
        <v>-0.20754153712248838</v>
      </c>
      <c r="M9698">
        <f t="shared" ca="1" si="151"/>
        <v>1.1613855959626782</v>
      </c>
    </row>
    <row r="9699" spans="1:13" x14ac:dyDescent="0.25">
      <c r="A9699" s="9"/>
      <c r="H9699" s="9"/>
      <c r="J9699">
        <v>22</v>
      </c>
      <c r="K9699">
        <f ca="1">SIMULATION!$D$3*SIMULATION!$D$17/$H9677/(SIMULATION!$D$17-$I9677)*(((EXP(-$I9677*$J9699))/(1-EXP(-SIMULATION!$D$4*$I9677)))-(EXP(-SIMULATION!$D$17*$J9699)/(1-EXP(-SIMULATION!$D$4*SIMULATION!$D$17))))</f>
        <v>1.414883736304859</v>
      </c>
      <c r="L9699">
        <v>0.20391436648321123</v>
      </c>
      <c r="M9699">
        <f t="shared" ca="1" si="151"/>
        <v>1.7033988570408631</v>
      </c>
    </row>
    <row r="9700" spans="1:13" x14ac:dyDescent="0.25">
      <c r="A9700" s="9"/>
      <c r="H9700" s="9"/>
      <c r="J9700">
        <v>23</v>
      </c>
      <c r="K9700">
        <f ca="1">SIMULATION!$D$3*SIMULATION!$D$17/$H9677/(SIMULATION!$D$17-$I9677)*(((EXP(-$I9677*$J9700))/(1-EXP(-SIMULATION!$D$4*$I9677)))-(EXP(-SIMULATION!$D$17*$J9700)/(1-EXP(-SIMULATION!$D$4*SIMULATION!$D$17))))</f>
        <v>1.3659551886814076</v>
      </c>
      <c r="L9700">
        <v>0.3769165729424131</v>
      </c>
      <c r="M9700">
        <f t="shared" ca="1" si="151"/>
        <v>1.8808063371921111</v>
      </c>
    </row>
    <row r="9701" spans="1:13" x14ac:dyDescent="0.25">
      <c r="A9701" s="9"/>
      <c r="H9701" s="9"/>
      <c r="J9701">
        <v>24</v>
      </c>
      <c r="K9701">
        <f ca="1">SIMULATION!$D$3*SIMULATION!$D$17/$H9677/(SIMULATION!$D$17-$I9677)*(((EXP(-$I9677*$J9701))/(1-EXP(-SIMULATION!$D$4*$I9677)))-(EXP(-SIMULATION!$D$17*$J9701)/(1-EXP(-SIMULATION!$D$4*SIMULATION!$D$17))))</f>
        <v>1.3187083171063791</v>
      </c>
      <c r="L9701">
        <v>0.26939745414356919</v>
      </c>
      <c r="M9701">
        <f t="shared" ca="1" si="151"/>
        <v>1.6739649804927881</v>
      </c>
    </row>
    <row r="9702" spans="1:13" x14ac:dyDescent="0.25">
      <c r="A9702" s="9">
        <v>389</v>
      </c>
      <c r="B9702" s="2">
        <f ca="1">NORMINV(RAND(),SIMULATION!D7,SIMULATION!D8)</f>
        <v>60.319693810655238</v>
      </c>
      <c r="C9702" s="2">
        <v>2</v>
      </c>
      <c r="D9702" s="2">
        <f ca="1">SIMULATION!$D$11*(1+(SIMULATION!$D$12*LN(1+$C9702)))*(1+(SIMULATION!$D$13*(($B9702/63.5)-1)))</f>
        <v>10.001886219655207</v>
      </c>
      <c r="E9702" s="2">
        <v>-7.7473486250538973E-2</v>
      </c>
      <c r="F9702" s="2">
        <f ca="1">D9702*(1+E9702)</f>
        <v>9.2270052251372938</v>
      </c>
      <c r="G9702" s="2">
        <v>0.63350490216349298</v>
      </c>
      <c r="H9702" s="9">
        <f>SIMULATION!$D$15*EXP($G$9702)</f>
        <v>415.94911012427877</v>
      </c>
      <c r="I9702" s="2">
        <f ca="1">$F9702/$H9702</f>
        <v>2.2183014701919704E-2</v>
      </c>
      <c r="J9702">
        <v>0</v>
      </c>
      <c r="K9702">
        <f ca="1">SIMULATION!$D$3*SIMULATION!$D$17/$H9702/(SIMULATION!$D$17-$I9702)*(((EXP(-$I9702*$J9702))/(1-EXP(-SIMULATION!$D$4*$I9702)))-(EXP(-SIMULATION!$D$17*$J9702)/(1-EXP(-SIMULATION!$D$4*SIMULATION!$D$17))))</f>
        <v>1.9795511472272891</v>
      </c>
      <c r="L9702">
        <v>0.44887220511287751</v>
      </c>
      <c r="M9702">
        <f t="shared" ca="1" si="151"/>
        <v>2.868116635816929</v>
      </c>
    </row>
    <row r="9703" spans="1:13" x14ac:dyDescent="0.25">
      <c r="A9703" s="9"/>
      <c r="H9703" s="9"/>
      <c r="J9703">
        <v>1</v>
      </c>
      <c r="K9703">
        <f ca="1">SIMULATION!$D$3*SIMULATION!$D$17/$H9702/(SIMULATION!$D$17-$I9702)*(((EXP(-$I9702*$J9703))/(1-EXP(-SIMULATION!$D$4*$I9702)))-(EXP(-SIMULATION!$D$17*$J9703)/(1-EXP(-SIMULATION!$D$4*SIMULATION!$D$17))))</f>
        <v>2.4054488506353371</v>
      </c>
      <c r="L9703">
        <v>-0.26616322886240829</v>
      </c>
      <c r="M9703">
        <f t="shared" ca="1" si="151"/>
        <v>1.7652068176868669</v>
      </c>
    </row>
    <row r="9704" spans="1:13" x14ac:dyDescent="0.25">
      <c r="A9704" s="9"/>
      <c r="H9704" s="9"/>
      <c r="J9704">
        <v>2</v>
      </c>
      <c r="K9704">
        <f ca="1">SIMULATION!$D$3*SIMULATION!$D$17/$H9702/(SIMULATION!$D$17-$I9702)*(((EXP(-$I9702*$J9704))/(1-EXP(-SIMULATION!$D$4*$I9702)))-(EXP(-SIMULATION!$D$17*$J9704)/(1-EXP(-SIMULATION!$D$4*SIMULATION!$D$17))))</f>
        <v>2.6534321411007316</v>
      </c>
      <c r="L9704">
        <v>-0.1604693059275486</v>
      </c>
      <c r="M9704">
        <f t="shared" ca="1" si="151"/>
        <v>2.2276377270924481</v>
      </c>
    </row>
    <row r="9705" spans="1:13" x14ac:dyDescent="0.25">
      <c r="A9705" s="9"/>
      <c r="H9705" s="9"/>
      <c r="J9705">
        <v>3</v>
      </c>
      <c r="K9705">
        <f ca="1">SIMULATION!$D$3*SIMULATION!$D$17/$H9702/(SIMULATION!$D$17-$I9702)*(((EXP(-$I9702*$J9705))/(1-EXP(-SIMULATION!$D$4*$I9702)))-(EXP(-SIMULATION!$D$17*$J9705)/(1-EXP(-SIMULATION!$D$4*SIMULATION!$D$17))))</f>
        <v>2.787950760285431</v>
      </c>
      <c r="L9705">
        <v>-0.12840018055817698</v>
      </c>
      <c r="M9705">
        <f t="shared" ca="1" si="151"/>
        <v>2.4299773792774748</v>
      </c>
    </row>
    <row r="9706" spans="1:13" x14ac:dyDescent="0.25">
      <c r="A9706" s="9"/>
      <c r="H9706" s="9"/>
      <c r="J9706">
        <v>4</v>
      </c>
      <c r="K9706">
        <f ca="1">SIMULATION!$D$3*SIMULATION!$D$17/$H9702/(SIMULATION!$D$17-$I9702)*(((EXP(-$I9702*$J9706))/(1-EXP(-SIMULATION!$D$4*$I9702)))-(EXP(-SIMULATION!$D$17*$J9706)/(1-EXP(-SIMULATION!$D$4*SIMULATION!$D$17))))</f>
        <v>2.850293662250774</v>
      </c>
      <c r="L9706">
        <v>0.76642163600980284</v>
      </c>
      <c r="M9706">
        <f t="shared" ca="1" si="151"/>
        <v>5.0348203939813843</v>
      </c>
    </row>
    <row r="9707" spans="1:13" x14ac:dyDescent="0.25">
      <c r="A9707" s="9"/>
      <c r="H9707" s="9"/>
      <c r="J9707">
        <v>5</v>
      </c>
      <c r="K9707">
        <f ca="1">SIMULATION!$D$3*SIMULATION!$D$17/$H9702/(SIMULATION!$D$17-$I9702)*(((EXP(-$I9702*$J9707))/(1-EXP(-SIMULATION!$D$4*$I9702)))-(EXP(-SIMULATION!$D$17*$J9707)/(1-EXP(-SIMULATION!$D$4*SIMULATION!$D$17))))</f>
        <v>2.8669080694862163</v>
      </c>
      <c r="L9707">
        <v>0.19521357953141819</v>
      </c>
      <c r="M9707">
        <f t="shared" ca="1" si="151"/>
        <v>3.4265674559181285</v>
      </c>
    </row>
    <row r="9708" spans="1:13" x14ac:dyDescent="0.25">
      <c r="A9708" s="9"/>
      <c r="H9708" s="9"/>
      <c r="J9708">
        <v>6</v>
      </c>
      <c r="K9708">
        <f ca="1">SIMULATION!$D$3*SIMULATION!$D$17/$H9702/(SIMULATION!$D$17-$I9702)*(((EXP(-$I9702*$J9708))/(1-EXP(-SIMULATION!$D$4*$I9702)))-(EXP(-SIMULATION!$D$17*$J9708)/(1-EXP(-SIMULATION!$D$4*SIMULATION!$D$17))))</f>
        <v>2.8547305201880948</v>
      </c>
      <c r="L9708">
        <v>1.9262494027130487E-2</v>
      </c>
      <c r="M9708">
        <f t="shared" ca="1" si="151"/>
        <v>2.9097197497822851</v>
      </c>
    </row>
    <row r="9709" spans="1:13" x14ac:dyDescent="0.25">
      <c r="A9709" s="9"/>
      <c r="H9709" s="9"/>
      <c r="J9709">
        <v>7</v>
      </c>
      <c r="K9709">
        <f ca="1">SIMULATION!$D$3*SIMULATION!$D$17/$H9702/(SIMULATION!$D$17-$I9702)*(((EXP(-$I9702*$J9709))/(1-EXP(-SIMULATION!$D$4*$I9702)))-(EXP(-SIMULATION!$D$17*$J9709)/(1-EXP(-SIMULATION!$D$4*SIMULATION!$D$17))))</f>
        <v>2.8246031271211831</v>
      </c>
      <c r="L9709">
        <v>0.17882985566614404</v>
      </c>
      <c r="M9709">
        <f t="shared" ca="1" si="151"/>
        <v>3.3297264966584033</v>
      </c>
    </row>
    <row r="9710" spans="1:13" x14ac:dyDescent="0.25">
      <c r="A9710" s="9"/>
      <c r="H9710" s="9"/>
      <c r="J9710">
        <v>8</v>
      </c>
      <c r="K9710">
        <f ca="1">SIMULATION!$D$3*SIMULATION!$D$17/$H9702/(SIMULATION!$D$17-$I9702)*(((EXP(-$I9702*$J9710))/(1-EXP(-SIMULATION!$D$4*$I9702)))-(EXP(-SIMULATION!$D$17*$J9710)/(1-EXP(-SIMULATION!$D$4*SIMULATION!$D$17))))</f>
        <v>2.7834627937030194</v>
      </c>
      <c r="L9710">
        <v>-6.3872217133248308E-3</v>
      </c>
      <c r="M9710">
        <f t="shared" ca="1" si="151"/>
        <v>2.7656841997088475</v>
      </c>
    </row>
    <row r="9711" spans="1:13" x14ac:dyDescent="0.25">
      <c r="A9711" s="9"/>
      <c r="H9711" s="9"/>
      <c r="J9711">
        <v>9</v>
      </c>
      <c r="K9711">
        <f ca="1">SIMULATION!$D$3*SIMULATION!$D$17/$H9702/(SIMULATION!$D$17-$I9702)*(((EXP(-$I9702*$J9711))/(1-EXP(-SIMULATION!$D$4*$I9702)))-(EXP(-SIMULATION!$D$17*$J9711)/(1-EXP(-SIMULATION!$D$4*SIMULATION!$D$17))))</f>
        <v>2.7357441114101162</v>
      </c>
      <c r="L9711">
        <v>-0.17808974743523123</v>
      </c>
      <c r="M9711">
        <f t="shared" ca="1" si="151"/>
        <v>2.2485361335616676</v>
      </c>
    </row>
    <row r="9712" spans="1:13" x14ac:dyDescent="0.25">
      <c r="A9712" s="9"/>
      <c r="H9712" s="9"/>
      <c r="J9712">
        <v>10</v>
      </c>
      <c r="K9712">
        <f ca="1">SIMULATION!$D$3*SIMULATION!$D$17/$H9702/(SIMULATION!$D$17-$I9702)*(((EXP(-$I9702*$J9712))/(1-EXP(-SIMULATION!$D$4*$I9702)))-(EXP(-SIMULATION!$D$17*$J9712)/(1-EXP(-SIMULATION!$D$4*SIMULATION!$D$17))))</f>
        <v>2.6842783652051416</v>
      </c>
      <c r="L9712">
        <v>-0.10882560348051107</v>
      </c>
      <c r="M9712">
        <f t="shared" ca="1" si="151"/>
        <v>2.3921601522020124</v>
      </c>
    </row>
    <row r="9713" spans="1:13" x14ac:dyDescent="0.25">
      <c r="A9713" s="9"/>
      <c r="H9713" s="9"/>
      <c r="J9713">
        <v>11</v>
      </c>
      <c r="K9713">
        <f ca="1">SIMULATION!$D$3*SIMULATION!$D$17/$H9702/(SIMULATION!$D$17-$I9702)*(((EXP(-$I9702*$J9713))/(1-EXP(-SIMULATION!$D$4*$I9702)))-(EXP(-SIMULATION!$D$17*$J9713)/(1-EXP(-SIMULATION!$D$4*SIMULATION!$D$17))))</f>
        <v>2.6308696328674395</v>
      </c>
      <c r="L9713">
        <v>6.6193802611704447E-2</v>
      </c>
      <c r="M9713">
        <f t="shared" ca="1" si="151"/>
        <v>2.8050168980425938</v>
      </c>
    </row>
    <row r="9714" spans="1:13" x14ac:dyDescent="0.25">
      <c r="A9714" s="9"/>
      <c r="H9714" s="9"/>
      <c r="J9714">
        <v>12</v>
      </c>
      <c r="K9714">
        <f ca="1">SIMULATION!$D$3*SIMULATION!$D$17/$H9702/(SIMULATION!$D$17-$I9702)*(((EXP(-$I9702*$J9714))/(1-EXP(-SIMULATION!$D$4*$I9702)))-(EXP(-SIMULATION!$D$17*$J9714)/(1-EXP(-SIMULATION!$D$4*SIMULATION!$D$17))))</f>
        <v>2.5766639583713928</v>
      </c>
      <c r="L9714">
        <v>-0.18158508509058185</v>
      </c>
      <c r="M9714">
        <f t="shared" ca="1" si="151"/>
        <v>2.1087802142406882</v>
      </c>
    </row>
    <row r="9715" spans="1:13" x14ac:dyDescent="0.25">
      <c r="A9715" s="9"/>
      <c r="H9715" s="9"/>
      <c r="J9715">
        <v>13</v>
      </c>
      <c r="K9715">
        <f ca="1">SIMULATION!$D$3*SIMULATION!$D$17/$H9702/(SIMULATION!$D$17-$I9702)*(((EXP(-$I9702*$J9715))/(1-EXP(-SIMULATION!$D$4*$I9702)))-(EXP(-SIMULATION!$D$17*$J9715)/(1-EXP(-SIMULATION!$D$4*SIMULATION!$D$17))))</f>
        <v>2.5223859222022575</v>
      </c>
      <c r="L9715">
        <v>-0.18935651535224116</v>
      </c>
      <c r="M9715">
        <f t="shared" ca="1" si="151"/>
        <v>2.0447557136004888</v>
      </c>
    </row>
    <row r="9716" spans="1:13" x14ac:dyDescent="0.25">
      <c r="A9716" s="9"/>
      <c r="H9716" s="9"/>
      <c r="J9716">
        <v>14</v>
      </c>
      <c r="K9716">
        <f ca="1">SIMULATION!$D$3*SIMULATION!$D$17/$H9702/(SIMULATION!$D$17-$I9702)*(((EXP(-$I9702*$J9716))/(1-EXP(-SIMULATION!$D$4*$I9702)))-(EXP(-SIMULATION!$D$17*$J9716)/(1-EXP(-SIMULATION!$D$4*SIMULATION!$D$17))))</f>
        <v>2.4684902365190036</v>
      </c>
      <c r="L9716">
        <v>0.2289766893360605</v>
      </c>
      <c r="M9716">
        <f t="shared" ca="1" si="151"/>
        <v>3.0337169585355142</v>
      </c>
    </row>
    <row r="9717" spans="1:13" x14ac:dyDescent="0.25">
      <c r="A9717" s="9"/>
      <c r="H9717" s="9"/>
      <c r="J9717">
        <v>15</v>
      </c>
      <c r="K9717">
        <f ca="1">SIMULATION!$D$3*SIMULATION!$D$17/$H9702/(SIMULATION!$D$17-$I9702)*(((EXP(-$I9702*$J9717))/(1-EXP(-SIMULATION!$D$4*$I9702)))-(EXP(-SIMULATION!$D$17*$J9717)/(1-EXP(-SIMULATION!$D$4*SIMULATION!$D$17))))</f>
        <v>2.4152588862823925</v>
      </c>
      <c r="L9717">
        <v>-0.17802856938689632</v>
      </c>
      <c r="M9717">
        <f t="shared" ca="1" si="151"/>
        <v>1.9852738020585494</v>
      </c>
    </row>
    <row r="9718" spans="1:13" x14ac:dyDescent="0.25">
      <c r="A9718" s="9"/>
      <c r="H9718" s="9"/>
      <c r="J9718">
        <v>16</v>
      </c>
      <c r="K9718">
        <f ca="1">SIMULATION!$D$3*SIMULATION!$D$17/$H9702/(SIMULATION!$D$17-$I9702)*(((EXP(-$I9702*$J9718))/(1-EXP(-SIMULATION!$D$4*$I9702)))-(EXP(-SIMULATION!$D$17*$J9718)/(1-EXP(-SIMULATION!$D$4*SIMULATION!$D$17))))</f>
        <v>2.3628633750194843</v>
      </c>
      <c r="L9718">
        <v>-2.4371985023289931E-2</v>
      </c>
      <c r="M9718">
        <f t="shared" ca="1" si="151"/>
        <v>2.3052757042314291</v>
      </c>
    </row>
    <row r="9719" spans="1:13" x14ac:dyDescent="0.25">
      <c r="A9719" s="9"/>
      <c r="H9719" s="9"/>
      <c r="J9719">
        <v>17</v>
      </c>
      <c r="K9719">
        <f ca="1">SIMULATION!$D$3*SIMULATION!$D$17/$H9702/(SIMULATION!$D$17-$I9702)*(((EXP(-$I9702*$J9719))/(1-EXP(-SIMULATION!$D$4*$I9702)))-(EXP(-SIMULATION!$D$17*$J9719)/(1-EXP(-SIMULATION!$D$4*SIMULATION!$D$17))))</f>
        <v>2.3114046088935889</v>
      </c>
      <c r="L9719">
        <v>-0.17779884957644995</v>
      </c>
      <c r="M9719">
        <f t="shared" ca="1" si="151"/>
        <v>1.9004395285266045</v>
      </c>
    </row>
    <row r="9720" spans="1:13" x14ac:dyDescent="0.25">
      <c r="A9720" s="9"/>
      <c r="H9720" s="9"/>
      <c r="J9720">
        <v>18</v>
      </c>
      <c r="K9720">
        <f ca="1">SIMULATION!$D$3*SIMULATION!$D$17/$H9702/(SIMULATION!$D$17-$I9702)*(((EXP(-$I9702*$J9720))/(1-EXP(-SIMULATION!$D$4*$I9702)))-(EXP(-SIMULATION!$D$17*$J9720)/(1-EXP(-SIMULATION!$D$4*SIMULATION!$D$17))))</f>
        <v>2.2609384509568096</v>
      </c>
      <c r="L9720">
        <v>-0.39029272434707535</v>
      </c>
      <c r="M9720">
        <f t="shared" ca="1" si="151"/>
        <v>1.3785106233518201</v>
      </c>
    </row>
    <row r="9721" spans="1:13" x14ac:dyDescent="0.25">
      <c r="A9721" s="9"/>
      <c r="H9721" s="9"/>
      <c r="J9721">
        <v>19</v>
      </c>
      <c r="K9721">
        <f ca="1">SIMULATION!$D$3*SIMULATION!$D$17/$H9702/(SIMULATION!$D$17-$I9702)*(((EXP(-$I9702*$J9721))/(1-EXP(-SIMULATION!$D$4*$I9702)))-(EXP(-SIMULATION!$D$17*$J9721)/(1-EXP(-SIMULATION!$D$4*SIMULATION!$D$17))))</f>
        <v>2.2114920926048627</v>
      </c>
      <c r="L9721">
        <v>0.14492614779876867</v>
      </c>
      <c r="M9721">
        <f t="shared" ca="1" si="151"/>
        <v>2.5319951224735231</v>
      </c>
    </row>
    <row r="9722" spans="1:13" x14ac:dyDescent="0.25">
      <c r="A9722" s="9"/>
      <c r="H9722" s="9"/>
      <c r="J9722">
        <v>20</v>
      </c>
      <c r="K9722">
        <f ca="1">SIMULATION!$D$3*SIMULATION!$D$17/$H9702/(SIMULATION!$D$17-$I9702)*(((EXP(-$I9702*$J9722))/(1-EXP(-SIMULATION!$D$4*$I9702)))-(EXP(-SIMULATION!$D$17*$J9722)/(1-EXP(-SIMULATION!$D$4*SIMULATION!$D$17))))</f>
        <v>2.1630745405671963</v>
      </c>
      <c r="L9722">
        <v>2.3718692288732347E-2</v>
      </c>
      <c r="M9722">
        <f t="shared" ca="1" si="151"/>
        <v>2.2143798399925005</v>
      </c>
    </row>
    <row r="9723" spans="1:13" x14ac:dyDescent="0.25">
      <c r="A9723" s="9"/>
      <c r="H9723" s="9"/>
      <c r="J9723">
        <v>21</v>
      </c>
      <c r="K9723">
        <f ca="1">SIMULATION!$D$3*SIMULATION!$D$17/$H9702/(SIMULATION!$D$17-$I9702)*(((EXP(-$I9702*$J9723))/(1-EXP(-SIMULATION!$D$4*$I9702)))-(EXP(-SIMULATION!$D$17*$J9723)/(1-EXP(-SIMULATION!$D$4*SIMULATION!$D$17))))</f>
        <v>2.1156833330822029</v>
      </c>
      <c r="L9723">
        <v>-0.32462857904951975</v>
      </c>
      <c r="M9723">
        <f t="shared" ca="1" si="151"/>
        <v>1.4288720589449755</v>
      </c>
    </row>
    <row r="9724" spans="1:13" x14ac:dyDescent="0.25">
      <c r="A9724" s="9"/>
      <c r="H9724" s="9"/>
      <c r="J9724">
        <v>22</v>
      </c>
      <c r="K9724">
        <f ca="1">SIMULATION!$D$3*SIMULATION!$D$17/$H9702/(SIMULATION!$D$17-$I9702)*(((EXP(-$I9702*$J9724))/(1-EXP(-SIMULATION!$D$4*$I9702)))-(EXP(-SIMULATION!$D$17*$J9724)/(1-EXP(-SIMULATION!$D$4*SIMULATION!$D$17))))</f>
        <v>2.0693088397335879</v>
      </c>
      <c r="L9724">
        <v>2.9437036625380001E-2</v>
      </c>
      <c r="M9724">
        <f t="shared" ca="1" si="151"/>
        <v>2.1302231598380481</v>
      </c>
    </row>
    <row r="9725" spans="1:13" x14ac:dyDescent="0.25">
      <c r="A9725" s="9"/>
      <c r="H9725" s="9"/>
      <c r="J9725">
        <v>23</v>
      </c>
      <c r="K9725">
        <f ca="1">SIMULATION!$D$3*SIMULATION!$D$17/$H9702/(SIMULATION!$D$17-$I9702)*(((EXP(-$I9702*$J9725))/(1-EXP(-SIMULATION!$D$4*$I9702)))-(EXP(-SIMULATION!$D$17*$J9725)/(1-EXP(-SIMULATION!$D$4*SIMULATION!$D$17))))</f>
        <v>2.0239370129270275</v>
      </c>
      <c r="L9725">
        <v>-5.1868234809045677E-2</v>
      </c>
      <c r="M9725">
        <f t="shared" ca="1" si="151"/>
        <v>1.9189589727018099</v>
      </c>
    </row>
    <row r="9726" spans="1:13" x14ac:dyDescent="0.25">
      <c r="A9726" s="9"/>
      <c r="H9726" s="9"/>
      <c r="J9726">
        <v>24</v>
      </c>
      <c r="K9726">
        <f ca="1">SIMULATION!$D$3*SIMULATION!$D$17/$H9702/(SIMULATION!$D$17-$I9702)*(((EXP(-$I9702*$J9726))/(1-EXP(-SIMULATION!$D$4*$I9702)))-(EXP(-SIMULATION!$D$17*$J9726)/(1-EXP(-SIMULATION!$D$4*SIMULATION!$D$17))))</f>
        <v>1.9795511472272891</v>
      </c>
      <c r="L9726">
        <v>-0.17934624726056905</v>
      </c>
      <c r="M9726">
        <f t="shared" ca="1" si="151"/>
        <v>1.6245260777117205</v>
      </c>
    </row>
    <row r="9727" spans="1:13" x14ac:dyDescent="0.25">
      <c r="A9727" s="9">
        <v>390</v>
      </c>
      <c r="B9727" s="2">
        <f ca="1">NORMINV(RAND(),SIMULATION!D7,SIMULATION!D8)</f>
        <v>52.456164012921562</v>
      </c>
      <c r="C9727" s="2">
        <v>2</v>
      </c>
      <c r="D9727" s="2">
        <f ca="1">SIMULATION!$D$11*(1+(SIMULATION!$D$12*LN(1+$C9727)))*(1+(SIMULATION!$D$13*(($B9727/63.5)-1)))</f>
        <v>9.4179268363321214</v>
      </c>
      <c r="E9727" s="2">
        <v>-4.7996479496954916E-2</v>
      </c>
      <c r="F9727" s="2">
        <f ca="1">D9727*(1+E9727)</f>
        <v>8.9658995040282843</v>
      </c>
      <c r="G9727" s="2">
        <v>0.69863272039366953</v>
      </c>
      <c r="H9727" s="9">
        <f>SIMULATION!$D$15*EXP($G$9727)</f>
        <v>443.94058662749956</v>
      </c>
      <c r="I9727" s="2">
        <f ca="1">$F9727/$H9727</f>
        <v>2.0196169879712681E-2</v>
      </c>
      <c r="J9727">
        <v>0</v>
      </c>
      <c r="K9727">
        <f ca="1">SIMULATION!$D$3*SIMULATION!$D$17/$H9727/(SIMULATION!$D$17-$I9727)*(((EXP(-$I9727*$J9727))/(1-EXP(-SIMULATION!$D$4*$I9727)))-(EXP(-SIMULATION!$D$17*$J9727)/(1-EXP(-SIMULATION!$D$4*SIMULATION!$D$17))))</f>
        <v>2.0807830109682479</v>
      </c>
      <c r="L9727">
        <v>4.4531457290351417E-3</v>
      </c>
      <c r="M9727">
        <f t="shared" ca="1" si="151"/>
        <v>2.0900490409465902</v>
      </c>
    </row>
    <row r="9728" spans="1:13" x14ac:dyDescent="0.25">
      <c r="A9728" s="9"/>
      <c r="H9728" s="9"/>
      <c r="J9728">
        <v>1</v>
      </c>
      <c r="K9728">
        <f ca="1">SIMULATION!$D$3*SIMULATION!$D$17/$H9727/(SIMULATION!$D$17-$I9727)*(((EXP(-$I9727*$J9728))/(1-EXP(-SIMULATION!$D$4*$I9727)))-(EXP(-SIMULATION!$D$17*$J9728)/(1-EXP(-SIMULATION!$D$4*SIMULATION!$D$17))))</f>
        <v>2.4793830534960661</v>
      </c>
      <c r="L9728">
        <v>0.48460496406268116</v>
      </c>
      <c r="M9728">
        <f t="shared" ca="1" si="151"/>
        <v>3.6809043890331483</v>
      </c>
    </row>
    <row r="9729" spans="1:13" x14ac:dyDescent="0.25">
      <c r="A9729" s="9"/>
      <c r="H9729" s="9"/>
      <c r="J9729">
        <v>2</v>
      </c>
      <c r="K9729">
        <f ca="1">SIMULATION!$D$3*SIMULATION!$D$17/$H9727/(SIMULATION!$D$17-$I9727)*(((EXP(-$I9727*$J9729))/(1-EXP(-SIMULATION!$D$4*$I9727)))-(EXP(-SIMULATION!$D$17*$J9729)/(1-EXP(-SIMULATION!$D$4*SIMULATION!$D$17))))</f>
        <v>2.7119036433140313</v>
      </c>
      <c r="L9729">
        <v>0.13109731283217013</v>
      </c>
      <c r="M9729">
        <f t="shared" ca="1" si="151"/>
        <v>3.0674269236122731</v>
      </c>
    </row>
    <row r="9730" spans="1:13" x14ac:dyDescent="0.25">
      <c r="A9730" s="9"/>
      <c r="H9730" s="9"/>
      <c r="J9730">
        <v>3</v>
      </c>
      <c r="K9730">
        <f ca="1">SIMULATION!$D$3*SIMULATION!$D$17/$H9727/(SIMULATION!$D$17-$I9727)*(((EXP(-$I9727*$J9730))/(1-EXP(-SIMULATION!$D$4*$I9727)))-(EXP(-SIMULATION!$D$17*$J9730)/(1-EXP(-SIMULATION!$D$4*SIMULATION!$D$17))))</f>
        <v>2.8384545811720887</v>
      </c>
      <c r="L9730">
        <v>-0.23280681999467484</v>
      </c>
      <c r="M9730">
        <f t="shared" ca="1" si="151"/>
        <v>2.1776429964300981</v>
      </c>
    </row>
    <row r="9731" spans="1:13" x14ac:dyDescent="0.25">
      <c r="A9731" s="9"/>
      <c r="H9731" s="9"/>
      <c r="J9731">
        <v>4</v>
      </c>
      <c r="K9731">
        <f ca="1">SIMULATION!$D$3*SIMULATION!$D$17/$H9727/(SIMULATION!$D$17-$I9727)*(((EXP(-$I9727*$J9731))/(1-EXP(-SIMULATION!$D$4*$I9727)))-(EXP(-SIMULATION!$D$17*$J9731)/(1-EXP(-SIMULATION!$D$4*SIMULATION!$D$17))))</f>
        <v>2.897546527691405</v>
      </c>
      <c r="L9731">
        <v>0.22177755624261883</v>
      </c>
      <c r="M9731">
        <f t="shared" ref="M9731:M9794" ca="1" si="152">$K9731*(1+$L9731)</f>
        <v>3.54015731570209</v>
      </c>
    </row>
    <row r="9732" spans="1:13" x14ac:dyDescent="0.25">
      <c r="A9732" s="9"/>
      <c r="H9732" s="9"/>
      <c r="J9732">
        <v>5</v>
      </c>
      <c r="K9732">
        <f ca="1">SIMULATION!$D$3*SIMULATION!$D$17/$H9727/(SIMULATION!$D$17-$I9727)*(((EXP(-$I9727*$J9732))/(1-EXP(-SIMULATION!$D$4*$I9727)))-(EXP(-SIMULATION!$D$17*$J9732)/(1-EXP(-SIMULATION!$D$4*SIMULATION!$D$17))))</f>
        <v>2.9138490732770572</v>
      </c>
      <c r="L9732">
        <v>-0.48763931974950553</v>
      </c>
      <c r="M9732">
        <f t="shared" ca="1" si="152"/>
        <v>1.4929416933315061</v>
      </c>
    </row>
    <row r="9733" spans="1:13" x14ac:dyDescent="0.25">
      <c r="A9733" s="9"/>
      <c r="H9733" s="9"/>
      <c r="J9733">
        <v>6</v>
      </c>
      <c r="K9733">
        <f ca="1">SIMULATION!$D$3*SIMULATION!$D$17/$H9727/(SIMULATION!$D$17-$I9727)*(((EXP(-$I9727*$J9733))/(1-EXP(-SIMULATION!$D$4*$I9727)))-(EXP(-SIMULATION!$D$17*$J9733)/(1-EXP(-SIMULATION!$D$4*SIMULATION!$D$17))))</f>
        <v>2.9031622939920219</v>
      </c>
      <c r="L9733">
        <v>0.38485668449529947</v>
      </c>
      <c r="M9733">
        <f t="shared" ca="1" si="152"/>
        <v>4.020463709009559</v>
      </c>
    </row>
    <row r="9734" spans="1:13" x14ac:dyDescent="0.25">
      <c r="A9734" s="9"/>
      <c r="H9734" s="9"/>
      <c r="J9734">
        <v>7</v>
      </c>
      <c r="K9734">
        <f ca="1">SIMULATION!$D$3*SIMULATION!$D$17/$H9727/(SIMULATION!$D$17-$I9727)*(((EXP(-$I9727*$J9734))/(1-EXP(-SIMULATION!$D$4*$I9727)))-(EXP(-SIMULATION!$D$17*$J9734)/(1-EXP(-SIMULATION!$D$4*SIMULATION!$D$17))))</f>
        <v>2.8756026416628524</v>
      </c>
      <c r="L9734">
        <v>-0.11779570168814808</v>
      </c>
      <c r="M9734">
        <f t="shared" ca="1" si="152"/>
        <v>2.5368690107118845</v>
      </c>
    </row>
    <row r="9735" spans="1:13" x14ac:dyDescent="0.25">
      <c r="A9735" s="9"/>
      <c r="H9735" s="9"/>
      <c r="J9735">
        <v>8</v>
      </c>
      <c r="K9735">
        <f ca="1">SIMULATION!$D$3*SIMULATION!$D$17/$H9727/(SIMULATION!$D$17-$I9727)*(((EXP(-$I9727*$J9735))/(1-EXP(-SIMULATION!$D$4*$I9727)))-(EXP(-SIMULATION!$D$17*$J9735)/(1-EXP(-SIMULATION!$D$4*SIMULATION!$D$17))))</f>
        <v>2.8376445360838822</v>
      </c>
      <c r="L9735">
        <v>-0.34659322270445442</v>
      </c>
      <c r="M9735">
        <f t="shared" ca="1" si="152"/>
        <v>1.8541361714328832</v>
      </c>
    </row>
    <row r="9736" spans="1:13" x14ac:dyDescent="0.25">
      <c r="A9736" s="9"/>
      <c r="H9736" s="9"/>
      <c r="J9736">
        <v>9</v>
      </c>
      <c r="K9736">
        <f ca="1">SIMULATION!$D$3*SIMULATION!$D$17/$H9727/(SIMULATION!$D$17-$I9727)*(((EXP(-$I9727*$J9736))/(1-EXP(-SIMULATION!$D$4*$I9727)))-(EXP(-SIMULATION!$D$17*$J9736)/(1-EXP(-SIMULATION!$D$4*SIMULATION!$D$17))))</f>
        <v>2.7934286634174539</v>
      </c>
      <c r="L9736">
        <v>-0.25067373377010238</v>
      </c>
      <c r="M9736">
        <f t="shared" ca="1" si="152"/>
        <v>2.0931894703381739</v>
      </c>
    </row>
    <row r="9737" spans="1:13" x14ac:dyDescent="0.25">
      <c r="A9737" s="9"/>
      <c r="H9737" s="9"/>
      <c r="J9737">
        <v>10</v>
      </c>
      <c r="K9737">
        <f ca="1">SIMULATION!$D$3*SIMULATION!$D$17/$H9727/(SIMULATION!$D$17-$I9727)*(((EXP(-$I9727*$J9737))/(1-EXP(-SIMULATION!$D$4*$I9727)))-(EXP(-SIMULATION!$D$17*$J9737)/(1-EXP(-SIMULATION!$D$4*SIMULATION!$D$17))))</f>
        <v>2.7456003621919991</v>
      </c>
      <c r="L9737">
        <v>-1.5219637012259939E-2</v>
      </c>
      <c r="M9737">
        <f t="shared" ca="1" si="152"/>
        <v>2.7038133212987074</v>
      </c>
    </row>
    <row r="9738" spans="1:13" x14ac:dyDescent="0.25">
      <c r="A9738" s="9"/>
      <c r="H9738" s="9"/>
      <c r="J9738">
        <v>11</v>
      </c>
      <c r="K9738">
        <f ca="1">SIMULATION!$D$3*SIMULATION!$D$17/$H9727/(SIMULATION!$D$17-$I9727)*(((EXP(-$I9727*$J9738))/(1-EXP(-SIMULATION!$D$4*$I9727)))-(EXP(-SIMULATION!$D$17*$J9738)/(1-EXP(-SIMULATION!$D$4*SIMULATION!$D$17))))</f>
        <v>2.6958468780927225</v>
      </c>
      <c r="L9738">
        <v>0.4313040610576932</v>
      </c>
      <c r="M9738">
        <f t="shared" ca="1" si="152"/>
        <v>3.858576584603818</v>
      </c>
    </row>
    <row r="9739" spans="1:13" x14ac:dyDescent="0.25">
      <c r="A9739" s="9"/>
      <c r="H9739" s="9"/>
      <c r="J9739">
        <v>12</v>
      </c>
      <c r="K9739">
        <f ca="1">SIMULATION!$D$3*SIMULATION!$D$17/$H9727/(SIMULATION!$D$17-$I9727)*(((EXP(-$I9727*$J9739))/(1-EXP(-SIMULATION!$D$4*$I9727)))-(EXP(-SIMULATION!$D$17*$J9739)/(1-EXP(-SIMULATION!$D$4*SIMULATION!$D$17))))</f>
        <v>2.6452416466304998</v>
      </c>
      <c r="L9739">
        <v>0.12948824634533379</v>
      </c>
      <c r="M9739">
        <f t="shared" ca="1" si="152"/>
        <v>2.9877693486123262</v>
      </c>
    </row>
    <row r="9740" spans="1:13" x14ac:dyDescent="0.25">
      <c r="A9740" s="9"/>
      <c r="H9740" s="9"/>
      <c r="J9740">
        <v>13</v>
      </c>
      <c r="K9740">
        <f ca="1">SIMULATION!$D$3*SIMULATION!$D$17/$H9727/(SIMULATION!$D$17-$I9727)*(((EXP(-$I9727*$J9740))/(1-EXP(-SIMULATION!$D$4*$I9727)))-(EXP(-SIMULATION!$D$17*$J9740)/(1-EXP(-SIMULATION!$D$4*SIMULATION!$D$17))))</f>
        <v>2.5944649146553727</v>
      </c>
      <c r="L9740">
        <v>8.0247720937516396E-3</v>
      </c>
      <c r="M9740">
        <f t="shared" ca="1" si="152"/>
        <v>2.6152849043007169</v>
      </c>
    </row>
    <row r="9741" spans="1:13" x14ac:dyDescent="0.25">
      <c r="A9741" s="9"/>
      <c r="H9741" s="9"/>
      <c r="J9741">
        <v>14</v>
      </c>
      <c r="K9741">
        <f ca="1">SIMULATION!$D$3*SIMULATION!$D$17/$H9727/(SIMULATION!$D$17-$I9727)*(((EXP(-$I9727*$J9741))/(1-EXP(-SIMULATION!$D$4*$I9727)))-(EXP(-SIMULATION!$D$17*$J9741)/(1-EXP(-SIMULATION!$D$4*SIMULATION!$D$17))))</f>
        <v>2.5439451168632146</v>
      </c>
      <c r="L9741">
        <v>4.030770989466425E-2</v>
      </c>
      <c r="M9741">
        <f t="shared" ca="1" si="152"/>
        <v>2.6464857186216846</v>
      </c>
    </row>
    <row r="9742" spans="1:13" x14ac:dyDescent="0.25">
      <c r="A9742" s="9"/>
      <c r="H9742" s="9"/>
      <c r="J9742">
        <v>15</v>
      </c>
      <c r="K9742">
        <f ca="1">SIMULATION!$D$3*SIMULATION!$D$17/$H9727/(SIMULATION!$D$17-$I9727)*(((EXP(-$I9727*$J9742))/(1-EXP(-SIMULATION!$D$4*$I9727)))-(EXP(-SIMULATION!$D$17*$J9742)/(1-EXP(-SIMULATION!$D$4*SIMULATION!$D$17))))</f>
        <v>2.4939494702405458</v>
      </c>
      <c r="L9742">
        <v>0.17646733422971794</v>
      </c>
      <c r="M9742">
        <f t="shared" ca="1" si="152"/>
        <v>2.9340500849575117</v>
      </c>
    </row>
    <row r="9743" spans="1:13" x14ac:dyDescent="0.25">
      <c r="A9743" s="9"/>
      <c r="H9743" s="9"/>
      <c r="J9743">
        <v>16</v>
      </c>
      <c r="K9743">
        <f ca="1">SIMULATION!$D$3*SIMULATION!$D$17/$H9727/(SIMULATION!$D$17-$I9727)*(((EXP(-$I9727*$J9743))/(1-EXP(-SIMULATION!$D$4*$I9727)))-(EXP(-SIMULATION!$D$17*$J9743)/(1-EXP(-SIMULATION!$D$4*SIMULATION!$D$17))))</f>
        <v>2.4446420261923656</v>
      </c>
      <c r="L9743">
        <v>-5.39642761134159E-2</v>
      </c>
      <c r="M9743">
        <f t="shared" ca="1" si="152"/>
        <v>2.3127186888924602</v>
      </c>
    </row>
    <row r="9744" spans="1:13" x14ac:dyDescent="0.25">
      <c r="A9744" s="9"/>
      <c r="H9744" s="9"/>
      <c r="J9744">
        <v>17</v>
      </c>
      <c r="K9744">
        <f ca="1">SIMULATION!$D$3*SIMULATION!$D$17/$H9727/(SIMULATION!$D$17-$I9727)*(((EXP(-$I9727*$J9744))/(1-EXP(-SIMULATION!$D$4*$I9727)))-(EXP(-SIMULATION!$D$17*$J9744)/(1-EXP(-SIMULATION!$D$4*SIMULATION!$D$17))))</f>
        <v>2.396120868823072</v>
      </c>
      <c r="L9744">
        <v>-0.30796642999578067</v>
      </c>
      <c r="M9744">
        <f t="shared" ca="1" si="152"/>
        <v>1.6581960790132422</v>
      </c>
    </row>
    <row r="9745" spans="1:13" x14ac:dyDescent="0.25">
      <c r="A9745" s="9"/>
      <c r="H9745" s="9"/>
      <c r="J9745">
        <v>18</v>
      </c>
      <c r="K9745">
        <f ca="1">SIMULATION!$D$3*SIMULATION!$D$17/$H9727/(SIMULATION!$D$17-$I9727)*(((EXP(-$I9727*$J9745))/(1-EXP(-SIMULATION!$D$4*$I9727)))-(EXP(-SIMULATION!$D$17*$J9745)/(1-EXP(-SIMULATION!$D$4*SIMULATION!$D$17))))</f>
        <v>2.348441949624652</v>
      </c>
      <c r="L9745">
        <v>-6.0933201825346672E-2</v>
      </c>
      <c r="M9745">
        <f t="shared" ca="1" si="152"/>
        <v>2.2053438623330623</v>
      </c>
    </row>
    <row r="9746" spans="1:13" x14ac:dyDescent="0.25">
      <c r="A9746" s="9"/>
      <c r="H9746" s="9"/>
      <c r="J9746">
        <v>19</v>
      </c>
      <c r="K9746">
        <f ca="1">SIMULATION!$D$3*SIMULATION!$D$17/$H9727/(SIMULATION!$D$17-$I9727)*(((EXP(-$I9727*$J9746))/(1-EXP(-SIMULATION!$D$4*$I9727)))-(EXP(-SIMULATION!$D$17*$J9746)/(1-EXP(-SIMULATION!$D$4*SIMULATION!$D$17))))</f>
        <v>2.3016343585076857</v>
      </c>
      <c r="L9746">
        <v>-0.15999649838909741</v>
      </c>
      <c r="M9746">
        <f t="shared" ca="1" si="152"/>
        <v>1.9333809205744197</v>
      </c>
    </row>
    <row r="9747" spans="1:13" x14ac:dyDescent="0.25">
      <c r="A9747" s="9"/>
      <c r="H9747" s="9"/>
      <c r="J9747">
        <v>20</v>
      </c>
      <c r="K9747">
        <f ca="1">SIMULATION!$D$3*SIMULATION!$D$17/$H9727/(SIMULATION!$D$17-$I9727)*(((EXP(-$I9727*$J9747))/(1-EXP(-SIMULATION!$D$4*$I9727)))-(EXP(-SIMULATION!$D$17*$J9747)/(1-EXP(-SIMULATION!$D$4*SIMULATION!$D$17))))</f>
        <v>2.2557101070892269</v>
      </c>
      <c r="L9747">
        <v>0.17142807917645503</v>
      </c>
      <c r="M9747">
        <f t="shared" ca="1" si="152"/>
        <v>2.6424021579264489</v>
      </c>
    </row>
    <row r="9748" spans="1:13" x14ac:dyDescent="0.25">
      <c r="A9748" s="9"/>
      <c r="H9748" s="9"/>
      <c r="J9748">
        <v>21</v>
      </c>
      <c r="K9748">
        <f ca="1">SIMULATION!$D$3*SIMULATION!$D$17/$H9727/(SIMULATION!$D$17-$I9727)*(((EXP(-$I9727*$J9748))/(1-EXP(-SIMULATION!$D$4*$I9727)))-(EXP(-SIMULATION!$D$17*$J9748)/(1-EXP(-SIMULATION!$D$4*SIMULATION!$D$17))))</f>
        <v>2.2106703953568463</v>
      </c>
      <c r="L9748">
        <v>0.10053620546535007</v>
      </c>
      <c r="M9748">
        <f t="shared" ca="1" si="152"/>
        <v>2.4329228084406087</v>
      </c>
    </row>
    <row r="9749" spans="1:13" x14ac:dyDescent="0.25">
      <c r="A9749" s="9"/>
      <c r="H9749" s="9"/>
      <c r="J9749">
        <v>22</v>
      </c>
      <c r="K9749">
        <f ca="1">SIMULATION!$D$3*SIMULATION!$D$17/$H9727/(SIMULATION!$D$17-$I9727)*(((EXP(-$I9727*$J9749))/(1-EXP(-SIMULATION!$D$4*$I9727)))-(EXP(-SIMULATION!$D$17*$J9749)/(1-EXP(-SIMULATION!$D$4*SIMULATION!$D$17))))</f>
        <v>2.1665096248488158</v>
      </c>
      <c r="L9749">
        <v>0.23491831634176011</v>
      </c>
      <c r="M9749">
        <f t="shared" ca="1" si="152"/>
        <v>2.6754624182565179</v>
      </c>
    </row>
    <row r="9750" spans="1:13" x14ac:dyDescent="0.25">
      <c r="A9750" s="9"/>
      <c r="H9750" s="9"/>
      <c r="J9750">
        <v>23</v>
      </c>
      <c r="K9750">
        <f ca="1">SIMULATION!$D$3*SIMULATION!$D$17/$H9727/(SIMULATION!$D$17-$I9727)*(((EXP(-$I9727*$J9750))/(1-EXP(-SIMULATION!$D$4*$I9727)))-(EXP(-SIMULATION!$D$17*$J9750)/(1-EXP(-SIMULATION!$D$4*SIMULATION!$D$17))))</f>
        <v>2.1232179678001213</v>
      </c>
      <c r="L9750">
        <v>6.4654206511885207E-2</v>
      </c>
      <c r="M9750">
        <f t="shared" ca="1" si="152"/>
        <v>2.2604929407600154</v>
      </c>
    </row>
    <row r="9751" spans="1:13" x14ac:dyDescent="0.25">
      <c r="A9751" s="9"/>
      <c r="H9751" s="9"/>
      <c r="J9751">
        <v>24</v>
      </c>
      <c r="K9751">
        <f ca="1">SIMULATION!$D$3*SIMULATION!$D$17/$H9727/(SIMULATION!$D$17-$I9727)*(((EXP(-$I9727*$J9751))/(1-EXP(-SIMULATION!$D$4*$I9727)))-(EXP(-SIMULATION!$D$17*$J9751)/(1-EXP(-SIMULATION!$D$4*SIMULATION!$D$17))))</f>
        <v>2.0807830109682479</v>
      </c>
      <c r="L9751">
        <v>6.7040511244048528E-2</v>
      </c>
      <c r="M9751">
        <f t="shared" ca="1" si="152"/>
        <v>2.2202797678114896</v>
      </c>
    </row>
    <row r="9752" spans="1:13" x14ac:dyDescent="0.25">
      <c r="A9752" s="9">
        <v>391</v>
      </c>
      <c r="B9752" s="2">
        <f ca="1">NORMINV(RAND(),SIMULATION!D7,SIMULATION!D8)</f>
        <v>58.627115369419172</v>
      </c>
      <c r="C9752" s="2">
        <v>2</v>
      </c>
      <c r="D9752" s="2">
        <f ca="1">SIMULATION!$D$11*(1+(SIMULATION!$D$12*LN(1+$C9752)))*(1+(SIMULATION!$D$13*(($B9752/63.5)-1)))</f>
        <v>9.8761924042575693</v>
      </c>
      <c r="E9752" s="2">
        <v>-6.0780109706880331E-2</v>
      </c>
      <c r="F9752" s="2">
        <f ca="1">D9752*(1+E9752)</f>
        <v>9.2759163464405354</v>
      </c>
      <c r="G9752" s="2">
        <v>0.90637044971752201</v>
      </c>
      <c r="H9752" s="9">
        <f>SIMULATION!$D$15*EXP($G$9752)</f>
        <v>546.44216220226792</v>
      </c>
      <c r="I9752" s="2">
        <f ca="1">$F9752/$H9752</f>
        <v>1.6975110977997733E-2</v>
      </c>
      <c r="J9752">
        <v>0</v>
      </c>
      <c r="K9752">
        <f ca="1">SIMULATION!$D$3*SIMULATION!$D$17/$H9752/(SIMULATION!$D$17-$I9752)*(((EXP(-$I9752*$J9752))/(1-EXP(-SIMULATION!$D$4*$I9752)))-(EXP(-SIMULATION!$D$17*$J9752)/(1-EXP(-SIMULATION!$D$4*SIMULATION!$D$17))))</f>
        <v>2.0807260989703025</v>
      </c>
      <c r="L9752">
        <v>0.36284713037458111</v>
      </c>
      <c r="M9752">
        <f t="shared" ca="1" si="152"/>
        <v>2.8357115930771735</v>
      </c>
    </row>
    <row r="9753" spans="1:13" x14ac:dyDescent="0.25">
      <c r="A9753" s="9"/>
      <c r="H9753" s="9"/>
      <c r="J9753">
        <v>1</v>
      </c>
      <c r="K9753">
        <f ca="1">SIMULATION!$D$3*SIMULATION!$D$17/$H9752/(SIMULATION!$D$17-$I9752)*(((EXP(-$I9752*$J9753))/(1-EXP(-SIMULATION!$D$4*$I9752)))-(EXP(-SIMULATION!$D$17*$J9753)/(1-EXP(-SIMULATION!$D$4*SIMULATION!$D$17))))</f>
        <v>2.4039502007937386</v>
      </c>
      <c r="L9753">
        <v>0.14745722254912574</v>
      </c>
      <c r="M9753">
        <f t="shared" ca="1" si="152"/>
        <v>2.7584300205491963</v>
      </c>
    </row>
    <row r="9754" spans="1:13" x14ac:dyDescent="0.25">
      <c r="A9754" s="9"/>
      <c r="H9754" s="9"/>
      <c r="J9754">
        <v>2</v>
      </c>
      <c r="K9754">
        <f ca="1">SIMULATION!$D$3*SIMULATION!$D$17/$H9752/(SIMULATION!$D$17-$I9752)*(((EXP(-$I9752*$J9754))/(1-EXP(-SIMULATION!$D$4*$I9752)))-(EXP(-SIMULATION!$D$17*$J9754)/(1-EXP(-SIMULATION!$D$4*SIMULATION!$D$17))))</f>
        <v>2.5930603761093534</v>
      </c>
      <c r="L9754">
        <v>-0.41556745386126726</v>
      </c>
      <c r="M9754">
        <f t="shared" ca="1" si="152"/>
        <v>1.5154688779010494</v>
      </c>
    </row>
    <row r="9755" spans="1:13" x14ac:dyDescent="0.25">
      <c r="A9755" s="9"/>
      <c r="H9755" s="9"/>
      <c r="J9755">
        <v>3</v>
      </c>
      <c r="K9755">
        <f ca="1">SIMULATION!$D$3*SIMULATION!$D$17/$H9752/(SIMULATION!$D$17-$I9752)*(((EXP(-$I9752*$J9755))/(1-EXP(-SIMULATION!$D$4*$I9752)))-(EXP(-SIMULATION!$D$17*$J9755)/(1-EXP(-SIMULATION!$D$4*SIMULATION!$D$17))))</f>
        <v>2.6965303959639821</v>
      </c>
      <c r="L9755">
        <v>0.35619918750068352</v>
      </c>
      <c r="M9755">
        <f t="shared" ca="1" si="152"/>
        <v>3.6570323320772493</v>
      </c>
    </row>
    <row r="9756" spans="1:13" x14ac:dyDescent="0.25">
      <c r="A9756" s="9"/>
      <c r="H9756" s="9"/>
      <c r="J9756">
        <v>4</v>
      </c>
      <c r="K9756">
        <f ca="1">SIMULATION!$D$3*SIMULATION!$D$17/$H9752/(SIMULATION!$D$17-$I9752)*(((EXP(-$I9752*$J9756))/(1-EXP(-SIMULATION!$D$4*$I9752)))-(EXP(-SIMULATION!$D$17*$J9756)/(1-EXP(-SIMULATION!$D$4*SIMULATION!$D$17))))</f>
        <v>2.7454183244224581</v>
      </c>
      <c r="L9756">
        <v>-0.41938506877932974</v>
      </c>
      <c r="M9756">
        <f t="shared" ca="1" si="152"/>
        <v>1.5940308716065135</v>
      </c>
    </row>
    <row r="9757" spans="1:13" x14ac:dyDescent="0.25">
      <c r="A9757" s="9"/>
      <c r="H9757" s="9"/>
      <c r="J9757">
        <v>5</v>
      </c>
      <c r="K9757">
        <f ca="1">SIMULATION!$D$3*SIMULATION!$D$17/$H9752/(SIMULATION!$D$17-$I9752)*(((EXP(-$I9752*$J9757))/(1-EXP(-SIMULATION!$D$4*$I9752)))-(EXP(-SIMULATION!$D$17*$J9757)/(1-EXP(-SIMULATION!$D$4*SIMULATION!$D$17))))</f>
        <v>2.7596219036607641</v>
      </c>
      <c r="L9757">
        <v>-0.18282417141969301</v>
      </c>
      <c r="M9757">
        <f t="shared" ca="1" si="152"/>
        <v>2.2550963156923491</v>
      </c>
    </row>
    <row r="9758" spans="1:13" x14ac:dyDescent="0.25">
      <c r="A9758" s="9"/>
      <c r="H9758" s="9"/>
      <c r="J9758">
        <v>6</v>
      </c>
      <c r="K9758">
        <f ca="1">SIMULATION!$D$3*SIMULATION!$D$17/$H9752/(SIMULATION!$D$17-$I9752)*(((EXP(-$I9752*$J9758))/(1-EXP(-SIMULATION!$D$4*$I9752)))-(EXP(-SIMULATION!$D$17*$J9758)/(1-EXP(-SIMULATION!$D$4*SIMULATION!$D$17))))</f>
        <v>2.7518871551432995</v>
      </c>
      <c r="L9758">
        <v>6.6492287439354966E-2</v>
      </c>
      <c r="M9758">
        <f t="shared" ca="1" si="152"/>
        <v>2.9348664268637568</v>
      </c>
    </row>
    <row r="9759" spans="1:13" x14ac:dyDescent="0.25">
      <c r="A9759" s="9"/>
      <c r="H9759" s="9"/>
      <c r="J9759">
        <v>7</v>
      </c>
      <c r="K9759">
        <f ca="1">SIMULATION!$D$3*SIMULATION!$D$17/$H9752/(SIMULATION!$D$17-$I9752)*(((EXP(-$I9752*$J9759))/(1-EXP(-SIMULATION!$D$4*$I9752)))-(EXP(-SIMULATION!$D$17*$J9759)/(1-EXP(-SIMULATION!$D$4*SIMULATION!$D$17))))</f>
        <v>2.7303771871482017</v>
      </c>
      <c r="L9759">
        <v>-0.53390230357350743</v>
      </c>
      <c r="M9759">
        <f t="shared" ca="1" si="152"/>
        <v>1.2726225173052232</v>
      </c>
    </row>
    <row r="9760" spans="1:13" x14ac:dyDescent="0.25">
      <c r="A9760" s="9"/>
      <c r="H9760" s="9"/>
      <c r="J9760">
        <v>8</v>
      </c>
      <c r="K9760">
        <f ca="1">SIMULATION!$D$3*SIMULATION!$D$17/$H9752/(SIMULATION!$D$17-$I9752)*(((EXP(-$I9752*$J9760))/(1-EXP(-SIMULATION!$D$4*$I9752)))-(EXP(-SIMULATION!$D$17*$J9760)/(1-EXP(-SIMULATION!$D$4*SIMULATION!$D$17))))</f>
        <v>2.7003183475919514</v>
      </c>
      <c r="L9760">
        <v>0.23329061964388845</v>
      </c>
      <c r="M9760">
        <f t="shared" ca="1" si="152"/>
        <v>3.3302772881374385</v>
      </c>
    </row>
    <row r="9761" spans="1:13" x14ac:dyDescent="0.25">
      <c r="A9761" s="9"/>
      <c r="H9761" s="9"/>
      <c r="J9761">
        <v>9</v>
      </c>
      <c r="K9761">
        <f ca="1">SIMULATION!$D$3*SIMULATION!$D$17/$H9752/(SIMULATION!$D$17-$I9752)*(((EXP(-$I9752*$J9761))/(1-EXP(-SIMULATION!$D$4*$I9752)))-(EXP(-SIMULATION!$D$17*$J9761)/(1-EXP(-SIMULATION!$D$4*SIMULATION!$D$17))))</f>
        <v>2.6650551173468999</v>
      </c>
      <c r="L9761">
        <v>0.48100420954533701</v>
      </c>
      <c r="M9761">
        <f t="shared" ca="1" si="152"/>
        <v>3.9469578474611011</v>
      </c>
    </row>
    <row r="9762" spans="1:13" x14ac:dyDescent="0.25">
      <c r="A9762" s="9"/>
      <c r="H9762" s="9"/>
      <c r="J9762">
        <v>10</v>
      </c>
      <c r="K9762">
        <f ca="1">SIMULATION!$D$3*SIMULATION!$D$17/$H9752/(SIMULATION!$D$17-$I9752)*(((EXP(-$I9752*$J9762))/(1-EXP(-SIMULATION!$D$4*$I9752)))-(EXP(-SIMULATION!$D$17*$J9762)/(1-EXP(-SIMULATION!$D$4*SIMULATION!$D$17))))</f>
        <v>2.6267261101363615</v>
      </c>
      <c r="L9762">
        <v>0.52902675693284062</v>
      </c>
      <c r="M9762">
        <f t="shared" ca="1" si="152"/>
        <v>4.0163345055326163</v>
      </c>
    </row>
    <row r="9763" spans="1:13" x14ac:dyDescent="0.25">
      <c r="A9763" s="9"/>
      <c r="H9763" s="9"/>
      <c r="J9763">
        <v>11</v>
      </c>
      <c r="K9763">
        <f ca="1">SIMULATION!$D$3*SIMULATION!$D$17/$H9752/(SIMULATION!$D$17-$I9752)*(((EXP(-$I9752*$J9763))/(1-EXP(-SIMULATION!$D$4*$I9752)))-(EXP(-SIMULATION!$D$17*$J9763)/(1-EXP(-SIMULATION!$D$4*SIMULATION!$D$17))))</f>
        <v>2.5866972683493259</v>
      </c>
      <c r="L9763">
        <v>0.11259478808835882</v>
      </c>
      <c r="M9763">
        <f t="shared" ca="1" si="152"/>
        <v>2.8779458991278548</v>
      </c>
    </row>
    <row r="9764" spans="1:13" x14ac:dyDescent="0.25">
      <c r="A9764" s="9"/>
      <c r="H9764" s="9"/>
      <c r="J9764">
        <v>12</v>
      </c>
      <c r="K9764">
        <f ca="1">SIMULATION!$D$3*SIMULATION!$D$17/$H9752/(SIMULATION!$D$17-$I9752)*(((EXP(-$I9752*$J9764))/(1-EXP(-SIMULATION!$D$4*$I9752)))-(EXP(-SIMULATION!$D$17*$J9764)/(1-EXP(-SIMULATION!$D$4*SIMULATION!$D$17))))</f>
        <v>2.5458394641285107</v>
      </c>
      <c r="L9764">
        <v>0.30130498147590162</v>
      </c>
      <c r="M9764">
        <f t="shared" ca="1" si="152"/>
        <v>3.3129135767083713</v>
      </c>
    </row>
    <row r="9765" spans="1:13" x14ac:dyDescent="0.25">
      <c r="A9765" s="9"/>
      <c r="H9765" s="9"/>
      <c r="J9765">
        <v>13</v>
      </c>
      <c r="K9765">
        <f ca="1">SIMULATION!$D$3*SIMULATION!$D$17/$H9752/(SIMULATION!$D$17-$I9752)*(((EXP(-$I9752*$J9765))/(1-EXP(-SIMULATION!$D$4*$I9752)))-(EXP(-SIMULATION!$D$17*$J9765)/(1-EXP(-SIMULATION!$D$4*SIMULATION!$D$17))))</f>
        <v>2.504706391602328</v>
      </c>
      <c r="L9765">
        <v>-0.28525240026568005</v>
      </c>
      <c r="M9765">
        <f t="shared" ca="1" si="152"/>
        <v>1.7902328814369737</v>
      </c>
    </row>
    <row r="9766" spans="1:13" x14ac:dyDescent="0.25">
      <c r="A9766" s="9"/>
      <c r="H9766" s="9"/>
      <c r="J9766">
        <v>14</v>
      </c>
      <c r="K9766">
        <f ca="1">SIMULATION!$D$3*SIMULATION!$D$17/$H9752/(SIMULATION!$D$17-$I9752)*(((EXP(-$I9752*$J9766))/(1-EXP(-SIMULATION!$D$4*$I9752)))-(EXP(-SIMULATION!$D$17*$J9766)/(1-EXP(-SIMULATION!$D$4*SIMULATION!$D$17))))</f>
        <v>2.4636485632829612</v>
      </c>
      <c r="L9766">
        <v>1.702930187844005E-2</v>
      </c>
      <c r="M9766">
        <f t="shared" ca="1" si="152"/>
        <v>2.5056027783894916</v>
      </c>
    </row>
    <row r="9767" spans="1:13" x14ac:dyDescent="0.25">
      <c r="A9767" s="9"/>
      <c r="H9767" s="9"/>
      <c r="J9767">
        <v>15</v>
      </c>
      <c r="K9767">
        <f ca="1">SIMULATION!$D$3*SIMULATION!$D$17/$H9752/(SIMULATION!$D$17-$I9752)*(((EXP(-$I9752*$J9767))/(1-EXP(-SIMULATION!$D$4*$I9752)))-(EXP(-SIMULATION!$D$17*$J9767)/(1-EXP(-SIMULATION!$D$4*SIMULATION!$D$17))))</f>
        <v>2.4228863604841959</v>
      </c>
      <c r="L9767">
        <v>0.3231609285639534</v>
      </c>
      <c r="M9767">
        <f t="shared" ca="1" si="152"/>
        <v>3.2058685665432063</v>
      </c>
    </row>
    <row r="9768" spans="1:13" x14ac:dyDescent="0.25">
      <c r="A9768" s="9"/>
      <c r="H9768" s="9"/>
      <c r="J9768">
        <v>16</v>
      </c>
      <c r="K9768">
        <f ca="1">SIMULATION!$D$3*SIMULATION!$D$17/$H9752/(SIMULATION!$D$17-$I9752)*(((EXP(-$I9752*$J9768))/(1-EXP(-SIMULATION!$D$4*$I9752)))-(EXP(-SIMULATION!$D$17*$J9768)/(1-EXP(-SIMULATION!$D$4*SIMULATION!$D$17))))</f>
        <v>2.3825568445819996</v>
      </c>
      <c r="L9768">
        <v>0.25056515377165284</v>
      </c>
      <c r="M9768">
        <f t="shared" ca="1" si="152"/>
        <v>2.9795425667143922</v>
      </c>
    </row>
    <row r="9769" spans="1:13" x14ac:dyDescent="0.25">
      <c r="A9769" s="9"/>
      <c r="H9769" s="9"/>
      <c r="J9769">
        <v>17</v>
      </c>
      <c r="K9769">
        <f ca="1">SIMULATION!$D$3*SIMULATION!$D$17/$H9752/(SIMULATION!$D$17-$I9752)*(((EXP(-$I9752*$J9769))/(1-EXP(-SIMULATION!$D$4*$I9752)))-(EXP(-SIMULATION!$D$17*$J9769)/(1-EXP(-SIMULATION!$D$4*SIMULATION!$D$17))))</f>
        <v>2.342743753606698</v>
      </c>
      <c r="L9769">
        <v>0.12775833179898344</v>
      </c>
      <c r="M9769">
        <f t="shared" ca="1" si="152"/>
        <v>2.6420487873999785</v>
      </c>
    </row>
    <row r="9770" spans="1:13" x14ac:dyDescent="0.25">
      <c r="A9770" s="9"/>
      <c r="H9770" s="9"/>
      <c r="J9770">
        <v>18</v>
      </c>
      <c r="K9770">
        <f ca="1">SIMULATION!$D$3*SIMULATION!$D$17/$H9752/(SIMULATION!$D$17-$I9752)*(((EXP(-$I9752*$J9770))/(1-EXP(-SIMULATION!$D$4*$I9752)))-(EXP(-SIMULATION!$D$17*$J9770)/(1-EXP(-SIMULATION!$D$4*SIMULATION!$D$17))))</f>
        <v>2.3034967236076422</v>
      </c>
      <c r="L9770">
        <v>-0.70000322288622896</v>
      </c>
      <c r="M9770">
        <f t="shared" ca="1" si="152"/>
        <v>0.69104159317442371</v>
      </c>
    </row>
    <row r="9771" spans="1:13" x14ac:dyDescent="0.25">
      <c r="A9771" s="9"/>
      <c r="H9771" s="9"/>
      <c r="J9771">
        <v>19</v>
      </c>
      <c r="K9771">
        <f ca="1">SIMULATION!$D$3*SIMULATION!$D$17/$H9752/(SIMULATION!$D$17-$I9752)*(((EXP(-$I9752*$J9771))/(1-EXP(-SIMULATION!$D$4*$I9752)))-(EXP(-SIMULATION!$D$17*$J9771)/(1-EXP(-SIMULATION!$D$4*SIMULATION!$D$17))))</f>
        <v>2.2648436050103662</v>
      </c>
      <c r="L9771">
        <v>-7.0188278141669769E-3</v>
      </c>
      <c r="M9771">
        <f t="shared" ca="1" si="152"/>
        <v>2.2489470577207813</v>
      </c>
    </row>
    <row r="9772" spans="1:13" x14ac:dyDescent="0.25">
      <c r="A9772" s="9"/>
      <c r="H9772" s="9"/>
      <c r="J9772">
        <v>20</v>
      </c>
      <c r="K9772">
        <f ca="1">SIMULATION!$D$3*SIMULATION!$D$17/$H9752/(SIMULATION!$D$17-$I9752)*(((EXP(-$I9752*$J9772))/(1-EXP(-SIMULATION!$D$4*$I9752)))-(EXP(-SIMULATION!$D$17*$J9772)/(1-EXP(-SIMULATION!$D$4*SIMULATION!$D$17))))</f>
        <v>2.2267983540968279</v>
      </c>
      <c r="L9772">
        <v>-0.38974881808001044</v>
      </c>
      <c r="M9772">
        <f t="shared" ca="1" si="152"/>
        <v>1.3589063274850768</v>
      </c>
    </row>
    <row r="9773" spans="1:13" x14ac:dyDescent="0.25">
      <c r="A9773" s="9"/>
      <c r="H9773" s="9"/>
      <c r="J9773">
        <v>21</v>
      </c>
      <c r="K9773">
        <f ca="1">SIMULATION!$D$3*SIMULATION!$D$17/$H9752/(SIMULATION!$D$17-$I9752)*(((EXP(-$I9752*$J9773))/(1-EXP(-SIMULATION!$D$4*$I9752)))-(EXP(-SIMULATION!$D$17*$J9773)/(1-EXP(-SIMULATION!$D$4*SIMULATION!$D$17))))</f>
        <v>2.1893660889363074</v>
      </c>
      <c r="L9773">
        <v>0.31660612558626428</v>
      </c>
      <c r="M9773">
        <f t="shared" ca="1" si="152"/>
        <v>2.8825328038443838</v>
      </c>
    </row>
    <row r="9774" spans="1:13" x14ac:dyDescent="0.25">
      <c r="A9774" s="9"/>
      <c r="H9774" s="9"/>
      <c r="J9774">
        <v>22</v>
      </c>
      <c r="K9774">
        <f ca="1">SIMULATION!$D$3*SIMULATION!$D$17/$H9752/(SIMULATION!$D$17-$I9752)*(((EXP(-$I9752*$J9774))/(1-EXP(-SIMULATION!$D$4*$I9752)))-(EXP(-SIMULATION!$D$17*$J9774)/(1-EXP(-SIMULATION!$D$4*SIMULATION!$D$17))))</f>
        <v>2.1525463282463062</v>
      </c>
      <c r="L9774">
        <v>0.17440377401503879</v>
      </c>
      <c r="M9774">
        <f t="shared" ca="1" si="152"/>
        <v>2.5279585316346767</v>
      </c>
    </row>
    <row r="9775" spans="1:13" x14ac:dyDescent="0.25">
      <c r="A9775" s="9"/>
      <c r="H9775" s="9"/>
      <c r="J9775">
        <v>23</v>
      </c>
      <c r="K9775">
        <f ca="1">SIMULATION!$D$3*SIMULATION!$D$17/$H9752/(SIMULATION!$D$17-$I9752)*(((EXP(-$I9752*$J9775))/(1-EXP(-SIMULATION!$D$4*$I9752)))-(EXP(-SIMULATION!$D$17*$J9775)/(1-EXP(-SIMULATION!$D$4*SIMULATION!$D$17))))</f>
        <v>2.1163350658494555</v>
      </c>
      <c r="L9775">
        <v>6.1206107817263294E-2</v>
      </c>
      <c r="M9775">
        <f t="shared" ca="1" si="152"/>
        <v>2.245867698067292</v>
      </c>
    </row>
    <row r="9776" spans="1:13" x14ac:dyDescent="0.25">
      <c r="A9776" s="9"/>
      <c r="H9776" s="9"/>
      <c r="J9776">
        <v>24</v>
      </c>
      <c r="K9776">
        <f ca="1">SIMULATION!$D$3*SIMULATION!$D$17/$H9752/(SIMULATION!$D$17-$I9752)*(((EXP(-$I9752*$J9776))/(1-EXP(-SIMULATION!$D$4*$I9752)))-(EXP(-SIMULATION!$D$17*$J9776)/(1-EXP(-SIMULATION!$D$4*SIMULATION!$D$17))))</f>
        <v>2.0807260989703025</v>
      </c>
      <c r="L9776">
        <v>-0.27324758856677922</v>
      </c>
      <c r="M9776">
        <f t="shared" ca="1" si="152"/>
        <v>1.5121727099587057</v>
      </c>
    </row>
    <row r="9777" spans="1:13" x14ac:dyDescent="0.25">
      <c r="A9777" s="9">
        <v>392</v>
      </c>
      <c r="B9777" s="2">
        <f ca="1">NORMINV(RAND(),SIMULATION!D7,SIMULATION!D8)</f>
        <v>59.971591657471592</v>
      </c>
      <c r="C9777" s="2">
        <v>2</v>
      </c>
      <c r="D9777" s="2">
        <f ca="1">SIMULATION!$D$11*(1+(SIMULATION!$D$12*LN(1+$C9777)))*(1+(SIMULATION!$D$13*(($B9777/63.5)-1)))</f>
        <v>9.9760355490358705</v>
      </c>
      <c r="E9777" s="2">
        <v>0.21332175106536883</v>
      </c>
      <c r="F9777" s="2">
        <f ca="1">D9777*(1+E9777)</f>
        <v>12.104140921046572</v>
      </c>
      <c r="G9777" s="2">
        <v>0.16827117897790903</v>
      </c>
      <c r="H9777" s="9">
        <f>SIMULATION!$D$15*EXP($G$9777)</f>
        <v>261.21117979731326</v>
      </c>
      <c r="I9777" s="2">
        <f ca="1">$F9777/$H9777</f>
        <v>4.6338525519615113E-2</v>
      </c>
      <c r="J9777">
        <v>0</v>
      </c>
      <c r="K9777">
        <f ca="1">SIMULATION!$D$3*SIMULATION!$D$17/$H9777/(SIMULATION!$D$17-$I9777)*(((EXP(-$I9777*$J9777))/(1-EXP(-SIMULATION!$D$4*$I9777)))-(EXP(-SIMULATION!$D$17*$J9777)/(1-EXP(-SIMULATION!$D$4*SIMULATION!$D$17))))</f>
        <v>1.1516042726588291</v>
      </c>
      <c r="L9777">
        <v>0.18572562076695154</v>
      </c>
      <c r="M9777">
        <f t="shared" ca="1" si="152"/>
        <v>1.365486691076264</v>
      </c>
    </row>
    <row r="9778" spans="1:13" x14ac:dyDescent="0.25">
      <c r="A9778" s="9"/>
      <c r="H9778" s="9"/>
      <c r="J9778">
        <v>1</v>
      </c>
      <c r="K9778">
        <f ca="1">SIMULATION!$D$3*SIMULATION!$D$17/$H9777/(SIMULATION!$D$17-$I9777)*(((EXP(-$I9777*$J9778))/(1-EXP(-SIMULATION!$D$4*$I9777)))-(EXP(-SIMULATION!$D$17*$J9778)/(1-EXP(-SIMULATION!$D$4*SIMULATION!$D$17))))</f>
        <v>1.8372269311497593</v>
      </c>
      <c r="L9778">
        <v>0.76357881995305843</v>
      </c>
      <c r="M9778">
        <f t="shared" ca="1" si="152"/>
        <v>3.2400945032230717</v>
      </c>
    </row>
    <row r="9779" spans="1:13" x14ac:dyDescent="0.25">
      <c r="A9779" s="9"/>
      <c r="H9779" s="9"/>
      <c r="J9779">
        <v>2</v>
      </c>
      <c r="K9779">
        <f ca="1">SIMULATION!$D$3*SIMULATION!$D$17/$H9777/(SIMULATION!$D$17-$I9777)*(((EXP(-$I9777*$J9779))/(1-EXP(-SIMULATION!$D$4*$I9777)))-(EXP(-SIMULATION!$D$17*$J9779)/(1-EXP(-SIMULATION!$D$4*SIMULATION!$D$17))))</f>
        <v>2.2268150744630386</v>
      </c>
      <c r="L9779">
        <v>-7.1143603381764439E-2</v>
      </c>
      <c r="M9779">
        <f t="shared" ca="1" si="152"/>
        <v>2.0683914260009062</v>
      </c>
    </row>
    <row r="9780" spans="1:13" x14ac:dyDescent="0.25">
      <c r="A9780" s="9"/>
      <c r="H9780" s="9"/>
      <c r="J9780">
        <v>3</v>
      </c>
      <c r="K9780">
        <f ca="1">SIMULATION!$D$3*SIMULATION!$D$17/$H9777/(SIMULATION!$D$17-$I9777)*(((EXP(-$I9777*$J9780))/(1-EXP(-SIMULATION!$D$4*$I9777)))-(EXP(-SIMULATION!$D$17*$J9780)/(1-EXP(-SIMULATION!$D$4*SIMULATION!$D$17))))</f>
        <v>2.4289510127361913</v>
      </c>
      <c r="L9780">
        <v>-0.22815668295856781</v>
      </c>
      <c r="M9780">
        <f t="shared" ca="1" si="152"/>
        <v>1.8747696066014479</v>
      </c>
    </row>
    <row r="9781" spans="1:13" x14ac:dyDescent="0.25">
      <c r="A9781" s="9"/>
      <c r="H9781" s="9"/>
      <c r="J9781">
        <v>4</v>
      </c>
      <c r="K9781">
        <f ca="1">SIMULATION!$D$3*SIMULATION!$D$17/$H9777/(SIMULATION!$D$17-$I9777)*(((EXP(-$I9777*$J9781))/(1-EXP(-SIMULATION!$D$4*$I9777)))-(EXP(-SIMULATION!$D$17*$J9781)/(1-EXP(-SIMULATION!$D$4*SIMULATION!$D$17))))</f>
        <v>2.5131148668083756</v>
      </c>
      <c r="L9781">
        <v>-3.5482354973456191E-2</v>
      </c>
      <c r="M9781">
        <f t="shared" ca="1" si="152"/>
        <v>2.4239436330152109</v>
      </c>
    </row>
    <row r="9782" spans="1:13" x14ac:dyDescent="0.25">
      <c r="A9782" s="9"/>
      <c r="H9782" s="9"/>
      <c r="J9782">
        <v>5</v>
      </c>
      <c r="K9782">
        <f ca="1">SIMULATION!$D$3*SIMULATION!$D$17/$H9777/(SIMULATION!$D$17-$I9777)*(((EXP(-$I9777*$J9782))/(1-EXP(-SIMULATION!$D$4*$I9777)))-(EXP(-SIMULATION!$D$17*$J9782)/(1-EXP(-SIMULATION!$D$4*SIMULATION!$D$17))))</f>
        <v>2.5237337467535634</v>
      </c>
      <c r="L9782">
        <v>0.11767355904791978</v>
      </c>
      <c r="M9782">
        <f t="shared" ca="1" si="152"/>
        <v>2.820710478823397</v>
      </c>
    </row>
    <row r="9783" spans="1:13" x14ac:dyDescent="0.25">
      <c r="A9783" s="9"/>
      <c r="H9783" s="9"/>
      <c r="J9783">
        <v>6</v>
      </c>
      <c r="K9783">
        <f ca="1">SIMULATION!$D$3*SIMULATION!$D$17/$H9777/(SIMULATION!$D$17-$I9777)*(((EXP(-$I9777*$J9783))/(1-EXP(-SIMULATION!$D$4*$I9777)))-(EXP(-SIMULATION!$D$17*$J9783)/(1-EXP(-SIMULATION!$D$4*SIMULATION!$D$17))))</f>
        <v>2.4891845972807403</v>
      </c>
      <c r="L9783">
        <v>-0.10684965757999232</v>
      </c>
      <c r="M9783">
        <f t="shared" ca="1" si="152"/>
        <v>2.223216075407902</v>
      </c>
    </row>
    <row r="9784" spans="1:13" x14ac:dyDescent="0.25">
      <c r="A9784" s="9"/>
      <c r="H9784" s="9"/>
      <c r="J9784">
        <v>7</v>
      </c>
      <c r="K9784">
        <f ca="1">SIMULATION!$D$3*SIMULATION!$D$17/$H9777/(SIMULATION!$D$17-$I9777)*(((EXP(-$I9777*$J9784))/(1-EXP(-SIMULATION!$D$4*$I9777)))-(EXP(-SIMULATION!$D$17*$J9784)/(1-EXP(-SIMULATION!$D$4*SIMULATION!$D$17))))</f>
        <v>2.4275632398331766</v>
      </c>
      <c r="L9784">
        <v>0.1730338558827211</v>
      </c>
      <c r="M9784">
        <f t="shared" ca="1" si="152"/>
        <v>2.8476138676206619</v>
      </c>
    </row>
    <row r="9785" spans="1:13" x14ac:dyDescent="0.25">
      <c r="A9785" s="9"/>
      <c r="H9785" s="9"/>
      <c r="J9785">
        <v>8</v>
      </c>
      <c r="K9785">
        <f ca="1">SIMULATION!$D$3*SIMULATION!$D$17/$H9777/(SIMULATION!$D$17-$I9777)*(((EXP(-$I9777*$J9785))/(1-EXP(-SIMULATION!$D$4*$I9777)))-(EXP(-SIMULATION!$D$17*$J9785)/(1-EXP(-SIMULATION!$D$4*SIMULATION!$D$17))))</f>
        <v>2.3503811240751618</v>
      </c>
      <c r="L9785">
        <v>0.46213928935145548</v>
      </c>
      <c r="M9785">
        <f t="shared" ca="1" si="152"/>
        <v>3.4365845864603322</v>
      </c>
    </row>
    <row r="9786" spans="1:13" x14ac:dyDescent="0.25">
      <c r="A9786" s="9"/>
      <c r="H9786" s="9"/>
      <c r="J9786">
        <v>9</v>
      </c>
      <c r="K9786">
        <f ca="1">SIMULATION!$D$3*SIMULATION!$D$17/$H9777/(SIMULATION!$D$17-$I9777)*(((EXP(-$I9777*$J9786))/(1-EXP(-SIMULATION!$D$4*$I9777)))-(EXP(-SIMULATION!$D$17*$J9786)/(1-EXP(-SIMULATION!$D$4*SIMULATION!$D$17))))</f>
        <v>2.2649341138841774</v>
      </c>
      <c r="L9786">
        <v>-0.34060709768455949</v>
      </c>
      <c r="M9786">
        <f t="shared" ca="1" si="152"/>
        <v>1.4934814789073383</v>
      </c>
    </row>
    <row r="9787" spans="1:13" x14ac:dyDescent="0.25">
      <c r="A9787" s="9"/>
      <c r="H9787" s="9"/>
      <c r="J9787">
        <v>10</v>
      </c>
      <c r="K9787">
        <f ca="1">SIMULATION!$D$3*SIMULATION!$D$17/$H9777/(SIMULATION!$D$17-$I9777)*(((EXP(-$I9777*$J9787))/(1-EXP(-SIMULATION!$D$4*$I9777)))-(EXP(-SIMULATION!$D$17*$J9787)/(1-EXP(-SIMULATION!$D$4*SIMULATION!$D$17))))</f>
        <v>2.175820289062274</v>
      </c>
      <c r="L9787">
        <v>-6.8717405742621321E-2</v>
      </c>
      <c r="M9787">
        <f t="shared" ca="1" si="152"/>
        <v>2.026303563435754</v>
      </c>
    </row>
    <row r="9788" spans="1:13" x14ac:dyDescent="0.25">
      <c r="A9788" s="9"/>
      <c r="H9788" s="9"/>
      <c r="J9788">
        <v>11</v>
      </c>
      <c r="K9788">
        <f ca="1">SIMULATION!$D$3*SIMULATION!$D$17/$H9777/(SIMULATION!$D$17-$I9777)*(((EXP(-$I9777*$J9788))/(1-EXP(-SIMULATION!$D$4*$I9777)))-(EXP(-SIMULATION!$D$17*$J9788)/(1-EXP(-SIMULATION!$D$4*SIMULATION!$D$17))))</f>
        <v>2.085912423534273</v>
      </c>
      <c r="L9788">
        <v>0.13224295159158558</v>
      </c>
      <c r="M9788">
        <f t="shared" ca="1" si="152"/>
        <v>2.3617596391840028</v>
      </c>
    </row>
    <row r="9789" spans="1:13" x14ac:dyDescent="0.25">
      <c r="A9789" s="9"/>
      <c r="H9789" s="9"/>
      <c r="J9789">
        <v>12</v>
      </c>
      <c r="K9789">
        <f ca="1">SIMULATION!$D$3*SIMULATION!$D$17/$H9777/(SIMULATION!$D$17-$I9777)*(((EXP(-$I9777*$J9789))/(1-EXP(-SIMULATION!$D$4*$I9777)))-(EXP(-SIMULATION!$D$17*$J9789)/(1-EXP(-SIMULATION!$D$4*SIMULATION!$D$17))))</f>
        <v>1.9969810145164355</v>
      </c>
      <c r="L9789">
        <v>-0.49911407053712936</v>
      </c>
      <c r="M9789">
        <f t="shared" ca="1" si="152"/>
        <v>1.0002596915757713</v>
      </c>
    </row>
    <row r="9790" spans="1:13" x14ac:dyDescent="0.25">
      <c r="A9790" s="9"/>
      <c r="H9790" s="9"/>
      <c r="J9790">
        <v>13</v>
      </c>
      <c r="K9790">
        <f ca="1">SIMULATION!$D$3*SIMULATION!$D$17/$H9777/(SIMULATION!$D$17-$I9777)*(((EXP(-$I9777*$J9790))/(1-EXP(-SIMULATION!$D$4*$I9777)))-(EXP(-SIMULATION!$D$17*$J9790)/(1-EXP(-SIMULATION!$D$4*SIMULATION!$D$17))))</f>
        <v>1.9100933834394229</v>
      </c>
      <c r="L9790">
        <v>-0.12656687271349024</v>
      </c>
      <c r="M9790">
        <f t="shared" ca="1" si="152"/>
        <v>1.6683388373067656</v>
      </c>
    </row>
    <row r="9791" spans="1:13" x14ac:dyDescent="0.25">
      <c r="A9791" s="9"/>
      <c r="H9791" s="9"/>
      <c r="J9791">
        <v>14</v>
      </c>
      <c r="K9791">
        <f ca="1">SIMULATION!$D$3*SIMULATION!$D$17/$H9777/(SIMULATION!$D$17-$I9777)*(((EXP(-$I9777*$J9791))/(1-EXP(-SIMULATION!$D$4*$I9777)))-(EXP(-SIMULATION!$D$17*$J9791)/(1-EXP(-SIMULATION!$D$4*SIMULATION!$D$17))))</f>
        <v>1.8258692850660803</v>
      </c>
      <c r="L9791">
        <v>8.8931479286250573E-2</v>
      </c>
      <c r="M9791">
        <f t="shared" ca="1" si="152"/>
        <v>1.9882465415703354</v>
      </c>
    </row>
    <row r="9792" spans="1:13" x14ac:dyDescent="0.25">
      <c r="A9792" s="9"/>
      <c r="H9792" s="9"/>
      <c r="J9792">
        <v>15</v>
      </c>
      <c r="K9792">
        <f ca="1">SIMULATION!$D$3*SIMULATION!$D$17/$H9777/(SIMULATION!$D$17-$I9777)*(((EXP(-$I9777*$J9792))/(1-EXP(-SIMULATION!$D$4*$I9777)))-(EXP(-SIMULATION!$D$17*$J9792)/(1-EXP(-SIMULATION!$D$4*SIMULATION!$D$17))))</f>
        <v>1.7446445701175621</v>
      </c>
      <c r="L9792">
        <v>0.10702974674830321</v>
      </c>
      <c r="M9792">
        <f t="shared" ca="1" si="152"/>
        <v>1.9313734366230473</v>
      </c>
    </row>
    <row r="9793" spans="1:13" x14ac:dyDescent="0.25">
      <c r="A9793" s="9"/>
      <c r="H9793" s="9"/>
      <c r="J9793">
        <v>16</v>
      </c>
      <c r="K9793">
        <f ca="1">SIMULATION!$D$3*SIMULATION!$D$17/$H9777/(SIMULATION!$D$17-$I9777)*(((EXP(-$I9777*$J9793))/(1-EXP(-SIMULATION!$D$4*$I9777)))-(EXP(-SIMULATION!$D$17*$J9793)/(1-EXP(-SIMULATION!$D$4*SIMULATION!$D$17))))</f>
        <v>1.6665759325998843</v>
      </c>
      <c r="L9793">
        <v>-2.8271366006797062E-2</v>
      </c>
      <c r="M9793">
        <f t="shared" ca="1" si="152"/>
        <v>1.619459554431234</v>
      </c>
    </row>
    <row r="9794" spans="1:13" x14ac:dyDescent="0.25">
      <c r="A9794" s="9"/>
      <c r="H9794" s="9"/>
      <c r="J9794">
        <v>17</v>
      </c>
      <c r="K9794">
        <f ca="1">SIMULATION!$D$3*SIMULATION!$D$17/$H9777/(SIMULATION!$D$17-$I9777)*(((EXP(-$I9777*$J9794))/(1-EXP(-SIMULATION!$D$4*$I9777)))-(EXP(-SIMULATION!$D$17*$J9794)/(1-EXP(-SIMULATION!$D$4*SIMULATION!$D$17))))</f>
        <v>1.5917079087378996</v>
      </c>
      <c r="L9794">
        <v>-0.12325397090801</v>
      </c>
      <c r="M9794">
        <f t="shared" ca="1" si="152"/>
        <v>1.395523588460269</v>
      </c>
    </row>
    <row r="9795" spans="1:13" x14ac:dyDescent="0.25">
      <c r="A9795" s="9"/>
      <c r="H9795" s="9"/>
      <c r="J9795">
        <v>18</v>
      </c>
      <c r="K9795">
        <f ca="1">SIMULATION!$D$3*SIMULATION!$D$17/$H9777/(SIMULATION!$D$17-$I9777)*(((EXP(-$I9777*$J9795))/(1-EXP(-SIMULATION!$D$4*$I9777)))-(EXP(-SIMULATION!$D$17*$J9795)/(1-EXP(-SIMULATION!$D$4*SIMULATION!$D$17))))</f>
        <v>1.5200156915145786</v>
      </c>
      <c r="L9795">
        <v>-0.50386088170433263</v>
      </c>
      <c r="M9795">
        <f t="shared" ref="M9795:M9858" ca="1" si="153">$K9795*(1+$L9795)</f>
        <v>0.75413924498362217</v>
      </c>
    </row>
    <row r="9796" spans="1:13" x14ac:dyDescent="0.25">
      <c r="A9796" s="9"/>
      <c r="H9796" s="9"/>
      <c r="J9796">
        <v>19</v>
      </c>
      <c r="K9796">
        <f ca="1">SIMULATION!$D$3*SIMULATION!$D$17/$H9777/(SIMULATION!$D$17-$I9777)*(((EXP(-$I9777*$J9796))/(1-EXP(-SIMULATION!$D$4*$I9777)))-(EXP(-SIMULATION!$D$17*$J9796)/(1-EXP(-SIMULATION!$D$4*SIMULATION!$D$17))))</f>
        <v>1.4514324526970248</v>
      </c>
      <c r="L9796">
        <v>-5.6265837241688876E-2</v>
      </c>
      <c r="M9796">
        <f t="shared" ca="1" si="153"/>
        <v>1.3697663905462687</v>
      </c>
    </row>
    <row r="9797" spans="1:13" x14ac:dyDescent="0.25">
      <c r="A9797" s="9"/>
      <c r="H9797" s="9"/>
      <c r="J9797">
        <v>20</v>
      </c>
      <c r="K9797">
        <f ca="1">SIMULATION!$D$3*SIMULATION!$D$17/$H9777/(SIMULATION!$D$17-$I9777)*(((EXP(-$I9777*$J9797))/(1-EXP(-SIMULATION!$D$4*$I9777)))-(EXP(-SIMULATION!$D$17*$J9797)/(1-EXP(-SIMULATION!$D$4*SIMULATION!$D$17))))</f>
        <v>1.3858667420717625</v>
      </c>
      <c r="L9797">
        <v>-4.3860285224809205E-2</v>
      </c>
      <c r="M9797">
        <f t="shared" ca="1" si="153"/>
        <v>1.3250822314809179</v>
      </c>
    </row>
    <row r="9798" spans="1:13" x14ac:dyDescent="0.25">
      <c r="A9798" s="9"/>
      <c r="H9798" s="9"/>
      <c r="J9798">
        <v>21</v>
      </c>
      <c r="K9798">
        <f ca="1">SIMULATION!$D$3*SIMULATION!$D$17/$H9777/(SIMULATION!$D$17-$I9777)*(((EXP(-$I9777*$J9798))/(1-EXP(-SIMULATION!$D$4*$I9777)))-(EXP(-SIMULATION!$D$17*$J9798)/(1-EXP(-SIMULATION!$D$4*SIMULATION!$D$17))))</f>
        <v>1.3232135328678198</v>
      </c>
      <c r="L9798">
        <v>0.23188336548342631</v>
      </c>
      <c r="M9798">
        <f t="shared" ca="1" si="153"/>
        <v>1.6300447401224241</v>
      </c>
    </row>
    <row r="9799" spans="1:13" x14ac:dyDescent="0.25">
      <c r="A9799" s="9"/>
      <c r="H9799" s="9"/>
      <c r="J9799">
        <v>22</v>
      </c>
      <c r="K9799">
        <f ca="1">SIMULATION!$D$3*SIMULATION!$D$17/$H9777/(SIMULATION!$D$17-$I9777)*(((EXP(-$I9777*$J9799))/(1-EXP(-SIMULATION!$D$4*$I9777)))-(EXP(-SIMULATION!$D$17*$J9799)/(1-EXP(-SIMULATION!$D$4*SIMULATION!$D$17))))</f>
        <v>1.2633612002313883</v>
      </c>
      <c r="L9799">
        <v>0.10562934001159377</v>
      </c>
      <c r="M9799">
        <f t="shared" ca="1" si="153"/>
        <v>1.3968092100080849</v>
      </c>
    </row>
    <row r="9800" spans="1:13" x14ac:dyDescent="0.25">
      <c r="A9800" s="9"/>
      <c r="H9800" s="9"/>
      <c r="J9800">
        <v>23</v>
      </c>
      <c r="K9800">
        <f ca="1">SIMULATION!$D$3*SIMULATION!$D$17/$H9777/(SIMULATION!$D$17-$I9777)*(((EXP(-$I9777*$J9800))/(1-EXP(-SIMULATION!$D$4*$I9777)))-(EXP(-SIMULATION!$D$17*$J9800)/(1-EXP(-SIMULATION!$D$4*SIMULATION!$D$17))))</f>
        <v>1.2061958980157832</v>
      </c>
      <c r="L9800">
        <v>0.16238605435196354</v>
      </c>
      <c r="M9800">
        <f t="shared" ca="1" si="153"/>
        <v>1.4020652906700897</v>
      </c>
    </row>
    <row r="9801" spans="1:13" x14ac:dyDescent="0.25">
      <c r="A9801" s="9"/>
      <c r="H9801" s="9"/>
      <c r="J9801">
        <v>24</v>
      </c>
      <c r="K9801">
        <f ca="1">SIMULATION!$D$3*SIMULATION!$D$17/$H9777/(SIMULATION!$D$17-$I9777)*(((EXP(-$I9777*$J9801))/(1-EXP(-SIMULATION!$D$4*$I9777)))-(EXP(-SIMULATION!$D$17*$J9801)/(1-EXP(-SIMULATION!$D$4*SIMULATION!$D$17))))</f>
        <v>1.1516042726588294</v>
      </c>
      <c r="L9801">
        <v>-0.12230022977342242</v>
      </c>
      <c r="M9801">
        <f t="shared" ca="1" si="153"/>
        <v>1.0107628055045996</v>
      </c>
    </row>
    <row r="9802" spans="1:13" x14ac:dyDescent="0.25">
      <c r="A9802" s="9">
        <v>393</v>
      </c>
      <c r="B9802" s="2">
        <f ca="1">NORMINV(RAND(),SIMULATION!D7,SIMULATION!D8)</f>
        <v>62.083135553180057</v>
      </c>
      <c r="C9802" s="2">
        <v>2</v>
      </c>
      <c r="D9802" s="2">
        <f ca="1">SIMULATION!$D$11*(1+(SIMULATION!$D$12*LN(1+$C9802)))*(1+(SIMULATION!$D$13*(($B9802/63.5)-1)))</f>
        <v>10.13284246691045</v>
      </c>
      <c r="E9802" s="2">
        <v>-0.45694685499440651</v>
      </c>
      <c r="F9802" s="2">
        <f ca="1">D9802*(1+E9802)</f>
        <v>5.5026719695019564</v>
      </c>
      <c r="G9802" s="2">
        <v>0.14846499262585119</v>
      </c>
      <c r="H9802" s="9">
        <f>SIMULATION!$D$15*EXP($G$9802)</f>
        <v>256.08848052331638</v>
      </c>
      <c r="I9802" s="2">
        <f ca="1">$F9802/$H9802</f>
        <v>2.1487385759239367E-2</v>
      </c>
      <c r="J9802">
        <v>0</v>
      </c>
      <c r="K9802">
        <f ca="1">SIMULATION!$D$3*SIMULATION!$D$17/$H9802/(SIMULATION!$D$17-$I9802)*(((EXP(-$I9802*$J9802))/(1-EXP(-SIMULATION!$D$4*$I9802)))-(EXP(-SIMULATION!$D$17*$J9802)/(1-EXP(-SIMULATION!$D$4*SIMULATION!$D$17))))</f>
        <v>3.3441112459418134</v>
      </c>
      <c r="L9802">
        <v>0.52425833136127176</v>
      </c>
      <c r="M9802">
        <f t="shared" ca="1" si="153"/>
        <v>5.0972894276257321</v>
      </c>
    </row>
    <row r="9803" spans="1:13" x14ac:dyDescent="0.25">
      <c r="A9803" s="9"/>
      <c r="H9803" s="9"/>
      <c r="J9803">
        <v>1</v>
      </c>
      <c r="K9803">
        <f ca="1">SIMULATION!$D$3*SIMULATION!$D$17/$H9802/(SIMULATION!$D$17-$I9802)*(((EXP(-$I9802*$J9803))/(1-EXP(-SIMULATION!$D$4*$I9802)))-(EXP(-SIMULATION!$D$17*$J9803)/(1-EXP(-SIMULATION!$D$4*SIMULATION!$D$17))))</f>
        <v>4.0356044000603761</v>
      </c>
      <c r="L9803">
        <v>0.27865385011284122</v>
      </c>
      <c r="M9803">
        <f t="shared" ca="1" si="153"/>
        <v>5.1601411036695231</v>
      </c>
    </row>
    <row r="9804" spans="1:13" x14ac:dyDescent="0.25">
      <c r="A9804" s="9"/>
      <c r="H9804" s="9"/>
      <c r="J9804">
        <v>2</v>
      </c>
      <c r="K9804">
        <f ca="1">SIMULATION!$D$3*SIMULATION!$D$17/$H9802/(SIMULATION!$D$17-$I9802)*(((EXP(-$I9802*$J9804))/(1-EXP(-SIMULATION!$D$4*$I9802)))-(EXP(-SIMULATION!$D$17*$J9804)/(1-EXP(-SIMULATION!$D$4*SIMULATION!$D$17))))</f>
        <v>4.4384964193510639</v>
      </c>
      <c r="L9804">
        <v>-0.17717051496264333</v>
      </c>
      <c r="M9804">
        <f t="shared" ca="1" si="153"/>
        <v>3.6521257230747874</v>
      </c>
    </row>
    <row r="9805" spans="1:13" x14ac:dyDescent="0.25">
      <c r="A9805" s="9"/>
      <c r="H9805" s="9"/>
      <c r="J9805">
        <v>3</v>
      </c>
      <c r="K9805">
        <f ca="1">SIMULATION!$D$3*SIMULATION!$D$17/$H9802/(SIMULATION!$D$17-$I9802)*(((EXP(-$I9802*$J9805))/(1-EXP(-SIMULATION!$D$4*$I9802)))-(EXP(-SIMULATION!$D$17*$J9805)/(1-EXP(-SIMULATION!$D$4*SIMULATION!$D$17))))</f>
        <v>4.6573011179116977</v>
      </c>
      <c r="L9805">
        <v>6.8228769474886194E-2</v>
      </c>
      <c r="M9805">
        <f t="shared" ca="1" si="153"/>
        <v>4.9750630422608246</v>
      </c>
    </row>
    <row r="9806" spans="1:13" x14ac:dyDescent="0.25">
      <c r="A9806" s="9"/>
      <c r="H9806" s="9"/>
      <c r="J9806">
        <v>4</v>
      </c>
      <c r="K9806">
        <f ca="1">SIMULATION!$D$3*SIMULATION!$D$17/$H9802/(SIMULATION!$D$17-$I9802)*(((EXP(-$I9802*$J9806))/(1-EXP(-SIMULATION!$D$4*$I9802)))-(EXP(-SIMULATION!$D$17*$J9806)/(1-EXP(-SIMULATION!$D$4*SIMULATION!$D$17))))</f>
        <v>4.7589753030367064</v>
      </c>
      <c r="L9806">
        <v>0.19879992373793165</v>
      </c>
      <c r="M9806">
        <f t="shared" ca="1" si="153"/>
        <v>5.7050592303511038</v>
      </c>
    </row>
    <row r="9807" spans="1:13" x14ac:dyDescent="0.25">
      <c r="A9807" s="9"/>
      <c r="H9807" s="9"/>
      <c r="J9807">
        <v>5</v>
      </c>
      <c r="K9807">
        <f ca="1">SIMULATION!$D$3*SIMULATION!$D$17/$H9802/(SIMULATION!$D$17-$I9802)*(((EXP(-$I9802*$J9807))/(1-EXP(-SIMULATION!$D$4*$I9802)))-(EXP(-SIMULATION!$D$17*$J9807)/(1-EXP(-SIMULATION!$D$4*SIMULATION!$D$17))))</f>
        <v>4.786408726841116</v>
      </c>
      <c r="L9807">
        <v>0.37262921895019802</v>
      </c>
      <c r="M9807">
        <f t="shared" ca="1" si="153"/>
        <v>6.5699644723003328</v>
      </c>
    </row>
    <row r="9808" spans="1:13" x14ac:dyDescent="0.25">
      <c r="A9808" s="9"/>
      <c r="H9808" s="9"/>
      <c r="J9808">
        <v>6</v>
      </c>
      <c r="K9808">
        <f ca="1">SIMULATION!$D$3*SIMULATION!$D$17/$H9802/(SIMULATION!$D$17-$I9802)*(((EXP(-$I9802*$J9808))/(1-EXP(-SIMULATION!$D$4*$I9802)))-(EXP(-SIMULATION!$D$17*$J9808)/(1-EXP(-SIMULATION!$D$4*SIMULATION!$D$17))))</f>
        <v>4.7670687665270961</v>
      </c>
      <c r="L9808">
        <v>0.49635997264952697</v>
      </c>
      <c r="M9808">
        <f t="shared" ca="1" si="153"/>
        <v>7.1332508890988997</v>
      </c>
    </row>
    <row r="9809" spans="1:13" x14ac:dyDescent="0.25">
      <c r="A9809" s="9"/>
      <c r="H9809" s="9"/>
      <c r="J9809">
        <v>7</v>
      </c>
      <c r="K9809">
        <f ca="1">SIMULATION!$D$3*SIMULATION!$D$17/$H9802/(SIMULATION!$D$17-$I9802)*(((EXP(-$I9802*$J9809))/(1-EXP(-SIMULATION!$D$4*$I9802)))-(EXP(-SIMULATION!$D$17*$J9809)/(1-EXP(-SIMULATION!$D$4*SIMULATION!$D$17))))</f>
        <v>4.7185401373153431</v>
      </c>
      <c r="L9809">
        <v>-0.61162118985923652</v>
      </c>
      <c r="M9809">
        <f t="shared" ca="1" si="153"/>
        <v>1.8325810041319677</v>
      </c>
    </row>
    <row r="9810" spans="1:13" x14ac:dyDescent="0.25">
      <c r="A9810" s="9"/>
      <c r="H9810" s="9"/>
      <c r="J9810">
        <v>8</v>
      </c>
      <c r="K9810">
        <f ca="1">SIMULATION!$D$3*SIMULATION!$D$17/$H9802/(SIMULATION!$D$17-$I9802)*(((EXP(-$I9802*$J9810))/(1-EXP(-SIMULATION!$D$4*$I9802)))-(EXP(-SIMULATION!$D$17*$J9810)/(1-EXP(-SIMULATION!$D$4*SIMULATION!$D$17))))</f>
        <v>4.6520748671027938</v>
      </c>
      <c r="L9810">
        <v>-0.24641532812432473</v>
      </c>
      <c r="M9810">
        <f t="shared" ca="1" si="153"/>
        <v>3.5057323122667343</v>
      </c>
    </row>
    <row r="9811" spans="1:13" x14ac:dyDescent="0.25">
      <c r="A9811" s="9"/>
      <c r="H9811" s="9"/>
      <c r="J9811">
        <v>9</v>
      </c>
      <c r="K9811">
        <f ca="1">SIMULATION!$D$3*SIMULATION!$D$17/$H9802/(SIMULATION!$D$17-$I9802)*(((EXP(-$I9802*$J9811))/(1-EXP(-SIMULATION!$D$4*$I9802)))-(EXP(-SIMULATION!$D$17*$J9811)/(1-EXP(-SIMULATION!$D$4*SIMULATION!$D$17))))</f>
        <v>4.5748671986989224</v>
      </c>
      <c r="L9811">
        <v>0.34913143221776866</v>
      </c>
      <c r="M9811">
        <f t="shared" ca="1" si="153"/>
        <v>6.1720971359867676</v>
      </c>
    </row>
    <row r="9812" spans="1:13" x14ac:dyDescent="0.25">
      <c r="A9812" s="9"/>
      <c r="H9812" s="9"/>
      <c r="J9812">
        <v>10</v>
      </c>
      <c r="K9812">
        <f ca="1">SIMULATION!$D$3*SIMULATION!$D$17/$H9802/(SIMULATION!$D$17-$I9802)*(((EXP(-$I9802*$J9812))/(1-EXP(-SIMULATION!$D$4*$I9802)))-(EXP(-SIMULATION!$D$17*$J9812)/(1-EXP(-SIMULATION!$D$4*SIMULATION!$D$17))))</f>
        <v>4.4915113948644567</v>
      </c>
      <c r="L9812">
        <v>8.7052085502347196E-3</v>
      </c>
      <c r="M9812">
        <f t="shared" ca="1" si="153"/>
        <v>4.5306109382625079</v>
      </c>
    </row>
    <row r="9813" spans="1:13" x14ac:dyDescent="0.25">
      <c r="A9813" s="9"/>
      <c r="H9813" s="9"/>
      <c r="J9813">
        <v>11</v>
      </c>
      <c r="K9813">
        <f ca="1">SIMULATION!$D$3*SIMULATION!$D$17/$H9802/(SIMULATION!$D$17-$I9802)*(((EXP(-$I9802*$J9813))/(1-EXP(-SIMULATION!$D$4*$I9802)))-(EXP(-SIMULATION!$D$17*$J9813)/(1-EXP(-SIMULATION!$D$4*SIMULATION!$D$17))))</f>
        <v>4.4049359277903086</v>
      </c>
      <c r="L9813">
        <v>-0.34915678957074309</v>
      </c>
      <c r="M9813">
        <f t="shared" ca="1" si="153"/>
        <v>2.8669226409782222</v>
      </c>
    </row>
    <row r="9814" spans="1:13" x14ac:dyDescent="0.25">
      <c r="A9814" s="9"/>
      <c r="H9814" s="9"/>
      <c r="J9814">
        <v>12</v>
      </c>
      <c r="K9814">
        <f ca="1">SIMULATION!$D$3*SIMULATION!$D$17/$H9802/(SIMULATION!$D$17-$I9802)*(((EXP(-$I9802*$J9814))/(1-EXP(-SIMULATION!$D$4*$I9802)))-(EXP(-SIMULATION!$D$17*$J9814)/(1-EXP(-SIMULATION!$D$4*SIMULATION!$D$17))))</f>
        <v>4.3170021231713491</v>
      </c>
      <c r="L9814">
        <v>0.49481262297892437</v>
      </c>
      <c r="M9814">
        <f t="shared" ca="1" si="153"/>
        <v>6.4531092671433505</v>
      </c>
    </row>
    <row r="9815" spans="1:13" x14ac:dyDescent="0.25">
      <c r="A9815" s="9"/>
      <c r="H9815" s="9"/>
      <c r="J9815">
        <v>13</v>
      </c>
      <c r="K9815">
        <f ca="1">SIMULATION!$D$3*SIMULATION!$D$17/$H9802/(SIMULATION!$D$17-$I9802)*(((EXP(-$I9802*$J9815))/(1-EXP(-SIMULATION!$D$4*$I9802)))-(EXP(-SIMULATION!$D$17*$J9815)/(1-EXP(-SIMULATION!$D$4*SIMULATION!$D$17))))</f>
        <v>4.2288877787923953</v>
      </c>
      <c r="L9815">
        <v>0.12472282154181244</v>
      </c>
      <c r="M9815">
        <f t="shared" ca="1" si="153"/>
        <v>4.7563265945470707</v>
      </c>
    </row>
    <row r="9816" spans="1:13" x14ac:dyDescent="0.25">
      <c r="A9816" s="9"/>
      <c r="H9816" s="9"/>
      <c r="J9816">
        <v>14</v>
      </c>
      <c r="K9816">
        <f ca="1">SIMULATION!$D$3*SIMULATION!$D$17/$H9802/(SIMULATION!$D$17-$I9802)*(((EXP(-$I9802*$J9816))/(1-EXP(-SIMULATION!$D$4*$I9802)))-(EXP(-SIMULATION!$D$17*$J9816)/(1-EXP(-SIMULATION!$D$4*SIMULATION!$D$17))))</f>
        <v>4.1413329897119322</v>
      </c>
      <c r="L9816">
        <v>-0.35888594579433108</v>
      </c>
      <c r="M9816">
        <f t="shared" ca="1" si="153"/>
        <v>2.6550667828499006</v>
      </c>
    </row>
    <row r="9817" spans="1:13" x14ac:dyDescent="0.25">
      <c r="A9817" s="9"/>
      <c r="H9817" s="9"/>
      <c r="J9817">
        <v>15</v>
      </c>
      <c r="K9817">
        <f ca="1">SIMULATION!$D$3*SIMULATION!$D$17/$H9802/(SIMULATION!$D$17-$I9802)*(((EXP(-$I9802*$J9817))/(1-EXP(-SIMULATION!$D$4*$I9802)))-(EXP(-SIMULATION!$D$17*$J9817)/(1-EXP(-SIMULATION!$D$4*SIMULATION!$D$17))))</f>
        <v>4.0547976722356776</v>
      </c>
      <c r="L9817">
        <v>0.29199374081586404</v>
      </c>
      <c r="M9817">
        <f t="shared" ca="1" si="153"/>
        <v>5.2387732128032303</v>
      </c>
    </row>
    <row r="9818" spans="1:13" x14ac:dyDescent="0.25">
      <c r="A9818" s="9"/>
      <c r="H9818" s="9"/>
      <c r="J9818">
        <v>16</v>
      </c>
      <c r="K9818">
        <f ca="1">SIMULATION!$D$3*SIMULATION!$D$17/$H9802/(SIMULATION!$D$17-$I9802)*(((EXP(-$I9802*$J9818))/(1-EXP(-SIMULATION!$D$4*$I9802)))-(EXP(-SIMULATION!$D$17*$J9818)/(1-EXP(-SIMULATION!$D$4*SIMULATION!$D$17))))</f>
        <v>3.9695625024750179</v>
      </c>
      <c r="L9818">
        <v>-3.9573433315344325E-2</v>
      </c>
      <c r="M9818">
        <f t="shared" ca="1" si="153"/>
        <v>3.8124732854922314</v>
      </c>
    </row>
    <row r="9819" spans="1:13" x14ac:dyDescent="0.25">
      <c r="A9819" s="9"/>
      <c r="H9819" s="9"/>
      <c r="J9819">
        <v>17</v>
      </c>
      <c r="K9819">
        <f ca="1">SIMULATION!$D$3*SIMULATION!$D$17/$H9802/(SIMULATION!$D$17-$I9802)*(((EXP(-$I9802*$J9819))/(1-EXP(-SIMULATION!$D$4*$I9802)))-(EXP(-SIMULATION!$D$17*$J9819)/(1-EXP(-SIMULATION!$D$4*SIMULATION!$D$17))))</f>
        <v>3.8857935937386743</v>
      </c>
      <c r="L9819">
        <v>-0.165192591309232</v>
      </c>
      <c r="M9819">
        <f t="shared" ca="1" si="153"/>
        <v>3.2438892806961697</v>
      </c>
    </row>
    <row r="9820" spans="1:13" x14ac:dyDescent="0.25">
      <c r="A9820" s="9"/>
      <c r="H9820" s="9"/>
      <c r="J9820">
        <v>18</v>
      </c>
      <c r="K9820">
        <f ca="1">SIMULATION!$D$3*SIMULATION!$D$17/$H9802/(SIMULATION!$D$17-$I9802)*(((EXP(-$I9802*$J9820))/(1-EXP(-SIMULATION!$D$4*$I9802)))-(EXP(-SIMULATION!$D$17*$J9820)/(1-EXP(-SIMULATION!$D$4*SIMULATION!$D$17))))</f>
        <v>3.8035839370263105</v>
      </c>
      <c r="L9820">
        <v>-4.5214849551975148E-2</v>
      </c>
      <c r="M9820">
        <f t="shared" ca="1" si="153"/>
        <v>3.6316054615553566</v>
      </c>
    </row>
    <row r="9821" spans="1:13" x14ac:dyDescent="0.25">
      <c r="A9821" s="9"/>
      <c r="H9821" s="9"/>
      <c r="J9821">
        <v>19</v>
      </c>
      <c r="K9821">
        <f ca="1">SIMULATION!$D$3*SIMULATION!$D$17/$H9802/(SIMULATION!$D$17-$I9802)*(((EXP(-$I9802*$J9821))/(1-EXP(-SIMULATION!$D$4*$I9802)))-(EXP(-SIMULATION!$D$17*$J9821)/(1-EXP(-SIMULATION!$D$4*SIMULATION!$D$17))))</f>
        <v>3.7229799508887438</v>
      </c>
      <c r="L9821">
        <v>0.12595546305305808</v>
      </c>
      <c r="M9821">
        <f t="shared" ca="1" si="153"/>
        <v>4.1919096145401875</v>
      </c>
    </row>
    <row r="9822" spans="1:13" x14ac:dyDescent="0.25">
      <c r="A9822" s="9"/>
      <c r="H9822" s="9"/>
      <c r="J9822">
        <v>20</v>
      </c>
      <c r="K9822">
        <f ca="1">SIMULATION!$D$3*SIMULATION!$D$17/$H9802/(SIMULATION!$D$17-$I9802)*(((EXP(-$I9802*$J9822))/(1-EXP(-SIMULATION!$D$4*$I9802)))-(EXP(-SIMULATION!$D$17*$J9822)/(1-EXP(-SIMULATION!$D$4*SIMULATION!$D$17))))</f>
        <v>3.6439984891408899</v>
      </c>
      <c r="L9822">
        <v>0.16208749024559618</v>
      </c>
      <c r="M9822">
        <f t="shared" ca="1" si="153"/>
        <v>4.2346450587044808</v>
      </c>
    </row>
    <row r="9823" spans="1:13" x14ac:dyDescent="0.25">
      <c r="A9823" s="9"/>
      <c r="H9823" s="9"/>
      <c r="J9823">
        <v>21</v>
      </c>
      <c r="K9823">
        <f ca="1">SIMULATION!$D$3*SIMULATION!$D$17/$H9802/(SIMULATION!$D$17-$I9802)*(((EXP(-$I9802*$J9823))/(1-EXP(-SIMULATION!$D$4*$I9802)))-(EXP(-SIMULATION!$D$17*$J9823)/(1-EXP(-SIMULATION!$D$4*SIMULATION!$D$17))))</f>
        <v>3.5666377338643827</v>
      </c>
      <c r="L9823">
        <v>-2.5358011752871511E-2</v>
      </c>
      <c r="M9823">
        <f t="shared" ca="1" si="153"/>
        <v>3.4761948922908146</v>
      </c>
    </row>
    <row r="9824" spans="1:13" x14ac:dyDescent="0.25">
      <c r="A9824" s="9"/>
      <c r="H9824" s="9"/>
      <c r="J9824">
        <v>22</v>
      </c>
      <c r="K9824">
        <f ca="1">SIMULATION!$D$3*SIMULATION!$D$17/$H9802/(SIMULATION!$D$17-$I9802)*(((EXP(-$I9802*$J9824))/(1-EXP(-SIMULATION!$D$4*$I9802)))-(EXP(-SIMULATION!$D$17*$J9824)/(1-EXP(-SIMULATION!$D$4*SIMULATION!$D$17))))</f>
        <v>3.4908841700819258</v>
      </c>
      <c r="L9824">
        <v>-0.47868735754316138</v>
      </c>
      <c r="M9824">
        <f t="shared" ca="1" si="153"/>
        <v>1.8198420512161568</v>
      </c>
    </row>
    <row r="9825" spans="1:13" x14ac:dyDescent="0.25">
      <c r="A9825" s="9"/>
      <c r="H9825" s="9"/>
      <c r="J9825">
        <v>23</v>
      </c>
      <c r="K9825">
        <f ca="1">SIMULATION!$D$3*SIMULATION!$D$17/$H9802/(SIMULATION!$D$17-$I9802)*(((EXP(-$I9802*$J9825))/(1-EXP(-SIMULATION!$D$4*$I9802)))-(EXP(-SIMULATION!$D$17*$J9825)/(1-EXP(-SIMULATION!$D$4*SIMULATION!$D$17))))</f>
        <v>3.4167170495956163</v>
      </c>
      <c r="L9825">
        <v>6.1194714438669091E-2</v>
      </c>
      <c r="M9825">
        <f t="shared" ca="1" si="153"/>
        <v>3.6258020737633521</v>
      </c>
    </row>
    <row r="9826" spans="1:13" x14ac:dyDescent="0.25">
      <c r="A9826" s="9"/>
      <c r="H9826" s="9"/>
      <c r="J9826">
        <v>24</v>
      </c>
      <c r="K9826">
        <f ca="1">SIMULATION!$D$3*SIMULATION!$D$17/$H9802/(SIMULATION!$D$17-$I9802)*(((EXP(-$I9802*$J9826))/(1-EXP(-SIMULATION!$D$4*$I9802)))-(EXP(-SIMULATION!$D$17*$J9826)/(1-EXP(-SIMULATION!$D$4*SIMULATION!$D$17))))</f>
        <v>3.3441112459418143</v>
      </c>
      <c r="L9826">
        <v>-0.46819850749971659</v>
      </c>
      <c r="M9826">
        <f t="shared" ca="1" si="153"/>
        <v>1.7784033516788391</v>
      </c>
    </row>
    <row r="9827" spans="1:13" x14ac:dyDescent="0.25">
      <c r="A9827" s="9">
        <v>394</v>
      </c>
      <c r="B9827" s="2">
        <f ca="1">NORMINV(RAND(),SIMULATION!D7,SIMULATION!D8)</f>
        <v>63.687623482991413</v>
      </c>
      <c r="C9827" s="2">
        <v>2</v>
      </c>
      <c r="D9827" s="2">
        <f ca="1">SIMULATION!$D$11*(1+(SIMULATION!$D$12*LN(1+$C9827)))*(1+(SIMULATION!$D$13*(($B9827/63.5)-1)))</f>
        <v>10.251994527898635</v>
      </c>
      <c r="E9827" s="2">
        <v>-8.0257745856148005E-2</v>
      </c>
      <c r="F9827" s="2">
        <f ca="1">D9827*(1+E9827)</f>
        <v>9.4291925565599257</v>
      </c>
      <c r="G9827" s="2">
        <v>0.62849312151947634</v>
      </c>
      <c r="H9827" s="9">
        <f>SIMULATION!$D$15*EXP($G$9827)</f>
        <v>413.86967960266469</v>
      </c>
      <c r="I9827" s="2">
        <f ca="1">$F9827/$H9827</f>
        <v>2.2782999145074884E-2</v>
      </c>
      <c r="J9827">
        <v>0</v>
      </c>
      <c r="K9827">
        <f ca="1">SIMULATION!$D$3*SIMULATION!$D$17/$H9827/(SIMULATION!$D$17-$I9827)*(((EXP(-$I9827*$J9827))/(1-EXP(-SIMULATION!$D$4*$I9827)))-(EXP(-SIMULATION!$D$17*$J9827)/(1-EXP(-SIMULATION!$D$4*SIMULATION!$D$17))))</f>
        <v>1.9246987518293861</v>
      </c>
      <c r="L9827">
        <v>4.9467312313951489E-2</v>
      </c>
      <c r="M9827">
        <f t="shared" ca="1" si="153"/>
        <v>2.0199084260964031</v>
      </c>
    </row>
    <row r="9828" spans="1:13" x14ac:dyDescent="0.25">
      <c r="A9828" s="9"/>
      <c r="H9828" s="9"/>
      <c r="J9828">
        <v>1</v>
      </c>
      <c r="K9828">
        <f ca="1">SIMULATION!$D$3*SIMULATION!$D$17/$H9827/(SIMULATION!$D$17-$I9827)*(((EXP(-$I9827*$J9828))/(1-EXP(-SIMULATION!$D$4*$I9827)))-(EXP(-SIMULATION!$D$17*$J9828)/(1-EXP(-SIMULATION!$D$4*SIMULATION!$D$17))))</f>
        <v>2.3528773879486415</v>
      </c>
      <c r="L9828">
        <v>0.17578528249264894</v>
      </c>
      <c r="M9828">
        <f t="shared" ca="1" si="153"/>
        <v>2.7664786042597593</v>
      </c>
    </row>
    <row r="9829" spans="1:13" x14ac:dyDescent="0.25">
      <c r="A9829" s="9"/>
      <c r="H9829" s="9"/>
      <c r="J9829">
        <v>2</v>
      </c>
      <c r="K9829">
        <f ca="1">SIMULATION!$D$3*SIMULATION!$D$17/$H9827/(SIMULATION!$D$17-$I9827)*(((EXP(-$I9827*$J9829))/(1-EXP(-SIMULATION!$D$4*$I9827)))-(EXP(-SIMULATION!$D$17*$J9829)/(1-EXP(-SIMULATION!$D$4*SIMULATION!$D$17))))</f>
        <v>2.6020478046541662</v>
      </c>
      <c r="L9829">
        <v>0.13229741752353824</v>
      </c>
      <c r="M9829">
        <f t="shared" ca="1" si="153"/>
        <v>2.9462920094827045</v>
      </c>
    </row>
    <row r="9830" spans="1:13" x14ac:dyDescent="0.25">
      <c r="A9830" s="9"/>
      <c r="H9830" s="9"/>
      <c r="J9830">
        <v>3</v>
      </c>
      <c r="K9830">
        <f ca="1">SIMULATION!$D$3*SIMULATION!$D$17/$H9827/(SIMULATION!$D$17-$I9827)*(((EXP(-$I9827*$J9830))/(1-EXP(-SIMULATION!$D$4*$I9827)))-(EXP(-SIMULATION!$D$17*$J9830)/(1-EXP(-SIMULATION!$D$4*SIMULATION!$D$17))))</f>
        <v>2.7370734289997039</v>
      </c>
      <c r="L9830">
        <v>-4.0373084251464728E-2</v>
      </c>
      <c r="M9830">
        <f t="shared" ca="1" si="153"/>
        <v>2.6265693328482533</v>
      </c>
    </row>
    <row r="9831" spans="1:13" x14ac:dyDescent="0.25">
      <c r="A9831" s="9"/>
      <c r="H9831" s="9"/>
      <c r="J9831">
        <v>4</v>
      </c>
      <c r="K9831">
        <f ca="1">SIMULATION!$D$3*SIMULATION!$D$17/$H9827/(SIMULATION!$D$17-$I9827)*(((EXP(-$I9827*$J9831))/(1-EXP(-SIMULATION!$D$4*$I9827)))-(EXP(-SIMULATION!$D$17*$J9831)/(1-EXP(-SIMULATION!$D$4*SIMULATION!$D$17))))</f>
        <v>2.7995075247696066</v>
      </c>
      <c r="L9831">
        <v>4.8325210275079293E-2</v>
      </c>
      <c r="M9831">
        <f t="shared" ca="1" si="153"/>
        <v>2.9347943145707647</v>
      </c>
    </row>
    <row r="9832" spans="1:13" x14ac:dyDescent="0.25">
      <c r="A9832" s="9"/>
      <c r="H9832" s="9"/>
      <c r="J9832">
        <v>5</v>
      </c>
      <c r="K9832">
        <f ca="1">SIMULATION!$D$3*SIMULATION!$D$17/$H9827/(SIMULATION!$D$17-$I9827)*(((EXP(-$I9827*$J9832))/(1-EXP(-SIMULATION!$D$4*$I9827)))-(EXP(-SIMULATION!$D$17*$J9832)/(1-EXP(-SIMULATION!$D$4*SIMULATION!$D$17))))</f>
        <v>2.8159659254574638</v>
      </c>
      <c r="L9832">
        <v>-5.279275446657828E-2</v>
      </c>
      <c r="M9832">
        <f t="shared" ca="1" si="153"/>
        <v>2.6673033277685372</v>
      </c>
    </row>
    <row r="9833" spans="1:13" x14ac:dyDescent="0.25">
      <c r="A9833" s="9"/>
      <c r="H9833" s="9"/>
      <c r="J9833">
        <v>6</v>
      </c>
      <c r="K9833">
        <f ca="1">SIMULATION!$D$3*SIMULATION!$D$17/$H9827/(SIMULATION!$D$17-$I9827)*(((EXP(-$I9827*$J9833))/(1-EXP(-SIMULATION!$D$4*$I9827)))-(EXP(-SIMULATION!$D$17*$J9833)/(1-EXP(-SIMULATION!$D$4*SIMULATION!$D$17))))</f>
        <v>2.803492478323478</v>
      </c>
      <c r="L9833">
        <v>0.2676767262218257</v>
      </c>
      <c r="M9833">
        <f t="shared" ca="1" si="153"/>
        <v>3.553922166908619</v>
      </c>
    </row>
    <row r="9834" spans="1:13" x14ac:dyDescent="0.25">
      <c r="A9834" s="9"/>
      <c r="H9834" s="9"/>
      <c r="J9834">
        <v>7</v>
      </c>
      <c r="K9834">
        <f ca="1">SIMULATION!$D$3*SIMULATION!$D$17/$H9827/(SIMULATION!$D$17-$I9827)*(((EXP(-$I9827*$J9834))/(1-EXP(-SIMULATION!$D$4*$I9827)))-(EXP(-SIMULATION!$D$17*$J9834)/(1-EXP(-SIMULATION!$D$4*SIMULATION!$D$17))))</f>
        <v>2.7729973448522998</v>
      </c>
      <c r="L9834">
        <v>8.4340150605165268E-2</v>
      </c>
      <c r="M9834">
        <f t="shared" ca="1" si="153"/>
        <v>3.0068723585448662</v>
      </c>
    </row>
    <row r="9835" spans="1:13" x14ac:dyDescent="0.25">
      <c r="A9835" s="9"/>
      <c r="H9835" s="9"/>
      <c r="J9835">
        <v>8</v>
      </c>
      <c r="K9835">
        <f ca="1">SIMULATION!$D$3*SIMULATION!$D$17/$H9827/(SIMULATION!$D$17-$I9827)*(((EXP(-$I9827*$J9835))/(1-EXP(-SIMULATION!$D$4*$I9827)))-(EXP(-SIMULATION!$D$17*$J9835)/(1-EXP(-SIMULATION!$D$4*SIMULATION!$D$17))))</f>
        <v>2.7314603409518097</v>
      </c>
      <c r="L9835">
        <v>-7.0039866417403659E-2</v>
      </c>
      <c r="M9835">
        <f t="shared" ca="1" si="153"/>
        <v>2.5401492235471088</v>
      </c>
    </row>
    <row r="9836" spans="1:13" x14ac:dyDescent="0.25">
      <c r="A9836" s="9"/>
      <c r="H9836" s="9"/>
      <c r="J9836">
        <v>9</v>
      </c>
      <c r="K9836">
        <f ca="1">SIMULATION!$D$3*SIMULATION!$D$17/$H9827/(SIMULATION!$D$17-$I9827)*(((EXP(-$I9827*$J9836))/(1-EXP(-SIMULATION!$D$4*$I9827)))-(EXP(-SIMULATION!$D$17*$J9836)/(1-EXP(-SIMULATION!$D$4*SIMULATION!$D$17))))</f>
        <v>2.6833428847776983</v>
      </c>
      <c r="L9836">
        <v>-0.37394204381162888</v>
      </c>
      <c r="M9836">
        <f t="shared" ca="1" si="153"/>
        <v>1.6799281621965336</v>
      </c>
    </row>
    <row r="9837" spans="1:13" x14ac:dyDescent="0.25">
      <c r="A9837" s="9"/>
      <c r="H9837" s="9"/>
      <c r="J9837">
        <v>10</v>
      </c>
      <c r="K9837">
        <f ca="1">SIMULATION!$D$3*SIMULATION!$D$17/$H9827/(SIMULATION!$D$17-$I9827)*(((EXP(-$I9827*$J9837))/(1-EXP(-SIMULATION!$D$4*$I9827)))-(EXP(-SIMULATION!$D$17*$J9837)/(1-EXP(-SIMULATION!$D$4*SIMULATION!$D$17))))</f>
        <v>2.6314928012493533</v>
      </c>
      <c r="L9837">
        <v>9.4065514349208859E-2</v>
      </c>
      <c r="M9837">
        <f t="shared" ca="1" si="153"/>
        <v>2.879025525105114</v>
      </c>
    </row>
    <row r="9838" spans="1:13" x14ac:dyDescent="0.25">
      <c r="A9838" s="9"/>
      <c r="H9838" s="9"/>
      <c r="J9838">
        <v>11</v>
      </c>
      <c r="K9838">
        <f ca="1">SIMULATION!$D$3*SIMULATION!$D$17/$H9827/(SIMULATION!$D$17-$I9827)*(((EXP(-$I9827*$J9838))/(1-EXP(-SIMULATION!$D$4*$I9827)))-(EXP(-SIMULATION!$D$17*$J9838)/(1-EXP(-SIMULATION!$D$4*SIMULATION!$D$17))))</f>
        <v>2.5777241369556188</v>
      </c>
      <c r="L9838">
        <v>-0.34613775431264959</v>
      </c>
      <c r="M9838">
        <f t="shared" ca="1" si="153"/>
        <v>1.6854764929522881</v>
      </c>
    </row>
    <row r="9839" spans="1:13" x14ac:dyDescent="0.25">
      <c r="A9839" s="9"/>
      <c r="H9839" s="9"/>
      <c r="J9839">
        <v>12</v>
      </c>
      <c r="K9839">
        <f ca="1">SIMULATION!$D$3*SIMULATION!$D$17/$H9827/(SIMULATION!$D$17-$I9827)*(((EXP(-$I9827*$J9839))/(1-EXP(-SIMULATION!$D$4*$I9827)))-(EXP(-SIMULATION!$D$17*$J9839)/(1-EXP(-SIMULATION!$D$4*SIMULATION!$D$17))))</f>
        <v>2.5231887139594114</v>
      </c>
      <c r="L9839">
        <v>3.4991900423443641E-2</v>
      </c>
      <c r="M9839">
        <f t="shared" ca="1" si="153"/>
        <v>2.6114798821878358</v>
      </c>
    </row>
    <row r="9840" spans="1:13" x14ac:dyDescent="0.25">
      <c r="A9840" s="9"/>
      <c r="H9840" s="9"/>
      <c r="J9840">
        <v>13</v>
      </c>
      <c r="K9840">
        <f ca="1">SIMULATION!$D$3*SIMULATION!$D$17/$H9827/(SIMULATION!$D$17-$I9827)*(((EXP(-$I9827*$J9840))/(1-EXP(-SIMULATION!$D$4*$I9827)))-(EXP(-SIMULATION!$D$17*$J9840)/(1-EXP(-SIMULATION!$D$4*SIMULATION!$D$17))))</f>
        <v>2.4686142249605267</v>
      </c>
      <c r="L9840">
        <v>-0.39948223361660001</v>
      </c>
      <c r="M9840">
        <f t="shared" ca="1" si="153"/>
        <v>1.4824467004355837</v>
      </c>
    </row>
    <row r="9841" spans="1:13" x14ac:dyDescent="0.25">
      <c r="A9841" s="9"/>
      <c r="H9841" s="9"/>
      <c r="J9841">
        <v>14</v>
      </c>
      <c r="K9841">
        <f ca="1">SIMULATION!$D$3*SIMULATION!$D$17/$H9827/(SIMULATION!$D$17-$I9827)*(((EXP(-$I9827*$J9841))/(1-EXP(-SIMULATION!$D$4*$I9827)))-(EXP(-SIMULATION!$D$17*$J9841)/(1-EXP(-SIMULATION!$D$4*SIMULATION!$D$17))))</f>
        <v>2.4144568050456061</v>
      </c>
      <c r="L9841">
        <v>7.6159582856100652E-2</v>
      </c>
      <c r="M9841">
        <f t="shared" ca="1" si="153"/>
        <v>2.5983408281419527</v>
      </c>
    </row>
    <row r="9842" spans="1:13" x14ac:dyDescent="0.25">
      <c r="A9842" s="9"/>
      <c r="H9842" s="9"/>
      <c r="J9842">
        <v>15</v>
      </c>
      <c r="K9842">
        <f ca="1">SIMULATION!$D$3*SIMULATION!$D$17/$H9827/(SIMULATION!$D$17-$I9827)*(((EXP(-$I9827*$J9842))/(1-EXP(-SIMULATION!$D$4*$I9827)))-(EXP(-SIMULATION!$D$17*$J9842)/(1-EXP(-SIMULATION!$D$4*SIMULATION!$D$17))))</f>
        <v>2.3609987980808538</v>
      </c>
      <c r="L9842">
        <v>8.9369157316515457E-2</v>
      </c>
      <c r="M9842">
        <f t="shared" ca="1" si="153"/>
        <v>2.5719992710906454</v>
      </c>
    </row>
    <row r="9843" spans="1:13" x14ac:dyDescent="0.25">
      <c r="A9843" s="9"/>
      <c r="H9843" s="9"/>
      <c r="J9843">
        <v>16</v>
      </c>
      <c r="K9843">
        <f ca="1">SIMULATION!$D$3*SIMULATION!$D$17/$H9827/(SIMULATION!$D$17-$I9827)*(((EXP(-$I9827*$J9843))/(1-EXP(-SIMULATION!$D$4*$I9827)))-(EXP(-SIMULATION!$D$17*$J9843)/(1-EXP(-SIMULATION!$D$4*SIMULATION!$D$17))))</f>
        <v>2.3084114026205036</v>
      </c>
      <c r="L9843">
        <v>0.33390288582181182</v>
      </c>
      <c r="M9843">
        <f t="shared" ca="1" si="153"/>
        <v>3.0791966316194661</v>
      </c>
    </row>
    <row r="9844" spans="1:13" x14ac:dyDescent="0.25">
      <c r="A9844" s="9"/>
      <c r="H9844" s="9"/>
      <c r="J9844">
        <v>17</v>
      </c>
      <c r="K9844">
        <f ca="1">SIMULATION!$D$3*SIMULATION!$D$17/$H9827/(SIMULATION!$D$17-$I9827)*(((EXP(-$I9827*$J9844))/(1-EXP(-SIMULATION!$D$4*$I9827)))-(EXP(-SIMULATION!$D$17*$J9844)/(1-EXP(-SIMULATION!$D$4*SIMULATION!$D$17))))</f>
        <v>2.2567948118728318</v>
      </c>
      <c r="L9844">
        <v>6.9760324933245077E-2</v>
      </c>
      <c r="M9844">
        <f t="shared" ca="1" si="153"/>
        <v>2.4142295512567422</v>
      </c>
    </row>
    <row r="9845" spans="1:13" x14ac:dyDescent="0.25">
      <c r="A9845" s="9"/>
      <c r="H9845" s="9"/>
      <c r="J9845">
        <v>18</v>
      </c>
      <c r="K9845">
        <f ca="1">SIMULATION!$D$3*SIMULATION!$D$17/$H9827/(SIMULATION!$D$17-$I9827)*(((EXP(-$I9827*$J9845))/(1-EXP(-SIMULATION!$D$4*$I9827)))-(EXP(-SIMULATION!$D$17*$J9845)/(1-EXP(-SIMULATION!$D$4*SIMULATION!$D$17))))</f>
        <v>2.206203931425708</v>
      </c>
      <c r="L9845">
        <v>0.12171689625131803</v>
      </c>
      <c r="M9845">
        <f t="shared" ca="1" si="153"/>
        <v>2.4747362264563009</v>
      </c>
    </row>
    <row r="9846" spans="1:13" x14ac:dyDescent="0.25">
      <c r="A9846" s="9"/>
      <c r="H9846" s="9"/>
      <c r="J9846">
        <v>19</v>
      </c>
      <c r="K9846">
        <f ca="1">SIMULATION!$D$3*SIMULATION!$D$17/$H9827/(SIMULATION!$D$17-$I9827)*(((EXP(-$I9827*$J9846))/(1-EXP(-SIMULATION!$D$4*$I9827)))-(EXP(-SIMULATION!$D$17*$J9846)/(1-EXP(-SIMULATION!$D$4*SIMULATION!$D$17))))</f>
        <v>2.1566648549615977</v>
      </c>
      <c r="L9846">
        <v>0.20287773662717543</v>
      </c>
      <c r="M9846">
        <f t="shared" ca="1" si="153"/>
        <v>2.5942041393995821</v>
      </c>
    </row>
    <row r="9847" spans="1:13" x14ac:dyDescent="0.25">
      <c r="A9847" s="9"/>
      <c r="H9847" s="9"/>
      <c r="J9847">
        <v>20</v>
      </c>
      <c r="K9847">
        <f ca="1">SIMULATION!$D$3*SIMULATION!$D$17/$H9827/(SIMULATION!$D$17-$I9827)*(((EXP(-$I9827*$J9847))/(1-EXP(-SIMULATION!$D$4*$I9827)))-(EXP(-SIMULATION!$D$17*$J9847)/(1-EXP(-SIMULATION!$D$4*SIMULATION!$D$17))))</f>
        <v>2.1081854175766033</v>
      </c>
      <c r="L9847">
        <v>0.16790190404168981</v>
      </c>
      <c r="M9847">
        <f t="shared" ca="1" si="153"/>
        <v>2.4621537632606398</v>
      </c>
    </row>
    <row r="9848" spans="1:13" x14ac:dyDescent="0.25">
      <c r="A9848" s="9"/>
      <c r="H9848" s="9"/>
      <c r="J9848">
        <v>21</v>
      </c>
      <c r="K9848">
        <f ca="1">SIMULATION!$D$3*SIMULATION!$D$17/$H9827/(SIMULATION!$D$17-$I9827)*(((EXP(-$I9827*$J9848))/(1-EXP(-SIMULATION!$D$4*$I9827)))-(EXP(-SIMULATION!$D$17*$J9848)/(1-EXP(-SIMULATION!$D$4*SIMULATION!$D$17))))</f>
        <v>2.0607619539906912</v>
      </c>
      <c r="L9848">
        <v>1.4867482493763842E-2</v>
      </c>
      <c r="M9848">
        <f t="shared" ca="1" si="153"/>
        <v>2.0914002962654621</v>
      </c>
    </row>
    <row r="9849" spans="1:13" x14ac:dyDescent="0.25">
      <c r="A9849" s="9"/>
      <c r="H9849" s="9"/>
      <c r="J9849">
        <v>22</v>
      </c>
      <c r="K9849">
        <f ca="1">SIMULATION!$D$3*SIMULATION!$D$17/$H9827/(SIMULATION!$D$17-$I9827)*(((EXP(-$I9827*$J9849))/(1-EXP(-SIMULATION!$D$4*$I9827)))-(EXP(-SIMULATION!$D$17*$J9849)/(1-EXP(-SIMULATION!$D$4*SIMULATION!$D$17))))</f>
        <v>2.0143836248639735</v>
      </c>
      <c r="L9849">
        <v>0.24836921493655226</v>
      </c>
      <c r="M9849">
        <f t="shared" ca="1" si="153"/>
        <v>2.5146945043524846</v>
      </c>
    </row>
    <row r="9850" spans="1:13" x14ac:dyDescent="0.25">
      <c r="A9850" s="9"/>
      <c r="H9850" s="9"/>
      <c r="J9850">
        <v>23</v>
      </c>
      <c r="K9850">
        <f ca="1">SIMULATION!$D$3*SIMULATION!$D$17/$H9827/(SIMULATION!$D$17-$I9827)*(((EXP(-$I9827*$J9850))/(1-EXP(-SIMULATION!$D$4*$I9827)))-(EXP(-SIMULATION!$D$17*$J9850)/(1-EXP(-SIMULATION!$D$4*SIMULATION!$D$17))))</f>
        <v>1.9690351847978671</v>
      </c>
      <c r="L9850">
        <v>0.28686985913356888</v>
      </c>
      <c r="M9850">
        <f t="shared" ca="1" si="153"/>
        <v>2.5338920308898722</v>
      </c>
    </row>
    <row r="9851" spans="1:13" x14ac:dyDescent="0.25">
      <c r="A9851" s="9"/>
      <c r="H9851" s="9"/>
      <c r="J9851">
        <v>24</v>
      </c>
      <c r="K9851">
        <f ca="1">SIMULATION!$D$3*SIMULATION!$D$17/$H9827/(SIMULATION!$D$17-$I9827)*(((EXP(-$I9827*$J9851))/(1-EXP(-SIMULATION!$D$4*$I9827)))-(EXP(-SIMULATION!$D$17*$J9851)/(1-EXP(-SIMULATION!$D$4*SIMULATION!$D$17))))</f>
        <v>1.9246987518293859</v>
      </c>
      <c r="L9851">
        <v>-0.25555695999617967</v>
      </c>
      <c r="M9851">
        <f t="shared" ca="1" si="153"/>
        <v>1.4328285899034265</v>
      </c>
    </row>
    <row r="9852" spans="1:13" x14ac:dyDescent="0.25">
      <c r="A9852" s="9">
        <v>395</v>
      </c>
      <c r="B9852" s="2">
        <f ca="1">NORMINV(RAND(),SIMULATION!D7,SIMULATION!D8)</f>
        <v>60.095916371240165</v>
      </c>
      <c r="C9852" s="2">
        <v>2</v>
      </c>
      <c r="D9852" s="2">
        <f ca="1">SIMULATION!$D$11*(1+(SIMULATION!$D$12*LN(1+$C9852)))*(1+(SIMULATION!$D$13*(($B9852/63.5)-1)))</f>
        <v>9.9852681182575243</v>
      </c>
      <c r="E9852" s="2">
        <v>4.364389804389348E-2</v>
      </c>
      <c r="F9852" s="2">
        <f ca="1">D9852*(1+E9852)</f>
        <v>10.421064141951696</v>
      </c>
      <c r="G9852" s="2">
        <v>-0.20322092502196903</v>
      </c>
      <c r="H9852" s="9">
        <f>SIMULATION!$D$15*EXP($G$9852)</f>
        <v>180.15851354368937</v>
      </c>
      <c r="I9852" s="2">
        <f ca="1">$F9852/$H9852</f>
        <v>5.7843861702514182E-2</v>
      </c>
      <c r="J9852">
        <v>0</v>
      </c>
      <c r="K9852">
        <f ca="1">SIMULATION!$D$3*SIMULATION!$D$17/$H9852/(SIMULATION!$D$17-$I9852)*(((EXP(-$I9852*$J9852))/(1-EXP(-SIMULATION!$D$4*$I9852)))-(EXP(-SIMULATION!$D$17*$J9852)/(1-EXP(-SIMULATION!$D$4*SIMULATION!$D$17))))</f>
        <v>1.1665325086435645</v>
      </c>
      <c r="L9852">
        <v>-0.10864848076878844</v>
      </c>
      <c r="M9852">
        <f t="shared" ca="1" si="153"/>
        <v>1.0397905238120377</v>
      </c>
    </row>
    <row r="9853" spans="1:13" x14ac:dyDescent="0.25">
      <c r="A9853" s="9"/>
      <c r="H9853" s="9"/>
      <c r="J9853">
        <v>1</v>
      </c>
      <c r="K9853">
        <f ca="1">SIMULATION!$D$3*SIMULATION!$D$17/$H9852/(SIMULATION!$D$17-$I9852)*(((EXP(-$I9852*$J9853))/(1-EXP(-SIMULATION!$D$4*$I9852)))-(EXP(-SIMULATION!$D$17*$J9853)/(1-EXP(-SIMULATION!$D$4*SIMULATION!$D$17))))</f>
        <v>2.1641230868398327</v>
      </c>
      <c r="L9853">
        <v>-0.38128965897896544</v>
      </c>
      <c r="M9853">
        <f t="shared" ca="1" si="153"/>
        <v>1.338965333070167</v>
      </c>
    </row>
    <row r="9854" spans="1:13" x14ac:dyDescent="0.25">
      <c r="A9854" s="9"/>
      <c r="H9854" s="9"/>
      <c r="J9854">
        <v>2</v>
      </c>
      <c r="K9854">
        <f ca="1">SIMULATION!$D$3*SIMULATION!$D$17/$H9852/(SIMULATION!$D$17-$I9852)*(((EXP(-$I9852*$J9854))/(1-EXP(-SIMULATION!$D$4*$I9852)))-(EXP(-SIMULATION!$D$17*$J9854)/(1-EXP(-SIMULATION!$D$4*SIMULATION!$D$17))))</f>
        <v>2.7237876830802401</v>
      </c>
      <c r="L9854">
        <v>-0.40058878133722453</v>
      </c>
      <c r="M9854">
        <f t="shared" ca="1" si="153"/>
        <v>1.6326688944937844</v>
      </c>
    </row>
    <row r="9855" spans="1:13" x14ac:dyDescent="0.25">
      <c r="A9855" s="9"/>
      <c r="H9855" s="9"/>
      <c r="J9855">
        <v>3</v>
      </c>
      <c r="K9855">
        <f ca="1">SIMULATION!$D$3*SIMULATION!$D$17/$H9852/(SIMULATION!$D$17-$I9852)*(((EXP(-$I9852*$J9855))/(1-EXP(-SIMULATION!$D$4*$I9852)))-(EXP(-SIMULATION!$D$17*$J9855)/(1-EXP(-SIMULATION!$D$4*SIMULATION!$D$17))))</f>
        <v>3.00729329433904</v>
      </c>
      <c r="L9855">
        <v>0.13894067422766382</v>
      </c>
      <c r="M9855">
        <f t="shared" ca="1" si="153"/>
        <v>3.4251286522548385</v>
      </c>
    </row>
    <row r="9856" spans="1:13" x14ac:dyDescent="0.25">
      <c r="A9856" s="9"/>
      <c r="H9856" s="9"/>
      <c r="J9856">
        <v>4</v>
      </c>
      <c r="K9856">
        <f ca="1">SIMULATION!$D$3*SIMULATION!$D$17/$H9852/(SIMULATION!$D$17-$I9852)*(((EXP(-$I9852*$J9856))/(1-EXP(-SIMULATION!$D$4*$I9852)))-(EXP(-SIMULATION!$D$17*$J9856)/(1-EXP(-SIMULATION!$D$4*SIMULATION!$D$17))))</f>
        <v>3.1180526538682245</v>
      </c>
      <c r="L9856">
        <v>1.8944781288872049E-3</v>
      </c>
      <c r="M9856">
        <f t="shared" ca="1" si="153"/>
        <v>3.1239597364256966</v>
      </c>
    </row>
    <row r="9857" spans="1:13" x14ac:dyDescent="0.25">
      <c r="A9857" s="9"/>
      <c r="H9857" s="9"/>
      <c r="J9857">
        <v>5</v>
      </c>
      <c r="K9857">
        <f ca="1">SIMULATION!$D$3*SIMULATION!$D$17/$H9852/(SIMULATION!$D$17-$I9852)*(((EXP(-$I9852*$J9857))/(1-EXP(-SIMULATION!$D$4*$I9852)))-(EXP(-SIMULATION!$D$17*$J9857)/(1-EXP(-SIMULATION!$D$4*SIMULATION!$D$17))))</f>
        <v>3.1220978002792803</v>
      </c>
      <c r="L9857">
        <v>0.18760239572655596</v>
      </c>
      <c r="M9857">
        <f t="shared" ca="1" si="153"/>
        <v>3.707810827304284</v>
      </c>
    </row>
    <row r="9858" spans="1:13" x14ac:dyDescent="0.25">
      <c r="A9858" s="9"/>
      <c r="H9858" s="9"/>
      <c r="J9858">
        <v>6</v>
      </c>
      <c r="K9858">
        <f ca="1">SIMULATION!$D$3*SIMULATION!$D$17/$H9852/(SIMULATION!$D$17-$I9852)*(((EXP(-$I9852*$J9858))/(1-EXP(-SIMULATION!$D$4*$I9852)))-(EXP(-SIMULATION!$D$17*$J9858)/(1-EXP(-SIMULATION!$D$4*SIMULATION!$D$17))))</f>
        <v>3.0615196553877042</v>
      </c>
      <c r="L9858">
        <v>0.36238697787614432</v>
      </c>
      <c r="M9858">
        <f t="shared" ca="1" si="153"/>
        <v>4.1709745110120693</v>
      </c>
    </row>
    <row r="9859" spans="1:13" x14ac:dyDescent="0.25">
      <c r="A9859" s="9"/>
      <c r="H9859" s="9"/>
      <c r="J9859">
        <v>7</v>
      </c>
      <c r="K9859">
        <f ca="1">SIMULATION!$D$3*SIMULATION!$D$17/$H9852/(SIMULATION!$D$17-$I9852)*(((EXP(-$I9852*$J9859))/(1-EXP(-SIMULATION!$D$4*$I9852)))-(EXP(-SIMULATION!$D$17*$J9859)/(1-EXP(-SIMULATION!$D$4*SIMULATION!$D$17))))</f>
        <v>2.9630796822234591</v>
      </c>
      <c r="L9859">
        <v>0.40127733736610027</v>
      </c>
      <c r="M9859">
        <f t="shared" ref="M9859:M9922" ca="1" si="154">$K9859*(1+$L9859)</f>
        <v>4.1520964075096796</v>
      </c>
    </row>
    <row r="9860" spans="1:13" x14ac:dyDescent="0.25">
      <c r="A9860" s="9"/>
      <c r="H9860" s="9"/>
      <c r="J9860">
        <v>8</v>
      </c>
      <c r="K9860">
        <f ca="1">SIMULATION!$D$3*SIMULATION!$D$17/$H9852/(SIMULATION!$D$17-$I9852)*(((EXP(-$I9852*$J9860))/(1-EXP(-SIMULATION!$D$4*$I9852)))-(EXP(-SIMULATION!$D$17*$J9860)/(1-EXP(-SIMULATION!$D$4*SIMULATION!$D$17))))</f>
        <v>2.8437277369459975</v>
      </c>
      <c r="L9860">
        <v>0.2874561614082255</v>
      </c>
      <c r="M9860">
        <f t="shared" ca="1" si="154"/>
        <v>3.6611747962985941</v>
      </c>
    </row>
    <row r="9861" spans="1:13" x14ac:dyDescent="0.25">
      <c r="A9861" s="9"/>
      <c r="H9861" s="9"/>
      <c r="J9861">
        <v>9</v>
      </c>
      <c r="K9861">
        <f ca="1">SIMULATION!$D$3*SIMULATION!$D$17/$H9852/(SIMULATION!$D$17-$I9852)*(((EXP(-$I9852*$J9861))/(1-EXP(-SIMULATION!$D$4*$I9852)))-(EXP(-SIMULATION!$D$17*$J9861)/(1-EXP(-SIMULATION!$D$4*SIMULATION!$D$17))))</f>
        <v>2.7141373744767439</v>
      </c>
      <c r="L9861">
        <v>0.231438371680981</v>
      </c>
      <c r="M9861">
        <f t="shared" ca="1" si="154"/>
        <v>3.3422929089441342</v>
      </c>
    </row>
    <row r="9862" spans="1:13" x14ac:dyDescent="0.25">
      <c r="A9862" s="9"/>
      <c r="H9862" s="9"/>
      <c r="J9862">
        <v>10</v>
      </c>
      <c r="K9862">
        <f ca="1">SIMULATION!$D$3*SIMULATION!$D$17/$H9852/(SIMULATION!$D$17-$I9852)*(((EXP(-$I9852*$J9862))/(1-EXP(-SIMULATION!$D$4*$I9852)))-(EXP(-SIMULATION!$D$17*$J9862)/(1-EXP(-SIMULATION!$D$4*SIMULATION!$D$17))))</f>
        <v>2.5809707278789968</v>
      </c>
      <c r="L9862">
        <v>0.16990516989082485</v>
      </c>
      <c r="M9862">
        <f t="shared" ca="1" si="154"/>
        <v>3.019490997882524</v>
      </c>
    </row>
    <row r="9863" spans="1:13" x14ac:dyDescent="0.25">
      <c r="A9863" s="9"/>
      <c r="H9863" s="9"/>
      <c r="J9863">
        <v>11</v>
      </c>
      <c r="K9863">
        <f ca="1">SIMULATION!$D$3*SIMULATION!$D$17/$H9852/(SIMULATION!$D$17-$I9852)*(((EXP(-$I9852*$J9863))/(1-EXP(-SIMULATION!$D$4*$I9852)))-(EXP(-SIMULATION!$D$17*$J9863)/(1-EXP(-SIMULATION!$D$4*SIMULATION!$D$17))))</f>
        <v>2.448329303178423</v>
      </c>
      <c r="L9863">
        <v>0.22881235164291008</v>
      </c>
      <c r="M9863">
        <f t="shared" ca="1" si="154"/>
        <v>3.0085372886349253</v>
      </c>
    </row>
    <row r="9864" spans="1:13" x14ac:dyDescent="0.25">
      <c r="A9864" s="9"/>
      <c r="H9864" s="9"/>
      <c r="J9864">
        <v>12</v>
      </c>
      <c r="K9864">
        <f ca="1">SIMULATION!$D$3*SIMULATION!$D$17/$H9852/(SIMULATION!$D$17-$I9852)*(((EXP(-$I9852*$J9864))/(1-EXP(-SIMULATION!$D$4*$I9852)))-(EXP(-SIMULATION!$D$17*$J9864)/(1-EXP(-SIMULATION!$D$4*SIMULATION!$D$17))))</f>
        <v>2.3186831224683471</v>
      </c>
      <c r="L9864">
        <v>-3.0982254714245414E-2</v>
      </c>
      <c r="M9864">
        <f t="shared" ca="1" si="154"/>
        <v>2.2468450913664109</v>
      </c>
    </row>
    <row r="9865" spans="1:13" x14ac:dyDescent="0.25">
      <c r="A9865" s="9"/>
      <c r="H9865" s="9"/>
      <c r="J9865">
        <v>13</v>
      </c>
      <c r="K9865">
        <f ca="1">SIMULATION!$D$3*SIMULATION!$D$17/$H9852/(SIMULATION!$D$17-$I9852)*(((EXP(-$I9852*$J9865))/(1-EXP(-SIMULATION!$D$4*$I9852)))-(EXP(-SIMULATION!$D$17*$J9865)/(1-EXP(-SIMULATION!$D$4*SIMULATION!$D$17))))</f>
        <v>2.1934656114864826</v>
      </c>
      <c r="L9865">
        <v>7.1265516350163149E-2</v>
      </c>
      <c r="M9865">
        <f t="shared" ca="1" si="154"/>
        <v>2.3497840708853932</v>
      </c>
    </row>
    <row r="9866" spans="1:13" x14ac:dyDescent="0.25">
      <c r="A9866" s="9"/>
      <c r="H9866" s="9"/>
      <c r="J9866">
        <v>14</v>
      </c>
      <c r="K9866">
        <f ca="1">SIMULATION!$D$3*SIMULATION!$D$17/$H9852/(SIMULATION!$D$17-$I9852)*(((EXP(-$I9852*$J9866))/(1-EXP(-SIMULATION!$D$4*$I9852)))-(EXP(-SIMULATION!$D$17*$J9866)/(1-EXP(-SIMULATION!$D$4*SIMULATION!$D$17))))</f>
        <v>2.0734543179153091</v>
      </c>
      <c r="L9866">
        <v>0.17146470122675667</v>
      </c>
      <c r="M9866">
        <f t="shared" ca="1" si="154"/>
        <v>2.4289785430439861</v>
      </c>
    </row>
    <row r="9867" spans="1:13" x14ac:dyDescent="0.25">
      <c r="A9867" s="9"/>
      <c r="H9867" s="9"/>
      <c r="J9867">
        <v>15</v>
      </c>
      <c r="K9867">
        <f ca="1">SIMULATION!$D$3*SIMULATION!$D$17/$H9852/(SIMULATION!$D$17-$I9852)*(((EXP(-$I9852*$J9867))/(1-EXP(-SIMULATION!$D$4*$I9852)))-(EXP(-SIMULATION!$D$17*$J9867)/(1-EXP(-SIMULATION!$D$4*SIMULATION!$D$17))))</f>
        <v>1.9590144129179745</v>
      </c>
      <c r="L9867">
        <v>0.24494155026582881</v>
      </c>
      <c r="M9867">
        <f t="shared" ca="1" si="154"/>
        <v>2.4388584402112055</v>
      </c>
    </row>
    <row r="9868" spans="1:13" x14ac:dyDescent="0.25">
      <c r="A9868" s="9"/>
      <c r="H9868" s="9"/>
      <c r="J9868">
        <v>16</v>
      </c>
      <c r="K9868">
        <f ca="1">SIMULATION!$D$3*SIMULATION!$D$17/$H9852/(SIMULATION!$D$17-$I9852)*(((EXP(-$I9852*$J9868))/(1-EXP(-SIMULATION!$D$4*$I9852)))-(EXP(-SIMULATION!$D$17*$J9868)/(1-EXP(-SIMULATION!$D$4*SIMULATION!$D$17))))</f>
        <v>1.8502542873677335</v>
      </c>
      <c r="L9868">
        <v>6.3864889263665431E-2</v>
      </c>
      <c r="M9868">
        <f t="shared" ca="1" si="154"/>
        <v>1.9684205725400961</v>
      </c>
    </row>
    <row r="9869" spans="1:13" x14ac:dyDescent="0.25">
      <c r="A9869" s="9"/>
      <c r="H9869" s="9"/>
      <c r="J9869">
        <v>17</v>
      </c>
      <c r="K9869">
        <f ca="1">SIMULATION!$D$3*SIMULATION!$D$17/$H9852/(SIMULATION!$D$17-$I9852)*(((EXP(-$I9852*$J9869))/(1-EXP(-SIMULATION!$D$4*$I9852)))-(EXP(-SIMULATION!$D$17*$J9869)/(1-EXP(-SIMULATION!$D$4*SIMULATION!$D$17))))</f>
        <v>1.7471248412594123</v>
      </c>
      <c r="L9869">
        <v>0.33562462853038905</v>
      </c>
      <c r="M9869">
        <f t="shared" ca="1" si="154"/>
        <v>2.3335029671033172</v>
      </c>
    </row>
    <row r="9870" spans="1:13" x14ac:dyDescent="0.25">
      <c r="A9870" s="9"/>
      <c r="H9870" s="9"/>
      <c r="J9870">
        <v>18</v>
      </c>
      <c r="K9870">
        <f ca="1">SIMULATION!$D$3*SIMULATION!$D$17/$H9852/(SIMULATION!$D$17-$I9852)*(((EXP(-$I9852*$J9870))/(1-EXP(-SIMULATION!$D$4*$I9852)))-(EXP(-SIMULATION!$D$17*$J9870)/(1-EXP(-SIMULATION!$D$4*SIMULATION!$D$17))))</f>
        <v>1.64948271397429</v>
      </c>
      <c r="L9870">
        <v>-0.49097260203251886</v>
      </c>
      <c r="M9870">
        <f t="shared" ca="1" si="154"/>
        <v>0.8396318938866717</v>
      </c>
    </row>
    <row r="9871" spans="1:13" x14ac:dyDescent="0.25">
      <c r="A9871" s="9"/>
      <c r="H9871" s="9"/>
      <c r="J9871">
        <v>19</v>
      </c>
      <c r="K9871">
        <f ca="1">SIMULATION!$D$3*SIMULATION!$D$17/$H9852/(SIMULATION!$D$17-$I9852)*(((EXP(-$I9852*$J9871))/(1-EXP(-SIMULATION!$D$4*$I9852)))-(EXP(-SIMULATION!$D$17*$J9871)/(1-EXP(-SIMULATION!$D$4*SIMULATION!$D$17))))</f>
        <v>1.5571304292697203</v>
      </c>
      <c r="L9871">
        <v>0.11375994168693622</v>
      </c>
      <c r="M9871">
        <f t="shared" ca="1" si="154"/>
        <v>1.7342694961023977</v>
      </c>
    </row>
    <row r="9872" spans="1:13" x14ac:dyDescent="0.25">
      <c r="A9872" s="9"/>
      <c r="H9872" s="9"/>
      <c r="J9872">
        <v>20</v>
      </c>
      <c r="K9872">
        <f ca="1">SIMULATION!$D$3*SIMULATION!$D$17/$H9852/(SIMULATION!$D$17-$I9852)*(((EXP(-$I9852*$J9872))/(1-EXP(-SIMULATION!$D$4*$I9852)))-(EXP(-SIMULATION!$D$17*$J9872)/(1-EXP(-SIMULATION!$D$4*SIMULATION!$D$17))))</f>
        <v>1.4698417677118167</v>
      </c>
      <c r="L9872">
        <v>-0.565261729080897</v>
      </c>
      <c r="M9872">
        <f t="shared" ca="1" si="154"/>
        <v>0.63899646861971304</v>
      </c>
    </row>
    <row r="9873" spans="1:13" x14ac:dyDescent="0.25">
      <c r="A9873" s="9"/>
      <c r="H9873" s="9"/>
      <c r="J9873">
        <v>21</v>
      </c>
      <c r="K9873">
        <f ca="1">SIMULATION!$D$3*SIMULATION!$D$17/$H9852/(SIMULATION!$D$17-$I9852)*(((EXP(-$I9852*$J9873))/(1-EXP(-SIMULATION!$D$4*$I9852)))-(EXP(-SIMULATION!$D$17*$J9873)/(1-EXP(-SIMULATION!$D$4*SIMULATION!$D$17))))</f>
        <v>1.3873776923599443</v>
      </c>
      <c r="L9873">
        <v>0.43562861808939063</v>
      </c>
      <c r="M9873">
        <f t="shared" ca="1" si="154"/>
        <v>1.9917591192507547</v>
      </c>
    </row>
    <row r="9874" spans="1:13" x14ac:dyDescent="0.25">
      <c r="A9874" s="9"/>
      <c r="H9874" s="9"/>
      <c r="J9874">
        <v>22</v>
      </c>
      <c r="K9874">
        <f ca="1">SIMULATION!$D$3*SIMULATION!$D$17/$H9852/(SIMULATION!$D$17-$I9852)*(((EXP(-$I9852*$J9874))/(1-EXP(-SIMULATION!$D$4*$I9852)))-(EXP(-SIMULATION!$D$17*$J9874)/(1-EXP(-SIMULATION!$D$4*SIMULATION!$D$17))))</f>
        <v>1.3094962394940877</v>
      </c>
      <c r="L9874">
        <v>-0.34826453836514026</v>
      </c>
      <c r="M9874">
        <f t="shared" ca="1" si="154"/>
        <v>0.85344513615579209</v>
      </c>
    </row>
    <row r="9875" spans="1:13" x14ac:dyDescent="0.25">
      <c r="A9875" s="9"/>
      <c r="H9875" s="9"/>
      <c r="J9875">
        <v>23</v>
      </c>
      <c r="K9875">
        <f ca="1">SIMULATION!$D$3*SIMULATION!$D$17/$H9852/(SIMULATION!$D$17-$I9852)*(((EXP(-$I9852*$J9875))/(1-EXP(-SIMULATION!$D$4*$I9852)))-(EXP(-SIMULATION!$D$17*$J9875)/(1-EXP(-SIMULATION!$D$4*SIMULATION!$D$17))))</f>
        <v>1.2359585596899347</v>
      </c>
      <c r="L9875">
        <v>-0.5463671779981536</v>
      </c>
      <c r="M9875">
        <f t="shared" ca="1" si="154"/>
        <v>0.56067136930948258</v>
      </c>
    </row>
    <row r="9876" spans="1:13" x14ac:dyDescent="0.25">
      <c r="A9876" s="9"/>
      <c r="H9876" s="9"/>
      <c r="J9876">
        <v>24</v>
      </c>
      <c r="K9876">
        <f ca="1">SIMULATION!$D$3*SIMULATION!$D$17/$H9852/(SIMULATION!$D$17-$I9852)*(((EXP(-$I9852*$J9876))/(1-EXP(-SIMULATION!$D$4*$I9852)))-(EXP(-SIMULATION!$D$17*$J9876)/(1-EXP(-SIMULATION!$D$4*SIMULATION!$D$17))))</f>
        <v>1.1665325086435643</v>
      </c>
      <c r="L9876">
        <v>-2.0227660400831231E-3</v>
      </c>
      <c r="M9876">
        <f t="shared" ca="1" si="154"/>
        <v>1.164172886300427</v>
      </c>
    </row>
    <row r="9877" spans="1:13" x14ac:dyDescent="0.25">
      <c r="A9877" s="9">
        <v>396</v>
      </c>
      <c r="B9877" s="2">
        <f ca="1">NORMINV(RAND(),SIMULATION!D7,SIMULATION!D8)</f>
        <v>64.990799905350968</v>
      </c>
      <c r="C9877" s="2">
        <v>2</v>
      </c>
      <c r="D9877" s="2">
        <f ca="1">SIMULATION!$D$11*(1+(SIMULATION!$D$12*LN(1+$C9877)))*(1+(SIMULATION!$D$13*(($B9877/63.5)-1)))</f>
        <v>10.348770672904356</v>
      </c>
      <c r="E9877" s="2">
        <v>4.7441722439278043E-2</v>
      </c>
      <c r="F9877" s="2">
        <f ca="1">D9877*(1+E9877)</f>
        <v>10.839734178756025</v>
      </c>
      <c r="G9877" s="2">
        <v>-0.28175427357759047</v>
      </c>
      <c r="H9877" s="9">
        <f>SIMULATION!$D$15*EXP($G$9877)</f>
        <v>166.55136254535569</v>
      </c>
      <c r="I9877" s="2">
        <f ca="1">$F9877/$H9877</f>
        <v>6.5083431399752867E-2</v>
      </c>
      <c r="J9877">
        <v>0</v>
      </c>
      <c r="K9877">
        <f ca="1">SIMULATION!$D$3*SIMULATION!$D$17/$H9877/(SIMULATION!$D$17-$I9877)*(((EXP(-$I9877*$J9877))/(1-EXP(-SIMULATION!$D$4*$I9877)))-(EXP(-SIMULATION!$D$17*$J9877)/(1-EXP(-SIMULATION!$D$4*SIMULATION!$D$17))))</f>
        <v>1.0263518960181255</v>
      </c>
      <c r="L9877">
        <v>-0.43004267446837141</v>
      </c>
      <c r="M9877">
        <f t="shared" ca="1" si="154"/>
        <v>0.58497678170880696</v>
      </c>
    </row>
    <row r="9878" spans="1:13" x14ac:dyDescent="0.25">
      <c r="A9878" s="9"/>
      <c r="H9878" s="9"/>
      <c r="J9878">
        <v>1</v>
      </c>
      <c r="K9878">
        <f ca="1">SIMULATION!$D$3*SIMULATION!$D$17/$H9877/(SIMULATION!$D$17-$I9877)*(((EXP(-$I9877*$J9878))/(1-EXP(-SIMULATION!$D$4*$I9877)))-(EXP(-SIMULATION!$D$17*$J9878)/(1-EXP(-SIMULATION!$D$4*SIMULATION!$D$17))))</f>
        <v>2.1072728383651542</v>
      </c>
      <c r="L9878">
        <v>-9.6550330373670057E-2</v>
      </c>
      <c r="M9878">
        <f t="shared" ca="1" si="154"/>
        <v>1.903814949633537</v>
      </c>
    </row>
    <row r="9879" spans="1:13" x14ac:dyDescent="0.25">
      <c r="A9879" s="9"/>
      <c r="H9879" s="9"/>
      <c r="J9879">
        <v>2</v>
      </c>
      <c r="K9879">
        <f ca="1">SIMULATION!$D$3*SIMULATION!$D$17/$H9877/(SIMULATION!$D$17-$I9877)*(((EXP(-$I9877*$J9879))/(1-EXP(-SIMULATION!$D$4*$I9877)))-(EXP(-SIMULATION!$D$17*$J9879)/(1-EXP(-SIMULATION!$D$4*SIMULATION!$D$17))))</f>
        <v>2.7086153052414397</v>
      </c>
      <c r="L9879">
        <v>0.11978315403916512</v>
      </c>
      <c r="M9879">
        <f t="shared" ca="1" si="154"/>
        <v>3.0330617895820153</v>
      </c>
    </row>
    <row r="9880" spans="1:13" x14ac:dyDescent="0.25">
      <c r="A9880" s="9"/>
      <c r="H9880" s="9"/>
      <c r="J9880">
        <v>3</v>
      </c>
      <c r="K9880">
        <f ca="1">SIMULATION!$D$3*SIMULATION!$D$17/$H9877/(SIMULATION!$D$17-$I9877)*(((EXP(-$I9877*$J9880))/(1-EXP(-SIMULATION!$D$4*$I9877)))-(EXP(-SIMULATION!$D$17*$J9880)/(1-EXP(-SIMULATION!$D$4*SIMULATION!$D$17))))</f>
        <v>3.0083875099346606</v>
      </c>
      <c r="L9880">
        <v>2.8794340940998794E-2</v>
      </c>
      <c r="M9880">
        <f t="shared" ca="1" si="154"/>
        <v>3.0950120455783616</v>
      </c>
    </row>
    <row r="9881" spans="1:13" x14ac:dyDescent="0.25">
      <c r="A9881" s="9"/>
      <c r="H9881" s="9"/>
      <c r="J9881">
        <v>4</v>
      </c>
      <c r="K9881">
        <f ca="1">SIMULATION!$D$3*SIMULATION!$D$17/$H9877/(SIMULATION!$D$17-$I9877)*(((EXP(-$I9877*$J9881))/(1-EXP(-SIMULATION!$D$4*$I9877)))-(EXP(-SIMULATION!$D$17*$J9881)/(1-EXP(-SIMULATION!$D$4*SIMULATION!$D$17))))</f>
        <v>3.1202987933583981</v>
      </c>
      <c r="L9881">
        <v>-0.19256298239499528</v>
      </c>
      <c r="M9881">
        <f t="shared" ca="1" si="154"/>
        <v>2.5194447517457998</v>
      </c>
    </row>
    <row r="9882" spans="1:13" x14ac:dyDescent="0.25">
      <c r="A9882" s="9"/>
      <c r="H9882" s="9"/>
      <c r="J9882">
        <v>5</v>
      </c>
      <c r="K9882">
        <f ca="1">SIMULATION!$D$3*SIMULATION!$D$17/$H9877/(SIMULATION!$D$17-$I9877)*(((EXP(-$I9877*$J9882))/(1-EXP(-SIMULATION!$D$4*$I9877)))-(EXP(-SIMULATION!$D$17*$J9882)/(1-EXP(-SIMULATION!$D$4*SIMULATION!$D$17))))</f>
        <v>3.1168770685129887</v>
      </c>
      <c r="L9882">
        <v>-0.3322052357565714</v>
      </c>
      <c r="M9882">
        <f t="shared" ca="1" si="154"/>
        <v>2.0814341871433801</v>
      </c>
    </row>
    <row r="9883" spans="1:13" x14ac:dyDescent="0.25">
      <c r="A9883" s="9"/>
      <c r="H9883" s="9"/>
      <c r="J9883">
        <v>6</v>
      </c>
      <c r="K9883">
        <f ca="1">SIMULATION!$D$3*SIMULATION!$D$17/$H9877/(SIMULATION!$D$17-$I9877)*(((EXP(-$I9877*$J9883))/(1-EXP(-SIMULATION!$D$4*$I9877)))-(EXP(-SIMULATION!$D$17*$J9883)/(1-EXP(-SIMULATION!$D$4*SIMULATION!$D$17))))</f>
        <v>3.0442816002742275</v>
      </c>
      <c r="L9883">
        <v>0.19914739037232562</v>
      </c>
      <c r="M9883">
        <f t="shared" ca="1" si="154"/>
        <v>3.6505423365273271</v>
      </c>
    </row>
    <row r="9884" spans="1:13" x14ac:dyDescent="0.25">
      <c r="A9884" s="9"/>
      <c r="H9884" s="9"/>
      <c r="J9884">
        <v>7</v>
      </c>
      <c r="K9884">
        <f ca="1">SIMULATION!$D$3*SIMULATION!$D$17/$H9877/(SIMULATION!$D$17-$I9877)*(((EXP(-$I9877*$J9884))/(1-EXP(-SIMULATION!$D$4*$I9877)))-(EXP(-SIMULATION!$D$17*$J9884)/(1-EXP(-SIMULATION!$D$4*SIMULATION!$D$17))))</f>
        <v>2.9317940451800539</v>
      </c>
      <c r="L9884">
        <v>-3.3817639636039579E-2</v>
      </c>
      <c r="M9884">
        <f t="shared" ca="1" si="154"/>
        <v>2.8326476906730682</v>
      </c>
    </row>
    <row r="9885" spans="1:13" x14ac:dyDescent="0.25">
      <c r="A9885" s="9"/>
      <c r="H9885" s="9"/>
      <c r="J9885">
        <v>8</v>
      </c>
      <c r="K9885">
        <f ca="1">SIMULATION!$D$3*SIMULATION!$D$17/$H9877/(SIMULATION!$D$17-$I9877)*(((EXP(-$I9877*$J9885))/(1-EXP(-SIMULATION!$D$4*$I9877)))-(EXP(-SIMULATION!$D$17*$J9885)/(1-EXP(-SIMULATION!$D$4*SIMULATION!$D$17))))</f>
        <v>2.7978992760407819</v>
      </c>
      <c r="L9885">
        <v>-0.27136279894281407</v>
      </c>
      <c r="M9885">
        <f t="shared" ca="1" si="154"/>
        <v>2.0386534973342822</v>
      </c>
    </row>
    <row r="9886" spans="1:13" x14ac:dyDescent="0.25">
      <c r="A9886" s="9"/>
      <c r="H9886" s="9"/>
      <c r="J9886">
        <v>9</v>
      </c>
      <c r="K9886">
        <f ca="1">SIMULATION!$D$3*SIMULATION!$D$17/$H9877/(SIMULATION!$D$17-$I9877)*(((EXP(-$I9877*$J9886))/(1-EXP(-SIMULATION!$D$4*$I9877)))-(EXP(-SIMULATION!$D$17*$J9886)/(1-EXP(-SIMULATION!$D$4*SIMULATION!$D$17))))</f>
        <v>2.654180937528996</v>
      </c>
      <c r="L9886">
        <v>0.11203939408984831</v>
      </c>
      <c r="M9886">
        <f t="shared" ca="1" si="154"/>
        <v>2.9515537615745702</v>
      </c>
    </row>
    <row r="9887" spans="1:13" x14ac:dyDescent="0.25">
      <c r="A9887" s="9"/>
      <c r="H9887" s="9"/>
      <c r="J9887">
        <v>10</v>
      </c>
      <c r="K9887">
        <f ca="1">SIMULATION!$D$3*SIMULATION!$D$17/$H9877/(SIMULATION!$D$17-$I9877)*(((EXP(-$I9877*$J9887))/(1-EXP(-SIMULATION!$D$4*$I9877)))-(EXP(-SIMULATION!$D$17*$J9887)/(1-EXP(-SIMULATION!$D$4*SIMULATION!$D$17))))</f>
        <v>2.5078167029638569</v>
      </c>
      <c r="L9887">
        <v>-1.9613266658294787E-2</v>
      </c>
      <c r="M9887">
        <f t="shared" ca="1" si="154"/>
        <v>2.4586302252385011</v>
      </c>
    </row>
    <row r="9888" spans="1:13" x14ac:dyDescent="0.25">
      <c r="A9888" s="9"/>
      <c r="H9888" s="9"/>
      <c r="J9888">
        <v>11</v>
      </c>
      <c r="K9888">
        <f ca="1">SIMULATION!$D$3*SIMULATION!$D$17/$H9877/(SIMULATION!$D$17-$I9877)*(((EXP(-$I9877*$J9888))/(1-EXP(-SIMULATION!$D$4*$I9877)))-(EXP(-SIMULATION!$D$17*$J9888)/(1-EXP(-SIMULATION!$D$4*SIMULATION!$D$17))))</f>
        <v>2.3631762555567901</v>
      </c>
      <c r="L9888">
        <v>4.6561194513323058E-2</v>
      </c>
      <c r="M9888">
        <f t="shared" ca="1" si="154"/>
        <v>2.4732085648610362</v>
      </c>
    </row>
    <row r="9889" spans="1:13" x14ac:dyDescent="0.25">
      <c r="A9889" s="9"/>
      <c r="H9889" s="9"/>
      <c r="J9889">
        <v>12</v>
      </c>
      <c r="K9889">
        <f ca="1">SIMULATION!$D$3*SIMULATION!$D$17/$H9877/(SIMULATION!$D$17-$I9877)*(((EXP(-$I9877*$J9889))/(1-EXP(-SIMULATION!$D$4*$I9877)))-(EXP(-SIMULATION!$D$17*$J9889)/(1-EXP(-SIMULATION!$D$4*SIMULATION!$D$17))))</f>
        <v>2.2228443392331019</v>
      </c>
      <c r="L9889">
        <v>-0.10040425174572447</v>
      </c>
      <c r="M9889">
        <f t="shared" ca="1" si="154"/>
        <v>1.9996613166051831</v>
      </c>
    </row>
    <row r="9890" spans="1:13" x14ac:dyDescent="0.25">
      <c r="A9890" s="9"/>
      <c r="H9890" s="9"/>
      <c r="J9890">
        <v>13</v>
      </c>
      <c r="K9890">
        <f ca="1">SIMULATION!$D$3*SIMULATION!$D$17/$H9877/(SIMULATION!$D$17-$I9877)*(((EXP(-$I9877*$J9890))/(1-EXP(-SIMULATION!$D$4*$I9877)))-(EXP(-SIMULATION!$D$17*$J9890)/(1-EXP(-SIMULATION!$D$4*SIMULATION!$D$17))))</f>
        <v>2.0882754414755138</v>
      </c>
      <c r="L9890">
        <v>0.13814355350739427</v>
      </c>
      <c r="M9890">
        <f t="shared" ca="1" si="154"/>
        <v>2.3767572316631638</v>
      </c>
    </row>
    <row r="9891" spans="1:13" x14ac:dyDescent="0.25">
      <c r="A9891" s="9"/>
      <c r="H9891" s="9"/>
      <c r="J9891">
        <v>14</v>
      </c>
      <c r="K9891">
        <f ca="1">SIMULATION!$D$3*SIMULATION!$D$17/$H9877/(SIMULATION!$D$17-$I9877)*(((EXP(-$I9877*$J9891))/(1-EXP(-SIMULATION!$D$4*$I9877)))-(EXP(-SIMULATION!$D$17*$J9891)/(1-EXP(-SIMULATION!$D$4*SIMULATION!$D$17))))</f>
        <v>1.9602124745510077</v>
      </c>
      <c r="L9891">
        <v>0.19311752149250763</v>
      </c>
      <c r="M9891">
        <f t="shared" ca="1" si="154"/>
        <v>2.3387638492349936</v>
      </c>
    </row>
    <row r="9892" spans="1:13" x14ac:dyDescent="0.25">
      <c r="A9892" s="9"/>
      <c r="H9892" s="9"/>
      <c r="J9892">
        <v>15</v>
      </c>
      <c r="K9892">
        <f ca="1">SIMULATION!$D$3*SIMULATION!$D$17/$H9877/(SIMULATION!$D$17-$I9877)*(((EXP(-$I9877*$J9892))/(1-EXP(-SIMULATION!$D$4*$I9877)))-(EXP(-SIMULATION!$D$17*$J9892)/(1-EXP(-SIMULATION!$D$4*SIMULATION!$D$17))))</f>
        <v>1.8389542750739136</v>
      </c>
      <c r="L9892">
        <v>0.22253692583500653</v>
      </c>
      <c r="M9892">
        <f t="shared" ca="1" si="154"/>
        <v>2.2481895062000055</v>
      </c>
    </row>
    <row r="9893" spans="1:13" x14ac:dyDescent="0.25">
      <c r="A9893" s="9"/>
      <c r="H9893" s="9"/>
      <c r="J9893">
        <v>16</v>
      </c>
      <c r="K9893">
        <f ca="1">SIMULATION!$D$3*SIMULATION!$D$17/$H9877/(SIMULATION!$D$17-$I9877)*(((EXP(-$I9877*$J9893))/(1-EXP(-SIMULATION!$D$4*$I9877)))-(EXP(-SIMULATION!$D$17*$J9893)/(1-EXP(-SIMULATION!$D$4*SIMULATION!$D$17))))</f>
        <v>1.7245262731938107</v>
      </c>
      <c r="L9893">
        <v>0.13530048750503329</v>
      </c>
      <c r="M9893">
        <f t="shared" ca="1" si="154"/>
        <v>1.9578555186721713</v>
      </c>
    </row>
    <row r="9894" spans="1:13" x14ac:dyDescent="0.25">
      <c r="A9894" s="9"/>
      <c r="H9894" s="9"/>
      <c r="J9894">
        <v>17</v>
      </c>
      <c r="K9894">
        <f ca="1">SIMULATION!$D$3*SIMULATION!$D$17/$H9877/(SIMULATION!$D$17-$I9877)*(((EXP(-$I9877*$J9894))/(1-EXP(-SIMULATION!$D$4*$I9877)))-(EXP(-SIMULATION!$D$17*$J9894)/(1-EXP(-SIMULATION!$D$4*SIMULATION!$D$17))))</f>
        <v>1.6167891578510387</v>
      </c>
      <c r="L9894">
        <v>0.45243490236741019</v>
      </c>
      <c r="M9894">
        <f t="shared" ca="1" si="154"/>
        <v>2.3482810026320609</v>
      </c>
    </row>
    <row r="9895" spans="1:13" x14ac:dyDescent="0.25">
      <c r="A9895" s="9"/>
      <c r="H9895" s="9"/>
      <c r="J9895">
        <v>18</v>
      </c>
      <c r="K9895">
        <f ca="1">SIMULATION!$D$3*SIMULATION!$D$17/$H9877/(SIMULATION!$D$17-$I9877)*(((EXP(-$I9877*$J9895))/(1-EXP(-SIMULATION!$D$4*$I9877)))-(EXP(-SIMULATION!$D$17*$J9895)/(1-EXP(-SIMULATION!$D$4*SIMULATION!$D$17))))</f>
        <v>1.5155078527479653</v>
      </c>
      <c r="L9895">
        <v>-8.8437323397953932E-3</v>
      </c>
      <c r="M9895">
        <f t="shared" ca="1" si="154"/>
        <v>1.5021051069394042</v>
      </c>
    </row>
    <row r="9896" spans="1:13" x14ac:dyDescent="0.25">
      <c r="A9896" s="9"/>
      <c r="H9896" s="9"/>
      <c r="J9896">
        <v>19</v>
      </c>
      <c r="K9896">
        <f ca="1">SIMULATION!$D$3*SIMULATION!$D$17/$H9877/(SIMULATION!$D$17-$I9877)*(((EXP(-$I9877*$J9896))/(1-EXP(-SIMULATION!$D$4*$I9877)))-(EXP(-SIMULATION!$D$17*$J9896)/(1-EXP(-SIMULATION!$D$4*SIMULATION!$D$17))))</f>
        <v>1.4203951000103081</v>
      </c>
      <c r="L9896">
        <v>-0.10838172432391585</v>
      </c>
      <c r="M9896">
        <f t="shared" ca="1" si="154"/>
        <v>1.26645022984995</v>
      </c>
    </row>
    <row r="9897" spans="1:13" x14ac:dyDescent="0.25">
      <c r="A9897" s="9"/>
      <c r="H9897" s="9"/>
      <c r="J9897">
        <v>20</v>
      </c>
      <c r="K9897">
        <f ca="1">SIMULATION!$D$3*SIMULATION!$D$17/$H9877/(SIMULATION!$D$17-$I9877)*(((EXP(-$I9877*$J9897))/(1-EXP(-SIMULATION!$D$4*$I9877)))-(EXP(-SIMULATION!$D$17*$J9897)/(1-EXP(-SIMULATION!$D$4*SIMULATION!$D$17))))</f>
        <v>1.331138810768826</v>
      </c>
      <c r="L9897">
        <v>-0.48906971036711333</v>
      </c>
      <c r="M9897">
        <f t="shared" ca="1" si="154"/>
        <v>0.68011913812769265</v>
      </c>
    </row>
    <row r="9898" spans="1:13" x14ac:dyDescent="0.25">
      <c r="A9898" s="9"/>
      <c r="H9898" s="9"/>
      <c r="J9898">
        <v>21</v>
      </c>
      <c r="K9898">
        <f ca="1">SIMULATION!$D$3*SIMULATION!$D$17/$H9877/(SIMULATION!$D$17-$I9877)*(((EXP(-$I9877*$J9898))/(1-EXP(-SIMULATION!$D$4*$I9877)))-(EXP(-SIMULATION!$D$17*$J9898)/(1-EXP(-SIMULATION!$D$4*SIMULATION!$D$17))))</f>
        <v>1.2474190496655451</v>
      </c>
      <c r="L9898">
        <v>-0.3671556301221493</v>
      </c>
      <c r="M9898">
        <f t="shared" ca="1" si="154"/>
        <v>0.78942212245921928</v>
      </c>
    </row>
    <row r="9899" spans="1:13" x14ac:dyDescent="0.25">
      <c r="A9899" s="9"/>
      <c r="H9899" s="9"/>
      <c r="J9899">
        <v>22</v>
      </c>
      <c r="K9899">
        <f ca="1">SIMULATION!$D$3*SIMULATION!$D$17/$H9877/(SIMULATION!$D$17-$I9877)*(((EXP(-$I9877*$J9899))/(1-EXP(-SIMULATION!$D$4*$I9877)))-(EXP(-SIMULATION!$D$17*$J9899)/(1-EXP(-SIMULATION!$D$4*SIMULATION!$D$17))))</f>
        <v>1.1689184107048667</v>
      </c>
      <c r="L9899">
        <v>0.17743185856635479</v>
      </c>
      <c r="M9899">
        <f t="shared" ca="1" si="154"/>
        <v>1.3763217768286609</v>
      </c>
    </row>
    <row r="9900" spans="1:13" x14ac:dyDescent="0.25">
      <c r="A9900" s="9"/>
      <c r="H9900" s="9"/>
      <c r="J9900">
        <v>23</v>
      </c>
      <c r="K9900">
        <f ca="1">SIMULATION!$D$3*SIMULATION!$D$17/$H9877/(SIMULATION!$D$17-$I9877)*(((EXP(-$I9877*$J9900))/(1-EXP(-SIMULATION!$D$4*$I9877)))-(EXP(-SIMULATION!$D$17*$J9900)/(1-EXP(-SIMULATION!$D$4*SIMULATION!$D$17))))</f>
        <v>1.0953281901421508</v>
      </c>
      <c r="L9900">
        <v>0.2360251464152763</v>
      </c>
      <c r="M9900">
        <f t="shared" ca="1" si="154"/>
        <v>1.3538531865932315</v>
      </c>
    </row>
    <row r="9901" spans="1:13" x14ac:dyDescent="0.25">
      <c r="A9901" s="9"/>
      <c r="H9901" s="9"/>
      <c r="J9901">
        <v>24</v>
      </c>
      <c r="K9901">
        <f ca="1">SIMULATION!$D$3*SIMULATION!$D$17/$H9877/(SIMULATION!$D$17-$I9877)*(((EXP(-$I9877*$J9901))/(1-EXP(-SIMULATION!$D$4*$I9877)))-(EXP(-SIMULATION!$D$17*$J9901)/(1-EXP(-SIMULATION!$D$4*SIMULATION!$D$17))))</f>
        <v>1.0263518960181255</v>
      </c>
      <c r="L9901">
        <v>-0.17017147148841458</v>
      </c>
      <c r="M9901">
        <f t="shared" ca="1" si="154"/>
        <v>0.85169608360779681</v>
      </c>
    </row>
    <row r="9902" spans="1:13" x14ac:dyDescent="0.25">
      <c r="A9902" s="9">
        <v>397</v>
      </c>
      <c r="B9902" s="2">
        <f ca="1">NORMINV(RAND(),SIMULATION!D7,SIMULATION!D8)</f>
        <v>59.578634577820452</v>
      </c>
      <c r="C9902" s="2">
        <v>2</v>
      </c>
      <c r="D9902" s="2">
        <f ca="1">SIMULATION!$D$11*(1+(SIMULATION!$D$12*LN(1+$C9902)))*(1+(SIMULATION!$D$13*(($B9902/63.5)-1)))</f>
        <v>9.9468538736549679</v>
      </c>
      <c r="E9902" s="2">
        <v>-4.6965496393333341E-2</v>
      </c>
      <c r="F9902" s="2">
        <f ca="1">D9902*(1+E9902)</f>
        <v>9.4796949439268108</v>
      </c>
      <c r="G9902" s="2">
        <v>1.426759688923831</v>
      </c>
      <c r="H9902" s="9">
        <f>SIMULATION!$D$15*EXP($G$9902)</f>
        <v>919.48865717506646</v>
      </c>
      <c r="I9902" s="2">
        <f ca="1">$F9902/$H9902</f>
        <v>1.0309746476972494E-2</v>
      </c>
      <c r="J9902">
        <v>0</v>
      </c>
      <c r="K9902">
        <f ca="1">SIMULATION!$D$3*SIMULATION!$D$17/$H9902/(SIMULATION!$D$17-$I9902)*(((EXP(-$I9902*$J9902))/(1-EXP(-SIMULATION!$D$4*$I9902)))-(EXP(-SIMULATION!$D$17*$J9902)/(1-EXP(-SIMULATION!$D$4*SIMULATION!$D$17))))</f>
        <v>2.1812100268955299</v>
      </c>
      <c r="L9902">
        <v>0.27919981695264895</v>
      </c>
      <c r="M9902">
        <f t="shared" ca="1" si="154"/>
        <v>2.790203467140044</v>
      </c>
    </row>
    <row r="9903" spans="1:13" x14ac:dyDescent="0.25">
      <c r="A9903" s="9"/>
      <c r="H9903" s="9"/>
      <c r="J9903">
        <v>1</v>
      </c>
      <c r="K9903">
        <f ca="1">SIMULATION!$D$3*SIMULATION!$D$17/$H9902/(SIMULATION!$D$17-$I9902)*(((EXP(-$I9902*$J9903))/(1-EXP(-SIMULATION!$D$4*$I9902)))-(EXP(-SIMULATION!$D$17*$J9903)/(1-EXP(-SIMULATION!$D$4*SIMULATION!$D$17))))</f>
        <v>2.3725016324680883</v>
      </c>
      <c r="L9903">
        <v>-7.1989279464947181E-2</v>
      </c>
      <c r="M9903">
        <f t="shared" ca="1" si="154"/>
        <v>2.2017069494172996</v>
      </c>
    </row>
    <row r="9904" spans="1:13" x14ac:dyDescent="0.25">
      <c r="A9904" s="9"/>
      <c r="H9904" s="9"/>
      <c r="J9904">
        <v>2</v>
      </c>
      <c r="K9904">
        <f ca="1">SIMULATION!$D$3*SIMULATION!$D$17/$H9902/(SIMULATION!$D$17-$I9902)*(((EXP(-$I9902*$J9904))/(1-EXP(-SIMULATION!$D$4*$I9902)))-(EXP(-SIMULATION!$D$17*$J9904)/(1-EXP(-SIMULATION!$D$4*SIMULATION!$D$17))))</f>
        <v>2.485088350041905</v>
      </c>
      <c r="L9904">
        <v>-0.11737064761103447</v>
      </c>
      <c r="M9904">
        <f t="shared" ca="1" si="154"/>
        <v>2.1934119210268497</v>
      </c>
    </row>
    <row r="9905" spans="1:13" x14ac:dyDescent="0.25">
      <c r="A9905" s="9"/>
      <c r="H9905" s="9"/>
      <c r="J9905">
        <v>3</v>
      </c>
      <c r="K9905">
        <f ca="1">SIMULATION!$D$3*SIMULATION!$D$17/$H9902/(SIMULATION!$D$17-$I9902)*(((EXP(-$I9902*$J9905))/(1-EXP(-SIMULATION!$D$4*$I9902)))-(EXP(-SIMULATION!$D$17*$J9905)/(1-EXP(-SIMULATION!$D$4*SIMULATION!$D$17))))</f>
        <v>2.547341607827005</v>
      </c>
      <c r="L9905">
        <v>-5.4220716477126639E-2</v>
      </c>
      <c r="M9905">
        <f t="shared" ca="1" si="154"/>
        <v>2.4092229207386291</v>
      </c>
    </row>
    <row r="9906" spans="1:13" x14ac:dyDescent="0.25">
      <c r="A9906" s="9"/>
      <c r="H9906" s="9"/>
      <c r="J9906">
        <v>4</v>
      </c>
      <c r="K9906">
        <f ca="1">SIMULATION!$D$3*SIMULATION!$D$17/$H9902/(SIMULATION!$D$17-$I9902)*(((EXP(-$I9902*$J9906))/(1-EXP(-SIMULATION!$D$4*$I9902)))-(EXP(-SIMULATION!$D$17*$J9906)/(1-EXP(-SIMULATION!$D$4*SIMULATION!$D$17))))</f>
        <v>2.577441454003905</v>
      </c>
      <c r="L9906">
        <v>-7.3528357392158322E-2</v>
      </c>
      <c r="M9906">
        <f t="shared" ca="1" si="154"/>
        <v>2.3879264176165416</v>
      </c>
    </row>
    <row r="9907" spans="1:13" x14ac:dyDescent="0.25">
      <c r="A9907" s="9"/>
      <c r="H9907" s="9"/>
      <c r="J9907">
        <v>5</v>
      </c>
      <c r="K9907">
        <f ca="1">SIMULATION!$D$3*SIMULATION!$D$17/$H9902/(SIMULATION!$D$17-$I9902)*(((EXP(-$I9902*$J9907))/(1-EXP(-SIMULATION!$D$4*$I9902)))-(EXP(-SIMULATION!$D$17*$J9907)/(1-EXP(-SIMULATION!$D$4*SIMULATION!$D$17))))</f>
        <v>2.58703706381164</v>
      </c>
      <c r="L9907">
        <v>0.49290042299069675</v>
      </c>
      <c r="M9907">
        <f t="shared" ca="1" si="154"/>
        <v>3.8621887268570076</v>
      </c>
    </row>
    <row r="9908" spans="1:13" x14ac:dyDescent="0.25">
      <c r="A9908" s="9"/>
      <c r="H9908" s="9"/>
      <c r="J9908">
        <v>6</v>
      </c>
      <c r="K9908">
        <f ca="1">SIMULATION!$D$3*SIMULATION!$D$17/$H9902/(SIMULATION!$D$17-$I9902)*(((EXP(-$I9902*$J9908))/(1-EXP(-SIMULATION!$D$4*$I9902)))-(EXP(-SIMULATION!$D$17*$J9908)/(1-EXP(-SIMULATION!$D$4*SIMULATION!$D$17))))</f>
        <v>2.5835924812417077</v>
      </c>
      <c r="L9908">
        <v>-0.19883271730987045</v>
      </c>
      <c r="M9908">
        <f t="shared" ca="1" si="154"/>
        <v>2.0698897677750683</v>
      </c>
    </row>
    <row r="9909" spans="1:13" x14ac:dyDescent="0.25">
      <c r="A9909" s="9"/>
      <c r="H9909" s="9"/>
      <c r="J9909">
        <v>7</v>
      </c>
      <c r="K9909">
        <f ca="1">SIMULATION!$D$3*SIMULATION!$D$17/$H9902/(SIMULATION!$D$17-$I9902)*(((EXP(-$I9902*$J9909))/(1-EXP(-SIMULATION!$D$4*$I9902)))-(EXP(-SIMULATION!$D$17*$J9909)/(1-EXP(-SIMULATION!$D$4*SIMULATION!$D$17))))</f>
        <v>2.5718898271513444</v>
      </c>
      <c r="L9909">
        <v>-0.25778548767539416</v>
      </c>
      <c r="M9909">
        <f t="shared" ca="1" si="154"/>
        <v>1.9088939538117498</v>
      </c>
    </row>
    <row r="9910" spans="1:13" x14ac:dyDescent="0.25">
      <c r="A9910" s="9"/>
      <c r="H9910" s="9"/>
      <c r="J9910">
        <v>8</v>
      </c>
      <c r="K9910">
        <f ca="1">SIMULATION!$D$3*SIMULATION!$D$17/$H9902/(SIMULATION!$D$17-$I9902)*(((EXP(-$I9902*$J9910))/(1-EXP(-SIMULATION!$D$4*$I9902)))-(EXP(-SIMULATION!$D$17*$J9910)/(1-EXP(-SIMULATION!$D$4*SIMULATION!$D$17))))</f>
        <v>2.5549925914060436</v>
      </c>
      <c r="L9910">
        <v>-0.53354630511859991</v>
      </c>
      <c r="M9910">
        <f t="shared" ca="1" si="154"/>
        <v>1.1917857346559524</v>
      </c>
    </row>
    <row r="9911" spans="1:13" x14ac:dyDescent="0.25">
      <c r="A9911" s="9"/>
      <c r="H9911" s="9"/>
      <c r="J9911">
        <v>9</v>
      </c>
      <c r="K9911">
        <f ca="1">SIMULATION!$D$3*SIMULATION!$D$17/$H9902/(SIMULATION!$D$17-$I9902)*(((EXP(-$I9902*$J9911))/(1-EXP(-SIMULATION!$D$4*$I9902)))-(EXP(-SIMULATION!$D$17*$J9911)/(1-EXP(-SIMULATION!$D$4*SIMULATION!$D$17))))</f>
        <v>2.5348629337621187</v>
      </c>
      <c r="L9911">
        <v>0.10516088690045723</v>
      </c>
      <c r="M9911">
        <f t="shared" ca="1" si="154"/>
        <v>2.8014313680476381</v>
      </c>
    </row>
    <row r="9912" spans="1:13" x14ac:dyDescent="0.25">
      <c r="A9912" s="9"/>
      <c r="H9912" s="9"/>
      <c r="J9912">
        <v>10</v>
      </c>
      <c r="K9912">
        <f ca="1">SIMULATION!$D$3*SIMULATION!$D$17/$H9902/(SIMULATION!$D$17-$I9902)*(((EXP(-$I9902*$J9912))/(1-EXP(-SIMULATION!$D$4*$I9902)))-(EXP(-SIMULATION!$D$17*$J9912)/(1-EXP(-SIMULATION!$D$4*SIMULATION!$D$17))))</f>
        <v>2.5127572651516941</v>
      </c>
      <c r="L9912">
        <v>0.13501971063036139</v>
      </c>
      <c r="M9912">
        <f t="shared" ca="1" si="154"/>
        <v>2.8520290239768142</v>
      </c>
    </row>
    <row r="9913" spans="1:13" x14ac:dyDescent="0.25">
      <c r="A9913" s="9"/>
      <c r="H9913" s="9"/>
      <c r="J9913">
        <v>11</v>
      </c>
      <c r="K9913">
        <f ca="1">SIMULATION!$D$3*SIMULATION!$D$17/$H9902/(SIMULATION!$D$17-$I9902)*(((EXP(-$I9902*$J9913))/(1-EXP(-SIMULATION!$D$4*$I9902)))-(EXP(-SIMULATION!$D$17*$J9913)/(1-EXP(-SIMULATION!$D$4*SIMULATION!$D$17))))</f>
        <v>2.4894797456681763</v>
      </c>
      <c r="L9913">
        <v>2.7470150895919778E-2</v>
      </c>
      <c r="M9913">
        <f t="shared" ca="1" si="154"/>
        <v>2.5578661299340175</v>
      </c>
    </row>
    <row r="9914" spans="1:13" x14ac:dyDescent="0.25">
      <c r="A9914" s="9"/>
      <c r="H9914" s="9"/>
      <c r="J9914">
        <v>12</v>
      </c>
      <c r="K9914">
        <f ca="1">SIMULATION!$D$3*SIMULATION!$D$17/$H9902/(SIMULATION!$D$17-$I9902)*(((EXP(-$I9902*$J9914))/(1-EXP(-SIMULATION!$D$4*$I9902)))-(EXP(-SIMULATION!$D$17*$J9914)/(1-EXP(-SIMULATION!$D$4*SIMULATION!$D$17))))</f>
        <v>2.4655447321252608</v>
      </c>
      <c r="L9914">
        <v>-0.61439084346759987</v>
      </c>
      <c r="M9914">
        <f t="shared" ca="1" si="154"/>
        <v>0.95073662454772423</v>
      </c>
    </row>
    <row r="9915" spans="1:13" x14ac:dyDescent="0.25">
      <c r="A9915" s="9"/>
      <c r="H9915" s="9"/>
      <c r="J9915">
        <v>13</v>
      </c>
      <c r="K9915">
        <f ca="1">SIMULATION!$D$3*SIMULATION!$D$17/$H9902/(SIMULATION!$D$17-$I9902)*(((EXP(-$I9902*$J9915))/(1-EXP(-SIMULATION!$D$4*$I9902)))-(EXP(-SIMULATION!$D$17*$J9915)/(1-EXP(-SIMULATION!$D$4*SIMULATION!$D$17))))</f>
        <v>2.4412808782933864</v>
      </c>
      <c r="L9915">
        <v>0.14081597358792636</v>
      </c>
      <c r="M9915">
        <f t="shared" ca="1" si="154"/>
        <v>2.7850522219718576</v>
      </c>
    </row>
    <row r="9916" spans="1:13" x14ac:dyDescent="0.25">
      <c r="A9916" s="9"/>
      <c r="H9916" s="9"/>
      <c r="J9916">
        <v>14</v>
      </c>
      <c r="K9916">
        <f ca="1">SIMULATION!$D$3*SIMULATION!$D$17/$H9902/(SIMULATION!$D$17-$I9902)*(((EXP(-$I9902*$J9916))/(1-EXP(-SIMULATION!$D$4*$I9902)))-(EXP(-SIMULATION!$D$17*$J9916)/(1-EXP(-SIMULATION!$D$4*SIMULATION!$D$17))))</f>
        <v>2.4168978447565048</v>
      </c>
      <c r="L9916">
        <v>0.21233281290321923</v>
      </c>
      <c r="M9916">
        <f t="shared" ca="1" si="154"/>
        <v>2.9300845626333816</v>
      </c>
    </row>
    <row r="9917" spans="1:13" x14ac:dyDescent="0.25">
      <c r="A9917" s="9"/>
      <c r="H9917" s="9"/>
      <c r="J9917">
        <v>15</v>
      </c>
      <c r="K9917">
        <f ca="1">SIMULATION!$D$3*SIMULATION!$D$17/$H9902/(SIMULATION!$D$17-$I9902)*(((EXP(-$I9902*$J9917))/(1-EXP(-SIMULATION!$D$4*$I9902)))-(EXP(-SIMULATION!$D$17*$J9917)/(1-EXP(-SIMULATION!$D$4*SIMULATION!$D$17))))</f>
        <v>2.3925290481069048</v>
      </c>
      <c r="L9917">
        <v>0.25210128354569816</v>
      </c>
      <c r="M9917">
        <f t="shared" ca="1" si="154"/>
        <v>2.995688692055023</v>
      </c>
    </row>
    <row r="9918" spans="1:13" x14ac:dyDescent="0.25">
      <c r="A9918" s="9"/>
      <c r="H9918" s="9"/>
      <c r="J9918">
        <v>16</v>
      </c>
      <c r="K9918">
        <f ca="1">SIMULATION!$D$3*SIMULATION!$D$17/$H9902/(SIMULATION!$D$17-$I9902)*(((EXP(-$I9902*$J9918))/(1-EXP(-SIMULATION!$D$4*$I9902)))-(EXP(-SIMULATION!$D$17*$J9918)/(1-EXP(-SIMULATION!$D$4*SIMULATION!$D$17))))</f>
        <v>2.3682590555672385</v>
      </c>
      <c r="L9918">
        <v>0.19248652103383229</v>
      </c>
      <c r="M9918">
        <f t="shared" ca="1" si="154"/>
        <v>2.8241170020802455</v>
      </c>
    </row>
    <row r="9919" spans="1:13" x14ac:dyDescent="0.25">
      <c r="A9919" s="9"/>
      <c r="H9919" s="9"/>
      <c r="J9919">
        <v>17</v>
      </c>
      <c r="K9919">
        <f ca="1">SIMULATION!$D$3*SIMULATION!$D$17/$H9902/(SIMULATION!$D$17-$I9902)*(((EXP(-$I9902*$J9919))/(1-EXP(-SIMULATION!$D$4*$I9902)))-(EXP(-SIMULATION!$D$17*$J9919)/(1-EXP(-SIMULATION!$D$4*SIMULATION!$D$17))))</f>
        <v>2.3441411400305507</v>
      </c>
      <c r="L9919">
        <v>0.46901996495917703</v>
      </c>
      <c r="M9919">
        <f t="shared" ca="1" si="154"/>
        <v>3.4435901353870451</v>
      </c>
    </row>
    <row r="9920" spans="1:13" x14ac:dyDescent="0.25">
      <c r="A9920" s="9"/>
      <c r="H9920" s="9"/>
      <c r="J9920">
        <v>18</v>
      </c>
      <c r="K9920">
        <f ca="1">SIMULATION!$D$3*SIMULATION!$D$17/$H9902/(SIMULATION!$D$17-$I9902)*(((EXP(-$I9902*$J9920))/(1-EXP(-SIMULATION!$D$4*$I9902)))-(EXP(-SIMULATION!$D$17*$J9920)/(1-EXP(-SIMULATION!$D$4*SIMULATION!$D$17))))</f>
        <v>2.3202085296583355</v>
      </c>
      <c r="L9920">
        <v>0.19950608910875672</v>
      </c>
      <c r="M9920">
        <f t="shared" ca="1" si="154"/>
        <v>2.7831042593272488</v>
      </c>
    </row>
    <row r="9921" spans="1:13" x14ac:dyDescent="0.25">
      <c r="A9921" s="9"/>
      <c r="H9921" s="9"/>
      <c r="J9921">
        <v>19</v>
      </c>
      <c r="K9921">
        <f ca="1">SIMULATION!$D$3*SIMULATION!$D$17/$H9902/(SIMULATION!$D$17-$I9902)*(((EXP(-$I9902*$J9921))/(1-EXP(-SIMULATION!$D$4*$I9902)))-(EXP(-SIMULATION!$D$17*$J9921)/(1-EXP(-SIMULATION!$D$4*SIMULATION!$D$17))))</f>
        <v>2.2964816167992939</v>
      </c>
      <c r="L9921">
        <v>0.24340851069452693</v>
      </c>
      <c r="M9921">
        <f t="shared" ca="1" si="154"/>
        <v>2.8554647869817695</v>
      </c>
    </row>
    <row r="9922" spans="1:13" x14ac:dyDescent="0.25">
      <c r="A9922" s="9"/>
      <c r="H9922" s="9"/>
      <c r="J9922">
        <v>20</v>
      </c>
      <c r="K9922">
        <f ca="1">SIMULATION!$D$3*SIMULATION!$D$17/$H9902/(SIMULATION!$D$17-$I9902)*(((EXP(-$I9902*$J9922))/(1-EXP(-SIMULATION!$D$4*$I9902)))-(EXP(-SIMULATION!$D$17*$J9922)/(1-EXP(-SIMULATION!$D$4*SIMULATION!$D$17))))</f>
        <v>2.2729725775437033</v>
      </c>
      <c r="L9922">
        <v>-0.24765285887870372</v>
      </c>
      <c r="M9922">
        <f t="shared" ca="1" si="154"/>
        <v>1.7100644205621092</v>
      </c>
    </row>
    <row r="9923" spans="1:13" x14ac:dyDescent="0.25">
      <c r="A9923" s="9"/>
      <c r="H9923" s="9"/>
      <c r="J9923">
        <v>21</v>
      </c>
      <c r="K9923">
        <f ca="1">SIMULATION!$D$3*SIMULATION!$D$17/$H9902/(SIMULATION!$D$17-$I9902)*(((EXP(-$I9902*$J9923))/(1-EXP(-SIMULATION!$D$4*$I9902)))-(EXP(-SIMULATION!$D$17*$J9923)/(1-EXP(-SIMULATION!$D$4*SIMULATION!$D$17))))</f>
        <v>2.2496883319512073</v>
      </c>
      <c r="L9923">
        <v>0.16089703361737498</v>
      </c>
      <c r="M9923">
        <f t="shared" ref="M9923:M9986" ca="1" si="155">$K9923*(1+$L9923)</f>
        <v>2.6116565111257768</v>
      </c>
    </row>
    <row r="9924" spans="1:13" x14ac:dyDescent="0.25">
      <c r="A9924" s="9"/>
      <c r="H9924" s="9"/>
      <c r="J9924">
        <v>22</v>
      </c>
      <c r="K9924">
        <f ca="1">SIMULATION!$D$3*SIMULATION!$D$17/$H9902/(SIMULATION!$D$17-$I9902)*(((EXP(-$I9902*$J9924))/(1-EXP(-SIMULATION!$D$4*$I9902)))-(EXP(-SIMULATION!$D$17*$J9924)/(1-EXP(-SIMULATION!$D$4*SIMULATION!$D$17))))</f>
        <v>2.2266324409428262</v>
      </c>
      <c r="L9924">
        <v>5.9725121650327263E-2</v>
      </c>
      <c r="M9924">
        <f t="shared" ca="1" si="155"/>
        <v>2.3596183343487014</v>
      </c>
    </row>
    <row r="9925" spans="1:13" x14ac:dyDescent="0.25">
      <c r="A9925" s="9"/>
      <c r="H9925" s="9"/>
      <c r="J9925">
        <v>23</v>
      </c>
      <c r="K9925">
        <f ca="1">SIMULATION!$D$3*SIMULATION!$D$17/$H9902/(SIMULATION!$D$17-$I9902)*(((EXP(-$I9902*$J9925))/(1-EXP(-SIMULATION!$D$4*$I9902)))-(EXP(-SIMULATION!$D$17*$J9925)/(1-EXP(-SIMULATION!$D$4*SIMULATION!$D$17))))</f>
        <v>2.2038063217825479</v>
      </c>
      <c r="L9925">
        <v>-0.17983657554137525</v>
      </c>
      <c r="M9925">
        <f t="shared" ca="1" si="155"/>
        <v>1.8074813397167404</v>
      </c>
    </row>
    <row r="9926" spans="1:13" x14ac:dyDescent="0.25">
      <c r="A9926" s="9"/>
      <c r="H9926" s="9"/>
      <c r="J9926">
        <v>24</v>
      </c>
      <c r="K9926">
        <f ca="1">SIMULATION!$D$3*SIMULATION!$D$17/$H9902/(SIMULATION!$D$17-$I9902)*(((EXP(-$I9902*$J9926))/(1-EXP(-SIMULATION!$D$4*$I9902)))-(EXP(-SIMULATION!$D$17*$J9926)/(1-EXP(-SIMULATION!$D$4*SIMULATION!$D$17))))</f>
        <v>2.1812100268955299</v>
      </c>
      <c r="L9926">
        <v>-8.5373439599807519E-2</v>
      </c>
      <c r="M9926">
        <f t="shared" ca="1" si="155"/>
        <v>1.9949926244098699</v>
      </c>
    </row>
    <row r="9927" spans="1:13" x14ac:dyDescent="0.25">
      <c r="A9927" s="9">
        <v>398</v>
      </c>
      <c r="B9927" s="2">
        <f ca="1">NORMINV(RAND(),SIMULATION!D7,SIMULATION!D8)</f>
        <v>57.273865809634103</v>
      </c>
      <c r="C9927" s="2">
        <v>2</v>
      </c>
      <c r="D9927" s="2">
        <f ca="1">SIMULATION!$D$11*(1+(SIMULATION!$D$12*LN(1+$C9927)))*(1+(SIMULATION!$D$13*(($B9927/63.5)-1)))</f>
        <v>9.775697741079453</v>
      </c>
      <c r="E9927" s="2">
        <v>0.2641660859641845</v>
      </c>
      <c r="F9927" s="2">
        <f ca="1">D9927*(1+E9927)</f>
        <v>12.358105550909332</v>
      </c>
      <c r="G9927" s="2">
        <v>-0.25105850098599147</v>
      </c>
      <c r="H9927" s="9">
        <f>SIMULATION!$D$15*EXP($G$9927)</f>
        <v>171.74305922367793</v>
      </c>
      <c r="I9927" s="2">
        <f ca="1">$F9927/$H9927</f>
        <v>7.1956943161319564E-2</v>
      </c>
      <c r="J9927">
        <v>0</v>
      </c>
      <c r="K9927">
        <f ca="1">SIMULATION!$D$3*SIMULATION!$D$17/$H9927/(SIMULATION!$D$17-$I9927)*(((EXP(-$I9927*$J9927))/(1-EXP(-SIMULATION!$D$4*$I9927)))-(EXP(-SIMULATION!$D$17*$J9927)/(1-EXP(-SIMULATION!$D$4*SIMULATION!$D$17))))</f>
        <v>0.82615388577156545</v>
      </c>
      <c r="L9927">
        <v>0.228920234489114</v>
      </c>
      <c r="M9927">
        <f t="shared" ca="1" si="155"/>
        <v>1.0152772270264849</v>
      </c>
    </row>
    <row r="9928" spans="1:13" x14ac:dyDescent="0.25">
      <c r="A9928" s="9"/>
      <c r="H9928" s="9"/>
      <c r="J9928">
        <v>1</v>
      </c>
      <c r="K9928">
        <f ca="1">SIMULATION!$D$3*SIMULATION!$D$17/$H9927/(SIMULATION!$D$17-$I9927)*(((EXP(-$I9927*$J9928))/(1-EXP(-SIMULATION!$D$4*$I9927)))-(EXP(-SIMULATION!$D$17*$J9928)/(1-EXP(-SIMULATION!$D$4*SIMULATION!$D$17))))</f>
        <v>1.8757066023809086</v>
      </c>
      <c r="L9928">
        <v>9.1946035070869722E-2</v>
      </c>
      <c r="M9928">
        <f t="shared" ca="1" si="155"/>
        <v>2.0481703874260853</v>
      </c>
    </row>
    <row r="9929" spans="1:13" x14ac:dyDescent="0.25">
      <c r="A9929" s="9"/>
      <c r="H9929" s="9"/>
      <c r="J9929">
        <v>2</v>
      </c>
      <c r="K9929">
        <f ca="1">SIMULATION!$D$3*SIMULATION!$D$17/$H9927/(SIMULATION!$D$17-$I9927)*(((EXP(-$I9927*$J9929))/(1-EXP(-SIMULATION!$D$4*$I9927)))-(EXP(-SIMULATION!$D$17*$J9929)/(1-EXP(-SIMULATION!$D$4*SIMULATION!$D$17))))</f>
        <v>2.4548140419194842</v>
      </c>
      <c r="L9929">
        <v>3.3475489886332831E-2</v>
      </c>
      <c r="M9929">
        <f t="shared" ca="1" si="155"/>
        <v>2.5369901445525875</v>
      </c>
    </row>
    <row r="9930" spans="1:13" x14ac:dyDescent="0.25">
      <c r="A9930" s="9"/>
      <c r="H9930" s="9"/>
      <c r="J9930">
        <v>3</v>
      </c>
      <c r="K9930">
        <f ca="1">SIMULATION!$D$3*SIMULATION!$D$17/$H9927/(SIMULATION!$D$17-$I9927)*(((EXP(-$I9927*$J9930))/(1-EXP(-SIMULATION!$D$4*$I9927)))-(EXP(-SIMULATION!$D$17*$J9930)/(1-EXP(-SIMULATION!$D$4*SIMULATION!$D$17))))</f>
        <v>2.738938358117462</v>
      </c>
      <c r="L9930">
        <v>-1.6435364641058468E-2</v>
      </c>
      <c r="M9930">
        <f t="shared" ca="1" si="155"/>
        <v>2.6939229074724196</v>
      </c>
    </row>
    <row r="9931" spans="1:13" x14ac:dyDescent="0.25">
      <c r="A9931" s="9"/>
      <c r="H9931" s="9"/>
      <c r="J9931">
        <v>4</v>
      </c>
      <c r="K9931">
        <f ca="1">SIMULATION!$D$3*SIMULATION!$D$17/$H9927/(SIMULATION!$D$17-$I9927)*(((EXP(-$I9927*$J9931))/(1-EXP(-SIMULATION!$D$4*$I9927)))-(EXP(-SIMULATION!$D$17*$J9931)/(1-EXP(-SIMULATION!$D$4*SIMULATION!$D$17))))</f>
        <v>2.8400693897925717</v>
      </c>
      <c r="L9931">
        <v>0.27127589399382229</v>
      </c>
      <c r="M9931">
        <f t="shared" ca="1" si="155"/>
        <v>3.610511752513041</v>
      </c>
    </row>
    <row r="9932" spans="1:13" x14ac:dyDescent="0.25">
      <c r="A9932" s="9"/>
      <c r="H9932" s="9"/>
      <c r="J9932">
        <v>5</v>
      </c>
      <c r="K9932">
        <f ca="1">SIMULATION!$D$3*SIMULATION!$D$17/$H9927/(SIMULATION!$D$17-$I9927)*(((EXP(-$I9927*$J9932))/(1-EXP(-SIMULATION!$D$4*$I9927)))-(EXP(-SIMULATION!$D$17*$J9932)/(1-EXP(-SIMULATION!$D$4*SIMULATION!$D$17))))</f>
        <v>2.8295536580700578</v>
      </c>
      <c r="L9932">
        <v>0.19124031749021936</v>
      </c>
      <c r="M9932">
        <f t="shared" ca="1" si="155"/>
        <v>3.370678397994987</v>
      </c>
    </row>
    <row r="9933" spans="1:13" x14ac:dyDescent="0.25">
      <c r="A9933" s="9"/>
      <c r="H9933" s="9"/>
      <c r="J9933">
        <v>6</v>
      </c>
      <c r="K9933">
        <f ca="1">SIMULATION!$D$3*SIMULATION!$D$17/$H9927/(SIMULATION!$D$17-$I9927)*(((EXP(-$I9927*$J9933))/(1-EXP(-SIMULATION!$D$4*$I9927)))-(EXP(-SIMULATION!$D$17*$J9933)/(1-EXP(-SIMULATION!$D$4*SIMULATION!$D$17))))</f>
        <v>2.7527215700807077</v>
      </c>
      <c r="L9933">
        <v>0.12885458298950231</v>
      </c>
      <c r="M9933">
        <f t="shared" ca="1" si="155"/>
        <v>3.1074223600796653</v>
      </c>
    </row>
    <row r="9934" spans="1:13" x14ac:dyDescent="0.25">
      <c r="A9934" s="9"/>
      <c r="H9934" s="9"/>
      <c r="J9934">
        <v>7</v>
      </c>
      <c r="K9934">
        <f ca="1">SIMULATION!$D$3*SIMULATION!$D$17/$H9927/(SIMULATION!$D$17-$I9927)*(((EXP(-$I9927*$J9934))/(1-EXP(-SIMULATION!$D$4*$I9927)))-(EXP(-SIMULATION!$D$17*$J9934)/(1-EXP(-SIMULATION!$D$4*SIMULATION!$D$17))))</f>
        <v>2.6382588650572028</v>
      </c>
      <c r="L9934">
        <v>0.23905063284637706</v>
      </c>
      <c r="M9934">
        <f t="shared" ca="1" si="155"/>
        <v>3.2689363163616916</v>
      </c>
    </row>
    <row r="9935" spans="1:13" x14ac:dyDescent="0.25">
      <c r="A9935" s="9"/>
      <c r="H9935" s="9"/>
      <c r="J9935">
        <v>8</v>
      </c>
      <c r="K9935">
        <f ca="1">SIMULATION!$D$3*SIMULATION!$D$17/$H9927/(SIMULATION!$D$17-$I9927)*(((EXP(-$I9927*$J9935))/(1-EXP(-SIMULATION!$D$4*$I9927)))-(EXP(-SIMULATION!$D$17*$J9935)/(1-EXP(-SIMULATION!$D$4*SIMULATION!$D$17))))</f>
        <v>2.504210183695057</v>
      </c>
      <c r="L9935">
        <v>0.38206326613772179</v>
      </c>
      <c r="M9935">
        <f t="shared" ca="1" si="155"/>
        <v>3.4609769055729345</v>
      </c>
    </row>
    <row r="9936" spans="1:13" x14ac:dyDescent="0.25">
      <c r="A9936" s="9"/>
      <c r="H9936" s="9"/>
      <c r="J9936">
        <v>9</v>
      </c>
      <c r="K9936">
        <f ca="1">SIMULATION!$D$3*SIMULATION!$D$17/$H9927/(SIMULATION!$D$17-$I9927)*(((EXP(-$I9927*$J9936))/(1-EXP(-SIMULATION!$D$4*$I9927)))-(EXP(-SIMULATION!$D$17*$J9936)/(1-EXP(-SIMULATION!$D$4*SIMULATION!$D$17))))</f>
        <v>2.3618245509248879</v>
      </c>
      <c r="L9936">
        <v>3.4411558837384941E-2</v>
      </c>
      <c r="M9936">
        <f t="shared" ca="1" si="155"/>
        <v>2.44309861542262</v>
      </c>
    </row>
    <row r="9937" spans="1:13" x14ac:dyDescent="0.25">
      <c r="A9937" s="9"/>
      <c r="H9937" s="9"/>
      <c r="J9937">
        <v>10</v>
      </c>
      <c r="K9937">
        <f ca="1">SIMULATION!$D$3*SIMULATION!$D$17/$H9927/(SIMULATION!$D$17-$I9927)*(((EXP(-$I9927*$J9937))/(1-EXP(-SIMULATION!$D$4*$I9927)))-(EXP(-SIMULATION!$D$17*$J9937)/(1-EXP(-SIMULATION!$D$4*SIMULATION!$D$17))))</f>
        <v>2.2180180259247777</v>
      </c>
      <c r="L9937">
        <v>-3.3247308167529632E-2</v>
      </c>
      <c r="M9937">
        <f t="shared" ca="1" si="155"/>
        <v>2.1442748970957211</v>
      </c>
    </row>
    <row r="9938" spans="1:13" x14ac:dyDescent="0.25">
      <c r="A9938" s="9"/>
      <c r="H9938" s="9"/>
      <c r="J9938">
        <v>11</v>
      </c>
      <c r="K9938">
        <f ca="1">SIMULATION!$D$3*SIMULATION!$D$17/$H9927/(SIMULATION!$D$17-$I9927)*(((EXP(-$I9927*$J9938))/(1-EXP(-SIMULATION!$D$4*$I9927)))-(EXP(-SIMULATION!$D$17*$J9938)/(1-EXP(-SIMULATION!$D$4*SIMULATION!$D$17))))</f>
        <v>2.0769503124095468</v>
      </c>
      <c r="L9938">
        <v>-0.15784637232492771</v>
      </c>
      <c r="M9938">
        <f t="shared" ca="1" si="155"/>
        <v>1.7491112400965745</v>
      </c>
    </row>
    <row r="9939" spans="1:13" x14ac:dyDescent="0.25">
      <c r="A9939" s="9"/>
      <c r="H9939" s="9"/>
      <c r="J9939">
        <v>12</v>
      </c>
      <c r="K9939">
        <f ca="1">SIMULATION!$D$3*SIMULATION!$D$17/$H9927/(SIMULATION!$D$17-$I9927)*(((EXP(-$I9927*$J9939))/(1-EXP(-SIMULATION!$D$4*$I9927)))-(EXP(-SIMULATION!$D$17*$J9939)/(1-EXP(-SIMULATION!$D$4*SIMULATION!$D$17))))</f>
        <v>1.9410336783841233</v>
      </c>
      <c r="L9939">
        <v>-9.739167561370532E-2</v>
      </c>
      <c r="M9939">
        <f t="shared" ca="1" si="155"/>
        <v>1.7519931560236597</v>
      </c>
    </row>
    <row r="9940" spans="1:13" x14ac:dyDescent="0.25">
      <c r="A9940" s="9"/>
      <c r="H9940" s="9"/>
      <c r="J9940">
        <v>13</v>
      </c>
      <c r="K9940">
        <f ca="1">SIMULATION!$D$3*SIMULATION!$D$17/$H9927/(SIMULATION!$D$17-$I9927)*(((EXP(-$I9927*$J9940))/(1-EXP(-SIMULATION!$D$4*$I9927)))-(EXP(-SIMULATION!$D$17*$J9940)/(1-EXP(-SIMULATION!$D$4*SIMULATION!$D$17))))</f>
        <v>1.8115781839425154</v>
      </c>
      <c r="L9940">
        <v>0.28067517840918621</v>
      </c>
      <c r="M9940">
        <f t="shared" ca="1" si="155"/>
        <v>2.3200432139227702</v>
      </c>
    </row>
    <row r="9941" spans="1:13" x14ac:dyDescent="0.25">
      <c r="A9941" s="9"/>
      <c r="H9941" s="9"/>
      <c r="J9941">
        <v>14</v>
      </c>
      <c r="K9941">
        <f ca="1">SIMULATION!$D$3*SIMULATION!$D$17/$H9927/(SIMULATION!$D$17-$I9927)*(((EXP(-$I9927*$J9941))/(1-EXP(-SIMULATION!$D$4*$I9927)))-(EXP(-SIMULATION!$D$17*$J9941)/(1-EXP(-SIMULATION!$D$4*SIMULATION!$D$17))))</f>
        <v>1.6892039375570473</v>
      </c>
      <c r="L9941">
        <v>0.39334106161140125</v>
      </c>
      <c r="M9941">
        <f t="shared" ca="1" si="155"/>
        <v>2.3536372076338954</v>
      </c>
    </row>
    <row r="9942" spans="1:13" x14ac:dyDescent="0.25">
      <c r="A9942" s="9"/>
      <c r="H9942" s="9"/>
      <c r="J9942">
        <v>15</v>
      </c>
      <c r="K9942">
        <f ca="1">SIMULATION!$D$3*SIMULATION!$D$17/$H9927/(SIMULATION!$D$17-$I9927)*(((EXP(-$I9927*$J9942))/(1-EXP(-SIMULATION!$D$4*$I9927)))-(EXP(-SIMULATION!$D$17*$J9942)/(1-EXP(-SIMULATION!$D$4*SIMULATION!$D$17))))</f>
        <v>1.5741041433655416</v>
      </c>
      <c r="L9942">
        <v>-0.48037358615507147</v>
      </c>
      <c r="M9942">
        <f t="shared" ca="1" si="155"/>
        <v>0.81794609103547955</v>
      </c>
    </row>
    <row r="9943" spans="1:13" x14ac:dyDescent="0.25">
      <c r="A9943" s="9"/>
      <c r="H9943" s="9"/>
      <c r="J9943">
        <v>16</v>
      </c>
      <c r="K9943">
        <f ca="1">SIMULATION!$D$3*SIMULATION!$D$17/$H9927/(SIMULATION!$D$17-$I9927)*(((EXP(-$I9927*$J9943))/(1-EXP(-SIMULATION!$D$4*$I9927)))-(EXP(-SIMULATION!$D$17*$J9943)/(1-EXP(-SIMULATION!$D$4*SIMULATION!$D$17))))</f>
        <v>1.4662126106174205</v>
      </c>
      <c r="L9943">
        <v>0.25931793557068838</v>
      </c>
      <c r="M9943">
        <f t="shared" ca="1" si="155"/>
        <v>1.8464278379104393</v>
      </c>
    </row>
    <row r="9944" spans="1:13" x14ac:dyDescent="0.25">
      <c r="A9944" s="9"/>
      <c r="H9944" s="9"/>
      <c r="J9944">
        <v>17</v>
      </c>
      <c r="K9944">
        <f ca="1">SIMULATION!$D$3*SIMULATION!$D$17/$H9927/(SIMULATION!$D$17-$I9927)*(((EXP(-$I9927*$J9944))/(1-EXP(-SIMULATION!$D$4*$I9927)))-(EXP(-SIMULATION!$D$17*$J9944)/(1-EXP(-SIMULATION!$D$4*SIMULATION!$D$17))))</f>
        <v>1.3653101135829753</v>
      </c>
      <c r="L9944">
        <v>-5.7197002603078338E-3</v>
      </c>
      <c r="M9944">
        <f t="shared" ca="1" si="155"/>
        <v>1.3575009489709138</v>
      </c>
    </row>
    <row r="9945" spans="1:13" x14ac:dyDescent="0.25">
      <c r="A9945" s="9"/>
      <c r="H9945" s="9"/>
      <c r="J9945">
        <v>18</v>
      </c>
      <c r="K9945">
        <f ca="1">SIMULATION!$D$3*SIMULATION!$D$17/$H9927/(SIMULATION!$D$17-$I9927)*(((EXP(-$I9927*$J9945))/(1-EXP(-SIMULATION!$D$4*$I9927)))-(EXP(-SIMULATION!$D$17*$J9945)/(1-EXP(-SIMULATION!$D$4*SIMULATION!$D$17))))</f>
        <v>1.2710916336877414</v>
      </c>
      <c r="L9945">
        <v>-0.33123919869771606</v>
      </c>
      <c r="M9945">
        <f t="shared" ca="1" si="155"/>
        <v>0.85005625947364305</v>
      </c>
    </row>
    <row r="9946" spans="1:13" x14ac:dyDescent="0.25">
      <c r="A9946" s="9"/>
      <c r="H9946" s="9"/>
      <c r="J9946">
        <v>19</v>
      </c>
      <c r="K9946">
        <f ca="1">SIMULATION!$D$3*SIMULATION!$D$17/$H9927/(SIMULATION!$D$17-$I9927)*(((EXP(-$I9927*$J9946))/(1-EXP(-SIMULATION!$D$4*$I9927)))-(EXP(-SIMULATION!$D$17*$J9946)/(1-EXP(-SIMULATION!$D$4*SIMULATION!$D$17))))</f>
        <v>1.1832085976155808</v>
      </c>
      <c r="L9946">
        <v>-0.12196708237083161</v>
      </c>
      <c r="M9946">
        <f t="shared" ca="1" si="155"/>
        <v>1.038896097128325</v>
      </c>
    </row>
    <row r="9947" spans="1:13" x14ac:dyDescent="0.25">
      <c r="A9947" s="9"/>
      <c r="H9947" s="9"/>
      <c r="J9947">
        <v>20</v>
      </c>
      <c r="K9947">
        <f ca="1">SIMULATION!$D$3*SIMULATION!$D$17/$H9927/(SIMULATION!$D$17-$I9927)*(((EXP(-$I9927*$J9947))/(1-EXP(-SIMULATION!$D$4*$I9927)))-(EXP(-SIMULATION!$D$17*$J9947)/(1-EXP(-SIMULATION!$D$4*SIMULATION!$D$17))))</f>
        <v>1.1012951513951297</v>
      </c>
      <c r="L9947">
        <v>8.6993957956001317E-2</v>
      </c>
      <c r="M9947">
        <f t="shared" ca="1" si="155"/>
        <v>1.1971011754927456</v>
      </c>
    </row>
    <row r="9948" spans="1:13" x14ac:dyDescent="0.25">
      <c r="A9948" s="9"/>
      <c r="H9948" s="9"/>
      <c r="J9948">
        <v>21</v>
      </c>
      <c r="K9948">
        <f ca="1">SIMULATION!$D$3*SIMULATION!$D$17/$H9927/(SIMULATION!$D$17-$I9927)*(((EXP(-$I9927*$J9948))/(1-EXP(-SIMULATION!$D$4*$I9927)))-(EXP(-SIMULATION!$D$17*$J9948)/(1-EXP(-SIMULATION!$D$4*SIMULATION!$D$17))))</f>
        <v>1.0249842594220691</v>
      </c>
      <c r="L9948">
        <v>-9.6567928540649967E-2</v>
      </c>
      <c r="M9948">
        <f t="shared" ca="1" si="155"/>
        <v>0.92600365270290763</v>
      </c>
    </row>
    <row r="9949" spans="1:13" x14ac:dyDescent="0.25">
      <c r="A9949" s="9"/>
      <c r="H9949" s="9"/>
      <c r="J9949">
        <v>22</v>
      </c>
      <c r="K9949">
        <f ca="1">SIMULATION!$D$3*SIMULATION!$D$17/$H9927/(SIMULATION!$D$17-$I9927)*(((EXP(-$I9927*$J9949))/(1-EXP(-SIMULATION!$D$4*$I9927)))-(EXP(-SIMULATION!$D$17*$J9949)/(1-EXP(-SIMULATION!$D$4*SIMULATION!$D$17))))</f>
        <v>0.95391733429538161</v>
      </c>
      <c r="L9949">
        <v>0.48895399843336473</v>
      </c>
      <c r="M9949">
        <f t="shared" ca="1" si="155"/>
        <v>1.4203390290740052</v>
      </c>
    </row>
    <row r="9950" spans="1:13" x14ac:dyDescent="0.25">
      <c r="A9950" s="9"/>
      <c r="H9950" s="9"/>
      <c r="J9950">
        <v>23</v>
      </c>
      <c r="K9950">
        <f ca="1">SIMULATION!$D$3*SIMULATION!$D$17/$H9927/(SIMULATION!$D$17-$I9927)*(((EXP(-$I9927*$J9950))/(1-EXP(-SIMULATION!$D$4*$I9927)))-(EXP(-SIMULATION!$D$17*$J9950)/(1-EXP(-SIMULATION!$D$4*SIMULATION!$D$17))))</f>
        <v>0.8877497687265824</v>
      </c>
      <c r="L9950">
        <v>0.10875323585884485</v>
      </c>
      <c r="M9950">
        <f t="shared" ca="1" si="155"/>
        <v>0.98429542870853937</v>
      </c>
    </row>
    <row r="9951" spans="1:13" x14ac:dyDescent="0.25">
      <c r="A9951" s="9"/>
      <c r="H9951" s="9"/>
      <c r="J9951">
        <v>24</v>
      </c>
      <c r="K9951">
        <f ca="1">SIMULATION!$D$3*SIMULATION!$D$17/$H9927/(SIMULATION!$D$17-$I9927)*(((EXP(-$I9927*$J9951))/(1-EXP(-SIMULATION!$D$4*$I9927)))-(EXP(-SIMULATION!$D$17*$J9951)/(1-EXP(-SIMULATION!$D$4*SIMULATION!$D$17))))</f>
        <v>0.82615388577156579</v>
      </c>
      <c r="L9951">
        <v>-0.1435454134015445</v>
      </c>
      <c r="M9951">
        <f t="shared" ca="1" si="155"/>
        <v>0.70756328470519403</v>
      </c>
    </row>
    <row r="9952" spans="1:13" x14ac:dyDescent="0.25">
      <c r="A9952" s="9">
        <v>399</v>
      </c>
      <c r="B9952" s="2">
        <f ca="1">NORMINV(RAND(),SIMULATION!D7,SIMULATION!D8)</f>
        <v>60.458341596483649</v>
      </c>
      <c r="C9952" s="2">
        <v>2</v>
      </c>
      <c r="D9952" s="2">
        <f ca="1">SIMULATION!$D$11*(1+(SIMULATION!$D$12*LN(1+$C9952)))*(1+(SIMULATION!$D$13*(($B9952/63.5)-1)))</f>
        <v>10.012182445090101</v>
      </c>
      <c r="E9952" s="2">
        <v>0.12101862119465638</v>
      </c>
      <c r="F9952" s="2">
        <f ca="1">D9952*(1+E9952)</f>
        <v>11.22384295974425</v>
      </c>
      <c r="G9952" s="2">
        <v>-0.74544878225891908</v>
      </c>
      <c r="H9952" s="9">
        <f>SIMULATION!$D$15*EXP($G$9952)</f>
        <v>104.75342308915499</v>
      </c>
      <c r="I9952" s="2">
        <f ca="1">$F9952/$H9952</f>
        <v>0.10714535743802574</v>
      </c>
      <c r="J9952">
        <v>0</v>
      </c>
      <c r="K9952">
        <f ca="1">SIMULATION!$D$3*SIMULATION!$D$17/$H9952/(SIMULATION!$D$17-$I9952)*(((EXP(-$I9952*$J9952))/(1-EXP(-SIMULATION!$D$4*$I9952)))-(EXP(-SIMULATION!$D$17*$J9952)/(1-EXP(-SIMULATION!$D$4*SIMULATION!$D$17))))</f>
        <v>0.5720669095206401</v>
      </c>
      <c r="L9952">
        <v>9.0814072447916283E-2</v>
      </c>
      <c r="M9952">
        <f t="shared" ca="1" si="155"/>
        <v>0.62401863528690305</v>
      </c>
    </row>
    <row r="9953" spans="1:13" x14ac:dyDescent="0.25">
      <c r="A9953" s="9"/>
      <c r="H9953" s="9"/>
      <c r="J9953">
        <v>1</v>
      </c>
      <c r="K9953">
        <f ca="1">SIMULATION!$D$3*SIMULATION!$D$17/$H9952/(SIMULATION!$D$17-$I9952)*(((EXP(-$I9952*$J9953))/(1-EXP(-SIMULATION!$D$4*$I9952)))-(EXP(-SIMULATION!$D$17*$J9953)/(1-EXP(-SIMULATION!$D$4*SIMULATION!$D$17))))</f>
        <v>2.29521802722113</v>
      </c>
      <c r="L9953">
        <v>1.3341670297215079E-2</v>
      </c>
      <c r="M9953">
        <f t="shared" ca="1" si="155"/>
        <v>2.325840069400539</v>
      </c>
    </row>
    <row r="9954" spans="1:13" x14ac:dyDescent="0.25">
      <c r="A9954" s="9"/>
      <c r="H9954" s="9"/>
      <c r="J9954">
        <v>2</v>
      </c>
      <c r="K9954">
        <f ca="1">SIMULATION!$D$3*SIMULATION!$D$17/$H9952/(SIMULATION!$D$17-$I9952)*(((EXP(-$I9952*$J9954))/(1-EXP(-SIMULATION!$D$4*$I9952)))-(EXP(-SIMULATION!$D$17*$J9954)/(1-EXP(-SIMULATION!$D$4*SIMULATION!$D$17))))</f>
        <v>3.203497432151392</v>
      </c>
      <c r="L9954">
        <v>-0.26907993741106284</v>
      </c>
      <c r="M9954">
        <f t="shared" ca="1" si="155"/>
        <v>2.3415005436115948</v>
      </c>
    </row>
    <row r="9955" spans="1:13" x14ac:dyDescent="0.25">
      <c r="A9955" s="9"/>
      <c r="H9955" s="9"/>
      <c r="J9955">
        <v>3</v>
      </c>
      <c r="K9955">
        <f ca="1">SIMULATION!$D$3*SIMULATION!$D$17/$H9952/(SIMULATION!$D$17-$I9952)*(((EXP(-$I9952*$J9955))/(1-EXP(-SIMULATION!$D$4*$I9952)))-(EXP(-SIMULATION!$D$17*$J9955)/(1-EXP(-SIMULATION!$D$4*SIMULATION!$D$17))))</f>
        <v>3.609497525276387</v>
      </c>
      <c r="L9955">
        <v>-2.0899089959450251E-2</v>
      </c>
      <c r="M9955">
        <f t="shared" ca="1" si="155"/>
        <v>3.5340623117872227</v>
      </c>
    </row>
    <row r="9956" spans="1:13" x14ac:dyDescent="0.25">
      <c r="A9956" s="9"/>
      <c r="H9956" s="9"/>
      <c r="J9956">
        <v>4</v>
      </c>
      <c r="K9956">
        <f ca="1">SIMULATION!$D$3*SIMULATION!$D$17/$H9952/(SIMULATION!$D$17-$I9952)*(((EXP(-$I9952*$J9956))/(1-EXP(-SIMULATION!$D$4*$I9952)))-(EXP(-SIMULATION!$D$17*$J9956)/(1-EXP(-SIMULATION!$D$4*SIMULATION!$D$17))))</f>
        <v>3.7115121248007434</v>
      </c>
      <c r="L9956">
        <v>-0.16953558890942663</v>
      </c>
      <c r="M9956">
        <f t="shared" ca="1" si="155"/>
        <v>3.0822787309781718</v>
      </c>
    </row>
    <row r="9957" spans="1:13" x14ac:dyDescent="0.25">
      <c r="A9957" s="9"/>
      <c r="H9957" s="9"/>
      <c r="J9957">
        <v>5</v>
      </c>
      <c r="K9957">
        <f ca="1">SIMULATION!$D$3*SIMULATION!$D$17/$H9952/(SIMULATION!$D$17-$I9952)*(((EXP(-$I9952*$J9957))/(1-EXP(-SIMULATION!$D$4*$I9952)))-(EXP(-SIMULATION!$D$17*$J9957)/(1-EXP(-SIMULATION!$D$4*SIMULATION!$D$17))))</f>
        <v>3.6347952871962077</v>
      </c>
      <c r="L9957">
        <v>-6.1367820689189841E-2</v>
      </c>
      <c r="M9957">
        <f t="shared" ca="1" si="155"/>
        <v>3.4117358217696383</v>
      </c>
    </row>
    <row r="9958" spans="1:13" x14ac:dyDescent="0.25">
      <c r="A9958" s="9"/>
      <c r="H9958" s="9"/>
      <c r="J9958">
        <v>6</v>
      </c>
      <c r="K9958">
        <f ca="1">SIMULATION!$D$3*SIMULATION!$D$17/$H9952/(SIMULATION!$D$17-$I9952)*(((EXP(-$I9952*$J9958))/(1-EXP(-SIMULATION!$D$4*$I9952)))-(EXP(-SIMULATION!$D$17*$J9958)/(1-EXP(-SIMULATION!$D$4*SIMULATION!$D$17))))</f>
        <v>3.4579800769509128</v>
      </c>
      <c r="L9958">
        <v>-0.14572738627277657</v>
      </c>
      <c r="M9958">
        <f t="shared" ca="1" si="155"/>
        <v>2.9540576785535215</v>
      </c>
    </row>
    <row r="9959" spans="1:13" x14ac:dyDescent="0.25">
      <c r="A9959" s="9"/>
      <c r="H9959" s="9"/>
      <c r="J9959">
        <v>7</v>
      </c>
      <c r="K9959">
        <f ca="1">SIMULATION!$D$3*SIMULATION!$D$17/$H9952/(SIMULATION!$D$17-$I9952)*(((EXP(-$I9952*$J9959))/(1-EXP(-SIMULATION!$D$4*$I9952)))-(EXP(-SIMULATION!$D$17*$J9959)/(1-EXP(-SIMULATION!$D$4*SIMULATION!$D$17))))</f>
        <v>3.2299895931564095</v>
      </c>
      <c r="L9959">
        <v>0.32700252277881048</v>
      </c>
      <c r="M9959">
        <f t="shared" ca="1" si="155"/>
        <v>4.2862043386678588</v>
      </c>
    </row>
    <row r="9960" spans="1:13" x14ac:dyDescent="0.25">
      <c r="A9960" s="9"/>
      <c r="H9960" s="9"/>
      <c r="J9960">
        <v>8</v>
      </c>
      <c r="K9960">
        <f ca="1">SIMULATION!$D$3*SIMULATION!$D$17/$H9952/(SIMULATION!$D$17-$I9952)*(((EXP(-$I9952*$J9960))/(1-EXP(-SIMULATION!$D$4*$I9952)))-(EXP(-SIMULATION!$D$17*$J9960)/(1-EXP(-SIMULATION!$D$4*SIMULATION!$D$17))))</f>
        <v>2.9808571098194521</v>
      </c>
      <c r="L9960">
        <v>0.27113336145424244</v>
      </c>
      <c r="M9960">
        <f t="shared" ca="1" si="155"/>
        <v>3.7890669180195777</v>
      </c>
    </row>
    <row r="9961" spans="1:13" x14ac:dyDescent="0.25">
      <c r="A9961" s="9"/>
      <c r="H9961" s="9"/>
      <c r="J9961">
        <v>9</v>
      </c>
      <c r="K9961">
        <f ca="1">SIMULATION!$D$3*SIMULATION!$D$17/$H9952/(SIMULATION!$D$17-$I9952)*(((EXP(-$I9952*$J9961))/(1-EXP(-SIMULATION!$D$4*$I9952)))-(EXP(-SIMULATION!$D$17*$J9961)/(1-EXP(-SIMULATION!$D$4*SIMULATION!$D$17))))</f>
        <v>2.7286447410445369</v>
      </c>
      <c r="L9961">
        <v>2.7289431891487071E-2</v>
      </c>
      <c r="M9961">
        <f t="shared" ca="1" si="155"/>
        <v>2.8031079058613364</v>
      </c>
    </row>
    <row r="9962" spans="1:13" x14ac:dyDescent="0.25">
      <c r="A9962" s="9"/>
      <c r="H9962" s="9"/>
      <c r="J9962">
        <v>10</v>
      </c>
      <c r="K9962">
        <f ca="1">SIMULATION!$D$3*SIMULATION!$D$17/$H9952/(SIMULATION!$D$17-$I9952)*(((EXP(-$I9952*$J9962))/(1-EXP(-SIMULATION!$D$4*$I9952)))-(EXP(-SIMULATION!$D$17*$J9962)/(1-EXP(-SIMULATION!$D$4*SIMULATION!$D$17))))</f>
        <v>2.4838634848852332</v>
      </c>
      <c r="L9962">
        <v>0.12041374310176395</v>
      </c>
      <c r="M9962">
        <f t="shared" ca="1" si="155"/>
        <v>2.7829547844540561</v>
      </c>
    </row>
    <row r="9963" spans="1:13" x14ac:dyDescent="0.25">
      <c r="A9963" s="9"/>
      <c r="H9963" s="9"/>
      <c r="J9963">
        <v>11</v>
      </c>
      <c r="K9963">
        <f ca="1">SIMULATION!$D$3*SIMULATION!$D$17/$H9952/(SIMULATION!$D$17-$I9952)*(((EXP(-$I9952*$J9963))/(1-EXP(-SIMULATION!$D$4*$I9952)))-(EXP(-SIMULATION!$D$17*$J9963)/(1-EXP(-SIMULATION!$D$4*SIMULATION!$D$17))))</f>
        <v>2.2522934723000132</v>
      </c>
      <c r="L9963">
        <v>0.19582361338128251</v>
      </c>
      <c r="M9963">
        <f t="shared" ca="1" si="155"/>
        <v>2.6933457184408773</v>
      </c>
    </row>
    <row r="9964" spans="1:13" x14ac:dyDescent="0.25">
      <c r="A9964" s="9"/>
      <c r="H9964" s="9"/>
      <c r="J9964">
        <v>12</v>
      </c>
      <c r="K9964">
        <f ca="1">SIMULATION!$D$3*SIMULATION!$D$17/$H9952/(SIMULATION!$D$17-$I9952)*(((EXP(-$I9952*$J9964))/(1-EXP(-SIMULATION!$D$4*$I9952)))-(EXP(-SIMULATION!$D$17*$J9964)/(1-EXP(-SIMULATION!$D$4*SIMULATION!$D$17))))</f>
        <v>2.0367802705630051</v>
      </c>
      <c r="L9964">
        <v>-1.4559918640965303E-2</v>
      </c>
      <c r="M9964">
        <f t="shared" ca="1" si="155"/>
        <v>2.0071249155340847</v>
      </c>
    </row>
    <row r="9965" spans="1:13" x14ac:dyDescent="0.25">
      <c r="A9965" s="9"/>
      <c r="H9965" s="9"/>
      <c r="J9965">
        <v>13</v>
      </c>
      <c r="K9965">
        <f ca="1">SIMULATION!$D$3*SIMULATION!$D$17/$H9952/(SIMULATION!$D$17-$I9952)*(((EXP(-$I9952*$J9965))/(1-EXP(-SIMULATION!$D$4*$I9952)))-(EXP(-SIMULATION!$D$17*$J9965)/(1-EXP(-SIMULATION!$D$4*SIMULATION!$D$17))))</f>
        <v>1.8383761331935999</v>
      </c>
      <c r="L9965">
        <v>-0.52131010656837107</v>
      </c>
      <c r="M9965">
        <f t="shared" ca="1" si="155"/>
        <v>0.88001207528569447</v>
      </c>
    </row>
    <row r="9966" spans="1:13" x14ac:dyDescent="0.25">
      <c r="A9966" s="9"/>
      <c r="H9966" s="9"/>
      <c r="J9966">
        <v>14</v>
      </c>
      <c r="K9966">
        <f ca="1">SIMULATION!$D$3*SIMULATION!$D$17/$H9952/(SIMULATION!$D$17-$I9952)*(((EXP(-$I9952*$J9966))/(1-EXP(-SIMULATION!$D$4*$I9952)))-(EXP(-SIMULATION!$D$17*$J9966)/(1-EXP(-SIMULATION!$D$4*SIMULATION!$D$17))))</f>
        <v>1.6570624780359717</v>
      </c>
      <c r="L9966">
        <v>-0.22548984196561156</v>
      </c>
      <c r="M9966">
        <f t="shared" ca="1" si="155"/>
        <v>1.283411721736496</v>
      </c>
    </row>
    <row r="9967" spans="1:13" x14ac:dyDescent="0.25">
      <c r="A9967" s="9"/>
      <c r="H9967" s="9"/>
      <c r="J9967">
        <v>15</v>
      </c>
      <c r="K9967">
        <f ca="1">SIMULATION!$D$3*SIMULATION!$D$17/$H9952/(SIMULATION!$D$17-$I9952)*(((EXP(-$I9952*$J9967))/(1-EXP(-SIMULATION!$D$4*$I9952)))-(EXP(-SIMULATION!$D$17*$J9967)/(1-EXP(-SIMULATION!$D$4*SIMULATION!$D$17))))</f>
        <v>1.4922049066527723</v>
      </c>
      <c r="L9967">
        <v>-8.6232764911281429E-2</v>
      </c>
      <c r="M9967">
        <f t="shared" ca="1" si="155"/>
        <v>1.3635279517379231</v>
      </c>
    </row>
    <row r="9968" spans="1:13" x14ac:dyDescent="0.25">
      <c r="A9968" s="9"/>
      <c r="H9968" s="9"/>
      <c r="J9968">
        <v>16</v>
      </c>
      <c r="K9968">
        <f ca="1">SIMULATION!$D$3*SIMULATION!$D$17/$H9952/(SIMULATION!$D$17-$I9952)*(((EXP(-$I9952*$J9968))/(1-EXP(-SIMULATION!$D$4*$I9952)))-(EXP(-SIMULATION!$D$17*$J9968)/(1-EXP(-SIMULATION!$D$4*SIMULATION!$D$17))))</f>
        <v>1.3428376386885315</v>
      </c>
      <c r="L9968">
        <v>-0.23665531943231566</v>
      </c>
      <c r="M9968">
        <f t="shared" ca="1" si="155"/>
        <v>1.0250479683589606</v>
      </c>
    </row>
    <row r="9969" spans="1:13" x14ac:dyDescent="0.25">
      <c r="A9969" s="9"/>
      <c r="H9969" s="9"/>
      <c r="J9969">
        <v>17</v>
      </c>
      <c r="K9969">
        <f ca="1">SIMULATION!$D$3*SIMULATION!$D$17/$H9952/(SIMULATION!$D$17-$I9952)*(((EXP(-$I9952*$J9969))/(1-EXP(-SIMULATION!$D$4*$I9952)))-(EXP(-SIMULATION!$D$17*$J9969)/(1-EXP(-SIMULATION!$D$4*SIMULATION!$D$17))))</f>
        <v>1.2078393579957369</v>
      </c>
      <c r="L9969">
        <v>-4.213481479884601E-2</v>
      </c>
      <c r="M9969">
        <f t="shared" ca="1" si="155"/>
        <v>1.1569472703398294</v>
      </c>
    </row>
    <row r="9970" spans="1:13" x14ac:dyDescent="0.25">
      <c r="A9970" s="9"/>
      <c r="H9970" s="9"/>
      <c r="J9970">
        <v>18</v>
      </c>
      <c r="K9970">
        <f ca="1">SIMULATION!$D$3*SIMULATION!$D$17/$H9952/(SIMULATION!$D$17-$I9952)*(((EXP(-$I9952*$J9970))/(1-EXP(-SIMULATION!$D$4*$I9952)))-(EXP(-SIMULATION!$D$17*$J9970)/(1-EXP(-SIMULATION!$D$4*SIMULATION!$D$17))))</f>
        <v>1.0860401257280006</v>
      </c>
      <c r="L9970">
        <v>3.4720695543908137E-2</v>
      </c>
      <c r="M9970">
        <f t="shared" ca="1" si="155"/>
        <v>1.1237481942818701</v>
      </c>
    </row>
    <row r="9971" spans="1:13" x14ac:dyDescent="0.25">
      <c r="A9971" s="9"/>
      <c r="H9971" s="9"/>
      <c r="J9971">
        <v>19</v>
      </c>
      <c r="K9971">
        <f ca="1">SIMULATION!$D$3*SIMULATION!$D$17/$H9952/(SIMULATION!$D$17-$I9952)*(((EXP(-$I9952*$J9971))/(1-EXP(-SIMULATION!$D$4*$I9952)))-(EXP(-SIMULATION!$D$17*$J9971)/(1-EXP(-SIMULATION!$D$4*SIMULATION!$D$17))))</f>
        <v>0.97628470607547235</v>
      </c>
      <c r="L9971">
        <v>0.31841310398997202</v>
      </c>
      <c r="M9971">
        <f t="shared" ca="1" si="155"/>
        <v>1.2871465497149011</v>
      </c>
    </row>
    <row r="9972" spans="1:13" x14ac:dyDescent="0.25">
      <c r="A9972" s="9"/>
      <c r="H9972" s="9"/>
      <c r="J9972">
        <v>20</v>
      </c>
      <c r="K9972">
        <f ca="1">SIMULATION!$D$3*SIMULATION!$D$17/$H9952/(SIMULATION!$D$17-$I9952)*(((EXP(-$I9952*$J9972))/(1-EXP(-SIMULATION!$D$4*$I9952)))-(EXP(-SIMULATION!$D$17*$J9972)/(1-EXP(-SIMULATION!$D$4*SIMULATION!$D$17))))</f>
        <v>0.87746848716466197</v>
      </c>
      <c r="L9972">
        <v>-9.8859252640454434E-2</v>
      </c>
      <c r="M9972">
        <f t="shared" ca="1" si="155"/>
        <v>0.79072260830801322</v>
      </c>
    </row>
    <row r="9973" spans="1:13" x14ac:dyDescent="0.25">
      <c r="A9973" s="9"/>
      <c r="H9973" s="9"/>
      <c r="J9973">
        <v>21</v>
      </c>
      <c r="K9973">
        <f ca="1">SIMULATION!$D$3*SIMULATION!$D$17/$H9952/(SIMULATION!$D$17-$I9952)*(((EXP(-$I9952*$J9973))/(1-EXP(-SIMULATION!$D$4*$I9952)))-(EXP(-SIMULATION!$D$17*$J9973)/(1-EXP(-SIMULATION!$D$4*SIMULATION!$D$17))))</f>
        <v>0.78855631372979007</v>
      </c>
      <c r="L9973">
        <v>-0.22116636232003567</v>
      </c>
      <c r="M9973">
        <f t="shared" ca="1" si="155"/>
        <v>0.6141541823376756</v>
      </c>
    </row>
    <row r="9974" spans="1:13" x14ac:dyDescent="0.25">
      <c r="A9974" s="9"/>
      <c r="H9974" s="9"/>
      <c r="J9974">
        <v>22</v>
      </c>
      <c r="K9974">
        <f ca="1">SIMULATION!$D$3*SIMULATION!$D$17/$H9952/(SIMULATION!$D$17-$I9952)*(((EXP(-$I9952*$J9974))/(1-EXP(-SIMULATION!$D$4*$I9952)))-(EXP(-SIMULATION!$D$17*$J9974)/(1-EXP(-SIMULATION!$D$4*SIMULATION!$D$17))))</f>
        <v>0.70859079458254148</v>
      </c>
      <c r="L9974">
        <v>0.13425178380855513</v>
      </c>
      <c r="M9974">
        <f t="shared" ca="1" si="155"/>
        <v>0.80372037274556907</v>
      </c>
    </row>
    <row r="9975" spans="1:13" x14ac:dyDescent="0.25">
      <c r="A9975" s="9"/>
      <c r="H9975" s="9"/>
      <c r="J9975">
        <v>23</v>
      </c>
      <c r="K9975">
        <f ca="1">SIMULATION!$D$3*SIMULATION!$D$17/$H9952/(SIMULATION!$D$17-$I9952)*(((EXP(-$I9952*$J9975))/(1-EXP(-SIMULATION!$D$4*$I9952)))-(EXP(-SIMULATION!$D$17*$J9975)/(1-EXP(-SIMULATION!$D$4*SIMULATION!$D$17))))</f>
        <v>0.63669424740951208</v>
      </c>
      <c r="L9975">
        <v>-9.9909289264776532E-2</v>
      </c>
      <c r="M9975">
        <f t="shared" ca="1" si="155"/>
        <v>0.573082577671856</v>
      </c>
    </row>
    <row r="9976" spans="1:13" x14ac:dyDescent="0.25">
      <c r="A9976" s="9"/>
      <c r="H9976" s="9"/>
      <c r="J9976">
        <v>24</v>
      </c>
      <c r="K9976">
        <f ca="1">SIMULATION!$D$3*SIMULATION!$D$17/$H9952/(SIMULATION!$D$17-$I9952)*(((EXP(-$I9952*$J9976))/(1-EXP(-SIMULATION!$D$4*$I9952)))-(EXP(-SIMULATION!$D$17*$J9976)/(1-EXP(-SIMULATION!$D$4*SIMULATION!$D$17))))</f>
        <v>0.57206690952063965</v>
      </c>
      <c r="L9976">
        <v>-1.0895672604483179E-2</v>
      </c>
      <c r="M9976">
        <f t="shared" ca="1" si="155"/>
        <v>0.56583385576664424</v>
      </c>
    </row>
    <row r="9977" spans="1:13" x14ac:dyDescent="0.25">
      <c r="A9977" s="9">
        <v>400</v>
      </c>
      <c r="B9977" s="2">
        <f ca="1">NORMINV(RAND(),SIMULATION!D7,SIMULATION!D8)</f>
        <v>51.023552389181432</v>
      </c>
      <c r="C9977" s="2">
        <v>2</v>
      </c>
      <c r="D9977" s="2">
        <f ca="1">SIMULATION!$D$11*(1+(SIMULATION!$D$12*LN(1+$C9977)))*(1+(SIMULATION!$D$13*(($B9977/63.5)-1)))</f>
        <v>9.3115386084167291</v>
      </c>
      <c r="E9977" s="2">
        <v>-0.12076369897909739</v>
      </c>
      <c r="F9977" s="2">
        <f ca="1">D9977*(1+E9977)</f>
        <v>8.1870427628776472</v>
      </c>
      <c r="G9977" s="2">
        <v>1.3269774267408736</v>
      </c>
      <c r="H9977" s="9">
        <f>SIMULATION!$D$15*EXP($G$9977)</f>
        <v>832.16891739009054</v>
      </c>
      <c r="I9977" s="2">
        <f ca="1">$F9977/$H9977</f>
        <v>9.8381982212871564E-3</v>
      </c>
      <c r="J9977">
        <v>0</v>
      </c>
      <c r="K9977">
        <f ca="1">SIMULATION!$D$3*SIMULATION!$D$17/$H9977/(SIMULATION!$D$17-$I9977)*(((EXP(-$I9977*$J9977))/(1-EXP(-SIMULATION!$D$4*$I9977)))-(EXP(-SIMULATION!$D$17*$J9977)/(1-EXP(-SIMULATION!$D$4*SIMULATION!$D$17))))</f>
        <v>2.5377596565777081</v>
      </c>
      <c r="L9977">
        <v>-8.891916213311489E-2</v>
      </c>
      <c r="M9977">
        <f t="shared" ca="1" si="155"/>
        <v>2.312104194219597</v>
      </c>
    </row>
    <row r="9978" spans="1:13" x14ac:dyDescent="0.25">
      <c r="A9978" s="9"/>
      <c r="H9978" s="9"/>
      <c r="J9978">
        <v>1</v>
      </c>
      <c r="K9978">
        <f ca="1">SIMULATION!$D$3*SIMULATION!$D$17/$H9977/(SIMULATION!$D$17-$I9977)*(((EXP(-$I9977*$J9978))/(1-EXP(-SIMULATION!$D$4*$I9977)))-(EXP(-SIMULATION!$D$17*$J9978)/(1-EXP(-SIMULATION!$D$4*SIMULATION!$D$17))))</f>
        <v>2.7490583919039309</v>
      </c>
      <c r="L9978">
        <v>0.27817900370521415</v>
      </c>
      <c r="M9978">
        <f t="shared" ca="1" si="155"/>
        <v>3.5137887164912245</v>
      </c>
    </row>
    <row r="9979" spans="1:13" x14ac:dyDescent="0.25">
      <c r="A9979" s="9"/>
      <c r="H9979" s="9"/>
      <c r="J9979">
        <v>2</v>
      </c>
      <c r="K9979">
        <f ca="1">SIMULATION!$D$3*SIMULATION!$D$17/$H9977/(SIMULATION!$D$17-$I9977)*(((EXP(-$I9977*$J9979))/(1-EXP(-SIMULATION!$D$4*$I9977)))-(EXP(-SIMULATION!$D$17*$J9979)/(1-EXP(-SIMULATION!$D$4*SIMULATION!$D$17))))</f>
        <v>2.8734715783725755</v>
      </c>
      <c r="L9979">
        <v>-0.22511217350725343</v>
      </c>
      <c r="M9979">
        <f t="shared" ca="1" si="155"/>
        <v>2.226618145853807</v>
      </c>
    </row>
    <row r="9980" spans="1:13" x14ac:dyDescent="0.25">
      <c r="A9980" s="9"/>
      <c r="H9980" s="9"/>
      <c r="J9980">
        <v>3</v>
      </c>
      <c r="K9980">
        <f ca="1">SIMULATION!$D$3*SIMULATION!$D$17/$H9977/(SIMULATION!$D$17-$I9977)*(((EXP(-$I9977*$J9980))/(1-EXP(-SIMULATION!$D$4*$I9977)))-(EXP(-SIMULATION!$D$17*$J9980)/(1-EXP(-SIMULATION!$D$4*SIMULATION!$D$17))))</f>
        <v>2.9423140088433062</v>
      </c>
      <c r="L9980">
        <v>-0.20100572938179631</v>
      </c>
      <c r="M9980">
        <f t="shared" ca="1" si="155"/>
        <v>2.3508920354254803</v>
      </c>
    </row>
    <row r="9981" spans="1:13" x14ac:dyDescent="0.25">
      <c r="A9981" s="9"/>
      <c r="H9981" s="9"/>
      <c r="J9981">
        <v>4</v>
      </c>
      <c r="K9981">
        <f ca="1">SIMULATION!$D$3*SIMULATION!$D$17/$H9977/(SIMULATION!$D$17-$I9977)*(((EXP(-$I9977*$J9981))/(1-EXP(-SIMULATION!$D$4*$I9977)))-(EXP(-SIMULATION!$D$17*$J9981)/(1-EXP(-SIMULATION!$D$4*SIMULATION!$D$17))))</f>
        <v>2.9756519092529206</v>
      </c>
      <c r="L9981">
        <v>-3.4511372076210722E-3</v>
      </c>
      <c r="M9981">
        <f t="shared" ca="1" si="155"/>
        <v>2.9653825262319691</v>
      </c>
    </row>
    <row r="9982" spans="1:13" x14ac:dyDescent="0.25">
      <c r="A9982" s="9"/>
      <c r="H9982" s="9"/>
      <c r="J9982">
        <v>5</v>
      </c>
      <c r="K9982">
        <f ca="1">SIMULATION!$D$3*SIMULATION!$D$17/$H9977/(SIMULATION!$D$17-$I9977)*(((EXP(-$I9977*$J9982))/(1-EXP(-SIMULATION!$D$4*$I9977)))-(EXP(-SIMULATION!$D$17*$J9982)/(1-EXP(-SIMULATION!$D$4*SIMULATION!$D$17))))</f>
        <v>2.9863431610974538</v>
      </c>
      <c r="L9982">
        <v>8.9057306586454832E-2</v>
      </c>
      <c r="M9982">
        <f t="shared" ca="1" si="155"/>
        <v>3.2522988395676724</v>
      </c>
    </row>
    <row r="9983" spans="1:13" x14ac:dyDescent="0.25">
      <c r="A9983" s="9"/>
      <c r="H9983" s="9"/>
      <c r="J9983">
        <v>6</v>
      </c>
      <c r="K9983">
        <f ca="1">SIMULATION!$D$3*SIMULATION!$D$17/$H9977/(SIMULATION!$D$17-$I9977)*(((EXP(-$I9977*$J9983))/(1-EXP(-SIMULATION!$D$4*$I9977)))-(EXP(-SIMULATION!$D$17*$J9983)/(1-EXP(-SIMULATION!$D$4*SIMULATION!$D$17))))</f>
        <v>2.9826263739783085</v>
      </c>
      <c r="L9983">
        <v>0.11712767252670767</v>
      </c>
      <c r="M9983">
        <f t="shared" ca="1" si="155"/>
        <v>3.3319744591791611</v>
      </c>
    </row>
    <row r="9984" spans="1:13" x14ac:dyDescent="0.25">
      <c r="A9984" s="9"/>
      <c r="H9984" s="9"/>
      <c r="J9984">
        <v>7</v>
      </c>
      <c r="K9984">
        <f ca="1">SIMULATION!$D$3*SIMULATION!$D$17/$H9977/(SIMULATION!$D$17-$I9977)*(((EXP(-$I9977*$J9984))/(1-EXP(-SIMULATION!$D$4*$I9977)))-(EXP(-SIMULATION!$D$17*$J9984)/(1-EXP(-SIMULATION!$D$4*SIMULATION!$D$17))))</f>
        <v>2.9697800260422418</v>
      </c>
      <c r="L9984">
        <v>0.13611445307045161</v>
      </c>
      <c r="M9984">
        <f t="shared" ca="1" si="155"/>
        <v>3.3740100100265331</v>
      </c>
    </row>
    <row r="9985" spans="1:13" x14ac:dyDescent="0.25">
      <c r="A9985" s="9"/>
      <c r="H9985" s="9"/>
      <c r="J9985">
        <v>8</v>
      </c>
      <c r="K9985">
        <f ca="1">SIMULATION!$D$3*SIMULATION!$D$17/$H9977/(SIMULATION!$D$17-$I9977)*(((EXP(-$I9977*$J9985))/(1-EXP(-SIMULATION!$D$4*$I9977)))-(EXP(-SIMULATION!$D$17*$J9985)/(1-EXP(-SIMULATION!$D$4*SIMULATION!$D$17))))</f>
        <v>2.9511856813536457</v>
      </c>
      <c r="L9985">
        <v>0.3344028886817218</v>
      </c>
      <c r="M9985">
        <f t="shared" ca="1" si="155"/>
        <v>3.9380706982344402</v>
      </c>
    </row>
    <row r="9986" spans="1:13" x14ac:dyDescent="0.25">
      <c r="A9986" s="9"/>
      <c r="H9986" s="9"/>
      <c r="J9986">
        <v>9</v>
      </c>
      <c r="K9986">
        <f ca="1">SIMULATION!$D$3*SIMULATION!$D$17/$H9977/(SIMULATION!$D$17-$I9977)*(((EXP(-$I9977*$J9986))/(1-EXP(-SIMULATION!$D$4*$I9977)))-(EXP(-SIMULATION!$D$17*$J9986)/(1-EXP(-SIMULATION!$D$4*SIMULATION!$D$17))))</f>
        <v>2.9290093252993645</v>
      </c>
      <c r="L9986">
        <v>-6.0421347631390607E-2</v>
      </c>
      <c r="M9986">
        <f t="shared" ca="1" si="155"/>
        <v>2.7520346346398665</v>
      </c>
    </row>
    <row r="9987" spans="1:13" x14ac:dyDescent="0.25">
      <c r="A9987" s="9"/>
      <c r="H9987" s="9"/>
      <c r="J9987">
        <v>10</v>
      </c>
      <c r="K9987">
        <f ca="1">SIMULATION!$D$3*SIMULATION!$D$17/$H9977/(SIMULATION!$D$17-$I9977)*(((EXP(-$I9977*$J9987))/(1-EXP(-SIMULATION!$D$4*$I9977)))-(EXP(-SIMULATION!$D$17*$J9987)/(1-EXP(-SIMULATION!$D$4*SIMULATION!$D$17))))</f>
        <v>2.9046379807591585</v>
      </c>
      <c r="L9987">
        <v>0.11575724729158285</v>
      </c>
      <c r="M9987">
        <f t="shared" ref="M9987:M10050" ca="1" si="156">$K9987*(1+$L9987)</f>
        <v>3.2408708777904205</v>
      </c>
    </row>
    <row r="9988" spans="1:13" x14ac:dyDescent="0.25">
      <c r="A9988" s="9"/>
      <c r="H9988" s="9"/>
      <c r="J9988">
        <v>11</v>
      </c>
      <c r="K9988">
        <f ca="1">SIMULATION!$D$3*SIMULATION!$D$17/$H9977/(SIMULATION!$D$17-$I9977)*(((EXP(-$I9977*$J9988))/(1-EXP(-SIMULATION!$D$4*$I9977)))-(EXP(-SIMULATION!$D$17*$J9988)/(1-EXP(-SIMULATION!$D$4*SIMULATION!$D$17))))</f>
        <v>2.8789595022508991</v>
      </c>
      <c r="L9988">
        <v>0.31271248650788058</v>
      </c>
      <c r="M9988">
        <f t="shared" ca="1" si="156"/>
        <v>3.779246086755268</v>
      </c>
    </row>
    <row r="9989" spans="1:13" x14ac:dyDescent="0.25">
      <c r="A9989" s="9"/>
      <c r="H9989" s="9"/>
      <c r="J9989">
        <v>12</v>
      </c>
      <c r="K9989">
        <f ca="1">SIMULATION!$D$3*SIMULATION!$D$17/$H9977/(SIMULATION!$D$17-$I9977)*(((EXP(-$I9977*$J9989))/(1-EXP(-SIMULATION!$D$4*$I9977)))-(EXP(-SIMULATION!$D$17*$J9989)/(1-EXP(-SIMULATION!$D$4*SIMULATION!$D$17))))</f>
        <v>2.8525418747159312</v>
      </c>
      <c r="L9989">
        <v>-0.43028550844208308</v>
      </c>
      <c r="M9989">
        <f t="shared" ca="1" si="156"/>
        <v>1.6251344438014537</v>
      </c>
    </row>
    <row r="9990" spans="1:13" x14ac:dyDescent="0.25">
      <c r="A9990" s="9"/>
      <c r="H9990" s="9"/>
      <c r="J9990">
        <v>13</v>
      </c>
      <c r="K9990">
        <f ca="1">SIMULATION!$D$3*SIMULATION!$D$17/$H9977/(SIMULATION!$D$17-$I9977)*(((EXP(-$I9977*$J9990))/(1-EXP(-SIMULATION!$D$4*$I9977)))-(EXP(-SIMULATION!$D$17*$J9990)/(1-EXP(-SIMULATION!$D$4*SIMULATION!$D$17))))</f>
        <v>2.8257481124391362</v>
      </c>
      <c r="L9990">
        <v>0.65491323393966094</v>
      </c>
      <c r="M9990">
        <f t="shared" ca="1" si="156"/>
        <v>4.6763679470555441</v>
      </c>
    </row>
    <row r="9991" spans="1:13" x14ac:dyDescent="0.25">
      <c r="A9991" s="9"/>
      <c r="H9991" s="9"/>
      <c r="J9991">
        <v>14</v>
      </c>
      <c r="K9991">
        <f ca="1">SIMULATION!$D$3*SIMULATION!$D$17/$H9977/(SIMULATION!$D$17-$I9977)*(((EXP(-$I9977*$J9991))/(1-EXP(-SIMULATION!$D$4*$I9977)))-(EXP(-SIMULATION!$D$17*$J9991)/(1-EXP(-SIMULATION!$D$4*SIMULATION!$D$17))))</f>
        <v>2.7988098889728694</v>
      </c>
      <c r="L9991">
        <v>0.35250339410841425</v>
      </c>
      <c r="M9991">
        <f t="shared" ca="1" si="156"/>
        <v>3.7853998743000004</v>
      </c>
    </row>
    <row r="9992" spans="1:13" x14ac:dyDescent="0.25">
      <c r="A9992" s="9"/>
      <c r="H9992" s="9"/>
      <c r="J9992">
        <v>15</v>
      </c>
      <c r="K9992">
        <f ca="1">SIMULATION!$D$3*SIMULATION!$D$17/$H9977/(SIMULATION!$D$17-$I9977)*(((EXP(-$I9977*$J9992))/(1-EXP(-SIMULATION!$D$4*$I9977)))-(EXP(-SIMULATION!$D$17*$J9992)/(1-EXP(-SIMULATION!$D$4*SIMULATION!$D$17))))</f>
        <v>2.7718747208872401</v>
      </c>
      <c r="L9992">
        <v>-1.0219980529354432E-3</v>
      </c>
      <c r="M9992">
        <f t="shared" ca="1" si="156"/>
        <v>2.7690418703195121</v>
      </c>
    </row>
    <row r="9993" spans="1:13" x14ac:dyDescent="0.25">
      <c r="A9993" s="9"/>
      <c r="H9993" s="9"/>
      <c r="J9993">
        <v>16</v>
      </c>
      <c r="K9993">
        <f ca="1">SIMULATION!$D$3*SIMULATION!$D$17/$H9977/(SIMULATION!$D$17-$I9977)*(((EXP(-$I9977*$J9993))/(1-EXP(-SIMULATION!$D$4*$I9977)))-(EXP(-SIMULATION!$D$17*$J9993)/(1-EXP(-SIMULATION!$D$4*SIMULATION!$D$17))))</f>
        <v>2.7450362041712202</v>
      </c>
      <c r="L9993">
        <v>-5.7391933182702394E-2</v>
      </c>
      <c r="M9993">
        <f t="shared" ca="1" si="156"/>
        <v>2.5874932697573265</v>
      </c>
    </row>
    <row r="9994" spans="1:13" x14ac:dyDescent="0.25">
      <c r="A9994" s="9"/>
      <c r="H9994" s="9"/>
      <c r="J9994">
        <v>17</v>
      </c>
      <c r="K9994">
        <f ca="1">SIMULATION!$D$3*SIMULATION!$D$17/$H9977/(SIMULATION!$D$17-$I9977)*(((EXP(-$I9977*$J9994))/(1-EXP(-SIMULATION!$D$4*$I9977)))-(EXP(-SIMULATION!$D$17*$J9994)/(1-EXP(-SIMULATION!$D$4*SIMULATION!$D$17))))</f>
        <v>2.7183533903618691</v>
      </c>
      <c r="L9994">
        <v>-3.4089521791123789E-2</v>
      </c>
      <c r="M9994">
        <f t="shared" ca="1" si="156"/>
        <v>2.6256860232251529</v>
      </c>
    </row>
    <row r="9995" spans="1:13" x14ac:dyDescent="0.25">
      <c r="A9995" s="9"/>
      <c r="H9995" s="9"/>
      <c r="J9995">
        <v>18</v>
      </c>
      <c r="K9995">
        <f ca="1">SIMULATION!$D$3*SIMULATION!$D$17/$H9977/(SIMULATION!$D$17-$I9977)*(((EXP(-$I9977*$J9995))/(1-EXP(-SIMULATION!$D$4*$I9977)))-(EXP(-SIMULATION!$D$17*$J9995)/(1-EXP(-SIMULATION!$D$4*SIMULATION!$D$17))))</f>
        <v>2.6918632031485972</v>
      </c>
      <c r="L9995">
        <v>-0.26532085344011069</v>
      </c>
      <c r="M9995">
        <f t="shared" ca="1" si="156"/>
        <v>1.9776557607451812</v>
      </c>
    </row>
    <row r="9996" spans="1:13" x14ac:dyDescent="0.25">
      <c r="A9996" s="9"/>
      <c r="H9996" s="9"/>
      <c r="J9996">
        <v>19</v>
      </c>
      <c r="K9996">
        <f ca="1">SIMULATION!$D$3*SIMULATION!$D$17/$H9977/(SIMULATION!$D$17-$I9977)*(((EXP(-$I9977*$J9996))/(1-EXP(-SIMULATION!$D$4*$I9977)))-(EXP(-SIMULATION!$D$17*$J9996)/(1-EXP(-SIMULATION!$D$4*SIMULATION!$D$17))))</f>
        <v>2.6655883951457406</v>
      </c>
      <c r="L9996">
        <v>-0.73808429998726244</v>
      </c>
      <c r="M9996">
        <f t="shared" ca="1" si="156"/>
        <v>0.69815945046042638</v>
      </c>
    </row>
    <row r="9997" spans="1:13" x14ac:dyDescent="0.25">
      <c r="A9997" s="9"/>
      <c r="H9997" s="9"/>
      <c r="J9997">
        <v>20</v>
      </c>
      <c r="K9997">
        <f ca="1">SIMULATION!$D$3*SIMULATION!$D$17/$H9977/(SIMULATION!$D$17-$I9977)*(((EXP(-$I9977*$J9997))/(1-EXP(-SIMULATION!$D$4*$I9977)))-(EXP(-SIMULATION!$D$17*$J9997)/(1-EXP(-SIMULATION!$D$4*SIMULATION!$D$17))))</f>
        <v>2.6395426466976142</v>
      </c>
      <c r="L9997">
        <v>-0.2104323583879624</v>
      </c>
      <c r="M9997">
        <f t="shared" ca="1" si="156"/>
        <v>2.0840974624874309</v>
      </c>
    </row>
    <row r="9998" spans="1:13" x14ac:dyDescent="0.25">
      <c r="A9998" s="9"/>
      <c r="H9998" s="9"/>
      <c r="J9998">
        <v>21</v>
      </c>
      <c r="K9998">
        <f ca="1">SIMULATION!$D$3*SIMULATION!$D$17/$H9977/(SIMULATION!$D$17-$I9977)*(((EXP(-$I9977*$J9998))/(1-EXP(-SIMULATION!$D$4*$I9977)))-(EXP(-SIMULATION!$D$17*$J9998)/(1-EXP(-SIMULATION!$D$4*SIMULATION!$D$17))))</f>
        <v>2.6137338332294457</v>
      </c>
      <c r="L9998">
        <v>-0.12578487665359697</v>
      </c>
      <c r="M9998">
        <f t="shared" ca="1" si="156"/>
        <v>2.2849656454113467</v>
      </c>
    </row>
    <row r="9999" spans="1:13" x14ac:dyDescent="0.25">
      <c r="A9999" s="9"/>
      <c r="H9999" s="9"/>
      <c r="J9999">
        <v>22</v>
      </c>
      <c r="K9999">
        <f ca="1">SIMULATION!$D$3*SIMULATION!$D$17/$H9977/(SIMULATION!$D$17-$I9977)*(((EXP(-$I9977*$J9999))/(1-EXP(-SIMULATION!$D$4*$I9977)))-(EXP(-SIMULATION!$D$17*$J9999)/(1-EXP(-SIMULATION!$D$4*SIMULATION!$D$17))))</f>
        <v>2.5881661189589038</v>
      </c>
      <c r="L9999">
        <v>0.41305881017052204</v>
      </c>
      <c r="M9999">
        <f t="shared" ca="1" si="156"/>
        <v>3.6572309365797269</v>
      </c>
    </row>
    <row r="10000" spans="1:13" x14ac:dyDescent="0.25">
      <c r="A10000" s="9"/>
      <c r="H10000" s="9"/>
      <c r="J10000">
        <v>23</v>
      </c>
      <c r="K10000">
        <f ca="1">SIMULATION!$D$3*SIMULATION!$D$17/$H9977/(SIMULATION!$D$17-$I9977)*(((EXP(-$I9977*$J10000))/(1-EXP(-SIMULATION!$D$4*$I9977)))-(EXP(-SIMULATION!$D$17*$J10000)/(1-EXP(-SIMULATION!$D$4*SIMULATION!$D$17))))</f>
        <v>2.5628412985118527</v>
      </c>
      <c r="L10000">
        <v>0.23477866805144282</v>
      </c>
      <c r="M10000">
        <f t="shared" ca="1" si="156"/>
        <v>3.1645417650036953</v>
      </c>
    </row>
    <row r="10001" spans="1:13" x14ac:dyDescent="0.25">
      <c r="A10001" s="9"/>
      <c r="H10001" s="9"/>
      <c r="J10001">
        <v>24</v>
      </c>
      <c r="K10001">
        <f ca="1">SIMULATION!$D$3*SIMULATION!$D$17/$H9977/(SIMULATION!$D$17-$I9977)*(((EXP(-$I9977*$J10001))/(1-EXP(-SIMULATION!$D$4*$I9977)))-(EXP(-SIMULATION!$D$17*$J10001)/(1-EXP(-SIMULATION!$D$4*SIMULATION!$D$17))))</f>
        <v>2.5377596565777081</v>
      </c>
      <c r="L10001">
        <v>0.22222578312157895</v>
      </c>
      <c r="M10001">
        <f t="shared" ca="1" si="156"/>
        <v>3.1017152836350386</v>
      </c>
    </row>
    <row r="10002" spans="1:13" x14ac:dyDescent="0.25">
      <c r="A10002" s="9">
        <v>401</v>
      </c>
      <c r="B10002" s="2">
        <f ca="1">NORMINV(RAND(),SIMULATION!D7,SIMULATION!D8)</f>
        <v>60.279276044627636</v>
      </c>
      <c r="C10002" s="2">
        <v>2</v>
      </c>
      <c r="D10002" s="2">
        <f ca="1">SIMULATION!$D$11*(1+(SIMULATION!$D$12*LN(1+$C10002)))*(1+(SIMULATION!$D$13*(($B10002/63.5)-1)))</f>
        <v>9.998884726136156</v>
      </c>
      <c r="E10002" s="2">
        <v>-0.32354825930946113</v>
      </c>
      <c r="F10002" s="2">
        <f ca="1">D10002*(1+E10002)</f>
        <v>6.7637629779588444</v>
      </c>
      <c r="G10002" s="2">
        <v>1.1880573065936622</v>
      </c>
      <c r="H10002" s="9">
        <f>SIMULATION!$D$15*EXP($G$10002)</f>
        <v>724.23456576458057</v>
      </c>
      <c r="I10002" s="2">
        <f ca="1">$F10002/$H10002</f>
        <v>9.3391882929783707E-3</v>
      </c>
      <c r="J10002">
        <v>0</v>
      </c>
      <c r="K10002">
        <f ca="1">SIMULATION!$D$3*SIMULATION!$D$17/$H10002/(SIMULATION!$D$17-$I10002)*(((EXP(-$I10002*$J10002))/(1-EXP(-SIMULATION!$D$4*$I10002)))-(EXP(-SIMULATION!$D$17*$J10002)/(1-EXP(-SIMULATION!$D$4*SIMULATION!$D$17))))</f>
        <v>3.0873925578191965</v>
      </c>
      <c r="L10002">
        <v>0.54641863008758329</v>
      </c>
      <c r="M10002">
        <f t="shared" ca="1" si="156"/>
        <v>4.7744013698053616</v>
      </c>
    </row>
    <row r="10003" spans="1:13" x14ac:dyDescent="0.25">
      <c r="A10003" s="9"/>
      <c r="H10003" s="9"/>
      <c r="J10003">
        <v>1</v>
      </c>
      <c r="K10003">
        <f ca="1">SIMULATION!$D$3*SIMULATION!$D$17/$H10002/(SIMULATION!$D$17-$I10002)*(((EXP(-$I10002*$J10003))/(1-EXP(-SIMULATION!$D$4*$I10002)))-(EXP(-SIMULATION!$D$17*$J10003)/(1-EXP(-SIMULATION!$D$4*SIMULATION!$D$17))))</f>
        <v>3.3301019351369683</v>
      </c>
      <c r="L10003">
        <v>-0.2717959881234831</v>
      </c>
      <c r="M10003">
        <f t="shared" ca="1" si="156"/>
        <v>2.4249935891244929</v>
      </c>
    </row>
    <row r="10004" spans="1:13" x14ac:dyDescent="0.25">
      <c r="A10004" s="9"/>
      <c r="H10004" s="9"/>
      <c r="J10004">
        <v>2</v>
      </c>
      <c r="K10004">
        <f ca="1">SIMULATION!$D$3*SIMULATION!$D$17/$H10002/(SIMULATION!$D$17-$I10002)*(((EXP(-$I10002*$J10004))/(1-EXP(-SIMULATION!$D$4*$I10002)))-(EXP(-SIMULATION!$D$17*$J10004)/(1-EXP(-SIMULATION!$D$4*SIMULATION!$D$17))))</f>
        <v>3.4730716696010617</v>
      </c>
      <c r="L10004">
        <v>0.24067748629645475</v>
      </c>
      <c r="M10004">
        <f t="shared" ca="1" si="156"/>
        <v>4.3089618287680764</v>
      </c>
    </row>
    <row r="10005" spans="1:13" x14ac:dyDescent="0.25">
      <c r="A10005" s="9"/>
      <c r="H10005" s="9"/>
      <c r="J10005">
        <v>3</v>
      </c>
      <c r="K10005">
        <f ca="1">SIMULATION!$D$3*SIMULATION!$D$17/$H10002/(SIMULATION!$D$17-$I10002)*(((EXP(-$I10002*$J10005))/(1-EXP(-SIMULATION!$D$4*$I10002)))-(EXP(-SIMULATION!$D$17*$J10005)/(1-EXP(-SIMULATION!$D$4*SIMULATION!$D$17))))</f>
        <v>3.552242614021818</v>
      </c>
      <c r="L10005">
        <v>0.43909024686720405</v>
      </c>
      <c r="M10005">
        <f t="shared" ca="1" si="156"/>
        <v>5.11199770034486</v>
      </c>
    </row>
    <row r="10006" spans="1:13" x14ac:dyDescent="0.25">
      <c r="A10006" s="9"/>
      <c r="H10006" s="9"/>
      <c r="J10006">
        <v>4</v>
      </c>
      <c r="K10006">
        <f ca="1">SIMULATION!$D$3*SIMULATION!$D$17/$H10002/(SIMULATION!$D$17-$I10002)*(((EXP(-$I10002*$J10006))/(1-EXP(-SIMULATION!$D$4*$I10002)))-(EXP(-SIMULATION!$D$17*$J10006)/(1-EXP(-SIMULATION!$D$4*SIMULATION!$D$17))))</f>
        <v>3.5906454536943073</v>
      </c>
      <c r="L10006">
        <v>-0.18883754674763092</v>
      </c>
      <c r="M10006">
        <f t="shared" ca="1" si="156"/>
        <v>2.9125967749781405</v>
      </c>
    </row>
    <row r="10007" spans="1:13" x14ac:dyDescent="0.25">
      <c r="A10007" s="9"/>
      <c r="H10007" s="9"/>
      <c r="J10007">
        <v>5</v>
      </c>
      <c r="K10007">
        <f ca="1">SIMULATION!$D$3*SIMULATION!$D$17/$H10002/(SIMULATION!$D$17-$I10002)*(((EXP(-$I10002*$J10007))/(1-EXP(-SIMULATION!$D$4*$I10002)))-(EXP(-SIMULATION!$D$17*$J10007)/(1-EXP(-SIMULATION!$D$4*SIMULATION!$D$17))))</f>
        <v>3.6030377352544107</v>
      </c>
      <c r="L10007">
        <v>-6.9622387586783074E-2</v>
      </c>
      <c r="M10007">
        <f t="shared" ca="1" si="156"/>
        <v>3.3521856455607231</v>
      </c>
    </row>
    <row r="10008" spans="1:13" x14ac:dyDescent="0.25">
      <c r="A10008" s="9"/>
      <c r="H10008" s="9"/>
      <c r="J10008">
        <v>6</v>
      </c>
      <c r="K10008">
        <f ca="1">SIMULATION!$D$3*SIMULATION!$D$17/$H10002/(SIMULATION!$D$17-$I10002)*(((EXP(-$I10002*$J10008))/(1-EXP(-SIMULATION!$D$4*$I10002)))-(EXP(-SIMULATION!$D$17*$J10008)/(1-EXP(-SIMULATION!$D$4*SIMULATION!$D$17))))</f>
        <v>3.5988753872446386</v>
      </c>
      <c r="L10008">
        <v>-0.23516668297826243</v>
      </c>
      <c r="M10008">
        <f t="shared" ca="1" si="156"/>
        <v>2.7525397999742074</v>
      </c>
    </row>
    <row r="10009" spans="1:13" x14ac:dyDescent="0.25">
      <c r="A10009" s="9"/>
      <c r="H10009" s="9"/>
      <c r="J10009">
        <v>7</v>
      </c>
      <c r="K10009">
        <f ca="1">SIMULATION!$D$3*SIMULATION!$D$17/$H10002/(SIMULATION!$D$17-$I10002)*(((EXP(-$I10002*$J10009))/(1-EXP(-SIMULATION!$D$4*$I10002)))-(EXP(-SIMULATION!$D$17*$J10009)/(1-EXP(-SIMULATION!$D$4*SIMULATION!$D$17))))</f>
        <v>3.5842169425364996</v>
      </c>
      <c r="L10009">
        <v>0.16253276232800479</v>
      </c>
      <c r="M10009">
        <f t="shared" ca="1" si="156"/>
        <v>4.1667696229897926</v>
      </c>
    </row>
    <row r="10010" spans="1:13" x14ac:dyDescent="0.25">
      <c r="A10010" s="9"/>
      <c r="H10010" s="9"/>
      <c r="J10010">
        <v>8</v>
      </c>
      <c r="K10010">
        <f ca="1">SIMULATION!$D$3*SIMULATION!$D$17/$H10002/(SIMULATION!$D$17-$I10002)*(((EXP(-$I10002*$J10010))/(1-EXP(-SIMULATION!$D$4*$I10002)))-(EXP(-SIMULATION!$D$17*$J10010)/(1-EXP(-SIMULATION!$D$4*SIMULATION!$D$17))))</f>
        <v>3.5629438101936364</v>
      </c>
      <c r="L10010">
        <v>-0.11516578691499936</v>
      </c>
      <c r="M10010">
        <f t="shared" ca="1" si="156"/>
        <v>3.1526145825587601</v>
      </c>
    </row>
    <row r="10011" spans="1:13" x14ac:dyDescent="0.25">
      <c r="A10011" s="9"/>
      <c r="H10011" s="9"/>
      <c r="J10011">
        <v>9</v>
      </c>
      <c r="K10011">
        <f ca="1">SIMULATION!$D$3*SIMULATION!$D$17/$H10002/(SIMULATION!$D$17-$I10002)*(((EXP(-$I10002*$J10011))/(1-EXP(-SIMULATION!$D$4*$I10002)))-(EXP(-SIMULATION!$D$17*$J10011)/(1-EXP(-SIMULATION!$D$4*SIMULATION!$D$17))))</f>
        <v>3.5375422552138578</v>
      </c>
      <c r="L10011">
        <v>-0.35178292776216652</v>
      </c>
      <c r="M10011">
        <f t="shared" ca="1" si="156"/>
        <v>2.2930952835923497</v>
      </c>
    </row>
    <row r="10012" spans="1:13" x14ac:dyDescent="0.25">
      <c r="A10012" s="9"/>
      <c r="H10012" s="9"/>
      <c r="J10012">
        <v>10</v>
      </c>
      <c r="K10012">
        <f ca="1">SIMULATION!$D$3*SIMULATION!$D$17/$H10002/(SIMULATION!$D$17-$I10002)*(((EXP(-$I10002*$J10012))/(1-EXP(-SIMULATION!$D$4*$I10002)))-(EXP(-SIMULATION!$D$17*$J10012)/(1-EXP(-SIMULATION!$D$4*SIMULATION!$D$17))))</f>
        <v>3.509604510040834</v>
      </c>
      <c r="L10012">
        <v>-5.5388053729766282E-2</v>
      </c>
      <c r="M10012">
        <f t="shared" ca="1" si="156"/>
        <v>3.3152143468684621</v>
      </c>
    </row>
    <row r="10013" spans="1:13" x14ac:dyDescent="0.25">
      <c r="A10013" s="9"/>
      <c r="H10013" s="9"/>
      <c r="J10013">
        <v>11</v>
      </c>
      <c r="K10013">
        <f ca="1">SIMULATION!$D$3*SIMULATION!$D$17/$H10002/(SIMULATION!$D$17-$I10002)*(((EXP(-$I10002*$J10013))/(1-EXP(-SIMULATION!$D$4*$I10002)))-(EXP(-SIMULATION!$D$17*$J10013)/(1-EXP(-SIMULATION!$D$4*SIMULATION!$D$17))))</f>
        <v>3.4801498988962463</v>
      </c>
      <c r="L10013">
        <v>-0.12494288604409826</v>
      </c>
      <c r="M10013">
        <f t="shared" ca="1" si="156"/>
        <v>3.0453299266620726</v>
      </c>
    </row>
    <row r="10014" spans="1:13" x14ac:dyDescent="0.25">
      <c r="A10014" s="9"/>
      <c r="H10014" s="9"/>
      <c r="J10014">
        <v>12</v>
      </c>
      <c r="K10014">
        <f ca="1">SIMULATION!$D$3*SIMULATION!$D$17/$H10002/(SIMULATION!$D$17-$I10002)*(((EXP(-$I10002*$J10014))/(1-EXP(-SIMULATION!$D$4*$I10002)))-(EXP(-SIMULATION!$D$17*$J10014)/(1-EXP(-SIMULATION!$D$4*SIMULATION!$D$17))))</f>
        <v>3.4498306219587502</v>
      </c>
      <c r="L10014">
        <v>0.47810871658808801</v>
      </c>
      <c r="M10014">
        <f t="shared" ca="1" si="156"/>
        <v>5.0992247130697335</v>
      </c>
    </row>
    <row r="10015" spans="1:13" x14ac:dyDescent="0.25">
      <c r="A10015" s="9"/>
      <c r="H10015" s="9"/>
      <c r="J10015">
        <v>13</v>
      </c>
      <c r="K10015">
        <f ca="1">SIMULATION!$D$3*SIMULATION!$D$17/$H10002/(SIMULATION!$D$17-$I10002)*(((EXP(-$I10002*$J10015))/(1-EXP(-SIMULATION!$D$4*$I10002)))-(EXP(-SIMULATION!$D$17*$J10015)/(1-EXP(-SIMULATION!$D$4*SIMULATION!$D$17))))</f>
        <v>3.4190636267736116</v>
      </c>
      <c r="L10015">
        <v>-0.22987725506517878</v>
      </c>
      <c r="M10015">
        <f t="shared" ca="1" si="156"/>
        <v>2.6330986653576991</v>
      </c>
    </row>
    <row r="10016" spans="1:13" x14ac:dyDescent="0.25">
      <c r="A10016" s="9"/>
      <c r="H10016" s="9"/>
      <c r="J10016">
        <v>14</v>
      </c>
      <c r="K10016">
        <f ca="1">SIMULATION!$D$3*SIMULATION!$D$17/$H10002/(SIMULATION!$D$17-$I10002)*(((EXP(-$I10002*$J10016))/(1-EXP(-SIMULATION!$D$4*$I10002)))-(EXP(-SIMULATION!$D$17*$J10016)/(1-EXP(-SIMULATION!$D$4*SIMULATION!$D$17))))</f>
        <v>3.3881151145662427</v>
      </c>
      <c r="L10016">
        <v>-1.5676638039525004E-2</v>
      </c>
      <c r="M10016">
        <f t="shared" ca="1" si="156"/>
        <v>3.335000860278944</v>
      </c>
    </row>
    <row r="10017" spans="1:13" x14ac:dyDescent="0.25">
      <c r="A10017" s="9"/>
      <c r="H10017" s="9"/>
      <c r="J10017">
        <v>15</v>
      </c>
      <c r="K10017">
        <f ca="1">SIMULATION!$D$3*SIMULATION!$D$17/$H10002/(SIMULATION!$D$17-$I10002)*(((EXP(-$I10002*$J10017))/(1-EXP(-SIMULATION!$D$4*$I10002)))-(EXP(-SIMULATION!$D$17*$J10017)/(1-EXP(-SIMULATION!$D$4*SIMULATION!$D$17))))</f>
        <v>3.3571546938531487</v>
      </c>
      <c r="L10017">
        <v>-0.12700856696034699</v>
      </c>
      <c r="M10017">
        <f t="shared" ca="1" si="156"/>
        <v>2.930767287122658</v>
      </c>
    </row>
    <row r="10018" spans="1:13" x14ac:dyDescent="0.25">
      <c r="A10018" s="9"/>
      <c r="H10018" s="9"/>
      <c r="J10018">
        <v>16</v>
      </c>
      <c r="K10018">
        <f ca="1">SIMULATION!$D$3*SIMULATION!$D$17/$H10002/(SIMULATION!$D$17-$I10002)*(((EXP(-$I10002*$J10018))/(1-EXP(-SIMULATION!$D$4*$I10002)))-(EXP(-SIMULATION!$D$17*$J10018)/(1-EXP(-SIMULATION!$D$4*SIMULATION!$D$17))))</f>
        <v>3.3262900833050093</v>
      </c>
      <c r="L10018">
        <v>0.15416450881827748</v>
      </c>
      <c r="M10018">
        <f t="shared" ca="1" si="156"/>
        <v>3.8390859601848333</v>
      </c>
    </row>
    <row r="10019" spans="1:13" x14ac:dyDescent="0.25">
      <c r="A10019" s="9"/>
      <c r="H10019" s="9"/>
      <c r="J10019">
        <v>17</v>
      </c>
      <c r="K10019">
        <f ca="1">SIMULATION!$D$3*SIMULATION!$D$17/$H10002/(SIMULATION!$D$17-$I10002)*(((EXP(-$I10002*$J10019))/(1-EXP(-SIMULATION!$D$4*$I10002)))-(EXP(-SIMULATION!$D$17*$J10019)/(1-EXP(-SIMULATION!$D$4*SIMULATION!$D$17))))</f>
        <v>3.2955893500991285</v>
      </c>
      <c r="L10019">
        <v>0.46910761837918674</v>
      </c>
      <c r="M10019">
        <f t="shared" ca="1" si="156"/>
        <v>4.8415754212799422</v>
      </c>
    </row>
    <row r="10020" spans="1:13" x14ac:dyDescent="0.25">
      <c r="A10020" s="9"/>
      <c r="H10020" s="9"/>
      <c r="J10020">
        <v>18</v>
      </c>
      <c r="K10020">
        <f ca="1">SIMULATION!$D$3*SIMULATION!$D$17/$H10002/(SIMULATION!$D$17-$I10002)*(((EXP(-$I10002*$J10020))/(1-EXP(-SIMULATION!$D$4*$I10002)))-(EXP(-SIMULATION!$D$17*$J10020)/(1-EXP(-SIMULATION!$D$4*SIMULATION!$D$17))))</f>
        <v>3.2650951607116805</v>
      </c>
      <c r="L10020">
        <v>-5.2248241516580259E-2</v>
      </c>
      <c r="M10020">
        <f t="shared" ca="1" si="156"/>
        <v>3.0944996801801992</v>
      </c>
    </row>
    <row r="10021" spans="1:13" x14ac:dyDescent="0.25">
      <c r="A10021" s="9"/>
      <c r="H10021" s="9"/>
      <c r="J10021">
        <v>19</v>
      </c>
      <c r="K10021">
        <f ca="1">SIMULATION!$D$3*SIMULATION!$D$17/$H10002/(SIMULATION!$D$17-$I10002)*(((EXP(-$I10002*$J10021))/(1-EXP(-SIMULATION!$D$4*$I10002)))-(EXP(-SIMULATION!$D$17*$J10021)/(1-EXP(-SIMULATION!$D$4*SIMULATION!$D$17))))</f>
        <v>3.2348339130882389</v>
      </c>
      <c r="L10021">
        <v>-0.34512363167413923</v>
      </c>
      <c r="M10021">
        <f t="shared" ca="1" si="156"/>
        <v>2.118416285140559</v>
      </c>
    </row>
    <row r="10022" spans="1:13" x14ac:dyDescent="0.25">
      <c r="A10022" s="9"/>
      <c r="H10022" s="9"/>
      <c r="J10022">
        <v>20</v>
      </c>
      <c r="K10022">
        <f ca="1">SIMULATION!$D$3*SIMULATION!$D$17/$H10002/(SIMULATION!$D$17-$I10002)*(((EXP(-$I10002*$J10022))/(1-EXP(-SIMULATION!$D$4*$I10002)))-(EXP(-SIMULATION!$D$17*$J10022)/(1-EXP(-SIMULATION!$D$4*SIMULATION!$D$17))))</f>
        <v>3.2048215886780334</v>
      </c>
      <c r="L10022">
        <v>0.17560901119131089</v>
      </c>
      <c r="M10022">
        <f t="shared" ca="1" si="156"/>
        <v>3.767617138910349</v>
      </c>
    </row>
    <row r="10023" spans="1:13" x14ac:dyDescent="0.25">
      <c r="A10023" s="9"/>
      <c r="H10023" s="9"/>
      <c r="J10023">
        <v>21</v>
      </c>
      <c r="K10023">
        <f ca="1">SIMULATION!$D$3*SIMULATION!$D$17/$H10002/(SIMULATION!$D$17-$I10002)*(((EXP(-$I10002*$J10023))/(1-EXP(-SIMULATION!$D$4*$I10002)))-(EXP(-SIMULATION!$D$17*$J10023)/(1-EXP(-SIMULATION!$D$4*SIMULATION!$D$17))))</f>
        <v>3.1750675024780106</v>
      </c>
      <c r="L10023">
        <v>-0.70982309654256537</v>
      </c>
      <c r="M10023">
        <f t="shared" ca="1" si="156"/>
        <v>0.92133125613739975</v>
      </c>
    </row>
    <row r="10024" spans="1:13" x14ac:dyDescent="0.25">
      <c r="A10024" s="9"/>
      <c r="H10024" s="9"/>
      <c r="J10024">
        <v>22</v>
      </c>
      <c r="K10024">
        <f ca="1">SIMULATION!$D$3*SIMULATION!$D$17/$H10002/(SIMULATION!$D$17-$I10002)*(((EXP(-$I10002*$J10024))/(1-EXP(-SIMULATION!$D$4*$I10002)))-(EXP(-SIMULATION!$D$17*$J10024)/(1-EXP(-SIMULATION!$D$4*SIMULATION!$D$17))))</f>
        <v>3.1455767060713145</v>
      </c>
      <c r="L10024">
        <v>-0.29132226619284618</v>
      </c>
      <c r="M10024">
        <f t="shared" ca="1" si="156"/>
        <v>2.2292001715751906</v>
      </c>
    </row>
    <row r="10025" spans="1:13" x14ac:dyDescent="0.25">
      <c r="A10025" s="9"/>
      <c r="H10025" s="9"/>
      <c r="J10025">
        <v>23</v>
      </c>
      <c r="K10025">
        <f ca="1">SIMULATION!$D$3*SIMULATION!$D$17/$H10002/(SIMULATION!$D$17-$I10002)*(((EXP(-$I10002*$J10025))/(1-EXP(-SIMULATION!$D$4*$I10002)))-(EXP(-SIMULATION!$D$17*$J10025)/(1-EXP(-SIMULATION!$D$4*SIMULATION!$D$17))))</f>
        <v>3.1163515274726357</v>
      </c>
      <c r="L10025">
        <v>6.183662068254947E-2</v>
      </c>
      <c r="M10025">
        <f t="shared" ca="1" si="156"/>
        <v>3.3090561747904443</v>
      </c>
    </row>
    <row r="10026" spans="1:13" x14ac:dyDescent="0.25">
      <c r="A10026" s="9"/>
      <c r="H10026" s="9"/>
      <c r="J10026">
        <v>24</v>
      </c>
      <c r="K10026">
        <f ca="1">SIMULATION!$D$3*SIMULATION!$D$17/$H10002/(SIMULATION!$D$17-$I10002)*(((EXP(-$I10002*$J10026))/(1-EXP(-SIMULATION!$D$4*$I10002)))-(EXP(-SIMULATION!$D$17*$J10026)/(1-EXP(-SIMULATION!$D$4*SIMULATION!$D$17))))</f>
        <v>3.0873925578191965</v>
      </c>
      <c r="L10026">
        <v>7.1927385099565311E-2</v>
      </c>
      <c r="M10026">
        <f t="shared" ca="1" si="156"/>
        <v>3.3094606312789896</v>
      </c>
    </row>
    <row r="10027" spans="1:13" x14ac:dyDescent="0.25">
      <c r="A10027" s="9">
        <v>402</v>
      </c>
      <c r="B10027" s="2">
        <f ca="1">NORMINV(RAND(),SIMULATION!D7,SIMULATION!D8)</f>
        <v>53.825638380993922</v>
      </c>
      <c r="C10027" s="2">
        <v>2</v>
      </c>
      <c r="D10027" s="2">
        <f ca="1">SIMULATION!$D$11*(1+(SIMULATION!$D$12*LN(1+$C10027)))*(1+(SIMULATION!$D$13*(($B10027/63.5)-1)))</f>
        <v>9.5196263819594282</v>
      </c>
      <c r="E10027" s="2">
        <v>0.13265258758348661</v>
      </c>
      <c r="F10027" s="2">
        <f ca="1">D10027*(1+E10027)</f>
        <v>10.78242945435437</v>
      </c>
      <c r="G10027" s="2">
        <v>-1.251768820850959</v>
      </c>
      <c r="H10027" s="9">
        <f>SIMULATION!$D$15*EXP($G$10027)</f>
        <v>63.13587805239613</v>
      </c>
      <c r="I10027" s="2">
        <f ca="1">$F10027/$H10027</f>
        <v>0.1707813336405346</v>
      </c>
      <c r="J10027">
        <v>0</v>
      </c>
      <c r="K10027">
        <f ca="1">SIMULATION!$D$3*SIMULATION!$D$17/$H10027/(SIMULATION!$D$17-$I10027)*(((EXP(-$I10027*$J10027))/(1-EXP(-SIMULATION!$D$4*$I10027)))-(EXP(-SIMULATION!$D$17*$J10027)/(1-EXP(-SIMULATION!$D$4*SIMULATION!$D$17))))</f>
        <v>0.23820920422223793</v>
      </c>
      <c r="L10027">
        <v>0.15505594019821398</v>
      </c>
      <c r="M10027">
        <f t="shared" ca="1" si="156"/>
        <v>0.27514495634678537</v>
      </c>
    </row>
    <row r="10028" spans="1:13" x14ac:dyDescent="0.25">
      <c r="A10028" s="9"/>
      <c r="H10028" s="9"/>
      <c r="J10028">
        <v>1</v>
      </c>
      <c r="K10028">
        <f ca="1">SIMULATION!$D$3*SIMULATION!$D$17/$H10027/(SIMULATION!$D$17-$I10027)*(((EXP(-$I10027*$J10028))/(1-EXP(-SIMULATION!$D$4*$I10027)))-(EXP(-SIMULATION!$D$17*$J10028)/(1-EXP(-SIMULATION!$D$4*SIMULATION!$D$17))))</f>
        <v>3.0590676731610018</v>
      </c>
      <c r="L10028">
        <v>-9.7511979327814968E-2</v>
      </c>
      <c r="M10028">
        <f t="shared" ca="1" si="156"/>
        <v>2.7607719294533393</v>
      </c>
    </row>
    <row r="10029" spans="1:13" x14ac:dyDescent="0.25">
      <c r="A10029" s="9"/>
      <c r="H10029" s="9"/>
      <c r="J10029">
        <v>2</v>
      </c>
      <c r="K10029">
        <f ca="1">SIMULATION!$D$3*SIMULATION!$D$17/$H10027/(SIMULATION!$D$17-$I10027)*(((EXP(-$I10027*$J10029))/(1-EXP(-SIMULATION!$D$4*$I10027)))-(EXP(-SIMULATION!$D$17*$J10029)/(1-EXP(-SIMULATION!$D$4*SIMULATION!$D$17))))</f>
        <v>4.4104518422439813</v>
      </c>
      <c r="L10029">
        <v>-0.26725403728626607</v>
      </c>
      <c r="M10029">
        <f t="shared" ca="1" si="156"/>
        <v>3.2317407811476273</v>
      </c>
    </row>
    <row r="10030" spans="1:13" x14ac:dyDescent="0.25">
      <c r="A10030" s="9"/>
      <c r="H10030" s="9"/>
      <c r="J10030">
        <v>3</v>
      </c>
      <c r="K10030">
        <f ca="1">SIMULATION!$D$3*SIMULATION!$D$17/$H10027/(SIMULATION!$D$17-$I10027)*(((EXP(-$I10027*$J10030))/(1-EXP(-SIMULATION!$D$4*$I10027)))-(EXP(-SIMULATION!$D$17*$J10030)/(1-EXP(-SIMULATION!$D$4*SIMULATION!$D$17))))</f>
        <v>4.8917961147435411</v>
      </c>
      <c r="L10030">
        <v>-4.1094642658498125E-2</v>
      </c>
      <c r="M10030">
        <f t="shared" ca="1" si="156"/>
        <v>4.6907695014499255</v>
      </c>
    </row>
    <row r="10031" spans="1:13" x14ac:dyDescent="0.25">
      <c r="A10031" s="9"/>
      <c r="H10031" s="9"/>
      <c r="J10031">
        <v>4</v>
      </c>
      <c r="K10031">
        <f ca="1">SIMULATION!$D$3*SIMULATION!$D$17/$H10027/(SIMULATION!$D$17-$I10027)*(((EXP(-$I10027*$J10031))/(1-EXP(-SIMULATION!$D$4*$I10027)))-(EXP(-SIMULATION!$D$17*$J10031)/(1-EXP(-SIMULATION!$D$4*SIMULATION!$D$17))))</f>
        <v>4.8759863496002476</v>
      </c>
      <c r="L10031">
        <v>0.17826683787341571</v>
      </c>
      <c r="M10031">
        <f t="shared" ca="1" si="156"/>
        <v>5.7452130176574236</v>
      </c>
    </row>
    <row r="10032" spans="1:13" x14ac:dyDescent="0.25">
      <c r="A10032" s="9"/>
      <c r="H10032" s="9"/>
      <c r="J10032">
        <v>5</v>
      </c>
      <c r="K10032">
        <f ca="1">SIMULATION!$D$3*SIMULATION!$D$17/$H10027/(SIMULATION!$D$17-$I10027)*(((EXP(-$I10027*$J10032))/(1-EXP(-SIMULATION!$D$4*$I10027)))-(EXP(-SIMULATION!$D$17*$J10032)/(1-EXP(-SIMULATION!$D$4*SIMULATION!$D$17))))</f>
        <v>4.5924961951974277</v>
      </c>
      <c r="L10032">
        <v>0.35949676237414191</v>
      </c>
      <c r="M10032">
        <f t="shared" ca="1" si="156"/>
        <v>6.2434837085864681</v>
      </c>
    </row>
    <row r="10033" spans="1:13" x14ac:dyDescent="0.25">
      <c r="A10033" s="9"/>
      <c r="H10033" s="9"/>
      <c r="J10033">
        <v>6</v>
      </c>
      <c r="K10033">
        <f ca="1">SIMULATION!$D$3*SIMULATION!$D$17/$H10027/(SIMULATION!$D$17-$I10027)*(((EXP(-$I10027*$J10033))/(1-EXP(-SIMULATION!$D$4*$I10027)))-(EXP(-SIMULATION!$D$17*$J10033)/(1-EXP(-SIMULATION!$D$4*SIMULATION!$D$17))))</f>
        <v>4.1803856820372332</v>
      </c>
      <c r="L10033">
        <v>0.37041605201494454</v>
      </c>
      <c r="M10033">
        <f t="shared" ca="1" si="156"/>
        <v>5.7288676422772662</v>
      </c>
    </row>
    <row r="10034" spans="1:13" x14ac:dyDescent="0.25">
      <c r="A10034" s="9"/>
      <c r="H10034" s="9"/>
      <c r="J10034">
        <v>7</v>
      </c>
      <c r="K10034">
        <f ca="1">SIMULATION!$D$3*SIMULATION!$D$17/$H10027/(SIMULATION!$D$17-$I10027)*(((EXP(-$I10027*$J10034))/(1-EXP(-SIMULATION!$D$4*$I10027)))-(EXP(-SIMULATION!$D$17*$J10034)/(1-EXP(-SIMULATION!$D$4*SIMULATION!$D$17))))</f>
        <v>3.7220303362148695</v>
      </c>
      <c r="L10034">
        <v>-0.11127712256315014</v>
      </c>
      <c r="M10034">
        <f t="shared" ca="1" si="156"/>
        <v>3.3078535103081244</v>
      </c>
    </row>
    <row r="10035" spans="1:13" x14ac:dyDescent="0.25">
      <c r="A10035" s="9"/>
      <c r="H10035" s="9"/>
      <c r="J10035">
        <v>8</v>
      </c>
      <c r="K10035">
        <f ca="1">SIMULATION!$D$3*SIMULATION!$D$17/$H10027/(SIMULATION!$D$17-$I10027)*(((EXP(-$I10027*$J10035))/(1-EXP(-SIMULATION!$D$4*$I10027)))-(EXP(-SIMULATION!$D$17*$J10035)/(1-EXP(-SIMULATION!$D$4*SIMULATION!$D$17))))</f>
        <v>3.2645386278527715</v>
      </c>
      <c r="L10035">
        <v>0.31815126272902111</v>
      </c>
      <c r="M10035">
        <f t="shared" ca="1" si="156"/>
        <v>4.3031557145317967</v>
      </c>
    </row>
    <row r="10036" spans="1:13" x14ac:dyDescent="0.25">
      <c r="A10036" s="9"/>
      <c r="H10036" s="9"/>
      <c r="J10036">
        <v>9</v>
      </c>
      <c r="K10036">
        <f ca="1">SIMULATION!$D$3*SIMULATION!$D$17/$H10027/(SIMULATION!$D$17-$I10027)*(((EXP(-$I10027*$J10036))/(1-EXP(-SIMULATION!$D$4*$I10027)))-(EXP(-SIMULATION!$D$17*$J10036)/(1-EXP(-SIMULATION!$D$4*SIMULATION!$D$17))))</f>
        <v>2.8333107313858319</v>
      </c>
      <c r="L10036">
        <v>-0.20930786478055247</v>
      </c>
      <c r="M10036">
        <f t="shared" ca="1" si="156"/>
        <v>2.2402765119396379</v>
      </c>
    </row>
    <row r="10037" spans="1:13" x14ac:dyDescent="0.25">
      <c r="A10037" s="9"/>
      <c r="H10037" s="9"/>
      <c r="J10037">
        <v>10</v>
      </c>
      <c r="K10037">
        <f ca="1">SIMULATION!$D$3*SIMULATION!$D$17/$H10027/(SIMULATION!$D$17-$I10027)*(((EXP(-$I10027*$J10037))/(1-EXP(-SIMULATION!$D$4*$I10027)))-(EXP(-SIMULATION!$D$17*$J10037)/(1-EXP(-SIMULATION!$D$4*SIMULATION!$D$17))))</f>
        <v>2.440587318239372</v>
      </c>
      <c r="L10037">
        <v>-0.51965337164751446</v>
      </c>
      <c r="M10037">
        <f t="shared" ca="1" si="156"/>
        <v>1.1723278895161169</v>
      </c>
    </row>
    <row r="10038" spans="1:13" x14ac:dyDescent="0.25">
      <c r="A10038" s="9"/>
      <c r="H10038" s="9"/>
      <c r="J10038">
        <v>11</v>
      </c>
      <c r="K10038">
        <f ca="1">SIMULATION!$D$3*SIMULATION!$D$17/$H10027/(SIMULATION!$D$17-$I10027)*(((EXP(-$I10027*$J10038))/(1-EXP(-SIMULATION!$D$4*$I10027)))-(EXP(-SIMULATION!$D$17*$J10038)/(1-EXP(-SIMULATION!$D$4*SIMULATION!$D$17))))</f>
        <v>2.0908098182579673</v>
      </c>
      <c r="L10038">
        <v>-0.87058589864934122</v>
      </c>
      <c r="M10038">
        <f t="shared" ca="1" si="156"/>
        <v>0.27058027372498905</v>
      </c>
    </row>
    <row r="10039" spans="1:13" x14ac:dyDescent="0.25">
      <c r="A10039" s="9"/>
      <c r="H10039" s="9"/>
      <c r="J10039">
        <v>12</v>
      </c>
      <c r="K10039">
        <f ca="1">SIMULATION!$D$3*SIMULATION!$D$17/$H10027/(SIMULATION!$D$17-$I10027)*(((EXP(-$I10027*$J10039))/(1-EXP(-SIMULATION!$D$4*$I10027)))-(EXP(-SIMULATION!$D$17*$J10039)/(1-EXP(-SIMULATION!$D$4*SIMULATION!$D$17))))</f>
        <v>1.7839559201644655</v>
      </c>
      <c r="L10039">
        <v>-0.34043968007443604</v>
      </c>
      <c r="M10039">
        <f t="shared" ca="1" si="156"/>
        <v>1.1766265374367786</v>
      </c>
    </row>
    <row r="10040" spans="1:13" x14ac:dyDescent="0.25">
      <c r="A10040" s="9"/>
      <c r="H10040" s="9"/>
      <c r="J10040">
        <v>13</v>
      </c>
      <c r="K10040">
        <f ca="1">SIMULATION!$D$3*SIMULATION!$D$17/$H10027/(SIMULATION!$D$17-$I10027)*(((EXP(-$I10027*$J10040))/(1-EXP(-SIMULATION!$D$4*$I10027)))-(EXP(-SIMULATION!$D$17*$J10040)/(1-EXP(-SIMULATION!$D$4*SIMULATION!$D$17))))</f>
        <v>1.5175931746252613</v>
      </c>
      <c r="L10040">
        <v>-0.27356171770563964</v>
      </c>
      <c r="M10040">
        <f t="shared" ca="1" si="156"/>
        <v>1.1024377789964201</v>
      </c>
    </row>
    <row r="10041" spans="1:13" x14ac:dyDescent="0.25">
      <c r="A10041" s="9"/>
      <c r="H10041" s="9"/>
      <c r="J10041">
        <v>14</v>
      </c>
      <c r="K10041">
        <f ca="1">SIMULATION!$D$3*SIMULATION!$D$17/$H10027/(SIMULATION!$D$17-$I10027)*(((EXP(-$I10027*$J10041))/(1-EXP(-SIMULATION!$D$4*$I10027)))-(EXP(-SIMULATION!$D$17*$J10041)/(1-EXP(-SIMULATION!$D$4*SIMULATION!$D$17))))</f>
        <v>1.2881242929087531</v>
      </c>
      <c r="L10041">
        <v>4.690045946395436E-2</v>
      </c>
      <c r="M10041">
        <f t="shared" ca="1" si="156"/>
        <v>1.3485379140928548</v>
      </c>
    </row>
    <row r="10042" spans="1:13" x14ac:dyDescent="0.25">
      <c r="A10042" s="9"/>
      <c r="H10042" s="9"/>
      <c r="J10042">
        <v>15</v>
      </c>
      <c r="K10042">
        <f ca="1">SIMULATION!$D$3*SIMULATION!$D$17/$H10027/(SIMULATION!$D$17-$I10027)*(((EXP(-$I10027*$J10042))/(1-EXP(-SIMULATION!$D$4*$I10027)))-(EXP(-SIMULATION!$D$17*$J10042)/(1-EXP(-SIMULATION!$D$4*SIMULATION!$D$17))))</f>
        <v>1.0915255639471508</v>
      </c>
      <c r="L10042">
        <v>6.506883340335623E-2</v>
      </c>
      <c r="M10042">
        <f t="shared" ca="1" si="156"/>
        <v>1.1625498590231325</v>
      </c>
    </row>
    <row r="10043" spans="1:13" x14ac:dyDescent="0.25">
      <c r="A10043" s="9"/>
      <c r="H10043" s="9"/>
      <c r="J10043">
        <v>16</v>
      </c>
      <c r="K10043">
        <f ca="1">SIMULATION!$D$3*SIMULATION!$D$17/$H10027/(SIMULATION!$D$17-$I10027)*(((EXP(-$I10027*$J10043))/(1-EXP(-SIMULATION!$D$4*$I10027)))-(EXP(-SIMULATION!$D$17*$J10043)/(1-EXP(-SIMULATION!$D$4*SIMULATION!$D$17))))</f>
        <v>0.9237698063012878</v>
      </c>
      <c r="L10043">
        <v>0.48824293319128764</v>
      </c>
      <c r="M10043">
        <f t="shared" ca="1" si="156"/>
        <v>1.3747938861233762</v>
      </c>
    </row>
    <row r="10044" spans="1:13" x14ac:dyDescent="0.25">
      <c r="A10044" s="9"/>
      <c r="H10044" s="9"/>
      <c r="J10044">
        <v>17</v>
      </c>
      <c r="K10044">
        <f ca="1">SIMULATION!$D$3*SIMULATION!$D$17/$H10027/(SIMULATION!$D$17-$I10027)*(((EXP(-$I10027*$J10044))/(1-EXP(-SIMULATION!$D$4*$I10027)))-(EXP(-SIMULATION!$D$17*$J10044)/(1-EXP(-SIMULATION!$D$4*SIMULATION!$D$17))))</f>
        <v>0.78105505038451628</v>
      </c>
      <c r="L10044">
        <v>0.47222497483788645</v>
      </c>
      <c r="M10044">
        <f t="shared" ca="1" si="156"/>
        <v>1.1498887518993486</v>
      </c>
    </row>
    <row r="10045" spans="1:13" x14ac:dyDescent="0.25">
      <c r="A10045" s="9"/>
      <c r="H10045" s="9"/>
      <c r="J10045">
        <v>18</v>
      </c>
      <c r="K10045">
        <f ca="1">SIMULATION!$D$3*SIMULATION!$D$17/$H10027/(SIMULATION!$D$17-$I10027)*(((EXP(-$I10027*$J10045))/(1-EXP(-SIMULATION!$D$4*$I10027)))-(EXP(-SIMULATION!$D$17*$J10045)/(1-EXP(-SIMULATION!$D$4*SIMULATION!$D$17))))</f>
        <v>0.65991537751008145</v>
      </c>
      <c r="L10045">
        <v>-9.9799995942290706E-2</v>
      </c>
      <c r="M10045">
        <f t="shared" ca="1" si="156"/>
        <v>0.59405582551232006</v>
      </c>
    </row>
    <row r="10046" spans="1:13" x14ac:dyDescent="0.25">
      <c r="A10046" s="9"/>
      <c r="H10046" s="9"/>
      <c r="J10046">
        <v>19</v>
      </c>
      <c r="K10046">
        <f ca="1">SIMULATION!$D$3*SIMULATION!$D$17/$H10027/(SIMULATION!$D$17-$I10027)*(((EXP(-$I10027*$J10046))/(1-EXP(-SIMULATION!$D$4*$I10027)))-(EXP(-SIMULATION!$D$17*$J10046)/(1-EXP(-SIMULATION!$D$4*SIMULATION!$D$17))))</f>
        <v>0.55726184781339394</v>
      </c>
      <c r="L10046">
        <v>0.40756646260132312</v>
      </c>
      <c r="M10046">
        <f t="shared" ca="1" si="156"/>
        <v>0.78438308786937583</v>
      </c>
    </row>
    <row r="10047" spans="1:13" x14ac:dyDescent="0.25">
      <c r="A10047" s="9"/>
      <c r="H10047" s="9"/>
      <c r="J10047">
        <v>20</v>
      </c>
      <c r="K10047">
        <f ca="1">SIMULATION!$D$3*SIMULATION!$D$17/$H10027/(SIMULATION!$D$17-$I10027)*(((EXP(-$I10027*$J10047))/(1-EXP(-SIMULATION!$D$4*$I10027)))-(EXP(-SIMULATION!$D$17*$J10047)/(1-EXP(-SIMULATION!$D$4*SIMULATION!$D$17))))</f>
        <v>0.4703833530183778</v>
      </c>
      <c r="L10047">
        <v>-0.4069353519899877</v>
      </c>
      <c r="M10047">
        <f t="shared" ca="1" si="156"/>
        <v>0.27896773768761363</v>
      </c>
    </row>
    <row r="10048" spans="1:13" x14ac:dyDescent="0.25">
      <c r="A10048" s="9"/>
      <c r="H10048" s="9"/>
      <c r="J10048">
        <v>21</v>
      </c>
      <c r="K10048">
        <f ca="1">SIMULATION!$D$3*SIMULATION!$D$17/$H10027/(SIMULATION!$D$17-$I10027)*(((EXP(-$I10027*$J10048))/(1-EXP(-SIMULATION!$D$4*$I10027)))-(EXP(-SIMULATION!$D$17*$J10048)/(1-EXP(-SIMULATION!$D$4*SIMULATION!$D$17))))</f>
        <v>0.39692577177142241</v>
      </c>
      <c r="L10048">
        <v>1.6815557995618718E-2</v>
      </c>
      <c r="M10048">
        <f t="shared" ca="1" si="156"/>
        <v>0.40360030010660042</v>
      </c>
    </row>
    <row r="10049" spans="1:13" x14ac:dyDescent="0.25">
      <c r="A10049" s="9"/>
      <c r="H10049" s="9"/>
      <c r="J10049">
        <v>22</v>
      </c>
      <c r="K10049">
        <f ca="1">SIMULATION!$D$3*SIMULATION!$D$17/$H10027/(SIMULATION!$D$17-$I10027)*(((EXP(-$I10027*$J10049))/(1-EXP(-SIMULATION!$D$4*$I10027)))-(EXP(-SIMULATION!$D$17*$J10049)/(1-EXP(-SIMULATION!$D$4*SIMULATION!$D$17))))</f>
        <v>0.33486057901681548</v>
      </c>
      <c r="L10049">
        <v>-0.20339890840651947</v>
      </c>
      <c r="M10049">
        <f t="shared" ca="1" si="156"/>
        <v>0.26675030277642015</v>
      </c>
    </row>
    <row r="10050" spans="1:13" x14ac:dyDescent="0.25">
      <c r="A10050" s="9"/>
      <c r="H10050" s="9"/>
      <c r="J10050">
        <v>23</v>
      </c>
      <c r="K10050">
        <f ca="1">SIMULATION!$D$3*SIMULATION!$D$17/$H10027/(SIMULATION!$D$17-$I10027)*(((EXP(-$I10027*$J10050))/(1-EXP(-SIMULATION!$D$4*$I10027)))-(EXP(-SIMULATION!$D$17*$J10050)/(1-EXP(-SIMULATION!$D$4*SIMULATION!$D$17))))</f>
        <v>0.28244952831820003</v>
      </c>
      <c r="L10050">
        <v>0.27657463389140524</v>
      </c>
      <c r="M10050">
        <f t="shared" ca="1" si="156"/>
        <v>0.36056790320560628</v>
      </c>
    </row>
    <row r="10051" spans="1:13" x14ac:dyDescent="0.25">
      <c r="A10051" s="9"/>
      <c r="H10051" s="9"/>
      <c r="J10051">
        <v>24</v>
      </c>
      <c r="K10051">
        <f ca="1">SIMULATION!$D$3*SIMULATION!$D$17/$H10027/(SIMULATION!$D$17-$I10027)*(((EXP(-$I10027*$J10051))/(1-EXP(-SIMULATION!$D$4*$I10027)))-(EXP(-SIMULATION!$D$17*$J10051)/(1-EXP(-SIMULATION!$D$4*SIMULATION!$D$17))))</f>
        <v>0.23820920422223787</v>
      </c>
      <c r="L10051">
        <v>-0.71695131084452934</v>
      </c>
      <c r="M10051">
        <f t="shared" ref="M10051:M10114" ca="1" si="157">$K10051*(1+$L10051)</f>
        <v>6.7424802999872233E-2</v>
      </c>
    </row>
    <row r="10052" spans="1:13" x14ac:dyDescent="0.25">
      <c r="A10052" s="9">
        <v>403</v>
      </c>
      <c r="B10052" s="2">
        <f ca="1">NORMINV(RAND(),SIMULATION!D7,SIMULATION!D8)</f>
        <v>59.68284075767361</v>
      </c>
      <c r="C10052" s="2">
        <v>2</v>
      </c>
      <c r="D10052" s="2">
        <f ca="1">SIMULATION!$D$11*(1+(SIMULATION!$D$12*LN(1+$C10052)))*(1+(SIMULATION!$D$13*(($B10052/63.5)-1)))</f>
        <v>9.9545924055980954</v>
      </c>
      <c r="E10052" s="2">
        <v>5.6018829126229339E-2</v>
      </c>
      <c r="F10052" s="2">
        <f ca="1">D10052*(1+E10052)</f>
        <v>10.512237016588555</v>
      </c>
      <c r="G10052" s="2">
        <v>-0.45048153684512238</v>
      </c>
      <c r="H10052" s="9">
        <f>SIMULATION!$D$15*EXP($G$10052)</f>
        <v>140.69247531437617</v>
      </c>
      <c r="I10052" s="2">
        <f ca="1">$F10052/$H10052</f>
        <v>7.4717834007106979E-2</v>
      </c>
      <c r="J10052">
        <v>0</v>
      </c>
      <c r="K10052">
        <f ca="1">SIMULATION!$D$3*SIMULATION!$D$17/$H10052/(SIMULATION!$D$17-$I10052)*(((EXP(-$I10052*$J10052))/(1-EXP(-SIMULATION!$D$4*$I10052)))-(EXP(-SIMULATION!$D$17*$J10052)/(1-EXP(-SIMULATION!$D$4*SIMULATION!$D$17))))</f>
        <v>0.93785083057584484</v>
      </c>
      <c r="L10052">
        <v>0.48088958638975576</v>
      </c>
      <c r="M10052">
        <f t="shared" ca="1" si="157"/>
        <v>1.3888535285867518</v>
      </c>
    </row>
    <row r="10053" spans="1:13" x14ac:dyDescent="0.25">
      <c r="A10053" s="9"/>
      <c r="H10053" s="9"/>
      <c r="J10053">
        <v>1</v>
      </c>
      <c r="K10053">
        <f ca="1">SIMULATION!$D$3*SIMULATION!$D$17/$H10052/(SIMULATION!$D$17-$I10052)*(((EXP(-$I10052*$J10053))/(1-EXP(-SIMULATION!$D$4*$I10052)))-(EXP(-SIMULATION!$D$17*$J10053)/(1-EXP(-SIMULATION!$D$4*SIMULATION!$D$17))))</f>
        <v>2.2195567377633552</v>
      </c>
      <c r="L10053">
        <v>-3.0362570434368456E-2</v>
      </c>
      <c r="M10053">
        <f t="shared" ca="1" si="157"/>
        <v>2.1521652899799384</v>
      </c>
    </row>
    <row r="10054" spans="1:13" x14ac:dyDescent="0.25">
      <c r="A10054" s="9"/>
      <c r="H10054" s="9"/>
      <c r="J10054">
        <v>2</v>
      </c>
      <c r="K10054">
        <f ca="1">SIMULATION!$D$3*SIMULATION!$D$17/$H10052/(SIMULATION!$D$17-$I10052)*(((EXP(-$I10052*$J10054))/(1-EXP(-SIMULATION!$D$4*$I10052)))-(EXP(-SIMULATION!$D$17*$J10054)/(1-EXP(-SIMULATION!$D$4*SIMULATION!$D$17))))</f>
        <v>2.9243773182932697</v>
      </c>
      <c r="L10054">
        <v>0.25223839540730736</v>
      </c>
      <c r="M10054">
        <f t="shared" ca="1" si="157"/>
        <v>3.6620175606250887</v>
      </c>
    </row>
    <row r="10055" spans="1:13" x14ac:dyDescent="0.25">
      <c r="A10055" s="9"/>
      <c r="H10055" s="9"/>
      <c r="J10055">
        <v>3</v>
      </c>
      <c r="K10055">
        <f ca="1">SIMULATION!$D$3*SIMULATION!$D$17/$H10052/(SIMULATION!$D$17-$I10052)*(((EXP(-$I10052*$J10055))/(1-EXP(-SIMULATION!$D$4*$I10052)))-(EXP(-SIMULATION!$D$17*$J10055)/(1-EXP(-SIMULATION!$D$4*SIMULATION!$D$17))))</f>
        <v>3.2679051522356648</v>
      </c>
      <c r="L10055">
        <v>-0.1026260483348102</v>
      </c>
      <c r="M10055">
        <f t="shared" ca="1" si="157"/>
        <v>2.9325329601287522</v>
      </c>
    </row>
    <row r="10056" spans="1:13" x14ac:dyDescent="0.25">
      <c r="A10056" s="9"/>
      <c r="H10056" s="9"/>
      <c r="J10056">
        <v>4</v>
      </c>
      <c r="K10056">
        <f ca="1">SIMULATION!$D$3*SIMULATION!$D$17/$H10052/(SIMULATION!$D$17-$I10052)*(((EXP(-$I10052*$J10056))/(1-EXP(-SIMULATION!$D$4*$I10052)))-(EXP(-SIMULATION!$D$17*$J10056)/(1-EXP(-SIMULATION!$D$4*SIMULATION!$D$17))))</f>
        <v>3.387693208087398</v>
      </c>
      <c r="L10056">
        <v>-0.13762235791651173</v>
      </c>
      <c r="M10056">
        <f t="shared" ca="1" si="157"/>
        <v>2.9214708808926586</v>
      </c>
    </row>
    <row r="10057" spans="1:13" x14ac:dyDescent="0.25">
      <c r="A10057" s="9"/>
      <c r="H10057" s="9"/>
      <c r="J10057">
        <v>5</v>
      </c>
      <c r="K10057">
        <f ca="1">SIMULATION!$D$3*SIMULATION!$D$17/$H10052/(SIMULATION!$D$17-$I10052)*(((EXP(-$I10052*$J10057))/(1-EXP(-SIMULATION!$D$4*$I10052)))-(EXP(-SIMULATION!$D$17*$J10057)/(1-EXP(-SIMULATION!$D$4*SIMULATION!$D$17))))</f>
        <v>3.3713282608745705</v>
      </c>
      <c r="L10057">
        <v>-2.8010144446312387E-2</v>
      </c>
      <c r="M10057">
        <f t="shared" ca="1" si="157"/>
        <v>3.276896869311539</v>
      </c>
    </row>
    <row r="10058" spans="1:13" x14ac:dyDescent="0.25">
      <c r="A10058" s="9"/>
      <c r="H10058" s="9"/>
      <c r="J10058">
        <v>6</v>
      </c>
      <c r="K10058">
        <f ca="1">SIMULATION!$D$3*SIMULATION!$D$17/$H10052/(SIMULATION!$D$17-$I10052)*(((EXP(-$I10052*$J10058))/(1-EXP(-SIMULATION!$D$4*$I10052)))-(EXP(-SIMULATION!$D$17*$J10058)/(1-EXP(-SIMULATION!$D$4*SIMULATION!$D$17))))</f>
        <v>3.2744178893578337</v>
      </c>
      <c r="L10058">
        <v>0.36403969503614203</v>
      </c>
      <c r="M10058">
        <f t="shared" ca="1" si="157"/>
        <v>4.466435979220547</v>
      </c>
    </row>
    <row r="10059" spans="1:13" x14ac:dyDescent="0.25">
      <c r="A10059" s="9"/>
      <c r="H10059" s="9"/>
      <c r="J10059">
        <v>7</v>
      </c>
      <c r="K10059">
        <f ca="1">SIMULATION!$D$3*SIMULATION!$D$17/$H10052/(SIMULATION!$D$17-$I10052)*(((EXP(-$I10052*$J10059))/(1-EXP(-SIMULATION!$D$4*$I10052)))-(EXP(-SIMULATION!$D$17*$J10059)/(1-EXP(-SIMULATION!$D$4*SIMULATION!$D$17))))</f>
        <v>3.1321140752570011</v>
      </c>
      <c r="L10059">
        <v>-0.44358375881436052</v>
      </c>
      <c r="M10059">
        <f t="shared" ca="1" si="157"/>
        <v>1.7427591407191356</v>
      </c>
    </row>
    <row r="10060" spans="1:13" x14ac:dyDescent="0.25">
      <c r="A10060" s="9"/>
      <c r="H10060" s="9"/>
      <c r="J10060">
        <v>8</v>
      </c>
      <c r="K10060">
        <f ca="1">SIMULATION!$D$3*SIMULATION!$D$17/$H10052/(SIMULATION!$D$17-$I10052)*(((EXP(-$I10052*$J10060))/(1-EXP(-SIMULATION!$D$4*$I10052)))-(EXP(-SIMULATION!$D$17*$J10060)/(1-EXP(-SIMULATION!$D$4*SIMULATION!$D$17))))</f>
        <v>2.9664951093056575</v>
      </c>
      <c r="L10060">
        <v>5.8622663928118782E-2</v>
      </c>
      <c r="M10060">
        <f t="shared" ca="1" si="157"/>
        <v>3.1403989551428912</v>
      </c>
    </row>
    <row r="10061" spans="1:13" x14ac:dyDescent="0.25">
      <c r="A10061" s="9"/>
      <c r="H10061" s="9"/>
      <c r="J10061">
        <v>9</v>
      </c>
      <c r="K10061">
        <f ca="1">SIMULATION!$D$3*SIMULATION!$D$17/$H10052/(SIMULATION!$D$17-$I10052)*(((EXP(-$I10052*$J10061))/(1-EXP(-SIMULATION!$D$4*$I10052)))-(EXP(-SIMULATION!$D$17*$J10061)/(1-EXP(-SIMULATION!$D$4*SIMULATION!$D$17))))</f>
        <v>2.7912935938817296</v>
      </c>
      <c r="L10061">
        <v>0.20004233408718691</v>
      </c>
      <c r="M10061">
        <f t="shared" ca="1" si="157"/>
        <v>3.349670479524443</v>
      </c>
    </row>
    <row r="10062" spans="1:13" x14ac:dyDescent="0.25">
      <c r="A10062" s="9"/>
      <c r="H10062" s="9"/>
      <c r="J10062">
        <v>10</v>
      </c>
      <c r="K10062">
        <f ca="1">SIMULATION!$D$3*SIMULATION!$D$17/$H10052/(SIMULATION!$D$17-$I10052)*(((EXP(-$I10052*$J10062))/(1-EXP(-SIMULATION!$D$4*$I10052)))-(EXP(-SIMULATION!$D$17*$J10062)/(1-EXP(-SIMULATION!$D$4*SIMULATION!$D$17))))</f>
        <v>2.6149239400264466</v>
      </c>
      <c r="L10062">
        <v>0.27170673934781786</v>
      </c>
      <c r="M10062">
        <f t="shared" ca="1" si="157"/>
        <v>3.3254163974135813</v>
      </c>
    </row>
    <row r="10063" spans="1:13" x14ac:dyDescent="0.25">
      <c r="A10063" s="9"/>
      <c r="H10063" s="9"/>
      <c r="J10063">
        <v>11</v>
      </c>
      <c r="K10063">
        <f ca="1">SIMULATION!$D$3*SIMULATION!$D$17/$H10052/(SIMULATION!$D$17-$I10052)*(((EXP(-$I10052*$J10063))/(1-EXP(-SIMULATION!$D$4*$I10052)))-(EXP(-SIMULATION!$D$17*$J10063)/(1-EXP(-SIMULATION!$D$4*SIMULATION!$D$17))))</f>
        <v>2.4424203063463059</v>
      </c>
      <c r="L10063">
        <v>0.47525486899444841</v>
      </c>
      <c r="M10063">
        <f t="shared" ca="1" si="157"/>
        <v>3.6031924490683003</v>
      </c>
    </row>
    <row r="10064" spans="1:13" x14ac:dyDescent="0.25">
      <c r="A10064" s="9"/>
      <c r="H10064" s="9"/>
      <c r="J10064">
        <v>12</v>
      </c>
      <c r="K10064">
        <f ca="1">SIMULATION!$D$3*SIMULATION!$D$17/$H10052/(SIMULATION!$D$17-$I10052)*(((EXP(-$I10052*$J10064))/(1-EXP(-SIMULATION!$D$4*$I10052)))-(EXP(-SIMULATION!$D$17*$J10064)/(1-EXP(-SIMULATION!$D$4*SIMULATION!$D$17))))</f>
        <v>2.276676477749298</v>
      </c>
      <c r="L10064">
        <v>-0.51931624528200149</v>
      </c>
      <c r="M10064">
        <f t="shared" ca="1" si="157"/>
        <v>1.0943613976026805</v>
      </c>
    </row>
    <row r="10065" spans="1:13" x14ac:dyDescent="0.25">
      <c r="A10065" s="9"/>
      <c r="H10065" s="9"/>
      <c r="J10065">
        <v>13</v>
      </c>
      <c r="K10065">
        <f ca="1">SIMULATION!$D$3*SIMULATION!$D$17/$H10052/(SIMULATION!$D$17-$I10052)*(((EXP(-$I10052*$J10065))/(1-EXP(-SIMULATION!$D$4*$I10052)))-(EXP(-SIMULATION!$D$17*$J10065)/(1-EXP(-SIMULATION!$D$4*SIMULATION!$D$17))))</f>
        <v>2.1192385542383483</v>
      </c>
      <c r="L10065">
        <v>-0.22495184842952445</v>
      </c>
      <c r="M10065">
        <f t="shared" ca="1" si="157"/>
        <v>1.6425119241993189</v>
      </c>
    </row>
    <row r="10066" spans="1:13" x14ac:dyDescent="0.25">
      <c r="A10066" s="9"/>
      <c r="H10066" s="9"/>
      <c r="J10066">
        <v>14</v>
      </c>
      <c r="K10066">
        <f ca="1">SIMULATION!$D$3*SIMULATION!$D$17/$H10052/(SIMULATION!$D$17-$I10052)*(((EXP(-$I10052*$J10066))/(1-EXP(-SIMULATION!$D$4*$I10052)))-(EXP(-SIMULATION!$D$17*$J10066)/(1-EXP(-SIMULATION!$D$4*SIMULATION!$D$17))))</f>
        <v>1.9708112031267913</v>
      </c>
      <c r="L10066">
        <v>-4.7235784734175244E-2</v>
      </c>
      <c r="M10066">
        <f t="shared" ca="1" si="157"/>
        <v>1.8777183893841933</v>
      </c>
    </row>
    <row r="10067" spans="1:13" x14ac:dyDescent="0.25">
      <c r="A10067" s="9"/>
      <c r="H10067" s="9"/>
      <c r="J10067">
        <v>15</v>
      </c>
      <c r="K10067">
        <f ca="1">SIMULATION!$D$3*SIMULATION!$D$17/$H10052/(SIMULATION!$D$17-$I10052)*(((EXP(-$I10052*$J10067))/(1-EXP(-SIMULATION!$D$4*$I10052)))-(EXP(-SIMULATION!$D$17*$J10067)/(1-EXP(-SIMULATION!$D$4*SIMULATION!$D$17))))</f>
        <v>1.8315804797164912</v>
      </c>
      <c r="L10067">
        <v>0.12426378863065748</v>
      </c>
      <c r="M10067">
        <f t="shared" ca="1" si="157"/>
        <v>2.0591796093080195</v>
      </c>
    </row>
    <row r="10068" spans="1:13" x14ac:dyDescent="0.25">
      <c r="A10068" s="9"/>
      <c r="H10068" s="9"/>
      <c r="J10068">
        <v>16</v>
      </c>
      <c r="K10068">
        <f ca="1">SIMULATION!$D$3*SIMULATION!$D$17/$H10052/(SIMULATION!$D$17-$I10052)*(((EXP(-$I10052*$J10068))/(1-EXP(-SIMULATION!$D$4*$I10052)))-(EXP(-SIMULATION!$D$17*$J10068)/(1-EXP(-SIMULATION!$D$4*SIMULATION!$D$17))))</f>
        <v>1.7014192156436321</v>
      </c>
      <c r="L10068">
        <v>9.585591048190846E-2</v>
      </c>
      <c r="M10068">
        <f t="shared" ca="1" si="157"/>
        <v>1.8645103036705672</v>
      </c>
    </row>
    <row r="10069" spans="1:13" x14ac:dyDescent="0.25">
      <c r="A10069" s="9"/>
      <c r="H10069" s="9"/>
      <c r="J10069">
        <v>17</v>
      </c>
      <c r="K10069">
        <f ca="1">SIMULATION!$D$3*SIMULATION!$D$17/$H10052/(SIMULATION!$D$17-$I10052)*(((EXP(-$I10052*$J10069))/(1-EXP(-SIMULATION!$D$4*$I10052)))-(EXP(-SIMULATION!$D$17*$J10069)/(1-EXP(-SIMULATION!$D$4*SIMULATION!$D$17))))</f>
        <v>1.5800172605019578</v>
      </c>
      <c r="L10069">
        <v>-8.9330929063770145E-2</v>
      </c>
      <c r="M10069">
        <f t="shared" ca="1" si="157"/>
        <v>1.438872850684525</v>
      </c>
    </row>
    <row r="10070" spans="1:13" x14ac:dyDescent="0.25">
      <c r="A10070" s="9"/>
      <c r="H10070" s="9"/>
      <c r="J10070">
        <v>18</v>
      </c>
      <c r="K10070">
        <f ca="1">SIMULATION!$D$3*SIMULATION!$D$17/$H10052/(SIMULATION!$D$17-$I10052)*(((EXP(-$I10052*$J10070))/(1-EXP(-SIMULATION!$D$4*$I10052)))-(EXP(-SIMULATION!$D$17*$J10070)/(1-EXP(-SIMULATION!$D$4*SIMULATION!$D$17))))</f>
        <v>1.4669636667021175</v>
      </c>
      <c r="L10070">
        <v>-0.20283649313428626</v>
      </c>
      <c r="M10070">
        <f t="shared" ca="1" si="157"/>
        <v>1.169409900992846</v>
      </c>
    </row>
    <row r="10071" spans="1:13" x14ac:dyDescent="0.25">
      <c r="A10071" s="9"/>
      <c r="H10071" s="9"/>
      <c r="J10071">
        <v>19</v>
      </c>
      <c r="K10071">
        <f ca="1">SIMULATION!$D$3*SIMULATION!$D$17/$H10052/(SIMULATION!$D$17-$I10052)*(((EXP(-$I10052*$J10071))/(1-EXP(-SIMULATION!$D$4*$I10052)))-(EXP(-SIMULATION!$D$17*$J10071)/(1-EXP(-SIMULATION!$D$4*SIMULATION!$D$17))))</f>
        <v>1.3617981703369846</v>
      </c>
      <c r="L10071">
        <v>9.7965356220902494E-2</v>
      </c>
      <c r="M10071">
        <f t="shared" ca="1" si="157"/>
        <v>1.4952072131950205</v>
      </c>
    </row>
    <row r="10072" spans="1:13" x14ac:dyDescent="0.25">
      <c r="A10072" s="9"/>
      <c r="H10072" s="9"/>
      <c r="J10072">
        <v>20</v>
      </c>
      <c r="K10072">
        <f ca="1">SIMULATION!$D$3*SIMULATION!$D$17/$H10052/(SIMULATION!$D$17-$I10052)*(((EXP(-$I10052*$J10072))/(1-EXP(-SIMULATION!$D$4*$I10052)))-(EXP(-SIMULATION!$D$17*$J10072)/(1-EXP(-SIMULATION!$D$4*SIMULATION!$D$17))))</f>
        <v>1.2640430815094805</v>
      </c>
      <c r="L10072">
        <v>0.36373309298009798</v>
      </c>
      <c r="M10072">
        <f t="shared" ca="1" si="157"/>
        <v>1.7238173812070179</v>
      </c>
    </row>
    <row r="10073" spans="1:13" x14ac:dyDescent="0.25">
      <c r="A10073" s="9"/>
      <c r="H10073" s="9"/>
      <c r="J10073">
        <v>21</v>
      </c>
      <c r="K10073">
        <f ca="1">SIMULATION!$D$3*SIMULATION!$D$17/$H10052/(SIMULATION!$D$17-$I10052)*(((EXP(-$I10052*$J10073))/(1-EXP(-SIMULATION!$D$4*$I10052)))-(EXP(-SIMULATION!$D$17*$J10073)/(1-EXP(-SIMULATION!$D$4*SIMULATION!$D$17))))</f>
        <v>1.1732226997524933</v>
      </c>
      <c r="L10073">
        <v>-0.13244148381444645</v>
      </c>
      <c r="M10073">
        <f t="shared" ca="1" si="157"/>
        <v>1.0178393445524823</v>
      </c>
    </row>
    <row r="10074" spans="1:13" x14ac:dyDescent="0.25">
      <c r="A10074" s="9"/>
      <c r="H10074" s="9"/>
      <c r="J10074">
        <v>22</v>
      </c>
      <c r="K10074">
        <f ca="1">SIMULATION!$D$3*SIMULATION!$D$17/$H10052/(SIMULATION!$D$17-$I10052)*(((EXP(-$I10052*$J10074))/(1-EXP(-SIMULATION!$D$4*$I10052)))-(EXP(-SIMULATION!$D$17*$J10074)/(1-EXP(-SIMULATION!$D$4*SIMULATION!$D$17))))</f>
        <v>1.0888748087082665</v>
      </c>
      <c r="L10074">
        <v>-7.6309939703978494E-2</v>
      </c>
      <c r="M10074">
        <f t="shared" ca="1" si="157"/>
        <v>1.0057828377105575</v>
      </c>
    </row>
    <row r="10075" spans="1:13" x14ac:dyDescent="0.25">
      <c r="A10075" s="9"/>
      <c r="H10075" s="9"/>
      <c r="J10075">
        <v>23</v>
      </c>
      <c r="K10075">
        <f ca="1">SIMULATION!$D$3*SIMULATION!$D$17/$H10052/(SIMULATION!$D$17-$I10052)*(((EXP(-$I10052*$J10075))/(1-EXP(-SIMULATION!$D$4*$I10052)))-(EXP(-SIMULATION!$D$17*$J10075)/(1-EXP(-SIMULATION!$D$4*SIMULATION!$D$17))))</f>
        <v>1.0105571631978429</v>
      </c>
      <c r="L10075">
        <v>-3.7407834440176431E-2</v>
      </c>
      <c r="M10075">
        <f t="shared" ca="1" si="157"/>
        <v>0.97275440814460368</v>
      </c>
    </row>
    <row r="10076" spans="1:13" x14ac:dyDescent="0.25">
      <c r="A10076" s="9"/>
      <c r="H10076" s="9"/>
      <c r="J10076">
        <v>24</v>
      </c>
      <c r="K10076">
        <f ca="1">SIMULATION!$D$3*SIMULATION!$D$17/$H10052/(SIMULATION!$D$17-$I10052)*(((EXP(-$I10052*$J10076))/(1-EXP(-SIMULATION!$D$4*$I10052)))-(EXP(-SIMULATION!$D$17*$J10076)/(1-EXP(-SIMULATION!$D$4*SIMULATION!$D$17))))</f>
        <v>0.93785083057584484</v>
      </c>
      <c r="L10076">
        <v>0.31458781387568469</v>
      </c>
      <c r="M10076">
        <f t="shared" ca="1" si="157"/>
        <v>1.232887273108195</v>
      </c>
    </row>
    <row r="10077" spans="1:13" x14ac:dyDescent="0.25">
      <c r="A10077" s="9">
        <v>404</v>
      </c>
      <c r="B10077" s="2">
        <f ca="1">NORMINV(RAND(),SIMULATION!D7,SIMULATION!D8)</f>
        <v>58.925867463011173</v>
      </c>
      <c r="C10077" s="2">
        <v>2</v>
      </c>
      <c r="D10077" s="2">
        <f ca="1">SIMULATION!$D$11*(1+(SIMULATION!$D$12*LN(1+$C10077)))*(1+(SIMULATION!$D$13*(($B10077/63.5)-1)))</f>
        <v>9.8983782537205851</v>
      </c>
      <c r="E10077" s="2">
        <v>-0.2187989969022445</v>
      </c>
      <c r="F10077" s="2">
        <f ca="1">D10077*(1+E10077)</f>
        <v>7.7326230208475311</v>
      </c>
      <c r="G10077" s="2">
        <v>-0.49147675842810845</v>
      </c>
      <c r="H10077" s="9">
        <f>SIMULATION!$D$15*EXP($G$10077)</f>
        <v>135.04138145369288</v>
      </c>
      <c r="I10077" s="2">
        <f ca="1">$F10077/$H10077</f>
        <v>5.7261136827892488E-2</v>
      </c>
      <c r="J10077">
        <v>0</v>
      </c>
      <c r="K10077">
        <f ca="1">SIMULATION!$D$3*SIMULATION!$D$17/$H10077/(SIMULATION!$D$17-$I10077)*(((EXP(-$I10077*$J10077))/(1-EXP(-SIMULATION!$D$4*$I10077)))-(EXP(-SIMULATION!$D$17*$J10077)/(1-EXP(-SIMULATION!$D$4*SIMULATION!$D$17))))</f>
        <v>1.5832306737908626</v>
      </c>
      <c r="L10077">
        <v>1.1849900573740249E-3</v>
      </c>
      <c r="M10077">
        <f t="shared" ca="1" si="157"/>
        <v>1.5851067863978341</v>
      </c>
    </row>
    <row r="10078" spans="1:13" x14ac:dyDescent="0.25">
      <c r="A10078" s="9"/>
      <c r="H10078" s="9"/>
      <c r="J10078">
        <v>1</v>
      </c>
      <c r="K10078">
        <f ca="1">SIMULATION!$D$3*SIMULATION!$D$17/$H10077/(SIMULATION!$D$17-$I10077)*(((EXP(-$I10077*$J10078))/(1-EXP(-SIMULATION!$D$4*$I10077)))-(EXP(-SIMULATION!$D$17*$J10078)/(1-EXP(-SIMULATION!$D$4*SIMULATION!$D$17))))</f>
        <v>2.9139104669952092</v>
      </c>
      <c r="L10078">
        <v>0.25581042713890428</v>
      </c>
      <c r="M10078">
        <f t="shared" ca="1" si="157"/>
        <v>3.6593191482017779</v>
      </c>
    </row>
    <row r="10079" spans="1:13" x14ac:dyDescent="0.25">
      <c r="A10079" s="9"/>
      <c r="H10079" s="9"/>
      <c r="J10079">
        <v>2</v>
      </c>
      <c r="K10079">
        <f ca="1">SIMULATION!$D$3*SIMULATION!$D$17/$H10077/(SIMULATION!$D$17-$I10077)*(((EXP(-$I10077*$J10079))/(1-EXP(-SIMULATION!$D$4*$I10077)))-(EXP(-SIMULATION!$D$17*$J10079)/(1-EXP(-SIMULATION!$D$4*SIMULATION!$D$17))))</f>
        <v>3.6609393575247098</v>
      </c>
      <c r="L10079">
        <v>-5.2653504297032153E-2</v>
      </c>
      <c r="M10079">
        <f t="shared" ca="1" si="157"/>
        <v>3.4681780713321082</v>
      </c>
    </row>
    <row r="10080" spans="1:13" x14ac:dyDescent="0.25">
      <c r="A10080" s="9"/>
      <c r="H10080" s="9"/>
      <c r="J10080">
        <v>3</v>
      </c>
      <c r="K10080">
        <f ca="1">SIMULATION!$D$3*SIMULATION!$D$17/$H10077/(SIMULATION!$D$17-$I10077)*(((EXP(-$I10077*$J10080))/(1-EXP(-SIMULATION!$D$4*$I10077)))-(EXP(-SIMULATION!$D$17*$J10080)/(1-EXP(-SIMULATION!$D$4*SIMULATION!$D$17))))</f>
        <v>4.0398332255208782</v>
      </c>
      <c r="L10080">
        <v>-9.7577025578144502E-2</v>
      </c>
      <c r="M10080">
        <f t="shared" ca="1" si="157"/>
        <v>3.6456383155427896</v>
      </c>
    </row>
    <row r="10081" spans="1:13" x14ac:dyDescent="0.25">
      <c r="A10081" s="9"/>
      <c r="H10081" s="9"/>
      <c r="J10081">
        <v>4</v>
      </c>
      <c r="K10081">
        <f ca="1">SIMULATION!$D$3*SIMULATION!$D$17/$H10077/(SIMULATION!$D$17-$I10077)*(((EXP(-$I10077*$J10081))/(1-EXP(-SIMULATION!$D$4*$I10077)))-(EXP(-SIMULATION!$D$17*$J10081)/(1-EXP(-SIMULATION!$D$4*SIMULATION!$D$17))))</f>
        <v>4.1883724945761225</v>
      </c>
      <c r="L10081">
        <v>-0.58322377105270096</v>
      </c>
      <c r="M10081">
        <f t="shared" ca="1" si="157"/>
        <v>1.745614093716028</v>
      </c>
    </row>
    <row r="10082" spans="1:13" x14ac:dyDescent="0.25">
      <c r="A10082" s="9"/>
      <c r="H10082" s="9"/>
      <c r="J10082">
        <v>5</v>
      </c>
      <c r="K10082">
        <f ca="1">SIMULATION!$D$3*SIMULATION!$D$17/$H10077/(SIMULATION!$D$17-$I10077)*(((EXP(-$I10077*$J10082))/(1-EXP(-SIMULATION!$D$4*$I10077)))-(EXP(-SIMULATION!$D$17*$J10082)/(1-EXP(-SIMULATION!$D$4*SIMULATION!$D$17))))</f>
        <v>4.1945410403928109</v>
      </c>
      <c r="L10082">
        <v>5.9124651790990516E-2</v>
      </c>
      <c r="M10082">
        <f t="shared" ca="1" si="157"/>
        <v>4.4425418188290546</v>
      </c>
    </row>
    <row r="10083" spans="1:13" x14ac:dyDescent="0.25">
      <c r="A10083" s="9"/>
      <c r="H10083" s="9"/>
      <c r="J10083">
        <v>6</v>
      </c>
      <c r="K10083">
        <f ca="1">SIMULATION!$D$3*SIMULATION!$D$17/$H10077/(SIMULATION!$D$17-$I10077)*(((EXP(-$I10077*$J10083))/(1-EXP(-SIMULATION!$D$4*$I10077)))-(EXP(-SIMULATION!$D$17*$J10083)/(1-EXP(-SIMULATION!$D$4*SIMULATION!$D$17))))</f>
        <v>4.1144291077206043</v>
      </c>
      <c r="L10083">
        <v>-2.3537250490162292E-2</v>
      </c>
      <c r="M10083">
        <f t="shared" ca="1" si="157"/>
        <v>4.0175867591881698</v>
      </c>
    </row>
    <row r="10084" spans="1:13" x14ac:dyDescent="0.25">
      <c r="A10084" s="9"/>
      <c r="H10084" s="9"/>
      <c r="J10084">
        <v>7</v>
      </c>
      <c r="K10084">
        <f ca="1">SIMULATION!$D$3*SIMULATION!$D$17/$H10077/(SIMULATION!$D$17-$I10077)*(((EXP(-$I10077*$J10084))/(1-EXP(-SIMULATION!$D$4*$I10077)))-(EXP(-SIMULATION!$D$17*$J10084)/(1-EXP(-SIMULATION!$D$4*SIMULATION!$D$17))))</f>
        <v>3.9837049765948791</v>
      </c>
      <c r="L10084">
        <v>4.9579182891906198E-3</v>
      </c>
      <c r="M10084">
        <f t="shared" ca="1" si="157"/>
        <v>4.0034558603570787</v>
      </c>
    </row>
    <row r="10085" spans="1:13" x14ac:dyDescent="0.25">
      <c r="A10085" s="9"/>
      <c r="H10085" s="9"/>
      <c r="J10085">
        <v>8</v>
      </c>
      <c r="K10085">
        <f ca="1">SIMULATION!$D$3*SIMULATION!$D$17/$H10077/(SIMULATION!$D$17-$I10077)*(((EXP(-$I10077*$J10085))/(1-EXP(-SIMULATION!$D$4*$I10077)))-(EXP(-SIMULATION!$D$17*$J10085)/(1-EXP(-SIMULATION!$D$4*SIMULATION!$D$17))))</f>
        <v>3.8249653802919701</v>
      </c>
      <c r="L10085">
        <v>-0.57631195404281832</v>
      </c>
      <c r="M10085">
        <f t="shared" ca="1" si="157"/>
        <v>1.6205921078297731</v>
      </c>
    </row>
    <row r="10086" spans="1:13" x14ac:dyDescent="0.25">
      <c r="A10086" s="9"/>
      <c r="H10086" s="9"/>
      <c r="J10086">
        <v>9</v>
      </c>
      <c r="K10086">
        <f ca="1">SIMULATION!$D$3*SIMULATION!$D$17/$H10077/(SIMULATION!$D$17-$I10077)*(((EXP(-$I10077*$J10086))/(1-EXP(-SIMULATION!$D$4*$I10077)))-(EXP(-SIMULATION!$D$17*$J10086)/(1-EXP(-SIMULATION!$D$4*SIMULATION!$D$17))))</f>
        <v>3.6524449776612191</v>
      </c>
      <c r="L10086">
        <v>1.2736086729996314E-2</v>
      </c>
      <c r="M10086">
        <f t="shared" ca="1" si="157"/>
        <v>3.6989628336732521</v>
      </c>
    </row>
    <row r="10087" spans="1:13" x14ac:dyDescent="0.25">
      <c r="A10087" s="9"/>
      <c r="H10087" s="9"/>
      <c r="J10087">
        <v>10</v>
      </c>
      <c r="K10087">
        <f ca="1">SIMULATION!$D$3*SIMULATION!$D$17/$H10077/(SIMULATION!$D$17-$I10077)*(((EXP(-$I10077*$J10087))/(1-EXP(-SIMULATION!$D$4*$I10077)))-(EXP(-SIMULATION!$D$17*$J10087)/(1-EXP(-SIMULATION!$D$4*SIMULATION!$D$17))))</f>
        <v>3.4750334909135372</v>
      </c>
      <c r="L10087">
        <v>-0.34511334897964985</v>
      </c>
      <c r="M10087">
        <f t="shared" ca="1" si="157"/>
        <v>2.2757530450479226</v>
      </c>
    </row>
    <row r="10088" spans="1:13" x14ac:dyDescent="0.25">
      <c r="A10088" s="9"/>
      <c r="H10088" s="9"/>
      <c r="J10088">
        <v>11</v>
      </c>
      <c r="K10088">
        <f ca="1">SIMULATION!$D$3*SIMULATION!$D$17/$H10077/(SIMULATION!$D$17-$I10077)*(((EXP(-$I10077*$J10088))/(1-EXP(-SIMULATION!$D$4*$I10077)))-(EXP(-SIMULATION!$D$17*$J10088)/(1-EXP(-SIMULATION!$D$4*SIMULATION!$D$17))))</f>
        <v>3.298208399230079</v>
      </c>
      <c r="L10088">
        <v>1.406999765792088E-2</v>
      </c>
      <c r="M10088">
        <f t="shared" ca="1" si="157"/>
        <v>3.3446141836825811</v>
      </c>
    </row>
    <row r="10089" spans="1:13" x14ac:dyDescent="0.25">
      <c r="A10089" s="9"/>
      <c r="H10089" s="9"/>
      <c r="J10089">
        <v>12</v>
      </c>
      <c r="K10089">
        <f ca="1">SIMULATION!$D$3*SIMULATION!$D$17/$H10077/(SIMULATION!$D$17-$I10077)*(((EXP(-$I10077*$J10089))/(1-EXP(-SIMULATION!$D$4*$I10077)))-(EXP(-SIMULATION!$D$17*$J10089)/(1-EXP(-SIMULATION!$D$4*SIMULATION!$D$17))))</f>
        <v>3.1252727365955488</v>
      </c>
      <c r="L10089">
        <v>-4.4419916321228742E-2</v>
      </c>
      <c r="M10089">
        <f t="shared" ca="1" si="157"/>
        <v>2.9864483831549569</v>
      </c>
    </row>
    <row r="10090" spans="1:13" x14ac:dyDescent="0.25">
      <c r="A10090" s="9"/>
      <c r="H10090" s="9"/>
      <c r="J10090">
        <v>13</v>
      </c>
      <c r="K10090">
        <f ca="1">SIMULATION!$D$3*SIMULATION!$D$17/$H10077/(SIMULATION!$D$17-$I10077)*(((EXP(-$I10077*$J10090))/(1-EXP(-SIMULATION!$D$4*$I10077)))-(EXP(-SIMULATION!$D$17*$J10090)/(1-EXP(-SIMULATION!$D$4*SIMULATION!$D$17))))</f>
        <v>2.9581476235718518</v>
      </c>
      <c r="L10090">
        <v>-0.29346942777456497</v>
      </c>
      <c r="M10090">
        <f t="shared" ca="1" si="157"/>
        <v>2.0900217332095314</v>
      </c>
    </row>
    <row r="10091" spans="1:13" x14ac:dyDescent="0.25">
      <c r="A10091" s="9"/>
      <c r="H10091" s="9"/>
      <c r="J10091">
        <v>14</v>
      </c>
      <c r="K10091">
        <f ca="1">SIMULATION!$D$3*SIMULATION!$D$17/$H10077/(SIMULATION!$D$17-$I10077)*(((EXP(-$I10077*$J10091))/(1-EXP(-SIMULATION!$D$4*$I10077)))-(EXP(-SIMULATION!$D$17*$J10091)/(1-EXP(-SIMULATION!$D$4*SIMULATION!$D$17))))</f>
        <v>2.7978794995665708</v>
      </c>
      <c r="L10091">
        <v>0.28053419291555098</v>
      </c>
      <c r="M10091">
        <f t="shared" ca="1" si="157"/>
        <v>3.5827803668524441</v>
      </c>
    </row>
    <row r="10092" spans="1:13" x14ac:dyDescent="0.25">
      <c r="A10092" s="9"/>
      <c r="H10092" s="9"/>
      <c r="J10092">
        <v>15</v>
      </c>
      <c r="K10092">
        <f ca="1">SIMULATION!$D$3*SIMULATION!$D$17/$H10077/(SIMULATION!$D$17-$I10077)*(((EXP(-$I10077*$J10092))/(1-EXP(-SIMULATION!$D$4*$I10077)))-(EXP(-SIMULATION!$D$17*$J10092)/(1-EXP(-SIMULATION!$D$4*SIMULATION!$D$17))))</f>
        <v>2.6449645639443364</v>
      </c>
      <c r="L10092">
        <v>0.14649358213313363</v>
      </c>
      <c r="M10092">
        <f t="shared" ca="1" si="157"/>
        <v>3.0324348975317443</v>
      </c>
    </row>
    <row r="10093" spans="1:13" x14ac:dyDescent="0.25">
      <c r="A10093" s="9"/>
      <c r="H10093" s="9"/>
      <c r="J10093">
        <v>16</v>
      </c>
      <c r="K10093">
        <f ca="1">SIMULATION!$D$3*SIMULATION!$D$17/$H10077/(SIMULATION!$D$17-$I10077)*(((EXP(-$I10077*$J10093))/(1-EXP(-SIMULATION!$D$4*$I10077)))-(EXP(-SIMULATION!$D$17*$J10093)/(1-EXP(-SIMULATION!$D$4*SIMULATION!$D$17))))</f>
        <v>2.4995561138326812</v>
      </c>
      <c r="L10093">
        <v>0.40427300198450034</v>
      </c>
      <c r="M10093">
        <f t="shared" ca="1" si="157"/>
        <v>3.5100591676005308</v>
      </c>
    </row>
    <row r="10094" spans="1:13" x14ac:dyDescent="0.25">
      <c r="A10094" s="9"/>
      <c r="H10094" s="9"/>
      <c r="J10094">
        <v>17</v>
      </c>
      <c r="K10094">
        <f ca="1">SIMULATION!$D$3*SIMULATION!$D$17/$H10077/(SIMULATION!$D$17-$I10077)*(((EXP(-$I10077*$J10094))/(1-EXP(-SIMULATION!$D$4*$I10077)))-(EXP(-SIMULATION!$D$17*$J10094)/(1-EXP(-SIMULATION!$D$4*SIMULATION!$D$17))))</f>
        <v>2.3615968711165598</v>
      </c>
      <c r="L10094">
        <v>0.22890331734860234</v>
      </c>
      <c r="M10094">
        <f t="shared" ca="1" si="157"/>
        <v>2.9021742291552202</v>
      </c>
    </row>
    <row r="10095" spans="1:13" x14ac:dyDescent="0.25">
      <c r="A10095" s="9"/>
      <c r="H10095" s="9"/>
      <c r="J10095">
        <v>18</v>
      </c>
      <c r="K10095">
        <f ca="1">SIMULATION!$D$3*SIMULATION!$D$17/$H10077/(SIMULATION!$D$17-$I10077)*(((EXP(-$I10077*$J10095))/(1-EXP(-SIMULATION!$D$4*$I10077)))-(EXP(-SIMULATION!$D$17*$J10095)/(1-EXP(-SIMULATION!$D$4*SIMULATION!$D$17))))</f>
        <v>2.2309032707421919</v>
      </c>
      <c r="L10095">
        <v>0.17639026778219374</v>
      </c>
      <c r="M10095">
        <f t="shared" ca="1" si="157"/>
        <v>2.6244128960645789</v>
      </c>
    </row>
    <row r="10096" spans="1:13" x14ac:dyDescent="0.25">
      <c r="A10096" s="9"/>
      <c r="H10096" s="9"/>
      <c r="J10096">
        <v>19</v>
      </c>
      <c r="K10096">
        <f ca="1">SIMULATION!$D$3*SIMULATION!$D$17/$H10077/(SIMULATION!$D$17-$I10077)*(((EXP(-$I10077*$J10096))/(1-EXP(-SIMULATION!$D$4*$I10077)))-(EXP(-SIMULATION!$D$17*$J10096)/(1-EXP(-SIMULATION!$D$4*SIMULATION!$D$17))))</f>
        <v>2.1072189930471592</v>
      </c>
      <c r="L10096">
        <v>0.15361433256670828</v>
      </c>
      <c r="M10096">
        <f t="shared" ca="1" si="157"/>
        <v>2.4309180322359896</v>
      </c>
    </row>
    <row r="10097" spans="1:13" x14ac:dyDescent="0.25">
      <c r="A10097" s="9"/>
      <c r="H10097" s="9"/>
      <c r="J10097">
        <v>20</v>
      </c>
      <c r="K10097">
        <f ca="1">SIMULATION!$D$3*SIMULATION!$D$17/$H10077/(SIMULATION!$D$17-$I10077)*(((EXP(-$I10077*$J10097))/(1-EXP(-SIMULATION!$D$4*$I10077)))-(EXP(-SIMULATION!$D$17*$J10097)/(1-EXP(-SIMULATION!$D$4*SIMULATION!$D$17))))</f>
        <v>1.9902488137215564</v>
      </c>
      <c r="L10097">
        <v>-0.37635089982768377</v>
      </c>
      <c r="M10097">
        <f t="shared" ca="1" si="157"/>
        <v>1.2412168817964684</v>
      </c>
    </row>
    <row r="10098" spans="1:13" x14ac:dyDescent="0.25">
      <c r="A10098" s="9"/>
      <c r="H10098" s="9"/>
      <c r="J10098">
        <v>21</v>
      </c>
      <c r="K10098">
        <f ca="1">SIMULATION!$D$3*SIMULATION!$D$17/$H10077/(SIMULATION!$D$17-$I10077)*(((EXP(-$I10077*$J10098))/(1-EXP(-SIMULATION!$D$4*$I10077)))-(EXP(-SIMULATION!$D$17*$J10098)/(1-EXP(-SIMULATION!$D$4*SIMULATION!$D$17))))</f>
        <v>1.8796798661431999</v>
      </c>
      <c r="L10098">
        <v>-0.54537217262575644</v>
      </c>
      <c r="M10098">
        <f t="shared" ca="1" si="157"/>
        <v>0.85455477370379196</v>
      </c>
    </row>
    <row r="10099" spans="1:13" x14ac:dyDescent="0.25">
      <c r="A10099" s="9"/>
      <c r="H10099" s="9"/>
      <c r="J10099">
        <v>22</v>
      </c>
      <c r="K10099">
        <f ca="1">SIMULATION!$D$3*SIMULATION!$D$17/$H10077/(SIMULATION!$D$17-$I10077)*(((EXP(-$I10077*$J10099))/(1-EXP(-SIMULATION!$D$4*$I10077)))-(EXP(-SIMULATION!$D$17*$J10099)/(1-EXP(-SIMULATION!$D$4*SIMULATION!$D$17))))</f>
        <v>1.7751948611616433</v>
      </c>
      <c r="L10099">
        <v>-0.21974585096042284</v>
      </c>
      <c r="M10099">
        <f t="shared" ca="1" si="157"/>
        <v>1.3851031557751083</v>
      </c>
    </row>
    <row r="10100" spans="1:13" x14ac:dyDescent="0.25">
      <c r="A10100" s="9"/>
      <c r="H10100" s="9"/>
      <c r="J10100">
        <v>23</v>
      </c>
      <c r="K10100">
        <f ca="1">SIMULATION!$D$3*SIMULATION!$D$17/$H10077/(SIMULATION!$D$17-$I10077)*(((EXP(-$I10077*$J10100))/(1-EXP(-SIMULATION!$D$4*$I10077)))-(EXP(-SIMULATION!$D$17*$J10100)/(1-EXP(-SIMULATION!$D$4*SIMULATION!$D$17))))</f>
        <v>1.6764801755948688</v>
      </c>
      <c r="L10100">
        <v>-0.39305720685219298</v>
      </c>
      <c r="M10100">
        <f t="shared" ca="1" si="157"/>
        <v>1.0175275604324758</v>
      </c>
    </row>
    <row r="10101" spans="1:13" x14ac:dyDescent="0.25">
      <c r="A10101" s="9"/>
      <c r="H10101" s="9"/>
      <c r="J10101">
        <v>24</v>
      </c>
      <c r="K10101">
        <f ca="1">SIMULATION!$D$3*SIMULATION!$D$17/$H10077/(SIMULATION!$D$17-$I10077)*(((EXP(-$I10077*$J10101))/(1-EXP(-SIMULATION!$D$4*$I10077)))-(EXP(-SIMULATION!$D$17*$J10101)/(1-EXP(-SIMULATION!$D$4*SIMULATION!$D$17))))</f>
        <v>1.5832306737908632</v>
      </c>
      <c r="L10101">
        <v>0.32438774919078117</v>
      </c>
      <c r="M10101">
        <f t="shared" ca="1" si="157"/>
        <v>2.0968113085116853</v>
      </c>
    </row>
    <row r="10102" spans="1:13" x14ac:dyDescent="0.25">
      <c r="A10102" s="9">
        <v>405</v>
      </c>
      <c r="B10102" s="2">
        <f ca="1">NORMINV(RAND(),SIMULATION!D7,SIMULATION!D8)</f>
        <v>52.792994943709459</v>
      </c>
      <c r="C10102" s="2">
        <v>2</v>
      </c>
      <c r="D10102" s="2">
        <f ca="1">SIMULATION!$D$11*(1+(SIMULATION!$D$12*LN(1+$C10102)))*(1+(SIMULATION!$D$13*(($B10102/63.5)-1)))</f>
        <v>9.4429404863959565</v>
      </c>
      <c r="E10102" s="2">
        <v>-0.19341413919980366</v>
      </c>
      <c r="F10102" s="2">
        <f ca="1">D10102*(1+E10102)</f>
        <v>7.6165422807047074</v>
      </c>
      <c r="G10102" s="2">
        <v>-0.25937390389338599</v>
      </c>
      <c r="H10102" s="9">
        <f>SIMULATION!$D$15*EXP($G$10102)</f>
        <v>170.3208677322022</v>
      </c>
      <c r="I10102" s="2">
        <f ca="1">$F10102/$H10102</f>
        <v>4.4718785091444578E-2</v>
      </c>
      <c r="J10102">
        <v>0</v>
      </c>
      <c r="K10102">
        <f ca="1">SIMULATION!$D$3*SIMULATION!$D$17/$H10102/(SIMULATION!$D$17-$I10102)*(((EXP(-$I10102*$J10102))/(1-EXP(-SIMULATION!$D$4*$I10102)))-(EXP(-SIMULATION!$D$17*$J10102)/(1-EXP(-SIMULATION!$D$4*SIMULATION!$D$17))))</f>
        <v>1.8649554656429737</v>
      </c>
      <c r="L10102">
        <v>-0.21468722712522698</v>
      </c>
      <c r="M10102">
        <f t="shared" ca="1" si="157"/>
        <v>1.4645733480120473</v>
      </c>
    </row>
    <row r="10103" spans="1:13" x14ac:dyDescent="0.25">
      <c r="A10103" s="9"/>
      <c r="H10103" s="9"/>
      <c r="J10103">
        <v>1</v>
      </c>
      <c r="K10103">
        <f ca="1">SIMULATION!$D$3*SIMULATION!$D$17/$H10102/(SIMULATION!$D$17-$I10102)*(((EXP(-$I10102*$J10103))/(1-EXP(-SIMULATION!$D$4*$I10102)))-(EXP(-SIMULATION!$D$17*$J10103)/(1-EXP(-SIMULATION!$D$4*SIMULATION!$D$17))))</f>
        <v>2.9158447409601997</v>
      </c>
      <c r="L10103">
        <v>-0.28769029441188182</v>
      </c>
      <c r="M10103">
        <f t="shared" ca="1" si="157"/>
        <v>2.0769845089740229</v>
      </c>
    </row>
    <row r="10104" spans="1:13" x14ac:dyDescent="0.25">
      <c r="A10104" s="9"/>
      <c r="H10104" s="9"/>
      <c r="J10104">
        <v>2</v>
      </c>
      <c r="K10104">
        <f ca="1">SIMULATION!$D$3*SIMULATION!$D$17/$H10102/(SIMULATION!$D$17-$I10102)*(((EXP(-$I10102*$J10104))/(1-EXP(-SIMULATION!$D$4*$I10102)))-(EXP(-SIMULATION!$D$17*$J10104)/(1-EXP(-SIMULATION!$D$4*SIMULATION!$D$17))))</f>
        <v>3.5140260516915083</v>
      </c>
      <c r="L10104">
        <v>0.50463691457874804</v>
      </c>
      <c r="M10104">
        <f t="shared" ca="1" si="157"/>
        <v>5.2873333161664506</v>
      </c>
    </row>
    <row r="10105" spans="1:13" x14ac:dyDescent="0.25">
      <c r="A10105" s="9"/>
      <c r="H10105" s="9"/>
      <c r="J10105">
        <v>3</v>
      </c>
      <c r="K10105">
        <f ca="1">SIMULATION!$D$3*SIMULATION!$D$17/$H10102/(SIMULATION!$D$17-$I10102)*(((EXP(-$I10102*$J10105))/(1-EXP(-SIMULATION!$D$4*$I10102)))-(EXP(-SIMULATION!$D$17*$J10105)/(1-EXP(-SIMULATION!$D$4*SIMULATION!$D$17))))</f>
        <v>3.8253922421917332</v>
      </c>
      <c r="L10105">
        <v>-8.995789910597779E-2</v>
      </c>
      <c r="M10105">
        <f t="shared" ca="1" si="157"/>
        <v>3.4812679928278594</v>
      </c>
    </row>
    <row r="10106" spans="1:13" x14ac:dyDescent="0.25">
      <c r="A10106" s="9"/>
      <c r="H10106" s="9"/>
      <c r="J10106">
        <v>4</v>
      </c>
      <c r="K10106">
        <f ca="1">SIMULATION!$D$3*SIMULATION!$D$17/$H10102/(SIMULATION!$D$17-$I10102)*(((EXP(-$I10102*$J10106))/(1-EXP(-SIMULATION!$D$4*$I10102)))-(EXP(-SIMULATION!$D$17*$J10106)/(1-EXP(-SIMULATION!$D$4*SIMULATION!$D$17))))</f>
        <v>3.9561075411001987</v>
      </c>
      <c r="L10106">
        <v>8.2767583129651941E-3</v>
      </c>
      <c r="M10106">
        <f t="shared" ca="1" si="157"/>
        <v>3.9888512870779844</v>
      </c>
    </row>
    <row r="10107" spans="1:13" x14ac:dyDescent="0.25">
      <c r="A10107" s="9"/>
      <c r="H10107" s="9"/>
      <c r="J10107">
        <v>5</v>
      </c>
      <c r="K10107">
        <f ca="1">SIMULATION!$D$3*SIMULATION!$D$17/$H10102/(SIMULATION!$D$17-$I10102)*(((EXP(-$I10102*$J10107))/(1-EXP(-SIMULATION!$D$4*$I10102)))-(EXP(-SIMULATION!$D$17*$J10107)/(1-EXP(-SIMULATION!$D$4*SIMULATION!$D$17))))</f>
        <v>3.9740669248565093</v>
      </c>
      <c r="L10107">
        <v>-0.22243740002528914</v>
      </c>
      <c r="M10107">
        <f t="shared" ca="1" si="157"/>
        <v>3.0900858105649314</v>
      </c>
    </row>
    <row r="10108" spans="1:13" x14ac:dyDescent="0.25">
      <c r="A10108" s="9"/>
      <c r="H10108" s="9"/>
      <c r="J10108">
        <v>6</v>
      </c>
      <c r="K10108">
        <f ca="1">SIMULATION!$D$3*SIMULATION!$D$17/$H10102/(SIMULATION!$D$17-$I10102)*(((EXP(-$I10102*$J10108))/(1-EXP(-SIMULATION!$D$4*$I10102)))-(EXP(-SIMULATION!$D$17*$J10108)/(1-EXP(-SIMULATION!$D$4*SIMULATION!$D$17))))</f>
        <v>3.9226475234984695</v>
      </c>
      <c r="L10108">
        <v>-0.2308622599499987</v>
      </c>
      <c r="M10108">
        <f t="shared" ca="1" si="157"/>
        <v>3.017056251236347</v>
      </c>
    </row>
    <row r="10109" spans="1:13" x14ac:dyDescent="0.25">
      <c r="A10109" s="9"/>
      <c r="H10109" s="9"/>
      <c r="J10109">
        <v>7</v>
      </c>
      <c r="K10109">
        <f ca="1">SIMULATION!$D$3*SIMULATION!$D$17/$H10102/(SIMULATION!$D$17-$I10102)*(((EXP(-$I10102*$J10109))/(1-EXP(-SIMULATION!$D$4*$I10102)))-(EXP(-SIMULATION!$D$17*$J10109)/(1-EXP(-SIMULATION!$D$4*SIMULATION!$D$17))))</f>
        <v>3.8295205920752142</v>
      </c>
      <c r="L10109">
        <v>0.11417602198401285</v>
      </c>
      <c r="M10109">
        <f t="shared" ca="1" si="157"/>
        <v>4.2667600193842237</v>
      </c>
    </row>
    <row r="10110" spans="1:13" x14ac:dyDescent="0.25">
      <c r="A10110" s="9"/>
      <c r="H10110" s="9"/>
      <c r="J10110">
        <v>8</v>
      </c>
      <c r="K10110">
        <f ca="1">SIMULATION!$D$3*SIMULATION!$D$17/$H10102/(SIMULATION!$D$17-$I10102)*(((EXP(-$I10102*$J10110))/(1-EXP(-SIMULATION!$D$4*$I10102)))-(EXP(-SIMULATION!$D$17*$J10110)/(1-EXP(-SIMULATION!$D$4*SIMULATION!$D$17))))</f>
        <v>3.7122981841096938</v>
      </c>
      <c r="L10110">
        <v>0.38482513279544905</v>
      </c>
      <c r="M10110">
        <f t="shared" ca="1" si="157"/>
        <v>5.1408838257860108</v>
      </c>
    </row>
    <row r="10111" spans="1:13" x14ac:dyDescent="0.25">
      <c r="A10111" s="9"/>
      <c r="H10111" s="9"/>
      <c r="J10111">
        <v>9</v>
      </c>
      <c r="K10111">
        <f ca="1">SIMULATION!$D$3*SIMULATION!$D$17/$H10102/(SIMULATION!$D$17-$I10102)*(((EXP(-$I10102*$J10111))/(1-EXP(-SIMULATION!$D$4*$I10102)))-(EXP(-SIMULATION!$D$17*$J10111)/(1-EXP(-SIMULATION!$D$4*SIMULATION!$D$17))))</f>
        <v>3.582151436302917</v>
      </c>
      <c r="L10111">
        <v>-5.4633889983010255E-2</v>
      </c>
      <c r="M10111">
        <f t="shared" ca="1" si="157"/>
        <v>3.3864445688294613</v>
      </c>
    </row>
    <row r="10112" spans="1:13" x14ac:dyDescent="0.25">
      <c r="A10112" s="9"/>
      <c r="H10112" s="9"/>
      <c r="J10112">
        <v>10</v>
      </c>
      <c r="K10112">
        <f ca="1">SIMULATION!$D$3*SIMULATION!$D$17/$H10102/(SIMULATION!$D$17-$I10102)*(((EXP(-$I10102*$J10112))/(1-EXP(-SIMULATION!$D$4*$I10102)))-(EXP(-SIMULATION!$D$17*$J10112)/(1-EXP(-SIMULATION!$D$4*SIMULATION!$D$17))))</f>
        <v>3.4461290230086927</v>
      </c>
      <c r="L10112">
        <v>1.4136944821005313E-2</v>
      </c>
      <c r="M10112">
        <f t="shared" ca="1" si="157"/>
        <v>3.4948467588530319</v>
      </c>
    </row>
    <row r="10113" spans="1:13" x14ac:dyDescent="0.25">
      <c r="A10113" s="9"/>
      <c r="H10113" s="9"/>
      <c r="J10113">
        <v>11</v>
      </c>
      <c r="K10113">
        <f ca="1">SIMULATION!$D$3*SIMULATION!$D$17/$H10102/(SIMULATION!$D$17-$I10102)*(((EXP(-$I10102*$J10113))/(1-EXP(-SIMULATION!$D$4*$I10102)))-(EXP(-SIMULATION!$D$17*$J10113)/(1-EXP(-SIMULATION!$D$4*SIMULATION!$D$17))))</f>
        <v>3.3086426580101045</v>
      </c>
      <c r="L10113">
        <v>-0.37032603865310032</v>
      </c>
      <c r="M10113">
        <f t="shared" ca="1" si="157"/>
        <v>2.0833661291505581</v>
      </c>
    </row>
    <row r="10114" spans="1:13" x14ac:dyDescent="0.25">
      <c r="A10114" s="9"/>
      <c r="H10114" s="9"/>
      <c r="J10114">
        <v>12</v>
      </c>
      <c r="K10114">
        <f ca="1">SIMULATION!$D$3*SIMULATION!$D$17/$H10102/(SIMULATION!$D$17-$I10102)*(((EXP(-$I10102*$J10114))/(1-EXP(-SIMULATION!$D$4*$I10102)))-(EXP(-SIMULATION!$D$17*$J10114)/(1-EXP(-SIMULATION!$D$4*SIMULATION!$D$17))))</f>
        <v>3.1724188296134113</v>
      </c>
      <c r="L10114">
        <v>0.16179645349935418</v>
      </c>
      <c r="M10114">
        <f t="shared" ca="1" si="157"/>
        <v>3.6857049452594328</v>
      </c>
    </row>
    <row r="10115" spans="1:13" x14ac:dyDescent="0.25">
      <c r="A10115" s="9"/>
      <c r="H10115" s="9"/>
      <c r="J10115">
        <v>13</v>
      </c>
      <c r="K10115">
        <f ca="1">SIMULATION!$D$3*SIMULATION!$D$17/$H10102/(SIMULATION!$D$17-$I10102)*(((EXP(-$I10102*$J10115))/(1-EXP(-SIMULATION!$D$4*$I10102)))-(EXP(-SIMULATION!$D$17*$J10115)/(1-EXP(-SIMULATION!$D$4*SIMULATION!$D$17))))</f>
        <v>3.039108494300228</v>
      </c>
      <c r="L10115">
        <v>0.72841259490156984</v>
      </c>
      <c r="M10115">
        <f t="shared" ref="M10115:M10178" ca="1" si="158">$K10115*(1+$L10115)</f>
        <v>5.2528333988208598</v>
      </c>
    </row>
    <row r="10116" spans="1:13" x14ac:dyDescent="0.25">
      <c r="A10116" s="9"/>
      <c r="H10116" s="9"/>
      <c r="J10116">
        <v>14</v>
      </c>
      <c r="K10116">
        <f ca="1">SIMULATION!$D$3*SIMULATION!$D$17/$H10102/(SIMULATION!$D$17-$I10102)*(((EXP(-$I10102*$J10116))/(1-EXP(-SIMULATION!$D$4*$I10102)))-(EXP(-SIMULATION!$D$17*$J10116)/(1-EXP(-SIMULATION!$D$4*SIMULATION!$D$17))))</f>
        <v>2.9096775907240504</v>
      </c>
      <c r="L10116">
        <v>-0.35467797187452621</v>
      </c>
      <c r="M10116">
        <f t="shared" ca="1" si="158"/>
        <v>1.8776790440372866</v>
      </c>
    </row>
    <row r="10117" spans="1:13" x14ac:dyDescent="0.25">
      <c r="A10117" s="9"/>
      <c r="H10117" s="9"/>
      <c r="J10117">
        <v>15</v>
      </c>
      <c r="K10117">
        <f ca="1">SIMULATION!$D$3*SIMULATION!$D$17/$H10102/(SIMULATION!$D$17-$I10102)*(((EXP(-$I10102*$J10117))/(1-EXP(-SIMULATION!$D$4*$I10102)))-(EXP(-SIMULATION!$D$17*$J10117)/(1-EXP(-SIMULATION!$D$4*SIMULATION!$D$17))))</f>
        <v>2.7846571064811969</v>
      </c>
      <c r="L10117">
        <v>0.14275045272013104</v>
      </c>
      <c r="M10117">
        <f t="shared" ca="1" si="158"/>
        <v>3.1821681691017178</v>
      </c>
    </row>
    <row r="10118" spans="1:13" x14ac:dyDescent="0.25">
      <c r="A10118" s="9"/>
      <c r="H10118" s="9"/>
      <c r="J10118">
        <v>16</v>
      </c>
      <c r="K10118">
        <f ca="1">SIMULATION!$D$3*SIMULATION!$D$17/$H10102/(SIMULATION!$D$17-$I10102)*(((EXP(-$I10102*$J10118))/(1-EXP(-SIMULATION!$D$4*$I10102)))-(EXP(-SIMULATION!$D$17*$J10118)/(1-EXP(-SIMULATION!$D$4*SIMULATION!$D$17))))</f>
        <v>2.6643031509405053</v>
      </c>
      <c r="L10118">
        <v>-0.33138279684556632</v>
      </c>
      <c r="M10118">
        <f t="shared" ca="1" si="158"/>
        <v>1.7813989211373857</v>
      </c>
    </row>
    <row r="10119" spans="1:13" x14ac:dyDescent="0.25">
      <c r="A10119" s="9"/>
      <c r="H10119" s="9"/>
      <c r="J10119">
        <v>17</v>
      </c>
      <c r="K10119">
        <f ca="1">SIMULATION!$D$3*SIMULATION!$D$17/$H10102/(SIMULATION!$D$17-$I10102)*(((EXP(-$I10102*$J10119))/(1-EXP(-SIMULATION!$D$4*$I10102)))-(EXP(-SIMULATION!$D$17*$J10119)/(1-EXP(-SIMULATION!$D$4*SIMULATION!$D$17))))</f>
        <v>2.5486993654691217</v>
      </c>
      <c r="L10119">
        <v>-6.0921473441101423E-2</v>
      </c>
      <c r="M10119">
        <f t="shared" ca="1" si="158"/>
        <v>2.3934288447663423</v>
      </c>
    </row>
    <row r="10120" spans="1:13" x14ac:dyDescent="0.25">
      <c r="A10120" s="9"/>
      <c r="H10120" s="9"/>
      <c r="J10120">
        <v>18</v>
      </c>
      <c r="K10120">
        <f ca="1">SIMULATION!$D$3*SIMULATION!$D$17/$H10102/(SIMULATION!$D$17-$I10102)*(((EXP(-$I10102*$J10120))/(1-EXP(-SIMULATION!$D$4*$I10102)))-(EXP(-SIMULATION!$D$17*$J10120)/(1-EXP(-SIMULATION!$D$4*SIMULATION!$D$17))))</f>
        <v>2.4378223894235407</v>
      </c>
      <c r="L10120">
        <v>-0.13559339362284606</v>
      </c>
      <c r="M10120">
        <f t="shared" ca="1" si="158"/>
        <v>2.1072697785918475</v>
      </c>
    </row>
    <row r="10121" spans="1:13" x14ac:dyDescent="0.25">
      <c r="A10121" s="9"/>
      <c r="H10121" s="9"/>
      <c r="J10121">
        <v>19</v>
      </c>
      <c r="K10121">
        <f ca="1">SIMULATION!$D$3*SIMULATION!$D$17/$H10102/(SIMULATION!$D$17-$I10102)*(((EXP(-$I10102*$J10121))/(1-EXP(-SIMULATION!$D$4*$I10102)))-(EXP(-SIMULATION!$D$17*$J10121)/(1-EXP(-SIMULATION!$D$4*SIMULATION!$D$17))))</f>
        <v>2.3315836584178657</v>
      </c>
      <c r="L10121">
        <v>0.39546604961826703</v>
      </c>
      <c r="M10121">
        <f t="shared" ca="1" si="158"/>
        <v>3.2536458371668862</v>
      </c>
    </row>
    <row r="10122" spans="1:13" x14ac:dyDescent="0.25">
      <c r="A10122" s="9"/>
      <c r="H10122" s="9"/>
      <c r="J10122">
        <v>20</v>
      </c>
      <c r="K10122">
        <f ca="1">SIMULATION!$D$3*SIMULATION!$D$17/$H10102/(SIMULATION!$D$17-$I10102)*(((EXP(-$I10102*$J10122))/(1-EXP(-SIMULATION!$D$4*$I10102)))-(EXP(-SIMULATION!$D$17*$J10122)/(1-EXP(-SIMULATION!$D$4*SIMULATION!$D$17))))</f>
        <v>2.2298560424725875</v>
      </c>
      <c r="L10122">
        <v>-0.36242491052738279</v>
      </c>
      <c r="M10122">
        <f t="shared" ca="1" si="158"/>
        <v>1.421700665790516</v>
      </c>
    </row>
    <row r="10123" spans="1:13" x14ac:dyDescent="0.25">
      <c r="A10123" s="9"/>
      <c r="H10123" s="9"/>
      <c r="J10123">
        <v>21</v>
      </c>
      <c r="K10123">
        <f ca="1">SIMULATION!$D$3*SIMULATION!$D$17/$H10102/(SIMULATION!$D$17-$I10102)*(((EXP(-$I10102*$J10123))/(1-EXP(-SIMULATION!$D$4*$I10102)))-(EXP(-SIMULATION!$D$17*$J10123)/(1-EXP(-SIMULATION!$D$4*SIMULATION!$D$17))))</f>
        <v>2.1324907756282006</v>
      </c>
      <c r="L10123">
        <v>0.18180320908519712</v>
      </c>
      <c r="M10123">
        <f t="shared" ca="1" si="158"/>
        <v>2.5201844419819883</v>
      </c>
    </row>
    <row r="10124" spans="1:13" x14ac:dyDescent="0.25">
      <c r="A10124" s="9"/>
      <c r="H10124" s="9"/>
      <c r="J10124">
        <v>22</v>
      </c>
      <c r="K10124">
        <f ca="1">SIMULATION!$D$3*SIMULATION!$D$17/$H10102/(SIMULATION!$D$17-$I10102)*(((EXP(-$I10102*$J10124))/(1-EXP(-SIMULATION!$D$4*$I10102)))-(EXP(-SIMULATION!$D$17*$J10124)/(1-EXP(-SIMULATION!$D$4*SIMULATION!$D$17))))</f>
        <v>2.0393281702496893</v>
      </c>
      <c r="L10124">
        <v>0.18394183376422313</v>
      </c>
      <c r="M10124">
        <f t="shared" ca="1" si="158"/>
        <v>2.4144459335324551</v>
      </c>
    </row>
    <row r="10125" spans="1:13" x14ac:dyDescent="0.25">
      <c r="A10125" s="9"/>
      <c r="H10125" s="9"/>
      <c r="J10125">
        <v>23</v>
      </c>
      <c r="K10125">
        <f ca="1">SIMULATION!$D$3*SIMULATION!$D$17/$H10102/(SIMULATION!$D$17-$I10102)*(((EXP(-$I10102*$J10125))/(1-EXP(-SIMULATION!$D$4*$I10102)))-(EXP(-SIMULATION!$D$17*$J10125)/(1-EXP(-SIMULATION!$D$4*SIMULATION!$D$17))))</f>
        <v>1.9502043542967276</v>
      </c>
      <c r="L10125">
        <v>4.2007608621192238E-2</v>
      </c>
      <c r="M10125">
        <f t="shared" ca="1" si="158"/>
        <v>2.0321277755433695</v>
      </c>
    </row>
    <row r="10126" spans="1:13" x14ac:dyDescent="0.25">
      <c r="A10126" s="9"/>
      <c r="H10126" s="9"/>
      <c r="J10126">
        <v>24</v>
      </c>
      <c r="K10126">
        <f ca="1">SIMULATION!$D$3*SIMULATION!$D$17/$H10102/(SIMULATION!$D$17-$I10102)*(((EXP(-$I10102*$J10126))/(1-EXP(-SIMULATION!$D$4*$I10102)))-(EXP(-SIMULATION!$D$17*$J10126)/(1-EXP(-SIMULATION!$D$4*SIMULATION!$D$17))))</f>
        <v>1.8649554656429734</v>
      </c>
      <c r="L10126">
        <v>6.9049868054556748E-2</v>
      </c>
      <c r="M10126">
        <f t="shared" ca="1" si="158"/>
        <v>1.9937303944732454</v>
      </c>
    </row>
    <row r="10127" spans="1:13" x14ac:dyDescent="0.25">
      <c r="A10127" s="9">
        <v>406</v>
      </c>
      <c r="B10127" s="2">
        <f ca="1">NORMINV(RAND(),SIMULATION!D7,SIMULATION!D8)</f>
        <v>60.949490994686229</v>
      </c>
      <c r="C10127" s="2">
        <v>2</v>
      </c>
      <c r="D10127" s="2">
        <f ca="1">SIMULATION!$D$11*(1+(SIMULATION!$D$12*LN(1+$C10127)))*(1+(SIMULATION!$D$13*(($B10127/63.5)-1)))</f>
        <v>10.048656052626573</v>
      </c>
      <c r="E10127" s="2">
        <v>0.19245133200312661</v>
      </c>
      <c r="F10127" s="2">
        <f ca="1">D10127*(1+E10127)</f>
        <v>11.982533294795838</v>
      </c>
      <c r="G10127" s="2">
        <v>-0.12743965438553753</v>
      </c>
      <c r="H10127" s="9">
        <f>SIMULATION!$D$15*EXP($G$10127)</f>
        <v>194.3417806262172</v>
      </c>
      <c r="I10127" s="2">
        <f ca="1">$F10127/$H10127</f>
        <v>6.1657010943221562E-2</v>
      </c>
      <c r="J10127">
        <v>0</v>
      </c>
      <c r="K10127">
        <f ca="1">SIMULATION!$D$3*SIMULATION!$D$17/$H10127/(SIMULATION!$D$17-$I10127)*(((EXP(-$I10127*$J10127))/(1-EXP(-SIMULATION!$D$4*$I10127)))-(EXP(-SIMULATION!$D$17*$J10127)/(1-EXP(-SIMULATION!$D$4*SIMULATION!$D$17))))</f>
        <v>0.96847522697377042</v>
      </c>
      <c r="L10127">
        <v>-0.19360928743111347</v>
      </c>
      <c r="M10127">
        <f t="shared" ca="1" si="158"/>
        <v>0.78096942838469285</v>
      </c>
    </row>
    <row r="10128" spans="1:13" x14ac:dyDescent="0.25">
      <c r="A10128" s="9"/>
      <c r="H10128" s="9"/>
      <c r="J10128">
        <v>1</v>
      </c>
      <c r="K10128">
        <f ca="1">SIMULATION!$D$3*SIMULATION!$D$17/$H10127/(SIMULATION!$D$17-$I10127)*(((EXP(-$I10127*$J10128))/(1-EXP(-SIMULATION!$D$4*$I10127)))-(EXP(-SIMULATION!$D$17*$J10128)/(1-EXP(-SIMULATION!$D$4*SIMULATION!$D$17))))</f>
        <v>1.8941310222259282</v>
      </c>
      <c r="L10128">
        <v>-1.3671959372152227E-2</v>
      </c>
      <c r="M10128">
        <f t="shared" ca="1" si="158"/>
        <v>1.8682345398445221</v>
      </c>
    </row>
    <row r="10129" spans="1:13" x14ac:dyDescent="0.25">
      <c r="A10129" s="9"/>
      <c r="H10129" s="9"/>
      <c r="J10129">
        <v>2</v>
      </c>
      <c r="K10129">
        <f ca="1">SIMULATION!$D$3*SIMULATION!$D$17/$H10127/(SIMULATION!$D$17-$I10127)*(((EXP(-$I10127*$J10129))/(1-EXP(-SIMULATION!$D$4*$I10127)))-(EXP(-SIMULATION!$D$17*$J10129)/(1-EXP(-SIMULATION!$D$4*SIMULATION!$D$17))))</f>
        <v>2.4111646780304019</v>
      </c>
      <c r="L10129">
        <v>0.46253629355610726</v>
      </c>
      <c r="M10129">
        <f t="shared" ca="1" si="158"/>
        <v>3.5264158513599888</v>
      </c>
    </row>
    <row r="10130" spans="1:13" x14ac:dyDescent="0.25">
      <c r="A10130" s="9"/>
      <c r="H10130" s="9"/>
      <c r="J10130">
        <v>3</v>
      </c>
      <c r="K10130">
        <f ca="1">SIMULATION!$D$3*SIMULATION!$D$17/$H10127/(SIMULATION!$D$17-$I10127)*(((EXP(-$I10127*$J10130))/(1-EXP(-SIMULATION!$D$4*$I10127)))-(EXP(-SIMULATION!$D$17*$J10130)/(1-EXP(-SIMULATION!$D$4*SIMULATION!$D$17))))</f>
        <v>2.6708966558099814</v>
      </c>
      <c r="L10130">
        <v>0.35356612688254824</v>
      </c>
      <c r="M10130">
        <f t="shared" ca="1" si="158"/>
        <v>3.6152352417082674</v>
      </c>
    </row>
    <row r="10131" spans="1:13" x14ac:dyDescent="0.25">
      <c r="A10131" s="9"/>
      <c r="H10131" s="9"/>
      <c r="J10131">
        <v>4</v>
      </c>
      <c r="K10131">
        <f ca="1">SIMULATION!$D$3*SIMULATION!$D$17/$H10127/(SIMULATION!$D$17-$I10127)*(((EXP(-$I10127*$J10131))/(1-EXP(-SIMULATION!$D$4*$I10127)))-(EXP(-SIMULATION!$D$17*$J10131)/(1-EXP(-SIMULATION!$D$4*SIMULATION!$D$17))))</f>
        <v>2.7700245170325628</v>
      </c>
      <c r="L10131">
        <v>-0.28806687567932121</v>
      </c>
      <c r="M10131">
        <f t="shared" ca="1" si="158"/>
        <v>1.9720722088558718</v>
      </c>
    </row>
    <row r="10132" spans="1:13" x14ac:dyDescent="0.25">
      <c r="A10132" s="9"/>
      <c r="H10132" s="9"/>
      <c r="J10132">
        <v>5</v>
      </c>
      <c r="K10132">
        <f ca="1">SIMULATION!$D$3*SIMULATION!$D$17/$H10127/(SIMULATION!$D$17-$I10127)*(((EXP(-$I10127*$J10132))/(1-EXP(-SIMULATION!$D$4*$I10127)))-(EXP(-SIMULATION!$D$17*$J10132)/(1-EXP(-SIMULATION!$D$4*SIMULATION!$D$17))))</f>
        <v>2.7702584227691007</v>
      </c>
      <c r="L10132">
        <v>5.3893312095580355E-2</v>
      </c>
      <c r="M10132">
        <f t="shared" ca="1" si="158"/>
        <v>2.9195568245328065</v>
      </c>
    </row>
    <row r="10133" spans="1:13" x14ac:dyDescent="0.25">
      <c r="A10133" s="9"/>
      <c r="H10133" s="9"/>
      <c r="J10133">
        <v>6</v>
      </c>
      <c r="K10133">
        <f ca="1">SIMULATION!$D$3*SIMULATION!$D$17/$H10127/(SIMULATION!$D$17-$I10127)*(((EXP(-$I10127*$J10133))/(1-EXP(-SIMULATION!$D$4*$I10127)))-(EXP(-SIMULATION!$D$17*$J10133)/(1-EXP(-SIMULATION!$D$4*SIMULATION!$D$17))))</f>
        <v>2.7109030650295325</v>
      </c>
      <c r="L10133">
        <v>-2.8681790193304954E-2</v>
      </c>
      <c r="M10133">
        <f t="shared" ca="1" si="158"/>
        <v>2.6331495120839681</v>
      </c>
    </row>
    <row r="10134" spans="1:13" x14ac:dyDescent="0.25">
      <c r="A10134" s="9"/>
      <c r="H10134" s="9"/>
      <c r="J10134">
        <v>7</v>
      </c>
      <c r="K10134">
        <f ca="1">SIMULATION!$D$3*SIMULATION!$D$17/$H10127/(SIMULATION!$D$17-$I10127)*(((EXP(-$I10127*$J10134))/(1-EXP(-SIMULATION!$D$4*$I10127)))-(EXP(-SIMULATION!$D$17*$J10134)/(1-EXP(-SIMULATION!$D$4*SIMULATION!$D$17))))</f>
        <v>2.6169195585566927</v>
      </c>
      <c r="L10134">
        <v>-0.19161291749796139</v>
      </c>
      <c r="M10134">
        <f t="shared" ca="1" si="158"/>
        <v>2.1154839670841676</v>
      </c>
    </row>
    <row r="10135" spans="1:13" x14ac:dyDescent="0.25">
      <c r="A10135" s="9"/>
      <c r="H10135" s="9"/>
      <c r="J10135">
        <v>8</v>
      </c>
      <c r="K10135">
        <f ca="1">SIMULATION!$D$3*SIMULATION!$D$17/$H10127/(SIMULATION!$D$17-$I10127)*(((EXP(-$I10127*$J10135))/(1-EXP(-SIMULATION!$D$4*$I10127)))-(EXP(-SIMULATION!$D$17*$J10135)/(1-EXP(-SIMULATION!$D$4*SIMULATION!$D$17))))</f>
        <v>2.5040908362798993</v>
      </c>
      <c r="L10135">
        <v>0.22468423499842535</v>
      </c>
      <c r="M10135">
        <f t="shared" ca="1" si="158"/>
        <v>3.0667205701960154</v>
      </c>
    </row>
    <row r="10136" spans="1:13" x14ac:dyDescent="0.25">
      <c r="A10136" s="9"/>
      <c r="H10136" s="9"/>
      <c r="J10136">
        <v>9</v>
      </c>
      <c r="K10136">
        <f ca="1">SIMULATION!$D$3*SIMULATION!$D$17/$H10127/(SIMULATION!$D$17-$I10127)*(((EXP(-$I10127*$J10136))/(1-EXP(-SIMULATION!$D$4*$I10127)))-(EXP(-SIMULATION!$D$17*$J10136)/(1-EXP(-SIMULATION!$D$4*SIMULATION!$D$17))))</f>
        <v>2.3823309510526638</v>
      </c>
      <c r="L10136">
        <v>0.31213281034270957</v>
      </c>
      <c r="M10136">
        <f t="shared" ca="1" si="158"/>
        <v>3.1259346059711515</v>
      </c>
    </row>
    <row r="10137" spans="1:13" x14ac:dyDescent="0.25">
      <c r="A10137" s="9"/>
      <c r="H10137" s="9"/>
      <c r="J10137">
        <v>10</v>
      </c>
      <c r="K10137">
        <f ca="1">SIMULATION!$D$3*SIMULATION!$D$17/$H10127/(SIMULATION!$D$17-$I10127)*(((EXP(-$I10127*$J10137))/(1-EXP(-SIMULATION!$D$4*$I10127)))-(EXP(-SIMULATION!$D$17*$J10137)/(1-EXP(-SIMULATION!$D$4*SIMULATION!$D$17))))</f>
        <v>2.2578049958564286</v>
      </c>
      <c r="L10137">
        <v>-0.29305447207572799</v>
      </c>
      <c r="M10137">
        <f t="shared" ca="1" si="158"/>
        <v>1.5961451447457817</v>
      </c>
    </row>
    <row r="10138" spans="1:13" x14ac:dyDescent="0.25">
      <c r="A10138" s="9"/>
      <c r="H10138" s="9"/>
      <c r="J10138">
        <v>11</v>
      </c>
      <c r="K10138">
        <f ca="1">SIMULATION!$D$3*SIMULATION!$D$17/$H10127/(SIMULATION!$D$17-$I10127)*(((EXP(-$I10127*$J10138))/(1-EXP(-SIMULATION!$D$4*$I10127)))-(EXP(-SIMULATION!$D$17*$J10138)/(1-EXP(-SIMULATION!$D$4*SIMULATION!$D$17))))</f>
        <v>2.1342868849288736</v>
      </c>
      <c r="L10138">
        <v>0.17539701579135175</v>
      </c>
      <c r="M10138">
        <f t="shared" ca="1" si="158"/>
        <v>2.5086344353880183</v>
      </c>
    </row>
    <row r="10139" spans="1:13" x14ac:dyDescent="0.25">
      <c r="A10139" s="9"/>
      <c r="H10139" s="9"/>
      <c r="J10139">
        <v>12</v>
      </c>
      <c r="K10139">
        <f ca="1">SIMULATION!$D$3*SIMULATION!$D$17/$H10127/(SIMULATION!$D$17-$I10127)*(((EXP(-$I10127*$J10139))/(1-EXP(-SIMULATION!$D$4*$I10127)))-(EXP(-SIMULATION!$D$17*$J10139)/(1-EXP(-SIMULATION!$D$4*SIMULATION!$D$17))))</f>
        <v>2.0140287804362358</v>
      </c>
      <c r="L10139">
        <v>0.36829007700508487</v>
      </c>
      <c r="M10139">
        <f t="shared" ca="1" si="158"/>
        <v>2.7557755950735543</v>
      </c>
    </row>
    <row r="10140" spans="1:13" x14ac:dyDescent="0.25">
      <c r="A10140" s="9"/>
      <c r="H10140" s="9"/>
      <c r="J10140">
        <v>13</v>
      </c>
      <c r="K10140">
        <f ca="1">SIMULATION!$D$3*SIMULATION!$D$17/$H10127/(SIMULATION!$D$17-$I10127)*(((EXP(-$I10127*$J10140))/(1-EXP(-SIMULATION!$D$4*$I10127)))-(EXP(-SIMULATION!$D$17*$J10140)/(1-EXP(-SIMULATION!$D$4*SIMULATION!$D$17))))</f>
        <v>1.8983176099630219</v>
      </c>
      <c r="L10140">
        <v>0.52473248835296771</v>
      </c>
      <c r="M10140">
        <f t="shared" ca="1" si="158"/>
        <v>2.8944265331231764</v>
      </c>
    </row>
    <row r="10141" spans="1:13" x14ac:dyDescent="0.25">
      <c r="A10141" s="9"/>
      <c r="H10141" s="9"/>
      <c r="J10141">
        <v>14</v>
      </c>
      <c r="K10141">
        <f ca="1">SIMULATION!$D$3*SIMULATION!$D$17/$H10127/(SIMULATION!$D$17-$I10127)*(((EXP(-$I10127*$J10141))/(1-EXP(-SIMULATION!$D$4*$I10127)))-(EXP(-SIMULATION!$D$17*$J10141)/(1-EXP(-SIMULATION!$D$4*SIMULATION!$D$17))))</f>
        <v>1.7878311020052235</v>
      </c>
      <c r="L10141">
        <v>0.17879651903526922</v>
      </c>
      <c r="M10141">
        <f t="shared" ca="1" si="158"/>
        <v>2.1074890796667467</v>
      </c>
    </row>
    <row r="10142" spans="1:13" x14ac:dyDescent="0.25">
      <c r="A10142" s="9"/>
      <c r="H10142" s="9"/>
      <c r="J10142">
        <v>15</v>
      </c>
      <c r="K10142">
        <f ca="1">SIMULATION!$D$3*SIMULATION!$D$17/$H10127/(SIMULATION!$D$17-$I10127)*(((EXP(-$I10127*$J10142))/(1-EXP(-SIMULATION!$D$4*$I10127)))-(EXP(-SIMULATION!$D$17*$J10142)/(1-EXP(-SIMULATION!$D$4*SIMULATION!$D$17))))</f>
        <v>1.6828653832766525</v>
      </c>
      <c r="L10142">
        <v>-1.5839703305318244E-3</v>
      </c>
      <c r="M10142">
        <f t="shared" ca="1" si="158"/>
        <v>1.6801997744392632</v>
      </c>
    </row>
    <row r="10143" spans="1:13" x14ac:dyDescent="0.25">
      <c r="A10143" s="9"/>
      <c r="H10143" s="9"/>
      <c r="J10143">
        <v>16</v>
      </c>
      <c r="K10143">
        <f ca="1">SIMULATION!$D$3*SIMULATION!$D$17/$H10127/(SIMULATION!$D$17-$I10127)*(((EXP(-$I10127*$J10143))/(1-EXP(-SIMULATION!$D$4*$I10127)))-(EXP(-SIMULATION!$D$17*$J10143)/(1-EXP(-SIMULATION!$D$4*SIMULATION!$D$17))))</f>
        <v>1.5834803031252802</v>
      </c>
      <c r="L10143">
        <v>-0.21495038475967637</v>
      </c>
      <c r="M10143">
        <f t="shared" ca="1" si="158"/>
        <v>1.2431106027091323</v>
      </c>
    </row>
    <row r="10144" spans="1:13" x14ac:dyDescent="0.25">
      <c r="A10144" s="9"/>
      <c r="H10144" s="9"/>
      <c r="J10144">
        <v>17</v>
      </c>
      <c r="K10144">
        <f ca="1">SIMULATION!$D$3*SIMULATION!$D$17/$H10127/(SIMULATION!$D$17-$I10127)*(((EXP(-$I10127*$J10144))/(1-EXP(-SIMULATION!$D$4*$I10127)))-(EXP(-SIMULATION!$D$17*$J10144)/(1-EXP(-SIMULATION!$D$4*SIMULATION!$D$17))))</f>
        <v>1.4895920669042799</v>
      </c>
      <c r="L10144">
        <v>2.2176488290466607E-2</v>
      </c>
      <c r="M10144">
        <f t="shared" ca="1" si="158"/>
        <v>1.5226259879335549</v>
      </c>
    </row>
    <row r="10145" spans="1:13" x14ac:dyDescent="0.25">
      <c r="A10145" s="9"/>
      <c r="H10145" s="9"/>
      <c r="J10145">
        <v>18</v>
      </c>
      <c r="K10145">
        <f ca="1">SIMULATION!$D$3*SIMULATION!$D$17/$H10127/(SIMULATION!$D$17-$I10127)*(((EXP(-$I10127*$J10145))/(1-EXP(-SIMULATION!$D$4*$I10127)))-(EXP(-SIMULATION!$D$17*$J10145)/(1-EXP(-SIMULATION!$D$4*SIMULATION!$D$17))))</f>
        <v>1.401032133183252</v>
      </c>
      <c r="L10145">
        <v>0.28972911960494674</v>
      </c>
      <c r="M10145">
        <f t="shared" ca="1" si="158"/>
        <v>1.8069519396686762</v>
      </c>
    </row>
    <row r="10146" spans="1:13" x14ac:dyDescent="0.25">
      <c r="A10146" s="9"/>
      <c r="H10146" s="9"/>
      <c r="J10146">
        <v>19</v>
      </c>
      <c r="K10146">
        <f ca="1">SIMULATION!$D$3*SIMULATION!$D$17/$H10127/(SIMULATION!$D$17-$I10127)*(((EXP(-$I10127*$J10146))/(1-EXP(-SIMULATION!$D$4*$I10127)))-(EXP(-SIMULATION!$D$17*$J10146)/(1-EXP(-SIMULATION!$D$4*SIMULATION!$D$17))))</f>
        <v>1.3175845197839924</v>
      </c>
      <c r="L10146">
        <v>-0.50654774687460069</v>
      </c>
      <c r="M10146">
        <f t="shared" ca="1" si="158"/>
        <v>0.65016504997055835</v>
      </c>
    </row>
    <row r="10147" spans="1:13" x14ac:dyDescent="0.25">
      <c r="A10147" s="9"/>
      <c r="H10147" s="9"/>
      <c r="J10147">
        <v>20</v>
      </c>
      <c r="K10147">
        <f ca="1">SIMULATION!$D$3*SIMULATION!$D$17/$H10127/(SIMULATION!$D$17-$I10127)*(((EXP(-$I10127*$J10147))/(1-EXP(-SIMULATION!$D$4*$I10127)))-(EXP(-SIMULATION!$D$17*$J10147)/(1-EXP(-SIMULATION!$D$4*SIMULATION!$D$17))))</f>
        <v>1.2390092997808386</v>
      </c>
      <c r="L10147">
        <v>-0.1852674761661004</v>
      </c>
      <c r="M10147">
        <f t="shared" ca="1" si="158"/>
        <v>1.0094611738641153</v>
      </c>
    </row>
    <row r="10148" spans="1:13" x14ac:dyDescent="0.25">
      <c r="A10148" s="9"/>
      <c r="H10148" s="9"/>
      <c r="J10148">
        <v>21</v>
      </c>
      <c r="K10148">
        <f ca="1">SIMULATION!$D$3*SIMULATION!$D$17/$H10127/(SIMULATION!$D$17-$I10127)*(((EXP(-$I10127*$J10148))/(1-EXP(-SIMULATION!$D$4*$I10127)))-(EXP(-SIMULATION!$D$17*$J10148)/(1-EXP(-SIMULATION!$D$4*SIMULATION!$D$17))))</f>
        <v>1.1650572722475332</v>
      </c>
      <c r="L10148">
        <v>0.20025527506713453</v>
      </c>
      <c r="M10148">
        <f t="shared" ca="1" si="158"/>
        <v>1.3983661367704283</v>
      </c>
    </row>
    <row r="10149" spans="1:13" x14ac:dyDescent="0.25">
      <c r="A10149" s="9"/>
      <c r="H10149" s="9"/>
      <c r="J10149">
        <v>22</v>
      </c>
      <c r="K10149">
        <f ca="1">SIMULATION!$D$3*SIMULATION!$D$17/$H10127/(SIMULATION!$D$17-$I10127)*(((EXP(-$I10127*$J10149))/(1-EXP(-SIMULATION!$D$4*$I10127)))-(EXP(-SIMULATION!$D$17*$J10149)/(1-EXP(-SIMULATION!$D$4*SIMULATION!$D$17))))</f>
        <v>1.0954790006517925</v>
      </c>
      <c r="L10149">
        <v>-6.9088060711302191E-2</v>
      </c>
      <c r="M10149">
        <f t="shared" ca="1" si="158"/>
        <v>1.0197944809468047</v>
      </c>
    </row>
    <row r="10150" spans="1:13" x14ac:dyDescent="0.25">
      <c r="A10150" s="9"/>
      <c r="H10150" s="9"/>
      <c r="J10150">
        <v>23</v>
      </c>
      <c r="K10150">
        <f ca="1">SIMULATION!$D$3*SIMULATION!$D$17/$H10127/(SIMULATION!$D$17-$I10127)*(((EXP(-$I10127*$J10150))/(1-EXP(-SIMULATION!$D$4*$I10127)))-(EXP(-SIMULATION!$D$17*$J10150)/(1-EXP(-SIMULATION!$D$4*SIMULATION!$D$17))))</f>
        <v>1.0300302636058334</v>
      </c>
      <c r="L10150">
        <v>0.33746595918494687</v>
      </c>
      <c r="M10150">
        <f t="shared" ca="1" si="158"/>
        <v>1.3776304145030998</v>
      </c>
    </row>
    <row r="10151" spans="1:13" x14ac:dyDescent="0.25">
      <c r="A10151" s="9"/>
      <c r="H10151" s="9"/>
      <c r="J10151">
        <v>24</v>
      </c>
      <c r="K10151">
        <f ca="1">SIMULATION!$D$3*SIMULATION!$D$17/$H10127/(SIMULATION!$D$17-$I10127)*(((EXP(-$I10127*$J10151))/(1-EXP(-SIMULATION!$D$4*$I10127)))-(EXP(-SIMULATION!$D$17*$J10151)/(1-EXP(-SIMULATION!$D$4*SIMULATION!$D$17))))</f>
        <v>0.96847522697377064</v>
      </c>
      <c r="L10151">
        <v>-4.6530082408860904E-2</v>
      </c>
      <c r="M10151">
        <f t="shared" ca="1" si="158"/>
        <v>0.92341199485174086</v>
      </c>
    </row>
    <row r="10152" spans="1:13" x14ac:dyDescent="0.25">
      <c r="A10152" s="9">
        <v>407</v>
      </c>
      <c r="B10152" s="2">
        <f ca="1">NORMINV(RAND(),SIMULATION!D7,SIMULATION!D8)</f>
        <v>72.414057732720892</v>
      </c>
      <c r="C10152" s="2">
        <v>2</v>
      </c>
      <c r="D10152" s="2">
        <f ca="1">SIMULATION!$D$11*(1+(SIMULATION!$D$12*LN(1+$C10152)))*(1+(SIMULATION!$D$13*(($B10152/63.5)-1)))</f>
        <v>10.900034694866674</v>
      </c>
      <c r="E10152" s="2">
        <v>0.46967200462958764</v>
      </c>
      <c r="F10152" s="2">
        <f ca="1">D10152*(1+E10152)</f>
        <v>16.01947584053676</v>
      </c>
      <c r="G10152" s="2">
        <v>1.2233306937136093</v>
      </c>
      <c r="H10152" s="9">
        <f>SIMULATION!$D$15*EXP($G$10152)</f>
        <v>750.23666710745226</v>
      </c>
      <c r="I10152" s="2">
        <f ca="1">$F10152/$H10152</f>
        <v>2.1352563188227081E-2</v>
      </c>
      <c r="J10152">
        <v>0</v>
      </c>
      <c r="K10152">
        <f ca="1">SIMULATION!$D$3*SIMULATION!$D$17/$H10152/(SIMULATION!$D$17-$I10152)*(((EXP(-$I10152*$J10152))/(1-EXP(-SIMULATION!$D$4*$I10152)))-(EXP(-SIMULATION!$D$17*$J10152)/(1-EXP(-SIMULATION!$D$4*SIMULATION!$D$17))))</f>
        <v>1.1503511474608816</v>
      </c>
      <c r="L10152">
        <v>-0.21945067893645415</v>
      </c>
      <c r="M10152">
        <f t="shared" ca="1" si="158"/>
        <v>0.89790580713526214</v>
      </c>
    </row>
    <row r="10153" spans="1:13" x14ac:dyDescent="0.25">
      <c r="A10153" s="9"/>
      <c r="H10153" s="9"/>
      <c r="J10153">
        <v>1</v>
      </c>
      <c r="K10153">
        <f ca="1">SIMULATION!$D$3*SIMULATION!$D$17/$H10152/(SIMULATION!$D$17-$I10152)*(((EXP(-$I10152*$J10153))/(1-EXP(-SIMULATION!$D$4*$I10152)))-(EXP(-SIMULATION!$D$17*$J10153)/(1-EXP(-SIMULATION!$D$4*SIMULATION!$D$17))))</f>
        <v>1.3863701441782825</v>
      </c>
      <c r="L10153">
        <v>-0.12045518872297351</v>
      </c>
      <c r="M10153">
        <f t="shared" ca="1" si="158"/>
        <v>1.2193746668213916</v>
      </c>
    </row>
    <row r="10154" spans="1:13" x14ac:dyDescent="0.25">
      <c r="A10154" s="9"/>
      <c r="H10154" s="9"/>
      <c r="J10154">
        <v>2</v>
      </c>
      <c r="K10154">
        <f ca="1">SIMULATION!$D$3*SIMULATION!$D$17/$H10152/(SIMULATION!$D$17-$I10152)*(((EXP(-$I10152*$J10154))/(1-EXP(-SIMULATION!$D$4*$I10152)))-(EXP(-SIMULATION!$D$17*$J10154)/(1-EXP(-SIMULATION!$D$4*SIMULATION!$D$17))))</f>
        <v>1.5239017696997952</v>
      </c>
      <c r="L10154">
        <v>2.791798626781471E-2</v>
      </c>
      <c r="M10154">
        <f t="shared" ca="1" si="158"/>
        <v>1.5664460383797727</v>
      </c>
    </row>
    <row r="10155" spans="1:13" x14ac:dyDescent="0.25">
      <c r="A10155" s="9"/>
      <c r="H10155" s="9"/>
      <c r="J10155">
        <v>3</v>
      </c>
      <c r="K10155">
        <f ca="1">SIMULATION!$D$3*SIMULATION!$D$17/$H10152/(SIMULATION!$D$17-$I10152)*(((EXP(-$I10152*$J10155))/(1-EXP(-SIMULATION!$D$4*$I10152)))-(EXP(-SIMULATION!$D$17*$J10155)/(1-EXP(-SIMULATION!$D$4*SIMULATION!$D$17))))</f>
        <v>1.5986100444926641</v>
      </c>
      <c r="L10155">
        <v>-6.3524880722783644E-2</v>
      </c>
      <c r="M10155">
        <f t="shared" ca="1" si="158"/>
        <v>1.4970585320940237</v>
      </c>
    </row>
    <row r="10156" spans="1:13" x14ac:dyDescent="0.25">
      <c r="A10156" s="9"/>
      <c r="H10156" s="9"/>
      <c r="J10156">
        <v>4</v>
      </c>
      <c r="K10156">
        <f ca="1">SIMULATION!$D$3*SIMULATION!$D$17/$H10152/(SIMULATION!$D$17-$I10152)*(((EXP(-$I10152*$J10156))/(1-EXP(-SIMULATION!$D$4*$I10152)))-(EXP(-SIMULATION!$D$17*$J10156)/(1-EXP(-SIMULATION!$D$4*SIMULATION!$D$17))))</f>
        <v>1.6333432173838944</v>
      </c>
      <c r="L10156">
        <v>0.18699703875839521</v>
      </c>
      <c r="M10156">
        <f t="shared" ca="1" si="158"/>
        <v>1.9387735623107925</v>
      </c>
    </row>
    <row r="10157" spans="1:13" x14ac:dyDescent="0.25">
      <c r="A10157" s="9"/>
      <c r="H10157" s="9"/>
      <c r="J10157">
        <v>5</v>
      </c>
      <c r="K10157">
        <f ca="1">SIMULATION!$D$3*SIMULATION!$D$17/$H10152/(SIMULATION!$D$17-$I10152)*(((EXP(-$I10152*$J10157))/(1-EXP(-SIMULATION!$D$4*$I10152)))-(EXP(-SIMULATION!$D$17*$J10157)/(1-EXP(-SIMULATION!$D$4*SIMULATION!$D$17))))</f>
        <v>1.6427370089365665</v>
      </c>
      <c r="L10157">
        <v>4.6904636502643648E-2</v>
      </c>
      <c r="M10157">
        <f t="shared" ca="1" si="158"/>
        <v>1.719788991210176</v>
      </c>
    </row>
    <row r="10158" spans="1:13" x14ac:dyDescent="0.25">
      <c r="A10158" s="9"/>
      <c r="H10158" s="9"/>
      <c r="J10158">
        <v>6</v>
      </c>
      <c r="K10158">
        <f ca="1">SIMULATION!$D$3*SIMULATION!$D$17/$H10152/(SIMULATION!$D$17-$I10152)*(((EXP(-$I10152*$J10158))/(1-EXP(-SIMULATION!$D$4*$I10152)))-(EXP(-SIMULATION!$D$17*$J10158)/(1-EXP(-SIMULATION!$D$4*SIMULATION!$D$17))))</f>
        <v>1.6361644788218404</v>
      </c>
      <c r="L10158">
        <v>1.7420353579410817E-2</v>
      </c>
      <c r="M10158">
        <f t="shared" ca="1" si="158"/>
        <v>1.6646670425569894</v>
      </c>
    </row>
    <row r="10159" spans="1:13" x14ac:dyDescent="0.25">
      <c r="A10159" s="9"/>
      <c r="H10159" s="9"/>
      <c r="J10159">
        <v>7</v>
      </c>
      <c r="K10159">
        <f ca="1">SIMULATION!$D$3*SIMULATION!$D$17/$H10152/(SIMULATION!$D$17-$I10152)*(((EXP(-$I10152*$J10159))/(1-EXP(-SIMULATION!$D$4*$I10152)))-(EXP(-SIMULATION!$D$17*$J10159)/(1-EXP(-SIMULATION!$D$4*SIMULATION!$D$17))))</f>
        <v>1.6196263697677022</v>
      </c>
      <c r="L10159">
        <v>8.4564484026356662E-2</v>
      </c>
      <c r="M10159">
        <f t="shared" ca="1" si="158"/>
        <v>1.7565892380425892</v>
      </c>
    </row>
    <row r="10160" spans="1:13" x14ac:dyDescent="0.25">
      <c r="A10160" s="9"/>
      <c r="H10160" s="9"/>
      <c r="J10160">
        <v>8</v>
      </c>
      <c r="K10160">
        <f ca="1">SIMULATION!$D$3*SIMULATION!$D$17/$H10152/(SIMULATION!$D$17-$I10152)*(((EXP(-$I10152*$J10160))/(1-EXP(-SIMULATION!$D$4*$I10152)))-(EXP(-SIMULATION!$D$17*$J10160)/(1-EXP(-SIMULATION!$D$4*SIMULATION!$D$17))))</f>
        <v>1.5969624832335605</v>
      </c>
      <c r="L10160">
        <v>0.30706765119318902</v>
      </c>
      <c r="M10160">
        <f t="shared" ca="1" si="158"/>
        <v>2.0873380020037327</v>
      </c>
    </row>
    <row r="10161" spans="1:13" x14ac:dyDescent="0.25">
      <c r="A10161" s="9"/>
      <c r="H10161" s="9"/>
      <c r="J10161">
        <v>9</v>
      </c>
      <c r="K10161">
        <f ca="1">SIMULATION!$D$3*SIMULATION!$D$17/$H10152/(SIMULATION!$D$17-$I10152)*(((EXP(-$I10152*$J10161))/(1-EXP(-SIMULATION!$D$4*$I10152)))-(EXP(-SIMULATION!$D$17*$J10161)/(1-EXP(-SIMULATION!$D$4*SIMULATION!$D$17))))</f>
        <v>1.5706279557874208</v>
      </c>
      <c r="L10161">
        <v>-0.21695889843673016</v>
      </c>
      <c r="M10161">
        <f t="shared" ca="1" si="158"/>
        <v>1.2298662446458488</v>
      </c>
    </row>
    <row r="10162" spans="1:13" x14ac:dyDescent="0.25">
      <c r="A10162" s="9"/>
      <c r="H10162" s="9"/>
      <c r="J10162">
        <v>10</v>
      </c>
      <c r="K10162">
        <f ca="1">SIMULATION!$D$3*SIMULATION!$D$17/$H10152/(SIMULATION!$D$17-$I10152)*(((EXP(-$I10152*$J10162))/(1-EXP(-SIMULATION!$D$4*$I10152)))-(EXP(-SIMULATION!$D$17*$J10162)/(1-EXP(-SIMULATION!$D$4*SIMULATION!$D$17))))</f>
        <v>1.5421907133449155</v>
      </c>
      <c r="L10162">
        <v>0.27666948662206925</v>
      </c>
      <c r="M10162">
        <f t="shared" ca="1" si="158"/>
        <v>1.9688678262793762</v>
      </c>
    </row>
    <row r="10163" spans="1:13" x14ac:dyDescent="0.25">
      <c r="A10163" s="9"/>
      <c r="H10163" s="9"/>
      <c r="J10163">
        <v>11</v>
      </c>
      <c r="K10163">
        <f ca="1">SIMULATION!$D$3*SIMULATION!$D$17/$H10152/(SIMULATION!$D$17-$I10152)*(((EXP(-$I10152*$J10163))/(1-EXP(-SIMULATION!$D$4*$I10152)))-(EXP(-SIMULATION!$D$17*$J10163)/(1-EXP(-SIMULATION!$D$4*SIMULATION!$D$17))))</f>
        <v>1.5126502494665146</v>
      </c>
      <c r="L10163">
        <v>-0.30240614536158195</v>
      </c>
      <c r="M10163">
        <f t="shared" ca="1" si="158"/>
        <v>1.0552155182451106</v>
      </c>
    </row>
    <row r="10164" spans="1:13" x14ac:dyDescent="0.25">
      <c r="A10164" s="9"/>
      <c r="H10164" s="9"/>
      <c r="J10164">
        <v>12</v>
      </c>
      <c r="K10164">
        <f ca="1">SIMULATION!$D$3*SIMULATION!$D$17/$H10152/(SIMULATION!$D$17-$I10152)*(((EXP(-$I10152*$J10164))/(1-EXP(-SIMULATION!$D$4*$I10152)))-(EXP(-SIMULATION!$D$17*$J10164)/(1-EXP(-SIMULATION!$D$4*SIMULATION!$D$17))))</f>
        <v>1.4826419038255483</v>
      </c>
      <c r="L10164">
        <v>-0.26373831472079967</v>
      </c>
      <c r="M10164">
        <f t="shared" ca="1" si="158"/>
        <v>1.0916124267761602</v>
      </c>
    </row>
    <row r="10165" spans="1:13" x14ac:dyDescent="0.25">
      <c r="A10165" s="9"/>
      <c r="H10165" s="9"/>
      <c r="J10165">
        <v>13</v>
      </c>
      <c r="K10165">
        <f ca="1">SIMULATION!$D$3*SIMULATION!$D$17/$H10152/(SIMULATION!$D$17-$I10152)*(((EXP(-$I10152*$J10165))/(1-EXP(-SIMULATION!$D$4*$I10152)))-(EXP(-SIMULATION!$D$17*$J10165)/(1-EXP(-SIMULATION!$D$4*SIMULATION!$D$17))))</f>
        <v>1.4525677664568528</v>
      </c>
      <c r="L10165">
        <v>-0.60970785723693299</v>
      </c>
      <c r="M10165">
        <f t="shared" ca="1" si="158"/>
        <v>0.56692578607900734</v>
      </c>
    </row>
    <row r="10166" spans="1:13" x14ac:dyDescent="0.25">
      <c r="A10166" s="9"/>
      <c r="H10166" s="9"/>
      <c r="J10166">
        <v>14</v>
      </c>
      <c r="K10166">
        <f ca="1">SIMULATION!$D$3*SIMULATION!$D$17/$H10152/(SIMULATION!$D$17-$I10152)*(((EXP(-$I10152*$J10166))/(1-EXP(-SIMULATION!$D$4*$I10152)))-(EXP(-SIMULATION!$D$17*$J10166)/(1-EXP(-SIMULATION!$D$4*SIMULATION!$D$17))))</f>
        <v>1.4226805620741232</v>
      </c>
      <c r="L10166">
        <v>6.1598990335017201E-2</v>
      </c>
      <c r="M10166">
        <f t="shared" ca="1" si="158"/>
        <v>1.5103162482671439</v>
      </c>
    </row>
    <row r="10167" spans="1:13" x14ac:dyDescent="0.25">
      <c r="A10167" s="9"/>
      <c r="H10167" s="9"/>
      <c r="J10167">
        <v>15</v>
      </c>
      <c r="K10167">
        <f ca="1">SIMULATION!$D$3*SIMULATION!$D$17/$H10152/(SIMULATION!$D$17-$I10152)*(((EXP(-$I10152*$J10167))/(1-EXP(-SIMULATION!$D$4*$I10152)))-(EXP(-SIMULATION!$D$17*$J10167)/(1-EXP(-SIMULATION!$D$4*SIMULATION!$D$17))))</f>
        <v>1.3931374029224746</v>
      </c>
      <c r="L10167">
        <v>0.16734708581770288</v>
      </c>
      <c r="M10167">
        <f t="shared" ca="1" si="158"/>
        <v>1.6262748874451936</v>
      </c>
    </row>
    <row r="10168" spans="1:13" x14ac:dyDescent="0.25">
      <c r="A10168" s="9"/>
      <c r="H10168" s="9"/>
      <c r="J10168">
        <v>16</v>
      </c>
      <c r="K10168">
        <f ca="1">SIMULATION!$D$3*SIMULATION!$D$17/$H10152/(SIMULATION!$D$17-$I10152)*(((EXP(-$I10152*$J10168))/(1-EXP(-SIMULATION!$D$4*$I10152)))-(EXP(-SIMULATION!$D$17*$J10168)/(1-EXP(-SIMULATION!$D$4*SIMULATION!$D$17))))</f>
        <v>1.3640342327045332</v>
      </c>
      <c r="L10168">
        <v>-0.28274496642447916</v>
      </c>
      <c r="M10168">
        <f t="shared" ca="1" si="158"/>
        <v>0.97836041937664964</v>
      </c>
    </row>
    <row r="10169" spans="1:13" x14ac:dyDescent="0.25">
      <c r="A10169" s="9"/>
      <c r="H10169" s="9"/>
      <c r="J10169">
        <v>17</v>
      </c>
      <c r="K10169">
        <f ca="1">SIMULATION!$D$3*SIMULATION!$D$17/$H10152/(SIMULATION!$D$17-$I10152)*(((EXP(-$I10152*$J10169))/(1-EXP(-SIMULATION!$D$4*$I10152)))-(EXP(-SIMULATION!$D$17*$J10169)/(1-EXP(-SIMULATION!$D$4*SIMULATION!$D$17))))</f>
        <v>1.3354278969243101</v>
      </c>
      <c r="L10169">
        <v>-0.49281563224190761</v>
      </c>
      <c r="M10169">
        <f t="shared" ca="1" si="158"/>
        <v>0.67730815358807517</v>
      </c>
    </row>
    <row r="10170" spans="1:13" x14ac:dyDescent="0.25">
      <c r="A10170" s="9"/>
      <c r="H10170" s="9"/>
      <c r="J10170">
        <v>18</v>
      </c>
      <c r="K10170">
        <f ca="1">SIMULATION!$D$3*SIMULATION!$D$17/$H10152/(SIMULATION!$D$17-$I10152)*(((EXP(-$I10152*$J10170))/(1-EXP(-SIMULATION!$D$4*$I10152)))-(EXP(-SIMULATION!$D$17*$J10170)/(1-EXP(-SIMULATION!$D$4*SIMULATION!$D$17))))</f>
        <v>1.307350283984851</v>
      </c>
      <c r="L10170">
        <v>0.2850864908631206</v>
      </c>
      <c r="M10170">
        <f t="shared" ca="1" si="158"/>
        <v>1.6800581887749964</v>
      </c>
    </row>
    <row r="10171" spans="1:13" x14ac:dyDescent="0.25">
      <c r="A10171" s="9"/>
      <c r="H10171" s="9"/>
      <c r="J10171">
        <v>19</v>
      </c>
      <c r="K10171">
        <f ca="1">SIMULATION!$D$3*SIMULATION!$D$17/$H10152/(SIMULATION!$D$17-$I10152)*(((EXP(-$I10152*$J10171))/(1-EXP(-SIMULATION!$D$4*$I10152)))-(EXP(-SIMULATION!$D$17*$J10171)/(1-EXP(-SIMULATION!$D$4*SIMULATION!$D$17))))</f>
        <v>1.2798173850770826</v>
      </c>
      <c r="L10171">
        <v>-0.23102411067401887</v>
      </c>
      <c r="M10171">
        <f t="shared" ca="1" si="158"/>
        <v>0.98414871186450126</v>
      </c>
    </row>
    <row r="10172" spans="1:13" x14ac:dyDescent="0.25">
      <c r="A10172" s="9"/>
      <c r="H10172" s="9"/>
      <c r="J10172">
        <v>20</v>
      </c>
      <c r="K10172">
        <f ca="1">SIMULATION!$D$3*SIMULATION!$D$17/$H10152/(SIMULATION!$D$17-$I10152)*(((EXP(-$I10152*$J10172))/(1-EXP(-SIMULATION!$D$4*$I10152)))-(EXP(-SIMULATION!$D$17*$J10172)/(1-EXP(-SIMULATION!$D$4*SIMULATION!$D$17))))</f>
        <v>1.2528350979504341</v>
      </c>
      <c r="L10172">
        <v>-0.21658499369788248</v>
      </c>
      <c r="M10172">
        <f t="shared" ca="1" si="158"/>
        <v>0.98148981615635333</v>
      </c>
    </row>
    <row r="10173" spans="1:13" x14ac:dyDescent="0.25">
      <c r="A10173" s="9"/>
      <c r="H10173" s="9"/>
      <c r="J10173">
        <v>21</v>
      </c>
      <c r="K10173">
        <f ca="1">SIMULATION!$D$3*SIMULATION!$D$17/$H10152/(SIMULATION!$D$17-$I10152)*(((EXP(-$I10152*$J10173))/(1-EXP(-SIMULATION!$D$4*$I10152)))-(EXP(-SIMULATION!$D$17*$J10173)/(1-EXP(-SIMULATION!$D$4*SIMULATION!$D$17))))</f>
        <v>1.2264029441266591</v>
      </c>
      <c r="L10173">
        <v>0.10710713209935217</v>
      </c>
      <c r="M10173">
        <f t="shared" ca="1" si="158"/>
        <v>1.3577594462702676</v>
      </c>
    </row>
    <row r="10174" spans="1:13" x14ac:dyDescent="0.25">
      <c r="A10174" s="9"/>
      <c r="H10174" s="9"/>
      <c r="J10174">
        <v>22</v>
      </c>
      <c r="K10174">
        <f ca="1">SIMULATION!$D$3*SIMULATION!$D$17/$H10152/(SIMULATION!$D$17-$I10152)*(((EXP(-$I10152*$J10174))/(1-EXP(-SIMULATION!$D$4*$I10152)))-(EXP(-SIMULATION!$D$17*$J10174)/(1-EXP(-SIMULATION!$D$4*SIMULATION!$D$17))))</f>
        <v>1.2005164490393068</v>
      </c>
      <c r="L10174">
        <v>0.27582323931961555</v>
      </c>
      <c r="M10174">
        <f t="shared" ca="1" si="158"/>
        <v>1.5316467848698105</v>
      </c>
    </row>
    <row r="10175" spans="1:13" x14ac:dyDescent="0.25">
      <c r="A10175" s="9"/>
      <c r="H10175" s="9"/>
      <c r="J10175">
        <v>23</v>
      </c>
      <c r="K10175">
        <f ca="1">SIMULATION!$D$3*SIMULATION!$D$17/$H10152/(SIMULATION!$D$17-$I10152)*(((EXP(-$I10152*$J10175))/(1-EXP(-SIMULATION!$D$4*$I10152)))-(EXP(-SIMULATION!$D$17*$J10175)/(1-EXP(-SIMULATION!$D$4*SIMULATION!$D$17))))</f>
        <v>1.1751686653845022</v>
      </c>
      <c r="L10175">
        <v>0.51528394950809064</v>
      </c>
      <c r="M10175">
        <f t="shared" ca="1" si="158"/>
        <v>1.78071421662198</v>
      </c>
    </row>
    <row r="10176" spans="1:13" x14ac:dyDescent="0.25">
      <c r="A10176" s="9"/>
      <c r="H10176" s="9"/>
      <c r="J10176">
        <v>24</v>
      </c>
      <c r="K10176">
        <f ca="1">SIMULATION!$D$3*SIMULATION!$D$17/$H10152/(SIMULATION!$D$17-$I10152)*(((EXP(-$I10152*$J10176))/(1-EXP(-SIMULATION!$D$4*$I10152)))-(EXP(-SIMULATION!$D$17*$J10176)/(1-EXP(-SIMULATION!$D$4*SIMULATION!$D$17))))</f>
        <v>1.1503511474608819</v>
      </c>
      <c r="L10176">
        <v>0.4020371411925579</v>
      </c>
      <c r="M10176">
        <f t="shared" ca="1" si="158"/>
        <v>1.6128350341536333</v>
      </c>
    </row>
    <row r="10177" spans="1:13" x14ac:dyDescent="0.25">
      <c r="A10177" s="9">
        <v>408</v>
      </c>
      <c r="B10177" s="2">
        <f ca="1">NORMINV(RAND(),SIMULATION!D7,SIMULATION!D8)</f>
        <v>51.949382750948601</v>
      </c>
      <c r="C10177" s="2">
        <v>2</v>
      </c>
      <c r="D10177" s="2">
        <f ca="1">SIMULATION!$D$11*(1+(SIMULATION!$D$12*LN(1+$C10177)))*(1+(SIMULATION!$D$13*(($B10177/63.5)-1)))</f>
        <v>9.3802923794363497</v>
      </c>
      <c r="E10177" s="2">
        <v>-0.45882125046060457</v>
      </c>
      <c r="F10177" s="2">
        <f ca="1">D10177*(1+E10177)</f>
        <v>5.0764149002172836</v>
      </c>
      <c r="G10177" s="2">
        <v>-0.64852253670998716</v>
      </c>
      <c r="H10177" s="9">
        <f>SIMULATION!$D$15*EXP($G$10177)</f>
        <v>115.41513320938064</v>
      </c>
      <c r="I10177" s="2">
        <f ca="1">$F10177/$H10177</f>
        <v>4.3983962579741541E-2</v>
      </c>
      <c r="J10177">
        <v>0</v>
      </c>
      <c r="K10177">
        <f ca="1">SIMULATION!$D$3*SIMULATION!$D$17/$H10177/(SIMULATION!$D$17-$I10177)*(((EXP(-$I10177*$J10177))/(1-EXP(-SIMULATION!$D$4*$I10177)))-(EXP(-SIMULATION!$D$17*$J10177)/(1-EXP(-SIMULATION!$D$4*SIMULATION!$D$17))))</f>
        <v>2.8220820335111334</v>
      </c>
      <c r="L10177">
        <v>0.15682045952279219</v>
      </c>
      <c r="M10177">
        <f t="shared" ca="1" si="158"/>
        <v>3.2646422348173654</v>
      </c>
    </row>
    <row r="10178" spans="1:13" x14ac:dyDescent="0.25">
      <c r="A10178" s="9"/>
      <c r="H10178" s="9"/>
      <c r="J10178">
        <v>1</v>
      </c>
      <c r="K10178">
        <f ca="1">SIMULATION!$D$3*SIMULATION!$D$17/$H10177/(SIMULATION!$D$17-$I10177)*(((EXP(-$I10177*$J10178))/(1-EXP(-SIMULATION!$D$4*$I10177)))-(EXP(-SIMULATION!$D$17*$J10178)/(1-EXP(-SIMULATION!$D$4*SIMULATION!$D$17))))</f>
        <v>4.3724852508495857</v>
      </c>
      <c r="L10178">
        <v>-0.14381590226612306</v>
      </c>
      <c r="M10178">
        <f t="shared" ca="1" si="158"/>
        <v>3.743652339353337</v>
      </c>
    </row>
    <row r="10179" spans="1:13" x14ac:dyDescent="0.25">
      <c r="A10179" s="9"/>
      <c r="H10179" s="9"/>
      <c r="J10179">
        <v>2</v>
      </c>
      <c r="K10179">
        <f ca="1">SIMULATION!$D$3*SIMULATION!$D$17/$H10177/(SIMULATION!$D$17-$I10177)*(((EXP(-$I10177*$J10179))/(1-EXP(-SIMULATION!$D$4*$I10177)))-(EXP(-SIMULATION!$D$17*$J10179)/(1-EXP(-SIMULATION!$D$4*SIMULATION!$D$17))))</f>
        <v>5.2556894237966976</v>
      </c>
      <c r="L10179">
        <v>0.33300560655083267</v>
      </c>
      <c r="M10179">
        <f t="shared" ref="M10179:M10242" ca="1" si="159">$K10179*(1+$L10179)</f>
        <v>7.0058634682109133</v>
      </c>
    </row>
    <row r="10180" spans="1:13" x14ac:dyDescent="0.25">
      <c r="A10180" s="9"/>
      <c r="H10180" s="9"/>
      <c r="J10180">
        <v>3</v>
      </c>
      <c r="K10180">
        <f ca="1">SIMULATION!$D$3*SIMULATION!$D$17/$H10177/(SIMULATION!$D$17-$I10177)*(((EXP(-$I10177*$J10180))/(1-EXP(-SIMULATION!$D$4*$I10177)))-(EXP(-SIMULATION!$D$17*$J10180)/(1-EXP(-SIMULATION!$D$4*SIMULATION!$D$17))))</f>
        <v>5.7160839082183941</v>
      </c>
      <c r="L10180">
        <v>2.7869073766464893E-2</v>
      </c>
      <c r="M10180">
        <f t="shared" ca="1" si="159"/>
        <v>5.8753858723118348</v>
      </c>
    </row>
    <row r="10181" spans="1:13" x14ac:dyDescent="0.25">
      <c r="A10181" s="9"/>
      <c r="H10181" s="9"/>
      <c r="J10181">
        <v>4</v>
      </c>
      <c r="K10181">
        <f ca="1">SIMULATION!$D$3*SIMULATION!$D$17/$H10177/(SIMULATION!$D$17-$I10177)*(((EXP(-$I10177*$J10181))/(1-EXP(-SIMULATION!$D$4*$I10177)))-(EXP(-SIMULATION!$D$17*$J10181)/(1-EXP(-SIMULATION!$D$4*SIMULATION!$D$17))))</f>
        <v>5.9100750412157472</v>
      </c>
      <c r="L10181">
        <v>-0.50226345580505261</v>
      </c>
      <c r="M10181">
        <f t="shared" ca="1" si="159"/>
        <v>2.9416603269475372</v>
      </c>
    </row>
    <row r="10182" spans="1:13" x14ac:dyDescent="0.25">
      <c r="A10182" s="9"/>
      <c r="H10182" s="9"/>
      <c r="J10182">
        <v>5</v>
      </c>
      <c r="K10182">
        <f ca="1">SIMULATION!$D$3*SIMULATION!$D$17/$H10177/(SIMULATION!$D$17-$I10177)*(((EXP(-$I10177*$J10182))/(1-EXP(-SIMULATION!$D$4*$I10177)))-(EXP(-SIMULATION!$D$17*$J10182)/(1-EXP(-SIMULATION!$D$4*SIMULATION!$D$17))))</f>
        <v>5.9376962965400857</v>
      </c>
      <c r="L10182">
        <v>-0.31705798907145616</v>
      </c>
      <c r="M10182">
        <f t="shared" ca="1" si="159"/>
        <v>4.0551022490420534</v>
      </c>
    </row>
    <row r="10183" spans="1:13" x14ac:dyDescent="0.25">
      <c r="A10183" s="9"/>
      <c r="H10183" s="9"/>
      <c r="J10183">
        <v>6</v>
      </c>
      <c r="K10183">
        <f ca="1">SIMULATION!$D$3*SIMULATION!$D$17/$H10177/(SIMULATION!$D$17-$I10177)*(((EXP(-$I10177*$J10183))/(1-EXP(-SIMULATION!$D$4*$I10177)))-(EXP(-SIMULATION!$D$17*$J10183)/(1-EXP(-SIMULATION!$D$4*SIMULATION!$D$17))))</f>
        <v>5.8628644612713474</v>
      </c>
      <c r="L10183">
        <v>-0.12673877942018541</v>
      </c>
      <c r="M10183">
        <f t="shared" ca="1" si="159"/>
        <v>5.1198121755438342</v>
      </c>
    </row>
    <row r="10184" spans="1:13" x14ac:dyDescent="0.25">
      <c r="A10184" s="9"/>
      <c r="H10184" s="9"/>
      <c r="J10184">
        <v>7</v>
      </c>
      <c r="K10184">
        <f ca="1">SIMULATION!$D$3*SIMULATION!$D$17/$H10177/(SIMULATION!$D$17-$I10177)*(((EXP(-$I10177*$J10184))/(1-EXP(-SIMULATION!$D$4*$I10177)))-(EXP(-SIMULATION!$D$17*$J10184)/(1-EXP(-SIMULATION!$D$4*SIMULATION!$D$17))))</f>
        <v>5.7263599235699782</v>
      </c>
      <c r="L10184">
        <v>0.1913708710794515</v>
      </c>
      <c r="M10184">
        <f t="shared" ca="1" si="159"/>
        <v>6.8222184102580261</v>
      </c>
    </row>
    <row r="10185" spans="1:13" x14ac:dyDescent="0.25">
      <c r="A10185" s="9"/>
      <c r="H10185" s="9"/>
      <c r="J10185">
        <v>8</v>
      </c>
      <c r="K10185">
        <f ca="1">SIMULATION!$D$3*SIMULATION!$D$17/$H10177/(SIMULATION!$D$17-$I10177)*(((EXP(-$I10177*$J10185))/(1-EXP(-SIMULATION!$D$4*$I10177)))-(EXP(-SIMULATION!$D$17*$J10185)/(1-EXP(-SIMULATION!$D$4*SIMULATION!$D$17))))</f>
        <v>5.5541444097523689</v>
      </c>
      <c r="L10185">
        <v>-0.42364469592116633</v>
      </c>
      <c r="M10185">
        <f t="shared" ca="1" si="159"/>
        <v>3.2011605901805806</v>
      </c>
    </row>
    <row r="10186" spans="1:13" x14ac:dyDescent="0.25">
      <c r="A10186" s="9"/>
      <c r="H10186" s="9"/>
      <c r="J10186">
        <v>9</v>
      </c>
      <c r="K10186">
        <f ca="1">SIMULATION!$D$3*SIMULATION!$D$17/$H10177/(SIMULATION!$D$17-$I10177)*(((EXP(-$I10177*$J10186))/(1-EXP(-SIMULATION!$D$4*$I10177)))-(EXP(-SIMULATION!$D$17*$J10186)/(1-EXP(-SIMULATION!$D$4*SIMULATION!$D$17))))</f>
        <v>5.3626908606114601</v>
      </c>
      <c r="L10186">
        <v>-0.17465131799319913</v>
      </c>
      <c r="M10186">
        <f t="shared" ca="1" si="159"/>
        <v>4.4260898338155856</v>
      </c>
    </row>
    <row r="10187" spans="1:13" x14ac:dyDescent="0.25">
      <c r="A10187" s="9"/>
      <c r="H10187" s="9"/>
      <c r="J10187">
        <v>10</v>
      </c>
      <c r="K10187">
        <f ca="1">SIMULATION!$D$3*SIMULATION!$D$17/$H10177/(SIMULATION!$D$17-$I10177)*(((EXP(-$I10177*$J10187))/(1-EXP(-SIMULATION!$D$4*$I10177)))-(EXP(-SIMULATION!$D$17*$J10187)/(1-EXP(-SIMULATION!$D$4*SIMULATION!$D$17))))</f>
        <v>5.1623986282977983</v>
      </c>
      <c r="L10187">
        <v>-5.1515717968013295E-3</v>
      </c>
      <c r="M10187">
        <f t="shared" ca="1" si="159"/>
        <v>5.1358041611204133</v>
      </c>
    </row>
    <row r="10188" spans="1:13" x14ac:dyDescent="0.25">
      <c r="A10188" s="9"/>
      <c r="H10188" s="9"/>
      <c r="J10188">
        <v>11</v>
      </c>
      <c r="K10188">
        <f ca="1">SIMULATION!$D$3*SIMULATION!$D$17/$H10177/(SIMULATION!$D$17-$I10177)*(((EXP(-$I10177*$J10188))/(1-EXP(-SIMULATION!$D$4*$I10177)))-(EXP(-SIMULATION!$D$17*$J10188)/(1-EXP(-SIMULATION!$D$4*SIMULATION!$D$17))))</f>
        <v>4.9597817137865059</v>
      </c>
      <c r="L10188">
        <v>0.18097935534249712</v>
      </c>
      <c r="M10188">
        <f t="shared" ca="1" si="159"/>
        <v>5.8573998109870935</v>
      </c>
    </row>
    <row r="10189" spans="1:13" x14ac:dyDescent="0.25">
      <c r="A10189" s="9"/>
      <c r="H10189" s="9"/>
      <c r="J10189">
        <v>12</v>
      </c>
      <c r="K10189">
        <f ca="1">SIMULATION!$D$3*SIMULATION!$D$17/$H10177/(SIMULATION!$D$17-$I10177)*(((EXP(-$I10177*$J10189))/(1-EXP(-SIMULATION!$D$4*$I10177)))-(EXP(-SIMULATION!$D$17*$J10189)/(1-EXP(-SIMULATION!$D$4*SIMULATION!$D$17))))</f>
        <v>4.7588707520302149</v>
      </c>
      <c r="L10189">
        <v>0.29287088814074114</v>
      </c>
      <c r="M10189">
        <f t="shared" ca="1" si="159"/>
        <v>6.1526054557243004</v>
      </c>
    </row>
    <row r="10190" spans="1:13" x14ac:dyDescent="0.25">
      <c r="A10190" s="9"/>
      <c r="H10190" s="9"/>
      <c r="J10190">
        <v>13</v>
      </c>
      <c r="K10190">
        <f ca="1">SIMULATION!$D$3*SIMULATION!$D$17/$H10177/(SIMULATION!$D$17-$I10177)*(((EXP(-$I10177*$J10190))/(1-EXP(-SIMULATION!$D$4*$I10177)))-(EXP(-SIMULATION!$D$17*$J10190)/(1-EXP(-SIMULATION!$D$4*SIMULATION!$D$17))))</f>
        <v>4.5621111600441067</v>
      </c>
      <c r="L10190">
        <v>0.29399086036021976</v>
      </c>
      <c r="M10190">
        <f t="shared" ca="1" si="159"/>
        <v>5.9033301450444338</v>
      </c>
    </row>
    <row r="10191" spans="1:13" x14ac:dyDescent="0.25">
      <c r="A10191" s="9"/>
      <c r="H10191" s="9"/>
      <c r="J10191">
        <v>14</v>
      </c>
      <c r="K10191">
        <f ca="1">SIMULATION!$D$3*SIMULATION!$D$17/$H10177/(SIMULATION!$D$17-$I10177)*(((EXP(-$I10177*$J10191))/(1-EXP(-SIMULATION!$D$4*$I10177)))-(EXP(-SIMULATION!$D$17*$J10191)/(1-EXP(-SIMULATION!$D$4*SIMULATION!$D$17))))</f>
        <v>4.3709384259307544</v>
      </c>
      <c r="L10191">
        <v>-0.50519974700650994</v>
      </c>
      <c r="M10191">
        <f t="shared" ca="1" si="159"/>
        <v>2.1627414389695043</v>
      </c>
    </row>
    <row r="10192" spans="1:13" x14ac:dyDescent="0.25">
      <c r="A10192" s="9"/>
      <c r="H10192" s="9"/>
      <c r="J10192">
        <v>15</v>
      </c>
      <c r="K10192">
        <f ca="1">SIMULATION!$D$3*SIMULATION!$D$17/$H10177/(SIMULATION!$D$17-$I10177)*(((EXP(-$I10177*$J10192))/(1-EXP(-SIMULATION!$D$4*$I10177)))-(EXP(-SIMULATION!$D$17*$J10192)/(1-EXP(-SIMULATION!$D$4*SIMULATION!$D$17))))</f>
        <v>4.1861465134306908</v>
      </c>
      <c r="L10192">
        <v>-6.6733488622637213E-2</v>
      </c>
      <c r="M10192">
        <f t="shared" ca="1" si="159"/>
        <v>3.9067903527039713</v>
      </c>
    </row>
    <row r="10193" spans="1:13" x14ac:dyDescent="0.25">
      <c r="A10193" s="9"/>
      <c r="H10193" s="9"/>
      <c r="J10193">
        <v>16</v>
      </c>
      <c r="K10193">
        <f ca="1">SIMULATION!$D$3*SIMULATION!$D$17/$H10177/(SIMULATION!$D$17-$I10177)*(((EXP(-$I10177*$J10193))/(1-EXP(-SIMULATION!$D$4*$I10177)))-(EXP(-SIMULATION!$D$17*$J10193)/(1-EXP(-SIMULATION!$D$4*SIMULATION!$D$17))))</f>
        <v>4.0081237008360961</v>
      </c>
      <c r="L10193">
        <v>-0.16165496370689658</v>
      </c>
      <c r="M10193">
        <f t="shared" ca="1" si="159"/>
        <v>3.3601906094446852</v>
      </c>
    </row>
    <row r="10194" spans="1:13" x14ac:dyDescent="0.25">
      <c r="A10194" s="9"/>
      <c r="H10194" s="9"/>
      <c r="J10194">
        <v>17</v>
      </c>
      <c r="K10194">
        <f ca="1">SIMULATION!$D$3*SIMULATION!$D$17/$H10177/(SIMULATION!$D$17-$I10177)*(((EXP(-$I10177*$J10194))/(1-EXP(-SIMULATION!$D$4*$I10177)))-(EXP(-SIMULATION!$D$17*$J10194)/(1-EXP(-SIMULATION!$D$4*SIMULATION!$D$17))))</f>
        <v>3.8370034791113277</v>
      </c>
      <c r="L10194">
        <v>9.2389167616831067E-2</v>
      </c>
      <c r="M10194">
        <f t="shared" ca="1" si="159"/>
        <v>4.1915010366893082</v>
      </c>
    </row>
    <row r="10195" spans="1:13" x14ac:dyDescent="0.25">
      <c r="A10195" s="9"/>
      <c r="H10195" s="9"/>
      <c r="J10195">
        <v>18</v>
      </c>
      <c r="K10195">
        <f ca="1">SIMULATION!$D$3*SIMULATION!$D$17/$H10177/(SIMULATION!$D$17-$I10177)*(((EXP(-$I10177*$J10195))/(1-EXP(-SIMULATION!$D$4*$I10177)))-(EXP(-SIMULATION!$D$17*$J10195)/(1-EXP(-SIMULATION!$D$4*SIMULATION!$D$17))))</f>
        <v>3.6727610279250649</v>
      </c>
      <c r="L10195">
        <v>0.26704562809034244</v>
      </c>
      <c r="M10195">
        <f t="shared" ca="1" si="159"/>
        <v>4.6535558034530453</v>
      </c>
    </row>
    <row r="10196" spans="1:13" x14ac:dyDescent="0.25">
      <c r="A10196" s="9"/>
      <c r="H10196" s="9"/>
      <c r="J10196">
        <v>19</v>
      </c>
      <c r="K10196">
        <f ca="1">SIMULATION!$D$3*SIMULATION!$D$17/$H10177/(SIMULATION!$D$17-$I10177)*(((EXP(-$I10177*$J10196))/(1-EXP(-SIMULATION!$D$4*$I10177)))-(EXP(-SIMULATION!$D$17*$J10196)/(1-EXP(-SIMULATION!$D$4*SIMULATION!$D$17))))</f>
        <v>3.5152748262892546</v>
      </c>
      <c r="L10196">
        <v>0.32834999037296214</v>
      </c>
      <c r="M10196">
        <f t="shared" ca="1" si="159"/>
        <v>4.6695152816596472</v>
      </c>
    </row>
    <row r="10197" spans="1:13" x14ac:dyDescent="0.25">
      <c r="A10197" s="9"/>
      <c r="H10197" s="9"/>
      <c r="J10197">
        <v>20</v>
      </c>
      <c r="K10197">
        <f ca="1">SIMULATION!$D$3*SIMULATION!$D$17/$H10177/(SIMULATION!$D$17-$I10177)*(((EXP(-$I10177*$J10197))/(1-EXP(-SIMULATION!$D$4*$I10177)))-(EXP(-SIMULATION!$D$17*$J10197)/(1-EXP(-SIMULATION!$D$4*SIMULATION!$D$17))))</f>
        <v>3.3643659297966377</v>
      </c>
      <c r="L10197">
        <v>-3.3632684021507993E-2</v>
      </c>
      <c r="M10197">
        <f t="shared" ca="1" si="159"/>
        <v>3.2512132735470605</v>
      </c>
    </row>
    <row r="10198" spans="1:13" x14ac:dyDescent="0.25">
      <c r="A10198" s="9"/>
      <c r="H10198" s="9"/>
      <c r="J10198">
        <v>21</v>
      </c>
      <c r="K10198">
        <f ca="1">SIMULATION!$D$3*SIMULATION!$D$17/$H10177/(SIMULATION!$D$17-$I10177)*(((EXP(-$I10177*$J10198))/(1-EXP(-SIMULATION!$D$4*$I10177)))-(EXP(-SIMULATION!$D$17*$J10198)/(1-EXP(-SIMULATION!$D$4*SIMULATION!$D$17))))</f>
        <v>3.2198229448660687</v>
      </c>
      <c r="L10198">
        <v>2.3726460920877712E-2</v>
      </c>
      <c r="M10198">
        <f t="shared" ca="1" si="159"/>
        <v>3.2962179481395792</v>
      </c>
    </row>
    <row r="10199" spans="1:13" x14ac:dyDescent="0.25">
      <c r="A10199" s="9"/>
      <c r="H10199" s="9"/>
      <c r="J10199">
        <v>22</v>
      </c>
      <c r="K10199">
        <f ca="1">SIMULATION!$D$3*SIMULATION!$D$17/$H10177/(SIMULATION!$D$17-$I10177)*(((EXP(-$I10177*$J10199))/(1-EXP(-SIMULATION!$D$4*$I10177)))-(EXP(-SIMULATION!$D$17*$J10199)/(1-EXP(-SIMULATION!$D$4*SIMULATION!$D$17))))</f>
        <v>3.0814178456983572</v>
      </c>
      <c r="L10199">
        <v>-0.33609327782666837</v>
      </c>
      <c r="M10199">
        <f t="shared" ca="1" si="159"/>
        <v>2.0457740215840055</v>
      </c>
    </row>
    <row r="10200" spans="1:13" x14ac:dyDescent="0.25">
      <c r="A10200" s="9"/>
      <c r="H10200" s="9"/>
      <c r="J10200">
        <v>23</v>
      </c>
      <c r="K10200">
        <f ca="1">SIMULATION!$D$3*SIMULATION!$D$17/$H10177/(SIMULATION!$D$17-$I10177)*(((EXP(-$I10177*$J10200))/(1-EXP(-SIMULATION!$D$4*$I10177)))-(EXP(-SIMULATION!$D$17*$J10200)/(1-EXP(-SIMULATION!$D$4*SIMULATION!$D$17))))</f>
        <v>2.9489159310717845</v>
      </c>
      <c r="L10200">
        <v>-0.11292081121011251</v>
      </c>
      <c r="M10200">
        <f t="shared" ca="1" si="159"/>
        <v>2.6159219519447343</v>
      </c>
    </row>
    <row r="10201" spans="1:13" x14ac:dyDescent="0.25">
      <c r="A10201" s="9"/>
      <c r="H10201" s="9"/>
      <c r="J10201">
        <v>24</v>
      </c>
      <c r="K10201">
        <f ca="1">SIMULATION!$D$3*SIMULATION!$D$17/$H10177/(SIMULATION!$D$17-$I10177)*(((EXP(-$I10177*$J10201))/(1-EXP(-SIMULATION!$D$4*$I10177)))-(EXP(-SIMULATION!$D$17*$J10201)/(1-EXP(-SIMULATION!$D$4*SIMULATION!$D$17))))</f>
        <v>2.8220820335111334</v>
      </c>
      <c r="L10201">
        <v>-2.9400310425668551E-2</v>
      </c>
      <c r="M10201">
        <f t="shared" ca="1" si="159"/>
        <v>2.7391119456792041</v>
      </c>
    </row>
    <row r="10202" spans="1:13" x14ac:dyDescent="0.25">
      <c r="A10202" s="9">
        <v>409</v>
      </c>
      <c r="B10202" s="2">
        <f ca="1">NORMINV(RAND(),SIMULATION!D7,SIMULATION!D8)</f>
        <v>70.074894465458669</v>
      </c>
      <c r="C10202" s="2">
        <v>2</v>
      </c>
      <c r="D10202" s="2">
        <f ca="1">SIMULATION!$D$11*(1+(SIMULATION!$D$12*LN(1+$C10202)))*(1+(SIMULATION!$D$13*(($B10202/63.5)-1)))</f>
        <v>10.726324367039579</v>
      </c>
      <c r="E10202" s="2">
        <v>-0.19034053282835606</v>
      </c>
      <c r="F10202" s="2">
        <f ca="1">D10202*(1+E10202)</f>
        <v>8.6846700717274867</v>
      </c>
      <c r="G10202" s="2">
        <v>-0.15821814096887801</v>
      </c>
      <c r="H10202" s="9">
        <f>SIMULATION!$D$15*EXP($G$10202)</f>
        <v>188.45134902427142</v>
      </c>
      <c r="I10202" s="2">
        <f ca="1">$F10202/$H10202</f>
        <v>4.6084414448043842E-2</v>
      </c>
      <c r="J10202">
        <v>0</v>
      </c>
      <c r="K10202">
        <f ca="1">SIMULATION!$D$3*SIMULATION!$D$17/$H10202/(SIMULATION!$D$17-$I10202)*(((EXP(-$I10202*$J10202))/(1-EXP(-SIMULATION!$D$4*$I10202)))-(EXP(-SIMULATION!$D$17*$J10202)/(1-EXP(-SIMULATION!$D$4*SIMULATION!$D$17))))</f>
        <v>1.6097987612683984</v>
      </c>
      <c r="L10202">
        <v>9.0418526343405983E-2</v>
      </c>
      <c r="M10202">
        <f t="shared" ca="1" si="159"/>
        <v>1.7553543929717275</v>
      </c>
    </row>
    <row r="10203" spans="1:13" x14ac:dyDescent="0.25">
      <c r="A10203" s="9"/>
      <c r="H10203" s="9"/>
      <c r="J10203">
        <v>1</v>
      </c>
      <c r="K10203">
        <f ca="1">SIMULATION!$D$3*SIMULATION!$D$17/$H10202/(SIMULATION!$D$17-$I10202)*(((EXP(-$I10202*$J10203))/(1-EXP(-SIMULATION!$D$4*$I10202)))-(EXP(-SIMULATION!$D$17*$J10203)/(1-EXP(-SIMULATION!$D$4*SIMULATION!$D$17))))</f>
        <v>2.5600506206804905</v>
      </c>
      <c r="L10203">
        <v>0.17794356371565595</v>
      </c>
      <c r="M10203">
        <f t="shared" ca="1" si="159"/>
        <v>3.015595151416854</v>
      </c>
    </row>
    <row r="10204" spans="1:13" x14ac:dyDescent="0.25">
      <c r="A10204" s="9"/>
      <c r="H10204" s="9"/>
      <c r="J10204">
        <v>2</v>
      </c>
      <c r="K10204">
        <f ca="1">SIMULATION!$D$3*SIMULATION!$D$17/$H10202/(SIMULATION!$D$17-$I10202)*(((EXP(-$I10202*$J10204))/(1-EXP(-SIMULATION!$D$4*$I10202)))-(EXP(-SIMULATION!$D$17*$J10204)/(1-EXP(-SIMULATION!$D$4*SIMULATION!$D$17))))</f>
        <v>3.1001556378489528</v>
      </c>
      <c r="L10204">
        <v>0.50083147533226413</v>
      </c>
      <c r="M10204">
        <f t="shared" ca="1" si="159"/>
        <v>4.6528111597124795</v>
      </c>
    </row>
    <row r="10205" spans="1:13" x14ac:dyDescent="0.25">
      <c r="A10205" s="9"/>
      <c r="H10205" s="9"/>
      <c r="J10205">
        <v>3</v>
      </c>
      <c r="K10205">
        <f ca="1">SIMULATION!$D$3*SIMULATION!$D$17/$H10202/(SIMULATION!$D$17-$I10202)*(((EXP(-$I10202*$J10205))/(1-EXP(-SIMULATION!$D$4*$I10202)))-(EXP(-SIMULATION!$D$17*$J10205)/(1-EXP(-SIMULATION!$D$4*SIMULATION!$D$17))))</f>
        <v>3.3805290375930293</v>
      </c>
      <c r="L10205">
        <v>-0.14821285866326298</v>
      </c>
      <c r="M10205">
        <f t="shared" ca="1" si="159"/>
        <v>2.8794911651371975</v>
      </c>
    </row>
    <row r="10206" spans="1:13" x14ac:dyDescent="0.25">
      <c r="A10206" s="9"/>
      <c r="H10206" s="9"/>
      <c r="J10206">
        <v>4</v>
      </c>
      <c r="K10206">
        <f ca="1">SIMULATION!$D$3*SIMULATION!$D$17/$H10202/(SIMULATION!$D$17-$I10202)*(((EXP(-$I10202*$J10206))/(1-EXP(-SIMULATION!$D$4*$I10202)))-(EXP(-SIMULATION!$D$17*$J10206)/(1-EXP(-SIMULATION!$D$4*SIMULATION!$D$17))))</f>
        <v>3.4974209080062391</v>
      </c>
      <c r="L10206">
        <v>-0.20214574586058998</v>
      </c>
      <c r="M10206">
        <f t="shared" ca="1" si="159"/>
        <v>2.790432149968896</v>
      </c>
    </row>
    <row r="10207" spans="1:13" x14ac:dyDescent="0.25">
      <c r="A10207" s="9"/>
      <c r="H10207" s="9"/>
      <c r="J10207">
        <v>5</v>
      </c>
      <c r="K10207">
        <f ca="1">SIMULATION!$D$3*SIMULATION!$D$17/$H10202/(SIMULATION!$D$17-$I10202)*(((EXP(-$I10202*$J10207))/(1-EXP(-SIMULATION!$D$4*$I10202)))-(EXP(-SIMULATION!$D$17*$J10207)/(1-EXP(-SIMULATION!$D$4*SIMULATION!$D$17))))</f>
        <v>3.5123772918267329</v>
      </c>
      <c r="L10207">
        <v>0.26556167189965091</v>
      </c>
      <c r="M10207">
        <f t="shared" ca="1" si="159"/>
        <v>4.4451300777866081</v>
      </c>
    </row>
    <row r="10208" spans="1:13" x14ac:dyDescent="0.25">
      <c r="A10208" s="9"/>
      <c r="H10208" s="9"/>
      <c r="J10208">
        <v>6</v>
      </c>
      <c r="K10208">
        <f ca="1">SIMULATION!$D$3*SIMULATION!$D$17/$H10202/(SIMULATION!$D$17-$I10202)*(((EXP(-$I10202*$J10208))/(1-EXP(-SIMULATION!$D$4*$I10202)))-(EXP(-SIMULATION!$D$17*$J10208)/(1-EXP(-SIMULATION!$D$4*SIMULATION!$D$17))))</f>
        <v>3.4647110429696135</v>
      </c>
      <c r="L10208">
        <v>-0.19582377236920001</v>
      </c>
      <c r="M10208">
        <f t="shared" ca="1" si="159"/>
        <v>2.7862382563660786</v>
      </c>
    </row>
    <row r="10209" spans="1:13" x14ac:dyDescent="0.25">
      <c r="A10209" s="9"/>
      <c r="H10209" s="9"/>
      <c r="J10209">
        <v>7</v>
      </c>
      <c r="K10209">
        <f ca="1">SIMULATION!$D$3*SIMULATION!$D$17/$H10202/(SIMULATION!$D$17-$I10202)*(((EXP(-$I10202*$J10209))/(1-EXP(-SIMULATION!$D$4*$I10202)))-(EXP(-SIMULATION!$D$17*$J10209)/(1-EXP(-SIMULATION!$D$4*SIMULATION!$D$17))))</f>
        <v>3.3794931836373343</v>
      </c>
      <c r="L10209">
        <v>-0.38460244923672127</v>
      </c>
      <c r="M10209">
        <f t="shared" ca="1" si="159"/>
        <v>2.0797318280316111</v>
      </c>
    </row>
    <row r="10210" spans="1:13" x14ac:dyDescent="0.25">
      <c r="A10210" s="9"/>
      <c r="H10210" s="9"/>
      <c r="J10210">
        <v>8</v>
      </c>
      <c r="K10210">
        <f ca="1">SIMULATION!$D$3*SIMULATION!$D$17/$H10202/(SIMULATION!$D$17-$I10202)*(((EXP(-$I10202*$J10210))/(1-EXP(-SIMULATION!$D$4*$I10202)))-(EXP(-SIMULATION!$D$17*$J10210)/(1-EXP(-SIMULATION!$D$4*SIMULATION!$D$17))))</f>
        <v>3.2726737016389498</v>
      </c>
      <c r="L10210">
        <v>-0.1395561155167154</v>
      </c>
      <c r="M10210">
        <f t="shared" ca="1" si="159"/>
        <v>2.815952072484508</v>
      </c>
    </row>
    <row r="10211" spans="1:13" x14ac:dyDescent="0.25">
      <c r="A10211" s="9"/>
      <c r="H10211" s="9"/>
      <c r="J10211">
        <v>9</v>
      </c>
      <c r="K10211">
        <f ca="1">SIMULATION!$D$3*SIMULATION!$D$17/$H10202/(SIMULATION!$D$17-$I10202)*(((EXP(-$I10202*$J10211))/(1-EXP(-SIMULATION!$D$4*$I10202)))-(EXP(-SIMULATION!$D$17*$J10211)/(1-EXP(-SIMULATION!$D$4*SIMULATION!$D$17))))</f>
        <v>3.1543628349435751</v>
      </c>
      <c r="L10211">
        <v>4.1470142320101627E-2</v>
      </c>
      <c r="M10211">
        <f t="shared" ca="1" si="159"/>
        <v>3.2851747106379241</v>
      </c>
    </row>
    <row r="10212" spans="1:13" x14ac:dyDescent="0.25">
      <c r="A10212" s="9"/>
      <c r="H10212" s="9"/>
      <c r="J10212">
        <v>10</v>
      </c>
      <c r="K10212">
        <f ca="1">SIMULATION!$D$3*SIMULATION!$D$17/$H10202/(SIMULATION!$D$17-$I10202)*(((EXP(-$I10202*$J10212))/(1-EXP(-SIMULATION!$D$4*$I10202)))-(EXP(-SIMULATION!$D$17*$J10212)/(1-EXP(-SIMULATION!$D$4*SIMULATION!$D$17))))</f>
        <v>3.0309335629076486</v>
      </c>
      <c r="L10212">
        <v>-3.3100631967577801E-2</v>
      </c>
      <c r="M10212">
        <f t="shared" ca="1" si="159"/>
        <v>2.9306077465236631</v>
      </c>
    </row>
    <row r="10213" spans="1:13" x14ac:dyDescent="0.25">
      <c r="A10213" s="9"/>
      <c r="H10213" s="9"/>
      <c r="J10213">
        <v>11</v>
      </c>
      <c r="K10213">
        <f ca="1">SIMULATION!$D$3*SIMULATION!$D$17/$H10202/(SIMULATION!$D$17-$I10202)*(((EXP(-$I10202*$J10213))/(1-EXP(-SIMULATION!$D$4*$I10202)))-(EXP(-SIMULATION!$D$17*$J10213)/(1-EXP(-SIMULATION!$D$4*SIMULATION!$D$17))))</f>
        <v>2.9063687087321632</v>
      </c>
      <c r="L10213">
        <v>2.425047952462578E-3</v>
      </c>
      <c r="M10213">
        <f t="shared" ca="1" si="159"/>
        <v>2.9134167922183756</v>
      </c>
    </row>
    <row r="10214" spans="1:13" x14ac:dyDescent="0.25">
      <c r="A10214" s="9"/>
      <c r="H10214" s="9"/>
      <c r="J10214">
        <v>12</v>
      </c>
      <c r="K10214">
        <f ca="1">SIMULATION!$D$3*SIMULATION!$D$17/$H10202/(SIMULATION!$D$17-$I10202)*(((EXP(-$I10202*$J10214))/(1-EXP(-SIMULATION!$D$4*$I10202)))-(EXP(-SIMULATION!$D$17*$J10214)/(1-EXP(-SIMULATION!$D$4*SIMULATION!$D$17))))</f>
        <v>2.7831239805901609</v>
      </c>
      <c r="L10214">
        <v>-0.35049657044718757</v>
      </c>
      <c r="M10214">
        <f t="shared" ca="1" si="159"/>
        <v>1.8076485702639844</v>
      </c>
    </row>
    <row r="10215" spans="1:13" x14ac:dyDescent="0.25">
      <c r="A10215" s="9"/>
      <c r="H10215" s="9"/>
      <c r="J10215">
        <v>13</v>
      </c>
      <c r="K10215">
        <f ca="1">SIMULATION!$D$3*SIMULATION!$D$17/$H10202/(SIMULATION!$D$17-$I10202)*(((EXP(-$I10202*$J10215))/(1-EXP(-SIMULATION!$D$4*$I10202)))-(EXP(-SIMULATION!$D$17*$J10215)/(1-EXP(-SIMULATION!$D$4*SIMULATION!$D$17))))</f>
        <v>2.6626808241786786</v>
      </c>
      <c r="L10215">
        <v>-0.19618807896470453</v>
      </c>
      <c r="M10215">
        <f t="shared" ca="1" si="159"/>
        <v>2.1402945883869071</v>
      </c>
    </row>
    <row r="10216" spans="1:13" x14ac:dyDescent="0.25">
      <c r="A10216" s="9"/>
      <c r="H10216" s="9"/>
      <c r="J10216">
        <v>14</v>
      </c>
      <c r="K10216">
        <f ca="1">SIMULATION!$D$3*SIMULATION!$D$17/$H10202/(SIMULATION!$D$17-$I10202)*(((EXP(-$I10202*$J10216))/(1-EXP(-SIMULATION!$D$4*$I10202)))-(EXP(-SIMULATION!$D$17*$J10216)/(1-EXP(-SIMULATION!$D$4*SIMULATION!$D$17))))</f>
        <v>2.5459005081411843</v>
      </c>
      <c r="L10216">
        <v>-1.8786262413996876E-2</v>
      </c>
      <c r="M10216">
        <f t="shared" ca="1" si="159"/>
        <v>2.4980725531153163</v>
      </c>
    </row>
    <row r="10217" spans="1:13" x14ac:dyDescent="0.25">
      <c r="A10217" s="9"/>
      <c r="H10217" s="9"/>
      <c r="J10217">
        <v>15</v>
      </c>
      <c r="K10217">
        <f ca="1">SIMULATION!$D$3*SIMULATION!$D$17/$H10202/(SIMULATION!$D$17-$I10202)*(((EXP(-$I10202*$J10217))/(1-EXP(-SIMULATION!$D$4*$I10202)))-(EXP(-SIMULATION!$D$17*$J10217)/(1-EXP(-SIMULATION!$D$4*SIMULATION!$D$17))))</f>
        <v>2.4332508435118392</v>
      </c>
      <c r="L10217">
        <v>1.6515087968618648E-2</v>
      </c>
      <c r="M10217">
        <f t="shared" ca="1" si="159"/>
        <v>2.4734361952421526</v>
      </c>
    </row>
    <row r="10218" spans="1:13" x14ac:dyDescent="0.25">
      <c r="A10218" s="9"/>
      <c r="H10218" s="9"/>
      <c r="J10218">
        <v>16</v>
      </c>
      <c r="K10218">
        <f ca="1">SIMULATION!$D$3*SIMULATION!$D$17/$H10202/(SIMULATION!$D$17-$I10202)*(((EXP(-$I10202*$J10218))/(1-EXP(-SIMULATION!$D$4*$I10202)))-(EXP(-SIMULATION!$D$17*$J10218)/(1-EXP(-SIMULATION!$D$4*SIMULATION!$D$17))))</f>
        <v>2.3249512923753057</v>
      </c>
      <c r="L10218">
        <v>-0.47096596802698498</v>
      </c>
      <c r="M10218">
        <f t="shared" ca="1" si="159"/>
        <v>1.2299783563461801</v>
      </c>
    </row>
    <row r="10219" spans="1:13" x14ac:dyDescent="0.25">
      <c r="A10219" s="9"/>
      <c r="H10219" s="9"/>
      <c r="J10219">
        <v>17</v>
      </c>
      <c r="K10219">
        <f ca="1">SIMULATION!$D$3*SIMULATION!$D$17/$H10202/(SIMULATION!$D$17-$I10202)*(((EXP(-$I10202*$J10219))/(1-EXP(-SIMULATION!$D$4*$I10202)))-(EXP(-SIMULATION!$D$17*$J10219)/(1-EXP(-SIMULATION!$D$4*SIMULATION!$D$17))))</f>
        <v>2.2210657864014665</v>
      </c>
      <c r="L10219">
        <v>0.10815993470308871</v>
      </c>
      <c r="M10219">
        <f t="shared" ca="1" si="159"/>
        <v>2.4612961168299137</v>
      </c>
    </row>
    <row r="10220" spans="1:13" x14ac:dyDescent="0.25">
      <c r="A10220" s="9"/>
      <c r="H10220" s="9"/>
      <c r="J10220">
        <v>18</v>
      </c>
      <c r="K10220">
        <f ca="1">SIMULATION!$D$3*SIMULATION!$D$17/$H10202/(SIMULATION!$D$17-$I10202)*(((EXP(-$I10202*$J10220))/(1-EXP(-SIMULATION!$D$4*$I10202)))-(EXP(-SIMULATION!$D$17*$J10220)/(1-EXP(-SIMULATION!$D$4*SIMULATION!$D$17))))</f>
        <v>2.1215620442829595</v>
      </c>
      <c r="L10220">
        <v>0.19296213601397999</v>
      </c>
      <c r="M10220">
        <f t="shared" ca="1" si="159"/>
        <v>2.5309431880339854</v>
      </c>
    </row>
    <row r="10221" spans="1:13" x14ac:dyDescent="0.25">
      <c r="A10221" s="9"/>
      <c r="H10221" s="9"/>
      <c r="J10221">
        <v>19</v>
      </c>
      <c r="K10221">
        <f ca="1">SIMULATION!$D$3*SIMULATION!$D$17/$H10202/(SIMULATION!$D$17-$I10202)*(((EXP(-$I10202*$J10221))/(1-EXP(-SIMULATION!$D$4*$I10202)))-(EXP(-SIMULATION!$D$17*$J10221)/(1-EXP(-SIMULATION!$D$4*SIMULATION!$D$17))))</f>
        <v>2.0263494281946359</v>
      </c>
      <c r="L10221">
        <v>-0.11946504200255817</v>
      </c>
      <c r="M10221">
        <f t="shared" ca="1" si="159"/>
        <v>1.7842715086435041</v>
      </c>
    </row>
    <row r="10222" spans="1:13" x14ac:dyDescent="0.25">
      <c r="A10222" s="9"/>
      <c r="H10222" s="9"/>
      <c r="J10222">
        <v>20</v>
      </c>
      <c r="K10222">
        <f ca="1">SIMULATION!$D$3*SIMULATION!$D$17/$H10202/(SIMULATION!$D$17-$I10202)*(((EXP(-$I10202*$J10222))/(1-EXP(-SIMULATION!$D$4*$I10202)))-(EXP(-SIMULATION!$D$17*$J10222)/(1-EXP(-SIMULATION!$D$4*SIMULATION!$D$17))))</f>
        <v>1.9353030545450498</v>
      </c>
      <c r="L10222">
        <v>0.31772069994605145</v>
      </c>
      <c r="M10222">
        <f t="shared" ca="1" si="159"/>
        <v>2.550188895642834</v>
      </c>
    </row>
    <row r="10223" spans="1:13" x14ac:dyDescent="0.25">
      <c r="A10223" s="9"/>
      <c r="H10223" s="9"/>
      <c r="J10223">
        <v>21</v>
      </c>
      <c r="K10223">
        <f ca="1">SIMULATION!$D$3*SIMULATION!$D$17/$H10202/(SIMULATION!$D$17-$I10202)*(((EXP(-$I10202*$J10223))/(1-EXP(-SIMULATION!$D$4*$I10202)))-(EXP(-SIMULATION!$D$17*$J10223)/(1-EXP(-SIMULATION!$D$4*SIMULATION!$D$17))))</f>
        <v>1.8482791028367294</v>
      </c>
      <c r="L10223">
        <v>9.576481040946401E-2</v>
      </c>
      <c r="M10223">
        <f t="shared" ca="1" si="159"/>
        <v>2.0252792007036629</v>
      </c>
    </row>
    <row r="10224" spans="1:13" x14ac:dyDescent="0.25">
      <c r="A10224" s="9"/>
      <c r="H10224" s="9"/>
      <c r="J10224">
        <v>22</v>
      </c>
      <c r="K10224">
        <f ca="1">SIMULATION!$D$3*SIMULATION!$D$17/$H10202/(SIMULATION!$D$17-$I10202)*(((EXP(-$I10202*$J10224))/(1-EXP(-SIMULATION!$D$4*$I10202)))-(EXP(-SIMULATION!$D$17*$J10224)/(1-EXP(-SIMULATION!$D$4*SIMULATION!$D$17))))</f>
        <v>1.7651244904516303</v>
      </c>
      <c r="L10224">
        <v>8.5705834961585306E-2</v>
      </c>
      <c r="M10224">
        <f t="shared" ca="1" si="159"/>
        <v>1.9164059587169302</v>
      </c>
    </row>
    <row r="10225" spans="1:13" x14ac:dyDescent="0.25">
      <c r="A10225" s="9"/>
      <c r="H10225" s="9"/>
      <c r="J10225">
        <v>23</v>
      </c>
      <c r="K10225">
        <f ca="1">SIMULATION!$D$3*SIMULATION!$D$17/$H10202/(SIMULATION!$D$17-$I10202)*(((EXP(-$I10202*$J10225))/(1-EXP(-SIMULATION!$D$4*$I10202)))-(EXP(-SIMULATION!$D$17*$J10225)/(1-EXP(-SIMULATION!$D$4*SIMULATION!$D$17))))</f>
        <v>1.685682943087575</v>
      </c>
      <c r="L10225">
        <v>3.4051894381404581E-2</v>
      </c>
      <c r="M10225">
        <f t="shared" ca="1" si="159"/>
        <v>1.7430836406261283</v>
      </c>
    </row>
    <row r="10226" spans="1:13" x14ac:dyDescent="0.25">
      <c r="A10226" s="9"/>
      <c r="H10226" s="9"/>
      <c r="J10226">
        <v>24</v>
      </c>
      <c r="K10226">
        <f ca="1">SIMULATION!$D$3*SIMULATION!$D$17/$H10202/(SIMULATION!$D$17-$I10202)*(((EXP(-$I10202*$J10226))/(1-EXP(-SIMULATION!$D$4*$I10202)))-(EXP(-SIMULATION!$D$17*$J10226)/(1-EXP(-SIMULATION!$D$4*SIMULATION!$D$17))))</f>
        <v>1.6097987612683986</v>
      </c>
      <c r="L10226">
        <v>-0.4574632287601107</v>
      </c>
      <c r="M10226">
        <f t="shared" ca="1" si="159"/>
        <v>0.87337502228453034</v>
      </c>
    </row>
    <row r="10227" spans="1:13" x14ac:dyDescent="0.25">
      <c r="A10227" s="9">
        <v>410</v>
      </c>
      <c r="B10227" s="2">
        <f ca="1">NORMINV(RAND(),SIMULATION!D7,SIMULATION!D8)</f>
        <v>57.652603080585827</v>
      </c>
      <c r="C10227" s="2">
        <v>2</v>
      </c>
      <c r="D10227" s="2">
        <f ca="1">SIMULATION!$D$11*(1+(SIMULATION!$D$12*LN(1+$C10227)))*(1+(SIMULATION!$D$13*(($B10227/63.5)-1)))</f>
        <v>9.8038234287636499</v>
      </c>
      <c r="E10227" s="2">
        <v>0.3667413718100459</v>
      </c>
      <c r="F10227" s="2">
        <f ca="1">D10227*(1+E10227)</f>
        <v>13.399291082011898</v>
      </c>
      <c r="G10227" s="2">
        <v>0.22982968437470899</v>
      </c>
      <c r="H10227" s="9">
        <f>SIMULATION!$D$15*EXP($G$10227)</f>
        <v>277.79618673144222</v>
      </c>
      <c r="I10227" s="2">
        <f ca="1">$F10227/$H10227</f>
        <v>4.8234251303692591E-2</v>
      </c>
      <c r="J10227">
        <v>0</v>
      </c>
      <c r="K10227">
        <f ca="1">SIMULATION!$D$3*SIMULATION!$D$17/$H10227/(SIMULATION!$D$17-$I10227)*(((EXP(-$I10227*$J10227))/(1-EXP(-SIMULATION!$D$4*$I10227)))-(EXP(-SIMULATION!$D$17*$J10227)/(1-EXP(-SIMULATION!$D$4*SIMULATION!$D$17))))</f>
        <v>1.0174538147762762</v>
      </c>
      <c r="L10227">
        <v>0.34812540502657568</v>
      </c>
      <c r="M10227">
        <f t="shared" ca="1" si="159"/>
        <v>1.3716553361411017</v>
      </c>
    </row>
    <row r="10228" spans="1:13" x14ac:dyDescent="0.25">
      <c r="A10228" s="9"/>
      <c r="H10228" s="9"/>
      <c r="J10228">
        <v>1</v>
      </c>
      <c r="K10228">
        <f ca="1">SIMULATION!$D$3*SIMULATION!$D$17/$H10227/(SIMULATION!$D$17-$I10227)*(((EXP(-$I10227*$J10228))/(1-EXP(-SIMULATION!$D$4*$I10227)))-(EXP(-SIMULATION!$D$17*$J10228)/(1-EXP(-SIMULATION!$D$4*SIMULATION!$D$17))))</f>
        <v>1.6625642550443316</v>
      </c>
      <c r="L10228">
        <v>0.18663273505386649</v>
      </c>
      <c r="M10228">
        <f t="shared" ca="1" si="159"/>
        <v>1.9728531691660494</v>
      </c>
    </row>
    <row r="10229" spans="1:13" x14ac:dyDescent="0.25">
      <c r="A10229" s="9"/>
      <c r="H10229" s="9"/>
      <c r="J10229">
        <v>2</v>
      </c>
      <c r="K10229">
        <f ca="1">SIMULATION!$D$3*SIMULATION!$D$17/$H10227/(SIMULATION!$D$17-$I10227)*(((EXP(-$I10227*$J10229))/(1-EXP(-SIMULATION!$D$4*$I10227)))-(EXP(-SIMULATION!$D$17*$J10229)/(1-EXP(-SIMULATION!$D$4*SIMULATION!$D$17))))</f>
        <v>2.0283801899372742</v>
      </c>
      <c r="L10229">
        <v>0.12787698066443443</v>
      </c>
      <c r="M10229">
        <f t="shared" ca="1" si="159"/>
        <v>2.2877633242660047</v>
      </c>
    </row>
    <row r="10230" spans="1:13" x14ac:dyDescent="0.25">
      <c r="A10230" s="9"/>
      <c r="H10230" s="9"/>
      <c r="J10230">
        <v>3</v>
      </c>
      <c r="K10230">
        <f ca="1">SIMULATION!$D$3*SIMULATION!$D$17/$H10227/(SIMULATION!$D$17-$I10227)*(((EXP(-$I10227*$J10230))/(1-EXP(-SIMULATION!$D$4*$I10227)))-(EXP(-SIMULATION!$D$17*$J10230)/(1-EXP(-SIMULATION!$D$4*SIMULATION!$D$17))))</f>
        <v>2.2174582480023513</v>
      </c>
      <c r="L10230">
        <v>-9.7117873056860676E-2</v>
      </c>
      <c r="M10230">
        <f t="shared" ca="1" si="159"/>
        <v>2.0021034193639702</v>
      </c>
    </row>
    <row r="10231" spans="1:13" x14ac:dyDescent="0.25">
      <c r="A10231" s="9"/>
      <c r="H10231" s="9"/>
      <c r="J10231">
        <v>4</v>
      </c>
      <c r="K10231">
        <f ca="1">SIMULATION!$D$3*SIMULATION!$D$17/$H10227/(SIMULATION!$D$17-$I10227)*(((EXP(-$I10227*$J10231))/(1-EXP(-SIMULATION!$D$4*$I10227)))-(EXP(-SIMULATION!$D$17*$J10231)/(1-EXP(-SIMULATION!$D$4*SIMULATION!$D$17))))</f>
        <v>2.2954136873657718</v>
      </c>
      <c r="L10231">
        <v>-0.35604374076244799</v>
      </c>
      <c r="M10231">
        <f t="shared" ca="1" si="159"/>
        <v>1.4781460115187381</v>
      </c>
    </row>
    <row r="10232" spans="1:13" x14ac:dyDescent="0.25">
      <c r="A10232" s="9"/>
      <c r="H10232" s="9"/>
      <c r="J10232">
        <v>5</v>
      </c>
      <c r="K10232">
        <f ca="1">SIMULATION!$D$3*SIMULATION!$D$17/$H10227/(SIMULATION!$D$17-$I10227)*(((EXP(-$I10227*$J10232))/(1-EXP(-SIMULATION!$D$4*$I10227)))-(EXP(-SIMULATION!$D$17*$J10232)/(1-EXP(-SIMULATION!$D$4*SIMULATION!$D$17))))</f>
        <v>2.3041938080361395</v>
      </c>
      <c r="L10232">
        <v>0.51135307855326495</v>
      </c>
      <c r="M10232">
        <f t="shared" ca="1" si="159"/>
        <v>3.4824504053587901</v>
      </c>
    </row>
    <row r="10233" spans="1:13" x14ac:dyDescent="0.25">
      <c r="A10233" s="9"/>
      <c r="H10233" s="9"/>
      <c r="J10233">
        <v>6</v>
      </c>
      <c r="K10233">
        <f ca="1">SIMULATION!$D$3*SIMULATION!$D$17/$H10227/(SIMULATION!$D$17-$I10227)*(((EXP(-$I10227*$J10233))/(1-EXP(-SIMULATION!$D$4*$I10227)))-(EXP(-SIMULATION!$D$17*$J10233)/(1-EXP(-SIMULATION!$D$4*SIMULATION!$D$17))))</f>
        <v>2.2705836427543749</v>
      </c>
      <c r="L10233">
        <v>0.24396315624605666</v>
      </c>
      <c r="M10233">
        <f t="shared" ca="1" si="159"/>
        <v>2.8245223947614009</v>
      </c>
    </row>
    <row r="10234" spans="1:13" x14ac:dyDescent="0.25">
      <c r="A10234" s="9"/>
      <c r="H10234" s="9"/>
      <c r="J10234">
        <v>7</v>
      </c>
      <c r="K10234">
        <f ca="1">SIMULATION!$D$3*SIMULATION!$D$17/$H10227/(SIMULATION!$D$17-$I10227)*(((EXP(-$I10227*$J10234))/(1-EXP(-SIMULATION!$D$4*$I10227)))-(EXP(-SIMULATION!$D$17*$J10234)/(1-EXP(-SIMULATION!$D$4*SIMULATION!$D$17))))</f>
        <v>2.2116563872128663</v>
      </c>
      <c r="L10234">
        <v>0.29290934740858809</v>
      </c>
      <c r="M10234">
        <f t="shared" ca="1" si="159"/>
        <v>2.8594712162834224</v>
      </c>
    </row>
    <row r="10235" spans="1:13" x14ac:dyDescent="0.25">
      <c r="A10235" s="9"/>
      <c r="H10235" s="9"/>
      <c r="J10235">
        <v>8</v>
      </c>
      <c r="K10235">
        <f ca="1">SIMULATION!$D$3*SIMULATION!$D$17/$H10227/(SIMULATION!$D$17-$I10227)*(((EXP(-$I10227*$J10235))/(1-EXP(-SIMULATION!$D$4*$I10227)))-(EXP(-SIMULATION!$D$17*$J10235)/(1-EXP(-SIMULATION!$D$4*SIMULATION!$D$17))))</f>
        <v>2.1382659555919532</v>
      </c>
      <c r="L10235">
        <v>-0.24681431091966777</v>
      </c>
      <c r="M10235">
        <f t="shared" ca="1" si="159"/>
        <v>1.6105113171995404</v>
      </c>
    </row>
    <row r="10236" spans="1:13" x14ac:dyDescent="0.25">
      <c r="A10236" s="9"/>
      <c r="H10236" s="9"/>
      <c r="J10236">
        <v>9</v>
      </c>
      <c r="K10236">
        <f ca="1">SIMULATION!$D$3*SIMULATION!$D$17/$H10227/(SIMULATION!$D$17-$I10227)*(((EXP(-$I10227*$J10236))/(1-EXP(-SIMULATION!$D$4*$I10227)))-(EXP(-SIMULATION!$D$17*$J10236)/(1-EXP(-SIMULATION!$D$4*SIMULATION!$D$17))))</f>
        <v>2.0572848924751028</v>
      </c>
      <c r="L10236">
        <v>-0.18472576882450023</v>
      </c>
      <c r="M10236">
        <f t="shared" ca="1" si="159"/>
        <v>1.6772513590216103</v>
      </c>
    </row>
    <row r="10237" spans="1:13" x14ac:dyDescent="0.25">
      <c r="A10237" s="9"/>
      <c r="H10237" s="9"/>
      <c r="J10237">
        <v>10</v>
      </c>
      <c r="K10237">
        <f ca="1">SIMULATION!$D$3*SIMULATION!$D$17/$H10227/(SIMULATION!$D$17-$I10227)*(((EXP(-$I10227*$J10237))/(1-EXP(-SIMULATION!$D$4*$I10227)))-(EXP(-SIMULATION!$D$17*$J10237)/(1-EXP(-SIMULATION!$D$4*SIMULATION!$D$17))))</f>
        <v>1.9730382882074118</v>
      </c>
      <c r="L10237">
        <v>5.5833556396890922E-2</v>
      </c>
      <c r="M10237">
        <f t="shared" ca="1" si="159"/>
        <v>2.0832000327452658</v>
      </c>
    </row>
    <row r="10238" spans="1:13" x14ac:dyDescent="0.25">
      <c r="A10238" s="9"/>
      <c r="H10238" s="9"/>
      <c r="J10238">
        <v>11</v>
      </c>
      <c r="K10238">
        <f ca="1">SIMULATION!$D$3*SIMULATION!$D$17/$H10227/(SIMULATION!$D$17-$I10227)*(((EXP(-$I10227*$J10238))/(1-EXP(-SIMULATION!$D$4*$I10227)))-(EXP(-SIMULATION!$D$17*$J10238)/(1-EXP(-SIMULATION!$D$4*SIMULATION!$D$17))))</f>
        <v>1.8882224828274448</v>
      </c>
      <c r="L10238">
        <v>0.45061277990417731</v>
      </c>
      <c r="M10238">
        <f t="shared" ca="1" si="159"/>
        <v>2.7390796648918871</v>
      </c>
    </row>
    <row r="10239" spans="1:13" x14ac:dyDescent="0.25">
      <c r="A10239" s="9"/>
      <c r="H10239" s="9"/>
      <c r="J10239">
        <v>12</v>
      </c>
      <c r="K10239">
        <f ca="1">SIMULATION!$D$3*SIMULATION!$D$17/$H10227/(SIMULATION!$D$17-$I10227)*(((EXP(-$I10227*$J10239))/(1-EXP(-SIMULATION!$D$4*$I10227)))-(EXP(-SIMULATION!$D$17*$J10239)/(1-EXP(-SIMULATION!$D$4*SIMULATION!$D$17))))</f>
        <v>1.8044936186665035</v>
      </c>
      <c r="L10239">
        <v>0.49363204893184282</v>
      </c>
      <c r="M10239">
        <f t="shared" ca="1" si="159"/>
        <v>2.6952495009332851</v>
      </c>
    </row>
    <row r="10240" spans="1:13" x14ac:dyDescent="0.25">
      <c r="A10240" s="9"/>
      <c r="H10240" s="9"/>
      <c r="J10240">
        <v>13</v>
      </c>
      <c r="K10240">
        <f ca="1">SIMULATION!$D$3*SIMULATION!$D$17/$H10227/(SIMULATION!$D$17-$I10227)*(((EXP(-$I10227*$J10240))/(1-EXP(-SIMULATION!$D$4*$I10227)))-(EXP(-SIMULATION!$D$17*$J10240)/(1-EXP(-SIMULATION!$D$4*SIMULATION!$D$17))))</f>
        <v>1.7228446322084627</v>
      </c>
      <c r="L10240">
        <v>0.73344731823060394</v>
      </c>
      <c r="M10240">
        <f t="shared" ca="1" si="159"/>
        <v>2.9864604074297509</v>
      </c>
    </row>
    <row r="10241" spans="1:13" x14ac:dyDescent="0.25">
      <c r="A10241" s="9"/>
      <c r="H10241" s="9"/>
      <c r="J10241">
        <v>14</v>
      </c>
      <c r="K10241">
        <f ca="1">SIMULATION!$D$3*SIMULATION!$D$17/$H10227/(SIMULATION!$D$17-$I10227)*(((EXP(-$I10227*$J10241))/(1-EXP(-SIMULATION!$D$4*$I10227)))-(EXP(-SIMULATION!$D$17*$J10241)/(1-EXP(-SIMULATION!$D$4*SIMULATION!$D$17))))</f>
        <v>1.6438466805527443</v>
      </c>
      <c r="L10241">
        <v>-0.10037187182479179</v>
      </c>
      <c r="M10241">
        <f t="shared" ca="1" si="159"/>
        <v>1.4788507122326948</v>
      </c>
    </row>
    <row r="10242" spans="1:13" x14ac:dyDescent="0.25">
      <c r="A10242" s="9"/>
      <c r="H10242" s="9"/>
      <c r="J10242">
        <v>15</v>
      </c>
      <c r="K10242">
        <f ca="1">SIMULATION!$D$3*SIMULATION!$D$17/$H10227/(SIMULATION!$D$17-$I10227)*(((EXP(-$I10227*$J10242))/(1-EXP(-SIMULATION!$D$4*$I10227)))-(EXP(-SIMULATION!$D$17*$J10242)/(1-EXP(-SIMULATION!$D$4*SIMULATION!$D$17))))</f>
        <v>1.5678037017706343</v>
      </c>
      <c r="L10242">
        <v>0.26343737495153613</v>
      </c>
      <c r="M10242">
        <f t="shared" ca="1" si="159"/>
        <v>1.9808217934043912</v>
      </c>
    </row>
    <row r="10243" spans="1:13" x14ac:dyDescent="0.25">
      <c r="A10243" s="9"/>
      <c r="H10243" s="9"/>
      <c r="J10243">
        <v>16</v>
      </c>
      <c r="K10243">
        <f ca="1">SIMULATION!$D$3*SIMULATION!$D$17/$H10227/(SIMULATION!$D$17-$I10227)*(((EXP(-$I10227*$J10243))/(1-EXP(-SIMULATION!$D$4*$I10227)))-(EXP(-SIMULATION!$D$17*$J10243)/(1-EXP(-SIMULATION!$D$4*SIMULATION!$D$17))))</f>
        <v>1.4948513164896011</v>
      </c>
      <c r="L10243">
        <v>0.39992797384610551</v>
      </c>
      <c r="M10243">
        <f t="shared" ref="M10243:M10306" ca="1" si="160">$K10243*(1+$L10243)</f>
        <v>2.0926841746944707</v>
      </c>
    </row>
    <row r="10244" spans="1:13" x14ac:dyDescent="0.25">
      <c r="A10244" s="9"/>
      <c r="H10244" s="9"/>
      <c r="J10244">
        <v>17</v>
      </c>
      <c r="K10244">
        <f ca="1">SIMULATION!$D$3*SIMULATION!$D$17/$H10227/(SIMULATION!$D$17-$I10227)*(((EXP(-$I10227*$J10244))/(1-EXP(-SIMULATION!$D$4*$I10227)))-(EXP(-SIMULATION!$D$17*$J10244)/(1-EXP(-SIMULATION!$D$4*SIMULATION!$D$17))))</f>
        <v>1.4250200687871462</v>
      </c>
      <c r="L10244">
        <v>2.302397107628722E-2</v>
      </c>
      <c r="M10244">
        <f t="shared" ca="1" si="160"/>
        <v>1.4578296896340301</v>
      </c>
    </row>
    <row r="10245" spans="1:13" x14ac:dyDescent="0.25">
      <c r="A10245" s="9"/>
      <c r="H10245" s="9"/>
      <c r="J10245">
        <v>18</v>
      </c>
      <c r="K10245">
        <f ca="1">SIMULATION!$D$3*SIMULATION!$D$17/$H10227/(SIMULATION!$D$17-$I10227)*(((EXP(-$I10227*$J10245))/(1-EXP(-SIMULATION!$D$4*$I10227)))-(EXP(-SIMULATION!$D$17*$J10245)/(1-EXP(-SIMULATION!$D$4*SIMULATION!$D$17))))</f>
        <v>1.3582758213299995</v>
      </c>
      <c r="L10245">
        <v>0.15675792173347899</v>
      </c>
      <c r="M10245">
        <f t="shared" ca="1" si="160"/>
        <v>1.5711963162225242</v>
      </c>
    </row>
    <row r="10246" spans="1:13" x14ac:dyDescent="0.25">
      <c r="A10246" s="9"/>
      <c r="H10246" s="9"/>
      <c r="J10246">
        <v>19</v>
      </c>
      <c r="K10246">
        <f ca="1">SIMULATION!$D$3*SIMULATION!$D$17/$H10227/(SIMULATION!$D$17-$I10227)*(((EXP(-$I10227*$J10246))/(1-EXP(-SIMULATION!$D$4*$I10227)))-(EXP(-SIMULATION!$D$17*$J10246)/(1-EXP(-SIMULATION!$D$4*SIMULATION!$D$17))))</f>
        <v>1.2945455165754223</v>
      </c>
      <c r="L10246">
        <v>-0.35134728902270046</v>
      </c>
      <c r="M10246">
        <f t="shared" ca="1" si="160"/>
        <v>0.83971045881015627</v>
      </c>
    </row>
    <row r="10247" spans="1:13" x14ac:dyDescent="0.25">
      <c r="A10247" s="9"/>
      <c r="H10247" s="9"/>
      <c r="J10247">
        <v>20</v>
      </c>
      <c r="K10247">
        <f ca="1">SIMULATION!$D$3*SIMULATION!$D$17/$H10227/(SIMULATION!$D$17-$I10227)*(((EXP(-$I10227*$J10247))/(1-EXP(-SIMULATION!$D$4*$I10227)))-(EXP(-SIMULATION!$D$17*$J10247)/(1-EXP(-SIMULATION!$D$4*SIMULATION!$D$17))))</f>
        <v>1.233733566075309</v>
      </c>
      <c r="L10247">
        <v>-0.11698448113329173</v>
      </c>
      <c r="M10247">
        <f t="shared" ca="1" si="160"/>
        <v>1.0894058849912633</v>
      </c>
    </row>
    <row r="10248" spans="1:13" x14ac:dyDescent="0.25">
      <c r="A10248" s="9"/>
      <c r="H10248" s="9"/>
      <c r="J10248">
        <v>21</v>
      </c>
      <c r="K10248">
        <f ca="1">SIMULATION!$D$3*SIMULATION!$D$17/$H10227/(SIMULATION!$D$17-$I10227)*(((EXP(-$I10227*$J10248))/(1-EXP(-SIMULATION!$D$4*$I10227)))-(EXP(-SIMULATION!$D$17*$J10248)/(1-EXP(-SIMULATION!$D$4*SIMULATION!$D$17))))</f>
        <v>1.1757322396493599</v>
      </c>
      <c r="L10248">
        <v>0.34342995477814692</v>
      </c>
      <c r="M10248">
        <f t="shared" ca="1" si="160"/>
        <v>1.579513909543349</v>
      </c>
    </row>
    <row r="10249" spans="1:13" x14ac:dyDescent="0.25">
      <c r="A10249" s="9"/>
      <c r="H10249" s="9"/>
      <c r="J10249">
        <v>22</v>
      </c>
      <c r="K10249">
        <f ca="1">SIMULATION!$D$3*SIMULATION!$D$17/$H10227/(SIMULATION!$D$17-$I10227)*(((EXP(-$I10227*$J10249))/(1-EXP(-SIMULATION!$D$4*$I10227)))-(EXP(-SIMULATION!$D$17*$J10249)/(1-EXP(-SIMULATION!$D$4*SIMULATION!$D$17))))</f>
        <v>1.1204282148729114</v>
      </c>
      <c r="L10249">
        <v>-0.32013635602265655</v>
      </c>
      <c r="M10249">
        <f t="shared" ca="1" si="160"/>
        <v>0.76173840897852751</v>
      </c>
    </row>
    <row r="10250" spans="1:13" x14ac:dyDescent="0.25">
      <c r="A10250" s="9"/>
      <c r="H10250" s="9"/>
      <c r="J10250">
        <v>23</v>
      </c>
      <c r="K10250">
        <f ca="1">SIMULATION!$D$3*SIMULATION!$D$17/$H10227/(SIMULATION!$D$17-$I10227)*(((EXP(-$I10227*$J10250))/(1-EXP(-SIMULATION!$D$4*$I10227)))-(EXP(-SIMULATION!$D$17*$J10250)/(1-EXP(-SIMULATION!$D$4*SIMULATION!$D$17))))</f>
        <v>1.0677066710937557</v>
      </c>
      <c r="L10250">
        <v>0.11624294086068572</v>
      </c>
      <c r="M10250">
        <f t="shared" ca="1" si="160"/>
        <v>1.1918200345182668</v>
      </c>
    </row>
    <row r="10251" spans="1:13" x14ac:dyDescent="0.25">
      <c r="A10251" s="9"/>
      <c r="H10251" s="9"/>
      <c r="J10251">
        <v>24</v>
      </c>
      <c r="K10251">
        <f ca="1">SIMULATION!$D$3*SIMULATION!$D$17/$H10227/(SIMULATION!$D$17-$I10227)*(((EXP(-$I10227*$J10251))/(1-EXP(-SIMULATION!$D$4*$I10227)))-(EXP(-SIMULATION!$D$17*$J10251)/(1-EXP(-SIMULATION!$D$4*SIMULATION!$D$17))))</f>
        <v>1.0174538147762762</v>
      </c>
      <c r="L10251">
        <v>3.145979049809873E-2</v>
      </c>
      <c r="M10251">
        <f t="shared" ca="1" si="160"/>
        <v>1.049462698630629</v>
      </c>
    </row>
    <row r="10252" spans="1:13" x14ac:dyDescent="0.25">
      <c r="A10252" s="9">
        <v>411</v>
      </c>
      <c r="B10252" s="2">
        <f ca="1">NORMINV(RAND(),SIMULATION!D7,SIMULATION!D8)</f>
        <v>64.319684379662448</v>
      </c>
      <c r="C10252" s="2">
        <v>2</v>
      </c>
      <c r="D10252" s="2">
        <f ca="1">SIMULATION!$D$11*(1+(SIMULATION!$D$12*LN(1+$C10252)))*(1+(SIMULATION!$D$13*(($B10252/63.5)-1)))</f>
        <v>10.298932468103178</v>
      </c>
      <c r="E10252" s="2">
        <v>-0.27776098151393569</v>
      </c>
      <c r="F10252" s="2">
        <f ca="1">D10252*(1+E10252)</f>
        <v>7.4382908772170993</v>
      </c>
      <c r="G10252" s="2">
        <v>-0.84973319973063333</v>
      </c>
      <c r="H10252" s="9">
        <f>SIMULATION!$D$15*EXP($G$10252)</f>
        <v>94.379587857953013</v>
      </c>
      <c r="I10252" s="2">
        <f ca="1">$F10252/$H10252</f>
        <v>7.8812495858873385E-2</v>
      </c>
      <c r="J10252">
        <v>0</v>
      </c>
      <c r="K10252">
        <f ca="1">SIMULATION!$D$3*SIMULATION!$D$17/$H10252/(SIMULATION!$D$17-$I10252)*(((EXP(-$I10252*$J10252))/(1-EXP(-SIMULATION!$D$4*$I10252)))-(EXP(-SIMULATION!$D$17*$J10252)/(1-EXP(-SIMULATION!$D$4*SIMULATION!$D$17))))</f>
        <v>1.257853680610973</v>
      </c>
      <c r="L10252">
        <v>0.25635964121088606</v>
      </c>
      <c r="M10252">
        <f t="shared" ca="1" si="160"/>
        <v>1.5803165988681944</v>
      </c>
    </row>
    <row r="10253" spans="1:13" x14ac:dyDescent="0.25">
      <c r="A10253" s="9"/>
      <c r="H10253" s="9"/>
      <c r="J10253">
        <v>1</v>
      </c>
      <c r="K10253">
        <f ca="1">SIMULATION!$D$3*SIMULATION!$D$17/$H10252/(SIMULATION!$D$17-$I10252)*(((EXP(-$I10252*$J10253))/(1-EXP(-SIMULATION!$D$4*$I10252)))-(EXP(-SIMULATION!$D$17*$J10253)/(1-EXP(-SIMULATION!$D$4*SIMULATION!$D$17))))</f>
        <v>3.1694630328006652</v>
      </c>
      <c r="L10253">
        <v>0.35716305619215194</v>
      </c>
      <c r="M10253">
        <f t="shared" ca="1" si="160"/>
        <v>4.3014781360837979</v>
      </c>
    </row>
    <row r="10254" spans="1:13" x14ac:dyDescent="0.25">
      <c r="A10254" s="9"/>
      <c r="H10254" s="9"/>
      <c r="J10254">
        <v>2</v>
      </c>
      <c r="K10254">
        <f ca="1">SIMULATION!$D$3*SIMULATION!$D$17/$H10252/(SIMULATION!$D$17-$I10252)*(((EXP(-$I10252*$J10254))/(1-EXP(-SIMULATION!$D$4*$I10252)))-(EXP(-SIMULATION!$D$17*$J10254)/(1-EXP(-SIMULATION!$D$4*SIMULATION!$D$17))))</f>
        <v>4.2153542043046537</v>
      </c>
      <c r="L10254">
        <v>0.3003297454583666</v>
      </c>
      <c r="M10254">
        <f t="shared" ca="1" si="160"/>
        <v>5.4813504595003257</v>
      </c>
    </row>
    <row r="10255" spans="1:13" x14ac:dyDescent="0.25">
      <c r="A10255" s="9"/>
      <c r="H10255" s="9"/>
      <c r="J10255">
        <v>3</v>
      </c>
      <c r="K10255">
        <f ca="1">SIMULATION!$D$3*SIMULATION!$D$17/$H10252/(SIMULATION!$D$17-$I10252)*(((EXP(-$I10252*$J10255))/(1-EXP(-SIMULATION!$D$4*$I10252)))-(EXP(-SIMULATION!$D$17*$J10255)/(1-EXP(-SIMULATION!$D$4*SIMULATION!$D$17))))</f>
        <v>4.7200466644339576</v>
      </c>
      <c r="L10255">
        <v>5.8727990221262259E-2</v>
      </c>
      <c r="M10255">
        <f t="shared" ca="1" si="160"/>
        <v>4.9972455187867366</v>
      </c>
    </row>
    <row r="10256" spans="1:13" x14ac:dyDescent="0.25">
      <c r="A10256" s="9"/>
      <c r="H10256" s="9"/>
      <c r="J10256">
        <v>4</v>
      </c>
      <c r="K10256">
        <f ca="1">SIMULATION!$D$3*SIMULATION!$D$17/$H10252/(SIMULATION!$D$17-$I10252)*(((EXP(-$I10252*$J10256))/(1-EXP(-SIMULATION!$D$4*$I10252)))-(EXP(-SIMULATION!$D$17*$J10256)/(1-EXP(-SIMULATION!$D$4*SIMULATION!$D$17))))</f>
        <v>4.8904715981411249</v>
      </c>
      <c r="L10256">
        <v>-0.44783053684357627</v>
      </c>
      <c r="M10256">
        <f t="shared" ca="1" si="160"/>
        <v>2.700369076927323</v>
      </c>
    </row>
    <row r="10257" spans="1:13" x14ac:dyDescent="0.25">
      <c r="A10257" s="9"/>
      <c r="H10257" s="9"/>
      <c r="J10257">
        <v>5</v>
      </c>
      <c r="K10257">
        <f ca="1">SIMULATION!$D$3*SIMULATION!$D$17/$H10252/(SIMULATION!$D$17-$I10252)*(((EXP(-$I10252*$J10257))/(1-EXP(-SIMULATION!$D$4*$I10252)))-(EXP(-SIMULATION!$D$17*$J10257)/(1-EXP(-SIMULATION!$D$4*SIMULATION!$D$17))))</f>
        <v>4.8582847302952468</v>
      </c>
      <c r="L10257">
        <v>-4.6388018291037565E-2</v>
      </c>
      <c r="M10257">
        <f t="shared" ca="1" si="160"/>
        <v>4.6329185293632422</v>
      </c>
    </row>
    <row r="10258" spans="1:13" x14ac:dyDescent="0.25">
      <c r="A10258" s="9"/>
      <c r="H10258" s="9"/>
      <c r="J10258">
        <v>6</v>
      </c>
      <c r="K10258">
        <f ca="1">SIMULATION!$D$3*SIMULATION!$D$17/$H10252/(SIMULATION!$D$17-$I10252)*(((EXP(-$I10252*$J10258))/(1-EXP(-SIMULATION!$D$4*$I10252)))-(EXP(-SIMULATION!$D$17*$J10258)/(1-EXP(-SIMULATION!$D$4*SIMULATION!$D$17))))</f>
        <v>4.7069755017872259</v>
      </c>
      <c r="L10258">
        <v>0.31699989359365632</v>
      </c>
      <c r="M10258">
        <f t="shared" ca="1" si="160"/>
        <v>6.1990862350017242</v>
      </c>
    </row>
    <row r="10259" spans="1:13" x14ac:dyDescent="0.25">
      <c r="A10259" s="9"/>
      <c r="H10259" s="9"/>
      <c r="J10259">
        <v>7</v>
      </c>
      <c r="K10259">
        <f ca="1">SIMULATION!$D$3*SIMULATION!$D$17/$H10252/(SIMULATION!$D$17-$I10252)*(((EXP(-$I10252*$J10259))/(1-EXP(-SIMULATION!$D$4*$I10252)))-(EXP(-SIMULATION!$D$17*$J10259)/(1-EXP(-SIMULATION!$D$4*SIMULATION!$D$17))))</f>
        <v>4.489233826618535</v>
      </c>
      <c r="L10259">
        <v>0.57481659187136269</v>
      </c>
      <c r="M10259">
        <f t="shared" ca="1" si="160"/>
        <v>7.0697199149490375</v>
      </c>
    </row>
    <row r="10260" spans="1:13" x14ac:dyDescent="0.25">
      <c r="A10260" s="9"/>
      <c r="H10260" s="9"/>
      <c r="J10260">
        <v>8</v>
      </c>
      <c r="K10260">
        <f ca="1">SIMULATION!$D$3*SIMULATION!$D$17/$H10252/(SIMULATION!$D$17-$I10252)*(((EXP(-$I10252*$J10260))/(1-EXP(-SIMULATION!$D$4*$I10252)))-(EXP(-SIMULATION!$D$17*$J10260)/(1-EXP(-SIMULATION!$D$4*SIMULATION!$D$17))))</f>
        <v>4.2380740842533715</v>
      </c>
      <c r="L10260">
        <v>0.23518446039248675</v>
      </c>
      <c r="M10260">
        <f t="shared" ca="1" si="160"/>
        <v>5.2348032508618827</v>
      </c>
    </row>
    <row r="10261" spans="1:13" x14ac:dyDescent="0.25">
      <c r="A10261" s="9"/>
      <c r="H10261" s="9"/>
      <c r="J10261">
        <v>9</v>
      </c>
      <c r="K10261">
        <f ca="1">SIMULATION!$D$3*SIMULATION!$D$17/$H10252/(SIMULATION!$D$17-$I10252)*(((EXP(-$I10252*$J10261))/(1-EXP(-SIMULATION!$D$4*$I10252)))-(EXP(-SIMULATION!$D$17*$J10261)/(1-EXP(-SIMULATION!$D$4*SIMULATION!$D$17))))</f>
        <v>3.9739589792881369</v>
      </c>
      <c r="L10261">
        <v>7.0904415166442192E-2</v>
      </c>
      <c r="M10261">
        <f t="shared" ca="1" si="160"/>
        <v>4.2557302166099937</v>
      </c>
    </row>
    <row r="10262" spans="1:13" x14ac:dyDescent="0.25">
      <c r="A10262" s="9"/>
      <c r="H10262" s="9"/>
      <c r="J10262">
        <v>10</v>
      </c>
      <c r="K10262">
        <f ca="1">SIMULATION!$D$3*SIMULATION!$D$17/$H10252/(SIMULATION!$D$17-$I10252)*(((EXP(-$I10252*$J10262))/(1-EXP(-SIMULATION!$D$4*$I10252)))-(EXP(-SIMULATION!$D$17*$J10262)/(1-EXP(-SIMULATION!$D$4*SIMULATION!$D$17))))</f>
        <v>3.7093603725113611</v>
      </c>
      <c r="L10262">
        <v>-0.10355836366298306</v>
      </c>
      <c r="M10262">
        <f t="shared" ca="1" si="160"/>
        <v>3.3252250820977709</v>
      </c>
    </row>
    <row r="10263" spans="1:13" x14ac:dyDescent="0.25">
      <c r="A10263" s="9"/>
      <c r="H10263" s="9"/>
      <c r="J10263">
        <v>11</v>
      </c>
      <c r="K10263">
        <f ca="1">SIMULATION!$D$3*SIMULATION!$D$17/$H10252/(SIMULATION!$D$17-$I10252)*(((EXP(-$I10252*$J10263))/(1-EXP(-SIMULATION!$D$4*$I10252)))-(EXP(-SIMULATION!$D$17*$J10263)/(1-EXP(-SIMULATION!$D$4*SIMULATION!$D$17))))</f>
        <v>3.4516779877391315</v>
      </c>
      <c r="L10263">
        <v>0.27979830566262437</v>
      </c>
      <c r="M10263">
        <f t="shared" ca="1" si="160"/>
        <v>4.4174516404015174</v>
      </c>
    </row>
    <row r="10264" spans="1:13" x14ac:dyDescent="0.25">
      <c r="A10264" s="9"/>
      <c r="H10264" s="9"/>
      <c r="J10264">
        <v>12</v>
      </c>
      <c r="K10264">
        <f ca="1">SIMULATION!$D$3*SIMULATION!$D$17/$H10252/(SIMULATION!$D$17-$I10252)*(((EXP(-$I10252*$J10264))/(1-EXP(-SIMULATION!$D$4*$I10252)))-(EXP(-SIMULATION!$D$17*$J10264)/(1-EXP(-SIMULATION!$D$4*SIMULATION!$D$17))))</f>
        <v>3.2051061075501335</v>
      </c>
      <c r="L10264">
        <v>4.5446704388211745E-2</v>
      </c>
      <c r="M10264">
        <f t="shared" ca="1" si="160"/>
        <v>3.3507676173528167</v>
      </c>
    </row>
    <row r="10265" spans="1:13" x14ac:dyDescent="0.25">
      <c r="A10265" s="9"/>
      <c r="H10265" s="9"/>
      <c r="J10265">
        <v>13</v>
      </c>
      <c r="K10265">
        <f ca="1">SIMULATION!$D$3*SIMULATION!$D$17/$H10252/(SIMULATION!$D$17-$I10252)*(((EXP(-$I10252*$J10265))/(1-EXP(-SIMULATION!$D$4*$I10252)))-(EXP(-SIMULATION!$D$17*$J10265)/(1-EXP(-SIMULATION!$D$4*SIMULATION!$D$17))))</f>
        <v>2.9718263938507441</v>
      </c>
      <c r="L10265">
        <v>4.5635775449046727E-3</v>
      </c>
      <c r="M10265">
        <f t="shared" ca="1" si="160"/>
        <v>2.9853885540490763</v>
      </c>
    </row>
    <row r="10266" spans="1:13" x14ac:dyDescent="0.25">
      <c r="A10266" s="9"/>
      <c r="H10266" s="9"/>
      <c r="J10266">
        <v>14</v>
      </c>
      <c r="K10266">
        <f ca="1">SIMULATION!$D$3*SIMULATION!$D$17/$H10252/(SIMULATION!$D$17-$I10252)*(((EXP(-$I10252*$J10266))/(1-EXP(-SIMULATION!$D$4*$I10252)))-(EXP(-SIMULATION!$D$17*$J10266)/(1-EXP(-SIMULATION!$D$4*SIMULATION!$D$17))))</f>
        <v>2.7527691308033151</v>
      </c>
      <c r="L10266">
        <v>-0.13402189650649096</v>
      </c>
      <c r="M10266">
        <f t="shared" ca="1" si="160"/>
        <v>2.38383779124853</v>
      </c>
    </row>
    <row r="10267" spans="1:13" x14ac:dyDescent="0.25">
      <c r="A10267" s="9"/>
      <c r="H10267" s="9"/>
      <c r="J10267">
        <v>15</v>
      </c>
      <c r="K10267">
        <f ca="1">SIMULATION!$D$3*SIMULATION!$D$17/$H10252/(SIMULATION!$D$17-$I10252)*(((EXP(-$I10252*$J10267))/(1-EXP(-SIMULATION!$D$4*$I10252)))-(EXP(-SIMULATION!$D$17*$J10267)/(1-EXP(-SIMULATION!$D$4*SIMULATION!$D$17))))</f>
        <v>2.5480981407111378</v>
      </c>
      <c r="L10267">
        <v>-0.24148294455434749</v>
      </c>
      <c r="M10267">
        <f t="shared" ca="1" si="160"/>
        <v>1.9327758986787542</v>
      </c>
    </row>
    <row r="10268" spans="1:13" x14ac:dyDescent="0.25">
      <c r="A10268" s="9"/>
      <c r="H10268" s="9"/>
      <c r="J10268">
        <v>16</v>
      </c>
      <c r="K10268">
        <f ca="1">SIMULATION!$D$3*SIMULATION!$D$17/$H10252/(SIMULATION!$D$17-$I10252)*(((EXP(-$I10252*$J10268))/(1-EXP(-SIMULATION!$D$4*$I10252)))-(EXP(-SIMULATION!$D$17*$J10268)/(1-EXP(-SIMULATION!$D$4*SIMULATION!$D$17))))</f>
        <v>2.3575188431429557</v>
      </c>
      <c r="L10268">
        <v>-0.34571280261410725</v>
      </c>
      <c r="M10268">
        <f t="shared" ca="1" si="160"/>
        <v>1.5424943966644367</v>
      </c>
    </row>
    <row r="10269" spans="1:13" x14ac:dyDescent="0.25">
      <c r="A10269" s="9"/>
      <c r="H10269" s="9"/>
      <c r="J10269">
        <v>17</v>
      </c>
      <c r="K10269">
        <f ca="1">SIMULATION!$D$3*SIMULATION!$D$17/$H10252/(SIMULATION!$D$17-$I10252)*(((EXP(-$I10252*$J10269))/(1-EXP(-SIMULATION!$D$4*$I10252)))-(EXP(-SIMULATION!$D$17*$J10269)/(1-EXP(-SIMULATION!$D$4*SIMULATION!$D$17))))</f>
        <v>2.1804731835719018</v>
      </c>
      <c r="L10269">
        <v>-6.1031927134847223E-2</v>
      </c>
      <c r="M10269">
        <f t="shared" ca="1" si="160"/>
        <v>2.0473947031126531</v>
      </c>
    </row>
    <row r="10270" spans="1:13" x14ac:dyDescent="0.25">
      <c r="A10270" s="9"/>
      <c r="H10270" s="9"/>
      <c r="J10270">
        <v>18</v>
      </c>
      <c r="K10270">
        <f ca="1">SIMULATION!$D$3*SIMULATION!$D$17/$H10252/(SIMULATION!$D$17-$I10252)*(((EXP(-$I10252*$J10270))/(1-EXP(-SIMULATION!$D$4*$I10252)))-(EXP(-SIMULATION!$D$17*$J10270)/(1-EXP(-SIMULATION!$D$4*SIMULATION!$D$17))))</f>
        <v>2.0162622534411345</v>
      </c>
      <c r="L10270">
        <v>-0.16466738377901594</v>
      </c>
      <c r="M10270">
        <f t="shared" ca="1" si="160"/>
        <v>1.6842496231545998</v>
      </c>
    </row>
    <row r="10271" spans="1:13" x14ac:dyDescent="0.25">
      <c r="A10271" s="9"/>
      <c r="H10271" s="9"/>
      <c r="J10271">
        <v>19</v>
      </c>
      <c r="K10271">
        <f ca="1">SIMULATION!$D$3*SIMULATION!$D$17/$H10252/(SIMULATION!$D$17-$I10252)*(((EXP(-$I10252*$J10271))/(1-EXP(-SIMULATION!$D$4*$I10252)))-(EXP(-SIMULATION!$D$17*$J10271)/(1-EXP(-SIMULATION!$D$4*SIMULATION!$D$17))))</f>
        <v>1.8641227470663508</v>
      </c>
      <c r="L10271">
        <v>1.2737529208313097E-2</v>
      </c>
      <c r="M10271">
        <f t="shared" ca="1" si="160"/>
        <v>1.8878670650049896</v>
      </c>
    </row>
    <row r="10272" spans="1:13" x14ac:dyDescent="0.25">
      <c r="A10272" s="9"/>
      <c r="H10272" s="9"/>
      <c r="J10272">
        <v>20</v>
      </c>
      <c r="K10272">
        <f ca="1">SIMULATION!$D$3*SIMULATION!$D$17/$H10252/(SIMULATION!$D$17-$I10252)*(((EXP(-$I10252*$J10272))/(1-EXP(-SIMULATION!$D$4*$I10252)))-(EXP(-SIMULATION!$D$17*$J10272)/(1-EXP(-SIMULATION!$D$4*SIMULATION!$D$17))))</f>
        <v>1.72327399680745</v>
      </c>
      <c r="L10272">
        <v>0.16999768758539449</v>
      </c>
      <c r="M10272">
        <f t="shared" ca="1" si="160"/>
        <v>2.0162265913407569</v>
      </c>
    </row>
    <row r="10273" spans="1:13" x14ac:dyDescent="0.25">
      <c r="A10273" s="9"/>
      <c r="H10273" s="9"/>
      <c r="J10273">
        <v>21</v>
      </c>
      <c r="K10273">
        <f ca="1">SIMULATION!$D$3*SIMULATION!$D$17/$H10252/(SIMULATION!$D$17-$I10252)*(((EXP(-$I10252*$J10273))/(1-EXP(-SIMULATION!$D$4*$I10252)))-(EXP(-SIMULATION!$D$17*$J10273)/(1-EXP(-SIMULATION!$D$4*SIMULATION!$D$17))))</f>
        <v>1.5929463026432211</v>
      </c>
      <c r="L10273">
        <v>0.45572878412986495</v>
      </c>
      <c r="M10273">
        <f t="shared" ca="1" si="160"/>
        <v>2.3188977843309804</v>
      </c>
    </row>
    <row r="10274" spans="1:13" x14ac:dyDescent="0.25">
      <c r="A10274" s="9"/>
      <c r="H10274" s="9"/>
      <c r="J10274">
        <v>22</v>
      </c>
      <c r="K10274">
        <f ca="1">SIMULATION!$D$3*SIMULATION!$D$17/$H10252/(SIMULATION!$D$17-$I10252)*(((EXP(-$I10252*$J10274))/(1-EXP(-SIMULATION!$D$4*$I10252)))-(EXP(-SIMULATION!$D$17*$J10274)/(1-EXP(-SIMULATION!$D$4*SIMULATION!$D$17))))</f>
        <v>1.4723974120487242</v>
      </c>
      <c r="L10274">
        <v>0.10969825664248421</v>
      </c>
      <c r="M10274">
        <f t="shared" ca="1" si="160"/>
        <v>1.6339168412353748</v>
      </c>
    </row>
    <row r="10275" spans="1:13" x14ac:dyDescent="0.25">
      <c r="A10275" s="9"/>
      <c r="H10275" s="9"/>
      <c r="J10275">
        <v>23</v>
      </c>
      <c r="K10275">
        <f ca="1">SIMULATION!$D$3*SIMULATION!$D$17/$H10252/(SIMULATION!$D$17-$I10252)*(((EXP(-$I10252*$J10275))/(1-EXP(-SIMULATION!$D$4*$I10252)))-(EXP(-SIMULATION!$D$17*$J10275)/(1-EXP(-SIMULATION!$D$4*SIMULATION!$D$17))))</f>
        <v>1.3609215331965221</v>
      </c>
      <c r="L10275">
        <v>0.10125331281076691</v>
      </c>
      <c r="M10275">
        <f t="shared" ca="1" si="160"/>
        <v>1.4987193469081781</v>
      </c>
    </row>
    <row r="10276" spans="1:13" x14ac:dyDescent="0.25">
      <c r="A10276" s="9"/>
      <c r="H10276" s="9"/>
      <c r="J10276">
        <v>24</v>
      </c>
      <c r="K10276">
        <f ca="1">SIMULATION!$D$3*SIMULATION!$D$17/$H10252/(SIMULATION!$D$17-$I10252)*(((EXP(-$I10252*$J10276))/(1-EXP(-SIMULATION!$D$4*$I10252)))-(EXP(-SIMULATION!$D$17*$J10276)/(1-EXP(-SIMULATION!$D$4*SIMULATION!$D$17))))</f>
        <v>1.2578536806109735</v>
      </c>
      <c r="L10276">
        <v>0.24685864695205204</v>
      </c>
      <c r="M10276">
        <f t="shared" ca="1" si="160"/>
        <v>1.5683657382702569</v>
      </c>
    </row>
    <row r="10277" spans="1:13" x14ac:dyDescent="0.25">
      <c r="A10277" s="9">
        <v>412</v>
      </c>
      <c r="B10277" s="2">
        <f ca="1">NORMINV(RAND(),SIMULATION!D7,SIMULATION!D8)</f>
        <v>61.941756792141071</v>
      </c>
      <c r="C10277" s="2">
        <v>2</v>
      </c>
      <c r="D10277" s="2">
        <f ca="1">SIMULATION!$D$11*(1+(SIMULATION!$D$12*LN(1+$C10277)))*(1+(SIMULATION!$D$13*(($B10277/63.5)-1)))</f>
        <v>10.122343434512162</v>
      </c>
      <c r="E10277" s="2">
        <v>0.16724667218944791</v>
      </c>
      <c r="F10277" s="2">
        <f ca="1">D10277*(1+E10277)</f>
        <v>11.815271688693027</v>
      </c>
      <c r="G10277" s="2">
        <v>0.12321920465391328</v>
      </c>
      <c r="H10277" s="9">
        <f>SIMULATION!$D$15*EXP($G$10277)</f>
        <v>249.70425156593791</v>
      </c>
      <c r="I10277" s="2">
        <f ca="1">$F10277/$H10277</f>
        <v>4.7317062543378599E-2</v>
      </c>
      <c r="J10277">
        <v>0</v>
      </c>
      <c r="K10277">
        <f ca="1">SIMULATION!$D$3*SIMULATION!$D$17/$H10277/(SIMULATION!$D$17-$I10277)*(((EXP(-$I10277*$J10277))/(1-EXP(-SIMULATION!$D$4*$I10277)))-(EXP(-SIMULATION!$D$17*$J10277)/(1-EXP(-SIMULATION!$D$4*SIMULATION!$D$17))))</f>
        <v>1.1663388286646961</v>
      </c>
      <c r="L10277">
        <v>5.2629018455694745E-2</v>
      </c>
      <c r="M10277">
        <f t="shared" ca="1" si="160"/>
        <v>1.2277220964040838</v>
      </c>
    </row>
    <row r="10278" spans="1:13" x14ac:dyDescent="0.25">
      <c r="A10278" s="9"/>
      <c r="H10278" s="9"/>
      <c r="J10278">
        <v>1</v>
      </c>
      <c r="K10278">
        <f ca="1">SIMULATION!$D$3*SIMULATION!$D$17/$H10277/(SIMULATION!$D$17-$I10277)*(((EXP(-$I10277*$J10278))/(1-EXP(-SIMULATION!$D$4*$I10277)))-(EXP(-SIMULATION!$D$17*$J10278)/(1-EXP(-SIMULATION!$D$4*SIMULATION!$D$17))))</f>
        <v>1.8838007351243315</v>
      </c>
      <c r="L10278">
        <v>-6.6568754135516189E-2</v>
      </c>
      <c r="M10278">
        <f t="shared" ca="1" si="160"/>
        <v>1.7583984671475352</v>
      </c>
    </row>
    <row r="10279" spans="1:13" x14ac:dyDescent="0.25">
      <c r="A10279" s="9"/>
      <c r="H10279" s="9"/>
      <c r="J10279">
        <v>2</v>
      </c>
      <c r="K10279">
        <f ca="1">SIMULATION!$D$3*SIMULATION!$D$17/$H10277/(SIMULATION!$D$17-$I10277)*(((EXP(-$I10277*$J10279))/(1-EXP(-SIMULATION!$D$4*$I10277)))-(EXP(-SIMULATION!$D$17*$J10279)/(1-EXP(-SIMULATION!$D$4*SIMULATION!$D$17))))</f>
        <v>2.2910497566959056</v>
      </c>
      <c r="L10279">
        <v>0.20456045356690788</v>
      </c>
      <c r="M10279">
        <f t="shared" ca="1" si="160"/>
        <v>2.7597079340699739</v>
      </c>
    </row>
    <row r="10280" spans="1:13" x14ac:dyDescent="0.25">
      <c r="A10280" s="9"/>
      <c r="H10280" s="9"/>
      <c r="J10280">
        <v>3</v>
      </c>
      <c r="K10280">
        <f ca="1">SIMULATION!$D$3*SIMULATION!$D$17/$H10277/(SIMULATION!$D$17-$I10277)*(((EXP(-$I10277*$J10280))/(1-EXP(-SIMULATION!$D$4*$I10277)))-(EXP(-SIMULATION!$D$17*$J10280)/(1-EXP(-SIMULATION!$D$4*SIMULATION!$D$17))))</f>
        <v>2.5019339527223714</v>
      </c>
      <c r="L10280">
        <v>3.4715300838614224E-2</v>
      </c>
      <c r="M10280">
        <f t="shared" ca="1" si="160"/>
        <v>2.5887893425694721</v>
      </c>
    </row>
    <row r="10281" spans="1:13" x14ac:dyDescent="0.25">
      <c r="A10281" s="9"/>
      <c r="H10281" s="9"/>
      <c r="J10281">
        <v>4</v>
      </c>
      <c r="K10281">
        <f ca="1">SIMULATION!$D$3*SIMULATION!$D$17/$H10277/(SIMULATION!$D$17-$I10277)*(((EXP(-$I10277*$J10281))/(1-EXP(-SIMULATION!$D$4*$I10277)))-(EXP(-SIMULATION!$D$17*$J10281)/(1-EXP(-SIMULATION!$D$4*SIMULATION!$D$17))))</f>
        <v>2.5892977538292992</v>
      </c>
      <c r="L10281">
        <v>-0.17335473230147141</v>
      </c>
      <c r="M10281">
        <f t="shared" ca="1" si="160"/>
        <v>2.1404307348654195</v>
      </c>
    </row>
    <row r="10282" spans="1:13" x14ac:dyDescent="0.25">
      <c r="A10282" s="9"/>
      <c r="H10282" s="9"/>
      <c r="J10282">
        <v>5</v>
      </c>
      <c r="K10282">
        <f ca="1">SIMULATION!$D$3*SIMULATION!$D$17/$H10277/(SIMULATION!$D$17-$I10277)*(((EXP(-$I10277*$J10282))/(1-EXP(-SIMULATION!$D$4*$I10277)))-(EXP(-SIMULATION!$D$17*$J10282)/(1-EXP(-SIMULATION!$D$4*SIMULATION!$D$17))))</f>
        <v>2.5997146538786211</v>
      </c>
      <c r="L10282">
        <v>0.3587315954290507</v>
      </c>
      <c r="M10282">
        <f t="shared" ca="1" si="160"/>
        <v>3.532314439324781</v>
      </c>
    </row>
    <row r="10283" spans="1:13" x14ac:dyDescent="0.25">
      <c r="A10283" s="9"/>
      <c r="H10283" s="9"/>
      <c r="J10283">
        <v>6</v>
      </c>
      <c r="K10283">
        <f ca="1">SIMULATION!$D$3*SIMULATION!$D$17/$H10277/(SIMULATION!$D$17-$I10277)*(((EXP(-$I10277*$J10283))/(1-EXP(-SIMULATION!$D$4*$I10277)))-(EXP(-SIMULATION!$D$17*$J10283)/(1-EXP(-SIMULATION!$D$4*SIMULATION!$D$17))))</f>
        <v>2.5629280370485463</v>
      </c>
      <c r="L10283">
        <v>0.25983764342713933</v>
      </c>
      <c r="M10283">
        <f t="shared" ca="1" si="160"/>
        <v>3.2288732184685842</v>
      </c>
    </row>
    <row r="10284" spans="1:13" x14ac:dyDescent="0.25">
      <c r="A10284" s="9"/>
      <c r="H10284" s="9"/>
      <c r="J10284">
        <v>7</v>
      </c>
      <c r="K10284">
        <f ca="1">SIMULATION!$D$3*SIMULATION!$D$17/$H10277/(SIMULATION!$D$17-$I10277)*(((EXP(-$I10277*$J10284))/(1-EXP(-SIMULATION!$D$4*$I10277)))-(EXP(-SIMULATION!$D$17*$J10284)/(1-EXP(-SIMULATION!$D$4*SIMULATION!$D$17))))</f>
        <v>2.4979008605088278</v>
      </c>
      <c r="L10284">
        <v>0.53067148585015489</v>
      </c>
      <c r="M10284">
        <f t="shared" ca="1" si="160"/>
        <v>3.8234656216614278</v>
      </c>
    </row>
    <row r="10285" spans="1:13" x14ac:dyDescent="0.25">
      <c r="A10285" s="9"/>
      <c r="H10285" s="9"/>
      <c r="J10285">
        <v>8</v>
      </c>
      <c r="K10285">
        <f ca="1">SIMULATION!$D$3*SIMULATION!$D$17/$H10277/(SIMULATION!$D$17-$I10277)*(((EXP(-$I10277*$J10285))/(1-EXP(-SIMULATION!$D$4*$I10277)))-(EXP(-SIMULATION!$D$17*$J10285)/(1-EXP(-SIMULATION!$D$4*SIMULATION!$D$17))))</f>
        <v>2.4166922199983034</v>
      </c>
      <c r="L10285">
        <v>-1.8653266043896288E-2</v>
      </c>
      <c r="M10285">
        <f t="shared" ca="1" si="160"/>
        <v>2.3716130170724607</v>
      </c>
    </row>
    <row r="10286" spans="1:13" x14ac:dyDescent="0.25">
      <c r="A10286" s="9"/>
      <c r="H10286" s="9"/>
      <c r="J10286">
        <v>9</v>
      </c>
      <c r="K10286">
        <f ca="1">SIMULATION!$D$3*SIMULATION!$D$17/$H10277/(SIMULATION!$D$17-$I10277)*(((EXP(-$I10277*$J10286))/(1-EXP(-SIMULATION!$D$4*$I10277)))-(EXP(-SIMULATION!$D$17*$J10286)/(1-EXP(-SIMULATION!$D$4*SIMULATION!$D$17))))</f>
        <v>2.3269413392837985</v>
      </c>
      <c r="L10286">
        <v>-0.35635541270770699</v>
      </c>
      <c r="M10286">
        <f t="shared" ca="1" si="160"/>
        <v>1.4977231979766961</v>
      </c>
    </row>
    <row r="10287" spans="1:13" x14ac:dyDescent="0.25">
      <c r="A10287" s="9"/>
      <c r="H10287" s="9"/>
      <c r="J10287">
        <v>10</v>
      </c>
      <c r="K10287">
        <f ca="1">SIMULATION!$D$3*SIMULATION!$D$17/$H10277/(SIMULATION!$D$17-$I10277)*(((EXP(-$I10277*$J10287))/(1-EXP(-SIMULATION!$D$4*$I10277)))-(EXP(-SIMULATION!$D$17*$J10287)/(1-EXP(-SIMULATION!$D$4*SIMULATION!$D$17))))</f>
        <v>2.2334591726427448</v>
      </c>
      <c r="L10287">
        <v>-0.49905250851992872</v>
      </c>
      <c r="M10287">
        <f t="shared" ca="1" si="160"/>
        <v>1.1188457698585386</v>
      </c>
    </row>
    <row r="10288" spans="1:13" x14ac:dyDescent="0.25">
      <c r="A10288" s="9"/>
      <c r="H10288" s="9"/>
      <c r="J10288">
        <v>11</v>
      </c>
      <c r="K10288">
        <f ca="1">SIMULATION!$D$3*SIMULATION!$D$17/$H10277/(SIMULATION!$D$17-$I10277)*(((EXP(-$I10277*$J10288))/(1-EXP(-SIMULATION!$D$4*$I10277)))-(EXP(-SIMULATION!$D$17*$J10288)/(1-EXP(-SIMULATION!$D$4*SIMULATION!$D$17))))</f>
        <v>2.1392481532705747</v>
      </c>
      <c r="L10288">
        <v>-0.20777483963178545</v>
      </c>
      <c r="M10288">
        <f t="shared" ca="1" si="160"/>
        <v>1.694766211292188</v>
      </c>
    </row>
    <row r="10289" spans="1:13" x14ac:dyDescent="0.25">
      <c r="A10289" s="9"/>
      <c r="H10289" s="9"/>
      <c r="J10289">
        <v>12</v>
      </c>
      <c r="K10289">
        <f ca="1">SIMULATION!$D$3*SIMULATION!$D$17/$H10277/(SIMULATION!$D$17-$I10277)*(((EXP(-$I10277*$J10289))/(1-EXP(-SIMULATION!$D$4*$I10277)))-(EXP(-SIMULATION!$D$17*$J10289)/(1-EXP(-SIMULATION!$D$4*SIMULATION!$D$17))))</f>
        <v>2.0461554924536758</v>
      </c>
      <c r="L10289">
        <v>-0.11598140337793625</v>
      </c>
      <c r="M10289">
        <f t="shared" ca="1" si="160"/>
        <v>1.8088395069094261</v>
      </c>
    </row>
    <row r="10290" spans="1:13" x14ac:dyDescent="0.25">
      <c r="A10290" s="9"/>
      <c r="H10290" s="9"/>
      <c r="J10290">
        <v>13</v>
      </c>
      <c r="K10290">
        <f ca="1">SIMULATION!$D$3*SIMULATION!$D$17/$H10277/(SIMULATION!$D$17-$I10277)*(((EXP(-$I10277*$J10290))/(1-EXP(-SIMULATION!$D$4*$I10277)))-(EXP(-SIMULATION!$D$17*$J10290)/(1-EXP(-SIMULATION!$D$4*SIMULATION!$D$17))))</f>
        <v>1.9552916575124366</v>
      </c>
      <c r="L10290">
        <v>0.34130639769763949</v>
      </c>
      <c r="M10290">
        <f t="shared" ca="1" si="160"/>
        <v>2.6226452095862531</v>
      </c>
    </row>
    <row r="10291" spans="1:13" x14ac:dyDescent="0.25">
      <c r="A10291" s="9"/>
      <c r="H10291" s="9"/>
      <c r="J10291">
        <v>14</v>
      </c>
      <c r="K10291">
        <f ca="1">SIMULATION!$D$3*SIMULATION!$D$17/$H10277/(SIMULATION!$D$17-$I10277)*(((EXP(-$I10277*$J10291))/(1-EXP(-SIMULATION!$D$4*$I10277)))-(EXP(-SIMULATION!$D$17*$J10291)/(1-EXP(-SIMULATION!$D$4*SIMULATION!$D$17))))</f>
        <v>1.8672983785498405</v>
      </c>
      <c r="L10291">
        <v>0.18088747336184494</v>
      </c>
      <c r="M10291">
        <f t="shared" ca="1" si="160"/>
        <v>2.2050692642583907</v>
      </c>
    </row>
    <row r="10292" spans="1:13" x14ac:dyDescent="0.25">
      <c r="A10292" s="9"/>
      <c r="H10292" s="9"/>
      <c r="J10292">
        <v>15</v>
      </c>
      <c r="K10292">
        <f ca="1">SIMULATION!$D$3*SIMULATION!$D$17/$H10277/(SIMULATION!$D$17-$I10277)*(((EXP(-$I10277*$J10292))/(1-EXP(-SIMULATION!$D$4*$I10277)))-(EXP(-SIMULATION!$D$17*$J10292)/(1-EXP(-SIMULATION!$D$4*SIMULATION!$D$17))))</f>
        <v>1.7825202371886171</v>
      </c>
      <c r="L10292">
        <v>-0.40302651554696434</v>
      </c>
      <c r="M10292">
        <f t="shared" ca="1" si="160"/>
        <v>1.0641173171025404</v>
      </c>
    </row>
    <row r="10293" spans="1:13" x14ac:dyDescent="0.25">
      <c r="A10293" s="9"/>
      <c r="H10293" s="9"/>
      <c r="J10293">
        <v>16</v>
      </c>
      <c r="K10293">
        <f ca="1">SIMULATION!$D$3*SIMULATION!$D$17/$H10277/(SIMULATION!$D$17-$I10277)*(((EXP(-$I10277*$J10293))/(1-EXP(-SIMULATION!$D$4*$I10277)))-(EXP(-SIMULATION!$D$17*$J10293)/(1-EXP(-SIMULATION!$D$4*SIMULATION!$D$17))))</f>
        <v>1.701114475538362</v>
      </c>
      <c r="L10293">
        <v>-0.31542321307519611</v>
      </c>
      <c r="M10293">
        <f t="shared" ca="1" si="160"/>
        <v>1.1645434818553246</v>
      </c>
    </row>
    <row r="10294" spans="1:13" x14ac:dyDescent="0.25">
      <c r="A10294" s="9"/>
      <c r="H10294" s="9"/>
      <c r="J10294">
        <v>17</v>
      </c>
      <c r="K10294">
        <f ca="1">SIMULATION!$D$3*SIMULATION!$D$17/$H10277/(SIMULATION!$D$17-$I10277)*(((EXP(-$I10277*$J10294))/(1-EXP(-SIMULATION!$D$4*$I10277)))-(EXP(-SIMULATION!$D$17*$J10294)/(1-EXP(-SIMULATION!$D$4*SIMULATION!$D$17))))</f>
        <v>1.6231212220843743</v>
      </c>
      <c r="L10294">
        <v>0.22162055941985045</v>
      </c>
      <c r="M10294">
        <f t="shared" ca="1" si="160"/>
        <v>1.9828382553289445</v>
      </c>
    </row>
    <row r="10295" spans="1:13" x14ac:dyDescent="0.25">
      <c r="A10295" s="9"/>
      <c r="H10295" s="9"/>
      <c r="J10295">
        <v>18</v>
      </c>
      <c r="K10295">
        <f ca="1">SIMULATION!$D$3*SIMULATION!$D$17/$H10277/(SIMULATION!$D$17-$I10277)*(((EXP(-$I10277*$J10295))/(1-EXP(-SIMULATION!$D$4*$I10277)))-(EXP(-SIMULATION!$D$17*$J10295)/(1-EXP(-SIMULATION!$D$4*SIMULATION!$D$17))))</f>
        <v>1.5485083583583159</v>
      </c>
      <c r="L10295">
        <v>5.6531970956510058E-3</v>
      </c>
      <c r="M10295">
        <f t="shared" ca="1" si="160"/>
        <v>1.5572623813123785</v>
      </c>
    </row>
    <row r="10296" spans="1:13" x14ac:dyDescent="0.25">
      <c r="A10296" s="9"/>
      <c r="H10296" s="9"/>
      <c r="J10296">
        <v>19</v>
      </c>
      <c r="K10296">
        <f ca="1">SIMULATION!$D$3*SIMULATION!$D$17/$H10277/(SIMULATION!$D$17-$I10277)*(((EXP(-$I10277*$J10296))/(1-EXP(-SIMULATION!$D$4*$I10277)))-(EXP(-SIMULATION!$D$17*$J10296)/(1-EXP(-SIMULATION!$D$4*SIMULATION!$D$17))))</f>
        <v>1.4772001410815034</v>
      </c>
      <c r="L10296">
        <v>0.11664582262777931</v>
      </c>
      <c r="M10296">
        <f t="shared" ca="1" si="160"/>
        <v>1.6495093667238272</v>
      </c>
    </row>
    <row r="10297" spans="1:13" x14ac:dyDescent="0.25">
      <c r="A10297" s="9"/>
      <c r="H10297" s="9"/>
      <c r="J10297">
        <v>20</v>
      </c>
      <c r="K10297">
        <f ca="1">SIMULATION!$D$3*SIMULATION!$D$17/$H10277/(SIMULATION!$D$17-$I10277)*(((EXP(-$I10277*$J10297))/(1-EXP(-SIMULATION!$D$4*$I10277)))-(EXP(-SIMULATION!$D$17*$J10297)/(1-EXP(-SIMULATION!$D$4*SIMULATION!$D$17))))</f>
        <v>1.4090954204059429</v>
      </c>
      <c r="L10297">
        <v>0.44678434699503966</v>
      </c>
      <c r="M10297">
        <f t="shared" ca="1" si="160"/>
        <v>2.0386571976657129</v>
      </c>
    </row>
    <row r="10298" spans="1:13" x14ac:dyDescent="0.25">
      <c r="A10298" s="9"/>
      <c r="H10298" s="9"/>
      <c r="J10298">
        <v>21</v>
      </c>
      <c r="K10298">
        <f ca="1">SIMULATION!$D$3*SIMULATION!$D$17/$H10277/(SIMULATION!$D$17-$I10277)*(((EXP(-$I10277*$J10298))/(1-EXP(-SIMULATION!$D$4*$I10277)))-(EXP(-SIMULATION!$D$17*$J10298)/(1-EXP(-SIMULATION!$D$4*SIMULATION!$D$17))))</f>
        <v>1.3440791967908716</v>
      </c>
      <c r="L10298">
        <v>0.21425918448444639</v>
      </c>
      <c r="M10298">
        <f t="shared" ca="1" si="160"/>
        <v>1.6320605093777936</v>
      </c>
    </row>
    <row r="10299" spans="1:13" x14ac:dyDescent="0.25">
      <c r="A10299" s="9"/>
      <c r="H10299" s="9"/>
      <c r="J10299">
        <v>22</v>
      </c>
      <c r="K10299">
        <f ca="1">SIMULATION!$D$3*SIMULATION!$D$17/$H10277/(SIMULATION!$D$17-$I10277)*(((EXP(-$I10277*$J10299))/(1-EXP(-SIMULATION!$D$4*$I10277)))-(EXP(-SIMULATION!$D$17*$J10299)/(1-EXP(-SIMULATION!$D$4*SIMULATION!$D$17))))</f>
        <v>1.2820299145600258</v>
      </c>
      <c r="L10299">
        <v>-6.0807907885957892E-2</v>
      </c>
      <c r="M10299">
        <f t="shared" ca="1" si="160"/>
        <v>1.2040723576084174</v>
      </c>
    </row>
    <row r="10300" spans="1:13" x14ac:dyDescent="0.25">
      <c r="A10300" s="9"/>
      <c r="H10300" s="9"/>
      <c r="J10300">
        <v>23</v>
      </c>
      <c r="K10300">
        <f ca="1">SIMULATION!$D$3*SIMULATION!$D$17/$H10277/(SIMULATION!$D$17-$I10277)*(((EXP(-$I10277*$J10300))/(1-EXP(-SIMULATION!$D$4*$I10277)))-(EXP(-SIMULATION!$D$17*$J10300)/(1-EXP(-SIMULATION!$D$4*SIMULATION!$D$17))))</f>
        <v>1.2228240286135983</v>
      </c>
      <c r="L10300">
        <v>3.9637908851205619E-2</v>
      </c>
      <c r="M10300">
        <f t="shared" ca="1" si="160"/>
        <v>1.271294216000848</v>
      </c>
    </row>
    <row r="10301" spans="1:13" x14ac:dyDescent="0.25">
      <c r="A10301" s="9"/>
      <c r="H10301" s="9"/>
      <c r="J10301">
        <v>24</v>
      </c>
      <c r="K10301">
        <f ca="1">SIMULATION!$D$3*SIMULATION!$D$17/$H10277/(SIMULATION!$D$17-$I10277)*(((EXP(-$I10277*$J10301))/(1-EXP(-SIMULATION!$D$4*$I10277)))-(EXP(-SIMULATION!$D$17*$J10301)/(1-EXP(-SIMULATION!$D$4*SIMULATION!$D$17))))</f>
        <v>1.1663388286646963</v>
      </c>
      <c r="L10301">
        <v>0.1427576092171399</v>
      </c>
      <c r="M10301">
        <f t="shared" ca="1" si="160"/>
        <v>1.3328425713819876</v>
      </c>
    </row>
    <row r="10302" spans="1:13" x14ac:dyDescent="0.25">
      <c r="A10302" s="9">
        <v>413</v>
      </c>
      <c r="B10302" s="2">
        <f ca="1">NORMINV(RAND(),SIMULATION!D7,SIMULATION!D8)</f>
        <v>61.027954939724005</v>
      </c>
      <c r="C10302" s="2">
        <v>2</v>
      </c>
      <c r="D10302" s="2">
        <f ca="1">SIMULATION!$D$11*(1+(SIMULATION!$D$12*LN(1+$C10302)))*(1+(SIMULATION!$D$13*(($B10302/63.5)-1)))</f>
        <v>10.054482921492838</v>
      </c>
      <c r="E10302" s="2">
        <v>-0.17509862898532158</v>
      </c>
      <c r="F10302" s="2">
        <f ca="1">D10302*(1+E10302)</f>
        <v>8.2939567467831115</v>
      </c>
      <c r="G10302" s="2">
        <v>-0.48125121315013952</v>
      </c>
      <c r="H10302" s="9">
        <f>SIMULATION!$D$15*EXP($G$10302)</f>
        <v>136.42933742354646</v>
      </c>
      <c r="I10302" s="2">
        <f ca="1">$F10302/$H10302</f>
        <v>6.079305890810293E-2</v>
      </c>
      <c r="J10302">
        <v>0</v>
      </c>
      <c r="K10302">
        <f ca="1">SIMULATION!$D$3*SIMULATION!$D$17/$H10302/(SIMULATION!$D$17-$I10302)*(((EXP(-$I10302*$J10302))/(1-EXP(-SIMULATION!$D$4*$I10302)))-(EXP(-SIMULATION!$D$17*$J10302)/(1-EXP(-SIMULATION!$D$4*SIMULATION!$D$17))))</f>
        <v>1.414054175491809</v>
      </c>
      <c r="L10302">
        <v>-6.2152522411446183E-3</v>
      </c>
      <c r="M10302">
        <f t="shared" ca="1" si="160"/>
        <v>1.4052654721084836</v>
      </c>
    </row>
    <row r="10303" spans="1:13" x14ac:dyDescent="0.25">
      <c r="A10303" s="9"/>
      <c r="H10303" s="9"/>
      <c r="J10303">
        <v>1</v>
      </c>
      <c r="K10303">
        <f ca="1">SIMULATION!$D$3*SIMULATION!$D$17/$H10302/(SIMULATION!$D$17-$I10302)*(((EXP(-$I10302*$J10303))/(1-EXP(-SIMULATION!$D$4*$I10302)))-(EXP(-SIMULATION!$D$17*$J10303)/(1-EXP(-SIMULATION!$D$4*SIMULATION!$D$17))))</f>
        <v>2.7323703236882091</v>
      </c>
      <c r="L10303">
        <v>0.10901296635719633</v>
      </c>
      <c r="M10303">
        <f t="shared" ca="1" si="160"/>
        <v>3.0302341178598335</v>
      </c>
    </row>
    <row r="10304" spans="1:13" x14ac:dyDescent="0.25">
      <c r="A10304" s="9"/>
      <c r="H10304" s="9"/>
      <c r="J10304">
        <v>2</v>
      </c>
      <c r="K10304">
        <f ca="1">SIMULATION!$D$3*SIMULATION!$D$17/$H10302/(SIMULATION!$D$17-$I10302)*(((EXP(-$I10302*$J10304))/(1-EXP(-SIMULATION!$D$4*$I10302)))-(EXP(-SIMULATION!$D$17*$J10304)/(1-EXP(-SIMULATION!$D$4*SIMULATION!$D$17))))</f>
        <v>3.4694657096334742</v>
      </c>
      <c r="L10304">
        <v>0.54312379754693141</v>
      </c>
      <c r="M10304">
        <f t="shared" ca="1" si="160"/>
        <v>5.3538151013084656</v>
      </c>
    </row>
    <row r="10305" spans="1:13" x14ac:dyDescent="0.25">
      <c r="A10305" s="9"/>
      <c r="H10305" s="9"/>
      <c r="J10305">
        <v>3</v>
      </c>
      <c r="K10305">
        <f ca="1">SIMULATION!$D$3*SIMULATION!$D$17/$H10302/(SIMULATION!$D$17-$I10302)*(((EXP(-$I10302*$J10305))/(1-EXP(-SIMULATION!$D$4*$I10302)))-(EXP(-SIMULATION!$D$17*$J10305)/(1-EXP(-SIMULATION!$D$4*SIMULATION!$D$17))))</f>
        <v>3.8404538901189529</v>
      </c>
      <c r="L10305">
        <v>-0.1714452656824339</v>
      </c>
      <c r="M10305">
        <f t="shared" ca="1" si="160"/>
        <v>3.1820262525863723</v>
      </c>
    </row>
    <row r="10306" spans="1:13" x14ac:dyDescent="0.25">
      <c r="A10306" s="9"/>
      <c r="H10306" s="9"/>
      <c r="J10306">
        <v>4</v>
      </c>
      <c r="K10306">
        <f ca="1">SIMULATION!$D$3*SIMULATION!$D$17/$H10302/(SIMULATION!$D$17-$I10302)*(((EXP(-$I10302*$J10306))/(1-EXP(-SIMULATION!$D$4*$I10302)))-(EXP(-SIMULATION!$D$17*$J10306)/(1-EXP(-SIMULATION!$D$4*SIMULATION!$D$17))))</f>
        <v>3.9828101315560214</v>
      </c>
      <c r="L10306">
        <v>4.1790162588533436E-2</v>
      </c>
      <c r="M10306">
        <f t="shared" ca="1" si="160"/>
        <v>4.1492524145130059</v>
      </c>
    </row>
    <row r="10307" spans="1:13" x14ac:dyDescent="0.25">
      <c r="A10307" s="9"/>
      <c r="H10307" s="9"/>
      <c r="J10307">
        <v>5</v>
      </c>
      <c r="K10307">
        <f ca="1">SIMULATION!$D$3*SIMULATION!$D$17/$H10302/(SIMULATION!$D$17-$I10302)*(((EXP(-$I10302*$J10307))/(1-EXP(-SIMULATION!$D$4*$I10302)))-(EXP(-SIMULATION!$D$17*$J10307)/(1-EXP(-SIMULATION!$D$4*SIMULATION!$D$17))))</f>
        <v>3.984279301052966</v>
      </c>
      <c r="L10307">
        <v>-9.4248996606864463E-2</v>
      </c>
      <c r="M10307">
        <f t="shared" ref="M10307:M10370" ca="1" si="161">$K10307*(1+$L10307)</f>
        <v>3.6087649747272246</v>
      </c>
    </row>
    <row r="10308" spans="1:13" x14ac:dyDescent="0.25">
      <c r="A10308" s="9"/>
      <c r="H10308" s="9"/>
      <c r="J10308">
        <v>6</v>
      </c>
      <c r="K10308">
        <f ca="1">SIMULATION!$D$3*SIMULATION!$D$17/$H10302/(SIMULATION!$D$17-$I10302)*(((EXP(-$I10302*$J10308))/(1-EXP(-SIMULATION!$D$4*$I10302)))-(EXP(-SIMULATION!$D$17*$J10308)/(1-EXP(-SIMULATION!$D$4*SIMULATION!$D$17))))</f>
        <v>3.900758616893365</v>
      </c>
      <c r="L10308">
        <v>-0.12269174178304926</v>
      </c>
      <c r="M10308">
        <f t="shared" ca="1" si="161"/>
        <v>3.4221677479114798</v>
      </c>
    </row>
    <row r="10309" spans="1:13" x14ac:dyDescent="0.25">
      <c r="A10309" s="9"/>
      <c r="H10309" s="9"/>
      <c r="J10309">
        <v>7</v>
      </c>
      <c r="K10309">
        <f ca="1">SIMULATION!$D$3*SIMULATION!$D$17/$H10302/(SIMULATION!$D$17-$I10302)*(((EXP(-$I10302*$J10309))/(1-EXP(-SIMULATION!$D$4*$I10302)))-(EXP(-SIMULATION!$D$17*$J10309)/(1-EXP(-SIMULATION!$D$4*SIMULATION!$D$17))))</f>
        <v>3.7677561224382679</v>
      </c>
      <c r="L10309">
        <v>0.65321156887278631</v>
      </c>
      <c r="M10309">
        <f t="shared" ca="1" si="161"/>
        <v>6.2288980103062155</v>
      </c>
    </row>
    <row r="10310" spans="1:13" x14ac:dyDescent="0.25">
      <c r="A10310" s="9"/>
      <c r="H10310" s="9"/>
      <c r="J10310">
        <v>8</v>
      </c>
      <c r="K10310">
        <f ca="1">SIMULATION!$D$3*SIMULATION!$D$17/$H10302/(SIMULATION!$D$17-$I10302)*(((EXP(-$I10302*$J10310))/(1-EXP(-SIMULATION!$D$4*$I10302)))-(EXP(-SIMULATION!$D$17*$J10310)/(1-EXP(-SIMULATION!$D$4*SIMULATION!$D$17))))</f>
        <v>3.607732399997241</v>
      </c>
      <c r="L10310">
        <v>-0.14994613562645454</v>
      </c>
      <c r="M10310">
        <f t="shared" ca="1" si="161"/>
        <v>3.0667668682433002</v>
      </c>
    </row>
    <row r="10311" spans="1:13" x14ac:dyDescent="0.25">
      <c r="A10311" s="9"/>
      <c r="H10311" s="9"/>
      <c r="J10311">
        <v>9</v>
      </c>
      <c r="K10311">
        <f ca="1">SIMULATION!$D$3*SIMULATION!$D$17/$H10302/(SIMULATION!$D$17-$I10302)*(((EXP(-$I10302*$J10311))/(1-EXP(-SIMULATION!$D$4*$I10302)))-(EXP(-SIMULATION!$D$17*$J10311)/(1-EXP(-SIMULATION!$D$4*SIMULATION!$D$17))))</f>
        <v>3.4348042330200821</v>
      </c>
      <c r="L10311">
        <v>0.14523854855404605</v>
      </c>
      <c r="M10311">
        <f t="shared" ca="1" si="161"/>
        <v>3.9336702143912126</v>
      </c>
    </row>
    <row r="10312" spans="1:13" x14ac:dyDescent="0.25">
      <c r="A10312" s="9"/>
      <c r="H10312" s="9"/>
      <c r="J10312">
        <v>10</v>
      </c>
      <c r="K10312">
        <f ca="1">SIMULATION!$D$3*SIMULATION!$D$17/$H10302/(SIMULATION!$D$17-$I10302)*(((EXP(-$I10302*$J10312))/(1-EXP(-SIMULATION!$D$4*$I10302)))-(EXP(-SIMULATION!$D$17*$J10312)/(1-EXP(-SIMULATION!$D$4*SIMULATION!$D$17))))</f>
        <v>3.2577578048022633</v>
      </c>
      <c r="L10312">
        <v>0.53283269607924189</v>
      </c>
      <c r="M10312">
        <f t="shared" ca="1" si="161"/>
        <v>4.9935976791082455</v>
      </c>
    </row>
    <row r="10313" spans="1:13" x14ac:dyDescent="0.25">
      <c r="A10313" s="9"/>
      <c r="H10313" s="9"/>
      <c r="J10313">
        <v>11</v>
      </c>
      <c r="K10313">
        <f ca="1">SIMULATION!$D$3*SIMULATION!$D$17/$H10302/(SIMULATION!$D$17-$I10302)*(((EXP(-$I10302*$J10313))/(1-EXP(-SIMULATION!$D$4*$I10302)))-(EXP(-SIMULATION!$D$17*$J10313)/(1-EXP(-SIMULATION!$D$4*SIMULATION!$D$17))))</f>
        <v>3.0819786674428582</v>
      </c>
      <c r="L10313">
        <v>-0.10166921337469159</v>
      </c>
      <c r="M10313">
        <f t="shared" ca="1" si="161"/>
        <v>2.7686363206863627</v>
      </c>
    </row>
    <row r="10314" spans="1:13" x14ac:dyDescent="0.25">
      <c r="A10314" s="9"/>
      <c r="H10314" s="9"/>
      <c r="J10314">
        <v>12</v>
      </c>
      <c r="K10314">
        <f ca="1">SIMULATION!$D$3*SIMULATION!$D$17/$H10302/(SIMULATION!$D$17-$I10302)*(((EXP(-$I10302*$J10314))/(1-EXP(-SIMULATION!$D$4*$I10302)))-(EXP(-SIMULATION!$D$17*$J10314)/(1-EXP(-SIMULATION!$D$4*SIMULATION!$D$17))))</f>
        <v>2.910687607619812</v>
      </c>
      <c r="L10314">
        <v>3.1295573897708123E-2</v>
      </c>
      <c r="M10314">
        <f t="shared" ca="1" si="161"/>
        <v>3.0017792467372209</v>
      </c>
    </row>
    <row r="10315" spans="1:13" x14ac:dyDescent="0.25">
      <c r="A10315" s="9"/>
      <c r="H10315" s="9"/>
      <c r="J10315">
        <v>13</v>
      </c>
      <c r="K10315">
        <f ca="1">SIMULATION!$D$3*SIMULATION!$D$17/$H10302/(SIMULATION!$D$17-$I10302)*(((EXP(-$I10302*$J10315))/(1-EXP(-SIMULATION!$D$4*$I10302)))-(EXP(-SIMULATION!$D$17*$J10315)/(1-EXP(-SIMULATION!$D$4*SIMULATION!$D$17))))</f>
        <v>2.7457317675853505</v>
      </c>
      <c r="L10315">
        <v>-0.28088655226427012</v>
      </c>
      <c r="M10315">
        <f t="shared" ca="1" si="161"/>
        <v>1.9744926379458214</v>
      </c>
    </row>
    <row r="10316" spans="1:13" x14ac:dyDescent="0.25">
      <c r="A10316" s="9"/>
      <c r="H10316" s="9"/>
      <c r="J10316">
        <v>14</v>
      </c>
      <c r="K10316">
        <f ca="1">SIMULATION!$D$3*SIMULATION!$D$17/$H10302/(SIMULATION!$D$17-$I10302)*(((EXP(-$I10302*$J10316))/(1-EXP(-SIMULATION!$D$4*$I10302)))-(EXP(-SIMULATION!$D$17*$J10316)/(1-EXP(-SIMULATION!$D$4*SIMULATION!$D$17))))</f>
        <v>2.588090813150445</v>
      </c>
      <c r="L10316">
        <v>-0.19776298284252275</v>
      </c>
      <c r="M10316">
        <f t="shared" ca="1" si="161"/>
        <v>2.0762622540744831</v>
      </c>
    </row>
    <row r="10317" spans="1:13" x14ac:dyDescent="0.25">
      <c r="A10317" s="9"/>
      <c r="H10317" s="9"/>
      <c r="J10317">
        <v>15</v>
      </c>
      <c r="K10317">
        <f ca="1">SIMULATION!$D$3*SIMULATION!$D$17/$H10302/(SIMULATION!$D$17-$I10302)*(((EXP(-$I10302*$J10317))/(1-EXP(-SIMULATION!$D$4*$I10302)))-(EXP(-SIMULATION!$D$17*$J10317)/(1-EXP(-SIMULATION!$D$4*SIMULATION!$D$17))))</f>
        <v>2.4382005441396717</v>
      </c>
      <c r="L10317">
        <v>0.45320259361253251</v>
      </c>
      <c r="M10317">
        <f t="shared" ca="1" si="161"/>
        <v>3.543199354491259</v>
      </c>
    </row>
    <row r="10318" spans="1:13" x14ac:dyDescent="0.25">
      <c r="A10318" s="9"/>
      <c r="H10318" s="9"/>
      <c r="J10318">
        <v>16</v>
      </c>
      <c r="K10318">
        <f ca="1">SIMULATION!$D$3*SIMULATION!$D$17/$H10302/(SIMULATION!$D$17-$I10302)*(((EXP(-$I10302*$J10318))/(1-EXP(-SIMULATION!$D$4*$I10302)))-(EXP(-SIMULATION!$D$17*$J10318)/(1-EXP(-SIMULATION!$D$4*SIMULATION!$D$17))))</f>
        <v>2.2961595620381456</v>
      </c>
      <c r="L10318">
        <v>0.30309838700562708</v>
      </c>
      <c r="M10318">
        <f t="shared" ca="1" si="161"/>
        <v>2.9921218215994543</v>
      </c>
    </row>
    <row r="10319" spans="1:13" x14ac:dyDescent="0.25">
      <c r="A10319" s="9"/>
      <c r="H10319" s="9"/>
      <c r="J10319">
        <v>17</v>
      </c>
      <c r="K10319">
        <f ca="1">SIMULATION!$D$3*SIMULATION!$D$17/$H10302/(SIMULATION!$D$17-$I10302)*(((EXP(-$I10302*$J10319))/(1-EXP(-SIMULATION!$D$4*$I10302)))-(EXP(-SIMULATION!$D$17*$J10319)/(1-EXP(-SIMULATION!$D$4*SIMULATION!$D$17))))</f>
        <v>2.161861039713004</v>
      </c>
      <c r="L10319">
        <v>-0.29255242418051997</v>
      </c>
      <c r="M10319">
        <f t="shared" ca="1" si="161"/>
        <v>1.5294033518035453</v>
      </c>
    </row>
    <row r="10320" spans="1:13" x14ac:dyDescent="0.25">
      <c r="A10320" s="9"/>
      <c r="H10320" s="9"/>
      <c r="J10320">
        <v>18</v>
      </c>
      <c r="K10320">
        <f ca="1">SIMULATION!$D$3*SIMULATION!$D$17/$H10302/(SIMULATION!$D$17-$I10302)*(((EXP(-$I10302*$J10320))/(1-EXP(-SIMULATION!$D$4*$I10302)))-(EXP(-SIMULATION!$D$17*$J10320)/(1-EXP(-SIMULATION!$D$4*SIMULATION!$D$17))))</f>
        <v>2.0350765341215515</v>
      </c>
      <c r="L10320">
        <v>0.12383711714727012</v>
      </c>
      <c r="M10320">
        <f t="shared" ca="1" si="161"/>
        <v>2.2870945452812226</v>
      </c>
    </row>
    <row r="10321" spans="1:13" x14ac:dyDescent="0.25">
      <c r="A10321" s="9"/>
      <c r="H10321" s="9"/>
      <c r="J10321">
        <v>19</v>
      </c>
      <c r="K10321">
        <f ca="1">SIMULATION!$D$3*SIMULATION!$D$17/$H10302/(SIMULATION!$D$17-$I10302)*(((EXP(-$I10302*$J10321))/(1-EXP(-SIMULATION!$D$4*$I10302)))-(EXP(-SIMULATION!$D$17*$J10321)/(1-EXP(-SIMULATION!$D$4*SIMULATION!$D$17))))</f>
        <v>1.9155091040729271</v>
      </c>
      <c r="L10321">
        <v>0.1187108402296848</v>
      </c>
      <c r="M10321">
        <f t="shared" ca="1" si="161"/>
        <v>2.1429007992850351</v>
      </c>
    </row>
    <row r="10322" spans="1:13" x14ac:dyDescent="0.25">
      <c r="A10322" s="9"/>
      <c r="H10322" s="9"/>
      <c r="J10322">
        <v>20</v>
      </c>
      <c r="K10322">
        <f ca="1">SIMULATION!$D$3*SIMULATION!$D$17/$H10302/(SIMULATION!$D$17-$I10302)*(((EXP(-$I10302*$J10322))/(1-EXP(-SIMULATION!$D$4*$I10302)))-(EXP(-SIMULATION!$D$17*$J10322)/(1-EXP(-SIMULATION!$D$4*SIMULATION!$D$17))))</f>
        <v>1.8028267928082218</v>
      </c>
      <c r="L10322">
        <v>0.32574329715045608</v>
      </c>
      <c r="M10322">
        <f t="shared" ca="1" si="161"/>
        <v>2.3900855364887543</v>
      </c>
    </row>
    <row r="10323" spans="1:13" x14ac:dyDescent="0.25">
      <c r="A10323" s="9"/>
      <c r="H10323" s="9"/>
      <c r="J10323">
        <v>21</v>
      </c>
      <c r="K10323">
        <f ca="1">SIMULATION!$D$3*SIMULATION!$D$17/$H10302/(SIMULATION!$D$17-$I10302)*(((EXP(-$I10302*$J10323))/(1-EXP(-SIMULATION!$D$4*$I10302)))-(EXP(-SIMULATION!$D$17*$J10323)/(1-EXP(-SIMULATION!$D$4*SIMULATION!$D$17))))</f>
        <v>1.6966835607072983</v>
      </c>
      <c r="L10323">
        <v>0.27536805381436763</v>
      </c>
      <c r="M10323">
        <f t="shared" ca="1" si="161"/>
        <v>2.1638960107580987</v>
      </c>
    </row>
    <row r="10324" spans="1:13" x14ac:dyDescent="0.25">
      <c r="A10324" s="9"/>
      <c r="H10324" s="9"/>
      <c r="J10324">
        <v>22</v>
      </c>
      <c r="K10324">
        <f ca="1">SIMULATION!$D$3*SIMULATION!$D$17/$H10302/(SIMULATION!$D$17-$I10302)*(((EXP(-$I10302*$J10324))/(1-EXP(-SIMULATION!$D$4*$I10302)))-(EXP(-SIMULATION!$D$17*$J10324)/(1-EXP(-SIMULATION!$D$4*SIMULATION!$D$17))))</f>
        <v>1.5967322066235874</v>
      </c>
      <c r="L10324">
        <v>6.0988849872613597E-2</v>
      </c>
      <c r="M10324">
        <f t="shared" ca="1" si="161"/>
        <v>1.6941150674601204</v>
      </c>
    </row>
    <row r="10325" spans="1:13" x14ac:dyDescent="0.25">
      <c r="A10325" s="9"/>
      <c r="H10325" s="9"/>
      <c r="J10325">
        <v>23</v>
      </c>
      <c r="K10325">
        <f ca="1">SIMULATION!$D$3*SIMULATION!$D$17/$H10302/(SIMULATION!$D$17-$I10302)*(((EXP(-$I10302*$J10325))/(1-EXP(-SIMULATION!$D$4*$I10302)))-(EXP(-SIMULATION!$D$17*$J10325)/(1-EXP(-SIMULATION!$D$4*SIMULATION!$D$17))))</f>
        <v>1.5026321844066262</v>
      </c>
      <c r="L10325">
        <v>-0.27531732056488328</v>
      </c>
      <c r="M10325">
        <f t="shared" ca="1" si="161"/>
        <v>1.0889315176012362</v>
      </c>
    </row>
    <row r="10326" spans="1:13" x14ac:dyDescent="0.25">
      <c r="A10326" s="9"/>
      <c r="H10326" s="9"/>
      <c r="J10326">
        <v>24</v>
      </c>
      <c r="K10326">
        <f ca="1">SIMULATION!$D$3*SIMULATION!$D$17/$H10302/(SIMULATION!$D$17-$I10302)*(((EXP(-$I10302*$J10326))/(1-EXP(-SIMULATION!$D$4*$I10302)))-(EXP(-SIMULATION!$D$17*$J10326)/(1-EXP(-SIMULATION!$D$4*SIMULATION!$D$17))))</f>
        <v>1.4140541754918099</v>
      </c>
      <c r="L10326">
        <v>0.45611375455497327</v>
      </c>
      <c r="M10326">
        <f t="shared" ca="1" si="161"/>
        <v>2.0590237346195166</v>
      </c>
    </row>
    <row r="10327" spans="1:13" x14ac:dyDescent="0.25">
      <c r="A10327" s="9">
        <v>414</v>
      </c>
      <c r="B10327" s="2">
        <f ca="1">NORMINV(RAND(),SIMULATION!D7,SIMULATION!D8)</f>
        <v>56.939214875182053</v>
      </c>
      <c r="C10327" s="2">
        <v>2</v>
      </c>
      <c r="D10327" s="2">
        <f ca="1">SIMULATION!$D$11*(1+(SIMULATION!$D$12*LN(1+$C10327)))*(1+(SIMULATION!$D$13*(($B10327/63.5)-1)))</f>
        <v>9.7508459813306132</v>
      </c>
      <c r="E10327" s="2">
        <v>-0.11622915129035206</v>
      </c>
      <c r="F10327" s="2">
        <f ca="1">D10327*(1+E10327)</f>
        <v>8.6175134285576167</v>
      </c>
      <c r="G10327" s="2">
        <v>0.47699217603603411</v>
      </c>
      <c r="H10327" s="9">
        <f>SIMULATION!$D$15*EXP($G$10327)</f>
        <v>355.68666728508339</v>
      </c>
      <c r="I10327" s="2">
        <f ca="1">$F10327/$H10327</f>
        <v>2.4227822466144525E-2</v>
      </c>
      <c r="J10327">
        <v>0</v>
      </c>
      <c r="K10327">
        <f ca="1">SIMULATION!$D$3*SIMULATION!$D$17/$H10327/(SIMULATION!$D$17-$I10327)*(((EXP(-$I10327*$J10327))/(1-EXP(-SIMULATION!$D$4*$I10327)))-(EXP(-SIMULATION!$D$17*$J10327)/(1-EXP(-SIMULATION!$D$4*SIMULATION!$D$17))))</f>
        <v>2.0735256795218251</v>
      </c>
      <c r="L10327">
        <v>-0.19124005558797311</v>
      </c>
      <c r="M10327">
        <f t="shared" ca="1" si="161"/>
        <v>1.6769845133069816</v>
      </c>
    </row>
    <row r="10328" spans="1:13" x14ac:dyDescent="0.25">
      <c r="A10328" s="9"/>
      <c r="H10328" s="9"/>
      <c r="J10328">
        <v>1</v>
      </c>
      <c r="K10328">
        <f ca="1">SIMULATION!$D$3*SIMULATION!$D$17/$H10327/(SIMULATION!$D$17-$I10327)*(((EXP(-$I10327*$J10328))/(1-EXP(-SIMULATION!$D$4*$I10327)))-(EXP(-SIMULATION!$D$17*$J10328)/(1-EXP(-SIMULATION!$D$4*SIMULATION!$D$17))))</f>
        <v>2.5721348187067679</v>
      </c>
      <c r="L10328">
        <v>0.22693460803063459</v>
      </c>
      <c r="M10328">
        <f t="shared" ca="1" si="161"/>
        <v>3.1558412255919359</v>
      </c>
    </row>
    <row r="10329" spans="1:13" x14ac:dyDescent="0.25">
      <c r="A10329" s="9"/>
      <c r="H10329" s="9"/>
      <c r="J10329">
        <v>2</v>
      </c>
      <c r="K10329">
        <f ca="1">SIMULATION!$D$3*SIMULATION!$D$17/$H10327/(SIMULATION!$D$17-$I10327)*(((EXP(-$I10327*$J10329))/(1-EXP(-SIMULATION!$D$4*$I10327)))-(EXP(-SIMULATION!$D$17*$J10329)/(1-EXP(-SIMULATION!$D$4*SIMULATION!$D$17))))</f>
        <v>2.8618935221803281</v>
      </c>
      <c r="L10329">
        <v>2.8403724636389804E-2</v>
      </c>
      <c r="M10329">
        <f t="shared" ca="1" si="161"/>
        <v>2.9431819577230058</v>
      </c>
    </row>
    <row r="10330" spans="1:13" x14ac:dyDescent="0.25">
      <c r="A10330" s="9"/>
      <c r="H10330" s="9"/>
      <c r="J10330">
        <v>3</v>
      </c>
      <c r="K10330">
        <f ca="1">SIMULATION!$D$3*SIMULATION!$D$17/$H10327/(SIMULATION!$D$17-$I10327)*(((EXP(-$I10327*$J10330))/(1-EXP(-SIMULATION!$D$4*$I10327)))-(EXP(-SIMULATION!$D$17*$J10330)/(1-EXP(-SIMULATION!$D$4*SIMULATION!$D$17))))</f>
        <v>3.0185282032842626</v>
      </c>
      <c r="L10330">
        <v>-0.47597302461739593</v>
      </c>
      <c r="M10330">
        <f t="shared" ca="1" si="161"/>
        <v>1.5817902044741385</v>
      </c>
    </row>
    <row r="10331" spans="1:13" x14ac:dyDescent="0.25">
      <c r="A10331" s="9"/>
      <c r="H10331" s="9"/>
      <c r="J10331">
        <v>4</v>
      </c>
      <c r="K10331">
        <f ca="1">SIMULATION!$D$3*SIMULATION!$D$17/$H10327/(SIMULATION!$D$17-$I10327)*(((EXP(-$I10327*$J10331))/(1-EXP(-SIMULATION!$D$4*$I10327)))-(EXP(-SIMULATION!$D$17*$J10331)/(1-EXP(-SIMULATION!$D$4*SIMULATION!$D$17))))</f>
        <v>3.0905491333656041</v>
      </c>
      <c r="L10331">
        <v>5.6764216926281181E-3</v>
      </c>
      <c r="M10331">
        <f t="shared" ca="1" si="161"/>
        <v>3.108092393508374</v>
      </c>
    </row>
    <row r="10332" spans="1:13" x14ac:dyDescent="0.25">
      <c r="A10332" s="9"/>
      <c r="H10332" s="9"/>
      <c r="J10332">
        <v>5</v>
      </c>
      <c r="K10332">
        <f ca="1">SIMULATION!$D$3*SIMULATION!$D$17/$H10327/(SIMULATION!$D$17-$I10327)*(((EXP(-$I10327*$J10332))/(1-EXP(-SIMULATION!$D$4*$I10327)))-(EXP(-SIMULATION!$D$17*$J10332)/(1-EXP(-SIMULATION!$D$4*SIMULATION!$D$17))))</f>
        <v>3.1090262274653515</v>
      </c>
      <c r="L10332">
        <v>9.8550916627711746E-2</v>
      </c>
      <c r="M10332">
        <f t="shared" ca="1" si="161"/>
        <v>3.4154236120016583</v>
      </c>
    </row>
    <row r="10333" spans="1:13" x14ac:dyDescent="0.25">
      <c r="A10333" s="9"/>
      <c r="H10333" s="9"/>
      <c r="J10333">
        <v>6</v>
      </c>
      <c r="K10333">
        <f ca="1">SIMULATION!$D$3*SIMULATION!$D$17/$H10327/(SIMULATION!$D$17-$I10327)*(((EXP(-$I10327*$J10333))/(1-EXP(-SIMULATION!$D$4*$I10327)))-(EXP(-SIMULATION!$D$17*$J10333)/(1-EXP(-SIMULATION!$D$4*SIMULATION!$D$17))))</f>
        <v>3.093853595334497</v>
      </c>
      <c r="L10333">
        <v>-0.11151135327968069</v>
      </c>
      <c r="M10333">
        <f t="shared" ca="1" si="161"/>
        <v>2.7488537940695417</v>
      </c>
    </row>
    <row r="10334" spans="1:13" x14ac:dyDescent="0.25">
      <c r="A10334" s="9"/>
      <c r="H10334" s="9"/>
      <c r="J10334">
        <v>7</v>
      </c>
      <c r="K10334">
        <f ca="1">SIMULATION!$D$3*SIMULATION!$D$17/$H10327/(SIMULATION!$D$17-$I10327)*(((EXP(-$I10327*$J10334))/(1-EXP(-SIMULATION!$D$4*$I10327)))-(EXP(-SIMULATION!$D$17*$J10334)/(1-EXP(-SIMULATION!$D$4*SIMULATION!$D$17))))</f>
        <v>3.0577640082668398</v>
      </c>
      <c r="L10334">
        <v>0.32115537880113443</v>
      </c>
      <c r="M10334">
        <f t="shared" ca="1" si="161"/>
        <v>4.0397813666262525</v>
      </c>
    </row>
    <row r="10335" spans="1:13" x14ac:dyDescent="0.25">
      <c r="A10335" s="9"/>
      <c r="H10335" s="9"/>
      <c r="J10335">
        <v>8</v>
      </c>
      <c r="K10335">
        <f ca="1">SIMULATION!$D$3*SIMULATION!$D$17/$H10327/(SIMULATION!$D$17-$I10327)*(((EXP(-$I10327*$J10335))/(1-EXP(-SIMULATION!$D$4*$I10327)))-(EXP(-SIMULATION!$D$17*$J10335)/(1-EXP(-SIMULATION!$D$4*SIMULATION!$D$17))))</f>
        <v>3.0089014575923549</v>
      </c>
      <c r="L10335">
        <v>1.779638204218572E-2</v>
      </c>
      <c r="M10335">
        <f t="shared" ca="1" si="161"/>
        <v>3.0624490174589583</v>
      </c>
    </row>
    <row r="10336" spans="1:13" x14ac:dyDescent="0.25">
      <c r="A10336" s="9"/>
      <c r="H10336" s="9"/>
      <c r="J10336">
        <v>9</v>
      </c>
      <c r="K10336">
        <f ca="1">SIMULATION!$D$3*SIMULATION!$D$17/$H10327/(SIMULATION!$D$17-$I10327)*(((EXP(-$I10327*$J10336))/(1-EXP(-SIMULATION!$D$4*$I10327)))-(EXP(-SIMULATION!$D$17*$J10336)/(1-EXP(-SIMULATION!$D$4*SIMULATION!$D$17))))</f>
        <v>2.9524697035256504</v>
      </c>
      <c r="L10336">
        <v>-0.17710471046841364</v>
      </c>
      <c r="M10336">
        <f t="shared" ca="1" si="161"/>
        <v>2.4295734115159773</v>
      </c>
    </row>
    <row r="10337" spans="1:13" x14ac:dyDescent="0.25">
      <c r="A10337" s="9"/>
      <c r="H10337" s="9"/>
      <c r="J10337">
        <v>10</v>
      </c>
      <c r="K10337">
        <f ca="1">SIMULATION!$D$3*SIMULATION!$D$17/$H10327/(SIMULATION!$D$17-$I10327)*(((EXP(-$I10327*$J10337))/(1-EXP(-SIMULATION!$D$4*$I10327)))-(EXP(-SIMULATION!$D$17*$J10337)/(1-EXP(-SIMULATION!$D$4*SIMULATION!$D$17))))</f>
        <v>2.8917886964201509</v>
      </c>
      <c r="L10337">
        <v>0.15414029277081931</v>
      </c>
      <c r="M10337">
        <f t="shared" ca="1" si="161"/>
        <v>3.3375298527176991</v>
      </c>
    </row>
    <row r="10338" spans="1:13" x14ac:dyDescent="0.25">
      <c r="A10338" s="9"/>
      <c r="H10338" s="9"/>
      <c r="J10338">
        <v>11</v>
      </c>
      <c r="K10338">
        <f ca="1">SIMULATION!$D$3*SIMULATION!$D$17/$H10327/(SIMULATION!$D$17-$I10327)*(((EXP(-$I10327*$J10338))/(1-EXP(-SIMULATION!$D$4*$I10327)))-(EXP(-SIMULATION!$D$17*$J10338)/(1-EXP(-SIMULATION!$D$4*SIMULATION!$D$17))))</f>
        <v>2.828971548497639</v>
      </c>
      <c r="L10338">
        <v>-0.12246094018988721</v>
      </c>
      <c r="M10338">
        <f t="shared" ca="1" si="161"/>
        <v>2.4825330328981772</v>
      </c>
    </row>
    <row r="10339" spans="1:13" x14ac:dyDescent="0.25">
      <c r="A10339" s="9"/>
      <c r="H10339" s="9"/>
      <c r="J10339">
        <v>12</v>
      </c>
      <c r="K10339">
        <f ca="1">SIMULATION!$D$3*SIMULATION!$D$17/$H10327/(SIMULATION!$D$17-$I10327)*(((EXP(-$I10327*$J10339))/(1-EXP(-SIMULATION!$D$4*$I10327)))-(EXP(-SIMULATION!$D$17*$J10339)/(1-EXP(-SIMULATION!$D$4*SIMULATION!$D$17))))</f>
        <v>2.7653583453180706</v>
      </c>
      <c r="L10339">
        <v>0.18700413950148828</v>
      </c>
      <c r="M10339">
        <f t="shared" ca="1" si="161"/>
        <v>3.2824918030975359</v>
      </c>
    </row>
    <row r="10340" spans="1:13" x14ac:dyDescent="0.25">
      <c r="A10340" s="9"/>
      <c r="H10340" s="9"/>
      <c r="J10340">
        <v>13</v>
      </c>
      <c r="K10340">
        <f ca="1">SIMULATION!$D$3*SIMULATION!$D$17/$H10327/(SIMULATION!$D$17-$I10327)*(((EXP(-$I10327*$J10340))/(1-EXP(-SIMULATION!$D$4*$I10327)))-(EXP(-SIMULATION!$D$17*$J10340)/(1-EXP(-SIMULATION!$D$4*SIMULATION!$D$17))))</f>
        <v>2.7017941344542158</v>
      </c>
      <c r="L10340">
        <v>-0.34658205372731143</v>
      </c>
      <c r="M10340">
        <f t="shared" ca="1" si="161"/>
        <v>1.7654007745866698</v>
      </c>
    </row>
    <row r="10341" spans="1:13" x14ac:dyDescent="0.25">
      <c r="A10341" s="9"/>
      <c r="H10341" s="9"/>
      <c r="J10341">
        <v>14</v>
      </c>
      <c r="K10341">
        <f ca="1">SIMULATION!$D$3*SIMULATION!$D$17/$H10327/(SIMULATION!$D$17-$I10327)*(((EXP(-$I10327*$J10341))/(1-EXP(-SIMULATION!$D$4*$I10327)))-(EXP(-SIMULATION!$D$17*$J10341)/(1-EXP(-SIMULATION!$D$4*SIMULATION!$D$17))))</f>
        <v>2.6388070593338018</v>
      </c>
      <c r="L10341">
        <v>0.30738459762359754</v>
      </c>
      <c r="M10341">
        <f t="shared" ca="1" si="161"/>
        <v>3.4499357054734312</v>
      </c>
    </row>
    <row r="10342" spans="1:13" x14ac:dyDescent="0.25">
      <c r="A10342" s="9"/>
      <c r="H10342" s="9"/>
      <c r="J10342">
        <v>15</v>
      </c>
      <c r="K10342">
        <f ca="1">SIMULATION!$D$3*SIMULATION!$D$17/$H10327/(SIMULATION!$D$17-$I10327)*(((EXP(-$I10327*$J10342))/(1-EXP(-SIMULATION!$D$4*$I10327)))-(EXP(-SIMULATION!$D$17*$J10342)/(1-EXP(-SIMULATION!$D$4*SIMULATION!$D$17))))</f>
        <v>2.5767225038735617</v>
      </c>
      <c r="L10342">
        <v>-0.45803586400138979</v>
      </c>
      <c r="M10342">
        <f t="shared" ca="1" si="161"/>
        <v>1.3964911855200106</v>
      </c>
    </row>
    <row r="10343" spans="1:13" x14ac:dyDescent="0.25">
      <c r="A10343" s="9"/>
      <c r="H10343" s="9"/>
      <c r="J10343">
        <v>16</v>
      </c>
      <c r="K10343">
        <f ca="1">SIMULATION!$D$3*SIMULATION!$D$17/$H10327/(SIMULATION!$D$17-$I10327)*(((EXP(-$I10327*$J10343))/(1-EXP(-SIMULATION!$D$4*$I10327)))-(EXP(-SIMULATION!$D$17*$J10343)/(1-EXP(-SIMULATION!$D$4*SIMULATION!$D$17))))</f>
        <v>2.5157362314633973</v>
      </c>
      <c r="L10343">
        <v>-0.15943552268765795</v>
      </c>
      <c r="M10343">
        <f t="shared" ca="1" si="161"/>
        <v>2.1146385104557517</v>
      </c>
    </row>
    <row r="10344" spans="1:13" x14ac:dyDescent="0.25">
      <c r="A10344" s="9"/>
      <c r="H10344" s="9"/>
      <c r="J10344">
        <v>17</v>
      </c>
      <c r="K10344">
        <f ca="1">SIMULATION!$D$3*SIMULATION!$D$17/$H10327/(SIMULATION!$D$17-$I10327)*(((EXP(-$I10327*$J10344))/(1-EXP(-SIMULATION!$D$4*$I10327)))-(EXP(-SIMULATION!$D$17*$J10344)/(1-EXP(-SIMULATION!$D$4*SIMULATION!$D$17))))</f>
        <v>2.4559612467181937</v>
      </c>
      <c r="L10344">
        <v>0.14040757033906445</v>
      </c>
      <c r="M10344">
        <f t="shared" ca="1" si="161"/>
        <v>2.8007967982167945</v>
      </c>
    </row>
    <row r="10345" spans="1:13" x14ac:dyDescent="0.25">
      <c r="A10345" s="9"/>
      <c r="H10345" s="9"/>
      <c r="J10345">
        <v>18</v>
      </c>
      <c r="K10345">
        <f ca="1">SIMULATION!$D$3*SIMULATION!$D$17/$H10327/(SIMULATION!$D$17-$I10327)*(((EXP(-$I10327*$J10345))/(1-EXP(-SIMULATION!$D$4*$I10327)))-(EXP(-SIMULATION!$D$17*$J10345)/(1-EXP(-SIMULATION!$D$4*SIMULATION!$D$17))))</f>
        <v>2.3974578183203978</v>
      </c>
      <c r="L10345">
        <v>0.23510808370026731</v>
      </c>
      <c r="M10345">
        <f t="shared" ca="1" si="161"/>
        <v>2.9611195317379302</v>
      </c>
    </row>
    <row r="10346" spans="1:13" x14ac:dyDescent="0.25">
      <c r="A10346" s="9"/>
      <c r="H10346" s="9"/>
      <c r="J10346">
        <v>19</v>
      </c>
      <c r="K10346">
        <f ca="1">SIMULATION!$D$3*SIMULATION!$D$17/$H10327/(SIMULATION!$D$17-$I10327)*(((EXP(-$I10327*$J10346))/(1-EXP(-SIMULATION!$D$4*$I10327)))-(EXP(-SIMULATION!$D$17*$J10346)/(1-EXP(-SIMULATION!$D$4*SIMULATION!$D$17))))</f>
        <v>2.3402527112556473</v>
      </c>
      <c r="L10346">
        <v>-9.1612775728908497E-2</v>
      </c>
      <c r="M10346">
        <f t="shared" ca="1" si="161"/>
        <v>2.1258556644704139</v>
      </c>
    </row>
    <row r="10347" spans="1:13" x14ac:dyDescent="0.25">
      <c r="A10347" s="9"/>
      <c r="H10347" s="9"/>
      <c r="J10347">
        <v>20</v>
      </c>
      <c r="K10347">
        <f ca="1">SIMULATION!$D$3*SIMULATION!$D$17/$H10327/(SIMULATION!$D$17-$I10327)*(((EXP(-$I10327*$J10347))/(1-EXP(-SIMULATION!$D$4*$I10327)))-(EXP(-SIMULATION!$D$17*$J10347)/(1-EXP(-SIMULATION!$D$4*SIMULATION!$D$17))))</f>
        <v>2.2843515043361995</v>
      </c>
      <c r="L10347">
        <v>-0.24982474647443209</v>
      </c>
      <c r="M10347">
        <f t="shared" ca="1" si="161"/>
        <v>1.7136639689069209</v>
      </c>
    </row>
    <row r="10348" spans="1:13" x14ac:dyDescent="0.25">
      <c r="A10348" s="9"/>
      <c r="H10348" s="9"/>
      <c r="J10348">
        <v>21</v>
      </c>
      <c r="K10348">
        <f ca="1">SIMULATION!$D$3*SIMULATION!$D$17/$H10327/(SIMULATION!$D$17-$I10327)*(((EXP(-$I10327*$J10348))/(1-EXP(-SIMULATION!$D$4*$I10327)))-(EXP(-SIMULATION!$D$17*$J10348)/(1-EXP(-SIMULATION!$D$4*SIMULATION!$D$17))))</f>
        <v>2.2297464767755235</v>
      </c>
      <c r="L10348">
        <v>0.10303092960372837</v>
      </c>
      <c r="M10348">
        <f t="shared" ca="1" si="161"/>
        <v>2.4594793290583441</v>
      </c>
    </row>
    <row r="10349" spans="1:13" x14ac:dyDescent="0.25">
      <c r="A10349" s="9"/>
      <c r="H10349" s="9"/>
      <c r="J10349">
        <v>22</v>
      </c>
      <c r="K10349">
        <f ca="1">SIMULATION!$D$3*SIMULATION!$D$17/$H10327/(SIMULATION!$D$17-$I10327)*(((EXP(-$I10327*$J10349))/(1-EXP(-SIMULATION!$D$4*$I10327)))-(EXP(-SIMULATION!$D$17*$J10349)/(1-EXP(-SIMULATION!$D$4*SIMULATION!$D$17))))</f>
        <v>2.1764216554659228</v>
      </c>
      <c r="L10349">
        <v>-0.19489390602008841</v>
      </c>
      <c r="M10349">
        <f t="shared" ca="1" si="161"/>
        <v>1.7522503378854621</v>
      </c>
    </row>
    <row r="10350" spans="1:13" x14ac:dyDescent="0.25">
      <c r="A10350" s="9"/>
      <c r="H10350" s="9"/>
      <c r="J10350">
        <v>23</v>
      </c>
      <c r="K10350">
        <f ca="1">SIMULATION!$D$3*SIMULATION!$D$17/$H10327/(SIMULATION!$D$17-$I10327)*(((EXP(-$I10327*$J10350))/(1-EXP(-SIMULATION!$D$4*$I10327)))-(EXP(-SIMULATION!$D$17*$J10350)/(1-EXP(-SIMULATION!$D$4*SIMULATION!$D$17))))</f>
        <v>2.1243560429244508</v>
      </c>
      <c r="L10350">
        <v>-3.988809450953007E-2</v>
      </c>
      <c r="M10350">
        <f t="shared" ca="1" si="161"/>
        <v>2.039619528312389</v>
      </c>
    </row>
    <row r="10351" spans="1:13" x14ac:dyDescent="0.25">
      <c r="A10351" s="9"/>
      <c r="H10351" s="9"/>
      <c r="J10351">
        <v>24</v>
      </c>
      <c r="K10351">
        <f ca="1">SIMULATION!$D$3*SIMULATION!$D$17/$H10327/(SIMULATION!$D$17-$I10327)*(((EXP(-$I10327*$J10351))/(1-EXP(-SIMULATION!$D$4*$I10327)))-(EXP(-SIMULATION!$D$17*$J10351)/(1-EXP(-SIMULATION!$D$4*SIMULATION!$D$17))))</f>
        <v>2.0735256795218251</v>
      </c>
      <c r="L10351">
        <v>-0.41078732342290553</v>
      </c>
      <c r="M10351">
        <f t="shared" ca="1" si="161"/>
        <v>1.221747615582393</v>
      </c>
    </row>
    <row r="10352" spans="1:13" x14ac:dyDescent="0.25">
      <c r="A10352" s="9">
        <v>415</v>
      </c>
      <c r="B10352" s="2">
        <f ca="1">NORMINV(RAND(),SIMULATION!D7,SIMULATION!D8)</f>
        <v>49.028320785005974</v>
      </c>
      <c r="C10352" s="2">
        <v>2</v>
      </c>
      <c r="D10352" s="2">
        <f ca="1">SIMULATION!$D$11*(1+(SIMULATION!$D$12*LN(1+$C10352)))*(1+(SIMULATION!$D$13*(($B10352/63.5)-1)))</f>
        <v>9.1633692433693898</v>
      </c>
      <c r="E10352" s="2">
        <v>-0.33946882566123238</v>
      </c>
      <c r="F10352" s="2">
        <f ca="1">D10352*(1+E10352)</f>
        <v>6.0526910472225275</v>
      </c>
      <c r="G10352" s="2">
        <v>0.40533009431337025</v>
      </c>
      <c r="H10352" s="9">
        <f>SIMULATION!$D$15*EXP($G$10352)</f>
        <v>331.08929536001409</v>
      </c>
      <c r="I10352" s="2">
        <f ca="1">$F10352/$H10352</f>
        <v>1.8281143884887784E-2</v>
      </c>
      <c r="J10352">
        <v>0</v>
      </c>
      <c r="K10352">
        <f ca="1">SIMULATION!$D$3*SIMULATION!$D$17/$H10352/(SIMULATION!$D$17-$I10352)*(((EXP(-$I10352*$J10352))/(1-EXP(-SIMULATION!$D$4*$I10352)))-(EXP(-SIMULATION!$D$17*$J10352)/(1-EXP(-SIMULATION!$D$4*SIMULATION!$D$17))))</f>
        <v>3.1453211623296942</v>
      </c>
      <c r="L10352">
        <v>0.40131098090889999</v>
      </c>
      <c r="M10352">
        <f t="shared" ca="1" si="161"/>
        <v>4.4075730832577449</v>
      </c>
    </row>
    <row r="10353" spans="1:13" x14ac:dyDescent="0.25">
      <c r="A10353" s="9"/>
      <c r="H10353" s="9"/>
      <c r="J10353">
        <v>1</v>
      </c>
      <c r="K10353">
        <f ca="1">SIMULATION!$D$3*SIMULATION!$D$17/$H10352/(SIMULATION!$D$17-$I10352)*(((EXP(-$I10352*$J10353))/(1-EXP(-SIMULATION!$D$4*$I10352)))-(EXP(-SIMULATION!$D$17*$J10353)/(1-EXP(-SIMULATION!$D$4*SIMULATION!$D$17))))</f>
        <v>3.6791936419448557</v>
      </c>
      <c r="L10353">
        <v>0.26157038832863616</v>
      </c>
      <c r="M10353">
        <f t="shared" ca="1" si="161"/>
        <v>4.6415617516046206</v>
      </c>
    </row>
    <row r="10354" spans="1:13" x14ac:dyDescent="0.25">
      <c r="A10354" s="9"/>
      <c r="H10354" s="9"/>
      <c r="J10354">
        <v>2</v>
      </c>
      <c r="K10354">
        <f ca="1">SIMULATION!$D$3*SIMULATION!$D$17/$H10352/(SIMULATION!$D$17-$I10352)*(((EXP(-$I10352*$J10354))/(1-EXP(-SIMULATION!$D$4*$I10352)))-(EXP(-SIMULATION!$D$17*$J10354)/(1-EXP(-SIMULATION!$D$4*SIMULATION!$D$17))))</f>
        <v>3.9911759594868785</v>
      </c>
      <c r="L10354">
        <v>8.6906593470117116E-2</v>
      </c>
      <c r="M10354">
        <f t="shared" ca="1" si="161"/>
        <v>4.3380354660657092</v>
      </c>
    </row>
    <row r="10355" spans="1:13" x14ac:dyDescent="0.25">
      <c r="A10355" s="9"/>
      <c r="H10355" s="9"/>
      <c r="J10355">
        <v>3</v>
      </c>
      <c r="K10355">
        <f ca="1">SIMULATION!$D$3*SIMULATION!$D$17/$H10352/(SIMULATION!$D$17-$I10352)*(((EXP(-$I10352*$J10355))/(1-EXP(-SIMULATION!$D$4*$I10352)))-(EXP(-SIMULATION!$D$17*$J10355)/(1-EXP(-SIMULATION!$D$4*SIMULATION!$D$17))))</f>
        <v>4.1615115922427339</v>
      </c>
      <c r="L10355">
        <v>0.40382594124977883</v>
      </c>
      <c r="M10355">
        <f t="shared" ca="1" si="161"/>
        <v>5.8420379280020223</v>
      </c>
    </row>
    <row r="10356" spans="1:13" x14ac:dyDescent="0.25">
      <c r="A10356" s="9"/>
      <c r="H10356" s="9"/>
      <c r="J10356">
        <v>4</v>
      </c>
      <c r="K10356">
        <f ca="1">SIMULATION!$D$3*SIMULATION!$D$17/$H10352/(SIMULATION!$D$17-$I10352)*(((EXP(-$I10352*$J10356))/(1-EXP(-SIMULATION!$D$4*$I10352)))-(EXP(-SIMULATION!$D$17*$J10356)/(1-EXP(-SIMULATION!$D$4*SIMULATION!$D$17))))</f>
        <v>4.2416126191209989</v>
      </c>
      <c r="L10356">
        <v>-8.2772189918947775E-2</v>
      </c>
      <c r="M10356">
        <f t="shared" ca="1" si="161"/>
        <v>3.8905250538485103</v>
      </c>
    </row>
    <row r="10357" spans="1:13" x14ac:dyDescent="0.25">
      <c r="A10357" s="9"/>
      <c r="H10357" s="9"/>
      <c r="J10357">
        <v>5</v>
      </c>
      <c r="K10357">
        <f ca="1">SIMULATION!$D$3*SIMULATION!$D$17/$H10352/(SIMULATION!$D$17-$I10352)*(((EXP(-$I10352*$J10357))/(1-EXP(-SIMULATION!$D$4*$I10352)))-(EXP(-SIMULATION!$D$17*$J10357)/(1-EXP(-SIMULATION!$D$4*SIMULATION!$D$17))))</f>
        <v>4.264415438183196</v>
      </c>
      <c r="L10357">
        <v>7.4001542238675944E-2</v>
      </c>
      <c r="M10357">
        <f t="shared" ca="1" si="161"/>
        <v>4.5799887573551716</v>
      </c>
    </row>
    <row r="10358" spans="1:13" x14ac:dyDescent="0.25">
      <c r="A10358" s="9"/>
      <c r="H10358" s="9"/>
      <c r="J10358">
        <v>6</v>
      </c>
      <c r="K10358">
        <f ca="1">SIMULATION!$D$3*SIMULATION!$D$17/$H10352/(SIMULATION!$D$17-$I10352)*(((EXP(-$I10352*$J10358))/(1-EXP(-SIMULATION!$D$4*$I10352)))-(EXP(-SIMULATION!$D$17*$J10358)/(1-EXP(-SIMULATION!$D$4*SIMULATION!$D$17))))</f>
        <v>4.2510169585883846</v>
      </c>
      <c r="L10358">
        <v>-0.32400962599385796</v>
      </c>
      <c r="M10358">
        <f t="shared" ca="1" si="161"/>
        <v>2.8736465437426144</v>
      </c>
    </row>
    <row r="10359" spans="1:13" x14ac:dyDescent="0.25">
      <c r="A10359" s="9"/>
      <c r="H10359" s="9"/>
      <c r="J10359">
        <v>7</v>
      </c>
      <c r="K10359">
        <f ca="1">SIMULATION!$D$3*SIMULATION!$D$17/$H10352/(SIMULATION!$D$17-$I10352)*(((EXP(-$I10352*$J10359))/(1-EXP(-SIMULATION!$D$4*$I10352)))-(EXP(-SIMULATION!$D$17*$J10359)/(1-EXP(-SIMULATION!$D$4*SIMULATION!$D$17))))</f>
        <v>4.2149272303052028</v>
      </c>
      <c r="L10359">
        <v>-0.22389423147341064</v>
      </c>
      <c r="M10359">
        <f t="shared" ca="1" si="161"/>
        <v>3.2712293373596677</v>
      </c>
    </row>
    <row r="10360" spans="1:13" x14ac:dyDescent="0.25">
      <c r="A10360" s="9"/>
      <c r="H10360" s="9"/>
      <c r="J10360">
        <v>8</v>
      </c>
      <c r="K10360">
        <f ca="1">SIMULATION!$D$3*SIMULATION!$D$17/$H10352/(SIMULATION!$D$17-$I10352)*(((EXP(-$I10352*$J10360))/(1-EXP(-SIMULATION!$D$4*$I10352)))-(EXP(-SIMULATION!$D$17*$J10360)/(1-EXP(-SIMULATION!$D$4*SIMULATION!$D$17))))</f>
        <v>4.1647946293396059</v>
      </c>
      <c r="L10360">
        <v>-7.2101246513032943E-3</v>
      </c>
      <c r="M10360">
        <f t="shared" ca="1" si="161"/>
        <v>4.1347659409149884</v>
      </c>
    </row>
    <row r="10361" spans="1:13" x14ac:dyDescent="0.25">
      <c r="A10361" s="9"/>
      <c r="H10361" s="9"/>
      <c r="J10361">
        <v>9</v>
      </c>
      <c r="K10361">
        <f ca="1">SIMULATION!$D$3*SIMULATION!$D$17/$H10352/(SIMULATION!$D$17-$I10352)*(((EXP(-$I10352*$J10361))/(1-EXP(-SIMULATION!$D$4*$I10352)))-(EXP(-SIMULATION!$D$17*$J10361)/(1-EXP(-SIMULATION!$D$4*SIMULATION!$D$17))))</f>
        <v>4.1061522195134286</v>
      </c>
      <c r="L10361">
        <v>0.13929805733884662</v>
      </c>
      <c r="M10361">
        <f t="shared" ca="1" si="161"/>
        <v>4.6781312468292429</v>
      </c>
    </row>
    <row r="10362" spans="1:13" x14ac:dyDescent="0.25">
      <c r="A10362" s="9"/>
      <c r="H10362" s="9"/>
      <c r="J10362">
        <v>10</v>
      </c>
      <c r="K10362">
        <f ca="1">SIMULATION!$D$3*SIMULATION!$D$17/$H10352/(SIMULATION!$D$17-$I10352)*(((EXP(-$I10352*$J10362))/(1-EXP(-SIMULATION!$D$4*$I10352)))-(EXP(-SIMULATION!$D$17*$J10362)/(1-EXP(-SIMULATION!$D$4*SIMULATION!$D$17))))</f>
        <v>4.0425368604704293</v>
      </c>
      <c r="L10362">
        <v>0.3183396728018788</v>
      </c>
      <c r="M10362">
        <f t="shared" ca="1" si="161"/>
        <v>5.3294367219221197</v>
      </c>
    </row>
    <row r="10363" spans="1:13" x14ac:dyDescent="0.25">
      <c r="A10363" s="9"/>
      <c r="H10363" s="9"/>
      <c r="J10363">
        <v>11</v>
      </c>
      <c r="K10363">
        <f ca="1">SIMULATION!$D$3*SIMULATION!$D$17/$H10352/(SIMULATION!$D$17-$I10352)*(((EXP(-$I10352*$J10363))/(1-EXP(-SIMULATION!$D$4*$I10352)))-(EXP(-SIMULATION!$D$17*$J10363)/(1-EXP(-SIMULATION!$D$4*SIMULATION!$D$17))))</f>
        <v>3.9762063562923067</v>
      </c>
      <c r="L10363">
        <v>-0.30611618816994079</v>
      </c>
      <c r="M10363">
        <f t="shared" ca="1" si="161"/>
        <v>2.7590252231270163</v>
      </c>
    </row>
    <row r="10364" spans="1:13" x14ac:dyDescent="0.25">
      <c r="A10364" s="9"/>
      <c r="H10364" s="9"/>
      <c r="J10364">
        <v>12</v>
      </c>
      <c r="K10364">
        <f ca="1">SIMULATION!$D$3*SIMULATION!$D$17/$H10352/(SIMULATION!$D$17-$I10352)*(((EXP(-$I10352*$J10364))/(1-EXP(-SIMULATION!$D$4*$I10352)))-(EXP(-SIMULATION!$D$17*$J10364)/(1-EXP(-SIMULATION!$D$4*SIMULATION!$D$17))))</f>
        <v>3.908599018833264</v>
      </c>
      <c r="L10364">
        <v>-8.159008525558073E-2</v>
      </c>
      <c r="M10364">
        <f t="shared" ca="1" si="161"/>
        <v>3.5896960916567786</v>
      </c>
    </row>
    <row r="10365" spans="1:13" x14ac:dyDescent="0.25">
      <c r="A10365" s="9"/>
      <c r="H10365" s="9"/>
      <c r="J10365">
        <v>13</v>
      </c>
      <c r="K10365">
        <f ca="1">SIMULATION!$D$3*SIMULATION!$D$17/$H10352/(SIMULATION!$D$17-$I10352)*(((EXP(-$I10352*$J10365))/(1-EXP(-SIMULATION!$D$4*$I10352)))-(EXP(-SIMULATION!$D$17*$J10365)/(1-EXP(-SIMULATION!$D$4*SIMULATION!$D$17))))</f>
        <v>3.8406281642057483</v>
      </c>
      <c r="L10365">
        <v>-0.18258946257594016</v>
      </c>
      <c r="M10365">
        <f t="shared" ca="1" si="161"/>
        <v>3.139369931749401</v>
      </c>
    </row>
    <row r="10366" spans="1:13" x14ac:dyDescent="0.25">
      <c r="A10366" s="9"/>
      <c r="H10366" s="9"/>
      <c r="J10366">
        <v>14</v>
      </c>
      <c r="K10366">
        <f ca="1">SIMULATION!$D$3*SIMULATION!$D$17/$H10352/(SIMULATION!$D$17-$I10352)*(((EXP(-$I10352*$J10366))/(1-EXP(-SIMULATION!$D$4*$I10352)))-(EXP(-SIMULATION!$D$17*$J10366)/(1-EXP(-SIMULATION!$D$4*SIMULATION!$D$17))))</f>
        <v>3.7728708304740208</v>
      </c>
      <c r="L10366">
        <v>0.15861849570222494</v>
      </c>
      <c r="M10366">
        <f t="shared" ca="1" si="161"/>
        <v>4.3713179260826145</v>
      </c>
    </row>
    <row r="10367" spans="1:13" x14ac:dyDescent="0.25">
      <c r="A10367" s="9"/>
      <c r="H10367" s="9"/>
      <c r="J10367">
        <v>15</v>
      </c>
      <c r="K10367">
        <f ca="1">SIMULATION!$D$3*SIMULATION!$D$17/$H10352/(SIMULATION!$D$17-$I10352)*(((EXP(-$I10352*$J10367))/(1-EXP(-SIMULATION!$D$4*$I10352)))-(EXP(-SIMULATION!$D$17*$J10367)/(1-EXP(-SIMULATION!$D$4*SIMULATION!$D$17))))</f>
        <v>3.7056887097806044</v>
      </c>
      <c r="L10367">
        <v>-0.15207546157588611</v>
      </c>
      <c r="M10367">
        <f t="shared" ca="1" si="161"/>
        <v>3.1421443887841689</v>
      </c>
    </row>
    <row r="10368" spans="1:13" x14ac:dyDescent="0.25">
      <c r="A10368" s="9"/>
      <c r="H10368" s="9"/>
      <c r="J10368">
        <v>16</v>
      </c>
      <c r="K10368">
        <f ca="1">SIMULATION!$D$3*SIMULATION!$D$17/$H10352/(SIMULATION!$D$17-$I10352)*(((EXP(-$I10352*$J10368))/(1-EXP(-SIMULATION!$D$4*$I10352)))-(EXP(-SIMULATION!$D$17*$J10368)/(1-EXP(-SIMULATION!$D$4*SIMULATION!$D$17))))</f>
        <v>3.6393056418856284</v>
      </c>
      <c r="L10368">
        <v>-0.32892781221726353</v>
      </c>
      <c r="M10368">
        <f t="shared" ca="1" si="161"/>
        <v>2.4422367991102449</v>
      </c>
    </row>
    <row r="10369" spans="1:13" x14ac:dyDescent="0.25">
      <c r="A10369" s="9"/>
      <c r="H10369" s="9"/>
      <c r="J10369">
        <v>17</v>
      </c>
      <c r="K10369">
        <f ca="1">SIMULATION!$D$3*SIMULATION!$D$17/$H10352/(SIMULATION!$D$17-$I10352)*(((EXP(-$I10352*$J10369))/(1-EXP(-SIMULATION!$D$4*$I10352)))-(EXP(-SIMULATION!$D$17*$J10369)/(1-EXP(-SIMULATION!$D$4*SIMULATION!$D$17))))</f>
        <v>3.5738572712539991</v>
      </c>
      <c r="L10369">
        <v>0.13865958986889473</v>
      </c>
      <c r="M10369">
        <f t="shared" ca="1" si="161"/>
        <v>4.0694068547360454</v>
      </c>
    </row>
    <row r="10370" spans="1:13" x14ac:dyDescent="0.25">
      <c r="A10370" s="9"/>
      <c r="H10370" s="9"/>
      <c r="J10370">
        <v>18</v>
      </c>
      <c r="K10370">
        <f ca="1">SIMULATION!$D$3*SIMULATION!$D$17/$H10352/(SIMULATION!$D$17-$I10352)*(((EXP(-$I10352*$J10370))/(1-EXP(-SIMULATION!$D$4*$I10352)))-(EXP(-SIMULATION!$D$17*$J10370)/(1-EXP(-SIMULATION!$D$4*SIMULATION!$D$17))))</f>
        <v>3.5094228659163393</v>
      </c>
      <c r="L10370">
        <v>0.17750465402404028</v>
      </c>
      <c r="M10370">
        <f t="shared" ca="1" si="161"/>
        <v>4.1323617575548752</v>
      </c>
    </row>
    <row r="10371" spans="1:13" x14ac:dyDescent="0.25">
      <c r="A10371" s="9"/>
      <c r="H10371" s="9"/>
      <c r="J10371">
        <v>19</v>
      </c>
      <c r="K10371">
        <f ca="1">SIMULATION!$D$3*SIMULATION!$D$17/$H10352/(SIMULATION!$D$17-$I10352)*(((EXP(-$I10352*$J10371))/(1-EXP(-SIMULATION!$D$4*$I10352)))-(EXP(-SIMULATION!$D$17*$J10371)/(1-EXP(-SIMULATION!$D$4*SIMULATION!$D$17))))</f>
        <v>3.4460457052087379</v>
      </c>
      <c r="L10371">
        <v>-3.1093084393513458E-2</v>
      </c>
      <c r="M10371">
        <f t="shared" ref="M10371:M10434" ca="1" si="162">$K10371*(1+$L10371)</f>
        <v>3.338897515272778</v>
      </c>
    </row>
    <row r="10372" spans="1:13" x14ac:dyDescent="0.25">
      <c r="A10372" s="9"/>
      <c r="H10372" s="9"/>
      <c r="J10372">
        <v>20</v>
      </c>
      <c r="K10372">
        <f ca="1">SIMULATION!$D$3*SIMULATION!$D$17/$H10352/(SIMULATION!$D$17-$I10352)*(((EXP(-$I10352*$J10372))/(1-EXP(-SIMULATION!$D$4*$I10352)))-(EXP(-SIMULATION!$D$17*$J10372)/(1-EXP(-SIMULATION!$D$4*SIMULATION!$D$17))))</f>
        <v>3.3837461422188664</v>
      </c>
      <c r="L10372">
        <v>-0.25795918700394049</v>
      </c>
      <c r="M10372">
        <f t="shared" ca="1" si="162"/>
        <v>2.5108777383443677</v>
      </c>
    </row>
    <row r="10373" spans="1:13" x14ac:dyDescent="0.25">
      <c r="A10373" s="9"/>
      <c r="H10373" s="9"/>
      <c r="J10373">
        <v>21</v>
      </c>
      <c r="K10373">
        <f ca="1">SIMULATION!$D$3*SIMULATION!$D$17/$H10352/(SIMULATION!$D$17-$I10352)*(((EXP(-$I10352*$J10373))/(1-EXP(-SIMULATION!$D$4*$I10352)))-(EXP(-SIMULATION!$D$17*$J10373)/(1-EXP(-SIMULATION!$D$4*SIMULATION!$D$17))))</f>
        <v>3.3225299720516426</v>
      </c>
      <c r="L10373">
        <v>-0.33552316964684797</v>
      </c>
      <c r="M10373">
        <f t="shared" ca="1" si="162"/>
        <v>2.2077441845822223</v>
      </c>
    </row>
    <row r="10374" spans="1:13" x14ac:dyDescent="0.25">
      <c r="A10374" s="9"/>
      <c r="H10374" s="9"/>
      <c r="J10374">
        <v>22</v>
      </c>
      <c r="K10374">
        <f ca="1">SIMULATION!$D$3*SIMULATION!$D$17/$H10352/(SIMULATION!$D$17-$I10352)*(((EXP(-$I10352*$J10374))/(1-EXP(-SIMULATION!$D$4*$I10352)))-(EXP(-SIMULATION!$D$17*$J10374)/(1-EXP(-SIMULATION!$D$4*SIMULATION!$D$17))))</f>
        <v>3.2623937919947807</v>
      </c>
      <c r="L10374">
        <v>0.45595571030159576</v>
      </c>
      <c r="M10374">
        <f t="shared" ca="1" si="162"/>
        <v>4.7499008707072772</v>
      </c>
    </row>
    <row r="10375" spans="1:13" x14ac:dyDescent="0.25">
      <c r="A10375" s="9"/>
      <c r="H10375" s="9"/>
      <c r="J10375">
        <v>23</v>
      </c>
      <c r="K10375">
        <f ca="1">SIMULATION!$D$3*SIMULATION!$D$17/$H10352/(SIMULATION!$D$17-$I10352)*(((EXP(-$I10352*$J10375))/(1-EXP(-SIMULATION!$D$4*$I10352)))-(EXP(-SIMULATION!$D$17*$J10375)/(1-EXP(-SIMULATION!$D$4*SIMULATION!$D$17))))</f>
        <v>3.203328434064646</v>
      </c>
      <c r="L10375">
        <v>0.12031840586431723</v>
      </c>
      <c r="M10375">
        <f t="shared" ca="1" si="162"/>
        <v>3.5887478047111436</v>
      </c>
    </row>
    <row r="10376" spans="1:13" x14ac:dyDescent="0.25">
      <c r="A10376" s="9"/>
      <c r="H10376" s="9"/>
      <c r="J10376">
        <v>24</v>
      </c>
      <c r="K10376">
        <f ca="1">SIMULATION!$D$3*SIMULATION!$D$17/$H10352/(SIMULATION!$D$17-$I10352)*(((EXP(-$I10352*$J10376))/(1-EXP(-SIMULATION!$D$4*$I10352)))-(EXP(-SIMULATION!$D$17*$J10376)/(1-EXP(-SIMULATION!$D$4*SIMULATION!$D$17))))</f>
        <v>3.1453211623296942</v>
      </c>
      <c r="L10376">
        <v>-0.18973356755531143</v>
      </c>
      <c r="M10376">
        <f t="shared" ca="1" si="162"/>
        <v>2.5485481570936623</v>
      </c>
    </row>
    <row r="10377" spans="1:13" x14ac:dyDescent="0.25">
      <c r="A10377" s="9">
        <v>416</v>
      </c>
      <c r="B10377" s="2">
        <f ca="1">NORMINV(RAND(),SIMULATION!D7,SIMULATION!D8)</f>
        <v>61.830840305258633</v>
      </c>
      <c r="C10377" s="2">
        <v>2</v>
      </c>
      <c r="D10377" s="2">
        <f ca="1">SIMULATION!$D$11*(1+(SIMULATION!$D$12*LN(1+$C10377)))*(1+(SIMULATION!$D$13*(($B10377/63.5)-1)))</f>
        <v>10.114106583511878</v>
      </c>
      <c r="E10377" s="2">
        <v>0.44459927971479651</v>
      </c>
      <c r="F10377" s="2">
        <f ca="1">D10377*(1+E10377)</f>
        <v>14.610831085499941</v>
      </c>
      <c r="G10377" s="2">
        <v>-3.6293824485003082E-2</v>
      </c>
      <c r="H10377" s="9">
        <f>SIMULATION!$D$15*EXP($G$10377)</f>
        <v>212.88757185650286</v>
      </c>
      <c r="I10377" s="2">
        <f ca="1">$F10377/$H10377</f>
        <v>6.8631677077647307E-2</v>
      </c>
      <c r="J10377">
        <v>0</v>
      </c>
      <c r="K10377">
        <f ca="1">SIMULATION!$D$3*SIMULATION!$D$17/$H10377/(SIMULATION!$D$17-$I10377)*(((EXP(-$I10377*$J10377))/(1-EXP(-SIMULATION!$D$4*$I10377)))-(EXP(-SIMULATION!$D$17*$J10377)/(1-EXP(-SIMULATION!$D$4*SIMULATION!$D$17))))</f>
        <v>0.72857451569147191</v>
      </c>
      <c r="L10377">
        <v>-0.61893879213976666</v>
      </c>
      <c r="M10377">
        <f t="shared" ca="1" si="162"/>
        <v>0.27763148496557682</v>
      </c>
    </row>
    <row r="10378" spans="1:13" x14ac:dyDescent="0.25">
      <c r="A10378" s="9"/>
      <c r="H10378" s="9"/>
      <c r="J10378">
        <v>1</v>
      </c>
      <c r="K10378">
        <f ca="1">SIMULATION!$D$3*SIMULATION!$D$17/$H10377/(SIMULATION!$D$17-$I10377)*(((EXP(-$I10377*$J10378))/(1-EXP(-SIMULATION!$D$4*$I10377)))-(EXP(-SIMULATION!$D$17*$J10378)/(1-EXP(-SIMULATION!$D$4*SIMULATION!$D$17))))</f>
        <v>1.5748074761970736</v>
      </c>
      <c r="L10378">
        <v>-0.27580421576923542</v>
      </c>
      <c r="M10378">
        <f t="shared" ca="1" si="162"/>
        <v>1.1404689352370108</v>
      </c>
    </row>
    <row r="10379" spans="1:13" x14ac:dyDescent="0.25">
      <c r="A10379" s="9"/>
      <c r="H10379" s="9"/>
      <c r="J10379">
        <v>2</v>
      </c>
      <c r="K10379">
        <f ca="1">SIMULATION!$D$3*SIMULATION!$D$17/$H10377/(SIMULATION!$D$17-$I10377)*(((EXP(-$I10377*$J10379))/(1-EXP(-SIMULATION!$D$4*$I10377)))-(EXP(-SIMULATION!$D$17*$J10379)/(1-EXP(-SIMULATION!$D$4*SIMULATION!$D$17))))</f>
        <v>2.0436063812382748</v>
      </c>
      <c r="L10379">
        <v>4.7375123798880432E-2</v>
      </c>
      <c r="M10379">
        <f t="shared" ca="1" si="162"/>
        <v>2.1404224865456198</v>
      </c>
    </row>
    <row r="10380" spans="1:13" x14ac:dyDescent="0.25">
      <c r="A10380" s="9"/>
      <c r="H10380" s="9"/>
      <c r="J10380">
        <v>3</v>
      </c>
      <c r="K10380">
        <f ca="1">SIMULATION!$D$3*SIMULATION!$D$17/$H10377/(SIMULATION!$D$17-$I10377)*(((EXP(-$I10377*$J10380))/(1-EXP(-SIMULATION!$D$4*$I10377)))-(EXP(-SIMULATION!$D$17*$J10380)/(1-EXP(-SIMULATION!$D$4*SIMULATION!$D$17))))</f>
        <v>2.275410783947458</v>
      </c>
      <c r="L10380">
        <v>-0.20173442555152549</v>
      </c>
      <c r="M10380">
        <f t="shared" ca="1" si="162"/>
        <v>1.8163820965540713</v>
      </c>
    </row>
    <row r="10381" spans="1:13" x14ac:dyDescent="0.25">
      <c r="A10381" s="9"/>
      <c r="H10381" s="9"/>
      <c r="J10381">
        <v>4</v>
      </c>
      <c r="K10381">
        <f ca="1">SIMULATION!$D$3*SIMULATION!$D$17/$H10377/(SIMULATION!$D$17-$I10377)*(((EXP(-$I10377*$J10381))/(1-EXP(-SIMULATION!$D$4*$I10377)))-(EXP(-SIMULATION!$D$17*$J10381)/(1-EXP(-SIMULATION!$D$4*SIMULATION!$D$17))))</f>
        <v>2.3598944426163682</v>
      </c>
      <c r="L10381">
        <v>-0.18724532754393772</v>
      </c>
      <c r="M10381">
        <f t="shared" ca="1" si="162"/>
        <v>1.9180152347395478</v>
      </c>
    </row>
    <row r="10382" spans="1:13" x14ac:dyDescent="0.25">
      <c r="A10382" s="9"/>
      <c r="H10382" s="9"/>
      <c r="J10382">
        <v>5</v>
      </c>
      <c r="K10382">
        <f ca="1">SIMULATION!$D$3*SIMULATION!$D$17/$H10377/(SIMULATION!$D$17-$I10377)*(((EXP(-$I10377*$J10382))/(1-EXP(-SIMULATION!$D$4*$I10377)))-(EXP(-SIMULATION!$D$17*$J10382)/(1-EXP(-SIMULATION!$D$4*SIMULATION!$D$17))))</f>
        <v>2.3542206072409808</v>
      </c>
      <c r="L10382">
        <v>-0.33276553339487552</v>
      </c>
      <c r="M10382">
        <f t="shared" ca="1" si="162"/>
        <v>1.570817131143228</v>
      </c>
    </row>
    <row r="10383" spans="1:13" x14ac:dyDescent="0.25">
      <c r="A10383" s="9"/>
      <c r="H10383" s="9"/>
      <c r="J10383">
        <v>6</v>
      </c>
      <c r="K10383">
        <f ca="1">SIMULATION!$D$3*SIMULATION!$D$17/$H10377/(SIMULATION!$D$17-$I10377)*(((EXP(-$I10377*$J10383))/(1-EXP(-SIMULATION!$D$4*$I10377)))-(EXP(-SIMULATION!$D$17*$J10383)/(1-EXP(-SIMULATION!$D$4*SIMULATION!$D$17))))</f>
        <v>2.2947390278409197</v>
      </c>
      <c r="L10383">
        <v>0.49156469495201416</v>
      </c>
      <c r="M10383">
        <f t="shared" ca="1" si="162"/>
        <v>3.4227517180560225</v>
      </c>
    </row>
    <row r="10384" spans="1:13" x14ac:dyDescent="0.25">
      <c r="A10384" s="9"/>
      <c r="H10384" s="9"/>
      <c r="J10384">
        <v>7</v>
      </c>
      <c r="K10384">
        <f ca="1">SIMULATION!$D$3*SIMULATION!$D$17/$H10377/(SIMULATION!$D$17-$I10377)*(((EXP(-$I10377*$J10384))/(1-EXP(-SIMULATION!$D$4*$I10377)))-(EXP(-SIMULATION!$D$17*$J10384)/(1-EXP(-SIMULATION!$D$4*SIMULATION!$D$17))))</f>
        <v>2.2044803532343615</v>
      </c>
      <c r="L10384">
        <v>1.2739466251173294E-2</v>
      </c>
      <c r="M10384">
        <f t="shared" ca="1" si="162"/>
        <v>2.232564256295765</v>
      </c>
    </row>
    <row r="10385" spans="1:13" x14ac:dyDescent="0.25">
      <c r="A10385" s="9"/>
      <c r="H10385" s="9"/>
      <c r="J10385">
        <v>8</v>
      </c>
      <c r="K10385">
        <f ca="1">SIMULATION!$D$3*SIMULATION!$D$17/$H10377/(SIMULATION!$D$17-$I10377)*(((EXP(-$I10377*$J10385))/(1-EXP(-SIMULATION!$D$4*$I10377)))-(EXP(-SIMULATION!$D$17*$J10385)/(1-EXP(-SIMULATION!$D$4*SIMULATION!$D$17))))</f>
        <v>2.0979574836872077</v>
      </c>
      <c r="L10385">
        <v>-0.20419468370372904</v>
      </c>
      <c r="M10385">
        <f t="shared" ca="1" si="162"/>
        <v>1.6695657188818269</v>
      </c>
    </row>
    <row r="10386" spans="1:13" x14ac:dyDescent="0.25">
      <c r="A10386" s="9"/>
      <c r="H10386" s="9"/>
      <c r="J10386">
        <v>9</v>
      </c>
      <c r="K10386">
        <f ca="1">SIMULATION!$D$3*SIMULATION!$D$17/$H10377/(SIMULATION!$D$17-$I10377)*(((EXP(-$I10377*$J10386))/(1-EXP(-SIMULATION!$D$4*$I10377)))-(EXP(-SIMULATION!$D$17*$J10386)/(1-EXP(-SIMULATION!$D$4*SIMULATION!$D$17))))</f>
        <v>1.984241236478304</v>
      </c>
      <c r="L10386">
        <v>0.35397461880286196</v>
      </c>
      <c r="M10386">
        <f t="shared" ca="1" si="162"/>
        <v>2.6866122717736309</v>
      </c>
    </row>
    <row r="10387" spans="1:13" x14ac:dyDescent="0.25">
      <c r="A10387" s="9"/>
      <c r="H10387" s="9"/>
      <c r="J10387">
        <v>10</v>
      </c>
      <c r="K10387">
        <f ca="1">SIMULATION!$D$3*SIMULATION!$D$17/$H10377/(SIMULATION!$D$17-$I10377)*(((EXP(-$I10377*$J10387))/(1-EXP(-SIMULATION!$D$4*$I10377)))-(EXP(-SIMULATION!$D$17*$J10387)/(1-EXP(-SIMULATION!$D$4*SIMULATION!$D$17))))</f>
        <v>1.8689302260827425</v>
      </c>
      <c r="L10387">
        <v>0.11573782164127477</v>
      </c>
      <c r="M10387">
        <f t="shared" ca="1" si="162"/>
        <v>2.0852361392490941</v>
      </c>
    </row>
    <row r="10388" spans="1:13" x14ac:dyDescent="0.25">
      <c r="A10388" s="9"/>
      <c r="H10388" s="9"/>
      <c r="J10388">
        <v>11</v>
      </c>
      <c r="K10388">
        <f ca="1">SIMULATION!$D$3*SIMULATION!$D$17/$H10377/(SIMULATION!$D$17-$I10377)*(((EXP(-$I10377*$J10388))/(1-EXP(-SIMULATION!$D$4*$I10377)))-(EXP(-SIMULATION!$D$17*$J10388)/(1-EXP(-SIMULATION!$D$4*SIMULATION!$D$17))))</f>
        <v>1.755412201938916</v>
      </c>
      <c r="L10388">
        <v>-9.5919980475132876E-3</v>
      </c>
      <c r="M10388">
        <f t="shared" ca="1" si="162"/>
        <v>1.7385742915253368</v>
      </c>
    </row>
    <row r="10389" spans="1:13" x14ac:dyDescent="0.25">
      <c r="A10389" s="9"/>
      <c r="H10389" s="9"/>
      <c r="J10389">
        <v>12</v>
      </c>
      <c r="K10389">
        <f ca="1">SIMULATION!$D$3*SIMULATION!$D$17/$H10377/(SIMULATION!$D$17-$I10377)*(((EXP(-$I10377*$J10389))/(1-EXP(-SIMULATION!$D$4*$I10377)))-(EXP(-SIMULATION!$D$17*$J10389)/(1-EXP(-SIMULATION!$D$4*SIMULATION!$D$17))))</f>
        <v>1.6456714019793719</v>
      </c>
      <c r="L10389">
        <v>-8.8950562550477549E-2</v>
      </c>
      <c r="M10389">
        <f t="shared" ca="1" si="162"/>
        <v>1.4992880050000739</v>
      </c>
    </row>
    <row r="10390" spans="1:13" x14ac:dyDescent="0.25">
      <c r="A10390" s="9"/>
      <c r="H10390" s="9"/>
      <c r="J10390">
        <v>13</v>
      </c>
      <c r="K10390">
        <f ca="1">SIMULATION!$D$3*SIMULATION!$D$17/$H10377/(SIMULATION!$D$17-$I10377)*(((EXP(-$I10377*$J10390))/(1-EXP(-SIMULATION!$D$4*$I10377)))-(EXP(-SIMULATION!$D$17*$J10390)/(1-EXP(-SIMULATION!$D$4*SIMULATION!$D$17))))</f>
        <v>1.5408050445464589</v>
      </c>
      <c r="L10390">
        <v>5.3464750133943778E-2</v>
      </c>
      <c r="M10390">
        <f t="shared" ca="1" si="162"/>
        <v>1.6231838012582556</v>
      </c>
    </row>
    <row r="10391" spans="1:13" x14ac:dyDescent="0.25">
      <c r="A10391" s="9"/>
      <c r="H10391" s="9"/>
      <c r="J10391">
        <v>14</v>
      </c>
      <c r="K10391">
        <f ca="1">SIMULATION!$D$3*SIMULATION!$D$17/$H10377/(SIMULATION!$D$17-$I10377)*(((EXP(-$I10377*$J10391))/(1-EXP(-SIMULATION!$D$4*$I10377)))-(EXP(-SIMULATION!$D$17*$J10391)/(1-EXP(-SIMULATION!$D$4*SIMULATION!$D$17))))</f>
        <v>1.4413534874824343</v>
      </c>
      <c r="L10391">
        <v>3.9970595582847664E-2</v>
      </c>
      <c r="M10391">
        <f t="shared" ca="1" si="162"/>
        <v>1.4989652448225219</v>
      </c>
    </row>
    <row r="10392" spans="1:13" x14ac:dyDescent="0.25">
      <c r="A10392" s="9"/>
      <c r="H10392" s="9"/>
      <c r="J10392">
        <v>15</v>
      </c>
      <c r="K10392">
        <f ca="1">SIMULATION!$D$3*SIMULATION!$D$17/$H10377/(SIMULATION!$D$17-$I10377)*(((EXP(-$I10377*$J10392))/(1-EXP(-SIMULATION!$D$4*$I10377)))-(EXP(-SIMULATION!$D$17*$J10392)/(1-EXP(-SIMULATION!$D$4*SIMULATION!$D$17))))</f>
        <v>1.3475110351090678</v>
      </c>
      <c r="L10392">
        <v>-0.16126680697073414</v>
      </c>
      <c r="M10392">
        <f t="shared" ca="1" si="162"/>
        <v>1.1302022331191997</v>
      </c>
    </row>
    <row r="10393" spans="1:13" x14ac:dyDescent="0.25">
      <c r="A10393" s="9"/>
      <c r="H10393" s="9"/>
      <c r="J10393">
        <v>16</v>
      </c>
      <c r="K10393">
        <f ca="1">SIMULATION!$D$3*SIMULATION!$D$17/$H10377/(SIMULATION!$D$17-$I10377)*(((EXP(-$I10377*$J10393))/(1-EXP(-SIMULATION!$D$4*$I10377)))-(EXP(-SIMULATION!$D$17*$J10393)/(1-EXP(-SIMULATION!$D$4*SIMULATION!$D$17))))</f>
        <v>1.259260312350859</v>
      </c>
      <c r="L10393">
        <v>0.24276647128247356</v>
      </c>
      <c r="M10393">
        <f t="shared" ca="1" si="162"/>
        <v>1.5649664948063424</v>
      </c>
    </row>
    <row r="10394" spans="1:13" x14ac:dyDescent="0.25">
      <c r="A10394" s="9"/>
      <c r="H10394" s="9"/>
      <c r="J10394">
        <v>17</v>
      </c>
      <c r="K10394">
        <f ca="1">SIMULATION!$D$3*SIMULATION!$D$17/$H10377/(SIMULATION!$D$17-$I10377)*(((EXP(-$I10377*$J10394))/(1-EXP(-SIMULATION!$D$4*$I10377)))-(EXP(-SIMULATION!$D$17*$J10394)/(1-EXP(-SIMULATION!$D$4*SIMULATION!$D$17))))</f>
        <v>1.1764577063274</v>
      </c>
      <c r="L10394">
        <v>-0.41786580985498895</v>
      </c>
      <c r="M10394">
        <f t="shared" ca="1" si="162"/>
        <v>0.68485625411275819</v>
      </c>
    </row>
    <row r="10395" spans="1:13" x14ac:dyDescent="0.25">
      <c r="A10395" s="9"/>
      <c r="H10395" s="9"/>
      <c r="J10395">
        <v>18</v>
      </c>
      <c r="K10395">
        <f ca="1">SIMULATION!$D$3*SIMULATION!$D$17/$H10377/(SIMULATION!$D$17-$I10377)*(((EXP(-$I10377*$J10395))/(1-EXP(-SIMULATION!$D$4*$I10377)))-(EXP(-SIMULATION!$D$17*$J10395)/(1-EXP(-SIMULATION!$D$4*SIMULATION!$D$17))))</f>
        <v>1.0988874951404977</v>
      </c>
      <c r="L10395">
        <v>0.43837048201695494</v>
      </c>
      <c r="M10395">
        <f t="shared" ca="1" si="162"/>
        <v>1.5806073360676418</v>
      </c>
    </row>
    <row r="10396" spans="1:13" x14ac:dyDescent="0.25">
      <c r="A10396" s="9"/>
      <c r="H10396" s="9"/>
      <c r="J10396">
        <v>19</v>
      </c>
      <c r="K10396">
        <f ca="1">SIMULATION!$D$3*SIMULATION!$D$17/$H10377/(SIMULATION!$D$17-$I10377)*(((EXP(-$I10377*$J10396))/(1-EXP(-SIMULATION!$D$4*$I10377)))-(EXP(-SIMULATION!$D$17*$J10396)/(1-EXP(-SIMULATION!$D$4*SIMULATION!$D$17))))</f>
        <v>1.0262959520623531</v>
      </c>
      <c r="L10396">
        <v>0.25232641520434224</v>
      </c>
      <c r="M10396">
        <f t="shared" ca="1" si="162"/>
        <v>1.2852575305849743</v>
      </c>
    </row>
    <row r="10397" spans="1:13" x14ac:dyDescent="0.25">
      <c r="A10397" s="9"/>
      <c r="H10397" s="9"/>
      <c r="J10397">
        <v>20</v>
      </c>
      <c r="K10397">
        <f ca="1">SIMULATION!$D$3*SIMULATION!$D$17/$H10377/(SIMULATION!$D$17-$I10377)*(((EXP(-$I10377*$J10397))/(1-EXP(-SIMULATION!$D$4*$I10377)))-(EXP(-SIMULATION!$D$17*$J10397)/(1-EXP(-SIMULATION!$D$4*SIMULATION!$D$17))))</f>
        <v>0.95841265613495308</v>
      </c>
      <c r="L10397">
        <v>-0.11604204304589008</v>
      </c>
      <c r="M10397">
        <f t="shared" ca="1" si="162"/>
        <v>0.847196493436015</v>
      </c>
    </row>
    <row r="10398" spans="1:13" x14ac:dyDescent="0.25">
      <c r="A10398" s="9"/>
      <c r="H10398" s="9"/>
      <c r="J10398">
        <v>21</v>
      </c>
      <c r="K10398">
        <f ca="1">SIMULATION!$D$3*SIMULATION!$D$17/$H10377/(SIMULATION!$D$17-$I10377)*(((EXP(-$I10377*$J10398))/(1-EXP(-SIMULATION!$D$4*$I10377)))-(EXP(-SIMULATION!$D$17*$J10398)/(1-EXP(-SIMULATION!$D$4*SIMULATION!$D$17))))</f>
        <v>0.89496364042316912</v>
      </c>
      <c r="L10398">
        <v>-0.15193179998957521</v>
      </c>
      <c r="M10398">
        <f t="shared" ca="1" si="162"/>
        <v>0.75899020360845415</v>
      </c>
    </row>
    <row r="10399" spans="1:13" x14ac:dyDescent="0.25">
      <c r="A10399" s="9"/>
      <c r="H10399" s="9"/>
      <c r="J10399">
        <v>22</v>
      </c>
      <c r="K10399">
        <f ca="1">SIMULATION!$D$3*SIMULATION!$D$17/$H10377/(SIMULATION!$D$17-$I10377)*(((EXP(-$I10377*$J10399))/(1-EXP(-SIMULATION!$D$4*$I10377)))-(EXP(-SIMULATION!$D$17*$J10399)/(1-EXP(-SIMULATION!$D$4*SIMULATION!$D$17))))</f>
        <v>0.83567934333999028</v>
      </c>
      <c r="L10399">
        <v>-0.34641386148917663</v>
      </c>
      <c r="M10399">
        <f t="shared" ca="1" si="162"/>
        <v>0.54618843504684478</v>
      </c>
    </row>
    <row r="10400" spans="1:13" x14ac:dyDescent="0.25">
      <c r="A10400" s="9"/>
      <c r="H10400" s="9"/>
      <c r="J10400">
        <v>23</v>
      </c>
      <c r="K10400">
        <f ca="1">SIMULATION!$D$3*SIMULATION!$D$17/$H10377/(SIMULATION!$D$17-$I10377)*(((EXP(-$I10377*$J10400))/(1-EXP(-SIMULATION!$D$4*$I10377)))-(EXP(-SIMULATION!$D$17*$J10400)/(1-EXP(-SIMULATION!$D$4*SIMULATION!$D$17))))</f>
        <v>0.78029926112055759</v>
      </c>
      <c r="L10400">
        <v>-0.39632269000662051</v>
      </c>
      <c r="M10400">
        <f t="shared" ca="1" si="162"/>
        <v>0.47104895894307974</v>
      </c>
    </row>
    <row r="10401" spans="1:13" x14ac:dyDescent="0.25">
      <c r="A10401" s="9"/>
      <c r="H10401" s="9"/>
      <c r="J10401">
        <v>24</v>
      </c>
      <c r="K10401">
        <f ca="1">SIMULATION!$D$3*SIMULATION!$D$17/$H10377/(SIMULATION!$D$17-$I10377)*(((EXP(-$I10377*$J10401))/(1-EXP(-SIMULATION!$D$4*$I10377)))-(EXP(-SIMULATION!$D$17*$J10401)/(1-EXP(-SIMULATION!$D$4*SIMULATION!$D$17))))</f>
        <v>0.72857451569147158</v>
      </c>
      <c r="L10401">
        <v>8.040565676131714E-2</v>
      </c>
      <c r="M10401">
        <f t="shared" ca="1" si="162"/>
        <v>0.78715602812520291</v>
      </c>
    </row>
    <row r="10402" spans="1:13" x14ac:dyDescent="0.25">
      <c r="A10402" s="9">
        <v>417</v>
      </c>
      <c r="B10402" s="2">
        <f ca="1">NORMINV(RAND(),SIMULATION!D7,SIMULATION!D8)</f>
        <v>54.410991624824767</v>
      </c>
      <c r="C10402" s="2">
        <v>2</v>
      </c>
      <c r="D10402" s="2">
        <f ca="1">SIMULATION!$D$11*(1+(SIMULATION!$D$12*LN(1+$C10402)))*(1+(SIMULATION!$D$13*(($B10402/63.5)-1)))</f>
        <v>9.5630957307234077</v>
      </c>
      <c r="E10402" s="2">
        <v>2.6376185578363031E-2</v>
      </c>
      <c r="F10402" s="2">
        <f ca="1">D10402*(1+E10402)</f>
        <v>9.8153337184206197</v>
      </c>
      <c r="G10402" s="2">
        <v>-0.22471916759951804</v>
      </c>
      <c r="H10402" s="9">
        <f>SIMULATION!$D$15*EXP($G$10402)</f>
        <v>176.32675770256384</v>
      </c>
      <c r="I10402" s="2">
        <f ca="1">$F10402/$H10402</f>
        <v>5.5665594072668086E-2</v>
      </c>
      <c r="J10402">
        <v>0</v>
      </c>
      <c r="K10402">
        <f ca="1">SIMULATION!$D$3*SIMULATION!$D$17/$H10402/(SIMULATION!$D$17-$I10402)*(((EXP(-$I10402*$J10402))/(1-EXP(-SIMULATION!$D$4*$I10402)))-(EXP(-SIMULATION!$D$17*$J10402)/(1-EXP(-SIMULATION!$D$4*SIMULATION!$D$17))))</f>
        <v>1.271516957518962</v>
      </c>
      <c r="L10402">
        <v>5.3670665210512995E-2</v>
      </c>
      <c r="M10402">
        <f t="shared" ca="1" si="162"/>
        <v>1.3397601184554522</v>
      </c>
    </row>
    <row r="10403" spans="1:13" x14ac:dyDescent="0.25">
      <c r="A10403" s="9"/>
      <c r="H10403" s="9"/>
      <c r="J10403">
        <v>1</v>
      </c>
      <c r="K10403">
        <f ca="1">SIMULATION!$D$3*SIMULATION!$D$17/$H10402/(SIMULATION!$D$17-$I10402)*(((EXP(-$I10402*$J10403))/(1-EXP(-SIMULATION!$D$4*$I10402)))-(EXP(-SIMULATION!$D$17*$J10403)/(1-EXP(-SIMULATION!$D$4*SIMULATION!$D$17))))</f>
        <v>2.2901875549421353</v>
      </c>
      <c r="L10403">
        <v>-0.30561794712997548</v>
      </c>
      <c r="M10403">
        <f t="shared" ca="1" si="162"/>
        <v>1.5902651358581019</v>
      </c>
    </row>
    <row r="10404" spans="1:13" x14ac:dyDescent="0.25">
      <c r="A10404" s="9"/>
      <c r="H10404" s="9"/>
      <c r="J10404">
        <v>2</v>
      </c>
      <c r="K10404">
        <f ca="1">SIMULATION!$D$3*SIMULATION!$D$17/$H10402/(SIMULATION!$D$17-$I10402)*(((EXP(-$I10402*$J10404))/(1-EXP(-SIMULATION!$D$4*$I10402)))-(EXP(-SIMULATION!$D$17*$J10404)/(1-EXP(-SIMULATION!$D$4*SIMULATION!$D$17))))</f>
        <v>2.863093133616871</v>
      </c>
      <c r="L10404">
        <v>4.8880305478779286E-2</v>
      </c>
      <c r="M10404">
        <f t="shared" ca="1" si="162"/>
        <v>3.0030420006022589</v>
      </c>
    </row>
    <row r="10405" spans="1:13" x14ac:dyDescent="0.25">
      <c r="A10405" s="9"/>
      <c r="H10405" s="9"/>
      <c r="J10405">
        <v>3</v>
      </c>
      <c r="K10405">
        <f ca="1">SIMULATION!$D$3*SIMULATION!$D$17/$H10402/(SIMULATION!$D$17-$I10402)*(((EXP(-$I10402*$J10405))/(1-EXP(-SIMULATION!$D$4*$I10402)))-(EXP(-SIMULATION!$D$17*$J10405)/(1-EXP(-SIMULATION!$D$4*SIMULATION!$D$17))))</f>
        <v>3.1546669159272862</v>
      </c>
      <c r="L10405">
        <v>9.0977829887263439E-2</v>
      </c>
      <c r="M10405">
        <f t="shared" ca="1" si="162"/>
        <v>3.4416716659554969</v>
      </c>
    </row>
    <row r="10406" spans="1:13" x14ac:dyDescent="0.25">
      <c r="A10406" s="9"/>
      <c r="H10406" s="9"/>
      <c r="J10406">
        <v>4</v>
      </c>
      <c r="K10406">
        <f ca="1">SIMULATION!$D$3*SIMULATION!$D$17/$H10402/(SIMULATION!$D$17-$I10402)*(((EXP(-$I10402*$J10406))/(1-EXP(-SIMULATION!$D$4*$I10402)))-(EXP(-SIMULATION!$D$17*$J10406)/(1-EXP(-SIMULATION!$D$4*SIMULATION!$D$17))))</f>
        <v>3.2700475136083069</v>
      </c>
      <c r="L10406">
        <v>-0.15837192590269142</v>
      </c>
      <c r="M10406">
        <f t="shared" ca="1" si="162"/>
        <v>2.7521637910848518</v>
      </c>
    </row>
    <row r="10407" spans="1:13" x14ac:dyDescent="0.25">
      <c r="A10407" s="9"/>
      <c r="H10407" s="9"/>
      <c r="J10407">
        <v>5</v>
      </c>
      <c r="K10407">
        <f ca="1">SIMULATION!$D$3*SIMULATION!$D$17/$H10402/(SIMULATION!$D$17-$I10402)*(((EXP(-$I10402*$J10407))/(1-EXP(-SIMULATION!$D$4*$I10402)))-(EXP(-SIMULATION!$D$17*$J10407)/(1-EXP(-SIMULATION!$D$4*SIMULATION!$D$17))))</f>
        <v>3.2763887925243327</v>
      </c>
      <c r="L10407">
        <v>-0.56976782312536378</v>
      </c>
      <c r="M10407">
        <f t="shared" ca="1" si="162"/>
        <v>1.4096078824954046</v>
      </c>
    </row>
    <row r="10408" spans="1:13" x14ac:dyDescent="0.25">
      <c r="A10408" s="9"/>
      <c r="H10408" s="9"/>
      <c r="J10408">
        <v>6</v>
      </c>
      <c r="K10408">
        <f ca="1">SIMULATION!$D$3*SIMULATION!$D$17/$H10402/(SIMULATION!$D$17-$I10402)*(((EXP(-$I10402*$J10408))/(1-EXP(-SIMULATION!$D$4*$I10402)))-(EXP(-SIMULATION!$D$17*$J10408)/(1-EXP(-SIMULATION!$D$4*SIMULATION!$D$17))))</f>
        <v>3.2165150647807539</v>
      </c>
      <c r="L10408">
        <v>-0.27757701448556615</v>
      </c>
      <c r="M10408">
        <f t="shared" ca="1" si="162"/>
        <v>2.3236844160510648</v>
      </c>
    </row>
    <row r="10409" spans="1:13" x14ac:dyDescent="0.25">
      <c r="A10409" s="9"/>
      <c r="H10409" s="9"/>
      <c r="J10409">
        <v>7</v>
      </c>
      <c r="K10409">
        <f ca="1">SIMULATION!$D$3*SIMULATION!$D$17/$H10402/(SIMULATION!$D$17-$I10402)*(((EXP(-$I10402*$J10409))/(1-EXP(-SIMULATION!$D$4*$I10402)))-(EXP(-SIMULATION!$D$17*$J10409)/(1-EXP(-SIMULATION!$D$4*SIMULATION!$D$17))))</f>
        <v>3.1176710179386879</v>
      </c>
      <c r="L10409">
        <v>-7.7200442362924629E-2</v>
      </c>
      <c r="M10409">
        <f t="shared" ca="1" si="162"/>
        <v>2.8769854362117515</v>
      </c>
    </row>
    <row r="10410" spans="1:13" x14ac:dyDescent="0.25">
      <c r="A10410" s="9"/>
      <c r="H10410" s="9"/>
      <c r="J10410">
        <v>8</v>
      </c>
      <c r="K10410">
        <f ca="1">SIMULATION!$D$3*SIMULATION!$D$17/$H10402/(SIMULATION!$D$17-$I10402)*(((EXP(-$I10402*$J10410))/(1-EXP(-SIMULATION!$D$4*$I10402)))-(EXP(-SIMULATION!$D$17*$J10410)/(1-EXP(-SIMULATION!$D$4*SIMULATION!$D$17))))</f>
        <v>2.997128267845794</v>
      </c>
      <c r="L10410">
        <v>0.138562360994815</v>
      </c>
      <c r="M10410">
        <f t="shared" ca="1" si="162"/>
        <v>3.4124174368428073</v>
      </c>
    </row>
    <row r="10411" spans="1:13" x14ac:dyDescent="0.25">
      <c r="A10411" s="9"/>
      <c r="H10411" s="9"/>
      <c r="J10411">
        <v>9</v>
      </c>
      <c r="K10411">
        <f ca="1">SIMULATION!$D$3*SIMULATION!$D$17/$H10402/(SIMULATION!$D$17-$I10402)*(((EXP(-$I10402*$J10411))/(1-EXP(-SIMULATION!$D$4*$I10402)))-(EXP(-SIMULATION!$D$17*$J10411)/(1-EXP(-SIMULATION!$D$4*SIMULATION!$D$17))))</f>
        <v>2.8657775928284623</v>
      </c>
      <c r="L10411">
        <v>0.51083181207937745</v>
      </c>
      <c r="M10411">
        <f t="shared" ca="1" si="162"/>
        <v>4.3297079535895024</v>
      </c>
    </row>
    <row r="10412" spans="1:13" x14ac:dyDescent="0.25">
      <c r="A10412" s="9"/>
      <c r="H10412" s="9"/>
      <c r="J10412">
        <v>10</v>
      </c>
      <c r="K10412">
        <f ca="1">SIMULATION!$D$3*SIMULATION!$D$17/$H10402/(SIMULATION!$D$17-$I10402)*(((EXP(-$I10402*$J10412))/(1-EXP(-SIMULATION!$D$4*$I10402)))-(EXP(-SIMULATION!$D$17*$J10412)/(1-EXP(-SIMULATION!$D$4*SIMULATION!$D$17))))</f>
        <v>2.7304303750569243</v>
      </c>
      <c r="L10412">
        <v>-0.53275048351333443</v>
      </c>
      <c r="M10412">
        <f t="shared" ca="1" si="162"/>
        <v>1.2757922725458528</v>
      </c>
    </row>
    <row r="10413" spans="1:13" x14ac:dyDescent="0.25">
      <c r="A10413" s="9"/>
      <c r="H10413" s="9"/>
      <c r="J10413">
        <v>11</v>
      </c>
      <c r="K10413">
        <f ca="1">SIMULATION!$D$3*SIMULATION!$D$17/$H10402/(SIMULATION!$D$17-$I10402)*(((EXP(-$I10402*$J10413))/(1-EXP(-SIMULATION!$D$4*$I10402)))-(EXP(-SIMULATION!$D$17*$J10413)/(1-EXP(-SIMULATION!$D$4*SIMULATION!$D$17))))</f>
        <v>2.5952929002844818</v>
      </c>
      <c r="L10413">
        <v>0.32703898882603349</v>
      </c>
      <c r="M10413">
        <f t="shared" ca="1" si="162"/>
        <v>3.4440548661009025</v>
      </c>
    </row>
    <row r="10414" spans="1:13" x14ac:dyDescent="0.25">
      <c r="A10414" s="9"/>
      <c r="H10414" s="9"/>
      <c r="J10414">
        <v>12</v>
      </c>
      <c r="K10414">
        <f ca="1">SIMULATION!$D$3*SIMULATION!$D$17/$H10402/(SIMULATION!$D$17-$I10402)*(((EXP(-$I10402*$J10414))/(1-EXP(-SIMULATION!$D$4*$I10402)))-(EXP(-SIMULATION!$D$17*$J10414)/(1-EXP(-SIMULATION!$D$4*SIMULATION!$D$17))))</f>
        <v>2.4629106332952082</v>
      </c>
      <c r="L10414">
        <v>-0.27515250191905721</v>
      </c>
      <c r="M10414">
        <f t="shared" ca="1" si="162"/>
        <v>1.785234610540982</v>
      </c>
    </row>
    <row r="10415" spans="1:13" x14ac:dyDescent="0.25">
      <c r="A10415" s="9"/>
      <c r="H10415" s="9"/>
      <c r="J10415">
        <v>13</v>
      </c>
      <c r="K10415">
        <f ca="1">SIMULATION!$D$3*SIMULATION!$D$17/$H10402/(SIMULATION!$D$17-$I10402)*(((EXP(-$I10402*$J10415))/(1-EXP(-SIMULATION!$D$4*$I10402)))-(EXP(-SIMULATION!$D$17*$J10415)/(1-EXP(-SIMULATION!$D$4*SIMULATION!$D$17))))</f>
        <v>2.3347728675370893</v>
      </c>
      <c r="L10415">
        <v>0.59615694597383395</v>
      </c>
      <c r="M10415">
        <f t="shared" ca="1" si="162"/>
        <v>3.7266639297905715</v>
      </c>
    </row>
    <row r="10416" spans="1:13" x14ac:dyDescent="0.25">
      <c r="A10416" s="9"/>
      <c r="H10416" s="9"/>
      <c r="J10416">
        <v>14</v>
      </c>
      <c r="K10416">
        <f ca="1">SIMULATION!$D$3*SIMULATION!$D$17/$H10402/(SIMULATION!$D$17-$I10402)*(((EXP(-$I10402*$J10416))/(1-EXP(-SIMULATION!$D$4*$I10402)))-(EXP(-SIMULATION!$D$17*$J10416)/(1-EXP(-SIMULATION!$D$4*SIMULATION!$D$17))))</f>
        <v>2.2116997594654975</v>
      </c>
      <c r="L10416">
        <v>0.55460985161847542</v>
      </c>
      <c r="M10416">
        <f t="shared" ca="1" si="162"/>
        <v>3.4383302348872746</v>
      </c>
    </row>
    <row r="10417" spans="1:13" x14ac:dyDescent="0.25">
      <c r="A10417" s="9"/>
      <c r="H10417" s="9"/>
      <c r="J10417">
        <v>15</v>
      </c>
      <c r="K10417">
        <f ca="1">SIMULATION!$D$3*SIMULATION!$D$17/$H10402/(SIMULATION!$D$17-$I10402)*(((EXP(-$I10402*$J10417))/(1-EXP(-SIMULATION!$D$4*$I10402)))-(EXP(-SIMULATION!$D$17*$J10417)/(1-EXP(-SIMULATION!$D$4*SIMULATION!$D$17))))</f>
        <v>2.0940899335401126</v>
      </c>
      <c r="L10417">
        <v>-0.1649668731709675</v>
      </c>
      <c r="M10417">
        <f t="shared" ca="1" si="162"/>
        <v>1.7486344650652013</v>
      </c>
    </row>
    <row r="10418" spans="1:13" x14ac:dyDescent="0.25">
      <c r="A10418" s="9"/>
      <c r="H10418" s="9"/>
      <c r="J10418">
        <v>16</v>
      </c>
      <c r="K10418">
        <f ca="1">SIMULATION!$D$3*SIMULATION!$D$17/$H10402/(SIMULATION!$D$17-$I10402)*(((EXP(-$I10402*$J10418))/(1-EXP(-SIMULATION!$D$4*$I10402)))-(EXP(-SIMULATION!$D$17*$J10418)/(1-EXP(-SIMULATION!$D$4*SIMULATION!$D$17))))</f>
        <v>1.9820787600362444</v>
      </c>
      <c r="L10418">
        <v>-4.8545660539615768E-3</v>
      </c>
      <c r="M10418">
        <f t="shared" ca="1" si="162"/>
        <v>1.9724566277714941</v>
      </c>
    </row>
    <row r="10419" spans="1:13" x14ac:dyDescent="0.25">
      <c r="A10419" s="9"/>
      <c r="H10419" s="9"/>
      <c r="J10419">
        <v>17</v>
      </c>
      <c r="K10419">
        <f ca="1">SIMULATION!$D$3*SIMULATION!$D$17/$H10402/(SIMULATION!$D$17-$I10402)*(((EXP(-$I10402*$J10419))/(1-EXP(-SIMULATION!$D$4*$I10402)))-(EXP(-SIMULATION!$D$17*$J10419)/(1-EXP(-SIMULATION!$D$4*SIMULATION!$D$17))))</f>
        <v>1.8756394111320476</v>
      </c>
      <c r="L10419">
        <v>0.14442006231024046</v>
      </c>
      <c r="M10419">
        <f t="shared" ca="1" si="162"/>
        <v>2.1465193717592808</v>
      </c>
    </row>
    <row r="10420" spans="1:13" x14ac:dyDescent="0.25">
      <c r="A10420" s="9"/>
      <c r="H10420" s="9"/>
      <c r="J10420">
        <v>18</v>
      </c>
      <c r="K10420">
        <f ca="1">SIMULATION!$D$3*SIMULATION!$D$17/$H10402/(SIMULATION!$D$17-$I10402)*(((EXP(-$I10402*$J10420))/(1-EXP(-SIMULATION!$D$4*$I10402)))-(EXP(-SIMULATION!$D$17*$J10420)/(1-EXP(-SIMULATION!$D$4*SIMULATION!$D$17))))</f>
        <v>1.7746472680771499</v>
      </c>
      <c r="L10420">
        <v>0.40945994702989891</v>
      </c>
      <c r="M10420">
        <f t="shared" ca="1" si="162"/>
        <v>2.5012942444607744</v>
      </c>
    </row>
    <row r="10421" spans="1:13" x14ac:dyDescent="0.25">
      <c r="A10421" s="9"/>
      <c r="H10421" s="9"/>
      <c r="J10421">
        <v>19</v>
      </c>
      <c r="K10421">
        <f ca="1">SIMULATION!$D$3*SIMULATION!$D$17/$H10402/(SIMULATION!$D$17-$I10402)*(((EXP(-$I10402*$J10421))/(1-EXP(-SIMULATION!$D$4*$I10402)))-(EXP(-SIMULATION!$D$17*$J10421)/(1-EXP(-SIMULATION!$D$4*SIMULATION!$D$17))))</f>
        <v>1.6789208619048575</v>
      </c>
      <c r="L10421">
        <v>-9.306181183439477E-2</v>
      </c>
      <c r="M10421">
        <f t="shared" ca="1" si="162"/>
        <v>1.5226774445694278</v>
      </c>
    </row>
    <row r="10422" spans="1:13" x14ac:dyDescent="0.25">
      <c r="A10422" s="9"/>
      <c r="H10422" s="9"/>
      <c r="J10422">
        <v>20</v>
      </c>
      <c r="K10422">
        <f ca="1">SIMULATION!$D$3*SIMULATION!$D$17/$H10402/(SIMULATION!$D$17-$I10402)*(((EXP(-$I10402*$J10422))/(1-EXP(-SIMULATION!$D$4*$I10402)))-(EXP(-SIMULATION!$D$17*$J10422)/(1-EXP(-SIMULATION!$D$4*SIMULATION!$D$17))))</f>
        <v>1.5882477942976569</v>
      </c>
      <c r="L10422">
        <v>7.2379174053158482E-2</v>
      </c>
      <c r="M10422">
        <f t="shared" ca="1" si="162"/>
        <v>1.7032038578406721</v>
      </c>
    </row>
    <row r="10423" spans="1:13" x14ac:dyDescent="0.25">
      <c r="A10423" s="9"/>
      <c r="H10423" s="9"/>
      <c r="J10423">
        <v>21</v>
      </c>
      <c r="K10423">
        <f ca="1">SIMULATION!$D$3*SIMULATION!$D$17/$H10402/(SIMULATION!$D$17-$I10402)*(((EXP(-$I10402*$J10423))/(1-EXP(-SIMULATION!$D$4*$I10402)))-(EXP(-SIMULATION!$D$17*$J10423)/(1-EXP(-SIMULATION!$D$4*SIMULATION!$D$17))))</f>
        <v>1.5024010504224674</v>
      </c>
      <c r="L10423">
        <v>-3.5777860683972935E-2</v>
      </c>
      <c r="M10423">
        <f t="shared" ca="1" si="162"/>
        <v>1.4486483549489977</v>
      </c>
    </row>
    <row r="10424" spans="1:13" x14ac:dyDescent="0.25">
      <c r="A10424" s="9"/>
      <c r="H10424" s="9"/>
      <c r="J10424">
        <v>22</v>
      </c>
      <c r="K10424">
        <f ca="1">SIMULATION!$D$3*SIMULATION!$D$17/$H10402/(SIMULATION!$D$17-$I10402)*(((EXP(-$I10402*$J10424))/(1-EXP(-SIMULATION!$D$4*$I10402)))-(EXP(-SIMULATION!$D$17*$J10424)/(1-EXP(-SIMULATION!$D$4*SIMULATION!$D$17))))</f>
        <v>1.4211491708357071</v>
      </c>
      <c r="L10424">
        <v>0.14058535590697066</v>
      </c>
      <c r="M10424">
        <f t="shared" ca="1" si="162"/>
        <v>1.6209419328145414</v>
      </c>
    </row>
    <row r="10425" spans="1:13" x14ac:dyDescent="0.25">
      <c r="A10425" s="9"/>
      <c r="H10425" s="9"/>
      <c r="J10425">
        <v>23</v>
      </c>
      <c r="K10425">
        <f ca="1">SIMULATION!$D$3*SIMULATION!$D$17/$H10402/(SIMULATION!$D$17-$I10402)*(((EXP(-$I10402*$J10425))/(1-EXP(-SIMULATION!$D$4*$I10402)))-(EXP(-SIMULATION!$D$17*$J10425)/(1-EXP(-SIMULATION!$D$4*SIMULATION!$D$17))))</f>
        <v>1.3442625033867845</v>
      </c>
      <c r="L10425">
        <v>-0.14479955702335751</v>
      </c>
      <c r="M10425">
        <f t="shared" ca="1" si="162"/>
        <v>1.1496138883732685</v>
      </c>
    </row>
    <row r="10426" spans="1:13" x14ac:dyDescent="0.25">
      <c r="A10426" s="9"/>
      <c r="H10426" s="9"/>
      <c r="J10426">
        <v>24</v>
      </c>
      <c r="K10426">
        <f ca="1">SIMULATION!$D$3*SIMULATION!$D$17/$H10402/(SIMULATION!$D$17-$I10402)*(((EXP(-$I10402*$J10426))/(1-EXP(-SIMULATION!$D$4*$I10402)))-(EXP(-SIMULATION!$D$17*$J10426)/(1-EXP(-SIMULATION!$D$4*SIMULATION!$D$17))))</f>
        <v>1.271516957518962</v>
      </c>
      <c r="L10426">
        <v>-7.7412540480585434E-2</v>
      </c>
      <c r="M10426">
        <f t="shared" ca="1" si="162"/>
        <v>1.1730855995732745</v>
      </c>
    </row>
    <row r="10427" spans="1:13" x14ac:dyDescent="0.25">
      <c r="A10427" s="9">
        <v>418</v>
      </c>
      <c r="B10427" s="2">
        <f ca="1">NORMINV(RAND(),SIMULATION!D7,SIMULATION!D8)</f>
        <v>61.643566087289614</v>
      </c>
      <c r="C10427" s="2">
        <v>2</v>
      </c>
      <c r="D10427" s="2">
        <f ca="1">SIMULATION!$D$11*(1+(SIMULATION!$D$12*LN(1+$C10427)))*(1+(SIMULATION!$D$13*(($B10427/63.5)-1)))</f>
        <v>10.100199274752265</v>
      </c>
      <c r="E10427" s="2">
        <v>0.11736703539409371</v>
      </c>
      <c r="F10427" s="2">
        <f ca="1">D10427*(1+E10427)</f>
        <v>11.285629720519513</v>
      </c>
      <c r="G10427" s="2">
        <v>-0.12921097623737895</v>
      </c>
      <c r="H10427" s="9">
        <f>SIMULATION!$D$15*EXP($G$10427)</f>
        <v>193.99784348508263</v>
      </c>
      <c r="I10427" s="2">
        <f ca="1">$F10427/$H10427</f>
        <v>5.8173995740253247E-2</v>
      </c>
      <c r="J10427">
        <v>0</v>
      </c>
      <c r="K10427">
        <f ca="1">SIMULATION!$D$3*SIMULATION!$D$17/$H10427/(SIMULATION!$D$17-$I10427)*(((EXP(-$I10427*$J10427))/(1-EXP(-SIMULATION!$D$4*$I10427)))-(EXP(-SIMULATION!$D$17*$J10427)/(1-EXP(-SIMULATION!$D$4*SIMULATION!$D$17))))</f>
        <v>1.0728670141408687</v>
      </c>
      <c r="L10427">
        <v>6.7743148220810262E-2</v>
      </c>
      <c r="M10427">
        <f t="shared" ca="1" si="162"/>
        <v>1.1455464033010316</v>
      </c>
    </row>
    <row r="10428" spans="1:13" x14ac:dyDescent="0.25">
      <c r="A10428" s="9"/>
      <c r="H10428" s="9"/>
      <c r="J10428">
        <v>1</v>
      </c>
      <c r="K10428">
        <f ca="1">SIMULATION!$D$3*SIMULATION!$D$17/$H10427/(SIMULATION!$D$17-$I10427)*(((EXP(-$I10427*$J10428))/(1-EXP(-SIMULATION!$D$4*$I10427)))-(EXP(-SIMULATION!$D$17*$J10428)/(1-EXP(-SIMULATION!$D$4*SIMULATION!$D$17))))</f>
        <v>1.9993714603791108</v>
      </c>
      <c r="L10428">
        <v>0.56865701480262643</v>
      </c>
      <c r="M10428">
        <f t="shared" ca="1" si="162"/>
        <v>3.1363280665198636</v>
      </c>
    </row>
    <row r="10429" spans="1:13" x14ac:dyDescent="0.25">
      <c r="A10429" s="9"/>
      <c r="H10429" s="9"/>
      <c r="J10429">
        <v>2</v>
      </c>
      <c r="K10429">
        <f ca="1">SIMULATION!$D$3*SIMULATION!$D$17/$H10427/(SIMULATION!$D$17-$I10427)*(((EXP(-$I10427*$J10429))/(1-EXP(-SIMULATION!$D$4*$I10427)))-(EXP(-SIMULATION!$D$17*$J10429)/(1-EXP(-SIMULATION!$D$4*SIMULATION!$D$17))))</f>
        <v>2.5189596834235779</v>
      </c>
      <c r="L10429">
        <v>-1.2087863469680614E-3</v>
      </c>
      <c r="M10429">
        <f t="shared" ca="1" si="162"/>
        <v>2.5159147993496926</v>
      </c>
    </row>
    <row r="10430" spans="1:13" x14ac:dyDescent="0.25">
      <c r="A10430" s="9"/>
      <c r="H10430" s="9"/>
      <c r="J10430">
        <v>3</v>
      </c>
      <c r="K10430">
        <f ca="1">SIMULATION!$D$3*SIMULATION!$D$17/$H10427/(SIMULATION!$D$17-$I10427)*(((EXP(-$I10427*$J10430))/(1-EXP(-SIMULATION!$D$4*$I10427)))-(EXP(-SIMULATION!$D$17*$J10430)/(1-EXP(-SIMULATION!$D$4*SIMULATION!$D$17))))</f>
        <v>2.7819759822387944</v>
      </c>
      <c r="L10430">
        <v>0.32199612948286727</v>
      </c>
      <c r="M10430">
        <f t="shared" ca="1" si="162"/>
        <v>3.677761480833984</v>
      </c>
    </row>
    <row r="10431" spans="1:13" x14ac:dyDescent="0.25">
      <c r="A10431" s="9"/>
      <c r="H10431" s="9"/>
      <c r="J10431">
        <v>4</v>
      </c>
      <c r="K10431">
        <f ca="1">SIMULATION!$D$3*SIMULATION!$D$17/$H10427/(SIMULATION!$D$17-$I10427)*(((EXP(-$I10427*$J10431))/(1-EXP(-SIMULATION!$D$4*$I10427)))-(EXP(-SIMULATION!$D$17*$J10431)/(1-EXP(-SIMULATION!$D$4*SIMULATION!$D$17))))</f>
        <v>2.8845278460955428</v>
      </c>
      <c r="L10431">
        <v>-0.31898865650111941</v>
      </c>
      <c r="M10431">
        <f t="shared" ca="1" si="162"/>
        <v>1.9643961838294579</v>
      </c>
    </row>
    <row r="10432" spans="1:13" x14ac:dyDescent="0.25">
      <c r="A10432" s="9"/>
      <c r="H10432" s="9"/>
      <c r="J10432">
        <v>5</v>
      </c>
      <c r="K10432">
        <f ca="1">SIMULATION!$D$3*SIMULATION!$D$17/$H10427/(SIMULATION!$D$17-$I10427)*(((EXP(-$I10427*$J10432))/(1-EXP(-SIMULATION!$D$4*$I10427)))-(EXP(-SIMULATION!$D$17*$J10432)/(1-EXP(-SIMULATION!$D$4*SIMULATION!$D$17))))</f>
        <v>2.8879798818083242</v>
      </c>
      <c r="L10432">
        <v>0.11976899122337793</v>
      </c>
      <c r="M10432">
        <f t="shared" ca="1" si="162"/>
        <v>3.2338703189259173</v>
      </c>
    </row>
    <row r="10433" spans="1:13" x14ac:dyDescent="0.25">
      <c r="A10433" s="9"/>
      <c r="H10433" s="9"/>
      <c r="J10433">
        <v>6</v>
      </c>
      <c r="K10433">
        <f ca="1">SIMULATION!$D$3*SIMULATION!$D$17/$H10427/(SIMULATION!$D$17-$I10427)*(((EXP(-$I10427*$J10433))/(1-EXP(-SIMULATION!$D$4*$I10427)))-(EXP(-SIMULATION!$D$17*$J10433)/(1-EXP(-SIMULATION!$D$4*SIMULATION!$D$17))))</f>
        <v>2.8314452392793896</v>
      </c>
      <c r="L10433">
        <v>0.33057792579864664</v>
      </c>
      <c r="M10433">
        <f t="shared" ca="1" si="162"/>
        <v>3.7674585334928228</v>
      </c>
    </row>
    <row r="10434" spans="1:13" x14ac:dyDescent="0.25">
      <c r="A10434" s="9"/>
      <c r="H10434" s="9"/>
      <c r="J10434">
        <v>7</v>
      </c>
      <c r="K10434">
        <f ca="1">SIMULATION!$D$3*SIMULATION!$D$17/$H10427/(SIMULATION!$D$17-$I10427)*(((EXP(-$I10427*$J10434))/(1-EXP(-SIMULATION!$D$4*$I10427)))-(EXP(-SIMULATION!$D$17*$J10434)/(1-EXP(-SIMULATION!$D$4*SIMULATION!$D$17))))</f>
        <v>2.7397897067043946</v>
      </c>
      <c r="L10434">
        <v>8.4509636043900882E-2</v>
      </c>
      <c r="M10434">
        <f t="shared" ca="1" si="162"/>
        <v>2.9713283376548087</v>
      </c>
    </row>
    <row r="10435" spans="1:13" x14ac:dyDescent="0.25">
      <c r="A10435" s="9"/>
      <c r="H10435" s="9"/>
      <c r="J10435">
        <v>8</v>
      </c>
      <c r="K10435">
        <f ca="1">SIMULATION!$D$3*SIMULATION!$D$17/$H10427/(SIMULATION!$D$17-$I10427)*(((EXP(-$I10427*$J10435))/(1-EXP(-SIMULATION!$D$4*$I10427)))-(EXP(-SIMULATION!$D$17*$J10435)/(1-EXP(-SIMULATION!$D$4*SIMULATION!$D$17))))</f>
        <v>2.6287602558869767</v>
      </c>
      <c r="L10435">
        <v>-3.921927238403157E-2</v>
      </c>
      <c r="M10435">
        <f t="shared" ref="M10435:M10498" ca="1" si="163">$K10435*(1+$L10435)</f>
        <v>2.5256621913790287</v>
      </c>
    </row>
    <row r="10436" spans="1:13" x14ac:dyDescent="0.25">
      <c r="A10436" s="9"/>
      <c r="H10436" s="9"/>
      <c r="J10436">
        <v>9</v>
      </c>
      <c r="K10436">
        <f ca="1">SIMULATION!$D$3*SIMULATION!$D$17/$H10427/(SIMULATION!$D$17-$I10427)*(((EXP(-$I10427*$J10436))/(1-EXP(-SIMULATION!$D$4*$I10427)))-(EXP(-SIMULATION!$D$17*$J10436)/(1-EXP(-SIMULATION!$D$4*SIMULATION!$D$17))))</f>
        <v>2.5082709034216086</v>
      </c>
      <c r="L10436">
        <v>-0.12665554241572624</v>
      </c>
      <c r="M10436">
        <f t="shared" ca="1" si="163"/>
        <v>2.1905844916231612</v>
      </c>
    </row>
    <row r="10437" spans="1:13" x14ac:dyDescent="0.25">
      <c r="A10437" s="9"/>
      <c r="H10437" s="9"/>
      <c r="J10437">
        <v>10</v>
      </c>
      <c r="K10437">
        <f ca="1">SIMULATION!$D$3*SIMULATION!$D$17/$H10427/(SIMULATION!$D$17-$I10427)*(((EXP(-$I10427*$J10437))/(1-EXP(-SIMULATION!$D$4*$I10427)))-(EXP(-SIMULATION!$D$17*$J10437)/(1-EXP(-SIMULATION!$D$4*SIMULATION!$D$17))))</f>
        <v>2.3845077710471143</v>
      </c>
      <c r="L10437">
        <v>-0.12352790334402343</v>
      </c>
      <c r="M10437">
        <f t="shared" ca="1" si="163"/>
        <v>2.0899545255821335</v>
      </c>
    </row>
    <row r="10438" spans="1:13" x14ac:dyDescent="0.25">
      <c r="A10438" s="9"/>
      <c r="H10438" s="9"/>
      <c r="J10438">
        <v>11</v>
      </c>
      <c r="K10438">
        <f ca="1">SIMULATION!$D$3*SIMULATION!$D$17/$H10427/(SIMULATION!$D$17-$I10427)*(((EXP(-$I10427*$J10438))/(1-EXP(-SIMULATION!$D$4*$I10427)))-(EXP(-SIMULATION!$D$17*$J10438)/(1-EXP(-SIMULATION!$D$4*SIMULATION!$D$17))))</f>
        <v>2.261277494030304</v>
      </c>
      <c r="L10438">
        <v>-0.12529125635283023</v>
      </c>
      <c r="M10438">
        <f t="shared" ca="1" si="163"/>
        <v>1.9779591958408675</v>
      </c>
    </row>
    <row r="10439" spans="1:13" x14ac:dyDescent="0.25">
      <c r="A10439" s="9"/>
      <c r="H10439" s="9"/>
      <c r="J10439">
        <v>12</v>
      </c>
      <c r="K10439">
        <f ca="1">SIMULATION!$D$3*SIMULATION!$D$17/$H10427/(SIMULATION!$D$17-$I10427)*(((EXP(-$I10427*$J10439))/(1-EXP(-SIMULATION!$D$4*$I10427)))-(EXP(-SIMULATION!$D$17*$J10439)/(1-EXP(-SIMULATION!$D$4*SIMULATION!$D$17))))</f>
        <v>2.140870780551583</v>
      </c>
      <c r="L10439">
        <v>-7.4347844763153524E-3</v>
      </c>
      <c r="M10439">
        <f t="shared" ca="1" si="163"/>
        <v>2.1249538677065409</v>
      </c>
    </row>
    <row r="10440" spans="1:13" x14ac:dyDescent="0.25">
      <c r="A10440" s="9"/>
      <c r="H10440" s="9"/>
      <c r="J10440">
        <v>13</v>
      </c>
      <c r="K10440">
        <f ca="1">SIMULATION!$D$3*SIMULATION!$D$17/$H10427/(SIMULATION!$D$17-$I10427)*(((EXP(-$I10427*$J10440))/(1-EXP(-SIMULATION!$D$4*$I10427)))-(EXP(-SIMULATION!$D$17*$J10440)/(1-EXP(-SIMULATION!$D$4*SIMULATION!$D$17))))</f>
        <v>2.0246152982293872</v>
      </c>
      <c r="L10440">
        <v>0.48261526287747858</v>
      </c>
      <c r="M10440">
        <f t="shared" ca="1" si="163"/>
        <v>3.0017255426101275</v>
      </c>
    </row>
    <row r="10441" spans="1:13" x14ac:dyDescent="0.25">
      <c r="A10441" s="9"/>
      <c r="H10441" s="9"/>
      <c r="J10441">
        <v>14</v>
      </c>
      <c r="K10441">
        <f ca="1">SIMULATION!$D$3*SIMULATION!$D$17/$H10427/(SIMULATION!$D$17-$I10427)*(((EXP(-$I10427*$J10441))/(1-EXP(-SIMULATION!$D$4*$I10427)))-(EXP(-SIMULATION!$D$17*$J10441)/(1-EXP(-SIMULATION!$D$4*SIMULATION!$D$17))))</f>
        <v>1.9132295023765444</v>
      </c>
      <c r="L10441">
        <v>-0.11255325754439871</v>
      </c>
      <c r="M10441">
        <f t="shared" ca="1" si="163"/>
        <v>1.6978892894540154</v>
      </c>
    </row>
    <row r="10442" spans="1:13" x14ac:dyDescent="0.25">
      <c r="A10442" s="9"/>
      <c r="H10442" s="9"/>
      <c r="J10442">
        <v>15</v>
      </c>
      <c r="K10442">
        <f ca="1">SIMULATION!$D$3*SIMULATION!$D$17/$H10427/(SIMULATION!$D$17-$I10427)*(((EXP(-$I10427*$J10442))/(1-EXP(-SIMULATION!$D$4*$I10427)))-(EXP(-SIMULATION!$D$17*$J10442)/(1-EXP(-SIMULATION!$D$4*SIMULATION!$D$17))))</f>
        <v>1.8070489297219003</v>
      </c>
      <c r="L10442">
        <v>0.188560232506263</v>
      </c>
      <c r="M10442">
        <f t="shared" ca="1" si="163"/>
        <v>2.1477864960604554</v>
      </c>
    </row>
    <row r="10443" spans="1:13" x14ac:dyDescent="0.25">
      <c r="A10443" s="9"/>
      <c r="H10443" s="9"/>
      <c r="J10443">
        <v>16</v>
      </c>
      <c r="K10443">
        <f ca="1">SIMULATION!$D$3*SIMULATION!$D$17/$H10427/(SIMULATION!$D$17-$I10427)*(((EXP(-$I10427*$J10443))/(1-EXP(-SIMULATION!$D$4*$I10427)))-(EXP(-SIMULATION!$D$17*$J10443)/(1-EXP(-SIMULATION!$D$4*SIMULATION!$D$17))))</f>
        <v>1.7061707902252559</v>
      </c>
      <c r="L10443">
        <v>-0.48843733000317835</v>
      </c>
      <c r="M10443">
        <f t="shared" ca="1" si="163"/>
        <v>0.87281328491821897</v>
      </c>
    </row>
    <row r="10444" spans="1:13" x14ac:dyDescent="0.25">
      <c r="A10444" s="9"/>
      <c r="H10444" s="9"/>
      <c r="J10444">
        <v>17</v>
      </c>
      <c r="K10444">
        <f ca="1">SIMULATION!$D$3*SIMULATION!$D$17/$H10427/(SIMULATION!$D$17-$I10427)*(((EXP(-$I10427*$J10444))/(1-EXP(-SIMULATION!$D$4*$I10427)))-(EXP(-SIMULATION!$D$17*$J10444)/(1-EXP(-SIMULATION!$D$4*SIMULATION!$D$17))))</f>
        <v>1.6105462262154124</v>
      </c>
      <c r="L10444">
        <v>-0.42695229261463913</v>
      </c>
      <c r="M10444">
        <f t="shared" ca="1" si="163"/>
        <v>0.92291982257088678</v>
      </c>
    </row>
    <row r="10445" spans="1:13" x14ac:dyDescent="0.25">
      <c r="A10445" s="9"/>
      <c r="H10445" s="9"/>
      <c r="J10445">
        <v>18</v>
      </c>
      <c r="K10445">
        <f ca="1">SIMULATION!$D$3*SIMULATION!$D$17/$H10427/(SIMULATION!$D$17-$I10427)*(((EXP(-$I10427*$J10445))/(1-EXP(-SIMULATION!$D$4*$I10427)))-(EXP(-SIMULATION!$D$17*$J10445)/(1-EXP(-SIMULATION!$D$4*SIMULATION!$D$17))))</f>
        <v>1.5200390580166967</v>
      </c>
      <c r="L10445">
        <v>-0.45923051587476044</v>
      </c>
      <c r="M10445">
        <f t="shared" ca="1" si="163"/>
        <v>0.82199073725390404</v>
      </c>
    </row>
    <row r="10446" spans="1:13" x14ac:dyDescent="0.25">
      <c r="A10446" s="9"/>
      <c r="H10446" s="9"/>
      <c r="J10446">
        <v>19</v>
      </c>
      <c r="K10446">
        <f ca="1">SIMULATION!$D$3*SIMULATION!$D$17/$H10427/(SIMULATION!$D$17-$I10427)*(((EXP(-$I10427*$J10446))/(1-EXP(-SIMULATION!$D$4*$I10427)))-(EXP(-SIMULATION!$D$17*$J10446)/(1-EXP(-SIMULATION!$D$4*SIMULATION!$D$17))))</f>
        <v>1.4344630745682811</v>
      </c>
      <c r="L10446">
        <v>0.29760997998851824</v>
      </c>
      <c r="M10446">
        <f t="shared" ca="1" si="163"/>
        <v>1.8613736014848159</v>
      </c>
    </row>
    <row r="10447" spans="1:13" x14ac:dyDescent="0.25">
      <c r="A10447" s="9"/>
      <c r="H10447" s="9"/>
      <c r="J10447">
        <v>20</v>
      </c>
      <c r="K10447">
        <f ca="1">SIMULATION!$D$3*SIMULATION!$D$17/$H10427/(SIMULATION!$D$17-$I10427)*(((EXP(-$I10427*$J10447))/(1-EXP(-SIMULATION!$D$4*$I10427)))-(EXP(-SIMULATION!$D$17*$J10447)/(1-EXP(-SIMULATION!$D$4*SIMULATION!$D$17))))</f>
        <v>1.3536055952168353</v>
      </c>
      <c r="L10447">
        <v>-0.15235705659024731</v>
      </c>
      <c r="M10447">
        <f t="shared" ca="1" si="163"/>
        <v>1.1473742309455086</v>
      </c>
    </row>
    <row r="10448" spans="1:13" x14ac:dyDescent="0.25">
      <c r="A10448" s="9"/>
      <c r="H10448" s="9"/>
      <c r="J10448">
        <v>21</v>
      </c>
      <c r="K10448">
        <f ca="1">SIMULATION!$D$3*SIMULATION!$D$17/$H10427/(SIMULATION!$D$17-$I10427)*(((EXP(-$I10427*$J10448))/(1-EXP(-SIMULATION!$D$4*$I10427)))-(EXP(-SIMULATION!$D$17*$J10448)/(1-EXP(-SIMULATION!$D$4*SIMULATION!$D$17))))</f>
        <v>1.2772422526727207</v>
      </c>
      <c r="L10448">
        <v>0.27073441556210648</v>
      </c>
      <c r="M10448">
        <f t="shared" ca="1" si="163"/>
        <v>1.6230356874812981</v>
      </c>
    </row>
    <row r="10449" spans="1:13" x14ac:dyDescent="0.25">
      <c r="A10449" s="9"/>
      <c r="H10449" s="9"/>
      <c r="J10449">
        <v>22</v>
      </c>
      <c r="K10449">
        <f ca="1">SIMULATION!$D$3*SIMULATION!$D$17/$H10427/(SIMULATION!$D$17-$I10427)*(((EXP(-$I10427*$J10449))/(1-EXP(-SIMULATION!$D$4*$I10427)))-(EXP(-SIMULATION!$D$17*$J10449)/(1-EXP(-SIMULATION!$D$4*SIMULATION!$D$17))))</f>
        <v>1.2051461681338813</v>
      </c>
      <c r="L10449">
        <v>-9.0656083658824632E-2</v>
      </c>
      <c r="M10449">
        <f t="shared" ca="1" si="163"/>
        <v>1.0958923362944242</v>
      </c>
    </row>
    <row r="10450" spans="1:13" x14ac:dyDescent="0.25">
      <c r="A10450" s="9"/>
      <c r="H10450" s="9"/>
      <c r="J10450">
        <v>23</v>
      </c>
      <c r="K10450">
        <f ca="1">SIMULATION!$D$3*SIMULATION!$D$17/$H10427/(SIMULATION!$D$17-$I10427)*(((EXP(-$I10427*$J10450))/(1-EXP(-SIMULATION!$D$4*$I10427)))-(EXP(-SIMULATION!$D$17*$J10450)/(1-EXP(-SIMULATION!$D$4*SIMULATION!$D$17))))</f>
        <v>1.1370935496245567</v>
      </c>
      <c r="L10450">
        <v>-0.2497901607817421</v>
      </c>
      <c r="M10450">
        <f t="shared" ca="1" si="163"/>
        <v>0.85305876903995681</v>
      </c>
    </row>
    <row r="10451" spans="1:13" x14ac:dyDescent="0.25">
      <c r="A10451" s="9"/>
      <c r="H10451" s="9"/>
      <c r="J10451">
        <v>24</v>
      </c>
      <c r="K10451">
        <f ca="1">SIMULATION!$D$3*SIMULATION!$D$17/$H10427/(SIMULATION!$D$17-$I10427)*(((EXP(-$I10427*$J10451))/(1-EXP(-SIMULATION!$D$4*$I10427)))-(EXP(-SIMULATION!$D$17*$J10451)/(1-EXP(-SIMULATION!$D$4*SIMULATION!$D$17))))</f>
        <v>1.0728670141408692</v>
      </c>
      <c r="L10451">
        <v>0.14154567020754849</v>
      </c>
      <c r="M10451">
        <f t="shared" ca="1" si="163"/>
        <v>1.2247266947010098</v>
      </c>
    </row>
    <row r="10452" spans="1:13" x14ac:dyDescent="0.25">
      <c r="A10452" s="9">
        <v>419</v>
      </c>
      <c r="B10452" s="2">
        <f ca="1">NORMINV(RAND(),SIMULATION!D7,SIMULATION!D8)</f>
        <v>59.051925020019816</v>
      </c>
      <c r="C10452" s="2">
        <v>2</v>
      </c>
      <c r="D10452" s="2">
        <f ca="1">SIMULATION!$D$11*(1+(SIMULATION!$D$12*LN(1+$C10452)))*(1+(SIMULATION!$D$13*(($B10452/63.5)-1)))</f>
        <v>9.9077395068915468</v>
      </c>
      <c r="E10452" s="2">
        <v>-1.1963634899284708E-3</v>
      </c>
      <c r="F10452" s="2">
        <f ca="1">D10452*(1+E10452)</f>
        <v>9.8958862490777797</v>
      </c>
      <c r="G10452" s="2">
        <v>-0.12160212849367151</v>
      </c>
      <c r="H10452" s="9">
        <f>SIMULATION!$D$15*EXP($G$10452)</f>
        <v>195.47957351921241</v>
      </c>
      <c r="I10452" s="2">
        <f ca="1">$F10452/$H10452</f>
        <v>5.0623633308188989E-2</v>
      </c>
      <c r="J10452">
        <v>0</v>
      </c>
      <c r="K10452">
        <f ca="1">SIMULATION!$D$3*SIMULATION!$D$17/$H10452/(SIMULATION!$D$17-$I10452)*(((EXP(-$I10452*$J10452))/(1-EXP(-SIMULATION!$D$4*$I10452)))-(EXP(-SIMULATION!$D$17*$J10452)/(1-EXP(-SIMULATION!$D$4*SIMULATION!$D$17))))</f>
        <v>1.3393830091617878</v>
      </c>
      <c r="L10452">
        <v>0.18491136349851287</v>
      </c>
      <c r="M10452">
        <f t="shared" ca="1" si="163"/>
        <v>1.5870501476326351</v>
      </c>
    </row>
    <row r="10453" spans="1:13" x14ac:dyDescent="0.25">
      <c r="A10453" s="9"/>
      <c r="H10453" s="9"/>
      <c r="J10453">
        <v>1</v>
      </c>
      <c r="K10453">
        <f ca="1">SIMULATION!$D$3*SIMULATION!$D$17/$H10452/(SIMULATION!$D$17-$I10452)*(((EXP(-$I10452*$J10453))/(1-EXP(-SIMULATION!$D$4*$I10452)))-(EXP(-SIMULATION!$D$17*$J10453)/(1-EXP(-SIMULATION!$D$4*SIMULATION!$D$17))))</f>
        <v>2.2568669132323786</v>
      </c>
      <c r="L10453">
        <v>-3.3118085767681296E-3</v>
      </c>
      <c r="M10453">
        <f t="shared" ca="1" si="163"/>
        <v>2.2493926020325112</v>
      </c>
    </row>
    <row r="10454" spans="1:13" x14ac:dyDescent="0.25">
      <c r="A10454" s="9"/>
      <c r="H10454" s="9"/>
      <c r="J10454">
        <v>2</v>
      </c>
      <c r="K10454">
        <f ca="1">SIMULATION!$D$3*SIMULATION!$D$17/$H10452/(SIMULATION!$D$17-$I10452)*(((EXP(-$I10452*$J10454))/(1-EXP(-SIMULATION!$D$4*$I10452)))-(EXP(-SIMULATION!$D$17*$J10454)/(1-EXP(-SIMULATION!$D$4*SIMULATION!$D$17))))</f>
        <v>2.7757750132207755</v>
      </c>
      <c r="L10454">
        <v>-1.305871607318089E-2</v>
      </c>
      <c r="M10454">
        <f t="shared" ca="1" si="163"/>
        <v>2.7395269554400956</v>
      </c>
    </row>
    <row r="10455" spans="1:13" x14ac:dyDescent="0.25">
      <c r="A10455" s="9"/>
      <c r="H10455" s="9"/>
      <c r="J10455">
        <v>3</v>
      </c>
      <c r="K10455">
        <f ca="1">SIMULATION!$D$3*SIMULATION!$D$17/$H10452/(SIMULATION!$D$17-$I10452)*(((EXP(-$I10452*$J10455))/(1-EXP(-SIMULATION!$D$4*$I10452)))-(EXP(-SIMULATION!$D$17*$J10455)/(1-EXP(-SIMULATION!$D$4*SIMULATION!$D$17))))</f>
        <v>3.0426740199669182</v>
      </c>
      <c r="L10455">
        <v>-0.49389571364034673</v>
      </c>
      <c r="M10455">
        <f t="shared" ca="1" si="163"/>
        <v>1.5399103635004143</v>
      </c>
    </row>
    <row r="10456" spans="1:13" x14ac:dyDescent="0.25">
      <c r="A10456" s="9"/>
      <c r="H10456" s="9"/>
      <c r="J10456">
        <v>4</v>
      </c>
      <c r="K10456">
        <f ca="1">SIMULATION!$D$3*SIMULATION!$D$17/$H10452/(SIMULATION!$D$17-$I10452)*(((EXP(-$I10452*$J10456))/(1-EXP(-SIMULATION!$D$4*$I10452)))-(EXP(-SIMULATION!$D$17*$J10456)/(1-EXP(-SIMULATION!$D$4*SIMULATION!$D$17))))</f>
        <v>3.1513192107366073</v>
      </c>
      <c r="L10456">
        <v>-0.17023080960632853</v>
      </c>
      <c r="M10456">
        <f t="shared" ca="1" si="163"/>
        <v>2.6148675901649385</v>
      </c>
    </row>
    <row r="10457" spans="1:13" x14ac:dyDescent="0.25">
      <c r="A10457" s="9"/>
      <c r="H10457" s="9"/>
      <c r="J10457">
        <v>5</v>
      </c>
      <c r="K10457">
        <f ca="1">SIMULATION!$D$3*SIMULATION!$D$17/$H10452/(SIMULATION!$D$17-$I10452)*(((EXP(-$I10452*$J10457))/(1-EXP(-SIMULATION!$D$4*$I10452)))-(EXP(-SIMULATION!$D$17*$J10457)/(1-EXP(-SIMULATION!$D$4*SIMULATION!$D$17))))</f>
        <v>3.1616313185047011</v>
      </c>
      <c r="L10457">
        <v>4.5790080629844777E-2</v>
      </c>
      <c r="M10457">
        <f t="shared" ca="1" si="163"/>
        <v>3.3064026715008739</v>
      </c>
    </row>
    <row r="10458" spans="1:13" x14ac:dyDescent="0.25">
      <c r="A10458" s="9"/>
      <c r="H10458" s="9"/>
      <c r="J10458">
        <v>6</v>
      </c>
      <c r="K10458">
        <f ca="1">SIMULATION!$D$3*SIMULATION!$D$17/$H10452/(SIMULATION!$D$17-$I10452)*(((EXP(-$I10452*$J10458))/(1-EXP(-SIMULATION!$D$4*$I10452)))-(EXP(-SIMULATION!$D$17*$J10458)/(1-EXP(-SIMULATION!$D$4*SIMULATION!$D$17))))</f>
        <v>3.1118569733564359</v>
      </c>
      <c r="L10458">
        <v>9.2389516016859491E-2</v>
      </c>
      <c r="M10458">
        <f t="shared" ca="1" si="163"/>
        <v>3.3993599330385265</v>
      </c>
    </row>
    <row r="10459" spans="1:13" x14ac:dyDescent="0.25">
      <c r="A10459" s="9"/>
      <c r="H10459" s="9"/>
      <c r="J10459">
        <v>7</v>
      </c>
      <c r="K10459">
        <f ca="1">SIMULATION!$D$3*SIMULATION!$D$17/$H10452/(SIMULATION!$D$17-$I10452)*(((EXP(-$I10452*$J10459))/(1-EXP(-SIMULATION!$D$4*$I10452)))-(EXP(-SIMULATION!$D$17*$J10459)/(1-EXP(-SIMULATION!$D$4*SIMULATION!$D$17))))</f>
        <v>3.0263610188456025</v>
      </c>
      <c r="L10459">
        <v>0.18439319690237735</v>
      </c>
      <c r="M10459">
        <f t="shared" ca="1" si="163"/>
        <v>3.5844014020912791</v>
      </c>
    </row>
    <row r="10460" spans="1:13" x14ac:dyDescent="0.25">
      <c r="A10460" s="9"/>
      <c r="H10460" s="9"/>
      <c r="J10460">
        <v>8</v>
      </c>
      <c r="K10460">
        <f ca="1">SIMULATION!$D$3*SIMULATION!$D$17/$H10452/(SIMULATION!$D$17-$I10452)*(((EXP(-$I10452*$J10460))/(1-EXP(-SIMULATION!$D$4*$I10452)))-(EXP(-SIMULATION!$D$17*$J10460)/(1-EXP(-SIMULATION!$D$4*SIMULATION!$D$17))))</f>
        <v>2.9206196470212746</v>
      </c>
      <c r="L10460">
        <v>0.34693101271686821</v>
      </c>
      <c r="M10460">
        <f t="shared" ca="1" si="163"/>
        <v>3.9338731789231471</v>
      </c>
    </row>
    <row r="10461" spans="1:13" x14ac:dyDescent="0.25">
      <c r="A10461" s="9"/>
      <c r="H10461" s="9"/>
      <c r="J10461">
        <v>9</v>
      </c>
      <c r="K10461">
        <f ca="1">SIMULATION!$D$3*SIMULATION!$D$17/$H10452/(SIMULATION!$D$17-$I10452)*(((EXP(-$I10452*$J10461))/(1-EXP(-SIMULATION!$D$4*$I10452)))-(EXP(-SIMULATION!$D$17*$J10461)/(1-EXP(-SIMULATION!$D$4*SIMULATION!$D$17))))</f>
        <v>2.8044197683916874</v>
      </c>
      <c r="L10461">
        <v>0.10193835037108917</v>
      </c>
      <c r="M10461">
        <f t="shared" ca="1" si="163"/>
        <v>3.090297693329608</v>
      </c>
    </row>
    <row r="10462" spans="1:13" x14ac:dyDescent="0.25">
      <c r="A10462" s="9"/>
      <c r="H10462" s="9"/>
      <c r="J10462">
        <v>10</v>
      </c>
      <c r="K10462">
        <f ca="1">SIMULATION!$D$3*SIMULATION!$D$17/$H10452/(SIMULATION!$D$17-$I10452)*(((EXP(-$I10452*$J10462))/(1-EXP(-SIMULATION!$D$4*$I10452)))-(EXP(-SIMULATION!$D$17*$J10462)/(1-EXP(-SIMULATION!$D$4*SIMULATION!$D$17))))</f>
        <v>2.6839089110749508</v>
      </c>
      <c r="L10462">
        <v>0.19717040954235787</v>
      </c>
      <c r="M10462">
        <f t="shared" ca="1" si="163"/>
        <v>3.2130963302459827</v>
      </c>
    </row>
    <row r="10463" spans="1:13" x14ac:dyDescent="0.25">
      <c r="A10463" s="9"/>
      <c r="H10463" s="9"/>
      <c r="J10463">
        <v>11</v>
      </c>
      <c r="K10463">
        <f ca="1">SIMULATION!$D$3*SIMULATION!$D$17/$H10452/(SIMULATION!$D$17-$I10452)*(((EXP(-$I10452*$J10463))/(1-EXP(-SIMULATION!$D$4*$I10452)))-(EXP(-SIMULATION!$D$17*$J10463)/(1-EXP(-SIMULATION!$D$4*SIMULATION!$D$17))))</f>
        <v>2.5629085276745505</v>
      </c>
      <c r="L10463">
        <v>2.9287414445199732E-3</v>
      </c>
      <c r="M10463">
        <f t="shared" ca="1" si="163"/>
        <v>2.5704146240980648</v>
      </c>
    </row>
    <row r="10464" spans="1:13" x14ac:dyDescent="0.25">
      <c r="A10464" s="9"/>
      <c r="H10464" s="9"/>
      <c r="J10464">
        <v>12</v>
      </c>
      <c r="K10464">
        <f ca="1">SIMULATION!$D$3*SIMULATION!$D$17/$H10452/(SIMULATION!$D$17-$I10452)*(((EXP(-$I10452*$J10464))/(1-EXP(-SIMULATION!$D$4*$I10452)))-(EXP(-SIMULATION!$D$17*$J10464)/(1-EXP(-SIMULATION!$D$4*SIMULATION!$D$17))))</f>
        <v>2.4437552916539995</v>
      </c>
      <c r="L10464">
        <v>-5.1207910364546749E-2</v>
      </c>
      <c r="M10464">
        <f t="shared" ca="1" si="163"/>
        <v>2.3186156897260948</v>
      </c>
    </row>
    <row r="10465" spans="1:13" x14ac:dyDescent="0.25">
      <c r="A10465" s="9"/>
      <c r="H10465" s="9"/>
      <c r="J10465">
        <v>13</v>
      </c>
      <c r="K10465">
        <f ca="1">SIMULATION!$D$3*SIMULATION!$D$17/$H10452/(SIMULATION!$D$17-$I10452)*(((EXP(-$I10452*$J10465))/(1-EXP(-SIMULATION!$D$4*$I10452)))-(EXP(-SIMULATION!$D$17*$J10465)/(1-EXP(-SIMULATION!$D$4*SIMULATION!$D$17))))</f>
        <v>2.3278399328591108</v>
      </c>
      <c r="L10465">
        <v>0.36794500141529551</v>
      </c>
      <c r="M10465">
        <f t="shared" ca="1" si="163"/>
        <v>3.184357000249538</v>
      </c>
    </row>
    <row r="10466" spans="1:13" x14ac:dyDescent="0.25">
      <c r="A10466" s="9"/>
      <c r="H10466" s="9"/>
      <c r="J10466">
        <v>14</v>
      </c>
      <c r="K10466">
        <f ca="1">SIMULATION!$D$3*SIMULATION!$D$17/$H10452/(SIMULATION!$D$17-$I10452)*(((EXP(-$I10452*$J10466))/(1-EXP(-SIMULATION!$D$4*$I10452)))-(EXP(-SIMULATION!$D$17*$J10466)/(1-EXP(-SIMULATION!$D$4*SIMULATION!$D$17))))</f>
        <v>2.2159522629813786</v>
      </c>
      <c r="L10466">
        <v>0.10711046212326064</v>
      </c>
      <c r="M10466">
        <f t="shared" ca="1" si="163"/>
        <v>2.453303933912399</v>
      </c>
    </row>
    <row r="10467" spans="1:13" x14ac:dyDescent="0.25">
      <c r="A10467" s="9"/>
      <c r="H10467" s="9"/>
      <c r="J10467">
        <v>15</v>
      </c>
      <c r="K10467">
        <f ca="1">SIMULATION!$D$3*SIMULATION!$D$17/$H10452/(SIMULATION!$D$17-$I10452)*(((EXP(-$I10452*$J10467))/(1-EXP(-SIMULATION!$D$4*$I10452)))-(EXP(-SIMULATION!$D$17*$J10467)/(1-EXP(-SIMULATION!$D$4*SIMULATION!$D$17))))</f>
        <v>2.1085020163276846</v>
      </c>
      <c r="L10467">
        <v>-0.48087882703843965</v>
      </c>
      <c r="M10467">
        <f t="shared" ca="1" si="163"/>
        <v>1.0945680399078428</v>
      </c>
    </row>
    <row r="10468" spans="1:13" x14ac:dyDescent="0.25">
      <c r="A10468" s="9"/>
      <c r="H10468" s="9"/>
      <c r="J10468">
        <v>16</v>
      </c>
      <c r="K10468">
        <f ca="1">SIMULATION!$D$3*SIMULATION!$D$17/$H10452/(SIMULATION!$D$17-$I10452)*(((EXP(-$I10452*$J10468))/(1-EXP(-SIMULATION!$D$4*$I10452)))-(EXP(-SIMULATION!$D$17*$J10468)/(1-EXP(-SIMULATION!$D$4*SIMULATION!$D$17))))</f>
        <v>2.0056601228543225</v>
      </c>
      <c r="L10468">
        <v>-2.5373763995025871E-2</v>
      </c>
      <c r="M10468">
        <f t="shared" ca="1" si="163"/>
        <v>1.9547689762427822</v>
      </c>
    </row>
    <row r="10469" spans="1:13" x14ac:dyDescent="0.25">
      <c r="A10469" s="9"/>
      <c r="H10469" s="9"/>
      <c r="J10469">
        <v>17</v>
      </c>
      <c r="K10469">
        <f ca="1">SIMULATION!$D$3*SIMULATION!$D$17/$H10452/(SIMULATION!$D$17-$I10452)*(((EXP(-$I10452*$J10469))/(1-EXP(-SIMULATION!$D$4*$I10452)))-(EXP(-SIMULATION!$D$17*$J10469)/(1-EXP(-SIMULATION!$D$4*SIMULATION!$D$17))))</f>
        <v>1.9074490044617853</v>
      </c>
      <c r="L10469">
        <v>-0.33685700002111341</v>
      </c>
      <c r="M10469">
        <f t="shared" ca="1" si="163"/>
        <v>1.2649114551255289</v>
      </c>
    </row>
    <row r="10470" spans="1:13" x14ac:dyDescent="0.25">
      <c r="A10470" s="9"/>
      <c r="H10470" s="9"/>
      <c r="J10470">
        <v>18</v>
      </c>
      <c r="K10470">
        <f ca="1">SIMULATION!$D$3*SIMULATION!$D$17/$H10452/(SIMULATION!$D$17-$I10452)*(((EXP(-$I10452*$J10470))/(1-EXP(-SIMULATION!$D$4*$I10452)))-(EXP(-SIMULATION!$D$17*$J10470)/(1-EXP(-SIMULATION!$D$4*SIMULATION!$D$17))))</f>
        <v>1.8138002157527948</v>
      </c>
      <c r="L10470">
        <v>-0.10020880542719059</v>
      </c>
      <c r="M10470">
        <f t="shared" ca="1" si="163"/>
        <v>1.6320414628486268</v>
      </c>
    </row>
    <row r="10471" spans="1:13" x14ac:dyDescent="0.25">
      <c r="A10471" s="9"/>
      <c r="H10471" s="9"/>
      <c r="J10471">
        <v>19</v>
      </c>
      <c r="K10471">
        <f ca="1">SIMULATION!$D$3*SIMULATION!$D$17/$H10452/(SIMULATION!$D$17-$I10452)*(((EXP(-$I10452*$J10471))/(1-EXP(-SIMULATION!$D$4*$I10452)))-(EXP(-SIMULATION!$D$17*$J10471)/(1-EXP(-SIMULATION!$D$4*SIMULATION!$D$17))))</f>
        <v>1.7245911693525093</v>
      </c>
      <c r="L10471">
        <v>-0.19928308606448011</v>
      </c>
      <c r="M10471">
        <f t="shared" ca="1" si="163"/>
        <v>1.3809093189243908</v>
      </c>
    </row>
    <row r="10472" spans="1:13" x14ac:dyDescent="0.25">
      <c r="A10472" s="9"/>
      <c r="H10472" s="9"/>
      <c r="J10472">
        <v>20</v>
      </c>
      <c r="K10472">
        <f ca="1">SIMULATION!$D$3*SIMULATION!$D$17/$H10452/(SIMULATION!$D$17-$I10452)*(((EXP(-$I10452*$J10472))/(1-EXP(-SIMULATION!$D$4*$I10452)))-(EXP(-SIMULATION!$D$17*$J10472)/(1-EXP(-SIMULATION!$D$4*SIMULATION!$D$17))))</f>
        <v>1.639668468587185</v>
      </c>
      <c r="L10472">
        <v>-0.2456480646153095</v>
      </c>
      <c r="M10472">
        <f t="shared" ca="1" si="163"/>
        <v>1.2368870826679945</v>
      </c>
    </row>
    <row r="10473" spans="1:13" x14ac:dyDescent="0.25">
      <c r="A10473" s="9"/>
      <c r="H10473" s="9"/>
      <c r="J10473">
        <v>21</v>
      </c>
      <c r="K10473">
        <f ca="1">SIMULATION!$D$3*SIMULATION!$D$17/$H10452/(SIMULATION!$D$17-$I10452)*(((EXP(-$I10452*$J10473))/(1-EXP(-SIMULATION!$D$4*$I10452)))-(EXP(-SIMULATION!$D$17*$J10473)/(1-EXP(-SIMULATION!$D$4*SIMULATION!$D$17))))</f>
        <v>1.5588626677944903</v>
      </c>
      <c r="L10473">
        <v>-0.16556495813261393</v>
      </c>
      <c r="M10473">
        <f t="shared" ca="1" si="163"/>
        <v>1.3007696354666007</v>
      </c>
    </row>
    <row r="10474" spans="1:13" x14ac:dyDescent="0.25">
      <c r="A10474" s="9"/>
      <c r="H10474" s="9"/>
      <c r="J10474">
        <v>22</v>
      </c>
      <c r="K10474">
        <f ca="1">SIMULATION!$D$3*SIMULATION!$D$17/$H10452/(SIMULATION!$D$17-$I10452)*(((EXP(-$I10452*$J10474))/(1-EXP(-SIMULATION!$D$4*$I10452)))-(EXP(-SIMULATION!$D$17*$J10474)/(1-EXP(-SIMULATION!$D$4*SIMULATION!$D$17))))</f>
        <v>1.4819975487218313</v>
      </c>
      <c r="L10474">
        <v>-0.32156952339297762</v>
      </c>
      <c r="M10474">
        <f t="shared" ca="1" si="163"/>
        <v>1.0054323033097909</v>
      </c>
    </row>
    <row r="10475" spans="1:13" x14ac:dyDescent="0.25">
      <c r="A10475" s="9"/>
      <c r="H10475" s="9"/>
      <c r="J10475">
        <v>23</v>
      </c>
      <c r="K10475">
        <f ca="1">SIMULATION!$D$3*SIMULATION!$D$17/$H10452/(SIMULATION!$D$17-$I10452)*(((EXP(-$I10452*$J10475))/(1-EXP(-SIMULATION!$D$4*$I10452)))-(EXP(-SIMULATION!$D$17*$J10475)/(1-EXP(-SIMULATION!$D$4*SIMULATION!$D$17))))</f>
        <v>1.4088958917030314</v>
      </c>
      <c r="L10475">
        <v>-4.5377720463734866E-2</v>
      </c>
      <c r="M10475">
        <f t="shared" ca="1" si="163"/>
        <v>1.3449634077668267</v>
      </c>
    </row>
    <row r="10476" spans="1:13" x14ac:dyDescent="0.25">
      <c r="A10476" s="9"/>
      <c r="H10476" s="9"/>
      <c r="J10476">
        <v>24</v>
      </c>
      <c r="K10476">
        <f ca="1">SIMULATION!$D$3*SIMULATION!$D$17/$H10452/(SIMULATION!$D$17-$I10452)*(((EXP(-$I10452*$J10476))/(1-EXP(-SIMULATION!$D$4*$I10452)))-(EXP(-SIMULATION!$D$17*$J10476)/(1-EXP(-SIMULATION!$D$4*SIMULATION!$D$17))))</f>
        <v>1.3393830091617878</v>
      </c>
      <c r="L10476">
        <v>-9.4781742457227286E-2</v>
      </c>
      <c r="M10476">
        <f t="shared" ca="1" si="163"/>
        <v>1.2124339537358291</v>
      </c>
    </row>
    <row r="10477" spans="1:13" x14ac:dyDescent="0.25">
      <c r="A10477" s="9">
        <v>420</v>
      </c>
      <c r="B10477" s="2">
        <f ca="1">NORMINV(RAND(),SIMULATION!D7,SIMULATION!D8)</f>
        <v>64.29756124013133</v>
      </c>
      <c r="C10477" s="2">
        <v>2</v>
      </c>
      <c r="D10477" s="2">
        <f ca="1">SIMULATION!$D$11*(1+(SIMULATION!$D$12*LN(1+$C10477)))*(1+(SIMULATION!$D$13*(($B10477/63.5)-1)))</f>
        <v>10.297289565329224</v>
      </c>
      <c r="E10477" s="2">
        <v>-0.22348902354187547</v>
      </c>
      <c r="F10477" s="2">
        <f ca="1">D10477*(1+E10477)</f>
        <v>7.9959583752458521</v>
      </c>
      <c r="G10477" s="2">
        <v>0.41991242369215509</v>
      </c>
      <c r="H10477" s="9">
        <f>SIMULATION!$D$15*EXP($G$10477)</f>
        <v>335.95272238475945</v>
      </c>
      <c r="I10477" s="2">
        <f ca="1">$F10477/$H10477</f>
        <v>2.3800844114274664E-2</v>
      </c>
      <c r="J10477">
        <v>0</v>
      </c>
      <c r="K10477">
        <f ca="1">SIMULATION!$D$3*SIMULATION!$D$17/$H10477/(SIMULATION!$D$17-$I10477)*(((EXP(-$I10477*$J10477))/(1-EXP(-SIMULATION!$D$4*$I10477)))-(EXP(-SIMULATION!$D$17*$J10477)/(1-EXP(-SIMULATION!$D$4*SIMULATION!$D$17))))</f>
        <v>2.2450103825460919</v>
      </c>
      <c r="L10477">
        <v>0.10691321846987595</v>
      </c>
      <c r="M10477">
        <f t="shared" ca="1" si="163"/>
        <v>2.4850316680423821</v>
      </c>
    </row>
    <row r="10478" spans="1:13" x14ac:dyDescent="0.25">
      <c r="A10478" s="9"/>
      <c r="H10478" s="9"/>
      <c r="J10478">
        <v>1</v>
      </c>
      <c r="K10478">
        <f ca="1">SIMULATION!$D$3*SIMULATION!$D$17/$H10477/(SIMULATION!$D$17-$I10477)*(((EXP(-$I10477*$J10478))/(1-EXP(-SIMULATION!$D$4*$I10477)))-(EXP(-SIMULATION!$D$17*$J10478)/(1-EXP(-SIMULATION!$D$4*SIMULATION!$D$17))))</f>
        <v>2.7727870717961345</v>
      </c>
      <c r="L10478">
        <v>-1.6333747678689812E-3</v>
      </c>
      <c r="M10478">
        <f t="shared" ca="1" si="163"/>
        <v>2.7682580713563896</v>
      </c>
    </row>
    <row r="10479" spans="1:13" x14ac:dyDescent="0.25">
      <c r="A10479" s="9"/>
      <c r="H10479" s="9"/>
      <c r="J10479">
        <v>2</v>
      </c>
      <c r="K10479">
        <f ca="1">SIMULATION!$D$3*SIMULATION!$D$17/$H10477/(SIMULATION!$D$17-$I10477)*(((EXP(-$I10477*$J10479))/(1-EXP(-SIMULATION!$D$4*$I10477)))-(EXP(-SIMULATION!$D$17*$J10479)/(1-EXP(-SIMULATION!$D$4*SIMULATION!$D$17))))</f>
        <v>3.0796206672534181</v>
      </c>
      <c r="L10479">
        <v>-0.49830725144525717</v>
      </c>
      <c r="M10479">
        <f t="shared" ca="1" si="163"/>
        <v>1.5450233570603586</v>
      </c>
    </row>
    <row r="10480" spans="1:13" x14ac:dyDescent="0.25">
      <c r="A10480" s="9"/>
      <c r="H10480" s="9"/>
      <c r="J10480">
        <v>3</v>
      </c>
      <c r="K10480">
        <f ca="1">SIMULATION!$D$3*SIMULATION!$D$17/$H10477/(SIMULATION!$D$17-$I10477)*(((EXP(-$I10477*$J10480))/(1-EXP(-SIMULATION!$D$4*$I10477)))-(EXP(-SIMULATION!$D$17*$J10480)/(1-EXP(-SIMULATION!$D$4*SIMULATION!$D$17))))</f>
        <v>3.2456065822729308</v>
      </c>
      <c r="L10480">
        <v>8.9352754972465559E-2</v>
      </c>
      <c r="M10480">
        <f t="shared" ca="1" si="163"/>
        <v>3.5356104719557853</v>
      </c>
    </row>
    <row r="10481" spans="1:13" x14ac:dyDescent="0.25">
      <c r="A10481" s="9"/>
      <c r="H10481" s="9"/>
      <c r="J10481">
        <v>4</v>
      </c>
      <c r="K10481">
        <f ca="1">SIMULATION!$D$3*SIMULATION!$D$17/$H10477/(SIMULATION!$D$17-$I10477)*(((EXP(-$I10477*$J10481))/(1-EXP(-SIMULATION!$D$4*$I10477)))-(EXP(-SIMULATION!$D$17*$J10481)/(1-EXP(-SIMULATION!$D$4*SIMULATION!$D$17))))</f>
        <v>3.3220545440750904</v>
      </c>
      <c r="L10481">
        <v>0.3961618866399903</v>
      </c>
      <c r="M10481">
        <f t="shared" ca="1" si="163"/>
        <v>4.6381259397768311</v>
      </c>
    </row>
    <row r="10482" spans="1:13" x14ac:dyDescent="0.25">
      <c r="A10482" s="9"/>
      <c r="H10482" s="9"/>
      <c r="J10482">
        <v>5</v>
      </c>
      <c r="K10482">
        <f ca="1">SIMULATION!$D$3*SIMULATION!$D$17/$H10477/(SIMULATION!$D$17-$I10477)*(((EXP(-$I10477*$J10482))/(1-EXP(-SIMULATION!$D$4*$I10477)))-(EXP(-SIMULATION!$D$17*$J10482)/(1-EXP(-SIMULATION!$D$4*SIMULATION!$D$17))))</f>
        <v>3.3418281216617038</v>
      </c>
      <c r="L10482">
        <v>0.18574830378149657</v>
      </c>
      <c r="M10482">
        <f t="shared" ca="1" si="163"/>
        <v>3.9625670267896704</v>
      </c>
    </row>
    <row r="10483" spans="1:13" x14ac:dyDescent="0.25">
      <c r="A10483" s="9"/>
      <c r="H10483" s="9"/>
      <c r="J10483">
        <v>6</v>
      </c>
      <c r="K10483">
        <f ca="1">SIMULATION!$D$3*SIMULATION!$D$17/$H10477/(SIMULATION!$D$17-$I10477)*(((EXP(-$I10477*$J10483))/(1-EXP(-SIMULATION!$D$4*$I10477)))-(EXP(-SIMULATION!$D$17*$J10483)/(1-EXP(-SIMULATION!$D$4*SIMULATION!$D$17))))</f>
        <v>3.3259705367050532</v>
      </c>
      <c r="L10483">
        <v>-0.13811820554580992</v>
      </c>
      <c r="M10483">
        <f t="shared" ca="1" si="163"/>
        <v>2.8665934544771168</v>
      </c>
    </row>
    <row r="10484" spans="1:13" x14ac:dyDescent="0.25">
      <c r="A10484" s="9"/>
      <c r="H10484" s="9"/>
      <c r="J10484">
        <v>7</v>
      </c>
      <c r="K10484">
        <f ca="1">SIMULATION!$D$3*SIMULATION!$D$17/$H10477/(SIMULATION!$D$17-$I10477)*(((EXP(-$I10477*$J10484))/(1-EXP(-SIMULATION!$D$4*$I10477)))-(EXP(-SIMULATION!$D$17*$J10484)/(1-EXP(-SIMULATION!$D$4*SIMULATION!$D$17))))</f>
        <v>3.2879506346376806</v>
      </c>
      <c r="L10484">
        <v>0.51835563035165344</v>
      </c>
      <c r="M10484">
        <f t="shared" ca="1" si="163"/>
        <v>4.992278358420414</v>
      </c>
    </row>
    <row r="10485" spans="1:13" x14ac:dyDescent="0.25">
      <c r="A10485" s="9"/>
      <c r="H10485" s="9"/>
      <c r="J10485">
        <v>8</v>
      </c>
      <c r="K10485">
        <f ca="1">SIMULATION!$D$3*SIMULATION!$D$17/$H10477/(SIMULATION!$D$17-$I10477)*(((EXP(-$I10477*$J10485))/(1-EXP(-SIMULATION!$D$4*$I10477)))-(EXP(-SIMULATION!$D$17*$J10485)/(1-EXP(-SIMULATION!$D$4*SIMULATION!$D$17))))</f>
        <v>3.2363837968462543</v>
      </c>
      <c r="L10485">
        <v>0.11511084345392279</v>
      </c>
      <c r="M10485">
        <f t="shared" ca="1" si="163"/>
        <v>3.6089266654418357</v>
      </c>
    </row>
    <row r="10486" spans="1:13" x14ac:dyDescent="0.25">
      <c r="A10486" s="9"/>
      <c r="H10486" s="9"/>
      <c r="J10486">
        <v>9</v>
      </c>
      <c r="K10486">
        <f ca="1">SIMULATION!$D$3*SIMULATION!$D$17/$H10477/(SIMULATION!$D$17-$I10477)*(((EXP(-$I10477*$J10486))/(1-EXP(-SIMULATION!$D$4*$I10477)))-(EXP(-SIMULATION!$D$17*$J10486)/(1-EXP(-SIMULATION!$D$4*SIMULATION!$D$17))))</f>
        <v>3.1767755583178765</v>
      </c>
      <c r="L10486">
        <v>-6.4343325555577249E-3</v>
      </c>
      <c r="M10486">
        <f t="shared" ca="1" si="163"/>
        <v>3.1563351279212917</v>
      </c>
    </row>
    <row r="10487" spans="1:13" x14ac:dyDescent="0.25">
      <c r="A10487" s="9"/>
      <c r="H10487" s="9"/>
      <c r="J10487">
        <v>10</v>
      </c>
      <c r="K10487">
        <f ca="1">SIMULATION!$D$3*SIMULATION!$D$17/$H10477/(SIMULATION!$D$17-$I10477)*(((EXP(-$I10477*$J10487))/(1-EXP(-SIMULATION!$D$4*$I10477)))-(EXP(-SIMULATION!$D$17*$J10487)/(1-EXP(-SIMULATION!$D$4*SIMULATION!$D$17))))</f>
        <v>3.1126389514257813</v>
      </c>
      <c r="L10487">
        <v>-1.4866781590078149E-2</v>
      </c>
      <c r="M10487">
        <f t="shared" ca="1" si="163"/>
        <v>3.0663640279661641</v>
      </c>
    </row>
    <row r="10488" spans="1:13" x14ac:dyDescent="0.25">
      <c r="A10488" s="9"/>
      <c r="H10488" s="9"/>
      <c r="J10488">
        <v>11</v>
      </c>
      <c r="K10488">
        <f ca="1">SIMULATION!$D$3*SIMULATION!$D$17/$H10477/(SIMULATION!$D$17-$I10477)*(((EXP(-$I10477*$J10488))/(1-EXP(-SIMULATION!$D$4*$I10477)))-(EXP(-SIMULATION!$D$17*$J10488)/(1-EXP(-SIMULATION!$D$4*SIMULATION!$D$17))))</f>
        <v>3.0462105184270287</v>
      </c>
      <c r="L10488">
        <v>2.1019860081414259E-2</v>
      </c>
      <c r="M10488">
        <f t="shared" ca="1" si="163"/>
        <v>3.1102414373028973</v>
      </c>
    </row>
    <row r="10489" spans="1:13" x14ac:dyDescent="0.25">
      <c r="A10489" s="9"/>
      <c r="H10489" s="9"/>
      <c r="J10489">
        <v>12</v>
      </c>
      <c r="K10489">
        <f ca="1">SIMULATION!$D$3*SIMULATION!$D$17/$H10477/(SIMULATION!$D$17-$I10477)*(((EXP(-$I10477*$J10489))/(1-EXP(-SIMULATION!$D$4*$I10477)))-(EXP(-SIMULATION!$D$17*$J10489)/(1-EXP(-SIMULATION!$D$4*SIMULATION!$D$17))))</f>
        <v>2.978909141328614</v>
      </c>
      <c r="L10489">
        <v>-0.58956623666284202</v>
      </c>
      <c r="M10489">
        <f t="shared" ca="1" si="163"/>
        <v>1.2226448895149649</v>
      </c>
    </row>
    <row r="10490" spans="1:13" x14ac:dyDescent="0.25">
      <c r="A10490" s="9"/>
      <c r="H10490" s="9"/>
      <c r="J10490">
        <v>13</v>
      </c>
      <c r="K10490">
        <f ca="1">SIMULATION!$D$3*SIMULATION!$D$17/$H10477/(SIMULATION!$D$17-$I10477)*(((EXP(-$I10477*$J10490))/(1-EXP(-SIMULATION!$D$4*$I10477)))-(EXP(-SIMULATION!$D$17*$J10490)/(1-EXP(-SIMULATION!$D$4*SIMULATION!$D$17))))</f>
        <v>2.9116300630756897</v>
      </c>
      <c r="L10490">
        <v>4.9791217826063577E-2</v>
      </c>
      <c r="M10490">
        <f t="shared" ca="1" si="163"/>
        <v>3.0566036697752064</v>
      </c>
    </row>
    <row r="10491" spans="1:13" x14ac:dyDescent="0.25">
      <c r="A10491" s="9"/>
      <c r="H10491" s="9"/>
      <c r="J10491">
        <v>14</v>
      </c>
      <c r="K10491">
        <f ca="1">SIMULATION!$D$3*SIMULATION!$D$17/$H10477/(SIMULATION!$D$17-$I10477)*(((EXP(-$I10477*$J10491))/(1-EXP(-SIMULATION!$D$4*$I10477)))-(EXP(-SIMULATION!$D$17*$J10491)/(1-EXP(-SIMULATION!$D$4*SIMULATION!$D$17))))</f>
        <v>2.8449332955292528</v>
      </c>
      <c r="L10491">
        <v>-0.44274109571362452</v>
      </c>
      <c r="M10491">
        <f t="shared" ca="1" si="163"/>
        <v>1.5853644110344587</v>
      </c>
    </row>
    <row r="10492" spans="1:13" x14ac:dyDescent="0.25">
      <c r="A10492" s="9"/>
      <c r="H10492" s="9"/>
      <c r="J10492">
        <v>15</v>
      </c>
      <c r="K10492">
        <f ca="1">SIMULATION!$D$3*SIMULATION!$D$17/$H10477/(SIMULATION!$D$17-$I10477)*(((EXP(-$I10477*$J10492))/(1-EXP(-SIMULATION!$D$4*$I10477)))-(EXP(-SIMULATION!$D$17*$J10492)/(1-EXP(-SIMULATION!$D$4*SIMULATION!$D$17))))</f>
        <v>2.7791643481213644</v>
      </c>
      <c r="L10492">
        <v>6.8300641728678155E-2</v>
      </c>
      <c r="M10492">
        <f t="shared" ca="1" si="163"/>
        <v>2.968983056567517</v>
      </c>
    </row>
    <row r="10493" spans="1:13" x14ac:dyDescent="0.25">
      <c r="A10493" s="9"/>
      <c r="H10493" s="9"/>
      <c r="J10493">
        <v>16</v>
      </c>
      <c r="K10493">
        <f ca="1">SIMULATION!$D$3*SIMULATION!$D$17/$H10477/(SIMULATION!$D$17-$I10477)*(((EXP(-$I10477*$J10493))/(1-EXP(-SIMULATION!$D$4*$I10477)))-(EXP(-SIMULATION!$D$17*$J10493)/(1-EXP(-SIMULATION!$D$4*SIMULATION!$D$17))))</f>
        <v>2.7145315861398176</v>
      </c>
      <c r="L10493">
        <v>0.1297951687303219</v>
      </c>
      <c r="M10493">
        <f t="shared" ca="1" si="163"/>
        <v>3.0668646713866234</v>
      </c>
    </row>
    <row r="10494" spans="1:13" x14ac:dyDescent="0.25">
      <c r="A10494" s="9"/>
      <c r="H10494" s="9"/>
      <c r="J10494">
        <v>17</v>
      </c>
      <c r="K10494">
        <f ca="1">SIMULATION!$D$3*SIMULATION!$D$17/$H10477/(SIMULATION!$D$17-$I10477)*(((EXP(-$I10477*$J10494))/(1-EXP(-SIMULATION!$D$4*$I10477)))-(EXP(-SIMULATION!$D$17*$J10494)/(1-EXP(-SIMULATION!$D$4*SIMULATION!$D$17))))</f>
        <v>2.6511557964045234</v>
      </c>
      <c r="L10494">
        <v>-0.20869824538641071</v>
      </c>
      <c r="M10494">
        <f t="shared" ca="1" si="163"/>
        <v>2.0978642334488873</v>
      </c>
    </row>
    <row r="10495" spans="1:13" x14ac:dyDescent="0.25">
      <c r="A10495" s="9"/>
      <c r="H10495" s="9"/>
      <c r="J10495">
        <v>18</v>
      </c>
      <c r="K10495">
        <f ca="1">SIMULATION!$D$3*SIMULATION!$D$17/$H10477/(SIMULATION!$D$17-$I10477)*(((EXP(-$I10477*$J10495))/(1-EXP(-SIMULATION!$D$4*$I10477)))-(EXP(-SIMULATION!$D$17*$J10495)/(1-EXP(-SIMULATION!$D$4*SIMULATION!$D$17))))</f>
        <v>2.5891019429396187</v>
      </c>
      <c r="L10495">
        <v>-6.7819954177036415E-2</v>
      </c>
      <c r="M10495">
        <f t="shared" ca="1" si="163"/>
        <v>2.4135091678097775</v>
      </c>
    </row>
    <row r="10496" spans="1:13" x14ac:dyDescent="0.25">
      <c r="A10496" s="9"/>
      <c r="H10496" s="9"/>
      <c r="J10496">
        <v>19</v>
      </c>
      <c r="K10496">
        <f ca="1">SIMULATION!$D$3*SIMULATION!$D$17/$H10477/(SIMULATION!$D$17-$I10477)*(((EXP(-$I10477*$J10496))/(1-EXP(-SIMULATION!$D$4*$I10477)))-(EXP(-SIMULATION!$D$17*$J10496)/(1-EXP(-SIMULATION!$D$4*SIMULATION!$D$17))))</f>
        <v>2.5283995097322243</v>
      </c>
      <c r="L10496">
        <v>0.32517614554079077</v>
      </c>
      <c r="M10496">
        <f t="shared" ca="1" si="163"/>
        <v>3.3505747166941742</v>
      </c>
    </row>
    <row r="10497" spans="1:13" x14ac:dyDescent="0.25">
      <c r="A10497" s="9"/>
      <c r="H10497" s="9"/>
      <c r="J10497">
        <v>20</v>
      </c>
      <c r="K10497">
        <f ca="1">SIMULATION!$D$3*SIMULATION!$D$17/$H10477/(SIMULATION!$D$17-$I10477)*(((EXP(-$I10477*$J10497))/(1-EXP(-SIMULATION!$D$4*$I10477)))-(EXP(-SIMULATION!$D$17*$J10497)/(1-EXP(-SIMULATION!$D$4*SIMULATION!$D$17))))</f>
        <v>2.469055529984995</v>
      </c>
      <c r="L10497">
        <v>-0.36318334218298337</v>
      </c>
      <c r="M10497">
        <f t="shared" ca="1" si="163"/>
        <v>1.5723356905696673</v>
      </c>
    </row>
    <row r="10498" spans="1:13" x14ac:dyDescent="0.25">
      <c r="A10498" s="9"/>
      <c r="H10498" s="9"/>
      <c r="J10498">
        <v>21</v>
      </c>
      <c r="K10498">
        <f ca="1">SIMULATION!$D$3*SIMULATION!$D$17/$H10477/(SIMULATION!$D$17-$I10477)*(((EXP(-$I10477*$J10498))/(1-EXP(-SIMULATION!$D$4*$I10477)))-(EXP(-SIMULATION!$D$17*$J10498)/(1-EXP(-SIMULATION!$D$4*SIMULATION!$D$17))))</f>
        <v>2.4110629288582017</v>
      </c>
      <c r="L10498">
        <v>-3.4036752328478283E-2</v>
      </c>
      <c r="M10498">
        <f t="shared" ca="1" si="163"/>
        <v>2.3289981771002797</v>
      </c>
    </row>
    <row r="10499" spans="1:13" x14ac:dyDescent="0.25">
      <c r="A10499" s="9"/>
      <c r="H10499" s="9"/>
      <c r="J10499">
        <v>22</v>
      </c>
      <c r="K10499">
        <f ca="1">SIMULATION!$D$3*SIMULATION!$D$17/$H10477/(SIMULATION!$D$17-$I10477)*(((EXP(-$I10477*$J10499))/(1-EXP(-SIMULATION!$D$4*$I10477)))-(EXP(-SIMULATION!$D$17*$J10499)/(1-EXP(-SIMULATION!$D$4*SIMULATION!$D$17))))</f>
        <v>2.3544058631401676</v>
      </c>
      <c r="L10499">
        <v>5.6447154750219296E-2</v>
      </c>
      <c r="M10499">
        <f t="shared" ref="M10499:M10562" ca="1" si="164">$K10499*(1+$L10499)</f>
        <v>2.4873053752416641</v>
      </c>
    </row>
    <row r="10500" spans="1:13" x14ac:dyDescent="0.25">
      <c r="A10500" s="9"/>
      <c r="H10500" s="9"/>
      <c r="J10500">
        <v>23</v>
      </c>
      <c r="K10500">
        <f ca="1">SIMULATION!$D$3*SIMULATION!$D$17/$H10477/(SIMULATION!$D$17-$I10477)*(((EXP(-$I10477*$J10500))/(1-EXP(-SIMULATION!$D$4*$I10477)))-(EXP(-SIMULATION!$D$17*$J10500)/(1-EXP(-SIMULATION!$D$4*SIMULATION!$D$17))))</f>
        <v>2.2990631366308052</v>
      </c>
      <c r="L10500">
        <v>-0.55017246503724415</v>
      </c>
      <c r="M10500">
        <f t="shared" ca="1" si="164"/>
        <v>1.0341819034743767</v>
      </c>
    </row>
    <row r="10501" spans="1:13" x14ac:dyDescent="0.25">
      <c r="A10501" s="9"/>
      <c r="H10501" s="9"/>
      <c r="J10501">
        <v>24</v>
      </c>
      <c r="K10501">
        <f ca="1">SIMULATION!$D$3*SIMULATION!$D$17/$H10477/(SIMULATION!$D$17-$I10477)*(((EXP(-$I10477*$J10501))/(1-EXP(-SIMULATION!$D$4*$I10477)))-(EXP(-SIMULATION!$D$17*$J10501)/(1-EXP(-SIMULATION!$D$4*SIMULATION!$D$17))))</f>
        <v>2.2450103825460919</v>
      </c>
      <c r="L10501">
        <v>0.33360539872181449</v>
      </c>
      <c r="M10501">
        <f t="shared" ca="1" si="164"/>
        <v>2.9939579663499942</v>
      </c>
    </row>
    <row r="10502" spans="1:13" x14ac:dyDescent="0.25">
      <c r="A10502" s="9">
        <v>421</v>
      </c>
      <c r="B10502" s="2">
        <f ca="1">NORMINV(RAND(),SIMULATION!D7,SIMULATION!D8)</f>
        <v>55.278538535553061</v>
      </c>
      <c r="C10502" s="2">
        <v>2</v>
      </c>
      <c r="D10502" s="2">
        <f ca="1">SIMULATION!$D$11*(1+(SIMULATION!$D$12*LN(1+$C10502)))*(1+(SIMULATION!$D$13*(($B10502/63.5)-1)))</f>
        <v>9.6275212714187273</v>
      </c>
      <c r="E10502" s="2">
        <v>-0.10697432849313439</v>
      </c>
      <c r="F10502" s="2">
        <f ca="1">D10502*(1+E10502)</f>
        <v>8.5976236483553414</v>
      </c>
      <c r="G10502" s="2">
        <v>-0.58526551993067766</v>
      </c>
      <c r="H10502" s="9">
        <f>SIMULATION!$D$15*EXP($G$10502)</f>
        <v>122.95181113935163</v>
      </c>
      <c r="I10502" s="2">
        <f ca="1">$F10502/$H10502</f>
        <v>6.9926775121766455E-2</v>
      </c>
      <c r="J10502">
        <v>0</v>
      </c>
      <c r="K10502">
        <f ca="1">SIMULATION!$D$3*SIMULATION!$D$17/$H10502/(SIMULATION!$D$17-$I10502)*(((EXP(-$I10502*$J10502))/(1-EXP(-SIMULATION!$D$4*$I10502)))-(EXP(-SIMULATION!$D$17*$J10502)/(1-EXP(-SIMULATION!$D$4*SIMULATION!$D$17))))</f>
        <v>1.2182232299873608</v>
      </c>
      <c r="L10502">
        <v>0.11678299432148434</v>
      </c>
      <c r="M10502">
        <f t="shared" ca="1" si="164"/>
        <v>1.3604909865372752</v>
      </c>
    </row>
    <row r="10503" spans="1:13" x14ac:dyDescent="0.25">
      <c r="A10503" s="9"/>
      <c r="H10503" s="9"/>
      <c r="J10503">
        <v>1</v>
      </c>
      <c r="K10503">
        <f ca="1">SIMULATION!$D$3*SIMULATION!$D$17/$H10502/(SIMULATION!$D$17-$I10502)*(((EXP(-$I10502*$J10503))/(1-EXP(-SIMULATION!$D$4*$I10502)))-(EXP(-SIMULATION!$D$17*$J10503)/(1-EXP(-SIMULATION!$D$4*SIMULATION!$D$17))))</f>
        <v>2.6837851169873348</v>
      </c>
      <c r="L10503">
        <v>-6.1142896984532041E-2</v>
      </c>
      <c r="M10503">
        <f t="shared" ca="1" si="164"/>
        <v>2.5196907200507579</v>
      </c>
    </row>
    <row r="10504" spans="1:13" x14ac:dyDescent="0.25">
      <c r="A10504" s="9"/>
      <c r="H10504" s="9"/>
      <c r="J10504">
        <v>2</v>
      </c>
      <c r="K10504">
        <f ca="1">SIMULATION!$D$3*SIMULATION!$D$17/$H10502/(SIMULATION!$D$17-$I10502)*(((EXP(-$I10502*$J10504))/(1-EXP(-SIMULATION!$D$4*$I10502)))-(EXP(-SIMULATION!$D$17*$J10504)/(1-EXP(-SIMULATION!$D$4*SIMULATION!$D$17))))</f>
        <v>3.4944201464081828</v>
      </c>
      <c r="L10504">
        <v>-9.3665916917136854E-2</v>
      </c>
      <c r="M10504">
        <f t="shared" ca="1" si="164"/>
        <v>3.1671120793011447</v>
      </c>
    </row>
    <row r="10505" spans="1:13" x14ac:dyDescent="0.25">
      <c r="A10505" s="9"/>
      <c r="H10505" s="9"/>
      <c r="J10505">
        <v>3</v>
      </c>
      <c r="K10505">
        <f ca="1">SIMULATION!$D$3*SIMULATION!$D$17/$H10502/(SIMULATION!$D$17-$I10502)*(((EXP(-$I10502*$J10505))/(1-EXP(-SIMULATION!$D$4*$I10502)))-(EXP(-SIMULATION!$D$17*$J10505)/(1-EXP(-SIMULATION!$D$4*SIMULATION!$D$17))))</f>
        <v>3.8940429691512843</v>
      </c>
      <c r="L10505">
        <v>6.5141691885100536E-2</v>
      </c>
      <c r="M10505">
        <f t="shared" ca="1" si="164"/>
        <v>4.1477075164350792</v>
      </c>
    </row>
    <row r="10506" spans="1:13" x14ac:dyDescent="0.25">
      <c r="A10506" s="9"/>
      <c r="H10506" s="9"/>
      <c r="J10506">
        <v>4</v>
      </c>
      <c r="K10506">
        <f ca="1">SIMULATION!$D$3*SIMULATION!$D$17/$H10502/(SIMULATION!$D$17-$I10502)*(((EXP(-$I10502*$J10506))/(1-EXP(-SIMULATION!$D$4*$I10502)))-(EXP(-SIMULATION!$D$17*$J10506)/(1-EXP(-SIMULATION!$D$4*SIMULATION!$D$17))))</f>
        <v>4.0383737302322835</v>
      </c>
      <c r="L10506">
        <v>5.5082844313564069E-2</v>
      </c>
      <c r="M10506">
        <f t="shared" ca="1" si="164"/>
        <v>4.2608188416946549</v>
      </c>
    </row>
    <row r="10507" spans="1:13" x14ac:dyDescent="0.25">
      <c r="A10507" s="9"/>
      <c r="H10507" s="9"/>
      <c r="J10507">
        <v>5</v>
      </c>
      <c r="K10507">
        <f ca="1">SIMULATION!$D$3*SIMULATION!$D$17/$H10502/(SIMULATION!$D$17-$I10502)*(((EXP(-$I10502*$J10507))/(1-EXP(-SIMULATION!$D$4*$I10502)))-(EXP(-SIMULATION!$D$17*$J10507)/(1-EXP(-SIMULATION!$D$4*SIMULATION!$D$17))))</f>
        <v>4.0266549907125455</v>
      </c>
      <c r="L10507">
        <v>0.24570130055826842</v>
      </c>
      <c r="M10507">
        <f t="shared" ca="1" si="164"/>
        <v>5.0160093588300603</v>
      </c>
    </row>
    <row r="10508" spans="1:13" x14ac:dyDescent="0.25">
      <c r="A10508" s="9"/>
      <c r="H10508" s="9"/>
      <c r="J10508">
        <v>6</v>
      </c>
      <c r="K10508">
        <f ca="1">SIMULATION!$D$3*SIMULATION!$D$17/$H10502/(SIMULATION!$D$17-$I10502)*(((EXP(-$I10502*$J10508))/(1-EXP(-SIMULATION!$D$4*$I10502)))-(EXP(-SIMULATION!$D$17*$J10508)/(1-EXP(-SIMULATION!$D$4*SIMULATION!$D$17))))</f>
        <v>3.9219740269739982</v>
      </c>
      <c r="L10508">
        <v>0.52759925309907463</v>
      </c>
      <c r="M10508">
        <f t="shared" ca="1" si="164"/>
        <v>5.9912045942794494</v>
      </c>
    </row>
    <row r="10509" spans="1:13" x14ac:dyDescent="0.25">
      <c r="A10509" s="9"/>
      <c r="H10509" s="9"/>
      <c r="J10509">
        <v>7</v>
      </c>
      <c r="K10509">
        <f ca="1">SIMULATION!$D$3*SIMULATION!$D$17/$H10502/(SIMULATION!$D$17-$I10502)*(((EXP(-$I10502*$J10509))/(1-EXP(-SIMULATION!$D$4*$I10502)))-(EXP(-SIMULATION!$D$17*$J10509)/(1-EXP(-SIMULATION!$D$4*SIMULATION!$D$17))))</f>
        <v>3.7642833597932941</v>
      </c>
      <c r="L10509">
        <v>6.8508643219682516E-2</v>
      </c>
      <c r="M10509">
        <f t="shared" ca="1" si="164"/>
        <v>4.0221693054671599</v>
      </c>
    </row>
    <row r="10510" spans="1:13" x14ac:dyDescent="0.25">
      <c r="A10510" s="9"/>
      <c r="H10510" s="9"/>
      <c r="J10510">
        <v>8</v>
      </c>
      <c r="K10510">
        <f ca="1">SIMULATION!$D$3*SIMULATION!$D$17/$H10502/(SIMULATION!$D$17-$I10502)*(((EXP(-$I10502*$J10510))/(1-EXP(-SIMULATION!$D$4*$I10502)))-(EXP(-SIMULATION!$D$17*$J10510)/(1-EXP(-SIMULATION!$D$4*SIMULATION!$D$17))))</f>
        <v>3.5787423002289884</v>
      </c>
      <c r="L10510">
        <v>-0.10368880103843561</v>
      </c>
      <c r="M10510">
        <f t="shared" ca="1" si="164"/>
        <v>3.2076668018927115</v>
      </c>
    </row>
    <row r="10511" spans="1:13" x14ac:dyDescent="0.25">
      <c r="A10511" s="9"/>
      <c r="H10511" s="9"/>
      <c r="J10511">
        <v>9</v>
      </c>
      <c r="K10511">
        <f ca="1">SIMULATION!$D$3*SIMULATION!$D$17/$H10502/(SIMULATION!$D$17-$I10502)*(((EXP(-$I10502*$J10511))/(1-EXP(-SIMULATION!$D$4*$I10502)))-(EXP(-SIMULATION!$D$17*$J10511)/(1-EXP(-SIMULATION!$D$4*SIMULATION!$D$17))))</f>
        <v>3.3810602465365291</v>
      </c>
      <c r="L10511">
        <v>-8.6834813142396036E-2</v>
      </c>
      <c r="M10511">
        <f t="shared" ca="1" si="164"/>
        <v>3.0874665118053461</v>
      </c>
    </row>
    <row r="10512" spans="1:13" x14ac:dyDescent="0.25">
      <c r="A10512" s="9"/>
      <c r="H10512" s="9"/>
      <c r="J10512">
        <v>10</v>
      </c>
      <c r="K10512">
        <f ca="1">SIMULATION!$D$3*SIMULATION!$D$17/$H10502/(SIMULATION!$D$17-$I10502)*(((EXP(-$I10502*$J10512))/(1-EXP(-SIMULATION!$D$4*$I10502)))-(EXP(-SIMULATION!$D$17*$J10512)/(1-EXP(-SIMULATION!$D$4*SIMULATION!$D$17))))</f>
        <v>3.1809187767912306</v>
      </c>
      <c r="L10512">
        <v>0.32287342046686807</v>
      </c>
      <c r="M10512">
        <f t="shared" ca="1" si="164"/>
        <v>4.2079529024811011</v>
      </c>
    </row>
    <row r="10513" spans="1:13" x14ac:dyDescent="0.25">
      <c r="A10513" s="9"/>
      <c r="H10513" s="9"/>
      <c r="J10513">
        <v>11</v>
      </c>
      <c r="K10513">
        <f ca="1">SIMULATION!$D$3*SIMULATION!$D$17/$H10502/(SIMULATION!$D$17-$I10502)*(((EXP(-$I10502*$J10513))/(1-EXP(-SIMULATION!$D$4*$I10502)))-(EXP(-SIMULATION!$D$17*$J10513)/(1-EXP(-SIMULATION!$D$4*SIMULATION!$D$17))))</f>
        <v>2.9841627237067385</v>
      </c>
      <c r="L10513">
        <v>-0.11221072798866286</v>
      </c>
      <c r="M10513">
        <f t="shared" ca="1" si="164"/>
        <v>2.6493076520429746</v>
      </c>
    </row>
    <row r="10514" spans="1:13" x14ac:dyDescent="0.25">
      <c r="A10514" s="9"/>
      <c r="H10514" s="9"/>
      <c r="J10514">
        <v>12</v>
      </c>
      <c r="K10514">
        <f ca="1">SIMULATION!$D$3*SIMULATION!$D$17/$H10502/(SIMULATION!$D$17-$I10502)*(((EXP(-$I10502*$J10514))/(1-EXP(-SIMULATION!$D$4*$I10502)))-(EXP(-SIMULATION!$D$17*$J10514)/(1-EXP(-SIMULATION!$D$4*SIMULATION!$D$17))))</f>
        <v>2.7942025106832244</v>
      </c>
      <c r="L10514">
        <v>0.54900208807649942</v>
      </c>
      <c r="M10514">
        <f t="shared" ca="1" si="164"/>
        <v>4.3282255235569123</v>
      </c>
    </row>
    <row r="10515" spans="1:13" x14ac:dyDescent="0.25">
      <c r="A10515" s="9"/>
      <c r="H10515" s="9"/>
      <c r="J10515">
        <v>13</v>
      </c>
      <c r="K10515">
        <f ca="1">SIMULATION!$D$3*SIMULATION!$D$17/$H10502/(SIMULATION!$D$17-$I10502)*(((EXP(-$I10502*$J10515))/(1-EXP(-SIMULATION!$D$4*$I10502)))-(EXP(-SIMULATION!$D$17*$J10515)/(1-EXP(-SIMULATION!$D$4*SIMULATION!$D$17))))</f>
        <v>2.6129111636280715</v>
      </c>
      <c r="L10515">
        <v>-0.24021523104537837</v>
      </c>
      <c r="M10515">
        <f t="shared" ca="1" si="164"/>
        <v>1.985250104756106</v>
      </c>
    </row>
    <row r="10516" spans="1:13" x14ac:dyDescent="0.25">
      <c r="A10516" s="9"/>
      <c r="H10516" s="9"/>
      <c r="J10516">
        <v>14</v>
      </c>
      <c r="K10516">
        <f ca="1">SIMULATION!$D$3*SIMULATION!$D$17/$H10502/(SIMULATION!$D$17-$I10502)*(((EXP(-$I10502*$J10516))/(1-EXP(-SIMULATION!$D$4*$I10502)))-(EXP(-SIMULATION!$D$17*$J10516)/(1-EXP(-SIMULATION!$D$4*SIMULATION!$D$17))))</f>
        <v>2.441197609449886</v>
      </c>
      <c r="L10516">
        <v>8.8496626412286755E-2</v>
      </c>
      <c r="M10516">
        <f t="shared" ca="1" si="164"/>
        <v>2.65723536229194</v>
      </c>
    </row>
    <row r="10517" spans="1:13" x14ac:dyDescent="0.25">
      <c r="A10517" s="9"/>
      <c r="H10517" s="9"/>
      <c r="J10517">
        <v>15</v>
      </c>
      <c r="K10517">
        <f ca="1">SIMULATION!$D$3*SIMULATION!$D$17/$H10502/(SIMULATION!$D$17-$I10502)*(((EXP(-$I10502*$J10517))/(1-EXP(-SIMULATION!$D$4*$I10502)))-(EXP(-SIMULATION!$D$17*$J10517)/(1-EXP(-SIMULATION!$D$4*SIMULATION!$D$17))))</f>
        <v>2.27937263442305</v>
      </c>
      <c r="L10517">
        <v>0.20743838676741325</v>
      </c>
      <c r="M10517">
        <f t="shared" ca="1" si="164"/>
        <v>2.7522020165495564</v>
      </c>
    </row>
    <row r="10518" spans="1:13" x14ac:dyDescent="0.25">
      <c r="A10518" s="9"/>
      <c r="H10518" s="9"/>
      <c r="J10518">
        <v>16</v>
      </c>
      <c r="K10518">
        <f ca="1">SIMULATION!$D$3*SIMULATION!$D$17/$H10502/(SIMULATION!$D$17-$I10502)*(((EXP(-$I10502*$J10518))/(1-EXP(-SIMULATION!$D$4*$I10502)))-(EXP(-SIMULATION!$D$17*$J10518)/(1-EXP(-SIMULATION!$D$4*SIMULATION!$D$17))))</f>
        <v>2.1273820702208224</v>
      </c>
      <c r="L10518">
        <v>0.37565246953549691</v>
      </c>
      <c r="M10518">
        <f t="shared" ca="1" si="164"/>
        <v>2.9265383985448121</v>
      </c>
    </row>
    <row r="10519" spans="1:13" x14ac:dyDescent="0.25">
      <c r="A10519" s="9"/>
      <c r="H10519" s="9"/>
      <c r="J10519">
        <v>17</v>
      </c>
      <c r="K10519">
        <f ca="1">SIMULATION!$D$3*SIMULATION!$D$17/$H10502/(SIMULATION!$D$17-$I10502)*(((EXP(-$I10502*$J10519))/(1-EXP(-SIMULATION!$D$4*$I10502)))-(EXP(-SIMULATION!$D$17*$J10519)/(1-EXP(-SIMULATION!$D$4*SIMULATION!$D$17))))</f>
        <v>1.9849549859711682</v>
      </c>
      <c r="L10519">
        <v>0.40757863213027157</v>
      </c>
      <c r="M10519">
        <f t="shared" ca="1" si="164"/>
        <v>2.7939802239934597</v>
      </c>
    </row>
    <row r="10520" spans="1:13" x14ac:dyDescent="0.25">
      <c r="A10520" s="9"/>
      <c r="H10520" s="9"/>
      <c r="J10520">
        <v>18</v>
      </c>
      <c r="K10520">
        <f ca="1">SIMULATION!$D$3*SIMULATION!$D$17/$H10502/(SIMULATION!$D$17-$I10502)*(((EXP(-$I10502*$J10520))/(1-EXP(-SIMULATION!$D$4*$I10502)))-(EXP(-SIMULATION!$D$17*$J10520)/(1-EXP(-SIMULATION!$D$4*SIMULATION!$D$17))))</f>
        <v>1.8516974978026186</v>
      </c>
      <c r="L10520">
        <v>-0.6183589120207611</v>
      </c>
      <c r="M10520">
        <f t="shared" ca="1" si="164"/>
        <v>0.70668384766982573</v>
      </c>
    </row>
    <row r="10521" spans="1:13" x14ac:dyDescent="0.25">
      <c r="A10521" s="9"/>
      <c r="H10521" s="9"/>
      <c r="J10521">
        <v>19</v>
      </c>
      <c r="K10521">
        <f ca="1">SIMULATION!$D$3*SIMULATION!$D$17/$H10502/(SIMULATION!$D$17-$I10502)*(((EXP(-$I10502*$J10521))/(1-EXP(-SIMULATION!$D$4*$I10502)))-(EXP(-SIMULATION!$D$17*$J10521)/(1-EXP(-SIMULATION!$D$4*SIMULATION!$D$17))))</f>
        <v>1.7271518067990184</v>
      </c>
      <c r="L10521">
        <v>-0.43674255592186201</v>
      </c>
      <c r="M10521">
        <f t="shared" ca="1" si="164"/>
        <v>0.97283111223255303</v>
      </c>
    </row>
    <row r="10522" spans="1:13" x14ac:dyDescent="0.25">
      <c r="A10522" s="9"/>
      <c r="H10522" s="9"/>
      <c r="J10522">
        <v>20</v>
      </c>
      <c r="K10522">
        <f ca="1">SIMULATION!$D$3*SIMULATION!$D$17/$H10502/(SIMULATION!$D$17-$I10502)*(((EXP(-$I10502*$J10522))/(1-EXP(-SIMULATION!$D$4*$I10502)))-(EXP(-SIMULATION!$D$17*$J10522)/(1-EXP(-SIMULATION!$D$4*SIMULATION!$D$17))))</f>
        <v>1.6108330272452869</v>
      </c>
      <c r="L10522">
        <v>0.6617167384797199</v>
      </c>
      <c r="M10522">
        <f t="shared" ca="1" si="164"/>
        <v>2.6767482042694519</v>
      </c>
    </row>
    <row r="10523" spans="1:13" x14ac:dyDescent="0.25">
      <c r="A10523" s="9"/>
      <c r="H10523" s="9"/>
      <c r="J10523">
        <v>21</v>
      </c>
      <c r="K10523">
        <f ca="1">SIMULATION!$D$3*SIMULATION!$D$17/$H10502/(SIMULATION!$D$17-$I10502)*(((EXP(-$I10502*$J10523))/(1-EXP(-SIMULATION!$D$4*$I10502)))-(EXP(-SIMULATION!$D$17*$J10523)/(1-EXP(-SIMULATION!$D$4*SIMULATION!$D$17))))</f>
        <v>1.5022518502084192</v>
      </c>
      <c r="L10523">
        <v>-0.26227410799515005</v>
      </c>
      <c r="M10523">
        <f t="shared" ca="1" si="164"/>
        <v>1.1082500862109423</v>
      </c>
    </row>
    <row r="10524" spans="1:13" x14ac:dyDescent="0.25">
      <c r="A10524" s="9"/>
      <c r="H10524" s="9"/>
      <c r="J10524">
        <v>22</v>
      </c>
      <c r="K10524">
        <f ca="1">SIMULATION!$D$3*SIMULATION!$D$17/$H10502/(SIMULATION!$D$17-$I10502)*(((EXP(-$I10502*$J10524))/(1-EXP(-SIMULATION!$D$4*$I10502)))-(EXP(-SIMULATION!$D$17*$J10524)/(1-EXP(-SIMULATION!$D$4*SIMULATION!$D$17))))</f>
        <v>1.400928193330532</v>
      </c>
      <c r="L10524">
        <v>-0.32738336750181113</v>
      </c>
      <c r="M10524">
        <f t="shared" ca="1" si="164"/>
        <v>0.94228760376975407</v>
      </c>
    </row>
    <row r="10525" spans="1:13" x14ac:dyDescent="0.25">
      <c r="A10525" s="9"/>
      <c r="H10525" s="9"/>
      <c r="J10525">
        <v>23</v>
      </c>
      <c r="K10525">
        <f ca="1">SIMULATION!$D$3*SIMULATION!$D$17/$H10502/(SIMULATION!$D$17-$I10502)*(((EXP(-$I10502*$J10525))/(1-EXP(-SIMULATION!$D$4*$I10502)))-(EXP(-SIMULATION!$D$17*$J10525)/(1-EXP(-SIMULATION!$D$4*SIMULATION!$D$17))))</f>
        <v>1.3063991333675251</v>
      </c>
      <c r="L10525">
        <v>1.0512299723792641E-2</v>
      </c>
      <c r="M10525">
        <f t="shared" ca="1" si="164"/>
        <v>1.3201323926163877</v>
      </c>
    </row>
    <row r="10526" spans="1:13" x14ac:dyDescent="0.25">
      <c r="A10526" s="9"/>
      <c r="H10526" s="9"/>
      <c r="J10526">
        <v>24</v>
      </c>
      <c r="K10526">
        <f ca="1">SIMULATION!$D$3*SIMULATION!$D$17/$H10502/(SIMULATION!$D$17-$I10502)*(((EXP(-$I10502*$J10526))/(1-EXP(-SIMULATION!$D$4*$I10502)))-(EXP(-SIMULATION!$D$17*$J10526)/(1-EXP(-SIMULATION!$D$4*SIMULATION!$D$17))))</f>
        <v>1.2182232299873612</v>
      </c>
      <c r="L10526">
        <v>3.0873460061123629E-2</v>
      </c>
      <c r="M10526">
        <f t="shared" ca="1" si="164"/>
        <v>1.2558339962239089</v>
      </c>
    </row>
    <row r="10527" spans="1:13" x14ac:dyDescent="0.25">
      <c r="A10527" s="9">
        <v>422</v>
      </c>
      <c r="B10527" s="2">
        <f ca="1">NORMINV(RAND(),SIMULATION!D7,SIMULATION!D8)</f>
        <v>48.854940730438699</v>
      </c>
      <c r="C10527" s="2">
        <v>2</v>
      </c>
      <c r="D10527" s="2">
        <f ca="1">SIMULATION!$D$11*(1+(SIMULATION!$D$12*LN(1+$C10527)))*(1+(SIMULATION!$D$13*(($B10527/63.5)-1)))</f>
        <v>9.1504937393209644</v>
      </c>
      <c r="E10527" s="2">
        <v>4.4248521083840017E-2</v>
      </c>
      <c r="F10527" s="2">
        <f ca="1">D10527*(1+E10527)</f>
        <v>9.5553895544728533</v>
      </c>
      <c r="G10527" s="2">
        <v>-0.3802282222540907</v>
      </c>
      <c r="H10527" s="9">
        <f>SIMULATION!$D$15*EXP($G$10527)</f>
        <v>150.93205926632535</v>
      </c>
      <c r="I10527" s="2">
        <f ca="1">$F10527/$H10527</f>
        <v>6.3309210786106115E-2</v>
      </c>
      <c r="J10527">
        <v>0</v>
      </c>
      <c r="K10527">
        <f ca="1">SIMULATION!$D$3*SIMULATION!$D$17/$H10527/(SIMULATION!$D$17-$I10527)*(((EXP(-$I10527*$J10527))/(1-EXP(-SIMULATION!$D$4*$I10527)))-(EXP(-SIMULATION!$D$17*$J10527)/(1-EXP(-SIMULATION!$D$4*SIMULATION!$D$17))))</f>
        <v>1.1900819746732132</v>
      </c>
      <c r="L10527">
        <v>0.54207117218120549</v>
      </c>
      <c r="M10527">
        <f t="shared" ca="1" si="164"/>
        <v>1.8351911056760455</v>
      </c>
    </row>
    <row r="10528" spans="1:13" x14ac:dyDescent="0.25">
      <c r="A10528" s="9"/>
      <c r="H10528" s="9"/>
      <c r="J10528">
        <v>1</v>
      </c>
      <c r="K10528">
        <f ca="1">SIMULATION!$D$3*SIMULATION!$D$17/$H10527/(SIMULATION!$D$17-$I10527)*(((EXP(-$I10527*$J10528))/(1-EXP(-SIMULATION!$D$4*$I10527)))-(EXP(-SIMULATION!$D$17*$J10528)/(1-EXP(-SIMULATION!$D$4*SIMULATION!$D$17))))</f>
        <v>2.3824116997145919</v>
      </c>
      <c r="L10528">
        <v>4.4066727050508535E-2</v>
      </c>
      <c r="M10528">
        <f t="shared" ca="1" si="164"/>
        <v>2.487396785807853</v>
      </c>
    </row>
    <row r="10529" spans="1:13" x14ac:dyDescent="0.25">
      <c r="A10529" s="9"/>
      <c r="H10529" s="9"/>
      <c r="J10529">
        <v>2</v>
      </c>
      <c r="K10529">
        <f ca="1">SIMULATION!$D$3*SIMULATION!$D$17/$H10527/(SIMULATION!$D$17-$I10527)*(((EXP(-$I10527*$J10529))/(1-EXP(-SIMULATION!$D$4*$I10527)))-(EXP(-SIMULATION!$D$17*$J10529)/(1-EXP(-SIMULATION!$D$4*SIMULATION!$D$17))))</f>
        <v>3.0471172975161993</v>
      </c>
      <c r="L10529">
        <v>0.27979678900929916</v>
      </c>
      <c r="M10529">
        <f t="shared" ca="1" si="164"/>
        <v>3.8996909330959251</v>
      </c>
    </row>
    <row r="10530" spans="1:13" x14ac:dyDescent="0.25">
      <c r="A10530" s="9"/>
      <c r="H10530" s="9"/>
      <c r="J10530">
        <v>3</v>
      </c>
      <c r="K10530">
        <f ca="1">SIMULATION!$D$3*SIMULATION!$D$17/$H10527/(SIMULATION!$D$17-$I10527)*(((EXP(-$I10527*$J10530))/(1-EXP(-SIMULATION!$D$4*$I10527)))-(EXP(-SIMULATION!$D$17*$J10530)/(1-EXP(-SIMULATION!$D$4*SIMULATION!$D$17))))</f>
        <v>3.379804470483232</v>
      </c>
      <c r="L10530">
        <v>0.23239411512504227</v>
      </c>
      <c r="M10530">
        <f t="shared" ca="1" si="164"/>
        <v>4.1652511396968439</v>
      </c>
    </row>
    <row r="10531" spans="1:13" x14ac:dyDescent="0.25">
      <c r="A10531" s="9"/>
      <c r="H10531" s="9"/>
      <c r="J10531">
        <v>4</v>
      </c>
      <c r="K10531">
        <f ca="1">SIMULATION!$D$3*SIMULATION!$D$17/$H10527/(SIMULATION!$D$17-$I10527)*(((EXP(-$I10527*$J10531))/(1-EXP(-SIMULATION!$D$4*$I10527)))-(EXP(-SIMULATION!$D$17*$J10531)/(1-EXP(-SIMULATION!$D$4*SIMULATION!$D$17))))</f>
        <v>3.5054481357063816</v>
      </c>
      <c r="L10531">
        <v>0.16198408007086348</v>
      </c>
      <c r="M10531">
        <f t="shared" ca="1" si="164"/>
        <v>4.0732749272049027</v>
      </c>
    </row>
    <row r="10532" spans="1:13" x14ac:dyDescent="0.25">
      <c r="A10532" s="9"/>
      <c r="H10532" s="9"/>
      <c r="J10532">
        <v>5</v>
      </c>
      <c r="K10532">
        <f ca="1">SIMULATION!$D$3*SIMULATION!$D$17/$H10527/(SIMULATION!$D$17-$I10527)*(((EXP(-$I10527*$J10532))/(1-EXP(-SIMULATION!$D$4*$I10527)))-(EXP(-SIMULATION!$D$17*$J10532)/(1-EXP(-SIMULATION!$D$4*SIMULATION!$D$17))))</f>
        <v>3.5037842300056377</v>
      </c>
      <c r="L10532">
        <v>-0.50661690512363</v>
      </c>
      <c r="M10532">
        <f t="shared" ca="1" si="164"/>
        <v>1.7287079071792004</v>
      </c>
    </row>
    <row r="10533" spans="1:13" x14ac:dyDescent="0.25">
      <c r="A10533" s="9"/>
      <c r="H10533" s="9"/>
      <c r="J10533">
        <v>6</v>
      </c>
      <c r="K10533">
        <f ca="1">SIMULATION!$D$3*SIMULATION!$D$17/$H10527/(SIMULATION!$D$17-$I10527)*(((EXP(-$I10527*$J10533))/(1-EXP(-SIMULATION!$D$4*$I10527)))-(EXP(-SIMULATION!$D$17*$J10533)/(1-EXP(-SIMULATION!$D$4*SIMULATION!$D$17))))</f>
        <v>3.4255799876209623</v>
      </c>
      <c r="L10533">
        <v>4.2924494737750125E-2</v>
      </c>
      <c r="M10533">
        <f t="shared" ca="1" si="164"/>
        <v>3.5726212777733402</v>
      </c>
    </row>
    <row r="10534" spans="1:13" x14ac:dyDescent="0.25">
      <c r="A10534" s="9"/>
      <c r="H10534" s="9"/>
      <c r="J10534">
        <v>7</v>
      </c>
      <c r="K10534">
        <f ca="1">SIMULATION!$D$3*SIMULATION!$D$17/$H10527/(SIMULATION!$D$17-$I10527)*(((EXP(-$I10527*$J10534))/(1-EXP(-SIMULATION!$D$4*$I10527)))-(EXP(-SIMULATION!$D$17*$J10534)/(1-EXP(-SIMULATION!$D$4*SIMULATION!$D$17))))</f>
        <v>3.3030590080796958</v>
      </c>
      <c r="L10534">
        <v>1.6723084530244781E-2</v>
      </c>
      <c r="M10534">
        <f t="shared" ca="1" si="164"/>
        <v>3.3582963430801991</v>
      </c>
    </row>
    <row r="10535" spans="1:13" x14ac:dyDescent="0.25">
      <c r="A10535" s="9"/>
      <c r="H10535" s="9"/>
      <c r="J10535">
        <v>8</v>
      </c>
      <c r="K10535">
        <f ca="1">SIMULATION!$D$3*SIMULATION!$D$17/$H10527/(SIMULATION!$D$17-$I10527)*(((EXP(-$I10527*$J10535))/(1-EXP(-SIMULATION!$D$4*$I10527)))-(EXP(-SIMULATION!$D$17*$J10535)/(1-EXP(-SIMULATION!$D$4*SIMULATION!$D$17))))</f>
        <v>3.1565806527532025</v>
      </c>
      <c r="L10535">
        <v>-0.25459672181256471</v>
      </c>
      <c r="M10535">
        <f t="shared" ca="1" si="164"/>
        <v>2.3529255664252715</v>
      </c>
    </row>
    <row r="10536" spans="1:13" x14ac:dyDescent="0.25">
      <c r="A10536" s="9"/>
      <c r="H10536" s="9"/>
      <c r="J10536">
        <v>9</v>
      </c>
      <c r="K10536">
        <f ca="1">SIMULATION!$D$3*SIMULATION!$D$17/$H10527/(SIMULATION!$D$17-$I10527)*(((EXP(-$I10527*$J10536))/(1-EXP(-SIMULATION!$D$4*$I10527)))-(EXP(-SIMULATION!$D$17*$J10536)/(1-EXP(-SIMULATION!$D$4*SIMULATION!$D$17))))</f>
        <v>2.998919200378332</v>
      </c>
      <c r="L10536">
        <v>-0.50593208470384532</v>
      </c>
      <c r="M10536">
        <f t="shared" ca="1" si="164"/>
        <v>1.4816697574725337</v>
      </c>
    </row>
    <row r="10537" spans="1:13" x14ac:dyDescent="0.25">
      <c r="A10537" s="9"/>
      <c r="H10537" s="9"/>
      <c r="J10537">
        <v>10</v>
      </c>
      <c r="K10537">
        <f ca="1">SIMULATION!$D$3*SIMULATION!$D$17/$H10527/(SIMULATION!$D$17-$I10527)*(((EXP(-$I10527*$J10537))/(1-EXP(-SIMULATION!$D$4*$I10527)))-(EXP(-SIMULATION!$D$17*$J10537)/(1-EXP(-SIMULATION!$D$4*SIMULATION!$D$17))))</f>
        <v>2.838004941259288</v>
      </c>
      <c r="L10537">
        <v>0.14937401504704748</v>
      </c>
      <c r="M10537">
        <f t="shared" ca="1" si="164"/>
        <v>3.2619291340585481</v>
      </c>
    </row>
    <row r="10538" spans="1:13" x14ac:dyDescent="0.25">
      <c r="A10538" s="9"/>
      <c r="H10538" s="9"/>
      <c r="J10538">
        <v>11</v>
      </c>
      <c r="K10538">
        <f ca="1">SIMULATION!$D$3*SIMULATION!$D$17/$H10527/(SIMULATION!$D$17-$I10527)*(((EXP(-$I10527*$J10538))/(1-EXP(-SIMULATION!$D$4*$I10527)))-(EXP(-SIMULATION!$D$17*$J10538)/(1-EXP(-SIMULATION!$D$4*SIMULATION!$D$17))))</f>
        <v>2.678679711461557</v>
      </c>
      <c r="L10538">
        <v>0.36474400521147826</v>
      </c>
      <c r="M10538">
        <f t="shared" ca="1" si="164"/>
        <v>3.6557120780987726</v>
      </c>
    </row>
    <row r="10539" spans="1:13" x14ac:dyDescent="0.25">
      <c r="A10539" s="9"/>
      <c r="H10539" s="9"/>
      <c r="J10539">
        <v>12</v>
      </c>
      <c r="K10539">
        <f ca="1">SIMULATION!$D$3*SIMULATION!$D$17/$H10527/(SIMULATION!$D$17-$I10527)*(((EXP(-$I10527*$J10539))/(1-EXP(-SIMULATION!$D$4*$I10527)))-(EXP(-SIMULATION!$D$17*$J10539)/(1-EXP(-SIMULATION!$D$4*SIMULATION!$D$17))))</f>
        <v>2.5238209191392484</v>
      </c>
      <c r="L10539">
        <v>0.26482871617443626</v>
      </c>
      <c r="M10539">
        <f t="shared" ca="1" si="164"/>
        <v>3.1922011730090811</v>
      </c>
    </row>
    <row r="10540" spans="1:13" x14ac:dyDescent="0.25">
      <c r="A10540" s="9"/>
      <c r="H10540" s="9"/>
      <c r="J10540">
        <v>13</v>
      </c>
      <c r="K10540">
        <f ca="1">SIMULATION!$D$3*SIMULATION!$D$17/$H10527/(SIMULATION!$D$17-$I10527)*(((EXP(-$I10527*$J10540))/(1-EXP(-SIMULATION!$D$4*$I10527)))-(EXP(-SIMULATION!$D$17*$J10540)/(1-EXP(-SIMULATION!$D$4*SIMULATION!$D$17))))</f>
        <v>2.3750609443435464</v>
      </c>
      <c r="L10540">
        <v>0.37336306386208157</v>
      </c>
      <c r="M10540">
        <f t="shared" ca="1" si="164"/>
        <v>3.2618209753828218</v>
      </c>
    </row>
    <row r="10541" spans="1:13" x14ac:dyDescent="0.25">
      <c r="A10541" s="9"/>
      <c r="H10541" s="9"/>
      <c r="J10541">
        <v>14</v>
      </c>
      <c r="K10541">
        <f ca="1">SIMULATION!$D$3*SIMULATION!$D$17/$H10527/(SIMULATION!$D$17-$I10527)*(((EXP(-$I10527*$J10541))/(1-EXP(-SIMULATION!$D$4*$I10527)))-(EXP(-SIMULATION!$D$17*$J10541)/(1-EXP(-SIMULATION!$D$4*SIMULATION!$D$17))))</f>
        <v>2.2332472997650008</v>
      </c>
      <c r="L10541">
        <v>0.22761068886807939</v>
      </c>
      <c r="M10541">
        <f t="shared" ca="1" si="164"/>
        <v>2.7415582560772909</v>
      </c>
    </row>
    <row r="10542" spans="1:13" x14ac:dyDescent="0.25">
      <c r="A10542" s="9"/>
      <c r="H10542" s="9"/>
      <c r="J10542">
        <v>15</v>
      </c>
      <c r="K10542">
        <f ca="1">SIMULATION!$D$3*SIMULATION!$D$17/$H10527/(SIMULATION!$D$17-$I10527)*(((EXP(-$I10527*$J10542))/(1-EXP(-SIMULATION!$D$4*$I10527)))-(EXP(-SIMULATION!$D$17*$J10542)/(1-EXP(-SIMULATION!$D$4*SIMULATION!$D$17))))</f>
        <v>2.0987367168183142</v>
      </c>
      <c r="L10542">
        <v>0.15114696751454834</v>
      </c>
      <c r="M10542">
        <f t="shared" ca="1" si="164"/>
        <v>2.4159544071768417</v>
      </c>
    </row>
    <row r="10543" spans="1:13" x14ac:dyDescent="0.25">
      <c r="A10543" s="9"/>
      <c r="H10543" s="9"/>
      <c r="J10543">
        <v>16</v>
      </c>
      <c r="K10543">
        <f ca="1">SIMULATION!$D$3*SIMULATION!$D$17/$H10527/(SIMULATION!$D$17-$I10527)*(((EXP(-$I10527*$J10543))/(1-EXP(-SIMULATION!$D$4*$I10527)))-(EXP(-SIMULATION!$D$17*$J10543)/(1-EXP(-SIMULATION!$D$4*SIMULATION!$D$17))))</f>
        <v>1.9715828558925443</v>
      </c>
      <c r="L10543">
        <v>-2.1026094819336347E-2</v>
      </c>
      <c r="M10543">
        <f t="shared" ca="1" si="164"/>
        <v>1.9301281678203697</v>
      </c>
    </row>
    <row r="10544" spans="1:13" x14ac:dyDescent="0.25">
      <c r="A10544" s="9"/>
      <c r="H10544" s="9"/>
      <c r="J10544">
        <v>17</v>
      </c>
      <c r="K10544">
        <f ca="1">SIMULATION!$D$3*SIMULATION!$D$17/$H10527/(SIMULATION!$D$17-$I10527)*(((EXP(-$I10527*$J10544))/(1-EXP(-SIMULATION!$D$4*$I10527)))-(EXP(-SIMULATION!$D$17*$J10544)/(1-EXP(-SIMULATION!$D$4*SIMULATION!$D$17))))</f>
        <v>1.8516558942256645</v>
      </c>
      <c r="L10544">
        <v>-0.31702590713402989</v>
      </c>
      <c r="M10544">
        <f t="shared" ca="1" si="164"/>
        <v>1.2646330046586998</v>
      </c>
    </row>
    <row r="10545" spans="1:13" x14ac:dyDescent="0.25">
      <c r="A10545" s="9"/>
      <c r="H10545" s="9"/>
      <c r="J10545">
        <v>18</v>
      </c>
      <c r="K10545">
        <f ca="1">SIMULATION!$D$3*SIMULATION!$D$17/$H10527/(SIMULATION!$D$17-$I10527)*(((EXP(-$I10527*$J10545))/(1-EXP(-SIMULATION!$D$4*$I10527)))-(EXP(-SIMULATION!$D$17*$J10545)/(1-EXP(-SIMULATION!$D$4*SIMULATION!$D$17))))</f>
        <v>1.7387185023363694</v>
      </c>
      <c r="L10545">
        <v>-0.52285132557407488</v>
      </c>
      <c r="M10545">
        <f t="shared" ca="1" si="164"/>
        <v>0.82962722858962845</v>
      </c>
    </row>
    <row r="10546" spans="1:13" x14ac:dyDescent="0.25">
      <c r="A10546" s="9"/>
      <c r="H10546" s="9"/>
      <c r="J10546">
        <v>19</v>
      </c>
      <c r="K10546">
        <f ca="1">SIMULATION!$D$3*SIMULATION!$D$17/$H10527/(SIMULATION!$D$17-$I10527)*(((EXP(-$I10527*$J10546))/(1-EXP(-SIMULATION!$D$4*$I10527)))-(EXP(-SIMULATION!$D$17*$J10546)/(1-EXP(-SIMULATION!$D$4*SIMULATION!$D$17))))</f>
        <v>1.6324739135742508</v>
      </c>
      <c r="L10546">
        <v>0.10207357263688578</v>
      </c>
      <c r="M10546">
        <f t="shared" ca="1" si="164"/>
        <v>1.7991063581692932</v>
      </c>
    </row>
    <row r="10547" spans="1:13" x14ac:dyDescent="0.25">
      <c r="A10547" s="9"/>
      <c r="H10547" s="9"/>
      <c r="J10547">
        <v>20</v>
      </c>
      <c r="K10547">
        <f ca="1">SIMULATION!$D$3*SIMULATION!$D$17/$H10527/(SIMULATION!$D$17-$I10527)*(((EXP(-$I10527*$J10547))/(1-EXP(-SIMULATION!$D$4*$I10527)))-(EXP(-SIMULATION!$D$17*$J10547)/(1-EXP(-SIMULATION!$D$4*SIMULATION!$D$17))))</f>
        <v>1.5325961481745858</v>
      </c>
      <c r="L10547">
        <v>-0.75074907103374433</v>
      </c>
      <c r="M10547">
        <f t="shared" ca="1" si="164"/>
        <v>0.38200101366262074</v>
      </c>
    </row>
    <row r="10548" spans="1:13" x14ac:dyDescent="0.25">
      <c r="A10548" s="9"/>
      <c r="H10548" s="9"/>
      <c r="J10548">
        <v>21</v>
      </c>
      <c r="K10548">
        <f ca="1">SIMULATION!$D$3*SIMULATION!$D$17/$H10527/(SIMULATION!$D$17-$I10527)*(((EXP(-$I10527*$J10548))/(1-EXP(-SIMULATION!$D$4*$I10527)))-(EXP(-SIMULATION!$D$17*$J10548)/(1-EXP(-SIMULATION!$D$4*SIMULATION!$D$17))))</f>
        <v>1.4387488370725037</v>
      </c>
      <c r="L10548">
        <v>0.1840854916303809</v>
      </c>
      <c r="M10548">
        <f t="shared" ca="1" si="164"/>
        <v>1.7036016240776344</v>
      </c>
    </row>
    <row r="10549" spans="1:13" x14ac:dyDescent="0.25">
      <c r="A10549" s="9"/>
      <c r="H10549" s="9"/>
      <c r="J10549">
        <v>22</v>
      </c>
      <c r="K10549">
        <f ca="1">SIMULATION!$D$3*SIMULATION!$D$17/$H10527/(SIMULATION!$D$17-$I10527)*(((EXP(-$I10527*$J10549))/(1-EXP(-SIMULATION!$D$4*$I10527)))-(EXP(-SIMULATION!$D$17*$J10549)/(1-EXP(-SIMULATION!$D$4*SIMULATION!$D$17))))</f>
        <v>1.3505967735691837</v>
      </c>
      <c r="L10549">
        <v>0.17584033786803824</v>
      </c>
      <c r="M10549">
        <f t="shared" ca="1" si="164"/>
        <v>1.5880861665570714</v>
      </c>
    </row>
    <row r="10550" spans="1:13" x14ac:dyDescent="0.25">
      <c r="A10550" s="9"/>
      <c r="H10550" s="9"/>
      <c r="J10550">
        <v>23</v>
      </c>
      <c r="K10550">
        <f ca="1">SIMULATION!$D$3*SIMULATION!$D$17/$H10527/(SIMULATION!$D$17-$I10527)*(((EXP(-$I10527*$J10550))/(1-EXP(-SIMULATION!$D$4*$I10527)))-(EXP(-SIMULATION!$D$17*$J10550)/(1-EXP(-SIMULATION!$D$4*SIMULATION!$D$17))))</f>
        <v>1.2678128361828886</v>
      </c>
      <c r="L10550">
        <v>-0.51389419966537708</v>
      </c>
      <c r="M10550">
        <f t="shared" ca="1" si="164"/>
        <v>0.61629117340719131</v>
      </c>
    </row>
    <row r="10551" spans="1:13" x14ac:dyDescent="0.25">
      <c r="A10551" s="9"/>
      <c r="H10551" s="9"/>
      <c r="J10551">
        <v>24</v>
      </c>
      <c r="K10551">
        <f ca="1">SIMULATION!$D$3*SIMULATION!$D$17/$H10527/(SIMULATION!$D$17-$I10527)*(((EXP(-$I10527*$J10551))/(1-EXP(-SIMULATION!$D$4*$I10527)))-(EXP(-SIMULATION!$D$17*$J10551)/(1-EXP(-SIMULATION!$D$4*SIMULATION!$D$17))))</f>
        <v>1.1900819746732134</v>
      </c>
      <c r="L10551">
        <v>3.3697721626906728E-2</v>
      </c>
      <c r="M10551">
        <f t="shared" ca="1" si="164"/>
        <v>1.2301850257689508</v>
      </c>
    </row>
    <row r="10552" spans="1:13" x14ac:dyDescent="0.25">
      <c r="A10552" s="9">
        <v>423</v>
      </c>
      <c r="B10552" s="2">
        <f ca="1">NORMINV(RAND(),SIMULATION!D7,SIMULATION!D8)</f>
        <v>60.422901351467829</v>
      </c>
      <c r="C10552" s="2">
        <v>2</v>
      </c>
      <c r="D10552" s="2">
        <f ca="1">SIMULATION!$D$11*(1+(SIMULATION!$D$12*LN(1+$C10552)))*(1+(SIMULATION!$D$13*(($B10552/63.5)-1)))</f>
        <v>10.009550590928345</v>
      </c>
      <c r="E10552" s="2">
        <v>-0.43287573893179798</v>
      </c>
      <c r="F10552" s="2">
        <f ca="1">D10552*(1+E10552)</f>
        <v>5.6766589825050229</v>
      </c>
      <c r="G10552" s="2">
        <v>-1.2793810924971341</v>
      </c>
      <c r="H10552" s="9">
        <f>SIMULATION!$D$15*EXP($G$10552)</f>
        <v>61.416401610358541</v>
      </c>
      <c r="I10552" s="2">
        <f ca="1">$F10552/$H10552</f>
        <v>9.2429039045940992E-2</v>
      </c>
      <c r="J10552">
        <v>0</v>
      </c>
      <c r="K10552">
        <f ca="1">SIMULATION!$D$3*SIMULATION!$D$17/$H10552/(SIMULATION!$D$17-$I10552)*(((EXP(-$I10552*$J10552))/(1-EXP(-SIMULATION!$D$4*$I10552)))-(EXP(-SIMULATION!$D$17*$J10552)/(1-EXP(-SIMULATION!$D$4*SIMULATION!$D$17))))</f>
        <v>1.3795512898997873</v>
      </c>
      <c r="L10552">
        <v>-0.18965091846723411</v>
      </c>
      <c r="M10552">
        <f t="shared" ca="1" si="164"/>
        <v>1.117918120697635</v>
      </c>
    </row>
    <row r="10553" spans="1:13" x14ac:dyDescent="0.25">
      <c r="A10553" s="9"/>
      <c r="H10553" s="9"/>
      <c r="J10553">
        <v>1</v>
      </c>
      <c r="K10553">
        <f ca="1">SIMULATION!$D$3*SIMULATION!$D$17/$H10552/(SIMULATION!$D$17-$I10552)*(((EXP(-$I10552*$J10553))/(1-EXP(-SIMULATION!$D$4*$I10552)))-(EXP(-SIMULATION!$D$17*$J10553)/(1-EXP(-SIMULATION!$D$4*SIMULATION!$D$17))))</f>
        <v>4.319678357210365</v>
      </c>
      <c r="L10553">
        <v>-0.36422610160742991</v>
      </c>
      <c r="M10553">
        <f t="shared" ca="1" si="164"/>
        <v>2.7463387489656466</v>
      </c>
    </row>
    <row r="10554" spans="1:13" x14ac:dyDescent="0.25">
      <c r="A10554" s="9"/>
      <c r="H10554" s="9"/>
      <c r="J10554">
        <v>2</v>
      </c>
      <c r="K10554">
        <f ca="1">SIMULATION!$D$3*SIMULATION!$D$17/$H10552/(SIMULATION!$D$17-$I10552)*(((EXP(-$I10552*$J10554))/(1-EXP(-SIMULATION!$D$4*$I10552)))-(EXP(-SIMULATION!$D$17*$J10554)/(1-EXP(-SIMULATION!$D$4*SIMULATION!$D$17))))</f>
        <v>5.9004649403687885</v>
      </c>
      <c r="L10554">
        <v>0.12347441799988426</v>
      </c>
      <c r="M10554">
        <f t="shared" ca="1" si="164"/>
        <v>6.6290214148095474</v>
      </c>
    </row>
    <row r="10555" spans="1:13" x14ac:dyDescent="0.25">
      <c r="A10555" s="9"/>
      <c r="H10555" s="9"/>
      <c r="J10555">
        <v>3</v>
      </c>
      <c r="K10555">
        <f ca="1">SIMULATION!$D$3*SIMULATION!$D$17/$H10552/(SIMULATION!$D$17-$I10552)*(((EXP(-$I10552*$J10555))/(1-EXP(-SIMULATION!$D$4*$I10552)))-(EXP(-SIMULATION!$D$17*$J10555)/(1-EXP(-SIMULATION!$D$4*SIMULATION!$D$17))))</f>
        <v>6.6369319228126429</v>
      </c>
      <c r="L10555">
        <v>0.18949928297495588</v>
      </c>
      <c r="M10555">
        <f t="shared" ca="1" si="164"/>
        <v>7.8946257633392349</v>
      </c>
    </row>
    <row r="10556" spans="1:13" x14ac:dyDescent="0.25">
      <c r="A10556" s="9"/>
      <c r="H10556" s="9"/>
      <c r="J10556">
        <v>4</v>
      </c>
      <c r="K10556">
        <f ca="1">SIMULATION!$D$3*SIMULATION!$D$17/$H10552/(SIMULATION!$D$17-$I10552)*(((EXP(-$I10552*$J10556))/(1-EXP(-SIMULATION!$D$4*$I10552)))-(EXP(-SIMULATION!$D$17*$J10556)/(1-EXP(-SIMULATION!$D$4*SIMULATION!$D$17))))</f>
        <v>6.8567529953092414</v>
      </c>
      <c r="L10556">
        <v>-9.8144521102745286E-3</v>
      </c>
      <c r="M10556">
        <f t="shared" ca="1" si="164"/>
        <v>6.7894577214047978</v>
      </c>
    </row>
    <row r="10557" spans="1:13" x14ac:dyDescent="0.25">
      <c r="A10557" s="9"/>
      <c r="H10557" s="9"/>
      <c r="J10557">
        <v>5</v>
      </c>
      <c r="K10557">
        <f ca="1">SIMULATION!$D$3*SIMULATION!$D$17/$H10552/(SIMULATION!$D$17-$I10552)*(((EXP(-$I10552*$J10557))/(1-EXP(-SIMULATION!$D$4*$I10552)))-(EXP(-SIMULATION!$D$17*$J10557)/(1-EXP(-SIMULATION!$D$4*SIMULATION!$D$17))))</f>
        <v>6.7677539449732143</v>
      </c>
      <c r="L10557">
        <v>-0.44641537711344181</v>
      </c>
      <c r="M10557">
        <f t="shared" ca="1" si="164"/>
        <v>3.7465245154170135</v>
      </c>
    </row>
    <row r="10558" spans="1:13" x14ac:dyDescent="0.25">
      <c r="A10558" s="9"/>
      <c r="H10558" s="9"/>
      <c r="J10558">
        <v>6</v>
      </c>
      <c r="K10558">
        <f ca="1">SIMULATION!$D$3*SIMULATION!$D$17/$H10552/(SIMULATION!$D$17-$I10552)*(((EXP(-$I10552*$J10558))/(1-EXP(-SIMULATION!$D$4*$I10552)))-(EXP(-SIMULATION!$D$17*$J10558)/(1-EXP(-SIMULATION!$D$4*SIMULATION!$D$17))))</f>
        <v>6.5011494107283276</v>
      </c>
      <c r="L10558">
        <v>-0.71586700515875745</v>
      </c>
      <c r="M10558">
        <f t="shared" ca="1" si="164"/>
        <v>1.8471910519806189</v>
      </c>
    </row>
    <row r="10559" spans="1:13" x14ac:dyDescent="0.25">
      <c r="A10559" s="9"/>
      <c r="H10559" s="9"/>
      <c r="J10559">
        <v>7</v>
      </c>
      <c r="K10559">
        <f ca="1">SIMULATION!$D$3*SIMULATION!$D$17/$H10552/(SIMULATION!$D$17-$I10552)*(((EXP(-$I10552*$J10559))/(1-EXP(-SIMULATION!$D$4*$I10552)))-(EXP(-SIMULATION!$D$17*$J10559)/(1-EXP(-SIMULATION!$D$4*SIMULATION!$D$17))))</f>
        <v>6.1392332451656451</v>
      </c>
      <c r="L10559">
        <v>-8.5358105929386655E-2</v>
      </c>
      <c r="M10559">
        <f t="shared" ca="1" si="164"/>
        <v>5.615199923499584</v>
      </c>
    </row>
    <row r="10560" spans="1:13" x14ac:dyDescent="0.25">
      <c r="A10560" s="9"/>
      <c r="H10560" s="9"/>
      <c r="J10560">
        <v>8</v>
      </c>
      <c r="K10560">
        <f ca="1">SIMULATION!$D$3*SIMULATION!$D$17/$H10552/(SIMULATION!$D$17-$I10552)*(((EXP(-$I10552*$J10560))/(1-EXP(-SIMULATION!$D$4*$I10552)))-(EXP(-SIMULATION!$D$17*$J10560)/(1-EXP(-SIMULATION!$D$4*SIMULATION!$D$17))))</f>
        <v>5.7331078532402717</v>
      </c>
      <c r="L10560">
        <v>-0.70838849960431238</v>
      </c>
      <c r="M10560">
        <f t="shared" ca="1" si="164"/>
        <v>1.6718401830136953</v>
      </c>
    </row>
    <row r="10561" spans="1:13" x14ac:dyDescent="0.25">
      <c r="A10561" s="9"/>
      <c r="H10561" s="9"/>
      <c r="J10561">
        <v>9</v>
      </c>
      <c r="K10561">
        <f ca="1">SIMULATION!$D$3*SIMULATION!$D$17/$H10552/(SIMULATION!$D$17-$I10552)*(((EXP(-$I10552*$J10561))/(1-EXP(-SIMULATION!$D$4*$I10552)))-(EXP(-SIMULATION!$D$17*$J10561)/(1-EXP(-SIMULATION!$D$4*SIMULATION!$D$17))))</f>
        <v>5.3140316178250391</v>
      </c>
      <c r="L10561">
        <v>4.8062763618524421E-2</v>
      </c>
      <c r="M10561">
        <f t="shared" ca="1" si="164"/>
        <v>5.569438663333929</v>
      </c>
    </row>
    <row r="10562" spans="1:13" x14ac:dyDescent="0.25">
      <c r="A10562" s="9"/>
      <c r="H10562" s="9"/>
      <c r="J10562">
        <v>10</v>
      </c>
      <c r="K10562">
        <f ca="1">SIMULATION!$D$3*SIMULATION!$D$17/$H10552/(SIMULATION!$D$17-$I10552)*(((EXP(-$I10552*$J10562))/(1-EXP(-SIMULATION!$D$4*$I10552)))-(EXP(-SIMULATION!$D$17*$J10562)/(1-EXP(-SIMULATION!$D$4*SIMULATION!$D$17))))</f>
        <v>4.9006778733170764</v>
      </c>
      <c r="L10562">
        <v>-1.2831373478080027E-2</v>
      </c>
      <c r="M10562">
        <f t="shared" ca="1" si="164"/>
        <v>4.8377954452287817</v>
      </c>
    </row>
    <row r="10563" spans="1:13" x14ac:dyDescent="0.25">
      <c r="A10563" s="9"/>
      <c r="H10563" s="9"/>
      <c r="J10563">
        <v>11</v>
      </c>
      <c r="K10563">
        <f ca="1">SIMULATION!$D$3*SIMULATION!$D$17/$H10552/(SIMULATION!$D$17-$I10552)*(((EXP(-$I10552*$J10563))/(1-EXP(-SIMULATION!$D$4*$I10552)))-(EXP(-SIMULATION!$D$17*$J10563)/(1-EXP(-SIMULATION!$D$4*SIMULATION!$D$17))))</f>
        <v>4.5037750240578731</v>
      </c>
      <c r="L10563">
        <v>-0.32610665789353221</v>
      </c>
      <c r="M10563">
        <f t="shared" ref="M10563:M10626" ca="1" si="165">$K10563*(1+$L10563)</f>
        <v>3.0350640030579976</v>
      </c>
    </row>
    <row r="10564" spans="1:13" x14ac:dyDescent="0.25">
      <c r="A10564" s="9"/>
      <c r="H10564" s="9"/>
      <c r="J10564">
        <v>12</v>
      </c>
      <c r="K10564">
        <f ca="1">SIMULATION!$D$3*SIMULATION!$D$17/$H10552/(SIMULATION!$D$17-$I10552)*(((EXP(-$I10552*$J10564))/(1-EXP(-SIMULATION!$D$4*$I10552)))-(EXP(-SIMULATION!$D$17*$J10564)/(1-EXP(-SIMULATION!$D$4*SIMULATION!$D$17))))</f>
        <v>4.1290694616069912</v>
      </c>
      <c r="L10564">
        <v>1.709818716703242E-2</v>
      </c>
      <c r="M10564">
        <f t="shared" ca="1" si="165"/>
        <v>4.1996690640872254</v>
      </c>
    </row>
    <row r="10565" spans="1:13" x14ac:dyDescent="0.25">
      <c r="A10565" s="9"/>
      <c r="H10565" s="9"/>
      <c r="J10565">
        <v>13</v>
      </c>
      <c r="K10565">
        <f ca="1">SIMULATION!$D$3*SIMULATION!$D$17/$H10552/(SIMULATION!$D$17-$I10552)*(((EXP(-$I10552*$J10565))/(1-EXP(-SIMULATION!$D$4*$I10552)))-(EXP(-SIMULATION!$D$17*$J10565)/(1-EXP(-SIMULATION!$D$4*SIMULATION!$D$17))))</f>
        <v>3.7792146251595407</v>
      </c>
      <c r="L10565">
        <v>-0.47696490064426206</v>
      </c>
      <c r="M10565">
        <f t="shared" ca="1" si="165"/>
        <v>1.9766618969569785</v>
      </c>
    </row>
    <row r="10566" spans="1:13" x14ac:dyDescent="0.25">
      <c r="A10566" s="9"/>
      <c r="H10566" s="9"/>
      <c r="J10566">
        <v>14</v>
      </c>
      <c r="K10566">
        <f ca="1">SIMULATION!$D$3*SIMULATION!$D$17/$H10552/(SIMULATION!$D$17-$I10552)*(((EXP(-$I10552*$J10566))/(1-EXP(-SIMULATION!$D$4*$I10552)))-(EXP(-SIMULATION!$D$17*$J10566)/(1-EXP(-SIMULATION!$D$4*SIMULATION!$D$17))))</f>
        <v>3.4549727602848517</v>
      </c>
      <c r="L10566">
        <v>-0.21329352910961288</v>
      </c>
      <c r="M10566">
        <f t="shared" ca="1" si="165"/>
        <v>2.7180494272661151</v>
      </c>
    </row>
    <row r="10567" spans="1:13" x14ac:dyDescent="0.25">
      <c r="A10567" s="9"/>
      <c r="H10567" s="9"/>
      <c r="J10567">
        <v>15</v>
      </c>
      <c r="K10567">
        <f ca="1">SIMULATION!$D$3*SIMULATION!$D$17/$H10552/(SIMULATION!$D$17-$I10552)*(((EXP(-$I10552*$J10567))/(1-EXP(-SIMULATION!$D$4*$I10552)))-(EXP(-SIMULATION!$D$17*$J10567)/(1-EXP(-SIMULATION!$D$4*SIMULATION!$D$17))))</f>
        <v>3.1559770147203374</v>
      </c>
      <c r="L10567">
        <v>0.13484078679384995</v>
      </c>
      <c r="M10567">
        <f t="shared" ca="1" si="165"/>
        <v>3.5815314384885335</v>
      </c>
    </row>
    <row r="10568" spans="1:13" x14ac:dyDescent="0.25">
      <c r="A10568" s="9"/>
      <c r="H10568" s="9"/>
      <c r="J10568">
        <v>16</v>
      </c>
      <c r="K10568">
        <f ca="1">SIMULATION!$D$3*SIMULATION!$D$17/$H10552/(SIMULATION!$D$17-$I10552)*(((EXP(-$I10552*$J10568))/(1-EXP(-SIMULATION!$D$4*$I10552)))-(EXP(-SIMULATION!$D$17*$J10568)/(1-EXP(-SIMULATION!$D$4*SIMULATION!$D$17))))</f>
        <v>2.8812124955650775</v>
      </c>
      <c r="L10568">
        <v>0.15753377839248633</v>
      </c>
      <c r="M10568">
        <f t="shared" ca="1" si="165"/>
        <v>3.335100786343089</v>
      </c>
    </row>
    <row r="10569" spans="1:13" x14ac:dyDescent="0.25">
      <c r="A10569" s="9"/>
      <c r="H10569" s="9"/>
      <c r="J10569">
        <v>17</v>
      </c>
      <c r="K10569">
        <f ca="1">SIMULATION!$D$3*SIMULATION!$D$17/$H10552/(SIMULATION!$D$17-$I10552)*(((EXP(-$I10552*$J10569))/(1-EXP(-SIMULATION!$D$4*$I10552)))-(EXP(-SIMULATION!$D$17*$J10569)/(1-EXP(-SIMULATION!$D$4*SIMULATION!$D$17))))</f>
        <v>2.6293178756895181</v>
      </c>
      <c r="L10569">
        <v>-0.57618730160367149</v>
      </c>
      <c r="M10569">
        <f t="shared" ca="1" si="165"/>
        <v>1.1143383038376768</v>
      </c>
    </row>
    <row r="10570" spans="1:13" x14ac:dyDescent="0.25">
      <c r="A10570" s="9"/>
      <c r="H10570" s="9"/>
      <c r="J10570">
        <v>18</v>
      </c>
      <c r="K10570">
        <f ca="1">SIMULATION!$D$3*SIMULATION!$D$17/$H10552/(SIMULATION!$D$17-$I10552)*(((EXP(-$I10552*$J10570))/(1-EXP(-SIMULATION!$D$4*$I10552)))-(EXP(-SIMULATION!$D$17*$J10570)/(1-EXP(-SIMULATION!$D$4*SIMULATION!$D$17))))</f>
        <v>2.3987725923050274</v>
      </c>
      <c r="L10570">
        <v>0.33330496299096485</v>
      </c>
      <c r="M10570">
        <f t="shared" ca="1" si="165"/>
        <v>3.1982954024069952</v>
      </c>
    </row>
    <row r="10571" spans="1:13" x14ac:dyDescent="0.25">
      <c r="A10571" s="9"/>
      <c r="H10571" s="9"/>
      <c r="J10571">
        <v>19</v>
      </c>
      <c r="K10571">
        <f ca="1">SIMULATION!$D$3*SIMULATION!$D$17/$H10552/(SIMULATION!$D$17-$I10552)*(((EXP(-$I10552*$J10571))/(1-EXP(-SIMULATION!$D$4*$I10552)))-(EXP(-SIMULATION!$D$17*$J10571)/(1-EXP(-SIMULATION!$D$4*SIMULATION!$D$17))))</f>
        <v>2.1880112668273179</v>
      </c>
      <c r="L10571">
        <v>-0.29164347849060163</v>
      </c>
      <c r="M10571">
        <f t="shared" ca="1" si="165"/>
        <v>1.549892049993171</v>
      </c>
    </row>
    <row r="10572" spans="1:13" x14ac:dyDescent="0.25">
      <c r="A10572" s="9"/>
      <c r="H10572" s="9"/>
      <c r="J10572">
        <v>20</v>
      </c>
      <c r="K10572">
        <f ca="1">SIMULATION!$D$3*SIMULATION!$D$17/$H10552/(SIMULATION!$D$17-$I10552)*(((EXP(-$I10552*$J10572))/(1-EXP(-SIMULATION!$D$4*$I10552)))-(EXP(-SIMULATION!$D$17*$J10572)/(1-EXP(-SIMULATION!$D$4*SIMULATION!$D$17))))</f>
        <v>1.99549197561776</v>
      </c>
      <c r="L10572">
        <v>-0.21573824019458906</v>
      </c>
      <c r="M10572">
        <f t="shared" ca="1" si="165"/>
        <v>1.5649880484755605</v>
      </c>
    </row>
    <row r="10573" spans="1:13" x14ac:dyDescent="0.25">
      <c r="A10573" s="9"/>
      <c r="H10573" s="9"/>
      <c r="J10573">
        <v>21</v>
      </c>
      <c r="K10573">
        <f ca="1">SIMULATION!$D$3*SIMULATION!$D$17/$H10552/(SIMULATION!$D$17-$I10552)*(((EXP(-$I10552*$J10573))/(1-EXP(-SIMULATION!$D$4*$I10552)))-(EXP(-SIMULATION!$D$17*$J10573)/(1-EXP(-SIMULATION!$D$4*SIMULATION!$D$17))))</f>
        <v>1.819735393293425</v>
      </c>
      <c r="L10573">
        <v>-0.2861583913047383</v>
      </c>
      <c r="M10573">
        <f t="shared" ca="1" si="165"/>
        <v>1.2990028405482832</v>
      </c>
    </row>
    <row r="10574" spans="1:13" x14ac:dyDescent="0.25">
      <c r="A10574" s="9"/>
      <c r="H10574" s="9"/>
      <c r="J10574">
        <v>22</v>
      </c>
      <c r="K10574">
        <f ca="1">SIMULATION!$D$3*SIMULATION!$D$17/$H10552/(SIMULATION!$D$17-$I10552)*(((EXP(-$I10552*$J10574))/(1-EXP(-SIMULATION!$D$4*$I10552)))-(EXP(-SIMULATION!$D$17*$J10574)/(1-EXP(-SIMULATION!$D$4*SIMULATION!$D$17))))</f>
        <v>1.659345677138865</v>
      </c>
      <c r="L10574">
        <v>0.27840195440673948</v>
      </c>
      <c r="M10574">
        <f t="shared" ca="1" si="165"/>
        <v>2.1213107566906997</v>
      </c>
    </row>
    <row r="10575" spans="1:13" x14ac:dyDescent="0.25">
      <c r="A10575" s="9"/>
      <c r="H10575" s="9"/>
      <c r="J10575">
        <v>23</v>
      </c>
      <c r="K10575">
        <f ca="1">SIMULATION!$D$3*SIMULATION!$D$17/$H10552/(SIMULATION!$D$17-$I10552)*(((EXP(-$I10552*$J10575))/(1-EXP(-SIMULATION!$D$4*$I10552)))-(EXP(-SIMULATION!$D$17*$J10575)/(1-EXP(-SIMULATION!$D$4*SIMULATION!$D$17))))</f>
        <v>1.5130200215364142</v>
      </c>
      <c r="L10575">
        <v>-1.984638972355621E-2</v>
      </c>
      <c r="M10575">
        <f t="shared" ca="1" si="165"/>
        <v>1.4829920365294591</v>
      </c>
    </row>
    <row r="10576" spans="1:13" x14ac:dyDescent="0.25">
      <c r="A10576" s="9"/>
      <c r="H10576" s="9"/>
      <c r="J10576">
        <v>24</v>
      </c>
      <c r="K10576">
        <f ca="1">SIMULATION!$D$3*SIMULATION!$D$17/$H10552/(SIMULATION!$D$17-$I10552)*(((EXP(-$I10552*$J10576))/(1-EXP(-SIMULATION!$D$4*$I10552)))-(EXP(-SIMULATION!$D$17*$J10576)/(1-EXP(-SIMULATION!$D$4*SIMULATION!$D$17))))</f>
        <v>1.379551289899787</v>
      </c>
      <c r="L10576">
        <v>0.34580362643163093</v>
      </c>
      <c r="M10576">
        <f t="shared" ca="1" si="165"/>
        <v>1.8566051287955676</v>
      </c>
    </row>
    <row r="10577" spans="1:13" x14ac:dyDescent="0.25">
      <c r="A10577" s="9">
        <v>424</v>
      </c>
      <c r="B10577" s="2">
        <f ca="1">NORMINV(RAND(),SIMULATION!D7,SIMULATION!D8)</f>
        <v>57.582668600985876</v>
      </c>
      <c r="C10577" s="2">
        <v>2</v>
      </c>
      <c r="D10577" s="2">
        <f ca="1">SIMULATION!$D$11*(1+(SIMULATION!$D$12*LN(1+$C10577)))*(1+(SIMULATION!$D$13*(($B10577/63.5)-1)))</f>
        <v>9.7986299728182082</v>
      </c>
      <c r="E10577" s="2">
        <v>-6.9164034208647959E-2</v>
      </c>
      <c r="F10577" s="2">
        <f ca="1">D10577*(1+E10577)</f>
        <v>9.1209171941803273</v>
      </c>
      <c r="G10577" s="2">
        <v>-0.17672246851792342</v>
      </c>
      <c r="H10577" s="9">
        <f>SIMULATION!$D$15*EXP($G$10577)</f>
        <v>184.99624927150603</v>
      </c>
      <c r="I10577" s="2">
        <f ca="1">$F10577/$H10577</f>
        <v>4.9303254688121793E-2</v>
      </c>
      <c r="J10577">
        <v>0</v>
      </c>
      <c r="K10577">
        <f ca="1">SIMULATION!$D$3*SIMULATION!$D$17/$H10577/(SIMULATION!$D$17-$I10577)*(((EXP(-$I10577*$J10577))/(1-EXP(-SIMULATION!$D$4*$I10577)))-(EXP(-SIMULATION!$D$17*$J10577)/(1-EXP(-SIMULATION!$D$4*SIMULATION!$D$17))))</f>
        <v>1.4760292996030735</v>
      </c>
      <c r="L10577">
        <v>-7.5625667487033796E-2</v>
      </c>
      <c r="M10577">
        <f t="shared" ca="1" si="165"/>
        <v>1.3644035985901721</v>
      </c>
    </row>
    <row r="10578" spans="1:13" x14ac:dyDescent="0.25">
      <c r="A10578" s="9"/>
      <c r="H10578" s="9"/>
      <c r="J10578">
        <v>1</v>
      </c>
      <c r="K10578">
        <f ca="1">SIMULATION!$D$3*SIMULATION!$D$17/$H10577/(SIMULATION!$D$17-$I10577)*(((EXP(-$I10577*$J10578))/(1-EXP(-SIMULATION!$D$4*$I10577)))-(EXP(-SIMULATION!$D$17*$J10578)/(1-EXP(-SIMULATION!$D$4*SIMULATION!$D$17))))</f>
        <v>2.4450917162542383</v>
      </c>
      <c r="L10578">
        <v>2.3531920198025021E-2</v>
      </c>
      <c r="M10578">
        <f t="shared" ca="1" si="165"/>
        <v>2.502629419397985</v>
      </c>
    </row>
    <row r="10579" spans="1:13" x14ac:dyDescent="0.25">
      <c r="A10579" s="9"/>
      <c r="H10579" s="9"/>
      <c r="J10579">
        <v>2</v>
      </c>
      <c r="K10579">
        <f ca="1">SIMULATION!$D$3*SIMULATION!$D$17/$H10577/(SIMULATION!$D$17-$I10577)*(((EXP(-$I10577*$J10579))/(1-EXP(-SIMULATION!$D$4*$I10577)))-(EXP(-SIMULATION!$D$17*$J10579)/(1-EXP(-SIMULATION!$D$4*SIMULATION!$D$17))))</f>
        <v>2.9939667694436558</v>
      </c>
      <c r="L10579">
        <v>-7.0526759716498577E-2</v>
      </c>
      <c r="M10579">
        <f t="shared" ca="1" si="165"/>
        <v>2.7828119944959218</v>
      </c>
    </row>
    <row r="10580" spans="1:13" x14ac:dyDescent="0.25">
      <c r="A10580" s="9"/>
      <c r="H10580" s="9"/>
      <c r="J10580">
        <v>3</v>
      </c>
      <c r="K10580">
        <f ca="1">SIMULATION!$D$3*SIMULATION!$D$17/$H10577/(SIMULATION!$D$17-$I10577)*(((EXP(-$I10577*$J10580))/(1-EXP(-SIMULATION!$D$4*$I10577)))-(EXP(-SIMULATION!$D$17*$J10580)/(1-EXP(-SIMULATION!$D$4*SIMULATION!$D$17))))</f>
        <v>3.2770452547856279</v>
      </c>
      <c r="L10580">
        <v>-9.3444890141744924E-2</v>
      </c>
      <c r="M10580">
        <f t="shared" ca="1" si="165"/>
        <v>2.9708221209626582</v>
      </c>
    </row>
    <row r="10581" spans="1:13" x14ac:dyDescent="0.25">
      <c r="A10581" s="9"/>
      <c r="H10581" s="9"/>
      <c r="J10581">
        <v>4</v>
      </c>
      <c r="K10581">
        <f ca="1">SIMULATION!$D$3*SIMULATION!$D$17/$H10577/(SIMULATION!$D$17-$I10577)*(((EXP(-$I10577*$J10581))/(1-EXP(-SIMULATION!$D$4*$I10577)))-(EXP(-SIMULATION!$D$17*$J10581)/(1-EXP(-SIMULATION!$D$4*SIMULATION!$D$17))))</f>
        <v>3.3930976234694779</v>
      </c>
      <c r="L10581">
        <v>-2.7360179000433228E-2</v>
      </c>
      <c r="M10581">
        <f t="shared" ca="1" si="165"/>
        <v>3.3002618651254085</v>
      </c>
    </row>
    <row r="10582" spans="1:13" x14ac:dyDescent="0.25">
      <c r="A10582" s="9"/>
      <c r="H10582" s="9"/>
      <c r="J10582">
        <v>5</v>
      </c>
      <c r="K10582">
        <f ca="1">SIMULATION!$D$3*SIMULATION!$D$17/$H10577/(SIMULATION!$D$17-$I10577)*(((EXP(-$I10577*$J10582))/(1-EXP(-SIMULATION!$D$4*$I10577)))-(EXP(-SIMULATION!$D$17*$J10582)/(1-EXP(-SIMULATION!$D$4*SIMULATION!$D$17))))</f>
        <v>3.4052594897873525</v>
      </c>
      <c r="L10582">
        <v>-0.31776264068489934</v>
      </c>
      <c r="M10582">
        <f t="shared" ca="1" si="165"/>
        <v>2.3231952420952102</v>
      </c>
    </row>
    <row r="10583" spans="1:13" x14ac:dyDescent="0.25">
      <c r="A10583" s="9"/>
      <c r="H10583" s="9"/>
      <c r="J10583">
        <v>6</v>
      </c>
      <c r="K10583">
        <f ca="1">SIMULATION!$D$3*SIMULATION!$D$17/$H10577/(SIMULATION!$D$17-$I10577)*(((EXP(-$I10577*$J10583))/(1-EXP(-SIMULATION!$D$4*$I10577)))-(EXP(-SIMULATION!$D$17*$J10583)/(1-EXP(-SIMULATION!$D$4*SIMULATION!$D$17))))</f>
        <v>3.3538384432205235</v>
      </c>
      <c r="L10583">
        <v>-7.3260575736411194E-3</v>
      </c>
      <c r="M10583">
        <f t="shared" ca="1" si="165"/>
        <v>3.3292680296927988</v>
      </c>
    </row>
    <row r="10584" spans="1:13" x14ac:dyDescent="0.25">
      <c r="A10584" s="9"/>
      <c r="H10584" s="9"/>
      <c r="J10584">
        <v>7</v>
      </c>
      <c r="K10584">
        <f ca="1">SIMULATION!$D$3*SIMULATION!$D$17/$H10577/(SIMULATION!$D$17-$I10577)*(((EXP(-$I10577*$J10584))/(1-EXP(-SIMULATION!$D$4*$I10577)))-(EXP(-SIMULATION!$D$17*$J10584)/(1-EXP(-SIMULATION!$D$4*SIMULATION!$D$17))))</f>
        <v>3.2645205968007738</v>
      </c>
      <c r="L10584">
        <v>0.19582334840156507</v>
      </c>
      <c r="M10584">
        <f t="shared" ca="1" si="165"/>
        <v>3.9037899509921767</v>
      </c>
    </row>
    <row r="10585" spans="1:13" x14ac:dyDescent="0.25">
      <c r="A10585" s="9"/>
      <c r="H10585" s="9"/>
      <c r="J10585">
        <v>8</v>
      </c>
      <c r="K10585">
        <f ca="1">SIMULATION!$D$3*SIMULATION!$D$17/$H10577/(SIMULATION!$D$17-$I10577)*(((EXP(-$I10577*$J10585))/(1-EXP(-SIMULATION!$D$4*$I10577)))-(EXP(-SIMULATION!$D$17*$J10585)/(1-EXP(-SIMULATION!$D$4*SIMULATION!$D$17))))</f>
        <v>3.1536291924909592</v>
      </c>
      <c r="L10585">
        <v>2.2360003366277418E-2</v>
      </c>
      <c r="M10585">
        <f t="shared" ca="1" si="165"/>
        <v>3.2241443518510478</v>
      </c>
    </row>
    <row r="10586" spans="1:13" x14ac:dyDescent="0.25">
      <c r="A10586" s="9"/>
      <c r="H10586" s="9"/>
      <c r="J10586">
        <v>9</v>
      </c>
      <c r="K10586">
        <f ca="1">SIMULATION!$D$3*SIMULATION!$D$17/$H10577/(SIMULATION!$D$17-$I10577)*(((EXP(-$I10577*$J10586))/(1-EXP(-SIMULATION!$D$4*$I10577)))-(EXP(-SIMULATION!$D$17*$J10586)/(1-EXP(-SIMULATION!$D$4*SIMULATION!$D$17))))</f>
        <v>3.0314941099782415</v>
      </c>
      <c r="L10586">
        <v>-7.2440540985291568E-2</v>
      </c>
      <c r="M10586">
        <f t="shared" ca="1" si="165"/>
        <v>2.811891036657693</v>
      </c>
    </row>
    <row r="10587" spans="1:13" x14ac:dyDescent="0.25">
      <c r="A10587" s="9"/>
      <c r="H10587" s="9"/>
      <c r="J10587">
        <v>10</v>
      </c>
      <c r="K10587">
        <f ca="1">SIMULATION!$D$3*SIMULATION!$D$17/$H10577/(SIMULATION!$D$17-$I10577)*(((EXP(-$I10577*$J10587))/(1-EXP(-SIMULATION!$D$4*$I10577)))-(EXP(-SIMULATION!$D$17*$J10587)/(1-EXP(-SIMULATION!$D$4*SIMULATION!$D$17))))</f>
        <v>2.9046108125435288</v>
      </c>
      <c r="L10587">
        <v>-2.6944244813128841E-2</v>
      </c>
      <c r="M10587">
        <f t="shared" ca="1" si="165"/>
        <v>2.8263482677234948</v>
      </c>
    </row>
    <row r="10588" spans="1:13" x14ac:dyDescent="0.25">
      <c r="A10588" s="9"/>
      <c r="H10588" s="9"/>
      <c r="J10588">
        <v>11</v>
      </c>
      <c r="K10588">
        <f ca="1">SIMULATION!$D$3*SIMULATION!$D$17/$H10577/(SIMULATION!$D$17-$I10577)*(((EXP(-$I10577*$J10588))/(1-EXP(-SIMULATION!$D$4*$I10577)))-(EXP(-SIMULATION!$D$17*$J10588)/(1-EXP(-SIMULATION!$D$4*SIMULATION!$D$17))))</f>
        <v>2.7770235500796252</v>
      </c>
      <c r="L10588">
        <v>0.17247442576618183</v>
      </c>
      <c r="M10588">
        <f t="shared" ca="1" si="165"/>
        <v>3.2559890922187722</v>
      </c>
    </row>
    <row r="10589" spans="1:13" x14ac:dyDescent="0.25">
      <c r="A10589" s="9"/>
      <c r="H10589" s="9"/>
      <c r="J10589">
        <v>12</v>
      </c>
      <c r="K10589">
        <f ca="1">SIMULATION!$D$3*SIMULATION!$D$17/$H10577/(SIMULATION!$D$17-$I10577)*(((EXP(-$I10577*$J10589))/(1-EXP(-SIMULATION!$D$4*$I10577)))-(EXP(-SIMULATION!$D$17*$J10589)/(1-EXP(-SIMULATION!$D$4*SIMULATION!$D$17))))</f>
        <v>2.6512114617822831</v>
      </c>
      <c r="L10589">
        <v>-0.23228455964771624</v>
      </c>
      <c r="M10589">
        <f t="shared" ca="1" si="165"/>
        <v>2.0353759748492073</v>
      </c>
    </row>
    <row r="10590" spans="1:13" x14ac:dyDescent="0.25">
      <c r="A10590" s="9"/>
      <c r="H10590" s="9"/>
      <c r="J10590">
        <v>13</v>
      </c>
      <c r="K10590">
        <f ca="1">SIMULATION!$D$3*SIMULATION!$D$17/$H10577/(SIMULATION!$D$17-$I10577)*(((EXP(-$I10577*$J10590))/(1-EXP(-SIMULATION!$D$4*$I10577)))-(EXP(-SIMULATION!$D$17*$J10590)/(1-EXP(-SIMULATION!$D$4*SIMULATION!$D$17))))</f>
        <v>2.528656138709251</v>
      </c>
      <c r="L10590">
        <v>0.33206971586041095</v>
      </c>
      <c r="M10590">
        <f t="shared" ca="1" si="165"/>
        <v>3.3683462641991158</v>
      </c>
    </row>
    <row r="10591" spans="1:13" x14ac:dyDescent="0.25">
      <c r="A10591" s="9"/>
      <c r="H10591" s="9"/>
      <c r="J10591">
        <v>14</v>
      </c>
      <c r="K10591">
        <f ca="1">SIMULATION!$D$3*SIMULATION!$D$17/$H10577/(SIMULATION!$D$17-$I10577)*(((EXP(-$I10577*$J10591))/(1-EXP(-SIMULATION!$D$4*$I10577)))-(EXP(-SIMULATION!$D$17*$J10591)/(1-EXP(-SIMULATION!$D$4*SIMULATION!$D$17))))</f>
        <v>2.4102050712499898</v>
      </c>
      <c r="L10591">
        <v>0.20168173710967996</v>
      </c>
      <c r="M10591">
        <f t="shared" ca="1" si="165"/>
        <v>2.8962994168102476</v>
      </c>
    </row>
    <row r="10592" spans="1:13" x14ac:dyDescent="0.25">
      <c r="A10592" s="9"/>
      <c r="H10592" s="9"/>
      <c r="J10592">
        <v>15</v>
      </c>
      <c r="K10592">
        <f ca="1">SIMULATION!$D$3*SIMULATION!$D$17/$H10577/(SIMULATION!$D$17-$I10577)*(((EXP(-$I10577*$J10592))/(1-EXP(-SIMULATION!$D$4*$I10577)))-(EXP(-SIMULATION!$D$17*$J10592)/(1-EXP(-SIMULATION!$D$4*SIMULATION!$D$17))))</f>
        <v>2.2963043072180715</v>
      </c>
      <c r="L10592">
        <v>0.17465302915321565</v>
      </c>
      <c r="M10592">
        <f t="shared" ca="1" si="165"/>
        <v>2.6973608103312841</v>
      </c>
    </row>
    <row r="10593" spans="1:13" x14ac:dyDescent="0.25">
      <c r="A10593" s="9"/>
      <c r="H10593" s="9"/>
      <c r="J10593">
        <v>16</v>
      </c>
      <c r="K10593">
        <f ca="1">SIMULATION!$D$3*SIMULATION!$D$17/$H10577/(SIMULATION!$D$17-$I10577)*(((EXP(-$I10577*$J10593))/(1-EXP(-SIMULATION!$D$4*$I10577)))-(EXP(-SIMULATION!$D$17*$J10593)/(1-EXP(-SIMULATION!$D$4*SIMULATION!$D$17))))</f>
        <v>2.187147308859938</v>
      </c>
      <c r="L10593">
        <v>0.1231824927279969</v>
      </c>
      <c r="M10593">
        <f t="shared" ca="1" si="165"/>
        <v>2.4565655663286354</v>
      </c>
    </row>
    <row r="10594" spans="1:13" x14ac:dyDescent="0.25">
      <c r="A10594" s="9"/>
      <c r="H10594" s="9"/>
      <c r="J10594">
        <v>17</v>
      </c>
      <c r="K10594">
        <f ca="1">SIMULATION!$D$3*SIMULATION!$D$17/$H10577/(SIMULATION!$D$17-$I10577)*(((EXP(-$I10577*$J10594))/(1-EXP(-SIMULATION!$D$4*$I10577)))-(EXP(-SIMULATION!$D$17*$J10594)/(1-EXP(-SIMULATION!$D$4*SIMULATION!$D$17))))</f>
        <v>2.0827701194456392</v>
      </c>
      <c r="L10594">
        <v>-0.1647821740625898</v>
      </c>
      <c r="M10594">
        <f t="shared" ca="1" si="165"/>
        <v>1.739566731090787</v>
      </c>
    </row>
    <row r="10595" spans="1:13" x14ac:dyDescent="0.25">
      <c r="A10595" s="9"/>
      <c r="H10595" s="9"/>
      <c r="J10595">
        <v>18</v>
      </c>
      <c r="K10595">
        <f ca="1">SIMULATION!$D$3*SIMULATION!$D$17/$H10577/(SIMULATION!$D$17-$I10577)*(((EXP(-$I10577*$J10595))/(1-EXP(-SIMULATION!$D$4*$I10577)))-(EXP(-SIMULATION!$D$17*$J10595)/(1-EXP(-SIMULATION!$D$4*SIMULATION!$D$17))))</f>
        <v>1.983112134540995</v>
      </c>
      <c r="L10595">
        <v>-5.049680149927676E-2</v>
      </c>
      <c r="M10595">
        <f t="shared" ca="1" si="165"/>
        <v>1.8829713147322715</v>
      </c>
    </row>
    <row r="10596" spans="1:13" x14ac:dyDescent="0.25">
      <c r="A10596" s="9"/>
      <c r="H10596" s="9"/>
      <c r="J10596">
        <v>19</v>
      </c>
      <c r="K10596">
        <f ca="1">SIMULATION!$D$3*SIMULATION!$D$17/$H10577/(SIMULATION!$D$17-$I10577)*(((EXP(-$I10577*$J10596))/(1-EXP(-SIMULATION!$D$4*$I10577)))-(EXP(-SIMULATION!$D$17*$J10596)/(1-EXP(-SIMULATION!$D$4*SIMULATION!$D$17))))</f>
        <v>1.888054842209528</v>
      </c>
      <c r="L10596">
        <v>2.0342607972713478E-2</v>
      </c>
      <c r="M10596">
        <f t="shared" ca="1" si="165"/>
        <v>1.9264628016955796</v>
      </c>
    </row>
    <row r="10597" spans="1:13" x14ac:dyDescent="0.25">
      <c r="A10597" s="9"/>
      <c r="H10597" s="9"/>
      <c r="J10597">
        <v>20</v>
      </c>
      <c r="K10597">
        <f ca="1">SIMULATION!$D$3*SIMULATION!$D$17/$H10577/(SIMULATION!$D$17-$I10577)*(((EXP(-$I10577*$J10597))/(1-EXP(-SIMULATION!$D$4*$I10577)))-(EXP(-SIMULATION!$D$17*$J10597)/(1-EXP(-SIMULATION!$D$4*SIMULATION!$D$17))))</f>
        <v>1.7974464549598712</v>
      </c>
      <c r="L10597">
        <v>-0.2011039932756897</v>
      </c>
      <c r="M10597">
        <f t="shared" ca="1" si="165"/>
        <v>1.4359727951682089</v>
      </c>
    </row>
    <row r="10598" spans="1:13" x14ac:dyDescent="0.25">
      <c r="A10598" s="9"/>
      <c r="H10598" s="9"/>
      <c r="J10598">
        <v>21</v>
      </c>
      <c r="K10598">
        <f ca="1">SIMULATION!$D$3*SIMULATION!$D$17/$H10577/(SIMULATION!$D$17-$I10577)*(((EXP(-$I10577*$J10598))/(1-EXP(-SIMULATION!$D$4*$I10577)))-(EXP(-SIMULATION!$D$17*$J10598)/(1-EXP(-SIMULATION!$D$4*SIMULATION!$D$17))))</f>
        <v>1.7111175101003235</v>
      </c>
      <c r="L10598">
        <v>-0.51364321504808885</v>
      </c>
      <c r="M10598">
        <f t="shared" ca="1" si="165"/>
        <v>0.83221361088731272</v>
      </c>
    </row>
    <row r="10599" spans="1:13" x14ac:dyDescent="0.25">
      <c r="A10599" s="9"/>
      <c r="H10599" s="9"/>
      <c r="J10599">
        <v>22</v>
      </c>
      <c r="K10599">
        <f ca="1">SIMULATION!$D$3*SIMULATION!$D$17/$H10577/(SIMULATION!$D$17-$I10577)*(((EXP(-$I10577*$J10599))/(1-EXP(-SIMULATION!$D$4*$I10577)))-(EXP(-SIMULATION!$D$17*$J10599)/(1-EXP(-SIMULATION!$D$4*SIMULATION!$D$17))))</f>
        <v>1.6288906913002599</v>
      </c>
      <c r="L10599">
        <v>-0.35585712663359498</v>
      </c>
      <c r="M10599">
        <f t="shared" ca="1" si="165"/>
        <v>1.0492383302939392</v>
      </c>
    </row>
    <row r="10600" spans="1:13" x14ac:dyDescent="0.25">
      <c r="A10600" s="9"/>
      <c r="H10600" s="9"/>
      <c r="J10600">
        <v>23</v>
      </c>
      <c r="K10600">
        <f ca="1">SIMULATION!$D$3*SIMULATION!$D$17/$H10577/(SIMULATION!$D$17-$I10577)*(((EXP(-$I10577*$J10600))/(1-EXP(-SIMULATION!$D$4*$I10577)))-(EXP(-SIMULATION!$D$17*$J10600)/(1-EXP(-SIMULATION!$D$4*SIMULATION!$D$17))))</f>
        <v>1.5505869554046761</v>
      </c>
      <c r="L10600">
        <v>0.44642378866681509</v>
      </c>
      <c r="M10600">
        <f t="shared" ca="1" si="165"/>
        <v>2.2428058586937736</v>
      </c>
    </row>
    <row r="10601" spans="1:13" x14ac:dyDescent="0.25">
      <c r="A10601" s="9"/>
      <c r="H10601" s="9"/>
      <c r="J10601">
        <v>24</v>
      </c>
      <c r="K10601">
        <f ca="1">SIMULATION!$D$3*SIMULATION!$D$17/$H10577/(SIMULATION!$D$17-$I10577)*(((EXP(-$I10577*$J10601))/(1-EXP(-SIMULATION!$D$4*$I10577)))-(EXP(-SIMULATION!$D$17*$J10601)/(1-EXP(-SIMULATION!$D$4*SIMULATION!$D$17))))</f>
        <v>1.4760292996030737</v>
      </c>
      <c r="L10601">
        <v>0.41966726654167963</v>
      </c>
      <c r="M10601">
        <f t="shared" ca="1" si="165"/>
        <v>2.0954704811029257</v>
      </c>
    </row>
    <row r="10602" spans="1:13" x14ac:dyDescent="0.25">
      <c r="A10602" s="9">
        <v>425</v>
      </c>
      <c r="B10602" s="2">
        <f ca="1">NORMINV(RAND(),SIMULATION!D7,SIMULATION!D8)</f>
        <v>52.420252851564307</v>
      </c>
      <c r="C10602" s="2">
        <v>2</v>
      </c>
      <c r="D10602" s="2">
        <f ca="1">SIMULATION!$D$11*(1+(SIMULATION!$D$12*LN(1+$C10602)))*(1+(SIMULATION!$D$13*(($B10602/63.5)-1)))</f>
        <v>9.415260011104774</v>
      </c>
      <c r="E10602" s="2">
        <v>7.4779354170929693E-2</v>
      </c>
      <c r="F10602" s="2">
        <f ca="1">D10602*(1+E10602)</f>
        <v>10.119327074086568</v>
      </c>
      <c r="G10602" s="2">
        <v>3.7915577258690082E-2</v>
      </c>
      <c r="H10602" s="9">
        <f>SIMULATION!$D$15*EXP($G$10602)</f>
        <v>229.28679420850307</v>
      </c>
      <c r="I10602" s="2">
        <f ca="1">$F10602/$H10602</f>
        <v>4.4133928903399941E-2</v>
      </c>
      <c r="J10602">
        <v>0</v>
      </c>
      <c r="K10602">
        <f ca="1">SIMULATION!$D$3*SIMULATION!$D$17/$H10602/(SIMULATION!$D$17-$I10602)*(((EXP(-$I10602*$J10602))/(1-EXP(-SIMULATION!$D$4*$I10602)))-(EXP(-SIMULATION!$D$17*$J10602)/(1-EXP(-SIMULATION!$D$4*SIMULATION!$D$17))))</f>
        <v>1.413255410681733</v>
      </c>
      <c r="L10602">
        <v>-0.14511391584261471</v>
      </c>
      <c r="M10602">
        <f t="shared" ca="1" si="165"/>
        <v>1.208172383951944</v>
      </c>
    </row>
    <row r="10603" spans="1:13" x14ac:dyDescent="0.25">
      <c r="A10603" s="9"/>
      <c r="H10603" s="9"/>
      <c r="J10603">
        <v>1</v>
      </c>
      <c r="K10603">
        <f ca="1">SIMULATION!$D$3*SIMULATION!$D$17/$H10602/(SIMULATION!$D$17-$I10602)*(((EXP(-$I10602*$J10603))/(1-EXP(-SIMULATION!$D$4*$I10602)))-(EXP(-SIMULATION!$D$17*$J10603)/(1-EXP(-SIMULATION!$D$4*SIMULATION!$D$17))))</f>
        <v>2.193718718311243</v>
      </c>
      <c r="L10603">
        <v>-6.3019000380049331E-2</v>
      </c>
      <c r="M10603">
        <f t="shared" ca="1" si="165"/>
        <v>2.0554727575682654</v>
      </c>
    </row>
    <row r="10604" spans="1:13" x14ac:dyDescent="0.25">
      <c r="A10604" s="9"/>
      <c r="H10604" s="9"/>
      <c r="J10604">
        <v>2</v>
      </c>
      <c r="K10604">
        <f ca="1">SIMULATION!$D$3*SIMULATION!$D$17/$H10602/(SIMULATION!$D$17-$I10602)*(((EXP(-$I10602*$J10604))/(1-EXP(-SIMULATION!$D$4*$I10602)))-(EXP(-SIMULATION!$D$17*$J10604)/(1-EXP(-SIMULATION!$D$4*SIMULATION!$D$17))))</f>
        <v>2.6382471487060117</v>
      </c>
      <c r="L10604">
        <v>0.38194219149500941</v>
      </c>
      <c r="M10604">
        <f t="shared" ca="1" si="165"/>
        <v>3.6459050463882456</v>
      </c>
    </row>
    <row r="10605" spans="1:13" x14ac:dyDescent="0.25">
      <c r="A10605" s="9"/>
      <c r="H10605" s="9"/>
      <c r="J10605">
        <v>3</v>
      </c>
      <c r="K10605">
        <f ca="1">SIMULATION!$D$3*SIMULATION!$D$17/$H10602/(SIMULATION!$D$17-$I10602)*(((EXP(-$I10602*$J10605))/(1-EXP(-SIMULATION!$D$4*$I10602)))-(EXP(-SIMULATION!$D$17*$J10605)/(1-EXP(-SIMULATION!$D$4*SIMULATION!$D$17))))</f>
        <v>2.8699013323421378</v>
      </c>
      <c r="L10605">
        <v>4.5929170923731437E-2</v>
      </c>
      <c r="M10605">
        <f t="shared" ca="1" si="165"/>
        <v>3.0017135211695245</v>
      </c>
    </row>
    <row r="10606" spans="1:13" x14ac:dyDescent="0.25">
      <c r="A10606" s="9"/>
      <c r="H10606" s="9"/>
      <c r="J10606">
        <v>4</v>
      </c>
      <c r="K10606">
        <f ca="1">SIMULATION!$D$3*SIMULATION!$D$17/$H10602/(SIMULATION!$D$17-$I10602)*(((EXP(-$I10602*$J10606))/(1-EXP(-SIMULATION!$D$4*$I10602)))-(EXP(-SIMULATION!$D$17*$J10606)/(1-EXP(-SIMULATION!$D$4*SIMULATION!$D$17))))</f>
        <v>2.9674378483648627</v>
      </c>
      <c r="L10606">
        <v>-0.47893066694579733</v>
      </c>
      <c r="M10606">
        <f t="shared" ca="1" si="165"/>
        <v>1.5462408605272773</v>
      </c>
    </row>
    <row r="10607" spans="1:13" x14ac:dyDescent="0.25">
      <c r="A10607" s="9"/>
      <c r="H10607" s="9"/>
      <c r="J10607">
        <v>5</v>
      </c>
      <c r="K10607">
        <f ca="1">SIMULATION!$D$3*SIMULATION!$D$17/$H10602/(SIMULATION!$D$17-$I10602)*(((EXP(-$I10602*$J10607))/(1-EXP(-SIMULATION!$D$4*$I10602)))-(EXP(-SIMULATION!$D$17*$J10607)/(1-EXP(-SIMULATION!$D$4*SIMULATION!$D$17))))</f>
        <v>2.9812266397497913</v>
      </c>
      <c r="L10607">
        <v>2.6073272695962647E-2</v>
      </c>
      <c r="M10607">
        <f t="shared" ca="1" si="165"/>
        <v>3.0589569748964562</v>
      </c>
    </row>
    <row r="10608" spans="1:13" x14ac:dyDescent="0.25">
      <c r="A10608" s="9"/>
      <c r="H10608" s="9"/>
      <c r="J10608">
        <v>6</v>
      </c>
      <c r="K10608">
        <f ca="1">SIMULATION!$D$3*SIMULATION!$D$17/$H10602/(SIMULATION!$D$17-$I10602)*(((EXP(-$I10602*$J10608))/(1-EXP(-SIMULATION!$D$4*$I10602)))-(EXP(-SIMULATION!$D$17*$J10608)/(1-EXP(-SIMULATION!$D$4*SIMULATION!$D$17))))</f>
        <v>2.9434510861259358</v>
      </c>
      <c r="L10608">
        <v>0.16178344228764235</v>
      </c>
      <c r="M10608">
        <f t="shared" ca="1" si="165"/>
        <v>3.4196527350446893</v>
      </c>
    </row>
    <row r="10609" spans="1:13" x14ac:dyDescent="0.25">
      <c r="A10609" s="9"/>
      <c r="H10609" s="9"/>
      <c r="J10609">
        <v>7</v>
      </c>
      <c r="K10609">
        <f ca="1">SIMULATION!$D$3*SIMULATION!$D$17/$H10602/(SIMULATION!$D$17-$I10602)*(((EXP(-$I10602*$J10609))/(1-EXP(-SIMULATION!$D$4*$I10602)))-(EXP(-SIMULATION!$D$17*$J10609)/(1-EXP(-SIMULATION!$D$4*SIMULATION!$D$17))))</f>
        <v>2.87464427317635</v>
      </c>
      <c r="L10609">
        <v>0.27079652994637771</v>
      </c>
      <c r="M10609">
        <f t="shared" ca="1" si="165"/>
        <v>3.6530879671827328</v>
      </c>
    </row>
    <row r="10610" spans="1:13" x14ac:dyDescent="0.25">
      <c r="A10610" s="9"/>
      <c r="H10610" s="9"/>
      <c r="J10610">
        <v>8</v>
      </c>
      <c r="K10610">
        <f ca="1">SIMULATION!$D$3*SIMULATION!$D$17/$H10602/(SIMULATION!$D$17-$I10602)*(((EXP(-$I10602*$J10610))/(1-EXP(-SIMULATION!$D$4*$I10602)))-(EXP(-SIMULATION!$D$17*$J10610)/(1-EXP(-SIMULATION!$D$4*SIMULATION!$D$17))))</f>
        <v>2.7878774158452035</v>
      </c>
      <c r="L10610">
        <v>-5.0875115649446162E-2</v>
      </c>
      <c r="M10610">
        <f t="shared" ca="1" si="165"/>
        <v>2.6460438298975997</v>
      </c>
    </row>
    <row r="10611" spans="1:13" x14ac:dyDescent="0.25">
      <c r="A10611" s="9"/>
      <c r="H10611" s="9"/>
      <c r="J10611">
        <v>9</v>
      </c>
      <c r="K10611">
        <f ca="1">SIMULATION!$D$3*SIMULATION!$D$17/$H10602/(SIMULATION!$D$17-$I10602)*(((EXP(-$I10602*$J10611))/(1-EXP(-SIMULATION!$D$4*$I10602)))-(EXP(-SIMULATION!$D$17*$J10611)/(1-EXP(-SIMULATION!$D$4*SIMULATION!$D$17))))</f>
        <v>2.6914437323451188</v>
      </c>
      <c r="L10611">
        <v>-0.49838414895429739</v>
      </c>
      <c r="M10611">
        <f t="shared" ca="1" si="165"/>
        <v>1.3500708383419191</v>
      </c>
    </row>
    <row r="10612" spans="1:13" x14ac:dyDescent="0.25">
      <c r="A10612" s="9"/>
      <c r="H10612" s="9"/>
      <c r="J10612">
        <v>10</v>
      </c>
      <c r="K10612">
        <f ca="1">SIMULATION!$D$3*SIMULATION!$D$17/$H10602/(SIMULATION!$D$17-$I10602)*(((EXP(-$I10602*$J10612))/(1-EXP(-SIMULATION!$D$4*$I10602)))-(EXP(-SIMULATION!$D$17*$J10612)/(1-EXP(-SIMULATION!$D$4*SIMULATION!$D$17))))</f>
        <v>2.5905781738205875</v>
      </c>
      <c r="L10612">
        <v>1.045713362578852E-2</v>
      </c>
      <c r="M10612">
        <f t="shared" ca="1" si="165"/>
        <v>2.6176681959522807</v>
      </c>
    </row>
    <row r="10613" spans="1:13" x14ac:dyDescent="0.25">
      <c r="A10613" s="9"/>
      <c r="H10613" s="9"/>
      <c r="J10613">
        <v>11</v>
      </c>
      <c r="K10613">
        <f ca="1">SIMULATION!$D$3*SIMULATION!$D$17/$H10602/(SIMULATION!$D$17-$I10602)*(((EXP(-$I10602*$J10613))/(1-EXP(-SIMULATION!$D$4*$I10602)))-(EXP(-SIMULATION!$D$17*$J10613)/(1-EXP(-SIMULATION!$D$4*SIMULATION!$D$17))))</f>
        <v>2.4885593139024511</v>
      </c>
      <c r="L10613">
        <v>0.28196321364392002</v>
      </c>
      <c r="M10613">
        <f t="shared" ca="1" si="165"/>
        <v>3.1902414953938951</v>
      </c>
    </row>
    <row r="10614" spans="1:13" x14ac:dyDescent="0.25">
      <c r="A10614" s="9"/>
      <c r="H10614" s="9"/>
      <c r="J10614">
        <v>12</v>
      </c>
      <c r="K10614">
        <f ca="1">SIMULATION!$D$3*SIMULATION!$D$17/$H10602/(SIMULATION!$D$17-$I10602)*(((EXP(-$I10602*$J10614))/(1-EXP(-SIMULATION!$D$4*$I10602)))-(EXP(-SIMULATION!$D$17*$J10614)/(1-EXP(-SIMULATION!$D$4*SIMULATION!$D$17))))</f>
        <v>2.3874153180122302</v>
      </c>
      <c r="L10614">
        <v>-1.7401047678632379E-2</v>
      </c>
      <c r="M10614">
        <f t="shared" ca="1" si="165"/>
        <v>2.3458717902348019</v>
      </c>
    </row>
    <row r="10615" spans="1:13" x14ac:dyDescent="0.25">
      <c r="A10615" s="9"/>
      <c r="H10615" s="9"/>
      <c r="J10615">
        <v>13</v>
      </c>
      <c r="K10615">
        <f ca="1">SIMULATION!$D$3*SIMULATION!$D$17/$H10602/(SIMULATION!$D$17-$I10602)*(((EXP(-$I10602*$J10615))/(1-EXP(-SIMULATION!$D$4*$I10602)))-(EXP(-SIMULATION!$D$17*$J10615)/(1-EXP(-SIMULATION!$D$4*SIMULATION!$D$17))))</f>
        <v>2.288376203760297</v>
      </c>
      <c r="L10615">
        <v>0.36756522163798411</v>
      </c>
      <c r="M10615">
        <f t="shared" ca="1" si="165"/>
        <v>3.1295037102865395</v>
      </c>
    </row>
    <row r="10616" spans="1:13" x14ac:dyDescent="0.25">
      <c r="A10616" s="9"/>
      <c r="H10616" s="9"/>
      <c r="J10616">
        <v>14</v>
      </c>
      <c r="K10616">
        <f ca="1">SIMULATION!$D$3*SIMULATION!$D$17/$H10602/(SIMULATION!$D$17-$I10602)*(((EXP(-$I10602*$J10616))/(1-EXP(-SIMULATION!$D$4*$I10602)))-(EXP(-SIMULATION!$D$17*$J10616)/(1-EXP(-SIMULATION!$D$4*SIMULATION!$D$17))))</f>
        <v>2.1921635246430649</v>
      </c>
      <c r="L10616">
        <v>-0.36814158555661025</v>
      </c>
      <c r="M10616">
        <f t="shared" ca="1" si="165"/>
        <v>1.3851369688815998</v>
      </c>
    </row>
    <row r="10617" spans="1:13" x14ac:dyDescent="0.25">
      <c r="A10617" s="9"/>
      <c r="H10617" s="9"/>
      <c r="J10617">
        <v>15</v>
      </c>
      <c r="K10617">
        <f ca="1">SIMULATION!$D$3*SIMULATION!$D$17/$H10602/(SIMULATION!$D$17-$I10602)*(((EXP(-$I10602*$J10617))/(1-EXP(-SIMULATION!$D$4*$I10602)))-(EXP(-SIMULATION!$D$17*$J10617)/(1-EXP(-SIMULATION!$D$4*SIMULATION!$D$17))))</f>
        <v>2.0991758765041575</v>
      </c>
      <c r="L10617">
        <v>0.21314740752041475</v>
      </c>
      <c r="M10617">
        <f t="shared" ca="1" si="165"/>
        <v>2.5466097725104131</v>
      </c>
    </row>
    <row r="10618" spans="1:13" x14ac:dyDescent="0.25">
      <c r="A10618" s="9"/>
      <c r="H10618" s="9"/>
      <c r="J10618">
        <v>16</v>
      </c>
      <c r="K10618">
        <f ca="1">SIMULATION!$D$3*SIMULATION!$D$17/$H10602/(SIMULATION!$D$17-$I10602)*(((EXP(-$I10602*$J10618))/(1-EXP(-SIMULATION!$D$4*$I10602)))-(EXP(-SIMULATION!$D$17*$J10618)/(1-EXP(-SIMULATION!$D$4*SIMULATION!$D$17))))</f>
        <v>2.0096076503013753</v>
      </c>
      <c r="L10618">
        <v>0.43589988894126414</v>
      </c>
      <c r="M10618">
        <f t="shared" ca="1" si="165"/>
        <v>2.8855954018832599</v>
      </c>
    </row>
    <row r="10619" spans="1:13" x14ac:dyDescent="0.25">
      <c r="A10619" s="9"/>
      <c r="H10619" s="9"/>
      <c r="J10619">
        <v>17</v>
      </c>
      <c r="K10619">
        <f ca="1">SIMULATION!$D$3*SIMULATION!$D$17/$H10602/(SIMULATION!$D$17-$I10602)*(((EXP(-$I10602*$J10619))/(1-EXP(-SIMULATION!$D$4*$I10602)))-(EXP(-SIMULATION!$D$17*$J10619)/(1-EXP(-SIMULATION!$D$4*SIMULATION!$D$17))))</f>
        <v>1.9235250128514549</v>
      </c>
      <c r="L10619">
        <v>0.44661063237255066</v>
      </c>
      <c r="M10619">
        <f t="shared" ca="1" si="165"/>
        <v>2.7825917352254619</v>
      </c>
    </row>
    <row r="10620" spans="1:13" x14ac:dyDescent="0.25">
      <c r="A10620" s="9"/>
      <c r="H10620" s="9"/>
      <c r="J10620">
        <v>18</v>
      </c>
      <c r="K10620">
        <f ca="1">SIMULATION!$D$3*SIMULATION!$D$17/$H10602/(SIMULATION!$D$17-$I10602)*(((EXP(-$I10602*$J10620))/(1-EXP(-SIMULATION!$D$4*$I10602)))-(EXP(-SIMULATION!$D$17*$J10620)/(1-EXP(-SIMULATION!$D$4*SIMULATION!$D$17))))</f>
        <v>1.8409144833585522</v>
      </c>
      <c r="L10620">
        <v>0.34423810561137119</v>
      </c>
      <c r="M10620">
        <f t="shared" ca="1" si="165"/>
        <v>2.4746273977024367</v>
      </c>
    </row>
    <row r="10621" spans="1:13" x14ac:dyDescent="0.25">
      <c r="A10621" s="9"/>
      <c r="H10621" s="9"/>
      <c r="J10621">
        <v>19</v>
      </c>
      <c r="K10621">
        <f ca="1">SIMULATION!$D$3*SIMULATION!$D$17/$H10602/(SIMULATION!$D$17-$I10602)*(((EXP(-$I10602*$J10621))/(1-EXP(-SIMULATION!$D$4*$I10602)))-(EXP(-SIMULATION!$D$17*$J10621)/(1-EXP(-SIMULATION!$D$4*SIMULATION!$D$17))))</f>
        <v>1.7617139535679138</v>
      </c>
      <c r="L10621">
        <v>0.30080568656510703</v>
      </c>
      <c r="M10621">
        <f t="shared" ca="1" si="165"/>
        <v>2.2916475289022391</v>
      </c>
    </row>
    <row r="10622" spans="1:13" x14ac:dyDescent="0.25">
      <c r="A10622" s="9"/>
      <c r="H10622" s="9"/>
      <c r="J10622">
        <v>20</v>
      </c>
      <c r="K10622">
        <f ca="1">SIMULATION!$D$3*SIMULATION!$D$17/$H10602/(SIMULATION!$D$17-$I10602)*(((EXP(-$I10602*$J10622))/(1-EXP(-SIMULATION!$D$4*$I10602)))-(EXP(-SIMULATION!$D$17*$J10622)/(1-EXP(-SIMULATION!$D$4*SIMULATION!$D$17))))</f>
        <v>1.6858324620685314</v>
      </c>
      <c r="L10622">
        <v>-2.1061562837966046E-2</v>
      </c>
      <c r="M10622">
        <f t="shared" ca="1" si="165"/>
        <v>1.6503261957343922</v>
      </c>
    </row>
    <row r="10623" spans="1:13" x14ac:dyDescent="0.25">
      <c r="A10623" s="9"/>
      <c r="H10623" s="9"/>
      <c r="J10623">
        <v>21</v>
      </c>
      <c r="K10623">
        <f ca="1">SIMULATION!$D$3*SIMULATION!$D$17/$H10602/(SIMULATION!$D$17-$I10602)*(((EXP(-$I10602*$J10623))/(1-EXP(-SIMULATION!$D$4*$I10602)))-(EXP(-SIMULATION!$D$17*$J10623)/(1-EXP(-SIMULATION!$D$4*SIMULATION!$D$17))))</f>
        <v>1.6131627664786943</v>
      </c>
      <c r="L10623">
        <v>-0.14431701483392384</v>
      </c>
      <c r="M10623">
        <f t="shared" ca="1" si="165"/>
        <v>1.3803559315792548</v>
      </c>
    </row>
    <row r="10624" spans="1:13" x14ac:dyDescent="0.25">
      <c r="A10624" s="9"/>
      <c r="H10624" s="9"/>
      <c r="J10624">
        <v>22</v>
      </c>
      <c r="K10624">
        <f ca="1">SIMULATION!$D$3*SIMULATION!$D$17/$H10602/(SIMULATION!$D$17-$I10602)*(((EXP(-$I10602*$J10624))/(1-EXP(-SIMULATION!$D$4*$I10602)))-(EXP(-SIMULATION!$D$17*$J10624)/(1-EXP(-SIMULATION!$D$4*SIMULATION!$D$17))))</f>
        <v>1.5435893046431295</v>
      </c>
      <c r="L10624">
        <v>-0.15227498822231836</v>
      </c>
      <c r="M10624">
        <f t="shared" ca="1" si="165"/>
        <v>1.3085392614585003</v>
      </c>
    </row>
    <row r="10625" spans="1:13" x14ac:dyDescent="0.25">
      <c r="A10625" s="9"/>
      <c r="H10625" s="9"/>
      <c r="J10625">
        <v>23</v>
      </c>
      <c r="K10625">
        <f ca="1">SIMULATION!$D$3*SIMULATION!$D$17/$H10602/(SIMULATION!$D$17-$I10602)*(((EXP(-$I10602*$J10625))/(1-EXP(-SIMULATION!$D$4*$I10602)))-(EXP(-SIMULATION!$D$17*$J10625)/(1-EXP(-SIMULATION!$D$4*SIMULATION!$D$17))))</f>
        <v>1.476993205114127</v>
      </c>
      <c r="L10625">
        <v>4.2520986896807077E-2</v>
      </c>
      <c r="M10625">
        <f t="shared" ca="1" si="165"/>
        <v>1.5397964138354578</v>
      </c>
    </row>
    <row r="10626" spans="1:13" x14ac:dyDescent="0.25">
      <c r="A10626" s="9"/>
      <c r="H10626" s="9"/>
      <c r="J10626">
        <v>24</v>
      </c>
      <c r="K10626">
        <f ca="1">SIMULATION!$D$3*SIMULATION!$D$17/$H10602/(SIMULATION!$D$17-$I10602)*(((EXP(-$I10602*$J10626))/(1-EXP(-SIMULATION!$D$4*$I10602)))-(EXP(-SIMULATION!$D$17*$J10626)/(1-EXP(-SIMULATION!$D$4*SIMULATION!$D$17))))</f>
        <v>1.413255410681733</v>
      </c>
      <c r="L10626">
        <v>0.48963180097128334</v>
      </c>
      <c r="M10626">
        <f t="shared" ca="1" si="165"/>
        <v>2.1052302026462404</v>
      </c>
    </row>
    <row r="10627" spans="1:13" x14ac:dyDescent="0.25">
      <c r="A10627" s="9">
        <v>426</v>
      </c>
      <c r="B10627" s="2">
        <f ca="1">NORMINV(RAND(),SIMULATION!D7,SIMULATION!D8)</f>
        <v>64.519731993039002</v>
      </c>
      <c r="C10627" s="2">
        <v>2</v>
      </c>
      <c r="D10627" s="2">
        <f ca="1">SIMULATION!$D$11*(1+(SIMULATION!$D$12*LN(1+$C10627)))*(1+(SIMULATION!$D$13*(($B10627/63.5)-1)))</f>
        <v>10.313788351395729</v>
      </c>
      <c r="E10627" s="2">
        <v>0.44288881874610364</v>
      </c>
      <c r="F10627" s="2">
        <f ca="1">D10627*(1+E10627)</f>
        <v>14.881649891142709</v>
      </c>
      <c r="G10627" s="2">
        <v>1.8545828706053393E-2</v>
      </c>
      <c r="H10627" s="9">
        <f>SIMULATION!$D$15*EXP($G$10627)</f>
        <v>224.88830301306888</v>
      </c>
      <c r="I10627" s="2">
        <f ca="1">$F10627/$H10627</f>
        <v>6.6173516771469862E-2</v>
      </c>
      <c r="J10627">
        <v>0</v>
      </c>
      <c r="K10627">
        <f ca="1">SIMULATION!$D$3*SIMULATION!$D$17/$H10627/(SIMULATION!$D$17-$I10627)*(((EXP(-$I10627*$J10627))/(1-EXP(-SIMULATION!$D$4*$I10627)))-(EXP(-SIMULATION!$D$17*$J10627)/(1-EXP(-SIMULATION!$D$4*SIMULATION!$D$17))))</f>
        <v>0.7375582965356462</v>
      </c>
      <c r="L10627">
        <v>-0.14064177004238135</v>
      </c>
      <c r="M10627">
        <f t="shared" ref="M10627:M10690" ca="1" si="166">$K10627*(1+$L10627)</f>
        <v>0.63382679220142935</v>
      </c>
    </row>
    <row r="10628" spans="1:13" x14ac:dyDescent="0.25">
      <c r="A10628" s="9"/>
      <c r="H10628" s="9"/>
      <c r="J10628">
        <v>1</v>
      </c>
      <c r="K10628">
        <f ca="1">SIMULATION!$D$3*SIMULATION!$D$17/$H10627/(SIMULATION!$D$17-$I10627)*(((EXP(-$I10627*$J10628))/(1-EXP(-SIMULATION!$D$4*$I10627)))-(EXP(-SIMULATION!$D$17*$J10628)/(1-EXP(-SIMULATION!$D$4*SIMULATION!$D$17))))</f>
        <v>1.5382606954291169</v>
      </c>
      <c r="L10628">
        <v>-0.3903488605308128</v>
      </c>
      <c r="M10628">
        <f t="shared" ca="1" si="166"/>
        <v>0.93780238576902553</v>
      </c>
    </row>
    <row r="10629" spans="1:13" x14ac:dyDescent="0.25">
      <c r="A10629" s="9"/>
      <c r="H10629" s="9"/>
      <c r="J10629">
        <v>2</v>
      </c>
      <c r="K10629">
        <f ca="1">SIMULATION!$D$3*SIMULATION!$D$17/$H10627/(SIMULATION!$D$17-$I10627)*(((EXP(-$I10627*$J10629))/(1-EXP(-SIMULATION!$D$4*$I10627)))-(EXP(-SIMULATION!$D$17*$J10629)/(1-EXP(-SIMULATION!$D$4*SIMULATION!$D$17))))</f>
        <v>1.9831372161561156</v>
      </c>
      <c r="L10629">
        <v>-0.47861160916582085</v>
      </c>
      <c r="M10629">
        <f t="shared" ca="1" si="166"/>
        <v>1.0339847219350109</v>
      </c>
    </row>
    <row r="10630" spans="1:13" x14ac:dyDescent="0.25">
      <c r="A10630" s="9"/>
      <c r="H10630" s="9"/>
      <c r="J10630">
        <v>3</v>
      </c>
      <c r="K10630">
        <f ca="1">SIMULATION!$D$3*SIMULATION!$D$17/$H10627/(SIMULATION!$D$17-$I10627)*(((EXP(-$I10627*$J10630))/(1-EXP(-SIMULATION!$D$4*$I10627)))-(EXP(-SIMULATION!$D$17*$J10630)/(1-EXP(-SIMULATION!$D$4*SIMULATION!$D$17))))</f>
        <v>2.2043609421951382</v>
      </c>
      <c r="L10630">
        <v>-0.19411818568619196</v>
      </c>
      <c r="M10630">
        <f t="shared" ca="1" si="166"/>
        <v>1.7764543954987133</v>
      </c>
    </row>
    <row r="10631" spans="1:13" x14ac:dyDescent="0.25">
      <c r="A10631" s="9"/>
      <c r="H10631" s="9"/>
      <c r="J10631">
        <v>4</v>
      </c>
      <c r="K10631">
        <f ca="1">SIMULATION!$D$3*SIMULATION!$D$17/$H10627/(SIMULATION!$D$17-$I10627)*(((EXP(-$I10627*$J10631))/(1-EXP(-SIMULATION!$D$4*$I10627)))-(EXP(-SIMULATION!$D$17*$J10631)/(1-EXP(-SIMULATION!$D$4*SIMULATION!$D$17))))</f>
        <v>2.2863518359776793</v>
      </c>
      <c r="L10631">
        <v>4.5615691573556987E-2</v>
      </c>
      <c r="M10631">
        <f t="shared" ca="1" si="166"/>
        <v>2.390645356156273</v>
      </c>
    </row>
    <row r="10632" spans="1:13" x14ac:dyDescent="0.25">
      <c r="A10632" s="9"/>
      <c r="H10632" s="9"/>
      <c r="J10632">
        <v>5</v>
      </c>
      <c r="K10632">
        <f ca="1">SIMULATION!$D$3*SIMULATION!$D$17/$H10627/(SIMULATION!$D$17-$I10627)*(((EXP(-$I10627*$J10632))/(1-EXP(-SIMULATION!$D$4*$I10627)))-(EXP(-SIMULATION!$D$17*$J10632)/(1-EXP(-SIMULATION!$D$4*SIMULATION!$D$17))))</f>
        <v>2.2829464140584359</v>
      </c>
      <c r="L10632">
        <v>-0.17906699734528717</v>
      </c>
      <c r="M10632">
        <f t="shared" ca="1" si="166"/>
        <v>1.874146054592801</v>
      </c>
    </row>
    <row r="10633" spans="1:13" x14ac:dyDescent="0.25">
      <c r="A10633" s="9"/>
      <c r="H10633" s="9"/>
      <c r="J10633">
        <v>6</v>
      </c>
      <c r="K10633">
        <f ca="1">SIMULATION!$D$3*SIMULATION!$D$17/$H10627/(SIMULATION!$D$17-$I10627)*(((EXP(-$I10627*$J10633))/(1-EXP(-SIMULATION!$D$4*$I10627)))-(EXP(-SIMULATION!$D$17*$J10633)/(1-EXP(-SIMULATION!$D$4*SIMULATION!$D$17))))</f>
        <v>2.2283993447565078</v>
      </c>
      <c r="L10633">
        <v>0.30514806538819012</v>
      </c>
      <c r="M10633">
        <f t="shared" ca="1" si="166"/>
        <v>2.9083910937212667</v>
      </c>
    </row>
    <row r="10634" spans="1:13" x14ac:dyDescent="0.25">
      <c r="A10634" s="9"/>
      <c r="H10634" s="9"/>
      <c r="J10634">
        <v>7</v>
      </c>
      <c r="K10634">
        <f ca="1">SIMULATION!$D$3*SIMULATION!$D$17/$H10627/(SIMULATION!$D$17-$I10627)*(((EXP(-$I10627*$J10634))/(1-EXP(-SIMULATION!$D$4*$I10627)))-(EXP(-SIMULATION!$D$17*$J10634)/(1-EXP(-SIMULATION!$D$4*SIMULATION!$D$17))))</f>
        <v>2.144432465425024</v>
      </c>
      <c r="L10634">
        <v>0.39820375536486347</v>
      </c>
      <c r="M10634">
        <f t="shared" ca="1" si="166"/>
        <v>2.998353526283601</v>
      </c>
    </row>
    <row r="10635" spans="1:13" x14ac:dyDescent="0.25">
      <c r="A10635" s="9"/>
      <c r="H10635" s="9"/>
      <c r="J10635">
        <v>8</v>
      </c>
      <c r="K10635">
        <f ca="1">SIMULATION!$D$3*SIMULATION!$D$17/$H10627/(SIMULATION!$D$17-$I10627)*(((EXP(-$I10627*$J10635))/(1-EXP(-SIMULATION!$D$4*$I10627)))-(EXP(-SIMULATION!$D$17*$J10635)/(1-EXP(-SIMULATION!$D$4*SIMULATION!$D$17))))</f>
        <v>2.0447509590082866</v>
      </c>
      <c r="L10635">
        <v>-0.15910914718830235</v>
      </c>
      <c r="M10635">
        <f t="shared" ca="1" si="166"/>
        <v>1.7194123777080148</v>
      </c>
    </row>
    <row r="10636" spans="1:13" x14ac:dyDescent="0.25">
      <c r="A10636" s="9"/>
      <c r="H10636" s="9"/>
      <c r="J10636">
        <v>9</v>
      </c>
      <c r="K10636">
        <f ca="1">SIMULATION!$D$3*SIMULATION!$D$17/$H10627/(SIMULATION!$D$17-$I10627)*(((EXP(-$I10627*$J10636))/(1-EXP(-SIMULATION!$D$4*$I10627)))-(EXP(-SIMULATION!$D$17*$J10636)/(1-EXP(-SIMULATION!$D$4*SIMULATION!$D$17))))</f>
        <v>1.9379364891239759</v>
      </c>
      <c r="L10636">
        <v>-0.46879351299954464</v>
      </c>
      <c r="M10636">
        <f t="shared" ca="1" si="166"/>
        <v>1.0294444344175433</v>
      </c>
    </row>
    <row r="10637" spans="1:13" x14ac:dyDescent="0.25">
      <c r="A10637" s="9"/>
      <c r="H10637" s="9"/>
      <c r="J10637">
        <v>10</v>
      </c>
      <c r="K10637">
        <f ca="1">SIMULATION!$D$3*SIMULATION!$D$17/$H10627/(SIMULATION!$D$17-$I10627)*(((EXP(-$I10627*$J10637))/(1-EXP(-SIMULATION!$D$4*$I10627)))-(EXP(-SIMULATION!$D$17*$J10637)/(1-EXP(-SIMULATION!$D$4*SIMULATION!$D$17))))</f>
        <v>1.8293003109882515</v>
      </c>
      <c r="L10637">
        <v>0.45826104178536292</v>
      </c>
      <c r="M10637">
        <f t="shared" ca="1" si="166"/>
        <v>2.6675973772400163</v>
      </c>
    </row>
    <row r="10638" spans="1:13" x14ac:dyDescent="0.25">
      <c r="A10638" s="9"/>
      <c r="H10638" s="9"/>
      <c r="J10638">
        <v>11</v>
      </c>
      <c r="K10638">
        <f ca="1">SIMULATION!$D$3*SIMULATION!$D$17/$H10627/(SIMULATION!$D$17-$I10627)*(((EXP(-$I10627*$J10638))/(1-EXP(-SIMULATION!$D$4*$I10627)))-(EXP(-SIMULATION!$D$17*$J10638)/(1-EXP(-SIMULATION!$D$4*SIMULATION!$D$17))))</f>
        <v>1.7220699659783603</v>
      </c>
      <c r="L10638">
        <v>5.6609322826867495E-2</v>
      </c>
      <c r="M10638">
        <f t="shared" ca="1" si="166"/>
        <v>1.8195551806128822</v>
      </c>
    </row>
    <row r="10639" spans="1:13" x14ac:dyDescent="0.25">
      <c r="A10639" s="9"/>
      <c r="H10639" s="9"/>
      <c r="J10639">
        <v>12</v>
      </c>
      <c r="K10639">
        <f ca="1">SIMULATION!$D$3*SIMULATION!$D$17/$H10627/(SIMULATION!$D$17-$I10627)*(((EXP(-$I10627*$J10639))/(1-EXP(-SIMULATION!$D$4*$I10627)))-(EXP(-SIMULATION!$D$17*$J10639)/(1-EXP(-SIMULATION!$D$4*SIMULATION!$D$17))))</f>
        <v>1.6181489731680823</v>
      </c>
      <c r="L10639">
        <v>0.25757282478278548</v>
      </c>
      <c r="M10639">
        <f t="shared" ca="1" si="166"/>
        <v>2.0349401751063492</v>
      </c>
    </row>
    <row r="10640" spans="1:13" x14ac:dyDescent="0.25">
      <c r="A10640" s="9"/>
      <c r="H10640" s="9"/>
      <c r="J10640">
        <v>13</v>
      </c>
      <c r="K10640">
        <f ca="1">SIMULATION!$D$3*SIMULATION!$D$17/$H10627/(SIMULATION!$D$17-$I10627)*(((EXP(-$I10627*$J10640))/(1-EXP(-SIMULATION!$D$4*$I10627)))-(EXP(-SIMULATION!$D$17*$J10640)/(1-EXP(-SIMULATION!$D$4*SIMULATION!$D$17))))</f>
        <v>1.5186029363352724</v>
      </c>
      <c r="L10640">
        <v>-0.30422587234857351</v>
      </c>
      <c r="M10640">
        <f t="shared" ca="1" si="166"/>
        <v>1.0566046332775689</v>
      </c>
    </row>
    <row r="10641" spans="1:13" x14ac:dyDescent="0.25">
      <c r="A10641" s="9"/>
      <c r="H10641" s="9"/>
      <c r="J10641">
        <v>14</v>
      </c>
      <c r="K10641">
        <f ca="1">SIMULATION!$D$3*SIMULATION!$D$17/$H10627/(SIMULATION!$D$17-$I10627)*(((EXP(-$I10627*$J10641))/(1-EXP(-SIMULATION!$D$4*$I10627)))-(EXP(-SIMULATION!$D$17*$J10641)/(1-EXP(-SIMULATION!$D$4*SIMULATION!$D$17))))</f>
        <v>1.4239703775784784</v>
      </c>
      <c r="L10641">
        <v>0.20442566005204454</v>
      </c>
      <c r="M10641">
        <f t="shared" ca="1" si="166"/>
        <v>1.7150664619095182</v>
      </c>
    </row>
    <row r="10642" spans="1:13" x14ac:dyDescent="0.25">
      <c r="A10642" s="9"/>
      <c r="H10642" s="9"/>
      <c r="J10642">
        <v>15</v>
      </c>
      <c r="K10642">
        <f ca="1">SIMULATION!$D$3*SIMULATION!$D$17/$H10627/(SIMULATION!$D$17-$I10627)*(((EXP(-$I10627*$J10642))/(1-EXP(-SIMULATION!$D$4*$I10627)))-(EXP(-SIMULATION!$D$17*$J10642)/(1-EXP(-SIMULATION!$D$4*SIMULATION!$D$17))))</f>
        <v>1.3344612947465146</v>
      </c>
      <c r="L10642">
        <v>-0.34707311836946414</v>
      </c>
      <c r="M10642">
        <f t="shared" ca="1" si="166"/>
        <v>0.87130565183548914</v>
      </c>
    </row>
    <row r="10643" spans="1:13" x14ac:dyDescent="0.25">
      <c r="A10643" s="9"/>
      <c r="H10643" s="9"/>
      <c r="J10643">
        <v>16</v>
      </c>
      <c r="K10643">
        <f ca="1">SIMULATION!$D$3*SIMULATION!$D$17/$H10627/(SIMULATION!$D$17-$I10627)*(((EXP(-$I10627*$J10643))/(1-EXP(-SIMULATION!$D$4*$I10627)))-(EXP(-SIMULATION!$D$17*$J10643)/(1-EXP(-SIMULATION!$D$4*SIMULATION!$D$17))))</f>
        <v>1.2500838100487734</v>
      </c>
      <c r="L10643">
        <v>4.7363424701413255E-2</v>
      </c>
      <c r="M10643">
        <f t="shared" ca="1" si="166"/>
        <v>1.3092920604564742</v>
      </c>
    </row>
    <row r="10644" spans="1:13" x14ac:dyDescent="0.25">
      <c r="A10644" s="9"/>
      <c r="H10644" s="9"/>
      <c r="J10644">
        <v>17</v>
      </c>
      <c r="K10644">
        <f ca="1">SIMULATION!$D$3*SIMULATION!$D$17/$H10627/(SIMULATION!$D$17-$I10627)*(((EXP(-$I10627*$J10644))/(1-EXP(-SIMULATION!$D$4*$I10627)))-(EXP(-SIMULATION!$D$17*$J10644)/(1-EXP(-SIMULATION!$D$4*SIMULATION!$D$17))))</f>
        <v>1.1707247756430517</v>
      </c>
      <c r="L10644">
        <v>-0.21016149344643725</v>
      </c>
      <c r="M10644">
        <f t="shared" ca="1" si="166"/>
        <v>0.92468350837916269</v>
      </c>
    </row>
    <row r="10645" spans="1:13" x14ac:dyDescent="0.25">
      <c r="A10645" s="9"/>
      <c r="H10645" s="9"/>
      <c r="J10645">
        <v>18</v>
      </c>
      <c r="K10645">
        <f ca="1">SIMULATION!$D$3*SIMULATION!$D$17/$H10627/(SIMULATION!$D$17-$I10627)*(((EXP(-$I10627*$J10645))/(1-EXP(-SIMULATION!$D$4*$I10627)))-(EXP(-SIMULATION!$D$17*$J10645)/(1-EXP(-SIMULATION!$D$4*SIMULATION!$D$17))))</f>
        <v>1.0962009092049461</v>
      </c>
      <c r="L10645">
        <v>0.23579107915709174</v>
      </c>
      <c r="M10645">
        <f t="shared" ca="1" si="166"/>
        <v>1.3546753045593656</v>
      </c>
    </row>
    <row r="10646" spans="1:13" x14ac:dyDescent="0.25">
      <c r="A10646" s="9"/>
      <c r="H10646" s="9"/>
      <c r="J10646">
        <v>19</v>
      </c>
      <c r="K10646">
        <f ca="1">SIMULATION!$D$3*SIMULATION!$D$17/$H10627/(SIMULATION!$D$17-$I10627)*(((EXP(-$I10627*$J10646))/(1-EXP(-SIMULATION!$D$4*$I10627)))-(EXP(-SIMULATION!$D$17*$J10646)/(1-EXP(-SIMULATION!$D$4*SIMULATION!$D$17))))</f>
        <v>1.0262910775910514</v>
      </c>
      <c r="L10646">
        <v>-9.6158194659446847E-2</v>
      </c>
      <c r="M10646">
        <f t="shared" ca="1" si="166"/>
        <v>0.92760478037479766</v>
      </c>
    </row>
    <row r="10647" spans="1:13" x14ac:dyDescent="0.25">
      <c r="A10647" s="9"/>
      <c r="H10647" s="9"/>
      <c r="J10647">
        <v>20</v>
      </c>
      <c r="K10647">
        <f ca="1">SIMULATION!$D$3*SIMULATION!$D$17/$H10627/(SIMULATION!$D$17-$I10627)*(((EXP(-$I10627*$J10647))/(1-EXP(-SIMULATION!$D$4*$I10627)))-(EXP(-SIMULATION!$D$17*$J10647)/(1-EXP(-SIMULATION!$D$4*SIMULATION!$D$17))))</f>
        <v>0.96075653081440981</v>
      </c>
      <c r="L10647">
        <v>0.49361730034256251</v>
      </c>
      <c r="M10647">
        <f t="shared" ca="1" si="166"/>
        <v>1.4350025758415048</v>
      </c>
    </row>
    <row r="10648" spans="1:13" x14ac:dyDescent="0.25">
      <c r="A10648" s="9"/>
      <c r="H10648" s="9"/>
      <c r="J10648">
        <v>21</v>
      </c>
      <c r="K10648">
        <f ca="1">SIMULATION!$D$3*SIMULATION!$D$17/$H10627/(SIMULATION!$D$17-$I10627)*(((EXP(-$I10627*$J10648))/(1-EXP(-SIMULATION!$D$4*$I10627)))-(EXP(-SIMULATION!$D$17*$J10648)/(1-EXP(-SIMULATION!$D$4*SIMULATION!$D$17))))</f>
        <v>0.89935344336934797</v>
      </c>
      <c r="L10648">
        <v>0.19923351785298302</v>
      </c>
      <c r="M10648">
        <f t="shared" ca="1" si="166"/>
        <v>1.0785347936850167</v>
      </c>
    </row>
    <row r="10649" spans="1:13" x14ac:dyDescent="0.25">
      <c r="A10649" s="9"/>
      <c r="H10649" s="9"/>
      <c r="J10649">
        <v>22</v>
      </c>
      <c r="K10649">
        <f ca="1">SIMULATION!$D$3*SIMULATION!$D$17/$H10627/(SIMULATION!$D$17-$I10627)*(((EXP(-$I10627*$J10649))/(1-EXP(-SIMULATION!$D$4*$I10627)))-(EXP(-SIMULATION!$D$17*$J10649)/(1-EXP(-SIMULATION!$D$4*SIMULATION!$D$17))))</f>
        <v>0.84184055313873996</v>
      </c>
      <c r="L10649">
        <v>-0.19150152005527599</v>
      </c>
      <c r="M10649">
        <f t="shared" ca="1" si="166"/>
        <v>0.68062680756849692</v>
      </c>
    </row>
    <row r="10650" spans="1:13" x14ac:dyDescent="0.25">
      <c r="A10650" s="9"/>
      <c r="H10650" s="9"/>
      <c r="J10650">
        <v>23</v>
      </c>
      <c r="K10650">
        <f ca="1">SIMULATION!$D$3*SIMULATION!$D$17/$H10627/(SIMULATION!$D$17-$I10627)*(((EXP(-$I10627*$J10650))/(1-EXP(-SIMULATION!$D$4*$I10627)))-(EXP(-SIMULATION!$D$17*$J10650)/(1-EXP(-SIMULATION!$D$4*SIMULATION!$D$17))))</f>
        <v>0.78798368418983156</v>
      </c>
      <c r="L10650">
        <v>-0.36154912790644106</v>
      </c>
      <c r="M10650">
        <f t="shared" ca="1" si="166"/>
        <v>0.50308887036649341</v>
      </c>
    </row>
    <row r="10651" spans="1:13" x14ac:dyDescent="0.25">
      <c r="A10651" s="9"/>
      <c r="H10651" s="9"/>
      <c r="J10651">
        <v>24</v>
      </c>
      <c r="K10651">
        <f ca="1">SIMULATION!$D$3*SIMULATION!$D$17/$H10627/(SIMULATION!$D$17-$I10627)*(((EXP(-$I10627*$J10651))/(1-EXP(-SIMULATION!$D$4*$I10627)))-(EXP(-SIMULATION!$D$17*$J10651)/(1-EXP(-SIMULATION!$D$4*SIMULATION!$D$17))))</f>
        <v>0.73755829653564631</v>
      </c>
      <c r="L10651">
        <v>0.30995463767460019</v>
      </c>
      <c r="M10651">
        <f t="shared" ca="1" si="166"/>
        <v>0.96616791110224776</v>
      </c>
    </row>
    <row r="10652" spans="1:13" x14ac:dyDescent="0.25">
      <c r="A10652" s="9">
        <v>427</v>
      </c>
      <c r="B10652" s="2">
        <f ca="1">NORMINV(RAND(),SIMULATION!D7,SIMULATION!D8)</f>
        <v>67.907621039945681</v>
      </c>
      <c r="C10652" s="2">
        <v>2</v>
      </c>
      <c r="D10652" s="2">
        <f ca="1">SIMULATION!$D$11*(1+(SIMULATION!$D$12*LN(1+$C10652)))*(1+(SIMULATION!$D$13*(($B10652/63.5)-1)))</f>
        <v>10.565378877468236</v>
      </c>
      <c r="E10652" s="2">
        <v>5.9103985896889893E-2</v>
      </c>
      <c r="F10652" s="2">
        <f ca="1">D10652*(1+E10652)</f>
        <v>11.189834881637417</v>
      </c>
      <c r="G10652" s="2">
        <v>1.1838276726861539</v>
      </c>
      <c r="H10652" s="9">
        <f>SIMULATION!$D$15*EXP($G$10652)</f>
        <v>721.17778777125227</v>
      </c>
      <c r="I10652" s="2">
        <f ca="1">$F10652/$H10652</f>
        <v>1.5516055917666005E-2</v>
      </c>
      <c r="J10652">
        <v>0</v>
      </c>
      <c r="K10652">
        <f ca="1">SIMULATION!$D$3*SIMULATION!$D$17/$H10652/(SIMULATION!$D$17-$I10652)*(((EXP(-$I10652*$J10652))/(1-EXP(-SIMULATION!$D$4*$I10652)))-(EXP(-SIMULATION!$D$17*$J10652)/(1-EXP(-SIMULATION!$D$4*SIMULATION!$D$17))))</f>
        <v>1.7513278425821353</v>
      </c>
      <c r="L10652">
        <v>0.7496251047537984</v>
      </c>
      <c r="M10652">
        <f t="shared" ca="1" si="166"/>
        <v>3.0641671600360123</v>
      </c>
    </row>
    <row r="10653" spans="1:13" x14ac:dyDescent="0.25">
      <c r="A10653" s="9"/>
      <c r="H10653" s="9"/>
      <c r="J10653">
        <v>1</v>
      </c>
      <c r="K10653">
        <f ca="1">SIMULATION!$D$3*SIMULATION!$D$17/$H10652/(SIMULATION!$D$17-$I10652)*(((EXP(-$I10652*$J10653))/(1-EXP(-SIMULATION!$D$4*$I10652)))-(EXP(-SIMULATION!$D$17*$J10653)/(1-EXP(-SIMULATION!$D$4*SIMULATION!$D$17))))</f>
        <v>1.9960223659038734</v>
      </c>
      <c r="L10653">
        <v>0.44670895694198659</v>
      </c>
      <c r="M10653">
        <f t="shared" ca="1" si="166"/>
        <v>2.887663435009669</v>
      </c>
    </row>
    <row r="10654" spans="1:13" x14ac:dyDescent="0.25">
      <c r="A10654" s="9"/>
      <c r="H10654" s="9"/>
      <c r="J10654">
        <v>2</v>
      </c>
      <c r="K10654">
        <f ca="1">SIMULATION!$D$3*SIMULATION!$D$17/$H10652/(SIMULATION!$D$17-$I10652)*(((EXP(-$I10652*$J10654))/(1-EXP(-SIMULATION!$D$4*$I10652)))-(EXP(-SIMULATION!$D$17*$J10654)/(1-EXP(-SIMULATION!$D$4*SIMULATION!$D$17))))</f>
        <v>2.1393763615068186</v>
      </c>
      <c r="L10654">
        <v>-0.49299280833706216</v>
      </c>
      <c r="M10654">
        <f t="shared" ca="1" si="166"/>
        <v>1.0846792009576463</v>
      </c>
    </row>
    <row r="10655" spans="1:13" x14ac:dyDescent="0.25">
      <c r="A10655" s="9"/>
      <c r="H10655" s="9"/>
      <c r="J10655">
        <v>3</v>
      </c>
      <c r="K10655">
        <f ca="1">SIMULATION!$D$3*SIMULATION!$D$17/$H10652/(SIMULATION!$D$17-$I10652)*(((EXP(-$I10652*$J10655))/(1-EXP(-SIMULATION!$D$4*$I10652)))-(EXP(-SIMULATION!$D$17*$J10655)/(1-EXP(-SIMULATION!$D$4*SIMULATION!$D$17))))</f>
        <v>2.2179960008620117</v>
      </c>
      <c r="L10655">
        <v>-0.3082457391086546</v>
      </c>
      <c r="M10655">
        <f t="shared" ca="1" si="166"/>
        <v>1.5343081842362607</v>
      </c>
    </row>
    <row r="10656" spans="1:13" x14ac:dyDescent="0.25">
      <c r="A10656" s="9"/>
      <c r="H10656" s="9"/>
      <c r="J10656">
        <v>4</v>
      </c>
      <c r="K10656">
        <f ca="1">SIMULATION!$D$3*SIMULATION!$D$17/$H10652/(SIMULATION!$D$17-$I10652)*(((EXP(-$I10652*$J10656))/(1-EXP(-SIMULATION!$D$4*$I10652)))-(EXP(-SIMULATION!$D$17*$J10656)/(1-EXP(-SIMULATION!$D$4*SIMULATION!$D$17))))</f>
        <v>2.2553362185100552</v>
      </c>
      <c r="L10656">
        <v>-0.23546594807188492</v>
      </c>
      <c r="M10656">
        <f t="shared" ca="1" si="166"/>
        <v>1.7242813375977253</v>
      </c>
    </row>
    <row r="10657" spans="1:13" x14ac:dyDescent="0.25">
      <c r="A10657" s="9"/>
      <c r="H10657" s="9"/>
      <c r="J10657">
        <v>5</v>
      </c>
      <c r="K10657">
        <f ca="1">SIMULATION!$D$3*SIMULATION!$D$17/$H10652/(SIMULATION!$D$17-$I10652)*(((EXP(-$I10652*$J10657))/(1-EXP(-SIMULATION!$D$4*$I10652)))-(EXP(-SIMULATION!$D$17*$J10657)/(1-EXP(-SIMULATION!$D$4*SIMULATION!$D$17))))</f>
        <v>2.2664243662022603</v>
      </c>
      <c r="L10657">
        <v>0.10003574797544398</v>
      </c>
      <c r="M10657">
        <f t="shared" ca="1" si="166"/>
        <v>2.4931478229050748</v>
      </c>
    </row>
    <row r="10658" spans="1:13" x14ac:dyDescent="0.25">
      <c r="A10658" s="9"/>
      <c r="H10658" s="9"/>
      <c r="J10658">
        <v>6</v>
      </c>
      <c r="K10658">
        <f ca="1">SIMULATION!$D$3*SIMULATION!$D$17/$H10652/(SIMULATION!$D$17-$I10652)*(((EXP(-$I10652*$J10658))/(1-EXP(-SIMULATION!$D$4*$I10652)))-(EXP(-SIMULATION!$D$17*$J10658)/(1-EXP(-SIMULATION!$D$4*SIMULATION!$D$17))))</f>
        <v>2.2608872443899801</v>
      </c>
      <c r="L10658">
        <v>-0.12538494382474114</v>
      </c>
      <c r="M10658">
        <f t="shared" ca="1" si="166"/>
        <v>1.9774060242580687</v>
      </c>
    </row>
    <row r="10659" spans="1:13" x14ac:dyDescent="0.25">
      <c r="A10659" s="9"/>
      <c r="H10659" s="9"/>
      <c r="J10659">
        <v>7</v>
      </c>
      <c r="K10659">
        <f ca="1">SIMULATION!$D$3*SIMULATION!$D$17/$H10652/(SIMULATION!$D$17-$I10652)*(((EXP(-$I10652*$J10659))/(1-EXP(-SIMULATION!$D$4*$I10652)))-(EXP(-SIMULATION!$D$17*$J10659)/(1-EXP(-SIMULATION!$D$4*SIMULATION!$D$17))))</f>
        <v>2.2448908967430383</v>
      </c>
      <c r="L10659">
        <v>-6.4595850535136667E-2</v>
      </c>
      <c r="M10659">
        <f t="shared" ca="1" si="166"/>
        <v>2.099880259909336</v>
      </c>
    </row>
    <row r="10660" spans="1:13" x14ac:dyDescent="0.25">
      <c r="A10660" s="9"/>
      <c r="H10660" s="9"/>
      <c r="J10660">
        <v>8</v>
      </c>
      <c r="K10660">
        <f ca="1">SIMULATION!$D$3*SIMULATION!$D$17/$H10652/(SIMULATION!$D$17-$I10652)*(((EXP(-$I10652*$J10660))/(1-EXP(-SIMULATION!$D$4*$I10652)))-(EXP(-SIMULATION!$D$17*$J10660)/(1-EXP(-SIMULATION!$D$4*SIMULATION!$D$17))))</f>
        <v>2.222383676834859</v>
      </c>
      <c r="L10660">
        <v>-0.22934763499673144</v>
      </c>
      <c r="M10660">
        <f t="shared" ca="1" si="166"/>
        <v>1.7126852364974439</v>
      </c>
    </row>
    <row r="10661" spans="1:13" x14ac:dyDescent="0.25">
      <c r="A10661" s="9"/>
      <c r="H10661" s="9"/>
      <c r="J10661">
        <v>9</v>
      </c>
      <c r="K10661">
        <f ca="1">SIMULATION!$D$3*SIMULATION!$D$17/$H10652/(SIMULATION!$D$17-$I10652)*(((EXP(-$I10652*$J10661))/(1-EXP(-SIMULATION!$D$4*$I10652)))-(EXP(-SIMULATION!$D$17*$J10661)/(1-EXP(-SIMULATION!$D$4*SIMULATION!$D$17))))</f>
        <v>2.1958928347295119</v>
      </c>
      <c r="L10661">
        <v>-8.9013713848933945E-2</v>
      </c>
      <c r="M10661">
        <f t="shared" ca="1" si="166"/>
        <v>2.0004282582959747</v>
      </c>
    </row>
    <row r="10662" spans="1:13" x14ac:dyDescent="0.25">
      <c r="A10662" s="9"/>
      <c r="H10662" s="9"/>
      <c r="J10662">
        <v>10</v>
      </c>
      <c r="K10662">
        <f ca="1">SIMULATION!$D$3*SIMULATION!$D$17/$H10652/(SIMULATION!$D$17-$I10652)*(((EXP(-$I10652*$J10662))/(1-EXP(-SIMULATION!$D$4*$I10652)))-(EXP(-SIMULATION!$D$17*$J10662)/(1-EXP(-SIMULATION!$D$4*SIMULATION!$D$17))))</f>
        <v>2.1670349882942506</v>
      </c>
      <c r="L10662">
        <v>-0.31176602064420439</v>
      </c>
      <c r="M10662">
        <f t="shared" ca="1" si="166"/>
        <v>1.4914271133969921</v>
      </c>
    </row>
    <row r="10663" spans="1:13" x14ac:dyDescent="0.25">
      <c r="A10663" s="9"/>
      <c r="H10663" s="9"/>
      <c r="J10663">
        <v>11</v>
      </c>
      <c r="K10663">
        <f ca="1">SIMULATION!$D$3*SIMULATION!$D$17/$H10652/(SIMULATION!$D$17-$I10652)*(((EXP(-$I10652*$J10663))/(1-EXP(-SIMULATION!$D$4*$I10652)))-(EXP(-SIMULATION!$D$17*$J10663)/(1-EXP(-SIMULATION!$D$4*SIMULATION!$D$17))))</f>
        <v>2.1368432449093397</v>
      </c>
      <c r="L10663">
        <v>-0.18904612683883418</v>
      </c>
      <c r="M10663">
        <f t="shared" ca="1" si="166"/>
        <v>1.7328813057975028</v>
      </c>
    </row>
    <row r="10664" spans="1:13" x14ac:dyDescent="0.25">
      <c r="A10664" s="9"/>
      <c r="H10664" s="9"/>
      <c r="J10664">
        <v>12</v>
      </c>
      <c r="K10664">
        <f ca="1">SIMULATION!$D$3*SIMULATION!$D$17/$H10652/(SIMULATION!$D$17-$I10652)*(((EXP(-$I10652*$J10664))/(1-EXP(-SIMULATION!$D$4*$I10652)))-(EXP(-SIMULATION!$D$17*$J10664)/(1-EXP(-SIMULATION!$D$4*SIMULATION!$D$17))))</f>
        <v>2.1059768283122353</v>
      </c>
      <c r="L10664">
        <v>-0.25328942847882857</v>
      </c>
      <c r="M10664">
        <f t="shared" ca="1" si="166"/>
        <v>1.5725551610793733</v>
      </c>
    </row>
    <row r="10665" spans="1:13" x14ac:dyDescent="0.25">
      <c r="A10665" s="9"/>
      <c r="H10665" s="9"/>
      <c r="J10665">
        <v>13</v>
      </c>
      <c r="K10665">
        <f ca="1">SIMULATION!$D$3*SIMULATION!$D$17/$H10652/(SIMULATION!$D$17-$I10652)*(((EXP(-$I10652*$J10665))/(1-EXP(-SIMULATION!$D$4*$I10652)))-(EXP(-SIMULATION!$D$17*$J10665)/(1-EXP(-SIMULATION!$D$4*SIMULATION!$D$17))))</f>
        <v>2.0748554118901454</v>
      </c>
      <c r="L10665">
        <v>-0.21843711136395277</v>
      </c>
      <c r="M10665">
        <f t="shared" ca="1" si="166"/>
        <v>1.6216299892189978</v>
      </c>
    </row>
    <row r="10666" spans="1:13" x14ac:dyDescent="0.25">
      <c r="A10666" s="9"/>
      <c r="H10666" s="9"/>
      <c r="J10666">
        <v>14</v>
      </c>
      <c r="K10666">
        <f ca="1">SIMULATION!$D$3*SIMULATION!$D$17/$H10652/(SIMULATION!$D$17-$I10652)*(((EXP(-$I10652*$J10666))/(1-EXP(-SIMULATION!$D$4*$I10652)))-(EXP(-SIMULATION!$D$17*$J10666)/(1-EXP(-SIMULATION!$D$4*SIMULATION!$D$17))))</f>
        <v>2.0437452020473375</v>
      </c>
      <c r="L10666">
        <v>3.3029225577604314E-2</v>
      </c>
      <c r="M10666">
        <f t="shared" ca="1" si="166"/>
        <v>2.1112485233489053</v>
      </c>
    </row>
    <row r="10667" spans="1:13" x14ac:dyDescent="0.25">
      <c r="A10667" s="9"/>
      <c r="H10667" s="9"/>
      <c r="J10667">
        <v>15</v>
      </c>
      <c r="K10667">
        <f ca="1">SIMULATION!$D$3*SIMULATION!$D$17/$H10652/(SIMULATION!$D$17-$I10652)*(((EXP(-$I10652*$J10667))/(1-EXP(-SIMULATION!$D$4*$I10652)))-(EXP(-SIMULATION!$D$17*$J10667)/(1-EXP(-SIMULATION!$D$4*SIMULATION!$D$17))))</f>
        <v>2.0128141018592913</v>
      </c>
      <c r="L10667">
        <v>-5.7026374579925126E-2</v>
      </c>
      <c r="M10667">
        <f t="shared" ca="1" si="166"/>
        <v>1.8980306109269078</v>
      </c>
    </row>
    <row r="10668" spans="1:13" x14ac:dyDescent="0.25">
      <c r="A10668" s="9"/>
      <c r="H10668" s="9"/>
      <c r="J10668">
        <v>16</v>
      </c>
      <c r="K10668">
        <f ca="1">SIMULATION!$D$3*SIMULATION!$D$17/$H10652/(SIMULATION!$D$17-$I10652)*(((EXP(-$I10652*$J10668))/(1-EXP(-SIMULATION!$D$4*$I10652)))-(EXP(-SIMULATION!$D$17*$J10668)/(1-EXP(-SIMULATION!$D$4*SIMULATION!$D$17))))</f>
        <v>1.9821670606341861</v>
      </c>
      <c r="L10668">
        <v>9.1446326826013405E-2</v>
      </c>
      <c r="M10668">
        <f t="shared" ca="1" si="166"/>
        <v>2.1634289574846983</v>
      </c>
    </row>
    <row r="10669" spans="1:13" x14ac:dyDescent="0.25">
      <c r="A10669" s="9"/>
      <c r="H10669" s="9"/>
      <c r="J10669">
        <v>17</v>
      </c>
      <c r="K10669">
        <f ca="1">SIMULATION!$D$3*SIMULATION!$D$17/$H10652/(SIMULATION!$D$17-$I10652)*(((EXP(-$I10652*$J10669))/(1-EXP(-SIMULATION!$D$4*$I10652)))-(EXP(-SIMULATION!$D$17*$J10669)/(1-EXP(-SIMULATION!$D$4*SIMULATION!$D$17))))</f>
        <v>1.9518687261327619</v>
      </c>
      <c r="L10669">
        <v>-0.21959051348033112</v>
      </c>
      <c r="M10669">
        <f t="shared" ca="1" si="166"/>
        <v>1.5232568703150688</v>
      </c>
    </row>
    <row r="10670" spans="1:13" x14ac:dyDescent="0.25">
      <c r="A10670" s="9"/>
      <c r="H10670" s="9"/>
      <c r="J10670">
        <v>18</v>
      </c>
      <c r="K10670">
        <f ca="1">SIMULATION!$D$3*SIMULATION!$D$17/$H10652/(SIMULATION!$D$17-$I10652)*(((EXP(-$I10652*$J10670))/(1-EXP(-SIMULATION!$D$4*$I10652)))-(EXP(-SIMULATION!$D$17*$J10670)/(1-EXP(-SIMULATION!$D$4*SIMULATION!$D$17))))</f>
        <v>1.9219579600332364</v>
      </c>
      <c r="L10670">
        <v>0.18235104255406609</v>
      </c>
      <c r="M10670">
        <f t="shared" ca="1" si="166"/>
        <v>2.2724289977903833</v>
      </c>
    </row>
    <row r="10671" spans="1:13" x14ac:dyDescent="0.25">
      <c r="A10671" s="9"/>
      <c r="H10671" s="9"/>
      <c r="J10671">
        <v>19</v>
      </c>
      <c r="K10671">
        <f ca="1">SIMULATION!$D$3*SIMULATION!$D$17/$H10652/(SIMULATION!$D$17-$I10652)*(((EXP(-$I10652*$J10671))/(1-EXP(-SIMULATION!$D$4*$I10652)))-(EXP(-SIMULATION!$D$17*$J10671)/(1-EXP(-SIMULATION!$D$4*SIMULATION!$D$17))))</f>
        <v>1.8924571391757892</v>
      </c>
      <c r="L10671">
        <v>-7.1945983857045134E-3</v>
      </c>
      <c r="M10671">
        <f t="shared" ca="1" si="166"/>
        <v>1.8788416700972601</v>
      </c>
    </row>
    <row r="10672" spans="1:13" x14ac:dyDescent="0.25">
      <c r="A10672" s="9"/>
      <c r="H10672" s="9"/>
      <c r="J10672">
        <v>20</v>
      </c>
      <c r="K10672">
        <f ca="1">SIMULATION!$D$3*SIMULATION!$D$17/$H10652/(SIMULATION!$D$17-$I10652)*(((EXP(-$I10652*$J10672))/(1-EXP(-SIMULATION!$D$4*$I10652)))-(EXP(-SIMULATION!$D$17*$J10672)/(1-EXP(-SIMULATION!$D$4*SIMULATION!$D$17))))</f>
        <v>1.8633781154175184</v>
      </c>
      <c r="L10672">
        <v>0.11859362708204252</v>
      </c>
      <c r="M10672">
        <f t="shared" ca="1" si="166"/>
        <v>2.0843628847501825</v>
      </c>
    </row>
    <row r="10673" spans="1:13" x14ac:dyDescent="0.25">
      <c r="A10673" s="9"/>
      <c r="H10673" s="9"/>
      <c r="J10673">
        <v>21</v>
      </c>
      <c r="K10673">
        <f ca="1">SIMULATION!$D$3*SIMULATION!$D$17/$H10652/(SIMULATION!$D$17-$I10652)*(((EXP(-$I10652*$J10673))/(1-EXP(-SIMULATION!$D$4*$I10652)))-(EXP(-SIMULATION!$D$17*$J10673)/(1-EXP(-SIMULATION!$D$4*SIMULATION!$D$17))))</f>
        <v>1.834726034253249</v>
      </c>
      <c r="L10673">
        <v>6.9439291545776688E-2</v>
      </c>
      <c r="M10673">
        <f t="shared" ca="1" si="166"/>
        <v>1.9621281102523869</v>
      </c>
    </row>
    <row r="10674" spans="1:13" x14ac:dyDescent="0.25">
      <c r="A10674" s="9"/>
      <c r="H10674" s="9"/>
      <c r="J10674">
        <v>22</v>
      </c>
      <c r="K10674">
        <f ca="1">SIMULATION!$D$3*SIMULATION!$D$17/$H10652/(SIMULATION!$D$17-$I10652)*(((EXP(-$I10652*$J10674))/(1-EXP(-SIMULATION!$D$4*$I10652)))-(EXP(-SIMULATION!$D$17*$J10674)/(1-EXP(-SIMULATION!$D$4*SIMULATION!$D$17))))</f>
        <v>1.8065017812907247</v>
      </c>
      <c r="L10674">
        <v>-0.10860087000997408</v>
      </c>
      <c r="M10674">
        <f t="shared" ca="1" si="166"/>
        <v>1.6103141161679841</v>
      </c>
    </row>
    <row r="10675" spans="1:13" x14ac:dyDescent="0.25">
      <c r="A10675" s="9"/>
      <c r="H10675" s="9"/>
      <c r="J10675">
        <v>23</v>
      </c>
      <c r="K10675">
        <f ca="1">SIMULATION!$D$3*SIMULATION!$D$17/$H10652/(SIMULATION!$D$17-$I10652)*(((EXP(-$I10652*$J10675))/(1-EXP(-SIMULATION!$D$4*$I10652)))-(EXP(-SIMULATION!$D$17*$J10675)/(1-EXP(-SIMULATION!$D$4*SIMULATION!$D$17))))</f>
        <v>1.7787035494306731</v>
      </c>
      <c r="L10675">
        <v>0.10930668755847578</v>
      </c>
      <c r="M10675">
        <f t="shared" ca="1" si="166"/>
        <v>1.9731277425674436</v>
      </c>
    </row>
    <row r="10676" spans="1:13" x14ac:dyDescent="0.25">
      <c r="A10676" s="9"/>
      <c r="H10676" s="9"/>
      <c r="J10676">
        <v>24</v>
      </c>
      <c r="K10676">
        <f ca="1">SIMULATION!$D$3*SIMULATION!$D$17/$H10652/(SIMULATION!$D$17-$I10652)*(((EXP(-$I10652*$J10676))/(1-EXP(-SIMULATION!$D$4*$I10652)))-(EXP(-SIMULATION!$D$17*$J10676)/(1-EXP(-SIMULATION!$D$4*SIMULATION!$D$17))))</f>
        <v>1.7513278425821353</v>
      </c>
      <c r="L10676">
        <v>1.4912175609953502E-2</v>
      </c>
      <c r="M10676">
        <f t="shared" ca="1" si="166"/>
        <v>1.7774439509213211</v>
      </c>
    </row>
    <row r="10677" spans="1:13" x14ac:dyDescent="0.25">
      <c r="A10677" s="9">
        <v>428</v>
      </c>
      <c r="B10677" s="2">
        <f ca="1">NORMINV(RAND(),SIMULATION!D7,SIMULATION!D8)</f>
        <v>56.584289506783797</v>
      </c>
      <c r="C10677" s="2">
        <v>2</v>
      </c>
      <c r="D10677" s="2">
        <f ca="1">SIMULATION!$D$11*(1+(SIMULATION!$D$12*LN(1+$C10677)))*(1+(SIMULATION!$D$13*(($B10677/63.5)-1)))</f>
        <v>9.7244886068961343</v>
      </c>
      <c r="E10677" s="2">
        <v>0.25926833133812849</v>
      </c>
      <c r="F10677" s="2">
        <f ca="1">D10677*(1+E10677)</f>
        <v>12.245740541122737</v>
      </c>
      <c r="G10677" s="2">
        <v>-0.26128514767164401</v>
      </c>
      <c r="H10677" s="9">
        <f>SIMULATION!$D$15*EXP($G$10677)</f>
        <v>169.99565391388148</v>
      </c>
      <c r="I10677" s="2">
        <f ca="1">$F10677/$H10677</f>
        <v>7.2035609494618832E-2</v>
      </c>
      <c r="J10677">
        <v>0</v>
      </c>
      <c r="K10677">
        <f ca="1">SIMULATION!$D$3*SIMULATION!$D$17/$H10677/(SIMULATION!$D$17-$I10677)*(((EXP(-$I10677*$J10677))/(1-EXP(-SIMULATION!$D$4*$I10677)))-(EXP(-SIMULATION!$D$17*$J10677)/(1-EXP(-SIMULATION!$D$4*SIMULATION!$D$17))))</f>
        <v>0.83290742040767751</v>
      </c>
      <c r="L10677">
        <v>-0.19663827576100951</v>
      </c>
      <c r="M10677">
        <f t="shared" ca="1" si="166"/>
        <v>0.66912594139016157</v>
      </c>
    </row>
    <row r="10678" spans="1:13" x14ac:dyDescent="0.25">
      <c r="A10678" s="9"/>
      <c r="H10678" s="9"/>
      <c r="J10678">
        <v>1</v>
      </c>
      <c r="K10678">
        <f ca="1">SIMULATION!$D$3*SIMULATION!$D$17/$H10677/(SIMULATION!$D$17-$I10677)*(((EXP(-$I10677*$J10678))/(1-EXP(-SIMULATION!$D$4*$I10677)))-(EXP(-SIMULATION!$D$17*$J10678)/(1-EXP(-SIMULATION!$D$4*SIMULATION!$D$17))))</f>
        <v>1.8932616386423819</v>
      </c>
      <c r="L10678">
        <v>-0.40285454620094846</v>
      </c>
      <c r="M10678">
        <f t="shared" ca="1" si="166"/>
        <v>1.130552580367441</v>
      </c>
    </row>
    <row r="10679" spans="1:13" x14ac:dyDescent="0.25">
      <c r="A10679" s="9"/>
      <c r="H10679" s="9"/>
      <c r="J10679">
        <v>2</v>
      </c>
      <c r="K10679">
        <f ca="1">SIMULATION!$D$3*SIMULATION!$D$17/$H10677/(SIMULATION!$D$17-$I10677)*(((EXP(-$I10677*$J10679))/(1-EXP(-SIMULATION!$D$4*$I10677)))-(EXP(-SIMULATION!$D$17*$J10679)/(1-EXP(-SIMULATION!$D$4*SIMULATION!$D$17))))</f>
        <v>2.4782730715690313</v>
      </c>
      <c r="L10679">
        <v>0.24103682971323906</v>
      </c>
      <c r="M10679">
        <f t="shared" ca="1" si="166"/>
        <v>3.075628155903722</v>
      </c>
    </row>
    <row r="10680" spans="1:13" x14ac:dyDescent="0.25">
      <c r="A10680" s="9"/>
      <c r="H10680" s="9"/>
      <c r="J10680">
        <v>3</v>
      </c>
      <c r="K10680">
        <f ca="1">SIMULATION!$D$3*SIMULATION!$D$17/$H10677/(SIMULATION!$D$17-$I10677)*(((EXP(-$I10677*$J10680))/(1-EXP(-SIMULATION!$D$4*$I10677)))-(EXP(-SIMULATION!$D$17*$J10680)/(1-EXP(-SIMULATION!$D$4*SIMULATION!$D$17))))</f>
        <v>2.765240525572664</v>
      </c>
      <c r="L10680">
        <v>-0.13213412759455792</v>
      </c>
      <c r="M10680">
        <f t="shared" ca="1" si="166"/>
        <v>2.3998578811370033</v>
      </c>
    </row>
    <row r="10681" spans="1:13" x14ac:dyDescent="0.25">
      <c r="A10681" s="9"/>
      <c r="H10681" s="9"/>
      <c r="J10681">
        <v>4</v>
      </c>
      <c r="K10681">
        <f ca="1">SIMULATION!$D$3*SIMULATION!$D$17/$H10677/(SIMULATION!$D$17-$I10677)*(((EXP(-$I10677*$J10681))/(1-EXP(-SIMULATION!$D$4*$I10677)))-(EXP(-SIMULATION!$D$17*$J10681)/(1-EXP(-SIMULATION!$D$4*SIMULATION!$D$17))))</f>
        <v>2.8673249435850998</v>
      </c>
      <c r="L10681">
        <v>-0.12272851981348999</v>
      </c>
      <c r="M10681">
        <f t="shared" ca="1" si="166"/>
        <v>2.5154223974346017</v>
      </c>
    </row>
    <row r="10682" spans="1:13" x14ac:dyDescent="0.25">
      <c r="A10682" s="9"/>
      <c r="H10682" s="9"/>
      <c r="J10682">
        <v>5</v>
      </c>
      <c r="K10682">
        <f ca="1">SIMULATION!$D$3*SIMULATION!$D$17/$H10677/(SIMULATION!$D$17-$I10677)*(((EXP(-$I10677*$J10682))/(1-EXP(-SIMULATION!$D$4*$I10677)))-(EXP(-SIMULATION!$D$17*$J10682)/(1-EXP(-SIMULATION!$D$4*SIMULATION!$D$17))))</f>
        <v>2.8566178919702381</v>
      </c>
      <c r="L10682">
        <v>9.3135431542737124E-2</v>
      </c>
      <c r="M10682">
        <f t="shared" ca="1" si="166"/>
        <v>3.1226702320915902</v>
      </c>
    </row>
    <row r="10683" spans="1:13" x14ac:dyDescent="0.25">
      <c r="A10683" s="9"/>
      <c r="H10683" s="9"/>
      <c r="J10683">
        <v>6</v>
      </c>
      <c r="K10683">
        <f ca="1">SIMULATION!$D$3*SIMULATION!$D$17/$H10677/(SIMULATION!$D$17-$I10677)*(((EXP(-$I10677*$J10683))/(1-EXP(-SIMULATION!$D$4*$I10677)))-(EXP(-SIMULATION!$D$17*$J10683)/(1-EXP(-SIMULATION!$D$4*SIMULATION!$D$17))))</f>
        <v>2.7789222020879163</v>
      </c>
      <c r="L10683">
        <v>0.32923264790037043</v>
      </c>
      <c r="M10683">
        <f t="shared" ca="1" si="166"/>
        <v>3.6938341169904492</v>
      </c>
    </row>
    <row r="10684" spans="1:13" x14ac:dyDescent="0.25">
      <c r="A10684" s="9"/>
      <c r="H10684" s="9"/>
      <c r="J10684">
        <v>7</v>
      </c>
      <c r="K10684">
        <f ca="1">SIMULATION!$D$3*SIMULATION!$D$17/$H10677/(SIMULATION!$D$17-$I10677)*(((EXP(-$I10677*$J10684))/(1-EXP(-SIMULATION!$D$4*$I10677)))-(EXP(-SIMULATION!$D$17*$J10684)/(1-EXP(-SIMULATION!$D$4*SIMULATION!$D$17))))</f>
        <v>2.6632217126213664</v>
      </c>
      <c r="L10684">
        <v>-0.40031916726209321</v>
      </c>
      <c r="M10684">
        <f t="shared" ca="1" si="166"/>
        <v>1.5970830143904555</v>
      </c>
    </row>
    <row r="10685" spans="1:13" x14ac:dyDescent="0.25">
      <c r="A10685" s="9"/>
      <c r="H10685" s="9"/>
      <c r="J10685">
        <v>8</v>
      </c>
      <c r="K10685">
        <f ca="1">SIMULATION!$D$3*SIMULATION!$D$17/$H10677/(SIMULATION!$D$17-$I10677)*(((EXP(-$I10677*$J10685))/(1-EXP(-SIMULATION!$D$4*$I10677)))-(EXP(-SIMULATION!$D$17*$J10685)/(1-EXP(-SIMULATION!$D$4*SIMULATION!$D$17))))</f>
        <v>2.5277478013373442</v>
      </c>
      <c r="L10685">
        <v>-9.8130621223429707E-2</v>
      </c>
      <c r="M10685">
        <f t="shared" ca="1" si="166"/>
        <v>2.279698339295952</v>
      </c>
    </row>
    <row r="10686" spans="1:13" x14ac:dyDescent="0.25">
      <c r="A10686" s="9"/>
      <c r="H10686" s="9"/>
      <c r="J10686">
        <v>9</v>
      </c>
      <c r="K10686">
        <f ca="1">SIMULATION!$D$3*SIMULATION!$D$17/$H10677/(SIMULATION!$D$17-$I10677)*(((EXP(-$I10677*$J10686))/(1-EXP(-SIMULATION!$D$4*$I10677)))-(EXP(-SIMULATION!$D$17*$J10686)/(1-EXP(-SIMULATION!$D$4*SIMULATION!$D$17))))</f>
        <v>2.3838651895788212</v>
      </c>
      <c r="L10686">
        <v>0.30902456850554283</v>
      </c>
      <c r="M10686">
        <f t="shared" ca="1" si="166"/>
        <v>3.1205381011638007</v>
      </c>
    </row>
    <row r="10687" spans="1:13" x14ac:dyDescent="0.25">
      <c r="A10687" s="9"/>
      <c r="H10687" s="9"/>
      <c r="J10687">
        <v>10</v>
      </c>
      <c r="K10687">
        <f ca="1">SIMULATION!$D$3*SIMULATION!$D$17/$H10677/(SIMULATION!$D$17-$I10677)*(((EXP(-$I10677*$J10687))/(1-EXP(-SIMULATION!$D$4*$I10677)))-(EXP(-SIMULATION!$D$17*$J10687)/(1-EXP(-SIMULATION!$D$4*SIMULATION!$D$17))))</f>
        <v>2.2385604072442358</v>
      </c>
      <c r="L10687">
        <v>-5.6771846934726033E-2</v>
      </c>
      <c r="M10687">
        <f t="shared" ca="1" si="166"/>
        <v>2.1114731984500281</v>
      </c>
    </row>
    <row r="10688" spans="1:13" x14ac:dyDescent="0.25">
      <c r="A10688" s="9"/>
      <c r="H10688" s="9"/>
      <c r="J10688">
        <v>11</v>
      </c>
      <c r="K10688">
        <f ca="1">SIMULATION!$D$3*SIMULATION!$D$17/$H10677/(SIMULATION!$D$17-$I10677)*(((EXP(-$I10677*$J10688))/(1-EXP(-SIMULATION!$D$4*$I10677)))-(EXP(-SIMULATION!$D$17*$J10688)/(1-EXP(-SIMULATION!$D$4*SIMULATION!$D$17))))</f>
        <v>2.0960349235629541</v>
      </c>
      <c r="L10688">
        <v>0.61009266550902741</v>
      </c>
      <c r="M10688">
        <f t="shared" ca="1" si="166"/>
        <v>3.3748104570794868</v>
      </c>
    </row>
    <row r="10689" spans="1:13" x14ac:dyDescent="0.25">
      <c r="A10689" s="9"/>
      <c r="H10689" s="9"/>
      <c r="J10689">
        <v>12</v>
      </c>
      <c r="K10689">
        <f ca="1">SIMULATION!$D$3*SIMULATION!$D$17/$H10677/(SIMULATION!$D$17-$I10677)*(((EXP(-$I10677*$J10689))/(1-EXP(-SIMULATION!$D$4*$I10677)))-(EXP(-SIMULATION!$D$17*$J10689)/(1-EXP(-SIMULATION!$D$4*SIMULATION!$D$17))))</f>
        <v>1.9587246328717647</v>
      </c>
      <c r="L10689">
        <v>-0.1288735967407145</v>
      </c>
      <c r="M10689">
        <f t="shared" ca="1" si="166"/>
        <v>1.7062967444089447</v>
      </c>
    </row>
    <row r="10690" spans="1:13" x14ac:dyDescent="0.25">
      <c r="A10690" s="9"/>
      <c r="H10690" s="9"/>
      <c r="J10690">
        <v>13</v>
      </c>
      <c r="K10690">
        <f ca="1">SIMULATION!$D$3*SIMULATION!$D$17/$H10677/(SIMULATION!$D$17-$I10677)*(((EXP(-$I10677*$J10690))/(1-EXP(-SIMULATION!$D$4*$I10677)))-(EXP(-SIMULATION!$D$17*$J10690)/(1-EXP(-SIMULATION!$D$4*SIMULATION!$D$17))))</f>
        <v>1.8279518342147996</v>
      </c>
      <c r="L10690">
        <v>-0.29377913769804093</v>
      </c>
      <c r="M10690">
        <f t="shared" ca="1" si="166"/>
        <v>1.2909377206056234</v>
      </c>
    </row>
    <row r="10691" spans="1:13" x14ac:dyDescent="0.25">
      <c r="A10691" s="9"/>
      <c r="H10691" s="9"/>
      <c r="J10691">
        <v>14</v>
      </c>
      <c r="K10691">
        <f ca="1">SIMULATION!$D$3*SIMULATION!$D$17/$H10677/(SIMULATION!$D$17-$I10677)*(((EXP(-$I10677*$J10691))/(1-EXP(-SIMULATION!$D$4*$I10677)))-(EXP(-SIMULATION!$D$17*$J10691)/(1-EXP(-SIMULATION!$D$4*SIMULATION!$D$17))))</f>
        <v>1.7043417966155343</v>
      </c>
      <c r="L10691">
        <v>-7.6339928238150917E-2</v>
      </c>
      <c r="M10691">
        <f t="shared" ref="M10691:M10754" ca="1" si="167">$K10691*(1+$L10691)</f>
        <v>1.5742324661686231</v>
      </c>
    </row>
    <row r="10692" spans="1:13" x14ac:dyDescent="0.25">
      <c r="A10692" s="9"/>
      <c r="H10692" s="9"/>
      <c r="J10692">
        <v>15</v>
      </c>
      <c r="K10692">
        <f ca="1">SIMULATION!$D$3*SIMULATION!$D$17/$H10677/(SIMULATION!$D$17-$I10677)*(((EXP(-$I10677*$J10692))/(1-EXP(-SIMULATION!$D$4*$I10677)))-(EXP(-SIMULATION!$D$17*$J10692)/(1-EXP(-SIMULATION!$D$4*SIMULATION!$D$17))))</f>
        <v>1.5880885512515599</v>
      </c>
      <c r="L10692">
        <v>0.41424415053639518</v>
      </c>
      <c r="M10692">
        <f t="shared" ca="1" si="167"/>
        <v>2.2459449441413368</v>
      </c>
    </row>
    <row r="10693" spans="1:13" x14ac:dyDescent="0.25">
      <c r="A10693" s="9"/>
      <c r="H10693" s="9"/>
      <c r="J10693">
        <v>16</v>
      </c>
      <c r="K10693">
        <f ca="1">SIMULATION!$D$3*SIMULATION!$D$17/$H10677/(SIMULATION!$D$17-$I10677)*(((EXP(-$I10677*$J10693))/(1-EXP(-SIMULATION!$D$4*$I10677)))-(EXP(-SIMULATION!$D$17*$J10693)/(1-EXP(-SIMULATION!$D$4*SIMULATION!$D$17))))</f>
        <v>1.4791241447020791</v>
      </c>
      <c r="L10693">
        <v>-0.30344866116289865</v>
      </c>
      <c r="M10693">
        <f t="shared" ca="1" si="167"/>
        <v>1.0302859032985157</v>
      </c>
    </row>
    <row r="10694" spans="1:13" x14ac:dyDescent="0.25">
      <c r="A10694" s="9"/>
      <c r="H10694" s="9"/>
      <c r="J10694">
        <v>17</v>
      </c>
      <c r="K10694">
        <f ca="1">SIMULATION!$D$3*SIMULATION!$D$17/$H10677/(SIMULATION!$D$17-$I10677)*(((EXP(-$I10677*$J10694))/(1-EXP(-SIMULATION!$D$4*$I10677)))-(EXP(-SIMULATION!$D$17*$J10694)/(1-EXP(-SIMULATION!$D$4*SIMULATION!$D$17))))</f>
        <v>1.3772261022713326</v>
      </c>
      <c r="L10694">
        <v>0.55246415940404237</v>
      </c>
      <c r="M10694">
        <f t="shared" ca="1" si="167"/>
        <v>2.1380941631719703</v>
      </c>
    </row>
    <row r="10695" spans="1:13" x14ac:dyDescent="0.25">
      <c r="A10695" s="9"/>
      <c r="H10695" s="9"/>
      <c r="J10695">
        <v>18</v>
      </c>
      <c r="K10695">
        <f ca="1">SIMULATION!$D$3*SIMULATION!$D$17/$H10677/(SIMULATION!$D$17-$I10677)*(((EXP(-$I10677*$J10695))/(1-EXP(-SIMULATION!$D$4*$I10677)))-(EXP(-SIMULATION!$D$17*$J10695)/(1-EXP(-SIMULATION!$D$4*SIMULATION!$D$17))))</f>
        <v>1.282085364210422</v>
      </c>
      <c r="L10695">
        <v>-0.14742510861640851</v>
      </c>
      <c r="M10695">
        <f t="shared" ca="1" si="167"/>
        <v>1.0930737901361929</v>
      </c>
    </row>
    <row r="10696" spans="1:13" x14ac:dyDescent="0.25">
      <c r="A10696" s="9"/>
      <c r="H10696" s="9"/>
      <c r="J10696">
        <v>19</v>
      </c>
      <c r="K10696">
        <f ca="1">SIMULATION!$D$3*SIMULATION!$D$17/$H10677/(SIMULATION!$D$17-$I10677)*(((EXP(-$I10677*$J10696))/(1-EXP(-SIMULATION!$D$4*$I10677)))-(EXP(-SIMULATION!$D$17*$J10696)/(1-EXP(-SIMULATION!$D$4*SIMULATION!$D$17))))</f>
        <v>1.1933489565724189</v>
      </c>
      <c r="L10696">
        <v>-0.19290889916386364</v>
      </c>
      <c r="M10696">
        <f t="shared" ca="1" si="167"/>
        <v>0.9631413230416882</v>
      </c>
    </row>
    <row r="10697" spans="1:13" x14ac:dyDescent="0.25">
      <c r="A10697" s="9"/>
      <c r="H10697" s="9"/>
      <c r="J10697">
        <v>20</v>
      </c>
      <c r="K10697">
        <f ca="1">SIMULATION!$D$3*SIMULATION!$D$17/$H10677/(SIMULATION!$D$17-$I10677)*(((EXP(-$I10677*$J10697))/(1-EXP(-SIMULATION!$D$4*$I10677)))-(EXP(-SIMULATION!$D$17*$J10697)/(1-EXP(-SIMULATION!$D$4*SIMULATION!$D$17))))</f>
        <v>1.1106465314796738</v>
      </c>
      <c r="L10697">
        <v>-7.9509157805706651E-2</v>
      </c>
      <c r="M10697">
        <f t="shared" ca="1" si="167"/>
        <v>1.0223399611418957</v>
      </c>
    </row>
    <row r="10698" spans="1:13" x14ac:dyDescent="0.25">
      <c r="A10698" s="9"/>
      <c r="H10698" s="9"/>
      <c r="J10698">
        <v>21</v>
      </c>
      <c r="K10698">
        <f ca="1">SIMULATION!$D$3*SIMULATION!$D$17/$H10677/(SIMULATION!$D$17-$I10677)*(((EXP(-$I10677*$J10698))/(1-EXP(-SIMULATION!$D$4*$I10677)))-(EXP(-SIMULATION!$D$17*$J10698)/(1-EXP(-SIMULATION!$D$4*SIMULATION!$D$17))))</f>
        <v>1.033606626416222</v>
      </c>
      <c r="L10698">
        <v>0.44347774797904221</v>
      </c>
      <c r="M10698">
        <f t="shared" ca="1" si="167"/>
        <v>1.4919881653955034</v>
      </c>
    </row>
    <row r="10699" spans="1:13" x14ac:dyDescent="0.25">
      <c r="A10699" s="9"/>
      <c r="H10699" s="9"/>
      <c r="J10699">
        <v>22</v>
      </c>
      <c r="K10699">
        <f ca="1">SIMULATION!$D$3*SIMULATION!$D$17/$H10677/(SIMULATION!$D$17-$I10677)*(((EXP(-$I10677*$J10699))/(1-EXP(-SIMULATION!$D$4*$I10677)))-(EXP(-SIMULATION!$D$17*$J10699)/(1-EXP(-SIMULATION!$D$4*SIMULATION!$D$17))))</f>
        <v>0.96186638723425366</v>
      </c>
      <c r="L10699">
        <v>-1.7705373127855882E-2</v>
      </c>
      <c r="M10699">
        <f t="shared" ca="1" si="167"/>
        <v>0.94483618394912849</v>
      </c>
    </row>
    <row r="10700" spans="1:13" x14ac:dyDescent="0.25">
      <c r="A10700" s="9"/>
      <c r="H10700" s="9"/>
      <c r="J10700">
        <v>23</v>
      </c>
      <c r="K10700">
        <f ca="1">SIMULATION!$D$3*SIMULATION!$D$17/$H10677/(SIMULATION!$D$17-$I10677)*(((EXP(-$I10677*$J10700))/(1-EXP(-SIMULATION!$D$4*$I10677)))-(EXP(-SIMULATION!$D$17*$J10700)/(1-EXP(-SIMULATION!$D$4*SIMULATION!$D$17))))</f>
        <v>0.89507715094726759</v>
      </c>
      <c r="L10700">
        <v>0.1485293927478919</v>
      </c>
      <c r="M10700">
        <f t="shared" ca="1" si="167"/>
        <v>1.0280224166399785</v>
      </c>
    </row>
    <row r="10701" spans="1:13" x14ac:dyDescent="0.25">
      <c r="A10701" s="9"/>
      <c r="H10701" s="9"/>
      <c r="J10701">
        <v>24</v>
      </c>
      <c r="K10701">
        <f ca="1">SIMULATION!$D$3*SIMULATION!$D$17/$H10677/(SIMULATION!$D$17-$I10677)*(((EXP(-$I10677*$J10701))/(1-EXP(-SIMULATION!$D$4*$I10677)))-(EXP(-SIMULATION!$D$17*$J10701)/(1-EXP(-SIMULATION!$D$4*SIMULATION!$D$17))))</f>
        <v>0.83290742040767796</v>
      </c>
      <c r="L10701">
        <v>-0.18141544355380862</v>
      </c>
      <c r="M10701">
        <f t="shared" ca="1" si="167"/>
        <v>0.68180515129516051</v>
      </c>
    </row>
    <row r="10702" spans="1:13" x14ac:dyDescent="0.25">
      <c r="A10702" s="9">
        <v>429</v>
      </c>
      <c r="B10702" s="2">
        <f ca="1">NORMINV(RAND(),SIMULATION!D7,SIMULATION!D8)</f>
        <v>57.042878152215991</v>
      </c>
      <c r="C10702" s="2">
        <v>2</v>
      </c>
      <c r="D10702" s="2">
        <f ca="1">SIMULATION!$D$11*(1+(SIMULATION!$D$12*LN(1+$C10702)))*(1+(SIMULATION!$D$13*(($B10702/63.5)-1)))</f>
        <v>9.7585441963672555</v>
      </c>
      <c r="E10702" s="2">
        <v>2.4585135569699112E-2</v>
      </c>
      <c r="F10702" s="2">
        <f ca="1">D10702*(1+E10702)</f>
        <v>9.9984593283978445</v>
      </c>
      <c r="G10702" s="2">
        <v>-1.3971478821472001</v>
      </c>
      <c r="H10702" s="9">
        <f>SIMULATION!$D$15*EXP($G$10702)</f>
        <v>54.593243901966261</v>
      </c>
      <c r="I10702" s="2">
        <f ca="1">$F10702/$H10702</f>
        <v>0.18314462768235931</v>
      </c>
      <c r="J10702">
        <v>0</v>
      </c>
      <c r="K10702">
        <f ca="1">SIMULATION!$D$3*SIMULATION!$D$17/$H10702/(SIMULATION!$D$17-$I10702)*(((EXP(-$I10702*$J10702))/(1-EXP(-SIMULATION!$D$4*$I10702)))-(EXP(-SIMULATION!$D$17*$J10702)/(1-EXP(-SIMULATION!$D$4*SIMULATION!$D$17))))</f>
        <v>0.21339403315356051</v>
      </c>
      <c r="L10702">
        <v>0.24806944390667102</v>
      </c>
      <c r="M10702">
        <f t="shared" ca="1" si="167"/>
        <v>0.26633057229096602</v>
      </c>
    </row>
    <row r="10703" spans="1:13" x14ac:dyDescent="0.25">
      <c r="A10703" s="9"/>
      <c r="H10703" s="9"/>
      <c r="J10703">
        <v>1</v>
      </c>
      <c r="K10703">
        <f ca="1">SIMULATION!$D$3*SIMULATION!$D$17/$H10702/(SIMULATION!$D$17-$I10702)*(((EXP(-$I10702*$J10703))/(1-EXP(-SIMULATION!$D$4*$I10702)))-(EXP(-SIMULATION!$D$17*$J10703)/(1-EXP(-SIMULATION!$D$4*SIMULATION!$D$17))))</f>
        <v>3.4619152894969658</v>
      </c>
      <c r="L10703">
        <v>0.13474464162253511</v>
      </c>
      <c r="M10703">
        <f t="shared" ca="1" si="167"/>
        <v>3.9283898245078093</v>
      </c>
    </row>
    <row r="10704" spans="1:13" x14ac:dyDescent="0.25">
      <c r="A10704" s="9"/>
      <c r="H10704" s="9"/>
      <c r="J10704">
        <v>2</v>
      </c>
      <c r="K10704">
        <f ca="1">SIMULATION!$D$3*SIMULATION!$D$17/$H10702/(SIMULATION!$D$17-$I10702)*(((EXP(-$I10702*$J10704))/(1-EXP(-SIMULATION!$D$4*$I10702)))-(EXP(-SIMULATION!$D$17*$J10704)/(1-EXP(-SIMULATION!$D$4*SIMULATION!$D$17))))</f>
        <v>4.9871722677112897</v>
      </c>
      <c r="L10704">
        <v>0.28318747990118864</v>
      </c>
      <c r="M10704">
        <f t="shared" ca="1" si="167"/>
        <v>6.3994770140375463</v>
      </c>
    </row>
    <row r="10705" spans="1:13" x14ac:dyDescent="0.25">
      <c r="A10705" s="9"/>
      <c r="H10705" s="9"/>
      <c r="J10705">
        <v>3</v>
      </c>
      <c r="K10705">
        <f ca="1">SIMULATION!$D$3*SIMULATION!$D$17/$H10702/(SIMULATION!$D$17-$I10702)*(((EXP(-$I10702*$J10705))/(1-EXP(-SIMULATION!$D$4*$I10702)))-(EXP(-SIMULATION!$D$17*$J10705)/(1-EXP(-SIMULATION!$D$4*SIMULATION!$D$17))))</f>
        <v>5.5012469042915804</v>
      </c>
      <c r="L10705">
        <v>0.16808563930011799</v>
      </c>
      <c r="M10705">
        <f t="shared" ca="1" si="167"/>
        <v>6.4259275071472253</v>
      </c>
    </row>
    <row r="10706" spans="1:13" x14ac:dyDescent="0.25">
      <c r="A10706" s="9"/>
      <c r="H10706" s="9"/>
      <c r="J10706">
        <v>4</v>
      </c>
      <c r="K10706">
        <f ca="1">SIMULATION!$D$3*SIMULATION!$D$17/$H10702/(SIMULATION!$D$17-$I10702)*(((EXP(-$I10702*$J10706))/(1-EXP(-SIMULATION!$D$4*$I10702)))-(EXP(-SIMULATION!$D$17*$J10706)/(1-EXP(-SIMULATION!$D$4*SIMULATION!$D$17))))</f>
        <v>5.4448735347112507</v>
      </c>
      <c r="L10706">
        <v>0.42050938831816381</v>
      </c>
      <c r="M10706">
        <f t="shared" ca="1" si="167"/>
        <v>7.7344939742624375</v>
      </c>
    </row>
    <row r="10707" spans="1:13" x14ac:dyDescent="0.25">
      <c r="A10707" s="9"/>
      <c r="H10707" s="9"/>
      <c r="J10707">
        <v>5</v>
      </c>
      <c r="K10707">
        <f ca="1">SIMULATION!$D$3*SIMULATION!$D$17/$H10702/(SIMULATION!$D$17-$I10702)*(((EXP(-$I10702*$J10707))/(1-EXP(-SIMULATION!$D$4*$I10702)))-(EXP(-SIMULATION!$D$17*$J10707)/(1-EXP(-SIMULATION!$D$4*SIMULATION!$D$17))))</f>
        <v>5.0875085590656122</v>
      </c>
      <c r="L10707">
        <v>0.45162149250881517</v>
      </c>
      <c r="M10707">
        <f t="shared" ca="1" si="167"/>
        <v>7.3851367676621953</v>
      </c>
    </row>
    <row r="10708" spans="1:13" x14ac:dyDescent="0.25">
      <c r="A10708" s="9"/>
      <c r="H10708" s="9"/>
      <c r="J10708">
        <v>6</v>
      </c>
      <c r="K10708">
        <f ca="1">SIMULATION!$D$3*SIMULATION!$D$17/$H10702/(SIMULATION!$D$17-$I10702)*(((EXP(-$I10702*$J10708))/(1-EXP(-SIMULATION!$D$4*$I10702)))-(EXP(-SIMULATION!$D$17*$J10708)/(1-EXP(-SIMULATION!$D$4*SIMULATION!$D$17))))</f>
        <v>4.5910210258058717</v>
      </c>
      <c r="L10708">
        <v>-3.9751723869906212E-2</v>
      </c>
      <c r="M10708">
        <f t="shared" ca="1" si="167"/>
        <v>4.4085200257071033</v>
      </c>
    </row>
    <row r="10709" spans="1:13" x14ac:dyDescent="0.25">
      <c r="A10709" s="9"/>
      <c r="H10709" s="9"/>
      <c r="J10709">
        <v>7</v>
      </c>
      <c r="K10709">
        <f ca="1">SIMULATION!$D$3*SIMULATION!$D$17/$H10702/(SIMULATION!$D$17-$I10702)*(((EXP(-$I10702*$J10709))/(1-EXP(-SIMULATION!$D$4*$I10702)))-(EXP(-SIMULATION!$D$17*$J10709)/(1-EXP(-SIMULATION!$D$4*SIMULATION!$D$17))))</f>
        <v>4.0501436637900348</v>
      </c>
      <c r="L10709">
        <v>-0.44136330961768422</v>
      </c>
      <c r="M10709">
        <f t="shared" ca="1" si="167"/>
        <v>2.2625588519125719</v>
      </c>
    </row>
    <row r="10710" spans="1:13" x14ac:dyDescent="0.25">
      <c r="A10710" s="9"/>
      <c r="H10710" s="9"/>
      <c r="J10710">
        <v>8</v>
      </c>
      <c r="K10710">
        <f ca="1">SIMULATION!$D$3*SIMULATION!$D$17/$H10702/(SIMULATION!$D$17-$I10702)*(((EXP(-$I10702*$J10710))/(1-EXP(-SIMULATION!$D$4*$I10702)))-(EXP(-SIMULATION!$D$17*$J10710)/(1-EXP(-SIMULATION!$D$4*SIMULATION!$D$17))))</f>
        <v>3.5180922679895295</v>
      </c>
      <c r="L10710">
        <v>0.32517994511938575</v>
      </c>
      <c r="M10710">
        <f t="shared" ca="1" si="167"/>
        <v>4.6621053186193002</v>
      </c>
    </row>
    <row r="10711" spans="1:13" x14ac:dyDescent="0.25">
      <c r="A10711" s="9"/>
      <c r="H10711" s="9"/>
      <c r="J10711">
        <v>9</v>
      </c>
      <c r="K10711">
        <f ca="1">SIMULATION!$D$3*SIMULATION!$D$17/$H10702/(SIMULATION!$D$17-$I10702)*(((EXP(-$I10702*$J10711))/(1-EXP(-SIMULATION!$D$4*$I10702)))-(EXP(-SIMULATION!$D$17*$J10711)/(1-EXP(-SIMULATION!$D$4*SIMULATION!$D$17))))</f>
        <v>3.0227312499129977</v>
      </c>
      <c r="L10711">
        <v>7.1530418685193359E-2</v>
      </c>
      <c r="M10711">
        <f t="shared" ca="1" si="167"/>
        <v>3.2389484817920922</v>
      </c>
    </row>
    <row r="10712" spans="1:13" x14ac:dyDescent="0.25">
      <c r="A10712" s="9"/>
      <c r="H10712" s="9"/>
      <c r="J10712">
        <v>10</v>
      </c>
      <c r="K10712">
        <f ca="1">SIMULATION!$D$3*SIMULATION!$D$17/$H10702/(SIMULATION!$D$17-$I10702)*(((EXP(-$I10702*$J10712))/(1-EXP(-SIMULATION!$D$4*$I10702)))-(EXP(-SIMULATION!$D$17*$J10712)/(1-EXP(-SIMULATION!$D$4*SIMULATION!$D$17))))</f>
        <v>2.576723109280767</v>
      </c>
      <c r="L10712">
        <v>-0.16564953943511809</v>
      </c>
      <c r="M10712">
        <f t="shared" ca="1" si="167"/>
        <v>2.1498901129765824</v>
      </c>
    </row>
    <row r="10713" spans="1:13" x14ac:dyDescent="0.25">
      <c r="A10713" s="9"/>
      <c r="H10713" s="9"/>
      <c r="J10713">
        <v>11</v>
      </c>
      <c r="K10713">
        <f ca="1">SIMULATION!$D$3*SIMULATION!$D$17/$H10702/(SIMULATION!$D$17-$I10702)*(((EXP(-$I10702*$J10713))/(1-EXP(-SIMULATION!$D$4*$I10702)))-(EXP(-SIMULATION!$D$17*$J10713)/(1-EXP(-SIMULATION!$D$4*SIMULATION!$D$17))))</f>
        <v>2.183857767813759</v>
      </c>
      <c r="L10713">
        <v>-4.1537431448629161E-2</v>
      </c>
      <c r="M10713">
        <f t="shared" ca="1" si="167"/>
        <v>2.0931459254896385</v>
      </c>
    </row>
    <row r="10714" spans="1:13" x14ac:dyDescent="0.25">
      <c r="A10714" s="9"/>
      <c r="H10714" s="9"/>
      <c r="J10714">
        <v>12</v>
      </c>
      <c r="K10714">
        <f ca="1">SIMULATION!$D$3*SIMULATION!$D$17/$H10702/(SIMULATION!$D$17-$I10702)*(((EXP(-$I10702*$J10714))/(1-EXP(-SIMULATION!$D$4*$I10702)))-(EXP(-SIMULATION!$D$17*$J10714)/(1-EXP(-SIMULATION!$D$4*SIMULATION!$D$17))))</f>
        <v>1.8429631013744092</v>
      </c>
      <c r="L10714">
        <v>-0.11582456701770995</v>
      </c>
      <c r="M10714">
        <f t="shared" ca="1" si="167"/>
        <v>1.6295026981281024</v>
      </c>
    </row>
    <row r="10715" spans="1:13" x14ac:dyDescent="0.25">
      <c r="A10715" s="9"/>
      <c r="H10715" s="9"/>
      <c r="J10715">
        <v>13</v>
      </c>
      <c r="K10715">
        <f ca="1">SIMULATION!$D$3*SIMULATION!$D$17/$H10702/(SIMULATION!$D$17-$I10702)*(((EXP(-$I10702*$J10715))/(1-EXP(-SIMULATION!$D$4*$I10702)))-(EXP(-SIMULATION!$D$17*$J10715)/(1-EXP(-SIMULATION!$D$4*SIMULATION!$D$17))))</f>
        <v>1.5502897881208921</v>
      </c>
      <c r="L10715">
        <v>0.10354400459798732</v>
      </c>
      <c r="M10715">
        <f t="shared" ca="1" si="167"/>
        <v>1.7108130010702947</v>
      </c>
    </row>
    <row r="10716" spans="1:13" x14ac:dyDescent="0.25">
      <c r="A10716" s="9"/>
      <c r="H10716" s="9"/>
      <c r="J10716">
        <v>14</v>
      </c>
      <c r="K10716">
        <f ca="1">SIMULATION!$D$3*SIMULATION!$D$17/$H10702/(SIMULATION!$D$17-$I10702)*(((EXP(-$I10702*$J10716))/(1-EXP(-SIMULATION!$D$4*$I10702)))-(EXP(-SIMULATION!$D$17*$J10716)/(1-EXP(-SIMULATION!$D$4*SIMULATION!$D$17))))</f>
        <v>1.3009387303256539</v>
      </c>
      <c r="L10716">
        <v>-0.28012796527747419</v>
      </c>
      <c r="M10716">
        <f t="shared" ca="1" si="167"/>
        <v>0.93650941084886774</v>
      </c>
    </row>
    <row r="10717" spans="1:13" x14ac:dyDescent="0.25">
      <c r="A10717" s="9"/>
      <c r="H10717" s="9"/>
      <c r="J10717">
        <v>15</v>
      </c>
      <c r="K10717">
        <f ca="1">SIMULATION!$D$3*SIMULATION!$D$17/$H10702/(SIMULATION!$D$17-$I10702)*(((EXP(-$I10702*$J10717))/(1-EXP(-SIMULATION!$D$4*$I10702)))-(EXP(-SIMULATION!$D$17*$J10717)/(1-EXP(-SIMULATION!$D$4*SIMULATION!$D$17))))</f>
        <v>1.0896918110926463</v>
      </c>
      <c r="L10717">
        <v>-0.65340451370960828</v>
      </c>
      <c r="M10717">
        <f t="shared" ca="1" si="167"/>
        <v>0.3776822631723134</v>
      </c>
    </row>
    <row r="10718" spans="1:13" x14ac:dyDescent="0.25">
      <c r="A10718" s="9"/>
      <c r="H10718" s="9"/>
      <c r="J10718">
        <v>16</v>
      </c>
      <c r="K10718">
        <f ca="1">SIMULATION!$D$3*SIMULATION!$D$17/$H10702/(SIMULATION!$D$17-$I10702)*(((EXP(-$I10702*$J10718))/(1-EXP(-SIMULATION!$D$4*$I10702)))-(EXP(-SIMULATION!$D$17*$J10718)/(1-EXP(-SIMULATION!$D$4*SIMULATION!$D$17))))</f>
        <v>0.91147434613628364</v>
      </c>
      <c r="L10718">
        <v>-0.18824775421356268</v>
      </c>
      <c r="M10718">
        <f t="shared" ca="1" si="167"/>
        <v>0.73989134745285279</v>
      </c>
    </row>
    <row r="10719" spans="1:13" x14ac:dyDescent="0.25">
      <c r="A10719" s="9"/>
      <c r="H10719" s="9"/>
      <c r="J10719">
        <v>17</v>
      </c>
      <c r="K10719">
        <f ca="1">SIMULATION!$D$3*SIMULATION!$D$17/$H10702/(SIMULATION!$D$17-$I10702)*(((EXP(-$I10702*$J10719))/(1-EXP(-SIMULATION!$D$4*$I10702)))-(EXP(-SIMULATION!$D$17*$J10719)/(1-EXP(-SIMULATION!$D$4*SIMULATION!$D$17))))</f>
        <v>0.76159321763311383</v>
      </c>
      <c r="L10719">
        <v>-0.13142916404822261</v>
      </c>
      <c r="M10719">
        <f t="shared" ca="1" si="167"/>
        <v>0.66149765769479763</v>
      </c>
    </row>
    <row r="10720" spans="1:13" x14ac:dyDescent="0.25">
      <c r="A10720" s="9"/>
      <c r="H10720" s="9"/>
      <c r="J10720">
        <v>18</v>
      </c>
      <c r="K10720">
        <f ca="1">SIMULATION!$D$3*SIMULATION!$D$17/$H10702/(SIMULATION!$D$17-$I10702)*(((EXP(-$I10702*$J10720))/(1-EXP(-SIMULATION!$D$4*$I10702)))-(EXP(-SIMULATION!$D$17*$J10720)/(1-EXP(-SIMULATION!$D$4*SIMULATION!$D$17))))</f>
        <v>0.6358410023597576</v>
      </c>
      <c r="L10720">
        <v>-0.23983433216963787</v>
      </c>
      <c r="M10720">
        <f t="shared" ca="1" si="167"/>
        <v>0.48334450019273201</v>
      </c>
    </row>
    <row r="10721" spans="1:13" x14ac:dyDescent="0.25">
      <c r="A10721" s="9"/>
      <c r="H10721" s="9"/>
      <c r="J10721">
        <v>19</v>
      </c>
      <c r="K10721">
        <f ca="1">SIMULATION!$D$3*SIMULATION!$D$17/$H10702/(SIMULATION!$D$17-$I10702)*(((EXP(-$I10702*$J10721))/(1-EXP(-SIMULATION!$D$4*$I10702)))-(EXP(-SIMULATION!$D$17*$J10721)/(1-EXP(-SIMULATION!$D$4*SIMULATION!$D$17))))</f>
        <v>0.53052233791968928</v>
      </c>
      <c r="L10721">
        <v>-0.77537932632168338</v>
      </c>
      <c r="M10721">
        <f t="shared" ca="1" si="167"/>
        <v>0.11916628494491614</v>
      </c>
    </row>
    <row r="10722" spans="1:13" x14ac:dyDescent="0.25">
      <c r="A10722" s="9"/>
      <c r="H10722" s="9"/>
      <c r="J10722">
        <v>20</v>
      </c>
      <c r="K10722">
        <f ca="1">SIMULATION!$D$3*SIMULATION!$D$17/$H10702/(SIMULATION!$D$17-$I10702)*(((EXP(-$I10702*$J10722))/(1-EXP(-SIMULATION!$D$4*$I10702)))-(EXP(-SIMULATION!$D$17*$J10722)/(1-EXP(-SIMULATION!$D$4*SIMULATION!$D$17))))</f>
        <v>0.44243721185723467</v>
      </c>
      <c r="L10722">
        <v>-0.23253773836906286</v>
      </c>
      <c r="M10722">
        <f t="shared" ca="1" si="167"/>
        <v>0.33955386324163939</v>
      </c>
    </row>
    <row r="10723" spans="1:13" x14ac:dyDescent="0.25">
      <c r="A10723" s="9"/>
      <c r="H10723" s="9"/>
      <c r="J10723">
        <v>21</v>
      </c>
      <c r="K10723">
        <f ca="1">SIMULATION!$D$3*SIMULATION!$D$17/$H10702/(SIMULATION!$D$17-$I10702)*(((EXP(-$I10702*$J10723))/(1-EXP(-SIMULATION!$D$4*$I10702)))-(EXP(-SIMULATION!$D$17*$J10723)/(1-EXP(-SIMULATION!$D$4*SIMULATION!$D$17))))</f>
        <v>0.36884227012063187</v>
      </c>
      <c r="L10723">
        <v>0.37248176077378953</v>
      </c>
      <c r="M10723">
        <f t="shared" ca="1" si="167"/>
        <v>0.50622928834296654</v>
      </c>
    </row>
    <row r="10724" spans="1:13" x14ac:dyDescent="0.25">
      <c r="A10724" s="9"/>
      <c r="H10724" s="9"/>
      <c r="J10724">
        <v>22</v>
      </c>
      <c r="K10724">
        <f ca="1">SIMULATION!$D$3*SIMULATION!$D$17/$H10702/(SIMULATION!$D$17-$I10702)*(((EXP(-$I10702*$J10724))/(1-EXP(-SIMULATION!$D$4*$I10702)))-(EXP(-SIMULATION!$D$17*$J10724)/(1-EXP(-SIMULATION!$D$4*SIMULATION!$D$17))))</f>
        <v>0.30740272277490505</v>
      </c>
      <c r="L10724">
        <v>-0.14247203611013479</v>
      </c>
      <c r="M10724">
        <f t="shared" ca="1" si="167"/>
        <v>0.26360643095536501</v>
      </c>
    </row>
    <row r="10725" spans="1:13" x14ac:dyDescent="0.25">
      <c r="A10725" s="9"/>
      <c r="H10725" s="9"/>
      <c r="J10725">
        <v>23</v>
      </c>
      <c r="K10725">
        <f ca="1">SIMULATION!$D$3*SIMULATION!$D$17/$H10702/(SIMULATION!$D$17-$I10702)*(((EXP(-$I10702*$J10725))/(1-EXP(-SIMULATION!$D$4*$I10702)))-(EXP(-SIMULATION!$D$17*$J10725)/(1-EXP(-SIMULATION!$D$4*SIMULATION!$D$17))))</f>
        <v>0.25614212348058002</v>
      </c>
      <c r="L10725">
        <v>-0.20030015102752441</v>
      </c>
      <c r="M10725">
        <f t="shared" ca="1" si="167"/>
        <v>0.20483681746290905</v>
      </c>
    </row>
    <row r="10726" spans="1:13" x14ac:dyDescent="0.25">
      <c r="A10726" s="9"/>
      <c r="H10726" s="9"/>
      <c r="J10726">
        <v>24</v>
      </c>
      <c r="K10726">
        <f ca="1">SIMULATION!$D$3*SIMULATION!$D$17/$H10702/(SIMULATION!$D$17-$I10702)*(((EXP(-$I10702*$J10726))/(1-EXP(-SIMULATION!$D$4*$I10702)))-(EXP(-SIMULATION!$D$17*$J10726)/(1-EXP(-SIMULATION!$D$4*SIMULATION!$D$17))))</f>
        <v>0.21339403315356228</v>
      </c>
      <c r="L10726">
        <v>-0.41177289429635761</v>
      </c>
      <c r="M10726">
        <f t="shared" ca="1" si="167"/>
        <v>0.12552415449634705</v>
      </c>
    </row>
    <row r="10727" spans="1:13" x14ac:dyDescent="0.25">
      <c r="A10727" s="9">
        <v>430</v>
      </c>
      <c r="B10727" s="2">
        <f ca="1">NORMINV(RAND(),SIMULATION!D7,SIMULATION!D8)</f>
        <v>61.940624782476078</v>
      </c>
      <c r="C10727" s="2">
        <v>2</v>
      </c>
      <c r="D10727" s="2">
        <f ca="1">SIMULATION!$D$11*(1+(SIMULATION!$D$12*LN(1+$C10727)))*(1+(SIMULATION!$D$13*(($B10727/63.5)-1)))</f>
        <v>10.12225936950791</v>
      </c>
      <c r="E10727" s="2">
        <v>-6.9834914453917638E-2</v>
      </c>
      <c r="F10727" s="2">
        <f ca="1">D10727*(1+E10727)</f>
        <v>9.4153722523579582</v>
      </c>
      <c r="G10727" s="2">
        <v>-0.46139187220181793</v>
      </c>
      <c r="H10727" s="9">
        <f>SIMULATION!$D$15*EXP($G$10727)</f>
        <v>139.16581654992234</v>
      </c>
      <c r="I10727" s="2">
        <f ca="1">$F10727/$H10727</f>
        <v>6.7655782761713065E-2</v>
      </c>
      <c r="J10727">
        <v>0</v>
      </c>
      <c r="K10727">
        <f ca="1">SIMULATION!$D$3*SIMULATION!$D$17/$H10727/(SIMULATION!$D$17-$I10727)*(((EXP(-$I10727*$J10727))/(1-EXP(-SIMULATION!$D$4*$I10727)))-(EXP(-SIMULATION!$D$17*$J10727)/(1-EXP(-SIMULATION!$D$4*SIMULATION!$D$17))))</f>
        <v>1.1444637767613797</v>
      </c>
      <c r="L10727">
        <v>0.31291865021231596</v>
      </c>
      <c r="M10727">
        <f t="shared" ca="1" si="167"/>
        <v>1.5025878370024399</v>
      </c>
    </row>
    <row r="10728" spans="1:13" x14ac:dyDescent="0.25">
      <c r="A10728" s="9"/>
      <c r="H10728" s="9"/>
      <c r="J10728">
        <v>1</v>
      </c>
      <c r="K10728">
        <f ca="1">SIMULATION!$D$3*SIMULATION!$D$17/$H10727/(SIMULATION!$D$17-$I10727)*(((EXP(-$I10727*$J10728))/(1-EXP(-SIMULATION!$D$4*$I10727)))-(EXP(-SIMULATION!$D$17*$J10728)/(1-EXP(-SIMULATION!$D$4*SIMULATION!$D$17))))</f>
        <v>2.4387480787763844</v>
      </c>
      <c r="L10728">
        <v>0.55488724137297618</v>
      </c>
      <c r="M10728">
        <f t="shared" ca="1" si="167"/>
        <v>3.7919782726122579</v>
      </c>
    </row>
    <row r="10729" spans="1:13" x14ac:dyDescent="0.25">
      <c r="A10729" s="9"/>
      <c r="H10729" s="9"/>
      <c r="J10729">
        <v>2</v>
      </c>
      <c r="K10729">
        <f ca="1">SIMULATION!$D$3*SIMULATION!$D$17/$H10727/(SIMULATION!$D$17-$I10727)*(((EXP(-$I10727*$J10729))/(1-EXP(-SIMULATION!$D$4*$I10727)))-(EXP(-SIMULATION!$D$17*$J10729)/(1-EXP(-SIMULATION!$D$4*SIMULATION!$D$17))))</f>
        <v>3.1565966305409141</v>
      </c>
      <c r="L10729">
        <v>0.22190085973767243</v>
      </c>
      <c r="M10729">
        <f t="shared" ca="1" si="167"/>
        <v>3.8570481367029825</v>
      </c>
    </row>
    <row r="10730" spans="1:13" x14ac:dyDescent="0.25">
      <c r="A10730" s="9"/>
      <c r="H10730" s="9"/>
      <c r="J10730">
        <v>3</v>
      </c>
      <c r="K10730">
        <f ca="1">SIMULATION!$D$3*SIMULATION!$D$17/$H10727/(SIMULATION!$D$17-$I10727)*(((EXP(-$I10727*$J10730))/(1-EXP(-SIMULATION!$D$4*$I10727)))-(EXP(-SIMULATION!$D$17*$J10730)/(1-EXP(-SIMULATION!$D$4*SIMULATION!$D$17))))</f>
        <v>3.5123491952372561</v>
      </c>
      <c r="L10730">
        <v>0.35730376723761664</v>
      </c>
      <c r="M10730">
        <f t="shared" ca="1" si="167"/>
        <v>4.7673247945495394</v>
      </c>
    </row>
    <row r="10731" spans="1:13" x14ac:dyDescent="0.25">
      <c r="A10731" s="9"/>
      <c r="H10731" s="9"/>
      <c r="J10731">
        <v>4</v>
      </c>
      <c r="K10731">
        <f ca="1">SIMULATION!$D$3*SIMULATION!$D$17/$H10727/(SIMULATION!$D$17-$I10727)*(((EXP(-$I10727*$J10731))/(1-EXP(-SIMULATION!$D$4*$I10727)))-(EXP(-SIMULATION!$D$17*$J10731)/(1-EXP(-SIMULATION!$D$4*SIMULATION!$D$17))))</f>
        <v>3.6428824744181134</v>
      </c>
      <c r="L10731">
        <v>-0.34217561512445471</v>
      </c>
      <c r="M10731">
        <f t="shared" ca="1" si="167"/>
        <v>2.3963769229079999</v>
      </c>
    </row>
    <row r="10732" spans="1:13" x14ac:dyDescent="0.25">
      <c r="A10732" s="9"/>
      <c r="H10732" s="9"/>
      <c r="J10732">
        <v>5</v>
      </c>
      <c r="K10732">
        <f ca="1">SIMULATION!$D$3*SIMULATION!$D$17/$H10727/(SIMULATION!$D$17-$I10727)*(((EXP(-$I10727*$J10732))/(1-EXP(-SIMULATION!$D$4*$I10727)))-(EXP(-SIMULATION!$D$17*$J10732)/(1-EXP(-SIMULATION!$D$4*SIMULATION!$D$17))))</f>
        <v>3.635464191185358</v>
      </c>
      <c r="L10732">
        <v>-0.14380750488815658</v>
      </c>
      <c r="M10732">
        <f t="shared" ca="1" si="167"/>
        <v>3.1126571567407511</v>
      </c>
    </row>
    <row r="10733" spans="1:13" x14ac:dyDescent="0.25">
      <c r="A10733" s="9"/>
      <c r="H10733" s="9"/>
      <c r="J10733">
        <v>6</v>
      </c>
      <c r="K10733">
        <f ca="1">SIMULATION!$D$3*SIMULATION!$D$17/$H10727/(SIMULATION!$D$17-$I10727)*(((EXP(-$I10727*$J10733))/(1-EXP(-SIMULATION!$D$4*$I10727)))-(EXP(-SIMULATION!$D$17*$J10733)/(1-EXP(-SIMULATION!$D$4*SIMULATION!$D$17))))</f>
        <v>3.5456006197503909</v>
      </c>
      <c r="L10733">
        <v>0.60013739607089578</v>
      </c>
      <c r="M10733">
        <f t="shared" ca="1" si="167"/>
        <v>5.6734481431947446</v>
      </c>
    </row>
    <row r="10734" spans="1:13" x14ac:dyDescent="0.25">
      <c r="A10734" s="9"/>
      <c r="H10734" s="9"/>
      <c r="J10734">
        <v>7</v>
      </c>
      <c r="K10734">
        <f ca="1">SIMULATION!$D$3*SIMULATION!$D$17/$H10727/(SIMULATION!$D$17-$I10727)*(((EXP(-$I10727*$J10734))/(1-EXP(-SIMULATION!$D$4*$I10727)))-(EXP(-SIMULATION!$D$17*$J10734)/(1-EXP(-SIMULATION!$D$4*SIMULATION!$D$17))))</f>
        <v>3.4084718061734884</v>
      </c>
      <c r="L10734">
        <v>-0.40090931350582826</v>
      </c>
      <c r="M10734">
        <f t="shared" ca="1" si="167"/>
        <v>2.0419837142565047</v>
      </c>
    </row>
    <row r="10735" spans="1:13" x14ac:dyDescent="0.25">
      <c r="A10735" s="9"/>
      <c r="H10735" s="9"/>
      <c r="J10735">
        <v>8</v>
      </c>
      <c r="K10735">
        <f ca="1">SIMULATION!$D$3*SIMULATION!$D$17/$H10727/(SIMULATION!$D$17-$I10727)*(((EXP(-$I10727*$J10735))/(1-EXP(-SIMULATION!$D$4*$I10727)))-(EXP(-SIMULATION!$D$17*$J10735)/(1-EXP(-SIMULATION!$D$4*SIMULATION!$D$17))))</f>
        <v>3.2462577508587134</v>
      </c>
      <c r="L10735">
        <v>5.230009306632169E-2</v>
      </c>
      <c r="M10735">
        <f t="shared" ca="1" si="167"/>
        <v>3.4160373333458924</v>
      </c>
    </row>
    <row r="10736" spans="1:13" x14ac:dyDescent="0.25">
      <c r="A10736" s="9"/>
      <c r="H10736" s="9"/>
      <c r="J10736">
        <v>9</v>
      </c>
      <c r="K10736">
        <f ca="1">SIMULATION!$D$3*SIMULATION!$D$17/$H10727/(SIMULATION!$D$17-$I10727)*(((EXP(-$I10727*$J10736))/(1-EXP(-SIMULATION!$D$4*$I10727)))-(EXP(-SIMULATION!$D$17*$J10736)/(1-EXP(-SIMULATION!$D$4*SIMULATION!$D$17))))</f>
        <v>3.0728315363325649</v>
      </c>
      <c r="L10736">
        <v>-0.22194851939057939</v>
      </c>
      <c r="M10736">
        <f t="shared" ca="1" si="167"/>
        <v>2.3908211265068728</v>
      </c>
    </row>
    <row r="10737" spans="1:13" x14ac:dyDescent="0.25">
      <c r="A10737" s="9"/>
      <c r="H10737" s="9"/>
      <c r="J10737">
        <v>10</v>
      </c>
      <c r="K10737">
        <f ca="1">SIMULATION!$D$3*SIMULATION!$D$17/$H10727/(SIMULATION!$D$17-$I10727)*(((EXP(-$I10727*$J10737))/(1-EXP(-SIMULATION!$D$4*$I10727)))-(EXP(-SIMULATION!$D$17*$J10737)/(1-EXP(-SIMULATION!$D$4*SIMULATION!$D$17))))</f>
        <v>2.8967652387452349</v>
      </c>
      <c r="L10737">
        <v>4.5747003410897491E-2</v>
      </c>
      <c r="M10737">
        <f t="shared" ca="1" si="167"/>
        <v>3.0292835680026826</v>
      </c>
    </row>
    <row r="10738" spans="1:13" x14ac:dyDescent="0.25">
      <c r="A10738" s="9"/>
      <c r="H10738" s="9"/>
      <c r="J10738">
        <v>11</v>
      </c>
      <c r="K10738">
        <f ca="1">SIMULATION!$D$3*SIMULATION!$D$17/$H10727/(SIMULATION!$D$17-$I10727)*(((EXP(-$I10727*$J10738))/(1-EXP(-SIMULATION!$D$4*$I10727)))-(EXP(-SIMULATION!$D$17*$J10738)/(1-EXP(-SIMULATION!$D$4*SIMULATION!$D$17))))</f>
        <v>2.7232547321898912</v>
      </c>
      <c r="L10738">
        <v>0.10947938909479971</v>
      </c>
      <c r="M10738">
        <f t="shared" ca="1" si="167"/>
        <v>3.0213949966195632</v>
      </c>
    </row>
    <row r="10739" spans="1:13" x14ac:dyDescent="0.25">
      <c r="A10739" s="9"/>
      <c r="H10739" s="9"/>
      <c r="J10739">
        <v>12</v>
      </c>
      <c r="K10739">
        <f ca="1">SIMULATION!$D$3*SIMULATION!$D$17/$H10727/(SIMULATION!$D$17-$I10727)*(((EXP(-$I10727*$J10739))/(1-EXP(-SIMULATION!$D$4*$I10727)))-(EXP(-SIMULATION!$D$17*$J10739)/(1-EXP(-SIMULATION!$D$4*SIMULATION!$D$17))))</f>
        <v>2.5553517885917567</v>
      </c>
      <c r="L10739">
        <v>-0.33788999128743008</v>
      </c>
      <c r="M10739">
        <f t="shared" ca="1" si="167"/>
        <v>1.6919239950081693</v>
      </c>
    </row>
    <row r="10740" spans="1:13" x14ac:dyDescent="0.25">
      <c r="A10740" s="9"/>
      <c r="H10740" s="9"/>
      <c r="J10740">
        <v>13</v>
      </c>
      <c r="K10740">
        <f ca="1">SIMULATION!$D$3*SIMULATION!$D$17/$H10727/(SIMULATION!$D$17-$I10727)*(((EXP(-$I10727*$J10740))/(1-EXP(-SIMULATION!$D$4*$I10727)))-(EXP(-SIMULATION!$D$17*$J10740)/(1-EXP(-SIMULATION!$D$4*SIMULATION!$D$17))))</f>
        <v>2.3947523648450679</v>
      </c>
      <c r="L10740">
        <v>-0.58237853859941524</v>
      </c>
      <c r="M10740">
        <f t="shared" ca="1" si="167"/>
        <v>1.0000999822991037</v>
      </c>
    </row>
    <row r="10741" spans="1:13" x14ac:dyDescent="0.25">
      <c r="A10741" s="9"/>
      <c r="H10741" s="9"/>
      <c r="J10741">
        <v>14</v>
      </c>
      <c r="K10741">
        <f ca="1">SIMULATION!$D$3*SIMULATION!$D$17/$H10727/(SIMULATION!$D$17-$I10727)*(((EXP(-$I10727*$J10741))/(1-EXP(-SIMULATION!$D$4*$I10727)))-(EXP(-SIMULATION!$D$17*$J10741)/(1-EXP(-SIMULATION!$D$4*SIMULATION!$D$17))))</f>
        <v>2.242300567201033</v>
      </c>
      <c r="L10741">
        <v>-0.27313620654256709</v>
      </c>
      <c r="M10741">
        <f t="shared" ca="1" si="167"/>
        <v>1.6298470963474962</v>
      </c>
    </row>
    <row r="10742" spans="1:13" x14ac:dyDescent="0.25">
      <c r="A10742" s="9"/>
      <c r="H10742" s="9"/>
      <c r="J10742">
        <v>15</v>
      </c>
      <c r="K10742">
        <f ca="1">SIMULATION!$D$3*SIMULATION!$D$17/$H10727/(SIMULATION!$D$17-$I10727)*(((EXP(-$I10727*$J10742))/(1-EXP(-SIMULATION!$D$4*$I10727)))-(EXP(-SIMULATION!$D$17*$J10742)/(1-EXP(-SIMULATION!$D$4*SIMULATION!$D$17))))</f>
        <v>2.0983104925274012</v>
      </c>
      <c r="L10742">
        <v>-0.40211186903790863</v>
      </c>
      <c r="M10742">
        <f t="shared" ca="1" si="167"/>
        <v>1.2545549385553534</v>
      </c>
    </row>
    <row r="10743" spans="1:13" x14ac:dyDescent="0.25">
      <c r="A10743" s="9"/>
      <c r="H10743" s="9"/>
      <c r="J10743">
        <v>16</v>
      </c>
      <c r="K10743">
        <f ca="1">SIMULATION!$D$3*SIMULATION!$D$17/$H10727/(SIMULATION!$D$17-$I10727)*(((EXP(-$I10727*$J10743))/(1-EXP(-SIMULATION!$D$4*$I10727)))-(EXP(-SIMULATION!$D$17*$J10743)/(1-EXP(-SIMULATION!$D$4*SIMULATION!$D$17))))</f>
        <v>1.9627714333485999</v>
      </c>
      <c r="L10743">
        <v>-3.8892993380866661E-4</v>
      </c>
      <c r="M10743">
        <f t="shared" ca="1" si="167"/>
        <v>1.9620080527849462</v>
      </c>
    </row>
    <row r="10744" spans="1:13" x14ac:dyDescent="0.25">
      <c r="A10744" s="9"/>
      <c r="H10744" s="9"/>
      <c r="J10744">
        <v>17</v>
      </c>
      <c r="K10744">
        <f ca="1">SIMULATION!$D$3*SIMULATION!$D$17/$H10727/(SIMULATION!$D$17-$I10727)*(((EXP(-$I10727*$J10744))/(1-EXP(-SIMULATION!$D$4*$I10727)))-(EXP(-SIMULATION!$D$17*$J10744)/(1-EXP(-SIMULATION!$D$4*SIMULATION!$D$17))))</f>
        <v>1.8354784075113972</v>
      </c>
      <c r="L10744">
        <v>-0.26218844488155696</v>
      </c>
      <c r="M10744">
        <f t="shared" ca="1" si="167"/>
        <v>1.3542371782323073</v>
      </c>
    </row>
    <row r="10745" spans="1:13" x14ac:dyDescent="0.25">
      <c r="A10745" s="9"/>
      <c r="H10745" s="9"/>
      <c r="J10745">
        <v>18</v>
      </c>
      <c r="K10745">
        <f ca="1">SIMULATION!$D$3*SIMULATION!$D$17/$H10727/(SIMULATION!$D$17-$I10727)*(((EXP(-$I10727*$J10745))/(1-EXP(-SIMULATION!$D$4*$I10727)))-(EXP(-SIMULATION!$D$17*$J10745)/(1-EXP(-SIMULATION!$D$4*SIMULATION!$D$17))))</f>
        <v>1.7161148975593052</v>
      </c>
      <c r="L10745">
        <v>0.60545526377051251</v>
      </c>
      <c r="M10745">
        <f t="shared" ca="1" si="167"/>
        <v>2.7551456955215805</v>
      </c>
    </row>
    <row r="10746" spans="1:13" x14ac:dyDescent="0.25">
      <c r="A10746" s="9"/>
      <c r="H10746" s="9"/>
      <c r="J10746">
        <v>19</v>
      </c>
      <c r="K10746">
        <f ca="1">SIMULATION!$D$3*SIMULATION!$D$17/$H10727/(SIMULATION!$D$17-$I10727)*(((EXP(-$I10727*$J10746))/(1-EXP(-SIMULATION!$D$4*$I10727)))-(EXP(-SIMULATION!$D$17*$J10746)/(1-EXP(-SIMULATION!$D$4*SIMULATION!$D$17))))</f>
        <v>1.6043050242755368</v>
      </c>
      <c r="L10746">
        <v>0.64538248869134518</v>
      </c>
      <c r="M10746">
        <f t="shared" ca="1" si="167"/>
        <v>2.639695393462512</v>
      </c>
    </row>
    <row r="10747" spans="1:13" x14ac:dyDescent="0.25">
      <c r="A10747" s="9"/>
      <c r="H10747" s="9"/>
      <c r="J10747">
        <v>20</v>
      </c>
      <c r="K10747">
        <f ca="1">SIMULATION!$D$3*SIMULATION!$D$17/$H10727/(SIMULATION!$D$17-$I10727)*(((EXP(-$I10727*$J10747))/(1-EXP(-SIMULATION!$D$4*$I10727)))-(EXP(-SIMULATION!$D$17*$J10747)/(1-EXP(-SIMULATION!$D$4*SIMULATION!$D$17))))</f>
        <v>1.4996461883641645</v>
      </c>
      <c r="L10747">
        <v>0.24551608637144165</v>
      </c>
      <c r="M10747">
        <f t="shared" ca="1" si="167"/>
        <v>1.867833451473184</v>
      </c>
    </row>
    <row r="10748" spans="1:13" x14ac:dyDescent="0.25">
      <c r="A10748" s="9"/>
      <c r="H10748" s="9"/>
      <c r="J10748">
        <v>21</v>
      </c>
      <c r="K10748">
        <f ca="1">SIMULATION!$D$3*SIMULATION!$D$17/$H10727/(SIMULATION!$D$17-$I10727)*(((EXP(-$I10727*$J10748))/(1-EXP(-SIMULATION!$D$4*$I10727)))-(EXP(-SIMULATION!$D$17*$J10748)/(1-EXP(-SIMULATION!$D$4*SIMULATION!$D$17))))</f>
        <v>1.4017292474766552</v>
      </c>
      <c r="L10748">
        <v>-0.16671912724663143</v>
      </c>
      <c r="M10748">
        <f t="shared" ca="1" si="167"/>
        <v>1.1680341707012698</v>
      </c>
    </row>
    <row r="10749" spans="1:13" x14ac:dyDescent="0.25">
      <c r="A10749" s="9"/>
      <c r="H10749" s="9"/>
      <c r="J10749">
        <v>22</v>
      </c>
      <c r="K10749">
        <f ca="1">SIMULATION!$D$3*SIMULATION!$D$17/$H10727/(SIMULATION!$D$17-$I10727)*(((EXP(-$I10727*$J10749))/(1-EXP(-SIMULATION!$D$4*$I10727)))-(EXP(-SIMULATION!$D$17*$J10749)/(1-EXP(-SIMULATION!$D$4*SIMULATION!$D$17))))</f>
        <v>1.3101507540306965</v>
      </c>
      <c r="L10749">
        <v>0.2296786136685908</v>
      </c>
      <c r="M10749">
        <f t="shared" ca="1" si="167"/>
        <v>1.6110643629133259</v>
      </c>
    </row>
    <row r="10750" spans="1:13" x14ac:dyDescent="0.25">
      <c r="A10750" s="9"/>
      <c r="H10750" s="9"/>
      <c r="J10750">
        <v>23</v>
      </c>
      <c r="K10750">
        <f ca="1">SIMULATION!$D$3*SIMULATION!$D$17/$H10727/(SIMULATION!$D$17-$I10727)*(((EXP(-$I10727*$J10750))/(1-EXP(-SIMULATION!$D$4*$I10727)))-(EXP(-SIMULATION!$D$17*$J10750)/(1-EXP(-SIMULATION!$D$4*SIMULATION!$D$17))))</f>
        <v>1.2245201506683263</v>
      </c>
      <c r="L10750">
        <v>-3.2578445994456404E-2</v>
      </c>
      <c r="M10750">
        <f t="shared" ca="1" si="167"/>
        <v>1.1846271870706546</v>
      </c>
    </row>
    <row r="10751" spans="1:13" x14ac:dyDescent="0.25">
      <c r="A10751" s="9"/>
      <c r="H10751" s="9"/>
      <c r="J10751">
        <v>24</v>
      </c>
      <c r="K10751">
        <f ca="1">SIMULATION!$D$3*SIMULATION!$D$17/$H10727/(SIMULATION!$D$17-$I10727)*(((EXP(-$I10727*$J10751))/(1-EXP(-SIMULATION!$D$4*$I10727)))-(EXP(-SIMULATION!$D$17*$J10751)/(1-EXP(-SIMULATION!$D$4*SIMULATION!$D$17))))</f>
        <v>1.1444637767613803</v>
      </c>
      <c r="L10751">
        <v>0.58306455786033429</v>
      </c>
      <c r="M10751">
        <f t="shared" ca="1" si="167"/>
        <v>1.8117600427459228</v>
      </c>
    </row>
    <row r="10752" spans="1:13" x14ac:dyDescent="0.25">
      <c r="A10752" s="9">
        <v>431</v>
      </c>
      <c r="B10752" s="2">
        <f ca="1">NORMINV(RAND(),SIMULATION!D7,SIMULATION!D8)</f>
        <v>56.183906100799668</v>
      </c>
      <c r="C10752" s="2">
        <v>2</v>
      </c>
      <c r="D10752" s="2">
        <f ca="1">SIMULATION!$D$11*(1+(SIMULATION!$D$12*LN(1+$C10752)))*(1+(SIMULATION!$D$13*(($B10752/63.5)-1)))</f>
        <v>9.6947554396207103</v>
      </c>
      <c r="E10752" s="2">
        <v>-0.11316099513455193</v>
      </c>
      <c r="F10752" s="2">
        <f ca="1">D10752*(1+E10752)</f>
        <v>8.5976872664871209</v>
      </c>
      <c r="G10752" s="2">
        <v>0.50446583185362526</v>
      </c>
      <c r="H10752" s="9">
        <f>SIMULATION!$D$15*EXP($G$10752)</f>
        <v>365.594154635145</v>
      </c>
      <c r="I10752" s="2">
        <f ca="1">$F10752/$H10752</f>
        <v>2.3517026072442066E-2</v>
      </c>
      <c r="J10752">
        <v>0</v>
      </c>
      <c r="K10752">
        <f ca="1">SIMULATION!$D$3*SIMULATION!$D$17/$H10752/(SIMULATION!$D$17-$I10752)*(((EXP(-$I10752*$J10752))/(1-EXP(-SIMULATION!$D$4*$I10752)))-(EXP(-SIMULATION!$D$17*$J10752)/(1-EXP(-SIMULATION!$D$4*SIMULATION!$D$17))))</f>
        <v>2.0942724040966594</v>
      </c>
      <c r="L10752">
        <v>-0.1106218105446094</v>
      </c>
      <c r="M10752">
        <f t="shared" ca="1" si="167"/>
        <v>1.862600198981875</v>
      </c>
    </row>
    <row r="10753" spans="1:13" x14ac:dyDescent="0.25">
      <c r="A10753" s="9"/>
      <c r="H10753" s="9"/>
      <c r="J10753">
        <v>1</v>
      </c>
      <c r="K10753">
        <f ca="1">SIMULATION!$D$3*SIMULATION!$D$17/$H10752/(SIMULATION!$D$17-$I10752)*(((EXP(-$I10752*$J10753))/(1-EXP(-SIMULATION!$D$4*$I10752)))-(EXP(-SIMULATION!$D$17*$J10753)/(1-EXP(-SIMULATION!$D$4*SIMULATION!$D$17))))</f>
        <v>2.5791840901483201</v>
      </c>
      <c r="L10753">
        <v>-0.360661371787866</v>
      </c>
      <c r="M10753">
        <f t="shared" ca="1" si="167"/>
        <v>1.648972018101988</v>
      </c>
    </row>
    <row r="10754" spans="1:13" x14ac:dyDescent="0.25">
      <c r="A10754" s="9"/>
      <c r="H10754" s="9"/>
      <c r="J10754">
        <v>2</v>
      </c>
      <c r="K10754">
        <f ca="1">SIMULATION!$D$3*SIMULATION!$D$17/$H10752/(SIMULATION!$D$17-$I10752)*(((EXP(-$I10752*$J10754))/(1-EXP(-SIMULATION!$D$4*$I10752)))-(EXP(-SIMULATION!$D$17*$J10754)/(1-EXP(-SIMULATION!$D$4*SIMULATION!$D$17))))</f>
        <v>2.8611732347552303</v>
      </c>
      <c r="L10754">
        <v>-0.16525344874872319</v>
      </c>
      <c r="M10754">
        <f t="shared" ca="1" si="167"/>
        <v>2.3883544902443883</v>
      </c>
    </row>
    <row r="10755" spans="1:13" x14ac:dyDescent="0.25">
      <c r="A10755" s="9"/>
      <c r="H10755" s="9"/>
      <c r="J10755">
        <v>3</v>
      </c>
      <c r="K10755">
        <f ca="1">SIMULATION!$D$3*SIMULATION!$D$17/$H10752/(SIMULATION!$D$17-$I10752)*(((EXP(-$I10752*$J10755))/(1-EXP(-SIMULATION!$D$4*$I10752)))-(EXP(-SIMULATION!$D$17*$J10755)/(1-EXP(-SIMULATION!$D$4*SIMULATION!$D$17))))</f>
        <v>3.0137930088016498</v>
      </c>
      <c r="L10755">
        <v>8.8729743209845779E-2</v>
      </c>
      <c r="M10755">
        <f t="shared" ref="M10755:M10818" ca="1" si="168">$K10755*(1+$L10755)</f>
        <v>3.2812060885602485</v>
      </c>
    </row>
    <row r="10756" spans="1:13" x14ac:dyDescent="0.25">
      <c r="A10756" s="9"/>
      <c r="H10756" s="9"/>
      <c r="J10756">
        <v>4</v>
      </c>
      <c r="K10756">
        <f ca="1">SIMULATION!$D$3*SIMULATION!$D$17/$H10752/(SIMULATION!$D$17-$I10752)*(((EXP(-$I10752*$J10756))/(1-EXP(-SIMULATION!$D$4*$I10752)))-(EXP(-SIMULATION!$D$17*$J10756)/(1-EXP(-SIMULATION!$D$4*SIMULATION!$D$17))))</f>
        <v>3.0841625362341087</v>
      </c>
      <c r="L10756">
        <v>-0.11313093207387342</v>
      </c>
      <c r="M10756">
        <f t="shared" ca="1" si="168"/>
        <v>2.7352483538426227</v>
      </c>
    </row>
    <row r="10757" spans="1:13" x14ac:dyDescent="0.25">
      <c r="A10757" s="9"/>
      <c r="H10757" s="9"/>
      <c r="J10757">
        <v>5</v>
      </c>
      <c r="K10757">
        <f ca="1">SIMULATION!$D$3*SIMULATION!$D$17/$H10752/(SIMULATION!$D$17-$I10752)*(((EXP(-$I10752*$J10757))/(1-EXP(-SIMULATION!$D$4*$I10752)))-(EXP(-SIMULATION!$D$17*$J10757)/(1-EXP(-SIMULATION!$D$4*SIMULATION!$D$17))))</f>
        <v>3.1024617230482785</v>
      </c>
      <c r="L10757">
        <v>5.1635174881334817E-2</v>
      </c>
      <c r="M10757">
        <f t="shared" ca="1" si="168"/>
        <v>3.2626578766805236</v>
      </c>
    </row>
    <row r="10758" spans="1:13" x14ac:dyDescent="0.25">
      <c r="A10758" s="9"/>
      <c r="H10758" s="9"/>
      <c r="J10758">
        <v>6</v>
      </c>
      <c r="K10758">
        <f ca="1">SIMULATION!$D$3*SIMULATION!$D$17/$H10752/(SIMULATION!$D$17-$I10752)*(((EXP(-$I10752*$J10758))/(1-EXP(-SIMULATION!$D$4*$I10752)))-(EXP(-SIMULATION!$D$17*$J10758)/(1-EXP(-SIMULATION!$D$4*SIMULATION!$D$17))))</f>
        <v>3.08801576580899</v>
      </c>
      <c r="L10758">
        <v>0.12908972611636968</v>
      </c>
      <c r="M10758">
        <f t="shared" ca="1" si="168"/>
        <v>3.4866468752603041</v>
      </c>
    </row>
    <row r="10759" spans="1:13" x14ac:dyDescent="0.25">
      <c r="A10759" s="9"/>
      <c r="H10759" s="9"/>
      <c r="J10759">
        <v>7</v>
      </c>
      <c r="K10759">
        <f ca="1">SIMULATION!$D$3*SIMULATION!$D$17/$H10752/(SIMULATION!$D$17-$I10752)*(((EXP(-$I10752*$J10759))/(1-EXP(-SIMULATION!$D$4*$I10752)))-(EXP(-SIMULATION!$D$17*$J10759)/(1-EXP(-SIMULATION!$D$4*SIMULATION!$D$17))))</f>
        <v>3.0531942442210811</v>
      </c>
      <c r="L10759">
        <v>-0.31111390011419093</v>
      </c>
      <c r="M10759">
        <f t="shared" ca="1" si="168"/>
        <v>2.103303075095261</v>
      </c>
    </row>
    <row r="10760" spans="1:13" x14ac:dyDescent="0.25">
      <c r="A10760" s="9"/>
      <c r="H10760" s="9"/>
      <c r="J10760">
        <v>8</v>
      </c>
      <c r="K10760">
        <f ca="1">SIMULATION!$D$3*SIMULATION!$D$17/$H10752/(SIMULATION!$D$17-$I10752)*(((EXP(-$I10752*$J10760))/(1-EXP(-SIMULATION!$D$4*$I10752)))-(EXP(-SIMULATION!$D$17*$J10760)/(1-EXP(-SIMULATION!$D$4*SIMULATION!$D$17))))</f>
        <v>3.0059097462973074</v>
      </c>
      <c r="L10760">
        <v>0.38416795259630993</v>
      </c>
      <c r="M10760">
        <f t="shared" ca="1" si="168"/>
        <v>4.1606839392216379</v>
      </c>
    </row>
    <row r="10761" spans="1:13" x14ac:dyDescent="0.25">
      <c r="A10761" s="9"/>
      <c r="H10761" s="9"/>
      <c r="J10761">
        <v>9</v>
      </c>
      <c r="K10761">
        <f ca="1">SIMULATION!$D$3*SIMULATION!$D$17/$H10752/(SIMULATION!$D$17-$I10752)*(((EXP(-$I10752*$J10761))/(1-EXP(-SIMULATION!$D$4*$I10752)))-(EXP(-SIMULATION!$D$17*$J10761)/(1-EXP(-SIMULATION!$D$4*SIMULATION!$D$17))))</f>
        <v>2.9512190402027265</v>
      </c>
      <c r="L10761">
        <v>0.26275475768367235</v>
      </c>
      <c r="M10761">
        <f t="shared" ca="1" si="168"/>
        <v>3.7266658839826343</v>
      </c>
    </row>
    <row r="10762" spans="1:13" x14ac:dyDescent="0.25">
      <c r="A10762" s="9"/>
      <c r="H10762" s="9"/>
      <c r="J10762">
        <v>10</v>
      </c>
      <c r="K10762">
        <f ca="1">SIMULATION!$D$3*SIMULATION!$D$17/$H10752/(SIMULATION!$D$17-$I10752)*(((EXP(-$I10752*$J10762))/(1-EXP(-SIMULATION!$D$4*$I10752)))-(EXP(-SIMULATION!$D$17*$J10762)/(1-EXP(-SIMULATION!$D$4*SIMULATION!$D$17))))</f>
        <v>2.8923491364045253</v>
      </c>
      <c r="L10762">
        <v>-0.23375649530251252</v>
      </c>
      <c r="M10762">
        <f t="shared" ca="1" si="168"/>
        <v>2.2162437390873548</v>
      </c>
    </row>
    <row r="10763" spans="1:13" x14ac:dyDescent="0.25">
      <c r="A10763" s="9"/>
      <c r="H10763" s="9"/>
      <c r="J10763">
        <v>11</v>
      </c>
      <c r="K10763">
        <f ca="1">SIMULATION!$D$3*SIMULATION!$D$17/$H10752/(SIMULATION!$D$17-$I10752)*(((EXP(-$I10752*$J10763))/(1-EXP(-SIMULATION!$D$4*$I10752)))-(EXP(-SIMULATION!$D$17*$J10763)/(1-EXP(-SIMULATION!$D$4*SIMULATION!$D$17))))</f>
        <v>2.8313548057457227</v>
      </c>
      <c r="L10763">
        <v>0.52920235696085527</v>
      </c>
      <c r="M10763">
        <f t="shared" ca="1" si="168"/>
        <v>4.3297144423388039</v>
      </c>
    </row>
    <row r="10764" spans="1:13" x14ac:dyDescent="0.25">
      <c r="A10764" s="9"/>
      <c r="H10764" s="9"/>
      <c r="J10764">
        <v>12</v>
      </c>
      <c r="K10764">
        <f ca="1">SIMULATION!$D$3*SIMULATION!$D$17/$H10752/(SIMULATION!$D$17-$I10752)*(((EXP(-$I10752*$J10764))/(1-EXP(-SIMULATION!$D$4*$I10752)))-(EXP(-SIMULATION!$D$17*$J10764)/(1-EXP(-SIMULATION!$D$4*SIMULATION!$D$17))))</f>
        <v>2.7695399257015056</v>
      </c>
      <c r="L10764">
        <v>-3.5539269228861817E-2</v>
      </c>
      <c r="M10764">
        <f t="shared" ca="1" si="168"/>
        <v>2.6711125006419176</v>
      </c>
    </row>
    <row r="10765" spans="1:13" x14ac:dyDescent="0.25">
      <c r="A10765" s="9"/>
      <c r="H10765" s="9"/>
      <c r="J10765">
        <v>13</v>
      </c>
      <c r="K10765">
        <f ca="1">SIMULATION!$D$3*SIMULATION!$D$17/$H10752/(SIMULATION!$D$17-$I10752)*(((EXP(-$I10752*$J10765))/(1-EXP(-SIMULATION!$D$4*$I10752)))-(EXP(-SIMULATION!$D$17*$J10765)/(1-EXP(-SIMULATION!$D$4*SIMULATION!$D$17))))</f>
        <v>2.7077274821710584</v>
      </c>
      <c r="L10765">
        <v>-0.13707831094530099</v>
      </c>
      <c r="M10765">
        <f t="shared" ca="1" si="168"/>
        <v>2.3365567724148772</v>
      </c>
    </row>
    <row r="10766" spans="1:13" x14ac:dyDescent="0.25">
      <c r="A10766" s="9"/>
      <c r="H10766" s="9"/>
      <c r="J10766">
        <v>14</v>
      </c>
      <c r="K10766">
        <f ca="1">SIMULATION!$D$3*SIMULATION!$D$17/$H10752/(SIMULATION!$D$17-$I10752)*(((EXP(-$I10752*$J10766))/(1-EXP(-SIMULATION!$D$4*$I10752)))-(EXP(-SIMULATION!$D$17*$J10766)/(1-EXP(-SIMULATION!$D$4*SIMULATION!$D$17))))</f>
        <v>2.6464325862279332</v>
      </c>
      <c r="L10766">
        <v>0.22965757912694984</v>
      </c>
      <c r="M10766">
        <f t="shared" ca="1" si="168"/>
        <v>3.2542058873037134</v>
      </c>
    </row>
    <row r="10767" spans="1:13" x14ac:dyDescent="0.25">
      <c r="A10767" s="9"/>
      <c r="H10767" s="9"/>
      <c r="J10767">
        <v>15</v>
      </c>
      <c r="K10767">
        <f ca="1">SIMULATION!$D$3*SIMULATION!$D$17/$H10752/(SIMULATION!$D$17-$I10752)*(((EXP(-$I10752*$J10767))/(1-EXP(-SIMULATION!$D$4*$I10752)))-(EXP(-SIMULATION!$D$17*$J10767)/(1-EXP(-SIMULATION!$D$4*SIMULATION!$D$17))))</f>
        <v>2.5859733406630268</v>
      </c>
      <c r="L10767">
        <v>-0.13749062060198255</v>
      </c>
      <c r="M10767">
        <f t="shared" ca="1" si="168"/>
        <v>2.2304262611950851</v>
      </c>
    </row>
    <row r="10768" spans="1:13" x14ac:dyDescent="0.25">
      <c r="A10768" s="9"/>
      <c r="H10768" s="9"/>
      <c r="J10768">
        <v>16</v>
      </c>
      <c r="K10768">
        <f ca="1">SIMULATION!$D$3*SIMULATION!$D$17/$H10752/(SIMULATION!$D$17-$I10752)*(((EXP(-$I10752*$J10768))/(1-EXP(-SIMULATION!$D$4*$I10752)))-(EXP(-SIMULATION!$D$17*$J10768)/(1-EXP(-SIMULATION!$D$4*SIMULATION!$D$17))))</f>
        <v>2.5265418793237449</v>
      </c>
      <c r="L10768">
        <v>-0.15672660746898107</v>
      </c>
      <c r="M10768">
        <f t="shared" ca="1" si="168"/>
        <v>2.1305655419490308</v>
      </c>
    </row>
    <row r="10769" spans="1:13" x14ac:dyDescent="0.25">
      <c r="A10769" s="9"/>
      <c r="H10769" s="9"/>
      <c r="J10769">
        <v>17</v>
      </c>
      <c r="K10769">
        <f ca="1">SIMULATION!$D$3*SIMULATION!$D$17/$H10752/(SIMULATION!$D$17-$I10752)*(((EXP(-$I10752*$J10769))/(1-EXP(-SIMULATION!$D$4*$I10752)))-(EXP(-SIMULATION!$D$17*$J10769)/(1-EXP(-SIMULATION!$D$4*SIMULATION!$D$17))))</f>
        <v>2.4682498843682761</v>
      </c>
      <c r="L10769">
        <v>1.1273215587569637E-2</v>
      </c>
      <c r="M10769">
        <f t="shared" ca="1" si="168"/>
        <v>2.4960749974387535</v>
      </c>
    </row>
    <row r="10770" spans="1:13" x14ac:dyDescent="0.25">
      <c r="A10770" s="9"/>
      <c r="H10770" s="9"/>
      <c r="J10770">
        <v>18</v>
      </c>
      <c r="K10770">
        <f ca="1">SIMULATION!$D$3*SIMULATION!$D$17/$H10752/(SIMULATION!$D$17-$I10752)*(((EXP(-$I10752*$J10770))/(1-EXP(-SIMULATION!$D$4*$I10752)))-(EXP(-SIMULATION!$D$17*$J10770)/(1-EXP(-SIMULATION!$D$4*SIMULATION!$D$17))))</f>
        <v>2.4111577484988884</v>
      </c>
      <c r="L10770">
        <v>-0.15914898339003655</v>
      </c>
      <c r="M10770">
        <f t="shared" ca="1" si="168"/>
        <v>2.0274244440322806</v>
      </c>
    </row>
    <row r="10771" spans="1:13" x14ac:dyDescent="0.25">
      <c r="A10771" s="9"/>
      <c r="H10771" s="9"/>
      <c r="J10771">
        <v>19</v>
      </c>
      <c r="K10771">
        <f ca="1">SIMULATION!$D$3*SIMULATION!$D$17/$H10752/(SIMULATION!$D$17-$I10752)*(((EXP(-$I10752*$J10771))/(1-EXP(-SIMULATION!$D$4*$I10752)))-(EXP(-SIMULATION!$D$17*$J10771)/(1-EXP(-SIMULATION!$D$4*SIMULATION!$D$17))))</f>
        <v>2.3552932566478182</v>
      </c>
      <c r="L10771">
        <v>0.22456921488380491</v>
      </c>
      <c r="M10771">
        <f t="shared" ca="1" si="168"/>
        <v>2.8842196141143388</v>
      </c>
    </row>
    <row r="10772" spans="1:13" x14ac:dyDescent="0.25">
      <c r="A10772" s="9"/>
      <c r="H10772" s="9"/>
      <c r="J10772">
        <v>20</v>
      </c>
      <c r="K10772">
        <f ca="1">SIMULATION!$D$3*SIMULATION!$D$17/$H10752/(SIMULATION!$D$17-$I10752)*(((EXP(-$I10752*$J10772))/(1-EXP(-SIMULATION!$D$4*$I10752)))-(EXP(-SIMULATION!$D$17*$J10772)/(1-EXP(-SIMULATION!$D$4*SIMULATION!$D$17))))</f>
        <v>2.3006635516176366</v>
      </c>
      <c r="L10772">
        <v>-0.16329143202930532</v>
      </c>
      <c r="M10772">
        <f t="shared" ca="1" si="168"/>
        <v>1.9249849056563653</v>
      </c>
    </row>
    <row r="10773" spans="1:13" x14ac:dyDescent="0.25">
      <c r="A10773" s="9"/>
      <c r="H10773" s="9"/>
      <c r="J10773">
        <v>21</v>
      </c>
      <c r="K10773">
        <f ca="1">SIMULATION!$D$3*SIMULATION!$D$17/$H10752/(SIMULATION!$D$17-$I10752)*(((EXP(-$I10752*$J10773))/(1-EXP(-SIMULATION!$D$4*$I10752)))-(EXP(-SIMULATION!$D$17*$J10773)/(1-EXP(-SIMULATION!$D$4*SIMULATION!$D$17))))</f>
        <v>2.2472627960569227</v>
      </c>
      <c r="L10773">
        <v>-2.5922746652566758E-2</v>
      </c>
      <c r="M10773">
        <f t="shared" ca="1" si="168"/>
        <v>2.1890075719330002</v>
      </c>
    </row>
    <row r="10774" spans="1:13" x14ac:dyDescent="0.25">
      <c r="A10774" s="9"/>
      <c r="H10774" s="9"/>
      <c r="J10774">
        <v>22</v>
      </c>
      <c r="K10774">
        <f ca="1">SIMULATION!$D$3*SIMULATION!$D$17/$H10752/(SIMULATION!$D$17-$I10752)*(((EXP(-$I10752*$J10774))/(1-EXP(-SIMULATION!$D$4*$I10752)))-(EXP(-SIMULATION!$D$17*$J10774)/(1-EXP(-SIMULATION!$D$4*SIMULATION!$D$17))))</f>
        <v>2.1950770766801946</v>
      </c>
      <c r="L10774">
        <v>0.40020306017977841</v>
      </c>
      <c r="M10774">
        <f t="shared" ca="1" si="168"/>
        <v>3.0735536400980905</v>
      </c>
    </row>
    <row r="10775" spans="1:13" x14ac:dyDescent="0.25">
      <c r="A10775" s="9"/>
      <c r="H10775" s="9"/>
      <c r="J10775">
        <v>23</v>
      </c>
      <c r="K10775">
        <f ca="1">SIMULATION!$D$3*SIMULATION!$D$17/$H10752/(SIMULATION!$D$17-$I10752)*(((EXP(-$I10752*$J10775))/(1-EXP(-SIMULATION!$D$4*$I10752)))-(EXP(-SIMULATION!$D$17*$J10775)/(1-EXP(-SIMULATION!$D$4*SIMULATION!$D$17))))</f>
        <v>2.1440875413848928</v>
      </c>
      <c r="L10775">
        <v>0.11101001987075652</v>
      </c>
      <c r="M10775">
        <f t="shared" ca="1" si="168"/>
        <v>2.3821027419586711</v>
      </c>
    </row>
    <row r="10776" spans="1:13" x14ac:dyDescent="0.25">
      <c r="A10776" s="9"/>
      <c r="H10776" s="9"/>
      <c r="J10776">
        <v>24</v>
      </c>
      <c r="K10776">
        <f ca="1">SIMULATION!$D$3*SIMULATION!$D$17/$H10752/(SIMULATION!$D$17-$I10752)*(((EXP(-$I10752*$J10776))/(1-EXP(-SIMULATION!$D$4*$I10752)))-(EXP(-SIMULATION!$D$17*$J10776)/(1-EXP(-SIMULATION!$D$4*SIMULATION!$D$17))))</f>
        <v>2.0942724040966594</v>
      </c>
      <c r="L10776">
        <v>2.5908149346796E-2</v>
      </c>
      <c r="M10776">
        <f t="shared" ca="1" si="168"/>
        <v>2.1485311263148694</v>
      </c>
    </row>
    <row r="10777" spans="1:13" x14ac:dyDescent="0.25">
      <c r="A10777" s="9">
        <v>432</v>
      </c>
      <c r="B10777" s="2">
        <f ca="1">NORMINV(RAND(),SIMULATION!D7,SIMULATION!D8)</f>
        <v>61.655759494528127</v>
      </c>
      <c r="C10777" s="2">
        <v>2</v>
      </c>
      <c r="D10777" s="2">
        <f ca="1">SIMULATION!$D$11*(1+(SIMULATION!$D$12*LN(1+$C10777)))*(1+(SIMULATION!$D$13*(($B10777/63.5)-1)))</f>
        <v>10.101104778356214</v>
      </c>
      <c r="E10777" s="2">
        <v>2.3609906659586895E-2</v>
      </c>
      <c r="F10777" s="2">
        <f ca="1">D10777*(1+E10777)</f>
        <v>10.339590919331913</v>
      </c>
      <c r="G10777" s="2">
        <v>0.38193146671225608</v>
      </c>
      <c r="H10777" s="9">
        <f>SIMULATION!$D$15*EXP($G$10777)</f>
        <v>323.43219243453456</v>
      </c>
      <c r="I10777" s="2">
        <f ca="1">$F10777/$H10777</f>
        <v>3.1968341931283589E-2</v>
      </c>
      <c r="J10777">
        <v>0</v>
      </c>
      <c r="K10777">
        <f ca="1">SIMULATION!$D$3*SIMULATION!$D$17/$H10777/(SIMULATION!$D$17-$I10777)*(((EXP(-$I10777*$J10777))/(1-EXP(-SIMULATION!$D$4*$I10777)))-(EXP(-SIMULATION!$D$17*$J10777)/(1-EXP(-SIMULATION!$D$4*SIMULATION!$D$17))))</f>
        <v>1.5878475355475548</v>
      </c>
      <c r="L10777">
        <v>-8.9989859069844857E-2</v>
      </c>
      <c r="M10777">
        <f t="shared" ca="1" si="168"/>
        <v>1.4449573595992298</v>
      </c>
    </row>
    <row r="10778" spans="1:13" x14ac:dyDescent="0.25">
      <c r="A10778" s="9"/>
      <c r="H10778" s="9"/>
      <c r="J10778">
        <v>1</v>
      </c>
      <c r="K10778">
        <f ca="1">SIMULATION!$D$3*SIMULATION!$D$17/$H10777/(SIMULATION!$D$17-$I10777)*(((EXP(-$I10777*$J10778))/(1-EXP(-SIMULATION!$D$4*$I10777)))-(EXP(-SIMULATION!$D$17*$J10778)/(1-EXP(-SIMULATION!$D$4*SIMULATION!$D$17))))</f>
        <v>2.1383158081907765</v>
      </c>
      <c r="L10778">
        <v>-8.8936206691505426E-2</v>
      </c>
      <c r="M10778">
        <f t="shared" ca="1" si="168"/>
        <v>1.9481421115018083</v>
      </c>
    </row>
    <row r="10779" spans="1:13" x14ac:dyDescent="0.25">
      <c r="A10779" s="9"/>
      <c r="H10779" s="9"/>
      <c r="J10779">
        <v>2</v>
      </c>
      <c r="K10779">
        <f ca="1">SIMULATION!$D$3*SIMULATION!$D$17/$H10777/(SIMULATION!$D$17-$I10777)*(((EXP(-$I10777*$J10779))/(1-EXP(-SIMULATION!$D$4*$I10777)))-(EXP(-SIMULATION!$D$17*$J10779)/(1-EXP(-SIMULATION!$D$4*SIMULATION!$D$17))))</f>
        <v>2.4558062688875921</v>
      </c>
      <c r="L10779">
        <v>-0.47798949709581362</v>
      </c>
      <c r="M10779">
        <f t="shared" ca="1" si="168"/>
        <v>1.2819566654572656</v>
      </c>
    </row>
    <row r="10780" spans="1:13" x14ac:dyDescent="0.25">
      <c r="A10780" s="9"/>
      <c r="H10780" s="9"/>
      <c r="J10780">
        <v>3</v>
      </c>
      <c r="K10780">
        <f ca="1">SIMULATION!$D$3*SIMULATION!$D$17/$H10777/(SIMULATION!$D$17-$I10777)*(((EXP(-$I10777*$J10780))/(1-EXP(-SIMULATION!$D$4*$I10777)))-(EXP(-SIMULATION!$D$17*$J10780)/(1-EXP(-SIMULATION!$D$4*SIMULATION!$D$17))))</f>
        <v>2.625108362197166</v>
      </c>
      <c r="L10780">
        <v>-2.8985593032110245E-2</v>
      </c>
      <c r="M10780">
        <f t="shared" ca="1" si="168"/>
        <v>2.5490180395453295</v>
      </c>
    </row>
    <row r="10781" spans="1:13" x14ac:dyDescent="0.25">
      <c r="A10781" s="9"/>
      <c r="H10781" s="9"/>
      <c r="J10781">
        <v>4</v>
      </c>
      <c r="K10781">
        <f ca="1">SIMULATION!$D$3*SIMULATION!$D$17/$H10777/(SIMULATION!$D$17-$I10777)*(((EXP(-$I10777*$J10781))/(1-EXP(-SIMULATION!$D$4*$I10777)))-(EXP(-SIMULATION!$D$17*$J10781)/(1-EXP(-SIMULATION!$D$4*SIMULATION!$D$17))))</f>
        <v>2.7005223155510105</v>
      </c>
      <c r="L10781">
        <v>9.4148608658413513E-2</v>
      </c>
      <c r="M10781">
        <f t="shared" ca="1" si="168"/>
        <v>2.9547727342111356</v>
      </c>
    </row>
    <row r="10782" spans="1:13" x14ac:dyDescent="0.25">
      <c r="A10782" s="9"/>
      <c r="H10782" s="9"/>
      <c r="J10782">
        <v>5</v>
      </c>
      <c r="K10782">
        <f ca="1">SIMULATION!$D$3*SIMULATION!$D$17/$H10777/(SIMULATION!$D$17-$I10777)*(((EXP(-$I10777*$J10782))/(1-EXP(-SIMULATION!$D$4*$I10777)))-(EXP(-SIMULATION!$D$17*$J10782)/(1-EXP(-SIMULATION!$D$4*SIMULATION!$D$17))))</f>
        <v>2.7168112241582492</v>
      </c>
      <c r="L10782">
        <v>0.20112876475500391</v>
      </c>
      <c r="M10782">
        <f t="shared" ca="1" si="168"/>
        <v>3.2632401097457282</v>
      </c>
    </row>
    <row r="10783" spans="1:13" x14ac:dyDescent="0.25">
      <c r="A10783" s="9"/>
      <c r="H10783" s="9"/>
      <c r="J10783">
        <v>6</v>
      </c>
      <c r="K10783">
        <f ca="1">SIMULATION!$D$3*SIMULATION!$D$17/$H10777/(SIMULATION!$D$17-$I10777)*(((EXP(-$I10777*$J10783))/(1-EXP(-SIMULATION!$D$4*$I10777)))-(EXP(-SIMULATION!$D$17*$J10783)/(1-EXP(-SIMULATION!$D$4*SIMULATION!$D$17))))</f>
        <v>2.696219378331461</v>
      </c>
      <c r="L10783">
        <v>5.0728175206203409E-2</v>
      </c>
      <c r="M10783">
        <f t="shared" ca="1" si="168"/>
        <v>2.8329936673498204</v>
      </c>
    </row>
    <row r="10784" spans="1:13" x14ac:dyDescent="0.25">
      <c r="A10784" s="9"/>
      <c r="H10784" s="9"/>
      <c r="J10784">
        <v>7</v>
      </c>
      <c r="K10784">
        <f ca="1">SIMULATION!$D$3*SIMULATION!$D$17/$H10777/(SIMULATION!$D$17-$I10777)*(((EXP(-$I10777*$J10784))/(1-EXP(-SIMULATION!$D$4*$I10777)))-(EXP(-SIMULATION!$D$17*$J10784)/(1-EXP(-SIMULATION!$D$4*SIMULATION!$D$17))))</f>
        <v>2.6529697445468003</v>
      </c>
      <c r="L10784">
        <v>0.53462753054694445</v>
      </c>
      <c r="M10784">
        <f t="shared" ca="1" si="168"/>
        <v>4.0713204076896146</v>
      </c>
    </row>
    <row r="10785" spans="1:13" x14ac:dyDescent="0.25">
      <c r="A10785" s="9"/>
      <c r="H10785" s="9"/>
      <c r="J10785">
        <v>8</v>
      </c>
      <c r="K10785">
        <f ca="1">SIMULATION!$D$3*SIMULATION!$D$17/$H10777/(SIMULATION!$D$17-$I10777)*(((EXP(-$I10777*$J10785))/(1-EXP(-SIMULATION!$D$4*$I10777)))-(EXP(-SIMULATION!$D$17*$J10785)/(1-EXP(-SIMULATION!$D$4*SIMULATION!$D$17))))</f>
        <v>2.59614602807387</v>
      </c>
      <c r="L10785">
        <v>-0.71394463685789245</v>
      </c>
      <c r="M10785">
        <f t="shared" ca="1" si="168"/>
        <v>0.74264149483061104</v>
      </c>
    </row>
    <row r="10786" spans="1:13" x14ac:dyDescent="0.25">
      <c r="A10786" s="9"/>
      <c r="H10786" s="9"/>
      <c r="J10786">
        <v>9</v>
      </c>
      <c r="K10786">
        <f ca="1">SIMULATION!$D$3*SIMULATION!$D$17/$H10777/(SIMULATION!$D$17-$I10777)*(((EXP(-$I10777*$J10786))/(1-EXP(-SIMULATION!$D$4*$I10777)))-(EXP(-SIMULATION!$D$17*$J10786)/(1-EXP(-SIMULATION!$D$4*SIMULATION!$D$17))))</f>
        <v>2.5315395372793823</v>
      </c>
      <c r="L10786">
        <v>-0.28632596034660024</v>
      </c>
      <c r="M10786">
        <f t="shared" ca="1" si="168"/>
        <v>1.8066940481124754</v>
      </c>
    </row>
    <row r="10787" spans="1:13" x14ac:dyDescent="0.25">
      <c r="A10787" s="9"/>
      <c r="H10787" s="9"/>
      <c r="J10787">
        <v>10</v>
      </c>
      <c r="K10787">
        <f ca="1">SIMULATION!$D$3*SIMULATION!$D$17/$H10777/(SIMULATION!$D$17-$I10777)*(((EXP(-$I10777*$J10787))/(1-EXP(-SIMULATION!$D$4*$I10777)))-(EXP(-SIMULATION!$D$17*$J10787)/(1-EXP(-SIMULATION!$D$4*SIMULATION!$D$17))))</f>
        <v>2.462832668700655</v>
      </c>
      <c r="L10787">
        <v>-0.24126784139714455</v>
      </c>
      <c r="M10787">
        <f t="shared" ca="1" si="168"/>
        <v>1.8686303470008792</v>
      </c>
    </row>
    <row r="10788" spans="1:13" x14ac:dyDescent="0.25">
      <c r="A10788" s="9"/>
      <c r="H10788" s="9"/>
      <c r="J10788">
        <v>11</v>
      </c>
      <c r="K10788">
        <f ca="1">SIMULATION!$D$3*SIMULATION!$D$17/$H10777/(SIMULATION!$D$17-$I10777)*(((EXP(-$I10777*$J10788))/(1-EXP(-SIMULATION!$D$4*$I10777)))-(EXP(-SIMULATION!$D$17*$J10788)/(1-EXP(-SIMULATION!$D$4*SIMULATION!$D$17))))</f>
        <v>2.3923572835608633</v>
      </c>
      <c r="L10788">
        <v>-0.38852843594211667</v>
      </c>
      <c r="M10788">
        <f t="shared" ca="1" si="168"/>
        <v>1.4628584499642303</v>
      </c>
    </row>
    <row r="10789" spans="1:13" x14ac:dyDescent="0.25">
      <c r="A10789" s="9"/>
      <c r="H10789" s="9"/>
      <c r="J10789">
        <v>12</v>
      </c>
      <c r="K10789">
        <f ca="1">SIMULATION!$D$3*SIMULATION!$D$17/$H10777/(SIMULATION!$D$17-$I10777)*(((EXP(-$I10777*$J10789))/(1-EXP(-SIMULATION!$D$4*$I10777)))-(EXP(-SIMULATION!$D$17*$J10789)/(1-EXP(-SIMULATION!$D$4*SIMULATION!$D$17))))</f>
        <v>2.3215806653268163</v>
      </c>
      <c r="L10789">
        <v>-0.42010869707983589</v>
      </c>
      <c r="M10789">
        <f t="shared" ca="1" si="168"/>
        <v>1.3462644368506289</v>
      </c>
    </row>
    <row r="10790" spans="1:13" x14ac:dyDescent="0.25">
      <c r="A10790" s="9"/>
      <c r="H10790" s="9"/>
      <c r="J10790">
        <v>13</v>
      </c>
      <c r="K10790">
        <f ca="1">SIMULATION!$D$3*SIMULATION!$D$17/$H10777/(SIMULATION!$D$17-$I10777)*(((EXP(-$I10777*$J10790))/(1-EXP(-SIMULATION!$D$4*$I10777)))-(EXP(-SIMULATION!$D$17*$J10790)/(1-EXP(-SIMULATION!$D$4*SIMULATION!$D$17))))</f>
        <v>2.2514169054829609</v>
      </c>
      <c r="L10790">
        <v>-0.35795520873093545</v>
      </c>
      <c r="M10790">
        <f t="shared" ca="1" si="168"/>
        <v>1.4455104971404509</v>
      </c>
    </row>
    <row r="10791" spans="1:13" x14ac:dyDescent="0.25">
      <c r="A10791" s="9"/>
      <c r="H10791" s="9"/>
      <c r="J10791">
        <v>14</v>
      </c>
      <c r="K10791">
        <f ca="1">SIMULATION!$D$3*SIMULATION!$D$17/$H10777/(SIMULATION!$D$17-$I10777)*(((EXP(-$I10777*$J10791))/(1-EXP(-SIMULATION!$D$4*$I10777)))-(EXP(-SIMULATION!$D$17*$J10791)/(1-EXP(-SIMULATION!$D$4*SIMULATION!$D$17))))</f>
        <v>2.1824264203376198</v>
      </c>
      <c r="L10791">
        <v>-0.20808871493854031</v>
      </c>
      <c r="M10791">
        <f t="shared" ca="1" si="168"/>
        <v>1.7282881110816459</v>
      </c>
    </row>
    <row r="10792" spans="1:13" x14ac:dyDescent="0.25">
      <c r="A10792" s="9"/>
      <c r="H10792" s="9"/>
      <c r="J10792">
        <v>15</v>
      </c>
      <c r="K10792">
        <f ca="1">SIMULATION!$D$3*SIMULATION!$D$17/$H10777/(SIMULATION!$D$17-$I10777)*(((EXP(-$I10777*$J10792))/(1-EXP(-SIMULATION!$D$4*$I10777)))-(EXP(-SIMULATION!$D$17*$J10792)/(1-EXP(-SIMULATION!$D$4*SIMULATION!$D$17))))</f>
        <v>2.1149437803208118</v>
      </c>
      <c r="L10792">
        <v>6.5786610238888196E-2</v>
      </c>
      <c r="M10792">
        <f t="shared" ca="1" si="168"/>
        <v>2.254078762473938</v>
      </c>
    </row>
    <row r="10793" spans="1:13" x14ac:dyDescent="0.25">
      <c r="A10793" s="9"/>
      <c r="H10793" s="9"/>
      <c r="J10793">
        <v>16</v>
      </c>
      <c r="K10793">
        <f ca="1">SIMULATION!$D$3*SIMULATION!$D$17/$H10777/(SIMULATION!$D$17-$I10777)*(((EXP(-$I10777*$J10793))/(1-EXP(-SIMULATION!$D$4*$I10777)))-(EXP(-SIMULATION!$D$17*$J10793)/(1-EXP(-SIMULATION!$D$4*SIMULATION!$D$17))))</f>
        <v>2.0491596010017354</v>
      </c>
      <c r="L10793">
        <v>0.37500258448086682</v>
      </c>
      <c r="M10793">
        <f t="shared" ca="1" si="168"/>
        <v>2.817599747391168</v>
      </c>
    </row>
    <row r="10794" spans="1:13" x14ac:dyDescent="0.25">
      <c r="A10794" s="9"/>
      <c r="H10794" s="9"/>
      <c r="J10794">
        <v>17</v>
      </c>
      <c r="K10794">
        <f ca="1">SIMULATION!$D$3*SIMULATION!$D$17/$H10777/(SIMULATION!$D$17-$I10777)*(((EXP(-$I10777*$J10794))/(1-EXP(-SIMULATION!$D$4*$I10777)))-(EXP(-SIMULATION!$D$17*$J10794)/(1-EXP(-SIMULATION!$D$4*SIMULATION!$D$17))))</f>
        <v>1.9851729965307361</v>
      </c>
      <c r="L10794">
        <v>7.9842143753688588E-2</v>
      </c>
      <c r="M10794">
        <f t="shared" ca="1" si="168"/>
        <v>2.1436734642956843</v>
      </c>
    </row>
    <row r="10795" spans="1:13" x14ac:dyDescent="0.25">
      <c r="A10795" s="9"/>
      <c r="H10795" s="9"/>
      <c r="J10795">
        <v>18</v>
      </c>
      <c r="K10795">
        <f ca="1">SIMULATION!$D$3*SIMULATION!$D$17/$H10777/(SIMULATION!$D$17-$I10777)*(((EXP(-$I10777*$J10795))/(1-EXP(-SIMULATION!$D$4*$I10777)))-(EXP(-SIMULATION!$D$17*$J10795)/(1-EXP(-SIMULATION!$D$4*SIMULATION!$D$17))))</f>
        <v>1.9230251695330975</v>
      </c>
      <c r="L10795">
        <v>0.16633766965656249</v>
      </c>
      <c r="M10795">
        <f t="shared" ca="1" si="168"/>
        <v>2.2428966949241493</v>
      </c>
    </row>
    <row r="10796" spans="1:13" x14ac:dyDescent="0.25">
      <c r="A10796" s="9"/>
      <c r="H10796" s="9"/>
      <c r="J10796">
        <v>19</v>
      </c>
      <c r="K10796">
        <f ca="1">SIMULATION!$D$3*SIMULATION!$D$17/$H10777/(SIMULATION!$D$17-$I10777)*(((EXP(-$I10777*$J10796))/(1-EXP(-SIMULATION!$D$4*$I10777)))-(EXP(-SIMULATION!$D$17*$J10796)/(1-EXP(-SIMULATION!$D$4*SIMULATION!$D$17))))</f>
        <v>1.8627209135240437</v>
      </c>
      <c r="L10796">
        <v>-0.25249025316713641</v>
      </c>
      <c r="M10796">
        <f t="shared" ca="1" si="168"/>
        <v>1.3924020384886382</v>
      </c>
    </row>
    <row r="10797" spans="1:13" x14ac:dyDescent="0.25">
      <c r="A10797" s="9"/>
      <c r="H10797" s="9"/>
      <c r="J10797">
        <v>20</v>
      </c>
      <c r="K10797">
        <f ca="1">SIMULATION!$D$3*SIMULATION!$D$17/$H10777/(SIMULATION!$D$17-$I10777)*(((EXP(-$I10777*$J10797))/(1-EXP(-SIMULATION!$D$4*$I10777)))-(EXP(-SIMULATION!$D$17*$J10797)/(1-EXP(-SIMULATION!$D$4*SIMULATION!$D$17))))</f>
        <v>1.8042423700913719</v>
      </c>
      <c r="L10797">
        <v>-0.30546614274725598</v>
      </c>
      <c r="M10797">
        <f t="shared" ca="1" si="168"/>
        <v>1.2531074127183934</v>
      </c>
    </row>
    <row r="10798" spans="1:13" x14ac:dyDescent="0.25">
      <c r="A10798" s="9"/>
      <c r="H10798" s="9"/>
      <c r="J10798">
        <v>21</v>
      </c>
      <c r="K10798">
        <f ca="1">SIMULATION!$D$3*SIMULATION!$D$17/$H10777/(SIMULATION!$D$17-$I10777)*(((EXP(-$I10777*$J10798))/(1-EXP(-SIMULATION!$D$4*$I10777)))-(EXP(-SIMULATION!$D$17*$J10798)/(1-EXP(-SIMULATION!$D$4*SIMULATION!$D$17))))</f>
        <v>1.7475578234400855</v>
      </c>
      <c r="L10798">
        <v>-0.16734555110226693</v>
      </c>
      <c r="M10798">
        <f t="shared" ca="1" si="168"/>
        <v>1.4551117963934264</v>
      </c>
    </row>
    <row r="10799" spans="1:13" x14ac:dyDescent="0.25">
      <c r="A10799" s="9"/>
      <c r="H10799" s="9"/>
      <c r="J10799">
        <v>22</v>
      </c>
      <c r="K10799">
        <f ca="1">SIMULATION!$D$3*SIMULATION!$D$17/$H10777/(SIMULATION!$D$17-$I10777)*(((EXP(-$I10777*$J10799))/(1-EXP(-SIMULATION!$D$4*$I10777)))-(EXP(-SIMULATION!$D$17*$J10799)/(1-EXP(-SIMULATION!$D$4*SIMULATION!$D$17))))</f>
        <v>1.6926273154311617</v>
      </c>
      <c r="L10799">
        <v>-0.46793802893582326</v>
      </c>
      <c r="M10799">
        <f t="shared" ca="1" si="168"/>
        <v>0.90058262572536996</v>
      </c>
    </row>
    <row r="10800" spans="1:13" x14ac:dyDescent="0.25">
      <c r="A10800" s="9"/>
      <c r="H10800" s="9"/>
      <c r="J10800">
        <v>23</v>
      </c>
      <c r="K10800">
        <f ca="1">SIMULATION!$D$3*SIMULATION!$D$17/$H10777/(SIMULATION!$D$17-$I10777)*(((EXP(-$I10777*$J10800))/(1-EXP(-SIMULATION!$D$4*$I10777)))-(EXP(-SIMULATION!$D$17*$J10800)/(1-EXP(-SIMULATION!$D$4*SIMULATION!$D$17))))</f>
        <v>1.639406223767659</v>
      </c>
      <c r="L10800">
        <v>7.1699007951012139E-2</v>
      </c>
      <c r="M10800">
        <f t="shared" ca="1" si="168"/>
        <v>1.7569500236405149</v>
      </c>
    </row>
    <row r="10801" spans="1:13" x14ac:dyDescent="0.25">
      <c r="A10801" s="9"/>
      <c r="H10801" s="9"/>
      <c r="J10801">
        <v>24</v>
      </c>
      <c r="K10801">
        <f ca="1">SIMULATION!$D$3*SIMULATION!$D$17/$H10777/(SIMULATION!$D$17-$I10777)*(((EXP(-$I10777*$J10801))/(1-EXP(-SIMULATION!$D$4*$I10777)))-(EXP(-SIMULATION!$D$17*$J10801)/(1-EXP(-SIMULATION!$D$4*SIMULATION!$D$17))))</f>
        <v>1.587847535547555</v>
      </c>
      <c r="L10801">
        <v>0.60923361143798038</v>
      </c>
      <c r="M10801">
        <f t="shared" ca="1" si="168"/>
        <v>2.555217624042089</v>
      </c>
    </row>
    <row r="10802" spans="1:13" x14ac:dyDescent="0.25">
      <c r="A10802" s="9">
        <v>433</v>
      </c>
      <c r="B10802" s="2">
        <f ca="1">NORMINV(RAND(),SIMULATION!D7,SIMULATION!D8)</f>
        <v>59.885481979574209</v>
      </c>
      <c r="C10802" s="2">
        <v>2</v>
      </c>
      <c r="D10802" s="2">
        <f ca="1">SIMULATION!$D$11*(1+(SIMULATION!$D$12*LN(1+$C10802)))*(1+(SIMULATION!$D$13*(($B10802/63.5)-1)))</f>
        <v>9.9696408947652664</v>
      </c>
      <c r="E10802" s="2">
        <v>-0.21191106974349738</v>
      </c>
      <c r="F10802" s="2">
        <f ca="1">D10802*(1+E10802)</f>
        <v>7.8569636277970405</v>
      </c>
      <c r="G10802" s="2">
        <v>0.5388531718310603</v>
      </c>
      <c r="H10802" s="9">
        <f>SIMULATION!$D$15*EXP($G$10802)</f>
        <v>378.38461980411194</v>
      </c>
      <c r="I10802" s="2">
        <f ca="1">$F10802/$H10802</f>
        <v>2.0764489930548857E-2</v>
      </c>
      <c r="J10802">
        <v>0</v>
      </c>
      <c r="K10802">
        <f ca="1">SIMULATION!$D$3*SIMULATION!$D$17/$H10802/(SIMULATION!$D$17-$I10802)*(((EXP(-$I10802*$J10802))/(1-EXP(-SIMULATION!$D$4*$I10802)))-(EXP(-SIMULATION!$D$17*$J10802)/(1-EXP(-SIMULATION!$D$4*SIMULATION!$D$17))))</f>
        <v>2.3601717997694487</v>
      </c>
      <c r="L10802">
        <v>6.9672842150008601E-2</v>
      </c>
      <c r="M10802">
        <f t="shared" ca="1" si="168"/>
        <v>2.5246116770216873</v>
      </c>
    </row>
    <row r="10803" spans="1:13" x14ac:dyDescent="0.25">
      <c r="A10803" s="9"/>
      <c r="H10803" s="9"/>
      <c r="J10803">
        <v>1</v>
      </c>
      <c r="K10803">
        <f ca="1">SIMULATION!$D$3*SIMULATION!$D$17/$H10802/(SIMULATION!$D$17-$I10802)*(((EXP(-$I10802*$J10803))/(1-EXP(-SIMULATION!$D$4*$I10802)))-(EXP(-SIMULATION!$D$17*$J10803)/(1-EXP(-SIMULATION!$D$4*SIMULATION!$D$17))))</f>
        <v>2.8279806547901951</v>
      </c>
      <c r="L10803">
        <v>0.10828694259431139</v>
      </c>
      <c r="M10803">
        <f t="shared" ca="1" si="168"/>
        <v>3.1342140336132842</v>
      </c>
    </row>
    <row r="10804" spans="1:13" x14ac:dyDescent="0.25">
      <c r="A10804" s="9"/>
      <c r="H10804" s="9"/>
      <c r="J10804">
        <v>2</v>
      </c>
      <c r="K10804">
        <f ca="1">SIMULATION!$D$3*SIMULATION!$D$17/$H10802/(SIMULATION!$D$17-$I10802)*(((EXP(-$I10802*$J10804))/(1-EXP(-SIMULATION!$D$4*$I10802)))-(EXP(-SIMULATION!$D$17*$J10804)/(1-EXP(-SIMULATION!$D$4*SIMULATION!$D$17))))</f>
        <v>3.100729365193208</v>
      </c>
      <c r="L10804">
        <v>-0.1839220795734777</v>
      </c>
      <c r="M10804">
        <f t="shared" ca="1" si="168"/>
        <v>2.5304367721523238</v>
      </c>
    </row>
    <row r="10805" spans="1:13" x14ac:dyDescent="0.25">
      <c r="A10805" s="9"/>
      <c r="H10805" s="9"/>
      <c r="J10805">
        <v>3</v>
      </c>
      <c r="K10805">
        <f ca="1">SIMULATION!$D$3*SIMULATION!$D$17/$H10802/(SIMULATION!$D$17-$I10802)*(((EXP(-$I10802*$J10805))/(1-EXP(-SIMULATION!$D$4*$I10802)))-(EXP(-SIMULATION!$D$17*$J10805)/(1-EXP(-SIMULATION!$D$4*SIMULATION!$D$17))))</f>
        <v>3.2490343704626836</v>
      </c>
      <c r="L10805">
        <v>0.30531321404433664</v>
      </c>
      <c r="M10805">
        <f t="shared" ca="1" si="168"/>
        <v>4.2410074966491633</v>
      </c>
    </row>
    <row r="10806" spans="1:13" x14ac:dyDescent="0.25">
      <c r="A10806" s="9"/>
      <c r="H10806" s="9"/>
      <c r="J10806">
        <v>4</v>
      </c>
      <c r="K10806">
        <f ca="1">SIMULATION!$D$3*SIMULATION!$D$17/$H10802/(SIMULATION!$D$17-$I10802)*(((EXP(-$I10802*$J10806))/(1-EXP(-SIMULATION!$D$4*$I10802)))-(EXP(-SIMULATION!$D$17*$J10806)/(1-EXP(-SIMULATION!$D$4*SIMULATION!$D$17))))</f>
        <v>3.3181369821086566</v>
      </c>
      <c r="L10806">
        <v>0.16548729516510666</v>
      </c>
      <c r="M10806">
        <f t="shared" ca="1" si="168"/>
        <v>3.8672464962651283</v>
      </c>
    </row>
    <row r="10807" spans="1:13" x14ac:dyDescent="0.25">
      <c r="A10807" s="9"/>
      <c r="H10807" s="9"/>
      <c r="J10807">
        <v>5</v>
      </c>
      <c r="K10807">
        <f ca="1">SIMULATION!$D$3*SIMULATION!$D$17/$H10802/(SIMULATION!$D$17-$I10802)*(((EXP(-$I10802*$J10807))/(1-EXP(-SIMULATION!$D$4*$I10802)))-(EXP(-SIMULATION!$D$17*$J10807)/(1-EXP(-SIMULATION!$D$4*SIMULATION!$D$17))))</f>
        <v>3.3370177482557963</v>
      </c>
      <c r="L10807">
        <v>-0.20379928958719642</v>
      </c>
      <c r="M10807">
        <f t="shared" ca="1" si="168"/>
        <v>2.6569359018213992</v>
      </c>
    </row>
    <row r="10808" spans="1:13" x14ac:dyDescent="0.25">
      <c r="A10808" s="9"/>
      <c r="H10808" s="9"/>
      <c r="J10808">
        <v>6</v>
      </c>
      <c r="K10808">
        <f ca="1">SIMULATION!$D$3*SIMULATION!$D$17/$H10802/(SIMULATION!$D$17-$I10802)*(((EXP(-$I10802*$J10808))/(1-EXP(-SIMULATION!$D$4*$I10802)))-(EXP(-SIMULATION!$D$17*$J10808)/(1-EXP(-SIMULATION!$D$4*SIMULATION!$D$17))))</f>
        <v>3.3242371549108256</v>
      </c>
      <c r="L10808">
        <v>0.3618743875860107</v>
      </c>
      <c r="M10808">
        <f t="shared" ca="1" si="168"/>
        <v>4.5271934395348428</v>
      </c>
    </row>
    <row r="10809" spans="1:13" x14ac:dyDescent="0.25">
      <c r="A10809" s="9"/>
      <c r="H10809" s="9"/>
      <c r="J10809">
        <v>7</v>
      </c>
      <c r="K10809">
        <f ca="1">SIMULATION!$D$3*SIMULATION!$D$17/$H10802/(SIMULATION!$D$17-$I10802)*(((EXP(-$I10802*$J10809))/(1-EXP(-SIMULATION!$D$4*$I10802)))-(EXP(-SIMULATION!$D$17*$J10809)/(1-EXP(-SIMULATION!$D$4*SIMULATION!$D$17))))</f>
        <v>3.2916784844011264</v>
      </c>
      <c r="L10809">
        <v>-0.72343790570801159</v>
      </c>
      <c r="M10809">
        <f t="shared" ca="1" si="168"/>
        <v>0.91035349538185384</v>
      </c>
    </row>
    <row r="10810" spans="1:13" x14ac:dyDescent="0.25">
      <c r="A10810" s="9"/>
      <c r="H10810" s="9"/>
      <c r="J10810">
        <v>8</v>
      </c>
      <c r="K10810">
        <f ca="1">SIMULATION!$D$3*SIMULATION!$D$17/$H10802/(SIMULATION!$D$17-$I10802)*(((EXP(-$I10802*$J10810))/(1-EXP(-SIMULATION!$D$4*$I10802)))-(EXP(-SIMULATION!$D$17*$J10810)/(1-EXP(-SIMULATION!$D$4*SIMULATION!$D$17))))</f>
        <v>3.2469463252983899</v>
      </c>
      <c r="L10810">
        <v>-0.17098909995967485</v>
      </c>
      <c r="M10810">
        <f t="shared" ca="1" si="168"/>
        <v>2.6917538955182447</v>
      </c>
    </row>
    <row r="10811" spans="1:13" x14ac:dyDescent="0.25">
      <c r="A10811" s="9"/>
      <c r="H10811" s="9"/>
      <c r="J10811">
        <v>9</v>
      </c>
      <c r="K10811">
        <f ca="1">SIMULATION!$D$3*SIMULATION!$D$17/$H10802/(SIMULATION!$D$17-$I10802)*(((EXP(-$I10802*$J10811))/(1-EXP(-SIMULATION!$D$4*$I10802)))-(EXP(-SIMULATION!$D$17*$J10811)/(1-EXP(-SIMULATION!$D$4*SIMULATION!$D$17))))</f>
        <v>3.1949035912735066</v>
      </c>
      <c r="L10811">
        <v>0.6079022873548714</v>
      </c>
      <c r="M10811">
        <f t="shared" ca="1" si="168"/>
        <v>5.1370927922869649</v>
      </c>
    </row>
    <row r="10812" spans="1:13" x14ac:dyDescent="0.25">
      <c r="A10812" s="9"/>
      <c r="H10812" s="9"/>
      <c r="J10812">
        <v>10</v>
      </c>
      <c r="K10812">
        <f ca="1">SIMULATION!$D$3*SIMULATION!$D$17/$H10802/(SIMULATION!$D$17-$I10802)*(((EXP(-$I10802*$J10812))/(1-EXP(-SIMULATION!$D$4*$I10802)))-(EXP(-SIMULATION!$D$17*$J10812)/(1-EXP(-SIMULATION!$D$4*SIMULATION!$D$17))))</f>
        <v>3.1386564756540918</v>
      </c>
      <c r="L10812">
        <v>0.17942532521835658</v>
      </c>
      <c r="M10812">
        <f t="shared" ca="1" si="168"/>
        <v>3.7018109345470283</v>
      </c>
    </row>
    <row r="10813" spans="1:13" x14ac:dyDescent="0.25">
      <c r="A10813" s="9"/>
      <c r="H10813" s="9"/>
      <c r="J10813">
        <v>11</v>
      </c>
      <c r="K10813">
        <f ca="1">SIMULATION!$D$3*SIMULATION!$D$17/$H10802/(SIMULATION!$D$17-$I10802)*(((EXP(-$I10802*$J10813))/(1-EXP(-SIMULATION!$D$4*$I10802)))-(EXP(-SIMULATION!$D$17*$J10813)/(1-EXP(-SIMULATION!$D$4*SIMULATION!$D$17))))</f>
        <v>3.0801856298695376</v>
      </c>
      <c r="L10813">
        <v>-5.3486355548318633E-2</v>
      </c>
      <c r="M10813">
        <f t="shared" ca="1" si="168"/>
        <v>2.9154377261155138</v>
      </c>
    </row>
    <row r="10814" spans="1:13" x14ac:dyDescent="0.25">
      <c r="A10814" s="9"/>
      <c r="H10814" s="9"/>
      <c r="J10814">
        <v>12</v>
      </c>
      <c r="K10814">
        <f ca="1">SIMULATION!$D$3*SIMULATION!$D$17/$H10802/(SIMULATION!$D$17-$I10802)*(((EXP(-$I10802*$J10814))/(1-EXP(-SIMULATION!$D$4*$I10802)))-(EXP(-SIMULATION!$D$17*$J10814)/(1-EXP(-SIMULATION!$D$4*SIMULATION!$D$17))))</f>
        <v>3.0207506336642229</v>
      </c>
      <c r="L10814">
        <v>-1.9700892528822782E-2</v>
      </c>
      <c r="M10814">
        <f t="shared" ca="1" si="168"/>
        <v>2.9612391500740309</v>
      </c>
    </row>
    <row r="10815" spans="1:13" x14ac:dyDescent="0.25">
      <c r="A10815" s="9"/>
      <c r="H10815" s="9"/>
      <c r="J10815">
        <v>13</v>
      </c>
      <c r="K10815">
        <f ca="1">SIMULATION!$D$3*SIMULATION!$D$17/$H10802/(SIMULATION!$D$17-$I10802)*(((EXP(-$I10802*$J10815))/(1-EXP(-SIMULATION!$D$4*$I10802)))-(EXP(-SIMULATION!$D$17*$J10815)/(1-EXP(-SIMULATION!$D$4*SIMULATION!$D$17))))</f>
        <v>2.9611491852596563</v>
      </c>
      <c r="L10815">
        <v>-0.19148443314611407</v>
      </c>
      <c r="M10815">
        <f t="shared" ca="1" si="168"/>
        <v>2.3941352120591337</v>
      </c>
    </row>
    <row r="10816" spans="1:13" x14ac:dyDescent="0.25">
      <c r="A10816" s="9"/>
      <c r="H10816" s="9"/>
      <c r="J10816">
        <v>14</v>
      </c>
      <c r="K10816">
        <f ca="1">SIMULATION!$D$3*SIMULATION!$D$17/$H10802/(SIMULATION!$D$17-$I10802)*(((EXP(-$I10802*$J10816))/(1-EXP(-SIMULATION!$D$4*$I10802)))-(EXP(-SIMULATION!$D$17*$J10816)/(1-EXP(-SIMULATION!$D$4*SIMULATION!$D$17))))</f>
        <v>2.9018831926187638</v>
      </c>
      <c r="L10816">
        <v>7.8860217848982117E-2</v>
      </c>
      <c r="M10816">
        <f t="shared" ca="1" si="168"/>
        <v>3.1307263333609794</v>
      </c>
    </row>
    <row r="10817" spans="1:13" x14ac:dyDescent="0.25">
      <c r="A10817" s="9"/>
      <c r="H10817" s="9"/>
      <c r="J10817">
        <v>15</v>
      </c>
      <c r="K10817">
        <f ca="1">SIMULATION!$D$3*SIMULATION!$D$17/$H10802/(SIMULATION!$D$17-$I10802)*(((EXP(-$I10802*$J10817))/(1-EXP(-SIMULATION!$D$4*$I10802)))-(EXP(-SIMULATION!$D$17*$J10817)/(1-EXP(-SIMULATION!$D$4*SIMULATION!$D$17))))</f>
        <v>2.8432652047602764</v>
      </c>
      <c r="L10817">
        <v>-0.3012014818374652</v>
      </c>
      <c r="M10817">
        <f t="shared" ca="1" si="168"/>
        <v>1.9868695118295772</v>
      </c>
    </row>
    <row r="10818" spans="1:13" x14ac:dyDescent="0.25">
      <c r="A10818" s="9"/>
      <c r="H10818" s="9"/>
      <c r="J10818">
        <v>16</v>
      </c>
      <c r="K10818">
        <f ca="1">SIMULATION!$D$3*SIMULATION!$D$17/$H10802/(SIMULATION!$D$17-$I10802)*(((EXP(-$I10802*$J10818))/(1-EXP(-SIMULATION!$D$4*$I10802)))-(EXP(-SIMULATION!$D$17*$J10818)/(1-EXP(-SIMULATION!$D$4*SIMULATION!$D$17))))</f>
        <v>2.7854866116111143</v>
      </c>
      <c r="L10818">
        <v>7.3893094599788989E-2</v>
      </c>
      <c r="M10818">
        <f t="shared" ca="1" si="168"/>
        <v>2.9913148373093397</v>
      </c>
    </row>
    <row r="10819" spans="1:13" x14ac:dyDescent="0.25">
      <c r="A10819" s="9"/>
      <c r="H10819" s="9"/>
      <c r="J10819">
        <v>17</v>
      </c>
      <c r="K10819">
        <f ca="1">SIMULATION!$D$3*SIMULATION!$D$17/$H10802/(SIMULATION!$D$17-$I10802)*(((EXP(-$I10802*$J10819))/(1-EXP(-SIMULATION!$D$4*$I10802)))-(EXP(-SIMULATION!$D$17*$J10819)/(1-EXP(-SIMULATION!$D$4*SIMULATION!$D$17))))</f>
        <v>2.7286613442903209</v>
      </c>
      <c r="L10819">
        <v>-0.17635115867974241</v>
      </c>
      <c r="M10819">
        <f t="shared" ref="M10819:M10882" ca="1" si="169">$K10819*(1+$L10819)</f>
        <v>2.2474587545800992</v>
      </c>
    </row>
    <row r="10820" spans="1:13" x14ac:dyDescent="0.25">
      <c r="A10820" s="9"/>
      <c r="H10820" s="9"/>
      <c r="J10820">
        <v>18</v>
      </c>
      <c r="K10820">
        <f ca="1">SIMULATION!$D$3*SIMULATION!$D$17/$H10802/(SIMULATION!$D$17-$I10802)*(((EXP(-$I10802*$J10820))/(1-EXP(-SIMULATION!$D$4*$I10802)))-(EXP(-SIMULATION!$D$17*$J10820)/(1-EXP(-SIMULATION!$D$4*SIMULATION!$D$17))))</f>
        <v>2.6728538755536286</v>
      </c>
      <c r="L10820">
        <v>3.4302188779036381E-2</v>
      </c>
      <c r="M10820">
        <f t="shared" ca="1" si="169"/>
        <v>2.7645386137716486</v>
      </c>
    </row>
    <row r="10821" spans="1:13" x14ac:dyDescent="0.25">
      <c r="A10821" s="9"/>
      <c r="H10821" s="9"/>
      <c r="J10821">
        <v>19</v>
      </c>
      <c r="K10821">
        <f ca="1">SIMULATION!$D$3*SIMULATION!$D$17/$H10802/(SIMULATION!$D$17-$I10802)*(((EXP(-$I10802*$J10821))/(1-EXP(-SIMULATION!$D$4*$I10802)))-(EXP(-SIMULATION!$D$17*$J10821)/(1-EXP(-SIMULATION!$D$4*SIMULATION!$D$17))))</f>
        <v>2.6180971594770699</v>
      </c>
      <c r="L10821">
        <v>7.5511190239649126E-2</v>
      </c>
      <c r="M10821">
        <f t="shared" ca="1" si="169"/>
        <v>2.8157927921522274</v>
      </c>
    </row>
    <row r="10822" spans="1:13" x14ac:dyDescent="0.25">
      <c r="A10822" s="9"/>
      <c r="H10822" s="9"/>
      <c r="J10822">
        <v>20</v>
      </c>
      <c r="K10822">
        <f ca="1">SIMULATION!$D$3*SIMULATION!$D$17/$H10802/(SIMULATION!$D$17-$I10802)*(((EXP(-$I10802*$J10822))/(1-EXP(-SIMULATION!$D$4*$I10802)))-(EXP(-SIMULATION!$D$17*$J10822)/(1-EXP(-SIMULATION!$D$4*SIMULATION!$D$17))))</f>
        <v>2.564404124036376</v>
      </c>
      <c r="L10822">
        <v>6.8997870396108801E-2</v>
      </c>
      <c r="M10822">
        <f t="shared" ca="1" si="169"/>
        <v>2.7413425474298845</v>
      </c>
    </row>
    <row r="10823" spans="1:13" x14ac:dyDescent="0.25">
      <c r="A10823" s="9"/>
      <c r="H10823" s="9"/>
      <c r="J10823">
        <v>21</v>
      </c>
      <c r="K10823">
        <f ca="1">SIMULATION!$D$3*SIMULATION!$D$17/$H10802/(SIMULATION!$D$17-$I10802)*(((EXP(-$I10802*$J10823))/(1-EXP(-SIMULATION!$D$4*$I10802)))-(EXP(-SIMULATION!$D$17*$J10823)/(1-EXP(-SIMULATION!$D$4*SIMULATION!$D$17))))</f>
        <v>2.5117750322995729</v>
      </c>
      <c r="L10823">
        <v>-0.1326671279744506</v>
      </c>
      <c r="M10823">
        <f t="shared" ca="1" si="169"/>
        <v>2.1785450526464558</v>
      </c>
    </row>
    <row r="10824" spans="1:13" x14ac:dyDescent="0.25">
      <c r="A10824" s="9"/>
      <c r="H10824" s="9"/>
      <c r="J10824">
        <v>22</v>
      </c>
      <c r="K10824">
        <f ca="1">SIMULATION!$D$3*SIMULATION!$D$17/$H10802/(SIMULATION!$D$17-$I10802)*(((EXP(-$I10802*$J10824))/(1-EXP(-SIMULATION!$D$4*$I10802)))-(EXP(-SIMULATION!$D$17*$J10824)/(1-EXP(-SIMULATION!$D$4*SIMULATION!$D$17))))</f>
        <v>2.4602021961991984</v>
      </c>
      <c r="L10824">
        <v>2.5714297387934716E-2</v>
      </c>
      <c r="M10824">
        <f t="shared" ca="1" si="169"/>
        <v>2.5234645671067146</v>
      </c>
    </row>
    <row r="10825" spans="1:13" x14ac:dyDescent="0.25">
      <c r="A10825" s="9"/>
      <c r="H10825" s="9"/>
      <c r="J10825">
        <v>23</v>
      </c>
      <c r="K10825">
        <f ca="1">SIMULATION!$D$3*SIMULATION!$D$17/$H10802/(SIMULATION!$D$17-$I10802)*(((EXP(-$I10802*$J10825))/(1-EXP(-SIMULATION!$D$4*$I10802)))-(EXP(-SIMULATION!$D$17*$J10825)/(1-EXP(-SIMULATION!$D$4*SIMULATION!$D$17))))</f>
        <v>2.4096729938443446</v>
      </c>
      <c r="L10825">
        <v>-3.7361381197651984E-2</v>
      </c>
      <c r="M10825">
        <f t="shared" ca="1" si="169"/>
        <v>2.3196442825596386</v>
      </c>
    </row>
    <row r="10826" spans="1:13" x14ac:dyDescent="0.25">
      <c r="A10826" s="9"/>
      <c r="H10826" s="9"/>
      <c r="J10826">
        <v>24</v>
      </c>
      <c r="K10826">
        <f ca="1">SIMULATION!$D$3*SIMULATION!$D$17/$H10802/(SIMULATION!$D$17-$I10802)*(((EXP(-$I10802*$J10826))/(1-EXP(-SIMULATION!$D$4*$I10802)))-(EXP(-SIMULATION!$D$17*$J10826)/(1-EXP(-SIMULATION!$D$4*SIMULATION!$D$17))))</f>
        <v>2.3601717997694487</v>
      </c>
      <c r="L10826">
        <v>0.40970822309617816</v>
      </c>
      <c r="M10826">
        <f t="shared" ca="1" si="169"/>
        <v>3.3271535940546983</v>
      </c>
    </row>
    <row r="10827" spans="1:13" x14ac:dyDescent="0.25">
      <c r="A10827" s="9">
        <v>434</v>
      </c>
      <c r="B10827" s="2">
        <f ca="1">NORMINV(RAND(),SIMULATION!D7,SIMULATION!D8)</f>
        <v>49.361653411633156</v>
      </c>
      <c r="C10827" s="2">
        <v>2</v>
      </c>
      <c r="D10827" s="2">
        <f ca="1">SIMULATION!$D$11*(1+(SIMULATION!$D$12*LN(1+$C10827)))*(1+(SIMULATION!$D$13*(($B10827/63.5)-1)))</f>
        <v>9.1881231032889854</v>
      </c>
      <c r="E10827" s="2">
        <v>0.41776447689068541</v>
      </c>
      <c r="F10827" s="2">
        <f ca="1">D10827*(1+E10827)</f>
        <v>13.02659454514173</v>
      </c>
      <c r="G10827" s="2">
        <v>-0.55427629168044867</v>
      </c>
      <c r="H10827" s="9">
        <f>SIMULATION!$D$15*EXP($G$10827)</f>
        <v>126.82164476845409</v>
      </c>
      <c r="I10827" s="2">
        <f ca="1">$F10827/$H10827</f>
        <v>0.10271586186194925</v>
      </c>
      <c r="J10827">
        <v>0</v>
      </c>
      <c r="K10827">
        <f ca="1">SIMULATION!$D$3*SIMULATION!$D$17/$H10827/(SIMULATION!$D$17-$I10827)*(((EXP(-$I10827*$J10827))/(1-EXP(-SIMULATION!$D$4*$I10827)))-(EXP(-SIMULATION!$D$17*$J10827)/(1-EXP(-SIMULATION!$D$4*SIMULATION!$D$17))))</f>
        <v>0.52359614147420774</v>
      </c>
      <c r="L10827">
        <v>-0.53324206206956637</v>
      </c>
      <c r="M10827">
        <f t="shared" ca="1" si="169"/>
        <v>0.2443926553028328</v>
      </c>
    </row>
    <row r="10828" spans="1:13" x14ac:dyDescent="0.25">
      <c r="A10828" s="9"/>
      <c r="H10828" s="9"/>
      <c r="J10828">
        <v>1</v>
      </c>
      <c r="K10828">
        <f ca="1">SIMULATION!$D$3*SIMULATION!$D$17/$H10827/(SIMULATION!$D$17-$I10827)*(((EXP(-$I10827*$J10828))/(1-EXP(-SIMULATION!$D$4*$I10827)))-(EXP(-SIMULATION!$D$17*$J10828)/(1-EXP(-SIMULATION!$D$4*SIMULATION!$D$17))))</f>
        <v>1.9472476832108805</v>
      </c>
      <c r="L10828">
        <v>1.7502445865655972E-2</v>
      </c>
      <c r="M10828">
        <f t="shared" ca="1" si="169"/>
        <v>1.9813292803733031</v>
      </c>
    </row>
    <row r="10829" spans="1:13" x14ac:dyDescent="0.25">
      <c r="A10829" s="9"/>
      <c r="H10829" s="9"/>
      <c r="J10829">
        <v>2</v>
      </c>
      <c r="K10829">
        <f ca="1">SIMULATION!$D$3*SIMULATION!$D$17/$H10827/(SIMULATION!$D$17-$I10827)*(((EXP(-$I10827*$J10829))/(1-EXP(-SIMULATION!$D$4*$I10827)))-(EXP(-SIMULATION!$D$17*$J10829)/(1-EXP(-SIMULATION!$D$4*SIMULATION!$D$17))))</f>
        <v>2.7022279567771523</v>
      </c>
      <c r="L10829">
        <v>-9.5330402943305581E-2</v>
      </c>
      <c r="M10829">
        <f t="shared" ca="1" si="169"/>
        <v>2.4446234768129211</v>
      </c>
    </row>
    <row r="10830" spans="1:13" x14ac:dyDescent="0.25">
      <c r="A10830" s="9"/>
      <c r="H10830" s="9"/>
      <c r="J10830">
        <v>3</v>
      </c>
      <c r="K10830">
        <f ca="1">SIMULATION!$D$3*SIMULATION!$D$17/$H10827/(SIMULATION!$D$17-$I10827)*(((EXP(-$I10827*$J10830))/(1-EXP(-SIMULATION!$D$4*$I10827)))-(EXP(-SIMULATION!$D$17*$J10830)/(1-EXP(-SIMULATION!$D$4*SIMULATION!$D$17))))</f>
        <v>3.0440654973899615</v>
      </c>
      <c r="L10830">
        <v>0.20950624195062639</v>
      </c>
      <c r="M10830">
        <f t="shared" ca="1" si="169"/>
        <v>3.6818162199996967</v>
      </c>
    </row>
    <row r="10831" spans="1:13" x14ac:dyDescent="0.25">
      <c r="A10831" s="9"/>
      <c r="H10831" s="9"/>
      <c r="J10831">
        <v>4</v>
      </c>
      <c r="K10831">
        <f ca="1">SIMULATION!$D$3*SIMULATION!$D$17/$H10827/(SIMULATION!$D$17-$I10827)*(((EXP(-$I10827*$J10831))/(1-EXP(-SIMULATION!$D$4*$I10827)))-(EXP(-SIMULATION!$D$17*$J10831)/(1-EXP(-SIMULATION!$D$4*SIMULATION!$D$17))))</f>
        <v>3.1350099922269599</v>
      </c>
      <c r="L10831">
        <v>0.42617036579048523</v>
      </c>
      <c r="M10831">
        <f t="shared" ca="1" si="169"/>
        <v>4.4710583473711498</v>
      </c>
    </row>
    <row r="10832" spans="1:13" x14ac:dyDescent="0.25">
      <c r="A10832" s="9"/>
      <c r="H10832" s="9"/>
      <c r="J10832">
        <v>5</v>
      </c>
      <c r="K10832">
        <f ca="1">SIMULATION!$D$3*SIMULATION!$D$17/$H10827/(SIMULATION!$D$17-$I10827)*(((EXP(-$I10827*$J10832))/(1-EXP(-SIMULATION!$D$4*$I10827)))-(EXP(-SIMULATION!$D$17*$J10832)/(1-EXP(-SIMULATION!$D$4*SIMULATION!$D$17))))</f>
        <v>3.0776821252381734</v>
      </c>
      <c r="L10832">
        <v>0.14070353691583232</v>
      </c>
      <c r="M10832">
        <f t="shared" ca="1" si="169"/>
        <v>3.5107228857618198</v>
      </c>
    </row>
    <row r="10833" spans="1:13" x14ac:dyDescent="0.25">
      <c r="A10833" s="9"/>
      <c r="H10833" s="9"/>
      <c r="J10833">
        <v>6</v>
      </c>
      <c r="K10833">
        <f ca="1">SIMULATION!$D$3*SIMULATION!$D$17/$H10827/(SIMULATION!$D$17-$I10827)*(((EXP(-$I10827*$J10833))/(1-EXP(-SIMULATION!$D$4*$I10827)))-(EXP(-SIMULATION!$D$17*$J10833)/(1-EXP(-SIMULATION!$D$4*SIMULATION!$D$17))))</f>
        <v>2.936622928676949</v>
      </c>
      <c r="L10833">
        <v>-8.2247278533611898E-2</v>
      </c>
      <c r="M10833">
        <f t="shared" ca="1" si="169"/>
        <v>2.6950936847138647</v>
      </c>
    </row>
    <row r="10834" spans="1:13" x14ac:dyDescent="0.25">
      <c r="A10834" s="9"/>
      <c r="H10834" s="9"/>
      <c r="J10834">
        <v>7</v>
      </c>
      <c r="K10834">
        <f ca="1">SIMULATION!$D$3*SIMULATION!$D$17/$H10827/(SIMULATION!$D$17-$I10827)*(((EXP(-$I10827*$J10834))/(1-EXP(-SIMULATION!$D$4*$I10827)))-(EXP(-SIMULATION!$D$17*$J10834)/(1-EXP(-SIMULATION!$D$4*SIMULATION!$D$17))))</f>
        <v>2.7520902393273898</v>
      </c>
      <c r="L10834">
        <v>-7.7142940099798996E-2</v>
      </c>
      <c r="M10834">
        <f t="shared" ca="1" si="169"/>
        <v>2.5397859068457156</v>
      </c>
    </row>
    <row r="10835" spans="1:13" x14ac:dyDescent="0.25">
      <c r="A10835" s="9"/>
      <c r="H10835" s="9"/>
      <c r="J10835">
        <v>8</v>
      </c>
      <c r="K10835">
        <f ca="1">SIMULATION!$D$3*SIMULATION!$D$17/$H10827/(SIMULATION!$D$17-$I10827)*(((EXP(-$I10827*$J10835))/(1-EXP(-SIMULATION!$D$4*$I10827)))-(EXP(-SIMULATION!$D$17*$J10835)/(1-EXP(-SIMULATION!$D$4*SIMULATION!$D$17))))</f>
        <v>2.5488881696239245</v>
      </c>
      <c r="L10835">
        <v>-0.10808585737828018</v>
      </c>
      <c r="M10835">
        <f t="shared" ca="1" si="169"/>
        <v>2.2733894064487674</v>
      </c>
    </row>
    <row r="10836" spans="1:13" x14ac:dyDescent="0.25">
      <c r="A10836" s="9"/>
      <c r="H10836" s="9"/>
      <c r="J10836">
        <v>9</v>
      </c>
      <c r="K10836">
        <f ca="1">SIMULATION!$D$3*SIMULATION!$D$17/$H10827/(SIMULATION!$D$17-$I10827)*(((EXP(-$I10827*$J10836))/(1-EXP(-SIMULATION!$D$4*$I10827)))-(EXP(-SIMULATION!$D$17*$J10836)/(1-EXP(-SIMULATION!$D$4*SIMULATION!$D$17))))</f>
        <v>2.3420147497052062</v>
      </c>
      <c r="L10836">
        <v>0.54038110970499542</v>
      </c>
      <c r="M10836">
        <f t="shared" ca="1" si="169"/>
        <v>3.6075952790963721</v>
      </c>
    </row>
    <row r="10837" spans="1:13" x14ac:dyDescent="0.25">
      <c r="A10837" s="9"/>
      <c r="H10837" s="9"/>
      <c r="J10837">
        <v>10</v>
      </c>
      <c r="K10837">
        <f ca="1">SIMULATION!$D$3*SIMULATION!$D$17/$H10827/(SIMULATION!$D$17-$I10827)*(((EXP(-$I10827*$J10837))/(1-EXP(-SIMULATION!$D$4*$I10827)))-(EXP(-SIMULATION!$D$17*$J10837)/(1-EXP(-SIMULATION!$D$4*SIMULATION!$D$17))))</f>
        <v>2.1402716008801295</v>
      </c>
      <c r="L10837">
        <v>-0.16251698717385407</v>
      </c>
      <c r="M10837">
        <f t="shared" ca="1" si="169"/>
        <v>1.7924411085713292</v>
      </c>
    </row>
    <row r="10838" spans="1:13" x14ac:dyDescent="0.25">
      <c r="A10838" s="9"/>
      <c r="H10838" s="9"/>
      <c r="J10838">
        <v>11</v>
      </c>
      <c r="K10838">
        <f ca="1">SIMULATION!$D$3*SIMULATION!$D$17/$H10827/(SIMULATION!$D$17-$I10827)*(((EXP(-$I10827*$J10838))/(1-EXP(-SIMULATION!$D$4*$I10827)))-(EXP(-SIMULATION!$D$17*$J10838)/(1-EXP(-SIMULATION!$D$4*SIMULATION!$D$17))))</f>
        <v>1.9485685540388233</v>
      </c>
      <c r="L10838">
        <v>0.18663905267203013</v>
      </c>
      <c r="M10838">
        <f t="shared" ca="1" si="169"/>
        <v>2.3122475430311367</v>
      </c>
    </row>
    <row r="10839" spans="1:13" x14ac:dyDescent="0.25">
      <c r="A10839" s="9"/>
      <c r="H10839" s="9"/>
      <c r="J10839">
        <v>12</v>
      </c>
      <c r="K10839">
        <f ca="1">SIMULATION!$D$3*SIMULATION!$D$17/$H10827/(SIMULATION!$D$17-$I10827)*(((EXP(-$I10827*$J10839))/(1-EXP(-SIMULATION!$D$4*$I10827)))-(EXP(-SIMULATION!$D$17*$J10839)/(1-EXP(-SIMULATION!$D$4*SIMULATION!$D$17))))</f>
        <v>1.7693927915275653</v>
      </c>
      <c r="L10839">
        <v>-8.7381513526365473E-2</v>
      </c>
      <c r="M10839">
        <f t="shared" ca="1" si="169"/>
        <v>1.6147805713812458</v>
      </c>
    </row>
    <row r="10840" spans="1:13" x14ac:dyDescent="0.25">
      <c r="A10840" s="9"/>
      <c r="H10840" s="9"/>
      <c r="J10840">
        <v>13</v>
      </c>
      <c r="K10840">
        <f ca="1">SIMULATION!$D$3*SIMULATION!$D$17/$H10827/(SIMULATION!$D$17-$I10827)*(((EXP(-$I10827*$J10840))/(1-EXP(-SIMULATION!$D$4*$I10827)))-(EXP(-SIMULATION!$D$17*$J10840)/(1-EXP(-SIMULATION!$D$4*SIMULATION!$D$17))))</f>
        <v>1.6037433483483055</v>
      </c>
      <c r="L10840">
        <v>0.23779319172394953</v>
      </c>
      <c r="M10840">
        <f t="shared" ca="1" si="169"/>
        <v>1.9851025978581027</v>
      </c>
    </row>
    <row r="10841" spans="1:13" x14ac:dyDescent="0.25">
      <c r="A10841" s="9"/>
      <c r="H10841" s="9"/>
      <c r="J10841">
        <v>14</v>
      </c>
      <c r="K10841">
        <f ca="1">SIMULATION!$D$3*SIMULATION!$D$17/$H10827/(SIMULATION!$D$17-$I10827)*(((EXP(-$I10827*$J10841))/(1-EXP(-SIMULATION!$D$4*$I10827)))-(EXP(-SIMULATION!$D$17*$J10841)/(1-EXP(-SIMULATION!$D$4*SIMULATION!$D$17))))</f>
        <v>1.4517236821029116</v>
      </c>
      <c r="L10841">
        <v>-0.15309239030153593</v>
      </c>
      <c r="M10841">
        <f t="shared" ca="1" si="169"/>
        <v>1.2294758335524296</v>
      </c>
    </row>
    <row r="10842" spans="1:13" x14ac:dyDescent="0.25">
      <c r="A10842" s="9"/>
      <c r="H10842" s="9"/>
      <c r="J10842">
        <v>15</v>
      </c>
      <c r="K10842">
        <f ca="1">SIMULATION!$D$3*SIMULATION!$D$17/$H10827/(SIMULATION!$D$17-$I10827)*(((EXP(-$I10827*$J10842))/(1-EXP(-SIMULATION!$D$4*$I10827)))-(EXP(-SIMULATION!$D$17*$J10842)/(1-EXP(-SIMULATION!$D$4*SIMULATION!$D$17))))</f>
        <v>1.3129157382293286</v>
      </c>
      <c r="L10842">
        <v>-3.204800426734266E-2</v>
      </c>
      <c r="M10842">
        <f t="shared" ca="1" si="169"/>
        <v>1.2708394090478938</v>
      </c>
    </row>
    <row r="10843" spans="1:13" x14ac:dyDescent="0.25">
      <c r="A10843" s="9"/>
      <c r="H10843" s="9"/>
      <c r="J10843">
        <v>16</v>
      </c>
      <c r="K10843">
        <f ca="1">SIMULATION!$D$3*SIMULATION!$D$17/$H10827/(SIMULATION!$D$17-$I10827)*(((EXP(-$I10827*$J10843))/(1-EXP(-SIMULATION!$D$4*$I10827)))-(EXP(-SIMULATION!$D$17*$J10843)/(1-EXP(-SIMULATION!$D$4*SIMULATION!$D$17))))</f>
        <v>1.186614545404614</v>
      </c>
      <c r="L10843">
        <v>-0.14093636357393438</v>
      </c>
      <c r="M10843">
        <f t="shared" ca="1" si="169"/>
        <v>1.0193774064113506</v>
      </c>
    </row>
    <row r="10844" spans="1:13" x14ac:dyDescent="0.25">
      <c r="A10844" s="9"/>
      <c r="H10844" s="9"/>
      <c r="J10844">
        <v>17</v>
      </c>
      <c r="K10844">
        <f ca="1">SIMULATION!$D$3*SIMULATION!$D$17/$H10827/(SIMULATION!$D$17-$I10827)*(((EXP(-$I10827*$J10844))/(1-EXP(-SIMULATION!$D$4*$I10827)))-(EXP(-SIMULATION!$D$17*$J10844)/(1-EXP(-SIMULATION!$D$4*SIMULATION!$D$17))))</f>
        <v>1.0719739345712247</v>
      </c>
      <c r="L10844">
        <v>-0.27737660003899584</v>
      </c>
      <c r="M10844">
        <f t="shared" ca="1" si="169"/>
        <v>0.77463344926943334</v>
      </c>
    </row>
    <row r="10845" spans="1:13" x14ac:dyDescent="0.25">
      <c r="A10845" s="9"/>
      <c r="H10845" s="9"/>
      <c r="J10845">
        <v>18</v>
      </c>
      <c r="K10845">
        <f ca="1">SIMULATION!$D$3*SIMULATION!$D$17/$H10827/(SIMULATION!$D$17-$I10827)*(((EXP(-$I10827*$J10845))/(1-EXP(-SIMULATION!$D$4*$I10827)))-(EXP(-SIMULATION!$D$17*$J10845)/(1-EXP(-SIMULATION!$D$4*SIMULATION!$D$17))))</f>
        <v>0.96809575436375661</v>
      </c>
      <c r="L10845">
        <v>-0.4025746222890193</v>
      </c>
      <c r="M10845">
        <f t="shared" ca="1" si="169"/>
        <v>0.57836497171116408</v>
      </c>
    </row>
    <row r="10846" spans="1:13" x14ac:dyDescent="0.25">
      <c r="A10846" s="9"/>
      <c r="H10846" s="9"/>
      <c r="J10846">
        <v>19</v>
      </c>
      <c r="K10846">
        <f ca="1">SIMULATION!$D$3*SIMULATION!$D$17/$H10827/(SIMULATION!$D$17-$I10827)*(((EXP(-$I10827*$J10846))/(1-EXP(-SIMULATION!$D$4*$I10827)))-(EXP(-SIMULATION!$D$17*$J10846)/(1-EXP(-SIMULATION!$D$4*SIMULATION!$D$17))))</f>
        <v>0.87408328421740933</v>
      </c>
      <c r="L10846">
        <v>0.28191978384030336</v>
      </c>
      <c r="M10846">
        <f t="shared" ca="1" si="169"/>
        <v>1.1205046547624038</v>
      </c>
    </row>
    <row r="10847" spans="1:13" x14ac:dyDescent="0.25">
      <c r="A10847" s="9"/>
      <c r="H10847" s="9"/>
      <c r="J10847">
        <v>20</v>
      </c>
      <c r="K10847">
        <f ca="1">SIMULATION!$D$3*SIMULATION!$D$17/$H10827/(SIMULATION!$D$17-$I10827)*(((EXP(-$I10827*$J10847))/(1-EXP(-SIMULATION!$D$4*$I10827)))-(EXP(-SIMULATION!$D$17*$J10847)/(1-EXP(-SIMULATION!$D$4*SIMULATION!$D$17))))</f>
        <v>0.78907207135473023</v>
      </c>
      <c r="L10847">
        <v>-0.28481980366164783</v>
      </c>
      <c r="M10847">
        <f t="shared" ca="1" si="169"/>
        <v>0.5643287189165862</v>
      </c>
    </row>
    <row r="10848" spans="1:13" x14ac:dyDescent="0.25">
      <c r="A10848" s="9"/>
      <c r="H10848" s="9"/>
      <c r="J10848">
        <v>21</v>
      </c>
      <c r="K10848">
        <f ca="1">SIMULATION!$D$3*SIMULATION!$D$17/$H10827/(SIMULATION!$D$17-$I10827)*(((EXP(-$I10827*$J10848))/(1-EXP(-SIMULATION!$D$4*$I10827)))-(EXP(-SIMULATION!$D$17*$J10848)/(1-EXP(-SIMULATION!$D$4*SIMULATION!$D$17))))</f>
        <v>0.71224663150556333</v>
      </c>
      <c r="L10848">
        <v>0.2238681740645953</v>
      </c>
      <c r="M10848">
        <f t="shared" ca="1" si="169"/>
        <v>0.87169598438437246</v>
      </c>
    </row>
    <row r="10849" spans="1:13" x14ac:dyDescent="0.25">
      <c r="A10849" s="9"/>
      <c r="H10849" s="9"/>
      <c r="J10849">
        <v>22</v>
      </c>
      <c r="K10849">
        <f ca="1">SIMULATION!$D$3*SIMULATION!$D$17/$H10827/(SIMULATION!$D$17-$I10827)*(((EXP(-$I10827*$J10849))/(1-EXP(-SIMULATION!$D$4*$I10827)))-(EXP(-SIMULATION!$D$17*$J10849)/(1-EXP(-SIMULATION!$D$4*SIMULATION!$D$17))))</f>
        <v>0.64284838950713596</v>
      </c>
      <c r="L10849">
        <v>0.35114551513141412</v>
      </c>
      <c r="M10849">
        <f t="shared" ca="1" si="169"/>
        <v>0.86858171839201925</v>
      </c>
    </row>
    <row r="10850" spans="1:13" x14ac:dyDescent="0.25">
      <c r="A10850" s="9"/>
      <c r="H10850" s="9"/>
      <c r="J10850">
        <v>23</v>
      </c>
      <c r="K10850">
        <f ca="1">SIMULATION!$D$3*SIMULATION!$D$17/$H10827/(SIMULATION!$D$17-$I10827)*(((EXP(-$I10827*$J10850))/(1-EXP(-SIMULATION!$D$4*$I10827)))-(EXP(-SIMULATION!$D$17*$J10850)/(1-EXP(-SIMULATION!$D$4*SIMULATION!$D$17))))</f>
        <v>0.58017827578745707</v>
      </c>
      <c r="L10850">
        <v>-5.2398896983766222E-2</v>
      </c>
      <c r="M10850">
        <f t="shared" ca="1" si="169"/>
        <v>0.54977757408225103</v>
      </c>
    </row>
    <row r="10851" spans="1:13" x14ac:dyDescent="0.25">
      <c r="A10851" s="9"/>
      <c r="H10851" s="9"/>
      <c r="J10851">
        <v>24</v>
      </c>
      <c r="K10851">
        <f ca="1">SIMULATION!$D$3*SIMULATION!$D$17/$H10827/(SIMULATION!$D$17-$I10827)*(((EXP(-$I10827*$J10851))/(1-EXP(-SIMULATION!$D$4*$I10827)))-(EXP(-SIMULATION!$D$17*$J10851)/(1-EXP(-SIMULATION!$D$4*SIMULATION!$D$17))))</f>
        <v>0.52359614147420774</v>
      </c>
      <c r="L10851">
        <v>-4.2111205348218791E-3</v>
      </c>
      <c r="M10851">
        <f t="shared" ca="1" si="169"/>
        <v>0.52139121501089225</v>
      </c>
    </row>
    <row r="10852" spans="1:13" x14ac:dyDescent="0.25">
      <c r="A10852" s="9">
        <v>435</v>
      </c>
      <c r="B10852" s="2">
        <f ca="1">NORMINV(RAND(),SIMULATION!D7,SIMULATION!D8)</f>
        <v>61.397737581267471</v>
      </c>
      <c r="C10852" s="2">
        <v>2</v>
      </c>
      <c r="D10852" s="2">
        <f ca="1">SIMULATION!$D$11*(1+(SIMULATION!$D$12*LN(1+$C10852)))*(1+(SIMULATION!$D$13*(($B10852/63.5)-1)))</f>
        <v>10.081943622841173</v>
      </c>
      <c r="E10852" s="2">
        <v>-2.8093530961639739E-2</v>
      </c>
      <c r="F10852" s="2">
        <f ca="1">D10852*(1+E10852)</f>
        <v>9.7987062275193786</v>
      </c>
      <c r="G10852" s="2">
        <v>0.31256660814178788</v>
      </c>
      <c r="H10852" s="9">
        <f>SIMULATION!$D$15*EXP($G$10852)</f>
        <v>301.7577753970707</v>
      </c>
      <c r="I10852" s="2">
        <f ca="1">$F10852/$H10852</f>
        <v>3.2472091944029155E-2</v>
      </c>
      <c r="J10852">
        <v>0</v>
      </c>
      <c r="K10852">
        <f ca="1">SIMULATION!$D$3*SIMULATION!$D$17/$H10852/(SIMULATION!$D$17-$I10852)*(((EXP(-$I10852*$J10852))/(1-EXP(-SIMULATION!$D$4*$I10852)))-(EXP(-SIMULATION!$D$17*$J10852)/(1-EXP(-SIMULATION!$D$4*SIMULATION!$D$17))))</f>
        <v>1.6661451200896449</v>
      </c>
      <c r="L10852">
        <v>0.21533663355823104</v>
      </c>
      <c r="M10852">
        <f t="shared" ca="1" si="169"/>
        <v>2.0249272012692234</v>
      </c>
    </row>
    <row r="10853" spans="1:13" x14ac:dyDescent="0.25">
      <c r="A10853" s="9"/>
      <c r="H10853" s="9"/>
      <c r="J10853">
        <v>1</v>
      </c>
      <c r="K10853">
        <f ca="1">SIMULATION!$D$3*SIMULATION!$D$17/$H10852/(SIMULATION!$D$17-$I10852)*(((EXP(-$I10852*$J10853))/(1-EXP(-SIMULATION!$D$4*$I10852)))-(EXP(-SIMULATION!$D$17*$J10853)/(1-EXP(-SIMULATION!$D$4*SIMULATION!$D$17))))</f>
        <v>2.2562909788009935</v>
      </c>
      <c r="L10853">
        <v>-0.33298544127573459</v>
      </c>
      <c r="M10853">
        <f t="shared" ca="1" si="169"/>
        <v>1.5049789315784856</v>
      </c>
    </row>
    <row r="10854" spans="1:13" x14ac:dyDescent="0.25">
      <c r="A10854" s="9"/>
      <c r="H10854" s="9"/>
      <c r="J10854">
        <v>2</v>
      </c>
      <c r="K10854">
        <f ca="1">SIMULATION!$D$3*SIMULATION!$D$17/$H10852/(SIMULATION!$D$17-$I10852)*(((EXP(-$I10852*$J10854))/(1-EXP(-SIMULATION!$D$4*$I10852)))-(EXP(-SIMULATION!$D$17*$J10854)/(1-EXP(-SIMULATION!$D$4*SIMULATION!$D$17))))</f>
        <v>2.5964948541667869</v>
      </c>
      <c r="L10854">
        <v>-2.2674889319018836E-2</v>
      </c>
      <c r="M10854">
        <f t="shared" ca="1" si="169"/>
        <v>2.537619620731153</v>
      </c>
    </row>
    <row r="10855" spans="1:13" x14ac:dyDescent="0.25">
      <c r="A10855" s="9"/>
      <c r="H10855" s="9"/>
      <c r="J10855">
        <v>3</v>
      </c>
      <c r="K10855">
        <f ca="1">SIMULATION!$D$3*SIMULATION!$D$17/$H10852/(SIMULATION!$D$17-$I10852)*(((EXP(-$I10852*$J10855))/(1-EXP(-SIMULATION!$D$4*$I10852)))-(EXP(-SIMULATION!$D$17*$J10855)/(1-EXP(-SIMULATION!$D$4*SIMULATION!$D$17))))</f>
        <v>2.7777431898481857</v>
      </c>
      <c r="L10855">
        <v>3.8635037779374083E-2</v>
      </c>
      <c r="M10855">
        <f t="shared" ca="1" si="169"/>
        <v>2.8850614029293693</v>
      </c>
    </row>
    <row r="10856" spans="1:13" x14ac:dyDescent="0.25">
      <c r="A10856" s="9"/>
      <c r="H10856" s="9"/>
      <c r="J10856">
        <v>4</v>
      </c>
      <c r="K10856">
        <f ca="1">SIMULATION!$D$3*SIMULATION!$D$17/$H10852/(SIMULATION!$D$17-$I10852)*(((EXP(-$I10852*$J10856))/(1-EXP(-SIMULATION!$D$4*$I10852)))-(EXP(-SIMULATION!$D$17*$J10856)/(1-EXP(-SIMULATION!$D$4*SIMULATION!$D$17))))</f>
        <v>2.8583035405255361</v>
      </c>
      <c r="L10856">
        <v>-0.16216434079588163</v>
      </c>
      <c r="M10856">
        <f t="shared" ca="1" si="169"/>
        <v>2.3947886310816782</v>
      </c>
    </row>
    <row r="10857" spans="1:13" x14ac:dyDescent="0.25">
      <c r="A10857" s="9"/>
      <c r="H10857" s="9"/>
      <c r="J10857">
        <v>5</v>
      </c>
      <c r="K10857">
        <f ca="1">SIMULATION!$D$3*SIMULATION!$D$17/$H10852/(SIMULATION!$D$17-$I10852)*(((EXP(-$I10852*$J10857))/(1-EXP(-SIMULATION!$D$4*$I10852)))-(EXP(-SIMULATION!$D$17*$J10857)/(1-EXP(-SIMULATION!$D$4*SIMULATION!$D$17))))</f>
        <v>2.875477641168469</v>
      </c>
      <c r="L10857">
        <v>0.26801480284139179</v>
      </c>
      <c r="M10857">
        <f t="shared" ca="1" si="169"/>
        <v>3.6461482142410664</v>
      </c>
    </row>
    <row r="10858" spans="1:13" x14ac:dyDescent="0.25">
      <c r="A10858" s="9"/>
      <c r="H10858" s="9"/>
      <c r="J10858">
        <v>6</v>
      </c>
      <c r="K10858">
        <f ca="1">SIMULATION!$D$3*SIMULATION!$D$17/$H10852/(SIMULATION!$D$17-$I10852)*(((EXP(-$I10852*$J10858))/(1-EXP(-SIMULATION!$D$4*$I10852)))-(EXP(-SIMULATION!$D$17*$J10858)/(1-EXP(-SIMULATION!$D$4*SIMULATION!$D$17))))</f>
        <v>2.8531330195670703</v>
      </c>
      <c r="L10858">
        <v>0.41041385871580943</v>
      </c>
      <c r="M10858">
        <f t="shared" ca="1" si="169"/>
        <v>4.0240983515570807</v>
      </c>
    </row>
    <row r="10859" spans="1:13" x14ac:dyDescent="0.25">
      <c r="A10859" s="9"/>
      <c r="H10859" s="9"/>
      <c r="J10859">
        <v>7</v>
      </c>
      <c r="K10859">
        <f ca="1">SIMULATION!$D$3*SIMULATION!$D$17/$H10852/(SIMULATION!$D$17-$I10852)*(((EXP(-$I10852*$J10859))/(1-EXP(-SIMULATION!$D$4*$I10852)))-(EXP(-SIMULATION!$D$17*$J10859)/(1-EXP(-SIMULATION!$D$4*SIMULATION!$D$17))))</f>
        <v>2.8065293981689892</v>
      </c>
      <c r="L10859">
        <v>1.8958136688770447E-2</v>
      </c>
      <c r="M10859">
        <f t="shared" ca="1" si="169"/>
        <v>2.8597359661205299</v>
      </c>
    </row>
    <row r="10860" spans="1:13" x14ac:dyDescent="0.25">
      <c r="A10860" s="9"/>
      <c r="H10860" s="9"/>
      <c r="J10860">
        <v>8</v>
      </c>
      <c r="K10860">
        <f ca="1">SIMULATION!$D$3*SIMULATION!$D$17/$H10852/(SIMULATION!$D$17-$I10852)*(((EXP(-$I10852*$J10860))/(1-EXP(-SIMULATION!$D$4*$I10852)))-(EXP(-SIMULATION!$D$17*$J10860)/(1-EXP(-SIMULATION!$D$4*SIMULATION!$D$17))))</f>
        <v>2.7454115324560404</v>
      </c>
      <c r="L10860">
        <v>1.1498399949207325E-2</v>
      </c>
      <c r="M10860">
        <f t="shared" ca="1" si="169"/>
        <v>2.776979372281386</v>
      </c>
    </row>
    <row r="10861" spans="1:13" x14ac:dyDescent="0.25">
      <c r="A10861" s="9"/>
      <c r="H10861" s="9"/>
      <c r="J10861">
        <v>9</v>
      </c>
      <c r="K10861">
        <f ca="1">SIMULATION!$D$3*SIMULATION!$D$17/$H10852/(SIMULATION!$D$17-$I10852)*(((EXP(-$I10852*$J10861))/(1-EXP(-SIMULATION!$D$4*$I10852)))-(EXP(-SIMULATION!$D$17*$J10861)/(1-EXP(-SIMULATION!$D$4*SIMULATION!$D$17))))</f>
        <v>2.6759911409562056</v>
      </c>
      <c r="L10861">
        <v>0.36659636888326924</v>
      </c>
      <c r="M10861">
        <f t="shared" ca="1" si="169"/>
        <v>3.6569997763945472</v>
      </c>
    </row>
    <row r="10862" spans="1:13" x14ac:dyDescent="0.25">
      <c r="A10862" s="9"/>
      <c r="H10862" s="9"/>
      <c r="J10862">
        <v>10</v>
      </c>
      <c r="K10862">
        <f ca="1">SIMULATION!$D$3*SIMULATION!$D$17/$H10852/(SIMULATION!$D$17-$I10852)*(((EXP(-$I10852*$J10862))/(1-EXP(-SIMULATION!$D$4*$I10852)))-(EXP(-SIMULATION!$D$17*$J10862)/(1-EXP(-SIMULATION!$D$4*SIMULATION!$D$17))))</f>
        <v>2.6022169393542303</v>
      </c>
      <c r="L10862">
        <v>6.4739185448270356E-2</v>
      </c>
      <c r="M10862">
        <f t="shared" ca="1" si="169"/>
        <v>2.7706823443677142</v>
      </c>
    </row>
    <row r="10863" spans="1:13" x14ac:dyDescent="0.25">
      <c r="A10863" s="9"/>
      <c r="H10863" s="9"/>
      <c r="J10863">
        <v>11</v>
      </c>
      <c r="K10863">
        <f ca="1">SIMULATION!$D$3*SIMULATION!$D$17/$H10852/(SIMULATION!$D$17-$I10852)*(((EXP(-$I10852*$J10863))/(1-EXP(-SIMULATION!$D$4*$I10852)))-(EXP(-SIMULATION!$D$17*$J10863)/(1-EXP(-SIMULATION!$D$4*SIMULATION!$D$17))))</f>
        <v>2.5265884755370109</v>
      </c>
      <c r="L10863">
        <v>-0.2879704765168109</v>
      </c>
      <c r="M10863">
        <f t="shared" ca="1" si="169"/>
        <v>1.7990055882747349</v>
      </c>
    </row>
    <row r="10864" spans="1:13" x14ac:dyDescent="0.25">
      <c r="A10864" s="9"/>
      <c r="H10864" s="9"/>
      <c r="J10864">
        <v>12</v>
      </c>
      <c r="K10864">
        <f ca="1">SIMULATION!$D$3*SIMULATION!$D$17/$H10852/(SIMULATION!$D$17-$I10852)*(((EXP(-$I10852*$J10864))/(1-EXP(-SIMULATION!$D$4*$I10852)))-(EXP(-SIMULATION!$D$17*$J10864)/(1-EXP(-SIMULATION!$D$4*SIMULATION!$D$17))))</f>
        <v>2.4506776222782443</v>
      </c>
      <c r="L10864">
        <v>-0.36335484279277136</v>
      </c>
      <c r="M10864">
        <f t="shared" ca="1" si="169"/>
        <v>1.5602120400995703</v>
      </c>
    </row>
    <row r="10865" spans="1:13" x14ac:dyDescent="0.25">
      <c r="A10865" s="9"/>
      <c r="H10865" s="9"/>
      <c r="J10865">
        <v>13</v>
      </c>
      <c r="K10865">
        <f ca="1">SIMULATION!$D$3*SIMULATION!$D$17/$H10852/(SIMULATION!$D$17-$I10852)*(((EXP(-$I10852*$J10865))/(1-EXP(-SIMULATION!$D$4*$I10852)))-(EXP(-SIMULATION!$D$17*$J10865)/(1-EXP(-SIMULATION!$D$4*SIMULATION!$D$17))))</f>
        <v>2.3754627308820022</v>
      </c>
      <c r="L10865">
        <v>-0.33632120415167849</v>
      </c>
      <c r="M10865">
        <f t="shared" ca="1" si="169"/>
        <v>1.5765442448143325</v>
      </c>
    </row>
    <row r="10866" spans="1:13" x14ac:dyDescent="0.25">
      <c r="A10866" s="9"/>
      <c r="H10866" s="9"/>
      <c r="J10866">
        <v>14</v>
      </c>
      <c r="K10866">
        <f ca="1">SIMULATION!$D$3*SIMULATION!$D$17/$H10852/(SIMULATION!$D$17-$I10852)*(((EXP(-$I10852*$J10866))/(1-EXP(-SIMULATION!$D$4*$I10852)))-(EXP(-SIMULATION!$D$17*$J10866)/(1-EXP(-SIMULATION!$D$4*SIMULATION!$D$17))))</f>
        <v>2.3015427344282902</v>
      </c>
      <c r="L10866">
        <v>-4.6582158977484439E-2</v>
      </c>
      <c r="M10866">
        <f t="shared" ca="1" si="169"/>
        <v>2.1943319048796774</v>
      </c>
    </row>
    <row r="10867" spans="1:13" x14ac:dyDescent="0.25">
      <c r="A10867" s="9"/>
      <c r="H10867" s="9"/>
      <c r="J10867">
        <v>15</v>
      </c>
      <c r="K10867">
        <f ca="1">SIMULATION!$D$3*SIMULATION!$D$17/$H10852/(SIMULATION!$D$17-$I10852)*(((EXP(-$I10852*$J10867))/(1-EXP(-SIMULATION!$D$4*$I10852)))-(EXP(-SIMULATION!$D$17*$J10867)/(1-EXP(-SIMULATION!$D$4*SIMULATION!$D$17))))</f>
        <v>2.2292743207843726</v>
      </c>
      <c r="L10867">
        <v>2.2487309089258393E-2</v>
      </c>
      <c r="M10867">
        <f t="shared" ca="1" si="169"/>
        <v>2.2794047014805972</v>
      </c>
    </row>
    <row r="10868" spans="1:13" x14ac:dyDescent="0.25">
      <c r="A10868" s="9"/>
      <c r="H10868" s="9"/>
      <c r="J10868">
        <v>16</v>
      </c>
      <c r="K10868">
        <f ca="1">SIMULATION!$D$3*SIMULATION!$D$17/$H10852/(SIMULATION!$D$17-$I10852)*(((EXP(-$I10852*$J10868))/(1-EXP(-SIMULATION!$D$4*$I10852)))-(EXP(-SIMULATION!$D$17*$J10868)/(1-EXP(-SIMULATION!$D$4*SIMULATION!$D$17))))</f>
        <v>2.1588598077984624</v>
      </c>
      <c r="L10868">
        <v>-1.6272292852079512E-2</v>
      </c>
      <c r="M10868">
        <f t="shared" ca="1" si="169"/>
        <v>2.1237302087793819</v>
      </c>
    </row>
    <row r="10869" spans="1:13" x14ac:dyDescent="0.25">
      <c r="A10869" s="9"/>
      <c r="H10869" s="9"/>
      <c r="J10869">
        <v>17</v>
      </c>
      <c r="K10869">
        <f ca="1">SIMULATION!$D$3*SIMULATION!$D$17/$H10852/(SIMULATION!$D$17-$I10852)*(((EXP(-$I10852*$J10869))/(1-EXP(-SIMULATION!$D$4*$I10852)))-(EXP(-SIMULATION!$D$17*$J10869)/(1-EXP(-SIMULATION!$D$4*SIMULATION!$D$17))))</f>
        <v>2.0904034281689534</v>
      </c>
      <c r="L10869">
        <v>7.2363875495186969E-2</v>
      </c>
      <c r="M10869">
        <f t="shared" ca="1" si="169"/>
        <v>2.2416731215796837</v>
      </c>
    </row>
    <row r="10870" spans="1:13" x14ac:dyDescent="0.25">
      <c r="A10870" s="9"/>
      <c r="H10870" s="9"/>
      <c r="J10870">
        <v>18</v>
      </c>
      <c r="K10870">
        <f ca="1">SIMULATION!$D$3*SIMULATION!$D$17/$H10852/(SIMULATION!$D$17-$I10852)*(((EXP(-$I10852*$J10870))/(1-EXP(-SIMULATION!$D$4*$I10852)))-(EXP(-SIMULATION!$D$17*$J10870)/(1-EXP(-SIMULATION!$D$4*SIMULATION!$D$17))))</f>
        <v>2.0239473713515039</v>
      </c>
      <c r="L10870">
        <v>-0.15820023745989151</v>
      </c>
      <c r="M10870">
        <f t="shared" ca="1" si="169"/>
        <v>1.7037584165973727</v>
      </c>
    </row>
    <row r="10871" spans="1:13" x14ac:dyDescent="0.25">
      <c r="A10871" s="9"/>
      <c r="H10871" s="9"/>
      <c r="J10871">
        <v>19</v>
      </c>
      <c r="K10871">
        <f ca="1">SIMULATION!$D$3*SIMULATION!$D$17/$H10852/(SIMULATION!$D$17-$I10852)*(((EXP(-$I10852*$J10871))/(1-EXP(-SIMULATION!$D$4*$I10852)))-(EXP(-SIMULATION!$D$17*$J10871)/(1-EXP(-SIMULATION!$D$4*SIMULATION!$D$17))))</f>
        <v>1.9594948541409518</v>
      </c>
      <c r="L10871">
        <v>-0.18573161433410115</v>
      </c>
      <c r="M10871">
        <f t="shared" ca="1" si="169"/>
        <v>1.5955547116019888</v>
      </c>
    </row>
    <row r="10872" spans="1:13" x14ac:dyDescent="0.25">
      <c r="A10872" s="9"/>
      <c r="H10872" s="9"/>
      <c r="J10872">
        <v>20</v>
      </c>
      <c r="K10872">
        <f ca="1">SIMULATION!$D$3*SIMULATION!$D$17/$H10852/(SIMULATION!$D$17-$I10852)*(((EXP(-$I10852*$J10872))/(1-EXP(-SIMULATION!$D$4*$I10852)))-(EXP(-SIMULATION!$D$17*$J10872)/(1-EXP(-SIMULATION!$D$4*SIMULATION!$D$17))))</f>
        <v>1.8970248797421796</v>
      </c>
      <c r="L10872">
        <v>0.20369285074763049</v>
      </c>
      <c r="M10872">
        <f t="shared" ca="1" si="169"/>
        <v>2.2834352854360453</v>
      </c>
    </row>
    <row r="10873" spans="1:13" x14ac:dyDescent="0.25">
      <c r="A10873" s="9"/>
      <c r="H10873" s="9"/>
      <c r="J10873">
        <v>21</v>
      </c>
      <c r="K10873">
        <f ca="1">SIMULATION!$D$3*SIMULATION!$D$17/$H10852/(SIMULATION!$D$17-$I10852)*(((EXP(-$I10852*$J10873))/(1-EXP(-SIMULATION!$D$4*$I10852)))-(EXP(-SIMULATION!$D$17*$J10873)/(1-EXP(-SIMULATION!$D$4*SIMULATION!$D$17))))</f>
        <v>1.8365016714254763</v>
      </c>
      <c r="L10873">
        <v>9.3642319830499782E-2</v>
      </c>
      <c r="M10873">
        <f t="shared" ca="1" si="169"/>
        <v>2.0084759483103483</v>
      </c>
    </row>
    <row r="10874" spans="1:13" x14ac:dyDescent="0.25">
      <c r="A10874" s="9"/>
      <c r="H10874" s="9"/>
      <c r="J10874">
        <v>22</v>
      </c>
      <c r="K10874">
        <f ca="1">SIMULATION!$D$3*SIMULATION!$D$17/$H10852/(SIMULATION!$D$17-$I10852)*(((EXP(-$I10852*$J10874))/(1-EXP(-SIMULATION!$D$4*$I10852)))-(EXP(-SIMULATION!$D$17*$J10874)/(1-EXP(-SIMULATION!$D$4*SIMULATION!$D$17))))</f>
        <v>1.7778806943032528</v>
      </c>
      <c r="L10874">
        <v>0.15526690369845234</v>
      </c>
      <c r="M10874">
        <f t="shared" ca="1" si="169"/>
        <v>2.0539267248529738</v>
      </c>
    </row>
    <row r="10875" spans="1:13" x14ac:dyDescent="0.25">
      <c r="A10875" s="9"/>
      <c r="H10875" s="9"/>
      <c r="J10875">
        <v>23</v>
      </c>
      <c r="K10875">
        <f ca="1">SIMULATION!$D$3*SIMULATION!$D$17/$H10852/(SIMULATION!$D$17-$I10852)*(((EXP(-$I10852*$J10875))/(1-EXP(-SIMULATION!$D$4*$I10852)))-(EXP(-SIMULATION!$D$17*$J10875)/(1-EXP(-SIMULATION!$D$4*SIMULATION!$D$17))))</f>
        <v>1.7211124914441662</v>
      </c>
      <c r="L10875">
        <v>0.10785620504976173</v>
      </c>
      <c r="M10875">
        <f t="shared" ca="1" si="169"/>
        <v>1.9067451532350745</v>
      </c>
    </row>
    <row r="10876" spans="1:13" x14ac:dyDescent="0.25">
      <c r="A10876" s="9"/>
      <c r="H10876" s="9"/>
      <c r="J10876">
        <v>24</v>
      </c>
      <c r="K10876">
        <f ca="1">SIMULATION!$D$3*SIMULATION!$D$17/$H10852/(SIMULATION!$D$17-$I10852)*(((EXP(-$I10852*$J10876))/(1-EXP(-SIMULATION!$D$4*$I10852)))-(EXP(-SIMULATION!$D$17*$J10876)/(1-EXP(-SIMULATION!$D$4*SIMULATION!$D$17))))</f>
        <v>1.6661451200896451</v>
      </c>
      <c r="L10876">
        <v>0.17134929957099049</v>
      </c>
      <c r="M10876">
        <f t="shared" ca="1" si="169"/>
        <v>1.9516379194006295</v>
      </c>
    </row>
    <row r="10877" spans="1:13" x14ac:dyDescent="0.25">
      <c r="A10877" s="9">
        <v>436</v>
      </c>
      <c r="B10877" s="2">
        <f ca="1">NORMINV(RAND(),SIMULATION!D7,SIMULATION!D8)</f>
        <v>57.0109121206876</v>
      </c>
      <c r="C10877" s="2">
        <v>2</v>
      </c>
      <c r="D10877" s="2">
        <f ca="1">SIMULATION!$D$11*(1+(SIMULATION!$D$12*LN(1+$C10877)))*(1+(SIMULATION!$D$13*(($B10877/63.5)-1)))</f>
        <v>9.7561703433344871</v>
      </c>
      <c r="E10877" s="2">
        <v>-0.19465858276890019</v>
      </c>
      <c r="F10877" s="2">
        <f ca="1">D10877*(1+E10877)</f>
        <v>7.8570480510490208</v>
      </c>
      <c r="G10877" s="2">
        <v>-0.27381039559686837</v>
      </c>
      <c r="H10877" s="9">
        <f>SIMULATION!$D$15*EXP($G$10877)</f>
        <v>167.8796953182875</v>
      </c>
      <c r="I10877" s="2">
        <f ca="1">$F10877/$H10877</f>
        <v>4.6801657795200534E-2</v>
      </c>
      <c r="J10877">
        <v>0</v>
      </c>
      <c r="K10877">
        <f ca="1">SIMULATION!$D$3*SIMULATION!$D$17/$H10877/(SIMULATION!$D$17-$I10877)*(((EXP(-$I10877*$J10877))/(1-EXP(-SIMULATION!$D$4*$I10877)))-(EXP(-SIMULATION!$D$17*$J10877)/(1-EXP(-SIMULATION!$D$4*SIMULATION!$D$17))))</f>
        <v>1.7645264027523382</v>
      </c>
      <c r="L10877">
        <v>-9.0860204964270525E-3</v>
      </c>
      <c r="M10877">
        <f t="shared" ca="1" si="169"/>
        <v>1.7484938796904437</v>
      </c>
    </row>
    <row r="10878" spans="1:13" x14ac:dyDescent="0.25">
      <c r="A10878" s="9"/>
      <c r="H10878" s="9"/>
      <c r="J10878">
        <v>1</v>
      </c>
      <c r="K10878">
        <f ca="1">SIMULATION!$D$3*SIMULATION!$D$17/$H10877/(SIMULATION!$D$17-$I10877)*(((EXP(-$I10877*$J10878))/(1-EXP(-SIMULATION!$D$4*$I10877)))-(EXP(-SIMULATION!$D$17*$J10878)/(1-EXP(-SIMULATION!$D$4*SIMULATION!$D$17))))</f>
        <v>2.831488882758705</v>
      </c>
      <c r="L10878">
        <v>-0.25792537043509201</v>
      </c>
      <c r="M10878">
        <f t="shared" ca="1" si="169"/>
        <v>2.1011760637903212</v>
      </c>
    </row>
    <row r="10879" spans="1:13" x14ac:dyDescent="0.25">
      <c r="A10879" s="9"/>
      <c r="H10879" s="9"/>
      <c r="J10879">
        <v>2</v>
      </c>
      <c r="K10879">
        <f ca="1">SIMULATION!$D$3*SIMULATION!$D$17/$H10877/(SIMULATION!$D$17-$I10877)*(((EXP(-$I10877*$J10879))/(1-EXP(-SIMULATION!$D$4*$I10877)))-(EXP(-SIMULATION!$D$17*$J10879)/(1-EXP(-SIMULATION!$D$4*SIMULATION!$D$17))))</f>
        <v>3.4374609279709256</v>
      </c>
      <c r="L10879">
        <v>-3.4224977436847423E-2</v>
      </c>
      <c r="M10879">
        <f t="shared" ca="1" si="169"/>
        <v>3.3198139052710762</v>
      </c>
    </row>
    <row r="10880" spans="1:13" x14ac:dyDescent="0.25">
      <c r="A10880" s="9"/>
      <c r="H10880" s="9"/>
      <c r="J10880">
        <v>3</v>
      </c>
      <c r="K10880">
        <f ca="1">SIMULATION!$D$3*SIMULATION!$D$17/$H10877/(SIMULATION!$D$17-$I10877)*(((EXP(-$I10877*$J10880))/(1-EXP(-SIMULATION!$D$4*$I10877)))-(EXP(-SIMULATION!$D$17*$J10880)/(1-EXP(-SIMULATION!$D$4*SIMULATION!$D$17))))</f>
        <v>3.7515747151575174</v>
      </c>
      <c r="L10880">
        <v>-0.4750536785939708</v>
      </c>
      <c r="M10880">
        <f t="shared" ca="1" si="169"/>
        <v>1.9693753462018109</v>
      </c>
    </row>
    <row r="10881" spans="1:13" x14ac:dyDescent="0.25">
      <c r="A10881" s="9"/>
      <c r="H10881" s="9"/>
      <c r="J10881">
        <v>4</v>
      </c>
      <c r="K10881">
        <f ca="1">SIMULATION!$D$3*SIMULATION!$D$17/$H10877/(SIMULATION!$D$17-$I10877)*(((EXP(-$I10877*$J10881))/(1-EXP(-SIMULATION!$D$4*$I10877)))-(EXP(-SIMULATION!$D$17*$J10881)/(1-EXP(-SIMULATION!$D$4*SIMULATION!$D$17))))</f>
        <v>3.8820516749493241</v>
      </c>
      <c r="L10881">
        <v>0.14108128010919654</v>
      </c>
      <c r="M10881">
        <f t="shared" ca="1" si="169"/>
        <v>4.429736494701225</v>
      </c>
    </row>
    <row r="10882" spans="1:13" x14ac:dyDescent="0.25">
      <c r="A10882" s="9"/>
      <c r="H10882" s="9"/>
      <c r="J10882">
        <v>5</v>
      </c>
      <c r="K10882">
        <f ca="1">SIMULATION!$D$3*SIMULATION!$D$17/$H10877/(SIMULATION!$D$17-$I10877)*(((EXP(-$I10877*$J10882))/(1-EXP(-SIMULATION!$D$4*$I10877)))-(EXP(-SIMULATION!$D$17*$J10882)/(1-EXP(-SIMULATION!$D$4*SIMULATION!$D$17))))</f>
        <v>3.8980875866130691</v>
      </c>
      <c r="L10882">
        <v>-7.8929102659246006E-2</v>
      </c>
      <c r="M10882">
        <f t="shared" ca="1" si="169"/>
        <v>3.5904150313145538</v>
      </c>
    </row>
    <row r="10883" spans="1:13" x14ac:dyDescent="0.25">
      <c r="A10883" s="9"/>
      <c r="H10883" s="9"/>
      <c r="J10883">
        <v>6</v>
      </c>
      <c r="K10883">
        <f ca="1">SIMULATION!$D$3*SIMULATION!$D$17/$H10877/(SIMULATION!$D$17-$I10877)*(((EXP(-$I10877*$J10883))/(1-EXP(-SIMULATION!$D$4*$I10877)))-(EXP(-SIMULATION!$D$17*$J10883)/(1-EXP(-SIMULATION!$D$4*SIMULATION!$D$17))))</f>
        <v>3.8438767381841337</v>
      </c>
      <c r="L10883">
        <v>3.1370615730701282E-2</v>
      </c>
      <c r="M10883">
        <f t="shared" ref="M10883:M10946" ca="1" si="170">$K10883*(1+$L10883)</f>
        <v>3.9644615182538891</v>
      </c>
    </row>
    <row r="10884" spans="1:13" x14ac:dyDescent="0.25">
      <c r="A10884" s="9"/>
      <c r="H10884" s="9"/>
      <c r="J10884">
        <v>7</v>
      </c>
      <c r="K10884">
        <f ca="1">SIMULATION!$D$3*SIMULATION!$D$17/$H10877/(SIMULATION!$D$17-$I10877)*(((EXP(-$I10877*$J10884))/(1-EXP(-SIMULATION!$D$4*$I10877)))-(EXP(-SIMULATION!$D$17*$J10884)/(1-EXP(-SIMULATION!$D$4*SIMULATION!$D$17))))</f>
        <v>3.7475986243896968</v>
      </c>
      <c r="L10884">
        <v>0.24203763486512075</v>
      </c>
      <c r="M10884">
        <f t="shared" ca="1" si="170"/>
        <v>4.6546585318607594</v>
      </c>
    </row>
    <row r="10885" spans="1:13" x14ac:dyDescent="0.25">
      <c r="A10885" s="9"/>
      <c r="H10885" s="9"/>
      <c r="J10885">
        <v>8</v>
      </c>
      <c r="K10885">
        <f ca="1">SIMULATION!$D$3*SIMULATION!$D$17/$H10877/(SIMULATION!$D$17-$I10877)*(((EXP(-$I10877*$J10885))/(1-EXP(-SIMULATION!$D$4*$I10877)))-(EXP(-SIMULATION!$D$17*$J10885)/(1-EXP(-SIMULATION!$D$4*SIMULATION!$D$17))))</f>
        <v>3.6271765313283351</v>
      </c>
      <c r="L10885">
        <v>-9.432370520712505E-3</v>
      </c>
      <c r="M10885">
        <f t="shared" ca="1" si="170"/>
        <v>3.5929636583408131</v>
      </c>
    </row>
    <row r="10886" spans="1:13" x14ac:dyDescent="0.25">
      <c r="A10886" s="9"/>
      <c r="H10886" s="9"/>
      <c r="J10886">
        <v>9</v>
      </c>
      <c r="K10886">
        <f ca="1">SIMULATION!$D$3*SIMULATION!$D$17/$H10877/(SIMULATION!$D$17-$I10877)*(((EXP(-$I10877*$J10886))/(1-EXP(-SIMULATION!$D$4*$I10877)))-(EXP(-SIMULATION!$D$17*$J10886)/(1-EXP(-SIMULATION!$D$4*SIMULATION!$D$17))))</f>
        <v>3.4939674819692157</v>
      </c>
      <c r="L10886">
        <v>0.58592473048098204</v>
      </c>
      <c r="M10886">
        <f t="shared" ca="1" si="170"/>
        <v>5.5411694371513436</v>
      </c>
    </row>
    <row r="10887" spans="1:13" x14ac:dyDescent="0.25">
      <c r="A10887" s="9"/>
      <c r="H10887" s="9"/>
      <c r="J10887">
        <v>10</v>
      </c>
      <c r="K10887">
        <f ca="1">SIMULATION!$D$3*SIMULATION!$D$17/$H10877/(SIMULATION!$D$17-$I10877)*(((EXP(-$I10877*$J10887))/(1-EXP(-SIMULATION!$D$4*$I10877)))-(EXP(-SIMULATION!$D$17*$J10887)/(1-EXP(-SIMULATION!$D$4*SIMULATION!$D$17))))</f>
        <v>3.3551265609509815</v>
      </c>
      <c r="L10887">
        <v>-0.34802758002721129</v>
      </c>
      <c r="M10887">
        <f t="shared" ca="1" si="170"/>
        <v>2.1874499832581917</v>
      </c>
    </row>
    <row r="10888" spans="1:13" x14ac:dyDescent="0.25">
      <c r="A10888" s="9"/>
      <c r="H10888" s="9"/>
      <c r="J10888">
        <v>11</v>
      </c>
      <c r="K10888">
        <f ca="1">SIMULATION!$D$3*SIMULATION!$D$17/$H10877/(SIMULATION!$D$17-$I10877)*(((EXP(-$I10877*$J10888))/(1-EXP(-SIMULATION!$D$4*$I10877)))-(EXP(-SIMULATION!$D$17*$J10888)/(1-EXP(-SIMULATION!$D$4*SIMULATION!$D$17))))</f>
        <v>3.2151217623423483</v>
      </c>
      <c r="L10888">
        <v>-0.10739317163118765</v>
      </c>
      <c r="M10888">
        <f t="shared" ca="1" si="170"/>
        <v>2.86983963910395</v>
      </c>
    </row>
    <row r="10889" spans="1:13" x14ac:dyDescent="0.25">
      <c r="A10889" s="9"/>
      <c r="H10889" s="9"/>
      <c r="J10889">
        <v>12</v>
      </c>
      <c r="K10889">
        <f ca="1">SIMULATION!$D$3*SIMULATION!$D$17/$H10877/(SIMULATION!$D$17-$I10877)*(((EXP(-$I10877*$J10889))/(1-EXP(-SIMULATION!$D$4*$I10877)))-(EXP(-SIMULATION!$D$17*$J10889)/(1-EXP(-SIMULATION!$D$4*SIMULATION!$D$17))))</f>
        <v>3.0767044841927342</v>
      </c>
      <c r="L10889">
        <v>-1.0255465742089553E-2</v>
      </c>
      <c r="M10889">
        <f t="shared" ca="1" si="170"/>
        <v>3.0451514467565621</v>
      </c>
    </row>
    <row r="10890" spans="1:13" x14ac:dyDescent="0.25">
      <c r="A10890" s="9"/>
      <c r="H10890" s="9"/>
      <c r="J10890">
        <v>13</v>
      </c>
      <c r="K10890">
        <f ca="1">SIMULATION!$D$3*SIMULATION!$D$17/$H10877/(SIMULATION!$D$17-$I10877)*(((EXP(-$I10877*$J10890))/(1-EXP(-SIMULATION!$D$4*$I10877)))-(EXP(-SIMULATION!$D$17*$J10890)/(1-EXP(-SIMULATION!$D$4*SIMULATION!$D$17))))</f>
        <v>2.9415312000669473</v>
      </c>
      <c r="L10890">
        <v>-7.2482136170898673E-2</v>
      </c>
      <c r="M10890">
        <f t="shared" ca="1" si="170"/>
        <v>2.7283227350727479</v>
      </c>
    </row>
    <row r="10891" spans="1:13" x14ac:dyDescent="0.25">
      <c r="A10891" s="9"/>
      <c r="H10891" s="9"/>
      <c r="J10891">
        <v>14</v>
      </c>
      <c r="K10891">
        <f ca="1">SIMULATION!$D$3*SIMULATION!$D$17/$H10877/(SIMULATION!$D$17-$I10877)*(((EXP(-$I10877*$J10891))/(1-EXP(-SIMULATION!$D$4*$I10877)))-(EXP(-SIMULATION!$D$17*$J10891)/(1-EXP(-SIMULATION!$D$4*SIMULATION!$D$17))))</f>
        <v>2.8105616075223843</v>
      </c>
      <c r="L10891">
        <v>0.33223376305505214</v>
      </c>
      <c r="M10891">
        <f t="shared" ca="1" si="170"/>
        <v>3.744325066687602</v>
      </c>
    </row>
    <row r="10892" spans="1:13" x14ac:dyDescent="0.25">
      <c r="A10892" s="9"/>
      <c r="H10892" s="9"/>
      <c r="J10892">
        <v>15</v>
      </c>
      <c r="K10892">
        <f ca="1">SIMULATION!$D$3*SIMULATION!$D$17/$H10877/(SIMULATION!$D$17-$I10877)*(((EXP(-$I10877*$J10892))/(1-EXP(-SIMULATION!$D$4*$I10877)))-(EXP(-SIMULATION!$D$17*$J10892)/(1-EXP(-SIMULATION!$D$4*SIMULATION!$D$17))))</f>
        <v>2.6843135482718465</v>
      </c>
      <c r="L10892">
        <v>-0.24706436120798697</v>
      </c>
      <c r="M10892">
        <f t="shared" ca="1" si="170"/>
        <v>2.0211153361861176</v>
      </c>
    </row>
    <row r="10893" spans="1:13" x14ac:dyDescent="0.25">
      <c r="A10893" s="9"/>
      <c r="H10893" s="9"/>
      <c r="J10893">
        <v>16</v>
      </c>
      <c r="K10893">
        <f ca="1">SIMULATION!$D$3*SIMULATION!$D$17/$H10877/(SIMULATION!$D$17-$I10877)*(((EXP(-$I10877*$J10893))/(1-EXP(-SIMULATION!$D$4*$I10877)))-(EXP(-SIMULATION!$D$17*$J10893)/(1-EXP(-SIMULATION!$D$4*SIMULATION!$D$17))))</f>
        <v>2.5630261543639148</v>
      </c>
      <c r="L10893">
        <v>0.1219199065892697</v>
      </c>
      <c r="M10893">
        <f t="shared" ca="1" si="170"/>
        <v>2.8755100636898185</v>
      </c>
    </row>
    <row r="10894" spans="1:13" x14ac:dyDescent="0.25">
      <c r="A10894" s="9"/>
      <c r="H10894" s="9"/>
      <c r="J10894">
        <v>17</v>
      </c>
      <c r="K10894">
        <f ca="1">SIMULATION!$D$3*SIMULATION!$D$17/$H10877/(SIMULATION!$D$17-$I10877)*(((EXP(-$I10877*$J10894))/(1-EXP(-SIMULATION!$D$4*$I10877)))-(EXP(-SIMULATION!$D$17*$J10894)/(1-EXP(-SIMULATION!$D$4*SIMULATION!$D$17))))</f>
        <v>2.4467641930996247</v>
      </c>
      <c r="L10894">
        <v>-0.78091159977247149</v>
      </c>
      <c r="M10894">
        <f t="shared" ca="1" si="170"/>
        <v>0.53605765280019646</v>
      </c>
    </row>
    <row r="10895" spans="1:13" x14ac:dyDescent="0.25">
      <c r="A10895" s="9"/>
      <c r="H10895" s="9"/>
      <c r="J10895">
        <v>18</v>
      </c>
      <c r="K10895">
        <f ca="1">SIMULATION!$D$3*SIMULATION!$D$17/$H10877/(SIMULATION!$D$17-$I10877)*(((EXP(-$I10877*$J10895))/(1-EXP(-SIMULATION!$D$4*$I10877)))-(EXP(-SIMULATION!$D$17*$J10895)/(1-EXP(-SIMULATION!$D$4*SIMULATION!$D$17))))</f>
        <v>2.335484739959047</v>
      </c>
      <c r="L10895">
        <v>0.26067239213521892</v>
      </c>
      <c r="M10895">
        <f t="shared" ca="1" si="170"/>
        <v>2.9442811339194717</v>
      </c>
    </row>
    <row r="10896" spans="1:13" x14ac:dyDescent="0.25">
      <c r="A10896" s="9"/>
      <c r="H10896" s="9"/>
      <c r="J10896">
        <v>19</v>
      </c>
      <c r="K10896">
        <f ca="1">SIMULATION!$D$3*SIMULATION!$D$17/$H10877/(SIMULATION!$D$17-$I10877)*(((EXP(-$I10877*$J10896))/(1-EXP(-SIMULATION!$D$4*$I10877)))-(EXP(-SIMULATION!$D$17*$J10896)/(1-EXP(-SIMULATION!$D$4*SIMULATION!$D$17))))</f>
        <v>2.2290797192646137</v>
      </c>
      <c r="L10896">
        <v>-0.12178412021544288</v>
      </c>
      <c r="M10896">
        <f t="shared" ca="1" si="170"/>
        <v>1.9576132067638865</v>
      </c>
    </row>
    <row r="10897" spans="1:13" x14ac:dyDescent="0.25">
      <c r="A10897" s="9"/>
      <c r="H10897" s="9"/>
      <c r="J10897">
        <v>20</v>
      </c>
      <c r="K10897">
        <f ca="1">SIMULATION!$D$3*SIMULATION!$D$17/$H10877/(SIMULATION!$D$17-$I10877)*(((EXP(-$I10877*$J10897))/(1-EXP(-SIMULATION!$D$4*$I10877)))-(EXP(-SIMULATION!$D$17*$J10897)/(1-EXP(-SIMULATION!$D$4*SIMULATION!$D$17))))</f>
        <v>2.1274029887615944</v>
      </c>
      <c r="L10897">
        <v>5.4309621157497975E-2</v>
      </c>
      <c r="M10897">
        <f t="shared" ca="1" si="170"/>
        <v>2.2429414391305658</v>
      </c>
    </row>
    <row r="10898" spans="1:13" x14ac:dyDescent="0.25">
      <c r="A10898" s="9"/>
      <c r="H10898" s="9"/>
      <c r="J10898">
        <v>21</v>
      </c>
      <c r="K10898">
        <f ca="1">SIMULATION!$D$3*SIMULATION!$D$17/$H10877/(SIMULATION!$D$17-$I10877)*(((EXP(-$I10877*$J10898))/(1-EXP(-SIMULATION!$D$4*$I10877)))-(EXP(-SIMULATION!$D$17*$J10898)/(1-EXP(-SIMULATION!$D$4*SIMULATION!$D$17))))</f>
        <v>2.0302875276360806</v>
      </c>
      <c r="L10898">
        <v>7.2022997400532484E-3</v>
      </c>
      <c r="M10898">
        <f t="shared" ca="1" si="170"/>
        <v>2.044910266968607</v>
      </c>
    </row>
    <row r="10899" spans="1:13" x14ac:dyDescent="0.25">
      <c r="A10899" s="9"/>
      <c r="H10899" s="9"/>
      <c r="J10899">
        <v>22</v>
      </c>
      <c r="K10899">
        <f ca="1">SIMULATION!$D$3*SIMULATION!$D$17/$H10877/(SIMULATION!$D$17-$I10877)*(((EXP(-$I10877*$J10899))/(1-EXP(-SIMULATION!$D$4*$I10877)))-(EXP(-SIMULATION!$D$17*$J10899)/(1-EXP(-SIMULATION!$D$4*SIMULATION!$D$17))))</f>
        <v>1.9375562902770405</v>
      </c>
      <c r="L10899">
        <v>0.30310796154151176</v>
      </c>
      <c r="M10899">
        <f t="shared" ca="1" si="170"/>
        <v>2.5248450277948478</v>
      </c>
    </row>
    <row r="10900" spans="1:13" x14ac:dyDescent="0.25">
      <c r="A10900" s="9"/>
      <c r="H10900" s="9"/>
      <c r="J10900">
        <v>23</v>
      </c>
      <c r="K10900">
        <f ca="1">SIMULATION!$D$3*SIMULATION!$D$17/$H10877/(SIMULATION!$D$17-$I10877)*(((EXP(-$I10877*$J10900))/(1-EXP(-SIMULATION!$D$4*$I10877)))-(EXP(-SIMULATION!$D$17*$J10900)/(1-EXP(-SIMULATION!$D$4*SIMULATION!$D$17))))</f>
        <v>1.8490290082428587</v>
      </c>
      <c r="L10900">
        <v>0.21998272512210743</v>
      </c>
      <c r="M10900">
        <f t="shared" ca="1" si="170"/>
        <v>2.2557834483059502</v>
      </c>
    </row>
    <row r="10901" spans="1:13" x14ac:dyDescent="0.25">
      <c r="A10901" s="9"/>
      <c r="H10901" s="9"/>
      <c r="J10901">
        <v>24</v>
      </c>
      <c r="K10901">
        <f ca="1">SIMULATION!$D$3*SIMULATION!$D$17/$H10877/(SIMULATION!$D$17-$I10877)*(((EXP(-$I10877*$J10901))/(1-EXP(-SIMULATION!$D$4*$I10877)))-(EXP(-SIMULATION!$D$17*$J10901)/(1-EXP(-SIMULATION!$D$4*SIMULATION!$D$17))))</f>
        <v>1.7645264027523386</v>
      </c>
      <c r="L10901">
        <v>0.18589202657603218</v>
      </c>
      <c r="M10901">
        <f t="shared" ca="1" si="170"/>
        <v>2.0925377917068868</v>
      </c>
    </row>
    <row r="10902" spans="1:13" x14ac:dyDescent="0.25">
      <c r="A10902" s="9">
        <v>437</v>
      </c>
      <c r="B10902" s="2">
        <f ca="1">NORMINV(RAND(),SIMULATION!D7,SIMULATION!D8)</f>
        <v>62.306900754869581</v>
      </c>
      <c r="C10902" s="2">
        <v>2</v>
      </c>
      <c r="D10902" s="2">
        <f ca="1">SIMULATION!$D$11*(1+(SIMULATION!$D$12*LN(1+$C10902)))*(1+(SIMULATION!$D$13*(($B10902/63.5)-1)))</f>
        <v>10.149459659513376</v>
      </c>
      <c r="E10902" s="2">
        <v>-0.12152421350901335</v>
      </c>
      <c r="F10902" s="2">
        <f ca="1">D10902*(1+E10902)</f>
        <v>8.9160545568495539</v>
      </c>
      <c r="G10902" s="2">
        <v>0.49605084794960647</v>
      </c>
      <c r="H10902" s="9">
        <f>SIMULATION!$D$15*EXP($G$10902)</f>
        <v>362.53059369452905</v>
      </c>
      <c r="I10902" s="2">
        <f ca="1">$F10902/$H10902</f>
        <v>2.4593936930912615E-2</v>
      </c>
      <c r="J10902">
        <v>0</v>
      </c>
      <c r="K10902">
        <f ca="1">SIMULATION!$D$3*SIMULATION!$D$17/$H10902/(SIMULATION!$D$17-$I10902)*(((EXP(-$I10902*$J10902))/(1-EXP(-SIMULATION!$D$4*$I10902)))-(EXP(-SIMULATION!$D$17*$J10902)/(1-EXP(-SIMULATION!$D$4*SIMULATION!$D$17))))</f>
        <v>1.9961965036837244</v>
      </c>
      <c r="L10902">
        <v>7.2181460561227512E-2</v>
      </c>
      <c r="M10902">
        <f t="shared" ca="1" si="170"/>
        <v>2.1402848828868311</v>
      </c>
    </row>
    <row r="10903" spans="1:13" x14ac:dyDescent="0.25">
      <c r="A10903" s="9"/>
      <c r="H10903" s="9"/>
      <c r="J10903">
        <v>1</v>
      </c>
      <c r="K10903">
        <f ca="1">SIMULATION!$D$3*SIMULATION!$D$17/$H10902/(SIMULATION!$D$17-$I10902)*(((EXP(-$I10902*$J10903))/(1-EXP(-SIMULATION!$D$4*$I10902)))-(EXP(-SIMULATION!$D$17*$J10903)/(1-EXP(-SIMULATION!$D$4*SIMULATION!$D$17))))</f>
        <v>2.4854882650980286</v>
      </c>
      <c r="L10903">
        <v>-0.64393179406421264</v>
      </c>
      <c r="M10903">
        <f t="shared" ca="1" si="170"/>
        <v>0.88500334742790765</v>
      </c>
    </row>
    <row r="10904" spans="1:13" x14ac:dyDescent="0.25">
      <c r="A10904" s="9"/>
      <c r="H10904" s="9"/>
      <c r="J10904">
        <v>2</v>
      </c>
      <c r="K10904">
        <f ca="1">SIMULATION!$D$3*SIMULATION!$D$17/$H10902/(SIMULATION!$D$17-$I10902)*(((EXP(-$I10902*$J10904))/(1-EXP(-SIMULATION!$D$4*$I10902)))-(EXP(-SIMULATION!$D$17*$J10904)/(1-EXP(-SIMULATION!$D$4*SIMULATION!$D$17))))</f>
        <v>2.7697330442794654</v>
      </c>
      <c r="L10904">
        <v>-0.1217750416066383</v>
      </c>
      <c r="M10904">
        <f t="shared" ca="1" si="170"/>
        <v>2.4324486875730527</v>
      </c>
    </row>
    <row r="10905" spans="1:13" x14ac:dyDescent="0.25">
      <c r="A10905" s="9"/>
      <c r="H10905" s="9"/>
      <c r="J10905">
        <v>3</v>
      </c>
      <c r="K10905">
        <f ca="1">SIMULATION!$D$3*SIMULATION!$D$17/$H10902/(SIMULATION!$D$17-$I10902)*(((EXP(-$I10902*$J10905))/(1-EXP(-SIMULATION!$D$4*$I10902)))-(EXP(-SIMULATION!$D$17*$J10905)/(1-EXP(-SIMULATION!$D$4*SIMULATION!$D$17))))</f>
        <v>2.9232906806227112</v>
      </c>
      <c r="L10905">
        <v>-4.0303964774285224E-2</v>
      </c>
      <c r="M10905">
        <f t="shared" ca="1" si="170"/>
        <v>2.8054704760058971</v>
      </c>
    </row>
    <row r="10906" spans="1:13" x14ac:dyDescent="0.25">
      <c r="A10906" s="9"/>
      <c r="H10906" s="9"/>
      <c r="J10906">
        <v>4</v>
      </c>
      <c r="K10906">
        <f ca="1">SIMULATION!$D$3*SIMULATION!$D$17/$H10902/(SIMULATION!$D$17-$I10902)*(((EXP(-$I10902*$J10906))/(1-EXP(-SIMULATION!$D$4*$I10902)))-(EXP(-SIMULATION!$D$17*$J10906)/(1-EXP(-SIMULATION!$D$4*SIMULATION!$D$17))))</f>
        <v>2.9937954684977703</v>
      </c>
      <c r="L10906">
        <v>0.2606642131305234</v>
      </c>
      <c r="M10906">
        <f t="shared" ca="1" si="170"/>
        <v>3.7741708085674683</v>
      </c>
    </row>
    <row r="10907" spans="1:13" x14ac:dyDescent="0.25">
      <c r="A10907" s="9"/>
      <c r="H10907" s="9"/>
      <c r="J10907">
        <v>5</v>
      </c>
      <c r="K10907">
        <f ca="1">SIMULATION!$D$3*SIMULATION!$D$17/$H10902/(SIMULATION!$D$17-$I10902)*(((EXP(-$I10902*$J10907))/(1-EXP(-SIMULATION!$D$4*$I10902)))-(EXP(-SIMULATION!$D$17*$J10907)/(1-EXP(-SIMULATION!$D$4*SIMULATION!$D$17))))</f>
        <v>3.0117557444181342</v>
      </c>
      <c r="L10907">
        <v>0.13335348183898543</v>
      </c>
      <c r="M10907">
        <f t="shared" ca="1" si="170"/>
        <v>3.413383859384858</v>
      </c>
    </row>
    <row r="10908" spans="1:13" x14ac:dyDescent="0.25">
      <c r="A10908" s="9"/>
      <c r="H10908" s="9"/>
      <c r="J10908">
        <v>6</v>
      </c>
      <c r="K10908">
        <f ca="1">SIMULATION!$D$3*SIMULATION!$D$17/$H10902/(SIMULATION!$D$17-$I10902)*(((EXP(-$I10902*$J10908))/(1-EXP(-SIMULATION!$D$4*$I10902)))-(EXP(-SIMULATION!$D$17*$J10908)/(1-EXP(-SIMULATION!$D$4*SIMULATION!$D$17))))</f>
        <v>2.9967055253300567</v>
      </c>
      <c r="L10908">
        <v>1.0471940641844507E-3</v>
      </c>
      <c r="M10908">
        <f t="shared" ca="1" si="170"/>
        <v>2.9998436575682912</v>
      </c>
    </row>
    <row r="10909" spans="1:13" x14ac:dyDescent="0.25">
      <c r="A10909" s="9"/>
      <c r="H10909" s="9"/>
      <c r="J10909">
        <v>7</v>
      </c>
      <c r="K10909">
        <f ca="1">SIMULATION!$D$3*SIMULATION!$D$17/$H10902/(SIMULATION!$D$17-$I10902)*(((EXP(-$I10902*$J10909))/(1-EXP(-SIMULATION!$D$4*$I10902)))-(EXP(-SIMULATION!$D$17*$J10909)/(1-EXP(-SIMULATION!$D$4*SIMULATION!$D$17))))</f>
        <v>2.9611466178057095</v>
      </c>
      <c r="L10909">
        <v>5.1270197245764065E-2</v>
      </c>
      <c r="M10909">
        <f t="shared" ca="1" si="170"/>
        <v>3.1129651889742354</v>
      </c>
    </row>
    <row r="10910" spans="1:13" x14ac:dyDescent="0.25">
      <c r="A10910" s="9"/>
      <c r="H10910" s="9"/>
      <c r="J10910">
        <v>8</v>
      </c>
      <c r="K10910">
        <f ca="1">SIMULATION!$D$3*SIMULATION!$D$17/$H10902/(SIMULATION!$D$17-$I10902)*(((EXP(-$I10902*$J10910))/(1-EXP(-SIMULATION!$D$4*$I10902)))-(EXP(-SIMULATION!$D$17*$J10910)/(1-EXP(-SIMULATION!$D$4*SIMULATION!$D$17))))</f>
        <v>2.9130748075949149</v>
      </c>
      <c r="L10910">
        <v>0.17392036216641366</v>
      </c>
      <c r="M10910">
        <f t="shared" ca="1" si="170"/>
        <v>3.419717833149678</v>
      </c>
    </row>
    <row r="10911" spans="1:13" x14ac:dyDescent="0.25">
      <c r="A10911" s="9"/>
      <c r="H10911" s="9"/>
      <c r="J10911">
        <v>9</v>
      </c>
      <c r="K10911">
        <f ca="1">SIMULATION!$D$3*SIMULATION!$D$17/$H10902/(SIMULATION!$D$17-$I10902)*(((EXP(-$I10902*$J10911))/(1-EXP(-SIMULATION!$D$4*$I10902)))-(EXP(-SIMULATION!$D$17*$J10911)/(1-EXP(-SIMULATION!$D$4*SIMULATION!$D$17))))</f>
        <v>2.8575986937338218</v>
      </c>
      <c r="L10911">
        <v>-0.14484162450173263</v>
      </c>
      <c r="M10911">
        <f t="shared" ca="1" si="170"/>
        <v>2.4436994567593859</v>
      </c>
    </row>
    <row r="10912" spans="1:13" x14ac:dyDescent="0.25">
      <c r="A10912" s="9"/>
      <c r="H10912" s="9"/>
      <c r="J10912">
        <v>10</v>
      </c>
      <c r="K10912">
        <f ca="1">SIMULATION!$D$3*SIMULATION!$D$17/$H10902/(SIMULATION!$D$17-$I10902)*(((EXP(-$I10902*$J10912))/(1-EXP(-SIMULATION!$D$4*$I10902)))-(EXP(-SIMULATION!$D$17*$J10912)/(1-EXP(-SIMULATION!$D$4*SIMULATION!$D$17))))</f>
        <v>2.7979770674890552</v>
      </c>
      <c r="L10912">
        <v>0.34658822837600106</v>
      </c>
      <c r="M10912">
        <f t="shared" ca="1" si="170"/>
        <v>3.7677229823467657</v>
      </c>
    </row>
    <row r="10913" spans="1:13" x14ac:dyDescent="0.25">
      <c r="A10913" s="9"/>
      <c r="H10913" s="9"/>
      <c r="J10913">
        <v>11</v>
      </c>
      <c r="K10913">
        <f ca="1">SIMULATION!$D$3*SIMULATION!$D$17/$H10902/(SIMULATION!$D$17-$I10902)*(((EXP(-$I10902*$J10913))/(1-EXP(-SIMULATION!$D$4*$I10902)))-(EXP(-SIMULATION!$D$17*$J10913)/(1-EXP(-SIMULATION!$D$4*SIMULATION!$D$17))))</f>
        <v>2.7362836809417455</v>
      </c>
      <c r="L10913">
        <v>0.41563177786392108</v>
      </c>
      <c r="M10913">
        <f t="shared" ca="1" si="170"/>
        <v>3.8735701319915976</v>
      </c>
    </row>
    <row r="10914" spans="1:13" x14ac:dyDescent="0.25">
      <c r="A10914" s="9"/>
      <c r="H10914" s="9"/>
      <c r="J10914">
        <v>12</v>
      </c>
      <c r="K10914">
        <f ca="1">SIMULATION!$D$3*SIMULATION!$D$17/$H10902/(SIMULATION!$D$17-$I10902)*(((EXP(-$I10902*$J10914))/(1-EXP(-SIMULATION!$D$4*$I10902)))-(EXP(-SIMULATION!$D$17*$J10914)/(1-EXP(-SIMULATION!$D$4*SIMULATION!$D$17))))</f>
        <v>2.6738332380266101</v>
      </c>
      <c r="L10914">
        <v>-0.16471601356536653</v>
      </c>
      <c r="M10914">
        <f t="shared" ca="1" si="170"/>
        <v>2.2334100861202915</v>
      </c>
    </row>
    <row r="10915" spans="1:13" x14ac:dyDescent="0.25">
      <c r="A10915" s="9"/>
      <c r="H10915" s="9"/>
      <c r="J10915">
        <v>13</v>
      </c>
      <c r="K10915">
        <f ca="1">SIMULATION!$D$3*SIMULATION!$D$17/$H10902/(SIMULATION!$D$17-$I10902)*(((EXP(-$I10902*$J10915))/(1-EXP(-SIMULATION!$D$4*$I10902)))-(EXP(-SIMULATION!$D$17*$J10915)/(1-EXP(-SIMULATION!$D$4*SIMULATION!$D$17))))</f>
        <v>2.6114543713376186</v>
      </c>
      <c r="L10915">
        <v>-0.40342610454025596</v>
      </c>
      <c r="M10915">
        <f t="shared" ca="1" si="170"/>
        <v>1.5579255071242601</v>
      </c>
    </row>
    <row r="10916" spans="1:13" x14ac:dyDescent="0.25">
      <c r="A10916" s="9"/>
      <c r="H10916" s="9"/>
      <c r="J10916">
        <v>14</v>
      </c>
      <c r="K10916">
        <f ca="1">SIMULATION!$D$3*SIMULATION!$D$17/$H10902/(SIMULATION!$D$17-$I10902)*(((EXP(-$I10902*$J10916))/(1-EXP(-SIMULATION!$D$4*$I10902)))-(EXP(-SIMULATION!$D$17*$J10916)/(1-EXP(-SIMULATION!$D$4*SIMULATION!$D$17))))</f>
        <v>2.5496645639070805</v>
      </c>
      <c r="L10916">
        <v>0.11588456249884882</v>
      </c>
      <c r="M10916">
        <f t="shared" ca="1" si="170"/>
        <v>2.8451313264142706</v>
      </c>
    </row>
    <row r="10917" spans="1:13" x14ac:dyDescent="0.25">
      <c r="A10917" s="9"/>
      <c r="H10917" s="9"/>
      <c r="J10917">
        <v>15</v>
      </c>
      <c r="K10917">
        <f ca="1">SIMULATION!$D$3*SIMULATION!$D$17/$H10902/(SIMULATION!$D$17-$I10902)*(((EXP(-$I10902*$J10917))/(1-EXP(-SIMULATION!$D$4*$I10902)))-(EXP(-SIMULATION!$D$17*$J10917)/(1-EXP(-SIMULATION!$D$4*SIMULATION!$D$17))))</f>
        <v>2.4887822351470139</v>
      </c>
      <c r="L10917">
        <v>9.358631766362896E-2</v>
      </c>
      <c r="M10917">
        <f t="shared" ca="1" si="170"/>
        <v>2.7216982000010788</v>
      </c>
    </row>
    <row r="10918" spans="1:13" x14ac:dyDescent="0.25">
      <c r="A10918" s="9"/>
      <c r="H10918" s="9"/>
      <c r="J10918">
        <v>16</v>
      </c>
      <c r="K10918">
        <f ca="1">SIMULATION!$D$3*SIMULATION!$D$17/$H10902/(SIMULATION!$D$17-$I10902)*(((EXP(-$I10902*$J10918))/(1-EXP(-SIMULATION!$D$4*$I10902)))-(EXP(-SIMULATION!$D$17*$J10918)/(1-EXP(-SIMULATION!$D$4*SIMULATION!$D$17))))</f>
        <v>2.4289985602590556</v>
      </c>
      <c r="L10918">
        <v>-4.9813313353026877E-2</v>
      </c>
      <c r="M10918">
        <f t="shared" ca="1" si="170"/>
        <v>2.3080020938428203</v>
      </c>
    </row>
    <row r="10919" spans="1:13" x14ac:dyDescent="0.25">
      <c r="A10919" s="9"/>
      <c r="H10919" s="9"/>
      <c r="J10919">
        <v>17</v>
      </c>
      <c r="K10919">
        <f ca="1">SIMULATION!$D$3*SIMULATION!$D$17/$H10902/(SIMULATION!$D$17-$I10902)*(((EXP(-$I10902*$J10919))/(1-EXP(-SIMULATION!$D$4*$I10902)))-(EXP(-SIMULATION!$D$17*$J10919)/(1-EXP(-SIMULATION!$D$4*SIMULATION!$D$17))))</f>
        <v>2.3704234860674123</v>
      </c>
      <c r="L10919">
        <v>-0.33223325208704563</v>
      </c>
      <c r="M10919">
        <f t="shared" ca="1" si="170"/>
        <v>1.5828899824677241</v>
      </c>
    </row>
    <row r="10920" spans="1:13" x14ac:dyDescent="0.25">
      <c r="A10920" s="9"/>
      <c r="H10920" s="9"/>
      <c r="J10920">
        <v>18</v>
      </c>
      <c r="K10920">
        <f ca="1">SIMULATION!$D$3*SIMULATION!$D$17/$H10902/(SIMULATION!$D$17-$I10902)*(((EXP(-$I10902*$J10920))/(1-EXP(-SIMULATION!$D$4*$I10902)))-(EXP(-SIMULATION!$D$17*$J10920)/(1-EXP(-SIMULATION!$D$4*SIMULATION!$D$17))))</f>
        <v>2.31311521148251</v>
      </c>
      <c r="L10920">
        <v>-0.1612347559516642</v>
      </c>
      <c r="M10920">
        <f t="shared" ca="1" si="170"/>
        <v>1.9401606448710453</v>
      </c>
    </row>
    <row r="10921" spans="1:13" x14ac:dyDescent="0.25">
      <c r="A10921" s="9"/>
      <c r="H10921" s="9"/>
      <c r="J10921">
        <v>19</v>
      </c>
      <c r="K10921">
        <f ca="1">SIMULATION!$D$3*SIMULATION!$D$17/$H10902/(SIMULATION!$D$17-$I10902)*(((EXP(-$I10902*$J10921))/(1-EXP(-SIMULATION!$D$4*$I10902)))-(EXP(-SIMULATION!$D$17*$J10921)/(1-EXP(-SIMULATION!$D$4*SIMULATION!$D$17))))</f>
        <v>2.2570990718831894</v>
      </c>
      <c r="L10921">
        <v>0.23576471939116267</v>
      </c>
      <c r="M10921">
        <f t="shared" ca="1" si="170"/>
        <v>2.7892434012037834</v>
      </c>
    </row>
    <row r="10922" spans="1:13" x14ac:dyDescent="0.25">
      <c r="A10922" s="9"/>
      <c r="H10922" s="9"/>
      <c r="J10922">
        <v>20</v>
      </c>
      <c r="K10922">
        <f ca="1">SIMULATION!$D$3*SIMULATION!$D$17/$H10902/(SIMULATION!$D$17-$I10902)*(((EXP(-$I10902*$J10922))/(1-EXP(-SIMULATION!$D$4*$I10902)))-(EXP(-SIMULATION!$D$17*$J10922)/(1-EXP(-SIMULATION!$D$4*SIMULATION!$D$17))))</f>
        <v>2.2023796334528081</v>
      </c>
      <c r="L10922">
        <v>-0.34381034628519258</v>
      </c>
      <c r="M10922">
        <f t="shared" ca="1" si="170"/>
        <v>1.4451787290239426</v>
      </c>
    </row>
    <row r="10923" spans="1:13" x14ac:dyDescent="0.25">
      <c r="A10923" s="9"/>
      <c r="H10923" s="9"/>
      <c r="J10923">
        <v>21</v>
      </c>
      <c r="K10923">
        <f ca="1">SIMULATION!$D$3*SIMULATION!$D$17/$H10902/(SIMULATION!$D$17-$I10902)*(((EXP(-$I10902*$J10923))/(1-EXP(-SIMULATION!$D$4*$I10902)))-(EXP(-SIMULATION!$D$17*$J10923)/(1-EXP(-SIMULATION!$D$4*SIMULATION!$D$17))))</f>
        <v>2.1489484364647229</v>
      </c>
      <c r="L10923">
        <v>0.19334536985480602</v>
      </c>
      <c r="M10923">
        <f t="shared" ca="1" si="170"/>
        <v>2.564437666711902</v>
      </c>
    </row>
    <row r="10924" spans="1:13" x14ac:dyDescent="0.25">
      <c r="A10924" s="9"/>
      <c r="H10924" s="9"/>
      <c r="J10924">
        <v>22</v>
      </c>
      <c r="K10924">
        <f ca="1">SIMULATION!$D$3*SIMULATION!$D$17/$H10902/(SIMULATION!$D$17-$I10902)*(((EXP(-$I10902*$J10924))/(1-EXP(-SIMULATION!$D$4*$I10902)))-(EXP(-SIMULATION!$D$17*$J10924)/(1-EXP(-SIMULATION!$D$4*SIMULATION!$D$17))))</f>
        <v>2.09678895048039</v>
      </c>
      <c r="L10924">
        <v>4.2674687419230188E-2</v>
      </c>
      <c r="M10924">
        <f t="shared" ca="1" si="170"/>
        <v>2.1862687635262361</v>
      </c>
    </row>
    <row r="10925" spans="1:13" x14ac:dyDescent="0.25">
      <c r="A10925" s="9"/>
      <c r="H10925" s="9"/>
      <c r="J10925">
        <v>23</v>
      </c>
      <c r="K10925">
        <f ca="1">SIMULATION!$D$3*SIMULATION!$D$17/$H10902/(SIMULATION!$D$17-$I10902)*(((EXP(-$I10902*$J10925))/(1-EXP(-SIMULATION!$D$4*$I10902)))-(EXP(-SIMULATION!$D$17*$J10925)/(1-EXP(-SIMULATION!$D$4*SIMULATION!$D$17))))</f>
        <v>2.0458797430407101</v>
      </c>
      <c r="L10925">
        <v>4.0745857324919116E-2</v>
      </c>
      <c r="M10925">
        <f t="shared" ca="1" si="170"/>
        <v>2.1292408671545888</v>
      </c>
    </row>
    <row r="10926" spans="1:13" x14ac:dyDescent="0.25">
      <c r="A10926" s="9"/>
      <c r="H10926" s="9"/>
      <c r="J10926">
        <v>24</v>
      </c>
      <c r="K10926">
        <f ca="1">SIMULATION!$D$3*SIMULATION!$D$17/$H10902/(SIMULATION!$D$17-$I10902)*(((EXP(-$I10902*$J10926))/(1-EXP(-SIMULATION!$D$4*$I10902)))-(EXP(-SIMULATION!$D$17*$J10926)/(1-EXP(-SIMULATION!$D$4*SIMULATION!$D$17))))</f>
        <v>1.9961965036837244</v>
      </c>
      <c r="L10926">
        <v>-0.15572455343415484</v>
      </c>
      <c r="M10926">
        <f t="shared" ca="1" si="170"/>
        <v>1.6853396945807553</v>
      </c>
    </row>
    <row r="10927" spans="1:13" x14ac:dyDescent="0.25">
      <c r="A10927" s="9">
        <v>438</v>
      </c>
      <c r="B10927" s="2">
        <f ca="1">NORMINV(RAND(),SIMULATION!D7,SIMULATION!D8)</f>
        <v>60.80336506584748</v>
      </c>
      <c r="C10927" s="2">
        <v>2</v>
      </c>
      <c r="D10927" s="2">
        <f ca="1">SIMULATION!$D$11*(1+(SIMULATION!$D$12*LN(1+$C10927)))*(1+(SIMULATION!$D$13*(($B10927/63.5)-1)))</f>
        <v>10.037804487300683</v>
      </c>
      <c r="E10927" s="2">
        <v>-2.6334122157647306E-2</v>
      </c>
      <c r="F10927" s="2">
        <f ca="1">D10927*(1+E10927)</f>
        <v>9.7734677177375264</v>
      </c>
      <c r="G10927" s="2">
        <v>-0.91850940329710185</v>
      </c>
      <c r="H10927" s="9">
        <f>SIMULATION!$D$15*EXP($G$10927)</f>
        <v>88.106703162309572</v>
      </c>
      <c r="I10927" s="2">
        <f ca="1">$F10927/$H10927</f>
        <v>0.11092762941921581</v>
      </c>
      <c r="J10927">
        <v>0</v>
      </c>
      <c r="K10927">
        <f ca="1">SIMULATION!$D$3*SIMULATION!$D$17/$H10927/(SIMULATION!$D$17-$I10927)*(((EXP(-$I10927*$J10927))/(1-EXP(-SIMULATION!$D$4*$I10927)))-(EXP(-SIMULATION!$D$17*$J10927)/(1-EXP(-SIMULATION!$D$4*SIMULATION!$D$17))))</f>
        <v>0.62366718626619699</v>
      </c>
      <c r="L10927">
        <v>-0.30389401997883114</v>
      </c>
      <c r="M10927">
        <f t="shared" ca="1" si="170"/>
        <v>0.43413845790287592</v>
      </c>
    </row>
    <row r="10928" spans="1:13" x14ac:dyDescent="0.25">
      <c r="A10928" s="9"/>
      <c r="H10928" s="9"/>
      <c r="J10928">
        <v>1</v>
      </c>
      <c r="K10928">
        <f ca="1">SIMULATION!$D$3*SIMULATION!$D$17/$H10927/(SIMULATION!$D$17-$I10927)*(((EXP(-$I10927*$J10928))/(1-EXP(-SIMULATION!$D$4*$I10927)))-(EXP(-SIMULATION!$D$17*$J10928)/(1-EXP(-SIMULATION!$D$4*SIMULATION!$D$17))))</f>
        <v>2.6717865679369392</v>
      </c>
      <c r="L10928">
        <v>0.41351712495893173</v>
      </c>
      <c r="M10928">
        <f t="shared" ca="1" si="170"/>
        <v>3.7766160680141141</v>
      </c>
    </row>
    <row r="10929" spans="1:13" x14ac:dyDescent="0.25">
      <c r="A10929" s="9"/>
      <c r="H10929" s="9"/>
      <c r="J10929">
        <v>2</v>
      </c>
      <c r="K10929">
        <f ca="1">SIMULATION!$D$3*SIMULATION!$D$17/$H10927/(SIMULATION!$D$17-$I10927)*(((EXP(-$I10927*$J10929))/(1-EXP(-SIMULATION!$D$4*$I10927)))-(EXP(-SIMULATION!$D$17*$J10929)/(1-EXP(-SIMULATION!$D$4*SIMULATION!$D$17))))</f>
        <v>3.7457060054641809</v>
      </c>
      <c r="L10929">
        <v>-0.24202267943456982</v>
      </c>
      <c r="M10929">
        <f t="shared" ca="1" si="170"/>
        <v>2.8391602016475805</v>
      </c>
    </row>
    <row r="10930" spans="1:13" x14ac:dyDescent="0.25">
      <c r="A10930" s="9"/>
      <c r="H10930" s="9"/>
      <c r="J10930">
        <v>3</v>
      </c>
      <c r="K10930">
        <f ca="1">SIMULATION!$D$3*SIMULATION!$D$17/$H10927/(SIMULATION!$D$17-$I10927)*(((EXP(-$I10927*$J10930))/(1-EXP(-SIMULATION!$D$4*$I10927)))-(EXP(-SIMULATION!$D$17*$J10930)/(1-EXP(-SIMULATION!$D$4*SIMULATION!$D$17))))</f>
        <v>4.2203829738392908</v>
      </c>
      <c r="L10930">
        <v>-6.7212736421229616E-2</v>
      </c>
      <c r="M10930">
        <f t="shared" ca="1" si="170"/>
        <v>3.9367194854219854</v>
      </c>
    </row>
    <row r="10931" spans="1:13" x14ac:dyDescent="0.25">
      <c r="A10931" s="9"/>
      <c r="H10931" s="9"/>
      <c r="J10931">
        <v>4</v>
      </c>
      <c r="K10931">
        <f ca="1">SIMULATION!$D$3*SIMULATION!$D$17/$H10927/(SIMULATION!$D$17-$I10927)*(((EXP(-$I10927*$J10931))/(1-EXP(-SIMULATION!$D$4*$I10927)))-(EXP(-SIMULATION!$D$17*$J10931)/(1-EXP(-SIMULATION!$D$4*SIMULATION!$D$17))))</f>
        <v>4.3334693206496633</v>
      </c>
      <c r="L10931">
        <v>0.8622030254814721</v>
      </c>
      <c r="M10931">
        <f t="shared" ca="1" si="170"/>
        <v>8.0697996797449427</v>
      </c>
    </row>
    <row r="10932" spans="1:13" x14ac:dyDescent="0.25">
      <c r="A10932" s="9"/>
      <c r="H10932" s="9"/>
      <c r="J10932">
        <v>5</v>
      </c>
      <c r="K10932">
        <f ca="1">SIMULATION!$D$3*SIMULATION!$D$17/$H10927/(SIMULATION!$D$17-$I10927)*(((EXP(-$I10927*$J10932))/(1-EXP(-SIMULATION!$D$4*$I10927)))-(EXP(-SIMULATION!$D$17*$J10932)/(1-EXP(-SIMULATION!$D$4*SIMULATION!$D$17))))</f>
        <v>4.2349042554637109</v>
      </c>
      <c r="L10932">
        <v>0.42826103778750813</v>
      </c>
      <c r="M10932">
        <f t="shared" ca="1" si="170"/>
        <v>6.0485487468393346</v>
      </c>
    </row>
    <row r="10933" spans="1:13" x14ac:dyDescent="0.25">
      <c r="A10933" s="9"/>
      <c r="H10933" s="9"/>
      <c r="J10933">
        <v>6</v>
      </c>
      <c r="K10933">
        <f ca="1">SIMULATION!$D$3*SIMULATION!$D$17/$H10927/(SIMULATION!$D$17-$I10927)*(((EXP(-$I10927*$J10933))/(1-EXP(-SIMULATION!$D$4*$I10927)))-(EXP(-SIMULATION!$D$17*$J10933)/(1-EXP(-SIMULATION!$D$4*SIMULATION!$D$17))))</f>
        <v>4.0186657474893481</v>
      </c>
      <c r="L10933">
        <v>8.6574220869759744E-2</v>
      </c>
      <c r="M10933">
        <f t="shared" ca="1" si="170"/>
        <v>4.3665786035142293</v>
      </c>
    </row>
    <row r="10934" spans="1:13" x14ac:dyDescent="0.25">
      <c r="A10934" s="9"/>
      <c r="H10934" s="9"/>
      <c r="J10934">
        <v>7</v>
      </c>
      <c r="K10934">
        <f ca="1">SIMULATION!$D$3*SIMULATION!$D$17/$H10927/(SIMULATION!$D$17-$I10927)*(((EXP(-$I10927*$J10934))/(1-EXP(-SIMULATION!$D$4*$I10927)))-(EXP(-SIMULATION!$D$17*$J10934)/(1-EXP(-SIMULATION!$D$4*SIMULATION!$D$17))))</f>
        <v>3.7430916423844312</v>
      </c>
      <c r="L10934">
        <v>0.6810750675528221</v>
      </c>
      <c r="M10934">
        <f t="shared" ca="1" si="170"/>
        <v>6.2924180355778114</v>
      </c>
    </row>
    <row r="10935" spans="1:13" x14ac:dyDescent="0.25">
      <c r="A10935" s="9"/>
      <c r="H10935" s="9"/>
      <c r="J10935">
        <v>8</v>
      </c>
      <c r="K10935">
        <f ca="1">SIMULATION!$D$3*SIMULATION!$D$17/$H10927/(SIMULATION!$D$17-$I10927)*(((EXP(-$I10927*$J10935))/(1-EXP(-SIMULATION!$D$4*$I10927)))-(EXP(-SIMULATION!$D$17*$J10935)/(1-EXP(-SIMULATION!$D$4*SIMULATION!$D$17))))</f>
        <v>3.4438787022353199</v>
      </c>
      <c r="L10935">
        <v>0.24247711003570629</v>
      </c>
      <c r="M10935">
        <f t="shared" ca="1" si="170"/>
        <v>4.2789404572668595</v>
      </c>
    </row>
    <row r="10936" spans="1:13" x14ac:dyDescent="0.25">
      <c r="A10936" s="9"/>
      <c r="H10936" s="9"/>
      <c r="J10936">
        <v>9</v>
      </c>
      <c r="K10936">
        <f ca="1">SIMULATION!$D$3*SIMULATION!$D$17/$H10927/(SIMULATION!$D$17-$I10927)*(((EXP(-$I10927*$J10936))/(1-EXP(-SIMULATION!$D$4*$I10927)))-(EXP(-SIMULATION!$D$17*$J10936)/(1-EXP(-SIMULATION!$D$4*SIMULATION!$D$17))))</f>
        <v>3.1423919194928205</v>
      </c>
      <c r="L10936">
        <v>-0.60053726850796518</v>
      </c>
      <c r="M10936">
        <f t="shared" ca="1" si="170"/>
        <v>1.2552684595791004</v>
      </c>
    </row>
    <row r="10937" spans="1:13" x14ac:dyDescent="0.25">
      <c r="A10937" s="9"/>
      <c r="H10937" s="9"/>
      <c r="J10937">
        <v>10</v>
      </c>
      <c r="K10937">
        <f ca="1">SIMULATION!$D$3*SIMULATION!$D$17/$H10927/(SIMULATION!$D$17-$I10927)*(((EXP(-$I10927*$J10937))/(1-EXP(-SIMULATION!$D$4*$I10927)))-(EXP(-SIMULATION!$D$17*$J10937)/(1-EXP(-SIMULATION!$D$4*SIMULATION!$D$17))))</f>
        <v>2.8509707231158909</v>
      </c>
      <c r="L10937">
        <v>-0.32097737992289904</v>
      </c>
      <c r="M10937">
        <f t="shared" ca="1" si="170"/>
        <v>1.9358736101732597</v>
      </c>
    </row>
    <row r="10938" spans="1:13" x14ac:dyDescent="0.25">
      <c r="A10938" s="9"/>
      <c r="H10938" s="9"/>
      <c r="J10938">
        <v>11</v>
      </c>
      <c r="K10938">
        <f ca="1">SIMULATION!$D$3*SIMULATION!$D$17/$H10927/(SIMULATION!$D$17-$I10927)*(((EXP(-$I10927*$J10938))/(1-EXP(-SIMULATION!$D$4*$I10927)))-(EXP(-SIMULATION!$D$17*$J10938)/(1-EXP(-SIMULATION!$D$4*SIMULATION!$D$17))))</f>
        <v>2.5763126736871849</v>
      </c>
      <c r="L10938">
        <v>5.448824515637965E-2</v>
      </c>
      <c r="M10938">
        <f t="shared" ca="1" si="170"/>
        <v>2.7166914302505405</v>
      </c>
    </row>
    <row r="10939" spans="1:13" x14ac:dyDescent="0.25">
      <c r="A10939" s="9"/>
      <c r="H10939" s="9"/>
      <c r="J10939">
        <v>12</v>
      </c>
      <c r="K10939">
        <f ca="1">SIMULATION!$D$3*SIMULATION!$D$17/$H10927/(SIMULATION!$D$17-$I10927)*(((EXP(-$I10927*$J10939))/(1-EXP(-SIMULATION!$D$4*$I10927)))-(EXP(-SIMULATION!$D$17*$J10939)/(1-EXP(-SIMULATION!$D$4*SIMULATION!$D$17))))</f>
        <v>2.3216269150446842</v>
      </c>
      <c r="L10939">
        <v>-0.42530146935409519</v>
      </c>
      <c r="M10939">
        <f t="shared" ca="1" si="170"/>
        <v>1.3342355767841649</v>
      </c>
    </row>
    <row r="10940" spans="1:13" x14ac:dyDescent="0.25">
      <c r="A10940" s="9"/>
      <c r="H10940" s="9"/>
      <c r="J10940">
        <v>13</v>
      </c>
      <c r="K10940">
        <f ca="1">SIMULATION!$D$3*SIMULATION!$D$17/$H10927/(SIMULATION!$D$17-$I10927)*(((EXP(-$I10927*$J10940))/(1-EXP(-SIMULATION!$D$4*$I10927)))-(EXP(-SIMULATION!$D$17*$J10940)/(1-EXP(-SIMULATION!$D$4*SIMULATION!$D$17))))</f>
        <v>2.0880008207167982</v>
      </c>
      <c r="L10940">
        <v>-4.18975099717055E-3</v>
      </c>
      <c r="M10940">
        <f t="shared" ca="1" si="170"/>
        <v>2.079252617196107</v>
      </c>
    </row>
    <row r="10941" spans="1:13" x14ac:dyDescent="0.25">
      <c r="A10941" s="9"/>
      <c r="H10941" s="9"/>
      <c r="J10941">
        <v>14</v>
      </c>
      <c r="K10941">
        <f ca="1">SIMULATION!$D$3*SIMULATION!$D$17/$H10927/(SIMULATION!$D$17-$I10927)*(((EXP(-$I10927*$J10941))/(1-EXP(-SIMULATION!$D$4*$I10927)))-(EXP(-SIMULATION!$D$17*$J10941)/(1-EXP(-SIMULATION!$D$4*SIMULATION!$D$17))))</f>
        <v>1.8752638368930881</v>
      </c>
      <c r="L10941">
        <v>-0.19540093590208876</v>
      </c>
      <c r="M10941">
        <f t="shared" ca="1" si="170"/>
        <v>1.5088355281008368</v>
      </c>
    </row>
    <row r="10942" spans="1:13" x14ac:dyDescent="0.25">
      <c r="A10942" s="9"/>
      <c r="H10942" s="9"/>
      <c r="J10942">
        <v>15</v>
      </c>
      <c r="K10942">
        <f ca="1">SIMULATION!$D$3*SIMULATION!$D$17/$H10927/(SIMULATION!$D$17-$I10927)*(((EXP(-$I10927*$J10942))/(1-EXP(-SIMULATION!$D$4*$I10927)))-(EXP(-SIMULATION!$D$17*$J10942)/(1-EXP(-SIMULATION!$D$4*SIMULATION!$D$17))))</f>
        <v>1.6825303700973324</v>
      </c>
      <c r="L10942">
        <v>0.24428274498624505</v>
      </c>
      <c r="M10942">
        <f t="shared" ca="1" si="170"/>
        <v>2.0935435074274316</v>
      </c>
    </row>
    <row r="10943" spans="1:13" x14ac:dyDescent="0.25">
      <c r="A10943" s="9"/>
      <c r="H10943" s="9"/>
      <c r="J10943">
        <v>16</v>
      </c>
      <c r="K10943">
        <f ca="1">SIMULATION!$D$3*SIMULATION!$D$17/$H10927/(SIMULATION!$D$17-$I10927)*(((EXP(-$I10927*$J10943))/(1-EXP(-SIMULATION!$D$4*$I10927)))-(EXP(-SIMULATION!$D$17*$J10943)/(1-EXP(-SIMULATION!$D$4*SIMULATION!$D$17))))</f>
        <v>1.5085381206834174</v>
      </c>
      <c r="L10943">
        <v>0.29022632567180801</v>
      </c>
      <c r="M10943">
        <f t="shared" ca="1" si="170"/>
        <v>1.9463555965852202</v>
      </c>
    </row>
    <row r="10944" spans="1:13" x14ac:dyDescent="0.25">
      <c r="A10944" s="9"/>
      <c r="H10944" s="9"/>
      <c r="J10944">
        <v>17</v>
      </c>
      <c r="K10944">
        <f ca="1">SIMULATION!$D$3*SIMULATION!$D$17/$H10927/(SIMULATION!$D$17-$I10927)*(((EXP(-$I10927*$J10944))/(1-EXP(-SIMULATION!$D$4*$I10927)))-(EXP(-SIMULATION!$D$17*$J10944)/(1-EXP(-SIMULATION!$D$4*SIMULATION!$D$17))))</f>
        <v>1.3518563370360313</v>
      </c>
      <c r="L10944">
        <v>0.32823580432332139</v>
      </c>
      <c r="M10944">
        <f t="shared" ca="1" si="170"/>
        <v>1.795583989152632</v>
      </c>
    </row>
    <row r="10945" spans="1:13" x14ac:dyDescent="0.25">
      <c r="A10945" s="9"/>
      <c r="H10945" s="9"/>
      <c r="J10945">
        <v>18</v>
      </c>
      <c r="K10945">
        <f ca="1">SIMULATION!$D$3*SIMULATION!$D$17/$H10927/(SIMULATION!$D$17-$I10927)*(((EXP(-$I10927*$J10945))/(1-EXP(-SIMULATION!$D$4*$I10927)))-(EXP(-SIMULATION!$D$17*$J10945)/(1-EXP(-SIMULATION!$D$4*SIMULATION!$D$17))))</f>
        <v>1.2110116103733448</v>
      </c>
      <c r="L10945">
        <v>-0.56164254961081905</v>
      </c>
      <c r="M10945">
        <f t="shared" ca="1" si="170"/>
        <v>0.53085596191495565</v>
      </c>
    </row>
    <row r="10946" spans="1:13" x14ac:dyDescent="0.25">
      <c r="A10946" s="9"/>
      <c r="H10946" s="9"/>
      <c r="J10946">
        <v>19</v>
      </c>
      <c r="K10946">
        <f ca="1">SIMULATION!$D$3*SIMULATION!$D$17/$H10927/(SIMULATION!$D$17-$I10927)*(((EXP(-$I10927*$J10946))/(1-EXP(-SIMULATION!$D$4*$I10927)))-(EXP(-SIMULATION!$D$17*$J10946)/(1-EXP(-SIMULATION!$D$4*SIMULATION!$D$17))))</f>
        <v>1.0845616317909021</v>
      </c>
      <c r="L10946">
        <v>0.30911631244971544</v>
      </c>
      <c r="M10946">
        <f t="shared" ca="1" si="170"/>
        <v>1.4198173240345517</v>
      </c>
    </row>
    <row r="10947" spans="1:13" x14ac:dyDescent="0.25">
      <c r="A10947" s="9"/>
      <c r="H10947" s="9"/>
      <c r="J10947">
        <v>20</v>
      </c>
      <c r="K10947">
        <f ca="1">SIMULATION!$D$3*SIMULATION!$D$17/$H10927/(SIMULATION!$D$17-$I10927)*(((EXP(-$I10927*$J10947))/(1-EXP(-SIMULATION!$D$4*$I10927)))-(EXP(-SIMULATION!$D$17*$J10947)/(1-EXP(-SIMULATION!$D$4*SIMULATION!$D$17))))</f>
        <v>0.97113632203083178</v>
      </c>
      <c r="L10947">
        <v>0.16800005875653939</v>
      </c>
      <c r="M10947">
        <f t="shared" ref="M10947:M11010" ca="1" si="171">$K10947*(1+$L10947)</f>
        <v>1.134287281192621</v>
      </c>
    </row>
    <row r="10948" spans="1:13" x14ac:dyDescent="0.25">
      <c r="A10948" s="9"/>
      <c r="H10948" s="9"/>
      <c r="J10948">
        <v>21</v>
      </c>
      <c r="K10948">
        <f ca="1">SIMULATION!$D$3*SIMULATION!$D$17/$H10927/(SIMULATION!$D$17-$I10927)*(((EXP(-$I10927*$J10948))/(1-EXP(-SIMULATION!$D$4*$I10927)))-(EXP(-SIMULATION!$D$17*$J10948)/(1-EXP(-SIMULATION!$D$4*SIMULATION!$D$17))))</f>
        <v>0.86945869711097301</v>
      </c>
      <c r="L10948">
        <v>-8.963658626655388E-2</v>
      </c>
      <c r="M10948">
        <f t="shared" ca="1" si="171"/>
        <v>0.79152338760217966</v>
      </c>
    </row>
    <row r="10949" spans="1:13" x14ac:dyDescent="0.25">
      <c r="A10949" s="9"/>
      <c r="H10949" s="9"/>
      <c r="J10949">
        <v>22</v>
      </c>
      <c r="K10949">
        <f ca="1">SIMULATION!$D$3*SIMULATION!$D$17/$H10927/(SIMULATION!$D$17-$I10927)*(((EXP(-$I10927*$J10949))/(1-EXP(-SIMULATION!$D$4*$I10927)))-(EXP(-SIMULATION!$D$17*$J10949)/(1-EXP(-SIMULATION!$D$4*SIMULATION!$D$17))))</f>
        <v>0.77835332477095909</v>
      </c>
      <c r="L10949">
        <v>-2.805732137586775E-2</v>
      </c>
      <c r="M10949">
        <f t="shared" ca="1" si="171"/>
        <v>0.75651481539388521</v>
      </c>
    </row>
    <row r="10950" spans="1:13" x14ac:dyDescent="0.25">
      <c r="A10950" s="9"/>
      <c r="H10950" s="9"/>
      <c r="J10950">
        <v>23</v>
      </c>
      <c r="K10950">
        <f ca="1">SIMULATION!$D$3*SIMULATION!$D$17/$H10927/(SIMULATION!$D$17-$I10927)*(((EXP(-$I10927*$J10950))/(1-EXP(-SIMULATION!$D$4*$I10927)))-(EXP(-SIMULATION!$D$17*$J10950)/(1-EXP(-SIMULATION!$D$4*SIMULATION!$D$17))))</f>
        <v>0.69674734484459577</v>
      </c>
      <c r="L10950">
        <v>-0.38081505816938743</v>
      </c>
      <c r="M10950">
        <f t="shared" ca="1" si="171"/>
        <v>0.43141546418823479</v>
      </c>
    </row>
    <row r="10951" spans="1:13" x14ac:dyDescent="0.25">
      <c r="A10951" s="9"/>
      <c r="H10951" s="9"/>
      <c r="J10951">
        <v>24</v>
      </c>
      <c r="K10951">
        <f ca="1">SIMULATION!$D$3*SIMULATION!$D$17/$H10927/(SIMULATION!$D$17-$I10927)*(((EXP(-$I10927*$J10951))/(1-EXP(-SIMULATION!$D$4*$I10927)))-(EXP(-SIMULATION!$D$17*$J10951)/(1-EXP(-SIMULATION!$D$4*SIMULATION!$D$17))))</f>
        <v>0.62366718626619866</v>
      </c>
      <c r="L10951">
        <v>0.18071285598975598</v>
      </c>
      <c r="M10951">
        <f t="shared" ca="1" si="171"/>
        <v>0.7363718646834585</v>
      </c>
    </row>
    <row r="10952" spans="1:13" x14ac:dyDescent="0.25">
      <c r="A10952" s="9">
        <v>439</v>
      </c>
      <c r="B10952" s="2">
        <f ca="1">NORMINV(RAND(),SIMULATION!D7,SIMULATION!D8)</f>
        <v>67.812440897331513</v>
      </c>
      <c r="C10952" s="2">
        <v>2</v>
      </c>
      <c r="D10952" s="2">
        <f ca="1">SIMULATION!$D$11*(1+(SIMULATION!$D$12*LN(1+$C10952)))*(1+(SIMULATION!$D$13*(($B10952/63.5)-1)))</f>
        <v>10.558310634730528</v>
      </c>
      <c r="E10952" s="2">
        <v>-9.8418523085415047E-3</v>
      </c>
      <c r="F10952" s="2">
        <f ca="1">D10952*(1+E10952)</f>
        <v>10.454397300835808</v>
      </c>
      <c r="G10952" s="2">
        <v>-1.3279156617904375</v>
      </c>
      <c r="H10952" s="9">
        <f>SIMULATION!$D$15*EXP($G$10952)</f>
        <v>58.50676317544707</v>
      </c>
      <c r="I10952" s="2">
        <f ca="1">$F10952/$H10952</f>
        <v>0.17868698819460752</v>
      </c>
      <c r="J10952">
        <v>0</v>
      </c>
      <c r="K10952">
        <f ca="1">SIMULATION!$D$3*SIMULATION!$D$17/$H10952/(SIMULATION!$D$17-$I10952)*(((EXP(-$I10952*$J10952))/(1-EXP(-SIMULATION!$D$4*$I10952)))-(EXP(-SIMULATION!$D$17*$J10952)/(1-EXP(-SIMULATION!$D$4*SIMULATION!$D$17))))</f>
        <v>0.21824363309166217</v>
      </c>
      <c r="L10952">
        <v>7.1195916981254548E-2</v>
      </c>
      <c r="M10952">
        <f t="shared" ca="1" si="171"/>
        <v>0.23378168867494353</v>
      </c>
    </row>
    <row r="10953" spans="1:13" x14ac:dyDescent="0.25">
      <c r="A10953" s="9"/>
      <c r="H10953" s="9"/>
      <c r="J10953">
        <v>1</v>
      </c>
      <c r="K10953">
        <f ca="1">SIMULATION!$D$3*SIMULATION!$D$17/$H10952/(SIMULATION!$D$17-$I10952)*(((EXP(-$I10952*$J10953))/(1-EXP(-SIMULATION!$D$4*$I10952)))-(EXP(-SIMULATION!$D$17*$J10953)/(1-EXP(-SIMULATION!$D$4*SIMULATION!$D$17))))</f>
        <v>3.254221596711858</v>
      </c>
      <c r="L10953">
        <v>-0.23479032776706907</v>
      </c>
      <c r="M10953">
        <f t="shared" ca="1" si="171"/>
        <v>2.4901618413932058</v>
      </c>
    </row>
    <row r="10954" spans="1:13" x14ac:dyDescent="0.25">
      <c r="A10954" s="9"/>
      <c r="H10954" s="9"/>
      <c r="J10954">
        <v>2</v>
      </c>
      <c r="K10954">
        <f ca="1">SIMULATION!$D$3*SIMULATION!$D$17/$H10952/(SIMULATION!$D$17-$I10952)*(((EXP(-$I10952*$J10954))/(1-EXP(-SIMULATION!$D$4*$I10952)))-(EXP(-SIMULATION!$D$17*$J10954)/(1-EXP(-SIMULATION!$D$4*SIMULATION!$D$17))))</f>
        <v>4.6901389904878696</v>
      </c>
      <c r="L10954">
        <v>0.27686310974163791</v>
      </c>
      <c r="M10954">
        <f t="shared" ca="1" si="171"/>
        <v>5.9886654565148474</v>
      </c>
    </row>
    <row r="10955" spans="1:13" x14ac:dyDescent="0.25">
      <c r="A10955" s="9"/>
      <c r="H10955" s="9"/>
      <c r="J10955">
        <v>3</v>
      </c>
      <c r="K10955">
        <f ca="1">SIMULATION!$D$3*SIMULATION!$D$17/$H10952/(SIMULATION!$D$17-$I10952)*(((EXP(-$I10952*$J10955))/(1-EXP(-SIMULATION!$D$4*$I10952)))-(EXP(-SIMULATION!$D$17*$J10955)/(1-EXP(-SIMULATION!$D$4*SIMULATION!$D$17))))</f>
        <v>5.1840875706412355</v>
      </c>
      <c r="L10955">
        <v>0.23313777247064668</v>
      </c>
      <c r="M10955">
        <f t="shared" ca="1" si="171"/>
        <v>6.3926941991532997</v>
      </c>
    </row>
    <row r="10956" spans="1:13" x14ac:dyDescent="0.25">
      <c r="A10956" s="9"/>
      <c r="H10956" s="9"/>
      <c r="J10956">
        <v>4</v>
      </c>
      <c r="K10956">
        <f ca="1">SIMULATION!$D$3*SIMULATION!$D$17/$H10952/(SIMULATION!$D$17-$I10952)*(((EXP(-$I10952*$J10956))/(1-EXP(-SIMULATION!$D$4*$I10952)))-(EXP(-SIMULATION!$D$17*$J10956)/(1-EXP(-SIMULATION!$D$4*SIMULATION!$D$17))))</f>
        <v>5.1441433982428197</v>
      </c>
      <c r="L10956">
        <v>0.12704002110262275</v>
      </c>
      <c r="M10956">
        <f t="shared" ca="1" si="171"/>
        <v>5.7976554841105052</v>
      </c>
    </row>
    <row r="10957" spans="1:13" x14ac:dyDescent="0.25">
      <c r="A10957" s="9"/>
      <c r="H10957" s="9"/>
      <c r="J10957">
        <v>5</v>
      </c>
      <c r="K10957">
        <f ca="1">SIMULATION!$D$3*SIMULATION!$D$17/$H10952/(SIMULATION!$D$17-$I10952)*(((EXP(-$I10952*$J10957))/(1-EXP(-SIMULATION!$D$4*$I10952)))-(EXP(-SIMULATION!$D$17*$J10957)/(1-EXP(-SIMULATION!$D$4*SIMULATION!$D$17))))</f>
        <v>4.8203991892738731</v>
      </c>
      <c r="L10957">
        <v>-1.5114577685283979E-2</v>
      </c>
      <c r="M10957">
        <f t="shared" ca="1" si="171"/>
        <v>4.7475408912535126</v>
      </c>
    </row>
    <row r="10958" spans="1:13" x14ac:dyDescent="0.25">
      <c r="A10958" s="9"/>
      <c r="H10958" s="9"/>
      <c r="J10958">
        <v>6</v>
      </c>
      <c r="K10958">
        <f ca="1">SIMULATION!$D$3*SIMULATION!$D$17/$H10952/(SIMULATION!$D$17-$I10952)*(((EXP(-$I10952*$J10958))/(1-EXP(-SIMULATION!$D$4*$I10952)))-(EXP(-SIMULATION!$D$17*$J10958)/(1-EXP(-SIMULATION!$D$4*SIMULATION!$D$17))))</f>
        <v>4.3635755234034033</v>
      </c>
      <c r="L10958">
        <v>0.16488300832947456</v>
      </c>
      <c r="M10958">
        <f t="shared" ca="1" si="171"/>
        <v>5.0830549827750175</v>
      </c>
    </row>
    <row r="10959" spans="1:13" x14ac:dyDescent="0.25">
      <c r="A10959" s="9"/>
      <c r="H10959" s="9"/>
      <c r="J10959">
        <v>7</v>
      </c>
      <c r="K10959">
        <f ca="1">SIMULATION!$D$3*SIMULATION!$D$17/$H10952/(SIMULATION!$D$17-$I10952)*(((EXP(-$I10952*$J10959))/(1-EXP(-SIMULATION!$D$4*$I10952)))-(EXP(-SIMULATION!$D$17*$J10959)/(1-EXP(-SIMULATION!$D$4*SIMULATION!$D$17))))</f>
        <v>3.8622747580477044</v>
      </c>
      <c r="L10959">
        <v>-0.20759101806817395</v>
      </c>
      <c r="M10959">
        <f t="shared" ca="1" si="171"/>
        <v>3.0605012089655714</v>
      </c>
    </row>
    <row r="10960" spans="1:13" x14ac:dyDescent="0.25">
      <c r="A10960" s="9"/>
      <c r="H10960" s="9"/>
      <c r="J10960">
        <v>8</v>
      </c>
      <c r="K10960">
        <f ca="1">SIMULATION!$D$3*SIMULATION!$D$17/$H10952/(SIMULATION!$D$17-$I10952)*(((EXP(-$I10952*$J10960))/(1-EXP(-SIMULATION!$D$4*$I10952)))-(EXP(-SIMULATION!$D$17*$J10960)/(1-EXP(-SIMULATION!$D$4*SIMULATION!$D$17))))</f>
        <v>3.3665986708656748</v>
      </c>
      <c r="L10960">
        <v>-4.3725825660294891E-2</v>
      </c>
      <c r="M10960">
        <f t="shared" ca="1" si="171"/>
        <v>3.2193913643152214</v>
      </c>
    </row>
    <row r="10961" spans="1:13" x14ac:dyDescent="0.25">
      <c r="A10961" s="9"/>
      <c r="H10961" s="9"/>
      <c r="J10961">
        <v>9</v>
      </c>
      <c r="K10961">
        <f ca="1">SIMULATION!$D$3*SIMULATION!$D$17/$H10952/(SIMULATION!$D$17-$I10952)*(((EXP(-$I10952*$J10961))/(1-EXP(-SIMULATION!$D$4*$I10952)))-(EXP(-SIMULATION!$D$17*$J10961)/(1-EXP(-SIMULATION!$D$4*SIMULATION!$D$17))))</f>
        <v>2.9030694679224118</v>
      </c>
      <c r="L10961">
        <v>-0.10418756731187796</v>
      </c>
      <c r="M10961">
        <f t="shared" ca="1" si="171"/>
        <v>2.6006057223221877</v>
      </c>
    </row>
    <row r="10962" spans="1:13" x14ac:dyDescent="0.25">
      <c r="A10962" s="9"/>
      <c r="H10962" s="9"/>
      <c r="J10962">
        <v>10</v>
      </c>
      <c r="K10962">
        <f ca="1">SIMULATION!$D$3*SIMULATION!$D$17/$H10952/(SIMULATION!$D$17-$I10952)*(((EXP(-$I10952*$J10962))/(1-EXP(-SIMULATION!$D$4*$I10952)))-(EXP(-SIMULATION!$D$17*$J10962)/(1-EXP(-SIMULATION!$D$4*SIMULATION!$D$17))))</f>
        <v>2.4840127539479528</v>
      </c>
      <c r="L10962">
        <v>0.34360206218935246</v>
      </c>
      <c r="M10962">
        <f t="shared" ca="1" si="171"/>
        <v>3.3375246587091221</v>
      </c>
    </row>
    <row r="10963" spans="1:13" x14ac:dyDescent="0.25">
      <c r="A10963" s="9"/>
      <c r="H10963" s="9"/>
      <c r="J10963">
        <v>11</v>
      </c>
      <c r="K10963">
        <f ca="1">SIMULATION!$D$3*SIMULATION!$D$17/$H10952/(SIMULATION!$D$17-$I10952)*(((EXP(-$I10952*$J10963))/(1-EXP(-SIMULATION!$D$4*$I10952)))-(EXP(-SIMULATION!$D$17*$J10963)/(1-EXP(-SIMULATION!$D$4*SIMULATION!$D$17))))</f>
        <v>2.1134208466737445</v>
      </c>
      <c r="L10963">
        <v>6.493011428191503E-2</v>
      </c>
      <c r="M10963">
        <f t="shared" ca="1" si="171"/>
        <v>2.2506455037740523</v>
      </c>
    </row>
    <row r="10964" spans="1:13" x14ac:dyDescent="0.25">
      <c r="A10964" s="9"/>
      <c r="H10964" s="9"/>
      <c r="J10964">
        <v>12</v>
      </c>
      <c r="K10964">
        <f ca="1">SIMULATION!$D$3*SIMULATION!$D$17/$H10952/(SIMULATION!$D$17-$I10952)*(((EXP(-$I10952*$J10964))/(1-EXP(-SIMULATION!$D$4*$I10952)))-(EXP(-SIMULATION!$D$17*$J10964)/(1-EXP(-SIMULATION!$D$4*SIMULATION!$D$17))))</f>
        <v>1.7905850766483229</v>
      </c>
      <c r="L10964">
        <v>0.49755322157005211</v>
      </c>
      <c r="M10964">
        <f t="shared" ca="1" si="171"/>
        <v>2.6814964500299543</v>
      </c>
    </row>
    <row r="10965" spans="1:13" x14ac:dyDescent="0.25">
      <c r="A10965" s="9"/>
      <c r="H10965" s="9"/>
      <c r="J10965">
        <v>13</v>
      </c>
      <c r="K10965">
        <f ca="1">SIMULATION!$D$3*SIMULATION!$D$17/$H10952/(SIMULATION!$D$17-$I10952)*(((EXP(-$I10952*$J10965))/(1-EXP(-SIMULATION!$D$4*$I10952)))-(EXP(-SIMULATION!$D$17*$J10965)/(1-EXP(-SIMULATION!$D$4*SIMULATION!$D$17))))</f>
        <v>1.512318861724737</v>
      </c>
      <c r="L10965">
        <v>-0.31085752207748057</v>
      </c>
      <c r="M10965">
        <f t="shared" ca="1" si="171"/>
        <v>1.0422031677779493</v>
      </c>
    </row>
    <row r="10966" spans="1:13" x14ac:dyDescent="0.25">
      <c r="A10966" s="9"/>
      <c r="H10966" s="9"/>
      <c r="J10966">
        <v>14</v>
      </c>
      <c r="K10966">
        <f ca="1">SIMULATION!$D$3*SIMULATION!$D$17/$H10952/(SIMULATION!$D$17-$I10952)*(((EXP(-$I10952*$J10966))/(1-EXP(-SIMULATION!$D$4*$I10952)))-(EXP(-SIMULATION!$D$17*$J10966)/(1-EXP(-SIMULATION!$D$4*SIMULATION!$D$17))))</f>
        <v>1.2742948302856718</v>
      </c>
      <c r="L10966">
        <v>0.17226064320524809</v>
      </c>
      <c r="M10966">
        <f t="shared" ca="1" si="171"/>
        <v>1.493805677383804</v>
      </c>
    </row>
    <row r="10967" spans="1:13" x14ac:dyDescent="0.25">
      <c r="A10967" s="9"/>
      <c r="H10967" s="9"/>
      <c r="J10967">
        <v>15</v>
      </c>
      <c r="K10967">
        <f ca="1">SIMULATION!$D$3*SIMULATION!$D$17/$H10952/(SIMULATION!$D$17-$I10952)*(((EXP(-$I10952*$J10967))/(1-EXP(-SIMULATION!$D$4*$I10952)))-(EXP(-SIMULATION!$D$17*$J10967)/(1-EXP(-SIMULATION!$D$4*SIMULATION!$D$17))))</f>
        <v>1.0718285194386261</v>
      </c>
      <c r="L10967">
        <v>0.24079935294392138</v>
      </c>
      <c r="M10967">
        <f t="shared" ca="1" si="171"/>
        <v>1.3299241333862886</v>
      </c>
    </row>
    <row r="10968" spans="1:13" x14ac:dyDescent="0.25">
      <c r="A10968" s="9"/>
      <c r="H10968" s="9"/>
      <c r="J10968">
        <v>16</v>
      </c>
      <c r="K10968">
        <f ca="1">SIMULATION!$D$3*SIMULATION!$D$17/$H10952/(SIMULATION!$D$17-$I10952)*(((EXP(-$I10952*$J10968))/(1-EXP(-SIMULATION!$D$4*$I10952)))-(EXP(-SIMULATION!$D$17*$J10968)/(1-EXP(-SIMULATION!$D$4*SIMULATION!$D$17))))</f>
        <v>0.90031939682223505</v>
      </c>
      <c r="L10968">
        <v>-0.10061594325984227</v>
      </c>
      <c r="M10968">
        <f t="shared" ca="1" si="171"/>
        <v>0.80973291147583371</v>
      </c>
    </row>
    <row r="10969" spans="1:13" x14ac:dyDescent="0.25">
      <c r="A10969" s="9"/>
      <c r="H10969" s="9"/>
      <c r="J10969">
        <v>17</v>
      </c>
      <c r="K10969">
        <f ca="1">SIMULATION!$D$3*SIMULATION!$D$17/$H10952/(SIMULATION!$D$17-$I10952)*(((EXP(-$I10952*$J10969))/(1-EXP(-SIMULATION!$D$4*$I10952)))-(EXP(-SIMULATION!$D$17*$J10969)/(1-EXP(-SIMULATION!$D$4*SIMULATION!$D$17))))</f>
        <v>0.75548229989446991</v>
      </c>
      <c r="L10969">
        <v>-0.38751749940064378</v>
      </c>
      <c r="M10969">
        <f t="shared" ca="1" si="171"/>
        <v>0.46271968819791764</v>
      </c>
    </row>
    <row r="10970" spans="1:13" x14ac:dyDescent="0.25">
      <c r="A10970" s="9"/>
      <c r="H10970" s="9"/>
      <c r="J10970">
        <v>18</v>
      </c>
      <c r="K10970">
        <f ca="1">SIMULATION!$D$3*SIMULATION!$D$17/$H10952/(SIMULATION!$D$17-$I10952)*(((EXP(-$I10952*$J10970))/(1-EXP(-SIMULATION!$D$4*$I10952)))-(EXP(-SIMULATION!$D$17*$J10970)/(1-EXP(-SIMULATION!$D$4*SIMULATION!$D$17))))</f>
        <v>0.63345294406308184</v>
      </c>
      <c r="L10970">
        <v>0.18246646774253186</v>
      </c>
      <c r="M10970">
        <f t="shared" ca="1" si="171"/>
        <v>0.74903686524738</v>
      </c>
    </row>
    <row r="10971" spans="1:13" x14ac:dyDescent="0.25">
      <c r="A10971" s="9"/>
      <c r="H10971" s="9"/>
      <c r="J10971">
        <v>19</v>
      </c>
      <c r="K10971">
        <f ca="1">SIMULATION!$D$3*SIMULATION!$D$17/$H10952/(SIMULATION!$D$17-$I10952)*(((EXP(-$I10952*$J10971))/(1-EXP(-SIMULATION!$D$4*$I10952)))-(EXP(-SIMULATION!$D$17*$J10971)/(1-EXP(-SIMULATION!$D$4*SIMULATION!$D$17))))</f>
        <v>0.53081973515672665</v>
      </c>
      <c r="L10971">
        <v>-4.4937759066096435E-2</v>
      </c>
      <c r="M10971">
        <f t="shared" ca="1" si="171"/>
        <v>0.50696588579072455</v>
      </c>
    </row>
    <row r="10972" spans="1:13" x14ac:dyDescent="0.25">
      <c r="A10972" s="9"/>
      <c r="H10972" s="9"/>
      <c r="J10972">
        <v>20</v>
      </c>
      <c r="K10972">
        <f ca="1">SIMULATION!$D$3*SIMULATION!$D$17/$H10952/(SIMULATION!$D$17-$I10952)*(((EXP(-$I10952*$J10972))/(1-EXP(-SIMULATION!$D$4*$I10952)))-(EXP(-SIMULATION!$D$17*$J10972)/(1-EXP(-SIMULATION!$D$4*SIMULATION!$D$17))))</f>
        <v>0.44461421391757772</v>
      </c>
      <c r="L10972">
        <v>0.1785354556249065</v>
      </c>
      <c r="M10972">
        <f t="shared" ca="1" si="171"/>
        <v>0.5239936151766621</v>
      </c>
    </row>
    <row r="10973" spans="1:13" x14ac:dyDescent="0.25">
      <c r="A10973" s="9"/>
      <c r="H10973" s="9"/>
      <c r="J10973">
        <v>21</v>
      </c>
      <c r="K10973">
        <f ca="1">SIMULATION!$D$3*SIMULATION!$D$17/$H10952/(SIMULATION!$D$17-$I10952)*(((EXP(-$I10952*$J10973))/(1-EXP(-SIMULATION!$D$4*$I10952)))-(EXP(-SIMULATION!$D$17*$J10973)/(1-EXP(-SIMULATION!$D$4*SIMULATION!$D$17))))</f>
        <v>0.3722798903215826</v>
      </c>
      <c r="L10973">
        <v>-7.7637449699484801E-2</v>
      </c>
      <c r="M10973">
        <f t="shared" ca="1" si="171"/>
        <v>0.34337702906261097</v>
      </c>
    </row>
    <row r="10974" spans="1:13" x14ac:dyDescent="0.25">
      <c r="A10974" s="9"/>
      <c r="H10974" s="9"/>
      <c r="J10974">
        <v>22</v>
      </c>
      <c r="K10974">
        <f ca="1">SIMULATION!$D$3*SIMULATION!$D$17/$H10952/(SIMULATION!$D$17-$I10952)*(((EXP(-$I10952*$J10974))/(1-EXP(-SIMULATION!$D$4*$I10952)))-(EXP(-SIMULATION!$D$17*$J10974)/(1-EXP(-SIMULATION!$D$4*SIMULATION!$D$17))))</f>
        <v>0.31163132730253074</v>
      </c>
      <c r="L10974">
        <v>0.1325620597314672</v>
      </c>
      <c r="M10974">
        <f t="shared" ca="1" si="171"/>
        <v>0.35294181792660523</v>
      </c>
    </row>
    <row r="10975" spans="1:13" x14ac:dyDescent="0.25">
      <c r="A10975" s="9"/>
      <c r="H10975" s="9"/>
      <c r="J10975">
        <v>23</v>
      </c>
      <c r="K10975">
        <f ca="1">SIMULATION!$D$3*SIMULATION!$D$17/$H10952/(SIMULATION!$D$17-$I10952)*(((EXP(-$I10952*$J10975))/(1-EXP(-SIMULATION!$D$4*$I10952)))-(EXP(-SIMULATION!$D$17*$J10975)/(1-EXP(-SIMULATION!$D$4*SIMULATION!$D$17))))</f>
        <v>0.26081040326357458</v>
      </c>
      <c r="L10975">
        <v>-0.16905205076997018</v>
      </c>
      <c r="M10975">
        <f t="shared" ca="1" si="171"/>
        <v>0.21671986972972437</v>
      </c>
    </row>
    <row r="10976" spans="1:13" x14ac:dyDescent="0.25">
      <c r="A10976" s="9"/>
      <c r="H10976" s="9"/>
      <c r="J10976">
        <v>24</v>
      </c>
      <c r="K10976">
        <f ca="1">SIMULATION!$D$3*SIMULATION!$D$17/$H10952/(SIMULATION!$D$17-$I10952)*(((EXP(-$I10952*$J10976))/(1-EXP(-SIMULATION!$D$4*$I10952)))-(EXP(-SIMULATION!$D$17*$J10976)/(1-EXP(-SIMULATION!$D$4*SIMULATION!$D$17))))</f>
        <v>0.21824363309166259</v>
      </c>
      <c r="L10976">
        <v>2.4855347609117423E-2</v>
      </c>
      <c r="M10976">
        <f t="shared" ca="1" si="171"/>
        <v>0.22366815445563251</v>
      </c>
    </row>
    <row r="10977" spans="1:13" x14ac:dyDescent="0.25">
      <c r="A10977" s="9">
        <v>440</v>
      </c>
      <c r="B10977" s="2">
        <f ca="1">NORMINV(RAND(),SIMULATION!D7,SIMULATION!D8)</f>
        <v>57.23032340349215</v>
      </c>
      <c r="C10977" s="2">
        <v>2</v>
      </c>
      <c r="D10977" s="2">
        <f ca="1">SIMULATION!$D$11*(1+(SIMULATION!$D$12*LN(1+$C10977)))*(1+(SIMULATION!$D$13*(($B10977/63.5)-1)))</f>
        <v>9.7724642063573768</v>
      </c>
      <c r="E10977" s="2">
        <v>-0.16645070014288876</v>
      </c>
      <c r="F10977" s="2">
        <f ca="1">D10977*(1+E10977)</f>
        <v>8.145830697087872</v>
      </c>
      <c r="G10977" s="2">
        <v>-0.13580211942623202</v>
      </c>
      <c r="H10977" s="9">
        <f>SIMULATION!$D$15*EXP($G$10977)</f>
        <v>192.72338061785587</v>
      </c>
      <c r="I10977" s="2">
        <f ca="1">$F10977/$H10977</f>
        <v>4.2266956250834667E-2</v>
      </c>
      <c r="J10977">
        <v>0</v>
      </c>
      <c r="K10977">
        <f ca="1">SIMULATION!$D$3*SIMULATION!$D$17/$H10977/(SIMULATION!$D$17-$I10977)*(((EXP(-$I10977*$J10977))/(1-EXP(-SIMULATION!$D$4*$I10977)))-(EXP(-SIMULATION!$D$17*$J10977)/(1-EXP(-SIMULATION!$D$4*SIMULATION!$D$17))))</f>
        <v>1.7939153220430935</v>
      </c>
      <c r="L10977">
        <v>-9.7736815233041452E-2</v>
      </c>
      <c r="M10977">
        <f t="shared" ca="1" si="171"/>
        <v>1.6185837516688455</v>
      </c>
    </row>
    <row r="10978" spans="1:13" x14ac:dyDescent="0.25">
      <c r="A10978" s="9"/>
      <c r="H10978" s="9"/>
      <c r="J10978">
        <v>1</v>
      </c>
      <c r="K10978">
        <f ca="1">SIMULATION!$D$3*SIMULATION!$D$17/$H10977/(SIMULATION!$D$17-$I10977)*(((EXP(-$I10977*$J10978))/(1-EXP(-SIMULATION!$D$4*$I10977)))-(EXP(-SIMULATION!$D$17*$J10978)/(1-EXP(-SIMULATION!$D$4*SIMULATION!$D$17))))</f>
        <v>2.7217941738878539</v>
      </c>
      <c r="L10978">
        <v>0.45486065237807471</v>
      </c>
      <c r="M10978">
        <f t="shared" ca="1" si="171"/>
        <v>3.959831247461326</v>
      </c>
    </row>
    <row r="10979" spans="1:13" x14ac:dyDescent="0.25">
      <c r="A10979" s="9"/>
      <c r="H10979" s="9"/>
      <c r="J10979">
        <v>2</v>
      </c>
      <c r="K10979">
        <f ca="1">SIMULATION!$D$3*SIMULATION!$D$17/$H10977/(SIMULATION!$D$17-$I10977)*(((EXP(-$I10977*$J10979))/(1-EXP(-SIMULATION!$D$4*$I10977)))-(EXP(-SIMULATION!$D$17*$J10979)/(1-EXP(-SIMULATION!$D$4*SIMULATION!$D$17))))</f>
        <v>3.2513337433040164</v>
      </c>
      <c r="L10979">
        <v>-0.2589336887726702</v>
      </c>
      <c r="M10979">
        <f t="shared" ca="1" si="171"/>
        <v>2.4094539037192533</v>
      </c>
    </row>
    <row r="10980" spans="1:13" x14ac:dyDescent="0.25">
      <c r="A10980" s="9"/>
      <c r="H10980" s="9"/>
      <c r="J10980">
        <v>3</v>
      </c>
      <c r="K10980">
        <f ca="1">SIMULATION!$D$3*SIMULATION!$D$17/$H10977/(SIMULATION!$D$17-$I10977)*(((EXP(-$I10977*$J10980))/(1-EXP(-SIMULATION!$D$4*$I10977)))-(EXP(-SIMULATION!$D$17*$J10980)/(1-EXP(-SIMULATION!$D$4*SIMULATION!$D$17))))</f>
        <v>3.528300733782074</v>
      </c>
      <c r="L10980">
        <v>0.51801207850892039</v>
      </c>
      <c r="M10980">
        <f t="shared" ca="1" si="171"/>
        <v>5.3560031304930753</v>
      </c>
    </row>
    <row r="10981" spans="1:13" x14ac:dyDescent="0.25">
      <c r="A10981" s="9"/>
      <c r="H10981" s="9"/>
      <c r="J10981">
        <v>4</v>
      </c>
      <c r="K10981">
        <f ca="1">SIMULATION!$D$3*SIMULATION!$D$17/$H10977/(SIMULATION!$D$17-$I10977)*(((EXP(-$I10977*$J10981))/(1-EXP(-SIMULATION!$D$4*$I10977)))-(EXP(-SIMULATION!$D$17*$J10981)/(1-EXP(-SIMULATION!$D$4*SIMULATION!$D$17))))</f>
        <v>3.6459945386233068</v>
      </c>
      <c r="L10981">
        <v>0.31319605946132523</v>
      </c>
      <c r="M10981">
        <f t="shared" ca="1" si="171"/>
        <v>4.7879056609376391</v>
      </c>
    </row>
    <row r="10982" spans="1:13" x14ac:dyDescent="0.25">
      <c r="A10982" s="9"/>
      <c r="H10982" s="9"/>
      <c r="J10982">
        <v>5</v>
      </c>
      <c r="K10982">
        <f ca="1">SIMULATION!$D$3*SIMULATION!$D$17/$H10977/(SIMULATION!$D$17-$I10977)*(((EXP(-$I10977*$J10982))/(1-EXP(-SIMULATION!$D$4*$I10977)))-(EXP(-SIMULATION!$D$17*$J10982)/(1-EXP(-SIMULATION!$D$4*SIMULATION!$D$17))))</f>
        <v>3.6640968375051632</v>
      </c>
      <c r="L10982">
        <v>-0.20345108181515201</v>
      </c>
      <c r="M10982">
        <f t="shared" ca="1" si="171"/>
        <v>2.9186323720392604</v>
      </c>
    </row>
    <row r="10983" spans="1:13" x14ac:dyDescent="0.25">
      <c r="A10983" s="9"/>
      <c r="H10983" s="9"/>
      <c r="J10983">
        <v>6</v>
      </c>
      <c r="K10983">
        <f ca="1">SIMULATION!$D$3*SIMULATION!$D$17/$H10977/(SIMULATION!$D$17-$I10977)*(((EXP(-$I10977*$J10983))/(1-EXP(-SIMULATION!$D$4*$I10977)))-(EXP(-SIMULATION!$D$17*$J10983)/(1-EXP(-SIMULATION!$D$4*SIMULATION!$D$17))))</f>
        <v>3.6207506846624309</v>
      </c>
      <c r="L10983">
        <v>-0.28592060094846339</v>
      </c>
      <c r="M10983">
        <f t="shared" ca="1" si="171"/>
        <v>2.5855034730191884</v>
      </c>
    </row>
    <row r="10984" spans="1:13" x14ac:dyDescent="0.25">
      <c r="A10984" s="9"/>
      <c r="H10984" s="9"/>
      <c r="J10984">
        <v>7</v>
      </c>
      <c r="K10984">
        <f ca="1">SIMULATION!$D$3*SIMULATION!$D$17/$H10977/(SIMULATION!$D$17-$I10977)*(((EXP(-$I10977*$J10984))/(1-EXP(-SIMULATION!$D$4*$I10977)))-(EXP(-SIMULATION!$D$17*$J10984)/(1-EXP(-SIMULATION!$D$4*SIMULATION!$D$17))))</f>
        <v>3.5403008988349991</v>
      </c>
      <c r="L10984">
        <v>0.28294353290880125</v>
      </c>
      <c r="M10984">
        <f t="shared" ca="1" si="171"/>
        <v>4.5420061427115783</v>
      </c>
    </row>
    <row r="10985" spans="1:13" x14ac:dyDescent="0.25">
      <c r="A10985" s="9"/>
      <c r="H10985" s="9"/>
      <c r="J10985">
        <v>8</v>
      </c>
      <c r="K10985">
        <f ca="1">SIMULATION!$D$3*SIMULATION!$D$17/$H10977/(SIMULATION!$D$17-$I10977)*(((EXP(-$I10977*$J10985))/(1-EXP(-SIMULATION!$D$4*$I10977)))-(EXP(-SIMULATION!$D$17*$J10985)/(1-EXP(-SIMULATION!$D$4*SIMULATION!$D$17))))</f>
        <v>3.4382541176345636</v>
      </c>
      <c r="L10985">
        <v>-0.40461994724956729</v>
      </c>
      <c r="M10985">
        <f t="shared" ca="1" si="171"/>
        <v>2.0470679179266589</v>
      </c>
    </row>
    <row r="10986" spans="1:13" x14ac:dyDescent="0.25">
      <c r="A10986" s="9"/>
      <c r="H10986" s="9"/>
      <c r="J10986">
        <v>9</v>
      </c>
      <c r="K10986">
        <f ca="1">SIMULATION!$D$3*SIMULATION!$D$17/$H10977/(SIMULATION!$D$17-$I10977)*(((EXP(-$I10977*$J10986))/(1-EXP(-SIMULATION!$D$4*$I10977)))-(EXP(-SIMULATION!$D$17*$J10986)/(1-EXP(-SIMULATION!$D$4*SIMULATION!$D$17))))</f>
        <v>3.3244571526353419</v>
      </c>
      <c r="L10986">
        <v>-7.9287074353973142E-2</v>
      </c>
      <c r="M10986">
        <f t="shared" ca="1" si="171"/>
        <v>3.0608706711877458</v>
      </c>
    </row>
    <row r="10987" spans="1:13" x14ac:dyDescent="0.25">
      <c r="A10987" s="9"/>
      <c r="H10987" s="9"/>
      <c r="J10987">
        <v>10</v>
      </c>
      <c r="K10987">
        <f ca="1">SIMULATION!$D$3*SIMULATION!$D$17/$H10977/(SIMULATION!$D$17-$I10977)*(((EXP(-$I10977*$J10987))/(1-EXP(-SIMULATION!$D$4*$I10977)))-(EXP(-SIMULATION!$D$17*$J10987)/(1-EXP(-SIMULATION!$D$4*SIMULATION!$D$17))))</f>
        <v>3.2051335952755604</v>
      </c>
      <c r="L10987">
        <v>0.1214840967554746</v>
      </c>
      <c r="M10987">
        <f t="shared" ca="1" si="171"/>
        <v>3.5945063550782388</v>
      </c>
    </row>
    <row r="10988" spans="1:13" x14ac:dyDescent="0.25">
      <c r="A10988" s="9"/>
      <c r="H10988" s="9"/>
      <c r="J10988">
        <v>11</v>
      </c>
      <c r="K10988">
        <f ca="1">SIMULATION!$D$3*SIMULATION!$D$17/$H10977/(SIMULATION!$D$17-$I10977)*(((EXP(-$I10977*$J10988))/(1-EXP(-SIMULATION!$D$4*$I10977)))-(EXP(-SIMULATION!$D$17*$J10988)/(1-EXP(-SIMULATION!$D$4*SIMULATION!$D$17))))</f>
        <v>3.0841887688327296</v>
      </c>
      <c r="L10988">
        <v>4.4705181680326798E-2</v>
      </c>
      <c r="M10988">
        <f t="shared" ca="1" si="171"/>
        <v>3.2220679880798202</v>
      </c>
    </row>
    <row r="10989" spans="1:13" x14ac:dyDescent="0.25">
      <c r="A10989" s="9"/>
      <c r="H10989" s="9"/>
      <c r="J10989">
        <v>12</v>
      </c>
      <c r="K10989">
        <f ca="1">SIMULATION!$D$3*SIMULATION!$D$17/$H10977/(SIMULATION!$D$17-$I10977)*(((EXP(-$I10977*$J10989))/(1-EXP(-SIMULATION!$D$4*$I10977)))-(EXP(-SIMULATION!$D$17*$J10989)/(1-EXP(-SIMULATION!$D$4*SIMULATION!$D$17))))</f>
        <v>2.9640458251966288</v>
      </c>
      <c r="L10989">
        <v>-0.11725746423441179</v>
      </c>
      <c r="M10989">
        <f t="shared" ca="1" si="171"/>
        <v>2.6164893278594779</v>
      </c>
    </row>
    <row r="10990" spans="1:13" x14ac:dyDescent="0.25">
      <c r="A10990" s="9"/>
      <c r="H10990" s="9"/>
      <c r="J10990">
        <v>13</v>
      </c>
      <c r="K10990">
        <f ca="1">SIMULATION!$D$3*SIMULATION!$D$17/$H10977/(SIMULATION!$D$17-$I10977)*(((EXP(-$I10977*$J10990))/(1-EXP(-SIMULATION!$D$4*$I10977)))-(EXP(-SIMULATION!$D$17*$J10990)/(1-EXP(-SIMULATION!$D$4*SIMULATION!$D$17))))</f>
        <v>2.8461813939773277</v>
      </c>
      <c r="L10990">
        <v>7.0653835567380224E-2</v>
      </c>
      <c r="M10990">
        <f t="shared" ca="1" si="171"/>
        <v>3.0472750261823389</v>
      </c>
    </row>
    <row r="10991" spans="1:13" x14ac:dyDescent="0.25">
      <c r="A10991" s="9"/>
      <c r="H10991" s="9"/>
      <c r="J10991">
        <v>14</v>
      </c>
      <c r="K10991">
        <f ca="1">SIMULATION!$D$3*SIMULATION!$D$17/$H10977/(SIMULATION!$D$17-$I10977)*(((EXP(-$I10977*$J10991))/(1-EXP(-SIMULATION!$D$4*$I10977)))-(EXP(-SIMULATION!$D$17*$J10991)/(1-EXP(-SIMULATION!$D$4*SIMULATION!$D$17))))</f>
        <v>2.7314687033327139</v>
      </c>
      <c r="L10991">
        <v>-0.18078667658131298</v>
      </c>
      <c r="M10991">
        <f t="shared" ca="1" si="171"/>
        <v>2.2376555542713241</v>
      </c>
    </row>
    <row r="10992" spans="1:13" x14ac:dyDescent="0.25">
      <c r="A10992" s="9"/>
      <c r="H10992" s="9"/>
      <c r="J10992">
        <v>15</v>
      </c>
      <c r="K10992">
        <f ca="1">SIMULATION!$D$3*SIMULATION!$D$17/$H10977/(SIMULATION!$D$17-$I10977)*(((EXP(-$I10977*$J10992))/(1-EXP(-SIMULATION!$D$4*$I10977)))-(EXP(-SIMULATION!$D$17*$J10992)/(1-EXP(-SIMULATION!$D$4*SIMULATION!$D$17))))</f>
        <v>2.6203973296337097</v>
      </c>
      <c r="L10992">
        <v>-9.0315563723139702E-2</v>
      </c>
      <c r="M10992">
        <f t="shared" ca="1" si="171"/>
        <v>2.3837346676292315</v>
      </c>
    </row>
    <row r="10993" spans="1:13" x14ac:dyDescent="0.25">
      <c r="A10993" s="9"/>
      <c r="H10993" s="9"/>
      <c r="J10993">
        <v>16</v>
      </c>
      <c r="K10993">
        <f ca="1">SIMULATION!$D$3*SIMULATION!$D$17/$H10977/(SIMULATION!$D$17-$I10977)*(((EXP(-$I10977*$J10993))/(1-EXP(-SIMULATION!$D$4*$I10977)))-(EXP(-SIMULATION!$D$17*$J10993)/(1-EXP(-SIMULATION!$D$4*SIMULATION!$D$17))))</f>
        <v>2.5132138932942354</v>
      </c>
      <c r="L10993">
        <v>-1.8841269636730159E-2</v>
      </c>
      <c r="M10993">
        <f t="shared" ca="1" si="171"/>
        <v>2.4658617526759024</v>
      </c>
    </row>
    <row r="10994" spans="1:13" x14ac:dyDescent="0.25">
      <c r="A10994" s="9"/>
      <c r="H10994" s="9"/>
      <c r="J10994">
        <v>17</v>
      </c>
      <c r="K10994">
        <f ca="1">SIMULATION!$D$3*SIMULATION!$D$17/$H10977/(SIMULATION!$D$17-$I10977)*(((EXP(-$I10977*$J10994))/(1-EXP(-SIMULATION!$D$4*$I10977)))-(EXP(-SIMULATION!$D$17*$J10994)/(1-EXP(-SIMULATION!$D$4*SIMULATION!$D$17))))</f>
        <v>2.410012100161429</v>
      </c>
      <c r="L10994">
        <v>0.1964998489115139</v>
      </c>
      <c r="M10994">
        <f t="shared" ca="1" si="171"/>
        <v>2.8835791137180702</v>
      </c>
    </row>
    <row r="10995" spans="1:13" x14ac:dyDescent="0.25">
      <c r="A10995" s="9"/>
      <c r="H10995" s="9"/>
      <c r="J10995">
        <v>18</v>
      </c>
      <c r="K10995">
        <f ca="1">SIMULATION!$D$3*SIMULATION!$D$17/$H10977/(SIMULATION!$D$17-$I10977)*(((EXP(-$I10977*$J10995))/(1-EXP(-SIMULATION!$D$4*$I10977)))-(EXP(-SIMULATION!$D$17*$J10995)/(1-EXP(-SIMULATION!$D$4*SIMULATION!$D$17))))</f>
        <v>2.3107903272739247</v>
      </c>
      <c r="L10995">
        <v>-0.14241326479906391</v>
      </c>
      <c r="M10995">
        <f t="shared" ca="1" si="171"/>
        <v>1.9817031325007477</v>
      </c>
    </row>
    <row r="10996" spans="1:13" x14ac:dyDescent="0.25">
      <c r="A10996" s="9"/>
      <c r="H10996" s="9"/>
      <c r="J10996">
        <v>19</v>
      </c>
      <c r="K10996">
        <f ca="1">SIMULATION!$D$3*SIMULATION!$D$17/$H10977/(SIMULATION!$D$17-$I10977)*(((EXP(-$I10977*$J10996))/(1-EXP(-SIMULATION!$D$4*$I10977)))-(EXP(-SIMULATION!$D$17*$J10996)/(1-EXP(-SIMULATION!$D$4*SIMULATION!$D$17))))</f>
        <v>2.2154884150206633</v>
      </c>
      <c r="L10996">
        <v>0.34190955864680361</v>
      </c>
      <c r="M10996">
        <f t="shared" ca="1" si="171"/>
        <v>2.9729850811874852</v>
      </c>
    </row>
    <row r="10997" spans="1:13" x14ac:dyDescent="0.25">
      <c r="A10997" s="9"/>
      <c r="H10997" s="9"/>
      <c r="J10997">
        <v>20</v>
      </c>
      <c r="K10997">
        <f ca="1">SIMULATION!$D$3*SIMULATION!$D$17/$H10977/(SIMULATION!$D$17-$I10977)*(((EXP(-$I10977*$J10997))/(1-EXP(-SIMULATION!$D$4*$I10977)))-(EXP(-SIMULATION!$D$17*$J10997)/(1-EXP(-SIMULATION!$D$4*SIMULATION!$D$17))))</f>
        <v>2.1240111388168272</v>
      </c>
      <c r="L10997">
        <v>-0.25724316914268835</v>
      </c>
      <c r="M10997">
        <f t="shared" ca="1" si="171"/>
        <v>1.577623782173216</v>
      </c>
    </row>
    <row r="10998" spans="1:13" x14ac:dyDescent="0.25">
      <c r="A10998" s="9"/>
      <c r="H10998" s="9"/>
      <c r="J10998">
        <v>21</v>
      </c>
      <c r="K10998">
        <f ca="1">SIMULATION!$D$3*SIMULATION!$D$17/$H10977/(SIMULATION!$D$17-$I10977)*(((EXP(-$I10977*$J10998))/(1-EXP(-SIMULATION!$D$4*$I10977)))-(EXP(-SIMULATION!$D$17*$J10998)/(1-EXP(-SIMULATION!$D$4*SIMULATION!$D$17))))</f>
        <v>2.0362431490627224</v>
      </c>
      <c r="L10998">
        <v>-0.34252470292738346</v>
      </c>
      <c r="M10998">
        <f t="shared" ca="1" si="171"/>
        <v>1.3387795693420936</v>
      </c>
    </row>
    <row r="10999" spans="1:13" x14ac:dyDescent="0.25">
      <c r="A10999" s="9"/>
      <c r="H10999" s="9"/>
      <c r="J10999">
        <v>22</v>
      </c>
      <c r="K10999">
        <f ca="1">SIMULATION!$D$3*SIMULATION!$D$17/$H10977/(SIMULATION!$D$17-$I10977)*(((EXP(-$I10977*$J10999))/(1-EXP(-SIMULATION!$D$4*$I10977)))-(EXP(-SIMULATION!$D$17*$J10999)/(1-EXP(-SIMULATION!$D$4*SIMULATION!$D$17))))</f>
        <v>1.9520584479620446</v>
      </c>
      <c r="L10999">
        <v>-0.27288318861415767</v>
      </c>
      <c r="M10999">
        <f t="shared" ca="1" si="171"/>
        <v>1.4193745143209582</v>
      </c>
    </row>
    <row r="11000" spans="1:13" x14ac:dyDescent="0.25">
      <c r="A11000" s="9"/>
      <c r="H11000" s="9"/>
      <c r="J11000">
        <v>23</v>
      </c>
      <c r="K11000">
        <f ca="1">SIMULATION!$D$3*SIMULATION!$D$17/$H10977/(SIMULATION!$D$17-$I10977)*(((EXP(-$I10977*$J11000))/(1-EXP(-SIMULATION!$D$4*$I10977)))-(EXP(-SIMULATION!$D$17*$J11000)/(1-EXP(-SIMULATION!$D$4*SIMULATION!$D$17))))</f>
        <v>1.8713263694443789</v>
      </c>
      <c r="L11000">
        <v>0.33662479867567513</v>
      </c>
      <c r="M11000">
        <f t="shared" ca="1" si="171"/>
        <v>2.5012612318150751</v>
      </c>
    </row>
    <row r="11001" spans="1:13" x14ac:dyDescent="0.25">
      <c r="A11001" s="9"/>
      <c r="H11001" s="9"/>
      <c r="J11001">
        <v>24</v>
      </c>
      <c r="K11001">
        <f ca="1">SIMULATION!$D$3*SIMULATION!$D$17/$H10977/(SIMULATION!$D$17-$I10977)*(((EXP(-$I10977*$J11001))/(1-EXP(-SIMULATION!$D$4*$I10977)))-(EXP(-SIMULATION!$D$17*$J11001)/(1-EXP(-SIMULATION!$D$4*SIMULATION!$D$17))))</f>
        <v>1.7939153220430928</v>
      </c>
      <c r="L11001">
        <v>0.16177302379546399</v>
      </c>
      <c r="M11001">
        <f t="shared" ca="1" si="171"/>
        <v>2.0841224281230173</v>
      </c>
    </row>
    <row r="11002" spans="1:13" x14ac:dyDescent="0.25">
      <c r="A11002" s="9">
        <v>441</v>
      </c>
      <c r="B11002" s="2">
        <f ca="1">NORMINV(RAND(),SIMULATION!D7,SIMULATION!D8)</f>
        <v>70.405919397979631</v>
      </c>
      <c r="C11002" s="2">
        <v>2</v>
      </c>
      <c r="D11002" s="2">
        <f ca="1">SIMULATION!$D$11*(1+(SIMULATION!$D$12*LN(1+$C11002)))*(1+(SIMULATION!$D$13*(($B11002/63.5)-1)))</f>
        <v>10.750906853585914</v>
      </c>
      <c r="E11002" s="2">
        <v>0.40305923398436733</v>
      </c>
      <c r="F11002" s="2">
        <f ca="1">D11002*(1+E11002)</f>
        <v>15.084159134629536</v>
      </c>
      <c r="G11002" s="2">
        <v>-0.31703687101359568</v>
      </c>
      <c r="H11002" s="9">
        <f>SIMULATION!$D$15*EXP($G$11002)</f>
        <v>160.77745604147427</v>
      </c>
      <c r="I11002" s="2">
        <f ca="1">$F11002/$H11002</f>
        <v>9.3820113254798707E-2</v>
      </c>
      <c r="J11002">
        <v>0</v>
      </c>
      <c r="K11002">
        <f ca="1">SIMULATION!$D$3*SIMULATION!$D$17/$H11002/(SIMULATION!$D$17-$I11002)*(((EXP(-$I11002*$J11002))/(1-EXP(-SIMULATION!$D$4*$I11002)))-(EXP(-SIMULATION!$D$17*$J11002)/(1-EXP(-SIMULATION!$D$4*SIMULATION!$D$17))))</f>
        <v>0.50965265518636416</v>
      </c>
      <c r="L11002">
        <v>-0.33469565444587601</v>
      </c>
      <c r="M11002">
        <f t="shared" ca="1" si="171"/>
        <v>0.3390741262186856</v>
      </c>
    </row>
    <row r="11003" spans="1:13" x14ac:dyDescent="0.25">
      <c r="A11003" s="9"/>
      <c r="H11003" s="9"/>
      <c r="J11003">
        <v>1</v>
      </c>
      <c r="K11003">
        <f ca="1">SIMULATION!$D$3*SIMULATION!$D$17/$H11002/(SIMULATION!$D$17-$I11002)*(((EXP(-$I11002*$J11003))/(1-EXP(-SIMULATION!$D$4*$I11002)))-(EXP(-SIMULATION!$D$17*$J11003)/(1-EXP(-SIMULATION!$D$4*SIMULATION!$D$17))))</f>
        <v>1.6327937967990889</v>
      </c>
      <c r="L11003">
        <v>-2.5153777566841572E-2</v>
      </c>
      <c r="M11003">
        <f t="shared" ca="1" si="171"/>
        <v>1.591722864821886</v>
      </c>
    </row>
    <row r="11004" spans="1:13" x14ac:dyDescent="0.25">
      <c r="A11004" s="9"/>
      <c r="H11004" s="9"/>
      <c r="J11004">
        <v>2</v>
      </c>
      <c r="K11004">
        <f ca="1">SIMULATION!$D$3*SIMULATION!$D$17/$H11002/(SIMULATION!$D$17-$I11002)*(((EXP(-$I11002*$J11004))/(1-EXP(-SIMULATION!$D$4*$I11002)))-(EXP(-SIMULATION!$D$17*$J11004)/(1-EXP(-SIMULATION!$D$4*SIMULATION!$D$17))))</f>
        <v>2.2355555143578827</v>
      </c>
      <c r="L11004">
        <v>-0.16438368097991185</v>
      </c>
      <c r="M11004">
        <f t="shared" ca="1" si="171"/>
        <v>1.8680666698727937</v>
      </c>
    </row>
    <row r="11005" spans="1:13" x14ac:dyDescent="0.25">
      <c r="A11005" s="9"/>
      <c r="H11005" s="9"/>
      <c r="J11005">
        <v>3</v>
      </c>
      <c r="K11005">
        <f ca="1">SIMULATION!$D$3*SIMULATION!$D$17/$H11002/(SIMULATION!$D$17-$I11002)*(((EXP(-$I11002*$J11005))/(1-EXP(-SIMULATION!$D$4*$I11002)))-(EXP(-SIMULATION!$D$17*$J11005)/(1-EXP(-SIMULATION!$D$4*SIMULATION!$D$17))))</f>
        <v>2.5153209274973927</v>
      </c>
      <c r="L11005">
        <v>0.40641274226234386</v>
      </c>
      <c r="M11005">
        <f t="shared" ca="1" si="171"/>
        <v>3.53757940331147</v>
      </c>
    </row>
    <row r="11006" spans="1:13" x14ac:dyDescent="0.25">
      <c r="A11006" s="9"/>
      <c r="H11006" s="9"/>
      <c r="J11006">
        <v>4</v>
      </c>
      <c r="K11006">
        <f ca="1">SIMULATION!$D$3*SIMULATION!$D$17/$H11002/(SIMULATION!$D$17-$I11002)*(((EXP(-$I11002*$J11006))/(1-EXP(-SIMULATION!$D$4*$I11002)))-(EXP(-SIMULATION!$D$17*$J11006)/(1-EXP(-SIMULATION!$D$4*SIMULATION!$D$17))))</f>
        <v>2.5976398168187504</v>
      </c>
      <c r="L11006">
        <v>9.4806989090638644E-2</v>
      </c>
      <c r="M11006">
        <f t="shared" ca="1" si="171"/>
        <v>2.8439142265932942</v>
      </c>
    </row>
    <row r="11007" spans="1:13" x14ac:dyDescent="0.25">
      <c r="A11007" s="9"/>
      <c r="H11007" s="9"/>
      <c r="J11007">
        <v>5</v>
      </c>
      <c r="K11007">
        <f ca="1">SIMULATION!$D$3*SIMULATION!$D$17/$H11002/(SIMULATION!$D$17-$I11002)*(((EXP(-$I11002*$J11007))/(1-EXP(-SIMULATION!$D$4*$I11002)))-(EXP(-SIMULATION!$D$17*$J11007)/(1-EXP(-SIMULATION!$D$4*SIMULATION!$D$17))))</f>
        <v>2.5621134268233243</v>
      </c>
      <c r="L11007">
        <v>0.14726903300881547</v>
      </c>
      <c r="M11007">
        <f t="shared" ca="1" si="171"/>
        <v>2.9394333936504982</v>
      </c>
    </row>
    <row r="11008" spans="1:13" x14ac:dyDescent="0.25">
      <c r="A11008" s="9"/>
      <c r="H11008" s="9"/>
      <c r="J11008">
        <v>6</v>
      </c>
      <c r="K11008">
        <f ca="1">SIMULATION!$D$3*SIMULATION!$D$17/$H11002/(SIMULATION!$D$17-$I11002)*(((EXP(-$I11002*$J11008))/(1-EXP(-SIMULATION!$D$4*$I11002)))-(EXP(-SIMULATION!$D$17*$J11008)/(1-EXP(-SIMULATION!$D$4*SIMULATION!$D$17))))</f>
        <v>2.458974552501819</v>
      </c>
      <c r="L11008">
        <v>-8.0423399490474654E-2</v>
      </c>
      <c r="M11008">
        <f t="shared" ca="1" si="171"/>
        <v>2.2612154597290539</v>
      </c>
    </row>
    <row r="11009" spans="1:13" x14ac:dyDescent="0.25">
      <c r="A11009" s="9"/>
      <c r="H11009" s="9"/>
      <c r="J11009">
        <v>7</v>
      </c>
      <c r="K11009">
        <f ca="1">SIMULATION!$D$3*SIMULATION!$D$17/$H11002/(SIMULATION!$D$17-$I11002)*(((EXP(-$I11002*$J11009))/(1-EXP(-SIMULATION!$D$4*$I11002)))-(EXP(-SIMULATION!$D$17*$J11009)/(1-EXP(-SIMULATION!$D$4*SIMULATION!$D$17))))</f>
        <v>2.3197056115646988</v>
      </c>
      <c r="L11009">
        <v>-9.6966969945293371E-2</v>
      </c>
      <c r="M11009">
        <f t="shared" ca="1" si="171"/>
        <v>2.0947707872461763</v>
      </c>
    </row>
    <row r="11010" spans="1:13" x14ac:dyDescent="0.25">
      <c r="A11010" s="9"/>
      <c r="H11010" s="9"/>
      <c r="J11010">
        <v>8</v>
      </c>
      <c r="K11010">
        <f ca="1">SIMULATION!$D$3*SIMULATION!$D$17/$H11002/(SIMULATION!$D$17-$I11002)*(((EXP(-$I11002*$J11010))/(1-EXP(-SIMULATION!$D$4*$I11002)))-(EXP(-SIMULATION!$D$17*$J11010)/(1-EXP(-SIMULATION!$D$4*SIMULATION!$D$17))))</f>
        <v>2.1638367265568479</v>
      </c>
      <c r="L11010">
        <v>-0.14372834965114112</v>
      </c>
      <c r="M11010">
        <f t="shared" ca="1" si="171"/>
        <v>1.8528320449343045</v>
      </c>
    </row>
    <row r="11011" spans="1:13" x14ac:dyDescent="0.25">
      <c r="A11011" s="9"/>
      <c r="H11011" s="9"/>
      <c r="J11011">
        <v>9</v>
      </c>
      <c r="K11011">
        <f ca="1">SIMULATION!$D$3*SIMULATION!$D$17/$H11002/(SIMULATION!$D$17-$I11002)*(((EXP(-$I11002*$J11011))/(1-EXP(-SIMULATION!$D$4*$I11002)))-(EXP(-SIMULATION!$D$17*$J11011)/(1-EXP(-SIMULATION!$D$4*SIMULATION!$D$17))))</f>
        <v>2.0032964230573338</v>
      </c>
      <c r="L11011">
        <v>-0.42381094772252054</v>
      </c>
      <c r="M11011">
        <f t="shared" ref="M11011:M11074" ca="1" si="172">$K11011*(1+$L11011)</f>
        <v>1.1542774674322698</v>
      </c>
    </row>
    <row r="11012" spans="1:13" x14ac:dyDescent="0.25">
      <c r="A11012" s="9"/>
      <c r="H11012" s="9"/>
      <c r="J11012">
        <v>10</v>
      </c>
      <c r="K11012">
        <f ca="1">SIMULATION!$D$3*SIMULATION!$D$17/$H11002/(SIMULATION!$D$17-$I11002)*(((EXP(-$I11002*$J11012))/(1-EXP(-SIMULATION!$D$4*$I11002)))-(EXP(-SIMULATION!$D$17*$J11012)/(1-EXP(-SIMULATION!$D$4*SIMULATION!$D$17))))</f>
        <v>1.8451944933249216</v>
      </c>
      <c r="L11012">
        <v>-9.2657433556261326E-3</v>
      </c>
      <c r="M11012">
        <f t="shared" ca="1" si="172"/>
        <v>1.8280973947085584</v>
      </c>
    </row>
    <row r="11013" spans="1:13" x14ac:dyDescent="0.25">
      <c r="A11013" s="9"/>
      <c r="H11013" s="9"/>
      <c r="J11013">
        <v>11</v>
      </c>
      <c r="K11013">
        <f ca="1">SIMULATION!$D$3*SIMULATION!$D$17/$H11002/(SIMULATION!$D$17-$I11002)*(((EXP(-$I11002*$J11013))/(1-EXP(-SIMULATION!$D$4*$I11002)))-(EXP(-SIMULATION!$D$17*$J11013)/(1-EXP(-SIMULATION!$D$4*SIMULATION!$D$17))))</f>
        <v>1.6936006164362343</v>
      </c>
      <c r="L11013">
        <v>0.21025726728288435</v>
      </c>
      <c r="M11013">
        <f t="shared" ca="1" si="172"/>
        <v>2.0496924539167254</v>
      </c>
    </row>
    <row r="11014" spans="1:13" x14ac:dyDescent="0.25">
      <c r="A11014" s="9"/>
      <c r="H11014" s="9"/>
      <c r="J11014">
        <v>12</v>
      </c>
      <c r="K11014">
        <f ca="1">SIMULATION!$D$3*SIMULATION!$D$17/$H11002/(SIMULATION!$D$17-$I11002)*(((EXP(-$I11002*$J11014))/(1-EXP(-SIMULATION!$D$4*$I11002)))-(EXP(-SIMULATION!$D$17*$J11014)/(1-EXP(-SIMULATION!$D$4*SIMULATION!$D$17))))</f>
        <v>1.5506798562836619</v>
      </c>
      <c r="L11014">
        <v>-0.28614942620179967</v>
      </c>
      <c r="M11014">
        <f t="shared" ca="1" si="172"/>
        <v>1.106953705185403</v>
      </c>
    </row>
    <row r="11015" spans="1:13" x14ac:dyDescent="0.25">
      <c r="A11015" s="9"/>
      <c r="H11015" s="9"/>
      <c r="J11015">
        <v>13</v>
      </c>
      <c r="K11015">
        <f ca="1">SIMULATION!$D$3*SIMULATION!$D$17/$H11002/(SIMULATION!$D$17-$I11002)*(((EXP(-$I11002*$J11015))/(1-EXP(-SIMULATION!$D$4*$I11002)))-(EXP(-SIMULATION!$D$17*$J11015)/(1-EXP(-SIMULATION!$D$4*SIMULATION!$D$17))))</f>
        <v>1.4174164150268007</v>
      </c>
      <c r="L11015">
        <v>-8.7712367109985014E-3</v>
      </c>
      <c r="M11015">
        <f t="shared" ca="1" si="172"/>
        <v>1.4049839201325456</v>
      </c>
    </row>
    <row r="11016" spans="1:13" x14ac:dyDescent="0.25">
      <c r="A11016" s="9"/>
      <c r="H11016" s="9"/>
      <c r="J11016">
        <v>14</v>
      </c>
      <c r="K11016">
        <f ca="1">SIMULATION!$D$3*SIMULATION!$D$17/$H11002/(SIMULATION!$D$17-$I11002)*(((EXP(-$I11002*$J11016))/(1-EXP(-SIMULATION!$D$4*$I11002)))-(EXP(-SIMULATION!$D$17*$J11016)/(1-EXP(-SIMULATION!$D$4*SIMULATION!$D$17))))</f>
        <v>1.294073880011787</v>
      </c>
      <c r="L11016">
        <v>3.316349796943055E-2</v>
      </c>
      <c r="M11016">
        <f t="shared" ca="1" si="172"/>
        <v>1.3369898965038511</v>
      </c>
    </row>
    <row r="11017" spans="1:13" x14ac:dyDescent="0.25">
      <c r="A11017" s="9"/>
      <c r="H11017" s="9"/>
      <c r="J11017">
        <v>15</v>
      </c>
      <c r="K11017">
        <f ca="1">SIMULATION!$D$3*SIMULATION!$D$17/$H11002/(SIMULATION!$D$17-$I11002)*(((EXP(-$I11002*$J11017))/(1-EXP(-SIMULATION!$D$4*$I11002)))-(EXP(-SIMULATION!$D$17*$J11017)/(1-EXP(-SIMULATION!$D$4*SIMULATION!$D$17))))</f>
        <v>1.1804869273895682</v>
      </c>
      <c r="L11017">
        <v>0.2649718366127084</v>
      </c>
      <c r="M11017">
        <f t="shared" ca="1" si="172"/>
        <v>1.4932827166372751</v>
      </c>
    </row>
    <row r="11018" spans="1:13" x14ac:dyDescent="0.25">
      <c r="A11018" s="9"/>
      <c r="H11018" s="9"/>
      <c r="J11018">
        <v>16</v>
      </c>
      <c r="K11018">
        <f ca="1">SIMULATION!$D$3*SIMULATION!$D$17/$H11002/(SIMULATION!$D$17-$I11002)*(((EXP(-$I11002*$J11018))/(1-EXP(-SIMULATION!$D$4*$I11002)))-(EXP(-SIMULATION!$D$17*$J11018)/(1-EXP(-SIMULATION!$D$4*SIMULATION!$D$17))))</f>
        <v>1.0762453086915817</v>
      </c>
      <c r="L11018">
        <v>1.3936518042774773E-2</v>
      </c>
      <c r="M11018">
        <f t="shared" ca="1" si="172"/>
        <v>1.0912444208546137</v>
      </c>
    </row>
    <row r="11019" spans="1:13" x14ac:dyDescent="0.25">
      <c r="A11019" s="9"/>
      <c r="H11019" s="9"/>
      <c r="J11019">
        <v>17</v>
      </c>
      <c r="K11019">
        <f ca="1">SIMULATION!$D$3*SIMULATION!$D$17/$H11002/(SIMULATION!$D$17-$I11002)*(((EXP(-$I11002*$J11019))/(1-EXP(-SIMULATION!$D$4*$I11002)))-(EXP(-SIMULATION!$D$17*$J11019)/(1-EXP(-SIMULATION!$D$4*SIMULATION!$D$17))))</f>
        <v>0.98080907337153422</v>
      </c>
      <c r="L11019">
        <v>-0.55437631827381972</v>
      </c>
      <c r="M11019">
        <f t="shared" ca="1" si="172"/>
        <v>0.43707175034626639</v>
      </c>
    </row>
    <row r="11020" spans="1:13" x14ac:dyDescent="0.25">
      <c r="A11020" s="9"/>
      <c r="H11020" s="9"/>
      <c r="J11020">
        <v>18</v>
      </c>
      <c r="K11020">
        <f ca="1">SIMULATION!$D$3*SIMULATION!$D$17/$H11002/(SIMULATION!$D$17-$I11002)*(((EXP(-$I11002*$J11020))/(1-EXP(-SIMULATION!$D$4*$I11002)))-(EXP(-SIMULATION!$D$17*$J11020)/(1-EXP(-SIMULATION!$D$4*SIMULATION!$D$17))))</f>
        <v>0.89357996573503862</v>
      </c>
      <c r="L11020">
        <v>-0.18303288439149729</v>
      </c>
      <c r="M11020">
        <f t="shared" ca="1" si="172"/>
        <v>0.73002544717209927</v>
      </c>
    </row>
    <row r="11021" spans="1:13" x14ac:dyDescent="0.25">
      <c r="A11021" s="9"/>
      <c r="H11021" s="9"/>
      <c r="J11021">
        <v>19</v>
      </c>
      <c r="K11021">
        <f ca="1">SIMULATION!$D$3*SIMULATION!$D$17/$H11002/(SIMULATION!$D$17-$I11002)*(((EXP(-$I11002*$J11021))/(1-EXP(-SIMULATION!$D$4*$I11002)))-(EXP(-SIMULATION!$D$17*$J11021)/(1-EXP(-SIMULATION!$D$4*SIMULATION!$D$17))))</f>
        <v>0.81394495590584759</v>
      </c>
      <c r="L11021">
        <v>-0.49466468290116394</v>
      </c>
      <c r="M11021">
        <f t="shared" ca="1" si="172"/>
        <v>0.41131513239367962</v>
      </c>
    </row>
    <row r="11022" spans="1:13" x14ac:dyDescent="0.25">
      <c r="A11022" s="9"/>
      <c r="H11022" s="9"/>
      <c r="J11022">
        <v>20</v>
      </c>
      <c r="K11022">
        <f ca="1">SIMULATION!$D$3*SIMULATION!$D$17/$H11002/(SIMULATION!$D$17-$I11002)*(((EXP(-$I11002*$J11022))/(1-EXP(-SIMULATION!$D$4*$I11002)))-(EXP(-SIMULATION!$D$17*$J11022)/(1-EXP(-SIMULATION!$D$4*SIMULATION!$D$17))))</f>
        <v>0.74130211258688017</v>
      </c>
      <c r="L11022">
        <v>-0.23669401699298773</v>
      </c>
      <c r="M11022">
        <f t="shared" ca="1" si="172"/>
        <v>0.56584033775330345</v>
      </c>
    </row>
    <row r="11023" spans="1:13" x14ac:dyDescent="0.25">
      <c r="A11023" s="9"/>
      <c r="H11023" s="9"/>
      <c r="J11023">
        <v>21</v>
      </c>
      <c r="K11023">
        <f ca="1">SIMULATION!$D$3*SIMULATION!$D$17/$H11002/(SIMULATION!$D$17-$I11002)*(((EXP(-$I11002*$J11023))/(1-EXP(-SIMULATION!$D$4*$I11002)))-(EXP(-SIMULATION!$D$17*$J11023)/(1-EXP(-SIMULATION!$D$4*SIMULATION!$D$17))))</f>
        <v>0.67507534117588741</v>
      </c>
      <c r="L11023">
        <v>-8.2657933429892791E-2</v>
      </c>
      <c r="M11023">
        <f t="shared" ca="1" si="172"/>
        <v>0.61927500856480877</v>
      </c>
    </row>
    <row r="11024" spans="1:13" x14ac:dyDescent="0.25">
      <c r="A11024" s="9"/>
      <c r="H11024" s="9"/>
      <c r="J11024">
        <v>22</v>
      </c>
      <c r="K11024">
        <f ca="1">SIMULATION!$D$3*SIMULATION!$D$17/$H11002/(SIMULATION!$D$17-$I11002)*(((EXP(-$I11002*$J11024))/(1-EXP(-SIMULATION!$D$4*$I11002)))-(EXP(-SIMULATION!$D$17*$J11024)/(1-EXP(-SIMULATION!$D$4*SIMULATION!$D$17))))</f>
        <v>0.61472215146765996</v>
      </c>
      <c r="L11024">
        <v>-0.17028861082856037</v>
      </c>
      <c r="M11024">
        <f t="shared" ca="1" si="172"/>
        <v>0.51004197024868825</v>
      </c>
    </row>
    <row r="11025" spans="1:13" x14ac:dyDescent="0.25">
      <c r="A11025" s="9"/>
      <c r="H11025" s="9"/>
      <c r="J11025">
        <v>23</v>
      </c>
      <c r="K11025">
        <f ca="1">SIMULATION!$D$3*SIMULATION!$D$17/$H11002/(SIMULATION!$D$17-$I11002)*(((EXP(-$I11002*$J11025))/(1-EXP(-SIMULATION!$D$4*$I11002)))-(EXP(-SIMULATION!$D$17*$J11025)/(1-EXP(-SIMULATION!$D$4*SIMULATION!$D$17))))</f>
        <v>0.55973710871293192</v>
      </c>
      <c r="L11025">
        <v>0.47110030307844825</v>
      </c>
      <c r="M11025">
        <f t="shared" ca="1" si="172"/>
        <v>0.82342943027184845</v>
      </c>
    </row>
    <row r="11026" spans="1:13" x14ac:dyDescent="0.25">
      <c r="A11026" s="9"/>
      <c r="H11026" s="9"/>
      <c r="J11026">
        <v>24</v>
      </c>
      <c r="K11026">
        <f ca="1">SIMULATION!$D$3*SIMULATION!$D$17/$H11002/(SIMULATION!$D$17-$I11002)*(((EXP(-$I11002*$J11026))/(1-EXP(-SIMULATION!$D$4*$I11002)))-(EXP(-SIMULATION!$D$17*$J11026)/(1-EXP(-SIMULATION!$D$4*SIMULATION!$D$17))))</f>
        <v>0.50965265518636405</v>
      </c>
      <c r="L11026">
        <v>0.22207211238695287</v>
      </c>
      <c r="M11026">
        <f t="shared" ca="1" si="172"/>
        <v>0.6228322969072192</v>
      </c>
    </row>
    <row r="11027" spans="1:13" x14ac:dyDescent="0.25">
      <c r="A11027" s="9">
        <v>442</v>
      </c>
      <c r="B11027" s="2">
        <f ca="1">NORMINV(RAND(),SIMULATION!D7,SIMULATION!D8)</f>
        <v>59.19178133071177</v>
      </c>
      <c r="C11027" s="2">
        <v>2</v>
      </c>
      <c r="D11027" s="2">
        <f ca="1">SIMULATION!$D$11*(1+(SIMULATION!$D$12*LN(1+$C11027)))*(1+(SIMULATION!$D$13*(($B11027/63.5)-1)))</f>
        <v>9.91812547948226</v>
      </c>
      <c r="E11027" s="2">
        <v>-0.17984060064894045</v>
      </c>
      <c r="F11027" s="2">
        <f ca="1">D11027*(1+E11027)</f>
        <v>8.1344438359406102</v>
      </c>
      <c r="G11027" s="2">
        <v>-0.83027929337715389</v>
      </c>
      <c r="H11027" s="9">
        <f>SIMULATION!$D$15*EXP($G$11027)</f>
        <v>96.233615086152824</v>
      </c>
      <c r="I11027" s="2">
        <f ca="1">$F11027/$H11027</f>
        <v>8.4528091651324508E-2</v>
      </c>
      <c r="J11027">
        <v>0</v>
      </c>
      <c r="K11027">
        <f ca="1">SIMULATION!$D$3*SIMULATION!$D$17/$H11027/(SIMULATION!$D$17-$I11027)*(((EXP(-$I11027*$J11027))/(1-EXP(-SIMULATION!$D$4*$I11027)))-(EXP(-SIMULATION!$D$17*$J11027)/(1-EXP(-SIMULATION!$D$4*SIMULATION!$D$17))))</f>
        <v>1.0681974786701161</v>
      </c>
      <c r="L11027">
        <v>0.21639670575278414</v>
      </c>
      <c r="M11027">
        <f t="shared" ca="1" si="172"/>
        <v>1.2993518941477591</v>
      </c>
    </row>
    <row r="11028" spans="1:13" x14ac:dyDescent="0.25">
      <c r="A11028" s="9"/>
      <c r="H11028" s="9"/>
      <c r="J11028">
        <v>1</v>
      </c>
      <c r="K11028">
        <f ca="1">SIMULATION!$D$3*SIMULATION!$D$17/$H11027/(SIMULATION!$D$17-$I11027)*(((EXP(-$I11027*$J11028))/(1-EXP(-SIMULATION!$D$4*$I11027)))-(EXP(-SIMULATION!$D$17*$J11028)/(1-EXP(-SIMULATION!$D$4*SIMULATION!$D$17))))</f>
        <v>2.9439324500076589</v>
      </c>
      <c r="L11028">
        <v>0.19076498726021301</v>
      </c>
      <c r="M11028">
        <f t="shared" ca="1" si="172"/>
        <v>3.5055316863282977</v>
      </c>
    </row>
    <row r="11029" spans="1:13" x14ac:dyDescent="0.25">
      <c r="A11029" s="9"/>
      <c r="H11029" s="9"/>
      <c r="J11029">
        <v>2</v>
      </c>
      <c r="K11029">
        <f ca="1">SIMULATION!$D$3*SIMULATION!$D$17/$H11027/(SIMULATION!$D$17-$I11027)*(((EXP(-$I11027*$J11029))/(1-EXP(-SIMULATION!$D$4*$I11027)))-(EXP(-SIMULATION!$D$17*$J11029)/(1-EXP(-SIMULATION!$D$4*SIMULATION!$D$17))))</f>
        <v>3.962814734833362</v>
      </c>
      <c r="L11029">
        <v>0.11853107701738874</v>
      </c>
      <c r="M11029">
        <f t="shared" ca="1" si="172"/>
        <v>4.4325314333735388</v>
      </c>
    </row>
    <row r="11030" spans="1:13" x14ac:dyDescent="0.25">
      <c r="A11030" s="9"/>
      <c r="H11030" s="9"/>
      <c r="J11030">
        <v>3</v>
      </c>
      <c r="K11030">
        <f ca="1">SIMULATION!$D$3*SIMULATION!$D$17/$H11027/(SIMULATION!$D$17-$I11027)*(((EXP(-$I11027*$J11030))/(1-EXP(-SIMULATION!$D$4*$I11027)))-(EXP(-SIMULATION!$D$17*$J11030)/(1-EXP(-SIMULATION!$D$4*SIMULATION!$D$17))))</f>
        <v>4.4474488074887342</v>
      </c>
      <c r="L11030">
        <v>-7.4727511215160039E-2</v>
      </c>
      <c r="M11030">
        <f t="shared" ca="1" si="172"/>
        <v>4.1151020268482696</v>
      </c>
    </row>
    <row r="11031" spans="1:13" x14ac:dyDescent="0.25">
      <c r="A11031" s="9"/>
      <c r="H11031" s="9"/>
      <c r="J11031">
        <v>4</v>
      </c>
      <c r="K11031">
        <f ca="1">SIMULATION!$D$3*SIMULATION!$D$17/$H11027/(SIMULATION!$D$17-$I11027)*(((EXP(-$I11027*$J11031))/(1-EXP(-SIMULATION!$D$4*$I11027)))-(EXP(-SIMULATION!$D$17*$J11031)/(1-EXP(-SIMULATION!$D$4*SIMULATION!$D$17))))</f>
        <v>4.6033642957366245</v>
      </c>
      <c r="L11031">
        <v>-0.54919306367419651</v>
      </c>
      <c r="M11031">
        <f t="shared" ca="1" si="172"/>
        <v>2.0752285549526177</v>
      </c>
    </row>
    <row r="11032" spans="1:13" x14ac:dyDescent="0.25">
      <c r="A11032" s="9"/>
      <c r="H11032" s="9"/>
      <c r="J11032">
        <v>5</v>
      </c>
      <c r="K11032">
        <f ca="1">SIMULATION!$D$3*SIMULATION!$D$17/$H11027/(SIMULATION!$D$17-$I11027)*(((EXP(-$I11027*$J11032))/(1-EXP(-SIMULATION!$D$4*$I11027)))-(EXP(-SIMULATION!$D$17*$J11032)/(1-EXP(-SIMULATION!$D$4*SIMULATION!$D$17))))</f>
        <v>4.5611639439288929</v>
      </c>
      <c r="L11032">
        <v>-0.29692175334768312</v>
      </c>
      <c r="M11032">
        <f t="shared" ca="1" si="172"/>
        <v>3.2068551483912926</v>
      </c>
    </row>
    <row r="11033" spans="1:13" x14ac:dyDescent="0.25">
      <c r="A11033" s="9"/>
      <c r="H11033" s="9"/>
      <c r="J11033">
        <v>6</v>
      </c>
      <c r="K11033">
        <f ca="1">SIMULATION!$D$3*SIMULATION!$D$17/$H11027/(SIMULATION!$D$17-$I11027)*(((EXP(-$I11027*$J11033))/(1-EXP(-SIMULATION!$D$4*$I11027)))-(EXP(-SIMULATION!$D$17*$J11033)/(1-EXP(-SIMULATION!$D$4*SIMULATION!$D$17))))</f>
        <v>4.4035251465563725</v>
      </c>
      <c r="L11033">
        <v>-3.2452208561941427E-2</v>
      </c>
      <c r="M11033">
        <f t="shared" ca="1" si="172"/>
        <v>4.2606210300925715</v>
      </c>
    </row>
    <row r="11034" spans="1:13" x14ac:dyDescent="0.25">
      <c r="A11034" s="9"/>
      <c r="H11034" s="9"/>
      <c r="J11034">
        <v>7</v>
      </c>
      <c r="K11034">
        <f ca="1">SIMULATION!$D$3*SIMULATION!$D$17/$H11027/(SIMULATION!$D$17-$I11027)*(((EXP(-$I11027*$J11034))/(1-EXP(-SIMULATION!$D$4*$I11027)))-(EXP(-SIMULATION!$D$17*$J11034)/(1-EXP(-SIMULATION!$D$4*SIMULATION!$D$17))))</f>
        <v>4.1824959226917509</v>
      </c>
      <c r="L11034">
        <v>-2.8943615730996859E-2</v>
      </c>
      <c r="M11034">
        <f t="shared" ca="1" si="172"/>
        <v>4.0614393679088998</v>
      </c>
    </row>
    <row r="11035" spans="1:13" x14ac:dyDescent="0.25">
      <c r="A11035" s="9"/>
      <c r="H11035" s="9"/>
      <c r="J11035">
        <v>8</v>
      </c>
      <c r="K11035">
        <f ca="1">SIMULATION!$D$3*SIMULATION!$D$17/$H11027/(SIMULATION!$D$17-$I11027)*(((EXP(-$I11027*$J11035))/(1-EXP(-SIMULATION!$D$4*$I11027)))-(EXP(-SIMULATION!$D$17*$J11035)/(1-EXP(-SIMULATION!$D$4*SIMULATION!$D$17))))</f>
        <v>3.9305719213010164</v>
      </c>
      <c r="L11035">
        <v>0.23471031624480052</v>
      </c>
      <c r="M11035">
        <f t="shared" ca="1" si="172"/>
        <v>4.8531176999725112</v>
      </c>
    </row>
    <row r="11036" spans="1:13" x14ac:dyDescent="0.25">
      <c r="A11036" s="9"/>
      <c r="H11036" s="9"/>
      <c r="J11036">
        <v>9</v>
      </c>
      <c r="K11036">
        <f ca="1">SIMULATION!$D$3*SIMULATION!$D$17/$H11027/(SIMULATION!$D$17-$I11027)*(((EXP(-$I11027*$J11036))/(1-EXP(-SIMULATION!$D$4*$I11027)))-(EXP(-SIMULATION!$D$17*$J11036)/(1-EXP(-SIMULATION!$D$4*SIMULATION!$D$17))))</f>
        <v>3.6677887011992198</v>
      </c>
      <c r="L11036">
        <v>-0.31438630187868455</v>
      </c>
      <c r="M11036">
        <f t="shared" ca="1" si="172"/>
        <v>2.5146861753567737</v>
      </c>
    </row>
    <row r="11037" spans="1:13" x14ac:dyDescent="0.25">
      <c r="A11037" s="9"/>
      <c r="H11037" s="9"/>
      <c r="J11037">
        <v>10</v>
      </c>
      <c r="K11037">
        <f ca="1">SIMULATION!$D$3*SIMULATION!$D$17/$H11027/(SIMULATION!$D$17-$I11027)*(((EXP(-$I11027*$J11037))/(1-EXP(-SIMULATION!$D$4*$I11027)))-(EXP(-SIMULATION!$D$17*$J11037)/(1-EXP(-SIMULATION!$D$4*SIMULATION!$D$17))))</f>
        <v>3.4062609994474369</v>
      </c>
      <c r="L11037">
        <v>0.20161017013825921</v>
      </c>
      <c r="M11037">
        <f t="shared" ca="1" si="172"/>
        <v>4.0929978590813514</v>
      </c>
    </row>
    <row r="11038" spans="1:13" x14ac:dyDescent="0.25">
      <c r="A11038" s="9"/>
      <c r="H11038" s="9"/>
      <c r="J11038">
        <v>11</v>
      </c>
      <c r="K11038">
        <f ca="1">SIMULATION!$D$3*SIMULATION!$D$17/$H11027/(SIMULATION!$D$17-$I11027)*(((EXP(-$I11027*$J11038))/(1-EXP(-SIMULATION!$D$4*$I11027)))-(EXP(-SIMULATION!$D$17*$J11038)/(1-EXP(-SIMULATION!$D$4*SIMULATION!$D$17))))</f>
        <v>3.1530864248496218</v>
      </c>
      <c r="L11038">
        <v>0.43567961984695802</v>
      </c>
      <c r="M11038">
        <f t="shared" ca="1" si="172"/>
        <v>4.5268219197727095</v>
      </c>
    </row>
    <row r="11039" spans="1:13" x14ac:dyDescent="0.25">
      <c r="A11039" s="9"/>
      <c r="H11039" s="9"/>
      <c r="J11039">
        <v>12</v>
      </c>
      <c r="K11039">
        <f ca="1">SIMULATION!$D$3*SIMULATION!$D$17/$H11027/(SIMULATION!$D$17-$I11027)*(((EXP(-$I11027*$J11039))/(1-EXP(-SIMULATION!$D$4*$I11027)))-(EXP(-SIMULATION!$D$17*$J11039)/(1-EXP(-SIMULATION!$D$4*SIMULATION!$D$17))))</f>
        <v>2.9122014551995963</v>
      </c>
      <c r="L11039">
        <v>-0.13564576585487595</v>
      </c>
      <c r="M11039">
        <f t="shared" ca="1" si="172"/>
        <v>2.5171736584853628</v>
      </c>
    </row>
    <row r="11040" spans="1:13" x14ac:dyDescent="0.25">
      <c r="A11040" s="9"/>
      <c r="H11040" s="9"/>
      <c r="J11040">
        <v>13</v>
      </c>
      <c r="K11040">
        <f ca="1">SIMULATION!$D$3*SIMULATION!$D$17/$H11027/(SIMULATION!$D$17-$I11027)*(((EXP(-$I11027*$J11040))/(1-EXP(-SIMULATION!$D$4*$I11027)))-(EXP(-SIMULATION!$D$17*$J11040)/(1-EXP(-SIMULATION!$D$4*SIMULATION!$D$17))))</f>
        <v>2.6855664311579543</v>
      </c>
      <c r="L11040">
        <v>0.48974162736615429</v>
      </c>
      <c r="M11040">
        <f t="shared" ca="1" si="172"/>
        <v>4.0008001055531661</v>
      </c>
    </row>
    <row r="11041" spans="1:13" x14ac:dyDescent="0.25">
      <c r="A11041" s="9"/>
      <c r="H11041" s="9"/>
      <c r="J11041">
        <v>14</v>
      </c>
      <c r="K11041">
        <f ca="1">SIMULATION!$D$3*SIMULATION!$D$17/$H11027/(SIMULATION!$D$17-$I11027)*(((EXP(-$I11027*$J11041))/(1-EXP(-SIMULATION!$D$4*$I11027)))-(EXP(-SIMULATION!$D$17*$J11041)/(1-EXP(-SIMULATION!$D$4*SIMULATION!$D$17))))</f>
        <v>2.4739209094284367</v>
      </c>
      <c r="L11041">
        <v>-4.8491948109993251E-2</v>
      </c>
      <c r="M11041">
        <f t="shared" ca="1" si="172"/>
        <v>2.3539556650602056</v>
      </c>
    </row>
    <row r="11042" spans="1:13" x14ac:dyDescent="0.25">
      <c r="A11042" s="9"/>
      <c r="H11042" s="9"/>
      <c r="J11042">
        <v>15</v>
      </c>
      <c r="K11042">
        <f ca="1">SIMULATION!$D$3*SIMULATION!$D$17/$H11027/(SIMULATION!$D$17-$I11027)*(((EXP(-$I11027*$J11042))/(1-EXP(-SIMULATION!$D$4*$I11027)))-(EXP(-SIMULATION!$D$17*$J11042)/(1-EXP(-SIMULATION!$D$4*SIMULATION!$D$17))))</f>
        <v>2.2772640175541703</v>
      </c>
      <c r="L11042">
        <v>0.14561035291935542</v>
      </c>
      <c r="M11042">
        <f t="shared" ca="1" si="172"/>
        <v>2.6088572348407824</v>
      </c>
    </row>
    <row r="11043" spans="1:13" x14ac:dyDescent="0.25">
      <c r="A11043" s="9"/>
      <c r="H11043" s="9"/>
      <c r="J11043">
        <v>16</v>
      </c>
      <c r="K11043">
        <f ca="1">SIMULATION!$D$3*SIMULATION!$D$17/$H11027/(SIMULATION!$D$17-$I11027)*(((EXP(-$I11027*$J11043))/(1-EXP(-SIMULATION!$D$4*$I11027)))-(EXP(-SIMULATION!$D$17*$J11043)/(1-EXP(-SIMULATION!$D$4*SIMULATION!$D$17))))</f>
        <v>2.0951588824784473</v>
      </c>
      <c r="L11043">
        <v>-0.45270088516000878</v>
      </c>
      <c r="M11043">
        <f t="shared" ca="1" si="172"/>
        <v>1.1466786018295996</v>
      </c>
    </row>
    <row r="11044" spans="1:13" x14ac:dyDescent="0.25">
      <c r="A11044" s="9"/>
      <c r="H11044" s="9"/>
      <c r="J11044">
        <v>17</v>
      </c>
      <c r="K11044">
        <f ca="1">SIMULATION!$D$3*SIMULATION!$D$17/$H11027/(SIMULATION!$D$17-$I11027)*(((EXP(-$I11027*$J11044))/(1-EXP(-SIMULATION!$D$4*$I11027)))-(EXP(-SIMULATION!$D$17*$J11044)/(1-EXP(-SIMULATION!$D$4*SIMULATION!$D$17))))</f>
        <v>1.9269245964376271</v>
      </c>
      <c r="L11044">
        <v>0.46337127955802793</v>
      </c>
      <c r="M11044">
        <f t="shared" ca="1" si="172"/>
        <v>2.8198061123007667</v>
      </c>
    </row>
    <row r="11045" spans="1:13" x14ac:dyDescent="0.25">
      <c r="A11045" s="9"/>
      <c r="H11045" s="9"/>
      <c r="J11045">
        <v>18</v>
      </c>
      <c r="K11045">
        <f ca="1">SIMULATION!$D$3*SIMULATION!$D$17/$H11027/(SIMULATION!$D$17-$I11027)*(((EXP(-$I11027*$J11045))/(1-EXP(-SIMULATION!$D$4*$I11027)))-(EXP(-SIMULATION!$D$17*$J11045)/(1-EXP(-SIMULATION!$D$4*SIMULATION!$D$17))))</f>
        <v>1.7717563668801179</v>
      </c>
      <c r="L11045">
        <v>-0.38516285602318273</v>
      </c>
      <c r="M11045">
        <f t="shared" ca="1" si="172"/>
        <v>1.0893416244353136</v>
      </c>
    </row>
    <row r="11046" spans="1:13" x14ac:dyDescent="0.25">
      <c r="A11046" s="9"/>
      <c r="H11046" s="9"/>
      <c r="J11046">
        <v>19</v>
      </c>
      <c r="K11046">
        <f ca="1">SIMULATION!$D$3*SIMULATION!$D$17/$H11027/(SIMULATION!$D$17-$I11027)*(((EXP(-$I11027*$J11046))/(1-EXP(-SIMULATION!$D$4*$I11027)))-(EXP(-SIMULATION!$D$17*$J11046)/(1-EXP(-SIMULATION!$D$4*SIMULATION!$D$17))))</f>
        <v>1.6287998773064072</v>
      </c>
      <c r="L11046">
        <v>-0.31986590951285693</v>
      </c>
      <c r="M11046">
        <f t="shared" ca="1" si="172"/>
        <v>1.1078023231373635</v>
      </c>
    </row>
    <row r="11047" spans="1:13" x14ac:dyDescent="0.25">
      <c r="A11047" s="9"/>
      <c r="H11047" s="9"/>
      <c r="J11047">
        <v>20</v>
      </c>
      <c r="K11047">
        <f ca="1">SIMULATION!$D$3*SIMULATION!$D$17/$H11027/(SIMULATION!$D$17-$I11027)*(((EXP(-$I11027*$J11047))/(1-EXP(-SIMULATION!$D$4*$I11027)))-(EXP(-SIMULATION!$D$17*$J11047)/(1-EXP(-SIMULATION!$D$4*SIMULATION!$D$17))))</f>
        <v>1.4971965188641421</v>
      </c>
      <c r="L11047">
        <v>0.37463686908312621</v>
      </c>
      <c r="M11047">
        <f t="shared" ca="1" si="172"/>
        <v>2.0581015350935599</v>
      </c>
    </row>
    <row r="11048" spans="1:13" x14ac:dyDescent="0.25">
      <c r="A11048" s="9"/>
      <c r="H11048" s="9"/>
      <c r="J11048">
        <v>21</v>
      </c>
      <c r="K11048">
        <f ca="1">SIMULATION!$D$3*SIMULATION!$D$17/$H11027/(SIMULATION!$D$17-$I11027)*(((EXP(-$I11027*$J11048))/(1-EXP(-SIMULATION!$D$4*$I11027)))-(EXP(-SIMULATION!$D$17*$J11048)/(1-EXP(-SIMULATION!$D$4*SIMULATION!$D$17))))</f>
        <v>1.3761101514185281</v>
      </c>
      <c r="L11048">
        <v>-0.2002992395155011</v>
      </c>
      <c r="M11048">
        <f t="shared" ca="1" si="172"/>
        <v>1.1004763345998358</v>
      </c>
    </row>
    <row r="11049" spans="1:13" x14ac:dyDescent="0.25">
      <c r="A11049" s="9"/>
      <c r="H11049" s="9"/>
      <c r="J11049">
        <v>22</v>
      </c>
      <c r="K11049">
        <f ca="1">SIMULATION!$D$3*SIMULATION!$D$17/$H11027/(SIMULATION!$D$17-$I11027)*(((EXP(-$I11027*$J11049))/(1-EXP(-SIMULATION!$D$4*$I11027)))-(EXP(-SIMULATION!$D$17*$J11049)/(1-EXP(-SIMULATION!$D$4*SIMULATION!$D$17))))</f>
        <v>1.2647422085617492</v>
      </c>
      <c r="L11049">
        <v>0.33213142193167117</v>
      </c>
      <c r="M11049">
        <f t="shared" ca="1" si="172"/>
        <v>1.6848028366683652</v>
      </c>
    </row>
    <row r="11050" spans="1:13" x14ac:dyDescent="0.25">
      <c r="A11050" s="9"/>
      <c r="H11050" s="9"/>
      <c r="J11050">
        <v>23</v>
      </c>
      <c r="K11050">
        <f ca="1">SIMULATION!$D$3*SIMULATION!$D$17/$H11027/(SIMULATION!$D$17-$I11027)*(((EXP(-$I11027*$J11050))/(1-EXP(-SIMULATION!$D$4*$I11027)))-(EXP(-SIMULATION!$D$17*$J11050)/(1-EXP(-SIMULATION!$D$4*SIMULATION!$D$17))))</f>
        <v>1.162339498821114</v>
      </c>
      <c r="L11050">
        <v>-0.54524381240420428</v>
      </c>
      <c r="M11050">
        <f t="shared" ca="1" si="172"/>
        <v>0.52858107917589769</v>
      </c>
    </row>
    <row r="11051" spans="1:13" x14ac:dyDescent="0.25">
      <c r="A11051" s="9"/>
      <c r="H11051" s="9"/>
      <c r="J11051">
        <v>24</v>
      </c>
      <c r="K11051">
        <f ca="1">SIMULATION!$D$3*SIMULATION!$D$17/$H11027/(SIMULATION!$D$17-$I11027)*(((EXP(-$I11027*$J11051))/(1-EXP(-SIMULATION!$D$4*$I11027)))-(EXP(-SIMULATION!$D$17*$J11051)/(1-EXP(-SIMULATION!$D$4*SIMULATION!$D$17))))</f>
        <v>1.0681974786701161</v>
      </c>
      <c r="L11051">
        <v>8.8452975930591211E-3</v>
      </c>
      <c r="M11051">
        <f t="shared" ca="1" si="172"/>
        <v>1.0776460032571087</v>
      </c>
    </row>
    <row r="11052" spans="1:13" x14ac:dyDescent="0.25">
      <c r="A11052" s="9">
        <v>443</v>
      </c>
      <c r="B11052" s="2">
        <f ca="1">NORMINV(RAND(),SIMULATION!D7,SIMULATION!D8)</f>
        <v>62.723663249438978</v>
      </c>
      <c r="C11052" s="2">
        <v>2</v>
      </c>
      <c r="D11052" s="2">
        <f ca="1">SIMULATION!$D$11*(1+(SIMULATION!$D$12*LN(1+$C11052)))*(1+(SIMULATION!$D$13*(($B11052/63.5)-1)))</f>
        <v>10.180409166360933</v>
      </c>
      <c r="E11052" s="2">
        <v>-0.14623047828608024</v>
      </c>
      <c r="F11052" s="2">
        <f ca="1">D11052*(1+E11052)</f>
        <v>8.691723064815978</v>
      </c>
      <c r="G11052" s="2">
        <v>0.64504579757213998</v>
      </c>
      <c r="H11052" s="9">
        <f>SIMULATION!$D$15*EXP($G$11052)</f>
        <v>420.77734277339692</v>
      </c>
      <c r="I11052" s="2">
        <f ca="1">$F11052/$H11052</f>
        <v>2.0656347624441296E-2</v>
      </c>
      <c r="J11052">
        <v>0</v>
      </c>
      <c r="K11052">
        <f ca="1">SIMULATION!$D$3*SIMULATION!$D$17/$H11052/(SIMULATION!$D$17-$I11052)*(((EXP(-$I11052*$J11052))/(1-EXP(-SIMULATION!$D$4*$I11052)))-(EXP(-SIMULATION!$D$17*$J11052)/(1-EXP(-SIMULATION!$D$4*SIMULATION!$D$17))))</f>
        <v>2.1359540919253162</v>
      </c>
      <c r="L11052">
        <v>0.20848079513103795</v>
      </c>
      <c r="M11052">
        <f t="shared" ca="1" si="172"/>
        <v>2.5812594993733002</v>
      </c>
    </row>
    <row r="11053" spans="1:13" x14ac:dyDescent="0.25">
      <c r="A11053" s="9"/>
      <c r="H11053" s="9"/>
      <c r="J11053">
        <v>1</v>
      </c>
      <c r="K11053">
        <f ca="1">SIMULATION!$D$3*SIMULATION!$D$17/$H11052/(SIMULATION!$D$17-$I11052)*(((EXP(-$I11052*$J11053))/(1-EXP(-SIMULATION!$D$4*$I11052)))-(EXP(-SIMULATION!$D$17*$J11053)/(1-EXP(-SIMULATION!$D$4*SIMULATION!$D$17))))</f>
        <v>2.5566062014485165</v>
      </c>
      <c r="L11053">
        <v>-8.5330763405832791E-3</v>
      </c>
      <c r="M11053">
        <f t="shared" ca="1" si="172"/>
        <v>2.5347904855587475</v>
      </c>
    </row>
    <row r="11054" spans="1:13" x14ac:dyDescent="0.25">
      <c r="A11054" s="9"/>
      <c r="H11054" s="9"/>
      <c r="J11054">
        <v>2</v>
      </c>
      <c r="K11054">
        <f ca="1">SIMULATION!$D$3*SIMULATION!$D$17/$H11052/(SIMULATION!$D$17-$I11052)*(((EXP(-$I11052*$J11054))/(1-EXP(-SIMULATION!$D$4*$I11052)))-(EXP(-SIMULATION!$D$17*$J11054)/(1-EXP(-SIMULATION!$D$4*SIMULATION!$D$17))))</f>
        <v>2.8018856325950359</v>
      </c>
      <c r="L11054">
        <v>0.22072558885102633</v>
      </c>
      <c r="M11054">
        <f t="shared" ca="1" si="172"/>
        <v>3.4203334887428061</v>
      </c>
    </row>
    <row r="11055" spans="1:13" x14ac:dyDescent="0.25">
      <c r="A11055" s="9"/>
      <c r="H11055" s="9"/>
      <c r="J11055">
        <v>3</v>
      </c>
      <c r="K11055">
        <f ca="1">SIMULATION!$D$3*SIMULATION!$D$17/$H11052/(SIMULATION!$D$17-$I11052)*(((EXP(-$I11052*$J11055))/(1-EXP(-SIMULATION!$D$4*$I11052)))-(EXP(-SIMULATION!$D$17*$J11055)/(1-EXP(-SIMULATION!$D$4*SIMULATION!$D$17))))</f>
        <v>2.9352784808517818</v>
      </c>
      <c r="L11055">
        <v>0.19507920427995531</v>
      </c>
      <c r="M11055">
        <f t="shared" ca="1" si="172"/>
        <v>3.5078902712364237</v>
      </c>
    </row>
    <row r="11056" spans="1:13" x14ac:dyDescent="0.25">
      <c r="A11056" s="9"/>
      <c r="H11056" s="9"/>
      <c r="J11056">
        <v>4</v>
      </c>
      <c r="K11056">
        <f ca="1">SIMULATION!$D$3*SIMULATION!$D$17/$H11052/(SIMULATION!$D$17-$I11052)*(((EXP(-$I11052*$J11056))/(1-EXP(-SIMULATION!$D$4*$I11052)))-(EXP(-SIMULATION!$D$17*$J11056)/(1-EXP(-SIMULATION!$D$4*SIMULATION!$D$17))))</f>
        <v>2.997458026990107</v>
      </c>
      <c r="L11056">
        <v>0.11248859492239659</v>
      </c>
      <c r="M11056">
        <f t="shared" ca="1" si="172"/>
        <v>3.3346378687850833</v>
      </c>
    </row>
    <row r="11057" spans="1:13" x14ac:dyDescent="0.25">
      <c r="A11057" s="9"/>
      <c r="H11057" s="9"/>
      <c r="J11057">
        <v>5</v>
      </c>
      <c r="K11057">
        <f ca="1">SIMULATION!$D$3*SIMULATION!$D$17/$H11052/(SIMULATION!$D$17-$I11052)*(((EXP(-$I11052*$J11057))/(1-EXP(-SIMULATION!$D$4*$I11052)))-(EXP(-SIMULATION!$D$17*$J11057)/(1-EXP(-SIMULATION!$D$4*SIMULATION!$D$17))))</f>
        <v>3.014478753826674</v>
      </c>
      <c r="L11057">
        <v>-0.22249910831179393</v>
      </c>
      <c r="M11057">
        <f t="shared" ca="1" si="172"/>
        <v>2.3437599190753913</v>
      </c>
    </row>
    <row r="11058" spans="1:13" x14ac:dyDescent="0.25">
      <c r="A11058" s="9"/>
      <c r="H11058" s="9"/>
      <c r="J11058">
        <v>6</v>
      </c>
      <c r="K11058">
        <f ca="1">SIMULATION!$D$3*SIMULATION!$D$17/$H11052/(SIMULATION!$D$17-$I11052)*(((EXP(-$I11052*$J11058))/(1-EXP(-SIMULATION!$D$4*$I11052)))-(EXP(-SIMULATION!$D$17*$J11058)/(1-EXP(-SIMULATION!$D$4*SIMULATION!$D$17))))</f>
        <v>3.0030272668393994</v>
      </c>
      <c r="L11058">
        <v>0.19309336509742259</v>
      </c>
      <c r="M11058">
        <f t="shared" ca="1" si="172"/>
        <v>3.5828919072727348</v>
      </c>
    </row>
    <row r="11059" spans="1:13" x14ac:dyDescent="0.25">
      <c r="A11059" s="9"/>
      <c r="H11059" s="9"/>
      <c r="J11059">
        <v>7</v>
      </c>
      <c r="K11059">
        <f ca="1">SIMULATION!$D$3*SIMULATION!$D$17/$H11052/(SIMULATION!$D$17-$I11052)*(((EXP(-$I11052*$J11059))/(1-EXP(-SIMULATION!$D$4*$I11052)))-(EXP(-SIMULATION!$D$17*$J11059)/(1-EXP(-SIMULATION!$D$4*SIMULATION!$D$17))))</f>
        <v>2.973787207413781</v>
      </c>
      <c r="L11059">
        <v>0.1390366143701566</v>
      </c>
      <c r="M11059">
        <f t="shared" ca="1" si="172"/>
        <v>3.387252512589876</v>
      </c>
    </row>
    <row r="11060" spans="1:13" x14ac:dyDescent="0.25">
      <c r="A11060" s="9"/>
      <c r="H11060" s="9"/>
      <c r="J11060">
        <v>8</v>
      </c>
      <c r="K11060">
        <f ca="1">SIMULATION!$D$3*SIMULATION!$D$17/$H11052/(SIMULATION!$D$17-$I11052)*(((EXP(-$I11052*$J11060))/(1-EXP(-SIMULATION!$D$4*$I11052)))-(EXP(-SIMULATION!$D$17*$J11060)/(1-EXP(-SIMULATION!$D$4*SIMULATION!$D$17))))</f>
        <v>2.9335955668669573</v>
      </c>
      <c r="L11060">
        <v>5.8915459410280223E-2</v>
      </c>
      <c r="M11060">
        <f t="shared" ca="1" si="172"/>
        <v>3.106429697412886</v>
      </c>
    </row>
    <row r="11061" spans="1:13" x14ac:dyDescent="0.25">
      <c r="A11061" s="9"/>
      <c r="H11061" s="9"/>
      <c r="J11061">
        <v>9</v>
      </c>
      <c r="K11061">
        <f ca="1">SIMULATION!$D$3*SIMULATION!$D$17/$H11052/(SIMULATION!$D$17-$I11052)*(((EXP(-$I11052*$J11061))/(1-EXP(-SIMULATION!$D$4*$I11052)))-(EXP(-SIMULATION!$D$17*$J11061)/(1-EXP(-SIMULATION!$D$4*SIMULATION!$D$17))))</f>
        <v>2.8868245008333844</v>
      </c>
      <c r="L11061">
        <v>6.5313963101119484E-3</v>
      </c>
      <c r="M11061">
        <f t="shared" ca="1" si="172"/>
        <v>2.9056794957260683</v>
      </c>
    </row>
    <row r="11062" spans="1:13" x14ac:dyDescent="0.25">
      <c r="A11062" s="9"/>
      <c r="H11062" s="9"/>
      <c r="J11062">
        <v>10</v>
      </c>
      <c r="K11062">
        <f ca="1">SIMULATION!$D$3*SIMULATION!$D$17/$H11052/(SIMULATION!$D$17-$I11052)*(((EXP(-$I11052*$J11062))/(1-EXP(-SIMULATION!$D$4*$I11052)))-(EXP(-SIMULATION!$D$17*$J11062)/(1-EXP(-SIMULATION!$D$4*SIMULATION!$D$17))))</f>
        <v>2.8362668255619679</v>
      </c>
      <c r="L11062">
        <v>0.31551367668527991</v>
      </c>
      <c r="M11062">
        <f t="shared" ca="1" si="172"/>
        <v>3.731147799755512</v>
      </c>
    </row>
    <row r="11063" spans="1:13" x14ac:dyDescent="0.25">
      <c r="A11063" s="9"/>
      <c r="H11063" s="9"/>
      <c r="J11063">
        <v>11</v>
      </c>
      <c r="K11063">
        <f ca="1">SIMULATION!$D$3*SIMULATION!$D$17/$H11052/(SIMULATION!$D$17-$I11052)*(((EXP(-$I11052*$J11063))/(1-EXP(-SIMULATION!$D$4*$I11052)))-(EXP(-SIMULATION!$D$17*$J11063)/(1-EXP(-SIMULATION!$D$4*SIMULATION!$D$17))))</f>
        <v>2.7837034616132947</v>
      </c>
      <c r="L11063">
        <v>3.5673652670647447E-2</v>
      </c>
      <c r="M11063">
        <f t="shared" ca="1" si="172"/>
        <v>2.8830083320409661</v>
      </c>
    </row>
    <row r="11064" spans="1:13" x14ac:dyDescent="0.25">
      <c r="A11064" s="9"/>
      <c r="H11064" s="9"/>
      <c r="J11064">
        <v>12</v>
      </c>
      <c r="K11064">
        <f ca="1">SIMULATION!$D$3*SIMULATION!$D$17/$H11052/(SIMULATION!$D$17-$I11052)*(((EXP(-$I11052*$J11064))/(1-EXP(-SIMULATION!$D$4*$I11052)))-(EXP(-SIMULATION!$D$17*$J11064)/(1-EXP(-SIMULATION!$D$4*SIMULATION!$D$17))))</f>
        <v>2.7302670618080169</v>
      </c>
      <c r="L11064">
        <v>0.10127035843168</v>
      </c>
      <c r="M11064">
        <f t="shared" ca="1" si="172"/>
        <v>3.006762185771525</v>
      </c>
    </row>
    <row r="11065" spans="1:13" x14ac:dyDescent="0.25">
      <c r="A11065" s="9"/>
      <c r="H11065" s="9"/>
      <c r="J11065">
        <v>13</v>
      </c>
      <c r="K11065">
        <f ca="1">SIMULATION!$D$3*SIMULATION!$D$17/$H11052/(SIMULATION!$D$17-$I11052)*(((EXP(-$I11052*$J11065))/(1-EXP(-SIMULATION!$D$4*$I11052)))-(EXP(-SIMULATION!$D$17*$J11065)/(1-EXP(-SIMULATION!$D$4*SIMULATION!$D$17))))</f>
        <v>2.676675029172161</v>
      </c>
      <c r="L11065">
        <v>0.12977216926860702</v>
      </c>
      <c r="M11065">
        <f t="shared" ca="1" si="172"/>
        <v>3.0240329541349444</v>
      </c>
    </row>
    <row r="11066" spans="1:13" x14ac:dyDescent="0.25">
      <c r="A11066" s="9"/>
      <c r="H11066" s="9"/>
      <c r="J11066">
        <v>14</v>
      </c>
      <c r="K11066">
        <f ca="1">SIMULATION!$D$3*SIMULATION!$D$17/$H11052/(SIMULATION!$D$17-$I11052)*(((EXP(-$I11052*$J11066))/(1-EXP(-SIMULATION!$D$4*$I11052)))-(EXP(-SIMULATION!$D$17*$J11066)/(1-EXP(-SIMULATION!$D$4*SIMULATION!$D$17))))</f>
        <v>2.6233788368968365</v>
      </c>
      <c r="L11066">
        <v>4.5151341274279659E-2</v>
      </c>
      <c r="M11066">
        <f t="shared" ca="1" si="172"/>
        <v>2.7418279100532885</v>
      </c>
    </row>
    <row r="11067" spans="1:13" x14ac:dyDescent="0.25">
      <c r="A11067" s="9"/>
      <c r="H11067" s="9"/>
      <c r="J11067">
        <v>15</v>
      </c>
      <c r="K11067">
        <f ca="1">SIMULATION!$D$3*SIMULATION!$D$17/$H11052/(SIMULATION!$D$17-$I11052)*(((EXP(-$I11052*$J11067))/(1-EXP(-SIMULATION!$D$4*$I11052)))-(EXP(-SIMULATION!$D$17*$J11067)/(1-EXP(-SIMULATION!$D$4*SIMULATION!$D$17))))</f>
        <v>2.5706597126704427</v>
      </c>
      <c r="L11067">
        <v>-0.3393441011278579</v>
      </c>
      <c r="M11067">
        <f t="shared" ca="1" si="172"/>
        <v>1.6983215031686938</v>
      </c>
    </row>
    <row r="11068" spans="1:13" x14ac:dyDescent="0.25">
      <c r="A11068" s="9"/>
      <c r="H11068" s="9"/>
      <c r="J11068">
        <v>16</v>
      </c>
      <c r="K11068">
        <f ca="1">SIMULATION!$D$3*SIMULATION!$D$17/$H11052/(SIMULATION!$D$17-$I11052)*(((EXP(-$I11052*$J11068))/(1-EXP(-SIMULATION!$D$4*$I11052)))-(EXP(-SIMULATION!$D$17*$J11068)/(1-EXP(-SIMULATION!$D$4*SIMULATION!$D$17))))</f>
        <v>2.5186899520707411</v>
      </c>
      <c r="L11068">
        <v>-0.12321893600913834</v>
      </c>
      <c r="M11068">
        <f t="shared" ca="1" si="172"/>
        <v>2.2083396560396769</v>
      </c>
    </row>
    <row r="11069" spans="1:13" x14ac:dyDescent="0.25">
      <c r="A11069" s="9"/>
      <c r="H11069" s="9"/>
      <c r="J11069">
        <v>17</v>
      </c>
      <c r="K11069">
        <f ca="1">SIMULATION!$D$3*SIMULATION!$D$17/$H11052/(SIMULATION!$D$17-$I11052)*(((EXP(-$I11052*$J11069))/(1-EXP(-SIMULATION!$D$4*$I11052)))-(EXP(-SIMULATION!$D$17*$J11069)/(1-EXP(-SIMULATION!$D$4*SIMULATION!$D$17))))</f>
        <v>2.4675722062946397</v>
      </c>
      <c r="L11069">
        <v>0.24100532478578965</v>
      </c>
      <c r="M11069">
        <f t="shared" ca="1" si="172"/>
        <v>3.0622702473050669</v>
      </c>
    </row>
    <row r="11070" spans="1:13" x14ac:dyDescent="0.25">
      <c r="A11070" s="9"/>
      <c r="H11070" s="9"/>
      <c r="J11070">
        <v>18</v>
      </c>
      <c r="K11070">
        <f ca="1">SIMULATION!$D$3*SIMULATION!$D$17/$H11052/(SIMULATION!$D$17-$I11052)*(((EXP(-$I11052*$J11070))/(1-EXP(-SIMULATION!$D$4*$I11052)))-(EXP(-SIMULATION!$D$17*$J11070)/(1-EXP(-SIMULATION!$D$4*SIMULATION!$D$17))))</f>
        <v>2.4173646553780048</v>
      </c>
      <c r="L11070">
        <v>0.34009366983773476</v>
      </c>
      <c r="M11070">
        <f t="shared" ca="1" si="172"/>
        <v>3.2394950723615414</v>
      </c>
    </row>
    <row r="11071" spans="1:13" x14ac:dyDescent="0.25">
      <c r="A11071" s="9"/>
      <c r="H11071" s="9"/>
      <c r="J11071">
        <v>19</v>
      </c>
      <c r="K11071">
        <f ca="1">SIMULATION!$D$3*SIMULATION!$D$17/$H11052/(SIMULATION!$D$17-$I11052)*(((EXP(-$I11052*$J11071))/(1-EXP(-SIMULATION!$D$4*$I11052)))-(EXP(-SIMULATION!$D$17*$J11071)/(1-EXP(-SIMULATION!$D$4*SIMULATION!$D$17))))</f>
        <v>2.3680971365625276</v>
      </c>
      <c r="L11071">
        <v>-0.18640469327862369</v>
      </c>
      <c r="M11071">
        <f t="shared" ca="1" si="172"/>
        <v>1.9266727161676027</v>
      </c>
    </row>
    <row r="11072" spans="1:13" x14ac:dyDescent="0.25">
      <c r="A11072" s="9"/>
      <c r="H11072" s="9"/>
      <c r="J11072">
        <v>20</v>
      </c>
      <c r="K11072">
        <f ca="1">SIMULATION!$D$3*SIMULATION!$D$17/$H11052/(SIMULATION!$D$17-$I11052)*(((EXP(-$I11052*$J11072))/(1-EXP(-SIMULATION!$D$4*$I11052)))-(EXP(-SIMULATION!$D$17*$J11072)/(1-EXP(-SIMULATION!$D$4*SIMULATION!$D$17))))</f>
        <v>2.3197814765675675</v>
      </c>
      <c r="L11072">
        <v>0.23026001151008546</v>
      </c>
      <c r="M11072">
        <f t="shared" ca="1" si="172"/>
        <v>2.8539343860628987</v>
      </c>
    </row>
    <row r="11073" spans="1:13" x14ac:dyDescent="0.25">
      <c r="A11073" s="9"/>
      <c r="H11073" s="9"/>
      <c r="J11073">
        <v>21</v>
      </c>
      <c r="K11073">
        <f ca="1">SIMULATION!$D$3*SIMULATION!$D$17/$H11052/(SIMULATION!$D$17-$I11052)*(((EXP(-$I11052*$J11073))/(1-EXP(-SIMULATION!$D$4*$I11052)))-(EXP(-SIMULATION!$D$17*$J11073)/(1-EXP(-SIMULATION!$D$4*SIMULATION!$D$17))))</f>
        <v>2.272418109648549</v>
      </c>
      <c r="L11073">
        <v>0.52134215207410373</v>
      </c>
      <c r="M11073">
        <f t="shared" ca="1" si="172"/>
        <v>3.45712545734489</v>
      </c>
    </row>
    <row r="11074" spans="1:13" x14ac:dyDescent="0.25">
      <c r="A11074" s="9"/>
      <c r="H11074" s="9"/>
      <c r="J11074">
        <v>22</v>
      </c>
      <c r="K11074">
        <f ca="1">SIMULATION!$D$3*SIMULATION!$D$17/$H11052/(SIMULATION!$D$17-$I11052)*(((EXP(-$I11052*$J11074))/(1-EXP(-SIMULATION!$D$4*$I11052)))-(EXP(-SIMULATION!$D$17*$J11074)/(1-EXP(-SIMULATION!$D$4*SIMULATION!$D$17))))</f>
        <v>2.226000315560845</v>
      </c>
      <c r="L11074">
        <v>0.4131774946367468</v>
      </c>
      <c r="M11074">
        <f t="shared" ca="1" si="172"/>
        <v>3.1457335490048828</v>
      </c>
    </row>
    <row r="11075" spans="1:13" x14ac:dyDescent="0.25">
      <c r="A11075" s="9"/>
      <c r="H11075" s="9"/>
      <c r="J11075">
        <v>23</v>
      </c>
      <c r="K11075">
        <f ca="1">SIMULATION!$D$3*SIMULATION!$D$17/$H11052/(SIMULATION!$D$17-$I11052)*(((EXP(-$I11052*$J11075))/(1-EXP(-SIMULATION!$D$4*$I11052)))-(EXP(-SIMULATION!$D$17*$J11075)/(1-EXP(-SIMULATION!$D$4*SIMULATION!$D$17))))</f>
        <v>2.1805169323636457</v>
      </c>
      <c r="L11075">
        <v>0.22653522504207227</v>
      </c>
      <c r="M11075">
        <f t="shared" ref="M11075:M11138" ca="1" si="173">$K11075*(1+$L11075)</f>
        <v>2.6744808263446931</v>
      </c>
    </row>
    <row r="11076" spans="1:13" x14ac:dyDescent="0.25">
      <c r="A11076" s="9"/>
      <c r="H11076" s="9"/>
      <c r="J11076">
        <v>24</v>
      </c>
      <c r="K11076">
        <f ca="1">SIMULATION!$D$3*SIMULATION!$D$17/$H11052/(SIMULATION!$D$17-$I11052)*(((EXP(-$I11052*$J11076))/(1-EXP(-SIMULATION!$D$4*$I11052)))-(EXP(-SIMULATION!$D$17*$J11076)/(1-EXP(-SIMULATION!$D$4*SIMULATION!$D$17))))</f>
        <v>2.1359540919253166</v>
      </c>
      <c r="L11076">
        <v>-6.8061566631357956E-2</v>
      </c>
      <c r="M11076">
        <f t="shared" ca="1" si="173"/>
        <v>1.9905777101762199</v>
      </c>
    </row>
    <row r="11077" spans="1:13" x14ac:dyDescent="0.25">
      <c r="A11077" s="9">
        <v>444</v>
      </c>
      <c r="B11077" s="2">
        <f ca="1">NORMINV(RAND(),SIMULATION!D7,SIMULATION!D8)</f>
        <v>52.936229119763816</v>
      </c>
      <c r="C11077" s="2">
        <v>2</v>
      </c>
      <c r="D11077" s="2">
        <f ca="1">SIMULATION!$D$11*(1+(SIMULATION!$D$12*LN(1+$C11077)))*(1+(SIMULATION!$D$13*(($B11077/63.5)-1)))</f>
        <v>9.4535773051365162</v>
      </c>
      <c r="E11077" s="2">
        <v>-0.1753469092800404</v>
      </c>
      <c r="F11077" s="2">
        <f ca="1">D11077*(1+E11077)</f>
        <v>7.7959217430408945</v>
      </c>
      <c r="G11077" s="2">
        <v>0.72586803700419955</v>
      </c>
      <c r="H11077" s="9">
        <f>SIMULATION!$D$15*EXP($G$11077)</f>
        <v>456.19760328503452</v>
      </c>
      <c r="I11077" s="2">
        <f ca="1">$F11077/$H11077</f>
        <v>1.7088914292629379E-2</v>
      </c>
      <c r="J11077">
        <v>0</v>
      </c>
      <c r="K11077">
        <f ca="1">SIMULATION!$D$3*SIMULATION!$D$17/$H11077/(SIMULATION!$D$17-$I11077)*(((EXP(-$I11077*$J11077))/(1-EXP(-SIMULATION!$D$4*$I11077)))-(EXP(-SIMULATION!$D$17*$J11077)/(1-EXP(-SIMULATION!$D$4*SIMULATION!$D$17))))</f>
        <v>2.4727848305016602</v>
      </c>
      <c r="L11077">
        <v>0.13650412433013301</v>
      </c>
      <c r="M11077">
        <f t="shared" ca="1" si="173"/>
        <v>2.810330158446126</v>
      </c>
    </row>
    <row r="11078" spans="1:13" x14ac:dyDescent="0.25">
      <c r="A11078" s="9"/>
      <c r="H11078" s="9"/>
      <c r="J11078">
        <v>1</v>
      </c>
      <c r="K11078">
        <f ca="1">SIMULATION!$D$3*SIMULATION!$D$17/$H11077/(SIMULATION!$D$17-$I11077)*(((EXP(-$I11077*$J11078))/(1-EXP(-SIMULATION!$D$4*$I11077)))-(EXP(-SIMULATION!$D$17*$J11078)/(1-EXP(-SIMULATION!$D$4*SIMULATION!$D$17))))</f>
        <v>2.8599750295214332</v>
      </c>
      <c r="L11078">
        <v>-4.762270511592382E-2</v>
      </c>
      <c r="M11078">
        <f t="shared" ca="1" si="173"/>
        <v>2.7237752820516286</v>
      </c>
    </row>
    <row r="11079" spans="1:13" x14ac:dyDescent="0.25">
      <c r="A11079" s="9"/>
      <c r="H11079" s="9"/>
      <c r="J11079">
        <v>2</v>
      </c>
      <c r="K11079">
        <f ca="1">SIMULATION!$D$3*SIMULATION!$D$17/$H11077/(SIMULATION!$D$17-$I11077)*(((EXP(-$I11077*$J11079))/(1-EXP(-SIMULATION!$D$4*$I11077)))-(EXP(-SIMULATION!$D$17*$J11079)/(1-EXP(-SIMULATION!$D$4*SIMULATION!$D$17))))</f>
        <v>3.0864866503399488</v>
      </c>
      <c r="L11079">
        <v>5.7831747007224432E-2</v>
      </c>
      <c r="M11079">
        <f t="shared" ca="1" si="173"/>
        <v>3.2649835654435844</v>
      </c>
    </row>
    <row r="11080" spans="1:13" x14ac:dyDescent="0.25">
      <c r="A11080" s="9"/>
      <c r="H11080" s="9"/>
      <c r="J11080">
        <v>3</v>
      </c>
      <c r="K11080">
        <f ca="1">SIMULATION!$D$3*SIMULATION!$D$17/$H11077/(SIMULATION!$D$17-$I11077)*(((EXP(-$I11077*$J11080))/(1-EXP(-SIMULATION!$D$4*$I11077)))-(EXP(-SIMULATION!$D$17*$J11080)/(1-EXP(-SIMULATION!$D$4*SIMULATION!$D$17))))</f>
        <v>3.2103976789796858</v>
      </c>
      <c r="L11080">
        <v>-4.4230530441643399E-2</v>
      </c>
      <c r="M11080">
        <f t="shared" ca="1" si="173"/>
        <v>3.0684000867097936</v>
      </c>
    </row>
    <row r="11081" spans="1:13" x14ac:dyDescent="0.25">
      <c r="A11081" s="9"/>
      <c r="H11081" s="9"/>
      <c r="J11081">
        <v>4</v>
      </c>
      <c r="K11081">
        <f ca="1">SIMULATION!$D$3*SIMULATION!$D$17/$H11077/(SIMULATION!$D$17-$I11077)*(((EXP(-$I11077*$J11081))/(1-EXP(-SIMULATION!$D$4*$I11077)))-(EXP(-SIMULATION!$D$17*$J11081)/(1-EXP(-SIMULATION!$D$4*SIMULATION!$D$17))))</f>
        <v>3.2689196949874804</v>
      </c>
      <c r="L11081">
        <v>9.841395215038716E-2</v>
      </c>
      <c r="M11081">
        <f t="shared" ca="1" si="173"/>
        <v>3.590627001433436</v>
      </c>
    </row>
    <row r="11082" spans="1:13" x14ac:dyDescent="0.25">
      <c r="A11082" s="9"/>
      <c r="H11082" s="9"/>
      <c r="J11082">
        <v>5</v>
      </c>
      <c r="K11082">
        <f ca="1">SIMULATION!$D$3*SIMULATION!$D$17/$H11077/(SIMULATION!$D$17-$I11077)*(((EXP(-$I11077*$J11082))/(1-EXP(-SIMULATION!$D$4*$I11077)))-(EXP(-SIMULATION!$D$17*$J11082)/(1-EXP(-SIMULATION!$D$4*SIMULATION!$D$17))))</f>
        <v>3.2858926832025017</v>
      </c>
      <c r="L11082">
        <v>0.12833029291450518</v>
      </c>
      <c r="M11082">
        <f t="shared" ca="1" si="173"/>
        <v>3.7075722537235078</v>
      </c>
    </row>
    <row r="11083" spans="1:13" x14ac:dyDescent="0.25">
      <c r="A11083" s="9"/>
      <c r="H11083" s="9"/>
      <c r="J11083">
        <v>6</v>
      </c>
      <c r="K11083">
        <f ca="1">SIMULATION!$D$3*SIMULATION!$D$17/$H11077/(SIMULATION!$D$17-$I11077)*(((EXP(-$I11077*$J11083))/(1-EXP(-SIMULATION!$D$4*$I11077)))-(EXP(-SIMULATION!$D$17*$J11083)/(1-EXP(-SIMULATION!$D$4*SIMULATION!$D$17))))</f>
        <v>3.2765878893004197</v>
      </c>
      <c r="L11083">
        <v>0.23059249081298303</v>
      </c>
      <c r="M11083">
        <f t="shared" ca="1" si="173"/>
        <v>4.0321444520618579</v>
      </c>
    </row>
    <row r="11084" spans="1:13" x14ac:dyDescent="0.25">
      <c r="A11084" s="9"/>
      <c r="H11084" s="9"/>
      <c r="J11084">
        <v>7</v>
      </c>
      <c r="K11084">
        <f ca="1">SIMULATION!$D$3*SIMULATION!$D$17/$H11077/(SIMULATION!$D$17-$I11077)*(((EXP(-$I11077*$J11084))/(1-EXP(-SIMULATION!$D$4*$I11077)))-(EXP(-SIMULATION!$D$17*$J11084)/(1-EXP(-SIMULATION!$D$4*SIMULATION!$D$17))))</f>
        <v>3.2507856044695056</v>
      </c>
      <c r="L11084">
        <v>-0.27184480915623416</v>
      </c>
      <c r="M11084">
        <f t="shared" ca="1" si="173"/>
        <v>2.3670764122146593</v>
      </c>
    </row>
    <row r="11085" spans="1:13" x14ac:dyDescent="0.25">
      <c r="A11085" s="9"/>
      <c r="H11085" s="9"/>
      <c r="J11085">
        <v>8</v>
      </c>
      <c r="K11085">
        <f ca="1">SIMULATION!$D$3*SIMULATION!$D$17/$H11077/(SIMULATION!$D$17-$I11077)*(((EXP(-$I11077*$J11085))/(1-EXP(-SIMULATION!$D$4*$I11077)))-(EXP(-SIMULATION!$D$17*$J11085)/(1-EXP(-SIMULATION!$D$4*SIMULATION!$D$17))))</f>
        <v>3.2147474828262834</v>
      </c>
      <c r="L11085">
        <v>6.6588973736166415E-2</v>
      </c>
      <c r="M11085">
        <f t="shared" ca="1" si="173"/>
        <v>3.4288142185286099</v>
      </c>
    </row>
    <row r="11086" spans="1:13" x14ac:dyDescent="0.25">
      <c r="A11086" s="9"/>
      <c r="H11086" s="9"/>
      <c r="J11086">
        <v>9</v>
      </c>
      <c r="K11086">
        <f ca="1">SIMULATION!$D$3*SIMULATION!$D$17/$H11077/(SIMULATION!$D$17-$I11077)*(((EXP(-$I11077*$J11086))/(1-EXP(-SIMULATION!$D$4*$I11077)))-(EXP(-SIMULATION!$D$17*$J11086)/(1-EXP(-SIMULATION!$D$4*SIMULATION!$D$17))))</f>
        <v>3.1724804486034714</v>
      </c>
      <c r="L11086">
        <v>0.1153293415759829</v>
      </c>
      <c r="M11086">
        <f t="shared" ca="1" si="173"/>
        <v>3.5383605299035885</v>
      </c>
    </row>
    <row r="11087" spans="1:13" x14ac:dyDescent="0.25">
      <c r="A11087" s="9"/>
      <c r="H11087" s="9"/>
      <c r="J11087">
        <v>10</v>
      </c>
      <c r="K11087">
        <f ca="1">SIMULATION!$D$3*SIMULATION!$D$17/$H11077/(SIMULATION!$D$17-$I11077)*(((EXP(-$I11077*$J11087))/(1-EXP(-SIMULATION!$D$4*$I11077)))-(EXP(-SIMULATION!$D$17*$J11087)/(1-EXP(-SIMULATION!$D$4*SIMULATION!$D$17))))</f>
        <v>3.1265466368952999</v>
      </c>
      <c r="L11087">
        <v>3.2797646918722889E-2</v>
      </c>
      <c r="M11087">
        <f t="shared" ca="1" si="173"/>
        <v>3.2290900095671127</v>
      </c>
    </row>
    <row r="11088" spans="1:13" x14ac:dyDescent="0.25">
      <c r="A11088" s="9"/>
      <c r="H11088" s="9"/>
      <c r="J11088">
        <v>11</v>
      </c>
      <c r="K11088">
        <f ca="1">SIMULATION!$D$3*SIMULATION!$D$17/$H11077/(SIMULATION!$D$17-$I11077)*(((EXP(-$I11077*$J11088))/(1-EXP(-SIMULATION!$D$4*$I11077)))-(EXP(-SIMULATION!$D$17*$J11088)/(1-EXP(-SIMULATION!$D$4*SIMULATION!$D$17))))</f>
        <v>3.0785824217140711</v>
      </c>
      <c r="L11088">
        <v>-0.40008985917363227</v>
      </c>
      <c r="M11088">
        <f t="shared" ca="1" si="173"/>
        <v>1.8468728141560686</v>
      </c>
    </row>
    <row r="11089" spans="1:13" x14ac:dyDescent="0.25">
      <c r="A11089" s="9"/>
      <c r="H11089" s="9"/>
      <c r="J11089">
        <v>12</v>
      </c>
      <c r="K11089">
        <f ca="1">SIMULATION!$D$3*SIMULATION!$D$17/$H11077/(SIMULATION!$D$17-$I11077)*(((EXP(-$I11077*$J11089))/(1-EXP(-SIMULATION!$D$4*$I11077)))-(EXP(-SIMULATION!$D$17*$J11089)/(1-EXP(-SIMULATION!$D$4*SIMULATION!$D$17))))</f>
        <v>3.0296310201612648</v>
      </c>
      <c r="L11089">
        <v>9.8106846856033408E-2</v>
      </c>
      <c r="M11089">
        <f t="shared" ca="1" si="173"/>
        <v>3.3268585666865143</v>
      </c>
    </row>
    <row r="11090" spans="1:13" x14ac:dyDescent="0.25">
      <c r="A11090" s="9"/>
      <c r="H11090" s="9"/>
      <c r="J11090">
        <v>13</v>
      </c>
      <c r="K11090">
        <f ca="1">SIMULATION!$D$3*SIMULATION!$D$17/$H11077/(SIMULATION!$D$17-$I11077)*(((EXP(-$I11077*$J11090))/(1-EXP(-SIMULATION!$D$4*$I11077)))-(EXP(-SIMULATION!$D$17*$J11090)/(1-EXP(-SIMULATION!$D$4*SIMULATION!$D$17))))</f>
        <v>2.9803556316744388</v>
      </c>
      <c r="L11090">
        <v>-3.5595147135435649E-2</v>
      </c>
      <c r="M11090">
        <f t="shared" ca="1" si="173"/>
        <v>2.8742694344490629</v>
      </c>
    </row>
    <row r="11091" spans="1:13" x14ac:dyDescent="0.25">
      <c r="A11091" s="9"/>
      <c r="H11091" s="9"/>
      <c r="J11091">
        <v>14</v>
      </c>
      <c r="K11091">
        <f ca="1">SIMULATION!$D$3*SIMULATION!$D$17/$H11077/(SIMULATION!$D$17-$I11077)*(((EXP(-$I11077*$J11091))/(1-EXP(-SIMULATION!$D$4*$I11077)))-(EXP(-SIMULATION!$D$17*$J11091)/(1-EXP(-SIMULATION!$D$4*SIMULATION!$D$17))))</f>
        <v>2.9311760212773645</v>
      </c>
      <c r="L11091">
        <v>0.13390879468746064</v>
      </c>
      <c r="M11091">
        <f t="shared" ca="1" si="173"/>
        <v>3.3236862693034031</v>
      </c>
    </row>
    <row r="11092" spans="1:13" x14ac:dyDescent="0.25">
      <c r="A11092" s="9"/>
      <c r="H11092" s="9"/>
      <c r="J11092">
        <v>15</v>
      </c>
      <c r="K11092">
        <f ca="1">SIMULATION!$D$3*SIMULATION!$D$17/$H11077/(SIMULATION!$D$17-$I11077)*(((EXP(-$I11077*$J11092))/(1-EXP(-SIMULATION!$D$4*$I11077)))-(EXP(-SIMULATION!$D$17*$J11092)/(1-EXP(-SIMULATION!$D$4*SIMULATION!$D$17))))</f>
        <v>2.8823560439152498</v>
      </c>
      <c r="L11092">
        <v>-6.1997445127761619E-2</v>
      </c>
      <c r="M11092">
        <f t="shared" ca="1" si="173"/>
        <v>2.703657333243942</v>
      </c>
    </row>
    <row r="11093" spans="1:13" x14ac:dyDescent="0.25">
      <c r="A11093" s="9"/>
      <c r="H11093" s="9"/>
      <c r="J11093">
        <v>16</v>
      </c>
      <c r="K11093">
        <f ca="1">SIMULATION!$D$3*SIMULATION!$D$17/$H11077/(SIMULATION!$D$17-$I11077)*(((EXP(-$I11077*$J11093))/(1-EXP(-SIMULATION!$D$4*$I11077)))-(EXP(-SIMULATION!$D$17*$J11093)/(1-EXP(-SIMULATION!$D$4*SIMULATION!$D$17))))</f>
        <v>2.8340597306722337</v>
      </c>
      <c r="L11093">
        <v>7.7332757437376498E-2</v>
      </c>
      <c r="M11093">
        <f t="shared" ca="1" si="173"/>
        <v>3.0532253843873463</v>
      </c>
    </row>
    <row r="11094" spans="1:13" x14ac:dyDescent="0.25">
      <c r="A11094" s="9"/>
      <c r="H11094" s="9"/>
      <c r="J11094">
        <v>17</v>
      </c>
      <c r="K11094">
        <f ca="1">SIMULATION!$D$3*SIMULATION!$D$17/$H11077/(SIMULATION!$D$17-$I11077)*(((EXP(-$I11077*$J11094))/(1-EXP(-SIMULATION!$D$4*$I11077)))-(EXP(-SIMULATION!$D$17*$J11094)/(1-EXP(-SIMULATION!$D$4*SIMULATION!$D$17))))</f>
        <v>2.7863872287052618</v>
      </c>
      <c r="L11094">
        <v>0.26347404858156126</v>
      </c>
      <c r="M11094">
        <f t="shared" ca="1" si="173"/>
        <v>3.5205279527681936</v>
      </c>
    </row>
    <row r="11095" spans="1:13" x14ac:dyDescent="0.25">
      <c r="A11095" s="9"/>
      <c r="H11095" s="9"/>
      <c r="J11095">
        <v>18</v>
      </c>
      <c r="K11095">
        <f ca="1">SIMULATION!$D$3*SIMULATION!$D$17/$H11077/(SIMULATION!$D$17-$I11077)*(((EXP(-$I11077*$J11095))/(1-EXP(-SIMULATION!$D$4*$I11077)))-(EXP(-SIMULATION!$D$17*$J11095)/(1-EXP(-SIMULATION!$D$4*SIMULATION!$D$17))))</f>
        <v>2.7393978309753737</v>
      </c>
      <c r="L11095">
        <v>0.35692153659168607</v>
      </c>
      <c r="M11095">
        <f t="shared" ca="1" si="173"/>
        <v>3.7171479141430357</v>
      </c>
    </row>
    <row r="11096" spans="1:13" x14ac:dyDescent="0.25">
      <c r="A11096" s="9"/>
      <c r="H11096" s="9"/>
      <c r="J11096">
        <v>19</v>
      </c>
      <c r="K11096">
        <f ca="1">SIMULATION!$D$3*SIMULATION!$D$17/$H11077/(SIMULATION!$D$17-$I11077)*(((EXP(-$I11077*$J11096))/(1-EXP(-SIMULATION!$D$4*$I11077)))-(EXP(-SIMULATION!$D$17*$J11096)/(1-EXP(-SIMULATION!$D$4*SIMULATION!$D$17))))</f>
        <v>2.6931247328323296</v>
      </c>
      <c r="L11096">
        <v>0.40384365385801207</v>
      </c>
      <c r="M11096">
        <f t="shared" ca="1" si="173"/>
        <v>3.7807260652347203</v>
      </c>
    </row>
    <row r="11097" spans="1:13" x14ac:dyDescent="0.25">
      <c r="A11097" s="9"/>
      <c r="H11097" s="9"/>
      <c r="J11097">
        <v>20</v>
      </c>
      <c r="K11097">
        <f ca="1">SIMULATION!$D$3*SIMULATION!$D$17/$H11077/(SIMULATION!$D$17-$I11077)*(((EXP(-$I11077*$J11097))/(1-EXP(-SIMULATION!$D$4*$I11077)))-(EXP(-SIMULATION!$D$17*$J11097)/(1-EXP(-SIMULATION!$D$4*SIMULATION!$D$17))))</f>
        <v>2.647584486990191</v>
      </c>
      <c r="L11097">
        <v>0.24372734776076643</v>
      </c>
      <c r="M11097">
        <f t="shared" ca="1" si="173"/>
        <v>3.2928732319768597</v>
      </c>
    </row>
    <row r="11098" spans="1:13" x14ac:dyDescent="0.25">
      <c r="A11098" s="9"/>
      <c r="H11098" s="9"/>
      <c r="J11098">
        <v>21</v>
      </c>
      <c r="K11098">
        <f ca="1">SIMULATION!$D$3*SIMULATION!$D$17/$H11077/(SIMULATION!$D$17-$I11077)*(((EXP(-$I11077*$J11098))/(1-EXP(-SIMULATION!$D$4*$I11077)))-(EXP(-SIMULATION!$D$17*$J11098)/(1-EXP(-SIMULATION!$D$4*SIMULATION!$D$17))))</f>
        <v>2.6027830611268823</v>
      </c>
      <c r="L11098">
        <v>-0.21820230483514991</v>
      </c>
      <c r="M11098">
        <f t="shared" ca="1" si="173"/>
        <v>2.0348497982031097</v>
      </c>
    </row>
    <row r="11099" spans="1:13" x14ac:dyDescent="0.25">
      <c r="A11099" s="9"/>
      <c r="H11099" s="9"/>
      <c r="J11099">
        <v>22</v>
      </c>
      <c r="K11099">
        <f ca="1">SIMULATION!$D$3*SIMULATION!$D$17/$H11077/(SIMULATION!$D$17-$I11077)*(((EXP(-$I11077*$J11099))/(1-EXP(-SIMULATION!$D$4*$I11077)))-(EXP(-SIMULATION!$D$17*$J11099)/(1-EXP(-SIMULATION!$D$4*SIMULATION!$D$17))))</f>
        <v>2.558719718386067</v>
      </c>
      <c r="L11099">
        <v>-0.4869579627049897</v>
      </c>
      <c r="M11099">
        <f t="shared" ca="1" si="173"/>
        <v>1.3127307771877028</v>
      </c>
    </row>
    <row r="11100" spans="1:13" x14ac:dyDescent="0.25">
      <c r="A11100" s="9"/>
      <c r="H11100" s="9"/>
      <c r="J11100">
        <v>23</v>
      </c>
      <c r="K11100">
        <f ca="1">SIMULATION!$D$3*SIMULATION!$D$17/$H11077/(SIMULATION!$D$17-$I11077)*(((EXP(-$I11077*$J11100))/(1-EXP(-SIMULATION!$D$4*$I11077)))-(EXP(-SIMULATION!$D$17*$J11100)/(1-EXP(-SIMULATION!$D$4*SIMULATION!$D$17))))</f>
        <v>2.5153895027649482</v>
      </c>
      <c r="L11100">
        <v>0.36596819161773148</v>
      </c>
      <c r="M11100">
        <f t="shared" ca="1" si="173"/>
        <v>3.4359420503060614</v>
      </c>
    </row>
    <row r="11101" spans="1:13" x14ac:dyDescent="0.25">
      <c r="A11101" s="9"/>
      <c r="H11101" s="9"/>
      <c r="J11101">
        <v>24</v>
      </c>
      <c r="K11101">
        <f ca="1">SIMULATION!$D$3*SIMULATION!$D$17/$H11077/(SIMULATION!$D$17-$I11077)*(((EXP(-$I11077*$J11101))/(1-EXP(-SIMULATION!$D$4*$I11077)))-(EXP(-SIMULATION!$D$17*$J11101)/(1-EXP(-SIMULATION!$D$4*SIMULATION!$D$17))))</f>
        <v>2.4727848305016598</v>
      </c>
      <c r="L11101">
        <v>0.4825006067460364</v>
      </c>
      <c r="M11101">
        <f t="shared" ca="1" si="173"/>
        <v>3.6659050115711054</v>
      </c>
    </row>
    <row r="11102" spans="1:13" x14ac:dyDescent="0.25">
      <c r="A11102" s="9">
        <v>445</v>
      </c>
      <c r="B11102" s="2">
        <f ca="1">NORMINV(RAND(),SIMULATION!D7,SIMULATION!D8)</f>
        <v>49.43635891126128</v>
      </c>
      <c r="C11102" s="2">
        <v>2</v>
      </c>
      <c r="D11102" s="2">
        <f ca="1">SIMULATION!$D$11*(1+(SIMULATION!$D$12*LN(1+$C11102)))*(1+(SIMULATION!$D$13*(($B11102/63.5)-1)))</f>
        <v>9.1936708634699489</v>
      </c>
      <c r="E11102" s="2">
        <v>-0.40123780167942164</v>
      </c>
      <c r="F11102" s="2">
        <f ca="1">D11102*(1+E11102)</f>
        <v>5.5048225768471166</v>
      </c>
      <c r="G11102" s="2">
        <v>0.40296498973702433</v>
      </c>
      <c r="H11102" s="9">
        <f>SIMULATION!$D$15*EXP($G$11102)</f>
        <v>330.30715983312314</v>
      </c>
      <c r="I11102" s="2">
        <f ca="1">$F11102/$H11102</f>
        <v>1.6665768249250933E-2</v>
      </c>
      <c r="J11102">
        <v>0</v>
      </c>
      <c r="K11102">
        <f ca="1">SIMULATION!$D$3*SIMULATION!$D$17/$H11102/(SIMULATION!$D$17-$I11102)*(((EXP(-$I11102*$J11102))/(1-EXP(-SIMULATION!$D$4*$I11102)))-(EXP(-SIMULATION!$D$17*$J11102)/(1-EXP(-SIMULATION!$D$4*SIMULATION!$D$17))))</f>
        <v>3.5175079477968372</v>
      </c>
      <c r="L11102">
        <v>0.19546557892565619</v>
      </c>
      <c r="M11102">
        <f t="shared" ca="1" si="173"/>
        <v>4.2050596751885436</v>
      </c>
    </row>
    <row r="11103" spans="1:13" x14ac:dyDescent="0.25">
      <c r="A11103" s="9"/>
      <c r="H11103" s="9"/>
      <c r="J11103">
        <v>1</v>
      </c>
      <c r="K11103">
        <f ca="1">SIMULATION!$D$3*SIMULATION!$D$17/$H11102/(SIMULATION!$D$17-$I11102)*(((EXP(-$I11102*$J11103))/(1-EXP(-SIMULATION!$D$4*$I11102)))-(EXP(-SIMULATION!$D$17*$J11103)/(1-EXP(-SIMULATION!$D$4*SIMULATION!$D$17))))</f>
        <v>4.0521335479414358</v>
      </c>
      <c r="L11103">
        <v>0.12430736094992627</v>
      </c>
      <c r="M11103">
        <f t="shared" ca="1" si="173"/>
        <v>4.5558435755026974</v>
      </c>
    </row>
    <row r="11104" spans="1:13" x14ac:dyDescent="0.25">
      <c r="A11104" s="9"/>
      <c r="H11104" s="9"/>
      <c r="J11104">
        <v>2</v>
      </c>
      <c r="K11104">
        <f ca="1">SIMULATION!$D$3*SIMULATION!$D$17/$H11102/(SIMULATION!$D$17-$I11102)*(((EXP(-$I11102*$J11104))/(1-EXP(-SIMULATION!$D$4*$I11102)))-(EXP(-SIMULATION!$D$17*$J11104)/(1-EXP(-SIMULATION!$D$4*SIMULATION!$D$17))))</f>
        <v>4.3650173933718603</v>
      </c>
      <c r="L11104">
        <v>-5.2339622209509613E-2</v>
      </c>
      <c r="M11104">
        <f t="shared" ca="1" si="173"/>
        <v>4.1365540320648391</v>
      </c>
    </row>
    <row r="11105" spans="1:13" x14ac:dyDescent="0.25">
      <c r="A11105" s="9"/>
      <c r="H11105" s="9"/>
      <c r="J11105">
        <v>3</v>
      </c>
      <c r="K11105">
        <f ca="1">SIMULATION!$D$3*SIMULATION!$D$17/$H11102/(SIMULATION!$D$17-$I11102)*(((EXP(-$I11102*$J11105))/(1-EXP(-SIMULATION!$D$4*$I11102)))-(EXP(-SIMULATION!$D$17*$J11105)/(1-EXP(-SIMULATION!$D$4*SIMULATION!$D$17))))</f>
        <v>4.5362948955198004</v>
      </c>
      <c r="L11105">
        <v>-7.6607683397688683E-2</v>
      </c>
      <c r="M11105">
        <f t="shared" ca="1" si="173"/>
        <v>4.1887798523652684</v>
      </c>
    </row>
    <row r="11106" spans="1:13" x14ac:dyDescent="0.25">
      <c r="A11106" s="9"/>
      <c r="H11106" s="9"/>
      <c r="J11106">
        <v>4</v>
      </c>
      <c r="K11106">
        <f ca="1">SIMULATION!$D$3*SIMULATION!$D$17/$H11102/(SIMULATION!$D$17-$I11102)*(((EXP(-$I11102*$J11106))/(1-EXP(-SIMULATION!$D$4*$I11102)))-(EXP(-SIMULATION!$D$17*$J11106)/(1-EXP(-SIMULATION!$D$4*SIMULATION!$D$17))))</f>
        <v>4.6173106537374107</v>
      </c>
      <c r="L11106">
        <v>0.210361441215944</v>
      </c>
      <c r="M11106">
        <f t="shared" ca="1" si="173"/>
        <v>5.5886147773993446</v>
      </c>
    </row>
    <row r="11107" spans="1:13" x14ac:dyDescent="0.25">
      <c r="A11107" s="9"/>
      <c r="H11107" s="9"/>
      <c r="J11107">
        <v>5</v>
      </c>
      <c r="K11107">
        <f ca="1">SIMULATION!$D$3*SIMULATION!$D$17/$H11102/(SIMULATION!$D$17-$I11102)*(((EXP(-$I11102*$J11107))/(1-EXP(-SIMULATION!$D$4*$I11102)))-(EXP(-SIMULATION!$D$17*$J11107)/(1-EXP(-SIMULATION!$D$4*SIMULATION!$D$17))))</f>
        <v>4.6409595502355936</v>
      </c>
      <c r="L11107">
        <v>0.4563016271986991</v>
      </c>
      <c r="M11107">
        <f t="shared" ca="1" si="173"/>
        <v>6.7586369447714372</v>
      </c>
    </row>
    <row r="11108" spans="1:13" x14ac:dyDescent="0.25">
      <c r="A11108" s="9"/>
      <c r="H11108" s="9"/>
      <c r="J11108">
        <v>6</v>
      </c>
      <c r="K11108">
        <f ca="1">SIMULATION!$D$3*SIMULATION!$D$17/$H11102/(SIMULATION!$D$17-$I11102)*(((EXP(-$I11102*$J11108))/(1-EXP(-SIMULATION!$D$4*$I11102)))-(EXP(-SIMULATION!$D$17*$J11108)/(1-EXP(-SIMULATION!$D$4*SIMULATION!$D$17))))</f>
        <v>4.628313572543755</v>
      </c>
      <c r="L11108">
        <v>0.30290531580146574</v>
      </c>
      <c r="M11108">
        <f t="shared" ca="1" si="173"/>
        <v>6.030254356863332</v>
      </c>
    </row>
    <row r="11109" spans="1:13" x14ac:dyDescent="0.25">
      <c r="A11109" s="9"/>
      <c r="H11109" s="9"/>
      <c r="J11109">
        <v>7</v>
      </c>
      <c r="K11109">
        <f ca="1">SIMULATION!$D$3*SIMULATION!$D$17/$H11102/(SIMULATION!$D$17-$I11102)*(((EXP(-$I11102*$J11109))/(1-EXP(-SIMULATION!$D$4*$I11102)))-(EXP(-SIMULATION!$D$17*$J11109)/(1-EXP(-SIMULATION!$D$4*SIMULATION!$D$17))))</f>
        <v>4.5928684400341666</v>
      </c>
      <c r="L11109">
        <v>6.741587225623508E-3</v>
      </c>
      <c r="M11109">
        <f t="shared" ca="1" si="173"/>
        <v>4.6238316632384704</v>
      </c>
    </row>
    <row r="11110" spans="1:13" x14ac:dyDescent="0.25">
      <c r="A11110" s="9"/>
      <c r="H11110" s="9"/>
      <c r="J11110">
        <v>8</v>
      </c>
      <c r="K11110">
        <f ca="1">SIMULATION!$D$3*SIMULATION!$D$17/$H11102/(SIMULATION!$D$17-$I11102)*(((EXP(-$I11102*$J11110))/(1-EXP(-SIMULATION!$D$4*$I11102)))-(EXP(-SIMULATION!$D$17*$J11110)/(1-EXP(-SIMULATION!$D$4*SIMULATION!$D$17))))</f>
        <v>4.5432649431452719</v>
      </c>
      <c r="L11110">
        <v>-0.1014427744375596</v>
      </c>
      <c r="M11110">
        <f t="shared" ca="1" si="173"/>
        <v>4.0823835423077144</v>
      </c>
    </row>
    <row r="11111" spans="1:13" x14ac:dyDescent="0.25">
      <c r="A11111" s="9"/>
      <c r="H11111" s="9"/>
      <c r="J11111">
        <v>9</v>
      </c>
      <c r="K11111">
        <f ca="1">SIMULATION!$D$3*SIMULATION!$D$17/$H11102/(SIMULATION!$D$17-$I11102)*(((EXP(-$I11102*$J11111))/(1-EXP(-SIMULATION!$D$4*$I11102)))-(EXP(-SIMULATION!$D$17*$J11111)/(1-EXP(-SIMULATION!$D$4*SIMULATION!$D$17))))</f>
        <v>4.4850328415099767</v>
      </c>
      <c r="L11111">
        <v>0.10904751535811452</v>
      </c>
      <c r="M11111">
        <f t="shared" ca="1" si="173"/>
        <v>4.9741145291761839</v>
      </c>
    </row>
    <row r="11112" spans="1:13" x14ac:dyDescent="0.25">
      <c r="A11112" s="9"/>
      <c r="H11112" s="9"/>
      <c r="J11112">
        <v>10</v>
      </c>
      <c r="K11112">
        <f ca="1">SIMULATION!$D$3*SIMULATION!$D$17/$H11102/(SIMULATION!$D$17-$I11102)*(((EXP(-$I11102*$J11112))/(1-EXP(-SIMULATION!$D$4*$I11102)))-(EXP(-SIMULATION!$D$17*$J11112)/(1-EXP(-SIMULATION!$D$4*SIMULATION!$D$17))))</f>
        <v>4.4217083941367505</v>
      </c>
      <c r="L11112">
        <v>0.13423815482022389</v>
      </c>
      <c r="M11112">
        <f t="shared" ca="1" si="173"/>
        <v>5.0152703701187633</v>
      </c>
    </row>
    <row r="11113" spans="1:13" x14ac:dyDescent="0.25">
      <c r="A11113" s="9"/>
      <c r="H11113" s="9"/>
      <c r="J11113">
        <v>11</v>
      </c>
      <c r="K11113">
        <f ca="1">SIMULATION!$D$3*SIMULATION!$D$17/$H11102/(SIMULATION!$D$17-$I11102)*(((EXP(-$I11102*$J11113))/(1-EXP(-SIMULATION!$D$4*$I11102)))-(EXP(-SIMULATION!$D$17*$J11113)/(1-EXP(-SIMULATION!$D$4*SIMULATION!$D$17))))</f>
        <v>4.3555504978387036</v>
      </c>
      <c r="L11113">
        <v>-8.4797288350956217E-4</v>
      </c>
      <c r="M11113">
        <f t="shared" ca="1" si="173"/>
        <v>4.3518571091237801</v>
      </c>
    </row>
    <row r="11114" spans="1:13" x14ac:dyDescent="0.25">
      <c r="A11114" s="9"/>
      <c r="H11114" s="9"/>
      <c r="J11114">
        <v>12</v>
      </c>
      <c r="K11114">
        <f ca="1">SIMULATION!$D$3*SIMULATION!$D$17/$H11102/(SIMULATION!$D$17-$I11102)*(((EXP(-$I11102*$J11114))/(1-EXP(-SIMULATION!$D$4*$I11102)))-(EXP(-SIMULATION!$D$17*$J11114)/(1-EXP(-SIMULATION!$D$4*SIMULATION!$D$17))))</f>
        <v>4.2879996041175037</v>
      </c>
      <c r="L11114">
        <v>-0.17093559925789495</v>
      </c>
      <c r="M11114">
        <f t="shared" ca="1" si="173"/>
        <v>3.5550278221700622</v>
      </c>
    </row>
    <row r="11115" spans="1:13" x14ac:dyDescent="0.25">
      <c r="A11115" s="9"/>
      <c r="H11115" s="9"/>
      <c r="J11115">
        <v>13</v>
      </c>
      <c r="K11115">
        <f ca="1">SIMULATION!$D$3*SIMULATION!$D$17/$H11102/(SIMULATION!$D$17-$I11102)*(((EXP(-$I11102*$J11115))/(1-EXP(-SIMULATION!$D$4*$I11102)))-(EXP(-SIMULATION!$D$17*$J11115)/(1-EXP(-SIMULATION!$D$4*SIMULATION!$D$17))))</f>
        <v>4.2199718022699813</v>
      </c>
      <c r="L11115">
        <v>2.4847286809665119E-2</v>
      </c>
      <c r="M11115">
        <f t="shared" ca="1" si="173"/>
        <v>4.3248266519696834</v>
      </c>
    </row>
    <row r="11116" spans="1:13" x14ac:dyDescent="0.25">
      <c r="A11116" s="9"/>
      <c r="H11116" s="9"/>
      <c r="J11116">
        <v>14</v>
      </c>
      <c r="K11116">
        <f ca="1">SIMULATION!$D$3*SIMULATION!$D$17/$H11102/(SIMULATION!$D$17-$I11102)*(((EXP(-$I11102*$J11116))/(1-EXP(-SIMULATION!$D$4*$I11102)))-(EXP(-SIMULATION!$D$17*$J11116)/(1-EXP(-SIMULATION!$D$4*SIMULATION!$D$17))))</f>
        <v>4.1520472730413545</v>
      </c>
      <c r="L11116">
        <v>-3.861952987209355E-2</v>
      </c>
      <c r="M11116">
        <f t="shared" ca="1" si="173"/>
        <v>3.9916971593497896</v>
      </c>
    </row>
    <row r="11117" spans="1:13" x14ac:dyDescent="0.25">
      <c r="A11117" s="9"/>
      <c r="H11117" s="9"/>
      <c r="J11117">
        <v>15</v>
      </c>
      <c r="K11117">
        <f ca="1">SIMULATION!$D$3*SIMULATION!$D$17/$H11102/(SIMULATION!$D$17-$I11102)*(((EXP(-$I11102*$J11117))/(1-EXP(-SIMULATION!$D$4*$I11102)))-(EXP(-SIMULATION!$D$17*$J11117)/(1-EXP(-SIMULATION!$D$4*SIMULATION!$D$17))))</f>
        <v>4.0845910523925255</v>
      </c>
      <c r="L11117">
        <v>-0.17216870354070454</v>
      </c>
      <c r="M11117">
        <f t="shared" ca="1" si="173"/>
        <v>3.3813523064081421</v>
      </c>
    </row>
    <row r="11118" spans="1:13" x14ac:dyDescent="0.25">
      <c r="A11118" s="9"/>
      <c r="H11118" s="9"/>
      <c r="J11118">
        <v>16</v>
      </c>
      <c r="K11118">
        <f ca="1">SIMULATION!$D$3*SIMULATION!$D$17/$H11102/(SIMULATION!$D$17-$I11102)*(((EXP(-$I11102*$J11118))/(1-EXP(-SIMULATION!$D$4*$I11102)))-(EXP(-SIMULATION!$D$17*$J11118)/(1-EXP(-SIMULATION!$D$4*SIMULATION!$D$17))))</f>
        <v>4.0178304179767839</v>
      </c>
      <c r="L11118">
        <v>-0.35666573348929986</v>
      </c>
      <c r="M11118">
        <f t="shared" ca="1" si="173"/>
        <v>2.584807984913474</v>
      </c>
    </row>
    <row r="11119" spans="1:13" x14ac:dyDescent="0.25">
      <c r="A11119" s="9"/>
      <c r="H11119" s="9"/>
      <c r="J11119">
        <v>17</v>
      </c>
      <c r="K11119">
        <f ca="1">SIMULATION!$D$3*SIMULATION!$D$17/$H11102/(SIMULATION!$D$17-$I11102)*(((EXP(-$I11102*$J11119))/(1-EXP(-SIMULATION!$D$4*$I11102)))-(EXP(-SIMULATION!$D$17*$J11119)/(1-EXP(-SIMULATION!$D$4*SIMULATION!$D$17))))</f>
        <v>3.9519044784266821</v>
      </c>
      <c r="L11119">
        <v>0.35146157193974092</v>
      </c>
      <c r="M11119">
        <f t="shared" ca="1" si="173"/>
        <v>5.3408470385702262</v>
      </c>
    </row>
    <row r="11120" spans="1:13" x14ac:dyDescent="0.25">
      <c r="A11120" s="9"/>
      <c r="H11120" s="9"/>
      <c r="J11120">
        <v>18</v>
      </c>
      <c r="K11120">
        <f ca="1">SIMULATION!$D$3*SIMULATION!$D$17/$H11102/(SIMULATION!$D$17-$I11102)*(((EXP(-$I11102*$J11120))/(1-EXP(-SIMULATION!$D$4*$I11102)))-(EXP(-SIMULATION!$D$17*$J11120)/(1-EXP(-SIMULATION!$D$4*SIMULATION!$D$17))))</f>
        <v>3.886895949557394</v>
      </c>
      <c r="L11120">
        <v>-0.47017077104328225</v>
      </c>
      <c r="M11120">
        <f t="shared" ca="1" si="173"/>
        <v>2.0593910839889831</v>
      </c>
    </row>
    <row r="11121" spans="1:13" x14ac:dyDescent="0.25">
      <c r="A11121" s="9"/>
      <c r="H11121" s="9"/>
      <c r="J11121">
        <v>19</v>
      </c>
      <c r="K11121">
        <f ca="1">SIMULATION!$D$3*SIMULATION!$D$17/$H11102/(SIMULATION!$D$17-$I11102)*(((EXP(-$I11102*$J11121))/(1-EXP(-SIMULATION!$D$4*$I11102)))-(EXP(-SIMULATION!$D$17*$J11121)/(1-EXP(-SIMULATION!$D$4*SIMULATION!$D$17))))</f>
        <v>3.8228515155437104</v>
      </c>
      <c r="L11121">
        <v>0.10674225614535614</v>
      </c>
      <c r="M11121">
        <f t="shared" ca="1" si="173"/>
        <v>4.23091131122154</v>
      </c>
    </row>
    <row r="11122" spans="1:13" x14ac:dyDescent="0.25">
      <c r="A11122" s="9"/>
      <c r="H11122" s="9"/>
      <c r="J11122">
        <v>20</v>
      </c>
      <c r="K11122">
        <f ca="1">SIMULATION!$D$3*SIMULATION!$D$17/$H11102/(SIMULATION!$D$17-$I11102)*(((EXP(-$I11102*$J11122))/(1-EXP(-SIMULATION!$D$4*$I11102)))-(EXP(-SIMULATION!$D$17*$J11122)/(1-EXP(-SIMULATION!$D$4*SIMULATION!$D$17))))</f>
        <v>3.7597948751005505</v>
      </c>
      <c r="L11122">
        <v>0.1003400651812065</v>
      </c>
      <c r="M11122">
        <f t="shared" ca="1" si="173"/>
        <v>4.1370529379361063</v>
      </c>
    </row>
    <row r="11123" spans="1:13" x14ac:dyDescent="0.25">
      <c r="A11123" s="9"/>
      <c r="H11123" s="9"/>
      <c r="J11123">
        <v>21</v>
      </c>
      <c r="K11123">
        <f ca="1">SIMULATION!$D$3*SIMULATION!$D$17/$H11102/(SIMULATION!$D$17-$I11102)*(((EXP(-$I11102*$J11123))/(1-EXP(-SIMULATION!$D$4*$I11102)))-(EXP(-SIMULATION!$D$17*$J11123)/(1-EXP(-SIMULATION!$D$4*SIMULATION!$D$17))))</f>
        <v>3.6977351000651728</v>
      </c>
      <c r="L11123">
        <v>-5.5340625466337244E-2</v>
      </c>
      <c r="M11123">
        <f t="shared" ca="1" si="173"/>
        <v>3.4931001268187369</v>
      </c>
    </row>
    <row r="11124" spans="1:13" x14ac:dyDescent="0.25">
      <c r="A11124" s="9"/>
      <c r="H11124" s="9"/>
      <c r="J11124">
        <v>22</v>
      </c>
      <c r="K11124">
        <f ca="1">SIMULATION!$D$3*SIMULATION!$D$17/$H11102/(SIMULATION!$D$17-$I11102)*(((EXP(-$I11102*$J11124))/(1-EXP(-SIMULATION!$D$4*$I11102)))-(EXP(-SIMULATION!$D$17*$J11124)/(1-EXP(-SIMULATION!$D$4*SIMULATION!$D$17))))</f>
        <v>3.6366719900811217</v>
      </c>
      <c r="L11124">
        <v>-0.17229418068082619</v>
      </c>
      <c r="M11124">
        <f t="shared" ca="1" si="173"/>
        <v>3.0100945691451848</v>
      </c>
    </row>
    <row r="11125" spans="1:13" x14ac:dyDescent="0.25">
      <c r="A11125" s="9"/>
      <c r="H11125" s="9"/>
      <c r="J11125">
        <v>23</v>
      </c>
      <c r="K11125">
        <f ca="1">SIMULATION!$D$3*SIMULATION!$D$17/$H11102/(SIMULATION!$D$17-$I11102)*(((EXP(-$I11102*$J11125))/(1-EXP(-SIMULATION!$D$4*$I11102)))-(EXP(-SIMULATION!$D$17*$J11125)/(1-EXP(-SIMULATION!$D$4*SIMULATION!$D$17))))</f>
        <v>3.5765995023393549</v>
      </c>
      <c r="L11125">
        <v>0.31814885743197407</v>
      </c>
      <c r="M11125">
        <f t="shared" ca="1" si="173"/>
        <v>4.7144905475003878</v>
      </c>
    </row>
    <row r="11126" spans="1:13" x14ac:dyDescent="0.25">
      <c r="A11126" s="9"/>
      <c r="H11126" s="9"/>
      <c r="J11126">
        <v>24</v>
      </c>
      <c r="K11126">
        <f ca="1">SIMULATION!$D$3*SIMULATION!$D$17/$H11102/(SIMULATION!$D$17-$I11102)*(((EXP(-$I11102*$J11126))/(1-EXP(-SIMULATION!$D$4*$I11102)))-(EXP(-SIMULATION!$D$17*$J11126)/(1-EXP(-SIMULATION!$D$4*SIMULATION!$D$17))))</f>
        <v>3.5175079477968372</v>
      </c>
      <c r="L11126">
        <v>3.0585463284307744E-2</v>
      </c>
      <c r="M11126">
        <f t="shared" ca="1" si="173"/>
        <v>3.6250925579864379</v>
      </c>
    </row>
    <row r="11127" spans="1:13" x14ac:dyDescent="0.25">
      <c r="A11127" s="9">
        <v>446</v>
      </c>
      <c r="B11127" s="2">
        <f ca="1">NORMINV(RAND(),SIMULATION!D7,SIMULATION!D8)</f>
        <v>62.929677252869986</v>
      </c>
      <c r="C11127" s="2">
        <v>2</v>
      </c>
      <c r="D11127" s="2">
        <f ca="1">SIMULATION!$D$11*(1+(SIMULATION!$D$12*LN(1+$C11127)))*(1+(SIMULATION!$D$13*(($B11127/63.5)-1)))</f>
        <v>10.195708124143756</v>
      </c>
      <c r="E11127" s="2">
        <v>0.30945260736032948</v>
      </c>
      <c r="F11127" s="2">
        <f ca="1">D11127*(1+E11127)</f>
        <v>13.350796587044934</v>
      </c>
      <c r="G11127" s="2">
        <v>3.3670836941981981E-2</v>
      </c>
      <c r="H11127" s="9">
        <f>SIMULATION!$D$15*EXP($G$11127)</f>
        <v>228.31559401359107</v>
      </c>
      <c r="I11127" s="2">
        <f ca="1">$F11127/$H11127</f>
        <v>5.8475184950574133E-2</v>
      </c>
      <c r="J11127">
        <v>0</v>
      </c>
      <c r="K11127">
        <f ca="1">SIMULATION!$D$3*SIMULATION!$D$17/$H11127/(SIMULATION!$D$17-$I11127)*(((EXP(-$I11127*$J11127))/(1-EXP(-SIMULATION!$D$4*$I11127)))-(EXP(-SIMULATION!$D$17*$J11127)/(1-EXP(-SIMULATION!$D$4*SIMULATION!$D$17))))</f>
        <v>0.90360384356500945</v>
      </c>
      <c r="L11127">
        <v>-0.2017509493910028</v>
      </c>
      <c r="M11127">
        <f t="shared" ca="1" si="173"/>
        <v>0.72130091025240961</v>
      </c>
    </row>
    <row r="11128" spans="1:13" x14ac:dyDescent="0.25">
      <c r="A11128" s="9"/>
      <c r="H11128" s="9"/>
      <c r="J11128">
        <v>1</v>
      </c>
      <c r="K11128">
        <f ca="1">SIMULATION!$D$3*SIMULATION!$D$17/$H11127/(SIMULATION!$D$17-$I11127)*(((EXP(-$I11127*$J11128))/(1-EXP(-SIMULATION!$D$4*$I11127)))-(EXP(-SIMULATION!$D$17*$J11128)/(1-EXP(-SIMULATION!$D$4*SIMULATION!$D$17))))</f>
        <v>1.6909079756873184</v>
      </c>
      <c r="L11128">
        <v>1.9059614058911621E-2</v>
      </c>
      <c r="M11128">
        <f t="shared" ca="1" si="173"/>
        <v>1.7231360291130542</v>
      </c>
    </row>
    <row r="11129" spans="1:13" x14ac:dyDescent="0.25">
      <c r="A11129" s="9"/>
      <c r="H11129" s="9"/>
      <c r="J11129">
        <v>2</v>
      </c>
      <c r="K11129">
        <f ca="1">SIMULATION!$D$3*SIMULATION!$D$17/$H11127/(SIMULATION!$D$17-$I11127)*(((EXP(-$I11127*$J11129))/(1-EXP(-SIMULATION!$D$4*$I11127)))-(EXP(-SIMULATION!$D$17*$J11129)/(1-EXP(-SIMULATION!$D$4*SIMULATION!$D$17))))</f>
        <v>2.1322799455805863</v>
      </c>
      <c r="L11129">
        <v>-0.18477695364957672</v>
      </c>
      <c r="M11129">
        <f t="shared" ca="1" si="173"/>
        <v>1.7382837529081203</v>
      </c>
    </row>
    <row r="11130" spans="1:13" x14ac:dyDescent="0.25">
      <c r="A11130" s="9"/>
      <c r="H11130" s="9"/>
      <c r="J11130">
        <v>3</v>
      </c>
      <c r="K11130">
        <f ca="1">SIMULATION!$D$3*SIMULATION!$D$17/$H11127/(SIMULATION!$D$17-$I11127)*(((EXP(-$I11127*$J11130))/(1-EXP(-SIMULATION!$D$4*$I11127)))-(EXP(-SIMULATION!$D$17*$J11130)/(1-EXP(-SIMULATION!$D$4*SIMULATION!$D$17))))</f>
        <v>2.3555570967457817</v>
      </c>
      <c r="L11130">
        <v>-0.24512648201652221</v>
      </c>
      <c r="M11130">
        <f t="shared" ca="1" si="173"/>
        <v>1.7781476724314356</v>
      </c>
    </row>
    <row r="11131" spans="1:13" x14ac:dyDescent="0.25">
      <c r="A11131" s="9"/>
      <c r="H11131" s="9"/>
      <c r="J11131">
        <v>4</v>
      </c>
      <c r="K11131">
        <f ca="1">SIMULATION!$D$3*SIMULATION!$D$17/$H11127/(SIMULATION!$D$17-$I11127)*(((EXP(-$I11127*$J11131))/(1-EXP(-SIMULATION!$D$4*$I11127)))-(EXP(-SIMULATION!$D$17*$J11131)/(1-EXP(-SIMULATION!$D$4*SIMULATION!$D$17))))</f>
        <v>2.4424569717712843</v>
      </c>
      <c r="L11131">
        <v>-0.18788570081407979</v>
      </c>
      <c r="M11131">
        <f t="shared" ca="1" si="173"/>
        <v>1.9835542319218016</v>
      </c>
    </row>
    <row r="11132" spans="1:13" x14ac:dyDescent="0.25">
      <c r="A11132" s="9"/>
      <c r="H11132" s="9"/>
      <c r="J11132">
        <v>5</v>
      </c>
      <c r="K11132">
        <f ca="1">SIMULATION!$D$3*SIMULATION!$D$17/$H11127/(SIMULATION!$D$17-$I11127)*(((EXP(-$I11127*$J11132))/(1-EXP(-SIMULATION!$D$4*$I11127)))-(EXP(-SIMULATION!$D$17*$J11132)/(1-EXP(-SIMULATION!$D$4*SIMULATION!$D$17))))</f>
        <v>2.4451539967726292</v>
      </c>
      <c r="L11132">
        <v>0.35291762916520808</v>
      </c>
      <c r="M11132">
        <f t="shared" ca="1" si="173"/>
        <v>3.3080919482574584</v>
      </c>
    </row>
    <row r="11133" spans="1:13" x14ac:dyDescent="0.25">
      <c r="A11133" s="9"/>
      <c r="H11133" s="9"/>
      <c r="J11133">
        <v>6</v>
      </c>
      <c r="K11133">
        <f ca="1">SIMULATION!$D$3*SIMULATION!$D$17/$H11127/(SIMULATION!$D$17-$I11127)*(((EXP(-$I11127*$J11133))/(1-EXP(-SIMULATION!$D$4*$I11127)))-(EXP(-SIMULATION!$D$17*$J11133)/(1-EXP(-SIMULATION!$D$4*SIMULATION!$D$17))))</f>
        <v>2.3969015659521817</v>
      </c>
      <c r="L11133">
        <v>-0.31456419542288661</v>
      </c>
      <c r="M11133">
        <f t="shared" ca="1" si="173"/>
        <v>1.6429221533505767</v>
      </c>
    </row>
    <row r="11134" spans="1:13" x14ac:dyDescent="0.25">
      <c r="A11134" s="9"/>
      <c r="H11134" s="9"/>
      <c r="J11134">
        <v>7</v>
      </c>
      <c r="K11134">
        <f ca="1">SIMULATION!$D$3*SIMULATION!$D$17/$H11127/(SIMULATION!$D$17-$I11127)*(((EXP(-$I11127*$J11134))/(1-EXP(-SIMULATION!$D$4*$I11127)))-(EXP(-SIMULATION!$D$17*$J11134)/(1-EXP(-SIMULATION!$D$4*SIMULATION!$D$17))))</f>
        <v>2.3188383113320734</v>
      </c>
      <c r="L11134">
        <v>0.2660434590515095</v>
      </c>
      <c r="M11134">
        <f t="shared" ca="1" si="173"/>
        <v>2.9357500766600193</v>
      </c>
    </row>
    <row r="11135" spans="1:13" x14ac:dyDescent="0.25">
      <c r="A11135" s="9"/>
      <c r="H11135" s="9"/>
      <c r="J11135">
        <v>8</v>
      </c>
      <c r="K11135">
        <f ca="1">SIMULATION!$D$3*SIMULATION!$D$17/$H11127/(SIMULATION!$D$17-$I11127)*(((EXP(-$I11127*$J11135))/(1-EXP(-SIMULATION!$D$4*$I11127)))-(EXP(-SIMULATION!$D$17*$J11135)/(1-EXP(-SIMULATION!$D$4*SIMULATION!$D$17))))</f>
        <v>2.2243491409234659</v>
      </c>
      <c r="L11135">
        <v>0.1785925924014666</v>
      </c>
      <c r="M11135">
        <f t="shared" ca="1" si="173"/>
        <v>2.6216014204069631</v>
      </c>
    </row>
    <row r="11136" spans="1:13" x14ac:dyDescent="0.25">
      <c r="A11136" s="9"/>
      <c r="H11136" s="9"/>
      <c r="J11136">
        <v>9</v>
      </c>
      <c r="K11136">
        <f ca="1">SIMULATION!$D$3*SIMULATION!$D$17/$H11127/(SIMULATION!$D$17-$I11127)*(((EXP(-$I11127*$J11136))/(1-EXP(-SIMULATION!$D$4*$I11127)))-(EXP(-SIMULATION!$D$17*$J11136)/(1-EXP(-SIMULATION!$D$4*SIMULATION!$D$17))))</f>
        <v>2.1218593463595639</v>
      </c>
      <c r="L11136">
        <v>-8.957009004991974E-2</v>
      </c>
      <c r="M11136">
        <f t="shared" ca="1" si="173"/>
        <v>1.9318042136328737</v>
      </c>
    </row>
    <row r="11137" spans="1:13" x14ac:dyDescent="0.25">
      <c r="A11137" s="9"/>
      <c r="H11137" s="9"/>
      <c r="J11137">
        <v>10</v>
      </c>
      <c r="K11137">
        <f ca="1">SIMULATION!$D$3*SIMULATION!$D$17/$H11127/(SIMULATION!$D$17-$I11127)*(((EXP(-$I11127*$J11137))/(1-EXP(-SIMULATION!$D$4*$I11127)))-(EXP(-SIMULATION!$D$17*$J11137)/(1-EXP(-SIMULATION!$D$4*SIMULATION!$D$17))))</f>
        <v>2.0166246147261244</v>
      </c>
      <c r="L11137">
        <v>-0.36007889155902945</v>
      </c>
      <c r="M11137">
        <f t="shared" ca="1" si="173"/>
        <v>1.2904806587648869</v>
      </c>
    </row>
    <row r="11138" spans="1:13" x14ac:dyDescent="0.25">
      <c r="A11138" s="9"/>
      <c r="H11138" s="9"/>
      <c r="J11138">
        <v>11</v>
      </c>
      <c r="K11138">
        <f ca="1">SIMULATION!$D$3*SIMULATION!$D$17/$H11127/(SIMULATION!$D$17-$I11127)*(((EXP(-$I11127*$J11138))/(1-EXP(-SIMULATION!$D$4*$I11127)))-(EXP(-SIMULATION!$D$17*$J11138)/(1-EXP(-SIMULATION!$D$4*SIMULATION!$D$17))))</f>
        <v>1.9118776209710986</v>
      </c>
      <c r="L11138">
        <v>-0.59466972076796609</v>
      </c>
      <c r="M11138">
        <f t="shared" ca="1" si="173"/>
        <v>0.77494188996569213</v>
      </c>
    </row>
    <row r="11139" spans="1:13" x14ac:dyDescent="0.25">
      <c r="A11139" s="9"/>
      <c r="H11139" s="9"/>
      <c r="J11139">
        <v>12</v>
      </c>
      <c r="K11139">
        <f ca="1">SIMULATION!$D$3*SIMULATION!$D$17/$H11127/(SIMULATION!$D$17-$I11127)*(((EXP(-$I11127*$J11139))/(1-EXP(-SIMULATION!$D$4*$I11127)))-(EXP(-SIMULATION!$D$17*$J11139)/(1-EXP(-SIMULATION!$D$4*SIMULATION!$D$17))))</f>
        <v>1.8095623293964389</v>
      </c>
      <c r="L11139">
        <v>-0.2560611945018274</v>
      </c>
      <c r="M11139">
        <f t="shared" ref="M11139:M11202" ca="1" si="174">$K11139*(1+$L11139)</f>
        <v>1.3462036378056774</v>
      </c>
    </row>
    <row r="11140" spans="1:13" x14ac:dyDescent="0.25">
      <c r="A11140" s="9"/>
      <c r="H11140" s="9"/>
      <c r="J11140">
        <v>13</v>
      </c>
      <c r="K11140">
        <f ca="1">SIMULATION!$D$3*SIMULATION!$D$17/$H11127/(SIMULATION!$D$17-$I11127)*(((EXP(-$I11127*$J11140))/(1-EXP(-SIMULATION!$D$4*$I11127)))-(EXP(-SIMULATION!$D$17*$J11140)/(1-EXP(-SIMULATION!$D$4*SIMULATION!$D$17))))</f>
        <v>1.7108041154049181</v>
      </c>
      <c r="L11140">
        <v>-9.1385776592925988E-2</v>
      </c>
      <c r="M11140">
        <f t="shared" ca="1" si="174"/>
        <v>1.5544609527202657</v>
      </c>
    </row>
    <row r="11141" spans="1:13" x14ac:dyDescent="0.25">
      <c r="A11141" s="9"/>
      <c r="H11141" s="9"/>
      <c r="J11141">
        <v>14</v>
      </c>
      <c r="K11141">
        <f ca="1">SIMULATION!$D$3*SIMULATION!$D$17/$H11127/(SIMULATION!$D$17-$I11127)*(((EXP(-$I11127*$J11141))/(1-EXP(-SIMULATION!$D$4*$I11127)))-(EXP(-SIMULATION!$D$17*$J11141)/(1-EXP(-SIMULATION!$D$4*SIMULATION!$D$17))))</f>
        <v>1.6162106192441996</v>
      </c>
      <c r="L11141">
        <v>-3.6635052912006999E-2</v>
      </c>
      <c r="M11141">
        <f t="shared" ca="1" si="174"/>
        <v>1.5570006576912407</v>
      </c>
    </row>
    <row r="11142" spans="1:13" x14ac:dyDescent="0.25">
      <c r="A11142" s="9"/>
      <c r="H11142" s="9"/>
      <c r="J11142">
        <v>15</v>
      </c>
      <c r="K11142">
        <f ca="1">SIMULATION!$D$3*SIMULATION!$D$17/$H11127/(SIMULATION!$D$17-$I11127)*(((EXP(-$I11127*$J11142))/(1-EXP(-SIMULATION!$D$4*$I11127)))-(EXP(-SIMULATION!$D$17*$J11142)/(1-EXP(-SIMULATION!$D$4*SIMULATION!$D$17))))</f>
        <v>1.5260641520885516</v>
      </c>
      <c r="L11142">
        <v>-0.2532016284573203</v>
      </c>
      <c r="M11142">
        <f t="shared" ca="1" si="174"/>
        <v>1.1396622236493905</v>
      </c>
    </row>
    <row r="11143" spans="1:13" x14ac:dyDescent="0.25">
      <c r="A11143" s="9"/>
      <c r="H11143" s="9"/>
      <c r="J11143">
        <v>16</v>
      </c>
      <c r="K11143">
        <f ca="1">SIMULATION!$D$3*SIMULATION!$D$17/$H11127/(SIMULATION!$D$17-$I11127)*(((EXP(-$I11127*$J11143))/(1-EXP(-SIMULATION!$D$4*$I11127)))-(EXP(-SIMULATION!$D$17*$J11143)/(1-EXP(-SIMULATION!$D$4*SIMULATION!$D$17))))</f>
        <v>1.4404446282807093</v>
      </c>
      <c r="L11143">
        <v>-0.15940281667675002</v>
      </c>
      <c r="M11143">
        <f t="shared" ca="1" si="174"/>
        <v>1.21083369726587</v>
      </c>
    </row>
    <row r="11144" spans="1:13" x14ac:dyDescent="0.25">
      <c r="A11144" s="9"/>
      <c r="H11144" s="9"/>
      <c r="J11144">
        <v>17</v>
      </c>
      <c r="K11144">
        <f ca="1">SIMULATION!$D$3*SIMULATION!$D$17/$H11127/(SIMULATION!$D$17-$I11127)*(((EXP(-$I11127*$J11144))/(1-EXP(-SIMULATION!$D$4*$I11127)))-(EXP(-SIMULATION!$D$17*$J11144)/(1-EXP(-SIMULATION!$D$4*SIMULATION!$D$17))))</f>
        <v>1.3593079978527915</v>
      </c>
      <c r="L11144">
        <v>1.1718441124479229E-2</v>
      </c>
      <c r="M11144">
        <f t="shared" ca="1" si="174"/>
        <v>1.3752369685956634</v>
      </c>
    </row>
    <row r="11145" spans="1:13" x14ac:dyDescent="0.25">
      <c r="A11145" s="9"/>
      <c r="H11145" s="9"/>
      <c r="J11145">
        <v>18</v>
      </c>
      <c r="K11145">
        <f ca="1">SIMULATION!$D$3*SIMULATION!$D$17/$H11127/(SIMULATION!$D$17-$I11127)*(((EXP(-$I11127*$J11145))/(1-EXP(-SIMULATION!$D$4*$I11127)))-(EXP(-SIMULATION!$D$17*$J11145)/(1-EXP(-SIMULATION!$D$4*SIMULATION!$D$17))))</f>
        <v>1.2825361821664025</v>
      </c>
      <c r="L11145">
        <v>0.31037895408660188</v>
      </c>
      <c r="M11145">
        <f t="shared" ca="1" si="174"/>
        <v>1.6806084209654339</v>
      </c>
    </row>
    <row r="11146" spans="1:13" x14ac:dyDescent="0.25">
      <c r="A11146" s="9"/>
      <c r="H11146" s="9"/>
      <c r="J11146">
        <v>19</v>
      </c>
      <c r="K11146">
        <f ca="1">SIMULATION!$D$3*SIMULATION!$D$17/$H11127/(SIMULATION!$D$17-$I11127)*(((EXP(-$I11127*$J11146))/(1-EXP(-SIMULATION!$D$4*$I11127)))-(EXP(-SIMULATION!$D$17*$J11146)/(1-EXP(-SIMULATION!$D$4*SIMULATION!$D$17))))</f>
        <v>1.2099687665659491</v>
      </c>
      <c r="L11146">
        <v>4.8501523112915813E-2</v>
      </c>
      <c r="M11146">
        <f t="shared" ca="1" si="174"/>
        <v>1.2686540946634537</v>
      </c>
    </row>
    <row r="11147" spans="1:13" x14ac:dyDescent="0.25">
      <c r="A11147" s="9"/>
      <c r="H11147" s="9"/>
      <c r="J11147">
        <v>20</v>
      </c>
      <c r="K11147">
        <f ca="1">SIMULATION!$D$3*SIMULATION!$D$17/$H11127/(SIMULATION!$D$17-$I11127)*(((EXP(-$I11127*$J11147))/(1-EXP(-SIMULATION!$D$4*$I11127)))-(EXP(-SIMULATION!$D$17*$J11147)/(1-EXP(-SIMULATION!$D$4*SIMULATION!$D$17))))</f>
        <v>1.1414230199382658</v>
      </c>
      <c r="L11147">
        <v>-8.3554969954691347E-2</v>
      </c>
      <c r="M11147">
        <f t="shared" ca="1" si="174"/>
        <v>1.0460514538017309</v>
      </c>
    </row>
    <row r="11148" spans="1:13" x14ac:dyDescent="0.25">
      <c r="A11148" s="9"/>
      <c r="H11148" s="9"/>
      <c r="J11148">
        <v>21</v>
      </c>
      <c r="K11148">
        <f ca="1">SIMULATION!$D$3*SIMULATION!$D$17/$H11127/(SIMULATION!$D$17-$I11127)*(((EXP(-$I11127*$J11148))/(1-EXP(-SIMULATION!$D$4*$I11127)))-(EXP(-SIMULATION!$D$17*$J11148)/(1-EXP(-SIMULATION!$D$4*SIMULATION!$D$17))))</f>
        <v>1.0767064503341053</v>
      </c>
      <c r="L11148">
        <v>0.10886530649558185</v>
      </c>
      <c r="M11148">
        <f t="shared" ca="1" si="174"/>
        <v>1.1939224280554976</v>
      </c>
    </row>
    <row r="11149" spans="1:13" x14ac:dyDescent="0.25">
      <c r="A11149" s="9"/>
      <c r="H11149" s="9"/>
      <c r="J11149">
        <v>22</v>
      </c>
      <c r="K11149">
        <f ca="1">SIMULATION!$D$3*SIMULATION!$D$17/$H11127/(SIMULATION!$D$17-$I11127)*(((EXP(-$I11127*$J11149))/(1-EXP(-SIMULATION!$D$4*$I11127)))-(EXP(-SIMULATION!$D$17*$J11149)/(1-EXP(-SIMULATION!$D$4*SIMULATION!$D$17))))</f>
        <v>1.0156245930454537</v>
      </c>
      <c r="L11149">
        <v>-6.5813424328008435E-2</v>
      </c>
      <c r="M11149">
        <f t="shared" ca="1" si="174"/>
        <v>0.94878286074539242</v>
      </c>
    </row>
    <row r="11150" spans="1:13" x14ac:dyDescent="0.25">
      <c r="A11150" s="9"/>
      <c r="H11150" s="9"/>
      <c r="J11150">
        <v>23</v>
      </c>
      <c r="K11150">
        <f ca="1">SIMULATION!$D$3*SIMULATION!$D$17/$H11127/(SIMULATION!$D$17-$I11127)*(((EXP(-$I11127*$J11150))/(1-EXP(-SIMULATION!$D$4*$I11127)))-(EXP(-SIMULATION!$D$17*$J11150)/(1-EXP(-SIMULATION!$D$4*SIMULATION!$D$17))))</f>
        <v>0.95798575817138276</v>
      </c>
      <c r="L11150">
        <v>-8.6831135586917546E-2</v>
      </c>
      <c r="M11150">
        <f t="shared" ca="1" si="174"/>
        <v>0.87480276691326742</v>
      </c>
    </row>
    <row r="11151" spans="1:13" x14ac:dyDescent="0.25">
      <c r="A11151" s="9"/>
      <c r="H11151" s="9"/>
      <c r="J11151">
        <v>24</v>
      </c>
      <c r="K11151">
        <f ca="1">SIMULATION!$D$3*SIMULATION!$D$17/$H11127/(SIMULATION!$D$17-$I11127)*(((EXP(-$I11127*$J11151))/(1-EXP(-SIMULATION!$D$4*$I11127)))-(EXP(-SIMULATION!$D$17*$J11151)/(1-EXP(-SIMULATION!$D$4*SIMULATION!$D$17))))</f>
        <v>0.90360384356500978</v>
      </c>
      <c r="L11151">
        <v>0.52418163469783818</v>
      </c>
      <c r="M11151">
        <f t="shared" ca="1" si="174"/>
        <v>1.3772563834041665</v>
      </c>
    </row>
    <row r="11152" spans="1:13" x14ac:dyDescent="0.25">
      <c r="A11152" s="9">
        <v>447</v>
      </c>
      <c r="B11152" s="2">
        <f ca="1">NORMINV(RAND(),SIMULATION!D7,SIMULATION!D8)</f>
        <v>48.064092449402551</v>
      </c>
      <c r="C11152" s="2">
        <v>2</v>
      </c>
      <c r="D11152" s="2">
        <f ca="1">SIMULATION!$D$11*(1+(SIMULATION!$D$12*LN(1+$C11152)))*(1+(SIMULATION!$D$13*(($B11152/63.5)-1)))</f>
        <v>9.0917639721076338</v>
      </c>
      <c r="E11152" s="2">
        <v>-8.6478588536084821E-3</v>
      </c>
      <c r="F11152" s="2">
        <f ca="1">D11152*(1+E11152)</f>
        <v>9.0131396805465229</v>
      </c>
      <c r="G11152" s="2">
        <v>-0.62192177832714446</v>
      </c>
      <c r="H11152" s="9">
        <f>SIMULATION!$D$15*EXP($G$11152)</f>
        <v>118.52646166729198</v>
      </c>
      <c r="I11152" s="2">
        <f ca="1">$F11152/$H11152</f>
        <v>7.6043269610517258E-2</v>
      </c>
      <c r="J11152">
        <v>0</v>
      </c>
      <c r="K11152">
        <f ca="1">SIMULATION!$D$3*SIMULATION!$D$17/$H11152/(SIMULATION!$D$17-$I11152)*(((EXP(-$I11152*$J11152))/(1-EXP(-SIMULATION!$D$4*$I11152)))-(EXP(-SIMULATION!$D$17*$J11152)/(1-EXP(-SIMULATION!$D$4*SIMULATION!$D$17))))</f>
        <v>1.0755319893425439</v>
      </c>
      <c r="L11152">
        <v>-0.35024063869191047</v>
      </c>
      <c r="M11152">
        <f t="shared" ca="1" si="174"/>
        <v>0.69883697846163029</v>
      </c>
    </row>
    <row r="11153" spans="1:13" x14ac:dyDescent="0.25">
      <c r="A11153" s="9"/>
      <c r="H11153" s="9"/>
      <c r="J11153">
        <v>1</v>
      </c>
      <c r="K11153">
        <f ca="1">SIMULATION!$D$3*SIMULATION!$D$17/$H11152/(SIMULATION!$D$17-$I11152)*(((EXP(-$I11152*$J11153))/(1-EXP(-SIMULATION!$D$4*$I11152)))-(EXP(-SIMULATION!$D$17*$J11153)/(1-EXP(-SIMULATION!$D$4*SIMULATION!$D$17))))</f>
        <v>2.5972004450376769</v>
      </c>
      <c r="L11153">
        <v>0.10688569839209505</v>
      </c>
      <c r="M11153">
        <f t="shared" ca="1" si="174"/>
        <v>2.8748040284697889</v>
      </c>
    </row>
    <row r="11154" spans="1:13" x14ac:dyDescent="0.25">
      <c r="A11154" s="9"/>
      <c r="H11154" s="9"/>
      <c r="J11154">
        <v>2</v>
      </c>
      <c r="K11154">
        <f ca="1">SIMULATION!$D$3*SIMULATION!$D$17/$H11152/(SIMULATION!$D$17-$I11152)*(((EXP(-$I11152*$J11154))/(1-EXP(-SIMULATION!$D$4*$I11152)))-(EXP(-SIMULATION!$D$17*$J11154)/(1-EXP(-SIMULATION!$D$4*SIMULATION!$D$17))))</f>
        <v>3.4326132838860186</v>
      </c>
      <c r="L11154">
        <v>-0.3236893117738654</v>
      </c>
      <c r="M11154">
        <f t="shared" ca="1" si="174"/>
        <v>2.3215130524391254</v>
      </c>
    </row>
    <row r="11155" spans="1:13" x14ac:dyDescent="0.25">
      <c r="A11155" s="9"/>
      <c r="H11155" s="9"/>
      <c r="J11155">
        <v>3</v>
      </c>
      <c r="K11155">
        <f ca="1">SIMULATION!$D$3*SIMULATION!$D$17/$H11152/(SIMULATION!$D$17-$I11152)*(((EXP(-$I11152*$J11155))/(1-EXP(-SIMULATION!$D$4*$I11152)))-(EXP(-SIMULATION!$D$17*$J11155)/(1-EXP(-SIMULATION!$D$4*SIMULATION!$D$17))))</f>
        <v>3.838486919251404</v>
      </c>
      <c r="L11155">
        <v>3.5360644078761147E-2</v>
      </c>
      <c r="M11155">
        <f t="shared" ca="1" si="174"/>
        <v>3.9742182890040327</v>
      </c>
    </row>
    <row r="11156" spans="1:13" x14ac:dyDescent="0.25">
      <c r="A11156" s="9"/>
      <c r="H11156" s="9"/>
      <c r="J11156">
        <v>4</v>
      </c>
      <c r="K11156">
        <f ca="1">SIMULATION!$D$3*SIMULATION!$D$17/$H11152/(SIMULATION!$D$17-$I11152)*(((EXP(-$I11152*$J11156))/(1-EXP(-SIMULATION!$D$4*$I11152)))-(EXP(-SIMULATION!$D$17*$J11156)/(1-EXP(-SIMULATION!$D$4*SIMULATION!$D$17))))</f>
        <v>3.9785823763684731</v>
      </c>
      <c r="L11156">
        <v>-0.25158300022133973</v>
      </c>
      <c r="M11156">
        <f t="shared" ca="1" si="174"/>
        <v>2.9776386854939454</v>
      </c>
    </row>
    <row r="11157" spans="1:13" x14ac:dyDescent="0.25">
      <c r="A11157" s="9"/>
      <c r="H11157" s="9"/>
      <c r="J11157">
        <v>5</v>
      </c>
      <c r="K11157">
        <f ca="1">SIMULATION!$D$3*SIMULATION!$D$17/$H11152/(SIMULATION!$D$17-$I11152)*(((EXP(-$I11152*$J11157))/(1-EXP(-SIMULATION!$D$4*$I11152)))-(EXP(-SIMULATION!$D$17*$J11157)/(1-EXP(-SIMULATION!$D$4*SIMULATION!$D$17))))</f>
        <v>3.9571474620562155</v>
      </c>
      <c r="L11157">
        <v>-0.22051065914624277</v>
      </c>
      <c r="M11157">
        <f t="shared" ca="1" si="174"/>
        <v>3.0845542668593176</v>
      </c>
    </row>
    <row r="11158" spans="1:13" x14ac:dyDescent="0.25">
      <c r="A11158" s="9"/>
      <c r="H11158" s="9"/>
      <c r="J11158">
        <v>6</v>
      </c>
      <c r="K11158">
        <f ca="1">SIMULATION!$D$3*SIMULATION!$D$17/$H11152/(SIMULATION!$D$17-$I11152)*(((EXP(-$I11152*$J11158))/(1-EXP(-SIMULATION!$D$4*$I11152)))-(EXP(-SIMULATION!$D$17*$J11158)/(1-EXP(-SIMULATION!$D$4*SIMULATION!$D$17))))</f>
        <v>3.8403433025180851</v>
      </c>
      <c r="L11158">
        <v>-0.14751608745741043</v>
      </c>
      <c r="M11158">
        <f t="shared" ca="1" si="174"/>
        <v>3.2738308840373471</v>
      </c>
    </row>
    <row r="11159" spans="1:13" x14ac:dyDescent="0.25">
      <c r="A11159" s="9"/>
      <c r="H11159" s="9"/>
      <c r="J11159">
        <v>7</v>
      </c>
      <c r="K11159">
        <f ca="1">SIMULATION!$D$3*SIMULATION!$D$17/$H11152/(SIMULATION!$D$17-$I11152)*(((EXP(-$I11152*$J11159))/(1-EXP(-SIMULATION!$D$4*$I11152)))-(EXP(-SIMULATION!$D$17*$J11159)/(1-EXP(-SIMULATION!$D$4*SIMULATION!$D$17))))</f>
        <v>3.6699712666162454</v>
      </c>
      <c r="L11159">
        <v>0.14188343886552732</v>
      </c>
      <c r="M11159">
        <f t="shared" ca="1" si="174"/>
        <v>4.1906794104614331</v>
      </c>
    </row>
    <row r="11160" spans="1:13" x14ac:dyDescent="0.25">
      <c r="A11160" s="9"/>
      <c r="H11160" s="9"/>
      <c r="J11160">
        <v>8</v>
      </c>
      <c r="K11160">
        <f ca="1">SIMULATION!$D$3*SIMULATION!$D$17/$H11152/(SIMULATION!$D$17-$I11152)*(((EXP(-$I11152*$J11160))/(1-EXP(-SIMULATION!$D$4*$I11152)))-(EXP(-SIMULATION!$D$17*$J11160)/(1-EXP(-SIMULATION!$D$4*SIMULATION!$D$17))))</f>
        <v>3.472266061802824</v>
      </c>
      <c r="L11160">
        <v>0.52445717735430364</v>
      </c>
      <c r="M11160">
        <f t="shared" ca="1" si="174"/>
        <v>5.2933209195990774</v>
      </c>
    </row>
    <row r="11161" spans="1:13" x14ac:dyDescent="0.25">
      <c r="A11161" s="9"/>
      <c r="H11161" s="9"/>
      <c r="J11161">
        <v>9</v>
      </c>
      <c r="K11161">
        <f ca="1">SIMULATION!$D$3*SIMULATION!$D$17/$H11152/(SIMULATION!$D$17-$I11152)*(((EXP(-$I11152*$J11161))/(1-EXP(-SIMULATION!$D$4*$I11152)))-(EXP(-SIMULATION!$D$17*$J11161)/(1-EXP(-SIMULATION!$D$4*SIMULATION!$D$17))))</f>
        <v>3.263527366319269</v>
      </c>
      <c r="L11161">
        <v>-6.5682113246008145E-2</v>
      </c>
      <c r="M11161">
        <f t="shared" ca="1" si="174"/>
        <v>3.0491719922632399</v>
      </c>
    </row>
    <row r="11162" spans="1:13" x14ac:dyDescent="0.25">
      <c r="A11162" s="9"/>
      <c r="H11162" s="9"/>
      <c r="J11162">
        <v>10</v>
      </c>
      <c r="K11162">
        <f ca="1">SIMULATION!$D$3*SIMULATION!$D$17/$H11152/(SIMULATION!$D$17-$I11152)*(((EXP(-$I11152*$J11162))/(1-EXP(-SIMULATION!$D$4*$I11152)))-(EXP(-SIMULATION!$D$17*$J11162)/(1-EXP(-SIMULATION!$D$4*SIMULATION!$D$17))))</f>
        <v>3.0537257527951911</v>
      </c>
      <c r="L11162">
        <v>-0.17371421040602802</v>
      </c>
      <c r="M11162">
        <f t="shared" ca="1" si="174"/>
        <v>2.5232501948518209</v>
      </c>
    </row>
    <row r="11163" spans="1:13" x14ac:dyDescent="0.25">
      <c r="A11163" s="9"/>
      <c r="H11163" s="9"/>
      <c r="J11163">
        <v>11</v>
      </c>
      <c r="K11163">
        <f ca="1">SIMULATION!$D$3*SIMULATION!$D$17/$H11152/(SIMULATION!$D$17-$I11152)*(((EXP(-$I11152*$J11163))/(1-EXP(-SIMULATION!$D$4*$I11152)))-(EXP(-SIMULATION!$D$17*$J11163)/(1-EXP(-SIMULATION!$D$4*SIMULATION!$D$17))))</f>
        <v>2.8488107055642971</v>
      </c>
      <c r="L11163">
        <v>-7.5152710182061516E-2</v>
      </c>
      <c r="M11163">
        <f t="shared" ca="1" si="174"/>
        <v>2.6347148602454693</v>
      </c>
    </row>
    <row r="11164" spans="1:13" x14ac:dyDescent="0.25">
      <c r="A11164" s="9"/>
      <c r="H11164" s="9"/>
      <c r="J11164">
        <v>12</v>
      </c>
      <c r="K11164">
        <f ca="1">SIMULATION!$D$3*SIMULATION!$D$17/$H11152/(SIMULATION!$D$17-$I11152)*(((EXP(-$I11152*$J11164))/(1-EXP(-SIMULATION!$D$4*$I11152)))-(EXP(-SIMULATION!$D$17*$J11164)/(1-EXP(-SIMULATION!$D$4*SIMULATION!$D$17))))</f>
        <v>2.6521871092036973</v>
      </c>
      <c r="L11164">
        <v>-0.11786796978843218</v>
      </c>
      <c r="M11164">
        <f t="shared" ca="1" si="174"/>
        <v>2.3395791991428068</v>
      </c>
    </row>
    <row r="11165" spans="1:13" x14ac:dyDescent="0.25">
      <c r="A11165" s="9"/>
      <c r="H11165" s="9"/>
      <c r="J11165">
        <v>13</v>
      </c>
      <c r="K11165">
        <f ca="1">SIMULATION!$D$3*SIMULATION!$D$17/$H11152/(SIMULATION!$D$17-$I11152)*(((EXP(-$I11152*$J11165))/(1-EXP(-SIMULATION!$D$4*$I11152)))-(EXP(-SIMULATION!$D$17*$J11165)/(1-EXP(-SIMULATION!$D$4*SIMULATION!$D$17))))</f>
        <v>2.4656590596007408</v>
      </c>
      <c r="L11165">
        <v>-0.21678314435220503</v>
      </c>
      <c r="M11165">
        <f t="shared" ca="1" si="174"/>
        <v>1.9311457357599913</v>
      </c>
    </row>
    <row r="11166" spans="1:13" x14ac:dyDescent="0.25">
      <c r="A11166" s="9"/>
      <c r="H11166" s="9"/>
      <c r="J11166">
        <v>14</v>
      </c>
      <c r="K11166">
        <f ca="1">SIMULATION!$D$3*SIMULATION!$D$17/$H11152/(SIMULATION!$D$17-$I11152)*(((EXP(-$I11152*$J11166))/(1-EXP(-SIMULATION!$D$4*$I11152)))-(EXP(-SIMULATION!$D$17*$J11166)/(1-EXP(-SIMULATION!$D$4*SIMULATION!$D$17))))</f>
        <v>2.2900324950724524</v>
      </c>
      <c r="L11166">
        <v>-7.8122523523254009E-2</v>
      </c>
      <c r="M11166">
        <f t="shared" ca="1" si="174"/>
        <v>2.1111293776071389</v>
      </c>
    </row>
    <row r="11167" spans="1:13" x14ac:dyDescent="0.25">
      <c r="A11167" s="9"/>
      <c r="H11167" s="9"/>
      <c r="J11167">
        <v>15</v>
      </c>
      <c r="K11167">
        <f ca="1">SIMULATION!$D$3*SIMULATION!$D$17/$H11152/(SIMULATION!$D$17-$I11152)*(((EXP(-$I11152*$J11167))/(1-EXP(-SIMULATION!$D$4*$I11152)))-(EXP(-SIMULATION!$D$17*$J11167)/(1-EXP(-SIMULATION!$D$4*SIMULATION!$D$17))))</f>
        <v>2.1254993511540654</v>
      </c>
      <c r="L11167">
        <v>7.5616946580471592E-2</v>
      </c>
      <c r="M11167">
        <f t="shared" ca="1" si="174"/>
        <v>2.2862231220471094</v>
      </c>
    </row>
    <row r="11168" spans="1:13" x14ac:dyDescent="0.25">
      <c r="A11168" s="9"/>
      <c r="H11168" s="9"/>
      <c r="J11168">
        <v>16</v>
      </c>
      <c r="K11168">
        <f ca="1">SIMULATION!$D$3*SIMULATION!$D$17/$H11152/(SIMULATION!$D$17-$I11152)*(((EXP(-$I11152*$J11168))/(1-EXP(-SIMULATION!$D$4*$I11152)))-(EXP(-SIMULATION!$D$17*$J11168)/(1-EXP(-SIMULATION!$D$4*SIMULATION!$D$17))))</f>
        <v>1.9718818587924913</v>
      </c>
      <c r="L11168">
        <v>-0.25941070950712952</v>
      </c>
      <c r="M11168">
        <f t="shared" ca="1" si="174"/>
        <v>1.4603545867388938</v>
      </c>
    </row>
    <row r="11169" spans="1:13" x14ac:dyDescent="0.25">
      <c r="A11169" s="9"/>
      <c r="H11169" s="9"/>
      <c r="J11169">
        <v>17</v>
      </c>
      <c r="K11169">
        <f ca="1">SIMULATION!$D$3*SIMULATION!$D$17/$H11152/(SIMULATION!$D$17-$I11152)*(((EXP(-$I11152*$J11169))/(1-EXP(-SIMULATION!$D$4*$I11152)))-(EXP(-SIMULATION!$D$17*$J11169)/(1-EXP(-SIMULATION!$D$4*SIMULATION!$D$17))))</f>
        <v>1.8287873565179171</v>
      </c>
      <c r="L11169">
        <v>-5.2158901901397719E-3</v>
      </c>
      <c r="M11169">
        <f t="shared" ca="1" si="174"/>
        <v>1.8192486024852037</v>
      </c>
    </row>
    <row r="11170" spans="1:13" x14ac:dyDescent="0.25">
      <c r="A11170" s="9"/>
      <c r="H11170" s="9"/>
      <c r="J11170">
        <v>18</v>
      </c>
      <c r="K11170">
        <f ca="1">SIMULATION!$D$3*SIMULATION!$D$17/$H11152/(SIMULATION!$D$17-$I11152)*(((EXP(-$I11152*$J11170))/(1-EXP(-SIMULATION!$D$4*$I11152)))-(EXP(-SIMULATION!$D$17*$J11170)/(1-EXP(-SIMULATION!$D$4*SIMULATION!$D$17))))</f>
        <v>1.6957058852128024</v>
      </c>
      <c r="L11170">
        <v>-4.9597895604455017E-2</v>
      </c>
      <c r="M11170">
        <f t="shared" ca="1" si="174"/>
        <v>1.6116024417421577</v>
      </c>
    </row>
    <row r="11171" spans="1:13" x14ac:dyDescent="0.25">
      <c r="A11171" s="9"/>
      <c r="H11171" s="9"/>
      <c r="J11171">
        <v>19</v>
      </c>
      <c r="K11171">
        <f ca="1">SIMULATION!$D$3*SIMULATION!$D$17/$H11152/(SIMULATION!$D$17-$I11152)*(((EXP(-$I11152*$J11171))/(1-EXP(-SIMULATION!$D$4*$I11152)))-(EXP(-SIMULATION!$D$17*$J11171)/(1-EXP(-SIMULATION!$D$4*SIMULATION!$D$17))))</f>
        <v>1.5720712346632582</v>
      </c>
      <c r="L11171">
        <v>-0.31501658643089486</v>
      </c>
      <c r="M11171">
        <f t="shared" ca="1" si="174"/>
        <v>1.0768427206934361</v>
      </c>
    </row>
    <row r="11172" spans="1:13" x14ac:dyDescent="0.25">
      <c r="A11172" s="9"/>
      <c r="H11172" s="9"/>
      <c r="J11172">
        <v>20</v>
      </c>
      <c r="K11172">
        <f ca="1">SIMULATION!$D$3*SIMULATION!$D$17/$H11152/(SIMULATION!$D$17-$I11152)*(((EXP(-$I11152*$J11172))/(1-EXP(-SIMULATION!$D$4*$I11152)))-(EXP(-SIMULATION!$D$17*$J11172)/(1-EXP(-SIMULATION!$D$4*SIMULATION!$D$17))))</f>
        <v>1.4572986785617945</v>
      </c>
      <c r="L11172">
        <v>0.45710005802343295</v>
      </c>
      <c r="M11172">
        <f t="shared" ca="1" si="174"/>
        <v>2.1234299890898631</v>
      </c>
    </row>
    <row r="11173" spans="1:13" x14ac:dyDescent="0.25">
      <c r="A11173" s="9"/>
      <c r="H11173" s="9"/>
      <c r="J11173">
        <v>21</v>
      </c>
      <c r="K11173">
        <f ca="1">SIMULATION!$D$3*SIMULATION!$D$17/$H11152/(SIMULATION!$D$17-$I11152)*(((EXP(-$I11152*$J11173))/(1-EXP(-SIMULATION!$D$4*$I11152)))-(EXP(-SIMULATION!$D$17*$J11173)/(1-EXP(-SIMULATION!$D$4*SIMULATION!$D$17))))</f>
        <v>1.350807872326887</v>
      </c>
      <c r="L11173">
        <v>-6.4009573519547489E-2</v>
      </c>
      <c r="M11173">
        <f t="shared" ca="1" si="174"/>
        <v>1.2643432365123957</v>
      </c>
    </row>
    <row r="11174" spans="1:13" x14ac:dyDescent="0.25">
      <c r="A11174" s="9"/>
      <c r="H11174" s="9"/>
      <c r="J11174">
        <v>22</v>
      </c>
      <c r="K11174">
        <f ca="1">SIMULATION!$D$3*SIMULATION!$D$17/$H11152/(SIMULATION!$D$17-$I11152)*(((EXP(-$I11152*$J11174))/(1-EXP(-SIMULATION!$D$4*$I11152)))-(EXP(-SIMULATION!$D$17*$J11174)/(1-EXP(-SIMULATION!$D$4*SIMULATION!$D$17))))</f>
        <v>1.2520363368918879</v>
      </c>
      <c r="L11174">
        <v>-0.2514684742027346</v>
      </c>
      <c r="M11174">
        <f t="shared" ca="1" si="174"/>
        <v>0.93718866960730374</v>
      </c>
    </row>
    <row r="11175" spans="1:13" x14ac:dyDescent="0.25">
      <c r="A11175" s="9"/>
      <c r="H11175" s="9"/>
      <c r="J11175">
        <v>23</v>
      </c>
      <c r="K11175">
        <f ca="1">SIMULATION!$D$3*SIMULATION!$D$17/$H11152/(SIMULATION!$D$17-$I11152)*(((EXP(-$I11152*$J11175))/(1-EXP(-SIMULATION!$D$4*$I11152)))-(EXP(-SIMULATION!$D$17*$J11175)/(1-EXP(-SIMULATION!$D$4*SIMULATION!$D$17))))</f>
        <v>1.160446996868274</v>
      </c>
      <c r="L11175">
        <v>8.5787116677972952E-2</v>
      </c>
      <c r="M11175">
        <f t="shared" ca="1" si="174"/>
        <v>1.2599983987872159</v>
      </c>
    </row>
    <row r="11176" spans="1:13" x14ac:dyDescent="0.25">
      <c r="A11176" s="9"/>
      <c r="H11176" s="9"/>
      <c r="J11176">
        <v>24</v>
      </c>
      <c r="K11176">
        <f ca="1">SIMULATION!$D$3*SIMULATION!$D$17/$H11152/(SIMULATION!$D$17-$I11152)*(((EXP(-$I11152*$J11176))/(1-EXP(-SIMULATION!$D$4*$I11152)))-(EXP(-SIMULATION!$D$17*$J11176)/(1-EXP(-SIMULATION!$D$4*SIMULATION!$D$17))))</f>
        <v>1.0755319893425435</v>
      </c>
      <c r="L11176">
        <v>-2.9348099669665888E-2</v>
      </c>
      <c r="M11176">
        <f t="shared" ca="1" si="174"/>
        <v>1.0439671693214045</v>
      </c>
    </row>
    <row r="11177" spans="1:13" x14ac:dyDescent="0.25">
      <c r="A11177" s="9">
        <v>448</v>
      </c>
      <c r="B11177" s="2">
        <f ca="1">NORMINV(RAND(),SIMULATION!D7,SIMULATION!D8)</f>
        <v>69.108167208001433</v>
      </c>
      <c r="C11177" s="2">
        <v>2</v>
      </c>
      <c r="D11177" s="2">
        <f ca="1">SIMULATION!$D$11*(1+(SIMULATION!$D$12*LN(1+$C11177)))*(1+(SIMULATION!$D$13*(($B11177/63.5)-1)))</f>
        <v>10.654533521499824</v>
      </c>
      <c r="E11177" s="2">
        <v>-0.14520673043917517</v>
      </c>
      <c r="F11177" s="2">
        <f ca="1">D11177*(1+E11177)</f>
        <v>9.1074235444882419</v>
      </c>
      <c r="G11177" s="2">
        <v>0.62257462416853426</v>
      </c>
      <c r="H11177" s="9">
        <f>SIMULATION!$D$15*EXP($G$11177)</f>
        <v>411.42742736106669</v>
      </c>
      <c r="I11177" s="2">
        <f ca="1">$F11177/$H11177</f>
        <v>2.2136160447309244E-2</v>
      </c>
      <c r="J11177">
        <v>0</v>
      </c>
      <c r="K11177">
        <f ca="1">SIMULATION!$D$3*SIMULATION!$D$17/$H11177/(SIMULATION!$D$17-$I11177)*(((EXP(-$I11177*$J11177))/(1-EXP(-SIMULATION!$D$4*$I11177)))-(EXP(-SIMULATION!$D$17*$J11177)/(1-EXP(-SIMULATION!$D$4*SIMULATION!$D$17))))</f>
        <v>2.0065481267285992</v>
      </c>
      <c r="L11177">
        <v>-0.27466675456885775</v>
      </c>
      <c r="M11177">
        <f t="shared" ca="1" si="174"/>
        <v>1.4554160648738339</v>
      </c>
    </row>
    <row r="11178" spans="1:13" x14ac:dyDescent="0.25">
      <c r="A11178" s="9"/>
      <c r="H11178" s="9"/>
      <c r="J11178">
        <v>1</v>
      </c>
      <c r="K11178">
        <f ca="1">SIMULATION!$D$3*SIMULATION!$D$17/$H11177/(SIMULATION!$D$17-$I11177)*(((EXP(-$I11177*$J11178))/(1-EXP(-SIMULATION!$D$4*$I11177)))-(EXP(-SIMULATION!$D$17*$J11178)/(1-EXP(-SIMULATION!$D$4*SIMULATION!$D$17))))</f>
        <v>2.4371154097660117</v>
      </c>
      <c r="L11178">
        <v>-9.3226626332072321E-2</v>
      </c>
      <c r="M11178">
        <f t="shared" ca="1" si="174"/>
        <v>2.2099113621316202</v>
      </c>
    </row>
    <row r="11179" spans="1:13" x14ac:dyDescent="0.25">
      <c r="A11179" s="9"/>
      <c r="H11179" s="9"/>
      <c r="J11179">
        <v>2</v>
      </c>
      <c r="K11179">
        <f ca="1">SIMULATION!$D$3*SIMULATION!$D$17/$H11177/(SIMULATION!$D$17-$I11177)*(((EXP(-$I11177*$J11179))/(1-EXP(-SIMULATION!$D$4*$I11177)))-(EXP(-SIMULATION!$D$17*$J11179)/(1-EXP(-SIMULATION!$D$4*SIMULATION!$D$17))))</f>
        <v>2.6878286621849634</v>
      </c>
      <c r="L11179">
        <v>0.63807097877296082</v>
      </c>
      <c r="M11179">
        <f t="shared" ca="1" si="174"/>
        <v>4.4028541274393405</v>
      </c>
    </row>
    <row r="11180" spans="1:13" x14ac:dyDescent="0.25">
      <c r="A11180" s="9"/>
      <c r="H11180" s="9"/>
      <c r="J11180">
        <v>3</v>
      </c>
      <c r="K11180">
        <f ca="1">SIMULATION!$D$3*SIMULATION!$D$17/$H11177/(SIMULATION!$D$17-$I11177)*(((EXP(-$I11177*$J11180))/(1-EXP(-SIMULATION!$D$4*$I11177)))-(EXP(-SIMULATION!$D$17*$J11180)/(1-EXP(-SIMULATION!$D$4*SIMULATION!$D$17))))</f>
        <v>2.8238388912954151</v>
      </c>
      <c r="L11180">
        <v>0.25349175532179097</v>
      </c>
      <c r="M11180">
        <f t="shared" ca="1" si="174"/>
        <v>3.5396587685958303</v>
      </c>
    </row>
    <row r="11181" spans="1:13" x14ac:dyDescent="0.25">
      <c r="A11181" s="9"/>
      <c r="H11181" s="9"/>
      <c r="J11181">
        <v>4</v>
      </c>
      <c r="K11181">
        <f ca="1">SIMULATION!$D$3*SIMULATION!$D$17/$H11177/(SIMULATION!$D$17-$I11177)*(((EXP(-$I11177*$J11181))/(1-EXP(-SIMULATION!$D$4*$I11177)))-(EXP(-SIMULATION!$D$17*$J11181)/(1-EXP(-SIMULATION!$D$4*SIMULATION!$D$17))))</f>
        <v>2.8868843635340191</v>
      </c>
      <c r="L11181">
        <v>0.3879635716663602</v>
      </c>
      <c r="M11181">
        <f t="shared" ca="1" si="174"/>
        <v>4.0068903321984441</v>
      </c>
    </row>
    <row r="11182" spans="1:13" x14ac:dyDescent="0.25">
      <c r="A11182" s="9"/>
      <c r="H11182" s="9"/>
      <c r="J11182">
        <v>5</v>
      </c>
      <c r="K11182">
        <f ca="1">SIMULATION!$D$3*SIMULATION!$D$17/$H11177/(SIMULATION!$D$17-$I11177)*(((EXP(-$I11177*$J11182))/(1-EXP(-SIMULATION!$D$4*$I11177)))-(EXP(-SIMULATION!$D$17*$J11182)/(1-EXP(-SIMULATION!$D$4*SIMULATION!$D$17))))</f>
        <v>2.9037001570985845</v>
      </c>
      <c r="L11182">
        <v>0.21201085961682956</v>
      </c>
      <c r="M11182">
        <f t="shared" ca="1" si="174"/>
        <v>3.5193161234745785</v>
      </c>
    </row>
    <row r="11183" spans="1:13" x14ac:dyDescent="0.25">
      <c r="A11183" s="9"/>
      <c r="H11183" s="9"/>
      <c r="J11183">
        <v>6</v>
      </c>
      <c r="K11183">
        <f ca="1">SIMULATION!$D$3*SIMULATION!$D$17/$H11177/(SIMULATION!$D$17-$I11177)*(((EXP(-$I11177*$J11183))/(1-EXP(-SIMULATION!$D$4*$I11177)))-(EXP(-SIMULATION!$D$17*$J11183)/(1-EXP(-SIMULATION!$D$4*SIMULATION!$D$17))))</f>
        <v>2.8914072016365449</v>
      </c>
      <c r="L11183">
        <v>0.38928692936313797</v>
      </c>
      <c r="M11183">
        <f t="shared" ca="1" si="174"/>
        <v>4.0169942327000987</v>
      </c>
    </row>
    <row r="11184" spans="1:13" x14ac:dyDescent="0.25">
      <c r="A11184" s="9"/>
      <c r="H11184" s="9"/>
      <c r="J11184">
        <v>7</v>
      </c>
      <c r="K11184">
        <f ca="1">SIMULATION!$D$3*SIMULATION!$D$17/$H11177/(SIMULATION!$D$17-$I11177)*(((EXP(-$I11177*$J11184))/(1-EXP(-SIMULATION!$D$4*$I11177)))-(EXP(-SIMULATION!$D$17*$J11184)/(1-EXP(-SIMULATION!$D$4*SIMULATION!$D$17))))</f>
        <v>2.8609657000383164</v>
      </c>
      <c r="L11184">
        <v>0.21105799231685901</v>
      </c>
      <c r="M11184">
        <f t="shared" ca="1" si="174"/>
        <v>3.4647953767758004</v>
      </c>
    </row>
    <row r="11185" spans="1:13" x14ac:dyDescent="0.25">
      <c r="A11185" s="9"/>
      <c r="H11185" s="9"/>
      <c r="J11185">
        <v>8</v>
      </c>
      <c r="K11185">
        <f ca="1">SIMULATION!$D$3*SIMULATION!$D$17/$H11177/(SIMULATION!$D$17-$I11177)*(((EXP(-$I11177*$J11185))/(1-EXP(-SIMULATION!$D$4*$I11177)))-(EXP(-SIMULATION!$D$17*$J11185)/(1-EXP(-SIMULATION!$D$4*SIMULATION!$D$17))))</f>
        <v>2.8193881594183448</v>
      </c>
      <c r="L11185">
        <v>-0.46451983647259004</v>
      </c>
      <c r="M11185">
        <f t="shared" ca="1" si="174"/>
        <v>1.5097264326525788</v>
      </c>
    </row>
    <row r="11186" spans="1:13" x14ac:dyDescent="0.25">
      <c r="A11186" s="9"/>
      <c r="H11186" s="9"/>
      <c r="J11186">
        <v>9</v>
      </c>
      <c r="K11186">
        <f ca="1">SIMULATION!$D$3*SIMULATION!$D$17/$H11177/(SIMULATION!$D$17-$I11177)*(((EXP(-$I11177*$J11186))/(1-EXP(-SIMULATION!$D$4*$I11177)))-(EXP(-SIMULATION!$D$17*$J11186)/(1-EXP(-SIMULATION!$D$4*SIMULATION!$D$17))))</f>
        <v>2.7711575496731284</v>
      </c>
      <c r="L11186">
        <v>0.11642332909520368</v>
      </c>
      <c r="M11186">
        <f t="shared" ca="1" si="174"/>
        <v>3.0937849370533814</v>
      </c>
    </row>
    <row r="11187" spans="1:13" x14ac:dyDescent="0.25">
      <c r="A11187" s="9"/>
      <c r="H11187" s="9"/>
      <c r="J11187">
        <v>10</v>
      </c>
      <c r="K11187">
        <f ca="1">SIMULATION!$D$3*SIMULATION!$D$17/$H11177/(SIMULATION!$D$17-$I11177)*(((EXP(-$I11177*$J11187))/(1-EXP(-SIMULATION!$D$4*$I11177)))-(EXP(-SIMULATION!$D$17*$J11187)/(1-EXP(-SIMULATION!$D$4*SIMULATION!$D$17))))</f>
        <v>2.7191360886128435</v>
      </c>
      <c r="L11187">
        <v>0.17277464758191963</v>
      </c>
      <c r="M11187">
        <f t="shared" ca="1" si="174"/>
        <v>3.1889338680502068</v>
      </c>
    </row>
    <row r="11188" spans="1:13" x14ac:dyDescent="0.25">
      <c r="A11188" s="9"/>
      <c r="H11188" s="9"/>
      <c r="J11188">
        <v>11</v>
      </c>
      <c r="K11188">
        <f ca="1">SIMULATION!$D$3*SIMULATION!$D$17/$H11177/(SIMULATION!$D$17-$I11177)*(((EXP(-$I11177*$J11188))/(1-EXP(-SIMULATION!$D$4*$I11177)))-(EXP(-SIMULATION!$D$17*$J11188)/(1-EXP(-SIMULATION!$D$4*SIMULATION!$D$17))))</f>
        <v>2.6651476083517913</v>
      </c>
      <c r="L11188">
        <v>-0.24558069049136422</v>
      </c>
      <c r="M11188">
        <f t="shared" ca="1" si="174"/>
        <v>2.0106388184313504</v>
      </c>
    </row>
    <row r="11189" spans="1:13" x14ac:dyDescent="0.25">
      <c r="A11189" s="9"/>
      <c r="H11189" s="9"/>
      <c r="J11189">
        <v>12</v>
      </c>
      <c r="K11189">
        <f ca="1">SIMULATION!$D$3*SIMULATION!$D$17/$H11177/(SIMULATION!$D$17-$I11177)*(((EXP(-$I11177*$J11189))/(1-EXP(-SIMULATION!$D$4*$I11177)))-(EXP(-SIMULATION!$D$17*$J11189)/(1-EXP(-SIMULATION!$D$4*SIMULATION!$D$17))))</f>
        <v>2.6103507447588283</v>
      </c>
      <c r="L11189">
        <v>1.6938597662914466E-2</v>
      </c>
      <c r="M11189">
        <f t="shared" ca="1" si="174"/>
        <v>2.6545664257833872</v>
      </c>
    </row>
    <row r="11190" spans="1:13" x14ac:dyDescent="0.25">
      <c r="A11190" s="9"/>
      <c r="H11190" s="9"/>
      <c r="J11190">
        <v>13</v>
      </c>
      <c r="K11190">
        <f ca="1">SIMULATION!$D$3*SIMULATION!$D$17/$H11177/(SIMULATION!$D$17-$I11177)*(((EXP(-$I11177*$J11190))/(1-EXP(-SIMULATION!$D$4*$I11177)))-(EXP(-SIMULATION!$D$17*$J11190)/(1-EXP(-SIMULATION!$D$4*SIMULATION!$D$17))))</f>
        <v>2.5554780813576494</v>
      </c>
      <c r="L11190">
        <v>-9.3048954129938577E-2</v>
      </c>
      <c r="M11190">
        <f t="shared" ca="1" si="174"/>
        <v>2.317693518585338</v>
      </c>
    </row>
    <row r="11191" spans="1:13" x14ac:dyDescent="0.25">
      <c r="A11191" s="9"/>
      <c r="H11191" s="9"/>
      <c r="J11191">
        <v>14</v>
      </c>
      <c r="K11191">
        <f ca="1">SIMULATION!$D$3*SIMULATION!$D$17/$H11177/(SIMULATION!$D$17-$I11177)*(((EXP(-$I11177*$J11191))/(1-EXP(-SIMULATION!$D$4*$I11177)))-(EXP(-SIMULATION!$D$17*$J11191)/(1-EXP(-SIMULATION!$D$4*SIMULATION!$D$17))))</f>
        <v>2.5009893936930139</v>
      </c>
      <c r="L11191">
        <v>-3.281448068130919E-2</v>
      </c>
      <c r="M11191">
        <f t="shared" ca="1" si="174"/>
        <v>2.4189207255495151</v>
      </c>
    </row>
    <row r="11192" spans="1:13" x14ac:dyDescent="0.25">
      <c r="A11192" s="9"/>
      <c r="H11192" s="9"/>
      <c r="J11192">
        <v>15</v>
      </c>
      <c r="K11192">
        <f ca="1">SIMULATION!$D$3*SIMULATION!$D$17/$H11177/(SIMULATION!$D$17-$I11177)*(((EXP(-$I11177*$J11192))/(1-EXP(-SIMULATION!$D$4*$I11177)))-(EXP(-SIMULATION!$D$17*$J11192)/(1-EXP(-SIMULATION!$D$4*SIMULATION!$D$17))))</f>
        <v>2.4471698472964372</v>
      </c>
      <c r="L11192">
        <v>0.22378892602903697</v>
      </c>
      <c r="M11192">
        <f t="shared" ca="1" si="174"/>
        <v>2.9948193592335488</v>
      </c>
    </row>
    <row r="11193" spans="1:13" x14ac:dyDescent="0.25">
      <c r="A11193" s="9"/>
      <c r="H11193" s="9"/>
      <c r="J11193">
        <v>16</v>
      </c>
      <c r="K11193">
        <f ca="1">SIMULATION!$D$3*SIMULATION!$D$17/$H11177/(SIMULATION!$D$17-$I11177)*(((EXP(-$I11177*$J11193))/(1-EXP(-SIMULATION!$D$4*$I11177)))-(EXP(-SIMULATION!$D$17*$J11193)/(1-EXP(-SIMULATION!$D$4*SIMULATION!$D$17))))</f>
        <v>2.3941929206859776</v>
      </c>
      <c r="L11193">
        <v>0.13017856502500258</v>
      </c>
      <c r="M11193">
        <f t="shared" ca="1" si="174"/>
        <v>2.7058655194938983</v>
      </c>
    </row>
    <row r="11194" spans="1:13" x14ac:dyDescent="0.25">
      <c r="A11194" s="9"/>
      <c r="H11194" s="9"/>
      <c r="J11194">
        <v>17</v>
      </c>
      <c r="K11194">
        <f ca="1">SIMULATION!$D$3*SIMULATION!$D$17/$H11177/(SIMULATION!$D$17-$I11177)*(((EXP(-$I11177*$J11194))/(1-EXP(-SIMULATION!$D$4*$I11177)))-(EXP(-SIMULATION!$D$17*$J11194)/(1-EXP(-SIMULATION!$D$4*SIMULATION!$D$17))))</f>
        <v>2.3421607234131403</v>
      </c>
      <c r="L11194">
        <v>-0.2058123173147664</v>
      </c>
      <c r="M11194">
        <f t="shared" ca="1" si="174"/>
        <v>1.8601151974038523</v>
      </c>
    </row>
    <row r="11195" spans="1:13" x14ac:dyDescent="0.25">
      <c r="A11195" s="9"/>
      <c r="H11195" s="9"/>
      <c r="J11195">
        <v>18</v>
      </c>
      <c r="K11195">
        <f ca="1">SIMULATION!$D$3*SIMULATION!$D$17/$H11177/(SIMULATION!$D$17-$I11177)*(((EXP(-$I11177*$J11195))/(1-EXP(-SIMULATION!$D$4*$I11177)))-(EXP(-SIMULATION!$D$17*$J11195)/(1-EXP(-SIMULATION!$D$4*SIMULATION!$D$17))))</f>
        <v>2.2911298284065711</v>
      </c>
      <c r="L11195">
        <v>-0.31112355652124224</v>
      </c>
      <c r="M11195">
        <f t="shared" ca="1" si="174"/>
        <v>1.5783053677408152</v>
      </c>
    </row>
    <row r="11196" spans="1:13" x14ac:dyDescent="0.25">
      <c r="A11196" s="9"/>
      <c r="H11196" s="9"/>
      <c r="J11196">
        <v>19</v>
      </c>
      <c r="K11196">
        <f ca="1">SIMULATION!$D$3*SIMULATION!$D$17/$H11177/(SIMULATION!$D$17-$I11177)*(((EXP(-$I11177*$J11196))/(1-EXP(-SIMULATION!$D$4*$I11177)))-(EXP(-SIMULATION!$D$17*$J11196)/(1-EXP(-SIMULATION!$D$4*SIMULATION!$D$17))))</f>
        <v>2.2411278216226771</v>
      </c>
      <c r="L11196">
        <v>-0.19210574863712321</v>
      </c>
      <c r="M11196">
        <f t="shared" ca="1" si="174"/>
        <v>1.8105942836583677</v>
      </c>
    </row>
    <row r="11197" spans="1:13" x14ac:dyDescent="0.25">
      <c r="A11197" s="9"/>
      <c r="H11197" s="9"/>
      <c r="J11197">
        <v>20</v>
      </c>
      <c r="K11197">
        <f ca="1">SIMULATION!$D$3*SIMULATION!$D$17/$H11177/(SIMULATION!$D$17-$I11177)*(((EXP(-$I11177*$J11197))/(1-EXP(-SIMULATION!$D$4*$I11177)))-(EXP(-SIMULATION!$D$17*$J11197)/(1-EXP(-SIMULATION!$D$4*SIMULATION!$D$17))))</f>
        <v>2.1921639032162532</v>
      </c>
      <c r="L11197">
        <v>-0.30650458881843506</v>
      </c>
      <c r="M11197">
        <f t="shared" ca="1" si="174"/>
        <v>1.52025560743834</v>
      </c>
    </row>
    <row r="11198" spans="1:13" x14ac:dyDescent="0.25">
      <c r="A11198" s="9"/>
      <c r="H11198" s="9"/>
      <c r="J11198">
        <v>21</v>
      </c>
      <c r="K11198">
        <f ca="1">SIMULATION!$D$3*SIMULATION!$D$17/$H11177/(SIMULATION!$D$17-$I11177)*(((EXP(-$I11177*$J11198))/(1-EXP(-SIMULATION!$D$4*$I11177)))-(EXP(-SIMULATION!$D$17*$J11198)/(1-EXP(-SIMULATION!$D$4*SIMULATION!$D$17))))</f>
        <v>2.1442356768736905</v>
      </c>
      <c r="L11198">
        <v>0.1515460306062886</v>
      </c>
      <c r="M11198">
        <f t="shared" ca="1" si="174"/>
        <v>2.469186082388287</v>
      </c>
    </row>
    <row r="11199" spans="1:13" x14ac:dyDescent="0.25">
      <c r="A11199" s="9"/>
      <c r="H11199" s="9"/>
      <c r="J11199">
        <v>22</v>
      </c>
      <c r="K11199">
        <f ca="1">SIMULATION!$D$3*SIMULATION!$D$17/$H11177/(SIMULATION!$D$17-$I11177)*(((EXP(-$I11177*$J11199))/(1-EXP(-SIMULATION!$D$4*$I11177)))-(EXP(-SIMULATION!$D$17*$J11199)/(1-EXP(-SIMULATION!$D$4*SIMULATION!$D$17))))</f>
        <v>2.0973334965192048</v>
      </c>
      <c r="L11199">
        <v>-4.8592384026236168E-2</v>
      </c>
      <c r="M11199">
        <f t="shared" ca="1" si="174"/>
        <v>1.995419061825255</v>
      </c>
    </row>
    <row r="11200" spans="1:13" x14ac:dyDescent="0.25">
      <c r="A11200" s="9"/>
      <c r="H11200" s="9"/>
      <c r="J11200">
        <v>23</v>
      </c>
      <c r="K11200">
        <f ca="1">SIMULATION!$D$3*SIMULATION!$D$17/$H11177/(SIMULATION!$D$17-$I11177)*(((EXP(-$I11177*$J11200))/(1-EXP(-SIMULATION!$D$4*$I11177)))-(EXP(-SIMULATION!$D$17*$J11200)/(1-EXP(-SIMULATION!$D$4*SIMULATION!$D$17))))</f>
        <v>2.0514432478153268</v>
      </c>
      <c r="L11200">
        <v>-0.10028191043195595</v>
      </c>
      <c r="M11200">
        <f t="shared" ca="1" si="174"/>
        <v>1.8457205997816695</v>
      </c>
    </row>
    <row r="11201" spans="1:13" x14ac:dyDescent="0.25">
      <c r="A11201" s="9"/>
      <c r="H11201" s="9"/>
      <c r="J11201">
        <v>24</v>
      </c>
      <c r="K11201">
        <f ca="1">SIMULATION!$D$3*SIMULATION!$D$17/$H11177/(SIMULATION!$D$17-$I11177)*(((EXP(-$I11177*$J11201))/(1-EXP(-SIMULATION!$D$4*$I11177)))-(EXP(-SIMULATION!$D$17*$J11201)/(1-EXP(-SIMULATION!$D$4*SIMULATION!$D$17))))</f>
        <v>2.0065481267285992</v>
      </c>
      <c r="L11201">
        <v>0.61467050550143543</v>
      </c>
      <c r="M11201">
        <f t="shared" ca="1" si="174"/>
        <v>3.2399140780978257</v>
      </c>
    </row>
    <row r="11202" spans="1:13" x14ac:dyDescent="0.25">
      <c r="A11202" s="9">
        <v>449</v>
      </c>
      <c r="B11202" s="2">
        <f ca="1">NORMINV(RAND(),SIMULATION!D7,SIMULATION!D8)</f>
        <v>61.753841400718372</v>
      </c>
      <c r="C11202" s="2">
        <v>2</v>
      </c>
      <c r="D11202" s="2">
        <f ca="1">SIMULATION!$D$11*(1+(SIMULATION!$D$12*LN(1+$C11202)))*(1+(SIMULATION!$D$13*(($B11202/63.5)-1)))</f>
        <v>10.108388511098031</v>
      </c>
      <c r="E11202" s="2">
        <v>-7.6430786313842522E-2</v>
      </c>
      <c r="F11202" s="2">
        <f ca="1">D11202*(1+E11202)</f>
        <v>9.3357964288289974</v>
      </c>
      <c r="G11202" s="2">
        <v>0.14318014274783794</v>
      </c>
      <c r="H11202" s="9">
        <f>SIMULATION!$D$15*EXP($G$11202)</f>
        <v>254.73866128594025</v>
      </c>
      <c r="I11202" s="2">
        <f ca="1">$F11202/$H11202</f>
        <v>3.6648525911619316E-2</v>
      </c>
      <c r="J11202">
        <v>0</v>
      </c>
      <c r="K11202">
        <f ca="1">SIMULATION!$D$3*SIMULATION!$D$17/$H11202/(SIMULATION!$D$17-$I11202)*(((EXP(-$I11202*$J11202))/(1-EXP(-SIMULATION!$D$4*$I11202)))-(EXP(-SIMULATION!$D$17*$J11202)/(1-EXP(-SIMULATION!$D$4*SIMULATION!$D$17))))</f>
        <v>1.6688089939820425</v>
      </c>
      <c r="L11202">
        <v>0.22994600301254708</v>
      </c>
      <c r="M11202">
        <f t="shared" ca="1" si="174"/>
        <v>2.0525449519396028</v>
      </c>
    </row>
    <row r="11203" spans="1:13" x14ac:dyDescent="0.25">
      <c r="A11203" s="9"/>
      <c r="H11203" s="9"/>
      <c r="J11203">
        <v>1</v>
      </c>
      <c r="K11203">
        <f ca="1">SIMULATION!$D$3*SIMULATION!$D$17/$H11202/(SIMULATION!$D$17-$I11202)*(((EXP(-$I11202*$J11203))/(1-EXP(-SIMULATION!$D$4*$I11202)))-(EXP(-SIMULATION!$D$17*$J11203)/(1-EXP(-SIMULATION!$D$4*SIMULATION!$D$17))))</f>
        <v>2.3691923655909637</v>
      </c>
      <c r="L11203">
        <v>-2.928794060448444E-2</v>
      </c>
      <c r="M11203">
        <f t="shared" ref="M11203:M11266" ca="1" si="175">$K11203*(1+$L11203)</f>
        <v>2.2998036003069373</v>
      </c>
    </row>
    <row r="11204" spans="1:13" x14ac:dyDescent="0.25">
      <c r="A11204" s="9"/>
      <c r="H11204" s="9"/>
      <c r="J11204">
        <v>2</v>
      </c>
      <c r="K11204">
        <f ca="1">SIMULATION!$D$3*SIMULATION!$D$17/$H11202/(SIMULATION!$D$17-$I11202)*(((EXP(-$I11202*$J11204))/(1-EXP(-SIMULATION!$D$4*$I11202)))-(EXP(-SIMULATION!$D$17*$J11204)/(1-EXP(-SIMULATION!$D$4*SIMULATION!$D$17))))</f>
        <v>2.7712423562397848</v>
      </c>
      <c r="L11204">
        <v>9.8378541069785913E-2</v>
      </c>
      <c r="M11204">
        <f t="shared" ca="1" si="175"/>
        <v>3.0438731361974507</v>
      </c>
    </row>
    <row r="11205" spans="1:13" x14ac:dyDescent="0.25">
      <c r="A11205" s="9"/>
      <c r="H11205" s="9"/>
      <c r="J11205">
        <v>3</v>
      </c>
      <c r="K11205">
        <f ca="1">SIMULATION!$D$3*SIMULATION!$D$17/$H11202/(SIMULATION!$D$17-$I11202)*(((EXP(-$I11202*$J11205))/(1-EXP(-SIMULATION!$D$4*$I11202)))-(EXP(-SIMULATION!$D$17*$J11205)/(1-EXP(-SIMULATION!$D$4*SIMULATION!$D$17))))</f>
        <v>2.9837961933595212</v>
      </c>
      <c r="L11205">
        <v>-0.14519465174797036</v>
      </c>
      <c r="M11205">
        <f t="shared" ca="1" si="175"/>
        <v>2.5505649441777662</v>
      </c>
    </row>
    <row r="11206" spans="1:13" x14ac:dyDescent="0.25">
      <c r="A11206" s="9"/>
      <c r="H11206" s="9"/>
      <c r="J11206">
        <v>4</v>
      </c>
      <c r="K11206">
        <f ca="1">SIMULATION!$D$3*SIMULATION!$D$17/$H11202/(SIMULATION!$D$17-$I11202)*(((EXP(-$I11202*$J11206))/(1-EXP(-SIMULATION!$D$4*$I11202)))-(EXP(-SIMULATION!$D$17*$J11206)/(1-EXP(-SIMULATION!$D$4*SIMULATION!$D$17))))</f>
        <v>3.0765388472097093</v>
      </c>
      <c r="L11206">
        <v>0.10068028530401509</v>
      </c>
      <c r="M11206">
        <f t="shared" ca="1" si="175"/>
        <v>3.3862856560956689</v>
      </c>
    </row>
    <row r="11207" spans="1:13" x14ac:dyDescent="0.25">
      <c r="A11207" s="9"/>
      <c r="H11207" s="9"/>
      <c r="J11207">
        <v>5</v>
      </c>
      <c r="K11207">
        <f ca="1">SIMULATION!$D$3*SIMULATION!$D$17/$H11202/(SIMULATION!$D$17-$I11202)*(((EXP(-$I11202*$J11207))/(1-EXP(-SIMULATION!$D$4*$I11202)))-(EXP(-SIMULATION!$D$17*$J11207)/(1-EXP(-SIMULATION!$D$4*SIMULATION!$D$17))))</f>
        <v>3.0940677507100744</v>
      </c>
      <c r="L11207">
        <v>0.26550770255742273</v>
      </c>
      <c r="M11207">
        <f t="shared" ca="1" si="175"/>
        <v>3.9155665707581191</v>
      </c>
    </row>
    <row r="11208" spans="1:13" x14ac:dyDescent="0.25">
      <c r="A11208" s="9"/>
      <c r="H11208" s="9"/>
      <c r="J11208">
        <v>6</v>
      </c>
      <c r="K11208">
        <f ca="1">SIMULATION!$D$3*SIMULATION!$D$17/$H11202/(SIMULATION!$D$17-$I11202)*(((EXP(-$I11202*$J11208))/(1-EXP(-SIMULATION!$D$4*$I11202)))-(EXP(-SIMULATION!$D$17*$J11208)/(1-EXP(-SIMULATION!$D$4*SIMULATION!$D$17))))</f>
        <v>3.06490573491413</v>
      </c>
      <c r="L11208">
        <v>-0.48219748539240775</v>
      </c>
      <c r="M11208">
        <f t="shared" ca="1" si="175"/>
        <v>1.5870158965737668</v>
      </c>
    </row>
    <row r="11209" spans="1:13" x14ac:dyDescent="0.25">
      <c r="A11209" s="9"/>
      <c r="H11209" s="9"/>
      <c r="J11209">
        <v>7</v>
      </c>
      <c r="K11209">
        <f ca="1">SIMULATION!$D$3*SIMULATION!$D$17/$H11202/(SIMULATION!$D$17-$I11202)*(((EXP(-$I11202*$J11209))/(1-EXP(-SIMULATION!$D$4*$I11202)))-(EXP(-SIMULATION!$D$17*$J11209)/(1-EXP(-SIMULATION!$D$4*SIMULATION!$D$17))))</f>
        <v>3.0072766612511406</v>
      </c>
      <c r="L11209">
        <v>0.2066332055760246</v>
      </c>
      <c r="M11209">
        <f t="shared" ca="1" si="175"/>
        <v>3.6286798778194287</v>
      </c>
    </row>
    <row r="11210" spans="1:13" x14ac:dyDescent="0.25">
      <c r="A11210" s="9"/>
      <c r="H11210" s="9"/>
      <c r="J11210">
        <v>8</v>
      </c>
      <c r="K11210">
        <f ca="1">SIMULATION!$D$3*SIMULATION!$D$17/$H11202/(SIMULATION!$D$17-$I11202)*(((EXP(-$I11202*$J11210))/(1-EXP(-SIMULATION!$D$4*$I11202)))-(EXP(-SIMULATION!$D$17*$J11210)/(1-EXP(-SIMULATION!$D$4*SIMULATION!$D$17))))</f>
        <v>2.9328065139891519</v>
      </c>
      <c r="L11210">
        <v>-4.0293020742951852E-2</v>
      </c>
      <c r="M11210">
        <f t="shared" ca="1" si="175"/>
        <v>2.8146348802859227</v>
      </c>
    </row>
    <row r="11211" spans="1:13" x14ac:dyDescent="0.25">
      <c r="A11211" s="9"/>
      <c r="H11211" s="9"/>
      <c r="J11211">
        <v>9</v>
      </c>
      <c r="K11211">
        <f ca="1">SIMULATION!$D$3*SIMULATION!$D$17/$H11202/(SIMULATION!$D$17-$I11202)*(((EXP(-$I11202*$J11211))/(1-EXP(-SIMULATION!$D$4*$I11202)))-(EXP(-SIMULATION!$D$17*$J11211)/(1-EXP(-SIMULATION!$D$4*SIMULATION!$D$17))))</f>
        <v>2.8488950798689081</v>
      </c>
      <c r="L11211">
        <v>-0.57337311921447409</v>
      </c>
      <c r="M11211">
        <f t="shared" ca="1" si="175"/>
        <v>1.2154152216097041</v>
      </c>
    </row>
    <row r="11212" spans="1:13" x14ac:dyDescent="0.25">
      <c r="A11212" s="9"/>
      <c r="H11212" s="9"/>
      <c r="J11212">
        <v>10</v>
      </c>
      <c r="K11212">
        <f ca="1">SIMULATION!$D$3*SIMULATION!$D$17/$H11202/(SIMULATION!$D$17-$I11202)*(((EXP(-$I11202*$J11212))/(1-EXP(-SIMULATION!$D$4*$I11202)))-(EXP(-SIMULATION!$D$17*$J11212)/(1-EXP(-SIMULATION!$D$4*SIMULATION!$D$17))))</f>
        <v>2.7602357102524944</v>
      </c>
      <c r="L11212">
        <v>0.55650906696024616</v>
      </c>
      <c r="M11212">
        <f t="shared" ca="1" si="175"/>
        <v>4.2963319099554624</v>
      </c>
    </row>
    <row r="11213" spans="1:13" x14ac:dyDescent="0.25">
      <c r="A11213" s="9"/>
      <c r="H11213" s="9"/>
      <c r="J11213">
        <v>11</v>
      </c>
      <c r="K11213">
        <f ca="1">SIMULATION!$D$3*SIMULATION!$D$17/$H11202/(SIMULATION!$D$17-$I11202)*(((EXP(-$I11202*$J11213))/(1-EXP(-SIMULATION!$D$4*$I11202)))-(EXP(-SIMULATION!$D$17*$J11213)/(1-EXP(-SIMULATION!$D$4*SIMULATION!$D$17))))</f>
        <v>2.6697891563037062</v>
      </c>
      <c r="L11213">
        <v>0.157935299374</v>
      </c>
      <c r="M11213">
        <f t="shared" ca="1" si="175"/>
        <v>3.0914431059699909</v>
      </c>
    </row>
    <row r="11214" spans="1:13" x14ac:dyDescent="0.25">
      <c r="A11214" s="9"/>
      <c r="H11214" s="9"/>
      <c r="J11214">
        <v>12</v>
      </c>
      <c r="K11214">
        <f ca="1">SIMULATION!$D$3*SIMULATION!$D$17/$H11202/(SIMULATION!$D$17-$I11202)*(((EXP(-$I11202*$J11214))/(1-EXP(-SIMULATION!$D$4*$I11202)))-(EXP(-SIMULATION!$D$17*$J11214)/(1-EXP(-SIMULATION!$D$4*SIMULATION!$D$17))))</f>
        <v>2.579407563263965</v>
      </c>
      <c r="L11214">
        <v>6.0946406936840808E-2</v>
      </c>
      <c r="M11214">
        <f t="shared" ca="1" si="175"/>
        <v>2.7366131862706156</v>
      </c>
    </row>
    <row r="11215" spans="1:13" x14ac:dyDescent="0.25">
      <c r="A11215" s="9"/>
      <c r="H11215" s="9"/>
      <c r="J11215">
        <v>13</v>
      </c>
      <c r="K11215">
        <f ca="1">SIMULATION!$D$3*SIMULATION!$D$17/$H11202/(SIMULATION!$D$17-$I11202)*(((EXP(-$I11202*$J11215))/(1-EXP(-SIMULATION!$D$4*$I11202)))-(EXP(-SIMULATION!$D$17*$J11215)/(1-EXP(-SIMULATION!$D$4*SIMULATION!$D$17))))</f>
        <v>2.4902342804491355</v>
      </c>
      <c r="L11215">
        <v>0.35996946893805093</v>
      </c>
      <c r="M11215">
        <f t="shared" ca="1" si="175"/>
        <v>3.3866425919137404</v>
      </c>
    </row>
    <row r="11216" spans="1:13" x14ac:dyDescent="0.25">
      <c r="A11216" s="9"/>
      <c r="H11216" s="9"/>
      <c r="J11216">
        <v>14</v>
      </c>
      <c r="K11216">
        <f ca="1">SIMULATION!$D$3*SIMULATION!$D$17/$H11202/(SIMULATION!$D$17-$I11202)*(((EXP(-$I11202*$J11216))/(1-EXP(-SIMULATION!$D$4*$I11202)))-(EXP(-SIMULATION!$D$17*$J11216)/(1-EXP(-SIMULATION!$D$4*SIMULATION!$D$17))))</f>
        <v>2.4029600107016766</v>
      </c>
      <c r="L11216">
        <v>7.2731145200760405E-2</v>
      </c>
      <c r="M11216">
        <f t="shared" ca="1" si="175"/>
        <v>2.5777300441516409</v>
      </c>
    </row>
    <row r="11217" spans="1:13" x14ac:dyDescent="0.25">
      <c r="A11217" s="9"/>
      <c r="H11217" s="9"/>
      <c r="J11217">
        <v>15</v>
      </c>
      <c r="K11217">
        <f ca="1">SIMULATION!$D$3*SIMULATION!$D$17/$H11202/(SIMULATION!$D$17-$I11202)*(((EXP(-$I11202*$J11217))/(1-EXP(-SIMULATION!$D$4*$I11202)))-(EXP(-SIMULATION!$D$17*$J11217)/(1-EXP(-SIMULATION!$D$4*SIMULATION!$D$17))))</f>
        <v>2.317986900783374</v>
      </c>
      <c r="L11217">
        <v>-0.1929318869202504</v>
      </c>
      <c r="M11217">
        <f t="shared" ca="1" si="175"/>
        <v>1.8707733141588143</v>
      </c>
    </row>
    <row r="11218" spans="1:13" x14ac:dyDescent="0.25">
      <c r="A11218" s="9"/>
      <c r="H11218" s="9"/>
      <c r="J11218">
        <v>16</v>
      </c>
      <c r="K11218">
        <f ca="1">SIMULATION!$D$3*SIMULATION!$D$17/$H11202/(SIMULATION!$D$17-$I11202)*(((EXP(-$I11202*$J11218))/(1-EXP(-SIMULATION!$D$4*$I11202)))-(EXP(-SIMULATION!$D$17*$J11218)/(1-EXP(-SIMULATION!$D$4*SIMULATION!$D$17))))</f>
        <v>2.2355336401173407</v>
      </c>
      <c r="L11218">
        <v>-0.44236357297454054</v>
      </c>
      <c r="M11218">
        <f t="shared" ca="1" si="175"/>
        <v>1.2466149915702531</v>
      </c>
    </row>
    <row r="11219" spans="1:13" x14ac:dyDescent="0.25">
      <c r="A11219" s="9"/>
      <c r="H11219" s="9"/>
      <c r="J11219">
        <v>17</v>
      </c>
      <c r="K11219">
        <f ca="1">SIMULATION!$D$3*SIMULATION!$D$17/$H11202/(SIMULATION!$D$17-$I11202)*(((EXP(-$I11202*$J11219))/(1-EXP(-SIMULATION!$D$4*$I11202)))-(EXP(-SIMULATION!$D$17*$J11219)/(1-EXP(-SIMULATION!$D$4*SIMULATION!$D$17))))</f>
        <v>2.1557027582044692</v>
      </c>
      <c r="L11219">
        <v>8.9635587916620962E-2</v>
      </c>
      <c r="M11219">
        <f t="shared" ca="1" si="175"/>
        <v>2.3489304423096082</v>
      </c>
    </row>
    <row r="11220" spans="1:13" x14ac:dyDescent="0.25">
      <c r="A11220" s="9"/>
      <c r="H11220" s="9"/>
      <c r="J11220">
        <v>18</v>
      </c>
      <c r="K11220">
        <f ca="1">SIMULATION!$D$3*SIMULATION!$D$17/$H11202/(SIMULATION!$D$17-$I11202)*(((EXP(-$I11202*$J11220))/(1-EXP(-SIMULATION!$D$4*$I11202)))-(EXP(-SIMULATION!$D$17*$J11220)/(1-EXP(-SIMULATION!$D$4*SIMULATION!$D$17))))</f>
        <v>2.0785236999187457</v>
      </c>
      <c r="L11220">
        <v>-0.13312687251480504</v>
      </c>
      <c r="M11220">
        <f t="shared" ca="1" si="175"/>
        <v>1.801816340300662</v>
      </c>
    </row>
    <row r="11221" spans="1:13" x14ac:dyDescent="0.25">
      <c r="A11221" s="9"/>
      <c r="H11221" s="9"/>
      <c r="J11221">
        <v>19</v>
      </c>
      <c r="K11221">
        <f ca="1">SIMULATION!$D$3*SIMULATION!$D$17/$H11202/(SIMULATION!$D$17-$I11202)*(((EXP(-$I11202*$J11221))/(1-EXP(-SIMULATION!$D$4*$I11202)))-(EXP(-SIMULATION!$D$17*$J11221)/(1-EXP(-SIMULATION!$D$4*SIMULATION!$D$17))))</f>
        <v>2.0039803804973966</v>
      </c>
      <c r="L11221">
        <v>0.16084011105249643</v>
      </c>
      <c r="M11221">
        <f t="shared" ca="1" si="175"/>
        <v>2.326300807443622</v>
      </c>
    </row>
    <row r="11222" spans="1:13" x14ac:dyDescent="0.25">
      <c r="A11222" s="9"/>
      <c r="H11222" s="9"/>
      <c r="J11222">
        <v>20</v>
      </c>
      <c r="K11222">
        <f ca="1">SIMULATION!$D$3*SIMULATION!$D$17/$H11202/(SIMULATION!$D$17-$I11202)*(((EXP(-$I11202*$J11222))/(1-EXP(-SIMULATION!$D$4*$I11202)))-(EXP(-SIMULATION!$D$17*$J11222)/(1-EXP(-SIMULATION!$D$4*SIMULATION!$D$17))))</f>
        <v>1.93202879649535</v>
      </c>
      <c r="L11222">
        <v>-0.48167947329875427</v>
      </c>
      <c r="M11222">
        <f t="shared" ca="1" si="175"/>
        <v>1.0014101834014437</v>
      </c>
    </row>
    <row r="11223" spans="1:13" x14ac:dyDescent="0.25">
      <c r="A11223" s="9"/>
      <c r="H11223" s="9"/>
      <c r="J11223">
        <v>21</v>
      </c>
      <c r="K11223">
        <f ca="1">SIMULATION!$D$3*SIMULATION!$D$17/$H11202/(SIMULATION!$D$17-$I11202)*(((EXP(-$I11202*$J11223))/(1-EXP(-SIMULATION!$D$4*$I11202)))-(EXP(-SIMULATION!$D$17*$J11223)/(1-EXP(-SIMULATION!$D$4*SIMULATION!$D$17))))</f>
        <v>1.8626082660498151</v>
      </c>
      <c r="L11223">
        <v>0.11067576370820209</v>
      </c>
      <c r="M11223">
        <f t="shared" ca="1" si="175"/>
        <v>2.0687538583840883</v>
      </c>
    </row>
    <row r="11224" spans="1:13" x14ac:dyDescent="0.25">
      <c r="A11224" s="9"/>
      <c r="H11224" s="9"/>
      <c r="J11224">
        <v>22</v>
      </c>
      <c r="K11224">
        <f ca="1">SIMULATION!$D$3*SIMULATION!$D$17/$H11202/(SIMULATION!$D$17-$I11202)*(((EXP(-$I11202*$J11224))/(1-EXP(-SIMULATION!$D$4*$I11202)))-(EXP(-SIMULATION!$D$17*$J11224)/(1-EXP(-SIMULATION!$D$4*SIMULATION!$D$17))))</f>
        <v>1.7956485882808999</v>
      </c>
      <c r="L11224">
        <v>1.3309561606755718E-2</v>
      </c>
      <c r="M11224">
        <f t="shared" ca="1" si="175"/>
        <v>1.8195478837907086</v>
      </c>
    </row>
    <row r="11225" spans="1:13" x14ac:dyDescent="0.25">
      <c r="A11225" s="9"/>
      <c r="H11225" s="9"/>
      <c r="J11225">
        <v>23</v>
      </c>
      <c r="K11225">
        <f ca="1">SIMULATION!$D$3*SIMULATION!$D$17/$H11202/(SIMULATION!$D$17-$I11202)*(((EXP(-$I11202*$J11225))/(1-EXP(-SIMULATION!$D$4*$I11202)))-(EXP(-SIMULATION!$D$17*$J11225)/(1-EXP(-SIMULATION!$D$4*SIMULATION!$D$17))))</f>
        <v>1.7310745891457098</v>
      </c>
      <c r="L11225">
        <v>-1.0249533205719506E-2</v>
      </c>
      <c r="M11225">
        <f t="shared" ca="1" si="175"/>
        <v>1.7133318826626835</v>
      </c>
    </row>
    <row r="11226" spans="1:13" x14ac:dyDescent="0.25">
      <c r="A11226" s="9"/>
      <c r="H11226" s="9"/>
      <c r="J11226">
        <v>24</v>
      </c>
      <c r="K11226">
        <f ca="1">SIMULATION!$D$3*SIMULATION!$D$17/$H11202/(SIMULATION!$D$17-$I11202)*(((EXP(-$I11202*$J11226))/(1-EXP(-SIMULATION!$D$4*$I11202)))-(EXP(-SIMULATION!$D$17*$J11226)/(1-EXP(-SIMULATION!$D$4*SIMULATION!$D$17))))</f>
        <v>1.6688089939820425</v>
      </c>
      <c r="L11226">
        <v>0.295403780787591</v>
      </c>
      <c r="M11226">
        <f t="shared" ca="1" si="175"/>
        <v>2.1617814802166739</v>
      </c>
    </row>
    <row r="11227" spans="1:13" x14ac:dyDescent="0.25">
      <c r="A11227" s="9">
        <v>450</v>
      </c>
      <c r="B11227" s="2">
        <f ca="1">NORMINV(RAND(),SIMULATION!D7,SIMULATION!D8)</f>
        <v>58.117010499531418</v>
      </c>
      <c r="C11227" s="2">
        <v>2</v>
      </c>
      <c r="D11227" s="2">
        <f ca="1">SIMULATION!$D$11*(1+(SIMULATION!$D$12*LN(1+$C11227)))*(1+(SIMULATION!$D$13*(($B11227/63.5)-1)))</f>
        <v>9.8383111304642661</v>
      </c>
      <c r="E11227" s="2">
        <v>-9.9554323865984506E-2</v>
      </c>
      <c r="F11227" s="2">
        <f ca="1">D11227*(1+E11227)</f>
        <v>8.8588647178877071</v>
      </c>
      <c r="G11227" s="2">
        <v>-1.125696107791702</v>
      </c>
      <c r="H11227" s="9">
        <f>SIMULATION!$D$15*EXP($G$11227)</f>
        <v>71.61910810884909</v>
      </c>
      <c r="I11227" s="2">
        <f ca="1">$F11227/$H11227</f>
        <v>0.12369415023185867</v>
      </c>
      <c r="J11227">
        <v>0</v>
      </c>
      <c r="K11227">
        <f ca="1">SIMULATION!$D$3*SIMULATION!$D$17/$H11227/(SIMULATION!$D$17-$I11227)*(((EXP(-$I11227*$J11227))/(1-EXP(-SIMULATION!$D$4*$I11227)))-(EXP(-SIMULATION!$D$17*$J11227)/(1-EXP(-SIMULATION!$D$4*SIMULATION!$D$17))))</f>
        <v>0.57573455237529725</v>
      </c>
      <c r="L11227">
        <v>-0.3312973735199749</v>
      </c>
      <c r="M11227">
        <f t="shared" ca="1" si="175"/>
        <v>0.38499520732866283</v>
      </c>
    </row>
    <row r="11228" spans="1:13" x14ac:dyDescent="0.25">
      <c r="A11228" s="9"/>
      <c r="H11228" s="9"/>
      <c r="J11228">
        <v>1</v>
      </c>
      <c r="K11228">
        <f ca="1">SIMULATION!$D$3*SIMULATION!$D$17/$H11227/(SIMULATION!$D$17-$I11227)*(((EXP(-$I11227*$J11228))/(1-EXP(-SIMULATION!$D$4*$I11227)))-(EXP(-SIMULATION!$D$17*$J11228)/(1-EXP(-SIMULATION!$D$4*SIMULATION!$D$17))))</f>
        <v>3.0914835100837075</v>
      </c>
      <c r="L11228">
        <v>0.11096300523794028</v>
      </c>
      <c r="M11228">
        <f t="shared" ca="1" si="175"/>
        <v>3.4345238110061316</v>
      </c>
    </row>
    <row r="11229" spans="1:13" x14ac:dyDescent="0.25">
      <c r="A11229" s="9"/>
      <c r="H11229" s="9"/>
      <c r="J11229">
        <v>2</v>
      </c>
      <c r="K11229">
        <f ca="1">SIMULATION!$D$3*SIMULATION!$D$17/$H11227/(SIMULATION!$D$17-$I11227)*(((EXP(-$I11227*$J11229))/(1-EXP(-SIMULATION!$D$4*$I11227)))-(EXP(-SIMULATION!$D$17*$J11229)/(1-EXP(-SIMULATION!$D$4*SIMULATION!$D$17))))</f>
        <v>4.3868692949308343</v>
      </c>
      <c r="L11229">
        <v>0.21736697478338279</v>
      </c>
      <c r="M11229">
        <f t="shared" ca="1" si="175"/>
        <v>5.3404298023400614</v>
      </c>
    </row>
    <row r="11230" spans="1:13" x14ac:dyDescent="0.25">
      <c r="A11230" s="9"/>
      <c r="H11230" s="9"/>
      <c r="J11230">
        <v>3</v>
      </c>
      <c r="K11230">
        <f ca="1">SIMULATION!$D$3*SIMULATION!$D$17/$H11227/(SIMULATION!$D$17-$I11227)*(((EXP(-$I11227*$J11230))/(1-EXP(-SIMULATION!$D$4*$I11227)))-(EXP(-SIMULATION!$D$17*$J11230)/(1-EXP(-SIMULATION!$D$4*SIMULATION!$D$17))))</f>
        <v>4.9370725788538774</v>
      </c>
      <c r="L11230">
        <v>-0.39587592296692725</v>
      </c>
      <c r="M11230">
        <f t="shared" ca="1" si="175"/>
        <v>2.9826044149453907</v>
      </c>
    </row>
    <row r="11231" spans="1:13" x14ac:dyDescent="0.25">
      <c r="A11231" s="9"/>
      <c r="H11231" s="9"/>
      <c r="J11231">
        <v>4</v>
      </c>
      <c r="K11231">
        <f ca="1">SIMULATION!$D$3*SIMULATION!$D$17/$H11227/(SIMULATION!$D$17-$I11227)*(((EXP(-$I11227*$J11231))/(1-EXP(-SIMULATION!$D$4*$I11227)))-(EXP(-SIMULATION!$D$17*$J11231)/(1-EXP(-SIMULATION!$D$4*SIMULATION!$D$17))))</f>
        <v>5.0423124966188366</v>
      </c>
      <c r="L11231">
        <v>-9.6217571432295396E-2</v>
      </c>
      <c r="M11231">
        <f t="shared" ca="1" si="175"/>
        <v>4.5571534337914583</v>
      </c>
    </row>
    <row r="11232" spans="1:13" x14ac:dyDescent="0.25">
      <c r="A11232" s="9"/>
      <c r="H11232" s="9"/>
      <c r="J11232">
        <v>5</v>
      </c>
      <c r="K11232">
        <f ca="1">SIMULATION!$D$3*SIMULATION!$D$17/$H11227/(SIMULATION!$D$17-$I11227)*(((EXP(-$I11227*$J11232))/(1-EXP(-SIMULATION!$D$4*$I11227)))-(EXP(-SIMULATION!$D$17*$J11232)/(1-EXP(-SIMULATION!$D$4*SIMULATION!$D$17))))</f>
        <v>4.8911875115248566</v>
      </c>
      <c r="L11232">
        <v>-2.9099357386530859E-2</v>
      </c>
      <c r="M11232">
        <f t="shared" ca="1" si="175"/>
        <v>4.7488570980824578</v>
      </c>
    </row>
    <row r="11233" spans="1:13" x14ac:dyDescent="0.25">
      <c r="A11233" s="9"/>
      <c r="H11233" s="9"/>
      <c r="J11233">
        <v>6</v>
      </c>
      <c r="K11233">
        <f ca="1">SIMULATION!$D$3*SIMULATION!$D$17/$H11227/(SIMULATION!$D$17-$I11227)*(((EXP(-$I11227*$J11233))/(1-EXP(-SIMULATION!$D$4*$I11227)))-(EXP(-SIMULATION!$D$17*$J11233)/(1-EXP(-SIMULATION!$D$4*SIMULATION!$D$17))))</f>
        <v>4.6012077294639058</v>
      </c>
      <c r="L11233">
        <v>0.60545894521160815</v>
      </c>
      <c r="M11233">
        <f t="shared" ca="1" si="175"/>
        <v>7.3870501080446207</v>
      </c>
    </row>
    <row r="11234" spans="1:13" x14ac:dyDescent="0.25">
      <c r="A11234" s="9"/>
      <c r="H11234" s="9"/>
      <c r="J11234">
        <v>7</v>
      </c>
      <c r="K11234">
        <f ca="1">SIMULATION!$D$3*SIMULATION!$D$17/$H11227/(SIMULATION!$D$17-$I11227)*(((EXP(-$I11227*$J11234))/(1-EXP(-SIMULATION!$D$4*$I11227)))-(EXP(-SIMULATION!$D$17*$J11234)/(1-EXP(-SIMULATION!$D$4*SIMULATION!$D$17))))</f>
        <v>4.2447176935397897</v>
      </c>
      <c r="L11234">
        <v>0.36107412947365664</v>
      </c>
      <c r="M11234">
        <f t="shared" ca="1" si="175"/>
        <v>5.7773754395960966</v>
      </c>
    </row>
    <row r="11235" spans="1:13" x14ac:dyDescent="0.25">
      <c r="A11235" s="9"/>
      <c r="H11235" s="9"/>
      <c r="J11235">
        <v>8</v>
      </c>
      <c r="K11235">
        <f ca="1">SIMULATION!$D$3*SIMULATION!$D$17/$H11227/(SIMULATION!$D$17-$I11227)*(((EXP(-$I11227*$J11235))/(1-EXP(-SIMULATION!$D$4*$I11227)))-(EXP(-SIMULATION!$D$17*$J11235)/(1-EXP(-SIMULATION!$D$4*SIMULATION!$D$17))))</f>
        <v>3.8654630122773326</v>
      </c>
      <c r="L11235">
        <v>0.25885034590824146</v>
      </c>
      <c r="M11235">
        <f t="shared" ca="1" si="175"/>
        <v>4.8660394501008328</v>
      </c>
    </row>
    <row r="11236" spans="1:13" x14ac:dyDescent="0.25">
      <c r="A11236" s="9"/>
      <c r="H11236" s="9"/>
      <c r="J11236">
        <v>9</v>
      </c>
      <c r="K11236">
        <f ca="1">SIMULATION!$D$3*SIMULATION!$D$17/$H11227/(SIMULATION!$D$17-$I11227)*(((EXP(-$I11227*$J11236))/(1-EXP(-SIMULATION!$D$4*$I11227)))-(EXP(-SIMULATION!$D$17*$J11236)/(1-EXP(-SIMULATION!$D$4*SIMULATION!$D$17))))</f>
        <v>3.4891666031621211</v>
      </c>
      <c r="L11236">
        <v>-2.3902913135265224E-2</v>
      </c>
      <c r="M11236">
        <f t="shared" ca="1" si="175"/>
        <v>3.4057653569322683</v>
      </c>
    </row>
    <row r="11237" spans="1:13" x14ac:dyDescent="0.25">
      <c r="A11237" s="9"/>
      <c r="H11237" s="9"/>
      <c r="J11237">
        <v>10</v>
      </c>
      <c r="K11237">
        <f ca="1">SIMULATION!$D$3*SIMULATION!$D$17/$H11227/(SIMULATION!$D$17-$I11227)*(((EXP(-$I11227*$J11237))/(1-EXP(-SIMULATION!$D$4*$I11227)))-(EXP(-SIMULATION!$D$17*$J11237)/(1-EXP(-SIMULATION!$D$4*SIMULATION!$D$17))))</f>
        <v>3.1302708125403127</v>
      </c>
      <c r="L11237">
        <v>-0.534180737059338</v>
      </c>
      <c r="M11237">
        <f t="shared" ca="1" si="175"/>
        <v>1.4581404427021956</v>
      </c>
    </row>
    <row r="11238" spans="1:13" x14ac:dyDescent="0.25">
      <c r="A11238" s="9"/>
      <c r="H11238" s="9"/>
      <c r="J11238">
        <v>11</v>
      </c>
      <c r="K11238">
        <f ca="1">SIMULATION!$D$3*SIMULATION!$D$17/$H11227/(SIMULATION!$D$17-$I11227)*(((EXP(-$I11227*$J11238))/(1-EXP(-SIMULATION!$D$4*$I11227)))-(EXP(-SIMULATION!$D$17*$J11238)/(1-EXP(-SIMULATION!$D$4*SIMULATION!$D$17))))</f>
        <v>2.796226654068549</v>
      </c>
      <c r="L11238">
        <v>0.2807843387755124</v>
      </c>
      <c r="M11238">
        <f t="shared" ca="1" si="175"/>
        <v>3.58136330619765</v>
      </c>
    </row>
    <row r="11239" spans="1:13" x14ac:dyDescent="0.25">
      <c r="A11239" s="9"/>
      <c r="H11239" s="9"/>
      <c r="J11239">
        <v>12</v>
      </c>
      <c r="K11239">
        <f ca="1">SIMULATION!$D$3*SIMULATION!$D$17/$H11227/(SIMULATION!$D$17-$I11227)*(((EXP(-$I11227*$J11239))/(1-EXP(-SIMULATION!$D$4*$I11227)))-(EXP(-SIMULATION!$D$17*$J11239)/(1-EXP(-SIMULATION!$D$4*SIMULATION!$D$17))))</f>
        <v>2.4902148201048648</v>
      </c>
      <c r="L11239">
        <v>-0.41052835436356983</v>
      </c>
      <c r="M11239">
        <f t="shared" ca="1" si="175"/>
        <v>1.4679110279954417</v>
      </c>
    </row>
    <row r="11240" spans="1:13" x14ac:dyDescent="0.25">
      <c r="A11240" s="9"/>
      <c r="H11240" s="9"/>
      <c r="J11240">
        <v>13</v>
      </c>
      <c r="K11240">
        <f ca="1">SIMULATION!$D$3*SIMULATION!$D$17/$H11227/(SIMULATION!$D$17-$I11227)*(((EXP(-$I11227*$J11240))/(1-EXP(-SIMULATION!$D$4*$I11227)))-(EXP(-SIMULATION!$D$17*$J11240)/(1-EXP(-SIMULATION!$D$4*SIMULATION!$D$17))))</f>
        <v>2.2128649506620413</v>
      </c>
      <c r="L11240">
        <v>0.2276464197490056</v>
      </c>
      <c r="M11240">
        <f t="shared" ca="1" si="175"/>
        <v>2.7166157340683146</v>
      </c>
    </row>
    <row r="11241" spans="1:13" x14ac:dyDescent="0.25">
      <c r="A11241" s="9"/>
      <c r="H11241" s="9"/>
      <c r="J11241">
        <v>14</v>
      </c>
      <c r="K11241">
        <f ca="1">SIMULATION!$D$3*SIMULATION!$D$17/$H11227/(SIMULATION!$D$17-$I11227)*(((EXP(-$I11227*$J11241))/(1-EXP(-SIMULATION!$D$4*$I11227)))-(EXP(-SIMULATION!$D$17*$J11241)/(1-EXP(-SIMULATION!$D$4*SIMULATION!$D$17))))</f>
        <v>1.9633358028938515</v>
      </c>
      <c r="L11241">
        <v>-0.3266122452034903</v>
      </c>
      <c r="M11241">
        <f t="shared" ca="1" si="175"/>
        <v>1.3220862882222932</v>
      </c>
    </row>
    <row r="11242" spans="1:13" x14ac:dyDescent="0.25">
      <c r="A11242" s="9"/>
      <c r="H11242" s="9"/>
      <c r="J11242">
        <v>15</v>
      </c>
      <c r="K11242">
        <f ca="1">SIMULATION!$D$3*SIMULATION!$D$17/$H11227/(SIMULATION!$D$17-$I11227)*(((EXP(-$I11227*$J11242))/(1-EXP(-SIMULATION!$D$4*$I11227)))-(EXP(-SIMULATION!$D$17*$J11242)/(1-EXP(-SIMULATION!$D$4*SIMULATION!$D$17))))</f>
        <v>1.7399883809358876</v>
      </c>
      <c r="L11242">
        <v>5.1441237854100264E-2</v>
      </c>
      <c r="M11242">
        <f t="shared" ca="1" si="175"/>
        <v>1.8294955371029813</v>
      </c>
    </row>
    <row r="11243" spans="1:13" x14ac:dyDescent="0.25">
      <c r="A11243" s="9"/>
      <c r="H11243" s="9"/>
      <c r="J11243">
        <v>16</v>
      </c>
      <c r="K11243">
        <f ca="1">SIMULATION!$D$3*SIMULATION!$D$17/$H11227/(SIMULATION!$D$17-$I11227)*(((EXP(-$I11227*$J11243))/(1-EXP(-SIMULATION!$D$4*$I11227)))-(EXP(-SIMULATION!$D$17*$J11243)/(1-EXP(-SIMULATION!$D$4*SIMULATION!$D$17))))</f>
        <v>1.540800443535858</v>
      </c>
      <c r="L11243">
        <v>-0.31811262055676359</v>
      </c>
      <c r="M11243">
        <f t="shared" ca="1" si="175"/>
        <v>1.0506523766876426</v>
      </c>
    </row>
    <row r="11244" spans="1:13" x14ac:dyDescent="0.25">
      <c r="A11244" s="9"/>
      <c r="H11244" s="9"/>
      <c r="J11244">
        <v>17</v>
      </c>
      <c r="K11244">
        <f ca="1">SIMULATION!$D$3*SIMULATION!$D$17/$H11227/(SIMULATION!$D$17-$I11227)*(((EXP(-$I11227*$J11244))/(1-EXP(-SIMULATION!$D$4*$I11227)))-(EXP(-SIMULATION!$D$17*$J11244)/(1-EXP(-SIMULATION!$D$4*SIMULATION!$D$17))))</f>
        <v>1.3636172408258533</v>
      </c>
      <c r="L11244">
        <v>-0.27844461826563982</v>
      </c>
      <c r="M11244">
        <f t="shared" ca="1" si="175"/>
        <v>0.98392535874365361</v>
      </c>
    </row>
    <row r="11245" spans="1:13" x14ac:dyDescent="0.25">
      <c r="A11245" s="9"/>
      <c r="H11245" s="9"/>
      <c r="J11245">
        <v>18</v>
      </c>
      <c r="K11245">
        <f ca="1">SIMULATION!$D$3*SIMULATION!$D$17/$H11227/(SIMULATION!$D$17-$I11227)*(((EXP(-$I11227*$J11245))/(1-EXP(-SIMULATION!$D$4*$I11227)))-(EXP(-SIMULATION!$D$17*$J11245)/(1-EXP(-SIMULATION!$D$4*SIMULATION!$D$17))))</f>
        <v>1.206299035178015</v>
      </c>
      <c r="L11245">
        <v>0.14511850331354725</v>
      </c>
      <c r="M11245">
        <f t="shared" ca="1" si="175"/>
        <v>1.3813553457116248</v>
      </c>
    </row>
    <row r="11246" spans="1:13" x14ac:dyDescent="0.25">
      <c r="A11246" s="9"/>
      <c r="H11246" s="9"/>
      <c r="J11246">
        <v>19</v>
      </c>
      <c r="K11246">
        <f ca="1">SIMULATION!$D$3*SIMULATION!$D$17/$H11227/(SIMULATION!$D$17-$I11227)*(((EXP(-$I11227*$J11246))/(1-EXP(-SIMULATION!$D$4*$I11227)))-(EXP(-SIMULATION!$D$17*$J11246)/(1-EXP(-SIMULATION!$D$4*SIMULATION!$D$17))))</f>
        <v>1.0668040096525786</v>
      </c>
      <c r="L11246">
        <v>-0.38233657397569643</v>
      </c>
      <c r="M11246">
        <f t="shared" ca="1" si="175"/>
        <v>0.65892581949847595</v>
      </c>
    </row>
    <row r="11247" spans="1:13" x14ac:dyDescent="0.25">
      <c r="A11247" s="9"/>
      <c r="H11247" s="9"/>
      <c r="J11247">
        <v>20</v>
      </c>
      <c r="K11247">
        <f ca="1">SIMULATION!$D$3*SIMULATION!$D$17/$H11227/(SIMULATION!$D$17-$I11227)*(((EXP(-$I11227*$J11247))/(1-EXP(-SIMULATION!$D$4*$I11227)))-(EXP(-SIMULATION!$D$17*$J11247)/(1-EXP(-SIMULATION!$D$4*SIMULATION!$D$17))))</f>
        <v>0.94323112398881936</v>
      </c>
      <c r="L11247">
        <v>-0.3925698955281704</v>
      </c>
      <c r="M11247">
        <f t="shared" ca="1" si="175"/>
        <v>0.57294698018560974</v>
      </c>
    </row>
    <row r="11248" spans="1:13" x14ac:dyDescent="0.25">
      <c r="A11248" s="9"/>
      <c r="H11248" s="9"/>
      <c r="J11248">
        <v>21</v>
      </c>
      <c r="K11248">
        <f ca="1">SIMULATION!$D$3*SIMULATION!$D$17/$H11227/(SIMULATION!$D$17-$I11227)*(((EXP(-$I11227*$J11248))/(1-EXP(-SIMULATION!$D$4*$I11227)))-(EXP(-SIMULATION!$D$17*$J11248)/(1-EXP(-SIMULATION!$D$4*SIMULATION!$D$17))))</f>
        <v>0.83383849935994525</v>
      </c>
      <c r="L11248">
        <v>-0.33659910009281485</v>
      </c>
      <c r="M11248">
        <f t="shared" ca="1" si="175"/>
        <v>0.55316921085264459</v>
      </c>
    </row>
    <row r="11249" spans="1:13" x14ac:dyDescent="0.25">
      <c r="A11249" s="9"/>
      <c r="H11249" s="9"/>
      <c r="J11249">
        <v>22</v>
      </c>
      <c r="K11249">
        <f ca="1">SIMULATION!$D$3*SIMULATION!$D$17/$H11227/(SIMULATION!$D$17-$I11227)*(((EXP(-$I11227*$J11249))/(1-EXP(-SIMULATION!$D$4*$I11227)))-(EXP(-SIMULATION!$D$17*$J11249)/(1-EXP(-SIMULATION!$D$4*SIMULATION!$D$17))))</f>
        <v>0.73704717763764316</v>
      </c>
      <c r="L11249">
        <v>0.10260186752877042</v>
      </c>
      <c r="M11249">
        <f t="shared" ca="1" si="175"/>
        <v>0.8126695945200747</v>
      </c>
    </row>
    <row r="11250" spans="1:13" x14ac:dyDescent="0.25">
      <c r="A11250" s="9"/>
      <c r="H11250" s="9"/>
      <c r="J11250">
        <v>23</v>
      </c>
      <c r="K11250">
        <f ca="1">SIMULATION!$D$3*SIMULATION!$D$17/$H11227/(SIMULATION!$D$17-$I11227)*(((EXP(-$I11227*$J11250))/(1-EXP(-SIMULATION!$D$4*$I11227)))-(EXP(-SIMULATION!$D$17*$J11250)/(1-EXP(-SIMULATION!$D$4*SIMULATION!$D$17))))</f>
        <v>0.65143644166199233</v>
      </c>
      <c r="L11250">
        <v>-0.4007684211922527</v>
      </c>
      <c r="M11250">
        <f t="shared" ca="1" si="175"/>
        <v>0.39036128743001669</v>
      </c>
    </row>
    <row r="11251" spans="1:13" x14ac:dyDescent="0.25">
      <c r="A11251" s="9"/>
      <c r="H11251" s="9"/>
      <c r="J11251">
        <v>24</v>
      </c>
      <c r="K11251">
        <f ca="1">SIMULATION!$D$3*SIMULATION!$D$17/$H11227/(SIMULATION!$D$17-$I11227)*(((EXP(-$I11227*$J11251))/(1-EXP(-SIMULATION!$D$4*$I11227)))-(EXP(-SIMULATION!$D$17*$J11251)/(1-EXP(-SIMULATION!$D$4*SIMULATION!$D$17))))</f>
        <v>0.57573455237529769</v>
      </c>
      <c r="L11251">
        <v>0.33196753318668049</v>
      </c>
      <c r="M11251">
        <f t="shared" ca="1" si="175"/>
        <v>0.76685973149766296</v>
      </c>
    </row>
    <row r="11252" spans="1:13" x14ac:dyDescent="0.25">
      <c r="A11252" s="9">
        <v>451</v>
      </c>
      <c r="B11252" s="2">
        <f ca="1">NORMINV(RAND(),SIMULATION!D7,SIMULATION!D8)</f>
        <v>65.865776025670158</v>
      </c>
      <c r="C11252" s="2">
        <v>2</v>
      </c>
      <c r="D11252" s="2">
        <f ca="1">SIMULATION!$D$11*(1+(SIMULATION!$D$12*LN(1+$C11252)))*(1+(SIMULATION!$D$13*(($B11252/63.5)-1)))</f>
        <v>10.413747919609936</v>
      </c>
      <c r="E11252" s="2">
        <v>-9.6308302320292031E-3</v>
      </c>
      <c r="F11252" s="2">
        <f ca="1">D11252*(1+E11252)</f>
        <v>10.313454881317025</v>
      </c>
      <c r="G11252" s="2">
        <v>0.86275361420034224</v>
      </c>
      <c r="H11252" s="9">
        <f>SIMULATION!$D$15*EXP($G$11252)</f>
        <v>523.12039240813704</v>
      </c>
      <c r="I11252" s="2">
        <f ca="1">$F11252/$H11252</f>
        <v>1.9715260637881035E-2</v>
      </c>
      <c r="J11252">
        <v>0</v>
      </c>
      <c r="K11252">
        <f ca="1">SIMULATION!$D$3*SIMULATION!$D$17/$H11252/(SIMULATION!$D$17-$I11252)*(((EXP(-$I11252*$J11252))/(1-EXP(-SIMULATION!$D$4*$I11252)))-(EXP(-SIMULATION!$D$17*$J11252)/(1-EXP(-SIMULATION!$D$4*SIMULATION!$D$17))))</f>
        <v>1.8181548544428678</v>
      </c>
      <c r="L11252">
        <v>6.7081010005423963E-2</v>
      </c>
      <c r="M11252">
        <f t="shared" ca="1" si="175"/>
        <v>1.9401185184251601</v>
      </c>
    </row>
    <row r="11253" spans="1:13" x14ac:dyDescent="0.25">
      <c r="A11253" s="9"/>
      <c r="H11253" s="9"/>
      <c r="J11253">
        <v>1</v>
      </c>
      <c r="K11253">
        <f ca="1">SIMULATION!$D$3*SIMULATION!$D$17/$H11252/(SIMULATION!$D$17-$I11252)*(((EXP(-$I11252*$J11253))/(1-EXP(-SIMULATION!$D$4*$I11252)))-(EXP(-SIMULATION!$D$17*$J11253)/(1-EXP(-SIMULATION!$D$4*SIMULATION!$D$17))))</f>
        <v>2.1563297673100648</v>
      </c>
      <c r="L11253">
        <v>0.14877753140543687</v>
      </c>
      <c r="M11253">
        <f t="shared" ca="1" si="175"/>
        <v>2.4771431869865164</v>
      </c>
    </row>
    <row r="11254" spans="1:13" x14ac:dyDescent="0.25">
      <c r="A11254" s="9"/>
      <c r="H11254" s="9"/>
      <c r="J11254">
        <v>2</v>
      </c>
      <c r="K11254">
        <f ca="1">SIMULATION!$D$3*SIMULATION!$D$17/$H11252/(SIMULATION!$D$17-$I11252)*(((EXP(-$I11252*$J11254))/(1-EXP(-SIMULATION!$D$4*$I11252)))-(EXP(-SIMULATION!$D$17*$J11254)/(1-EXP(-SIMULATION!$D$4*SIMULATION!$D$17))))</f>
        <v>2.3536898362000023</v>
      </c>
      <c r="L11254">
        <v>6.6062066820370566E-2</v>
      </c>
      <c r="M11254">
        <f t="shared" ca="1" si="175"/>
        <v>2.5091794514334742</v>
      </c>
    </row>
    <row r="11255" spans="1:13" x14ac:dyDescent="0.25">
      <c r="A11255" s="9"/>
      <c r="H11255" s="9"/>
      <c r="J11255">
        <v>3</v>
      </c>
      <c r="K11255">
        <f ca="1">SIMULATION!$D$3*SIMULATION!$D$17/$H11252/(SIMULATION!$D$17-$I11252)*(((EXP(-$I11252*$J11255))/(1-EXP(-SIMULATION!$D$4*$I11252)))-(EXP(-SIMULATION!$D$17*$J11255)/(1-EXP(-SIMULATION!$D$4*SIMULATION!$D$17))))</f>
        <v>2.4611901011368733</v>
      </c>
      <c r="L11255">
        <v>-2.5445663077928948E-2</v>
      </c>
      <c r="M11255">
        <f t="shared" ca="1" si="175"/>
        <v>2.3985634870526105</v>
      </c>
    </row>
    <row r="11256" spans="1:13" x14ac:dyDescent="0.25">
      <c r="A11256" s="9"/>
      <c r="H11256" s="9"/>
      <c r="J11256">
        <v>4</v>
      </c>
      <c r="K11256">
        <f ca="1">SIMULATION!$D$3*SIMULATION!$D$17/$H11252/(SIMULATION!$D$17-$I11252)*(((EXP(-$I11252*$J11256))/(1-EXP(-SIMULATION!$D$4*$I11252)))-(EXP(-SIMULATION!$D$17*$J11256)/(1-EXP(-SIMULATION!$D$4*SIMULATION!$D$17))))</f>
        <v>2.5114764139267054</v>
      </c>
      <c r="L11256">
        <v>0.13320738092599815</v>
      </c>
      <c r="M11256">
        <f t="shared" ca="1" si="175"/>
        <v>2.8460236092833</v>
      </c>
    </row>
    <row r="11257" spans="1:13" x14ac:dyDescent="0.25">
      <c r="A11257" s="9"/>
      <c r="H11257" s="9"/>
      <c r="J11257">
        <v>5</v>
      </c>
      <c r="K11257">
        <f ca="1">SIMULATION!$D$3*SIMULATION!$D$17/$H11252/(SIMULATION!$D$17-$I11252)*(((EXP(-$I11252*$J11257))/(1-EXP(-SIMULATION!$D$4*$I11252)))-(EXP(-SIMULATION!$D$17*$J11257)/(1-EXP(-SIMULATION!$D$4*SIMULATION!$D$17))))</f>
        <v>2.5254617980636356</v>
      </c>
      <c r="L11257">
        <v>-0.21048195909839257</v>
      </c>
      <c r="M11257">
        <f t="shared" ca="1" si="175"/>
        <v>1.9938976511790523</v>
      </c>
    </row>
    <row r="11258" spans="1:13" x14ac:dyDescent="0.25">
      <c r="A11258" s="9"/>
      <c r="H11258" s="9"/>
      <c r="J11258">
        <v>6</v>
      </c>
      <c r="K11258">
        <f ca="1">SIMULATION!$D$3*SIMULATION!$D$17/$H11252/(SIMULATION!$D$17-$I11252)*(((EXP(-$I11252*$J11258))/(1-EXP(-SIMULATION!$D$4*$I11252)))-(EXP(-SIMULATION!$D$17*$J11258)/(1-EXP(-SIMULATION!$D$4*SIMULATION!$D$17))))</f>
        <v>2.5165407369951174</v>
      </c>
      <c r="L11258">
        <v>0.4221088689188181</v>
      </c>
      <c r="M11258">
        <f t="shared" ca="1" si="175"/>
        <v>3.5787949010762556</v>
      </c>
    </row>
    <row r="11259" spans="1:13" x14ac:dyDescent="0.25">
      <c r="A11259" s="9"/>
      <c r="H11259" s="9"/>
      <c r="J11259">
        <v>7</v>
      </c>
      <c r="K11259">
        <f ca="1">SIMULATION!$D$3*SIMULATION!$D$17/$H11252/(SIMULATION!$D$17-$I11252)*(((EXP(-$I11252*$J11259))/(1-EXP(-SIMULATION!$D$4*$I11252)))-(EXP(-SIMULATION!$D$17*$J11259)/(1-EXP(-SIMULATION!$D$4*SIMULATION!$D$17))))</f>
        <v>2.4932897895926689</v>
      </c>
      <c r="L11259">
        <v>-0.72275530523037934</v>
      </c>
      <c r="M11259">
        <f t="shared" ca="1" si="175"/>
        <v>0.69125136668783116</v>
      </c>
    </row>
    <row r="11260" spans="1:13" x14ac:dyDescent="0.25">
      <c r="A11260" s="9"/>
      <c r="H11260" s="9"/>
      <c r="J11260">
        <v>8</v>
      </c>
      <c r="K11260">
        <f ca="1">SIMULATION!$D$3*SIMULATION!$D$17/$H11252/(SIMULATION!$D$17-$I11252)*(((EXP(-$I11252*$J11260))/(1-EXP(-SIMULATION!$D$4*$I11252)))-(EXP(-SIMULATION!$D$17*$J11260)/(1-EXP(-SIMULATION!$D$4*SIMULATION!$D$17))))</f>
        <v>2.4611982074037617</v>
      </c>
      <c r="L11260">
        <v>7.4349411798122753E-2</v>
      </c>
      <c r="M11260">
        <f t="shared" ca="1" si="175"/>
        <v>2.6441868464428255</v>
      </c>
    </row>
    <row r="11261" spans="1:13" x14ac:dyDescent="0.25">
      <c r="A11261" s="9"/>
      <c r="H11261" s="9"/>
      <c r="J11261">
        <v>9</v>
      </c>
      <c r="K11261">
        <f ca="1">SIMULATION!$D$3*SIMULATION!$D$17/$H11252/(SIMULATION!$D$17-$I11252)*(((EXP(-$I11252*$J11261))/(1-EXP(-SIMULATION!$D$4*$I11252)))-(EXP(-SIMULATION!$D$17*$J11261)/(1-EXP(-SIMULATION!$D$4*SIMULATION!$D$17))))</f>
        <v>2.4237769535501097</v>
      </c>
      <c r="L11261">
        <v>-0.39155871058315839</v>
      </c>
      <c r="M11261">
        <f t="shared" ca="1" si="175"/>
        <v>1.4747259748768529</v>
      </c>
    </row>
    <row r="11262" spans="1:13" x14ac:dyDescent="0.25">
      <c r="A11262" s="9"/>
      <c r="H11262" s="9"/>
      <c r="J11262">
        <v>10</v>
      </c>
      <c r="K11262">
        <f ca="1">SIMULATION!$D$3*SIMULATION!$D$17/$H11252/(SIMULATION!$D$17-$I11252)*(((EXP(-$I11252*$J11262))/(1-EXP(-SIMULATION!$D$4*$I11252)))-(EXP(-SIMULATION!$D$17*$J11262)/(1-EXP(-SIMULATION!$D$4*SIMULATION!$D$17))))</f>
        <v>2.3832693863627439</v>
      </c>
      <c r="L11262">
        <v>0.20303022586464117</v>
      </c>
      <c r="M11262">
        <f t="shared" ca="1" si="175"/>
        <v>2.8671451081722568</v>
      </c>
    </row>
    <row r="11263" spans="1:13" x14ac:dyDescent="0.25">
      <c r="A11263" s="9"/>
      <c r="H11263" s="9"/>
      <c r="J11263">
        <v>11</v>
      </c>
      <c r="K11263">
        <f ca="1">SIMULATION!$D$3*SIMULATION!$D$17/$H11252/(SIMULATION!$D$17-$I11252)*(((EXP(-$I11252*$J11263))/(1-EXP(-SIMULATION!$D$4*$I11252)))-(EXP(-SIMULATION!$D$17*$J11263)/(1-EXP(-SIMULATION!$D$4*SIMULATION!$D$17))))</f>
        <v>2.3411066801611304</v>
      </c>
      <c r="L11263">
        <v>4.4933002903520695E-2</v>
      </c>
      <c r="M11263">
        <f t="shared" ca="1" si="175"/>
        <v>2.4462996334182621</v>
      </c>
    </row>
    <row r="11264" spans="1:13" x14ac:dyDescent="0.25">
      <c r="A11264" s="9"/>
      <c r="H11264" s="9"/>
      <c r="J11264">
        <v>12</v>
      </c>
      <c r="K11264">
        <f ca="1">SIMULATION!$D$3*SIMULATION!$D$17/$H11252/(SIMULATION!$D$17-$I11252)*(((EXP(-$I11252*$J11264))/(1-EXP(-SIMULATION!$D$4*$I11252)))-(EXP(-SIMULATION!$D$17*$J11264)/(1-EXP(-SIMULATION!$D$4*SIMULATION!$D$17))))</f>
        <v>2.2981996674471454</v>
      </c>
      <c r="L11264">
        <v>-0.72029511482763475</v>
      </c>
      <c r="M11264">
        <f t="shared" ca="1" si="175"/>
        <v>0.64281767408647184</v>
      </c>
    </row>
    <row r="11265" spans="1:13" x14ac:dyDescent="0.25">
      <c r="A11265" s="9"/>
      <c r="H11265" s="9"/>
      <c r="J11265">
        <v>13</v>
      </c>
      <c r="K11265">
        <f ca="1">SIMULATION!$D$3*SIMULATION!$D$17/$H11252/(SIMULATION!$D$17-$I11252)*(((EXP(-$I11252*$J11265))/(1-EXP(-SIMULATION!$D$4*$I11252)))-(EXP(-SIMULATION!$D$17*$J11265)/(1-EXP(-SIMULATION!$D$4*SIMULATION!$D$17))))</f>
        <v>2.2551258560193914</v>
      </c>
      <c r="L11265">
        <v>0.34580245018594691</v>
      </c>
      <c r="M11265">
        <f t="shared" ca="1" si="175"/>
        <v>3.0349539025085779</v>
      </c>
    </row>
    <row r="11266" spans="1:13" x14ac:dyDescent="0.25">
      <c r="A11266" s="9"/>
      <c r="H11266" s="9"/>
      <c r="J11266">
        <v>14</v>
      </c>
      <c r="K11266">
        <f ca="1">SIMULATION!$D$3*SIMULATION!$D$17/$H11252/(SIMULATION!$D$17-$I11252)*(((EXP(-$I11252*$J11266))/(1-EXP(-SIMULATION!$D$4*$I11252)))-(EXP(-SIMULATION!$D$17*$J11266)/(1-EXP(-SIMULATION!$D$4*SIMULATION!$D$17))))</f>
        <v>2.2122492716795379</v>
      </c>
      <c r="L11266">
        <v>2.1244565204306468E-2</v>
      </c>
      <c r="M11266">
        <f t="shared" ca="1" si="175"/>
        <v>2.2592475455799135</v>
      </c>
    </row>
    <row r="11267" spans="1:13" x14ac:dyDescent="0.25">
      <c r="A11267" s="9"/>
      <c r="H11267" s="9"/>
      <c r="J11267">
        <v>15</v>
      </c>
      <c r="K11267">
        <f ca="1">SIMULATION!$D$3*SIMULATION!$D$17/$H11252/(SIMULATION!$D$17-$I11252)*(((EXP(-$I11252*$J11267))/(1-EXP(-SIMULATION!$D$4*$I11252)))-(EXP(-SIMULATION!$D$17*$J11267)/(1-EXP(-SIMULATION!$D$4*SIMULATION!$D$17))))</f>
        <v>2.1697972539941617</v>
      </c>
      <c r="L11267">
        <v>0.33562929638799377</v>
      </c>
      <c r="M11267">
        <f t="shared" ref="M11267:M11330" ca="1" si="176">$K11267*(1+$L11267)</f>
        <v>2.8980447796568227</v>
      </c>
    </row>
    <row r="11268" spans="1:13" x14ac:dyDescent="0.25">
      <c r="A11268" s="9"/>
      <c r="H11268" s="9"/>
      <c r="J11268">
        <v>16</v>
      </c>
      <c r="K11268">
        <f ca="1">SIMULATION!$D$3*SIMULATION!$D$17/$H11252/(SIMULATION!$D$17-$I11252)*(((EXP(-$I11252*$J11268))/(1-EXP(-SIMULATION!$D$4*$I11252)))-(EXP(-SIMULATION!$D$17*$J11268)/(1-EXP(-SIMULATION!$D$4*SIMULATION!$D$17))))</f>
        <v>2.1279096665754929</v>
      </c>
      <c r="L11268">
        <v>-2.7257037763350905E-2</v>
      </c>
      <c r="M11268">
        <f t="shared" ca="1" si="176"/>
        <v>2.0699091524366451</v>
      </c>
    </row>
    <row r="11269" spans="1:13" x14ac:dyDescent="0.25">
      <c r="A11269" s="9"/>
      <c r="H11269" s="9"/>
      <c r="J11269">
        <v>17</v>
      </c>
      <c r="K11269">
        <f ca="1">SIMULATION!$D$3*SIMULATION!$D$17/$H11252/(SIMULATION!$D$17-$I11252)*(((EXP(-$I11252*$J11269))/(1-EXP(-SIMULATION!$D$4*$I11252)))-(EXP(-SIMULATION!$D$17*$J11269)/(1-EXP(-SIMULATION!$D$4*SIMULATION!$D$17))))</f>
        <v>2.0866704299612588</v>
      </c>
      <c r="L11269">
        <v>-2.8592432207307241E-3</v>
      </c>
      <c r="M11269">
        <f t="shared" ca="1" si="176"/>
        <v>2.0807041316804931</v>
      </c>
    </row>
    <row r="11270" spans="1:13" x14ac:dyDescent="0.25">
      <c r="A11270" s="9"/>
      <c r="H11270" s="9"/>
      <c r="J11270">
        <v>18</v>
      </c>
      <c r="K11270">
        <f ca="1">SIMULATION!$D$3*SIMULATION!$D$17/$H11252/(SIMULATION!$D$17-$I11252)*(((EXP(-$I11252*$J11270))/(1-EXP(-SIMULATION!$D$4*$I11252)))-(EXP(-SIMULATION!$D$17*$J11270)/(1-EXP(-SIMULATION!$D$4*SIMULATION!$D$17))))</f>
        <v>2.0461277264310742</v>
      </c>
      <c r="L11270">
        <v>-0.4027835976189677</v>
      </c>
      <c r="M11270">
        <f t="shared" ca="1" si="176"/>
        <v>1.2219810395912472</v>
      </c>
    </row>
    <row r="11271" spans="1:13" x14ac:dyDescent="0.25">
      <c r="A11271" s="9"/>
      <c r="H11271" s="9"/>
      <c r="J11271">
        <v>19</v>
      </c>
      <c r="K11271">
        <f ca="1">SIMULATION!$D$3*SIMULATION!$D$17/$H11252/(SIMULATION!$D$17-$I11252)*(((EXP(-$I11252*$J11271))/(1-EXP(-SIMULATION!$D$4*$I11252)))-(EXP(-SIMULATION!$D$17*$J11271)/(1-EXP(-SIMULATION!$D$4*SIMULATION!$D$17))))</f>
        <v>2.0063069455680669</v>
      </c>
      <c r="L11271">
        <v>-9.8152348302213959E-3</v>
      </c>
      <c r="M11271">
        <f t="shared" ca="1" si="176"/>
        <v>1.9866145717558121</v>
      </c>
    </row>
    <row r="11272" spans="1:13" x14ac:dyDescent="0.25">
      <c r="A11272" s="9"/>
      <c r="H11272" s="9"/>
      <c r="J11272">
        <v>20</v>
      </c>
      <c r="K11272">
        <f ca="1">SIMULATION!$D$3*SIMULATION!$D$17/$H11252/(SIMULATION!$D$17-$I11252)*(((EXP(-$I11252*$J11272))/(1-EXP(-SIMULATION!$D$4*$I11252)))-(EXP(-SIMULATION!$D$17*$J11272)/(1-EXP(-SIMULATION!$D$4*SIMULATION!$D$17))))</f>
        <v>1.9672189779563003</v>
      </c>
      <c r="L11272">
        <v>-0.18106987800300006</v>
      </c>
      <c r="M11272">
        <f t="shared" ca="1" si="176"/>
        <v>1.6110148776125666</v>
      </c>
    </row>
    <row r="11273" spans="1:13" x14ac:dyDescent="0.25">
      <c r="A11273" s="9"/>
      <c r="H11273" s="9"/>
      <c r="J11273">
        <v>21</v>
      </c>
      <c r="K11273">
        <f ca="1">SIMULATION!$D$3*SIMULATION!$D$17/$H11252/(SIMULATION!$D$17-$I11252)*(((EXP(-$I11252*$J11273))/(1-EXP(-SIMULATION!$D$4*$I11252)))-(EXP(-SIMULATION!$D$17*$J11273)/(1-EXP(-SIMULATION!$D$4*SIMULATION!$D$17))))</f>
        <v>1.9288655278923175</v>
      </c>
      <c r="L11273">
        <v>6.9474310327627353E-2</v>
      </c>
      <c r="M11273">
        <f t="shared" ca="1" si="176"/>
        <v>2.0628721301573711</v>
      </c>
    </row>
    <row r="11274" spans="1:13" x14ac:dyDescent="0.25">
      <c r="A11274" s="9"/>
      <c r="H11274" s="9"/>
      <c r="J11274">
        <v>22</v>
      </c>
      <c r="K11274">
        <f ca="1">SIMULATION!$D$3*SIMULATION!$D$17/$H11252/(SIMULATION!$D$17-$I11252)*(((EXP(-$I11252*$J11274))/(1-EXP(-SIMULATION!$D$4*$I11252)))-(EXP(-SIMULATION!$D$17*$J11274)/(1-EXP(-SIMULATION!$D$4*SIMULATION!$D$17))))</f>
        <v>1.891242515849388</v>
      </c>
      <c r="L11274">
        <v>3.1377784398522457E-2</v>
      </c>
      <c r="M11274">
        <f t="shared" ca="1" si="176"/>
        <v>1.9505855157570295</v>
      </c>
    </row>
    <row r="11275" spans="1:13" x14ac:dyDescent="0.25">
      <c r="A11275" s="9"/>
      <c r="H11275" s="9"/>
      <c r="J11275">
        <v>23</v>
      </c>
      <c r="K11275">
        <f ca="1">SIMULATION!$D$3*SIMULATION!$D$17/$H11252/(SIMULATION!$D$17-$I11252)*(((EXP(-$I11252*$J11275))/(1-EXP(-SIMULATION!$D$4*$I11252)))-(EXP(-SIMULATION!$D$17*$J11275)/(1-EXP(-SIMULATION!$D$4*SIMULATION!$D$17))))</f>
        <v>1.8543422568489438</v>
      </c>
      <c r="L11275">
        <v>0.48979856802219363</v>
      </c>
      <c r="M11275">
        <f t="shared" ca="1" si="176"/>
        <v>2.7625964388765993</v>
      </c>
    </row>
    <row r="11276" spans="1:13" x14ac:dyDescent="0.25">
      <c r="A11276" s="9"/>
      <c r="H11276" s="9"/>
      <c r="J11276">
        <v>24</v>
      </c>
      <c r="K11276">
        <f ca="1">SIMULATION!$D$3*SIMULATION!$D$17/$H11252/(SIMULATION!$D$17-$I11252)*(((EXP(-$I11252*$J11276))/(1-EXP(-SIMULATION!$D$4*$I11252)))-(EXP(-SIMULATION!$D$17*$J11276)/(1-EXP(-SIMULATION!$D$4*SIMULATION!$D$17))))</f>
        <v>1.8181548544428681</v>
      </c>
      <c r="L11276">
        <v>-7.986215151646478E-2</v>
      </c>
      <c r="M11276">
        <f t="shared" ca="1" si="176"/>
        <v>1.6729530959769556</v>
      </c>
    </row>
    <row r="11277" spans="1:13" x14ac:dyDescent="0.25">
      <c r="A11277" s="9">
        <v>452</v>
      </c>
      <c r="B11277" s="2">
        <f ca="1">NORMINV(RAND(),SIMULATION!D7,SIMULATION!D8)</f>
        <v>67.414723783535564</v>
      </c>
      <c r="C11277" s="2">
        <v>2</v>
      </c>
      <c r="D11277" s="2">
        <f ca="1">SIMULATION!$D$11*(1+(SIMULATION!$D$12*LN(1+$C11277)))*(1+(SIMULATION!$D$13*(($B11277/63.5)-1)))</f>
        <v>10.52877547094489</v>
      </c>
      <c r="E11277" s="2">
        <v>7.6949878116624989E-3</v>
      </c>
      <c r="F11277" s="2">
        <f ca="1">D11277*(1+E11277)</f>
        <v>10.609794269865542</v>
      </c>
      <c r="G11277" s="2">
        <v>-0.44983854871842349</v>
      </c>
      <c r="H11277" s="9">
        <f>SIMULATION!$D$15*EXP($G$11277)</f>
        <v>140.78296799526115</v>
      </c>
      <c r="I11277" s="2">
        <f ca="1">$F11277/$H11277</f>
        <v>7.5362768813218059E-2</v>
      </c>
      <c r="J11277">
        <v>0</v>
      </c>
      <c r="K11277">
        <f ca="1">SIMULATION!$D$3*SIMULATION!$D$17/$H11277/(SIMULATION!$D$17-$I11277)*(((EXP(-$I11277*$J11277))/(1-EXP(-SIMULATION!$D$4*$I11277)))-(EXP(-SIMULATION!$D$17*$J11277)/(1-EXP(-SIMULATION!$D$4*SIMULATION!$D$17))))</f>
        <v>0.92163460000754249</v>
      </c>
      <c r="L11277">
        <v>0.21168648575361063</v>
      </c>
      <c r="M11277">
        <f t="shared" ca="1" si="176"/>
        <v>1.1167321896320739</v>
      </c>
    </row>
    <row r="11278" spans="1:13" x14ac:dyDescent="0.25">
      <c r="A11278" s="9"/>
      <c r="H11278" s="9"/>
      <c r="J11278">
        <v>1</v>
      </c>
      <c r="K11278">
        <f ca="1">SIMULATION!$D$3*SIMULATION!$D$17/$H11277/(SIMULATION!$D$17-$I11277)*(((EXP(-$I11277*$J11278))/(1-EXP(-SIMULATION!$D$4*$I11277)))-(EXP(-SIMULATION!$D$17*$J11278)/(1-EXP(-SIMULATION!$D$4*SIMULATION!$D$17))))</f>
        <v>2.2026278373792945</v>
      </c>
      <c r="L11278">
        <v>3.1689579907207562E-2</v>
      </c>
      <c r="M11278">
        <f t="shared" ca="1" si="176"/>
        <v>2.2724281882377655</v>
      </c>
    </row>
    <row r="11279" spans="1:13" x14ac:dyDescent="0.25">
      <c r="A11279" s="9"/>
      <c r="H11279" s="9"/>
      <c r="J11279">
        <v>2</v>
      </c>
      <c r="K11279">
        <f ca="1">SIMULATION!$D$3*SIMULATION!$D$17/$H11277/(SIMULATION!$D$17-$I11277)*(((EXP(-$I11277*$J11279))/(1-EXP(-SIMULATION!$D$4*$I11277)))-(EXP(-SIMULATION!$D$17*$J11279)/(1-EXP(-SIMULATION!$D$4*SIMULATION!$D$17))))</f>
        <v>2.906497872832011</v>
      </c>
      <c r="L11279">
        <v>6.6905836768325413E-2</v>
      </c>
      <c r="M11279">
        <f t="shared" ca="1" si="176"/>
        <v>3.1009595450791947</v>
      </c>
    </row>
    <row r="11280" spans="1:13" x14ac:dyDescent="0.25">
      <c r="A11280" s="9"/>
      <c r="H11280" s="9"/>
      <c r="J11280">
        <v>3</v>
      </c>
      <c r="K11280">
        <f ca="1">SIMULATION!$D$3*SIMULATION!$D$17/$H11277/(SIMULATION!$D$17-$I11277)*(((EXP(-$I11277*$J11280))/(1-EXP(-SIMULATION!$D$4*$I11277)))-(EXP(-SIMULATION!$D$17*$J11280)/(1-EXP(-SIMULATION!$D$4*SIMULATION!$D$17))))</f>
        <v>3.249028295108495</v>
      </c>
      <c r="L11280">
        <v>0.26287342273587871</v>
      </c>
      <c r="M11280">
        <f t="shared" ca="1" si="176"/>
        <v>4.1031114836093812</v>
      </c>
    </row>
    <row r="11281" spans="1:13" x14ac:dyDescent="0.25">
      <c r="A11281" s="9"/>
      <c r="H11281" s="9"/>
      <c r="J11281">
        <v>4</v>
      </c>
      <c r="K11281">
        <f ca="1">SIMULATION!$D$3*SIMULATION!$D$17/$H11277/(SIMULATION!$D$17-$I11277)*(((EXP(-$I11277*$J11281))/(1-EXP(-SIMULATION!$D$4*$I11277)))-(EXP(-SIMULATION!$D$17*$J11281)/(1-EXP(-SIMULATION!$D$4*SIMULATION!$D$17))))</f>
        <v>3.3678817926344404</v>
      </c>
      <c r="L11281">
        <v>0.11514444692402834</v>
      </c>
      <c r="M11281">
        <f t="shared" ca="1" si="176"/>
        <v>3.7556746789528384</v>
      </c>
    </row>
    <row r="11282" spans="1:13" x14ac:dyDescent="0.25">
      <c r="A11282" s="9"/>
      <c r="H11282" s="9"/>
      <c r="J11282">
        <v>5</v>
      </c>
      <c r="K11282">
        <f ca="1">SIMULATION!$D$3*SIMULATION!$D$17/$H11277/(SIMULATION!$D$17-$I11277)*(((EXP(-$I11277*$J11282))/(1-EXP(-SIMULATION!$D$4*$I11277)))-(EXP(-SIMULATION!$D$17*$J11282)/(1-EXP(-SIMULATION!$D$4*SIMULATION!$D$17))))</f>
        <v>3.3507040506397785</v>
      </c>
      <c r="L11282">
        <v>7.249985987424827E-4</v>
      </c>
      <c r="M11282">
        <f t="shared" ca="1" si="176"/>
        <v>3.3531333063812934</v>
      </c>
    </row>
    <row r="11283" spans="1:13" x14ac:dyDescent="0.25">
      <c r="A11283" s="9"/>
      <c r="H11283" s="9"/>
      <c r="J11283">
        <v>6</v>
      </c>
      <c r="K11283">
        <f ca="1">SIMULATION!$D$3*SIMULATION!$D$17/$H11277/(SIMULATION!$D$17-$I11277)*(((EXP(-$I11277*$J11283))/(1-EXP(-SIMULATION!$D$4*$I11277)))-(EXP(-SIMULATION!$D$17*$J11283)/(1-EXP(-SIMULATION!$D$4*SIMULATION!$D$17))))</f>
        <v>3.2531301609725127</v>
      </c>
      <c r="L11283">
        <v>-0.26742448786333367</v>
      </c>
      <c r="M11283">
        <f t="shared" ca="1" si="176"/>
        <v>2.3831634937216744</v>
      </c>
    </row>
    <row r="11284" spans="1:13" x14ac:dyDescent="0.25">
      <c r="A11284" s="9"/>
      <c r="H11284" s="9"/>
      <c r="J11284">
        <v>7</v>
      </c>
      <c r="K11284">
        <f ca="1">SIMULATION!$D$3*SIMULATION!$D$17/$H11277/(SIMULATION!$D$17-$I11277)*(((EXP(-$I11277*$J11284))/(1-EXP(-SIMULATION!$D$4*$I11277)))-(EXP(-SIMULATION!$D$17*$J11284)/(1-EXP(-SIMULATION!$D$4*SIMULATION!$D$17))))</f>
        <v>3.1103205528253755</v>
      </c>
      <c r="L11284">
        <v>-0.42240642714886656</v>
      </c>
      <c r="M11284">
        <f t="shared" ca="1" si="176"/>
        <v>1.7965011608187211</v>
      </c>
    </row>
    <row r="11285" spans="1:13" x14ac:dyDescent="0.25">
      <c r="A11285" s="9"/>
      <c r="H11285" s="9"/>
      <c r="J11285">
        <v>8</v>
      </c>
      <c r="K11285">
        <f ca="1">SIMULATION!$D$3*SIMULATION!$D$17/$H11277/(SIMULATION!$D$17-$I11277)*(((EXP(-$I11277*$J11285))/(1-EXP(-SIMULATION!$D$4*$I11277)))-(EXP(-SIMULATION!$D$17*$J11285)/(1-EXP(-SIMULATION!$D$4*SIMULATION!$D$17))))</f>
        <v>2.9443507021671333</v>
      </c>
      <c r="L11285">
        <v>-7.9832140030155346E-2</v>
      </c>
      <c r="M11285">
        <f t="shared" ca="1" si="176"/>
        <v>2.7092968846138406</v>
      </c>
    </row>
    <row r="11286" spans="1:13" x14ac:dyDescent="0.25">
      <c r="A11286" s="9"/>
      <c r="H11286" s="9"/>
      <c r="J11286">
        <v>9</v>
      </c>
      <c r="K11286">
        <f ca="1">SIMULATION!$D$3*SIMULATION!$D$17/$H11277/(SIMULATION!$D$17-$I11277)*(((EXP(-$I11277*$J11286))/(1-EXP(-SIMULATION!$D$4*$I11277)))-(EXP(-SIMULATION!$D$17*$J11286)/(1-EXP(-SIMULATION!$D$4*SIMULATION!$D$17))))</f>
        <v>2.768944044813296</v>
      </c>
      <c r="L11286">
        <v>-0.13462889012281493</v>
      </c>
      <c r="M11286">
        <f t="shared" ca="1" si="176"/>
        <v>2.396164181247904</v>
      </c>
    </row>
    <row r="11287" spans="1:13" x14ac:dyDescent="0.25">
      <c r="A11287" s="9"/>
      <c r="H11287" s="9"/>
      <c r="J11287">
        <v>10</v>
      </c>
      <c r="K11287">
        <f ca="1">SIMULATION!$D$3*SIMULATION!$D$17/$H11277/(SIMULATION!$D$17-$I11277)*(((EXP(-$I11277*$J11287))/(1-EXP(-SIMULATION!$D$4*$I11277)))-(EXP(-SIMULATION!$D$17*$J11287)/(1-EXP(-SIMULATION!$D$4*SIMULATION!$D$17))))</f>
        <v>2.59250253806269</v>
      </c>
      <c r="L11287">
        <v>-0.51662366041587038</v>
      </c>
      <c r="M11287">
        <f t="shared" ca="1" si="176"/>
        <v>1.2531543872113089</v>
      </c>
    </row>
    <row r="11288" spans="1:13" x14ac:dyDescent="0.25">
      <c r="A11288" s="9"/>
      <c r="H11288" s="9"/>
      <c r="J11288">
        <v>11</v>
      </c>
      <c r="K11288">
        <f ca="1">SIMULATION!$D$3*SIMULATION!$D$17/$H11277/(SIMULATION!$D$17-$I11277)*(((EXP(-$I11277*$J11288))/(1-EXP(-SIMULATION!$D$4*$I11277)))-(EXP(-SIMULATION!$D$17*$J11288)/(1-EXP(-SIMULATION!$D$4*SIMULATION!$D$17))))</f>
        <v>2.4200464887190574</v>
      </c>
      <c r="L11288">
        <v>0.25424369851454248</v>
      </c>
      <c r="M11288">
        <f t="shared" ca="1" si="176"/>
        <v>3.0353280585881226</v>
      </c>
    </row>
    <row r="11289" spans="1:13" x14ac:dyDescent="0.25">
      <c r="A11289" s="9"/>
      <c r="H11289" s="9"/>
      <c r="J11289">
        <v>12</v>
      </c>
      <c r="K11289">
        <f ca="1">SIMULATION!$D$3*SIMULATION!$D$17/$H11277/(SIMULATION!$D$17-$I11277)*(((EXP(-$I11277*$J11289))/(1-EXP(-SIMULATION!$D$4*$I11277)))-(EXP(-SIMULATION!$D$17*$J11289)/(1-EXP(-SIMULATION!$D$4*SIMULATION!$D$17))))</f>
        <v>2.254455574375628</v>
      </c>
      <c r="L11289">
        <v>-0.14459541223425221</v>
      </c>
      <c r="M11289">
        <f t="shared" ca="1" si="176"/>
        <v>1.9284716412349763</v>
      </c>
    </row>
    <row r="11290" spans="1:13" x14ac:dyDescent="0.25">
      <c r="A11290" s="9"/>
      <c r="H11290" s="9"/>
      <c r="J11290">
        <v>13</v>
      </c>
      <c r="K11290">
        <f ca="1">SIMULATION!$D$3*SIMULATION!$D$17/$H11277/(SIMULATION!$D$17-$I11277)*(((EXP(-$I11277*$J11290))/(1-EXP(-SIMULATION!$D$4*$I11277)))-(EXP(-SIMULATION!$D$17*$J11290)/(1-EXP(-SIMULATION!$D$4*SIMULATION!$D$17))))</f>
        <v>2.0972622024718701</v>
      </c>
      <c r="L11290">
        <v>-0.18931580096135511</v>
      </c>
      <c r="M11290">
        <f t="shared" ca="1" si="176"/>
        <v>1.7002173287849323</v>
      </c>
    </row>
    <row r="11291" spans="1:13" x14ac:dyDescent="0.25">
      <c r="A11291" s="9"/>
      <c r="H11291" s="9"/>
      <c r="J11291">
        <v>14</v>
      </c>
      <c r="K11291">
        <f ca="1">SIMULATION!$D$3*SIMULATION!$D$17/$H11277/(SIMULATION!$D$17-$I11277)*(((EXP(-$I11277*$J11291))/(1-EXP(-SIMULATION!$D$4*$I11277)))-(EXP(-SIMULATION!$D$17*$J11291)/(1-EXP(-SIMULATION!$D$4*SIMULATION!$D$17))))</f>
        <v>1.9491581357249799</v>
      </c>
      <c r="L11291">
        <v>-3.1228655612504434E-2</v>
      </c>
      <c r="M11291">
        <f t="shared" ca="1" si="176"/>
        <v>1.8882885475701132</v>
      </c>
    </row>
    <row r="11292" spans="1:13" x14ac:dyDescent="0.25">
      <c r="A11292" s="9"/>
      <c r="H11292" s="9"/>
      <c r="J11292">
        <v>15</v>
      </c>
      <c r="K11292">
        <f ca="1">SIMULATION!$D$3*SIMULATION!$D$17/$H11277/(SIMULATION!$D$17-$I11277)*(((EXP(-$I11277*$J11292))/(1-EXP(-SIMULATION!$D$4*$I11277)))-(EXP(-SIMULATION!$D$17*$J11292)/(1-EXP(-SIMULATION!$D$4*SIMULATION!$D$17))))</f>
        <v>1.810317500786534</v>
      </c>
      <c r="L11292">
        <v>-0.31844127867680327</v>
      </c>
      <c r="M11292">
        <f t="shared" ca="1" si="176"/>
        <v>1.2338376810250753</v>
      </c>
    </row>
    <row r="11293" spans="1:13" x14ac:dyDescent="0.25">
      <c r="A11293" s="9"/>
      <c r="H11293" s="9"/>
      <c r="J11293">
        <v>16</v>
      </c>
      <c r="K11293">
        <f ca="1">SIMULATION!$D$3*SIMULATION!$D$17/$H11277/(SIMULATION!$D$17-$I11277)*(((EXP(-$I11277*$J11293))/(1-EXP(-SIMULATION!$D$4*$I11277)))-(EXP(-SIMULATION!$D$17*$J11293)/(1-EXP(-SIMULATION!$D$4*SIMULATION!$D$17))))</f>
        <v>1.6806022505340974</v>
      </c>
      <c r="L11293">
        <v>0.38267374416289085</v>
      </c>
      <c r="M11293">
        <f t="shared" ca="1" si="176"/>
        <v>2.3237246061945611</v>
      </c>
    </row>
    <row r="11294" spans="1:13" x14ac:dyDescent="0.25">
      <c r="A11294" s="9"/>
      <c r="H11294" s="9"/>
      <c r="J11294">
        <v>17</v>
      </c>
      <c r="K11294">
        <f ca="1">SIMULATION!$D$3*SIMULATION!$D$17/$H11277/(SIMULATION!$D$17-$I11277)*(((EXP(-$I11277*$J11294))/(1-EXP(-SIMULATION!$D$4*$I11277)))-(EXP(-SIMULATION!$D$17*$J11294)/(1-EXP(-SIMULATION!$D$4*SIMULATION!$D$17))))</f>
        <v>1.5596924108293331</v>
      </c>
      <c r="L11294">
        <v>-0.40261208907593304</v>
      </c>
      <c r="M11294">
        <f t="shared" ca="1" si="176"/>
        <v>0.93174139098945685</v>
      </c>
    </row>
    <row r="11295" spans="1:13" x14ac:dyDescent="0.25">
      <c r="A11295" s="9"/>
      <c r="H11295" s="9"/>
      <c r="J11295">
        <v>18</v>
      </c>
      <c r="K11295">
        <f ca="1">SIMULATION!$D$3*SIMULATION!$D$17/$H11277/(SIMULATION!$D$17-$I11277)*(((EXP(-$I11277*$J11295))/(1-EXP(-SIMULATION!$D$4*$I11277)))-(EXP(-SIMULATION!$D$17*$J11295)/(1-EXP(-SIMULATION!$D$4*SIMULATION!$D$17))))</f>
        <v>1.4471682303070408</v>
      </c>
      <c r="L11295">
        <v>-0.24177973839848049</v>
      </c>
      <c r="M11295">
        <f t="shared" ca="1" si="176"/>
        <v>1.0972722741648124</v>
      </c>
    </row>
    <row r="11296" spans="1:13" x14ac:dyDescent="0.25">
      <c r="A11296" s="9"/>
      <c r="H11296" s="9"/>
      <c r="J11296">
        <v>19</v>
      </c>
      <c r="K11296">
        <f ca="1">SIMULATION!$D$3*SIMULATION!$D$17/$H11277/(SIMULATION!$D$17-$I11277)*(((EXP(-$I11277*$J11296))/(1-EXP(-SIMULATION!$D$4*$I11277)))-(EXP(-SIMULATION!$D$17*$J11296)/(1-EXP(-SIMULATION!$D$4*SIMULATION!$D$17))))</f>
        <v>1.3425616039545729</v>
      </c>
      <c r="L11296">
        <v>1.9898604957506748E-2</v>
      </c>
      <c r="M11296">
        <f t="shared" ca="1" si="176"/>
        <v>1.3692767069427816</v>
      </c>
    </row>
    <row r="11297" spans="1:13" x14ac:dyDescent="0.25">
      <c r="A11297" s="9"/>
      <c r="H11297" s="9"/>
      <c r="J11297">
        <v>20</v>
      </c>
      <c r="K11297">
        <f ca="1">SIMULATION!$D$3*SIMULATION!$D$17/$H11277/(SIMULATION!$D$17-$I11277)*(((EXP(-$I11277*$J11297))/(1-EXP(-SIMULATION!$D$4*$I11277)))-(EXP(-SIMULATION!$D$17*$J11297)/(1-EXP(-SIMULATION!$D$4*SIMULATION!$D$17))))</f>
        <v>1.2453878951536812</v>
      </c>
      <c r="L11297">
        <v>-0.32219496016849125</v>
      </c>
      <c r="M11297">
        <f t="shared" ca="1" si="176"/>
        <v>0.84413019188031968</v>
      </c>
    </row>
    <row r="11298" spans="1:13" x14ac:dyDescent="0.25">
      <c r="A11298" s="9"/>
      <c r="H11298" s="9"/>
      <c r="J11298">
        <v>21</v>
      </c>
      <c r="K11298">
        <f ca="1">SIMULATION!$D$3*SIMULATION!$D$17/$H11277/(SIMULATION!$D$17-$I11277)*(((EXP(-$I11277*$J11298))/(1-EXP(-SIMULATION!$D$4*$I11277)))-(EXP(-SIMULATION!$D$17*$J11298)/(1-EXP(-SIMULATION!$D$4*SIMULATION!$D$17))))</f>
        <v>1.1551652787155782</v>
      </c>
      <c r="L11298">
        <v>-3.0077490377614875E-2</v>
      </c>
      <c r="M11298">
        <f t="shared" ca="1" si="176"/>
        <v>1.1204208061604555</v>
      </c>
    </row>
    <row r="11299" spans="1:13" x14ac:dyDescent="0.25">
      <c r="A11299" s="9"/>
      <c r="H11299" s="9"/>
      <c r="J11299">
        <v>22</v>
      </c>
      <c r="K11299">
        <f ca="1">SIMULATION!$D$3*SIMULATION!$D$17/$H11277/(SIMULATION!$D$17-$I11277)*(((EXP(-$I11277*$J11299))/(1-EXP(-SIMULATION!$D$4*$I11277)))-(EXP(-SIMULATION!$D$17*$J11299)/(1-EXP(-SIMULATION!$D$4*SIMULATION!$D$17))))</f>
        <v>1.0714261632375019</v>
      </c>
      <c r="L11299">
        <v>-0.14418160090169821</v>
      </c>
      <c r="M11299">
        <f t="shared" ca="1" si="176"/>
        <v>0.91694622377395474</v>
      </c>
    </row>
    <row r="11300" spans="1:13" x14ac:dyDescent="0.25">
      <c r="A11300" s="9"/>
      <c r="H11300" s="9"/>
      <c r="J11300">
        <v>23</v>
      </c>
      <c r="K11300">
        <f ca="1">SIMULATION!$D$3*SIMULATION!$D$17/$H11277/(SIMULATION!$D$17-$I11277)*(((EXP(-$I11277*$J11300))/(1-EXP(-SIMULATION!$D$4*$I11277)))-(EXP(-SIMULATION!$D$17*$J11300)/(1-EXP(-SIMULATION!$D$4*SIMULATION!$D$17))))</f>
        <v>0.99372360833864426</v>
      </c>
      <c r="L11300">
        <v>0.11080908058282909</v>
      </c>
      <c r="M11300">
        <f t="shared" ca="1" si="176"/>
        <v>1.1038372077321008</v>
      </c>
    </row>
    <row r="11301" spans="1:13" x14ac:dyDescent="0.25">
      <c r="A11301" s="9"/>
      <c r="H11301" s="9"/>
      <c r="J11301">
        <v>24</v>
      </c>
      <c r="K11301">
        <f ca="1">SIMULATION!$D$3*SIMULATION!$D$17/$H11277/(SIMULATION!$D$17-$I11277)*(((EXP(-$I11277*$J11301))/(1-EXP(-SIMULATION!$D$4*$I11277)))-(EXP(-SIMULATION!$D$17*$J11301)/(1-EXP(-SIMULATION!$D$4*SIMULATION!$D$17))))</f>
        <v>0.92163460000754205</v>
      </c>
      <c r="L11301">
        <v>7.9935101840809611E-2</v>
      </c>
      <c r="M11301">
        <f t="shared" ca="1" si="176"/>
        <v>0.99530555561915879</v>
      </c>
    </row>
    <row r="11302" spans="1:13" x14ac:dyDescent="0.25">
      <c r="A11302" s="9">
        <v>453</v>
      </c>
      <c r="B11302" s="2">
        <f ca="1">NORMINV(RAND(),SIMULATION!D7,SIMULATION!D8)</f>
        <v>54.029065633864867</v>
      </c>
      <c r="C11302" s="2">
        <v>2</v>
      </c>
      <c r="D11302" s="2">
        <f ca="1">SIMULATION!$D$11*(1+(SIMULATION!$D$12*LN(1+$C11302)))*(1+(SIMULATION!$D$13*(($B11302/63.5)-1)))</f>
        <v>9.5347332431519511</v>
      </c>
      <c r="E11302" s="2">
        <v>6.0972193925258683E-2</v>
      </c>
      <c r="F11302" s="2">
        <f ca="1">D11302*(1+E11302)</f>
        <v>10.116086847479023</v>
      </c>
      <c r="G11302" s="2">
        <v>-9.8850239368707488E-2</v>
      </c>
      <c r="H11302" s="9">
        <f>SIMULATION!$D$15*EXP($G$11302)</f>
        <v>199.97808385406216</v>
      </c>
      <c r="I11302" s="2">
        <f ca="1">$F11302/$H11302</f>
        <v>5.0585977485720045E-2</v>
      </c>
      <c r="J11302">
        <v>0</v>
      </c>
      <c r="K11302">
        <f ca="1">SIMULATION!$D$3*SIMULATION!$D$17/$H11302/(SIMULATION!$D$17-$I11302)*(((EXP(-$I11302*$J11302))/(1-EXP(-SIMULATION!$D$4*$I11302)))-(EXP(-SIMULATION!$D$17*$J11302)/(1-EXP(-SIMULATION!$D$4*SIMULATION!$D$17))))</f>
        <v>1.3108123383567538</v>
      </c>
      <c r="L11302">
        <v>7.1151903578267492E-2</v>
      </c>
      <c r="M11302">
        <f t="shared" ca="1" si="176"/>
        <v>1.404079131464717</v>
      </c>
    </row>
    <row r="11303" spans="1:13" x14ac:dyDescent="0.25">
      <c r="A11303" s="9"/>
      <c r="H11303" s="9"/>
      <c r="J11303">
        <v>1</v>
      </c>
      <c r="K11303">
        <f ca="1">SIMULATION!$D$3*SIMULATION!$D$17/$H11302/(SIMULATION!$D$17-$I11302)*(((EXP(-$I11302*$J11303))/(1-EXP(-SIMULATION!$D$4*$I11302)))-(EXP(-SIMULATION!$D$17*$J11303)/(1-EXP(-SIMULATION!$D$4*SIMULATION!$D$17))))</f>
        <v>2.2076466936910388</v>
      </c>
      <c r="L11303">
        <v>-0.19322205842843521</v>
      </c>
      <c r="M11303">
        <f t="shared" ca="1" si="176"/>
        <v>1.7810806552533271</v>
      </c>
    </row>
    <row r="11304" spans="1:13" x14ac:dyDescent="0.25">
      <c r="A11304" s="9"/>
      <c r="H11304" s="9"/>
      <c r="J11304">
        <v>2</v>
      </c>
      <c r="K11304">
        <f ca="1">SIMULATION!$D$3*SIMULATION!$D$17/$H11302/(SIMULATION!$D$17-$I11302)*(((EXP(-$I11302*$J11304))/(1-EXP(-SIMULATION!$D$4*$I11302)))-(EXP(-SIMULATION!$D$17*$J11304)/(1-EXP(-SIMULATION!$D$4*SIMULATION!$D$17))))</f>
        <v>2.7148969203512574</v>
      </c>
      <c r="L11304">
        <v>0.45612315125339115</v>
      </c>
      <c r="M11304">
        <f t="shared" ca="1" si="176"/>
        <v>3.9532242589899997</v>
      </c>
    </row>
    <row r="11305" spans="1:13" x14ac:dyDescent="0.25">
      <c r="A11305" s="9"/>
      <c r="H11305" s="9"/>
      <c r="J11305">
        <v>3</v>
      </c>
      <c r="K11305">
        <f ca="1">SIMULATION!$D$3*SIMULATION!$D$17/$H11302/(SIMULATION!$D$17-$I11302)*(((EXP(-$I11302*$J11305))/(1-EXP(-SIMULATION!$D$4*$I11302)))-(EXP(-SIMULATION!$D$17*$J11305)/(1-EXP(-SIMULATION!$D$4*SIMULATION!$D$17))))</f>
        <v>2.9758199819213402</v>
      </c>
      <c r="L11305">
        <v>8.7306880299643494E-2</v>
      </c>
      <c r="M11305">
        <f t="shared" ca="1" si="176"/>
        <v>3.2356295408762339</v>
      </c>
    </row>
    <row r="11306" spans="1:13" x14ac:dyDescent="0.25">
      <c r="A11306" s="9"/>
      <c r="H11306" s="9"/>
      <c r="J11306">
        <v>4</v>
      </c>
      <c r="K11306">
        <f ca="1">SIMULATION!$D$3*SIMULATION!$D$17/$H11302/(SIMULATION!$D$17-$I11302)*(((EXP(-$I11302*$J11306))/(1-EXP(-SIMULATION!$D$4*$I11302)))-(EXP(-SIMULATION!$D$17*$J11306)/(1-EXP(-SIMULATION!$D$4*SIMULATION!$D$17))))</f>
        <v>3.0820542651816529</v>
      </c>
      <c r="L11306">
        <v>-0.30145787649197475</v>
      </c>
      <c r="M11306">
        <f t="shared" ca="1" si="176"/>
        <v>2.1529447311669583</v>
      </c>
    </row>
    <row r="11307" spans="1:13" x14ac:dyDescent="0.25">
      <c r="A11307" s="9"/>
      <c r="H11307" s="9"/>
      <c r="J11307">
        <v>5</v>
      </c>
      <c r="K11307">
        <f ca="1">SIMULATION!$D$3*SIMULATION!$D$17/$H11302/(SIMULATION!$D$17-$I11302)*(((EXP(-$I11302*$J11307))/(1-EXP(-SIMULATION!$D$4*$I11302)))-(EXP(-SIMULATION!$D$17*$J11307)/(1-EXP(-SIMULATION!$D$4*SIMULATION!$D$17))))</f>
        <v>3.0921678171204126</v>
      </c>
      <c r="L11307">
        <v>-0.24264851062263709</v>
      </c>
      <c r="M11307">
        <f t="shared" ca="1" si="176"/>
        <v>2.3418579017008936</v>
      </c>
    </row>
    <row r="11308" spans="1:13" x14ac:dyDescent="0.25">
      <c r="A11308" s="9"/>
      <c r="H11308" s="9"/>
      <c r="J11308">
        <v>6</v>
      </c>
      <c r="K11308">
        <f ca="1">SIMULATION!$D$3*SIMULATION!$D$17/$H11302/(SIMULATION!$D$17-$I11302)*(((EXP(-$I11302*$J11308))/(1-EXP(-SIMULATION!$D$4*$I11302)))-(EXP(-SIMULATION!$D$17*$J11308)/(1-EXP(-SIMULATION!$D$4*SIMULATION!$D$17))))</f>
        <v>3.0435441060652386</v>
      </c>
      <c r="L11308">
        <v>0.14376636910082138</v>
      </c>
      <c r="M11308">
        <f t="shared" ca="1" si="176"/>
        <v>3.481103391392443</v>
      </c>
    </row>
    <row r="11309" spans="1:13" x14ac:dyDescent="0.25">
      <c r="A11309" s="9"/>
      <c r="H11309" s="9"/>
      <c r="J11309">
        <v>7</v>
      </c>
      <c r="K11309">
        <f ca="1">SIMULATION!$D$3*SIMULATION!$D$17/$H11302/(SIMULATION!$D$17-$I11302)*(((EXP(-$I11302*$J11309))/(1-EXP(-SIMULATION!$D$4*$I11302)))-(EXP(-SIMULATION!$D$17*$J11309)/(1-EXP(-SIMULATION!$D$4*SIMULATION!$D$17))))</f>
        <v>2.9599983262350662</v>
      </c>
      <c r="L11309">
        <v>0.29413237212617982</v>
      </c>
      <c r="M11309">
        <f t="shared" ca="1" si="176"/>
        <v>3.8306296554201085</v>
      </c>
    </row>
    <row r="11310" spans="1:13" x14ac:dyDescent="0.25">
      <c r="A11310" s="9"/>
      <c r="H11310" s="9"/>
      <c r="J11310">
        <v>8</v>
      </c>
      <c r="K11310">
        <f ca="1">SIMULATION!$D$3*SIMULATION!$D$17/$H11302/(SIMULATION!$D$17-$I11302)*(((EXP(-$I11302*$J11310))/(1-EXP(-SIMULATION!$D$4*$I11302)))-(EXP(-SIMULATION!$D$17*$J11310)/(1-EXP(-SIMULATION!$D$4*SIMULATION!$D$17))))</f>
        <v>2.8566577496011365</v>
      </c>
      <c r="L11310">
        <v>-0.17882309665598276</v>
      </c>
      <c r="M11310">
        <f t="shared" ca="1" si="176"/>
        <v>2.3458213647311505</v>
      </c>
    </row>
    <row r="11311" spans="1:13" x14ac:dyDescent="0.25">
      <c r="A11311" s="9"/>
      <c r="H11311" s="9"/>
      <c r="J11311">
        <v>9</v>
      </c>
      <c r="K11311">
        <f ca="1">SIMULATION!$D$3*SIMULATION!$D$17/$H11302/(SIMULATION!$D$17-$I11302)*(((EXP(-$I11302*$J11311))/(1-EXP(-SIMULATION!$D$4*$I11302)))-(EXP(-SIMULATION!$D$17*$J11311)/(1-EXP(-SIMULATION!$D$4*SIMULATION!$D$17))))</f>
        <v>2.7430888306523915</v>
      </c>
      <c r="L11311">
        <v>8.1944463363006551E-2</v>
      </c>
      <c r="M11311">
        <f t="shared" ca="1" si="176"/>
        <v>2.9678697728372589</v>
      </c>
    </row>
    <row r="11312" spans="1:13" x14ac:dyDescent="0.25">
      <c r="A11312" s="9"/>
      <c r="H11312" s="9"/>
      <c r="J11312">
        <v>10</v>
      </c>
      <c r="K11312">
        <f ca="1">SIMULATION!$D$3*SIMULATION!$D$17/$H11302/(SIMULATION!$D$17-$I11302)*(((EXP(-$I11302*$J11312))/(1-EXP(-SIMULATION!$D$4*$I11302)))-(EXP(-SIMULATION!$D$17*$J11312)/(1-EXP(-SIMULATION!$D$4*SIMULATION!$D$17))))</f>
        <v>2.6253008047885764</v>
      </c>
      <c r="L11312">
        <v>-0.15058118218309147</v>
      </c>
      <c r="M11312">
        <f t="shared" ca="1" si="176"/>
        <v>2.2299799060172911</v>
      </c>
    </row>
    <row r="11313" spans="1:13" x14ac:dyDescent="0.25">
      <c r="A11313" s="9"/>
      <c r="H11313" s="9"/>
      <c r="J11313">
        <v>11</v>
      </c>
      <c r="K11313">
        <f ca="1">SIMULATION!$D$3*SIMULATION!$D$17/$H11302/(SIMULATION!$D$17-$I11302)*(((EXP(-$I11302*$J11313))/(1-EXP(-SIMULATION!$D$4*$I11302)))-(EXP(-SIMULATION!$D$17*$J11313)/(1-EXP(-SIMULATION!$D$4*SIMULATION!$D$17))))</f>
        <v>2.5070293326491089</v>
      </c>
      <c r="L11313">
        <v>0.14335023798432633</v>
      </c>
      <c r="M11313">
        <f t="shared" ca="1" si="176"/>
        <v>2.8664125841180454</v>
      </c>
    </row>
    <row r="11314" spans="1:13" x14ac:dyDescent="0.25">
      <c r="A11314" s="9"/>
      <c r="H11314" s="9"/>
      <c r="J11314">
        <v>12</v>
      </c>
      <c r="K11314">
        <f ca="1">SIMULATION!$D$3*SIMULATION!$D$17/$H11302/(SIMULATION!$D$17-$I11302)*(((EXP(-$I11302*$J11314))/(1-EXP(-SIMULATION!$D$4*$I11302)))-(EXP(-SIMULATION!$D$17*$J11314)/(1-EXP(-SIMULATION!$D$4*SIMULATION!$D$17))))</f>
        <v>2.3905587956995187</v>
      </c>
      <c r="L11314">
        <v>-0.32397050777598796</v>
      </c>
      <c r="M11314">
        <f t="shared" ca="1" si="176"/>
        <v>1.6160882487883912</v>
      </c>
    </row>
    <row r="11315" spans="1:13" x14ac:dyDescent="0.25">
      <c r="A11315" s="9"/>
      <c r="H11315" s="9"/>
      <c r="J11315">
        <v>13</v>
      </c>
      <c r="K11315">
        <f ca="1">SIMULATION!$D$3*SIMULATION!$D$17/$H11302/(SIMULATION!$D$17-$I11302)*(((EXP(-$I11302*$J11315))/(1-EXP(-SIMULATION!$D$4*$I11302)))-(EXP(-SIMULATION!$D$17*$J11315)/(1-EXP(-SIMULATION!$D$4*SIMULATION!$D$17))))</f>
        <v>2.2772489628888826</v>
      </c>
      <c r="L11315">
        <v>-0.31841743834050473</v>
      </c>
      <c r="M11315">
        <f t="shared" ca="1" si="176"/>
        <v>1.5521331816622335</v>
      </c>
    </row>
    <row r="11316" spans="1:13" x14ac:dyDescent="0.25">
      <c r="A11316" s="9"/>
      <c r="H11316" s="9"/>
      <c r="J11316">
        <v>14</v>
      </c>
      <c r="K11316">
        <f ca="1">SIMULATION!$D$3*SIMULATION!$D$17/$H11302/(SIMULATION!$D$17-$I11302)*(((EXP(-$I11302*$J11316))/(1-EXP(-SIMULATION!$D$4*$I11302)))-(EXP(-SIMULATION!$D$17*$J11316)/(1-EXP(-SIMULATION!$D$4*SIMULATION!$D$17))))</f>
        <v>2.167872224940246</v>
      </c>
      <c r="L11316">
        <v>0.18170776902603203</v>
      </c>
      <c r="M11316">
        <f t="shared" ca="1" si="176"/>
        <v>2.5617914504676382</v>
      </c>
    </row>
    <row r="11317" spans="1:13" x14ac:dyDescent="0.25">
      <c r="A11317" s="9"/>
      <c r="H11317" s="9"/>
      <c r="J11317">
        <v>15</v>
      </c>
      <c r="K11317">
        <f ca="1">SIMULATION!$D$3*SIMULATION!$D$17/$H11302/(SIMULATION!$D$17-$I11302)*(((EXP(-$I11302*$J11317))/(1-EXP(-SIMULATION!$D$4*$I11302)))-(EXP(-SIMULATION!$D$17*$J11317)/(1-EXP(-SIMULATION!$D$4*SIMULATION!$D$17))))</f>
        <v>2.062829448926931</v>
      </c>
      <c r="L11317">
        <v>0.12005461641176346</v>
      </c>
      <c r="M11317">
        <f t="shared" ca="1" si="176"/>
        <v>2.310481647140743</v>
      </c>
    </row>
    <row r="11318" spans="1:13" x14ac:dyDescent="0.25">
      <c r="A11318" s="9"/>
      <c r="H11318" s="9"/>
      <c r="J11318">
        <v>16</v>
      </c>
      <c r="K11318">
        <f ca="1">SIMULATION!$D$3*SIMULATION!$D$17/$H11302/(SIMULATION!$D$17-$I11302)*(((EXP(-$I11302*$J11318))/(1-EXP(-SIMULATION!$D$4*$I11302)))-(EXP(-SIMULATION!$D$17*$J11318)/(1-EXP(-SIMULATION!$D$4*SIMULATION!$D$17))))</f>
        <v>1.9622880622782917</v>
      </c>
      <c r="L11318">
        <v>-1.7287524106516038E-2</v>
      </c>
      <c r="M11318">
        <f t="shared" ca="1" si="176"/>
        <v>1.9283649600977271</v>
      </c>
    </row>
    <row r="11319" spans="1:13" x14ac:dyDescent="0.25">
      <c r="A11319" s="9"/>
      <c r="H11319" s="9"/>
      <c r="J11319">
        <v>17</v>
      </c>
      <c r="K11319">
        <f ca="1">SIMULATION!$D$3*SIMULATION!$D$17/$H11302/(SIMULATION!$D$17-$I11302)*(((EXP(-$I11302*$J11319))/(1-EXP(-SIMULATION!$D$4*$I11302)))-(EXP(-SIMULATION!$D$17*$J11319)/(1-EXP(-SIMULATION!$D$4*SIMULATION!$D$17))))</f>
        <v>1.8662703113963675</v>
      </c>
      <c r="L11319">
        <v>9.5753966356677996E-3</v>
      </c>
      <c r="M11319">
        <f t="shared" ca="1" si="176"/>
        <v>1.8841405898573589</v>
      </c>
    </row>
    <row r="11320" spans="1:13" x14ac:dyDescent="0.25">
      <c r="A11320" s="9"/>
      <c r="H11320" s="9"/>
      <c r="J11320">
        <v>18</v>
      </c>
      <c r="K11320">
        <f ca="1">SIMULATION!$D$3*SIMULATION!$D$17/$H11302/(SIMULATION!$D$17-$I11302)*(((EXP(-$I11302*$J11320))/(1-EXP(-SIMULATION!$D$4*$I11302)))-(EXP(-SIMULATION!$D$17*$J11320)/(1-EXP(-SIMULATION!$D$4*SIMULATION!$D$17))))</f>
        <v>1.7747096022480331</v>
      </c>
      <c r="L11320">
        <v>-2.806522566113322E-2</v>
      </c>
      <c r="M11320">
        <f t="shared" ca="1" si="176"/>
        <v>1.7249019767779621</v>
      </c>
    </row>
    <row r="11321" spans="1:13" x14ac:dyDescent="0.25">
      <c r="A11321" s="9"/>
      <c r="H11321" s="9"/>
      <c r="J11321">
        <v>19</v>
      </c>
      <c r="K11321">
        <f ca="1">SIMULATION!$D$3*SIMULATION!$D$17/$H11302/(SIMULATION!$D$17-$I11302)*(((EXP(-$I11302*$J11321))/(1-EXP(-SIMULATION!$D$4*$I11302)))-(EXP(-SIMULATION!$D$17*$J11321)/(1-EXP(-SIMULATION!$D$4*SIMULATION!$D$17))))</f>
        <v>1.6874863978494909</v>
      </c>
      <c r="L11321">
        <v>-0.31883728050433974</v>
      </c>
      <c r="M11321">
        <f t="shared" ca="1" si="176"/>
        <v>1.1494528238710948</v>
      </c>
    </row>
    <row r="11322" spans="1:13" x14ac:dyDescent="0.25">
      <c r="A11322" s="9"/>
      <c r="H11322" s="9"/>
      <c r="J11322">
        <v>20</v>
      </c>
      <c r="K11322">
        <f ca="1">SIMULATION!$D$3*SIMULATION!$D$17/$H11302/(SIMULATION!$D$17-$I11302)*(((EXP(-$I11302*$J11322))/(1-EXP(-SIMULATION!$D$4*$I11302)))-(EXP(-SIMULATION!$D$17*$J11322)/(1-EXP(-SIMULATION!$D$4*SIMULATION!$D$17))))</f>
        <v>1.6044510255187321</v>
      </c>
      <c r="L11322">
        <v>4.5674834877560209E-2</v>
      </c>
      <c r="M11322">
        <f t="shared" ca="1" si="176"/>
        <v>1.6777340611784324</v>
      </c>
    </row>
    <row r="11323" spans="1:13" x14ac:dyDescent="0.25">
      <c r="A11323" s="9"/>
      <c r="H11323" s="9"/>
      <c r="J11323">
        <v>21</v>
      </c>
      <c r="K11323">
        <f ca="1">SIMULATION!$D$3*SIMULATION!$D$17/$H11302/(SIMULATION!$D$17-$I11302)*(((EXP(-$I11302*$J11323))/(1-EXP(-SIMULATION!$D$4*$I11302)))-(EXP(-SIMULATION!$D$17*$J11323)/(1-EXP(-SIMULATION!$D$4*SIMULATION!$D$17))))</f>
        <v>1.5254381052936494</v>
      </c>
      <c r="L11323">
        <v>-0.32042095259812337</v>
      </c>
      <c r="M11323">
        <f t="shared" ca="1" si="176"/>
        <v>1.0366557744659817</v>
      </c>
    </row>
    <row r="11324" spans="1:13" x14ac:dyDescent="0.25">
      <c r="A11324" s="9"/>
      <c r="H11324" s="9"/>
      <c r="J11324">
        <v>22</v>
      </c>
      <c r="K11324">
        <f ca="1">SIMULATION!$D$3*SIMULATION!$D$17/$H11302/(SIMULATION!$D$17-$I11302)*(((EXP(-$I11302*$J11324))/(1-EXP(-SIMULATION!$D$4*$I11302)))-(EXP(-SIMULATION!$D$17*$J11324)/(1-EXP(-SIMULATION!$D$4*SIMULATION!$D$17))))</f>
        <v>1.4502756182151235</v>
      </c>
      <c r="L11324">
        <v>-0.194309133872933</v>
      </c>
      <c r="M11324">
        <f t="shared" ca="1" si="176"/>
        <v>1.1684738189627104</v>
      </c>
    </row>
    <row r="11325" spans="1:13" x14ac:dyDescent="0.25">
      <c r="A11325" s="9"/>
      <c r="H11325" s="9"/>
      <c r="J11325">
        <v>23</v>
      </c>
      <c r="K11325">
        <f ca="1">SIMULATION!$D$3*SIMULATION!$D$17/$H11302/(SIMULATION!$D$17-$I11302)*(((EXP(-$I11302*$J11325))/(1-EXP(-SIMULATION!$D$4*$I11302)))-(EXP(-SIMULATION!$D$17*$J11325)/(1-EXP(-SIMULATION!$D$4*SIMULATION!$D$17))))</f>
        <v>1.3787905484758289</v>
      </c>
      <c r="L11325">
        <v>-0.22145146573031924</v>
      </c>
      <c r="M11325">
        <f t="shared" ca="1" si="176"/>
        <v>1.0734553605807458</v>
      </c>
    </row>
    <row r="11326" spans="1:13" x14ac:dyDescent="0.25">
      <c r="A11326" s="9"/>
      <c r="H11326" s="9"/>
      <c r="J11326">
        <v>24</v>
      </c>
      <c r="K11326">
        <f ca="1">SIMULATION!$D$3*SIMULATION!$D$17/$H11302/(SIMULATION!$D$17-$I11302)*(((EXP(-$I11302*$J11326))/(1-EXP(-SIMULATION!$D$4*$I11302)))-(EXP(-SIMULATION!$D$17*$J11326)/(1-EXP(-SIMULATION!$D$4*SIMULATION!$D$17))))</f>
        <v>1.3108123383567538</v>
      </c>
      <c r="L11326">
        <v>-0.17346980745372595</v>
      </c>
      <c r="M11326">
        <f t="shared" ca="1" si="176"/>
        <v>1.0834259744140393</v>
      </c>
    </row>
    <row r="11327" spans="1:13" x14ac:dyDescent="0.25">
      <c r="A11327" s="9">
        <v>454</v>
      </c>
      <c r="B11327" s="2">
        <f ca="1">NORMINV(RAND(),SIMULATION!D7,SIMULATION!D8)</f>
        <v>56.88111268678329</v>
      </c>
      <c r="C11327" s="2">
        <v>2</v>
      </c>
      <c r="D11327" s="2">
        <f ca="1">SIMULATION!$D$11*(1+(SIMULATION!$D$12*LN(1+$C11327)))*(1+(SIMULATION!$D$13*(($B11327/63.5)-1)))</f>
        <v>9.7465312118848573</v>
      </c>
      <c r="E11327" s="2">
        <v>-0.17252675075215879</v>
      </c>
      <c r="F11327" s="2">
        <f ca="1">D11327*(1+E11327)</f>
        <v>8.0649938507938614</v>
      </c>
      <c r="G11327" s="2">
        <v>-2.2562461507401124E-2</v>
      </c>
      <c r="H11327" s="9">
        <f>SIMULATION!$D$15*EXP($G$11327)</f>
        <v>215.83097056905203</v>
      </c>
      <c r="I11327" s="2">
        <f ca="1">$F11327/$H11327</f>
        <v>3.7367175941107965E-2</v>
      </c>
      <c r="J11327">
        <v>0</v>
      </c>
      <c r="K11327">
        <f ca="1">SIMULATION!$D$3*SIMULATION!$D$17/$H11327/(SIMULATION!$D$17-$I11327)*(((EXP(-$I11327*$J11327))/(1-EXP(-SIMULATION!$D$4*$I11327)))-(EXP(-SIMULATION!$D$17*$J11327)/(1-EXP(-SIMULATION!$D$4*SIMULATION!$D$17))))</f>
        <v>1.9161345200121149</v>
      </c>
      <c r="L11327">
        <v>-7.2804085991171955E-2</v>
      </c>
      <c r="M11327">
        <f t="shared" ca="1" si="176"/>
        <v>1.7766320976465</v>
      </c>
    </row>
    <row r="11328" spans="1:13" x14ac:dyDescent="0.25">
      <c r="A11328" s="9"/>
      <c r="H11328" s="9"/>
      <c r="J11328">
        <v>1</v>
      </c>
      <c r="K11328">
        <f ca="1">SIMULATION!$D$3*SIMULATION!$D$17/$H11327/(SIMULATION!$D$17-$I11327)*(((EXP(-$I11327*$J11328))/(1-EXP(-SIMULATION!$D$4*$I11327)))-(EXP(-SIMULATION!$D$17*$J11328)/(1-EXP(-SIMULATION!$D$4*SIMULATION!$D$17))))</f>
        <v>2.7430297262378627</v>
      </c>
      <c r="L11328">
        <v>4.308623200406634E-2</v>
      </c>
      <c r="M11328">
        <f t="shared" ca="1" si="176"/>
        <v>2.861216541416598</v>
      </c>
    </row>
    <row r="11329" spans="1:13" x14ac:dyDescent="0.25">
      <c r="A11329" s="9"/>
      <c r="H11329" s="9"/>
      <c r="J11329">
        <v>2</v>
      </c>
      <c r="K11329">
        <f ca="1">SIMULATION!$D$3*SIMULATION!$D$17/$H11327/(SIMULATION!$D$17-$I11327)*(((EXP(-$I11327*$J11329))/(1-EXP(-SIMULATION!$D$4*$I11327)))-(EXP(-SIMULATION!$D$17*$J11329)/(1-EXP(-SIMULATION!$D$4*SIMULATION!$D$17))))</f>
        <v>3.2173530702434019</v>
      </c>
      <c r="L11329">
        <v>-0.40676269962953798</v>
      </c>
      <c r="M11329">
        <f t="shared" ca="1" si="176"/>
        <v>1.9086538497298133</v>
      </c>
    </row>
    <row r="11330" spans="1:13" x14ac:dyDescent="0.25">
      <c r="A11330" s="9"/>
      <c r="H11330" s="9"/>
      <c r="J11330">
        <v>3</v>
      </c>
      <c r="K11330">
        <f ca="1">SIMULATION!$D$3*SIMULATION!$D$17/$H11327/(SIMULATION!$D$17-$I11327)*(((EXP(-$I11327*$J11330))/(1-EXP(-SIMULATION!$D$4*$I11327)))-(EXP(-SIMULATION!$D$17*$J11330)/(1-EXP(-SIMULATION!$D$4*SIMULATION!$D$17))))</f>
        <v>3.4677780254594661</v>
      </c>
      <c r="L11330">
        <v>-2.5140010861977976E-2</v>
      </c>
      <c r="M11330">
        <f t="shared" ca="1" si="176"/>
        <v>3.3805980482324869</v>
      </c>
    </row>
    <row r="11331" spans="1:13" x14ac:dyDescent="0.25">
      <c r="A11331" s="9"/>
      <c r="H11331" s="9"/>
      <c r="J11331">
        <v>4</v>
      </c>
      <c r="K11331">
        <f ca="1">SIMULATION!$D$3*SIMULATION!$D$17/$H11327/(SIMULATION!$D$17-$I11327)*(((EXP(-$I11327*$J11331))/(1-EXP(-SIMULATION!$D$4*$I11327)))-(EXP(-SIMULATION!$D$17*$J11331)/(1-EXP(-SIMULATION!$D$4*SIMULATION!$D$17))))</f>
        <v>3.5766869202616265</v>
      </c>
      <c r="L11331">
        <v>0.15939337518061433</v>
      </c>
      <c r="M11331">
        <f t="shared" ref="M11331:M11394" ca="1" si="177">$K11331*(1+$L11331)</f>
        <v>4.1467871204464837</v>
      </c>
    </row>
    <row r="11332" spans="1:13" x14ac:dyDescent="0.25">
      <c r="A11332" s="9"/>
      <c r="H11332" s="9"/>
      <c r="J11332">
        <v>5</v>
      </c>
      <c r="K11332">
        <f ca="1">SIMULATION!$D$3*SIMULATION!$D$17/$H11327/(SIMULATION!$D$17-$I11327)*(((EXP(-$I11327*$J11332))/(1-EXP(-SIMULATION!$D$4*$I11327)))-(EXP(-SIMULATION!$D$17*$J11332)/(1-EXP(-SIMULATION!$D$4*SIMULATION!$D$17))))</f>
        <v>3.5968003354219227</v>
      </c>
      <c r="L11332">
        <v>-0.38079045388251476</v>
      </c>
      <c r="M11332">
        <f t="shared" ca="1" si="177"/>
        <v>2.2271731031718276</v>
      </c>
    </row>
    <row r="11333" spans="1:13" x14ac:dyDescent="0.25">
      <c r="A11333" s="9"/>
      <c r="H11333" s="9"/>
      <c r="J11333">
        <v>6</v>
      </c>
      <c r="K11333">
        <f ca="1">SIMULATION!$D$3*SIMULATION!$D$17/$H11327/(SIMULATION!$D$17-$I11327)*(((EXP(-$I11327*$J11333))/(1-EXP(-SIMULATION!$D$4*$I11327)))-(EXP(-SIMULATION!$D$17*$J11333)/(1-EXP(-SIMULATION!$D$4*SIMULATION!$D$17))))</f>
        <v>3.5618335251247748</v>
      </c>
      <c r="L11333">
        <v>-0.15464768265417611</v>
      </c>
      <c r="M11333">
        <f t="shared" ca="1" si="177"/>
        <v>3.0110042244642736</v>
      </c>
    </row>
    <row r="11334" spans="1:13" x14ac:dyDescent="0.25">
      <c r="A11334" s="9"/>
      <c r="H11334" s="9"/>
      <c r="J11334">
        <v>7</v>
      </c>
      <c r="K11334">
        <f ca="1">SIMULATION!$D$3*SIMULATION!$D$17/$H11327/(SIMULATION!$D$17-$I11327)*(((EXP(-$I11327*$J11334))/(1-EXP(-SIMULATION!$D$4*$I11327)))-(EXP(-SIMULATION!$D$17*$J11334)/(1-EXP(-SIMULATION!$D$4*SIMULATION!$D$17))))</f>
        <v>3.4933252133712371</v>
      </c>
      <c r="L11334">
        <v>0.1581992665461234</v>
      </c>
      <c r="M11334">
        <f t="shared" ca="1" si="177"/>
        <v>4.045966699933647</v>
      </c>
    </row>
    <row r="11335" spans="1:13" x14ac:dyDescent="0.25">
      <c r="A11335" s="9"/>
      <c r="H11335" s="9"/>
      <c r="J11335">
        <v>8</v>
      </c>
      <c r="K11335">
        <f ca="1">SIMULATION!$D$3*SIMULATION!$D$17/$H11327/(SIMULATION!$D$17-$I11327)*(((EXP(-$I11327*$J11335))/(1-EXP(-SIMULATION!$D$4*$I11327)))-(EXP(-SIMULATION!$D$17*$J11335)/(1-EXP(-SIMULATION!$D$4*SIMULATION!$D$17))))</f>
        <v>3.4050135591658748</v>
      </c>
      <c r="L11335">
        <v>-5.6900105712500365E-3</v>
      </c>
      <c r="M11335">
        <f t="shared" ca="1" si="177"/>
        <v>3.385638996018971</v>
      </c>
    </row>
    <row r="11336" spans="1:13" x14ac:dyDescent="0.25">
      <c r="A11336" s="9"/>
      <c r="H11336" s="9"/>
      <c r="J11336">
        <v>9</v>
      </c>
      <c r="K11336">
        <f ca="1">SIMULATION!$D$3*SIMULATION!$D$17/$H11327/(SIMULATION!$D$17-$I11327)*(((EXP(-$I11327*$J11336))/(1-EXP(-SIMULATION!$D$4*$I11327)))-(EXP(-SIMULATION!$D$17*$J11336)/(1-EXP(-SIMULATION!$D$4*SIMULATION!$D$17))))</f>
        <v>3.3056402913374341</v>
      </c>
      <c r="L11336">
        <v>-6.0275021461964728E-2</v>
      </c>
      <c r="M11336">
        <f t="shared" ca="1" si="177"/>
        <v>3.1063927518315348</v>
      </c>
    </row>
    <row r="11337" spans="1:13" x14ac:dyDescent="0.25">
      <c r="A11337" s="9"/>
      <c r="H11337" s="9"/>
      <c r="J11337">
        <v>10</v>
      </c>
      <c r="K11337">
        <f ca="1">SIMULATION!$D$3*SIMULATION!$D$17/$H11327/(SIMULATION!$D$17-$I11327)*(((EXP(-$I11327*$J11337))/(1-EXP(-SIMULATION!$D$4*$I11327)))-(EXP(-SIMULATION!$D$17*$J11337)/(1-EXP(-SIMULATION!$D$4*SIMULATION!$D$17))))</f>
        <v>3.2007475796004767</v>
      </c>
      <c r="L11337">
        <v>6.8791815583816432E-2</v>
      </c>
      <c r="M11337">
        <f t="shared" ca="1" si="177"/>
        <v>3.4209328168266997</v>
      </c>
    </row>
    <row r="11338" spans="1:13" x14ac:dyDescent="0.25">
      <c r="A11338" s="9"/>
      <c r="H11338" s="9"/>
      <c r="J11338">
        <v>11</v>
      </c>
      <c r="K11338">
        <f ca="1">SIMULATION!$D$3*SIMULATION!$D$17/$H11327/(SIMULATION!$D$17-$I11327)*(((EXP(-$I11327*$J11338))/(1-EXP(-SIMULATION!$D$4*$I11327)))-(EXP(-SIMULATION!$D$17*$J11338)/(1-EXP(-SIMULATION!$D$4*SIMULATION!$D$17))))</f>
        <v>3.0938294297242974</v>
      </c>
      <c r="L11338">
        <v>-0.31007751293759139</v>
      </c>
      <c r="M11338">
        <f t="shared" ca="1" si="177"/>
        <v>2.1345024947022604</v>
      </c>
    </row>
    <row r="11339" spans="1:13" x14ac:dyDescent="0.25">
      <c r="A11339" s="9"/>
      <c r="H11339" s="9"/>
      <c r="J11339">
        <v>12</v>
      </c>
      <c r="K11339">
        <f ca="1">SIMULATION!$D$3*SIMULATION!$D$17/$H11327/(SIMULATION!$D$17-$I11327)*(((EXP(-$I11327*$J11339))/(1-EXP(-SIMULATION!$D$4*$I11327)))-(EXP(-SIMULATION!$D$17*$J11339)/(1-EXP(-SIMULATION!$D$4*SIMULATION!$D$17))))</f>
        <v>2.9870694451401425</v>
      </c>
      <c r="L11339">
        <v>-2.6666934364765887E-2</v>
      </c>
      <c r="M11339">
        <f t="shared" ca="1" si="177"/>
        <v>2.9074134603035926</v>
      </c>
    </row>
    <row r="11340" spans="1:13" x14ac:dyDescent="0.25">
      <c r="A11340" s="9"/>
      <c r="H11340" s="9"/>
      <c r="J11340">
        <v>13</v>
      </c>
      <c r="K11340">
        <f ca="1">SIMULATION!$D$3*SIMULATION!$D$17/$H11327/(SIMULATION!$D$17-$I11327)*(((EXP(-$I11327*$J11340))/(1-EXP(-SIMULATION!$D$4*$I11327)))-(EXP(-SIMULATION!$D$17*$J11340)/(1-EXP(-SIMULATION!$D$4*SIMULATION!$D$17))))</f>
        <v>2.8818135250684427</v>
      </c>
      <c r="L11340">
        <v>-0.31475660695206709</v>
      </c>
      <c r="M11340">
        <f t="shared" ca="1" si="177"/>
        <v>1.9747436780493239</v>
      </c>
    </row>
    <row r="11341" spans="1:13" x14ac:dyDescent="0.25">
      <c r="A11341" s="9"/>
      <c r="H11341" s="9"/>
      <c r="J11341">
        <v>14</v>
      </c>
      <c r="K11341">
        <f ca="1">SIMULATION!$D$3*SIMULATION!$D$17/$H11327/(SIMULATION!$D$17-$I11327)*(((EXP(-$I11327*$J11341))/(1-EXP(-SIMULATION!$D$4*$I11327)))-(EXP(-SIMULATION!$D$17*$J11341)/(1-EXP(-SIMULATION!$D$4*SIMULATION!$D$17))))</f>
        <v>2.7788727063729803</v>
      </c>
      <c r="L11341">
        <v>0.27617629682881978</v>
      </c>
      <c r="M11341">
        <f t="shared" ca="1" si="177"/>
        <v>3.5463314797777503</v>
      </c>
    </row>
    <row r="11342" spans="1:13" x14ac:dyDescent="0.25">
      <c r="A11342" s="9"/>
      <c r="H11342" s="9"/>
      <c r="J11342">
        <v>15</v>
      </c>
      <c r="K11342">
        <f ca="1">SIMULATION!$D$3*SIMULATION!$D$17/$H11327/(SIMULATION!$D$17-$I11327)*(((EXP(-$I11327*$J11342))/(1-EXP(-SIMULATION!$D$4*$I11327)))-(EXP(-SIMULATION!$D$17*$J11342)/(1-EXP(-SIMULATION!$D$4*SIMULATION!$D$17))))</f>
        <v>2.6787171601272899</v>
      </c>
      <c r="L11342">
        <v>7.6303950588670034E-4</v>
      </c>
      <c r="M11342">
        <f t="shared" ca="1" si="177"/>
        <v>2.6807611271455634</v>
      </c>
    </row>
    <row r="11343" spans="1:13" x14ac:dyDescent="0.25">
      <c r="A11343" s="9"/>
      <c r="H11343" s="9"/>
      <c r="J11343">
        <v>16</v>
      </c>
      <c r="K11343">
        <f ca="1">SIMULATION!$D$3*SIMULATION!$D$17/$H11327/(SIMULATION!$D$17-$I11327)*(((EXP(-$I11327*$J11343))/(1-EXP(-SIMULATION!$D$4*$I11327)))-(EXP(-SIMULATION!$D$17*$J11343)/(1-EXP(-SIMULATION!$D$4*SIMULATION!$D$17))))</f>
        <v>2.5816004401134629</v>
      </c>
      <c r="L11343">
        <v>-0.14740192702186292</v>
      </c>
      <c r="M11343">
        <f t="shared" ca="1" si="177"/>
        <v>2.201067560440249</v>
      </c>
    </row>
    <row r="11344" spans="1:13" x14ac:dyDescent="0.25">
      <c r="A11344" s="9"/>
      <c r="H11344" s="9"/>
      <c r="J11344">
        <v>17</v>
      </c>
      <c r="K11344">
        <f ca="1">SIMULATION!$D$3*SIMULATION!$D$17/$H11327/(SIMULATION!$D$17-$I11327)*(((EXP(-$I11327*$J11344))/(1-EXP(-SIMULATION!$D$4*$I11327)))-(EXP(-SIMULATION!$D$17*$J11344)/(1-EXP(-SIMULATION!$D$4*SIMULATION!$D$17))))</f>
        <v>2.4876390376044917</v>
      </c>
      <c r="L11344">
        <v>-0.52050365184440883</v>
      </c>
      <c r="M11344">
        <f t="shared" ca="1" si="177"/>
        <v>1.1928138340606431</v>
      </c>
    </row>
    <row r="11345" spans="1:13" x14ac:dyDescent="0.25">
      <c r="A11345" s="9"/>
      <c r="H11345" s="9"/>
      <c r="J11345">
        <v>18</v>
      </c>
      <c r="K11345">
        <f ca="1">SIMULATION!$D$3*SIMULATION!$D$17/$H11327/(SIMULATION!$D$17-$I11327)*(((EXP(-$I11327*$J11345))/(1-EXP(-SIMULATION!$D$4*$I11327)))-(EXP(-SIMULATION!$D$17*$J11345)/(1-EXP(-SIMULATION!$D$4*SIMULATION!$D$17))))</f>
        <v>2.396863297773498</v>
      </c>
      <c r="L11345">
        <v>-0.27273734717604242</v>
      </c>
      <c r="M11345">
        <f t="shared" ca="1" si="177"/>
        <v>1.7431491603951337</v>
      </c>
    </row>
    <row r="11346" spans="1:13" x14ac:dyDescent="0.25">
      <c r="A11346" s="9"/>
      <c r="H11346" s="9"/>
      <c r="J11346">
        <v>19</v>
      </c>
      <c r="K11346">
        <f ca="1">SIMULATION!$D$3*SIMULATION!$D$17/$H11327/(SIMULATION!$D$17-$I11327)*(((EXP(-$I11327*$J11346))/(1-EXP(-SIMULATION!$D$4*$I11327)))-(EXP(-SIMULATION!$D$17*$J11346)/(1-EXP(-SIMULATION!$D$4*SIMULATION!$D$17))))</f>
        <v>2.309249986293922</v>
      </c>
      <c r="L11346">
        <v>0.1529604417026362</v>
      </c>
      <c r="M11346">
        <f t="shared" ca="1" si="177"/>
        <v>2.662473884199247</v>
      </c>
    </row>
    <row r="11347" spans="1:13" x14ac:dyDescent="0.25">
      <c r="A11347" s="9"/>
      <c r="H11347" s="9"/>
      <c r="J11347">
        <v>20</v>
      </c>
      <c r="K11347">
        <f ca="1">SIMULATION!$D$3*SIMULATION!$D$17/$H11327/(SIMULATION!$D$17-$I11327)*(((EXP(-$I11327*$J11347))/(1-EXP(-SIMULATION!$D$4*$I11327)))-(EXP(-SIMULATION!$D$17*$J11347)/(1-EXP(-SIMULATION!$D$4*SIMULATION!$D$17))))</f>
        <v>2.2247430992058925</v>
      </c>
      <c r="L11347">
        <v>-5.8318777513454295E-2</v>
      </c>
      <c r="M11347">
        <f t="shared" ca="1" si="177"/>
        <v>2.0949988013787113</v>
      </c>
    </row>
    <row r="11348" spans="1:13" x14ac:dyDescent="0.25">
      <c r="A11348" s="9"/>
      <c r="H11348" s="9"/>
      <c r="J11348">
        <v>21</v>
      </c>
      <c r="K11348">
        <f ca="1">SIMULATION!$D$3*SIMULATION!$D$17/$H11327/(SIMULATION!$D$17-$I11327)*(((EXP(-$I11327*$J11348))/(1-EXP(-SIMULATION!$D$4*$I11327)))-(EXP(-SIMULATION!$D$17*$J11348)/(1-EXP(-SIMULATION!$D$4*SIMULATION!$D$17))))</f>
        <v>2.1432671409682023</v>
      </c>
      <c r="L11348">
        <v>0.12507152198803625</v>
      </c>
      <c r="M11348">
        <f t="shared" ca="1" si="177"/>
        <v>2.4113288243160422</v>
      </c>
    </row>
    <row r="11349" spans="1:13" x14ac:dyDescent="0.25">
      <c r="A11349" s="9"/>
      <c r="H11349" s="9"/>
      <c r="J11349">
        <v>22</v>
      </c>
      <c r="K11349">
        <f ca="1">SIMULATION!$D$3*SIMULATION!$D$17/$H11327/(SIMULATION!$D$17-$I11327)*(((EXP(-$I11327*$J11349))/(1-EXP(-SIMULATION!$D$4*$I11327)))-(EXP(-SIMULATION!$D$17*$J11349)/(1-EXP(-SIMULATION!$D$4*SIMULATION!$D$17))))</f>
        <v>2.0647355780466596</v>
      </c>
      <c r="L11349">
        <v>-2.8387748544694804E-2</v>
      </c>
      <c r="M11349">
        <f t="shared" ca="1" si="177"/>
        <v>2.0061223836457858</v>
      </c>
    </row>
    <row r="11350" spans="1:13" x14ac:dyDescent="0.25">
      <c r="A11350" s="9"/>
      <c r="H11350" s="9"/>
      <c r="J11350">
        <v>23</v>
      </c>
      <c r="K11350">
        <f ca="1">SIMULATION!$D$3*SIMULATION!$D$17/$H11327/(SIMULATION!$D$17-$I11327)*(((EXP(-$I11327*$J11350))/(1-EXP(-SIMULATION!$D$4*$I11327)))-(EXP(-SIMULATION!$D$17*$J11350)/(1-EXP(-SIMULATION!$D$4*SIMULATION!$D$17))))</f>
        <v>1.9890562028976391</v>
      </c>
      <c r="L11350">
        <v>-9.6396253781642322E-2</v>
      </c>
      <c r="M11350">
        <f t="shared" ca="1" si="177"/>
        <v>1.7973186363771685</v>
      </c>
    </row>
    <row r="11351" spans="1:13" x14ac:dyDescent="0.25">
      <c r="A11351" s="9"/>
      <c r="H11351" s="9"/>
      <c r="J11351">
        <v>24</v>
      </c>
      <c r="K11351">
        <f ca="1">SIMULATION!$D$3*SIMULATION!$D$17/$H11327/(SIMULATION!$D$17-$I11327)*(((EXP(-$I11327*$J11351))/(1-EXP(-SIMULATION!$D$4*$I11327)))-(EXP(-SIMULATION!$D$17*$J11351)/(1-EXP(-SIMULATION!$D$4*SIMULATION!$D$17))))</f>
        <v>1.9161345200121151</v>
      </c>
      <c r="L11351">
        <v>-0.40702259604640045</v>
      </c>
      <c r="M11351">
        <f t="shared" ca="1" si="177"/>
        <v>1.1362244733026605</v>
      </c>
    </row>
    <row r="11352" spans="1:13" x14ac:dyDescent="0.25">
      <c r="A11352" s="9">
        <v>455</v>
      </c>
      <c r="B11352" s="2">
        <f ca="1">NORMINV(RAND(),SIMULATION!D7,SIMULATION!D8)</f>
        <v>61.928901829009178</v>
      </c>
      <c r="C11352" s="2">
        <v>2</v>
      </c>
      <c r="D11352" s="2">
        <f ca="1">SIMULATION!$D$11*(1+(SIMULATION!$D$12*LN(1+$C11352)))*(1+(SIMULATION!$D$13*(($B11352/63.5)-1)))</f>
        <v>10.121388802618315</v>
      </c>
      <c r="E11352" s="2">
        <v>-4.0030891388717037E-2</v>
      </c>
      <c r="F11352" s="2">
        <f ca="1">D11352*(1+E11352)</f>
        <v>9.7162205867577232</v>
      </c>
      <c r="G11352" s="2">
        <v>0.72891348090381314</v>
      </c>
      <c r="H11352" s="9">
        <f>SIMULATION!$D$15*EXP($G$11352)</f>
        <v>457.58904519668096</v>
      </c>
      <c r="I11352" s="2">
        <f ca="1">$F11352/$H11352</f>
        <v>2.123350785764877E-2</v>
      </c>
      <c r="J11352">
        <v>0</v>
      </c>
      <c r="K11352">
        <f ca="1">SIMULATION!$D$3*SIMULATION!$D$17/$H11352/(SIMULATION!$D$17-$I11352)*(((EXP(-$I11352*$J11352))/(1-EXP(-SIMULATION!$D$4*$I11352)))-(EXP(-SIMULATION!$D$17*$J11352)/(1-EXP(-SIMULATION!$D$4*SIMULATION!$D$17))))</f>
        <v>1.8990327802858458</v>
      </c>
      <c r="L11352">
        <v>-0.31111522395384861</v>
      </c>
      <c r="M11352">
        <f t="shared" ca="1" si="177"/>
        <v>1.3082147715515151</v>
      </c>
    </row>
    <row r="11353" spans="1:13" x14ac:dyDescent="0.25">
      <c r="A11353" s="9"/>
      <c r="H11353" s="9"/>
      <c r="J11353">
        <v>1</v>
      </c>
      <c r="K11353">
        <f ca="1">SIMULATION!$D$3*SIMULATION!$D$17/$H11352/(SIMULATION!$D$17-$I11352)*(((EXP(-$I11352*$J11353))/(1-EXP(-SIMULATION!$D$4*$I11352)))-(EXP(-SIMULATION!$D$17*$J11353)/(1-EXP(-SIMULATION!$D$4*SIMULATION!$D$17))))</f>
        <v>2.2859701826545322</v>
      </c>
      <c r="L11353">
        <v>-0.35321785218446572</v>
      </c>
      <c r="M11353">
        <f t="shared" ca="1" si="177"/>
        <v>1.4785247045795675</v>
      </c>
    </row>
    <row r="11354" spans="1:13" x14ac:dyDescent="0.25">
      <c r="A11354" s="9"/>
      <c r="H11354" s="9"/>
      <c r="J11354">
        <v>2</v>
      </c>
      <c r="K11354">
        <f ca="1">SIMULATION!$D$3*SIMULATION!$D$17/$H11352/(SIMULATION!$D$17-$I11352)*(((EXP(-$I11352*$J11354))/(1-EXP(-SIMULATION!$D$4*$I11352)))-(EXP(-SIMULATION!$D$17*$J11354)/(1-EXP(-SIMULATION!$D$4*SIMULATION!$D$17))))</f>
        <v>2.5114692308902882</v>
      </c>
      <c r="L11354">
        <v>0.12722786473185577</v>
      </c>
      <c r="M11354">
        <f t="shared" ca="1" si="177"/>
        <v>2.8309980984762158</v>
      </c>
    </row>
    <row r="11355" spans="1:13" x14ac:dyDescent="0.25">
      <c r="A11355" s="9"/>
      <c r="H11355" s="9"/>
      <c r="J11355">
        <v>3</v>
      </c>
      <c r="K11355">
        <f ca="1">SIMULATION!$D$3*SIMULATION!$D$17/$H11352/(SIMULATION!$D$17-$I11352)*(((EXP(-$I11352*$J11355))/(1-EXP(-SIMULATION!$D$4*$I11352)))-(EXP(-SIMULATION!$D$17*$J11355)/(1-EXP(-SIMULATION!$D$4*SIMULATION!$D$17))))</f>
        <v>2.6339865362507484</v>
      </c>
      <c r="L11355">
        <v>0.11614840096244916</v>
      </c>
      <c r="M11355">
        <f t="shared" ca="1" si="177"/>
        <v>2.9399198605928931</v>
      </c>
    </row>
    <row r="11356" spans="1:13" x14ac:dyDescent="0.25">
      <c r="A11356" s="9"/>
      <c r="H11356" s="9"/>
      <c r="J11356">
        <v>4</v>
      </c>
      <c r="K11356">
        <f ca="1">SIMULATION!$D$3*SIMULATION!$D$17/$H11352/(SIMULATION!$D$17-$I11352)*(((EXP(-$I11352*$J11356))/(1-EXP(-SIMULATION!$D$4*$I11352)))-(EXP(-SIMULATION!$D$17*$J11356)/(1-EXP(-SIMULATION!$D$4*SIMULATION!$D$17))))</f>
        <v>2.6909726004199235</v>
      </c>
      <c r="L11356">
        <v>0.61282557564726947</v>
      </c>
      <c r="M11356">
        <f t="shared" ca="1" si="177"/>
        <v>4.3400694333232925</v>
      </c>
    </row>
    <row r="11357" spans="1:13" x14ac:dyDescent="0.25">
      <c r="A11357" s="9"/>
      <c r="H11357" s="9"/>
      <c r="J11357">
        <v>5</v>
      </c>
      <c r="K11357">
        <f ca="1">SIMULATION!$D$3*SIMULATION!$D$17/$H11352/(SIMULATION!$D$17-$I11352)*(((EXP(-$I11352*$J11357))/(1-EXP(-SIMULATION!$D$4*$I11352)))-(EXP(-SIMULATION!$D$17*$J11357)/(1-EXP(-SIMULATION!$D$4*SIMULATION!$D$17))))</f>
        <v>2.7064169084098557</v>
      </c>
      <c r="L11357">
        <v>0.30227055579190698</v>
      </c>
      <c r="M11357">
        <f t="shared" ca="1" si="177"/>
        <v>3.5244870515195172</v>
      </c>
    </row>
    <row r="11358" spans="1:13" x14ac:dyDescent="0.25">
      <c r="A11358" s="9"/>
      <c r="H11358" s="9"/>
      <c r="J11358">
        <v>6</v>
      </c>
      <c r="K11358">
        <f ca="1">SIMULATION!$D$3*SIMULATION!$D$17/$H11352/(SIMULATION!$D$17-$I11352)*(((EXP(-$I11352*$J11358))/(1-EXP(-SIMULATION!$D$4*$I11352)))-(EXP(-SIMULATION!$D$17*$J11358)/(1-EXP(-SIMULATION!$D$4*SIMULATION!$D$17))))</f>
        <v>2.6956830028808563</v>
      </c>
      <c r="L11358">
        <v>9.0094823067558477E-2</v>
      </c>
      <c r="M11358">
        <f t="shared" ca="1" si="177"/>
        <v>2.9385500860716318</v>
      </c>
    </row>
    <row r="11359" spans="1:13" x14ac:dyDescent="0.25">
      <c r="A11359" s="9"/>
      <c r="H11359" s="9"/>
      <c r="J11359">
        <v>7</v>
      </c>
      <c r="K11359">
        <f ca="1">SIMULATION!$D$3*SIMULATION!$D$17/$H11352/(SIMULATION!$D$17-$I11352)*(((EXP(-$I11352*$J11359))/(1-EXP(-SIMULATION!$D$4*$I11352)))-(EXP(-SIMULATION!$D$17*$J11359)/(1-EXP(-SIMULATION!$D$4*SIMULATION!$D$17))))</f>
        <v>2.6686069128582219</v>
      </c>
      <c r="L11359">
        <v>-0.11511335916244973</v>
      </c>
      <c r="M11359">
        <f t="shared" ca="1" si="177"/>
        <v>2.3614146068349773</v>
      </c>
    </row>
    <row r="11360" spans="1:13" x14ac:dyDescent="0.25">
      <c r="A11360" s="9"/>
      <c r="H11360" s="9"/>
      <c r="J11360">
        <v>8</v>
      </c>
      <c r="K11360">
        <f ca="1">SIMULATION!$D$3*SIMULATION!$D$17/$H11352/(SIMULATION!$D$17-$I11352)*(((EXP(-$I11352*$J11360))/(1-EXP(-SIMULATION!$D$4*$I11352)))-(EXP(-SIMULATION!$D$17*$J11360)/(1-EXP(-SIMULATION!$D$4*SIMULATION!$D$17))))</f>
        <v>2.6314826978773525</v>
      </c>
      <c r="L11360">
        <v>9.5652119713080824E-2</v>
      </c>
      <c r="M11360">
        <f t="shared" ca="1" si="177"/>
        <v>2.8831895959176181</v>
      </c>
    </row>
    <row r="11361" spans="1:13" x14ac:dyDescent="0.25">
      <c r="A11361" s="9"/>
      <c r="H11361" s="9"/>
      <c r="J11361">
        <v>9</v>
      </c>
      <c r="K11361">
        <f ca="1">SIMULATION!$D$3*SIMULATION!$D$17/$H11352/(SIMULATION!$D$17-$I11352)*(((EXP(-$I11352*$J11361))/(1-EXP(-SIMULATION!$D$4*$I11352)))-(EXP(-SIMULATION!$D$17*$J11361)/(1-EXP(-SIMULATION!$D$4*SIMULATION!$D$17))))</f>
        <v>2.5883348287670791</v>
      </c>
      <c r="L11361">
        <v>-0.28808522110528734</v>
      </c>
      <c r="M11361">
        <f t="shared" ca="1" si="177"/>
        <v>1.842673817327199</v>
      </c>
    </row>
    <row r="11362" spans="1:13" x14ac:dyDescent="0.25">
      <c r="A11362" s="9"/>
      <c r="H11362" s="9"/>
      <c r="J11362">
        <v>10</v>
      </c>
      <c r="K11362">
        <f ca="1">SIMULATION!$D$3*SIMULATION!$D$17/$H11352/(SIMULATION!$D$17-$I11352)*(((EXP(-$I11352*$J11362))/(1-EXP(-SIMULATION!$D$4*$I11352)))-(EXP(-SIMULATION!$D$17*$J11362)/(1-EXP(-SIMULATION!$D$4*SIMULATION!$D$17))))</f>
        <v>2.5417335561242598</v>
      </c>
      <c r="L11362">
        <v>-0.11870302535178352</v>
      </c>
      <c r="M11362">
        <f t="shared" ca="1" si="177"/>
        <v>2.2400220933741628</v>
      </c>
    </row>
    <row r="11363" spans="1:13" x14ac:dyDescent="0.25">
      <c r="A11363" s="9"/>
      <c r="H11363" s="9"/>
      <c r="J11363">
        <v>11</v>
      </c>
      <c r="K11363">
        <f ca="1">SIMULATION!$D$3*SIMULATION!$D$17/$H11352/(SIMULATION!$D$17-$I11352)*(((EXP(-$I11352*$J11363))/(1-EXP(-SIMULATION!$D$4*$I11352)))-(EXP(-SIMULATION!$D$17*$J11363)/(1-EXP(-SIMULATION!$D$4*SIMULATION!$D$17))))</f>
        <v>2.4933174142909227</v>
      </c>
      <c r="L11363">
        <v>0.23091752707948787</v>
      </c>
      <c r="M11363">
        <f t="shared" ca="1" si="177"/>
        <v>3.0690681058232054</v>
      </c>
    </row>
    <row r="11364" spans="1:13" x14ac:dyDescent="0.25">
      <c r="A11364" s="9"/>
      <c r="H11364" s="9"/>
      <c r="J11364">
        <v>12</v>
      </c>
      <c r="K11364">
        <f ca="1">SIMULATION!$D$3*SIMULATION!$D$17/$H11352/(SIMULATION!$D$17-$I11352)*(((EXP(-$I11352*$J11364))/(1-EXP(-SIMULATION!$D$4*$I11352)))-(EXP(-SIMULATION!$D$17*$J11364)/(1-EXP(-SIMULATION!$D$4*SIMULATION!$D$17))))</f>
        <v>2.4441280507345695</v>
      </c>
      <c r="L11364">
        <v>0.20699599530048909</v>
      </c>
      <c r="M11364">
        <f t="shared" ca="1" si="177"/>
        <v>2.9500527692382161</v>
      </c>
    </row>
    <row r="11365" spans="1:13" x14ac:dyDescent="0.25">
      <c r="A11365" s="9"/>
      <c r="H11365" s="9"/>
      <c r="J11365">
        <v>13</v>
      </c>
      <c r="K11365">
        <f ca="1">SIMULATION!$D$3*SIMULATION!$D$17/$H11352/(SIMULATION!$D$17-$I11352)*(((EXP(-$I11352*$J11365))/(1-EXP(-SIMULATION!$D$4*$I11352)))-(EXP(-SIMULATION!$D$17*$J11365)/(1-EXP(-SIMULATION!$D$4*SIMULATION!$D$17))))</f>
        <v>2.394824789071726</v>
      </c>
      <c r="L11365">
        <v>-5.4434130795284093E-2</v>
      </c>
      <c r="M11365">
        <f t="shared" ca="1" si="177"/>
        <v>2.2644645832716068</v>
      </c>
    </row>
    <row r="11366" spans="1:13" x14ac:dyDescent="0.25">
      <c r="A11366" s="9"/>
      <c r="H11366" s="9"/>
      <c r="J11366">
        <v>14</v>
      </c>
      <c r="K11366">
        <f ca="1">SIMULATION!$D$3*SIMULATION!$D$17/$H11352/(SIMULATION!$D$17-$I11352)*(((EXP(-$I11352*$J11366))/(1-EXP(-SIMULATION!$D$4*$I11352)))-(EXP(-SIMULATION!$D$17*$J11366)/(1-EXP(-SIMULATION!$D$4*SIMULATION!$D$17))))</f>
        <v>2.345822122569778</v>
      </c>
      <c r="L11366">
        <v>0.14345936705883183</v>
      </c>
      <c r="M11366">
        <f t="shared" ca="1" si="177"/>
        <v>2.6823522795062438</v>
      </c>
    </row>
    <row r="11367" spans="1:13" x14ac:dyDescent="0.25">
      <c r="A11367" s="9"/>
      <c r="H11367" s="9"/>
      <c r="J11367">
        <v>15</v>
      </c>
      <c r="K11367">
        <f ca="1">SIMULATION!$D$3*SIMULATION!$D$17/$H11352/(SIMULATION!$D$17-$I11352)*(((EXP(-$I11352*$J11367))/(1-EXP(-SIMULATION!$D$4*$I11352)))-(EXP(-SIMULATION!$D$17*$J11367)/(1-EXP(-SIMULATION!$D$4*SIMULATION!$D$17))))</f>
        <v>2.2973778197058978</v>
      </c>
      <c r="L11367">
        <v>-7.5120065250971993E-2</v>
      </c>
      <c r="M11367">
        <f t="shared" ca="1" si="177"/>
        <v>2.1247986479834551</v>
      </c>
    </row>
    <row r="11368" spans="1:13" x14ac:dyDescent="0.25">
      <c r="A11368" s="9"/>
      <c r="H11368" s="9"/>
      <c r="J11368">
        <v>16</v>
      </c>
      <c r="K11368">
        <f ca="1">SIMULATION!$D$3*SIMULATION!$D$17/$H11352/(SIMULATION!$D$17-$I11352)*(((EXP(-$I11352*$J11368))/(1-EXP(-SIMULATION!$D$4*$I11352)))-(EXP(-SIMULATION!$D$17*$J11368)/(1-EXP(-SIMULATION!$D$4*SIMULATION!$D$17))))</f>
        <v>2.2496493808091738</v>
      </c>
      <c r="L11368">
        <v>-0.25872972632822178</v>
      </c>
      <c r="M11368">
        <f t="shared" ca="1" si="177"/>
        <v>1.6675982121779627</v>
      </c>
    </row>
    <row r="11369" spans="1:13" x14ac:dyDescent="0.25">
      <c r="A11369" s="9"/>
      <c r="H11369" s="9"/>
      <c r="J11369">
        <v>17</v>
      </c>
      <c r="K11369">
        <f ca="1">SIMULATION!$D$3*SIMULATION!$D$17/$H11352/(SIMULATION!$D$17-$I11352)*(((EXP(-$I11352*$J11369))/(1-EXP(-SIMULATION!$D$4*$I11352)))-(EXP(-SIMULATION!$D$17*$J11369)/(1-EXP(-SIMULATION!$D$4*SIMULATION!$D$17))))</f>
        <v>2.2027302133828894</v>
      </c>
      <c r="L11369">
        <v>0.40368020694231621</v>
      </c>
      <c r="M11369">
        <f t="shared" ca="1" si="177"/>
        <v>3.0919288017593867</v>
      </c>
    </row>
    <row r="11370" spans="1:13" x14ac:dyDescent="0.25">
      <c r="A11370" s="9"/>
      <c r="H11370" s="9"/>
      <c r="J11370">
        <v>18</v>
      </c>
      <c r="K11370">
        <f ca="1">SIMULATION!$D$3*SIMULATION!$D$17/$H11352/(SIMULATION!$D$17-$I11352)*(((EXP(-$I11352*$J11370))/(1-EXP(-SIMULATION!$D$4*$I11352)))-(EXP(-SIMULATION!$D$17*$J11370)/(1-EXP(-SIMULATION!$D$4*SIMULATION!$D$17))))</f>
        <v>2.1566728107374828</v>
      </c>
      <c r="L11370">
        <v>-0.13948984629781522</v>
      </c>
      <c r="M11370">
        <f t="shared" ca="1" si="177"/>
        <v>1.8558388518530342</v>
      </c>
    </row>
    <row r="11371" spans="1:13" x14ac:dyDescent="0.25">
      <c r="A11371" s="9"/>
      <c r="H11371" s="9"/>
      <c r="J11371">
        <v>19</v>
      </c>
      <c r="K11371">
        <f ca="1">SIMULATION!$D$3*SIMULATION!$D$17/$H11352/(SIMULATION!$D$17-$I11352)*(((EXP(-$I11352*$J11371))/(1-EXP(-SIMULATION!$D$4*$I11352)))-(EXP(-SIMULATION!$D$17*$J11371)/(1-EXP(-SIMULATION!$D$4*SIMULATION!$D$17))))</f>
        <v>2.1115036021007461</v>
      </c>
      <c r="L11371">
        <v>-4.5062592264522666E-2</v>
      </c>
      <c r="M11371">
        <f t="shared" ca="1" si="177"/>
        <v>2.016353776214209</v>
      </c>
    </row>
    <row r="11372" spans="1:13" x14ac:dyDescent="0.25">
      <c r="A11372" s="9"/>
      <c r="H11372" s="9"/>
      <c r="J11372">
        <v>20</v>
      </c>
      <c r="K11372">
        <f ca="1">SIMULATION!$D$3*SIMULATION!$D$17/$H11352/(SIMULATION!$D$17-$I11352)*(((EXP(-$I11352*$J11372))/(1-EXP(-SIMULATION!$D$4*$I11352)))-(EXP(-SIMULATION!$D$17*$J11372)/(1-EXP(-SIMULATION!$D$4*SIMULATION!$D$17))))</f>
        <v>2.0672324656782086</v>
      </c>
      <c r="L11372">
        <v>0.14451864220214028</v>
      </c>
      <c r="M11372">
        <f t="shared" ca="1" si="177"/>
        <v>2.3659860947342057</v>
      </c>
    </row>
    <row r="11373" spans="1:13" x14ac:dyDescent="0.25">
      <c r="A11373" s="9"/>
      <c r="H11373" s="9"/>
      <c r="J11373">
        <v>21</v>
      </c>
      <c r="K11373">
        <f ca="1">SIMULATION!$D$3*SIMULATION!$D$17/$H11352/(SIMULATION!$D$17-$I11352)*(((EXP(-$I11352*$J11373))/(1-EXP(-SIMULATION!$D$4*$I11352)))-(EXP(-SIMULATION!$D$17*$J11373)/(1-EXP(-SIMULATION!$D$4*SIMULATION!$D$17))))</f>
        <v>2.0238588216707427</v>
      </c>
      <c r="L11373">
        <v>9.834462342921349E-2</v>
      </c>
      <c r="M11373">
        <f t="shared" ca="1" si="177"/>
        <v>2.2228944553618439</v>
      </c>
    </row>
    <row r="11374" spans="1:13" x14ac:dyDescent="0.25">
      <c r="A11374" s="9"/>
      <c r="H11374" s="9"/>
      <c r="J11374">
        <v>22</v>
      </c>
      <c r="K11374">
        <f ca="1">SIMULATION!$D$3*SIMULATION!$D$17/$H11352/(SIMULATION!$D$17-$I11352)*(((EXP(-$I11352*$J11374))/(1-EXP(-SIMULATION!$D$4*$I11352)))-(EXP(-SIMULATION!$D$17*$J11374)/(1-EXP(-SIMULATION!$D$4*SIMULATION!$D$17))))</f>
        <v>1.9813755337125929</v>
      </c>
      <c r="L11374">
        <v>3.8664182997917816E-2</v>
      </c>
      <c r="M11374">
        <f t="shared" ca="1" si="177"/>
        <v>2.0579837999356534</v>
      </c>
    </row>
    <row r="11375" spans="1:13" x14ac:dyDescent="0.25">
      <c r="A11375" s="9"/>
      <c r="H11375" s="9"/>
      <c r="J11375">
        <v>23</v>
      </c>
      <c r="K11375">
        <f ca="1">SIMULATION!$D$3*SIMULATION!$D$17/$H11352/(SIMULATION!$D$17-$I11352)*(((EXP(-$I11352*$J11375))/(1-EXP(-SIMULATION!$D$4*$I11352)))-(EXP(-SIMULATION!$D$17*$J11375)/(1-EXP(-SIMULATION!$D$4*SIMULATION!$D$17))))</f>
        <v>1.939771405957458</v>
      </c>
      <c r="L11375">
        <v>0.22267642489427319</v>
      </c>
      <c r="M11375">
        <f t="shared" ca="1" si="177"/>
        <v>2.3717127677482028</v>
      </c>
    </row>
    <row r="11376" spans="1:13" x14ac:dyDescent="0.25">
      <c r="A11376" s="9"/>
      <c r="H11376" s="9"/>
      <c r="J11376">
        <v>24</v>
      </c>
      <c r="K11376">
        <f ca="1">SIMULATION!$D$3*SIMULATION!$D$17/$H11352/(SIMULATION!$D$17-$I11352)*(((EXP(-$I11352*$J11376))/(1-EXP(-SIMULATION!$D$4*$I11352)))-(EXP(-SIMULATION!$D$17*$J11376)/(1-EXP(-SIMULATION!$D$4*SIMULATION!$D$17))))</f>
        <v>1.899032780285846</v>
      </c>
      <c r="L11376">
        <v>5.0310798843499038E-2</v>
      </c>
      <c r="M11376">
        <f t="shared" ca="1" si="177"/>
        <v>1.9945746364920178</v>
      </c>
    </row>
    <row r="11377" spans="1:13" x14ac:dyDescent="0.25">
      <c r="A11377" s="9">
        <v>456</v>
      </c>
      <c r="B11377" s="2">
        <f ca="1">NORMINV(RAND(),SIMULATION!D7,SIMULATION!D8)</f>
        <v>66.776251968712501</v>
      </c>
      <c r="C11377" s="2">
        <v>2</v>
      </c>
      <c r="D11377" s="2">
        <f ca="1">SIMULATION!$D$11*(1+(SIMULATION!$D$12*LN(1+$C11377)))*(1+(SIMULATION!$D$13*(($B11377/63.5)-1)))</f>
        <v>10.481361444821315</v>
      </c>
      <c r="E11377" s="2">
        <v>0.16787326732547073</v>
      </c>
      <c r="F11377" s="2">
        <f ca="1">D11377*(1+E11377)</f>
        <v>12.240901836582687</v>
      </c>
      <c r="G11377" s="2">
        <v>-0.17498057398250136</v>
      </c>
      <c r="H11377" s="9">
        <f>SIMULATION!$D$15*EXP($G$11377)</f>
        <v>185.31877404770796</v>
      </c>
      <c r="I11377" s="2">
        <f ca="1">$F11377/$H11377</f>
        <v>6.6053220454779293E-2</v>
      </c>
      <c r="J11377">
        <v>0</v>
      </c>
      <c r="K11377">
        <f ca="1">SIMULATION!$D$3*SIMULATION!$D$17/$H11377/(SIMULATION!$D$17-$I11377)*(((EXP(-$I11377*$J11377))/(1-EXP(-SIMULATION!$D$4*$I11377)))-(EXP(-SIMULATION!$D$17*$J11377)/(1-EXP(-SIMULATION!$D$4*SIMULATION!$D$17))))</f>
        <v>0.89801259984172355</v>
      </c>
      <c r="L11377">
        <v>-3.0444915443195497E-2</v>
      </c>
      <c r="M11377">
        <f t="shared" ca="1" si="177"/>
        <v>0.87067268217261817</v>
      </c>
    </row>
    <row r="11378" spans="1:13" x14ac:dyDescent="0.25">
      <c r="A11378" s="9"/>
      <c r="H11378" s="9"/>
      <c r="J11378">
        <v>1</v>
      </c>
      <c r="K11378">
        <f ca="1">SIMULATION!$D$3*SIMULATION!$D$17/$H11377/(SIMULATION!$D$17-$I11377)*(((EXP(-$I11377*$J11378))/(1-EXP(-SIMULATION!$D$4*$I11377)))-(EXP(-SIMULATION!$D$17*$J11378)/(1-EXP(-SIMULATION!$D$4*SIMULATION!$D$17))))</f>
        <v>1.8696588647522228</v>
      </c>
      <c r="L11378">
        <v>-0.44165294630326069</v>
      </c>
      <c r="M11378">
        <f t="shared" ca="1" si="177"/>
        <v>1.043918518552394</v>
      </c>
    </row>
    <row r="11379" spans="1:13" x14ac:dyDescent="0.25">
      <c r="A11379" s="9"/>
      <c r="H11379" s="9"/>
      <c r="J11379">
        <v>2</v>
      </c>
      <c r="K11379">
        <f ca="1">SIMULATION!$D$3*SIMULATION!$D$17/$H11377/(SIMULATION!$D$17-$I11377)*(((EXP(-$I11377*$J11379))/(1-EXP(-SIMULATION!$D$4*$I11377)))-(EXP(-SIMULATION!$D$17*$J11379)/(1-EXP(-SIMULATION!$D$4*SIMULATION!$D$17))))</f>
        <v>2.4095900680047597</v>
      </c>
      <c r="L11379">
        <v>0.14365585612405968</v>
      </c>
      <c r="M11379">
        <f t="shared" ca="1" si="177"/>
        <v>2.7557417921320146</v>
      </c>
    </row>
    <row r="11380" spans="1:13" x14ac:dyDescent="0.25">
      <c r="A11380" s="9"/>
      <c r="H11380" s="9"/>
      <c r="J11380">
        <v>3</v>
      </c>
      <c r="K11380">
        <f ca="1">SIMULATION!$D$3*SIMULATION!$D$17/$H11377/(SIMULATION!$D$17-$I11377)*(((EXP(-$I11377*$J11380))/(1-EXP(-SIMULATION!$D$4*$I11377)))-(EXP(-SIMULATION!$D$17*$J11380)/(1-EXP(-SIMULATION!$D$4*SIMULATION!$D$17))))</f>
        <v>2.6781553670698366</v>
      </c>
      <c r="L11380">
        <v>0.32859931948177412</v>
      </c>
      <c r="M11380">
        <f t="shared" ca="1" si="177"/>
        <v>3.5581953981554455</v>
      </c>
    </row>
    <row r="11381" spans="1:13" x14ac:dyDescent="0.25">
      <c r="A11381" s="9"/>
      <c r="H11381" s="9"/>
      <c r="J11381">
        <v>4</v>
      </c>
      <c r="K11381">
        <f ca="1">SIMULATION!$D$3*SIMULATION!$D$17/$H11377/(SIMULATION!$D$17-$I11377)*(((EXP(-$I11377*$J11381))/(1-EXP(-SIMULATION!$D$4*$I11377)))-(EXP(-SIMULATION!$D$17*$J11381)/(1-EXP(-SIMULATION!$D$4*SIMULATION!$D$17))))</f>
        <v>2.7777724176150453</v>
      </c>
      <c r="L11381">
        <v>0.11650962523673074</v>
      </c>
      <c r="M11381">
        <f t="shared" ca="1" si="177"/>
        <v>3.1014096409843019</v>
      </c>
    </row>
    <row r="11382" spans="1:13" x14ac:dyDescent="0.25">
      <c r="A11382" s="9"/>
      <c r="H11382" s="9"/>
      <c r="J11382">
        <v>5</v>
      </c>
      <c r="K11382">
        <f ca="1">SIMULATION!$D$3*SIMULATION!$D$17/$H11377/(SIMULATION!$D$17-$I11377)*(((EXP(-$I11377*$J11382))/(1-EXP(-SIMULATION!$D$4*$I11377)))-(EXP(-SIMULATION!$D$17*$J11382)/(1-EXP(-SIMULATION!$D$4*SIMULATION!$D$17))))</f>
        <v>2.7737565657477172</v>
      </c>
      <c r="L11382">
        <v>-0.17850082177825841</v>
      </c>
      <c r="M11382">
        <f t="shared" ca="1" si="177"/>
        <v>2.2786387393489096</v>
      </c>
    </row>
    <row r="11383" spans="1:13" x14ac:dyDescent="0.25">
      <c r="A11383" s="9"/>
      <c r="H11383" s="9"/>
      <c r="J11383">
        <v>6</v>
      </c>
      <c r="K11383">
        <f ca="1">SIMULATION!$D$3*SIMULATION!$D$17/$H11377/(SIMULATION!$D$17-$I11377)*(((EXP(-$I11377*$J11383))/(1-EXP(-SIMULATION!$D$4*$I11377)))-(EXP(-SIMULATION!$D$17*$J11383)/(1-EXP(-SIMULATION!$D$4*SIMULATION!$D$17))))</f>
        <v>2.70766731920388</v>
      </c>
      <c r="L11383">
        <v>0.29102302134589125</v>
      </c>
      <c r="M11383">
        <f t="shared" ca="1" si="177"/>
        <v>3.4956608432381233</v>
      </c>
    </row>
    <row r="11384" spans="1:13" x14ac:dyDescent="0.25">
      <c r="A11384" s="9"/>
      <c r="H11384" s="9"/>
      <c r="J11384">
        <v>7</v>
      </c>
      <c r="K11384">
        <f ca="1">SIMULATION!$D$3*SIMULATION!$D$17/$H11377/(SIMULATION!$D$17-$I11377)*(((EXP(-$I11377*$J11384))/(1-EXP(-SIMULATION!$D$4*$I11377)))-(EXP(-SIMULATION!$D$17*$J11384)/(1-EXP(-SIMULATION!$D$4*SIMULATION!$D$17))))</f>
        <v>2.6058597974977302</v>
      </c>
      <c r="L11384">
        <v>-9.6451840437960942E-2</v>
      </c>
      <c r="M11384">
        <f t="shared" ca="1" si="177"/>
        <v>2.3545198241057821</v>
      </c>
    </row>
    <row r="11385" spans="1:13" x14ac:dyDescent="0.25">
      <c r="A11385" s="9"/>
      <c r="H11385" s="9"/>
      <c r="J11385">
        <v>8</v>
      </c>
      <c r="K11385">
        <f ca="1">SIMULATION!$D$3*SIMULATION!$D$17/$H11377/(SIMULATION!$D$17-$I11377)*(((EXP(-$I11377*$J11385))/(1-EXP(-SIMULATION!$D$4*$I11377)))-(EXP(-SIMULATION!$D$17*$J11385)/(1-EXP(-SIMULATION!$D$4*SIMULATION!$D$17))))</f>
        <v>2.4849634988057896</v>
      </c>
      <c r="L11385">
        <v>9.5184691727543777E-2</v>
      </c>
      <c r="M11385">
        <f t="shared" ca="1" si="177"/>
        <v>2.7214939833938177</v>
      </c>
    </row>
    <row r="11386" spans="1:13" x14ac:dyDescent="0.25">
      <c r="A11386" s="9"/>
      <c r="H11386" s="9"/>
      <c r="J11386">
        <v>9</v>
      </c>
      <c r="K11386">
        <f ca="1">SIMULATION!$D$3*SIMULATION!$D$17/$H11377/(SIMULATION!$D$17-$I11377)*(((EXP(-$I11377*$J11386))/(1-EXP(-SIMULATION!$D$4*$I11377)))-(EXP(-SIMULATION!$D$17*$J11386)/(1-EXP(-SIMULATION!$D$4*SIMULATION!$D$17))))</f>
        <v>2.3553920941619007</v>
      </c>
      <c r="L11386">
        <v>-9.6292444166754851E-2</v>
      </c>
      <c r="M11386">
        <f t="shared" ca="1" si="177"/>
        <v>2.128585632444</v>
      </c>
    </row>
    <row r="11387" spans="1:13" x14ac:dyDescent="0.25">
      <c r="A11387" s="9"/>
      <c r="H11387" s="9"/>
      <c r="J11387">
        <v>10</v>
      </c>
      <c r="K11387">
        <f ca="1">SIMULATION!$D$3*SIMULATION!$D$17/$H11377/(SIMULATION!$D$17-$I11377)*(((EXP(-$I11377*$J11387))/(1-EXP(-SIMULATION!$D$4*$I11377)))-(EXP(-SIMULATION!$D$17*$J11387)/(1-EXP(-SIMULATION!$D$4*SIMULATION!$D$17))))</f>
        <v>2.2235915285505086</v>
      </c>
      <c r="L11387">
        <v>0.17196277217946707</v>
      </c>
      <c r="M11387">
        <f t="shared" ca="1" si="177"/>
        <v>2.6059664919948324</v>
      </c>
    </row>
    <row r="11388" spans="1:13" x14ac:dyDescent="0.25">
      <c r="A11388" s="9"/>
      <c r="H11388" s="9"/>
      <c r="J11388">
        <v>11</v>
      </c>
      <c r="K11388">
        <f ca="1">SIMULATION!$D$3*SIMULATION!$D$17/$H11377/(SIMULATION!$D$17-$I11377)*(((EXP(-$I11377*$J11388))/(1-EXP(-SIMULATION!$D$4*$I11377)))-(EXP(-SIMULATION!$D$17*$J11388)/(1-EXP(-SIMULATION!$D$4*SIMULATION!$D$17))))</f>
        <v>2.0934796662003046</v>
      </c>
      <c r="L11388">
        <v>-7.3475714125930139E-2</v>
      </c>
      <c r="M11388">
        <f t="shared" ca="1" si="177"/>
        <v>1.9396597527181234</v>
      </c>
    </row>
    <row r="11389" spans="1:13" x14ac:dyDescent="0.25">
      <c r="A11389" s="9"/>
      <c r="H11389" s="9"/>
      <c r="J11389">
        <v>12</v>
      </c>
      <c r="K11389">
        <f ca="1">SIMULATION!$D$3*SIMULATION!$D$17/$H11377/(SIMULATION!$D$17-$I11377)*(((EXP(-$I11377*$J11389))/(1-EXP(-SIMULATION!$D$4*$I11377)))-(EXP(-SIMULATION!$D$17*$J11389)/(1-EXP(-SIMULATION!$D$4*SIMULATION!$D$17))))</f>
        <v>1.9673679212124915</v>
      </c>
      <c r="L11389">
        <v>0.21503165342885075</v>
      </c>
      <c r="M11389">
        <f t="shared" ca="1" si="177"/>
        <v>2.3904142982136944</v>
      </c>
    </row>
    <row r="11390" spans="1:13" x14ac:dyDescent="0.25">
      <c r="A11390" s="9"/>
      <c r="H11390" s="9"/>
      <c r="J11390">
        <v>13</v>
      </c>
      <c r="K11390">
        <f ca="1">SIMULATION!$D$3*SIMULATION!$D$17/$H11377/(SIMULATION!$D$17-$I11377)*(((EXP(-$I11377*$J11390))/(1-EXP(-SIMULATION!$D$4*$I11377)))-(EXP(-SIMULATION!$D$17*$J11390)/(1-EXP(-SIMULATION!$D$4*SIMULATION!$D$17))))</f>
        <v>1.8465509911984219</v>
      </c>
      <c r="L11390">
        <v>-3.8673662563060894E-2</v>
      </c>
      <c r="M11390">
        <f t="shared" ca="1" si="177"/>
        <v>1.7751381012593284</v>
      </c>
    </row>
    <row r="11391" spans="1:13" x14ac:dyDescent="0.25">
      <c r="A11391" s="9"/>
      <c r="H11391" s="9"/>
      <c r="J11391">
        <v>14</v>
      </c>
      <c r="K11391">
        <f ca="1">SIMULATION!$D$3*SIMULATION!$D$17/$H11377/(SIMULATION!$D$17-$I11377)*(((EXP(-$I11377*$J11391))/(1-EXP(-SIMULATION!$D$4*$I11377)))-(EXP(-SIMULATION!$D$17*$J11391)/(1-EXP(-SIMULATION!$D$4*SIMULATION!$D$17))))</f>
        <v>1.7316839588551487</v>
      </c>
      <c r="L11391">
        <v>-0.25952352683723173</v>
      </c>
      <c r="M11391">
        <f t="shared" ca="1" si="177"/>
        <v>1.2822712304856008</v>
      </c>
    </row>
    <row r="11392" spans="1:13" x14ac:dyDescent="0.25">
      <c r="A11392" s="9"/>
      <c r="H11392" s="9"/>
      <c r="J11392">
        <v>15</v>
      </c>
      <c r="K11392">
        <f ca="1">SIMULATION!$D$3*SIMULATION!$D$17/$H11377/(SIMULATION!$D$17-$I11377)*(((EXP(-$I11377*$J11392))/(1-EXP(-SIMULATION!$D$4*$I11377)))-(EXP(-SIMULATION!$D$17*$J11392)/(1-EXP(-SIMULATION!$D$4*SIMULATION!$D$17))))</f>
        <v>1.6230231857873216</v>
      </c>
      <c r="L11392">
        <v>-0.15985978507643578</v>
      </c>
      <c r="M11392">
        <f t="shared" ca="1" si="177"/>
        <v>1.3635670481332882</v>
      </c>
    </row>
    <row r="11393" spans="1:13" x14ac:dyDescent="0.25">
      <c r="A11393" s="9"/>
      <c r="H11393" s="9"/>
      <c r="J11393">
        <v>16</v>
      </c>
      <c r="K11393">
        <f ca="1">SIMULATION!$D$3*SIMULATION!$D$17/$H11377/(SIMULATION!$D$17-$I11377)*(((EXP(-$I11377*$J11393))/(1-EXP(-SIMULATION!$D$4*$I11377)))-(EXP(-SIMULATION!$D$17*$J11393)/(1-EXP(-SIMULATION!$D$4*SIMULATION!$D$17))))</f>
        <v>1.5205799698016231</v>
      </c>
      <c r="L11393">
        <v>0.19573745152002864</v>
      </c>
      <c r="M11393">
        <f t="shared" ca="1" si="177"/>
        <v>1.8182144179229951</v>
      </c>
    </row>
    <row r="11394" spans="1:13" x14ac:dyDescent="0.25">
      <c r="A11394" s="9"/>
      <c r="H11394" s="9"/>
      <c r="J11394">
        <v>17</v>
      </c>
      <c r="K11394">
        <f ca="1">SIMULATION!$D$3*SIMULATION!$D$17/$H11377/(SIMULATION!$D$17-$I11377)*(((EXP(-$I11377*$J11394))/(1-EXP(-SIMULATION!$D$4*$I11377)))-(EXP(-SIMULATION!$D$17*$J11394)/(1-EXP(-SIMULATION!$D$4*SIMULATION!$D$17))))</f>
        <v>1.4242183445109768</v>
      </c>
      <c r="L11394">
        <v>0.28180891325528773</v>
      </c>
      <c r="M11394">
        <f t="shared" ca="1" si="177"/>
        <v>1.8255757684158602</v>
      </c>
    </row>
    <row r="11395" spans="1:13" x14ac:dyDescent="0.25">
      <c r="A11395" s="9"/>
      <c r="H11395" s="9"/>
      <c r="J11395">
        <v>18</v>
      </c>
      <c r="K11395">
        <f ca="1">SIMULATION!$D$3*SIMULATION!$D$17/$H11377/(SIMULATION!$D$17-$I11377)*(((EXP(-$I11377*$J11395))/(1-EXP(-SIMULATION!$D$4*$I11377)))-(EXP(-SIMULATION!$D$17*$J11395)/(1-EXP(-SIMULATION!$D$4*SIMULATION!$D$17))))</f>
        <v>1.3337171266548362</v>
      </c>
      <c r="L11395">
        <v>-0.2338271247216003</v>
      </c>
      <c r="M11395">
        <f t="shared" ref="M11395:M11458" ca="1" si="178">$K11395*(1+$L11395)</f>
        <v>1.0218578857371814</v>
      </c>
    </row>
    <row r="11396" spans="1:13" x14ac:dyDescent="0.25">
      <c r="A11396" s="9"/>
      <c r="H11396" s="9"/>
      <c r="J11396">
        <v>19</v>
      </c>
      <c r="K11396">
        <f ca="1">SIMULATION!$D$3*SIMULATION!$D$17/$H11377/(SIMULATION!$D$17-$I11377)*(((EXP(-$I11377*$J11396))/(1-EXP(-SIMULATION!$D$4*$I11377)))-(EXP(-SIMULATION!$D$17*$J11396)/(1-EXP(-SIMULATION!$D$4*SIMULATION!$D$17))))</f>
        <v>1.2488090924399335</v>
      </c>
      <c r="L11396">
        <v>0.192993702765066</v>
      </c>
      <c r="M11396">
        <f t="shared" ca="1" si="178"/>
        <v>1.4898213832365981</v>
      </c>
    </row>
    <row r="11397" spans="1:13" x14ac:dyDescent="0.25">
      <c r="A11397" s="9"/>
      <c r="H11397" s="9"/>
      <c r="J11397">
        <v>20</v>
      </c>
      <c r="K11397">
        <f ca="1">SIMULATION!$D$3*SIMULATION!$D$17/$H11377/(SIMULATION!$D$17-$I11377)*(((EXP(-$I11377*$J11397))/(1-EXP(-SIMULATION!$D$4*$I11377)))-(EXP(-SIMULATION!$D$17*$J11397)/(1-EXP(-SIMULATION!$D$4*SIMULATION!$D$17))))</f>
        <v>1.1692055350003638</v>
      </c>
      <c r="L11397">
        <v>0.39379225870815632</v>
      </c>
      <c r="M11397">
        <f t="shared" ca="1" si="178"/>
        <v>1.6296296235222354</v>
      </c>
    </row>
    <row r="11398" spans="1:13" x14ac:dyDescent="0.25">
      <c r="A11398" s="9"/>
      <c r="H11398" s="9"/>
      <c r="J11398">
        <v>21</v>
      </c>
      <c r="K11398">
        <f ca="1">SIMULATION!$D$3*SIMULATION!$D$17/$H11377/(SIMULATION!$D$17-$I11377)*(((EXP(-$I11377*$J11398))/(1-EXP(-SIMULATION!$D$4*$I11377)))-(EXP(-SIMULATION!$D$17*$J11398)/(1-EXP(-SIMULATION!$D$4*SIMULATION!$D$17))))</f>
        <v>1.0946114887318235</v>
      </c>
      <c r="L11398">
        <v>0.2607762919238733</v>
      </c>
      <c r="M11398">
        <f t="shared" ca="1" si="178"/>
        <v>1.3800602138605791</v>
      </c>
    </row>
    <row r="11399" spans="1:13" x14ac:dyDescent="0.25">
      <c r="A11399" s="9"/>
      <c r="H11399" s="9"/>
      <c r="J11399">
        <v>22</v>
      </c>
      <c r="K11399">
        <f ca="1">SIMULATION!$D$3*SIMULATION!$D$17/$H11377/(SIMULATION!$D$17-$I11377)*(((EXP(-$I11377*$J11399))/(1-EXP(-SIMULATION!$D$4*$I11377)))-(EXP(-SIMULATION!$D$17*$J11399)/(1-EXP(-SIMULATION!$D$4*SIMULATION!$D$17))))</f>
        <v>1.0247350055023625</v>
      </c>
      <c r="L11399">
        <v>-0.35271083230922551</v>
      </c>
      <c r="M11399">
        <f t="shared" ca="1" si="178"/>
        <v>0.6632998688152254</v>
      </c>
    </row>
    <row r="11400" spans="1:13" x14ac:dyDescent="0.25">
      <c r="A11400" s="9"/>
      <c r="H11400" s="9"/>
      <c r="J11400">
        <v>23</v>
      </c>
      <c r="K11400">
        <f ca="1">SIMULATION!$D$3*SIMULATION!$D$17/$H11377/(SIMULATION!$D$17-$I11377)*(((EXP(-$I11377*$J11400))/(1-EXP(-SIMULATION!$D$4*$I11377)))-(EXP(-SIMULATION!$D$17*$J11400)/(1-EXP(-SIMULATION!$D$4*SIMULATION!$D$17))))</f>
        <v>0.95929264983669649</v>
      </c>
      <c r="L11400">
        <v>0.19790042601347435</v>
      </c>
      <c r="M11400">
        <f t="shared" ca="1" si="178"/>
        <v>1.1491370739109734</v>
      </c>
    </row>
    <row r="11401" spans="1:13" x14ac:dyDescent="0.25">
      <c r="A11401" s="9"/>
      <c r="H11401" s="9"/>
      <c r="J11401">
        <v>24</v>
      </c>
      <c r="K11401">
        <f ca="1">SIMULATION!$D$3*SIMULATION!$D$17/$H11377/(SIMULATION!$D$17-$I11377)*(((EXP(-$I11377*$J11401))/(1-EXP(-SIMULATION!$D$4*$I11377)))-(EXP(-SIMULATION!$D$17*$J11401)/(1-EXP(-SIMULATION!$D$4*SIMULATION!$D$17))))</f>
        <v>0.89801259984172399</v>
      </c>
      <c r="L11401">
        <v>-0.5633010254666746</v>
      </c>
      <c r="M11401">
        <f t="shared" ca="1" si="178"/>
        <v>0.39216118146888634</v>
      </c>
    </row>
    <row r="11402" spans="1:13" x14ac:dyDescent="0.25">
      <c r="A11402" s="9">
        <v>457</v>
      </c>
      <c r="B11402" s="2">
        <f ca="1">NORMINV(RAND(),SIMULATION!D7,SIMULATION!D8)</f>
        <v>47.850528972548133</v>
      </c>
      <c r="C11402" s="2">
        <v>2</v>
      </c>
      <c r="D11402" s="2">
        <f ca="1">SIMULATION!$D$11*(1+(SIMULATION!$D$12*LN(1+$C11402)))*(1+(SIMULATION!$D$13*(($B11402/63.5)-1)))</f>
        <v>9.0759043773134245</v>
      </c>
      <c r="E11402" s="2">
        <v>0.10101239818705422</v>
      </c>
      <c r="F11402" s="2">
        <f ca="1">D11402*(1+E11402)</f>
        <v>9.9926832441822366</v>
      </c>
      <c r="G11402" s="2">
        <v>-0.52534194362863362</v>
      </c>
      <c r="H11402" s="9">
        <f>SIMULATION!$D$15*EXP($G$11402)</f>
        <v>130.54474943796728</v>
      </c>
      <c r="I11402" s="2">
        <f ca="1">$F11402/$H11402</f>
        <v>7.654603718038154E-2</v>
      </c>
      <c r="J11402">
        <v>0</v>
      </c>
      <c r="K11402">
        <f ca="1">SIMULATION!$D$3*SIMULATION!$D$17/$H11402/(SIMULATION!$D$17-$I11402)*(((EXP(-$I11402*$J11402))/(1-EXP(-SIMULATION!$D$4*$I11402)))-(EXP(-SIMULATION!$D$17*$J11402)/(1-EXP(-SIMULATION!$D$4*SIMULATION!$D$17))))</f>
        <v>0.96389636328106976</v>
      </c>
      <c r="L11402">
        <v>-3.7006784226168515E-2</v>
      </c>
      <c r="M11402">
        <f t="shared" ca="1" si="178"/>
        <v>0.92822565854873862</v>
      </c>
    </row>
    <row r="11403" spans="1:13" x14ac:dyDescent="0.25">
      <c r="A11403" s="9"/>
      <c r="H11403" s="9"/>
      <c r="J11403">
        <v>1</v>
      </c>
      <c r="K11403">
        <f ca="1">SIMULATION!$D$3*SIMULATION!$D$17/$H11402/(SIMULATION!$D$17-$I11402)*(((EXP(-$I11402*$J11403))/(1-EXP(-SIMULATION!$D$4*$I11402)))-(EXP(-SIMULATION!$D$17*$J11403)/(1-EXP(-SIMULATION!$D$4*SIMULATION!$D$17))))</f>
        <v>2.3455634748713434</v>
      </c>
      <c r="L11403">
        <v>0.20026004657160865</v>
      </c>
      <c r="M11403">
        <f t="shared" ca="1" si="178"/>
        <v>2.8152861255857431</v>
      </c>
    </row>
    <row r="11404" spans="1:13" x14ac:dyDescent="0.25">
      <c r="A11404" s="9"/>
      <c r="H11404" s="9"/>
      <c r="J11404">
        <v>2</v>
      </c>
      <c r="K11404">
        <f ca="1">SIMULATION!$D$3*SIMULATION!$D$17/$H11402/(SIMULATION!$D$17-$I11402)*(((EXP(-$I11402*$J11404))/(1-EXP(-SIMULATION!$D$4*$I11402)))-(EXP(-SIMULATION!$D$17*$J11404)/(1-EXP(-SIMULATION!$D$4*SIMULATION!$D$17))))</f>
        <v>3.1036426356678808</v>
      </c>
      <c r="L11404">
        <v>-3.4365254312808846E-2</v>
      </c>
      <c r="M11404">
        <f t="shared" ca="1" si="178"/>
        <v>2.996985167197078</v>
      </c>
    </row>
    <row r="11405" spans="1:13" x14ac:dyDescent="0.25">
      <c r="A11405" s="9"/>
      <c r="H11405" s="9"/>
      <c r="J11405">
        <v>3</v>
      </c>
      <c r="K11405">
        <f ca="1">SIMULATION!$D$3*SIMULATION!$D$17/$H11402/(SIMULATION!$D$17-$I11402)*(((EXP(-$I11402*$J11405))/(1-EXP(-SIMULATION!$D$4*$I11402)))-(EXP(-SIMULATION!$D$17*$J11405)/(1-EXP(-SIMULATION!$D$4*SIMULATION!$D$17))))</f>
        <v>3.4714941671512092</v>
      </c>
      <c r="L11405">
        <v>-0.27866950263732354</v>
      </c>
      <c r="M11405">
        <f t="shared" ca="1" si="178"/>
        <v>2.504094614182812</v>
      </c>
    </row>
    <row r="11406" spans="1:13" x14ac:dyDescent="0.25">
      <c r="A11406" s="9"/>
      <c r="H11406" s="9"/>
      <c r="J11406">
        <v>4</v>
      </c>
      <c r="K11406">
        <f ca="1">SIMULATION!$D$3*SIMULATION!$D$17/$H11402/(SIMULATION!$D$17-$I11402)*(((EXP(-$I11402*$J11406))/(1-EXP(-SIMULATION!$D$4*$I11402)))-(EXP(-SIMULATION!$D$17*$J11406)/(1-EXP(-SIMULATION!$D$4*SIMULATION!$D$17))))</f>
        <v>3.5979696221189461</v>
      </c>
      <c r="L11406">
        <v>0.14728294775218809</v>
      </c>
      <c r="M11406">
        <f t="shared" ca="1" si="178"/>
        <v>4.1278891939874507</v>
      </c>
    </row>
    <row r="11407" spans="1:13" x14ac:dyDescent="0.25">
      <c r="A11407" s="9"/>
      <c r="H11407" s="9"/>
      <c r="J11407">
        <v>5</v>
      </c>
      <c r="K11407">
        <f ca="1">SIMULATION!$D$3*SIMULATION!$D$17/$H11402/(SIMULATION!$D$17-$I11402)*(((EXP(-$I11402*$J11407))/(1-EXP(-SIMULATION!$D$4*$I11402)))-(EXP(-SIMULATION!$D$17*$J11407)/(1-EXP(-SIMULATION!$D$4*SIMULATION!$D$17))))</f>
        <v>3.5778162324014233</v>
      </c>
      <c r="L11407">
        <v>-0.18105960893096881</v>
      </c>
      <c r="M11407">
        <f t="shared" ca="1" si="178"/>
        <v>2.9300182245359494</v>
      </c>
    </row>
    <row r="11408" spans="1:13" x14ac:dyDescent="0.25">
      <c r="A11408" s="9"/>
      <c r="H11408" s="9"/>
      <c r="J11408">
        <v>6</v>
      </c>
      <c r="K11408">
        <f ca="1">SIMULATION!$D$3*SIMULATION!$D$17/$H11402/(SIMULATION!$D$17-$I11402)*(((EXP(-$I11402*$J11408))/(1-EXP(-SIMULATION!$D$4*$I11402)))-(EXP(-SIMULATION!$D$17*$J11408)/(1-EXP(-SIMULATION!$D$4*SIMULATION!$D$17))))</f>
        <v>3.4711570625991115</v>
      </c>
      <c r="L11408">
        <v>-3.283077554843937E-2</v>
      </c>
      <c r="M11408">
        <f t="shared" ca="1" si="178"/>
        <v>3.3571962841835399</v>
      </c>
    </row>
    <row r="11409" spans="1:13" x14ac:dyDescent="0.25">
      <c r="A11409" s="9"/>
      <c r="H11409" s="9"/>
      <c r="J11409">
        <v>7</v>
      </c>
      <c r="K11409">
        <f ca="1">SIMULATION!$D$3*SIMULATION!$D$17/$H11402/(SIMULATION!$D$17-$I11402)*(((EXP(-$I11402*$J11409))/(1-EXP(-SIMULATION!$D$4*$I11402)))-(EXP(-SIMULATION!$D$17*$J11409)/(1-EXP(-SIMULATION!$D$4*SIMULATION!$D$17))))</f>
        <v>3.3159708877053333</v>
      </c>
      <c r="L11409">
        <v>0.6350642962227615</v>
      </c>
      <c r="M11409">
        <f t="shared" ca="1" si="178"/>
        <v>5.4218256058010867</v>
      </c>
    </row>
    <row r="11410" spans="1:13" x14ac:dyDescent="0.25">
      <c r="A11410" s="9"/>
      <c r="H11410" s="9"/>
      <c r="J11410">
        <v>8</v>
      </c>
      <c r="K11410">
        <f ca="1">SIMULATION!$D$3*SIMULATION!$D$17/$H11402/(SIMULATION!$D$17-$I11402)*(((EXP(-$I11402*$J11410))/(1-EXP(-SIMULATION!$D$4*$I11402)))-(EXP(-SIMULATION!$D$17*$J11410)/(1-EXP(-SIMULATION!$D$4*SIMULATION!$D$17))))</f>
        <v>3.1360863801333636</v>
      </c>
      <c r="L11410">
        <v>0.41254000671021784</v>
      </c>
      <c r="M11410">
        <f t="shared" ca="1" si="178"/>
        <v>4.4298474764374038</v>
      </c>
    </row>
    <row r="11411" spans="1:13" x14ac:dyDescent="0.25">
      <c r="A11411" s="9"/>
      <c r="H11411" s="9"/>
      <c r="J11411">
        <v>9</v>
      </c>
      <c r="K11411">
        <f ca="1">SIMULATION!$D$3*SIMULATION!$D$17/$H11402/(SIMULATION!$D$17-$I11402)*(((EXP(-$I11402*$J11411))/(1-EXP(-SIMULATION!$D$4*$I11402)))-(EXP(-SIMULATION!$D$17*$J11411)/(1-EXP(-SIMULATION!$D$4*SIMULATION!$D$17))))</f>
        <v>2.9463019947077012</v>
      </c>
      <c r="L11411">
        <v>9.0277553285207479E-2</v>
      </c>
      <c r="M11411">
        <f t="shared" ca="1" si="178"/>
        <v>3.2122869300292383</v>
      </c>
    </row>
    <row r="11412" spans="1:13" x14ac:dyDescent="0.25">
      <c r="A11412" s="9"/>
      <c r="H11412" s="9"/>
      <c r="J11412">
        <v>10</v>
      </c>
      <c r="K11412">
        <f ca="1">SIMULATION!$D$3*SIMULATION!$D$17/$H11402/(SIMULATION!$D$17-$I11402)*(((EXP(-$I11402*$J11412))/(1-EXP(-SIMULATION!$D$4*$I11402)))-(EXP(-SIMULATION!$D$17*$J11412)/(1-EXP(-SIMULATION!$D$4*SIMULATION!$D$17))))</f>
        <v>2.7556641510333511</v>
      </c>
      <c r="L11412">
        <v>-6.8596160712165566E-2</v>
      </c>
      <c r="M11412">
        <f t="shared" ca="1" si="178"/>
        <v>2.5666361700603142</v>
      </c>
    </row>
    <row r="11413" spans="1:13" x14ac:dyDescent="0.25">
      <c r="A11413" s="9"/>
      <c r="H11413" s="9"/>
      <c r="J11413">
        <v>11</v>
      </c>
      <c r="K11413">
        <f ca="1">SIMULATION!$D$3*SIMULATION!$D$17/$H11402/(SIMULATION!$D$17-$I11402)*(((EXP(-$I11402*$J11413))/(1-EXP(-SIMULATION!$D$4*$I11402)))-(EXP(-SIMULATION!$D$17*$J11413)/(1-EXP(-SIMULATION!$D$4*SIMULATION!$D$17))))</f>
        <v>2.5695654118105828</v>
      </c>
      <c r="L11413">
        <v>-0.24276634990090934</v>
      </c>
      <c r="M11413">
        <f t="shared" ca="1" si="178"/>
        <v>1.9457613959537006</v>
      </c>
    </row>
    <row r="11414" spans="1:13" x14ac:dyDescent="0.25">
      <c r="A11414" s="9"/>
      <c r="H11414" s="9"/>
      <c r="J11414">
        <v>12</v>
      </c>
      <c r="K11414">
        <f ca="1">SIMULATION!$D$3*SIMULATION!$D$17/$H11402/(SIMULATION!$D$17-$I11402)*(((EXP(-$I11402*$J11414))/(1-EXP(-SIMULATION!$D$4*$I11402)))-(EXP(-SIMULATION!$D$17*$J11414)/(1-EXP(-SIMULATION!$D$4*SIMULATION!$D$17))))</f>
        <v>2.3910866745904364</v>
      </c>
      <c r="L11414">
        <v>-4.0051519178382684E-2</v>
      </c>
      <c r="M11414">
        <f t="shared" ca="1" si="178"/>
        <v>2.2953200207859021</v>
      </c>
    </row>
    <row r="11415" spans="1:13" x14ac:dyDescent="0.25">
      <c r="A11415" s="9"/>
      <c r="H11415" s="9"/>
      <c r="J11415">
        <v>13</v>
      </c>
      <c r="K11415">
        <f ca="1">SIMULATION!$D$3*SIMULATION!$D$17/$H11402/(SIMULATION!$D$17-$I11402)*(((EXP(-$I11402*$J11415))/(1-EXP(-SIMULATION!$D$4*$I11402)))-(EXP(-SIMULATION!$D$17*$J11415)/(1-EXP(-SIMULATION!$D$4*SIMULATION!$D$17))))</f>
        <v>2.2218550837712159</v>
      </c>
      <c r="L11415">
        <v>-0.54351233943203392</v>
      </c>
      <c r="M11415">
        <f t="shared" ca="1" si="178"/>
        <v>1.0142494293117645</v>
      </c>
    </row>
    <row r="11416" spans="1:13" x14ac:dyDescent="0.25">
      <c r="A11416" s="9"/>
      <c r="H11416" s="9"/>
      <c r="J11416">
        <v>14</v>
      </c>
      <c r="K11416">
        <f ca="1">SIMULATION!$D$3*SIMULATION!$D$17/$H11402/(SIMULATION!$D$17-$I11402)*(((EXP(-$I11402*$J11416))/(1-EXP(-SIMULATION!$D$4*$I11402)))-(EXP(-SIMULATION!$D$17*$J11416)/(1-EXP(-SIMULATION!$D$4*SIMULATION!$D$17))))</f>
        <v>2.0625917662700783</v>
      </c>
      <c r="L11416">
        <v>0.13808072258069001</v>
      </c>
      <c r="M11416">
        <f t="shared" ca="1" si="178"/>
        <v>2.3473959277456324</v>
      </c>
    </row>
    <row r="11417" spans="1:13" x14ac:dyDescent="0.25">
      <c r="A11417" s="9"/>
      <c r="H11417" s="9"/>
      <c r="J11417">
        <v>15</v>
      </c>
      <c r="K11417">
        <f ca="1">SIMULATION!$D$3*SIMULATION!$D$17/$H11402/(SIMULATION!$D$17-$I11402)*(((EXP(-$I11402*$J11417))/(1-EXP(-SIMULATION!$D$4*$I11402)))-(EXP(-SIMULATION!$D$17*$J11417)/(1-EXP(-SIMULATION!$D$4*SIMULATION!$D$17))))</f>
        <v>1.9134609486463188</v>
      </c>
      <c r="L11417">
        <v>-0.3034870151308105</v>
      </c>
      <c r="M11417">
        <f t="shared" ca="1" si="178"/>
        <v>1.3327503967722785</v>
      </c>
    </row>
    <row r="11418" spans="1:13" x14ac:dyDescent="0.25">
      <c r="A11418" s="9"/>
      <c r="H11418" s="9"/>
      <c r="J11418">
        <v>16</v>
      </c>
      <c r="K11418">
        <f ca="1">SIMULATION!$D$3*SIMULATION!$D$17/$H11402/(SIMULATION!$D$17-$I11402)*(((EXP(-$I11402*$J11418))/(1-EXP(-SIMULATION!$D$4*$I11402)))-(EXP(-SIMULATION!$D$17*$J11418)/(1-EXP(-SIMULATION!$D$4*SIMULATION!$D$17))))</f>
        <v>1.7742919335565328</v>
      </c>
      <c r="L11418">
        <v>-6.7224612061715303E-2</v>
      </c>
      <c r="M11418">
        <f t="shared" ca="1" si="178"/>
        <v>1.6550158466389642</v>
      </c>
    </row>
    <row r="11419" spans="1:13" x14ac:dyDescent="0.25">
      <c r="A11419" s="9"/>
      <c r="H11419" s="9"/>
      <c r="J11419">
        <v>17</v>
      </c>
      <c r="K11419">
        <f ca="1">SIMULATION!$D$3*SIMULATION!$D$17/$H11402/(SIMULATION!$D$17-$I11402)*(((EXP(-$I11402*$J11419))/(1-EXP(-SIMULATION!$D$4*$I11402)))-(EXP(-SIMULATION!$D$17*$J11419)/(1-EXP(-SIMULATION!$D$4*SIMULATION!$D$17))))</f>
        <v>1.6447197300655305</v>
      </c>
      <c r="L11419">
        <v>0.63996120786350796</v>
      </c>
      <c r="M11419">
        <f t="shared" ca="1" si="178"/>
        <v>2.6972765551152103</v>
      </c>
    </row>
    <row r="11420" spans="1:13" x14ac:dyDescent="0.25">
      <c r="A11420" s="9"/>
      <c r="H11420" s="9"/>
      <c r="J11420">
        <v>18</v>
      </c>
      <c r="K11420">
        <f ca="1">SIMULATION!$D$3*SIMULATION!$D$17/$H11402/(SIMULATION!$D$17-$I11402)*(((EXP(-$I11402*$J11420))/(1-EXP(-SIMULATION!$D$4*$I11402)))-(EXP(-SIMULATION!$D$17*$J11420)/(1-EXP(-SIMULATION!$D$4*SIMULATION!$D$17))))</f>
        <v>1.5242736745730487</v>
      </c>
      <c r="L11420">
        <v>-3.1475715087119814E-3</v>
      </c>
      <c r="M11420">
        <f t="shared" ca="1" si="178"/>
        <v>1.5194759141834828</v>
      </c>
    </row>
    <row r="11421" spans="1:13" x14ac:dyDescent="0.25">
      <c r="A11421" s="9"/>
      <c r="H11421" s="9"/>
      <c r="J11421">
        <v>19</v>
      </c>
      <c r="K11421">
        <f ca="1">SIMULATION!$D$3*SIMULATION!$D$17/$H11402/(SIMULATION!$D$17-$I11402)*(((EXP(-$I11402*$J11421))/(1-EXP(-SIMULATION!$D$4*$I11402)))-(EXP(-SIMULATION!$D$17*$J11421)/(1-EXP(-SIMULATION!$D$4*SIMULATION!$D$17))))</f>
        <v>1.4124328332804719</v>
      </c>
      <c r="L11421">
        <v>0.31468033515799848</v>
      </c>
      <c r="M11421">
        <f t="shared" ca="1" si="178"/>
        <v>1.8568976706453322</v>
      </c>
    </row>
    <row r="11422" spans="1:13" x14ac:dyDescent="0.25">
      <c r="A11422" s="9"/>
      <c r="H11422" s="9"/>
      <c r="J11422">
        <v>20</v>
      </c>
      <c r="K11422">
        <f ca="1">SIMULATION!$D$3*SIMULATION!$D$17/$H11402/(SIMULATION!$D$17-$I11402)*(((EXP(-$I11402*$J11422))/(1-EXP(-SIMULATION!$D$4*$I11402)))-(EXP(-SIMULATION!$D$17*$J11422)/(1-EXP(-SIMULATION!$D$4*SIMULATION!$D$17))))</f>
        <v>1.3086602197414514</v>
      </c>
      <c r="L11422">
        <v>0.6902538504362693</v>
      </c>
      <c r="M11422">
        <f t="shared" ca="1" si="178"/>
        <v>2.2119679753307624</v>
      </c>
    </row>
    <row r="11423" spans="1:13" x14ac:dyDescent="0.25">
      <c r="A11423" s="9"/>
      <c r="H11423" s="9"/>
      <c r="J11423">
        <v>21</v>
      </c>
      <c r="K11423">
        <f ca="1">SIMULATION!$D$3*SIMULATION!$D$17/$H11402/(SIMULATION!$D$17-$I11402)*(((EXP(-$I11402*$J11423))/(1-EXP(-SIMULATION!$D$4*$I11402)))-(EXP(-SIMULATION!$D$17*$J11423)/(1-EXP(-SIMULATION!$D$4*SIMULATION!$D$17))))</f>
        <v>1.2124235313465155</v>
      </c>
      <c r="L11423">
        <v>-0.43480488970196685</v>
      </c>
      <c r="M11423">
        <f t="shared" ca="1" si="178"/>
        <v>0.68525585152732471</v>
      </c>
    </row>
    <row r="11424" spans="1:13" x14ac:dyDescent="0.25">
      <c r="A11424" s="9"/>
      <c r="H11424" s="9"/>
      <c r="J11424">
        <v>22</v>
      </c>
      <c r="K11424">
        <f ca="1">SIMULATION!$D$3*SIMULATION!$D$17/$H11402/(SIMULATION!$D$17-$I11402)*(((EXP(-$I11402*$J11424))/(1-EXP(-SIMULATION!$D$4*$I11402)))-(EXP(-SIMULATION!$D$17*$J11424)/(1-EXP(-SIMULATION!$D$4*SIMULATION!$D$17))))</f>
        <v>1.1232073345742837</v>
      </c>
      <c r="L11424">
        <v>-0.52298365933811619</v>
      </c>
      <c r="M11424">
        <f t="shared" ca="1" si="178"/>
        <v>0.53578825254321305</v>
      </c>
    </row>
    <row r="11425" spans="1:13" x14ac:dyDescent="0.25">
      <c r="A11425" s="9"/>
      <c r="H11425" s="9"/>
      <c r="J11425">
        <v>23</v>
      </c>
      <c r="K11425">
        <f ca="1">SIMULATION!$D$3*SIMULATION!$D$17/$H11402/(SIMULATION!$D$17-$I11402)*(((EXP(-$I11402*$J11425))/(1-EXP(-SIMULATION!$D$4*$I11402)))-(EXP(-SIMULATION!$D$17*$J11425)/(1-EXP(-SIMULATION!$D$4*SIMULATION!$D$17))))</f>
        <v>1.0405198516986227</v>
      </c>
      <c r="L11425">
        <v>-0.13176868328917715</v>
      </c>
      <c r="M11425">
        <f t="shared" ca="1" si="178"/>
        <v>0.90341192090404532</v>
      </c>
    </row>
    <row r="11426" spans="1:13" x14ac:dyDescent="0.25">
      <c r="A11426" s="9"/>
      <c r="H11426" s="9"/>
      <c r="J11426">
        <v>24</v>
      </c>
      <c r="K11426">
        <f ca="1">SIMULATION!$D$3*SIMULATION!$D$17/$H11402/(SIMULATION!$D$17-$I11402)*(((EXP(-$I11402*$J11426))/(1-EXP(-SIMULATION!$D$4*$I11402)))-(EXP(-SIMULATION!$D$17*$J11426)/(1-EXP(-SIMULATION!$D$4*SIMULATION!$D$17))))</f>
        <v>0.96389636328106998</v>
      </c>
      <c r="L11426">
        <v>0.21773282886889345</v>
      </c>
      <c r="M11426">
        <f t="shared" ca="1" si="178"/>
        <v>1.1737682451946958</v>
      </c>
    </row>
    <row r="11427" spans="1:13" x14ac:dyDescent="0.25">
      <c r="A11427" s="9">
        <v>458</v>
      </c>
      <c r="B11427" s="2">
        <f ca="1">NORMINV(RAND(),SIMULATION!D7,SIMULATION!D8)</f>
        <v>57.262304039919812</v>
      </c>
      <c r="C11427" s="2">
        <v>2</v>
      </c>
      <c r="D11427" s="2">
        <f ca="1">SIMULATION!$D$11*(1+(SIMULATION!$D$12*LN(1+$C11427)))*(1+(SIMULATION!$D$13*(($B11427/63.5)-1)))</f>
        <v>9.7748391439753348</v>
      </c>
      <c r="E11427" s="2">
        <v>-8.5742026255766407E-2</v>
      </c>
      <c r="F11427" s="2">
        <f ca="1">D11427*(1+E11427)</f>
        <v>8.936724629446708</v>
      </c>
      <c r="G11427" s="2">
        <v>-0.87665592458910835</v>
      </c>
      <c r="H11427" s="9">
        <f>SIMULATION!$D$15*EXP($G$11427)</f>
        <v>91.872532000586048</v>
      </c>
      <c r="I11427" s="2">
        <f ca="1">$F11427/$H11427</f>
        <v>9.7273085163144313E-2</v>
      </c>
      <c r="J11427">
        <v>0</v>
      </c>
      <c r="K11427">
        <f ca="1">SIMULATION!$D$3*SIMULATION!$D$17/$H11427/(SIMULATION!$D$17-$I11427)*(((EXP(-$I11427*$J11427))/(1-EXP(-SIMULATION!$D$4*$I11427)))-(EXP(-SIMULATION!$D$17*$J11427)/(1-EXP(-SIMULATION!$D$4*SIMULATION!$D$17))))</f>
        <v>0.82141662272815497</v>
      </c>
      <c r="L11427">
        <v>4.9994902186325914E-2</v>
      </c>
      <c r="M11427">
        <f t="shared" ca="1" si="178"/>
        <v>0.8624832664356713</v>
      </c>
    </row>
    <row r="11428" spans="1:13" x14ac:dyDescent="0.25">
      <c r="A11428" s="9"/>
      <c r="H11428" s="9"/>
      <c r="J11428">
        <v>1</v>
      </c>
      <c r="K11428">
        <f ca="1">SIMULATION!$D$3*SIMULATION!$D$17/$H11427/(SIMULATION!$D$17-$I11427)*(((EXP(-$I11427*$J11428))/(1-EXP(-SIMULATION!$D$4*$I11427)))-(EXP(-SIMULATION!$D$17*$J11428)/(1-EXP(-SIMULATION!$D$4*SIMULATION!$D$17))))</f>
        <v>2.7869206002498497</v>
      </c>
      <c r="L11428">
        <v>-0.41077294062840208</v>
      </c>
      <c r="M11428">
        <f t="shared" ca="1" si="178"/>
        <v>1.6421290299873474</v>
      </c>
    </row>
    <row r="11429" spans="1:13" x14ac:dyDescent="0.25">
      <c r="A11429" s="9"/>
      <c r="H11429" s="9"/>
      <c r="J11429">
        <v>2</v>
      </c>
      <c r="K11429">
        <f ca="1">SIMULATION!$D$3*SIMULATION!$D$17/$H11427/(SIMULATION!$D$17-$I11427)*(((EXP(-$I11427*$J11429))/(1-EXP(-SIMULATION!$D$4*$I11427)))-(EXP(-SIMULATION!$D$17*$J11429)/(1-EXP(-SIMULATION!$D$4*SIMULATION!$D$17))))</f>
        <v>3.8369300303527973</v>
      </c>
      <c r="L11429">
        <v>0.14371103897206924</v>
      </c>
      <c r="M11429">
        <f t="shared" ca="1" si="178"/>
        <v>4.3883392314779313</v>
      </c>
    </row>
    <row r="11430" spans="1:13" x14ac:dyDescent="0.25">
      <c r="A11430" s="9"/>
      <c r="H11430" s="9"/>
      <c r="J11430">
        <v>3</v>
      </c>
      <c r="K11430">
        <f ca="1">SIMULATION!$D$3*SIMULATION!$D$17/$H11427/(SIMULATION!$D$17-$I11427)*(((EXP(-$I11427*$J11430))/(1-EXP(-SIMULATION!$D$4*$I11427)))-(EXP(-SIMULATION!$D$17*$J11430)/(1-EXP(-SIMULATION!$D$4*SIMULATION!$D$17))))</f>
        <v>4.3196903424747219</v>
      </c>
      <c r="L11430">
        <v>-7.9620970074535544E-2</v>
      </c>
      <c r="M11430">
        <f t="shared" ca="1" si="178"/>
        <v>3.9757524069852819</v>
      </c>
    </row>
    <row r="11431" spans="1:13" x14ac:dyDescent="0.25">
      <c r="A11431" s="9"/>
      <c r="H11431" s="9"/>
      <c r="J11431">
        <v>4</v>
      </c>
      <c r="K11431">
        <f ca="1">SIMULATION!$D$3*SIMULATION!$D$17/$H11427/(SIMULATION!$D$17-$I11427)*(((EXP(-$I11427*$J11431))/(1-EXP(-SIMULATION!$D$4*$I11427)))-(EXP(-SIMULATION!$D$17*$J11431)/(1-EXP(-SIMULATION!$D$4*SIMULATION!$D$17))))</f>
        <v>4.4565654005088229</v>
      </c>
      <c r="L11431">
        <v>0.20459516295795147</v>
      </c>
      <c r="M11431">
        <f t="shared" ca="1" si="178"/>
        <v>5.3683571248586937</v>
      </c>
    </row>
    <row r="11432" spans="1:13" x14ac:dyDescent="0.25">
      <c r="A11432" s="9"/>
      <c r="H11432" s="9"/>
      <c r="J11432">
        <v>5</v>
      </c>
      <c r="K11432">
        <f ca="1">SIMULATION!$D$3*SIMULATION!$D$17/$H11427/(SIMULATION!$D$17-$I11427)*(((EXP(-$I11427*$J11432))/(1-EXP(-SIMULATION!$D$4*$I11427)))-(EXP(-SIMULATION!$D$17*$J11432)/(1-EXP(-SIMULATION!$D$4*SIMULATION!$D$17))))</f>
        <v>4.3877771504276684</v>
      </c>
      <c r="L11432">
        <v>0.15577932636207156</v>
      </c>
      <c r="M11432">
        <f t="shared" ca="1" si="178"/>
        <v>5.0713021191481804</v>
      </c>
    </row>
    <row r="11433" spans="1:13" x14ac:dyDescent="0.25">
      <c r="A11433" s="9"/>
      <c r="H11433" s="9"/>
      <c r="J11433">
        <v>6</v>
      </c>
      <c r="K11433">
        <f ca="1">SIMULATION!$D$3*SIMULATION!$D$17/$H11427/(SIMULATION!$D$17-$I11427)*(((EXP(-$I11427*$J11433))/(1-EXP(-SIMULATION!$D$4*$I11427)))-(EXP(-SIMULATION!$D$17*$J11433)/(1-EXP(-SIMULATION!$D$4*SIMULATION!$D$17))))</f>
        <v>4.201701229427</v>
      </c>
      <c r="L11433">
        <v>-0.16010873407947868</v>
      </c>
      <c r="M11433">
        <f t="shared" ca="1" si="178"/>
        <v>3.5289721646032537</v>
      </c>
    </row>
    <row r="11434" spans="1:13" x14ac:dyDescent="0.25">
      <c r="A11434" s="9"/>
      <c r="H11434" s="9"/>
      <c r="J11434">
        <v>7</v>
      </c>
      <c r="K11434">
        <f ca="1">SIMULATION!$D$3*SIMULATION!$D$17/$H11427/(SIMULATION!$D$17-$I11427)*(((EXP(-$I11427*$J11434))/(1-EXP(-SIMULATION!$D$4*$I11427)))-(EXP(-SIMULATION!$D$17*$J11434)/(1-EXP(-SIMULATION!$D$4*SIMULATION!$D$17))))</f>
        <v>3.953626269719491</v>
      </c>
      <c r="L11434">
        <v>-0.11956766909696408</v>
      </c>
      <c r="M11434">
        <f t="shared" ca="1" si="178"/>
        <v>3.4809003921686066</v>
      </c>
    </row>
    <row r="11435" spans="1:13" x14ac:dyDescent="0.25">
      <c r="A11435" s="9"/>
      <c r="H11435" s="9"/>
      <c r="J11435">
        <v>8</v>
      </c>
      <c r="K11435">
        <f ca="1">SIMULATION!$D$3*SIMULATION!$D$17/$H11427/(SIMULATION!$D$17-$I11427)*(((EXP(-$I11427*$J11435))/(1-EXP(-SIMULATION!$D$4*$I11427)))-(EXP(-SIMULATION!$D$17*$J11435)/(1-EXP(-SIMULATION!$D$4*SIMULATION!$D$17))))</f>
        <v>3.6777625828918876</v>
      </c>
      <c r="L11435">
        <v>-0.33580207487298647</v>
      </c>
      <c r="M11435">
        <f t="shared" ca="1" si="178"/>
        <v>2.4427622766665582</v>
      </c>
    </row>
    <row r="11436" spans="1:13" x14ac:dyDescent="0.25">
      <c r="A11436" s="9"/>
      <c r="H11436" s="9"/>
      <c r="J11436">
        <v>9</v>
      </c>
      <c r="K11436">
        <f ca="1">SIMULATION!$D$3*SIMULATION!$D$17/$H11427/(SIMULATION!$D$17-$I11427)*(((EXP(-$I11427*$J11436))/(1-EXP(-SIMULATION!$D$4*$I11427)))-(EXP(-SIMULATION!$D$17*$J11436)/(1-EXP(-SIMULATION!$D$4*SIMULATION!$D$17))))</f>
        <v>3.3949260636857703</v>
      </c>
      <c r="L11436">
        <v>-6.3424135691571015E-2</v>
      </c>
      <c r="M11436">
        <f t="shared" ca="1" si="178"/>
        <v>3.1796058123597128</v>
      </c>
    </row>
    <row r="11437" spans="1:13" x14ac:dyDescent="0.25">
      <c r="A11437" s="9"/>
      <c r="H11437" s="9"/>
      <c r="J11437">
        <v>10</v>
      </c>
      <c r="K11437">
        <f ca="1">SIMULATION!$D$3*SIMULATION!$D$17/$H11427/(SIMULATION!$D$17-$I11427)*(((EXP(-$I11427*$J11437))/(1-EXP(-SIMULATION!$D$4*$I11427)))-(EXP(-SIMULATION!$D$17*$J11437)/(1-EXP(-SIMULATION!$D$4*SIMULATION!$D$17))))</f>
        <v>3.1174517402350164</v>
      </c>
      <c r="L11437">
        <v>-0.14632769040814134</v>
      </c>
      <c r="M11437">
        <f t="shared" ca="1" si="178"/>
        <v>2.6612822271275856</v>
      </c>
    </row>
    <row r="11438" spans="1:13" x14ac:dyDescent="0.25">
      <c r="A11438" s="9"/>
      <c r="H11438" s="9"/>
      <c r="J11438">
        <v>11</v>
      </c>
      <c r="K11438">
        <f ca="1">SIMULATION!$D$3*SIMULATION!$D$17/$H11427/(SIMULATION!$D$17-$I11427)*(((EXP(-$I11427*$J11438))/(1-EXP(-SIMULATION!$D$4*$I11427)))-(EXP(-SIMULATION!$D$17*$J11438)/(1-EXP(-SIMULATION!$D$4*SIMULATION!$D$17))))</f>
        <v>2.852332986080139</v>
      </c>
      <c r="L11438">
        <v>-0.20772112201783424</v>
      </c>
      <c r="M11438">
        <f t="shared" ca="1" si="178"/>
        <v>2.2598431778430932</v>
      </c>
    </row>
    <row r="11439" spans="1:13" x14ac:dyDescent="0.25">
      <c r="A11439" s="9"/>
      <c r="H11439" s="9"/>
      <c r="J11439">
        <v>12</v>
      </c>
      <c r="K11439">
        <f ca="1">SIMULATION!$D$3*SIMULATION!$D$17/$H11427/(SIMULATION!$D$17-$I11427)*(((EXP(-$I11427*$J11439))/(1-EXP(-SIMULATION!$D$4*$I11427)))-(EXP(-SIMULATION!$D$17*$J11439)/(1-EXP(-SIMULATION!$D$4*SIMULATION!$D$17))))</f>
        <v>2.6032245746984164</v>
      </c>
      <c r="L11439">
        <v>0.28306024530848156</v>
      </c>
      <c r="M11439">
        <f t="shared" ca="1" si="178"/>
        <v>3.3400939614056178</v>
      </c>
    </row>
    <row r="11440" spans="1:13" x14ac:dyDescent="0.25">
      <c r="A11440" s="9"/>
      <c r="H11440" s="9"/>
      <c r="J11440">
        <v>13</v>
      </c>
      <c r="K11440">
        <f ca="1">SIMULATION!$D$3*SIMULATION!$D$17/$H11427/(SIMULATION!$D$17-$I11427)*(((EXP(-$I11427*$J11440))/(1-EXP(-SIMULATION!$D$4*$I11427)))-(EXP(-SIMULATION!$D$17*$J11440)/(1-EXP(-SIMULATION!$D$4*SIMULATION!$D$17))))</f>
        <v>2.3717184565498362</v>
      </c>
      <c r="L11440">
        <v>-0.23079934275629119</v>
      </c>
      <c r="M11440">
        <f t="shared" ca="1" si="178"/>
        <v>1.8243273955751687</v>
      </c>
    </row>
    <row r="11441" spans="1:13" x14ac:dyDescent="0.25">
      <c r="A11441" s="9"/>
      <c r="H11441" s="9"/>
      <c r="J11441">
        <v>14</v>
      </c>
      <c r="K11441">
        <f ca="1">SIMULATION!$D$3*SIMULATION!$D$17/$H11427/(SIMULATION!$D$17-$I11427)*(((EXP(-$I11427*$J11441))/(1-EXP(-SIMULATION!$D$4*$I11427)))-(EXP(-SIMULATION!$D$17*$J11441)/(1-EXP(-SIMULATION!$D$4*SIMULATION!$D$17))))</f>
        <v>2.1581542047327473</v>
      </c>
      <c r="L11441">
        <v>-0.26557293863005332</v>
      </c>
      <c r="M11441">
        <f t="shared" ca="1" si="178"/>
        <v>1.5850068505650659</v>
      </c>
    </row>
    <row r="11442" spans="1:13" x14ac:dyDescent="0.25">
      <c r="A11442" s="9"/>
      <c r="H11442" s="9"/>
      <c r="J11442">
        <v>15</v>
      </c>
      <c r="K11442">
        <f ca="1">SIMULATION!$D$3*SIMULATION!$D$17/$H11427/(SIMULATION!$D$17-$I11427)*(((EXP(-$I11427*$J11442))/(1-EXP(-SIMULATION!$D$4*$I11427)))-(EXP(-SIMULATION!$D$17*$J11442)/(1-EXP(-SIMULATION!$D$4*SIMULATION!$D$17))))</f>
        <v>1.9621319234008943</v>
      </c>
      <c r="L11442">
        <v>-0.31455700765680861</v>
      </c>
      <c r="M11442">
        <f t="shared" ca="1" si="178"/>
        <v>1.3449295769480105</v>
      </c>
    </row>
    <row r="11443" spans="1:13" x14ac:dyDescent="0.25">
      <c r="A11443" s="9"/>
      <c r="H11443" s="9"/>
      <c r="J11443">
        <v>16</v>
      </c>
      <c r="K11443">
        <f ca="1">SIMULATION!$D$3*SIMULATION!$D$17/$H11427/(SIMULATION!$D$17-$I11427)*(((EXP(-$I11427*$J11443))/(1-EXP(-SIMULATION!$D$4*$I11427)))-(EXP(-SIMULATION!$D$17*$J11443)/(1-EXP(-SIMULATION!$D$4*SIMULATION!$D$17))))</f>
        <v>1.7828350844781293</v>
      </c>
      <c r="L11443">
        <v>0.2987384194052255</v>
      </c>
      <c r="M11443">
        <f t="shared" ca="1" si="178"/>
        <v>2.315436419675307</v>
      </c>
    </row>
    <row r="11444" spans="1:13" x14ac:dyDescent="0.25">
      <c r="A11444" s="9"/>
      <c r="H11444" s="9"/>
      <c r="J11444">
        <v>17</v>
      </c>
      <c r="K11444">
        <f ca="1">SIMULATION!$D$3*SIMULATION!$D$17/$H11427/(SIMULATION!$D$17-$I11427)*(((EXP(-$I11427*$J11444))/(1-EXP(-SIMULATION!$D$4*$I11427)))-(EXP(-SIMULATION!$D$17*$J11444)/(1-EXP(-SIMULATION!$D$4*SIMULATION!$D$17))))</f>
        <v>1.6192321038227975</v>
      </c>
      <c r="L11444">
        <v>-0.17642397317966457</v>
      </c>
      <c r="M11444">
        <f t="shared" ca="1" si="178"/>
        <v>1.3335607425663123</v>
      </c>
    </row>
    <row r="11445" spans="1:13" x14ac:dyDescent="0.25">
      <c r="A11445" s="9"/>
      <c r="H11445" s="9"/>
      <c r="J11445">
        <v>18</v>
      </c>
      <c r="K11445">
        <f ca="1">SIMULATION!$D$3*SIMULATION!$D$17/$H11427/(SIMULATION!$D$17-$I11427)*(((EXP(-$I11427*$J11445))/(1-EXP(-SIMULATION!$D$4*$I11427)))-(EXP(-SIMULATION!$D$17*$J11445)/(1-EXP(-SIMULATION!$D$4*SIMULATION!$D$17))))</f>
        <v>1.4702007024584831</v>
      </c>
      <c r="L11445">
        <v>0.43153362481681884</v>
      </c>
      <c r="M11445">
        <f t="shared" ca="1" si="178"/>
        <v>2.1046417407986255</v>
      </c>
    </row>
    <row r="11446" spans="1:13" x14ac:dyDescent="0.25">
      <c r="A11446" s="9"/>
      <c r="H11446" s="9"/>
      <c r="J11446">
        <v>19</v>
      </c>
      <c r="K11446">
        <f ca="1">SIMULATION!$D$3*SIMULATION!$D$17/$H11427/(SIMULATION!$D$17-$I11427)*(((EXP(-$I11427*$J11446))/(1-EXP(-SIMULATION!$D$4*$I11427)))-(EXP(-SIMULATION!$D$17*$J11446)/(1-EXP(-SIMULATION!$D$4*SIMULATION!$D$17))))</f>
        <v>1.3346032327884472</v>
      </c>
      <c r="L11446">
        <v>-0.23641740222425256</v>
      </c>
      <c r="M11446">
        <f t="shared" ca="1" si="178"/>
        <v>1.019079803492513</v>
      </c>
    </row>
    <row r="11447" spans="1:13" x14ac:dyDescent="0.25">
      <c r="A11447" s="9"/>
      <c r="H11447" s="9"/>
      <c r="J11447">
        <v>20</v>
      </c>
      <c r="K11447">
        <f ca="1">SIMULATION!$D$3*SIMULATION!$D$17/$H11427/(SIMULATION!$D$17-$I11427)*(((EXP(-$I11427*$J11447))/(1-EXP(-SIMULATION!$D$4*$I11427)))-(EXP(-SIMULATION!$D$17*$J11447)/(1-EXP(-SIMULATION!$D$4*SIMULATION!$D$17))))</f>
        <v>1.2113309868109332</v>
      </c>
      <c r="L11447">
        <v>0.17327947053738235</v>
      </c>
      <c r="M11447">
        <f t="shared" ca="1" si="178"/>
        <v>1.4212297788510566</v>
      </c>
    </row>
    <row r="11448" spans="1:13" x14ac:dyDescent="0.25">
      <c r="A11448" s="9"/>
      <c r="H11448" s="9"/>
      <c r="J11448">
        <v>21</v>
      </c>
      <c r="K11448">
        <f ca="1">SIMULATION!$D$3*SIMULATION!$D$17/$H11427/(SIMULATION!$D$17-$I11427)*(((EXP(-$I11427*$J11448))/(1-EXP(-SIMULATION!$D$4*$I11427)))-(EXP(-SIMULATION!$D$17*$J11448)/(1-EXP(-SIMULATION!$D$4*SIMULATION!$D$17))))</f>
        <v>1.0993289945529354</v>
      </c>
      <c r="L11448">
        <v>0.10377214819182708</v>
      </c>
      <c r="M11448">
        <f t="shared" ca="1" si="178"/>
        <v>1.2134087258872548</v>
      </c>
    </row>
    <row r="11449" spans="1:13" x14ac:dyDescent="0.25">
      <c r="A11449" s="9"/>
      <c r="H11449" s="9"/>
      <c r="J11449">
        <v>22</v>
      </c>
      <c r="K11449">
        <f ca="1">SIMULATION!$D$3*SIMULATION!$D$17/$H11427/(SIMULATION!$D$17-$I11427)*(((EXP(-$I11427*$J11449))/(1-EXP(-SIMULATION!$D$4*$I11427)))-(EXP(-SIMULATION!$D$17*$J11449)/(1-EXP(-SIMULATION!$D$4*SIMULATION!$D$17))))</f>
        <v>0.99760865342145655</v>
      </c>
      <c r="L11449">
        <v>-0.67768210844864185</v>
      </c>
      <c r="M11449">
        <f t="shared" ca="1" si="178"/>
        <v>0.32154711776419348</v>
      </c>
    </row>
    <row r="11450" spans="1:13" x14ac:dyDescent="0.25">
      <c r="A11450" s="9"/>
      <c r="H11450" s="9"/>
      <c r="J11450">
        <v>23</v>
      </c>
      <c r="K11450">
        <f ca="1">SIMULATION!$D$3*SIMULATION!$D$17/$H11427/(SIMULATION!$D$17-$I11427)*(((EXP(-$I11427*$J11450))/(1-EXP(-SIMULATION!$D$4*$I11427)))-(EXP(-SIMULATION!$D$17*$J11450)/(1-EXP(-SIMULATION!$D$4*SIMULATION!$D$17))))</f>
        <v>0.90525286167999774</v>
      </c>
      <c r="L11450">
        <v>5.5541902321037791E-2</v>
      </c>
      <c r="M11450">
        <f t="shared" ca="1" si="178"/>
        <v>0.9555323276992681</v>
      </c>
    </row>
    <row r="11451" spans="1:13" x14ac:dyDescent="0.25">
      <c r="A11451" s="9"/>
      <c r="H11451" s="9"/>
      <c r="J11451">
        <v>24</v>
      </c>
      <c r="K11451">
        <f ca="1">SIMULATION!$D$3*SIMULATION!$D$17/$H11427/(SIMULATION!$D$17-$I11427)*(((EXP(-$I11427*$J11451))/(1-EXP(-SIMULATION!$D$4*$I11427)))-(EXP(-SIMULATION!$D$17*$J11451)/(1-EXP(-SIMULATION!$D$4*SIMULATION!$D$17))))</f>
        <v>0.82141662272815485</v>
      </c>
      <c r="L11451">
        <v>-0.37265572344301667</v>
      </c>
      <c r="M11451">
        <f t="shared" ca="1" si="178"/>
        <v>0.51531101693727477</v>
      </c>
    </row>
    <row r="11452" spans="1:13" x14ac:dyDescent="0.25">
      <c r="A11452" s="9">
        <v>459</v>
      </c>
      <c r="B11452" s="2">
        <f ca="1">NORMINV(RAND(),SIMULATION!D7,SIMULATION!D8)</f>
        <v>60.126269449361672</v>
      </c>
      <c r="C11452" s="2">
        <v>2</v>
      </c>
      <c r="D11452" s="2">
        <f ca="1">SIMULATION!$D$11*(1+(SIMULATION!$D$12*LN(1+$C11452)))*(1+(SIMULATION!$D$13*(($B11452/63.5)-1)))</f>
        <v>9.987522190568269</v>
      </c>
      <c r="E11452" s="2">
        <v>0.32414967053151267</v>
      </c>
      <c r="F11452" s="2">
        <f ca="1">D11452*(1+E11452)</f>
        <v>13.224974218067146</v>
      </c>
      <c r="G11452" s="2">
        <v>0.21249232135909113</v>
      </c>
      <c r="H11452" s="9">
        <f>SIMULATION!$D$15*EXP($G$11452)</f>
        <v>273.02144372454228</v>
      </c>
      <c r="I11452" s="2">
        <f ca="1">$F11452/$H11452</f>
        <v>4.8439324170485791E-2</v>
      </c>
      <c r="J11452">
        <v>0</v>
      </c>
      <c r="K11452">
        <f ca="1">SIMULATION!$D$3*SIMULATION!$D$17/$H11452/(SIMULATION!$D$17-$I11452)*(((EXP(-$I11452*$J11452))/(1-EXP(-SIMULATION!$D$4*$I11452)))-(EXP(-SIMULATION!$D$17*$J11452)/(1-EXP(-SIMULATION!$D$4*SIMULATION!$D$17))))</f>
        <v>1.028383669862152</v>
      </c>
      <c r="L11452">
        <v>-0.12895916621658815</v>
      </c>
      <c r="M11452">
        <f t="shared" ca="1" si="178"/>
        <v>0.89576416924597391</v>
      </c>
    </row>
    <row r="11453" spans="1:13" x14ac:dyDescent="0.25">
      <c r="A11453" s="9"/>
      <c r="H11453" s="9"/>
      <c r="J11453">
        <v>1</v>
      </c>
      <c r="K11453">
        <f ca="1">SIMULATION!$D$3*SIMULATION!$D$17/$H11452/(SIMULATION!$D$17-$I11452)*(((EXP(-$I11452*$J11453))/(1-EXP(-SIMULATION!$D$4*$I11452)))-(EXP(-SIMULATION!$D$17*$J11453)/(1-EXP(-SIMULATION!$D$4*SIMULATION!$D$17))))</f>
        <v>1.6848213516466441</v>
      </c>
      <c r="L11453">
        <v>-0.4746090457006335</v>
      </c>
      <c r="M11453">
        <f t="shared" ca="1" si="178"/>
        <v>0.88518989776557877</v>
      </c>
    </row>
    <row r="11454" spans="1:13" x14ac:dyDescent="0.25">
      <c r="A11454" s="9"/>
      <c r="H11454" s="9"/>
      <c r="J11454">
        <v>2</v>
      </c>
      <c r="K11454">
        <f ca="1">SIMULATION!$D$3*SIMULATION!$D$17/$H11452/(SIMULATION!$D$17-$I11452)*(((EXP(-$I11452*$J11454))/(1-EXP(-SIMULATION!$D$4*$I11452)))-(EXP(-SIMULATION!$D$17*$J11454)/(1-EXP(-SIMULATION!$D$4*SIMULATION!$D$17))))</f>
        <v>2.0569773644245863</v>
      </c>
      <c r="L11454">
        <v>4.0520403359300509E-2</v>
      </c>
      <c r="M11454">
        <f t="shared" ca="1" si="178"/>
        <v>2.1403269169320214</v>
      </c>
    </row>
    <row r="11455" spans="1:13" x14ac:dyDescent="0.25">
      <c r="A11455" s="9"/>
      <c r="H11455" s="9"/>
      <c r="J11455">
        <v>3</v>
      </c>
      <c r="K11455">
        <f ca="1">SIMULATION!$D$3*SIMULATION!$D$17/$H11452/(SIMULATION!$D$17-$I11452)*(((EXP(-$I11452*$J11455))/(1-EXP(-SIMULATION!$D$4*$I11452)))-(EXP(-SIMULATION!$D$17*$J11455)/(1-EXP(-SIMULATION!$D$4*SIMULATION!$D$17))))</f>
        <v>2.249252343352552</v>
      </c>
      <c r="L11455">
        <v>-0.28944734459635291</v>
      </c>
      <c r="M11455">
        <f t="shared" ca="1" si="178"/>
        <v>1.5982122252420317</v>
      </c>
    </row>
    <row r="11456" spans="1:13" x14ac:dyDescent="0.25">
      <c r="A11456" s="9"/>
      <c r="H11456" s="9"/>
      <c r="J11456">
        <v>4</v>
      </c>
      <c r="K11456">
        <f ca="1">SIMULATION!$D$3*SIMULATION!$D$17/$H11452/(SIMULATION!$D$17-$I11452)*(((EXP(-$I11452*$J11456))/(1-EXP(-SIMULATION!$D$4*$I11452)))-(EXP(-SIMULATION!$D$17*$J11456)/(1-EXP(-SIMULATION!$D$4*SIMULATION!$D$17))))</f>
        <v>2.3284402991768749</v>
      </c>
      <c r="L11456">
        <v>-6.211449840351782E-2</v>
      </c>
      <c r="M11456">
        <f t="shared" ca="1" si="178"/>
        <v>2.1838103979309662</v>
      </c>
    </row>
    <row r="11457" spans="1:13" x14ac:dyDescent="0.25">
      <c r="A11457" s="9"/>
      <c r="H11457" s="9"/>
      <c r="J11457">
        <v>5</v>
      </c>
      <c r="K11457">
        <f ca="1">SIMULATION!$D$3*SIMULATION!$D$17/$H11452/(SIMULATION!$D$17-$I11452)*(((EXP(-$I11452*$J11457))/(1-EXP(-SIMULATION!$D$4*$I11452)))-(EXP(-SIMULATION!$D$17*$J11457)/(1-EXP(-SIMULATION!$D$4*SIMULATION!$D$17))))</f>
        <v>2.3372411328576463</v>
      </c>
      <c r="L11457">
        <v>-0.21356532705399781</v>
      </c>
      <c r="M11457">
        <f t="shared" ca="1" si="178"/>
        <v>1.8380874659148467</v>
      </c>
    </row>
    <row r="11458" spans="1:13" x14ac:dyDescent="0.25">
      <c r="A11458" s="9"/>
      <c r="H11458" s="9"/>
      <c r="J11458">
        <v>6</v>
      </c>
      <c r="K11458">
        <f ca="1">SIMULATION!$D$3*SIMULATION!$D$17/$H11452/(SIMULATION!$D$17-$I11452)*(((EXP(-$I11452*$J11458))/(1-EXP(-SIMULATION!$D$4*$I11452)))-(EXP(-SIMULATION!$D$17*$J11458)/(1-EXP(-SIMULATION!$D$4*SIMULATION!$D$17))))</f>
        <v>2.3029195404897074</v>
      </c>
      <c r="L11458">
        <v>0.40684851605131367</v>
      </c>
      <c r="M11458">
        <f t="shared" ca="1" si="178"/>
        <v>3.2398589381235183</v>
      </c>
    </row>
    <row r="11459" spans="1:13" x14ac:dyDescent="0.25">
      <c r="A11459" s="9"/>
      <c r="H11459" s="9"/>
      <c r="J11459">
        <v>7</v>
      </c>
      <c r="K11459">
        <f ca="1">SIMULATION!$D$3*SIMULATION!$D$17/$H11452/(SIMULATION!$D$17-$I11452)*(((EXP(-$I11452*$J11459))/(1-EXP(-SIMULATION!$D$4*$I11452)))-(EXP(-SIMULATION!$D$17*$J11459)/(1-EXP(-SIMULATION!$D$4*SIMULATION!$D$17))))</f>
        <v>2.2428536187652108</v>
      </c>
      <c r="L11459">
        <v>5.353082597996376E-2</v>
      </c>
      <c r="M11459">
        <f t="shared" ref="M11459:M11522" ca="1" si="179">$K11459*(1+$L11459)</f>
        <v>2.3629154255298634</v>
      </c>
    </row>
    <row r="11460" spans="1:13" x14ac:dyDescent="0.25">
      <c r="A11460" s="9"/>
      <c r="H11460" s="9"/>
      <c r="J11460">
        <v>8</v>
      </c>
      <c r="K11460">
        <f ca="1">SIMULATION!$D$3*SIMULATION!$D$17/$H11452/(SIMULATION!$D$17-$I11452)*(((EXP(-$I11452*$J11460))/(1-EXP(-SIMULATION!$D$4*$I11452)))-(EXP(-SIMULATION!$D$17*$J11460)/(1-EXP(-SIMULATION!$D$4*SIMULATION!$D$17))))</f>
        <v>2.1680903259609958</v>
      </c>
      <c r="L11460">
        <v>0.17268801157531732</v>
      </c>
      <c r="M11460">
        <f t="shared" ca="1" si="179"/>
        <v>2.5424935332668817</v>
      </c>
    </row>
    <row r="11461" spans="1:13" x14ac:dyDescent="0.25">
      <c r="A11461" s="9"/>
      <c r="H11461" s="9"/>
      <c r="J11461">
        <v>9</v>
      </c>
      <c r="K11461">
        <f ca="1">SIMULATION!$D$3*SIMULATION!$D$17/$H11452/(SIMULATION!$D$17-$I11452)*(((EXP(-$I11452*$J11461))/(1-EXP(-SIMULATION!$D$4*$I11452)))-(EXP(-SIMULATION!$D$17*$J11461)/(1-EXP(-SIMULATION!$D$4*SIMULATION!$D$17))))</f>
        <v>2.0856236979675868</v>
      </c>
      <c r="L11461">
        <v>0.10947711701328219</v>
      </c>
      <c r="M11461">
        <f t="shared" ca="1" si="179"/>
        <v>2.3139517675956589</v>
      </c>
    </row>
    <row r="11462" spans="1:13" x14ac:dyDescent="0.25">
      <c r="A11462" s="9"/>
      <c r="H11462" s="9"/>
      <c r="J11462">
        <v>10</v>
      </c>
      <c r="K11462">
        <f ca="1">SIMULATION!$D$3*SIMULATION!$D$17/$H11452/(SIMULATION!$D$17-$I11452)*(((EXP(-$I11452*$J11462))/(1-EXP(-SIMULATION!$D$4*$I11452)))-(EXP(-SIMULATION!$D$17*$J11462)/(1-EXP(-SIMULATION!$D$4*SIMULATION!$D$17))))</f>
        <v>1.9998545846573286</v>
      </c>
      <c r="L11462">
        <v>0.10976118495337497</v>
      </c>
      <c r="M11462">
        <f t="shared" ca="1" si="179"/>
        <v>2.2193609936037566</v>
      </c>
    </row>
    <row r="11463" spans="1:13" x14ac:dyDescent="0.25">
      <c r="A11463" s="9"/>
      <c r="H11463" s="9"/>
      <c r="J11463">
        <v>11</v>
      </c>
      <c r="K11463">
        <f ca="1">SIMULATION!$D$3*SIMULATION!$D$17/$H11452/(SIMULATION!$D$17-$I11452)*(((EXP(-$I11452*$J11463))/(1-EXP(-SIMULATION!$D$4*$I11452)))-(EXP(-SIMULATION!$D$17*$J11463)/(1-EXP(-SIMULATION!$D$4*SIMULATION!$D$17))))</f>
        <v>1.9135258940624493</v>
      </c>
      <c r="L11463">
        <v>4.2522570082165513E-2</v>
      </c>
      <c r="M11463">
        <f t="shared" ca="1" si="179"/>
        <v>1.9948939329967581</v>
      </c>
    </row>
    <row r="11464" spans="1:13" x14ac:dyDescent="0.25">
      <c r="A11464" s="9"/>
      <c r="H11464" s="9"/>
      <c r="J11464">
        <v>12</v>
      </c>
      <c r="K11464">
        <f ca="1">SIMULATION!$D$3*SIMULATION!$D$17/$H11452/(SIMULATION!$D$17-$I11452)*(((EXP(-$I11452*$J11464))/(1-EXP(-SIMULATION!$D$4*$I11452)))-(EXP(-SIMULATION!$D$17*$J11464)/(1-EXP(-SIMULATION!$D$4*SIMULATION!$D$17))))</f>
        <v>1.8283217382245542</v>
      </c>
      <c r="L11464">
        <v>3.9028846720893247E-2</v>
      </c>
      <c r="M11464">
        <f t="shared" ca="1" si="179"/>
        <v>1.8996790271021975</v>
      </c>
    </row>
    <row r="11465" spans="1:13" x14ac:dyDescent="0.25">
      <c r="A11465" s="9"/>
      <c r="H11465" s="9"/>
      <c r="J11465">
        <v>13</v>
      </c>
      <c r="K11465">
        <f ca="1">SIMULATION!$D$3*SIMULATION!$D$17/$H11452/(SIMULATION!$D$17-$I11452)*(((EXP(-$I11452*$J11465))/(1-EXP(-SIMULATION!$D$4*$I11452)))-(EXP(-SIMULATION!$D$17*$J11465)/(1-EXP(-SIMULATION!$D$4*SIMULATION!$D$17))))</f>
        <v>1.7452512076499012</v>
      </c>
      <c r="L11465">
        <v>-0.33046584226154602</v>
      </c>
      <c r="M11465">
        <f t="shared" ca="1" si="179"/>
        <v>1.168505297355896</v>
      </c>
    </row>
    <row r="11466" spans="1:13" x14ac:dyDescent="0.25">
      <c r="A11466" s="9"/>
      <c r="H11466" s="9"/>
      <c r="J11466">
        <v>14</v>
      </c>
      <c r="K11466">
        <f ca="1">SIMULATION!$D$3*SIMULATION!$D$17/$H11452/(SIMULATION!$D$17-$I11452)*(((EXP(-$I11452*$J11466))/(1-EXP(-SIMULATION!$D$4*$I11452)))-(EXP(-SIMULATION!$D$17*$J11466)/(1-EXP(-SIMULATION!$D$4*SIMULATION!$D$17))))</f>
        <v>1.6648941387153595</v>
      </c>
      <c r="L11466">
        <v>0.18101153666885922</v>
      </c>
      <c r="M11466">
        <f t="shared" ca="1" si="179"/>
        <v>1.9662591851552036</v>
      </c>
    </row>
    <row r="11467" spans="1:13" x14ac:dyDescent="0.25">
      <c r="A11467" s="9"/>
      <c r="H11467" s="9"/>
      <c r="J11467">
        <v>15</v>
      </c>
      <c r="K11467">
        <f ca="1">SIMULATION!$D$3*SIMULATION!$D$17/$H11452/(SIMULATION!$D$17-$I11452)*(((EXP(-$I11452*$J11467))/(1-EXP(-SIMULATION!$D$4*$I11452)))-(EXP(-SIMULATION!$D$17*$J11467)/(1-EXP(-SIMULATION!$D$4*SIMULATION!$D$17))))</f>
        <v>1.5875584505891169</v>
      </c>
      <c r="L11467">
        <v>-0.31454034234129891</v>
      </c>
      <c r="M11467">
        <f t="shared" ca="1" si="179"/>
        <v>1.0882072720539939</v>
      </c>
    </row>
    <row r="11468" spans="1:13" x14ac:dyDescent="0.25">
      <c r="A11468" s="9"/>
      <c r="H11468" s="9"/>
      <c r="J11468">
        <v>16</v>
      </c>
      <c r="K11468">
        <f ca="1">SIMULATION!$D$3*SIMULATION!$D$17/$H11452/(SIMULATION!$D$17-$I11452)*(((EXP(-$I11452*$J11468))/(1-EXP(-SIMULATION!$D$4*$I11452)))-(EXP(-SIMULATION!$D$17*$J11468)/(1-EXP(-SIMULATION!$D$4*SIMULATION!$D$17))))</f>
        <v>1.5133808211639193</v>
      </c>
      <c r="L11468">
        <v>7.4877611326678334E-2</v>
      </c>
      <c r="M11468">
        <f t="shared" ca="1" si="179"/>
        <v>1.6266991620802804</v>
      </c>
    </row>
    <row r="11469" spans="1:13" x14ac:dyDescent="0.25">
      <c r="A11469" s="9"/>
      <c r="H11469" s="9"/>
      <c r="J11469">
        <v>17</v>
      </c>
      <c r="K11469">
        <f ca="1">SIMULATION!$D$3*SIMULATION!$D$17/$H11452/(SIMULATION!$D$17-$I11452)*(((EXP(-$I11452*$J11469))/(1-EXP(-SIMULATION!$D$4*$I11452)))-(EXP(-SIMULATION!$D$17*$J11469)/(1-EXP(-SIMULATION!$D$4*SIMULATION!$D$17))))</f>
        <v>1.442391060317703</v>
      </c>
      <c r="L11469">
        <v>0.52218773938930985</v>
      </c>
      <c r="M11469">
        <f t="shared" ca="1" si="179"/>
        <v>2.1955899874203544</v>
      </c>
    </row>
    <row r="11470" spans="1:13" x14ac:dyDescent="0.25">
      <c r="A11470" s="9"/>
      <c r="H11470" s="9"/>
      <c r="J11470">
        <v>18</v>
      </c>
      <c r="K11470">
        <f ca="1">SIMULATION!$D$3*SIMULATION!$D$17/$H11452/(SIMULATION!$D$17-$I11452)*(((EXP(-$I11452*$J11470))/(1-EXP(-SIMULATION!$D$4*$I11452)))-(EXP(-SIMULATION!$D$17*$J11470)/(1-EXP(-SIMULATION!$D$4*SIMULATION!$D$17))))</f>
        <v>1.3745532262699671</v>
      </c>
      <c r="L11470">
        <v>-6.7696176122300694E-2</v>
      </c>
      <c r="M11470">
        <f t="shared" ca="1" si="179"/>
        <v>1.2815012289749188</v>
      </c>
    </row>
    <row r="11471" spans="1:13" x14ac:dyDescent="0.25">
      <c r="A11471" s="9"/>
      <c r="H11471" s="9"/>
      <c r="J11471">
        <v>19</v>
      </c>
      <c r="K11471">
        <f ca="1">SIMULATION!$D$3*SIMULATION!$D$17/$H11452/(SIMULATION!$D$17-$I11452)*(((EXP(-$I11452*$J11471))/(1-EXP(-SIMULATION!$D$4*$I11452)))-(EXP(-SIMULATION!$D$17*$J11471)/(1-EXP(-SIMULATION!$D$4*SIMULATION!$D$17))))</f>
        <v>1.3097918447607593</v>
      </c>
      <c r="L11471">
        <v>0.16353827966065007</v>
      </c>
      <c r="M11471">
        <f t="shared" ca="1" si="179"/>
        <v>1.5239929497664833</v>
      </c>
    </row>
    <row r="11472" spans="1:13" x14ac:dyDescent="0.25">
      <c r="A11472" s="9"/>
      <c r="H11472" s="9"/>
      <c r="J11472">
        <v>20</v>
      </c>
      <c r="K11472">
        <f ca="1">SIMULATION!$D$3*SIMULATION!$D$17/$H11452/(SIMULATION!$D$17-$I11452)*(((EXP(-$I11452*$J11472))/(1-EXP(-SIMULATION!$D$4*$I11452)))-(EXP(-SIMULATION!$D$17*$J11472)/(1-EXP(-SIMULATION!$D$4*SIMULATION!$D$17))))</f>
        <v>1.2480085878650131</v>
      </c>
      <c r="L11472">
        <v>-0.10666544300068605</v>
      </c>
      <c r="M11472">
        <f t="shared" ca="1" si="179"/>
        <v>1.1148891989717309</v>
      </c>
    </row>
    <row r="11473" spans="1:13" x14ac:dyDescent="0.25">
      <c r="A11473" s="9"/>
      <c r="H11473" s="9"/>
      <c r="J11473">
        <v>21</v>
      </c>
      <c r="K11473">
        <f ca="1">SIMULATION!$D$3*SIMULATION!$D$17/$H11452/(SIMULATION!$D$17-$I11452)*(((EXP(-$I11452*$J11473))/(1-EXP(-SIMULATION!$D$4*$I11452)))-(EXP(-SIMULATION!$D$17*$J11473)/(1-EXP(-SIMULATION!$D$4*SIMULATION!$D$17))))</f>
        <v>1.1890928449290665</v>
      </c>
      <c r="L11473">
        <v>-7.21132495117182E-2</v>
      </c>
      <c r="M11473">
        <f t="shared" ca="1" si="179"/>
        <v>1.1033434959100981</v>
      </c>
    </row>
    <row r="11474" spans="1:13" x14ac:dyDescent="0.25">
      <c r="A11474" s="9"/>
      <c r="H11474" s="9"/>
      <c r="J11474">
        <v>22</v>
      </c>
      <c r="K11474">
        <f ca="1">SIMULATION!$D$3*SIMULATION!$D$17/$H11452/(SIMULATION!$D$17-$I11452)*(((EXP(-$I11452*$J11474))/(1-EXP(-SIMULATION!$D$4*$I11452)))-(EXP(-SIMULATION!$D$17*$J11474)/(1-EXP(-SIMULATION!$D$4*SIMULATION!$D$17))))</f>
        <v>1.1329283849750671</v>
      </c>
      <c r="L11474">
        <v>-5.7221004124049783E-2</v>
      </c>
      <c r="M11474">
        <f t="shared" ca="1" si="179"/>
        <v>1.0681010851861559</v>
      </c>
    </row>
    <row r="11475" spans="1:13" x14ac:dyDescent="0.25">
      <c r="A11475" s="9"/>
      <c r="H11475" s="9"/>
      <c r="J11475">
        <v>23</v>
      </c>
      <c r="K11475">
        <f ca="1">SIMULATION!$D$3*SIMULATION!$D$17/$H11452/(SIMULATION!$D$17-$I11452)*(((EXP(-$I11452*$J11475))/(1-EXP(-SIMULATION!$D$4*$I11452)))-(EXP(-SIMULATION!$D$17*$J11475)/(1-EXP(-SIMULATION!$D$4*SIMULATION!$D$17))))</f>
        <v>1.0793975197052292</v>
      </c>
      <c r="L11475">
        <v>-0.44663727547022514</v>
      </c>
      <c r="M11475">
        <f t="shared" ca="1" si="179"/>
        <v>0.59729835235476703</v>
      </c>
    </row>
    <row r="11476" spans="1:13" x14ac:dyDescent="0.25">
      <c r="A11476" s="9"/>
      <c r="H11476" s="9"/>
      <c r="J11476">
        <v>24</v>
      </c>
      <c r="K11476">
        <f ca="1">SIMULATION!$D$3*SIMULATION!$D$17/$H11452/(SIMULATION!$D$17-$I11452)*(((EXP(-$I11452*$J11476))/(1-EXP(-SIMULATION!$D$4*$I11452)))-(EXP(-SIMULATION!$D$17*$J11476)/(1-EXP(-SIMULATION!$D$4*SIMULATION!$D$17))))</f>
        <v>1.028383669862152</v>
      </c>
      <c r="L11476">
        <v>-5.0979184479555233E-3</v>
      </c>
      <c r="M11476">
        <f t="shared" ca="1" si="179"/>
        <v>1.0231410537799857</v>
      </c>
    </row>
    <row r="11477" spans="1:13" x14ac:dyDescent="0.25">
      <c r="A11477" s="9">
        <v>460</v>
      </c>
      <c r="B11477" s="2">
        <f ca="1">NORMINV(RAND(),SIMULATION!D7,SIMULATION!D8)</f>
        <v>55.519400481051321</v>
      </c>
      <c r="C11477" s="2">
        <v>2</v>
      </c>
      <c r="D11477" s="2">
        <f ca="1">SIMULATION!$D$11*(1+(SIMULATION!$D$12*LN(1+$C11477)))*(1+(SIMULATION!$D$13*(($B11477/63.5)-1)))</f>
        <v>9.6454080979173948</v>
      </c>
      <c r="E11477" s="2">
        <v>0.29342543882796657</v>
      </c>
      <c r="F11477" s="2">
        <f ca="1">D11477*(1+E11477)</f>
        <v>12.475616201723629</v>
      </c>
      <c r="G11477" s="2">
        <v>-0.54482402251455486</v>
      </c>
      <c r="H11477" s="9">
        <f>SIMULATION!$D$15*EXP($G$11477)</f>
        <v>128.02608044843547</v>
      </c>
      <c r="I11477" s="2">
        <f ca="1">$F11477/$H11477</f>
        <v>9.7445896633134688E-2</v>
      </c>
      <c r="J11477">
        <v>0</v>
      </c>
      <c r="K11477">
        <f ca="1">SIMULATION!$D$3*SIMULATION!$D$17/$H11477/(SIMULATION!$D$17-$I11477)*(((EXP(-$I11477*$J11477))/(1-EXP(-SIMULATION!$D$4*$I11477)))-(EXP(-SIMULATION!$D$17*$J11477)/(1-EXP(-SIMULATION!$D$4*SIMULATION!$D$17))))</f>
        <v>0.58704613728247246</v>
      </c>
      <c r="L11477">
        <v>0.25920808103238757</v>
      </c>
      <c r="M11477">
        <f t="shared" ca="1" si="179"/>
        <v>0.73921324000493771</v>
      </c>
    </row>
    <row r="11478" spans="1:13" x14ac:dyDescent="0.25">
      <c r="A11478" s="9"/>
      <c r="H11478" s="9"/>
      <c r="J11478">
        <v>1</v>
      </c>
      <c r="K11478">
        <f ca="1">SIMULATION!$D$3*SIMULATION!$D$17/$H11477/(SIMULATION!$D$17-$I11477)*(((EXP(-$I11477*$J11478))/(1-EXP(-SIMULATION!$D$4*$I11477)))-(EXP(-SIMULATION!$D$17*$J11478)/(1-EXP(-SIMULATION!$D$4*SIMULATION!$D$17))))</f>
        <v>1.9975047463265572</v>
      </c>
      <c r="L11478">
        <v>0.23144159367780479</v>
      </c>
      <c r="M11478">
        <f t="shared" ca="1" si="179"/>
        <v>2.4598104281953548</v>
      </c>
    </row>
    <row r="11479" spans="1:13" x14ac:dyDescent="0.25">
      <c r="A11479" s="9"/>
      <c r="H11479" s="9"/>
      <c r="J11479">
        <v>2</v>
      </c>
      <c r="K11479">
        <f ca="1">SIMULATION!$D$3*SIMULATION!$D$17/$H11477/(SIMULATION!$D$17-$I11477)*(((EXP(-$I11477*$J11479))/(1-EXP(-SIMULATION!$D$4*$I11477)))-(EXP(-SIMULATION!$D$17*$J11479)/(1-EXP(-SIMULATION!$D$4*SIMULATION!$D$17))))</f>
        <v>2.7508244088572362</v>
      </c>
      <c r="L11479">
        <v>-0.29305461702365782</v>
      </c>
      <c r="M11479">
        <f t="shared" ca="1" si="179"/>
        <v>1.9446826152202488</v>
      </c>
    </row>
    <row r="11480" spans="1:13" x14ac:dyDescent="0.25">
      <c r="A11480" s="9"/>
      <c r="H11480" s="9"/>
      <c r="J11480">
        <v>3</v>
      </c>
      <c r="K11480">
        <f ca="1">SIMULATION!$D$3*SIMULATION!$D$17/$H11477/(SIMULATION!$D$17-$I11477)*(((EXP(-$I11477*$J11480))/(1-EXP(-SIMULATION!$D$4*$I11477)))-(EXP(-SIMULATION!$D$17*$J11480)/(1-EXP(-SIMULATION!$D$4*SIMULATION!$D$17))))</f>
        <v>3.0970105777466275</v>
      </c>
      <c r="L11480">
        <v>0.19386784597125375</v>
      </c>
      <c r="M11480">
        <f t="shared" ca="1" si="179"/>
        <v>3.6974213474045543</v>
      </c>
    </row>
    <row r="11481" spans="1:13" x14ac:dyDescent="0.25">
      <c r="A11481" s="9"/>
      <c r="H11481" s="9"/>
      <c r="J11481">
        <v>4</v>
      </c>
      <c r="K11481">
        <f ca="1">SIMULATION!$D$3*SIMULATION!$D$17/$H11477/(SIMULATION!$D$17-$I11477)*(((EXP(-$I11477*$J11481))/(1-EXP(-SIMULATION!$D$4*$I11477)))-(EXP(-SIMULATION!$D$17*$J11481)/(1-EXP(-SIMULATION!$D$4*SIMULATION!$D$17))))</f>
        <v>3.1949750628209457</v>
      </c>
      <c r="L11481">
        <v>0.11075868759515017</v>
      </c>
      <c r="M11481">
        <f t="shared" ca="1" si="179"/>
        <v>3.5488463076782266</v>
      </c>
    </row>
    <row r="11482" spans="1:13" x14ac:dyDescent="0.25">
      <c r="A11482" s="9"/>
      <c r="H11482" s="9"/>
      <c r="J11482">
        <v>5</v>
      </c>
      <c r="K11482">
        <f ca="1">SIMULATION!$D$3*SIMULATION!$D$17/$H11477/(SIMULATION!$D$17-$I11477)*(((EXP(-$I11477*$J11482))/(1-EXP(-SIMULATION!$D$4*$I11477)))-(EXP(-SIMULATION!$D$17*$J11482)/(1-EXP(-SIMULATION!$D$4*SIMULATION!$D$17))))</f>
        <v>3.1453751506211716</v>
      </c>
      <c r="L11482">
        <v>0.12377308512593263</v>
      </c>
      <c r="M11482">
        <f t="shared" ca="1" si="179"/>
        <v>3.534687936891999</v>
      </c>
    </row>
    <row r="11483" spans="1:13" x14ac:dyDescent="0.25">
      <c r="A11483" s="9"/>
      <c r="H11483" s="9"/>
      <c r="J11483">
        <v>6</v>
      </c>
      <c r="K11483">
        <f ca="1">SIMULATION!$D$3*SIMULATION!$D$17/$H11477/(SIMULATION!$D$17-$I11477)*(((EXP(-$I11477*$J11483))/(1-EXP(-SIMULATION!$D$4*$I11477)))-(EXP(-SIMULATION!$D$17*$J11483)/(1-EXP(-SIMULATION!$D$4*SIMULATION!$D$17))))</f>
        <v>3.0116465217994453</v>
      </c>
      <c r="L11483">
        <v>0.13246847139065221</v>
      </c>
      <c r="M11483">
        <f t="shared" ca="1" si="179"/>
        <v>3.4105947329111919</v>
      </c>
    </row>
    <row r="11484" spans="1:13" x14ac:dyDescent="0.25">
      <c r="A11484" s="9"/>
      <c r="H11484" s="9"/>
      <c r="J11484">
        <v>7</v>
      </c>
      <c r="K11484">
        <f ca="1">SIMULATION!$D$3*SIMULATION!$D$17/$H11477/(SIMULATION!$D$17-$I11477)*(((EXP(-$I11477*$J11484))/(1-EXP(-SIMULATION!$D$4*$I11477)))-(EXP(-SIMULATION!$D$17*$J11484)/(1-EXP(-SIMULATION!$D$4*SIMULATION!$D$17))))</f>
        <v>2.8334715061993596</v>
      </c>
      <c r="L11484">
        <v>0.35230519819505995</v>
      </c>
      <c r="M11484">
        <f t="shared" ca="1" si="179"/>
        <v>3.8317182467709801</v>
      </c>
    </row>
    <row r="11485" spans="1:13" x14ac:dyDescent="0.25">
      <c r="A11485" s="9"/>
      <c r="H11485" s="9"/>
      <c r="J11485">
        <v>8</v>
      </c>
      <c r="K11485">
        <f ca="1">SIMULATION!$D$3*SIMULATION!$D$17/$H11477/(SIMULATION!$D$17-$I11477)*(((EXP(-$I11477*$J11485))/(1-EXP(-SIMULATION!$D$4*$I11477)))-(EXP(-SIMULATION!$D$17*$J11485)/(1-EXP(-SIMULATION!$D$4*SIMULATION!$D$17))))</f>
        <v>2.6354006610027789</v>
      </c>
      <c r="L11485">
        <v>-0.23552579882811855</v>
      </c>
      <c r="M11485">
        <f t="shared" ca="1" si="179"/>
        <v>2.0146958150879479</v>
      </c>
    </row>
    <row r="11486" spans="1:13" x14ac:dyDescent="0.25">
      <c r="A11486" s="9"/>
      <c r="H11486" s="9"/>
      <c r="J11486">
        <v>9</v>
      </c>
      <c r="K11486">
        <f ca="1">SIMULATION!$D$3*SIMULATION!$D$17/$H11477/(SIMULATION!$D$17-$I11477)*(((EXP(-$I11477*$J11486))/(1-EXP(-SIMULATION!$D$4*$I11477)))-(EXP(-SIMULATION!$D$17*$J11486)/(1-EXP(-SIMULATION!$D$4*SIMULATION!$D$17))))</f>
        <v>2.4323693354653138</v>
      </c>
      <c r="L11486">
        <v>-5.6215309787448015E-2</v>
      </c>
      <c r="M11486">
        <f t="shared" ca="1" si="179"/>
        <v>2.295632939754642</v>
      </c>
    </row>
    <row r="11487" spans="1:13" x14ac:dyDescent="0.25">
      <c r="A11487" s="9"/>
      <c r="H11487" s="9"/>
      <c r="J11487">
        <v>10</v>
      </c>
      <c r="K11487">
        <f ca="1">SIMULATION!$D$3*SIMULATION!$D$17/$H11477/(SIMULATION!$D$17-$I11477)*(((EXP(-$I11477*$J11487))/(1-EXP(-SIMULATION!$D$4*$I11477)))-(EXP(-SIMULATION!$D$17*$J11487)/(1-EXP(-SIMULATION!$D$4*SIMULATION!$D$17))))</f>
        <v>2.2332252431367707</v>
      </c>
      <c r="L11487">
        <v>6.8247872692305422E-2</v>
      </c>
      <c r="M11487">
        <f t="shared" ca="1" si="179"/>
        <v>2.3856381152236121</v>
      </c>
    </row>
    <row r="11488" spans="1:13" x14ac:dyDescent="0.25">
      <c r="A11488" s="9"/>
      <c r="H11488" s="9"/>
      <c r="J11488">
        <v>11</v>
      </c>
      <c r="K11488">
        <f ca="1">SIMULATION!$D$3*SIMULATION!$D$17/$H11477/(SIMULATION!$D$17-$I11477)*(((EXP(-$I11477*$J11488))/(1-EXP(-SIMULATION!$D$4*$I11477)))-(EXP(-SIMULATION!$D$17*$J11488)/(1-EXP(-SIMULATION!$D$4*SIMULATION!$D$17))))</f>
        <v>2.0429821428494654</v>
      </c>
      <c r="L11488">
        <v>0.47640441032583658</v>
      </c>
      <c r="M11488">
        <f t="shared" ca="1" si="179"/>
        <v>3.0162678459198786</v>
      </c>
    </row>
    <row r="11489" spans="1:13" x14ac:dyDescent="0.25">
      <c r="A11489" s="9"/>
      <c r="H11489" s="9"/>
      <c r="J11489">
        <v>12</v>
      </c>
      <c r="K11489">
        <f ca="1">SIMULATION!$D$3*SIMULATION!$D$17/$H11477/(SIMULATION!$D$17-$I11477)*(((EXP(-$I11477*$J11489))/(1-EXP(-SIMULATION!$D$4*$I11477)))-(EXP(-SIMULATION!$D$17*$J11489)/(1-EXP(-SIMULATION!$D$4*SIMULATION!$D$17))))</f>
        <v>1.8642578174213742</v>
      </c>
      <c r="L11489">
        <v>0.31861079841374546</v>
      </c>
      <c r="M11489">
        <f t="shared" ca="1" si="179"/>
        <v>2.4582304890790647</v>
      </c>
    </row>
    <row r="11490" spans="1:13" x14ac:dyDescent="0.25">
      <c r="A11490" s="9"/>
      <c r="H11490" s="9"/>
      <c r="J11490">
        <v>13</v>
      </c>
      <c r="K11490">
        <f ca="1">SIMULATION!$D$3*SIMULATION!$D$17/$H11477/(SIMULATION!$D$17-$I11477)*(((EXP(-$I11477*$J11490))/(1-EXP(-SIMULATION!$D$4*$I11477)))-(EXP(-SIMULATION!$D$17*$J11490)/(1-EXP(-SIMULATION!$D$4*SIMULATION!$D$17))))</f>
        <v>1.6981899094238384</v>
      </c>
      <c r="L11490">
        <v>-0.42284981474340189</v>
      </c>
      <c r="M11490">
        <f t="shared" ca="1" si="179"/>
        <v>0.9801106208248539</v>
      </c>
    </row>
    <row r="11491" spans="1:13" x14ac:dyDescent="0.25">
      <c r="A11491" s="9"/>
      <c r="H11491" s="9"/>
      <c r="J11491">
        <v>14</v>
      </c>
      <c r="K11491">
        <f ca="1">SIMULATION!$D$3*SIMULATION!$D$17/$H11477/(SIMULATION!$D$17-$I11477)*(((EXP(-$I11477*$J11491))/(1-EXP(-SIMULATION!$D$4*$I11477)))-(EXP(-SIMULATION!$D$17*$J11491)/(1-EXP(-SIMULATION!$D$4*SIMULATION!$D$17))))</f>
        <v>1.5450176802223714</v>
      </c>
      <c r="L11491">
        <v>0.30960085314205199</v>
      </c>
      <c r="M11491">
        <f t="shared" ca="1" si="179"/>
        <v>2.0233564721387718</v>
      </c>
    </row>
    <row r="11492" spans="1:13" x14ac:dyDescent="0.25">
      <c r="A11492" s="9"/>
      <c r="H11492" s="9"/>
      <c r="J11492">
        <v>15</v>
      </c>
      <c r="K11492">
        <f ca="1">SIMULATION!$D$3*SIMULATION!$D$17/$H11477/(SIMULATION!$D$17-$I11477)*(((EXP(-$I11477*$J11492))/(1-EXP(-SIMULATION!$D$4*$I11477)))-(EXP(-SIMULATION!$D$17*$J11492)/(1-EXP(-SIMULATION!$D$4*SIMULATION!$D$17))))</f>
        <v>1.4044501609238473</v>
      </c>
      <c r="L11492">
        <v>0.22131610301356971</v>
      </c>
      <c r="M11492">
        <f t="shared" ca="1" si="179"/>
        <v>1.7152775974162942</v>
      </c>
    </row>
    <row r="11493" spans="1:13" x14ac:dyDescent="0.25">
      <c r="A11493" s="9"/>
      <c r="H11493" s="9"/>
      <c r="J11493">
        <v>16</v>
      </c>
      <c r="K11493">
        <f ca="1">SIMULATION!$D$3*SIMULATION!$D$17/$H11477/(SIMULATION!$D$17-$I11477)*(((EXP(-$I11477*$J11493))/(1-EXP(-SIMULATION!$D$4*$I11477)))-(EXP(-SIMULATION!$D$17*$J11493)/(1-EXP(-SIMULATION!$D$4*SIMULATION!$D$17))))</f>
        <v>1.2758978502232894</v>
      </c>
      <c r="L11493">
        <v>0.14136465589450589</v>
      </c>
      <c r="M11493">
        <f t="shared" ca="1" si="179"/>
        <v>1.4562647107766444</v>
      </c>
    </row>
    <row r="11494" spans="1:13" x14ac:dyDescent="0.25">
      <c r="A11494" s="9"/>
      <c r="H11494" s="9"/>
      <c r="J11494">
        <v>17</v>
      </c>
      <c r="K11494">
        <f ca="1">SIMULATION!$D$3*SIMULATION!$D$17/$H11477/(SIMULATION!$D$17-$I11477)*(((EXP(-$I11477*$J11494))/(1-EXP(-SIMULATION!$D$4*$I11477)))-(EXP(-SIMULATION!$D$17*$J11494)/(1-EXP(-SIMULATION!$D$4*SIMULATION!$D$17))))</f>
        <v>1.1586173618182769</v>
      </c>
      <c r="L11494">
        <v>0.37768627295386004</v>
      </c>
      <c r="M11494">
        <f t="shared" ca="1" si="179"/>
        <v>1.5962112349830559</v>
      </c>
    </row>
    <row r="11495" spans="1:13" x14ac:dyDescent="0.25">
      <c r="A11495" s="9"/>
      <c r="H11495" s="9"/>
      <c r="J11495">
        <v>18</v>
      </c>
      <c r="K11495">
        <f ca="1">SIMULATION!$D$3*SIMULATION!$D$17/$H11477/(SIMULATION!$D$17-$I11477)*(((EXP(-$I11477*$J11495))/(1-EXP(-SIMULATION!$D$4*$I11477)))-(EXP(-SIMULATION!$D$17*$J11495)/(1-EXP(-SIMULATION!$D$4*SIMULATION!$D$17))))</f>
        <v>1.0518006434207883</v>
      </c>
      <c r="L11495">
        <v>8.9381611159591937E-2</v>
      </c>
      <c r="M11495">
        <f t="shared" ca="1" si="179"/>
        <v>1.1458122795484338</v>
      </c>
    </row>
    <row r="11496" spans="1:13" x14ac:dyDescent="0.25">
      <c r="A11496" s="9"/>
      <c r="H11496" s="9"/>
      <c r="J11496">
        <v>19</v>
      </c>
      <c r="K11496">
        <f ca="1">SIMULATION!$D$3*SIMULATION!$D$17/$H11477/(SIMULATION!$D$17-$I11477)*(((EXP(-$I11477*$J11496))/(1-EXP(-SIMULATION!$D$4*$I11477)))-(EXP(-SIMULATION!$D$17*$J11496)/(1-EXP(-SIMULATION!$D$4*SIMULATION!$D$17))))</f>
        <v>0.95462899851132099</v>
      </c>
      <c r="L11496">
        <v>0.25397462448495456</v>
      </c>
      <c r="M11496">
        <f t="shared" ca="1" si="179"/>
        <v>1.1970805399306821</v>
      </c>
    </row>
    <row r="11497" spans="1:13" x14ac:dyDescent="0.25">
      <c r="A11497" s="9"/>
      <c r="H11497" s="9"/>
      <c r="J11497">
        <v>20</v>
      </c>
      <c r="K11497">
        <f ca="1">SIMULATION!$D$3*SIMULATION!$D$17/$H11477/(SIMULATION!$D$17-$I11477)*(((EXP(-$I11477*$J11497))/(1-EXP(-SIMULATION!$D$4*$I11477)))-(EXP(-SIMULATION!$D$17*$J11497)/(1-EXP(-SIMULATION!$D$4*SIMULATION!$D$17))))</f>
        <v>0.86630484549031805</v>
      </c>
      <c r="L11497">
        <v>0.40774613610671107</v>
      </c>
      <c r="M11497">
        <f t="shared" ca="1" si="179"/>
        <v>1.2195372989295166</v>
      </c>
    </row>
    <row r="11498" spans="1:13" x14ac:dyDescent="0.25">
      <c r="A11498" s="9"/>
      <c r="H11498" s="9"/>
      <c r="J11498">
        <v>21</v>
      </c>
      <c r="K11498">
        <f ca="1">SIMULATION!$D$3*SIMULATION!$D$17/$H11477/(SIMULATION!$D$17-$I11477)*(((EXP(-$I11477*$J11498))/(1-EXP(-SIMULATION!$D$4*$I11477)))-(EXP(-SIMULATION!$D$17*$J11498)/(1-EXP(-SIMULATION!$D$4*SIMULATION!$D$17))))</f>
        <v>0.7860694758952852</v>
      </c>
      <c r="L11498">
        <v>-2.4593361807333573E-2</v>
      </c>
      <c r="M11498">
        <f t="shared" ca="1" si="179"/>
        <v>0.76673738486889131</v>
      </c>
    </row>
    <row r="11499" spans="1:13" x14ac:dyDescent="0.25">
      <c r="A11499" s="9"/>
      <c r="H11499" s="9"/>
      <c r="J11499">
        <v>22</v>
      </c>
      <c r="K11499">
        <f ca="1">SIMULATION!$D$3*SIMULATION!$D$17/$H11477/(SIMULATION!$D$17-$I11477)*(((EXP(-$I11477*$J11499))/(1-EXP(-SIMULATION!$D$4*$I11477)))-(EXP(-SIMULATION!$D$17*$J11499)/(1-EXP(-SIMULATION!$D$4*SIMULATION!$D$17))))</f>
        <v>0.71321208131164748</v>
      </c>
      <c r="L11499">
        <v>-2.1714047306299552E-2</v>
      </c>
      <c r="M11499">
        <f t="shared" ca="1" si="179"/>
        <v>0.69772536043862199</v>
      </c>
    </row>
    <row r="11500" spans="1:13" x14ac:dyDescent="0.25">
      <c r="A11500" s="9"/>
      <c r="H11500" s="9"/>
      <c r="J11500">
        <v>23</v>
      </c>
      <c r="K11500">
        <f ca="1">SIMULATION!$D$3*SIMULATION!$D$17/$H11477/(SIMULATION!$D$17-$I11477)*(((EXP(-$I11477*$J11500))/(1-EXP(-SIMULATION!$D$4*$I11477)))-(EXP(-SIMULATION!$D$17*$J11500)/(1-EXP(-SIMULATION!$D$4*SIMULATION!$D$17))))</f>
        <v>0.64707340352197706</v>
      </c>
      <c r="L11500">
        <v>-0.39483718734597995</v>
      </c>
      <c r="M11500">
        <f t="shared" ca="1" si="179"/>
        <v>0.39158476086896932</v>
      </c>
    </row>
    <row r="11501" spans="1:13" x14ac:dyDescent="0.25">
      <c r="A11501" s="9"/>
      <c r="H11501" s="9"/>
      <c r="J11501">
        <v>24</v>
      </c>
      <c r="K11501">
        <f ca="1">SIMULATION!$D$3*SIMULATION!$D$17/$H11477/(SIMULATION!$D$17-$I11477)*(((EXP(-$I11477*$J11501))/(1-EXP(-SIMULATION!$D$4*$I11477)))-(EXP(-SIMULATION!$D$17*$J11501)/(1-EXP(-SIMULATION!$D$4*SIMULATION!$D$17))))</f>
        <v>0.58704613728247268</v>
      </c>
      <c r="L11501">
        <v>-0.38357618343351457</v>
      </c>
      <c r="M11501">
        <f t="shared" ca="1" si="179"/>
        <v>0.36186922044427478</v>
      </c>
    </row>
    <row r="11502" spans="1:13" x14ac:dyDescent="0.25">
      <c r="A11502" s="9">
        <v>461</v>
      </c>
      <c r="B11502" s="2">
        <f ca="1">NORMINV(RAND(),SIMULATION!D7,SIMULATION!D8)</f>
        <v>57.177674651750522</v>
      </c>
      <c r="C11502" s="2">
        <v>2</v>
      </c>
      <c r="D11502" s="2">
        <f ca="1">SIMULATION!$D$11*(1+(SIMULATION!$D$12*LN(1+$C11502)))*(1+(SIMULATION!$D$13*(($B11502/63.5)-1)))</f>
        <v>9.7685544185915028</v>
      </c>
      <c r="E11502" s="2">
        <v>-0.21827185394171908</v>
      </c>
      <c r="F11502" s="2">
        <f ca="1">D11502*(1+E11502)</f>
        <v>7.6363539353149639</v>
      </c>
      <c r="G11502" s="2">
        <v>0.44535670630014956</v>
      </c>
      <c r="H11502" s="9">
        <f>SIMULATION!$D$15*EXP($G$11502)</f>
        <v>344.61047647788752</v>
      </c>
      <c r="I11502" s="2">
        <f ca="1">$F11502/$H11502</f>
        <v>2.2159378360642971E-2</v>
      </c>
      <c r="J11502">
        <v>0</v>
      </c>
      <c r="K11502">
        <f ca="1">SIMULATION!$D$3*SIMULATION!$D$17/$H11502/(SIMULATION!$D$17-$I11502)*(((EXP(-$I11502*$J11502))/(1-EXP(-SIMULATION!$D$4*$I11502)))-(EXP(-SIMULATION!$D$17*$J11502)/(1-EXP(-SIMULATION!$D$4*SIMULATION!$D$17))))</f>
        <v>2.392496063544542</v>
      </c>
      <c r="L11502">
        <v>1.1902968299315262E-2</v>
      </c>
      <c r="M11502">
        <f t="shared" ca="1" si="179"/>
        <v>2.4209738683451492</v>
      </c>
    </row>
    <row r="11503" spans="1:13" x14ac:dyDescent="0.25">
      <c r="A11503" s="9"/>
      <c r="H11503" s="9"/>
      <c r="J11503">
        <v>1</v>
      </c>
      <c r="K11503">
        <f ca="1">SIMULATION!$D$3*SIMULATION!$D$17/$H11502/(SIMULATION!$D$17-$I11502)*(((EXP(-$I11502*$J11503))/(1-EXP(-SIMULATION!$D$4*$I11502)))-(EXP(-SIMULATION!$D$17*$J11503)/(1-EXP(-SIMULATION!$D$4*SIMULATION!$D$17))))</f>
        <v>2.9065531575153187</v>
      </c>
      <c r="L11503">
        <v>-0.48565041384417817</v>
      </c>
      <c r="M11503">
        <f t="shared" ca="1" si="179"/>
        <v>1.4949844137079014</v>
      </c>
    </row>
    <row r="11504" spans="1:13" x14ac:dyDescent="0.25">
      <c r="A11504" s="9"/>
      <c r="H11504" s="9"/>
      <c r="J11504">
        <v>2</v>
      </c>
      <c r="K11504">
        <f ca="1">SIMULATION!$D$3*SIMULATION!$D$17/$H11502/(SIMULATION!$D$17-$I11502)*(((EXP(-$I11502*$J11504))/(1-EXP(-SIMULATION!$D$4*$I11502)))-(EXP(-SIMULATION!$D$17*$J11504)/(1-EXP(-SIMULATION!$D$4*SIMULATION!$D$17))))</f>
        <v>3.2058748106639352</v>
      </c>
      <c r="L11504">
        <v>-4.9679991793875694E-2</v>
      </c>
      <c r="M11504">
        <f t="shared" ca="1" si="179"/>
        <v>3.0466069763779582</v>
      </c>
    </row>
    <row r="11505" spans="1:13" x14ac:dyDescent="0.25">
      <c r="A11505" s="9"/>
      <c r="H11505" s="9"/>
      <c r="J11505">
        <v>3</v>
      </c>
      <c r="K11505">
        <f ca="1">SIMULATION!$D$3*SIMULATION!$D$17/$H11502/(SIMULATION!$D$17-$I11502)*(((EXP(-$I11502*$J11505))/(1-EXP(-SIMULATION!$D$4*$I11502)))-(EXP(-SIMULATION!$D$17*$J11505)/(1-EXP(-SIMULATION!$D$4*SIMULATION!$D$17))))</f>
        <v>3.3682484114406224</v>
      </c>
      <c r="L11505">
        <v>-0.38124462458602287</v>
      </c>
      <c r="M11505">
        <f t="shared" ca="1" si="179"/>
        <v>2.0841218103084747</v>
      </c>
    </row>
    <row r="11506" spans="1:13" x14ac:dyDescent="0.25">
      <c r="A11506" s="9"/>
      <c r="H11506" s="9"/>
      <c r="J11506">
        <v>4</v>
      </c>
      <c r="K11506">
        <f ca="1">SIMULATION!$D$3*SIMULATION!$D$17/$H11502/(SIMULATION!$D$17-$I11502)*(((EXP(-$I11502*$J11506))/(1-EXP(-SIMULATION!$D$4*$I11502)))-(EXP(-SIMULATION!$D$17*$J11506)/(1-EXP(-SIMULATION!$D$4*SIMULATION!$D$17))))</f>
        <v>3.443507550482154</v>
      </c>
      <c r="L11506">
        <v>6.0468749154549507E-2</v>
      </c>
      <c r="M11506">
        <f t="shared" ca="1" si="179"/>
        <v>3.6517321447640563</v>
      </c>
    </row>
    <row r="11507" spans="1:13" x14ac:dyDescent="0.25">
      <c r="A11507" s="9"/>
      <c r="H11507" s="9"/>
      <c r="J11507">
        <v>5</v>
      </c>
      <c r="K11507">
        <f ca="1">SIMULATION!$D$3*SIMULATION!$D$17/$H11502/(SIMULATION!$D$17-$I11502)*(((EXP(-$I11502*$J11507))/(1-EXP(-SIMULATION!$D$4*$I11502)))-(EXP(-SIMULATION!$D$17*$J11507)/(1-EXP(-SIMULATION!$D$4*SIMULATION!$D$17))))</f>
        <v>3.4635726629974686</v>
      </c>
      <c r="L11507">
        <v>0.29728670539035834</v>
      </c>
      <c r="M11507">
        <f t="shared" ca="1" si="179"/>
        <v>4.4932467688600957</v>
      </c>
    </row>
    <row r="11508" spans="1:13" x14ac:dyDescent="0.25">
      <c r="A11508" s="9"/>
      <c r="H11508" s="9"/>
      <c r="J11508">
        <v>6</v>
      </c>
      <c r="K11508">
        <f ca="1">SIMULATION!$D$3*SIMULATION!$D$17/$H11502/(SIMULATION!$D$17-$I11502)*(((EXP(-$I11502*$J11508))/(1-EXP(-SIMULATION!$D$4*$I11502)))-(EXP(-SIMULATION!$D$17*$J11508)/(1-EXP(-SIMULATION!$D$4*SIMULATION!$D$17))))</f>
        <v>3.4488853092120566</v>
      </c>
      <c r="L11508">
        <v>-0.31326557923591181</v>
      </c>
      <c r="M11508">
        <f t="shared" ca="1" si="179"/>
        <v>2.3684682551035148</v>
      </c>
    </row>
    <row r="11509" spans="1:13" x14ac:dyDescent="0.25">
      <c r="A11509" s="9"/>
      <c r="H11509" s="9"/>
      <c r="J11509">
        <v>7</v>
      </c>
      <c r="K11509">
        <f ca="1">SIMULATION!$D$3*SIMULATION!$D$17/$H11502/(SIMULATION!$D$17-$I11502)*(((EXP(-$I11502*$J11509))/(1-EXP(-SIMULATION!$D$4*$I11502)))-(EXP(-SIMULATION!$D$17*$J11509)/(1-EXP(-SIMULATION!$D$4*SIMULATION!$D$17))))</f>
        <v>3.4125314106844047</v>
      </c>
      <c r="L11509">
        <v>0.18681769545998131</v>
      </c>
      <c r="M11509">
        <f t="shared" ca="1" si="179"/>
        <v>4.0500526645132648</v>
      </c>
    </row>
    <row r="11510" spans="1:13" x14ac:dyDescent="0.25">
      <c r="A11510" s="9"/>
      <c r="H11510" s="9"/>
      <c r="J11510">
        <v>8</v>
      </c>
      <c r="K11510">
        <f ca="1">SIMULATION!$D$3*SIMULATION!$D$17/$H11502/(SIMULATION!$D$17-$I11502)*(((EXP(-$I11502*$J11510))/(1-EXP(-SIMULATION!$D$4*$I11502)))-(EXP(-SIMULATION!$D$17*$J11510)/(1-EXP(-SIMULATION!$D$4*SIMULATION!$D$17))))</f>
        <v>3.3628835135911017</v>
      </c>
      <c r="L11510">
        <v>2.466941723397564E-2</v>
      </c>
      <c r="M11510">
        <f t="shared" ca="1" si="179"/>
        <v>3.4458438900971387</v>
      </c>
    </row>
    <row r="11511" spans="1:13" x14ac:dyDescent="0.25">
      <c r="A11511" s="9"/>
      <c r="H11511" s="9"/>
      <c r="J11511">
        <v>9</v>
      </c>
      <c r="K11511">
        <f ca="1">SIMULATION!$D$3*SIMULATION!$D$17/$H11502/(SIMULATION!$D$17-$I11502)*(((EXP(-$I11502*$J11511))/(1-EXP(-SIMULATION!$D$4*$I11502)))-(EXP(-SIMULATION!$D$17*$J11511)/(1-EXP(-SIMULATION!$D$4*SIMULATION!$D$17))))</f>
        <v>3.3052940086868929</v>
      </c>
      <c r="L11511">
        <v>-6.5512786323610711E-2</v>
      </c>
      <c r="M11511">
        <f t="shared" ca="1" si="179"/>
        <v>3.0887549885590779</v>
      </c>
    </row>
    <row r="11512" spans="1:13" x14ac:dyDescent="0.25">
      <c r="A11512" s="9"/>
      <c r="H11512" s="9"/>
      <c r="J11512">
        <v>10</v>
      </c>
      <c r="K11512">
        <f ca="1">SIMULATION!$D$3*SIMULATION!$D$17/$H11502/(SIMULATION!$D$17-$I11502)*(((EXP(-$I11502*$J11512))/(1-EXP(-SIMULATION!$D$4*$I11502)))-(EXP(-SIMULATION!$D$17*$J11512)/(1-EXP(-SIMULATION!$D$4*SIMULATION!$D$17))))</f>
        <v>3.2431801814054086</v>
      </c>
      <c r="L11512">
        <v>4.1774087360345748E-2</v>
      </c>
      <c r="M11512">
        <f t="shared" ca="1" si="179"/>
        <v>3.3786610736287805</v>
      </c>
    </row>
    <row r="11513" spans="1:13" x14ac:dyDescent="0.25">
      <c r="A11513" s="9"/>
      <c r="H11513" s="9"/>
      <c r="J11513">
        <v>11</v>
      </c>
      <c r="K11513">
        <f ca="1">SIMULATION!$D$3*SIMULATION!$D$17/$H11502/(SIMULATION!$D$17-$I11502)*(((EXP(-$I11502*$J11513))/(1-EXP(-SIMULATION!$D$4*$I11502)))-(EXP(-SIMULATION!$D$17*$J11513)/(1-EXP(-SIMULATION!$D$4*SIMULATION!$D$17))))</f>
        <v>3.1787195320893469</v>
      </c>
      <c r="L11513">
        <v>-7.4907133858865714E-3</v>
      </c>
      <c r="M11513">
        <f t="shared" ca="1" si="179"/>
        <v>3.1549086551403462</v>
      </c>
    </row>
    <row r="11514" spans="1:13" x14ac:dyDescent="0.25">
      <c r="A11514" s="9"/>
      <c r="H11514" s="9"/>
      <c r="J11514">
        <v>12</v>
      </c>
      <c r="K11514">
        <f ca="1">SIMULATION!$D$3*SIMULATION!$D$17/$H11502/(SIMULATION!$D$17-$I11502)*(((EXP(-$I11502*$J11514))/(1-EXP(-SIMULATION!$D$4*$I11502)))-(EXP(-SIMULATION!$D$17*$J11514)/(1-EXP(-SIMULATION!$D$4*SIMULATION!$D$17))))</f>
        <v>3.1132953479947214</v>
      </c>
      <c r="L11514">
        <v>-2.3989613852045222E-2</v>
      </c>
      <c r="M11514">
        <f t="shared" ca="1" si="179"/>
        <v>3.0386085947889594</v>
      </c>
    </row>
    <row r="11515" spans="1:13" x14ac:dyDescent="0.25">
      <c r="A11515" s="9"/>
      <c r="H11515" s="9"/>
      <c r="J11515">
        <v>13</v>
      </c>
      <c r="K11515">
        <f ca="1">SIMULATION!$D$3*SIMULATION!$D$17/$H11502/(SIMULATION!$D$17-$I11502)*(((EXP(-$I11502*$J11515))/(1-EXP(-SIMULATION!$D$4*$I11502)))-(EXP(-SIMULATION!$D$17*$J11515)/(1-EXP(-SIMULATION!$D$4*SIMULATION!$D$17))))</f>
        <v>3.0477822307022597</v>
      </c>
      <c r="L11515">
        <v>-4.4600021278148654E-2</v>
      </c>
      <c r="M11515">
        <f t="shared" ca="1" si="179"/>
        <v>2.9118510783617757</v>
      </c>
    </row>
    <row r="11516" spans="1:13" x14ac:dyDescent="0.25">
      <c r="A11516" s="9"/>
      <c r="H11516" s="9"/>
      <c r="J11516">
        <v>14</v>
      </c>
      <c r="K11516">
        <f ca="1">SIMULATION!$D$3*SIMULATION!$D$17/$H11502/(SIMULATION!$D$17-$I11502)*(((EXP(-$I11502*$J11516))/(1-EXP(-SIMULATION!$D$4*$I11502)))-(EXP(-SIMULATION!$D$17*$J11516)/(1-EXP(-SIMULATION!$D$4*SIMULATION!$D$17))))</f>
        <v>2.982729063198756</v>
      </c>
      <c r="L11516">
        <v>-0.17269442476044869</v>
      </c>
      <c r="M11516">
        <f t="shared" ca="1" si="179"/>
        <v>2.4676283834133748</v>
      </c>
    </row>
    <row r="11517" spans="1:13" x14ac:dyDescent="0.25">
      <c r="A11517" s="9"/>
      <c r="H11517" s="9"/>
      <c r="J11517">
        <v>15</v>
      </c>
      <c r="K11517">
        <f ca="1">SIMULATION!$D$3*SIMULATION!$D$17/$H11502/(SIMULATION!$D$17-$I11502)*(((EXP(-$I11502*$J11517))/(1-EXP(-SIMULATION!$D$4*$I11502)))-(EXP(-SIMULATION!$D$17*$J11517)/(1-EXP(-SIMULATION!$D$4*SIMULATION!$D$17))))</f>
        <v>2.9184762539366202</v>
      </c>
      <c r="L11517">
        <v>-0.19368022250059511</v>
      </c>
      <c r="M11517">
        <f t="shared" ca="1" si="179"/>
        <v>2.3532251237114723</v>
      </c>
    </row>
    <row r="11518" spans="1:13" x14ac:dyDescent="0.25">
      <c r="A11518" s="9"/>
      <c r="H11518" s="9"/>
      <c r="J11518">
        <v>16</v>
      </c>
      <c r="K11518">
        <f ca="1">SIMULATION!$D$3*SIMULATION!$D$17/$H11502/(SIMULATION!$D$17-$I11502)*(((EXP(-$I11502*$J11518))/(1-EXP(-SIMULATION!$D$4*$I11502)))-(EXP(-SIMULATION!$D$17*$J11518)/(1-EXP(-SIMULATION!$D$4*SIMULATION!$D$17))))</f>
        <v>2.8552308641102164</v>
      </c>
      <c r="L11518">
        <v>0.29434839077860331</v>
      </c>
      <c r="M11518">
        <f t="shared" ca="1" si="179"/>
        <v>3.6956634742624597</v>
      </c>
    </row>
    <row r="11519" spans="1:13" x14ac:dyDescent="0.25">
      <c r="A11519" s="9"/>
      <c r="H11519" s="9"/>
      <c r="J11519">
        <v>17</v>
      </c>
      <c r="K11519">
        <f ca="1">SIMULATION!$D$3*SIMULATION!$D$17/$H11502/(SIMULATION!$D$17-$I11502)*(((EXP(-$I11502*$J11519))/(1-EXP(-SIMULATION!$D$4*$I11502)))-(EXP(-SIMULATION!$D$17*$J11519)/(1-EXP(-SIMULATION!$D$4*SIMULATION!$D$17))))</f>
        <v>2.7931147455970131</v>
      </c>
      <c r="L11519">
        <v>4.6268597091826125E-2</v>
      </c>
      <c r="M11519">
        <f t="shared" ca="1" si="179"/>
        <v>2.9223482463922799</v>
      </c>
    </row>
    <row r="11520" spans="1:13" x14ac:dyDescent="0.25">
      <c r="A11520" s="9"/>
      <c r="H11520" s="9"/>
      <c r="J11520">
        <v>18</v>
      </c>
      <c r="K11520">
        <f ca="1">SIMULATION!$D$3*SIMULATION!$D$17/$H11502/(SIMULATION!$D$17-$I11502)*(((EXP(-$I11502*$J11520))/(1-EXP(-SIMULATION!$D$4*$I11502)))-(EXP(-SIMULATION!$D$17*$J11520)/(1-EXP(-SIMULATION!$D$4*SIMULATION!$D$17))))</f>
        <v>2.7321953835967991</v>
      </c>
      <c r="L11520">
        <v>-0.23006954038008887</v>
      </c>
      <c r="M11520">
        <f t="shared" ca="1" si="179"/>
        <v>2.1036004474640828</v>
      </c>
    </row>
    <row r="11521" spans="1:13" x14ac:dyDescent="0.25">
      <c r="A11521" s="9"/>
      <c r="H11521" s="9"/>
      <c r="J11521">
        <v>19</v>
      </c>
      <c r="K11521">
        <f ca="1">SIMULATION!$D$3*SIMULATION!$D$17/$H11502/(SIMULATION!$D$17-$I11502)*(((EXP(-$I11502*$J11521))/(1-EXP(-SIMULATION!$D$4*$I11502)))-(EXP(-SIMULATION!$D$17*$J11521)/(1-EXP(-SIMULATION!$D$4*SIMULATION!$D$17))))</f>
        <v>2.6725056561381981</v>
      </c>
      <c r="L11521">
        <v>0.13950355812240706</v>
      </c>
      <c r="M11521">
        <f t="shared" ca="1" si="179"/>
        <v>3.0453297042717349</v>
      </c>
    </row>
    <row r="11522" spans="1:13" x14ac:dyDescent="0.25">
      <c r="A11522" s="9"/>
      <c r="H11522" s="9"/>
      <c r="J11522">
        <v>20</v>
      </c>
      <c r="K11522">
        <f ca="1">SIMULATION!$D$3*SIMULATION!$D$17/$H11502/(SIMULATION!$D$17-$I11502)*(((EXP(-$I11502*$J11522))/(1-EXP(-SIMULATION!$D$4*$I11502)))-(EXP(-SIMULATION!$D$17*$J11522)/(1-EXP(-SIMULATION!$D$4*SIMULATION!$D$17))))</f>
        <v>2.6140564913587752</v>
      </c>
      <c r="L11522">
        <v>0.49437972777074718</v>
      </c>
      <c r="M11522">
        <f t="shared" ca="1" si="179"/>
        <v>3.9063930279340808</v>
      </c>
    </row>
    <row r="11523" spans="1:13" x14ac:dyDescent="0.25">
      <c r="A11523" s="9"/>
      <c r="H11523" s="9"/>
      <c r="J11523">
        <v>21</v>
      </c>
      <c r="K11523">
        <f ca="1">SIMULATION!$D$3*SIMULATION!$D$17/$H11502/(SIMULATION!$D$17-$I11502)*(((EXP(-$I11502*$J11523))/(1-EXP(-SIMULATION!$D$4*$I11502)))-(EXP(-SIMULATION!$D$17*$J11523)/(1-EXP(-SIMULATION!$D$4*SIMULATION!$D$17))))</f>
        <v>2.5568449736176198</v>
      </c>
      <c r="L11523">
        <v>-0.34484112257919519</v>
      </c>
      <c r="M11523">
        <f t="shared" ref="M11523:M11586" ca="1" si="180">$K11523*(1+$L11523)</f>
        <v>1.675139682654347</v>
      </c>
    </row>
    <row r="11524" spans="1:13" x14ac:dyDescent="0.25">
      <c r="A11524" s="9"/>
      <c r="H11524" s="9"/>
      <c r="J11524">
        <v>22</v>
      </c>
      <c r="K11524">
        <f ca="1">SIMULATION!$D$3*SIMULATION!$D$17/$H11502/(SIMULATION!$D$17-$I11502)*(((EXP(-$I11502*$J11524))/(1-EXP(-SIMULATION!$D$4*$I11502)))-(EXP(-SIMULATION!$D$17*$J11524)/(1-EXP(-SIMULATION!$D$4*SIMULATION!$D$17))))</f>
        <v>2.500859533218442</v>
      </c>
      <c r="L11524">
        <v>-0.17495409687741717</v>
      </c>
      <c r="M11524">
        <f t="shared" ca="1" si="180"/>
        <v>2.0633239121669305</v>
      </c>
    </row>
    <row r="11525" spans="1:13" x14ac:dyDescent="0.25">
      <c r="A11525" s="9"/>
      <c r="H11525" s="9"/>
      <c r="J11525">
        <v>23</v>
      </c>
      <c r="K11525">
        <f ca="1">SIMULATION!$D$3*SIMULATION!$D$17/$H11502/(SIMULATION!$D$17-$I11502)*(((EXP(-$I11502*$J11525))/(1-EXP(-SIMULATION!$D$4*$I11502)))-(EXP(-SIMULATION!$D$17*$J11525)/(1-EXP(-SIMULATION!$D$4*SIMULATION!$D$17))))</f>
        <v>2.4460832673462218</v>
      </c>
      <c r="L11525">
        <v>0.16891968448074862</v>
      </c>
      <c r="M11525">
        <f t="shared" ca="1" si="180"/>
        <v>2.8592748810799842</v>
      </c>
    </row>
    <row r="11526" spans="1:13" x14ac:dyDescent="0.25">
      <c r="A11526" s="9"/>
      <c r="H11526" s="9"/>
      <c r="J11526">
        <v>24</v>
      </c>
      <c r="K11526">
        <f ca="1">SIMULATION!$D$3*SIMULATION!$D$17/$H11502/(SIMULATION!$D$17-$I11502)*(((EXP(-$I11502*$J11526))/(1-EXP(-SIMULATION!$D$4*$I11502)))-(EXP(-SIMULATION!$D$17*$J11526)/(1-EXP(-SIMULATION!$D$4*SIMULATION!$D$17))))</f>
        <v>2.3924960635445425</v>
      </c>
      <c r="L11526">
        <v>-3.6428758174965895E-2</v>
      </c>
      <c r="M11526">
        <f t="shared" ca="1" si="180"/>
        <v>2.3053404030111202</v>
      </c>
    </row>
    <row r="11527" spans="1:13" x14ac:dyDescent="0.25">
      <c r="A11527" s="9">
        <v>462</v>
      </c>
      <c r="B11527" s="2">
        <f ca="1">NORMINV(RAND(),SIMULATION!D7,SIMULATION!D8)</f>
        <v>49.117375624530368</v>
      </c>
      <c r="C11527" s="2">
        <v>2</v>
      </c>
      <c r="D11527" s="2">
        <f ca="1">SIMULATION!$D$11*(1+(SIMULATION!$D$12*LN(1+$C11527)))*(1+(SIMULATION!$D$13*(($B11527/63.5)-1)))</f>
        <v>9.1699826104587583</v>
      </c>
      <c r="E11527" s="2">
        <v>0.16417835200028399</v>
      </c>
      <c r="F11527" s="2">
        <f ca="1">D11527*(1+E11527)</f>
        <v>10.675495243315138</v>
      </c>
      <c r="G11527" s="2">
        <v>-0.57585826125592754</v>
      </c>
      <c r="H11527" s="9">
        <f>SIMULATION!$D$15*EXP($G$11527)</f>
        <v>124.11390813467334</v>
      </c>
      <c r="I11527" s="2">
        <f ca="1">$F11527/$H11527</f>
        <v>8.6013690196036593E-2</v>
      </c>
      <c r="J11527">
        <v>0</v>
      </c>
      <c r="K11527">
        <f ca="1">SIMULATION!$D$3*SIMULATION!$D$17/$H11527/(SIMULATION!$D$17-$I11527)*(((EXP(-$I11527*$J11527))/(1-EXP(-SIMULATION!$D$4*$I11527)))-(EXP(-SIMULATION!$D$17*$J11527)/(1-EXP(-SIMULATION!$D$4*SIMULATION!$D$17))))</f>
        <v>0.7983013519911627</v>
      </c>
      <c r="L11527">
        <v>-0.31710819555380809</v>
      </c>
      <c r="M11527">
        <f t="shared" ca="1" si="180"/>
        <v>0.54515345075307964</v>
      </c>
    </row>
    <row r="11528" spans="1:13" x14ac:dyDescent="0.25">
      <c r="A11528" s="9"/>
      <c r="H11528" s="9"/>
      <c r="J11528">
        <v>1</v>
      </c>
      <c r="K11528">
        <f ca="1">SIMULATION!$D$3*SIMULATION!$D$17/$H11527/(SIMULATION!$D$17-$I11527)*(((EXP(-$I11527*$J11528))/(1-EXP(-SIMULATION!$D$4*$I11527)))-(EXP(-SIMULATION!$D$17*$J11528)/(1-EXP(-SIMULATION!$D$4*SIMULATION!$D$17))))</f>
        <v>2.2528216963827901</v>
      </c>
      <c r="L11528">
        <v>-0.47819220495599352</v>
      </c>
      <c r="M11528">
        <f t="shared" ca="1" si="180"/>
        <v>1.1755399220168021</v>
      </c>
    </row>
    <row r="11529" spans="1:13" x14ac:dyDescent="0.25">
      <c r="A11529" s="9"/>
      <c r="H11529" s="9"/>
      <c r="J11529">
        <v>2</v>
      </c>
      <c r="K11529">
        <f ca="1">SIMULATION!$D$3*SIMULATION!$D$17/$H11527/(SIMULATION!$D$17-$I11527)*(((EXP(-$I11527*$J11529))/(1-EXP(-SIMULATION!$D$4*$I11527)))-(EXP(-SIMULATION!$D$17*$J11529)/(1-EXP(-SIMULATION!$D$4*SIMULATION!$D$17))))</f>
        <v>3.0414026578580509</v>
      </c>
      <c r="L11529">
        <v>-0.30675202852405414</v>
      </c>
      <c r="M11529">
        <f t="shared" ca="1" si="180"/>
        <v>2.1084462230016441</v>
      </c>
    </row>
    <row r="11530" spans="1:13" x14ac:dyDescent="0.25">
      <c r="A11530" s="9"/>
      <c r="H11530" s="9"/>
      <c r="J11530">
        <v>3</v>
      </c>
      <c r="K11530">
        <f ca="1">SIMULATION!$D$3*SIMULATION!$D$17/$H11527/(SIMULATION!$D$17-$I11527)*(((EXP(-$I11527*$J11530))/(1-EXP(-SIMULATION!$D$4*$I11527)))-(EXP(-SIMULATION!$D$17*$J11530)/(1-EXP(-SIMULATION!$D$4*SIMULATION!$D$17))))</f>
        <v>3.4150614322368722</v>
      </c>
      <c r="L11530">
        <v>-0.16585901316627427</v>
      </c>
      <c r="M11530">
        <f t="shared" ca="1" si="180"/>
        <v>2.8486427131838612</v>
      </c>
    </row>
    <row r="11531" spans="1:13" x14ac:dyDescent="0.25">
      <c r="A11531" s="9"/>
      <c r="H11531" s="9"/>
      <c r="J11531">
        <v>4</v>
      </c>
      <c r="K11531">
        <f ca="1">SIMULATION!$D$3*SIMULATION!$D$17/$H11527/(SIMULATION!$D$17-$I11527)*(((EXP(-$I11527*$J11531))/(1-EXP(-SIMULATION!$D$4*$I11527)))-(EXP(-SIMULATION!$D$17*$J11531)/(1-EXP(-SIMULATION!$D$4*SIMULATION!$D$17))))</f>
        <v>3.5336810935740068</v>
      </c>
      <c r="L11531">
        <v>0.22511458758523195</v>
      </c>
      <c r="M11531">
        <f t="shared" ca="1" si="180"/>
        <v>4.3291642556116514</v>
      </c>
    </row>
    <row r="11532" spans="1:13" x14ac:dyDescent="0.25">
      <c r="A11532" s="9"/>
      <c r="H11532" s="9"/>
      <c r="J11532">
        <v>5</v>
      </c>
      <c r="K11532">
        <f ca="1">SIMULATION!$D$3*SIMULATION!$D$17/$H11527/(SIMULATION!$D$17-$I11527)*(((EXP(-$I11527*$J11532))/(1-EXP(-SIMULATION!$D$4*$I11527)))-(EXP(-SIMULATION!$D$17*$J11532)/(1-EXP(-SIMULATION!$D$4*SIMULATION!$D$17))))</f>
        <v>3.4988241029029217</v>
      </c>
      <c r="L11532">
        <v>0.28184572612120817</v>
      </c>
      <c r="M11532">
        <f t="shared" ca="1" si="180"/>
        <v>4.4849527227559802</v>
      </c>
    </row>
    <row r="11533" spans="1:13" x14ac:dyDescent="0.25">
      <c r="A11533" s="9"/>
      <c r="H11533" s="9"/>
      <c r="J11533">
        <v>6</v>
      </c>
      <c r="K11533">
        <f ca="1">SIMULATION!$D$3*SIMULATION!$D$17/$H11527/(SIMULATION!$D$17-$I11527)*(((EXP(-$I11527*$J11533))/(1-EXP(-SIMULATION!$D$4*$I11527)))-(EXP(-SIMULATION!$D$17*$J11533)/(1-EXP(-SIMULATION!$D$4*SIMULATION!$D$17))))</f>
        <v>3.3747533793544457</v>
      </c>
      <c r="L11533">
        <v>2.5561763703815448E-2</v>
      </c>
      <c r="M11533">
        <f t="shared" ca="1" si="180"/>
        <v>3.4610180277961566</v>
      </c>
    </row>
    <row r="11534" spans="1:13" x14ac:dyDescent="0.25">
      <c r="A11534" s="9"/>
      <c r="H11534" s="9"/>
      <c r="J11534">
        <v>7</v>
      </c>
      <c r="K11534">
        <f ca="1">SIMULATION!$D$3*SIMULATION!$D$17/$H11527/(SIMULATION!$D$17-$I11527)*(((EXP(-$I11527*$J11534))/(1-EXP(-SIMULATION!$D$4*$I11527)))-(EXP(-SIMULATION!$D$17*$J11534)/(1-EXP(-SIMULATION!$D$4*SIMULATION!$D$17))))</f>
        <v>3.2018970367347435</v>
      </c>
      <c r="L11534">
        <v>0.28500916274920407</v>
      </c>
      <c r="M11534">
        <f t="shared" ca="1" si="180"/>
        <v>4.1144670303836701</v>
      </c>
    </row>
    <row r="11535" spans="1:13" x14ac:dyDescent="0.25">
      <c r="A11535" s="9"/>
      <c r="H11535" s="9"/>
      <c r="J11535">
        <v>8</v>
      </c>
      <c r="K11535">
        <f ca="1">SIMULATION!$D$3*SIMULATION!$D$17/$H11527/(SIMULATION!$D$17-$I11527)*(((EXP(-$I11527*$J11535))/(1-EXP(-SIMULATION!$D$4*$I11527)))-(EXP(-SIMULATION!$D$17*$J11535)/(1-EXP(-SIMULATION!$D$4*SIMULATION!$D$17))))</f>
        <v>3.0054713382740581</v>
      </c>
      <c r="L11535">
        <v>0.45423264685435372</v>
      </c>
      <c r="M11535">
        <f t="shared" ca="1" si="180"/>
        <v>4.3706545393031808</v>
      </c>
    </row>
    <row r="11536" spans="1:13" x14ac:dyDescent="0.25">
      <c r="A11536" s="9"/>
      <c r="H11536" s="9"/>
      <c r="J11536">
        <v>9</v>
      </c>
      <c r="K11536">
        <f ca="1">SIMULATION!$D$3*SIMULATION!$D$17/$H11527/(SIMULATION!$D$17-$I11527)*(((EXP(-$I11527*$J11536))/(1-EXP(-SIMULATION!$D$4*$I11527)))-(EXP(-SIMULATION!$D$17*$J11536)/(1-EXP(-SIMULATION!$D$4*SIMULATION!$D$17))))</f>
        <v>2.8010013795486808</v>
      </c>
      <c r="L11536">
        <v>0.51720750276181726</v>
      </c>
      <c r="M11536">
        <f t="shared" ca="1" si="180"/>
        <v>4.2497003082974594</v>
      </c>
    </row>
    <row r="11537" spans="1:13" x14ac:dyDescent="0.25">
      <c r="A11537" s="9"/>
      <c r="H11537" s="9"/>
      <c r="J11537">
        <v>10</v>
      </c>
      <c r="K11537">
        <f ca="1">SIMULATION!$D$3*SIMULATION!$D$17/$H11527/(SIMULATION!$D$17-$I11527)*(((EXP(-$I11527*$J11537))/(1-EXP(-SIMULATION!$D$4*$I11527)))-(EXP(-SIMULATION!$D$17*$J11537)/(1-EXP(-SIMULATION!$D$4*SIMULATION!$D$17))))</f>
        <v>2.5978541819421577</v>
      </c>
      <c r="L11537">
        <v>9.3815061167209432E-2</v>
      </c>
      <c r="M11537">
        <f t="shared" ca="1" si="180"/>
        <v>2.841572030924552</v>
      </c>
    </row>
    <row r="11538" spans="1:13" x14ac:dyDescent="0.25">
      <c r="A11538" s="9"/>
      <c r="H11538" s="9"/>
      <c r="J11538">
        <v>11</v>
      </c>
      <c r="K11538">
        <f ca="1">SIMULATION!$D$3*SIMULATION!$D$17/$H11527/(SIMULATION!$D$17-$I11527)*(((EXP(-$I11527*$J11538))/(1-EXP(-SIMULATION!$D$4*$I11527)))-(EXP(-SIMULATION!$D$17*$J11538)/(1-EXP(-SIMULATION!$D$4*SIMULATION!$D$17))))</f>
        <v>2.4014984774153709</v>
      </c>
      <c r="L11538">
        <v>-5.8899369096564604E-2</v>
      </c>
      <c r="M11538">
        <f t="shared" ca="1" si="180"/>
        <v>2.260051732209245</v>
      </c>
    </row>
    <row r="11539" spans="1:13" x14ac:dyDescent="0.25">
      <c r="A11539" s="9"/>
      <c r="H11539" s="9"/>
      <c r="J11539">
        <v>12</v>
      </c>
      <c r="K11539">
        <f ca="1">SIMULATION!$D$3*SIMULATION!$D$17/$H11527/(SIMULATION!$D$17-$I11527)*(((EXP(-$I11527*$J11539))/(1-EXP(-SIMULATION!$D$4*$I11527)))-(EXP(-SIMULATION!$D$17*$J11539)/(1-EXP(-SIMULATION!$D$4*SIMULATION!$D$17))))</f>
        <v>2.214948881156054</v>
      </c>
      <c r="L11539">
        <v>0.42512191670795596</v>
      </c>
      <c r="M11539">
        <f t="shared" ca="1" si="180"/>
        <v>3.1565721949232586</v>
      </c>
    </row>
    <row r="11540" spans="1:13" x14ac:dyDescent="0.25">
      <c r="A11540" s="9"/>
      <c r="H11540" s="9"/>
      <c r="J11540">
        <v>13</v>
      </c>
      <c r="K11540">
        <f ca="1">SIMULATION!$D$3*SIMULATION!$D$17/$H11527/(SIMULATION!$D$17-$I11527)*(((EXP(-$I11527*$J11540))/(1-EXP(-SIMULATION!$D$4*$I11527)))-(EXP(-SIMULATION!$D$17*$J11540)/(1-EXP(-SIMULATION!$D$4*SIMULATION!$D$17))))</f>
        <v>2.0396877259227515</v>
      </c>
      <c r="L11540">
        <v>-0.23409166426998365</v>
      </c>
      <c r="M11540">
        <f t="shared" ca="1" si="180"/>
        <v>1.5622138315704364</v>
      </c>
    </row>
    <row r="11541" spans="1:13" x14ac:dyDescent="0.25">
      <c r="A11541" s="9"/>
      <c r="H11541" s="9"/>
      <c r="J11541">
        <v>14</v>
      </c>
      <c r="K11541">
        <f ca="1">SIMULATION!$D$3*SIMULATION!$D$17/$H11527/(SIMULATION!$D$17-$I11527)*(((EXP(-$I11527*$J11541))/(1-EXP(-SIMULATION!$D$4*$I11527)))-(EXP(-SIMULATION!$D$17*$J11541)/(1-EXP(-SIMULATION!$D$4*SIMULATION!$D$17))))</f>
        <v>1.8762524682163606</v>
      </c>
      <c r="L11541">
        <v>8.504613386945499E-2</v>
      </c>
      <c r="M11541">
        <f t="shared" ca="1" si="180"/>
        <v>2.0358204868011844</v>
      </c>
    </row>
    <row r="11542" spans="1:13" x14ac:dyDescent="0.25">
      <c r="A11542" s="9"/>
      <c r="H11542" s="9"/>
      <c r="J11542">
        <v>15</v>
      </c>
      <c r="K11542">
        <f ca="1">SIMULATION!$D$3*SIMULATION!$D$17/$H11527/(SIMULATION!$D$17-$I11527)*(((EXP(-$I11527*$J11542))/(1-EXP(-SIMULATION!$D$4*$I11527)))-(EXP(-SIMULATION!$D$17*$J11542)/(1-EXP(-SIMULATION!$D$4*SIMULATION!$D$17))))</f>
        <v>1.7246090590199303</v>
      </c>
      <c r="L11542">
        <v>0.13285461616237537</v>
      </c>
      <c r="M11542">
        <f t="shared" ca="1" si="180"/>
        <v>1.9537313335861786</v>
      </c>
    </row>
    <row r="11543" spans="1:13" x14ac:dyDescent="0.25">
      <c r="A11543" s="9"/>
      <c r="H11543" s="9"/>
      <c r="J11543">
        <v>16</v>
      </c>
      <c r="K11543">
        <f ca="1">SIMULATION!$D$3*SIMULATION!$D$17/$H11527/(SIMULATION!$D$17-$I11527)*(((EXP(-$I11527*$J11543))/(1-EXP(-SIMULATION!$D$4*$I11527)))-(EXP(-SIMULATION!$D$17*$J11543)/(1-EXP(-SIMULATION!$D$4*SIMULATION!$D$17))))</f>
        <v>1.5843884070935708</v>
      </c>
      <c r="L11543">
        <v>0.12757563685502291</v>
      </c>
      <c r="M11543">
        <f t="shared" ca="1" si="180"/>
        <v>1.7865177671542485</v>
      </c>
    </row>
    <row r="11544" spans="1:13" x14ac:dyDescent="0.25">
      <c r="A11544" s="9"/>
      <c r="H11544" s="9"/>
      <c r="J11544">
        <v>17</v>
      </c>
      <c r="K11544">
        <f ca="1">SIMULATION!$D$3*SIMULATION!$D$17/$H11527/(SIMULATION!$D$17-$I11527)*(((EXP(-$I11527*$J11544))/(1-EXP(-SIMULATION!$D$4*$I11527)))-(EXP(-SIMULATION!$D$17*$J11544)/(1-EXP(-SIMULATION!$D$4*SIMULATION!$D$17))))</f>
        <v>1.4550353395697779</v>
      </c>
      <c r="L11544">
        <v>5.6565678053205642E-2</v>
      </c>
      <c r="M11544">
        <f t="shared" ca="1" si="180"/>
        <v>1.5373404001439186</v>
      </c>
    </row>
    <row r="11545" spans="1:13" x14ac:dyDescent="0.25">
      <c r="A11545" s="9"/>
      <c r="H11545" s="9"/>
      <c r="J11545">
        <v>18</v>
      </c>
      <c r="K11545">
        <f ca="1">SIMULATION!$D$3*SIMULATION!$D$17/$H11527/(SIMULATION!$D$17-$I11527)*(((EXP(-$I11527*$J11545))/(1-EXP(-SIMULATION!$D$4*$I11527)))-(EXP(-SIMULATION!$D$17*$J11545)/(1-EXP(-SIMULATION!$D$4*SIMULATION!$D$17))))</f>
        <v>1.3359017005776919</v>
      </c>
      <c r="L11545">
        <v>0.37332502540527301</v>
      </c>
      <c r="M11545">
        <f t="shared" ca="1" si="180"/>
        <v>1.834627236884806</v>
      </c>
    </row>
    <row r="11546" spans="1:13" x14ac:dyDescent="0.25">
      <c r="A11546" s="9"/>
      <c r="H11546" s="9"/>
      <c r="J11546">
        <v>19</v>
      </c>
      <c r="K11546">
        <f ca="1">SIMULATION!$D$3*SIMULATION!$D$17/$H11527/(SIMULATION!$D$17-$I11527)*(((EXP(-$I11527*$J11546))/(1-EXP(-SIMULATION!$D$4*$I11527)))-(EXP(-SIMULATION!$D$17*$J11546)/(1-EXP(-SIMULATION!$D$4*SIMULATION!$D$17))))</f>
        <v>1.2263038465802107</v>
      </c>
      <c r="L11546">
        <v>0.17474574383319108</v>
      </c>
      <c r="M11546">
        <f t="shared" ca="1" si="180"/>
        <v>1.4405952244163733</v>
      </c>
    </row>
    <row r="11547" spans="1:13" x14ac:dyDescent="0.25">
      <c r="A11547" s="9"/>
      <c r="H11547" s="9"/>
      <c r="J11547">
        <v>20</v>
      </c>
      <c r="K11547">
        <f ca="1">SIMULATION!$D$3*SIMULATION!$D$17/$H11527/(SIMULATION!$D$17-$I11527)*(((EXP(-$I11527*$J11547))/(1-EXP(-SIMULATION!$D$4*$I11527)))-(EXP(-SIMULATION!$D$17*$J11547)/(1-EXP(-SIMULATION!$D$4*SIMULATION!$D$17))))</f>
        <v>1.1255575046566306</v>
      </c>
      <c r="L11547">
        <v>0.77575977753052183</v>
      </c>
      <c r="M11547">
        <f t="shared" ca="1" si="180"/>
        <v>1.9987197440668676</v>
      </c>
    </row>
    <row r="11548" spans="1:13" x14ac:dyDescent="0.25">
      <c r="A11548" s="9"/>
      <c r="H11548" s="9"/>
      <c r="J11548">
        <v>21</v>
      </c>
      <c r="K11548">
        <f ca="1">SIMULATION!$D$3*SIMULATION!$D$17/$H11527/(SIMULATION!$D$17-$I11527)*(((EXP(-$I11527*$J11548))/(1-EXP(-SIMULATION!$D$4*$I11527)))-(EXP(-SIMULATION!$D$17*$J11548)/(1-EXP(-SIMULATION!$D$4*SIMULATION!$D$17))))</f>
        <v>1.0329982881043636</v>
      </c>
      <c r="L11548">
        <v>-3.5320753299336996E-2</v>
      </c>
      <c r="M11548">
        <f t="shared" ca="1" si="180"/>
        <v>0.99651201041159188</v>
      </c>
    </row>
    <row r="11549" spans="1:13" x14ac:dyDescent="0.25">
      <c r="A11549" s="9"/>
      <c r="H11549" s="9"/>
      <c r="J11549">
        <v>22</v>
      </c>
      <c r="K11549">
        <f ca="1">SIMULATION!$D$3*SIMULATION!$D$17/$H11527/(SIMULATION!$D$17-$I11527)*(((EXP(-$I11527*$J11549))/(1-EXP(-SIMULATION!$D$4*$I11527)))-(EXP(-SIMULATION!$D$17*$J11549)/(1-EXP(-SIMULATION!$D$4*SIMULATION!$D$17))))</f>
        <v>0.94799317110433456</v>
      </c>
      <c r="L11549">
        <v>-0.38186355938873379</v>
      </c>
      <c r="M11549">
        <f t="shared" ca="1" si="180"/>
        <v>0.58598912451022034</v>
      </c>
    </row>
    <row r="11550" spans="1:13" x14ac:dyDescent="0.25">
      <c r="A11550" s="9"/>
      <c r="H11550" s="9"/>
      <c r="J11550">
        <v>23</v>
      </c>
      <c r="K11550">
        <f ca="1">SIMULATION!$D$3*SIMULATION!$D$17/$H11527/(SIMULATION!$D$17-$I11527)*(((EXP(-$I11527*$J11550))/(1-EXP(-SIMULATION!$D$4*$I11527)))-(EXP(-SIMULATION!$D$17*$J11550)/(1-EXP(-SIMULATION!$D$4*SIMULATION!$D$17))))</f>
        <v>0.86994630755733704</v>
      </c>
      <c r="L11550">
        <v>-0.28086045889224759</v>
      </c>
      <c r="M11550">
        <f t="shared" ca="1" si="180"/>
        <v>0.62561278840516699</v>
      </c>
    </row>
    <row r="11551" spans="1:13" x14ac:dyDescent="0.25">
      <c r="A11551" s="9"/>
      <c r="H11551" s="9"/>
      <c r="J11551">
        <v>24</v>
      </c>
      <c r="K11551">
        <f ca="1">SIMULATION!$D$3*SIMULATION!$D$17/$H11527/(SIMULATION!$D$17-$I11527)*(((EXP(-$I11527*$J11551))/(1-EXP(-SIMULATION!$D$4*$I11527)))-(EXP(-SIMULATION!$D$17*$J11551)/(1-EXP(-SIMULATION!$D$4*SIMULATION!$D$17))))</f>
        <v>0.79830135199116325</v>
      </c>
      <c r="L11551">
        <v>-0.22258410379486224</v>
      </c>
      <c r="M11551">
        <f t="shared" ca="1" si="180"/>
        <v>0.62061216099998329</v>
      </c>
    </row>
    <row r="11552" spans="1:13" x14ac:dyDescent="0.25">
      <c r="A11552" s="9">
        <v>463</v>
      </c>
      <c r="B11552" s="2">
        <f ca="1">NORMINV(RAND(),SIMULATION!D7,SIMULATION!D8)</f>
        <v>65.915421433620793</v>
      </c>
      <c r="C11552" s="2">
        <v>2</v>
      </c>
      <c r="D11552" s="2">
        <f ca="1">SIMULATION!$D$11*(1+(SIMULATION!$D$12*LN(1+$C11552)))*(1+(SIMULATION!$D$13*(($B11552/63.5)-1)))</f>
        <v>10.417434673848476</v>
      </c>
      <c r="E11552" s="2">
        <v>8.7562572993257412E-2</v>
      </c>
      <c r="F11552" s="2">
        <f ca="1">D11552*(1+E11552)</f>
        <v>11.329612057879825</v>
      </c>
      <c r="G11552" s="2">
        <v>0.85125989701779881</v>
      </c>
      <c r="H11552" s="9">
        <f>SIMULATION!$D$15*EXP($G$11552)</f>
        <v>517.14221611155676</v>
      </c>
      <c r="I11552" s="2">
        <f ca="1">$F11552/$H11552</f>
        <v>2.1908116771182002E-2</v>
      </c>
      <c r="J11552">
        <v>0</v>
      </c>
      <c r="K11552">
        <f ca="1">SIMULATION!$D$3*SIMULATION!$D$17/$H11552/(SIMULATION!$D$17-$I11552)*(((EXP(-$I11552*$J11552))/(1-EXP(-SIMULATION!$D$4*$I11552)))-(EXP(-SIMULATION!$D$17*$J11552)/(1-EXP(-SIMULATION!$D$4*SIMULATION!$D$17))))</f>
        <v>1.6169205696915536</v>
      </c>
      <c r="L11552">
        <v>0.12385242024182329</v>
      </c>
      <c r="M11552">
        <f t="shared" ca="1" si="180"/>
        <v>1.8171800955866402</v>
      </c>
    </row>
    <row r="11553" spans="1:13" x14ac:dyDescent="0.25">
      <c r="A11553" s="9"/>
      <c r="H11553" s="9"/>
      <c r="J11553">
        <v>1</v>
      </c>
      <c r="K11553">
        <f ca="1">SIMULATION!$D$3*SIMULATION!$D$17/$H11552/(SIMULATION!$D$17-$I11552)*(((EXP(-$I11552*$J11553))/(1-EXP(-SIMULATION!$D$4*$I11552)))-(EXP(-SIMULATION!$D$17*$J11553)/(1-EXP(-SIMULATION!$D$4*SIMULATION!$D$17))))</f>
        <v>1.9594276054912245</v>
      </c>
      <c r="L11553">
        <v>-0.3913540802618401</v>
      </c>
      <c r="M11553">
        <f t="shared" ca="1" si="180"/>
        <v>1.1925976171045467</v>
      </c>
    </row>
    <row r="11554" spans="1:13" x14ac:dyDescent="0.25">
      <c r="A11554" s="9"/>
      <c r="H11554" s="9"/>
      <c r="J11554">
        <v>2</v>
      </c>
      <c r="K11554">
        <f ca="1">SIMULATION!$D$3*SIMULATION!$D$17/$H11552/(SIMULATION!$D$17-$I11552)*(((EXP(-$I11552*$J11554))/(1-EXP(-SIMULATION!$D$4*$I11552)))-(EXP(-SIMULATION!$D$17*$J11554)/(1-EXP(-SIMULATION!$D$4*SIMULATION!$D$17))))</f>
        <v>2.1589073756740986</v>
      </c>
      <c r="L11554">
        <v>-5.9297726737192039E-2</v>
      </c>
      <c r="M11554">
        <f t="shared" ca="1" si="180"/>
        <v>2.0308890760604674</v>
      </c>
    </row>
    <row r="11555" spans="1:13" x14ac:dyDescent="0.25">
      <c r="A11555" s="9"/>
      <c r="H11555" s="9"/>
      <c r="J11555">
        <v>3</v>
      </c>
      <c r="K11555">
        <f ca="1">SIMULATION!$D$3*SIMULATION!$D$17/$H11552/(SIMULATION!$D$17-$I11552)*(((EXP(-$I11552*$J11555))/(1-EXP(-SIMULATION!$D$4*$I11552)))-(EXP(-SIMULATION!$D$17*$J11555)/(1-EXP(-SIMULATION!$D$4*SIMULATION!$D$17))))</f>
        <v>2.2671653522933108</v>
      </c>
      <c r="L11555">
        <v>0.43128430200073259</v>
      </c>
      <c r="M11555">
        <f t="shared" ca="1" si="180"/>
        <v>3.2449581787773765</v>
      </c>
    </row>
    <row r="11556" spans="1:13" x14ac:dyDescent="0.25">
      <c r="A11556" s="9"/>
      <c r="H11556" s="9"/>
      <c r="J11556">
        <v>4</v>
      </c>
      <c r="K11556">
        <f ca="1">SIMULATION!$D$3*SIMULATION!$D$17/$H11552/(SIMULATION!$D$17-$I11552)*(((EXP(-$I11552*$J11556))/(1-EXP(-SIMULATION!$D$4*$I11552)))-(EXP(-SIMULATION!$D$17*$J11556)/(1-EXP(-SIMULATION!$D$4*SIMULATION!$D$17))))</f>
        <v>2.3173903444884814</v>
      </c>
      <c r="L11556">
        <v>-0.2451116834138945</v>
      </c>
      <c r="M11556">
        <f t="shared" ca="1" si="180"/>
        <v>1.749370896023805</v>
      </c>
    </row>
    <row r="11557" spans="1:13" x14ac:dyDescent="0.25">
      <c r="A11557" s="9"/>
      <c r="H11557" s="9"/>
      <c r="J11557">
        <v>5</v>
      </c>
      <c r="K11557">
        <f ca="1">SIMULATION!$D$3*SIMULATION!$D$17/$H11552/(SIMULATION!$D$17-$I11552)*(((EXP(-$I11552*$J11557))/(1-EXP(-SIMULATION!$D$4*$I11552)))-(EXP(-SIMULATION!$D$17*$J11557)/(1-EXP(-SIMULATION!$D$4*SIMULATION!$D$17))))</f>
        <v>2.3308413554536682</v>
      </c>
      <c r="L11557">
        <v>0.11575445931567396</v>
      </c>
      <c r="M11557">
        <f t="shared" ca="1" si="180"/>
        <v>2.6006466363048197</v>
      </c>
    </row>
    <row r="11558" spans="1:13" x14ac:dyDescent="0.25">
      <c r="A11558" s="9"/>
      <c r="H11558" s="9"/>
      <c r="J11558">
        <v>6</v>
      </c>
      <c r="K11558">
        <f ca="1">SIMULATION!$D$3*SIMULATION!$D$17/$H11552/(SIMULATION!$D$17-$I11552)*(((EXP(-$I11552*$J11558))/(1-EXP(-SIMULATION!$D$4*$I11552)))-(EXP(-SIMULATION!$D$17*$J11558)/(1-EXP(-SIMULATION!$D$4*SIMULATION!$D$17))))</f>
        <v>2.3211326783010655</v>
      </c>
      <c r="L11558">
        <v>2.3528779874996457E-2</v>
      </c>
      <c r="M11558">
        <f t="shared" ca="1" si="180"/>
        <v>2.375746098149472</v>
      </c>
    </row>
    <row r="11559" spans="1:13" x14ac:dyDescent="0.25">
      <c r="A11559" s="9"/>
      <c r="H11559" s="9"/>
      <c r="J11559">
        <v>7</v>
      </c>
      <c r="K11559">
        <f ca="1">SIMULATION!$D$3*SIMULATION!$D$17/$H11552/(SIMULATION!$D$17-$I11552)*(((EXP(-$I11552*$J11559))/(1-EXP(-SIMULATION!$D$4*$I11552)))-(EXP(-SIMULATION!$D$17*$J11559)/(1-EXP(-SIMULATION!$D$4*SIMULATION!$D$17))))</f>
        <v>2.296979885199455</v>
      </c>
      <c r="L11559">
        <v>-0.22147000338208228</v>
      </c>
      <c r="M11559">
        <f t="shared" ca="1" si="180"/>
        <v>1.7882677422557569</v>
      </c>
    </row>
    <row r="11560" spans="1:13" x14ac:dyDescent="0.25">
      <c r="A11560" s="9"/>
      <c r="H11560" s="9"/>
      <c r="J11560">
        <v>8</v>
      </c>
      <c r="K11560">
        <f ca="1">SIMULATION!$D$3*SIMULATION!$D$17/$H11552/(SIMULATION!$D$17-$I11552)*(((EXP(-$I11552*$J11560))/(1-EXP(-SIMULATION!$D$4*$I11552)))-(EXP(-SIMULATION!$D$17*$J11560)/(1-EXP(-SIMULATION!$D$4*SIMULATION!$D$17))))</f>
        <v>2.263959519653246</v>
      </c>
      <c r="L11560">
        <v>0.18293372366332858</v>
      </c>
      <c r="M11560">
        <f t="shared" ca="1" si="180"/>
        <v>2.6781140648064552</v>
      </c>
    </row>
    <row r="11561" spans="1:13" x14ac:dyDescent="0.25">
      <c r="A11561" s="9"/>
      <c r="H11561" s="9"/>
      <c r="J11561">
        <v>9</v>
      </c>
      <c r="K11561">
        <f ca="1">SIMULATION!$D$3*SIMULATION!$D$17/$H11552/(SIMULATION!$D$17-$I11552)*(((EXP(-$I11552*$J11561))/(1-EXP(-SIMULATION!$D$4*$I11552)))-(EXP(-SIMULATION!$D$17*$J11561)/(1-EXP(-SIMULATION!$D$4*SIMULATION!$D$17))))</f>
        <v>2.2256367459021407</v>
      </c>
      <c r="L11561">
        <v>-0.31260598360608094</v>
      </c>
      <c r="M11561">
        <f t="shared" ca="1" si="180"/>
        <v>1.5298893817995647</v>
      </c>
    </row>
    <row r="11562" spans="1:13" x14ac:dyDescent="0.25">
      <c r="A11562" s="9"/>
      <c r="H11562" s="9"/>
      <c r="J11562">
        <v>10</v>
      </c>
      <c r="K11562">
        <f ca="1">SIMULATION!$D$3*SIMULATION!$D$17/$H11552/(SIMULATION!$D$17-$I11552)*(((EXP(-$I11552*$J11562))/(1-EXP(-SIMULATION!$D$4*$I11552)))-(EXP(-SIMULATION!$D$17*$J11562)/(1-EXP(-SIMULATION!$D$4*SIMULATION!$D$17))))</f>
        <v>2.184287969989716</v>
      </c>
      <c r="L11562">
        <v>0.46189332570115943</v>
      </c>
      <c r="M11562">
        <f t="shared" ca="1" si="180"/>
        <v>3.1931960047373003</v>
      </c>
    </row>
    <row r="11563" spans="1:13" x14ac:dyDescent="0.25">
      <c r="A11563" s="9"/>
      <c r="H11563" s="9"/>
      <c r="J11563">
        <v>11</v>
      </c>
      <c r="K11563">
        <f ca="1">SIMULATION!$D$3*SIMULATION!$D$17/$H11552/(SIMULATION!$D$17-$I11552)*(((EXP(-$I11552*$J11563))/(1-EXP(-SIMULATION!$D$4*$I11552)))-(EXP(-SIMULATION!$D$17*$J11563)/(1-EXP(-SIMULATION!$D$4*SIMULATION!$D$17))))</f>
        <v>2.1413639089325476</v>
      </c>
      <c r="L11563">
        <v>0.19141556883433553</v>
      </c>
      <c r="M11563">
        <f t="shared" ca="1" si="180"/>
        <v>2.5512542996421876</v>
      </c>
    </row>
    <row r="11564" spans="1:13" x14ac:dyDescent="0.25">
      <c r="A11564" s="9"/>
      <c r="H11564" s="9"/>
      <c r="J11564">
        <v>12</v>
      </c>
      <c r="K11564">
        <f ca="1">SIMULATION!$D$3*SIMULATION!$D$17/$H11552/(SIMULATION!$D$17-$I11552)*(((EXP(-$I11552*$J11564))/(1-EXP(-SIMULATION!$D$4*$I11552)))-(EXP(-SIMULATION!$D$17*$J11564)/(1-EXP(-SIMULATION!$D$4*SIMULATION!$D$17))))</f>
        <v>2.0977863328169586</v>
      </c>
      <c r="L11564">
        <v>0.45571989452925371</v>
      </c>
      <c r="M11564">
        <f t="shared" ca="1" si="180"/>
        <v>3.053789299153213</v>
      </c>
    </row>
    <row r="11565" spans="1:13" x14ac:dyDescent="0.25">
      <c r="A11565" s="9"/>
      <c r="H11565" s="9"/>
      <c r="J11565">
        <v>13</v>
      </c>
      <c r="K11565">
        <f ca="1">SIMULATION!$D$3*SIMULATION!$D$17/$H11552/(SIMULATION!$D$17-$I11552)*(((EXP(-$I11552*$J11565))/(1-EXP(-SIMULATION!$D$4*$I11552)))-(EXP(-SIMULATION!$D$17*$J11565)/(1-EXP(-SIMULATION!$D$4*SIMULATION!$D$17))))</f>
        <v>2.0541382205538468</v>
      </c>
      <c r="L11565">
        <v>-0.19268387940488393</v>
      </c>
      <c r="M11565">
        <f t="shared" ca="1" si="180"/>
        <v>1.6583388993836865</v>
      </c>
    </row>
    <row r="11566" spans="1:13" x14ac:dyDescent="0.25">
      <c r="A11566" s="9"/>
      <c r="H11566" s="9"/>
      <c r="J11566">
        <v>14</v>
      </c>
      <c r="K11566">
        <f ca="1">SIMULATION!$D$3*SIMULATION!$D$17/$H11552/(SIMULATION!$D$17-$I11552)*(((EXP(-$I11552*$J11566))/(1-EXP(-SIMULATION!$D$4*$I11552)))-(EXP(-SIMULATION!$D$17*$J11566)/(1-EXP(-SIMULATION!$D$4*SIMULATION!$D$17))))</f>
        <v>2.0107856126001336</v>
      </c>
      <c r="L11566">
        <v>0.12968583735437361</v>
      </c>
      <c r="M11566">
        <f t="shared" ca="1" si="180"/>
        <v>2.2715560285103091</v>
      </c>
    </row>
    <row r="11567" spans="1:13" x14ac:dyDescent="0.25">
      <c r="A11567" s="9"/>
      <c r="H11567" s="9"/>
      <c r="J11567">
        <v>15</v>
      </c>
      <c r="K11567">
        <f ca="1">SIMULATION!$D$3*SIMULATION!$D$17/$H11552/(SIMULATION!$D$17-$I11552)*(((EXP(-$I11552*$J11567))/(1-EXP(-SIMULATION!$D$4*$I11552)))-(EXP(-SIMULATION!$D$17*$J11567)/(1-EXP(-SIMULATION!$D$4*SIMULATION!$D$17))))</f>
        <v>1.9679556935185176</v>
      </c>
      <c r="L11567">
        <v>7.979882366665568E-2</v>
      </c>
      <c r="M11567">
        <f t="shared" ca="1" si="180"/>
        <v>2.1249962428893929</v>
      </c>
    </row>
    <row r="11568" spans="1:13" x14ac:dyDescent="0.25">
      <c r="A11568" s="9"/>
      <c r="H11568" s="9"/>
      <c r="J11568">
        <v>16</v>
      </c>
      <c r="K11568">
        <f ca="1">SIMULATION!$D$3*SIMULATION!$D$17/$H11552/(SIMULATION!$D$17-$I11552)*(((EXP(-$I11552*$J11568))/(1-EXP(-SIMULATION!$D$4*$I11552)))-(EXP(-SIMULATION!$D$17*$J11568)/(1-EXP(-SIMULATION!$D$4*SIMULATION!$D$17))))</f>
        <v>1.9257868256335582</v>
      </c>
      <c r="L11568">
        <v>3.0558396883623128E-3</v>
      </c>
      <c r="M11568">
        <f t="shared" ca="1" si="180"/>
        <v>1.9316717214466543</v>
      </c>
    </row>
    <row r="11569" spans="1:13" x14ac:dyDescent="0.25">
      <c r="A11569" s="9"/>
      <c r="H11569" s="9"/>
      <c r="J11569">
        <v>17</v>
      </c>
      <c r="K11569">
        <f ca="1">SIMULATION!$D$3*SIMULATION!$D$17/$H11552/(SIMULATION!$D$17-$I11552)*(((EXP(-$I11552*$J11569))/(1-EXP(-SIMULATION!$D$4*$I11552)))-(EXP(-SIMULATION!$D$17*$J11569)/(1-EXP(-SIMULATION!$D$4*SIMULATION!$D$17))))</f>
        <v>1.8843606083461466</v>
      </c>
      <c r="L11569">
        <v>-3.2526830849974979E-2</v>
      </c>
      <c r="M11569">
        <f t="shared" ca="1" si="180"/>
        <v>1.8230683295781156</v>
      </c>
    </row>
    <row r="11570" spans="1:13" x14ac:dyDescent="0.25">
      <c r="A11570" s="9"/>
      <c r="H11570" s="9"/>
      <c r="J11570">
        <v>18</v>
      </c>
      <c r="K11570">
        <f ca="1">SIMULATION!$D$3*SIMULATION!$D$17/$H11552/(SIMULATION!$D$17-$I11552)*(((EXP(-$I11552*$J11570))/(1-EXP(-SIMULATION!$D$4*$I11552)))-(EXP(-SIMULATION!$D$17*$J11570)/(1-EXP(-SIMULATION!$D$4*SIMULATION!$D$17))))</f>
        <v>1.8437224191286652</v>
      </c>
      <c r="L11570">
        <v>0.13240770492275261</v>
      </c>
      <c r="M11570">
        <f t="shared" ca="1" si="180"/>
        <v>2.087845473160117</v>
      </c>
    </row>
    <row r="11571" spans="1:13" x14ac:dyDescent="0.25">
      <c r="A11571" s="9"/>
      <c r="H11571" s="9"/>
      <c r="J11571">
        <v>19</v>
      </c>
      <c r="K11571">
        <f ca="1">SIMULATION!$D$3*SIMULATION!$D$17/$H11552/(SIMULATION!$D$17-$I11552)*(((EXP(-$I11552*$J11571))/(1-EXP(-SIMULATION!$D$4*$I11552)))-(EXP(-SIMULATION!$D$17*$J11571)/(1-EXP(-SIMULATION!$D$4*SIMULATION!$D$17))))</f>
        <v>1.803894573375012</v>
      </c>
      <c r="L11571">
        <v>0.44143162526347646</v>
      </c>
      <c r="M11571">
        <f t="shared" ca="1" si="180"/>
        <v>2.6001906867039088</v>
      </c>
    </row>
    <row r="11572" spans="1:13" x14ac:dyDescent="0.25">
      <c r="A11572" s="9"/>
      <c r="H11572" s="9"/>
      <c r="J11572">
        <v>20</v>
      </c>
      <c r="K11572">
        <f ca="1">SIMULATION!$D$3*SIMULATION!$D$17/$H11552/(SIMULATION!$D$17-$I11552)*(((EXP(-$I11552*$J11572))/(1-EXP(-SIMULATION!$D$4*$I11552)))-(EXP(-SIMULATION!$D$17*$J11572)/(1-EXP(-SIMULATION!$D$4*SIMULATION!$D$17))))</f>
        <v>1.7648847543055415</v>
      </c>
      <c r="L11572">
        <v>0.17208478841802766</v>
      </c>
      <c r="M11572">
        <f t="shared" ca="1" si="180"/>
        <v>2.0685945738324132</v>
      </c>
    </row>
    <row r="11573" spans="1:13" x14ac:dyDescent="0.25">
      <c r="A11573" s="9"/>
      <c r="H11573" s="9"/>
      <c r="J11573">
        <v>21</v>
      </c>
      <c r="K11573">
        <f ca="1">SIMULATION!$D$3*SIMULATION!$D$17/$H11552/(SIMULATION!$D$17-$I11552)*(((EXP(-$I11552*$J11573))/(1-EXP(-SIMULATION!$D$4*$I11552)))-(EXP(-SIMULATION!$D$17*$J11573)/(1-EXP(-SIMULATION!$D$4*SIMULATION!$D$17))))</f>
        <v>1.7266914118787247</v>
      </c>
      <c r="L11573">
        <v>-0.11132585629401032</v>
      </c>
      <c r="M11573">
        <f t="shared" ca="1" si="180"/>
        <v>1.534466011895812</v>
      </c>
    </row>
    <row r="11574" spans="1:13" x14ac:dyDescent="0.25">
      <c r="A11574" s="9"/>
      <c r="H11574" s="9"/>
      <c r="J11574">
        <v>22</v>
      </c>
      <c r="K11574">
        <f ca="1">SIMULATION!$D$3*SIMULATION!$D$17/$H11552/(SIMULATION!$D$17-$I11552)*(((EXP(-$I11552*$J11574))/(1-EXP(-SIMULATION!$D$4*$I11552)))-(EXP(-SIMULATION!$D$17*$J11574)/(1-EXP(-SIMULATION!$D$4*SIMULATION!$D$17))))</f>
        <v>1.68930721943756</v>
      </c>
      <c r="L11574">
        <v>2.018846414566423E-2</v>
      </c>
      <c r="M11574">
        <f t="shared" ca="1" si="180"/>
        <v>1.723411737668187</v>
      </c>
    </row>
    <row r="11575" spans="1:13" x14ac:dyDescent="0.25">
      <c r="A11575" s="9"/>
      <c r="H11575" s="9"/>
      <c r="J11575">
        <v>23</v>
      </c>
      <c r="K11575">
        <f ca="1">SIMULATION!$D$3*SIMULATION!$D$17/$H11552/(SIMULATION!$D$17-$I11552)*(((EXP(-$I11552*$J11575))/(1-EXP(-SIMULATION!$D$4*$I11552)))-(EXP(-SIMULATION!$D$17*$J11575)/(1-EXP(-SIMULATION!$D$4*SIMULATION!$D$17))))</f>
        <v>1.6527212857725913</v>
      </c>
      <c r="L11575">
        <v>-0.32816409015089115</v>
      </c>
      <c r="M11575">
        <f t="shared" ca="1" si="180"/>
        <v>1.1103575087540181</v>
      </c>
    </row>
    <row r="11576" spans="1:13" x14ac:dyDescent="0.25">
      <c r="A11576" s="9"/>
      <c r="H11576" s="9"/>
      <c r="J11576">
        <v>24</v>
      </c>
      <c r="K11576">
        <f ca="1">SIMULATION!$D$3*SIMULATION!$D$17/$H11552/(SIMULATION!$D$17-$I11552)*(((EXP(-$I11552*$J11576))/(1-EXP(-SIMULATION!$D$4*$I11552)))-(EXP(-SIMULATION!$D$17*$J11576)/(1-EXP(-SIMULATION!$D$4*SIMULATION!$D$17))))</f>
        <v>1.6169205696915534</v>
      </c>
      <c r="L11576">
        <v>-0.10349006120729569</v>
      </c>
      <c r="M11576">
        <f t="shared" ca="1" si="180"/>
        <v>1.4495853609668392</v>
      </c>
    </row>
    <row r="11577" spans="1:13" x14ac:dyDescent="0.25">
      <c r="A11577" s="9">
        <v>464</v>
      </c>
      <c r="B11577" s="2">
        <f ca="1">NORMINV(RAND(),SIMULATION!D7,SIMULATION!D8)</f>
        <v>68.82000693091824</v>
      </c>
      <c r="C11577" s="2">
        <v>2</v>
      </c>
      <c r="D11577" s="2">
        <f ca="1">SIMULATION!$D$11*(1+(SIMULATION!$D$12*LN(1+$C11577)))*(1+(SIMULATION!$D$13*(($B11577/63.5)-1)))</f>
        <v>10.63313423873088</v>
      </c>
      <c r="E11577" s="2">
        <v>-9.1917110388189185E-2</v>
      </c>
      <c r="F11577" s="2">
        <f ca="1">D11577*(1+E11577)</f>
        <v>9.6557672651370208</v>
      </c>
      <c r="G11577" s="2">
        <v>1.1706212429037621</v>
      </c>
      <c r="H11577" s="9">
        <f>SIMULATION!$D$15*EXP($G$11577)</f>
        <v>711.71621824865758</v>
      </c>
      <c r="I11577" s="2">
        <f ca="1">$F11577/$H11577</f>
        <v>1.3566878226967021E-2</v>
      </c>
      <c r="J11577">
        <v>0</v>
      </c>
      <c r="K11577">
        <f ca="1">SIMULATION!$D$3*SIMULATION!$D$17/$H11577/(SIMULATION!$D$17-$I11577)*(((EXP(-$I11577*$J11577))/(1-EXP(-SIMULATION!$D$4*$I11577)))-(EXP(-SIMULATION!$D$17*$J11577)/(1-EXP(-SIMULATION!$D$4*SIMULATION!$D$17))))</f>
        <v>2.0710296548995726</v>
      </c>
      <c r="L11577">
        <v>-0.11992416598070428</v>
      </c>
      <c r="M11577">
        <f t="shared" ca="1" si="180"/>
        <v>1.8226631508144355</v>
      </c>
    </row>
    <row r="11578" spans="1:13" x14ac:dyDescent="0.25">
      <c r="A11578" s="9"/>
      <c r="H11578" s="9"/>
      <c r="J11578">
        <v>1</v>
      </c>
      <c r="K11578">
        <f ca="1">SIMULATION!$D$3*SIMULATION!$D$17/$H11577/(SIMULATION!$D$17-$I11577)*(((EXP(-$I11577*$J11578))/(1-EXP(-SIMULATION!$D$4*$I11577)))-(EXP(-SIMULATION!$D$17*$J11578)/(1-EXP(-SIMULATION!$D$4*SIMULATION!$D$17))))</f>
        <v>2.3186795279280266</v>
      </c>
      <c r="L11578">
        <v>-0.16911481914014082</v>
      </c>
      <c r="M11578">
        <f t="shared" ca="1" si="180"/>
        <v>1.9265564589185313</v>
      </c>
    </row>
    <row r="11579" spans="1:13" x14ac:dyDescent="0.25">
      <c r="A11579" s="9"/>
      <c r="H11579" s="9"/>
      <c r="J11579">
        <v>2</v>
      </c>
      <c r="K11579">
        <f ca="1">SIMULATION!$D$3*SIMULATION!$D$17/$H11577/(SIMULATION!$D$17-$I11577)*(((EXP(-$I11577*$J11579))/(1-EXP(-SIMULATION!$D$4*$I11577)))-(EXP(-SIMULATION!$D$17*$J11579)/(1-EXP(-SIMULATION!$D$4*SIMULATION!$D$17))))</f>
        <v>2.4640186741173697</v>
      </c>
      <c r="L11579">
        <v>-0.53336636127955817</v>
      </c>
      <c r="M11579">
        <f t="shared" ca="1" si="180"/>
        <v>1.1497939997785067</v>
      </c>
    </row>
    <row r="11580" spans="1:13" x14ac:dyDescent="0.25">
      <c r="A11580" s="9"/>
      <c r="H11580" s="9"/>
      <c r="J11580">
        <v>3</v>
      </c>
      <c r="K11580">
        <f ca="1">SIMULATION!$D$3*SIMULATION!$D$17/$H11577/(SIMULATION!$D$17-$I11577)*(((EXP(-$I11577*$J11580))/(1-EXP(-SIMULATION!$D$4*$I11577)))-(EXP(-SIMULATION!$D$17*$J11580)/(1-EXP(-SIMULATION!$D$4*SIMULATION!$D$17))))</f>
        <v>2.5439746645493049</v>
      </c>
      <c r="L11580">
        <v>-1.2810189354269856E-2</v>
      </c>
      <c r="M11580">
        <f t="shared" ca="1" si="180"/>
        <v>2.5113858673839631</v>
      </c>
    </row>
    <row r="11581" spans="1:13" x14ac:dyDescent="0.25">
      <c r="A11581" s="9"/>
      <c r="H11581" s="9"/>
      <c r="J11581">
        <v>4</v>
      </c>
      <c r="K11581">
        <f ca="1">SIMULATION!$D$3*SIMULATION!$D$17/$H11577/(SIMULATION!$D$17-$I11577)*(((EXP(-$I11577*$J11581))/(1-EXP(-SIMULATION!$D$4*$I11577)))-(EXP(-SIMULATION!$D$17*$J11581)/(1-EXP(-SIMULATION!$D$4*SIMULATION!$D$17))))</f>
        <v>2.582209157118657</v>
      </c>
      <c r="L11581">
        <v>9.0065334551091406E-2</v>
      </c>
      <c r="M11581">
        <f t="shared" ca="1" si="180"/>
        <v>2.8147766887354404</v>
      </c>
    </row>
    <row r="11582" spans="1:13" x14ac:dyDescent="0.25">
      <c r="A11582" s="9"/>
      <c r="H11582" s="9"/>
      <c r="J11582">
        <v>5</v>
      </c>
      <c r="K11582">
        <f ca="1">SIMULATION!$D$3*SIMULATION!$D$17/$H11577/(SIMULATION!$D$17-$I11577)*(((EXP(-$I11577*$J11582))/(1-EXP(-SIMULATION!$D$4*$I11577)))-(EXP(-SIMULATION!$D$17*$J11582)/(1-EXP(-SIMULATION!$D$4*SIMULATION!$D$17))))</f>
        <v>2.5938827231988255</v>
      </c>
      <c r="L11582">
        <v>6.3188857383008695E-2</v>
      </c>
      <c r="M11582">
        <f t="shared" ca="1" si="180"/>
        <v>2.7577872086632862</v>
      </c>
    </row>
    <row r="11583" spans="1:13" x14ac:dyDescent="0.25">
      <c r="A11583" s="9"/>
      <c r="H11583" s="9"/>
      <c r="J11583">
        <v>6</v>
      </c>
      <c r="K11583">
        <f ca="1">SIMULATION!$D$3*SIMULATION!$D$17/$H11577/(SIMULATION!$D$17-$I11577)*(((EXP(-$I11577*$J11583))/(1-EXP(-SIMULATION!$D$4*$I11577)))-(EXP(-SIMULATION!$D$17*$J11583)/(1-EXP(-SIMULATION!$D$4*SIMULATION!$D$17))))</f>
        <v>2.5887082637995471</v>
      </c>
      <c r="L11583">
        <v>0.13109427005227323</v>
      </c>
      <c r="M11583">
        <f t="shared" ca="1" si="180"/>
        <v>2.9280730840206362</v>
      </c>
    </row>
    <row r="11584" spans="1:13" x14ac:dyDescent="0.25">
      <c r="A11584" s="9"/>
      <c r="H11584" s="9"/>
      <c r="J11584">
        <v>7</v>
      </c>
      <c r="K11584">
        <f ca="1">SIMULATION!$D$3*SIMULATION!$D$17/$H11577/(SIMULATION!$D$17-$I11577)*(((EXP(-$I11577*$J11584))/(1-EXP(-SIMULATION!$D$4*$I11577)))-(EXP(-SIMULATION!$D$17*$J11584)/(1-EXP(-SIMULATION!$D$4*SIMULATION!$D$17))))</f>
        <v>2.5729077123310198</v>
      </c>
      <c r="L11584">
        <v>0.35960941312309541</v>
      </c>
      <c r="M11584">
        <f t="shared" ca="1" si="180"/>
        <v>3.4981495447822635</v>
      </c>
    </row>
    <row r="11585" spans="1:13" x14ac:dyDescent="0.25">
      <c r="A11585" s="9"/>
      <c r="H11585" s="9"/>
      <c r="J11585">
        <v>8</v>
      </c>
      <c r="K11585">
        <f ca="1">SIMULATION!$D$3*SIMULATION!$D$17/$H11577/(SIMULATION!$D$17-$I11577)*(((EXP(-$I11577*$J11585))/(1-EXP(-SIMULATION!$D$4*$I11577)))-(EXP(-SIMULATION!$D$17*$J11585)/(1-EXP(-SIMULATION!$D$4*SIMULATION!$D$17))))</f>
        <v>2.5504659368073854</v>
      </c>
      <c r="L11585">
        <v>-4.525595178695687E-2</v>
      </c>
      <c r="M11585">
        <f t="shared" ca="1" si="180"/>
        <v>2.4350421733369547</v>
      </c>
    </row>
    <row r="11586" spans="1:13" x14ac:dyDescent="0.25">
      <c r="A11586" s="9"/>
      <c r="H11586" s="9"/>
      <c r="J11586">
        <v>9</v>
      </c>
      <c r="K11586">
        <f ca="1">SIMULATION!$D$3*SIMULATION!$D$17/$H11577/(SIMULATION!$D$17-$I11577)*(((EXP(-$I11577*$J11586))/(1-EXP(-SIMULATION!$D$4*$I11577)))-(EXP(-SIMULATION!$D$17*$J11586)/(1-EXP(-SIMULATION!$D$4*SIMULATION!$D$17))))</f>
        <v>2.523934270395523</v>
      </c>
      <c r="L11586">
        <v>-0.23456981135180502</v>
      </c>
      <c r="M11586">
        <f t="shared" ca="1" si="180"/>
        <v>1.9318954847244896</v>
      </c>
    </row>
    <row r="11587" spans="1:13" x14ac:dyDescent="0.25">
      <c r="A11587" s="9"/>
      <c r="H11587" s="9"/>
      <c r="J11587">
        <v>10</v>
      </c>
      <c r="K11587">
        <f ca="1">SIMULATION!$D$3*SIMULATION!$D$17/$H11577/(SIMULATION!$D$17-$I11577)*(((EXP(-$I11577*$J11587))/(1-EXP(-SIMULATION!$D$4*$I11577)))-(EXP(-SIMULATION!$D$17*$J11587)/(1-EXP(-SIMULATION!$D$4*SIMULATION!$D$17))))</f>
        <v>2.4949454328799767</v>
      </c>
      <c r="L11587">
        <v>-0.50595052229660298</v>
      </c>
      <c r="M11587">
        <f t="shared" ref="M11587:M11650" ca="1" si="181">$K11587*(1+$L11587)</f>
        <v>1.2326264880128284</v>
      </c>
    </row>
    <row r="11588" spans="1:13" x14ac:dyDescent="0.25">
      <c r="A11588" s="9"/>
      <c r="H11588" s="9"/>
      <c r="J11588">
        <v>11</v>
      </c>
      <c r="K11588">
        <f ca="1">SIMULATION!$D$3*SIMULATION!$D$17/$H11577/(SIMULATION!$D$17-$I11577)*(((EXP(-$I11577*$J11588))/(1-EXP(-SIMULATION!$D$4*$I11577)))-(EXP(-SIMULATION!$D$17*$J11588)/(1-EXP(-SIMULATION!$D$4*SIMULATION!$D$17))))</f>
        <v>2.46454350442629</v>
      </c>
      <c r="L11588">
        <v>6.4595554319296852E-2</v>
      </c>
      <c r="M11588">
        <f t="shared" ca="1" si="181"/>
        <v>2.6237420582387285</v>
      </c>
    </row>
    <row r="11589" spans="1:13" x14ac:dyDescent="0.25">
      <c r="A11589" s="9"/>
      <c r="H11589" s="9"/>
      <c r="J11589">
        <v>12</v>
      </c>
      <c r="K11589">
        <f ca="1">SIMULATION!$D$3*SIMULATION!$D$17/$H11577/(SIMULATION!$D$17-$I11577)*(((EXP(-$I11577*$J11589))/(1-EXP(-SIMULATION!$D$4*$I11577)))-(EXP(-SIMULATION!$D$17*$J11589)/(1-EXP(-SIMULATION!$D$4*SIMULATION!$D$17))))</f>
        <v>2.4333953803729007</v>
      </c>
      <c r="L11589">
        <v>-6.9500065147780343E-2</v>
      </c>
      <c r="M11589">
        <f t="shared" ca="1" si="181"/>
        <v>2.2642742429066764</v>
      </c>
    </row>
    <row r="11590" spans="1:13" x14ac:dyDescent="0.25">
      <c r="A11590" s="9"/>
      <c r="H11590" s="9"/>
      <c r="J11590">
        <v>13</v>
      </c>
      <c r="K11590">
        <f ca="1">SIMULATION!$D$3*SIMULATION!$D$17/$H11577/(SIMULATION!$D$17-$I11577)*(((EXP(-$I11577*$J11590))/(1-EXP(-SIMULATION!$D$4*$I11577)))-(EXP(-SIMULATION!$D$17*$J11590)/(1-EXP(-SIMULATION!$D$4*SIMULATION!$D$17))))</f>
        <v>2.4019262761944415</v>
      </c>
      <c r="L11590">
        <v>-3.0565082733615256E-2</v>
      </c>
      <c r="M11590">
        <f t="shared" ca="1" si="181"/>
        <v>2.328511200842514</v>
      </c>
    </row>
    <row r="11591" spans="1:13" x14ac:dyDescent="0.25">
      <c r="A11591" s="9"/>
      <c r="H11591" s="9"/>
      <c r="J11591">
        <v>14</v>
      </c>
      <c r="K11591">
        <f ca="1">SIMULATION!$D$3*SIMULATION!$D$17/$H11577/(SIMULATION!$D$17-$I11577)*(((EXP(-$I11577*$J11591))/(1-EXP(-SIMULATION!$D$4*$I11577)))-(EXP(-SIMULATION!$D$17*$J11591)/(1-EXP(-SIMULATION!$D$4*SIMULATION!$D$17))))</f>
        <v>2.3704065619765231</v>
      </c>
      <c r="L11591">
        <v>-0.47913906207597212</v>
      </c>
      <c r="M11591">
        <f t="shared" ca="1" si="181"/>
        <v>1.2346521851323622</v>
      </c>
    </row>
    <row r="11592" spans="1:13" x14ac:dyDescent="0.25">
      <c r="A11592" s="9"/>
      <c r="H11592" s="9"/>
      <c r="J11592">
        <v>15</v>
      </c>
      <c r="K11592">
        <f ca="1">SIMULATION!$D$3*SIMULATION!$D$17/$H11577/(SIMULATION!$D$17-$I11577)*(((EXP(-$I11577*$J11592))/(1-EXP(-SIMULATION!$D$4*$I11577)))-(EXP(-SIMULATION!$D$17*$J11592)/(1-EXP(-SIMULATION!$D$4*SIMULATION!$D$17))))</f>
        <v>2.3390074076652625</v>
      </c>
      <c r="L11592">
        <v>-2.1614480000649545E-2</v>
      </c>
      <c r="M11592">
        <f t="shared" ca="1" si="181"/>
        <v>2.2884509788309106</v>
      </c>
    </row>
    <row r="11593" spans="1:13" x14ac:dyDescent="0.25">
      <c r="A11593" s="9"/>
      <c r="H11593" s="9"/>
      <c r="J11593">
        <v>16</v>
      </c>
      <c r="K11593">
        <f ca="1">SIMULATION!$D$3*SIMULATION!$D$17/$H11577/(SIMULATION!$D$17-$I11577)*(((EXP(-$I11577*$J11593))/(1-EXP(-SIMULATION!$D$4*$I11577)))-(EXP(-SIMULATION!$D$17*$J11593)/(1-EXP(-SIMULATION!$D$4*SIMULATION!$D$17))))</f>
        <v>2.3078364415093811</v>
      </c>
      <c r="L11593">
        <v>-0.12637269614585345</v>
      </c>
      <c r="M11593">
        <f t="shared" ca="1" si="181"/>
        <v>2.0161889281321885</v>
      </c>
    </row>
    <row r="11594" spans="1:13" x14ac:dyDescent="0.25">
      <c r="A11594" s="9"/>
      <c r="H11594" s="9"/>
      <c r="J11594">
        <v>17</v>
      </c>
      <c r="K11594">
        <f ca="1">SIMULATION!$D$3*SIMULATION!$D$17/$H11577/(SIMULATION!$D$17-$I11577)*(((EXP(-$I11577*$J11594))/(1-EXP(-SIMULATION!$D$4*$I11577)))-(EXP(-SIMULATION!$D$17*$J11594)/(1-EXP(-SIMULATION!$D$4*SIMULATION!$D$17))))</f>
        <v>2.2769606004760781</v>
      </c>
      <c r="L11594">
        <v>-0.15709602213380908</v>
      </c>
      <c r="M11594">
        <f t="shared" ca="1" si="181"/>
        <v>1.9192591475858767</v>
      </c>
    </row>
    <row r="11595" spans="1:13" x14ac:dyDescent="0.25">
      <c r="A11595" s="9"/>
      <c r="H11595" s="9"/>
      <c r="J11595">
        <v>18</v>
      </c>
      <c r="K11595">
        <f ca="1">SIMULATION!$D$3*SIMULATION!$D$17/$H11577/(SIMULATION!$D$17-$I11577)*(((EXP(-$I11577*$J11595))/(1-EXP(-SIMULATION!$D$4*$I11577)))-(EXP(-SIMULATION!$D$17*$J11595)/(1-EXP(-SIMULATION!$D$4*SIMULATION!$D$17))))</f>
        <v>2.2464207729778911</v>
      </c>
      <c r="L11595">
        <v>-0.5989029192133849</v>
      </c>
      <c r="M11595">
        <f t="shared" ca="1" si="181"/>
        <v>0.9010328142598435</v>
      </c>
    </row>
    <row r="11596" spans="1:13" x14ac:dyDescent="0.25">
      <c r="A11596" s="9"/>
      <c r="H11596" s="9"/>
      <c r="J11596">
        <v>19</v>
      </c>
      <c r="K11596">
        <f ca="1">SIMULATION!$D$3*SIMULATION!$D$17/$H11577/(SIMULATION!$D$17-$I11577)*(((EXP(-$I11577*$J11596))/(1-EXP(-SIMULATION!$D$4*$I11577)))-(EXP(-SIMULATION!$D$17*$J11596)/(1-EXP(-SIMULATION!$D$4*SIMULATION!$D$17))))</f>
        <v>2.2162411819182246</v>
      </c>
      <c r="L11596">
        <v>-5.596152406044369E-2</v>
      </c>
      <c r="M11596">
        <f t="shared" ca="1" si="181"/>
        <v>2.0922169476925618</v>
      </c>
    </row>
    <row r="11597" spans="1:13" x14ac:dyDescent="0.25">
      <c r="A11597" s="9"/>
      <c r="H11597" s="9"/>
      <c r="J11597">
        <v>20</v>
      </c>
      <c r="K11597">
        <f ca="1">SIMULATION!$D$3*SIMULATION!$D$17/$H11577/(SIMULATION!$D$17-$I11577)*(((EXP(-$I11577*$J11597))/(1-EXP(-SIMULATION!$D$4*$I11577)))-(EXP(-SIMULATION!$D$17*$J11597)/(1-EXP(-SIMULATION!$D$4*SIMULATION!$D$17))))</f>
        <v>2.1864353972103769</v>
      </c>
      <c r="L11597">
        <v>-0.34705373489055158</v>
      </c>
      <c r="M11597">
        <f t="shared" ca="1" si="181"/>
        <v>1.4276248265116089</v>
      </c>
    </row>
    <row r="11598" spans="1:13" x14ac:dyDescent="0.25">
      <c r="A11598" s="9"/>
      <c r="H11598" s="9"/>
      <c r="J11598">
        <v>21</v>
      </c>
      <c r="K11598">
        <f ca="1">SIMULATION!$D$3*SIMULATION!$D$17/$H11577/(SIMULATION!$D$17-$I11577)*(((EXP(-$I11577*$J11598))/(1-EXP(-SIMULATION!$D$4*$I11577)))-(EXP(-SIMULATION!$D$17*$J11598)/(1-EXP(-SIMULATION!$D$4*SIMULATION!$D$17))))</f>
        <v>2.1570101883862725</v>
      </c>
      <c r="L11598">
        <v>-0.14998853001360077</v>
      </c>
      <c r="M11598">
        <f t="shared" ca="1" si="181"/>
        <v>1.8334834010058554</v>
      </c>
    </row>
    <row r="11599" spans="1:13" x14ac:dyDescent="0.25">
      <c r="A11599" s="9"/>
      <c r="H11599" s="9"/>
      <c r="J11599">
        <v>22</v>
      </c>
      <c r="K11599">
        <f ca="1">SIMULATION!$D$3*SIMULATION!$D$17/$H11577/(SIMULATION!$D$17-$I11577)*(((EXP(-$I11577*$J11599))/(1-EXP(-SIMULATION!$D$4*$I11577)))-(EXP(-SIMULATION!$D$17*$J11599)/(1-EXP(-SIMULATION!$D$4*SIMULATION!$D$17))))</f>
        <v>2.1279679930870823</v>
      </c>
      <c r="L11599">
        <v>-0.24604568727552609</v>
      </c>
      <c r="M11599">
        <f t="shared" ca="1" si="181"/>
        <v>1.6043906457276491</v>
      </c>
    </row>
    <row r="11600" spans="1:13" x14ac:dyDescent="0.25">
      <c r="A11600" s="9"/>
      <c r="H11600" s="9"/>
      <c r="J11600">
        <v>23</v>
      </c>
      <c r="K11600">
        <f ca="1">SIMULATION!$D$3*SIMULATION!$D$17/$H11577/(SIMULATION!$D$17-$I11577)*(((EXP(-$I11577*$J11600))/(1-EXP(-SIMULATION!$D$4*$I11577)))-(EXP(-SIMULATION!$D$17*$J11600)/(1-EXP(-SIMULATION!$D$4*SIMULATION!$D$17))))</f>
        <v>2.0993084985821406</v>
      </c>
      <c r="L11600">
        <v>4.4234200350175154E-2</v>
      </c>
      <c r="M11600">
        <f t="shared" ca="1" si="181"/>
        <v>2.1921697313052486</v>
      </c>
    </row>
    <row r="11601" spans="1:13" x14ac:dyDescent="0.25">
      <c r="A11601" s="9"/>
      <c r="H11601" s="9"/>
      <c r="J11601">
        <v>24</v>
      </c>
      <c r="K11601">
        <f ca="1">SIMULATION!$D$3*SIMULATION!$D$17/$H11577/(SIMULATION!$D$17-$I11577)*(((EXP(-$I11577*$J11601))/(1-EXP(-SIMULATION!$D$4*$I11577)))-(EXP(-SIMULATION!$D$17*$J11601)/(1-EXP(-SIMULATION!$D$4*SIMULATION!$D$17))))</f>
        <v>2.0710296548995726</v>
      </c>
      <c r="L11601">
        <v>0.45011138323367267</v>
      </c>
      <c r="M11601">
        <f t="shared" ca="1" si="181"/>
        <v>3.003223677584375</v>
      </c>
    </row>
    <row r="11602" spans="1:13" x14ac:dyDescent="0.25">
      <c r="A11602" s="9">
        <v>465</v>
      </c>
      <c r="B11602" s="2">
        <f ca="1">NORMINV(RAND(),SIMULATION!D7,SIMULATION!D8)</f>
        <v>62.322096336100472</v>
      </c>
      <c r="C11602" s="2">
        <v>2</v>
      </c>
      <c r="D11602" s="2">
        <f ca="1">SIMULATION!$D$11*(1+(SIMULATION!$D$12*LN(1+$C11602)))*(1+(SIMULATION!$D$13*(($B11602/63.5)-1)))</f>
        <v>10.150588109773384</v>
      </c>
      <c r="E11602" s="2">
        <v>0.10771559696689396</v>
      </c>
      <c r="F11602" s="2">
        <f ca="1">D11602*(1+E11602)</f>
        <v>11.24396476758268</v>
      </c>
      <c r="G11602" s="2">
        <v>-0.62905759820081486</v>
      </c>
      <c r="H11602" s="9">
        <f>SIMULATION!$D$15*EXP($G$11602)</f>
        <v>117.68368870077076</v>
      </c>
      <c r="I11602" s="2">
        <f ca="1">$F11602/$H11602</f>
        <v>9.5543952536805879E-2</v>
      </c>
      <c r="J11602">
        <v>0</v>
      </c>
      <c r="K11602">
        <f ca="1">SIMULATION!$D$3*SIMULATION!$D$17/$H11602/(SIMULATION!$D$17-$I11602)*(((EXP(-$I11602*$J11602))/(1-EXP(-SIMULATION!$D$4*$I11602)))-(EXP(-SIMULATION!$D$17*$J11602)/(1-EXP(-SIMULATION!$D$4*SIMULATION!$D$17))))</f>
        <v>0.66816488256059636</v>
      </c>
      <c r="L11602">
        <v>-0.25679316223326493</v>
      </c>
      <c r="M11602">
        <f t="shared" ca="1" si="181"/>
        <v>0.49658470947464278</v>
      </c>
    </row>
    <row r="11603" spans="1:13" x14ac:dyDescent="0.25">
      <c r="A11603" s="9"/>
      <c r="H11603" s="9"/>
      <c r="J11603">
        <v>1</v>
      </c>
      <c r="K11603">
        <f ca="1">SIMULATION!$D$3*SIMULATION!$D$17/$H11602/(SIMULATION!$D$17-$I11602)*(((EXP(-$I11602*$J11603))/(1-EXP(-SIMULATION!$D$4*$I11602)))-(EXP(-SIMULATION!$D$17*$J11603)/(1-EXP(-SIMULATION!$D$4*SIMULATION!$D$17))))</f>
        <v>2.2025953534009259</v>
      </c>
      <c r="L11603">
        <v>2.5252420119657955E-2</v>
      </c>
      <c r="M11603">
        <f t="shared" ca="1" si="181"/>
        <v>2.2582162166186128</v>
      </c>
    </row>
    <row r="11604" spans="1:13" x14ac:dyDescent="0.25">
      <c r="A11604" s="9"/>
      <c r="H11604" s="9"/>
      <c r="J11604">
        <v>2</v>
      </c>
      <c r="K11604">
        <f ca="1">SIMULATION!$D$3*SIMULATION!$D$17/$H11602/(SIMULATION!$D$17-$I11602)*(((EXP(-$I11602*$J11604))/(1-EXP(-SIMULATION!$D$4*$I11602)))-(EXP(-SIMULATION!$D$17*$J11604)/(1-EXP(-SIMULATION!$D$4*SIMULATION!$D$17))))</f>
        <v>3.0242077672350569</v>
      </c>
      <c r="L11604">
        <v>0.20108223225416316</v>
      </c>
      <c r="M11604">
        <f t="shared" ca="1" si="181"/>
        <v>3.6323222158710609</v>
      </c>
    </row>
    <row r="11605" spans="1:13" x14ac:dyDescent="0.25">
      <c r="A11605" s="9"/>
      <c r="H11605" s="9"/>
      <c r="J11605">
        <v>3</v>
      </c>
      <c r="K11605">
        <f ca="1">SIMULATION!$D$3*SIMULATION!$D$17/$H11602/(SIMULATION!$D$17-$I11602)*(((EXP(-$I11602*$J11605))/(1-EXP(-SIMULATION!$D$4*$I11602)))-(EXP(-SIMULATION!$D$17*$J11605)/(1-EXP(-SIMULATION!$D$4*SIMULATION!$D$17))))</f>
        <v>3.4037623220877742</v>
      </c>
      <c r="L11605">
        <v>0.25546709853829935</v>
      </c>
      <c r="M11605">
        <f t="shared" ca="1" si="181"/>
        <v>4.2733116066255228</v>
      </c>
    </row>
    <row r="11606" spans="1:13" x14ac:dyDescent="0.25">
      <c r="A11606" s="9"/>
      <c r="H11606" s="9"/>
      <c r="J11606">
        <v>4</v>
      </c>
      <c r="K11606">
        <f ca="1">SIMULATION!$D$3*SIMULATION!$D$17/$H11602/(SIMULATION!$D$17-$I11602)*(((EXP(-$I11602*$J11606))/(1-EXP(-SIMULATION!$D$4*$I11602)))-(EXP(-SIMULATION!$D$17*$J11606)/(1-EXP(-SIMULATION!$D$4*SIMULATION!$D$17))))</f>
        <v>3.5134262081409751</v>
      </c>
      <c r="L11606">
        <v>-0.10685440669573122</v>
      </c>
      <c r="M11606">
        <f t="shared" ca="1" si="181"/>
        <v>3.1380011352008386</v>
      </c>
    </row>
    <row r="11607" spans="1:13" x14ac:dyDescent="0.25">
      <c r="A11607" s="9"/>
      <c r="H11607" s="9"/>
      <c r="J11607">
        <v>5</v>
      </c>
      <c r="K11607">
        <f ca="1">SIMULATION!$D$3*SIMULATION!$D$17/$H11602/(SIMULATION!$D$17-$I11602)*(((EXP(-$I11602*$J11607))/(1-EXP(-SIMULATION!$D$4*$I11602)))-(EXP(-SIMULATION!$D$17*$J11607)/(1-EXP(-SIMULATION!$D$4*SIMULATION!$D$17))))</f>
        <v>3.4623081550464372</v>
      </c>
      <c r="L11607">
        <v>0.32087517026119428</v>
      </c>
      <c r="M11607">
        <f t="shared" ca="1" si="181"/>
        <v>4.5732768737936844</v>
      </c>
    </row>
    <row r="11608" spans="1:13" x14ac:dyDescent="0.25">
      <c r="A11608" s="9"/>
      <c r="H11608" s="9"/>
      <c r="J11608">
        <v>6</v>
      </c>
      <c r="K11608">
        <f ca="1">SIMULATION!$D$3*SIMULATION!$D$17/$H11602/(SIMULATION!$D$17-$I11602)*(((EXP(-$I11602*$J11608))/(1-EXP(-SIMULATION!$D$4*$I11602)))-(EXP(-SIMULATION!$D$17*$J11608)/(1-EXP(-SIMULATION!$D$4*SIMULATION!$D$17))))</f>
        <v>3.3192186853644987</v>
      </c>
      <c r="L11608">
        <v>-6.3847127429853115E-2</v>
      </c>
      <c r="M11608">
        <f t="shared" ca="1" si="181"/>
        <v>3.1072961069924823</v>
      </c>
    </row>
    <row r="11609" spans="1:13" x14ac:dyDescent="0.25">
      <c r="A11609" s="9"/>
      <c r="H11609" s="9"/>
      <c r="J11609">
        <v>7</v>
      </c>
      <c r="K11609">
        <f ca="1">SIMULATION!$D$3*SIMULATION!$D$17/$H11602/(SIMULATION!$D$17-$I11602)*(((EXP(-$I11602*$J11609))/(1-EXP(-SIMULATION!$D$4*$I11602)))-(EXP(-SIMULATION!$D$17*$J11609)/(1-EXP(-SIMULATION!$D$4*SIMULATION!$D$17))))</f>
        <v>3.1272453061220418</v>
      </c>
      <c r="L11609">
        <v>-0.28121469934467325</v>
      </c>
      <c r="M11609">
        <f t="shared" ca="1" si="181"/>
        <v>2.2478179575838912</v>
      </c>
    </row>
    <row r="11610" spans="1:13" x14ac:dyDescent="0.25">
      <c r="A11610" s="9"/>
      <c r="H11610" s="9"/>
      <c r="J11610">
        <v>8</v>
      </c>
      <c r="K11610">
        <f ca="1">SIMULATION!$D$3*SIMULATION!$D$17/$H11602/(SIMULATION!$D$17-$I11602)*(((EXP(-$I11602*$J11610))/(1-EXP(-SIMULATION!$D$4*$I11602)))-(EXP(-SIMULATION!$D$17*$J11610)/(1-EXP(-SIMULATION!$D$4*SIMULATION!$D$17))))</f>
        <v>2.9130834372033858</v>
      </c>
      <c r="L11610">
        <v>0.27931072465017948</v>
      </c>
      <c r="M11610">
        <f t="shared" ca="1" si="181"/>
        <v>3.7267388830150994</v>
      </c>
    </row>
    <row r="11611" spans="1:13" x14ac:dyDescent="0.25">
      <c r="A11611" s="9"/>
      <c r="H11611" s="9"/>
      <c r="J11611">
        <v>9</v>
      </c>
      <c r="K11611">
        <f ca="1">SIMULATION!$D$3*SIMULATION!$D$17/$H11602/(SIMULATION!$D$17-$I11602)*(((EXP(-$I11602*$J11611))/(1-EXP(-SIMULATION!$D$4*$I11602)))-(EXP(-SIMULATION!$D$17*$J11611)/(1-EXP(-SIMULATION!$D$4*SIMULATION!$D$17))))</f>
        <v>2.6930075276584593</v>
      </c>
      <c r="L11611">
        <v>-0.25366119920901647</v>
      </c>
      <c r="M11611">
        <f t="shared" ca="1" si="181"/>
        <v>2.0098960087137057</v>
      </c>
    </row>
    <row r="11612" spans="1:13" x14ac:dyDescent="0.25">
      <c r="A11612" s="9"/>
      <c r="H11612" s="9"/>
      <c r="J11612">
        <v>10</v>
      </c>
      <c r="K11612">
        <f ca="1">SIMULATION!$D$3*SIMULATION!$D$17/$H11602/(SIMULATION!$D$17-$I11602)*(((EXP(-$I11602*$J11612))/(1-EXP(-SIMULATION!$D$4*$I11602)))-(EXP(-SIMULATION!$D$17*$J11612)/(1-EXP(-SIMULATION!$D$4*SIMULATION!$D$17))))</f>
        <v>2.4766898854731716</v>
      </c>
      <c r="L11612">
        <v>-7.4066974869535687E-2</v>
      </c>
      <c r="M11612">
        <f t="shared" ca="1" si="181"/>
        <v>2.2932489579661968</v>
      </c>
    </row>
    <row r="11613" spans="1:13" x14ac:dyDescent="0.25">
      <c r="A11613" s="9"/>
      <c r="H11613" s="9"/>
      <c r="J11613">
        <v>11</v>
      </c>
      <c r="K11613">
        <f ca="1">SIMULATION!$D$3*SIMULATION!$D$17/$H11602/(SIMULATION!$D$17-$I11602)*(((EXP(-$I11602*$J11613))/(1-EXP(-SIMULATION!$D$4*$I11602)))-(EXP(-SIMULATION!$D$17*$J11613)/(1-EXP(-SIMULATION!$D$4*SIMULATION!$D$17))))</f>
        <v>2.2696409629951102</v>
      </c>
      <c r="L11613">
        <v>0.2155232364927655</v>
      </c>
      <c r="M11613">
        <f t="shared" ca="1" si="181"/>
        <v>2.7588013290163733</v>
      </c>
    </row>
    <row r="11614" spans="1:13" x14ac:dyDescent="0.25">
      <c r="A11614" s="9"/>
      <c r="H11614" s="9"/>
      <c r="J11614">
        <v>12</v>
      </c>
      <c r="K11614">
        <f ca="1">SIMULATION!$D$3*SIMULATION!$D$17/$H11602/(SIMULATION!$D$17-$I11602)*(((EXP(-$I11602*$J11614))/(1-EXP(-SIMULATION!$D$4*$I11602)))-(EXP(-SIMULATION!$D$17*$J11614)/(1-EXP(-SIMULATION!$D$4*SIMULATION!$D$17))))</f>
        <v>2.0747668676372939</v>
      </c>
      <c r="L11614">
        <v>-3.5686315124760608E-2</v>
      </c>
      <c r="M11614">
        <f t="shared" ca="1" si="181"/>
        <v>2.0007260833883769</v>
      </c>
    </row>
    <row r="11615" spans="1:13" x14ac:dyDescent="0.25">
      <c r="A11615" s="9"/>
      <c r="H11615" s="9"/>
      <c r="J11615">
        <v>13</v>
      </c>
      <c r="K11615">
        <f ca="1">SIMULATION!$D$3*SIMULATION!$D$17/$H11602/(SIMULATION!$D$17-$I11602)*(((EXP(-$I11602*$J11615))/(1-EXP(-SIMULATION!$D$4*$I11602)))-(EXP(-SIMULATION!$D$17*$J11615)/(1-EXP(-SIMULATION!$D$4*SIMULATION!$D$17))))</f>
        <v>1.8933617416666404</v>
      </c>
      <c r="L11615">
        <v>-0.29435836972025209</v>
      </c>
      <c r="M11615">
        <f t="shared" ca="1" si="181"/>
        <v>1.3360348660989509</v>
      </c>
    </row>
    <row r="11616" spans="1:13" x14ac:dyDescent="0.25">
      <c r="A11616" s="9"/>
      <c r="H11616" s="9"/>
      <c r="J11616">
        <v>14</v>
      </c>
      <c r="K11616">
        <f ca="1">SIMULATION!$D$3*SIMULATION!$D$17/$H11602/(SIMULATION!$D$17-$I11602)*(((EXP(-$I11602*$J11616))/(1-EXP(-SIMULATION!$D$4*$I11602)))-(EXP(-SIMULATION!$D$17*$J11616)/(1-EXP(-SIMULATION!$D$4*SIMULATION!$D$17))))</f>
        <v>1.7257385127672762</v>
      </c>
      <c r="L11616">
        <v>-5.2146471984678484E-2</v>
      </c>
      <c r="M11616">
        <f t="shared" ca="1" si="181"/>
        <v>1.6357473377583767</v>
      </c>
    </row>
    <row r="11617" spans="1:13" x14ac:dyDescent="0.25">
      <c r="A11617" s="9"/>
      <c r="H11617" s="9"/>
      <c r="J11617">
        <v>15</v>
      </c>
      <c r="K11617">
        <f ca="1">SIMULATION!$D$3*SIMULATION!$D$17/$H11602/(SIMULATION!$D$17-$I11602)*(((EXP(-$I11602*$J11617))/(1-EXP(-SIMULATION!$D$4*$I11602)))-(EXP(-SIMULATION!$D$17*$J11617)/(1-EXP(-SIMULATION!$D$4*SIMULATION!$D$17))))</f>
        <v>1.5716283767837087</v>
      </c>
      <c r="L11617">
        <v>-0.26191647219553127</v>
      </c>
      <c r="M11617">
        <f t="shared" ca="1" si="181"/>
        <v>1.1599930167341306</v>
      </c>
    </row>
    <row r="11618" spans="1:13" x14ac:dyDescent="0.25">
      <c r="A11618" s="9"/>
      <c r="H11618" s="9"/>
      <c r="J11618">
        <v>16</v>
      </c>
      <c r="K11618">
        <f ca="1">SIMULATION!$D$3*SIMULATION!$D$17/$H11602/(SIMULATION!$D$17-$I11602)*(((EXP(-$I11602*$J11618))/(1-EXP(-SIMULATION!$D$4*$I11602)))-(EXP(-SIMULATION!$D$17*$J11618)/(1-EXP(-SIMULATION!$D$4*SIMULATION!$D$17))))</f>
        <v>1.4304325082993912</v>
      </c>
      <c r="L11618">
        <v>-0.36547967528578224</v>
      </c>
      <c r="M11618">
        <f t="shared" ca="1" si="181"/>
        <v>0.90763849964790255</v>
      </c>
    </row>
    <row r="11619" spans="1:13" x14ac:dyDescent="0.25">
      <c r="A11619" s="9"/>
      <c r="H11619" s="9"/>
      <c r="J11619">
        <v>17</v>
      </c>
      <c r="K11619">
        <f ca="1">SIMULATION!$D$3*SIMULATION!$D$17/$H11602/(SIMULATION!$D$17-$I11602)*(((EXP(-$I11602*$J11619))/(1-EXP(-SIMULATION!$D$4*$I11602)))-(EXP(-SIMULATION!$D$17*$J11619)/(1-EXP(-SIMULATION!$D$4*SIMULATION!$D$17))))</f>
        <v>1.3013794659233644</v>
      </c>
      <c r="L11619">
        <v>-0.49072493930001182</v>
      </c>
      <c r="M11619">
        <f t="shared" ca="1" si="181"/>
        <v>0.66276010650183959</v>
      </c>
    </row>
    <row r="11620" spans="1:13" x14ac:dyDescent="0.25">
      <c r="A11620" s="9"/>
      <c r="H11620" s="9"/>
      <c r="J11620">
        <v>18</v>
      </c>
      <c r="K11620">
        <f ca="1">SIMULATION!$D$3*SIMULATION!$D$17/$H11602/(SIMULATION!$D$17-$I11602)*(((EXP(-$I11602*$J11620))/(1-EXP(-SIMULATION!$D$4*$I11602)))-(EXP(-SIMULATION!$D$17*$J11620)/(1-EXP(-SIMULATION!$D$4*SIMULATION!$D$17))))</f>
        <v>1.1836225195539087</v>
      </c>
      <c r="L11620">
        <v>7.888690806863264E-3</v>
      </c>
      <c r="M11620">
        <f t="shared" ca="1" si="181"/>
        <v>1.19295975164271</v>
      </c>
    </row>
    <row r="11621" spans="1:13" x14ac:dyDescent="0.25">
      <c r="A11621" s="9"/>
      <c r="H11621" s="9"/>
      <c r="J11621">
        <v>19</v>
      </c>
      <c r="K11621">
        <f ca="1">SIMULATION!$D$3*SIMULATION!$D$17/$H11602/(SIMULATION!$D$17-$I11602)*(((EXP(-$I11602*$J11621))/(1-EXP(-SIMULATION!$D$4*$I11602)))-(EXP(-SIMULATION!$D$17*$J11621)/(1-EXP(-SIMULATION!$D$4*SIMULATION!$D$17))))</f>
        <v>1.0762988009269741</v>
      </c>
      <c r="L11621">
        <v>0.28472935225797485</v>
      </c>
      <c r="M11621">
        <f t="shared" ca="1" si="181"/>
        <v>1.3827526613509464</v>
      </c>
    </row>
    <row r="11622" spans="1:13" x14ac:dyDescent="0.25">
      <c r="A11622" s="9"/>
      <c r="H11622" s="9"/>
      <c r="J11622">
        <v>20</v>
      </c>
      <c r="K11622">
        <f ca="1">SIMULATION!$D$3*SIMULATION!$D$17/$H11602/(SIMULATION!$D$17-$I11602)*(((EXP(-$I11602*$J11622))/(1-EXP(-SIMULATION!$D$4*$I11602)))-(EXP(-SIMULATION!$D$17*$J11622)/(1-EXP(-SIMULATION!$D$4*SIMULATION!$D$17))))</f>
        <v>0.97856428293048314</v>
      </c>
      <c r="L11622">
        <v>-4.068451551907758E-3</v>
      </c>
      <c r="M11622">
        <f t="shared" ca="1" si="181"/>
        <v>0.97458304155495312</v>
      </c>
    </row>
    <row r="11623" spans="1:13" x14ac:dyDescent="0.25">
      <c r="A11623" s="9"/>
      <c r="H11623" s="9"/>
      <c r="J11623">
        <v>21</v>
      </c>
      <c r="K11623">
        <f ca="1">SIMULATION!$D$3*SIMULATION!$D$17/$H11602/(SIMULATION!$D$17-$I11602)*(((EXP(-$I11602*$J11623))/(1-EXP(-SIMULATION!$D$4*$I11602)))-(EXP(-SIMULATION!$D$17*$J11623)/(1-EXP(-SIMULATION!$D$4*SIMULATION!$D$17))))</f>
        <v>0.88961353600793358</v>
      </c>
      <c r="L11623">
        <v>0.20534220203143203</v>
      </c>
      <c r="M11623">
        <f t="shared" ca="1" si="181"/>
        <v>1.0722887384487712</v>
      </c>
    </row>
    <row r="11624" spans="1:13" x14ac:dyDescent="0.25">
      <c r="A11624" s="9"/>
      <c r="H11624" s="9"/>
      <c r="J11624">
        <v>22</v>
      </c>
      <c r="K11624">
        <f ca="1">SIMULATION!$D$3*SIMULATION!$D$17/$H11602/(SIMULATION!$D$17-$I11602)*(((EXP(-$I11602*$J11624))/(1-EXP(-SIMULATION!$D$4*$I11602)))-(EXP(-SIMULATION!$D$17*$J11624)/(1-EXP(-SIMULATION!$D$4*SIMULATION!$D$17))))</f>
        <v>0.80868997166089673</v>
      </c>
      <c r="L11624">
        <v>0.1763930469879906</v>
      </c>
      <c r="M11624">
        <f t="shared" ca="1" si="181"/>
        <v>0.95133725983079409</v>
      </c>
    </row>
    <row r="11625" spans="1:13" x14ac:dyDescent="0.25">
      <c r="A11625" s="9"/>
      <c r="H11625" s="9"/>
      <c r="J11625">
        <v>23</v>
      </c>
      <c r="K11625">
        <f ca="1">SIMULATION!$D$3*SIMULATION!$D$17/$H11602/(SIMULATION!$D$17-$I11602)*(((EXP(-$I11602*$J11625))/(1-EXP(-SIMULATION!$D$4*$I11602)))-(EXP(-SIMULATION!$D$17*$J11625)/(1-EXP(-SIMULATION!$D$4*SIMULATION!$D$17))))</f>
        <v>0.73509021008353947</v>
      </c>
      <c r="L11625">
        <v>-0.3184272310521476</v>
      </c>
      <c r="M11625">
        <f t="shared" ca="1" si="181"/>
        <v>0.50101746991309648</v>
      </c>
    </row>
    <row r="11626" spans="1:13" x14ac:dyDescent="0.25">
      <c r="A11626" s="9"/>
      <c r="H11626" s="9"/>
      <c r="J11626">
        <v>24</v>
      </c>
      <c r="K11626">
        <f ca="1">SIMULATION!$D$3*SIMULATION!$D$17/$H11602/(SIMULATION!$D$17-$I11602)*(((EXP(-$I11602*$J11626))/(1-EXP(-SIMULATION!$D$4*$I11602)))-(EXP(-SIMULATION!$D$17*$J11626)/(1-EXP(-SIMULATION!$D$4*SIMULATION!$D$17))))</f>
        <v>0.66816488256059703</v>
      </c>
      <c r="L11626">
        <v>-0.45782032116665672</v>
      </c>
      <c r="M11626">
        <f t="shared" ca="1" si="181"/>
        <v>0.36226542143442303</v>
      </c>
    </row>
    <row r="11627" spans="1:13" x14ac:dyDescent="0.25">
      <c r="A11627" s="9">
        <v>466</v>
      </c>
      <c r="B11627" s="2">
        <f ca="1">NORMINV(RAND(),SIMULATION!D7,SIMULATION!D8)</f>
        <v>65.073649052462855</v>
      </c>
      <c r="C11627" s="2">
        <v>2</v>
      </c>
      <c r="D11627" s="2">
        <f ca="1">SIMULATION!$D$11*(1+(SIMULATION!$D$12*LN(1+$C11627)))*(1+(SIMULATION!$D$13*(($B11627/63.5)-1)))</f>
        <v>10.354923194494628</v>
      </c>
      <c r="E11627" s="2">
        <v>-1.0295256358249179E-2</v>
      </c>
      <c r="F11627" s="2">
        <f ca="1">D11627*(1+E11627)</f>
        <v>10.248316605637326</v>
      </c>
      <c r="G11627" s="2">
        <v>0.18099992649971852</v>
      </c>
      <c r="H11627" s="9">
        <f>SIMULATION!$D$15*EXP($G$11627)</f>
        <v>264.55732187501121</v>
      </c>
      <c r="I11627" s="2">
        <f ca="1">$F11627/$H11627</f>
        <v>3.8737603378367624E-2</v>
      </c>
      <c r="J11627">
        <v>0</v>
      </c>
      <c r="K11627">
        <f ca="1">SIMULATION!$D$3*SIMULATION!$D$17/$H11627/(SIMULATION!$D$17-$I11627)*(((EXP(-$I11627*$J11627))/(1-EXP(-SIMULATION!$D$4*$I11627)))-(EXP(-SIMULATION!$D$17*$J11627)/(1-EXP(-SIMULATION!$D$4*SIMULATION!$D$17))))</f>
        <v>1.4846528359853692</v>
      </c>
      <c r="L11627">
        <v>-0.20834351634724127</v>
      </c>
      <c r="M11627">
        <f t="shared" ca="1" si="181"/>
        <v>1.1753350435812735</v>
      </c>
    </row>
    <row r="11628" spans="1:13" x14ac:dyDescent="0.25">
      <c r="A11628" s="9"/>
      <c r="H11628" s="9"/>
      <c r="J11628">
        <v>1</v>
      </c>
      <c r="K11628">
        <f ca="1">SIMULATION!$D$3*SIMULATION!$D$17/$H11627/(SIMULATION!$D$17-$I11627)*(((EXP(-$I11627*$J11628))/(1-EXP(-SIMULATION!$D$4*$I11627)))-(EXP(-SIMULATION!$D$17*$J11628)/(1-EXP(-SIMULATION!$D$4*SIMULATION!$D$17))))</f>
        <v>2.1596376509568063</v>
      </c>
      <c r="L11628">
        <v>-0.15742267843338775</v>
      </c>
      <c r="M11628">
        <f t="shared" ca="1" si="181"/>
        <v>1.819661707497596</v>
      </c>
    </row>
    <row r="11629" spans="1:13" x14ac:dyDescent="0.25">
      <c r="A11629" s="9"/>
      <c r="H11629" s="9"/>
      <c r="J11629">
        <v>2</v>
      </c>
      <c r="K11629">
        <f ca="1">SIMULATION!$D$3*SIMULATION!$D$17/$H11627/(SIMULATION!$D$17-$I11627)*(((EXP(-$I11627*$J11629))/(1-EXP(-SIMULATION!$D$4*$I11627)))-(EXP(-SIMULATION!$D$17*$J11629)/(1-EXP(-SIMULATION!$D$4*SIMULATION!$D$17))))</f>
        <v>2.5462750840270085</v>
      </c>
      <c r="L11629">
        <v>-0.52485493292740704</v>
      </c>
      <c r="M11629">
        <f t="shared" ca="1" si="181"/>
        <v>1.2098500455852852</v>
      </c>
    </row>
    <row r="11630" spans="1:13" x14ac:dyDescent="0.25">
      <c r="A11630" s="9"/>
      <c r="H11630" s="9"/>
      <c r="J11630">
        <v>3</v>
      </c>
      <c r="K11630">
        <f ca="1">SIMULATION!$D$3*SIMULATION!$D$17/$H11627/(SIMULATION!$D$17-$I11627)*(((EXP(-$I11627*$J11630))/(1-EXP(-SIMULATION!$D$4*$I11627)))-(EXP(-SIMULATION!$D$17*$J11630)/(1-EXP(-SIMULATION!$D$4*SIMULATION!$D$17))))</f>
        <v>2.7498769228640123</v>
      </c>
      <c r="L11630">
        <v>0.50636942124274897</v>
      </c>
      <c r="M11630">
        <f t="shared" ca="1" si="181"/>
        <v>4.1423305087834539</v>
      </c>
    </row>
    <row r="11631" spans="1:13" x14ac:dyDescent="0.25">
      <c r="A11631" s="9"/>
      <c r="H11631" s="9"/>
      <c r="J11631">
        <v>4</v>
      </c>
      <c r="K11631">
        <f ca="1">SIMULATION!$D$3*SIMULATION!$D$17/$H11627/(SIMULATION!$D$17-$I11627)*(((EXP(-$I11627*$J11631))/(1-EXP(-SIMULATION!$D$4*$I11627)))-(EXP(-SIMULATION!$D$17*$J11631)/(1-EXP(-SIMULATION!$D$4*SIMULATION!$D$17))))</f>
        <v>2.8378632354649564</v>
      </c>
      <c r="L11631">
        <v>0.25504486033763196</v>
      </c>
      <c r="M11631">
        <f t="shared" ca="1" si="181"/>
        <v>3.5616456680114168</v>
      </c>
    </row>
    <row r="11632" spans="1:13" x14ac:dyDescent="0.25">
      <c r="A11632" s="9"/>
      <c r="H11632" s="9"/>
      <c r="J11632">
        <v>5</v>
      </c>
      <c r="K11632">
        <f ca="1">SIMULATION!$D$3*SIMULATION!$D$17/$H11627/(SIMULATION!$D$17-$I11627)*(((EXP(-$I11627*$J11632))/(1-EXP(-SIMULATION!$D$4*$I11627)))-(EXP(-SIMULATION!$D$17*$J11632)/(1-EXP(-SIMULATION!$D$4*SIMULATION!$D$17))))</f>
        <v>2.8533746745151585</v>
      </c>
      <c r="L11632">
        <v>0.12812100056613446</v>
      </c>
      <c r="M11632">
        <f t="shared" ca="1" si="181"/>
        <v>3.2189518928041085</v>
      </c>
    </row>
    <row r="11633" spans="1:13" x14ac:dyDescent="0.25">
      <c r="A11633" s="9"/>
      <c r="H11633" s="9"/>
      <c r="J11633">
        <v>6</v>
      </c>
      <c r="K11633">
        <f ca="1">SIMULATION!$D$3*SIMULATION!$D$17/$H11627/(SIMULATION!$D$17-$I11627)*(((EXP(-$I11627*$J11633))/(1-EXP(-SIMULATION!$D$4*$I11627)))-(EXP(-SIMULATION!$D$17*$J11633)/(1-EXP(-SIMULATION!$D$4*SIMULATION!$D$17))))</f>
        <v>2.8239954767784323</v>
      </c>
      <c r="L11633">
        <v>1.8586666331669898E-2</v>
      </c>
      <c r="M11633">
        <f t="shared" ca="1" si="181"/>
        <v>2.876484138427458</v>
      </c>
    </row>
    <row r="11634" spans="1:13" x14ac:dyDescent="0.25">
      <c r="A11634" s="9"/>
      <c r="H11634" s="9"/>
      <c r="J11634">
        <v>7</v>
      </c>
      <c r="K11634">
        <f ca="1">SIMULATION!$D$3*SIMULATION!$D$17/$H11627/(SIMULATION!$D$17-$I11627)*(((EXP(-$I11627*$J11634))/(1-EXP(-SIMULATION!$D$4*$I11627)))-(EXP(-SIMULATION!$D$17*$J11634)/(1-EXP(-SIMULATION!$D$4*SIMULATION!$D$17))))</f>
        <v>2.7673432808066405</v>
      </c>
      <c r="L11634">
        <v>0.12120888803520401</v>
      </c>
      <c r="M11634">
        <f t="shared" ca="1" si="181"/>
        <v>3.1027698826849068</v>
      </c>
    </row>
    <row r="11635" spans="1:13" x14ac:dyDescent="0.25">
      <c r="A11635" s="9"/>
      <c r="H11635" s="9"/>
      <c r="J11635">
        <v>8</v>
      </c>
      <c r="K11635">
        <f ca="1">SIMULATION!$D$3*SIMULATION!$D$17/$H11627/(SIMULATION!$D$17-$I11627)*(((EXP(-$I11627*$J11635))/(1-EXP(-SIMULATION!$D$4*$I11627)))-(EXP(-SIMULATION!$D$17*$J11635)/(1-EXP(-SIMULATION!$D$4*SIMULATION!$D$17))))</f>
        <v>2.694651129264984</v>
      </c>
      <c r="L11635">
        <v>-9.2848530873258756E-2</v>
      </c>
      <c r="M11635">
        <f t="shared" ca="1" si="181"/>
        <v>2.4444567306967624</v>
      </c>
    </row>
    <row r="11636" spans="1:13" x14ac:dyDescent="0.25">
      <c r="A11636" s="9"/>
      <c r="H11636" s="9"/>
      <c r="J11636">
        <v>9</v>
      </c>
      <c r="K11636">
        <f ca="1">SIMULATION!$D$3*SIMULATION!$D$17/$H11627/(SIMULATION!$D$17-$I11627)*(((EXP(-$I11627*$J11636))/(1-EXP(-SIMULATION!$D$4*$I11627)))-(EXP(-SIMULATION!$D$17*$J11636)/(1-EXP(-SIMULATION!$D$4*SIMULATION!$D$17))))</f>
        <v>2.6130628177823132</v>
      </c>
      <c r="L11636">
        <v>-0.12185802501002137</v>
      </c>
      <c r="M11636">
        <f t="shared" ca="1" si="181"/>
        <v>2.294640143580239</v>
      </c>
    </row>
    <row r="11637" spans="1:13" x14ac:dyDescent="0.25">
      <c r="A11637" s="9"/>
      <c r="H11637" s="9"/>
      <c r="J11637">
        <v>10</v>
      </c>
      <c r="K11637">
        <f ca="1">SIMULATION!$D$3*SIMULATION!$D$17/$H11627/(SIMULATION!$D$17-$I11627)*(((EXP(-$I11627*$J11637))/(1-EXP(-SIMULATION!$D$4*$I11627)))-(EXP(-SIMULATION!$D$17*$J11637)/(1-EXP(-SIMULATION!$D$4*SIMULATION!$D$17))))</f>
        <v>2.5271037282570457</v>
      </c>
      <c r="L11637">
        <v>0.50782382464218212</v>
      </c>
      <c r="M11637">
        <f t="shared" ca="1" si="181"/>
        <v>3.8104272088080564</v>
      </c>
    </row>
    <row r="11638" spans="1:13" x14ac:dyDescent="0.25">
      <c r="A11638" s="9"/>
      <c r="H11638" s="9"/>
      <c r="J11638">
        <v>11</v>
      </c>
      <c r="K11638">
        <f ca="1">SIMULATION!$D$3*SIMULATION!$D$17/$H11627/(SIMULATION!$D$17-$I11627)*(((EXP(-$I11627*$J11638))/(1-EXP(-SIMULATION!$D$4*$I11627)))-(EXP(-SIMULATION!$D$17*$J11638)/(1-EXP(-SIMULATION!$D$4*SIMULATION!$D$17))))</f>
        <v>2.4396232957004718</v>
      </c>
      <c r="L11638">
        <v>-5.1369518197484039E-2</v>
      </c>
      <c r="M11638">
        <f t="shared" ca="1" si="181"/>
        <v>2.3143010224169802</v>
      </c>
    </row>
    <row r="11639" spans="1:13" x14ac:dyDescent="0.25">
      <c r="A11639" s="9"/>
      <c r="H11639" s="9"/>
      <c r="J11639">
        <v>12</v>
      </c>
      <c r="K11639">
        <f ca="1">SIMULATION!$D$3*SIMULATION!$D$17/$H11627/(SIMULATION!$D$17-$I11627)*(((EXP(-$I11627*$J11639))/(1-EXP(-SIMULATION!$D$4*$I11627)))-(EXP(-SIMULATION!$D$17*$J11639)/(1-EXP(-SIMULATION!$D$4*SIMULATION!$D$17))))</f>
        <v>2.3523988880200437</v>
      </c>
      <c r="L11639">
        <v>-0.32698370920410741</v>
      </c>
      <c r="M11639">
        <f t="shared" ca="1" si="181"/>
        <v>1.583202774087632</v>
      </c>
    </row>
    <row r="11640" spans="1:13" x14ac:dyDescent="0.25">
      <c r="A11640" s="9"/>
      <c r="H11640" s="9"/>
      <c r="J11640">
        <v>13</v>
      </c>
      <c r="K11640">
        <f ca="1">SIMULATION!$D$3*SIMULATION!$D$17/$H11627/(SIMULATION!$D$17-$I11627)*(((EXP(-$I11627*$J11640))/(1-EXP(-SIMULATION!$D$4*$I11627)))-(EXP(-SIMULATION!$D$17*$J11640)/(1-EXP(-SIMULATION!$D$4*SIMULATION!$D$17))))</f>
        <v>2.2665227138770869</v>
      </c>
      <c r="L11640">
        <v>-0.16317347837662546</v>
      </c>
      <c r="M11640">
        <f t="shared" ca="1" si="181"/>
        <v>1.8966863188341336</v>
      </c>
    </row>
    <row r="11641" spans="1:13" x14ac:dyDescent="0.25">
      <c r="A11641" s="9"/>
      <c r="H11641" s="9"/>
      <c r="J11641">
        <v>14</v>
      </c>
      <c r="K11641">
        <f ca="1">SIMULATION!$D$3*SIMULATION!$D$17/$H11627/(SIMULATION!$D$17-$I11627)*(((EXP(-$I11627*$J11641))/(1-EXP(-SIMULATION!$D$4*$I11627)))-(EXP(-SIMULATION!$D$17*$J11641)/(1-EXP(-SIMULATION!$D$4*SIMULATION!$D$17))))</f>
        <v>2.1826496924399277</v>
      </c>
      <c r="L11641">
        <v>0.2170926249256119</v>
      </c>
      <c r="M11641">
        <f t="shared" ca="1" si="181"/>
        <v>2.6564868434647915</v>
      </c>
    </row>
    <row r="11642" spans="1:13" x14ac:dyDescent="0.25">
      <c r="A11642" s="9"/>
      <c r="H11642" s="9"/>
      <c r="J11642">
        <v>15</v>
      </c>
      <c r="K11642">
        <f ca="1">SIMULATION!$D$3*SIMULATION!$D$17/$H11627/(SIMULATION!$D$17-$I11627)*(((EXP(-$I11627*$J11642))/(1-EXP(-SIMULATION!$D$4*$I11627)))-(EXP(-SIMULATION!$D$17*$J11642)/(1-EXP(-SIMULATION!$D$4*SIMULATION!$D$17))))</f>
        <v>2.1011562268114696</v>
      </c>
      <c r="L11642">
        <v>-0.19194839987127219</v>
      </c>
      <c r="M11642">
        <f t="shared" ca="1" si="181"/>
        <v>1.6978426511954481</v>
      </c>
    </row>
    <row r="11643" spans="1:13" x14ac:dyDescent="0.25">
      <c r="A11643" s="9"/>
      <c r="H11643" s="9"/>
      <c r="J11643">
        <v>16</v>
      </c>
      <c r="K11643">
        <f ca="1">SIMULATION!$D$3*SIMULATION!$D$17/$H11627/(SIMULATION!$D$17-$I11627)*(((EXP(-$I11627*$J11643))/(1-EXP(-SIMULATION!$D$4*$I11627)))-(EXP(-SIMULATION!$D$17*$J11643)/(1-EXP(-SIMULATION!$D$4*SIMULATION!$D$17))))</f>
        <v>2.022241884934306</v>
      </c>
      <c r="L11643">
        <v>-0.33743432622182673</v>
      </c>
      <c r="M11643">
        <f t="shared" ca="1" si="181"/>
        <v>1.3398680570339416</v>
      </c>
    </row>
    <row r="11644" spans="1:13" x14ac:dyDescent="0.25">
      <c r="A11644" s="9"/>
      <c r="H11644" s="9"/>
      <c r="J11644">
        <v>17</v>
      </c>
      <c r="K11644">
        <f ca="1">SIMULATION!$D$3*SIMULATION!$D$17/$H11627/(SIMULATION!$D$17-$I11627)*(((EXP(-$I11627*$J11644))/(1-EXP(-SIMULATION!$D$4*$I11627)))-(EXP(-SIMULATION!$D$17*$J11644)/(1-EXP(-SIMULATION!$D$4*SIMULATION!$D$17))))</f>
        <v>1.9459944966897884</v>
      </c>
      <c r="L11644">
        <v>-0.21464183453054964</v>
      </c>
      <c r="M11644">
        <f t="shared" ca="1" si="181"/>
        <v>1.5283026679339387</v>
      </c>
    </row>
    <row r="11645" spans="1:13" x14ac:dyDescent="0.25">
      <c r="A11645" s="9"/>
      <c r="H11645" s="9"/>
      <c r="J11645">
        <v>18</v>
      </c>
      <c r="K11645">
        <f ca="1">SIMULATION!$D$3*SIMULATION!$D$17/$H11627/(SIMULATION!$D$17-$I11627)*(((EXP(-$I11627*$J11645))/(1-EXP(-SIMULATION!$D$4*$I11627)))-(EXP(-SIMULATION!$D$17*$J11645)/(1-EXP(-SIMULATION!$D$4*SIMULATION!$D$17))))</f>
        <v>1.872431809580628</v>
      </c>
      <c r="L11645">
        <v>-3.210118399377497E-2</v>
      </c>
      <c r="M11645">
        <f t="shared" ca="1" si="181"/>
        <v>1.8123245315454835</v>
      </c>
    </row>
    <row r="11646" spans="1:13" x14ac:dyDescent="0.25">
      <c r="A11646" s="9"/>
      <c r="H11646" s="9"/>
      <c r="J11646">
        <v>19</v>
      </c>
      <c r="K11646">
        <f ca="1">SIMULATION!$D$3*SIMULATION!$D$17/$H11627/(SIMULATION!$D$17-$I11627)*(((EXP(-$I11627*$J11646))/(1-EXP(-SIMULATION!$D$4*$I11627)))-(EXP(-SIMULATION!$D$17*$J11646)/(1-EXP(-SIMULATION!$D$4*SIMULATION!$D$17))))</f>
        <v>1.8015281248690891</v>
      </c>
      <c r="L11646">
        <v>-0.65576827920274916</v>
      </c>
      <c r="M11646">
        <f t="shared" ca="1" si="181"/>
        <v>0.62014312648833114</v>
      </c>
    </row>
    <row r="11647" spans="1:13" x14ac:dyDescent="0.25">
      <c r="A11647" s="9"/>
      <c r="H11647" s="9"/>
      <c r="J11647">
        <v>20</v>
      </c>
      <c r="K11647">
        <f ca="1">SIMULATION!$D$3*SIMULATION!$D$17/$H11627/(SIMULATION!$D$17-$I11627)*(((EXP(-$I11627*$J11647))/(1-EXP(-SIMULATION!$D$4*$I11627)))-(EXP(-SIMULATION!$D$17*$J11647)/(1-EXP(-SIMULATION!$D$4*SIMULATION!$D$17))))</f>
        <v>1.7332313110240418</v>
      </c>
      <c r="L11647">
        <v>0.18185582558466182</v>
      </c>
      <c r="M11647">
        <f t="shared" ca="1" si="181"/>
        <v>2.0484295220195046</v>
      </c>
    </row>
    <row r="11648" spans="1:13" x14ac:dyDescent="0.25">
      <c r="A11648" s="9"/>
      <c r="H11648" s="9"/>
      <c r="J11648">
        <v>21</v>
      </c>
      <c r="K11648">
        <f ca="1">SIMULATION!$D$3*SIMULATION!$D$17/$H11627/(SIMULATION!$D$17-$I11627)*(((EXP(-$I11627*$J11648))/(1-EXP(-SIMULATION!$D$4*$I11627)))-(EXP(-SIMULATION!$D$17*$J11648)/(1-EXP(-SIMULATION!$D$4*SIMULATION!$D$17))))</f>
        <v>1.6674736528279557</v>
      </c>
      <c r="L11648">
        <v>0.20121872952474462</v>
      </c>
      <c r="M11648">
        <f t="shared" ca="1" si="181"/>
        <v>2.0030005827659818</v>
      </c>
    </row>
    <row r="11649" spans="1:13" x14ac:dyDescent="0.25">
      <c r="A11649" s="9"/>
      <c r="H11649" s="9"/>
      <c r="J11649">
        <v>22</v>
      </c>
      <c r="K11649">
        <f ca="1">SIMULATION!$D$3*SIMULATION!$D$17/$H11627/(SIMULATION!$D$17-$I11627)*(((EXP(-$I11627*$J11649))/(1-EXP(-SIMULATION!$D$4*$I11627)))-(EXP(-SIMULATION!$D$17*$J11649)/(1-EXP(-SIMULATION!$D$4*SIMULATION!$D$17))))</f>
        <v>1.6041787522588475</v>
      </c>
      <c r="L11649">
        <v>0.13857586267550209</v>
      </c>
      <c r="M11649">
        <f t="shared" ca="1" si="181"/>
        <v>1.8264792067388278</v>
      </c>
    </row>
    <row r="11650" spans="1:13" x14ac:dyDescent="0.25">
      <c r="A11650" s="9"/>
      <c r="H11650" s="9"/>
      <c r="J11650">
        <v>23</v>
      </c>
      <c r="K11650">
        <f ca="1">SIMULATION!$D$3*SIMULATION!$D$17/$H11627/(SIMULATION!$D$17-$I11627)*(((EXP(-$I11627*$J11650))/(1-EXP(-SIMULATION!$D$4*$I11627)))-(EXP(-SIMULATION!$D$17*$J11650)/(1-EXP(-SIMULATION!$D$4*SIMULATION!$D$17))))</f>
        <v>1.5432659012102001</v>
      </c>
      <c r="L11650">
        <v>0.32545070035532669</v>
      </c>
      <c r="M11650">
        <f t="shared" ca="1" si="181"/>
        <v>2.0455228695935541</v>
      </c>
    </row>
    <row r="11651" spans="1:13" x14ac:dyDescent="0.25">
      <c r="A11651" s="9"/>
      <c r="H11651" s="9"/>
      <c r="J11651">
        <v>24</v>
      </c>
      <c r="K11651">
        <f ca="1">SIMULATION!$D$3*SIMULATION!$D$17/$H11627/(SIMULATION!$D$17-$I11627)*(((EXP(-$I11627*$J11651))/(1-EXP(-SIMULATION!$D$4*$I11627)))-(EXP(-SIMULATION!$D$17*$J11651)/(1-EXP(-SIMULATION!$D$4*SIMULATION!$D$17))))</f>
        <v>1.4846528359853692</v>
      </c>
      <c r="L11651">
        <v>7.7231956570421062E-2</v>
      </c>
      <c r="M11651">
        <f t="shared" ref="M11651:M11714" ca="1" si="182">$K11651*(1+$L11651)</f>
        <v>1.5993154793363438</v>
      </c>
    </row>
    <row r="11652" spans="1:13" x14ac:dyDescent="0.25">
      <c r="A11652" s="9">
        <v>467</v>
      </c>
      <c r="B11652" s="2">
        <f ca="1">NORMINV(RAND(),SIMULATION!D7,SIMULATION!D8)</f>
        <v>58.824033650664298</v>
      </c>
      <c r="C11652" s="2">
        <v>2</v>
      </c>
      <c r="D11652" s="2">
        <f ca="1">SIMULATION!$D$11*(1+(SIMULATION!$D$12*LN(1+$C11652)))*(1+(SIMULATION!$D$13*(($B11652/63.5)-1)))</f>
        <v>9.8908158979097571</v>
      </c>
      <c r="E11652" s="2">
        <v>7.0912104176823421E-2</v>
      </c>
      <c r="F11652" s="2">
        <f ca="1">D11652*(1+E11652)</f>
        <v>10.592194465256116</v>
      </c>
      <c r="G11652" s="2">
        <v>1.7509867721819801</v>
      </c>
      <c r="H11652" s="9">
        <f>SIMULATION!$D$15*EXP($G$11652)</f>
        <v>1271.6172459732077</v>
      </c>
      <c r="I11652" s="2">
        <f ca="1">$F11652/$H11652</f>
        <v>8.3297033748151034E-3</v>
      </c>
      <c r="J11652">
        <v>0</v>
      </c>
      <c r="K11652">
        <f ca="1">SIMULATION!$D$3*SIMULATION!$D$17/$H11652/(SIMULATION!$D$17-$I11652)*(((EXP(-$I11652*$J11652))/(1-EXP(-SIMULATION!$D$4*$I11652)))-(EXP(-SIMULATION!$D$17*$J11652)/(1-EXP(-SIMULATION!$D$4*SIMULATION!$D$17))))</f>
        <v>1.9917561553943812</v>
      </c>
      <c r="L11652">
        <v>0.53708106988996052</v>
      </c>
      <c r="M11652">
        <f t="shared" ca="1" si="182"/>
        <v>3.0614906822935102</v>
      </c>
    </row>
    <row r="11653" spans="1:13" x14ac:dyDescent="0.25">
      <c r="A11653" s="9"/>
      <c r="H11653" s="9"/>
      <c r="J11653">
        <v>1</v>
      </c>
      <c r="K11653">
        <f ca="1">SIMULATION!$D$3*SIMULATION!$D$17/$H11652/(SIMULATION!$D$17-$I11652)*(((EXP(-$I11652*$J11653))/(1-EXP(-SIMULATION!$D$4*$I11652)))-(EXP(-SIMULATION!$D$17*$J11653)/(1-EXP(-SIMULATION!$D$4*SIMULATION!$D$17))))</f>
        <v>2.1298957486109216</v>
      </c>
      <c r="L11653">
        <v>0.37905856952822159</v>
      </c>
      <c r="M11653">
        <f t="shared" ca="1" si="182"/>
        <v>2.9372509843236183</v>
      </c>
    </row>
    <row r="11654" spans="1:13" x14ac:dyDescent="0.25">
      <c r="A11654" s="9"/>
      <c r="H11654" s="9"/>
      <c r="J11654">
        <v>2</v>
      </c>
      <c r="K11654">
        <f ca="1">SIMULATION!$D$3*SIMULATION!$D$17/$H11652/(SIMULATION!$D$17-$I11652)*(((EXP(-$I11652*$J11654))/(1-EXP(-SIMULATION!$D$4*$I11652)))-(EXP(-SIMULATION!$D$17*$J11654)/(1-EXP(-SIMULATION!$D$4*SIMULATION!$D$17))))</f>
        <v>2.2113388298699221</v>
      </c>
      <c r="L11654">
        <v>0.40683725116144259</v>
      </c>
      <c r="M11654">
        <f t="shared" ca="1" si="182"/>
        <v>3.1109938408007625</v>
      </c>
    </row>
    <row r="11655" spans="1:13" x14ac:dyDescent="0.25">
      <c r="A11655" s="9"/>
      <c r="H11655" s="9"/>
      <c r="J11655">
        <v>3</v>
      </c>
      <c r="K11655">
        <f ca="1">SIMULATION!$D$3*SIMULATION!$D$17/$H11652/(SIMULATION!$D$17-$I11652)*(((EXP(-$I11652*$J11655))/(1-EXP(-SIMULATION!$D$4*$I11652)))-(EXP(-SIMULATION!$D$17*$J11655)/(1-EXP(-SIMULATION!$D$4*SIMULATION!$D$17))))</f>
        <v>2.256508140286321</v>
      </c>
      <c r="L11655">
        <v>4.1389698413992322E-2</v>
      </c>
      <c r="M11655">
        <f t="shared" ca="1" si="182"/>
        <v>2.3499043316814903</v>
      </c>
    </row>
    <row r="11656" spans="1:13" x14ac:dyDescent="0.25">
      <c r="A11656" s="9"/>
      <c r="H11656" s="9"/>
      <c r="J11656">
        <v>4</v>
      </c>
      <c r="K11656">
        <f ca="1">SIMULATION!$D$3*SIMULATION!$D$17/$H11652/(SIMULATION!$D$17-$I11652)*(((EXP(-$I11652*$J11656))/(1-EXP(-SIMULATION!$D$4*$I11652)))-(EXP(-SIMULATION!$D$17*$J11656)/(1-EXP(-SIMULATION!$D$4*SIMULATION!$D$17))))</f>
        <v>2.2784905809748262</v>
      </c>
      <c r="L11656">
        <v>-0.37197028375243035</v>
      </c>
      <c r="M11656">
        <f t="shared" ca="1" si="182"/>
        <v>1.4309597930423801</v>
      </c>
    </row>
    <row r="11657" spans="1:13" x14ac:dyDescent="0.25">
      <c r="A11657" s="9"/>
      <c r="H11657" s="9"/>
      <c r="J11657">
        <v>5</v>
      </c>
      <c r="K11657">
        <f ca="1">SIMULATION!$D$3*SIMULATION!$D$17/$H11652/(SIMULATION!$D$17-$I11652)*(((EXP(-$I11652*$J11657))/(1-EXP(-SIMULATION!$D$4*$I11652)))-(EXP(-SIMULATION!$D$17*$J11657)/(1-EXP(-SIMULATION!$D$4*SIMULATION!$D$17))))</f>
        <v>2.2856720727340782</v>
      </c>
      <c r="L11657">
        <v>0.4206319736101774</v>
      </c>
      <c r="M11657">
        <f t="shared" ca="1" si="182"/>
        <v>3.2470988277138786</v>
      </c>
    </row>
    <row r="11658" spans="1:13" x14ac:dyDescent="0.25">
      <c r="A11658" s="9"/>
      <c r="H11658" s="9"/>
      <c r="J11658">
        <v>6</v>
      </c>
      <c r="K11658">
        <f ca="1">SIMULATION!$D$3*SIMULATION!$D$17/$H11652/(SIMULATION!$D$17-$I11652)*(((EXP(-$I11652*$J11658))/(1-EXP(-SIMULATION!$D$4*$I11652)))-(EXP(-SIMULATION!$D$17*$J11658)/(1-EXP(-SIMULATION!$D$4*SIMULATION!$D$17))))</f>
        <v>2.2834260380626756</v>
      </c>
      <c r="L11658">
        <v>-0.53348084467097168</v>
      </c>
      <c r="M11658">
        <f t="shared" ca="1" si="182"/>
        <v>1.0652619865333091</v>
      </c>
    </row>
    <row r="11659" spans="1:13" x14ac:dyDescent="0.25">
      <c r="A11659" s="9"/>
      <c r="H11659" s="9"/>
      <c r="J11659">
        <v>7</v>
      </c>
      <c r="K11659">
        <f ca="1">SIMULATION!$D$3*SIMULATION!$D$17/$H11652/(SIMULATION!$D$17-$I11652)*(((EXP(-$I11652*$J11659))/(1-EXP(-SIMULATION!$D$4*$I11652)))-(EXP(-SIMULATION!$D$17*$J11659)/(1-EXP(-SIMULATION!$D$4*SIMULATION!$D$17))))</f>
        <v>2.2751954213914471</v>
      </c>
      <c r="L11659">
        <v>-0.47494945053283333</v>
      </c>
      <c r="M11659">
        <f t="shared" ca="1" si="182"/>
        <v>1.1945926061467611</v>
      </c>
    </row>
    <row r="11660" spans="1:13" x14ac:dyDescent="0.25">
      <c r="A11660" s="9"/>
      <c r="H11660" s="9"/>
      <c r="J11660">
        <v>8</v>
      </c>
      <c r="K11660">
        <f ca="1">SIMULATION!$D$3*SIMULATION!$D$17/$H11652/(SIMULATION!$D$17-$I11652)*(((EXP(-$I11652*$J11660))/(1-EXP(-SIMULATION!$D$4*$I11652)))-(EXP(-SIMULATION!$D$17*$J11660)/(1-EXP(-SIMULATION!$D$4*SIMULATION!$D$17))))</f>
        <v>2.2631860738824807</v>
      </c>
      <c r="L11660">
        <v>5.2301224850784957E-2</v>
      </c>
      <c r="M11660">
        <f t="shared" ca="1" si="182"/>
        <v>2.3815534776117739</v>
      </c>
    </row>
    <row r="11661" spans="1:13" x14ac:dyDescent="0.25">
      <c r="A11661" s="9"/>
      <c r="H11661" s="9"/>
      <c r="J11661">
        <v>9</v>
      </c>
      <c r="K11661">
        <f ca="1">SIMULATION!$D$3*SIMULATION!$D$17/$H11652/(SIMULATION!$D$17-$I11652)*(((EXP(-$I11652*$J11661))/(1-EXP(-SIMULATION!$D$4*$I11652)))-(EXP(-SIMULATION!$D$17*$J11661)/(1-EXP(-SIMULATION!$D$4*SIMULATION!$D$17))))</f>
        <v>2.2488110912082768</v>
      </c>
      <c r="L11661">
        <v>0.39069085519681529</v>
      </c>
      <c r="M11661">
        <f t="shared" ca="1" si="182"/>
        <v>3.1274010196085218</v>
      </c>
    </row>
    <row r="11662" spans="1:13" x14ac:dyDescent="0.25">
      <c r="A11662" s="9"/>
      <c r="H11662" s="9"/>
      <c r="J11662">
        <v>10</v>
      </c>
      <c r="K11662">
        <f ca="1">SIMULATION!$D$3*SIMULATION!$D$17/$H11652/(SIMULATION!$D$17-$I11652)*(((EXP(-$I11652*$J11662))/(1-EXP(-SIMULATION!$D$4*$I11652)))-(EXP(-SIMULATION!$D$17*$J11662)/(1-EXP(-SIMULATION!$D$4*SIMULATION!$D$17))))</f>
        <v>2.2329755559549684</v>
      </c>
      <c r="L11662">
        <v>0.58946272589572568</v>
      </c>
      <c r="M11662">
        <f t="shared" ca="1" si="182"/>
        <v>3.5492314140267078</v>
      </c>
    </row>
    <row r="11663" spans="1:13" x14ac:dyDescent="0.25">
      <c r="A11663" s="9"/>
      <c r="H11663" s="9"/>
      <c r="J11663">
        <v>11</v>
      </c>
      <c r="K11663">
        <f ca="1">SIMULATION!$D$3*SIMULATION!$D$17/$H11652/(SIMULATION!$D$17-$I11652)*(((EXP(-$I11652*$J11663))/(1-EXP(-SIMULATION!$D$4*$I11652)))-(EXP(-SIMULATION!$D$17*$J11663)/(1-EXP(-SIMULATION!$D$4*SIMULATION!$D$17))))</f>
        <v>2.2162590074345641</v>
      </c>
      <c r="L11663">
        <v>0.12912735589933144</v>
      </c>
      <c r="M11663">
        <f t="shared" ca="1" si="182"/>
        <v>2.5024386730526658</v>
      </c>
    </row>
    <row r="11664" spans="1:13" x14ac:dyDescent="0.25">
      <c r="A11664" s="9"/>
      <c r="H11664" s="9"/>
      <c r="J11664">
        <v>12</v>
      </c>
      <c r="K11664">
        <f ca="1">SIMULATION!$D$3*SIMULATION!$D$17/$H11652/(SIMULATION!$D$17-$I11652)*(((EXP(-$I11652*$J11664))/(1-EXP(-SIMULATION!$D$4*$I11652)))-(EXP(-SIMULATION!$D$17*$J11664)/(1-EXP(-SIMULATION!$D$4*SIMULATION!$D$17))))</f>
        <v>2.1990323727383849</v>
      </c>
      <c r="L11664">
        <v>-8.3143180280529083E-2</v>
      </c>
      <c r="M11664">
        <f t="shared" ca="1" si="182"/>
        <v>2.0161978277290777</v>
      </c>
    </row>
    <row r="11665" spans="1:13" x14ac:dyDescent="0.25">
      <c r="A11665" s="9"/>
      <c r="H11665" s="9"/>
      <c r="J11665">
        <v>13</v>
      </c>
      <c r="K11665">
        <f ca="1">SIMULATION!$D$3*SIMULATION!$D$17/$H11652/(SIMULATION!$D$17-$I11652)*(((EXP(-$I11652*$J11665))/(1-EXP(-SIMULATION!$D$4*$I11652)))-(EXP(-SIMULATION!$D$17*$J11665)/(1-EXP(-SIMULATION!$D$4*SIMULATION!$D$17))))</f>
        <v>2.1815328989631126</v>
      </c>
      <c r="L11665">
        <v>6.5175900110839152E-2</v>
      </c>
      <c r="M11665">
        <f t="shared" ca="1" si="182"/>
        <v>2.323716269274442</v>
      </c>
    </row>
    <row r="11666" spans="1:13" x14ac:dyDescent="0.25">
      <c r="A11666" s="9"/>
      <c r="H11666" s="9"/>
      <c r="J11666">
        <v>14</v>
      </c>
      <c r="K11666">
        <f ca="1">SIMULATION!$D$3*SIMULATION!$D$17/$H11652/(SIMULATION!$D$17-$I11652)*(((EXP(-$I11652*$J11666))/(1-EXP(-SIMULATION!$D$4*$I11652)))-(EXP(-SIMULATION!$D$17*$J11666)/(1-EXP(-SIMULATION!$D$4*SIMULATION!$D$17))))</f>
        <v>2.1639121715689322</v>
      </c>
      <c r="L11666">
        <v>0.44982012182287384</v>
      </c>
      <c r="M11666">
        <f t="shared" ca="1" si="182"/>
        <v>3.1372834081980687</v>
      </c>
    </row>
    <row r="11667" spans="1:13" x14ac:dyDescent="0.25">
      <c r="A11667" s="9"/>
      <c r="H11667" s="9"/>
      <c r="J11667">
        <v>15</v>
      </c>
      <c r="K11667">
        <f ca="1">SIMULATION!$D$3*SIMULATION!$D$17/$H11652/(SIMULATION!$D$17-$I11652)*(((EXP(-$I11652*$J11667))/(1-EXP(-SIMULATION!$D$4*$I11652)))-(EXP(-SIMULATION!$D$17*$J11667)/(1-EXP(-SIMULATION!$D$4*SIMULATION!$D$17))))</f>
        <v>2.1462668856780254</v>
      </c>
      <c r="L11667">
        <v>-0.35890930998701109</v>
      </c>
      <c r="M11667">
        <f t="shared" ca="1" si="182"/>
        <v>1.3759517186913541</v>
      </c>
    </row>
    <row r="11668" spans="1:13" x14ac:dyDescent="0.25">
      <c r="A11668" s="9"/>
      <c r="H11668" s="9"/>
      <c r="J11668">
        <v>16</v>
      </c>
      <c r="K11668">
        <f ca="1">SIMULATION!$D$3*SIMULATION!$D$17/$H11652/(SIMULATION!$D$17-$I11652)*(((EXP(-$I11652*$J11668))/(1-EXP(-SIMULATION!$D$4*$I11652)))-(EXP(-SIMULATION!$D$17*$J11668)/(1-EXP(-SIMULATION!$D$4*SIMULATION!$D$17))))</f>
        <v>2.1286585650388097</v>
      </c>
      <c r="L11668">
        <v>-3.399053858857895E-2</v>
      </c>
      <c r="M11668">
        <f t="shared" ca="1" si="182"/>
        <v>2.0563043139419488</v>
      </c>
    </row>
    <row r="11669" spans="1:13" x14ac:dyDescent="0.25">
      <c r="A11669" s="9"/>
      <c r="H11669" s="9"/>
      <c r="J11669">
        <v>17</v>
      </c>
      <c r="K11669">
        <f ca="1">SIMULATION!$D$3*SIMULATION!$D$17/$H11652/(SIMULATION!$D$17-$I11652)*(((EXP(-$I11652*$J11669))/(1-EXP(-SIMULATION!$D$4*$I11652)))-(EXP(-SIMULATION!$D$17*$J11669)/(1-EXP(-SIMULATION!$D$4*SIMULATION!$D$17))))</f>
        <v>2.1111261983863301</v>
      </c>
      <c r="L11669">
        <v>0.13053715720119866</v>
      </c>
      <c r="M11669">
        <f t="shared" ca="1" si="182"/>
        <v>2.3867066108166552</v>
      </c>
    </row>
    <row r="11670" spans="1:13" x14ac:dyDescent="0.25">
      <c r="A11670" s="9"/>
      <c r="H11670" s="9"/>
      <c r="J11670">
        <v>18</v>
      </c>
      <c r="K11670">
        <f ca="1">SIMULATION!$D$3*SIMULATION!$D$17/$H11652/(SIMULATION!$D$17-$I11652)*(((EXP(-$I11652*$J11670))/(1-EXP(-SIMULATION!$D$4*$I11652)))-(EXP(-SIMULATION!$D$17*$J11670)/(1-EXP(-SIMULATION!$D$4*SIMULATION!$D$17))))</f>
        <v>2.0936943370984293</v>
      </c>
      <c r="L11670">
        <v>-0.47813765425189164</v>
      </c>
      <c r="M11670">
        <f t="shared" ca="1" si="182"/>
        <v>1.0926202380377172</v>
      </c>
    </row>
    <row r="11671" spans="1:13" x14ac:dyDescent="0.25">
      <c r="A11671" s="9"/>
      <c r="H11671" s="9"/>
      <c r="J11671">
        <v>19</v>
      </c>
      <c r="K11671">
        <f ca="1">SIMULATION!$D$3*SIMULATION!$D$17/$H11652/(SIMULATION!$D$17-$I11652)*(((EXP(-$I11652*$J11671))/(1-EXP(-SIMULATION!$D$4*$I11652)))-(EXP(-SIMULATION!$D$17*$J11671)/(1-EXP(-SIMULATION!$D$4*SIMULATION!$D$17))))</f>
        <v>2.0763782843403171</v>
      </c>
      <c r="L11671">
        <v>0.67020039464140402</v>
      </c>
      <c r="M11671">
        <f t="shared" ca="1" si="182"/>
        <v>3.4679678299300387</v>
      </c>
    </row>
    <row r="11672" spans="1:13" x14ac:dyDescent="0.25">
      <c r="A11672" s="9"/>
      <c r="H11672" s="9"/>
      <c r="J11672">
        <v>20</v>
      </c>
      <c r="K11672">
        <f ca="1">SIMULATION!$D$3*SIMULATION!$D$17/$H11652/(SIMULATION!$D$17-$I11652)*(((EXP(-$I11652*$J11672))/(1-EXP(-SIMULATION!$D$4*$I11652)))-(EXP(-SIMULATION!$D$17*$J11672)/(1-EXP(-SIMULATION!$D$4*SIMULATION!$D$17))))</f>
        <v>2.0591874203645508</v>
      </c>
      <c r="L11672">
        <v>-6.6816675949373837E-3</v>
      </c>
      <c r="M11672">
        <f t="shared" ca="1" si="182"/>
        <v>2.0454286145059983</v>
      </c>
    </row>
    <row r="11673" spans="1:13" x14ac:dyDescent="0.25">
      <c r="A11673" s="9"/>
      <c r="H11673" s="9"/>
      <c r="J11673">
        <v>21</v>
      </c>
      <c r="K11673">
        <f ca="1">SIMULATION!$D$3*SIMULATION!$D$17/$H11652/(SIMULATION!$D$17-$I11652)*(((EXP(-$I11652*$J11673))/(1-EXP(-SIMULATION!$D$4*$I11652)))-(EXP(-SIMULATION!$D$17*$J11673)/(1-EXP(-SIMULATION!$D$4*SIMULATION!$D$17))))</f>
        <v>2.0421273334144021</v>
      </c>
      <c r="L11673">
        <v>9.1853546276053383E-2</v>
      </c>
      <c r="M11673">
        <f t="shared" ca="1" si="182"/>
        <v>2.2297039709357755</v>
      </c>
    </row>
    <row r="11674" spans="1:13" x14ac:dyDescent="0.25">
      <c r="A11674" s="9"/>
      <c r="H11674" s="9"/>
      <c r="J11674">
        <v>22</v>
      </c>
      <c r="K11674">
        <f ca="1">SIMULATION!$D$3*SIMULATION!$D$17/$H11652/(SIMULATION!$D$17-$I11652)*(((EXP(-$I11652*$J11674))/(1-EXP(-SIMULATION!$D$4*$I11652)))-(EXP(-SIMULATION!$D$17*$J11674)/(1-EXP(-SIMULATION!$D$4*SIMULATION!$D$17))))</f>
        <v>2.0252011852291267</v>
      </c>
      <c r="L11674">
        <v>-0.18918904458355498</v>
      </c>
      <c r="M11674">
        <f t="shared" ca="1" si="182"/>
        <v>1.6420553079061451</v>
      </c>
    </row>
    <row r="11675" spans="1:13" x14ac:dyDescent="0.25">
      <c r="A11675" s="9"/>
      <c r="H11675" s="9"/>
      <c r="J11675">
        <v>23</v>
      </c>
      <c r="K11675">
        <f ca="1">SIMULATION!$D$3*SIMULATION!$D$17/$H11652/(SIMULATION!$D$17-$I11652)*(((EXP(-$I11652*$J11675))/(1-EXP(-SIMULATION!$D$4*$I11652)))-(EXP(-SIMULATION!$D$17*$J11675)/(1-EXP(-SIMULATION!$D$4*SIMULATION!$D$17))))</f>
        <v>2.0084105860637944</v>
      </c>
      <c r="L11675">
        <v>-1.5281568624339706E-2</v>
      </c>
      <c r="M11675">
        <f t="shared" ca="1" si="182"/>
        <v>1.9777189218670101</v>
      </c>
    </row>
    <row r="11676" spans="1:13" x14ac:dyDescent="0.25">
      <c r="A11676" s="9"/>
      <c r="H11676" s="9"/>
      <c r="J11676">
        <v>24</v>
      </c>
      <c r="K11676">
        <f ca="1">SIMULATION!$D$3*SIMULATION!$D$17/$H11652/(SIMULATION!$D$17-$I11652)*(((EXP(-$I11652*$J11676))/(1-EXP(-SIMULATION!$D$4*$I11652)))-(EXP(-SIMULATION!$D$17*$J11676)/(1-EXP(-SIMULATION!$D$4*SIMULATION!$D$17))))</f>
        <v>1.9917561553943817</v>
      </c>
      <c r="L11676">
        <v>0.59505823531075153</v>
      </c>
      <c r="M11676">
        <f t="shared" ca="1" si="182"/>
        <v>3.1769670583926897</v>
      </c>
    </row>
    <row r="11677" spans="1:13" x14ac:dyDescent="0.25">
      <c r="A11677" s="9">
        <v>468</v>
      </c>
      <c r="B11677" s="2">
        <f ca="1">NORMINV(RAND(),SIMULATION!D7,SIMULATION!D8)</f>
        <v>56.268246123082136</v>
      </c>
      <c r="C11677" s="2">
        <v>2</v>
      </c>
      <c r="D11677" s="2">
        <f ca="1">SIMULATION!$D$11*(1+(SIMULATION!$D$12*LN(1+$C11677)))*(1+(SIMULATION!$D$13*(($B11677/63.5)-1)))</f>
        <v>9.7010186761911026</v>
      </c>
      <c r="E11677" s="2">
        <v>-1.5302632459990513E-2</v>
      </c>
      <c r="F11677" s="2">
        <f ca="1">D11677*(1+E11677)</f>
        <v>9.5525675529018468</v>
      </c>
      <c r="G11677" s="2">
        <v>0.2115425888006017</v>
      </c>
      <c r="H11677" s="9">
        <f>SIMULATION!$D$15*EXP($G$11677)</f>
        <v>272.76226946286971</v>
      </c>
      <c r="I11677" s="2">
        <f ca="1">$F11677/$H11677</f>
        <v>3.5021587009497326E-2</v>
      </c>
      <c r="J11677">
        <v>0</v>
      </c>
      <c r="K11677">
        <f ca="1">SIMULATION!$D$3*SIMULATION!$D$17/$H11677/(SIMULATION!$D$17-$I11677)*(((EXP(-$I11677*$J11677))/(1-EXP(-SIMULATION!$D$4*$I11677)))-(EXP(-SIMULATION!$D$17*$J11677)/(1-EXP(-SIMULATION!$D$4*SIMULATION!$D$17))))</f>
        <v>1.6610833411493848</v>
      </c>
      <c r="L11677">
        <v>3.2151504804646097E-2</v>
      </c>
      <c r="M11677">
        <f t="shared" ca="1" si="182"/>
        <v>1.7144896701732668</v>
      </c>
    </row>
    <row r="11678" spans="1:13" x14ac:dyDescent="0.25">
      <c r="A11678" s="9"/>
      <c r="H11678" s="9"/>
      <c r="J11678">
        <v>1</v>
      </c>
      <c r="K11678">
        <f ca="1">SIMULATION!$D$3*SIMULATION!$D$17/$H11677/(SIMULATION!$D$17-$I11677)*(((EXP(-$I11677*$J11678))/(1-EXP(-SIMULATION!$D$4*$I11677)))-(EXP(-SIMULATION!$D$17*$J11678)/(1-EXP(-SIMULATION!$D$4*SIMULATION!$D$17))))</f>
        <v>2.3147212156238237</v>
      </c>
      <c r="L11678">
        <v>3.6357824422093399E-2</v>
      </c>
      <c r="M11678">
        <f t="shared" ca="1" si="182"/>
        <v>2.3988794431675693</v>
      </c>
    </row>
    <row r="11679" spans="1:13" x14ac:dyDescent="0.25">
      <c r="A11679" s="9"/>
      <c r="H11679" s="9"/>
      <c r="J11679">
        <v>2</v>
      </c>
      <c r="K11679">
        <f ca="1">SIMULATION!$D$3*SIMULATION!$D$17/$H11677/(SIMULATION!$D$17-$I11677)*(((EXP(-$I11677*$J11679))/(1-EXP(-SIMULATION!$D$4*$I11677)))-(EXP(-SIMULATION!$D$17*$J11679)/(1-EXP(-SIMULATION!$D$4*SIMULATION!$D$17))))</f>
        <v>2.6905600454648373</v>
      </c>
      <c r="L11679">
        <v>0.10401442149884341</v>
      </c>
      <c r="M11679">
        <f t="shared" ca="1" si="182"/>
        <v>2.9704170921017643</v>
      </c>
    </row>
    <row r="11680" spans="1:13" x14ac:dyDescent="0.25">
      <c r="A11680" s="9"/>
      <c r="H11680" s="9"/>
      <c r="J11680">
        <v>3</v>
      </c>
      <c r="K11680">
        <f ca="1">SIMULATION!$D$3*SIMULATION!$D$17/$H11677/(SIMULATION!$D$17-$I11677)*(((EXP(-$I11677*$J11680))/(1-EXP(-SIMULATION!$D$4*$I11677)))-(EXP(-SIMULATION!$D$17*$J11680)/(1-EXP(-SIMULATION!$D$4*SIMULATION!$D$17))))</f>
        <v>2.8898593371494914</v>
      </c>
      <c r="L11680">
        <v>-2.5882014975270262E-2</v>
      </c>
      <c r="M11680">
        <f t="shared" ca="1" si="182"/>
        <v>2.8150639545089633</v>
      </c>
    </row>
    <row r="11681" spans="1:13" x14ac:dyDescent="0.25">
      <c r="A11681" s="9"/>
      <c r="H11681" s="9"/>
      <c r="J11681">
        <v>4</v>
      </c>
      <c r="K11681">
        <f ca="1">SIMULATION!$D$3*SIMULATION!$D$17/$H11677/(SIMULATION!$D$17-$I11677)*(((EXP(-$I11677*$J11681))/(1-EXP(-SIMULATION!$D$4*$I11677)))-(EXP(-SIMULATION!$D$17*$J11681)/(1-EXP(-SIMULATION!$D$4*SIMULATION!$D$17))))</f>
        <v>2.9774576770884527</v>
      </c>
      <c r="L11681">
        <v>-6.5761745281642955E-2</v>
      </c>
      <c r="M11681">
        <f t="shared" ca="1" si="182"/>
        <v>2.7816548637408895</v>
      </c>
    </row>
    <row r="11682" spans="1:13" x14ac:dyDescent="0.25">
      <c r="A11682" s="9"/>
      <c r="H11682" s="9"/>
      <c r="J11682">
        <v>5</v>
      </c>
      <c r="K11682">
        <f ca="1">SIMULATION!$D$3*SIMULATION!$D$17/$H11677/(SIMULATION!$D$17-$I11677)*(((EXP(-$I11677*$J11682))/(1-EXP(-SIMULATION!$D$4*$I11677)))-(EXP(-SIMULATION!$D$17*$J11682)/(1-EXP(-SIMULATION!$D$4*SIMULATION!$D$17))))</f>
        <v>2.9948559958897243</v>
      </c>
      <c r="L11682">
        <v>-0.10982144462180567</v>
      </c>
      <c r="M11682">
        <f t="shared" ca="1" si="182"/>
        <v>2.6659565839868384</v>
      </c>
    </row>
    <row r="11683" spans="1:13" x14ac:dyDescent="0.25">
      <c r="A11683" s="9"/>
      <c r="H11683" s="9"/>
      <c r="J11683">
        <v>6</v>
      </c>
      <c r="K11683">
        <f ca="1">SIMULATION!$D$3*SIMULATION!$D$17/$H11677/(SIMULATION!$D$17-$I11677)*(((EXP(-$I11677*$J11683))/(1-EXP(-SIMULATION!$D$4*$I11677)))-(EXP(-SIMULATION!$D$17*$J11683)/(1-EXP(-SIMULATION!$D$4*SIMULATION!$D$17))))</f>
        <v>2.968601581346296</v>
      </c>
      <c r="L11683">
        <v>-6.40326671141212E-2</v>
      </c>
      <c r="M11683">
        <f t="shared" ca="1" si="182"/>
        <v>2.7785141044934951</v>
      </c>
    </row>
    <row r="11684" spans="1:13" x14ac:dyDescent="0.25">
      <c r="A11684" s="9"/>
      <c r="H11684" s="9"/>
      <c r="J11684">
        <v>7</v>
      </c>
      <c r="K11684">
        <f ca="1">SIMULATION!$D$3*SIMULATION!$D$17/$H11677/(SIMULATION!$D$17-$I11677)*(((EXP(-$I11677*$J11684))/(1-EXP(-SIMULATION!$D$4*$I11677)))-(EXP(-SIMULATION!$D$17*$J11684)/(1-EXP(-SIMULATION!$D$4*SIMULATION!$D$17))))</f>
        <v>2.9156606992042988</v>
      </c>
      <c r="L11684">
        <v>-0.61563810798372254</v>
      </c>
      <c r="M11684">
        <f t="shared" ca="1" si="182"/>
        <v>1.1206688628236667</v>
      </c>
    </row>
    <row r="11685" spans="1:13" x14ac:dyDescent="0.25">
      <c r="A11685" s="9"/>
      <c r="H11685" s="9"/>
      <c r="J11685">
        <v>8</v>
      </c>
      <c r="K11685">
        <f ca="1">SIMULATION!$D$3*SIMULATION!$D$17/$H11677/(SIMULATION!$D$17-$I11677)*(((EXP(-$I11677*$J11685))/(1-EXP(-SIMULATION!$D$4*$I11677)))-(EXP(-SIMULATION!$D$17*$J11685)/(1-EXP(-SIMULATION!$D$4*SIMULATION!$D$17))))</f>
        <v>2.846861442698152</v>
      </c>
      <c r="L11685">
        <v>3.7820874811078055E-3</v>
      </c>
      <c r="M11685">
        <f t="shared" ca="1" si="182"/>
        <v>2.8576285217210295</v>
      </c>
    </row>
    <row r="11686" spans="1:13" x14ac:dyDescent="0.25">
      <c r="A11686" s="9"/>
      <c r="H11686" s="9"/>
      <c r="J11686">
        <v>9</v>
      </c>
      <c r="K11686">
        <f ca="1">SIMULATION!$D$3*SIMULATION!$D$17/$H11677/(SIMULATION!$D$17-$I11677)*(((EXP(-$I11677*$J11686))/(1-EXP(-SIMULATION!$D$4*$I11677)))-(EXP(-SIMULATION!$D$17*$J11686)/(1-EXP(-SIMULATION!$D$4*SIMULATION!$D$17))))</f>
        <v>2.7690999397692706</v>
      </c>
      <c r="L11686">
        <v>-0.46712444340893294</v>
      </c>
      <c r="M11686">
        <f t="shared" ca="1" si="182"/>
        <v>1.4755856716608402</v>
      </c>
    </row>
    <row r="11687" spans="1:13" x14ac:dyDescent="0.25">
      <c r="A11687" s="9"/>
      <c r="H11687" s="9"/>
      <c r="J11687">
        <v>10</v>
      </c>
      <c r="K11687">
        <f ca="1">SIMULATION!$D$3*SIMULATION!$D$17/$H11677/(SIMULATION!$D$17-$I11677)*(((EXP(-$I11677*$J11687))/(1-EXP(-SIMULATION!$D$4*$I11677)))-(EXP(-SIMULATION!$D$17*$J11687)/(1-EXP(-SIMULATION!$D$4*SIMULATION!$D$17))))</f>
        <v>2.6867540917378481</v>
      </c>
      <c r="L11687">
        <v>4.2025351970564499E-2</v>
      </c>
      <c r="M11687">
        <f t="shared" ca="1" si="182"/>
        <v>2.7996658781014854</v>
      </c>
    </row>
    <row r="11688" spans="1:13" x14ac:dyDescent="0.25">
      <c r="A11688" s="9"/>
      <c r="H11688" s="9"/>
      <c r="J11688">
        <v>11</v>
      </c>
      <c r="K11688">
        <f ca="1">SIMULATION!$D$3*SIMULATION!$D$17/$H11677/(SIMULATION!$D$17-$I11677)*(((EXP(-$I11677*$J11688))/(1-EXP(-SIMULATION!$D$4*$I11677)))-(EXP(-SIMULATION!$D$17*$J11688)/(1-EXP(-SIMULATION!$D$4*SIMULATION!$D$17))))</f>
        <v>2.6025894806976102</v>
      </c>
      <c r="L11688">
        <v>-0.4567959063534745</v>
      </c>
      <c r="M11688">
        <f t="shared" ca="1" si="182"/>
        <v>1.4137372599963267</v>
      </c>
    </row>
    <row r="11689" spans="1:13" x14ac:dyDescent="0.25">
      <c r="A11689" s="9"/>
      <c r="H11689" s="9"/>
      <c r="J11689">
        <v>12</v>
      </c>
      <c r="K11689">
        <f ca="1">SIMULATION!$D$3*SIMULATION!$D$17/$H11677/(SIMULATION!$D$17-$I11677)*(((EXP(-$I11677*$J11689))/(1-EXP(-SIMULATION!$D$4*$I11677)))-(EXP(-SIMULATION!$D$17*$J11689)/(1-EXP(-SIMULATION!$D$4*SIMULATION!$D$17))))</f>
        <v>2.5183398480438219</v>
      </c>
      <c r="L11689">
        <v>-0.26576847401776493</v>
      </c>
      <c r="M11689">
        <f t="shared" ca="1" si="182"/>
        <v>1.8490445095710855</v>
      </c>
    </row>
    <row r="11690" spans="1:13" x14ac:dyDescent="0.25">
      <c r="A11690" s="9"/>
      <c r="H11690" s="9"/>
      <c r="J11690">
        <v>13</v>
      </c>
      <c r="K11690">
        <f ca="1">SIMULATION!$D$3*SIMULATION!$D$17/$H11677/(SIMULATION!$D$17-$I11677)*(((EXP(-$I11677*$J11690))/(1-EXP(-SIMULATION!$D$4*$I11677)))-(EXP(-SIMULATION!$D$17*$J11690)/(1-EXP(-SIMULATION!$D$4*SIMULATION!$D$17))))</f>
        <v>2.4350790319670459</v>
      </c>
      <c r="L11690">
        <v>1.0354744522342327</v>
      </c>
      <c r="M11690">
        <f t="shared" ca="1" si="182"/>
        <v>4.9565411587401886</v>
      </c>
    </row>
    <row r="11691" spans="1:13" x14ac:dyDescent="0.25">
      <c r="A11691" s="9"/>
      <c r="H11691" s="9"/>
      <c r="J11691">
        <v>14</v>
      </c>
      <c r="K11691">
        <f ca="1">SIMULATION!$D$3*SIMULATION!$D$17/$H11677/(SIMULATION!$D$17-$I11677)*(((EXP(-$I11677*$J11691))/(1-EXP(-SIMULATION!$D$4*$I11677)))-(EXP(-SIMULATION!$D$17*$J11691)/(1-EXP(-SIMULATION!$D$4*SIMULATION!$D$17))))</f>
        <v>2.3534592684153428</v>
      </c>
      <c r="L11691">
        <v>-0.31846688761924447</v>
      </c>
      <c r="M11691">
        <f t="shared" ca="1" si="182"/>
        <v>1.6039604200644446</v>
      </c>
    </row>
    <row r="11692" spans="1:13" x14ac:dyDescent="0.25">
      <c r="A11692" s="9"/>
      <c r="H11692" s="9"/>
      <c r="J11692">
        <v>15</v>
      </c>
      <c r="K11692">
        <f ca="1">SIMULATION!$D$3*SIMULATION!$D$17/$H11677/(SIMULATION!$D$17-$I11677)*(((EXP(-$I11677*$J11692))/(1-EXP(-SIMULATION!$D$4*$I11677)))-(EXP(-SIMULATION!$D$17*$J11692)/(1-EXP(-SIMULATION!$D$4*SIMULATION!$D$17))))</f>
        <v>2.2738638560926785</v>
      </c>
      <c r="L11692">
        <v>-0.12512117663700317</v>
      </c>
      <c r="M11692">
        <f t="shared" ca="1" si="182"/>
        <v>1.9893553349060094</v>
      </c>
    </row>
    <row r="11693" spans="1:13" x14ac:dyDescent="0.25">
      <c r="A11693" s="9"/>
      <c r="H11693" s="9"/>
      <c r="J11693">
        <v>16</v>
      </c>
      <c r="K11693">
        <f ca="1">SIMULATION!$D$3*SIMULATION!$D$17/$H11677/(SIMULATION!$D$17-$I11677)*(((EXP(-$I11677*$J11693))/(1-EXP(-SIMULATION!$D$4*$I11677)))-(EXP(-SIMULATION!$D$17*$J11693)/(1-EXP(-SIMULATION!$D$4*SIMULATION!$D$17))))</f>
        <v>2.1965049453685892</v>
      </c>
      <c r="L11693">
        <v>0.13710058254507926</v>
      </c>
      <c r="M11693">
        <f t="shared" ca="1" si="182"/>
        <v>2.4976470529417703</v>
      </c>
    </row>
    <row r="11694" spans="1:13" x14ac:dyDescent="0.25">
      <c r="A11694" s="9"/>
      <c r="H11694" s="9"/>
      <c r="J11694">
        <v>17</v>
      </c>
      <c r="K11694">
        <f ca="1">SIMULATION!$D$3*SIMULATION!$D$17/$H11677/(SIMULATION!$D$17-$I11677)*(((EXP(-$I11677*$J11694))/(1-EXP(-SIMULATION!$D$4*$I11677)))-(EXP(-SIMULATION!$D$17*$J11694)/(1-EXP(-SIMULATION!$D$4*SIMULATION!$D$17))))</f>
        <v>2.1214861627216153</v>
      </c>
      <c r="L11694">
        <v>8.7733423777627828E-2</v>
      </c>
      <c r="M11694">
        <f t="shared" ca="1" si="182"/>
        <v>2.3076114072740439</v>
      </c>
    </row>
    <row r="11695" spans="1:13" x14ac:dyDescent="0.25">
      <c r="A11695" s="9"/>
      <c r="H11695" s="9"/>
      <c r="J11695">
        <v>18</v>
      </c>
      <c r="K11695">
        <f ca="1">SIMULATION!$D$3*SIMULATION!$D$17/$H11677/(SIMULATION!$D$17-$I11677)*(((EXP(-$I11677*$J11695))/(1-EXP(-SIMULATION!$D$4*$I11677)))-(EXP(-SIMULATION!$D$17*$J11695)/(1-EXP(-SIMULATION!$D$4*SIMULATION!$D$17))))</f>
        <v>2.0488427023523399</v>
      </c>
      <c r="L11695">
        <v>0.37844127521394</v>
      </c>
      <c r="M11695">
        <f t="shared" ca="1" si="182"/>
        <v>2.8242093473433347</v>
      </c>
    </row>
    <row r="11696" spans="1:13" x14ac:dyDescent="0.25">
      <c r="A11696" s="9"/>
      <c r="H11696" s="9"/>
      <c r="J11696">
        <v>19</v>
      </c>
      <c r="K11696">
        <f ca="1">SIMULATION!$D$3*SIMULATION!$D$17/$H11677/(SIMULATION!$D$17-$I11677)*(((EXP(-$I11677*$J11696))/(1-EXP(-SIMULATION!$D$4*$I11677)))-(EXP(-SIMULATION!$D$17*$J11696)/(1-EXP(-SIMULATION!$D$4*SIMULATION!$D$17))))</f>
        <v>1.9785669795762999</v>
      </c>
      <c r="L11696">
        <v>-0.22970850716183316</v>
      </c>
      <c r="M11696">
        <f t="shared" ca="1" si="182"/>
        <v>1.5240733123781307</v>
      </c>
    </row>
    <row r="11697" spans="1:13" x14ac:dyDescent="0.25">
      <c r="A11697" s="9"/>
      <c r="H11697" s="9"/>
      <c r="J11697">
        <v>20</v>
      </c>
      <c r="K11697">
        <f ca="1">SIMULATION!$D$3*SIMULATION!$D$17/$H11677/(SIMULATION!$D$17-$I11677)*(((EXP(-$I11677*$J11697))/(1-EXP(-SIMULATION!$D$4*$I11677)))-(EXP(-SIMULATION!$D$17*$J11697)/(1-EXP(-SIMULATION!$D$4*SIMULATION!$D$17))))</f>
        <v>1.9106250331725654</v>
      </c>
      <c r="L11697">
        <v>3.8014234506964999E-2</v>
      </c>
      <c r="M11697">
        <f t="shared" ca="1" si="182"/>
        <v>1.9832559812384649</v>
      </c>
    </row>
    <row r="11698" spans="1:13" x14ac:dyDescent="0.25">
      <c r="A11698" s="9"/>
      <c r="H11698" s="9"/>
      <c r="J11698">
        <v>21</v>
      </c>
      <c r="K11698">
        <f ca="1">SIMULATION!$D$3*SIMULATION!$D$17/$H11677/(SIMULATION!$D$17-$I11677)*(((EXP(-$I11677*$J11698))/(1-EXP(-SIMULATION!$D$4*$I11677)))-(EXP(-SIMULATION!$D$17*$J11698)/(1-EXP(-SIMULATION!$D$4*SIMULATION!$D$17))))</f>
        <v>1.8449670007108099</v>
      </c>
      <c r="L11698">
        <v>0.22518707545142982</v>
      </c>
      <c r="M11698">
        <f t="shared" ca="1" si="182"/>
        <v>2.2604297239052733</v>
      </c>
    </row>
    <row r="11699" spans="1:13" x14ac:dyDescent="0.25">
      <c r="A11699" s="9"/>
      <c r="H11699" s="9"/>
      <c r="J11699">
        <v>22</v>
      </c>
      <c r="K11699">
        <f ca="1">SIMULATION!$D$3*SIMULATION!$D$17/$H11677/(SIMULATION!$D$17-$I11677)*(((EXP(-$I11677*$J11699))/(1-EXP(-SIMULATION!$D$4*$I11677)))-(EXP(-SIMULATION!$D$17*$J11699)/(1-EXP(-SIMULATION!$D$4*SIMULATION!$D$17))))</f>
        <v>1.7815337969276144</v>
      </c>
      <c r="L11699">
        <v>-8.5880550179720377E-2</v>
      </c>
      <c r="M11699">
        <f t="shared" ca="1" si="182"/>
        <v>1.6285346942837047</v>
      </c>
    </row>
    <row r="11700" spans="1:13" x14ac:dyDescent="0.25">
      <c r="A11700" s="9"/>
      <c r="H11700" s="9"/>
      <c r="J11700">
        <v>23</v>
      </c>
      <c r="K11700">
        <f ca="1">SIMULATION!$D$3*SIMULATION!$D$17/$H11677/(SIMULATION!$D$17-$I11677)*(((EXP(-$I11677*$J11700))/(1-EXP(-SIMULATION!$D$4*$I11677)))-(EXP(-SIMULATION!$D$17*$J11700)/(1-EXP(-SIMULATION!$D$4*SIMULATION!$D$17))))</f>
        <v>1.7202613601107581</v>
      </c>
      <c r="L11700">
        <v>-0.26983473266701524</v>
      </c>
      <c r="M11700">
        <f t="shared" ca="1" si="182"/>
        <v>1.2560750958878757</v>
      </c>
    </row>
    <row r="11701" spans="1:13" x14ac:dyDescent="0.25">
      <c r="A11701" s="9"/>
      <c r="H11701" s="9"/>
      <c r="J11701">
        <v>24</v>
      </c>
      <c r="K11701">
        <f ca="1">SIMULATION!$D$3*SIMULATION!$D$17/$H11677/(SIMULATION!$D$17-$I11677)*(((EXP(-$I11677*$J11701))/(1-EXP(-SIMULATION!$D$4*$I11677)))-(EXP(-SIMULATION!$D$17*$J11701)/(1-EXP(-SIMULATION!$D$4*SIMULATION!$D$17))))</f>
        <v>1.6610833411493848</v>
      </c>
      <c r="L11701">
        <v>0.31535837927404248</v>
      </c>
      <c r="M11701">
        <f t="shared" ca="1" si="182"/>
        <v>2.1849198914533661</v>
      </c>
    </row>
    <row r="11702" spans="1:13" x14ac:dyDescent="0.25">
      <c r="A11702" s="9">
        <v>469</v>
      </c>
      <c r="B11702" s="2">
        <f ca="1">NORMINV(RAND(),SIMULATION!D7,SIMULATION!D8)</f>
        <v>52.936148327005974</v>
      </c>
      <c r="C11702" s="2">
        <v>2</v>
      </c>
      <c r="D11702" s="2">
        <f ca="1">SIMULATION!$D$11*(1+(SIMULATION!$D$12*LN(1+$C11702)))*(1+(SIMULATION!$D$13*(($B11702/63.5)-1)))</f>
        <v>9.4535713053259656</v>
      </c>
      <c r="E11702" s="2">
        <v>0.23239906692496276</v>
      </c>
      <c r="F11702" s="2">
        <f ca="1">D11702*(1+E11702)</f>
        <v>11.650572455792322</v>
      </c>
      <c r="G11702" s="2">
        <v>0.2751350376185851</v>
      </c>
      <c r="H11702" s="9">
        <f>SIMULATION!$D$15*EXP($G$11702)</f>
        <v>290.67129457038726</v>
      </c>
      <c r="I11702" s="2">
        <f ca="1">$F11702/$H11702</f>
        <v>4.0081606520560933E-2</v>
      </c>
      <c r="J11702">
        <v>0</v>
      </c>
      <c r="K11702">
        <f ca="1">SIMULATION!$D$3*SIMULATION!$D$17/$H11702/(SIMULATION!$D$17-$I11702)*(((EXP(-$I11702*$J11702))/(1-EXP(-SIMULATION!$D$4*$I11702)))-(EXP(-SIMULATION!$D$17*$J11702)/(1-EXP(-SIMULATION!$D$4*SIMULATION!$D$17))))</f>
        <v>1.286104118833324</v>
      </c>
      <c r="L11702">
        <v>-1.6426951085205147E-2</v>
      </c>
      <c r="M11702">
        <f t="shared" ca="1" si="182"/>
        <v>1.2649773493827681</v>
      </c>
    </row>
    <row r="11703" spans="1:13" x14ac:dyDescent="0.25">
      <c r="A11703" s="9"/>
      <c r="H11703" s="9"/>
      <c r="J11703">
        <v>1</v>
      </c>
      <c r="K11703">
        <f ca="1">SIMULATION!$D$3*SIMULATION!$D$17/$H11702/(SIMULATION!$D$17-$I11702)*(((EXP(-$I11702*$J11703))/(1-EXP(-SIMULATION!$D$4*$I11702)))-(EXP(-SIMULATION!$D$17*$J11703)/(1-EXP(-SIMULATION!$D$4*SIMULATION!$D$17))))</f>
        <v>1.9007852393608216</v>
      </c>
      <c r="L11703">
        <v>0.11257921383469977</v>
      </c>
      <c r="M11703">
        <f t="shared" ca="1" si="182"/>
        <v>2.1147741472766644</v>
      </c>
    </row>
    <row r="11704" spans="1:13" x14ac:dyDescent="0.25">
      <c r="A11704" s="9"/>
      <c r="H11704" s="9"/>
      <c r="J11704">
        <v>2</v>
      </c>
      <c r="K11704">
        <f ca="1">SIMULATION!$D$3*SIMULATION!$D$17/$H11702/(SIMULATION!$D$17-$I11702)*(((EXP(-$I11702*$J11704))/(1-EXP(-SIMULATION!$D$4*$I11702)))-(EXP(-SIMULATION!$D$17*$J11704)/(1-EXP(-SIMULATION!$D$4*SIMULATION!$D$17))))</f>
        <v>2.2523885976269575</v>
      </c>
      <c r="L11704">
        <v>5.563627023365865E-2</v>
      </c>
      <c r="M11704">
        <f t="shared" ca="1" si="182"/>
        <v>2.3777030983157421</v>
      </c>
    </row>
    <row r="11705" spans="1:13" x14ac:dyDescent="0.25">
      <c r="A11705" s="9"/>
      <c r="H11705" s="9"/>
      <c r="J11705">
        <v>3</v>
      </c>
      <c r="K11705">
        <f ca="1">SIMULATION!$D$3*SIMULATION!$D$17/$H11702/(SIMULATION!$D$17-$I11702)*(((EXP(-$I11702*$J11705))/(1-EXP(-SIMULATION!$D$4*$I11702)))-(EXP(-SIMULATION!$D$17*$J11705)/(1-EXP(-SIMULATION!$D$4*SIMULATION!$D$17))))</f>
        <v>2.4370672321249405</v>
      </c>
      <c r="L11705">
        <v>-0.35652981742532314</v>
      </c>
      <c r="M11705">
        <f t="shared" ca="1" si="182"/>
        <v>1.5681800968021979</v>
      </c>
    </row>
    <row r="11706" spans="1:13" x14ac:dyDescent="0.25">
      <c r="A11706" s="9"/>
      <c r="H11706" s="9"/>
      <c r="J11706">
        <v>4</v>
      </c>
      <c r="K11706">
        <f ca="1">SIMULATION!$D$3*SIMULATION!$D$17/$H11702/(SIMULATION!$D$17-$I11702)*(((EXP(-$I11702*$J11706))/(1-EXP(-SIMULATION!$D$4*$I11702)))-(EXP(-SIMULATION!$D$17*$J11706)/(1-EXP(-SIMULATION!$D$4*SIMULATION!$D$17))))</f>
        <v>2.5163730500895998</v>
      </c>
      <c r="L11706">
        <v>9.532555130129676E-2</v>
      </c>
      <c r="M11706">
        <f t="shared" ca="1" si="182"/>
        <v>2.7562476983691164</v>
      </c>
    </row>
    <row r="11707" spans="1:13" x14ac:dyDescent="0.25">
      <c r="A11707" s="9"/>
      <c r="H11707" s="9"/>
      <c r="J11707">
        <v>5</v>
      </c>
      <c r="K11707">
        <f ca="1">SIMULATION!$D$3*SIMULATION!$D$17/$H11702/(SIMULATION!$D$17-$I11702)*(((EXP(-$I11702*$J11707))/(1-EXP(-SIMULATION!$D$4*$I11702)))-(EXP(-SIMULATION!$D$17*$J11707)/(1-EXP(-SIMULATION!$D$4*SIMULATION!$D$17))))</f>
        <v>2.5296872792026561</v>
      </c>
      <c r="L11707">
        <v>0.42261143464963996</v>
      </c>
      <c r="M11707">
        <f t="shared" ca="1" si="182"/>
        <v>3.5987620494814347</v>
      </c>
    </row>
    <row r="11708" spans="1:13" x14ac:dyDescent="0.25">
      <c r="A11708" s="9"/>
      <c r="H11708" s="9"/>
      <c r="J11708">
        <v>6</v>
      </c>
      <c r="K11708">
        <f ca="1">SIMULATION!$D$3*SIMULATION!$D$17/$H11702/(SIMULATION!$D$17-$I11702)*(((EXP(-$I11702*$J11708))/(1-EXP(-SIMULATION!$D$4*$I11702)))-(EXP(-SIMULATION!$D$17*$J11708)/(1-EXP(-SIMULATION!$D$4*SIMULATION!$D$17))))</f>
        <v>2.5021861020181291</v>
      </c>
      <c r="L11708">
        <v>0.16476435311312404</v>
      </c>
      <c r="M11708">
        <f t="shared" ca="1" si="182"/>
        <v>2.9144571764857954</v>
      </c>
    </row>
    <row r="11709" spans="1:13" x14ac:dyDescent="0.25">
      <c r="A11709" s="9"/>
      <c r="H11709" s="9"/>
      <c r="J11709">
        <v>7</v>
      </c>
      <c r="K11709">
        <f ca="1">SIMULATION!$D$3*SIMULATION!$D$17/$H11702/(SIMULATION!$D$17-$I11702)*(((EXP(-$I11702*$J11709))/(1-EXP(-SIMULATION!$D$4*$I11702)))-(EXP(-SIMULATION!$D$17*$J11709)/(1-EXP(-SIMULATION!$D$4*SIMULATION!$D$17))))</f>
        <v>2.4499451310466789</v>
      </c>
      <c r="L11709">
        <v>0.50894557129823148</v>
      </c>
      <c r="M11709">
        <f t="shared" ca="1" si="182"/>
        <v>3.6968338554165516</v>
      </c>
    </row>
    <row r="11710" spans="1:13" x14ac:dyDescent="0.25">
      <c r="A11710" s="9"/>
      <c r="H11710" s="9"/>
      <c r="J11710">
        <v>8</v>
      </c>
      <c r="K11710">
        <f ca="1">SIMULATION!$D$3*SIMULATION!$D$17/$H11702/(SIMULATION!$D$17-$I11702)*(((EXP(-$I11702*$J11710))/(1-EXP(-SIMULATION!$D$4*$I11702)))-(EXP(-SIMULATION!$D$17*$J11710)/(1-EXP(-SIMULATION!$D$4*SIMULATION!$D$17))))</f>
        <v>2.383210387280922</v>
      </c>
      <c r="L11710">
        <v>-9.7888919921698875E-2</v>
      </c>
      <c r="M11710">
        <f t="shared" ca="1" si="182"/>
        <v>2.1499204965238188</v>
      </c>
    </row>
    <row r="11711" spans="1:13" x14ac:dyDescent="0.25">
      <c r="A11711" s="9"/>
      <c r="H11711" s="9"/>
      <c r="J11711">
        <v>9</v>
      </c>
      <c r="K11711">
        <f ca="1">SIMULATION!$D$3*SIMULATION!$D$17/$H11702/(SIMULATION!$D$17-$I11702)*(((EXP(-$I11702*$J11711))/(1-EXP(-SIMULATION!$D$4*$I11702)))-(EXP(-SIMULATION!$D$17*$J11711)/(1-EXP(-SIMULATION!$D$4*SIMULATION!$D$17))))</f>
        <v>2.3084943332705583</v>
      </c>
      <c r="L11711">
        <v>-0.72760540146817809</v>
      </c>
      <c r="M11711">
        <f t="shared" ca="1" si="182"/>
        <v>0.62882138712421964</v>
      </c>
    </row>
    <row r="11712" spans="1:13" x14ac:dyDescent="0.25">
      <c r="A11712" s="9"/>
      <c r="H11712" s="9"/>
      <c r="J11712">
        <v>10</v>
      </c>
      <c r="K11712">
        <f ca="1">SIMULATION!$D$3*SIMULATION!$D$17/$H11702/(SIMULATION!$D$17-$I11702)*(((EXP(-$I11702*$J11712))/(1-EXP(-SIMULATION!$D$4*$I11702)))-(EXP(-SIMULATION!$D$17*$J11712)/(1-EXP(-SIMULATION!$D$4*SIMULATION!$D$17))))</f>
        <v>2.2299189761412732</v>
      </c>
      <c r="L11712">
        <v>-0.47668064054270204</v>
      </c>
      <c r="M11712">
        <f t="shared" ca="1" si="182"/>
        <v>1.1669597702359249</v>
      </c>
    </row>
    <row r="11713" spans="1:13" x14ac:dyDescent="0.25">
      <c r="A11713" s="9"/>
      <c r="H11713" s="9"/>
      <c r="J11713">
        <v>11</v>
      </c>
      <c r="K11713">
        <f ca="1">SIMULATION!$D$3*SIMULATION!$D$17/$H11702/(SIMULATION!$D$17-$I11702)*(((EXP(-$I11702*$J11713))/(1-EXP(-SIMULATION!$D$4*$I11702)))-(EXP(-SIMULATION!$D$17*$J11713)/(1-EXP(-SIMULATION!$D$4*SIMULATION!$D$17))))</f>
        <v>2.1500764781287698</v>
      </c>
      <c r="L11713">
        <v>0.15798673223378801</v>
      </c>
      <c r="M11713">
        <f t="shared" ca="1" si="182"/>
        <v>2.4897600349610656</v>
      </c>
    </row>
    <row r="11714" spans="1:13" x14ac:dyDescent="0.25">
      <c r="A11714" s="9"/>
      <c r="H11714" s="9"/>
      <c r="J11714">
        <v>12</v>
      </c>
      <c r="K11714">
        <f ca="1">SIMULATION!$D$3*SIMULATION!$D$17/$H11702/(SIMULATION!$D$17-$I11702)*(((EXP(-$I11702*$J11714))/(1-EXP(-SIMULATION!$D$4*$I11702)))-(EXP(-SIMULATION!$D$17*$J11714)/(1-EXP(-SIMULATION!$D$4*SIMULATION!$D$17))))</f>
        <v>2.0705805774562664</v>
      </c>
      <c r="L11714">
        <v>-0.17278752668800315</v>
      </c>
      <c r="M11714">
        <f t="shared" ca="1" si="182"/>
        <v>1.7128100806693809</v>
      </c>
    </row>
    <row r="11715" spans="1:13" x14ac:dyDescent="0.25">
      <c r="A11715" s="9"/>
      <c r="H11715" s="9"/>
      <c r="J11715">
        <v>13</v>
      </c>
      <c r="K11715">
        <f ca="1">SIMULATION!$D$3*SIMULATION!$D$17/$H11702/(SIMULATION!$D$17-$I11702)*(((EXP(-$I11702*$J11715))/(1-EXP(-SIMULATION!$D$4*$I11702)))-(EXP(-SIMULATION!$D$17*$J11715)/(1-EXP(-SIMULATION!$D$4*SIMULATION!$D$17))))</f>
        <v>1.992419876087641</v>
      </c>
      <c r="L11715">
        <v>-0.37464039640178448</v>
      </c>
      <c r="M11715">
        <f t="shared" ref="M11715:M11778" ca="1" si="183">$K11715*(1+$L11715)</f>
        <v>1.2459789039113729</v>
      </c>
    </row>
    <row r="11716" spans="1:13" x14ac:dyDescent="0.25">
      <c r="A11716" s="9"/>
      <c r="H11716" s="9"/>
      <c r="J11716">
        <v>14</v>
      </c>
      <c r="K11716">
        <f ca="1">SIMULATION!$D$3*SIMULATION!$D$17/$H11702/(SIMULATION!$D$17-$I11702)*(((EXP(-$I11702*$J11716))/(1-EXP(-SIMULATION!$D$4*$I11702)))-(EXP(-SIMULATION!$D$17*$J11716)/(1-EXP(-SIMULATION!$D$4*SIMULATION!$D$17))))</f>
        <v>1.9161841619557289</v>
      </c>
      <c r="L11716">
        <v>0.11200567803396298</v>
      </c>
      <c r="M11716">
        <f t="shared" ca="1" si="183"/>
        <v>2.1308076682535213</v>
      </c>
    </row>
    <row r="11717" spans="1:13" x14ac:dyDescent="0.25">
      <c r="A11717" s="9"/>
      <c r="H11717" s="9"/>
      <c r="J11717">
        <v>15</v>
      </c>
      <c r="K11717">
        <f ca="1">SIMULATION!$D$3*SIMULATION!$D$17/$H11702/(SIMULATION!$D$17-$I11702)*(((EXP(-$I11702*$J11717))/(1-EXP(-SIMULATION!$D$4*$I11702)))-(EXP(-SIMULATION!$D$17*$J11717)/(1-EXP(-SIMULATION!$D$4*SIMULATION!$D$17))))</f>
        <v>1.8422093714736951</v>
      </c>
      <c r="L11717">
        <v>1.7522701035229342E-2</v>
      </c>
      <c r="M11717">
        <f t="shared" ca="1" si="183"/>
        <v>1.8744898555343263</v>
      </c>
    </row>
    <row r="11718" spans="1:13" x14ac:dyDescent="0.25">
      <c r="A11718" s="9"/>
      <c r="H11718" s="9"/>
      <c r="J11718">
        <v>16</v>
      </c>
      <c r="K11718">
        <f ca="1">SIMULATION!$D$3*SIMULATION!$D$17/$H11702/(SIMULATION!$D$17-$I11702)*(((EXP(-$I11702*$J11718))/(1-EXP(-SIMULATION!$D$4*$I11702)))-(EXP(-SIMULATION!$D$17*$J11718)/(1-EXP(-SIMULATION!$D$4*SIMULATION!$D$17))))</f>
        <v>1.7706704175254047</v>
      </c>
      <c r="L11718">
        <v>-0.32356163660258647</v>
      </c>
      <c r="M11718">
        <f t="shared" ca="1" si="183"/>
        <v>1.1977493993470998</v>
      </c>
    </row>
    <row r="11719" spans="1:13" x14ac:dyDescent="0.25">
      <c r="A11719" s="9"/>
      <c r="H11719" s="9"/>
      <c r="J11719">
        <v>17</v>
      </c>
      <c r="K11719">
        <f ca="1">SIMULATION!$D$3*SIMULATION!$D$17/$H11702/(SIMULATION!$D$17-$I11702)*(((EXP(-$I11702*$J11719))/(1-EXP(-SIMULATION!$D$4*$I11702)))-(EXP(-SIMULATION!$D$17*$J11719)/(1-EXP(-SIMULATION!$D$4*SIMULATION!$D$17))))</f>
        <v>1.7016406110413671</v>
      </c>
      <c r="L11719">
        <v>0.40852314867836448</v>
      </c>
      <c r="M11719">
        <f t="shared" ca="1" si="183"/>
        <v>2.3968001913829626</v>
      </c>
    </row>
    <row r="11720" spans="1:13" x14ac:dyDescent="0.25">
      <c r="A11720" s="9"/>
      <c r="H11720" s="9"/>
      <c r="J11720">
        <v>18</v>
      </c>
      <c r="K11720">
        <f ca="1">SIMULATION!$D$3*SIMULATION!$D$17/$H11702/(SIMULATION!$D$17-$I11702)*(((EXP(-$I11702*$J11720))/(1-EXP(-SIMULATION!$D$4*$I11702)))-(EXP(-SIMULATION!$D$17*$J11720)/(1-EXP(-SIMULATION!$D$4*SIMULATION!$D$17))))</f>
        <v>1.6351296774813775</v>
      </c>
      <c r="L11720">
        <v>-0.28477661069312077</v>
      </c>
      <c r="M11720">
        <f t="shared" ca="1" si="183"/>
        <v>1.1694829898844952</v>
      </c>
    </row>
    <row r="11721" spans="1:13" x14ac:dyDescent="0.25">
      <c r="A11721" s="9"/>
      <c r="H11721" s="9"/>
      <c r="J11721">
        <v>19</v>
      </c>
      <c r="K11721">
        <f ca="1">SIMULATION!$D$3*SIMULATION!$D$17/$H11702/(SIMULATION!$D$17-$I11702)*(((EXP(-$I11702*$J11721))/(1-EXP(-SIMULATION!$D$4*$I11702)))-(EXP(-SIMULATION!$D$17*$J11721)/(1-EXP(-SIMULATION!$D$4*SIMULATION!$D$17))))</f>
        <v>1.5711080588616626</v>
      </c>
      <c r="L11721">
        <v>-0.21026949555828442</v>
      </c>
      <c r="M11721">
        <f t="shared" ca="1" si="183"/>
        <v>1.2407519598572654</v>
      </c>
    </row>
    <row r="11722" spans="1:13" x14ac:dyDescent="0.25">
      <c r="A11722" s="9"/>
      <c r="H11722" s="9"/>
      <c r="J11722">
        <v>20</v>
      </c>
      <c r="K11722">
        <f ca="1">SIMULATION!$D$3*SIMULATION!$D$17/$H11702/(SIMULATION!$D$17-$I11702)*(((EXP(-$I11702*$J11722))/(1-EXP(-SIMULATION!$D$4*$I11702)))-(EXP(-SIMULATION!$D$17*$J11722)/(1-EXP(-SIMULATION!$D$4*SIMULATION!$D$17))))</f>
        <v>1.5095224295777696</v>
      </c>
      <c r="L11722">
        <v>0.18586530405731344</v>
      </c>
      <c r="M11722">
        <f t="shared" ca="1" si="183"/>
        <v>1.7900902749325764</v>
      </c>
    </row>
    <row r="11723" spans="1:13" x14ac:dyDescent="0.25">
      <c r="A11723" s="9"/>
      <c r="H11723" s="9"/>
      <c r="J11723">
        <v>21</v>
      </c>
      <c r="K11723">
        <f ca="1">SIMULATION!$D$3*SIMULATION!$D$17/$H11702/(SIMULATION!$D$17-$I11702)*(((EXP(-$I11702*$J11723))/(1-EXP(-SIMULATION!$D$4*$I11702)))-(EXP(-SIMULATION!$D$17*$J11723)/(1-EXP(-SIMULATION!$D$4*SIMULATION!$D$17))))</f>
        <v>1.4503055840738228</v>
      </c>
      <c r="L11723">
        <v>-0.31622437616543131</v>
      </c>
      <c r="M11723">
        <f t="shared" ca="1" si="183"/>
        <v>0.99168360550083667</v>
      </c>
    </row>
    <row r="11724" spans="1:13" x14ac:dyDescent="0.25">
      <c r="A11724" s="9"/>
      <c r="H11724" s="9"/>
      <c r="J11724">
        <v>22</v>
      </c>
      <c r="K11724">
        <f ca="1">SIMULATION!$D$3*SIMULATION!$D$17/$H11702/(SIMULATION!$D$17-$I11702)*(((EXP(-$I11702*$J11724))/(1-EXP(-SIMULATION!$D$4*$I11702)))-(EXP(-SIMULATION!$D$17*$J11724)/(1-EXP(-SIMULATION!$D$4*SIMULATION!$D$17))))</f>
        <v>1.3933827200248909</v>
      </c>
      <c r="L11724">
        <v>4.4404859773429915E-2</v>
      </c>
      <c r="M11724">
        <f t="shared" ca="1" si="183"/>
        <v>1.4552556843183166</v>
      </c>
    </row>
    <row r="11725" spans="1:13" x14ac:dyDescent="0.25">
      <c r="A11725" s="9"/>
      <c r="H11725" s="9"/>
      <c r="J11725">
        <v>23</v>
      </c>
      <c r="K11725">
        <f ca="1">SIMULATION!$D$3*SIMULATION!$D$17/$H11702/(SIMULATION!$D$17-$I11702)*(((EXP(-$I11702*$J11725))/(1-EXP(-SIMULATION!$D$4*$I11702)))-(EXP(-SIMULATION!$D$17*$J11725)/(1-EXP(-SIMULATION!$D$4*SIMULATION!$D$17))))</f>
        <v>1.3386754137619614</v>
      </c>
      <c r="L11725">
        <v>-0.1939088198340603</v>
      </c>
      <c r="M11725">
        <f t="shared" ca="1" si="183"/>
        <v>1.0790944441385071</v>
      </c>
    </row>
    <row r="11726" spans="1:13" x14ac:dyDescent="0.25">
      <c r="A11726" s="9"/>
      <c r="H11726" s="9"/>
      <c r="J11726">
        <v>24</v>
      </c>
      <c r="K11726">
        <f ca="1">SIMULATION!$D$3*SIMULATION!$D$17/$H11702/(SIMULATION!$D$17-$I11702)*(((EXP(-$I11702*$J11726))/(1-EXP(-SIMULATION!$D$4*$I11702)))-(EXP(-SIMULATION!$D$17*$J11726)/(1-EXP(-SIMULATION!$D$4*SIMULATION!$D$17))))</f>
        <v>1.286104118833324</v>
      </c>
      <c r="L11726">
        <v>-0.26125472219514745</v>
      </c>
      <c r="M11726">
        <f t="shared" ca="1" si="183"/>
        <v>0.95010334455348899</v>
      </c>
    </row>
    <row r="11727" spans="1:13" x14ac:dyDescent="0.25">
      <c r="A11727" s="9">
        <v>470</v>
      </c>
      <c r="B11727" s="2">
        <f ca="1">NORMINV(RAND(),SIMULATION!D7,SIMULATION!D8)</f>
        <v>44.525927911095209</v>
      </c>
      <c r="C11727" s="2">
        <v>2</v>
      </c>
      <c r="D11727" s="2">
        <f ca="1">SIMULATION!$D$11*(1+(SIMULATION!$D$12*LN(1+$C11727)))*(1+(SIMULATION!$D$13*(($B11727/63.5)-1)))</f>
        <v>8.8290137269847566</v>
      </c>
      <c r="E11727" s="2">
        <v>5.1939219874867458E-2</v>
      </c>
      <c r="F11727" s="2">
        <f ca="1">D11727*(1+E11727)</f>
        <v>9.2875858122288406</v>
      </c>
      <c r="G11727" s="2">
        <v>-0.79049655562197008</v>
      </c>
      <c r="H11727" s="9">
        <f>SIMULATION!$D$15*EXP($G$11727)</f>
        <v>100.13922458482234</v>
      </c>
      <c r="I11727" s="2">
        <f ca="1">$F11727/$H11727</f>
        <v>9.2746731869906243E-2</v>
      </c>
      <c r="J11727">
        <v>0</v>
      </c>
      <c r="K11727">
        <f ca="1">SIMULATION!$D$3*SIMULATION!$D$17/$H11727/(SIMULATION!$D$17-$I11727)*(((EXP(-$I11727*$J11727))/(1-EXP(-SIMULATION!$D$4*$I11727)))-(EXP(-SIMULATION!$D$17*$J11727)/(1-EXP(-SIMULATION!$D$4*SIMULATION!$D$17))))</f>
        <v>0.83964355384263301</v>
      </c>
      <c r="L11727">
        <v>0.13157024468690551</v>
      </c>
      <c r="M11727">
        <f t="shared" ca="1" si="183"/>
        <v>0.9501156616714912</v>
      </c>
    </row>
    <row r="11728" spans="1:13" x14ac:dyDescent="0.25">
      <c r="A11728" s="9"/>
      <c r="H11728" s="9"/>
      <c r="J11728">
        <v>1</v>
      </c>
      <c r="K11728">
        <f ca="1">SIMULATION!$D$3*SIMULATION!$D$17/$H11727/(SIMULATION!$D$17-$I11727)*(((EXP(-$I11727*$J11728))/(1-EXP(-SIMULATION!$D$4*$I11727)))-(EXP(-SIMULATION!$D$17*$J11728)/(1-EXP(-SIMULATION!$D$4*SIMULATION!$D$17))))</f>
        <v>2.6428637512657311</v>
      </c>
      <c r="L11728">
        <v>0.1232951963406269</v>
      </c>
      <c r="M11728">
        <f t="shared" ca="1" si="183"/>
        <v>2.968716156379565</v>
      </c>
    </row>
    <row r="11729" spans="1:13" x14ac:dyDescent="0.25">
      <c r="A11729" s="9"/>
      <c r="H11729" s="9"/>
      <c r="J11729">
        <v>2</v>
      </c>
      <c r="K11729">
        <f ca="1">SIMULATION!$D$3*SIMULATION!$D$17/$H11727/(SIMULATION!$D$17-$I11727)*(((EXP(-$I11727*$J11729))/(1-EXP(-SIMULATION!$D$4*$I11727)))-(EXP(-SIMULATION!$D$17*$J11729)/(1-EXP(-SIMULATION!$D$4*SIMULATION!$D$17))))</f>
        <v>3.6119769272446076</v>
      </c>
      <c r="L11729">
        <v>0.2493710366584361</v>
      </c>
      <c r="M11729">
        <f t="shared" ca="1" si="183"/>
        <v>4.5126993579779482</v>
      </c>
    </row>
    <row r="11730" spans="1:13" x14ac:dyDescent="0.25">
      <c r="A11730" s="9"/>
      <c r="H11730" s="9"/>
      <c r="J11730">
        <v>3</v>
      </c>
      <c r="K11730">
        <f ca="1">SIMULATION!$D$3*SIMULATION!$D$17/$H11727/(SIMULATION!$D$17-$I11727)*(((EXP(-$I11727*$J11730))/(1-EXP(-SIMULATION!$D$4*$I11727)))-(EXP(-SIMULATION!$D$17*$J11730)/(1-EXP(-SIMULATION!$D$4*SIMULATION!$D$17))))</f>
        <v>4.0630876050420062</v>
      </c>
      <c r="L11730">
        <v>0.59378202384494894</v>
      </c>
      <c r="M11730">
        <f t="shared" ca="1" si="183"/>
        <v>6.475675986223175</v>
      </c>
    </row>
    <row r="11731" spans="1:13" x14ac:dyDescent="0.25">
      <c r="A11731" s="9"/>
      <c r="H11731" s="9"/>
      <c r="J11731">
        <v>4</v>
      </c>
      <c r="K11731">
        <f ca="1">SIMULATION!$D$3*SIMULATION!$D$17/$H11727/(SIMULATION!$D$17-$I11727)*(((EXP(-$I11727*$J11731))/(1-EXP(-SIMULATION!$D$4*$I11727)))-(EXP(-SIMULATION!$D$17*$J11731)/(1-EXP(-SIMULATION!$D$4*SIMULATION!$D$17))))</f>
        <v>4.1973005395475642</v>
      </c>
      <c r="L11731">
        <v>0.30798526629078743</v>
      </c>
      <c r="M11731">
        <f t="shared" ca="1" si="183"/>
        <v>5.4900072639225863</v>
      </c>
    </row>
    <row r="11732" spans="1:13" x14ac:dyDescent="0.25">
      <c r="A11732" s="9"/>
      <c r="H11732" s="9"/>
      <c r="J11732">
        <v>5</v>
      </c>
      <c r="K11732">
        <f ca="1">SIMULATION!$D$3*SIMULATION!$D$17/$H11727/(SIMULATION!$D$17-$I11727)*(((EXP(-$I11727*$J11732))/(1-EXP(-SIMULATION!$D$4*$I11727)))-(EXP(-SIMULATION!$D$17*$J11732)/(1-EXP(-SIMULATION!$D$4*SIMULATION!$D$17))))</f>
        <v>4.1421554017752475</v>
      </c>
      <c r="L11732">
        <v>-7.8700034442872333E-4</v>
      </c>
      <c r="M11732">
        <f t="shared" ca="1" si="183"/>
        <v>4.1388955240473733</v>
      </c>
    </row>
    <row r="11733" spans="1:13" x14ac:dyDescent="0.25">
      <c r="A11733" s="9"/>
      <c r="H11733" s="9"/>
      <c r="J11733">
        <v>6</v>
      </c>
      <c r="K11733">
        <f ca="1">SIMULATION!$D$3*SIMULATION!$D$17/$H11727/(SIMULATION!$D$17-$I11727)*(((EXP(-$I11727*$J11733))/(1-EXP(-SIMULATION!$D$4*$I11727)))-(EXP(-SIMULATION!$D$17*$J11733)/(1-EXP(-SIMULATION!$D$4*SIMULATION!$D$17))))</f>
        <v>3.978167654742077</v>
      </c>
      <c r="L11733">
        <v>-3.5693580501305965E-2</v>
      </c>
      <c r="M11733">
        <f t="shared" ca="1" si="183"/>
        <v>3.836172607309849</v>
      </c>
    </row>
    <row r="11734" spans="1:13" x14ac:dyDescent="0.25">
      <c r="A11734" s="9"/>
      <c r="H11734" s="9"/>
      <c r="J11734">
        <v>7</v>
      </c>
      <c r="K11734">
        <f ca="1">SIMULATION!$D$3*SIMULATION!$D$17/$H11727/(SIMULATION!$D$17-$I11727)*(((EXP(-$I11727*$J11734))/(1-EXP(-SIMULATION!$D$4*$I11727)))-(EXP(-SIMULATION!$D$17*$J11734)/(1-EXP(-SIMULATION!$D$4*SIMULATION!$D$17))))</f>
        <v>3.7558261316998443</v>
      </c>
      <c r="L11734">
        <v>-0.62250175809637431</v>
      </c>
      <c r="M11734">
        <f t="shared" ca="1" si="183"/>
        <v>1.4178177616123866</v>
      </c>
    </row>
    <row r="11735" spans="1:13" x14ac:dyDescent="0.25">
      <c r="A11735" s="9"/>
      <c r="H11735" s="9"/>
      <c r="J11735">
        <v>8</v>
      </c>
      <c r="K11735">
        <f ca="1">SIMULATION!$D$3*SIMULATION!$D$17/$H11727/(SIMULATION!$D$17-$I11727)*(((EXP(-$I11727*$J11735))/(1-EXP(-SIMULATION!$D$4*$I11727)))-(EXP(-SIMULATION!$D$17*$J11735)/(1-EXP(-SIMULATION!$D$4*SIMULATION!$D$17))))</f>
        <v>3.506475964004411</v>
      </c>
      <c r="L11735">
        <v>-0.16707695681387302</v>
      </c>
      <c r="M11735">
        <f t="shared" ca="1" si="183"/>
        <v>2.9206246307975623</v>
      </c>
    </row>
    <row r="11736" spans="1:13" x14ac:dyDescent="0.25">
      <c r="A11736" s="9"/>
      <c r="H11736" s="9"/>
      <c r="J11736">
        <v>9</v>
      </c>
      <c r="K11736">
        <f ca="1">SIMULATION!$D$3*SIMULATION!$D$17/$H11727/(SIMULATION!$D$17-$I11727)*(((EXP(-$I11727*$J11736))/(1-EXP(-SIMULATION!$D$4*$I11727)))-(EXP(-SIMULATION!$D$17*$J11736)/(1-EXP(-SIMULATION!$D$4*SIMULATION!$D$17))))</f>
        <v>3.2492839369761355</v>
      </c>
      <c r="L11736">
        <v>-0.39252185642334225</v>
      </c>
      <c r="M11736">
        <f t="shared" ca="1" si="183"/>
        <v>1.9738689739877167</v>
      </c>
    </row>
    <row r="11737" spans="1:13" x14ac:dyDescent="0.25">
      <c r="A11737" s="9"/>
      <c r="H11737" s="9"/>
      <c r="J11737">
        <v>10</v>
      </c>
      <c r="K11737">
        <f ca="1">SIMULATION!$D$3*SIMULATION!$D$17/$H11727/(SIMULATION!$D$17-$I11727)*(((EXP(-$I11727*$J11737))/(1-EXP(-SIMULATION!$D$4*$I11727)))-(EXP(-SIMULATION!$D$17*$J11737)/(1-EXP(-SIMULATION!$D$4*SIMULATION!$D$17))))</f>
        <v>2.9956941401049391</v>
      </c>
      <c r="L11737">
        <v>6.4643923123574143E-2</v>
      </c>
      <c r="M11737">
        <f t="shared" ca="1" si="183"/>
        <v>3.1893475617996248</v>
      </c>
    </row>
    <row r="11738" spans="1:13" x14ac:dyDescent="0.25">
      <c r="A11738" s="9"/>
      <c r="H11738" s="9"/>
      <c r="J11738">
        <v>11</v>
      </c>
      <c r="K11738">
        <f ca="1">SIMULATION!$D$3*SIMULATION!$D$17/$H11727/(SIMULATION!$D$17-$I11727)*(((EXP(-$I11727*$J11738))/(1-EXP(-SIMULATION!$D$4*$I11727)))-(EXP(-SIMULATION!$D$17*$J11738)/(1-EXP(-SIMULATION!$D$4*SIMULATION!$D$17))))</f>
        <v>2.7522760383696925</v>
      </c>
      <c r="L11738">
        <v>-0.24021252204175644</v>
      </c>
      <c r="M11738">
        <f t="shared" ca="1" si="183"/>
        <v>2.0911448698378146</v>
      </c>
    </row>
    <row r="11739" spans="1:13" x14ac:dyDescent="0.25">
      <c r="A11739" s="9"/>
      <c r="H11739" s="9"/>
      <c r="J11739">
        <v>12</v>
      </c>
      <c r="K11739">
        <f ca="1">SIMULATION!$D$3*SIMULATION!$D$17/$H11727/(SIMULATION!$D$17-$I11727)*(((EXP(-$I11727*$J11739))/(1-EXP(-SIMULATION!$D$4*$I11727)))-(EXP(-SIMULATION!$D$17*$J11739)/(1-EXP(-SIMULATION!$D$4*SIMULATION!$D$17))))</f>
        <v>2.5225430072768713</v>
      </c>
      <c r="L11739">
        <v>-0.29121365220310164</v>
      </c>
      <c r="M11739">
        <f t="shared" ca="1" si="183"/>
        <v>1.7879440452883784</v>
      </c>
    </row>
    <row r="11740" spans="1:13" x14ac:dyDescent="0.25">
      <c r="A11740" s="9"/>
      <c r="H11740" s="9"/>
      <c r="J11740">
        <v>13</v>
      </c>
      <c r="K11740">
        <f ca="1">SIMULATION!$D$3*SIMULATION!$D$17/$H11727/(SIMULATION!$D$17-$I11727)*(((EXP(-$I11727*$J11740))/(1-EXP(-SIMULATION!$D$4*$I11727)))-(EXP(-SIMULATION!$D$17*$J11740)/(1-EXP(-SIMULATION!$D$4*SIMULATION!$D$17))))</f>
        <v>2.308111698726341</v>
      </c>
      <c r="L11740">
        <v>-2.0289767381652068E-2</v>
      </c>
      <c r="M11740">
        <f t="shared" ca="1" si="183"/>
        <v>2.2612806492683135</v>
      </c>
    </row>
    <row r="11741" spans="1:13" x14ac:dyDescent="0.25">
      <c r="A11741" s="9"/>
      <c r="H11741" s="9"/>
      <c r="J11741">
        <v>14</v>
      </c>
      <c r="K11741">
        <f ca="1">SIMULATION!$D$3*SIMULATION!$D$17/$H11727/(SIMULATION!$D$17-$I11727)*(((EXP(-$I11727*$J11741))/(1-EXP(-SIMULATION!$D$4*$I11727)))-(EXP(-SIMULATION!$D$17*$J11741)/(1-EXP(-SIMULATION!$D$4*SIMULATION!$D$17))))</f>
        <v>2.1094395263277121</v>
      </c>
      <c r="L11741">
        <v>8.6660384236792176E-2</v>
      </c>
      <c r="M11741">
        <f t="shared" ca="1" si="183"/>
        <v>2.2922443662035485</v>
      </c>
    </row>
    <row r="11742" spans="1:13" x14ac:dyDescent="0.25">
      <c r="A11742" s="9"/>
      <c r="H11742" s="9"/>
      <c r="J11742">
        <v>15</v>
      </c>
      <c r="K11742">
        <f ca="1">SIMULATION!$D$3*SIMULATION!$D$17/$H11727/(SIMULATION!$D$17-$I11727)*(((EXP(-$I11727*$J11742))/(1-EXP(-SIMULATION!$D$4*$I11727)))-(EXP(-SIMULATION!$D$17*$J11742)/(1-EXP(-SIMULATION!$D$4*SIMULATION!$D$17))))</f>
        <v>1.9262922834387299</v>
      </c>
      <c r="L11742">
        <v>0.15739330811463301</v>
      </c>
      <c r="M11742">
        <f t="shared" ca="1" si="183"/>
        <v>2.2294777983248419</v>
      </c>
    </row>
    <row r="11743" spans="1:13" x14ac:dyDescent="0.25">
      <c r="A11743" s="9"/>
      <c r="H11743" s="9"/>
      <c r="J11743">
        <v>16</v>
      </c>
      <c r="K11743">
        <f ca="1">SIMULATION!$D$3*SIMULATION!$D$17/$H11727/(SIMULATION!$D$17-$I11727)*(((EXP(-$I11727*$J11743))/(1-EXP(-SIMULATION!$D$4*$I11727)))-(EXP(-SIMULATION!$D$17*$J11743)/(1-EXP(-SIMULATION!$D$4*SIMULATION!$D$17))))</f>
        <v>1.7580392648479446</v>
      </c>
      <c r="L11743">
        <v>0.52989645161127685</v>
      </c>
      <c r="M11743">
        <f t="shared" ca="1" si="183"/>
        <v>2.6896180330841681</v>
      </c>
    </row>
    <row r="11744" spans="1:13" x14ac:dyDescent="0.25">
      <c r="A11744" s="9"/>
      <c r="H11744" s="9"/>
      <c r="J11744">
        <v>17</v>
      </c>
      <c r="K11744">
        <f ca="1">SIMULATION!$D$3*SIMULATION!$D$17/$H11727/(SIMULATION!$D$17-$I11727)*(((EXP(-$I11727*$J11744))/(1-EXP(-SIMULATION!$D$4*$I11727)))-(EXP(-SIMULATION!$D$17*$J11744)/(1-EXP(-SIMULATION!$D$4*SIMULATION!$D$17))))</f>
        <v>1.6038382506774835</v>
      </c>
      <c r="L11744">
        <v>-0.49454573276568714</v>
      </c>
      <c r="M11744">
        <f t="shared" ca="1" si="183"/>
        <v>0.81066688775854967</v>
      </c>
    </row>
    <row r="11745" spans="1:13" x14ac:dyDescent="0.25">
      <c r="A11745" s="9"/>
      <c r="H11745" s="9"/>
      <c r="J11745">
        <v>18</v>
      </c>
      <c r="K11745">
        <f ca="1">SIMULATION!$D$3*SIMULATION!$D$17/$H11727/(SIMULATION!$D$17-$I11727)*(((EXP(-$I11727*$J11745))/(1-EXP(-SIMULATION!$D$4*$I11727)))-(EXP(-SIMULATION!$D$17*$J11745)/(1-EXP(-SIMULATION!$D$4*SIMULATION!$D$17))))</f>
        <v>1.4627502777813</v>
      </c>
      <c r="L11745">
        <v>-0.51018684550925453</v>
      </c>
      <c r="M11745">
        <f t="shared" ca="1" si="183"/>
        <v>0.71647432779227271</v>
      </c>
    </row>
    <row r="11746" spans="1:13" x14ac:dyDescent="0.25">
      <c r="A11746" s="9"/>
      <c r="H11746" s="9"/>
      <c r="J11746">
        <v>19</v>
      </c>
      <c r="K11746">
        <f ca="1">SIMULATION!$D$3*SIMULATION!$D$17/$H11727/(SIMULATION!$D$17-$I11727)*(((EXP(-$I11727*$J11746))/(1-EXP(-SIMULATION!$D$4*$I11727)))-(EXP(-SIMULATION!$D$17*$J11746)/(1-EXP(-SIMULATION!$D$4*SIMULATION!$D$17))))</f>
        <v>1.3338097512652571</v>
      </c>
      <c r="L11746">
        <v>-5.3477839200097917E-2</v>
      </c>
      <c r="M11746">
        <f t="shared" ca="1" si="183"/>
        <v>1.2624804878635711</v>
      </c>
    </row>
    <row r="11747" spans="1:13" x14ac:dyDescent="0.25">
      <c r="A11747" s="9"/>
      <c r="H11747" s="9"/>
      <c r="J11747">
        <v>20</v>
      </c>
      <c r="K11747">
        <f ca="1">SIMULATION!$D$3*SIMULATION!$D$17/$H11727/(SIMULATION!$D$17-$I11727)*(((EXP(-$I11727*$J11747))/(1-EXP(-SIMULATION!$D$4*$I11727)))-(EXP(-SIMULATION!$D$17*$J11747)/(1-EXP(-SIMULATION!$D$4*SIMULATION!$D$17))))</f>
        <v>1.216066241288132</v>
      </c>
      <c r="L11747">
        <v>-0.14197755205691334</v>
      </c>
      <c r="M11747">
        <f t="shared" ca="1" si="183"/>
        <v>1.0434121332109914</v>
      </c>
    </row>
    <row r="11748" spans="1:13" x14ac:dyDescent="0.25">
      <c r="A11748" s="9"/>
      <c r="H11748" s="9"/>
      <c r="J11748">
        <v>21</v>
      </c>
      <c r="K11748">
        <f ca="1">SIMULATION!$D$3*SIMULATION!$D$17/$H11727/(SIMULATION!$D$17-$I11727)*(((EXP(-$I11727*$J11748))/(1-EXP(-SIMULATION!$D$4*$I11727)))-(EXP(-SIMULATION!$D$17*$J11748)/(1-EXP(-SIMULATION!$D$4*SIMULATION!$D$17))))</f>
        <v>1.1086084125544935</v>
      </c>
      <c r="L11748">
        <v>0.43030710676537332</v>
      </c>
      <c r="M11748">
        <f t="shared" ca="1" si="183"/>
        <v>1.585650491096571</v>
      </c>
    </row>
    <row r="11749" spans="1:13" x14ac:dyDescent="0.25">
      <c r="A11749" s="9"/>
      <c r="H11749" s="9"/>
      <c r="J11749">
        <v>22</v>
      </c>
      <c r="K11749">
        <f ca="1">SIMULATION!$D$3*SIMULATION!$D$17/$H11727/(SIMULATION!$D$17-$I11727)*(((EXP(-$I11727*$J11749))/(1-EXP(-SIMULATION!$D$4*$I11727)))-(EXP(-SIMULATION!$D$17*$J11749)/(1-EXP(-SIMULATION!$D$4*SIMULATION!$D$17))))</f>
        <v>1.0105767568785891</v>
      </c>
      <c r="L11749">
        <v>0.32572317764224851</v>
      </c>
      <c r="M11749">
        <f t="shared" ca="1" si="183"/>
        <v>1.3397450293804811</v>
      </c>
    </row>
    <row r="11750" spans="1:13" x14ac:dyDescent="0.25">
      <c r="A11750" s="9"/>
      <c r="H11750" s="9"/>
      <c r="J11750">
        <v>23</v>
      </c>
      <c r="K11750">
        <f ca="1">SIMULATION!$D$3*SIMULATION!$D$17/$H11727/(SIMULATION!$D$17-$I11727)*(((EXP(-$I11727*$J11750))/(1-EXP(-SIMULATION!$D$4*$I11727)))-(EXP(-SIMULATION!$D$17*$J11750)/(1-EXP(-SIMULATION!$D$4*SIMULATION!$D$17))))</f>
        <v>0.92116938096146872</v>
      </c>
      <c r="L11750">
        <v>-4.3876004124842126E-2</v>
      </c>
      <c r="M11750">
        <f t="shared" ca="1" si="183"/>
        <v>0.88075214940272506</v>
      </c>
    </row>
    <row r="11751" spans="1:13" x14ac:dyDescent="0.25">
      <c r="A11751" s="9"/>
      <c r="H11751" s="9"/>
      <c r="J11751">
        <v>24</v>
      </c>
      <c r="K11751">
        <f ca="1">SIMULATION!$D$3*SIMULATION!$D$17/$H11727/(SIMULATION!$D$17-$I11727)*(((EXP(-$I11727*$J11751))/(1-EXP(-SIMULATION!$D$4*$I11727)))-(EXP(-SIMULATION!$D$17*$J11751)/(1-EXP(-SIMULATION!$D$4*SIMULATION!$D$17))))</f>
        <v>0.83964355384263267</v>
      </c>
      <c r="L11751">
        <v>0.25949543067776143</v>
      </c>
      <c r="M11751">
        <f t="shared" ca="1" si="183"/>
        <v>1.0575272194628329</v>
      </c>
    </row>
    <row r="11752" spans="1:13" x14ac:dyDescent="0.25">
      <c r="A11752" s="9">
        <v>471</v>
      </c>
      <c r="B11752" s="2">
        <f ca="1">NORMINV(RAND(),SIMULATION!D7,SIMULATION!D8)</f>
        <v>66.296827242191284</v>
      </c>
      <c r="C11752" s="2">
        <v>2</v>
      </c>
      <c r="D11752" s="2">
        <f ca="1">SIMULATION!$D$11*(1+(SIMULATION!$D$12*LN(1+$C11752)))*(1+(SIMULATION!$D$13*(($B11752/63.5)-1)))</f>
        <v>10.445758531772032</v>
      </c>
      <c r="E11752" s="2">
        <v>0.21799937028542227</v>
      </c>
      <c r="F11752" s="2">
        <f ca="1">D11752*(1+E11752)</f>
        <v>12.722927313851912</v>
      </c>
      <c r="G11752" s="2">
        <v>-0.15846323004436313</v>
      </c>
      <c r="H11752" s="9">
        <f>SIMULATION!$D$15*EXP($G$11752)</f>
        <v>188.4051673169123</v>
      </c>
      <c r="I11752" s="2">
        <f ca="1">$F11752/$H11752</f>
        <v>6.7529609166456395E-2</v>
      </c>
      <c r="J11752">
        <v>0</v>
      </c>
      <c r="K11752">
        <f ca="1">SIMULATION!$D$3*SIMULATION!$D$17/$H11752/(SIMULATION!$D$17-$I11752)*(((EXP(-$I11752*$J11752))/(1-EXP(-SIMULATION!$D$4*$I11752)))-(EXP(-SIMULATION!$D$17*$J11752)/(1-EXP(-SIMULATION!$D$4*SIMULATION!$D$17))))</f>
        <v>0.84827265073076341</v>
      </c>
      <c r="L11752">
        <v>0.39822317224762926</v>
      </c>
      <c r="M11752">
        <f t="shared" ca="1" si="183"/>
        <v>1.1860744766356732</v>
      </c>
    </row>
    <row r="11753" spans="1:13" x14ac:dyDescent="0.25">
      <c r="A11753" s="9"/>
      <c r="H11753" s="9"/>
      <c r="J11753">
        <v>1</v>
      </c>
      <c r="K11753">
        <f ca="1">SIMULATION!$D$3*SIMULATION!$D$17/$H11752/(SIMULATION!$D$17-$I11752)*(((EXP(-$I11752*$J11753))/(1-EXP(-SIMULATION!$D$4*$I11752)))-(EXP(-SIMULATION!$D$17*$J11753)/(1-EXP(-SIMULATION!$D$4*SIMULATION!$D$17))))</f>
        <v>1.8042754014978601</v>
      </c>
      <c r="L11753">
        <v>6.0294900429531213E-3</v>
      </c>
      <c r="M11753">
        <f t="shared" ca="1" si="183"/>
        <v>1.8151542620659369</v>
      </c>
    </row>
    <row r="11754" spans="1:13" x14ac:dyDescent="0.25">
      <c r="A11754" s="9"/>
      <c r="H11754" s="9"/>
      <c r="J11754">
        <v>2</v>
      </c>
      <c r="K11754">
        <f ca="1">SIMULATION!$D$3*SIMULATION!$D$17/$H11752/(SIMULATION!$D$17-$I11752)*(((EXP(-$I11752*$J11754))/(1-EXP(-SIMULATION!$D$4*$I11752)))-(EXP(-SIMULATION!$D$17*$J11754)/(1-EXP(-SIMULATION!$D$4*SIMULATION!$D$17))))</f>
        <v>2.3345827136327135</v>
      </c>
      <c r="L11754">
        <v>-0.4332017130442522</v>
      </c>
      <c r="M11754">
        <f t="shared" ca="1" si="183"/>
        <v>1.3232374828435229</v>
      </c>
    </row>
    <row r="11755" spans="1:13" x14ac:dyDescent="0.25">
      <c r="A11755" s="9"/>
      <c r="H11755" s="9"/>
      <c r="J11755">
        <v>3</v>
      </c>
      <c r="K11755">
        <f ca="1">SIMULATION!$D$3*SIMULATION!$D$17/$H11752/(SIMULATION!$D$17-$I11752)*(((EXP(-$I11752*$J11755))/(1-EXP(-SIMULATION!$D$4*$I11752)))-(EXP(-SIMULATION!$D$17*$J11755)/(1-EXP(-SIMULATION!$D$4*SIMULATION!$D$17))))</f>
        <v>2.5974697073717699</v>
      </c>
      <c r="L11755">
        <v>0.14740715229021095</v>
      </c>
      <c r="M11755">
        <f t="shared" ca="1" si="183"/>
        <v>2.9803553200955299</v>
      </c>
    </row>
    <row r="11756" spans="1:13" x14ac:dyDescent="0.25">
      <c r="A11756" s="9"/>
      <c r="H11756" s="9"/>
      <c r="J11756">
        <v>4</v>
      </c>
      <c r="K11756">
        <f ca="1">SIMULATION!$D$3*SIMULATION!$D$17/$H11752/(SIMULATION!$D$17-$I11752)*(((EXP(-$I11752*$J11756))/(1-EXP(-SIMULATION!$D$4*$I11752)))-(EXP(-SIMULATION!$D$17*$J11756)/(1-EXP(-SIMULATION!$D$4*SIMULATION!$D$17))))</f>
        <v>2.694011892160987</v>
      </c>
      <c r="L11756">
        <v>-0.12588988234283857</v>
      </c>
      <c r="M11756">
        <f t="shared" ca="1" si="183"/>
        <v>2.3548630520266323</v>
      </c>
    </row>
    <row r="11757" spans="1:13" x14ac:dyDescent="0.25">
      <c r="A11757" s="9"/>
      <c r="H11757" s="9"/>
      <c r="J11757">
        <v>5</v>
      </c>
      <c r="K11757">
        <f ca="1">SIMULATION!$D$3*SIMULATION!$D$17/$H11752/(SIMULATION!$D$17-$I11752)*(((EXP(-$I11752*$J11757))/(1-EXP(-SIMULATION!$D$4*$I11752)))-(EXP(-SIMULATION!$D$17*$J11757)/(1-EXP(-SIMULATION!$D$4*SIMULATION!$D$17))))</f>
        <v>2.6886528005085921</v>
      </c>
      <c r="L11757">
        <v>-1.4675232325478262E-2</v>
      </c>
      <c r="M11757">
        <f t="shared" ca="1" si="183"/>
        <v>2.6491961960185808</v>
      </c>
    </row>
    <row r="11758" spans="1:13" x14ac:dyDescent="0.25">
      <c r="A11758" s="9"/>
      <c r="H11758" s="9"/>
      <c r="J11758">
        <v>6</v>
      </c>
      <c r="K11758">
        <f ca="1">SIMULATION!$D$3*SIMULATION!$D$17/$H11752/(SIMULATION!$D$17-$I11752)*(((EXP(-$I11752*$J11758))/(1-EXP(-SIMULATION!$D$4*$I11752)))-(EXP(-SIMULATION!$D$17*$J11758)/(1-EXP(-SIMULATION!$D$4*SIMULATION!$D$17))))</f>
        <v>2.6223827302374638</v>
      </c>
      <c r="L11758">
        <v>0.36103488606221462</v>
      </c>
      <c r="M11758">
        <f t="shared" ca="1" si="183"/>
        <v>3.5691543804602657</v>
      </c>
    </row>
    <row r="11759" spans="1:13" x14ac:dyDescent="0.25">
      <c r="A11759" s="9"/>
      <c r="H11759" s="9"/>
      <c r="J11759">
        <v>7</v>
      </c>
      <c r="K11759">
        <f ca="1">SIMULATION!$D$3*SIMULATION!$D$17/$H11752/(SIMULATION!$D$17-$I11752)*(((EXP(-$I11752*$J11759))/(1-EXP(-SIMULATION!$D$4*$I11752)))-(EXP(-SIMULATION!$D$17*$J11759)/(1-EXP(-SIMULATION!$D$4*SIMULATION!$D$17))))</f>
        <v>2.521182603369351</v>
      </c>
      <c r="L11759">
        <v>-0.29584861757502312</v>
      </c>
      <c r="M11759">
        <f t="shared" ca="1" si="183"/>
        <v>1.7752942155083307</v>
      </c>
    </row>
    <row r="11760" spans="1:13" x14ac:dyDescent="0.25">
      <c r="A11760" s="9"/>
      <c r="H11760" s="9"/>
      <c r="J11760">
        <v>8</v>
      </c>
      <c r="K11760">
        <f ca="1">SIMULATION!$D$3*SIMULATION!$D$17/$H11752/(SIMULATION!$D$17-$I11752)*(((EXP(-$I11752*$J11760))/(1-EXP(-SIMULATION!$D$4*$I11752)))-(EXP(-SIMULATION!$D$17*$J11760)/(1-EXP(-SIMULATION!$D$4*SIMULATION!$D$17))))</f>
        <v>2.4014336881623803</v>
      </c>
      <c r="L11760">
        <v>-0.1257200911330798</v>
      </c>
      <c r="M11760">
        <f t="shared" ca="1" si="183"/>
        <v>2.0995252260365578</v>
      </c>
    </row>
    <row r="11761" spans="1:13" x14ac:dyDescent="0.25">
      <c r="A11761" s="9"/>
      <c r="H11761" s="9"/>
      <c r="J11761">
        <v>9</v>
      </c>
      <c r="K11761">
        <f ca="1">SIMULATION!$D$3*SIMULATION!$D$17/$H11752/(SIMULATION!$D$17-$I11752)*(((EXP(-$I11752*$J11761))/(1-EXP(-SIMULATION!$D$4*$I11752)))-(EXP(-SIMULATION!$D$17*$J11761)/(1-EXP(-SIMULATION!$D$4*SIMULATION!$D$17))))</f>
        <v>2.2733830579943644</v>
      </c>
      <c r="L11761">
        <v>0.21929666059431577</v>
      </c>
      <c r="M11761">
        <f t="shared" ca="1" si="183"/>
        <v>2.7719283708642224</v>
      </c>
    </row>
    <row r="11762" spans="1:13" x14ac:dyDescent="0.25">
      <c r="A11762" s="9"/>
      <c r="H11762" s="9"/>
      <c r="J11762">
        <v>10</v>
      </c>
      <c r="K11762">
        <f ca="1">SIMULATION!$D$3*SIMULATION!$D$17/$H11752/(SIMULATION!$D$17-$I11752)*(((EXP(-$I11752*$J11762))/(1-EXP(-SIMULATION!$D$4*$I11752)))-(EXP(-SIMULATION!$D$17*$J11762)/(1-EXP(-SIMULATION!$D$4*SIMULATION!$D$17))))</f>
        <v>2.1433631990356692</v>
      </c>
      <c r="L11762">
        <v>-0.1414157038297586</v>
      </c>
      <c r="M11762">
        <f t="shared" ca="1" si="183"/>
        <v>1.8402579836812372</v>
      </c>
    </row>
    <row r="11763" spans="1:13" x14ac:dyDescent="0.25">
      <c r="A11763" s="9"/>
      <c r="H11763" s="9"/>
      <c r="J11763">
        <v>11</v>
      </c>
      <c r="K11763">
        <f ca="1">SIMULATION!$D$3*SIMULATION!$D$17/$H11752/(SIMULATION!$D$17-$I11752)*(((EXP(-$I11752*$J11763))/(1-EXP(-SIMULATION!$D$4*$I11752)))-(EXP(-SIMULATION!$D$17*$J11763)/(1-EXP(-SIMULATION!$D$4*SIMULATION!$D$17))))</f>
        <v>2.0152133208277725</v>
      </c>
      <c r="L11763">
        <v>-0.2089555045102986</v>
      </c>
      <c r="M11763">
        <f t="shared" ca="1" si="183"/>
        <v>1.594123404678331</v>
      </c>
    </row>
    <row r="11764" spans="1:13" x14ac:dyDescent="0.25">
      <c r="A11764" s="9"/>
      <c r="H11764" s="9"/>
      <c r="J11764">
        <v>12</v>
      </c>
      <c r="K11764">
        <f ca="1">SIMULATION!$D$3*SIMULATION!$D$17/$H11752/(SIMULATION!$D$17-$I11752)*(((EXP(-$I11752*$J11764))/(1-EXP(-SIMULATION!$D$4*$I11752)))-(EXP(-SIMULATION!$D$17*$J11764)/(1-EXP(-SIMULATION!$D$4*SIMULATION!$D$17))))</f>
        <v>1.8911891684382227</v>
      </c>
      <c r="L11764">
        <v>-8.596796582565824E-3</v>
      </c>
      <c r="M11764">
        <f t="shared" ca="1" si="183"/>
        <v>1.8749309998580075</v>
      </c>
    </row>
    <row r="11765" spans="1:13" x14ac:dyDescent="0.25">
      <c r="A11765" s="9"/>
      <c r="H11765" s="9"/>
      <c r="J11765">
        <v>13</v>
      </c>
      <c r="K11765">
        <f ca="1">SIMULATION!$D$3*SIMULATION!$D$17/$H11752/(SIMULATION!$D$17-$I11752)*(((EXP(-$I11752*$J11765))/(1-EXP(-SIMULATION!$D$4*$I11752)))-(EXP(-SIMULATION!$D$17*$J11765)/(1-EXP(-SIMULATION!$D$4*SIMULATION!$D$17))))</f>
        <v>1.7725451191888977</v>
      </c>
      <c r="L11765">
        <v>-0.13471531875431259</v>
      </c>
      <c r="M11765">
        <f t="shared" ca="1" si="183"/>
        <v>1.5337561384509641</v>
      </c>
    </row>
    <row r="11766" spans="1:13" x14ac:dyDescent="0.25">
      <c r="A11766" s="9"/>
      <c r="H11766" s="9"/>
      <c r="J11766">
        <v>14</v>
      </c>
      <c r="K11766">
        <f ca="1">SIMULATION!$D$3*SIMULATION!$D$17/$H11752/(SIMULATION!$D$17-$I11752)*(((EXP(-$I11752*$J11766))/(1-EXP(-SIMULATION!$D$4*$I11752)))-(EXP(-SIMULATION!$D$17*$J11766)/(1-EXP(-SIMULATION!$D$4*SIMULATION!$D$17))))</f>
        <v>1.6599063323072329</v>
      </c>
      <c r="L11766">
        <v>0.40610014511418346</v>
      </c>
      <c r="M11766">
        <f t="shared" ca="1" si="183"/>
        <v>2.3339945347331521</v>
      </c>
    </row>
    <row r="11767" spans="1:13" x14ac:dyDescent="0.25">
      <c r="A11767" s="9"/>
      <c r="H11767" s="9"/>
      <c r="J11767">
        <v>15</v>
      </c>
      <c r="K11767">
        <f ca="1">SIMULATION!$D$3*SIMULATION!$D$17/$H11752/(SIMULATION!$D$17-$I11752)*(((EXP(-$I11752*$J11767))/(1-EXP(-SIMULATION!$D$4*$I11752)))-(EXP(-SIMULATION!$D$17*$J11767)/(1-EXP(-SIMULATION!$D$4*SIMULATION!$D$17))))</f>
        <v>1.5535064163395014</v>
      </c>
      <c r="L11767">
        <v>0.63585814898061599</v>
      </c>
      <c r="M11767">
        <f t="shared" ca="1" si="183"/>
        <v>2.5413161306626471</v>
      </c>
    </row>
    <row r="11768" spans="1:13" x14ac:dyDescent="0.25">
      <c r="A11768" s="9"/>
      <c r="H11768" s="9"/>
      <c r="J11768">
        <v>16</v>
      </c>
      <c r="K11768">
        <f ca="1">SIMULATION!$D$3*SIMULATION!$D$17/$H11752/(SIMULATION!$D$17-$I11752)*(((EXP(-$I11752*$J11768))/(1-EXP(-SIMULATION!$D$4*$I11752)))-(EXP(-SIMULATION!$D$17*$J11768)/(1-EXP(-SIMULATION!$D$4*SIMULATION!$D$17))))</f>
        <v>1.4533389703084503</v>
      </c>
      <c r="L11768">
        <v>8.9966754161451123E-3</v>
      </c>
      <c r="M11768">
        <f t="shared" ca="1" si="183"/>
        <v>1.4664141892939497</v>
      </c>
    </row>
    <row r="11769" spans="1:13" x14ac:dyDescent="0.25">
      <c r="A11769" s="9"/>
      <c r="H11769" s="9"/>
      <c r="J11769">
        <v>17</v>
      </c>
      <c r="K11769">
        <f ca="1">SIMULATION!$D$3*SIMULATION!$D$17/$H11752/(SIMULATION!$D$17-$I11752)*(((EXP(-$I11752*$J11769))/(1-EXP(-SIMULATION!$D$4*$I11752)))-(EXP(-SIMULATION!$D$17*$J11769)/(1-EXP(-SIMULATION!$D$4*SIMULATION!$D$17))))</f>
        <v>1.3592539828269365</v>
      </c>
      <c r="L11769">
        <v>1.4829345226992134E-2</v>
      </c>
      <c r="M11769">
        <f t="shared" ca="1" si="183"/>
        <v>1.3794108293894412</v>
      </c>
    </row>
    <row r="11770" spans="1:13" x14ac:dyDescent="0.25">
      <c r="A11770" s="9"/>
      <c r="H11770" s="9"/>
      <c r="J11770">
        <v>18</v>
      </c>
      <c r="K11770">
        <f ca="1">SIMULATION!$D$3*SIMULATION!$D$17/$H11752/(SIMULATION!$D$17-$I11752)*(((EXP(-$I11752*$J11770))/(1-EXP(-SIMULATION!$D$4*$I11752)))-(EXP(-SIMULATION!$D$17*$J11770)/(1-EXP(-SIMULATION!$D$4*SIMULATION!$D$17))))</f>
        <v>1.2710189413537789</v>
      </c>
      <c r="L11770">
        <v>0.1417567741593293</v>
      </c>
      <c r="M11770">
        <f t="shared" ca="1" si="183"/>
        <v>1.4511944863754964</v>
      </c>
    </row>
    <row r="11771" spans="1:13" x14ac:dyDescent="0.25">
      <c r="A11771" s="9"/>
      <c r="H11771" s="9"/>
      <c r="J11771">
        <v>19</v>
      </c>
      <c r="K11771">
        <f ca="1">SIMULATION!$D$3*SIMULATION!$D$17/$H11752/(SIMULATION!$D$17-$I11752)*(((EXP(-$I11752*$J11771))/(1-EXP(-SIMULATION!$D$4*$I11752)))-(EXP(-SIMULATION!$D$17*$J11771)/(1-EXP(-SIMULATION!$D$4*SIMULATION!$D$17))))</f>
        <v>1.1883573703180663</v>
      </c>
      <c r="L11771">
        <v>0.1925785392359679</v>
      </c>
      <c r="M11771">
        <f t="shared" ca="1" si="183"/>
        <v>1.4172094967842159</v>
      </c>
    </row>
    <row r="11772" spans="1:13" x14ac:dyDescent="0.25">
      <c r="A11772" s="9"/>
      <c r="H11772" s="9"/>
      <c r="J11772">
        <v>20</v>
      </c>
      <c r="K11772">
        <f ca="1">SIMULATION!$D$3*SIMULATION!$D$17/$H11752/(SIMULATION!$D$17-$I11752)*(((EXP(-$I11752*$J11772))/(1-EXP(-SIMULATION!$D$4*$I11752)))-(EXP(-SIMULATION!$D$17*$J11772)/(1-EXP(-SIMULATION!$D$4*SIMULATION!$D$17))))</f>
        <v>1.1109729457421347</v>
      </c>
      <c r="L11772">
        <v>-0.18359257085796163</v>
      </c>
      <c r="M11772">
        <f t="shared" ca="1" si="183"/>
        <v>0.90700656647969347</v>
      </c>
    </row>
    <row r="11773" spans="1:13" x14ac:dyDescent="0.25">
      <c r="A11773" s="9"/>
      <c r="H11773" s="9"/>
      <c r="J11773">
        <v>21</v>
      </c>
      <c r="K11773">
        <f ca="1">SIMULATION!$D$3*SIMULATION!$D$17/$H11752/(SIMULATION!$D$17-$I11752)*(((EXP(-$I11752*$J11773))/(1-EXP(-SIMULATION!$D$4*$I11752)))-(EXP(-SIMULATION!$D$17*$J11773)/(1-EXP(-SIMULATION!$D$4*SIMULATION!$D$17))))</f>
        <v>1.0385644049094502</v>
      </c>
      <c r="L11773">
        <v>-5.5563371918893441E-2</v>
      </c>
      <c r="M11773">
        <f t="shared" ca="1" si="183"/>
        <v>0.98085826461774217</v>
      </c>
    </row>
    <row r="11774" spans="1:13" x14ac:dyDescent="0.25">
      <c r="A11774" s="9"/>
      <c r="H11774" s="9"/>
      <c r="J11774">
        <v>22</v>
      </c>
      <c r="K11774">
        <f ca="1">SIMULATION!$D$3*SIMULATION!$D$17/$H11752/(SIMULATION!$D$17-$I11752)*(((EXP(-$I11752*$J11774))/(1-EXP(-SIMULATION!$D$4*$I11752)))-(EXP(-SIMULATION!$D$17*$J11774)/(1-EXP(-SIMULATION!$D$4*SIMULATION!$D$17))))</f>
        <v>0.97083459276876849</v>
      </c>
      <c r="L11774">
        <v>0.35051025328991864</v>
      </c>
      <c r="M11774">
        <f t="shared" ca="1" si="183"/>
        <v>1.3111220717827645</v>
      </c>
    </row>
    <row r="11775" spans="1:13" x14ac:dyDescent="0.25">
      <c r="A11775" s="9"/>
      <c r="H11775" s="9"/>
      <c r="J11775">
        <v>23</v>
      </c>
      <c r="K11775">
        <f ca="1">SIMULATION!$D$3*SIMULATION!$D$17/$H11752/(SIMULATION!$D$17-$I11752)*(((EXP(-$I11752*$J11775))/(1-EXP(-SIMULATION!$D$4*$I11752)))-(EXP(-SIMULATION!$D$17*$J11775)/(1-EXP(-SIMULATION!$D$4*SIMULATION!$D$17))))</f>
        <v>0.90749578419371313</v>
      </c>
      <c r="L11775">
        <v>0.15184855556977894</v>
      </c>
      <c r="M11775">
        <f t="shared" ca="1" si="183"/>
        <v>1.0452977082091921</v>
      </c>
    </row>
    <row r="11776" spans="1:13" x14ac:dyDescent="0.25">
      <c r="A11776" s="9"/>
      <c r="H11776" s="9"/>
      <c r="J11776">
        <v>24</v>
      </c>
      <c r="K11776">
        <f ca="1">SIMULATION!$D$3*SIMULATION!$D$17/$H11752/(SIMULATION!$D$17-$I11752)*(((EXP(-$I11752*$J11776))/(1-EXP(-SIMULATION!$D$4*$I11752)))-(EXP(-SIMULATION!$D$17*$J11776)/(1-EXP(-SIMULATION!$D$4*SIMULATION!$D$17))))</f>
        <v>0.84827265073076308</v>
      </c>
      <c r="L11776">
        <v>0.55190554782846402</v>
      </c>
      <c r="M11776">
        <f t="shared" ca="1" si="183"/>
        <v>1.3164390327402282</v>
      </c>
    </row>
    <row r="11777" spans="1:13" x14ac:dyDescent="0.25">
      <c r="A11777" s="9">
        <v>472</v>
      </c>
      <c r="B11777" s="2">
        <f ca="1">NORMINV(RAND(),SIMULATION!D7,SIMULATION!D8)</f>
        <v>66.208769475235584</v>
      </c>
      <c r="C11777" s="2">
        <v>2</v>
      </c>
      <c r="D11777" s="2">
        <f ca="1">SIMULATION!$D$11*(1+(SIMULATION!$D$12*LN(1+$C11777)))*(1+(SIMULATION!$D$13*(($B11777/63.5)-1)))</f>
        <v>10.439219209023731</v>
      </c>
      <c r="E11777" s="2">
        <v>-2.5031511358202981E-2</v>
      </c>
      <c r="F11777" s="2">
        <f ca="1">D11777*(1+E11777)</f>
        <v>10.177909774822282</v>
      </c>
      <c r="G11777" s="2">
        <v>-1.6305189107753158E-2</v>
      </c>
      <c r="H11777" s="9">
        <f>SIMULATION!$D$15*EXP($G$11777)</f>
        <v>217.18571783527125</v>
      </c>
      <c r="I11777" s="2">
        <f ca="1">$F11777/$H11777</f>
        <v>4.6862702926634969E-2</v>
      </c>
      <c r="J11777">
        <v>0</v>
      </c>
      <c r="K11777">
        <f ca="1">SIMULATION!$D$3*SIMULATION!$D$17/$H11777/(SIMULATION!$D$17-$I11777)*(((EXP(-$I11777*$J11777))/(1-EXP(-SIMULATION!$D$4*$I11777)))-(EXP(-SIMULATION!$D$17*$J11777)/(1-EXP(-SIMULATION!$D$4*SIMULATION!$D$17))))</f>
        <v>1.3611907696864798</v>
      </c>
      <c r="L11777">
        <v>0.19259651445846518</v>
      </c>
      <c r="M11777">
        <f t="shared" ca="1" si="183"/>
        <v>1.6233513674411313</v>
      </c>
    </row>
    <row r="11778" spans="1:13" x14ac:dyDescent="0.25">
      <c r="A11778" s="9"/>
      <c r="H11778" s="9"/>
      <c r="J11778">
        <v>1</v>
      </c>
      <c r="K11778">
        <f ca="1">SIMULATION!$D$3*SIMULATION!$D$17/$H11777/(SIMULATION!$D$17-$I11777)*(((EXP(-$I11777*$J11778))/(1-EXP(-SIMULATION!$D$4*$I11777)))-(EXP(-SIMULATION!$D$17*$J11778)/(1-EXP(-SIMULATION!$D$4*SIMULATION!$D$17))))</f>
        <v>2.1859463841079312</v>
      </c>
      <c r="L11778">
        <v>6.9529348180899286E-2</v>
      </c>
      <c r="M11778">
        <f t="shared" ca="1" si="183"/>
        <v>2.3379338113533494</v>
      </c>
    </row>
    <row r="11779" spans="1:13" x14ac:dyDescent="0.25">
      <c r="A11779" s="9"/>
      <c r="H11779" s="9"/>
      <c r="J11779">
        <v>2</v>
      </c>
      <c r="K11779">
        <f ca="1">SIMULATION!$D$3*SIMULATION!$D$17/$H11777/(SIMULATION!$D$17-$I11777)*(((EXP(-$I11777*$J11779))/(1-EXP(-SIMULATION!$D$4*$I11777)))-(EXP(-SIMULATION!$D$17*$J11779)/(1-EXP(-SIMULATION!$D$4*SIMULATION!$D$17))))</f>
        <v>2.6543282419053242</v>
      </c>
      <c r="L11779">
        <v>0.15491358035475949</v>
      </c>
      <c r="M11779">
        <f t="shared" ref="M11779:M11842" ca="1" si="184">$K11779*(1+$L11779)</f>
        <v>3.0655197332956319</v>
      </c>
    </row>
    <row r="11780" spans="1:13" x14ac:dyDescent="0.25">
      <c r="A11780" s="9"/>
      <c r="H11780" s="9"/>
      <c r="J11780">
        <v>3</v>
      </c>
      <c r="K11780">
        <f ca="1">SIMULATION!$D$3*SIMULATION!$D$17/$H11777/(SIMULATION!$D$17-$I11777)*(((EXP(-$I11777*$J11780))/(1-EXP(-SIMULATION!$D$4*$I11777)))-(EXP(-SIMULATION!$D$17*$J11780)/(1-EXP(-SIMULATION!$D$4*SIMULATION!$D$17))))</f>
        <v>2.897090522039687</v>
      </c>
      <c r="L11780">
        <v>0.34242363453660746</v>
      </c>
      <c r="M11780">
        <f t="shared" ca="1" si="184"/>
        <v>3.8891227881780739</v>
      </c>
    </row>
    <row r="11781" spans="1:13" x14ac:dyDescent="0.25">
      <c r="A11781" s="9"/>
      <c r="H11781" s="9"/>
      <c r="J11781">
        <v>4</v>
      </c>
      <c r="K11781">
        <f ca="1">SIMULATION!$D$3*SIMULATION!$D$17/$H11777/(SIMULATION!$D$17-$I11777)*(((EXP(-$I11777*$J11781))/(1-EXP(-SIMULATION!$D$4*$I11777)))-(EXP(-SIMULATION!$D$17*$J11781)/(1-EXP(-SIMULATION!$D$4*SIMULATION!$D$17))))</f>
        <v>2.9978976225809792</v>
      </c>
      <c r="L11781">
        <v>-1.3889318654277314E-2</v>
      </c>
      <c r="M11781">
        <f t="shared" ca="1" si="184"/>
        <v>2.9562588672080516</v>
      </c>
    </row>
    <row r="11782" spans="1:13" x14ac:dyDescent="0.25">
      <c r="A11782" s="9"/>
      <c r="H11782" s="9"/>
      <c r="J11782">
        <v>5</v>
      </c>
      <c r="K11782">
        <f ca="1">SIMULATION!$D$3*SIMULATION!$D$17/$H11777/(SIMULATION!$D$17-$I11777)*(((EXP(-$I11777*$J11782))/(1-EXP(-SIMULATION!$D$4*$I11777)))-(EXP(-SIMULATION!$D$17*$J11782)/(1-EXP(-SIMULATION!$D$4*SIMULATION!$D$17))))</f>
        <v>3.0102434378049727</v>
      </c>
      <c r="L11782">
        <v>-0.16385659216950002</v>
      </c>
      <c r="M11782">
        <f t="shared" ca="1" si="184"/>
        <v>2.5169952064856496</v>
      </c>
    </row>
    <row r="11783" spans="1:13" x14ac:dyDescent="0.25">
      <c r="A11783" s="9"/>
      <c r="H11783" s="9"/>
      <c r="J11783">
        <v>6</v>
      </c>
      <c r="K11783">
        <f ca="1">SIMULATION!$D$3*SIMULATION!$D$17/$H11777/(SIMULATION!$D$17-$I11777)*(((EXP(-$I11777*$J11783))/(1-EXP(-SIMULATION!$D$4*$I11777)))-(EXP(-SIMULATION!$D$17*$J11783)/(1-EXP(-SIMULATION!$D$4*SIMULATION!$D$17))))</f>
        <v>2.9682933774863489</v>
      </c>
      <c r="L11783">
        <v>-6.6501824303119503E-2</v>
      </c>
      <c r="M11783">
        <f t="shared" ca="1" si="184"/>
        <v>2.7708964528166389</v>
      </c>
    </row>
    <row r="11784" spans="1:13" x14ac:dyDescent="0.25">
      <c r="A11784" s="9"/>
      <c r="H11784" s="9"/>
      <c r="J11784">
        <v>7</v>
      </c>
      <c r="K11784">
        <f ca="1">SIMULATION!$D$3*SIMULATION!$D$17/$H11777/(SIMULATION!$D$17-$I11777)*(((EXP(-$I11777*$J11784))/(1-EXP(-SIMULATION!$D$4*$I11777)))-(EXP(-SIMULATION!$D$17*$J11784)/(1-EXP(-SIMULATION!$D$4*SIMULATION!$D$17))))</f>
        <v>2.8938319439550813</v>
      </c>
      <c r="L11784">
        <v>0.3615329657647805</v>
      </c>
      <c r="M11784">
        <f t="shared" ca="1" si="184"/>
        <v>3.9400475890780222</v>
      </c>
    </row>
    <row r="11785" spans="1:13" x14ac:dyDescent="0.25">
      <c r="A11785" s="9"/>
      <c r="H11785" s="9"/>
      <c r="J11785">
        <v>8</v>
      </c>
      <c r="K11785">
        <f ca="1">SIMULATION!$D$3*SIMULATION!$D$17/$H11777/(SIMULATION!$D$17-$I11777)*(((EXP(-$I11777*$J11785))/(1-EXP(-SIMULATION!$D$4*$I11777)))-(EXP(-SIMULATION!$D$17*$J11785)/(1-EXP(-SIMULATION!$D$4*SIMULATION!$D$17))))</f>
        <v>2.8007146675678358</v>
      </c>
      <c r="L11785">
        <v>-4.7400193581043658E-2</v>
      </c>
      <c r="M11785">
        <f t="shared" ca="1" si="184"/>
        <v>2.6679602501598523</v>
      </c>
    </row>
    <row r="11786" spans="1:13" x14ac:dyDescent="0.25">
      <c r="A11786" s="9"/>
      <c r="H11786" s="9"/>
      <c r="J11786">
        <v>9</v>
      </c>
      <c r="K11786">
        <f ca="1">SIMULATION!$D$3*SIMULATION!$D$17/$H11777/(SIMULATION!$D$17-$I11777)*(((EXP(-$I11777*$J11786))/(1-EXP(-SIMULATION!$D$4*$I11777)))-(EXP(-SIMULATION!$D$17*$J11786)/(1-EXP(-SIMULATION!$D$4*SIMULATION!$D$17))))</f>
        <v>2.6977207854809184</v>
      </c>
      <c r="L11786">
        <v>0.14850149599430418</v>
      </c>
      <c r="M11786">
        <f t="shared" ca="1" si="184"/>
        <v>3.0983363578997642</v>
      </c>
    </row>
    <row r="11787" spans="1:13" x14ac:dyDescent="0.25">
      <c r="A11787" s="9"/>
      <c r="H11787" s="9"/>
      <c r="J11787">
        <v>10</v>
      </c>
      <c r="K11787">
        <f ca="1">SIMULATION!$D$3*SIMULATION!$D$17/$H11777/(SIMULATION!$D$17-$I11777)*(((EXP(-$I11777*$J11787))/(1-EXP(-SIMULATION!$D$4*$I11777)))-(EXP(-SIMULATION!$D$17*$J11787)/(1-EXP(-SIMULATION!$D$4*SIMULATION!$D$17))))</f>
        <v>2.5903810884165361</v>
      </c>
      <c r="L11787">
        <v>9.9565376823569987E-3</v>
      </c>
      <c r="M11787">
        <f t="shared" ca="1" si="184"/>
        <v>2.61617231533502</v>
      </c>
    </row>
    <row r="11788" spans="1:13" x14ac:dyDescent="0.25">
      <c r="A11788" s="9"/>
      <c r="H11788" s="9"/>
      <c r="J11788">
        <v>11</v>
      </c>
      <c r="K11788">
        <f ca="1">SIMULATION!$D$3*SIMULATION!$D$17/$H11777/(SIMULATION!$D$17-$I11777)*(((EXP(-$I11777*$J11788))/(1-EXP(-SIMULATION!$D$4*$I11777)))-(EXP(-SIMULATION!$D$17*$J11788)/(1-EXP(-SIMULATION!$D$4*SIMULATION!$D$17))))</f>
        <v>2.4821490402284625</v>
      </c>
      <c r="L11788">
        <v>9.5659640673624646E-2</v>
      </c>
      <c r="M11788">
        <f t="shared" ca="1" si="184"/>
        <v>2.7195905255150996</v>
      </c>
    </row>
    <row r="11789" spans="1:13" x14ac:dyDescent="0.25">
      <c r="A11789" s="9"/>
      <c r="H11789" s="9"/>
      <c r="J11789">
        <v>12</v>
      </c>
      <c r="K11789">
        <f ca="1">SIMULATION!$D$3*SIMULATION!$D$17/$H11777/(SIMULATION!$D$17-$I11777)*(((EXP(-$I11777*$J11789))/(1-EXP(-SIMULATION!$D$4*$I11777)))-(EXP(-SIMULATION!$D$17*$J11789)/(1-EXP(-SIMULATION!$D$4*SIMULATION!$D$17))))</f>
        <v>2.3751510603038719</v>
      </c>
      <c r="L11789">
        <v>-0.13607729150044504</v>
      </c>
      <c r="M11789">
        <f t="shared" ca="1" si="184"/>
        <v>2.051946937113311</v>
      </c>
    </row>
    <row r="11790" spans="1:13" x14ac:dyDescent="0.25">
      <c r="A11790" s="9"/>
      <c r="H11790" s="9"/>
      <c r="J11790">
        <v>13</v>
      </c>
      <c r="K11790">
        <f ca="1">SIMULATION!$D$3*SIMULATION!$D$17/$H11777/(SIMULATION!$D$17-$I11777)*(((EXP(-$I11777*$J11790))/(1-EXP(-SIMULATION!$D$4*$I11777)))-(EXP(-SIMULATION!$D$17*$J11790)/(1-EXP(-SIMULATION!$D$4*SIMULATION!$D$17))))</f>
        <v>2.2706671324252841</v>
      </c>
      <c r="L11790">
        <v>-0.34338001319717765</v>
      </c>
      <c r="M11790">
        <f t="shared" ca="1" si="184"/>
        <v>1.4909654225266926</v>
      </c>
    </row>
    <row r="11791" spans="1:13" x14ac:dyDescent="0.25">
      <c r="A11791" s="9"/>
      <c r="H11791" s="9"/>
      <c r="J11791">
        <v>14</v>
      </c>
      <c r="K11791">
        <f ca="1">SIMULATION!$D$3*SIMULATION!$D$17/$H11777/(SIMULATION!$D$17-$I11777)*(((EXP(-$I11777*$J11791))/(1-EXP(-SIMULATION!$D$4*$I11777)))-(EXP(-SIMULATION!$D$17*$J11791)/(1-EXP(-SIMULATION!$D$4*SIMULATION!$D$17))))</f>
        <v>2.1694386089944886</v>
      </c>
      <c r="L11791">
        <v>-3.780393527280438E-2</v>
      </c>
      <c r="M11791">
        <f t="shared" ca="1" si="184"/>
        <v>2.0874252922417385</v>
      </c>
    </row>
    <row r="11792" spans="1:13" x14ac:dyDescent="0.25">
      <c r="A11792" s="9"/>
      <c r="H11792" s="9"/>
      <c r="J11792">
        <v>15</v>
      </c>
      <c r="K11792">
        <f ca="1">SIMULATION!$D$3*SIMULATION!$D$17/$H11777/(SIMULATION!$D$17-$I11777)*(((EXP(-$I11777*$J11792))/(1-EXP(-SIMULATION!$D$4*$I11777)))-(EXP(-SIMULATION!$D$17*$J11792)/(1-EXP(-SIMULATION!$D$4*SIMULATION!$D$17))))</f>
        <v>2.0718652861634248</v>
      </c>
      <c r="L11792">
        <v>0.13480101819576357</v>
      </c>
      <c r="M11792">
        <f t="shared" ca="1" si="184"/>
        <v>2.3511548363027113</v>
      </c>
    </row>
    <row r="11793" spans="1:13" x14ac:dyDescent="0.25">
      <c r="A11793" s="9"/>
      <c r="H11793" s="9"/>
      <c r="J11793">
        <v>16</v>
      </c>
      <c r="K11793">
        <f ca="1">SIMULATION!$D$3*SIMULATION!$D$17/$H11777/(SIMULATION!$D$17-$I11777)*(((EXP(-$I11777*$J11793))/(1-EXP(-SIMULATION!$D$4*$I11777)))-(EXP(-SIMULATION!$D$17*$J11793)/(1-EXP(-SIMULATION!$D$4*SIMULATION!$D$17))))</f>
        <v>1.9781315290076011</v>
      </c>
      <c r="L11793">
        <v>0.31056100725734426</v>
      </c>
      <c r="M11793">
        <f t="shared" ca="1" si="184"/>
        <v>2.5924620491437125</v>
      </c>
    </row>
    <row r="11794" spans="1:13" x14ac:dyDescent="0.25">
      <c r="A11794" s="9"/>
      <c r="H11794" s="9"/>
      <c r="J11794">
        <v>17</v>
      </c>
      <c r="K11794">
        <f ca="1">SIMULATION!$D$3*SIMULATION!$D$17/$H11777/(SIMULATION!$D$17-$I11777)*(((EXP(-$I11777*$J11794))/(1-EXP(-SIMULATION!$D$4*$I11777)))-(EXP(-SIMULATION!$D$17*$J11794)/(1-EXP(-SIMULATION!$D$4*SIMULATION!$D$17))))</f>
        <v>1.8882869378145819</v>
      </c>
      <c r="L11794">
        <v>2.2693726406577915E-2</v>
      </c>
      <c r="M11794">
        <f t="shared" ca="1" si="184"/>
        <v>1.9311392049584608</v>
      </c>
    </row>
    <row r="11795" spans="1:13" x14ac:dyDescent="0.25">
      <c r="A11795" s="9"/>
      <c r="H11795" s="9"/>
      <c r="J11795">
        <v>18</v>
      </c>
      <c r="K11795">
        <f ca="1">SIMULATION!$D$3*SIMULATION!$D$17/$H11777/(SIMULATION!$D$17-$I11777)*(((EXP(-$I11777*$J11795))/(1-EXP(-SIMULATION!$D$4*$I11777)))-(EXP(-SIMULATION!$D$17*$J11795)/(1-EXP(-SIMULATION!$D$4*SIMULATION!$D$17))))</f>
        <v>1.802297890439071</v>
      </c>
      <c r="L11795">
        <v>-0.35026233958560044</v>
      </c>
      <c r="M11795">
        <f t="shared" ca="1" si="184"/>
        <v>1.1710208147036898</v>
      </c>
    </row>
    <row r="11796" spans="1:13" x14ac:dyDescent="0.25">
      <c r="A11796" s="9"/>
      <c r="H11796" s="9"/>
      <c r="J11796">
        <v>19</v>
      </c>
      <c r="K11796">
        <f ca="1">SIMULATION!$D$3*SIMULATION!$D$17/$H11777/(SIMULATION!$D$17-$I11777)*(((EXP(-$I11777*$J11796))/(1-EXP(-SIMULATION!$D$4*$I11777)))-(EXP(-SIMULATION!$D$17*$J11796)/(1-EXP(-SIMULATION!$D$4*SIMULATION!$D$17))))</f>
        <v>1.7200804282273796</v>
      </c>
      <c r="L11796">
        <v>-0.2728232970065208</v>
      </c>
      <c r="M11796">
        <f t="shared" ca="1" si="184"/>
        <v>1.2508024146819978</v>
      </c>
    </row>
    <row r="11797" spans="1:13" x14ac:dyDescent="0.25">
      <c r="A11797" s="9"/>
      <c r="H11797" s="9"/>
      <c r="J11797">
        <v>20</v>
      </c>
      <c r="K11797">
        <f ca="1">SIMULATION!$D$3*SIMULATION!$D$17/$H11777/(SIMULATION!$D$17-$I11777)*(((EXP(-$I11777*$J11797))/(1-EXP(-SIMULATION!$D$4*$I11777)))-(EXP(-SIMULATION!$D$17*$J11797)/(1-EXP(-SIMULATION!$D$4*SIMULATION!$D$17))))</f>
        <v>1.6415211930255953</v>
      </c>
      <c r="L11797">
        <v>-8.9978221334180569E-2</v>
      </c>
      <c r="M11797">
        <f t="shared" ca="1" si="184"/>
        <v>1.4938200357947902</v>
      </c>
    </row>
    <row r="11798" spans="1:13" x14ac:dyDescent="0.25">
      <c r="A11798" s="9"/>
      <c r="H11798" s="9"/>
      <c r="J11798">
        <v>21</v>
      </c>
      <c r="K11798">
        <f ca="1">SIMULATION!$D$3*SIMULATION!$D$17/$H11777/(SIMULATION!$D$17-$I11777)*(((EXP(-$I11777*$J11798))/(1-EXP(-SIMULATION!$D$4*$I11777)))-(EXP(-SIMULATION!$D$17*$J11798)/(1-EXP(-SIMULATION!$D$4*SIMULATION!$D$17))))</f>
        <v>1.5664907133083359</v>
      </c>
      <c r="L11798">
        <v>7.4910840497897698E-3</v>
      </c>
      <c r="M11798">
        <f t="shared" ca="1" si="184"/>
        <v>1.5782254269049436</v>
      </c>
    </row>
    <row r="11799" spans="1:13" x14ac:dyDescent="0.25">
      <c r="A11799" s="9"/>
      <c r="H11799" s="9"/>
      <c r="J11799">
        <v>22</v>
      </c>
      <c r="K11799">
        <f ca="1">SIMULATION!$D$3*SIMULATION!$D$17/$H11777/(SIMULATION!$D$17-$I11777)*(((EXP(-$I11777*$J11799))/(1-EXP(-SIMULATION!$D$4*$I11777)))-(EXP(-SIMULATION!$D$17*$J11799)/(1-EXP(-SIMULATION!$D$4*SIMULATION!$D$17))))</f>
        <v>1.4948517934271404</v>
      </c>
      <c r="L11799">
        <v>0.50598207138374118</v>
      </c>
      <c r="M11799">
        <f t="shared" ca="1" si="184"/>
        <v>2.251220000277105</v>
      </c>
    </row>
    <row r="11800" spans="1:13" x14ac:dyDescent="0.25">
      <c r="A11800" s="9"/>
      <c r="H11800" s="9"/>
      <c r="J11800">
        <v>23</v>
      </c>
      <c r="K11800">
        <f ca="1">SIMULATION!$D$3*SIMULATION!$D$17/$H11777/(SIMULATION!$D$17-$I11777)*(((EXP(-$I11777*$J11800))/(1-EXP(-SIMULATION!$D$4*$I11777)))-(EXP(-SIMULATION!$D$17*$J11800)/(1-EXP(-SIMULATION!$D$4*SIMULATION!$D$17))))</f>
        <v>1.4264647705337465</v>
      </c>
      <c r="L11800">
        <v>-5.6434499988372154E-2</v>
      </c>
      <c r="M11800">
        <f t="shared" ca="1" si="184"/>
        <v>1.3459629444576466</v>
      </c>
    </row>
    <row r="11801" spans="1:13" x14ac:dyDescent="0.25">
      <c r="A11801" s="9"/>
      <c r="H11801" s="9"/>
      <c r="J11801">
        <v>24</v>
      </c>
      <c r="K11801">
        <f ca="1">SIMULATION!$D$3*SIMULATION!$D$17/$H11777/(SIMULATION!$D$17-$I11777)*(((EXP(-$I11777*$J11801))/(1-EXP(-SIMULATION!$D$4*$I11777)))-(EXP(-SIMULATION!$D$17*$J11801)/(1-EXP(-SIMULATION!$D$4*SIMULATION!$D$17))))</f>
        <v>1.3611907696864793</v>
      </c>
      <c r="L11801">
        <v>-0.15227215851953765</v>
      </c>
      <c r="M11801">
        <f t="shared" ca="1" si="184"/>
        <v>1.1539193130294483</v>
      </c>
    </row>
    <row r="11802" spans="1:13" x14ac:dyDescent="0.25">
      <c r="A11802" s="9">
        <v>473</v>
      </c>
      <c r="B11802" s="2">
        <f ca="1">NORMINV(RAND(),SIMULATION!D7,SIMULATION!D8)</f>
        <v>43.573003900022691</v>
      </c>
      <c r="C11802" s="2">
        <v>2</v>
      </c>
      <c r="D11802" s="2">
        <f ca="1">SIMULATION!$D$11*(1+(SIMULATION!$D$12*LN(1+$C11802)))*(1+(SIMULATION!$D$13*(($B11802/63.5)-1)))</f>
        <v>8.7582479345005666</v>
      </c>
      <c r="E11802" s="2">
        <v>-8.9057938759097191E-2</v>
      </c>
      <c r="F11802" s="2">
        <f ca="1">D11802*(1+E11802)</f>
        <v>7.9782564263128259</v>
      </c>
      <c r="G11802" s="2">
        <v>0.23290010243913273</v>
      </c>
      <c r="H11802" s="9">
        <f>SIMULATION!$D$15*EXP($G$11802)</f>
        <v>278.65044795983761</v>
      </c>
      <c r="I11802" s="2">
        <f ca="1">$F11802/$H11802</f>
        <v>2.8631773193713819E-2</v>
      </c>
      <c r="J11802">
        <v>0</v>
      </c>
      <c r="K11802">
        <f ca="1">SIMULATION!$D$3*SIMULATION!$D$17/$H11802/(SIMULATION!$D$17-$I11802)*(((EXP(-$I11802*$J11802))/(1-EXP(-SIMULATION!$D$4*$I11802)))-(EXP(-SIMULATION!$D$17*$J11802)/(1-EXP(-SIMULATION!$D$4*SIMULATION!$D$17))))</f>
        <v>2.1349579737219209</v>
      </c>
      <c r="L11802">
        <v>0.40897157300914444</v>
      </c>
      <c r="M11802">
        <f t="shared" ca="1" si="184"/>
        <v>3.0080950945433904</v>
      </c>
    </row>
    <row r="11803" spans="1:13" x14ac:dyDescent="0.25">
      <c r="A11803" s="9"/>
      <c r="H11803" s="9"/>
      <c r="J11803">
        <v>1</v>
      </c>
      <c r="K11803">
        <f ca="1">SIMULATION!$D$3*SIMULATION!$D$17/$H11802/(SIMULATION!$D$17-$I11802)*(((EXP(-$I11802*$J11803))/(1-EXP(-SIMULATION!$D$4*$I11802)))-(EXP(-SIMULATION!$D$17*$J11803)/(1-EXP(-SIMULATION!$D$4*SIMULATION!$D$17))))</f>
        <v>2.7728615298810415</v>
      </c>
      <c r="L11803">
        <v>-4.7992539996105171E-2</v>
      </c>
      <c r="M11803">
        <f t="shared" ca="1" si="184"/>
        <v>2.6397848620045643</v>
      </c>
    </row>
    <row r="11804" spans="1:13" x14ac:dyDescent="0.25">
      <c r="A11804" s="9"/>
      <c r="H11804" s="9"/>
      <c r="J11804">
        <v>2</v>
      </c>
      <c r="K11804">
        <f ca="1">SIMULATION!$D$3*SIMULATION!$D$17/$H11802/(SIMULATION!$D$17-$I11802)*(((EXP(-$I11802*$J11804))/(1-EXP(-SIMULATION!$D$4*$I11802)))-(EXP(-SIMULATION!$D$17*$J11804)/(1-EXP(-SIMULATION!$D$4*SIMULATION!$D$17))))</f>
        <v>3.141996069845121</v>
      </c>
      <c r="L11804">
        <v>-0.34968472851442067</v>
      </c>
      <c r="M11804">
        <f t="shared" ca="1" si="184"/>
        <v>2.0432880271679532</v>
      </c>
    </row>
    <row r="11805" spans="1:13" x14ac:dyDescent="0.25">
      <c r="A11805" s="9"/>
      <c r="H11805" s="9"/>
      <c r="J11805">
        <v>3</v>
      </c>
      <c r="K11805">
        <f ca="1">SIMULATION!$D$3*SIMULATION!$D$17/$H11802/(SIMULATION!$D$17-$I11802)*(((EXP(-$I11802*$J11805))/(1-EXP(-SIMULATION!$D$4*$I11802)))-(EXP(-SIMULATION!$D$17*$J11805)/(1-EXP(-SIMULATION!$D$4*SIMULATION!$D$17))))</f>
        <v>3.3400160384363837</v>
      </c>
      <c r="L11805">
        <v>-0.17398603571016019</v>
      </c>
      <c r="M11805">
        <f t="shared" ca="1" si="184"/>
        <v>2.7588998887004834</v>
      </c>
    </row>
    <row r="11806" spans="1:13" x14ac:dyDescent="0.25">
      <c r="A11806" s="9"/>
      <c r="H11806" s="9"/>
      <c r="J11806">
        <v>4</v>
      </c>
      <c r="K11806">
        <f ca="1">SIMULATION!$D$3*SIMULATION!$D$17/$H11802/(SIMULATION!$D$17-$I11802)*(((EXP(-$I11802*$J11806))/(1-EXP(-SIMULATION!$D$4*$I11802)))-(EXP(-SIMULATION!$D$17*$J11806)/(1-EXP(-SIMULATION!$D$4*SIMULATION!$D$17))))</f>
        <v>3.4294691860057265</v>
      </c>
      <c r="L11806">
        <v>-0.24270912373958956</v>
      </c>
      <c r="M11806">
        <f t="shared" ca="1" si="184"/>
        <v>2.5971057249783533</v>
      </c>
    </row>
    <row r="11807" spans="1:13" x14ac:dyDescent="0.25">
      <c r="A11807" s="9"/>
      <c r="H11807" s="9"/>
      <c r="J11807">
        <v>5</v>
      </c>
      <c r="K11807">
        <f ca="1">SIMULATION!$D$3*SIMULATION!$D$17/$H11802/(SIMULATION!$D$17-$I11802)*(((EXP(-$I11802*$J11807))/(1-EXP(-SIMULATION!$D$4*$I11802)))-(EXP(-SIMULATION!$D$17*$J11807)/(1-EXP(-SIMULATION!$D$4*SIMULATION!$D$17))))</f>
        <v>3.4504069324467568</v>
      </c>
      <c r="L11807">
        <v>-9.1646234860246575E-2</v>
      </c>
      <c r="M11807">
        <f t="shared" ca="1" si="184"/>
        <v>3.1341901283523184</v>
      </c>
    </row>
    <row r="11808" spans="1:13" x14ac:dyDescent="0.25">
      <c r="A11808" s="9"/>
      <c r="H11808" s="9"/>
      <c r="J11808">
        <v>6</v>
      </c>
      <c r="K11808">
        <f ca="1">SIMULATION!$D$3*SIMULATION!$D$17/$H11802/(SIMULATION!$D$17-$I11802)*(((EXP(-$I11802*$J11808))/(1-EXP(-SIMULATION!$D$4*$I11802)))-(EXP(-SIMULATION!$D$17*$J11808)/(1-EXP(-SIMULATION!$D$4*SIMULATION!$D$17))))</f>
        <v>3.4284653694191882</v>
      </c>
      <c r="L11808">
        <v>-7.2491768078442917E-2</v>
      </c>
      <c r="M11808">
        <f t="shared" ca="1" si="184"/>
        <v>3.1799298529942792</v>
      </c>
    </row>
    <row r="11809" spans="1:13" x14ac:dyDescent="0.25">
      <c r="A11809" s="9"/>
      <c r="H11809" s="9"/>
      <c r="J11809">
        <v>7</v>
      </c>
      <c r="K11809">
        <f ca="1">SIMULATION!$D$3*SIMULATION!$D$17/$H11802/(SIMULATION!$D$17-$I11802)*(((EXP(-$I11802*$J11809))/(1-EXP(-SIMULATION!$D$4*$I11802)))-(EXP(-SIMULATION!$D$17*$J11809)/(1-EXP(-SIMULATION!$D$4*SIMULATION!$D$17))))</f>
        <v>3.3800437382921875</v>
      </c>
      <c r="L11809">
        <v>-0.14449072431379847</v>
      </c>
      <c r="M11809">
        <f t="shared" ca="1" si="184"/>
        <v>2.89165877033403</v>
      </c>
    </row>
    <row r="11810" spans="1:13" x14ac:dyDescent="0.25">
      <c r="A11810" s="9"/>
      <c r="H11810" s="9"/>
      <c r="J11810">
        <v>8</v>
      </c>
      <c r="K11810">
        <f ca="1">SIMULATION!$D$3*SIMULATION!$D$17/$H11802/(SIMULATION!$D$17-$I11802)*(((EXP(-$I11802*$J11810))/(1-EXP(-SIMULATION!$D$4*$I11802)))-(EXP(-SIMULATION!$D$17*$J11810)/(1-EXP(-SIMULATION!$D$4*SIMULATION!$D$17))))</f>
        <v>3.3156229007575959</v>
      </c>
      <c r="L11810">
        <v>5.2956551056686806E-2</v>
      </c>
      <c r="M11810">
        <f t="shared" ca="1" si="184"/>
        <v>3.4912068541862853</v>
      </c>
    </row>
    <row r="11811" spans="1:13" x14ac:dyDescent="0.25">
      <c r="A11811" s="9"/>
      <c r="H11811" s="9"/>
      <c r="J11811">
        <v>9</v>
      </c>
      <c r="K11811">
        <f ca="1">SIMULATION!$D$3*SIMULATION!$D$17/$H11802/(SIMULATION!$D$17-$I11802)*(((EXP(-$I11802*$J11811))/(1-EXP(-SIMULATION!$D$4*$I11802)))-(EXP(-SIMULATION!$D$17*$J11811)/(1-EXP(-SIMULATION!$D$4*SIMULATION!$D$17))))</f>
        <v>3.2418918722632069</v>
      </c>
      <c r="L11811">
        <v>0.5295171534838401</v>
      </c>
      <c r="M11811">
        <f t="shared" ca="1" si="184"/>
        <v>4.9585292283664169</v>
      </c>
    </row>
    <row r="11812" spans="1:13" x14ac:dyDescent="0.25">
      <c r="A11812" s="9"/>
      <c r="H11812" s="9"/>
      <c r="J11812">
        <v>10</v>
      </c>
      <c r="K11812">
        <f ca="1">SIMULATION!$D$3*SIMULATION!$D$17/$H11802/(SIMULATION!$D$17-$I11802)*(((EXP(-$I11802*$J11812))/(1-EXP(-SIMULATION!$D$4*$I11802)))-(EXP(-SIMULATION!$D$17*$J11812)/(1-EXP(-SIMULATION!$D$4*SIMULATION!$D$17))))</f>
        <v>3.1631105338175112</v>
      </c>
      <c r="L11812">
        <v>3.1594014682866621E-2</v>
      </c>
      <c r="M11812">
        <f t="shared" ca="1" si="184"/>
        <v>3.2630458944664715</v>
      </c>
    </row>
    <row r="11813" spans="1:13" x14ac:dyDescent="0.25">
      <c r="A11813" s="9"/>
      <c r="H11813" s="9"/>
      <c r="J11813">
        <v>11</v>
      </c>
      <c r="K11813">
        <f ca="1">SIMULATION!$D$3*SIMULATION!$D$17/$H11802/(SIMULATION!$D$17-$I11802)*(((EXP(-$I11802*$J11813))/(1-EXP(-SIMULATION!$D$4*$I11802)))-(EXP(-SIMULATION!$D$17*$J11813)/(1-EXP(-SIMULATION!$D$4*SIMULATION!$D$17))))</f>
        <v>3.081982868985786</v>
      </c>
      <c r="L11813">
        <v>-0.20625982287544295</v>
      </c>
      <c r="M11813">
        <f t="shared" ca="1" si="184"/>
        <v>2.4462936283236281</v>
      </c>
    </row>
    <row r="11814" spans="1:13" x14ac:dyDescent="0.25">
      <c r="A11814" s="9"/>
      <c r="H11814" s="9"/>
      <c r="J11814">
        <v>12</v>
      </c>
      <c r="K11814">
        <f ca="1">SIMULATION!$D$3*SIMULATION!$D$17/$H11802/(SIMULATION!$D$17-$I11802)*(((EXP(-$I11802*$J11814))/(1-EXP(-SIMULATION!$D$4*$I11802)))-(EXP(-SIMULATION!$D$17*$J11814)/(1-EXP(-SIMULATION!$D$4*SIMULATION!$D$17))))</f>
        <v>3.0002165341618898</v>
      </c>
      <c r="L11814">
        <v>0.38586627097295678</v>
      </c>
      <c r="M11814">
        <f t="shared" ca="1" si="184"/>
        <v>4.1578989003103466</v>
      </c>
    </row>
    <row r="11815" spans="1:13" x14ac:dyDescent="0.25">
      <c r="A11815" s="9"/>
      <c r="H11815" s="9"/>
      <c r="J11815">
        <v>13</v>
      </c>
      <c r="K11815">
        <f ca="1">SIMULATION!$D$3*SIMULATION!$D$17/$H11802/(SIMULATION!$D$17-$I11802)*(((EXP(-$I11802*$J11815))/(1-EXP(-SIMULATION!$D$4*$I11802)))-(EXP(-SIMULATION!$D$17*$J11815)/(1-EXP(-SIMULATION!$D$4*SIMULATION!$D$17))))</f>
        <v>2.9188814241867624</v>
      </c>
      <c r="L11815">
        <v>0.25285865084846193</v>
      </c>
      <c r="M11815">
        <f t="shared" ca="1" si="184"/>
        <v>3.6569458430932644</v>
      </c>
    </row>
    <row r="11816" spans="1:13" x14ac:dyDescent="0.25">
      <c r="A11816" s="9"/>
      <c r="H11816" s="9"/>
      <c r="J11816">
        <v>14</v>
      </c>
      <c r="K11816">
        <f ca="1">SIMULATION!$D$3*SIMULATION!$D$17/$H11802/(SIMULATION!$D$17-$I11802)*(((EXP(-$I11802*$J11816))/(1-EXP(-SIMULATION!$D$4*$I11802)))-(EXP(-SIMULATION!$D$17*$J11816)/(1-EXP(-SIMULATION!$D$4*SIMULATION!$D$17))))</f>
        <v>2.8386394298868307</v>
      </c>
      <c r="L11816">
        <v>8.438458998112483E-2</v>
      </c>
      <c r="M11816">
        <f t="shared" ca="1" si="184"/>
        <v>3.0781768542820851</v>
      </c>
    </row>
    <row r="11817" spans="1:13" x14ac:dyDescent="0.25">
      <c r="A11817" s="9"/>
      <c r="H11817" s="9"/>
      <c r="J11817">
        <v>15</v>
      </c>
      <c r="K11817">
        <f ca="1">SIMULATION!$D$3*SIMULATION!$D$17/$H11802/(SIMULATION!$D$17-$I11802)*(((EXP(-$I11802*$J11817))/(1-EXP(-SIMULATION!$D$4*$I11802)))-(EXP(-SIMULATION!$D$17*$J11817)/(1-EXP(-SIMULATION!$D$4*SIMULATION!$D$17))))</f>
        <v>2.7598916528326609</v>
      </c>
      <c r="L11817">
        <v>-7.1304085297397887E-2</v>
      </c>
      <c r="M11817">
        <f t="shared" ca="1" si="184"/>
        <v>2.5631001030075047</v>
      </c>
    </row>
    <row r="11818" spans="1:13" x14ac:dyDescent="0.25">
      <c r="A11818" s="9"/>
      <c r="H11818" s="9"/>
      <c r="J11818">
        <v>16</v>
      </c>
      <c r="K11818">
        <f ca="1">SIMULATION!$D$3*SIMULATION!$D$17/$H11802/(SIMULATION!$D$17-$I11802)*(((EXP(-$I11802*$J11818))/(1-EXP(-SIMULATION!$D$4*$I11802)))-(EXP(-SIMULATION!$D$17*$J11818)/(1-EXP(-SIMULATION!$D$4*SIMULATION!$D$17))))</f>
        <v>2.6828727252295215</v>
      </c>
      <c r="L11818">
        <v>-1.9040052949953628E-2</v>
      </c>
      <c r="M11818">
        <f t="shared" ca="1" si="184"/>
        <v>2.6317906864831651</v>
      </c>
    </row>
    <row r="11819" spans="1:13" x14ac:dyDescent="0.25">
      <c r="A11819" s="9"/>
      <c r="H11819" s="9"/>
      <c r="J11819">
        <v>17</v>
      </c>
      <c r="K11819">
        <f ca="1">SIMULATION!$D$3*SIMULATION!$D$17/$H11802/(SIMULATION!$D$17-$I11802)*(((EXP(-$I11802*$J11819))/(1-EXP(-SIMULATION!$D$4*$I11802)))-(EXP(-SIMULATION!$D$17*$J11819)/(1-EXP(-SIMULATION!$D$4*SIMULATION!$D$17))))</f>
        <v>2.607711234025869</v>
      </c>
      <c r="L11819">
        <v>-0.21833149361129378</v>
      </c>
      <c r="M11819">
        <f t="shared" ca="1" si="184"/>
        <v>2.0383657453940511</v>
      </c>
    </row>
    <row r="11820" spans="1:13" x14ac:dyDescent="0.25">
      <c r="A11820" s="9"/>
      <c r="H11820" s="9"/>
      <c r="J11820">
        <v>18</v>
      </c>
      <c r="K11820">
        <f ca="1">SIMULATION!$D$3*SIMULATION!$D$17/$H11802/(SIMULATION!$D$17-$I11802)*(((EXP(-$I11802*$J11820))/(1-EXP(-SIMULATION!$D$4*$I11802)))-(EXP(-SIMULATION!$D$17*$J11820)/(1-EXP(-SIMULATION!$D$4*SIMULATION!$D$17))))</f>
        <v>2.5344684243002606</v>
      </c>
      <c r="L11820">
        <v>2.1357625043998404E-2</v>
      </c>
      <c r="M11820">
        <f t="shared" ca="1" si="184"/>
        <v>2.5885986505923189</v>
      </c>
    </row>
    <row r="11821" spans="1:13" x14ac:dyDescent="0.25">
      <c r="A11821" s="9"/>
      <c r="H11821" s="9"/>
      <c r="J11821">
        <v>19</v>
      </c>
      <c r="K11821">
        <f ca="1">SIMULATION!$D$3*SIMULATION!$D$17/$H11802/(SIMULATION!$D$17-$I11802)*(((EXP(-$I11802*$J11821))/(1-EXP(-SIMULATION!$D$4*$I11802)))-(EXP(-SIMULATION!$D$17*$J11821)/(1-EXP(-SIMULATION!$D$4*SIMULATION!$D$17))))</f>
        <v>2.4631629839863716</v>
      </c>
      <c r="L11821">
        <v>0.10091838102592571</v>
      </c>
      <c r="M11821">
        <f t="shared" ca="1" si="184"/>
        <v>2.7117414045332646</v>
      </c>
    </row>
    <row r="11822" spans="1:13" x14ac:dyDescent="0.25">
      <c r="A11822" s="9"/>
      <c r="H11822" s="9"/>
      <c r="J11822">
        <v>20</v>
      </c>
      <c r="K11822">
        <f ca="1">SIMULATION!$D$3*SIMULATION!$D$17/$H11802/(SIMULATION!$D$17-$I11802)*(((EXP(-$I11802*$J11822))/(1-EXP(-SIMULATION!$D$4*$I11802)))-(EXP(-SIMULATION!$D$17*$J11822)/(1-EXP(-SIMULATION!$D$4*SIMULATION!$D$17))))</f>
        <v>2.3937869096711588</v>
      </c>
      <c r="L11822">
        <v>-0.43540453091646003</v>
      </c>
      <c r="M11822">
        <f t="shared" ca="1" si="184"/>
        <v>1.3515212431518255</v>
      </c>
    </row>
    <row r="11823" spans="1:13" x14ac:dyDescent="0.25">
      <c r="A11823" s="9"/>
      <c r="H11823" s="9"/>
      <c r="J11823">
        <v>21</v>
      </c>
      <c r="K11823">
        <f ca="1">SIMULATION!$D$3*SIMULATION!$D$17/$H11802/(SIMULATION!$D$17-$I11802)*(((EXP(-$I11802*$J11823))/(1-EXP(-SIMULATION!$D$4*$I11802)))-(EXP(-SIMULATION!$D$17*$J11823)/(1-EXP(-SIMULATION!$D$4*SIMULATION!$D$17))))</f>
        <v>2.3263156574039341</v>
      </c>
      <c r="L11823">
        <v>0.18723620002061453</v>
      </c>
      <c r="M11823">
        <f t="shared" ca="1" si="184"/>
        <v>2.7618861611447043</v>
      </c>
    </row>
    <row r="11824" spans="1:13" x14ac:dyDescent="0.25">
      <c r="A11824" s="9"/>
      <c r="H11824" s="9"/>
      <c r="J11824">
        <v>22</v>
      </c>
      <c r="K11824">
        <f ca="1">SIMULATION!$D$3*SIMULATION!$D$17/$H11802/(SIMULATION!$D$17-$I11802)*(((EXP(-$I11802*$J11824))/(1-EXP(-SIMULATION!$D$4*$I11802)))-(EXP(-SIMULATION!$D$17*$J11824)/(1-EXP(-SIMULATION!$D$4*SIMULATION!$D$17))))</f>
        <v>2.2607146316640145</v>
      </c>
      <c r="L11824">
        <v>-0.1487977744775239</v>
      </c>
      <c r="M11824">
        <f t="shared" ca="1" si="184"/>
        <v>1.9243253257436339</v>
      </c>
    </row>
    <row r="11825" spans="1:13" x14ac:dyDescent="0.25">
      <c r="A11825" s="9"/>
      <c r="H11825" s="9"/>
      <c r="J11825">
        <v>23</v>
      </c>
      <c r="K11825">
        <f ca="1">SIMULATION!$D$3*SIMULATION!$D$17/$H11802/(SIMULATION!$D$17-$I11802)*(((EXP(-$I11802*$J11825))/(1-EXP(-SIMULATION!$D$4*$I11802)))-(EXP(-SIMULATION!$D$17*$J11825)/(1-EXP(-SIMULATION!$D$4*SIMULATION!$D$17))))</f>
        <v>2.1969433281807675</v>
      </c>
      <c r="L11825">
        <v>-1.8585098321803068E-2</v>
      </c>
      <c r="M11825">
        <f t="shared" ca="1" si="184"/>
        <v>2.1561129204190985</v>
      </c>
    </row>
    <row r="11826" spans="1:13" x14ac:dyDescent="0.25">
      <c r="A11826" s="9"/>
      <c r="H11826" s="9"/>
      <c r="J11826">
        <v>24</v>
      </c>
      <c r="K11826">
        <f ca="1">SIMULATION!$D$3*SIMULATION!$D$17/$H11802/(SIMULATION!$D$17-$I11802)*(((EXP(-$I11802*$J11826))/(1-EXP(-SIMULATION!$D$4*$I11802)))-(EXP(-SIMULATION!$D$17*$J11826)/(1-EXP(-SIMULATION!$D$4*SIMULATION!$D$17))))</f>
        <v>2.1349579737219204</v>
      </c>
      <c r="L11826">
        <v>-3.2951767495115754E-2</v>
      </c>
      <c r="M11826">
        <f t="shared" ca="1" si="184"/>
        <v>2.0646073349599923</v>
      </c>
    </row>
    <row r="11827" spans="1:13" x14ac:dyDescent="0.25">
      <c r="A11827" s="9">
        <v>474</v>
      </c>
      <c r="B11827" s="2">
        <f ca="1">NORMINV(RAND(),SIMULATION!D7,SIMULATION!D8)</f>
        <v>57.020682624719875</v>
      </c>
      <c r="C11827" s="2">
        <v>2</v>
      </c>
      <c r="D11827" s="2">
        <f ca="1">SIMULATION!$D$11*(1+(SIMULATION!$D$12*LN(1+$C11827)))*(1+(SIMULATION!$D$13*(($B11827/63.5)-1)))</f>
        <v>9.7568959179372694</v>
      </c>
      <c r="E11827" s="2">
        <v>-0.15239889420271696</v>
      </c>
      <c r="F11827" s="2">
        <f ca="1">D11827*(1+E11827)</f>
        <v>8.2699557691926255</v>
      </c>
      <c r="G11827" s="2">
        <v>-0.78827423483701486</v>
      </c>
      <c r="H11827" s="9">
        <f>SIMULATION!$D$15*EXP($G$11827)</f>
        <v>100.36201352756473</v>
      </c>
      <c r="I11827" s="2">
        <f ca="1">$F11827/$H11827</f>
        <v>8.2401254005543212E-2</v>
      </c>
      <c r="J11827">
        <v>0</v>
      </c>
      <c r="K11827">
        <f ca="1">SIMULATION!$D$3*SIMULATION!$D$17/$H11827/(SIMULATION!$D$17-$I11827)*(((EXP(-$I11827*$J11827))/(1-EXP(-SIMULATION!$D$4*$I11827)))-(EXP(-SIMULATION!$D$17*$J11827)/(1-EXP(-SIMULATION!$D$4*SIMULATION!$D$17))))</f>
        <v>1.0801491315970857</v>
      </c>
      <c r="L11827">
        <v>-0.27683644436035004</v>
      </c>
      <c r="M11827">
        <f t="shared" ca="1" si="184"/>
        <v>0.78112448662682865</v>
      </c>
    </row>
    <row r="11828" spans="1:13" x14ac:dyDescent="0.25">
      <c r="A11828" s="9"/>
      <c r="H11828" s="9"/>
      <c r="J11828">
        <v>1</v>
      </c>
      <c r="K11828">
        <f ca="1">SIMULATION!$D$3*SIMULATION!$D$17/$H11827/(SIMULATION!$D$17-$I11827)*(((EXP(-$I11827*$J11828))/(1-EXP(-SIMULATION!$D$4*$I11827)))-(EXP(-SIMULATION!$D$17*$J11828)/(1-EXP(-SIMULATION!$D$4*SIMULATION!$D$17))))</f>
        <v>2.8784311019977094</v>
      </c>
      <c r="L11828">
        <v>3.5071712066972814E-2</v>
      </c>
      <c r="M11828">
        <f t="shared" ca="1" si="184"/>
        <v>2.979382608811592</v>
      </c>
    </row>
    <row r="11829" spans="1:13" x14ac:dyDescent="0.25">
      <c r="A11829" s="9"/>
      <c r="H11829" s="9"/>
      <c r="J11829">
        <v>2</v>
      </c>
      <c r="K11829">
        <f ca="1">SIMULATION!$D$3*SIMULATION!$D$17/$H11827/(SIMULATION!$D$17-$I11827)*(((EXP(-$I11827*$J11829))/(1-EXP(-SIMULATION!$D$4*$I11827)))-(EXP(-SIMULATION!$D$17*$J11829)/(1-EXP(-SIMULATION!$D$4*SIMULATION!$D$17))))</f>
        <v>3.8578870179782796</v>
      </c>
      <c r="L11829">
        <v>2.3073010715228513E-2</v>
      </c>
      <c r="M11829">
        <f t="shared" ca="1" si="184"/>
        <v>3.9469000864822337</v>
      </c>
    </row>
    <row r="11830" spans="1:13" x14ac:dyDescent="0.25">
      <c r="A11830" s="9"/>
      <c r="H11830" s="9"/>
      <c r="J11830">
        <v>3</v>
      </c>
      <c r="K11830">
        <f ca="1">SIMULATION!$D$3*SIMULATION!$D$17/$H11827/(SIMULATION!$D$17-$I11827)*(((EXP(-$I11827*$J11830))/(1-EXP(-SIMULATION!$D$4*$I11827)))-(EXP(-SIMULATION!$D$17*$J11830)/(1-EXP(-SIMULATION!$D$4*SIMULATION!$D$17))))</f>
        <v>4.3262974227328792</v>
      </c>
      <c r="L11830">
        <v>-0.49387827238552123</v>
      </c>
      <c r="M11830">
        <f t="shared" ca="1" si="184"/>
        <v>2.1896331257676316</v>
      </c>
    </row>
    <row r="11831" spans="1:13" x14ac:dyDescent="0.25">
      <c r="A11831" s="9"/>
      <c r="H11831" s="9"/>
      <c r="J11831">
        <v>4</v>
      </c>
      <c r="K11831">
        <f ca="1">SIMULATION!$D$3*SIMULATION!$D$17/$H11827/(SIMULATION!$D$17-$I11827)*(((EXP(-$I11827*$J11831))/(1-EXP(-SIMULATION!$D$4*$I11827)))-(EXP(-SIMULATION!$D$17*$J11831)/(1-EXP(-SIMULATION!$D$4*SIMULATION!$D$17))))</f>
        <v>4.4798136545397416</v>
      </c>
      <c r="L11831">
        <v>-9.8444669397849502E-2</v>
      </c>
      <c r="M11831">
        <f t="shared" ca="1" si="184"/>
        <v>4.0387998803546052</v>
      </c>
    </row>
    <row r="11832" spans="1:13" x14ac:dyDescent="0.25">
      <c r="A11832" s="9"/>
      <c r="H11832" s="9"/>
      <c r="J11832">
        <v>5</v>
      </c>
      <c r="K11832">
        <f ca="1">SIMULATION!$D$3*SIMULATION!$D$17/$H11827/(SIMULATION!$D$17-$I11827)*(((EXP(-$I11827*$J11832))/(1-EXP(-SIMULATION!$D$4*$I11827)))-(EXP(-SIMULATION!$D$17*$J11832)/(1-EXP(-SIMULATION!$D$4*SIMULATION!$D$17))))</f>
        <v>4.4431379234143602</v>
      </c>
      <c r="L11832">
        <v>-0.12432955850416742</v>
      </c>
      <c r="M11832">
        <f t="shared" ca="1" si="184"/>
        <v>3.8907245470231295</v>
      </c>
    </row>
    <row r="11833" spans="1:13" x14ac:dyDescent="0.25">
      <c r="A11833" s="9"/>
      <c r="H11833" s="9"/>
      <c r="J11833">
        <v>6</v>
      </c>
      <c r="K11833">
        <f ca="1">SIMULATION!$D$3*SIMULATION!$D$17/$H11827/(SIMULATION!$D$17-$I11827)*(((EXP(-$I11827*$J11833))/(1-EXP(-SIMULATION!$D$4*$I11827)))-(EXP(-SIMULATION!$D$17*$J11833)/(1-EXP(-SIMULATION!$D$4*SIMULATION!$D$17))))</f>
        <v>4.2952649107699914</v>
      </c>
      <c r="L11833">
        <v>-0.14022745328001479</v>
      </c>
      <c r="M11833">
        <f t="shared" ca="1" si="184"/>
        <v>3.6929508511697056</v>
      </c>
    </row>
    <row r="11834" spans="1:13" x14ac:dyDescent="0.25">
      <c r="A11834" s="9"/>
      <c r="H11834" s="9"/>
      <c r="J11834">
        <v>7</v>
      </c>
      <c r="K11834">
        <f ca="1">SIMULATION!$D$3*SIMULATION!$D$17/$H11827/(SIMULATION!$D$17-$I11827)*(((EXP(-$I11827*$J11834))/(1-EXP(-SIMULATION!$D$4*$I11827)))-(EXP(-SIMULATION!$D$17*$J11834)/(1-EXP(-SIMULATION!$D$4*SIMULATION!$D$17))))</f>
        <v>4.0859713779140421</v>
      </c>
      <c r="L11834">
        <v>0.12633597204347477</v>
      </c>
      <c r="M11834">
        <f t="shared" ca="1" si="184"/>
        <v>4.602176543684628</v>
      </c>
    </row>
    <row r="11835" spans="1:13" x14ac:dyDescent="0.25">
      <c r="A11835" s="9"/>
      <c r="H11835" s="9"/>
      <c r="J11835">
        <v>8</v>
      </c>
      <c r="K11835">
        <f ca="1">SIMULATION!$D$3*SIMULATION!$D$17/$H11827/(SIMULATION!$D$17-$I11827)*(((EXP(-$I11827*$J11835))/(1-EXP(-SIMULATION!$D$4*$I11827)))-(EXP(-SIMULATION!$D$17*$J11835)/(1-EXP(-SIMULATION!$D$4*SIMULATION!$D$17))))</f>
        <v>3.8463773670575963</v>
      </c>
      <c r="L11835">
        <v>0.25337920200993092</v>
      </c>
      <c r="M11835">
        <f t="shared" ca="1" si="184"/>
        <v>4.8209693949517085</v>
      </c>
    </row>
    <row r="11836" spans="1:13" x14ac:dyDescent="0.25">
      <c r="A11836" s="9"/>
      <c r="H11836" s="9"/>
      <c r="J11836">
        <v>9</v>
      </c>
      <c r="K11836">
        <f ca="1">SIMULATION!$D$3*SIMULATION!$D$17/$H11827/(SIMULATION!$D$17-$I11827)*(((EXP(-$I11827*$J11836))/(1-EXP(-SIMULATION!$D$4*$I11827)))-(EXP(-SIMULATION!$D$17*$J11836)/(1-EXP(-SIMULATION!$D$4*SIMULATION!$D$17))))</f>
        <v>3.5957087889425292</v>
      </c>
      <c r="L11836">
        <v>-0.45141453998492664</v>
      </c>
      <c r="M11836">
        <f t="shared" ca="1" si="184"/>
        <v>1.9725535600622797</v>
      </c>
    </row>
    <row r="11837" spans="1:13" x14ac:dyDescent="0.25">
      <c r="A11837" s="9"/>
      <c r="H11837" s="9"/>
      <c r="J11837">
        <v>10</v>
      </c>
      <c r="K11837">
        <f ca="1">SIMULATION!$D$3*SIMULATION!$D$17/$H11827/(SIMULATION!$D$17-$I11827)*(((EXP(-$I11827*$J11837))/(1-EXP(-SIMULATION!$D$4*$I11827)))-(EXP(-SIMULATION!$D$17*$J11837)/(1-EXP(-SIMULATION!$D$4*SIMULATION!$D$17))))</f>
        <v>3.3456261849367808</v>
      </c>
      <c r="L11837">
        <v>-0.42601795533680958</v>
      </c>
      <c r="M11837">
        <f t="shared" ca="1" si="184"/>
        <v>1.9203293583087229</v>
      </c>
    </row>
    <row r="11838" spans="1:13" x14ac:dyDescent="0.25">
      <c r="A11838" s="9"/>
      <c r="H11838" s="9"/>
      <c r="J11838">
        <v>11</v>
      </c>
      <c r="K11838">
        <f ca="1">SIMULATION!$D$3*SIMULATION!$D$17/$H11827/(SIMULATION!$D$17-$I11827)*(((EXP(-$I11827*$J11838))/(1-EXP(-SIMULATION!$D$4*$I11827)))-(EXP(-SIMULATION!$D$17*$J11838)/(1-EXP(-SIMULATION!$D$4*SIMULATION!$D$17))))</f>
        <v>3.1029942197102618</v>
      </c>
      <c r="L11838">
        <v>0.31038229257938238</v>
      </c>
      <c r="M11838">
        <f t="shared" ca="1" si="184"/>
        <v>4.0661086794845049</v>
      </c>
    </row>
    <row r="11839" spans="1:13" x14ac:dyDescent="0.25">
      <c r="A11839" s="9"/>
      <c r="H11839" s="9"/>
      <c r="J11839">
        <v>12</v>
      </c>
      <c r="K11839">
        <f ca="1">SIMULATION!$D$3*SIMULATION!$D$17/$H11827/(SIMULATION!$D$17-$I11827)*(((EXP(-$I11827*$J11839))/(1-EXP(-SIMULATION!$D$4*$I11827)))-(EXP(-SIMULATION!$D$17*$J11839)/(1-EXP(-SIMULATION!$D$4*SIMULATION!$D$17))))</f>
        <v>2.8716523108212768</v>
      </c>
      <c r="L11839">
        <v>-0.33715391973985981</v>
      </c>
      <c r="M11839">
        <f t="shared" ca="1" si="184"/>
        <v>1.903463478097857</v>
      </c>
    </row>
    <row r="11840" spans="1:13" x14ac:dyDescent="0.25">
      <c r="A11840" s="9"/>
      <c r="H11840" s="9"/>
      <c r="J11840">
        <v>13</v>
      </c>
      <c r="K11840">
        <f ca="1">SIMULATION!$D$3*SIMULATION!$D$17/$H11827/(SIMULATION!$D$17-$I11827)*(((EXP(-$I11827*$J11840))/(1-EXP(-SIMULATION!$D$4*$I11827)))-(EXP(-SIMULATION!$D$17*$J11840)/(1-EXP(-SIMULATION!$D$4*SIMULATION!$D$17))))</f>
        <v>2.6535454891455177</v>
      </c>
      <c r="L11840">
        <v>0.25659048546067864</v>
      </c>
      <c r="M11840">
        <f t="shared" ca="1" si="184"/>
        <v>3.3344200143973599</v>
      </c>
    </row>
    <row r="11841" spans="1:13" x14ac:dyDescent="0.25">
      <c r="A11841" s="9"/>
      <c r="H11841" s="9"/>
      <c r="J11841">
        <v>14</v>
      </c>
      <c r="K11841">
        <f ca="1">SIMULATION!$D$3*SIMULATION!$D$17/$H11827/(SIMULATION!$D$17-$I11827)*(((EXP(-$I11827*$J11841))/(1-EXP(-SIMULATION!$D$4*$I11827)))-(EXP(-SIMULATION!$D$17*$J11841)/(1-EXP(-SIMULATION!$D$4*SIMULATION!$D$17))))</f>
        <v>2.449445580426608</v>
      </c>
      <c r="L11841">
        <v>-0.41673974966292754</v>
      </c>
      <c r="M11841">
        <f t="shared" ca="1" si="184"/>
        <v>1.4286642424266593</v>
      </c>
    </row>
    <row r="11842" spans="1:13" x14ac:dyDescent="0.25">
      <c r="A11842" s="9"/>
      <c r="H11842" s="9"/>
      <c r="J11842">
        <v>15</v>
      </c>
      <c r="K11842">
        <f ca="1">SIMULATION!$D$3*SIMULATION!$D$17/$H11827/(SIMULATION!$D$17-$I11827)*(((EXP(-$I11827*$J11842))/(1-EXP(-SIMULATION!$D$4*$I11827)))-(EXP(-SIMULATION!$D$17*$J11842)/(1-EXP(-SIMULATION!$D$4*SIMULATION!$D$17))))</f>
        <v>2.2594101315977579</v>
      </c>
      <c r="L11842">
        <v>-0.30510633936286896</v>
      </c>
      <c r="M11842">
        <f t="shared" ca="1" si="184"/>
        <v>1.5700497772265878</v>
      </c>
    </row>
    <row r="11843" spans="1:13" x14ac:dyDescent="0.25">
      <c r="A11843" s="9"/>
      <c r="H11843" s="9"/>
      <c r="J11843">
        <v>16</v>
      </c>
      <c r="K11843">
        <f ca="1">SIMULATION!$D$3*SIMULATION!$D$17/$H11827/(SIMULATION!$D$17-$I11827)*(((EXP(-$I11827*$J11843))/(1-EXP(-SIMULATION!$D$4*$I11827)))-(EXP(-SIMULATION!$D$17*$J11843)/(1-EXP(-SIMULATION!$D$4*SIMULATION!$D$17))))</f>
        <v>2.08307353262256</v>
      </c>
      <c r="L11843">
        <v>0.17595895029224992</v>
      </c>
      <c r="M11843">
        <f t="shared" ref="M11843:M11906" ca="1" si="185">$K11843*(1+$L11843)</f>
        <v>2.4496089648043942</v>
      </c>
    </row>
    <row r="11844" spans="1:13" x14ac:dyDescent="0.25">
      <c r="A11844" s="9"/>
      <c r="H11844" s="9"/>
      <c r="J11844">
        <v>17</v>
      </c>
      <c r="K11844">
        <f ca="1">SIMULATION!$D$3*SIMULATION!$D$17/$H11827/(SIMULATION!$D$17-$I11827)*(((EXP(-$I11827*$J11844))/(1-EXP(-SIMULATION!$D$4*$I11827)))-(EXP(-SIMULATION!$D$17*$J11844)/(1-EXP(-SIMULATION!$D$4*SIMULATION!$D$17))))</f>
        <v>1.9198308400143931</v>
      </c>
      <c r="L11844">
        <v>0.40659130732215532</v>
      </c>
      <c r="M11844">
        <f t="shared" ca="1" si="185"/>
        <v>2.7004173710932369</v>
      </c>
    </row>
    <row r="11845" spans="1:13" x14ac:dyDescent="0.25">
      <c r="A11845" s="9"/>
      <c r="H11845" s="9"/>
      <c r="J11845">
        <v>18</v>
      </c>
      <c r="K11845">
        <f ca="1">SIMULATION!$D$3*SIMULATION!$D$17/$H11827/(SIMULATION!$D$17-$I11827)*(((EXP(-$I11827*$J11845))/(1-EXP(-SIMULATION!$D$4*$I11827)))-(EXP(-SIMULATION!$D$17*$J11845)/(1-EXP(-SIMULATION!$D$4*SIMULATION!$D$17))))</f>
        <v>1.7689530572731329</v>
      </c>
      <c r="L11845">
        <v>-0.52164372503525414</v>
      </c>
      <c r="M11845">
        <f t="shared" ca="1" si="185"/>
        <v>0.84618979506467462</v>
      </c>
    </row>
    <row r="11846" spans="1:13" x14ac:dyDescent="0.25">
      <c r="A11846" s="9"/>
      <c r="H11846" s="9"/>
      <c r="J11846">
        <v>19</v>
      </c>
      <c r="K11846">
        <f ca="1">SIMULATION!$D$3*SIMULATION!$D$17/$H11827/(SIMULATION!$D$17-$I11827)*(((EXP(-$I11827*$J11846))/(1-EXP(-SIMULATION!$D$4*$I11827)))-(EXP(-SIMULATION!$D$17*$J11846)/(1-EXP(-SIMULATION!$D$4*SIMULATION!$D$17))))</f>
        <v>1.6296586904291679</v>
      </c>
      <c r="L11846">
        <v>0.10450394325842077</v>
      </c>
      <c r="M11846">
        <f t="shared" ca="1" si="185"/>
        <v>1.7999644497443699</v>
      </c>
    </row>
    <row r="11847" spans="1:13" x14ac:dyDescent="0.25">
      <c r="A11847" s="9"/>
      <c r="H11847" s="9"/>
      <c r="J11847">
        <v>20</v>
      </c>
      <c r="K11847">
        <f ca="1">SIMULATION!$D$3*SIMULATION!$D$17/$H11827/(SIMULATION!$D$17-$I11827)*(((EXP(-$I11827*$J11847))/(1-EXP(-SIMULATION!$D$4*$I11827)))-(EXP(-SIMULATION!$D$17*$J11847)/(1-EXP(-SIMULATION!$D$4*SIMULATION!$D$17))))</f>
        <v>1.5011574670388519</v>
      </c>
      <c r="L11847">
        <v>-0.20275040388731563</v>
      </c>
      <c r="M11847">
        <f t="shared" ca="1" si="185"/>
        <v>1.196797184298265</v>
      </c>
    </row>
    <row r="11848" spans="1:13" x14ac:dyDescent="0.25">
      <c r="A11848" s="9"/>
      <c r="H11848" s="9"/>
      <c r="J11848">
        <v>21</v>
      </c>
      <c r="K11848">
        <f ca="1">SIMULATION!$D$3*SIMULATION!$D$17/$H11827/(SIMULATION!$D$17-$I11827)*(((EXP(-$I11827*$J11848))/(1-EXP(-SIMULATION!$D$4*$I11827)))-(EXP(-SIMULATION!$D$17*$J11848)/(1-EXP(-SIMULATION!$D$4*SIMULATION!$D$17))))</f>
        <v>1.3826763857595561</v>
      </c>
      <c r="L11848">
        <v>7.136483635113465E-2</v>
      </c>
      <c r="M11848">
        <f t="shared" ca="1" si="185"/>
        <v>1.4813508597558651</v>
      </c>
    </row>
    <row r="11849" spans="1:13" x14ac:dyDescent="0.25">
      <c r="A11849" s="9"/>
      <c r="H11849" s="9"/>
      <c r="J11849">
        <v>22</v>
      </c>
      <c r="K11849">
        <f ca="1">SIMULATION!$D$3*SIMULATION!$D$17/$H11827/(SIMULATION!$D$17-$I11827)*(((EXP(-$I11827*$J11849))/(1-EXP(-SIMULATION!$D$4*$I11827)))-(EXP(-SIMULATION!$D$17*$J11849)/(1-EXP(-SIMULATION!$D$4*SIMULATION!$D$17))))</f>
        <v>1.2734745984860634</v>
      </c>
      <c r="L11849">
        <v>0.24555123423751671</v>
      </c>
      <c r="M11849">
        <f t="shared" ca="1" si="185"/>
        <v>1.5861778579144423</v>
      </c>
    </row>
    <row r="11850" spans="1:13" x14ac:dyDescent="0.25">
      <c r="A11850" s="9"/>
      <c r="H11850" s="9"/>
      <c r="J11850">
        <v>23</v>
      </c>
      <c r="K11850">
        <f ca="1">SIMULATION!$D$3*SIMULATION!$D$17/$H11827/(SIMULATION!$D$17-$I11827)*(((EXP(-$I11827*$J11850))/(1-EXP(-SIMULATION!$D$4*$I11827)))-(EXP(-SIMULATION!$D$17*$J11850)/(1-EXP(-SIMULATION!$D$4*SIMULATION!$D$17))))</f>
        <v>1.1728512793720141</v>
      </c>
      <c r="L11850">
        <v>-0.29584268329974134</v>
      </c>
      <c r="M11850">
        <f t="shared" ca="1" si="185"/>
        <v>0.82587180977106278</v>
      </c>
    </row>
    <row r="11851" spans="1:13" x14ac:dyDescent="0.25">
      <c r="A11851" s="9"/>
      <c r="H11851" s="9"/>
      <c r="J11851">
        <v>24</v>
      </c>
      <c r="K11851">
        <f ca="1">SIMULATION!$D$3*SIMULATION!$D$17/$H11827/(SIMULATION!$D$17-$I11827)*(((EXP(-$I11827*$J11851))/(1-EXP(-SIMULATION!$D$4*$I11827)))-(EXP(-SIMULATION!$D$17*$J11851)/(1-EXP(-SIMULATION!$D$4*SIMULATION!$D$17))))</f>
        <v>1.0801491315970866</v>
      </c>
      <c r="L11851">
        <v>-2.8425246983415031E-2</v>
      </c>
      <c r="M11851">
        <f t="shared" ca="1" si="185"/>
        <v>1.0494456257525182</v>
      </c>
    </row>
    <row r="11852" spans="1:13" x14ac:dyDescent="0.25">
      <c r="A11852" s="9">
        <v>475</v>
      </c>
      <c r="B11852" s="2">
        <f ca="1">NORMINV(RAND(),SIMULATION!D7,SIMULATION!D8)</f>
        <v>58.069819524495998</v>
      </c>
      <c r="C11852" s="2">
        <v>2</v>
      </c>
      <c r="D11852" s="2">
        <f ca="1">SIMULATION!$D$11*(1+(SIMULATION!$D$12*LN(1+$C11852)))*(1+(SIMULATION!$D$13*(($B11852/63.5)-1)))</f>
        <v>9.8348066466778565</v>
      </c>
      <c r="E11852" s="2">
        <v>0.1712060686995367</v>
      </c>
      <c r="F11852" s="2">
        <f ca="1">D11852*(1+E11852)</f>
        <v>11.518585229075645</v>
      </c>
      <c r="G11852" s="2">
        <v>-0.46371525909000461</v>
      </c>
      <c r="H11852" s="9">
        <f>SIMULATION!$D$15*EXP($G$11852)</f>
        <v>138.84285584308418</v>
      </c>
      <c r="I11852" s="2">
        <f ca="1">$F11852/$H11852</f>
        <v>8.2961310174241784E-2</v>
      </c>
      <c r="J11852">
        <v>0</v>
      </c>
      <c r="K11852">
        <f ca="1">SIMULATION!$D$3*SIMULATION!$D$17/$H11852/(SIMULATION!$D$17-$I11852)*(((EXP(-$I11852*$J11852))/(1-EXP(-SIMULATION!$D$4*$I11852)))-(EXP(-SIMULATION!$D$17*$J11852)/(1-EXP(-SIMULATION!$D$4*SIMULATION!$D$17))))</f>
        <v>0.76989587230561007</v>
      </c>
      <c r="L11852">
        <v>-0.48075373261942145</v>
      </c>
      <c r="M11852">
        <f t="shared" ca="1" si="185"/>
        <v>0.39976555796640256</v>
      </c>
    </row>
    <row r="11853" spans="1:13" x14ac:dyDescent="0.25">
      <c r="A11853" s="9"/>
      <c r="H11853" s="9"/>
      <c r="J11853">
        <v>1</v>
      </c>
      <c r="K11853">
        <f ca="1">SIMULATION!$D$3*SIMULATION!$D$17/$H11852/(SIMULATION!$D$17-$I11852)*(((EXP(-$I11852*$J11853))/(1-EXP(-SIMULATION!$D$4*$I11852)))-(EXP(-SIMULATION!$D$17*$J11853)/(1-EXP(-SIMULATION!$D$4*SIMULATION!$D$17))))</f>
        <v>2.06983679019317</v>
      </c>
      <c r="L11853">
        <v>-8.3023966210346717E-2</v>
      </c>
      <c r="M11853">
        <f t="shared" ca="1" si="185"/>
        <v>1.8979907304632397</v>
      </c>
    </row>
    <row r="11854" spans="1:13" x14ac:dyDescent="0.25">
      <c r="A11854" s="9"/>
      <c r="H11854" s="9"/>
      <c r="J11854">
        <v>2</v>
      </c>
      <c r="K11854">
        <f ca="1">SIMULATION!$D$3*SIMULATION!$D$17/$H11852/(SIMULATION!$D$17-$I11852)*(((EXP(-$I11852*$J11854))/(1-EXP(-SIMULATION!$D$4*$I11852)))-(EXP(-SIMULATION!$D$17*$J11854)/(1-EXP(-SIMULATION!$D$4*SIMULATION!$D$17))))</f>
        <v>2.7773626907560258</v>
      </c>
      <c r="L11854">
        <v>-0.48812526505414883</v>
      </c>
      <c r="M11854">
        <f t="shared" ca="1" si="185"/>
        <v>1.4216617911792369</v>
      </c>
    </row>
    <row r="11855" spans="1:13" x14ac:dyDescent="0.25">
      <c r="A11855" s="9"/>
      <c r="H11855" s="9"/>
      <c r="J11855">
        <v>3</v>
      </c>
      <c r="K11855">
        <f ca="1">SIMULATION!$D$3*SIMULATION!$D$17/$H11852/(SIMULATION!$D$17-$I11852)*(((EXP(-$I11852*$J11855))/(1-EXP(-SIMULATION!$D$4*$I11852)))-(EXP(-SIMULATION!$D$17*$J11855)/(1-EXP(-SIMULATION!$D$4*SIMULATION!$D$17))))</f>
        <v>3.1152467495828562</v>
      </c>
      <c r="L11855">
        <v>-0.21635423021552974</v>
      </c>
      <c r="M11855">
        <f t="shared" ca="1" si="185"/>
        <v>2.4412499371454262</v>
      </c>
    </row>
    <row r="11856" spans="1:13" x14ac:dyDescent="0.25">
      <c r="A11856" s="9"/>
      <c r="H11856" s="9"/>
      <c r="J11856">
        <v>4</v>
      </c>
      <c r="K11856">
        <f ca="1">SIMULATION!$D$3*SIMULATION!$D$17/$H11852/(SIMULATION!$D$17-$I11852)*(((EXP(-$I11852*$J11856))/(1-EXP(-SIMULATION!$D$4*$I11852)))-(EXP(-SIMULATION!$D$17*$J11856)/(1-EXP(-SIMULATION!$D$4*SIMULATION!$D$17))))</f>
        <v>3.2254519235108958</v>
      </c>
      <c r="L11856">
        <v>0.12596282133391257</v>
      </c>
      <c r="M11856">
        <f t="shared" ca="1" si="185"/>
        <v>3.6317389478732234</v>
      </c>
    </row>
    <row r="11857" spans="1:13" x14ac:dyDescent="0.25">
      <c r="A11857" s="9"/>
      <c r="H11857" s="9"/>
      <c r="J11857">
        <v>5</v>
      </c>
      <c r="K11857">
        <f ca="1">SIMULATION!$D$3*SIMULATION!$D$17/$H11852/(SIMULATION!$D$17-$I11852)*(((EXP(-$I11852*$J11857))/(1-EXP(-SIMULATION!$D$4*$I11852)))-(EXP(-SIMULATION!$D$17*$J11857)/(1-EXP(-SIMULATION!$D$4*SIMULATION!$D$17))))</f>
        <v>3.1982193519549469</v>
      </c>
      <c r="L11857">
        <v>-0.7882394565808305</v>
      </c>
      <c r="M11857">
        <f t="shared" ca="1" si="185"/>
        <v>0.67725666794368367</v>
      </c>
    </row>
    <row r="11858" spans="1:13" x14ac:dyDescent="0.25">
      <c r="A11858" s="9"/>
      <c r="H11858" s="9"/>
      <c r="J11858">
        <v>6</v>
      </c>
      <c r="K11858">
        <f ca="1">SIMULATION!$D$3*SIMULATION!$D$17/$H11852/(SIMULATION!$D$17-$I11852)*(((EXP(-$I11852*$J11858))/(1-EXP(-SIMULATION!$D$4*$I11852)))-(EXP(-SIMULATION!$D$17*$J11858)/(1-EXP(-SIMULATION!$D$4*SIMULATION!$D$17))))</f>
        <v>3.09070386852382</v>
      </c>
      <c r="L11858">
        <v>0.27850101064861871</v>
      </c>
      <c r="M11858">
        <f t="shared" ca="1" si="185"/>
        <v>3.9514680195232996</v>
      </c>
    </row>
    <row r="11859" spans="1:13" x14ac:dyDescent="0.25">
      <c r="A11859" s="9"/>
      <c r="H11859" s="9"/>
      <c r="J11859">
        <v>7</v>
      </c>
      <c r="K11859">
        <f ca="1">SIMULATION!$D$3*SIMULATION!$D$17/$H11852/(SIMULATION!$D$17-$I11852)*(((EXP(-$I11852*$J11859))/(1-EXP(-SIMULATION!$D$4*$I11852)))-(EXP(-SIMULATION!$D$17*$J11859)/(1-EXP(-SIMULATION!$D$4*SIMULATION!$D$17))))</f>
        <v>2.9389114485726933</v>
      </c>
      <c r="L11859">
        <v>-0.46020437952438642</v>
      </c>
      <c r="M11859">
        <f t="shared" ca="1" si="185"/>
        <v>1.5864115289051812</v>
      </c>
    </row>
    <row r="11860" spans="1:13" x14ac:dyDescent="0.25">
      <c r="A11860" s="9"/>
      <c r="H11860" s="9"/>
      <c r="J11860">
        <v>8</v>
      </c>
      <c r="K11860">
        <f ca="1">SIMULATION!$D$3*SIMULATION!$D$17/$H11852/(SIMULATION!$D$17-$I11852)*(((EXP(-$I11852*$J11860))/(1-EXP(-SIMULATION!$D$4*$I11852)))-(EXP(-SIMULATION!$D$17*$J11860)/(1-EXP(-SIMULATION!$D$4*SIMULATION!$D$17))))</f>
        <v>2.7653447441609935</v>
      </c>
      <c r="L11860">
        <v>0.13470617886834027</v>
      </c>
      <c r="M11860">
        <f t="shared" ca="1" si="185"/>
        <v>3.1378537679005691</v>
      </c>
    </row>
    <row r="11861" spans="1:13" x14ac:dyDescent="0.25">
      <c r="A11861" s="9"/>
      <c r="H11861" s="9"/>
      <c r="J11861">
        <v>9</v>
      </c>
      <c r="K11861">
        <f ca="1">SIMULATION!$D$3*SIMULATION!$D$17/$H11852/(SIMULATION!$D$17-$I11852)*(((EXP(-$I11852*$J11861))/(1-EXP(-SIMULATION!$D$4*$I11852)))-(EXP(-SIMULATION!$D$17*$J11861)/(1-EXP(-SIMULATION!$D$4*SIMULATION!$D$17))))</f>
        <v>2.5838985972754172</v>
      </c>
      <c r="L11861">
        <v>0.14670734260952104</v>
      </c>
      <c r="M11861">
        <f t="shared" ca="1" si="185"/>
        <v>2.9629754940541626</v>
      </c>
    </row>
    <row r="11862" spans="1:13" x14ac:dyDescent="0.25">
      <c r="A11862" s="9"/>
      <c r="H11862" s="9"/>
      <c r="J11862">
        <v>10</v>
      </c>
      <c r="K11862">
        <f ca="1">SIMULATION!$D$3*SIMULATION!$D$17/$H11852/(SIMULATION!$D$17-$I11852)*(((EXP(-$I11852*$J11862))/(1-EXP(-SIMULATION!$D$4*$I11852)))-(EXP(-SIMULATION!$D$17*$J11862)/(1-EXP(-SIMULATION!$D$4*SIMULATION!$D$17))))</f>
        <v>2.4029935853397055</v>
      </c>
      <c r="L11862">
        <v>0.22037215193119941</v>
      </c>
      <c r="M11862">
        <f t="shared" ca="1" si="185"/>
        <v>2.9325464528178848</v>
      </c>
    </row>
    <row r="11863" spans="1:13" x14ac:dyDescent="0.25">
      <c r="A11863" s="9"/>
      <c r="H11863" s="9"/>
      <c r="J11863">
        <v>11</v>
      </c>
      <c r="K11863">
        <f ca="1">SIMULATION!$D$3*SIMULATION!$D$17/$H11852/(SIMULATION!$D$17-$I11852)*(((EXP(-$I11852*$J11863))/(1-EXP(-SIMULATION!$D$4*$I11852)))-(EXP(-SIMULATION!$D$17*$J11863)/(1-EXP(-SIMULATION!$D$4*SIMULATION!$D$17))))</f>
        <v>2.2275807430974197</v>
      </c>
      <c r="L11863">
        <v>-0.12383670724820421</v>
      </c>
      <c r="M11863">
        <f t="shared" ca="1" si="185"/>
        <v>1.9517244787427275</v>
      </c>
    </row>
    <row r="11864" spans="1:13" x14ac:dyDescent="0.25">
      <c r="A11864" s="9"/>
      <c r="H11864" s="9"/>
      <c r="J11864">
        <v>12</v>
      </c>
      <c r="K11864">
        <f ca="1">SIMULATION!$D$3*SIMULATION!$D$17/$H11852/(SIMULATION!$D$17-$I11852)*(((EXP(-$I11852*$J11864))/(1-EXP(-SIMULATION!$D$4*$I11852)))-(EXP(-SIMULATION!$D$17*$J11864)/(1-EXP(-SIMULATION!$D$4*SIMULATION!$D$17))))</f>
        <v>2.0604231720352013</v>
      </c>
      <c r="L11864">
        <v>0.19949025153080155</v>
      </c>
      <c r="M11864">
        <f t="shared" ca="1" si="185"/>
        <v>2.4714575088843955</v>
      </c>
    </row>
    <row r="11865" spans="1:13" x14ac:dyDescent="0.25">
      <c r="A11865" s="9"/>
      <c r="H11865" s="9"/>
      <c r="J11865">
        <v>13</v>
      </c>
      <c r="K11865">
        <f ca="1">SIMULATION!$D$3*SIMULATION!$D$17/$H11852/(SIMULATION!$D$17-$I11852)*(((EXP(-$I11852*$J11865))/(1-EXP(-SIMULATION!$D$4*$I11852)))-(EXP(-SIMULATION!$D$17*$J11865)/(1-EXP(-SIMULATION!$D$4*SIMULATION!$D$17))))</f>
        <v>1.9029145058043313</v>
      </c>
      <c r="L11865">
        <v>0.53160419138335846</v>
      </c>
      <c r="M11865">
        <f t="shared" ca="1" si="185"/>
        <v>2.9145118329341062</v>
      </c>
    </row>
    <row r="11866" spans="1:13" x14ac:dyDescent="0.25">
      <c r="A11866" s="9"/>
      <c r="H11866" s="9"/>
      <c r="J11866">
        <v>14</v>
      </c>
      <c r="K11866">
        <f ca="1">SIMULATION!$D$3*SIMULATION!$D$17/$H11852/(SIMULATION!$D$17-$I11852)*(((EXP(-$I11852*$J11866))/(1-EXP(-SIMULATION!$D$4*$I11852)))-(EXP(-SIMULATION!$D$17*$J11866)/(1-EXP(-SIMULATION!$D$4*SIMULATION!$D$17))))</f>
        <v>1.7556008063124053</v>
      </c>
      <c r="L11866">
        <v>0.15613081176509117</v>
      </c>
      <c r="M11866">
        <f t="shared" ca="1" si="185"/>
        <v>2.02970418533741</v>
      </c>
    </row>
    <row r="11867" spans="1:13" x14ac:dyDescent="0.25">
      <c r="A11867" s="9"/>
      <c r="H11867" s="9"/>
      <c r="J11867">
        <v>15</v>
      </c>
      <c r="K11867">
        <f ca="1">SIMULATION!$D$3*SIMULATION!$D$17/$H11852/(SIMULATION!$D$17-$I11852)*(((EXP(-$I11852*$J11867))/(1-EXP(-SIMULATION!$D$4*$I11852)))-(EXP(-SIMULATION!$D$17*$J11867)/(1-EXP(-SIMULATION!$D$4*SIMULATION!$D$17))))</f>
        <v>1.6185126176982636</v>
      </c>
      <c r="L11867">
        <v>5.8881467805529629E-2</v>
      </c>
      <c r="M11867">
        <f t="shared" ca="1" si="185"/>
        <v>1.7138130162901073</v>
      </c>
    </row>
    <row r="11868" spans="1:13" x14ac:dyDescent="0.25">
      <c r="A11868" s="9"/>
      <c r="H11868" s="9"/>
      <c r="J11868">
        <v>16</v>
      </c>
      <c r="K11868">
        <f ca="1">SIMULATION!$D$3*SIMULATION!$D$17/$H11852/(SIMULATION!$D$17-$I11852)*(((EXP(-$I11852*$J11868))/(1-EXP(-SIMULATION!$D$4*$I11852)))-(EXP(-SIMULATION!$D$17*$J11868)/(1-EXP(-SIMULATION!$D$4*SIMULATION!$D$17))))</f>
        <v>1.4913755551224919</v>
      </c>
      <c r="L11868">
        <v>-0.31130936100853929</v>
      </c>
      <c r="M11868">
        <f t="shared" ca="1" si="185"/>
        <v>1.0270963840335532</v>
      </c>
    </row>
    <row r="11869" spans="1:13" x14ac:dyDescent="0.25">
      <c r="A11869" s="9"/>
      <c r="H11869" s="9"/>
      <c r="J11869">
        <v>17</v>
      </c>
      <c r="K11869">
        <f ca="1">SIMULATION!$D$3*SIMULATION!$D$17/$H11852/(SIMULATION!$D$17-$I11852)*(((EXP(-$I11852*$J11869))/(1-EXP(-SIMULATION!$D$4*$I11852)))-(EXP(-SIMULATION!$D$17*$J11869)/(1-EXP(-SIMULATION!$D$4*SIMULATION!$D$17))))</f>
        <v>1.3737432308249855</v>
      </c>
      <c r="L11869">
        <v>0.15882810215260051</v>
      </c>
      <c r="M11869">
        <f t="shared" ca="1" si="185"/>
        <v>1.5919322610218998</v>
      </c>
    </row>
    <row r="11870" spans="1:13" x14ac:dyDescent="0.25">
      <c r="A11870" s="9"/>
      <c r="H11870" s="9"/>
      <c r="J11870">
        <v>18</v>
      </c>
      <c r="K11870">
        <f ca="1">SIMULATION!$D$3*SIMULATION!$D$17/$H11852/(SIMULATION!$D$17-$I11852)*(((EXP(-$I11852*$J11870))/(1-EXP(-SIMULATION!$D$4*$I11852)))-(EXP(-SIMULATION!$D$17*$J11870)/(1-EXP(-SIMULATION!$D$4*SIMULATION!$D$17))))</f>
        <v>1.2650805731831165</v>
      </c>
      <c r="L11870">
        <v>-0.21098877329963256</v>
      </c>
      <c r="M11870">
        <f t="shared" ca="1" si="185"/>
        <v>0.99816277492201477</v>
      </c>
    </row>
    <row r="11871" spans="1:13" x14ac:dyDescent="0.25">
      <c r="A11871" s="9"/>
      <c r="H11871" s="9"/>
      <c r="J11871">
        <v>19</v>
      </c>
      <c r="K11871">
        <f ca="1">SIMULATION!$D$3*SIMULATION!$D$17/$H11852/(SIMULATION!$D$17-$I11852)*(((EXP(-$I11852*$J11871))/(1-EXP(-SIMULATION!$D$4*$I11852)))-(EXP(-SIMULATION!$D$17*$J11871)/(1-EXP(-SIMULATION!$D$4*SIMULATION!$D$17))))</f>
        <v>1.1648155047347384</v>
      </c>
      <c r="L11871">
        <v>-0.37292013524181677</v>
      </c>
      <c r="M11871">
        <f t="shared" ca="1" si="185"/>
        <v>0.73043234917729472</v>
      </c>
    </row>
    <row r="11872" spans="1:13" x14ac:dyDescent="0.25">
      <c r="A11872" s="9"/>
      <c r="H11872" s="9"/>
      <c r="J11872">
        <v>20</v>
      </c>
      <c r="K11872">
        <f ca="1">SIMULATION!$D$3*SIMULATION!$D$17/$H11852/(SIMULATION!$D$17-$I11852)*(((EXP(-$I11852*$J11872))/(1-EXP(-SIMULATION!$D$4*$I11852)))-(EXP(-SIMULATION!$D$17*$J11872)/(1-EXP(-SIMULATION!$D$4*SIMULATION!$D$17))))</f>
        <v>1.0723704803826806</v>
      </c>
      <c r="L11872">
        <v>0.2243963565430924</v>
      </c>
      <c r="M11872">
        <f t="shared" ca="1" si="185"/>
        <v>1.3130065090449199</v>
      </c>
    </row>
    <row r="11873" spans="1:13" x14ac:dyDescent="0.25">
      <c r="A11873" s="9"/>
      <c r="H11873" s="9"/>
      <c r="J11873">
        <v>21</v>
      </c>
      <c r="K11873">
        <f ca="1">SIMULATION!$D$3*SIMULATION!$D$17/$H11852/(SIMULATION!$D$17-$I11852)*(((EXP(-$I11852*$J11873))/(1-EXP(-SIMULATION!$D$4*$I11852)))-(EXP(-SIMULATION!$D$17*$J11873)/(1-EXP(-SIMULATION!$D$4*SIMULATION!$D$17))))</f>
        <v>0.9871812451703742</v>
      </c>
      <c r="L11873">
        <v>-2.7968099734390246E-2</v>
      </c>
      <c r="M11873">
        <f t="shared" ca="1" si="185"/>
        <v>0.95957166164952956</v>
      </c>
    </row>
    <row r="11874" spans="1:13" x14ac:dyDescent="0.25">
      <c r="A11874" s="9"/>
      <c r="H11874" s="9"/>
      <c r="J11874">
        <v>22</v>
      </c>
      <c r="K11874">
        <f ca="1">SIMULATION!$D$3*SIMULATION!$D$17/$H11852/(SIMULATION!$D$17-$I11852)*(((EXP(-$I11852*$J11874))/(1-EXP(-SIMULATION!$D$4*$I11852)))-(EXP(-SIMULATION!$D$17*$J11874)/(1-EXP(-SIMULATION!$D$4*SIMULATION!$D$17))))</f>
        <v>0.90870751770028535</v>
      </c>
      <c r="L11874">
        <v>-0.44154113540173645</v>
      </c>
      <c r="M11874">
        <f t="shared" ca="1" si="185"/>
        <v>0.50747576858680787</v>
      </c>
    </row>
    <row r="11875" spans="1:13" x14ac:dyDescent="0.25">
      <c r="A11875" s="9"/>
      <c r="H11875" s="9"/>
      <c r="J11875">
        <v>23</v>
      </c>
      <c r="K11875">
        <f ca="1">SIMULATION!$D$3*SIMULATION!$D$17/$H11852/(SIMULATION!$D$17-$I11852)*(((EXP(-$I11852*$J11875))/(1-EXP(-SIMULATION!$D$4*$I11852)))-(EXP(-SIMULATION!$D$17*$J11875)/(1-EXP(-SIMULATION!$D$4*SIMULATION!$D$17))))</f>
        <v>0.83643860575271023</v>
      </c>
      <c r="L11875">
        <v>0.118616977661559</v>
      </c>
      <c r="M11875">
        <f t="shared" ca="1" si="185"/>
        <v>0.93565442516654507</v>
      </c>
    </row>
    <row r="11876" spans="1:13" x14ac:dyDescent="0.25">
      <c r="A11876" s="9"/>
      <c r="H11876" s="9"/>
      <c r="J11876">
        <v>24</v>
      </c>
      <c r="K11876">
        <f ca="1">SIMULATION!$D$3*SIMULATION!$D$17/$H11852/(SIMULATION!$D$17-$I11852)*(((EXP(-$I11852*$J11876))/(1-EXP(-SIMULATION!$D$4*$I11852)))-(EXP(-SIMULATION!$D$17*$J11876)/(1-EXP(-SIMULATION!$D$4*SIMULATION!$D$17))))</f>
        <v>0.76989587230561085</v>
      </c>
      <c r="L11876">
        <v>-0.39237520087166822</v>
      </c>
      <c r="M11876">
        <f t="shared" ca="1" si="185"/>
        <v>0.46780782475942856</v>
      </c>
    </row>
    <row r="11877" spans="1:13" x14ac:dyDescent="0.25">
      <c r="A11877" s="9">
        <v>476</v>
      </c>
      <c r="B11877" s="2">
        <f ca="1">NORMINV(RAND(),SIMULATION!D7,SIMULATION!D8)</f>
        <v>63.763665481266941</v>
      </c>
      <c r="C11877" s="2">
        <v>2</v>
      </c>
      <c r="D11877" s="2">
        <f ca="1">SIMULATION!$D$11*(1+(SIMULATION!$D$12*LN(1+$C11877)))*(1+(SIMULATION!$D$13*(($B11877/63.5)-1)))</f>
        <v>10.257641538790923</v>
      </c>
      <c r="E11877" s="2">
        <v>-4.2250776432662271E-2</v>
      </c>
      <c r="F11877" s="2">
        <f ca="1">D11877*(1+E11877)</f>
        <v>9.8242482194090766</v>
      </c>
      <c r="G11877" s="2">
        <v>0.1937268555166595</v>
      </c>
      <c r="H11877" s="9">
        <f>SIMULATION!$D$15*EXP($G$11877)</f>
        <v>267.94584111560187</v>
      </c>
      <c r="I11877" s="2">
        <f ca="1">$F11877/$H11877</f>
        <v>3.6665052081067857E-2</v>
      </c>
      <c r="J11877">
        <v>0</v>
      </c>
      <c r="K11877">
        <f ca="1">SIMULATION!$D$3*SIMULATION!$D$17/$H11877/(SIMULATION!$D$17-$I11877)*(((EXP(-$I11877*$J11877))/(1-EXP(-SIMULATION!$D$4*$I11877)))-(EXP(-SIMULATION!$D$17*$J11877)/(1-EXP(-SIMULATION!$D$4*SIMULATION!$D$17))))</f>
        <v>1.5855416312596555</v>
      </c>
      <c r="L11877">
        <v>0.2245720841711715</v>
      </c>
      <c r="M11877">
        <f t="shared" ca="1" si="185"/>
        <v>1.9416100199317956</v>
      </c>
    </row>
    <row r="11878" spans="1:13" x14ac:dyDescent="0.25">
      <c r="A11878" s="9"/>
      <c r="H11878" s="9"/>
      <c r="J11878">
        <v>1</v>
      </c>
      <c r="K11878">
        <f ca="1">SIMULATION!$D$3*SIMULATION!$D$17/$H11877/(SIMULATION!$D$17-$I11877)*(((EXP(-$I11877*$J11878))/(1-EXP(-SIMULATION!$D$4*$I11877)))-(EXP(-SIMULATION!$D$17*$J11878)/(1-EXP(-SIMULATION!$D$4*SIMULATION!$D$17))))</f>
        <v>2.2514075089761652</v>
      </c>
      <c r="L11878">
        <v>0.17954269722873911</v>
      </c>
      <c r="M11878">
        <f t="shared" ca="1" si="185"/>
        <v>2.6556312856987825</v>
      </c>
    </row>
    <row r="11879" spans="1:13" x14ac:dyDescent="0.25">
      <c r="A11879" s="9"/>
      <c r="H11879" s="9"/>
      <c r="J11879">
        <v>2</v>
      </c>
      <c r="K11879">
        <f ca="1">SIMULATION!$D$3*SIMULATION!$D$17/$H11877/(SIMULATION!$D$17-$I11877)*(((EXP(-$I11877*$J11879))/(1-EXP(-SIMULATION!$D$4*$I11877)))-(EXP(-SIMULATION!$D$17*$J11879)/(1-EXP(-SIMULATION!$D$4*SIMULATION!$D$17))))</f>
        <v>2.6336365146078258</v>
      </c>
      <c r="L11879">
        <v>0.22403182488311299</v>
      </c>
      <c r="M11879">
        <f t="shared" ca="1" si="185"/>
        <v>3.2236549090542184</v>
      </c>
    </row>
    <row r="11880" spans="1:13" x14ac:dyDescent="0.25">
      <c r="A11880" s="9"/>
      <c r="H11880" s="9"/>
      <c r="J11880">
        <v>3</v>
      </c>
      <c r="K11880">
        <f ca="1">SIMULATION!$D$3*SIMULATION!$D$17/$H11877/(SIMULATION!$D$17-$I11877)*(((EXP(-$I11877*$J11880))/(1-EXP(-SIMULATION!$D$4*$I11877)))-(EXP(-SIMULATION!$D$17*$J11880)/(1-EXP(-SIMULATION!$D$4*SIMULATION!$D$17))))</f>
        <v>2.8357052372875344</v>
      </c>
      <c r="L11880">
        <v>-8.2612846295959885E-2</v>
      </c>
      <c r="M11880">
        <f t="shared" ca="1" si="185"/>
        <v>2.601439556378851</v>
      </c>
    </row>
    <row r="11881" spans="1:13" x14ac:dyDescent="0.25">
      <c r="A11881" s="9"/>
      <c r="H11881" s="9"/>
      <c r="J11881">
        <v>4</v>
      </c>
      <c r="K11881">
        <f ca="1">SIMULATION!$D$3*SIMULATION!$D$17/$H11877/(SIMULATION!$D$17-$I11877)*(((EXP(-$I11877*$J11881))/(1-EXP(-SIMULATION!$D$4*$I11877)))-(EXP(-SIMULATION!$D$17*$J11881)/(1-EXP(-SIMULATION!$D$4*SIMULATION!$D$17))))</f>
        <v>2.9238663457154117</v>
      </c>
      <c r="L11881">
        <v>-0.37822530064397208</v>
      </c>
      <c r="M11881">
        <f t="shared" ca="1" si="185"/>
        <v>1.8179861180644081</v>
      </c>
    </row>
    <row r="11882" spans="1:13" x14ac:dyDescent="0.25">
      <c r="A11882" s="9"/>
      <c r="H11882" s="9"/>
      <c r="J11882">
        <v>5</v>
      </c>
      <c r="K11882">
        <f ca="1">SIMULATION!$D$3*SIMULATION!$D$17/$H11877/(SIMULATION!$D$17-$I11877)*(((EXP(-$I11877*$J11882))/(1-EXP(-SIMULATION!$D$4*$I11877)))-(EXP(-SIMULATION!$D$17*$J11882)/(1-EXP(-SIMULATION!$D$4*SIMULATION!$D$17))))</f>
        <v>2.9405205918867119</v>
      </c>
      <c r="L11882">
        <v>-4.5623834609794297E-3</v>
      </c>
      <c r="M11882">
        <f t="shared" ca="1" si="185"/>
        <v>2.9271048093716185</v>
      </c>
    </row>
    <row r="11883" spans="1:13" x14ac:dyDescent="0.25">
      <c r="A11883" s="9"/>
      <c r="H11883" s="9"/>
      <c r="J11883">
        <v>6</v>
      </c>
      <c r="K11883">
        <f ca="1">SIMULATION!$D$3*SIMULATION!$D$17/$H11877/(SIMULATION!$D$17-$I11877)*(((EXP(-$I11877*$J11883))/(1-EXP(-SIMULATION!$D$4*$I11877)))-(EXP(-SIMULATION!$D$17*$J11883)/(1-EXP(-SIMULATION!$D$4*SIMULATION!$D$17))))</f>
        <v>2.9127858409920506</v>
      </c>
      <c r="L11883">
        <v>0.36141665450320837</v>
      </c>
      <c r="M11883">
        <f t="shared" ca="1" si="185"/>
        <v>3.9655151549277114</v>
      </c>
    </row>
    <row r="11884" spans="1:13" x14ac:dyDescent="0.25">
      <c r="A11884" s="9"/>
      <c r="H11884" s="9"/>
      <c r="J11884">
        <v>7</v>
      </c>
      <c r="K11884">
        <f ca="1">SIMULATION!$D$3*SIMULATION!$D$17/$H11877/(SIMULATION!$D$17-$I11877)*(((EXP(-$I11877*$J11884))/(1-EXP(-SIMULATION!$D$4*$I11877)))-(EXP(-SIMULATION!$D$17*$J11884)/(1-EXP(-SIMULATION!$D$4*SIMULATION!$D$17))))</f>
        <v>2.8579882417812699</v>
      </c>
      <c r="L11884">
        <v>-0.23597048975129264</v>
      </c>
      <c r="M11884">
        <f t="shared" ca="1" si="185"/>
        <v>2.1835873566647077</v>
      </c>
    </row>
    <row r="11885" spans="1:13" x14ac:dyDescent="0.25">
      <c r="A11885" s="9"/>
      <c r="H11885" s="9"/>
      <c r="J11885">
        <v>8</v>
      </c>
      <c r="K11885">
        <f ca="1">SIMULATION!$D$3*SIMULATION!$D$17/$H11877/(SIMULATION!$D$17-$I11877)*(((EXP(-$I11877*$J11885))/(1-EXP(-SIMULATION!$D$4*$I11877)))-(EXP(-SIMULATION!$D$17*$J11885)/(1-EXP(-SIMULATION!$D$4*SIMULATION!$D$17))))</f>
        <v>2.787181032410917</v>
      </c>
      <c r="L11885">
        <v>-4.6479719641821023E-2</v>
      </c>
      <c r="M11885">
        <f t="shared" ca="1" si="185"/>
        <v>2.6576336394334561</v>
      </c>
    </row>
    <row r="11886" spans="1:13" x14ac:dyDescent="0.25">
      <c r="A11886" s="9"/>
      <c r="H11886" s="9"/>
      <c r="J11886">
        <v>9</v>
      </c>
      <c r="K11886">
        <f ca="1">SIMULATION!$D$3*SIMULATION!$D$17/$H11877/(SIMULATION!$D$17-$I11877)*(((EXP(-$I11877*$J11886))/(1-EXP(-SIMULATION!$D$4*$I11877)))-(EXP(-SIMULATION!$D$17*$J11886)/(1-EXP(-SIMULATION!$D$4*SIMULATION!$D$17))))</f>
        <v>2.7073994097278153</v>
      </c>
      <c r="L11886">
        <v>-0.12029598898589926</v>
      </c>
      <c r="M11886">
        <f t="shared" ca="1" si="185"/>
        <v>2.3817101201547679</v>
      </c>
    </row>
    <row r="11887" spans="1:13" x14ac:dyDescent="0.25">
      <c r="A11887" s="9"/>
      <c r="H11887" s="9"/>
      <c r="J11887">
        <v>10</v>
      </c>
      <c r="K11887">
        <f ca="1">SIMULATION!$D$3*SIMULATION!$D$17/$H11877/(SIMULATION!$D$17-$I11877)*(((EXP(-$I11877*$J11887))/(1-EXP(-SIMULATION!$D$4*$I11877)))-(EXP(-SIMULATION!$D$17*$J11887)/(1-EXP(-SIMULATION!$D$4*SIMULATION!$D$17))))</f>
        <v>2.623105439728548</v>
      </c>
      <c r="L11887">
        <v>0.71915878606531236</v>
      </c>
      <c r="M11887">
        <f t="shared" ca="1" si="185"/>
        <v>4.509534763485048</v>
      </c>
    </row>
    <row r="11888" spans="1:13" x14ac:dyDescent="0.25">
      <c r="A11888" s="9"/>
      <c r="H11888" s="9"/>
      <c r="J11888">
        <v>11</v>
      </c>
      <c r="K11888">
        <f ca="1">SIMULATION!$D$3*SIMULATION!$D$17/$H11877/(SIMULATION!$D$17-$I11877)*(((EXP(-$I11877*$J11888))/(1-EXP(-SIMULATION!$D$4*$I11877)))-(EXP(-SIMULATION!$D$17*$J11888)/(1-EXP(-SIMULATION!$D$4*SIMULATION!$D$17))))</f>
        <v>2.5371139290645313</v>
      </c>
      <c r="L11888">
        <v>-9.6034904756940279E-2</v>
      </c>
      <c r="M11888">
        <f t="shared" ca="1" si="185"/>
        <v>2.2934624345293124</v>
      </c>
    </row>
    <row r="11889" spans="1:13" x14ac:dyDescent="0.25">
      <c r="A11889" s="9"/>
      <c r="H11889" s="9"/>
      <c r="J11889">
        <v>12</v>
      </c>
      <c r="K11889">
        <f ca="1">SIMULATION!$D$3*SIMULATION!$D$17/$H11877/(SIMULATION!$D$17-$I11877)*(((EXP(-$I11877*$J11889))/(1-EXP(-SIMULATION!$D$4*$I11877)))-(EXP(-SIMULATION!$D$17*$J11889)/(1-EXP(-SIMULATION!$D$4*SIMULATION!$D$17))))</f>
        <v>2.451185686023952</v>
      </c>
      <c r="L11889">
        <v>0.30192004575258463</v>
      </c>
      <c r="M11889">
        <f t="shared" ca="1" si="185"/>
        <v>3.1912477804963841</v>
      </c>
    </row>
    <row r="11890" spans="1:13" x14ac:dyDescent="0.25">
      <c r="A11890" s="9"/>
      <c r="H11890" s="9"/>
      <c r="J11890">
        <v>13</v>
      </c>
      <c r="K11890">
        <f ca="1">SIMULATION!$D$3*SIMULATION!$D$17/$H11877/(SIMULATION!$D$17-$I11877)*(((EXP(-$I11877*$J11890))/(1-EXP(-SIMULATION!$D$4*$I11877)))-(EXP(-SIMULATION!$D$17*$J11890)/(1-EXP(-SIMULATION!$D$4*SIMULATION!$D$17))))</f>
        <v>2.366407638774457</v>
      </c>
      <c r="L11890">
        <v>-7.8722985789471123E-3</v>
      </c>
      <c r="M11890">
        <f t="shared" ca="1" si="185"/>
        <v>2.3477785712825234</v>
      </c>
    </row>
    <row r="11891" spans="1:13" x14ac:dyDescent="0.25">
      <c r="A11891" s="9"/>
      <c r="H11891" s="9"/>
      <c r="J11891">
        <v>14</v>
      </c>
      <c r="K11891">
        <f ca="1">SIMULATION!$D$3*SIMULATION!$D$17/$H11877/(SIMULATION!$D$17-$I11877)*(((EXP(-$I11877*$J11891))/(1-EXP(-SIMULATION!$D$4*$I11877)))-(EXP(-SIMULATION!$D$17*$J11891)/(1-EXP(-SIMULATION!$D$4*SIMULATION!$D$17))))</f>
        <v>2.2834363686450105</v>
      </c>
      <c r="L11891">
        <v>-5.0113015629524527E-2</v>
      </c>
      <c r="M11891">
        <f t="shared" ca="1" si="185"/>
        <v>2.1690064862140783</v>
      </c>
    </row>
    <row r="11892" spans="1:13" x14ac:dyDescent="0.25">
      <c r="A11892" s="9"/>
      <c r="H11892" s="9"/>
      <c r="J11892">
        <v>15</v>
      </c>
      <c r="K11892">
        <f ca="1">SIMULATION!$D$3*SIMULATION!$D$17/$H11877/(SIMULATION!$D$17-$I11877)*(((EXP(-$I11877*$J11892))/(1-EXP(-SIMULATION!$D$4*$I11877)))-(EXP(-SIMULATION!$D$17*$J11892)/(1-EXP(-SIMULATION!$D$4*SIMULATION!$D$17))))</f>
        <v>2.2026541184549271</v>
      </c>
      <c r="L11892">
        <v>7.1939056574147717E-2</v>
      </c>
      <c r="M11892">
        <f t="shared" ca="1" si="185"/>
        <v>2.3611109776957355</v>
      </c>
    </row>
    <row r="11893" spans="1:13" x14ac:dyDescent="0.25">
      <c r="A11893" s="9"/>
      <c r="H11893" s="9"/>
      <c r="J11893">
        <v>16</v>
      </c>
      <c r="K11893">
        <f ca="1">SIMULATION!$D$3*SIMULATION!$D$17/$H11877/(SIMULATION!$D$17-$I11877)*(((EXP(-$I11877*$J11893))/(1-EXP(-SIMULATION!$D$4*$I11877)))-(EXP(-SIMULATION!$D$17*$J11893)/(1-EXP(-SIMULATION!$D$4*SIMULATION!$D$17))))</f>
        <v>2.1242687146620058</v>
      </c>
      <c r="L11893">
        <v>0.21888033444227936</v>
      </c>
      <c r="M11893">
        <f t="shared" ca="1" si="185"/>
        <v>2.5892293613724968</v>
      </c>
    </row>
    <row r="11894" spans="1:13" x14ac:dyDescent="0.25">
      <c r="A11894" s="9"/>
      <c r="H11894" s="9"/>
      <c r="J11894">
        <v>17</v>
      </c>
      <c r="K11894">
        <f ca="1">SIMULATION!$D$3*SIMULATION!$D$17/$H11877/(SIMULATION!$D$17-$I11877)*(((EXP(-$I11877*$J11894))/(1-EXP(-SIMULATION!$D$4*$I11877)))-(EXP(-SIMULATION!$D$17*$J11894)/(1-EXP(-SIMULATION!$D$4*SIMULATION!$D$17))))</f>
        <v>2.0483775499883841</v>
      </c>
      <c r="L11894">
        <v>-0.46236913202316804</v>
      </c>
      <c r="M11894">
        <f t="shared" ca="1" si="185"/>
        <v>1.1012710001445116</v>
      </c>
    </row>
    <row r="11895" spans="1:13" x14ac:dyDescent="0.25">
      <c r="A11895" s="9"/>
      <c r="H11895" s="9"/>
      <c r="J11895">
        <v>18</v>
      </c>
      <c r="K11895">
        <f ca="1">SIMULATION!$D$3*SIMULATION!$D$17/$H11877/(SIMULATION!$D$17-$I11877)*(((EXP(-$I11877*$J11895))/(1-EXP(-SIMULATION!$D$4*$I11877)))-(EXP(-SIMULATION!$D$17*$J11895)/(1-EXP(-SIMULATION!$D$4*SIMULATION!$D$17))))</f>
        <v>1.9750085369249495</v>
      </c>
      <c r="L11895">
        <v>-0.557922248074601</v>
      </c>
      <c r="M11895">
        <f t="shared" ca="1" si="185"/>
        <v>0.87310733403725305</v>
      </c>
    </row>
    <row r="11896" spans="1:13" x14ac:dyDescent="0.25">
      <c r="A11896" s="9"/>
      <c r="H11896" s="9"/>
      <c r="J11896">
        <v>19</v>
      </c>
      <c r="K11896">
        <f ca="1">SIMULATION!$D$3*SIMULATION!$D$17/$H11877/(SIMULATION!$D$17-$I11877)*(((EXP(-$I11877*$J11896))/(1-EXP(-SIMULATION!$D$4*$I11877)))-(EXP(-SIMULATION!$D$17*$J11896)/(1-EXP(-SIMULATION!$D$4*SIMULATION!$D$17))))</f>
        <v>1.9041463053478807</v>
      </c>
      <c r="L11896">
        <v>-0.16994231409071531</v>
      </c>
      <c r="M11896">
        <f t="shared" ca="1" si="185"/>
        <v>1.5805512758497762</v>
      </c>
    </row>
    <row r="11897" spans="1:13" x14ac:dyDescent="0.25">
      <c r="A11897" s="9"/>
      <c r="H11897" s="9"/>
      <c r="J11897">
        <v>20</v>
      </c>
      <c r="K11897">
        <f ca="1">SIMULATION!$D$3*SIMULATION!$D$17/$H11877/(SIMULATION!$D$17-$I11877)*(((EXP(-$I11877*$J11897))/(1-EXP(-SIMULATION!$D$4*$I11877)))-(EXP(-SIMULATION!$D$17*$J11897)/(1-EXP(-SIMULATION!$D$4*SIMULATION!$D$17))))</f>
        <v>1.8357489458738736</v>
      </c>
      <c r="L11897">
        <v>0.14427905009167469</v>
      </c>
      <c r="M11897">
        <f t="shared" ca="1" si="185"/>
        <v>2.1006090599913492</v>
      </c>
    </row>
    <row r="11898" spans="1:13" x14ac:dyDescent="0.25">
      <c r="A11898" s="9"/>
      <c r="H11898" s="9"/>
      <c r="J11898">
        <v>21</v>
      </c>
      <c r="K11898">
        <f ca="1">SIMULATION!$D$3*SIMULATION!$D$17/$H11877/(SIMULATION!$D$17-$I11877)*(((EXP(-$I11877*$J11898))/(1-EXP(-SIMULATION!$D$4*$I11877)))-(EXP(-SIMULATION!$D$17*$J11898)/(1-EXP(-SIMULATION!$D$4*SIMULATION!$D$17))))</f>
        <v>1.7697586963049308</v>
      </c>
      <c r="L11898">
        <v>0.25839583349821138</v>
      </c>
      <c r="M11898">
        <f t="shared" ca="1" si="185"/>
        <v>2.2270569697273515</v>
      </c>
    </row>
    <row r="11899" spans="1:13" x14ac:dyDescent="0.25">
      <c r="A11899" s="9"/>
      <c r="H11899" s="9"/>
      <c r="J11899">
        <v>22</v>
      </c>
      <c r="K11899">
        <f ca="1">SIMULATION!$D$3*SIMULATION!$D$17/$H11877/(SIMULATION!$D$17-$I11877)*(((EXP(-$I11877*$J11899))/(1-EXP(-SIMULATION!$D$4*$I11877)))-(EXP(-SIMULATION!$D$17*$J11899)/(1-EXP(-SIMULATION!$D$4*SIMULATION!$D$17))))</f>
        <v>1.7061087482096873</v>
      </c>
      <c r="L11899">
        <v>-8.5873289498420907E-2</v>
      </c>
      <c r="M11899">
        <f t="shared" ca="1" si="185"/>
        <v>1.5595995777588882</v>
      </c>
    </row>
    <row r="11900" spans="1:13" x14ac:dyDescent="0.25">
      <c r="A11900" s="9"/>
      <c r="H11900" s="9"/>
      <c r="J11900">
        <v>23</v>
      </c>
      <c r="K11900">
        <f ca="1">SIMULATION!$D$3*SIMULATION!$D$17/$H11877/(SIMULATION!$D$17-$I11877)*(((EXP(-$I11877*$J11900))/(1-EXP(-SIMULATION!$D$4*$I11877)))-(EXP(-SIMULATION!$D$17*$J11900)/(1-EXP(-SIMULATION!$D$4*SIMULATION!$D$17))))</f>
        <v>1.644727568689949</v>
      </c>
      <c r="L11900">
        <v>-9.1979290044052434E-2</v>
      </c>
      <c r="M11900">
        <f t="shared" ca="1" si="185"/>
        <v>1.4934466946059668</v>
      </c>
    </row>
    <row r="11901" spans="1:13" x14ac:dyDescent="0.25">
      <c r="A11901" s="9"/>
      <c r="H11901" s="9"/>
      <c r="J11901">
        <v>24</v>
      </c>
      <c r="K11901">
        <f ca="1">SIMULATION!$D$3*SIMULATION!$D$17/$H11877/(SIMULATION!$D$17-$I11877)*(((EXP(-$I11877*$J11901))/(1-EXP(-SIMULATION!$D$4*$I11877)))-(EXP(-SIMULATION!$D$17*$J11901)/(1-EXP(-SIMULATION!$D$4*SIMULATION!$D$17))))</f>
        <v>1.5855416312596553</v>
      </c>
      <c r="L11901">
        <v>-0.2971014033564735</v>
      </c>
      <c r="M11901">
        <f t="shared" ca="1" si="185"/>
        <v>1.1144749875322995</v>
      </c>
    </row>
    <row r="11902" spans="1:13" x14ac:dyDescent="0.25">
      <c r="A11902" s="9">
        <v>477</v>
      </c>
      <c r="B11902" s="2">
        <f ca="1">NORMINV(RAND(),SIMULATION!D7,SIMULATION!D8)</f>
        <v>63.489335943336542</v>
      </c>
      <c r="C11902" s="2">
        <v>2</v>
      </c>
      <c r="D11902" s="2">
        <f ca="1">SIMULATION!$D$11*(1+(SIMULATION!$D$12*LN(1+$C11902)))*(1+(SIMULATION!$D$13*(($B11902/63.5)-1)))</f>
        <v>10.237269350738261</v>
      </c>
      <c r="E11902" s="2">
        <v>-3.9016038591689631E-2</v>
      </c>
      <c r="F11902" s="2">
        <f ca="1">D11902*(1+E11902)</f>
        <v>9.837851654676335</v>
      </c>
      <c r="G11902" s="2">
        <v>-1.8729307870687134E-2</v>
      </c>
      <c r="H11902" s="9">
        <f>SIMULATION!$D$15*EXP($G$11902)</f>
        <v>216.65987147614311</v>
      </c>
      <c r="I11902" s="2">
        <f ca="1">$F11902/$H11902</f>
        <v>4.540689324538625E-2</v>
      </c>
      <c r="J11902">
        <v>0</v>
      </c>
      <c r="K11902">
        <f ca="1">SIMULATION!$D$3*SIMULATION!$D$17/$H11902/(SIMULATION!$D$17-$I11902)*(((EXP(-$I11902*$J11902))/(1-EXP(-SIMULATION!$D$4*$I11902)))-(EXP(-SIMULATION!$D$17*$J11902)/(1-EXP(-SIMULATION!$D$4*SIMULATION!$D$17))))</f>
        <v>1.4323612088571074</v>
      </c>
      <c r="L11902">
        <v>1.8147110522078555E-2</v>
      </c>
      <c r="M11902">
        <f t="shared" ca="1" si="185"/>
        <v>1.4583544260217753</v>
      </c>
    </row>
    <row r="11903" spans="1:13" x14ac:dyDescent="0.25">
      <c r="A11903" s="9"/>
      <c r="H11903" s="9"/>
      <c r="J11903">
        <v>1</v>
      </c>
      <c r="K11903">
        <f ca="1">SIMULATION!$D$3*SIMULATION!$D$17/$H11902/(SIMULATION!$D$17-$I11902)*(((EXP(-$I11902*$J11903))/(1-EXP(-SIMULATION!$D$4*$I11902)))-(EXP(-SIMULATION!$D$17*$J11903)/(1-EXP(-SIMULATION!$D$4*SIMULATION!$D$17))))</f>
        <v>2.2586931895364173</v>
      </c>
      <c r="L11903">
        <v>-2.892047468560242E-2</v>
      </c>
      <c r="M11903">
        <f t="shared" ca="1" si="185"/>
        <v>2.1933707103258868</v>
      </c>
    </row>
    <row r="11904" spans="1:13" x14ac:dyDescent="0.25">
      <c r="A11904" s="9"/>
      <c r="H11904" s="9"/>
      <c r="J11904">
        <v>2</v>
      </c>
      <c r="K11904">
        <f ca="1">SIMULATION!$D$3*SIMULATION!$D$17/$H11902/(SIMULATION!$D$17-$I11902)*(((EXP(-$I11902*$J11904))/(1-EXP(-SIMULATION!$D$4*$I11902)))-(EXP(-SIMULATION!$D$17*$J11904)/(1-EXP(-SIMULATION!$D$4*SIMULATION!$D$17))))</f>
        <v>2.728706696068794</v>
      </c>
      <c r="L11904">
        <v>0.26507363285322882</v>
      </c>
      <c r="M11904">
        <f t="shared" ca="1" si="185"/>
        <v>3.4520148929866807</v>
      </c>
    </row>
    <row r="11905" spans="1:13" x14ac:dyDescent="0.25">
      <c r="A11905" s="9"/>
      <c r="H11905" s="9"/>
      <c r="J11905">
        <v>3</v>
      </c>
      <c r="K11905">
        <f ca="1">SIMULATION!$D$3*SIMULATION!$D$17/$H11902/(SIMULATION!$D$17-$I11902)*(((EXP(-$I11902*$J11905))/(1-EXP(-SIMULATION!$D$4*$I11902)))-(EXP(-SIMULATION!$D$17*$J11905)/(1-EXP(-SIMULATION!$D$4*SIMULATION!$D$17))))</f>
        <v>2.9730248560119308</v>
      </c>
      <c r="L11905">
        <v>0.33700393246357702</v>
      </c>
      <c r="M11905">
        <f t="shared" ca="1" si="185"/>
        <v>3.9749459237999112</v>
      </c>
    </row>
    <row r="11906" spans="1:13" x14ac:dyDescent="0.25">
      <c r="A11906" s="9"/>
      <c r="H11906" s="9"/>
      <c r="J11906">
        <v>4</v>
      </c>
      <c r="K11906">
        <f ca="1">SIMULATION!$D$3*SIMULATION!$D$17/$H11902/(SIMULATION!$D$17-$I11902)*(((EXP(-$I11902*$J11906))/(1-EXP(-SIMULATION!$D$4*$I11902)))-(EXP(-SIMULATION!$D$17*$J11906)/(1-EXP(-SIMULATION!$D$4*SIMULATION!$D$17))))</f>
        <v>3.0752368503000169</v>
      </c>
      <c r="L11906">
        <v>-0.32546227809386397</v>
      </c>
      <c r="M11906">
        <f t="shared" ca="1" si="185"/>
        <v>2.0743632593231744</v>
      </c>
    </row>
    <row r="11907" spans="1:13" x14ac:dyDescent="0.25">
      <c r="A11907" s="9"/>
      <c r="H11907" s="9"/>
      <c r="J11907">
        <v>5</v>
      </c>
      <c r="K11907">
        <f ca="1">SIMULATION!$D$3*SIMULATION!$D$17/$H11902/(SIMULATION!$D$17-$I11902)*(((EXP(-$I11902*$J11907))/(1-EXP(-SIMULATION!$D$4*$I11902)))-(EXP(-SIMULATION!$D$17*$J11907)/(1-EXP(-SIMULATION!$D$4*SIMULATION!$D$17))))</f>
        <v>3.0887965717534582</v>
      </c>
      <c r="L11907">
        <v>-6.0363532001605852E-2</v>
      </c>
      <c r="M11907">
        <f t="shared" ref="M11907:M11970" ca="1" si="186">$K11907*(1+$L11907)</f>
        <v>2.9023459010479682</v>
      </c>
    </row>
    <row r="11908" spans="1:13" x14ac:dyDescent="0.25">
      <c r="A11908" s="9"/>
      <c r="H11908" s="9"/>
      <c r="J11908">
        <v>6</v>
      </c>
      <c r="K11908">
        <f ca="1">SIMULATION!$D$3*SIMULATION!$D$17/$H11902/(SIMULATION!$D$17-$I11902)*(((EXP(-$I11902*$J11908))/(1-EXP(-SIMULATION!$D$4*$I11902)))-(EXP(-SIMULATION!$D$17*$J11908)/(1-EXP(-SIMULATION!$D$4*SIMULATION!$D$17))))</f>
        <v>3.047851464552338</v>
      </c>
      <c r="L11908">
        <v>-0.57362338868056451</v>
      </c>
      <c r="M11908">
        <f t="shared" ca="1" si="186"/>
        <v>1.2995325792608046</v>
      </c>
    </row>
    <row r="11909" spans="1:13" x14ac:dyDescent="0.25">
      <c r="A11909" s="9"/>
      <c r="H11909" s="9"/>
      <c r="J11909">
        <v>7</v>
      </c>
      <c r="K11909">
        <f ca="1">SIMULATION!$D$3*SIMULATION!$D$17/$H11902/(SIMULATION!$D$17-$I11902)*(((EXP(-$I11902*$J11909))/(1-EXP(-SIMULATION!$D$4*$I11902)))-(EXP(-SIMULATION!$D$17*$J11909)/(1-EXP(-SIMULATION!$D$4*SIMULATION!$D$17))))</f>
        <v>2.9741816865805601</v>
      </c>
      <c r="L11909">
        <v>-5.3396076464946485E-2</v>
      </c>
      <c r="M11909">
        <f t="shared" ca="1" si="186"/>
        <v>2.8153720538232609</v>
      </c>
    </row>
    <row r="11910" spans="1:13" x14ac:dyDescent="0.25">
      <c r="A11910" s="9"/>
      <c r="H11910" s="9"/>
      <c r="J11910">
        <v>8</v>
      </c>
      <c r="K11910">
        <f ca="1">SIMULATION!$D$3*SIMULATION!$D$17/$H11902/(SIMULATION!$D$17-$I11902)*(((EXP(-$I11902*$J11910))/(1-EXP(-SIMULATION!$D$4*$I11902)))-(EXP(-SIMULATION!$D$17*$J11910)/(1-EXP(-SIMULATION!$D$4*SIMULATION!$D$17))))</f>
        <v>2.8816466820444386</v>
      </c>
      <c r="L11910">
        <v>-1.0171627907488517E-2</v>
      </c>
      <c r="M11910">
        <f t="shared" ca="1" si="186"/>
        <v>2.8523356442338339</v>
      </c>
    </row>
    <row r="11911" spans="1:13" x14ac:dyDescent="0.25">
      <c r="A11911" s="9"/>
      <c r="H11911" s="9"/>
      <c r="J11911">
        <v>9</v>
      </c>
      <c r="K11911">
        <f ca="1">SIMULATION!$D$3*SIMULATION!$D$17/$H11902/(SIMULATION!$D$17-$I11902)*(((EXP(-$I11902*$J11911))/(1-EXP(-SIMULATION!$D$4*$I11902)))-(EXP(-SIMULATION!$D$17*$J11911)/(1-EXP(-SIMULATION!$D$4*SIMULATION!$D$17))))</f>
        <v>2.7790344514545002</v>
      </c>
      <c r="L11911">
        <v>0.11346841855066085</v>
      </c>
      <c r="M11911">
        <f t="shared" ca="1" si="186"/>
        <v>3.0943670957588458</v>
      </c>
    </row>
    <row r="11912" spans="1:13" x14ac:dyDescent="0.25">
      <c r="A11912" s="9"/>
      <c r="H11912" s="9"/>
      <c r="J11912">
        <v>10</v>
      </c>
      <c r="K11912">
        <f ca="1">SIMULATION!$D$3*SIMULATION!$D$17/$H11902/(SIMULATION!$D$17-$I11902)*(((EXP(-$I11902*$J11912))/(1-EXP(-SIMULATION!$D$4*$I11902)))-(EXP(-SIMULATION!$D$17*$J11912)/(1-EXP(-SIMULATION!$D$4*SIMULATION!$D$17))))</f>
        <v>2.6718872402551144</v>
      </c>
      <c r="L11912">
        <v>-5.8758501836695442E-3</v>
      </c>
      <c r="M11912">
        <f t="shared" ca="1" si="186"/>
        <v>2.6561876311237169</v>
      </c>
    </row>
    <row r="11913" spans="1:13" x14ac:dyDescent="0.25">
      <c r="A11913" s="9"/>
      <c r="H11913" s="9"/>
      <c r="J11913">
        <v>11</v>
      </c>
      <c r="K11913">
        <f ca="1">SIMULATION!$D$3*SIMULATION!$D$17/$H11902/(SIMULATION!$D$17-$I11902)*(((EXP(-$I11902*$J11913))/(1-EXP(-SIMULATION!$D$4*$I11902)))-(EXP(-SIMULATION!$D$17*$J11913)/(1-EXP(-SIMULATION!$D$4*SIMULATION!$D$17))))</f>
        <v>2.5636713002313072</v>
      </c>
      <c r="L11913">
        <v>8.2927899681188508E-2</v>
      </c>
      <c r="M11913">
        <f t="shared" ca="1" si="186"/>
        <v>2.7762711766324308</v>
      </c>
    </row>
    <row r="11914" spans="1:13" x14ac:dyDescent="0.25">
      <c r="A11914" s="9"/>
      <c r="H11914" s="9"/>
      <c r="J11914">
        <v>12</v>
      </c>
      <c r="K11914">
        <f ca="1">SIMULATION!$D$3*SIMULATION!$D$17/$H11902/(SIMULATION!$D$17-$I11902)*(((EXP(-$I11902*$J11914))/(1-EXP(-SIMULATION!$D$4*$I11902)))-(EXP(-SIMULATION!$D$17*$J11914)/(1-EXP(-SIMULATION!$D$4*SIMULATION!$D$17))))</f>
        <v>2.4565263250042517</v>
      </c>
      <c r="L11914">
        <v>-0.13709755392764408</v>
      </c>
      <c r="M11914">
        <f t="shared" ca="1" si="186"/>
        <v>2.119742574687304</v>
      </c>
    </row>
    <row r="11915" spans="1:13" x14ac:dyDescent="0.25">
      <c r="A11915" s="9"/>
      <c r="H11915" s="9"/>
      <c r="J11915">
        <v>13</v>
      </c>
      <c r="K11915">
        <f ca="1">SIMULATION!$D$3*SIMULATION!$D$17/$H11902/(SIMULATION!$D$17-$I11902)*(((EXP(-$I11902*$J11915))/(1-EXP(-SIMULATION!$D$4*$I11902)))-(EXP(-SIMULATION!$D$17*$J11915)/(1-EXP(-SIMULATION!$D$4*SIMULATION!$D$17))))</f>
        <v>2.3517455382922985</v>
      </c>
      <c r="L11915">
        <v>-0.2230830950578758</v>
      </c>
      <c r="M11915">
        <f t="shared" ca="1" si="186"/>
        <v>1.8271108648215024</v>
      </c>
    </row>
    <row r="11916" spans="1:13" x14ac:dyDescent="0.25">
      <c r="A11916" s="9"/>
      <c r="H11916" s="9"/>
      <c r="J11916">
        <v>14</v>
      </c>
      <c r="K11916">
        <f ca="1">SIMULATION!$D$3*SIMULATION!$D$17/$H11902/(SIMULATION!$D$17-$I11902)*(((EXP(-$I11902*$J11916))/(1-EXP(-SIMULATION!$D$4*$I11902)))-(EXP(-SIMULATION!$D$17*$J11916)/(1-EXP(-SIMULATION!$D$4*SIMULATION!$D$17))))</f>
        <v>2.2500831853920484</v>
      </c>
      <c r="L11916">
        <v>-0.525369828178746</v>
      </c>
      <c r="M11916">
        <f t="shared" ca="1" si="186"/>
        <v>1.0679573688947424</v>
      </c>
    </row>
    <row r="11917" spans="1:13" x14ac:dyDescent="0.25">
      <c r="A11917" s="9"/>
      <c r="H11917" s="9"/>
      <c r="J11917">
        <v>15</v>
      </c>
      <c r="K11917">
        <f ca="1">SIMULATION!$D$3*SIMULATION!$D$17/$H11902/(SIMULATION!$D$17-$I11902)*(((EXP(-$I11902*$J11917))/(1-EXP(-SIMULATION!$D$4*$I11902)))-(EXP(-SIMULATION!$D$17*$J11917)/(1-EXP(-SIMULATION!$D$4*SIMULATION!$D$17))))</f>
        <v>2.1519514275879343</v>
      </c>
      <c r="L11917">
        <v>0.14724310414759731</v>
      </c>
      <c r="M11917">
        <f t="shared" ca="1" si="186"/>
        <v>2.4688114357608351</v>
      </c>
    </row>
    <row r="11918" spans="1:13" x14ac:dyDescent="0.25">
      <c r="A11918" s="9"/>
      <c r="H11918" s="9"/>
      <c r="J11918">
        <v>16</v>
      </c>
      <c r="K11918">
        <f ca="1">SIMULATION!$D$3*SIMULATION!$D$17/$H11902/(SIMULATION!$D$17-$I11902)*(((EXP(-$I11902*$J11918))/(1-EXP(-SIMULATION!$D$4*$I11902)))-(EXP(-SIMULATION!$D$17*$J11918)/(1-EXP(-SIMULATION!$D$4*SIMULATION!$D$17))))</f>
        <v>2.0575463700918917</v>
      </c>
      <c r="L11918">
        <v>-0.21539329139072741</v>
      </c>
      <c r="M11918">
        <f t="shared" ca="1" si="186"/>
        <v>1.6143646852487554</v>
      </c>
    </row>
    <row r="11919" spans="1:13" x14ac:dyDescent="0.25">
      <c r="A11919" s="9"/>
      <c r="H11919" s="9"/>
      <c r="J11919">
        <v>17</v>
      </c>
      <c r="K11919">
        <f ca="1">SIMULATION!$D$3*SIMULATION!$D$17/$H11902/(SIMULATION!$D$17-$I11902)*(((EXP(-$I11902*$J11919))/(1-EXP(-SIMULATION!$D$4*$I11902)))-(EXP(-SIMULATION!$D$17*$J11919)/(1-EXP(-SIMULATION!$D$4*SIMULATION!$D$17))))</f>
        <v>1.9669286835444346</v>
      </c>
      <c r="L11919">
        <v>-0.18959619370712238</v>
      </c>
      <c r="M11919">
        <f t="shared" ca="1" si="186"/>
        <v>1.5940064918510486</v>
      </c>
    </row>
    <row r="11920" spans="1:13" x14ac:dyDescent="0.25">
      <c r="A11920" s="9"/>
      <c r="H11920" s="9"/>
      <c r="J11920">
        <v>18</v>
      </c>
      <c r="K11920">
        <f ca="1">SIMULATION!$D$3*SIMULATION!$D$17/$H11902/(SIMULATION!$D$17-$I11902)*(((EXP(-$I11902*$J11920))/(1-EXP(-SIMULATION!$D$4*$I11902)))-(EXP(-SIMULATION!$D$17*$J11920)/(1-EXP(-SIMULATION!$D$4*SIMULATION!$D$17))))</f>
        <v>1.8800751341940201</v>
      </c>
      <c r="L11920">
        <v>0.33564546175029936</v>
      </c>
      <c r="M11920">
        <f t="shared" ca="1" si="186"/>
        <v>2.5111138207358277</v>
      </c>
    </row>
    <row r="11921" spans="1:13" x14ac:dyDescent="0.25">
      <c r="A11921" s="9"/>
      <c r="H11921" s="9"/>
      <c r="J11921">
        <v>19</v>
      </c>
      <c r="K11921">
        <f ca="1">SIMULATION!$D$3*SIMULATION!$D$17/$H11902/(SIMULATION!$D$17-$I11902)*(((EXP(-$I11902*$J11921))/(1-EXP(-SIMULATION!$D$4*$I11902)))-(EXP(-SIMULATION!$D$17*$J11921)/(1-EXP(-SIMULATION!$D$4*SIMULATION!$D$17))))</f>
        <v>1.7969114776012798</v>
      </c>
      <c r="L11921">
        <v>-2.5459141764581781E-2</v>
      </c>
      <c r="M11921">
        <f t="shared" ca="1" si="186"/>
        <v>1.7511636535546247</v>
      </c>
    </row>
    <row r="11922" spans="1:13" x14ac:dyDescent="0.25">
      <c r="A11922" s="9"/>
      <c r="H11922" s="9"/>
      <c r="J11922">
        <v>20</v>
      </c>
      <c r="K11922">
        <f ca="1">SIMULATION!$D$3*SIMULATION!$D$17/$H11902/(SIMULATION!$D$17-$I11902)*(((EXP(-$I11902*$J11922))/(1-EXP(-SIMULATION!$D$4*$I11902)))-(EXP(-SIMULATION!$D$17*$J11922)/(1-EXP(-SIMULATION!$D$4*SIMULATION!$D$17))))</f>
        <v>1.7173334153234672</v>
      </c>
      <c r="L11922">
        <v>-0.26542473800849087</v>
      </c>
      <c r="M11922">
        <f t="shared" ca="1" si="186"/>
        <v>1.261510643488009</v>
      </c>
    </row>
    <row r="11923" spans="1:13" x14ac:dyDescent="0.25">
      <c r="A11923" s="9"/>
      <c r="H11923" s="9"/>
      <c r="J11923">
        <v>21</v>
      </c>
      <c r="K11923">
        <f ca="1">SIMULATION!$D$3*SIMULATION!$D$17/$H11902/(SIMULATION!$D$17-$I11902)*(((EXP(-$I11902*$J11923))/(1-EXP(-SIMULATION!$D$4*$I11902)))-(EXP(-SIMULATION!$D$17*$J11923)/(1-EXP(-SIMULATION!$D$4*SIMULATION!$D$17))))</f>
        <v>1.6412199075003502</v>
      </c>
      <c r="L11923">
        <v>0.46708616554308618</v>
      </c>
      <c r="M11923">
        <f t="shared" ca="1" si="186"/>
        <v>2.4078110209076673</v>
      </c>
    </row>
    <row r="11924" spans="1:13" x14ac:dyDescent="0.25">
      <c r="A11924" s="9"/>
      <c r="H11924" s="9"/>
      <c r="J11924">
        <v>22</v>
      </c>
      <c r="K11924">
        <f ca="1">SIMULATION!$D$3*SIMULATION!$D$17/$H11902/(SIMULATION!$D$17-$I11902)*(((EXP(-$I11902*$J11924))/(1-EXP(-SIMULATION!$D$4*$I11902)))-(EXP(-SIMULATION!$D$17*$J11924)/(1-EXP(-SIMULATION!$D$4*SIMULATION!$D$17))))</f>
        <v>1.5684415921084718</v>
      </c>
      <c r="L11924">
        <v>-0.12255428676011169</v>
      </c>
      <c r="M11924">
        <f t="shared" ca="1" si="186"/>
        <v>1.3762223514627239</v>
      </c>
    </row>
    <row r="11925" spans="1:13" x14ac:dyDescent="0.25">
      <c r="A11925" s="9"/>
      <c r="H11925" s="9"/>
      <c r="J11925">
        <v>23</v>
      </c>
      <c r="K11925">
        <f ca="1">SIMULATION!$D$3*SIMULATION!$D$17/$H11902/(SIMULATION!$D$17-$I11902)*(((EXP(-$I11902*$J11925))/(1-EXP(-SIMULATION!$D$4*$I11902)))-(EXP(-SIMULATION!$D$17*$J11925)/(1-EXP(-SIMULATION!$D$4*SIMULATION!$D$17))))</f>
        <v>1.4988660734115198</v>
      </c>
      <c r="L11925">
        <v>0.13723814583553703</v>
      </c>
      <c r="M11925">
        <f t="shared" ca="1" si="186"/>
        <v>1.7045676741823086</v>
      </c>
    </row>
    <row r="11926" spans="1:13" x14ac:dyDescent="0.25">
      <c r="A11926" s="9"/>
      <c r="H11926" s="9"/>
      <c r="J11926">
        <v>24</v>
      </c>
      <c r="K11926">
        <f ca="1">SIMULATION!$D$3*SIMULATION!$D$17/$H11902/(SIMULATION!$D$17-$I11902)*(((EXP(-$I11902*$J11926))/(1-EXP(-SIMULATION!$D$4*$I11902)))-(EXP(-SIMULATION!$D$17*$J11926)/(1-EXP(-SIMULATION!$D$4*SIMULATION!$D$17))))</f>
        <v>1.4323612088571069</v>
      </c>
      <c r="L11926">
        <v>-0.36340532827872257</v>
      </c>
      <c r="M11926">
        <f t="shared" ca="1" si="186"/>
        <v>0.91183351353868203</v>
      </c>
    </row>
    <row r="11927" spans="1:13" x14ac:dyDescent="0.25">
      <c r="A11927" s="9">
        <v>478</v>
      </c>
      <c r="B11927" s="2">
        <f ca="1">NORMINV(RAND(),SIMULATION!D7,SIMULATION!D8)</f>
        <v>72.210948864645005</v>
      </c>
      <c r="C11927" s="2">
        <v>2</v>
      </c>
      <c r="D11927" s="2">
        <f ca="1">SIMULATION!$D$11*(1+(SIMULATION!$D$12*LN(1+$C11927)))*(1+(SIMULATION!$D$13*(($B11927/63.5)-1)))</f>
        <v>10.884951477482133</v>
      </c>
      <c r="E11927" s="2">
        <v>0.10953786265292959</v>
      </c>
      <c r="F11927" s="2">
        <f ca="1">D11927*(1+E11927)</f>
        <v>12.077265797406373</v>
      </c>
      <c r="G11927" s="2">
        <v>1.2748068737035316</v>
      </c>
      <c r="H11927" s="9">
        <f>SIMULATION!$D$15*EXP($G$11927)</f>
        <v>789.86724962067296</v>
      </c>
      <c r="I11927" s="2">
        <f ca="1">$F11927/$H11927</f>
        <v>1.5290247574141574E-2</v>
      </c>
      <c r="J11927">
        <v>0</v>
      </c>
      <c r="K11927">
        <f ca="1">SIMULATION!$D$3*SIMULATION!$D$17/$H11927/(SIMULATION!$D$17-$I11927)*(((EXP(-$I11927*$J11927))/(1-EXP(-SIMULATION!$D$4*$I11927)))-(EXP(-SIMULATION!$D$17*$J11927)/(1-EXP(-SIMULATION!$D$4*SIMULATION!$D$17))))</f>
        <v>1.6264602583502232</v>
      </c>
      <c r="L11927">
        <v>7.0764927569984898E-2</v>
      </c>
      <c r="M11927">
        <f t="shared" ca="1" si="186"/>
        <v>1.7415566007278356</v>
      </c>
    </row>
    <row r="11928" spans="1:13" x14ac:dyDescent="0.25">
      <c r="A11928" s="9"/>
      <c r="H11928" s="9"/>
      <c r="J11928">
        <v>1</v>
      </c>
      <c r="K11928">
        <f ca="1">SIMULATION!$D$3*SIMULATION!$D$17/$H11927/(SIMULATION!$D$17-$I11927)*(((EXP(-$I11927*$J11928))/(1-EXP(-SIMULATION!$D$4*$I11927)))-(EXP(-SIMULATION!$D$17*$J11928)/(1-EXP(-SIMULATION!$D$4*SIMULATION!$D$17))))</f>
        <v>1.8498446211024848</v>
      </c>
      <c r="L11928">
        <v>-9.3687551818253514E-2</v>
      </c>
      <c r="M11928">
        <f t="shared" ca="1" si="186"/>
        <v>1.6765372073072282</v>
      </c>
    </row>
    <row r="11929" spans="1:13" x14ac:dyDescent="0.25">
      <c r="A11929" s="9"/>
      <c r="H11929" s="9"/>
      <c r="J11929">
        <v>2</v>
      </c>
      <c r="K11929">
        <f ca="1">SIMULATION!$D$3*SIMULATION!$D$17/$H11927/(SIMULATION!$D$17-$I11927)*(((EXP(-$I11927*$J11929))/(1-EXP(-SIMULATION!$D$4*$I11927)))-(EXP(-SIMULATION!$D$17*$J11929)/(1-EXP(-SIMULATION!$D$4*SIMULATION!$D$17))))</f>
        <v>1.9807407297194783</v>
      </c>
      <c r="L11929">
        <v>0.34000665605908242</v>
      </c>
      <c r="M11929">
        <f t="shared" ca="1" si="186"/>
        <v>2.6542057617514248</v>
      </c>
    </row>
    <row r="11930" spans="1:13" x14ac:dyDescent="0.25">
      <c r="A11930" s="9"/>
      <c r="H11930" s="9"/>
      <c r="J11930">
        <v>3</v>
      </c>
      <c r="K11930">
        <f ca="1">SIMULATION!$D$3*SIMULATION!$D$17/$H11927/(SIMULATION!$D$17-$I11927)*(((EXP(-$I11927*$J11930))/(1-EXP(-SIMULATION!$D$4*$I11927)))-(EXP(-SIMULATION!$D$17*$J11930)/(1-EXP(-SIMULATION!$D$4*SIMULATION!$D$17))))</f>
        <v>2.0525540615751563</v>
      </c>
      <c r="L11930">
        <v>0.22398100849022801</v>
      </c>
      <c r="M11930">
        <f t="shared" ca="1" si="186"/>
        <v>2.5122871902674735</v>
      </c>
    </row>
    <row r="11931" spans="1:13" x14ac:dyDescent="0.25">
      <c r="A11931" s="9"/>
      <c r="H11931" s="9"/>
      <c r="J11931">
        <v>4</v>
      </c>
      <c r="K11931">
        <f ca="1">SIMULATION!$D$3*SIMULATION!$D$17/$H11927/(SIMULATION!$D$17-$I11927)*(((EXP(-$I11927*$J11931))/(1-EXP(-SIMULATION!$D$4*$I11927)))-(EXP(-SIMULATION!$D$17*$J11931)/(1-EXP(-SIMULATION!$D$4*SIMULATION!$D$17))))</f>
        <v>2.0866888360534661</v>
      </c>
      <c r="L11931">
        <v>0.293393872419557</v>
      </c>
      <c r="M11931">
        <f t="shared" ca="1" si="186"/>
        <v>2.6989105541978509</v>
      </c>
    </row>
    <row r="11932" spans="1:13" x14ac:dyDescent="0.25">
      <c r="A11932" s="9"/>
      <c r="H11932" s="9"/>
      <c r="J11932">
        <v>5</v>
      </c>
      <c r="K11932">
        <f ca="1">SIMULATION!$D$3*SIMULATION!$D$17/$H11927/(SIMULATION!$D$17-$I11927)*(((EXP(-$I11927*$J11932))/(1-EXP(-SIMULATION!$D$4*$I11927)))-(EXP(-SIMULATION!$D$17*$J11932)/(1-EXP(-SIMULATION!$D$4*SIMULATION!$D$17))))</f>
        <v>2.0968586178882607</v>
      </c>
      <c r="L11932">
        <v>0.23375826527575894</v>
      </c>
      <c r="M11932">
        <f t="shared" ca="1" si="186"/>
        <v>2.5870166509343462</v>
      </c>
    </row>
    <row r="11933" spans="1:13" x14ac:dyDescent="0.25">
      <c r="A11933" s="9"/>
      <c r="H11933" s="9"/>
      <c r="J11933">
        <v>6</v>
      </c>
      <c r="K11933">
        <f ca="1">SIMULATION!$D$3*SIMULATION!$D$17/$H11927/(SIMULATION!$D$17-$I11927)*(((EXP(-$I11927*$J11933))/(1-EXP(-SIMULATION!$D$4*$I11927)))-(EXP(-SIMULATION!$D$17*$J11933)/(1-EXP(-SIMULATION!$D$4*SIMULATION!$D$17))))</f>
        <v>2.091848655778219</v>
      </c>
      <c r="L11933">
        <v>-0.1988671696165813</v>
      </c>
      <c r="M11933">
        <f t="shared" ca="1" si="186"/>
        <v>1.6758486343373542</v>
      </c>
    </row>
    <row r="11934" spans="1:13" x14ac:dyDescent="0.25">
      <c r="A11934" s="9"/>
      <c r="H11934" s="9"/>
      <c r="J11934">
        <v>7</v>
      </c>
      <c r="K11934">
        <f ca="1">SIMULATION!$D$3*SIMULATION!$D$17/$H11927/(SIMULATION!$D$17-$I11927)*(((EXP(-$I11927*$J11934))/(1-EXP(-SIMULATION!$D$4*$I11927)))-(EXP(-SIMULATION!$D$17*$J11934)/(1-EXP(-SIMULATION!$D$4*SIMULATION!$D$17))))</f>
        <v>2.077286055390128</v>
      </c>
      <c r="L11934">
        <v>-0.41892081369453815</v>
      </c>
      <c r="M11934">
        <f t="shared" ca="1" si="186"/>
        <v>1.2070676907897782</v>
      </c>
    </row>
    <row r="11935" spans="1:13" x14ac:dyDescent="0.25">
      <c r="A11935" s="9"/>
      <c r="H11935" s="9"/>
      <c r="J11935">
        <v>8</v>
      </c>
      <c r="K11935">
        <f ca="1">SIMULATION!$D$3*SIMULATION!$D$17/$H11927/(SIMULATION!$D$17-$I11927)*(((EXP(-$I11927*$J11935))/(1-EXP(-SIMULATION!$D$4*$I11927)))-(EXP(-SIMULATION!$D$17*$J11935)/(1-EXP(-SIMULATION!$D$4*SIMULATION!$D$17))))</f>
        <v>2.0567741485620865</v>
      </c>
      <c r="L11935">
        <v>-8.5978921002226288E-2</v>
      </c>
      <c r="M11935">
        <f t="shared" ca="1" si="186"/>
        <v>1.8799349265234457</v>
      </c>
    </row>
    <row r="11936" spans="1:13" x14ac:dyDescent="0.25">
      <c r="A11936" s="9"/>
      <c r="H11936" s="9"/>
      <c r="J11936">
        <v>9</v>
      </c>
      <c r="K11936">
        <f ca="1">SIMULATION!$D$3*SIMULATION!$D$17/$H11927/(SIMULATION!$D$17-$I11927)*(((EXP(-$I11927*$J11936))/(1-EXP(-SIMULATION!$D$4*$I11927)))-(EXP(-SIMULATION!$D$17*$J11936)/(1-EXP(-SIMULATION!$D$4*SIMULATION!$D$17))))</f>
        <v>2.0326194240063913</v>
      </c>
      <c r="L11936">
        <v>-1.7666965140760753E-2</v>
      </c>
      <c r="M11936">
        <f t="shared" ca="1" si="186"/>
        <v>1.9967092074980373</v>
      </c>
    </row>
    <row r="11937" spans="1:13" x14ac:dyDescent="0.25">
      <c r="A11937" s="9"/>
      <c r="H11937" s="9"/>
      <c r="J11937">
        <v>10</v>
      </c>
      <c r="K11937">
        <f ca="1">SIMULATION!$D$3*SIMULATION!$D$17/$H11927/(SIMULATION!$D$17-$I11927)*(((EXP(-$I11927*$J11937))/(1-EXP(-SIMULATION!$D$4*$I11927)))-(EXP(-SIMULATION!$D$17*$J11937)/(1-EXP(-SIMULATION!$D$4*SIMULATION!$D$17))))</f>
        <v>2.0062973615398398</v>
      </c>
      <c r="L11937">
        <v>0.19528501834482231</v>
      </c>
      <c r="M11937">
        <f t="shared" ca="1" si="186"/>
        <v>2.3980971785933161</v>
      </c>
    </row>
    <row r="11938" spans="1:13" x14ac:dyDescent="0.25">
      <c r="A11938" s="9"/>
      <c r="H11938" s="9"/>
      <c r="J11938">
        <v>11</v>
      </c>
      <c r="K11938">
        <f ca="1">SIMULATION!$D$3*SIMULATION!$D$17/$H11927/(SIMULATION!$D$17-$I11927)*(((EXP(-$I11927*$J11938))/(1-EXP(-SIMULATION!$D$4*$I11927)))-(EXP(-SIMULATION!$D$17*$J11938)/(1-EXP(-SIMULATION!$D$4*SIMULATION!$D$17))))</f>
        <v>1.9787509493652906</v>
      </c>
      <c r="L11938">
        <v>-0.34082426522525777</v>
      </c>
      <c r="M11938">
        <f t="shared" ca="1" si="186"/>
        <v>1.3043446109840842</v>
      </c>
    </row>
    <row r="11939" spans="1:13" x14ac:dyDescent="0.25">
      <c r="A11939" s="9"/>
      <c r="H11939" s="9"/>
      <c r="J11939">
        <v>12</v>
      </c>
      <c r="K11939">
        <f ca="1">SIMULATION!$D$3*SIMULATION!$D$17/$H11927/(SIMULATION!$D$17-$I11927)*(((EXP(-$I11927*$J11939))/(1-EXP(-SIMULATION!$D$4*$I11927)))-(EXP(-SIMULATION!$D$17*$J11939)/(1-EXP(-SIMULATION!$D$4*SIMULATION!$D$17))))</f>
        <v>1.9505819805998124</v>
      </c>
      <c r="L11939">
        <v>9.5015238671141075E-2</v>
      </c>
      <c r="M11939">
        <f t="shared" ca="1" si="186"/>
        <v>2.1359169930341309</v>
      </c>
    </row>
    <row r="11940" spans="1:13" x14ac:dyDescent="0.25">
      <c r="A11940" s="9"/>
      <c r="H11940" s="9"/>
      <c r="J11940">
        <v>13</v>
      </c>
      <c r="K11940">
        <f ca="1">SIMULATION!$D$3*SIMULATION!$D$17/$H11927/(SIMULATION!$D$17-$I11927)*(((EXP(-$I11927*$J11940))/(1-EXP(-SIMULATION!$D$4*$I11927)))-(EXP(-SIMULATION!$D$17*$J11940)/(1-EXP(-SIMULATION!$D$4*SIMULATION!$D$17))))</f>
        <v>1.9221736401501388</v>
      </c>
      <c r="L11940">
        <v>0.21801072275387984</v>
      </c>
      <c r="M11940">
        <f t="shared" ca="1" si="186"/>
        <v>2.341228104697727</v>
      </c>
    </row>
    <row r="11941" spans="1:13" x14ac:dyDescent="0.25">
      <c r="A11941" s="9"/>
      <c r="H11941" s="9"/>
      <c r="J11941">
        <v>14</v>
      </c>
      <c r="K11941">
        <f ca="1">SIMULATION!$D$3*SIMULATION!$D$17/$H11927/(SIMULATION!$D$17-$I11927)*(((EXP(-$I11927*$J11941))/(1-EXP(-SIMULATION!$D$4*$I11927)))-(EXP(-SIMULATION!$D$17*$J11941)/(1-EXP(-SIMULATION!$D$4*SIMULATION!$D$17))))</f>
        <v>1.8937690607835442</v>
      </c>
      <c r="L11941">
        <v>0.26029382252777217</v>
      </c>
      <c r="M11941">
        <f t="shared" ca="1" si="186"/>
        <v>2.3867054485997219</v>
      </c>
    </row>
    <row r="11942" spans="1:13" x14ac:dyDescent="0.25">
      <c r="A11942" s="9"/>
      <c r="H11942" s="9"/>
      <c r="J11942">
        <v>15</v>
      </c>
      <c r="K11942">
        <f ca="1">SIMULATION!$D$3*SIMULATION!$D$17/$H11927/(SIMULATION!$D$17-$I11927)*(((EXP(-$I11927*$J11942))/(1-EXP(-SIMULATION!$D$4*$I11927)))-(EXP(-SIMULATION!$D$17*$J11942)/(1-EXP(-SIMULATION!$D$4*SIMULATION!$D$17))))</f>
        <v>1.8655216631989699</v>
      </c>
      <c r="L11942">
        <v>-0.27761927610620435</v>
      </c>
      <c r="M11942">
        <f t="shared" ca="1" si="186"/>
        <v>1.3476168895012295</v>
      </c>
    </row>
    <row r="11943" spans="1:13" x14ac:dyDescent="0.25">
      <c r="A11943" s="9"/>
      <c r="H11943" s="9"/>
      <c r="J11943">
        <v>16</v>
      </c>
      <c r="K11943">
        <f ca="1">SIMULATION!$D$3*SIMULATION!$D$17/$H11927/(SIMULATION!$D$17-$I11927)*(((EXP(-$I11927*$J11943))/(1-EXP(-SIMULATION!$D$4*$I11927)))-(EXP(-SIMULATION!$D$17*$J11943)/(1-EXP(-SIMULATION!$D$4*SIMULATION!$D$17))))</f>
        <v>1.8375274146091298</v>
      </c>
      <c r="L11943">
        <v>0.64892833175557618</v>
      </c>
      <c r="M11943">
        <f t="shared" ca="1" si="186"/>
        <v>3.0299510143265693</v>
      </c>
    </row>
    <row r="11944" spans="1:13" x14ac:dyDescent="0.25">
      <c r="A11944" s="9"/>
      <c r="H11944" s="9"/>
      <c r="J11944">
        <v>17</v>
      </c>
      <c r="K11944">
        <f ca="1">SIMULATION!$D$3*SIMULATION!$D$17/$H11927/(SIMULATION!$D$17-$I11927)*(((EXP(-$I11927*$J11944))/(1-EXP(-SIMULATION!$D$4*$I11927)))-(EXP(-SIMULATION!$D$17*$J11944)/(1-EXP(-SIMULATION!$D$4*SIMULATION!$D$17))))</f>
        <v>1.8098455002739628</v>
      </c>
      <c r="L11944">
        <v>-2.6688980877147134E-2</v>
      </c>
      <c r="M11944">
        <f t="shared" ca="1" si="186"/>
        <v>1.7615425683265604</v>
      </c>
    </row>
    <row r="11945" spans="1:13" x14ac:dyDescent="0.25">
      <c r="A11945" s="9"/>
      <c r="H11945" s="9"/>
      <c r="J11945">
        <v>18</v>
      </c>
      <c r="K11945">
        <f ca="1">SIMULATION!$D$3*SIMULATION!$D$17/$H11927/(SIMULATION!$D$17-$I11927)*(((EXP(-$I11927*$J11945))/(1-EXP(-SIMULATION!$D$4*$I11927)))-(EXP(-SIMULATION!$D$17*$J11945)/(1-EXP(-SIMULATION!$D$4*SIMULATION!$D$17))))</f>
        <v>1.7825115697803584</v>
      </c>
      <c r="L11945">
        <v>0.25204498000566394</v>
      </c>
      <c r="M11945">
        <f t="shared" ca="1" si="186"/>
        <v>2.2317846627455133</v>
      </c>
    </row>
    <row r="11946" spans="1:13" x14ac:dyDescent="0.25">
      <c r="A11946" s="9"/>
      <c r="H11946" s="9"/>
      <c r="J11946">
        <v>19</v>
      </c>
      <c r="K11946">
        <f ca="1">SIMULATION!$D$3*SIMULATION!$D$17/$H11927/(SIMULATION!$D$17-$I11927)*(((EXP(-$I11927*$J11946))/(1-EXP(-SIMULATION!$D$4*$I11927)))-(EXP(-SIMULATION!$D$17*$J11946)/(1-EXP(-SIMULATION!$D$4*SIMULATION!$D$17))))</f>
        <v>1.755546225047234</v>
      </c>
      <c r="L11946">
        <v>-9.0875189733960374E-2</v>
      </c>
      <c r="M11946">
        <f t="shared" ca="1" si="186"/>
        <v>1.5960106287593288</v>
      </c>
    </row>
    <row r="11947" spans="1:13" x14ac:dyDescent="0.25">
      <c r="A11947" s="9"/>
      <c r="H11947" s="9"/>
      <c r="J11947">
        <v>20</v>
      </c>
      <c r="K11947">
        <f ca="1">SIMULATION!$D$3*SIMULATION!$D$17/$H11927/(SIMULATION!$D$17-$I11927)*(((EXP(-$I11927*$J11947))/(1-EXP(-SIMULATION!$D$4*$I11927)))-(EXP(-SIMULATION!$D$17*$J11947)/(1-EXP(-SIMULATION!$D$4*SIMULATION!$D$17))))</f>
        <v>1.7289604591207963</v>
      </c>
      <c r="L11947">
        <v>-0.53127632544272818</v>
      </c>
      <c r="M11947">
        <f t="shared" ca="1" si="186"/>
        <v>0.81040469956332739</v>
      </c>
    </row>
    <row r="11948" spans="1:13" x14ac:dyDescent="0.25">
      <c r="A11948" s="9"/>
      <c r="H11948" s="9"/>
      <c r="J11948">
        <v>21</v>
      </c>
      <c r="K11948">
        <f ca="1">SIMULATION!$D$3*SIMULATION!$D$17/$H11927/(SIMULATION!$D$17-$I11927)*(((EXP(-$I11927*$J11948))/(1-EXP(-SIMULATION!$D$4*$I11927)))-(EXP(-SIMULATION!$D$17*$J11948)/(1-EXP(-SIMULATION!$D$4*SIMULATION!$D$17))))</f>
        <v>1.7027591409700786</v>
      </c>
      <c r="L11948">
        <v>4.7845122323334974E-2</v>
      </c>
      <c r="M11948">
        <f t="shared" ca="1" si="186"/>
        <v>1.7842278603569688</v>
      </c>
    </row>
    <row r="11949" spans="1:13" x14ac:dyDescent="0.25">
      <c r="A11949" s="9"/>
      <c r="H11949" s="9"/>
      <c r="J11949">
        <v>22</v>
      </c>
      <c r="K11949">
        <f ca="1">SIMULATION!$D$3*SIMULATION!$D$17/$H11927/(SIMULATION!$D$17-$I11927)*(((EXP(-$I11927*$J11949))/(1-EXP(-SIMULATION!$D$4*$I11927)))-(EXP(-SIMULATION!$D$17*$J11949)/(1-EXP(-SIMULATION!$D$4*SIMULATION!$D$17))))</f>
        <v>1.6769432481198645</v>
      </c>
      <c r="L11949">
        <v>-0.35452164945051917</v>
      </c>
      <c r="M11949">
        <f t="shared" ca="1" si="186"/>
        <v>1.0824305617614989</v>
      </c>
    </row>
    <row r="11950" spans="1:13" x14ac:dyDescent="0.25">
      <c r="A11950" s="9"/>
      <c r="H11950" s="9"/>
      <c r="J11950">
        <v>23</v>
      </c>
      <c r="K11950">
        <f ca="1">SIMULATION!$D$3*SIMULATION!$D$17/$H11927/(SIMULATION!$D$17-$I11927)*(((EXP(-$I11927*$J11950))/(1-EXP(-SIMULATION!$D$4*$I11927)))-(EXP(-SIMULATION!$D$17*$J11950)/(1-EXP(-SIMULATION!$D$4*SIMULATION!$D$17))))</f>
        <v>1.6515112968751258</v>
      </c>
      <c r="L11950">
        <v>0.55218181065464766</v>
      </c>
      <c r="M11950">
        <f t="shared" ca="1" si="186"/>
        <v>2.5634457951002383</v>
      </c>
    </row>
    <row r="11951" spans="1:13" x14ac:dyDescent="0.25">
      <c r="A11951" s="9"/>
      <c r="H11951" s="9"/>
      <c r="J11951">
        <v>24</v>
      </c>
      <c r="K11951">
        <f ca="1">SIMULATION!$D$3*SIMULATION!$D$17/$H11927/(SIMULATION!$D$17-$I11927)*(((EXP(-$I11927*$J11951))/(1-EXP(-SIMULATION!$D$4*$I11927)))-(EXP(-SIMULATION!$D$17*$J11951)/(1-EXP(-SIMULATION!$D$4*SIMULATION!$D$17))))</f>
        <v>1.6264602583502232</v>
      </c>
      <c r="L11951">
        <v>-0.31947964180033511</v>
      </c>
      <c r="M11951">
        <f t="shared" ca="1" si="186"/>
        <v>1.1068393176100133</v>
      </c>
    </row>
    <row r="11952" spans="1:13" x14ac:dyDescent="0.25">
      <c r="A11952" s="9">
        <v>479</v>
      </c>
      <c r="B11952" s="2">
        <f ca="1">NORMINV(RAND(),SIMULATION!D7,SIMULATION!D8)</f>
        <v>59.223123362136299</v>
      </c>
      <c r="C11952" s="2">
        <v>2</v>
      </c>
      <c r="D11952" s="2">
        <f ca="1">SIMULATION!$D$11*(1+(SIMULATION!$D$12*LN(1+$C11952)))*(1+(SIMULATION!$D$13*(($B11952/63.5)-1)))</f>
        <v>9.9204529931833001</v>
      </c>
      <c r="E11952" s="2">
        <v>0.23254737520587274</v>
      </c>
      <c r="F11952" s="2">
        <f ca="1">D11952*(1+E11952)</f>
        <v>12.227428297601319</v>
      </c>
      <c r="G11952" s="2">
        <v>0.53660598385078961</v>
      </c>
      <c r="H11952" s="9">
        <f>SIMULATION!$D$15*EXP($G$11952)</f>
        <v>377.53527311282971</v>
      </c>
      <c r="I11952" s="2">
        <f ca="1">$F11952/$H11952</f>
        <v>3.2387512289340566E-2</v>
      </c>
      <c r="J11952">
        <v>0</v>
      </c>
      <c r="K11952">
        <f ca="1">SIMULATION!$D$3*SIMULATION!$D$17/$H11952/(SIMULATION!$D$17-$I11952)*(((EXP(-$I11952*$J11952))/(1-EXP(-SIMULATION!$D$4*$I11952)))-(EXP(-SIMULATION!$D$17*$J11952)/(1-EXP(-SIMULATION!$D$4*SIMULATION!$D$17))))</f>
        <v>1.3364565643965043</v>
      </c>
      <c r="L11952">
        <v>0.21416639868031487</v>
      </c>
      <c r="M11952">
        <f t="shared" ca="1" si="186"/>
        <v>1.6226806537859699</v>
      </c>
    </row>
    <row r="11953" spans="1:13" x14ac:dyDescent="0.25">
      <c r="A11953" s="9"/>
      <c r="H11953" s="9"/>
      <c r="J11953">
        <v>1</v>
      </c>
      <c r="K11953">
        <f ca="1">SIMULATION!$D$3*SIMULATION!$D$17/$H11952/(SIMULATION!$D$17-$I11952)*(((EXP(-$I11952*$J11953))/(1-EXP(-SIMULATION!$D$4*$I11952)))-(EXP(-SIMULATION!$D$17*$J11953)/(1-EXP(-SIMULATION!$D$4*SIMULATION!$D$17))))</f>
        <v>1.8081319225174182</v>
      </c>
      <c r="L11953">
        <v>-0.22435122023599721</v>
      </c>
      <c r="M11953">
        <f t="shared" ca="1" si="186"/>
        <v>1.402475319352976</v>
      </c>
    </row>
    <row r="11954" spans="1:13" x14ac:dyDescent="0.25">
      <c r="A11954" s="9"/>
      <c r="H11954" s="9"/>
      <c r="J11954">
        <v>2</v>
      </c>
      <c r="K11954">
        <f ca="1">SIMULATION!$D$3*SIMULATION!$D$17/$H11952/(SIMULATION!$D$17-$I11952)*(((EXP(-$I11952*$J11954))/(1-EXP(-SIMULATION!$D$4*$I11952)))-(EXP(-SIMULATION!$D$17*$J11954)/(1-EXP(-SIMULATION!$D$4*SIMULATION!$D$17))))</f>
        <v>2.0800636051146668</v>
      </c>
      <c r="L11954">
        <v>0.11553662910131646</v>
      </c>
      <c r="M11954">
        <f t="shared" ca="1" si="186"/>
        <v>2.3203871423659472</v>
      </c>
    </row>
    <row r="11955" spans="1:13" x14ac:dyDescent="0.25">
      <c r="A11955" s="9"/>
      <c r="H11955" s="9"/>
      <c r="J11955">
        <v>3</v>
      </c>
      <c r="K11955">
        <f ca="1">SIMULATION!$D$3*SIMULATION!$D$17/$H11952/(SIMULATION!$D$17-$I11952)*(((EXP(-$I11952*$J11955))/(1-EXP(-SIMULATION!$D$4*$I11952)))-(EXP(-SIMULATION!$D$17*$J11955)/(1-EXP(-SIMULATION!$D$4*SIMULATION!$D$17))))</f>
        <v>2.2249612465909143</v>
      </c>
      <c r="L11955">
        <v>-0.15647011961738136</v>
      </c>
      <c r="M11955">
        <f t="shared" ca="1" si="186"/>
        <v>1.876821294192796</v>
      </c>
    </row>
    <row r="11956" spans="1:13" x14ac:dyDescent="0.25">
      <c r="A11956" s="9"/>
      <c r="H11956" s="9"/>
      <c r="J11956">
        <v>4</v>
      </c>
      <c r="K11956">
        <f ca="1">SIMULATION!$D$3*SIMULATION!$D$17/$H11952/(SIMULATION!$D$17-$I11952)*(((EXP(-$I11952*$J11956))/(1-EXP(-SIMULATION!$D$4*$I11952)))-(EXP(-SIMULATION!$D$17*$J11956)/(1-EXP(-SIMULATION!$D$4*SIMULATION!$D$17))))</f>
        <v>2.2893881429621095</v>
      </c>
      <c r="L11956">
        <v>0.34479005003624896</v>
      </c>
      <c r="M11956">
        <f t="shared" ca="1" si="186"/>
        <v>3.0787463953264105</v>
      </c>
    </row>
    <row r="11957" spans="1:13" x14ac:dyDescent="0.25">
      <c r="A11957" s="9"/>
      <c r="H11957" s="9"/>
      <c r="J11957">
        <v>5</v>
      </c>
      <c r="K11957">
        <f ca="1">SIMULATION!$D$3*SIMULATION!$D$17/$H11952/(SIMULATION!$D$17-$I11952)*(((EXP(-$I11952*$J11957))/(1-EXP(-SIMULATION!$D$4*$I11952)))-(EXP(-SIMULATION!$D$17*$J11957)/(1-EXP(-SIMULATION!$D$4*SIMULATION!$D$17))))</f>
        <v>2.303153363520734</v>
      </c>
      <c r="L11957">
        <v>-0.127448067825506</v>
      </c>
      <c r="M11957">
        <f t="shared" ca="1" si="186"/>
        <v>2.009620917434201</v>
      </c>
    </row>
    <row r="11958" spans="1:13" x14ac:dyDescent="0.25">
      <c r="A11958" s="9"/>
      <c r="H11958" s="9"/>
      <c r="J11958">
        <v>6</v>
      </c>
      <c r="K11958">
        <f ca="1">SIMULATION!$D$3*SIMULATION!$D$17/$H11952/(SIMULATION!$D$17-$I11952)*(((EXP(-$I11952*$J11958))/(1-EXP(-SIMULATION!$D$4*$I11952)))-(EXP(-SIMULATION!$D$17*$J11958)/(1-EXP(-SIMULATION!$D$4*SIMULATION!$D$17))))</f>
        <v>2.2853304127091469</v>
      </c>
      <c r="L11958">
        <v>-0.22208532865950339</v>
      </c>
      <c r="M11958">
        <f t="shared" ca="1" si="186"/>
        <v>1.7777920569070775</v>
      </c>
    </row>
    <row r="11959" spans="1:13" x14ac:dyDescent="0.25">
      <c r="A11959" s="9"/>
      <c r="H11959" s="9"/>
      <c r="J11959">
        <v>7</v>
      </c>
      <c r="K11959">
        <f ca="1">SIMULATION!$D$3*SIMULATION!$D$17/$H11952/(SIMULATION!$D$17-$I11952)*(((EXP(-$I11952*$J11959))/(1-EXP(-SIMULATION!$D$4*$I11952)))-(EXP(-SIMULATION!$D$17*$J11959)/(1-EXP(-SIMULATION!$D$4*SIMULATION!$D$17))))</f>
        <v>2.248114104470547</v>
      </c>
      <c r="L11959">
        <v>-0.2104750145883994</v>
      </c>
      <c r="M11959">
        <f t="shared" ca="1" si="186"/>
        <v>1.7749422555357224</v>
      </c>
    </row>
    <row r="11960" spans="1:13" x14ac:dyDescent="0.25">
      <c r="A11960" s="9"/>
      <c r="H11960" s="9"/>
      <c r="J11960">
        <v>8</v>
      </c>
      <c r="K11960">
        <f ca="1">SIMULATION!$D$3*SIMULATION!$D$17/$H11952/(SIMULATION!$D$17-$I11952)*(((EXP(-$I11952*$J11960))/(1-EXP(-SIMULATION!$D$4*$I11952)))-(EXP(-SIMULATION!$D$17*$J11960)/(1-EXP(-SIMULATION!$D$4*SIMULATION!$D$17))))</f>
        <v>2.1992921116411628</v>
      </c>
      <c r="L11960">
        <v>6.3674597694155483E-2</v>
      </c>
      <c r="M11960">
        <f t="shared" ca="1" si="186"/>
        <v>2.3393311520618436</v>
      </c>
    </row>
    <row r="11961" spans="1:13" x14ac:dyDescent="0.25">
      <c r="A11961" s="9"/>
      <c r="H11961" s="9"/>
      <c r="J11961">
        <v>9</v>
      </c>
      <c r="K11961">
        <f ca="1">SIMULATION!$D$3*SIMULATION!$D$17/$H11952/(SIMULATION!$D$17-$I11952)*(((EXP(-$I11952*$J11961))/(1-EXP(-SIMULATION!$D$4*$I11952)))-(EXP(-SIMULATION!$D$17*$J11961)/(1-EXP(-SIMULATION!$D$4*SIMULATION!$D$17))))</f>
        <v>2.1438287664131095</v>
      </c>
      <c r="L11961">
        <v>0.46537548369058374</v>
      </c>
      <c r="M11961">
        <f t="shared" ca="1" si="186"/>
        <v>3.1415141155323978</v>
      </c>
    </row>
    <row r="11962" spans="1:13" x14ac:dyDescent="0.25">
      <c r="A11962" s="9"/>
      <c r="H11962" s="9"/>
      <c r="J11962">
        <v>10</v>
      </c>
      <c r="K11962">
        <f ca="1">SIMULATION!$D$3*SIMULATION!$D$17/$H11952/(SIMULATION!$D$17-$I11952)*(((EXP(-$I11952*$J11962))/(1-EXP(-SIMULATION!$D$4*$I11952)))-(EXP(-SIMULATION!$D$17*$J11962)/(1-EXP(-SIMULATION!$D$4*SIMULATION!$D$17))))</f>
        <v>2.0848799706369627</v>
      </c>
      <c r="L11962">
        <v>-7.4194437507081309E-2</v>
      </c>
      <c r="M11962">
        <f t="shared" ca="1" si="186"/>
        <v>1.9301934739457731</v>
      </c>
    </row>
    <row r="11963" spans="1:13" x14ac:dyDescent="0.25">
      <c r="A11963" s="9"/>
      <c r="H11963" s="9"/>
      <c r="J11963">
        <v>11</v>
      </c>
      <c r="K11963">
        <f ca="1">SIMULATION!$D$3*SIMULATION!$D$17/$H11952/(SIMULATION!$D$17-$I11952)*(((EXP(-$I11952*$J11963))/(1-EXP(-SIMULATION!$D$4*$I11952)))-(EXP(-SIMULATION!$D$17*$J11963)/(1-EXP(-SIMULATION!$D$4*SIMULATION!$D$17))))</f>
        <v>2.0244435483750549</v>
      </c>
      <c r="L11963">
        <v>0.12686866872466032</v>
      </c>
      <c r="M11963">
        <f t="shared" ca="1" si="186"/>
        <v>2.2812820062656254</v>
      </c>
    </row>
    <row r="11964" spans="1:13" x14ac:dyDescent="0.25">
      <c r="A11964" s="9"/>
      <c r="H11964" s="9"/>
      <c r="J11964">
        <v>12</v>
      </c>
      <c r="K11964">
        <f ca="1">SIMULATION!$D$3*SIMULATION!$D$17/$H11952/(SIMULATION!$D$17-$I11952)*(((EXP(-$I11952*$J11964))/(1-EXP(-SIMULATION!$D$4*$I11952)))-(EXP(-SIMULATION!$D$17*$J11964)/(1-EXP(-SIMULATION!$D$4*SIMULATION!$D$17))))</f>
        <v>1.9637759818469374</v>
      </c>
      <c r="L11964">
        <v>-2.8820005998201861E-2</v>
      </c>
      <c r="M11964">
        <f t="shared" ca="1" si="186"/>
        <v>1.9071799462709838</v>
      </c>
    </row>
    <row r="11965" spans="1:13" x14ac:dyDescent="0.25">
      <c r="A11965" s="9"/>
      <c r="H11965" s="9"/>
      <c r="J11965">
        <v>13</v>
      </c>
      <c r="K11965">
        <f ca="1">SIMULATION!$D$3*SIMULATION!$D$17/$H11952/(SIMULATION!$D$17-$I11952)*(((EXP(-$I11952*$J11965))/(1-EXP(-SIMULATION!$D$4*$I11952)))-(EXP(-SIMULATION!$D$17*$J11965)/(1-EXP(-SIMULATION!$D$4*SIMULATION!$D$17))))</f>
        <v>1.9036594410021457</v>
      </c>
      <c r="L11965">
        <v>0.3667129109697615</v>
      </c>
      <c r="M11965">
        <f t="shared" ca="1" si="186"/>
        <v>2.6017559361071116</v>
      </c>
    </row>
    <row r="11966" spans="1:13" x14ac:dyDescent="0.25">
      <c r="A11966" s="9"/>
      <c r="H11966" s="9"/>
      <c r="J11966">
        <v>14</v>
      </c>
      <c r="K11966">
        <f ca="1">SIMULATION!$D$3*SIMULATION!$D$17/$H11952/(SIMULATION!$D$17-$I11952)*(((EXP(-$I11952*$J11966))/(1-EXP(-SIMULATION!$D$4*$I11952)))-(EXP(-SIMULATION!$D$17*$J11966)/(1-EXP(-SIMULATION!$D$4*SIMULATION!$D$17))))</f>
        <v>1.8445728784098083</v>
      </c>
      <c r="L11966">
        <v>-0.3278325859716415</v>
      </c>
      <c r="M11966">
        <f t="shared" ca="1" si="186"/>
        <v>1.2398617816675666</v>
      </c>
    </row>
    <row r="11967" spans="1:13" x14ac:dyDescent="0.25">
      <c r="A11967" s="9"/>
      <c r="H11967" s="9"/>
      <c r="J11967">
        <v>15</v>
      </c>
      <c r="K11967">
        <f ca="1">SIMULATION!$D$3*SIMULATION!$D$17/$H11952/(SIMULATION!$D$17-$I11952)*(((EXP(-$I11952*$J11967))/(1-EXP(-SIMULATION!$D$4*$I11952)))-(EXP(-SIMULATION!$D$17*$J11967)/(1-EXP(-SIMULATION!$D$4*SIMULATION!$D$17))))</f>
        <v>1.7868016476437683</v>
      </c>
      <c r="L11967">
        <v>-0.78718618052829192</v>
      </c>
      <c r="M11967">
        <f t="shared" ca="1" si="186"/>
        <v>0.38025608327341143</v>
      </c>
    </row>
    <row r="11968" spans="1:13" x14ac:dyDescent="0.25">
      <c r="A11968" s="9"/>
      <c r="H11968" s="9"/>
      <c r="J11968">
        <v>16</v>
      </c>
      <c r="K11968">
        <f ca="1">SIMULATION!$D$3*SIMULATION!$D$17/$H11952/(SIMULATION!$D$17-$I11952)*(((EXP(-$I11952*$J11968))/(1-EXP(-SIMULATION!$D$4*$I11952)))-(EXP(-SIMULATION!$D$17*$J11968)/(1-EXP(-SIMULATION!$D$4*SIMULATION!$D$17))))</f>
        <v>1.7305077267761211</v>
      </c>
      <c r="L11968">
        <v>-0.18503906009037041</v>
      </c>
      <c r="M11968">
        <f t="shared" ca="1" si="186"/>
        <v>1.410296203534344</v>
      </c>
    </row>
    <row r="11969" spans="1:13" x14ac:dyDescent="0.25">
      <c r="A11969" s="9"/>
      <c r="H11969" s="9"/>
      <c r="J11969">
        <v>17</v>
      </c>
      <c r="K11969">
        <f ca="1">SIMULATION!$D$3*SIMULATION!$D$17/$H11952/(SIMULATION!$D$17-$I11952)*(((EXP(-$I11952*$J11969))/(1-EXP(-SIMULATION!$D$4*$I11952)))-(EXP(-SIMULATION!$D$17*$J11969)/(1-EXP(-SIMULATION!$D$4*SIMULATION!$D$17))))</f>
        <v>1.6757746973890186</v>
      </c>
      <c r="L11969">
        <v>-1.378329670807848E-2</v>
      </c>
      <c r="M11969">
        <f t="shared" ca="1" si="186"/>
        <v>1.6526769975190154</v>
      </c>
    </row>
    <row r="11970" spans="1:13" x14ac:dyDescent="0.25">
      <c r="A11970" s="9"/>
      <c r="H11970" s="9"/>
      <c r="J11970">
        <v>18</v>
      </c>
      <c r="K11970">
        <f ca="1">SIMULATION!$D$3*SIMULATION!$D$17/$H11952/(SIMULATION!$D$17-$I11952)*(((EXP(-$I11952*$J11970))/(1-EXP(-SIMULATION!$D$4*$I11952)))-(EXP(-SIMULATION!$D$17*$J11970)/(1-EXP(-SIMULATION!$D$4*SIMULATION!$D$17))))</f>
        <v>1.6226365470079029</v>
      </c>
      <c r="L11970">
        <v>0.23553202774134882</v>
      </c>
      <c r="M11970">
        <f t="shared" ca="1" si="186"/>
        <v>2.0048194232118948</v>
      </c>
    </row>
    <row r="11971" spans="1:13" x14ac:dyDescent="0.25">
      <c r="A11971" s="9"/>
      <c r="H11971" s="9"/>
      <c r="J11971">
        <v>19</v>
      </c>
      <c r="K11971">
        <f ca="1">SIMULATION!$D$3*SIMULATION!$D$17/$H11952/(SIMULATION!$D$17-$I11952)*(((EXP(-$I11952*$J11971))/(1-EXP(-SIMULATION!$D$4*$I11952)))-(EXP(-SIMULATION!$D$17*$J11971)/(1-EXP(-SIMULATION!$D$4*SIMULATION!$D$17))))</f>
        <v>1.5710961058664143</v>
      </c>
      <c r="L11971">
        <v>0.61821857655093893</v>
      </c>
      <c r="M11971">
        <f t="shared" ref="M11971:M12034" ca="1" si="187">$K11971*(1+$L11971)</f>
        <v>2.5423769040598723</v>
      </c>
    </row>
    <row r="11972" spans="1:13" x14ac:dyDescent="0.25">
      <c r="A11972" s="9"/>
      <c r="H11972" s="9"/>
      <c r="J11972">
        <v>20</v>
      </c>
      <c r="K11972">
        <f ca="1">SIMULATION!$D$3*SIMULATION!$D$17/$H11952/(SIMULATION!$D$17-$I11952)*(((EXP(-$I11952*$J11972))/(1-EXP(-SIMULATION!$D$4*$I11952)))-(EXP(-SIMULATION!$D$17*$J11972)/(1-EXP(-SIMULATION!$D$4*SIMULATION!$D$17))))</f>
        <v>1.5211368417537656</v>
      </c>
      <c r="L11972">
        <v>-6.3295965428666709E-2</v>
      </c>
      <c r="M11972">
        <f t="shared" ca="1" si="187"/>
        <v>1.424855016805848</v>
      </c>
    </row>
    <row r="11973" spans="1:13" x14ac:dyDescent="0.25">
      <c r="A11973" s="9"/>
      <c r="H11973" s="9"/>
      <c r="J11973">
        <v>21</v>
      </c>
      <c r="K11973">
        <f ca="1">SIMULATION!$D$3*SIMULATION!$D$17/$H11952/(SIMULATION!$D$17-$I11952)*(((EXP(-$I11952*$J11973))/(1-EXP(-SIMULATION!$D$4*$I11952)))-(EXP(-SIMULATION!$D$17*$J11973)/(1-EXP(-SIMULATION!$D$4*SIMULATION!$D$17))))</f>
        <v>1.4727303991936522</v>
      </c>
      <c r="L11973">
        <v>0.3727054543524343</v>
      </c>
      <c r="M11973">
        <f t="shared" ca="1" si="187"/>
        <v>2.0216250517637642</v>
      </c>
    </row>
    <row r="11974" spans="1:13" x14ac:dyDescent="0.25">
      <c r="A11974" s="9"/>
      <c r="H11974" s="9"/>
      <c r="J11974">
        <v>22</v>
      </c>
      <c r="K11974">
        <f ca="1">SIMULATION!$D$3*SIMULATION!$D$17/$H11952/(SIMULATION!$D$17-$I11952)*(((EXP(-$I11952*$J11974))/(1-EXP(-SIMULATION!$D$4*$I11952)))-(EXP(-SIMULATION!$D$17*$J11974)/(1-EXP(-SIMULATION!$D$4*SIMULATION!$D$17))))</f>
        <v>1.4258414121008212</v>
      </c>
      <c r="L11974">
        <v>-0.48686675143999941</v>
      </c>
      <c r="M11974">
        <f t="shared" ca="1" si="187"/>
        <v>0.73164663572267297</v>
      </c>
    </row>
    <row r="11975" spans="1:13" x14ac:dyDescent="0.25">
      <c r="A11975" s="9"/>
      <c r="H11975" s="9"/>
      <c r="J11975">
        <v>23</v>
      </c>
      <c r="K11975">
        <f ca="1">SIMULATION!$D$3*SIMULATION!$D$17/$H11952/(SIMULATION!$D$17-$I11952)*(((EXP(-$I11952*$J11975))/(1-EXP(-SIMULATION!$D$4*$I11952)))-(EXP(-SIMULATION!$D$17*$J11975)/(1-EXP(-SIMULATION!$D$4*SIMULATION!$D$17))))</f>
        <v>1.3804305698097314</v>
      </c>
      <c r="L11975">
        <v>0.43101378396692347</v>
      </c>
      <c r="M11975">
        <f t="shared" ca="1" si="187"/>
        <v>1.9754151732070402</v>
      </c>
    </row>
    <row r="11976" spans="1:13" x14ac:dyDescent="0.25">
      <c r="A11976" s="9"/>
      <c r="H11976" s="9"/>
      <c r="J11976">
        <v>24</v>
      </c>
      <c r="K11976">
        <f ca="1">SIMULATION!$D$3*SIMULATION!$D$17/$H11952/(SIMULATION!$D$17-$I11952)*(((EXP(-$I11952*$J11976))/(1-EXP(-SIMULATION!$D$4*$I11952)))-(EXP(-SIMULATION!$D$17*$J11976)/(1-EXP(-SIMULATION!$D$4*SIMULATION!$D$17))))</f>
        <v>1.3364565643965043</v>
      </c>
      <c r="L11976">
        <v>0.25560487612077321</v>
      </c>
      <c r="M11976">
        <f t="shared" ca="1" si="187"/>
        <v>1.6780613789798668</v>
      </c>
    </row>
    <row r="11977" spans="1:13" x14ac:dyDescent="0.25">
      <c r="A11977" s="9">
        <v>480</v>
      </c>
      <c r="B11977" s="2">
        <f ca="1">NORMINV(RAND(),SIMULATION!D7,SIMULATION!D8)</f>
        <v>71.634601995165326</v>
      </c>
      <c r="C11977" s="2">
        <v>2</v>
      </c>
      <c r="D11977" s="2">
        <f ca="1">SIMULATION!$D$11*(1+(SIMULATION!$D$12*LN(1+$C11977)))*(1+(SIMULATION!$D$13*(($B11977/63.5)-1)))</f>
        <v>10.842150957723366</v>
      </c>
      <c r="E11977" s="2">
        <v>-0.25643574720729378</v>
      </c>
      <c r="F11977" s="2">
        <f ca="1">D11977*(1+E11977)</f>
        <v>8.0618358755452988</v>
      </c>
      <c r="G11977" s="2">
        <v>-0.40146904192943789</v>
      </c>
      <c r="H11977" s="9">
        <f>SIMULATION!$D$15*EXP($G$11977)</f>
        <v>147.75994700769198</v>
      </c>
      <c r="I11977" s="2">
        <f ca="1">$F11977/$H11977</f>
        <v>5.4560359818791905E-2</v>
      </c>
      <c r="J11977">
        <v>0</v>
      </c>
      <c r="K11977">
        <f ca="1">SIMULATION!$D$3*SIMULATION!$D$17/$H11977/(SIMULATION!$D$17-$I11977)*(((EXP(-$I11977*$J11977))/(1-EXP(-SIMULATION!$D$4*$I11977)))-(EXP(-SIMULATION!$D$17*$J11977)/(1-EXP(-SIMULATION!$D$4*SIMULATION!$D$17))))</f>
        <v>1.5687630750751747</v>
      </c>
      <c r="L11977">
        <v>-0.35978439169130871</v>
      </c>
      <c r="M11977">
        <f t="shared" ca="1" si="187"/>
        <v>1.0043466064014661</v>
      </c>
    </row>
    <row r="11978" spans="1:13" x14ac:dyDescent="0.25">
      <c r="A11978" s="9"/>
      <c r="H11978" s="9"/>
      <c r="J11978">
        <v>1</v>
      </c>
      <c r="K11978">
        <f ca="1">SIMULATION!$D$3*SIMULATION!$D$17/$H11977/(SIMULATION!$D$17-$I11977)*(((EXP(-$I11977*$J11978))/(1-EXP(-SIMULATION!$D$4*$I11977)))-(EXP(-SIMULATION!$D$17*$J11978)/(1-EXP(-SIMULATION!$D$4*SIMULATION!$D$17))))</f>
        <v>2.7839964954112113</v>
      </c>
      <c r="L11978">
        <v>-2.8533647750837433E-2</v>
      </c>
      <c r="M11978">
        <f t="shared" ca="1" si="187"/>
        <v>2.7045589200715821</v>
      </c>
    </row>
    <row r="11979" spans="1:13" x14ac:dyDescent="0.25">
      <c r="A11979" s="9"/>
      <c r="H11979" s="9"/>
      <c r="J11979">
        <v>2</v>
      </c>
      <c r="K11979">
        <f ca="1">SIMULATION!$D$3*SIMULATION!$D$17/$H11977/(SIMULATION!$D$17-$I11977)*(((EXP(-$I11977*$J11979))/(1-EXP(-SIMULATION!$D$4*$I11977)))-(EXP(-SIMULATION!$D$17*$J11979)/(1-EXP(-SIMULATION!$D$4*SIMULATION!$D$17))))</f>
        <v>3.4683012713246453</v>
      </c>
      <c r="L11979">
        <v>-0.59851208540808398</v>
      </c>
      <c r="M11979">
        <f t="shared" ca="1" si="187"/>
        <v>1.3924810446006228</v>
      </c>
    </row>
    <row r="11980" spans="1:13" x14ac:dyDescent="0.25">
      <c r="A11980" s="9"/>
      <c r="H11980" s="9"/>
      <c r="J11980">
        <v>3</v>
      </c>
      <c r="K11980">
        <f ca="1">SIMULATION!$D$3*SIMULATION!$D$17/$H11977/(SIMULATION!$D$17-$I11977)*(((EXP(-$I11977*$J11980))/(1-EXP(-SIMULATION!$D$4*$I11977)))-(EXP(-SIMULATION!$D$17*$J11980)/(1-EXP(-SIMULATION!$D$4*SIMULATION!$D$17))))</f>
        <v>3.81738905390467</v>
      </c>
      <c r="L11980">
        <v>0.28448603016627538</v>
      </c>
      <c r="M11980">
        <f t="shared" ca="1" si="187"/>
        <v>4.9033829114502039</v>
      </c>
    </row>
    <row r="11981" spans="1:13" x14ac:dyDescent="0.25">
      <c r="A11981" s="9"/>
      <c r="H11981" s="9"/>
      <c r="J11981">
        <v>4</v>
      </c>
      <c r="K11981">
        <f ca="1">SIMULATION!$D$3*SIMULATION!$D$17/$H11977/(SIMULATION!$D$17-$I11977)*(((EXP(-$I11977*$J11981))/(1-EXP(-SIMULATION!$D$4*$I11977)))-(EXP(-SIMULATION!$D$17*$J11981)/(1-EXP(-SIMULATION!$D$4*SIMULATION!$D$17))))</f>
        <v>3.9564103321012243</v>
      </c>
      <c r="L11981">
        <v>1.8168606536308658E-2</v>
      </c>
      <c r="M11981">
        <f t="shared" ca="1" si="187"/>
        <v>4.0282927947213576</v>
      </c>
    </row>
    <row r="11982" spans="1:13" x14ac:dyDescent="0.25">
      <c r="A11982" s="9"/>
      <c r="H11982" s="9"/>
      <c r="J11982">
        <v>5</v>
      </c>
      <c r="K11982">
        <f ca="1">SIMULATION!$D$3*SIMULATION!$D$17/$H11977/(SIMULATION!$D$17-$I11977)*(((EXP(-$I11977*$J11982))/(1-EXP(-SIMULATION!$D$4*$I11977)))-(EXP(-SIMULATION!$D$17*$J11982)/(1-EXP(-SIMULATION!$D$4*SIMULATION!$D$17))))</f>
        <v>3.965312428762096</v>
      </c>
      <c r="L11982">
        <v>0.34276338579115007</v>
      </c>
      <c r="M11982">
        <f t="shared" ca="1" si="187"/>
        <v>5.3244763425643207</v>
      </c>
    </row>
    <row r="11983" spans="1:13" x14ac:dyDescent="0.25">
      <c r="A11983" s="9"/>
      <c r="H11983" s="9"/>
      <c r="J11983">
        <v>6</v>
      </c>
      <c r="K11983">
        <f ca="1">SIMULATION!$D$3*SIMULATION!$D$17/$H11977/(SIMULATION!$D$17-$I11977)*(((EXP(-$I11977*$J11983))/(1-EXP(-SIMULATION!$D$4*$I11977)))-(EXP(-SIMULATION!$D$17*$J11983)/(1-EXP(-SIMULATION!$D$4*SIMULATION!$D$17))))</f>
        <v>3.8950887692944836</v>
      </c>
      <c r="L11983">
        <v>0.21654983968758262</v>
      </c>
      <c r="M11983">
        <f t="shared" ca="1" si="187"/>
        <v>4.7385696178541075</v>
      </c>
    </row>
    <row r="11984" spans="1:13" x14ac:dyDescent="0.25">
      <c r="A11984" s="9"/>
      <c r="H11984" s="9"/>
      <c r="J11984">
        <v>7</v>
      </c>
      <c r="K11984">
        <f ca="1">SIMULATION!$D$3*SIMULATION!$D$17/$H11977/(SIMULATION!$D$17-$I11977)*(((EXP(-$I11977*$J11984))/(1-EXP(-SIMULATION!$D$4*$I11977)))-(EXP(-SIMULATION!$D$17*$J11984)/(1-EXP(-SIMULATION!$D$4*SIMULATION!$D$17))))</f>
        <v>3.7781910965665189</v>
      </c>
      <c r="L11984">
        <v>5.15691856645367E-2</v>
      </c>
      <c r="M11984">
        <f t="shared" ca="1" si="187"/>
        <v>3.9730293347014567</v>
      </c>
    </row>
    <row r="11985" spans="1:13" x14ac:dyDescent="0.25">
      <c r="A11985" s="9"/>
      <c r="H11985" s="9"/>
      <c r="J11985">
        <v>8</v>
      </c>
      <c r="K11985">
        <f ca="1">SIMULATION!$D$3*SIMULATION!$D$17/$H11977/(SIMULATION!$D$17-$I11977)*(((EXP(-$I11977*$J11985))/(1-EXP(-SIMULATION!$D$4*$I11977)))-(EXP(-SIMULATION!$D$17*$J11985)/(1-EXP(-SIMULATION!$D$4*SIMULATION!$D$17))))</f>
        <v>3.6352011978079695</v>
      </c>
      <c r="L11985">
        <v>2.3300248332333495E-3</v>
      </c>
      <c r="M11985">
        <f t="shared" ca="1" si="187"/>
        <v>3.6436713068726618</v>
      </c>
    </row>
    <row r="11986" spans="1:13" x14ac:dyDescent="0.25">
      <c r="A11986" s="9"/>
      <c r="H11986" s="9"/>
      <c r="J11986">
        <v>9</v>
      </c>
      <c r="K11986">
        <f ca="1">SIMULATION!$D$3*SIMULATION!$D$17/$H11977/(SIMULATION!$D$17-$I11977)*(((EXP(-$I11977*$J11986))/(1-EXP(-SIMULATION!$D$4*$I11977)))-(EXP(-SIMULATION!$D$17*$J11986)/(1-EXP(-SIMULATION!$D$4*SIMULATION!$D$17))))</f>
        <v>3.4791056717405344</v>
      </c>
      <c r="L11986">
        <v>0.18952082246231566</v>
      </c>
      <c r="M11986">
        <f t="shared" ca="1" si="187"/>
        <v>4.1384686400821078</v>
      </c>
    </row>
    <row r="11987" spans="1:13" x14ac:dyDescent="0.25">
      <c r="A11987" s="9"/>
      <c r="H11987" s="9"/>
      <c r="J11987">
        <v>10</v>
      </c>
      <c r="K11987">
        <f ca="1">SIMULATION!$D$3*SIMULATION!$D$17/$H11977/(SIMULATION!$D$17-$I11977)*(((EXP(-$I11977*$J11987))/(1-EXP(-SIMULATION!$D$4*$I11977)))-(EXP(-SIMULATION!$D$17*$J11987)/(1-EXP(-SIMULATION!$D$4*SIMULATION!$D$17))))</f>
        <v>3.3180346995452883</v>
      </c>
      <c r="L11987">
        <v>-0.39783275818229497</v>
      </c>
      <c r="M11987">
        <f t="shared" ca="1" si="187"/>
        <v>1.998011803280624</v>
      </c>
    </row>
    <row r="11988" spans="1:13" x14ac:dyDescent="0.25">
      <c r="A11988" s="9"/>
      <c r="H11988" s="9"/>
      <c r="J11988">
        <v>11</v>
      </c>
      <c r="K11988">
        <f ca="1">SIMULATION!$D$3*SIMULATION!$D$17/$H11977/(SIMULATION!$D$17-$I11977)*(((EXP(-$I11977*$J11988))/(1-EXP(-SIMULATION!$D$4*$I11977)))-(EXP(-SIMULATION!$D$17*$J11988)/(1-EXP(-SIMULATION!$D$4*SIMULATION!$D$17))))</f>
        <v>3.1570165442505691</v>
      </c>
      <c r="L11988">
        <v>-0.11876979368655755</v>
      </c>
      <c r="M11988">
        <f t="shared" ca="1" si="187"/>
        <v>2.7820583406248804</v>
      </c>
    </row>
    <row r="11989" spans="1:13" x14ac:dyDescent="0.25">
      <c r="A11989" s="9"/>
      <c r="H11989" s="9"/>
      <c r="J11989">
        <v>12</v>
      </c>
      <c r="K11989">
        <f ca="1">SIMULATION!$D$3*SIMULATION!$D$17/$H11977/(SIMULATION!$D$17-$I11977)*(((EXP(-$I11977*$J11989))/(1-EXP(-SIMULATION!$D$4*$I11977)))-(EXP(-SIMULATION!$D$17*$J11989)/(1-EXP(-SIMULATION!$D$4*SIMULATION!$D$17))))</f>
        <v>2.9991013353452076</v>
      </c>
      <c r="L11989">
        <v>5.9865524914216081E-2</v>
      </c>
      <c r="M11989">
        <f t="shared" ca="1" si="187"/>
        <v>3.1786441110565753</v>
      </c>
    </row>
    <row r="11990" spans="1:13" x14ac:dyDescent="0.25">
      <c r="A11990" s="9"/>
      <c r="H11990" s="9"/>
      <c r="J11990">
        <v>13</v>
      </c>
      <c r="K11990">
        <f ca="1">SIMULATION!$D$3*SIMULATION!$D$17/$H11977/(SIMULATION!$D$17-$I11977)*(((EXP(-$I11977*$J11990))/(1-EXP(-SIMULATION!$D$4*$I11977)))-(EXP(-SIMULATION!$D$17*$J11990)/(1-EXP(-SIMULATION!$D$4*SIMULATION!$D$17))))</f>
        <v>2.8460807047891681</v>
      </c>
      <c r="L11990">
        <v>0.12693902575669611</v>
      </c>
      <c r="M11990">
        <f t="shared" ca="1" si="187"/>
        <v>3.2073594166800357</v>
      </c>
    </row>
    <row r="11991" spans="1:13" x14ac:dyDescent="0.25">
      <c r="A11991" s="9"/>
      <c r="H11991" s="9"/>
      <c r="J11991">
        <v>14</v>
      </c>
      <c r="K11991">
        <f ca="1">SIMULATION!$D$3*SIMULATION!$D$17/$H11977/(SIMULATION!$D$17-$I11977)*(((EXP(-$I11977*$J11991))/(1-EXP(-SIMULATION!$D$4*$I11977)))-(EXP(-SIMULATION!$D$17*$J11991)/(1-EXP(-SIMULATION!$D$4*SIMULATION!$D$17))))</f>
        <v>2.6989484619989779</v>
      </c>
      <c r="L11991">
        <v>-0.47878996399878715</v>
      </c>
      <c r="M11991">
        <f t="shared" ca="1" si="187"/>
        <v>1.4067190250439052</v>
      </c>
    </row>
    <row r="11992" spans="1:13" x14ac:dyDescent="0.25">
      <c r="A11992" s="9"/>
      <c r="H11992" s="9"/>
      <c r="J11992">
        <v>15</v>
      </c>
      <c r="K11992">
        <f ca="1">SIMULATION!$D$3*SIMULATION!$D$17/$H11977/(SIMULATION!$D$17-$I11977)*(((EXP(-$I11977*$J11992))/(1-EXP(-SIMULATION!$D$4*$I11977)))-(EXP(-SIMULATION!$D$17*$J11992)/(1-EXP(-SIMULATION!$D$4*SIMULATION!$D$17))))</f>
        <v>2.55819534608723</v>
      </c>
      <c r="L11992">
        <v>-1.8464734725111093E-2</v>
      </c>
      <c r="M11992">
        <f t="shared" ca="1" si="187"/>
        <v>2.5109589476467153</v>
      </c>
    </row>
    <row r="11993" spans="1:13" x14ac:dyDescent="0.25">
      <c r="A11993" s="9"/>
      <c r="H11993" s="9"/>
      <c r="J11993">
        <v>16</v>
      </c>
      <c r="K11993">
        <f ca="1">SIMULATION!$D$3*SIMULATION!$D$17/$H11977/(SIMULATION!$D$17-$I11977)*(((EXP(-$I11977*$J11993))/(1-EXP(-SIMULATION!$D$4*$I11977)))-(EXP(-SIMULATION!$D$17*$J11993)/(1-EXP(-SIMULATION!$D$4*SIMULATION!$D$17))))</f>
        <v>2.4239974751760389</v>
      </c>
      <c r="L11993">
        <v>-0.14850773216718491</v>
      </c>
      <c r="M11993">
        <f t="shared" ca="1" si="187"/>
        <v>2.0640151073586632</v>
      </c>
    </row>
    <row r="11994" spans="1:13" x14ac:dyDescent="0.25">
      <c r="A11994" s="9"/>
      <c r="H11994" s="9"/>
      <c r="J11994">
        <v>17</v>
      </c>
      <c r="K11994">
        <f ca="1">SIMULATION!$D$3*SIMULATION!$D$17/$H11977/(SIMULATION!$D$17-$I11977)*(((EXP(-$I11977*$J11994))/(1-EXP(-SIMULATION!$D$4*$I11977)))-(EXP(-SIMULATION!$D$17*$J11994)/(1-EXP(-SIMULATION!$D$4*SIMULATION!$D$17))))</f>
        <v>2.296336697316872</v>
      </c>
      <c r="L11994">
        <v>-6.048781148142978E-2</v>
      </c>
      <c r="M11994">
        <f t="shared" ca="1" si="187"/>
        <v>2.1574363160716801</v>
      </c>
    </row>
    <row r="11995" spans="1:13" x14ac:dyDescent="0.25">
      <c r="A11995" s="9"/>
      <c r="H11995" s="9"/>
      <c r="J11995">
        <v>18</v>
      </c>
      <c r="K11995">
        <f ca="1">SIMULATION!$D$3*SIMULATION!$D$17/$H11977/(SIMULATION!$D$17-$I11977)*(((EXP(-$I11977*$J11995))/(1-EXP(-SIMULATION!$D$4*$I11977)))-(EXP(-SIMULATION!$D$17*$J11995)/(1-EXP(-SIMULATION!$D$4*SIMULATION!$D$17))))</f>
        <v>2.1750773241818937</v>
      </c>
      <c r="L11995">
        <v>-2.370866624563569E-3</v>
      </c>
      <c r="M11995">
        <f t="shared" ca="1" si="187"/>
        <v>2.1699205059481459</v>
      </c>
    </row>
    <row r="11996" spans="1:13" x14ac:dyDescent="0.25">
      <c r="A11996" s="9"/>
      <c r="H11996" s="9"/>
      <c r="J11996">
        <v>19</v>
      </c>
      <c r="K11996">
        <f ca="1">SIMULATION!$D$3*SIMULATION!$D$17/$H11977/(SIMULATION!$D$17-$I11977)*(((EXP(-$I11977*$J11996))/(1-EXP(-SIMULATION!$D$4*$I11977)))-(EXP(-SIMULATION!$D$17*$J11996)/(1-EXP(-SIMULATION!$D$4*SIMULATION!$D$17))))</f>
        <v>2.060014934490229</v>
      </c>
      <c r="L11996">
        <v>-9.147381948116598E-2</v>
      </c>
      <c r="M11996">
        <f t="shared" ca="1" si="187"/>
        <v>1.8715775002441639</v>
      </c>
    </row>
    <row r="11997" spans="1:13" x14ac:dyDescent="0.25">
      <c r="A11997" s="9"/>
      <c r="H11997" s="9"/>
      <c r="J11997">
        <v>20</v>
      </c>
      <c r="K11997">
        <f ca="1">SIMULATION!$D$3*SIMULATION!$D$17/$H11977/(SIMULATION!$D$17-$I11977)*(((EXP(-$I11977*$J11997))/(1-EXP(-SIMULATION!$D$4*$I11977)))-(EXP(-SIMULATION!$D$17*$J11997)/(1-EXP(-SIMULATION!$D$4*SIMULATION!$D$17))))</f>
        <v>1.9509072986562015</v>
      </c>
      <c r="L11997">
        <v>-0.41477674663909186</v>
      </c>
      <c r="M11997">
        <f t="shared" ca="1" si="187"/>
        <v>1.1417163163251229</v>
      </c>
    </row>
    <row r="11998" spans="1:13" x14ac:dyDescent="0.25">
      <c r="A11998" s="9"/>
      <c r="H11998" s="9"/>
      <c r="J11998">
        <v>21</v>
      </c>
      <c r="K11998">
        <f ca="1">SIMULATION!$D$3*SIMULATION!$D$17/$H11977/(SIMULATION!$D$17-$I11977)*(((EXP(-$I11977*$J11998))/(1-EXP(-SIMULATION!$D$4*$I11977)))-(EXP(-SIMULATION!$D$17*$J11998)/(1-EXP(-SIMULATION!$D$4*SIMULATION!$D$17))))</f>
        <v>1.8474938648550243</v>
      </c>
      <c r="L11998">
        <v>0.50317778224820053</v>
      </c>
      <c r="M11998">
        <f t="shared" ca="1" si="187"/>
        <v>2.7771117304899318</v>
      </c>
    </row>
    <row r="11999" spans="1:13" x14ac:dyDescent="0.25">
      <c r="A11999" s="9"/>
      <c r="H11999" s="9"/>
      <c r="J11999">
        <v>22</v>
      </c>
      <c r="K11999">
        <f ca="1">SIMULATION!$D$3*SIMULATION!$D$17/$H11977/(SIMULATION!$D$17-$I11977)*(((EXP(-$I11977*$J11999))/(1-EXP(-SIMULATION!$D$4*$I11977)))-(EXP(-SIMULATION!$D$17*$J11999)/(1-EXP(-SIMULATION!$D$4*SIMULATION!$D$17))))</f>
        <v>1.7495079325533593</v>
      </c>
      <c r="L11999">
        <v>-8.0545504318059423E-3</v>
      </c>
      <c r="M11999">
        <f t="shared" ca="1" si="187"/>
        <v>1.7354164326797639</v>
      </c>
    </row>
    <row r="12000" spans="1:13" x14ac:dyDescent="0.25">
      <c r="A12000" s="9"/>
      <c r="H12000" s="9"/>
      <c r="J12000">
        <v>23</v>
      </c>
      <c r="K12000">
        <f ca="1">SIMULATION!$D$3*SIMULATION!$D$17/$H11977/(SIMULATION!$D$17-$I11977)*(((EXP(-$I11977*$J12000))/(1-EXP(-SIMULATION!$D$4*$I11977)))-(EXP(-SIMULATION!$D$17*$J12000)/(1-EXP(-SIMULATION!$D$4*SIMULATION!$D$17))))</f>
        <v>1.6566841566422861</v>
      </c>
      <c r="L12000">
        <v>0.1387745954597186</v>
      </c>
      <c r="M12000">
        <f t="shared" ca="1" si="187"/>
        <v>1.8865898302848445</v>
      </c>
    </row>
    <row r="12001" spans="1:13" x14ac:dyDescent="0.25">
      <c r="A12001" s="9"/>
      <c r="H12001" s="9"/>
      <c r="J12001">
        <v>24</v>
      </c>
      <c r="K12001">
        <f ca="1">SIMULATION!$D$3*SIMULATION!$D$17/$H11977/(SIMULATION!$D$17-$I11977)*(((EXP(-$I11977*$J12001))/(1-EXP(-SIMULATION!$D$4*$I11977)))-(EXP(-SIMULATION!$D$17*$J12001)/(1-EXP(-SIMULATION!$D$4*SIMULATION!$D$17))))</f>
        <v>1.5687630750751755</v>
      </c>
      <c r="L12001">
        <v>-3.2182593155978198E-2</v>
      </c>
      <c r="M12001">
        <f t="shared" ca="1" si="187"/>
        <v>1.5182762112719099</v>
      </c>
    </row>
    <row r="12002" spans="1:13" x14ac:dyDescent="0.25">
      <c r="A12002" s="9">
        <v>481</v>
      </c>
      <c r="B12002" s="2">
        <f ca="1">NORMINV(RAND(),SIMULATION!D7,SIMULATION!D8)</f>
        <v>57.061749084120123</v>
      </c>
      <c r="C12002" s="2">
        <v>2</v>
      </c>
      <c r="D12002" s="2">
        <f ca="1">SIMULATION!$D$11*(1+(SIMULATION!$D$12*LN(1+$C12002)))*(1+(SIMULATION!$D$13*(($B12002/63.5)-1)))</f>
        <v>9.7599455845530869</v>
      </c>
      <c r="E12002" s="2">
        <v>0.13037426988049167</v>
      </c>
      <c r="F12002" s="2">
        <f ca="1">D12002*(1+E12002)</f>
        <v>11.032391364212524</v>
      </c>
      <c r="G12002" s="2">
        <v>1.7169531575235231</v>
      </c>
      <c r="H12002" s="9">
        <f>SIMULATION!$D$15*EXP($G$12002)</f>
        <v>1229.0676793786654</v>
      </c>
      <c r="I12002" s="2">
        <f ca="1">$F12002/$H12002</f>
        <v>8.9762277125290321E-3</v>
      </c>
      <c r="J12002">
        <v>0</v>
      </c>
      <c r="K12002">
        <f ca="1">SIMULATION!$D$3*SIMULATION!$D$17/$H12002/(SIMULATION!$D$17-$I12002)*(((EXP(-$I12002*$J12002))/(1-EXP(-SIMULATION!$D$4*$I12002)))-(EXP(-SIMULATION!$D$17*$J12002)/(1-EXP(-SIMULATION!$D$4*SIMULATION!$D$17))))</f>
        <v>1.8998084986206498</v>
      </c>
      <c r="L12002">
        <v>0.61176680414356344</v>
      </c>
      <c r="M12002">
        <f t="shared" ca="1" si="187"/>
        <v>3.0620482723065865</v>
      </c>
    </row>
    <row r="12003" spans="1:13" x14ac:dyDescent="0.25">
      <c r="A12003" s="9"/>
      <c r="H12003" s="9"/>
      <c r="J12003">
        <v>1</v>
      </c>
      <c r="K12003">
        <f ca="1">SIMULATION!$D$3*SIMULATION!$D$17/$H12002/(SIMULATION!$D$17-$I12002)*(((EXP(-$I12002*$J12003))/(1-EXP(-SIMULATION!$D$4*$I12002)))-(EXP(-SIMULATION!$D$17*$J12003)/(1-EXP(-SIMULATION!$D$4*SIMULATION!$D$17))))</f>
        <v>2.042791933416126</v>
      </c>
      <c r="L12003">
        <v>-0.31351703808436088</v>
      </c>
      <c r="M12003">
        <f t="shared" ca="1" si="187"/>
        <v>1.4023418570288773</v>
      </c>
    </row>
    <row r="12004" spans="1:13" x14ac:dyDescent="0.25">
      <c r="A12004" s="9"/>
      <c r="H12004" s="9"/>
      <c r="J12004">
        <v>2</v>
      </c>
      <c r="K12004">
        <f ca="1">SIMULATION!$D$3*SIMULATION!$D$17/$H12002/(SIMULATION!$D$17-$I12002)*(((EXP(-$I12002*$J12004))/(1-EXP(-SIMULATION!$D$4*$I12002)))-(EXP(-SIMULATION!$D$17*$J12004)/(1-EXP(-SIMULATION!$D$4*SIMULATION!$D$17))))</f>
        <v>2.127043824177147</v>
      </c>
      <c r="L12004">
        <v>0.38844390799772427</v>
      </c>
      <c r="M12004">
        <f t="shared" ca="1" si="187"/>
        <v>2.9532810397229423</v>
      </c>
    </row>
    <row r="12005" spans="1:13" x14ac:dyDescent="0.25">
      <c r="A12005" s="9"/>
      <c r="H12005" s="9"/>
      <c r="J12005">
        <v>3</v>
      </c>
      <c r="K12005">
        <f ca="1">SIMULATION!$D$3*SIMULATION!$D$17/$H12002/(SIMULATION!$D$17-$I12002)*(((EXP(-$I12002*$J12005))/(1-EXP(-SIMULATION!$D$4*$I12002)))-(EXP(-SIMULATION!$D$17*$J12005)/(1-EXP(-SIMULATION!$D$4*SIMULATION!$D$17))))</f>
        <v>2.1737250224712783</v>
      </c>
      <c r="L12005">
        <v>5.733547324979045E-2</v>
      </c>
      <c r="M12005">
        <f t="shared" ca="1" si="187"/>
        <v>2.2983565753495805</v>
      </c>
    </row>
    <row r="12006" spans="1:13" x14ac:dyDescent="0.25">
      <c r="A12006" s="9"/>
      <c r="H12006" s="9"/>
      <c r="J12006">
        <v>4</v>
      </c>
      <c r="K12006">
        <f ca="1">SIMULATION!$D$3*SIMULATION!$D$17/$H12002/(SIMULATION!$D$17-$I12002)*(((EXP(-$I12002*$J12006))/(1-EXP(-SIMULATION!$D$4*$I12002)))-(EXP(-SIMULATION!$D$17*$J12006)/(1-EXP(-SIMULATION!$D$4*SIMULATION!$D$17))))</f>
        <v>2.1963953267380258</v>
      </c>
      <c r="L12006">
        <v>-6.1385082000431836E-2</v>
      </c>
      <c r="M12006">
        <f t="shared" ca="1" si="187"/>
        <v>2.0615694195008469</v>
      </c>
    </row>
    <row r="12007" spans="1:13" x14ac:dyDescent="0.25">
      <c r="A12007" s="9"/>
      <c r="H12007" s="9"/>
      <c r="J12007">
        <v>5</v>
      </c>
      <c r="K12007">
        <f ca="1">SIMULATION!$D$3*SIMULATION!$D$17/$H12002/(SIMULATION!$D$17-$I12002)*(((EXP(-$I12002*$J12007))/(1-EXP(-SIMULATION!$D$4*$I12002)))-(EXP(-SIMULATION!$D$17*$J12007)/(1-EXP(-SIMULATION!$D$4*SIMULATION!$D$17))))</f>
        <v>2.2037436013118858</v>
      </c>
      <c r="L12007">
        <v>0.11903137772907663</v>
      </c>
      <c r="M12007">
        <f t="shared" ca="1" si="187"/>
        <v>2.4660582383376766</v>
      </c>
    </row>
    <row r="12008" spans="1:13" x14ac:dyDescent="0.25">
      <c r="A12008" s="9"/>
      <c r="H12008" s="9"/>
      <c r="J12008">
        <v>6</v>
      </c>
      <c r="K12008">
        <f ca="1">SIMULATION!$D$3*SIMULATION!$D$17/$H12002/(SIMULATION!$D$17-$I12002)*(((EXP(-$I12002*$J12008))/(1-EXP(-SIMULATION!$D$4*$I12002)))-(EXP(-SIMULATION!$D$17*$J12008)/(1-EXP(-SIMULATION!$D$4*SIMULATION!$D$17))))</f>
        <v>2.2013373029217451</v>
      </c>
      <c r="L12008">
        <v>-0.34083435061944994</v>
      </c>
      <c r="M12008">
        <f t="shared" ca="1" si="187"/>
        <v>1.4510459327860405</v>
      </c>
    </row>
    <row r="12009" spans="1:13" x14ac:dyDescent="0.25">
      <c r="A12009" s="9"/>
      <c r="H12009" s="9"/>
      <c r="J12009">
        <v>7</v>
      </c>
      <c r="K12009">
        <f ca="1">SIMULATION!$D$3*SIMULATION!$D$17/$H12002/(SIMULATION!$D$17-$I12002)*(((EXP(-$I12002*$J12009))/(1-EXP(-SIMULATION!$D$4*$I12002)))-(EXP(-SIMULATION!$D$17*$J12009)/(1-EXP(-SIMULATION!$D$4*SIMULATION!$D$17))))</f>
        <v>2.1927436196966457</v>
      </c>
      <c r="L12009">
        <v>0.28863062081500068</v>
      </c>
      <c r="M12009">
        <f t="shared" ca="1" si="187"/>
        <v>2.8256365719378205</v>
      </c>
    </row>
    <row r="12010" spans="1:13" x14ac:dyDescent="0.25">
      <c r="A12010" s="9"/>
      <c r="H12010" s="9"/>
      <c r="J12010">
        <v>8</v>
      </c>
      <c r="K12010">
        <f ca="1">SIMULATION!$D$3*SIMULATION!$D$17/$H12002/(SIMULATION!$D$17-$I12002)*(((EXP(-$I12002*$J12010))/(1-EXP(-SIMULATION!$D$4*$I12002)))-(EXP(-SIMULATION!$D$17*$J12010)/(1-EXP(-SIMULATION!$D$4*SIMULATION!$D$17))))</f>
        <v>2.1802479242112964</v>
      </c>
      <c r="L12010">
        <v>-0.10275627645073936</v>
      </c>
      <c r="M12010">
        <f t="shared" ca="1" si="187"/>
        <v>1.9562137657798897</v>
      </c>
    </row>
    <row r="12011" spans="1:13" x14ac:dyDescent="0.25">
      <c r="A12011" s="9"/>
      <c r="H12011" s="9"/>
      <c r="J12011">
        <v>9</v>
      </c>
      <c r="K12011">
        <f ca="1">SIMULATION!$D$3*SIMULATION!$D$17/$H12002/(SIMULATION!$D$17-$I12002)*(((EXP(-$I12002*$J12011))/(1-EXP(-SIMULATION!$D$4*$I12002)))-(EXP(-SIMULATION!$D$17*$J12011)/(1-EXP(-SIMULATION!$D$4*SIMULATION!$D$17))))</f>
        <v>2.1653141755930458</v>
      </c>
      <c r="L12011">
        <v>0.26221052191460015</v>
      </c>
      <c r="M12011">
        <f t="shared" ca="1" si="187"/>
        <v>2.7330823356843803</v>
      </c>
    </row>
    <row r="12012" spans="1:13" x14ac:dyDescent="0.25">
      <c r="A12012" s="9"/>
      <c r="H12012" s="9"/>
      <c r="J12012">
        <v>10</v>
      </c>
      <c r="K12012">
        <f ca="1">SIMULATION!$D$3*SIMULATION!$D$17/$H12002/(SIMULATION!$D$17-$I12002)*(((EXP(-$I12002*$J12012))/(1-EXP(-SIMULATION!$D$4*$I12002)))-(EXP(-SIMULATION!$D$17*$J12012)/(1-EXP(-SIMULATION!$D$4*SIMULATION!$D$17))))</f>
        <v>2.1488799563233947</v>
      </c>
      <c r="L12012">
        <v>0.35305978290285278</v>
      </c>
      <c r="M12012">
        <f t="shared" ca="1" si="187"/>
        <v>2.907563047187224</v>
      </c>
    </row>
    <row r="12013" spans="1:13" x14ac:dyDescent="0.25">
      <c r="A12013" s="9"/>
      <c r="H12013" s="9"/>
      <c r="J12013">
        <v>11</v>
      </c>
      <c r="K12013">
        <f ca="1">SIMULATION!$D$3*SIMULATION!$D$17/$H12002/(SIMULATION!$D$17-$I12002)*(((EXP(-$I12002*$J12013))/(1-EXP(-SIMULATION!$D$4*$I12002)))-(EXP(-SIMULATION!$D$17*$J12013)/(1-EXP(-SIMULATION!$D$4*SIMULATION!$D$17))))</f>
        <v>2.1315455389377655</v>
      </c>
      <c r="L12013">
        <v>0.33973076362275223</v>
      </c>
      <c r="M12013">
        <f t="shared" ca="1" si="187"/>
        <v>2.8556971325777636</v>
      </c>
    </row>
    <row r="12014" spans="1:13" x14ac:dyDescent="0.25">
      <c r="A12014" s="9"/>
      <c r="H12014" s="9"/>
      <c r="J12014">
        <v>12</v>
      </c>
      <c r="K12014">
        <f ca="1">SIMULATION!$D$3*SIMULATION!$D$17/$H12002/(SIMULATION!$D$17-$I12002)*(((EXP(-$I12002*$J12014))/(1-EXP(-SIMULATION!$D$4*$I12002)))-(EXP(-SIMULATION!$D$17*$J12014)/(1-EXP(-SIMULATION!$D$4*SIMULATION!$D$17))))</f>
        <v>2.1136950445119389</v>
      </c>
      <c r="L12014">
        <v>-0.18954001600783388</v>
      </c>
      <c r="M12014">
        <f t="shared" ca="1" si="187"/>
        <v>1.7130652519394669</v>
      </c>
    </row>
    <row r="12015" spans="1:13" x14ac:dyDescent="0.25">
      <c r="A12015" s="9"/>
      <c r="H12015" s="9"/>
      <c r="J12015">
        <v>13</v>
      </c>
      <c r="K12015">
        <f ca="1">SIMULATION!$D$3*SIMULATION!$D$17/$H12002/(SIMULATION!$D$17-$I12002)*(((EXP(-$I12002*$J12015))/(1-EXP(-SIMULATION!$D$4*$I12002)))-(EXP(-SIMULATION!$D$17*$J12015)/(1-EXP(-SIMULATION!$D$4*SIMULATION!$D$17))))</f>
        <v>2.0955740839172421</v>
      </c>
      <c r="L12015">
        <v>-8.0847563023696264E-2</v>
      </c>
      <c r="M12015">
        <f t="shared" ca="1" si="187"/>
        <v>1.9261520260969185</v>
      </c>
    </row>
    <row r="12016" spans="1:13" x14ac:dyDescent="0.25">
      <c r="A12016" s="9"/>
      <c r="H12016" s="9"/>
      <c r="J12016">
        <v>14</v>
      </c>
      <c r="K12016">
        <f ca="1">SIMULATION!$D$3*SIMULATION!$D$17/$H12002/(SIMULATION!$D$17-$I12002)*(((EXP(-$I12002*$J12016))/(1-EXP(-SIMULATION!$D$4*$I12002)))-(EXP(-SIMULATION!$D$17*$J12016)/(1-EXP(-SIMULATION!$D$4*SIMULATION!$D$17))))</f>
        <v>2.0773395121779314</v>
      </c>
      <c r="L12016">
        <v>0.2298297404621244</v>
      </c>
      <c r="M12016">
        <f t="shared" ca="1" si="187"/>
        <v>2.5547739131135012</v>
      </c>
    </row>
    <row r="12017" spans="1:13" x14ac:dyDescent="0.25">
      <c r="A12017" s="9"/>
      <c r="H12017" s="9"/>
      <c r="J12017">
        <v>15</v>
      </c>
      <c r="K12017">
        <f ca="1">SIMULATION!$D$3*SIMULATION!$D$17/$H12002/(SIMULATION!$D$17-$I12002)*(((EXP(-$I12002*$J12017))/(1-EXP(-SIMULATION!$D$4*$I12002)))-(EXP(-SIMULATION!$D$17*$J12017)/(1-EXP(-SIMULATION!$D$4*SIMULATION!$D$17))))</f>
        <v>2.0590913122278551</v>
      </c>
      <c r="L12017">
        <v>0.19131611926171047</v>
      </c>
      <c r="M12017">
        <f t="shared" ca="1" si="187"/>
        <v>2.4530286712887914</v>
      </c>
    </row>
    <row r="12018" spans="1:13" x14ac:dyDescent="0.25">
      <c r="A12018" s="9"/>
      <c r="H12018" s="9"/>
      <c r="J12018">
        <v>16</v>
      </c>
      <c r="K12018">
        <f ca="1">SIMULATION!$D$3*SIMULATION!$D$17/$H12002/(SIMULATION!$D$17-$I12002)*(((EXP(-$I12002*$J12018))/(1-EXP(-SIMULATION!$D$4*$I12002)))-(EXP(-SIMULATION!$D$17*$J12018)/(1-EXP(-SIMULATION!$D$4*SIMULATION!$D$17))))</f>
        <v>2.0408930267527445</v>
      </c>
      <c r="L12018">
        <v>-0.20899913975714826</v>
      </c>
      <c r="M12018">
        <f t="shared" ca="1" si="187"/>
        <v>1.6143481398250583</v>
      </c>
    </row>
    <row r="12019" spans="1:13" x14ac:dyDescent="0.25">
      <c r="A12019" s="9"/>
      <c r="H12019" s="9"/>
      <c r="J12019">
        <v>17</v>
      </c>
      <c r="K12019">
        <f ca="1">SIMULATION!$D$3*SIMULATION!$D$17/$H12002/(SIMULATION!$D$17-$I12002)*(((EXP(-$I12002*$J12019))/(1-EXP(-SIMULATION!$D$4*$I12002)))-(EXP(-SIMULATION!$D$17*$J12019)/(1-EXP(-SIMULATION!$D$4*SIMULATION!$D$17))))</f>
        <v>2.0227848513681534</v>
      </c>
      <c r="L12019">
        <v>0.56151904665157004</v>
      </c>
      <c r="M12019">
        <f t="shared" ca="1" si="187"/>
        <v>3.158617072689637</v>
      </c>
    </row>
    <row r="12020" spans="1:13" x14ac:dyDescent="0.25">
      <c r="A12020" s="9"/>
      <c r="H12020" s="9"/>
      <c r="J12020">
        <v>18</v>
      </c>
      <c r="K12020">
        <f ca="1">SIMULATION!$D$3*SIMULATION!$D$17/$H12002/(SIMULATION!$D$17-$I12002)*(((EXP(-$I12002*$J12020))/(1-EXP(-SIMULATION!$D$4*$I12002)))-(EXP(-SIMULATION!$D$17*$J12020)/(1-EXP(-SIMULATION!$D$4*SIMULATION!$D$17))))</f>
        <v>2.0047920250035016</v>
      </c>
      <c r="L12020">
        <v>0.12537097196662844</v>
      </c>
      <c r="M12020">
        <f t="shared" ca="1" si="187"/>
        <v>2.256134749769136</v>
      </c>
    </row>
    <row r="12021" spans="1:13" x14ac:dyDescent="0.25">
      <c r="A12021" s="9"/>
      <c r="H12021" s="9"/>
      <c r="J12021">
        <v>19</v>
      </c>
      <c r="K12021">
        <f ca="1">SIMULATION!$D$3*SIMULATION!$D$17/$H12002/(SIMULATION!$D$17-$I12002)*(((EXP(-$I12002*$J12021))/(1-EXP(-SIMULATION!$D$4*$I12002)))-(EXP(-SIMULATION!$D$17*$J12021)/(1-EXP(-SIMULATION!$D$4*SIMULATION!$D$17))))</f>
        <v>1.9869302066220087</v>
      </c>
      <c r="L12021">
        <v>-7.7369157913935588E-2</v>
      </c>
      <c r="M12021">
        <f t="shared" ca="1" si="187"/>
        <v>1.8332030897019018</v>
      </c>
    </row>
    <row r="12022" spans="1:13" x14ac:dyDescent="0.25">
      <c r="A12022" s="9"/>
      <c r="H12022" s="9"/>
      <c r="J12022">
        <v>20</v>
      </c>
      <c r="K12022">
        <f ca="1">SIMULATION!$D$3*SIMULATION!$D$17/$H12002/(SIMULATION!$D$17-$I12002)*(((EXP(-$I12002*$J12022))/(1-EXP(-SIMULATION!$D$4*$I12002)))-(EXP(-SIMULATION!$D$17*$J12022)/(1-EXP(-SIMULATION!$D$4*SIMULATION!$D$17))))</f>
        <v>1.9692089207118737</v>
      </c>
      <c r="L12022">
        <v>0.20991674939655558</v>
      </c>
      <c r="M12022">
        <f t="shared" ca="1" si="187"/>
        <v>2.3825788562304102</v>
      </c>
    </row>
    <row r="12023" spans="1:13" x14ac:dyDescent="0.25">
      <c r="A12023" s="9"/>
      <c r="H12023" s="9"/>
      <c r="J12023">
        <v>21</v>
      </c>
      <c r="K12023">
        <f ca="1">SIMULATION!$D$3*SIMULATION!$D$17/$H12002/(SIMULATION!$D$17-$I12002)*(((EXP(-$I12002*$J12023))/(1-EXP(-SIMULATION!$D$4*$I12002)))-(EXP(-SIMULATION!$D$17*$J12023)/(1-EXP(-SIMULATION!$D$4*SIMULATION!$D$17))))</f>
        <v>1.9516337651995643</v>
      </c>
      <c r="L12023">
        <v>-0.21882254461339165</v>
      </c>
      <c r="M12023">
        <f t="shared" ca="1" si="187"/>
        <v>1.5245722985451811</v>
      </c>
    </row>
    <row r="12024" spans="1:13" x14ac:dyDescent="0.25">
      <c r="A12024" s="9"/>
      <c r="H12024" s="9"/>
      <c r="J12024">
        <v>22</v>
      </c>
      <c r="K12024">
        <f ca="1">SIMULATION!$D$3*SIMULATION!$D$17/$H12002/(SIMULATION!$D$17-$I12002)*(((EXP(-$I12002*$J12024))/(1-EXP(-SIMULATION!$D$4*$I12002)))-(EXP(-SIMULATION!$D$17*$J12024)/(1-EXP(-SIMULATION!$D$4*SIMULATION!$D$17))))</f>
        <v>1.9342078262935158</v>
      </c>
      <c r="L12024">
        <v>3.0398979185435521E-2</v>
      </c>
      <c r="M12024">
        <f t="shared" ca="1" si="187"/>
        <v>1.993005769745319</v>
      </c>
    </row>
    <row r="12025" spans="1:13" x14ac:dyDescent="0.25">
      <c r="A12025" s="9"/>
      <c r="H12025" s="9"/>
      <c r="J12025">
        <v>23</v>
      </c>
      <c r="K12025">
        <f ca="1">SIMULATION!$D$3*SIMULATION!$D$17/$H12002/(SIMULATION!$D$17-$I12002)*(((EXP(-$I12002*$J12025))/(1-EXP(-SIMULATION!$D$4*$I12002)))-(EXP(-SIMULATION!$D$17*$J12025)/(1-EXP(-SIMULATION!$D$4*SIMULATION!$D$17))))</f>
        <v>1.9169325851099406</v>
      </c>
      <c r="L12025">
        <v>-0.12934886449715149</v>
      </c>
      <c r="M12025">
        <f t="shared" ca="1" si="187"/>
        <v>1.6689795319083807</v>
      </c>
    </row>
    <row r="12026" spans="1:13" x14ac:dyDescent="0.25">
      <c r="A12026" s="9"/>
      <c r="H12026" s="9"/>
      <c r="J12026">
        <v>24</v>
      </c>
      <c r="K12026">
        <f ca="1">SIMULATION!$D$3*SIMULATION!$D$17/$H12002/(SIMULATION!$D$17-$I12002)*(((EXP(-$I12002*$J12026))/(1-EXP(-SIMULATION!$D$4*$I12002)))-(EXP(-SIMULATION!$D$17*$J12026)/(1-EXP(-SIMULATION!$D$4*SIMULATION!$D$17))))</f>
        <v>1.8998084986206498</v>
      </c>
      <c r="L12026">
        <v>9.207880180263163E-2</v>
      </c>
      <c r="M12026">
        <f t="shared" ca="1" si="187"/>
        <v>2.0747405888280959</v>
      </c>
    </row>
    <row r="12027" spans="1:13" x14ac:dyDescent="0.25">
      <c r="A12027" s="9">
        <v>482</v>
      </c>
      <c r="B12027" s="2">
        <f ca="1">NORMINV(RAND(),SIMULATION!D7,SIMULATION!D8)</f>
        <v>65.293222012602229</v>
      </c>
      <c r="C12027" s="2">
        <v>2</v>
      </c>
      <c r="D12027" s="2">
        <f ca="1">SIMULATION!$D$11*(1+(SIMULATION!$D$12*LN(1+$C12027)))*(1+(SIMULATION!$D$13*(($B12027/63.5)-1)))</f>
        <v>10.371229063957268</v>
      </c>
      <c r="E12027" s="2">
        <v>-0.11581089208046333</v>
      </c>
      <c r="F12027" s="2">
        <f ca="1">D12027*(1+E12027)</f>
        <v>9.170127774089547</v>
      </c>
      <c r="G12027" s="2">
        <v>2.964242177150192E-2</v>
      </c>
      <c r="H12027" s="9">
        <f>SIMULATION!$D$15*EXP($G$12027)</f>
        <v>227.39769409330768</v>
      </c>
      <c r="I12027" s="2">
        <f ca="1">$F12027/$H12027</f>
        <v>4.0326388579502416E-2</v>
      </c>
      <c r="J12027">
        <v>0</v>
      </c>
      <c r="K12027">
        <f ca="1">SIMULATION!$D$3*SIMULATION!$D$17/$H12027/(SIMULATION!$D$17-$I12027)*(((EXP(-$I12027*$J12027))/(1-EXP(-SIMULATION!$D$4*$I12027)))-(EXP(-SIMULATION!$D$17*$J12027)/(1-EXP(-SIMULATION!$D$4*SIMULATION!$D$17))))</f>
        <v>1.6294188875890077</v>
      </c>
      <c r="L12027">
        <v>0.51942447910643574</v>
      </c>
      <c r="M12027">
        <f t="shared" ca="1" si="187"/>
        <v>2.475778944521116</v>
      </c>
    </row>
    <row r="12028" spans="1:13" x14ac:dyDescent="0.25">
      <c r="A12028" s="9"/>
      <c r="H12028" s="9"/>
      <c r="J12028">
        <v>1</v>
      </c>
      <c r="K12028">
        <f ca="1">SIMULATION!$D$3*SIMULATION!$D$17/$H12027/(SIMULATION!$D$17-$I12027)*(((EXP(-$I12027*$J12028))/(1-EXP(-SIMULATION!$D$4*$I12027)))-(EXP(-SIMULATION!$D$17*$J12028)/(1-EXP(-SIMULATION!$D$4*SIMULATION!$D$17))))</f>
        <v>2.4152127990462566</v>
      </c>
      <c r="L12028">
        <v>4.7158495410855844E-2</v>
      </c>
      <c r="M12028">
        <f t="shared" ca="1" si="187"/>
        <v>2.52911060074632</v>
      </c>
    </row>
    <row r="12029" spans="1:13" x14ac:dyDescent="0.25">
      <c r="A12029" s="9"/>
      <c r="H12029" s="9"/>
      <c r="J12029">
        <v>2</v>
      </c>
      <c r="K12029">
        <f ca="1">SIMULATION!$D$3*SIMULATION!$D$17/$H12027/(SIMULATION!$D$17-$I12027)*(((EXP(-$I12027*$J12029))/(1-EXP(-SIMULATION!$D$4*$I12027)))-(EXP(-SIMULATION!$D$17*$J12029)/(1-EXP(-SIMULATION!$D$4*SIMULATION!$D$17))))</f>
        <v>2.8645794268540263</v>
      </c>
      <c r="L12029">
        <v>8.03883010001257E-2</v>
      </c>
      <c r="M12029">
        <f t="shared" ca="1" si="187"/>
        <v>3.094858100058735</v>
      </c>
    </row>
    <row r="12030" spans="1:13" x14ac:dyDescent="0.25">
      <c r="A12030" s="9"/>
      <c r="H12030" s="9"/>
      <c r="J12030">
        <v>3</v>
      </c>
      <c r="K12030">
        <f ca="1">SIMULATION!$D$3*SIMULATION!$D$17/$H12027/(SIMULATION!$D$17-$I12027)*(((EXP(-$I12027*$J12030))/(1-EXP(-SIMULATION!$D$4*$I12027)))-(EXP(-SIMULATION!$D$17*$J12030)/(1-EXP(-SIMULATION!$D$4*SIMULATION!$D$17))))</f>
        <v>3.1004970630306299</v>
      </c>
      <c r="L12030">
        <v>0.34162828233660414</v>
      </c>
      <c r="M12030">
        <f t="shared" ca="1" si="187"/>
        <v>4.1597145490634695</v>
      </c>
    </row>
    <row r="12031" spans="1:13" x14ac:dyDescent="0.25">
      <c r="A12031" s="9"/>
      <c r="H12031" s="9"/>
      <c r="J12031">
        <v>4</v>
      </c>
      <c r="K12031">
        <f ca="1">SIMULATION!$D$3*SIMULATION!$D$17/$H12027/(SIMULATION!$D$17-$I12027)*(((EXP(-$I12027*$J12031))/(1-EXP(-SIMULATION!$D$4*$I12027)))-(EXP(-SIMULATION!$D$17*$J12031)/(1-EXP(-SIMULATION!$D$4*SIMULATION!$D$17))))</f>
        <v>3.2016885306441023</v>
      </c>
      <c r="L12031">
        <v>0.6684446980498131</v>
      </c>
      <c r="M12031">
        <f t="shared" ca="1" si="187"/>
        <v>5.3418402537600489</v>
      </c>
    </row>
    <row r="12032" spans="1:13" x14ac:dyDescent="0.25">
      <c r="A12032" s="9"/>
      <c r="H12032" s="9"/>
      <c r="J12032">
        <v>5</v>
      </c>
      <c r="K12032">
        <f ca="1">SIMULATION!$D$3*SIMULATION!$D$17/$H12027/(SIMULATION!$D$17-$I12027)*(((EXP(-$I12027*$J12032))/(1-EXP(-SIMULATION!$D$4*$I12027)))-(EXP(-SIMULATION!$D$17*$J12032)/(1-EXP(-SIMULATION!$D$4*SIMULATION!$D$17))))</f>
        <v>3.2185200197014354</v>
      </c>
      <c r="L12032">
        <v>-0.12041510193139349</v>
      </c>
      <c r="M12032">
        <f t="shared" ca="1" si="187"/>
        <v>2.8309616034608567</v>
      </c>
    </row>
    <row r="12033" spans="1:13" x14ac:dyDescent="0.25">
      <c r="A12033" s="9"/>
      <c r="H12033" s="9"/>
      <c r="J12033">
        <v>6</v>
      </c>
      <c r="K12033">
        <f ca="1">SIMULATION!$D$3*SIMULATION!$D$17/$H12027/(SIMULATION!$D$17-$I12027)*(((EXP(-$I12027*$J12033))/(1-EXP(-SIMULATION!$D$4*$I12027)))-(EXP(-SIMULATION!$D$17*$J12033)/(1-EXP(-SIMULATION!$D$4*SIMULATION!$D$17))))</f>
        <v>3.1831893149077382</v>
      </c>
      <c r="L12033">
        <v>-0.37395951731162724</v>
      </c>
      <c r="M12033">
        <f t="shared" ca="1" si="187"/>
        <v>1.992805375193311</v>
      </c>
    </row>
    <row r="12034" spans="1:13" x14ac:dyDescent="0.25">
      <c r="A12034" s="9"/>
      <c r="H12034" s="9"/>
      <c r="J12034">
        <v>7</v>
      </c>
      <c r="K12034">
        <f ca="1">SIMULATION!$D$3*SIMULATION!$D$17/$H12027/(SIMULATION!$D$17-$I12027)*(((EXP(-$I12027*$J12034))/(1-EXP(-SIMULATION!$D$4*$I12027)))-(EXP(-SIMULATION!$D$17*$J12034)/(1-EXP(-SIMULATION!$D$4*SIMULATION!$D$17))))</f>
        <v>3.1162545323313702</v>
      </c>
      <c r="L12034">
        <v>-4.2486448807559106E-2</v>
      </c>
      <c r="M12034">
        <f t="shared" ca="1" si="187"/>
        <v>2.9838559436721495</v>
      </c>
    </row>
    <row r="12035" spans="1:13" x14ac:dyDescent="0.25">
      <c r="A12035" s="9"/>
      <c r="H12035" s="9"/>
      <c r="J12035">
        <v>8</v>
      </c>
      <c r="K12035">
        <f ca="1">SIMULATION!$D$3*SIMULATION!$D$17/$H12027/(SIMULATION!$D$17-$I12027)*(((EXP(-$I12027*$J12035))/(1-EXP(-SIMULATION!$D$4*$I12027)))-(EXP(-SIMULATION!$D$17*$J12035)/(1-EXP(-SIMULATION!$D$4*SIMULATION!$D$17))))</f>
        <v>3.0308177703581713</v>
      </c>
      <c r="L12035">
        <v>0.15349609151485241</v>
      </c>
      <c r="M12035">
        <f t="shared" ref="M12035:M12098" ca="1" si="188">$K12035*(1+$L12035)</f>
        <v>3.4960364522019103</v>
      </c>
    </row>
    <row r="12036" spans="1:13" x14ac:dyDescent="0.25">
      <c r="A12036" s="9"/>
      <c r="H12036" s="9"/>
      <c r="J12036">
        <v>9</v>
      </c>
      <c r="K12036">
        <f ca="1">SIMULATION!$D$3*SIMULATION!$D$17/$H12027/(SIMULATION!$D$17-$I12027)*(((EXP(-$I12027*$J12036))/(1-EXP(-SIMULATION!$D$4*$I12027)))-(EXP(-SIMULATION!$D$17*$J12036)/(1-EXP(-SIMULATION!$D$4*SIMULATION!$D$17))))</f>
        <v>2.9352059776143951</v>
      </c>
      <c r="L12036">
        <v>-0.1051397658444667</v>
      </c>
      <c r="M12036">
        <f t="shared" ca="1" si="188"/>
        <v>2.6265991084227385</v>
      </c>
    </row>
    <row r="12037" spans="1:13" x14ac:dyDescent="0.25">
      <c r="A12037" s="9"/>
      <c r="H12037" s="9"/>
      <c r="J12037">
        <v>10</v>
      </c>
      <c r="K12037">
        <f ca="1">SIMULATION!$D$3*SIMULATION!$D$17/$H12027/(SIMULATION!$D$17-$I12027)*(((EXP(-$I12027*$J12037))/(1-EXP(-SIMULATION!$D$4*$I12027)))-(EXP(-SIMULATION!$D$17*$J12037)/(1-EXP(-SIMULATION!$D$4*SIMULATION!$D$17))))</f>
        <v>2.8346888056726844</v>
      </c>
      <c r="L12037">
        <v>0.18185203779417633</v>
      </c>
      <c r="M12037">
        <f t="shared" ca="1" si="188"/>
        <v>3.3501827414966021</v>
      </c>
    </row>
    <row r="12038" spans="1:13" x14ac:dyDescent="0.25">
      <c r="A12038" s="9"/>
      <c r="H12038" s="9"/>
      <c r="J12038">
        <v>11</v>
      </c>
      <c r="K12038">
        <f ca="1">SIMULATION!$D$3*SIMULATION!$D$17/$H12027/(SIMULATION!$D$17-$I12027)*(((EXP(-$I12027*$J12038))/(1-EXP(-SIMULATION!$D$4*$I12027)))-(EXP(-SIMULATION!$D$17*$J12038)/(1-EXP(-SIMULATION!$D$4*SIMULATION!$D$17))))</f>
        <v>2.7325793426768432</v>
      </c>
      <c r="L12038">
        <v>4.0060006994603686E-2</v>
      </c>
      <c r="M12038">
        <f t="shared" ca="1" si="188"/>
        <v>2.8420464902577871</v>
      </c>
    </row>
    <row r="12039" spans="1:13" x14ac:dyDescent="0.25">
      <c r="A12039" s="9"/>
      <c r="H12039" s="9"/>
      <c r="J12039">
        <v>12</v>
      </c>
      <c r="K12039">
        <f ca="1">SIMULATION!$D$3*SIMULATION!$D$17/$H12027/(SIMULATION!$D$17-$I12027)*(((EXP(-$I12027*$J12039))/(1-EXP(-SIMULATION!$D$4*$I12027)))-(EXP(-SIMULATION!$D$17*$J12039)/(1-EXP(-SIMULATION!$D$4*SIMULATION!$D$17))))</f>
        <v>2.6309393863504162</v>
      </c>
      <c r="L12039">
        <v>-0.12502784933490127</v>
      </c>
      <c r="M12039">
        <f t="shared" ca="1" si="188"/>
        <v>2.3019986931445389</v>
      </c>
    </row>
    <row r="12040" spans="1:13" x14ac:dyDescent="0.25">
      <c r="A12040" s="9"/>
      <c r="H12040" s="9"/>
      <c r="J12040">
        <v>13</v>
      </c>
      <c r="K12040">
        <f ca="1">SIMULATION!$D$3*SIMULATION!$D$17/$H12027/(SIMULATION!$D$17-$I12027)*(((EXP(-$I12027*$J12040))/(1-EXP(-SIMULATION!$D$4*$I12027)))-(EXP(-SIMULATION!$D$17*$J12040)/(1-EXP(-SIMULATION!$D$4*SIMULATION!$D$17))))</f>
        <v>2.5310313003455795</v>
      </c>
      <c r="L12040">
        <v>0.28239281635697167</v>
      </c>
      <c r="M12040">
        <f t="shared" ca="1" si="188"/>
        <v>3.2457763575378156</v>
      </c>
    </row>
    <row r="12041" spans="1:13" x14ac:dyDescent="0.25">
      <c r="A12041" s="9"/>
      <c r="H12041" s="9"/>
      <c r="J12041">
        <v>14</v>
      </c>
      <c r="K12041">
        <f ca="1">SIMULATION!$D$3*SIMULATION!$D$17/$H12027/(SIMULATION!$D$17-$I12027)*(((EXP(-$I12027*$J12041))/(1-EXP(-SIMULATION!$D$4*$I12027)))-(EXP(-SIMULATION!$D$17*$J12041)/(1-EXP(-SIMULATION!$D$4*SIMULATION!$D$17))))</f>
        <v>2.4336074789857318</v>
      </c>
      <c r="L12041">
        <v>-2.596238518752886E-3</v>
      </c>
      <c r="M12041">
        <f t="shared" ca="1" si="188"/>
        <v>2.4272892535092638</v>
      </c>
    </row>
    <row r="12042" spans="1:13" x14ac:dyDescent="0.25">
      <c r="A12042" s="9"/>
      <c r="H12042" s="9"/>
      <c r="J12042">
        <v>15</v>
      </c>
      <c r="K12042">
        <f ca="1">SIMULATION!$D$3*SIMULATION!$D$17/$H12027/(SIMULATION!$D$17-$I12027)*(((EXP(-$I12027*$J12042))/(1-EXP(-SIMULATION!$D$4*$I12027)))-(EXP(-SIMULATION!$D$17*$J12042)/(1-EXP(-SIMULATION!$D$4*SIMULATION!$D$17))))</f>
        <v>2.3390957513099835</v>
      </c>
      <c r="L12042">
        <v>0.27353543685526832</v>
      </c>
      <c r="M12042">
        <f t="shared" ca="1" si="188"/>
        <v>2.9789213294908619</v>
      </c>
    </row>
    <row r="12043" spans="1:13" x14ac:dyDescent="0.25">
      <c r="A12043" s="9"/>
      <c r="H12043" s="9"/>
      <c r="J12043">
        <v>16</v>
      </c>
      <c r="K12043">
        <f ca="1">SIMULATION!$D$3*SIMULATION!$D$17/$H12027/(SIMULATION!$D$17-$I12027)*(((EXP(-$I12027*$J12043))/(1-EXP(-SIMULATION!$D$4*$I12027)))-(EXP(-SIMULATION!$D$17*$J12043)/(1-EXP(-SIMULATION!$D$4*SIMULATION!$D$17))))</f>
        <v>2.2477181041319154</v>
      </c>
      <c r="L12043">
        <v>-0.31508180323350388</v>
      </c>
      <c r="M12043">
        <f t="shared" ca="1" si="188"/>
        <v>1.5395030307214388</v>
      </c>
    </row>
    <row r="12044" spans="1:13" x14ac:dyDescent="0.25">
      <c r="A12044" s="9"/>
      <c r="H12044" s="9"/>
      <c r="J12044">
        <v>17</v>
      </c>
      <c r="K12044">
        <f ca="1">SIMULATION!$D$3*SIMULATION!$D$17/$H12027/(SIMULATION!$D$17-$I12027)*(((EXP(-$I12027*$J12044))/(1-EXP(-SIMULATION!$D$4*$I12027)))-(EXP(-SIMULATION!$D$17*$J12044)/(1-EXP(-SIMULATION!$D$4*SIMULATION!$D$17))))</f>
        <v>2.1595666777960445</v>
      </c>
      <c r="L12044">
        <v>0.18833105114126161</v>
      </c>
      <c r="M12044">
        <f t="shared" ca="1" si="188"/>
        <v>2.5662801402350159</v>
      </c>
    </row>
    <row r="12045" spans="1:13" x14ac:dyDescent="0.25">
      <c r="A12045" s="9"/>
      <c r="H12045" s="9"/>
      <c r="J12045">
        <v>18</v>
      </c>
      <c r="K12045">
        <f ca="1">SIMULATION!$D$3*SIMULATION!$D$17/$H12027/(SIMULATION!$D$17-$I12027)*(((EXP(-$I12027*$J12045))/(1-EXP(-SIMULATION!$D$4*$I12027)))-(EXP(-SIMULATION!$D$17*$J12045)/(1-EXP(-SIMULATION!$D$4*SIMULATION!$D$17))))</f>
        <v>2.0746523845958125</v>
      </c>
      <c r="L12045">
        <v>-0.35298691737690174</v>
      </c>
      <c r="M12045">
        <f t="shared" ca="1" si="188"/>
        <v>1.3423272347286981</v>
      </c>
    </row>
    <row r="12046" spans="1:13" x14ac:dyDescent="0.25">
      <c r="A12046" s="9"/>
      <c r="H12046" s="9"/>
      <c r="J12046">
        <v>19</v>
      </c>
      <c r="K12046">
        <f ca="1">SIMULATION!$D$3*SIMULATION!$D$17/$H12027/(SIMULATION!$D$17-$I12027)*(((EXP(-$I12027*$J12046))/(1-EXP(-SIMULATION!$D$4*$I12027)))-(EXP(-SIMULATION!$D$17*$J12046)/(1-EXP(-SIMULATION!$D$4*SIMULATION!$D$17))))</f>
        <v>1.9929359863499787</v>
      </c>
      <c r="L12046">
        <v>-0.13170946759946484</v>
      </c>
      <c r="M12046">
        <f t="shared" ca="1" si="188"/>
        <v>1.7304474486280088</v>
      </c>
    </row>
    <row r="12047" spans="1:13" x14ac:dyDescent="0.25">
      <c r="A12047" s="9"/>
      <c r="H12047" s="9"/>
      <c r="J12047">
        <v>20</v>
      </c>
      <c r="K12047">
        <f ca="1">SIMULATION!$D$3*SIMULATION!$D$17/$H12027/(SIMULATION!$D$17-$I12027)*(((EXP(-$I12027*$J12047))/(1-EXP(-SIMULATION!$D$4*$I12027)))-(EXP(-SIMULATION!$D$17*$J12047)/(1-EXP(-SIMULATION!$D$4*SIMULATION!$D$17))))</f>
        <v>1.9143479344760868</v>
      </c>
      <c r="L12047">
        <v>-0.38507954603338568</v>
      </c>
      <c r="M12047">
        <f t="shared" ca="1" si="188"/>
        <v>1.1771717009180858</v>
      </c>
    </row>
    <row r="12048" spans="1:13" x14ac:dyDescent="0.25">
      <c r="A12048" s="9"/>
      <c r="H12048" s="9"/>
      <c r="J12048">
        <v>21</v>
      </c>
      <c r="K12048">
        <f ca="1">SIMULATION!$D$3*SIMULATION!$D$17/$H12027/(SIMULATION!$D$17-$I12027)*(((EXP(-$I12027*$J12048))/(1-EXP(-SIMULATION!$D$4*$I12027)))-(EXP(-SIMULATION!$D$17*$J12048)/(1-EXP(-SIMULATION!$D$4*SIMULATION!$D$17))))</f>
        <v>1.8388010117711462</v>
      </c>
      <c r="L12048">
        <v>0.58875459247733597</v>
      </c>
      <c r="M12048">
        <f t="shared" ca="1" si="188"/>
        <v>2.9214035521033801</v>
      </c>
    </row>
    <row r="12049" spans="1:13" x14ac:dyDescent="0.25">
      <c r="A12049" s="9"/>
      <c r="H12049" s="9"/>
      <c r="J12049">
        <v>22</v>
      </c>
      <c r="K12049">
        <f ca="1">SIMULATION!$D$3*SIMULATION!$D$17/$H12027/(SIMULATION!$D$17-$I12027)*(((EXP(-$I12027*$J12049))/(1-EXP(-SIMULATION!$D$4*$I12027)))-(EXP(-SIMULATION!$D$17*$J12049)/(1-EXP(-SIMULATION!$D$4*SIMULATION!$D$17))))</f>
        <v>1.7661983642059846</v>
      </c>
      <c r="L12049">
        <v>-8.9508156033396347E-2</v>
      </c>
      <c r="M12049">
        <f t="shared" ca="1" si="188"/>
        <v>1.6081092054367059</v>
      </c>
    </row>
    <row r="12050" spans="1:13" x14ac:dyDescent="0.25">
      <c r="A12050" s="9"/>
      <c r="H12050" s="9"/>
      <c r="J12050">
        <v>23</v>
      </c>
      <c r="K12050">
        <f ca="1">SIMULATION!$D$3*SIMULATION!$D$17/$H12027/(SIMULATION!$D$17-$I12027)*(((EXP(-$I12027*$J12050))/(1-EXP(-SIMULATION!$D$4*$I12027)))-(EXP(-SIMULATION!$D$17*$J12050)/(1-EXP(-SIMULATION!$D$4*SIMULATION!$D$17))))</f>
        <v>1.6964385812700598</v>
      </c>
      <c r="L12050">
        <v>0.28963117918302228</v>
      </c>
      <c r="M12050">
        <f t="shared" ca="1" si="188"/>
        <v>2.1877800879748803</v>
      </c>
    </row>
    <row r="12051" spans="1:13" x14ac:dyDescent="0.25">
      <c r="A12051" s="9"/>
      <c r="H12051" s="9"/>
      <c r="J12051">
        <v>24</v>
      </c>
      <c r="K12051">
        <f ca="1">SIMULATION!$D$3*SIMULATION!$D$17/$H12027/(SIMULATION!$D$17-$I12027)*(((EXP(-$I12027*$J12051))/(1-EXP(-SIMULATION!$D$4*$I12027)))-(EXP(-SIMULATION!$D$17*$J12051)/(1-EXP(-SIMULATION!$D$4*SIMULATION!$D$17))))</f>
        <v>1.6294188875890074</v>
      </c>
      <c r="L12051">
        <v>0.11046925626232419</v>
      </c>
      <c r="M12051">
        <f t="shared" ca="1" si="188"/>
        <v>1.8094195802407487</v>
      </c>
    </row>
    <row r="12052" spans="1:13" x14ac:dyDescent="0.25">
      <c r="A12052" s="9">
        <v>483</v>
      </c>
      <c r="B12052" s="2">
        <f ca="1">NORMINV(RAND(),SIMULATION!D7,SIMULATION!D8)</f>
        <v>56.485128294988328</v>
      </c>
      <c r="C12052" s="2">
        <v>2</v>
      </c>
      <c r="D12052" s="2">
        <f ca="1">SIMULATION!$D$11*(1+(SIMULATION!$D$12*LN(1+$C12052)))*(1+(SIMULATION!$D$13*(($B12052/63.5)-1)))</f>
        <v>9.7171247230450994</v>
      </c>
      <c r="E12052" s="2">
        <v>0.33114306660913095</v>
      </c>
      <c r="F12052" s="2">
        <f ca="1">D12052*(1+E12052)</f>
        <v>12.934883202457657</v>
      </c>
      <c r="G12052" s="2">
        <v>0.83835956640391518</v>
      </c>
      <c r="H12052" s="9">
        <f>SIMULATION!$D$15*EXP($G$12052)</f>
        <v>510.51375713009361</v>
      </c>
      <c r="I12052" s="2">
        <f ca="1">$F12052/$H12052</f>
        <v>2.5336992435174427E-2</v>
      </c>
      <c r="J12052">
        <v>0</v>
      </c>
      <c r="K12052">
        <f ca="1">SIMULATION!$D$3*SIMULATION!$D$17/$H12052/(SIMULATION!$D$17-$I12052)*(((EXP(-$I12052*$J12052))/(1-EXP(-SIMULATION!$D$4*$I12052)))-(EXP(-SIMULATION!$D$17*$J12052)/(1-EXP(-SIMULATION!$D$4*SIMULATION!$D$17))))</f>
        <v>1.3649746283633826</v>
      </c>
      <c r="L12052">
        <v>0.45995896527929753</v>
      </c>
      <c r="M12052">
        <f t="shared" ca="1" si="188"/>
        <v>1.9928069460578977</v>
      </c>
    </row>
    <row r="12053" spans="1:13" x14ac:dyDescent="0.25">
      <c r="A12053" s="9"/>
      <c r="H12053" s="9"/>
      <c r="J12053">
        <v>1</v>
      </c>
      <c r="K12053">
        <f ca="1">SIMULATION!$D$3*SIMULATION!$D$17/$H12052/(SIMULATION!$D$17-$I12052)*(((EXP(-$I12052*$J12053))/(1-EXP(-SIMULATION!$D$4*$I12052)))-(EXP(-SIMULATION!$D$17*$J12053)/(1-EXP(-SIMULATION!$D$4*SIMULATION!$D$17))))</f>
        <v>1.7125712975449061</v>
      </c>
      <c r="L12053">
        <v>9.7629233071922242E-2</v>
      </c>
      <c r="M12053">
        <f t="shared" ca="1" si="188"/>
        <v>1.879768319905202</v>
      </c>
    </row>
    <row r="12054" spans="1:13" x14ac:dyDescent="0.25">
      <c r="A12054" s="9"/>
      <c r="H12054" s="9"/>
      <c r="J12054">
        <v>2</v>
      </c>
      <c r="K12054">
        <f ca="1">SIMULATION!$D$3*SIMULATION!$D$17/$H12052/(SIMULATION!$D$17-$I12052)*(((EXP(-$I12052*$J12054))/(1-EXP(-SIMULATION!$D$4*$I12052)))-(EXP(-SIMULATION!$D$17*$J12054)/(1-EXP(-SIMULATION!$D$4*SIMULATION!$D$17))))</f>
        <v>1.9143574490045192</v>
      </c>
      <c r="L12054">
        <v>0.22189556463044724</v>
      </c>
      <c r="M12054">
        <f t="shared" ca="1" si="188"/>
        <v>2.3391448760558795</v>
      </c>
    </row>
    <row r="12055" spans="1:13" x14ac:dyDescent="0.25">
      <c r="A12055" s="9"/>
      <c r="H12055" s="9"/>
      <c r="J12055">
        <v>3</v>
      </c>
      <c r="K12055">
        <f ca="1">SIMULATION!$D$3*SIMULATION!$D$17/$H12052/(SIMULATION!$D$17-$I12052)*(((EXP(-$I12052*$J12055))/(1-EXP(-SIMULATION!$D$4*$I12052)))-(EXP(-SIMULATION!$D$17*$J12055)/(1-EXP(-SIMULATION!$D$4*SIMULATION!$D$17))))</f>
        <v>2.0232291289090236</v>
      </c>
      <c r="L12055">
        <v>0.34693365020148392</v>
      </c>
      <c r="M12055">
        <f t="shared" ca="1" si="188"/>
        <v>2.7251553957954</v>
      </c>
    </row>
    <row r="12056" spans="1:13" x14ac:dyDescent="0.25">
      <c r="A12056" s="9"/>
      <c r="H12056" s="9"/>
      <c r="J12056">
        <v>4</v>
      </c>
      <c r="K12056">
        <f ca="1">SIMULATION!$D$3*SIMULATION!$D$17/$H12052/(SIMULATION!$D$17-$I12052)*(((EXP(-$I12052*$J12056))/(1-EXP(-SIMULATION!$D$4*$I12052)))-(EXP(-SIMULATION!$D$17*$J12056)/(1-EXP(-SIMULATION!$D$4*SIMULATION!$D$17))))</f>
        <v>2.0730702867410629</v>
      </c>
      <c r="L12056">
        <v>-0.11778442462567068</v>
      </c>
      <c r="M12056">
        <f t="shared" ca="1" si="188"/>
        <v>1.8288948958086926</v>
      </c>
    </row>
    <row r="12057" spans="1:13" x14ac:dyDescent="0.25">
      <c r="A12057" s="9"/>
      <c r="H12057" s="9"/>
      <c r="J12057">
        <v>5</v>
      </c>
      <c r="K12057">
        <f ca="1">SIMULATION!$D$3*SIMULATION!$D$17/$H12052/(SIMULATION!$D$17-$I12052)*(((EXP(-$I12052*$J12057))/(1-EXP(-SIMULATION!$D$4*$I12052)))-(EXP(-SIMULATION!$D$17*$J12057)/(1-EXP(-SIMULATION!$D$4*SIMULATION!$D$17))))</f>
        <v>2.085581787160403</v>
      </c>
      <c r="L12057">
        <v>-4.5867973094320148E-2</v>
      </c>
      <c r="M12057">
        <f t="shared" ca="1" si="188"/>
        <v>1.9899203778609256</v>
      </c>
    </row>
    <row r="12058" spans="1:13" x14ac:dyDescent="0.25">
      <c r="A12058" s="9"/>
      <c r="H12058" s="9"/>
      <c r="J12058">
        <v>6</v>
      </c>
      <c r="K12058">
        <f ca="1">SIMULATION!$D$3*SIMULATION!$D$17/$H12052/(SIMULATION!$D$17-$I12052)*(((EXP(-$I12052*$J12058))/(1-EXP(-SIMULATION!$D$4*$I12052)))-(EXP(-SIMULATION!$D$17*$J12058)/(1-EXP(-SIMULATION!$D$4*SIMULATION!$D$17))))</f>
        <v>2.0746575983730478</v>
      </c>
      <c r="L12058">
        <v>0.26113446028492465</v>
      </c>
      <c r="M12058">
        <f t="shared" ca="1" si="188"/>
        <v>2.6164221906002116</v>
      </c>
    </row>
    <row r="12059" spans="1:13" x14ac:dyDescent="0.25">
      <c r="A12059" s="9"/>
      <c r="H12059" s="9"/>
      <c r="J12059">
        <v>7</v>
      </c>
      <c r="K12059">
        <f ca="1">SIMULATION!$D$3*SIMULATION!$D$17/$H12052/(SIMULATION!$D$17-$I12052)*(((EXP(-$I12052*$J12059))/(1-EXP(-SIMULATION!$D$4*$I12052)))-(EXP(-SIMULATION!$D$17*$J12059)/(1-EXP(-SIMULATION!$D$4*SIMULATION!$D$17))))</f>
        <v>2.0491891518672261</v>
      </c>
      <c r="L12059">
        <v>0.19003869262039477</v>
      </c>
      <c r="M12059">
        <f t="shared" ca="1" si="188"/>
        <v>2.438614379219969</v>
      </c>
    </row>
    <row r="12060" spans="1:13" x14ac:dyDescent="0.25">
      <c r="A12060" s="9"/>
      <c r="H12060" s="9"/>
      <c r="J12060">
        <v>8</v>
      </c>
      <c r="K12060">
        <f ca="1">SIMULATION!$D$3*SIMULATION!$D$17/$H12052/(SIMULATION!$D$17-$I12052)*(((EXP(-$I12052*$J12060))/(1-EXP(-SIMULATION!$D$4*$I12052)))-(EXP(-SIMULATION!$D$17*$J12060)/(1-EXP(-SIMULATION!$D$4*SIMULATION!$D$17))))</f>
        <v>2.0148624364038517</v>
      </c>
      <c r="L12060">
        <v>-0.38069206708122288</v>
      </c>
      <c r="M12060">
        <f t="shared" ca="1" si="188"/>
        <v>1.2478202906049605</v>
      </c>
    </row>
    <row r="12061" spans="1:13" x14ac:dyDescent="0.25">
      <c r="A12061" s="9"/>
      <c r="H12061" s="9"/>
      <c r="J12061">
        <v>9</v>
      </c>
      <c r="K12061">
        <f ca="1">SIMULATION!$D$3*SIMULATION!$D$17/$H12052/(SIMULATION!$D$17-$I12052)*(((EXP(-$I12052*$J12061))/(1-EXP(-SIMULATION!$D$4*$I12052)))-(EXP(-SIMULATION!$D$17*$J12061)/(1-EXP(-SIMULATION!$D$4*SIMULATION!$D$17))))</f>
        <v>1.9753096118601468</v>
      </c>
      <c r="L12061">
        <v>-2.7329397580788055E-2</v>
      </c>
      <c r="M12061">
        <f t="shared" ca="1" si="188"/>
        <v>1.9213255901324688</v>
      </c>
    </row>
    <row r="12062" spans="1:13" x14ac:dyDescent="0.25">
      <c r="A12062" s="9"/>
      <c r="H12062" s="9"/>
      <c r="J12062">
        <v>10</v>
      </c>
      <c r="K12062">
        <f ca="1">SIMULATION!$D$3*SIMULATION!$D$17/$H12052/(SIMULATION!$D$17-$I12052)*(((EXP(-$I12052*$J12062))/(1-EXP(-SIMULATION!$D$4*$I12052)))-(EXP(-SIMULATION!$D$17*$J12062)/(1-EXP(-SIMULATION!$D$4*SIMULATION!$D$17))))</f>
        <v>1.9328469839159204</v>
      </c>
      <c r="L12062">
        <v>-0.2548604850800113</v>
      </c>
      <c r="M12062">
        <f t="shared" ca="1" si="188"/>
        <v>1.4402406640096719</v>
      </c>
    </row>
    <row r="12063" spans="1:13" x14ac:dyDescent="0.25">
      <c r="A12063" s="9"/>
      <c r="H12063" s="9"/>
      <c r="J12063">
        <v>11</v>
      </c>
      <c r="K12063">
        <f ca="1">SIMULATION!$D$3*SIMULATION!$D$17/$H12052/(SIMULATION!$D$17-$I12052)*(((EXP(-$I12052*$J12063))/(1-EXP(-SIMULATION!$D$4*$I12052)))-(EXP(-SIMULATION!$D$17*$J12063)/(1-EXP(-SIMULATION!$D$4*SIMULATION!$D$17))))</f>
        <v>1.888947908911971</v>
      </c>
      <c r="L12063">
        <v>0.12156849356191135</v>
      </c>
      <c r="M12063">
        <f t="shared" ca="1" si="188"/>
        <v>2.1185844606153217</v>
      </c>
    </row>
    <row r="12064" spans="1:13" x14ac:dyDescent="0.25">
      <c r="A12064" s="9"/>
      <c r="H12064" s="9"/>
      <c r="J12064">
        <v>12</v>
      </c>
      <c r="K12064">
        <f ca="1">SIMULATION!$D$3*SIMULATION!$D$17/$H12052/(SIMULATION!$D$17-$I12052)*(((EXP(-$I12052*$J12064))/(1-EXP(-SIMULATION!$D$4*$I12052)))-(EXP(-SIMULATION!$D$17*$J12064)/(1-EXP(-SIMULATION!$D$4*SIMULATION!$D$17))))</f>
        <v>1.8445458357089677</v>
      </c>
      <c r="L12064">
        <v>0.14225843881540223</v>
      </c>
      <c r="M12064">
        <f t="shared" ca="1" si="188"/>
        <v>2.1069480466203769</v>
      </c>
    </row>
    <row r="12065" spans="1:13" x14ac:dyDescent="0.25">
      <c r="A12065" s="9"/>
      <c r="H12065" s="9"/>
      <c r="J12065">
        <v>13</v>
      </c>
      <c r="K12065">
        <f ca="1">SIMULATION!$D$3*SIMULATION!$D$17/$H12052/(SIMULATION!$D$17-$I12052)*(((EXP(-$I12052*$J12065))/(1-EXP(-SIMULATION!$D$4*$I12052)))-(EXP(-SIMULATION!$D$17*$J12065)/(1-EXP(-SIMULATION!$D$4*SIMULATION!$D$17))))</f>
        <v>1.8002284953891421</v>
      </c>
      <c r="L12065">
        <v>0.22019381306619004</v>
      </c>
      <c r="M12065">
        <f t="shared" ca="1" si="188"/>
        <v>2.1966276721792872</v>
      </c>
    </row>
    <row r="12066" spans="1:13" x14ac:dyDescent="0.25">
      <c r="A12066" s="9"/>
      <c r="H12066" s="9"/>
      <c r="J12066">
        <v>14</v>
      </c>
      <c r="K12066">
        <f ca="1">SIMULATION!$D$3*SIMULATION!$D$17/$H12052/(SIMULATION!$D$17-$I12052)*(((EXP(-$I12052*$J12066))/(1-EXP(-SIMULATION!$D$4*$I12052)))-(EXP(-SIMULATION!$D$17*$J12066)/(1-EXP(-SIMULATION!$D$4*SIMULATION!$D$17))))</f>
        <v>1.756362336025231</v>
      </c>
      <c r="L12066">
        <v>0.43009179911251899</v>
      </c>
      <c r="M12066">
        <f t="shared" ca="1" si="188"/>
        <v>2.5117593730197894</v>
      </c>
    </row>
    <row r="12067" spans="1:13" x14ac:dyDescent="0.25">
      <c r="A12067" s="9"/>
      <c r="H12067" s="9"/>
      <c r="J12067">
        <v>15</v>
      </c>
      <c r="K12067">
        <f ca="1">SIMULATION!$D$3*SIMULATION!$D$17/$H12052/(SIMULATION!$D$17-$I12052)*(((EXP(-$I12052*$J12067))/(1-EXP(-SIMULATION!$D$4*$I12052)))-(EXP(-SIMULATION!$D$17*$J12067)/(1-EXP(-SIMULATION!$D$4*SIMULATION!$D$17))))</f>
        <v>1.7131722569629202</v>
      </c>
      <c r="L12067">
        <v>-7.356338328849206E-2</v>
      </c>
      <c r="M12067">
        <f t="shared" ca="1" si="188"/>
        <v>1.5871455095847458</v>
      </c>
    </row>
    <row r="12068" spans="1:13" x14ac:dyDescent="0.25">
      <c r="A12068" s="9"/>
      <c r="H12068" s="9"/>
      <c r="J12068">
        <v>16</v>
      </c>
      <c r="K12068">
        <f ca="1">SIMULATION!$D$3*SIMULATION!$D$17/$H12052/(SIMULATION!$D$17-$I12052)*(((EXP(-$I12052*$J12068))/(1-EXP(-SIMULATION!$D$4*$I12052)))-(EXP(-SIMULATION!$D$17*$J12068)/(1-EXP(-SIMULATION!$D$4*SIMULATION!$D$17))))</f>
        <v>1.6707926981099681</v>
      </c>
      <c r="L12068">
        <v>0.17099019798933257</v>
      </c>
      <c r="M12068">
        <f t="shared" ca="1" si="188"/>
        <v>1.956481872358923</v>
      </c>
    </row>
    <row r="12069" spans="1:13" x14ac:dyDescent="0.25">
      <c r="A12069" s="9"/>
      <c r="H12069" s="9"/>
      <c r="J12069">
        <v>17</v>
      </c>
      <c r="K12069">
        <f ca="1">SIMULATION!$D$3*SIMULATION!$D$17/$H12052/(SIMULATION!$D$17-$I12052)*(((EXP(-$I12052*$J12069))/(1-EXP(-SIMULATION!$D$4*$I12052)))-(EXP(-SIMULATION!$D$17*$J12069)/(1-EXP(-SIMULATION!$D$4*SIMULATION!$D$17))))</f>
        <v>1.6293003729777094</v>
      </c>
      <c r="L12069">
        <v>-0.138996403487498</v>
      </c>
      <c r="M12069">
        <f t="shared" ca="1" si="188"/>
        <v>1.4028334809329688</v>
      </c>
    </row>
    <row r="12070" spans="1:13" x14ac:dyDescent="0.25">
      <c r="A12070" s="9"/>
      <c r="H12070" s="9"/>
      <c r="J12070">
        <v>18</v>
      </c>
      <c r="K12070">
        <f ca="1">SIMULATION!$D$3*SIMULATION!$D$17/$H12052/(SIMULATION!$D$17-$I12052)*(((EXP(-$I12052*$J12070))/(1-EXP(-SIMULATION!$D$4*$I12052)))-(EXP(-SIMULATION!$D$17*$J12070)/(1-EXP(-SIMULATION!$D$4*SIMULATION!$D$17))))</f>
        <v>1.5887352387489633</v>
      </c>
      <c r="L12070">
        <v>0.19257943272182437</v>
      </c>
      <c r="M12070">
        <f t="shared" ca="1" si="188"/>
        <v>1.8946929697724109</v>
      </c>
    </row>
    <row r="12071" spans="1:13" x14ac:dyDescent="0.25">
      <c r="A12071" s="9"/>
      <c r="H12071" s="9"/>
      <c r="J12071">
        <v>19</v>
      </c>
      <c r="K12071">
        <f ca="1">SIMULATION!$D$3*SIMULATION!$D$17/$H12052/(SIMULATION!$D$17-$I12052)*(((EXP(-$I12052*$J12071))/(1-EXP(-SIMULATION!$D$4*$I12052)))-(EXP(-SIMULATION!$D$17*$J12071)/(1-EXP(-SIMULATION!$D$4*SIMULATION!$D$17))))</f>
        <v>1.5491139284985103</v>
      </c>
      <c r="L12071">
        <v>-0.40454276599173405</v>
      </c>
      <c r="M12071">
        <f t="shared" ca="1" si="188"/>
        <v>0.92243109502740173</v>
      </c>
    </row>
    <row r="12072" spans="1:13" x14ac:dyDescent="0.25">
      <c r="A12072" s="9"/>
      <c r="H12072" s="9"/>
      <c r="J12072">
        <v>20</v>
      </c>
      <c r="K12072">
        <f ca="1">SIMULATION!$D$3*SIMULATION!$D$17/$H12052/(SIMULATION!$D$17-$I12052)*(((EXP(-$I12052*$J12072))/(1-EXP(-SIMULATION!$D$4*$I12052)))-(EXP(-SIMULATION!$D$17*$J12072)/(1-EXP(-SIMULATION!$D$4*SIMULATION!$D$17))))</f>
        <v>1.5104383531257599</v>
      </c>
      <c r="L12072">
        <v>5.0064002875300495E-2</v>
      </c>
      <c r="M12072">
        <f t="shared" ca="1" si="188"/>
        <v>1.5860569431796121</v>
      </c>
    </row>
    <row r="12073" spans="1:13" x14ac:dyDescent="0.25">
      <c r="A12073" s="9"/>
      <c r="H12073" s="9"/>
      <c r="J12073">
        <v>21</v>
      </c>
      <c r="K12073">
        <f ca="1">SIMULATION!$D$3*SIMULATION!$D$17/$H12052/(SIMULATION!$D$17-$I12052)*(((EXP(-$I12052*$J12073))/(1-EXP(-SIMULATION!$D$4*$I12052)))-(EXP(-SIMULATION!$D$17*$J12073)/(1-EXP(-SIMULATION!$D$4*SIMULATION!$D$17))))</f>
        <v>1.4727012080658415</v>
      </c>
      <c r="L12073">
        <v>-4.6399042225265093E-2</v>
      </c>
      <c r="M12073">
        <f t="shared" ca="1" si="188"/>
        <v>1.4043692825275955</v>
      </c>
    </row>
    <row r="12074" spans="1:13" x14ac:dyDescent="0.25">
      <c r="A12074" s="9"/>
      <c r="H12074" s="9"/>
      <c r="J12074">
        <v>22</v>
      </c>
      <c r="K12074">
        <f ca="1">SIMULATION!$D$3*SIMULATION!$D$17/$H12052/(SIMULATION!$D$17-$I12052)*(((EXP(-$I12052*$J12074))/(1-EXP(-SIMULATION!$D$4*$I12052)))-(EXP(-SIMULATION!$D$17*$J12074)/(1-EXP(-SIMULATION!$D$4*SIMULATION!$D$17))))</f>
        <v>1.4358894966480851</v>
      </c>
      <c r="L12074">
        <v>0.14046129367232454</v>
      </c>
      <c r="M12074">
        <f t="shared" ca="1" si="188"/>
        <v>1.6375763929177782</v>
      </c>
    </row>
    <row r="12075" spans="1:13" x14ac:dyDescent="0.25">
      <c r="A12075" s="9"/>
      <c r="H12075" s="9"/>
      <c r="J12075">
        <v>23</v>
      </c>
      <c r="K12075">
        <f ca="1">SIMULATION!$D$3*SIMULATION!$D$17/$H12052/(SIMULATION!$D$17-$I12052)*(((EXP(-$I12052*$J12075))/(1-EXP(-SIMULATION!$D$4*$I12052)))-(EXP(-SIMULATION!$D$17*$J12075)/(1-EXP(-SIMULATION!$D$4*SIMULATION!$D$17))))</f>
        <v>1.3999867826109886</v>
      </c>
      <c r="L12075">
        <v>4.3295499804068334E-2</v>
      </c>
      <c r="M12075">
        <f t="shared" ca="1" si="188"/>
        <v>1.460599910083221</v>
      </c>
    </row>
    <row r="12076" spans="1:13" x14ac:dyDescent="0.25">
      <c r="A12076" s="9"/>
      <c r="H12076" s="9"/>
      <c r="J12076">
        <v>24</v>
      </c>
      <c r="K12076">
        <f ca="1">SIMULATION!$D$3*SIMULATION!$D$17/$H12052/(SIMULATION!$D$17-$I12052)*(((EXP(-$I12052*$J12076))/(1-EXP(-SIMULATION!$D$4*$I12052)))-(EXP(-SIMULATION!$D$17*$J12076)/(1-EXP(-SIMULATION!$D$4*SIMULATION!$D$17))))</f>
        <v>1.3649746283633823</v>
      </c>
      <c r="L12076">
        <v>-4.230839449670655E-2</v>
      </c>
      <c r="M12076">
        <f t="shared" ca="1" si="188"/>
        <v>1.3072247433085891</v>
      </c>
    </row>
    <row r="12077" spans="1:13" x14ac:dyDescent="0.25">
      <c r="A12077" s="9">
        <v>484</v>
      </c>
      <c r="B12077" s="2">
        <f ca="1">NORMINV(RAND(),SIMULATION!D7,SIMULATION!D8)</f>
        <v>59.142100542036339</v>
      </c>
      <c r="C12077" s="2">
        <v>2</v>
      </c>
      <c r="D12077" s="2">
        <f ca="1">SIMULATION!$D$11*(1+(SIMULATION!$D$12*LN(1+$C12077)))*(1+(SIMULATION!$D$13*(($B12077/63.5)-1)))</f>
        <v>9.9144360978096344</v>
      </c>
      <c r="E12077" s="2">
        <v>-0.10098174840885493</v>
      </c>
      <c r="F12077" s="2">
        <f ca="1">D12077*(1+E12077)</f>
        <v>8.913259006164953</v>
      </c>
      <c r="G12077" s="2">
        <v>0.14546002976658085</v>
      </c>
      <c r="H12077" s="9">
        <f>SIMULATION!$D$15*EXP($G$12077)</f>
        <v>255.32009920750889</v>
      </c>
      <c r="I12077" s="2">
        <f ca="1">$F12077/$H12077</f>
        <v>3.4910134508920075E-2</v>
      </c>
      <c r="J12077">
        <v>0</v>
      </c>
      <c r="K12077">
        <f ca="1">SIMULATION!$D$3*SIMULATION!$D$17/$H12077/(SIMULATION!$D$17-$I12077)*(((EXP(-$I12077*$J12077))/(1-EXP(-SIMULATION!$D$4*$I12077)))-(EXP(-SIMULATION!$D$17*$J12077)/(1-EXP(-SIMULATION!$D$4*SIMULATION!$D$17))))</f>
        <v>1.7824533298054157</v>
      </c>
      <c r="L12077">
        <v>-0.43018632944440688</v>
      </c>
      <c r="M12077">
        <f t="shared" ca="1" si="188"/>
        <v>1.0156662744504632</v>
      </c>
    </row>
    <row r="12078" spans="1:13" x14ac:dyDescent="0.25">
      <c r="A12078" s="9"/>
      <c r="H12078" s="9"/>
      <c r="J12078">
        <v>1</v>
      </c>
      <c r="K12078">
        <f ca="1">SIMULATION!$D$3*SIMULATION!$D$17/$H12077/(SIMULATION!$D$17-$I12077)*(((EXP(-$I12077*$J12078))/(1-EXP(-SIMULATION!$D$4*$I12077)))-(EXP(-SIMULATION!$D$17*$J12078)/(1-EXP(-SIMULATION!$D$4*SIMULATION!$D$17))))</f>
        <v>2.4807098040487636</v>
      </c>
      <c r="L12078">
        <v>-7.9730520181680906E-2</v>
      </c>
      <c r="M12078">
        <f t="shared" ca="1" si="188"/>
        <v>2.2829215209521601</v>
      </c>
    </row>
    <row r="12079" spans="1:13" x14ac:dyDescent="0.25">
      <c r="A12079" s="9"/>
      <c r="H12079" s="9"/>
      <c r="J12079">
        <v>2</v>
      </c>
      <c r="K12079">
        <f ca="1">SIMULATION!$D$3*SIMULATION!$D$17/$H12077/(SIMULATION!$D$17-$I12077)*(((EXP(-$I12077*$J12079))/(1-EXP(-SIMULATION!$D$4*$I12077)))-(EXP(-SIMULATION!$D$17*$J12079)/(1-EXP(-SIMULATION!$D$4*SIMULATION!$D$17))))</f>
        <v>2.8822495204878722</v>
      </c>
      <c r="L12079">
        <v>-0.51882666820549939</v>
      </c>
      <c r="M12079">
        <f t="shared" ca="1" si="188"/>
        <v>1.3868616048362512</v>
      </c>
    </row>
    <row r="12080" spans="1:13" x14ac:dyDescent="0.25">
      <c r="A12080" s="9"/>
      <c r="H12080" s="9"/>
      <c r="J12080">
        <v>3</v>
      </c>
      <c r="K12080">
        <f ca="1">SIMULATION!$D$3*SIMULATION!$D$17/$H12077/(SIMULATION!$D$17-$I12077)*(((EXP(-$I12077*$J12080))/(1-EXP(-SIMULATION!$D$4*$I12077)))-(EXP(-SIMULATION!$D$17*$J12080)/(1-EXP(-SIMULATION!$D$4*SIMULATION!$D$17))))</f>
        <v>3.0952213492589769</v>
      </c>
      <c r="L12080">
        <v>0.11584192646485815</v>
      </c>
      <c r="M12080">
        <f t="shared" ca="1" si="188"/>
        <v>3.4537777531922944</v>
      </c>
    </row>
    <row r="12081" spans="1:13" x14ac:dyDescent="0.25">
      <c r="A12081" s="9"/>
      <c r="H12081" s="9"/>
      <c r="J12081">
        <v>4</v>
      </c>
      <c r="K12081">
        <f ca="1">SIMULATION!$D$3*SIMULATION!$D$17/$H12077/(SIMULATION!$D$17-$I12077)*(((EXP(-$I12077*$J12081))/(1-EXP(-SIMULATION!$D$4*$I12077)))-(EXP(-SIMULATION!$D$17*$J12081)/(1-EXP(-SIMULATION!$D$4*SIMULATION!$D$17))))</f>
        <v>3.1888756627797008</v>
      </c>
      <c r="L12081">
        <v>0.19359263588664632</v>
      </c>
      <c r="M12081">
        <f t="shared" ca="1" si="188"/>
        <v>3.806218507851999</v>
      </c>
    </row>
    <row r="12082" spans="1:13" x14ac:dyDescent="0.25">
      <c r="A12082" s="9"/>
      <c r="H12082" s="9"/>
      <c r="J12082">
        <v>5</v>
      </c>
      <c r="K12082">
        <f ca="1">SIMULATION!$D$3*SIMULATION!$D$17/$H12077/(SIMULATION!$D$17-$I12077)*(((EXP(-$I12077*$J12082))/(1-EXP(-SIMULATION!$D$4*$I12077)))-(EXP(-SIMULATION!$D$17*$J12082)/(1-EXP(-SIMULATION!$D$4*SIMULATION!$D$17))))</f>
        <v>3.2075375861306541</v>
      </c>
      <c r="L12082">
        <v>-5.3259703826579949E-2</v>
      </c>
      <c r="M12082">
        <f t="shared" ca="1" si="188"/>
        <v>3.0367050842807122</v>
      </c>
    </row>
    <row r="12083" spans="1:13" x14ac:dyDescent="0.25">
      <c r="A12083" s="9"/>
      <c r="H12083" s="9"/>
      <c r="J12083">
        <v>6</v>
      </c>
      <c r="K12083">
        <f ca="1">SIMULATION!$D$3*SIMULATION!$D$17/$H12077/(SIMULATION!$D$17-$I12077)*(((EXP(-$I12077*$J12083))/(1-EXP(-SIMULATION!$D$4*$I12077)))-(EXP(-SIMULATION!$D$17*$J12083)/(1-EXP(-SIMULATION!$D$4*SIMULATION!$D$17))))</f>
        <v>3.1795613314979998</v>
      </c>
      <c r="L12083">
        <v>0.19486366592786972</v>
      </c>
      <c r="M12083">
        <f t="shared" ca="1" si="188"/>
        <v>3.7991423085961986</v>
      </c>
    </row>
    <row r="12084" spans="1:13" x14ac:dyDescent="0.25">
      <c r="A12084" s="9"/>
      <c r="H12084" s="9"/>
      <c r="J12084">
        <v>7</v>
      </c>
      <c r="K12084">
        <f ca="1">SIMULATION!$D$3*SIMULATION!$D$17/$H12077/(SIMULATION!$D$17-$I12077)*(((EXP(-$I12077*$J12084))/(1-EXP(-SIMULATION!$D$4*$I12077)))-(EXP(-SIMULATION!$D$17*$J12084)/(1-EXP(-SIMULATION!$D$4*SIMULATION!$D$17))))</f>
        <v>3.1230682916254833</v>
      </c>
      <c r="L12084">
        <v>-0.23631997727311416</v>
      </c>
      <c r="M12084">
        <f t="shared" ca="1" si="188"/>
        <v>2.3850248639261658</v>
      </c>
    </row>
    <row r="12085" spans="1:13" x14ac:dyDescent="0.25">
      <c r="A12085" s="9"/>
      <c r="H12085" s="9"/>
      <c r="J12085">
        <v>8</v>
      </c>
      <c r="K12085">
        <f ca="1">SIMULATION!$D$3*SIMULATION!$D$17/$H12077/(SIMULATION!$D$17-$I12077)*(((EXP(-$I12077*$J12085))/(1-EXP(-SIMULATION!$D$4*$I12077)))-(EXP(-SIMULATION!$D$17*$J12085)/(1-EXP(-SIMULATION!$D$4*SIMULATION!$D$17))))</f>
        <v>3.0496240900698348</v>
      </c>
      <c r="L12085">
        <v>-0.19528787617035936</v>
      </c>
      <c r="M12085">
        <f t="shared" ca="1" si="188"/>
        <v>2.4540694784021322</v>
      </c>
    </row>
    <row r="12086" spans="1:13" x14ac:dyDescent="0.25">
      <c r="A12086" s="9"/>
      <c r="H12086" s="9"/>
      <c r="J12086">
        <v>9</v>
      </c>
      <c r="K12086">
        <f ca="1">SIMULATION!$D$3*SIMULATION!$D$17/$H12077/(SIMULATION!$D$17-$I12077)*(((EXP(-$I12077*$J12086))/(1-EXP(-SIMULATION!$D$4*$I12077)))-(EXP(-SIMULATION!$D$17*$J12086)/(1-EXP(-SIMULATION!$D$4*SIMULATION!$D$17))))</f>
        <v>2.9665948669772</v>
      </c>
      <c r="L12086">
        <v>0.75735294989167901</v>
      </c>
      <c r="M12086">
        <f t="shared" ca="1" si="188"/>
        <v>5.2133542406158959</v>
      </c>
    </row>
    <row r="12087" spans="1:13" x14ac:dyDescent="0.25">
      <c r="A12087" s="9"/>
      <c r="H12087" s="9"/>
      <c r="J12087">
        <v>10</v>
      </c>
      <c r="K12087">
        <f ca="1">SIMULATION!$D$3*SIMULATION!$D$17/$H12077/(SIMULATION!$D$17-$I12077)*(((EXP(-$I12077*$J12087))/(1-EXP(-SIMULATION!$D$4*$I12077)))-(EXP(-SIMULATION!$D$17*$J12087)/(1-EXP(-SIMULATION!$D$4*SIMULATION!$D$17))))</f>
        <v>2.8786571888840613</v>
      </c>
      <c r="L12087">
        <v>-0.19049820317622479</v>
      </c>
      <c r="M12087">
        <f t="shared" ca="1" si="188"/>
        <v>2.3302781668413255</v>
      </c>
    </row>
    <row r="12088" spans="1:13" x14ac:dyDescent="0.25">
      <c r="A12088" s="9"/>
      <c r="H12088" s="9"/>
      <c r="J12088">
        <v>11</v>
      </c>
      <c r="K12088">
        <f ca="1">SIMULATION!$D$3*SIMULATION!$D$17/$H12077/(SIMULATION!$D$17-$I12077)*(((EXP(-$I12077*$J12088))/(1-EXP(-SIMULATION!$D$4*$I12077)))-(EXP(-SIMULATION!$D$17*$J12088)/(1-EXP(-SIMULATION!$D$4*SIMULATION!$D$17))))</f>
        <v>2.7887655821445163</v>
      </c>
      <c r="L12088">
        <v>-8.6819280983947394E-2</v>
      </c>
      <c r="M12088">
        <f t="shared" ca="1" si="188"/>
        <v>2.5466469594699497</v>
      </c>
    </row>
    <row r="12089" spans="1:13" x14ac:dyDescent="0.25">
      <c r="A12089" s="9"/>
      <c r="H12089" s="9"/>
      <c r="J12089">
        <v>12</v>
      </c>
      <c r="K12089">
        <f ca="1">SIMULATION!$D$3*SIMULATION!$D$17/$H12077/(SIMULATION!$D$17-$I12077)*(((EXP(-$I12077*$J12089))/(1-EXP(-SIMULATION!$D$4*$I12077)))-(EXP(-SIMULATION!$D$17*$J12089)/(1-EXP(-SIMULATION!$D$4*SIMULATION!$D$17))))</f>
        <v>2.6987725002435661</v>
      </c>
      <c r="L12089">
        <v>-0.46790843576375046</v>
      </c>
      <c r="M12089">
        <f t="shared" ca="1" si="188"/>
        <v>1.4359940811723733</v>
      </c>
    </row>
    <row r="12090" spans="1:13" x14ac:dyDescent="0.25">
      <c r="A12090" s="9"/>
      <c r="H12090" s="9"/>
      <c r="J12090">
        <v>13</v>
      </c>
      <c r="K12090">
        <f ca="1">SIMULATION!$D$3*SIMULATION!$D$17/$H12077/(SIMULATION!$D$17-$I12077)*(((EXP(-$I12077*$J12090))/(1-EXP(-SIMULATION!$D$4*$I12077)))-(EXP(-SIMULATION!$D$17*$J12090)/(1-EXP(-SIMULATION!$D$4*SIMULATION!$D$17))))</f>
        <v>2.6098255640771395</v>
      </c>
      <c r="L12090">
        <v>0.21918451053381463</v>
      </c>
      <c r="M12090">
        <f t="shared" ca="1" si="188"/>
        <v>3.181858902918024</v>
      </c>
    </row>
    <row r="12091" spans="1:13" x14ac:dyDescent="0.25">
      <c r="A12091" s="9"/>
      <c r="H12091" s="9"/>
      <c r="J12091">
        <v>14</v>
      </c>
      <c r="K12091">
        <f ca="1">SIMULATION!$D$3*SIMULATION!$D$17/$H12077/(SIMULATION!$D$17-$I12077)*(((EXP(-$I12077*$J12091))/(1-EXP(-SIMULATION!$D$4*$I12077)))-(EXP(-SIMULATION!$D$17*$J12091)/(1-EXP(-SIMULATION!$D$4*SIMULATION!$D$17))))</f>
        <v>2.5226220750516464</v>
      </c>
      <c r="L12091">
        <v>4.3838071031697132E-3</v>
      </c>
      <c r="M12091">
        <f t="shared" ca="1" si="188"/>
        <v>2.5336807636228702</v>
      </c>
    </row>
    <row r="12092" spans="1:13" x14ac:dyDescent="0.25">
      <c r="A12092" s="9"/>
      <c r="H12092" s="9"/>
      <c r="J12092">
        <v>15</v>
      </c>
      <c r="K12092">
        <f ca="1">SIMULATION!$D$3*SIMULATION!$D$17/$H12077/(SIMULATION!$D$17-$I12077)*(((EXP(-$I12077*$J12092))/(1-EXP(-SIMULATION!$D$4*$I12077)))-(EXP(-SIMULATION!$D$17*$J12092)/(1-EXP(-SIMULATION!$D$4*SIMULATION!$D$17))))</f>
        <v>2.4375720667921605</v>
      </c>
      <c r="L12092">
        <v>0.44809908061914488</v>
      </c>
      <c r="M12092">
        <f t="shared" ca="1" si="188"/>
        <v>3.5298458688646366</v>
      </c>
    </row>
    <row r="12093" spans="1:13" x14ac:dyDescent="0.25">
      <c r="A12093" s="9"/>
      <c r="H12093" s="9"/>
      <c r="J12093">
        <v>16</v>
      </c>
      <c r="K12093">
        <f ca="1">SIMULATION!$D$3*SIMULATION!$D$17/$H12077/(SIMULATION!$D$17-$I12077)*(((EXP(-$I12077*$J12093))/(1-EXP(-SIMULATION!$D$4*$I12077)))-(EXP(-SIMULATION!$D$17*$J12093)/(1-EXP(-SIMULATION!$D$4*SIMULATION!$D$17))))</f>
        <v>2.3549027477648066</v>
      </c>
      <c r="L12093">
        <v>6.6384680023814195E-3</v>
      </c>
      <c r="M12093">
        <f t="shared" ca="1" si="188"/>
        <v>2.3705356943045635</v>
      </c>
    </row>
    <row r="12094" spans="1:13" x14ac:dyDescent="0.25">
      <c r="A12094" s="9"/>
      <c r="H12094" s="9"/>
      <c r="J12094">
        <v>17</v>
      </c>
      <c r="K12094">
        <f ca="1">SIMULATION!$D$3*SIMULATION!$D$17/$H12077/(SIMULATION!$D$17-$I12077)*(((EXP(-$I12077*$J12094))/(1-EXP(-SIMULATION!$D$4*$I12077)))-(EXP(-SIMULATION!$D$17*$J12094)/(1-EXP(-SIMULATION!$D$4*SIMULATION!$D$17))))</f>
        <v>2.2747253873135587</v>
      </c>
      <c r="L12094">
        <v>-0.34934366153436258</v>
      </c>
      <c r="M12094">
        <f t="shared" ca="1" si="188"/>
        <v>1.4800644915242689</v>
      </c>
    </row>
    <row r="12095" spans="1:13" x14ac:dyDescent="0.25">
      <c r="A12095" s="9"/>
      <c r="H12095" s="9"/>
      <c r="J12095">
        <v>18</v>
      </c>
      <c r="K12095">
        <f ca="1">SIMULATION!$D$3*SIMULATION!$D$17/$H12077/(SIMULATION!$D$17-$I12077)*(((EXP(-$I12077*$J12095))/(1-EXP(-SIMULATION!$D$4*$I12077)))-(EXP(-SIMULATION!$D$17*$J12095)/(1-EXP(-SIMULATION!$D$4*SIMULATION!$D$17))))</f>
        <v>2.1970781360118821</v>
      </c>
      <c r="L12095">
        <v>0.12801023675079584</v>
      </c>
      <c r="M12095">
        <f t="shared" ca="1" si="188"/>
        <v>2.4783266283627601</v>
      </c>
    </row>
    <row r="12096" spans="1:13" x14ac:dyDescent="0.25">
      <c r="A12096" s="9"/>
      <c r="H12096" s="9"/>
      <c r="J12096">
        <v>19</v>
      </c>
      <c r="K12096">
        <f ca="1">SIMULATION!$D$3*SIMULATION!$D$17/$H12077/(SIMULATION!$D$17-$I12077)*(((EXP(-$I12077*$J12096))/(1-EXP(-SIMULATION!$D$4*$I12077)))-(EXP(-SIMULATION!$D$17*$J12096)/(1-EXP(-SIMULATION!$D$4*SIMULATION!$D$17))))</f>
        <v>2.1219534255746857</v>
      </c>
      <c r="L12096">
        <v>-0.12710394175249884</v>
      </c>
      <c r="M12096">
        <f t="shared" ca="1" si="188"/>
        <v>1.8522447809689255</v>
      </c>
    </row>
    <row r="12097" spans="1:13" x14ac:dyDescent="0.25">
      <c r="A12097" s="9"/>
      <c r="H12097" s="9"/>
      <c r="J12097">
        <v>20</v>
      </c>
      <c r="K12097">
        <f ca="1">SIMULATION!$D$3*SIMULATION!$D$17/$H12077/(SIMULATION!$D$17-$I12077)*(((EXP(-$I12077*$J12097))/(1-EXP(-SIMULATION!$D$4*$I12077)))-(EXP(-SIMULATION!$D$17*$J12097)/(1-EXP(-SIMULATION!$D$4*SIMULATION!$D$17))))</f>
        <v>2.0493154883645239</v>
      </c>
      <c r="L12097">
        <v>0.48659735234023982</v>
      </c>
      <c r="M12097">
        <f t="shared" ca="1" si="188"/>
        <v>3.046506979112547</v>
      </c>
    </row>
    <row r="12098" spans="1:13" x14ac:dyDescent="0.25">
      <c r="A12098" s="9"/>
      <c r="H12098" s="9"/>
      <c r="J12098">
        <v>21</v>
      </c>
      <c r="K12098">
        <f ca="1">SIMULATION!$D$3*SIMULATION!$D$17/$H12077/(SIMULATION!$D$17-$I12077)*(((EXP(-$I12077*$J12098))/(1-EXP(-SIMULATION!$D$4*$I12077)))-(EXP(-SIMULATION!$D$17*$J12098)/(1-EXP(-SIMULATION!$D$4*SIMULATION!$D$17))))</f>
        <v>1.9791115466327069</v>
      </c>
      <c r="L12098">
        <v>-0.16554054835449628</v>
      </c>
      <c r="M12098">
        <f t="shared" ca="1" si="188"/>
        <v>1.6514883359484134</v>
      </c>
    </row>
    <row r="12099" spans="1:13" x14ac:dyDescent="0.25">
      <c r="A12099" s="9"/>
      <c r="H12099" s="9"/>
      <c r="J12099">
        <v>22</v>
      </c>
      <c r="K12099">
        <f ca="1">SIMULATION!$D$3*SIMULATION!$D$17/$H12077/(SIMULATION!$D$17-$I12077)*(((EXP(-$I12077*$J12099))/(1-EXP(-SIMULATION!$D$4*$I12077)))-(EXP(-SIMULATION!$D$17*$J12099)/(1-EXP(-SIMULATION!$D$4*SIMULATION!$D$17))))</f>
        <v>1.9112789464657198</v>
      </c>
      <c r="L12099">
        <v>0.267698504167179</v>
      </c>
      <c r="M12099">
        <f t="shared" ref="M12099:M12162" ca="1" si="189">$K12099*(1+$L12099)</f>
        <v>2.4229254614808147</v>
      </c>
    </row>
    <row r="12100" spans="1:13" x14ac:dyDescent="0.25">
      <c r="A12100" s="9"/>
      <c r="H12100" s="9"/>
      <c r="J12100">
        <v>23</v>
      </c>
      <c r="K12100">
        <f ca="1">SIMULATION!$D$3*SIMULATION!$D$17/$H12077/(SIMULATION!$D$17-$I12077)*(((EXP(-$I12077*$J12100))/(1-EXP(-SIMULATION!$D$4*$I12077)))-(EXP(-SIMULATION!$D$17*$J12100)/(1-EXP(-SIMULATION!$D$4*SIMULATION!$D$17))))</f>
        <v>1.8457496942488452</v>
      </c>
      <c r="L12100">
        <v>-0.36050620268037742</v>
      </c>
      <c r="M12100">
        <f t="shared" ca="1" si="189"/>
        <v>1.1803454808767264</v>
      </c>
    </row>
    <row r="12101" spans="1:13" x14ac:dyDescent="0.25">
      <c r="A12101" s="9"/>
      <c r="H12101" s="9"/>
      <c r="J12101">
        <v>24</v>
      </c>
      <c r="K12101">
        <f ca="1">SIMULATION!$D$3*SIMULATION!$D$17/$H12077/(SIMULATION!$D$17-$I12077)*(((EXP(-$I12077*$J12101))/(1-EXP(-SIMULATION!$D$4*$I12077)))-(EXP(-SIMULATION!$D$17*$J12101)/(1-EXP(-SIMULATION!$D$4*SIMULATION!$D$17))))</f>
        <v>1.7824533298054153</v>
      </c>
      <c r="L12101">
        <v>-0.25909749899948792</v>
      </c>
      <c r="M12101">
        <f t="shared" ca="1" si="189"/>
        <v>1.3206241299695229</v>
      </c>
    </row>
    <row r="12102" spans="1:13" x14ac:dyDescent="0.25">
      <c r="A12102" s="9">
        <v>485</v>
      </c>
      <c r="B12102" s="2">
        <f ca="1">NORMINV(RAND(),SIMULATION!D7,SIMULATION!D8)</f>
        <v>70.546545973314437</v>
      </c>
      <c r="C12102" s="2">
        <v>2</v>
      </c>
      <c r="D12102" s="2">
        <f ca="1">SIMULATION!$D$11*(1+(SIMULATION!$D$12*LN(1+$C12102)))*(1+(SIMULATION!$D$13*(($B12102/63.5)-1)))</f>
        <v>10.761350027367111</v>
      </c>
      <c r="E12102" s="2">
        <v>3.866395892978771E-2</v>
      </c>
      <c r="F12102" s="2">
        <f ca="1">D12102*(1+E12102)</f>
        <v>11.177426422854303</v>
      </c>
      <c r="G12102" s="2">
        <v>0.57945180150220621</v>
      </c>
      <c r="H12102" s="9">
        <f>SIMULATION!$D$15*EXP($G$12102)</f>
        <v>394.06261606151753</v>
      </c>
      <c r="I12102" s="2">
        <f ca="1">$F12102/$H12102</f>
        <v>2.836459478081875E-2</v>
      </c>
      <c r="J12102">
        <v>0</v>
      </c>
      <c r="K12102">
        <f ca="1">SIMULATION!$D$3*SIMULATION!$D$17/$H12102/(SIMULATION!$D$17-$I12102)*(((EXP(-$I12102*$J12102))/(1-EXP(-SIMULATION!$D$4*$I12102)))-(EXP(-SIMULATION!$D$17*$J12102)/(1-EXP(-SIMULATION!$D$4*SIMULATION!$D$17))))</f>
        <v>1.5283645162382082</v>
      </c>
      <c r="L12102">
        <v>-0.15025176024113487</v>
      </c>
      <c r="M12102">
        <f t="shared" ca="1" si="189"/>
        <v>1.2987250573833269</v>
      </c>
    </row>
    <row r="12103" spans="1:13" x14ac:dyDescent="0.25">
      <c r="A12103" s="9"/>
      <c r="H12103" s="9"/>
      <c r="J12103">
        <v>1</v>
      </c>
      <c r="K12103">
        <f ca="1">SIMULATION!$D$3*SIMULATION!$D$17/$H12102/(SIMULATION!$D$17-$I12102)*(((EXP(-$I12102*$J12103))/(1-EXP(-SIMULATION!$D$4*$I12102)))-(EXP(-SIMULATION!$D$17*$J12103)/(1-EXP(-SIMULATION!$D$4*SIMULATION!$D$17))))</f>
        <v>1.9793802264991478</v>
      </c>
      <c r="L12103">
        <v>-0.42510269929342653</v>
      </c>
      <c r="M12103">
        <f t="shared" ca="1" si="189"/>
        <v>1.137940349286326</v>
      </c>
    </row>
    <row r="12104" spans="1:13" x14ac:dyDescent="0.25">
      <c r="A12104" s="9"/>
      <c r="H12104" s="9"/>
      <c r="J12104">
        <v>2</v>
      </c>
      <c r="K12104">
        <f ca="1">SIMULATION!$D$3*SIMULATION!$D$17/$H12102/(SIMULATION!$D$17-$I12102)*(((EXP(-$I12102*$J12104))/(1-EXP(-SIMULATION!$D$4*$I12102)))-(EXP(-SIMULATION!$D$17*$J12104)/(1-EXP(-SIMULATION!$D$4*SIMULATION!$D$17))))</f>
        <v>2.2404368651194266</v>
      </c>
      <c r="L12104">
        <v>0.24572942312954832</v>
      </c>
      <c r="M12104">
        <f t="shared" ca="1" si="189"/>
        <v>2.7909781235433972</v>
      </c>
    </row>
    <row r="12105" spans="1:13" x14ac:dyDescent="0.25">
      <c r="A12105" s="9"/>
      <c r="H12105" s="9"/>
      <c r="J12105">
        <v>3</v>
      </c>
      <c r="K12105">
        <f ca="1">SIMULATION!$D$3*SIMULATION!$D$17/$H12102/(SIMULATION!$D$17-$I12102)*(((EXP(-$I12102*$J12105))/(1-EXP(-SIMULATION!$D$4*$I12102)))-(EXP(-SIMULATION!$D$17*$J12105)/(1-EXP(-SIMULATION!$D$4*SIMULATION!$D$17))))</f>
        <v>2.3805451960236721</v>
      </c>
      <c r="L12105">
        <v>-0.4076843806934774</v>
      </c>
      <c r="M12105">
        <f t="shared" ca="1" si="189"/>
        <v>1.4100341020699287</v>
      </c>
    </row>
    <row r="12106" spans="1:13" x14ac:dyDescent="0.25">
      <c r="A12106" s="9"/>
      <c r="H12106" s="9"/>
      <c r="J12106">
        <v>4</v>
      </c>
      <c r="K12106">
        <f ca="1">SIMULATION!$D$3*SIMULATION!$D$17/$H12102/(SIMULATION!$D$17-$I12102)*(((EXP(-$I12102*$J12106))/(1-EXP(-SIMULATION!$D$4*$I12102)))-(EXP(-SIMULATION!$D$17*$J12106)/(1-EXP(-SIMULATION!$D$4*SIMULATION!$D$17))))</f>
        <v>2.4439071204059926</v>
      </c>
      <c r="L12106">
        <v>0.14593955258135363</v>
      </c>
      <c r="M12106">
        <f t="shared" ca="1" si="189"/>
        <v>2.8005698321084274</v>
      </c>
    </row>
    <row r="12107" spans="1:13" x14ac:dyDescent="0.25">
      <c r="A12107" s="9"/>
      <c r="H12107" s="9"/>
      <c r="J12107">
        <v>5</v>
      </c>
      <c r="K12107">
        <f ca="1">SIMULATION!$D$3*SIMULATION!$D$17/$H12102/(SIMULATION!$D$17-$I12102)*(((EXP(-$I12102*$J12107))/(1-EXP(-SIMULATION!$D$4*$I12102)))-(EXP(-SIMULATION!$D$17*$J12107)/(1-EXP(-SIMULATION!$D$4*SIMULATION!$D$17))))</f>
        <v>2.4588270296263102</v>
      </c>
      <c r="L12107">
        <v>0.22566314639659957</v>
      </c>
      <c r="M12107">
        <f t="shared" ca="1" si="189"/>
        <v>3.0136936735767885</v>
      </c>
    </row>
    <row r="12108" spans="1:13" x14ac:dyDescent="0.25">
      <c r="A12108" s="9"/>
      <c r="H12108" s="9"/>
      <c r="J12108">
        <v>6</v>
      </c>
      <c r="K12108">
        <f ca="1">SIMULATION!$D$3*SIMULATION!$D$17/$H12102/(SIMULATION!$D$17-$I12102)*(((EXP(-$I12102*$J12108))/(1-EXP(-SIMULATION!$D$4*$I12102)))-(EXP(-SIMULATION!$D$17*$J12108)/(1-EXP(-SIMULATION!$D$4*SIMULATION!$D$17))))</f>
        <v>2.4434223993727677</v>
      </c>
      <c r="L12108">
        <v>0.63729395612949624</v>
      </c>
      <c r="M12108">
        <f t="shared" ca="1" si="189"/>
        <v>4.0006007267644641</v>
      </c>
    </row>
    <row r="12109" spans="1:13" x14ac:dyDescent="0.25">
      <c r="A12109" s="9"/>
      <c r="H12109" s="9"/>
      <c r="J12109">
        <v>7</v>
      </c>
      <c r="K12109">
        <f ca="1">SIMULATION!$D$3*SIMULATION!$D$17/$H12102/(SIMULATION!$D$17-$I12102)*(((EXP(-$I12102*$J12109))/(1-EXP(-SIMULATION!$D$4*$I12102)))-(EXP(-SIMULATION!$D$17*$J12109)/(1-EXP(-SIMULATION!$D$4*SIMULATION!$D$17))))</f>
        <v>2.4092832604040813</v>
      </c>
      <c r="L12109">
        <v>0.1249464449553461</v>
      </c>
      <c r="M12109">
        <f t="shared" ca="1" si="189"/>
        <v>2.7103146386819965</v>
      </c>
    </row>
    <row r="12110" spans="1:13" x14ac:dyDescent="0.25">
      <c r="A12110" s="9"/>
      <c r="H12110" s="9"/>
      <c r="J12110">
        <v>8</v>
      </c>
      <c r="K12110">
        <f ca="1">SIMULATION!$D$3*SIMULATION!$D$17/$H12102/(SIMULATION!$D$17-$I12102)*(((EXP(-$I12102*$J12110))/(1-EXP(-SIMULATION!$D$4*$I12102)))-(EXP(-SIMULATION!$D$17*$J12110)/(1-EXP(-SIMULATION!$D$4*SIMULATION!$D$17))))</f>
        <v>2.3638172600762042</v>
      </c>
      <c r="L12110">
        <v>0.17431525587715091</v>
      </c>
      <c r="M12110">
        <f t="shared" ca="1" si="189"/>
        <v>2.7758666706132136</v>
      </c>
    </row>
    <row r="12111" spans="1:13" x14ac:dyDescent="0.25">
      <c r="A12111" s="9"/>
      <c r="H12111" s="9"/>
      <c r="J12111">
        <v>9</v>
      </c>
      <c r="K12111">
        <f ca="1">SIMULATION!$D$3*SIMULATION!$D$17/$H12102/(SIMULATION!$D$17-$I12102)*(((EXP(-$I12102*$J12111))/(1-EXP(-SIMULATION!$D$4*$I12102)))-(EXP(-SIMULATION!$D$17*$J12111)/(1-EXP(-SIMULATION!$D$4*SIMULATION!$D$17))))</f>
        <v>2.3117524189869258</v>
      </c>
      <c r="L12111">
        <v>-7.9101078868954178E-2</v>
      </c>
      <c r="M12111">
        <f t="shared" ca="1" si="189"/>
        <v>2.1288903085671453</v>
      </c>
    </row>
    <row r="12112" spans="1:13" x14ac:dyDescent="0.25">
      <c r="A12112" s="9"/>
      <c r="H12112" s="9"/>
      <c r="J12112">
        <v>10</v>
      </c>
      <c r="K12112">
        <f ca="1">SIMULATION!$D$3*SIMULATION!$D$17/$H12102/(SIMULATION!$D$17-$I12102)*(((EXP(-$I12102*$J12112))/(1-EXP(-SIMULATION!$D$4*$I12102)))-(EXP(-SIMULATION!$D$17*$J12112)/(1-EXP(-SIMULATION!$D$4*SIMULATION!$D$17))))</f>
        <v>2.2561001186435936</v>
      </c>
      <c r="L12112">
        <v>-9.3799574013591805E-2</v>
      </c>
      <c r="M12112">
        <f t="shared" ca="1" si="189"/>
        <v>2.0444788885828107</v>
      </c>
    </row>
    <row r="12113" spans="1:13" x14ac:dyDescent="0.25">
      <c r="A12113" s="9"/>
      <c r="H12113" s="9"/>
      <c r="J12113">
        <v>11</v>
      </c>
      <c r="K12113">
        <f ca="1">SIMULATION!$D$3*SIMULATION!$D$17/$H12102/(SIMULATION!$D$17-$I12102)*(((EXP(-$I12102*$J12113))/(1-EXP(-SIMULATION!$D$4*$I12102)))-(EXP(-SIMULATION!$D$17*$J12113)/(1-EXP(-SIMULATION!$D$4*SIMULATION!$D$17))))</f>
        <v>2.1987721924940669</v>
      </c>
      <c r="L12113">
        <v>-0.12807683015417864</v>
      </c>
      <c r="M12113">
        <f t="shared" ca="1" si="189"/>
        <v>1.9171604198482735</v>
      </c>
    </row>
    <row r="12114" spans="1:13" x14ac:dyDescent="0.25">
      <c r="A12114" s="9"/>
      <c r="H12114" s="9"/>
      <c r="J12114">
        <v>12</v>
      </c>
      <c r="K12114">
        <f ca="1">SIMULATION!$D$3*SIMULATION!$D$17/$H12102/(SIMULATION!$D$17-$I12102)*(((EXP(-$I12102*$J12114))/(1-EXP(-SIMULATION!$D$4*$I12102)))-(EXP(-SIMULATION!$D$17*$J12114)/(1-EXP(-SIMULATION!$D$4*SIMULATION!$D$17))))</f>
        <v>2.1409763584109682</v>
      </c>
      <c r="L12114">
        <v>0.15674954847839762</v>
      </c>
      <c r="M12114">
        <f t="shared" ca="1" si="189"/>
        <v>2.4765734358948115</v>
      </c>
    </row>
    <row r="12115" spans="1:13" x14ac:dyDescent="0.25">
      <c r="A12115" s="9"/>
      <c r="H12115" s="9"/>
      <c r="J12115">
        <v>13</v>
      </c>
      <c r="K12115">
        <f ca="1">SIMULATION!$D$3*SIMULATION!$D$17/$H12102/(SIMULATION!$D$17-$I12102)*(((EXP(-$I12102*$J12115))/(1-EXP(-SIMULATION!$D$4*$I12102)))-(EXP(-SIMULATION!$D$17*$J12115)/(1-EXP(-SIMULATION!$D$4*SIMULATION!$D$17))))</f>
        <v>2.08346960740174</v>
      </c>
      <c r="L12115">
        <v>0.45063519989829531</v>
      </c>
      <c r="M12115">
        <f t="shared" ca="1" si="189"/>
        <v>3.0223543504152461</v>
      </c>
    </row>
    <row r="12116" spans="1:13" x14ac:dyDescent="0.25">
      <c r="A12116" s="9"/>
      <c r="H12116" s="9"/>
      <c r="J12116">
        <v>14</v>
      </c>
      <c r="K12116">
        <f ca="1">SIMULATION!$D$3*SIMULATION!$D$17/$H12102/(SIMULATION!$D$17-$I12102)*(((EXP(-$I12102*$J12116))/(1-EXP(-SIMULATION!$D$4*$I12102)))-(EXP(-SIMULATION!$D$17*$J12116)/(1-EXP(-SIMULATION!$D$4*SIMULATION!$D$17))))</f>
        <v>2.0267205676121618</v>
      </c>
      <c r="L12116">
        <v>-4.4427548915501922E-2</v>
      </c>
      <c r="M12116">
        <f t="shared" ca="1" si="189"/>
        <v>1.9366783404565187</v>
      </c>
    </row>
    <row r="12117" spans="1:13" x14ac:dyDescent="0.25">
      <c r="A12117" s="9"/>
      <c r="H12117" s="9"/>
      <c r="J12117">
        <v>15</v>
      </c>
      <c r="K12117">
        <f ca="1">SIMULATION!$D$3*SIMULATION!$D$17/$H12102/(SIMULATION!$D$17-$I12102)*(((EXP(-$I12102*$J12117))/(1-EXP(-SIMULATION!$D$4*$I12102)))-(EXP(-SIMULATION!$D$17*$J12117)/(1-EXP(-SIMULATION!$D$4*SIMULATION!$D$17))))</f>
        <v>1.9710135378694784</v>
      </c>
      <c r="L12117">
        <v>-0.35611224483261744</v>
      </c>
      <c r="M12117">
        <f t="shared" ca="1" si="189"/>
        <v>1.2691114823032992</v>
      </c>
    </row>
    <row r="12118" spans="1:13" x14ac:dyDescent="0.25">
      <c r="A12118" s="9"/>
      <c r="H12118" s="9"/>
      <c r="J12118">
        <v>16</v>
      </c>
      <c r="K12118">
        <f ca="1">SIMULATION!$D$3*SIMULATION!$D$17/$H12102/(SIMULATION!$D$17-$I12102)*(((EXP(-$I12102*$J12118))/(1-EXP(-SIMULATION!$D$4*$I12102)))-(EXP(-SIMULATION!$D$17*$J12118)/(1-EXP(-SIMULATION!$D$4*SIMULATION!$D$17))))</f>
        <v>1.916515142021072</v>
      </c>
      <c r="L12118">
        <v>0.1290110743196391</v>
      </c>
      <c r="M12118">
        <f t="shared" ca="1" si="189"/>
        <v>2.1637668194430661</v>
      </c>
    </row>
    <row r="12119" spans="1:13" x14ac:dyDescent="0.25">
      <c r="A12119" s="9"/>
      <c r="H12119" s="9"/>
      <c r="J12119">
        <v>17</v>
      </c>
      <c r="K12119">
        <f ca="1">SIMULATION!$D$3*SIMULATION!$D$17/$H12102/(SIMULATION!$D$17-$I12102)*(((EXP(-$I12102*$J12119))/(1-EXP(-SIMULATION!$D$4*$I12102)))-(EXP(-SIMULATION!$D$17*$J12119)/(1-EXP(-SIMULATION!$D$4*SIMULATION!$D$17))))</f>
        <v>1.8633170301317437</v>
      </c>
      <c r="L12119">
        <v>-5.8541600943562332E-2</v>
      </c>
      <c r="M12119">
        <f t="shared" ca="1" si="189"/>
        <v>1.7542354681224275</v>
      </c>
    </row>
    <row r="12120" spans="1:13" x14ac:dyDescent="0.25">
      <c r="A12120" s="9"/>
      <c r="H12120" s="9"/>
      <c r="J12120">
        <v>18</v>
      </c>
      <c r="K12120">
        <f ca="1">SIMULATION!$D$3*SIMULATION!$D$17/$H12102/(SIMULATION!$D$17-$I12102)*(((EXP(-$I12102*$J12120))/(1-EXP(-SIMULATION!$D$4*$I12102)))-(EXP(-SIMULATION!$D$17*$J12120)/(1-EXP(-SIMULATION!$D$4*SIMULATION!$D$17))))</f>
        <v>1.8114632302766707</v>
      </c>
      <c r="L12120">
        <v>-0.23127256942451374</v>
      </c>
      <c r="M12120">
        <f t="shared" ca="1" si="189"/>
        <v>1.3925214745925556</v>
      </c>
    </row>
    <row r="12121" spans="1:13" x14ac:dyDescent="0.25">
      <c r="A12121" s="9"/>
      <c r="H12121" s="9"/>
      <c r="J12121">
        <v>19</v>
      </c>
      <c r="K12121">
        <f ca="1">SIMULATION!$D$3*SIMULATION!$D$17/$H12102/(SIMULATION!$D$17-$I12102)*(((EXP(-$I12102*$J12121))/(1-EXP(-SIMULATION!$D$4*$I12102)))-(EXP(-SIMULATION!$D$17*$J12121)/(1-EXP(-SIMULATION!$D$4*SIMULATION!$D$17))))</f>
        <v>1.7609676644038144</v>
      </c>
      <c r="L12121">
        <v>4.0332844006346048E-2</v>
      </c>
      <c r="M12121">
        <f t="shared" ca="1" si="189"/>
        <v>1.8319924985124327</v>
      </c>
    </row>
    <row r="12122" spans="1:13" x14ac:dyDescent="0.25">
      <c r="A12122" s="9"/>
      <c r="H12122" s="9"/>
      <c r="J12122">
        <v>20</v>
      </c>
      <c r="K12122">
        <f ca="1">SIMULATION!$D$3*SIMULATION!$D$17/$H12102/(SIMULATION!$D$17-$I12102)*(((EXP(-$I12102*$J12122))/(1-EXP(-SIMULATION!$D$4*$I12102)))-(EXP(-SIMULATION!$D$17*$J12122)/(1-EXP(-SIMULATION!$D$4*SIMULATION!$D$17))))</f>
        <v>1.7118253614241208</v>
      </c>
      <c r="L12122">
        <v>-0.15448602595123312</v>
      </c>
      <c r="M12122">
        <f t="shared" ca="1" si="189"/>
        <v>1.4473722642151752</v>
      </c>
    </row>
    <row r="12123" spans="1:13" x14ac:dyDescent="0.25">
      <c r="A12123" s="9"/>
      <c r="H12123" s="9"/>
      <c r="J12123">
        <v>21</v>
      </c>
      <c r="K12123">
        <f ca="1">SIMULATION!$D$3*SIMULATION!$D$17/$H12102/(SIMULATION!$D$17-$I12102)*(((EXP(-$I12102*$J12123))/(1-EXP(-SIMULATION!$D$4*$I12102)))-(EXP(-SIMULATION!$D$17*$J12123)/(1-EXP(-SIMULATION!$D$4*SIMULATION!$D$17))))</f>
        <v>1.66401963165387</v>
      </c>
      <c r="L12123">
        <v>0.3254152264336953</v>
      </c>
      <c r="M12123">
        <f t="shared" ca="1" si="189"/>
        <v>2.2055169568786286</v>
      </c>
    </row>
    <row r="12124" spans="1:13" x14ac:dyDescent="0.25">
      <c r="A12124" s="9"/>
      <c r="H12124" s="9"/>
      <c r="J12124">
        <v>22</v>
      </c>
      <c r="K12124">
        <f ca="1">SIMULATION!$D$3*SIMULATION!$D$17/$H12102/(SIMULATION!$D$17-$I12102)*(((EXP(-$I12102*$J12124))/(1-EXP(-SIMULATION!$D$4*$I12102)))-(EXP(-SIMULATION!$D$17*$J12124)/(1-EXP(-SIMULATION!$D$4*SIMULATION!$D$17))))</f>
        <v>1.6175266535060602</v>
      </c>
      <c r="L12124">
        <v>-0.23921945997996072</v>
      </c>
      <c r="M12124">
        <f t="shared" ca="1" si="189"/>
        <v>1.2305828009511475</v>
      </c>
    </row>
    <row r="12125" spans="1:13" x14ac:dyDescent="0.25">
      <c r="A12125" s="9"/>
      <c r="H12125" s="9"/>
      <c r="J12125">
        <v>23</v>
      </c>
      <c r="K12125">
        <f ca="1">SIMULATION!$D$3*SIMULATION!$D$17/$H12102/(SIMULATION!$D$17-$I12102)*(((EXP(-$I12102*$J12125))/(1-EXP(-SIMULATION!$D$4*$I12102)))-(EXP(-SIMULATION!$D$17*$J12125)/(1-EXP(-SIMULATION!$D$4*SIMULATION!$D$17))))</f>
        <v>1.5723184021920067</v>
      </c>
      <c r="L12125">
        <v>0.1199593786105721</v>
      </c>
      <c r="M12125">
        <f t="shared" ca="1" si="189"/>
        <v>1.7609327406969275</v>
      </c>
    </row>
    <row r="12126" spans="1:13" x14ac:dyDescent="0.25">
      <c r="A12126" s="9"/>
      <c r="H12126" s="9"/>
      <c r="J12126">
        <v>24</v>
      </c>
      <c r="K12126">
        <f ca="1">SIMULATION!$D$3*SIMULATION!$D$17/$H12102/(SIMULATION!$D$17-$I12102)*(((EXP(-$I12102*$J12126))/(1-EXP(-SIMULATION!$D$4*$I12102)))-(EXP(-SIMULATION!$D$17*$J12126)/(1-EXP(-SIMULATION!$D$4*SIMULATION!$D$17))))</f>
        <v>1.5283645162382082</v>
      </c>
      <c r="L12126">
        <v>0.44930847009636316</v>
      </c>
      <c r="M12126">
        <f t="shared" ca="1" si="189"/>
        <v>2.2150716387787659</v>
      </c>
    </row>
    <row r="12127" spans="1:13" x14ac:dyDescent="0.25">
      <c r="A12127" s="9">
        <v>486</v>
      </c>
      <c r="B12127" s="2">
        <f ca="1">NORMINV(RAND(),SIMULATION!D7,SIMULATION!D8)</f>
        <v>58.114016167699425</v>
      </c>
      <c r="C12127" s="2">
        <v>2</v>
      </c>
      <c r="D12127" s="2">
        <f ca="1">SIMULATION!$D$11*(1+(SIMULATION!$D$12*LN(1+$C12127)))*(1+(SIMULATION!$D$13*(($B12127/63.5)-1)))</f>
        <v>9.8380887661806611</v>
      </c>
      <c r="E12127" s="2">
        <v>-1.7966976516207992E-2</v>
      </c>
      <c r="F12127" s="2">
        <f ca="1">D12127*(1+E12127)</f>
        <v>9.6613280563543231</v>
      </c>
      <c r="G12127" s="2">
        <v>0.31558251752135041</v>
      </c>
      <c r="H12127" s="9">
        <f>SIMULATION!$D$15*EXP($G$12127)</f>
        <v>302.66922323343067</v>
      </c>
      <c r="I12127" s="2">
        <f ca="1">$F12127/$H12127</f>
        <v>3.1920417785270223E-2</v>
      </c>
      <c r="J12127">
        <v>0</v>
      </c>
      <c r="K12127">
        <f ca="1">SIMULATION!$D$3*SIMULATION!$D$17/$H12127/(SIMULATION!$D$17-$I12127)*(((EXP(-$I12127*$J12127))/(1-EXP(-SIMULATION!$D$4*$I12127)))-(EXP(-SIMULATION!$D$17*$J12127)/(1-EXP(-SIMULATION!$D$4*SIMULATION!$D$17))))</f>
        <v>1.7002247213139827</v>
      </c>
      <c r="L12127">
        <v>-0.25874655250302031</v>
      </c>
      <c r="M12127">
        <f t="shared" ca="1" si="189"/>
        <v>1.260297436193581</v>
      </c>
    </row>
    <row r="12128" spans="1:13" x14ac:dyDescent="0.25">
      <c r="A12128" s="9"/>
      <c r="H12128" s="9"/>
      <c r="J12128">
        <v>1</v>
      </c>
      <c r="K12128">
        <f ca="1">SIMULATION!$D$3*SIMULATION!$D$17/$H12127/(SIMULATION!$D$17-$I12127)*(((EXP(-$I12127*$J12128))/(1-EXP(-SIMULATION!$D$4*$I12127)))-(EXP(-SIMULATION!$D$17*$J12128)/(1-EXP(-SIMULATION!$D$4*SIMULATION!$D$17))))</f>
        <v>2.2884416177369817</v>
      </c>
      <c r="L12128">
        <v>0.17534932609354256</v>
      </c>
      <c r="M12128">
        <f t="shared" ca="1" si="189"/>
        <v>2.6897183132115781</v>
      </c>
    </row>
    <row r="12129" spans="1:13" x14ac:dyDescent="0.25">
      <c r="A12129" s="9"/>
      <c r="H12129" s="9"/>
      <c r="J12129">
        <v>2</v>
      </c>
      <c r="K12129">
        <f ca="1">SIMULATION!$D$3*SIMULATION!$D$17/$H12127/(SIMULATION!$D$17-$I12127)*(((EXP(-$I12127*$J12129))/(1-EXP(-SIMULATION!$D$4*$I12127)))-(EXP(-SIMULATION!$D$17*$J12129)/(1-EXP(-SIMULATION!$D$4*SIMULATION!$D$17))))</f>
        <v>2.6277203506973348</v>
      </c>
      <c r="L12129">
        <v>-0.60661008092203605</v>
      </c>
      <c r="M12129">
        <f t="shared" ca="1" si="189"/>
        <v>1.0337186961203435</v>
      </c>
    </row>
    <row r="12130" spans="1:13" x14ac:dyDescent="0.25">
      <c r="A12130" s="9"/>
      <c r="H12130" s="9"/>
      <c r="J12130">
        <v>3</v>
      </c>
      <c r="K12130">
        <f ca="1">SIMULATION!$D$3*SIMULATION!$D$17/$H12127/(SIMULATION!$D$17-$I12127)*(((EXP(-$I12127*$J12130))/(1-EXP(-SIMULATION!$D$4*$I12127)))-(EXP(-SIMULATION!$D$17*$J12130)/(1-EXP(-SIMULATION!$D$4*SIMULATION!$D$17))))</f>
        <v>2.8086567596081555</v>
      </c>
      <c r="L12130">
        <v>-0.2129348579208187</v>
      </c>
      <c r="M12130">
        <f t="shared" ca="1" si="189"/>
        <v>2.2105958315526459</v>
      </c>
    </row>
    <row r="12131" spans="1:13" x14ac:dyDescent="0.25">
      <c r="A12131" s="9"/>
      <c r="H12131" s="9"/>
      <c r="J12131">
        <v>4</v>
      </c>
      <c r="K12131">
        <f ca="1">SIMULATION!$D$3*SIMULATION!$D$17/$H12127/(SIMULATION!$D$17-$I12127)*(((EXP(-$I12127*$J12131))/(1-EXP(-SIMULATION!$D$4*$I12127)))-(EXP(-SIMULATION!$D$17*$J12131)/(1-EXP(-SIMULATION!$D$4*SIMULATION!$D$17))))</f>
        <v>2.8892696828971909</v>
      </c>
      <c r="L12131">
        <v>0.13375240754061321</v>
      </c>
      <c r="M12131">
        <f t="shared" ca="1" si="189"/>
        <v>3.2757164590187942</v>
      </c>
    </row>
    <row r="12132" spans="1:13" x14ac:dyDescent="0.25">
      <c r="A12132" s="9"/>
      <c r="H12132" s="9"/>
      <c r="J12132">
        <v>5</v>
      </c>
      <c r="K12132">
        <f ca="1">SIMULATION!$D$3*SIMULATION!$D$17/$H12127/(SIMULATION!$D$17-$I12127)*(((EXP(-$I12127*$J12132))/(1-EXP(-SIMULATION!$D$4*$I12127)))-(EXP(-SIMULATION!$D$17*$J12132)/(1-EXP(-SIMULATION!$D$4*SIMULATION!$D$17))))</f>
        <v>2.906702993815796</v>
      </c>
      <c r="L12132">
        <v>-1.9932782588327438E-2</v>
      </c>
      <c r="M12132">
        <f t="shared" ca="1" si="189"/>
        <v>2.8487643149912252</v>
      </c>
    </row>
    <row r="12133" spans="1:13" x14ac:dyDescent="0.25">
      <c r="A12133" s="9"/>
      <c r="H12133" s="9"/>
      <c r="J12133">
        <v>6</v>
      </c>
      <c r="K12133">
        <f ca="1">SIMULATION!$D$3*SIMULATION!$D$17/$H12127/(SIMULATION!$D$17-$I12127)*(((EXP(-$I12127*$J12133))/(1-EXP(-SIMULATION!$D$4*$I12127)))-(EXP(-SIMULATION!$D$17*$J12133)/(1-EXP(-SIMULATION!$D$4*SIMULATION!$D$17))))</f>
        <v>2.8847245123733156</v>
      </c>
      <c r="L12133">
        <v>-0.1847540665954516</v>
      </c>
      <c r="M12133">
        <f t="shared" ca="1" si="189"/>
        <v>2.3517599277047645</v>
      </c>
    </row>
    <row r="12134" spans="1:13" x14ac:dyDescent="0.25">
      <c r="A12134" s="9"/>
      <c r="H12134" s="9"/>
      <c r="J12134">
        <v>7</v>
      </c>
      <c r="K12134">
        <f ca="1">SIMULATION!$D$3*SIMULATION!$D$17/$H12127/(SIMULATION!$D$17-$I12127)*(((EXP(-$I12127*$J12134))/(1-EXP(-SIMULATION!$D$4*$I12127)))-(EXP(-SIMULATION!$D$17*$J12134)/(1-EXP(-SIMULATION!$D$4*SIMULATION!$D$17))))</f>
        <v>2.8385314546101768</v>
      </c>
      <c r="L12134">
        <v>-3.8573547359191225E-2</v>
      </c>
      <c r="M12134">
        <f t="shared" ca="1" si="189"/>
        <v>2.7290392271152171</v>
      </c>
    </row>
    <row r="12135" spans="1:13" x14ac:dyDescent="0.25">
      <c r="A12135" s="9"/>
      <c r="H12135" s="9"/>
      <c r="J12135">
        <v>8</v>
      </c>
      <c r="K12135">
        <f ca="1">SIMULATION!$D$3*SIMULATION!$D$17/$H12127/(SIMULATION!$D$17-$I12127)*(((EXP(-$I12127*$J12135))/(1-EXP(-SIMULATION!$D$4*$I12127)))-(EXP(-SIMULATION!$D$17*$J12135)/(1-EXP(-SIMULATION!$D$4*SIMULATION!$D$17))))</f>
        <v>2.7778298467275055</v>
      </c>
      <c r="L12135">
        <v>-3.2889446313929954E-2</v>
      </c>
      <c r="M12135">
        <f t="shared" ca="1" si="189"/>
        <v>2.6864685611143289</v>
      </c>
    </row>
    <row r="12136" spans="1:13" x14ac:dyDescent="0.25">
      <c r="A12136" s="9"/>
      <c r="H12136" s="9"/>
      <c r="J12136">
        <v>9</v>
      </c>
      <c r="K12136">
        <f ca="1">SIMULATION!$D$3*SIMULATION!$D$17/$H12127/(SIMULATION!$D$17-$I12127)*(((EXP(-$I12127*$J12136))/(1-EXP(-SIMULATION!$D$4*$I12127)))-(EXP(-SIMULATION!$D$17*$J12136)/(1-EXP(-SIMULATION!$D$4*SIMULATION!$D$17))))</f>
        <v>2.7088078550769348</v>
      </c>
      <c r="L12136">
        <v>-0.3477236881470358</v>
      </c>
      <c r="M12136">
        <f t="shared" ca="1" si="189"/>
        <v>1.7668911972279218</v>
      </c>
    </row>
    <row r="12137" spans="1:13" x14ac:dyDescent="0.25">
      <c r="A12137" s="9"/>
      <c r="H12137" s="9"/>
      <c r="J12137">
        <v>10</v>
      </c>
      <c r="K12137">
        <f ca="1">SIMULATION!$D$3*SIMULATION!$D$17/$H12127/(SIMULATION!$D$17-$I12127)*(((EXP(-$I12127*$J12137))/(1-EXP(-SIMULATION!$D$4*$I12127)))-(EXP(-SIMULATION!$D$17*$J12137)/(1-EXP(-SIMULATION!$D$4*SIMULATION!$D$17))))</f>
        <v>2.6354003116297173</v>
      </c>
      <c r="L12137">
        <v>0.24351410456984132</v>
      </c>
      <c r="M12137">
        <f t="shared" ca="1" si="189"/>
        <v>3.2771574586993086</v>
      </c>
    </row>
    <row r="12138" spans="1:13" x14ac:dyDescent="0.25">
      <c r="A12138" s="9"/>
      <c r="H12138" s="9"/>
      <c r="J12138">
        <v>11</v>
      </c>
      <c r="K12138">
        <f ca="1">SIMULATION!$D$3*SIMULATION!$D$17/$H12127/(SIMULATION!$D$17-$I12127)*(((EXP(-$I12127*$J12138))/(1-EXP(-SIMULATION!$D$4*$I12127)))-(EXP(-SIMULATION!$D$17*$J12138)/(1-EXP(-SIMULATION!$D$4*SIMULATION!$D$17))))</f>
        <v>2.5600990213165566</v>
      </c>
      <c r="L12138">
        <v>9.9956906676466867E-2</v>
      </c>
      <c r="M12138">
        <f t="shared" ca="1" si="189"/>
        <v>2.8159986002728101</v>
      </c>
    </row>
    <row r="12139" spans="1:13" x14ac:dyDescent="0.25">
      <c r="A12139" s="9"/>
      <c r="H12139" s="9"/>
      <c r="J12139">
        <v>12</v>
      </c>
      <c r="K12139">
        <f ca="1">SIMULATION!$D$3*SIMULATION!$D$17/$H12127/(SIMULATION!$D$17-$I12127)*(((EXP(-$I12127*$J12139))/(1-EXP(-SIMULATION!$D$4*$I12127)))-(EXP(-SIMULATION!$D$17*$J12139)/(1-EXP(-SIMULATION!$D$4*SIMULATION!$D$17))))</f>
        <v>2.484471996346211</v>
      </c>
      <c r="L12139">
        <v>-1.6468565341945737E-2</v>
      </c>
      <c r="M12139">
        <f t="shared" ca="1" si="189"/>
        <v>2.4435563069341488</v>
      </c>
    </row>
    <row r="12140" spans="1:13" x14ac:dyDescent="0.25">
      <c r="A12140" s="9"/>
      <c r="H12140" s="9"/>
      <c r="J12140">
        <v>13</v>
      </c>
      <c r="K12140">
        <f ca="1">SIMULATION!$D$3*SIMULATION!$D$17/$H12127/(SIMULATION!$D$17-$I12127)*(((EXP(-$I12127*$J12140))/(1-EXP(-SIMULATION!$D$4*$I12127)))-(EXP(-SIMULATION!$D$17*$J12140)/(1-EXP(-SIMULATION!$D$4*SIMULATION!$D$17))))</f>
        <v>2.409496164817801</v>
      </c>
      <c r="L12140">
        <v>-4.4375831457094714E-2</v>
      </c>
      <c r="M12140">
        <f t="shared" ca="1" si="189"/>
        <v>2.3025727691113302</v>
      </c>
    </row>
    <row r="12141" spans="1:13" x14ac:dyDescent="0.25">
      <c r="A12141" s="9"/>
      <c r="H12141" s="9"/>
      <c r="J12141">
        <v>14</v>
      </c>
      <c r="K12141">
        <f ca="1">SIMULATION!$D$3*SIMULATION!$D$17/$H12127/(SIMULATION!$D$17-$I12127)*(((EXP(-$I12127*$J12141))/(1-EXP(-SIMULATION!$D$4*$I12127)))-(EXP(-SIMULATION!$D$17*$J12141)/(1-EXP(-SIMULATION!$D$4*SIMULATION!$D$17))))</f>
        <v>2.3357705500542911</v>
      </c>
      <c r="L12141">
        <v>0.28948394393250021</v>
      </c>
      <c r="M12141">
        <f t="shared" ca="1" si="189"/>
        <v>3.0119386210053931</v>
      </c>
    </row>
    <row r="12142" spans="1:13" x14ac:dyDescent="0.25">
      <c r="A12142" s="9"/>
      <c r="H12142" s="9"/>
      <c r="J12142">
        <v>15</v>
      </c>
      <c r="K12142">
        <f ca="1">SIMULATION!$D$3*SIMULATION!$D$17/$H12127/(SIMULATION!$D$17-$I12127)*(((EXP(-$I12127*$J12142))/(1-EXP(-SIMULATION!$D$4*$I12127)))-(EXP(-SIMULATION!$D$17*$J12142)/(1-EXP(-SIMULATION!$D$4*SIMULATION!$D$17))))</f>
        <v>2.2636528535653206</v>
      </c>
      <c r="L12142">
        <v>0.10514587627514421</v>
      </c>
      <c r="M12142">
        <f t="shared" ca="1" si="189"/>
        <v>2.5016666164361769</v>
      </c>
    </row>
    <row r="12143" spans="1:13" x14ac:dyDescent="0.25">
      <c r="A12143" s="9"/>
      <c r="H12143" s="9"/>
      <c r="J12143">
        <v>16</v>
      </c>
      <c r="K12143">
        <f ca="1">SIMULATION!$D$3*SIMULATION!$D$17/$H12127/(SIMULATION!$D$17-$I12127)*(((EXP(-$I12127*$J12143))/(1-EXP(-SIMULATION!$D$4*$I12127)))-(EXP(-SIMULATION!$D$17*$J12143)/(1-EXP(-SIMULATION!$D$4*SIMULATION!$D$17))))</f>
        <v>2.1933469540611328</v>
      </c>
      <c r="L12143">
        <v>-0.13749211267165956</v>
      </c>
      <c r="M12143">
        <f t="shared" ca="1" si="189"/>
        <v>1.8917790475253182</v>
      </c>
    </row>
    <row r="12144" spans="1:13" x14ac:dyDescent="0.25">
      <c r="A12144" s="9"/>
      <c r="H12144" s="9"/>
      <c r="J12144">
        <v>17</v>
      </c>
      <c r="K12144">
        <f ca="1">SIMULATION!$D$3*SIMULATION!$D$17/$H12127/(SIMULATION!$D$17-$I12127)*(((EXP(-$I12127*$J12144))/(1-EXP(-SIMULATION!$D$4*$I12127)))-(EXP(-SIMULATION!$D$17*$J12144)/(1-EXP(-SIMULATION!$D$4*SIMULATION!$D$17))))</f>
        <v>2.1249589531181905</v>
      </c>
      <c r="L12144">
        <v>8.8936293433130809E-2</v>
      </c>
      <c r="M12144">
        <f t="shared" ca="1" si="189"/>
        <v>2.3139449261060685</v>
      </c>
    </row>
    <row r="12145" spans="1:13" x14ac:dyDescent="0.25">
      <c r="A12145" s="9"/>
      <c r="H12145" s="9"/>
      <c r="J12145">
        <v>18</v>
      </c>
      <c r="K12145">
        <f ca="1">SIMULATION!$D$3*SIMULATION!$D$17/$H12127/(SIMULATION!$D$17-$I12127)*(((EXP(-$I12127*$J12145))/(1-EXP(-SIMULATION!$D$4*$I12127)))-(EXP(-SIMULATION!$D$17*$J12145)/(1-EXP(-SIMULATION!$D$4*SIMULATION!$D$17))))</f>
        <v>2.0585330655869916</v>
      </c>
      <c r="L12145">
        <v>-2.3846753162184056E-2</v>
      </c>
      <c r="M12145">
        <f t="shared" ca="1" si="189"/>
        <v>2.0094437356957444</v>
      </c>
    </row>
    <row r="12146" spans="1:13" x14ac:dyDescent="0.25">
      <c r="A12146" s="9"/>
      <c r="H12146" s="9"/>
      <c r="J12146">
        <v>19</v>
      </c>
      <c r="K12146">
        <f ca="1">SIMULATION!$D$3*SIMULATION!$D$17/$H12127/(SIMULATION!$D$17-$I12127)*(((EXP(-$I12127*$J12146))/(1-EXP(-SIMULATION!$D$4*$I12127)))-(EXP(-SIMULATION!$D$17*$J12146)/(1-EXP(-SIMULATION!$D$4*SIMULATION!$D$17))))</f>
        <v>1.9940745948072989</v>
      </c>
      <c r="L12146">
        <v>7.1482668268641808E-3</v>
      </c>
      <c r="M12146">
        <f t="shared" ca="1" si="189"/>
        <v>2.0083287720836522</v>
      </c>
    </row>
    <row r="12147" spans="1:13" x14ac:dyDescent="0.25">
      <c r="A12147" s="9"/>
      <c r="H12147" s="9"/>
      <c r="J12147">
        <v>20</v>
      </c>
      <c r="K12147">
        <f ca="1">SIMULATION!$D$3*SIMULATION!$D$17/$H12127/(SIMULATION!$D$17-$I12127)*(((EXP(-$I12127*$J12147))/(1-EXP(-SIMULATION!$D$4*$I12127)))-(EXP(-SIMULATION!$D$17*$J12147)/(1-EXP(-SIMULATION!$D$4*SIMULATION!$D$17))))</f>
        <v>1.9315646322156206</v>
      </c>
      <c r="L12147">
        <v>0.32135935344134814</v>
      </c>
      <c r="M12147">
        <f t="shared" ca="1" si="189"/>
        <v>2.5522909935546076</v>
      </c>
    </row>
    <row r="12148" spans="1:13" x14ac:dyDescent="0.25">
      <c r="A12148" s="9"/>
      <c r="H12148" s="9"/>
      <c r="J12148">
        <v>21</v>
      </c>
      <c r="K12148">
        <f ca="1">SIMULATION!$D$3*SIMULATION!$D$17/$H12127/(SIMULATION!$D$17-$I12127)*(((EXP(-$I12127*$J12148))/(1-EXP(-SIMULATION!$D$4*$I12127)))-(EXP(-SIMULATION!$D$17*$J12148)/(1-EXP(-SIMULATION!$D$4*SIMULATION!$D$17))))</f>
        <v>1.8709694544796396</v>
      </c>
      <c r="L12148">
        <v>0.14841857640470657</v>
      </c>
      <c r="M12148">
        <f t="shared" ca="1" si="189"/>
        <v>2.1486560774101982</v>
      </c>
    </row>
    <row r="12149" spans="1:13" x14ac:dyDescent="0.25">
      <c r="A12149" s="9"/>
      <c r="H12149" s="9"/>
      <c r="J12149">
        <v>22</v>
      </c>
      <c r="K12149">
        <f ca="1">SIMULATION!$D$3*SIMULATION!$D$17/$H12127/(SIMULATION!$D$17-$I12127)*(((EXP(-$I12127*$J12149))/(1-EXP(-SIMULATION!$D$4*$I12127)))-(EXP(-SIMULATION!$D$17*$J12149)/(1-EXP(-SIMULATION!$D$4*SIMULATION!$D$17))))</f>
        <v>1.8122465233933001</v>
      </c>
      <c r="L12149">
        <v>-0.32200158917710514</v>
      </c>
      <c r="M12149">
        <f t="shared" ca="1" si="189"/>
        <v>1.2287002628799737</v>
      </c>
    </row>
    <row r="12150" spans="1:13" x14ac:dyDescent="0.25">
      <c r="A12150" s="9"/>
      <c r="H12150" s="9"/>
      <c r="J12150">
        <v>23</v>
      </c>
      <c r="K12150">
        <f ca="1">SIMULATION!$D$3*SIMULATION!$D$17/$H12127/(SIMULATION!$D$17-$I12127)*(((EXP(-$I12127*$J12150))/(1-EXP(-SIMULATION!$D$4*$I12127)))-(EXP(-SIMULATION!$D$17*$J12150)/(1-EXP(-SIMULATION!$D$4*SIMULATION!$D$17))))</f>
        <v>1.755348309430145</v>
      </c>
      <c r="L12150">
        <v>-0.32319049317125714</v>
      </c>
      <c r="M12150">
        <f t="shared" ca="1" si="189"/>
        <v>1.188036423618084</v>
      </c>
    </row>
    <row r="12151" spans="1:13" x14ac:dyDescent="0.25">
      <c r="A12151" s="9"/>
      <c r="H12151" s="9"/>
      <c r="J12151">
        <v>24</v>
      </c>
      <c r="K12151">
        <f ca="1">SIMULATION!$D$3*SIMULATION!$D$17/$H12127/(SIMULATION!$D$17-$I12127)*(((EXP(-$I12127*$J12151))/(1-EXP(-SIMULATION!$D$4*$I12127)))-(EXP(-SIMULATION!$D$17*$J12151)/(1-EXP(-SIMULATION!$D$4*SIMULATION!$D$17))))</f>
        <v>1.7002247213139829</v>
      </c>
      <c r="L12151">
        <v>4.5681805327876662E-2</v>
      </c>
      <c r="M12151">
        <f t="shared" ca="1" si="189"/>
        <v>1.7778940560466918</v>
      </c>
    </row>
    <row r="12152" spans="1:13" x14ac:dyDescent="0.25">
      <c r="A12152" s="9">
        <v>487</v>
      </c>
      <c r="B12152" s="2">
        <f ca="1">NORMINV(RAND(),SIMULATION!D7,SIMULATION!D8)</f>
        <v>55.56227658486582</v>
      </c>
      <c r="C12152" s="2">
        <v>2</v>
      </c>
      <c r="D12152" s="2">
        <f ca="1">SIMULATION!$D$11*(1+(SIMULATION!$D$12*LN(1+$C12152)))*(1+(SIMULATION!$D$13*(($B12152/63.5)-1)))</f>
        <v>9.6485921518711333</v>
      </c>
      <c r="E12152" s="2">
        <v>0.20162976478177233</v>
      </c>
      <c r="F12152" s="2">
        <f ca="1">D12152*(1+E12152)</f>
        <v>11.594035517928166</v>
      </c>
      <c r="G12152" s="2">
        <v>0.19329083596791174</v>
      </c>
      <c r="H12152" s="9">
        <f>SIMULATION!$D$15*EXP($G$12152)</f>
        <v>267.82903695716857</v>
      </c>
      <c r="I12152" s="2">
        <f ca="1">$F12152/$H12152</f>
        <v>4.3288941518997037E-2</v>
      </c>
      <c r="J12152">
        <v>0</v>
      </c>
      <c r="K12152">
        <f ca="1">SIMULATION!$D$3*SIMULATION!$D$17/$H12152/(SIMULATION!$D$17-$I12152)*(((EXP(-$I12152*$J12152))/(1-EXP(-SIMULATION!$D$4*$I12152)))-(EXP(-SIMULATION!$D$17*$J12152)/(1-EXP(-SIMULATION!$D$4*SIMULATION!$D$17))))</f>
        <v>1.245614442453133</v>
      </c>
      <c r="L12152">
        <v>-0.11465821683074497</v>
      </c>
      <c r="M12152">
        <f t="shared" ca="1" si="189"/>
        <v>1.1027945116228342</v>
      </c>
    </row>
    <row r="12153" spans="1:13" x14ac:dyDescent="0.25">
      <c r="A12153" s="9"/>
      <c r="H12153" s="9"/>
      <c r="J12153">
        <v>1</v>
      </c>
      <c r="K12153">
        <f ca="1">SIMULATION!$D$3*SIMULATION!$D$17/$H12152/(SIMULATION!$D$17-$I12152)*(((EXP(-$I12152*$J12153))/(1-EXP(-SIMULATION!$D$4*$I12152)))-(EXP(-SIMULATION!$D$17*$J12153)/(1-EXP(-SIMULATION!$D$4*SIMULATION!$D$17))))</f>
        <v>1.9135536965051871</v>
      </c>
      <c r="L12153">
        <v>-8.3843398418725151E-2</v>
      </c>
      <c r="M12153">
        <f t="shared" ca="1" si="189"/>
        <v>1.7531148515334785</v>
      </c>
    </row>
    <row r="12154" spans="1:13" x14ac:dyDescent="0.25">
      <c r="A12154" s="9"/>
      <c r="H12154" s="9"/>
      <c r="J12154">
        <v>2</v>
      </c>
      <c r="K12154">
        <f ca="1">SIMULATION!$D$3*SIMULATION!$D$17/$H12152/(SIMULATION!$D$17-$I12152)*(((EXP(-$I12152*$J12154))/(1-EXP(-SIMULATION!$D$4*$I12152)))-(EXP(-SIMULATION!$D$17*$J12154)/(1-EXP(-SIMULATION!$D$4*SIMULATION!$D$17))))</f>
        <v>2.2943338815068604</v>
      </c>
      <c r="L12154">
        <v>-0.33547936798850131</v>
      </c>
      <c r="M12154">
        <f t="shared" ca="1" si="189"/>
        <v>1.5246322009843338</v>
      </c>
    </row>
    <row r="12155" spans="1:13" x14ac:dyDescent="0.25">
      <c r="A12155" s="9"/>
      <c r="H12155" s="9"/>
      <c r="J12155">
        <v>3</v>
      </c>
      <c r="K12155">
        <f ca="1">SIMULATION!$D$3*SIMULATION!$D$17/$H12152/(SIMULATION!$D$17-$I12152)*(((EXP(-$I12152*$J12155))/(1-EXP(-SIMULATION!$D$4*$I12152)))-(EXP(-SIMULATION!$D$17*$J12155)/(1-EXP(-SIMULATION!$D$4*SIMULATION!$D$17))))</f>
        <v>2.493097390494603</v>
      </c>
      <c r="L12155">
        <v>2.4601917949193336E-2</v>
      </c>
      <c r="M12155">
        <f t="shared" ca="1" si="189"/>
        <v>2.5544323679348993</v>
      </c>
    </row>
    <row r="12156" spans="1:13" x14ac:dyDescent="0.25">
      <c r="A12156" s="9"/>
      <c r="H12156" s="9"/>
      <c r="J12156">
        <v>4</v>
      </c>
      <c r="K12156">
        <f ca="1">SIMULATION!$D$3*SIMULATION!$D$17/$H12152/(SIMULATION!$D$17-$I12152)*(((EXP(-$I12152*$J12156))/(1-EXP(-SIMULATION!$D$4*$I12152)))-(EXP(-SIMULATION!$D$17*$J12156)/(1-EXP(-SIMULATION!$D$4*SIMULATION!$D$17))))</f>
        <v>2.5771372132846486</v>
      </c>
      <c r="L12156">
        <v>0.2840049519005769</v>
      </c>
      <c r="M12156">
        <f t="shared" ca="1" si="189"/>
        <v>3.3090569435847423</v>
      </c>
    </row>
    <row r="12157" spans="1:13" x14ac:dyDescent="0.25">
      <c r="A12157" s="9"/>
      <c r="H12157" s="9"/>
      <c r="J12157">
        <v>5</v>
      </c>
      <c r="K12157">
        <f ca="1">SIMULATION!$D$3*SIMULATION!$D$17/$H12152/(SIMULATION!$D$17-$I12152)*(((EXP(-$I12152*$J12157))/(1-EXP(-SIMULATION!$D$4*$I12152)))-(EXP(-SIMULATION!$D$17*$J12157)/(1-EXP(-SIMULATION!$D$4*SIMULATION!$D$17))))</f>
        <v>2.5894951162004762</v>
      </c>
      <c r="L12157">
        <v>0.27737953820843364</v>
      </c>
      <c r="M12157">
        <f t="shared" ca="1" si="189"/>
        <v>3.3077680757251584</v>
      </c>
    </row>
    <row r="12158" spans="1:13" x14ac:dyDescent="0.25">
      <c r="A12158" s="9"/>
      <c r="H12158" s="9"/>
      <c r="J12158">
        <v>6</v>
      </c>
      <c r="K12158">
        <f ca="1">SIMULATION!$D$3*SIMULATION!$D$17/$H12152/(SIMULATION!$D$17-$I12152)*(((EXP(-$I12152*$J12158))/(1-EXP(-SIMULATION!$D$4*$I12152)))-(EXP(-SIMULATION!$D$17*$J12158)/(1-EXP(-SIMULATION!$D$4*SIMULATION!$D$17))))</f>
        <v>2.5576755335365196</v>
      </c>
      <c r="L12158">
        <v>0.75633653059240036</v>
      </c>
      <c r="M12158">
        <f t="shared" ca="1" si="189"/>
        <v>4.4921389729525973</v>
      </c>
    </row>
    <row r="12159" spans="1:13" x14ac:dyDescent="0.25">
      <c r="A12159" s="9"/>
      <c r="H12159" s="9"/>
      <c r="J12159">
        <v>7</v>
      </c>
      <c r="K12159">
        <f ca="1">SIMULATION!$D$3*SIMULATION!$D$17/$H12152/(SIMULATION!$D$17-$I12152)*(((EXP(-$I12152*$J12159))/(1-EXP(-SIMULATION!$D$4*$I12152)))-(EXP(-SIMULATION!$D$17*$J12159)/(1-EXP(-SIMULATION!$D$4*SIMULATION!$D$17))))</f>
        <v>2.4992294949800029</v>
      </c>
      <c r="L12159">
        <v>-0.13532612519772355</v>
      </c>
      <c r="M12159">
        <f t="shared" ca="1" si="189"/>
        <v>2.1610184514444954</v>
      </c>
    </row>
    <row r="12160" spans="1:13" x14ac:dyDescent="0.25">
      <c r="A12160" s="9"/>
      <c r="H12160" s="9"/>
      <c r="J12160">
        <v>8</v>
      </c>
      <c r="K12160">
        <f ca="1">SIMULATION!$D$3*SIMULATION!$D$17/$H12152/(SIMULATION!$D$17-$I12152)*(((EXP(-$I12152*$J12160))/(1-EXP(-SIMULATION!$D$4*$I12152)))-(EXP(-SIMULATION!$D$17*$J12160)/(1-EXP(-SIMULATION!$D$4*SIMULATION!$D$17))))</f>
        <v>2.4253328022670959</v>
      </c>
      <c r="L12160">
        <v>-1.7499310654380418E-2</v>
      </c>
      <c r="M12160">
        <f t="shared" ca="1" si="189"/>
        <v>2.3828911501199652</v>
      </c>
    </row>
    <row r="12161" spans="1:13" x14ac:dyDescent="0.25">
      <c r="A12161" s="9"/>
      <c r="H12161" s="9"/>
      <c r="J12161">
        <v>9</v>
      </c>
      <c r="K12161">
        <f ca="1">SIMULATION!$D$3*SIMULATION!$D$17/$H12152/(SIMULATION!$D$17-$I12152)*(((EXP(-$I12152*$J12161))/(1-EXP(-SIMULATION!$D$4*$I12152)))-(EXP(-SIMULATION!$D$17*$J12161)/(1-EXP(-SIMULATION!$D$4*SIMULATION!$D$17))))</f>
        <v>2.3430788779705751</v>
      </c>
      <c r="L12161">
        <v>-0.10482815808950588</v>
      </c>
      <c r="M12161">
        <f t="shared" ca="1" si="189"/>
        <v>2.0974582349344937</v>
      </c>
    </row>
    <row r="12162" spans="1:13" x14ac:dyDescent="0.25">
      <c r="A12162" s="9"/>
      <c r="H12162" s="9"/>
      <c r="J12162">
        <v>10</v>
      </c>
      <c r="K12162">
        <f ca="1">SIMULATION!$D$3*SIMULATION!$D$17/$H12152/(SIMULATION!$D$17-$I12152)*(((EXP(-$I12152*$J12162))/(1-EXP(-SIMULATION!$D$4*$I12152)))-(EXP(-SIMULATION!$D$17*$J12162)/(1-EXP(-SIMULATION!$D$4*SIMULATION!$D$17))))</f>
        <v>2.2569479506500065</v>
      </c>
      <c r="L12162">
        <v>4.1227863616096462E-2</v>
      </c>
      <c r="M12162">
        <f t="shared" ca="1" si="189"/>
        <v>2.3499970929480334</v>
      </c>
    </row>
    <row r="12163" spans="1:13" x14ac:dyDescent="0.25">
      <c r="A12163" s="9"/>
      <c r="H12163" s="9"/>
      <c r="J12163">
        <v>11</v>
      </c>
      <c r="K12163">
        <f ca="1">SIMULATION!$D$3*SIMULATION!$D$17/$H12152/(SIMULATION!$D$17-$I12152)*(((EXP(-$I12152*$J12163))/(1-EXP(-SIMULATION!$D$4*$I12152)))-(EXP(-SIMULATION!$D$17*$J12163)/(1-EXP(-SIMULATION!$D$4*SIMULATION!$D$17))))</f>
        <v>2.1697484217711049</v>
      </c>
      <c r="L12163">
        <v>7.4713971687057998E-2</v>
      </c>
      <c r="M12163">
        <f t="shared" ref="M12163:M12226" ca="1" si="190">$K12163*(1+$L12163)</f>
        <v>2.3318589439233501</v>
      </c>
    </row>
    <row r="12164" spans="1:13" x14ac:dyDescent="0.25">
      <c r="A12164" s="9"/>
      <c r="H12164" s="9"/>
      <c r="J12164">
        <v>12</v>
      </c>
      <c r="K12164">
        <f ca="1">SIMULATION!$D$3*SIMULATION!$D$17/$H12152/(SIMULATION!$D$17-$I12152)*(((EXP(-$I12152*$J12164))/(1-EXP(-SIMULATION!$D$4*$I12152)))-(EXP(-SIMULATION!$D$17*$J12164)/(1-EXP(-SIMULATION!$D$4*SIMULATION!$D$17))))</f>
        <v>2.0832199990830511</v>
      </c>
      <c r="L12164">
        <v>0.33964670705442185</v>
      </c>
      <c r="M12164">
        <f t="shared" ca="1" si="190"/>
        <v>2.7907788118415251</v>
      </c>
    </row>
    <row r="12165" spans="1:13" x14ac:dyDescent="0.25">
      <c r="A12165" s="9"/>
      <c r="H12165" s="9"/>
      <c r="J12165">
        <v>13</v>
      </c>
      <c r="K12165">
        <f ca="1">SIMULATION!$D$3*SIMULATION!$D$17/$H12152/(SIMULATION!$D$17-$I12152)*(((EXP(-$I12152*$J12165))/(1-EXP(-SIMULATION!$D$4*$I12152)))-(EXP(-SIMULATION!$D$17*$J12165)/(1-EXP(-SIMULATION!$D$4*SIMULATION!$D$17))))</f>
        <v>1.9984200867046835</v>
      </c>
      <c r="L12165">
        <v>-3.710295763986779E-2</v>
      </c>
      <c r="M12165">
        <f t="shared" ca="1" si="190"/>
        <v>1.9242727908810187</v>
      </c>
    </row>
    <row r="12166" spans="1:13" x14ac:dyDescent="0.25">
      <c r="A12166" s="9"/>
      <c r="H12166" s="9"/>
      <c r="J12166">
        <v>14</v>
      </c>
      <c r="K12166">
        <f ca="1">SIMULATION!$D$3*SIMULATION!$D$17/$H12152/(SIMULATION!$D$17-$I12152)*(((EXP(-$I12152*$J12166))/(1-EXP(-SIMULATION!$D$4*$I12152)))-(EXP(-SIMULATION!$D$17*$J12166)/(1-EXP(-SIMULATION!$D$4*SIMULATION!$D$17))))</f>
        <v>1.915971285610933</v>
      </c>
      <c r="L12166">
        <v>-4.4255173000272542E-3</v>
      </c>
      <c r="M12166">
        <f t="shared" ca="1" si="190"/>
        <v>1.9074921215401064</v>
      </c>
    </row>
    <row r="12167" spans="1:13" x14ac:dyDescent="0.25">
      <c r="A12167" s="9"/>
      <c r="H12167" s="9"/>
      <c r="J12167">
        <v>15</v>
      </c>
      <c r="K12167">
        <f ca="1">SIMULATION!$D$3*SIMULATION!$D$17/$H12152/(SIMULATION!$D$17-$I12152)*(((EXP(-$I12152*$J12167))/(1-EXP(-SIMULATION!$D$4*$I12152)))-(EXP(-SIMULATION!$D$17*$J12167)/(1-EXP(-SIMULATION!$D$4*SIMULATION!$D$17))))</f>
        <v>1.8362198948531396</v>
      </c>
      <c r="L12167">
        <v>-6.9506100193432313E-2</v>
      </c>
      <c r="M12167">
        <f t="shared" ca="1" si="190"/>
        <v>1.7085914108643037</v>
      </c>
    </row>
    <row r="12168" spans="1:13" x14ac:dyDescent="0.25">
      <c r="A12168" s="9"/>
      <c r="H12168" s="9"/>
      <c r="J12168">
        <v>16</v>
      </c>
      <c r="K12168">
        <f ca="1">SIMULATION!$D$3*SIMULATION!$D$17/$H12152/(SIMULATION!$D$17-$I12152)*(((EXP(-$I12152*$J12168))/(1-EXP(-SIMULATION!$D$4*$I12152)))-(EXP(-SIMULATION!$D$17*$J12168)/(1-EXP(-SIMULATION!$D$4*SIMULATION!$D$17))))</f>
        <v>1.7593373842569335</v>
      </c>
      <c r="L12168">
        <v>0.52913859580953804</v>
      </c>
      <c r="M12168">
        <f t="shared" ca="1" si="190"/>
        <v>2.6902706973178732</v>
      </c>
    </row>
    <row r="12169" spans="1:13" x14ac:dyDescent="0.25">
      <c r="A12169" s="9"/>
      <c r="H12169" s="9"/>
      <c r="J12169">
        <v>17</v>
      </c>
      <c r="K12169">
        <f ca="1">SIMULATION!$D$3*SIMULATION!$D$17/$H12152/(SIMULATION!$D$17-$I12152)*(((EXP(-$I12152*$J12169))/(1-EXP(-SIMULATION!$D$4*$I12152)))-(EXP(-SIMULATION!$D$17*$J12169)/(1-EXP(-SIMULATION!$D$4*SIMULATION!$D$17))))</f>
        <v>1.6853853260413434</v>
      </c>
      <c r="L12169">
        <v>-0.4158849284560262</v>
      </c>
      <c r="M12169">
        <f t="shared" ca="1" si="190"/>
        <v>0.98445897029980289</v>
      </c>
    </row>
    <row r="12170" spans="1:13" x14ac:dyDescent="0.25">
      <c r="A12170" s="9"/>
      <c r="H12170" s="9"/>
      <c r="J12170">
        <v>18</v>
      </c>
      <c r="K12170">
        <f ca="1">SIMULATION!$D$3*SIMULATION!$D$17/$H12152/(SIMULATION!$D$17-$I12152)*(((EXP(-$I12152*$J12170))/(1-EXP(-SIMULATION!$D$4*$I12152)))-(EXP(-SIMULATION!$D$17*$J12170)/(1-EXP(-SIMULATION!$D$4*SIMULATION!$D$17))))</f>
        <v>1.6143569140331389</v>
      </c>
      <c r="L12170">
        <v>-0.14807495079142741</v>
      </c>
      <c r="M12170">
        <f t="shared" ca="1" si="190"/>
        <v>1.3753110934278812</v>
      </c>
    </row>
    <row r="12171" spans="1:13" x14ac:dyDescent="0.25">
      <c r="A12171" s="9"/>
      <c r="H12171" s="9"/>
      <c r="J12171">
        <v>19</v>
      </c>
      <c r="K12171">
        <f ca="1">SIMULATION!$D$3*SIMULATION!$D$17/$H12152/(SIMULATION!$D$17-$I12152)*(((EXP(-$I12152*$J12171))/(1-EXP(-SIMULATION!$D$4*$I12152)))-(EXP(-SIMULATION!$D$17*$J12171)/(1-EXP(-SIMULATION!$D$4*SIMULATION!$D$17))))</f>
        <v>1.5462034834797618</v>
      </c>
      <c r="L12171">
        <v>-0.17185824223892618</v>
      </c>
      <c r="M12171">
        <f t="shared" ca="1" si="190"/>
        <v>1.2804756706652254</v>
      </c>
    </row>
    <row r="12172" spans="1:13" x14ac:dyDescent="0.25">
      <c r="A12172" s="9"/>
      <c r="H12172" s="9"/>
      <c r="J12172">
        <v>20</v>
      </c>
      <c r="K12172">
        <f ca="1">SIMULATION!$D$3*SIMULATION!$D$17/$H12152/(SIMULATION!$D$17-$I12152)*(((EXP(-$I12152*$J12172))/(1-EXP(-SIMULATION!$D$4*$I12152)))-(EXP(-SIMULATION!$D$17*$J12172)/(1-EXP(-SIMULATION!$D$4*SIMULATION!$D$17))))</f>
        <v>1.4808514225550864</v>
      </c>
      <c r="L12172">
        <v>0.24132975911259733</v>
      </c>
      <c r="M12172">
        <f t="shared" ca="1" si="190"/>
        <v>1.8382249396418524</v>
      </c>
    </row>
    <row r="12173" spans="1:13" x14ac:dyDescent="0.25">
      <c r="A12173" s="9"/>
      <c r="H12173" s="9"/>
      <c r="J12173">
        <v>21</v>
      </c>
      <c r="K12173">
        <f ca="1">SIMULATION!$D$3*SIMULATION!$D$17/$H12152/(SIMULATION!$D$17-$I12152)*(((EXP(-$I12152*$J12173))/(1-EXP(-SIMULATION!$D$4*$I12152)))-(EXP(-SIMULATION!$D$17*$J12173)/(1-EXP(-SIMULATION!$D$4*SIMULATION!$D$17))))</f>
        <v>1.4182129301464776</v>
      </c>
      <c r="L12173">
        <v>4.4656752809907752E-4</v>
      </c>
      <c r="M12173">
        <f t="shared" ca="1" si="190"/>
        <v>1.4188462579890113</v>
      </c>
    </row>
    <row r="12174" spans="1:13" x14ac:dyDescent="0.25">
      <c r="A12174" s="9"/>
      <c r="H12174" s="9"/>
      <c r="J12174">
        <v>22</v>
      </c>
      <c r="K12174">
        <f ca="1">SIMULATION!$D$3*SIMULATION!$D$17/$H12152/(SIMULATION!$D$17-$I12152)*(((EXP(-$I12152*$J12174))/(1-EXP(-SIMULATION!$D$4*$I12152)))-(EXP(-SIMULATION!$D$17*$J12174)/(1-EXP(-SIMULATION!$D$4*SIMULATION!$D$17))))</f>
        <v>1.3581928335582467</v>
      </c>
      <c r="L12174">
        <v>-6.714504765350307E-2</v>
      </c>
      <c r="M12174">
        <f t="shared" ca="1" si="190"/>
        <v>1.2669969110263319</v>
      </c>
    </row>
    <row r="12175" spans="1:13" x14ac:dyDescent="0.25">
      <c r="A12175" s="9"/>
      <c r="H12175" s="9"/>
      <c r="J12175">
        <v>23</v>
      </c>
      <c r="K12175">
        <f ca="1">SIMULATION!$D$3*SIMULATION!$D$17/$H12152/(SIMULATION!$D$17-$I12152)*(((EXP(-$I12152*$J12175))/(1-EXP(-SIMULATION!$D$4*$I12152)))-(EXP(-SIMULATION!$D$17*$J12175)/(1-EXP(-SIMULATION!$D$4*SIMULATION!$D$17))))</f>
        <v>1.3006928845399135</v>
      </c>
      <c r="L12175">
        <v>0.45790201758019117</v>
      </c>
      <c r="M12175">
        <f t="shared" ca="1" si="190"/>
        <v>1.8962827806229385</v>
      </c>
    </row>
    <row r="12176" spans="1:13" x14ac:dyDescent="0.25">
      <c r="A12176" s="9"/>
      <c r="H12176" s="9"/>
      <c r="J12176">
        <v>24</v>
      </c>
      <c r="K12176">
        <f ca="1">SIMULATION!$D$3*SIMULATION!$D$17/$H12152/(SIMULATION!$D$17-$I12152)*(((EXP(-$I12152*$J12176))/(1-EXP(-SIMULATION!$D$4*$I12152)))-(EXP(-SIMULATION!$D$17*$J12176)/(1-EXP(-SIMULATION!$D$4*SIMULATION!$D$17))))</f>
        <v>1.245614442453133</v>
      </c>
      <c r="L12176">
        <v>0.53317700898375109</v>
      </c>
      <c r="M12176">
        <f t="shared" ca="1" si="190"/>
        <v>1.9097474252272573</v>
      </c>
    </row>
    <row r="12177" spans="1:13" x14ac:dyDescent="0.25">
      <c r="A12177" s="9">
        <v>488</v>
      </c>
      <c r="B12177" s="2">
        <f ca="1">NORMINV(RAND(),SIMULATION!D7,SIMULATION!D8)</f>
        <v>53.825011613380887</v>
      </c>
      <c r="C12177" s="2">
        <v>2</v>
      </c>
      <c r="D12177" s="2">
        <f ca="1">SIMULATION!$D$11*(1+(SIMULATION!$D$12*LN(1+$C12177)))*(1+(SIMULATION!$D$13*(($B12177/63.5)-1)))</f>
        <v>9.5195798371076634</v>
      </c>
      <c r="E12177" s="2">
        <v>-3.7479897589069056E-2</v>
      </c>
      <c r="F12177" s="2">
        <f ca="1">D12177*(1+E12177)</f>
        <v>9.1627869597219007</v>
      </c>
      <c r="G12177" s="2">
        <v>0.71759619148489007</v>
      </c>
      <c r="H12177" s="9">
        <f>SIMULATION!$D$15*EXP($G$12177)</f>
        <v>452.43957154149456</v>
      </c>
      <c r="I12177" s="2">
        <f ca="1">$F12177/$H12177</f>
        <v>2.0251957468051741E-2</v>
      </c>
      <c r="J12177">
        <v>0</v>
      </c>
      <c r="K12177">
        <f ca="1">SIMULATION!$D$3*SIMULATION!$D$17/$H12177/(SIMULATION!$D$17-$I12177)*(((EXP(-$I12177*$J12177))/(1-EXP(-SIMULATION!$D$4*$I12177)))-(EXP(-SIMULATION!$D$17*$J12177)/(1-EXP(-SIMULATION!$D$4*SIMULATION!$D$17))))</f>
        <v>2.0348664909735543</v>
      </c>
      <c r="L12177">
        <v>6.875817763739743E-2</v>
      </c>
      <c r="M12177">
        <f t="shared" ca="1" si="190"/>
        <v>2.1747802026283014</v>
      </c>
    </row>
    <row r="12178" spans="1:13" x14ac:dyDescent="0.25">
      <c r="A12178" s="9"/>
      <c r="H12178" s="9"/>
      <c r="J12178">
        <v>1</v>
      </c>
      <c r="K12178">
        <f ca="1">SIMULATION!$D$3*SIMULATION!$D$17/$H12177/(SIMULATION!$D$17-$I12177)*(((EXP(-$I12177*$J12178))/(1-EXP(-SIMULATION!$D$4*$I12177)))-(EXP(-SIMULATION!$D$17*$J12178)/(1-EXP(-SIMULATION!$D$4*SIMULATION!$D$17))))</f>
        <v>2.4259913121194665</v>
      </c>
      <c r="L12178">
        <v>6.2593385199263718E-2</v>
      </c>
      <c r="M12178">
        <f t="shared" ca="1" si="190"/>
        <v>2.5778423208090273</v>
      </c>
    </row>
    <row r="12179" spans="1:13" x14ac:dyDescent="0.25">
      <c r="A12179" s="9"/>
      <c r="H12179" s="9"/>
      <c r="J12179">
        <v>2</v>
      </c>
      <c r="K12179">
        <f ca="1">SIMULATION!$D$3*SIMULATION!$D$17/$H12177/(SIMULATION!$D$17-$I12177)*(((EXP(-$I12177*$J12179))/(1-EXP(-SIMULATION!$D$4*$I12177)))-(EXP(-SIMULATION!$D$17*$J12179)/(1-EXP(-SIMULATION!$D$4*SIMULATION!$D$17))))</f>
        <v>2.6541394510079432</v>
      </c>
      <c r="L12179">
        <v>-0.22781249987217114</v>
      </c>
      <c r="M12179">
        <f t="shared" ca="1" si="190"/>
        <v>2.0494933076644717</v>
      </c>
    </row>
    <row r="12180" spans="1:13" x14ac:dyDescent="0.25">
      <c r="A12180" s="9"/>
      <c r="H12180" s="9"/>
      <c r="J12180">
        <v>3</v>
      </c>
      <c r="K12180">
        <f ca="1">SIMULATION!$D$3*SIMULATION!$D$17/$H12177/(SIMULATION!$D$17-$I12177)*(((EXP(-$I12177*$J12180))/(1-EXP(-SIMULATION!$D$4*$I12177)))-(EXP(-SIMULATION!$D$17*$J12180)/(1-EXP(-SIMULATION!$D$4*SIMULATION!$D$17))))</f>
        <v>2.7782991439641824</v>
      </c>
      <c r="L12180">
        <v>-0.50395928424146641</v>
      </c>
      <c r="M12180">
        <f t="shared" ca="1" si="190"/>
        <v>1.3781494959633143</v>
      </c>
    </row>
    <row r="12181" spans="1:13" x14ac:dyDescent="0.25">
      <c r="A12181" s="9"/>
      <c r="H12181" s="9"/>
      <c r="J12181">
        <v>4</v>
      </c>
      <c r="K12181">
        <f ca="1">SIMULATION!$D$3*SIMULATION!$D$17/$H12177/(SIMULATION!$D$17-$I12177)*(((EXP(-$I12177*$J12181))/(1-EXP(-SIMULATION!$D$4*$I12177)))-(EXP(-SIMULATION!$D$17*$J12181)/(1-EXP(-SIMULATION!$D$4*SIMULATION!$D$17))))</f>
        <v>2.8362624436904693</v>
      </c>
      <c r="L12181">
        <v>-0.2174466687318069</v>
      </c>
      <c r="M12181">
        <f t="shared" ca="1" si="190"/>
        <v>2.2195266236608431</v>
      </c>
    </row>
    <row r="12182" spans="1:13" x14ac:dyDescent="0.25">
      <c r="A12182" s="9"/>
      <c r="H12182" s="9"/>
      <c r="J12182">
        <v>5</v>
      </c>
      <c r="K12182">
        <f ca="1">SIMULATION!$D$3*SIMULATION!$D$17/$H12177/(SIMULATION!$D$17-$I12177)*(((EXP(-$I12177*$J12182))/(1-EXP(-SIMULATION!$D$4*$I12177)))-(EXP(-SIMULATION!$D$17*$J12182)/(1-EXP(-SIMULATION!$D$4*SIMULATION!$D$17))))</f>
        <v>2.8522385551233489</v>
      </c>
      <c r="L12182">
        <v>6.9099149150540093E-2</v>
      </c>
      <c r="M12182">
        <f t="shared" ca="1" si="190"/>
        <v>3.0493258124567384</v>
      </c>
    </row>
    <row r="12183" spans="1:13" x14ac:dyDescent="0.25">
      <c r="A12183" s="9"/>
      <c r="H12183" s="9"/>
      <c r="J12183">
        <v>6</v>
      </c>
      <c r="K12183">
        <f ca="1">SIMULATION!$D$3*SIMULATION!$D$17/$H12177/(SIMULATION!$D$17-$I12177)*(((EXP(-$I12177*$J12183))/(1-EXP(-SIMULATION!$D$4*$I12177)))-(EXP(-SIMULATION!$D$17*$J12183)/(1-EXP(-SIMULATION!$D$4*SIMULATION!$D$17))))</f>
        <v>2.8417326422385703</v>
      </c>
      <c r="L12183">
        <v>0.28654438976980956</v>
      </c>
      <c r="M12183">
        <f t="shared" ca="1" si="190"/>
        <v>3.6560151880977694</v>
      </c>
    </row>
    <row r="12184" spans="1:13" x14ac:dyDescent="0.25">
      <c r="A12184" s="9"/>
      <c r="H12184" s="9"/>
      <c r="J12184">
        <v>7</v>
      </c>
      <c r="K12184">
        <f ca="1">SIMULATION!$D$3*SIMULATION!$D$17/$H12177/(SIMULATION!$D$17-$I12177)*(((EXP(-$I12177*$J12184))/(1-EXP(-SIMULATION!$D$4*$I12177)))-(EXP(-SIMULATION!$D$17*$J12184)/(1-EXP(-SIMULATION!$D$4*SIMULATION!$D$17))))</f>
        <v>2.8146722823286812</v>
      </c>
      <c r="L12184">
        <v>-0.12760125476551262</v>
      </c>
      <c r="M12184">
        <f t="shared" ca="1" si="190"/>
        <v>2.4555165673498323</v>
      </c>
    </row>
    <row r="12185" spans="1:13" x14ac:dyDescent="0.25">
      <c r="A12185" s="9"/>
      <c r="H12185" s="9"/>
      <c r="J12185">
        <v>8</v>
      </c>
      <c r="K12185">
        <f ca="1">SIMULATION!$D$3*SIMULATION!$D$17/$H12177/(SIMULATION!$D$17-$I12177)*(((EXP(-$I12177*$J12185))/(1-EXP(-SIMULATION!$D$4*$I12177)))-(EXP(-SIMULATION!$D$17*$J12185)/(1-EXP(-SIMULATION!$D$4*SIMULATION!$D$17))))</f>
        <v>2.7774109703123369</v>
      </c>
      <c r="L12185">
        <v>0.38318019739523629</v>
      </c>
      <c r="M12185">
        <f t="shared" ca="1" si="190"/>
        <v>3.8416598541643125</v>
      </c>
    </row>
    <row r="12186" spans="1:13" x14ac:dyDescent="0.25">
      <c r="A12186" s="9"/>
      <c r="H12186" s="9"/>
      <c r="J12186">
        <v>9</v>
      </c>
      <c r="K12186">
        <f ca="1">SIMULATION!$D$3*SIMULATION!$D$17/$H12177/(SIMULATION!$D$17-$I12177)*(((EXP(-$I12177*$J12186))/(1-EXP(-SIMULATION!$D$4*$I12177)))-(EXP(-SIMULATION!$D$17*$J12186)/(1-EXP(-SIMULATION!$D$4*SIMULATION!$D$17))))</f>
        <v>2.7340120095131262</v>
      </c>
      <c r="L12186">
        <v>-0.48037885448287854</v>
      </c>
      <c r="M12186">
        <f t="shared" ca="1" si="190"/>
        <v>1.4206504522407779</v>
      </c>
    </row>
    <row r="12187" spans="1:13" x14ac:dyDescent="0.25">
      <c r="A12187" s="9"/>
      <c r="H12187" s="9"/>
      <c r="J12187">
        <v>10</v>
      </c>
      <c r="K12187">
        <f ca="1">SIMULATION!$D$3*SIMULATION!$D$17/$H12177/(SIMULATION!$D$17-$I12177)*(((EXP(-$I12177*$J12187))/(1-EXP(-SIMULATION!$D$4*$I12177)))-(EXP(-SIMULATION!$D$17*$J12187)/(1-EXP(-SIMULATION!$D$4*SIMULATION!$D$17))))</f>
        <v>2.6870712566872461</v>
      </c>
      <c r="L12187">
        <v>-0.31598907025627043</v>
      </c>
      <c r="M12187">
        <f t="shared" ca="1" si="190"/>
        <v>1.837986108574295</v>
      </c>
    </row>
    <row r="12188" spans="1:13" x14ac:dyDescent="0.25">
      <c r="A12188" s="9"/>
      <c r="H12188" s="9"/>
      <c r="J12188">
        <v>11</v>
      </c>
      <c r="K12188">
        <f ca="1">SIMULATION!$D$3*SIMULATION!$D$17/$H12177/(SIMULATION!$D$17-$I12177)*(((EXP(-$I12177*$J12188))/(1-EXP(-SIMULATION!$D$4*$I12177)))-(EXP(-SIMULATION!$D$17*$J12188)/(1-EXP(-SIMULATION!$D$4*SIMULATION!$D$17))))</f>
        <v>2.6382443537262534</v>
      </c>
      <c r="L12188">
        <v>0.44610902134020758</v>
      </c>
      <c r="M12188">
        <f t="shared" ca="1" si="190"/>
        <v>3.8151889604234013</v>
      </c>
    </row>
    <row r="12189" spans="1:13" x14ac:dyDescent="0.25">
      <c r="A12189" s="9"/>
      <c r="H12189" s="9"/>
      <c r="J12189">
        <v>12</v>
      </c>
      <c r="K12189">
        <f ca="1">SIMULATION!$D$3*SIMULATION!$D$17/$H12177/(SIMULATION!$D$17-$I12177)*(((EXP(-$I12177*$J12189))/(1-EXP(-SIMULATION!$D$4*$I12177)))-(EXP(-SIMULATION!$D$17*$J12189)/(1-EXP(-SIMULATION!$D$4*SIMULATION!$D$17))))</f>
        <v>2.5885845873131399</v>
      </c>
      <c r="L12189">
        <v>0.42764430315944957</v>
      </c>
      <c r="M12189">
        <f t="shared" ca="1" si="190"/>
        <v>3.6955780393239586</v>
      </c>
    </row>
    <row r="12190" spans="1:13" x14ac:dyDescent="0.25">
      <c r="A12190" s="9"/>
      <c r="H12190" s="9"/>
      <c r="J12190">
        <v>13</v>
      </c>
      <c r="K12190">
        <f ca="1">SIMULATION!$D$3*SIMULATION!$D$17/$H12177/(SIMULATION!$D$17-$I12177)*(((EXP(-$I12177*$J12190))/(1-EXP(-SIMULATION!$D$4*$I12177)))-(EXP(-SIMULATION!$D$17*$J12190)/(1-EXP(-SIMULATION!$D$4*SIMULATION!$D$17))))</f>
        <v>2.5387593944382192</v>
      </c>
      <c r="L12190">
        <v>2.0102932324080613E-2</v>
      </c>
      <c r="M12190">
        <f t="shared" ca="1" si="190"/>
        <v>2.5897959027317348</v>
      </c>
    </row>
    <row r="12191" spans="1:13" x14ac:dyDescent="0.25">
      <c r="A12191" s="9"/>
      <c r="H12191" s="9"/>
      <c r="J12191">
        <v>14</v>
      </c>
      <c r="K12191">
        <f ca="1">SIMULATION!$D$3*SIMULATION!$D$17/$H12177/(SIMULATION!$D$17-$I12177)*(((EXP(-$I12177*$J12191))/(1-EXP(-SIMULATION!$D$4*$I12177)))-(EXP(-SIMULATION!$D$17*$J12191)/(1-EXP(-SIMULATION!$D$4*SIMULATION!$D$17))))</f>
        <v>2.4891891012992056</v>
      </c>
      <c r="L12191">
        <v>-0.18710916207269501</v>
      </c>
      <c r="M12191">
        <f t="shared" ca="1" si="190"/>
        <v>2.0234390143146266</v>
      </c>
    </row>
    <row r="12192" spans="1:13" x14ac:dyDescent="0.25">
      <c r="A12192" s="9"/>
      <c r="H12192" s="9"/>
      <c r="J12192">
        <v>15</v>
      </c>
      <c r="K12192">
        <f ca="1">SIMULATION!$D$3*SIMULATION!$D$17/$H12177/(SIMULATION!$D$17-$I12177)*(((EXP(-$I12177*$J12192))/(1-EXP(-SIMULATION!$D$4*$I12177)))-(EXP(-SIMULATION!$D$17*$J12192)/(1-EXP(-SIMULATION!$D$4*SIMULATION!$D$17))))</f>
        <v>2.4401358275279774</v>
      </c>
      <c r="L12192">
        <v>-0.41848070052940972</v>
      </c>
      <c r="M12192">
        <f t="shared" ca="1" si="190"/>
        <v>1.4189860770371583</v>
      </c>
    </row>
    <row r="12193" spans="1:13" x14ac:dyDescent="0.25">
      <c r="A12193" s="9"/>
      <c r="H12193" s="9"/>
      <c r="J12193">
        <v>16</v>
      </c>
      <c r="K12193">
        <f ca="1">SIMULATION!$D$3*SIMULATION!$D$17/$H12177/(SIMULATION!$D$17-$I12177)*(((EXP(-$I12177*$J12193))/(1-EXP(-SIMULATION!$D$4*$I12177)))-(EXP(-SIMULATION!$D$17*$J12193)/(1-EXP(-SIMULATION!$D$4*SIMULATION!$D$17))))</f>
        <v>2.3917604552096052</v>
      </c>
      <c r="L12193">
        <v>-8.314511919951996E-2</v>
      </c>
      <c r="M12193">
        <f t="shared" ca="1" si="190"/>
        <v>2.1928972470645047</v>
      </c>
    </row>
    <row r="12194" spans="1:13" x14ac:dyDescent="0.25">
      <c r="A12194" s="9"/>
      <c r="H12194" s="9"/>
      <c r="J12194">
        <v>17</v>
      </c>
      <c r="K12194">
        <f ca="1">SIMULATION!$D$3*SIMULATION!$D$17/$H12177/(SIMULATION!$D$17-$I12177)*(((EXP(-$I12177*$J12194))/(1-EXP(-SIMULATION!$D$4*$I12177)))-(EXP(-SIMULATION!$D$17*$J12194)/(1-EXP(-SIMULATION!$D$4*SIMULATION!$D$17))))</f>
        <v>2.3441591331045042</v>
      </c>
      <c r="L12194">
        <v>-0.39833526736793518</v>
      </c>
      <c r="M12194">
        <f t="shared" ca="1" si="190"/>
        <v>1.4103978780663342</v>
      </c>
    </row>
    <row r="12195" spans="1:13" x14ac:dyDescent="0.25">
      <c r="A12195" s="9"/>
      <c r="H12195" s="9"/>
      <c r="J12195">
        <v>18</v>
      </c>
      <c r="K12195">
        <f ca="1">SIMULATION!$D$3*SIMULATION!$D$17/$H12177/(SIMULATION!$D$17-$I12177)*(((EXP(-$I12177*$J12195))/(1-EXP(-SIMULATION!$D$4*$I12177)))-(EXP(-SIMULATION!$D$17*$J12195)/(1-EXP(-SIMULATION!$D$4*SIMULATION!$D$17))))</f>
        <v>2.2973866665902412</v>
      </c>
      <c r="L12195">
        <v>-0.18389569068404929</v>
      </c>
      <c r="M12195">
        <f t="shared" ca="1" si="190"/>
        <v>1.8749071587693031</v>
      </c>
    </row>
    <row r="12196" spans="1:13" x14ac:dyDescent="0.25">
      <c r="A12196" s="9"/>
      <c r="H12196" s="9"/>
      <c r="J12196">
        <v>19</v>
      </c>
      <c r="K12196">
        <f ca="1">SIMULATION!$D$3*SIMULATION!$D$17/$H12177/(SIMULATION!$D$17-$I12177)*(((EXP(-$I12177*$J12196))/(1-EXP(-SIMULATION!$D$4*$I12177)))-(EXP(-SIMULATION!$D$17*$J12196)/(1-EXP(-SIMULATION!$D$4*SIMULATION!$D$17))))</f>
        <v>2.2514715037112798</v>
      </c>
      <c r="L12196">
        <v>-7.9451775940722461E-2</v>
      </c>
      <c r="M12196">
        <f t="shared" ca="1" si="190"/>
        <v>2.0725880942614898</v>
      </c>
    </row>
    <row r="12197" spans="1:13" x14ac:dyDescent="0.25">
      <c r="A12197" s="9"/>
      <c r="H12197" s="9"/>
      <c r="J12197">
        <v>20</v>
      </c>
      <c r="K12197">
        <f ca="1">SIMULATION!$D$3*SIMULATION!$D$17/$H12177/(SIMULATION!$D$17-$I12177)*(((EXP(-$I12177*$J12197))/(1-EXP(-SIMULATION!$D$4*$I12177)))-(EXP(-SIMULATION!$D$17*$J12197)/(1-EXP(-SIMULATION!$D$4*SIMULATION!$D$17))))</f>
        <v>2.2064253358666628</v>
      </c>
      <c r="L12197">
        <v>0.1176508740952685</v>
      </c>
      <c r="M12197">
        <f t="shared" ca="1" si="190"/>
        <v>2.466013205257322</v>
      </c>
    </row>
    <row r="12198" spans="1:13" x14ac:dyDescent="0.25">
      <c r="A12198" s="9"/>
      <c r="H12198" s="9"/>
      <c r="J12198">
        <v>21</v>
      </c>
      <c r="K12198">
        <f ca="1">SIMULATION!$D$3*SIMULATION!$D$17/$H12177/(SIMULATION!$D$17-$I12177)*(((EXP(-$I12177*$J12198))/(1-EXP(-SIMULATION!$D$4*$I12177)))-(EXP(-SIMULATION!$D$17*$J12198)/(1-EXP(-SIMULATION!$D$4*SIMULATION!$D$17))))</f>
        <v>2.1622492474818196</v>
      </c>
      <c r="L12198">
        <v>0.1620847493123603</v>
      </c>
      <c r="M12198">
        <f t="shared" ca="1" si="190"/>
        <v>2.5127168747107498</v>
      </c>
    </row>
    <row r="12199" spans="1:13" x14ac:dyDescent="0.25">
      <c r="A12199" s="9"/>
      <c r="H12199" s="9"/>
      <c r="J12199">
        <v>22</v>
      </c>
      <c r="K12199">
        <f ca="1">SIMULATION!$D$3*SIMULATION!$D$17/$H12177/(SIMULATION!$D$17-$I12177)*(((EXP(-$I12177*$J12199))/(1-EXP(-SIMULATION!$D$4*$I12177)))-(EXP(-SIMULATION!$D$17*$J12199)/(1-EXP(-SIMULATION!$D$4*SIMULATION!$D$17))))</f>
        <v>2.1189376542393923</v>
      </c>
      <c r="L12199">
        <v>-0.42500312665468615</v>
      </c>
      <c r="M12199">
        <f t="shared" ca="1" si="190"/>
        <v>1.2183825260013044</v>
      </c>
    </row>
    <row r="12200" spans="1:13" x14ac:dyDescent="0.25">
      <c r="A12200" s="9"/>
      <c r="H12200" s="9"/>
      <c r="J12200">
        <v>23</v>
      </c>
      <c r="K12200">
        <f ca="1">SIMULATION!$D$3*SIMULATION!$D$17/$H12177/(SIMULATION!$D$17-$I12177)*(((EXP(-$I12177*$J12200))/(1-EXP(-SIMULATION!$D$4*$I12177)))-(EXP(-SIMULATION!$D$17*$J12200)/(1-EXP(-SIMULATION!$D$4*SIMULATION!$D$17))))</f>
        <v>2.0764808242176858</v>
      </c>
      <c r="L12200">
        <v>0.45945368922218865</v>
      </c>
      <c r="M12200">
        <f t="shared" ca="1" si="190"/>
        <v>3.0305275995036323</v>
      </c>
    </row>
    <row r="12201" spans="1:13" x14ac:dyDescent="0.25">
      <c r="A12201" s="9"/>
      <c r="H12201" s="9"/>
      <c r="J12201">
        <v>24</v>
      </c>
      <c r="K12201">
        <f ca="1">SIMULATION!$D$3*SIMULATION!$D$17/$H12177/(SIMULATION!$D$17-$I12177)*(((EXP(-$I12177*$J12201))/(1-EXP(-SIMULATION!$D$4*$I12177)))-(EXP(-SIMULATION!$D$17*$J12201)/(1-EXP(-SIMULATION!$D$4*SIMULATION!$D$17))))</f>
        <v>2.0348664909735543</v>
      </c>
      <c r="L12201">
        <v>-0.19652081948843142</v>
      </c>
      <c r="M12201">
        <f t="shared" ca="1" si="190"/>
        <v>1.6349728606178826</v>
      </c>
    </row>
    <row r="12202" spans="1:13" x14ac:dyDescent="0.25">
      <c r="A12202" s="9">
        <v>489</v>
      </c>
      <c r="B12202" s="2">
        <f ca="1">NORMINV(RAND(),SIMULATION!D7,SIMULATION!D8)</f>
        <v>69.98960049877374</v>
      </c>
      <c r="C12202" s="2">
        <v>2</v>
      </c>
      <c r="D12202" s="2">
        <f ca="1">SIMULATION!$D$11*(1+(SIMULATION!$D$12*LN(1+$C12202)))*(1+(SIMULATION!$D$13*(($B12202/63.5)-1)))</f>
        <v>10.719990288900666</v>
      </c>
      <c r="E12202" s="2">
        <v>-4.8025286958419386E-2</v>
      </c>
      <c r="F12202" s="2">
        <f ca="1">D12202*(1+E12202)</f>
        <v>10.205159679084742</v>
      </c>
      <c r="G12202" s="2">
        <v>1.1228143383413862</v>
      </c>
      <c r="H12202" s="9">
        <f>SIMULATION!$D$15*EXP($G$12202)</f>
        <v>678.49177544186966</v>
      </c>
      <c r="I12202" s="2">
        <f ca="1">$F12202/$H12202</f>
        <v>1.5040948245007986E-2</v>
      </c>
      <c r="J12202">
        <v>0</v>
      </c>
      <c r="K12202">
        <f ca="1">SIMULATION!$D$3*SIMULATION!$D$17/$H12202/(SIMULATION!$D$17-$I12202)*(((EXP(-$I12202*$J12202))/(1-EXP(-SIMULATION!$D$4*$I12202)))-(EXP(-SIMULATION!$D$17*$J12202)/(1-EXP(-SIMULATION!$D$4*SIMULATION!$D$17))))</f>
        <v>1.929826868616298</v>
      </c>
      <c r="L12202">
        <v>-3.8271403219981119E-2</v>
      </c>
      <c r="M12202">
        <f t="shared" ca="1" si="190"/>
        <v>1.8559696863827302</v>
      </c>
    </row>
    <row r="12203" spans="1:13" x14ac:dyDescent="0.25">
      <c r="A12203" s="9"/>
      <c r="H12203" s="9"/>
      <c r="J12203">
        <v>1</v>
      </c>
      <c r="K12203">
        <f ca="1">SIMULATION!$D$3*SIMULATION!$D$17/$H12202/(SIMULATION!$D$17-$I12202)*(((EXP(-$I12202*$J12203))/(1-EXP(-SIMULATION!$D$4*$I12202)))-(EXP(-SIMULATION!$D$17*$J12203)/(1-EXP(-SIMULATION!$D$4*SIMULATION!$D$17))))</f>
        <v>2.1898405157391667</v>
      </c>
      <c r="L12203">
        <v>0.25284384856234682</v>
      </c>
      <c r="M12203">
        <f t="shared" ca="1" si="190"/>
        <v>2.7435282194764121</v>
      </c>
    </row>
    <row r="12204" spans="1:13" x14ac:dyDescent="0.25">
      <c r="A12204" s="9"/>
      <c r="H12204" s="9"/>
      <c r="J12204">
        <v>2</v>
      </c>
      <c r="K12204">
        <f ca="1">SIMULATION!$D$3*SIMULATION!$D$17/$H12202/(SIMULATION!$D$17-$I12202)*(((EXP(-$I12202*$J12204))/(1-EXP(-SIMULATION!$D$4*$I12202)))-(EXP(-SIMULATION!$D$17*$J12204)/(1-EXP(-SIMULATION!$D$4*SIMULATION!$D$17))))</f>
        <v>2.3422344118064626</v>
      </c>
      <c r="L12204">
        <v>-0.29635118438432911</v>
      </c>
      <c r="M12204">
        <f t="shared" ca="1" si="190"/>
        <v>1.6481104697618849</v>
      </c>
    </row>
    <row r="12205" spans="1:13" x14ac:dyDescent="0.25">
      <c r="A12205" s="9"/>
      <c r="H12205" s="9"/>
      <c r="J12205">
        <v>3</v>
      </c>
      <c r="K12205">
        <f ca="1">SIMULATION!$D$3*SIMULATION!$D$17/$H12202/(SIMULATION!$D$17-$I12202)*(((EXP(-$I12202*$J12205))/(1-EXP(-SIMULATION!$D$4*$I12202)))-(EXP(-SIMULATION!$D$17*$J12205)/(1-EXP(-SIMULATION!$D$4*SIMULATION!$D$17))))</f>
        <v>2.4258753773995361</v>
      </c>
      <c r="L12205">
        <v>1.608171971141081E-2</v>
      </c>
      <c r="M12205">
        <f t="shared" ca="1" si="190"/>
        <v>2.464887625273688</v>
      </c>
    </row>
    <row r="12206" spans="1:13" x14ac:dyDescent="0.25">
      <c r="A12206" s="9"/>
      <c r="H12206" s="9"/>
      <c r="J12206">
        <v>4</v>
      </c>
      <c r="K12206">
        <f ca="1">SIMULATION!$D$3*SIMULATION!$D$17/$H12202/(SIMULATION!$D$17-$I12202)*(((EXP(-$I12202*$J12206))/(1-EXP(-SIMULATION!$D$4*$I12202)))-(EXP(-SIMULATION!$D$17*$J12206)/(1-EXP(-SIMULATION!$D$4*SIMULATION!$D$17))))</f>
        <v>2.4656670436099262</v>
      </c>
      <c r="L12206">
        <v>-0.15804219855174875</v>
      </c>
      <c r="M12206">
        <f t="shared" ca="1" si="190"/>
        <v>2.0759876031412228</v>
      </c>
    </row>
    <row r="12207" spans="1:13" x14ac:dyDescent="0.25">
      <c r="A12207" s="9"/>
      <c r="H12207" s="9"/>
      <c r="J12207">
        <v>5</v>
      </c>
      <c r="K12207">
        <f ca="1">SIMULATION!$D$3*SIMULATION!$D$17/$H12202/(SIMULATION!$D$17-$I12202)*(((EXP(-$I12202*$J12207))/(1-EXP(-SIMULATION!$D$4*$I12202)))-(EXP(-SIMULATION!$D$17*$J12207)/(1-EXP(-SIMULATION!$D$4*SIMULATION!$D$17))))</f>
        <v>2.4775651380722437</v>
      </c>
      <c r="L12207">
        <v>-1.9541285326591013E-2</v>
      </c>
      <c r="M12207">
        <f t="shared" ca="1" si="190"/>
        <v>2.4291503307939588</v>
      </c>
    </row>
    <row r="12208" spans="1:13" x14ac:dyDescent="0.25">
      <c r="A12208" s="9"/>
      <c r="H12208" s="9"/>
      <c r="J12208">
        <v>6</v>
      </c>
      <c r="K12208">
        <f ca="1">SIMULATION!$D$3*SIMULATION!$D$17/$H12202/(SIMULATION!$D$17-$I12202)*(((EXP(-$I12202*$J12208))/(1-EXP(-SIMULATION!$D$4*$I12202)))-(EXP(-SIMULATION!$D$17*$J12208)/(1-EXP(-SIMULATION!$D$4*SIMULATION!$D$17))))</f>
        <v>2.4717914012985958</v>
      </c>
      <c r="L12208">
        <v>0.42578292728112743</v>
      </c>
      <c r="M12208">
        <f t="shared" ca="1" si="190"/>
        <v>3.5242379797718315</v>
      </c>
    </row>
    <row r="12209" spans="1:13" x14ac:dyDescent="0.25">
      <c r="A12209" s="9"/>
      <c r="H12209" s="9"/>
      <c r="J12209">
        <v>7</v>
      </c>
      <c r="K12209">
        <f ca="1">SIMULATION!$D$3*SIMULATION!$D$17/$H12202/(SIMULATION!$D$17-$I12202)*(((EXP(-$I12202*$J12209))/(1-EXP(-SIMULATION!$D$4*$I12202)))-(EXP(-SIMULATION!$D$17*$J12209)/(1-EXP(-SIMULATION!$D$4*SIMULATION!$D$17))))</f>
        <v>2.4548931415906754</v>
      </c>
      <c r="L12209">
        <v>-0.31524476408378838</v>
      </c>
      <c r="M12209">
        <f t="shared" ca="1" si="190"/>
        <v>1.6810009323190129</v>
      </c>
    </row>
    <row r="12210" spans="1:13" x14ac:dyDescent="0.25">
      <c r="A12210" s="9"/>
      <c r="H12210" s="9"/>
      <c r="J12210">
        <v>8</v>
      </c>
      <c r="K12210">
        <f ca="1">SIMULATION!$D$3*SIMULATION!$D$17/$H12202/(SIMULATION!$D$17-$I12202)*(((EXP(-$I12202*$J12210))/(1-EXP(-SIMULATION!$D$4*$I12202)))-(EXP(-SIMULATION!$D$17*$J12210)/(1-EXP(-SIMULATION!$D$4*SIMULATION!$D$17))))</f>
        <v>2.4310630471394958</v>
      </c>
      <c r="L12210">
        <v>0.1730684553005353</v>
      </c>
      <c r="M12210">
        <f t="shared" ca="1" si="190"/>
        <v>2.8518033734461405</v>
      </c>
    </row>
    <row r="12211" spans="1:13" x14ac:dyDescent="0.25">
      <c r="A12211" s="9"/>
      <c r="H12211" s="9"/>
      <c r="J12211">
        <v>9</v>
      </c>
      <c r="K12211">
        <f ca="1">SIMULATION!$D$3*SIMULATION!$D$17/$H12202/(SIMULATION!$D$17-$I12202)*(((EXP(-$I12202*$J12211))/(1-EXP(-SIMULATION!$D$4*$I12202)))-(EXP(-SIMULATION!$D$17*$J12211)/(1-EXP(-SIMULATION!$D$4*SIMULATION!$D$17))))</f>
        <v>2.4029849529831879</v>
      </c>
      <c r="L12211">
        <v>5.7835618964003715E-2</v>
      </c>
      <c r="M12211">
        <f t="shared" ca="1" si="190"/>
        <v>2.5419630751001581</v>
      </c>
    </row>
    <row r="12212" spans="1:13" x14ac:dyDescent="0.25">
      <c r="A12212" s="9"/>
      <c r="H12212" s="9"/>
      <c r="J12212">
        <v>10</v>
      </c>
      <c r="K12212">
        <f ca="1">SIMULATION!$D$3*SIMULATION!$D$17/$H12202/(SIMULATION!$D$17-$I12202)*(((EXP(-$I12202*$J12212))/(1-EXP(-SIMULATION!$D$4*$I12202)))-(EXP(-SIMULATION!$D$17*$J12212)/(1-EXP(-SIMULATION!$D$4*SIMULATION!$D$17))))</f>
        <v>2.3723758283399898</v>
      </c>
      <c r="L12212">
        <v>-3.2152706879955646E-2</v>
      </c>
      <c r="M12212">
        <f t="shared" ca="1" si="190"/>
        <v>2.296097523722282</v>
      </c>
    </row>
    <row r="12213" spans="1:13" x14ac:dyDescent="0.25">
      <c r="A12213" s="9"/>
      <c r="H12213" s="9"/>
      <c r="J12213">
        <v>11</v>
      </c>
      <c r="K12213">
        <f ca="1">SIMULATION!$D$3*SIMULATION!$D$17/$H12202/(SIMULATION!$D$17-$I12202)*(((EXP(-$I12202*$J12213))/(1-EXP(-SIMULATION!$D$4*$I12202)))-(EXP(-SIMULATION!$D$17*$J12213)/(1-EXP(-SIMULATION!$D$4*SIMULATION!$D$17))))</f>
        <v>2.3403330945930296</v>
      </c>
      <c r="L12213">
        <v>-0.15607856093487138</v>
      </c>
      <c r="M12213">
        <f t="shared" ca="1" si="190"/>
        <v>1.9750572730806955</v>
      </c>
    </row>
    <row r="12214" spans="1:13" x14ac:dyDescent="0.25">
      <c r="A12214" s="9"/>
      <c r="H12214" s="9"/>
      <c r="J12214">
        <v>12</v>
      </c>
      <c r="K12214">
        <f ca="1">SIMULATION!$D$3*SIMULATION!$D$17/$H12202/(SIMULATION!$D$17-$I12202)*(((EXP(-$I12202*$J12214))/(1-EXP(-SIMULATION!$D$4*$I12202)))-(EXP(-SIMULATION!$D$17*$J12214)/(1-EXP(-SIMULATION!$D$4*SIMULATION!$D$17))))</f>
        <v>2.3075571944407711</v>
      </c>
      <c r="L12214">
        <v>-7.183810684601348E-2</v>
      </c>
      <c r="M12214">
        <f t="shared" ca="1" si="190"/>
        <v>2.1417866541532482</v>
      </c>
    </row>
    <row r="12215" spans="1:13" x14ac:dyDescent="0.25">
      <c r="A12215" s="9"/>
      <c r="H12215" s="9"/>
      <c r="J12215">
        <v>13</v>
      </c>
      <c r="K12215">
        <f ca="1">SIMULATION!$D$3*SIMULATION!$D$17/$H12202/(SIMULATION!$D$17-$I12202)*(((EXP(-$I12202*$J12215))/(1-EXP(-SIMULATION!$D$4*$I12202)))-(EXP(-SIMULATION!$D$17*$J12215)/(1-EXP(-SIMULATION!$D$4*SIMULATION!$D$17))))</f>
        <v>2.2744942189756312</v>
      </c>
      <c r="L12215">
        <v>-5.0685548847477453E-2</v>
      </c>
      <c r="M12215">
        <f t="shared" ca="1" si="190"/>
        <v>2.159210231136437</v>
      </c>
    </row>
    <row r="12216" spans="1:13" x14ac:dyDescent="0.25">
      <c r="A12216" s="9"/>
      <c r="H12216" s="9"/>
      <c r="J12216">
        <v>14</v>
      </c>
      <c r="K12216">
        <f ca="1">SIMULATION!$D$3*SIMULATION!$D$17/$H12202/(SIMULATION!$D$17-$I12202)*(((EXP(-$I12202*$J12216))/(1-EXP(-SIMULATION!$D$4*$I12202)))-(EXP(-SIMULATION!$D$17*$J12216)/(1-EXP(-SIMULATION!$D$4*SIMULATION!$D$17))))</f>
        <v>2.2414273059518139</v>
      </c>
      <c r="L12216">
        <v>0.12954392559630062</v>
      </c>
      <c r="M12216">
        <f t="shared" ca="1" si="190"/>
        <v>2.5317905981035524</v>
      </c>
    </row>
    <row r="12217" spans="1:13" x14ac:dyDescent="0.25">
      <c r="A12217" s="9"/>
      <c r="H12217" s="9"/>
      <c r="J12217">
        <v>15</v>
      </c>
      <c r="K12217">
        <f ca="1">SIMULATION!$D$3*SIMULATION!$D$17/$H12202/(SIMULATION!$D$17-$I12202)*(((EXP(-$I12202*$J12217))/(1-EXP(-SIMULATION!$D$4*$I12202)))-(EXP(-SIMULATION!$D$17*$J12217)/(1-EXP(-SIMULATION!$D$4*SIMULATION!$D$17))))</f>
        <v>2.2085352093968904</v>
      </c>
      <c r="L12217">
        <v>5.318474847848078E-2</v>
      </c>
      <c r="M12217">
        <f t="shared" ca="1" si="190"/>
        <v>2.3259955990145329</v>
      </c>
    </row>
    <row r="12218" spans="1:13" x14ac:dyDescent="0.25">
      <c r="A12218" s="9"/>
      <c r="H12218" s="9"/>
      <c r="J12218">
        <v>16</v>
      </c>
      <c r="K12218">
        <f ca="1">SIMULATION!$D$3*SIMULATION!$D$17/$H12202/(SIMULATION!$D$17-$I12202)*(((EXP(-$I12202*$J12218))/(1-EXP(-SIMULATION!$D$4*$I12202)))-(EXP(-SIMULATION!$D$17*$J12218)/(1-EXP(-SIMULATION!$D$4*SIMULATION!$D$17))))</f>
        <v>2.1759298318327356</v>
      </c>
      <c r="L12218">
        <v>0.29223803503397433</v>
      </c>
      <c r="M12218">
        <f t="shared" ca="1" si="190"/>
        <v>2.8118192902593404</v>
      </c>
    </row>
    <row r="12219" spans="1:13" x14ac:dyDescent="0.25">
      <c r="A12219" s="9"/>
      <c r="H12219" s="9"/>
      <c r="J12219">
        <v>17</v>
      </c>
      <c r="K12219">
        <f ca="1">SIMULATION!$D$3*SIMULATION!$D$17/$H12202/(SIMULATION!$D$17-$I12202)*(((EXP(-$I12202*$J12219))/(1-EXP(-SIMULATION!$D$4*$I12202)))-(EXP(-SIMULATION!$D$17*$J12219)/(1-EXP(-SIMULATION!$D$4*SIMULATION!$D$17))))</f>
        <v>2.1436802752349036</v>
      </c>
      <c r="L12219">
        <v>-0.13822987605424036</v>
      </c>
      <c r="M12219">
        <f t="shared" ca="1" si="190"/>
        <v>1.8473596164892629</v>
      </c>
    </row>
    <row r="12220" spans="1:13" x14ac:dyDescent="0.25">
      <c r="A12220" s="9"/>
      <c r="H12220" s="9"/>
      <c r="J12220">
        <v>18</v>
      </c>
      <c r="K12220">
        <f ca="1">SIMULATION!$D$3*SIMULATION!$D$17/$H12202/(SIMULATION!$D$17-$I12202)*(((EXP(-$I12202*$J12220))/(1-EXP(-SIMULATION!$D$4*$I12202)))-(EXP(-SIMULATION!$D$17*$J12220)/(1-EXP(-SIMULATION!$D$4*SIMULATION!$D$17))))</f>
        <v>2.1118282528812626</v>
      </c>
      <c r="L12220">
        <v>1.3659263512981423E-2</v>
      </c>
      <c r="M12220">
        <f t="shared" ca="1" si="190"/>
        <v>2.1406742714815272</v>
      </c>
    </row>
    <row r="12221" spans="1:13" x14ac:dyDescent="0.25">
      <c r="A12221" s="9"/>
      <c r="H12221" s="9"/>
      <c r="J12221">
        <v>19</v>
      </c>
      <c r="K12221">
        <f ca="1">SIMULATION!$D$3*SIMULATION!$D$17/$H12202/(SIMULATION!$D$17-$I12202)*(((EXP(-$I12202*$J12221))/(1-EXP(-SIMULATION!$D$4*$I12202)))-(EXP(-SIMULATION!$D$17*$J12221)/(1-EXP(-SIMULATION!$D$4*SIMULATION!$D$17))))</f>
        <v>2.0803979650575601</v>
      </c>
      <c r="L12221">
        <v>0.30363761887066859</v>
      </c>
      <c r="M12221">
        <f t="shared" ca="1" si="190"/>
        <v>2.712085049471022</v>
      </c>
    </row>
    <row r="12222" spans="1:13" x14ac:dyDescent="0.25">
      <c r="A12222" s="9"/>
      <c r="H12222" s="9"/>
      <c r="J12222">
        <v>20</v>
      </c>
      <c r="K12222">
        <f ca="1">SIMULATION!$D$3*SIMULATION!$D$17/$H12202/(SIMULATION!$D$17-$I12202)*(((EXP(-$I12202*$J12222))/(1-EXP(-SIMULATION!$D$4*$I12202)))-(EXP(-SIMULATION!$D$17*$J12222)/(1-EXP(-SIMULATION!$D$4*SIMULATION!$D$17))))</f>
        <v>2.0494024270767794</v>
      </c>
      <c r="L12222">
        <v>0.25868456273547985</v>
      </c>
      <c r="M12222">
        <f t="shared" ca="1" si="190"/>
        <v>2.5795511977941672</v>
      </c>
    </row>
    <row r="12223" spans="1:13" x14ac:dyDescent="0.25">
      <c r="A12223" s="9"/>
      <c r="H12223" s="9"/>
      <c r="J12223">
        <v>21</v>
      </c>
      <c r="K12223">
        <f ca="1">SIMULATION!$D$3*SIMULATION!$D$17/$H12202/(SIMULATION!$D$17-$I12202)*(((EXP(-$I12202*$J12223))/(1-EXP(-SIMULATION!$D$4*$I12202)))-(EXP(-SIMULATION!$D$17*$J12223)/(1-EXP(-SIMULATION!$D$4*SIMULATION!$D$17))))</f>
        <v>2.0188475238636054</v>
      </c>
      <c r="L12223">
        <v>-0.29673987684609815</v>
      </c>
      <c r="M12223">
        <f t="shared" ca="1" si="190"/>
        <v>1.4197749582612689</v>
      </c>
    </row>
    <row r="12224" spans="1:13" x14ac:dyDescent="0.25">
      <c r="A12224" s="9"/>
      <c r="H12224" s="9"/>
      <c r="J12224">
        <v>22</v>
      </c>
      <c r="K12224">
        <f ca="1">SIMULATION!$D$3*SIMULATION!$D$17/$H12202/(SIMULATION!$D$17-$I12202)*(((EXP(-$I12202*$J12224))/(1-EXP(-SIMULATION!$D$4*$I12202)))-(EXP(-SIMULATION!$D$17*$J12224)/(1-EXP(-SIMULATION!$D$4*SIMULATION!$D$17))))</f>
        <v>1.9887346076750343</v>
      </c>
      <c r="L12224">
        <v>-0.48829734772114547</v>
      </c>
      <c r="M12224">
        <f t="shared" ca="1" si="190"/>
        <v>1.0176407734260624</v>
      </c>
    </row>
    <row r="12225" spans="1:13" x14ac:dyDescent="0.25">
      <c r="A12225" s="9"/>
      <c r="H12225" s="9"/>
      <c r="J12225">
        <v>23</v>
      </c>
      <c r="K12225">
        <f ca="1">SIMULATION!$D$3*SIMULATION!$D$17/$H12202/(SIMULATION!$D$17-$I12202)*(((EXP(-$I12202*$J12225))/(1-EXP(-SIMULATION!$D$4*$I12202)))-(EXP(-SIMULATION!$D$17*$J12225)/(1-EXP(-SIMULATION!$D$4*SIMULATION!$D$17))))</f>
        <v>1.9590621622355562</v>
      </c>
      <c r="L12225">
        <v>6.1741133537430055E-3</v>
      </c>
      <c r="M12225">
        <f t="shared" ca="1" si="190"/>
        <v>1.9711576340922272</v>
      </c>
    </row>
    <row r="12226" spans="1:13" x14ac:dyDescent="0.25">
      <c r="A12226" s="9"/>
      <c r="H12226" s="9"/>
      <c r="J12226">
        <v>24</v>
      </c>
      <c r="K12226">
        <f ca="1">SIMULATION!$D$3*SIMULATION!$D$17/$H12202/(SIMULATION!$D$17-$I12202)*(((EXP(-$I12202*$J12226))/(1-EXP(-SIMULATION!$D$4*$I12202)))-(EXP(-SIMULATION!$D$17*$J12226)/(1-EXP(-SIMULATION!$D$4*SIMULATION!$D$17))))</f>
        <v>1.929826868616298</v>
      </c>
      <c r="L12226">
        <v>3.123690117160971E-2</v>
      </c>
      <c r="M12226">
        <f t="shared" ca="1" si="190"/>
        <v>1.9901086797895822</v>
      </c>
    </row>
    <row r="12227" spans="1:13" x14ac:dyDescent="0.25">
      <c r="A12227" s="9">
        <v>490</v>
      </c>
      <c r="B12227" s="2">
        <f ca="1">NORMINV(RAND(),SIMULATION!D7,SIMULATION!D8)</f>
        <v>68.626528616316023</v>
      </c>
      <c r="C12227" s="2">
        <v>2</v>
      </c>
      <c r="D12227" s="2">
        <f ca="1">SIMULATION!$D$11*(1+(SIMULATION!$D$12*LN(1+$C12227)))*(1+(SIMULATION!$D$13*(($B12227/63.5)-1)))</f>
        <v>10.618766202977515</v>
      </c>
      <c r="E12227" s="2">
        <v>6.444654188920737E-2</v>
      </c>
      <c r="F12227" s="2">
        <f ca="1">D12227*(1+E12227)</f>
        <v>11.303108963889404</v>
      </c>
      <c r="G12227" s="2">
        <v>0.71583573837720793</v>
      </c>
      <c r="H12227" s="9">
        <f>SIMULATION!$D$15*EXP($G$12227)</f>
        <v>451.64377357976116</v>
      </c>
      <c r="I12227" s="2">
        <f ca="1">$F12227/$H12227</f>
        <v>2.5026601992761122E-2</v>
      </c>
      <c r="J12227">
        <v>0</v>
      </c>
      <c r="K12227">
        <f ca="1">SIMULATION!$D$3*SIMULATION!$D$17/$H12227/(SIMULATION!$D$17-$I12227)*(((EXP(-$I12227*$J12227))/(1-EXP(-SIMULATION!$D$4*$I12227)))-(EXP(-SIMULATION!$D$17*$J12227)/(1-EXP(-SIMULATION!$D$4*SIMULATION!$D$17))))</f>
        <v>1.567284300164365</v>
      </c>
      <c r="L12227">
        <v>-0.16160166543753804</v>
      </c>
      <c r="M12227">
        <f t="shared" ref="M12227:M12290" ca="1" si="191">$K12227*(1+$L12227)</f>
        <v>1.3140085470436973</v>
      </c>
    </row>
    <row r="12228" spans="1:13" x14ac:dyDescent="0.25">
      <c r="A12228" s="9"/>
      <c r="H12228" s="9"/>
      <c r="J12228">
        <v>1</v>
      </c>
      <c r="K12228">
        <f ca="1">SIMULATION!$D$3*SIMULATION!$D$17/$H12227/(SIMULATION!$D$17-$I12227)*(((EXP(-$I12227*$J12228))/(1-EXP(-SIMULATION!$D$4*$I12227)))-(EXP(-SIMULATION!$D$17*$J12228)/(1-EXP(-SIMULATION!$D$4*SIMULATION!$D$17))))</f>
        <v>1.9601246202379488</v>
      </c>
      <c r="L12228">
        <v>0.62777918191408144</v>
      </c>
      <c r="M12228">
        <f t="shared" ca="1" si="191"/>
        <v>3.1906500507805777</v>
      </c>
    </row>
    <row r="12229" spans="1:13" x14ac:dyDescent="0.25">
      <c r="A12229" s="9"/>
      <c r="H12229" s="9"/>
      <c r="J12229">
        <v>2</v>
      </c>
      <c r="K12229">
        <f ca="1">SIMULATION!$D$3*SIMULATION!$D$17/$H12227/(SIMULATION!$D$17-$I12227)*(((EXP(-$I12227*$J12229))/(1-EXP(-SIMULATION!$D$4*$I12227)))-(EXP(-SIMULATION!$D$17*$J12229)/(1-EXP(-SIMULATION!$D$4*SIMULATION!$D$17))))</f>
        <v>2.1882433716570171</v>
      </c>
      <c r="L12229">
        <v>0.24607758301549865</v>
      </c>
      <c r="M12229">
        <f t="shared" ca="1" si="191"/>
        <v>2.7267210116040612</v>
      </c>
    </row>
    <row r="12230" spans="1:13" x14ac:dyDescent="0.25">
      <c r="A12230" s="9"/>
      <c r="H12230" s="9"/>
      <c r="J12230">
        <v>3</v>
      </c>
      <c r="K12230">
        <f ca="1">SIMULATION!$D$3*SIMULATION!$D$17/$H12227/(SIMULATION!$D$17-$I12227)*(((EXP(-$I12227*$J12230))/(1-EXP(-SIMULATION!$D$4*$I12227)))-(EXP(-SIMULATION!$D$17*$J12230)/(1-EXP(-SIMULATION!$D$4*SIMULATION!$D$17))))</f>
        <v>2.3113884065356238</v>
      </c>
      <c r="L12230">
        <v>-6.2543029438504177E-2</v>
      </c>
      <c r="M12230">
        <f t="shared" ca="1" si="191"/>
        <v>2.1668271733818489</v>
      </c>
    </row>
    <row r="12231" spans="1:13" x14ac:dyDescent="0.25">
      <c r="A12231" s="9"/>
      <c r="H12231" s="9"/>
      <c r="J12231">
        <v>4</v>
      </c>
      <c r="K12231">
        <f ca="1">SIMULATION!$D$3*SIMULATION!$D$17/$H12227/(SIMULATION!$D$17-$I12227)*(((EXP(-$I12227*$J12231))/(1-EXP(-SIMULATION!$D$4*$I12227)))-(EXP(-SIMULATION!$D$17*$J12231)/(1-EXP(-SIMULATION!$D$4*SIMULATION!$D$17))))</f>
        <v>2.3678331681613134</v>
      </c>
      <c r="L12231">
        <v>6.4079955401769667E-2</v>
      </c>
      <c r="M12231">
        <f t="shared" ca="1" si="191"/>
        <v>2.5195638119759214</v>
      </c>
    </row>
    <row r="12232" spans="1:13" x14ac:dyDescent="0.25">
      <c r="A12232" s="9"/>
      <c r="H12232" s="9"/>
      <c r="J12232">
        <v>5</v>
      </c>
      <c r="K12232">
        <f ca="1">SIMULATION!$D$3*SIMULATION!$D$17/$H12227/(SIMULATION!$D$17-$I12227)*(((EXP(-$I12227*$J12232))/(1-EXP(-SIMULATION!$D$4*$I12227)))-(EXP(-SIMULATION!$D$17*$J12232)/(1-EXP(-SIMULATION!$D$4*SIMULATION!$D$17))))</f>
        <v>2.3820901340039913</v>
      </c>
      <c r="L12232">
        <v>5.1281967959349001E-2</v>
      </c>
      <c r="M12232">
        <f t="shared" ca="1" si="191"/>
        <v>2.5042484039322654</v>
      </c>
    </row>
    <row r="12233" spans="1:13" x14ac:dyDescent="0.25">
      <c r="A12233" s="9"/>
      <c r="H12233" s="9"/>
      <c r="J12233">
        <v>6</v>
      </c>
      <c r="K12233">
        <f ca="1">SIMULATION!$D$3*SIMULATION!$D$17/$H12227/(SIMULATION!$D$17-$I12227)*(((EXP(-$I12227*$J12233))/(1-EXP(-SIMULATION!$D$4*$I12227)))-(EXP(-SIMULATION!$D$17*$J12233)/(1-EXP(-SIMULATION!$D$4*SIMULATION!$D$17))))</f>
        <v>2.3698537684322809</v>
      </c>
      <c r="L12233">
        <v>0.17269637879638605</v>
      </c>
      <c r="M12233">
        <f t="shared" ca="1" si="191"/>
        <v>2.779118932517505</v>
      </c>
    </row>
    <row r="12234" spans="1:13" x14ac:dyDescent="0.25">
      <c r="A12234" s="9"/>
      <c r="H12234" s="9"/>
      <c r="J12234">
        <v>7</v>
      </c>
      <c r="K12234">
        <f ca="1">SIMULATION!$D$3*SIMULATION!$D$17/$H12227/(SIMULATION!$D$17-$I12227)*(((EXP(-$I12227*$J12234))/(1-EXP(-SIMULATION!$D$4*$I12227)))-(EXP(-SIMULATION!$D$17*$J12234)/(1-EXP(-SIMULATION!$D$4*SIMULATION!$D$17))))</f>
        <v>2.3411680782118234</v>
      </c>
      <c r="L12234">
        <v>0.31122193347258353</v>
      </c>
      <c r="M12234">
        <f t="shared" ca="1" si="191"/>
        <v>3.0697909340971994</v>
      </c>
    </row>
    <row r="12235" spans="1:13" x14ac:dyDescent="0.25">
      <c r="A12235" s="9"/>
      <c r="H12235" s="9"/>
      <c r="J12235">
        <v>8</v>
      </c>
      <c r="K12235">
        <f ca="1">SIMULATION!$D$3*SIMULATION!$D$17/$H12227/(SIMULATION!$D$17-$I12227)*(((EXP(-$I12227*$J12235))/(1-EXP(-SIMULATION!$D$4*$I12227)))-(EXP(-SIMULATION!$D$17*$J12235)/(1-EXP(-SIMULATION!$D$4*SIMULATION!$D$17))))</f>
        <v>2.3024564505791343</v>
      </c>
      <c r="L12235">
        <v>0.22694044492200324</v>
      </c>
      <c r="M12235">
        <f t="shared" ca="1" si="191"/>
        <v>2.8249769418870994</v>
      </c>
    </row>
    <row r="12236" spans="1:13" x14ac:dyDescent="0.25">
      <c r="A12236" s="9"/>
      <c r="H12236" s="9"/>
      <c r="J12236">
        <v>9</v>
      </c>
      <c r="K12236">
        <f ca="1">SIMULATION!$D$3*SIMULATION!$D$17/$H12227/(SIMULATION!$D$17-$I12227)*(((EXP(-$I12227*$J12236))/(1-EXP(-SIMULATION!$D$4*$I12227)))-(EXP(-SIMULATION!$D$17*$J12236)/(1-EXP(-SIMULATION!$D$4*SIMULATION!$D$17))))</f>
        <v>2.2578224145778649</v>
      </c>
      <c r="L12236">
        <v>-2.6123684116091145E-2</v>
      </c>
      <c r="M12236">
        <f t="shared" ca="1" si="191"/>
        <v>2.1988397750292026</v>
      </c>
    </row>
    <row r="12237" spans="1:13" x14ac:dyDescent="0.25">
      <c r="A12237" s="9"/>
      <c r="H12237" s="9"/>
      <c r="J12237">
        <v>10</v>
      </c>
      <c r="K12237">
        <f ca="1">SIMULATION!$D$3*SIMULATION!$D$17/$H12227/(SIMULATION!$D$17-$I12227)*(((EXP(-$I12227*$J12237))/(1-EXP(-SIMULATION!$D$4*$I12227)))-(EXP(-SIMULATION!$D$17*$J12237)/(1-EXP(-SIMULATION!$D$4*SIMULATION!$D$17))))</f>
        <v>2.2098831925246492</v>
      </c>
      <c r="L12237">
        <v>0.26009270224341396</v>
      </c>
      <c r="M12237">
        <f t="shared" ca="1" si="191"/>
        <v>2.7846576837106873</v>
      </c>
    </row>
    <row r="12238" spans="1:13" x14ac:dyDescent="0.25">
      <c r="A12238" s="9"/>
      <c r="H12238" s="9"/>
      <c r="J12238">
        <v>11</v>
      </c>
      <c r="K12238">
        <f ca="1">SIMULATION!$D$3*SIMULATION!$D$17/$H12227/(SIMULATION!$D$17-$I12227)*(((EXP(-$I12227*$J12238))/(1-EXP(-SIMULATION!$D$4*$I12227)))-(EXP(-SIMULATION!$D$17*$J12238)/(1-EXP(-SIMULATION!$D$4*SIMULATION!$D$17))))</f>
        <v>2.1603038522451068</v>
      </c>
      <c r="L12238">
        <v>4.7235116270051135E-2</v>
      </c>
      <c r="M12238">
        <f t="shared" ca="1" si="191"/>
        <v>2.2623460558845436</v>
      </c>
    </row>
    <row r="12239" spans="1:13" x14ac:dyDescent="0.25">
      <c r="A12239" s="9"/>
      <c r="H12239" s="9"/>
      <c r="J12239">
        <v>12</v>
      </c>
      <c r="K12239">
        <f ca="1">SIMULATION!$D$3*SIMULATION!$D$17/$H12227/(SIMULATION!$D$17-$I12227)*(((EXP(-$I12227*$J12239))/(1-EXP(-SIMULATION!$D$4*$I12227)))-(EXP(-SIMULATION!$D$17*$J12239)/(1-EXP(-SIMULATION!$D$4*SIMULATION!$D$17))))</f>
        <v>2.1101395972074046</v>
      </c>
      <c r="L12239">
        <v>-0.53916830102506808</v>
      </c>
      <c r="M12239">
        <f t="shared" ca="1" si="191"/>
        <v>0.97241921565536682</v>
      </c>
    </row>
    <row r="12240" spans="1:13" x14ac:dyDescent="0.25">
      <c r="A12240" s="9"/>
      <c r="H12240" s="9"/>
      <c r="J12240">
        <v>13</v>
      </c>
      <c r="K12240">
        <f ca="1">SIMULATION!$D$3*SIMULATION!$D$17/$H12227/(SIMULATION!$D$17-$I12227)*(((EXP(-$I12227*$J12240))/(1-EXP(-SIMULATION!$D$4*$I12227)))-(EXP(-SIMULATION!$D$17*$J12240)/(1-EXP(-SIMULATION!$D$4*SIMULATION!$D$17))))</f>
        <v>2.0600551069504229</v>
      </c>
      <c r="L12240">
        <v>-0.44324430455262204</v>
      </c>
      <c r="M12240">
        <f t="shared" ca="1" si="191"/>
        <v>1.1469474137301054</v>
      </c>
    </row>
    <row r="12241" spans="1:13" x14ac:dyDescent="0.25">
      <c r="A12241" s="9"/>
      <c r="H12241" s="9"/>
      <c r="J12241">
        <v>14</v>
      </c>
      <c r="K12241">
        <f ca="1">SIMULATION!$D$3*SIMULATION!$D$17/$H12227/(SIMULATION!$D$17-$I12227)*(((EXP(-$I12227*$J12241))/(1-EXP(-SIMULATION!$D$4*$I12227)))-(EXP(-SIMULATION!$D$17*$J12241)/(1-EXP(-SIMULATION!$D$4*SIMULATION!$D$17))))</f>
        <v>2.0104650885388402</v>
      </c>
      <c r="L12241">
        <v>-3.1071953861528601E-2</v>
      </c>
      <c r="M12241">
        <f t="shared" ca="1" si="191"/>
        <v>1.9479960100675473</v>
      </c>
    </row>
    <row r="12242" spans="1:13" x14ac:dyDescent="0.25">
      <c r="A12242" s="9"/>
      <c r="H12242" s="9"/>
      <c r="J12242">
        <v>15</v>
      </c>
      <c r="K12242">
        <f ca="1">SIMULATION!$D$3*SIMULATION!$D$17/$H12227/(SIMULATION!$D$17-$I12227)*(((EXP(-$I12227*$J12242))/(1-EXP(-SIMULATION!$D$4*$I12227)))-(EXP(-SIMULATION!$D$17*$J12242)/(1-EXP(-SIMULATION!$D$4*SIMULATION!$D$17))))</f>
        <v>1.9616243383099441</v>
      </c>
      <c r="L12242">
        <v>0.16646953022695202</v>
      </c>
      <c r="M12242">
        <f t="shared" ca="1" si="191"/>
        <v>2.2881750203901561</v>
      </c>
    </row>
    <row r="12243" spans="1:13" x14ac:dyDescent="0.25">
      <c r="A12243" s="9"/>
      <c r="H12243" s="9"/>
      <c r="J12243">
        <v>16</v>
      </c>
      <c r="K12243">
        <f ca="1">SIMULATION!$D$3*SIMULATION!$D$17/$H12227/(SIMULATION!$D$17-$I12227)*(((EXP(-$I12227*$J12243))/(1-EXP(-SIMULATION!$D$4*$I12227)))-(EXP(-SIMULATION!$D$17*$J12243)/(1-EXP(-SIMULATION!$D$4*SIMULATION!$D$17))))</f>
        <v>1.9136854487636226</v>
      </c>
      <c r="L12243">
        <v>0.12219629223894915</v>
      </c>
      <c r="M12243">
        <f t="shared" ca="1" si="191"/>
        <v>2.1475307151141667</v>
      </c>
    </row>
    <row r="12244" spans="1:13" x14ac:dyDescent="0.25">
      <c r="A12244" s="9"/>
      <c r="H12244" s="9"/>
      <c r="J12244">
        <v>17</v>
      </c>
      <c r="K12244">
        <f ca="1">SIMULATION!$D$3*SIMULATION!$D$17/$H12227/(SIMULATION!$D$17-$I12227)*(((EXP(-$I12227*$J12244))/(1-EXP(-SIMULATION!$D$4*$I12227)))-(EXP(-SIMULATION!$D$17*$J12244)/(1-EXP(-SIMULATION!$D$4*SIMULATION!$D$17))))</f>
        <v>1.86673578184431</v>
      </c>
      <c r="L12244">
        <v>0.72441280449663026</v>
      </c>
      <c r="M12244">
        <f t="shared" ca="1" si="191"/>
        <v>3.2190230848243564</v>
      </c>
    </row>
    <row r="12245" spans="1:13" x14ac:dyDescent="0.25">
      <c r="A12245" s="9"/>
      <c r="H12245" s="9"/>
      <c r="J12245">
        <v>18</v>
      </c>
      <c r="K12245">
        <f ca="1">SIMULATION!$D$3*SIMULATION!$D$17/$H12227/(SIMULATION!$D$17-$I12227)*(((EXP(-$I12227*$J12245))/(1-EXP(-SIMULATION!$D$4*$I12227)))-(EXP(-SIMULATION!$D$17*$J12245)/(1-EXP(-SIMULATION!$D$4*SIMULATION!$D$17))))</f>
        <v>1.8208211557890135</v>
      </c>
      <c r="L12245">
        <v>-0.19538103161654691</v>
      </c>
      <c r="M12245">
        <f t="shared" ca="1" si="191"/>
        <v>1.4650672399817226</v>
      </c>
    </row>
    <row r="12246" spans="1:13" x14ac:dyDescent="0.25">
      <c r="A12246" s="9"/>
      <c r="H12246" s="9"/>
      <c r="J12246">
        <v>19</v>
      </c>
      <c r="K12246">
        <f ca="1">SIMULATION!$D$3*SIMULATION!$D$17/$H12227/(SIMULATION!$D$17-$I12227)*(((EXP(-$I12227*$J12246))/(1-EXP(-SIMULATION!$D$4*$I12227)))-(EXP(-SIMULATION!$D$17*$J12246)/(1-EXP(-SIMULATION!$D$4*SIMULATION!$D$17))))</f>
        <v>1.7759610178673026</v>
      </c>
      <c r="L12246">
        <v>0.22814380664540107</v>
      </c>
      <c r="M12246">
        <f t="shared" ca="1" si="191"/>
        <v>2.1811355249373903</v>
      </c>
    </row>
    <row r="12247" spans="1:13" x14ac:dyDescent="0.25">
      <c r="A12247" s="9"/>
      <c r="H12247" s="9"/>
      <c r="J12247">
        <v>20</v>
      </c>
      <c r="K12247">
        <f ca="1">SIMULATION!$D$3*SIMULATION!$D$17/$H12227/(SIMULATION!$D$17-$I12227)*(((EXP(-$I12227*$J12247))/(1-EXP(-SIMULATION!$D$4*$I12227)))-(EXP(-SIMULATION!$D$17*$J12247)/(1-EXP(-SIMULATION!$D$4*SIMULATION!$D$17))))</f>
        <v>1.7321581612315575</v>
      </c>
      <c r="L12247">
        <v>-3.4092550265180661E-2</v>
      </c>
      <c r="M12247">
        <f t="shared" ca="1" si="191"/>
        <v>1.6731044720525277</v>
      </c>
    </row>
    <row r="12248" spans="1:13" x14ac:dyDescent="0.25">
      <c r="A12248" s="9"/>
      <c r="H12248" s="9"/>
      <c r="J12248">
        <v>21</v>
      </c>
      <c r="K12248">
        <f ca="1">SIMULATION!$D$3*SIMULATION!$D$17/$H12227/(SIMULATION!$D$17-$I12227)*(((EXP(-$I12227*$J12248))/(1-EXP(-SIMULATION!$D$4*$I12227)))-(EXP(-SIMULATION!$D$17*$J12248)/(1-EXP(-SIMULATION!$D$4*SIMULATION!$D$17))))</f>
        <v>1.6894049456541025</v>
      </c>
      <c r="L12248">
        <v>0.44681331670131652</v>
      </c>
      <c r="M12248">
        <f t="shared" ca="1" si="191"/>
        <v>2.4442535726734191</v>
      </c>
    </row>
    <row r="12249" spans="1:13" x14ac:dyDescent="0.25">
      <c r="A12249" s="9"/>
      <c r="H12249" s="9"/>
      <c r="J12249">
        <v>22</v>
      </c>
      <c r="K12249">
        <f ca="1">SIMULATION!$D$3*SIMULATION!$D$17/$H12227/(SIMULATION!$D$17-$I12227)*(((EXP(-$I12227*$J12249))/(1-EXP(-SIMULATION!$D$4*$I12227)))-(EXP(-SIMULATION!$D$17*$J12249)/(1-EXP(-SIMULATION!$D$4*SIMULATION!$D$17))))</f>
        <v>1.6476872780198792</v>
      </c>
      <c r="L12249">
        <v>0.19712643137299343</v>
      </c>
      <c r="M12249">
        <f t="shared" ca="1" si="191"/>
        <v>1.9724899911546194</v>
      </c>
    </row>
    <row r="12250" spans="1:13" x14ac:dyDescent="0.25">
      <c r="A12250" s="9"/>
      <c r="H12250" s="9"/>
      <c r="J12250">
        <v>23</v>
      </c>
      <c r="K12250">
        <f ca="1">SIMULATION!$D$3*SIMULATION!$D$17/$H12227/(SIMULATION!$D$17-$I12227)*(((EXP(-$I12227*$J12250))/(1-EXP(-SIMULATION!$D$4*$I12227)))-(EXP(-SIMULATION!$D$17*$J12250)/(1-EXP(-SIMULATION!$D$4*SIMULATION!$D$17))))</f>
        <v>1.6069871573620667</v>
      </c>
      <c r="L12250">
        <v>-0.11538722449418171</v>
      </c>
      <c r="M12250">
        <f t="shared" ca="1" si="191"/>
        <v>1.421561369476263</v>
      </c>
    </row>
    <row r="12251" spans="1:13" x14ac:dyDescent="0.25">
      <c r="A12251" s="9"/>
      <c r="H12251" s="9"/>
      <c r="J12251">
        <v>24</v>
      </c>
      <c r="K12251">
        <f ca="1">SIMULATION!$D$3*SIMULATION!$D$17/$H12227/(SIMULATION!$D$17-$I12227)*(((EXP(-$I12227*$J12251))/(1-EXP(-SIMULATION!$D$4*$I12227)))-(EXP(-SIMULATION!$D$17*$J12251)/(1-EXP(-SIMULATION!$D$4*SIMULATION!$D$17))))</f>
        <v>1.567284300164365</v>
      </c>
      <c r="L12251">
        <v>0.17597470043574728</v>
      </c>
      <c r="M12251">
        <f t="shared" ca="1" si="191"/>
        <v>1.8430866853834389</v>
      </c>
    </row>
    <row r="12252" spans="1:13" x14ac:dyDescent="0.25">
      <c r="A12252" s="9">
        <v>491</v>
      </c>
      <c r="B12252" s="2">
        <f ca="1">NORMINV(RAND(),SIMULATION!D7,SIMULATION!D8)</f>
        <v>61.357122208812804</v>
      </c>
      <c r="C12252" s="2">
        <v>2</v>
      </c>
      <c r="D12252" s="2">
        <f ca="1">SIMULATION!$D$11*(1+(SIMULATION!$D$12*LN(1+$C12252)))*(1+(SIMULATION!$D$13*(($B12252/63.5)-1)))</f>
        <v>10.078927454725564</v>
      </c>
      <c r="E12252" s="2">
        <v>0.19113110181484599</v>
      </c>
      <c r="F12252" s="2">
        <f ca="1">D12252*(1+E12252)</f>
        <v>12.005323964259164</v>
      </c>
      <c r="G12252" s="2">
        <v>0.22947081026818547</v>
      </c>
      <c r="H12252" s="9">
        <f>SIMULATION!$D$15*EXP($G$12252)</f>
        <v>277.69651075976572</v>
      </c>
      <c r="I12252" s="2">
        <f ca="1">$F12252/$H12252</f>
        <v>4.3231814225584302E-2</v>
      </c>
      <c r="J12252">
        <v>0</v>
      </c>
      <c r="K12252">
        <f ca="1">SIMULATION!$D$3*SIMULATION!$D$17/$H12252/(SIMULATION!$D$17-$I12252)*(((EXP(-$I12252*$J12252))/(1-EXP(-SIMULATION!$D$4*$I12252)))-(EXP(-SIMULATION!$D$17*$J12252)/(1-EXP(-SIMULATION!$D$4*SIMULATION!$D$17))))</f>
        <v>1.2037352986617544</v>
      </c>
      <c r="L12252">
        <v>6.7951554975328357E-2</v>
      </c>
      <c r="M12252">
        <f t="shared" ca="1" si="191"/>
        <v>1.2855309839845122</v>
      </c>
    </row>
    <row r="12253" spans="1:13" x14ac:dyDescent="0.25">
      <c r="A12253" s="9"/>
      <c r="H12253" s="9"/>
      <c r="J12253">
        <v>1</v>
      </c>
      <c r="K12253">
        <f ca="1">SIMULATION!$D$3*SIMULATION!$D$17/$H12252/(SIMULATION!$D$17-$I12252)*(((EXP(-$I12252*$J12253))/(1-EXP(-SIMULATION!$D$4*$I12252)))-(EXP(-SIMULATION!$D$17*$J12253)/(1-EXP(-SIMULATION!$D$4*SIMULATION!$D$17))))</f>
        <v>1.847926601987965</v>
      </c>
      <c r="L12253">
        <v>1.6904609835294272E-2</v>
      </c>
      <c r="M12253">
        <f t="shared" ca="1" si="191"/>
        <v>1.8791650801988327</v>
      </c>
    </row>
    <row r="12254" spans="1:13" x14ac:dyDescent="0.25">
      <c r="A12254" s="9"/>
      <c r="H12254" s="9"/>
      <c r="J12254">
        <v>2</v>
      </c>
      <c r="K12254">
        <f ca="1">SIMULATION!$D$3*SIMULATION!$D$17/$H12252/(SIMULATION!$D$17-$I12252)*(((EXP(-$I12252*$J12254))/(1-EXP(-SIMULATION!$D$4*$I12252)))-(EXP(-SIMULATION!$D$17*$J12254)/(1-EXP(-SIMULATION!$D$4*SIMULATION!$D$17))))</f>
        <v>2.2151907685602552</v>
      </c>
      <c r="L12254">
        <v>-0.26377567765245641</v>
      </c>
      <c r="M12254">
        <f t="shared" ca="1" si="191"/>
        <v>1.630877322453808</v>
      </c>
    </row>
    <row r="12255" spans="1:13" x14ac:dyDescent="0.25">
      <c r="A12255" s="9"/>
      <c r="H12255" s="9"/>
      <c r="J12255">
        <v>3</v>
      </c>
      <c r="K12255">
        <f ca="1">SIMULATION!$D$3*SIMULATION!$D$17/$H12252/(SIMULATION!$D$17-$I12252)*(((EXP(-$I12252*$J12255))/(1-EXP(-SIMULATION!$D$4*$I12252)))-(EXP(-SIMULATION!$D$17*$J12255)/(1-EXP(-SIMULATION!$D$4*SIMULATION!$D$17))))</f>
        <v>2.4069205215853726</v>
      </c>
      <c r="L12255">
        <v>-0.29212109466931629</v>
      </c>
      <c r="M12255">
        <f t="shared" ca="1" si="191"/>
        <v>1.703808264037812</v>
      </c>
    </row>
    <row r="12256" spans="1:13" x14ac:dyDescent="0.25">
      <c r="A12256" s="9"/>
      <c r="H12256" s="9"/>
      <c r="J12256">
        <v>4</v>
      </c>
      <c r="K12256">
        <f ca="1">SIMULATION!$D$3*SIMULATION!$D$17/$H12252/(SIMULATION!$D$17-$I12252)*(((EXP(-$I12252*$J12256))/(1-EXP(-SIMULATION!$D$4*$I12252)))-(EXP(-SIMULATION!$D$17*$J12256)/(1-EXP(-SIMULATION!$D$4*SIMULATION!$D$17))))</f>
        <v>2.4880092376610357</v>
      </c>
      <c r="L12256">
        <v>0.40109614553945505</v>
      </c>
      <c r="M12256">
        <f t="shared" ca="1" si="191"/>
        <v>3.4859401529534351</v>
      </c>
    </row>
    <row r="12257" spans="1:13" x14ac:dyDescent="0.25">
      <c r="A12257" s="9"/>
      <c r="H12257" s="9"/>
      <c r="J12257">
        <v>5</v>
      </c>
      <c r="K12257">
        <f ca="1">SIMULATION!$D$3*SIMULATION!$D$17/$H12252/(SIMULATION!$D$17-$I12252)*(((EXP(-$I12252*$J12257))/(1-EXP(-SIMULATION!$D$4*$I12252)))-(EXP(-SIMULATION!$D$17*$J12257)/(1-EXP(-SIMULATION!$D$4*SIMULATION!$D$17))))</f>
        <v>2.4999640761064157</v>
      </c>
      <c r="L12257">
        <v>-0.29694448780947325</v>
      </c>
      <c r="M12257">
        <f t="shared" ca="1" si="191"/>
        <v>1.7576135239849131</v>
      </c>
    </row>
    <row r="12258" spans="1:13" x14ac:dyDescent="0.25">
      <c r="A12258" s="9"/>
      <c r="H12258" s="9"/>
      <c r="J12258">
        <v>6</v>
      </c>
      <c r="K12258">
        <f ca="1">SIMULATION!$D$3*SIMULATION!$D$17/$H12252/(SIMULATION!$D$17-$I12252)*(((EXP(-$I12252*$J12258))/(1-EXP(-SIMULATION!$D$4*$I12252)))-(EXP(-SIMULATION!$D$17*$J12258)/(1-EXP(-SIMULATION!$D$4*SIMULATION!$D$17))))</f>
        <v>2.4693090445964314</v>
      </c>
      <c r="L12258">
        <v>0.18904128217784771</v>
      </c>
      <c r="M12258">
        <f t="shared" ca="1" si="191"/>
        <v>2.9361103924802969</v>
      </c>
    </row>
    <row r="12259" spans="1:13" x14ac:dyDescent="0.25">
      <c r="A12259" s="9"/>
      <c r="H12259" s="9"/>
      <c r="J12259">
        <v>7</v>
      </c>
      <c r="K12259">
        <f ca="1">SIMULATION!$D$3*SIMULATION!$D$17/$H12252/(SIMULATION!$D$17-$I12252)*(((EXP(-$I12252*$J12259))/(1-EXP(-SIMULATION!$D$4*$I12252)))-(EXP(-SIMULATION!$D$17*$J12259)/(1-EXP(-SIMULATION!$D$4*SIMULATION!$D$17))))</f>
        <v>2.4129697478141803</v>
      </c>
      <c r="L12259">
        <v>-0.11166552578113245</v>
      </c>
      <c r="M12259">
        <f t="shared" ca="1" si="191"/>
        <v>2.1435242122305431</v>
      </c>
    </row>
    <row r="12260" spans="1:13" x14ac:dyDescent="0.25">
      <c r="A12260" s="9"/>
      <c r="H12260" s="9"/>
      <c r="J12260">
        <v>8</v>
      </c>
      <c r="K12260">
        <f ca="1">SIMULATION!$D$3*SIMULATION!$D$17/$H12252/(SIMULATION!$D$17-$I12252)*(((EXP(-$I12252*$J12260))/(1-EXP(-SIMULATION!$D$4*$I12252)))-(EXP(-SIMULATION!$D$17*$J12260)/(1-EXP(-SIMULATION!$D$4*SIMULATION!$D$17))))</f>
        <v>2.3417239312236267</v>
      </c>
      <c r="L12260">
        <v>0.16776605935419758</v>
      </c>
      <c r="M12260">
        <f t="shared" ca="1" si="191"/>
        <v>2.7345857272604346</v>
      </c>
    </row>
    <row r="12261" spans="1:13" x14ac:dyDescent="0.25">
      <c r="A12261" s="9"/>
      <c r="H12261" s="9"/>
      <c r="J12261">
        <v>9</v>
      </c>
      <c r="K12261">
        <f ca="1">SIMULATION!$D$3*SIMULATION!$D$17/$H12252/(SIMULATION!$D$17-$I12252)*(((EXP(-$I12252*$J12261))/(1-EXP(-SIMULATION!$D$4*$I12252)))-(EXP(-SIMULATION!$D$17*$J12261)/(1-EXP(-SIMULATION!$D$4*SIMULATION!$D$17))))</f>
        <v>2.2624125450652417</v>
      </c>
      <c r="L12261">
        <v>0.23097192602360467</v>
      </c>
      <c r="M12261">
        <f t="shared" ca="1" si="191"/>
        <v>2.7849663280589261</v>
      </c>
    </row>
    <row r="12262" spans="1:13" x14ac:dyDescent="0.25">
      <c r="A12262" s="9"/>
      <c r="H12262" s="9"/>
      <c r="J12262">
        <v>10</v>
      </c>
      <c r="K12262">
        <f ca="1">SIMULATION!$D$3*SIMULATION!$D$17/$H12252/(SIMULATION!$D$17-$I12252)*(((EXP(-$I12252*$J12262))/(1-EXP(-SIMULATION!$D$4*$I12252)))-(EXP(-SIMULATION!$D$17*$J12262)/(1-EXP(-SIMULATION!$D$4*SIMULATION!$D$17))))</f>
        <v>2.179356525045923</v>
      </c>
      <c r="L12262">
        <v>0.27413525994542909</v>
      </c>
      <c r="M12262">
        <f t="shared" ca="1" si="191"/>
        <v>2.7767949925531541</v>
      </c>
    </row>
    <row r="12263" spans="1:13" x14ac:dyDescent="0.25">
      <c r="A12263" s="9"/>
      <c r="H12263" s="9"/>
      <c r="J12263">
        <v>11</v>
      </c>
      <c r="K12263">
        <f ca="1">SIMULATION!$D$3*SIMULATION!$D$17/$H12252/(SIMULATION!$D$17-$I12252)*(((EXP(-$I12252*$J12263))/(1-EXP(-SIMULATION!$D$4*$I12252)))-(EXP(-SIMULATION!$D$17*$J12263)/(1-EXP(-SIMULATION!$D$4*SIMULATION!$D$17))))</f>
        <v>2.0952645822000537</v>
      </c>
      <c r="L12263">
        <v>-0.28793238155052653</v>
      </c>
      <c r="M12263">
        <f t="shared" ca="1" si="191"/>
        <v>1.4919700610687232</v>
      </c>
    </row>
    <row r="12264" spans="1:13" x14ac:dyDescent="0.25">
      <c r="A12264" s="9"/>
      <c r="H12264" s="9"/>
      <c r="J12264">
        <v>12</v>
      </c>
      <c r="K12264">
        <f ca="1">SIMULATION!$D$3*SIMULATION!$D$17/$H12252/(SIMULATION!$D$17-$I12252)*(((EXP(-$I12252*$J12264))/(1-EXP(-SIMULATION!$D$4*$I12252)))-(EXP(-SIMULATION!$D$17*$J12264)/(1-EXP(-SIMULATION!$D$4*SIMULATION!$D$17))))</f>
        <v>2.0118148240468394</v>
      </c>
      <c r="L12264">
        <v>-9.2573753233729322E-2</v>
      </c>
      <c r="M12264">
        <f t="shared" ca="1" si="191"/>
        <v>1.8255735749735689</v>
      </c>
    </row>
    <row r="12265" spans="1:13" x14ac:dyDescent="0.25">
      <c r="A12265" s="9"/>
      <c r="H12265" s="9"/>
      <c r="J12265">
        <v>13</v>
      </c>
      <c r="K12265">
        <f ca="1">SIMULATION!$D$3*SIMULATION!$D$17/$H12252/(SIMULATION!$D$17-$I12252)*(((EXP(-$I12252*$J12265))/(1-EXP(-SIMULATION!$D$4*$I12252)))-(EXP(-SIMULATION!$D$17*$J12265)/(1-EXP(-SIMULATION!$D$4*SIMULATION!$D$17))))</f>
        <v>1.9300273636893768</v>
      </c>
      <c r="L12265">
        <v>0.48895956335655349</v>
      </c>
      <c r="M12265">
        <f t="shared" ca="1" si="191"/>
        <v>2.8737327007051348</v>
      </c>
    </row>
    <row r="12266" spans="1:13" x14ac:dyDescent="0.25">
      <c r="A12266" s="9"/>
      <c r="H12266" s="9"/>
      <c r="J12266">
        <v>14</v>
      </c>
      <c r="K12266">
        <f ca="1">SIMULATION!$D$3*SIMULATION!$D$17/$H12252/(SIMULATION!$D$17-$I12252)*(((EXP(-$I12252*$J12266))/(1-EXP(-SIMULATION!$D$4*$I12252)))-(EXP(-SIMULATION!$D$17*$J12266)/(1-EXP(-SIMULATION!$D$4*SIMULATION!$D$17))))</f>
        <v>1.8505029934763411</v>
      </c>
      <c r="L12266">
        <v>-0.10292577065840491</v>
      </c>
      <c r="M12266">
        <f t="shared" ca="1" si="191"/>
        <v>1.6600385467671035</v>
      </c>
    </row>
    <row r="12267" spans="1:13" x14ac:dyDescent="0.25">
      <c r="A12267" s="9"/>
      <c r="H12267" s="9"/>
      <c r="J12267">
        <v>15</v>
      </c>
      <c r="K12267">
        <f ca="1">SIMULATION!$D$3*SIMULATION!$D$17/$H12252/(SIMULATION!$D$17-$I12252)*(((EXP(-$I12252*$J12267))/(1-EXP(-SIMULATION!$D$4*$I12252)))-(EXP(-SIMULATION!$D$17*$J12267)/(1-EXP(-SIMULATION!$D$4*SIMULATION!$D$17))))</f>
        <v>1.7735760339544324</v>
      </c>
      <c r="L12267">
        <v>0.28050764967093156</v>
      </c>
      <c r="M12267">
        <f t="shared" ca="1" si="191"/>
        <v>2.2710776787516824</v>
      </c>
    </row>
    <row r="12268" spans="1:13" x14ac:dyDescent="0.25">
      <c r="A12268" s="9"/>
      <c r="H12268" s="9"/>
      <c r="J12268">
        <v>16</v>
      </c>
      <c r="K12268">
        <f ca="1">SIMULATION!$D$3*SIMULATION!$D$17/$H12252/(SIMULATION!$D$17-$I12252)*(((EXP(-$I12252*$J12268))/(1-EXP(-SIMULATION!$D$4*$I12252)))-(EXP(-SIMULATION!$D$17*$J12268)/(1-EXP(-SIMULATION!$D$4*SIMULATION!$D$17))))</f>
        <v>1.6994121884491962</v>
      </c>
      <c r="L12268">
        <v>0.23601373904043135</v>
      </c>
      <c r="M12268">
        <f t="shared" ca="1" si="191"/>
        <v>2.1004968132159729</v>
      </c>
    </row>
    <row r="12269" spans="1:13" x14ac:dyDescent="0.25">
      <c r="A12269" s="9"/>
      <c r="H12269" s="9"/>
      <c r="J12269">
        <v>17</v>
      </c>
      <c r="K12269">
        <f ca="1">SIMULATION!$D$3*SIMULATION!$D$17/$H12252/(SIMULATION!$D$17-$I12252)*(((EXP(-$I12252*$J12269))/(1-EXP(-SIMULATION!$D$4*$I12252)))-(EXP(-SIMULATION!$D$17*$J12269)/(1-EXP(-SIMULATION!$D$4*SIMULATION!$D$17))))</f>
        <v>1.6280711599259077</v>
      </c>
      <c r="L12269">
        <v>-0.12945606421843828</v>
      </c>
      <c r="M12269">
        <f t="shared" ca="1" si="191"/>
        <v>1.4173074752943522</v>
      </c>
    </row>
    <row r="12270" spans="1:13" x14ac:dyDescent="0.25">
      <c r="A12270" s="9"/>
      <c r="H12270" s="9"/>
      <c r="J12270">
        <v>18</v>
      </c>
      <c r="K12270">
        <f ca="1">SIMULATION!$D$3*SIMULATION!$D$17/$H12252/(SIMULATION!$D$17-$I12252)*(((EXP(-$I12252*$J12270))/(1-EXP(-SIMULATION!$D$4*$I12252)))-(EXP(-SIMULATION!$D$17*$J12270)/(1-EXP(-SIMULATION!$D$4*SIMULATION!$D$17))))</f>
        <v>1.5595466905029336</v>
      </c>
      <c r="L12270">
        <v>2.7490465971873483E-2</v>
      </c>
      <c r="M12270">
        <f t="shared" ca="1" si="191"/>
        <v>1.6024193557297526</v>
      </c>
    </row>
    <row r="12271" spans="1:13" x14ac:dyDescent="0.25">
      <c r="A12271" s="9"/>
      <c r="H12271" s="9"/>
      <c r="J12271">
        <v>19</v>
      </c>
      <c r="K12271">
        <f ca="1">SIMULATION!$D$3*SIMULATION!$D$17/$H12252/(SIMULATION!$D$17-$I12252)*(((EXP(-$I12252*$J12271))/(1-EXP(-SIMULATION!$D$4*$I12252)))-(EXP(-SIMULATION!$D$17*$J12271)/(1-EXP(-SIMULATION!$D$4*SIMULATION!$D$17))))</f>
        <v>1.4937921365291358</v>
      </c>
      <c r="L12271">
        <v>0.20209957241589815</v>
      </c>
      <c r="M12271">
        <f t="shared" ca="1" si="191"/>
        <v>1.7956868885999053</v>
      </c>
    </row>
    <row r="12272" spans="1:13" x14ac:dyDescent="0.25">
      <c r="A12272" s="9"/>
      <c r="H12272" s="9"/>
      <c r="J12272">
        <v>20</v>
      </c>
      <c r="K12272">
        <f ca="1">SIMULATION!$D$3*SIMULATION!$D$17/$H12252/(SIMULATION!$D$17-$I12252)*(((EXP(-$I12252*$J12272))/(1-EXP(-SIMULATION!$D$4*$I12252)))-(EXP(-SIMULATION!$D$17*$J12272)/(1-EXP(-SIMULATION!$D$4*SIMULATION!$D$17))))</f>
        <v>1.4307367780204392</v>
      </c>
      <c r="L12272">
        <v>0.28532494338586745</v>
      </c>
      <c r="M12272">
        <f t="shared" ca="1" si="191"/>
        <v>1.8389616682091992</v>
      </c>
    </row>
    <row r="12273" spans="1:13" x14ac:dyDescent="0.25">
      <c r="A12273" s="9"/>
      <c r="H12273" s="9"/>
      <c r="J12273">
        <v>21</v>
      </c>
      <c r="K12273">
        <f ca="1">SIMULATION!$D$3*SIMULATION!$D$17/$H12252/(SIMULATION!$D$17-$I12252)*(((EXP(-$I12252*$J12273))/(1-EXP(-SIMULATION!$D$4*$I12252)))-(EXP(-SIMULATION!$D$17*$J12273)/(1-EXP(-SIMULATION!$D$4*SIMULATION!$D$17))))</f>
        <v>1.370296193820727</v>
      </c>
      <c r="L12273">
        <v>0.65404310160147849</v>
      </c>
      <c r="M12273">
        <f t="shared" ca="1" si="191"/>
        <v>2.2665289665399362</v>
      </c>
    </row>
    <row r="12274" spans="1:13" x14ac:dyDescent="0.25">
      <c r="A12274" s="9"/>
      <c r="H12274" s="9"/>
      <c r="J12274">
        <v>22</v>
      </c>
      <c r="K12274">
        <f ca="1">SIMULATION!$D$3*SIMULATION!$D$17/$H12252/(SIMULATION!$D$17-$I12252)*(((EXP(-$I12252*$J12274))/(1-EXP(-SIMULATION!$D$4*$I12252)))-(EXP(-SIMULATION!$D$17*$J12274)/(1-EXP(-SIMULATION!$D$4*SIMULATION!$D$17))))</f>
        <v>1.3123788371640495</v>
      </c>
      <c r="L12274">
        <v>-0.10811978257820443</v>
      </c>
      <c r="M12274">
        <f t="shared" ca="1" si="191"/>
        <v>1.1704847226296358</v>
      </c>
    </row>
    <row r="12275" spans="1:13" x14ac:dyDescent="0.25">
      <c r="A12275" s="9"/>
      <c r="H12275" s="9"/>
      <c r="J12275">
        <v>23</v>
      </c>
      <c r="K12275">
        <f ca="1">SIMULATION!$D$3*SIMULATION!$D$17/$H12252/(SIMULATION!$D$17-$I12252)*(((EXP(-$I12252*$J12275))/(1-EXP(-SIMULATION!$D$4*$I12252)))-(EXP(-SIMULATION!$D$17*$J12275)/(1-EXP(-SIMULATION!$D$4*SIMULATION!$D$17))))</f>
        <v>1.2568901794543588</v>
      </c>
      <c r="L12275">
        <v>-0.31709063406088295</v>
      </c>
      <c r="M12275">
        <f t="shared" ca="1" si="191"/>
        <v>0.85834207550627917</v>
      </c>
    </row>
    <row r="12276" spans="1:13" x14ac:dyDescent="0.25">
      <c r="A12276" s="9"/>
      <c r="H12276" s="9"/>
      <c r="J12276">
        <v>24</v>
      </c>
      <c r="K12276">
        <f ca="1">SIMULATION!$D$3*SIMULATION!$D$17/$H12252/(SIMULATION!$D$17-$I12252)*(((EXP(-$I12252*$J12276))/(1-EXP(-SIMULATION!$D$4*$I12252)))-(EXP(-SIMULATION!$D$17*$J12276)/(1-EXP(-SIMULATION!$D$4*SIMULATION!$D$17))))</f>
        <v>1.203735298661754</v>
      </c>
      <c r="L12276">
        <v>0.13776247699758995</v>
      </c>
      <c r="M12276">
        <f t="shared" ca="1" si="191"/>
        <v>1.3695648550548309</v>
      </c>
    </row>
    <row r="12277" spans="1:13" x14ac:dyDescent="0.25">
      <c r="A12277" s="9">
        <v>492</v>
      </c>
      <c r="B12277" s="2">
        <f ca="1">NORMINV(RAND(),SIMULATION!D7,SIMULATION!D8)</f>
        <v>66.127240336076198</v>
      </c>
      <c r="C12277" s="2">
        <v>2</v>
      </c>
      <c r="D12277" s="2">
        <f ca="1">SIMULATION!$D$11*(1+(SIMULATION!$D$12*LN(1+$C12277)))*(1+(SIMULATION!$D$13*(($B12277/63.5)-1)))</f>
        <v>10.433164713517135</v>
      </c>
      <c r="E12277" s="2">
        <v>0.28177004573940517</v>
      </c>
      <c r="F12277" s="2">
        <f ca="1">D12277*(1+E12277)</f>
        <v>13.372918012051606</v>
      </c>
      <c r="G12277" s="2">
        <v>-0.62974560258186252</v>
      </c>
      <c r="H12277" s="9">
        <f>SIMULATION!$D$15*EXP($G$12277)</f>
        <v>117.60274965376897</v>
      </c>
      <c r="I12277" s="2">
        <f ca="1">$F12277/$H12277</f>
        <v>0.1137126304565365</v>
      </c>
      <c r="J12277">
        <v>0</v>
      </c>
      <c r="K12277">
        <f ca="1">SIMULATION!$D$3*SIMULATION!$D$17/$H12277/(SIMULATION!$D$17-$I12277)*(((EXP(-$I12277*$J12277))/(1-EXP(-SIMULATION!$D$4*$I12277)))-(EXP(-SIMULATION!$D$17*$J12277)/(1-EXP(-SIMULATION!$D$4*SIMULATION!$D$17))))</f>
        <v>0.43857139524706107</v>
      </c>
      <c r="L12277">
        <v>0.57810751988261533</v>
      </c>
      <c r="M12277">
        <f t="shared" ca="1" si="191"/>
        <v>0.69211281684479775</v>
      </c>
    </row>
    <row r="12278" spans="1:13" x14ac:dyDescent="0.25">
      <c r="A12278" s="9"/>
      <c r="H12278" s="9"/>
      <c r="J12278">
        <v>1</v>
      </c>
      <c r="K12278">
        <f ca="1">SIMULATION!$D$3*SIMULATION!$D$17/$H12277/(SIMULATION!$D$17-$I12277)*(((EXP(-$I12277*$J12278))/(1-EXP(-SIMULATION!$D$4*$I12277)))-(EXP(-SIMULATION!$D$17*$J12278)/(1-EXP(-SIMULATION!$D$4*SIMULATION!$D$17))))</f>
        <v>1.9725938029808263</v>
      </c>
      <c r="L12278">
        <v>-0.39239948443647205</v>
      </c>
      <c r="M12278">
        <f t="shared" ca="1" si="191"/>
        <v>1.1985490116885704</v>
      </c>
    </row>
    <row r="12279" spans="1:13" x14ac:dyDescent="0.25">
      <c r="A12279" s="9"/>
      <c r="H12279" s="9"/>
      <c r="J12279">
        <v>2</v>
      </c>
      <c r="K12279">
        <f ca="1">SIMULATION!$D$3*SIMULATION!$D$17/$H12277/(SIMULATION!$D$17-$I12277)*(((EXP(-$I12277*$J12279))/(1-EXP(-SIMULATION!$D$4*$I12277)))-(EXP(-SIMULATION!$D$17*$J12279)/(1-EXP(-SIMULATION!$D$4*SIMULATION!$D$17))))</f>
        <v>2.7738157007735951</v>
      </c>
      <c r="L12279">
        <v>-0.39041837957673053</v>
      </c>
      <c r="M12279">
        <f t="shared" ca="1" si="191"/>
        <v>1.6908670696330748</v>
      </c>
    </row>
    <row r="12280" spans="1:13" x14ac:dyDescent="0.25">
      <c r="A12280" s="9"/>
      <c r="H12280" s="9"/>
      <c r="J12280">
        <v>3</v>
      </c>
      <c r="K12280">
        <f ca="1">SIMULATION!$D$3*SIMULATION!$D$17/$H12277/(SIMULATION!$D$17-$I12277)*(((EXP(-$I12277*$J12280))/(1-EXP(-SIMULATION!$D$4*$I12277)))-(EXP(-SIMULATION!$D$17*$J12280)/(1-EXP(-SIMULATION!$D$4*SIMULATION!$D$17))))</f>
        <v>3.1249839409189923</v>
      </c>
      <c r="L12280">
        <v>0.10837176074236779</v>
      </c>
      <c r="M12280">
        <f t="shared" ca="1" si="191"/>
        <v>3.463643952888007</v>
      </c>
    </row>
    <row r="12281" spans="1:13" x14ac:dyDescent="0.25">
      <c r="A12281" s="9"/>
      <c r="H12281" s="9"/>
      <c r="J12281">
        <v>4</v>
      </c>
      <c r="K12281">
        <f ca="1">SIMULATION!$D$3*SIMULATION!$D$17/$H12277/(SIMULATION!$D$17-$I12277)*(((EXP(-$I12277*$J12281))/(1-EXP(-SIMULATION!$D$4*$I12277)))-(EXP(-SIMULATION!$D$17*$J12281)/(1-EXP(-SIMULATION!$D$4*SIMULATION!$D$17))))</f>
        <v>3.2051890116621609</v>
      </c>
      <c r="L12281">
        <v>0.32785806944845813</v>
      </c>
      <c r="M12281">
        <f t="shared" ca="1" si="191"/>
        <v>4.2560360932431287</v>
      </c>
    </row>
    <row r="12282" spans="1:13" x14ac:dyDescent="0.25">
      <c r="A12282" s="9"/>
      <c r="H12282" s="9"/>
      <c r="J12282">
        <v>5</v>
      </c>
      <c r="K12282">
        <f ca="1">SIMULATION!$D$3*SIMULATION!$D$17/$H12277/(SIMULATION!$D$17-$I12277)*(((EXP(-$I12277*$J12282))/(1-EXP(-SIMULATION!$D$4*$I12277)))-(EXP(-SIMULATION!$D$17*$J12282)/(1-EXP(-SIMULATION!$D$4*SIMULATION!$D$17))))</f>
        <v>3.1273216666093706</v>
      </c>
      <c r="L12282">
        <v>-0.17025183642542061</v>
      </c>
      <c r="M12282">
        <f t="shared" ca="1" si="191"/>
        <v>2.5948894097761181</v>
      </c>
    </row>
    <row r="12283" spans="1:13" x14ac:dyDescent="0.25">
      <c r="A12283" s="9"/>
      <c r="H12283" s="9"/>
      <c r="J12283">
        <v>6</v>
      </c>
      <c r="K12283">
        <f ca="1">SIMULATION!$D$3*SIMULATION!$D$17/$H12277/(SIMULATION!$D$17-$I12277)*(((EXP(-$I12277*$J12283))/(1-EXP(-SIMULATION!$D$4*$I12277)))-(EXP(-SIMULATION!$D$17*$J12283)/(1-EXP(-SIMULATION!$D$4*SIMULATION!$D$17))))</f>
        <v>2.9620517740739434</v>
      </c>
      <c r="L12283">
        <v>-0.39958812155619472</v>
      </c>
      <c r="M12283">
        <f t="shared" ca="1" si="191"/>
        <v>1.7784510697195424</v>
      </c>
    </row>
    <row r="12284" spans="1:13" x14ac:dyDescent="0.25">
      <c r="A12284" s="9"/>
      <c r="H12284" s="9"/>
      <c r="J12284">
        <v>7</v>
      </c>
      <c r="K12284">
        <f ca="1">SIMULATION!$D$3*SIMULATION!$D$17/$H12277/(SIMULATION!$D$17-$I12277)*(((EXP(-$I12277*$J12284))/(1-EXP(-SIMULATION!$D$4*$I12277)))-(EXP(-SIMULATION!$D$17*$J12284)/(1-EXP(-SIMULATION!$D$4*SIMULATION!$D$17))))</f>
        <v>2.7531728862392879</v>
      </c>
      <c r="L12284">
        <v>-0.22088529895776654</v>
      </c>
      <c r="M12284">
        <f t="shared" ca="1" si="191"/>
        <v>2.145037470179906</v>
      </c>
    </row>
    <row r="12285" spans="1:13" x14ac:dyDescent="0.25">
      <c r="A12285" s="9"/>
      <c r="H12285" s="9"/>
      <c r="J12285">
        <v>8</v>
      </c>
      <c r="K12285">
        <f ca="1">SIMULATION!$D$3*SIMULATION!$D$17/$H12277/(SIMULATION!$D$17-$I12277)*(((EXP(-$I12277*$J12285))/(1-EXP(-SIMULATION!$D$4*$I12277)))-(EXP(-SIMULATION!$D$17*$J12285)/(1-EXP(-SIMULATION!$D$4*SIMULATION!$D$17))))</f>
        <v>2.5274160800707319</v>
      </c>
      <c r="L12285">
        <v>0.25756861897105277</v>
      </c>
      <c r="M12285">
        <f t="shared" ca="1" si="191"/>
        <v>3.1783991493797816</v>
      </c>
    </row>
    <row r="12286" spans="1:13" x14ac:dyDescent="0.25">
      <c r="A12286" s="9"/>
      <c r="H12286" s="9"/>
      <c r="J12286">
        <v>9</v>
      </c>
      <c r="K12286">
        <f ca="1">SIMULATION!$D$3*SIMULATION!$D$17/$H12277/(SIMULATION!$D$17-$I12277)*(((EXP(-$I12277*$J12286))/(1-EXP(-SIMULATION!$D$4*$I12277)))-(EXP(-SIMULATION!$D$17*$J12286)/(1-EXP(-SIMULATION!$D$4*SIMULATION!$D$17))))</f>
        <v>2.3007216511591313</v>
      </c>
      <c r="L12286">
        <v>0.27374818103952464</v>
      </c>
      <c r="M12286">
        <f t="shared" ca="1" si="191"/>
        <v>2.930540018242195</v>
      </c>
    </row>
    <row r="12287" spans="1:13" x14ac:dyDescent="0.25">
      <c r="A12287" s="9"/>
      <c r="H12287" s="9"/>
      <c r="J12287">
        <v>10</v>
      </c>
      <c r="K12287">
        <f ca="1">SIMULATION!$D$3*SIMULATION!$D$17/$H12277/(SIMULATION!$D$17-$I12277)*(((EXP(-$I12277*$J12287))/(1-EXP(-SIMULATION!$D$4*$I12277)))-(EXP(-SIMULATION!$D$17*$J12287)/(1-EXP(-SIMULATION!$D$4*SIMULATION!$D$17))))</f>
        <v>2.0822427682532036</v>
      </c>
      <c r="L12287">
        <v>-5.8352628046015674E-2</v>
      </c>
      <c r="M12287">
        <f t="shared" ca="1" si="191"/>
        <v>1.9607384304958184</v>
      </c>
    </row>
    <row r="12288" spans="1:13" x14ac:dyDescent="0.25">
      <c r="A12288" s="9"/>
      <c r="H12288" s="9"/>
      <c r="J12288">
        <v>11</v>
      </c>
      <c r="K12288">
        <f ca="1">SIMULATION!$D$3*SIMULATION!$D$17/$H12277/(SIMULATION!$D$17-$I12277)*(((EXP(-$I12277*$J12288))/(1-EXP(-SIMULATION!$D$4*$I12277)))-(EXP(-SIMULATION!$D$17*$J12288)/(1-EXP(-SIMULATION!$D$4*SIMULATION!$D$17))))</f>
        <v>1.8768973683274091</v>
      </c>
      <c r="L12288">
        <v>-0.17487372460400227</v>
      </c>
      <c r="M12288">
        <f t="shared" ca="1" si="191"/>
        <v>1.548677334828545</v>
      </c>
    </row>
    <row r="12289" spans="1:13" x14ac:dyDescent="0.25">
      <c r="A12289" s="9"/>
      <c r="H12289" s="9"/>
      <c r="J12289">
        <v>12</v>
      </c>
      <c r="K12289">
        <f ca="1">SIMULATION!$D$3*SIMULATION!$D$17/$H12277/(SIMULATION!$D$17-$I12277)*(((EXP(-$I12277*$J12289))/(1-EXP(-SIMULATION!$D$4*$I12277)))-(EXP(-SIMULATION!$D$17*$J12289)/(1-EXP(-SIMULATION!$D$4*SIMULATION!$D$17))))</f>
        <v>1.68699120621867</v>
      </c>
      <c r="L12289">
        <v>0.13093210378380024</v>
      </c>
      <c r="M12289">
        <f t="shared" ca="1" si="191"/>
        <v>1.9078725139136514</v>
      </c>
    </row>
    <row r="12290" spans="1:13" x14ac:dyDescent="0.25">
      <c r="A12290" s="9"/>
      <c r="H12290" s="9"/>
      <c r="J12290">
        <v>13</v>
      </c>
      <c r="K12290">
        <f ca="1">SIMULATION!$D$3*SIMULATION!$D$17/$H12277/(SIMULATION!$D$17-$I12277)*(((EXP(-$I12277*$J12290))/(1-EXP(-SIMULATION!$D$4*$I12277)))-(EXP(-SIMULATION!$D$17*$J12290)/(1-EXP(-SIMULATION!$D$4*SIMULATION!$D$17))))</f>
        <v>1.5132469960527961</v>
      </c>
      <c r="L12290">
        <v>-1.3139994436347347E-2</v>
      </c>
      <c r="M12290">
        <f t="shared" ca="1" si="191"/>
        <v>1.493362938943843</v>
      </c>
    </row>
    <row r="12291" spans="1:13" x14ac:dyDescent="0.25">
      <c r="A12291" s="9"/>
      <c r="H12291" s="9"/>
      <c r="J12291">
        <v>14</v>
      </c>
      <c r="K12291">
        <f ca="1">SIMULATION!$D$3*SIMULATION!$D$17/$H12277/(SIMULATION!$D$17-$I12277)*(((EXP(-$I12277*$J12291))/(1-EXP(-SIMULATION!$D$4*$I12277)))-(EXP(-SIMULATION!$D$17*$J12291)/(1-EXP(-SIMULATION!$D$4*SIMULATION!$D$17))))</f>
        <v>1.3554541386439176</v>
      </c>
      <c r="L12291">
        <v>-0.35294595889498587</v>
      </c>
      <c r="M12291">
        <f t="shared" ref="M12291:M12354" ca="1" si="192">$K12291*(1+$L12291)</f>
        <v>0.87705207794206297</v>
      </c>
    </row>
    <row r="12292" spans="1:13" x14ac:dyDescent="0.25">
      <c r="A12292" s="9"/>
      <c r="H12292" s="9"/>
      <c r="J12292">
        <v>15</v>
      </c>
      <c r="K12292">
        <f ca="1">SIMULATION!$D$3*SIMULATION!$D$17/$H12277/(SIMULATION!$D$17-$I12277)*(((EXP(-$I12277*$J12292))/(1-EXP(-SIMULATION!$D$4*$I12277)))-(EXP(-SIMULATION!$D$17*$J12292)/(1-EXP(-SIMULATION!$D$4*SIMULATION!$D$17))))</f>
        <v>1.2128763614606242</v>
      </c>
      <c r="L12292">
        <v>9.7236425795688017E-2</v>
      </c>
      <c r="M12292">
        <f t="shared" ca="1" si="192"/>
        <v>1.3308121237811341</v>
      </c>
    </row>
    <row r="12293" spans="1:13" x14ac:dyDescent="0.25">
      <c r="A12293" s="9"/>
      <c r="H12293" s="9"/>
      <c r="J12293">
        <v>16</v>
      </c>
      <c r="K12293">
        <f ca="1">SIMULATION!$D$3*SIMULATION!$D$17/$H12277/(SIMULATION!$D$17-$I12277)*(((EXP(-$I12277*$J12293))/(1-EXP(-SIMULATION!$D$4*$I12277)))-(EXP(-SIMULATION!$D$17*$J12293)/(1-EXP(-SIMULATION!$D$4*SIMULATION!$D$17))))</f>
        <v>1.0845051604831983</v>
      </c>
      <c r="L12293">
        <v>1.8275221802083064E-2</v>
      </c>
      <c r="M12293">
        <f t="shared" ca="1" si="192"/>
        <v>1.1043247328365324</v>
      </c>
    </row>
    <row r="12294" spans="1:13" x14ac:dyDescent="0.25">
      <c r="A12294" s="9"/>
      <c r="H12294" s="9"/>
      <c r="J12294">
        <v>17</v>
      </c>
      <c r="K12294">
        <f ca="1">SIMULATION!$D$3*SIMULATION!$D$17/$H12277/(SIMULATION!$D$17-$I12277)*(((EXP(-$I12277*$J12294))/(1-EXP(-SIMULATION!$D$4*$I12277)))-(EXP(-SIMULATION!$D$17*$J12294)/(1-EXP(-SIMULATION!$D$4*SIMULATION!$D$17))))</f>
        <v>0.96921526480811049</v>
      </c>
      <c r="L12294">
        <v>-0.15034042594693992</v>
      </c>
      <c r="M12294">
        <f t="shared" ca="1" si="192"/>
        <v>0.82350302906258299</v>
      </c>
    </row>
    <row r="12295" spans="1:13" x14ac:dyDescent="0.25">
      <c r="A12295" s="9"/>
      <c r="H12295" s="9"/>
      <c r="J12295">
        <v>18</v>
      </c>
      <c r="K12295">
        <f ca="1">SIMULATION!$D$3*SIMULATION!$D$17/$H12277/(SIMULATION!$D$17-$I12277)*(((EXP(-$I12277*$J12295))/(1-EXP(-SIMULATION!$D$4*$I12277)))-(EXP(-SIMULATION!$D$17*$J12295)/(1-EXP(-SIMULATION!$D$4*SIMULATION!$D$17))))</f>
        <v>0.86585806176261804</v>
      </c>
      <c r="L12295">
        <v>0.33218846166434923</v>
      </c>
      <c r="M12295">
        <f t="shared" ca="1" si="192"/>
        <v>1.1534861193192174</v>
      </c>
    </row>
    <row r="12296" spans="1:13" x14ac:dyDescent="0.25">
      <c r="A12296" s="9"/>
      <c r="H12296" s="9"/>
      <c r="J12296">
        <v>19</v>
      </c>
      <c r="K12296">
        <f ca="1">SIMULATION!$D$3*SIMULATION!$D$17/$H12277/(SIMULATION!$D$17-$I12277)*(((EXP(-$I12277*$J12296))/(1-EXP(-SIMULATION!$D$4*$I12277)))-(EXP(-SIMULATION!$D$17*$J12296)/(1-EXP(-SIMULATION!$D$4*SIMULATION!$D$17))))</f>
        <v>0.77331593205951044</v>
      </c>
      <c r="L12296">
        <v>0.30705968486307822</v>
      </c>
      <c r="M12296">
        <f t="shared" ca="1" si="192"/>
        <v>1.0107700784573013</v>
      </c>
    </row>
    <row r="12297" spans="1:13" x14ac:dyDescent="0.25">
      <c r="A12297" s="9"/>
      <c r="H12297" s="9"/>
      <c r="J12297">
        <v>20</v>
      </c>
      <c r="K12297">
        <f ca="1">SIMULATION!$D$3*SIMULATION!$D$17/$H12277/(SIMULATION!$D$17-$I12277)*(((EXP(-$I12277*$J12297))/(1-EXP(-SIMULATION!$D$4*$I12277)))-(EXP(-SIMULATION!$D$17*$J12297)/(1-EXP(-SIMULATION!$D$4*SIMULATION!$D$17))))</f>
        <v>0.69053212997406443</v>
      </c>
      <c r="L12297">
        <v>-0.12396852669983438</v>
      </c>
      <c r="M12297">
        <f t="shared" ca="1" si="192"/>
        <v>0.60492787918228108</v>
      </c>
    </row>
    <row r="12298" spans="1:13" x14ac:dyDescent="0.25">
      <c r="A12298" s="9"/>
      <c r="H12298" s="9"/>
      <c r="J12298">
        <v>21</v>
      </c>
      <c r="K12298">
        <f ca="1">SIMULATION!$D$3*SIMULATION!$D$17/$H12277/(SIMULATION!$D$17-$I12277)*(((EXP(-$I12277*$J12298))/(1-EXP(-SIMULATION!$D$4*$I12277)))-(EXP(-SIMULATION!$D$17*$J12298)/(1-EXP(-SIMULATION!$D$4*SIMULATION!$D$17))))</f>
        <v>0.61652552306067343</v>
      </c>
      <c r="L12298">
        <v>0.12674367607465076</v>
      </c>
      <c r="M12298">
        <f t="shared" ca="1" si="192"/>
        <v>0.69466623424723006</v>
      </c>
    </row>
    <row r="12299" spans="1:13" x14ac:dyDescent="0.25">
      <c r="A12299" s="9"/>
      <c r="H12299" s="9"/>
      <c r="J12299">
        <v>22</v>
      </c>
      <c r="K12299">
        <f ca="1">SIMULATION!$D$3*SIMULATION!$D$17/$H12277/(SIMULATION!$D$17-$I12277)*(((EXP(-$I12277*$J12299))/(1-EXP(-SIMULATION!$D$4*$I12277)))-(EXP(-SIMULATION!$D$17*$J12299)/(1-EXP(-SIMULATION!$D$4*SIMULATION!$D$17))))</f>
        <v>0.55039610331578348</v>
      </c>
      <c r="L12299">
        <v>9.076247833075328E-2</v>
      </c>
      <c r="M12299">
        <f t="shared" ca="1" si="192"/>
        <v>0.60035141771631328</v>
      </c>
    </row>
    <row r="12300" spans="1:13" x14ac:dyDescent="0.25">
      <c r="A12300" s="9"/>
      <c r="H12300" s="9"/>
      <c r="J12300">
        <v>23</v>
      </c>
      <c r="K12300">
        <f ca="1">SIMULATION!$D$3*SIMULATION!$D$17/$H12277/(SIMULATION!$D$17-$I12277)*(((EXP(-$I12277*$J12300))/(1-EXP(-SIMULATION!$D$4*$I12277)))-(EXP(-SIMULATION!$D$17*$J12300)/(1-EXP(-SIMULATION!$D$4*SIMULATION!$D$17))))</f>
        <v>0.49132500735150125</v>
      </c>
      <c r="L12300">
        <v>-0.233838986305899</v>
      </c>
      <c r="M12300">
        <f t="shared" ca="1" si="192"/>
        <v>0.37643406568568788</v>
      </c>
    </row>
    <row r="12301" spans="1:13" x14ac:dyDescent="0.25">
      <c r="A12301" s="9"/>
      <c r="H12301" s="9"/>
      <c r="J12301">
        <v>24</v>
      </c>
      <c r="K12301">
        <f ca="1">SIMULATION!$D$3*SIMULATION!$D$17/$H12277/(SIMULATION!$D$17-$I12277)*(((EXP(-$I12277*$J12301))/(1-EXP(-SIMULATION!$D$4*$I12277)))-(EXP(-SIMULATION!$D$17*$J12301)/(1-EXP(-SIMULATION!$D$4*SIMULATION!$D$17))))</f>
        <v>0.43857139524706079</v>
      </c>
      <c r="L12301">
        <v>0.36130478393225463</v>
      </c>
      <c r="M12301">
        <f t="shared" ca="1" si="192"/>
        <v>0.59702933844566763</v>
      </c>
    </row>
    <row r="12302" spans="1:13" x14ac:dyDescent="0.25">
      <c r="A12302" s="9">
        <v>493</v>
      </c>
      <c r="B12302" s="2">
        <f ca="1">NORMINV(RAND(),SIMULATION!D7,SIMULATION!D8)</f>
        <v>60.238122914891676</v>
      </c>
      <c r="C12302" s="2">
        <v>2</v>
      </c>
      <c r="D12302" s="2">
        <f ca="1">SIMULATION!$D$11*(1+(SIMULATION!$D$12*LN(1+$C12302)))*(1+(SIMULATION!$D$13*(($B12302/63.5)-1)))</f>
        <v>9.9958286232306435</v>
      </c>
      <c r="E12302" s="2">
        <v>-4.3494244981531871E-2</v>
      </c>
      <c r="F12302" s="2">
        <f ca="1">D12302*(1+E12302)</f>
        <v>9.5610676042984419</v>
      </c>
      <c r="G12302" s="2">
        <v>-0.21836476232278762</v>
      </c>
      <c r="H12302" s="9">
        <f>SIMULATION!$D$15*EXP($G$12302)</f>
        <v>177.45077683651758</v>
      </c>
      <c r="I12302" s="2">
        <f ca="1">$F12302/$H12302</f>
        <v>5.3880111289154251E-2</v>
      </c>
      <c r="J12302">
        <v>0</v>
      </c>
      <c r="K12302">
        <f ca="1">SIMULATION!$D$3*SIMULATION!$D$17/$H12302/(SIMULATION!$D$17-$I12302)*(((EXP(-$I12302*$J12302))/(1-EXP(-SIMULATION!$D$4*$I12302)))-(EXP(-SIMULATION!$D$17*$J12302)/(1-EXP(-SIMULATION!$D$4*SIMULATION!$D$17))))</f>
        <v>1.3335910575094745</v>
      </c>
      <c r="L12302">
        <v>-1.4211890357010195E-2</v>
      </c>
      <c r="M12302">
        <f t="shared" ca="1" si="192"/>
        <v>1.3146382076190606</v>
      </c>
    </row>
    <row r="12303" spans="1:13" x14ac:dyDescent="0.25">
      <c r="A12303" s="9"/>
      <c r="H12303" s="9"/>
      <c r="J12303">
        <v>1</v>
      </c>
      <c r="K12303">
        <f ca="1">SIMULATION!$D$3*SIMULATION!$D$17/$H12302/(SIMULATION!$D$17-$I12302)*(((EXP(-$I12302*$J12303))/(1-EXP(-SIMULATION!$D$4*$I12302)))-(EXP(-SIMULATION!$D$17*$J12303)/(1-EXP(-SIMULATION!$D$4*SIMULATION!$D$17))))</f>
        <v>2.3452940523777248</v>
      </c>
      <c r="L12303">
        <v>0.29455788388806287</v>
      </c>
      <c r="M12303">
        <f t="shared" ca="1" si="192"/>
        <v>3.0361189055413673</v>
      </c>
    </row>
    <row r="12304" spans="1:13" x14ac:dyDescent="0.25">
      <c r="A12304" s="9"/>
      <c r="H12304" s="9"/>
      <c r="J12304">
        <v>2</v>
      </c>
      <c r="K12304">
        <f ca="1">SIMULATION!$D$3*SIMULATION!$D$17/$H12302/(SIMULATION!$D$17-$I12302)*(((EXP(-$I12302*$J12304))/(1-EXP(-SIMULATION!$D$4*$I12302)))-(EXP(-SIMULATION!$D$17*$J12304)/(1-EXP(-SIMULATION!$D$4*SIMULATION!$D$17))))</f>
        <v>2.915424448302637</v>
      </c>
      <c r="L12304">
        <v>0.29503412104807791</v>
      </c>
      <c r="M12304">
        <f t="shared" ca="1" si="192"/>
        <v>3.7755741378896834</v>
      </c>
    </row>
    <row r="12305" spans="1:13" x14ac:dyDescent="0.25">
      <c r="A12305" s="9"/>
      <c r="H12305" s="9"/>
      <c r="J12305">
        <v>3</v>
      </c>
      <c r="K12305">
        <f ca="1">SIMULATION!$D$3*SIMULATION!$D$17/$H12302/(SIMULATION!$D$17-$I12302)*(((EXP(-$I12302*$J12305))/(1-EXP(-SIMULATION!$D$4*$I12302)))-(EXP(-SIMULATION!$D$17*$J12305)/(1-EXP(-SIMULATION!$D$4*SIMULATION!$D$17))))</f>
        <v>3.2066859855495018</v>
      </c>
      <c r="L12305">
        <v>-0.29670091487545308</v>
      </c>
      <c r="M12305">
        <f t="shared" ca="1" si="192"/>
        <v>2.2552593199186703</v>
      </c>
    </row>
    <row r="12306" spans="1:13" x14ac:dyDescent="0.25">
      <c r="A12306" s="9"/>
      <c r="H12306" s="9"/>
      <c r="J12306">
        <v>4</v>
      </c>
      <c r="K12306">
        <f ca="1">SIMULATION!$D$3*SIMULATION!$D$17/$H12302/(SIMULATION!$D$17-$I12302)*(((EXP(-$I12302*$J12306))/(1-EXP(-SIMULATION!$D$4*$I12302)))-(EXP(-SIMULATION!$D$17*$J12306)/(1-EXP(-SIMULATION!$D$4*SIMULATION!$D$17))))</f>
        <v>3.3231280250490931</v>
      </c>
      <c r="L12306">
        <v>-8.6287027480287409E-2</v>
      </c>
      <c r="M12306">
        <f t="shared" ca="1" si="192"/>
        <v>3.0363851858311688</v>
      </c>
    </row>
    <row r="12307" spans="1:13" x14ac:dyDescent="0.25">
      <c r="A12307" s="9"/>
      <c r="H12307" s="9"/>
      <c r="J12307">
        <v>5</v>
      </c>
      <c r="K12307">
        <f ca="1">SIMULATION!$D$3*SIMULATION!$D$17/$H12302/(SIMULATION!$D$17-$I12302)*(((EXP(-$I12302*$J12307))/(1-EXP(-SIMULATION!$D$4*$I12302)))-(EXP(-SIMULATION!$D$17*$J12307)/(1-EXP(-SIMULATION!$D$4*SIMULATION!$D$17))))</f>
        <v>3.3312240628726282</v>
      </c>
      <c r="L12307">
        <v>7.0015459471809677E-2</v>
      </c>
      <c r="M12307">
        <f t="shared" ca="1" si="192"/>
        <v>3.5644612462382037</v>
      </c>
    </row>
    <row r="12308" spans="1:13" x14ac:dyDescent="0.25">
      <c r="A12308" s="9"/>
      <c r="H12308" s="9"/>
      <c r="J12308">
        <v>6</v>
      </c>
      <c r="K12308">
        <f ca="1">SIMULATION!$D$3*SIMULATION!$D$17/$H12302/(SIMULATION!$D$17-$I12302)*(((EXP(-$I12302*$J12308))/(1-EXP(-SIMULATION!$D$4*$I12302)))-(EXP(-SIMULATION!$D$17*$J12308)/(1-EXP(-SIMULATION!$D$4*SIMULATION!$D$17))))</f>
        <v>3.273378762046792</v>
      </c>
      <c r="L12308">
        <v>4.9993521041685689E-2</v>
      </c>
      <c r="M12308">
        <f t="shared" ca="1" si="192"/>
        <v>3.4370264920645854</v>
      </c>
    </row>
    <row r="12309" spans="1:13" x14ac:dyDescent="0.25">
      <c r="A12309" s="9"/>
      <c r="H12309" s="9"/>
      <c r="J12309">
        <v>7</v>
      </c>
      <c r="K12309">
        <f ca="1">SIMULATION!$D$3*SIMULATION!$D$17/$H12302/(SIMULATION!$D$17-$I12302)*(((EXP(-$I12302*$J12309))/(1-EXP(-SIMULATION!$D$4*$I12302)))-(EXP(-SIMULATION!$D$17*$J12309)/(1-EXP(-SIMULATION!$D$4*SIMULATION!$D$17))))</f>
        <v>3.1765830255257304</v>
      </c>
      <c r="L12309">
        <v>-5.5278706533793166E-2</v>
      </c>
      <c r="M12309">
        <f t="shared" ca="1" si="192"/>
        <v>3.0009856246774644</v>
      </c>
    </row>
    <row r="12310" spans="1:13" x14ac:dyDescent="0.25">
      <c r="A12310" s="9"/>
      <c r="H12310" s="9"/>
      <c r="J12310">
        <v>8</v>
      </c>
      <c r="K12310">
        <f ca="1">SIMULATION!$D$3*SIMULATION!$D$17/$H12302/(SIMULATION!$D$17-$I12302)*(((EXP(-$I12302*$J12310))/(1-EXP(-SIMULATION!$D$4*$I12302)))-(EXP(-SIMULATION!$D$17*$J12310)/(1-EXP(-SIMULATION!$D$4*SIMULATION!$D$17))))</f>
        <v>3.0579598455723858</v>
      </c>
      <c r="L12310">
        <v>1.4938315492492313E-2</v>
      </c>
      <c r="M12310">
        <f t="shared" ca="1" si="192"/>
        <v>3.1036406145089188</v>
      </c>
    </row>
    <row r="12311" spans="1:13" x14ac:dyDescent="0.25">
      <c r="A12311" s="9"/>
      <c r="H12311" s="9"/>
      <c r="J12311">
        <v>9</v>
      </c>
      <c r="K12311">
        <f ca="1">SIMULATION!$D$3*SIMULATION!$D$17/$H12302/(SIMULATION!$D$17-$I12302)*(((EXP(-$I12302*$J12311))/(1-EXP(-SIMULATION!$D$4*$I12302)))-(EXP(-SIMULATION!$D$17*$J12311)/(1-EXP(-SIMULATION!$D$4*SIMULATION!$D$17))))</f>
        <v>2.9283177150622492</v>
      </c>
      <c r="L12311">
        <v>-2.3671956925960858E-2</v>
      </c>
      <c r="M12311">
        <f t="shared" ca="1" si="192"/>
        <v>2.8589987042457672</v>
      </c>
    </row>
    <row r="12312" spans="1:13" x14ac:dyDescent="0.25">
      <c r="A12312" s="9"/>
      <c r="H12312" s="9"/>
      <c r="J12312">
        <v>10</v>
      </c>
      <c r="K12312">
        <f ca="1">SIMULATION!$D$3*SIMULATION!$D$17/$H12302/(SIMULATION!$D$17-$I12302)*(((EXP(-$I12302*$J12312))/(1-EXP(-SIMULATION!$D$4*$I12302)))-(EXP(-SIMULATION!$D$17*$J12312)/(1-EXP(-SIMULATION!$D$4*SIMULATION!$D$17))))</f>
        <v>2.7944272625150823</v>
      </c>
      <c r="L12312">
        <v>-0.12250174918088948</v>
      </c>
      <c r="M12312">
        <f t="shared" ca="1" si="192"/>
        <v>2.4521050348982198</v>
      </c>
    </row>
    <row r="12313" spans="1:13" x14ac:dyDescent="0.25">
      <c r="A12313" s="9"/>
      <c r="H12313" s="9"/>
      <c r="J12313">
        <v>11</v>
      </c>
      <c r="K12313">
        <f ca="1">SIMULATION!$D$3*SIMULATION!$D$17/$H12302/(SIMULATION!$D$17-$I12302)*(((EXP(-$I12302*$J12313))/(1-EXP(-SIMULATION!$D$4*$I12302)))-(EXP(-SIMULATION!$D$17*$J12313)/(1-EXP(-SIMULATION!$D$4*SIMULATION!$D$17))))</f>
        <v>2.660479722927346</v>
      </c>
      <c r="L12313">
        <v>-0.11128779812392844</v>
      </c>
      <c r="M12313">
        <f t="shared" ca="1" si="192"/>
        <v>2.3644007926094024</v>
      </c>
    </row>
    <row r="12314" spans="1:13" x14ac:dyDescent="0.25">
      <c r="A12314" s="9"/>
      <c r="H12314" s="9"/>
      <c r="J12314">
        <v>12</v>
      </c>
      <c r="K12314">
        <f ca="1">SIMULATION!$D$3*SIMULATION!$D$17/$H12302/(SIMULATION!$D$17-$I12302)*(((EXP(-$I12302*$J12314))/(1-EXP(-SIMULATION!$D$4*$I12302)))-(EXP(-SIMULATION!$D$17*$J12314)/(1-EXP(-SIMULATION!$D$4*SIMULATION!$D$17))))</f>
        <v>2.5290211328418839</v>
      </c>
      <c r="L12314">
        <v>-4.9507184853057676E-2</v>
      </c>
      <c r="M12314">
        <f t="shared" ca="1" si="192"/>
        <v>2.4038164161209914</v>
      </c>
    </row>
    <row r="12315" spans="1:13" x14ac:dyDescent="0.25">
      <c r="A12315" s="9"/>
      <c r="H12315" s="9"/>
      <c r="J12315">
        <v>13</v>
      </c>
      <c r="K12315">
        <f ca="1">SIMULATION!$D$3*SIMULATION!$D$17/$H12302/(SIMULATION!$D$17-$I12302)*(((EXP(-$I12302*$J12315))/(1-EXP(-SIMULATION!$D$4*$I12302)))-(EXP(-SIMULATION!$D$17*$J12315)/(1-EXP(-SIMULATION!$D$4*SIMULATION!$D$17))))</f>
        <v>2.4015505792552974</v>
      </c>
      <c r="L12315">
        <v>0.51565057513791224</v>
      </c>
      <c r="M12315">
        <f t="shared" ca="1" si="192"/>
        <v>3.639911516671078</v>
      </c>
    </row>
    <row r="12316" spans="1:13" x14ac:dyDescent="0.25">
      <c r="A12316" s="9"/>
      <c r="H12316" s="9"/>
      <c r="J12316">
        <v>14</v>
      </c>
      <c r="K12316">
        <f ca="1">SIMULATION!$D$3*SIMULATION!$D$17/$H12302/(SIMULATION!$D$17-$I12302)*(((EXP(-$I12302*$J12316))/(1-EXP(-SIMULATION!$D$4*$I12302)))-(EXP(-SIMULATION!$D$17*$J12316)/(1-EXP(-SIMULATION!$D$4*SIMULATION!$D$17))))</f>
        <v>2.2789031873640608</v>
      </c>
      <c r="L12316">
        <v>-7.4802088632850788E-2</v>
      </c>
      <c r="M12316">
        <f t="shared" ca="1" si="192"/>
        <v>2.1084364691571684</v>
      </c>
    </row>
    <row r="12317" spans="1:13" x14ac:dyDescent="0.25">
      <c r="A12317" s="9"/>
      <c r="H12317" s="9"/>
      <c r="J12317">
        <v>15</v>
      </c>
      <c r="K12317">
        <f ca="1">SIMULATION!$D$3*SIMULATION!$D$17/$H12302/(SIMULATION!$D$17-$I12302)*(((EXP(-$I12302*$J12317))/(1-EXP(-SIMULATION!$D$4*$I12302)))-(EXP(-SIMULATION!$D$17*$J12317)/(1-EXP(-SIMULATION!$D$4*SIMULATION!$D$17))))</f>
        <v>2.1614951839107586</v>
      </c>
      <c r="L12317">
        <v>0.12330243155218293</v>
      </c>
      <c r="M12317">
        <f t="shared" ca="1" si="192"/>
        <v>2.4280127958752877</v>
      </c>
    </row>
    <row r="12318" spans="1:13" x14ac:dyDescent="0.25">
      <c r="A12318" s="9"/>
      <c r="H12318" s="9"/>
      <c r="J12318">
        <v>16</v>
      </c>
      <c r="K12318">
        <f ca="1">SIMULATION!$D$3*SIMULATION!$D$17/$H12302/(SIMULATION!$D$17-$I12302)*(((EXP(-$I12302*$J12318))/(1-EXP(-SIMULATION!$D$4*$I12302)))-(EXP(-SIMULATION!$D$17*$J12318)/(1-EXP(-SIMULATION!$D$4*SIMULATION!$D$17))))</f>
        <v>2.049480594346154</v>
      </c>
      <c r="L12318">
        <v>-0.32525099210547392</v>
      </c>
      <c r="M12318">
        <f t="shared" ca="1" si="192"/>
        <v>1.3828849977341511</v>
      </c>
    </row>
    <row r="12319" spans="1:13" x14ac:dyDescent="0.25">
      <c r="A12319" s="9"/>
      <c r="H12319" s="9"/>
      <c r="J12319">
        <v>17</v>
      </c>
      <c r="K12319">
        <f ca="1">SIMULATION!$D$3*SIMULATION!$D$17/$H12302/(SIMULATION!$D$17-$I12302)*(((EXP(-$I12302*$J12319))/(1-EXP(-SIMULATION!$D$4*$I12302)))-(EXP(-SIMULATION!$D$17*$J12319)/(1-EXP(-SIMULATION!$D$4*SIMULATION!$D$17))))</f>
        <v>1.9428513309119122</v>
      </c>
      <c r="L12319">
        <v>-0.33532608573398293</v>
      </c>
      <c r="M12319">
        <f t="shared" ca="1" si="192"/>
        <v>1.2913625989541615</v>
      </c>
    </row>
    <row r="12320" spans="1:13" x14ac:dyDescent="0.25">
      <c r="A12320" s="9"/>
      <c r="H12320" s="9"/>
      <c r="J12320">
        <v>18</v>
      </c>
      <c r="K12320">
        <f ca="1">SIMULATION!$D$3*SIMULATION!$D$17/$H12302/(SIMULATION!$D$17-$I12302)*(((EXP(-$I12302*$J12320))/(1-EXP(-SIMULATION!$D$4*$I12302)))-(EXP(-SIMULATION!$D$17*$J12320)/(1-EXP(-SIMULATION!$D$4*SIMULATION!$D$17))))</f>
        <v>1.8415010214173484</v>
      </c>
      <c r="L12320">
        <v>5.2962170626203967E-2</v>
      </c>
      <c r="M12320">
        <f t="shared" ca="1" si="192"/>
        <v>1.9390309127219829</v>
      </c>
    </row>
    <row r="12321" spans="1:13" x14ac:dyDescent="0.25">
      <c r="A12321" s="9"/>
      <c r="H12321" s="9"/>
      <c r="J12321">
        <v>19</v>
      </c>
      <c r="K12321">
        <f ca="1">SIMULATION!$D$3*SIMULATION!$D$17/$H12302/(SIMULATION!$D$17-$I12302)*(((EXP(-$I12302*$J12321))/(1-EXP(-SIMULATION!$D$4*$I12302)))-(EXP(-SIMULATION!$D$17*$J12321)/(1-EXP(-SIMULATION!$D$4*SIMULATION!$D$17))))</f>
        <v>1.7452656184385884</v>
      </c>
      <c r="L12321">
        <v>2.8630545797531493E-2</v>
      </c>
      <c r="M12321">
        <f t="shared" ca="1" si="192"/>
        <v>1.7952335256561516</v>
      </c>
    </row>
    <row r="12322" spans="1:13" x14ac:dyDescent="0.25">
      <c r="A12322" s="9"/>
      <c r="H12322" s="9"/>
      <c r="J12322">
        <v>20</v>
      </c>
      <c r="K12322">
        <f ca="1">SIMULATION!$D$3*SIMULATION!$D$17/$H12302/(SIMULATION!$D$17-$I12302)*(((EXP(-$I12302*$J12322))/(1-EXP(-SIMULATION!$D$4*$I12302)))-(EXP(-SIMULATION!$D$17*$J12322)/(1-EXP(-SIMULATION!$D$4*SIMULATION!$D$17))))</f>
        <v>1.6539491442613856</v>
      </c>
      <c r="L12322">
        <v>5.7744678223609061E-3</v>
      </c>
      <c r="M12322">
        <f t="shared" ca="1" si="192"/>
        <v>1.6634998203747442</v>
      </c>
    </row>
    <row r="12323" spans="1:13" x14ac:dyDescent="0.25">
      <c r="A12323" s="9"/>
      <c r="H12323" s="9"/>
      <c r="J12323">
        <v>21</v>
      </c>
      <c r="K12323">
        <f ca="1">SIMULATION!$D$3*SIMULATION!$D$17/$H12302/(SIMULATION!$D$17-$I12302)*(((EXP(-$I12302*$J12323))/(1-EXP(-SIMULATION!$D$4*$I12302)))-(EXP(-SIMULATION!$D$17*$J12323)/(1-EXP(-SIMULATION!$D$4*SIMULATION!$D$17))))</f>
        <v>1.5673399250518514</v>
      </c>
      <c r="L12323">
        <v>-0.2246632254091982</v>
      </c>
      <c r="M12323">
        <f t="shared" ca="1" si="192"/>
        <v>1.2152162821770913</v>
      </c>
    </row>
    <row r="12324" spans="1:13" x14ac:dyDescent="0.25">
      <c r="A12324" s="9"/>
      <c r="H12324" s="9"/>
      <c r="J12324">
        <v>22</v>
      </c>
      <c r="K12324">
        <f ca="1">SIMULATION!$D$3*SIMULATION!$D$17/$H12302/(SIMULATION!$D$17-$I12302)*(((EXP(-$I12302*$J12324))/(1-EXP(-SIMULATION!$D$4*$I12302)))-(EXP(-SIMULATION!$D$17*$J12324)/(1-EXP(-SIMULATION!$D$4*SIMULATION!$D$17))))</f>
        <v>1.4852207441317036</v>
      </c>
      <c r="L12324">
        <v>0.18376202317123635</v>
      </c>
      <c r="M12324">
        <f t="shared" ca="1" si="192"/>
        <v>1.7581479129292343</v>
      </c>
    </row>
    <row r="12325" spans="1:13" x14ac:dyDescent="0.25">
      <c r="A12325" s="9"/>
      <c r="H12325" s="9"/>
      <c r="J12325">
        <v>23</v>
      </c>
      <c r="K12325">
        <f ca="1">SIMULATION!$D$3*SIMULATION!$D$17/$H12302/(SIMULATION!$D$17-$I12302)*(((EXP(-$I12302*$J12325))/(1-EXP(-SIMULATION!$D$4*$I12302)))-(EXP(-SIMULATION!$D$17*$J12325)/(1-EXP(-SIMULATION!$D$4*SIMULATION!$D$17))))</f>
        <v>1.4073751115803581</v>
      </c>
      <c r="L12325">
        <v>0.35712567610413298</v>
      </c>
      <c r="M12325">
        <f t="shared" ca="1" si="192"/>
        <v>1.9099848998356233</v>
      </c>
    </row>
    <row r="12326" spans="1:13" x14ac:dyDescent="0.25">
      <c r="A12326" s="9"/>
      <c r="H12326" s="9"/>
      <c r="J12326">
        <v>24</v>
      </c>
      <c r="K12326">
        <f ca="1">SIMULATION!$D$3*SIMULATION!$D$17/$H12302/(SIMULATION!$D$17-$I12302)*(((EXP(-$I12302*$J12326))/(1-EXP(-SIMULATION!$D$4*$I12302)))-(EXP(-SIMULATION!$D$17*$J12326)/(1-EXP(-SIMULATION!$D$4*SIMULATION!$D$17))))</f>
        <v>1.3335910575094747</v>
      </c>
      <c r="L12326">
        <v>-0.45538244059333943</v>
      </c>
      <c r="M12326">
        <f t="shared" ca="1" si="192"/>
        <v>0.72629710698735761</v>
      </c>
    </row>
    <row r="12327" spans="1:13" x14ac:dyDescent="0.25">
      <c r="A12327" s="9">
        <v>494</v>
      </c>
      <c r="B12327" s="2">
        <f ca="1">NORMINV(RAND(),SIMULATION!D7,SIMULATION!D8)</f>
        <v>71.023456556906041</v>
      </c>
      <c r="C12327" s="2">
        <v>2</v>
      </c>
      <c r="D12327" s="2">
        <f ca="1">SIMULATION!$D$11*(1+(SIMULATION!$D$12*LN(1+$C12327)))*(1+(SIMULATION!$D$13*(($B12327/63.5)-1)))</f>
        <v>10.796766235794866</v>
      </c>
      <c r="E12327" s="2">
        <v>-1.8597467307534969E-2</v>
      </c>
      <c r="F12327" s="2">
        <f ca="1">D12327*(1+E12327)</f>
        <v>10.595973728697574</v>
      </c>
      <c r="G12327" s="2">
        <v>-6.9090006728494011E-2</v>
      </c>
      <c r="H12327" s="9">
        <f>SIMULATION!$D$15*EXP($G$12327)</f>
        <v>206.01892066376033</v>
      </c>
      <c r="I12327" s="2">
        <f ca="1">$F12327/$H12327</f>
        <v>5.1432041749170536E-2</v>
      </c>
      <c r="J12327">
        <v>0</v>
      </c>
      <c r="K12327">
        <f ca="1">SIMULATION!$D$3*SIMULATION!$D$17/$H12327/(SIMULATION!$D$17-$I12327)*(((EXP(-$I12327*$J12327))/(1-EXP(-SIMULATION!$D$4*$I12327)))-(EXP(-SIMULATION!$D$17*$J12327)/(1-EXP(-SIMULATION!$D$4*SIMULATION!$D$17))))</f>
        <v>1.2389588248916856</v>
      </c>
      <c r="L12327">
        <v>0.48929023911872022</v>
      </c>
      <c r="M12327">
        <f t="shared" ca="1" si="192"/>
        <v>1.8451692845811871</v>
      </c>
    </row>
    <row r="12328" spans="1:13" x14ac:dyDescent="0.25">
      <c r="A12328" s="9"/>
      <c r="H12328" s="9"/>
      <c r="J12328">
        <v>1</v>
      </c>
      <c r="K12328">
        <f ca="1">SIMULATION!$D$3*SIMULATION!$D$17/$H12327/(SIMULATION!$D$17-$I12327)*(((EXP(-$I12327*$J12328))/(1-EXP(-SIMULATION!$D$4*$I12327)))-(EXP(-SIMULATION!$D$17*$J12328)/(1-EXP(-SIMULATION!$D$4*SIMULATION!$D$17))))</f>
        <v>2.1097281766495803</v>
      </c>
      <c r="L12328">
        <v>7.1243593122877771E-2</v>
      </c>
      <c r="M12328">
        <f t="shared" ca="1" si="192"/>
        <v>2.2600327924666739</v>
      </c>
    </row>
    <row r="12329" spans="1:13" x14ac:dyDescent="0.25">
      <c r="A12329" s="9"/>
      <c r="H12329" s="9"/>
      <c r="J12329">
        <v>2</v>
      </c>
      <c r="K12329">
        <f ca="1">SIMULATION!$D$3*SIMULATION!$D$17/$H12327/(SIMULATION!$D$17-$I12327)*(((EXP(-$I12327*$J12329))/(1-EXP(-SIMULATION!$D$4*$I12327)))-(EXP(-SIMULATION!$D$17*$J12329)/(1-EXP(-SIMULATION!$D$4*SIMULATION!$D$17))))</f>
        <v>2.6017762318111544</v>
      </c>
      <c r="L12329">
        <v>-0.19998179126858404</v>
      </c>
      <c r="M12329">
        <f t="shared" ca="1" si="192"/>
        <v>2.0814683604935329</v>
      </c>
    </row>
    <row r="12330" spans="1:13" x14ac:dyDescent="0.25">
      <c r="A12330" s="9"/>
      <c r="H12330" s="9"/>
      <c r="J12330">
        <v>3</v>
      </c>
      <c r="K12330">
        <f ca="1">SIMULATION!$D$3*SIMULATION!$D$17/$H12327/(SIMULATION!$D$17-$I12327)*(((EXP(-$I12327*$J12330))/(1-EXP(-SIMULATION!$D$4*$I12327)))-(EXP(-SIMULATION!$D$17*$J12330)/(1-EXP(-SIMULATION!$D$4*SIMULATION!$D$17))))</f>
        <v>2.8544372843356225</v>
      </c>
      <c r="L12330">
        <v>8.4492030163141579E-2</v>
      </c>
      <c r="M12330">
        <f t="shared" ca="1" si="192"/>
        <v>3.0956144854625038</v>
      </c>
    </row>
    <row r="12331" spans="1:13" x14ac:dyDescent="0.25">
      <c r="A12331" s="9"/>
      <c r="H12331" s="9"/>
      <c r="J12331">
        <v>4</v>
      </c>
      <c r="K12331">
        <f ca="1">SIMULATION!$D$3*SIMULATION!$D$17/$H12327/(SIMULATION!$D$17-$I12327)*(((EXP(-$I12327*$J12331))/(1-EXP(-SIMULATION!$D$4*$I12327)))-(EXP(-SIMULATION!$D$17*$J12331)/(1-EXP(-SIMULATION!$D$4*SIMULATION!$D$17))))</f>
        <v>2.9568343565334665</v>
      </c>
      <c r="L12331">
        <v>0.23328667239805262</v>
      </c>
      <c r="M12331">
        <f t="shared" ca="1" si="192"/>
        <v>3.646624404401396</v>
      </c>
    </row>
    <row r="12332" spans="1:13" x14ac:dyDescent="0.25">
      <c r="A12332" s="9"/>
      <c r="H12332" s="9"/>
      <c r="J12332">
        <v>5</v>
      </c>
      <c r="K12332">
        <f ca="1">SIMULATION!$D$3*SIMULATION!$D$17/$H12327/(SIMULATION!$D$17-$I12327)*(((EXP(-$I12327*$J12332))/(1-EXP(-SIMULATION!$D$4*$I12327)))-(EXP(-SIMULATION!$D$17*$J12332)/(1-EXP(-SIMULATION!$D$4*SIMULATION!$D$17))))</f>
        <v>2.9659221795487056</v>
      </c>
      <c r="L12332">
        <v>0.12519530106235344</v>
      </c>
      <c r="M12332">
        <f t="shared" ca="1" si="192"/>
        <v>3.3372416997448173</v>
      </c>
    </row>
    <row r="12333" spans="1:13" x14ac:dyDescent="0.25">
      <c r="A12333" s="9"/>
      <c r="H12333" s="9"/>
      <c r="J12333">
        <v>6</v>
      </c>
      <c r="K12333">
        <f ca="1">SIMULATION!$D$3*SIMULATION!$D$17/$H12327/(SIMULATION!$D$17-$I12327)*(((EXP(-$I12327*$J12333))/(1-EXP(-SIMULATION!$D$4*$I12327)))-(EXP(-SIMULATION!$D$17*$J12333)/(1-EXP(-SIMULATION!$D$4*SIMULATION!$D$17))))</f>
        <v>2.918049156636747</v>
      </c>
      <c r="L12333">
        <v>-6.0765171426550068E-3</v>
      </c>
      <c r="M12333">
        <f t="shared" ca="1" si="192"/>
        <v>2.9003175809133337</v>
      </c>
    </row>
    <row r="12334" spans="1:13" x14ac:dyDescent="0.25">
      <c r="A12334" s="9"/>
      <c r="H12334" s="9"/>
      <c r="J12334">
        <v>7</v>
      </c>
      <c r="K12334">
        <f ca="1">SIMULATION!$D$3*SIMULATION!$D$17/$H12327/(SIMULATION!$D$17-$I12327)*(((EXP(-$I12327*$J12334))/(1-EXP(-SIMULATION!$D$4*$I12327)))-(EXP(-SIMULATION!$D$17*$J12334)/(1-EXP(-SIMULATION!$D$4*SIMULATION!$D$17))))</f>
        <v>2.8363661541705216</v>
      </c>
      <c r="L12334">
        <v>0.1200038724340593</v>
      </c>
      <c r="M12334">
        <f t="shared" ca="1" si="192"/>
        <v>3.1767410763118842</v>
      </c>
    </row>
    <row r="12335" spans="1:13" x14ac:dyDescent="0.25">
      <c r="A12335" s="9"/>
      <c r="H12335" s="9"/>
      <c r="J12335">
        <v>8</v>
      </c>
      <c r="K12335">
        <f ca="1">SIMULATION!$D$3*SIMULATION!$D$17/$H12327/(SIMULATION!$D$17-$I12327)*(((EXP(-$I12327*$J12335))/(1-EXP(-SIMULATION!$D$4*$I12327)))-(EXP(-SIMULATION!$D$17*$J12335)/(1-EXP(-SIMULATION!$D$4*SIMULATION!$D$17))))</f>
        <v>2.7355738588715606</v>
      </c>
      <c r="L12335">
        <v>-3.5489910243296716E-2</v>
      </c>
      <c r="M12335">
        <f t="shared" ca="1" si="192"/>
        <v>2.6384885881562998</v>
      </c>
    </row>
    <row r="12336" spans="1:13" x14ac:dyDescent="0.25">
      <c r="A12336" s="9"/>
      <c r="H12336" s="9"/>
      <c r="J12336">
        <v>9</v>
      </c>
      <c r="K12336">
        <f ca="1">SIMULATION!$D$3*SIMULATION!$D$17/$H12327/(SIMULATION!$D$17-$I12327)*(((EXP(-$I12327*$J12336))/(1-EXP(-SIMULATION!$D$4*$I12327)))-(EXP(-SIMULATION!$D$17*$J12336)/(1-EXP(-SIMULATION!$D$4*SIMULATION!$D$17))))</f>
        <v>2.624964642513604</v>
      </c>
      <c r="L12336">
        <v>7.648526352176574E-2</v>
      </c>
      <c r="M12336">
        <f t="shared" ca="1" si="192"/>
        <v>2.8257357549315745</v>
      </c>
    </row>
    <row r="12337" spans="1:13" x14ac:dyDescent="0.25">
      <c r="A12337" s="9"/>
      <c r="H12337" s="9"/>
      <c r="J12337">
        <v>10</v>
      </c>
      <c r="K12337">
        <f ca="1">SIMULATION!$D$3*SIMULATION!$D$17/$H12327/(SIMULATION!$D$17-$I12327)*(((EXP(-$I12327*$J12337))/(1-EXP(-SIMULATION!$D$4*$I12327)))-(EXP(-SIMULATION!$D$17*$J12337)/(1-EXP(-SIMULATION!$D$4*SIMULATION!$D$17))))</f>
        <v>2.5103715235119153</v>
      </c>
      <c r="L12337">
        <v>-0.13649323309463343</v>
      </c>
      <c r="M12337">
        <f t="shared" ca="1" si="192"/>
        <v>2.1677227979990734</v>
      </c>
    </row>
    <row r="12338" spans="1:13" x14ac:dyDescent="0.25">
      <c r="A12338" s="9"/>
      <c r="H12338" s="9"/>
      <c r="J12338">
        <v>11</v>
      </c>
      <c r="K12338">
        <f ca="1">SIMULATION!$D$3*SIMULATION!$D$17/$H12327/(SIMULATION!$D$17-$I12327)*(((EXP(-$I12327*$J12338))/(1-EXP(-SIMULATION!$D$4*$I12327)))-(EXP(-SIMULATION!$D$17*$J12338)/(1-EXP(-SIMULATION!$D$4*SIMULATION!$D$17))))</f>
        <v>2.3954167866681781</v>
      </c>
      <c r="L12338">
        <v>6.7998325581718116E-2</v>
      </c>
      <c r="M12338">
        <f t="shared" ca="1" si="192"/>
        <v>2.5583011172319536</v>
      </c>
    </row>
    <row r="12339" spans="1:13" x14ac:dyDescent="0.25">
      <c r="A12339" s="9"/>
      <c r="H12339" s="9"/>
      <c r="J12339">
        <v>12</v>
      </c>
      <c r="K12339">
        <f ca="1">SIMULATION!$D$3*SIMULATION!$D$17/$H12327/(SIMULATION!$D$17-$I12327)*(((EXP(-$I12327*$J12339))/(1-EXP(-SIMULATION!$D$4*$I12327)))-(EXP(-SIMULATION!$D$17*$J12339)/(1-EXP(-SIMULATION!$D$4*SIMULATION!$D$17))))</f>
        <v>2.2823118230101493</v>
      </c>
      <c r="L12339">
        <v>0.18902018514193236</v>
      </c>
      <c r="M12339">
        <f t="shared" ca="1" si="192"/>
        <v>2.7137148263471489</v>
      </c>
    </row>
    <row r="12340" spans="1:13" x14ac:dyDescent="0.25">
      <c r="A12340" s="9"/>
      <c r="H12340" s="9"/>
      <c r="J12340">
        <v>13</v>
      </c>
      <c r="K12340">
        <f ca="1">SIMULATION!$D$3*SIMULATION!$D$17/$H12327/(SIMULATION!$D$17-$I12327)*(((EXP(-$I12327*$J12340))/(1-EXP(-SIMULATION!$D$4*$I12327)))-(EXP(-SIMULATION!$D$17*$J12340)/(1-EXP(-SIMULATION!$D$4*SIMULATION!$D$17))))</f>
        <v>2.1723693959139871</v>
      </c>
      <c r="L12340">
        <v>0.12014792171949062</v>
      </c>
      <c r="M12340">
        <f t="shared" ca="1" si="192"/>
        <v>2.4333750640400784</v>
      </c>
    </row>
    <row r="12341" spans="1:13" x14ac:dyDescent="0.25">
      <c r="A12341" s="9"/>
      <c r="H12341" s="9"/>
      <c r="J12341">
        <v>14</v>
      </c>
      <c r="K12341">
        <f ca="1">SIMULATION!$D$3*SIMULATION!$D$17/$H12327/(SIMULATION!$D$17-$I12327)*(((EXP(-$I12327*$J12341))/(1-EXP(-SIMULATION!$D$4*$I12327)))-(EXP(-SIMULATION!$D$17*$J12341)/(1-EXP(-SIMULATION!$D$4*SIMULATION!$D$17))))</f>
        <v>2.0663316375788834</v>
      </c>
      <c r="L12341">
        <v>-2.7144385251537648E-2</v>
      </c>
      <c r="M12341">
        <f t="shared" ca="1" si="192"/>
        <v>2.0102423355510015</v>
      </c>
    </row>
    <row r="12342" spans="1:13" x14ac:dyDescent="0.25">
      <c r="A12342" s="9"/>
      <c r="H12342" s="9"/>
      <c r="J12342">
        <v>15</v>
      </c>
      <c r="K12342">
        <f ca="1">SIMULATION!$D$3*SIMULATION!$D$17/$H12327/(SIMULATION!$D$17-$I12327)*(((EXP(-$I12327*$J12342))/(1-EXP(-SIMULATION!$D$4*$I12327)))-(EXP(-SIMULATION!$D$17*$J12342)/(1-EXP(-SIMULATION!$D$4*SIMULATION!$D$17))))</f>
        <v>1.964579974879108</v>
      </c>
      <c r="L12342">
        <v>-6.2278780386108221E-2</v>
      </c>
      <c r="M12342">
        <f t="shared" ca="1" si="192"/>
        <v>1.8422283300726661</v>
      </c>
    </row>
    <row r="12343" spans="1:13" x14ac:dyDescent="0.25">
      <c r="A12343" s="9"/>
      <c r="H12343" s="9"/>
      <c r="J12343">
        <v>16</v>
      </c>
      <c r="K12343">
        <f ca="1">SIMULATION!$D$3*SIMULATION!$D$17/$H12327/(SIMULATION!$D$17-$I12327)*(((EXP(-$I12327*$J12343))/(1-EXP(-SIMULATION!$D$4*$I12327)))-(EXP(-SIMULATION!$D$17*$J12343)/(1-EXP(-SIMULATION!$D$4*SIMULATION!$D$17))))</f>
        <v>1.8672694058419561</v>
      </c>
      <c r="L12343">
        <v>0.2031721334160837</v>
      </c>
      <c r="M12343">
        <f t="shared" ca="1" si="192"/>
        <v>2.2466465146894494</v>
      </c>
    </row>
    <row r="12344" spans="1:13" x14ac:dyDescent="0.25">
      <c r="A12344" s="9"/>
      <c r="H12344" s="9"/>
      <c r="J12344">
        <v>17</v>
      </c>
      <c r="K12344">
        <f ca="1">SIMULATION!$D$3*SIMULATION!$D$17/$H12327/(SIMULATION!$D$17-$I12327)*(((EXP(-$I12327*$J12344))/(1-EXP(-SIMULATION!$D$4*$I12327)))-(EXP(-SIMULATION!$D$17*$J12344)/(1-EXP(-SIMULATION!$D$4*SIMULATION!$D$17))))</f>
        <v>1.7744143106583441</v>
      </c>
      <c r="L12344">
        <v>3.3908190032363476E-3</v>
      </c>
      <c r="M12344">
        <f t="shared" ca="1" si="192"/>
        <v>1.7804310284225389</v>
      </c>
    </row>
    <row r="12345" spans="1:13" x14ac:dyDescent="0.25">
      <c r="A12345" s="9"/>
      <c r="H12345" s="9"/>
      <c r="J12345">
        <v>18</v>
      </c>
      <c r="K12345">
        <f ca="1">SIMULATION!$D$3*SIMULATION!$D$17/$H12327/(SIMULATION!$D$17-$I12327)*(((EXP(-$I12327*$J12345))/(1-EXP(-SIMULATION!$D$4*$I12327)))-(EXP(-SIMULATION!$D$17*$J12345)/(1-EXP(-SIMULATION!$D$4*SIMULATION!$D$17))))</f>
        <v>1.6859432167073738</v>
      </c>
      <c r="L12345">
        <v>3.4422637214417066E-2</v>
      </c>
      <c r="M12345">
        <f t="shared" ca="1" si="192"/>
        <v>1.7439778284201988</v>
      </c>
    </row>
    <row r="12346" spans="1:13" x14ac:dyDescent="0.25">
      <c r="A12346" s="9"/>
      <c r="H12346" s="9"/>
      <c r="J12346">
        <v>19</v>
      </c>
      <c r="K12346">
        <f ca="1">SIMULATION!$D$3*SIMULATION!$D$17/$H12327/(SIMULATION!$D$17-$I12327)*(((EXP(-$I12327*$J12346))/(1-EXP(-SIMULATION!$D$4*$I12327)))-(EXP(-SIMULATION!$D$17*$J12346)/(1-EXP(-SIMULATION!$D$4*SIMULATION!$D$17))))</f>
        <v>1.6017336798267092</v>
      </c>
      <c r="L12346">
        <v>6.9858188157279094E-2</v>
      </c>
      <c r="M12346">
        <f t="shared" ca="1" si="192"/>
        <v>1.7136278926098945</v>
      </c>
    </row>
    <row r="12347" spans="1:13" x14ac:dyDescent="0.25">
      <c r="A12347" s="9"/>
      <c r="H12347" s="9"/>
      <c r="J12347">
        <v>20</v>
      </c>
      <c r="K12347">
        <f ca="1">SIMULATION!$D$3*SIMULATION!$D$17/$H12327/(SIMULATION!$D$17-$I12327)*(((EXP(-$I12327*$J12347))/(1-EXP(-SIMULATION!$D$4*$I12327)))-(EXP(-SIMULATION!$D$17*$J12347)/(1-EXP(-SIMULATION!$D$4*SIMULATION!$D$17))))</f>
        <v>1.5216344342930452</v>
      </c>
      <c r="L12347">
        <v>-0.3830858151329089</v>
      </c>
      <c r="M12347">
        <f t="shared" ca="1" si="192"/>
        <v>0.93871786669759139</v>
      </c>
    </row>
    <row r="12348" spans="1:13" x14ac:dyDescent="0.25">
      <c r="A12348" s="9"/>
      <c r="H12348" s="9"/>
      <c r="J12348">
        <v>21</v>
      </c>
      <c r="K12348">
        <f ca="1">SIMULATION!$D$3*SIMULATION!$D$17/$H12327/(SIMULATION!$D$17-$I12327)*(((EXP(-$I12327*$J12348))/(1-EXP(-SIMULATION!$D$4*$I12327)))-(EXP(-SIMULATION!$D$17*$J12348)/(1-EXP(-SIMULATION!$D$4*SIMULATION!$D$17))))</f>
        <v>1.4454793944488877</v>
      </c>
      <c r="L12348">
        <v>-0.25911357757117065</v>
      </c>
      <c r="M12348">
        <f t="shared" ca="1" si="192"/>
        <v>1.0709360572478273</v>
      </c>
    </row>
    <row r="12349" spans="1:13" x14ac:dyDescent="0.25">
      <c r="A12349" s="9"/>
      <c r="H12349" s="9"/>
      <c r="J12349">
        <v>22</v>
      </c>
      <c r="K12349">
        <f ca="1">SIMULATION!$D$3*SIMULATION!$D$17/$H12327/(SIMULATION!$D$17-$I12327)*(((EXP(-$I12327*$J12349))/(1-EXP(-SIMULATION!$D$4*$I12327)))-(EXP(-SIMULATION!$D$17*$J12349)/(1-EXP(-SIMULATION!$D$4*SIMULATION!$D$17))))</f>
        <v>1.3730964443227875</v>
      </c>
      <c r="L12349">
        <v>0.53451914519190002</v>
      </c>
      <c r="M12349">
        <f t="shared" ca="1" si="192"/>
        <v>2.1070427820082411</v>
      </c>
    </row>
    <row r="12350" spans="1:13" x14ac:dyDescent="0.25">
      <c r="A12350" s="9"/>
      <c r="H12350" s="9"/>
      <c r="J12350">
        <v>23</v>
      </c>
      <c r="K12350">
        <f ca="1">SIMULATION!$D$3*SIMULATION!$D$17/$H12327/(SIMULATION!$D$17-$I12327)*(((EXP(-$I12327*$J12350))/(1-EXP(-SIMULATION!$D$4*$I12327)))-(EXP(-SIMULATION!$D$17*$J12350)/(1-EXP(-SIMULATION!$D$4*SIMULATION!$D$17))))</f>
        <v>1.3043128964414712</v>
      </c>
      <c r="L12350">
        <v>-0.1541005771787354</v>
      </c>
      <c r="M12350">
        <f t="shared" ca="1" si="192"/>
        <v>1.1033175262781725</v>
      </c>
    </row>
    <row r="12351" spans="1:13" x14ac:dyDescent="0.25">
      <c r="A12351" s="9"/>
      <c r="H12351" s="9"/>
      <c r="J12351">
        <v>24</v>
      </c>
      <c r="K12351">
        <f ca="1">SIMULATION!$D$3*SIMULATION!$D$17/$H12327/(SIMULATION!$D$17-$I12327)*(((EXP(-$I12327*$J12351))/(1-EXP(-SIMULATION!$D$4*$I12327)))-(EXP(-SIMULATION!$D$17*$J12351)/(1-EXP(-SIMULATION!$D$4*SIMULATION!$D$17))))</f>
        <v>1.2389588248916852</v>
      </c>
      <c r="L12351">
        <v>-7.8539063443534549E-2</v>
      </c>
      <c r="M12351">
        <f t="shared" ca="1" si="192"/>
        <v>1.1416521591395901</v>
      </c>
    </row>
    <row r="12352" spans="1:13" x14ac:dyDescent="0.25">
      <c r="A12352" s="9">
        <v>495</v>
      </c>
      <c r="B12352" s="2">
        <f ca="1">NORMINV(RAND(),SIMULATION!D7,SIMULATION!D8)</f>
        <v>67.249729916644469</v>
      </c>
      <c r="C12352" s="2">
        <v>2</v>
      </c>
      <c r="D12352" s="2">
        <f ca="1">SIMULATION!$D$11*(1+(SIMULATION!$D$12*LN(1+$C12352)))*(1+(SIMULATION!$D$13*(($B12352/63.5)-1)))</f>
        <v>10.516522739761806</v>
      </c>
      <c r="E12352" s="2">
        <v>-0.21282670339591667</v>
      </c>
      <c r="F12352" s="2">
        <f ca="1">D12352*(1+E12352)</f>
        <v>8.2783258738701075</v>
      </c>
      <c r="G12352" s="2">
        <v>0.50040262580862427</v>
      </c>
      <c r="H12352" s="9">
        <f>SIMULATION!$D$15*EXP($G$12352)</f>
        <v>364.11168408724814</v>
      </c>
      <c r="I12352" s="2">
        <f ca="1">$F12352/$H12352</f>
        <v>2.2735677638640296E-2</v>
      </c>
      <c r="J12352">
        <v>0</v>
      </c>
      <c r="K12352">
        <f ca="1">SIMULATION!$D$3*SIMULATION!$D$17/$H12352/(SIMULATION!$D$17-$I12352)*(((EXP(-$I12352*$J12352))/(1-EXP(-SIMULATION!$D$4*$I12352)))-(EXP(-SIMULATION!$D$17*$J12352)/(1-EXP(-SIMULATION!$D$4*SIMULATION!$D$17))))</f>
        <v>2.1933859461938106</v>
      </c>
      <c r="L12352">
        <v>-7.0800627517808898E-2</v>
      </c>
      <c r="M12352">
        <f t="shared" ca="1" si="192"/>
        <v>2.0380928448145457</v>
      </c>
    </row>
    <row r="12353" spans="1:13" x14ac:dyDescent="0.25">
      <c r="A12353" s="9"/>
      <c r="H12353" s="9"/>
      <c r="J12353">
        <v>1</v>
      </c>
      <c r="K12353">
        <f ca="1">SIMULATION!$D$3*SIMULATION!$D$17/$H12352/(SIMULATION!$D$17-$I12352)*(((EXP(-$I12352*$J12353))/(1-EXP(-SIMULATION!$D$4*$I12352)))-(EXP(-SIMULATION!$D$17*$J12353)/(1-EXP(-SIMULATION!$D$4*SIMULATION!$D$17))))</f>
        <v>2.6800651072149337</v>
      </c>
      <c r="L12353">
        <v>-0.31968984458367156</v>
      </c>
      <c r="M12353">
        <f t="shared" ca="1" si="192"/>
        <v>1.8232755096152706</v>
      </c>
    </row>
    <row r="12354" spans="1:13" x14ac:dyDescent="0.25">
      <c r="A12354" s="9"/>
      <c r="H12354" s="9"/>
      <c r="J12354">
        <v>2</v>
      </c>
      <c r="K12354">
        <f ca="1">SIMULATION!$D$3*SIMULATION!$D$17/$H12352/(SIMULATION!$D$17-$I12352)*(((EXP(-$I12352*$J12354))/(1-EXP(-SIMULATION!$D$4*$I12352)))-(EXP(-SIMULATION!$D$17*$J12354)/(1-EXP(-SIMULATION!$D$4*SIMULATION!$D$17))))</f>
        <v>2.9632914478859727</v>
      </c>
      <c r="L12354">
        <v>8.2032982218882264E-2</v>
      </c>
      <c r="M12354">
        <f t="shared" ca="1" si="192"/>
        <v>3.2063790825397689</v>
      </c>
    </row>
    <row r="12355" spans="1:13" x14ac:dyDescent="0.25">
      <c r="A12355" s="9"/>
      <c r="H12355" s="9"/>
      <c r="J12355">
        <v>3</v>
      </c>
      <c r="K12355">
        <f ca="1">SIMULATION!$D$3*SIMULATION!$D$17/$H12352/(SIMULATION!$D$17-$I12352)*(((EXP(-$I12352*$J12355))/(1-EXP(-SIMULATION!$D$4*$I12352)))-(EXP(-SIMULATION!$D$17*$J12355)/(1-EXP(-SIMULATION!$D$4*SIMULATION!$D$17))))</f>
        <v>3.1167842987816945</v>
      </c>
      <c r="L12355">
        <v>-0.12820297453060822</v>
      </c>
      <c r="M12355">
        <f t="shared" ref="M12355:M12418" ca="1" si="193">$K12355*(1+$L12355)</f>
        <v>2.7172032807075852</v>
      </c>
    </row>
    <row r="12356" spans="1:13" x14ac:dyDescent="0.25">
      <c r="A12356" s="9"/>
      <c r="H12356" s="9"/>
      <c r="J12356">
        <v>4</v>
      </c>
      <c r="K12356">
        <f ca="1">SIMULATION!$D$3*SIMULATION!$D$17/$H12352/(SIMULATION!$D$17-$I12352)*(((EXP(-$I12352*$J12356))/(1-EXP(-SIMULATION!$D$4*$I12352)))-(EXP(-SIMULATION!$D$17*$J12356)/(1-EXP(-SIMULATION!$D$4*SIMULATION!$D$17))))</f>
        <v>3.1877703195903062</v>
      </c>
      <c r="L12356">
        <v>-0.37127070846251958</v>
      </c>
      <c r="M12356">
        <f t="shared" ca="1" si="193"/>
        <v>2.0042445746202211</v>
      </c>
    </row>
    <row r="12357" spans="1:13" x14ac:dyDescent="0.25">
      <c r="A12357" s="9"/>
      <c r="H12357" s="9"/>
      <c r="J12357">
        <v>5</v>
      </c>
      <c r="K12357">
        <f ca="1">SIMULATION!$D$3*SIMULATION!$D$17/$H12352/(SIMULATION!$D$17-$I12352)*(((EXP(-$I12352*$J12357))/(1-EXP(-SIMULATION!$D$4*$I12352)))-(EXP(-SIMULATION!$D$17*$J12357)/(1-EXP(-SIMULATION!$D$4*SIMULATION!$D$17))))</f>
        <v>3.2064993487889448</v>
      </c>
      <c r="L12357">
        <v>0.26678987038355684</v>
      </c>
      <c r="M12357">
        <f t="shared" ca="1" si="193"/>
        <v>4.0619608944373073</v>
      </c>
    </row>
    <row r="12358" spans="1:13" x14ac:dyDescent="0.25">
      <c r="A12358" s="9"/>
      <c r="H12358" s="9"/>
      <c r="J12358">
        <v>6</v>
      </c>
      <c r="K12358">
        <f ca="1">SIMULATION!$D$3*SIMULATION!$D$17/$H12352/(SIMULATION!$D$17-$I12352)*(((EXP(-$I12352*$J12358))/(1-EXP(-SIMULATION!$D$4*$I12352)))-(EXP(-SIMULATION!$D$17*$J12358)/(1-EXP(-SIMULATION!$D$4*SIMULATION!$D$17))))</f>
        <v>3.1923423838074108</v>
      </c>
      <c r="L12358">
        <v>-7.6290261556437797E-2</v>
      </c>
      <c r="M12358">
        <f t="shared" ca="1" si="193"/>
        <v>2.9487977483690413</v>
      </c>
    </row>
    <row r="12359" spans="1:13" x14ac:dyDescent="0.25">
      <c r="A12359" s="9"/>
      <c r="H12359" s="9"/>
      <c r="J12359">
        <v>7</v>
      </c>
      <c r="K12359">
        <f ca="1">SIMULATION!$D$3*SIMULATION!$D$17/$H12352/(SIMULATION!$D$17-$I12352)*(((EXP(-$I12352*$J12359))/(1-EXP(-SIMULATION!$D$4*$I12352)))-(EXP(-SIMULATION!$D$17*$J12359)/(1-EXP(-SIMULATION!$D$4*SIMULATION!$D$17))))</f>
        <v>3.1576993076009026</v>
      </c>
      <c r="L12359">
        <v>2.253902582701138E-2</v>
      </c>
      <c r="M12359">
        <f t="shared" ca="1" si="193"/>
        <v>3.2288707738488549</v>
      </c>
    </row>
    <row r="12360" spans="1:13" x14ac:dyDescent="0.25">
      <c r="A12360" s="9"/>
      <c r="H12360" s="9"/>
      <c r="J12360">
        <v>8</v>
      </c>
      <c r="K12360">
        <f ca="1">SIMULATION!$D$3*SIMULATION!$D$17/$H12352/(SIMULATION!$D$17-$I12352)*(((EXP(-$I12352*$J12360))/(1-EXP(-SIMULATION!$D$4*$I12352)))-(EXP(-SIMULATION!$D$17*$J12360)/(1-EXP(-SIMULATION!$D$4*SIMULATION!$D$17))))</f>
        <v>3.1105030477117128</v>
      </c>
      <c r="L12360">
        <v>-0.34782009853712781</v>
      </c>
      <c r="M12360">
        <f t="shared" ca="1" si="193"/>
        <v>2.0286075711565883</v>
      </c>
    </row>
    <row r="12361" spans="1:13" x14ac:dyDescent="0.25">
      <c r="A12361" s="9"/>
      <c r="H12361" s="9"/>
      <c r="J12361">
        <v>9</v>
      </c>
      <c r="K12361">
        <f ca="1">SIMULATION!$D$3*SIMULATION!$D$17/$H12352/(SIMULATION!$D$17-$I12352)*(((EXP(-$I12352*$J12361))/(1-EXP(-SIMULATION!$D$4*$I12352)))-(EXP(-SIMULATION!$D$17*$J12361)/(1-EXP(-SIMULATION!$D$4*SIMULATION!$D$17))))</f>
        <v>3.0558242953539403</v>
      </c>
      <c r="L12361">
        <v>-0.36765463672112281</v>
      </c>
      <c r="M12361">
        <f t="shared" ca="1" si="193"/>
        <v>1.9323363241620062</v>
      </c>
    </row>
    <row r="12362" spans="1:13" x14ac:dyDescent="0.25">
      <c r="A12362" s="9"/>
      <c r="H12362" s="9"/>
      <c r="J12362">
        <v>10</v>
      </c>
      <c r="K12362">
        <f ca="1">SIMULATION!$D$3*SIMULATION!$D$17/$H12352/(SIMULATION!$D$17-$I12352)*(((EXP(-$I12352*$J12362))/(1-EXP(-SIMULATION!$D$4*$I12352)))-(EXP(-SIMULATION!$D$17*$J12362)/(1-EXP(-SIMULATION!$D$4*SIMULATION!$D$17))))</f>
        <v>2.9968998416797215</v>
      </c>
      <c r="L12362">
        <v>0.50019503326830794</v>
      </c>
      <c r="M12362">
        <f t="shared" ca="1" si="193"/>
        <v>4.4959342576904966</v>
      </c>
    </row>
    <row r="12363" spans="1:13" x14ac:dyDescent="0.25">
      <c r="A12363" s="9"/>
      <c r="H12363" s="9"/>
      <c r="J12363">
        <v>11</v>
      </c>
      <c r="K12363">
        <f ca="1">SIMULATION!$D$3*SIMULATION!$D$17/$H12352/(SIMULATION!$D$17-$I12352)*(((EXP(-$I12352*$J12363))/(1-EXP(-SIMULATION!$D$4*$I12352)))-(EXP(-SIMULATION!$D$17*$J12363)/(1-EXP(-SIMULATION!$D$4*SIMULATION!$D$17))))</f>
        <v>2.9357915540932336</v>
      </c>
      <c r="L12363">
        <v>-0.57241235129940693</v>
      </c>
      <c r="M12363">
        <f t="shared" ca="1" si="193"/>
        <v>1.2553082076897857</v>
      </c>
    </row>
    <row r="12364" spans="1:13" x14ac:dyDescent="0.25">
      <c r="A12364" s="9"/>
      <c r="H12364" s="9"/>
      <c r="J12364">
        <v>12</v>
      </c>
      <c r="K12364">
        <f ca="1">SIMULATION!$D$3*SIMULATION!$D$17/$H12352/(SIMULATION!$D$17-$I12352)*(((EXP(-$I12352*$J12364))/(1-EXP(-SIMULATION!$D$4*$I12352)))-(EXP(-SIMULATION!$D$17*$J12364)/(1-EXP(-SIMULATION!$D$4*SIMULATION!$D$17))))</f>
        <v>2.8738086578874906</v>
      </c>
      <c r="L12364">
        <v>-0.17147999045488974</v>
      </c>
      <c r="M12364">
        <f t="shared" ca="1" si="193"/>
        <v>2.3810079766637644</v>
      </c>
    </row>
    <row r="12365" spans="1:13" x14ac:dyDescent="0.25">
      <c r="A12365" s="9"/>
      <c r="H12365" s="9"/>
      <c r="J12365">
        <v>13</v>
      </c>
      <c r="K12365">
        <f ca="1">SIMULATION!$D$3*SIMULATION!$D$17/$H12352/(SIMULATION!$D$17-$I12352)*(((EXP(-$I12352*$J12365))/(1-EXP(-SIMULATION!$D$4*$I12352)))-(EXP(-SIMULATION!$D$17*$J12365)/(1-EXP(-SIMULATION!$D$4*SIMULATION!$D$17))))</f>
        <v>2.811778338329455</v>
      </c>
      <c r="L12365">
        <v>0.5895118323984484</v>
      </c>
      <c r="M12365">
        <f t="shared" ca="1" si="193"/>
        <v>4.4693549388563163</v>
      </c>
    </row>
    <row r="12366" spans="1:13" x14ac:dyDescent="0.25">
      <c r="A12366" s="9"/>
      <c r="H12366" s="9"/>
      <c r="J12366">
        <v>14</v>
      </c>
      <c r="K12366">
        <f ca="1">SIMULATION!$D$3*SIMULATION!$D$17/$H12352/(SIMULATION!$D$17-$I12352)*(((EXP(-$I12352*$J12366))/(1-EXP(-SIMULATION!$D$4*$I12352)))-(EXP(-SIMULATION!$D$17*$J12366)/(1-EXP(-SIMULATION!$D$4*SIMULATION!$D$17))))</f>
        <v>2.7502191429465044</v>
      </c>
      <c r="L12366">
        <v>-7.8488084805339239E-2</v>
      </c>
      <c r="M12366">
        <f t="shared" ca="1" si="193"/>
        <v>2.5343597096216519</v>
      </c>
    </row>
    <row r="12367" spans="1:13" x14ac:dyDescent="0.25">
      <c r="A12367" s="9"/>
      <c r="H12367" s="9"/>
      <c r="J12367">
        <v>15</v>
      </c>
      <c r="K12367">
        <f ca="1">SIMULATION!$D$3*SIMULATION!$D$17/$H12352/(SIMULATION!$D$17-$I12352)*(((EXP(-$I12352*$J12367))/(1-EXP(-SIMULATION!$D$4*$I12352)))-(EXP(-SIMULATION!$D$17*$J12367)/(1-EXP(-SIMULATION!$D$4*SIMULATION!$D$17))))</f>
        <v>2.6894520959593828</v>
      </c>
      <c r="L12367">
        <v>0.14332148633408134</v>
      </c>
      <c r="M12367">
        <f t="shared" ca="1" si="193"/>
        <v>3.0749083677765916</v>
      </c>
    </row>
    <row r="12368" spans="1:13" x14ac:dyDescent="0.25">
      <c r="A12368" s="9"/>
      <c r="H12368" s="9"/>
      <c r="J12368">
        <v>16</v>
      </c>
      <c r="K12368">
        <f ca="1">SIMULATION!$D$3*SIMULATION!$D$17/$H12352/(SIMULATION!$D$17-$I12352)*(((EXP(-$I12352*$J12368))/(1-EXP(-SIMULATION!$D$4*$I12352)))-(EXP(-SIMULATION!$D$17*$J12368)/(1-EXP(-SIMULATION!$D$4*SIMULATION!$D$17))))</f>
        <v>2.6296718972805522</v>
      </c>
      <c r="L12368">
        <v>9.5444359469700452E-2</v>
      </c>
      <c r="M12368">
        <f t="shared" ca="1" si="193"/>
        <v>2.8806592471319665</v>
      </c>
    </row>
    <row r="12369" spans="1:13" x14ac:dyDescent="0.25">
      <c r="A12369" s="9"/>
      <c r="H12369" s="9"/>
      <c r="J12369">
        <v>17</v>
      </c>
      <c r="K12369">
        <f ca="1">SIMULATION!$D$3*SIMULATION!$D$17/$H12352/(SIMULATION!$D$17-$I12352)*(((EXP(-$I12352*$J12369))/(1-EXP(-SIMULATION!$D$4*$I12352)))-(EXP(-SIMULATION!$D$17*$J12369)/(1-EXP(-SIMULATION!$D$4*SIMULATION!$D$17))))</f>
        <v>2.5709925428640505</v>
      </c>
      <c r="L12369">
        <v>0.36209557525106845</v>
      </c>
      <c r="M12369">
        <f t="shared" ca="1" si="193"/>
        <v>3.5019375666386159</v>
      </c>
    </row>
    <row r="12370" spans="1:13" x14ac:dyDescent="0.25">
      <c r="A12370" s="9"/>
      <c r="H12370" s="9"/>
      <c r="J12370">
        <v>18</v>
      </c>
      <c r="K12370">
        <f ca="1">SIMULATION!$D$3*SIMULATION!$D$17/$H12352/(SIMULATION!$D$17-$I12352)*(((EXP(-$I12352*$J12370))/(1-EXP(-SIMULATION!$D$4*$I12352)))-(EXP(-SIMULATION!$D$17*$J12370)/(1-EXP(-SIMULATION!$D$4*SIMULATION!$D$17))))</f>
        <v>2.5134765537645123</v>
      </c>
      <c r="L12370">
        <v>0.22197369001057449</v>
      </c>
      <c r="M12370">
        <f t="shared" ca="1" si="193"/>
        <v>3.0714022191586832</v>
      </c>
    </row>
    <row r="12371" spans="1:13" x14ac:dyDescent="0.25">
      <c r="A12371" s="9"/>
      <c r="H12371" s="9"/>
      <c r="J12371">
        <v>19</v>
      </c>
      <c r="K12371">
        <f ca="1">SIMULATION!$D$3*SIMULATION!$D$17/$H12352/(SIMULATION!$D$17-$I12352)*(((EXP(-$I12352*$J12371))/(1-EXP(-SIMULATION!$D$4*$I12352)))-(EXP(-SIMULATION!$D$17*$J12371)/(1-EXP(-SIMULATION!$D$4*SIMULATION!$D$17))))</f>
        <v>2.4571537013842808</v>
      </c>
      <c r="L12371">
        <v>-0.19355764886853963</v>
      </c>
      <c r="M12371">
        <f t="shared" ca="1" si="193"/>
        <v>1.9815528080357097</v>
      </c>
    </row>
    <row r="12372" spans="1:13" x14ac:dyDescent="0.25">
      <c r="A12372" s="9"/>
      <c r="H12372" s="9"/>
      <c r="J12372">
        <v>20</v>
      </c>
      <c r="K12372">
        <f ca="1">SIMULATION!$D$3*SIMULATION!$D$17/$H12352/(SIMULATION!$D$17-$I12352)*(((EXP(-$I12352*$J12372))/(1-EXP(-SIMULATION!$D$4*$I12352)))-(EXP(-SIMULATION!$D$17*$J12372)/(1-EXP(-SIMULATION!$D$4*SIMULATION!$D$17))))</f>
        <v>2.4020330017452225</v>
      </c>
      <c r="L12372">
        <v>-0.61754668148967229</v>
      </c>
      <c r="M12372">
        <f t="shared" ca="1" si="193"/>
        <v>0.91866549268878417</v>
      </c>
    </row>
    <row r="12373" spans="1:13" x14ac:dyDescent="0.25">
      <c r="A12373" s="9"/>
      <c r="H12373" s="9"/>
      <c r="J12373">
        <v>21</v>
      </c>
      <c r="K12373">
        <f ca="1">SIMULATION!$D$3*SIMULATION!$D$17/$H12352/(SIMULATION!$D$17-$I12352)*(((EXP(-$I12352*$J12373))/(1-EXP(-SIMULATION!$D$4*$I12352)))-(EXP(-SIMULATION!$D$17*$J12373)/(1-EXP(-SIMULATION!$D$4*SIMULATION!$D$17))))</f>
        <v>2.3481103965077872</v>
      </c>
      <c r="L12373">
        <v>-0.65091682313061572</v>
      </c>
      <c r="M12373">
        <f t="shared" ca="1" si="193"/>
        <v>0.81968583685296792</v>
      </c>
    </row>
    <row r="12374" spans="1:13" x14ac:dyDescent="0.25">
      <c r="A12374" s="9"/>
      <c r="H12374" s="9"/>
      <c r="J12374">
        <v>22</v>
      </c>
      <c r="K12374">
        <f ca="1">SIMULATION!$D$3*SIMULATION!$D$17/$H12352/(SIMULATION!$D$17-$I12352)*(((EXP(-$I12352*$J12374))/(1-EXP(-SIMULATION!$D$4*$I12352)))-(EXP(-SIMULATION!$D$17*$J12374)/(1-EXP(-SIMULATION!$D$4*SIMULATION!$D$17))))</f>
        <v>2.295373670069917</v>
      </c>
      <c r="L12374">
        <v>-0.53818084102493746</v>
      </c>
      <c r="M12374">
        <f t="shared" ca="1" si="193"/>
        <v>1.0600475378451917</v>
      </c>
    </row>
    <row r="12375" spans="1:13" x14ac:dyDescent="0.25">
      <c r="A12375" s="9"/>
      <c r="H12375" s="9"/>
      <c r="J12375">
        <v>23</v>
      </c>
      <c r="K12375">
        <f ca="1">SIMULATION!$D$3*SIMULATION!$D$17/$H12352/(SIMULATION!$D$17-$I12352)*(((EXP(-$I12352*$J12375))/(1-EXP(-SIMULATION!$D$4*$I12352)))-(EXP(-SIMULATION!$D$17*$J12375)/(1-EXP(-SIMULATION!$D$4*SIMULATION!$D$17))))</f>
        <v>2.2438055955931206</v>
      </c>
      <c r="L12375">
        <v>-0.29058947727475354</v>
      </c>
      <c r="M12375">
        <f t="shared" ca="1" si="193"/>
        <v>1.5917793004635488</v>
      </c>
    </row>
    <row r="12376" spans="1:13" x14ac:dyDescent="0.25">
      <c r="A12376" s="9"/>
      <c r="H12376" s="9"/>
      <c r="J12376">
        <v>24</v>
      </c>
      <c r="K12376">
        <f ca="1">SIMULATION!$D$3*SIMULATION!$D$17/$H12352/(SIMULATION!$D$17-$I12352)*(((EXP(-$I12352*$J12376))/(1-EXP(-SIMULATION!$D$4*$I12352)))-(EXP(-SIMULATION!$D$17*$J12376)/(1-EXP(-SIMULATION!$D$4*SIMULATION!$D$17))))</f>
        <v>2.1933859461938106</v>
      </c>
      <c r="L12376">
        <v>0.15569509258757516</v>
      </c>
      <c r="M12376">
        <f t="shared" ca="1" si="193"/>
        <v>2.5348853741667416</v>
      </c>
    </row>
    <row r="12377" spans="1:13" x14ac:dyDescent="0.25">
      <c r="A12377" s="9">
        <v>496</v>
      </c>
      <c r="B12377" s="2">
        <f ca="1">NORMINV(RAND(),SIMULATION!D7,SIMULATION!D8)</f>
        <v>55.481159028355364</v>
      </c>
      <c r="C12377" s="2">
        <v>2</v>
      </c>
      <c r="D12377" s="2">
        <f ca="1">SIMULATION!$D$11*(1+(SIMULATION!$D$12*LN(1+$C12377)))*(1+(SIMULATION!$D$13*(($B12377/63.5)-1)))</f>
        <v>9.6425682212070463</v>
      </c>
      <c r="E12377" s="2">
        <v>0.19838061949768168</v>
      </c>
      <c r="F12377" s="2">
        <f ca="1">D12377*(1+E12377)</f>
        <v>11.555466878478757</v>
      </c>
      <c r="G12377" s="2">
        <v>1.2013285827159823</v>
      </c>
      <c r="H12377" s="9">
        <f>SIMULATION!$D$15*EXP($G$12377)</f>
        <v>733.91014429102233</v>
      </c>
      <c r="I12377" s="2">
        <f ca="1">$F12377/$H12377</f>
        <v>1.5745070385478403E-2</v>
      </c>
      <c r="J12377">
        <v>0</v>
      </c>
      <c r="K12377">
        <f ca="1">SIMULATION!$D$3*SIMULATION!$D$17/$H12377/(SIMULATION!$D$17-$I12377)*(((EXP(-$I12377*$J12377))/(1-EXP(-SIMULATION!$D$4*$I12377)))-(EXP(-SIMULATION!$D$17*$J12377)/(1-EXP(-SIMULATION!$D$4*SIMULATION!$D$17))))</f>
        <v>1.6918709404981027</v>
      </c>
      <c r="L12377">
        <v>0.36750449758786996</v>
      </c>
      <c r="M12377">
        <f t="shared" ca="1" si="193"/>
        <v>2.313641120469375</v>
      </c>
    </row>
    <row r="12378" spans="1:13" x14ac:dyDescent="0.25">
      <c r="A12378" s="9"/>
      <c r="H12378" s="9"/>
      <c r="J12378">
        <v>1</v>
      </c>
      <c r="K12378">
        <f ca="1">SIMULATION!$D$3*SIMULATION!$D$17/$H12377/(SIMULATION!$D$17-$I12377)*(((EXP(-$I12377*$J12378))/(1-EXP(-SIMULATION!$D$4*$I12377)))-(EXP(-SIMULATION!$D$17*$J12378)/(1-EXP(-SIMULATION!$D$4*SIMULATION!$D$17))))</f>
        <v>1.932353770068606</v>
      </c>
      <c r="L12378">
        <v>4.4159552616778903E-2</v>
      </c>
      <c r="M12378">
        <f t="shared" ca="1" si="193"/>
        <v>2.0176856480521814</v>
      </c>
    </row>
    <row r="12379" spans="1:13" x14ac:dyDescent="0.25">
      <c r="A12379" s="9"/>
      <c r="H12379" s="9"/>
      <c r="J12379">
        <v>2</v>
      </c>
      <c r="K12379">
        <f ca="1">SIMULATION!$D$3*SIMULATION!$D$17/$H12377/(SIMULATION!$D$17-$I12377)*(((EXP(-$I12377*$J12379))/(1-EXP(-SIMULATION!$D$4*$I12377)))-(EXP(-SIMULATION!$D$17*$J12379)/(1-EXP(-SIMULATION!$D$4*SIMULATION!$D$17))))</f>
        <v>2.0732112211122367</v>
      </c>
      <c r="L12379">
        <v>-0.40997712886699483</v>
      </c>
      <c r="M12379">
        <f t="shared" ca="1" si="193"/>
        <v>1.2232420371458055</v>
      </c>
    </row>
    <row r="12380" spans="1:13" x14ac:dyDescent="0.25">
      <c r="A12380" s="9"/>
      <c r="H12380" s="9"/>
      <c r="J12380">
        <v>3</v>
      </c>
      <c r="K12380">
        <f ca="1">SIMULATION!$D$3*SIMULATION!$D$17/$H12377/(SIMULATION!$D$17-$I12377)*(((EXP(-$I12377*$J12380))/(1-EXP(-SIMULATION!$D$4*$I12377)))-(EXP(-SIMULATION!$D$17*$J12380)/(1-EXP(-SIMULATION!$D$4*SIMULATION!$D$17))))</f>
        <v>2.1504332960975545</v>
      </c>
      <c r="L12380">
        <v>5.8564045407906516E-2</v>
      </c>
      <c r="M12380">
        <f t="shared" ca="1" si="193"/>
        <v>2.2763713692968861</v>
      </c>
    </row>
    <row r="12381" spans="1:13" x14ac:dyDescent="0.25">
      <c r="A12381" s="9"/>
      <c r="H12381" s="9"/>
      <c r="J12381">
        <v>4</v>
      </c>
      <c r="K12381">
        <f ca="1">SIMULATION!$D$3*SIMULATION!$D$17/$H12377/(SIMULATION!$D$17-$I12377)*(((EXP(-$I12377*$J12381))/(1-EXP(-SIMULATION!$D$4*$I12377)))-(EXP(-SIMULATION!$D$17*$J12381)/(1-EXP(-SIMULATION!$D$4*SIMULATION!$D$17))))</f>
        <v>2.1870800288297296</v>
      </c>
      <c r="L12381">
        <v>9.4721424569596285E-2</v>
      </c>
      <c r="M12381">
        <f t="shared" ca="1" si="193"/>
        <v>2.3942433648081951</v>
      </c>
    </row>
    <row r="12382" spans="1:13" x14ac:dyDescent="0.25">
      <c r="A12382" s="9"/>
      <c r="H12382" s="9"/>
      <c r="J12382">
        <v>5</v>
      </c>
      <c r="K12382">
        <f ca="1">SIMULATION!$D$3*SIMULATION!$D$17/$H12377/(SIMULATION!$D$17-$I12377)*(((EXP(-$I12377*$J12382))/(1-EXP(-SIMULATION!$D$4*$I12377)))-(EXP(-SIMULATION!$D$17*$J12382)/(1-EXP(-SIMULATION!$D$4*SIMULATION!$D$17))))</f>
        <v>2.1979256658186204</v>
      </c>
      <c r="L12382">
        <v>9.0139296655139617E-2</v>
      </c>
      <c r="M12382">
        <f t="shared" ca="1" si="193"/>
        <v>2.39604513943579</v>
      </c>
    </row>
    <row r="12383" spans="1:13" x14ac:dyDescent="0.25">
      <c r="A12383" s="9"/>
      <c r="H12383" s="9"/>
      <c r="J12383">
        <v>6</v>
      </c>
      <c r="K12383">
        <f ca="1">SIMULATION!$D$3*SIMULATION!$D$17/$H12377/(SIMULATION!$D$17-$I12377)*(((EXP(-$I12377*$J12383))/(1-EXP(-SIMULATION!$D$4*$I12377)))-(EXP(-SIMULATION!$D$17*$J12383)/(1-EXP(-SIMULATION!$D$4*SIMULATION!$D$17))))</f>
        <v>2.1924347696526421</v>
      </c>
      <c r="L12383">
        <v>-6.9539081031934347E-2</v>
      </c>
      <c r="M12383">
        <f t="shared" ca="1" si="193"/>
        <v>2.0399748705485368</v>
      </c>
    </row>
    <row r="12384" spans="1:13" x14ac:dyDescent="0.25">
      <c r="A12384" s="9"/>
      <c r="H12384" s="9"/>
      <c r="J12384">
        <v>7</v>
      </c>
      <c r="K12384">
        <f ca="1">SIMULATION!$D$3*SIMULATION!$D$17/$H12377/(SIMULATION!$D$17-$I12377)*(((EXP(-$I12377*$J12384))/(1-EXP(-SIMULATION!$D$4*$I12377)))-(EXP(-SIMULATION!$D$17*$J12384)/(1-EXP(-SIMULATION!$D$4*SIMULATION!$D$17))))</f>
        <v>2.1766693775119506</v>
      </c>
      <c r="L12384">
        <v>-0.17617278739140199</v>
      </c>
      <c r="M12384">
        <f t="shared" ca="1" si="193"/>
        <v>1.7931994660461625</v>
      </c>
    </row>
    <row r="12385" spans="1:13" x14ac:dyDescent="0.25">
      <c r="A12385" s="9"/>
      <c r="H12385" s="9"/>
      <c r="J12385">
        <v>8</v>
      </c>
      <c r="K12385">
        <f ca="1">SIMULATION!$D$3*SIMULATION!$D$17/$H12377/(SIMULATION!$D$17-$I12377)*(((EXP(-$I12377*$J12385))/(1-EXP(-SIMULATION!$D$4*$I12377)))-(EXP(-SIMULATION!$D$17*$J12385)/(1-EXP(-SIMULATION!$D$4*SIMULATION!$D$17))))</f>
        <v>2.154511153877305</v>
      </c>
      <c r="L12385">
        <v>0.26704128236949809</v>
      </c>
      <c r="M12385">
        <f t="shared" ca="1" si="193"/>
        <v>2.7298545752880874</v>
      </c>
    </row>
    <row r="12386" spans="1:13" x14ac:dyDescent="0.25">
      <c r="A12386" s="9"/>
      <c r="H12386" s="9"/>
      <c r="J12386">
        <v>9</v>
      </c>
      <c r="K12386">
        <f ca="1">SIMULATION!$D$3*SIMULATION!$D$17/$H12377/(SIMULATION!$D$17-$I12377)*(((EXP(-$I12377*$J12386))/(1-EXP(-SIMULATION!$D$4*$I12377)))-(EXP(-SIMULATION!$D$17*$J12386)/(1-EXP(-SIMULATION!$D$4*SIMULATION!$D$17))))</f>
        <v>2.1284445749022325</v>
      </c>
      <c r="L12386">
        <v>6.1467129278116234E-2</v>
      </c>
      <c r="M12386">
        <f t="shared" ca="1" si="193"/>
        <v>2.2592739527490528</v>
      </c>
    </row>
    <row r="12387" spans="1:13" x14ac:dyDescent="0.25">
      <c r="A12387" s="9"/>
      <c r="H12387" s="9"/>
      <c r="J12387">
        <v>10</v>
      </c>
      <c r="K12387">
        <f ca="1">SIMULATION!$D$3*SIMULATION!$D$17/$H12377/(SIMULATION!$D$17-$I12377)*(((EXP(-$I12377*$J12387))/(1-EXP(-SIMULATION!$D$4*$I12377)))-(EXP(-SIMULATION!$D$17*$J12387)/(1-EXP(-SIMULATION!$D$4*SIMULATION!$D$17))))</f>
        <v>2.1000588112303946</v>
      </c>
      <c r="L12387">
        <v>-0.35845287750611632</v>
      </c>
      <c r="M12387">
        <f t="shared" ca="1" si="193"/>
        <v>1.3472866874127858</v>
      </c>
    </row>
    <row r="12388" spans="1:13" x14ac:dyDescent="0.25">
      <c r="A12388" s="9"/>
      <c r="H12388" s="9"/>
      <c r="J12388">
        <v>11</v>
      </c>
      <c r="K12388">
        <f ca="1">SIMULATION!$D$3*SIMULATION!$D$17/$H12377/(SIMULATION!$D$17-$I12377)*(((EXP(-$I12377*$J12388))/(1-EXP(-SIMULATION!$D$4*$I12377)))-(EXP(-SIMULATION!$D$17*$J12388)/(1-EXP(-SIMULATION!$D$4*SIMULATION!$D$17))))</f>
        <v>2.0703693459593189</v>
      </c>
      <c r="L12388">
        <v>0.13916077246768643</v>
      </c>
      <c r="M12388">
        <f t="shared" ca="1" si="193"/>
        <v>2.3584835434364364</v>
      </c>
    </row>
    <row r="12389" spans="1:13" x14ac:dyDescent="0.25">
      <c r="A12389" s="9"/>
      <c r="H12389" s="9"/>
      <c r="J12389">
        <v>12</v>
      </c>
      <c r="K12389">
        <f ca="1">SIMULATION!$D$3*SIMULATION!$D$17/$H12377/(SIMULATION!$D$17-$I12377)*(((EXP(-$I12377*$J12389))/(1-EXP(-SIMULATION!$D$4*$I12377)))-(EXP(-SIMULATION!$D$17*$J12389)/(1-EXP(-SIMULATION!$D$4*SIMULATION!$D$17))))</f>
        <v>2.0400240745212086</v>
      </c>
      <c r="L12389">
        <v>-0.20749971590652821</v>
      </c>
      <c r="M12389">
        <f t="shared" ca="1" si="193"/>
        <v>1.6167196586155799</v>
      </c>
    </row>
    <row r="12390" spans="1:13" x14ac:dyDescent="0.25">
      <c r="A12390" s="9"/>
      <c r="H12390" s="9"/>
      <c r="J12390">
        <v>13</v>
      </c>
      <c r="K12390">
        <f ca="1">SIMULATION!$D$3*SIMULATION!$D$17/$H12377/(SIMULATION!$D$17-$I12377)*(((EXP(-$I12377*$J12390))/(1-EXP(-SIMULATION!$D$4*$I12377)))-(EXP(-SIMULATION!$D$17*$J12390)/(1-EXP(-SIMULATION!$D$4*SIMULATION!$D$17))))</f>
        <v>2.0094353777831078</v>
      </c>
      <c r="L12390">
        <v>6.9194998716295225E-2</v>
      </c>
      <c r="M12390">
        <f t="shared" ca="1" si="193"/>
        <v>2.1484782561692879</v>
      </c>
    </row>
    <row r="12391" spans="1:13" x14ac:dyDescent="0.25">
      <c r="A12391" s="9"/>
      <c r="H12391" s="9"/>
      <c r="J12391">
        <v>14</v>
      </c>
      <c r="K12391">
        <f ca="1">SIMULATION!$D$3*SIMULATION!$D$17/$H12377/(SIMULATION!$D$17-$I12377)*(((EXP(-$I12377*$J12391))/(1-EXP(-SIMULATION!$D$4*$I12377)))-(EXP(-SIMULATION!$D$17*$J12391)/(1-EXP(-SIMULATION!$D$4*SIMULATION!$D$17))))</f>
        <v>1.9788647569999869</v>
      </c>
      <c r="L12391">
        <v>0.18909707745793164</v>
      </c>
      <c r="M12391">
        <f t="shared" ca="1" si="193"/>
        <v>2.3530622992331844</v>
      </c>
    </row>
    <row r="12392" spans="1:13" x14ac:dyDescent="0.25">
      <c r="A12392" s="9"/>
      <c r="H12392" s="9"/>
      <c r="J12392">
        <v>15</v>
      </c>
      <c r="K12392">
        <f ca="1">SIMULATION!$D$3*SIMULATION!$D$17/$H12377/(SIMULATION!$D$17-$I12377)*(((EXP(-$I12377*$J12392))/(1-EXP(-SIMULATION!$D$4*$I12377)))-(EXP(-SIMULATION!$D$17*$J12392)/(1-EXP(-SIMULATION!$D$4*SIMULATION!$D$17))))</f>
        <v>1.9484770692624525</v>
      </c>
      <c r="L12392">
        <v>0.35781186537725818</v>
      </c>
      <c r="M12392">
        <f t="shared" ca="1" si="193"/>
        <v>2.6456652840600636</v>
      </c>
    </row>
    <row r="12393" spans="1:13" x14ac:dyDescent="0.25">
      <c r="A12393" s="9"/>
      <c r="H12393" s="9"/>
      <c r="J12393">
        <v>16</v>
      </c>
      <c r="K12393">
        <f ca="1">SIMULATION!$D$3*SIMULATION!$D$17/$H12377/(SIMULATION!$D$17-$I12377)*(((EXP(-$I12377*$J12393))/(1-EXP(-SIMULATION!$D$4*$I12377)))-(EXP(-SIMULATION!$D$17*$J12393)/(1-EXP(-SIMULATION!$D$4*SIMULATION!$D$17))))</f>
        <v>1.9183752822141138</v>
      </c>
      <c r="L12393">
        <v>-0.14146525361543996</v>
      </c>
      <c r="M12393">
        <f t="shared" ca="1" si="193"/>
        <v>1.6469918363861031</v>
      </c>
    </row>
    <row r="12394" spans="1:13" x14ac:dyDescent="0.25">
      <c r="A12394" s="9"/>
      <c r="H12394" s="9"/>
      <c r="J12394">
        <v>17</v>
      </c>
      <c r="K12394">
        <f ca="1">SIMULATION!$D$3*SIMULATION!$D$17/$H12377/(SIMULATION!$D$17-$I12377)*(((EXP(-$I12377*$J12394))/(1-EXP(-SIMULATION!$D$4*$I12377)))-(EXP(-SIMULATION!$D$17*$J12394)/(1-EXP(-SIMULATION!$D$4*SIMULATION!$D$17))))</f>
        <v>1.8886227450545781</v>
      </c>
      <c r="L12394">
        <v>-4.8786128870364435E-3</v>
      </c>
      <c r="M12394">
        <f t="shared" ca="1" si="193"/>
        <v>1.8794088857918048</v>
      </c>
    </row>
    <row r="12395" spans="1:13" x14ac:dyDescent="0.25">
      <c r="A12395" s="9"/>
      <c r="H12395" s="9"/>
      <c r="J12395">
        <v>18</v>
      </c>
      <c r="K12395">
        <f ca="1">SIMULATION!$D$3*SIMULATION!$D$17/$H12377/(SIMULATION!$D$17-$I12377)*(((EXP(-$I12377*$J12395))/(1-EXP(-SIMULATION!$D$4*$I12377)))-(EXP(-SIMULATION!$D$17*$J12395)/(1-EXP(-SIMULATION!$D$4*SIMULATION!$D$17))))</f>
        <v>1.8592574596855749</v>
      </c>
      <c r="L12395">
        <v>0.42339681337391577</v>
      </c>
      <c r="M12395">
        <f t="shared" ca="1" si="193"/>
        <v>2.6464611433581289</v>
      </c>
    </row>
    <row r="12396" spans="1:13" x14ac:dyDescent="0.25">
      <c r="A12396" s="9"/>
      <c r="H12396" s="9"/>
      <c r="J12396">
        <v>19</v>
      </c>
      <c r="K12396">
        <f ca="1">SIMULATION!$D$3*SIMULATION!$D$17/$H12377/(SIMULATION!$D$17-$I12377)*(((EXP(-$I12377*$J12396))/(1-EXP(-SIMULATION!$D$4*$I12377)))-(EXP(-SIMULATION!$D$17*$J12396)/(1-EXP(-SIMULATION!$D$4*SIMULATION!$D$17))))</f>
        <v>1.8303012253648083</v>
      </c>
      <c r="L12396">
        <v>-0.72441280449663026</v>
      </c>
      <c r="M12396">
        <f t="shared" ca="1" si="193"/>
        <v>0.50440758162466859</v>
      </c>
    </row>
    <row r="12397" spans="1:13" x14ac:dyDescent="0.25">
      <c r="A12397" s="9"/>
      <c r="H12397" s="9"/>
      <c r="J12397">
        <v>20</v>
      </c>
      <c r="K12397">
        <f ca="1">SIMULATION!$D$3*SIMULATION!$D$17/$H12377/(SIMULATION!$D$17-$I12377)*(((EXP(-$I12377*$J12397))/(1-EXP(-SIMULATION!$D$4*$I12377)))-(EXP(-SIMULATION!$D$17*$J12397)/(1-EXP(-SIMULATION!$D$4*SIMULATION!$D$17))))</f>
        <v>1.8017654981891471</v>
      </c>
      <c r="L12397">
        <v>-0.1531844436715798</v>
      </c>
      <c r="M12397">
        <f t="shared" ca="1" si="193"/>
        <v>1.5257630527223958</v>
      </c>
    </row>
    <row r="12398" spans="1:13" x14ac:dyDescent="0.25">
      <c r="A12398" s="9"/>
      <c r="H12398" s="9"/>
      <c r="J12398">
        <v>21</v>
      </c>
      <c r="K12398">
        <f ca="1">SIMULATION!$D$3*SIMULATION!$D$17/$H12377/(SIMULATION!$D$17-$I12377)*(((EXP(-$I12377*$J12398))/(1-EXP(-SIMULATION!$D$4*$I12377)))-(EXP(-SIMULATION!$D$17*$J12398)/(1-EXP(-SIMULATION!$D$4*SIMULATION!$D$17))))</f>
        <v>1.7736551453705973</v>
      </c>
      <c r="L12398">
        <v>0.38557938711692152</v>
      </c>
      <c r="M12398">
        <f t="shared" ca="1" si="193"/>
        <v>2.4575400092793664</v>
      </c>
    </row>
    <row r="12399" spans="1:13" x14ac:dyDescent="0.25">
      <c r="A12399" s="9"/>
      <c r="H12399" s="9"/>
      <c r="J12399">
        <v>22</v>
      </c>
      <c r="K12399">
        <f ca="1">SIMULATION!$D$3*SIMULATION!$D$17/$H12377/(SIMULATION!$D$17-$I12377)*(((EXP(-$I12377*$J12399))/(1-EXP(-SIMULATION!$D$4*$I12377)))-(EXP(-SIMULATION!$D$17*$J12399)/(1-EXP(-SIMULATION!$D$4*SIMULATION!$D$17))))</f>
        <v>1.7459708504541169</v>
      </c>
      <c r="L12399">
        <v>0.1972552425691918</v>
      </c>
      <c r="M12399">
        <f t="shared" ca="1" si="193"/>
        <v>2.0903727540791817</v>
      </c>
    </row>
    <row r="12400" spans="1:13" x14ac:dyDescent="0.25">
      <c r="A12400" s="9"/>
      <c r="H12400" s="9"/>
      <c r="J12400">
        <v>23</v>
      </c>
      <c r="K12400">
        <f ca="1">SIMULATION!$D$3*SIMULATION!$D$17/$H12377/(SIMULATION!$D$17-$I12377)*(((EXP(-$I12377*$J12400))/(1-EXP(-SIMULATION!$D$4*$I12377)))-(EXP(-SIMULATION!$D$17*$J12400)/(1-EXP(-SIMULATION!$D$4*SIMULATION!$D$17))))</f>
        <v>1.7187106540357941</v>
      </c>
      <c r="L12400">
        <v>-2.246132709753864E-2</v>
      </c>
      <c r="M12400">
        <f t="shared" ca="1" si="193"/>
        <v>1.6801061318494714</v>
      </c>
    </row>
    <row r="12401" spans="1:13" x14ac:dyDescent="0.25">
      <c r="A12401" s="9"/>
      <c r="H12401" s="9"/>
      <c r="J12401">
        <v>24</v>
      </c>
      <c r="K12401">
        <f ca="1">SIMULATION!$D$3*SIMULATION!$D$17/$H12377/(SIMULATION!$D$17-$I12377)*(((EXP(-$I12377*$J12401))/(1-EXP(-SIMULATION!$D$4*$I12377)))-(EXP(-SIMULATION!$D$17*$J12401)/(1-EXP(-SIMULATION!$D$4*SIMULATION!$D$17))))</f>
        <v>1.6918709404981027</v>
      </c>
      <c r="L12401">
        <v>-0.11873658934693652</v>
      </c>
      <c r="M12401">
        <f t="shared" ca="1" si="193"/>
        <v>1.4909839554081641</v>
      </c>
    </row>
    <row r="12402" spans="1:13" x14ac:dyDescent="0.25">
      <c r="A12402" s="9">
        <v>497</v>
      </c>
      <c r="B12402" s="2">
        <f ca="1">NORMINV(RAND(),SIMULATION!D7,SIMULATION!D8)</f>
        <v>62.464329229436174</v>
      </c>
      <c r="C12402" s="2">
        <v>2</v>
      </c>
      <c r="D12402" s="2">
        <f ca="1">SIMULATION!$D$11*(1+(SIMULATION!$D$12*LN(1+$C12402)))*(1+(SIMULATION!$D$13*(($B12402/63.5)-1)))</f>
        <v>10.161150571519826</v>
      </c>
      <c r="E12402" s="2">
        <v>0.51308446827891707</v>
      </c>
      <c r="F12402" s="2">
        <f ca="1">D12402*(1+E12402)</f>
        <v>15.37467910961009</v>
      </c>
      <c r="G12402" s="2">
        <v>-0.14773955354983562</v>
      </c>
      <c r="H12402" s="9">
        <f>SIMULATION!$D$15*EXP($G$12402)</f>
        <v>190.43643524537271</v>
      </c>
      <c r="I12402" s="2">
        <f ca="1">$F12402/$H12402</f>
        <v>8.0733915701584058E-2</v>
      </c>
      <c r="J12402">
        <v>0</v>
      </c>
      <c r="K12402">
        <f ca="1">SIMULATION!$D$3*SIMULATION!$D$17/$H12402/(SIMULATION!$D$17-$I12402)*(((EXP(-$I12402*$J12402))/(1-EXP(-SIMULATION!$D$4*$I12402)))-(EXP(-SIMULATION!$D$17*$J12402)/(1-EXP(-SIMULATION!$D$4*SIMULATION!$D$17))))</f>
        <v>0.59367628873549538</v>
      </c>
      <c r="L12402">
        <v>0.17323216259217863</v>
      </c>
      <c r="M12402">
        <f t="shared" ca="1" si="193"/>
        <v>0.69652011611284392</v>
      </c>
    </row>
    <row r="12403" spans="1:13" x14ac:dyDescent="0.25">
      <c r="A12403" s="9"/>
      <c r="H12403" s="9"/>
      <c r="J12403">
        <v>1</v>
      </c>
      <c r="K12403">
        <f ca="1">SIMULATION!$D$3*SIMULATION!$D$17/$H12402/(SIMULATION!$D$17-$I12402)*(((EXP(-$I12402*$J12403))/(1-EXP(-SIMULATION!$D$4*$I12402)))-(EXP(-SIMULATION!$D$17*$J12403)/(1-EXP(-SIMULATION!$D$4*SIMULATION!$D$17))))</f>
        <v>1.5412481758468413</v>
      </c>
      <c r="L12403">
        <v>0.15999722932159632</v>
      </c>
      <c r="M12403">
        <f t="shared" ca="1" si="193"/>
        <v>1.7878436136793003</v>
      </c>
    </row>
    <row r="12404" spans="1:13" x14ac:dyDescent="0.25">
      <c r="A12404" s="9"/>
      <c r="H12404" s="9"/>
      <c r="J12404">
        <v>2</v>
      </c>
      <c r="K12404">
        <f ca="1">SIMULATION!$D$3*SIMULATION!$D$17/$H12402/(SIMULATION!$D$17-$I12402)*(((EXP(-$I12402*$J12404))/(1-EXP(-SIMULATION!$D$4*$I12402)))-(EXP(-SIMULATION!$D$17*$J12404)/(1-EXP(-SIMULATION!$D$4*SIMULATION!$D$17))))</f>
        <v>2.0584420926854987</v>
      </c>
      <c r="L12404">
        <v>9.5096290249070028E-2</v>
      </c>
      <c r="M12404">
        <f t="shared" ca="1" si="193"/>
        <v>2.2541922993924217</v>
      </c>
    </row>
    <row r="12405" spans="1:13" x14ac:dyDescent="0.25">
      <c r="A12405" s="9"/>
      <c r="H12405" s="9"/>
      <c r="J12405">
        <v>3</v>
      </c>
      <c r="K12405">
        <f ca="1">SIMULATION!$D$3*SIMULATION!$D$17/$H12402/(SIMULATION!$D$17-$I12402)*(((EXP(-$I12402*$J12405))/(1-EXP(-SIMULATION!$D$4*$I12402)))-(EXP(-SIMULATION!$D$17*$J12405)/(1-EXP(-SIMULATION!$D$4*SIMULATION!$D$17))))</f>
        <v>2.3068224100980927</v>
      </c>
      <c r="L12405">
        <v>0.52535031223912132</v>
      </c>
      <c r="M12405">
        <f t="shared" ca="1" si="193"/>
        <v>3.5187122835233278</v>
      </c>
    </row>
    <row r="12406" spans="1:13" x14ac:dyDescent="0.25">
      <c r="A12406" s="9"/>
      <c r="H12406" s="9"/>
      <c r="J12406">
        <v>4</v>
      </c>
      <c r="K12406">
        <f ca="1">SIMULATION!$D$3*SIMULATION!$D$17/$H12402/(SIMULATION!$D$17-$I12402)*(((EXP(-$I12402*$J12406))/(1-EXP(-SIMULATION!$D$4*$I12402)))-(EXP(-SIMULATION!$D$17*$J12406)/(1-EXP(-SIMULATION!$D$4*SIMULATION!$D$17))))</f>
        <v>2.3893818873205177</v>
      </c>
      <c r="L12406">
        <v>0.10416638613551717</v>
      </c>
      <c r="M12406">
        <f t="shared" ca="1" si="193"/>
        <v>2.6382751636203574</v>
      </c>
    </row>
    <row r="12407" spans="1:13" x14ac:dyDescent="0.25">
      <c r="A12407" s="9"/>
      <c r="H12407" s="9"/>
      <c r="J12407">
        <v>5</v>
      </c>
      <c r="K12407">
        <f ca="1">SIMULATION!$D$3*SIMULATION!$D$17/$H12402/(SIMULATION!$D$17-$I12402)*(((EXP(-$I12402*$J12407))/(1-EXP(-SIMULATION!$D$4*$I12402)))-(EXP(-SIMULATION!$D$17*$J12407)/(1-EXP(-SIMULATION!$D$4*SIMULATION!$D$17))))</f>
        <v>2.3716211808736314</v>
      </c>
      <c r="L12407">
        <v>0.1865948831833153</v>
      </c>
      <c r="M12407">
        <f t="shared" ca="1" si="193"/>
        <v>2.8141535580738228</v>
      </c>
    </row>
    <row r="12408" spans="1:13" x14ac:dyDescent="0.25">
      <c r="A12408" s="9"/>
      <c r="H12408" s="9"/>
      <c r="J12408">
        <v>6</v>
      </c>
      <c r="K12408">
        <f ca="1">SIMULATION!$D$3*SIMULATION!$D$17/$H12402/(SIMULATION!$D$17-$I12402)*(((EXP(-$I12402*$J12408))/(1-EXP(-SIMULATION!$D$4*$I12402)))-(EXP(-SIMULATION!$D$17*$J12408)/(1-EXP(-SIMULATION!$D$4*SIMULATION!$D$17))))</f>
        <v>2.2950538474208084</v>
      </c>
      <c r="L12408">
        <v>-9.150239149614648E-3</v>
      </c>
      <c r="M12408">
        <f t="shared" ca="1" si="193"/>
        <v>2.2740535558556649</v>
      </c>
    </row>
    <row r="12409" spans="1:13" x14ac:dyDescent="0.25">
      <c r="A12409" s="9"/>
      <c r="H12409" s="9"/>
      <c r="J12409">
        <v>7</v>
      </c>
      <c r="K12409">
        <f ca="1">SIMULATION!$D$3*SIMULATION!$D$17/$H12402/(SIMULATION!$D$17-$I12402)*(((EXP(-$I12402*$J12409))/(1-EXP(-SIMULATION!$D$4*$I12402)))-(EXP(-SIMULATION!$D$17*$J12409)/(1-EXP(-SIMULATION!$D$4*SIMULATION!$D$17))))</f>
        <v>2.1858576719838596</v>
      </c>
      <c r="L12409">
        <v>0.25948837498848532</v>
      </c>
      <c r="M12409">
        <f t="shared" ca="1" si="193"/>
        <v>2.753062327243065</v>
      </c>
    </row>
    <row r="12410" spans="1:13" x14ac:dyDescent="0.25">
      <c r="A12410" s="9"/>
      <c r="H12410" s="9"/>
      <c r="J12410">
        <v>8</v>
      </c>
      <c r="K12410">
        <f ca="1">SIMULATION!$D$3*SIMULATION!$D$17/$H12402/(SIMULATION!$D$17-$I12402)*(((EXP(-$I12402*$J12410))/(1-EXP(-SIMULATION!$D$4*$I12402)))-(EXP(-SIMULATION!$D$17*$J12410)/(1-EXP(-SIMULATION!$D$4*SIMULATION!$D$17))))</f>
        <v>2.060415876727026</v>
      </c>
      <c r="L12410">
        <v>-0.35197598974924521</v>
      </c>
      <c r="M12410">
        <f t="shared" ca="1" si="193"/>
        <v>1.3351989592209723</v>
      </c>
    </row>
    <row r="12411" spans="1:13" x14ac:dyDescent="0.25">
      <c r="A12411" s="9"/>
      <c r="H12411" s="9"/>
      <c r="J12411">
        <v>9</v>
      </c>
      <c r="K12411">
        <f ca="1">SIMULATION!$D$3*SIMULATION!$D$17/$H12402/(SIMULATION!$D$17-$I12402)*(((EXP(-$I12402*$J12411))/(1-EXP(-SIMULATION!$D$4*$I12402)))-(EXP(-SIMULATION!$D$17*$J12411)/(1-EXP(-SIMULATION!$D$4*SIMULATION!$D$17))))</f>
        <v>1.9288655047341126</v>
      </c>
      <c r="L12411">
        <v>5.8532421143236764E-2</v>
      </c>
      <c r="M12411">
        <f t="shared" ca="1" si="193"/>
        <v>2.0417666727858714</v>
      </c>
    </row>
    <row r="12412" spans="1:13" x14ac:dyDescent="0.25">
      <c r="A12412" s="9"/>
      <c r="H12412" s="9"/>
      <c r="J12412">
        <v>10</v>
      </c>
      <c r="K12412">
        <f ca="1">SIMULATION!$D$3*SIMULATION!$D$17/$H12402/(SIMULATION!$D$17-$I12402)*(((EXP(-$I12402*$J12412))/(1-EXP(-SIMULATION!$D$4*$I12402)))-(EXP(-SIMULATION!$D$17*$J12412)/(1-EXP(-SIMULATION!$D$4*SIMULATION!$D$17))))</f>
        <v>1.7973689514921471</v>
      </c>
      <c r="L12412">
        <v>0.11077587167863648</v>
      </c>
      <c r="M12412">
        <f t="shared" ca="1" si="193"/>
        <v>1.9964740638218066</v>
      </c>
    </row>
    <row r="12413" spans="1:13" x14ac:dyDescent="0.25">
      <c r="A12413" s="9"/>
      <c r="H12413" s="9"/>
      <c r="J12413">
        <v>11</v>
      </c>
      <c r="K12413">
        <f ca="1">SIMULATION!$D$3*SIMULATION!$D$17/$H12402/(SIMULATION!$D$17-$I12402)*(((EXP(-$I12402*$J12413))/(1-EXP(-SIMULATION!$D$4*$I12402)))-(EXP(-SIMULATION!$D$17*$J12413)/(1-EXP(-SIMULATION!$D$4*SIMULATION!$D$17))))</f>
        <v>1.6695674413931938</v>
      </c>
      <c r="L12413">
        <v>4.2324182874932996E-2</v>
      </c>
      <c r="M12413">
        <f t="shared" ca="1" si="193"/>
        <v>1.7402305191047533</v>
      </c>
    </row>
    <row r="12414" spans="1:13" x14ac:dyDescent="0.25">
      <c r="A12414" s="9"/>
      <c r="H12414" s="9"/>
      <c r="J12414">
        <v>12</v>
      </c>
      <c r="K12414">
        <f ca="1">SIMULATION!$D$3*SIMULATION!$D$17/$H12402/(SIMULATION!$D$17-$I12402)*(((EXP(-$I12402*$J12414))/(1-EXP(-SIMULATION!$D$4*$I12402)))-(EXP(-SIMULATION!$D$17*$J12414)/(1-EXP(-SIMULATION!$D$4*SIMULATION!$D$17))))</f>
        <v>1.5475104435184646</v>
      </c>
      <c r="L12414">
        <v>-5.505764424924945E-2</v>
      </c>
      <c r="M12414">
        <f t="shared" ca="1" si="193"/>
        <v>1.4623081640472269</v>
      </c>
    </row>
    <row r="12415" spans="1:13" x14ac:dyDescent="0.25">
      <c r="A12415" s="9"/>
      <c r="H12415" s="9"/>
      <c r="J12415">
        <v>13</v>
      </c>
      <c r="K12415">
        <f ca="1">SIMULATION!$D$3*SIMULATION!$D$17/$H12402/(SIMULATION!$D$17-$I12402)*(((EXP(-$I12402*$J12415))/(1-EXP(-SIMULATION!$D$4*$I12402)))-(EXP(-SIMULATION!$D$17*$J12415)/(1-EXP(-SIMULATION!$D$4*SIMULATION!$D$17))))</f>
        <v>1.4322494122759699</v>
      </c>
      <c r="L12415">
        <v>-0.13994682815184947</v>
      </c>
      <c r="M12415">
        <f t="shared" ca="1" si="193"/>
        <v>1.2318106499055974</v>
      </c>
    </row>
    <row r="12416" spans="1:13" x14ac:dyDescent="0.25">
      <c r="A12416" s="9"/>
      <c r="H12416" s="9"/>
      <c r="J12416">
        <v>14</v>
      </c>
      <c r="K12416">
        <f ca="1">SIMULATION!$D$3*SIMULATION!$D$17/$H12402/(SIMULATION!$D$17-$I12402)*(((EXP(-$I12402*$J12416))/(1-EXP(-SIMULATION!$D$4*$I12402)))-(EXP(-SIMULATION!$D$17*$J12416)/(1-EXP(-SIMULATION!$D$4*SIMULATION!$D$17))))</f>
        <v>1.3242165628640521</v>
      </c>
      <c r="L12416">
        <v>0.14096400170409321</v>
      </c>
      <c r="M12416">
        <f t="shared" ca="1" si="193"/>
        <v>1.5108834286882087</v>
      </c>
    </row>
    <row r="12417" spans="1:13" x14ac:dyDescent="0.25">
      <c r="A12417" s="9"/>
      <c r="H12417" s="9"/>
      <c r="J12417">
        <v>15</v>
      </c>
      <c r="K12417">
        <f ca="1">SIMULATION!$D$3*SIMULATION!$D$17/$H12402/(SIMULATION!$D$17-$I12402)*(((EXP(-$I12402*$J12417))/(1-EXP(-SIMULATION!$D$4*$I12402)))-(EXP(-SIMULATION!$D$17*$J12417)/(1-EXP(-SIMULATION!$D$4*SIMULATION!$D$17))))</f>
        <v>1.2234660243030344</v>
      </c>
      <c r="L12417">
        <v>-0.3873254672587581</v>
      </c>
      <c r="M12417">
        <f t="shared" ca="1" si="193"/>
        <v>0.74958647476464657</v>
      </c>
    </row>
    <row r="12418" spans="1:13" x14ac:dyDescent="0.25">
      <c r="A12418" s="9"/>
      <c r="H12418" s="9"/>
      <c r="J12418">
        <v>16</v>
      </c>
      <c r="K12418">
        <f ca="1">SIMULATION!$D$3*SIMULATION!$D$17/$H12402/(SIMULATION!$D$17-$I12402)*(((EXP(-$I12402*$J12418))/(1-EXP(-SIMULATION!$D$4*$I12402)))-(EXP(-SIMULATION!$D$17*$J12418)/(1-EXP(-SIMULATION!$D$4*SIMULATION!$D$17))))</f>
        <v>1.1298269228672699</v>
      </c>
      <c r="L12418">
        <v>-0.22869875218564062</v>
      </c>
      <c r="M12418">
        <f t="shared" ca="1" si="193"/>
        <v>0.87143691542178325</v>
      </c>
    </row>
    <row r="12419" spans="1:13" x14ac:dyDescent="0.25">
      <c r="A12419" s="9"/>
      <c r="H12419" s="9"/>
      <c r="J12419">
        <v>17</v>
      </c>
      <c r="K12419">
        <f ca="1">SIMULATION!$D$3*SIMULATION!$D$17/$H12402/(SIMULATION!$D$17-$I12402)*(((EXP(-$I12402*$J12419))/(1-EXP(-SIMULATION!$D$4*$I12402)))-(EXP(-SIMULATION!$D$17*$J12419)/(1-EXP(-SIMULATION!$D$4*SIMULATION!$D$17))))</f>
        <v>1.0430001410978627</v>
      </c>
      <c r="L12419">
        <v>-0.24085255246034273</v>
      </c>
      <c r="M12419">
        <f t="shared" ref="M12419:M12482" ca="1" si="194">$K12419*(1+$L12419)</f>
        <v>0.79179089489794474</v>
      </c>
    </row>
    <row r="12420" spans="1:13" x14ac:dyDescent="0.25">
      <c r="A12420" s="9"/>
      <c r="H12420" s="9"/>
      <c r="J12420">
        <v>18</v>
      </c>
      <c r="K12420">
        <f ca="1">SIMULATION!$D$3*SIMULATION!$D$17/$H12402/(SIMULATION!$D$17-$I12402)*(((EXP(-$I12402*$J12420))/(1-EXP(-SIMULATION!$D$4*$I12402)))-(EXP(-SIMULATION!$D$17*$J12420)/(1-EXP(-SIMULATION!$D$4*SIMULATION!$D$17))))</f>
        <v>0.96261908673570729</v>
      </c>
      <c r="L12420">
        <v>6.3915977160385939E-2</v>
      </c>
      <c r="M12420">
        <f t="shared" ca="1" si="194"/>
        <v>1.0241458262976584</v>
      </c>
    </row>
    <row r="12421" spans="1:13" x14ac:dyDescent="0.25">
      <c r="A12421" s="9"/>
      <c r="H12421" s="9"/>
      <c r="J12421">
        <v>19</v>
      </c>
      <c r="K12421">
        <f ca="1">SIMULATION!$D$3*SIMULATION!$D$17/$H12402/(SIMULATION!$D$17-$I12402)*(((EXP(-$I12402*$J12421))/(1-EXP(-SIMULATION!$D$4*$I12402)))-(EXP(-SIMULATION!$D$17*$J12421)/(1-EXP(-SIMULATION!$D$4*SIMULATION!$D$17))))</f>
        <v>0.88828749424889875</v>
      </c>
      <c r="L12421">
        <v>0.60047311543033666</v>
      </c>
      <c r="M12421">
        <f t="shared" ca="1" si="194"/>
        <v>1.4216802533183421</v>
      </c>
    </row>
    <row r="12422" spans="1:13" x14ac:dyDescent="0.25">
      <c r="A12422" s="9"/>
      <c r="H12422" s="9"/>
      <c r="J12422">
        <v>20</v>
      </c>
      <c r="K12422">
        <f ca="1">SIMULATION!$D$3*SIMULATION!$D$17/$H12402/(SIMULATION!$D$17-$I12402)*(((EXP(-$I12402*$J12422))/(1-EXP(-SIMULATION!$D$4*$I12402)))-(EXP(-SIMULATION!$D$17*$J12422)/(1-EXP(-SIMULATION!$D$4*SIMULATION!$D$17))))</f>
        <v>0.81960259676122493</v>
      </c>
      <c r="L12422">
        <v>0.46727348385330436</v>
      </c>
      <c r="M12422">
        <f t="shared" ca="1" si="194"/>
        <v>1.2025811575250576</v>
      </c>
    </row>
    <row r="12423" spans="1:13" x14ac:dyDescent="0.25">
      <c r="A12423" s="9"/>
      <c r="H12423" s="9"/>
      <c r="J12423">
        <v>21</v>
      </c>
      <c r="K12423">
        <f ca="1">SIMULATION!$D$3*SIMULATION!$D$17/$H12402/(SIMULATION!$D$17-$I12402)*(((EXP(-$I12402*$J12423))/(1-EXP(-SIMULATION!$D$4*$I12402)))-(EXP(-SIMULATION!$D$17*$J12423)/(1-EXP(-SIMULATION!$D$4*SIMULATION!$D$17))))</f>
        <v>0.7561690045887115</v>
      </c>
      <c r="L12423">
        <v>0.21439417384145501</v>
      </c>
      <c r="M12423">
        <f t="shared" ca="1" si="194"/>
        <v>0.91828723361202369</v>
      </c>
    </row>
    <row r="12424" spans="1:13" x14ac:dyDescent="0.25">
      <c r="A12424" s="9"/>
      <c r="H12424" s="9"/>
      <c r="J12424">
        <v>22</v>
      </c>
      <c r="K12424">
        <f ca="1">SIMULATION!$D$3*SIMULATION!$D$17/$H12402/(SIMULATION!$D$17-$I12402)*(((EXP(-$I12402*$J12424))/(1-EXP(-SIMULATION!$D$4*$I12402)))-(EXP(-SIMULATION!$D$17*$J12424)/(1-EXP(-SIMULATION!$D$4*SIMULATION!$D$17))))</f>
        <v>0.69760670362543653</v>
      </c>
      <c r="L12424">
        <v>2.1993106953209267E-2</v>
      </c>
      <c r="M12424">
        <f t="shared" ca="1" si="194"/>
        <v>0.71294924246954661</v>
      </c>
    </row>
    <row r="12425" spans="1:13" x14ac:dyDescent="0.25">
      <c r="A12425" s="9"/>
      <c r="H12425" s="9"/>
      <c r="J12425">
        <v>23</v>
      </c>
      <c r="K12425">
        <f ca="1">SIMULATION!$D$3*SIMULATION!$D$17/$H12402/(SIMULATION!$D$17-$I12402)*(((EXP(-$I12402*$J12425))/(1-EXP(-SIMULATION!$D$4*$I12402)))-(EXP(-SIMULATION!$D$17*$J12425)/(1-EXP(-SIMULATION!$D$4*SIMULATION!$D$17))))</f>
        <v>0.64355535502761618</v>
      </c>
      <c r="L12425">
        <v>-0.16176646955738894</v>
      </c>
      <c r="M12425">
        <f t="shared" ca="1" si="194"/>
        <v>0.53944967728004667</v>
      </c>
    </row>
    <row r="12426" spans="1:13" x14ac:dyDescent="0.25">
      <c r="A12426" s="9"/>
      <c r="H12426" s="9"/>
      <c r="J12426">
        <v>24</v>
      </c>
      <c r="K12426">
        <f ca="1">SIMULATION!$D$3*SIMULATION!$D$17/$H12402/(SIMULATION!$D$17-$I12402)*(((EXP(-$I12402*$J12426))/(1-EXP(-SIMULATION!$D$4*$I12402)))-(EXP(-SIMULATION!$D$17*$J12426)/(1-EXP(-SIMULATION!$D$4*SIMULATION!$D$17))))</f>
        <v>0.59367628873549527</v>
      </c>
      <c r="L12426">
        <v>0.59602746957639052</v>
      </c>
      <c r="M12426">
        <f t="shared" ca="1" si="194"/>
        <v>0.94752366485801509</v>
      </c>
    </row>
    <row r="12427" spans="1:13" x14ac:dyDescent="0.25">
      <c r="A12427" s="9">
        <v>498</v>
      </c>
      <c r="B12427" s="2">
        <f ca="1">NORMINV(RAND(),SIMULATION!D7,SIMULATION!D8)</f>
        <v>57.424221521279613</v>
      </c>
      <c r="C12427" s="2">
        <v>2</v>
      </c>
      <c r="D12427" s="2">
        <f ca="1">SIMULATION!$D$11*(1+(SIMULATION!$D$12*LN(1+$C12427)))*(1+(SIMULATION!$D$13*(($B12427/63.5)-1)))</f>
        <v>9.7868634174245628</v>
      </c>
      <c r="E12427" s="2">
        <v>-5.6568797480672228E-3</v>
      </c>
      <c r="F12427" s="2">
        <f ca="1">D12427*(1+E12427)</f>
        <v>9.7315003079614346</v>
      </c>
      <c r="G12427" s="2">
        <v>-8.1919888603481317E-2</v>
      </c>
      <c r="H12427" s="9">
        <f>SIMULATION!$D$15*EXP($G$12427)</f>
        <v>203.39260592702078</v>
      </c>
      <c r="I12427" s="2">
        <f ca="1">$F12427/$H12427</f>
        <v>4.7845890284985045E-2</v>
      </c>
      <c r="J12427">
        <v>0</v>
      </c>
      <c r="K12427">
        <f ca="1">SIMULATION!$D$3*SIMULATION!$D$17/$H12427/(SIMULATION!$D$17-$I12427)*(((EXP(-$I12427*$J12427))/(1-EXP(-SIMULATION!$D$4*$I12427)))-(EXP(-SIMULATION!$D$17*$J12427)/(1-EXP(-SIMULATION!$D$4*SIMULATION!$D$17))))</f>
        <v>1.4073323188825182</v>
      </c>
      <c r="L12427">
        <v>-0.21805931222744007</v>
      </c>
      <c r="M12427">
        <f t="shared" ca="1" si="194"/>
        <v>1.1004504013515479</v>
      </c>
    </row>
    <row r="12428" spans="1:13" x14ac:dyDescent="0.25">
      <c r="A12428" s="9"/>
      <c r="H12428" s="9"/>
      <c r="J12428">
        <v>1</v>
      </c>
      <c r="K12428">
        <f ca="1">SIMULATION!$D$3*SIMULATION!$D$17/$H12427/(SIMULATION!$D$17-$I12427)*(((EXP(-$I12427*$J12428))/(1-EXP(-SIMULATION!$D$4*$I12427)))-(EXP(-SIMULATION!$D$17*$J12428)/(1-EXP(-SIMULATION!$D$4*SIMULATION!$D$17))))</f>
        <v>2.2883165688225997</v>
      </c>
      <c r="L12428">
        <v>0.38477514077880354</v>
      </c>
      <c r="M12428">
        <f t="shared" ca="1" si="194"/>
        <v>3.1688038987377842</v>
      </c>
    </row>
    <row r="12429" spans="1:13" x14ac:dyDescent="0.25">
      <c r="A12429" s="9"/>
      <c r="H12429" s="9"/>
      <c r="J12429">
        <v>2</v>
      </c>
      <c r="K12429">
        <f ca="1">SIMULATION!$D$3*SIMULATION!$D$17/$H12427/(SIMULATION!$D$17-$I12427)*(((EXP(-$I12427*$J12429))/(1-EXP(-SIMULATION!$D$4*$I12427)))-(EXP(-SIMULATION!$D$17*$J12429)/(1-EXP(-SIMULATION!$D$4*SIMULATION!$D$17))))</f>
        <v>2.7880980222288354</v>
      </c>
      <c r="L12429">
        <v>-0.13393233060923232</v>
      </c>
      <c r="M12429">
        <f t="shared" ca="1" si="194"/>
        <v>2.4146815561447359</v>
      </c>
    </row>
    <row r="12430" spans="1:13" x14ac:dyDescent="0.25">
      <c r="A12430" s="9"/>
      <c r="H12430" s="9"/>
      <c r="J12430">
        <v>3</v>
      </c>
      <c r="K12430">
        <f ca="1">SIMULATION!$D$3*SIMULATION!$D$17/$H12427/(SIMULATION!$D$17-$I12427)*(((EXP(-$I12427*$J12430))/(1-EXP(-SIMULATION!$D$4*$I12427)))-(EXP(-SIMULATION!$D$17*$J12430)/(1-EXP(-SIMULATION!$D$4*SIMULATION!$D$17))))</f>
        <v>3.046621696333236</v>
      </c>
      <c r="L12430">
        <v>3.0040382228996212E-2</v>
      </c>
      <c r="M12430">
        <f t="shared" ca="1" si="194"/>
        <v>3.1381433765982396</v>
      </c>
    </row>
    <row r="12431" spans="1:13" x14ac:dyDescent="0.25">
      <c r="A12431" s="9"/>
      <c r="H12431" s="9"/>
      <c r="J12431">
        <v>4</v>
      </c>
      <c r="K12431">
        <f ca="1">SIMULATION!$D$3*SIMULATION!$D$17/$H12427/(SIMULATION!$D$17-$I12427)*(((EXP(-$I12427*$J12431))/(1-EXP(-SIMULATION!$D$4*$I12427)))-(EXP(-SIMULATION!$D$17*$J12431)/(1-EXP(-SIMULATION!$D$4*SIMULATION!$D$17))))</f>
        <v>3.1534263722460421</v>
      </c>
      <c r="L12431">
        <v>0.23029462790963887</v>
      </c>
      <c r="M12431">
        <f t="shared" ca="1" si="194"/>
        <v>3.8796435252828867</v>
      </c>
    </row>
    <row r="12432" spans="1:13" x14ac:dyDescent="0.25">
      <c r="A12432" s="9"/>
      <c r="H12432" s="9"/>
      <c r="J12432">
        <v>5</v>
      </c>
      <c r="K12432">
        <f ca="1">SIMULATION!$D$3*SIMULATION!$D$17/$H12427/(SIMULATION!$D$17-$I12427)*(((EXP(-$I12427*$J12432))/(1-EXP(-SIMULATION!$D$4*$I12427)))-(EXP(-SIMULATION!$D$17*$J12432)/(1-EXP(-SIMULATION!$D$4*SIMULATION!$D$17))))</f>
        <v>3.1657558966353734</v>
      </c>
      <c r="L12432">
        <v>9.6365354549521609E-2</v>
      </c>
      <c r="M12432">
        <f t="shared" ca="1" si="194"/>
        <v>3.4708250860318794</v>
      </c>
    </row>
    <row r="12433" spans="1:13" x14ac:dyDescent="0.25">
      <c r="A12433" s="9"/>
      <c r="H12433" s="9"/>
      <c r="J12433">
        <v>6</v>
      </c>
      <c r="K12433">
        <f ca="1">SIMULATION!$D$3*SIMULATION!$D$17/$H12427/(SIMULATION!$D$17-$I12427)*(((EXP(-$I12427*$J12433))/(1-EXP(-SIMULATION!$D$4*$I12427)))-(EXP(-SIMULATION!$D$17*$J12433)/(1-EXP(-SIMULATION!$D$4*SIMULATION!$D$17))))</f>
        <v>3.1201650349176973</v>
      </c>
      <c r="L12433">
        <v>0.90345276254978701</v>
      </c>
      <c r="M12433">
        <f t="shared" ca="1" si="194"/>
        <v>5.9390867553253432</v>
      </c>
    </row>
    <row r="12434" spans="1:13" x14ac:dyDescent="0.25">
      <c r="A12434" s="9"/>
      <c r="H12434" s="9"/>
      <c r="J12434">
        <v>7</v>
      </c>
      <c r="K12434">
        <f ca="1">SIMULATION!$D$3*SIMULATION!$D$17/$H12427/(SIMULATION!$D$17-$I12427)*(((EXP(-$I12427*$J12434))/(1-EXP(-SIMULATION!$D$4*$I12427)))-(EXP(-SIMULATION!$D$17*$J12434)/(1-EXP(-SIMULATION!$D$4*SIMULATION!$D$17))))</f>
        <v>3.039956489547349</v>
      </c>
      <c r="L12434">
        <v>-0.21736377166910947</v>
      </c>
      <c r="M12434">
        <f t="shared" ca="1" si="194"/>
        <v>2.3791800812693515</v>
      </c>
    </row>
    <row r="12435" spans="1:13" x14ac:dyDescent="0.25">
      <c r="A12435" s="9"/>
      <c r="H12435" s="9"/>
      <c r="J12435">
        <v>8</v>
      </c>
      <c r="K12435">
        <f ca="1">SIMULATION!$D$3*SIMULATION!$D$17/$H12427/(SIMULATION!$D$17-$I12427)*(((EXP(-$I12427*$J12435))/(1-EXP(-SIMULATION!$D$4*$I12427)))-(EXP(-SIMULATION!$D$17*$J12435)/(1-EXP(-SIMULATION!$D$4*SIMULATION!$D$17))))</f>
        <v>2.939946441442614</v>
      </c>
      <c r="L12435">
        <v>0.27863902223477777</v>
      </c>
      <c r="M12435">
        <f t="shared" ca="1" si="194"/>
        <v>3.7591302433087979</v>
      </c>
    </row>
    <row r="12436" spans="1:13" x14ac:dyDescent="0.25">
      <c r="A12436" s="9"/>
      <c r="H12436" s="9"/>
      <c r="J12436">
        <v>9</v>
      </c>
      <c r="K12436">
        <f ca="1">SIMULATION!$D$3*SIMULATION!$D$17/$H12427/(SIMULATION!$D$17-$I12427)*(((EXP(-$I12427*$J12436))/(1-EXP(-SIMULATION!$D$4*$I12427)))-(EXP(-SIMULATION!$D$17*$J12436)/(1-EXP(-SIMULATION!$D$4*SIMULATION!$D$17))))</f>
        <v>2.8295181572865782</v>
      </c>
      <c r="L12436">
        <v>4.6702354878463789E-2</v>
      </c>
      <c r="M12436">
        <f t="shared" ca="1" si="194"/>
        <v>2.9616633184032328</v>
      </c>
    </row>
    <row r="12437" spans="1:13" x14ac:dyDescent="0.25">
      <c r="A12437" s="9"/>
      <c r="H12437" s="9"/>
      <c r="J12437">
        <v>10</v>
      </c>
      <c r="K12437">
        <f ca="1">SIMULATION!$D$3*SIMULATION!$D$17/$H12427/(SIMULATION!$D$17-$I12427)*(((EXP(-$I12427*$J12437))/(1-EXP(-SIMULATION!$D$4*$I12427)))-(EXP(-SIMULATION!$D$17*$J12437)/(1-EXP(-SIMULATION!$D$4*SIMULATION!$D$17))))</f>
        <v>2.7145785603712147</v>
      </c>
      <c r="L12437">
        <v>-0.18163926008721962</v>
      </c>
      <c r="M12437">
        <f t="shared" ca="1" si="194"/>
        <v>2.2215045192167575</v>
      </c>
    </row>
    <row r="12438" spans="1:13" x14ac:dyDescent="0.25">
      <c r="A12438" s="9"/>
      <c r="H12438" s="9"/>
      <c r="J12438">
        <v>11</v>
      </c>
      <c r="K12438">
        <f ca="1">SIMULATION!$D$3*SIMULATION!$D$17/$H12427/(SIMULATION!$D$17-$I12427)*(((EXP(-$I12427*$J12438))/(1-EXP(-SIMULATION!$D$4*$I12427)))-(EXP(-SIMULATION!$D$17*$J12438)/(1-EXP(-SIMULATION!$D$4*SIMULATION!$D$17))))</f>
        <v>2.5988118057543947</v>
      </c>
      <c r="L12438">
        <v>3.9863631943948777E-2</v>
      </c>
      <c r="M12438">
        <f t="shared" ca="1" si="194"/>
        <v>2.7024098830705765</v>
      </c>
    </row>
    <row r="12439" spans="1:13" x14ac:dyDescent="0.25">
      <c r="A12439" s="9"/>
      <c r="H12439" s="9"/>
      <c r="J12439">
        <v>12</v>
      </c>
      <c r="K12439">
        <f ca="1">SIMULATION!$D$3*SIMULATION!$D$17/$H12427/(SIMULATION!$D$17-$I12427)*(((EXP(-$I12427*$J12439))/(1-EXP(-SIMULATION!$D$4*$I12427)))-(EXP(-SIMULATION!$D$17*$J12439)/(1-EXP(-SIMULATION!$D$4*SIMULATION!$D$17))))</f>
        <v>2.4844823700645637</v>
      </c>
      <c r="L12439">
        <v>0.17803668537262046</v>
      </c>
      <c r="M12439">
        <f t="shared" ca="1" si="194"/>
        <v>2.9268113760975711</v>
      </c>
    </row>
    <row r="12440" spans="1:13" x14ac:dyDescent="0.25">
      <c r="A12440" s="9"/>
      <c r="H12440" s="9"/>
      <c r="J12440">
        <v>13</v>
      </c>
      <c r="K12440">
        <f ca="1">SIMULATION!$D$3*SIMULATION!$D$17/$H12427/(SIMULATION!$D$17-$I12427)*(((EXP(-$I12427*$J12440))/(1-EXP(-SIMULATION!$D$4*$I12427)))-(EXP(-SIMULATION!$D$17*$J12440)/(1-EXP(-SIMULATION!$D$4*SIMULATION!$D$17))))</f>
        <v>2.3729494701752643</v>
      </c>
      <c r="L12440">
        <v>-0.10283016054819863</v>
      </c>
      <c r="M12440">
        <f t="shared" ca="1" si="194"/>
        <v>2.1289386951843792</v>
      </c>
    </row>
    <row r="12441" spans="1:13" x14ac:dyDescent="0.25">
      <c r="A12441" s="9"/>
      <c r="H12441" s="9"/>
      <c r="J12441">
        <v>14</v>
      </c>
      <c r="K12441">
        <f ca="1">SIMULATION!$D$3*SIMULATION!$D$17/$H12427/(SIMULATION!$D$17-$I12427)*(((EXP(-$I12427*$J12441))/(1-EXP(-SIMULATION!$D$4*$I12427)))-(EXP(-SIMULATION!$D$17*$J12441)/(1-EXP(-SIMULATION!$D$4*SIMULATION!$D$17))))</f>
        <v>2.2649965047257976</v>
      </c>
      <c r="L12441">
        <v>0.15240061443360242</v>
      </c>
      <c r="M12441">
        <f t="shared" ca="1" si="194"/>
        <v>2.6101833637359708</v>
      </c>
    </row>
    <row r="12442" spans="1:13" x14ac:dyDescent="0.25">
      <c r="A12442" s="9"/>
      <c r="H12442" s="9"/>
      <c r="J12442">
        <v>15</v>
      </c>
      <c r="K12442">
        <f ca="1">SIMULATION!$D$3*SIMULATION!$D$17/$H12427/(SIMULATION!$D$17-$I12427)*(((EXP(-$I12427*$J12442))/(1-EXP(-SIMULATION!$D$4*$I12427)))-(EXP(-SIMULATION!$D$17*$J12442)/(1-EXP(-SIMULATION!$D$4*SIMULATION!$D$17))))</f>
        <v>2.1610419676234631</v>
      </c>
      <c r="L12442">
        <v>0.671035029690768</v>
      </c>
      <c r="M12442">
        <f t="shared" ca="1" si="194"/>
        <v>3.6111768285306693</v>
      </c>
    </row>
    <row r="12443" spans="1:13" x14ac:dyDescent="0.25">
      <c r="A12443" s="9"/>
      <c r="H12443" s="9"/>
      <c r="J12443">
        <v>16</v>
      </c>
      <c r="K12443">
        <f ca="1">SIMULATION!$D$3*SIMULATION!$D$17/$H12427/(SIMULATION!$D$17-$I12427)*(((EXP(-$I12427*$J12443))/(1-EXP(-SIMULATION!$D$4*$I12427)))-(EXP(-SIMULATION!$D$17*$J12443)/(1-EXP(-SIMULATION!$D$4*SIMULATION!$D$17))))</f>
        <v>2.0612744152870892</v>
      </c>
      <c r="L12443">
        <v>-0.15603341996295694</v>
      </c>
      <c r="M12443">
        <f t="shared" ca="1" si="194"/>
        <v>1.7396467187877003</v>
      </c>
    </row>
    <row r="12444" spans="1:13" x14ac:dyDescent="0.25">
      <c r="A12444" s="9"/>
      <c r="H12444" s="9"/>
      <c r="J12444">
        <v>17</v>
      </c>
      <c r="K12444">
        <f ca="1">SIMULATION!$D$3*SIMULATION!$D$17/$H12427/(SIMULATION!$D$17-$I12427)*(((EXP(-$I12427*$J12444))/(1-EXP(-SIMULATION!$D$4*$I12427)))-(EXP(-SIMULATION!$D$17*$J12444)/(1-EXP(-SIMULATION!$D$4*SIMULATION!$D$17))))</f>
        <v>1.9657387746193473</v>
      </c>
      <c r="L12444">
        <v>-5.5070832225459991E-2</v>
      </c>
      <c r="M12444">
        <f t="shared" ca="1" si="194"/>
        <v>1.8574839043632041</v>
      </c>
    </row>
    <row r="12445" spans="1:13" x14ac:dyDescent="0.25">
      <c r="A12445" s="9"/>
      <c r="H12445" s="9"/>
      <c r="J12445">
        <v>18</v>
      </c>
      <c r="K12445">
        <f ca="1">SIMULATION!$D$3*SIMULATION!$D$17/$H12427/(SIMULATION!$D$17-$I12427)*(((EXP(-$I12427*$J12445))/(1-EXP(-SIMULATION!$D$4*$I12427)))-(EXP(-SIMULATION!$D$17*$J12445)/(1-EXP(-SIMULATION!$D$4*SIMULATION!$D$17))))</f>
        <v>1.8743914774543764</v>
      </c>
      <c r="L12445">
        <v>0.11343714025418614</v>
      </c>
      <c r="M12445">
        <f t="shared" ca="1" si="194"/>
        <v>2.0870170863736197</v>
      </c>
    </row>
    <row r="12446" spans="1:13" x14ac:dyDescent="0.25">
      <c r="A12446" s="9"/>
      <c r="H12446" s="9"/>
      <c r="J12446">
        <v>19</v>
      </c>
      <c r="K12446">
        <f ca="1">SIMULATION!$D$3*SIMULATION!$D$17/$H12427/(SIMULATION!$D$17-$I12427)*(((EXP(-$I12427*$J12446))/(1-EXP(-SIMULATION!$D$4*$I12427)))-(EXP(-SIMULATION!$D$17*$J12446)/(1-EXP(-SIMULATION!$D$4*SIMULATION!$D$17))))</f>
        <v>1.7871356263736682</v>
      </c>
      <c r="L12446">
        <v>0.44557646644930493</v>
      </c>
      <c r="M12446">
        <f t="shared" ca="1" si="194"/>
        <v>2.5834412038389125</v>
      </c>
    </row>
    <row r="12447" spans="1:13" x14ac:dyDescent="0.25">
      <c r="A12447" s="9"/>
      <c r="H12447" s="9"/>
      <c r="J12447">
        <v>20</v>
      </c>
      <c r="K12447">
        <f ca="1">SIMULATION!$D$3*SIMULATION!$D$17/$H12427/(SIMULATION!$D$17-$I12427)*(((EXP(-$I12427*$J12447))/(1-EXP(-SIMULATION!$D$4*$I12427)))-(EXP(-SIMULATION!$D$17*$J12447)/(1-EXP(-SIMULATION!$D$4*SIMULATION!$D$17))))</f>
        <v>1.7038433718782671</v>
      </c>
      <c r="L12447">
        <v>-0.17707874578180188</v>
      </c>
      <c r="M12447">
        <f t="shared" ca="1" si="194"/>
        <v>1.4021289245774271</v>
      </c>
    </row>
    <row r="12448" spans="1:13" x14ac:dyDescent="0.25">
      <c r="A12448" s="9"/>
      <c r="H12448" s="9"/>
      <c r="J12448">
        <v>21</v>
      </c>
      <c r="K12448">
        <f ca="1">SIMULATION!$D$3*SIMULATION!$D$17/$H12427/(SIMULATION!$D$17-$I12427)*(((EXP(-$I12427*$J12448))/(1-EXP(-SIMULATION!$D$4*$I12427)))-(EXP(-SIMULATION!$D$17*$J12448)/(1-EXP(-SIMULATION!$D$4*SIMULATION!$D$17))))</f>
        <v>1.6243701016663166</v>
      </c>
      <c r="L12448">
        <v>-0.20130645776678591</v>
      </c>
      <c r="M12448">
        <f t="shared" ca="1" si="194"/>
        <v>1.2973739103975965</v>
      </c>
    </row>
    <row r="12449" spans="1:13" x14ac:dyDescent="0.25">
      <c r="A12449" s="9"/>
      <c r="H12449" s="9"/>
      <c r="J12449">
        <v>22</v>
      </c>
      <c r="K12449">
        <f ca="1">SIMULATION!$D$3*SIMULATION!$D$17/$H12427/(SIMULATION!$D$17-$I12427)*(((EXP(-$I12427*$J12449))/(1-EXP(-SIMULATION!$D$4*$I12427)))-(EXP(-SIMULATION!$D$17*$J12449)/(1-EXP(-SIMULATION!$D$4*SIMULATION!$D$17))))</f>
        <v>1.5485633899428901</v>
      </c>
      <c r="L12449">
        <v>-0.17075672811396395</v>
      </c>
      <c r="M12449">
        <f t="shared" ca="1" si="194"/>
        <v>1.2841357721991737</v>
      </c>
    </row>
    <row r="12450" spans="1:13" x14ac:dyDescent="0.25">
      <c r="A12450" s="9"/>
      <c r="H12450" s="9"/>
      <c r="J12450">
        <v>23</v>
      </c>
      <c r="K12450">
        <f ca="1">SIMULATION!$D$3*SIMULATION!$D$17/$H12427/(SIMULATION!$D$17-$I12427)*(((EXP(-$I12427*$J12450))/(1-EXP(-SIMULATION!$D$4*$I12427)))-(EXP(-SIMULATION!$D$17*$J12450)/(1-EXP(-SIMULATION!$D$4*SIMULATION!$D$17))))</f>
        <v>1.4762685955366339</v>
      </c>
      <c r="L12450">
        <v>-0.19166430192937753</v>
      </c>
      <c r="M12450">
        <f t="shared" ca="1" si="194"/>
        <v>1.1933206057128423</v>
      </c>
    </row>
    <row r="12451" spans="1:13" x14ac:dyDescent="0.25">
      <c r="A12451" s="9"/>
      <c r="H12451" s="9"/>
      <c r="J12451">
        <v>24</v>
      </c>
      <c r="K12451">
        <f ca="1">SIMULATION!$D$3*SIMULATION!$D$17/$H12427/(SIMULATION!$D$17-$I12427)*(((EXP(-$I12427*$J12451))/(1-EXP(-SIMULATION!$D$4*$I12427)))-(EXP(-SIMULATION!$D$17*$J12451)/(1-EXP(-SIMULATION!$D$4*SIMULATION!$D$17))))</f>
        <v>1.4073323188825182</v>
      </c>
      <c r="L12451">
        <v>-0.17703886546556913</v>
      </c>
      <c r="M12451">
        <f t="shared" ca="1" si="194"/>
        <v>1.1581798018145286</v>
      </c>
    </row>
    <row r="12452" spans="1:13" x14ac:dyDescent="0.25">
      <c r="A12452" s="9">
        <v>499</v>
      </c>
      <c r="B12452" s="2">
        <f ca="1">NORMINV(RAND(),SIMULATION!D7,SIMULATION!D8)</f>
        <v>59.362397212921557</v>
      </c>
      <c r="C12452" s="2">
        <v>2</v>
      </c>
      <c r="D12452" s="2">
        <f ca="1">SIMULATION!$D$11*(1+(SIMULATION!$D$12*LN(1+$C12452)))*(1+(SIMULATION!$D$13*(($B12452/63.5)-1)))</f>
        <v>9.9307957112894911</v>
      </c>
      <c r="E12452" s="2">
        <v>-2.4576672989786462E-2</v>
      </c>
      <c r="F12452" s="2">
        <f ca="1">D12452*(1+E12452)</f>
        <v>9.6867297925647549</v>
      </c>
      <c r="G12452" s="2">
        <v>-4.8646638285020277E-2</v>
      </c>
      <c r="H12452" s="9">
        <f>SIMULATION!$D$15*EXP($G$12452)</f>
        <v>210.27398711809465</v>
      </c>
      <c r="I12452" s="2">
        <f ca="1">$F12452/$H12452</f>
        <v>4.606718084973805E-2</v>
      </c>
      <c r="J12452">
        <v>0</v>
      </c>
      <c r="K12452">
        <f ca="1">SIMULATION!$D$3*SIMULATION!$D$17/$H12452/(SIMULATION!$D$17-$I12452)*(((EXP(-$I12452*$J12452))/(1-EXP(-SIMULATION!$D$4*$I12452)))-(EXP(-SIMULATION!$D$17*$J12452)/(1-EXP(-SIMULATION!$D$4*SIMULATION!$D$17))))</f>
        <v>1.4435605905849807</v>
      </c>
      <c r="L12452">
        <v>0.24768627830608686</v>
      </c>
      <c r="M12452">
        <f t="shared" ca="1" si="194"/>
        <v>1.8011107407763114</v>
      </c>
    </row>
    <row r="12453" spans="1:13" x14ac:dyDescent="0.25">
      <c r="A12453" s="9"/>
      <c r="H12453" s="9"/>
      <c r="J12453">
        <v>1</v>
      </c>
      <c r="K12453">
        <f ca="1">SIMULATION!$D$3*SIMULATION!$D$17/$H12452/(SIMULATION!$D$17-$I12452)*(((EXP(-$I12452*$J12453))/(1-EXP(-SIMULATION!$D$4*$I12452)))-(EXP(-SIMULATION!$D$17*$J12453)/(1-EXP(-SIMULATION!$D$4*SIMULATION!$D$17))))</f>
        <v>2.2951882924723215</v>
      </c>
      <c r="L12453">
        <v>-0.57386981124104475</v>
      </c>
      <c r="M12453">
        <f t="shared" ca="1" si="194"/>
        <v>0.97804902030857455</v>
      </c>
    </row>
    <row r="12454" spans="1:13" x14ac:dyDescent="0.25">
      <c r="A12454" s="9"/>
      <c r="H12454" s="9"/>
      <c r="J12454">
        <v>2</v>
      </c>
      <c r="K12454">
        <f ca="1">SIMULATION!$D$3*SIMULATION!$D$17/$H12452/(SIMULATION!$D$17-$I12452)*(((EXP(-$I12452*$J12454))/(1-EXP(-SIMULATION!$D$4*$I12452)))-(EXP(-SIMULATION!$D$17*$J12454)/(1-EXP(-SIMULATION!$D$4*SIMULATION!$D$17))))</f>
        <v>2.7792462035605507</v>
      </c>
      <c r="L12454">
        <v>0.17718074087560517</v>
      </c>
      <c r="M12454">
        <f t="shared" ca="1" si="194"/>
        <v>3.2716751049831223</v>
      </c>
    </row>
    <row r="12455" spans="1:13" x14ac:dyDescent="0.25">
      <c r="A12455" s="9"/>
      <c r="H12455" s="9"/>
      <c r="J12455">
        <v>3</v>
      </c>
      <c r="K12455">
        <f ca="1">SIMULATION!$D$3*SIMULATION!$D$17/$H12452/(SIMULATION!$D$17-$I12452)*(((EXP(-$I12452*$J12455))/(1-EXP(-SIMULATION!$D$4*$I12452)))-(EXP(-SIMULATION!$D$17*$J12455)/(1-EXP(-SIMULATION!$D$4*SIMULATION!$D$17))))</f>
        <v>3.0305336995069019</v>
      </c>
      <c r="L12455">
        <v>0.20620926818933269</v>
      </c>
      <c r="M12455">
        <f t="shared" ca="1" si="194"/>
        <v>3.6554578359053309</v>
      </c>
    </row>
    <row r="12456" spans="1:13" x14ac:dyDescent="0.25">
      <c r="A12456" s="9"/>
      <c r="H12456" s="9"/>
      <c r="J12456">
        <v>4</v>
      </c>
      <c r="K12456">
        <f ca="1">SIMULATION!$D$3*SIMULATION!$D$17/$H12452/(SIMULATION!$D$17-$I12452)*(((EXP(-$I12452*$J12456))/(1-EXP(-SIMULATION!$D$4*$I12452)))-(EXP(-SIMULATION!$D$17*$J12456)/(1-EXP(-SIMULATION!$D$4*SIMULATION!$D$17))))</f>
        <v>3.1353084556353972</v>
      </c>
      <c r="L12456">
        <v>1.469531044400863E-2</v>
      </c>
      <c r="M12456">
        <f t="shared" ca="1" si="194"/>
        <v>3.1813827867286846</v>
      </c>
    </row>
    <row r="12457" spans="1:13" x14ac:dyDescent="0.25">
      <c r="A12457" s="9"/>
      <c r="H12457" s="9"/>
      <c r="J12457">
        <v>5</v>
      </c>
      <c r="K12457">
        <f ca="1">SIMULATION!$D$3*SIMULATION!$D$17/$H12452/(SIMULATION!$D$17-$I12452)*(((EXP(-$I12452*$J12457))/(1-EXP(-SIMULATION!$D$4*$I12452)))-(EXP(-SIMULATION!$D$17*$J12457)/(1-EXP(-SIMULATION!$D$4*SIMULATION!$D$17))))</f>
        <v>3.1487270767365945</v>
      </c>
      <c r="L12457">
        <v>-5.4550170684810162E-2</v>
      </c>
      <c r="M12457">
        <f t="shared" ca="1" si="194"/>
        <v>2.9769634772607301</v>
      </c>
    </row>
    <row r="12458" spans="1:13" x14ac:dyDescent="0.25">
      <c r="A12458" s="9"/>
      <c r="H12458" s="9"/>
      <c r="J12458">
        <v>6</v>
      </c>
      <c r="K12458">
        <f ca="1">SIMULATION!$D$3*SIMULATION!$D$17/$H12452/(SIMULATION!$D$17-$I12452)*(((EXP(-$I12452*$J12458))/(1-EXP(-SIMULATION!$D$4*$I12452)))-(EXP(-SIMULATION!$D$17*$J12458)/(1-EXP(-SIMULATION!$D$4*SIMULATION!$D$17))))</f>
        <v>3.1060212225828141</v>
      </c>
      <c r="L12458">
        <v>-0.21103226822458318</v>
      </c>
      <c r="M12458">
        <f t="shared" ca="1" si="194"/>
        <v>2.4505505188274697</v>
      </c>
    </row>
    <row r="12459" spans="1:13" x14ac:dyDescent="0.25">
      <c r="A12459" s="9"/>
      <c r="H12459" s="9"/>
      <c r="J12459">
        <v>7</v>
      </c>
      <c r="K12459">
        <f ca="1">SIMULATION!$D$3*SIMULATION!$D$17/$H12452/(SIMULATION!$D$17-$I12452)*(((EXP(-$I12452*$J12459))/(1-EXP(-SIMULATION!$D$4*$I12452)))-(EXP(-SIMULATION!$D$17*$J12459)/(1-EXP(-SIMULATION!$D$4*SIMULATION!$D$17))))</f>
        <v>3.0296592984313859</v>
      </c>
      <c r="L12459">
        <v>3.3580866670009984E-3</v>
      </c>
      <c r="M12459">
        <f t="shared" ca="1" si="194"/>
        <v>3.0398331569270041</v>
      </c>
    </row>
    <row r="12460" spans="1:13" x14ac:dyDescent="0.25">
      <c r="A12460" s="9"/>
      <c r="H12460" s="9"/>
      <c r="J12460">
        <v>8</v>
      </c>
      <c r="K12460">
        <f ca="1">SIMULATION!$D$3*SIMULATION!$D$17/$H12452/(SIMULATION!$D$17-$I12452)*(((EXP(-$I12452*$J12460))/(1-EXP(-SIMULATION!$D$4*$I12452)))-(EXP(-SIMULATION!$D$17*$J12460)/(1-EXP(-SIMULATION!$D$4*SIMULATION!$D$17))))</f>
        <v>2.9339356090148061</v>
      </c>
      <c r="L12460">
        <v>-0.47810241036114137</v>
      </c>
      <c r="M12460">
        <f t="shared" ca="1" si="194"/>
        <v>1.5312139225004442</v>
      </c>
    </row>
    <row r="12461" spans="1:13" x14ac:dyDescent="0.25">
      <c r="A12461" s="9"/>
      <c r="H12461" s="9"/>
      <c r="J12461">
        <v>9</v>
      </c>
      <c r="K12461">
        <f ca="1">SIMULATION!$D$3*SIMULATION!$D$17/$H12452/(SIMULATION!$D$17-$I12452)*(((EXP(-$I12452*$J12461))/(1-EXP(-SIMULATION!$D$4*$I12452)))-(EXP(-SIMULATION!$D$17*$J12461)/(1-EXP(-SIMULATION!$D$4*SIMULATION!$D$17))))</f>
        <v>2.8279109790888208</v>
      </c>
      <c r="L12461">
        <v>0.49245619772060073</v>
      </c>
      <c r="M12461">
        <f t="shared" ca="1" si="194"/>
        <v>4.2205332673432432</v>
      </c>
    </row>
    <row r="12462" spans="1:13" x14ac:dyDescent="0.25">
      <c r="A12462" s="9"/>
      <c r="H12462" s="9"/>
      <c r="J12462">
        <v>10</v>
      </c>
      <c r="K12462">
        <f ca="1">SIMULATION!$D$3*SIMULATION!$D$17/$H12452/(SIMULATION!$D$17-$I12452)*(((EXP(-$I12452*$J12462))/(1-EXP(-SIMULATION!$D$4*$I12452)))-(EXP(-SIMULATION!$D$17*$J12462)/(1-EXP(-SIMULATION!$D$4*SIMULATION!$D$17))))</f>
        <v>2.7172969636689714</v>
      </c>
      <c r="L12462">
        <v>2.9024093515033794E-2</v>
      </c>
      <c r="M12462">
        <f t="shared" ca="1" si="194"/>
        <v>2.7961640448506171</v>
      </c>
    </row>
    <row r="12463" spans="1:13" x14ac:dyDescent="0.25">
      <c r="A12463" s="9"/>
      <c r="H12463" s="9"/>
      <c r="J12463">
        <v>11</v>
      </c>
      <c r="K12463">
        <f ca="1">SIMULATION!$D$3*SIMULATION!$D$17/$H12452/(SIMULATION!$D$17-$I12452)*(((EXP(-$I12452*$J12463))/(1-EXP(-SIMULATION!$D$4*$I12452)))-(EXP(-SIMULATION!$D$17*$J12463)/(1-EXP(-SIMULATION!$D$4*SIMULATION!$D$17))))</f>
        <v>2.6056630943846115</v>
      </c>
      <c r="L12463">
        <v>0.48545790377947329</v>
      </c>
      <c r="M12463">
        <f t="shared" ca="1" si="194"/>
        <v>3.8706028381401008</v>
      </c>
    </row>
    <row r="12464" spans="1:13" x14ac:dyDescent="0.25">
      <c r="A12464" s="9"/>
      <c r="H12464" s="9"/>
      <c r="J12464">
        <v>12</v>
      </c>
      <c r="K12464">
        <f ca="1">SIMULATION!$D$3*SIMULATION!$D$17/$H12452/(SIMULATION!$D$17-$I12452)*(((EXP(-$I12452*$J12464))/(1-EXP(-SIMULATION!$D$4*$I12452)))-(EXP(-SIMULATION!$D$17*$J12464)/(1-EXP(-SIMULATION!$D$4*SIMULATION!$D$17))))</f>
        <v>2.4952103200062714</v>
      </c>
      <c r="L12464">
        <v>0.12452978318802843</v>
      </c>
      <c r="M12464">
        <f t="shared" ca="1" si="194"/>
        <v>2.8059383201651835</v>
      </c>
    </row>
    <row r="12465" spans="1:13" x14ac:dyDescent="0.25">
      <c r="A12465" s="9"/>
      <c r="H12465" s="9"/>
      <c r="J12465">
        <v>13</v>
      </c>
      <c r="K12465">
        <f ca="1">SIMULATION!$D$3*SIMULATION!$D$17/$H12452/(SIMULATION!$D$17-$I12452)*(((EXP(-$I12452*$J12465))/(1-EXP(-SIMULATION!$D$4*$I12452)))-(EXP(-SIMULATION!$D$17*$J12465)/(1-EXP(-SIMULATION!$D$4*SIMULATION!$D$17))))</f>
        <v>2.3872664623234385</v>
      </c>
      <c r="L12465">
        <v>-0.13627284773006232</v>
      </c>
      <c r="M12465">
        <f t="shared" ca="1" si="194"/>
        <v>2.0619468632121523</v>
      </c>
    </row>
    <row r="12466" spans="1:13" x14ac:dyDescent="0.25">
      <c r="A12466" s="9"/>
      <c r="H12466" s="9"/>
      <c r="J12466">
        <v>14</v>
      </c>
      <c r="K12466">
        <f ca="1">SIMULATION!$D$3*SIMULATION!$D$17/$H12452/(SIMULATION!$D$17-$I12452)*(((EXP(-$I12452*$J12466))/(1-EXP(-SIMULATION!$D$4*$I12452)))-(EXP(-SIMULATION!$D$17*$J12466)/(1-EXP(-SIMULATION!$D$4*SIMULATION!$D$17))))</f>
        <v>2.2826035409760692</v>
      </c>
      <c r="L12466">
        <v>-0.63428091988064494</v>
      </c>
      <c r="M12466">
        <f t="shared" ca="1" si="194"/>
        <v>0.83479166728295062</v>
      </c>
    </row>
    <row r="12467" spans="1:13" x14ac:dyDescent="0.25">
      <c r="A12467" s="9"/>
      <c r="H12467" s="9"/>
      <c r="J12467">
        <v>15</v>
      </c>
      <c r="K12467">
        <f ca="1">SIMULATION!$D$3*SIMULATION!$D$17/$H12452/(SIMULATION!$D$17-$I12452)*(((EXP(-$I12452*$J12467))/(1-EXP(-SIMULATION!$D$4*$I12452)))-(EXP(-SIMULATION!$D$17*$J12467)/(1-EXP(-SIMULATION!$D$4*SIMULATION!$D$17))))</f>
        <v>2.1816409554807485</v>
      </c>
      <c r="L12467">
        <v>-0.16736778022955637</v>
      </c>
      <c r="M12467">
        <f t="shared" ca="1" si="194"/>
        <v>1.8165045515040472</v>
      </c>
    </row>
    <row r="12468" spans="1:13" x14ac:dyDescent="0.25">
      <c r="A12468" s="9"/>
      <c r="H12468" s="9"/>
      <c r="J12468">
        <v>16</v>
      </c>
      <c r="K12468">
        <f ca="1">SIMULATION!$D$3*SIMULATION!$D$17/$H12452/(SIMULATION!$D$17-$I12452)*(((EXP(-$I12452*$J12468))/(1-EXP(-SIMULATION!$D$4*$I12452)))-(EXP(-SIMULATION!$D$17*$J12468)/(1-EXP(-SIMULATION!$D$4*SIMULATION!$D$17))))</f>
        <v>2.0845755293142734</v>
      </c>
      <c r="L12468">
        <v>0.27477063120292927</v>
      </c>
      <c r="M12468">
        <f t="shared" ca="1" si="194"/>
        <v>2.6573556632941364</v>
      </c>
    </row>
    <row r="12469" spans="1:13" x14ac:dyDescent="0.25">
      <c r="A12469" s="9"/>
      <c r="H12469" s="9"/>
      <c r="J12469">
        <v>17</v>
      </c>
      <c r="K12469">
        <f ca="1">SIMULATION!$D$3*SIMULATION!$D$17/$H12452/(SIMULATION!$D$17-$I12452)*(((EXP(-$I12452*$J12469))/(1-EXP(-SIMULATION!$D$4*$I12452)))-(EXP(-SIMULATION!$D$17*$J12469)/(1-EXP(-SIMULATION!$D$4*SIMULATION!$D$17))))</f>
        <v>1.9914646926267945</v>
      </c>
      <c r="L12469">
        <v>0.19897433883692955</v>
      </c>
      <c r="M12469">
        <f t="shared" ca="1" si="194"/>
        <v>2.3877150631593</v>
      </c>
    </row>
    <row r="12470" spans="1:13" x14ac:dyDescent="0.25">
      <c r="A12470" s="9"/>
      <c r="H12470" s="9"/>
      <c r="J12470">
        <v>18</v>
      </c>
      <c r="K12470">
        <f ca="1">SIMULATION!$D$3*SIMULATION!$D$17/$H12452/(SIMULATION!$D$17-$I12452)*(((EXP(-$I12452*$J12470))/(1-EXP(-SIMULATION!$D$4*$I12452)))-(EXP(-SIMULATION!$D$17*$J12470)/(1-EXP(-SIMULATION!$D$4*SIMULATION!$D$17))))</f>
        <v>1.9022796419257246</v>
      </c>
      <c r="L12470">
        <v>-0.49124829364128142</v>
      </c>
      <c r="M12470">
        <f t="shared" ca="1" si="194"/>
        <v>0.96778801380116464</v>
      </c>
    </row>
    <row r="12471" spans="1:13" x14ac:dyDescent="0.25">
      <c r="A12471" s="9"/>
      <c r="H12471" s="9"/>
      <c r="J12471">
        <v>19</v>
      </c>
      <c r="K12471">
        <f ca="1">SIMULATION!$D$3*SIMULATION!$D$17/$H12452/(SIMULATION!$D$17-$I12452)*(((EXP(-$I12452*$J12471))/(1-EXP(-SIMULATION!$D$4*$I12452)))-(EXP(-SIMULATION!$D$17*$J12471)/(1-EXP(-SIMULATION!$D$4*SIMULATION!$D$17))))</f>
        <v>1.8169392668387172</v>
      </c>
      <c r="L12471">
        <v>-0.16703421018495557</v>
      </c>
      <c r="M12471">
        <f t="shared" ca="1" si="194"/>
        <v>1.5134482514482799</v>
      </c>
    </row>
    <row r="12472" spans="1:13" x14ac:dyDescent="0.25">
      <c r="A12472" s="9"/>
      <c r="H12472" s="9"/>
      <c r="J12472">
        <v>20</v>
      </c>
      <c r="K12472">
        <f ca="1">SIMULATION!$D$3*SIMULATION!$D$17/$H12452/(SIMULATION!$D$17-$I12452)*(((EXP(-$I12452*$J12472))/(1-EXP(-SIMULATION!$D$4*$I12452)))-(EXP(-SIMULATION!$D$17*$J12472)/(1-EXP(-SIMULATION!$D$4*SIMULATION!$D$17))))</f>
        <v>1.7353317582234957</v>
      </c>
      <c r="L12472">
        <v>0.28380755679687103</v>
      </c>
      <c r="M12472">
        <f t="shared" ca="1" si="194"/>
        <v>2.2278320247569243</v>
      </c>
    </row>
    <row r="12473" spans="1:13" x14ac:dyDescent="0.25">
      <c r="A12473" s="9"/>
      <c r="H12473" s="9"/>
      <c r="J12473">
        <v>21</v>
      </c>
      <c r="K12473">
        <f ca="1">SIMULATION!$D$3*SIMULATION!$D$17/$H12452/(SIMULATION!$D$17-$I12452)*(((EXP(-$I12452*$J12473))/(1-EXP(-SIMULATION!$D$4*$I12452)))-(EXP(-SIMULATION!$D$17*$J12473)/(1-EXP(-SIMULATION!$D$4*SIMULATION!$D$17))))</f>
        <v>1.6573283281729008</v>
      </c>
      <c r="L12473">
        <v>0.49678993341783811</v>
      </c>
      <c r="M12473">
        <f t="shared" ca="1" si="194"/>
        <v>2.4806723579774128</v>
      </c>
    </row>
    <row r="12474" spans="1:13" x14ac:dyDescent="0.25">
      <c r="A12474" s="9"/>
      <c r="H12474" s="9"/>
      <c r="J12474">
        <v>22</v>
      </c>
      <c r="K12474">
        <f ca="1">SIMULATION!$D$3*SIMULATION!$D$17/$H12452/(SIMULATION!$D$17-$I12452)*(((EXP(-$I12452*$J12474))/(1-EXP(-SIMULATION!$D$4*$I12452)))-(EXP(-SIMULATION!$D$17*$J12474)/(1-EXP(-SIMULATION!$D$4*SIMULATION!$D$17))))</f>
        <v>1.5827918808485546</v>
      </c>
      <c r="L12474">
        <v>-0.5638747832540878</v>
      </c>
      <c r="M12474">
        <f t="shared" ca="1" si="194"/>
        <v>0.69029545209874588</v>
      </c>
    </row>
    <row r="12475" spans="1:13" x14ac:dyDescent="0.25">
      <c r="A12475" s="9"/>
      <c r="H12475" s="9"/>
      <c r="J12475">
        <v>23</v>
      </c>
      <c r="K12475">
        <f ca="1">SIMULATION!$D$3*SIMULATION!$D$17/$H12452/(SIMULATION!$D$17-$I12452)*(((EXP(-$I12452*$J12475))/(1-EXP(-SIMULATION!$D$4*$I12452)))-(EXP(-SIMULATION!$D$17*$J12475)/(1-EXP(-SIMULATION!$D$4*SIMULATION!$D$17))))</f>
        <v>1.511582453143163</v>
      </c>
      <c r="L12475">
        <v>0.26200444874818685</v>
      </c>
      <c r="M12475">
        <f t="shared" ca="1" si="194"/>
        <v>1.9076237805163692</v>
      </c>
    </row>
    <row r="12476" spans="1:13" x14ac:dyDescent="0.25">
      <c r="A12476" s="9"/>
      <c r="H12476" s="9"/>
      <c r="J12476">
        <v>24</v>
      </c>
      <c r="K12476">
        <f ca="1">SIMULATION!$D$3*SIMULATION!$D$17/$H12452/(SIMULATION!$D$17-$I12452)*(((EXP(-$I12452*$J12476))/(1-EXP(-SIMULATION!$D$4*$I12452)))-(EXP(-SIMULATION!$D$17*$J12476)/(1-EXP(-SIMULATION!$D$4*SIMULATION!$D$17))))</f>
        <v>1.4435605905849813</v>
      </c>
      <c r="L12476">
        <v>0.36828193082937</v>
      </c>
      <c r="M12476">
        <f t="shared" ca="1" si="194"/>
        <v>1.975197872154804</v>
      </c>
    </row>
    <row r="12477" spans="1:13" x14ac:dyDescent="0.25">
      <c r="A12477" s="9">
        <v>500</v>
      </c>
      <c r="B12477" s="2">
        <f ca="1">NORMINV(RAND(),SIMULATION!D7,SIMULATION!D8)</f>
        <v>54.797965190884156</v>
      </c>
      <c r="C12477" s="2">
        <v>2</v>
      </c>
      <c r="D12477" s="2">
        <f ca="1">SIMULATION!$D$11*(1+(SIMULATION!$D$12*LN(1+$C12477)))*(1+(SIMULATION!$D$13*(($B12477/63.5)-1)))</f>
        <v>9.5918330599904138</v>
      </c>
      <c r="E12477" s="2">
        <v>-0.10149833597009011</v>
      </c>
      <c r="F12477" s="2">
        <f ca="1">D12477*(1+E12477)</f>
        <v>8.6182779654984891</v>
      </c>
      <c r="G12477" s="2">
        <v>-0.35370820012935433</v>
      </c>
      <c r="H12477" s="9">
        <f>SIMULATION!$D$15*EXP($G$12477)</f>
        <v>154.98832927017335</v>
      </c>
      <c r="I12477" s="2">
        <f ca="1">$F12477/$H12477</f>
        <v>5.5605980179805892E-2</v>
      </c>
      <c r="J12477">
        <v>0</v>
      </c>
      <c r="K12477">
        <f ca="1">SIMULATION!$D$3*SIMULATION!$D$17/$H12477/(SIMULATION!$D$17-$I12477)*(((EXP(-$I12477*$J12477))/(1-EXP(-SIMULATION!$D$4*$I12477)))-(EXP(-SIMULATION!$D$17*$J12477)/(1-EXP(-SIMULATION!$D$4*SIMULATION!$D$17))))</f>
        <v>1.4491660098003536</v>
      </c>
      <c r="L12477">
        <v>0.27037167812619256</v>
      </c>
      <c r="M12477">
        <f t="shared" ca="1" si="194"/>
        <v>1.8409794557535135</v>
      </c>
    </row>
    <row r="12478" spans="1:13" x14ac:dyDescent="0.25">
      <c r="A12478" s="9"/>
      <c r="H12478" s="9"/>
      <c r="J12478">
        <v>1</v>
      </c>
      <c r="K12478">
        <f ca="1">SIMULATION!$D$3*SIMULATION!$D$17/$H12477/(SIMULATION!$D$17-$I12477)*(((EXP(-$I12477*$J12478))/(1-EXP(-SIMULATION!$D$4*$I12477)))-(EXP(-SIMULATION!$D$17*$J12478)/(1-EXP(-SIMULATION!$D$4*SIMULATION!$D$17))))</f>
        <v>2.6080655469496721</v>
      </c>
      <c r="L12478">
        <v>-8.1498994101575455E-3</v>
      </c>
      <c r="M12478">
        <f t="shared" ca="1" si="194"/>
        <v>2.5868100750869347</v>
      </c>
    </row>
    <row r="12479" spans="1:13" x14ac:dyDescent="0.25">
      <c r="A12479" s="9"/>
      <c r="H12479" s="9"/>
      <c r="J12479">
        <v>2</v>
      </c>
      <c r="K12479">
        <f ca="1">SIMULATION!$D$3*SIMULATION!$D$17/$H12477/(SIMULATION!$D$17-$I12477)*(((EXP(-$I12477*$J12479))/(1-EXP(-SIMULATION!$D$4*$I12477)))-(EXP(-SIMULATION!$D$17*$J12479)/(1-EXP(-SIMULATION!$D$4*SIMULATION!$D$17))))</f>
        <v>3.2598804721783825</v>
      </c>
      <c r="L12479">
        <v>-5.5620429750161883E-2</v>
      </c>
      <c r="M12479">
        <f t="shared" ca="1" si="194"/>
        <v>3.07856451938166</v>
      </c>
    </row>
    <row r="12480" spans="1:13" x14ac:dyDescent="0.25">
      <c r="A12480" s="9"/>
      <c r="H12480" s="9"/>
      <c r="J12480">
        <v>3</v>
      </c>
      <c r="K12480">
        <f ca="1">SIMULATION!$D$3*SIMULATION!$D$17/$H12477/(SIMULATION!$D$17-$I12477)*(((EXP(-$I12477*$J12480))/(1-EXP(-SIMULATION!$D$4*$I12477)))-(EXP(-SIMULATION!$D$17*$J12480)/(1-EXP(-SIMULATION!$D$4*SIMULATION!$D$17))))</f>
        <v>3.5916564282169547</v>
      </c>
      <c r="L12480">
        <v>-6.7271522062559208E-2</v>
      </c>
      <c r="M12480">
        <f t="shared" ca="1" si="194"/>
        <v>3.350040233565025</v>
      </c>
    </row>
    <row r="12481" spans="1:13" x14ac:dyDescent="0.25">
      <c r="A12481" s="9"/>
      <c r="H12481" s="9"/>
      <c r="J12481">
        <v>4</v>
      </c>
      <c r="K12481">
        <f ca="1">SIMULATION!$D$3*SIMULATION!$D$17/$H12477/(SIMULATION!$D$17-$I12477)*(((EXP(-$I12477*$J12481))/(1-EXP(-SIMULATION!$D$4*$I12477)))-(EXP(-SIMULATION!$D$17*$J12481)/(1-EXP(-SIMULATION!$D$4*SIMULATION!$D$17))))</f>
        <v>3.7229910595202007</v>
      </c>
      <c r="L12481">
        <v>0.23532380997204405</v>
      </c>
      <c r="M12481">
        <f t="shared" ca="1" si="194"/>
        <v>4.599099500138351</v>
      </c>
    </row>
    <row r="12482" spans="1:13" x14ac:dyDescent="0.25">
      <c r="A12482" s="9"/>
      <c r="H12482" s="9"/>
      <c r="J12482">
        <v>5</v>
      </c>
      <c r="K12482">
        <f ca="1">SIMULATION!$D$3*SIMULATION!$D$17/$H12477/(SIMULATION!$D$17-$I12477)*(((EXP(-$I12477*$J12482))/(1-EXP(-SIMULATION!$D$4*$I12477)))-(EXP(-SIMULATION!$D$17*$J12482)/(1-EXP(-SIMULATION!$D$4*SIMULATION!$D$17))))</f>
        <v>3.7302740695077667</v>
      </c>
      <c r="L12482">
        <v>-7.0993409200812759E-3</v>
      </c>
      <c r="M12482">
        <f t="shared" ca="1" si="194"/>
        <v>3.7037915821629923</v>
      </c>
    </row>
    <row r="12483" spans="1:13" x14ac:dyDescent="0.25">
      <c r="A12483" s="9"/>
      <c r="H12483" s="9"/>
      <c r="J12483">
        <v>6</v>
      </c>
      <c r="K12483">
        <f ca="1">SIMULATION!$D$3*SIMULATION!$D$17/$H12477/(SIMULATION!$D$17-$I12477)*(((EXP(-$I12477*$J12483))/(1-EXP(-SIMULATION!$D$4*$I12477)))-(EXP(-SIMULATION!$D$17*$J12483)/(1-EXP(-SIMULATION!$D$4*SIMULATION!$D$17))))</f>
        <v>3.6622200602520754</v>
      </c>
      <c r="L12483">
        <v>0.48441122500814454</v>
      </c>
      <c r="M12483">
        <f t="shared" ref="M12483:M12546" ca="1" si="195">$K12483*(1+$L12483)</f>
        <v>5.4362405658881841</v>
      </c>
    </row>
    <row r="12484" spans="1:13" x14ac:dyDescent="0.25">
      <c r="A12484" s="9"/>
      <c r="H12484" s="9"/>
      <c r="J12484">
        <v>7</v>
      </c>
      <c r="K12484">
        <f ca="1">SIMULATION!$D$3*SIMULATION!$D$17/$H12477/(SIMULATION!$D$17-$I12477)*(((EXP(-$I12477*$J12484))/(1-EXP(-SIMULATION!$D$4*$I12477)))-(EXP(-SIMULATION!$D$17*$J12484)/(1-EXP(-SIMULATION!$D$4*SIMULATION!$D$17))))</f>
        <v>3.549821617832472</v>
      </c>
      <c r="L12484">
        <v>-7.2487506161525578E-2</v>
      </c>
      <c r="M12484">
        <f t="shared" ca="1" si="195"/>
        <v>3.2925039014375241</v>
      </c>
    </row>
    <row r="12485" spans="1:13" x14ac:dyDescent="0.25">
      <c r="A12485" s="9"/>
      <c r="H12485" s="9"/>
      <c r="J12485">
        <v>8</v>
      </c>
      <c r="K12485">
        <f ca="1">SIMULATION!$D$3*SIMULATION!$D$17/$H12477/(SIMULATION!$D$17-$I12477)*(((EXP(-$I12477*$J12485))/(1-EXP(-SIMULATION!$D$4*$I12477)))-(EXP(-SIMULATION!$D$17*$J12485)/(1-EXP(-SIMULATION!$D$4*SIMULATION!$D$17))))</f>
        <v>3.4127267954341209</v>
      </c>
      <c r="L12485">
        <v>-0.201890596736891</v>
      </c>
      <c r="M12485">
        <f t="shared" ca="1" si="195"/>
        <v>2.7237293462039482</v>
      </c>
    </row>
    <row r="12486" spans="1:13" x14ac:dyDescent="0.25">
      <c r="A12486" s="9"/>
      <c r="H12486" s="9"/>
      <c r="J12486">
        <v>9</v>
      </c>
      <c r="K12486">
        <f ca="1">SIMULATION!$D$3*SIMULATION!$D$17/$H12477/(SIMULATION!$D$17-$I12477)*(((EXP(-$I12477*$J12486))/(1-EXP(-SIMULATION!$D$4*$I12477)))-(EXP(-SIMULATION!$D$17*$J12486)/(1-EXP(-SIMULATION!$D$4*SIMULATION!$D$17))))</f>
        <v>3.2633253013450227</v>
      </c>
      <c r="L12486">
        <v>-0.19913140733804344</v>
      </c>
      <c r="M12486">
        <f t="shared" ca="1" si="195"/>
        <v>2.6134947414863436</v>
      </c>
    </row>
    <row r="12487" spans="1:13" x14ac:dyDescent="0.25">
      <c r="A12487" s="9"/>
      <c r="H12487" s="9"/>
      <c r="J12487">
        <v>10</v>
      </c>
      <c r="K12487">
        <f ca="1">SIMULATION!$D$3*SIMULATION!$D$17/$H12477/(SIMULATION!$D$17-$I12477)*(((EXP(-$I12477*$J12487))/(1-EXP(-SIMULATION!$D$4*$I12477)))-(EXP(-SIMULATION!$D$17*$J12487)/(1-EXP(-SIMULATION!$D$4*SIMULATION!$D$17))))</f>
        <v>3.1093664050178416</v>
      </c>
      <c r="L12487">
        <v>0.32850721400262645</v>
      </c>
      <c r="M12487">
        <f t="shared" ca="1" si="195"/>
        <v>4.1308157000436143</v>
      </c>
    </row>
    <row r="12488" spans="1:13" x14ac:dyDescent="0.25">
      <c r="A12488" s="9"/>
      <c r="H12488" s="9"/>
      <c r="J12488">
        <v>11</v>
      </c>
      <c r="K12488">
        <f ca="1">SIMULATION!$D$3*SIMULATION!$D$17/$H12477/(SIMULATION!$D$17-$I12477)*(((EXP(-$I12477*$J12488))/(1-EXP(-SIMULATION!$D$4*$I12477)))-(EXP(-SIMULATION!$D$17*$J12488)/(1-EXP(-SIMULATION!$D$4*SIMULATION!$D$17))))</f>
        <v>2.9556359660883031</v>
      </c>
      <c r="L12488">
        <v>-6.7979905708057786E-2</v>
      </c>
      <c r="M12488">
        <f t="shared" ca="1" si="195"/>
        <v>2.7547121118062758</v>
      </c>
    </row>
    <row r="12489" spans="1:13" x14ac:dyDescent="0.25">
      <c r="A12489" s="9"/>
      <c r="H12489" s="9"/>
      <c r="J12489">
        <v>12</v>
      </c>
      <c r="K12489">
        <f ca="1">SIMULATION!$D$3*SIMULATION!$D$17/$H12477/(SIMULATION!$D$17-$I12477)*(((EXP(-$I12477*$J12489))/(1-EXP(-SIMULATION!$D$4*$I12477)))-(EXP(-SIMULATION!$D$17*$J12489)/(1-EXP(-SIMULATION!$D$4*SIMULATION!$D$17))))</f>
        <v>2.8050305583872053</v>
      </c>
      <c r="L12489">
        <v>-0.29898632119301854</v>
      </c>
      <c r="M12489">
        <f t="shared" ca="1" si="195"/>
        <v>1.966364790901016</v>
      </c>
    </row>
    <row r="12490" spans="1:13" x14ac:dyDescent="0.25">
      <c r="A12490" s="9"/>
      <c r="H12490" s="9"/>
      <c r="J12490">
        <v>13</v>
      </c>
      <c r="K12490">
        <f ca="1">SIMULATION!$D$3*SIMULATION!$D$17/$H12477/(SIMULATION!$D$17-$I12477)*(((EXP(-$I12477*$J12490))/(1-EXP(-SIMULATION!$D$4*$I12477)))-(EXP(-SIMULATION!$D$17*$J12490)/(1-EXP(-SIMULATION!$D$4*SIMULATION!$D$17))))</f>
        <v>2.6592452679096392</v>
      </c>
      <c r="L12490">
        <v>0.602792144793869</v>
      </c>
      <c r="M12490">
        <f t="shared" ca="1" si="195"/>
        <v>4.2622174264858375</v>
      </c>
    </row>
    <row r="12491" spans="1:13" x14ac:dyDescent="0.25">
      <c r="A12491" s="9"/>
      <c r="H12491" s="9"/>
      <c r="J12491">
        <v>14</v>
      </c>
      <c r="K12491">
        <f ca="1">SIMULATION!$D$3*SIMULATION!$D$17/$H12477/(SIMULATION!$D$17-$I12477)*(((EXP(-$I12477*$J12491))/(1-EXP(-SIMULATION!$D$4*$I12477)))-(EXP(-SIMULATION!$D$17*$J12491)/(1-EXP(-SIMULATION!$D$4*SIMULATION!$D$17))))</f>
        <v>2.5192139521697592</v>
      </c>
      <c r="L12491">
        <v>-2.3846339921023019E-2</v>
      </c>
      <c r="M12491">
        <f t="shared" ca="1" si="195"/>
        <v>2.4591399199325354</v>
      </c>
    </row>
    <row r="12492" spans="1:13" x14ac:dyDescent="0.25">
      <c r="A12492" s="9"/>
      <c r="H12492" s="9"/>
      <c r="J12492">
        <v>15</v>
      </c>
      <c r="K12492">
        <f ca="1">SIMULATION!$D$3*SIMULATION!$D$17/$H12477/(SIMULATION!$D$17-$I12477)*(((EXP(-$I12477*$J12492))/(1-EXP(-SIMULATION!$D$4*$I12477)))-(EXP(-SIMULATION!$D$17*$J12492)/(1-EXP(-SIMULATION!$D$4*SIMULATION!$D$17))))</f>
        <v>2.3853908977532883</v>
      </c>
      <c r="L12492">
        <v>-6.7292729755233219E-2</v>
      </c>
      <c r="M12492">
        <f t="shared" ca="1" si="195"/>
        <v>2.2248714327101831</v>
      </c>
    </row>
    <row r="12493" spans="1:13" x14ac:dyDescent="0.25">
      <c r="A12493" s="9"/>
      <c r="H12493" s="9"/>
      <c r="J12493">
        <v>16</v>
      </c>
      <c r="K12493">
        <f ca="1">SIMULATION!$D$3*SIMULATION!$D$17/$H12477/(SIMULATION!$D$17-$I12477)*(((EXP(-$I12477*$J12493))/(1-EXP(-SIMULATION!$D$4*$I12477)))-(EXP(-SIMULATION!$D$17*$J12493)/(1-EXP(-SIMULATION!$D$4*SIMULATION!$D$17))))</f>
        <v>2.2579308674782936</v>
      </c>
      <c r="L12493">
        <v>-0.29264401489430963</v>
      </c>
      <c r="M12493">
        <f t="shared" ca="1" si="195"/>
        <v>1.5971609130656543</v>
      </c>
    </row>
    <row r="12494" spans="1:13" x14ac:dyDescent="0.25">
      <c r="A12494" s="9"/>
      <c r="H12494" s="9"/>
      <c r="J12494">
        <v>17</v>
      </c>
      <c r="K12494">
        <f ca="1">SIMULATION!$D$3*SIMULATION!$D$17/$H12477/(SIMULATION!$D$17-$I12477)*(((EXP(-$I12477*$J12494))/(1-EXP(-SIMULATION!$D$4*$I12477)))-(EXP(-SIMULATION!$D$17*$J12494)/(1-EXP(-SIMULATION!$D$4*SIMULATION!$D$17))))</f>
        <v>2.1368040572647624</v>
      </c>
      <c r="L12494">
        <v>-0.23587581311065342</v>
      </c>
      <c r="M12494">
        <f t="shared" ca="1" si="195"/>
        <v>1.6327836627992933</v>
      </c>
    </row>
    <row r="12495" spans="1:13" x14ac:dyDescent="0.25">
      <c r="A12495" s="9"/>
      <c r="H12495" s="9"/>
      <c r="J12495">
        <v>18</v>
      </c>
      <c r="K12495">
        <f ca="1">SIMULATION!$D$3*SIMULATION!$D$17/$H12477/(SIMULATION!$D$17-$I12477)*(((EXP(-$I12477*$J12495))/(1-EXP(-SIMULATION!$D$4*$I12477)))-(EXP(-SIMULATION!$D$17*$J12495)/(1-EXP(-SIMULATION!$D$4*SIMULATION!$D$17))))</f>
        <v>2.0218693643756147</v>
      </c>
      <c r="L12495">
        <v>-6.4841142905424476E-2</v>
      </c>
      <c r="M12495">
        <f t="shared" ca="1" si="195"/>
        <v>1.8907690439840357</v>
      </c>
    </row>
    <row r="12496" spans="1:13" x14ac:dyDescent="0.25">
      <c r="A12496" s="9"/>
      <c r="H12496" s="9"/>
      <c r="J12496">
        <v>19</v>
      </c>
      <c r="K12496">
        <f ca="1">SIMULATION!$D$3*SIMULATION!$D$17/$H12477/(SIMULATION!$D$17-$I12477)*(((EXP(-$I12477*$J12496))/(1-EXP(-SIMULATION!$D$4*$I12477)))-(EXP(-SIMULATION!$D$17*$J12496)/(1-EXP(-SIMULATION!$D$4*SIMULATION!$D$17))))</f>
        <v>1.9129209621489454</v>
      </c>
      <c r="L12496">
        <v>-0.33562609803072896</v>
      </c>
      <c r="M12496">
        <f t="shared" ca="1" si="195"/>
        <v>1.270894763781707</v>
      </c>
    </row>
    <row r="12497" spans="1:13" x14ac:dyDescent="0.25">
      <c r="A12497" s="9"/>
      <c r="H12497" s="9"/>
      <c r="J12497">
        <v>20</v>
      </c>
      <c r="K12497">
        <f ca="1">SIMULATION!$D$3*SIMULATION!$D$17/$H12477/(SIMULATION!$D$17-$I12477)*(((EXP(-$I12477*$J12497))/(1-EXP(-SIMULATION!$D$4*$I12477)))-(EXP(-SIMULATION!$D$17*$J12497)/(1-EXP(-SIMULATION!$D$4*SIMULATION!$D$17))))</f>
        <v>1.8097177892912135</v>
      </c>
      <c r="L12497">
        <v>0.12310315301003245</v>
      </c>
      <c r="M12497">
        <f t="shared" ca="1" si="195"/>
        <v>2.0324997552113073</v>
      </c>
    </row>
    <row r="12498" spans="1:13" x14ac:dyDescent="0.25">
      <c r="A12498" s="9"/>
      <c r="H12498" s="9"/>
      <c r="J12498">
        <v>21</v>
      </c>
      <c r="K12498">
        <f ca="1">SIMULATION!$D$3*SIMULATION!$D$17/$H12477/(SIMULATION!$D$17-$I12477)*(((EXP(-$I12477*$J12498))/(1-EXP(-SIMULATION!$D$4*$I12477)))-(EXP(-SIMULATION!$D$17*$J12498)/(1-EXP(-SIMULATION!$D$4*SIMULATION!$D$17))))</f>
        <v>1.7120021097118168</v>
      </c>
      <c r="L12498">
        <v>0.35815823685273801</v>
      </c>
      <c r="M12498">
        <f t="shared" ca="1" si="195"/>
        <v>2.3251697668143687</v>
      </c>
    </row>
    <row r="12499" spans="1:13" x14ac:dyDescent="0.25">
      <c r="A12499" s="9"/>
      <c r="H12499" s="9"/>
      <c r="J12499">
        <v>22</v>
      </c>
      <c r="K12499">
        <f ca="1">SIMULATION!$D$3*SIMULATION!$D$17/$H12477/(SIMULATION!$D$17-$I12477)*(((EXP(-$I12477*$J12499))/(1-EXP(-SIMULATION!$D$4*$I12477)))-(EXP(-SIMULATION!$D$17*$J12499)/(1-EXP(-SIMULATION!$D$4*SIMULATION!$D$17))))</f>
        <v>1.6195110867565483</v>
      </c>
      <c r="L12499">
        <v>0.11274303003077131</v>
      </c>
      <c r="M12499">
        <f t="shared" ca="1" si="195"/>
        <v>1.8020996738459087</v>
      </c>
    </row>
    <row r="12500" spans="1:13" x14ac:dyDescent="0.25">
      <c r="A12500" s="9"/>
      <c r="H12500" s="9"/>
      <c r="J12500">
        <v>23</v>
      </c>
      <c r="K12500">
        <f ca="1">SIMULATION!$D$3*SIMULATION!$D$17/$H12477/(SIMULATION!$D$17-$I12477)*(((EXP(-$I12477*$J12500))/(1-EXP(-SIMULATION!$D$4*$I12477)))-(EXP(-SIMULATION!$D$17*$J12500)/(1-EXP(-SIMULATION!$D$4*SIMULATION!$D$17))))</f>
        <v>1.5319838981718479</v>
      </c>
      <c r="L12500">
        <v>-9.4417215164143975E-3</v>
      </c>
      <c r="M12500">
        <f t="shared" ca="1" si="195"/>
        <v>1.5175193328376784</v>
      </c>
    </row>
    <row r="12501" spans="1:13" x14ac:dyDescent="0.25">
      <c r="A12501" s="9"/>
      <c r="H12501" s="9"/>
      <c r="J12501">
        <v>24</v>
      </c>
      <c r="K12501">
        <f ca="1">SIMULATION!$D$3*SIMULATION!$D$17/$H12477/(SIMULATION!$D$17-$I12477)*(((EXP(-$I12477*$J12501))/(1-EXP(-SIMULATION!$D$4*$I12477)))-(EXP(-SIMULATION!$D$17*$J12501)/(1-EXP(-SIMULATION!$D$4*SIMULATION!$D$17))))</f>
        <v>1.4491660098003543</v>
      </c>
      <c r="L12501">
        <v>-6.4172676378550467E-2</v>
      </c>
      <c r="M12501">
        <f t="shared" ca="1" si="195"/>
        <v>1.3561691484346408</v>
      </c>
    </row>
    <row r="12502" spans="1:13" x14ac:dyDescent="0.25">
      <c r="A12502" s="9">
        <v>501</v>
      </c>
      <c r="B12502" s="2">
        <f ca="1">NORMINV(RAND(),SIMULATION!D7,SIMULATION!D8)</f>
        <v>66.118969288583301</v>
      </c>
      <c r="C12502" s="2">
        <v>2</v>
      </c>
      <c r="D12502" s="2">
        <f ca="1">SIMULATION!$D$11*(1+(SIMULATION!$D$12*LN(1+$C12502)))*(1+(SIMULATION!$D$13*(($B12502/63.5)-1)))</f>
        <v>10.432550491161827</v>
      </c>
      <c r="E12502" s="2">
        <v>-0.1366153988952413</v>
      </c>
      <c r="F12502" s="2">
        <f ca="1">D12502*(1+E12502)</f>
        <v>9.0073034443170084</v>
      </c>
      <c r="G12502" s="2">
        <v>-0.40530714569506898</v>
      </c>
      <c r="H12502" s="9">
        <f>SIMULATION!$D$15*EXP($G$12502)</f>
        <v>147.19391593651721</v>
      </c>
      <c r="I12502" s="2">
        <f ca="1">$F12502/$H12502</f>
        <v>6.1193449382797444E-2</v>
      </c>
      <c r="J12502">
        <v>0</v>
      </c>
      <c r="K12502">
        <f ca="1">SIMULATION!$D$3*SIMULATION!$D$17/$H12502/(SIMULATION!$D$17-$I12502)*(((EXP(-$I12502*$J12502))/(1-EXP(-SIMULATION!$D$4*$I12502)))-(EXP(-SIMULATION!$D$17*$J12502)/(1-EXP(-SIMULATION!$D$4*SIMULATION!$D$17))))</f>
        <v>1.2957075709162911</v>
      </c>
      <c r="L12502">
        <v>-9.2947145695819494E-2</v>
      </c>
      <c r="M12502">
        <f t="shared" ca="1" si="195"/>
        <v>1.1752752505431581</v>
      </c>
    </row>
    <row r="12503" spans="1:13" x14ac:dyDescent="0.25">
      <c r="A12503" s="9"/>
      <c r="H12503" s="9"/>
      <c r="J12503">
        <v>1</v>
      </c>
      <c r="K12503">
        <f ca="1">SIMULATION!$D$3*SIMULATION!$D$17/$H12502/(SIMULATION!$D$17-$I12502)*(((EXP(-$I12502*$J12503))/(1-EXP(-SIMULATION!$D$4*$I12502)))-(EXP(-SIMULATION!$D$17*$J12503)/(1-EXP(-SIMULATION!$D$4*SIMULATION!$D$17))))</f>
        <v>2.517728762533459</v>
      </c>
      <c r="L12503">
        <v>7.0058490700190758E-4</v>
      </c>
      <c r="M12503">
        <f t="shared" ca="1" si="195"/>
        <v>2.5194926453044144</v>
      </c>
    </row>
    <row r="12504" spans="1:13" x14ac:dyDescent="0.25">
      <c r="A12504" s="9"/>
      <c r="H12504" s="9"/>
      <c r="J12504">
        <v>2</v>
      </c>
      <c r="K12504">
        <f ca="1">SIMULATION!$D$3*SIMULATION!$D$17/$H12502/(SIMULATION!$D$17-$I12502)*(((EXP(-$I12502*$J12504))/(1-EXP(-SIMULATION!$D$4*$I12502)))-(EXP(-SIMULATION!$D$17*$J12504)/(1-EXP(-SIMULATION!$D$4*SIMULATION!$D$17))))</f>
        <v>3.2006671940989575</v>
      </c>
      <c r="L12504">
        <v>-4.9074238342352925E-5</v>
      </c>
      <c r="M12504">
        <f t="shared" ca="1" si="195"/>
        <v>3.2005101237942197</v>
      </c>
    </row>
    <row r="12505" spans="1:13" x14ac:dyDescent="0.25">
      <c r="A12505" s="9"/>
      <c r="H12505" s="9"/>
      <c r="J12505">
        <v>3</v>
      </c>
      <c r="K12505">
        <f ca="1">SIMULATION!$D$3*SIMULATION!$D$17/$H12502/(SIMULATION!$D$17-$I12502)*(((EXP(-$I12502*$J12505))/(1-EXP(-SIMULATION!$D$4*$I12502)))-(EXP(-SIMULATION!$D$17*$J12505)/(1-EXP(-SIMULATION!$D$4*SIMULATION!$D$17))))</f>
        <v>3.5440938213445716</v>
      </c>
      <c r="L12505">
        <v>0.73771452328702158</v>
      </c>
      <c r="M12505">
        <f t="shared" ca="1" si="195"/>
        <v>6.1586233052422612</v>
      </c>
    </row>
    <row r="12506" spans="1:13" x14ac:dyDescent="0.25">
      <c r="A12506" s="9"/>
      <c r="H12506" s="9"/>
      <c r="J12506">
        <v>4</v>
      </c>
      <c r="K12506">
        <f ca="1">SIMULATION!$D$3*SIMULATION!$D$17/$H12502/(SIMULATION!$D$17-$I12502)*(((EXP(-$I12502*$J12506))/(1-EXP(-SIMULATION!$D$4*$I12502)))-(EXP(-SIMULATION!$D$17*$J12506)/(1-EXP(-SIMULATION!$D$4*SIMULATION!$D$17))))</f>
        <v>3.6755456391829711</v>
      </c>
      <c r="L12506">
        <v>0.50071942221539334</v>
      </c>
      <c r="M12506">
        <f t="shared" ca="1" si="195"/>
        <v>5.5159627279609778</v>
      </c>
    </row>
    <row r="12507" spans="1:13" x14ac:dyDescent="0.25">
      <c r="A12507" s="9"/>
      <c r="H12507" s="9"/>
      <c r="J12507">
        <v>5</v>
      </c>
      <c r="K12507">
        <f ca="1">SIMULATION!$D$3*SIMULATION!$D$17/$H12502/(SIMULATION!$D$17-$I12502)*(((EXP(-$I12502*$J12507))/(1-EXP(-SIMULATION!$D$4*$I12502)))-(EXP(-SIMULATION!$D$17*$J12507)/(1-EXP(-SIMULATION!$D$4*SIMULATION!$D$17))))</f>
        <v>3.6764194805229748</v>
      </c>
      <c r="L12507">
        <v>0.31167195086837074</v>
      </c>
      <c r="M12507">
        <f t="shared" ca="1" si="195"/>
        <v>4.8222563122280526</v>
      </c>
    </row>
    <row r="12508" spans="1:13" x14ac:dyDescent="0.25">
      <c r="A12508" s="9"/>
      <c r="H12508" s="9"/>
      <c r="J12508">
        <v>6</v>
      </c>
      <c r="K12508">
        <f ca="1">SIMULATION!$D$3*SIMULATION!$D$17/$H12502/(SIMULATION!$D$17-$I12502)*(((EXP(-$I12502*$J12508))/(1-EXP(-SIMULATION!$D$4*$I12502)))-(EXP(-SIMULATION!$D$17*$J12508)/(1-EXP(-SIMULATION!$D$4*SIMULATION!$D$17))))</f>
        <v>3.5985641476553227</v>
      </c>
      <c r="L12508">
        <v>-0.2821320657798454</v>
      </c>
      <c r="M12508">
        <f t="shared" ca="1" si="195"/>
        <v>2.5832938108360382</v>
      </c>
    </row>
    <row r="12509" spans="1:13" x14ac:dyDescent="0.25">
      <c r="A12509" s="9"/>
      <c r="H12509" s="9"/>
      <c r="J12509">
        <v>7</v>
      </c>
      <c r="K12509">
        <f ca="1">SIMULATION!$D$3*SIMULATION!$D$17/$H12502/(SIMULATION!$D$17-$I12502)*(((EXP(-$I12502*$J12509))/(1-EXP(-SIMULATION!$D$4*$I12502)))-(EXP(-SIMULATION!$D$17*$J12509)/(1-EXP(-SIMULATION!$D$4*SIMULATION!$D$17))))</f>
        <v>3.4749118831542907</v>
      </c>
      <c r="L12509">
        <v>0.81293583808588155</v>
      </c>
      <c r="M12509">
        <f t="shared" ca="1" si="195"/>
        <v>6.2997922871609129</v>
      </c>
    </row>
    <row r="12510" spans="1:13" x14ac:dyDescent="0.25">
      <c r="A12510" s="9"/>
      <c r="H12510" s="9"/>
      <c r="J12510">
        <v>8</v>
      </c>
      <c r="K12510">
        <f ca="1">SIMULATION!$D$3*SIMULATION!$D$17/$H12502/(SIMULATION!$D$17-$I12502)*(((EXP(-$I12502*$J12510))/(1-EXP(-SIMULATION!$D$4*$I12502)))-(EXP(-SIMULATION!$D$17*$J12510)/(1-EXP(-SIMULATION!$D$4*SIMULATION!$D$17))))</f>
        <v>3.3262901742706821</v>
      </c>
      <c r="L12510">
        <v>-0.12466521829483194</v>
      </c>
      <c r="M12510">
        <f t="shared" ca="1" si="195"/>
        <v>2.9116174835832731</v>
      </c>
    </row>
    <row r="12511" spans="1:13" x14ac:dyDescent="0.25">
      <c r="A12511" s="9"/>
      <c r="H12511" s="9"/>
      <c r="J12511">
        <v>9</v>
      </c>
      <c r="K12511">
        <f ca="1">SIMULATION!$D$3*SIMULATION!$D$17/$H12502/(SIMULATION!$D$17-$I12502)*(((EXP(-$I12502*$J12511))/(1-EXP(-SIMULATION!$D$4*$I12502)))-(EXP(-SIMULATION!$D$17*$J12511)/(1-EXP(-SIMULATION!$D$4*SIMULATION!$D$17))))</f>
        <v>3.1657858876092675</v>
      </c>
      <c r="L12511">
        <v>0.43163159959166869</v>
      </c>
      <c r="M12511">
        <f t="shared" ca="1" si="195"/>
        <v>4.5322391142427865</v>
      </c>
    </row>
    <row r="12512" spans="1:13" x14ac:dyDescent="0.25">
      <c r="A12512" s="9"/>
      <c r="H12512" s="9"/>
      <c r="J12512">
        <v>10</v>
      </c>
      <c r="K12512">
        <f ca="1">SIMULATION!$D$3*SIMULATION!$D$17/$H12502/(SIMULATION!$D$17-$I12502)*(((EXP(-$I12502*$J12512))/(1-EXP(-SIMULATION!$D$4*$I12502)))-(EXP(-SIMULATION!$D$17*$J12512)/(1-EXP(-SIMULATION!$D$4*SIMULATION!$D$17))))</f>
        <v>3.001540939065575</v>
      </c>
      <c r="L12512">
        <v>0.1771792221602321</v>
      </c>
      <c r="M12512">
        <f t="shared" ca="1" si="195"/>
        <v>3.5333516279313062</v>
      </c>
    </row>
    <row r="12513" spans="1:13" x14ac:dyDescent="0.25">
      <c r="A12513" s="9"/>
      <c r="H12513" s="9"/>
      <c r="J12513">
        <v>11</v>
      </c>
      <c r="K12513">
        <f ca="1">SIMULATION!$D$3*SIMULATION!$D$17/$H12502/(SIMULATION!$D$17-$I12502)*(((EXP(-$I12502*$J12513))/(1-EXP(-SIMULATION!$D$4*$I12502)))-(EXP(-SIMULATION!$D$17*$J12513)/(1-EXP(-SIMULATION!$D$4*SIMULATION!$D$17))))</f>
        <v>2.8385429112670204</v>
      </c>
      <c r="L12513">
        <v>-0.36390366723562095</v>
      </c>
      <c r="M12513">
        <f t="shared" ca="1" si="195"/>
        <v>1.8055867362512759</v>
      </c>
    </row>
    <row r="12514" spans="1:13" x14ac:dyDescent="0.25">
      <c r="A12514" s="9"/>
      <c r="H12514" s="9"/>
      <c r="J12514">
        <v>12</v>
      </c>
      <c r="K12514">
        <f ca="1">SIMULATION!$D$3*SIMULATION!$D$17/$H12502/(SIMULATION!$D$17-$I12502)*(((EXP(-$I12502*$J12514))/(1-EXP(-SIMULATION!$D$4*$I12502)))-(EXP(-SIMULATION!$D$17*$J12514)/(1-EXP(-SIMULATION!$D$4*SIMULATION!$D$17))))</f>
        <v>2.6797716633322461</v>
      </c>
      <c r="L12514">
        <v>0.16359528579709262</v>
      </c>
      <c r="M12514">
        <f t="shared" ca="1" si="195"/>
        <v>3.118169674466035</v>
      </c>
    </row>
    <row r="12515" spans="1:13" x14ac:dyDescent="0.25">
      <c r="A12515" s="9"/>
      <c r="H12515" s="9"/>
      <c r="J12515">
        <v>13</v>
      </c>
      <c r="K12515">
        <f ca="1">SIMULATION!$D$3*SIMULATION!$D$17/$H12502/(SIMULATION!$D$17-$I12502)*(((EXP(-$I12502*$J12515))/(1-EXP(-SIMULATION!$D$4*$I12502)))-(EXP(-SIMULATION!$D$17*$J12515)/(1-EXP(-SIMULATION!$D$4*SIMULATION!$D$17))))</f>
        <v>2.5269332960036159</v>
      </c>
      <c r="L12515">
        <v>0.44881123634116082</v>
      </c>
      <c r="M12515">
        <f t="shared" ca="1" si="195"/>
        <v>3.6610493527346435</v>
      </c>
    </row>
    <row r="12516" spans="1:13" x14ac:dyDescent="0.25">
      <c r="A12516" s="9"/>
      <c r="H12516" s="9"/>
      <c r="J12516">
        <v>14</v>
      </c>
      <c r="K12516">
        <f ca="1">SIMULATION!$D$3*SIMULATION!$D$17/$H12502/(SIMULATION!$D$17-$I12502)*(((EXP(-$I12502*$J12516))/(1-EXP(-SIMULATION!$D$4*$I12502)))-(EXP(-SIMULATION!$D$17*$J12516)/(1-EXP(-SIMULATION!$D$4*SIMULATION!$D$17))))</f>
        <v>2.3809297321800824</v>
      </c>
      <c r="L12516">
        <v>-9.524347124147016E-2</v>
      </c>
      <c r="M12516">
        <f t="shared" ca="1" si="195"/>
        <v>2.1541617197052276</v>
      </c>
    </row>
    <row r="12517" spans="1:13" x14ac:dyDescent="0.25">
      <c r="A12517" s="9"/>
      <c r="H12517" s="9"/>
      <c r="J12517">
        <v>15</v>
      </c>
      <c r="K12517">
        <f ca="1">SIMULATION!$D$3*SIMULATION!$D$17/$H12502/(SIMULATION!$D$17-$I12502)*(((EXP(-$I12502*$J12517))/(1-EXP(-SIMULATION!$D$4*$I12502)))-(EXP(-SIMULATION!$D$17*$J12517)/(1-EXP(-SIMULATION!$D$4*SIMULATION!$D$17))))</f>
        <v>2.2421589186201718</v>
      </c>
      <c r="L12517">
        <v>2.1639547073417208E-2</v>
      </c>
      <c r="M12517">
        <f t="shared" ca="1" si="195"/>
        <v>2.2906782220857353</v>
      </c>
    </row>
    <row r="12518" spans="1:13" x14ac:dyDescent="0.25">
      <c r="A12518" s="9"/>
      <c r="H12518" s="9"/>
      <c r="J12518">
        <v>16</v>
      </c>
      <c r="K12518">
        <f ca="1">SIMULATION!$D$3*SIMULATION!$D$17/$H12502/(SIMULATION!$D$17-$I12502)*(((EXP(-$I12502*$J12518))/(1-EXP(-SIMULATION!$D$4*$I12502)))-(EXP(-SIMULATION!$D$17*$J12518)/(1-EXP(-SIMULATION!$D$4*SIMULATION!$D$17))))</f>
        <v>2.1107065281333455</v>
      </c>
      <c r="L12518">
        <v>0.16179977973167289</v>
      </c>
      <c r="M12518">
        <f t="shared" ca="1" si="195"/>
        <v>2.4522183794635248</v>
      </c>
    </row>
    <row r="12519" spans="1:13" x14ac:dyDescent="0.25">
      <c r="A12519" s="9"/>
      <c r="H12519" s="9"/>
      <c r="J12519">
        <v>17</v>
      </c>
      <c r="K12519">
        <f ca="1">SIMULATION!$D$3*SIMULATION!$D$17/$H12502/(SIMULATION!$D$17-$I12502)*(((EXP(-$I12502*$J12519))/(1-EXP(-SIMULATION!$D$4*$I12502)))-(EXP(-SIMULATION!$D$17*$J12519)/(1-EXP(-SIMULATION!$D$4*SIMULATION!$D$17))))</f>
        <v>1.9864681726788025</v>
      </c>
      <c r="L12519">
        <v>-0.16922502047536722</v>
      </c>
      <c r="M12519">
        <f t="shared" ca="1" si="195"/>
        <v>1.6503080554835667</v>
      </c>
    </row>
    <row r="12520" spans="1:13" x14ac:dyDescent="0.25">
      <c r="A12520" s="9"/>
      <c r="H12520" s="9"/>
      <c r="J12520">
        <v>18</v>
      </c>
      <c r="K12520">
        <f ca="1">SIMULATION!$D$3*SIMULATION!$D$17/$H12502/(SIMULATION!$D$17-$I12502)*(((EXP(-$I12502*$J12520))/(1-EXP(-SIMULATION!$D$4*$I12502)))-(EXP(-SIMULATION!$D$17*$J12520)/(1-EXP(-SIMULATION!$D$4*SIMULATION!$D$17))))</f>
        <v>1.8692271238192406</v>
      </c>
      <c r="L12520">
        <v>0.1500533697387002</v>
      </c>
      <c r="M12520">
        <f t="shared" ca="1" si="195"/>
        <v>2.1497109525552967</v>
      </c>
    </row>
    <row r="12521" spans="1:13" x14ac:dyDescent="0.25">
      <c r="A12521" s="9"/>
      <c r="H12521" s="9"/>
      <c r="J12521">
        <v>19</v>
      </c>
      <c r="K12521">
        <f ca="1">SIMULATION!$D$3*SIMULATION!$D$17/$H12502/(SIMULATION!$D$17-$I12502)*(((EXP(-$I12502*$J12521))/(1-EXP(-SIMULATION!$D$4*$I12502)))-(EXP(-SIMULATION!$D$17*$J12521)/(1-EXP(-SIMULATION!$D$4*SIMULATION!$D$17))))</f>
        <v>1.7587035566249589</v>
      </c>
      <c r="L12521">
        <v>0.27074262107766112</v>
      </c>
      <c r="M12521">
        <f t="shared" ca="1" si="195"/>
        <v>2.2348595672442051</v>
      </c>
    </row>
    <row r="12522" spans="1:13" x14ac:dyDescent="0.25">
      <c r="A12522" s="9"/>
      <c r="H12522" s="9"/>
      <c r="J12522">
        <v>20</v>
      </c>
      <c r="K12522">
        <f ca="1">SIMULATION!$D$3*SIMULATION!$D$17/$H12502/(SIMULATION!$D$17-$I12502)*(((EXP(-$I12502*$J12522))/(1-EXP(-SIMULATION!$D$4*$I12502)))-(EXP(-SIMULATION!$D$17*$J12522)/(1-EXP(-SIMULATION!$D$4*SIMULATION!$D$17))))</f>
        <v>1.65458557842871</v>
      </c>
      <c r="L12522">
        <v>-0.43484135067630947</v>
      </c>
      <c r="M12522">
        <f t="shared" ca="1" si="195"/>
        <v>0.93510335069522699</v>
      </c>
    </row>
    <row r="12523" spans="1:13" x14ac:dyDescent="0.25">
      <c r="A12523" s="9"/>
      <c r="H12523" s="9"/>
      <c r="J12523">
        <v>21</v>
      </c>
      <c r="K12523">
        <f ca="1">SIMULATION!$D$3*SIMULATION!$D$17/$H12502/(SIMULATION!$D$17-$I12502)*(((EXP(-$I12502*$J12523))/(1-EXP(-SIMULATION!$D$4*$I12502)))-(EXP(-SIMULATION!$D$17*$J12523)/(1-EXP(-SIMULATION!$D$4*SIMULATION!$D$17))))</f>
        <v>1.5565486162082305</v>
      </c>
      <c r="L12523">
        <v>0.1881123424277415</v>
      </c>
      <c r="M12523">
        <f t="shared" ca="1" si="195"/>
        <v>1.8493546225058204</v>
      </c>
    </row>
    <row r="12524" spans="1:13" x14ac:dyDescent="0.25">
      <c r="A12524" s="9"/>
      <c r="H12524" s="9"/>
      <c r="J12524">
        <v>22</v>
      </c>
      <c r="K12524">
        <f ca="1">SIMULATION!$D$3*SIMULATION!$D$17/$H12502/(SIMULATION!$D$17-$I12502)*(((EXP(-$I12502*$J12524))/(1-EXP(-SIMULATION!$D$4*$I12502)))-(EXP(-SIMULATION!$D$17*$J12524)/(1-EXP(-SIMULATION!$D$4*SIMULATION!$D$17))))</f>
        <v>1.4642673733721547</v>
      </c>
      <c r="L12524">
        <v>-0.49417442647514243</v>
      </c>
      <c r="M12524">
        <f t="shared" ca="1" si="195"/>
        <v>0.74066388392970695</v>
      </c>
    </row>
    <row r="12525" spans="1:13" x14ac:dyDescent="0.25">
      <c r="A12525" s="9"/>
      <c r="H12525" s="9"/>
      <c r="J12525">
        <v>23</v>
      </c>
      <c r="K12525">
        <f ca="1">SIMULATION!$D$3*SIMULATION!$D$17/$H12502/(SIMULATION!$D$17-$I12502)*(((EXP(-$I12502*$J12525))/(1-EXP(-SIMULATION!$D$4*$I12502)))-(EXP(-SIMULATION!$D$17*$J12525)/(1-EXP(-SIMULATION!$D$4*SIMULATION!$D$17))))</f>
        <v>1.3774230525668509</v>
      </c>
      <c r="L12525">
        <v>0.19722875351050037</v>
      </c>
      <c r="M12525">
        <f t="shared" ca="1" si="195"/>
        <v>1.6490904842812395</v>
      </c>
    </row>
    <row r="12526" spans="1:13" x14ac:dyDescent="0.25">
      <c r="A12526" s="9"/>
      <c r="H12526" s="9"/>
      <c r="J12526">
        <v>24</v>
      </c>
      <c r="K12526">
        <f ca="1">SIMULATION!$D$3*SIMULATION!$D$17/$H12502/(SIMULATION!$D$17-$I12502)*(((EXP(-$I12502*$J12526))/(1-EXP(-SIMULATION!$D$4*$I12502)))-(EXP(-SIMULATION!$D$17*$J12526)/(1-EXP(-SIMULATION!$D$4*SIMULATION!$D$17))))</f>
        <v>1.2957075709162911</v>
      </c>
      <c r="L12526">
        <v>0.21918564032815741</v>
      </c>
      <c r="M12526">
        <f t="shared" ca="1" si="195"/>
        <v>1.5797080645256196</v>
      </c>
    </row>
    <row r="12527" spans="1:13" x14ac:dyDescent="0.25">
      <c r="A12527" s="9">
        <v>502</v>
      </c>
      <c r="B12527" s="2">
        <f ca="1">NORMINV(RAND(),SIMULATION!D7,SIMULATION!D8)</f>
        <v>62.669714410319102</v>
      </c>
      <c r="C12527" s="2">
        <v>2</v>
      </c>
      <c r="D12527" s="2">
        <f ca="1">SIMULATION!$D$11*(1+(SIMULATION!$D$12*LN(1+$C12527)))*(1+(SIMULATION!$D$13*(($B12527/63.5)-1)))</f>
        <v>10.176402831847836</v>
      </c>
      <c r="E12527" s="2">
        <v>2.6816401890709954E-2</v>
      </c>
      <c r="F12527" s="2">
        <f ca="1">D12527*(1+E12527)</f>
        <v>10.449297339988426</v>
      </c>
      <c r="G12527" s="2">
        <v>0.54167920556167481</v>
      </c>
      <c r="H12527" s="9">
        <f>SIMULATION!$D$15*EXP($G$12527)</f>
        <v>379.45545990526148</v>
      </c>
      <c r="I12527" s="2">
        <f ca="1">$F12527/$H12527</f>
        <v>2.7537612299997738E-2</v>
      </c>
      <c r="J12527">
        <v>0</v>
      </c>
      <c r="K12527">
        <f ca="1">SIMULATION!$D$3*SIMULATION!$D$17/$H12527/(SIMULATION!$D$17-$I12527)*(((EXP(-$I12527*$J12527))/(1-EXP(-SIMULATION!$D$4*$I12527)))-(EXP(-SIMULATION!$D$17*$J12527)/(1-EXP(-SIMULATION!$D$4*SIMULATION!$D$17))))</f>
        <v>1.6497153568580794</v>
      </c>
      <c r="L12527">
        <v>-0.15030282711212381</v>
      </c>
      <c r="M12527">
        <f t="shared" ca="1" si="195"/>
        <v>1.4017584747920238</v>
      </c>
    </row>
    <row r="12528" spans="1:13" x14ac:dyDescent="0.25">
      <c r="A12528" s="9"/>
      <c r="H12528" s="9"/>
      <c r="J12528">
        <v>1</v>
      </c>
      <c r="K12528">
        <f ca="1">SIMULATION!$D$3*SIMULATION!$D$17/$H12527/(SIMULATION!$D$17-$I12527)*(((EXP(-$I12527*$J12528))/(1-EXP(-SIMULATION!$D$4*$I12527)))-(EXP(-SIMULATION!$D$17*$J12528)/(1-EXP(-SIMULATION!$D$4*SIMULATION!$D$17))))</f>
        <v>2.117898048985984</v>
      </c>
      <c r="L12528">
        <v>-1.3963477527541162E-2</v>
      </c>
      <c r="M12528">
        <f t="shared" ca="1" si="195"/>
        <v>2.088324827173345</v>
      </c>
    </row>
    <row r="12529" spans="1:13" x14ac:dyDescent="0.25">
      <c r="A12529" s="9"/>
      <c r="H12529" s="9"/>
      <c r="J12529">
        <v>2</v>
      </c>
      <c r="K12529">
        <f ca="1">SIMULATION!$D$3*SIMULATION!$D$17/$H12527/(SIMULATION!$D$17-$I12527)*(((EXP(-$I12527*$J12529))/(1-EXP(-SIMULATION!$D$4*$I12527)))-(EXP(-SIMULATION!$D$17*$J12529)/(1-EXP(-SIMULATION!$D$4*SIMULATION!$D$17))))</f>
        <v>2.3891096929453157</v>
      </c>
      <c r="L12529">
        <v>-5.6948696281748333E-3</v>
      </c>
      <c r="M12529">
        <f t="shared" ca="1" si="195"/>
        <v>2.3755040247165833</v>
      </c>
    </row>
    <row r="12530" spans="1:13" x14ac:dyDescent="0.25">
      <c r="A12530" s="9"/>
      <c r="H12530" s="9"/>
      <c r="J12530">
        <v>3</v>
      </c>
      <c r="K12530">
        <f ca="1">SIMULATION!$D$3*SIMULATION!$D$17/$H12527/(SIMULATION!$D$17-$I12527)*(((EXP(-$I12527*$J12530))/(1-EXP(-SIMULATION!$D$4*$I12527)))-(EXP(-SIMULATION!$D$17*$J12530)/(1-EXP(-SIMULATION!$D$4*SIMULATION!$D$17))))</f>
        <v>2.5348800744992954</v>
      </c>
      <c r="L12530">
        <v>0.12413568759656562</v>
      </c>
      <c r="M12530">
        <f t="shared" ca="1" si="195"/>
        <v>2.8495491555220989</v>
      </c>
    </row>
    <row r="12531" spans="1:13" x14ac:dyDescent="0.25">
      <c r="A12531" s="9"/>
      <c r="H12531" s="9"/>
      <c r="J12531">
        <v>4</v>
      </c>
      <c r="K12531">
        <f ca="1">SIMULATION!$D$3*SIMULATION!$D$17/$H12527/(SIMULATION!$D$17-$I12527)*(((EXP(-$I12527*$J12531))/(1-EXP(-SIMULATION!$D$4*$I12527)))-(EXP(-SIMULATION!$D$17*$J12531)/(1-EXP(-SIMULATION!$D$4*SIMULATION!$D$17))))</f>
        <v>2.6010259608126174</v>
      </c>
      <c r="L12531">
        <v>0.11459774935801974</v>
      </c>
      <c r="M12531">
        <f t="shared" ca="1" si="195"/>
        <v>2.8990976819435241</v>
      </c>
    </row>
    <row r="12532" spans="1:13" x14ac:dyDescent="0.25">
      <c r="A12532" s="9"/>
      <c r="H12532" s="9"/>
      <c r="J12532">
        <v>5</v>
      </c>
      <c r="K12532">
        <f ca="1">SIMULATION!$D$3*SIMULATION!$D$17/$H12527/(SIMULATION!$D$17-$I12527)*(((EXP(-$I12527*$J12532))/(1-EXP(-SIMULATION!$D$4*$I12527)))-(EXP(-SIMULATION!$D$17*$J12532)/(1-EXP(-SIMULATION!$D$4*SIMULATION!$D$17))))</f>
        <v>2.6168871698758189</v>
      </c>
      <c r="L12532">
        <v>2.4604852669979957E-2</v>
      </c>
      <c r="M12532">
        <f t="shared" ca="1" si="195"/>
        <v>2.6812752931445742</v>
      </c>
    </row>
    <row r="12533" spans="1:13" x14ac:dyDescent="0.25">
      <c r="A12533" s="9"/>
      <c r="H12533" s="9"/>
      <c r="J12533">
        <v>6</v>
      </c>
      <c r="K12533">
        <f ca="1">SIMULATION!$D$3*SIMULATION!$D$17/$H12527/(SIMULATION!$D$17-$I12527)*(((EXP(-$I12527*$J12533))/(1-EXP(-SIMULATION!$D$4*$I12527)))-(EXP(-SIMULATION!$D$17*$J12533)/(1-EXP(-SIMULATION!$D$4*SIMULATION!$D$17))))</f>
        <v>2.6012452523255072</v>
      </c>
      <c r="L12533">
        <v>-0.36898115900485756</v>
      </c>
      <c r="M12533">
        <f t="shared" ca="1" si="195"/>
        <v>1.6414347642665585</v>
      </c>
    </row>
    <row r="12534" spans="1:13" x14ac:dyDescent="0.25">
      <c r="A12534" s="9"/>
      <c r="H12534" s="9"/>
      <c r="J12534">
        <v>7</v>
      </c>
      <c r="K12534">
        <f ca="1">SIMULATION!$D$3*SIMULATION!$D$17/$H12527/(SIMULATION!$D$17-$I12527)*(((EXP(-$I12527*$J12534))/(1-EXP(-SIMULATION!$D$4*$I12527)))-(EXP(-SIMULATION!$D$17*$J12534)/(1-EXP(-SIMULATION!$D$4*SIMULATION!$D$17))))</f>
        <v>2.5661163111807959</v>
      </c>
      <c r="L12534">
        <v>0.26363432289128702</v>
      </c>
      <c r="M12534">
        <f t="shared" ca="1" si="195"/>
        <v>3.242632647339232</v>
      </c>
    </row>
    <row r="12535" spans="1:13" x14ac:dyDescent="0.25">
      <c r="A12535" s="9"/>
      <c r="H12535" s="9"/>
      <c r="J12535">
        <v>8</v>
      </c>
      <c r="K12535">
        <f ca="1">SIMULATION!$D$3*SIMULATION!$D$17/$H12527/(SIMULATION!$D$17-$I12527)*(((EXP(-$I12527*$J12535))/(1-EXP(-SIMULATION!$D$4*$I12527)))-(EXP(-SIMULATION!$D$17*$J12535)/(1-EXP(-SIMULATION!$D$4*SIMULATION!$D$17))))</f>
        <v>2.5191815179633288</v>
      </c>
      <c r="L12535">
        <v>5.816511389040268E-2</v>
      </c>
      <c r="M12535">
        <f t="shared" ca="1" si="195"/>
        <v>2.6657099978662635</v>
      </c>
    </row>
    <row r="12536" spans="1:13" x14ac:dyDescent="0.25">
      <c r="A12536" s="9"/>
      <c r="H12536" s="9"/>
      <c r="J12536">
        <v>9</v>
      </c>
      <c r="K12536">
        <f ca="1">SIMULATION!$D$3*SIMULATION!$D$17/$H12527/(SIMULATION!$D$17-$I12527)*(((EXP(-$I12527*$J12536))/(1-EXP(-SIMULATION!$D$4*$I12527)))-(EXP(-SIMULATION!$D$17*$J12536)/(1-EXP(-SIMULATION!$D$4*SIMULATION!$D$17))))</f>
        <v>2.465344631991718</v>
      </c>
      <c r="L12536">
        <v>0.27413485476855581</v>
      </c>
      <c r="M12536">
        <f t="shared" ca="1" si="195"/>
        <v>3.1411815246372066</v>
      </c>
    </row>
    <row r="12537" spans="1:13" x14ac:dyDescent="0.25">
      <c r="A12537" s="9"/>
      <c r="H12537" s="9"/>
      <c r="J12537">
        <v>10</v>
      </c>
      <c r="K12537">
        <f ca="1">SIMULATION!$D$3*SIMULATION!$D$17/$H12527/(SIMULATION!$D$17-$I12527)*(((EXP(-$I12527*$J12537))/(1-EXP(-SIMULATION!$D$4*$I12527)))-(EXP(-SIMULATION!$D$17*$J12537)/(1-EXP(-SIMULATION!$D$4*SIMULATION!$D$17))))</f>
        <v>2.407730082509417</v>
      </c>
      <c r="L12537">
        <v>-0.22019392637586505</v>
      </c>
      <c r="M12537">
        <f t="shared" ca="1" si="195"/>
        <v>1.877562541988383</v>
      </c>
    </row>
    <row r="12538" spans="1:13" x14ac:dyDescent="0.25">
      <c r="A12538" s="9"/>
      <c r="H12538" s="9"/>
      <c r="J12538">
        <v>11</v>
      </c>
      <c r="K12538">
        <f ca="1">SIMULATION!$D$3*SIMULATION!$D$17/$H12527/(SIMULATION!$D$17-$I12527)*(((EXP(-$I12527*$J12538))/(1-EXP(-SIMULATION!$D$4*$I12527)))-(EXP(-SIMULATION!$D$17*$J12538)/(1-EXP(-SIMULATION!$D$4*SIMULATION!$D$17))))</f>
        <v>2.3483225502768796</v>
      </c>
      <c r="L12538">
        <v>7.6197865020893596E-2</v>
      </c>
      <c r="M12538">
        <f t="shared" ca="1" si="195"/>
        <v>2.5272597149883982</v>
      </c>
    </row>
    <row r="12539" spans="1:13" x14ac:dyDescent="0.25">
      <c r="A12539" s="9"/>
      <c r="H12539" s="9"/>
      <c r="J12539">
        <v>12</v>
      </c>
      <c r="K12539">
        <f ca="1">SIMULATION!$D$3*SIMULATION!$D$17/$H12527/(SIMULATION!$D$17-$I12527)*(((EXP(-$I12527*$J12539))/(1-EXP(-SIMULATION!$D$4*$I12527)))-(EXP(-SIMULATION!$D$17*$J12539)/(1-EXP(-SIMULATION!$D$4*SIMULATION!$D$17))))</f>
        <v>2.2883768136886196</v>
      </c>
      <c r="L12539">
        <v>-0.41215365716917068</v>
      </c>
      <c r="M12539">
        <f t="shared" ca="1" si="195"/>
        <v>1.3452139409457211</v>
      </c>
    </row>
    <row r="12540" spans="1:13" x14ac:dyDescent="0.25">
      <c r="A12540" s="9"/>
      <c r="H12540" s="9"/>
      <c r="J12540">
        <v>13</v>
      </c>
      <c r="K12540">
        <f ca="1">SIMULATION!$D$3*SIMULATION!$D$17/$H12527/(SIMULATION!$D$17-$I12527)*(((EXP(-$I12527*$J12540))/(1-EXP(-SIMULATION!$D$4*$I12527)))-(EXP(-SIMULATION!$D$17*$J12540)/(1-EXP(-SIMULATION!$D$4*SIMULATION!$D$17))))</f>
        <v>2.2286803751818463</v>
      </c>
      <c r="L12540">
        <v>-0.24913607092637502</v>
      </c>
      <c r="M12540">
        <f t="shared" ca="1" si="195"/>
        <v>1.6734357031583218</v>
      </c>
    </row>
    <row r="12541" spans="1:13" x14ac:dyDescent="0.25">
      <c r="A12541" s="9"/>
      <c r="H12541" s="9"/>
      <c r="J12541">
        <v>14</v>
      </c>
      <c r="K12541">
        <f ca="1">SIMULATION!$D$3*SIMULATION!$D$17/$H12527/(SIMULATION!$D$17-$I12527)*(((EXP(-$I12527*$J12541))/(1-EXP(-SIMULATION!$D$4*$I12527)))-(EXP(-SIMULATION!$D$17*$J12541)/(1-EXP(-SIMULATION!$D$4*SIMULATION!$D$17))))</f>
        <v>2.1697217460333098</v>
      </c>
      <c r="L12541">
        <v>-0.4507475015397005</v>
      </c>
      <c r="M12541">
        <f t="shared" ca="1" si="195"/>
        <v>1.191725089972439</v>
      </c>
    </row>
    <row r="12542" spans="1:13" x14ac:dyDescent="0.25">
      <c r="A12542" s="9"/>
      <c r="H12542" s="9"/>
      <c r="J12542">
        <v>15</v>
      </c>
      <c r="K12542">
        <f ca="1">SIMULATION!$D$3*SIMULATION!$D$17/$H12527/(SIMULATION!$D$17-$I12527)*(((EXP(-$I12527*$J12542))/(1-EXP(-SIMULATION!$D$4*$I12527)))-(EXP(-SIMULATION!$D$17*$J12542)/(1-EXP(-SIMULATION!$D$4*SIMULATION!$D$17))))</f>
        <v>2.1117982751027919</v>
      </c>
      <c r="L12542">
        <v>0.17741205345547384</v>
      </c>
      <c r="M12542">
        <f t="shared" ca="1" si="195"/>
        <v>2.4864567435725058</v>
      </c>
    </row>
    <row r="12543" spans="1:13" x14ac:dyDescent="0.25">
      <c r="A12543" s="9"/>
      <c r="H12543" s="9"/>
      <c r="J12543">
        <v>16</v>
      </c>
      <c r="K12543">
        <f ca="1">SIMULATION!$D$3*SIMULATION!$D$17/$H12527/(SIMULATION!$D$17-$I12527)*(((EXP(-$I12527*$J12543))/(1-EXP(-SIMULATION!$D$4*$I12527)))-(EXP(-SIMULATION!$D$17*$J12543)/(1-EXP(-SIMULATION!$D$4*SIMULATION!$D$17))))</f>
        <v>2.0550852362024412</v>
      </c>
      <c r="L12543">
        <v>0.56910266051095559</v>
      </c>
      <c r="M12543">
        <f t="shared" ca="1" si="195"/>
        <v>3.2246397117020362</v>
      </c>
    </row>
    <row r="12544" spans="1:13" x14ac:dyDescent="0.25">
      <c r="A12544" s="9"/>
      <c r="H12544" s="9"/>
      <c r="J12544">
        <v>17</v>
      </c>
      <c r="K12544">
        <f ca="1">SIMULATION!$D$3*SIMULATION!$D$17/$H12527/(SIMULATION!$D$17-$I12527)*(((EXP(-$I12527*$J12544))/(1-EXP(-SIMULATION!$D$4*$I12527)))-(EXP(-SIMULATION!$D$17*$J12544)/(1-EXP(-SIMULATION!$D$4*SIMULATION!$D$17))))</f>
        <v>1.9996800893764721</v>
      </c>
      <c r="L12544">
        <v>0.20608677812599263</v>
      </c>
      <c r="M12544">
        <f t="shared" ca="1" si="195"/>
        <v>2.411787716278766</v>
      </c>
    </row>
    <row r="12545" spans="1:13" x14ac:dyDescent="0.25">
      <c r="A12545" s="9"/>
      <c r="H12545" s="9"/>
      <c r="J12545">
        <v>18</v>
      </c>
      <c r="K12545">
        <f ca="1">SIMULATION!$D$3*SIMULATION!$D$17/$H12527/(SIMULATION!$D$17-$I12527)*(((EXP(-$I12527*$J12545))/(1-EXP(-SIMULATION!$D$4*$I12527)))-(EXP(-SIMULATION!$D$17*$J12545)/(1-EXP(-SIMULATION!$D$4*SIMULATION!$D$17))))</f>
        <v>1.9456308333345878</v>
      </c>
      <c r="L12545">
        <v>3.0160861456378356E-2</v>
      </c>
      <c r="M12545">
        <f t="shared" ca="1" si="195"/>
        <v>2.0043127353440502</v>
      </c>
    </row>
    <row r="12546" spans="1:13" x14ac:dyDescent="0.25">
      <c r="A12546" s="9"/>
      <c r="H12546" s="9"/>
      <c r="J12546">
        <v>19</v>
      </c>
      <c r="K12546">
        <f ca="1">SIMULATION!$D$3*SIMULATION!$D$17/$H12527/(SIMULATION!$D$17-$I12527)*(((EXP(-$I12527*$J12546))/(1-EXP(-SIMULATION!$D$4*$I12527)))-(EXP(-SIMULATION!$D$17*$J12546)/(1-EXP(-SIMULATION!$D$4*SIMULATION!$D$17))))</f>
        <v>1.892954163416591</v>
      </c>
      <c r="L12546">
        <v>0.1658398674532745</v>
      </c>
      <c r="M12546">
        <f t="shared" ca="1" si="195"/>
        <v>2.2068814309727229</v>
      </c>
    </row>
    <row r="12547" spans="1:13" x14ac:dyDescent="0.25">
      <c r="A12547" s="9"/>
      <c r="H12547" s="9"/>
      <c r="J12547">
        <v>20</v>
      </c>
      <c r="K12547">
        <f ca="1">SIMULATION!$D$3*SIMULATION!$D$17/$H12527/(SIMULATION!$D$17-$I12527)*(((EXP(-$I12527*$J12547))/(1-EXP(-SIMULATION!$D$4*$I12527)))-(EXP(-SIMULATION!$D$17*$J12547)/(1-EXP(-SIMULATION!$D$4*SIMULATION!$D$17))))</f>
        <v>1.8416470969916838</v>
      </c>
      <c r="L12547">
        <v>0.32324578323818226</v>
      </c>
      <c r="M12547">
        <f t="shared" ref="M12547:M12610" ca="1" si="196">$K12547*(1+$L12547)</f>
        <v>2.4369517553070854</v>
      </c>
    </row>
    <row r="12548" spans="1:13" x14ac:dyDescent="0.25">
      <c r="A12548" s="9"/>
      <c r="H12548" s="9"/>
      <c r="J12548">
        <v>21</v>
      </c>
      <c r="K12548">
        <f ca="1">SIMULATION!$D$3*SIMULATION!$D$17/$H12527/(SIMULATION!$D$17-$I12527)*(((EXP(-$I12527*$J12548))/(1-EXP(-SIMULATION!$D$4*$I12527)))-(EXP(-SIMULATION!$D$17*$J12548)/(1-EXP(-SIMULATION!$D$4*SIMULATION!$D$17))))</f>
        <v>1.7916944129210084</v>
      </c>
      <c r="L12548">
        <v>0.1880744560554036</v>
      </c>
      <c r="M12548">
        <f t="shared" ca="1" si="196"/>
        <v>2.1286663650486326</v>
      </c>
    </row>
    <row r="12549" spans="1:13" x14ac:dyDescent="0.25">
      <c r="A12549" s="9"/>
      <c r="H12549" s="9"/>
      <c r="J12549">
        <v>22</v>
      </c>
      <c r="K12549">
        <f ca="1">SIMULATION!$D$3*SIMULATION!$D$17/$H12527/(SIMULATION!$D$17-$I12527)*(((EXP(-$I12527*$J12549))/(1-EXP(-SIMULATION!$D$4*$I12527)))-(EXP(-SIMULATION!$D$17*$J12549)/(1-EXP(-SIMULATION!$D$4*SIMULATION!$D$17))))</f>
        <v>1.743073408852124</v>
      </c>
      <c r="L12549">
        <v>0.25555518781744518</v>
      </c>
      <c r="M12549">
        <f t="shared" ca="1" si="196"/>
        <v>2.1885248612309227</v>
      </c>
    </row>
    <row r="12550" spans="1:13" x14ac:dyDescent="0.25">
      <c r="A12550" s="9"/>
      <c r="H12550" s="9"/>
      <c r="J12550">
        <v>23</v>
      </c>
      <c r="K12550">
        <f ca="1">SIMULATION!$D$3*SIMULATION!$D$17/$H12527/(SIMULATION!$D$17-$I12527)*(((EXP(-$I12527*$J12550))/(1-EXP(-SIMULATION!$D$4*$I12527)))-(EXP(-SIMULATION!$D$17*$J12550)/(1-EXP(-SIMULATION!$D$4*SIMULATION!$D$17))))</f>
        <v>1.6957569399892349</v>
      </c>
      <c r="L12550">
        <v>-1.335218088348979E-2</v>
      </c>
      <c r="M12550">
        <f t="shared" ca="1" si="196"/>
        <v>1.6731148865920655</v>
      </c>
    </row>
    <row r="12551" spans="1:13" x14ac:dyDescent="0.25">
      <c r="A12551" s="9"/>
      <c r="H12551" s="9"/>
      <c r="J12551">
        <v>24</v>
      </c>
      <c r="K12551">
        <f ca="1">SIMULATION!$D$3*SIMULATION!$D$17/$H12527/(SIMULATION!$D$17-$I12527)*(((EXP(-$I12527*$J12551))/(1-EXP(-SIMULATION!$D$4*$I12527)))-(EXP(-SIMULATION!$D$17*$J12551)/(1-EXP(-SIMULATION!$D$4*SIMULATION!$D$17))))</f>
        <v>1.6497153568580789</v>
      </c>
      <c r="L12551">
        <v>-0.37353912303745657</v>
      </c>
      <c r="M12551">
        <f t="shared" ca="1" si="196"/>
        <v>1.0334821291958876</v>
      </c>
    </row>
    <row r="12552" spans="1:13" x14ac:dyDescent="0.25">
      <c r="A12552" s="9">
        <v>503</v>
      </c>
      <c r="B12552" s="2">
        <f ca="1">NORMINV(RAND(),SIMULATION!D7,SIMULATION!D8)</f>
        <v>53.588206769229231</v>
      </c>
      <c r="C12552" s="2">
        <v>2</v>
      </c>
      <c r="D12552" s="2">
        <f ca="1">SIMULATION!$D$11*(1+(SIMULATION!$D$12*LN(1+$C12552)))*(1+(SIMULATION!$D$13*(($B12552/63.5)-1)))</f>
        <v>9.5019942980030017</v>
      </c>
      <c r="E12552" s="2">
        <v>-5.2876621058235887E-2</v>
      </c>
      <c r="F12552" s="2">
        <f ca="1">D12552*(1+E12552)</f>
        <v>8.9995609462099786</v>
      </c>
      <c r="G12552" s="2">
        <v>-0.2588321476165944</v>
      </c>
      <c r="H12552" s="9">
        <f>SIMULATION!$D$15*EXP($G$12552)</f>
        <v>170.4131651304547</v>
      </c>
      <c r="I12552" s="2">
        <f ca="1">$F12552/$H12552</f>
        <v>5.2810244673999418E-2</v>
      </c>
      <c r="J12552">
        <v>0</v>
      </c>
      <c r="K12552">
        <f ca="1">SIMULATION!$D$3*SIMULATION!$D$17/$H12552/(SIMULATION!$D$17-$I12552)*(((EXP(-$I12552*$J12552))/(1-EXP(-SIMULATION!$D$4*$I12552)))-(EXP(-SIMULATION!$D$17*$J12552)/(1-EXP(-SIMULATION!$D$4*SIMULATION!$D$17))))</f>
        <v>1.4350149139183057</v>
      </c>
      <c r="L12552">
        <v>0.50184759128406675</v>
      </c>
      <c r="M12552">
        <f t="shared" ca="1" si="196"/>
        <v>2.15517369192492</v>
      </c>
    </row>
    <row r="12553" spans="1:13" x14ac:dyDescent="0.25">
      <c r="A12553" s="9"/>
      <c r="H12553" s="9"/>
      <c r="J12553">
        <v>1</v>
      </c>
      <c r="K12553">
        <f ca="1">SIMULATION!$D$3*SIMULATION!$D$17/$H12552/(SIMULATION!$D$17-$I12552)*(((EXP(-$I12552*$J12553))/(1-EXP(-SIMULATION!$D$4*$I12552)))-(EXP(-SIMULATION!$D$17*$J12553)/(1-EXP(-SIMULATION!$D$4*SIMULATION!$D$17))))</f>
        <v>2.4881647397886382</v>
      </c>
      <c r="L12553">
        <v>0.39124733357113906</v>
      </c>
      <c r="M12553">
        <f t="shared" ca="1" si="196"/>
        <v>3.4616525597166699</v>
      </c>
    </row>
    <row r="12554" spans="1:13" x14ac:dyDescent="0.25">
      <c r="A12554" s="9"/>
      <c r="H12554" s="9"/>
      <c r="J12554">
        <v>2</v>
      </c>
      <c r="K12554">
        <f ca="1">SIMULATION!$D$3*SIMULATION!$D$17/$H12552/(SIMULATION!$D$17-$I12552)*(((EXP(-$I12552*$J12554))/(1-EXP(-SIMULATION!$D$4*$I12552)))-(EXP(-SIMULATION!$D$17*$J12554)/(1-EXP(-SIMULATION!$D$4*SIMULATION!$D$17))))</f>
        <v>3.082361336871386</v>
      </c>
      <c r="L12554">
        <v>-0.21463436259788196</v>
      </c>
      <c r="M12554">
        <f t="shared" ca="1" si="196"/>
        <v>2.420780676035641</v>
      </c>
    </row>
    <row r="12555" spans="1:13" x14ac:dyDescent="0.25">
      <c r="A12555" s="9"/>
      <c r="H12555" s="9"/>
      <c r="J12555">
        <v>3</v>
      </c>
      <c r="K12555">
        <f ca="1">SIMULATION!$D$3*SIMULATION!$D$17/$H12552/(SIMULATION!$D$17-$I12552)*(((EXP(-$I12552*$J12555))/(1-EXP(-SIMULATION!$D$4*$I12552)))-(EXP(-SIMULATION!$D$17*$J12555)/(1-EXP(-SIMULATION!$D$4*SIMULATION!$D$17))))</f>
        <v>3.3866001229189244</v>
      </c>
      <c r="L12555">
        <v>-0.55326432580082741</v>
      </c>
      <c r="M12555">
        <f t="shared" ca="1" si="196"/>
        <v>1.5129150891551866</v>
      </c>
    </row>
    <row r="12556" spans="1:13" x14ac:dyDescent="0.25">
      <c r="A12556" s="9"/>
      <c r="H12556" s="9"/>
      <c r="J12556">
        <v>4</v>
      </c>
      <c r="K12556">
        <f ca="1">SIMULATION!$D$3*SIMULATION!$D$17/$H12552/(SIMULATION!$D$17-$I12552)*(((EXP(-$I12552*$J12556))/(1-EXP(-SIMULATION!$D$4*$I12552)))-(EXP(-SIMULATION!$D$17*$J12556)/(1-EXP(-SIMULATION!$D$4*SIMULATION!$D$17))))</f>
        <v>3.508963959340019</v>
      </c>
      <c r="L12556">
        <v>0.52395530207039454</v>
      </c>
      <c r="M12556">
        <f t="shared" ca="1" si="196"/>
        <v>5.3475042306101459</v>
      </c>
    </row>
    <row r="12557" spans="1:13" x14ac:dyDescent="0.25">
      <c r="A12557" s="9"/>
      <c r="H12557" s="9"/>
      <c r="J12557">
        <v>5</v>
      </c>
      <c r="K12557">
        <f ca="1">SIMULATION!$D$3*SIMULATION!$D$17/$H12552/(SIMULATION!$D$17-$I12552)*(((EXP(-$I12552*$J12557))/(1-EXP(-SIMULATION!$D$4*$I12552)))-(EXP(-SIMULATION!$D$17*$J12557)/(1-EXP(-SIMULATION!$D$4*SIMULATION!$D$17))))</f>
        <v>3.5185124454136654</v>
      </c>
      <c r="L12557">
        <v>0.16532407319368486</v>
      </c>
      <c r="M12557">
        <f t="shared" ca="1" si="196"/>
        <v>4.1002072544721253</v>
      </c>
    </row>
    <row r="12558" spans="1:13" x14ac:dyDescent="0.25">
      <c r="A12558" s="9"/>
      <c r="H12558" s="9"/>
      <c r="J12558">
        <v>6</v>
      </c>
      <c r="K12558">
        <f ca="1">SIMULATION!$D$3*SIMULATION!$D$17/$H12552/(SIMULATION!$D$17-$I12552)*(((EXP(-$I12552*$J12558))/(1-EXP(-SIMULATION!$D$4*$I12552)))-(EXP(-SIMULATION!$D$17*$J12558)/(1-EXP(-SIMULATION!$D$4*SIMULATION!$D$17))))</f>
        <v>3.4593085444568281</v>
      </c>
      <c r="L12558">
        <v>6.6719498406777891E-2</v>
      </c>
      <c r="M12558">
        <f t="shared" ca="1" si="196"/>
        <v>3.6901118753772684</v>
      </c>
    </row>
    <row r="12559" spans="1:13" x14ac:dyDescent="0.25">
      <c r="A12559" s="9"/>
      <c r="H12559" s="9"/>
      <c r="J12559">
        <v>7</v>
      </c>
      <c r="K12559">
        <f ca="1">SIMULATION!$D$3*SIMULATION!$D$17/$H12552/(SIMULATION!$D$17-$I12552)*(((EXP(-$I12552*$J12559))/(1-EXP(-SIMULATION!$D$4*$I12552)))-(EXP(-SIMULATION!$D$17*$J12559)/(1-EXP(-SIMULATION!$D$4*SIMULATION!$D$17))))</f>
        <v>3.3594066504948663</v>
      </c>
      <c r="L12559">
        <v>0.20761037486714123</v>
      </c>
      <c r="M12559">
        <f t="shared" ca="1" si="196"/>
        <v>4.0568543245352728</v>
      </c>
    </row>
    <row r="12560" spans="1:13" x14ac:dyDescent="0.25">
      <c r="A12560" s="9"/>
      <c r="H12560" s="9"/>
      <c r="J12560">
        <v>8</v>
      </c>
      <c r="K12560">
        <f ca="1">SIMULATION!$D$3*SIMULATION!$D$17/$H12552/(SIMULATION!$D$17-$I12552)*(((EXP(-$I12552*$J12560))/(1-EXP(-SIMULATION!$D$4*$I12552)))-(EXP(-SIMULATION!$D$17*$J12560)/(1-EXP(-SIMULATION!$D$4*SIMULATION!$D$17))))</f>
        <v>3.2366118512559687</v>
      </c>
      <c r="L12560">
        <v>-0.13653060860880314</v>
      </c>
      <c r="M12560">
        <f t="shared" ca="1" si="196"/>
        <v>2.7947152653735263</v>
      </c>
    </row>
    <row r="12561" spans="1:13" x14ac:dyDescent="0.25">
      <c r="A12561" s="9"/>
      <c r="H12561" s="9"/>
      <c r="J12561">
        <v>9</v>
      </c>
      <c r="K12561">
        <f ca="1">SIMULATION!$D$3*SIMULATION!$D$17/$H12552/(SIMULATION!$D$17-$I12552)*(((EXP(-$I12552*$J12561))/(1-EXP(-SIMULATION!$D$4*$I12552)))-(EXP(-SIMULATION!$D$17*$J12561)/(1-EXP(-SIMULATION!$D$4*SIMULATION!$D$17))))</f>
        <v>3.1021701215355972</v>
      </c>
      <c r="L12561">
        <v>-0.25799498575610214</v>
      </c>
      <c r="M12561">
        <f t="shared" ca="1" si="196"/>
        <v>2.3018257852170154</v>
      </c>
    </row>
    <row r="12562" spans="1:13" x14ac:dyDescent="0.25">
      <c r="A12562" s="9"/>
      <c r="H12562" s="9"/>
      <c r="J12562">
        <v>10</v>
      </c>
      <c r="K12562">
        <f ca="1">SIMULATION!$D$3*SIMULATION!$D$17/$H12552/(SIMULATION!$D$17-$I12552)*(((EXP(-$I12552*$J12562))/(1-EXP(-SIMULATION!$D$4*$I12552)))-(EXP(-SIMULATION!$D$17*$J12562)/(1-EXP(-SIMULATION!$D$4*SIMULATION!$D$17))))</f>
        <v>2.9631326313162782</v>
      </c>
      <c r="L12562">
        <v>-0.34708476748343264</v>
      </c>
      <c r="M12562">
        <f t="shared" ca="1" si="196"/>
        <v>1.9346744309532959</v>
      </c>
    </row>
    <row r="12563" spans="1:13" x14ac:dyDescent="0.25">
      <c r="A12563" s="9"/>
      <c r="H12563" s="9"/>
      <c r="J12563">
        <v>11</v>
      </c>
      <c r="K12563">
        <f ca="1">SIMULATION!$D$3*SIMULATION!$D$17/$H12552/(SIMULATION!$D$17-$I12552)*(((EXP(-$I12552*$J12563))/(1-EXP(-SIMULATION!$D$4*$I12552)))-(EXP(-SIMULATION!$D$17*$J12563)/(1-EXP(-SIMULATION!$D$4*SIMULATION!$D$17))))</f>
        <v>2.8238704179625858</v>
      </c>
      <c r="L12563">
        <v>0.41818940313275249</v>
      </c>
      <c r="M12563">
        <f t="shared" ca="1" si="196"/>
        <v>4.0047831025745957</v>
      </c>
    </row>
    <row r="12564" spans="1:13" x14ac:dyDescent="0.25">
      <c r="A12564" s="9"/>
      <c r="H12564" s="9"/>
      <c r="J12564">
        <v>12</v>
      </c>
      <c r="K12564">
        <f ca="1">SIMULATION!$D$3*SIMULATION!$D$17/$H12552/(SIMULATION!$D$17-$I12552)*(((EXP(-$I12552*$J12564))/(1-EXP(-SIMULATION!$D$4*$I12552)))-(EXP(-SIMULATION!$D$17*$J12564)/(1-EXP(-SIMULATION!$D$4*SIMULATION!$D$17))))</f>
        <v>2.6870446134066626</v>
      </c>
      <c r="L12564">
        <v>-0.56803249724686089</v>
      </c>
      <c r="M12564">
        <f t="shared" ca="1" si="196"/>
        <v>1.1607159514395502</v>
      </c>
    </row>
    <row r="12565" spans="1:13" x14ac:dyDescent="0.25">
      <c r="A12565" s="9"/>
      <c r="H12565" s="9"/>
      <c r="J12565">
        <v>13</v>
      </c>
      <c r="K12565">
        <f ca="1">SIMULATION!$D$3*SIMULATION!$D$17/$H12552/(SIMULATION!$D$17-$I12552)*(((EXP(-$I12552*$J12565))/(1-EXP(-SIMULATION!$D$4*$I12552)))-(EXP(-SIMULATION!$D$17*$J12565)/(1-EXP(-SIMULATION!$D$4*SIMULATION!$D$17))))</f>
        <v>2.5542277989236855</v>
      </c>
      <c r="L12565">
        <v>0.15912179324124889</v>
      </c>
      <c r="M12565">
        <f t="shared" ca="1" si="196"/>
        <v>2.9606611066350705</v>
      </c>
    </row>
    <row r="12566" spans="1:13" x14ac:dyDescent="0.25">
      <c r="A12566" s="9"/>
      <c r="H12566" s="9"/>
      <c r="J12566">
        <v>14</v>
      </c>
      <c r="K12566">
        <f ca="1">SIMULATION!$D$3*SIMULATION!$D$17/$H12552/(SIMULATION!$D$17-$I12552)*(((EXP(-$I12552*$J12566))/(1-EXP(-SIMULATION!$D$4*$I12552)))-(EXP(-SIMULATION!$D$17*$J12566)/(1-EXP(-SIMULATION!$D$4*SIMULATION!$D$17))))</f>
        <v>2.4263018140777541</v>
      </c>
      <c r="L12566">
        <v>0.14983061938319256</v>
      </c>
      <c r="M12566">
        <f t="shared" ca="1" si="196"/>
        <v>2.7898361176915878</v>
      </c>
    </row>
    <row r="12567" spans="1:13" x14ac:dyDescent="0.25">
      <c r="A12567" s="9"/>
      <c r="H12567" s="9"/>
      <c r="J12567">
        <v>15</v>
      </c>
      <c r="K12567">
        <f ca="1">SIMULATION!$D$3*SIMULATION!$D$17/$H12552/(SIMULATION!$D$17-$I12552)*(((EXP(-$I12552*$J12567))/(1-EXP(-SIMULATION!$D$4*$I12552)))-(EXP(-SIMULATION!$D$17*$J12567)/(1-EXP(-SIMULATION!$D$4*SIMULATION!$D$17))))</f>
        <v>2.3037123311205137</v>
      </c>
      <c r="L12567">
        <v>0.12593544532736045</v>
      </c>
      <c r="M12567">
        <f t="shared" ca="1" si="196"/>
        <v>2.5938313694463071</v>
      </c>
    </row>
    <row r="12568" spans="1:13" x14ac:dyDescent="0.25">
      <c r="A12568" s="9"/>
      <c r="H12568" s="9"/>
      <c r="J12568">
        <v>16</v>
      </c>
      <c r="K12568">
        <f ca="1">SIMULATION!$D$3*SIMULATION!$D$17/$H12552/(SIMULATION!$D$17-$I12552)*(((EXP(-$I12552*$J12568))/(1-EXP(-SIMULATION!$D$4*$I12552)))-(EXP(-SIMULATION!$D$17*$J12568)/(1-EXP(-SIMULATION!$D$4*SIMULATION!$D$17))))</f>
        <v>2.186631659282035</v>
      </c>
      <c r="L12568">
        <v>-6.9645553039870856E-2</v>
      </c>
      <c r="M12568">
        <f t="shared" ca="1" si="196"/>
        <v>2.034342488076847</v>
      </c>
    </row>
    <row r="12569" spans="1:13" x14ac:dyDescent="0.25">
      <c r="A12569" s="9"/>
      <c r="H12569" s="9"/>
      <c r="J12569">
        <v>17</v>
      </c>
      <c r="K12569">
        <f ca="1">SIMULATION!$D$3*SIMULATION!$D$17/$H12552/(SIMULATION!$D$17-$I12552)*(((EXP(-$I12552*$J12569))/(1-EXP(-SIMULATION!$D$4*$I12552)))-(EXP(-SIMULATION!$D$17*$J12569)/(1-EXP(-SIMULATION!$D$4*SIMULATION!$D$17))))</f>
        <v>2.0750627576868101</v>
      </c>
      <c r="L12569">
        <v>-0.57759612194820475</v>
      </c>
      <c r="M12569">
        <f t="shared" ca="1" si="196"/>
        <v>0.8765145560477613</v>
      </c>
    </row>
    <row r="12570" spans="1:13" x14ac:dyDescent="0.25">
      <c r="A12570" s="9"/>
      <c r="H12570" s="9"/>
      <c r="J12570">
        <v>18</v>
      </c>
      <c r="K12570">
        <f ca="1">SIMULATION!$D$3*SIMULATION!$D$17/$H12552/(SIMULATION!$D$17-$I12552)*(((EXP(-$I12552*$J12570))/(1-EXP(-SIMULATION!$D$4*$I12552)))-(EXP(-SIMULATION!$D$17*$J12570)/(1-EXP(-SIMULATION!$D$4*SIMULATION!$D$17))))</f>
        <v>1.9689055895858576</v>
      </c>
      <c r="L12570">
        <v>0.17069233216508606</v>
      </c>
      <c r="M12570">
        <f t="shared" ca="1" si="196"/>
        <v>2.3049826764851411</v>
      </c>
    </row>
    <row r="12571" spans="1:13" x14ac:dyDescent="0.25">
      <c r="A12571" s="9"/>
      <c r="H12571" s="9"/>
      <c r="J12571">
        <v>19</v>
      </c>
      <c r="K12571">
        <f ca="1">SIMULATION!$D$3*SIMULATION!$D$17/$H12552/(SIMULATION!$D$17-$I12552)*(((EXP(-$I12552*$J12571))/(1-EXP(-SIMULATION!$D$4*$I12552)))-(EXP(-SIMULATION!$D$17*$J12571)/(1-EXP(-SIMULATION!$D$4*SIMULATION!$D$17))))</f>
        <v>1.8679993594101418</v>
      </c>
      <c r="L12571">
        <v>-0.39758916893952639</v>
      </c>
      <c r="M12571">
        <f t="shared" ca="1" si="196"/>
        <v>1.1253030465226961</v>
      </c>
    </row>
    <row r="12572" spans="1:13" x14ac:dyDescent="0.25">
      <c r="A12572" s="9"/>
      <c r="H12572" s="9"/>
      <c r="J12572">
        <v>20</v>
      </c>
      <c r="K12572">
        <f ca="1">SIMULATION!$D$3*SIMULATION!$D$17/$H12552/(SIMULATION!$D$17-$I12552)*(((EXP(-$I12552*$J12572))/(1-EXP(-SIMULATION!$D$4*$I12552)))-(EXP(-SIMULATION!$D$17*$J12572)/(1-EXP(-SIMULATION!$D$4*SIMULATION!$D$17))))</f>
        <v>1.7721493095773504</v>
      </c>
      <c r="L12572">
        <v>-0.51582307203713518</v>
      </c>
      <c r="M12572">
        <f t="shared" ca="1" si="196"/>
        <v>0.85803380860267342</v>
      </c>
    </row>
    <row r="12573" spans="1:13" x14ac:dyDescent="0.25">
      <c r="A12573" s="9"/>
      <c r="H12573" s="9"/>
      <c r="J12573">
        <v>21</v>
      </c>
      <c r="K12573">
        <f ca="1">SIMULATION!$D$3*SIMULATION!$D$17/$H12552/(SIMULATION!$D$17-$I12552)*(((EXP(-$I12552*$J12573))/(1-EXP(-SIMULATION!$D$4*$I12552)))-(EXP(-SIMULATION!$D$17*$J12573)/(1-EXP(-SIMULATION!$D$4*SIMULATION!$D$17))))</f>
        <v>1.6811436366883152</v>
      </c>
      <c r="L12573">
        <v>0.35406830983359738</v>
      </c>
      <c r="M12573">
        <f t="shared" ca="1" si="196"/>
        <v>2.2763833227180541</v>
      </c>
    </row>
    <row r="12574" spans="1:13" x14ac:dyDescent="0.25">
      <c r="A12574" s="9"/>
      <c r="H12574" s="9"/>
      <c r="J12574">
        <v>22</v>
      </c>
      <c r="K12574">
        <f ca="1">SIMULATION!$D$3*SIMULATION!$D$17/$H12552/(SIMULATION!$D$17-$I12552)*(((EXP(-$I12552*$J12574))/(1-EXP(-SIMULATION!$D$4*$I12552)))-(EXP(-SIMULATION!$D$17*$J12574)/(1-EXP(-SIMULATION!$D$4*SIMULATION!$D$17))))</f>
        <v>1.5947640891492816</v>
      </c>
      <c r="L12574">
        <v>-0.60957890040583618</v>
      </c>
      <c r="M12574">
        <f t="shared" ca="1" si="196"/>
        <v>0.62262954927894765</v>
      </c>
    </row>
    <row r="12575" spans="1:13" x14ac:dyDescent="0.25">
      <c r="A12575" s="9"/>
      <c r="H12575" s="9"/>
      <c r="J12575">
        <v>23</v>
      </c>
      <c r="K12575">
        <f ca="1">SIMULATION!$D$3*SIMULATION!$D$17/$H12552/(SIMULATION!$D$17-$I12552)*(((EXP(-$I12552*$J12575))/(1-EXP(-SIMULATION!$D$4*$I12552)))-(EXP(-SIMULATION!$D$17*$J12575)/(1-EXP(-SIMULATION!$D$4*SIMULATION!$D$17))))</f>
        <v>1.5127925281822863</v>
      </c>
      <c r="L12575">
        <v>0.13961279707885577</v>
      </c>
      <c r="M12575">
        <f t="shared" ca="1" si="196"/>
        <v>1.7239977244418092</v>
      </c>
    </row>
    <row r="12576" spans="1:13" x14ac:dyDescent="0.25">
      <c r="A12576" s="9"/>
      <c r="H12576" s="9"/>
      <c r="J12576">
        <v>24</v>
      </c>
      <c r="K12576">
        <f ca="1">SIMULATION!$D$3*SIMULATION!$D$17/$H12552/(SIMULATION!$D$17-$I12552)*(((EXP(-$I12552*$J12576))/(1-EXP(-SIMULATION!$D$4*$I12552)))-(EXP(-SIMULATION!$D$17*$J12576)/(1-EXP(-SIMULATION!$D$4*SIMULATION!$D$17))))</f>
        <v>1.4350149139183059</v>
      </c>
      <c r="L12576">
        <v>-0.5051822854224598</v>
      </c>
      <c r="M12576">
        <f t="shared" ca="1" si="196"/>
        <v>0.71007080008974177</v>
      </c>
    </row>
    <row r="12577" spans="1:13" x14ac:dyDescent="0.25">
      <c r="A12577" s="9">
        <v>504</v>
      </c>
      <c r="B12577" s="2">
        <f ca="1">NORMINV(RAND(),SIMULATION!D7,SIMULATION!D8)</f>
        <v>59.908279290413688</v>
      </c>
      <c r="C12577" s="2">
        <v>2</v>
      </c>
      <c r="D12577" s="2">
        <f ca="1">SIMULATION!$D$11*(1+(SIMULATION!$D$12*LN(1+$C12577)))*(1+(SIMULATION!$D$13*(($B12577/63.5)-1)))</f>
        <v>9.9713338626717487</v>
      </c>
      <c r="E12577" s="2">
        <v>-0.47013873596890371</v>
      </c>
      <c r="F12577" s="2">
        <f ca="1">D12577*(1+E12577)</f>
        <v>5.2834235645513266</v>
      </c>
      <c r="G12577" s="2">
        <v>0.23114468306067421</v>
      </c>
      <c r="H12577" s="9">
        <f>SIMULATION!$D$15*EXP($G$12577)</f>
        <v>278.16172864285153</v>
      </c>
      <c r="I12577" s="2">
        <f ca="1">$F12577/$H12577</f>
        <v>1.899407078870663E-2</v>
      </c>
      <c r="J12577">
        <v>0</v>
      </c>
      <c r="K12577">
        <f ca="1">SIMULATION!$D$3*SIMULATION!$D$17/$H12577/(SIMULATION!$D$17-$I12577)*(((EXP(-$I12577*$J12577))/(1-EXP(-SIMULATION!$D$4*$I12577)))-(EXP(-SIMULATION!$D$17*$J12577)/(1-EXP(-SIMULATION!$D$4*SIMULATION!$D$17))))</f>
        <v>3.5762880106926631</v>
      </c>
      <c r="L12577">
        <v>4.1946466206420341E-2</v>
      </c>
      <c r="M12577">
        <f t="shared" ca="1" si="196"/>
        <v>3.7263006548776092</v>
      </c>
    </row>
    <row r="12578" spans="1:13" x14ac:dyDescent="0.25">
      <c r="A12578" s="9"/>
      <c r="H12578" s="9"/>
      <c r="J12578">
        <v>1</v>
      </c>
      <c r="K12578">
        <f ca="1">SIMULATION!$D$3*SIMULATION!$D$17/$H12577/(SIMULATION!$D$17-$I12577)*(((EXP(-$I12577*$J12578))/(1-EXP(-SIMULATION!$D$4*$I12577)))-(EXP(-SIMULATION!$D$17*$J12578)/(1-EXP(-SIMULATION!$D$4*SIMULATION!$D$17))))</f>
        <v>4.2120072901284304</v>
      </c>
      <c r="L12578">
        <v>-0.16131987183834268</v>
      </c>
      <c r="M12578">
        <f t="shared" ca="1" si="196"/>
        <v>3.5325268139027473</v>
      </c>
    </row>
    <row r="12579" spans="1:13" x14ac:dyDescent="0.25">
      <c r="A12579" s="9"/>
      <c r="H12579" s="9"/>
      <c r="J12579">
        <v>2</v>
      </c>
      <c r="K12579">
        <f ca="1">SIMULATION!$D$3*SIMULATION!$D$17/$H12577/(SIMULATION!$D$17-$I12577)*(((EXP(-$I12577*$J12579))/(1-EXP(-SIMULATION!$D$4*$I12577)))-(EXP(-SIMULATION!$D$17*$J12579)/(1-EXP(-SIMULATION!$D$4*SIMULATION!$D$17))))</f>
        <v>4.5832627588593313</v>
      </c>
      <c r="L12579">
        <v>-6.215550348145011E-2</v>
      </c>
      <c r="M12579">
        <f t="shared" ca="1" si="196"/>
        <v>4.2983877544946489</v>
      </c>
    </row>
    <row r="12580" spans="1:13" x14ac:dyDescent="0.25">
      <c r="A12580" s="9"/>
      <c r="H12580" s="9"/>
      <c r="J12580">
        <v>3</v>
      </c>
      <c r="K12580">
        <f ca="1">SIMULATION!$D$3*SIMULATION!$D$17/$H12577/(SIMULATION!$D$17-$I12577)*(((EXP(-$I12577*$J12580))/(1-EXP(-SIMULATION!$D$4*$I12577)))-(EXP(-SIMULATION!$D$17*$J12580)/(1-EXP(-SIMULATION!$D$4*SIMULATION!$D$17))))</f>
        <v>4.7857231559043978</v>
      </c>
      <c r="L12580">
        <v>6.3219205101546952E-2</v>
      </c>
      <c r="M12580">
        <f t="shared" ca="1" si="196"/>
        <v>5.0882727696567409</v>
      </c>
    </row>
    <row r="12581" spans="1:13" x14ac:dyDescent="0.25">
      <c r="A12581" s="9"/>
      <c r="H12581" s="9"/>
      <c r="J12581">
        <v>4</v>
      </c>
      <c r="K12581">
        <f ca="1">SIMULATION!$D$3*SIMULATION!$D$17/$H12577/(SIMULATION!$D$17-$I12577)*(((EXP(-$I12577*$J12581))/(1-EXP(-SIMULATION!$D$4*$I12577)))-(EXP(-SIMULATION!$D$17*$J12581)/(1-EXP(-SIMULATION!$D$4*SIMULATION!$D$17))))</f>
        <v>4.8806825421534192</v>
      </c>
      <c r="L12581">
        <v>-0.60799053922594659</v>
      </c>
      <c r="M12581">
        <f t="shared" ca="1" si="196"/>
        <v>1.9132737315588981</v>
      </c>
    </row>
    <row r="12582" spans="1:13" x14ac:dyDescent="0.25">
      <c r="A12582" s="9"/>
      <c r="H12582" s="9"/>
      <c r="J12582">
        <v>5</v>
      </c>
      <c r="K12582">
        <f ca="1">SIMULATION!$D$3*SIMULATION!$D$17/$H12577/(SIMULATION!$D$17-$I12577)*(((EXP(-$I12577*$J12582))/(1-EXP(-SIMULATION!$D$4*$I12577)))-(EXP(-SIMULATION!$D$17*$J12582)/(1-EXP(-SIMULATION!$D$4*SIMULATION!$D$17))))</f>
        <v>4.9074070909028986</v>
      </c>
      <c r="L12582">
        <v>0.2259138503840421</v>
      </c>
      <c r="M12582">
        <f t="shared" ca="1" si="196"/>
        <v>6.0160583222107231</v>
      </c>
    </row>
    <row r="12583" spans="1:13" x14ac:dyDescent="0.25">
      <c r="A12583" s="9"/>
      <c r="H12583" s="9"/>
      <c r="J12583">
        <v>6</v>
      </c>
      <c r="K12583">
        <f ca="1">SIMULATION!$D$3*SIMULATION!$D$17/$H12577/(SIMULATION!$D$17-$I12577)*(((EXP(-$I12577*$J12583))/(1-EXP(-SIMULATION!$D$4*$I12577)))-(EXP(-SIMULATION!$D$17*$J12583)/(1-EXP(-SIMULATION!$D$4*SIMULATION!$D$17))))</f>
        <v>4.8910472064351147</v>
      </c>
      <c r="L12583">
        <v>-4.2840818453716498E-3</v>
      </c>
      <c r="M12583">
        <f t="shared" ca="1" si="196"/>
        <v>4.8700935598931698</v>
      </c>
    </row>
    <row r="12584" spans="1:13" x14ac:dyDescent="0.25">
      <c r="A12584" s="9"/>
      <c r="H12584" s="9"/>
      <c r="J12584">
        <v>7</v>
      </c>
      <c r="K12584">
        <f ca="1">SIMULATION!$D$3*SIMULATION!$D$17/$H12577/(SIMULATION!$D$17-$I12577)*(((EXP(-$I12577*$J12584))/(1-EXP(-SIMULATION!$D$4*$I12577)))-(EXP(-SIMULATION!$D$17*$J12584)/(1-EXP(-SIMULATION!$D$4*SIMULATION!$D$17))))</f>
        <v>4.8477077972361515</v>
      </c>
      <c r="L12584">
        <v>0.15253174269422595</v>
      </c>
      <c r="M12584">
        <f t="shared" ca="1" si="196"/>
        <v>5.587137115620969</v>
      </c>
    </row>
    <row r="12585" spans="1:13" x14ac:dyDescent="0.25">
      <c r="A12585" s="9"/>
      <c r="H12585" s="9"/>
      <c r="J12585">
        <v>8</v>
      </c>
      <c r="K12585">
        <f ca="1">SIMULATION!$D$3*SIMULATION!$D$17/$H12577/(SIMULATION!$D$17-$I12577)*(((EXP(-$I12577*$J12585))/(1-EXP(-SIMULATION!$D$4*$I12577)))-(EXP(-SIMULATION!$D$17*$J12585)/(1-EXP(-SIMULATION!$D$4*SIMULATION!$D$17))))</f>
        <v>4.7876974258014293</v>
      </c>
      <c r="L12585">
        <v>0.23238571359247953</v>
      </c>
      <c r="M12585">
        <f t="shared" ca="1" si="196"/>
        <v>5.900289908561172</v>
      </c>
    </row>
    <row r="12586" spans="1:13" x14ac:dyDescent="0.25">
      <c r="A12586" s="9"/>
      <c r="H12586" s="9"/>
      <c r="J12586">
        <v>9</v>
      </c>
      <c r="K12586">
        <f ca="1">SIMULATION!$D$3*SIMULATION!$D$17/$H12577/(SIMULATION!$D$17-$I12577)*(((EXP(-$I12577*$J12586))/(1-EXP(-SIMULATION!$D$4*$I12577)))-(EXP(-SIMULATION!$D$17*$J12586)/(1-EXP(-SIMULATION!$D$4*SIMULATION!$D$17))))</f>
        <v>4.7176104384308726</v>
      </c>
      <c r="L12586">
        <v>-0.18662828170984938</v>
      </c>
      <c r="M12586">
        <f t="shared" ca="1" si="196"/>
        <v>3.8371709085300698</v>
      </c>
    </row>
    <row r="12587" spans="1:13" x14ac:dyDescent="0.25">
      <c r="A12587" s="9"/>
      <c r="H12587" s="9"/>
      <c r="J12587">
        <v>10</v>
      </c>
      <c r="K12587">
        <f ca="1">SIMULATION!$D$3*SIMULATION!$D$17/$H12577/(SIMULATION!$D$17-$I12577)*(((EXP(-$I12577*$J12587))/(1-EXP(-SIMULATION!$D$4*$I12577)))-(EXP(-SIMULATION!$D$17*$J12587)/(1-EXP(-SIMULATION!$D$4*SIMULATION!$D$17))))</f>
        <v>4.6416612403512678</v>
      </c>
      <c r="L12587">
        <v>0.40869571029892582</v>
      </c>
      <c r="M12587">
        <f t="shared" ca="1" si="196"/>
        <v>6.5386882779436215</v>
      </c>
    </row>
    <row r="12588" spans="1:13" x14ac:dyDescent="0.25">
      <c r="A12588" s="9"/>
      <c r="H12588" s="9"/>
      <c r="J12588">
        <v>11</v>
      </c>
      <c r="K12588">
        <f ca="1">SIMULATION!$D$3*SIMULATION!$D$17/$H12577/(SIMULATION!$D$17-$I12577)*(((EXP(-$I12577*$J12588))/(1-EXP(-SIMULATION!$D$4*$I12577)))-(EXP(-SIMULATION!$D$17*$J12588)/(1-EXP(-SIMULATION!$D$4*SIMULATION!$D$17))))</f>
        <v>4.5625393274883148</v>
      </c>
      <c r="L12588">
        <v>-0.19502012559662205</v>
      </c>
      <c r="M12588">
        <f t="shared" ca="1" si="196"/>
        <v>3.6727523348020159</v>
      </c>
    </row>
    <row r="12589" spans="1:13" x14ac:dyDescent="0.25">
      <c r="A12589" s="9"/>
      <c r="H12589" s="9"/>
      <c r="J12589">
        <v>12</v>
      </c>
      <c r="K12589">
        <f ca="1">SIMULATION!$D$3*SIMULATION!$D$17/$H12577/(SIMULATION!$D$17-$I12577)*(((EXP(-$I12577*$J12589))/(1-EXP(-SIMULATION!$D$4*$I12577)))-(EXP(-SIMULATION!$D$17*$J12589)/(1-EXP(-SIMULATION!$D$4*SIMULATION!$D$17))))</f>
        <v>4.4819572075431253</v>
      </c>
      <c r="L12589">
        <v>0.42564591394382145</v>
      </c>
      <c r="M12589">
        <f t="shared" ca="1" si="196"/>
        <v>6.3896839794049161</v>
      </c>
    </row>
    <row r="12590" spans="1:13" x14ac:dyDescent="0.25">
      <c r="A12590" s="9"/>
      <c r="H12590" s="9"/>
      <c r="J12590">
        <v>13</v>
      </c>
      <c r="K12590">
        <f ca="1">SIMULATION!$D$3*SIMULATION!$D$17/$H12577/(SIMULATION!$D$17-$I12577)*(((EXP(-$I12577*$J12590))/(1-EXP(-SIMULATION!$D$4*$I12577)))-(EXP(-SIMULATION!$D$17*$J12590)/(1-EXP(-SIMULATION!$D$4*SIMULATION!$D$17))))</f>
        <v>4.4010015171555867</v>
      </c>
      <c r="L12590">
        <v>0.35913510448956998</v>
      </c>
      <c r="M12590">
        <f t="shared" ca="1" si="196"/>
        <v>5.9815556568780153</v>
      </c>
    </row>
    <row r="12591" spans="1:13" x14ac:dyDescent="0.25">
      <c r="A12591" s="9"/>
      <c r="H12591" s="9"/>
      <c r="J12591">
        <v>14</v>
      </c>
      <c r="K12591">
        <f ca="1">SIMULATION!$D$3*SIMULATION!$D$17/$H12577/(SIMULATION!$D$17-$I12577)*(((EXP(-$I12577*$J12591))/(1-EXP(-SIMULATION!$D$4*$I12577)))-(EXP(-SIMULATION!$D$17*$J12591)/(1-EXP(-SIMULATION!$D$4*SIMULATION!$D$17))))</f>
        <v>4.3203580224171709</v>
      </c>
      <c r="L12591">
        <v>-0.66026377582540352</v>
      </c>
      <c r="M12591">
        <f t="shared" ca="1" si="196"/>
        <v>1.4677821216184364</v>
      </c>
    </row>
    <row r="12592" spans="1:13" x14ac:dyDescent="0.25">
      <c r="A12592" s="9"/>
      <c r="H12592" s="9"/>
      <c r="J12592">
        <v>15</v>
      </c>
      <c r="K12592">
        <f ca="1">SIMULATION!$D$3*SIMULATION!$D$17/$H12577/(SIMULATION!$D$17-$I12577)*(((EXP(-$I12577*$J12592))/(1-EXP(-SIMULATION!$D$4*$I12577)))-(EXP(-SIMULATION!$D$17*$J12592)/(1-EXP(-SIMULATION!$D$4*SIMULATION!$D$17))))</f>
        <v>4.2404558008456013</v>
      </c>
      <c r="L12592">
        <v>-0.30537962376222427</v>
      </c>
      <c r="M12592">
        <f t="shared" ca="1" si="196"/>
        <v>2.94550700380303</v>
      </c>
    </row>
    <row r="12593" spans="1:13" x14ac:dyDescent="0.25">
      <c r="A12593" s="9"/>
      <c r="H12593" s="9"/>
      <c r="J12593">
        <v>16</v>
      </c>
      <c r="K12593">
        <f ca="1">SIMULATION!$D$3*SIMULATION!$D$17/$H12577/(SIMULATION!$D$17-$I12577)*(((EXP(-$I12577*$J12593))/(1-EXP(-SIMULATION!$D$4*$I12577)))-(EXP(-SIMULATION!$D$17*$J12593)/(1-EXP(-SIMULATION!$D$4*SIMULATION!$D$17))))</f>
        <v>4.1615596329501479</v>
      </c>
      <c r="L12593">
        <v>-0.31412195399772813</v>
      </c>
      <c r="M12593">
        <f t="shared" ca="1" si="196"/>
        <v>2.8543223893697793</v>
      </c>
    </row>
    <row r="12594" spans="1:13" x14ac:dyDescent="0.25">
      <c r="A12594" s="9"/>
      <c r="H12594" s="9"/>
      <c r="J12594">
        <v>17</v>
      </c>
      <c r="K12594">
        <f ca="1">SIMULATION!$D$3*SIMULATION!$D$17/$H12577/(SIMULATION!$D$17-$I12577)*(((EXP(-$I12577*$J12594))/(1-EXP(-SIMULATION!$D$4*$I12577)))-(EXP(-SIMULATION!$D$17*$J12594)/(1-EXP(-SIMULATION!$D$4*SIMULATION!$D$17))))</f>
        <v>4.083829205315765</v>
      </c>
      <c r="L12594">
        <v>0.53852506820535828</v>
      </c>
      <c r="M12594">
        <f t="shared" ca="1" si="196"/>
        <v>6.2830736066474708</v>
      </c>
    </row>
    <row r="12595" spans="1:13" x14ac:dyDescent="0.25">
      <c r="A12595" s="9"/>
      <c r="H12595" s="9"/>
      <c r="J12595">
        <v>18</v>
      </c>
      <c r="K12595">
        <f ca="1">SIMULATION!$D$3*SIMULATION!$D$17/$H12577/(SIMULATION!$D$17-$I12577)*(((EXP(-$I12577*$J12595))/(1-EXP(-SIMULATION!$D$4*$I12577)))-(EXP(-SIMULATION!$D$17*$J12595)/(1-EXP(-SIMULATION!$D$4*SIMULATION!$D$17))))</f>
        <v>4.0073570457719443</v>
      </c>
      <c r="L12595">
        <v>-0.30065124515128222</v>
      </c>
      <c r="M12595">
        <f t="shared" ca="1" si="196"/>
        <v>2.8025401601948454</v>
      </c>
    </row>
    <row r="12596" spans="1:13" x14ac:dyDescent="0.25">
      <c r="A12596" s="9"/>
      <c r="H12596" s="9"/>
      <c r="J12596">
        <v>19</v>
      </c>
      <c r="K12596">
        <f ca="1">SIMULATION!$D$3*SIMULATION!$D$17/$H12577/(SIMULATION!$D$17-$I12577)*(((EXP(-$I12577*$J12596))/(1-EXP(-SIMULATION!$D$4*$I12577)))-(EXP(-SIMULATION!$D$17*$J12596)/(1-EXP(-SIMULATION!$D$4*SIMULATION!$D$17))))</f>
        <v>3.9321928296329776</v>
      </c>
      <c r="L12596">
        <v>0.51726215488423022</v>
      </c>
      <c r="M12596">
        <f t="shared" ca="1" si="196"/>
        <v>5.96616736610925</v>
      </c>
    </row>
    <row r="12597" spans="1:13" x14ac:dyDescent="0.25">
      <c r="A12597" s="9"/>
      <c r="H12597" s="9"/>
      <c r="J12597">
        <v>20</v>
      </c>
      <c r="K12597">
        <f ca="1">SIMULATION!$D$3*SIMULATION!$D$17/$H12577/(SIMULATION!$D$17-$I12577)*(((EXP(-$I12577*$J12597))/(1-EXP(-SIMULATION!$D$4*$I12577)))-(EXP(-SIMULATION!$D$17*$J12597)/(1-EXP(-SIMULATION!$D$4*SIMULATION!$D$17))))</f>
        <v>3.8583589522564568</v>
      </c>
      <c r="L12597">
        <v>-0.23398472441880153</v>
      </c>
      <c r="M12597">
        <f t="shared" ca="1" si="196"/>
        <v>2.9555618961039136</v>
      </c>
    </row>
    <row r="12598" spans="1:13" x14ac:dyDescent="0.25">
      <c r="A12598" s="9"/>
      <c r="H12598" s="9"/>
      <c r="J12598">
        <v>21</v>
      </c>
      <c r="K12598">
        <f ca="1">SIMULATION!$D$3*SIMULATION!$D$17/$H12577/(SIMULATION!$D$17-$I12577)*(((EXP(-$I12577*$J12598))/(1-EXP(-SIMULATION!$D$4*$I12577)))-(EXP(-SIMULATION!$D$17*$J12598)/(1-EXP(-SIMULATION!$D$4*SIMULATION!$D$17))))</f>
        <v>3.785860504911791</v>
      </c>
      <c r="L12598">
        <v>-0.1628114629337315</v>
      </c>
      <c r="M12598">
        <f t="shared" ca="1" si="196"/>
        <v>3.169479017644067</v>
      </c>
    </row>
    <row r="12599" spans="1:13" x14ac:dyDescent="0.25">
      <c r="A12599" s="9"/>
      <c r="H12599" s="9"/>
      <c r="J12599">
        <v>22</v>
      </c>
      <c r="K12599">
        <f ca="1">SIMULATION!$D$3*SIMULATION!$D$17/$H12577/(SIMULATION!$D$17-$I12577)*(((EXP(-$I12577*$J12599))/(1-EXP(-SIMULATION!$D$4*$I12577)))-(EXP(-SIMULATION!$D$17*$J12599)/(1-EXP(-SIMULATION!$D$4*SIMULATION!$D$17))))</f>
        <v>3.7146916642179688</v>
      </c>
      <c r="L12599">
        <v>0.41725675020902625</v>
      </c>
      <c r="M12599">
        <f t="shared" ca="1" si="196"/>
        <v>5.2646718360581177</v>
      </c>
    </row>
    <row r="12600" spans="1:13" x14ac:dyDescent="0.25">
      <c r="A12600" s="9"/>
      <c r="H12600" s="9"/>
      <c r="J12600">
        <v>23</v>
      </c>
      <c r="K12600">
        <f ca="1">SIMULATION!$D$3*SIMULATION!$D$17/$H12577/(SIMULATION!$D$17-$I12577)*(((EXP(-$I12577*$J12600))/(1-EXP(-SIMULATION!$D$4*$I12577)))-(EXP(-SIMULATION!$D$17*$J12600)/(1-EXP(-SIMULATION!$D$4*SIMULATION!$D$17))))</f>
        <v>3.6448397833722961</v>
      </c>
      <c r="L12600">
        <v>0.1537686318304595</v>
      </c>
      <c r="M12600">
        <f t="shared" ca="1" si="196"/>
        <v>4.2053018101026822</v>
      </c>
    </row>
    <row r="12601" spans="1:13" x14ac:dyDescent="0.25">
      <c r="A12601" s="9"/>
      <c r="H12601" s="9"/>
      <c r="J12601">
        <v>24</v>
      </c>
      <c r="K12601">
        <f ca="1">SIMULATION!$D$3*SIMULATION!$D$17/$H12577/(SIMULATION!$D$17-$I12577)*(((EXP(-$I12577*$J12601))/(1-EXP(-SIMULATION!$D$4*$I12577)))-(EXP(-SIMULATION!$D$17*$J12601)/(1-EXP(-SIMULATION!$D$4*SIMULATION!$D$17))))</f>
        <v>3.5762880106926631</v>
      </c>
      <c r="L12601">
        <v>0.25253880793116296</v>
      </c>
      <c r="M12601">
        <f t="shared" ca="1" si="196"/>
        <v>4.4794395217314982</v>
      </c>
    </row>
    <row r="12602" spans="1:13" x14ac:dyDescent="0.25">
      <c r="A12602" s="9">
        <v>505</v>
      </c>
      <c r="B12602" s="2">
        <f ca="1">NORMINV(RAND(),SIMULATION!D7,SIMULATION!D8)</f>
        <v>55.3670778826476</v>
      </c>
      <c r="C12602" s="2">
        <v>2</v>
      </c>
      <c r="D12602" s="2">
        <f ca="1">SIMULATION!$D$11*(1+(SIMULATION!$D$12*LN(1+$C12602)))*(1+(SIMULATION!$D$13*(($B12602/63.5)-1)))</f>
        <v>9.63409635714474</v>
      </c>
      <c r="E12602" s="2">
        <v>-2.0030264991443916E-2</v>
      </c>
      <c r="F12602" s="2">
        <f ca="1">D12602*(1+E12602)</f>
        <v>9.4411228541580261</v>
      </c>
      <c r="G12602" s="2">
        <v>0.13801232106928929</v>
      </c>
      <c r="H12602" s="9">
        <f>SIMULATION!$D$15*EXP($G$12602)</f>
        <v>253.42561303162839</v>
      </c>
      <c r="I12602" s="2">
        <f ca="1">$F12602/$H12602</f>
        <v>3.7254019991182746E-2</v>
      </c>
      <c r="J12602">
        <v>0</v>
      </c>
      <c r="K12602">
        <f ca="1">SIMULATION!$D$3*SIMULATION!$D$17/$H12602/(SIMULATION!$D$17-$I12602)*(((EXP(-$I12602*$J12602))/(1-EXP(-SIMULATION!$D$4*$I12602)))-(EXP(-SIMULATION!$D$17*$J12602)/(1-EXP(-SIMULATION!$D$4*SIMULATION!$D$17))))</f>
        <v>1.6389378505876391</v>
      </c>
      <c r="L12602">
        <v>-0.32873029147676258</v>
      </c>
      <c r="M12602">
        <f t="shared" ca="1" si="196"/>
        <v>1.1001693332516658</v>
      </c>
    </row>
    <row r="12603" spans="1:13" x14ac:dyDescent="0.25">
      <c r="A12603" s="9"/>
      <c r="H12603" s="9"/>
      <c r="J12603">
        <v>1</v>
      </c>
      <c r="K12603">
        <f ca="1">SIMULATION!$D$3*SIMULATION!$D$17/$H12602/(SIMULATION!$D$17-$I12602)*(((EXP(-$I12602*$J12603))/(1-EXP(-SIMULATION!$D$4*$I12602)))-(EXP(-SIMULATION!$D$17*$J12603)/(1-EXP(-SIMULATION!$D$4*SIMULATION!$D$17))))</f>
        <v>2.3431326715856589</v>
      </c>
      <c r="L12603">
        <v>3.3746335144472797E-2</v>
      </c>
      <c r="M12603">
        <f t="shared" ca="1" si="196"/>
        <v>2.4222048120089528</v>
      </c>
    </row>
    <row r="12604" spans="1:13" x14ac:dyDescent="0.25">
      <c r="A12604" s="9"/>
      <c r="H12604" s="9"/>
      <c r="J12604">
        <v>2</v>
      </c>
      <c r="K12604">
        <f ca="1">SIMULATION!$D$3*SIMULATION!$D$17/$H12602/(SIMULATION!$D$17-$I12602)*(((EXP(-$I12602*$J12604))/(1-EXP(-SIMULATION!$D$4*$I12602)))-(EXP(-SIMULATION!$D$17*$J12604)/(1-EXP(-SIMULATION!$D$4*SIMULATION!$D$17))))</f>
        <v>2.7471196381761409</v>
      </c>
      <c r="L12604">
        <v>0.16647516318698272</v>
      </c>
      <c r="M12604">
        <f t="shared" ca="1" si="196"/>
        <v>3.2044468282356791</v>
      </c>
    </row>
    <row r="12605" spans="1:13" x14ac:dyDescent="0.25">
      <c r="A12605" s="9"/>
      <c r="H12605" s="9"/>
      <c r="J12605">
        <v>3</v>
      </c>
      <c r="K12605">
        <f ca="1">SIMULATION!$D$3*SIMULATION!$D$17/$H12602/(SIMULATION!$D$17-$I12602)*(((EXP(-$I12602*$J12605))/(1-EXP(-SIMULATION!$D$4*$I12602)))-(EXP(-SIMULATION!$D$17*$J12605)/(1-EXP(-SIMULATION!$D$4*SIMULATION!$D$17))))</f>
        <v>2.9604550215414127</v>
      </c>
      <c r="L12605">
        <v>-3.2114448024466447E-2</v>
      </c>
      <c r="M12605">
        <f t="shared" ca="1" si="196"/>
        <v>2.8653816426233503</v>
      </c>
    </row>
    <row r="12606" spans="1:13" x14ac:dyDescent="0.25">
      <c r="A12606" s="9"/>
      <c r="H12606" s="9"/>
      <c r="J12606">
        <v>4</v>
      </c>
      <c r="K12606">
        <f ca="1">SIMULATION!$D$3*SIMULATION!$D$17/$H12602/(SIMULATION!$D$17-$I12602)*(((EXP(-$I12602*$J12606))/(1-EXP(-SIMULATION!$D$4*$I12602)))-(EXP(-SIMULATION!$D$17*$J12606)/(1-EXP(-SIMULATION!$D$4*SIMULATION!$D$17))))</f>
        <v>3.0532819164310601</v>
      </c>
      <c r="L12606">
        <v>-5.0926876969100233E-2</v>
      </c>
      <c r="M12606">
        <f t="shared" ca="1" si="196"/>
        <v>2.897787803920997</v>
      </c>
    </row>
    <row r="12607" spans="1:13" x14ac:dyDescent="0.25">
      <c r="A12607" s="9"/>
      <c r="H12607" s="9"/>
      <c r="J12607">
        <v>5</v>
      </c>
      <c r="K12607">
        <f ca="1">SIMULATION!$D$3*SIMULATION!$D$17/$H12602/(SIMULATION!$D$17-$I12602)*(((EXP(-$I12602*$J12607))/(1-EXP(-SIMULATION!$D$4*$I12602)))-(EXP(-SIMULATION!$D$17*$J12607)/(1-EXP(-SIMULATION!$D$4*SIMULATION!$D$17))))</f>
        <v>3.0704888093344946</v>
      </c>
      <c r="L12607">
        <v>-0.19695652179850887</v>
      </c>
      <c r="M12607">
        <f t="shared" ca="1" si="196"/>
        <v>2.4657360132267279</v>
      </c>
    </row>
    <row r="12608" spans="1:13" x14ac:dyDescent="0.25">
      <c r="A12608" s="9"/>
      <c r="H12608" s="9"/>
      <c r="J12608">
        <v>6</v>
      </c>
      <c r="K12608">
        <f ca="1">SIMULATION!$D$3*SIMULATION!$D$17/$H12602/(SIMULATION!$D$17-$I12602)*(((EXP(-$I12602*$J12608))/(1-EXP(-SIMULATION!$D$4*$I12602)))-(EXP(-SIMULATION!$D$17*$J12608)/(1-EXP(-SIMULATION!$D$4*SIMULATION!$D$17))))</f>
        <v>3.0407826481333777</v>
      </c>
      <c r="L12608">
        <v>-0.4452957700748732</v>
      </c>
      <c r="M12608">
        <f t="shared" ca="1" si="196"/>
        <v>1.6867349972025132</v>
      </c>
    </row>
    <row r="12609" spans="1:13" x14ac:dyDescent="0.25">
      <c r="A12609" s="9"/>
      <c r="H12609" s="9"/>
      <c r="J12609">
        <v>7</v>
      </c>
      <c r="K12609">
        <f ca="1">SIMULATION!$D$3*SIMULATION!$D$17/$H12602/(SIMULATION!$D$17-$I12602)*(((EXP(-$I12602*$J12609))/(1-EXP(-SIMULATION!$D$4*$I12602)))-(EXP(-SIMULATION!$D$17*$J12609)/(1-EXP(-SIMULATION!$D$4*SIMULATION!$D$17))))</f>
        <v>2.9825030039383371</v>
      </c>
      <c r="L12609">
        <v>3.4843905940144707E-2</v>
      </c>
      <c r="M12609">
        <f t="shared" ca="1" si="196"/>
        <v>3.0864250580737633</v>
      </c>
    </row>
    <row r="12610" spans="1:13" x14ac:dyDescent="0.25">
      <c r="A12610" s="9"/>
      <c r="H12610" s="9"/>
      <c r="J12610">
        <v>8</v>
      </c>
      <c r="K12610">
        <f ca="1">SIMULATION!$D$3*SIMULATION!$D$17/$H12602/(SIMULATION!$D$17-$I12602)*(((EXP(-$I12602*$J12610))/(1-EXP(-SIMULATION!$D$4*$I12602)))-(EXP(-SIMULATION!$D$17*$J12610)/(1-EXP(-SIMULATION!$D$4*SIMULATION!$D$17))))</f>
        <v>2.9073478486627313</v>
      </c>
      <c r="L12610">
        <v>-0.27043504504633215</v>
      </c>
      <c r="M12610">
        <f t="shared" ca="1" si="196"/>
        <v>2.1210991022442687</v>
      </c>
    </row>
    <row r="12611" spans="1:13" x14ac:dyDescent="0.25">
      <c r="A12611" s="9"/>
      <c r="H12611" s="9"/>
      <c r="J12611">
        <v>9</v>
      </c>
      <c r="K12611">
        <f ca="1">SIMULATION!$D$3*SIMULATION!$D$17/$H12602/(SIMULATION!$D$17-$I12602)*(((EXP(-$I12602*$J12611))/(1-EXP(-SIMULATION!$D$4*$I12602)))-(EXP(-SIMULATION!$D$17*$J12611)/(1-EXP(-SIMULATION!$D$4*SIMULATION!$D$17))))</f>
        <v>2.8227610481327683</v>
      </c>
      <c r="L12611">
        <v>-0.23386111728573072</v>
      </c>
      <c r="M12611">
        <f t="shared" ref="M12611:M12674" ca="1" si="197">$K12611*(1+$L12611)</f>
        <v>2.1626269955857986</v>
      </c>
    </row>
    <row r="12612" spans="1:13" x14ac:dyDescent="0.25">
      <c r="A12612" s="9"/>
      <c r="H12612" s="9"/>
      <c r="J12612">
        <v>10</v>
      </c>
      <c r="K12612">
        <f ca="1">SIMULATION!$D$3*SIMULATION!$D$17/$H12602/(SIMULATION!$D$17-$I12602)*(((EXP(-$I12602*$J12612))/(1-EXP(-SIMULATION!$D$4*$I12602)))-(EXP(-SIMULATION!$D$17*$J12612)/(1-EXP(-SIMULATION!$D$4*SIMULATION!$D$17))))</f>
        <v>2.7334622527899217</v>
      </c>
      <c r="L12612">
        <v>0.37047632006610792</v>
      </c>
      <c r="M12612">
        <f t="shared" ca="1" si="197"/>
        <v>3.7461452892431448</v>
      </c>
    </row>
    <row r="12613" spans="1:13" x14ac:dyDescent="0.25">
      <c r="A12613" s="9"/>
      <c r="H12613" s="9"/>
      <c r="J12613">
        <v>11</v>
      </c>
      <c r="K12613">
        <f ca="1">SIMULATION!$D$3*SIMULATION!$D$17/$H12602/(SIMULATION!$D$17-$I12602)*(((EXP(-$I12602*$J12613))/(1-EXP(-SIMULATION!$D$4*$I12602)))-(EXP(-SIMULATION!$D$17*$J12613)/(1-EXP(-SIMULATION!$D$4*SIMULATION!$D$17))))</f>
        <v>2.6424272186150053</v>
      </c>
      <c r="L12613">
        <v>-0.65028577521862685</v>
      </c>
      <c r="M12613">
        <f t="shared" ca="1" si="197"/>
        <v>0.92409438629914664</v>
      </c>
    </row>
    <row r="12614" spans="1:13" x14ac:dyDescent="0.25">
      <c r="A12614" s="9"/>
      <c r="H12614" s="9"/>
      <c r="J12614">
        <v>12</v>
      </c>
      <c r="K12614">
        <f ca="1">SIMULATION!$D$3*SIMULATION!$D$17/$H12602/(SIMULATION!$D$17-$I12602)*(((EXP(-$I12602*$J12614))/(1-EXP(-SIMULATION!$D$4*$I12602)))-(EXP(-SIMULATION!$D$17*$J12614)/(1-EXP(-SIMULATION!$D$4*SIMULATION!$D$17))))</f>
        <v>2.5515159529632134</v>
      </c>
      <c r="L12614">
        <v>0.4336556290628451</v>
      </c>
      <c r="M12614">
        <f t="shared" ca="1" si="197"/>
        <v>3.6579952086093601</v>
      </c>
    </row>
    <row r="12615" spans="1:13" x14ac:dyDescent="0.25">
      <c r="A12615" s="9"/>
      <c r="H12615" s="9"/>
      <c r="J12615">
        <v>13</v>
      </c>
      <c r="K12615">
        <f ca="1">SIMULATION!$D$3*SIMULATION!$D$17/$H12602/(SIMULATION!$D$17-$I12602)*(((EXP(-$I12602*$J12615))/(1-EXP(-SIMULATION!$D$4*$I12602)))-(EXP(-SIMULATION!$D$17*$J12615)/(1-EXP(-SIMULATION!$D$4*SIMULATION!$D$17))))</f>
        <v>2.4618751805251562</v>
      </c>
      <c r="L12615">
        <v>0.10199733900089764</v>
      </c>
      <c r="M12615">
        <f t="shared" ca="1" si="197"/>
        <v>2.7129798978910769</v>
      </c>
    </row>
    <row r="12616" spans="1:13" x14ac:dyDescent="0.25">
      <c r="A12616" s="9"/>
      <c r="H12616" s="9"/>
      <c r="J12616">
        <v>14</v>
      </c>
      <c r="K12616">
        <f ca="1">SIMULATION!$D$3*SIMULATION!$D$17/$H12602/(SIMULATION!$D$17-$I12602)*(((EXP(-$I12602*$J12616))/(1-EXP(-SIMULATION!$D$4*$I12602)))-(EXP(-SIMULATION!$D$17*$J12616)/(1-EXP(-SIMULATION!$D$4*SIMULATION!$D$17))))</f>
        <v>2.3741961905280644</v>
      </c>
      <c r="L12616">
        <v>-1.9881103487324209E-2</v>
      </c>
      <c r="M12616">
        <f t="shared" ca="1" si="197"/>
        <v>2.3269945503649652</v>
      </c>
    </row>
    <row r="12617" spans="1:13" x14ac:dyDescent="0.25">
      <c r="A12617" s="9"/>
      <c r="H12617" s="9"/>
      <c r="J12617">
        <v>15</v>
      </c>
      <c r="K12617">
        <f ca="1">SIMULATION!$D$3*SIMULATION!$D$17/$H12602/(SIMULATION!$D$17-$I12602)*(((EXP(-$I12602*$J12617))/(1-EXP(-SIMULATION!$D$4*$I12602)))-(EXP(-SIMULATION!$D$17*$J12617)/(1-EXP(-SIMULATION!$D$4*SIMULATION!$D$17))))</f>
        <v>2.2888800110198506</v>
      </c>
      <c r="L12617">
        <v>0.32137284423137025</v>
      </c>
      <c r="M12617">
        <f t="shared" ca="1" si="197"/>
        <v>3.0244638902656305</v>
      </c>
    </row>
    <row r="12618" spans="1:13" x14ac:dyDescent="0.25">
      <c r="A12618" s="9"/>
      <c r="H12618" s="9"/>
      <c r="J12618">
        <v>16</v>
      </c>
      <c r="K12618">
        <f ca="1">SIMULATION!$D$3*SIMULATION!$D$17/$H12602/(SIMULATION!$D$17-$I12602)*(((EXP(-$I12602*$J12618))/(1-EXP(-SIMULATION!$D$4*$I12602)))-(EXP(-SIMULATION!$D$17*$J12618)/(1-EXP(-SIMULATION!$D$4*SIMULATION!$D$17))))</f>
        <v>2.2061431983091513</v>
      </c>
      <c r="L12618">
        <v>0.41044182057794398</v>
      </c>
      <c r="M12618">
        <f t="shared" ca="1" si="197"/>
        <v>3.1116366290788071</v>
      </c>
    </row>
    <row r="12619" spans="1:13" x14ac:dyDescent="0.25">
      <c r="A12619" s="9"/>
      <c r="H12619" s="9"/>
      <c r="J12619">
        <v>17</v>
      </c>
      <c r="K12619">
        <f ca="1">SIMULATION!$D$3*SIMULATION!$D$17/$H12602/(SIMULATION!$D$17-$I12602)*(((EXP(-$I12602*$J12619))/(1-EXP(-SIMULATION!$D$4*$I12602)))-(EXP(-SIMULATION!$D$17*$J12619)/(1-EXP(-SIMULATION!$D$4*SIMULATION!$D$17))))</f>
        <v>2.1260855732858506</v>
      </c>
      <c r="L12619">
        <v>-0.30419823268244461</v>
      </c>
      <c r="M12619">
        <f t="shared" ca="1" si="197"/>
        <v>1.4793340993606527</v>
      </c>
    </row>
    <row r="12620" spans="1:13" x14ac:dyDescent="0.25">
      <c r="A12620" s="9"/>
      <c r="H12620" s="9"/>
      <c r="J12620">
        <v>18</v>
      </c>
      <c r="K12620">
        <f ca="1">SIMULATION!$D$3*SIMULATION!$D$17/$H12602/(SIMULATION!$D$17-$I12602)*(((EXP(-$I12602*$J12620))/(1-EXP(-SIMULATION!$D$4*$I12602)))-(EXP(-SIMULATION!$D$17*$J12620)/(1-EXP(-SIMULATION!$D$4*SIMULATION!$D$17))))</f>
        <v>2.0487335744310968</v>
      </c>
      <c r="L12620">
        <v>0.31330580769200295</v>
      </c>
      <c r="M12620">
        <f t="shared" ca="1" si="197"/>
        <v>2.6906137017139558</v>
      </c>
    </row>
    <row r="12621" spans="1:13" x14ac:dyDescent="0.25">
      <c r="A12621" s="9"/>
      <c r="H12621" s="9"/>
      <c r="J12621">
        <v>19</v>
      </c>
      <c r="K12621">
        <f ca="1">SIMULATION!$D$3*SIMULATION!$D$17/$H12602/(SIMULATION!$D$17-$I12602)*(((EXP(-$I12602*$J12621))/(1-EXP(-SIMULATION!$D$4*$I12602)))-(EXP(-SIMULATION!$D$17*$J12621)/(1-EXP(-SIMULATION!$D$4*SIMULATION!$D$17))))</f>
        <v>1.9740679873872284</v>
      </c>
      <c r="L12621">
        <v>-0.13793478274221352</v>
      </c>
      <c r="M12621">
        <f t="shared" ca="1" si="197"/>
        <v>1.7017753484286124</v>
      </c>
    </row>
    <row r="12622" spans="1:13" x14ac:dyDescent="0.25">
      <c r="A12622" s="9"/>
      <c r="H12622" s="9"/>
      <c r="J12622">
        <v>20</v>
      </c>
      <c r="K12622">
        <f ca="1">SIMULATION!$D$3*SIMULATION!$D$17/$H12602/(SIMULATION!$D$17-$I12602)*(((EXP(-$I12602*$J12622))/(1-EXP(-SIMULATION!$D$4*$I12602)))-(EXP(-SIMULATION!$D$17*$J12622)/(1-EXP(-SIMULATION!$D$4*SIMULATION!$D$17))))</f>
        <v>1.9020416645529268</v>
      </c>
      <c r="L12622">
        <v>0.66882389687437016</v>
      </c>
      <c r="M12622">
        <f t="shared" ca="1" si="197"/>
        <v>3.1741725826566287</v>
      </c>
    </row>
    <row r="12623" spans="1:13" x14ac:dyDescent="0.25">
      <c r="A12623" s="9"/>
      <c r="H12623" s="9"/>
      <c r="J12623">
        <v>21</v>
      </c>
      <c r="K12623">
        <f ca="1">SIMULATION!$D$3*SIMULATION!$D$17/$H12602/(SIMULATION!$D$17-$I12602)*(((EXP(-$I12602*$J12623))/(1-EXP(-SIMULATION!$D$4*$I12602)))-(EXP(-SIMULATION!$D$17*$J12623)/(1-EXP(-SIMULATION!$D$4*SIMULATION!$D$17))))</f>
        <v>1.8325908318787725</v>
      </c>
      <c r="L12623">
        <v>-0.28487037993344216</v>
      </c>
      <c r="M12623">
        <f t="shared" ca="1" si="197"/>
        <v>1.3105399853389237</v>
      </c>
    </row>
    <row r="12624" spans="1:13" x14ac:dyDescent="0.25">
      <c r="A12624" s="9"/>
      <c r="H12624" s="9"/>
      <c r="J12624">
        <v>22</v>
      </c>
      <c r="K12624">
        <f ca="1">SIMULATION!$D$3*SIMULATION!$D$17/$H12602/(SIMULATION!$D$17-$I12602)*(((EXP(-$I12602*$J12624))/(1-EXP(-SIMULATION!$D$4*$I12602)))-(EXP(-SIMULATION!$D$17*$J12624)/(1-EXP(-SIMULATION!$D$4*SIMULATION!$D$17))))</f>
        <v>1.7656422879532883</v>
      </c>
      <c r="L12624">
        <v>-1.2239647368300509E-2</v>
      </c>
      <c r="M12624">
        <f t="shared" ca="1" si="197"/>
        <v>1.7440314489701807</v>
      </c>
    </row>
    <row r="12625" spans="1:13" x14ac:dyDescent="0.25">
      <c r="A12625" s="9"/>
      <c r="H12625" s="9"/>
      <c r="J12625">
        <v>23</v>
      </c>
      <c r="K12625">
        <f ca="1">SIMULATION!$D$3*SIMULATION!$D$17/$H12602/(SIMULATION!$D$17-$I12602)*(((EXP(-$I12602*$J12625))/(1-EXP(-SIMULATION!$D$4*$I12602)))-(EXP(-SIMULATION!$D$17*$J12625)/(1-EXP(-SIMULATION!$D$4*SIMULATION!$D$17))))</f>
        <v>1.701117972472479</v>
      </c>
      <c r="L12625">
        <v>0.19088549356560064</v>
      </c>
      <c r="M12625">
        <f t="shared" ca="1" si="197"/>
        <v>2.0258367162612019</v>
      </c>
    </row>
    <row r="12626" spans="1:13" x14ac:dyDescent="0.25">
      <c r="A12626" s="9"/>
      <c r="H12626" s="9"/>
      <c r="J12626">
        <v>24</v>
      </c>
      <c r="K12626">
        <f ca="1">SIMULATION!$D$3*SIMULATION!$D$17/$H12602/(SIMULATION!$D$17-$I12602)*(((EXP(-$I12602*$J12626))/(1-EXP(-SIMULATION!$D$4*$I12602)))-(EXP(-SIMULATION!$D$17*$J12626)/(1-EXP(-SIMULATION!$D$4*SIMULATION!$D$17))))</f>
        <v>1.6389378505876391</v>
      </c>
      <c r="L12626">
        <v>-0.41217419666456534</v>
      </c>
      <c r="M12626">
        <f t="shared" ca="1" si="197"/>
        <v>0.96340995863852952</v>
      </c>
    </row>
    <row r="12627" spans="1:13" x14ac:dyDescent="0.25">
      <c r="A12627" s="9">
        <v>506</v>
      </c>
      <c r="B12627" s="2">
        <f ca="1">NORMINV(RAND(),SIMULATION!D7,SIMULATION!D8)</f>
        <v>60.782965581266097</v>
      </c>
      <c r="C12627" s="2">
        <v>2</v>
      </c>
      <c r="D12627" s="2">
        <f ca="1">SIMULATION!$D$11*(1+(SIMULATION!$D$12*LN(1+$C12627)))*(1+(SIMULATION!$D$13*(($B12627/63.5)-1)))</f>
        <v>10.036289586137634</v>
      </c>
      <c r="E12627" s="2">
        <v>-8.4493443200313517E-2</v>
      </c>
      <c r="F12627" s="2">
        <f ca="1">D12627*(1+E12627)</f>
        <v>9.1882889220494164</v>
      </c>
      <c r="G12627" s="2">
        <v>0.96108926075190304</v>
      </c>
      <c r="H12627" s="9">
        <f>SIMULATION!$D$15*EXP($G$12627)</f>
        <v>577.17601958986711</v>
      </c>
      <c r="I12627" s="2">
        <f ca="1">$F12627/$H12627</f>
        <v>1.5919387864690708E-2</v>
      </c>
      <c r="J12627">
        <v>0</v>
      </c>
      <c r="K12627">
        <f ca="1">SIMULATION!$D$3*SIMULATION!$D$17/$H12627/(SIMULATION!$D$17-$I12627)*(((EXP(-$I12627*$J12627))/(1-EXP(-SIMULATION!$D$4*$I12627)))-(EXP(-SIMULATION!$D$17*$J12627)/(1-EXP(-SIMULATION!$D$4*SIMULATION!$D$17))))</f>
        <v>2.1238829013059224</v>
      </c>
      <c r="L12627">
        <v>0.39477295506453192</v>
      </c>
      <c r="M12627">
        <f t="shared" ca="1" si="197"/>
        <v>2.9623344304654933</v>
      </c>
    </row>
    <row r="12628" spans="1:13" x14ac:dyDescent="0.25">
      <c r="A12628" s="9"/>
      <c r="H12628" s="9"/>
      <c r="J12628">
        <v>1</v>
      </c>
      <c r="K12628">
        <f ca="1">SIMULATION!$D$3*SIMULATION!$D$17/$H12627/(SIMULATION!$D$17-$I12627)*(((EXP(-$I12627*$J12628))/(1-EXP(-SIMULATION!$D$4*$I12627)))-(EXP(-SIMULATION!$D$17*$J12628)/(1-EXP(-SIMULATION!$D$4*SIMULATION!$D$17))))</f>
        <v>2.429701933668412</v>
      </c>
      <c r="L12628">
        <v>-5.7616408410196732E-2</v>
      </c>
      <c r="M12628">
        <f t="shared" ca="1" si="197"/>
        <v>2.2897112347431281</v>
      </c>
    </row>
    <row r="12629" spans="1:13" x14ac:dyDescent="0.25">
      <c r="A12629" s="9"/>
      <c r="H12629" s="9"/>
      <c r="J12629">
        <v>2</v>
      </c>
      <c r="K12629">
        <f ca="1">SIMULATION!$D$3*SIMULATION!$D$17/$H12627/(SIMULATION!$D$17-$I12627)*(((EXP(-$I12627*$J12629))/(1-EXP(-SIMULATION!$D$4*$I12627)))-(EXP(-SIMULATION!$D$17*$J12629)/(1-EXP(-SIMULATION!$D$4*SIMULATION!$D$17))))</f>
        <v>2.6088003804344027</v>
      </c>
      <c r="L12629">
        <v>-4.4625632931061469E-2</v>
      </c>
      <c r="M12629">
        <f t="shared" ca="1" si="197"/>
        <v>2.4923810122667236</v>
      </c>
    </row>
    <row r="12630" spans="1:13" x14ac:dyDescent="0.25">
      <c r="A12630" s="9"/>
      <c r="H12630" s="9"/>
      <c r="J12630">
        <v>3</v>
      </c>
      <c r="K12630">
        <f ca="1">SIMULATION!$D$3*SIMULATION!$D$17/$H12627/(SIMULATION!$D$17-$I12627)*(((EXP(-$I12627*$J12630))/(1-EXP(-SIMULATION!$D$4*$I12627)))-(EXP(-SIMULATION!$D$17*$J12630)/(1-EXP(-SIMULATION!$D$4*SIMULATION!$D$17))))</f>
        <v>2.7069597567900687</v>
      </c>
      <c r="L12630">
        <v>0.25620749415435673</v>
      </c>
      <c r="M12630">
        <f t="shared" ca="1" si="197"/>
        <v>3.4005031328539395</v>
      </c>
    </row>
    <row r="12631" spans="1:13" x14ac:dyDescent="0.25">
      <c r="A12631" s="9"/>
      <c r="H12631" s="9"/>
      <c r="J12631">
        <v>4</v>
      </c>
      <c r="K12631">
        <f ca="1">SIMULATION!$D$3*SIMULATION!$D$17/$H12627/(SIMULATION!$D$17-$I12627)*(((EXP(-$I12627*$J12631))/(1-EXP(-SIMULATION!$D$4*$I12627)))-(EXP(-SIMULATION!$D$17*$J12631)/(1-EXP(-SIMULATION!$D$4*SIMULATION!$D$17))))</f>
        <v>2.7535137592320331</v>
      </c>
      <c r="L12631">
        <v>1.131170035538658E-2</v>
      </c>
      <c r="M12631">
        <f t="shared" ca="1" si="197"/>
        <v>2.7846606818009003</v>
      </c>
    </row>
    <row r="12632" spans="1:13" x14ac:dyDescent="0.25">
      <c r="A12632" s="9"/>
      <c r="H12632" s="9"/>
      <c r="J12632">
        <v>5</v>
      </c>
      <c r="K12632">
        <f ca="1">SIMULATION!$D$3*SIMULATION!$D$17/$H12627/(SIMULATION!$D$17-$I12627)*(((EXP(-$I12627*$J12632))/(1-EXP(-SIMULATION!$D$4*$I12627)))-(EXP(-SIMULATION!$D$17*$J12632)/(1-EXP(-SIMULATION!$D$4*SIMULATION!$D$17))))</f>
        <v>2.7672559892401445</v>
      </c>
      <c r="L12632">
        <v>-0.14022459476228133</v>
      </c>
      <c r="M12632">
        <f t="shared" ca="1" si="197"/>
        <v>2.3792186395454493</v>
      </c>
    </row>
    <row r="12633" spans="1:13" x14ac:dyDescent="0.25">
      <c r="A12633" s="9"/>
      <c r="H12633" s="9"/>
      <c r="J12633">
        <v>6</v>
      </c>
      <c r="K12633">
        <f ca="1">SIMULATION!$D$3*SIMULATION!$D$17/$H12627/(SIMULATION!$D$17-$I12627)*(((EXP(-$I12627*$J12633))/(1-EXP(-SIMULATION!$D$4*$I12627)))-(EXP(-SIMULATION!$D$17*$J12633)/(1-EXP(-SIMULATION!$D$4*SIMULATION!$D$17))))</f>
        <v>2.7602257649730233</v>
      </c>
      <c r="L12633">
        <v>-0.53944275577039458</v>
      </c>
      <c r="M12633">
        <f t="shared" ca="1" si="197"/>
        <v>1.2712419717675301</v>
      </c>
    </row>
    <row r="12634" spans="1:13" x14ac:dyDescent="0.25">
      <c r="A12634" s="9"/>
      <c r="H12634" s="9"/>
      <c r="J12634">
        <v>7</v>
      </c>
      <c r="K12634">
        <f ca="1">SIMULATION!$D$3*SIMULATION!$D$17/$H12627/(SIMULATION!$D$17-$I12627)*(((EXP(-$I12627*$J12634))/(1-EXP(-SIMULATION!$D$4*$I12627)))-(EXP(-SIMULATION!$D$17*$J12634)/(1-EXP(-SIMULATION!$D$4*SIMULATION!$D$17))))</f>
        <v>2.7401341602735858</v>
      </c>
      <c r="L12634">
        <v>2.9705605132132114E-2</v>
      </c>
      <c r="M12634">
        <f t="shared" ca="1" si="197"/>
        <v>2.8215315036477393</v>
      </c>
    </row>
    <row r="12635" spans="1:13" x14ac:dyDescent="0.25">
      <c r="A12635" s="9"/>
      <c r="H12635" s="9"/>
      <c r="J12635">
        <v>8</v>
      </c>
      <c r="K12635">
        <f ca="1">SIMULATION!$D$3*SIMULATION!$D$17/$H12627/(SIMULATION!$D$17-$I12627)*(((EXP(-$I12627*$J12635))/(1-EXP(-SIMULATION!$D$4*$I12627)))-(EXP(-SIMULATION!$D$17*$J12635)/(1-EXP(-SIMULATION!$D$4*SIMULATION!$D$17))))</f>
        <v>2.7119186683412293</v>
      </c>
      <c r="L12635">
        <v>-0.29008312634970257</v>
      </c>
      <c r="M12635">
        <f t="shared" ca="1" si="197"/>
        <v>1.9252368226226833</v>
      </c>
    </row>
    <row r="12636" spans="1:13" x14ac:dyDescent="0.25">
      <c r="A12636" s="9"/>
      <c r="H12636" s="9"/>
      <c r="J12636">
        <v>9</v>
      </c>
      <c r="K12636">
        <f ca="1">SIMULATION!$D$3*SIMULATION!$D$17/$H12627/(SIMULATION!$D$17-$I12627)*(((EXP(-$I12627*$J12636))/(1-EXP(-SIMULATION!$D$4*$I12627)))-(EXP(-SIMULATION!$D$17*$J12636)/(1-EXP(-SIMULATION!$D$4*SIMULATION!$D$17))))</f>
        <v>2.6787394669529565</v>
      </c>
      <c r="L12636">
        <v>-0.14151856583906405</v>
      </c>
      <c r="M12636">
        <f t="shared" ca="1" si="197"/>
        <v>2.2996480993332753</v>
      </c>
    </row>
    <row r="12637" spans="1:13" x14ac:dyDescent="0.25">
      <c r="A12637" s="9"/>
      <c r="H12637" s="9"/>
      <c r="J12637">
        <v>10</v>
      </c>
      <c r="K12637">
        <f ca="1">SIMULATION!$D$3*SIMULATION!$D$17/$H12627/(SIMULATION!$D$17-$I12627)*(((EXP(-$I12627*$J12637))/(1-EXP(-SIMULATION!$D$4*$I12627)))-(EXP(-SIMULATION!$D$17*$J12637)/(1-EXP(-SIMULATION!$D$4*SIMULATION!$D$17))))</f>
        <v>2.6426178484171539</v>
      </c>
      <c r="L12637">
        <v>8.1465308513562512E-2</v>
      </c>
      <c r="M12637">
        <f t="shared" ca="1" si="197"/>
        <v>2.8578995267219045</v>
      </c>
    </row>
    <row r="12638" spans="1:13" x14ac:dyDescent="0.25">
      <c r="A12638" s="9"/>
      <c r="H12638" s="9"/>
      <c r="J12638">
        <v>11</v>
      </c>
      <c r="K12638">
        <f ca="1">SIMULATION!$D$3*SIMULATION!$D$17/$H12627/(SIMULATION!$D$17-$I12627)*(((EXP(-$I12627*$J12638))/(1-EXP(-SIMULATION!$D$4*$I12627)))-(EXP(-SIMULATION!$D$17*$J12638)/(1-EXP(-SIMULATION!$D$4*SIMULATION!$D$17))))</f>
        <v>2.6048453400168086</v>
      </c>
      <c r="L12638">
        <v>-0.17639476505145796</v>
      </c>
      <c r="M12638">
        <f t="shared" ca="1" si="197"/>
        <v>2.1453642582691588</v>
      </c>
    </row>
    <row r="12639" spans="1:13" x14ac:dyDescent="0.25">
      <c r="A12639" s="9"/>
      <c r="H12639" s="9"/>
      <c r="J12639">
        <v>12</v>
      </c>
      <c r="K12639">
        <f ca="1">SIMULATION!$D$3*SIMULATION!$D$17/$H12627/(SIMULATION!$D$17-$I12627)*(((EXP(-$I12627*$J12639))/(1-EXP(-SIMULATION!$D$4*$I12627)))-(EXP(-SIMULATION!$D$17*$J12639)/(1-EXP(-SIMULATION!$D$4*SIMULATION!$D$17))))</f>
        <v>2.5662458773669465</v>
      </c>
      <c r="L12639">
        <v>0.20135124358960418</v>
      </c>
      <c r="M12639">
        <f t="shared" ca="1" si="197"/>
        <v>3.0829626761314759</v>
      </c>
    </row>
    <row r="12640" spans="1:13" x14ac:dyDescent="0.25">
      <c r="A12640" s="9"/>
      <c r="H12640" s="9"/>
      <c r="J12640">
        <v>13</v>
      </c>
      <c r="K12640">
        <f ca="1">SIMULATION!$D$3*SIMULATION!$D$17/$H12627/(SIMULATION!$D$17-$I12627)*(((EXP(-$I12627*$J12640))/(1-EXP(-SIMULATION!$D$4*$I12627)))-(EXP(-SIMULATION!$D$17*$J12640)/(1-EXP(-SIMULATION!$D$4*SIMULATION!$D$17))))</f>
        <v>2.5273438105272716</v>
      </c>
      <c r="L12640">
        <v>-9.656775343257093E-2</v>
      </c>
      <c r="M12640">
        <f t="shared" ca="1" si="197"/>
        <v>2.2832838965929398</v>
      </c>
    </row>
    <row r="12641" spans="1:13" x14ac:dyDescent="0.25">
      <c r="A12641" s="9"/>
      <c r="H12641" s="9"/>
      <c r="J12641">
        <v>14</v>
      </c>
      <c r="K12641">
        <f ca="1">SIMULATION!$D$3*SIMULATION!$D$17/$H12627/(SIMULATION!$D$17-$I12627)*(((EXP(-$I12627*$J12641))/(1-EXP(-SIMULATION!$D$4*$I12627)))-(EXP(-SIMULATION!$D$17*$J12641)/(1-EXP(-SIMULATION!$D$4*SIMULATION!$D$17))))</f>
        <v>2.4884715654731848</v>
      </c>
      <c r="L12641">
        <v>0.38584223827633241</v>
      </c>
      <c r="M12641">
        <f t="shared" ca="1" si="197"/>
        <v>3.4486290041823673</v>
      </c>
    </row>
    <row r="12642" spans="1:13" x14ac:dyDescent="0.25">
      <c r="A12642" s="9"/>
      <c r="H12642" s="9"/>
      <c r="J12642">
        <v>15</v>
      </c>
      <c r="K12642">
        <f ca="1">SIMULATION!$D$3*SIMULATION!$D$17/$H12627/(SIMULATION!$D$17-$I12627)*(((EXP(-$I12627*$J12642))/(1-EXP(-SIMULATION!$D$4*$I12627)))-(EXP(-SIMULATION!$D$17*$J12642)/(1-EXP(-SIMULATION!$D$4*SIMULATION!$D$17))))</f>
        <v>2.4498386352701118</v>
      </c>
      <c r="L12642">
        <v>-0.27424603052173896</v>
      </c>
      <c r="M12642">
        <f t="shared" ca="1" si="197"/>
        <v>1.7779801141284894</v>
      </c>
    </row>
    <row r="12643" spans="1:13" x14ac:dyDescent="0.25">
      <c r="A12643" s="9"/>
      <c r="H12643" s="9"/>
      <c r="J12643">
        <v>16</v>
      </c>
      <c r="K12643">
        <f ca="1">SIMULATION!$D$3*SIMULATION!$D$17/$H12627/(SIMULATION!$D$17-$I12627)*(((EXP(-$I12627*$J12643))/(1-EXP(-SIMULATION!$D$4*$I12627)))-(EXP(-SIMULATION!$D$17*$J12643)/(1-EXP(-SIMULATION!$D$4*SIMULATION!$D$17))))</f>
        <v>2.4115757903973196</v>
      </c>
      <c r="L12643">
        <v>0.34945652432236968</v>
      </c>
      <c r="M12643">
        <f t="shared" ca="1" si="197"/>
        <v>3.2543166842495386</v>
      </c>
    </row>
    <row r="12644" spans="1:13" x14ac:dyDescent="0.25">
      <c r="A12644" s="9"/>
      <c r="H12644" s="9"/>
      <c r="J12644">
        <v>17</v>
      </c>
      <c r="K12644">
        <f ca="1">SIMULATION!$D$3*SIMULATION!$D$17/$H12627/(SIMULATION!$D$17-$I12627)*(((EXP(-$I12627*$J12644))/(1-EXP(-SIMULATION!$D$4*$I12627)))-(EXP(-SIMULATION!$D$17*$J12644)/(1-EXP(-SIMULATION!$D$4*SIMULATION!$D$17))))</f>
        <v>2.3737634089152997</v>
      </c>
      <c r="L12644">
        <v>0.18018694039334562</v>
      </c>
      <c r="M12644">
        <f t="shared" ca="1" si="197"/>
        <v>2.8014845747854258</v>
      </c>
    </row>
    <row r="12645" spans="1:13" x14ac:dyDescent="0.25">
      <c r="A12645" s="9"/>
      <c r="H12645" s="9"/>
      <c r="J12645">
        <v>18</v>
      </c>
      <c r="K12645">
        <f ca="1">SIMULATION!$D$3*SIMULATION!$D$17/$H12627/(SIMULATION!$D$17-$I12627)*(((EXP(-$I12627*$J12645))/(1-EXP(-SIMULATION!$D$4*$I12627)))-(EXP(-SIMULATION!$D$17*$J12645)/(1-EXP(-SIMULATION!$D$4*SIMULATION!$D$17))))</f>
        <v>2.3364496302573103</v>
      </c>
      <c r="L12645">
        <v>0.15716543385591197</v>
      </c>
      <c r="M12645">
        <f t="shared" ca="1" si="197"/>
        <v>2.7036587500791858</v>
      </c>
    </row>
    <row r="12646" spans="1:13" x14ac:dyDescent="0.25">
      <c r="A12646" s="9"/>
      <c r="H12646" s="9"/>
      <c r="J12646">
        <v>19</v>
      </c>
      <c r="K12646">
        <f ca="1">SIMULATION!$D$3*SIMULATION!$D$17/$H12627/(SIMULATION!$D$17-$I12627)*(((EXP(-$I12627*$J12646))/(1-EXP(-SIMULATION!$D$4*$I12627)))-(EXP(-SIMULATION!$D$17*$J12646)/(1-EXP(-SIMULATION!$D$4*SIMULATION!$D$17))))</f>
        <v>2.2996619877659388</v>
      </c>
      <c r="L12646">
        <v>-0.22503395523397285</v>
      </c>
      <c r="M12646">
        <f t="shared" ca="1" si="197"/>
        <v>1.7821599549577496</v>
      </c>
    </row>
    <row r="12647" spans="1:13" x14ac:dyDescent="0.25">
      <c r="A12647" s="9"/>
      <c r="H12647" s="9"/>
      <c r="J12647">
        <v>20</v>
      </c>
      <c r="K12647">
        <f ca="1">SIMULATION!$D$3*SIMULATION!$D$17/$H12627/(SIMULATION!$D$17-$I12627)*(((EXP(-$I12627*$J12647))/(1-EXP(-SIMULATION!$D$4*$I12627)))-(EXP(-SIMULATION!$D$17*$J12647)/(1-EXP(-SIMULATION!$D$4*SIMULATION!$D$17))))</f>
        <v>2.2634148622646539</v>
      </c>
      <c r="L12647">
        <v>0.14100046368196195</v>
      </c>
      <c r="M12647">
        <f t="shared" ca="1" si="197"/>
        <v>2.5825574073486144</v>
      </c>
    </row>
    <row r="12648" spans="1:13" x14ac:dyDescent="0.25">
      <c r="A12648" s="9"/>
      <c r="H12648" s="9"/>
      <c r="J12648">
        <v>21</v>
      </c>
      <c r="K12648">
        <f ca="1">SIMULATION!$D$3*SIMULATION!$D$17/$H12627/(SIMULATION!$D$17-$I12627)*(((EXP(-$I12627*$J12648))/(1-EXP(-SIMULATION!$D$4*$I12627)))-(EXP(-SIMULATION!$D$17*$J12648)/(1-EXP(-SIMULATION!$D$4*SIMULATION!$D$17))))</f>
        <v>2.2277142576603941</v>
      </c>
      <c r="L12648">
        <v>0.2132689769359912</v>
      </c>
      <c r="M12648">
        <f t="shared" ca="1" si="197"/>
        <v>2.7028165982973476</v>
      </c>
    </row>
    <row r="12649" spans="1:13" x14ac:dyDescent="0.25">
      <c r="A12649" s="9"/>
      <c r="H12649" s="9"/>
      <c r="J12649">
        <v>22</v>
      </c>
      <c r="K12649">
        <f ca="1">SIMULATION!$D$3*SIMULATION!$D$17/$H12627/(SIMULATION!$D$17-$I12627)*(((EXP(-$I12627*$J12649))/(1-EXP(-SIMULATION!$D$4*$I12627)))-(EXP(-SIMULATION!$D$17*$J12649)/(1-EXP(-SIMULATION!$D$4*SIMULATION!$D$17))))</f>
        <v>2.1925608604516942</v>
      </c>
      <c r="L12649">
        <v>4.2809316484228789E-2</v>
      </c>
      <c r="M12649">
        <f t="shared" ca="1" si="197"/>
        <v>2.2864228922377037</v>
      </c>
    </row>
    <row r="12650" spans="1:13" x14ac:dyDescent="0.25">
      <c r="A12650" s="9"/>
      <c r="H12650" s="9"/>
      <c r="J12650">
        <v>23</v>
      </c>
      <c r="K12650">
        <f ca="1">SIMULATION!$D$3*SIMULATION!$D$17/$H12627/(SIMULATION!$D$17-$I12627)*(((EXP(-$I12627*$J12650))/(1-EXP(-SIMULATION!$D$4*$I12627)))-(EXP(-SIMULATION!$D$17*$J12650)/(1-EXP(-SIMULATION!$D$4*SIMULATION!$D$17))))</f>
        <v>2.1579519995346872</v>
      </c>
      <c r="L12650">
        <v>-0.4603537314506414</v>
      </c>
      <c r="M12650">
        <f t="shared" ca="1" si="197"/>
        <v>1.1645307442575212</v>
      </c>
    </row>
    <row r="12651" spans="1:13" x14ac:dyDescent="0.25">
      <c r="A12651" s="9"/>
      <c r="H12651" s="9"/>
      <c r="J12651">
        <v>24</v>
      </c>
      <c r="K12651">
        <f ca="1">SIMULATION!$D$3*SIMULATION!$D$17/$H12627/(SIMULATION!$D$17-$I12627)*(((EXP(-$I12627*$J12651))/(1-EXP(-SIMULATION!$D$4*$I12627)))-(EXP(-SIMULATION!$D$17*$J12651)/(1-EXP(-SIMULATION!$D$4*SIMULATION!$D$17))))</f>
        <v>2.1238829013059224</v>
      </c>
      <c r="L12651">
        <v>-0.15245166062928298</v>
      </c>
      <c r="M12651">
        <f t="shared" ca="1" si="197"/>
        <v>1.800093426019695</v>
      </c>
    </row>
    <row r="12652" spans="1:13" x14ac:dyDescent="0.25">
      <c r="A12652" s="9">
        <v>507</v>
      </c>
      <c r="B12652" s="2">
        <f ca="1">NORMINV(RAND(),SIMULATION!D7,SIMULATION!D8)</f>
        <v>65.022104676526283</v>
      </c>
      <c r="C12652" s="2">
        <v>2</v>
      </c>
      <c r="D12652" s="2">
        <f ca="1">SIMULATION!$D$11*(1+(SIMULATION!$D$12*LN(1+$C12652)))*(1+(SIMULATION!$D$13*(($B12652/63.5)-1)))</f>
        <v>10.351095419594561</v>
      </c>
      <c r="E12652" s="2">
        <v>-0.30808433241030131</v>
      </c>
      <c r="F12652" s="2">
        <f ca="1">D12652*(1+E12652)</f>
        <v>7.1620850975334429</v>
      </c>
      <c r="G12652" s="2">
        <v>0.27523912322657373</v>
      </c>
      <c r="H12652" s="9">
        <f>SIMULATION!$D$15*EXP($G$12652)</f>
        <v>290.70155084340144</v>
      </c>
      <c r="I12652" s="2">
        <f ca="1">$F12652/$H12652</f>
        <v>2.4637244200295307E-2</v>
      </c>
      <c r="J12652">
        <v>0</v>
      </c>
      <c r="K12652">
        <f ca="1">SIMULATION!$D$3*SIMULATION!$D$17/$H12652/(SIMULATION!$D$17-$I12652)*(((EXP(-$I12652*$J12652))/(1-EXP(-SIMULATION!$D$4*$I12652)))-(EXP(-SIMULATION!$D$17*$J12652)/(1-EXP(-SIMULATION!$D$4*SIMULATION!$D$17))))</f>
        <v>2.4838963009032837</v>
      </c>
      <c r="L12652">
        <v>0.35417633554672923</v>
      </c>
      <c r="M12652">
        <f t="shared" ca="1" si="197"/>
        <v>3.3636335906352848</v>
      </c>
    </row>
    <row r="12653" spans="1:13" x14ac:dyDescent="0.25">
      <c r="A12653" s="9"/>
      <c r="H12653" s="9"/>
      <c r="J12653">
        <v>1</v>
      </c>
      <c r="K12653">
        <f ca="1">SIMULATION!$D$3*SIMULATION!$D$17/$H12652/(SIMULATION!$D$17-$I12652)*(((EXP(-$I12652*$J12653))/(1-EXP(-SIMULATION!$D$4*$I12652)))-(EXP(-SIMULATION!$D$17*$J12653)/(1-EXP(-SIMULATION!$D$4*SIMULATION!$D$17))))</f>
        <v>3.0941005237890975</v>
      </c>
      <c r="L12653">
        <v>0.17780980029747004</v>
      </c>
      <c r="M12653">
        <f t="shared" ca="1" si="197"/>
        <v>3.6442619200243342</v>
      </c>
    </row>
    <row r="12654" spans="1:13" x14ac:dyDescent="0.25">
      <c r="A12654" s="9"/>
      <c r="H12654" s="9"/>
      <c r="J12654">
        <v>2</v>
      </c>
      <c r="K12654">
        <f ca="1">SIMULATION!$D$3*SIMULATION!$D$17/$H12652/(SIMULATION!$D$17-$I12652)*(((EXP(-$I12652*$J12654))/(1-EXP(-SIMULATION!$D$4*$I12652)))-(EXP(-SIMULATION!$D$17*$J12654)/(1-EXP(-SIMULATION!$D$4*SIMULATION!$D$17))))</f>
        <v>3.4485724457398272</v>
      </c>
      <c r="L12654">
        <v>-0.29426245674643747</v>
      </c>
      <c r="M12654">
        <f t="shared" ca="1" si="197"/>
        <v>2.4337870455883555</v>
      </c>
    </row>
    <row r="12655" spans="1:13" x14ac:dyDescent="0.25">
      <c r="A12655" s="9"/>
      <c r="H12655" s="9"/>
      <c r="J12655">
        <v>3</v>
      </c>
      <c r="K12655">
        <f ca="1">SIMULATION!$D$3*SIMULATION!$D$17/$H12652/(SIMULATION!$D$17-$I12652)*(((EXP(-$I12652*$J12655))/(1-EXP(-SIMULATION!$D$4*$I12652)))-(EXP(-SIMULATION!$D$17*$J12655)/(1-EXP(-SIMULATION!$D$4*SIMULATION!$D$17))))</f>
        <v>3.6400546762209802</v>
      </c>
      <c r="L12655">
        <v>-0.10051627233231408</v>
      </c>
      <c r="M12655">
        <f t="shared" ca="1" si="197"/>
        <v>3.2741699490814389</v>
      </c>
    </row>
    <row r="12656" spans="1:13" x14ac:dyDescent="0.25">
      <c r="A12656" s="9"/>
      <c r="H12656" s="9"/>
      <c r="J12656">
        <v>4</v>
      </c>
      <c r="K12656">
        <f ca="1">SIMULATION!$D$3*SIMULATION!$D$17/$H12652/(SIMULATION!$D$17-$I12652)*(((EXP(-$I12652*$J12656))/(1-EXP(-SIMULATION!$D$4*$I12652)))-(EXP(-SIMULATION!$D$17*$J12656)/(1-EXP(-SIMULATION!$D$4*SIMULATION!$D$17))))</f>
        <v>3.7279572770332225</v>
      </c>
      <c r="L12656">
        <v>0.33304619884715991</v>
      </c>
      <c r="M12656">
        <f t="shared" ca="1" si="197"/>
        <v>4.9695392776137464</v>
      </c>
    </row>
    <row r="12657" spans="1:13" x14ac:dyDescent="0.25">
      <c r="A12657" s="9"/>
      <c r="H12657" s="9"/>
      <c r="J12657">
        <v>5</v>
      </c>
      <c r="K12657">
        <f ca="1">SIMULATION!$D$3*SIMULATION!$D$17/$H12652/(SIMULATION!$D$17-$I12652)*(((EXP(-$I12652*$J12657))/(1-EXP(-SIMULATION!$D$4*$I12652)))-(EXP(-SIMULATION!$D$17*$J12657)/(1-EXP(-SIMULATION!$D$4*SIMULATION!$D$17))))</f>
        <v>3.7503305312225339</v>
      </c>
      <c r="L12657">
        <v>-2.306400422301251E-2</v>
      </c>
      <c r="M12657">
        <f t="shared" ca="1" si="197"/>
        <v>3.6638328920127248</v>
      </c>
    </row>
    <row r="12658" spans="1:13" x14ac:dyDescent="0.25">
      <c r="A12658" s="9"/>
      <c r="H12658" s="9"/>
      <c r="J12658">
        <v>6</v>
      </c>
      <c r="K12658">
        <f ca="1">SIMULATION!$D$3*SIMULATION!$D$17/$H12652/(SIMULATION!$D$17-$I12652)*(((EXP(-$I12652*$J12658))/(1-EXP(-SIMULATION!$D$4*$I12652)))-(EXP(-SIMULATION!$D$17*$J12658)/(1-EXP(-SIMULATION!$D$4*SIMULATION!$D$17))))</f>
        <v>3.7315373712246664</v>
      </c>
      <c r="L12658">
        <v>-0.27041478739910019</v>
      </c>
      <c r="M12658">
        <f t="shared" ca="1" si="197"/>
        <v>2.7224744863131511</v>
      </c>
    </row>
    <row r="12659" spans="1:13" x14ac:dyDescent="0.25">
      <c r="A12659" s="9"/>
      <c r="H12659" s="9"/>
      <c r="J12659">
        <v>7</v>
      </c>
      <c r="K12659">
        <f ca="1">SIMULATION!$D$3*SIMULATION!$D$17/$H12652/(SIMULATION!$D$17-$I12652)*(((EXP(-$I12652*$J12659))/(1-EXP(-SIMULATION!$D$4*$I12652)))-(EXP(-SIMULATION!$D$17*$J12659)/(1-EXP(-SIMULATION!$D$4*SIMULATION!$D$17))))</f>
        <v>3.6871700445638553</v>
      </c>
      <c r="L12659">
        <v>0.4556722220366014</v>
      </c>
      <c r="M12659">
        <f t="shared" ca="1" si="197"/>
        <v>5.3673110117970619</v>
      </c>
    </row>
    <row r="12660" spans="1:13" x14ac:dyDescent="0.25">
      <c r="A12660" s="9"/>
      <c r="H12660" s="9"/>
      <c r="J12660">
        <v>8</v>
      </c>
      <c r="K12660">
        <f ca="1">SIMULATION!$D$3*SIMULATION!$D$17/$H12652/(SIMULATION!$D$17-$I12652)*(((EXP(-$I12652*$J12660))/(1-EXP(-SIMULATION!$D$4*$I12652)))-(EXP(-SIMULATION!$D$17*$J12660)/(1-EXP(-SIMULATION!$D$4*SIMULATION!$D$17))))</f>
        <v>3.6272008203818014</v>
      </c>
      <c r="L12660">
        <v>-7.4680785657044349E-2</v>
      </c>
      <c r="M12660">
        <f t="shared" ca="1" si="197"/>
        <v>3.3563186133798126</v>
      </c>
    </row>
    <row r="12661" spans="1:13" x14ac:dyDescent="0.25">
      <c r="A12661" s="9"/>
      <c r="H12661" s="9"/>
      <c r="J12661">
        <v>9</v>
      </c>
      <c r="K12661">
        <f ca="1">SIMULATION!$D$3*SIMULATION!$D$17/$H12652/(SIMULATION!$D$17-$I12652)*(((EXP(-$I12652*$J12661))/(1-EXP(-SIMULATION!$D$4*$I12652)))-(EXP(-SIMULATION!$D$17*$J12661)/(1-EXP(-SIMULATION!$D$4*SIMULATION!$D$17))))</f>
        <v>3.5580010267573132</v>
      </c>
      <c r="L12661">
        <v>-0.11534888997368076</v>
      </c>
      <c r="M12661">
        <f t="shared" ca="1" si="197"/>
        <v>3.1475895577956408</v>
      </c>
    </row>
    <row r="12662" spans="1:13" x14ac:dyDescent="0.25">
      <c r="A12662" s="9"/>
      <c r="H12662" s="9"/>
      <c r="J12662">
        <v>10</v>
      </c>
      <c r="K12662">
        <f ca="1">SIMULATION!$D$3*SIMULATION!$D$17/$H12652/(SIMULATION!$D$17-$I12652)*(((EXP(-$I12652*$J12662))/(1-EXP(-SIMULATION!$D$4*$I12652)))-(EXP(-SIMULATION!$D$17*$J12662)/(1-EXP(-SIMULATION!$D$4*SIMULATION!$D$17))))</f>
        <v>3.4836348872140248</v>
      </c>
      <c r="L12662">
        <v>8.9467925216355298E-2</v>
      </c>
      <c r="M12662">
        <f t="shared" ca="1" si="197"/>
        <v>3.7953084727843756</v>
      </c>
    </row>
    <row r="12663" spans="1:13" x14ac:dyDescent="0.25">
      <c r="A12663" s="9"/>
      <c r="H12663" s="9"/>
      <c r="J12663">
        <v>11</v>
      </c>
      <c r="K12663">
        <f ca="1">SIMULATION!$D$3*SIMULATION!$D$17/$H12652/(SIMULATION!$D$17-$I12652)*(((EXP(-$I12652*$J12663))/(1-EXP(-SIMULATION!$D$4*$I12652)))-(EXP(-SIMULATION!$D$17*$J12663)/(1-EXP(-SIMULATION!$D$4*SIMULATION!$D$17))))</f>
        <v>3.4066886312256486</v>
      </c>
      <c r="L12663">
        <v>5.3157820881416913E-2</v>
      </c>
      <c r="M12663">
        <f t="shared" ca="1" si="197"/>
        <v>3.5877807752831012</v>
      </c>
    </row>
    <row r="12664" spans="1:13" x14ac:dyDescent="0.25">
      <c r="A12664" s="9"/>
      <c r="H12664" s="9"/>
      <c r="J12664">
        <v>12</v>
      </c>
      <c r="K12664">
        <f ca="1">SIMULATION!$D$3*SIMULATION!$D$17/$H12652/(SIMULATION!$D$17-$I12652)*(((EXP(-$I12652*$J12664))/(1-EXP(-SIMULATION!$D$4*$I12652)))-(EXP(-SIMULATION!$D$17*$J12664)/(1-EXP(-SIMULATION!$D$4*SIMULATION!$D$17))))</f>
        <v>3.3288017972930652</v>
      </c>
      <c r="L12664">
        <v>0.15488132365812379</v>
      </c>
      <c r="M12664">
        <f t="shared" ca="1" si="197"/>
        <v>3.844371025853357</v>
      </c>
    </row>
    <row r="12665" spans="1:13" x14ac:dyDescent="0.25">
      <c r="A12665" s="9"/>
      <c r="H12665" s="9"/>
      <c r="J12665">
        <v>13</v>
      </c>
      <c r="K12665">
        <f ca="1">SIMULATION!$D$3*SIMULATION!$D$17/$H12652/(SIMULATION!$D$17-$I12652)*(((EXP(-$I12652*$J12665))/(1-EXP(-SIMULATION!$D$4*$I12652)))-(EXP(-SIMULATION!$D$17*$J12665)/(1-EXP(-SIMULATION!$D$4*SIMULATION!$D$17))))</f>
        <v>3.2510076940610815</v>
      </c>
      <c r="L12665">
        <v>-0.48624108897650747</v>
      </c>
      <c r="M12665">
        <f t="shared" ca="1" si="197"/>
        <v>1.6702341726298169</v>
      </c>
    </row>
    <row r="12666" spans="1:13" x14ac:dyDescent="0.25">
      <c r="A12666" s="9"/>
      <c r="H12666" s="9"/>
      <c r="J12666">
        <v>14</v>
      </c>
      <c r="K12666">
        <f ca="1">SIMULATION!$D$3*SIMULATION!$D$17/$H12652/(SIMULATION!$D$17-$I12652)*(((EXP(-$I12652*$J12666))/(1-EXP(-SIMULATION!$D$4*$I12652)))-(EXP(-SIMULATION!$D$17*$J12666)/(1-EXP(-SIMULATION!$D$4*SIMULATION!$D$17))))</f>
        <v>3.1739515655367811</v>
      </c>
      <c r="L12666">
        <v>0.22499258331848387</v>
      </c>
      <c r="M12666">
        <f t="shared" ca="1" si="197"/>
        <v>3.8880671275946477</v>
      </c>
    </row>
    <row r="12667" spans="1:13" x14ac:dyDescent="0.25">
      <c r="A12667" s="9"/>
      <c r="H12667" s="9"/>
      <c r="J12667">
        <v>15</v>
      </c>
      <c r="K12667">
        <f ca="1">SIMULATION!$D$3*SIMULATION!$D$17/$H12652/(SIMULATION!$D$17-$I12652)*(((EXP(-$I12652*$J12667))/(1-EXP(-SIMULATION!$D$4*$I12652)))-(EXP(-SIMULATION!$D$17*$J12667)/(1-EXP(-SIMULATION!$D$4*SIMULATION!$D$17))))</f>
        <v>3.098030386383579</v>
      </c>
      <c r="L12667">
        <v>1.6083616744221589E-2</v>
      </c>
      <c r="M12667">
        <f t="shared" ca="1" si="197"/>
        <v>3.1478579197801251</v>
      </c>
    </row>
    <row r="12668" spans="1:13" x14ac:dyDescent="0.25">
      <c r="A12668" s="9"/>
      <c r="H12668" s="9"/>
      <c r="J12668">
        <v>16</v>
      </c>
      <c r="K12668">
        <f ca="1">SIMULATION!$D$3*SIMULATION!$D$17/$H12652/(SIMULATION!$D$17-$I12652)*(((EXP(-$I12652*$J12668))/(1-EXP(-SIMULATION!$D$4*$I12652)))-(EXP(-SIMULATION!$D$17*$J12668)/(1-EXP(-SIMULATION!$D$4*SIMULATION!$D$17))))</f>
        <v>3.0234824361153159</v>
      </c>
      <c r="L12668">
        <v>0.22393575565770144</v>
      </c>
      <c r="M12668">
        <f t="shared" ca="1" si="197"/>
        <v>3.7005482601645876</v>
      </c>
    </row>
    <row r="12669" spans="1:13" x14ac:dyDescent="0.25">
      <c r="A12669" s="9"/>
      <c r="H12669" s="9"/>
      <c r="J12669">
        <v>17</v>
      </c>
      <c r="K12669">
        <f ca="1">SIMULATION!$D$3*SIMULATION!$D$17/$H12652/(SIMULATION!$D$17-$I12652)*(((EXP(-$I12652*$J12669))/(1-EXP(-SIMULATION!$D$4*$I12652)))-(EXP(-SIMULATION!$D$17*$J12669)/(1-EXP(-SIMULATION!$D$4*SIMULATION!$D$17))))</f>
        <v>2.9504446906342752</v>
      </c>
      <c r="L12669">
        <v>-0.14867437565342051</v>
      </c>
      <c r="M12669">
        <f t="shared" ca="1" si="197"/>
        <v>2.5117891683542748</v>
      </c>
    </row>
    <row r="12670" spans="1:13" x14ac:dyDescent="0.25">
      <c r="A12670" s="9"/>
      <c r="H12670" s="9"/>
      <c r="J12670">
        <v>18</v>
      </c>
      <c r="K12670">
        <f ca="1">SIMULATION!$D$3*SIMULATION!$D$17/$H12652/(SIMULATION!$D$17-$I12652)*(((EXP(-$I12652*$J12670))/(1-EXP(-SIMULATION!$D$4*$I12652)))-(EXP(-SIMULATION!$D$17*$J12670)/(1-EXP(-SIMULATION!$D$4*SIMULATION!$D$17))))</f>
        <v>2.8789895905799159</v>
      </c>
      <c r="L12670">
        <v>0.22973869475799566</v>
      </c>
      <c r="M12670">
        <f t="shared" ca="1" si="197"/>
        <v>3.5404049013416019</v>
      </c>
    </row>
    <row r="12671" spans="1:13" x14ac:dyDescent="0.25">
      <c r="A12671" s="9"/>
      <c r="H12671" s="9"/>
      <c r="J12671">
        <v>19</v>
      </c>
      <c r="K12671">
        <f ca="1">SIMULATION!$D$3*SIMULATION!$D$17/$H12652/(SIMULATION!$D$17-$I12652)*(((EXP(-$I12652*$J12671))/(1-EXP(-SIMULATION!$D$4*$I12652)))-(EXP(-SIMULATION!$D$17*$J12671)/(1-EXP(-SIMULATION!$D$4*SIMULATION!$D$17))))</f>
        <v>2.8091485940695007</v>
      </c>
      <c r="L12671">
        <v>-4.1257381687543553E-2</v>
      </c>
      <c r="M12671">
        <f t="shared" ca="1" si="197"/>
        <v>2.6932504783069491</v>
      </c>
    </row>
    <row r="12672" spans="1:13" x14ac:dyDescent="0.25">
      <c r="A12672" s="9"/>
      <c r="H12672" s="9"/>
      <c r="J12672">
        <v>20</v>
      </c>
      <c r="K12672">
        <f ca="1">SIMULATION!$D$3*SIMULATION!$D$17/$H12652/(SIMULATION!$D$17-$I12652)*(((EXP(-$I12652*$J12672))/(1-EXP(-SIMULATION!$D$4*$I12652)))-(EXP(-SIMULATION!$D$17*$J12672)/(1-EXP(-SIMULATION!$D$4*SIMULATION!$D$17))))</f>
        <v>2.740927260782779</v>
      </c>
      <c r="L12672">
        <v>-3.8074915719505651E-3</v>
      </c>
      <c r="M12672">
        <f t="shared" ca="1" si="197"/>
        <v>2.7304912033380191</v>
      </c>
    </row>
    <row r="12673" spans="1:13" x14ac:dyDescent="0.25">
      <c r="A12673" s="9"/>
      <c r="H12673" s="9"/>
      <c r="J12673">
        <v>21</v>
      </c>
      <c r="K12673">
        <f ca="1">SIMULATION!$D$3*SIMULATION!$D$17/$H12652/(SIMULATION!$D$17-$I12652)*(((EXP(-$I12652*$J12673))/(1-EXP(-SIMULATION!$D$4*$I12652)))-(EXP(-SIMULATION!$D$17*$J12673)/(1-EXP(-SIMULATION!$D$4*SIMULATION!$D$17))))</f>
        <v>2.6743149093474079</v>
      </c>
      <c r="L12673">
        <v>-0.39932180626410341</v>
      </c>
      <c r="M12673">
        <f t="shared" ca="1" si="197"/>
        <v>1.606402649227779</v>
      </c>
    </row>
    <row r="12674" spans="1:13" x14ac:dyDescent="0.25">
      <c r="A12674" s="9"/>
      <c r="H12674" s="9"/>
      <c r="J12674">
        <v>22</v>
      </c>
      <c r="K12674">
        <f ca="1">SIMULATION!$D$3*SIMULATION!$D$17/$H12652/(SIMULATION!$D$17-$I12652)*(((EXP(-$I12652*$J12674))/(1-EXP(-SIMULATION!$D$4*$I12652)))-(EXP(-SIMULATION!$D$17*$J12674)/(1-EXP(-SIMULATION!$D$4*SIMULATION!$D$17))))</f>
        <v>2.6092907973794346</v>
      </c>
      <c r="L12674">
        <v>-0.45265946119283068</v>
      </c>
      <c r="M12674">
        <f t="shared" ca="1" si="197"/>
        <v>1.4281706309422479</v>
      </c>
    </row>
    <row r="12675" spans="1:13" x14ac:dyDescent="0.25">
      <c r="A12675" s="9"/>
      <c r="H12675" s="9"/>
      <c r="J12675">
        <v>23</v>
      </c>
      <c r="K12675">
        <f ca="1">SIMULATION!$D$3*SIMULATION!$D$17/$H12652/(SIMULATION!$D$17-$I12652)*(((EXP(-$I12652*$J12675))/(1-EXP(-SIMULATION!$D$4*$I12652)))-(EXP(-SIMULATION!$D$17*$J12675)/(1-EXP(-SIMULATION!$D$4*SIMULATION!$D$17))))</f>
        <v>2.5458280733671335</v>
      </c>
      <c r="L12675">
        <v>-0.2674804042257905</v>
      </c>
      <c r="M12675">
        <f t="shared" ref="M12675:M12738" ca="1" si="198">$K12675*(1+$L12675)</f>
        <v>1.864868951213527</v>
      </c>
    </row>
    <row r="12676" spans="1:13" x14ac:dyDescent="0.25">
      <c r="A12676" s="9"/>
      <c r="H12676" s="9"/>
      <c r="J12676">
        <v>24</v>
      </c>
      <c r="K12676">
        <f ca="1">SIMULATION!$D$3*SIMULATION!$D$17/$H12652/(SIMULATION!$D$17-$I12652)*(((EXP(-$I12652*$J12676))/(1-EXP(-SIMULATION!$D$4*$I12652)))-(EXP(-SIMULATION!$D$17*$J12676)/(1-EXP(-SIMULATION!$D$4*SIMULATION!$D$17))))</f>
        <v>2.4838963009032842</v>
      </c>
      <c r="L12676">
        <v>-0.3232017958600828</v>
      </c>
      <c r="M12676">
        <f t="shared" ca="1" si="198"/>
        <v>1.6810965557211262</v>
      </c>
    </row>
    <row r="12677" spans="1:13" x14ac:dyDescent="0.25">
      <c r="A12677" s="9">
        <v>508</v>
      </c>
      <c r="B12677" s="2">
        <f ca="1">NORMINV(RAND(),SIMULATION!D7,SIMULATION!D8)</f>
        <v>66.043315629879871</v>
      </c>
      <c r="C12677" s="2">
        <v>2</v>
      </c>
      <c r="D12677" s="2">
        <f ca="1">SIMULATION!$D$11*(1+(SIMULATION!$D$12*LN(1+$C12677)))*(1+(SIMULATION!$D$13*(($B12677/63.5)-1)))</f>
        <v>10.426932319040787</v>
      </c>
      <c r="E12677" s="2">
        <v>0.12365944861236207</v>
      </c>
      <c r="F12677" s="2">
        <f ca="1">D12677*(1+E12677)</f>
        <v>11.71632102033179</v>
      </c>
      <c r="G12677" s="2">
        <v>-0.91271685053343443</v>
      </c>
      <c r="H12677" s="9">
        <f>SIMULATION!$D$15*EXP($G$12677)</f>
        <v>88.618546898950243</v>
      </c>
      <c r="I12677" s="2">
        <f ca="1">$F12677/$H12677</f>
        <v>0.13221071017663663</v>
      </c>
      <c r="J12677">
        <v>0</v>
      </c>
      <c r="K12677">
        <f ca="1">SIMULATION!$D$3*SIMULATION!$D$17/$H12677/(SIMULATION!$D$17-$I12677)*(((EXP(-$I12677*$J12677))/(1-EXP(-SIMULATION!$D$4*$I12677)))-(EXP(-SIMULATION!$D$17*$J12677)/(1-EXP(-SIMULATION!$D$4*SIMULATION!$D$17))))</f>
        <v>0.38570424981661089</v>
      </c>
      <c r="L12677">
        <v>-0.48285992564446806</v>
      </c>
      <c r="M12677">
        <f t="shared" ca="1" si="198"/>
        <v>0.19946312442940681</v>
      </c>
    </row>
    <row r="12678" spans="1:13" x14ac:dyDescent="0.25">
      <c r="A12678" s="9"/>
      <c r="H12678" s="9"/>
      <c r="J12678">
        <v>1</v>
      </c>
      <c r="K12678">
        <f ca="1">SIMULATION!$D$3*SIMULATION!$D$17/$H12677/(SIMULATION!$D$17-$I12677)*(((EXP(-$I12677*$J12678))/(1-EXP(-SIMULATION!$D$4*$I12677)))-(EXP(-SIMULATION!$D$17*$J12678)/(1-EXP(-SIMULATION!$D$4*SIMULATION!$D$17))))</f>
        <v>2.4158979467939883</v>
      </c>
      <c r="L12678">
        <v>0.30986172753835695</v>
      </c>
      <c r="M12678">
        <f t="shared" ca="1" si="198"/>
        <v>3.1644922581439427</v>
      </c>
    </row>
    <row r="12679" spans="1:13" x14ac:dyDescent="0.25">
      <c r="A12679" s="9"/>
      <c r="H12679" s="9"/>
      <c r="J12679">
        <v>2</v>
      </c>
      <c r="K12679">
        <f ca="1">SIMULATION!$D$3*SIMULATION!$D$17/$H12677/(SIMULATION!$D$17-$I12677)*(((EXP(-$I12677*$J12679))/(1-EXP(-SIMULATION!$D$4*$I12677)))-(EXP(-SIMULATION!$D$17*$J12679)/(1-EXP(-SIMULATION!$D$4*SIMULATION!$D$17))))</f>
        <v>3.4483120233888838</v>
      </c>
      <c r="L12679">
        <v>0.23553101924246958</v>
      </c>
      <c r="M12679">
        <f t="shared" ca="1" si="198"/>
        <v>4.2604964689237299</v>
      </c>
    </row>
    <row r="12680" spans="1:13" x14ac:dyDescent="0.25">
      <c r="A12680" s="9"/>
      <c r="H12680" s="9"/>
      <c r="J12680">
        <v>3</v>
      </c>
      <c r="K12680">
        <f ca="1">SIMULATION!$D$3*SIMULATION!$D$17/$H12677/(SIMULATION!$D$17-$I12677)*(((EXP(-$I12677*$J12680))/(1-EXP(-SIMULATION!$D$4*$I12677)))-(EXP(-SIMULATION!$D$17*$J12680)/(1-EXP(-SIMULATION!$D$4*SIMULATION!$D$17))))</f>
        <v>3.8745870341258852</v>
      </c>
      <c r="L12680">
        <v>-0.26384950648287381</v>
      </c>
      <c r="M12680">
        <f t="shared" ca="1" si="198"/>
        <v>2.8522791573468282</v>
      </c>
    </row>
    <row r="12681" spans="1:13" x14ac:dyDescent="0.25">
      <c r="A12681" s="9"/>
      <c r="H12681" s="9"/>
      <c r="J12681">
        <v>4</v>
      </c>
      <c r="K12681">
        <f ca="1">SIMULATION!$D$3*SIMULATION!$D$17/$H12677/(SIMULATION!$D$17-$I12677)*(((EXP(-$I12677*$J12681))/(1-EXP(-SIMULATION!$D$4*$I12677)))-(EXP(-SIMULATION!$D$17*$J12681)/(1-EXP(-SIMULATION!$D$4*SIMULATION!$D$17))))</f>
        <v>3.9415764249512844</v>
      </c>
      <c r="L12681">
        <v>-0.1796839838515534</v>
      </c>
      <c r="M12681">
        <f t="shared" ca="1" si="198"/>
        <v>3.2333382702606741</v>
      </c>
    </row>
    <row r="12682" spans="1:13" x14ac:dyDescent="0.25">
      <c r="A12682" s="9"/>
      <c r="H12682" s="9"/>
      <c r="J12682">
        <v>5</v>
      </c>
      <c r="K12682">
        <f ca="1">SIMULATION!$D$3*SIMULATION!$D$17/$H12677/(SIMULATION!$D$17-$I12677)*(((EXP(-$I12677*$J12682))/(1-EXP(-SIMULATION!$D$4*$I12677)))-(EXP(-SIMULATION!$D$17*$J12682)/(1-EXP(-SIMULATION!$D$4*SIMULATION!$D$17))))</f>
        <v>3.8038607004573861</v>
      </c>
      <c r="L12682">
        <v>-8.6292907927723067E-2</v>
      </c>
      <c r="M12682">
        <f t="shared" ca="1" si="198"/>
        <v>3.475614499262933</v>
      </c>
    </row>
    <row r="12683" spans="1:13" x14ac:dyDescent="0.25">
      <c r="A12683" s="9"/>
      <c r="H12683" s="9"/>
      <c r="J12683">
        <v>6</v>
      </c>
      <c r="K12683">
        <f ca="1">SIMULATION!$D$3*SIMULATION!$D$17/$H12677/(SIMULATION!$D$17-$I12677)*(((EXP(-$I12677*$J12683))/(1-EXP(-SIMULATION!$D$4*$I12677)))-(EXP(-SIMULATION!$D$17*$J12683)/(1-EXP(-SIMULATION!$D$4*SIMULATION!$D$17))))</f>
        <v>3.557336597910965</v>
      </c>
      <c r="L12683">
        <v>-0.44554922808111902</v>
      </c>
      <c r="M12683">
        <f t="shared" ca="1" si="198"/>
        <v>1.9723680226870204</v>
      </c>
    </row>
    <row r="12684" spans="1:13" x14ac:dyDescent="0.25">
      <c r="A12684" s="9"/>
      <c r="H12684" s="9"/>
      <c r="J12684">
        <v>7</v>
      </c>
      <c r="K12684">
        <f ca="1">SIMULATION!$D$3*SIMULATION!$D$17/$H12677/(SIMULATION!$D$17-$I12677)*(((EXP(-$I12677*$J12684))/(1-EXP(-SIMULATION!$D$4*$I12677)))-(EXP(-SIMULATION!$D$17*$J12684)/(1-EXP(-SIMULATION!$D$4*SIMULATION!$D$17))))</f>
        <v>3.2606864905557531</v>
      </c>
      <c r="L12684">
        <v>-0.101659297799401</v>
      </c>
      <c r="M12684">
        <f t="shared" ca="1" si="198"/>
        <v>2.9292073915818619</v>
      </c>
    </row>
    <row r="12685" spans="1:13" x14ac:dyDescent="0.25">
      <c r="A12685" s="9"/>
      <c r="H12685" s="9"/>
      <c r="J12685">
        <v>8</v>
      </c>
      <c r="K12685">
        <f ca="1">SIMULATION!$D$3*SIMULATION!$D$17/$H12677/(SIMULATION!$D$17-$I12677)*(((EXP(-$I12677*$J12685))/(1-EXP(-SIMULATION!$D$4*$I12677)))-(EXP(-SIMULATION!$D$17*$J12685)/(1-EXP(-SIMULATION!$D$4*SIMULATION!$D$17))))</f>
        <v>2.9490880029569748</v>
      </c>
      <c r="L12685">
        <v>-0.29532999641957003</v>
      </c>
      <c r="M12685">
        <f t="shared" ca="1" si="198"/>
        <v>2.0781338536026945</v>
      </c>
    </row>
    <row r="12686" spans="1:13" x14ac:dyDescent="0.25">
      <c r="A12686" s="9"/>
      <c r="H12686" s="9"/>
      <c r="J12686">
        <v>9</v>
      </c>
      <c r="K12686">
        <f ca="1">SIMULATION!$D$3*SIMULATION!$D$17/$H12677/(SIMULATION!$D$17-$I12677)*(((EXP(-$I12677*$J12686))/(1-EXP(-SIMULATION!$D$4*$I12677)))-(EXP(-SIMULATION!$D$17*$J12686)/(1-EXP(-SIMULATION!$D$4*SIMULATION!$D$17))))</f>
        <v>2.6429569721981476</v>
      </c>
      <c r="L12686">
        <v>9.5977072755750736E-2</v>
      </c>
      <c r="M12686">
        <f t="shared" ca="1" si="198"/>
        <v>2.8966202458091281</v>
      </c>
    </row>
    <row r="12687" spans="1:13" x14ac:dyDescent="0.25">
      <c r="A12687" s="9"/>
      <c r="H12687" s="9"/>
      <c r="J12687">
        <v>10</v>
      </c>
      <c r="K12687">
        <f ca="1">SIMULATION!$D$3*SIMULATION!$D$17/$H12677/(SIMULATION!$D$17-$I12677)*(((EXP(-$I12677*$J12687))/(1-EXP(-SIMULATION!$D$4*$I12677)))-(EXP(-SIMULATION!$D$17*$J12687)/(1-EXP(-SIMULATION!$D$4*SIMULATION!$D$17))))</f>
        <v>2.3535129190333408</v>
      </c>
      <c r="L12687">
        <v>0.21804208273914683</v>
      </c>
      <c r="M12687">
        <f t="shared" ca="1" si="198"/>
        <v>2.8666777776528591</v>
      </c>
    </row>
    <row r="12688" spans="1:13" x14ac:dyDescent="0.25">
      <c r="A12688" s="9"/>
      <c r="H12688" s="9"/>
      <c r="J12688">
        <v>11</v>
      </c>
      <c r="K12688">
        <f ca="1">SIMULATION!$D$3*SIMULATION!$D$17/$H12677/(SIMULATION!$D$17-$I12677)*(((EXP(-$I12677*$J12688))/(1-EXP(-SIMULATION!$D$4*$I12677)))-(EXP(-SIMULATION!$D$17*$J12688)/(1-EXP(-SIMULATION!$D$4*SIMULATION!$D$17))))</f>
        <v>2.0863129170584052</v>
      </c>
      <c r="L12688">
        <v>0.32113150797205076</v>
      </c>
      <c r="M12688">
        <f t="shared" ca="1" si="198"/>
        <v>2.7562937302149386</v>
      </c>
    </row>
    <row r="12689" spans="1:13" x14ac:dyDescent="0.25">
      <c r="A12689" s="9"/>
      <c r="H12689" s="9"/>
      <c r="J12689">
        <v>12</v>
      </c>
      <c r="K12689">
        <f ca="1">SIMULATION!$D$3*SIMULATION!$D$17/$H12677/(SIMULATION!$D$17-$I12677)*(((EXP(-$I12677*$J12689))/(1-EXP(-SIMULATION!$D$4*$I12677)))-(EXP(-SIMULATION!$D$17*$J12689)/(1-EXP(-SIMULATION!$D$4*SIMULATION!$D$17))))</f>
        <v>1.8434876017745443</v>
      </c>
      <c r="L12689">
        <v>0.1182282132949049</v>
      </c>
      <c r="M12689">
        <f t="shared" ca="1" si="198"/>
        <v>2.0614398471636579</v>
      </c>
    </row>
    <row r="12690" spans="1:13" x14ac:dyDescent="0.25">
      <c r="A12690" s="9"/>
      <c r="H12690" s="9"/>
      <c r="J12690">
        <v>13</v>
      </c>
      <c r="K12690">
        <f ca="1">SIMULATION!$D$3*SIMULATION!$D$17/$H12677/(SIMULATION!$D$17-$I12677)*(((EXP(-$I12677*$J12690))/(1-EXP(-SIMULATION!$D$4*$I12677)))-(EXP(-SIMULATION!$D$17*$J12690)/(1-EXP(-SIMULATION!$D$4*SIMULATION!$D$17))))</f>
        <v>1.6251490188503281</v>
      </c>
      <c r="L12690">
        <v>-0.47161863912378732</v>
      </c>
      <c r="M12690">
        <f t="shared" ca="1" si="198"/>
        <v>0.85869845020677815</v>
      </c>
    </row>
    <row r="12691" spans="1:13" x14ac:dyDescent="0.25">
      <c r="A12691" s="9"/>
      <c r="H12691" s="9"/>
      <c r="J12691">
        <v>14</v>
      </c>
      <c r="K12691">
        <f ca="1">SIMULATION!$D$3*SIMULATION!$D$17/$H12677/(SIMULATION!$D$17-$I12677)*(((EXP(-$I12677*$J12691))/(1-EXP(-SIMULATION!$D$4*$I12677)))-(EXP(-SIMULATION!$D$17*$J12691)/(1-EXP(-SIMULATION!$D$4*SIMULATION!$D$17))))</f>
        <v>1.4302708679600393</v>
      </c>
      <c r="L12691">
        <v>0.31632890684878873</v>
      </c>
      <c r="M12691">
        <f t="shared" ca="1" si="198"/>
        <v>1.8827068881195068</v>
      </c>
    </row>
    <row r="12692" spans="1:13" x14ac:dyDescent="0.25">
      <c r="A12692" s="9"/>
      <c r="H12692" s="9"/>
      <c r="J12692">
        <v>15</v>
      </c>
      <c r="K12692">
        <f ca="1">SIMULATION!$D$3*SIMULATION!$D$17/$H12677/(SIMULATION!$D$17-$I12677)*(((EXP(-$I12677*$J12692))/(1-EXP(-SIMULATION!$D$4*$I12677)))-(EXP(-SIMULATION!$D$17*$J12692)/(1-EXP(-SIMULATION!$D$4*SIMULATION!$D$17))))</f>
        <v>1.2572333619673159</v>
      </c>
      <c r="L12692">
        <v>0.40462369824482214</v>
      </c>
      <c r="M12692">
        <f t="shared" ca="1" si="198"/>
        <v>1.7659397744433025</v>
      </c>
    </row>
    <row r="12693" spans="1:13" x14ac:dyDescent="0.25">
      <c r="A12693" s="9"/>
      <c r="H12693" s="9"/>
      <c r="J12693">
        <v>16</v>
      </c>
      <c r="K12693">
        <f ca="1">SIMULATION!$D$3*SIMULATION!$D$17/$H12677/(SIMULATION!$D$17-$I12677)*(((EXP(-$I12677*$J12693))/(1-EXP(-SIMULATION!$D$4*$I12677)))-(EXP(-SIMULATION!$D$17*$J12693)/(1-EXP(-SIMULATION!$D$4*SIMULATION!$D$17))))</f>
        <v>1.1041555440567998</v>
      </c>
      <c r="L12693">
        <v>0.24230143993271169</v>
      </c>
      <c r="M12693">
        <f t="shared" ca="1" si="198"/>
        <v>1.3716940222914491</v>
      </c>
    </row>
    <row r="12694" spans="1:13" x14ac:dyDescent="0.25">
      <c r="A12694" s="9"/>
      <c r="H12694" s="9"/>
      <c r="J12694">
        <v>17</v>
      </c>
      <c r="K12694">
        <f ca="1">SIMULATION!$D$3*SIMULATION!$D$17/$H12677/(SIMULATION!$D$17-$I12677)*(((EXP(-$I12677*$J12694))/(1-EXP(-SIMULATION!$D$4*$I12677)))-(EXP(-SIMULATION!$D$17*$J12694)/(1-EXP(-SIMULATION!$D$4*SIMULATION!$D$17))))</f>
        <v>0.96909348851644117</v>
      </c>
      <c r="L12694">
        <v>0.51485618997424232</v>
      </c>
      <c r="M12694">
        <f t="shared" ca="1" si="198"/>
        <v>1.4680372697428632</v>
      </c>
    </row>
    <row r="12695" spans="1:13" x14ac:dyDescent="0.25">
      <c r="A12695" s="9"/>
      <c r="H12695" s="9"/>
      <c r="J12695">
        <v>18</v>
      </c>
      <c r="K12695">
        <f ca="1">SIMULATION!$D$3*SIMULATION!$D$17/$H12677/(SIMULATION!$D$17-$I12677)*(((EXP(-$I12677*$J12695))/(1-EXP(-SIMULATION!$D$4*$I12677)))-(EXP(-SIMULATION!$D$17*$J12695)/(1-EXP(-SIMULATION!$D$4*SIMULATION!$D$17))))</f>
        <v>0.85015438395684306</v>
      </c>
      <c r="L12695">
        <v>-0.16752366226487764</v>
      </c>
      <c r="M12695">
        <f t="shared" ca="1" si="198"/>
        <v>0.70773340806585172</v>
      </c>
    </row>
    <row r="12696" spans="1:13" x14ac:dyDescent="0.25">
      <c r="A12696" s="9"/>
      <c r="H12696" s="9"/>
      <c r="J12696">
        <v>19</v>
      </c>
      <c r="K12696">
        <f ca="1">SIMULATION!$D$3*SIMULATION!$D$17/$H12677/(SIMULATION!$D$17-$I12677)*(((EXP(-$I12677*$J12696))/(1-EXP(-SIMULATION!$D$4*$I12677)))-(EXP(-SIMULATION!$D$17*$J12696)/(1-EXP(-SIMULATION!$D$4*SIMULATION!$D$17))))</f>
        <v>0.74555831308571163</v>
      </c>
      <c r="L12696">
        <v>-2.3869026940139731E-2</v>
      </c>
      <c r="M12696">
        <f t="shared" ca="1" si="198"/>
        <v>0.72776256162522368</v>
      </c>
    </row>
    <row r="12697" spans="1:13" x14ac:dyDescent="0.25">
      <c r="A12697" s="9"/>
      <c r="H12697" s="9"/>
      <c r="J12697">
        <v>20</v>
      </c>
      <c r="K12697">
        <f ca="1">SIMULATION!$D$3*SIMULATION!$D$17/$H12677/(SIMULATION!$D$17-$I12677)*(((EXP(-$I12677*$J12697))/(1-EXP(-SIMULATION!$D$4*$I12677)))-(EXP(-SIMULATION!$D$17*$J12697)/(1-EXP(-SIMULATION!$D$4*SIMULATION!$D$17))))</f>
        <v>0.65366791800665269</v>
      </c>
      <c r="L12697">
        <v>-0.17088005917114191</v>
      </c>
      <c r="M12697">
        <f t="shared" ca="1" si="198"/>
        <v>0.5419691054993987</v>
      </c>
    </row>
    <row r="12698" spans="1:13" x14ac:dyDescent="0.25">
      <c r="A12698" s="9"/>
      <c r="H12698" s="9"/>
      <c r="J12698">
        <v>21</v>
      </c>
      <c r="K12698">
        <f ca="1">SIMULATION!$D$3*SIMULATION!$D$17/$H12677/(SIMULATION!$D$17-$I12677)*(((EXP(-$I12677*$J12698))/(1-EXP(-SIMULATION!$D$4*$I12677)))-(EXP(-SIMULATION!$D$17*$J12698)/(1-EXP(-SIMULATION!$D$4*SIMULATION!$D$17))))</f>
        <v>0.57299871489090171</v>
      </c>
      <c r="L12698">
        <v>0.10439583009008417</v>
      </c>
      <c r="M12698">
        <f t="shared" ca="1" si="198"/>
        <v>0.63281739137248894</v>
      </c>
    </row>
    <row r="12699" spans="1:13" x14ac:dyDescent="0.25">
      <c r="A12699" s="9"/>
      <c r="H12699" s="9"/>
      <c r="J12699">
        <v>22</v>
      </c>
      <c r="K12699">
        <f ca="1">SIMULATION!$D$3*SIMULATION!$D$17/$H12677/(SIMULATION!$D$17-$I12677)*(((EXP(-$I12677*$J12699))/(1-EXP(-SIMULATION!$D$4*$I12677)))-(EXP(-SIMULATION!$D$17*$J12699)/(1-EXP(-SIMULATION!$D$4*SIMULATION!$D$17))))</f>
        <v>0.50221808518874145</v>
      </c>
      <c r="L12699">
        <v>-0.1165937265761708</v>
      </c>
      <c r="M12699">
        <f t="shared" ca="1" si="198"/>
        <v>0.44366260708263727</v>
      </c>
    </row>
    <row r="12700" spans="1:13" x14ac:dyDescent="0.25">
      <c r="A12700" s="9"/>
      <c r="H12700" s="9"/>
      <c r="J12700">
        <v>23</v>
      </c>
      <c r="K12700">
        <f ca="1">SIMULATION!$D$3*SIMULATION!$D$17/$H12677/(SIMULATION!$D$17-$I12677)*(((EXP(-$I12677*$J12700))/(1-EXP(-SIMULATION!$D$4*$I12677)))-(EXP(-SIMULATION!$D$17*$J12700)/(1-EXP(-SIMULATION!$D$4*SIMULATION!$D$17))))</f>
        <v>0.44013795401780303</v>
      </c>
      <c r="L12700">
        <v>-0.21051012431508301</v>
      </c>
      <c r="M12700">
        <f t="shared" ca="1" si="198"/>
        <v>0.34748445860172905</v>
      </c>
    </row>
    <row r="12701" spans="1:13" x14ac:dyDescent="0.25">
      <c r="A12701" s="9"/>
      <c r="H12701" s="9"/>
      <c r="J12701">
        <v>24</v>
      </c>
      <c r="K12701">
        <f ca="1">SIMULATION!$D$3*SIMULATION!$D$17/$H12677/(SIMULATION!$D$17-$I12677)*(((EXP(-$I12677*$J12701))/(1-EXP(-SIMULATION!$D$4*$I12677)))-(EXP(-SIMULATION!$D$17*$J12701)/(1-EXP(-SIMULATION!$D$4*SIMULATION!$D$17))))</f>
        <v>0.38570424981661017</v>
      </c>
      <c r="L12701">
        <v>-7.3110484560130848E-2</v>
      </c>
      <c r="M12701">
        <f t="shared" ca="1" si="198"/>
        <v>0.35750522521561606</v>
      </c>
    </row>
    <row r="12702" spans="1:13" x14ac:dyDescent="0.25">
      <c r="A12702" s="9">
        <v>509</v>
      </c>
      <c r="B12702" s="2">
        <f ca="1">NORMINV(RAND(),SIMULATION!D7,SIMULATION!D8)</f>
        <v>70.794266639311445</v>
      </c>
      <c r="C12702" s="2">
        <v>2</v>
      </c>
      <c r="D12702" s="2">
        <f ca="1">SIMULATION!$D$11*(1+(SIMULATION!$D$12*LN(1+$C12702)))*(1+(SIMULATION!$D$13*(($B12702/63.5)-1)))</f>
        <v>10.779746194365002</v>
      </c>
      <c r="E12702" s="2">
        <v>7.0830008248455201E-2</v>
      </c>
      <c r="F12702" s="2">
        <f ca="1">D12702*(1+E12702)</f>
        <v>11.543275706228128</v>
      </c>
      <c r="G12702" s="2">
        <v>0.60761299701596172</v>
      </c>
      <c r="H12702" s="9">
        <f>SIMULATION!$D$15*EXP($G$12702)</f>
        <v>405.31762386649257</v>
      </c>
      <c r="I12702" s="2">
        <f ca="1">$F12702/$H12702</f>
        <v>2.847958002939039E-2</v>
      </c>
      <c r="J12702">
        <v>0</v>
      </c>
      <c r="K12702">
        <f ca="1">SIMULATION!$D$3*SIMULATION!$D$17/$H12702/(SIMULATION!$D$17-$I12702)*(((EXP(-$I12702*$J12702))/(1-EXP(-SIMULATION!$D$4*$I12702)))-(EXP(-SIMULATION!$D$17*$J12702)/(1-EXP(-SIMULATION!$D$4*SIMULATION!$D$17))))</f>
        <v>1.4780620400262303</v>
      </c>
      <c r="L12702">
        <v>-0.13028679166680801</v>
      </c>
      <c r="M12702">
        <f t="shared" ca="1" si="198"/>
        <v>1.2854900789467156</v>
      </c>
    </row>
    <row r="12703" spans="1:13" x14ac:dyDescent="0.25">
      <c r="A12703" s="9"/>
      <c r="H12703" s="9"/>
      <c r="J12703">
        <v>1</v>
      </c>
      <c r="K12703">
        <f ca="1">SIMULATION!$D$3*SIMULATION!$D$17/$H12702/(SIMULATION!$D$17-$I12702)*(((EXP(-$I12702*$J12703))/(1-EXP(-SIMULATION!$D$4*$I12702)))-(EXP(-SIMULATION!$D$17*$J12703)/(1-EXP(-SIMULATION!$D$4*SIMULATION!$D$17))))</f>
        <v>1.9165789571523757</v>
      </c>
      <c r="L12703">
        <v>-6.0908310781585033E-2</v>
      </c>
      <c r="M12703">
        <f t="shared" ca="1" si="198"/>
        <v>1.7998433703926928</v>
      </c>
    </row>
    <row r="12704" spans="1:13" x14ac:dyDescent="0.25">
      <c r="A12704" s="9"/>
      <c r="H12704" s="9"/>
      <c r="J12704">
        <v>2</v>
      </c>
      <c r="K12704">
        <f ca="1">SIMULATION!$D$3*SIMULATION!$D$17/$H12702/(SIMULATION!$D$17-$I12702)*(((EXP(-$I12702*$J12704))/(1-EXP(-SIMULATION!$D$4*$I12702)))-(EXP(-SIMULATION!$D$17*$J12704)/(1-EXP(-SIMULATION!$D$4*SIMULATION!$D$17))))</f>
        <v>2.1703725403179495</v>
      </c>
      <c r="L12704">
        <v>0.55902947383217383</v>
      </c>
      <c r="M12704">
        <f t="shared" ca="1" si="198"/>
        <v>3.3836747595516909</v>
      </c>
    </row>
    <row r="12705" spans="1:13" x14ac:dyDescent="0.25">
      <c r="A12705" s="9"/>
      <c r="H12705" s="9"/>
      <c r="J12705">
        <v>3</v>
      </c>
      <c r="K12705">
        <f ca="1">SIMULATION!$D$3*SIMULATION!$D$17/$H12702/(SIMULATION!$D$17-$I12702)*(((EXP(-$I12702*$J12705))/(1-EXP(-SIMULATION!$D$4*$I12702)))-(EXP(-SIMULATION!$D$17*$J12705)/(1-EXP(-SIMULATION!$D$4*SIMULATION!$D$17))))</f>
        <v>2.3065551696426136</v>
      </c>
      <c r="L12705">
        <v>-5.5869108765173744E-2</v>
      </c>
      <c r="M12705">
        <f t="shared" ca="1" si="198"/>
        <v>2.1776899879969767</v>
      </c>
    </row>
    <row r="12706" spans="1:13" x14ac:dyDescent="0.25">
      <c r="A12706" s="9"/>
      <c r="H12706" s="9"/>
      <c r="J12706">
        <v>4</v>
      </c>
      <c r="K12706">
        <f ca="1">SIMULATION!$D$3*SIMULATION!$D$17/$H12702/(SIMULATION!$D$17-$I12702)*(((EXP(-$I12702*$J12706))/(1-EXP(-SIMULATION!$D$4*$I12702)))-(EXP(-SIMULATION!$D$17*$J12706)/(1-EXP(-SIMULATION!$D$4*SIMULATION!$D$17))))</f>
        <v>2.3681126292243384</v>
      </c>
      <c r="L12706">
        <v>8.1057115689874407E-2</v>
      </c>
      <c r="M12706">
        <f t="shared" ca="1" si="198"/>
        <v>2.5600650085780283</v>
      </c>
    </row>
    <row r="12707" spans="1:13" x14ac:dyDescent="0.25">
      <c r="A12707" s="9"/>
      <c r="H12707" s="9"/>
      <c r="J12707">
        <v>5</v>
      </c>
      <c r="K12707">
        <f ca="1">SIMULATION!$D$3*SIMULATION!$D$17/$H12702/(SIMULATION!$D$17-$I12702)*(((EXP(-$I12702*$J12707))/(1-EXP(-SIMULATION!$D$4*$I12702)))-(EXP(-SIMULATION!$D$17*$J12707)/(1-EXP(-SIMULATION!$D$4*SIMULATION!$D$17))))</f>
        <v>2.3825703972356385</v>
      </c>
      <c r="L12707">
        <v>0.1128411597923954</v>
      </c>
      <c r="M12707">
        <f t="shared" ca="1" si="198"/>
        <v>2.6514224041467358</v>
      </c>
    </row>
    <row r="12708" spans="1:13" x14ac:dyDescent="0.25">
      <c r="A12708" s="9"/>
      <c r="H12708" s="9"/>
      <c r="J12708">
        <v>6</v>
      </c>
      <c r="K12708">
        <f ca="1">SIMULATION!$D$3*SIMULATION!$D$17/$H12702/(SIMULATION!$D$17-$I12702)*(((EXP(-$I12702*$J12708))/(1-EXP(-SIMULATION!$D$4*$I12702)))-(EXP(-SIMULATION!$D$17*$J12708)/(1-EXP(-SIMULATION!$D$4*SIMULATION!$D$17))))</f>
        <v>2.3675471980833822</v>
      </c>
      <c r="L12708">
        <v>-0.40089056925941818</v>
      </c>
      <c r="M12708">
        <f t="shared" ca="1" si="198"/>
        <v>1.4184198540951944</v>
      </c>
    </row>
    <row r="12709" spans="1:13" x14ac:dyDescent="0.25">
      <c r="A12709" s="9"/>
      <c r="H12709" s="9"/>
      <c r="J12709">
        <v>7</v>
      </c>
      <c r="K12709">
        <f ca="1">SIMULATION!$D$3*SIMULATION!$D$17/$H12702/(SIMULATION!$D$17-$I12702)*(((EXP(-$I12702*$J12709))/(1-EXP(-SIMULATION!$D$4*$I12702)))-(EXP(-SIMULATION!$D$17*$J12709)/(1-EXP(-SIMULATION!$D$4*SIMULATION!$D$17))))</f>
        <v>2.3343138370089966</v>
      </c>
      <c r="L12709">
        <v>0.33450918015685355</v>
      </c>
      <c r="M12709">
        <f t="shared" ca="1" si="198"/>
        <v>3.1151632448556752</v>
      </c>
    </row>
    <row r="12710" spans="1:13" x14ac:dyDescent="0.25">
      <c r="A12710" s="9"/>
      <c r="H12710" s="9"/>
      <c r="J12710">
        <v>8</v>
      </c>
      <c r="K12710">
        <f ca="1">SIMULATION!$D$3*SIMULATION!$D$17/$H12702/(SIMULATION!$D$17-$I12702)*(((EXP(-$I12702*$J12710))/(1-EXP(-SIMULATION!$D$4*$I12702)))-(EXP(-SIMULATION!$D$17*$J12710)/(1-EXP(-SIMULATION!$D$4*SIMULATION!$D$17))))</f>
        <v>2.2900737717143125</v>
      </c>
      <c r="L12710">
        <v>-0.22116869175088247</v>
      </c>
      <c r="M12710">
        <f t="shared" ca="1" si="198"/>
        <v>1.7835811516112487</v>
      </c>
    </row>
    <row r="12711" spans="1:13" x14ac:dyDescent="0.25">
      <c r="A12711" s="9"/>
      <c r="H12711" s="9"/>
      <c r="J12711">
        <v>9</v>
      </c>
      <c r="K12711">
        <f ca="1">SIMULATION!$D$3*SIMULATION!$D$17/$H12702/(SIMULATION!$D$17-$I12702)*(((EXP(-$I12702*$J12711))/(1-EXP(-SIMULATION!$D$4*$I12702)))-(EXP(-SIMULATION!$D$17*$J12711)/(1-EXP(-SIMULATION!$D$4*SIMULATION!$D$17))))</f>
        <v>2.2394245424909771</v>
      </c>
      <c r="L12711">
        <v>-0.3171465160097991</v>
      </c>
      <c r="M12711">
        <f t="shared" ca="1" si="198"/>
        <v>1.5291988509731256</v>
      </c>
    </row>
    <row r="12712" spans="1:13" x14ac:dyDescent="0.25">
      <c r="A12712" s="9"/>
      <c r="H12712" s="9"/>
      <c r="J12712">
        <v>10</v>
      </c>
      <c r="K12712">
        <f ca="1">SIMULATION!$D$3*SIMULATION!$D$17/$H12702/(SIMULATION!$D$17-$I12702)*(((EXP(-$I12702*$J12712))/(1-EXP(-SIMULATION!$D$4*$I12702)))-(EXP(-SIMULATION!$D$17*$J12712)/(1-EXP(-SIMULATION!$D$4*SIMULATION!$D$17))))</f>
        <v>2.1852942770295423</v>
      </c>
      <c r="L12712">
        <v>-0.26469879332708257</v>
      </c>
      <c r="M12712">
        <f t="shared" ca="1" si="198"/>
        <v>1.6068495188352432</v>
      </c>
    </row>
    <row r="12713" spans="1:13" x14ac:dyDescent="0.25">
      <c r="A12713" s="9"/>
      <c r="H12713" s="9"/>
      <c r="J12713">
        <v>11</v>
      </c>
      <c r="K12713">
        <f ca="1">SIMULATION!$D$3*SIMULATION!$D$17/$H12702/(SIMULATION!$D$17-$I12702)*(((EXP(-$I12702*$J12713))/(1-EXP(-SIMULATION!$D$4*$I12702)))-(EXP(-SIMULATION!$D$17*$J12713)/(1-EXP(-SIMULATION!$D$4*SIMULATION!$D$17))))</f>
        <v>2.1295418107640423</v>
      </c>
      <c r="L12713">
        <v>-9.0837240850465767E-2</v>
      </c>
      <c r="M12713">
        <f t="shared" ca="1" si="198"/>
        <v>1.9361001083985321</v>
      </c>
    </row>
    <row r="12714" spans="1:13" x14ac:dyDescent="0.25">
      <c r="A12714" s="9"/>
      <c r="H12714" s="9"/>
      <c r="J12714">
        <v>12</v>
      </c>
      <c r="K12714">
        <f ca="1">SIMULATION!$D$3*SIMULATION!$D$17/$H12702/(SIMULATION!$D$17-$I12702)*(((EXP(-$I12702*$J12714))/(1-EXP(-SIMULATION!$D$4*$I12702)))-(EXP(-SIMULATION!$D$17*$J12714)/(1-EXP(-SIMULATION!$D$4*SIMULATION!$D$17))))</f>
        <v>2.0733412442975716</v>
      </c>
      <c r="L12714">
        <v>0.14618668384880693</v>
      </c>
      <c r="M12714">
        <f t="shared" ca="1" si="198"/>
        <v>2.3764361252883925</v>
      </c>
    </row>
    <row r="12715" spans="1:13" x14ac:dyDescent="0.25">
      <c r="A12715" s="9"/>
      <c r="H12715" s="9"/>
      <c r="J12715">
        <v>13</v>
      </c>
      <c r="K12715">
        <f ca="1">SIMULATION!$D$3*SIMULATION!$D$17/$H12702/(SIMULATION!$D$17-$I12702)*(((EXP(-$I12702*$J12715))/(1-EXP(-SIMULATION!$D$4*$I12702)))-(EXP(-SIMULATION!$D$17*$J12715)/(1-EXP(-SIMULATION!$D$4*SIMULATION!$D$17))))</f>
        <v>2.0174283632767529</v>
      </c>
      <c r="L12715">
        <v>-0.38760583541405086</v>
      </c>
      <c r="M12715">
        <f t="shared" ca="1" si="198"/>
        <v>1.2354613571408659</v>
      </c>
    </row>
    <row r="12716" spans="1:13" x14ac:dyDescent="0.25">
      <c r="A12716" s="9"/>
      <c r="H12716" s="9"/>
      <c r="J12716">
        <v>14</v>
      </c>
      <c r="K12716">
        <f ca="1">SIMULATION!$D$3*SIMULATION!$D$17/$H12702/(SIMULATION!$D$17-$I12702)*(((EXP(-$I12702*$J12716))/(1-EXP(-SIMULATION!$D$4*$I12702)))-(EXP(-SIMULATION!$D$17*$J12716)/(1-EXP(-SIMULATION!$D$4*SIMULATION!$D$17))))</f>
        <v>1.9622585367591532</v>
      </c>
      <c r="L12716">
        <v>-0.1690515041322796</v>
      </c>
      <c r="M12716">
        <f t="shared" ca="1" si="198"/>
        <v>1.6305357796236124</v>
      </c>
    </row>
    <row r="12717" spans="1:13" x14ac:dyDescent="0.25">
      <c r="A12717" s="9"/>
      <c r="H12717" s="9"/>
      <c r="J12717">
        <v>15</v>
      </c>
      <c r="K12717">
        <f ca="1">SIMULATION!$D$3*SIMULATION!$D$17/$H12702/(SIMULATION!$D$17-$I12702)*(((EXP(-$I12702*$J12717))/(1-EXP(-SIMULATION!$D$4*$I12702)))-(EXP(-SIMULATION!$D$17*$J12717)/(1-EXP(-SIMULATION!$D$4*SIMULATION!$D$17))))</f>
        <v>1.9081078892282488</v>
      </c>
      <c r="L12717">
        <v>-5.6731560983324235E-2</v>
      </c>
      <c r="M12717">
        <f t="shared" ca="1" si="198"/>
        <v>1.7998579501477343</v>
      </c>
    </row>
    <row r="12718" spans="1:13" x14ac:dyDescent="0.25">
      <c r="A12718" s="9"/>
      <c r="H12718" s="9"/>
      <c r="J12718">
        <v>16</v>
      </c>
      <c r="K12718">
        <f ca="1">SIMULATION!$D$3*SIMULATION!$D$17/$H12702/(SIMULATION!$D$17-$I12702)*(((EXP(-$I12702*$J12718))/(1-EXP(-SIMULATION!$D$4*$I12702)))-(EXP(-SIMULATION!$D$17*$J12718)/(1-EXP(-SIMULATION!$D$4*SIMULATION!$D$17))))</f>
        <v>1.8551381213522471</v>
      </c>
      <c r="L12718">
        <v>0.18923031940180415</v>
      </c>
      <c r="M12718">
        <f t="shared" ca="1" si="198"/>
        <v>2.2061865005901957</v>
      </c>
    </row>
    <row r="12719" spans="1:13" x14ac:dyDescent="0.25">
      <c r="A12719" s="9"/>
      <c r="H12719" s="9"/>
      <c r="J12719">
        <v>17</v>
      </c>
      <c r="K12719">
        <f ca="1">SIMULATION!$D$3*SIMULATION!$D$17/$H12702/(SIMULATION!$D$17-$I12702)*(((EXP(-$I12702*$J12719))/(1-EXP(-SIMULATION!$D$4*$I12702)))-(EXP(-SIMULATION!$D$17*$J12719)/(1-EXP(-SIMULATION!$D$4*SIMULATION!$D$17))))</f>
        <v>1.8034380363327784</v>
      </c>
      <c r="L12719">
        <v>6.3254921713611578E-2</v>
      </c>
      <c r="M12719">
        <f t="shared" ca="1" si="198"/>
        <v>1.9175143681363578</v>
      </c>
    </row>
    <row r="12720" spans="1:13" x14ac:dyDescent="0.25">
      <c r="A12720" s="9"/>
      <c r="H12720" s="9"/>
      <c r="J12720">
        <v>18</v>
      </c>
      <c r="K12720">
        <f ca="1">SIMULATION!$D$3*SIMULATION!$D$17/$H12702/(SIMULATION!$D$17-$I12702)*(((EXP(-$I12702*$J12720))/(1-EXP(-SIMULATION!$D$4*$I12702)))-(EXP(-SIMULATION!$D$17*$J12720)/(1-EXP(-SIMULATION!$D$4*SIMULATION!$D$17))))</f>
        <v>1.7530501389773283</v>
      </c>
      <c r="L12720">
        <v>0.62154108698490895</v>
      </c>
      <c r="M12720">
        <f t="shared" ca="1" si="198"/>
        <v>2.8426428278963427</v>
      </c>
    </row>
    <row r="12721" spans="1:13" x14ac:dyDescent="0.25">
      <c r="A12721" s="9"/>
      <c r="H12721" s="9"/>
      <c r="J12721">
        <v>19</v>
      </c>
      <c r="K12721">
        <f ca="1">SIMULATION!$D$3*SIMULATION!$D$17/$H12702/(SIMULATION!$D$17-$I12702)*(((EXP(-$I12702*$J12721))/(1-EXP(-SIMULATION!$D$4*$I12702)))-(EXP(-SIMULATION!$D$17*$J12721)/(1-EXP(-SIMULATION!$D$4*SIMULATION!$D$17))))</f>
        <v>1.7039876693481533</v>
      </c>
      <c r="L12721">
        <v>0.19484241467983346</v>
      </c>
      <c r="M12721">
        <f t="shared" ca="1" si="198"/>
        <v>2.0359967414286091</v>
      </c>
    </row>
    <row r="12722" spans="1:13" x14ac:dyDescent="0.25">
      <c r="A12722" s="9"/>
      <c r="H12722" s="9"/>
      <c r="J12722">
        <v>20</v>
      </c>
      <c r="K12722">
        <f ca="1">SIMULATION!$D$3*SIMULATION!$D$17/$H12702/(SIMULATION!$D$17-$I12702)*(((EXP(-$I12702*$J12722))/(1-EXP(-SIMULATION!$D$4*$I12702)))-(EXP(-SIMULATION!$D$17*$J12722)/(1-EXP(-SIMULATION!$D$4*SIMULATION!$D$17))))</f>
        <v>1.6562455069836248</v>
      </c>
      <c r="L12722">
        <v>-7.2897743429767457E-3</v>
      </c>
      <c r="M12722">
        <f t="shared" ca="1" si="198"/>
        <v>1.6441718509811452</v>
      </c>
    </row>
    <row r="12723" spans="1:13" x14ac:dyDescent="0.25">
      <c r="A12723" s="9"/>
      <c r="H12723" s="9"/>
      <c r="J12723">
        <v>21</v>
      </c>
      <c r="K12723">
        <f ca="1">SIMULATION!$D$3*SIMULATION!$D$17/$H12702/(SIMULATION!$D$17-$I12702)*(((EXP(-$I12702*$J12723))/(1-EXP(-SIMULATION!$D$4*$I12702)))-(EXP(-SIMULATION!$D$17*$J12723)/(1-EXP(-SIMULATION!$D$4*SIMULATION!$D$17))))</f>
        <v>1.6098071475523827</v>
      </c>
      <c r="L12723">
        <v>-0.10536079266230151</v>
      </c>
      <c r="M12723">
        <f t="shared" ca="1" si="198"/>
        <v>1.4401965904528251</v>
      </c>
    </row>
    <row r="12724" spans="1:13" x14ac:dyDescent="0.25">
      <c r="A12724" s="9"/>
      <c r="H12724" s="9"/>
      <c r="J12724">
        <v>22</v>
      </c>
      <c r="K12724">
        <f ca="1">SIMULATION!$D$3*SIMULATION!$D$17/$H12702/(SIMULATION!$D$17-$I12702)*(((EXP(-$I12702*$J12724))/(1-EXP(-SIMULATION!$D$4*$I12702)))-(EXP(-SIMULATION!$D$17*$J12724)/(1-EXP(-SIMULATION!$D$4*SIMULATION!$D$17))))</f>
        <v>1.5646491629369534</v>
      </c>
      <c r="L12724">
        <v>-0.43822096764766066</v>
      </c>
      <c r="M12724">
        <f t="shared" ca="1" si="198"/>
        <v>0.87898709272561937</v>
      </c>
    </row>
    <row r="12725" spans="1:13" x14ac:dyDescent="0.25">
      <c r="A12725" s="9"/>
      <c r="H12725" s="9"/>
      <c r="J12725">
        <v>23</v>
      </c>
      <c r="K12725">
        <f ca="1">SIMULATION!$D$3*SIMULATION!$D$17/$H12702/(SIMULATION!$D$17-$I12702)*(((EXP(-$I12702*$J12725))/(1-EXP(-SIMULATION!$D$4*$I12702)))-(EXP(-SIMULATION!$D$17*$J12725)/(1-EXP(-SIMULATION!$D$4*SIMULATION!$D$17))))</f>
        <v>1.5207440489390229</v>
      </c>
      <c r="L12725">
        <v>0.1944731873699794</v>
      </c>
      <c r="M12725">
        <f t="shared" ca="1" si="198"/>
        <v>1.8164879913101226</v>
      </c>
    </row>
    <row r="12726" spans="1:13" x14ac:dyDescent="0.25">
      <c r="A12726" s="9"/>
      <c r="H12726" s="9"/>
      <c r="J12726">
        <v>24</v>
      </c>
      <c r="K12726">
        <f ca="1">SIMULATION!$D$3*SIMULATION!$D$17/$H12702/(SIMULATION!$D$17-$I12702)*(((EXP(-$I12702*$J12726))/(1-EXP(-SIMULATION!$D$4*$I12702)))-(EXP(-SIMULATION!$D$17*$J12726)/(1-EXP(-SIMULATION!$D$4*SIMULATION!$D$17))))</f>
        <v>1.4780620400262305</v>
      </c>
      <c r="L12726">
        <v>-0.309615480779173</v>
      </c>
      <c r="M12726">
        <f t="shared" ca="1" si="198"/>
        <v>1.0204311508820638</v>
      </c>
    </row>
    <row r="12727" spans="1:13" x14ac:dyDescent="0.25">
      <c r="A12727" s="9">
        <v>510</v>
      </c>
      <c r="B12727" s="2">
        <f ca="1">NORMINV(RAND(),SIMULATION!D7,SIMULATION!D8)</f>
        <v>42.23343925197846</v>
      </c>
      <c r="C12727" s="2">
        <v>2</v>
      </c>
      <c r="D12727" s="2">
        <f ca="1">SIMULATION!$D$11*(1+(SIMULATION!$D$12*LN(1+$C12727)))*(1+(SIMULATION!$D$13*(($B12727/63.5)-1)))</f>
        <v>8.6587695366417883</v>
      </c>
      <c r="E12727" s="2">
        <v>0.19315470290069439</v>
      </c>
      <c r="F12727" s="2">
        <f ca="1">D12727*(1+E12727)</f>
        <v>10.331251593977417</v>
      </c>
      <c r="G12727" s="2">
        <v>-0.28045354193988059</v>
      </c>
      <c r="H12727" s="9">
        <f>SIMULATION!$D$15*EXP($G$12727)</f>
        <v>166.76814212738833</v>
      </c>
      <c r="I12727" s="2">
        <f ca="1">$F12727/$H12727</f>
        <v>6.1949791262204838E-2</v>
      </c>
      <c r="J12727">
        <v>0</v>
      </c>
      <c r="K12727">
        <f ca="1">SIMULATION!$D$3*SIMULATION!$D$17/$H12727/(SIMULATION!$D$17-$I12727)*(((EXP(-$I12727*$J12727))/(1-EXP(-SIMULATION!$D$4*$I12727)))-(EXP(-SIMULATION!$D$17*$J12727)/(1-EXP(-SIMULATION!$D$4*SIMULATION!$D$17))))</f>
        <v>1.1192467403169237</v>
      </c>
      <c r="L12727">
        <v>0.19285004189777852</v>
      </c>
      <c r="M12727">
        <f t="shared" ca="1" si="198"/>
        <v>1.3350935210809944</v>
      </c>
    </row>
    <row r="12728" spans="1:13" x14ac:dyDescent="0.25">
      <c r="A12728" s="9"/>
      <c r="H12728" s="9"/>
      <c r="J12728">
        <v>1</v>
      </c>
      <c r="K12728">
        <f ca="1">SIMULATION!$D$3*SIMULATION!$D$17/$H12727/(SIMULATION!$D$17-$I12727)*(((EXP(-$I12727*$J12728))/(1-EXP(-SIMULATION!$D$4*$I12727)))-(EXP(-SIMULATION!$D$17*$J12728)/(1-EXP(-SIMULATION!$D$4*SIMULATION!$D$17))))</f>
        <v>2.1980245371788167</v>
      </c>
      <c r="L12728">
        <v>-0.36240085964762025</v>
      </c>
      <c r="M12728">
        <f t="shared" ca="1" si="198"/>
        <v>1.4014585553786509</v>
      </c>
    </row>
    <row r="12729" spans="1:13" x14ac:dyDescent="0.25">
      <c r="A12729" s="9"/>
      <c r="H12729" s="9"/>
      <c r="J12729">
        <v>2</v>
      </c>
      <c r="K12729">
        <f ca="1">SIMULATION!$D$3*SIMULATION!$D$17/$H12727/(SIMULATION!$D$17-$I12727)*(((EXP(-$I12727*$J12729))/(1-EXP(-SIMULATION!$D$4*$I12727)))-(EXP(-SIMULATION!$D$17*$J12729)/(1-EXP(-SIMULATION!$D$4*SIMULATION!$D$17))))</f>
        <v>2.8003809556209336</v>
      </c>
      <c r="L12729">
        <v>-0.32697288792688223</v>
      </c>
      <c r="M12729">
        <f t="shared" ca="1" si="198"/>
        <v>1.8847323072661146</v>
      </c>
    </row>
    <row r="12730" spans="1:13" x14ac:dyDescent="0.25">
      <c r="A12730" s="9"/>
      <c r="H12730" s="9"/>
      <c r="J12730">
        <v>3</v>
      </c>
      <c r="K12730">
        <f ca="1">SIMULATION!$D$3*SIMULATION!$D$17/$H12727/(SIMULATION!$D$17-$I12727)*(((EXP(-$I12727*$J12730))/(1-EXP(-SIMULATION!$D$4*$I12727)))-(EXP(-SIMULATION!$D$17*$J12730)/(1-EXP(-SIMULATION!$D$4*SIMULATION!$D$17))))</f>
        <v>3.1027782436598836</v>
      </c>
      <c r="L12730">
        <v>0.33549353564471157</v>
      </c>
      <c r="M12730">
        <f t="shared" ca="1" si="198"/>
        <v>4.1437402869468265</v>
      </c>
    </row>
    <row r="12731" spans="1:13" x14ac:dyDescent="0.25">
      <c r="A12731" s="9"/>
      <c r="H12731" s="9"/>
      <c r="J12731">
        <v>4</v>
      </c>
      <c r="K12731">
        <f ca="1">SIMULATION!$D$3*SIMULATION!$D$17/$H12727/(SIMULATION!$D$17-$I12727)*(((EXP(-$I12727*$J12731))/(1-EXP(-SIMULATION!$D$4*$I12727)))-(EXP(-SIMULATION!$D$17*$J12731)/(1-EXP(-SIMULATION!$D$4*SIMULATION!$D$17))))</f>
        <v>3.2179767247480147</v>
      </c>
      <c r="L12731">
        <v>-0.19376297873496462</v>
      </c>
      <c r="M12731">
        <f t="shared" ca="1" si="198"/>
        <v>2.5944519690610539</v>
      </c>
    </row>
    <row r="12732" spans="1:13" x14ac:dyDescent="0.25">
      <c r="A12732" s="9"/>
      <c r="H12732" s="9"/>
      <c r="J12732">
        <v>5</v>
      </c>
      <c r="K12732">
        <f ca="1">SIMULATION!$D$3*SIMULATION!$D$17/$H12727/(SIMULATION!$D$17-$I12727)*(((EXP(-$I12727*$J12732))/(1-EXP(-SIMULATION!$D$4*$I12727)))-(EXP(-SIMULATION!$D$17*$J12732)/(1-EXP(-SIMULATION!$D$4*SIMULATION!$D$17))))</f>
        <v>3.2179342632224022</v>
      </c>
      <c r="L12732">
        <v>8.9239422555667081E-2</v>
      </c>
      <c r="M12732">
        <f t="shared" ca="1" si="198"/>
        <v>3.505100858694465</v>
      </c>
    </row>
    <row r="12733" spans="1:13" x14ac:dyDescent="0.25">
      <c r="A12733" s="9"/>
      <c r="H12733" s="9"/>
      <c r="J12733">
        <v>6</v>
      </c>
      <c r="K12733">
        <f ca="1">SIMULATION!$D$3*SIMULATION!$D$17/$H12727/(SIMULATION!$D$17-$I12727)*(((EXP(-$I12727*$J12733))/(1-EXP(-SIMULATION!$D$4*$I12727)))-(EXP(-SIMULATION!$D$17*$J12733)/(1-EXP(-SIMULATION!$D$4*SIMULATION!$D$17))))</f>
        <v>3.1484796394900583</v>
      </c>
      <c r="L12733">
        <v>0.25686390942940529</v>
      </c>
      <c r="M12733">
        <f t="shared" ca="1" si="198"/>
        <v>3.9572104284483589</v>
      </c>
    </row>
    <row r="12734" spans="1:13" x14ac:dyDescent="0.25">
      <c r="A12734" s="9"/>
      <c r="H12734" s="9"/>
      <c r="J12734">
        <v>7</v>
      </c>
      <c r="K12734">
        <f ca="1">SIMULATION!$D$3*SIMULATION!$D$17/$H12727/(SIMULATION!$D$17-$I12727)*(((EXP(-$I12727*$J12734))/(1-EXP(-SIMULATION!$D$4*$I12727)))-(EXP(-SIMULATION!$D$17*$J12734)/(1-EXP(-SIMULATION!$D$4*SIMULATION!$D$17))))</f>
        <v>3.0387145164472322</v>
      </c>
      <c r="L12734">
        <v>-0.34778375704622</v>
      </c>
      <c r="M12734">
        <f t="shared" ca="1" si="198"/>
        <v>1.9818989653263261</v>
      </c>
    </row>
    <row r="12735" spans="1:13" x14ac:dyDescent="0.25">
      <c r="A12735" s="9"/>
      <c r="H12735" s="9"/>
      <c r="J12735">
        <v>8</v>
      </c>
      <c r="K12735">
        <f ca="1">SIMULATION!$D$3*SIMULATION!$D$17/$H12727/(SIMULATION!$D$17-$I12727)*(((EXP(-$I12727*$J12735))/(1-EXP(-SIMULATION!$D$4*$I12727)))-(EXP(-SIMULATION!$D$17*$J12735)/(1-EXP(-SIMULATION!$D$4*SIMULATION!$D$17))))</f>
        <v>2.9070374245853805</v>
      </c>
      <c r="L12735">
        <v>0.27390649684318619</v>
      </c>
      <c r="M12735">
        <f t="shared" ca="1" si="198"/>
        <v>3.7032938617456002</v>
      </c>
    </row>
    <row r="12736" spans="1:13" x14ac:dyDescent="0.25">
      <c r="A12736" s="9"/>
      <c r="H12736" s="9"/>
      <c r="J12736">
        <v>9</v>
      </c>
      <c r="K12736">
        <f ca="1">SIMULATION!$D$3*SIMULATION!$D$17/$H12727/(SIMULATION!$D$17-$I12727)*(((EXP(-$I12727*$J12736))/(1-EXP(-SIMULATION!$D$4*$I12727)))-(EXP(-SIMULATION!$D$17*$J12736)/(1-EXP(-SIMULATION!$D$4*SIMULATION!$D$17))))</f>
        <v>2.7650031161321906</v>
      </c>
      <c r="L12736">
        <v>-0.10836642316767948</v>
      </c>
      <c r="M12736">
        <f t="shared" ca="1" si="198"/>
        <v>2.4653696183894573</v>
      </c>
    </row>
    <row r="12737" spans="1:13" x14ac:dyDescent="0.25">
      <c r="A12737" s="9"/>
      <c r="H12737" s="9"/>
      <c r="J12737">
        <v>10</v>
      </c>
      <c r="K12737">
        <f ca="1">SIMULATION!$D$3*SIMULATION!$D$17/$H12727/(SIMULATION!$D$17-$I12727)*(((EXP(-$I12727*$J12737))/(1-EXP(-SIMULATION!$D$4*$I12727)))-(EXP(-SIMULATION!$D$17*$J12737)/(1-EXP(-SIMULATION!$D$4*SIMULATION!$D$17))))</f>
        <v>2.6197948288940749</v>
      </c>
      <c r="L12737">
        <v>-9.6140474380217847E-2</v>
      </c>
      <c r="M12737">
        <f t="shared" ca="1" si="198"/>
        <v>2.3679265112653569</v>
      </c>
    </row>
    <row r="12738" spans="1:13" x14ac:dyDescent="0.25">
      <c r="A12738" s="9"/>
      <c r="H12738" s="9"/>
      <c r="J12738">
        <v>11</v>
      </c>
      <c r="K12738">
        <f ca="1">SIMULATION!$D$3*SIMULATION!$D$17/$H12727/(SIMULATION!$D$17-$I12727)*(((EXP(-$I12727*$J12738))/(1-EXP(-SIMULATION!$D$4*$I12727)))-(EXP(-SIMULATION!$D$17*$J12738)/(1-EXP(-SIMULATION!$D$4*SIMULATION!$D$17))))</f>
        <v>2.475807723264364</v>
      </c>
      <c r="L12738">
        <v>9.6893959926662929E-2</v>
      </c>
      <c r="M12738">
        <f t="shared" ca="1" si="198"/>
        <v>2.7156985375884641</v>
      </c>
    </row>
    <row r="12739" spans="1:13" x14ac:dyDescent="0.25">
      <c r="A12739" s="9"/>
      <c r="H12739" s="9"/>
      <c r="J12739">
        <v>12</v>
      </c>
      <c r="K12739">
        <f ca="1">SIMULATION!$D$3*SIMULATION!$D$17/$H12727/(SIMULATION!$D$17-$I12727)*(((EXP(-$I12727*$J12739))/(1-EXP(-SIMULATION!$D$4*$I12727)))-(EXP(-SIMULATION!$D$17*$J12739)/(1-EXP(-SIMULATION!$D$4*SIMULATION!$D$17))))</f>
        <v>2.3356627884590471</v>
      </c>
      <c r="L12739">
        <v>-0.50626364065673335</v>
      </c>
      <c r="M12739">
        <f t="shared" ref="M12739:M12802" ca="1" si="199">$K12739*(1+$L12739)</f>
        <v>1.1532016418273123</v>
      </c>
    </row>
    <row r="12740" spans="1:13" x14ac:dyDescent="0.25">
      <c r="A12740" s="9"/>
      <c r="H12740" s="9"/>
      <c r="J12740">
        <v>13</v>
      </c>
      <c r="K12740">
        <f ca="1">SIMULATION!$D$3*SIMULATION!$D$17/$H12727/(SIMULATION!$D$17-$I12727)*(((EXP(-$I12727*$J12740))/(1-EXP(-SIMULATION!$D$4*$I12727)))-(EXP(-SIMULATION!$D$17*$J12740)/(1-EXP(-SIMULATION!$D$4*SIMULATION!$D$17))))</f>
        <v>2.2008558275817256</v>
      </c>
      <c r="L12740">
        <v>9.2893544470967801E-2</v>
      </c>
      <c r="M12740">
        <f t="shared" ca="1" si="199"/>
        <v>2.4053011262753774</v>
      </c>
    </row>
    <row r="12741" spans="1:13" x14ac:dyDescent="0.25">
      <c r="A12741" s="9"/>
      <c r="H12741" s="9"/>
      <c r="J12741">
        <v>14</v>
      </c>
      <c r="K12741">
        <f ca="1">SIMULATION!$D$3*SIMULATION!$D$17/$H12727/(SIMULATION!$D$17-$I12727)*(((EXP(-$I12727*$J12741))/(1-EXP(-SIMULATION!$D$4*$I12727)))-(EXP(-SIMULATION!$D$17*$J12741)/(1-EXP(-SIMULATION!$D$4*SIMULATION!$D$17))))</f>
        <v>2.0721726374358598</v>
      </c>
      <c r="L12741">
        <v>-0.26808233441677087</v>
      </c>
      <c r="M12741">
        <f t="shared" ca="1" si="199"/>
        <v>1.5166597594774975</v>
      </c>
    </row>
    <row r="12742" spans="1:13" x14ac:dyDescent="0.25">
      <c r="A12742" s="9"/>
      <c r="H12742" s="9"/>
      <c r="J12742">
        <v>15</v>
      </c>
      <c r="K12742">
        <f ca="1">SIMULATION!$D$3*SIMULATION!$D$17/$H12727/(SIMULATION!$D$17-$I12727)*(((EXP(-$I12727*$J12742))/(1-EXP(-SIMULATION!$D$4*$I12727)))-(EXP(-SIMULATION!$D$17*$J12742)/(1-EXP(-SIMULATION!$D$4*SIMULATION!$D$17))))</f>
        <v>1.9499544026388773</v>
      </c>
      <c r="L12742">
        <v>8.8374301387520761E-3</v>
      </c>
      <c r="M12742">
        <f t="shared" ca="1" si="199"/>
        <v>1.9671869884459505</v>
      </c>
    </row>
    <row r="12743" spans="1:13" x14ac:dyDescent="0.25">
      <c r="A12743" s="9"/>
      <c r="H12743" s="9"/>
      <c r="J12743">
        <v>16</v>
      </c>
      <c r="K12743">
        <f ca="1">SIMULATION!$D$3*SIMULATION!$D$17/$H12727/(SIMULATION!$D$17-$I12727)*(((EXP(-$I12727*$J12743))/(1-EXP(-SIMULATION!$D$4*$I12727)))-(EXP(-SIMULATION!$D$17*$J12743)/(1-EXP(-SIMULATION!$D$4*SIMULATION!$D$17))))</f>
        <v>1.834267143262384</v>
      </c>
      <c r="L12743">
        <v>0.24752877026025197</v>
      </c>
      <c r="M12743">
        <f t="shared" ca="1" si="199"/>
        <v>2.2883010335629073</v>
      </c>
    </row>
    <row r="12744" spans="1:13" x14ac:dyDescent="0.25">
      <c r="A12744" s="9"/>
      <c r="H12744" s="9"/>
      <c r="J12744">
        <v>17</v>
      </c>
      <c r="K12744">
        <f ca="1">SIMULATION!$D$3*SIMULATION!$D$17/$H12727/(SIMULATION!$D$17-$I12727)*(((EXP(-$I12727*$J12744))/(1-EXP(-SIMULATION!$D$4*$I12727)))-(EXP(-SIMULATION!$D$17*$J12744)/(1-EXP(-SIMULATION!$D$4*SIMULATION!$D$17))))</f>
        <v>1.7250097150873571</v>
      </c>
      <c r="L12744">
        <v>-0.13706745502987816</v>
      </c>
      <c r="M12744">
        <f t="shared" ca="1" si="199"/>
        <v>1.4885670235385178</v>
      </c>
    </row>
    <row r="12745" spans="1:13" x14ac:dyDescent="0.25">
      <c r="A12745" s="9"/>
      <c r="H12745" s="9"/>
      <c r="J12745">
        <v>18</v>
      </c>
      <c r="K12745">
        <f ca="1">SIMULATION!$D$3*SIMULATION!$D$17/$H12727/(SIMULATION!$D$17-$I12727)*(((EXP(-$I12727*$J12745))/(1-EXP(-SIMULATION!$D$4*$I12727)))-(EXP(-SIMULATION!$D$17*$J12745)/(1-EXP(-SIMULATION!$D$4*SIMULATION!$D$17))))</f>
        <v>1.6219824680786372</v>
      </c>
      <c r="L12745">
        <v>-0.13745359991389614</v>
      </c>
      <c r="M12745">
        <f t="shared" ca="1" si="199"/>
        <v>1.3990351388440023</v>
      </c>
    </row>
    <row r="12746" spans="1:13" x14ac:dyDescent="0.25">
      <c r="A12746" s="9"/>
      <c r="H12746" s="9"/>
      <c r="J12746">
        <v>19</v>
      </c>
      <c r="K12746">
        <f ca="1">SIMULATION!$D$3*SIMULATION!$D$17/$H12727/(SIMULATION!$D$17-$I12727)*(((EXP(-$I12727*$J12746))/(1-EXP(-SIMULATION!$D$4*$I12727)))-(EXP(-SIMULATION!$D$17*$J12746)/(1-EXP(-SIMULATION!$D$4*SIMULATION!$D$17))))</f>
        <v>1.5249307267724552</v>
      </c>
      <c r="L12746">
        <v>0.23565402005592384</v>
      </c>
      <c r="M12746">
        <f t="shared" ca="1" si="199"/>
        <v>1.884286782843186</v>
      </c>
    </row>
    <row r="12747" spans="1:13" x14ac:dyDescent="0.25">
      <c r="A12747" s="9"/>
      <c r="H12747" s="9"/>
      <c r="J12747">
        <v>20</v>
      </c>
      <c r="K12747">
        <f ca="1">SIMULATION!$D$3*SIMULATION!$D$17/$H12727/(SIMULATION!$D$17-$I12727)*(((EXP(-$I12727*$J12747))/(1-EXP(-SIMULATION!$D$4*$I12727)))-(EXP(-SIMULATION!$D$17*$J12747)/(1-EXP(-SIMULATION!$D$4*SIMULATION!$D$17))))</f>
        <v>1.4335721670285793</v>
      </c>
      <c r="L12747">
        <v>-0.5320474766279204</v>
      </c>
      <c r="M12747">
        <f t="shared" ca="1" si="199"/>
        <v>0.67084371299700407</v>
      </c>
    </row>
    <row r="12748" spans="1:13" x14ac:dyDescent="0.25">
      <c r="A12748" s="9"/>
      <c r="H12748" s="9"/>
      <c r="J12748">
        <v>21</v>
      </c>
      <c r="K12748">
        <f ca="1">SIMULATION!$D$3*SIMULATION!$D$17/$H12727/(SIMULATION!$D$17-$I12727)*(((EXP(-$I12727*$J12748))/(1-EXP(-SIMULATION!$D$4*$I12727)))-(EXP(-SIMULATION!$D$17*$J12748)/(1-EXP(-SIMULATION!$D$4*SIMULATION!$D$17))))</f>
        <v>1.3476139024081368</v>
      </c>
      <c r="L12748">
        <v>0.12347560145503642</v>
      </c>
      <c r="M12748">
        <f t="shared" ca="1" si="199"/>
        <v>1.5140113395371504</v>
      </c>
    </row>
    <row r="12749" spans="1:13" x14ac:dyDescent="0.25">
      <c r="A12749" s="9"/>
      <c r="H12749" s="9"/>
      <c r="J12749">
        <v>22</v>
      </c>
      <c r="K12749">
        <f ca="1">SIMULATION!$D$3*SIMULATION!$D$17/$H12727/(SIMULATION!$D$17-$I12727)*(((EXP(-$I12727*$J12749))/(1-EXP(-SIMULATION!$D$4*$I12727)))-(EXP(-SIMULATION!$D$17*$J12749)/(1-EXP(-SIMULATION!$D$4*SIMULATION!$D$17))))</f>
        <v>1.2667630037003141</v>
      </c>
      <c r="L12749">
        <v>-1.6265240559219674E-2</v>
      </c>
      <c r="M12749">
        <f t="shared" ca="1" si="199"/>
        <v>1.2461587987136089</v>
      </c>
    </row>
    <row r="12750" spans="1:13" x14ac:dyDescent="0.25">
      <c r="A12750" s="9"/>
      <c r="H12750" s="9"/>
      <c r="J12750">
        <v>23</v>
      </c>
      <c r="K12750">
        <f ca="1">SIMULATION!$D$3*SIMULATION!$D$17/$H12727/(SIMULATION!$D$17-$I12727)*(((EXP(-$I12727*$J12750))/(1-EXP(-SIMULATION!$D$4*$I12727)))-(EXP(-SIMULATION!$D$17*$J12750)/(1-EXP(-SIMULATION!$D$4*SIMULATION!$D$17))))</f>
        <v>1.190732836071831</v>
      </c>
      <c r="L12750">
        <v>0.21006249692639412</v>
      </c>
      <c r="M12750">
        <f t="shared" ca="1" si="199"/>
        <v>1.4408611487893264</v>
      </c>
    </row>
    <row r="12751" spans="1:13" x14ac:dyDescent="0.25">
      <c r="A12751" s="9"/>
      <c r="H12751" s="9"/>
      <c r="J12751">
        <v>24</v>
      </c>
      <c r="K12751">
        <f ca="1">SIMULATION!$D$3*SIMULATION!$D$17/$H12727/(SIMULATION!$D$17-$I12727)*(((EXP(-$I12727*$J12751))/(1-EXP(-SIMULATION!$D$4*$I12727)))-(EXP(-SIMULATION!$D$17*$J12751)/(1-EXP(-SIMULATION!$D$4*SIMULATION!$D$17))))</f>
        <v>1.1192467403169242</v>
      </c>
      <c r="L12751">
        <v>0.40543045109292442</v>
      </c>
      <c r="M12751">
        <f t="shared" ca="1" si="199"/>
        <v>1.5730234511278998</v>
      </c>
    </row>
    <row r="12752" spans="1:13" x14ac:dyDescent="0.25">
      <c r="A12752" s="9">
        <v>511</v>
      </c>
      <c r="B12752" s="2">
        <f ca="1">NORMINV(RAND(),SIMULATION!D7,SIMULATION!D8)</f>
        <v>60.068000702524927</v>
      </c>
      <c r="C12752" s="2">
        <v>2</v>
      </c>
      <c r="D12752" s="2">
        <f ca="1">SIMULATION!$D$11*(1+(SIMULATION!$D$12*LN(1+$C12752)))*(1+(SIMULATION!$D$13*(($B12752/63.5)-1)))</f>
        <v>9.9831950522035626</v>
      </c>
      <c r="E12752" s="2">
        <v>-7.2198336855249998E-3</v>
      </c>
      <c r="F12752" s="2">
        <f ca="1">D12752*(1+E12752)</f>
        <v>9.9111180442764972</v>
      </c>
      <c r="G12752" s="2">
        <v>0.46603338060945898</v>
      </c>
      <c r="H12752" s="9">
        <f>SIMULATION!$D$15*EXP($G$12752)</f>
        <v>351.81005018606049</v>
      </c>
      <c r="I12752" s="2">
        <f ca="1">$F12752/$H12752</f>
        <v>2.8171787699171301E-2</v>
      </c>
      <c r="J12752">
        <v>0</v>
      </c>
      <c r="K12752">
        <f ca="1">SIMULATION!$D$3*SIMULATION!$D$17/$H12752/(SIMULATION!$D$17-$I12752)*(((EXP(-$I12752*$J12752))/(1-EXP(-SIMULATION!$D$4*$I12752)))-(EXP(-SIMULATION!$D$17*$J12752)/(1-EXP(-SIMULATION!$D$4*SIMULATION!$D$17))))</f>
        <v>1.7272804274991618</v>
      </c>
      <c r="L12752">
        <v>0.18368859901709539</v>
      </c>
      <c r="M12752">
        <f t="shared" ca="1" si="199"/>
        <v>2.0445621493361323</v>
      </c>
    </row>
    <row r="12753" spans="1:13" x14ac:dyDescent="0.25">
      <c r="A12753" s="9"/>
      <c r="H12753" s="9"/>
      <c r="J12753">
        <v>1</v>
      </c>
      <c r="K12753">
        <f ca="1">SIMULATION!$D$3*SIMULATION!$D$17/$H12752/(SIMULATION!$D$17-$I12752)*(((EXP(-$I12752*$J12753))/(1-EXP(-SIMULATION!$D$4*$I12752)))-(EXP(-SIMULATION!$D$17*$J12753)/(1-EXP(-SIMULATION!$D$4*SIMULATION!$D$17))))</f>
        <v>2.2324145967124438</v>
      </c>
      <c r="L12753">
        <v>-0.27922010995505697</v>
      </c>
      <c r="M12753">
        <f t="shared" ca="1" si="199"/>
        <v>1.609079547553121</v>
      </c>
    </row>
    <row r="12754" spans="1:13" x14ac:dyDescent="0.25">
      <c r="A12754" s="9"/>
      <c r="H12754" s="9"/>
      <c r="J12754">
        <v>2</v>
      </c>
      <c r="K12754">
        <f ca="1">SIMULATION!$D$3*SIMULATION!$D$17/$H12752/(SIMULATION!$D$17-$I12752)*(((EXP(-$I12752*$J12754))/(1-EXP(-SIMULATION!$D$4*$I12752)))-(EXP(-SIMULATION!$D$17*$J12754)/(1-EXP(-SIMULATION!$D$4*SIMULATION!$D$17))))</f>
        <v>2.524851078212508</v>
      </c>
      <c r="L12754">
        <v>-0.15870401842795476</v>
      </c>
      <c r="M12754">
        <f t="shared" ca="1" si="199"/>
        <v>2.1241470661680286</v>
      </c>
    </row>
    <row r="12755" spans="1:13" x14ac:dyDescent="0.25">
      <c r="A12755" s="9"/>
      <c r="H12755" s="9"/>
      <c r="J12755">
        <v>3</v>
      </c>
      <c r="K12755">
        <f ca="1">SIMULATION!$D$3*SIMULATION!$D$17/$H12752/(SIMULATION!$D$17-$I12752)*(((EXP(-$I12752*$J12755))/(1-EXP(-SIMULATION!$D$4*$I12752)))-(EXP(-SIMULATION!$D$17*$J12755)/(1-EXP(-SIMULATION!$D$4*SIMULATION!$D$17))))</f>
        <v>2.6818542388977993</v>
      </c>
      <c r="L12755">
        <v>-0.49260508020884086</v>
      </c>
      <c r="M12755">
        <f t="shared" ca="1" si="199"/>
        <v>1.3607592164371289</v>
      </c>
    </row>
    <row r="12756" spans="1:13" x14ac:dyDescent="0.25">
      <c r="A12756" s="9"/>
      <c r="H12756" s="9"/>
      <c r="J12756">
        <v>4</v>
      </c>
      <c r="K12756">
        <f ca="1">SIMULATION!$D$3*SIMULATION!$D$17/$H12752/(SIMULATION!$D$17-$I12752)*(((EXP(-$I12752*$J12756))/(1-EXP(-SIMULATION!$D$4*$I12752)))-(EXP(-SIMULATION!$D$17*$J12756)/(1-EXP(-SIMULATION!$D$4*SIMULATION!$D$17))))</f>
        <v>2.7529128343987606</v>
      </c>
      <c r="L12756">
        <v>0.2369452479254249</v>
      </c>
      <c r="M12756">
        <f t="shared" ca="1" si="199"/>
        <v>3.4052024484624588</v>
      </c>
    </row>
    <row r="12757" spans="1:13" x14ac:dyDescent="0.25">
      <c r="A12757" s="9"/>
      <c r="H12757" s="9"/>
      <c r="J12757">
        <v>5</v>
      </c>
      <c r="K12757">
        <f ca="1">SIMULATION!$D$3*SIMULATION!$D$17/$H12752/(SIMULATION!$D$17-$I12752)*(((EXP(-$I12752*$J12757))/(1-EXP(-SIMULATION!$D$4*$I12752)))-(EXP(-SIMULATION!$D$17*$J12757)/(1-EXP(-SIMULATION!$D$4*SIMULATION!$D$17))))</f>
        <v>2.7697170045614277</v>
      </c>
      <c r="L12757">
        <v>-0.36553871693942469</v>
      </c>
      <c r="M12757">
        <f t="shared" ca="1" si="199"/>
        <v>1.7572782044287369</v>
      </c>
    </row>
    <row r="12758" spans="1:13" x14ac:dyDescent="0.25">
      <c r="A12758" s="9"/>
      <c r="H12758" s="9"/>
      <c r="J12758">
        <v>6</v>
      </c>
      <c r="K12758">
        <f ca="1">SIMULATION!$D$3*SIMULATION!$D$17/$H12752/(SIMULATION!$D$17-$I12752)*(((EXP(-$I12752*$J12758))/(1-EXP(-SIMULATION!$D$4*$I12752)))-(EXP(-SIMULATION!$D$17*$J12758)/(1-EXP(-SIMULATION!$D$4*SIMULATION!$D$17))))</f>
        <v>2.7525517557379771</v>
      </c>
      <c r="L12758">
        <v>-7.4916143736332305E-2</v>
      </c>
      <c r="M12758">
        <f t="shared" ca="1" si="199"/>
        <v>2.5463411927634172</v>
      </c>
    </row>
    <row r="12759" spans="1:13" x14ac:dyDescent="0.25">
      <c r="A12759" s="9"/>
      <c r="H12759" s="9"/>
      <c r="J12759">
        <v>7</v>
      </c>
      <c r="K12759">
        <f ca="1">SIMULATION!$D$3*SIMULATION!$D$17/$H12752/(SIMULATION!$D$17-$I12752)*(((EXP(-$I12752*$J12759))/(1-EXP(-SIMULATION!$D$4*$I12752)))-(EXP(-SIMULATION!$D$17*$J12759)/(1-EXP(-SIMULATION!$D$4*SIMULATION!$D$17))))</f>
        <v>2.7143940413468566</v>
      </c>
      <c r="L12759">
        <v>-0.23999834342925483</v>
      </c>
      <c r="M12759">
        <f t="shared" ca="1" si="199"/>
        <v>2.0629439680093706</v>
      </c>
    </row>
    <row r="12760" spans="1:13" x14ac:dyDescent="0.25">
      <c r="A12760" s="9"/>
      <c r="H12760" s="9"/>
      <c r="J12760">
        <v>8</v>
      </c>
      <c r="K12760">
        <f ca="1">SIMULATION!$D$3*SIMULATION!$D$17/$H12752/(SIMULATION!$D$17-$I12752)*(((EXP(-$I12752*$J12760))/(1-EXP(-SIMULATION!$D$4*$I12752)))-(EXP(-SIMULATION!$D$17*$J12760)/(1-EXP(-SIMULATION!$D$4*SIMULATION!$D$17))))</f>
        <v>2.6635382529593379</v>
      </c>
      <c r="L12760">
        <v>-0.30981292314950359</v>
      </c>
      <c r="M12760">
        <f t="shared" ca="1" si="199"/>
        <v>1.8383396808894834</v>
      </c>
    </row>
    <row r="12761" spans="1:13" x14ac:dyDescent="0.25">
      <c r="A12761" s="9"/>
      <c r="H12761" s="9"/>
      <c r="J12761">
        <v>9</v>
      </c>
      <c r="K12761">
        <f ca="1">SIMULATION!$D$3*SIMULATION!$D$17/$H12752/(SIMULATION!$D$17-$I12752)*(((EXP(-$I12752*$J12761))/(1-EXP(-SIMULATION!$D$4*$I12752)))-(EXP(-SIMULATION!$D$17*$J12761)/(1-EXP(-SIMULATION!$D$4*SIMULATION!$D$17))))</f>
        <v>2.6052786816158635</v>
      </c>
      <c r="L12761">
        <v>0.71743843750208602</v>
      </c>
      <c r="M12761">
        <f t="shared" ca="1" si="199"/>
        <v>4.4744057482118436</v>
      </c>
    </row>
    <row r="12762" spans="1:13" x14ac:dyDescent="0.25">
      <c r="A12762" s="9"/>
      <c r="H12762" s="9"/>
      <c r="J12762">
        <v>10</v>
      </c>
      <c r="K12762">
        <f ca="1">SIMULATION!$D$3*SIMULATION!$D$17/$H12752/(SIMULATION!$D$17-$I12752)*(((EXP(-$I12752*$J12762))/(1-EXP(-SIMULATION!$D$4*$I12752)))-(EXP(-SIMULATION!$D$17*$J12762)/(1-EXP(-SIMULATION!$D$4*SIMULATION!$D$17))))</f>
        <v>2.5429876632478932</v>
      </c>
      <c r="L12762">
        <v>-0.147499173203015</v>
      </c>
      <c r="M12762">
        <f t="shared" ca="1" si="199"/>
        <v>2.167899085453362</v>
      </c>
    </row>
    <row r="12763" spans="1:13" x14ac:dyDescent="0.25">
      <c r="A12763" s="9"/>
      <c r="H12763" s="9"/>
      <c r="J12763">
        <v>11</v>
      </c>
      <c r="K12763">
        <f ca="1">SIMULATION!$D$3*SIMULATION!$D$17/$H12752/(SIMULATION!$D$17-$I12752)*(((EXP(-$I12752*$J12763))/(1-EXP(-SIMULATION!$D$4*$I12752)))-(EXP(-SIMULATION!$D$17*$J12763)/(1-EXP(-SIMULATION!$D$4*SIMULATION!$D$17))))</f>
        <v>2.4788064642661873</v>
      </c>
      <c r="L12763">
        <v>0.34411892103598346</v>
      </c>
      <c r="M12763">
        <f t="shared" ca="1" si="199"/>
        <v>3.3318106702064885</v>
      </c>
    </row>
    <row r="12764" spans="1:13" x14ac:dyDescent="0.25">
      <c r="A12764" s="9"/>
      <c r="H12764" s="9"/>
      <c r="J12764">
        <v>12</v>
      </c>
      <c r="K12764">
        <f ca="1">SIMULATION!$D$3*SIMULATION!$D$17/$H12752/(SIMULATION!$D$17-$I12752)*(((EXP(-$I12752*$J12764))/(1-EXP(-SIMULATION!$D$4*$I12752)))-(EXP(-SIMULATION!$D$17*$J12764)/(1-EXP(-SIMULATION!$D$4*SIMULATION!$D$17))))</f>
        <v>2.4140880020958417</v>
      </c>
      <c r="L12764">
        <v>-0.49357367737682489</v>
      </c>
      <c r="M12764">
        <f t="shared" ca="1" si="199"/>
        <v>1.222557709390125</v>
      </c>
    </row>
    <row r="12765" spans="1:13" x14ac:dyDescent="0.25">
      <c r="A12765" s="9"/>
      <c r="H12765" s="9"/>
      <c r="J12765">
        <v>13</v>
      </c>
      <c r="K12765">
        <f ca="1">SIMULATION!$D$3*SIMULATION!$D$17/$H12752/(SIMULATION!$D$17-$I12752)*(((EXP(-$I12752*$J12765))/(1-EXP(-SIMULATION!$D$4*$I12752)))-(EXP(-SIMULATION!$D$17*$J12765)/(1-EXP(-SIMULATION!$D$4*SIMULATION!$D$17))))</f>
        <v>2.3496805359574551</v>
      </c>
      <c r="L12765">
        <v>-8.2964875005730344E-3</v>
      </c>
      <c r="M12765">
        <f t="shared" ca="1" si="199"/>
        <v>2.3301864407605444</v>
      </c>
    </row>
    <row r="12766" spans="1:13" x14ac:dyDescent="0.25">
      <c r="A12766" s="9"/>
      <c r="H12766" s="9"/>
      <c r="J12766">
        <v>14</v>
      </c>
      <c r="K12766">
        <f ca="1">SIMULATION!$D$3*SIMULATION!$D$17/$H12752/(SIMULATION!$D$17-$I12752)*(((EXP(-$I12752*$J12766))/(1-EXP(-SIMULATION!$D$4*$I12752)))-(EXP(-SIMULATION!$D$17*$J12766)/(1-EXP(-SIMULATION!$D$4*SIMULATION!$D$17))))</f>
        <v>2.2861094479460249</v>
      </c>
      <c r="L12766">
        <v>-4.5184388646209044E-2</v>
      </c>
      <c r="M12766">
        <f t="shared" ca="1" si="199"/>
        <v>2.1828129901622613</v>
      </c>
    </row>
    <row r="12767" spans="1:13" x14ac:dyDescent="0.25">
      <c r="A12767" s="9"/>
      <c r="H12767" s="9"/>
      <c r="J12767">
        <v>15</v>
      </c>
      <c r="K12767">
        <f ca="1">SIMULATION!$D$3*SIMULATION!$D$17/$H12752/(SIMULATION!$D$17-$I12752)*(((EXP(-$I12752*$J12767))/(1-EXP(-SIMULATION!$D$4*$I12752)))-(EXP(-SIMULATION!$D$17*$J12767)/(1-EXP(-SIMULATION!$D$4*SIMULATION!$D$17))))</f>
        <v>2.2236937183114573</v>
      </c>
      <c r="L12767">
        <v>0.32216397100629879</v>
      </c>
      <c r="M12767">
        <f t="shared" ca="1" si="199"/>
        <v>2.9400877169044382</v>
      </c>
    </row>
    <row r="12768" spans="1:13" x14ac:dyDescent="0.25">
      <c r="A12768" s="9"/>
      <c r="H12768" s="9"/>
      <c r="J12768">
        <v>16</v>
      </c>
      <c r="K12768">
        <f ca="1">SIMULATION!$D$3*SIMULATION!$D$17/$H12752/(SIMULATION!$D$17-$I12752)*(((EXP(-$I12752*$J12768))/(1-EXP(-SIMULATION!$D$4*$I12752)))-(EXP(-SIMULATION!$D$17*$J12768)/(1-EXP(-SIMULATION!$D$4*SIMULATION!$D$17))))</f>
        <v>2.1626205515994519</v>
      </c>
      <c r="L12768">
        <v>-0.30953979798266318</v>
      </c>
      <c r="M12768">
        <f t="shared" ca="1" si="199"/>
        <v>1.4932034229442019</v>
      </c>
    </row>
    <row r="12769" spans="1:13" x14ac:dyDescent="0.25">
      <c r="A12769" s="9"/>
      <c r="H12769" s="9"/>
      <c r="J12769">
        <v>17</v>
      </c>
      <c r="K12769">
        <f ca="1">SIMULATION!$D$3*SIMULATION!$D$17/$H12752/(SIMULATION!$D$17-$I12752)*(((EXP(-$I12752*$J12769))/(1-EXP(-SIMULATION!$D$4*$I12752)))-(EXP(-SIMULATION!$D$17*$J12769)/(1-EXP(-SIMULATION!$D$4*SIMULATION!$D$17))))</f>
        <v>2.1029931852379766</v>
      </c>
      <c r="L12769">
        <v>-0.13534535423602459</v>
      </c>
      <c r="M12769">
        <f t="shared" ca="1" si="199"/>
        <v>1.8183628276259971</v>
      </c>
    </row>
    <row r="12770" spans="1:13" x14ac:dyDescent="0.25">
      <c r="A12770" s="9"/>
      <c r="H12770" s="9"/>
      <c r="J12770">
        <v>18</v>
      </c>
      <c r="K12770">
        <f ca="1">SIMULATION!$D$3*SIMULATION!$D$17/$H12752/(SIMULATION!$D$17-$I12752)*(((EXP(-$I12752*$J12770))/(1-EXP(-SIMULATION!$D$4*$I12752)))-(EXP(-SIMULATION!$D$17*$J12770)/(1-EXP(-SIMULATION!$D$4*SIMULATION!$D$17))))</f>
        <v>2.0448615131631969</v>
      </c>
      <c r="L12770">
        <v>0.34809806446491282</v>
      </c>
      <c r="M12770">
        <f t="shared" ca="1" si="199"/>
        <v>2.7566738479940982</v>
      </c>
    </row>
    <row r="12771" spans="1:13" x14ac:dyDescent="0.25">
      <c r="A12771" s="9"/>
      <c r="H12771" s="9"/>
      <c r="J12771">
        <v>19</v>
      </c>
      <c r="K12771">
        <f ca="1">SIMULATION!$D$3*SIMULATION!$D$17/$H12752/(SIMULATION!$D$17-$I12752)*(((EXP(-$I12752*$J12771))/(1-EXP(-SIMULATION!$D$4*$I12752)))-(EXP(-SIMULATION!$D$17*$J12771)/(1-EXP(-SIMULATION!$D$4*SIMULATION!$D$17))))</f>
        <v>1.9882416972743269</v>
      </c>
      <c r="L12771">
        <v>0.43942555955989482</v>
      </c>
      <c r="M12771">
        <f t="shared" ca="1" si="199"/>
        <v>2.8619259176394132</v>
      </c>
    </row>
    <row r="12772" spans="1:13" x14ac:dyDescent="0.25">
      <c r="A12772" s="9"/>
      <c r="H12772" s="9"/>
      <c r="J12772">
        <v>20</v>
      </c>
      <c r="K12772">
        <f ca="1">SIMULATION!$D$3*SIMULATION!$D$17/$H12752/(SIMULATION!$D$17-$I12752)*(((EXP(-$I12752*$J12772))/(1-EXP(-SIMULATION!$D$4*$I12752)))-(EXP(-SIMULATION!$D$17*$J12772)/(1-EXP(-SIMULATION!$D$4*SIMULATION!$D$17))))</f>
        <v>1.9331287223804858</v>
      </c>
      <c r="L12772">
        <v>0.26189622842978827</v>
      </c>
      <c r="M12772">
        <f t="shared" ca="1" si="199"/>
        <v>2.4394078438412303</v>
      </c>
    </row>
    <row r="12773" spans="1:13" x14ac:dyDescent="0.25">
      <c r="A12773" s="9"/>
      <c r="H12773" s="9"/>
      <c r="J12773">
        <v>21</v>
      </c>
      <c r="K12773">
        <f ca="1">SIMULATION!$D$3*SIMULATION!$D$17/$H12752/(SIMULATION!$D$17-$I12752)*(((EXP(-$I12752*$J12773))/(1-EXP(-SIMULATION!$D$4*$I12752)))-(EXP(-SIMULATION!$D$17*$J12773)/(1-EXP(-SIMULATION!$D$4*SIMULATION!$D$17))))</f>
        <v>1.8795044295145384</v>
      </c>
      <c r="L12773">
        <v>0.2120153430456922</v>
      </c>
      <c r="M12773">
        <f t="shared" ca="1" si="199"/>
        <v>2.2779882058939611</v>
      </c>
    </row>
    <row r="12774" spans="1:13" x14ac:dyDescent="0.25">
      <c r="A12774" s="9"/>
      <c r="H12774" s="9"/>
      <c r="J12774">
        <v>22</v>
      </c>
      <c r="K12774">
        <f ca="1">SIMULATION!$D$3*SIMULATION!$D$17/$H12752/(SIMULATION!$D$17-$I12752)*(((EXP(-$I12752*$J12774))/(1-EXP(-SIMULATION!$D$4*$I12752)))-(EXP(-SIMULATION!$D$17*$J12774)/(1-EXP(-SIMULATION!$D$4*SIMULATION!$D$17))))</f>
        <v>1.8273426520136533</v>
      </c>
      <c r="L12774">
        <v>-0.43806094793371392</v>
      </c>
      <c r="M12774">
        <f t="shared" ca="1" si="199"/>
        <v>1.0268551976728457</v>
      </c>
    </row>
    <row r="12775" spans="1:13" x14ac:dyDescent="0.25">
      <c r="A12775" s="9"/>
      <c r="H12775" s="9"/>
      <c r="J12775">
        <v>23</v>
      </c>
      <c r="K12775">
        <f ca="1">SIMULATION!$D$3*SIMULATION!$D$17/$H12752/(SIMULATION!$D$17-$I12752)*(((EXP(-$I12752*$J12775))/(1-EXP(-SIMULATION!$D$4*$I12752)))-(EXP(-SIMULATION!$D$17*$J12775)/(1-EXP(-SIMULATION!$D$4*SIMULATION!$D$17))))</f>
        <v>1.7766124953119529</v>
      </c>
      <c r="L12775">
        <v>-0.51142657539744152</v>
      </c>
      <c r="M12775">
        <f t="shared" ca="1" si="199"/>
        <v>0.86800565102625771</v>
      </c>
    </row>
    <row r="12776" spans="1:13" x14ac:dyDescent="0.25">
      <c r="A12776" s="9"/>
      <c r="H12776" s="9"/>
      <c r="J12776">
        <v>24</v>
      </c>
      <c r="K12776">
        <f ca="1">SIMULATION!$D$3*SIMULATION!$D$17/$H12752/(SIMULATION!$D$17-$I12752)*(((EXP(-$I12752*$J12776))/(1-EXP(-SIMULATION!$D$4*$I12752)))-(EXP(-SIMULATION!$D$17*$J12776)/(1-EXP(-SIMULATION!$D$4*SIMULATION!$D$17))))</f>
        <v>1.727280427499162</v>
      </c>
      <c r="L12776">
        <v>-0.31885167397444286</v>
      </c>
      <c r="M12776">
        <f t="shared" ca="1" si="199"/>
        <v>1.1765341717677629</v>
      </c>
    </row>
    <row r="12777" spans="1:13" x14ac:dyDescent="0.25">
      <c r="A12777" s="9">
        <v>512</v>
      </c>
      <c r="B12777" s="2">
        <f ca="1">NORMINV(RAND(),SIMULATION!D7,SIMULATION!D8)</f>
        <v>57.013066499548188</v>
      </c>
      <c r="C12777" s="2">
        <v>2</v>
      </c>
      <c r="D12777" s="2">
        <f ca="1">SIMULATION!$D$11*(1+(SIMULATION!$D$12*LN(1+$C12777)))*(1+(SIMULATION!$D$13*(($B12777/63.5)-1)))</f>
        <v>9.7563303312512684</v>
      </c>
      <c r="E12777" s="2">
        <v>0.19324479626619218</v>
      </c>
      <c r="F12777" s="2">
        <f ca="1">D12777*(1+E12777)</f>
        <v>11.641690398419589</v>
      </c>
      <c r="G12777" s="2">
        <v>-0.77024906785192881</v>
      </c>
      <c r="H12777" s="9">
        <f>SIMULATION!$D$15*EXP($G$12777)</f>
        <v>102.1874581275714</v>
      </c>
      <c r="I12777" s="2">
        <f ca="1">$F12777/$H12777</f>
        <v>0.11392484568787332</v>
      </c>
      <c r="J12777">
        <v>0</v>
      </c>
      <c r="K12777">
        <f ca="1">SIMULATION!$D$3*SIMULATION!$D$17/$H12777/(SIMULATION!$D$17-$I12777)*(((EXP(-$I12777*$J12777))/(1-EXP(-SIMULATION!$D$4*$I12777)))-(EXP(-SIMULATION!$D$17*$J12777)/(1-EXP(-SIMULATION!$D$4*SIMULATION!$D$17))))</f>
        <v>0.50230985791054372</v>
      </c>
      <c r="L12777">
        <v>-1.535290226349436E-2</v>
      </c>
      <c r="M12777">
        <f t="shared" ca="1" si="199"/>
        <v>0.49459794375605337</v>
      </c>
    </row>
    <row r="12778" spans="1:13" x14ac:dyDescent="0.25">
      <c r="A12778" s="9"/>
      <c r="H12778" s="9"/>
      <c r="J12778">
        <v>1</v>
      </c>
      <c r="K12778">
        <f ca="1">SIMULATION!$D$3*SIMULATION!$D$17/$H12777/(SIMULATION!$D$17-$I12777)*(((EXP(-$I12777*$J12778))/(1-EXP(-SIMULATION!$D$4*$I12777)))-(EXP(-SIMULATION!$D$17*$J12778)/(1-EXP(-SIMULATION!$D$4*SIMULATION!$D$17))))</f>
        <v>2.2677056755974574</v>
      </c>
      <c r="L12778">
        <v>-2.5387076978242915E-2</v>
      </c>
      <c r="M12778">
        <f t="shared" ca="1" si="199"/>
        <v>2.2101352570470665</v>
      </c>
    </row>
    <row r="12779" spans="1:13" x14ac:dyDescent="0.25">
      <c r="A12779" s="9"/>
      <c r="H12779" s="9"/>
      <c r="J12779">
        <v>2</v>
      </c>
      <c r="K12779">
        <f ca="1">SIMULATION!$D$3*SIMULATION!$D$17/$H12777/(SIMULATION!$D$17-$I12777)*(((EXP(-$I12777*$J12779))/(1-EXP(-SIMULATION!$D$4*$I12777)))-(EXP(-SIMULATION!$D$17*$J12779)/(1-EXP(-SIMULATION!$D$4*SIMULATION!$D$17))))</f>
        <v>3.1894987526893841</v>
      </c>
      <c r="L12779">
        <v>3.4733435400774046E-2</v>
      </c>
      <c r="M12779">
        <f t="shared" ca="1" si="199"/>
        <v>3.3002810015767703</v>
      </c>
    </row>
    <row r="12780" spans="1:13" x14ac:dyDescent="0.25">
      <c r="A12780" s="9"/>
      <c r="H12780" s="9"/>
      <c r="J12780">
        <v>3</v>
      </c>
      <c r="K12780">
        <f ca="1">SIMULATION!$D$3*SIMULATION!$D$17/$H12777/(SIMULATION!$D$17-$I12777)*(((EXP(-$I12777*$J12780))/(1-EXP(-SIMULATION!$D$4*$I12777)))-(EXP(-SIMULATION!$D$17*$J12780)/(1-EXP(-SIMULATION!$D$4*SIMULATION!$D$17))))</f>
        <v>3.5932502838616163</v>
      </c>
      <c r="L12780">
        <v>6.7599183052823197E-2</v>
      </c>
      <c r="M12780">
        <f t="shared" ca="1" si="199"/>
        <v>3.8361510675549861</v>
      </c>
    </row>
    <row r="12781" spans="1:13" x14ac:dyDescent="0.25">
      <c r="A12781" s="9"/>
      <c r="H12781" s="9"/>
      <c r="J12781">
        <v>4</v>
      </c>
      <c r="K12781">
        <f ca="1">SIMULATION!$D$3*SIMULATION!$D$17/$H12777/(SIMULATION!$D$17-$I12777)*(((EXP(-$I12777*$J12781))/(1-EXP(-SIMULATION!$D$4*$I12777)))-(EXP(-SIMULATION!$D$17*$J12781)/(1-EXP(-SIMULATION!$D$4*SIMULATION!$D$17))))</f>
        <v>3.6851586846897497</v>
      </c>
      <c r="L12781">
        <v>-0.21070932786386989</v>
      </c>
      <c r="M12781">
        <f t="shared" ca="1" si="199"/>
        <v>2.9086613751670698</v>
      </c>
    </row>
    <row r="12782" spans="1:13" x14ac:dyDescent="0.25">
      <c r="A12782" s="9"/>
      <c r="H12782" s="9"/>
      <c r="J12782">
        <v>5</v>
      </c>
      <c r="K12782">
        <f ca="1">SIMULATION!$D$3*SIMULATION!$D$17/$H12777/(SIMULATION!$D$17-$I12777)*(((EXP(-$I12777*$J12782))/(1-EXP(-SIMULATION!$D$4*$I12777)))-(EXP(-SIMULATION!$D$17*$J12782)/(1-EXP(-SIMULATION!$D$4*SIMULATION!$D$17))))</f>
        <v>3.595193357693276</v>
      </c>
      <c r="L12782">
        <v>0.6136927232595758</v>
      </c>
      <c r="M12782">
        <f t="shared" ca="1" si="199"/>
        <v>5.8015373600208004</v>
      </c>
    </row>
    <row r="12783" spans="1:13" x14ac:dyDescent="0.25">
      <c r="A12783" s="9"/>
      <c r="H12783" s="9"/>
      <c r="J12783">
        <v>6</v>
      </c>
      <c r="K12783">
        <f ca="1">SIMULATION!$D$3*SIMULATION!$D$17/$H12777/(SIMULATION!$D$17-$I12777)*(((EXP(-$I12777*$J12783))/(1-EXP(-SIMULATION!$D$4*$I12777)))-(EXP(-SIMULATION!$D$17*$J12783)/(1-EXP(-SIMULATION!$D$4*SIMULATION!$D$17))))</f>
        <v>3.4047076939698115</v>
      </c>
      <c r="L12783">
        <v>0.47526069909864704</v>
      </c>
      <c r="M12783">
        <f t="shared" ca="1" si="199"/>
        <v>5.0228314528324463</v>
      </c>
    </row>
    <row r="12784" spans="1:13" x14ac:dyDescent="0.25">
      <c r="A12784" s="9"/>
      <c r="H12784" s="9"/>
      <c r="J12784">
        <v>7</v>
      </c>
      <c r="K12784">
        <f ca="1">SIMULATION!$D$3*SIMULATION!$D$17/$H12777/(SIMULATION!$D$17-$I12777)*(((EXP(-$I12777*$J12784))/(1-EXP(-SIMULATION!$D$4*$I12777)))-(EXP(-SIMULATION!$D$17*$J12784)/(1-EXP(-SIMULATION!$D$4*SIMULATION!$D$17))))</f>
        <v>3.1641090246382819</v>
      </c>
      <c r="L12784">
        <v>0.13502528115726653</v>
      </c>
      <c r="M12784">
        <f t="shared" ca="1" si="199"/>
        <v>3.5913437353023103</v>
      </c>
    </row>
    <row r="12785" spans="1:13" x14ac:dyDescent="0.25">
      <c r="A12785" s="9"/>
      <c r="H12785" s="9"/>
      <c r="J12785">
        <v>8</v>
      </c>
      <c r="K12785">
        <f ca="1">SIMULATION!$D$3*SIMULATION!$D$17/$H12777/(SIMULATION!$D$17-$I12777)*(((EXP(-$I12777*$J12785))/(1-EXP(-SIMULATION!$D$4*$I12777)))-(EXP(-SIMULATION!$D$17*$J12785)/(1-EXP(-SIMULATION!$D$4*SIMULATION!$D$17))))</f>
        <v>2.9041595302506749</v>
      </c>
      <c r="L12785">
        <v>-0.17902576126527028</v>
      </c>
      <c r="M12785">
        <f t="shared" ca="1" si="199"/>
        <v>2.3842401595117582</v>
      </c>
    </row>
    <row r="12786" spans="1:13" x14ac:dyDescent="0.25">
      <c r="A12786" s="9"/>
      <c r="H12786" s="9"/>
      <c r="J12786">
        <v>9</v>
      </c>
      <c r="K12786">
        <f ca="1">SIMULATION!$D$3*SIMULATION!$D$17/$H12777/(SIMULATION!$D$17-$I12777)*(((EXP(-$I12777*$J12786))/(1-EXP(-SIMULATION!$D$4*$I12777)))-(EXP(-SIMULATION!$D$17*$J12786)/(1-EXP(-SIMULATION!$D$4*SIMULATION!$D$17))))</f>
        <v>2.6431981280050625</v>
      </c>
      <c r="L12786">
        <v>-0.22860302180421063</v>
      </c>
      <c r="M12786">
        <f t="shared" ca="1" si="199"/>
        <v>2.0389550487158723</v>
      </c>
    </row>
    <row r="12787" spans="1:13" x14ac:dyDescent="0.25">
      <c r="A12787" s="9"/>
      <c r="H12787" s="9"/>
      <c r="J12787">
        <v>10</v>
      </c>
      <c r="K12787">
        <f ca="1">SIMULATION!$D$3*SIMULATION!$D$17/$H12777/(SIMULATION!$D$17-$I12777)*(((EXP(-$I12777*$J12787))/(1-EXP(-SIMULATION!$D$4*$I12777)))-(EXP(-SIMULATION!$D$17*$J12787)/(1-EXP(-SIMULATION!$D$4*SIMULATION!$D$17))))</f>
        <v>2.3917505770746326</v>
      </c>
      <c r="L12787">
        <v>6.1431127410105077E-2</v>
      </c>
      <c r="M12787">
        <f t="shared" ca="1" si="199"/>
        <v>2.5386785115080968</v>
      </c>
    </row>
    <row r="12788" spans="1:13" x14ac:dyDescent="0.25">
      <c r="A12788" s="9"/>
      <c r="H12788" s="9"/>
      <c r="J12788">
        <v>11</v>
      </c>
      <c r="K12788">
        <f ca="1">SIMULATION!$D$3*SIMULATION!$D$17/$H12777/(SIMULATION!$D$17-$I12777)*(((EXP(-$I12777*$J12788))/(1-EXP(-SIMULATION!$D$4*$I12777)))-(EXP(-SIMULATION!$D$17*$J12788)/(1-EXP(-SIMULATION!$D$4*SIMULATION!$D$17))))</f>
        <v>2.1554678132726273</v>
      </c>
      <c r="L12788">
        <v>-0.22429244309110433</v>
      </c>
      <c r="M12788">
        <f t="shared" ca="1" si="199"/>
        <v>1.6720126714294694</v>
      </c>
    </row>
    <row r="12789" spans="1:13" x14ac:dyDescent="0.25">
      <c r="A12789" s="9"/>
      <c r="H12789" s="9"/>
      <c r="J12789">
        <v>12</v>
      </c>
      <c r="K12789">
        <f ca="1">SIMULATION!$D$3*SIMULATION!$D$17/$H12777/(SIMULATION!$D$17-$I12777)*(((EXP(-$I12777*$J12789))/(1-EXP(-SIMULATION!$D$4*$I12777)))-(EXP(-SIMULATION!$D$17*$J12789)/(1-EXP(-SIMULATION!$D$4*SIMULATION!$D$17))))</f>
        <v>1.9369946880498334</v>
      </c>
      <c r="L12789">
        <v>0.15582565148156527</v>
      </c>
      <c r="M12789">
        <f t="shared" ca="1" si="199"/>
        <v>2.2388281472315299</v>
      </c>
    </row>
    <row r="12790" spans="1:13" x14ac:dyDescent="0.25">
      <c r="A12790" s="9"/>
      <c r="H12790" s="9"/>
      <c r="J12790">
        <v>13</v>
      </c>
      <c r="K12790">
        <f ca="1">SIMULATION!$D$3*SIMULATION!$D$17/$H12777/(SIMULATION!$D$17-$I12777)*(((EXP(-$I12777*$J12790))/(1-EXP(-SIMULATION!$D$4*$I12777)))-(EXP(-SIMULATION!$D$17*$J12790)/(1-EXP(-SIMULATION!$D$4*SIMULATION!$D$17))))</f>
        <v>1.7371548154582215</v>
      </c>
      <c r="L12790">
        <v>-0.49159724005720229</v>
      </c>
      <c r="M12790">
        <f t="shared" ca="1" si="199"/>
        <v>0.88317430262688124</v>
      </c>
    </row>
    <row r="12791" spans="1:13" x14ac:dyDescent="0.25">
      <c r="A12791" s="9"/>
      <c r="H12791" s="9"/>
      <c r="J12791">
        <v>14</v>
      </c>
      <c r="K12791">
        <f ca="1">SIMULATION!$D$3*SIMULATION!$D$17/$H12777/(SIMULATION!$D$17-$I12777)*(((EXP(-$I12777*$J12791))/(1-EXP(-SIMULATION!$D$4*$I12777)))-(EXP(-SIMULATION!$D$17*$J12791)/(1-EXP(-SIMULATION!$D$4*SIMULATION!$D$17))))</f>
        <v>1.5556985304997983</v>
      </c>
      <c r="L12791">
        <v>0.16847963800259846</v>
      </c>
      <c r="M12791">
        <f t="shared" ca="1" si="199"/>
        <v>1.8178020557595786</v>
      </c>
    </row>
    <row r="12792" spans="1:13" x14ac:dyDescent="0.25">
      <c r="A12792" s="9"/>
      <c r="H12792" s="9"/>
      <c r="J12792">
        <v>15</v>
      </c>
      <c r="K12792">
        <f ca="1">SIMULATION!$D$3*SIMULATION!$D$17/$H12777/(SIMULATION!$D$17-$I12777)*(((EXP(-$I12777*$J12792))/(1-EXP(-SIMULATION!$D$4*$I12777)))-(EXP(-SIMULATION!$D$17*$J12792)/(1-EXP(-SIMULATION!$D$4*SIMULATION!$D$17))))</f>
        <v>1.3917720975635883</v>
      </c>
      <c r="L12792">
        <v>-0.34486679843750973</v>
      </c>
      <c r="M12792">
        <f t="shared" ca="1" si="199"/>
        <v>0.9117961101221761</v>
      </c>
    </row>
    <row r="12793" spans="1:13" x14ac:dyDescent="0.25">
      <c r="A12793" s="9"/>
      <c r="H12793" s="9"/>
      <c r="J12793">
        <v>16</v>
      </c>
      <c r="K12793">
        <f ca="1">SIMULATION!$D$3*SIMULATION!$D$17/$H12777/(SIMULATION!$D$17-$I12777)*(((EXP(-$I12777*$J12793))/(1-EXP(-SIMULATION!$D$4*$I12777)))-(EXP(-SIMULATION!$D$17*$J12793)/(1-EXP(-SIMULATION!$D$4*SIMULATION!$D$17))))</f>
        <v>1.2442093768234879</v>
      </c>
      <c r="L12793">
        <v>-0.13904409579124941</v>
      </c>
      <c r="M12793">
        <f t="shared" ca="1" si="199"/>
        <v>1.0712094090480722</v>
      </c>
    </row>
    <row r="12794" spans="1:13" x14ac:dyDescent="0.25">
      <c r="A12794" s="9"/>
      <c r="H12794" s="9"/>
      <c r="J12794">
        <v>17</v>
      </c>
      <c r="K12794">
        <f ca="1">SIMULATION!$D$3*SIMULATION!$D$17/$H12777/(SIMULATION!$D$17-$I12777)*(((EXP(-$I12777*$J12794))/(1-EXP(-SIMULATION!$D$4*$I12777)))-(EXP(-SIMULATION!$D$17*$J12794)/(1-EXP(-SIMULATION!$D$4*SIMULATION!$D$17))))</f>
        <v>1.1117106879438221</v>
      </c>
      <c r="L12794">
        <v>0.10814663933769531</v>
      </c>
      <c r="M12794">
        <f t="shared" ca="1" si="199"/>
        <v>1.2319384627607437</v>
      </c>
    </row>
    <row r="12795" spans="1:13" x14ac:dyDescent="0.25">
      <c r="A12795" s="9"/>
      <c r="H12795" s="9"/>
      <c r="J12795">
        <v>18</v>
      </c>
      <c r="K12795">
        <f ca="1">SIMULATION!$D$3*SIMULATION!$D$17/$H12777/(SIMULATION!$D$17-$I12777)*(((EXP(-$I12777*$J12795))/(1-EXP(-SIMULATION!$D$4*$I12777)))-(EXP(-SIMULATION!$D$17*$J12795)/(1-EXP(-SIMULATION!$D$4*SIMULATION!$D$17))))</f>
        <v>0.9929502531329859</v>
      </c>
      <c r="L12795">
        <v>0.45823183176792431</v>
      </c>
      <c r="M12795">
        <f t="shared" ca="1" si="199"/>
        <v>1.4479516664805383</v>
      </c>
    </row>
    <row r="12796" spans="1:13" x14ac:dyDescent="0.25">
      <c r="A12796" s="9"/>
      <c r="H12796" s="9"/>
      <c r="J12796">
        <v>19</v>
      </c>
      <c r="K12796">
        <f ca="1">SIMULATION!$D$3*SIMULATION!$D$17/$H12777/(SIMULATION!$D$17-$I12777)*(((EXP(-$I12777*$J12796))/(1-EXP(-SIMULATION!$D$4*$I12777)))-(EXP(-SIMULATION!$D$17*$J12796)/(1-EXP(-SIMULATION!$D$4*SIMULATION!$D$17))))</f>
        <v>0.88663864490915412</v>
      </c>
      <c r="L12796">
        <v>-1.1979368557881096E-2</v>
      </c>
      <c r="M12796">
        <f t="shared" ca="1" si="199"/>
        <v>0.87601727380412708</v>
      </c>
    </row>
    <row r="12797" spans="1:13" x14ac:dyDescent="0.25">
      <c r="A12797" s="9"/>
      <c r="H12797" s="9"/>
      <c r="J12797">
        <v>20</v>
      </c>
      <c r="K12797">
        <f ca="1">SIMULATION!$D$3*SIMULATION!$D$17/$H12777/(SIMULATION!$D$17-$I12777)*(((EXP(-$I12777*$J12797))/(1-EXP(-SIMULATION!$D$4*$I12777)))-(EXP(-SIMULATION!$D$17*$J12797)/(1-EXP(-SIMULATION!$D$4*SIMULATION!$D$17))))</f>
        <v>0.79155708938161495</v>
      </c>
      <c r="L12797">
        <v>-0.15050016860196164</v>
      </c>
      <c r="M12797">
        <f t="shared" ca="1" si="199"/>
        <v>0.67242761397160389</v>
      </c>
    </row>
    <row r="12798" spans="1:13" x14ac:dyDescent="0.25">
      <c r="A12798" s="9"/>
      <c r="H12798" s="9"/>
      <c r="J12798">
        <v>21</v>
      </c>
      <c r="K12798">
        <f ca="1">SIMULATION!$D$3*SIMULATION!$D$17/$H12777/(SIMULATION!$D$17-$I12777)*(((EXP(-$I12777*$J12798))/(1-EXP(-SIMULATION!$D$4*$I12777)))-(EXP(-SIMULATION!$D$17*$J12798)/(1-EXP(-SIMULATION!$D$4*SIMULATION!$D$17))))</f>
        <v>0.70657434920028095</v>
      </c>
      <c r="L12798">
        <v>6.531964491468889E-2</v>
      </c>
      <c r="M12798">
        <f t="shared" ca="1" si="199"/>
        <v>0.75272753479587073</v>
      </c>
    </row>
    <row r="12799" spans="1:13" x14ac:dyDescent="0.25">
      <c r="A12799" s="9"/>
      <c r="H12799" s="9"/>
      <c r="J12799">
        <v>22</v>
      </c>
      <c r="K12799">
        <f ca="1">SIMULATION!$D$3*SIMULATION!$D$17/$H12777/(SIMULATION!$D$17-$I12777)*(((EXP(-$I12777*$J12799))/(1-EXP(-SIMULATION!$D$4*$I12777)))-(EXP(-SIMULATION!$D$17*$J12799)/(1-EXP(-SIMULATION!$D$4*SIMULATION!$D$17))))</f>
        <v>0.63065299221428195</v>
      </c>
      <c r="L12799">
        <v>0.13319595174077328</v>
      </c>
      <c r="M12799">
        <f t="shared" ca="1" si="199"/>
        <v>0.71465341773042967</v>
      </c>
    </row>
    <row r="12800" spans="1:13" x14ac:dyDescent="0.25">
      <c r="A12800" s="9"/>
      <c r="H12800" s="9"/>
      <c r="J12800">
        <v>23</v>
      </c>
      <c r="K12800">
        <f ca="1">SIMULATION!$D$3*SIMULATION!$D$17/$H12777/(SIMULATION!$D$17-$I12777)*(((EXP(-$I12777*$J12800))/(1-EXP(-SIMULATION!$D$4*$I12777)))-(EXP(-SIMULATION!$D$17*$J12800)/(1-EXP(-SIMULATION!$D$4*SIMULATION!$D$17))))</f>
        <v>0.56284934819362609</v>
      </c>
      <c r="L12800">
        <v>0.29863848198554915</v>
      </c>
      <c r="M12800">
        <f t="shared" ca="1" si="199"/>
        <v>0.73093782312472644</v>
      </c>
    </row>
    <row r="12801" spans="1:13" x14ac:dyDescent="0.25">
      <c r="A12801" s="9"/>
      <c r="H12801" s="9"/>
      <c r="J12801">
        <v>24</v>
      </c>
      <c r="K12801">
        <f ca="1">SIMULATION!$D$3*SIMULATION!$D$17/$H12777/(SIMULATION!$D$17-$I12777)*(((EXP(-$I12777*$J12801))/(1-EXP(-SIMULATION!$D$4*$I12777)))-(EXP(-SIMULATION!$D$17*$J12801)/(1-EXP(-SIMULATION!$D$4*SIMULATION!$D$17))))</f>
        <v>0.50230985791054428</v>
      </c>
      <c r="L12801">
        <v>0.12131161786194429</v>
      </c>
      <c r="M12801">
        <f t="shared" ca="1" si="199"/>
        <v>0.5632458794416757</v>
      </c>
    </row>
    <row r="12802" spans="1:13" x14ac:dyDescent="0.25">
      <c r="A12802" s="9">
        <v>513</v>
      </c>
      <c r="B12802" s="2">
        <f ca="1">NORMINV(RAND(),SIMULATION!D7,SIMULATION!D8)</f>
        <v>60.750429215408957</v>
      </c>
      <c r="C12802" s="2">
        <v>2</v>
      </c>
      <c r="D12802" s="2">
        <f ca="1">SIMULATION!$D$11*(1+(SIMULATION!$D$12*LN(1+$C12802)))*(1+(SIMULATION!$D$13*(($B12802/63.5)-1)))</f>
        <v>10.033873379086828</v>
      </c>
      <c r="E12802" s="2">
        <v>0.45264278408057801</v>
      </c>
      <c r="F12802" s="2">
        <f ca="1">D12802*(1+E12802)</f>
        <v>14.575633760508685</v>
      </c>
      <c r="G12802" s="2">
        <v>0.75023951547593648</v>
      </c>
      <c r="H12802" s="9">
        <f>SIMULATION!$D$15*EXP($G$12802)</f>
        <v>467.45240434519638</v>
      </c>
      <c r="I12802" s="2">
        <f ca="1">$F12802/$H12802</f>
        <v>3.1181000728675506E-2</v>
      </c>
      <c r="J12802">
        <v>0</v>
      </c>
      <c r="K12802">
        <f ca="1">SIMULATION!$D$3*SIMULATION!$D$17/$H12802/(SIMULATION!$D$17-$I12802)*(((EXP(-$I12802*$J12802))/(1-EXP(-SIMULATION!$D$4*$I12802)))-(EXP(-SIMULATION!$D$17*$J12802)/(1-EXP(-SIMULATION!$D$4*SIMULATION!$D$17))))</f>
        <v>1.1362519015222059</v>
      </c>
      <c r="L12802">
        <v>-0.25767818082782556</v>
      </c>
      <c r="M12802">
        <f t="shared" ca="1" si="199"/>
        <v>0.84346457857580626</v>
      </c>
    </row>
    <row r="12803" spans="1:13" x14ac:dyDescent="0.25">
      <c r="A12803" s="9"/>
      <c r="H12803" s="9"/>
      <c r="J12803">
        <v>1</v>
      </c>
      <c r="K12803">
        <f ca="1">SIMULATION!$D$3*SIMULATION!$D$17/$H12802/(SIMULATION!$D$17-$I12802)*(((EXP(-$I12802*$J12803))/(1-EXP(-SIMULATION!$D$4*$I12802)))-(EXP(-SIMULATION!$D$17*$J12803)/(1-EXP(-SIMULATION!$D$4*SIMULATION!$D$17))))</f>
        <v>1.5169813026032357</v>
      </c>
      <c r="L12803">
        <v>-0.45394998887957849</v>
      </c>
      <c r="M12803">
        <f t="shared" ref="M12803:M12866" ca="1" si="200">$K12803*(1+$L12803)</f>
        <v>0.82834765715596836</v>
      </c>
    </row>
    <row r="12804" spans="1:13" x14ac:dyDescent="0.25">
      <c r="A12804" s="9"/>
      <c r="H12804" s="9"/>
      <c r="J12804">
        <v>2</v>
      </c>
      <c r="K12804">
        <f ca="1">SIMULATION!$D$3*SIMULATION!$D$17/$H12802/(SIMULATION!$D$17-$I12802)*(((EXP(-$I12802*$J12804))/(1-EXP(-SIMULATION!$D$4*$I12802)))-(EXP(-SIMULATION!$D$17*$J12804)/(1-EXP(-SIMULATION!$D$4*SIMULATION!$D$17))))</f>
        <v>1.7367445392261509</v>
      </c>
      <c r="L12804">
        <v>0.14079903857240089</v>
      </c>
      <c r="M12804">
        <f t="shared" ca="1" si="200"/>
        <v>1.9812765005950603</v>
      </c>
    </row>
    <row r="12805" spans="1:13" x14ac:dyDescent="0.25">
      <c r="A12805" s="9"/>
      <c r="H12805" s="9"/>
      <c r="J12805">
        <v>3</v>
      </c>
      <c r="K12805">
        <f ca="1">SIMULATION!$D$3*SIMULATION!$D$17/$H12802/(SIMULATION!$D$17-$I12802)*(((EXP(-$I12802*$J12805))/(1-EXP(-SIMULATION!$D$4*$I12802)))-(EXP(-SIMULATION!$D$17*$J12805)/(1-EXP(-SIMULATION!$D$4*SIMULATION!$D$17))))</f>
        <v>1.8541002216738021</v>
      </c>
      <c r="L12805">
        <v>9.5451659887718518E-2</v>
      </c>
      <c r="M12805">
        <f t="shared" ca="1" si="200"/>
        <v>2.0310771654307533</v>
      </c>
    </row>
    <row r="12806" spans="1:13" x14ac:dyDescent="0.25">
      <c r="A12806" s="9"/>
      <c r="H12806" s="9"/>
      <c r="J12806">
        <v>4</v>
      </c>
      <c r="K12806">
        <f ca="1">SIMULATION!$D$3*SIMULATION!$D$17/$H12802/(SIMULATION!$D$17-$I12802)*(((EXP(-$I12802*$J12806))/(1-EXP(-SIMULATION!$D$4*$I12802)))-(EXP(-SIMULATION!$D$17*$J12806)/(1-EXP(-SIMULATION!$D$4*SIMULATION!$D$17))))</f>
        <v>1.9065513044912767</v>
      </c>
      <c r="L12806">
        <v>-0.32129930439014631</v>
      </c>
      <c r="M12806">
        <f t="shared" ca="1" si="200"/>
        <v>1.2939776965741034</v>
      </c>
    </row>
    <row r="12807" spans="1:13" x14ac:dyDescent="0.25">
      <c r="A12807" s="9"/>
      <c r="H12807" s="9"/>
      <c r="J12807">
        <v>5</v>
      </c>
      <c r="K12807">
        <f ca="1">SIMULATION!$D$3*SIMULATION!$D$17/$H12802/(SIMULATION!$D$17-$I12802)*(((EXP(-$I12802*$J12807))/(1-EXP(-SIMULATION!$D$4*$I12802)))-(EXP(-SIMULATION!$D$17*$J12807)/(1-EXP(-SIMULATION!$D$4*SIMULATION!$D$17))))</f>
        <v>1.9181084675885318</v>
      </c>
      <c r="L12807">
        <v>0.40636119670317927</v>
      </c>
      <c r="M12807">
        <f t="shared" ca="1" si="200"/>
        <v>2.6975533198843089</v>
      </c>
    </row>
    <row r="12808" spans="1:13" x14ac:dyDescent="0.25">
      <c r="A12808" s="9"/>
      <c r="H12808" s="9"/>
      <c r="J12808">
        <v>6</v>
      </c>
      <c r="K12808">
        <f ca="1">SIMULATION!$D$3*SIMULATION!$D$17/$H12802/(SIMULATION!$D$17-$I12802)*(((EXP(-$I12802*$J12808))/(1-EXP(-SIMULATION!$D$4*$I12802)))-(EXP(-SIMULATION!$D$17*$J12808)/(1-EXP(-SIMULATION!$D$4*SIMULATION!$D$17))))</f>
        <v>1.9041368929481481</v>
      </c>
      <c r="L12808">
        <v>-0.29507443769747826</v>
      </c>
      <c r="M12808">
        <f t="shared" ca="1" si="200"/>
        <v>1.3422747699624498</v>
      </c>
    </row>
    <row r="12809" spans="1:13" x14ac:dyDescent="0.25">
      <c r="A12809" s="9"/>
      <c r="H12809" s="9"/>
      <c r="J12809">
        <v>7</v>
      </c>
      <c r="K12809">
        <f ca="1">SIMULATION!$D$3*SIMULATION!$D$17/$H12802/(SIMULATION!$D$17-$I12802)*(((EXP(-$I12802*$J12809))/(1-EXP(-SIMULATION!$D$4*$I12802)))-(EXP(-SIMULATION!$D$17*$J12809)/(1-EXP(-SIMULATION!$D$4*SIMULATION!$D$17))))</f>
        <v>1.8744621759488744</v>
      </c>
      <c r="L12809">
        <v>-0.15768335783285109</v>
      </c>
      <c r="M12809">
        <f t="shared" ca="1" si="200"/>
        <v>1.5788906859145833</v>
      </c>
    </row>
    <row r="12810" spans="1:13" x14ac:dyDescent="0.25">
      <c r="A12810" s="9"/>
      <c r="H12810" s="9"/>
      <c r="J12810">
        <v>8</v>
      </c>
      <c r="K12810">
        <f ca="1">SIMULATION!$D$3*SIMULATION!$D$17/$H12802/(SIMULATION!$D$17-$I12802)*(((EXP(-$I12802*$J12810))/(1-EXP(-SIMULATION!$D$4*$I12802)))-(EXP(-SIMULATION!$D$17*$J12810)/(1-EXP(-SIMULATION!$D$4*SIMULATION!$D$17))))</f>
        <v>1.8353606485297989</v>
      </c>
      <c r="L12810">
        <v>-2.6338490422444526E-2</v>
      </c>
      <c r="M12810">
        <f t="shared" ca="1" si="200"/>
        <v>1.7870200196667652</v>
      </c>
    </row>
    <row r="12811" spans="1:13" x14ac:dyDescent="0.25">
      <c r="A12811" s="9"/>
      <c r="H12811" s="9"/>
      <c r="J12811">
        <v>9</v>
      </c>
      <c r="K12811">
        <f ca="1">SIMULATION!$D$3*SIMULATION!$D$17/$H12802/(SIMULATION!$D$17-$I12802)*(((EXP(-$I12802*$J12811))/(1-EXP(-SIMULATION!$D$4*$I12802)))-(EXP(-SIMULATION!$D$17*$J12811)/(1-EXP(-SIMULATION!$D$4*SIMULATION!$D$17))))</f>
        <v>1.7908348070004143</v>
      </c>
      <c r="L12811">
        <v>-0.139593418902661</v>
      </c>
      <c r="M12811">
        <f t="shared" ca="1" si="200"/>
        <v>1.5408460536013395</v>
      </c>
    </row>
    <row r="12812" spans="1:13" x14ac:dyDescent="0.25">
      <c r="A12812" s="9"/>
      <c r="H12812" s="9"/>
      <c r="J12812">
        <v>10</v>
      </c>
      <c r="K12812">
        <f ca="1">SIMULATION!$D$3*SIMULATION!$D$17/$H12802/(SIMULATION!$D$17-$I12802)*(((EXP(-$I12802*$J12812))/(1-EXP(-SIMULATION!$D$4*$I12802)))-(EXP(-SIMULATION!$D$17*$J12812)/(1-EXP(-SIMULATION!$D$4*SIMULATION!$D$17))))</f>
        <v>1.7434306181543935</v>
      </c>
      <c r="L12812">
        <v>-0.40093138189505367</v>
      </c>
      <c r="M12812">
        <f t="shared" ca="1" si="200"/>
        <v>1.0444345711796048</v>
      </c>
    </row>
    <row r="12813" spans="1:13" x14ac:dyDescent="0.25">
      <c r="A12813" s="9"/>
      <c r="H12813" s="9"/>
      <c r="J12813">
        <v>11</v>
      </c>
      <c r="K12813">
        <f ca="1">SIMULATION!$D$3*SIMULATION!$D$17/$H12802/(SIMULATION!$D$17-$I12802)*(((EXP(-$I12802*$J12813))/(1-EXP(-SIMULATION!$D$4*$I12802)))-(EXP(-SIMULATION!$D$17*$J12813)/(1-EXP(-SIMULATION!$D$4*SIMULATION!$D$17))))</f>
        <v>1.6947612504619594</v>
      </c>
      <c r="L12813">
        <v>4.2994172052865438E-2</v>
      </c>
      <c r="M12813">
        <f t="shared" ca="1" si="200"/>
        <v>1.7676261072528503</v>
      </c>
    </row>
    <row r="12814" spans="1:13" x14ac:dyDescent="0.25">
      <c r="A12814" s="9"/>
      <c r="H12814" s="9"/>
      <c r="J12814">
        <v>12</v>
      </c>
      <c r="K12814">
        <f ca="1">SIMULATION!$D$3*SIMULATION!$D$17/$H12802/(SIMULATION!$D$17-$I12802)*(((EXP(-$I12802*$J12814))/(1-EXP(-SIMULATION!$D$4*$I12802)))-(EXP(-SIMULATION!$D$17*$J12814)/(1-EXP(-SIMULATION!$D$4*SIMULATION!$D$17))))</f>
        <v>1.645842675890864</v>
      </c>
      <c r="L12814">
        <v>0.11743511374002791</v>
      </c>
      <c r="M12814">
        <f t="shared" ca="1" si="200"/>
        <v>1.8391223977322997</v>
      </c>
    </row>
    <row r="12815" spans="1:13" x14ac:dyDescent="0.25">
      <c r="A12815" s="9"/>
      <c r="H12815" s="9"/>
      <c r="J12815">
        <v>13</v>
      </c>
      <c r="K12815">
        <f ca="1">SIMULATION!$D$3*SIMULATION!$D$17/$H12802/(SIMULATION!$D$17-$I12802)*(((EXP(-$I12802*$J12815))/(1-EXP(-SIMULATION!$D$4*$I12802)))-(EXP(-SIMULATION!$D$17*$J12815)/(1-EXP(-SIMULATION!$D$4*SIMULATION!$D$17))))</f>
        <v>1.5973087144068645</v>
      </c>
      <c r="L12815">
        <v>0.2650831147555569</v>
      </c>
      <c r="M12815">
        <f t="shared" ca="1" si="200"/>
        <v>2.0207282836480305</v>
      </c>
    </row>
    <row r="12816" spans="1:13" x14ac:dyDescent="0.25">
      <c r="A12816" s="9"/>
      <c r="H12816" s="9"/>
      <c r="J12816">
        <v>14</v>
      </c>
      <c r="K12816">
        <f ca="1">SIMULATION!$D$3*SIMULATION!$D$17/$H12802/(SIMULATION!$D$17-$I12802)*(((EXP(-$I12802*$J12816))/(1-EXP(-SIMULATION!$D$4*$I12802)))-(EXP(-SIMULATION!$D$17*$J12816)/(1-EXP(-SIMULATION!$D$4*SIMULATION!$D$17))))</f>
        <v>1.5495488229474794</v>
      </c>
      <c r="L12816">
        <v>-0.11324793323026493</v>
      </c>
      <c r="M12816">
        <f t="shared" ca="1" si="200"/>
        <v>1.3740656213092877</v>
      </c>
    </row>
    <row r="12817" spans="1:13" x14ac:dyDescent="0.25">
      <c r="A12817" s="9"/>
      <c r="H12817" s="9"/>
      <c r="J12817">
        <v>15</v>
      </c>
      <c r="K12817">
        <f ca="1">SIMULATION!$D$3*SIMULATION!$D$17/$H12802/(SIMULATION!$D$17-$I12802)*(((EXP(-$I12802*$J12817))/(1-EXP(-SIMULATION!$D$4*$I12802)))-(EXP(-SIMULATION!$D$17*$J12817)/(1-EXP(-SIMULATION!$D$4*SIMULATION!$D$17))))</f>
        <v>1.5027963776933668</v>
      </c>
      <c r="L12817">
        <v>-1.8000189658979215E-2</v>
      </c>
      <c r="M12817">
        <f t="shared" ca="1" si="200"/>
        <v>1.4757457578760593</v>
      </c>
    </row>
    <row r="12818" spans="1:13" x14ac:dyDescent="0.25">
      <c r="A12818" s="9"/>
      <c r="H12818" s="9"/>
      <c r="J12818">
        <v>16</v>
      </c>
      <c r="K12818">
        <f ca="1">SIMULATION!$D$3*SIMULATION!$D$17/$H12802/(SIMULATION!$D$17-$I12802)*(((EXP(-$I12802*$J12818))/(1-EXP(-SIMULATION!$D$4*$I12802)))-(EXP(-SIMULATION!$D$17*$J12818)/(1-EXP(-SIMULATION!$D$4*SIMULATION!$D$17))))</f>
        <v>1.4571852317418115</v>
      </c>
      <c r="L12818">
        <v>-0.50341525921721086</v>
      </c>
      <c r="M12818">
        <f t="shared" ca="1" si="200"/>
        <v>0.723615950577016</v>
      </c>
    </row>
    <row r="12819" spans="1:13" x14ac:dyDescent="0.25">
      <c r="A12819" s="9"/>
      <c r="H12819" s="9"/>
      <c r="J12819">
        <v>17</v>
      </c>
      <c r="K12819">
        <f ca="1">SIMULATION!$D$3*SIMULATION!$D$17/$H12802/(SIMULATION!$D$17-$I12802)*(((EXP(-$I12802*$J12819))/(1-EXP(-SIMULATION!$D$4*$I12802)))-(EXP(-SIMULATION!$D$17*$J12819)/(1-EXP(-SIMULATION!$D$4*SIMULATION!$D$17))))</f>
        <v>1.4127859433712306</v>
      </c>
      <c r="L12819">
        <v>0.11458194881958206</v>
      </c>
      <c r="M12819">
        <f t="shared" ca="1" si="200"/>
        <v>1.574665710027618</v>
      </c>
    </row>
    <row r="12820" spans="1:13" x14ac:dyDescent="0.25">
      <c r="A12820" s="9"/>
      <c r="H12820" s="9"/>
      <c r="J12820">
        <v>18</v>
      </c>
      <c r="K12820">
        <f ca="1">SIMULATION!$D$3*SIMULATION!$D$17/$H12802/(SIMULATION!$D$17-$I12802)*(((EXP(-$I12802*$J12820))/(1-EXP(-SIMULATION!$D$4*$I12802)))-(EXP(-SIMULATION!$D$17*$J12820)/(1-EXP(-SIMULATION!$D$4*SIMULATION!$D$17))))</f>
        <v>1.3696289771955377</v>
      </c>
      <c r="L12820">
        <v>-0.14815629244309175</v>
      </c>
      <c r="M12820">
        <f t="shared" ca="1" si="200"/>
        <v>1.1667098259116231</v>
      </c>
    </row>
    <row r="12821" spans="1:13" x14ac:dyDescent="0.25">
      <c r="A12821" s="9"/>
      <c r="H12821" s="9"/>
      <c r="J12821">
        <v>19</v>
      </c>
      <c r="K12821">
        <f ca="1">SIMULATION!$D$3*SIMULATION!$D$17/$H12802/(SIMULATION!$D$17-$I12802)*(((EXP(-$I12802*$J12821))/(1-EXP(-SIMULATION!$D$4*$I12802)))-(EXP(-SIMULATION!$D$17*$J12821)/(1-EXP(-SIMULATION!$D$4*SIMULATION!$D$17))))</f>
        <v>1.3277195576843528</v>
      </c>
      <c r="L12821">
        <v>2.177632477193206E-2</v>
      </c>
      <c r="M12821">
        <f t="shared" ca="1" si="200"/>
        <v>1.3566324099785332</v>
      </c>
    </row>
    <row r="12822" spans="1:13" x14ac:dyDescent="0.25">
      <c r="A12822" s="9"/>
      <c r="H12822" s="9"/>
      <c r="J12822">
        <v>20</v>
      </c>
      <c r="K12822">
        <f ca="1">SIMULATION!$D$3*SIMULATION!$D$17/$H12802/(SIMULATION!$D$17-$I12802)*(((EXP(-$I12802*$J12822))/(1-EXP(-SIMULATION!$D$4*$I12802)))-(EXP(-SIMULATION!$D$17*$J12822)/(1-EXP(-SIMULATION!$D$4*SIMULATION!$D$17))))</f>
        <v>1.2870471737569149</v>
      </c>
      <c r="L12822">
        <v>-0.10998887997565217</v>
      </c>
      <c r="M12822">
        <f t="shared" ca="1" si="200"/>
        <v>1.1454862966395631</v>
      </c>
    </row>
    <row r="12823" spans="1:13" x14ac:dyDescent="0.25">
      <c r="A12823" s="9"/>
      <c r="H12823" s="9"/>
      <c r="J12823">
        <v>21</v>
      </c>
      <c r="K12823">
        <f ca="1">SIMULATION!$D$3*SIMULATION!$D$17/$H12802/(SIMULATION!$D$17-$I12802)*(((EXP(-$I12802*$J12823))/(1-EXP(-SIMULATION!$D$4*$I12802)))-(EXP(-SIMULATION!$D$17*$J12823)/(1-EXP(-SIMULATION!$D$4*SIMULATION!$D$17))))</f>
        <v>1.2475916560809801</v>
      </c>
      <c r="L12823">
        <v>1.880347014429155E-2</v>
      </c>
      <c r="M12823">
        <f t="shared" ca="1" si="200"/>
        <v>1.2710507085383662</v>
      </c>
    </row>
    <row r="12824" spans="1:13" x14ac:dyDescent="0.25">
      <c r="A12824" s="9"/>
      <c r="H12824" s="9"/>
      <c r="J12824">
        <v>22</v>
      </c>
      <c r="K12824">
        <f ca="1">SIMULATION!$D$3*SIMULATION!$D$17/$H12802/(SIMULATION!$D$17-$I12802)*(((EXP(-$I12802*$J12824))/(1-EXP(-SIMULATION!$D$4*$I12802)))-(EXP(-SIMULATION!$D$17*$J12824)/(1-EXP(-SIMULATION!$D$4*SIMULATION!$D$17))))</f>
        <v>1.2093270584915685</v>
      </c>
      <c r="L12824">
        <v>3.4815561538079354E-2</v>
      </c>
      <c r="M12824">
        <f t="shared" ca="1" si="200"/>
        <v>1.2514304591161463</v>
      </c>
    </row>
    <row r="12825" spans="1:13" x14ac:dyDescent="0.25">
      <c r="A12825" s="9"/>
      <c r="H12825" s="9"/>
      <c r="J12825">
        <v>23</v>
      </c>
      <c r="K12825">
        <f ca="1">SIMULATION!$D$3*SIMULATION!$D$17/$H12802/(SIMULATION!$D$17-$I12802)*(((EXP(-$I12802*$J12825))/(1-EXP(-SIMULATION!$D$4*$I12802)))-(EXP(-SIMULATION!$D$17*$J12825)/(1-EXP(-SIMULATION!$D$4*SIMULATION!$D$17))))</f>
        <v>1.1722241326374052</v>
      </c>
      <c r="L12825">
        <v>-2.8687585260070623E-2</v>
      </c>
      <c r="M12825">
        <f t="shared" ca="1" si="200"/>
        <v>1.1385958528884572</v>
      </c>
    </row>
    <row r="12826" spans="1:13" x14ac:dyDescent="0.25">
      <c r="A12826" s="9"/>
      <c r="H12826" s="9"/>
      <c r="J12826">
        <v>24</v>
      </c>
      <c r="K12826">
        <f ca="1">SIMULATION!$D$3*SIMULATION!$D$17/$H12802/(SIMULATION!$D$17-$I12802)*(((EXP(-$I12802*$J12826))/(1-EXP(-SIMULATION!$D$4*$I12802)))-(EXP(-SIMULATION!$D$17*$J12826)/(1-EXP(-SIMULATION!$D$4*SIMULATION!$D$17))))</f>
        <v>1.1362519015222057</v>
      </c>
      <c r="L12826">
        <v>0.17625612926824269</v>
      </c>
      <c r="M12826">
        <f t="shared" ca="1" si="200"/>
        <v>1.3365232635581903</v>
      </c>
    </row>
    <row r="12827" spans="1:13" x14ac:dyDescent="0.25">
      <c r="A12827" s="9">
        <v>514</v>
      </c>
      <c r="B12827" s="2">
        <f ca="1">NORMINV(RAND(),SIMULATION!D7,SIMULATION!D8)</f>
        <v>66.255468714063937</v>
      </c>
      <c r="C12827" s="2">
        <v>2</v>
      </c>
      <c r="D12827" s="2">
        <f ca="1">SIMULATION!$D$11*(1+(SIMULATION!$D$12*LN(1+$C12827)))*(1+(SIMULATION!$D$13*(($B12827/63.5)-1)))</f>
        <v>10.442687175625158</v>
      </c>
      <c r="E12827" s="2">
        <v>0.24133127922245695</v>
      </c>
      <c r="F12827" s="2">
        <f ca="1">D12827*(1+E12827)</f>
        <v>12.962834230238723</v>
      </c>
      <c r="G12827" s="2">
        <v>-1.0423547275485128</v>
      </c>
      <c r="H12827" s="9">
        <f>SIMULATION!$D$15*EXP($G$12827)</f>
        <v>77.843725025524591</v>
      </c>
      <c r="I12827" s="2">
        <f ca="1">$F12827/$H12827</f>
        <v>0.16652381712191022</v>
      </c>
      <c r="J12827">
        <v>0</v>
      </c>
      <c r="K12827">
        <f ca="1">SIMULATION!$D$3*SIMULATION!$D$17/$H12827/(SIMULATION!$D$17-$I12827)*(((EXP(-$I12827*$J12827))/(1-EXP(-SIMULATION!$D$4*$I12827)))-(EXP(-SIMULATION!$D$17*$J12827)/(1-EXP(-SIMULATION!$D$4*SIMULATION!$D$17))))</f>
        <v>0.21112717152559504</v>
      </c>
      <c r="L12827">
        <v>-0.40597981072627964</v>
      </c>
      <c r="M12827">
        <f t="shared" ca="1" si="200"/>
        <v>0.12541380239045918</v>
      </c>
    </row>
    <row r="12828" spans="1:13" x14ac:dyDescent="0.25">
      <c r="A12828" s="9"/>
      <c r="H12828" s="9"/>
      <c r="J12828">
        <v>1</v>
      </c>
      <c r="K12828">
        <f ca="1">SIMULATION!$D$3*SIMULATION!$D$17/$H12827/(SIMULATION!$D$17-$I12827)*(((EXP(-$I12827*$J12828))/(1-EXP(-SIMULATION!$D$4*$I12827)))-(EXP(-SIMULATION!$D$17*$J12828)/(1-EXP(-SIMULATION!$D$4*SIMULATION!$D$17))))</f>
        <v>2.5021235697379014</v>
      </c>
      <c r="L12828">
        <v>0.73852561011995244</v>
      </c>
      <c r="M12828">
        <f t="shared" ca="1" si="200"/>
        <v>4.3500059056740987</v>
      </c>
    </row>
    <row r="12829" spans="1:13" x14ac:dyDescent="0.25">
      <c r="A12829" s="9"/>
      <c r="H12829" s="9"/>
      <c r="J12829">
        <v>2</v>
      </c>
      <c r="K12829">
        <f ca="1">SIMULATION!$D$3*SIMULATION!$D$17/$H12827/(SIMULATION!$D$17-$I12827)*(((EXP(-$I12827*$J12829))/(1-EXP(-SIMULATION!$D$4*$I12827)))-(EXP(-SIMULATION!$D$17*$J12829)/(1-EXP(-SIMULATION!$D$4*SIMULATION!$D$17))))</f>
        <v>3.6071845186903091</v>
      </c>
      <c r="L12829">
        <v>-0.29268917102987985</v>
      </c>
      <c r="M12829">
        <f t="shared" ca="1" si="200"/>
        <v>2.5514006721630267</v>
      </c>
    </row>
    <row r="12830" spans="1:13" x14ac:dyDescent="0.25">
      <c r="A12830" s="9"/>
      <c r="H12830" s="9"/>
      <c r="J12830">
        <v>3</v>
      </c>
      <c r="K12830">
        <f ca="1">SIMULATION!$D$3*SIMULATION!$D$17/$H12827/(SIMULATION!$D$17-$I12827)*(((EXP(-$I12827*$J12830))/(1-EXP(-SIMULATION!$D$4*$I12827)))-(EXP(-SIMULATION!$D$17*$J12830)/(1-EXP(-SIMULATION!$D$4*SIMULATION!$D$17))))</f>
        <v>4.007962474157619</v>
      </c>
      <c r="L12830">
        <v>0.29911221802964144</v>
      </c>
      <c r="M12830">
        <f t="shared" ca="1" si="200"/>
        <v>5.2067930195824736</v>
      </c>
    </row>
    <row r="12831" spans="1:13" x14ac:dyDescent="0.25">
      <c r="A12831" s="9"/>
      <c r="H12831" s="9"/>
      <c r="J12831">
        <v>4</v>
      </c>
      <c r="K12831">
        <f ca="1">SIMULATION!$D$3*SIMULATION!$D$17/$H12827/(SIMULATION!$D$17-$I12827)*(((EXP(-$I12827*$J12831))/(1-EXP(-SIMULATION!$D$4*$I12827)))-(EXP(-SIMULATION!$D$17*$J12831)/(1-EXP(-SIMULATION!$D$4*SIMULATION!$D$17))))</f>
        <v>4.004568828347514</v>
      </c>
      <c r="L12831">
        <v>-5.816267225839996E-2</v>
      </c>
      <c r="M12831">
        <f t="shared" ca="1" si="200"/>
        <v>3.7716524040481327</v>
      </c>
    </row>
    <row r="12832" spans="1:13" x14ac:dyDescent="0.25">
      <c r="A12832" s="9"/>
      <c r="H12832" s="9"/>
      <c r="J12832">
        <v>5</v>
      </c>
      <c r="K12832">
        <f ca="1">SIMULATION!$D$3*SIMULATION!$D$17/$H12827/(SIMULATION!$D$17-$I12827)*(((EXP(-$I12827*$J12832))/(1-EXP(-SIMULATION!$D$4*$I12827)))-(EXP(-SIMULATION!$D$17*$J12832)/(1-EXP(-SIMULATION!$D$4*SIMULATION!$D$17))))</f>
        <v>3.7820895561408836</v>
      </c>
      <c r="L12832">
        <v>-0.40940978544547568</v>
      </c>
      <c r="M12832">
        <f t="shared" ca="1" si="200"/>
        <v>2.2336650824256701</v>
      </c>
    </row>
    <row r="12833" spans="1:13" x14ac:dyDescent="0.25">
      <c r="A12833" s="9"/>
      <c r="H12833" s="9"/>
      <c r="J12833">
        <v>6</v>
      </c>
      <c r="K12833">
        <f ca="1">SIMULATION!$D$3*SIMULATION!$D$17/$H12827/(SIMULATION!$D$17-$I12827)*(((EXP(-$I12827*$J12833))/(1-EXP(-SIMULATION!$D$4*$I12827)))-(EXP(-SIMULATION!$D$17*$J12833)/(1-EXP(-SIMULATION!$D$4*SIMULATION!$D$17))))</f>
        <v>3.453009028208653</v>
      </c>
      <c r="L12833">
        <v>0.28002631371584397</v>
      </c>
      <c r="M12833">
        <f t="shared" ca="1" si="200"/>
        <v>4.4199424176054505</v>
      </c>
    </row>
    <row r="12834" spans="1:13" x14ac:dyDescent="0.25">
      <c r="A12834" s="9"/>
      <c r="H12834" s="9"/>
      <c r="J12834">
        <v>7</v>
      </c>
      <c r="K12834">
        <f ca="1">SIMULATION!$D$3*SIMULATION!$D$17/$H12827/(SIMULATION!$D$17-$I12827)*(((EXP(-$I12827*$J12834))/(1-EXP(-SIMULATION!$D$4*$I12827)))-(EXP(-SIMULATION!$D$17*$J12834)/(1-EXP(-SIMULATION!$D$4*SIMULATION!$D$17))))</f>
        <v>3.0842260297293875</v>
      </c>
      <c r="L12834">
        <v>-0.18324904659844116</v>
      </c>
      <c r="M12834">
        <f t="shared" ca="1" si="200"/>
        <v>2.5190445502873819</v>
      </c>
    </row>
    <row r="12835" spans="1:13" x14ac:dyDescent="0.25">
      <c r="A12835" s="9"/>
      <c r="H12835" s="9"/>
      <c r="J12835">
        <v>8</v>
      </c>
      <c r="K12835">
        <f ca="1">SIMULATION!$D$3*SIMULATION!$D$17/$H12827/(SIMULATION!$D$17-$I12827)*(((EXP(-$I12827*$J12835))/(1-EXP(-SIMULATION!$D$4*$I12827)))-(EXP(-SIMULATION!$D$17*$J12835)/(1-EXP(-SIMULATION!$D$4*SIMULATION!$D$17))))</f>
        <v>2.7142221972037266</v>
      </c>
      <c r="L12835">
        <v>-0.71529249284970065</v>
      </c>
      <c r="M12835">
        <f t="shared" ca="1" si="200"/>
        <v>0.77275943561788119</v>
      </c>
    </row>
    <row r="12836" spans="1:13" x14ac:dyDescent="0.25">
      <c r="A12836" s="9"/>
      <c r="H12836" s="9"/>
      <c r="J12836">
        <v>9</v>
      </c>
      <c r="K12836">
        <f ca="1">SIMULATION!$D$3*SIMULATION!$D$17/$H12827/(SIMULATION!$D$17-$I12827)*(((EXP(-$I12827*$J12836))/(1-EXP(-SIMULATION!$D$4*$I12827)))-(EXP(-SIMULATION!$D$17*$J12836)/(1-EXP(-SIMULATION!$D$4*SIMULATION!$D$17))))</f>
        <v>2.3639419878010299</v>
      </c>
      <c r="L12836">
        <v>-0.17557178849514338</v>
      </c>
      <c r="M12836">
        <f t="shared" ca="1" si="200"/>
        <v>1.9489004651040389</v>
      </c>
    </row>
    <row r="12837" spans="1:13" x14ac:dyDescent="0.25">
      <c r="A12837" s="9"/>
      <c r="H12837" s="9"/>
      <c r="J12837">
        <v>10</v>
      </c>
      <c r="K12837">
        <f ca="1">SIMULATION!$D$3*SIMULATION!$D$17/$H12827/(SIMULATION!$D$17-$I12827)*(((EXP(-$I12827*$J12837))/(1-EXP(-SIMULATION!$D$4*$I12827)))-(EXP(-SIMULATION!$D$17*$J12837)/(1-EXP(-SIMULATION!$D$4*SIMULATION!$D$17))))</f>
        <v>2.0436615577697519</v>
      </c>
      <c r="L12837">
        <v>9.9115488671282656E-2</v>
      </c>
      <c r="M12837">
        <f t="shared" ca="1" si="200"/>
        <v>2.2462200717468157</v>
      </c>
    </row>
    <row r="12838" spans="1:13" x14ac:dyDescent="0.25">
      <c r="A12838" s="9"/>
      <c r="H12838" s="9"/>
      <c r="J12838">
        <v>11</v>
      </c>
      <c r="K12838">
        <f ca="1">SIMULATION!$D$3*SIMULATION!$D$17/$H12827/(SIMULATION!$D$17-$I12827)*(((EXP(-$I12827*$J12838))/(1-EXP(-SIMULATION!$D$4*$I12827)))-(EXP(-SIMULATION!$D$17*$J12838)/(1-EXP(-SIMULATION!$D$4*SIMULATION!$D$17))))</f>
        <v>1.7573030777571663</v>
      </c>
      <c r="L12838">
        <v>0.65909477176355979</v>
      </c>
      <c r="M12838">
        <f t="shared" ca="1" si="200"/>
        <v>2.915532348710927</v>
      </c>
    </row>
    <row r="12839" spans="1:13" x14ac:dyDescent="0.25">
      <c r="A12839" s="9"/>
      <c r="H12839" s="9"/>
      <c r="J12839">
        <v>12</v>
      </c>
      <c r="K12839">
        <f ca="1">SIMULATION!$D$3*SIMULATION!$D$17/$H12827/(SIMULATION!$D$17-$I12827)*(((EXP(-$I12827*$J12839))/(1-EXP(-SIMULATION!$D$4*$I12827)))-(EXP(-SIMULATION!$D$17*$J12839)/(1-EXP(-SIMULATION!$D$4*SIMULATION!$D$17))))</f>
        <v>1.5051254334188304</v>
      </c>
      <c r="L12839">
        <v>0.11827109675534211</v>
      </c>
      <c r="M12839">
        <f t="shared" ca="1" si="200"/>
        <v>1.6831382691836352</v>
      </c>
    </row>
    <row r="12840" spans="1:13" x14ac:dyDescent="0.25">
      <c r="A12840" s="9"/>
      <c r="H12840" s="9"/>
      <c r="J12840">
        <v>13</v>
      </c>
      <c r="K12840">
        <f ca="1">SIMULATION!$D$3*SIMULATION!$D$17/$H12827/(SIMULATION!$D$17-$I12827)*(((EXP(-$I12827*$J12840))/(1-EXP(-SIMULATION!$D$4*$I12827)))-(EXP(-SIMULATION!$D$17*$J12840)/(1-EXP(-SIMULATION!$D$4*SIMULATION!$D$17))))</f>
        <v>1.285385828376798</v>
      </c>
      <c r="L12840">
        <v>0.34729328232243167</v>
      </c>
      <c r="M12840">
        <f t="shared" ca="1" si="200"/>
        <v>1.7317916917645142</v>
      </c>
    </row>
    <row r="12841" spans="1:13" x14ac:dyDescent="0.25">
      <c r="A12841" s="9"/>
      <c r="H12841" s="9"/>
      <c r="J12841">
        <v>14</v>
      </c>
      <c r="K12841">
        <f ca="1">SIMULATION!$D$3*SIMULATION!$D$17/$H12827/(SIMULATION!$D$17-$I12827)*(((EXP(-$I12827*$J12841))/(1-EXP(-SIMULATION!$D$4*$I12827)))-(EXP(-SIMULATION!$D$17*$J12841)/(1-EXP(-SIMULATION!$D$4*SIMULATION!$D$17))))</f>
        <v>1.0953515288062978</v>
      </c>
      <c r="L12841">
        <v>-0.30703371947239888</v>
      </c>
      <c r="M12841">
        <f t="shared" ca="1" si="200"/>
        <v>0.7590416747871217</v>
      </c>
    </row>
    <row r="12842" spans="1:13" x14ac:dyDescent="0.25">
      <c r="A12842" s="9"/>
      <c r="H12842" s="9"/>
      <c r="J12842">
        <v>15</v>
      </c>
      <c r="K12842">
        <f ca="1">SIMULATION!$D$3*SIMULATION!$D$17/$H12827/(SIMULATION!$D$17-$I12827)*(((EXP(-$I12827*$J12842))/(1-EXP(-SIMULATION!$D$4*$I12827)))-(EXP(-SIMULATION!$D$17*$J12842)/(1-EXP(-SIMULATION!$D$4*SIMULATION!$D$17))))</f>
        <v>0.93190330087325424</v>
      </c>
      <c r="L12842">
        <v>5.627819615815912E-2</v>
      </c>
      <c r="M12842">
        <f t="shared" ca="1" si="200"/>
        <v>0.98434913764023524</v>
      </c>
    </row>
    <row r="12843" spans="1:13" x14ac:dyDescent="0.25">
      <c r="A12843" s="9"/>
      <c r="H12843" s="9"/>
      <c r="J12843">
        <v>16</v>
      </c>
      <c r="K12843">
        <f ca="1">SIMULATION!$D$3*SIMULATION!$D$17/$H12827/(SIMULATION!$D$17-$I12827)*(((EXP(-$I12827*$J12843))/(1-EXP(-SIMULATION!$D$4*$I12827)))-(EXP(-SIMULATION!$D$17*$J12843)/(1-EXP(-SIMULATION!$D$4*SIMULATION!$D$17))))</f>
        <v>0.79188408458200532</v>
      </c>
      <c r="L12843">
        <v>0.45649507061918981</v>
      </c>
      <c r="M12843">
        <f t="shared" ca="1" si="200"/>
        <v>1.1533752656954803</v>
      </c>
    </row>
    <row r="12844" spans="1:13" x14ac:dyDescent="0.25">
      <c r="A12844" s="9"/>
      <c r="H12844" s="9"/>
      <c r="J12844">
        <v>17</v>
      </c>
      <c r="K12844">
        <f ca="1">SIMULATION!$D$3*SIMULATION!$D$17/$H12827/(SIMULATION!$D$17-$I12827)*(((EXP(-$I12827*$J12844))/(1-EXP(-SIMULATION!$D$4*$I12827)))-(EXP(-SIMULATION!$D$17*$J12844)/(1-EXP(-SIMULATION!$D$4*SIMULATION!$D$17))))</f>
        <v>0.67229024163577344</v>
      </c>
      <c r="L12844">
        <v>-0.30775771253644257</v>
      </c>
      <c r="M12844">
        <f t="shared" ca="1" si="200"/>
        <v>0.46538773470937556</v>
      </c>
    </row>
    <row r="12845" spans="1:13" x14ac:dyDescent="0.25">
      <c r="A12845" s="9"/>
      <c r="H12845" s="9"/>
      <c r="J12845">
        <v>18</v>
      </c>
      <c r="K12845">
        <f ca="1">SIMULATION!$D$3*SIMULATION!$D$17/$H12827/(SIMULATION!$D$17-$I12827)*(((EXP(-$I12827*$J12845))/(1-EXP(-SIMULATION!$D$4*$I12827)))-(EXP(-SIMULATION!$D$17*$J12845)/(1-EXP(-SIMULATION!$D$4*SIMULATION!$D$17))))</f>
        <v>0.57036685888700356</v>
      </c>
      <c r="L12845">
        <v>-6.8385085889396111E-2</v>
      </c>
      <c r="M12845">
        <f t="shared" ca="1" si="200"/>
        <v>0.53136227225355082</v>
      </c>
    </row>
    <row r="12846" spans="1:13" x14ac:dyDescent="0.25">
      <c r="A12846" s="9"/>
      <c r="H12846" s="9"/>
      <c r="J12846">
        <v>19</v>
      </c>
      <c r="K12846">
        <f ca="1">SIMULATION!$D$3*SIMULATION!$D$17/$H12827/(SIMULATION!$D$17-$I12827)*(((EXP(-$I12827*$J12846))/(1-EXP(-SIMULATION!$D$4*$I12827)))-(EXP(-SIMULATION!$D$17*$J12846)/(1-EXP(-SIMULATION!$D$4*SIMULATION!$D$17))))</f>
        <v>0.48364574879103661</v>
      </c>
      <c r="L12846">
        <v>-0.36565317654203217</v>
      </c>
      <c r="M12846">
        <f t="shared" ca="1" si="200"/>
        <v>0.30679914442454437</v>
      </c>
    </row>
    <row r="12847" spans="1:13" x14ac:dyDescent="0.25">
      <c r="A12847" s="9"/>
      <c r="H12847" s="9"/>
      <c r="J12847">
        <v>20</v>
      </c>
      <c r="K12847">
        <f ca="1">SIMULATION!$D$3*SIMULATION!$D$17/$H12827/(SIMULATION!$D$17-$I12827)*(((EXP(-$I12827*$J12847))/(1-EXP(-SIMULATION!$D$4*$I12827)))-(EXP(-SIMULATION!$D$17*$J12847)/(1-EXP(-SIMULATION!$D$4*SIMULATION!$D$17))))</f>
        <v>0.4099502679397079</v>
      </c>
      <c r="L12847">
        <v>0.15122865961424126</v>
      </c>
      <c r="M12847">
        <f t="shared" ca="1" si="200"/>
        <v>0.47194649746872896</v>
      </c>
    </row>
    <row r="12848" spans="1:13" x14ac:dyDescent="0.25">
      <c r="A12848" s="9"/>
      <c r="H12848" s="9"/>
      <c r="J12848">
        <v>21</v>
      </c>
      <c r="K12848">
        <f ca="1">SIMULATION!$D$3*SIMULATION!$D$17/$H12827/(SIMULATION!$D$17-$I12827)*(((EXP(-$I12827*$J12848))/(1-EXP(-SIMULATION!$D$4*$I12827)))-(EXP(-SIMULATION!$D$17*$J12848)/(1-EXP(-SIMULATION!$D$4*SIMULATION!$D$17))))</f>
        <v>0.34738186813763011</v>
      </c>
      <c r="L12848">
        <v>-0.19768948692177432</v>
      </c>
      <c r="M12848">
        <f t="shared" ca="1" si="200"/>
        <v>0.27870812485957452</v>
      </c>
    </row>
    <row r="12849" spans="1:13" x14ac:dyDescent="0.25">
      <c r="A12849" s="9"/>
      <c r="H12849" s="9"/>
      <c r="J12849">
        <v>22</v>
      </c>
      <c r="K12849">
        <f ca="1">SIMULATION!$D$3*SIMULATION!$D$17/$H12827/(SIMULATION!$D$17-$I12827)*(((EXP(-$I12827*$J12849))/(1-EXP(-SIMULATION!$D$4*$I12827)))-(EXP(-SIMULATION!$D$17*$J12849)/(1-EXP(-SIMULATION!$D$4*SIMULATION!$D$17))))</f>
        <v>0.29429747794301719</v>
      </c>
      <c r="L12849">
        <v>-0.22245530682632711</v>
      </c>
      <c r="M12849">
        <f t="shared" ca="1" si="200"/>
        <v>0.22882944218898907</v>
      </c>
    </row>
    <row r="12850" spans="1:13" x14ac:dyDescent="0.25">
      <c r="A12850" s="9"/>
      <c r="H12850" s="9"/>
      <c r="J12850">
        <v>23</v>
      </c>
      <c r="K12850">
        <f ca="1">SIMULATION!$D$3*SIMULATION!$D$17/$H12827/(SIMULATION!$D$17-$I12827)*(((EXP(-$I12827*$J12850))/(1-EXP(-SIMULATION!$D$4*$I12827)))-(EXP(-SIMULATION!$D$17*$J12850)/(1-EXP(-SIMULATION!$D$4*SIMULATION!$D$17))))</f>
        <v>0.24928315572001394</v>
      </c>
      <c r="L12850">
        <v>3.8114944917712015E-2</v>
      </c>
      <c r="M12850">
        <f t="shared" ca="1" si="200"/>
        <v>0.2587845694691957</v>
      </c>
    </row>
    <row r="12851" spans="1:13" x14ac:dyDescent="0.25">
      <c r="A12851" s="9"/>
      <c r="H12851" s="9"/>
      <c r="J12851">
        <v>24</v>
      </c>
      <c r="K12851">
        <f ca="1">SIMULATION!$D$3*SIMULATION!$D$17/$H12827/(SIMULATION!$D$17-$I12827)*(((EXP(-$I12827*$J12851))/(1-EXP(-SIMULATION!$D$4*$I12827)))-(EXP(-SIMULATION!$D$17*$J12851)/(1-EXP(-SIMULATION!$D$4*SIMULATION!$D$17))))</f>
        <v>0.21112717152559701</v>
      </c>
      <c r="L12851">
        <v>0.3732732880299876</v>
      </c>
      <c r="M12851">
        <f t="shared" ca="1" si="200"/>
        <v>0.28993530503342779</v>
      </c>
    </row>
    <row r="12852" spans="1:13" x14ac:dyDescent="0.25">
      <c r="A12852" s="9">
        <v>515</v>
      </c>
      <c r="B12852" s="2">
        <f ca="1">NORMINV(RAND(),SIMULATION!D7,SIMULATION!D8)</f>
        <v>64.6304201789887</v>
      </c>
      <c r="C12852" s="2">
        <v>2</v>
      </c>
      <c r="D12852" s="2">
        <f ca="1">SIMULATION!$D$11*(1+(SIMULATION!$D$12*LN(1+$C12852)))*(1+(SIMULATION!$D$13*(($B12852/63.5)-1)))</f>
        <v>10.322008248372141</v>
      </c>
      <c r="E12852" s="2">
        <v>-0.19328166418735665</v>
      </c>
      <c r="F12852" s="2">
        <f ca="1">D12852*(1+E12852)</f>
        <v>8.3269533163711511</v>
      </c>
      <c r="G12852" s="2">
        <v>0.28940772500938555</v>
      </c>
      <c r="H12852" s="9">
        <f>SIMULATION!$D$15*EXP($G$12852)</f>
        <v>294.84970271631659</v>
      </c>
      <c r="I12852" s="2">
        <f ca="1">$F12852/$H12852</f>
        <v>2.8241348862348196E-2</v>
      </c>
      <c r="J12852">
        <v>0</v>
      </c>
      <c r="K12852">
        <f ca="1">SIMULATION!$D$3*SIMULATION!$D$17/$H12852/(SIMULATION!$D$17-$I12852)*(((EXP(-$I12852*$J12852))/(1-EXP(-SIMULATION!$D$4*$I12852)))-(EXP(-SIMULATION!$D$17*$J12852)/(1-EXP(-SIMULATION!$D$4*SIMULATION!$D$17))))</f>
        <v>2.054322897466212</v>
      </c>
      <c r="L12852">
        <v>-0.35464931835580321</v>
      </c>
      <c r="M12852">
        <f t="shared" ca="1" si="200"/>
        <v>1.3257586821971012</v>
      </c>
    </row>
    <row r="12853" spans="1:13" x14ac:dyDescent="0.25">
      <c r="A12853" s="9"/>
      <c r="H12853" s="9"/>
      <c r="J12853">
        <v>1</v>
      </c>
      <c r="K12853">
        <f ca="1">SIMULATION!$D$3*SIMULATION!$D$17/$H12852/(SIMULATION!$D$17-$I12852)*(((EXP(-$I12852*$J12853))/(1-EXP(-SIMULATION!$D$4*$I12852)))-(EXP(-SIMULATION!$D$17*$J12853)/(1-EXP(-SIMULATION!$D$4*SIMULATION!$D$17))))</f>
        <v>2.6570620915174099</v>
      </c>
      <c r="L12853">
        <v>-3.4164985954869123E-2</v>
      </c>
      <c r="M12853">
        <f t="shared" ca="1" si="200"/>
        <v>2.5662836024795022</v>
      </c>
    </row>
    <row r="12854" spans="1:13" x14ac:dyDescent="0.25">
      <c r="A12854" s="9"/>
      <c r="H12854" s="9"/>
      <c r="J12854">
        <v>2</v>
      </c>
      <c r="K12854">
        <f ca="1">SIMULATION!$D$3*SIMULATION!$D$17/$H12852/(SIMULATION!$D$17-$I12852)*(((EXP(-$I12852*$J12854))/(1-EXP(-SIMULATION!$D$4*$I12852)))-(EXP(-SIMULATION!$D$17*$J12854)/(1-EXP(-SIMULATION!$D$4*SIMULATION!$D$17))))</f>
        <v>3.0059812045005088</v>
      </c>
      <c r="L12854">
        <v>6.7779853172758101E-2</v>
      </c>
      <c r="M12854">
        <f t="shared" ca="1" si="200"/>
        <v>3.2097261691816237</v>
      </c>
    </row>
    <row r="12855" spans="1:13" x14ac:dyDescent="0.25">
      <c r="A12855" s="9"/>
      <c r="H12855" s="9"/>
      <c r="J12855">
        <v>3</v>
      </c>
      <c r="K12855">
        <f ca="1">SIMULATION!$D$3*SIMULATION!$D$17/$H12852/(SIMULATION!$D$17-$I12852)*(((EXP(-$I12852*$J12855))/(1-EXP(-SIMULATION!$D$4*$I12852)))-(EXP(-SIMULATION!$D$17*$J12855)/(1-EXP(-SIMULATION!$D$4*SIMULATION!$D$17))))</f>
        <v>3.1932857719143461</v>
      </c>
      <c r="L12855">
        <v>0.17823313935228785</v>
      </c>
      <c r="M12855">
        <f t="shared" ca="1" si="200"/>
        <v>3.7624351198916339</v>
      </c>
    </row>
    <row r="12856" spans="1:13" x14ac:dyDescent="0.25">
      <c r="A12856" s="9"/>
      <c r="H12856" s="9"/>
      <c r="J12856">
        <v>4</v>
      </c>
      <c r="K12856">
        <f ca="1">SIMULATION!$D$3*SIMULATION!$D$17/$H12852/(SIMULATION!$D$17-$I12852)*(((EXP(-$I12852*$J12856))/(1-EXP(-SIMULATION!$D$4*$I12852)))-(EXP(-SIMULATION!$D$17*$J12856)/(1-EXP(-SIMULATION!$D$4*SIMULATION!$D$17))))</f>
        <v>3.2780343924012354</v>
      </c>
      <c r="L12856">
        <v>0.74040131145975541</v>
      </c>
      <c r="M12856">
        <f t="shared" ca="1" si="200"/>
        <v>5.7050953555452928</v>
      </c>
    </row>
    <row r="12857" spans="1:13" x14ac:dyDescent="0.25">
      <c r="A12857" s="9"/>
      <c r="H12857" s="9"/>
      <c r="J12857">
        <v>5</v>
      </c>
      <c r="K12857">
        <f ca="1">SIMULATION!$D$3*SIMULATION!$D$17/$H12852/(SIMULATION!$D$17-$I12852)*(((EXP(-$I12852*$J12857))/(1-EXP(-SIMULATION!$D$4*$I12852)))-(EXP(-SIMULATION!$D$17*$J12857)/(1-EXP(-SIMULATION!$D$4*SIMULATION!$D$17))))</f>
        <v>3.2980451088531946</v>
      </c>
      <c r="L12857">
        <v>0.29339024399513125</v>
      </c>
      <c r="M12857">
        <f t="shared" ca="1" si="200"/>
        <v>4.2656593680465829</v>
      </c>
    </row>
    <row r="12858" spans="1:13" x14ac:dyDescent="0.25">
      <c r="A12858" s="9"/>
      <c r="H12858" s="9"/>
      <c r="J12858">
        <v>6</v>
      </c>
      <c r="K12858">
        <f ca="1">SIMULATION!$D$3*SIMULATION!$D$17/$H12852/(SIMULATION!$D$17-$I12852)*(((EXP(-$I12852*$J12858))/(1-EXP(-SIMULATION!$D$4*$I12852)))-(EXP(-SIMULATION!$D$17*$J12858)/(1-EXP(-SIMULATION!$D$4*SIMULATION!$D$17))))</f>
        <v>3.2775252840186448</v>
      </c>
      <c r="L12858">
        <v>-0.11671886317971997</v>
      </c>
      <c r="M12858">
        <f t="shared" ca="1" si="200"/>
        <v>2.8949762588251997</v>
      </c>
    </row>
    <row r="12859" spans="1:13" x14ac:dyDescent="0.25">
      <c r="A12859" s="9"/>
      <c r="H12859" s="9"/>
      <c r="J12859">
        <v>7</v>
      </c>
      <c r="K12859">
        <f ca="1">SIMULATION!$D$3*SIMULATION!$D$17/$H12852/(SIMULATION!$D$17-$I12852)*(((EXP(-$I12852*$J12859))/(1-EXP(-SIMULATION!$D$4*$I12852)))-(EXP(-SIMULATION!$D$17*$J12859)/(1-EXP(-SIMULATION!$D$4*SIMULATION!$D$17))))</f>
        <v>3.231960988193439</v>
      </c>
      <c r="L12859">
        <v>0.36255469604661406</v>
      </c>
      <c r="M12859">
        <f t="shared" ca="1" si="200"/>
        <v>4.4037236219024249</v>
      </c>
    </row>
    <row r="12860" spans="1:13" x14ac:dyDescent="0.25">
      <c r="A12860" s="9"/>
      <c r="H12860" s="9"/>
      <c r="J12860">
        <v>8</v>
      </c>
      <c r="K12860">
        <f ca="1">SIMULATION!$D$3*SIMULATION!$D$17/$H12852/(SIMULATION!$D$17-$I12852)*(((EXP(-$I12852*$J12860))/(1-EXP(-SIMULATION!$D$4*$I12852)))-(EXP(-SIMULATION!$D$17*$J12860)/(1-EXP(-SIMULATION!$D$4*SIMULATION!$D$17))))</f>
        <v>3.1712502163349985</v>
      </c>
      <c r="L12860">
        <v>7.6146280682671957E-2</v>
      </c>
      <c r="M12860">
        <f t="shared" ca="1" si="200"/>
        <v>3.4127291254230276</v>
      </c>
    </row>
    <row r="12861" spans="1:13" x14ac:dyDescent="0.25">
      <c r="A12861" s="9"/>
      <c r="H12861" s="9"/>
      <c r="J12861">
        <v>9</v>
      </c>
      <c r="K12861">
        <f ca="1">SIMULATION!$D$3*SIMULATION!$D$17/$H12852/(SIMULATION!$D$17-$I12852)*(((EXP(-$I12852*$J12861))/(1-EXP(-SIMULATION!$D$4*$I12852)))-(EXP(-SIMULATION!$D$17*$J12861)/(1-EXP(-SIMULATION!$D$4*SIMULATION!$D$17))))</f>
        <v>3.1017107090286209</v>
      </c>
      <c r="L12861">
        <v>0.45072208595567836</v>
      </c>
      <c r="M12861">
        <f t="shared" ca="1" si="200"/>
        <v>4.4997202298330672</v>
      </c>
    </row>
    <row r="12862" spans="1:13" x14ac:dyDescent="0.25">
      <c r="A12862" s="9"/>
      <c r="H12862" s="9"/>
      <c r="J12862">
        <v>10</v>
      </c>
      <c r="K12862">
        <f ca="1">SIMULATION!$D$3*SIMULATION!$D$17/$H12852/(SIMULATION!$D$17-$I12852)*(((EXP(-$I12852*$J12862))/(1-EXP(-SIMULATION!$D$4*$I12852)))-(EXP(-SIMULATION!$D$17*$J12862)/(1-EXP(-SIMULATION!$D$4*SIMULATION!$D$17))))</f>
        <v>3.0273665928563807</v>
      </c>
      <c r="L12862">
        <v>1.278191649762184E-2</v>
      </c>
      <c r="M12862">
        <f t="shared" ca="1" si="200"/>
        <v>3.0660621398539614</v>
      </c>
    </row>
    <row r="12863" spans="1:13" x14ac:dyDescent="0.25">
      <c r="A12863" s="9"/>
      <c r="H12863" s="9"/>
      <c r="J12863">
        <v>11</v>
      </c>
      <c r="K12863">
        <f ca="1">SIMULATION!$D$3*SIMULATION!$D$17/$H12852/(SIMULATION!$D$17-$I12852)*(((EXP(-$I12852*$J12863))/(1-EXP(-SIMULATION!$D$4*$I12852)))-(EXP(-SIMULATION!$D$17*$J12863)/(1-EXP(-SIMULATION!$D$4*SIMULATION!$D$17))))</f>
        <v>2.9507728712900656</v>
      </c>
      <c r="L12863">
        <v>-0.20580801858191419</v>
      </c>
      <c r="M12863">
        <f t="shared" ca="1" si="200"/>
        <v>2.3434801533645913</v>
      </c>
    </row>
    <row r="12864" spans="1:13" x14ac:dyDescent="0.25">
      <c r="A12864" s="9"/>
      <c r="H12864" s="9"/>
      <c r="J12864">
        <v>12</v>
      </c>
      <c r="K12864">
        <f ca="1">SIMULATION!$D$3*SIMULATION!$D$17/$H12852/(SIMULATION!$D$17-$I12852)*(((EXP(-$I12852*$J12864))/(1-EXP(-SIMULATION!$D$4*$I12852)))-(EXP(-SIMULATION!$D$17*$J12864)/(1-EXP(-SIMULATION!$D$4*SIMULATION!$D$17))))</f>
        <v>2.8735437595234834</v>
      </c>
      <c r="L12864">
        <v>-0.15603714127655591</v>
      </c>
      <c r="M12864">
        <f t="shared" ca="1" si="200"/>
        <v>2.4251642059543519</v>
      </c>
    </row>
    <row r="12865" spans="1:13" x14ac:dyDescent="0.25">
      <c r="A12865" s="9"/>
      <c r="H12865" s="9"/>
      <c r="J12865">
        <v>13</v>
      </c>
      <c r="K12865">
        <f ca="1">SIMULATION!$D$3*SIMULATION!$D$17/$H12852/(SIMULATION!$D$17-$I12852)*(((EXP(-$I12852*$J12865))/(1-EXP(-SIMULATION!$D$4*$I12852)))-(EXP(-SIMULATION!$D$17*$J12865)/(1-EXP(-SIMULATION!$D$4*SIMULATION!$D$17))))</f>
        <v>2.7966912358392446</v>
      </c>
      <c r="L12865">
        <v>-0.19174605885962739</v>
      </c>
      <c r="M12865">
        <f t="shared" ca="1" si="200"/>
        <v>2.2604367135198089</v>
      </c>
    </row>
    <row r="12866" spans="1:13" x14ac:dyDescent="0.25">
      <c r="A12866" s="9"/>
      <c r="H12866" s="9"/>
      <c r="J12866">
        <v>14</v>
      </c>
      <c r="K12866">
        <f ca="1">SIMULATION!$D$3*SIMULATION!$D$17/$H12852/(SIMULATION!$D$17-$I12852)*(((EXP(-$I12852*$J12866))/(1-EXP(-SIMULATION!$D$4*$I12852)))-(EXP(-SIMULATION!$D$17*$J12866)/(1-EXP(-SIMULATION!$D$4*SIMULATION!$D$17))))</f>
        <v>2.7208419756365525</v>
      </c>
      <c r="L12866">
        <v>0.37369468114234339</v>
      </c>
      <c r="M12866">
        <f t="shared" ca="1" si="200"/>
        <v>3.7376061501607576</v>
      </c>
    </row>
    <row r="12867" spans="1:13" x14ac:dyDescent="0.25">
      <c r="A12867" s="9"/>
      <c r="H12867" s="9"/>
      <c r="J12867">
        <v>15</v>
      </c>
      <c r="K12867">
        <f ca="1">SIMULATION!$D$3*SIMULATION!$D$17/$H12852/(SIMULATION!$D$17-$I12852)*(((EXP(-$I12852*$J12867))/(1-EXP(-SIMULATION!$D$4*$I12852)))-(EXP(-SIMULATION!$D$17*$J12867)/(1-EXP(-SIMULATION!$D$4*SIMULATION!$D$17))))</f>
        <v>2.6463763506144256</v>
      </c>
      <c r="L12867">
        <v>-2.3649643199905104E-2</v>
      </c>
      <c r="M12867">
        <f t="shared" ref="M12867:M12930" ca="1" si="201">$K12867*(1+$L12867)</f>
        <v>2.5837904941497274</v>
      </c>
    </row>
    <row r="12868" spans="1:13" x14ac:dyDescent="0.25">
      <c r="A12868" s="9"/>
      <c r="H12868" s="9"/>
      <c r="J12868">
        <v>16</v>
      </c>
      <c r="K12868">
        <f ca="1">SIMULATION!$D$3*SIMULATION!$D$17/$H12852/(SIMULATION!$D$17-$I12852)*(((EXP(-$I12852*$J12868))/(1-EXP(-SIMULATION!$D$4*$I12852)))-(EXP(-SIMULATION!$D$17*$J12868)/(1-EXP(-SIMULATION!$D$4*SIMULATION!$D$17))))</f>
        <v>2.5735174858993162</v>
      </c>
      <c r="L12868">
        <v>4.1878537239500704E-2</v>
      </c>
      <c r="M12868">
        <f t="shared" ca="1" si="201"/>
        <v>2.6812926337690568</v>
      </c>
    </row>
    <row r="12869" spans="1:13" x14ac:dyDescent="0.25">
      <c r="A12869" s="9"/>
      <c r="H12869" s="9"/>
      <c r="J12869">
        <v>17</v>
      </c>
      <c r="K12869">
        <f ca="1">SIMULATION!$D$3*SIMULATION!$D$17/$H12852/(SIMULATION!$D$17-$I12852)*(((EXP(-$I12852*$J12869))/(1-EXP(-SIMULATION!$D$4*$I12852)))-(EXP(-SIMULATION!$D$17*$J12869)/(1-EXP(-SIMULATION!$D$4*SIMULATION!$D$17))))</f>
        <v>2.5023883135623657</v>
      </c>
      <c r="L12869">
        <v>0.14480040779285172</v>
      </c>
      <c r="M12869">
        <f t="shared" ca="1" si="201"/>
        <v>2.8647351618222627</v>
      </c>
    </row>
    <row r="12870" spans="1:13" x14ac:dyDescent="0.25">
      <c r="A12870" s="9"/>
      <c r="H12870" s="9"/>
      <c r="J12870">
        <v>18</v>
      </c>
      <c r="K12870">
        <f ca="1">SIMULATION!$D$3*SIMULATION!$D$17/$H12852/(SIMULATION!$D$17-$I12852)*(((EXP(-$I12852*$J12870))/(1-EXP(-SIMULATION!$D$4*$I12852)))-(EXP(-SIMULATION!$D$17*$J12870)/(1-EXP(-SIMULATION!$D$4*SIMULATION!$D$17))))</f>
        <v>2.433048117904332</v>
      </c>
      <c r="L12870">
        <v>0.44449514964722386</v>
      </c>
      <c r="M12870">
        <f t="shared" ca="1" si="201"/>
        <v>3.5145262051711144</v>
      </c>
    </row>
    <row r="12871" spans="1:13" x14ac:dyDescent="0.25">
      <c r="A12871" s="9"/>
      <c r="H12871" s="9"/>
      <c r="J12871">
        <v>19</v>
      </c>
      <c r="K12871">
        <f ca="1">SIMULATION!$D$3*SIMULATION!$D$17/$H12852/(SIMULATION!$D$17-$I12852)*(((EXP(-$I12852*$J12871))/(1-EXP(-SIMULATION!$D$4*$I12852)))-(EXP(-SIMULATION!$D$17*$J12871)/(1-EXP(-SIMULATION!$D$4*SIMULATION!$D$17))))</f>
        <v>2.3655159390127727</v>
      </c>
      <c r="L12871">
        <v>-7.2123218870863148E-2</v>
      </c>
      <c r="M12871">
        <f t="shared" ca="1" si="201"/>
        <v>2.1949073152008389</v>
      </c>
    </row>
    <row r="12872" spans="1:13" x14ac:dyDescent="0.25">
      <c r="A12872" s="9"/>
      <c r="H12872" s="9"/>
      <c r="J12872">
        <v>20</v>
      </c>
      <c r="K12872">
        <f ca="1">SIMULATION!$D$3*SIMULATION!$D$17/$H12852/(SIMULATION!$D$17-$I12852)*(((EXP(-$I12852*$J12872))/(1-EXP(-SIMULATION!$D$4*$I12852)))-(EXP(-SIMULATION!$D$17*$J12872)/(1-EXP(-SIMULATION!$D$4*SIMULATION!$D$17))))</f>
        <v>2.2997855552140134</v>
      </c>
      <c r="L12872">
        <v>0.38201407403249238</v>
      </c>
      <c r="M12872">
        <f t="shared" ca="1" si="201"/>
        <v>3.1783360045623961</v>
      </c>
    </row>
    <row r="12873" spans="1:13" x14ac:dyDescent="0.25">
      <c r="A12873" s="9"/>
      <c r="H12873" s="9"/>
      <c r="J12873">
        <v>21</v>
      </c>
      <c r="K12873">
        <f ca="1">SIMULATION!$D$3*SIMULATION!$D$17/$H12852/(SIMULATION!$D$17-$I12852)*(((EXP(-$I12852*$J12873))/(1-EXP(-SIMULATION!$D$4*$I12852)))-(EXP(-SIMULATION!$D$17*$J12873)/(1-EXP(-SIMULATION!$D$4*SIMULATION!$D$17))))</f>
        <v>2.2358350694973934</v>
      </c>
      <c r="L12873">
        <v>-4.7857535474597757E-2</v>
      </c>
      <c r="M12873">
        <f t="shared" ca="1" si="201"/>
        <v>2.1288335133435718</v>
      </c>
    </row>
    <row r="12874" spans="1:13" x14ac:dyDescent="0.25">
      <c r="A12874" s="9"/>
      <c r="H12874" s="9"/>
      <c r="J12874">
        <v>22</v>
      </c>
      <c r="K12874">
        <f ca="1">SIMULATION!$D$3*SIMULATION!$D$17/$H12852/(SIMULATION!$D$17-$I12852)*(((EXP(-$I12852*$J12874))/(1-EXP(-SIMULATION!$D$4*$I12852)))-(EXP(-SIMULATION!$D$17*$J12874)/(1-EXP(-SIMULATION!$D$4*SIMULATION!$D$17))))</f>
        <v>2.173633038443135</v>
      </c>
      <c r="L12874">
        <v>7.0893308258732787E-2</v>
      </c>
      <c r="M12874">
        <f t="shared" ca="1" si="201"/>
        <v>2.3277290754788504</v>
      </c>
    </row>
    <row r="12875" spans="1:13" x14ac:dyDescent="0.25">
      <c r="A12875" s="9"/>
      <c r="H12875" s="9"/>
      <c r="J12875">
        <v>23</v>
      </c>
      <c r="K12875">
        <f ca="1">SIMULATION!$D$3*SIMULATION!$D$17/$H12852/(SIMULATION!$D$17-$I12852)*(((EXP(-$I12852*$J12875))/(1-EXP(-SIMULATION!$D$4*$I12852)))-(EXP(-SIMULATION!$D$17*$J12875)/(1-EXP(-SIMULATION!$D$4*SIMULATION!$D$17))))</f>
        <v>2.1131423859003995</v>
      </c>
      <c r="L12875">
        <v>-0.29601659249489687</v>
      </c>
      <c r="M12875">
        <f t="shared" ca="1" si="201"/>
        <v>1.4876171773696267</v>
      </c>
    </row>
    <row r="12876" spans="1:13" x14ac:dyDescent="0.25">
      <c r="A12876" s="9"/>
      <c r="H12876" s="9"/>
      <c r="J12876">
        <v>24</v>
      </c>
      <c r="K12876">
        <f ca="1">SIMULATION!$D$3*SIMULATION!$D$17/$H12852/(SIMULATION!$D$17-$I12852)*(((EXP(-$I12852*$J12876))/(1-EXP(-SIMULATION!$D$4*$I12852)))-(EXP(-SIMULATION!$D$17*$J12876)/(1-EXP(-SIMULATION!$D$4*SIMULATION!$D$17))))</f>
        <v>2.0543228974662124</v>
      </c>
      <c r="L12876">
        <v>0.23758989083274915</v>
      </c>
      <c r="M12876">
        <f t="shared" ca="1" si="201"/>
        <v>2.5424092504104268</v>
      </c>
    </row>
    <row r="12877" spans="1:13" x14ac:dyDescent="0.25">
      <c r="A12877" s="9">
        <v>516</v>
      </c>
      <c r="B12877" s="2">
        <f ca="1">NORMINV(RAND(),SIMULATION!D7,SIMULATION!D8)</f>
        <v>67.752098015945677</v>
      </c>
      <c r="C12877" s="2">
        <v>2</v>
      </c>
      <c r="D12877" s="2">
        <f ca="1">SIMULATION!$D$11*(1+(SIMULATION!$D$12*LN(1+$C12877)))*(1+(SIMULATION!$D$13*(($B12877/63.5)-1)))</f>
        <v>10.553829467531015</v>
      </c>
      <c r="E12877" s="2">
        <v>0.13205397649094203</v>
      </c>
      <c r="F12877" s="2">
        <f ca="1">D12877*(1+E12877)</f>
        <v>11.947504615925768</v>
      </c>
      <c r="G12877" s="2">
        <v>1.1194488634094353</v>
      </c>
      <c r="H12877" s="9">
        <f>SIMULATION!$D$15*EXP($G$12877)</f>
        <v>676.21216651508462</v>
      </c>
      <c r="I12877" s="2">
        <f ca="1">$F12877/$H12877</f>
        <v>1.7668278104930029E-2</v>
      </c>
      <c r="J12877">
        <v>0</v>
      </c>
      <c r="K12877">
        <f ca="1">SIMULATION!$D$3*SIMULATION!$D$17/$H12877/(SIMULATION!$D$17-$I12877)*(((EXP(-$I12877*$J12877))/(1-EXP(-SIMULATION!$D$4*$I12877)))-(EXP(-SIMULATION!$D$17*$J12877)/(1-EXP(-SIMULATION!$D$4*SIMULATION!$D$17))))</f>
        <v>1.603748001329895</v>
      </c>
      <c r="L12877">
        <v>0.10506197306765674</v>
      </c>
      <c r="M12877">
        <f t="shared" ca="1" si="201"/>
        <v>1.7722409306529248</v>
      </c>
    </row>
    <row r="12878" spans="1:13" x14ac:dyDescent="0.25">
      <c r="A12878" s="9"/>
      <c r="H12878" s="9"/>
      <c r="J12878">
        <v>1</v>
      </c>
      <c r="K12878">
        <f ca="1">SIMULATION!$D$3*SIMULATION!$D$17/$H12877/(SIMULATION!$D$17-$I12877)*(((EXP(-$I12877*$J12878))/(1-EXP(-SIMULATION!$D$4*$I12877)))-(EXP(-SIMULATION!$D$17*$J12878)/(1-EXP(-SIMULATION!$D$4*SIMULATION!$D$17))))</f>
        <v>1.8650503989432767</v>
      </c>
      <c r="L12878">
        <v>3.4643511026366307E-2</v>
      </c>
      <c r="M12878">
        <f t="shared" ca="1" si="201"/>
        <v>1.929662293003797</v>
      </c>
    </row>
    <row r="12879" spans="1:13" x14ac:dyDescent="0.25">
      <c r="A12879" s="9"/>
      <c r="H12879" s="9"/>
      <c r="J12879">
        <v>2</v>
      </c>
      <c r="K12879">
        <f ca="1">SIMULATION!$D$3*SIMULATION!$D$17/$H12877/(SIMULATION!$D$17-$I12877)*(((EXP(-$I12877*$J12879))/(1-EXP(-SIMULATION!$D$4*$I12877)))-(EXP(-SIMULATION!$D$17*$J12879)/(1-EXP(-SIMULATION!$D$4*SIMULATION!$D$17))))</f>
        <v>2.0178350713570294</v>
      </c>
      <c r="L12879">
        <v>0.18012398067351285</v>
      </c>
      <c r="M12879">
        <f t="shared" ca="1" si="201"/>
        <v>2.3812955567524794</v>
      </c>
    </row>
    <row r="12880" spans="1:13" x14ac:dyDescent="0.25">
      <c r="A12880" s="9"/>
      <c r="H12880" s="9"/>
      <c r="J12880">
        <v>3</v>
      </c>
      <c r="K12880">
        <f ca="1">SIMULATION!$D$3*SIMULATION!$D$17/$H12877/(SIMULATION!$D$17-$I12877)*(((EXP(-$I12877*$J12880))/(1-EXP(-SIMULATION!$D$4*$I12877)))-(EXP(-SIMULATION!$D$17*$J12880)/(1-EXP(-SIMULATION!$D$4*SIMULATION!$D$17))))</f>
        <v>2.1013357676496009</v>
      </c>
      <c r="L12880">
        <v>0.36479917931400008</v>
      </c>
      <c r="M12880">
        <f t="shared" ca="1" si="201"/>
        <v>2.8679013311513302</v>
      </c>
    </row>
    <row r="12881" spans="1:13" x14ac:dyDescent="0.25">
      <c r="A12881" s="9"/>
      <c r="H12881" s="9"/>
      <c r="J12881">
        <v>4</v>
      </c>
      <c r="K12881">
        <f ca="1">SIMULATION!$D$3*SIMULATION!$D$17/$H12877/(SIMULATION!$D$17-$I12877)*(((EXP(-$I12877*$J12881))/(1-EXP(-SIMULATION!$D$4*$I12877)))-(EXP(-SIMULATION!$D$17*$J12881)/(1-EXP(-SIMULATION!$D$4*SIMULATION!$D$17))))</f>
        <v>2.1406899290136274</v>
      </c>
      <c r="L12881">
        <v>0.31242286706100958</v>
      </c>
      <c r="M12881">
        <f t="shared" ca="1" si="201"/>
        <v>2.8094904141246939</v>
      </c>
    </row>
    <row r="12882" spans="1:13" x14ac:dyDescent="0.25">
      <c r="A12882" s="9"/>
      <c r="H12882" s="9"/>
      <c r="J12882">
        <v>5</v>
      </c>
      <c r="K12882">
        <f ca="1">SIMULATION!$D$3*SIMULATION!$D$17/$H12877/(SIMULATION!$D$17-$I12877)*(((EXP(-$I12877*$J12882))/(1-EXP(-SIMULATION!$D$4*$I12877)))-(EXP(-SIMULATION!$D$17*$J12882)/(1-EXP(-SIMULATION!$D$4*SIMULATION!$D$17))))</f>
        <v>2.1520018191140404</v>
      </c>
      <c r="L12882">
        <v>3.3290976945713383E-2</v>
      </c>
      <c r="M12882">
        <f t="shared" ca="1" si="201"/>
        <v>2.2236440620612994</v>
      </c>
    </row>
    <row r="12883" spans="1:13" x14ac:dyDescent="0.25">
      <c r="A12883" s="9"/>
      <c r="H12883" s="9"/>
      <c r="J12883">
        <v>6</v>
      </c>
      <c r="K12883">
        <f ca="1">SIMULATION!$D$3*SIMULATION!$D$17/$H12877/(SIMULATION!$D$17-$I12877)*(((EXP(-$I12877*$J12883))/(1-EXP(-SIMULATION!$D$4*$I12877)))-(EXP(-SIMULATION!$D$17*$J12883)/(1-EXP(-SIMULATION!$D$4*SIMULATION!$D$17))))</f>
        <v>2.1455870995547914</v>
      </c>
      <c r="L12883">
        <v>0.77213692652872534</v>
      </c>
      <c r="M12883">
        <f t="shared" ca="1" si="201"/>
        <v>3.8022741282047106</v>
      </c>
    </row>
    <row r="12884" spans="1:13" x14ac:dyDescent="0.25">
      <c r="A12884" s="9"/>
      <c r="H12884" s="9"/>
      <c r="J12884">
        <v>7</v>
      </c>
      <c r="K12884">
        <f ca="1">SIMULATION!$D$3*SIMULATION!$D$17/$H12877/(SIMULATION!$D$17-$I12877)*(((EXP(-$I12877*$J12884))/(1-EXP(-SIMULATION!$D$4*$I12877)))-(EXP(-SIMULATION!$D$17*$J12884)/(1-EXP(-SIMULATION!$D$4*SIMULATION!$D$17))))</f>
        <v>2.1280520312480298</v>
      </c>
      <c r="L12884">
        <v>0.10617023912619473</v>
      </c>
      <c r="M12884">
        <f t="shared" ca="1" si="201"/>
        <v>2.3539878242786174</v>
      </c>
    </row>
    <row r="12885" spans="1:13" x14ac:dyDescent="0.25">
      <c r="A12885" s="9"/>
      <c r="H12885" s="9"/>
      <c r="J12885">
        <v>8</v>
      </c>
      <c r="K12885">
        <f ca="1">SIMULATION!$D$3*SIMULATION!$D$17/$H12877/(SIMULATION!$D$17-$I12877)*(((EXP(-$I12877*$J12885))/(1-EXP(-SIMULATION!$D$4*$I12877)))-(EXP(-SIMULATION!$D$17*$J12885)/(1-EXP(-SIMULATION!$D$4*SIMULATION!$D$17))))</f>
        <v>2.1036258757946564</v>
      </c>
      <c r="L12885">
        <v>-8.5706223851559057E-2</v>
      </c>
      <c r="M12885">
        <f t="shared" ca="1" si="201"/>
        <v>1.9233320455838678</v>
      </c>
    </row>
    <row r="12886" spans="1:13" x14ac:dyDescent="0.25">
      <c r="A12886" s="9"/>
      <c r="H12886" s="9"/>
      <c r="J12886">
        <v>9</v>
      </c>
      <c r="K12886">
        <f ca="1">SIMULATION!$D$3*SIMULATION!$D$17/$H12877/(SIMULATION!$D$17-$I12877)*(((EXP(-$I12877*$J12886))/(1-EXP(-SIMULATION!$D$4*$I12877)))-(EXP(-SIMULATION!$D$17*$J12886)/(1-EXP(-SIMULATION!$D$4*SIMULATION!$D$17))))</f>
        <v>2.0750147293261478</v>
      </c>
      <c r="L12886">
        <v>-0.39620250887710773</v>
      </c>
      <c r="M12886">
        <f t="shared" ca="1" si="201"/>
        <v>1.2528886876101755</v>
      </c>
    </row>
    <row r="12887" spans="1:13" x14ac:dyDescent="0.25">
      <c r="A12887" s="9"/>
      <c r="H12887" s="9"/>
      <c r="J12887">
        <v>10</v>
      </c>
      <c r="K12887">
        <f ca="1">SIMULATION!$D$3*SIMULATION!$D$17/$H12877/(SIMULATION!$D$17-$I12877)*(((EXP(-$I12877*$J12887))/(1-EXP(-SIMULATION!$D$4*$I12877)))-(EXP(-SIMULATION!$D$17*$J12887)/(1-EXP(-SIMULATION!$D$4*SIMULATION!$D$17))))</f>
        <v>2.0439486786727419</v>
      </c>
      <c r="L12887">
        <v>1.9049090665579756E-2</v>
      </c>
      <c r="M12887">
        <f t="shared" ca="1" si="201"/>
        <v>2.0828840423685708</v>
      </c>
    </row>
    <row r="12888" spans="1:13" x14ac:dyDescent="0.25">
      <c r="A12888" s="9"/>
      <c r="H12888" s="9"/>
      <c r="J12888">
        <v>11</v>
      </c>
      <c r="K12888">
        <f ca="1">SIMULATION!$D$3*SIMULATION!$D$17/$H12877/(SIMULATION!$D$17-$I12877)*(((EXP(-$I12877*$J12888))/(1-EXP(-SIMULATION!$D$4*$I12877)))-(EXP(-SIMULATION!$D$17*$J12888)/(1-EXP(-SIMULATION!$D$4*SIMULATION!$D$17))))</f>
        <v>2.011532431055965</v>
      </c>
      <c r="L12888">
        <v>0.5400222072487818</v>
      </c>
      <c r="M12888">
        <f t="shared" ca="1" si="201"/>
        <v>3.0978046144273153</v>
      </c>
    </row>
    <row r="12889" spans="1:13" x14ac:dyDescent="0.25">
      <c r="A12889" s="9"/>
      <c r="H12889" s="9"/>
      <c r="J12889">
        <v>12</v>
      </c>
      <c r="K12889">
        <f ca="1">SIMULATION!$D$3*SIMULATION!$D$17/$H12877/(SIMULATION!$D$17-$I12877)*(((EXP(-$I12877*$J12889))/(1-EXP(-SIMULATION!$D$4*$I12877)))-(EXP(-SIMULATION!$D$17*$J12889)/(1-EXP(-SIMULATION!$D$4*SIMULATION!$D$17))))</f>
        <v>1.9784700048667765</v>
      </c>
      <c r="L12889">
        <v>0.36449985245881139</v>
      </c>
      <c r="M12889">
        <f t="shared" ca="1" si="201"/>
        <v>2.6996220297349005</v>
      </c>
    </row>
    <row r="12890" spans="1:13" x14ac:dyDescent="0.25">
      <c r="A12890" s="9"/>
      <c r="H12890" s="9"/>
      <c r="J12890">
        <v>13</v>
      </c>
      <c r="K12890">
        <f ca="1">SIMULATION!$D$3*SIMULATION!$D$17/$H12877/(SIMULATION!$D$17-$I12877)*(((EXP(-$I12877*$J12890))/(1-EXP(-SIMULATION!$D$4*$I12877)))-(EXP(-SIMULATION!$D$17*$J12890)/(1-EXP(-SIMULATION!$D$4*SIMULATION!$D$17))))</f>
        <v>1.9452087157518174</v>
      </c>
      <c r="L12890">
        <v>-0.20787102592199694</v>
      </c>
      <c r="M12890">
        <f t="shared" ca="1" si="201"/>
        <v>1.5408561843760771</v>
      </c>
    </row>
    <row r="12891" spans="1:13" x14ac:dyDescent="0.25">
      <c r="A12891" s="9"/>
      <c r="H12891" s="9"/>
      <c r="J12891">
        <v>14</v>
      </c>
      <c r="K12891">
        <f ca="1">SIMULATION!$D$3*SIMULATION!$D$17/$H12877/(SIMULATION!$D$17-$I12877)*(((EXP(-$I12877*$J12891))/(1-EXP(-SIMULATION!$D$4*$I12877)))-(EXP(-SIMULATION!$D$17*$J12891)/(1-EXP(-SIMULATION!$D$4*SIMULATION!$D$17))))</f>
        <v>1.9120314451952469</v>
      </c>
      <c r="L12891">
        <v>-0.33119968894335355</v>
      </c>
      <c r="M12891">
        <f t="shared" ca="1" si="201"/>
        <v>1.2787672252966704</v>
      </c>
    </row>
    <row r="12892" spans="1:13" x14ac:dyDescent="0.25">
      <c r="A12892" s="9"/>
      <c r="H12892" s="9"/>
      <c r="J12892">
        <v>15</v>
      </c>
      <c r="K12892">
        <f ca="1">SIMULATION!$D$3*SIMULATION!$D$17/$H12877/(SIMULATION!$D$17-$I12877)*(((EXP(-$I12877*$J12892))/(1-EXP(-SIMULATION!$D$4*$I12877)))-(EXP(-SIMULATION!$D$17*$J12892)/(1-EXP(-SIMULATION!$D$4*SIMULATION!$D$17))))</f>
        <v>1.8791157672892307</v>
      </c>
      <c r="L12892">
        <v>-0.10504802704080549</v>
      </c>
      <c r="M12892">
        <f t="shared" ca="1" si="201"/>
        <v>1.6817183633542276</v>
      </c>
    </row>
    <row r="12893" spans="1:13" x14ac:dyDescent="0.25">
      <c r="A12893" s="9"/>
      <c r="H12893" s="9"/>
      <c r="J12893">
        <v>16</v>
      </c>
      <c r="K12893">
        <f ca="1">SIMULATION!$D$3*SIMULATION!$D$17/$H12877/(SIMULATION!$D$17-$I12877)*(((EXP(-$I12877*$J12893))/(1-EXP(-SIMULATION!$D$4*$I12877)))-(EXP(-SIMULATION!$D$17*$J12893)/(1-EXP(-SIMULATION!$D$4*SIMULATION!$D$17))))</f>
        <v>1.8465718374477731</v>
      </c>
      <c r="L12893">
        <v>7.9584441861719729E-2</v>
      </c>
      <c r="M12893">
        <f t="shared" ca="1" si="201"/>
        <v>1.9935302264886243</v>
      </c>
    </row>
    <row r="12894" spans="1:13" x14ac:dyDescent="0.25">
      <c r="A12894" s="9"/>
      <c r="H12894" s="9"/>
      <c r="J12894">
        <v>17</v>
      </c>
      <c r="K12894">
        <f ca="1">SIMULATION!$D$3*SIMULATION!$D$17/$H12877/(SIMULATION!$D$17-$I12877)*(((EXP(-$I12877*$J12894))/(1-EXP(-SIMULATION!$D$4*$I12877)))-(EXP(-SIMULATION!$D$17*$J12894)/(1-EXP(-SIMULATION!$D$4*SIMULATION!$D$17))))</f>
        <v>1.814466671278514</v>
      </c>
      <c r="L12894">
        <v>0.28206212075784926</v>
      </c>
      <c r="M12894">
        <f t="shared" ca="1" si="201"/>
        <v>2.326258988623767</v>
      </c>
    </row>
    <row r="12895" spans="1:13" x14ac:dyDescent="0.25">
      <c r="A12895" s="9"/>
      <c r="H12895" s="9"/>
      <c r="J12895">
        <v>18</v>
      </c>
      <c r="K12895">
        <f ca="1">SIMULATION!$D$3*SIMULATION!$D$17/$H12877/(SIMULATION!$D$17-$I12877)*(((EXP(-$I12877*$J12895))/(1-EXP(-SIMULATION!$D$4*$I12877)))-(EXP(-SIMULATION!$D$17*$J12895)/(1-EXP(-SIMULATION!$D$4*SIMULATION!$D$17))))</f>
        <v>1.7828397019572502</v>
      </c>
      <c r="L12895">
        <v>-0.16447631050021341</v>
      </c>
      <c r="M12895">
        <f t="shared" ca="1" si="201"/>
        <v>1.4896048055660216</v>
      </c>
    </row>
    <row r="12896" spans="1:13" x14ac:dyDescent="0.25">
      <c r="A12896" s="9"/>
      <c r="H12896" s="9"/>
      <c r="J12896">
        <v>19</v>
      </c>
      <c r="K12896">
        <f ca="1">SIMULATION!$D$3*SIMULATION!$D$17/$H12877/(SIMULATION!$D$17-$I12877)*(((EXP(-$I12877*$J12896))/(1-EXP(-SIMULATION!$D$4*$I12877)))-(EXP(-SIMULATION!$D$17*$J12896)/(1-EXP(-SIMULATION!$D$4*SIMULATION!$D$17))))</f>
        <v>1.7517127486748194</v>
      </c>
      <c r="L12896">
        <v>-0.47362190644851726</v>
      </c>
      <c r="M12896">
        <f t="shared" ca="1" si="201"/>
        <v>0.92206321709727912</v>
      </c>
    </row>
    <row r="12897" spans="1:13" x14ac:dyDescent="0.25">
      <c r="A12897" s="9"/>
      <c r="H12897" s="9"/>
      <c r="J12897">
        <v>20</v>
      </c>
      <c r="K12897">
        <f ca="1">SIMULATION!$D$3*SIMULATION!$D$17/$H12877/(SIMULATION!$D$17-$I12877)*(((EXP(-$I12877*$J12897))/(1-EXP(-SIMULATION!$D$4*$I12877)))-(EXP(-SIMULATION!$D$17*$J12897)/(1-EXP(-SIMULATION!$D$4*SIMULATION!$D$17))))</f>
        <v>1.7210964035826792</v>
      </c>
      <c r="L12897">
        <v>-0.16850524841984368</v>
      </c>
      <c r="M12897">
        <f t="shared" ca="1" si="201"/>
        <v>1.4310826265424803</v>
      </c>
    </row>
    <row r="12898" spans="1:13" x14ac:dyDescent="0.25">
      <c r="A12898" s="9"/>
      <c r="H12898" s="9"/>
      <c r="J12898">
        <v>21</v>
      </c>
      <c r="K12898">
        <f ca="1">SIMULATION!$D$3*SIMULATION!$D$17/$H12877/(SIMULATION!$D$17-$I12877)*(((EXP(-$I12877*$J12898))/(1-EXP(-SIMULATION!$D$4*$I12877)))-(EXP(-SIMULATION!$D$17*$J12898)/(1-EXP(-SIMULATION!$D$4*SIMULATION!$D$17))))</f>
        <v>1.6909941236443726</v>
      </c>
      <c r="L12898">
        <v>0.4160914352988106</v>
      </c>
      <c r="M12898">
        <f t="shared" ca="1" si="201"/>
        <v>2.3946022956334141</v>
      </c>
    </row>
    <row r="12899" spans="1:13" x14ac:dyDescent="0.25">
      <c r="A12899" s="9"/>
      <c r="H12899" s="9"/>
      <c r="J12899">
        <v>22</v>
      </c>
      <c r="K12899">
        <f ca="1">SIMULATION!$D$3*SIMULATION!$D$17/$H12877/(SIMULATION!$D$17-$I12877)*(((EXP(-$I12877*$J12899))/(1-EXP(-SIMULATION!$D$4*$I12877)))-(EXP(-SIMULATION!$D$17*$J12899)/(1-EXP(-SIMULATION!$D$4*SIMULATION!$D$17))))</f>
        <v>1.6614048517535009</v>
      </c>
      <c r="L12899">
        <v>-0.37074392907133752</v>
      </c>
      <c r="M12899">
        <f t="shared" ca="1" si="201"/>
        <v>1.0454490892362251</v>
      </c>
    </row>
    <row r="12900" spans="1:13" x14ac:dyDescent="0.25">
      <c r="A12900" s="9"/>
      <c r="H12900" s="9"/>
      <c r="J12900">
        <v>23</v>
      </c>
      <c r="K12900">
        <f ca="1">SIMULATION!$D$3*SIMULATION!$D$17/$H12877/(SIMULATION!$D$17-$I12877)*(((EXP(-$I12877*$J12900))/(1-EXP(-SIMULATION!$D$4*$I12877)))-(EXP(-SIMULATION!$D$17*$J12900)/(1-EXP(-SIMULATION!$D$4*SIMULATION!$D$17))))</f>
        <v>1.6323246953881809</v>
      </c>
      <c r="L12900">
        <v>8.5426051216945867E-2</v>
      </c>
      <c r="M12900">
        <f t="shared" ca="1" si="201"/>
        <v>1.771767748419097</v>
      </c>
    </row>
    <row r="12901" spans="1:13" x14ac:dyDescent="0.25">
      <c r="A12901" s="9"/>
      <c r="H12901" s="9"/>
      <c r="J12901">
        <v>24</v>
      </c>
      <c r="K12901">
        <f ca="1">SIMULATION!$D$3*SIMULATION!$D$17/$H12877/(SIMULATION!$D$17-$I12877)*(((EXP(-$I12877*$J12901))/(1-EXP(-SIMULATION!$D$4*$I12877)))-(EXP(-SIMULATION!$D$17*$J12901)/(1-EXP(-SIMULATION!$D$4*SIMULATION!$D$17))))</f>
        <v>1.6037480013298953</v>
      </c>
      <c r="L12901">
        <v>0.16181352514759606</v>
      </c>
      <c r="M12901">
        <f t="shared" ca="1" si="201"/>
        <v>1.8632561188734973</v>
      </c>
    </row>
    <row r="12902" spans="1:13" x14ac:dyDescent="0.25">
      <c r="A12902" s="9">
        <v>517</v>
      </c>
      <c r="B12902" s="2">
        <f ca="1">NORMINV(RAND(),SIMULATION!D7,SIMULATION!D8)</f>
        <v>64.300038137026476</v>
      </c>
      <c r="C12902" s="2">
        <v>2</v>
      </c>
      <c r="D12902" s="2">
        <f ca="1">SIMULATION!$D$11*(1+(SIMULATION!$D$12*LN(1+$C12902)))*(1+(SIMULATION!$D$13*(($B12902/63.5)-1)))</f>
        <v>10.297473503995528</v>
      </c>
      <c r="E12902" s="2">
        <v>-4.3109017711203991E-2</v>
      </c>
      <c r="F12902" s="2">
        <f ca="1">D12902*(1+E12902)</f>
        <v>9.8535595363311312</v>
      </c>
      <c r="G12902" s="2">
        <v>1.8506422553304244E-2</v>
      </c>
      <c r="H12902" s="9">
        <f>SIMULATION!$D$15*EXP($G$12902)</f>
        <v>224.87944120485488</v>
      </c>
      <c r="I12902" s="2">
        <f ca="1">$F12902/$H12902</f>
        <v>4.3817075867575592E-2</v>
      </c>
      <c r="J12902">
        <v>0</v>
      </c>
      <c r="K12902">
        <f ca="1">SIMULATION!$D$3*SIMULATION!$D$17/$H12902/(SIMULATION!$D$17-$I12902)*(((EXP(-$I12902*$J12902))/(1-EXP(-SIMULATION!$D$4*$I12902)))-(EXP(-SIMULATION!$D$17*$J12902)/(1-EXP(-SIMULATION!$D$4*SIMULATION!$D$17))))</f>
        <v>1.4567087390094975</v>
      </c>
      <c r="L12902">
        <v>-0.17043942757556241</v>
      </c>
      <c r="M12902">
        <f t="shared" ca="1" si="201"/>
        <v>1.2084281353883994</v>
      </c>
    </row>
    <row r="12903" spans="1:13" x14ac:dyDescent="0.25">
      <c r="A12903" s="9"/>
      <c r="H12903" s="9"/>
      <c r="J12903">
        <v>1</v>
      </c>
      <c r="K12903">
        <f ca="1">SIMULATION!$D$3*SIMULATION!$D$17/$H12902/(SIMULATION!$D$17-$I12902)*(((EXP(-$I12902*$J12903))/(1-EXP(-SIMULATION!$D$4*$I12902)))-(EXP(-SIMULATION!$D$17*$J12903)/(1-EXP(-SIMULATION!$D$4*SIMULATION!$D$17))))</f>
        <v>2.252374622201041</v>
      </c>
      <c r="L12903">
        <v>-0.16220972280793222</v>
      </c>
      <c r="M12903">
        <f t="shared" ca="1" si="201"/>
        <v>1.8870175590741891</v>
      </c>
    </row>
    <row r="12904" spans="1:13" x14ac:dyDescent="0.25">
      <c r="A12904" s="9"/>
      <c r="H12904" s="9"/>
      <c r="J12904">
        <v>2</v>
      </c>
      <c r="K12904">
        <f ca="1">SIMULATION!$D$3*SIMULATION!$D$17/$H12902/(SIMULATION!$D$17-$I12902)*(((EXP(-$I12902*$J12904))/(1-EXP(-SIMULATION!$D$4*$I12902)))-(EXP(-SIMULATION!$D$17*$J12904)/(1-EXP(-SIMULATION!$D$4*SIMULATION!$D$17))))</f>
        <v>2.7057149493934851</v>
      </c>
      <c r="L12904">
        <v>0.1740836849649873</v>
      </c>
      <c r="M12904">
        <f t="shared" ca="1" si="201"/>
        <v>3.1767357782487573</v>
      </c>
    </row>
    <row r="12905" spans="1:13" x14ac:dyDescent="0.25">
      <c r="A12905" s="9"/>
      <c r="H12905" s="9"/>
      <c r="J12905">
        <v>3</v>
      </c>
      <c r="K12905">
        <f ca="1">SIMULATION!$D$3*SIMULATION!$D$17/$H12902/(SIMULATION!$D$17-$I12902)*(((EXP(-$I12902*$J12905))/(1-EXP(-SIMULATION!$D$4*$I12902)))-(EXP(-SIMULATION!$D$17*$J12905)/(1-EXP(-SIMULATION!$D$4*SIMULATION!$D$17))))</f>
        <v>2.9421087473054084</v>
      </c>
      <c r="L12905">
        <v>5.9334341740636773E-2</v>
      </c>
      <c r="M12905">
        <f t="shared" ca="1" si="201"/>
        <v>3.1166768331561441</v>
      </c>
    </row>
    <row r="12906" spans="1:13" x14ac:dyDescent="0.25">
      <c r="A12906" s="9"/>
      <c r="H12906" s="9"/>
      <c r="J12906">
        <v>4</v>
      </c>
      <c r="K12906">
        <f ca="1">SIMULATION!$D$3*SIMULATION!$D$17/$H12902/(SIMULATION!$D$17-$I12902)*(((EXP(-$I12902*$J12906))/(1-EXP(-SIMULATION!$D$4*$I12902)))-(EXP(-SIMULATION!$D$17*$J12906)/(1-EXP(-SIMULATION!$D$4*SIMULATION!$D$17))))</f>
        <v>3.0417980208315671</v>
      </c>
      <c r="L12906">
        <v>-0.14056913148619238</v>
      </c>
      <c r="M12906">
        <f t="shared" ca="1" si="201"/>
        <v>2.6142151148868549</v>
      </c>
    </row>
    <row r="12907" spans="1:13" x14ac:dyDescent="0.25">
      <c r="A12907" s="9"/>
      <c r="H12907" s="9"/>
      <c r="J12907">
        <v>5</v>
      </c>
      <c r="K12907">
        <f ca="1">SIMULATION!$D$3*SIMULATION!$D$17/$H12902/(SIMULATION!$D$17-$I12902)*(((EXP(-$I12902*$J12907))/(1-EXP(-SIMULATION!$D$4*$I12902)))-(EXP(-SIMULATION!$D$17*$J12907)/(1-EXP(-SIMULATION!$D$4*SIMULATION!$D$17))))</f>
        <v>3.0561043306488687</v>
      </c>
      <c r="L12907">
        <v>2.2763251049777715E-2</v>
      </c>
      <c r="M12907">
        <f t="shared" ca="1" si="201"/>
        <v>3.1256712007617415</v>
      </c>
    </row>
    <row r="12908" spans="1:13" x14ac:dyDescent="0.25">
      <c r="A12908" s="9"/>
      <c r="H12908" s="9"/>
      <c r="J12908">
        <v>6</v>
      </c>
      <c r="K12908">
        <f ca="1">SIMULATION!$D$3*SIMULATION!$D$17/$H12902/(SIMULATION!$D$17-$I12902)*(((EXP(-$I12902*$J12908))/(1-EXP(-SIMULATION!$D$4*$I12902)))-(EXP(-SIMULATION!$D$17*$J12908)/(1-EXP(-SIMULATION!$D$4*SIMULATION!$D$17))))</f>
        <v>3.0178205788253369</v>
      </c>
      <c r="L12908">
        <v>-0.31676589874748218</v>
      </c>
      <c r="M12908">
        <f t="shared" ca="1" si="201"/>
        <v>2.0618779309150823</v>
      </c>
    </row>
    <row r="12909" spans="1:13" x14ac:dyDescent="0.25">
      <c r="A12909" s="9"/>
      <c r="H12909" s="9"/>
      <c r="J12909">
        <v>7</v>
      </c>
      <c r="K12909">
        <f ca="1">SIMULATION!$D$3*SIMULATION!$D$17/$H12902/(SIMULATION!$D$17-$I12902)*(((EXP(-$I12902*$J12909))/(1-EXP(-SIMULATION!$D$4*$I12902)))-(EXP(-SIMULATION!$D$17*$J12909)/(1-EXP(-SIMULATION!$D$4*SIMULATION!$D$17))))</f>
        <v>2.9478701345026788</v>
      </c>
      <c r="L12909">
        <v>-0.22437622512108171</v>
      </c>
      <c r="M12909">
        <f t="shared" ca="1" si="201"/>
        <v>2.2864381615757923</v>
      </c>
    </row>
    <row r="12910" spans="1:13" x14ac:dyDescent="0.25">
      <c r="A12910" s="9"/>
      <c r="H12910" s="9"/>
      <c r="J12910">
        <v>8</v>
      </c>
      <c r="K12910">
        <f ca="1">SIMULATION!$D$3*SIMULATION!$D$17/$H12902/(SIMULATION!$D$17-$I12902)*(((EXP(-$I12902*$J12910))/(1-EXP(-SIMULATION!$D$4*$I12902)))-(EXP(-SIMULATION!$D$17*$J12910)/(1-EXP(-SIMULATION!$D$4*SIMULATION!$D$17))))</f>
        <v>2.859573988320979</v>
      </c>
      <c r="L12910">
        <v>-0.12921746581502014</v>
      </c>
      <c r="M12910">
        <f t="shared" ca="1" si="201"/>
        <v>2.490067084239592</v>
      </c>
    </row>
    <row r="12911" spans="1:13" x14ac:dyDescent="0.25">
      <c r="A12911" s="9"/>
      <c r="H12911" s="9"/>
      <c r="J12911">
        <v>9</v>
      </c>
      <c r="K12911">
        <f ca="1">SIMULATION!$D$3*SIMULATION!$D$17/$H12902/(SIMULATION!$D$17-$I12902)*(((EXP(-$I12902*$J12911))/(1-EXP(-SIMULATION!$D$4*$I12902)))-(EXP(-SIMULATION!$D$17*$J12911)/(1-EXP(-SIMULATION!$D$4*SIMULATION!$D$17))))</f>
        <v>2.7613850810948888</v>
      </c>
      <c r="L12911">
        <v>-0.36451446787853831</v>
      </c>
      <c r="M12911">
        <f t="shared" ca="1" si="201"/>
        <v>1.754820267651851</v>
      </c>
    </row>
    <row r="12912" spans="1:13" x14ac:dyDescent="0.25">
      <c r="A12912" s="9"/>
      <c r="H12912" s="9"/>
      <c r="J12912">
        <v>10</v>
      </c>
      <c r="K12912">
        <f ca="1">SIMULATION!$D$3*SIMULATION!$D$17/$H12902/(SIMULATION!$D$17-$I12902)*(((EXP(-$I12902*$J12912))/(1-EXP(-SIMULATION!$D$4*$I12902)))-(EXP(-SIMULATION!$D$17*$J12912)/(1-EXP(-SIMULATION!$D$4*SIMULATION!$D$17))))</f>
        <v>2.6586403677188013</v>
      </c>
      <c r="L12912">
        <v>0.32907694574367069</v>
      </c>
      <c r="M12912">
        <f t="shared" ca="1" si="201"/>
        <v>3.5335376197585338</v>
      </c>
    </row>
    <row r="12913" spans="1:13" x14ac:dyDescent="0.25">
      <c r="A12913" s="9"/>
      <c r="H12913" s="9"/>
      <c r="J12913">
        <v>11</v>
      </c>
      <c r="K12913">
        <f ca="1">SIMULATION!$D$3*SIMULATION!$D$17/$H12902/(SIMULATION!$D$17-$I12902)*(((EXP(-$I12902*$J12913))/(1-EXP(-SIMULATION!$D$4*$I12902)))-(EXP(-SIMULATION!$D$17*$J12913)/(1-EXP(-SIMULATION!$D$4*SIMULATION!$D$17))))</f>
        <v>2.5546834288330218</v>
      </c>
      <c r="L12913">
        <v>0.30477923390556533</v>
      </c>
      <c r="M12913">
        <f t="shared" ca="1" si="201"/>
        <v>3.3332978871439929</v>
      </c>
    </row>
    <row r="12914" spans="1:13" x14ac:dyDescent="0.25">
      <c r="A12914" s="9"/>
      <c r="H12914" s="9"/>
      <c r="J12914">
        <v>12</v>
      </c>
      <c r="K12914">
        <f ca="1">SIMULATION!$D$3*SIMULATION!$D$17/$H12902/(SIMULATION!$D$17-$I12902)*(((EXP(-$I12902*$J12914))/(1-EXP(-SIMULATION!$D$4*$I12902)))-(EXP(-SIMULATION!$D$17*$J12914)/(1-EXP(-SIMULATION!$D$4*SIMULATION!$D$17))))</f>
        <v>2.4515837207917412</v>
      </c>
      <c r="L12914">
        <v>0.22637762434691969</v>
      </c>
      <c r="M12914">
        <f t="shared" ca="1" si="201"/>
        <v>3.0065674193921579</v>
      </c>
    </row>
    <row r="12915" spans="1:13" x14ac:dyDescent="0.25">
      <c r="A12915" s="9"/>
      <c r="H12915" s="9"/>
      <c r="J12915">
        <v>13</v>
      </c>
      <c r="K12915">
        <f ca="1">SIMULATION!$D$3*SIMULATION!$D$17/$H12902/(SIMULATION!$D$17-$I12902)*(((EXP(-$I12902*$J12915))/(1-EXP(-SIMULATION!$D$4*$I12902)))-(EXP(-SIMULATION!$D$17*$J12915)/(1-EXP(-SIMULATION!$D$4*SIMULATION!$D$17))))</f>
        <v>2.3505973479579536</v>
      </c>
      <c r="L12915">
        <v>5.0826161813645319E-2</v>
      </c>
      <c r="M12915">
        <f t="shared" ca="1" si="201"/>
        <v>2.4700691891239903</v>
      </c>
    </row>
    <row r="12916" spans="1:13" x14ac:dyDescent="0.25">
      <c r="A12916" s="9"/>
      <c r="H12916" s="9"/>
      <c r="J12916">
        <v>14</v>
      </c>
      <c r="K12916">
        <f ca="1">SIMULATION!$D$3*SIMULATION!$D$17/$H12902/(SIMULATION!$D$17-$I12902)*(((EXP(-$I12902*$J12916))/(1-EXP(-SIMULATION!$D$4*$I12902)))-(EXP(-SIMULATION!$D$17*$J12916)/(1-EXP(-SIMULATION!$D$4*SIMULATION!$D$17))))</f>
        <v>2.2524622022559919</v>
      </c>
      <c r="L12916">
        <v>0.56314110247918336</v>
      </c>
      <c r="M12916">
        <f t="shared" ca="1" si="201"/>
        <v>3.5209162501271201</v>
      </c>
    </row>
    <row r="12917" spans="1:13" x14ac:dyDescent="0.25">
      <c r="A12917" s="9"/>
      <c r="H12917" s="9"/>
      <c r="J12917">
        <v>15</v>
      </c>
      <c r="K12917">
        <f ca="1">SIMULATION!$D$3*SIMULATION!$D$17/$H12902/(SIMULATION!$D$17-$I12902)*(((EXP(-$I12902*$J12917))/(1-EXP(-SIMULATION!$D$4*$I12902)))-(EXP(-SIMULATION!$D$17*$J12917)/(1-EXP(-SIMULATION!$D$4*SIMULATION!$D$17))))</f>
        <v>2.1575869670088221</v>
      </c>
      <c r="L12917">
        <v>-0.21332147176555724</v>
      </c>
      <c r="M12917">
        <f t="shared" ca="1" si="201"/>
        <v>1.6973273397443154</v>
      </c>
    </row>
    <row r="12918" spans="1:13" x14ac:dyDescent="0.25">
      <c r="A12918" s="9"/>
      <c r="H12918" s="9"/>
      <c r="J12918">
        <v>16</v>
      </c>
      <c r="K12918">
        <f ca="1">SIMULATION!$D$3*SIMULATION!$D$17/$H12902/(SIMULATION!$D$17-$I12902)*(((EXP(-$I12902*$J12918))/(1-EXP(-SIMULATION!$D$4*$I12902)))-(EXP(-SIMULATION!$D$17*$J12918)/(1-EXP(-SIMULATION!$D$4*SIMULATION!$D$17))))</f>
        <v>2.0661721119522114</v>
      </c>
      <c r="L12918">
        <v>-0.42747787042492053</v>
      </c>
      <c r="M12918">
        <f t="shared" ca="1" si="201"/>
        <v>1.1829292576035197</v>
      </c>
    </row>
    <row r="12919" spans="1:13" x14ac:dyDescent="0.25">
      <c r="A12919" s="9"/>
      <c r="H12919" s="9"/>
      <c r="J12919">
        <v>17</v>
      </c>
      <c r="K12919">
        <f ca="1">SIMULATION!$D$3*SIMULATION!$D$17/$H12902/(SIMULATION!$D$17-$I12902)*(((EXP(-$I12902*$J12919))/(1-EXP(-SIMULATION!$D$4*$I12902)))-(EXP(-SIMULATION!$D$17*$J12919)/(1-EXP(-SIMULATION!$D$4*SIMULATION!$D$17))))</f>
        <v>1.9782873118271864</v>
      </c>
      <c r="L12919">
        <v>-0.47385416960525534</v>
      </c>
      <c r="M12919">
        <f t="shared" ca="1" si="201"/>
        <v>1.0408676204407021</v>
      </c>
    </row>
    <row r="12920" spans="1:13" x14ac:dyDescent="0.25">
      <c r="A12920" s="9"/>
      <c r="H12920" s="9"/>
      <c r="J12920">
        <v>18</v>
      </c>
      <c r="K12920">
        <f ca="1">SIMULATION!$D$3*SIMULATION!$D$17/$H12902/(SIMULATION!$D$17-$I12902)*(((EXP(-$I12902*$J12920))/(1-EXP(-SIMULATION!$D$4*$I12902)))-(EXP(-SIMULATION!$D$17*$J12920)/(1-EXP(-SIMULATION!$D$4*SIMULATION!$D$17))))</f>
        <v>1.8939209452002106</v>
      </c>
      <c r="L12920">
        <v>-0.5822295635694974</v>
      </c>
      <c r="M12920">
        <f t="shared" ca="1" si="201"/>
        <v>0.791224179841162</v>
      </c>
    </row>
    <row r="12921" spans="1:13" x14ac:dyDescent="0.25">
      <c r="A12921" s="9"/>
      <c r="H12921" s="9"/>
      <c r="J12921">
        <v>19</v>
      </c>
      <c r="K12921">
        <f ca="1">SIMULATION!$D$3*SIMULATION!$D$17/$H12902/(SIMULATION!$D$17-$I12902)*(((EXP(-$I12902*$J12921))/(1-EXP(-SIMULATION!$D$4*$I12902)))-(EXP(-SIMULATION!$D$17*$J12921)/(1-EXP(-SIMULATION!$D$4*SIMULATION!$D$17))))</f>
        <v>1.8130117064553573</v>
      </c>
      <c r="L12921">
        <v>-0.58796486849057505</v>
      </c>
      <c r="M12921">
        <f t="shared" ca="1" si="201"/>
        <v>0.74702451689746008</v>
      </c>
    </row>
    <row r="12922" spans="1:13" x14ac:dyDescent="0.25">
      <c r="A12922" s="9"/>
      <c r="H12922" s="9"/>
      <c r="J12922">
        <v>20</v>
      </c>
      <c r="K12922">
        <f ca="1">SIMULATION!$D$3*SIMULATION!$D$17/$H12902/(SIMULATION!$D$17-$I12902)*(((EXP(-$I12902*$J12922))/(1-EXP(-SIMULATION!$D$4*$I12902)))-(EXP(-SIMULATION!$D$17*$J12922)/(1-EXP(-SIMULATION!$D$4*SIMULATION!$D$17))))</f>
        <v>1.7354687601052268</v>
      </c>
      <c r="L12922">
        <v>-0.24376746888145906</v>
      </c>
      <c r="M12922">
        <f t="shared" ca="1" si="201"/>
        <v>1.3124179331315315</v>
      </c>
    </row>
    <row r="12923" spans="1:13" x14ac:dyDescent="0.25">
      <c r="A12923" s="9"/>
      <c r="H12923" s="9"/>
      <c r="J12923">
        <v>21</v>
      </c>
      <c r="K12923">
        <f ca="1">SIMULATION!$D$3*SIMULATION!$D$17/$H12902/(SIMULATION!$D$17-$I12902)*(((EXP(-$I12902*$J12923))/(1-EXP(-SIMULATION!$D$4*$I12902)))-(EXP(-SIMULATION!$D$17*$J12923)/(1-EXP(-SIMULATION!$D$4*SIMULATION!$D$17))))</f>
        <v>1.6611845571753365</v>
      </c>
      <c r="L12923">
        <v>-0.10390346352806</v>
      </c>
      <c r="M12923">
        <f t="shared" ca="1" si="201"/>
        <v>1.4885817281254925</v>
      </c>
    </row>
    <row r="12924" spans="1:13" x14ac:dyDescent="0.25">
      <c r="A12924" s="9"/>
      <c r="H12924" s="9"/>
      <c r="J12924">
        <v>22</v>
      </c>
      <c r="K12924">
        <f ca="1">SIMULATION!$D$3*SIMULATION!$D$17/$H12902/(SIMULATION!$D$17-$I12902)*(((EXP(-$I12902*$J12924))/(1-EXP(-SIMULATION!$D$4*$I12902)))-(EXP(-SIMULATION!$D$17*$J12924)/(1-EXP(-SIMULATION!$D$4*SIMULATION!$D$17))))</f>
        <v>1.5900429535107321</v>
      </c>
      <c r="L12924">
        <v>-0.18106722130353561</v>
      </c>
      <c r="M12924">
        <f t="shared" ca="1" si="201"/>
        <v>1.302138294165277</v>
      </c>
    </row>
    <row r="12925" spans="1:13" x14ac:dyDescent="0.25">
      <c r="A12925" s="9"/>
      <c r="H12925" s="9"/>
      <c r="J12925">
        <v>23</v>
      </c>
      <c r="K12925">
        <f ca="1">SIMULATION!$D$3*SIMULATION!$D$17/$H12902/(SIMULATION!$D$17-$I12902)*(((EXP(-$I12902*$J12925))/(1-EXP(-SIMULATION!$D$4*$I12902)))-(EXP(-SIMULATION!$D$17*$J12925)/(1-EXP(-SIMULATION!$D$4*SIMULATION!$D$17))))</f>
        <v>1.5219243215020655</v>
      </c>
      <c r="L12925">
        <v>-0.46981549196155736</v>
      </c>
      <c r="M12925">
        <f t="shared" ca="1" si="201"/>
        <v>0.8069006976673132</v>
      </c>
    </row>
    <row r="12926" spans="1:13" x14ac:dyDescent="0.25">
      <c r="A12926" s="9"/>
      <c r="H12926" s="9"/>
      <c r="J12926">
        <v>24</v>
      </c>
      <c r="K12926">
        <f ca="1">SIMULATION!$D$3*SIMULATION!$D$17/$H12902/(SIMULATION!$D$17-$I12902)*(((EXP(-$I12902*$J12926))/(1-EXP(-SIMULATION!$D$4*$I12902)))-(EXP(-SIMULATION!$D$17*$J12926)/(1-EXP(-SIMULATION!$D$4*SIMULATION!$D$17))))</f>
        <v>1.4567087390094968</v>
      </c>
      <c r="L12926">
        <v>-0.31316236721798074</v>
      </c>
      <c r="M12926">
        <f t="shared" ca="1" si="201"/>
        <v>1.0005223819541631</v>
      </c>
    </row>
    <row r="12927" spans="1:13" x14ac:dyDescent="0.25">
      <c r="A12927" s="9">
        <v>518</v>
      </c>
      <c r="B12927" s="2">
        <f ca="1">NORMINV(RAND(),SIMULATION!D7,SIMULATION!D8)</f>
        <v>58.706378726962946</v>
      </c>
      <c r="C12927" s="2">
        <v>2</v>
      </c>
      <c r="D12927" s="2">
        <f ca="1">SIMULATION!$D$11*(1+(SIMULATION!$D$12*LN(1+$C12927)))*(1+(SIMULATION!$D$13*(($B12927/63.5)-1)))</f>
        <v>9.8820786388852717</v>
      </c>
      <c r="E12927" s="2">
        <v>7.8902945468819527E-2</v>
      </c>
      <c r="F12927" s="2">
        <f ca="1">D12927*(1+E12927)</f>
        <v>10.661803750847822</v>
      </c>
      <c r="G12927" s="2">
        <v>-0.87392421391162378</v>
      </c>
      <c r="H12927" s="9">
        <f>SIMULATION!$D$15*EXP($G$12927)</f>
        <v>92.123844277154802</v>
      </c>
      <c r="I12927" s="2">
        <f ca="1">$F12927/$H12927</f>
        <v>0.1157333786329168</v>
      </c>
      <c r="J12927">
        <v>0</v>
      </c>
      <c r="K12927">
        <f ca="1">SIMULATION!$D$3*SIMULATION!$D$17/$H12927/(SIMULATION!$D$17-$I12927)*(((EXP(-$I12927*$J12927))/(1-EXP(-SIMULATION!$D$4*$I12927)))-(EXP(-SIMULATION!$D$17*$J12927)/(1-EXP(-SIMULATION!$D$4*SIMULATION!$D$17))))</f>
        <v>0.53485915851754673</v>
      </c>
      <c r="L12927">
        <v>0.15720777360572602</v>
      </c>
      <c r="M12927">
        <f t="shared" ca="1" si="201"/>
        <v>0.61894317602072235</v>
      </c>
    </row>
    <row r="12928" spans="1:13" x14ac:dyDescent="0.25">
      <c r="A12928" s="9"/>
      <c r="H12928" s="9"/>
      <c r="J12928">
        <v>1</v>
      </c>
      <c r="K12928">
        <f ca="1">SIMULATION!$D$3*SIMULATION!$D$17/$H12927/(SIMULATION!$D$17-$I12927)*(((EXP(-$I12927*$J12928))/(1-EXP(-SIMULATION!$D$4*$I12927)))-(EXP(-SIMULATION!$D$17*$J12928)/(1-EXP(-SIMULATION!$D$4*SIMULATION!$D$17))))</f>
        <v>2.4927238151368107</v>
      </c>
      <c r="L12928">
        <v>0.31244643420741247</v>
      </c>
      <c r="M12928">
        <f t="shared" ca="1" si="201"/>
        <v>3.2715664826402047</v>
      </c>
    </row>
    <row r="12929" spans="1:13" x14ac:dyDescent="0.25">
      <c r="A12929" s="9"/>
      <c r="H12929" s="9"/>
      <c r="J12929">
        <v>2</v>
      </c>
      <c r="K12929">
        <f ca="1">SIMULATION!$D$3*SIMULATION!$D$17/$H12927/(SIMULATION!$D$17-$I12927)*(((EXP(-$I12927*$J12929))/(1-EXP(-SIMULATION!$D$4*$I12927)))-(EXP(-SIMULATION!$D$17*$J12929)/(1-EXP(-SIMULATION!$D$4*SIMULATION!$D$17))))</f>
        <v>3.512406208614709</v>
      </c>
      <c r="L12929">
        <v>-0.11894117357897914</v>
      </c>
      <c r="M12929">
        <f t="shared" ca="1" si="201"/>
        <v>3.094636492075983</v>
      </c>
    </row>
    <row r="12930" spans="1:13" x14ac:dyDescent="0.25">
      <c r="A12930" s="9"/>
      <c r="H12930" s="9"/>
      <c r="J12930">
        <v>3</v>
      </c>
      <c r="K12930">
        <f ca="1">SIMULATION!$D$3*SIMULATION!$D$17/$H12927/(SIMULATION!$D$17-$I12927)*(((EXP(-$I12927*$J12930))/(1-EXP(-SIMULATION!$D$4*$I12927)))-(EXP(-SIMULATION!$D$17*$J12930)/(1-EXP(-SIMULATION!$D$4*SIMULATION!$D$17))))</f>
        <v>3.956557307905014</v>
      </c>
      <c r="L12930">
        <v>-0.35269131227854078</v>
      </c>
      <c r="M12930">
        <f t="shared" ca="1" si="201"/>
        <v>2.561113918874744</v>
      </c>
    </row>
    <row r="12931" spans="1:13" x14ac:dyDescent="0.25">
      <c r="A12931" s="9"/>
      <c r="H12931" s="9"/>
      <c r="J12931">
        <v>4</v>
      </c>
      <c r="K12931">
        <f ca="1">SIMULATION!$D$3*SIMULATION!$D$17/$H12927/(SIMULATION!$D$17-$I12927)*(((EXP(-$I12927*$J12931))/(1-EXP(-SIMULATION!$D$4*$I12927)))-(EXP(-SIMULATION!$D$17*$J12931)/(1-EXP(-SIMULATION!$D$4*SIMULATION!$D$17))))</f>
        <v>4.0547663038901112</v>
      </c>
      <c r="L12931">
        <v>2.1628892513204902E-2</v>
      </c>
      <c r="M12931">
        <f t="shared" ref="M12931:M12994" ca="1" si="202">$K12931*(1+$L12931)</f>
        <v>4.1424664084431155</v>
      </c>
    </row>
    <row r="12932" spans="1:13" x14ac:dyDescent="0.25">
      <c r="A12932" s="9"/>
      <c r="H12932" s="9"/>
      <c r="J12932">
        <v>5</v>
      </c>
      <c r="K12932">
        <f ca="1">SIMULATION!$D$3*SIMULATION!$D$17/$H12927/(SIMULATION!$D$17-$I12927)*(((EXP(-$I12927*$J12932))/(1-EXP(-SIMULATION!$D$4*$I12927)))-(EXP(-SIMULATION!$D$17*$J12932)/(1-EXP(-SIMULATION!$D$4*SIMULATION!$D$17))))</f>
        <v>3.9516598687474511</v>
      </c>
      <c r="L12932">
        <v>-1.5727936320892213E-2</v>
      </c>
      <c r="M12932">
        <f t="shared" ca="1" si="202"/>
        <v>3.889508413969966</v>
      </c>
    </row>
    <row r="12933" spans="1:13" x14ac:dyDescent="0.25">
      <c r="A12933" s="9"/>
      <c r="H12933" s="9"/>
      <c r="J12933">
        <v>6</v>
      </c>
      <c r="K12933">
        <f ca="1">SIMULATION!$D$3*SIMULATION!$D$17/$H12927/(SIMULATION!$D$17-$I12927)*(((EXP(-$I12927*$J12933))/(1-EXP(-SIMULATION!$D$4*$I12927)))-(EXP(-SIMULATION!$D$17*$J12933)/(1-EXP(-SIMULATION!$D$4*SIMULATION!$D$17))))</f>
        <v>3.7376918107088177</v>
      </c>
      <c r="L12933">
        <v>7.6970367838524484E-2</v>
      </c>
      <c r="M12933">
        <f t="shared" ca="1" si="202"/>
        <v>4.0253833242461159</v>
      </c>
    </row>
    <row r="12934" spans="1:13" x14ac:dyDescent="0.25">
      <c r="A12934" s="9"/>
      <c r="H12934" s="9"/>
      <c r="J12934">
        <v>7</v>
      </c>
      <c r="K12934">
        <f ca="1">SIMULATION!$D$3*SIMULATION!$D$17/$H12927/(SIMULATION!$D$17-$I12927)*(((EXP(-$I12927*$J12934))/(1-EXP(-SIMULATION!$D$4*$I12927)))-(EXP(-SIMULATION!$D$17*$J12934)/(1-EXP(-SIMULATION!$D$4*SIMULATION!$D$17))))</f>
        <v>3.468843977104346</v>
      </c>
      <c r="L12934">
        <v>-0.19703322701414314</v>
      </c>
      <c r="M12934">
        <f t="shared" ca="1" si="202"/>
        <v>2.7853664542869021</v>
      </c>
    </row>
    <row r="12935" spans="1:13" x14ac:dyDescent="0.25">
      <c r="A12935" s="9"/>
      <c r="H12935" s="9"/>
      <c r="J12935">
        <v>8</v>
      </c>
      <c r="K12935">
        <f ca="1">SIMULATION!$D$3*SIMULATION!$D$17/$H12927/(SIMULATION!$D$17-$I12927)*(((EXP(-$I12927*$J12935))/(1-EXP(-SIMULATION!$D$4*$I12927)))-(EXP(-SIMULATION!$D$17*$J12935)/(1-EXP(-SIMULATION!$D$4*SIMULATION!$D$17))))</f>
        <v>3.179224478908881</v>
      </c>
      <c r="L12935">
        <v>-2.3368503489536084E-2</v>
      </c>
      <c r="M12935">
        <f t="shared" ca="1" si="202"/>
        <v>3.1049307605794803</v>
      </c>
    </row>
    <row r="12936" spans="1:13" x14ac:dyDescent="0.25">
      <c r="A12936" s="9"/>
      <c r="H12936" s="9"/>
      <c r="J12936">
        <v>9</v>
      </c>
      <c r="K12936">
        <f ca="1">SIMULATION!$D$3*SIMULATION!$D$17/$H12927/(SIMULATION!$D$17-$I12927)*(((EXP(-$I12927*$J12936))/(1-EXP(-SIMULATION!$D$4*$I12927)))-(EXP(-SIMULATION!$D$17*$J12936)/(1-EXP(-SIMULATION!$D$4*SIMULATION!$D$17))))</f>
        <v>2.8891172526927171</v>
      </c>
      <c r="L12936">
        <v>0.33022689639111275</v>
      </c>
      <c r="M12936">
        <f t="shared" ca="1" si="202"/>
        <v>3.8431814763594514</v>
      </c>
    </row>
    <row r="12937" spans="1:13" x14ac:dyDescent="0.25">
      <c r="A12937" s="9"/>
      <c r="H12937" s="9"/>
      <c r="J12937">
        <v>10</v>
      </c>
      <c r="K12937">
        <f ca="1">SIMULATION!$D$3*SIMULATION!$D$17/$H12927/(SIMULATION!$D$17-$I12927)*(((EXP(-$I12927*$J12937))/(1-EXP(-SIMULATION!$D$4*$I12927)))-(EXP(-SIMULATION!$D$17*$J12937)/(1-EXP(-SIMULATION!$D$4*SIMULATION!$D$17))))</f>
        <v>2.6101193177561282</v>
      </c>
      <c r="L12937">
        <v>-0.82413554387126386</v>
      </c>
      <c r="M12937">
        <f t="shared" ca="1" si="202"/>
        <v>0.45902721424828929</v>
      </c>
    </row>
    <row r="12938" spans="1:13" x14ac:dyDescent="0.25">
      <c r="A12938" s="9"/>
      <c r="H12938" s="9"/>
      <c r="J12938">
        <v>11</v>
      </c>
      <c r="K12938">
        <f ca="1">SIMULATION!$D$3*SIMULATION!$D$17/$H12927/(SIMULATION!$D$17-$I12927)*(((EXP(-$I12927*$J12938))/(1-EXP(-SIMULATION!$D$4*$I12927)))-(EXP(-SIMULATION!$D$17*$J12938)/(1-EXP(-SIMULATION!$D$4*SIMULATION!$D$17))))</f>
        <v>2.3484140633359885</v>
      </c>
      <c r="L12938">
        <v>-1.8972704042253308E-2</v>
      </c>
      <c r="M12938">
        <f t="shared" ca="1" si="202"/>
        <v>2.3038582983436493</v>
      </c>
    </row>
    <row r="12939" spans="1:13" x14ac:dyDescent="0.25">
      <c r="A12939" s="9"/>
      <c r="H12939" s="9"/>
      <c r="J12939">
        <v>12</v>
      </c>
      <c r="K12939">
        <f ca="1">SIMULATION!$D$3*SIMULATION!$D$17/$H12927/(SIMULATION!$D$17-$I12927)*(((EXP(-$I12927*$J12939))/(1-EXP(-SIMULATION!$D$4*$I12927)))-(EXP(-SIMULATION!$D$17*$J12939)/(1-EXP(-SIMULATION!$D$4*SIMULATION!$D$17))))</f>
        <v>2.1068521123468327</v>
      </c>
      <c r="L12939">
        <v>0.2147877919149003</v>
      </c>
      <c r="M12939">
        <f t="shared" ca="1" si="202"/>
        <v>2.5593782254490525</v>
      </c>
    </row>
    <row r="12940" spans="1:13" x14ac:dyDescent="0.25">
      <c r="A12940" s="9"/>
      <c r="H12940" s="9"/>
      <c r="J12940">
        <v>13</v>
      </c>
      <c r="K12940">
        <f ca="1">SIMULATION!$D$3*SIMULATION!$D$17/$H12927/(SIMULATION!$D$17-$I12927)*(((EXP(-$I12927*$J12940))/(1-EXP(-SIMULATION!$D$4*$I12927)))-(EXP(-SIMULATION!$D$17*$J12940)/(1-EXP(-SIMULATION!$D$4*SIMULATION!$D$17))))</f>
        <v>1.8862698804869682</v>
      </c>
      <c r="L12940">
        <v>-0.32156610714429662</v>
      </c>
      <c r="M12940">
        <f t="shared" ca="1" si="202"/>
        <v>1.2797094179952364</v>
      </c>
    </row>
    <row r="12941" spans="1:13" x14ac:dyDescent="0.25">
      <c r="A12941" s="9"/>
      <c r="H12941" s="9"/>
      <c r="J12941">
        <v>14</v>
      </c>
      <c r="K12941">
        <f ca="1">SIMULATION!$D$3*SIMULATION!$D$17/$H12927/(SIMULATION!$D$17-$I12927)*(((EXP(-$I12927*$J12941))/(1-EXP(-SIMULATION!$D$4*$I12927)))-(EXP(-SIMULATION!$D$17*$J12941)/(1-EXP(-SIMULATION!$D$4*SIMULATION!$D$17))))</f>
        <v>1.6863212613819571</v>
      </c>
      <c r="L12941">
        <v>0.60533935365605307</v>
      </c>
      <c r="M12941">
        <f t="shared" ca="1" si="202"/>
        <v>2.7071178838033716</v>
      </c>
    </row>
    <row r="12942" spans="1:13" x14ac:dyDescent="0.25">
      <c r="A12942" s="9"/>
      <c r="H12942" s="9"/>
      <c r="J12942">
        <v>15</v>
      </c>
      <c r="K12942">
        <f ca="1">SIMULATION!$D$3*SIMULATION!$D$17/$H12927/(SIMULATION!$D$17-$I12927)*(((EXP(-$I12927*$J12942))/(1-EXP(-SIMULATION!$D$4*$I12927)))-(EXP(-SIMULATION!$D$17*$J12942)/(1-EXP(-SIMULATION!$D$4*SIMULATION!$D$17))))</f>
        <v>1.5059987623590176</v>
      </c>
      <c r="L12942">
        <v>0.13050321316860564</v>
      </c>
      <c r="M12942">
        <f t="shared" ca="1" si="202"/>
        <v>1.7025364398748128</v>
      </c>
    </row>
    <row r="12943" spans="1:13" x14ac:dyDescent="0.25">
      <c r="A12943" s="9"/>
      <c r="H12943" s="9"/>
      <c r="J12943">
        <v>16</v>
      </c>
      <c r="K12943">
        <f ca="1">SIMULATION!$D$3*SIMULATION!$D$17/$H12927/(SIMULATION!$D$17-$I12927)*(((EXP(-$I12927*$J12943))/(1-EXP(-SIMULATION!$D$4*$I12927)))-(EXP(-SIMULATION!$D$17*$J12943)/(1-EXP(-SIMULATION!$D$4*SIMULATION!$D$17))))</f>
        <v>1.3439569253252108</v>
      </c>
      <c r="L12943">
        <v>0.37546935777735868</v>
      </c>
      <c r="M12943">
        <f t="shared" ca="1" si="202"/>
        <v>1.8485715689575013</v>
      </c>
    </row>
    <row r="12944" spans="1:13" x14ac:dyDescent="0.25">
      <c r="A12944" s="9"/>
      <c r="H12944" s="9"/>
      <c r="J12944">
        <v>17</v>
      </c>
      <c r="K12944">
        <f ca="1">SIMULATION!$D$3*SIMULATION!$D$17/$H12927/(SIMULATION!$D$17-$I12927)*(((EXP(-$I12927*$J12944))/(1-EXP(-SIMULATION!$D$4*$I12927)))-(EXP(-SIMULATION!$D$17*$J12944)/(1-EXP(-SIMULATION!$D$4*SIMULATION!$D$17))))</f>
        <v>1.1987101985454585</v>
      </c>
      <c r="L12944">
        <v>0.14255881681344609</v>
      </c>
      <c r="M12944">
        <f t="shared" ca="1" si="202"/>
        <v>1.3695969061523101</v>
      </c>
    </row>
    <row r="12945" spans="1:13" x14ac:dyDescent="0.25">
      <c r="A12945" s="9"/>
      <c r="H12945" s="9"/>
      <c r="J12945">
        <v>18</v>
      </c>
      <c r="K12945">
        <f ca="1">SIMULATION!$D$3*SIMULATION!$D$17/$H12927/(SIMULATION!$D$17-$I12927)*(((EXP(-$I12927*$J12945))/(1-EXP(-SIMULATION!$D$4*$I12927)))-(EXP(-SIMULATION!$D$17*$J12945)/(1-EXP(-SIMULATION!$D$4*SIMULATION!$D$17))))</f>
        <v>1.0687513790804035</v>
      </c>
      <c r="L12945">
        <v>6.8573357089383946E-2</v>
      </c>
      <c r="M12945">
        <f t="shared" ca="1" si="202"/>
        <v>1.1420392490378557</v>
      </c>
    </row>
    <row r="12946" spans="1:13" x14ac:dyDescent="0.25">
      <c r="A12946" s="9"/>
      <c r="H12946" s="9"/>
      <c r="J12946">
        <v>19</v>
      </c>
      <c r="K12946">
        <f ca="1">SIMULATION!$D$3*SIMULATION!$D$17/$H12927/(SIMULATION!$D$17-$I12927)*(((EXP(-$I12927*$J12946))/(1-EXP(-SIMULATION!$D$4*$I12927)))-(EXP(-SIMULATION!$D$17*$J12946)/(1-EXP(-SIMULATION!$D$4*SIMULATION!$D$17))))</f>
        <v>0.95262006846401881</v>
      </c>
      <c r="L12946">
        <v>-0.39666651388285545</v>
      </c>
      <c r="M12946">
        <f t="shared" ca="1" si="202"/>
        <v>0.57474758685154936</v>
      </c>
    </row>
    <row r="12947" spans="1:13" x14ac:dyDescent="0.25">
      <c r="A12947" s="9"/>
      <c r="H12947" s="9"/>
      <c r="J12947">
        <v>20</v>
      </c>
      <c r="K12947">
        <f ca="1">SIMULATION!$D$3*SIMULATION!$D$17/$H12927/(SIMULATION!$D$17-$I12927)*(((EXP(-$I12927*$J12947))/(1-EXP(-SIMULATION!$D$4*$I12927)))-(EXP(-SIMULATION!$D$17*$J12947)/(1-EXP(-SIMULATION!$D$4*SIMULATION!$D$17))))</f>
        <v>0.84893990930813368</v>
      </c>
      <c r="L12947">
        <v>-0.14799414516698398</v>
      </c>
      <c r="M12947">
        <f t="shared" ca="1" si="202"/>
        <v>0.72330177313193955</v>
      </c>
    </row>
    <row r="12948" spans="1:13" x14ac:dyDescent="0.25">
      <c r="A12948" s="9"/>
      <c r="H12948" s="9"/>
      <c r="J12948">
        <v>21</v>
      </c>
      <c r="K12948">
        <f ca="1">SIMULATION!$D$3*SIMULATION!$D$17/$H12927/(SIMULATION!$D$17-$I12927)*(((EXP(-$I12927*$J12948))/(1-EXP(-SIMULATION!$D$4*$I12927)))-(EXP(-SIMULATION!$D$17*$J12948)/(1-EXP(-SIMULATION!$D$4*SIMULATION!$D$17))))</f>
        <v>0.7564365407010869</v>
      </c>
      <c r="L12948">
        <v>-0.32538074995779093</v>
      </c>
      <c r="M12948">
        <f t="shared" ca="1" si="202"/>
        <v>0.51030665179229018</v>
      </c>
    </row>
    <row r="12949" spans="1:13" x14ac:dyDescent="0.25">
      <c r="A12949" s="9"/>
      <c r="H12949" s="9"/>
      <c r="J12949">
        <v>22</v>
      </c>
      <c r="K12949">
        <f ca="1">SIMULATION!$D$3*SIMULATION!$D$17/$H12927/(SIMULATION!$D$17-$I12927)*(((EXP(-$I12927*$J12949))/(1-EXP(-SIMULATION!$D$4*$I12927)))-(EXP(-SIMULATION!$D$17*$J12949)/(1-EXP(-SIMULATION!$D$4*SIMULATION!$D$17))))</f>
        <v>0.67394384327138257</v>
      </c>
      <c r="L12949">
        <v>0.32585966005748845</v>
      </c>
      <c r="M12949">
        <f t="shared" ca="1" si="202"/>
        <v>0.8935549549376326</v>
      </c>
    </row>
    <row r="12950" spans="1:13" x14ac:dyDescent="0.25">
      <c r="A12950" s="9"/>
      <c r="H12950" s="9"/>
      <c r="J12950">
        <v>23</v>
      </c>
      <c r="K12950">
        <f ca="1">SIMULATION!$D$3*SIMULATION!$D$17/$H12927/(SIMULATION!$D$17-$I12927)*(((EXP(-$I12927*$J12950))/(1-EXP(-SIMULATION!$D$4*$I12927)))-(EXP(-SIMULATION!$D$17*$J12950)/(1-EXP(-SIMULATION!$D$4*SIMULATION!$D$17))))</f>
        <v>0.60040325496595948</v>
      </c>
      <c r="L12950">
        <v>0.26721483362191867</v>
      </c>
      <c r="M12950">
        <f t="shared" ca="1" si="202"/>
        <v>0.76083991084774671</v>
      </c>
    </row>
    <row r="12951" spans="1:13" x14ac:dyDescent="0.25">
      <c r="A12951" s="9"/>
      <c r="H12951" s="9"/>
      <c r="J12951">
        <v>24</v>
      </c>
      <c r="K12951">
        <f ca="1">SIMULATION!$D$3*SIMULATION!$D$17/$H12927/(SIMULATION!$D$17-$I12927)*(((EXP(-$I12927*$J12951))/(1-EXP(-SIMULATION!$D$4*$I12927)))-(EXP(-SIMULATION!$D$17*$J12951)/(1-EXP(-SIMULATION!$D$4*SIMULATION!$D$17))))</f>
        <v>0.53485915851754706</v>
      </c>
      <c r="L12951">
        <v>-3.9539865297447456E-2</v>
      </c>
      <c r="M12951">
        <f t="shared" ca="1" si="202"/>
        <v>0.51371089943665715</v>
      </c>
    </row>
    <row r="12952" spans="1:13" x14ac:dyDescent="0.25">
      <c r="A12952" s="9">
        <v>519</v>
      </c>
      <c r="B12952" s="2">
        <f ca="1">NORMINV(RAND(),SIMULATION!D7,SIMULATION!D8)</f>
        <v>39.013762841217087</v>
      </c>
      <c r="C12952" s="2">
        <v>2</v>
      </c>
      <c r="D12952" s="2">
        <f ca="1">SIMULATION!$D$11*(1+(SIMULATION!$D$12*LN(1+$C12952)))*(1+(SIMULATION!$D$13*(($B12952/63.5)-1)))</f>
        <v>8.4196707731488374</v>
      </c>
      <c r="E12952" s="2">
        <v>2.1052809858862081E-2</v>
      </c>
      <c r="F12952" s="2">
        <f ca="1">D12952*(1+E12952)</f>
        <v>8.5969285010101579</v>
      </c>
      <c r="G12952" s="2">
        <v>9.6100028629222151E-2</v>
      </c>
      <c r="H12952" s="9">
        <f>SIMULATION!$D$15*EXP($G$12952)</f>
        <v>243.02347602045725</v>
      </c>
      <c r="I12952" s="2">
        <f ca="1">$F12952/$H12952</f>
        <v>3.5374889050992279E-2</v>
      </c>
      <c r="J12952">
        <v>0</v>
      </c>
      <c r="K12952">
        <f ca="1">SIMULATION!$D$3*SIMULATION!$D$17/$H12952/(SIMULATION!$D$17-$I12952)*(((EXP(-$I12952*$J12952))/(1-EXP(-SIMULATION!$D$4*$I12952)))-(EXP(-SIMULATION!$D$17*$J12952)/(1-EXP(-SIMULATION!$D$4*SIMULATION!$D$17))))</f>
        <v>1.8384211100292116</v>
      </c>
      <c r="L12952">
        <v>0.10959834964498373</v>
      </c>
      <c r="M12952">
        <f t="shared" ca="1" si="202"/>
        <v>2.0399090296409121</v>
      </c>
    </row>
    <row r="12953" spans="1:13" x14ac:dyDescent="0.25">
      <c r="A12953" s="9"/>
      <c r="H12953" s="9"/>
      <c r="J12953">
        <v>1</v>
      </c>
      <c r="K12953">
        <f ca="1">SIMULATION!$D$3*SIMULATION!$D$17/$H12952/(SIMULATION!$D$17-$I12952)*(((EXP(-$I12952*$J12953))/(1-EXP(-SIMULATION!$D$4*$I12952)))-(EXP(-SIMULATION!$D$17*$J12953)/(1-EXP(-SIMULATION!$D$4*SIMULATION!$D$17))))</f>
        <v>2.5721594721338477</v>
      </c>
      <c r="L12953">
        <v>6.3341914075424041E-2</v>
      </c>
      <c r="M12953">
        <f t="shared" ca="1" si="202"/>
        <v>2.7350849764060379</v>
      </c>
    </row>
    <row r="12954" spans="1:13" x14ac:dyDescent="0.25">
      <c r="A12954" s="9"/>
      <c r="H12954" s="9"/>
      <c r="J12954">
        <v>2</v>
      </c>
      <c r="K12954">
        <f ca="1">SIMULATION!$D$3*SIMULATION!$D$17/$H12952/(SIMULATION!$D$17-$I12952)*(((EXP(-$I12952*$J12954))/(1-EXP(-SIMULATION!$D$4*$I12952)))-(EXP(-SIMULATION!$D$17*$J12954)/(1-EXP(-SIMULATION!$D$4*SIMULATION!$D$17))))</f>
        <v>2.993904353237709</v>
      </c>
      <c r="L12954">
        <v>-0.69597922727878125</v>
      </c>
      <c r="M12954">
        <f t="shared" ca="1" si="202"/>
        <v>0.91020911492474887</v>
      </c>
    </row>
    <row r="12955" spans="1:13" x14ac:dyDescent="0.25">
      <c r="A12955" s="9"/>
      <c r="H12955" s="9"/>
      <c r="J12955">
        <v>3</v>
      </c>
      <c r="K12955">
        <f ca="1">SIMULATION!$D$3*SIMULATION!$D$17/$H12952/(SIMULATION!$D$17-$I12952)*(((EXP(-$I12952*$J12955))/(1-EXP(-SIMULATION!$D$4*$I12952)))-(EXP(-SIMULATION!$D$17*$J12955)/(1-EXP(-SIMULATION!$D$4*SIMULATION!$D$17))))</f>
        <v>3.217400276673791</v>
      </c>
      <c r="L12955">
        <v>-0.16288681468328889</v>
      </c>
      <c r="M12955">
        <f t="shared" ca="1" si="202"/>
        <v>2.6933281940452649</v>
      </c>
    </row>
    <row r="12956" spans="1:13" x14ac:dyDescent="0.25">
      <c r="A12956" s="9"/>
      <c r="H12956" s="9"/>
      <c r="J12956">
        <v>4</v>
      </c>
      <c r="K12956">
        <f ca="1">SIMULATION!$D$3*SIMULATION!$D$17/$H12952/(SIMULATION!$D$17-$I12952)*(((EXP(-$I12952*$J12956))/(1-EXP(-SIMULATION!$D$4*$I12952)))-(EXP(-SIMULATION!$D$17*$J12956)/(1-EXP(-SIMULATION!$D$4*SIMULATION!$D$17))))</f>
        <v>3.3154789629426507</v>
      </c>
      <c r="L12956">
        <v>-0.10452402824516702</v>
      </c>
      <c r="M12956">
        <f t="shared" ca="1" si="202"/>
        <v>2.9689317461737761</v>
      </c>
    </row>
    <row r="12957" spans="1:13" x14ac:dyDescent="0.25">
      <c r="A12957" s="9"/>
      <c r="H12957" s="9"/>
      <c r="J12957">
        <v>5</v>
      </c>
      <c r="K12957">
        <f ca="1">SIMULATION!$D$3*SIMULATION!$D$17/$H12952/(SIMULATION!$D$17-$I12952)*(((EXP(-$I12952*$J12957))/(1-EXP(-SIMULATION!$D$4*$I12952)))-(EXP(-SIMULATION!$D$17*$J12957)/(1-EXP(-SIMULATION!$D$4*SIMULATION!$D$17))))</f>
        <v>3.3347562496336471</v>
      </c>
      <c r="L12957">
        <v>-0.28954929216486019</v>
      </c>
      <c r="M12957">
        <f t="shared" ca="1" si="202"/>
        <v>2.3691799380098808</v>
      </c>
    </row>
    <row r="12958" spans="1:13" x14ac:dyDescent="0.25">
      <c r="A12958" s="9"/>
      <c r="H12958" s="9"/>
      <c r="J12958">
        <v>6</v>
      </c>
      <c r="K12958">
        <f ca="1">SIMULATION!$D$3*SIMULATION!$D$17/$H12952/(SIMULATION!$D$17-$I12952)*(((EXP(-$I12952*$J12958))/(1-EXP(-SIMULATION!$D$4*$I12952)))-(EXP(-SIMULATION!$D$17*$J12958)/(1-EXP(-SIMULATION!$D$4*SIMULATION!$D$17))))</f>
        <v>3.3050501637866594</v>
      </c>
      <c r="L12958">
        <v>0.10054896646688954</v>
      </c>
      <c r="M12958">
        <f t="shared" ca="1" si="202"/>
        <v>3.6373695418766316</v>
      </c>
    </row>
    <row r="12959" spans="1:13" x14ac:dyDescent="0.25">
      <c r="A12959" s="9"/>
      <c r="H12959" s="9"/>
      <c r="J12959">
        <v>7</v>
      </c>
      <c r="K12959">
        <f ca="1">SIMULATION!$D$3*SIMULATION!$D$17/$H12952/(SIMULATION!$D$17-$I12952)*(((EXP(-$I12952*$J12959))/(1-EXP(-SIMULATION!$D$4*$I12952)))-(EXP(-SIMULATION!$D$17*$J12959)/(1-EXP(-SIMULATION!$D$4*SIMULATION!$D$17))))</f>
        <v>3.2454161830457133</v>
      </c>
      <c r="L12959">
        <v>0.14884126407529913</v>
      </c>
      <c r="M12959">
        <f t="shared" ca="1" si="202"/>
        <v>3.7284680301806699</v>
      </c>
    </row>
    <row r="12960" spans="1:13" x14ac:dyDescent="0.25">
      <c r="A12960" s="9"/>
      <c r="H12960" s="9"/>
      <c r="J12960">
        <v>8</v>
      </c>
      <c r="K12960">
        <f ca="1">SIMULATION!$D$3*SIMULATION!$D$17/$H12952/(SIMULATION!$D$17-$I12952)*(((EXP(-$I12952*$J12960))/(1-EXP(-SIMULATION!$D$4*$I12952)))-(EXP(-SIMULATION!$D$17*$J12960)/(1-EXP(-SIMULATION!$D$4*SIMULATION!$D$17))))</f>
        <v>3.1680147116413333</v>
      </c>
      <c r="L12960">
        <v>-0.14203872040733209</v>
      </c>
      <c r="M12960">
        <f t="shared" ca="1" si="202"/>
        <v>2.718033955768195</v>
      </c>
    </row>
    <row r="12961" spans="1:13" x14ac:dyDescent="0.25">
      <c r="A12961" s="9"/>
      <c r="H12961" s="9"/>
      <c r="J12961">
        <v>9</v>
      </c>
      <c r="K12961">
        <f ca="1">SIMULATION!$D$3*SIMULATION!$D$17/$H12952/(SIMULATION!$D$17-$I12952)*(((EXP(-$I12952*$J12961))/(1-EXP(-SIMULATION!$D$4*$I12952)))-(EXP(-SIMULATION!$D$17*$J12961)/(1-EXP(-SIMULATION!$D$4*SIMULATION!$D$17))))</f>
        <v>3.0805893892995693</v>
      </c>
      <c r="L12961">
        <v>0.27089797076805527</v>
      </c>
      <c r="M12961">
        <f t="shared" ca="1" si="202"/>
        <v>3.9151148036304249</v>
      </c>
    </row>
    <row r="12962" spans="1:13" x14ac:dyDescent="0.25">
      <c r="A12962" s="9"/>
      <c r="H12962" s="9"/>
      <c r="J12962">
        <v>10</v>
      </c>
      <c r="K12962">
        <f ca="1">SIMULATION!$D$3*SIMULATION!$D$17/$H12952/(SIMULATION!$D$17-$I12952)*(((EXP(-$I12952*$J12962))/(1-EXP(-SIMULATION!$D$4*$I12952)))-(EXP(-SIMULATION!$D$17*$J12962)/(1-EXP(-SIMULATION!$D$4*SIMULATION!$D$17))))</f>
        <v>2.9880551903770587</v>
      </c>
      <c r="L12962">
        <v>-0.24075575050986617</v>
      </c>
      <c r="M12962">
        <f t="shared" ca="1" si="202"/>
        <v>2.268663720452929</v>
      </c>
    </row>
    <row r="12963" spans="1:13" x14ac:dyDescent="0.25">
      <c r="A12963" s="9"/>
      <c r="H12963" s="9"/>
      <c r="J12963">
        <v>11</v>
      </c>
      <c r="K12963">
        <f ca="1">SIMULATION!$D$3*SIMULATION!$D$17/$H12952/(SIMULATION!$D$17-$I12952)*(((EXP(-$I12952*$J12963))/(1-EXP(-SIMULATION!$D$4*$I12952)))-(EXP(-SIMULATION!$D$17*$J12963)/(1-EXP(-SIMULATION!$D$4*SIMULATION!$D$17))))</f>
        <v>2.8935160570954288</v>
      </c>
      <c r="L12963">
        <v>-3.5896273769366452E-2</v>
      </c>
      <c r="M12963">
        <f t="shared" ca="1" si="202"/>
        <v>2.7896496125538737</v>
      </c>
    </row>
    <row r="12964" spans="1:13" x14ac:dyDescent="0.25">
      <c r="A12964" s="9"/>
      <c r="H12964" s="9"/>
      <c r="J12964">
        <v>12</v>
      </c>
      <c r="K12964">
        <f ca="1">SIMULATION!$D$3*SIMULATION!$D$17/$H12952/(SIMULATION!$D$17-$I12952)*(((EXP(-$I12952*$J12964))/(1-EXP(-SIMULATION!$D$4*$I12952)))-(EXP(-SIMULATION!$D$17*$J12964)/(1-EXP(-SIMULATION!$D$4*SIMULATION!$D$17))))</f>
        <v>2.7989169664370208</v>
      </c>
      <c r="L12964">
        <v>-0.27607596963168934</v>
      </c>
      <c r="M12964">
        <f t="shared" ca="1" si="202"/>
        <v>2.026203251009334</v>
      </c>
    </row>
    <row r="12965" spans="1:13" x14ac:dyDescent="0.25">
      <c r="A12965" s="9"/>
      <c r="H12965" s="9"/>
      <c r="J12965">
        <v>13</v>
      </c>
      <c r="K12965">
        <f ca="1">SIMULATION!$D$3*SIMULATION!$D$17/$H12952/(SIMULATION!$D$17-$I12952)*(((EXP(-$I12952*$J12965))/(1-EXP(-SIMULATION!$D$4*$I12952)))-(EXP(-SIMULATION!$D$17*$J12965)/(1-EXP(-SIMULATION!$D$4*SIMULATION!$D$17))))</f>
        <v>2.705461735243849</v>
      </c>
      <c r="L12965">
        <v>-0.16702164423222804</v>
      </c>
      <c r="M12965">
        <f t="shared" ca="1" si="202"/>
        <v>2.2535910678160445</v>
      </c>
    </row>
    <row r="12966" spans="1:13" x14ac:dyDescent="0.25">
      <c r="A12966" s="9"/>
      <c r="H12966" s="9"/>
      <c r="J12966">
        <v>14</v>
      </c>
      <c r="K12966">
        <f ca="1">SIMULATION!$D$3*SIMULATION!$D$17/$H12952/(SIMULATION!$D$17-$I12952)*(((EXP(-$I12952*$J12966))/(1-EXP(-SIMULATION!$D$4*$I12952)))-(EXP(-SIMULATION!$D$17*$J12966)/(1-EXP(-SIMULATION!$D$4*SIMULATION!$D$17))))</f>
        <v>2.6138807065887093</v>
      </c>
      <c r="L12966">
        <v>-0.30341431368176514</v>
      </c>
      <c r="M12966">
        <f t="shared" ca="1" si="202"/>
        <v>1.8207918859530889</v>
      </c>
    </row>
    <row r="12967" spans="1:13" x14ac:dyDescent="0.25">
      <c r="A12967" s="9"/>
      <c r="H12967" s="9"/>
      <c r="J12967">
        <v>15</v>
      </c>
      <c r="K12967">
        <f ca="1">SIMULATION!$D$3*SIMULATION!$D$17/$H12952/(SIMULATION!$D$17-$I12952)*(((EXP(-$I12952*$J12967))/(1-EXP(-SIMULATION!$D$4*$I12952)))-(EXP(-SIMULATION!$D$17*$J12967)/(1-EXP(-SIMULATION!$D$4*SIMULATION!$D$17))))</f>
        <v>2.5246022382729842</v>
      </c>
      <c r="L12967">
        <v>-0.32723023795300127</v>
      </c>
      <c r="M12967">
        <f t="shared" ca="1" si="202"/>
        <v>1.6984760471062361</v>
      </c>
    </row>
    <row r="12968" spans="1:13" x14ac:dyDescent="0.25">
      <c r="A12968" s="9"/>
      <c r="H12968" s="9"/>
      <c r="J12968">
        <v>16</v>
      </c>
      <c r="K12968">
        <f ca="1">SIMULATION!$D$3*SIMULATION!$D$17/$H12952/(SIMULATION!$D$17-$I12952)*(((EXP(-$I12952*$J12968))/(1-EXP(-SIMULATION!$D$4*$I12952)))-(EXP(-SIMULATION!$D$17*$J12968)/(1-EXP(-SIMULATION!$D$4*SIMULATION!$D$17))))</f>
        <v>2.4378625471793596</v>
      </c>
      <c r="L12968">
        <v>0.3433297250104016</v>
      </c>
      <c r="M12968">
        <f t="shared" ca="1" si="202"/>
        <v>3.2748532251156064</v>
      </c>
    </row>
    <row r="12969" spans="1:13" x14ac:dyDescent="0.25">
      <c r="A12969" s="9"/>
      <c r="H12969" s="9"/>
      <c r="J12969">
        <v>17</v>
      </c>
      <c r="K12969">
        <f ca="1">SIMULATION!$D$3*SIMULATION!$D$17/$H12952/(SIMULATION!$D$17-$I12952)*(((EXP(-$I12952*$J12969))/(1-EXP(-SIMULATION!$D$4*$I12952)))-(EXP(-SIMULATION!$D$17*$J12969)/(1-EXP(-SIMULATION!$D$4*SIMULATION!$D$17))))</f>
        <v>2.3537760522852103</v>
      </c>
      <c r="L12969">
        <v>-0.37679081210291465</v>
      </c>
      <c r="M12969">
        <f t="shared" ca="1" si="202"/>
        <v>1.4668948620362734</v>
      </c>
    </row>
    <row r="12970" spans="1:13" x14ac:dyDescent="0.25">
      <c r="A12970" s="9"/>
      <c r="H12970" s="9"/>
      <c r="J12970">
        <v>18</v>
      </c>
      <c r="K12970">
        <f ca="1">SIMULATION!$D$3*SIMULATION!$D$17/$H12952/(SIMULATION!$D$17-$I12952)*(((EXP(-$I12952*$J12970))/(1-EXP(-SIMULATION!$D$4*$I12952)))-(EXP(-SIMULATION!$D$17*$J12970)/(1-EXP(-SIMULATION!$D$4*SIMULATION!$D$17))))</f>
        <v>2.2723804059241237</v>
      </c>
      <c r="L12970">
        <v>0.33145883087835137</v>
      </c>
      <c r="M12970">
        <f t="shared" ca="1" si="202"/>
        <v>3.0255809585826077</v>
      </c>
    </row>
    <row r="12971" spans="1:13" x14ac:dyDescent="0.25">
      <c r="A12971" s="9"/>
      <c r="H12971" s="9"/>
      <c r="J12971">
        <v>19</v>
      </c>
      <c r="K12971">
        <f ca="1">SIMULATION!$D$3*SIMULATION!$D$17/$H12952/(SIMULATION!$D$17-$I12952)*(((EXP(-$I12952*$J12971))/(1-EXP(-SIMULATION!$D$4*$I12952)))-(EXP(-SIMULATION!$D$17*$J12971)/(1-EXP(-SIMULATION!$D$4*SIMULATION!$D$17))))</f>
        <v>2.1936653062698364</v>
      </c>
      <c r="L12971">
        <v>3.1355035346683428E-2</v>
      </c>
      <c r="M12971">
        <f t="shared" ca="1" si="202"/>
        <v>2.2624477594867201</v>
      </c>
    </row>
    <row r="12972" spans="1:13" x14ac:dyDescent="0.25">
      <c r="A12972" s="9"/>
      <c r="H12972" s="9"/>
      <c r="J12972">
        <v>20</v>
      </c>
      <c r="K12972">
        <f ca="1">SIMULATION!$D$3*SIMULATION!$D$17/$H12952/(SIMULATION!$D$17-$I12952)*(((EXP(-$I12952*$J12972))/(1-EXP(-SIMULATION!$D$4*$I12952)))-(EXP(-SIMULATION!$D$17*$J12972)/(1-EXP(-SIMULATION!$D$4*SIMULATION!$D$17))))</f>
        <v>2.1175909179853445</v>
      </c>
      <c r="L12972">
        <v>0.25893170414348571</v>
      </c>
      <c r="M12972">
        <f t="shared" ca="1" si="202"/>
        <v>2.665902343058058</v>
      </c>
    </row>
    <row r="12973" spans="1:13" x14ac:dyDescent="0.25">
      <c r="A12973" s="9"/>
      <c r="H12973" s="9"/>
      <c r="J12973">
        <v>21</v>
      </c>
      <c r="K12973">
        <f ca="1">SIMULATION!$D$3*SIMULATION!$D$17/$H12952/(SIMULATION!$D$17-$I12952)*(((EXP(-$I12952*$J12973))/(1-EXP(-SIMULATION!$D$4*$I12952)))-(EXP(-SIMULATION!$D$17*$J12973)/(1-EXP(-SIMULATION!$D$4*SIMULATION!$D$17))))</f>
        <v>2.0440996350296459</v>
      </c>
      <c r="L12973">
        <v>0.33719291190694989</v>
      </c>
      <c r="M12973">
        <f t="shared" ca="1" si="202"/>
        <v>2.7333555431932255</v>
      </c>
    </row>
    <row r="12974" spans="1:13" x14ac:dyDescent="0.25">
      <c r="A12974" s="9"/>
      <c r="H12974" s="9"/>
      <c r="J12974">
        <v>22</v>
      </c>
      <c r="K12974">
        <f ca="1">SIMULATION!$D$3*SIMULATION!$D$17/$H12952/(SIMULATION!$D$17-$I12952)*(((EXP(-$I12952*$J12974))/(1-EXP(-SIMULATION!$D$4*$I12952)))-(EXP(-SIMULATION!$D$17*$J12974)/(1-EXP(-SIMULATION!$D$4*SIMULATION!$D$17))))</f>
        <v>1.9731235784030756</v>
      </c>
      <c r="L12974">
        <v>0.38519402431955113</v>
      </c>
      <c r="M12974">
        <f t="shared" ca="1" si="202"/>
        <v>2.7331589900479494</v>
      </c>
    </row>
    <row r="12975" spans="1:13" x14ac:dyDescent="0.25">
      <c r="A12975" s="9"/>
      <c r="H12975" s="9"/>
      <c r="J12975">
        <v>23</v>
      </c>
      <c r="K12975">
        <f ca="1">SIMULATION!$D$3*SIMULATION!$D$17/$H12952/(SIMULATION!$D$17-$I12952)*(((EXP(-$I12952*$J12975))/(1-EXP(-SIMULATION!$D$4*$I12952)))-(EXP(-SIMULATION!$D$17*$J12975)/(1-EXP(-SIMULATION!$D$4*SIMULATION!$D$17))))</f>
        <v>1.9045893621331089</v>
      </c>
      <c r="L12975">
        <v>-9.7859671764509978E-2</v>
      </c>
      <c r="M12975">
        <f t="shared" ca="1" si="202"/>
        <v>1.7182068723085855</v>
      </c>
    </row>
    <row r="12976" spans="1:13" x14ac:dyDescent="0.25">
      <c r="A12976" s="9"/>
      <c r="H12976" s="9"/>
      <c r="J12976">
        <v>24</v>
      </c>
      <c r="K12976">
        <f ca="1">SIMULATION!$D$3*SIMULATION!$D$17/$H12952/(SIMULATION!$D$17-$I12952)*(((EXP(-$I12952*$J12976))/(1-EXP(-SIMULATION!$D$4*$I12952)))-(EXP(-SIMULATION!$D$17*$J12976)/(1-EXP(-SIMULATION!$D$4*SIMULATION!$D$17))))</f>
        <v>1.8384211100292116</v>
      </c>
      <c r="L12976">
        <v>0.32334763293493135</v>
      </c>
      <c r="M12976">
        <f t="shared" ca="1" si="202"/>
        <v>2.4328702242947662</v>
      </c>
    </row>
    <row r="12977" spans="1:13" x14ac:dyDescent="0.25">
      <c r="A12977" s="9">
        <v>520</v>
      </c>
      <c r="B12977" s="2">
        <f ca="1">NORMINV(RAND(),SIMULATION!D7,SIMULATION!D8)</f>
        <v>71.465249585712073</v>
      </c>
      <c r="C12977" s="2">
        <v>2</v>
      </c>
      <c r="D12977" s="2">
        <f ca="1">SIMULATION!$D$11*(1+(SIMULATION!$D$12*LN(1+$C12977)))*(1+(SIMULATION!$D$13*(($B12977/63.5)-1)))</f>
        <v>10.829574553597944</v>
      </c>
      <c r="E12977" s="2">
        <v>-8.6750290779999822E-3</v>
      </c>
      <c r="F12977" s="2">
        <f ca="1">D12977*(1+E12977)</f>
        <v>10.735627679443112</v>
      </c>
      <c r="G12977" s="2">
        <v>1.6725903584014088</v>
      </c>
      <c r="H12977" s="9">
        <f>SIMULATION!$D$15*EXP($G$12977)</f>
        <v>1175.7345469358281</v>
      </c>
      <c r="I12977" s="2">
        <f ca="1">$F12977/$H12977</f>
        <v>9.1309961992883971E-3</v>
      </c>
      <c r="J12977">
        <v>0</v>
      </c>
      <c r="K12977">
        <f ca="1">SIMULATION!$D$3*SIMULATION!$D$17/$H12977/(SIMULATION!$D$17-$I12977)*(((EXP(-$I12977*$J12977))/(1-EXP(-SIMULATION!$D$4*$I12977)))-(EXP(-SIMULATION!$D$17*$J12977)/(1-EXP(-SIMULATION!$D$4*SIMULATION!$D$17))))</f>
        <v>1.9492628782737993</v>
      </c>
      <c r="L12977">
        <v>-1.6826653288662095E-2</v>
      </c>
      <c r="M12977">
        <f t="shared" ca="1" si="202"/>
        <v>1.9164633076526265</v>
      </c>
    </row>
    <row r="12978" spans="1:13" x14ac:dyDescent="0.25">
      <c r="A12978" s="9"/>
      <c r="H12978" s="9"/>
      <c r="J12978">
        <v>1</v>
      </c>
      <c r="K12978">
        <f ca="1">SIMULATION!$D$3*SIMULATION!$D$17/$H12977/(SIMULATION!$D$17-$I12977)*(((EXP(-$I12977*$J12978))/(1-EXP(-SIMULATION!$D$4*$I12977)))-(EXP(-SIMULATION!$D$17*$J12978)/(1-EXP(-SIMULATION!$D$4*SIMULATION!$D$17))))</f>
        <v>2.0987475869063732</v>
      </c>
      <c r="L12978">
        <v>-0.26146103822960265</v>
      </c>
      <c r="M12978">
        <f t="shared" ca="1" si="202"/>
        <v>1.5500068638519597</v>
      </c>
    </row>
    <row r="12979" spans="1:13" x14ac:dyDescent="0.25">
      <c r="A12979" s="9"/>
      <c r="H12979" s="9"/>
      <c r="J12979">
        <v>2</v>
      </c>
      <c r="K12979">
        <f ca="1">SIMULATION!$D$3*SIMULATION!$D$17/$H12977/(SIMULATION!$D$17-$I12977)*(((EXP(-$I12977*$J12979))/(1-EXP(-SIMULATION!$D$4*$I12977)))-(EXP(-SIMULATION!$D$17*$J12979)/(1-EXP(-SIMULATION!$D$4*SIMULATION!$D$17))))</f>
        <v>2.1868185182522142</v>
      </c>
      <c r="L12979">
        <v>0.25330833585374346</v>
      </c>
      <c r="M12979">
        <f t="shared" ca="1" si="202"/>
        <v>2.7407578779248318</v>
      </c>
    </row>
    <row r="12980" spans="1:13" x14ac:dyDescent="0.25">
      <c r="A12980" s="9"/>
      <c r="H12980" s="9"/>
      <c r="J12980">
        <v>3</v>
      </c>
      <c r="K12980">
        <f ca="1">SIMULATION!$D$3*SIMULATION!$D$17/$H12977/(SIMULATION!$D$17-$I12977)*(((EXP(-$I12977*$J12980))/(1-EXP(-SIMULATION!$D$4*$I12977)))-(EXP(-SIMULATION!$D$17*$J12980)/(1-EXP(-SIMULATION!$D$4*SIMULATION!$D$17))))</f>
        <v>2.2356042033830419</v>
      </c>
      <c r="L12980">
        <v>-0.35434793471737858</v>
      </c>
      <c r="M12980">
        <f t="shared" ca="1" si="202"/>
        <v>1.4434224710687706</v>
      </c>
    </row>
    <row r="12981" spans="1:13" x14ac:dyDescent="0.25">
      <c r="A12981" s="9"/>
      <c r="H12981" s="9"/>
      <c r="J12981">
        <v>4</v>
      </c>
      <c r="K12981">
        <f ca="1">SIMULATION!$D$3*SIMULATION!$D$17/$H12977/(SIMULATION!$D$17-$I12977)*(((EXP(-$I12977*$J12981))/(1-EXP(-SIMULATION!$D$4*$I12977)))-(EXP(-SIMULATION!$D$17*$J12981)/(1-EXP(-SIMULATION!$D$4*SIMULATION!$D$17))))</f>
        <v>2.2592845041864296</v>
      </c>
      <c r="L12981">
        <v>-0.16852728645563184</v>
      </c>
      <c r="M12981">
        <f t="shared" ca="1" si="202"/>
        <v>1.8785334173646329</v>
      </c>
    </row>
    <row r="12982" spans="1:13" x14ac:dyDescent="0.25">
      <c r="A12982" s="9"/>
      <c r="H12982" s="9"/>
      <c r="J12982">
        <v>5</v>
      </c>
      <c r="K12982">
        <f ca="1">SIMULATION!$D$3*SIMULATION!$D$17/$H12977/(SIMULATION!$D$17-$I12977)*(((EXP(-$I12977*$J12982))/(1-EXP(-SIMULATION!$D$4*$I12977)))-(EXP(-SIMULATION!$D$17*$J12982)/(1-EXP(-SIMULATION!$D$4*SIMULATION!$D$17))))</f>
        <v>2.2669455881738045</v>
      </c>
      <c r="L12982">
        <v>0.12656266374495337</v>
      </c>
      <c r="M12982">
        <f t="shared" ca="1" si="202"/>
        <v>2.5538562603779513</v>
      </c>
    </row>
    <row r="12983" spans="1:13" x14ac:dyDescent="0.25">
      <c r="A12983" s="9"/>
      <c r="H12983" s="9"/>
      <c r="J12983">
        <v>6</v>
      </c>
      <c r="K12983">
        <f ca="1">SIMULATION!$D$3*SIMULATION!$D$17/$H12977/(SIMULATION!$D$17-$I12977)*(((EXP(-$I12977*$J12983))/(1-EXP(-SIMULATION!$D$4*$I12977)))-(EXP(-SIMULATION!$D$17*$J12983)/(1-EXP(-SIMULATION!$D$4*SIMULATION!$D$17))))</f>
        <v>2.2644094655921672</v>
      </c>
      <c r="L12983">
        <v>0.32993136611283236</v>
      </c>
      <c r="M12983">
        <f t="shared" ca="1" si="202"/>
        <v>3.0115091740138191</v>
      </c>
    </row>
    <row r="12984" spans="1:13" x14ac:dyDescent="0.25">
      <c r="A12984" s="9"/>
      <c r="H12984" s="9"/>
      <c r="J12984">
        <v>7</v>
      </c>
      <c r="K12984">
        <f ca="1">SIMULATION!$D$3*SIMULATION!$D$17/$H12977/(SIMULATION!$D$17-$I12977)*(((EXP(-$I12977*$J12984))/(1-EXP(-SIMULATION!$D$4*$I12977)))-(EXP(-SIMULATION!$D$17*$J12984)/(1-EXP(-SIMULATION!$D$4*SIMULATION!$D$17))))</f>
        <v>2.2554064011669457</v>
      </c>
      <c r="L12984">
        <v>-5.6976785824433322E-2</v>
      </c>
      <c r="M12984">
        <f t="shared" ca="1" si="202"/>
        <v>2.1269005937006007</v>
      </c>
    </row>
    <row r="12985" spans="1:13" x14ac:dyDescent="0.25">
      <c r="A12985" s="9"/>
      <c r="H12985" s="9"/>
      <c r="J12985">
        <v>8</v>
      </c>
      <c r="K12985">
        <f ca="1">SIMULATION!$D$3*SIMULATION!$D$17/$H12977/(SIMULATION!$D$17-$I12977)*(((EXP(-$I12977*$J12985))/(1-EXP(-SIMULATION!$D$4*$I12977)))-(EXP(-SIMULATION!$D$17*$J12985)/(1-EXP(-SIMULATION!$D$4*SIMULATION!$D$17))))</f>
        <v>2.2423262239565704</v>
      </c>
      <c r="L12985">
        <v>-0.49328583030512801</v>
      </c>
      <c r="M12985">
        <f t="shared" ca="1" si="202"/>
        <v>1.1362184707571912</v>
      </c>
    </row>
    <row r="12986" spans="1:13" x14ac:dyDescent="0.25">
      <c r="A12986" s="9"/>
      <c r="H12986" s="9"/>
      <c r="J12986">
        <v>9</v>
      </c>
      <c r="K12986">
        <f ca="1">SIMULATION!$D$3*SIMULATION!$D$17/$H12977/(SIMULATION!$D$17-$I12977)*(((EXP(-$I12977*$J12986))/(1-EXP(-SIMULATION!$D$4*$I12977)))-(EXP(-SIMULATION!$D$17*$J12986)/(1-EXP(-SIMULATION!$D$4*SIMULATION!$D$17))))</f>
        <v>2.2266997848948149</v>
      </c>
      <c r="L12986">
        <v>-2.8121094304822718E-2</v>
      </c>
      <c r="M12986">
        <f t="shared" ca="1" si="202"/>
        <v>2.1640825502552596</v>
      </c>
    </row>
    <row r="12987" spans="1:13" x14ac:dyDescent="0.25">
      <c r="A12987" s="9"/>
      <c r="H12987" s="9"/>
      <c r="J12987">
        <v>10</v>
      </c>
      <c r="K12987">
        <f ca="1">SIMULATION!$D$3*SIMULATION!$D$17/$H12977/(SIMULATION!$D$17-$I12977)*(((EXP(-$I12977*$J12987))/(1-EXP(-SIMULATION!$D$4*$I12977)))-(EXP(-SIMULATION!$D$17*$J12987)/(1-EXP(-SIMULATION!$D$4*SIMULATION!$D$17))))</f>
        <v>2.2095074864209887</v>
      </c>
      <c r="L12987">
        <v>3.0048623835454428E-2</v>
      </c>
      <c r="M12987">
        <f t="shared" ca="1" si="202"/>
        <v>2.2759001457420736</v>
      </c>
    </row>
    <row r="12988" spans="1:13" x14ac:dyDescent="0.25">
      <c r="A12988" s="9"/>
      <c r="H12988" s="9"/>
      <c r="J12988">
        <v>11</v>
      </c>
      <c r="K12988">
        <f ca="1">SIMULATION!$D$3*SIMULATION!$D$17/$H12977/(SIMULATION!$D$17-$I12977)*(((EXP(-$I12977*$J12988))/(1-EXP(-SIMULATION!$D$4*$I12977)))-(EXP(-SIMULATION!$D$17*$J12988)/(1-EXP(-SIMULATION!$D$4*SIMULATION!$D$17))))</f>
        <v>2.191376995706483</v>
      </c>
      <c r="L12988">
        <v>0.12332923442885306</v>
      </c>
      <c r="M12988">
        <f t="shared" ca="1" si="202"/>
        <v>2.4616378429319634</v>
      </c>
    </row>
    <row r="12989" spans="1:13" x14ac:dyDescent="0.25">
      <c r="A12989" s="9"/>
      <c r="H12989" s="9"/>
      <c r="J12989">
        <v>12</v>
      </c>
      <c r="K12989">
        <f ca="1">SIMULATION!$D$3*SIMULATION!$D$17/$H12977/(SIMULATION!$D$17-$I12977)*(((EXP(-$I12977*$J12989))/(1-EXP(-SIMULATION!$D$4*$I12977)))-(EXP(-SIMULATION!$D$17*$J12989)/(1-EXP(-SIMULATION!$D$4*SIMULATION!$D$17))))</f>
        <v>2.1727099440401276</v>
      </c>
      <c r="L12989">
        <v>0.26035094333045455</v>
      </c>
      <c r="M12989">
        <f t="shared" ca="1" si="202"/>
        <v>2.7383770275544337</v>
      </c>
    </row>
    <row r="12990" spans="1:13" x14ac:dyDescent="0.25">
      <c r="A12990" s="9"/>
      <c r="H12990" s="9"/>
      <c r="J12990">
        <v>13</v>
      </c>
      <c r="K12990">
        <f ca="1">SIMULATION!$D$3*SIMULATION!$D$17/$H12977/(SIMULATION!$D$17-$I12977)*(((EXP(-$I12977*$J12990))/(1-EXP(-SIMULATION!$D$4*$I12977)))-(EXP(-SIMULATION!$D$17*$J12990)/(1-EXP(-SIMULATION!$D$4*SIMULATION!$D$17))))</f>
        <v>2.1537631188206428</v>
      </c>
      <c r="L12990">
        <v>0.12261146507065594</v>
      </c>
      <c r="M12990">
        <f t="shared" ca="1" si="202"/>
        <v>2.4178391702343873</v>
      </c>
    </row>
    <row r="12991" spans="1:13" x14ac:dyDescent="0.25">
      <c r="A12991" s="9"/>
      <c r="H12991" s="9"/>
      <c r="J12991">
        <v>14</v>
      </c>
      <c r="K12991">
        <f ca="1">SIMULATION!$D$3*SIMULATION!$D$17/$H12977/(SIMULATION!$D$17-$I12977)*(((EXP(-$I12977*$J12991))/(1-EXP(-SIMULATION!$D$4*$I12977)))-(EXP(-SIMULATION!$D$17*$J12991)/(1-EXP(-SIMULATION!$D$4*SIMULATION!$D$17))))</f>
        <v>2.1347004933074203</v>
      </c>
      <c r="L12991">
        <v>-6.9529560687637479E-2</v>
      </c>
      <c r="M12991">
        <f t="shared" ca="1" si="202"/>
        <v>1.9862757058080722</v>
      </c>
    </row>
    <row r="12992" spans="1:13" x14ac:dyDescent="0.25">
      <c r="A12992" s="9"/>
      <c r="H12992" s="9"/>
      <c r="J12992">
        <v>15</v>
      </c>
      <c r="K12992">
        <f ca="1">SIMULATION!$D$3*SIMULATION!$D$17/$H12977/(SIMULATION!$D$17-$I12977)*(((EXP(-$I12977*$J12992))/(1-EXP(-SIMULATION!$D$4*$I12977)))-(EXP(-SIMULATION!$D$17*$J12992)/(1-EXP(-SIMULATION!$D$4*SIMULATION!$D$17))))</f>
        <v>2.1156265684993487</v>
      </c>
      <c r="L12992">
        <v>0.30867227508843548</v>
      </c>
      <c r="M12992">
        <f t="shared" ca="1" si="202"/>
        <v>2.7686618346355822</v>
      </c>
    </row>
    <row r="12993" spans="1:13" x14ac:dyDescent="0.25">
      <c r="A12993" s="9"/>
      <c r="H12993" s="9"/>
      <c r="J12993">
        <v>16</v>
      </c>
      <c r="K12993">
        <f ca="1">SIMULATION!$D$3*SIMULATION!$D$17/$H12977/(SIMULATION!$D$17-$I12977)*(((EXP(-$I12977*$J12993))/(1-EXP(-SIMULATION!$D$4*$I12977)))-(EXP(-SIMULATION!$D$17*$J12993)/(1-EXP(-SIMULATION!$D$4*SIMULATION!$D$17))))</f>
        <v>2.0966077393720615</v>
      </c>
      <c r="L12993">
        <v>-0.24257632413050903</v>
      </c>
      <c r="M12993">
        <f t="shared" ca="1" si="202"/>
        <v>1.5880203408116105</v>
      </c>
    </row>
    <row r="12994" spans="1:13" x14ac:dyDescent="0.25">
      <c r="A12994" s="9"/>
      <c r="H12994" s="9"/>
      <c r="J12994">
        <v>17</v>
      </c>
      <c r="K12994">
        <f ca="1">SIMULATION!$D$3*SIMULATION!$D$17/$H12977/(SIMULATION!$D$17-$I12977)*(((EXP(-$I12977*$J12994))/(1-EXP(-SIMULATION!$D$4*$I12977)))-(EXP(-SIMULATION!$D$17*$J12994)/(1-EXP(-SIMULATION!$D$4*SIMULATION!$D$17))))</f>
        <v>2.077685986833778</v>
      </c>
      <c r="L12994">
        <v>0.62453416131958861</v>
      </c>
      <c r="M12994">
        <f t="shared" ca="1" si="202"/>
        <v>3.375271862106473</v>
      </c>
    </row>
    <row r="12995" spans="1:13" x14ac:dyDescent="0.25">
      <c r="A12995" s="9"/>
      <c r="H12995" s="9"/>
      <c r="J12995">
        <v>18</v>
      </c>
      <c r="K12995">
        <f ca="1">SIMULATION!$D$3*SIMULATION!$D$17/$H12977/(SIMULATION!$D$17-$I12977)*(((EXP(-$I12977*$J12995))/(1-EXP(-SIMULATION!$D$4*$I12977)))-(EXP(-SIMULATION!$D$17*$J12995)/(1-EXP(-SIMULATION!$D$4*SIMULATION!$D$17))))</f>
        <v>2.058887651815752</v>
      </c>
      <c r="L12995">
        <v>-2.641938908804359E-3</v>
      </c>
      <c r="M12995">
        <f t="shared" ref="M12995:M13058" ca="1" si="203">$K12995*(1+$L12995)</f>
        <v>2.0534481964195632</v>
      </c>
    </row>
    <row r="12996" spans="1:13" x14ac:dyDescent="0.25">
      <c r="A12996" s="9"/>
      <c r="H12996" s="9"/>
      <c r="J12996">
        <v>19</v>
      </c>
      <c r="K12996">
        <f ca="1">SIMULATION!$D$3*SIMULATION!$D$17/$H12977/(SIMULATION!$D$17-$I12977)*(((EXP(-$I12977*$J12996))/(1-EXP(-SIMULATION!$D$4*$I12977)))-(EXP(-SIMULATION!$D$17*$J12996)/(1-EXP(-SIMULATION!$D$4*SIMULATION!$D$17))))</f>
        <v>2.0402290578756195</v>
      </c>
      <c r="L12996">
        <v>0.14121651754870262</v>
      </c>
      <c r="M12996">
        <f t="shared" ca="1" si="203"/>
        <v>2.3283431004304846</v>
      </c>
    </row>
    <row r="12997" spans="1:13" x14ac:dyDescent="0.25">
      <c r="A12997" s="9"/>
      <c r="H12997" s="9"/>
      <c r="J12997">
        <v>20</v>
      </c>
      <c r="K12997">
        <f ca="1">SIMULATION!$D$3*SIMULATION!$D$17/$H12977/(SIMULATION!$D$17-$I12977)*(((EXP(-$I12977*$J12997))/(1-EXP(-SIMULATION!$D$4*$I12977)))-(EXP(-SIMULATION!$D$17*$J12997)/(1-EXP(-SIMULATION!$D$4*SIMULATION!$D$17))))</f>
        <v>2.0217201142517327</v>
      </c>
      <c r="L12997">
        <v>8.0101375672327293E-2</v>
      </c>
      <c r="M12997">
        <f t="shared" ca="1" si="203"/>
        <v>2.1836626766277112</v>
      </c>
    </row>
    <row r="12998" spans="1:13" x14ac:dyDescent="0.25">
      <c r="A12998" s="9"/>
      <c r="H12998" s="9"/>
      <c r="J12998">
        <v>21</v>
      </c>
      <c r="K12998">
        <f ca="1">SIMULATION!$D$3*SIMULATION!$D$17/$H12977/(SIMULATION!$D$17-$I12977)*(((EXP(-$I12977*$J12998))/(1-EXP(-SIMULATION!$D$4*$I12977)))-(EXP(-SIMULATION!$D$17*$J12998)/(1-EXP(-SIMULATION!$D$4*SIMULATION!$D$17))))</f>
        <v>2.0033666247418807</v>
      </c>
      <c r="L12998">
        <v>-0.19130181692115927</v>
      </c>
      <c r="M12998">
        <f t="shared" ca="1" si="203"/>
        <v>1.6201189494695485</v>
      </c>
    </row>
    <row r="12999" spans="1:13" x14ac:dyDescent="0.25">
      <c r="A12999" s="9"/>
      <c r="H12999" s="9"/>
      <c r="J12999">
        <v>22</v>
      </c>
      <c r="K12999">
        <f ca="1">SIMULATION!$D$3*SIMULATION!$D$17/$H12977/(SIMULATION!$D$17-$I12977)*(((EXP(-$I12977*$J12999))/(1-EXP(-SIMULATION!$D$4*$I12977)))-(EXP(-SIMULATION!$D$17*$J12999)/(1-EXP(-SIMULATION!$D$4*SIMULATION!$D$17))))</f>
        <v>1.9851717672432778</v>
      </c>
      <c r="L12999">
        <v>-7.826572242611575E-2</v>
      </c>
      <c r="M12999">
        <f t="shared" ca="1" si="203"/>
        <v>1.8298008647400539</v>
      </c>
    </row>
    <row r="13000" spans="1:13" x14ac:dyDescent="0.25">
      <c r="A13000" s="9"/>
      <c r="H13000" s="9"/>
      <c r="J13000">
        <v>23</v>
      </c>
      <c r="K13000">
        <f ca="1">SIMULATION!$D$3*SIMULATION!$D$17/$H12977/(SIMULATION!$D$17-$I12977)*(((EXP(-$I12977*$J13000))/(1-EXP(-SIMULATION!$D$4*$I12977)))-(EXP(-SIMULATION!$D$17*$J13000)/(1-EXP(-SIMULATION!$D$4*SIMULATION!$D$17))))</f>
        <v>1.9671370418325691</v>
      </c>
      <c r="L13000">
        <v>-0.14892163193844712</v>
      </c>
      <c r="M13000">
        <f t="shared" ca="1" si="203"/>
        <v>1.6741877833162937</v>
      </c>
    </row>
    <row r="13001" spans="1:13" x14ac:dyDescent="0.25">
      <c r="A13001" s="9"/>
      <c r="H13001" s="9"/>
      <c r="J13001">
        <v>24</v>
      </c>
      <c r="K13001">
        <f ca="1">SIMULATION!$D$3*SIMULATION!$D$17/$H12977/(SIMULATION!$D$17-$I12977)*(((EXP(-$I12977*$J13001))/(1-EXP(-SIMULATION!$D$4*$I12977)))-(EXP(-SIMULATION!$D$17*$J13001)/(1-EXP(-SIMULATION!$D$4*SIMULATION!$D$17))))</f>
        <v>1.9492628782737993</v>
      </c>
      <c r="L13001">
        <v>-0.19059096373356674</v>
      </c>
      <c r="M13001">
        <f t="shared" ca="1" si="203"/>
        <v>1.5777509877335296</v>
      </c>
    </row>
    <row r="13002" spans="1:13" x14ac:dyDescent="0.25">
      <c r="A13002" s="9">
        <v>521</v>
      </c>
      <c r="B13002" s="2">
        <f ca="1">NORMINV(RAND(),SIMULATION!D7,SIMULATION!D8)</f>
        <v>58.457986106419696</v>
      </c>
      <c r="C13002" s="2">
        <v>2</v>
      </c>
      <c r="D13002" s="2">
        <f ca="1">SIMULATION!$D$11*(1+(SIMULATION!$D$12*LN(1+$C13002)))*(1+(SIMULATION!$D$13*(($B13002/63.5)-1)))</f>
        <v>9.8636325713754562</v>
      </c>
      <c r="E13002" s="2">
        <v>-0.39034658824448037</v>
      </c>
      <c r="F13002" s="2">
        <f ca="1">D13002*(1+E13002)</f>
        <v>6.0133972494419163</v>
      </c>
      <c r="G13002" s="2">
        <v>1.0477874612793359</v>
      </c>
      <c r="H13002" s="9">
        <f>SIMULATION!$D$15*EXP($G$13002)</f>
        <v>629.4494072155627</v>
      </c>
      <c r="I13002" s="2">
        <f ca="1">$F13002/$H13002</f>
        <v>9.5534242792329055E-3</v>
      </c>
      <c r="J13002">
        <v>0</v>
      </c>
      <c r="K13002">
        <f ca="1">SIMULATION!$D$3*SIMULATION!$D$17/$H13002/(SIMULATION!$D$17-$I13002)*(((EXP(-$I13002*$J13002))/(1-EXP(-SIMULATION!$D$4*$I13002)))-(EXP(-SIMULATION!$D$17*$J13002)/(1-EXP(-SIMULATION!$D$4*SIMULATION!$D$17))))</f>
        <v>3.4650957645251639</v>
      </c>
      <c r="L13002">
        <v>-0.12500918559573967</v>
      </c>
      <c r="M13002">
        <f t="shared" ca="1" si="203"/>
        <v>3.031926964990626</v>
      </c>
    </row>
    <row r="13003" spans="1:13" x14ac:dyDescent="0.25">
      <c r="A13003" s="9"/>
      <c r="H13003" s="9"/>
      <c r="J13003">
        <v>1</v>
      </c>
      <c r="K13003">
        <f ca="1">SIMULATION!$D$3*SIMULATION!$D$17/$H13002/(SIMULATION!$D$17-$I13002)*(((EXP(-$I13002*$J13003))/(1-EXP(-SIMULATION!$D$4*$I13002)))-(EXP(-SIMULATION!$D$17*$J13003)/(1-EXP(-SIMULATION!$D$4*SIMULATION!$D$17))))</f>
        <v>3.7443927841789146</v>
      </c>
      <c r="L13003">
        <v>-1.4780859771380734E-2</v>
      </c>
      <c r="M13003">
        <f t="shared" ca="1" si="203"/>
        <v>3.6890474395069961</v>
      </c>
    </row>
    <row r="13004" spans="1:13" x14ac:dyDescent="0.25">
      <c r="A13004" s="9"/>
      <c r="H13004" s="9"/>
      <c r="J13004">
        <v>2</v>
      </c>
      <c r="K13004">
        <f ca="1">SIMULATION!$D$3*SIMULATION!$D$17/$H13002/(SIMULATION!$D$17-$I13002)*(((EXP(-$I13002*$J13004))/(1-EXP(-SIMULATION!$D$4*$I13002)))-(EXP(-SIMULATION!$D$17*$J13004)/(1-EXP(-SIMULATION!$D$4*SIMULATION!$D$17))))</f>
        <v>3.9088841868508521</v>
      </c>
      <c r="L13004">
        <v>-0.16843968667234976</v>
      </c>
      <c r="M13004">
        <f t="shared" ca="1" si="203"/>
        <v>3.2504729591791919</v>
      </c>
    </row>
    <row r="13005" spans="1:13" x14ac:dyDescent="0.25">
      <c r="A13005" s="9"/>
      <c r="H13005" s="9"/>
      <c r="J13005">
        <v>3</v>
      </c>
      <c r="K13005">
        <f ca="1">SIMULATION!$D$3*SIMULATION!$D$17/$H13002/(SIMULATION!$D$17-$I13002)*(((EXP(-$I13002*$J13005))/(1-EXP(-SIMULATION!$D$4*$I13002)))-(EXP(-SIMULATION!$D$17*$J13005)/(1-EXP(-SIMULATION!$D$4*SIMULATION!$D$17))))</f>
        <v>3.99994312273332</v>
      </c>
      <c r="L13005">
        <v>0.25693410127689414</v>
      </c>
      <c r="M13005">
        <f t="shared" ca="1" si="203"/>
        <v>5.0276649141314991</v>
      </c>
    </row>
    <row r="13006" spans="1:13" x14ac:dyDescent="0.25">
      <c r="A13006" s="9"/>
      <c r="H13006" s="9"/>
      <c r="J13006">
        <v>4</v>
      </c>
      <c r="K13006">
        <f ca="1">SIMULATION!$D$3*SIMULATION!$D$17/$H13002/(SIMULATION!$D$17-$I13002)*(((EXP(-$I13002*$J13006))/(1-EXP(-SIMULATION!$D$4*$I13002)))-(EXP(-SIMULATION!$D$17*$J13006)/(1-EXP(-SIMULATION!$D$4*SIMULATION!$D$17))))</f>
        <v>4.0440812010361666</v>
      </c>
      <c r="L13006">
        <v>-0.13564850774821499</v>
      </c>
      <c r="M13006">
        <f t="shared" ca="1" si="203"/>
        <v>3.4955076209030014</v>
      </c>
    </row>
    <row r="13007" spans="1:13" x14ac:dyDescent="0.25">
      <c r="A13007" s="9"/>
      <c r="H13007" s="9"/>
      <c r="J13007">
        <v>5</v>
      </c>
      <c r="K13007">
        <f ca="1">SIMULATION!$D$3*SIMULATION!$D$17/$H13002/(SIMULATION!$D$17-$I13002)*(((EXP(-$I13002*$J13007))/(1-EXP(-SIMULATION!$D$4*$I13002)))-(EXP(-SIMULATION!$D$17*$J13007)/(1-EXP(-SIMULATION!$D$4*SIMULATION!$D$17))))</f>
        <v>4.0582864071819866</v>
      </c>
      <c r="L13007">
        <v>6.4430912170685362E-2</v>
      </c>
      <c r="M13007">
        <f t="shared" ca="1" si="203"/>
        <v>4.3197655022466153</v>
      </c>
    </row>
    <row r="13008" spans="1:13" x14ac:dyDescent="0.25">
      <c r="A13008" s="9"/>
      <c r="H13008" s="9"/>
      <c r="J13008">
        <v>6</v>
      </c>
      <c r="K13008">
        <f ca="1">SIMULATION!$D$3*SIMULATION!$D$17/$H13002/(SIMULATION!$D$17-$I13002)*(((EXP(-$I13002*$J13008))/(1-EXP(-SIMULATION!$D$4*$I13002)))-(EXP(-SIMULATION!$D$17*$J13008)/(1-EXP(-SIMULATION!$D$4*SIMULATION!$D$17))))</f>
        <v>4.0534437696098848</v>
      </c>
      <c r="L13008">
        <v>0.48726533516983006</v>
      </c>
      <c r="M13008">
        <f t="shared" ca="1" si="203"/>
        <v>6.0285464066009045</v>
      </c>
    </row>
    <row r="13009" spans="1:13" x14ac:dyDescent="0.25">
      <c r="A13009" s="9"/>
      <c r="H13009" s="9"/>
      <c r="J13009">
        <v>7</v>
      </c>
      <c r="K13009">
        <f ca="1">SIMULATION!$D$3*SIMULATION!$D$17/$H13002/(SIMULATION!$D$17-$I13002)*(((EXP(-$I13002*$J13009))/(1-EXP(-SIMULATION!$D$4*$I13002)))-(EXP(-SIMULATION!$D$17*$J13009)/(1-EXP(-SIMULATION!$D$4*SIMULATION!$D$17))))</f>
        <v>4.0365274059862521</v>
      </c>
      <c r="L13009">
        <v>0.35962359517289588</v>
      </c>
      <c r="M13009">
        <f t="shared" ca="1" si="203"/>
        <v>5.4881579037409516</v>
      </c>
    </row>
    <row r="13010" spans="1:13" x14ac:dyDescent="0.25">
      <c r="A13010" s="9"/>
      <c r="H13010" s="9"/>
      <c r="J13010">
        <v>8</v>
      </c>
      <c r="K13010">
        <f ca="1">SIMULATION!$D$3*SIMULATION!$D$17/$H13002/(SIMULATION!$D$17-$I13002)*(((EXP(-$I13002*$J13010))/(1-EXP(-SIMULATION!$D$4*$I13002)))-(EXP(-SIMULATION!$D$17*$J13010)/(1-EXP(-SIMULATION!$D$4*SIMULATION!$D$17))))</f>
        <v>4.0120052395146528</v>
      </c>
      <c r="L13010">
        <v>0.30346806391186598</v>
      </c>
      <c r="M13010">
        <f t="shared" ca="1" si="203"/>
        <v>5.229520701954427</v>
      </c>
    </row>
    <row r="13011" spans="1:13" x14ac:dyDescent="0.25">
      <c r="A13011" s="9"/>
      <c r="H13011" s="9"/>
      <c r="J13011">
        <v>9</v>
      </c>
      <c r="K13011">
        <f ca="1">SIMULATION!$D$3*SIMULATION!$D$17/$H13002/(SIMULATION!$D$17-$I13002)*(((EXP(-$I13002*$J13011))/(1-EXP(-SIMULATION!$D$4*$I13002)))-(EXP(-SIMULATION!$D$17*$J13011)/(1-EXP(-SIMULATION!$D$4*SIMULATION!$D$17))))</f>
        <v>3.982739175133081</v>
      </c>
      <c r="L13011">
        <v>0.23753789190497482</v>
      </c>
      <c r="M13011">
        <f t="shared" ca="1" si="203"/>
        <v>4.9287906428015518</v>
      </c>
    </row>
    <row r="13012" spans="1:13" x14ac:dyDescent="0.25">
      <c r="A13012" s="9"/>
      <c r="H13012" s="9"/>
      <c r="J13012">
        <v>10</v>
      </c>
      <c r="K13012">
        <f ca="1">SIMULATION!$D$3*SIMULATION!$D$17/$H13002/(SIMULATION!$D$17-$I13002)*(((EXP(-$I13002*$J13012))/(1-EXP(-SIMULATION!$D$4*$I13002)))-(EXP(-SIMULATION!$D$17*$J13012)/(1-EXP(-SIMULATION!$D$4*SIMULATION!$D$17))))</f>
        <v>3.950561954159896</v>
      </c>
      <c r="L13012">
        <v>0.45851150745316155</v>
      </c>
      <c r="M13012">
        <f t="shared" ca="1" si="203"/>
        <v>5.7619400710488575</v>
      </c>
    </row>
    <row r="13013" spans="1:13" x14ac:dyDescent="0.25">
      <c r="A13013" s="9"/>
      <c r="H13013" s="9"/>
      <c r="J13013">
        <v>11</v>
      </c>
      <c r="K13013">
        <f ca="1">SIMULATION!$D$3*SIMULATION!$D$17/$H13002/(SIMULATION!$D$17-$I13002)*(((EXP(-$I13002*$J13013))/(1-EXP(-SIMULATION!$D$4*$I13002)))-(EXP(-SIMULATION!$D$17*$J13013)/(1-EXP(-SIMULATION!$D$4*SIMULATION!$D$17))))</f>
        <v>3.9166468166417947</v>
      </c>
      <c r="L13013">
        <v>-0.15059537882318039</v>
      </c>
      <c r="M13013">
        <f t="shared" ca="1" si="203"/>
        <v>3.3268179055730198</v>
      </c>
    </row>
    <row r="13014" spans="1:13" x14ac:dyDescent="0.25">
      <c r="A13014" s="9"/>
      <c r="H13014" s="9"/>
      <c r="J13014">
        <v>12</v>
      </c>
      <c r="K13014">
        <f ca="1">SIMULATION!$D$3*SIMULATION!$D$17/$H13002/(SIMULATION!$D$17-$I13002)*(((EXP(-$I13002*$J13014))/(1-EXP(-SIMULATION!$D$4*$I13002)))-(EXP(-SIMULATION!$D$17*$J13014)/(1-EXP(-SIMULATION!$D$4*SIMULATION!$D$17))))</f>
        <v>3.8817443898485164</v>
      </c>
      <c r="L13014">
        <v>0.31155966116757577</v>
      </c>
      <c r="M13014">
        <f t="shared" ca="1" si="203"/>
        <v>5.0911393566888581</v>
      </c>
    </row>
    <row r="13015" spans="1:13" x14ac:dyDescent="0.25">
      <c r="A13015" s="9"/>
      <c r="H13015" s="9"/>
      <c r="J13015">
        <v>13</v>
      </c>
      <c r="K13015">
        <f ca="1">SIMULATION!$D$3*SIMULATION!$D$17/$H13002/(SIMULATION!$D$17-$I13002)*(((EXP(-$I13002*$J13015))/(1-EXP(-SIMULATION!$D$4*$I13002)))-(EXP(-SIMULATION!$D$17*$J13015)/(1-EXP(-SIMULATION!$D$4*SIMULATION!$D$17))))</f>
        <v>3.8463344920602167</v>
      </c>
      <c r="L13015">
        <v>1.6160653417295844E-2</v>
      </c>
      <c r="M13015">
        <f t="shared" ca="1" si="203"/>
        <v>3.9084937707133922</v>
      </c>
    </row>
    <row r="13016" spans="1:13" x14ac:dyDescent="0.25">
      <c r="A13016" s="9"/>
      <c r="H13016" s="9"/>
      <c r="J13016">
        <v>14</v>
      </c>
      <c r="K13016">
        <f ca="1">SIMULATION!$D$3*SIMULATION!$D$17/$H13002/(SIMULATION!$D$17-$I13002)*(((EXP(-$I13002*$J13016))/(1-EXP(-SIMULATION!$D$4*$I13002)))-(EXP(-SIMULATION!$D$17*$J13016)/(1-EXP(-SIMULATION!$D$4*SIMULATION!$D$17))))</f>
        <v>3.8107234120099127</v>
      </c>
      <c r="L13016">
        <v>0.27297684970664809</v>
      </c>
      <c r="M13016">
        <f t="shared" ca="1" si="203"/>
        <v>4.8509626841237479</v>
      </c>
    </row>
    <row r="13017" spans="1:13" x14ac:dyDescent="0.25">
      <c r="A13017" s="9"/>
      <c r="H13017" s="9"/>
      <c r="J13017">
        <v>15</v>
      </c>
      <c r="K13017">
        <f ca="1">SIMULATION!$D$3*SIMULATION!$D$17/$H13002/(SIMULATION!$D$17-$I13002)*(((EXP(-$I13002*$J13017))/(1-EXP(-SIMULATION!$D$4*$I13002)))-(EXP(-SIMULATION!$D$17*$J13017)/(1-EXP(-SIMULATION!$D$4*SIMULATION!$D$17))))</f>
        <v>3.775106247803103</v>
      </c>
      <c r="L13017">
        <v>0.19472444374745038</v>
      </c>
      <c r="M13017">
        <f t="shared" ca="1" si="203"/>
        <v>4.5102117119940868</v>
      </c>
    </row>
    <row r="13018" spans="1:13" x14ac:dyDescent="0.25">
      <c r="A13018" s="9"/>
      <c r="H13018" s="9"/>
      <c r="J13018">
        <v>16</v>
      </c>
      <c r="K13018">
        <f ca="1">SIMULATION!$D$3*SIMULATION!$D$17/$H13002/(SIMULATION!$D$17-$I13002)*(((EXP(-$I13002*$J13018))/(1-EXP(-SIMULATION!$D$4*$I13002)))-(EXP(-SIMULATION!$D$17*$J13018)/(1-EXP(-SIMULATION!$D$4*SIMULATION!$D$17))))</f>
        <v>3.7396068551031969</v>
      </c>
      <c r="L13018">
        <v>-0.12108427419591934</v>
      </c>
      <c r="M13018">
        <f t="shared" ca="1" si="203"/>
        <v>3.2867992732749416</v>
      </c>
    </row>
    <row r="13019" spans="1:13" x14ac:dyDescent="0.25">
      <c r="A13019" s="9"/>
      <c r="H13019" s="9"/>
      <c r="J13019">
        <v>17</v>
      </c>
      <c r="K13019">
        <f ca="1">SIMULATION!$D$3*SIMULATION!$D$17/$H13002/(SIMULATION!$D$17-$I13002)*(((EXP(-$I13002*$J13019))/(1-EXP(-SIMULATION!$D$4*$I13002)))-(EXP(-SIMULATION!$D$17*$J13019)/(1-EXP(-SIMULATION!$D$4*SIMULATION!$D$17))))</f>
        <v>3.7043034467919074</v>
      </c>
      <c r="L13019">
        <v>0.2397908626845148</v>
      </c>
      <c r="M13019">
        <f t="shared" ca="1" si="203"/>
        <v>4.5925615659433605</v>
      </c>
    </row>
    <row r="13020" spans="1:13" x14ac:dyDescent="0.25">
      <c r="A13020" s="9"/>
      <c r="H13020" s="9"/>
      <c r="J13020">
        <v>18</v>
      </c>
      <c r="K13020">
        <f ca="1">SIMULATION!$D$3*SIMULATION!$D$17/$H13002/(SIMULATION!$D$17-$I13002)*(((EXP(-$I13002*$J13020))/(1-EXP(-SIMULATION!$D$4*$I13002)))-(EXP(-SIMULATION!$D$17*$J13020)/(1-EXP(-SIMULATION!$D$4*SIMULATION!$D$17))))</f>
        <v>3.6692449977475223</v>
      </c>
      <c r="L13020">
        <v>-0.18721561198650946</v>
      </c>
      <c r="M13020">
        <f t="shared" ca="1" si="203"/>
        <v>2.9823050499657815</v>
      </c>
    </row>
    <row r="13021" spans="1:13" x14ac:dyDescent="0.25">
      <c r="A13021" s="9"/>
      <c r="H13021" s="9"/>
      <c r="J13021">
        <v>19</v>
      </c>
      <c r="K13021">
        <f ca="1">SIMULATION!$D$3*SIMULATION!$D$17/$H13002/(SIMULATION!$D$17-$I13002)*(((EXP(-$I13002*$J13021))/(1-EXP(-SIMULATION!$D$4*$I13002)))-(EXP(-SIMULATION!$D$17*$J13021)/(1-EXP(-SIMULATION!$D$4*SIMULATION!$D$17))))</f>
        <v>3.6344617573204685</v>
      </c>
      <c r="L13021">
        <v>0.67988074477740201</v>
      </c>
      <c r="M13021">
        <f t="shared" ca="1" si="203"/>
        <v>6.1054623237524943</v>
      </c>
    </row>
    <row r="13022" spans="1:13" x14ac:dyDescent="0.25">
      <c r="A13022" s="9"/>
      <c r="H13022" s="9"/>
      <c r="J13022">
        <v>20</v>
      </c>
      <c r="K13022">
        <f ca="1">SIMULATION!$D$3*SIMULATION!$D$17/$H13002/(SIMULATION!$D$17-$I13002)*(((EXP(-$I13002*$J13022))/(1-EXP(-SIMULATION!$D$4*$I13002)))-(EXP(-SIMULATION!$D$17*$J13022)/(1-EXP(-SIMULATION!$D$4*SIMULATION!$D$17))))</f>
        <v>3.5999719858792862</v>
      </c>
      <c r="L13022">
        <v>-1.8026677144407153E-3</v>
      </c>
      <c r="M13022">
        <f t="shared" ca="1" si="203"/>
        <v>3.5934824326074506</v>
      </c>
    </row>
    <row r="13023" spans="1:13" x14ac:dyDescent="0.25">
      <c r="A13023" s="9"/>
      <c r="H13023" s="9"/>
      <c r="J13023">
        <v>21</v>
      </c>
      <c r="K13023">
        <f ca="1">SIMULATION!$D$3*SIMULATION!$D$17/$H13002/(SIMULATION!$D$17-$I13002)*(((EXP(-$I13002*$J13023))/(1-EXP(-SIMULATION!$D$4*$I13002)))-(EXP(-SIMULATION!$D$17*$J13023)/(1-EXP(-SIMULATION!$D$4*SIMULATION!$D$17))))</f>
        <v>3.5657862716502171</v>
      </c>
      <c r="L13023">
        <v>0.47281619954891646</v>
      </c>
      <c r="M13023">
        <f t="shared" ca="1" si="203"/>
        <v>5.2517477850155725</v>
      </c>
    </row>
    <row r="13024" spans="1:13" x14ac:dyDescent="0.25">
      <c r="A13024" s="9"/>
      <c r="H13024" s="9"/>
      <c r="J13024">
        <v>22</v>
      </c>
      <c r="K13024">
        <f ca="1">SIMULATION!$D$3*SIMULATION!$D$17/$H13002/(SIMULATION!$D$17-$I13002)*(((EXP(-$I13002*$J13024))/(1-EXP(-SIMULATION!$D$4*$I13002)))-(EXP(-SIMULATION!$D$17*$J13024)/(1-EXP(-SIMULATION!$D$4*SIMULATION!$D$17))))</f>
        <v>3.5319102969511809</v>
      </c>
      <c r="L13024">
        <v>-0.35386847881998484</v>
      </c>
      <c r="M13024">
        <f t="shared" ca="1" si="203"/>
        <v>2.2820785728404256</v>
      </c>
    </row>
    <row r="13025" spans="1:13" x14ac:dyDescent="0.25">
      <c r="A13025" s="9"/>
      <c r="H13025" s="9"/>
      <c r="J13025">
        <v>23</v>
      </c>
      <c r="K13025">
        <f ca="1">SIMULATION!$D$3*SIMULATION!$D$17/$H13002/(SIMULATION!$D$17-$I13002)*(((EXP(-$I13002*$J13025))/(1-EXP(-SIMULATION!$D$4*$I13002)))-(EXP(-SIMULATION!$D$17*$J13025)/(1-EXP(-SIMULATION!$D$4*SIMULATION!$D$17))))</f>
        <v>3.4983466107610157</v>
      </c>
      <c r="L13025">
        <v>0.22762389205409111</v>
      </c>
      <c r="M13025">
        <f t="shared" ca="1" si="203"/>
        <v>4.2946538820566769</v>
      </c>
    </row>
    <row r="13026" spans="1:13" x14ac:dyDescent="0.25">
      <c r="A13026" s="9"/>
      <c r="H13026" s="9"/>
      <c r="J13026">
        <v>24</v>
      </c>
      <c r="K13026">
        <f ca="1">SIMULATION!$D$3*SIMULATION!$D$17/$H13002/(SIMULATION!$D$17-$I13002)*(((EXP(-$I13002*$J13026))/(1-EXP(-SIMULATION!$D$4*$I13002)))-(EXP(-SIMULATION!$D$17*$J13026)/(1-EXP(-SIMULATION!$D$4*SIMULATION!$D$17))))</f>
        <v>3.4650957645251643</v>
      </c>
      <c r="L13026">
        <v>-0.166379214717055</v>
      </c>
      <c r="M13026">
        <f t="shared" ca="1" si="203"/>
        <v>2.8885758523040743</v>
      </c>
    </row>
    <row r="13027" spans="1:13" x14ac:dyDescent="0.25">
      <c r="A13027" s="9">
        <v>522</v>
      </c>
      <c r="B13027" s="2">
        <f ca="1">NORMINV(RAND(),SIMULATION!D7,SIMULATION!D8)</f>
        <v>52.718322425939682</v>
      </c>
      <c r="C13027" s="2">
        <v>2</v>
      </c>
      <c r="D13027" s="2">
        <f ca="1">SIMULATION!$D$11*(1+(SIMULATION!$D$12*LN(1+$C13027)))*(1+(SIMULATION!$D$13*(($B13027/63.5)-1)))</f>
        <v>9.43739517550509</v>
      </c>
      <c r="E13027" s="2">
        <v>-0.22952277495948392</v>
      </c>
      <c r="F13027" s="2">
        <f ca="1">D13027*(1+E13027)</f>
        <v>7.2712980464339161</v>
      </c>
      <c r="G13027" s="2">
        <v>1.6291824451729278</v>
      </c>
      <c r="H13027" s="9">
        <f>SIMULATION!$D$15*EXP($G$13027)</f>
        <v>1125.7901958171074</v>
      </c>
      <c r="I13027" s="2">
        <f ca="1">$F13027/$H13027</f>
        <v>6.4588393765113144E-3</v>
      </c>
      <c r="J13027">
        <v>0</v>
      </c>
      <c r="K13027">
        <f ca="1">SIMULATION!$D$3*SIMULATION!$D$17/$H13027/(SIMULATION!$D$17-$I13027)*(((EXP(-$I13027*$J13027))/(1-EXP(-SIMULATION!$D$4*$I13027)))-(EXP(-SIMULATION!$D$17*$J13027)/(1-EXP(-SIMULATION!$D$4*SIMULATION!$D$17))))</f>
        <v>2.9565980635852656</v>
      </c>
      <c r="L13027">
        <v>-0.12005914328016072</v>
      </c>
      <c r="M13027">
        <f t="shared" ca="1" si="203"/>
        <v>2.6016314330474364</v>
      </c>
    </row>
    <row r="13028" spans="1:13" x14ac:dyDescent="0.25">
      <c r="A13028" s="9"/>
      <c r="H13028" s="9"/>
      <c r="J13028">
        <v>1</v>
      </c>
      <c r="K13028">
        <f ca="1">SIMULATION!$D$3*SIMULATION!$D$17/$H13027/(SIMULATION!$D$17-$I13027)*(((EXP(-$I13027*$J13028))/(1-EXP(-SIMULATION!$D$4*$I13027)))-(EXP(-SIMULATION!$D$17*$J13028)/(1-EXP(-SIMULATION!$D$4*SIMULATION!$D$17))))</f>
        <v>3.1124339852718288</v>
      </c>
      <c r="L13028">
        <v>-0.32181415767434768</v>
      </c>
      <c r="M13028">
        <f t="shared" ca="1" si="203"/>
        <v>2.1108086639845625</v>
      </c>
    </row>
    <row r="13029" spans="1:13" x14ac:dyDescent="0.25">
      <c r="A13029" s="9"/>
      <c r="H13029" s="9"/>
      <c r="J13029">
        <v>2</v>
      </c>
      <c r="K13029">
        <f ca="1">SIMULATION!$D$3*SIMULATION!$D$17/$H13027/(SIMULATION!$D$17-$I13027)*(((EXP(-$I13027*$J13029))/(1-EXP(-SIMULATION!$D$4*$I13027)))-(EXP(-SIMULATION!$D$17*$J13029)/(1-EXP(-SIMULATION!$D$4*SIMULATION!$D$17))))</f>
        <v>3.2044573652994073</v>
      </c>
      <c r="L13029">
        <v>2.9536204119174993E-2</v>
      </c>
      <c r="M13029">
        <f t="shared" ca="1" si="203"/>
        <v>3.2991048721320841</v>
      </c>
    </row>
    <row r="13030" spans="1:13" x14ac:dyDescent="0.25">
      <c r="A13030" s="9"/>
      <c r="H13030" s="9"/>
      <c r="J13030">
        <v>3</v>
      </c>
      <c r="K13030">
        <f ca="1">SIMULATION!$D$3*SIMULATION!$D$17/$H13027/(SIMULATION!$D$17-$I13027)*(((EXP(-$I13027*$J13030))/(1-EXP(-SIMULATION!$D$4*$I13027)))-(EXP(-SIMULATION!$D$17*$J13030)/(1-EXP(-SIMULATION!$D$4*SIMULATION!$D$17))))</f>
        <v>3.255638594036717</v>
      </c>
      <c r="L13030">
        <v>0.27808773696732325</v>
      </c>
      <c r="M13030">
        <f t="shared" ca="1" si="203"/>
        <v>4.1609917630358657</v>
      </c>
    </row>
    <row r="13031" spans="1:13" x14ac:dyDescent="0.25">
      <c r="A13031" s="9"/>
      <c r="H13031" s="9"/>
      <c r="J13031">
        <v>4</v>
      </c>
      <c r="K13031">
        <f ca="1">SIMULATION!$D$3*SIMULATION!$D$17/$H13027/(SIMULATION!$D$17-$I13027)*(((EXP(-$I13027*$J13031))/(1-EXP(-SIMULATION!$D$4*$I13027)))-(EXP(-SIMULATION!$D$17*$J13031)/(1-EXP(-SIMULATION!$D$4*SIMULATION!$D$17))))</f>
        <v>3.2806973303057005</v>
      </c>
      <c r="L13031">
        <v>-4.5437314394462712E-2</v>
      </c>
      <c r="M13031">
        <f t="shared" ca="1" si="203"/>
        <v>3.131631254275526</v>
      </c>
    </row>
    <row r="13032" spans="1:13" x14ac:dyDescent="0.25">
      <c r="A13032" s="9"/>
      <c r="H13032" s="9"/>
      <c r="J13032">
        <v>5</v>
      </c>
      <c r="K13032">
        <f ca="1">SIMULATION!$D$3*SIMULATION!$D$17/$H13027/(SIMULATION!$D$17-$I13027)*(((EXP(-$I13027*$J13032))/(1-EXP(-SIMULATION!$D$4*$I13027)))-(EXP(-SIMULATION!$D$17*$J13032)/(1-EXP(-SIMULATION!$D$4*SIMULATION!$D$17))))</f>
        <v>3.2890659659501811</v>
      </c>
      <c r="L13032">
        <v>8.3002210350573355E-2</v>
      </c>
      <c r="M13032">
        <f t="shared" ca="1" si="203"/>
        <v>3.5620657111128899</v>
      </c>
    </row>
    <row r="13033" spans="1:13" x14ac:dyDescent="0.25">
      <c r="A13033" s="9"/>
      <c r="H13033" s="9"/>
      <c r="J13033">
        <v>6</v>
      </c>
      <c r="K13033">
        <f ca="1">SIMULATION!$D$3*SIMULATION!$D$17/$H13027/(SIMULATION!$D$17-$I13027)*(((EXP(-$I13027*$J13033))/(1-EXP(-SIMULATION!$D$4*$I13027)))-(EXP(-SIMULATION!$D$17*$J13033)/(1-EXP(-SIMULATION!$D$4*SIMULATION!$D$17))))</f>
        <v>3.2867886858591464</v>
      </c>
      <c r="L13033">
        <v>0.32950430692861621</v>
      </c>
      <c r="M13033">
        <f t="shared" ca="1" si="203"/>
        <v>4.3697997138139817</v>
      </c>
    </row>
    <row r="13034" spans="1:13" x14ac:dyDescent="0.25">
      <c r="A13034" s="9"/>
      <c r="H13034" s="9"/>
      <c r="J13034">
        <v>7</v>
      </c>
      <c r="K13034">
        <f ca="1">SIMULATION!$D$3*SIMULATION!$D$17/$H13027/(SIMULATION!$D$17-$I13027)*(((EXP(-$I13027*$J13034))/(1-EXP(-SIMULATION!$D$4*$I13027)))-(EXP(-SIMULATION!$D$17*$J13034)/(1-EXP(-SIMULATION!$D$4*SIMULATION!$D$17))))</f>
        <v>3.2777384317179301</v>
      </c>
      <c r="L13034">
        <v>5.031557107579121E-2</v>
      </c>
      <c r="M13034">
        <f t="shared" ca="1" si="203"/>
        <v>3.4426597127468859</v>
      </c>
    </row>
    <row r="13035" spans="1:13" x14ac:dyDescent="0.25">
      <c r="A13035" s="9"/>
      <c r="H13035" s="9"/>
      <c r="J13035">
        <v>8</v>
      </c>
      <c r="K13035">
        <f ca="1">SIMULATION!$D$3*SIMULATION!$D$17/$H13027/(SIMULATION!$D$17-$I13027)*(((EXP(-$I13027*$J13035))/(1-EXP(-SIMULATION!$D$4*$I13027)))-(EXP(-SIMULATION!$D$17*$J13035)/(1-EXP(-SIMULATION!$D$4*SIMULATION!$D$17))))</f>
        <v>3.2643967619097247</v>
      </c>
      <c r="L13035">
        <v>-0.19609876006708477</v>
      </c>
      <c r="M13035">
        <f t="shared" ca="1" si="203"/>
        <v>2.6242526045322214</v>
      </c>
    </row>
    <row r="13036" spans="1:13" x14ac:dyDescent="0.25">
      <c r="A13036" s="9"/>
      <c r="H13036" s="9"/>
      <c r="J13036">
        <v>9</v>
      </c>
      <c r="K13036">
        <f ca="1">SIMULATION!$D$3*SIMULATION!$D$17/$H13027/(SIMULATION!$D$17-$I13027)*(((EXP(-$I13027*$J13036))/(1-EXP(-SIMULATION!$D$4*$I13027)))-(EXP(-SIMULATION!$D$17*$J13036)/(1-EXP(-SIMULATION!$D$4*SIMULATION!$D$17))))</f>
        <v>3.2483536046591617</v>
      </c>
      <c r="L13036">
        <v>-1.0044492818166731E-2</v>
      </c>
      <c r="M13036">
        <f t="shared" ca="1" si="203"/>
        <v>3.2157255402062965</v>
      </c>
    </row>
    <row r="13037" spans="1:13" x14ac:dyDescent="0.25">
      <c r="A13037" s="9"/>
      <c r="H13037" s="9"/>
      <c r="J13037">
        <v>10</v>
      </c>
      <c r="K13037">
        <f ca="1">SIMULATION!$D$3*SIMULATION!$D$17/$H13027/(SIMULATION!$D$17-$I13027)*(((EXP(-$I13027*$J13037))/(1-EXP(-SIMULATION!$D$4*$I13027)))-(EXP(-SIMULATION!$D$17*$J13037)/(1-EXP(-SIMULATION!$D$4*SIMULATION!$D$17))))</f>
        <v>3.2306275119656211</v>
      </c>
      <c r="L13037">
        <v>0.1422568865489767</v>
      </c>
      <c r="M13037">
        <f t="shared" ca="1" si="203"/>
        <v>3.6902065234173169</v>
      </c>
    </row>
    <row r="13038" spans="1:13" x14ac:dyDescent="0.25">
      <c r="A13038" s="9"/>
      <c r="H13038" s="9"/>
      <c r="J13038">
        <v>11</v>
      </c>
      <c r="K13038">
        <f ca="1">SIMULATION!$D$3*SIMULATION!$D$17/$H13027/(SIMULATION!$D$17-$I13027)*(((EXP(-$I13027*$J13038))/(1-EXP(-SIMULATION!$D$4*$I13027)))-(EXP(-SIMULATION!$D$17*$J13038)/(1-EXP(-SIMULATION!$D$4*SIMULATION!$D$17))))</f>
        <v>3.2118708860851473</v>
      </c>
      <c r="L13038">
        <v>-0.29723403235698664</v>
      </c>
      <c r="M13038">
        <f t="shared" ca="1" si="203"/>
        <v>2.2571935512040513</v>
      </c>
    </row>
    <row r="13039" spans="1:13" x14ac:dyDescent="0.25">
      <c r="A13039" s="9"/>
      <c r="H13039" s="9"/>
      <c r="J13039">
        <v>12</v>
      </c>
      <c r="K13039">
        <f ca="1">SIMULATION!$D$3*SIMULATION!$D$17/$H13027/(SIMULATION!$D$17-$I13027)*(((EXP(-$I13027*$J13039))/(1-EXP(-SIMULATION!$D$4*$I13027)))-(EXP(-SIMULATION!$D$17*$J13039)/(1-EXP(-SIMULATION!$D$4*SIMULATION!$D$17))))</f>
        <v>3.1925014936291864</v>
      </c>
      <c r="L13039">
        <v>0.19758901199532197</v>
      </c>
      <c r="M13039">
        <f t="shared" ca="1" si="203"/>
        <v>3.823304709548967</v>
      </c>
    </row>
    <row r="13040" spans="1:13" x14ac:dyDescent="0.25">
      <c r="A13040" s="9"/>
      <c r="H13040" s="9"/>
      <c r="J13040">
        <v>13</v>
      </c>
      <c r="K13040">
        <f ca="1">SIMULATION!$D$3*SIMULATION!$D$17/$H13027/(SIMULATION!$D$17-$I13027)*(((EXP(-$I13027*$J13040))/(1-EXP(-SIMULATION!$D$4*$I13027)))-(EXP(-SIMULATION!$D$17*$J13040)/(1-EXP(-SIMULATION!$D$4*SIMULATION!$D$17))))</f>
        <v>3.1727867429788286</v>
      </c>
      <c r="L13040">
        <v>-1.7827365120462606E-2</v>
      </c>
      <c r="M13040">
        <f t="shared" ca="1" si="203"/>
        <v>3.1162243152623819</v>
      </c>
    </row>
    <row r="13041" spans="1:13" x14ac:dyDescent="0.25">
      <c r="A13041" s="9"/>
      <c r="H13041" s="9"/>
      <c r="J13041">
        <v>14</v>
      </c>
      <c r="K13041">
        <f ca="1">SIMULATION!$D$3*SIMULATION!$D$17/$H13027/(SIMULATION!$D$17-$I13027)*(((EXP(-$I13027*$J13041))/(1-EXP(-SIMULATION!$D$4*$I13027)))-(EXP(-SIMULATION!$D$17*$J13041)/(1-EXP(-SIMULATION!$D$4*SIMULATION!$D$17))))</f>
        <v>3.1528976912849824</v>
      </c>
      <c r="L13041">
        <v>-0.15268095329641837</v>
      </c>
      <c r="M13041">
        <f t="shared" ca="1" si="203"/>
        <v>2.6715102661335148</v>
      </c>
    </row>
    <row r="13042" spans="1:13" x14ac:dyDescent="0.25">
      <c r="A13042" s="9"/>
      <c r="H13042" s="9"/>
      <c r="J13042">
        <v>15</v>
      </c>
      <c r="K13042">
        <f ca="1">SIMULATION!$D$3*SIMULATION!$D$17/$H13027/(SIMULATION!$D$17-$I13027)*(((EXP(-$I13027*$J13042))/(1-EXP(-SIMULATION!$D$4*$I13027)))-(EXP(-SIMULATION!$D$17*$J13042)/(1-EXP(-SIMULATION!$D$4*SIMULATION!$D$17))))</f>
        <v>3.1329436534524548</v>
      </c>
      <c r="L13042">
        <v>0.41953693646623363</v>
      </c>
      <c r="M13042">
        <f t="shared" ca="1" si="203"/>
        <v>4.4473292359432275</v>
      </c>
    </row>
    <row r="13043" spans="1:13" x14ac:dyDescent="0.25">
      <c r="A13043" s="9"/>
      <c r="H13043" s="9"/>
      <c r="J13043">
        <v>16</v>
      </c>
      <c r="K13043">
        <f ca="1">SIMULATION!$D$3*SIMULATION!$D$17/$H13027/(SIMULATION!$D$17-$I13027)*(((EXP(-$I13027*$J13043))/(1-EXP(-SIMULATION!$D$4*$I13027)))-(EXP(-SIMULATION!$D$17*$J13043)/(1-EXP(-SIMULATION!$D$4*SIMULATION!$D$17))))</f>
        <v>3.1129943804044924</v>
      </c>
      <c r="L13043">
        <v>0.36242559494241133</v>
      </c>
      <c r="M13043">
        <f t="shared" ca="1" si="203"/>
        <v>4.241223220774974</v>
      </c>
    </row>
    <row r="13044" spans="1:13" x14ac:dyDescent="0.25">
      <c r="A13044" s="9"/>
      <c r="H13044" s="9"/>
      <c r="J13044">
        <v>17</v>
      </c>
      <c r="K13044">
        <f ca="1">SIMULATION!$D$3*SIMULATION!$D$17/$H13027/(SIMULATION!$D$17-$I13027)*(((EXP(-$I13027*$J13044))/(1-EXP(-SIMULATION!$D$4*$I13027)))-(EXP(-SIMULATION!$D$17*$J13044)/(1-EXP(-SIMULATION!$D$4*SIMULATION!$D$17))))</f>
        <v>3.0930942714405538</v>
      </c>
      <c r="L13044">
        <v>0.1510511744881434</v>
      </c>
      <c r="M13044">
        <f t="shared" ca="1" si="203"/>
        <v>3.5603097939441972</v>
      </c>
    </row>
    <row r="13045" spans="1:13" x14ac:dyDescent="0.25">
      <c r="A13045" s="9"/>
      <c r="H13045" s="9"/>
      <c r="J13045">
        <v>18</v>
      </c>
      <c r="K13045">
        <f ca="1">SIMULATION!$D$3*SIMULATION!$D$17/$H13027/(SIMULATION!$D$17-$I13027)*(((EXP(-$I13027*$J13045))/(1-EXP(-SIMULATION!$D$4*$I13027)))-(EXP(-SIMULATION!$D$17*$J13045)/(1-EXP(-SIMULATION!$D$4*SIMULATION!$D$17))))</f>
        <v>3.0732714818477245</v>
      </c>
      <c r="L13045">
        <v>0.28989890293590098</v>
      </c>
      <c r="M13045">
        <f t="shared" ca="1" si="203"/>
        <v>3.9642095128595702</v>
      </c>
    </row>
    <row r="13046" spans="1:13" x14ac:dyDescent="0.25">
      <c r="A13046" s="9"/>
      <c r="H13046" s="9"/>
      <c r="J13046">
        <v>19</v>
      </c>
      <c r="K13046">
        <f ca="1">SIMULATION!$D$3*SIMULATION!$D$17/$H13027/(SIMULATION!$D$17-$I13027)*(((EXP(-$I13027*$J13046))/(1-EXP(-SIMULATION!$D$4*$I13027)))-(EXP(-SIMULATION!$D$17*$J13046)/(1-EXP(-SIMULATION!$D$4*SIMULATION!$D$17))))</f>
        <v>3.053543759266828</v>
      </c>
      <c r="L13046">
        <v>0.14204389253339778</v>
      </c>
      <c r="M13046">
        <f t="shared" ca="1" si="203"/>
        <v>3.4872810008541526</v>
      </c>
    </row>
    <row r="13047" spans="1:13" x14ac:dyDescent="0.25">
      <c r="A13047" s="9"/>
      <c r="H13047" s="9"/>
      <c r="J13047">
        <v>20</v>
      </c>
      <c r="K13047">
        <f ca="1">SIMULATION!$D$3*SIMULATION!$D$17/$H13027/(SIMULATION!$D$17-$I13027)*(((EXP(-$I13027*$J13047))/(1-EXP(-SIMULATION!$D$4*$I13027)))-(EXP(-SIMULATION!$D$17*$J13047)/(1-EXP(-SIMULATION!$D$4*SIMULATION!$D$17))))</f>
        <v>3.0339221837652044</v>
      </c>
      <c r="L13047">
        <v>1.1133699841197914E-2</v>
      </c>
      <c r="M13047">
        <f t="shared" ca="1" si="203"/>
        <v>3.0677009627007981</v>
      </c>
    </row>
    <row r="13048" spans="1:13" x14ac:dyDescent="0.25">
      <c r="A13048" s="9"/>
      <c r="H13048" s="9"/>
      <c r="J13048">
        <v>21</v>
      </c>
      <c r="K13048">
        <f ca="1">SIMULATION!$D$3*SIMULATION!$D$17/$H13027/(SIMULATION!$D$17-$I13027)*(((EXP(-$I13027*$J13048))/(1-EXP(-SIMULATION!$D$4*$I13027)))-(EXP(-SIMULATION!$D$17*$J13048)/(1-EXP(-SIMULATION!$D$4*SIMULATION!$D$17))))</f>
        <v>3.0144135645539194</v>
      </c>
      <c r="L13048">
        <v>-3.5484306057068773E-2</v>
      </c>
      <c r="M13048">
        <f t="shared" ca="1" si="203"/>
        <v>2.9074491910467084</v>
      </c>
    </row>
    <row r="13049" spans="1:13" x14ac:dyDescent="0.25">
      <c r="A13049" s="9"/>
      <c r="H13049" s="9"/>
      <c r="J13049">
        <v>22</v>
      </c>
      <c r="K13049">
        <f ca="1">SIMULATION!$D$3*SIMULATION!$D$17/$H13027/(SIMULATION!$D$17-$I13027)*(((EXP(-$I13027*$J13049))/(1-EXP(-SIMULATION!$D$4*$I13027)))-(EXP(-SIMULATION!$D$17*$J13049)/(1-EXP(-SIMULATION!$D$4*SIMULATION!$D$17))))</f>
        <v>2.9950219758501859</v>
      </c>
      <c r="L13049">
        <v>-0.26582616416657129</v>
      </c>
      <c r="M13049">
        <f t="shared" ca="1" si="203"/>
        <v>2.1988667724153457</v>
      </c>
    </row>
    <row r="13050" spans="1:13" x14ac:dyDescent="0.25">
      <c r="A13050" s="9"/>
      <c r="H13050" s="9"/>
      <c r="J13050">
        <v>23</v>
      </c>
      <c r="K13050">
        <f ca="1">SIMULATION!$D$3*SIMULATION!$D$17/$H13027/(SIMULATION!$D$17-$I13027)*(((EXP(-$I13027*$J13050))/(1-EXP(-SIMULATION!$D$4*$I13027)))-(EXP(-SIMULATION!$D$17*$J13050)/(1-EXP(-SIMULATION!$D$4*SIMULATION!$D$17))))</f>
        <v>2.9757497410832223</v>
      </c>
      <c r="L13050">
        <v>-7.0177771736674374E-2</v>
      </c>
      <c r="M13050">
        <f t="shared" ca="1" si="203"/>
        <v>2.766918255008016</v>
      </c>
    </row>
    <row r="13051" spans="1:13" x14ac:dyDescent="0.25">
      <c r="A13051" s="9"/>
      <c r="H13051" s="9"/>
      <c r="J13051">
        <v>24</v>
      </c>
      <c r="K13051">
        <f ca="1">SIMULATION!$D$3*SIMULATION!$D$17/$H13027/(SIMULATION!$D$17-$I13027)*(((EXP(-$I13027*$J13051))/(1-EXP(-SIMULATION!$D$4*$I13027)))-(EXP(-SIMULATION!$D$17*$J13051)/(1-EXP(-SIMULATION!$D$4*SIMULATION!$D$17))))</f>
        <v>2.956598063585266</v>
      </c>
      <c r="L13051">
        <v>0.16631949179434352</v>
      </c>
      <c r="M13051">
        <f t="shared" ca="1" si="203"/>
        <v>3.4483379509609078</v>
      </c>
    </row>
    <row r="13052" spans="1:13" x14ac:dyDescent="0.25">
      <c r="A13052" s="9">
        <v>523</v>
      </c>
      <c r="B13052" s="2">
        <f ca="1">NORMINV(RAND(),SIMULATION!D7,SIMULATION!D8)</f>
        <v>61.09067178792138</v>
      </c>
      <c r="C13052" s="2">
        <v>2</v>
      </c>
      <c r="D13052" s="2">
        <f ca="1">SIMULATION!$D$11*(1+(SIMULATION!$D$12*LN(1+$C13052)))*(1+(SIMULATION!$D$13*(($B13052/63.5)-1)))</f>
        <v>10.059140383591837</v>
      </c>
      <c r="E13052" s="2">
        <v>9.0887591605158836E-3</v>
      </c>
      <c r="F13052" s="2">
        <f ca="1">D13052*(1+E13052)</f>
        <v>10.150565487900124</v>
      </c>
      <c r="G13052" s="2">
        <v>-0.50876076728250941</v>
      </c>
      <c r="H13052" s="9">
        <f>SIMULATION!$D$15*EXP($G$13052)</f>
        <v>132.72738023589318</v>
      </c>
      <c r="I13052" s="2">
        <f ca="1">$F13052/$H13052</f>
        <v>7.647680131906294E-2</v>
      </c>
      <c r="J13052">
        <v>0</v>
      </c>
      <c r="K13052">
        <f ca="1">SIMULATION!$D$3*SIMULATION!$D$17/$H13052/(SIMULATION!$D$17-$I13052)*(((EXP(-$I13052*$J13052))/(1-EXP(-SIMULATION!$D$4*$I13052)))-(EXP(-SIMULATION!$D$17*$J13052)/(1-EXP(-SIMULATION!$D$4*SIMULATION!$D$17))))</f>
        <v>0.94974329619426257</v>
      </c>
      <c r="L13052">
        <v>-0.337265779208478</v>
      </c>
      <c r="M13052">
        <f t="shared" ca="1" si="203"/>
        <v>0.62942738335527626</v>
      </c>
    </row>
    <row r="13053" spans="1:13" x14ac:dyDescent="0.25">
      <c r="A13053" s="9"/>
      <c r="H13053" s="9"/>
      <c r="J13053">
        <v>1</v>
      </c>
      <c r="K13053">
        <f ca="1">SIMULATION!$D$3*SIMULATION!$D$17/$H13052/(SIMULATION!$D$17-$I13052)*(((EXP(-$I13052*$J13053))/(1-EXP(-SIMULATION!$D$4*$I13052)))-(EXP(-SIMULATION!$D$17*$J13053)/(1-EXP(-SIMULATION!$D$4*SIMULATION!$D$17))))</f>
        <v>2.3086779353951723</v>
      </c>
      <c r="L13053">
        <v>3.4369030003815984E-2</v>
      </c>
      <c r="M13053">
        <f t="shared" ca="1" si="203"/>
        <v>2.3880249566259169</v>
      </c>
    </row>
    <row r="13054" spans="1:13" x14ac:dyDescent="0.25">
      <c r="A13054" s="9"/>
      <c r="H13054" s="9"/>
      <c r="J13054">
        <v>2</v>
      </c>
      <c r="K13054">
        <f ca="1">SIMULATION!$D$3*SIMULATION!$D$17/$H13052/(SIMULATION!$D$17-$I13052)*(((EXP(-$I13052*$J13054))/(1-EXP(-SIMULATION!$D$4*$I13052)))-(EXP(-SIMULATION!$D$17*$J13054)/(1-EXP(-SIMULATION!$D$4*SIMULATION!$D$17))))</f>
        <v>3.0543483581987032</v>
      </c>
      <c r="L13054">
        <v>-6.956402982799198E-2</v>
      </c>
      <c r="M13054">
        <f t="shared" ca="1" si="203"/>
        <v>2.84187557790389</v>
      </c>
    </row>
    <row r="13055" spans="1:13" x14ac:dyDescent="0.25">
      <c r="A13055" s="9"/>
      <c r="H13055" s="9"/>
      <c r="J13055">
        <v>3</v>
      </c>
      <c r="K13055">
        <f ca="1">SIMULATION!$D$3*SIMULATION!$D$17/$H13052/(SIMULATION!$D$17-$I13052)*(((EXP(-$I13052*$J13055))/(1-EXP(-SIMULATION!$D$4*$I13052)))-(EXP(-SIMULATION!$D$17*$J13055)/(1-EXP(-SIMULATION!$D$4*SIMULATION!$D$17))))</f>
        <v>3.416239743450284</v>
      </c>
      <c r="L13055">
        <v>2.1601636808626611E-2</v>
      </c>
      <c r="M13055">
        <f t="shared" ca="1" si="203"/>
        <v>3.4900361136394933</v>
      </c>
    </row>
    <row r="13056" spans="1:13" x14ac:dyDescent="0.25">
      <c r="A13056" s="9"/>
      <c r="H13056" s="9"/>
      <c r="J13056">
        <v>4</v>
      </c>
      <c r="K13056">
        <f ca="1">SIMULATION!$D$3*SIMULATION!$D$17/$H13052/(SIMULATION!$D$17-$I13052)*(((EXP(-$I13052*$J13056))/(1-EXP(-SIMULATION!$D$4*$I13052)))-(EXP(-SIMULATION!$D$17*$J13056)/(1-EXP(-SIMULATION!$D$4*SIMULATION!$D$17))))</f>
        <v>3.5407332636572986</v>
      </c>
      <c r="L13056">
        <v>1.8608329687501462E-2</v>
      </c>
      <c r="M13056">
        <f t="shared" ca="1" si="203"/>
        <v>3.6066203955629366</v>
      </c>
    </row>
    <row r="13057" spans="1:13" x14ac:dyDescent="0.25">
      <c r="A13057" s="9"/>
      <c r="H13057" s="9"/>
      <c r="J13057">
        <v>5</v>
      </c>
      <c r="K13057">
        <f ca="1">SIMULATION!$D$3*SIMULATION!$D$17/$H13052/(SIMULATION!$D$17-$I13052)*(((EXP(-$I13052*$J13057))/(1-EXP(-SIMULATION!$D$4*$I13052)))-(EXP(-SIMULATION!$D$17*$J13057)/(1-EXP(-SIMULATION!$D$4*SIMULATION!$D$17))))</f>
        <v>3.5210049816765689</v>
      </c>
      <c r="L13057">
        <v>-0.42321246511358956</v>
      </c>
      <c r="M13057">
        <f t="shared" ca="1" si="203"/>
        <v>2.0308717837039989</v>
      </c>
    </row>
    <row r="13058" spans="1:13" x14ac:dyDescent="0.25">
      <c r="A13058" s="9"/>
      <c r="H13058" s="9"/>
      <c r="J13058">
        <v>6</v>
      </c>
      <c r="K13058">
        <f ca="1">SIMULATION!$D$3*SIMULATION!$D$17/$H13052/(SIMULATION!$D$17-$I13052)*(((EXP(-$I13052*$J13058))/(1-EXP(-SIMULATION!$D$4*$I13052)))-(EXP(-SIMULATION!$D$17*$J13058)/(1-EXP(-SIMULATION!$D$4*SIMULATION!$D$17))))</f>
        <v>3.4161821115682369</v>
      </c>
      <c r="L13058">
        <v>0.25912523668887594</v>
      </c>
      <c r="M13058">
        <f t="shared" ca="1" si="203"/>
        <v>4.3014011098006604</v>
      </c>
    </row>
    <row r="13059" spans="1:13" x14ac:dyDescent="0.25">
      <c r="A13059" s="9"/>
      <c r="H13059" s="9"/>
      <c r="J13059">
        <v>7</v>
      </c>
      <c r="K13059">
        <f ca="1">SIMULATION!$D$3*SIMULATION!$D$17/$H13052/(SIMULATION!$D$17-$I13052)*(((EXP(-$I13052*$J13059))/(1-EXP(-SIMULATION!$D$4*$I13052)))-(EXP(-SIMULATION!$D$17*$J13059)/(1-EXP(-SIMULATION!$D$4*SIMULATION!$D$17))))</f>
        <v>3.2636154084116487</v>
      </c>
      <c r="L13059">
        <v>7.7314172302728523E-2</v>
      </c>
      <c r="M13059">
        <f t="shared" ref="M13059:M13122" ca="1" si="204">$K13059*(1+$L13059)</f>
        <v>3.5159391324274263</v>
      </c>
    </row>
    <row r="13060" spans="1:13" x14ac:dyDescent="0.25">
      <c r="A13060" s="9"/>
      <c r="H13060" s="9"/>
      <c r="J13060">
        <v>8</v>
      </c>
      <c r="K13060">
        <f ca="1">SIMULATION!$D$3*SIMULATION!$D$17/$H13052/(SIMULATION!$D$17-$I13052)*(((EXP(-$I13052*$J13060))/(1-EXP(-SIMULATION!$D$4*$I13052)))-(EXP(-SIMULATION!$D$17*$J13060)/(1-EXP(-SIMULATION!$D$4*SIMULATION!$D$17))))</f>
        <v>3.0867404573024633</v>
      </c>
      <c r="L13060">
        <v>-2.3372676607651386E-2</v>
      </c>
      <c r="M13060">
        <f t="shared" ca="1" si="204"/>
        <v>3.0145950708221787</v>
      </c>
    </row>
    <row r="13061" spans="1:13" x14ac:dyDescent="0.25">
      <c r="A13061" s="9"/>
      <c r="H13061" s="9"/>
      <c r="J13061">
        <v>9</v>
      </c>
      <c r="K13061">
        <f ca="1">SIMULATION!$D$3*SIMULATION!$D$17/$H13052/(SIMULATION!$D$17-$I13052)*(((EXP(-$I13052*$J13061))/(1-EXP(-SIMULATION!$D$4*$I13052)))-(EXP(-SIMULATION!$D$17*$J13061)/(1-EXP(-SIMULATION!$D$4*SIMULATION!$D$17))))</f>
        <v>2.900112454247143</v>
      </c>
      <c r="L13061">
        <v>0.49380052897776738</v>
      </c>
      <c r="M13061">
        <f t="shared" ca="1" si="204"/>
        <v>4.3321895182493932</v>
      </c>
    </row>
    <row r="13062" spans="1:13" x14ac:dyDescent="0.25">
      <c r="A13062" s="9"/>
      <c r="H13062" s="9"/>
      <c r="J13062">
        <v>10</v>
      </c>
      <c r="K13062">
        <f ca="1">SIMULATION!$D$3*SIMULATION!$D$17/$H13052/(SIMULATION!$D$17-$I13052)*(((EXP(-$I13052*$J13062))/(1-EXP(-SIMULATION!$D$4*$I13052)))-(EXP(-SIMULATION!$D$17*$J13062)/(1-EXP(-SIMULATION!$D$4*SIMULATION!$D$17))))</f>
        <v>2.7126299073253919</v>
      </c>
      <c r="L13062">
        <v>-0.21646827577515979</v>
      </c>
      <c r="M13062">
        <f t="shared" ca="1" si="204"/>
        <v>2.1254315884705326</v>
      </c>
    </row>
    <row r="13063" spans="1:13" x14ac:dyDescent="0.25">
      <c r="A13063" s="9"/>
      <c r="H13063" s="9"/>
      <c r="J13063">
        <v>11</v>
      </c>
      <c r="K13063">
        <f ca="1">SIMULATION!$D$3*SIMULATION!$D$17/$H13052/(SIMULATION!$D$17-$I13052)*(((EXP(-$I13052*$J13063))/(1-EXP(-SIMULATION!$D$4*$I13052)))-(EXP(-SIMULATION!$D$17*$J13063)/(1-EXP(-SIMULATION!$D$4*SIMULATION!$D$17))))</f>
        <v>2.5295979534211139</v>
      </c>
      <c r="L13063">
        <v>-6.0775679425013225E-2</v>
      </c>
      <c r="M13063">
        <f t="shared" ca="1" si="204"/>
        <v>2.3758599191298226</v>
      </c>
    </row>
    <row r="13064" spans="1:13" x14ac:dyDescent="0.25">
      <c r="A13064" s="9"/>
      <c r="H13064" s="9"/>
      <c r="J13064">
        <v>12</v>
      </c>
      <c r="K13064">
        <f ca="1">SIMULATION!$D$3*SIMULATION!$D$17/$H13052/(SIMULATION!$D$17-$I13052)*(((EXP(-$I13052*$J13064))/(1-EXP(-SIMULATION!$D$4*$I13052)))-(EXP(-SIMULATION!$D$17*$J13064)/(1-EXP(-SIMULATION!$D$4*SIMULATION!$D$17))))</f>
        <v>2.3540482571839001</v>
      </c>
      <c r="L13064">
        <v>-7.2200974591868736E-2</v>
      </c>
      <c r="M13064">
        <f t="shared" ca="1" si="204"/>
        <v>2.1840836787789324</v>
      </c>
    </row>
    <row r="13065" spans="1:13" x14ac:dyDescent="0.25">
      <c r="A13065" s="9"/>
      <c r="H13065" s="9"/>
      <c r="J13065">
        <v>13</v>
      </c>
      <c r="K13065">
        <f ca="1">SIMULATION!$D$3*SIMULATION!$D$17/$H13052/(SIMULATION!$D$17-$I13052)*(((EXP(-$I13052*$J13065))/(1-EXP(-SIMULATION!$D$4*$I13052)))-(EXP(-SIMULATION!$D$17*$J13065)/(1-EXP(-SIMULATION!$D$4*SIMULATION!$D$17))))</f>
        <v>2.187582680978474</v>
      </c>
      <c r="L13065">
        <v>-6.2269446549810779E-2</v>
      </c>
      <c r="M13065">
        <f t="shared" ca="1" si="204"/>
        <v>2.0513631181519929</v>
      </c>
    </row>
    <row r="13066" spans="1:13" x14ac:dyDescent="0.25">
      <c r="A13066" s="9"/>
      <c r="H13066" s="9"/>
      <c r="J13066">
        <v>14</v>
      </c>
      <c r="K13066">
        <f ca="1">SIMULATION!$D$3*SIMULATION!$D$17/$H13052/(SIMULATION!$D$17-$I13052)*(((EXP(-$I13052*$J13066))/(1-EXP(-SIMULATION!$D$4*$I13052)))-(EXP(-SIMULATION!$D$17*$J13066)/(1-EXP(-SIMULATION!$D$4*SIMULATION!$D$17))))</f>
        <v>2.0309119342637199</v>
      </c>
      <c r="L13066">
        <v>-6.3436733640974644E-2</v>
      </c>
      <c r="M13066">
        <f t="shared" ca="1" si="204"/>
        <v>1.9020775148415556</v>
      </c>
    </row>
    <row r="13067" spans="1:13" x14ac:dyDescent="0.25">
      <c r="A13067" s="9"/>
      <c r="H13067" s="9"/>
      <c r="J13067">
        <v>15</v>
      </c>
      <c r="K13067">
        <f ca="1">SIMULATION!$D$3*SIMULATION!$D$17/$H13052/(SIMULATION!$D$17-$I13052)*(((EXP(-$I13052*$J13067))/(1-EXP(-SIMULATION!$D$4*$I13052)))-(EXP(-SIMULATION!$D$17*$J13067)/(1-EXP(-SIMULATION!$D$4*SIMULATION!$D$17))))</f>
        <v>1.884198905254258</v>
      </c>
      <c r="L13067">
        <v>-1.3311333968778486E-2</v>
      </c>
      <c r="M13067">
        <f t="shared" ca="1" si="204"/>
        <v>1.8591177043628118</v>
      </c>
    </row>
    <row r="13068" spans="1:13" x14ac:dyDescent="0.25">
      <c r="A13068" s="9"/>
      <c r="H13068" s="9"/>
      <c r="J13068">
        <v>16</v>
      </c>
      <c r="K13068">
        <f ca="1">SIMULATION!$D$3*SIMULATION!$D$17/$H13052/(SIMULATION!$D$17-$I13052)*(((EXP(-$I13052*$J13068))/(1-EXP(-SIMULATION!$D$4*$I13052)))-(EXP(-SIMULATION!$D$17*$J13068)/(1-EXP(-SIMULATION!$D$4*SIMULATION!$D$17))))</f>
        <v>1.7472769643025687</v>
      </c>
      <c r="L13068">
        <v>1.6683696093236116E-3</v>
      </c>
      <c r="M13068">
        <f t="shared" ca="1" si="204"/>
        <v>1.7501920680888823</v>
      </c>
    </row>
    <row r="13069" spans="1:13" x14ac:dyDescent="0.25">
      <c r="A13069" s="9"/>
      <c r="H13069" s="9"/>
      <c r="J13069">
        <v>17</v>
      </c>
      <c r="K13069">
        <f ca="1">SIMULATION!$D$3*SIMULATION!$D$17/$H13052/(SIMULATION!$D$17-$I13052)*(((EXP(-$I13052*$J13069))/(1-EXP(-SIMULATION!$D$4*$I13052)))-(EXP(-SIMULATION!$D$17*$J13069)/(1-EXP(-SIMULATION!$D$4*SIMULATION!$D$17))))</f>
        <v>1.6197882721627372</v>
      </c>
      <c r="L13069">
        <v>-5.9955650837904204E-2</v>
      </c>
      <c r="M13069">
        <f t="shared" ca="1" si="204"/>
        <v>1.5226728120856159</v>
      </c>
    </row>
    <row r="13070" spans="1:13" x14ac:dyDescent="0.25">
      <c r="A13070" s="9"/>
      <c r="H13070" s="9"/>
      <c r="J13070">
        <v>18</v>
      </c>
      <c r="K13070">
        <f ca="1">SIMULATION!$D$3*SIMULATION!$D$17/$H13052/(SIMULATION!$D$17-$I13052)*(((EXP(-$I13052*$J13070))/(1-EXP(-SIMULATION!$D$4*$I13052)))-(EXP(-SIMULATION!$D$17*$J13070)/(1-EXP(-SIMULATION!$D$4*SIMULATION!$D$17))))</f>
        <v>1.5012709421990265</v>
      </c>
      <c r="L13070">
        <v>0.13467435280766682</v>
      </c>
      <c r="M13070">
        <f t="shared" ca="1" si="204"/>
        <v>1.7034536347286364</v>
      </c>
    </row>
    <row r="13071" spans="1:13" x14ac:dyDescent="0.25">
      <c r="A13071" s="9"/>
      <c r="H13071" s="9"/>
      <c r="J13071">
        <v>19</v>
      </c>
      <c r="K13071">
        <f ca="1">SIMULATION!$D$3*SIMULATION!$D$17/$H13052/(SIMULATION!$D$17-$I13052)*(((EXP(-$I13052*$J13071))/(1-EXP(-SIMULATION!$D$4*$I13052)))-(EXP(-SIMULATION!$D$17*$J13071)/(1-EXP(-SIMULATION!$D$4*SIMULATION!$D$17))))</f>
        <v>1.3912135351228752</v>
      </c>
      <c r="L13071">
        <v>-0.51756815097642028</v>
      </c>
      <c r="M13071">
        <f t="shared" ca="1" si="204"/>
        <v>0.67116571813595949</v>
      </c>
    </row>
    <row r="13072" spans="1:13" x14ac:dyDescent="0.25">
      <c r="A13072" s="9"/>
      <c r="H13072" s="9"/>
      <c r="J13072">
        <v>20</v>
      </c>
      <c r="K13072">
        <f ca="1">SIMULATION!$D$3*SIMULATION!$D$17/$H13052/(SIMULATION!$D$17-$I13052)*(((EXP(-$I13052*$J13072))/(1-EXP(-SIMULATION!$D$4*$I13052)))-(EXP(-SIMULATION!$D$17*$J13072)/(1-EXP(-SIMULATION!$D$4*SIMULATION!$D$17))))</f>
        <v>1.2890887198197902</v>
      </c>
      <c r="L13072">
        <v>0.45080258179700849</v>
      </c>
      <c r="M13072">
        <f t="shared" ca="1" si="204"/>
        <v>1.8702132428799523</v>
      </c>
    </row>
    <row r="13073" spans="1:13" x14ac:dyDescent="0.25">
      <c r="A13073" s="9"/>
      <c r="H13073" s="9"/>
      <c r="J13073">
        <v>21</v>
      </c>
      <c r="K13073">
        <f ca="1">SIMULATION!$D$3*SIMULATION!$D$17/$H13052/(SIMULATION!$D$17-$I13052)*(((EXP(-$I13052*$J13073))/(1-EXP(-SIMULATION!$D$4*$I13052)))-(EXP(-SIMULATION!$D$17*$J13073)/(1-EXP(-SIMULATION!$D$4*SIMULATION!$D$17))))</f>
        <v>1.1943736761223904</v>
      </c>
      <c r="L13073">
        <v>-0.4857185297066513</v>
      </c>
      <c r="M13073">
        <f t="shared" ca="1" si="204"/>
        <v>0.6142442502358948</v>
      </c>
    </row>
    <row r="13074" spans="1:13" x14ac:dyDescent="0.25">
      <c r="A13074" s="9"/>
      <c r="H13074" s="9"/>
      <c r="J13074">
        <v>22</v>
      </c>
      <c r="K13074">
        <f ca="1">SIMULATION!$D$3*SIMULATION!$D$17/$H13052/(SIMULATION!$D$17-$I13052)*(((EXP(-$I13052*$J13074))/(1-EXP(-SIMULATION!$D$4*$I13052)))-(EXP(-SIMULATION!$D$17*$J13074)/(1-EXP(-SIMULATION!$D$4*SIMULATION!$D$17))))</f>
        <v>1.1065620874881728</v>
      </c>
      <c r="L13074">
        <v>-0.26628922189835302</v>
      </c>
      <c r="M13074">
        <f t="shared" ca="1" si="204"/>
        <v>0.81189653022872998</v>
      </c>
    </row>
    <row r="13075" spans="1:13" x14ac:dyDescent="0.25">
      <c r="A13075" s="9"/>
      <c r="H13075" s="9"/>
      <c r="J13075">
        <v>23</v>
      </c>
      <c r="K13075">
        <f ca="1">SIMULATION!$D$3*SIMULATION!$D$17/$H13052/(SIMULATION!$D$17-$I13052)*(((EXP(-$I13052*$J13075))/(1-EXP(-SIMULATION!$D$4*$I13052)))-(EXP(-SIMULATION!$D$17*$J13075)/(1-EXP(-SIMULATION!$D$4*SIMULATION!$D$17))))</f>
        <v>1.0251708239406614</v>
      </c>
      <c r="L13075">
        <v>0.21059132520504517</v>
      </c>
      <c r="M13075">
        <f t="shared" ca="1" si="204"/>
        <v>1.2410629063158731</v>
      </c>
    </row>
    <row r="13076" spans="1:13" x14ac:dyDescent="0.25">
      <c r="A13076" s="9"/>
      <c r="H13076" s="9"/>
      <c r="J13076">
        <v>24</v>
      </c>
      <c r="K13076">
        <f ca="1">SIMULATION!$D$3*SIMULATION!$D$17/$H13052/(SIMULATION!$D$17-$I13052)*(((EXP(-$I13052*$J13076))/(1-EXP(-SIMULATION!$D$4*$I13052)))-(EXP(-SIMULATION!$D$17*$J13076)/(1-EXP(-SIMULATION!$D$4*SIMULATION!$D$17))))</f>
        <v>0.94974329619426212</v>
      </c>
      <c r="L13076">
        <v>-7.0309697621441805E-2</v>
      </c>
      <c r="M13076">
        <f t="shared" ca="1" si="204"/>
        <v>0.8829671322208521</v>
      </c>
    </row>
    <row r="13077" spans="1:13" x14ac:dyDescent="0.25">
      <c r="A13077" s="9">
        <v>524</v>
      </c>
      <c r="B13077" s="2">
        <f ca="1">NORMINV(RAND(),SIMULATION!D7,SIMULATION!D8)</f>
        <v>65.325533621507802</v>
      </c>
      <c r="C13077" s="2">
        <v>2</v>
      </c>
      <c r="D13077" s="2">
        <f ca="1">SIMULATION!$D$11*(1+(SIMULATION!$D$12*LN(1+$C13077)))*(1+(SIMULATION!$D$13*(($B13077/63.5)-1)))</f>
        <v>10.3736285801664</v>
      </c>
      <c r="E13077" s="2">
        <v>-0.22256326718392883</v>
      </c>
      <c r="F13077" s="2">
        <f ca="1">D13077*(1+E13077)</f>
        <v>8.064839910811985</v>
      </c>
      <c r="G13077" s="2">
        <v>3.0989718404424E-3</v>
      </c>
      <c r="H13077" s="9">
        <f>SIMULATION!$D$15*EXP($G$13077)</f>
        <v>221.44117775253994</v>
      </c>
      <c r="I13077" s="2">
        <f ca="1">$F13077/$H13077</f>
        <v>3.6419784218382482E-2</v>
      </c>
      <c r="J13077">
        <v>0</v>
      </c>
      <c r="K13077">
        <f ca="1">SIMULATION!$D$3*SIMULATION!$D$17/$H13077/(SIMULATION!$D$17-$I13077)*(((EXP(-$I13077*$J13077))/(1-EXP(-SIMULATION!$D$4*$I13077)))-(EXP(-SIMULATION!$D$17*$J13077)/(1-EXP(-SIMULATION!$D$4*SIMULATION!$D$17))))</f>
        <v>1.9367933779921969</v>
      </c>
      <c r="L13077">
        <v>0.29821745755312629</v>
      </c>
      <c r="M13077">
        <f t="shared" ca="1" si="204"/>
        <v>2.514378974982761</v>
      </c>
    </row>
    <row r="13078" spans="1:13" x14ac:dyDescent="0.25">
      <c r="A13078" s="9"/>
      <c r="H13078" s="9"/>
      <c r="J13078">
        <v>1</v>
      </c>
      <c r="K13078">
        <f ca="1">SIMULATION!$D$3*SIMULATION!$D$17/$H13077/(SIMULATION!$D$17-$I13077)*(((EXP(-$I13077*$J13078))/(1-EXP(-SIMULATION!$D$4*$I13077)))-(EXP(-SIMULATION!$D$17*$J13078)/(1-EXP(-SIMULATION!$D$4*SIMULATION!$D$17))))</f>
        <v>2.7424118395936921</v>
      </c>
      <c r="L13078">
        <v>-4.4247628946006569E-2</v>
      </c>
      <c r="M13078">
        <f t="shared" ca="1" si="204"/>
        <v>2.6210666180982152</v>
      </c>
    </row>
    <row r="13079" spans="1:13" x14ac:dyDescent="0.25">
      <c r="A13079" s="9"/>
      <c r="H13079" s="9"/>
      <c r="J13079">
        <v>2</v>
      </c>
      <c r="K13079">
        <f ca="1">SIMULATION!$D$3*SIMULATION!$D$17/$H13077/(SIMULATION!$D$17-$I13077)*(((EXP(-$I13077*$J13079))/(1-EXP(-SIMULATION!$D$4*$I13077)))-(EXP(-SIMULATION!$D$17*$J13079)/(1-EXP(-SIMULATION!$D$4*SIMULATION!$D$17))))</f>
        <v>3.2049795274833097</v>
      </c>
      <c r="L13079">
        <v>-0.57259624516999152</v>
      </c>
      <c r="M13079">
        <f t="shared" ca="1" si="204"/>
        <v>1.3698202841996729</v>
      </c>
    </row>
    <row r="13080" spans="1:13" x14ac:dyDescent="0.25">
      <c r="A13080" s="9"/>
      <c r="H13080" s="9"/>
      <c r="J13080">
        <v>3</v>
      </c>
      <c r="K13080">
        <f ca="1">SIMULATION!$D$3*SIMULATION!$D$17/$H13077/(SIMULATION!$D$17-$I13077)*(((EXP(-$I13077*$J13080))/(1-EXP(-SIMULATION!$D$4*$I13077)))-(EXP(-SIMULATION!$D$17*$J13080)/(1-EXP(-SIMULATION!$D$4*SIMULATION!$D$17))))</f>
        <v>3.4496322289666645</v>
      </c>
      <c r="L13080">
        <v>0.21132881413831259</v>
      </c>
      <c r="M13080">
        <f t="shared" ca="1" si="204"/>
        <v>4.1786389171274934</v>
      </c>
    </row>
    <row r="13081" spans="1:13" x14ac:dyDescent="0.25">
      <c r="A13081" s="9"/>
      <c r="H13081" s="9"/>
      <c r="J13081">
        <v>4</v>
      </c>
      <c r="K13081">
        <f ca="1">SIMULATION!$D$3*SIMULATION!$D$17/$H13077/(SIMULATION!$D$17-$I13077)*(((EXP(-$I13077*$J13081))/(1-EXP(-SIMULATION!$D$4*$I13077)))-(EXP(-SIMULATION!$D$17*$J13081)/(1-EXP(-SIMULATION!$D$4*SIMULATION!$D$17))))</f>
        <v>3.5564913164724645</v>
      </c>
      <c r="L13081">
        <v>0.11717931569598768</v>
      </c>
      <c r="M13081">
        <f t="shared" ca="1" si="204"/>
        <v>3.9732385352154305</v>
      </c>
    </row>
    <row r="13082" spans="1:13" x14ac:dyDescent="0.25">
      <c r="A13082" s="9"/>
      <c r="H13082" s="9"/>
      <c r="J13082">
        <v>5</v>
      </c>
      <c r="K13082">
        <f ca="1">SIMULATION!$D$3*SIMULATION!$D$17/$H13077/(SIMULATION!$D$17-$I13077)*(((EXP(-$I13077*$J13082))/(1-EXP(-SIMULATION!$D$4*$I13077)))-(EXP(-SIMULATION!$D$17*$J13082)/(1-EXP(-SIMULATION!$D$4*SIMULATION!$D$17))))</f>
        <v>3.5768342888391311</v>
      </c>
      <c r="L13082">
        <v>-3.5650611349020207E-2</v>
      </c>
      <c r="M13082">
        <f t="shared" ca="1" si="204"/>
        <v>3.4493179597478778</v>
      </c>
    </row>
    <row r="13083" spans="1:13" x14ac:dyDescent="0.25">
      <c r="A13083" s="9"/>
      <c r="H13083" s="9"/>
      <c r="J13083">
        <v>6</v>
      </c>
      <c r="K13083">
        <f ca="1">SIMULATION!$D$3*SIMULATION!$D$17/$H13077/(SIMULATION!$D$17-$I13077)*(((EXP(-$I13077*$J13083))/(1-EXP(-SIMULATION!$D$4*$I13077)))-(EXP(-SIMULATION!$D$17*$J13083)/(1-EXP(-SIMULATION!$D$4*SIMULATION!$D$17))))</f>
        <v>3.543457158881691</v>
      </c>
      <c r="L13083">
        <v>0.47237682711077372</v>
      </c>
      <c r="M13083">
        <f t="shared" ca="1" si="204"/>
        <v>5.2173042085971808</v>
      </c>
    </row>
    <row r="13084" spans="1:13" x14ac:dyDescent="0.25">
      <c r="A13084" s="9"/>
      <c r="H13084" s="9"/>
      <c r="J13084">
        <v>7</v>
      </c>
      <c r="K13084">
        <f ca="1">SIMULATION!$D$3*SIMULATION!$D$17/$H13077/(SIMULATION!$D$17-$I13077)*(((EXP(-$I13077*$J13084))/(1-EXP(-SIMULATION!$D$4*$I13077)))-(EXP(-SIMULATION!$D$17*$J13084)/(1-EXP(-SIMULATION!$D$4*SIMULATION!$D$17))))</f>
        <v>3.4773148381979437</v>
      </c>
      <c r="L13084">
        <v>-0.1523595989588534</v>
      </c>
      <c r="M13084">
        <f t="shared" ca="1" si="204"/>
        <v>2.9475125439964347</v>
      </c>
    </row>
    <row r="13085" spans="1:13" x14ac:dyDescent="0.25">
      <c r="A13085" s="9"/>
      <c r="H13085" s="9"/>
      <c r="J13085">
        <v>8</v>
      </c>
      <c r="K13085">
        <f ca="1">SIMULATION!$D$3*SIMULATION!$D$17/$H13077/(SIMULATION!$D$17-$I13077)*(((EXP(-$I13077*$J13085))/(1-EXP(-SIMULATION!$D$4*$I13077)))-(EXP(-SIMULATION!$D$17*$J13085)/(1-EXP(-SIMULATION!$D$4*SIMULATION!$D$17))))</f>
        <v>3.3917763752794943</v>
      </c>
      <c r="L13085">
        <v>-6.7541016686949645E-2</v>
      </c>
      <c r="M13085">
        <f t="shared" ca="1" si="204"/>
        <v>3.1626923505183404</v>
      </c>
    </row>
    <row r="13086" spans="1:13" x14ac:dyDescent="0.25">
      <c r="A13086" s="9"/>
      <c r="H13086" s="9"/>
      <c r="J13086">
        <v>9</v>
      </c>
      <c r="K13086">
        <f ca="1">SIMULATION!$D$3*SIMULATION!$D$17/$H13077/(SIMULATION!$D$17-$I13077)*(((EXP(-$I13077*$J13086))/(1-EXP(-SIMULATION!$D$4*$I13077)))-(EXP(-SIMULATION!$D$17*$J13086)/(1-EXP(-SIMULATION!$D$4*SIMULATION!$D$17))))</f>
        <v>3.2953517366397245</v>
      </c>
      <c r="L13086">
        <v>0.11512014263861614</v>
      </c>
      <c r="M13086">
        <f t="shared" ca="1" si="204"/>
        <v>3.6747130986061012</v>
      </c>
    </row>
    <row r="13087" spans="1:13" x14ac:dyDescent="0.25">
      <c r="A13087" s="9"/>
      <c r="H13087" s="9"/>
      <c r="J13087">
        <v>10</v>
      </c>
      <c r="K13087">
        <f ca="1">SIMULATION!$D$3*SIMULATION!$D$17/$H13077/(SIMULATION!$D$17-$I13077)*(((EXP(-$I13077*$J13087))/(1-EXP(-SIMULATION!$D$4*$I13077)))-(EXP(-SIMULATION!$D$17*$J13087)/(1-EXP(-SIMULATION!$D$4*SIMULATION!$D$17))))</f>
        <v>3.1934391184187407</v>
      </c>
      <c r="L13087">
        <v>-0.16089127270252321</v>
      </c>
      <c r="M13087">
        <f t="shared" ca="1" si="204"/>
        <v>2.6796426343583257</v>
      </c>
    </row>
    <row r="13088" spans="1:13" x14ac:dyDescent="0.25">
      <c r="A13088" s="9"/>
      <c r="H13088" s="9"/>
      <c r="J13088">
        <v>11</v>
      </c>
      <c r="K13088">
        <f ca="1">SIMULATION!$D$3*SIMULATION!$D$17/$H13077/(SIMULATION!$D$17-$I13077)*(((EXP(-$I13077*$J13088))/(1-EXP(-SIMULATION!$D$4*$I13077)))-(EXP(-SIMULATION!$D$17*$J13088)/(1-EXP(-SIMULATION!$D$4*SIMULATION!$D$17))))</f>
        <v>3.0894445928562031</v>
      </c>
      <c r="L13088">
        <v>0.1304881992078894</v>
      </c>
      <c r="M13088">
        <f t="shared" ca="1" si="204"/>
        <v>3.4925806543305602</v>
      </c>
    </row>
    <row r="13089" spans="1:13" x14ac:dyDescent="0.25">
      <c r="A13089" s="9"/>
      <c r="H13089" s="9"/>
      <c r="J13089">
        <v>12</v>
      </c>
      <c r="K13089">
        <f ca="1">SIMULATION!$D$3*SIMULATION!$D$17/$H13077/(SIMULATION!$D$17-$I13077)*(((EXP(-$I13077*$J13089))/(1-EXP(-SIMULATION!$D$4*$I13077)))-(EXP(-SIMULATION!$D$17*$J13089)/(1-EXP(-SIMULATION!$D$4*SIMULATION!$D$17))))</f>
        <v>2.9854995343289961</v>
      </c>
      <c r="L13089">
        <v>-7.2947254056760405E-2</v>
      </c>
      <c r="M13089">
        <f t="shared" ca="1" si="204"/>
        <v>2.7677155413119587</v>
      </c>
    </row>
    <row r="13090" spans="1:13" x14ac:dyDescent="0.25">
      <c r="A13090" s="9"/>
      <c r="H13090" s="9"/>
      <c r="J13090">
        <v>13</v>
      </c>
      <c r="K13090">
        <f ca="1">SIMULATION!$D$3*SIMULATION!$D$17/$H13077/(SIMULATION!$D$17-$I13077)*(((EXP(-$I13077*$J13090))/(1-EXP(-SIMULATION!$D$4*$I13077)))-(EXP(-SIMULATION!$D$17*$J13090)/(1-EXP(-SIMULATION!$D$4*SIMULATION!$D$17))))</f>
        <v>2.8829202952948205</v>
      </c>
      <c r="L13090">
        <v>-4.8575281867933973E-2</v>
      </c>
      <c r="M13090">
        <f t="shared" ca="1" si="204"/>
        <v>2.7428816293480875</v>
      </c>
    </row>
    <row r="13091" spans="1:13" x14ac:dyDescent="0.25">
      <c r="A13091" s="9"/>
      <c r="H13091" s="9"/>
      <c r="J13091">
        <v>14</v>
      </c>
      <c r="K13091">
        <f ca="1">SIMULATION!$D$3*SIMULATION!$D$17/$H13077/(SIMULATION!$D$17-$I13077)*(((EXP(-$I13077*$J13091))/(1-EXP(-SIMULATION!$D$4*$I13077)))-(EXP(-SIMULATION!$D$17*$J13091)/(1-EXP(-SIMULATION!$D$4*SIMULATION!$D$17))))</f>
        <v>2.7825027121531019</v>
      </c>
      <c r="L13091">
        <v>0.63392684439748426</v>
      </c>
      <c r="M13091">
        <f t="shared" ca="1" si="204"/>
        <v>4.5464058759957586</v>
      </c>
    </row>
    <row r="13092" spans="1:13" x14ac:dyDescent="0.25">
      <c r="A13092" s="9"/>
      <c r="H13092" s="9"/>
      <c r="J13092">
        <v>15</v>
      </c>
      <c r="K13092">
        <f ca="1">SIMULATION!$D$3*SIMULATION!$D$17/$H13077/(SIMULATION!$D$17-$I13077)*(((EXP(-$I13077*$J13092))/(1-EXP(-SIMULATION!$D$4*$I13077)))-(EXP(-SIMULATION!$D$17*$J13092)/(1-EXP(-SIMULATION!$D$4*SIMULATION!$D$17))))</f>
        <v>2.6847107684549476</v>
      </c>
      <c r="L13092">
        <v>0.19588164830257868</v>
      </c>
      <c r="M13092">
        <f t="shared" ca="1" si="204"/>
        <v>3.2105963389955856</v>
      </c>
    </row>
    <row r="13093" spans="1:13" x14ac:dyDescent="0.25">
      <c r="A13093" s="9"/>
      <c r="H13093" s="9"/>
      <c r="J13093">
        <v>16</v>
      </c>
      <c r="K13093">
        <f ca="1">SIMULATION!$D$3*SIMULATION!$D$17/$H13077/(SIMULATION!$D$17-$I13077)*(((EXP(-$I13077*$J13093))/(1-EXP(-SIMULATION!$D$4*$I13077)))-(EXP(-SIMULATION!$D$17*$J13093)/(1-EXP(-SIMULATION!$D$4*SIMULATION!$D$17))))</f>
        <v>2.5897974338366327</v>
      </c>
      <c r="L13093">
        <v>0.21546465745734747</v>
      </c>
      <c r="M13093">
        <f t="shared" ca="1" si="204"/>
        <v>3.1478072508021606</v>
      </c>
    </row>
    <row r="13094" spans="1:13" x14ac:dyDescent="0.25">
      <c r="A13094" s="9"/>
      <c r="H13094" s="9"/>
      <c r="J13094">
        <v>17</v>
      </c>
      <c r="K13094">
        <f ca="1">SIMULATION!$D$3*SIMULATION!$D$17/$H13077/(SIMULATION!$D$17-$I13077)*(((EXP(-$I13077*$J13094))/(1-EXP(-SIMULATION!$D$4*$I13077)))-(EXP(-SIMULATION!$D$17*$J13094)/(1-EXP(-SIMULATION!$D$4*SIMULATION!$D$17))))</f>
        <v>2.4978820416930074</v>
      </c>
      <c r="L13094">
        <v>0.10062817750785864</v>
      </c>
      <c r="M13094">
        <f t="shared" ca="1" si="204"/>
        <v>2.7492393591781834</v>
      </c>
    </row>
    <row r="13095" spans="1:13" x14ac:dyDescent="0.25">
      <c r="A13095" s="9"/>
      <c r="H13095" s="9"/>
      <c r="J13095">
        <v>18</v>
      </c>
      <c r="K13095">
        <f ca="1">SIMULATION!$D$3*SIMULATION!$D$17/$H13077/(SIMULATION!$D$17-$I13077)*(((EXP(-$I13077*$J13095))/(1-EXP(-SIMULATION!$D$4*$I13077)))-(EXP(-SIMULATION!$D$17*$J13095)/(1-EXP(-SIMULATION!$D$4*SIMULATION!$D$17))))</f>
        <v>2.4089998179250571</v>
      </c>
      <c r="L13095">
        <v>-1.4471652006460561E-2</v>
      </c>
      <c r="M13095">
        <f t="shared" ca="1" si="204"/>
        <v>2.3741376108764189</v>
      </c>
    </row>
    <row r="13096" spans="1:13" x14ac:dyDescent="0.25">
      <c r="A13096" s="9"/>
      <c r="H13096" s="9"/>
      <c r="J13096">
        <v>19</v>
      </c>
      <c r="K13096">
        <f ca="1">SIMULATION!$D$3*SIMULATION!$D$17/$H13077/(SIMULATION!$D$17-$I13077)*(((EXP(-$I13077*$J13096))/(1-EXP(-SIMULATION!$D$4*$I13077)))-(EXP(-SIMULATION!$D$17*$J13096)/(1-EXP(-SIMULATION!$D$4*SIMULATION!$D$17))))</f>
        <v>2.3231335654491541</v>
      </c>
      <c r="L13096">
        <v>-0.27343343681594301</v>
      </c>
      <c r="M13096">
        <f t="shared" ca="1" si="204"/>
        <v>1.6879111704659164</v>
      </c>
    </row>
    <row r="13097" spans="1:13" x14ac:dyDescent="0.25">
      <c r="A13097" s="9"/>
      <c r="H13097" s="9"/>
      <c r="J13097">
        <v>20</v>
      </c>
      <c r="K13097">
        <f ca="1">SIMULATION!$D$3*SIMULATION!$D$17/$H13077/(SIMULATION!$D$17-$I13077)*(((EXP(-$I13077*$J13097))/(1-EXP(-SIMULATION!$D$4*$I13077)))-(EXP(-SIMULATION!$D$17*$J13097)/(1-EXP(-SIMULATION!$D$4*SIMULATION!$D$17))))</f>
        <v>2.2402339156420461</v>
      </c>
      <c r="L13097">
        <v>-0.20330160961129387</v>
      </c>
      <c r="M13097">
        <f t="shared" ca="1" si="204"/>
        <v>1.7847907546862067</v>
      </c>
    </row>
    <row r="13098" spans="1:13" x14ac:dyDescent="0.25">
      <c r="A13098" s="9"/>
      <c r="H13098" s="9"/>
      <c r="J13098">
        <v>21</v>
      </c>
      <c r="K13098">
        <f ca="1">SIMULATION!$D$3*SIMULATION!$D$17/$H13077/(SIMULATION!$D$17-$I13077)*(((EXP(-$I13077*$J13098))/(1-EXP(-SIMULATION!$D$4*$I13077)))-(EXP(-SIMULATION!$D$17*$J13098)/(1-EXP(-SIMULATION!$D$4*SIMULATION!$D$17))))</f>
        <v>2.1602322550875801</v>
      </c>
      <c r="L13098">
        <v>8.1173023813430348E-2</v>
      </c>
      <c r="M13098">
        <f t="shared" ca="1" si="204"/>
        <v>2.3355848393723444</v>
      </c>
    </row>
    <row r="13099" spans="1:13" x14ac:dyDescent="0.25">
      <c r="A13099" s="9"/>
      <c r="H13099" s="9"/>
      <c r="J13099">
        <v>22</v>
      </c>
      <c r="K13099">
        <f ca="1">SIMULATION!$D$3*SIMULATION!$D$17/$H13077/(SIMULATION!$D$17-$I13077)*(((EXP(-$I13077*$J13099))/(1-EXP(-SIMULATION!$D$4*$I13077)))-(EXP(-SIMULATION!$D$17*$J13099)/(1-EXP(-SIMULATION!$D$4*SIMULATION!$D$17))))</f>
        <v>2.0830489602983291</v>
      </c>
      <c r="L13099">
        <v>0.300233651019577</v>
      </c>
      <c r="M13099">
        <f t="shared" ca="1" si="204"/>
        <v>2.7084503549012302</v>
      </c>
    </row>
    <row r="13100" spans="1:13" x14ac:dyDescent="0.25">
      <c r="A13100" s="9"/>
      <c r="H13100" s="9"/>
      <c r="J13100">
        <v>23</v>
      </c>
      <c r="K13100">
        <f ca="1">SIMULATION!$D$3*SIMULATION!$D$17/$H13077/(SIMULATION!$D$17-$I13077)*(((EXP(-$I13077*$J13100))/(1-EXP(-SIMULATION!$D$4*$I13077)))-(EXP(-SIMULATION!$D$17*$J13100)/(1-EXP(-SIMULATION!$D$4*SIMULATION!$D$17))))</f>
        <v>2.0085986274279501</v>
      </c>
      <c r="L13100">
        <v>-0.10422891438820012</v>
      </c>
      <c r="M13100">
        <f t="shared" ca="1" si="204"/>
        <v>1.7992445730495059</v>
      </c>
    </row>
    <row r="13101" spans="1:13" x14ac:dyDescent="0.25">
      <c r="A13101" s="9"/>
      <c r="H13101" s="9"/>
      <c r="J13101">
        <v>24</v>
      </c>
      <c r="K13101">
        <f ca="1">SIMULATION!$D$3*SIMULATION!$D$17/$H13077/(SIMULATION!$D$17-$I13077)*(((EXP(-$I13077*$J13101))/(1-EXP(-SIMULATION!$D$4*$I13077)))-(EXP(-SIMULATION!$D$17*$J13101)/(1-EXP(-SIMULATION!$D$4*SIMULATION!$D$17))))</f>
        <v>1.9367933779921971</v>
      </c>
      <c r="L13101">
        <v>0.32492773770727928</v>
      </c>
      <c r="M13101">
        <f t="shared" ca="1" si="204"/>
        <v>2.566111268709641</v>
      </c>
    </row>
    <row r="13102" spans="1:13" x14ac:dyDescent="0.25">
      <c r="A13102" s="9">
        <v>525</v>
      </c>
      <c r="B13102" s="2">
        <f ca="1">NORMINV(RAND(),SIMULATION!D7,SIMULATION!D8)</f>
        <v>56.024762554951494</v>
      </c>
      <c r="C13102" s="2">
        <v>2</v>
      </c>
      <c r="D13102" s="2">
        <f ca="1">SIMULATION!$D$11*(1+(SIMULATION!$D$12*LN(1+$C13102)))*(1+(SIMULATION!$D$13*(($B13102/63.5)-1)))</f>
        <v>9.6829371634414638</v>
      </c>
      <c r="E13102" s="2">
        <v>6.7459699545541901E-2</v>
      </c>
      <c r="F13102" s="2">
        <f ca="1">D13102*(1+E13102)</f>
        <v>10.336145195205587</v>
      </c>
      <c r="G13102" s="2">
        <v>-0.61579530938707439</v>
      </c>
      <c r="H13102" s="9">
        <f>SIMULATION!$D$15*EXP($G$13102)</f>
        <v>119.25483926642256</v>
      </c>
      <c r="I13102" s="2">
        <f ca="1">$F13102/$H13102</f>
        <v>8.6672752726738495E-2</v>
      </c>
      <c r="J13102">
        <v>0</v>
      </c>
      <c r="K13102">
        <f ca="1">SIMULATION!$D$3*SIMULATION!$D$17/$H13102/(SIMULATION!$D$17-$I13102)*(((EXP(-$I13102*$J13102))/(1-EXP(-SIMULATION!$D$4*$I13102)))-(EXP(-SIMULATION!$D$17*$J13102)/(1-EXP(-SIMULATION!$D$4*SIMULATION!$D$17))))</f>
        <v>0.81742735351415574</v>
      </c>
      <c r="L13102">
        <v>-0.20009179348486966</v>
      </c>
      <c r="M13102">
        <f t="shared" ca="1" si="204"/>
        <v>0.65386684830591779</v>
      </c>
    </row>
    <row r="13103" spans="1:13" x14ac:dyDescent="0.25">
      <c r="A13103" s="9"/>
      <c r="H13103" s="9"/>
      <c r="J13103">
        <v>1</v>
      </c>
      <c r="K13103">
        <f ca="1">SIMULATION!$D$3*SIMULATION!$D$17/$H13102/(SIMULATION!$D$17-$I13102)*(((EXP(-$I13102*$J13103))/(1-EXP(-SIMULATION!$D$4*$I13102)))-(EXP(-SIMULATION!$D$17*$J13103)/(1-EXP(-SIMULATION!$D$4*SIMULATION!$D$17))))</f>
        <v>2.3312704079410005</v>
      </c>
      <c r="L13103">
        <v>3.4075707023338606E-2</v>
      </c>
      <c r="M13103">
        <f t="shared" ca="1" si="204"/>
        <v>2.4107100953541769</v>
      </c>
    </row>
    <row r="13104" spans="1:13" x14ac:dyDescent="0.25">
      <c r="A13104" s="9"/>
      <c r="H13104" s="9"/>
      <c r="J13104">
        <v>2</v>
      </c>
      <c r="K13104">
        <f ca="1">SIMULATION!$D$3*SIMULATION!$D$17/$H13102/(SIMULATION!$D$17-$I13102)*(((EXP(-$I13102*$J13104))/(1-EXP(-SIMULATION!$D$4*$I13102)))-(EXP(-SIMULATION!$D$17*$J13104)/(1-EXP(-SIMULATION!$D$4*SIMULATION!$D$17))))</f>
        <v>3.151318663081061</v>
      </c>
      <c r="L13104">
        <v>0.38233549594967725</v>
      </c>
      <c r="M13104">
        <f t="shared" ca="1" si="204"/>
        <v>4.3561796470256322</v>
      </c>
    </row>
    <row r="13105" spans="1:13" x14ac:dyDescent="0.25">
      <c r="A13105" s="9"/>
      <c r="H13105" s="9"/>
      <c r="J13105">
        <v>3</v>
      </c>
      <c r="K13105">
        <f ca="1">SIMULATION!$D$3*SIMULATION!$D$17/$H13102/(SIMULATION!$D$17-$I13102)*(((EXP(-$I13102*$J13105))/(1-EXP(-SIMULATION!$D$4*$I13102)))-(EXP(-SIMULATION!$D$17*$J13105)/(1-EXP(-SIMULATION!$D$4*SIMULATION!$D$17))))</f>
        <v>3.5392247081971915</v>
      </c>
      <c r="L13105">
        <v>4.0180712851582603E-2</v>
      </c>
      <c r="M13105">
        <f t="shared" ca="1" si="204"/>
        <v>3.6814332799144887</v>
      </c>
    </row>
    <row r="13106" spans="1:13" x14ac:dyDescent="0.25">
      <c r="A13106" s="9"/>
      <c r="H13106" s="9"/>
      <c r="J13106">
        <v>4</v>
      </c>
      <c r="K13106">
        <f ca="1">SIMULATION!$D$3*SIMULATION!$D$17/$H13102/(SIMULATION!$D$17-$I13102)*(((EXP(-$I13102*$J13106))/(1-EXP(-SIMULATION!$D$4*$I13102)))-(EXP(-SIMULATION!$D$17*$J13106)/(1-EXP(-SIMULATION!$D$4*SIMULATION!$D$17))))</f>
        <v>3.661627547173401</v>
      </c>
      <c r="L13106">
        <v>-0.11480826465864753</v>
      </c>
      <c r="M13106">
        <f t="shared" ca="1" si="204"/>
        <v>3.2412424426561226</v>
      </c>
    </row>
    <row r="13107" spans="1:13" x14ac:dyDescent="0.25">
      <c r="A13107" s="9"/>
      <c r="H13107" s="9"/>
      <c r="J13107">
        <v>5</v>
      </c>
      <c r="K13107">
        <f ca="1">SIMULATION!$D$3*SIMULATION!$D$17/$H13102/(SIMULATION!$D$17-$I13102)*(((EXP(-$I13102*$J13107))/(1-EXP(-SIMULATION!$D$4*$I13102)))-(EXP(-SIMULATION!$D$17*$J13107)/(1-EXP(-SIMULATION!$D$4*SIMULATION!$D$17))))</f>
        <v>3.624365044648298</v>
      </c>
      <c r="L13107">
        <v>-0.39192174896057336</v>
      </c>
      <c r="M13107">
        <f t="shared" ca="1" si="204"/>
        <v>2.2038975574781707</v>
      </c>
    </row>
    <row r="13108" spans="1:13" x14ac:dyDescent="0.25">
      <c r="A13108" s="9"/>
      <c r="H13108" s="9"/>
      <c r="J13108">
        <v>6</v>
      </c>
      <c r="K13108">
        <f ca="1">SIMULATION!$D$3*SIMULATION!$D$17/$H13102/(SIMULATION!$D$17-$I13102)*(((EXP(-$I13102*$J13108))/(1-EXP(-SIMULATION!$D$4*$I13102)))-(EXP(-SIMULATION!$D$17*$J13108)/(1-EXP(-SIMULATION!$D$4*SIMULATION!$D$17))))</f>
        <v>3.4943909626315808</v>
      </c>
      <c r="L13108">
        <v>-0.43682685953511663</v>
      </c>
      <c r="M13108">
        <f t="shared" ca="1" si="204"/>
        <v>1.9679471324373345</v>
      </c>
    </row>
    <row r="13109" spans="1:13" x14ac:dyDescent="0.25">
      <c r="A13109" s="9"/>
      <c r="H13109" s="9"/>
      <c r="J13109">
        <v>7</v>
      </c>
      <c r="K13109">
        <f ca="1">SIMULATION!$D$3*SIMULATION!$D$17/$H13102/(SIMULATION!$D$17-$I13102)*(((EXP(-$I13102*$J13109))/(1-EXP(-SIMULATION!$D$4*$I13102)))-(EXP(-SIMULATION!$D$17*$J13109)/(1-EXP(-SIMULATION!$D$4*SIMULATION!$D$17))))</f>
        <v>3.3138133921222703</v>
      </c>
      <c r="L13109">
        <v>-0.21366651939636619</v>
      </c>
      <c r="M13109">
        <f t="shared" ca="1" si="204"/>
        <v>2.6057624186984394</v>
      </c>
    </row>
    <row r="13110" spans="1:13" x14ac:dyDescent="0.25">
      <c r="A13110" s="9"/>
      <c r="H13110" s="9"/>
      <c r="J13110">
        <v>8</v>
      </c>
      <c r="K13110">
        <f ca="1">SIMULATION!$D$3*SIMULATION!$D$17/$H13102/(SIMULATION!$D$17-$I13102)*(((EXP(-$I13102*$J13110))/(1-EXP(-SIMULATION!$D$4*$I13102)))-(EXP(-SIMULATION!$D$17*$J13110)/(1-EXP(-SIMULATION!$D$4*SIMULATION!$D$17))))</f>
        <v>3.1088849261452101</v>
      </c>
      <c r="L13110">
        <v>-9.1360287656674463E-2</v>
      </c>
      <c r="M13110">
        <f t="shared" ca="1" si="204"/>
        <v>2.8248563050010844</v>
      </c>
    </row>
    <row r="13111" spans="1:13" x14ac:dyDescent="0.25">
      <c r="A13111" s="9"/>
      <c r="H13111" s="9"/>
      <c r="J13111">
        <v>9</v>
      </c>
      <c r="K13111">
        <f ca="1">SIMULATION!$D$3*SIMULATION!$D$17/$H13102/(SIMULATION!$D$17-$I13102)*(((EXP(-$I13102*$J13111))/(1-EXP(-SIMULATION!$D$4*$I13102)))-(EXP(-SIMULATION!$D$17*$J13111)/(1-EXP(-SIMULATION!$D$4*SIMULATION!$D$17))))</f>
        <v>2.8957582838373863</v>
      </c>
      <c r="L13111">
        <v>-0.24409258577971782</v>
      </c>
      <c r="M13111">
        <f t="shared" ca="1" si="204"/>
        <v>2.1889251565424805</v>
      </c>
    </row>
    <row r="13112" spans="1:13" x14ac:dyDescent="0.25">
      <c r="A13112" s="9"/>
      <c r="H13112" s="9"/>
      <c r="J13112">
        <v>10</v>
      </c>
      <c r="K13112">
        <f ca="1">SIMULATION!$D$3*SIMULATION!$D$17/$H13102/(SIMULATION!$D$17-$I13102)*(((EXP(-$I13102*$J13112))/(1-EXP(-SIMULATION!$D$4*$I13102)))-(EXP(-SIMULATION!$D$17*$J13112)/(1-EXP(-SIMULATION!$D$4*SIMULATION!$D$17))))</f>
        <v>2.6841696134251469</v>
      </c>
      <c r="L13112">
        <v>-9.9272258655958789E-2</v>
      </c>
      <c r="M13112">
        <f t="shared" ca="1" si="204"/>
        <v>2.4177060332847407</v>
      </c>
    </row>
    <row r="13113" spans="1:13" x14ac:dyDescent="0.25">
      <c r="A13113" s="9"/>
      <c r="H13113" s="9"/>
      <c r="J13113">
        <v>11</v>
      </c>
      <c r="K13113">
        <f ca="1">SIMULATION!$D$3*SIMULATION!$D$17/$H13102/(SIMULATION!$D$17-$I13102)*(((EXP(-$I13102*$J13113))/(1-EXP(-SIMULATION!$D$4*$I13102)))-(EXP(-SIMULATION!$D$17*$J13113)/(1-EXP(-SIMULATION!$D$4*SIMULATION!$D$17))))</f>
        <v>2.4797942200171286</v>
      </c>
      <c r="L13113">
        <v>0.11240460988511619</v>
      </c>
      <c r="M13113">
        <f t="shared" ca="1" si="204"/>
        <v>2.7585345219135196</v>
      </c>
    </row>
    <row r="13114" spans="1:13" x14ac:dyDescent="0.25">
      <c r="A13114" s="9"/>
      <c r="H13114" s="9"/>
      <c r="J13114">
        <v>12</v>
      </c>
      <c r="K13114">
        <f ca="1">SIMULATION!$D$3*SIMULATION!$D$17/$H13102/(SIMULATION!$D$17-$I13102)*(((EXP(-$I13102*$J13114))/(1-EXP(-SIMULATION!$D$4*$I13102)))-(EXP(-SIMULATION!$D$17*$J13114)/(1-EXP(-SIMULATION!$D$4*SIMULATION!$D$17))))</f>
        <v>2.2857519347367545</v>
      </c>
      <c r="L13114">
        <v>-0.17850224364020467</v>
      </c>
      <c r="M13114">
        <f t="shared" ca="1" si="204"/>
        <v>1.8777400859813054</v>
      </c>
    </row>
    <row r="13115" spans="1:13" x14ac:dyDescent="0.25">
      <c r="A13115" s="9"/>
      <c r="H13115" s="9"/>
      <c r="J13115">
        <v>13</v>
      </c>
      <c r="K13115">
        <f ca="1">SIMULATION!$D$3*SIMULATION!$D$17/$H13102/(SIMULATION!$D$17-$I13102)*(((EXP(-$I13102*$J13115))/(1-EXP(-SIMULATION!$D$4*$I13102)))-(EXP(-SIMULATION!$D$17*$J13115)/(1-EXP(-SIMULATION!$D$4*SIMULATION!$D$17))))</f>
        <v>2.1035679052680143</v>
      </c>
      <c r="L13115">
        <v>-0.28134432267676984</v>
      </c>
      <c r="M13115">
        <f t="shared" ca="1" si="204"/>
        <v>1.5117410177557933</v>
      </c>
    </row>
    <row r="13116" spans="1:13" x14ac:dyDescent="0.25">
      <c r="A13116" s="9"/>
      <c r="H13116" s="9"/>
      <c r="J13116">
        <v>14</v>
      </c>
      <c r="K13116">
        <f ca="1">SIMULATION!$D$3*SIMULATION!$D$17/$H13102/(SIMULATION!$D$17-$I13102)*(((EXP(-$I13102*$J13116))/(1-EXP(-SIMULATION!$D$4*$I13102)))-(EXP(-SIMULATION!$D$17*$J13116)/(1-EXP(-SIMULATION!$D$4*SIMULATION!$D$17))))</f>
        <v>1.9337847298942874</v>
      </c>
      <c r="L13116">
        <v>0.25088128963011019</v>
      </c>
      <c r="M13116">
        <f t="shared" ca="1" si="204"/>
        <v>2.4189351367971805</v>
      </c>
    </row>
    <row r="13117" spans="1:13" x14ac:dyDescent="0.25">
      <c r="A13117" s="9"/>
      <c r="H13117" s="9"/>
      <c r="J13117">
        <v>15</v>
      </c>
      <c r="K13117">
        <f ca="1">SIMULATION!$D$3*SIMULATION!$D$17/$H13102/(SIMULATION!$D$17-$I13102)*(((EXP(-$I13102*$J13117))/(1-EXP(-SIMULATION!$D$4*$I13102)))-(EXP(-SIMULATION!$D$17*$J13117)/(1-EXP(-SIMULATION!$D$4*SIMULATION!$D$17))))</f>
        <v>1.7763514598660064</v>
      </c>
      <c r="L13117">
        <v>-2.7598167335351847E-2</v>
      </c>
      <c r="M13117">
        <f t="shared" ca="1" si="204"/>
        <v>1.7273274150302278</v>
      </c>
    </row>
    <row r="13118" spans="1:13" x14ac:dyDescent="0.25">
      <c r="A13118" s="9"/>
      <c r="H13118" s="9"/>
      <c r="J13118">
        <v>16</v>
      </c>
      <c r="K13118">
        <f ca="1">SIMULATION!$D$3*SIMULATION!$D$17/$H13102/(SIMULATION!$D$17-$I13102)*(((EXP(-$I13102*$J13118))/(1-EXP(-SIMULATION!$D$4*$I13102)))-(EXP(-SIMULATION!$D$17*$J13118)/(1-EXP(-SIMULATION!$D$4*SIMULATION!$D$17))))</f>
        <v>1.6308698848941661</v>
      </c>
      <c r="L13118">
        <v>4.4002260844719712E-2</v>
      </c>
      <c r="M13118">
        <f t="shared" ca="1" si="204"/>
        <v>1.7026318469730772</v>
      </c>
    </row>
    <row r="13119" spans="1:13" x14ac:dyDescent="0.25">
      <c r="A13119" s="9"/>
      <c r="H13119" s="9"/>
      <c r="J13119">
        <v>17</v>
      </c>
      <c r="K13119">
        <f ca="1">SIMULATION!$D$3*SIMULATION!$D$17/$H13102/(SIMULATION!$D$17-$I13102)*(((EXP(-$I13102*$J13119))/(1-EXP(-SIMULATION!$D$4*$I13102)))-(EXP(-SIMULATION!$D$17*$J13119)/(1-EXP(-SIMULATION!$D$4*SIMULATION!$D$17))))</f>
        <v>1.4967496109981964</v>
      </c>
      <c r="L13119">
        <v>-9.9969438070343253E-2</v>
      </c>
      <c r="M13119">
        <f t="shared" ca="1" si="204"/>
        <v>1.3471203934547018</v>
      </c>
    </row>
    <row r="13120" spans="1:13" x14ac:dyDescent="0.25">
      <c r="A13120" s="9"/>
      <c r="H13120" s="9"/>
      <c r="J13120">
        <v>18</v>
      </c>
      <c r="K13120">
        <f ca="1">SIMULATION!$D$3*SIMULATION!$D$17/$H13102/(SIMULATION!$D$17-$I13102)*(((EXP(-$I13102*$J13120))/(1-EXP(-SIMULATION!$D$4*$I13102)))-(EXP(-SIMULATION!$D$17*$J13120)/(1-EXP(-SIMULATION!$D$4*SIMULATION!$D$17))))</f>
        <v>1.3733049184168507</v>
      </c>
      <c r="L13120">
        <v>-0.3590421407033792</v>
      </c>
      <c r="M13120">
        <f t="shared" ca="1" si="204"/>
        <v>0.88023058066998494</v>
      </c>
    </row>
    <row r="13121" spans="1:13" x14ac:dyDescent="0.25">
      <c r="A13121" s="9"/>
      <c r="H13121" s="9"/>
      <c r="J13121">
        <v>19</v>
      </c>
      <c r="K13121">
        <f ca="1">SIMULATION!$D$3*SIMULATION!$D$17/$H13102/(SIMULATION!$D$17-$I13102)*(((EXP(-$I13102*$J13121))/(1-EXP(-SIMULATION!$D$4*$I13102)))-(EXP(-SIMULATION!$D$17*$J13121)/(1-EXP(-SIMULATION!$D$4*SIMULATION!$D$17))))</f>
        <v>1.2598145199660751</v>
      </c>
      <c r="L13121">
        <v>-0.23011417218602964</v>
      </c>
      <c r="M13121">
        <f t="shared" ca="1" si="204"/>
        <v>0.96991334459614142</v>
      </c>
    </row>
    <row r="13122" spans="1:13" x14ac:dyDescent="0.25">
      <c r="A13122" s="9"/>
      <c r="H13122" s="9"/>
      <c r="J13122">
        <v>20</v>
      </c>
      <c r="K13122">
        <f ca="1">SIMULATION!$D$3*SIMULATION!$D$17/$H13102/(SIMULATION!$D$17-$I13102)*(((EXP(-$I13102*$J13122))/(1-EXP(-SIMULATION!$D$4*$I13102)))-(EXP(-SIMULATION!$D$17*$J13122)/(1-EXP(-SIMULATION!$D$4*SIMULATION!$D$17))))</f>
        <v>1.1555577369305843</v>
      </c>
      <c r="L13122">
        <v>0.30380532321445886</v>
      </c>
      <c r="M13122">
        <f t="shared" ca="1" si="204"/>
        <v>1.5066223286917491</v>
      </c>
    </row>
    <row r="13123" spans="1:13" x14ac:dyDescent="0.25">
      <c r="A13123" s="9"/>
      <c r="H13123" s="9"/>
      <c r="J13123">
        <v>21</v>
      </c>
      <c r="K13123">
        <f ca="1">SIMULATION!$D$3*SIMULATION!$D$17/$H13102/(SIMULATION!$D$17-$I13102)*(((EXP(-$I13102*$J13123))/(1-EXP(-SIMULATION!$D$4*$I13102)))-(EXP(-SIMULATION!$D$17*$J13123)/(1-EXP(-SIMULATION!$D$4*SIMULATION!$D$17))))</f>
        <v>1.0598357386403343</v>
      </c>
      <c r="L13123">
        <v>-0.31805170369608698</v>
      </c>
      <c r="M13123">
        <f t="shared" ref="M13123:M13186" ca="1" si="205">$K13123*(1+$L13123)</f>
        <v>0.72275317632777514</v>
      </c>
    </row>
    <row r="13124" spans="1:13" x14ac:dyDescent="0.25">
      <c r="A13124" s="9"/>
      <c r="H13124" s="9"/>
      <c r="J13124">
        <v>22</v>
      </c>
      <c r="K13124">
        <f ca="1">SIMULATION!$D$3*SIMULATION!$D$17/$H13102/(SIMULATION!$D$17-$I13102)*(((EXP(-$I13102*$J13124))/(1-EXP(-SIMULATION!$D$4*$I13102)))-(EXP(-SIMULATION!$D$17*$J13124)/(1-EXP(-SIMULATION!$D$4*SIMULATION!$D$17))))</f>
        <v>0.97198337179161898</v>
      </c>
      <c r="L13124">
        <v>-0.48787914209464245</v>
      </c>
      <c r="M13124">
        <f t="shared" ca="1" si="205"/>
        <v>0.49777295823166601</v>
      </c>
    </row>
    <row r="13125" spans="1:13" x14ac:dyDescent="0.25">
      <c r="A13125" s="9"/>
      <c r="H13125" s="9"/>
      <c r="J13125">
        <v>23</v>
      </c>
      <c r="K13125">
        <f ca="1">SIMULATION!$D$3*SIMULATION!$D$17/$H13102/(SIMULATION!$D$17-$I13102)*(((EXP(-$I13102*$J13125))/(1-EXP(-SIMULATION!$D$4*$I13102)))-(EXP(-SIMULATION!$D$17*$J13125)/(1-EXP(-SIMULATION!$D$4*SIMULATION!$D$17))))</f>
        <v>0.89137510735457659</v>
      </c>
      <c r="L13125">
        <v>0.36482202448702788</v>
      </c>
      <c r="M13125">
        <f t="shared" ca="1" si="205"/>
        <v>1.2165683785970152</v>
      </c>
    </row>
    <row r="13126" spans="1:13" x14ac:dyDescent="0.25">
      <c r="A13126" s="9"/>
      <c r="H13126" s="9"/>
      <c r="J13126">
        <v>24</v>
      </c>
      <c r="K13126">
        <f ca="1">SIMULATION!$D$3*SIMULATION!$D$17/$H13102/(SIMULATION!$D$17-$I13102)*(((EXP(-$I13102*$J13126))/(1-EXP(-SIMULATION!$D$4*$I13102)))-(EXP(-SIMULATION!$D$17*$J13126)/(1-EXP(-SIMULATION!$D$4*SIMULATION!$D$17))))</f>
        <v>0.81742735351415652</v>
      </c>
      <c r="L13126">
        <v>-6.6838717518968638E-2</v>
      </c>
      <c r="M13126">
        <f t="shared" ca="1" si="205"/>
        <v>0.76279155754034567</v>
      </c>
    </row>
    <row r="13127" spans="1:13" x14ac:dyDescent="0.25">
      <c r="A13127" s="9">
        <v>526</v>
      </c>
      <c r="B13127" s="2">
        <f ca="1">NORMINV(RAND(),SIMULATION!D7,SIMULATION!D8)</f>
        <v>65.116447996860046</v>
      </c>
      <c r="C13127" s="2">
        <v>2</v>
      </c>
      <c r="D13127" s="2">
        <f ca="1">SIMULATION!$D$11*(1+(SIMULATION!$D$12*LN(1+$C13127)))*(1+(SIMULATION!$D$13*(($B13127/63.5)-1)))</f>
        <v>10.358101518455996</v>
      </c>
      <c r="E13127" s="2">
        <v>5.5264264196713847E-2</v>
      </c>
      <c r="F13127" s="2">
        <f ca="1">D13127*(1+E13127)</f>
        <v>10.93053437734833</v>
      </c>
      <c r="G13127" s="2">
        <v>-0.42271919828684212</v>
      </c>
      <c r="H13127" s="9">
        <f>SIMULATION!$D$15*EXP($G$13127)</f>
        <v>144.65315188170399</v>
      </c>
      <c r="I13127" s="2">
        <f ca="1">$F13127/$H13127</f>
        <v>7.5563748422759702E-2</v>
      </c>
      <c r="J13127">
        <v>0</v>
      </c>
      <c r="K13127">
        <f ca="1">SIMULATION!$D$3*SIMULATION!$D$17/$H13127/(SIMULATION!$D$17-$I13127)*(((EXP(-$I13127*$J13127))/(1-EXP(-SIMULATION!$D$4*$I13127)))-(EXP(-SIMULATION!$D$17*$J13127)/(1-EXP(-SIMULATION!$D$4*SIMULATION!$D$17))))</f>
        <v>0.89230372050766193</v>
      </c>
      <c r="L13127">
        <v>0.2220046148236571</v>
      </c>
      <c r="M13127">
        <f t="shared" ca="1" si="205"/>
        <v>1.0903992642846816</v>
      </c>
    </row>
    <row r="13128" spans="1:13" x14ac:dyDescent="0.25">
      <c r="A13128" s="9"/>
      <c r="H13128" s="9"/>
      <c r="J13128">
        <v>1</v>
      </c>
      <c r="K13128">
        <f ca="1">SIMULATION!$D$3*SIMULATION!$D$17/$H13127/(SIMULATION!$D$17-$I13127)*(((EXP(-$I13127*$J13128))/(1-EXP(-SIMULATION!$D$4*$I13127)))-(EXP(-SIMULATION!$D$17*$J13128)/(1-EXP(-SIMULATION!$D$4*SIMULATION!$D$17))))</f>
        <v>2.1390570633657888</v>
      </c>
      <c r="L13128">
        <v>-4.0732246907867864E-2</v>
      </c>
      <c r="M13128">
        <f t="shared" ca="1" si="205"/>
        <v>2.0519284629107548</v>
      </c>
    </row>
    <row r="13129" spans="1:13" x14ac:dyDescent="0.25">
      <c r="A13129" s="9"/>
      <c r="H13129" s="9"/>
      <c r="J13129">
        <v>2</v>
      </c>
      <c r="K13129">
        <f ca="1">SIMULATION!$D$3*SIMULATION!$D$17/$H13127/(SIMULATION!$D$17-$I13127)*(((EXP(-$I13127*$J13129))/(1-EXP(-SIMULATION!$D$4*$I13127)))-(EXP(-SIMULATION!$D$17*$J13129)/(1-EXP(-SIMULATION!$D$4*SIMULATION!$D$17))))</f>
        <v>2.8239435934792887</v>
      </c>
      <c r="L13129">
        <v>0.18542109782933558</v>
      </c>
      <c r="M13129">
        <f t="shared" ca="1" si="205"/>
        <v>3.3475623147903373</v>
      </c>
    </row>
    <row r="13130" spans="1:13" x14ac:dyDescent="0.25">
      <c r="A13130" s="9"/>
      <c r="H13130" s="9"/>
      <c r="J13130">
        <v>3</v>
      </c>
      <c r="K13130">
        <f ca="1">SIMULATION!$D$3*SIMULATION!$D$17/$H13127/(SIMULATION!$D$17-$I13127)*(((EXP(-$I13127*$J13130))/(1-EXP(-SIMULATION!$D$4*$I13127)))-(EXP(-SIMULATION!$D$17*$J13130)/(1-EXP(-SIMULATION!$D$4*SIMULATION!$D$17))))</f>
        <v>3.1570736847813992</v>
      </c>
      <c r="L13130">
        <v>0.53697491596433577</v>
      </c>
      <c r="M13130">
        <f t="shared" ca="1" si="205"/>
        <v>4.8523430613601066</v>
      </c>
    </row>
    <row r="13131" spans="1:13" x14ac:dyDescent="0.25">
      <c r="A13131" s="9"/>
      <c r="H13131" s="9"/>
      <c r="J13131">
        <v>4</v>
      </c>
      <c r="K13131">
        <f ca="1">SIMULATION!$D$3*SIMULATION!$D$17/$H13127/(SIMULATION!$D$17-$I13127)*(((EXP(-$I13127*$J13131))/(1-EXP(-SIMULATION!$D$4*$I13127)))-(EXP(-SIMULATION!$D$17*$J13131)/(1-EXP(-SIMULATION!$D$4*SIMULATION!$D$17))))</f>
        <v>3.272486990807487</v>
      </c>
      <c r="L13131">
        <v>-0.48719988180984497</v>
      </c>
      <c r="M13131">
        <f t="shared" ca="1" si="205"/>
        <v>1.6781317156618241</v>
      </c>
    </row>
    <row r="13132" spans="1:13" x14ac:dyDescent="0.25">
      <c r="A13132" s="9"/>
      <c r="H13132" s="9"/>
      <c r="J13132">
        <v>5</v>
      </c>
      <c r="K13132">
        <f ca="1">SIMULATION!$D$3*SIMULATION!$D$17/$H13127/(SIMULATION!$D$17-$I13127)*(((EXP(-$I13127*$J13132))/(1-EXP(-SIMULATION!$D$4*$I13127)))-(EXP(-SIMULATION!$D$17*$J13132)/(1-EXP(-SIMULATION!$D$4*SIMULATION!$D$17))))</f>
        <v>3.255519172228881</v>
      </c>
      <c r="L13132">
        <v>-0.41222234114343842</v>
      </c>
      <c r="M13132">
        <f t="shared" ca="1" si="205"/>
        <v>1.9135214374153429</v>
      </c>
    </row>
    <row r="13133" spans="1:13" x14ac:dyDescent="0.25">
      <c r="A13133" s="9"/>
      <c r="H13133" s="9"/>
      <c r="J13133">
        <v>6</v>
      </c>
      <c r="K13133">
        <f ca="1">SIMULATION!$D$3*SIMULATION!$D$17/$H13127/(SIMULATION!$D$17-$I13127)*(((EXP(-$I13127*$J13133))/(1-EXP(-SIMULATION!$D$4*$I13127)))-(EXP(-SIMULATION!$D$17*$J13133)/(1-EXP(-SIMULATION!$D$4*SIMULATION!$D$17))))</f>
        <v>3.1603359599963512</v>
      </c>
      <c r="L13133">
        <v>-0.72426293015955245</v>
      </c>
      <c r="M13133">
        <f t="shared" ca="1" si="205"/>
        <v>0.87142177732079174</v>
      </c>
    </row>
    <row r="13134" spans="1:13" x14ac:dyDescent="0.25">
      <c r="A13134" s="9"/>
      <c r="H13134" s="9"/>
      <c r="J13134">
        <v>7</v>
      </c>
      <c r="K13134">
        <f ca="1">SIMULATION!$D$3*SIMULATION!$D$17/$H13127/(SIMULATION!$D$17-$I13127)*(((EXP(-$I13127*$J13134))/(1-EXP(-SIMULATION!$D$4*$I13127)))-(EXP(-SIMULATION!$D$17*$J13134)/(1-EXP(-SIMULATION!$D$4*SIMULATION!$D$17))))</f>
        <v>3.0211664413538895</v>
      </c>
      <c r="L13134">
        <v>-0.4266252419282856</v>
      </c>
      <c r="M13134">
        <f t="shared" ca="1" si="205"/>
        <v>1.7322605774056685</v>
      </c>
    </row>
    <row r="13135" spans="1:13" x14ac:dyDescent="0.25">
      <c r="A13135" s="9"/>
      <c r="H13135" s="9"/>
      <c r="J13135">
        <v>8</v>
      </c>
      <c r="K13135">
        <f ca="1">SIMULATION!$D$3*SIMULATION!$D$17/$H13127/(SIMULATION!$D$17-$I13127)*(((EXP(-$I13127*$J13135))/(1-EXP(-SIMULATION!$D$4*$I13127)))-(EXP(-SIMULATION!$D$17*$J13135)/(1-EXP(-SIMULATION!$D$4*SIMULATION!$D$17))))</f>
        <v>2.8594988708686033</v>
      </c>
      <c r="L13135">
        <v>-1.6107453438883167E-2</v>
      </c>
      <c r="M13135">
        <f t="shared" ca="1" si="205"/>
        <v>2.8134396259475483</v>
      </c>
    </row>
    <row r="13136" spans="1:13" x14ac:dyDescent="0.25">
      <c r="A13136" s="9"/>
      <c r="H13136" s="9"/>
      <c r="J13136">
        <v>9</v>
      </c>
      <c r="K13136">
        <f ca="1">SIMULATION!$D$3*SIMULATION!$D$17/$H13127/(SIMULATION!$D$17-$I13127)*(((EXP(-$I13127*$J13136))/(1-EXP(-SIMULATION!$D$4*$I13127)))-(EXP(-SIMULATION!$D$17*$J13136)/(1-EXP(-SIMULATION!$D$4*SIMULATION!$D$17))))</f>
        <v>2.688689369718416</v>
      </c>
      <c r="L13136">
        <v>0.36995127246287163</v>
      </c>
      <c r="M13136">
        <f t="shared" ca="1" si="205"/>
        <v>3.6833734233031405</v>
      </c>
    </row>
    <row r="13137" spans="1:13" x14ac:dyDescent="0.25">
      <c r="A13137" s="9"/>
      <c r="H13137" s="9"/>
      <c r="J13137">
        <v>10</v>
      </c>
      <c r="K13137">
        <f ca="1">SIMULATION!$D$3*SIMULATION!$D$17/$H13127/(SIMULATION!$D$17-$I13127)*(((EXP(-$I13127*$J13137))/(1-EXP(-SIMULATION!$D$4*$I13127)))-(EXP(-SIMULATION!$D$17*$J13137)/(1-EXP(-SIMULATION!$D$4*SIMULATION!$D$17))))</f>
        <v>2.5169129266384824</v>
      </c>
      <c r="L13137">
        <v>-0.18327898958806385</v>
      </c>
      <c r="M13137">
        <f t="shared" ca="1" si="205"/>
        <v>2.0556156685630445</v>
      </c>
    </row>
    <row r="13138" spans="1:13" x14ac:dyDescent="0.25">
      <c r="A13138" s="9"/>
      <c r="H13138" s="9"/>
      <c r="J13138">
        <v>11</v>
      </c>
      <c r="K13138">
        <f ca="1">SIMULATION!$D$3*SIMULATION!$D$17/$H13127/(SIMULATION!$D$17-$I13127)*(((EXP(-$I13127*$J13138))/(1-EXP(-SIMULATION!$D$4*$I13127)))-(EXP(-SIMULATION!$D$17*$J13138)/(1-EXP(-SIMULATION!$D$4*SIMULATION!$D$17))))</f>
        <v>2.3490522776832745</v>
      </c>
      <c r="L13138">
        <v>-0.20184133202144544</v>
      </c>
      <c r="M13138">
        <f t="shared" ca="1" si="205"/>
        <v>1.8749164369676721</v>
      </c>
    </row>
    <row r="13139" spans="1:13" x14ac:dyDescent="0.25">
      <c r="A13139" s="9"/>
      <c r="H13139" s="9"/>
      <c r="J13139">
        <v>12</v>
      </c>
      <c r="K13139">
        <f ca="1">SIMULATION!$D$3*SIMULATION!$D$17/$H13127/(SIMULATION!$D$17-$I13127)*(((EXP(-$I13127*$J13139))/(1-EXP(-SIMULATION!$D$4*$I13127)))-(EXP(-SIMULATION!$D$17*$J13139)/(1-EXP(-SIMULATION!$D$4*SIMULATION!$D$17))))</f>
        <v>2.1879063125754481</v>
      </c>
      <c r="L13139">
        <v>-2.661498303291952E-2</v>
      </c>
      <c r="M13139">
        <f t="shared" ca="1" si="205"/>
        <v>2.1296752231886349</v>
      </c>
    </row>
    <row r="13140" spans="1:13" x14ac:dyDescent="0.25">
      <c r="A13140" s="9"/>
      <c r="H13140" s="9"/>
      <c r="J13140">
        <v>13</v>
      </c>
      <c r="K13140">
        <f ca="1">SIMULATION!$D$3*SIMULATION!$D$17/$H13127/(SIMULATION!$D$17-$I13127)*(((EXP(-$I13127*$J13140))/(1-EXP(-SIMULATION!$D$4*$I13127)))-(EXP(-SIMULATION!$D$17*$J13140)/(1-EXP(-SIMULATION!$D$4*SIMULATION!$D$17))))</f>
        <v>2.0349625651806265</v>
      </c>
      <c r="L13140">
        <v>0.15322841047219427</v>
      </c>
      <c r="M13140">
        <f t="shared" ca="1" si="205"/>
        <v>2.3467766444136733</v>
      </c>
    </row>
    <row r="13141" spans="1:13" x14ac:dyDescent="0.25">
      <c r="A13141" s="9"/>
      <c r="H13141" s="9"/>
      <c r="J13141">
        <v>14</v>
      </c>
      <c r="K13141">
        <f ca="1">SIMULATION!$D$3*SIMULATION!$D$17/$H13127/(SIMULATION!$D$17-$I13127)*(((EXP(-$I13127*$J13141))/(1-EXP(-SIMULATION!$D$4*$I13127)))-(EXP(-SIMULATION!$D$17*$J13141)/(1-EXP(-SIMULATION!$D$4*SIMULATION!$D$17))))</f>
        <v>1.8908904957441213</v>
      </c>
      <c r="L13141">
        <v>0.26923072158089401</v>
      </c>
      <c r="M13141">
        <f t="shared" ca="1" si="205"/>
        <v>2.3999763083437653</v>
      </c>
    </row>
    <row r="13142" spans="1:13" x14ac:dyDescent="0.25">
      <c r="A13142" s="9"/>
      <c r="H13142" s="9"/>
      <c r="J13142">
        <v>15</v>
      </c>
      <c r="K13142">
        <f ca="1">SIMULATION!$D$3*SIMULATION!$D$17/$H13127/(SIMULATION!$D$17-$I13127)*(((EXP(-$I13127*$J13142))/(1-EXP(-SIMULATION!$D$4*$I13127)))-(EXP(-SIMULATION!$D$17*$J13142)/(1-EXP(-SIMULATION!$D$4*SIMULATION!$D$17))))</f>
        <v>1.7558559769590167</v>
      </c>
      <c r="L13142">
        <v>0.21263709082415599</v>
      </c>
      <c r="M13142">
        <f t="shared" ca="1" si="205"/>
        <v>2.1292160838057881</v>
      </c>
    </row>
    <row r="13143" spans="1:13" x14ac:dyDescent="0.25">
      <c r="A13143" s="9"/>
      <c r="H13143" s="9"/>
      <c r="J13143">
        <v>16</v>
      </c>
      <c r="K13143">
        <f ca="1">SIMULATION!$D$3*SIMULATION!$D$17/$H13127/(SIMULATION!$D$17-$I13127)*(((EXP(-$I13127*$J13143))/(1-EXP(-SIMULATION!$D$4*$I13127)))-(EXP(-SIMULATION!$D$17*$J13143)/(1-EXP(-SIMULATION!$D$4*SIMULATION!$D$17))))</f>
        <v>1.6297213210962516</v>
      </c>
      <c r="L13143">
        <v>-0.25289867085129553</v>
      </c>
      <c r="M13143">
        <f t="shared" ca="1" si="205"/>
        <v>1.2175669651329921</v>
      </c>
    </row>
    <row r="13144" spans="1:13" x14ac:dyDescent="0.25">
      <c r="A13144" s="9"/>
      <c r="H13144" s="9"/>
      <c r="J13144">
        <v>17</v>
      </c>
      <c r="K13144">
        <f ca="1">SIMULATION!$D$3*SIMULATION!$D$17/$H13127/(SIMULATION!$D$17-$I13127)*(((EXP(-$I13127*$J13144))/(1-EXP(-SIMULATION!$D$4*$I13127)))-(EXP(-SIMULATION!$D$17*$J13144)/(1-EXP(-SIMULATION!$D$4*SIMULATION!$D$17))))</f>
        <v>1.5121720684688933</v>
      </c>
      <c r="L13144">
        <v>0.1628070510420786</v>
      </c>
      <c r="M13144">
        <f t="shared" ca="1" si="205"/>
        <v>1.7583643436045138</v>
      </c>
    </row>
    <row r="13145" spans="1:13" x14ac:dyDescent="0.25">
      <c r="A13145" s="9"/>
      <c r="H13145" s="9"/>
      <c r="J13145">
        <v>18</v>
      </c>
      <c r="K13145">
        <f ca="1">SIMULATION!$D$3*SIMULATION!$D$17/$H13127/(SIMULATION!$D$17-$I13127)*(((EXP(-$I13127*$J13145))/(1-EXP(-SIMULATION!$D$4*$I13127)))-(EXP(-SIMULATION!$D$17*$J13145)/(1-EXP(-SIMULATION!$D$4*SIMULATION!$D$17))))</f>
        <v>1.4027969442196175</v>
      </c>
      <c r="L13145">
        <v>3.7820392677991345E-2</v>
      </c>
      <c r="M13145">
        <f t="shared" ca="1" si="205"/>
        <v>1.4558512754974899</v>
      </c>
    </row>
    <row r="13146" spans="1:13" x14ac:dyDescent="0.25">
      <c r="A13146" s="9"/>
      <c r="H13146" s="9"/>
      <c r="J13146">
        <v>19</v>
      </c>
      <c r="K13146">
        <f ca="1">SIMULATION!$D$3*SIMULATION!$D$17/$H13127/(SIMULATION!$D$17-$I13127)*(((EXP(-$I13127*$J13146))/(1-EXP(-SIMULATION!$D$4*$I13127)))-(EXP(-SIMULATION!$D$17*$J13146)/(1-EXP(-SIMULATION!$D$4*SIMULATION!$D$17))))</f>
        <v>1.301137898288389</v>
      </c>
      <c r="L13146">
        <v>7.7560732333019453E-2</v>
      </c>
      <c r="M13146">
        <f t="shared" ca="1" si="205"/>
        <v>1.4020551065458822</v>
      </c>
    </row>
    <row r="13147" spans="1:13" x14ac:dyDescent="0.25">
      <c r="A13147" s="9"/>
      <c r="H13147" s="9"/>
      <c r="J13147">
        <v>20</v>
      </c>
      <c r="K13147">
        <f ca="1">SIMULATION!$D$3*SIMULATION!$D$17/$H13127/(SIMULATION!$D$17-$I13127)*(((EXP(-$I13127*$J13147))/(1-EXP(-SIMULATION!$D$4*$I13127)))-(EXP(-SIMULATION!$D$17*$J13147)/(1-EXP(-SIMULATION!$D$4*SIMULATION!$D$17))))</f>
        <v>1.2067210611660373</v>
      </c>
      <c r="L13147">
        <v>0.53443217238775997</v>
      </c>
      <c r="M13147">
        <f t="shared" ca="1" si="205"/>
        <v>1.8516316193510653</v>
      </c>
    </row>
    <row r="13148" spans="1:13" x14ac:dyDescent="0.25">
      <c r="A13148" s="9"/>
      <c r="H13148" s="9"/>
      <c r="J13148">
        <v>21</v>
      </c>
      <c r="K13148">
        <f ca="1">SIMULATION!$D$3*SIMULATION!$D$17/$H13127/(SIMULATION!$D$17-$I13127)*(((EXP(-$I13127*$J13148))/(1-EXP(-SIMULATION!$D$4*$I13127)))-(EXP(-SIMULATION!$D$17*$J13148)/(1-EXP(-SIMULATION!$D$4*SIMULATION!$D$17))))</f>
        <v>1.1190755508833019</v>
      </c>
      <c r="L13148">
        <v>0.16669183790644501</v>
      </c>
      <c r="M13148">
        <f t="shared" ca="1" si="205"/>
        <v>1.3056163112162069</v>
      </c>
    </row>
    <row r="13149" spans="1:13" x14ac:dyDescent="0.25">
      <c r="A13149" s="9"/>
      <c r="H13149" s="9"/>
      <c r="J13149">
        <v>22</v>
      </c>
      <c r="K13149">
        <f ca="1">SIMULATION!$D$3*SIMULATION!$D$17/$H13127/(SIMULATION!$D$17-$I13127)*(((EXP(-$I13127*$J13149))/(1-EXP(-SIMULATION!$D$4*$I13127)))-(EXP(-SIMULATION!$D$17*$J13149)/(1-EXP(-SIMULATION!$D$4*SIMULATION!$D$17))))</f>
        <v>1.0377445697546512</v>
      </c>
      <c r="L13149">
        <v>8.9005646183635503E-2</v>
      </c>
      <c r="M13149">
        <f t="shared" ca="1" si="205"/>
        <v>1.1301096957592227</v>
      </c>
    </row>
    <row r="13150" spans="1:13" x14ac:dyDescent="0.25">
      <c r="A13150" s="9"/>
      <c r="H13150" s="9"/>
      <c r="J13150">
        <v>23</v>
      </c>
      <c r="K13150">
        <f ca="1">SIMULATION!$D$3*SIMULATION!$D$17/$H13127/(SIMULATION!$D$17-$I13127)*(((EXP(-$I13127*$J13150))/(1-EXP(-SIMULATION!$D$4*$I13127)))-(EXP(-SIMULATION!$D$17*$J13150)/(1-EXP(-SIMULATION!$D$4*SIMULATION!$D$17))))</f>
        <v>0.96229162973091975</v>
      </c>
      <c r="L13150">
        <v>-7.9794401608172777E-2</v>
      </c>
      <c r="M13150">
        <f t="shared" ca="1" si="205"/>
        <v>0.88550614496398772</v>
      </c>
    </row>
    <row r="13151" spans="1:13" x14ac:dyDescent="0.25">
      <c r="A13151" s="9"/>
      <c r="H13151" s="9"/>
      <c r="J13151">
        <v>24</v>
      </c>
      <c r="K13151">
        <f ca="1">SIMULATION!$D$3*SIMULATION!$D$17/$H13127/(SIMULATION!$D$17-$I13127)*(((EXP(-$I13127*$J13151))/(1-EXP(-SIMULATION!$D$4*$I13127)))-(EXP(-SIMULATION!$D$17*$J13151)/(1-EXP(-SIMULATION!$D$4*SIMULATION!$D$17))))</f>
        <v>0.89230372050766149</v>
      </c>
      <c r="L13151">
        <v>0.39411921362836905</v>
      </c>
      <c r="M13151">
        <f t="shared" ca="1" si="205"/>
        <v>1.243977761151809</v>
      </c>
    </row>
    <row r="13152" spans="1:13" x14ac:dyDescent="0.25">
      <c r="A13152" s="9">
        <v>527</v>
      </c>
      <c r="B13152" s="2">
        <f ca="1">NORMINV(RAND(),SIMULATION!D7,SIMULATION!D8)</f>
        <v>52.386001151366187</v>
      </c>
      <c r="C13152" s="2">
        <v>2</v>
      </c>
      <c r="D13152" s="2">
        <f ca="1">SIMULATION!$D$11*(1+(SIMULATION!$D$12*LN(1+$C13152)))*(1+(SIMULATION!$D$13*(($B13152/63.5)-1)))</f>
        <v>9.412716420345923</v>
      </c>
      <c r="E13152" s="2">
        <v>0.31505433171012753</v>
      </c>
      <c r="F13152" s="2">
        <f ca="1">D13152*(1+E13152)</f>
        <v>12.378233501734952</v>
      </c>
      <c r="G13152" s="2">
        <v>0.2481817925405975</v>
      </c>
      <c r="H13152" s="9">
        <f>SIMULATION!$D$15*EXP($G$13152)</f>
        <v>282.94140075239125</v>
      </c>
      <c r="I13152" s="2">
        <f ca="1">$F13152/$H13152</f>
        <v>4.3748399735136105E-2</v>
      </c>
      <c r="J13152">
        <v>0</v>
      </c>
      <c r="K13152">
        <f ca="1">SIMULATION!$D$3*SIMULATION!$D$17/$H13152/(SIMULATION!$D$17-$I13152)*(((EXP(-$I13152*$J13152))/(1-EXP(-SIMULATION!$D$4*$I13152)))-(EXP(-SIMULATION!$D$17*$J13152)/(1-EXP(-SIMULATION!$D$4*SIMULATION!$D$17))))</f>
        <v>1.1605193166738448</v>
      </c>
      <c r="L13152">
        <v>-0.14388657762759721</v>
      </c>
      <c r="M13152">
        <f t="shared" ca="1" si="205"/>
        <v>0.99353616392692745</v>
      </c>
    </row>
    <row r="13153" spans="1:13" x14ac:dyDescent="0.25">
      <c r="A13153" s="9"/>
      <c r="H13153" s="9"/>
      <c r="J13153">
        <v>1</v>
      </c>
      <c r="K13153">
        <f ca="1">SIMULATION!$D$3*SIMULATION!$D$17/$H13152/(SIMULATION!$D$17-$I13152)*(((EXP(-$I13152*$J13153))/(1-EXP(-SIMULATION!$D$4*$I13152)))-(EXP(-SIMULATION!$D$17*$J13153)/(1-EXP(-SIMULATION!$D$4*SIMULATION!$D$17))))</f>
        <v>1.7928916792738225</v>
      </c>
      <c r="L13153">
        <v>0.33391644060927228</v>
      </c>
      <c r="M13153">
        <f t="shared" ca="1" si="205"/>
        <v>2.3915676872149185</v>
      </c>
    </row>
    <row r="13154" spans="1:13" x14ac:dyDescent="0.25">
      <c r="A13154" s="9"/>
      <c r="H13154" s="9"/>
      <c r="J13154">
        <v>2</v>
      </c>
      <c r="K13154">
        <f ca="1">SIMULATION!$D$3*SIMULATION!$D$17/$H13152/(SIMULATION!$D$17-$I13152)*(((EXP(-$I13152*$J13154))/(1-EXP(-SIMULATION!$D$4*$I13152)))-(EXP(-SIMULATION!$D$17*$J13154)/(1-EXP(-SIMULATION!$D$4*SIMULATION!$D$17))))</f>
        <v>2.1532198636415463</v>
      </c>
      <c r="L13154">
        <v>0.37335461025682498</v>
      </c>
      <c r="M13154">
        <f t="shared" ca="1" si="205"/>
        <v>2.9571344266286896</v>
      </c>
    </row>
    <row r="13155" spans="1:13" x14ac:dyDescent="0.25">
      <c r="A13155" s="9"/>
      <c r="H13155" s="9"/>
      <c r="J13155">
        <v>3</v>
      </c>
      <c r="K13155">
        <f ca="1">SIMULATION!$D$3*SIMULATION!$D$17/$H13152/(SIMULATION!$D$17-$I13152)*(((EXP(-$I13152*$J13155))/(1-EXP(-SIMULATION!$D$4*$I13152)))-(EXP(-SIMULATION!$D$17*$J13155)/(1-EXP(-SIMULATION!$D$4*SIMULATION!$D$17))))</f>
        <v>2.3411379768256202</v>
      </c>
      <c r="L13155">
        <v>0.12233948343796926</v>
      </c>
      <c r="M13155">
        <f t="shared" ca="1" si="205"/>
        <v>2.6275515875674786</v>
      </c>
    </row>
    <row r="13156" spans="1:13" x14ac:dyDescent="0.25">
      <c r="A13156" s="9"/>
      <c r="H13156" s="9"/>
      <c r="J13156">
        <v>4</v>
      </c>
      <c r="K13156">
        <f ca="1">SIMULATION!$D$3*SIMULATION!$D$17/$H13152/(SIMULATION!$D$17-$I13152)*(((EXP(-$I13152*$J13156))/(1-EXP(-SIMULATION!$D$4*$I13152)))-(EXP(-SIMULATION!$D$17*$J13156)/(1-EXP(-SIMULATION!$D$4*SIMULATION!$D$17))))</f>
        <v>2.4204116827315478</v>
      </c>
      <c r="L13156">
        <v>-0.12262046499939129</v>
      </c>
      <c r="M13156">
        <f t="shared" ca="1" si="205"/>
        <v>2.1236196767050464</v>
      </c>
    </row>
    <row r="13157" spans="1:13" x14ac:dyDescent="0.25">
      <c r="A13157" s="9"/>
      <c r="H13157" s="9"/>
      <c r="J13157">
        <v>5</v>
      </c>
      <c r="K13157">
        <f ca="1">SIMULATION!$D$3*SIMULATION!$D$17/$H13152/(SIMULATION!$D$17-$I13152)*(((EXP(-$I13152*$J13157))/(1-EXP(-SIMULATION!$D$4*$I13152)))-(EXP(-SIMULATION!$D$17*$J13157)/(1-EXP(-SIMULATION!$D$4*SIMULATION!$D$17))))</f>
        <v>2.4318247986248358</v>
      </c>
      <c r="L13157">
        <v>-0.1921580896416773</v>
      </c>
      <c r="M13157">
        <f t="shared" ca="1" si="205"/>
        <v>1.9645299909778309</v>
      </c>
    </row>
    <row r="13158" spans="1:13" x14ac:dyDescent="0.25">
      <c r="A13158" s="9"/>
      <c r="H13158" s="9"/>
      <c r="J13158">
        <v>6</v>
      </c>
      <c r="K13158">
        <f ca="1">SIMULATION!$D$3*SIMULATION!$D$17/$H13152/(SIMULATION!$D$17-$I13152)*(((EXP(-$I13152*$J13158))/(1-EXP(-SIMULATION!$D$4*$I13152)))-(EXP(-SIMULATION!$D$17*$J13158)/(1-EXP(-SIMULATION!$D$4*SIMULATION!$D$17))))</f>
        <v>2.4014371882254637</v>
      </c>
      <c r="L13158">
        <v>0.21491639812123781</v>
      </c>
      <c r="M13158">
        <f t="shared" ca="1" si="205"/>
        <v>2.9175454190332735</v>
      </c>
    </row>
    <row r="13159" spans="1:13" x14ac:dyDescent="0.25">
      <c r="A13159" s="9"/>
      <c r="H13159" s="9"/>
      <c r="J13159">
        <v>7</v>
      </c>
      <c r="K13159">
        <f ca="1">SIMULATION!$D$3*SIMULATION!$D$17/$H13152/(SIMULATION!$D$17-$I13152)*(((EXP(-$I13152*$J13159))/(1-EXP(-SIMULATION!$D$4*$I13152)))-(EXP(-SIMULATION!$D$17*$J13159)/(1-EXP(-SIMULATION!$D$4*SIMULATION!$D$17))))</f>
        <v>2.345876475745706</v>
      </c>
      <c r="L13159">
        <v>7.8819426952739886E-4</v>
      </c>
      <c r="M13159">
        <f t="shared" ca="1" si="205"/>
        <v>2.3477254821409077</v>
      </c>
    </row>
    <row r="13160" spans="1:13" x14ac:dyDescent="0.25">
      <c r="A13160" s="9"/>
      <c r="H13160" s="9"/>
      <c r="J13160">
        <v>8</v>
      </c>
      <c r="K13160">
        <f ca="1">SIMULATION!$D$3*SIMULATION!$D$17/$H13152/(SIMULATION!$D$17-$I13152)*(((EXP(-$I13152*$J13160))/(1-EXP(-SIMULATION!$D$4*$I13152)))-(EXP(-SIMULATION!$D$17*$J13160)/(1-EXP(-SIMULATION!$D$4*SIMULATION!$D$17))))</f>
        <v>2.2757289665593241</v>
      </c>
      <c r="L13160">
        <v>0.203643510666776</v>
      </c>
      <c r="M13160">
        <f t="shared" ca="1" si="205"/>
        <v>2.7391664026355391</v>
      </c>
    </row>
    <row r="13161" spans="1:13" x14ac:dyDescent="0.25">
      <c r="A13161" s="9"/>
      <c r="H13161" s="9"/>
      <c r="J13161">
        <v>9</v>
      </c>
      <c r="K13161">
        <f ca="1">SIMULATION!$D$3*SIMULATION!$D$17/$H13152/(SIMULATION!$D$17-$I13152)*(((EXP(-$I13152*$J13161))/(1-EXP(-SIMULATION!$D$4*$I13152)))-(EXP(-SIMULATION!$D$17*$J13161)/(1-EXP(-SIMULATION!$D$4*SIMULATION!$D$17))))</f>
        <v>2.197712499249862</v>
      </c>
      <c r="L13161">
        <v>-8.8251178704021827E-2</v>
      </c>
      <c r="M13161">
        <f t="shared" ca="1" si="205"/>
        <v>2.0037617807385</v>
      </c>
    </row>
    <row r="13162" spans="1:13" x14ac:dyDescent="0.25">
      <c r="A13162" s="9"/>
      <c r="H13162" s="9"/>
      <c r="J13162">
        <v>10</v>
      </c>
      <c r="K13162">
        <f ca="1">SIMULATION!$D$3*SIMULATION!$D$17/$H13152/(SIMULATION!$D$17-$I13152)*(((EXP(-$I13152*$J13162))/(1-EXP(-SIMULATION!$D$4*$I13152)))-(EXP(-SIMULATION!$D$17*$J13162)/(1-EXP(-SIMULATION!$D$4*SIMULATION!$D$17))))</f>
        <v>2.116068735377151</v>
      </c>
      <c r="L13162">
        <v>-0.17247132092087886</v>
      </c>
      <c r="M13162">
        <f t="shared" ca="1" si="205"/>
        <v>1.7511075654272803</v>
      </c>
    </row>
    <row r="13163" spans="1:13" x14ac:dyDescent="0.25">
      <c r="A13163" s="9"/>
      <c r="H13163" s="9"/>
      <c r="J13163">
        <v>11</v>
      </c>
      <c r="K13163">
        <f ca="1">SIMULATION!$D$3*SIMULATION!$D$17/$H13152/(SIMULATION!$D$17-$I13152)*(((EXP(-$I13152*$J13163))/(1-EXP(-SIMULATION!$D$4*$I13152)))-(EXP(-SIMULATION!$D$17*$J13163)/(1-EXP(-SIMULATION!$D$4*SIMULATION!$D$17))))</f>
        <v>2.0334552514027182</v>
      </c>
      <c r="L13163">
        <v>0.11850027843561951</v>
      </c>
      <c r="M13163">
        <f t="shared" ca="1" si="205"/>
        <v>2.2744202648803129</v>
      </c>
    </row>
    <row r="13164" spans="1:13" x14ac:dyDescent="0.25">
      <c r="A13164" s="9"/>
      <c r="H13164" s="9"/>
      <c r="J13164">
        <v>12</v>
      </c>
      <c r="K13164">
        <f ca="1">SIMULATION!$D$3*SIMULATION!$D$17/$H13152/(SIMULATION!$D$17-$I13152)*(((EXP(-$I13152*$J13164))/(1-EXP(-SIMULATION!$D$4*$I13152)))-(EXP(-SIMULATION!$D$17*$J13164)/(1-EXP(-SIMULATION!$D$4*SIMULATION!$D$17))))</f>
        <v>1.9515170968819266</v>
      </c>
      <c r="L13164">
        <v>0.12717629572602759</v>
      </c>
      <c r="M13164">
        <f t="shared" ca="1" si="205"/>
        <v>2.1997038123093815</v>
      </c>
    </row>
    <row r="13165" spans="1:13" x14ac:dyDescent="0.25">
      <c r="A13165" s="9"/>
      <c r="H13165" s="9"/>
      <c r="J13165">
        <v>13</v>
      </c>
      <c r="K13165">
        <f ca="1">SIMULATION!$D$3*SIMULATION!$D$17/$H13152/(SIMULATION!$D$17-$I13152)*(((EXP(-$I13152*$J13165))/(1-EXP(-SIMULATION!$D$4*$I13152)))-(EXP(-SIMULATION!$D$17*$J13165)/(1-EXP(-SIMULATION!$D$4*SIMULATION!$D$17))))</f>
        <v>1.871252951822681</v>
      </c>
      <c r="L13165">
        <v>0.13701411038193365</v>
      </c>
      <c r="M13165">
        <f t="shared" ca="1" si="205"/>
        <v>2.1276410103162329</v>
      </c>
    </row>
    <row r="13166" spans="1:13" x14ac:dyDescent="0.25">
      <c r="A13166" s="9"/>
      <c r="H13166" s="9"/>
      <c r="J13166">
        <v>14</v>
      </c>
      <c r="K13166">
        <f ca="1">SIMULATION!$D$3*SIMULATION!$D$17/$H13152/(SIMULATION!$D$17-$I13152)*(((EXP(-$I13152*$J13166))/(1-EXP(-SIMULATION!$D$4*$I13152)))-(EXP(-SIMULATION!$D$17*$J13166)/(1-EXP(-SIMULATION!$D$4*SIMULATION!$D$17))))</f>
        <v>1.7932496629553869</v>
      </c>
      <c r="L13166">
        <v>-3.5005554937271581E-2</v>
      </c>
      <c r="M13166">
        <f t="shared" ca="1" si="205"/>
        <v>1.7304759633625584</v>
      </c>
    </row>
    <row r="13167" spans="1:13" x14ac:dyDescent="0.25">
      <c r="A13167" s="9"/>
      <c r="H13167" s="9"/>
      <c r="J13167">
        <v>15</v>
      </c>
      <c r="K13167">
        <f ca="1">SIMULATION!$D$3*SIMULATION!$D$17/$H13152/(SIMULATION!$D$17-$I13152)*(((EXP(-$I13152*$J13167))/(1-EXP(-SIMULATION!$D$4*$I13152)))-(EXP(-SIMULATION!$D$17*$J13167)/(1-EXP(-SIMULATION!$D$4*SIMULATION!$D$17))))</f>
        <v>1.7178324385622483</v>
      </c>
      <c r="L13167">
        <v>0.51377403910536734</v>
      </c>
      <c r="M13167">
        <f t="shared" ca="1" si="205"/>
        <v>2.6004101490285976</v>
      </c>
    </row>
    <row r="13168" spans="1:13" x14ac:dyDescent="0.25">
      <c r="A13168" s="9"/>
      <c r="H13168" s="9"/>
      <c r="J13168">
        <v>16</v>
      </c>
      <c r="K13168">
        <f ca="1">SIMULATION!$D$3*SIMULATION!$D$17/$H13152/(SIMULATION!$D$17-$I13152)*(((EXP(-$I13152*$J13168))/(1-EXP(-SIMULATION!$D$4*$I13152)))-(EXP(-SIMULATION!$D$17*$J13168)/(1-EXP(-SIMULATION!$D$4*SIMULATION!$D$17))))</f>
        <v>1.645160999617465</v>
      </c>
      <c r="L13168">
        <v>-2.8272152358350448E-2</v>
      </c>
      <c r="M13168">
        <f t="shared" ca="1" si="205"/>
        <v>1.5986487571822638</v>
      </c>
    </row>
    <row r="13169" spans="1:13" x14ac:dyDescent="0.25">
      <c r="A13169" s="9"/>
      <c r="H13169" s="9"/>
      <c r="J13169">
        <v>17</v>
      </c>
      <c r="K13169">
        <f ca="1">SIMULATION!$D$3*SIMULATION!$D$17/$H13152/(SIMULATION!$D$17-$I13152)*(((EXP(-$I13152*$J13169))/(1-EXP(-SIMULATION!$D$4*$I13152)))-(EXP(-SIMULATION!$D$17*$J13169)/(1-EXP(-SIMULATION!$D$4*SIMULATION!$D$17))))</f>
        <v>1.5752911025866916</v>
      </c>
      <c r="L13169">
        <v>2.0932451013067004E-2</v>
      </c>
      <c r="M13169">
        <f t="shared" ca="1" si="205"/>
        <v>1.6082658064229078</v>
      </c>
    </row>
    <row r="13170" spans="1:13" x14ac:dyDescent="0.25">
      <c r="A13170" s="9"/>
      <c r="H13170" s="9"/>
      <c r="J13170">
        <v>18</v>
      </c>
      <c r="K13170">
        <f ca="1">SIMULATION!$D$3*SIMULATION!$D$17/$H13152/(SIMULATION!$D$17-$I13152)*(((EXP(-$I13152*$J13170))/(1-EXP(-SIMULATION!$D$4*$I13152)))-(EXP(-SIMULATION!$D$17*$J13170)/(1-EXP(-SIMULATION!$D$4*SIMULATION!$D$17))))</f>
        <v>1.5082138755339307</v>
      </c>
      <c r="L13170">
        <v>9.0402885638896285E-2</v>
      </c>
      <c r="M13170">
        <f t="shared" ca="1" si="205"/>
        <v>1.6445607620428213</v>
      </c>
    </row>
    <row r="13171" spans="1:13" x14ac:dyDescent="0.25">
      <c r="A13171" s="9"/>
      <c r="H13171" s="9"/>
      <c r="J13171">
        <v>19</v>
      </c>
      <c r="K13171">
        <f ca="1">SIMULATION!$D$3*SIMULATION!$D$17/$H13152/(SIMULATION!$D$17-$I13152)*(((EXP(-$I13152*$J13171))/(1-EXP(-SIMULATION!$D$4*$I13152)))-(EXP(-SIMULATION!$D$17*$J13171)/(1-EXP(-SIMULATION!$D$4*SIMULATION!$D$17))))</f>
        <v>1.4438809402753074</v>
      </c>
      <c r="L13171">
        <v>5.9914001578968881E-2</v>
      </c>
      <c r="M13171">
        <f t="shared" ca="1" si="205"/>
        <v>1.5303896252108053</v>
      </c>
    </row>
    <row r="13172" spans="1:13" x14ac:dyDescent="0.25">
      <c r="A13172" s="9"/>
      <c r="H13172" s="9"/>
      <c r="J13172">
        <v>20</v>
      </c>
      <c r="K13172">
        <f ca="1">SIMULATION!$D$3*SIMULATION!$D$17/$H13152/(SIMULATION!$D$17-$I13152)*(((EXP(-$I13152*$J13172))/(1-EXP(-SIMULATION!$D$4*$I13152)))-(EXP(-SIMULATION!$D$17*$J13172)/(1-EXP(-SIMULATION!$D$4*SIMULATION!$D$17))))</f>
        <v>1.3822204295412683</v>
      </c>
      <c r="L13172">
        <v>-7.4134247211996046E-2</v>
      </c>
      <c r="M13172">
        <f t="shared" ca="1" si="205"/>
        <v>1.2797505585161846</v>
      </c>
    </row>
    <row r="13173" spans="1:13" x14ac:dyDescent="0.25">
      <c r="A13173" s="9"/>
      <c r="H13173" s="9"/>
      <c r="J13173">
        <v>21</v>
      </c>
      <c r="K13173">
        <f ca="1">SIMULATION!$D$3*SIMULATION!$D$17/$H13152/(SIMULATION!$D$17-$I13152)*(((EXP(-$I13152*$J13173))/(1-EXP(-SIMULATION!$D$4*$I13152)))-(EXP(-SIMULATION!$D$17*$J13173)/(1-EXP(-SIMULATION!$D$4*SIMULATION!$D$17))))</f>
        <v>1.3231471729373572</v>
      </c>
      <c r="L13173">
        <v>8.1800837238477558E-2</v>
      </c>
      <c r="M13173">
        <f t="shared" ca="1" si="205"/>
        <v>1.4313817194733576</v>
      </c>
    </row>
    <row r="13174" spans="1:13" x14ac:dyDescent="0.25">
      <c r="A13174" s="9"/>
      <c r="H13174" s="9"/>
      <c r="J13174">
        <v>22</v>
      </c>
      <c r="K13174">
        <f ca="1">SIMULATION!$D$3*SIMULATION!$D$17/$H13152/(SIMULATION!$D$17-$I13152)*(((EXP(-$I13152*$J13174))/(1-EXP(-SIMULATION!$D$4*$I13152)))-(EXP(-SIMULATION!$D$17*$J13174)/(1-EXP(-SIMULATION!$D$4*SIMULATION!$D$17))))</f>
        <v>1.2665691494780213</v>
      </c>
      <c r="L13174">
        <v>0.44454112682978686</v>
      </c>
      <c r="M13174">
        <f t="shared" ca="1" si="205"/>
        <v>1.8296112263948257</v>
      </c>
    </row>
    <row r="13175" spans="1:13" x14ac:dyDescent="0.25">
      <c r="A13175" s="9"/>
      <c r="H13175" s="9"/>
      <c r="J13175">
        <v>23</v>
      </c>
      <c r="K13175">
        <f ca="1">SIMULATION!$D$3*SIMULATION!$D$17/$H13152/(SIMULATION!$D$17-$I13152)*(((EXP(-$I13152*$J13175))/(1-EXP(-SIMULATION!$D$4*$I13152)))-(EXP(-SIMULATION!$D$17*$J13175)/(1-EXP(-SIMULATION!$D$4*SIMULATION!$D$17))))</f>
        <v>1.2123915508549219</v>
      </c>
      <c r="L13175">
        <v>-0.28602331153922406</v>
      </c>
      <c r="M13175">
        <f t="shared" ca="1" si="205"/>
        <v>0.86561930459722147</v>
      </c>
    </row>
    <row r="13176" spans="1:13" x14ac:dyDescent="0.25">
      <c r="A13176" s="9"/>
      <c r="H13176" s="9"/>
      <c r="J13176">
        <v>24</v>
      </c>
      <c r="K13176">
        <f ca="1">SIMULATION!$D$3*SIMULATION!$D$17/$H13152/(SIMULATION!$D$17-$I13152)*(((EXP(-$I13152*$J13176))/(1-EXP(-SIMULATION!$D$4*$I13152)))-(EXP(-SIMULATION!$D$17*$J13176)/(1-EXP(-SIMULATION!$D$4*SIMULATION!$D$17))))</f>
        <v>1.1605193166738448</v>
      </c>
      <c r="L13176">
        <v>-6.9978850083257577E-2</v>
      </c>
      <c r="M13176">
        <f t="shared" ca="1" si="205"/>
        <v>1.0793075093936013</v>
      </c>
    </row>
    <row r="13177" spans="1:13" x14ac:dyDescent="0.25">
      <c r="A13177" s="9">
        <v>528</v>
      </c>
      <c r="B13177" s="2">
        <f ca="1">NORMINV(RAND(),SIMULATION!D7,SIMULATION!D8)</f>
        <v>59.431610648943106</v>
      </c>
      <c r="C13177" s="2">
        <v>2</v>
      </c>
      <c r="D13177" s="2">
        <f ca="1">SIMULATION!$D$11*(1+(SIMULATION!$D$12*LN(1+$C13177)))*(1+(SIMULATION!$D$13*(($B13177/63.5)-1)))</f>
        <v>9.9359356212862036</v>
      </c>
      <c r="E13177" s="2">
        <v>-7.1075764968850888E-2</v>
      </c>
      <c r="F13177" s="2">
        <f ca="1">D13177*(1+E13177)</f>
        <v>9.2297313963220322</v>
      </c>
      <c r="G13177" s="2">
        <v>1.3162179254006001</v>
      </c>
      <c r="H13177" s="9">
        <f>SIMULATION!$D$15*EXP($G$13177)</f>
        <v>823.26319130945126</v>
      </c>
      <c r="I13177" s="2">
        <f ca="1">$F13177/$H13177</f>
        <v>1.1211155185550773E-2</v>
      </c>
      <c r="J13177">
        <v>0</v>
      </c>
      <c r="K13177">
        <f ca="1">SIMULATION!$D$3*SIMULATION!$D$17/$H13177/(SIMULATION!$D$17-$I13177)*(((EXP(-$I13177*$J13177))/(1-EXP(-SIMULATION!$D$4*$I13177)))-(EXP(-SIMULATION!$D$17*$J13177)/(1-EXP(-SIMULATION!$D$4*SIMULATION!$D$17))))</f>
        <v>2.2197513703559193</v>
      </c>
      <c r="L13177">
        <v>0.19433399883371802</v>
      </c>
      <c r="M13177">
        <f t="shared" ca="1" si="205"/>
        <v>2.6511245305738105</v>
      </c>
    </row>
    <row r="13178" spans="1:13" x14ac:dyDescent="0.25">
      <c r="A13178" s="9"/>
      <c r="H13178" s="9"/>
      <c r="J13178">
        <v>1</v>
      </c>
      <c r="K13178">
        <f ca="1">SIMULATION!$D$3*SIMULATION!$D$17/$H13177/(SIMULATION!$D$17-$I13177)*(((EXP(-$I13177*$J13178))/(1-EXP(-SIMULATION!$D$4*$I13177)))-(EXP(-SIMULATION!$D$17*$J13178)/(1-EXP(-SIMULATION!$D$4*SIMULATION!$D$17))))</f>
        <v>2.4335265557107784</v>
      </c>
      <c r="L13178">
        <v>-0.15524972604438941</v>
      </c>
      <c r="M13178">
        <f t="shared" ca="1" si="205"/>
        <v>2.0557222246149331</v>
      </c>
    </row>
    <row r="13179" spans="1:13" x14ac:dyDescent="0.25">
      <c r="A13179" s="9"/>
      <c r="H13179" s="9"/>
      <c r="J13179">
        <v>2</v>
      </c>
      <c r="K13179">
        <f ca="1">SIMULATION!$D$3*SIMULATION!$D$17/$H13177/(SIMULATION!$D$17-$I13177)*(((EXP(-$I13177*$J13179))/(1-EXP(-SIMULATION!$D$4*$I13177)))-(EXP(-SIMULATION!$D$17*$J13179)/(1-EXP(-SIMULATION!$D$4*SIMULATION!$D$17))))</f>
        <v>2.5592470815115056</v>
      </c>
      <c r="L13179">
        <v>-0.39966353937454041</v>
      </c>
      <c r="M13179">
        <f t="shared" ca="1" si="205"/>
        <v>1.5364093347806542</v>
      </c>
    </row>
    <row r="13180" spans="1:13" x14ac:dyDescent="0.25">
      <c r="A13180" s="9"/>
      <c r="H13180" s="9"/>
      <c r="J13180">
        <v>3</v>
      </c>
      <c r="K13180">
        <f ca="1">SIMULATION!$D$3*SIMULATION!$D$17/$H13177/(SIMULATION!$D$17-$I13177)*(((EXP(-$I13177*$J13180))/(1-EXP(-SIMULATION!$D$4*$I13177)))-(EXP(-SIMULATION!$D$17*$J13180)/(1-EXP(-SIMULATION!$D$4*SIMULATION!$D$17))))</f>
        <v>2.62866570804362</v>
      </c>
      <c r="L13180">
        <v>-0.46022181632554587</v>
      </c>
      <c r="M13180">
        <f t="shared" ca="1" si="205"/>
        <v>1.4188964013751082</v>
      </c>
    </row>
    <row r="13181" spans="1:13" x14ac:dyDescent="0.25">
      <c r="A13181" s="9"/>
      <c r="H13181" s="9"/>
      <c r="J13181">
        <v>4</v>
      </c>
      <c r="K13181">
        <f ca="1">SIMULATION!$D$3*SIMULATION!$D$17/$H13177/(SIMULATION!$D$17-$I13177)*(((EXP(-$I13177*$J13181))/(1-EXP(-SIMULATION!$D$4*$I13177)))-(EXP(-SIMULATION!$D$17*$J13181)/(1-EXP(-SIMULATION!$D$4*SIMULATION!$D$17))))</f>
        <v>2.6621289739562979</v>
      </c>
      <c r="L13181">
        <v>0.24096284037057683</v>
      </c>
      <c r="M13181">
        <f t="shared" ca="1" si="205"/>
        <v>3.3036031329536168</v>
      </c>
    </row>
    <row r="13182" spans="1:13" x14ac:dyDescent="0.25">
      <c r="A13182" s="9"/>
      <c r="H13182" s="9"/>
      <c r="J13182">
        <v>5</v>
      </c>
      <c r="K13182">
        <f ca="1">SIMULATION!$D$3*SIMULATION!$D$17/$H13177/(SIMULATION!$D$17-$I13177)*(((EXP(-$I13177*$J13182))/(1-EXP(-SIMULATION!$D$4*$I13177)))-(EXP(-SIMULATION!$D$17*$J13182)/(1-EXP(-SIMULATION!$D$4*SIMULATION!$D$17))))</f>
        <v>2.6726740497951549</v>
      </c>
      <c r="L13182">
        <v>-6.1924398068596842E-2</v>
      </c>
      <c r="M13182">
        <f t="shared" ca="1" si="205"/>
        <v>2.5071703180280309</v>
      </c>
    </row>
    <row r="13183" spans="1:13" x14ac:dyDescent="0.25">
      <c r="A13183" s="9"/>
      <c r="H13183" s="9"/>
      <c r="J13183">
        <v>6</v>
      </c>
      <c r="K13183">
        <f ca="1">SIMULATION!$D$3*SIMULATION!$D$17/$H13177/(SIMULATION!$D$17-$I13177)*(((EXP(-$I13177*$J13183))/(1-EXP(-SIMULATION!$D$4*$I13177)))-(EXP(-SIMULATION!$D$17*$J13183)/(1-EXP(-SIMULATION!$D$4*SIMULATION!$D$17))))</f>
        <v>2.6686541010272684</v>
      </c>
      <c r="L13183">
        <v>-0.30804139929589042</v>
      </c>
      <c r="M13183">
        <f t="shared" ca="1" si="205"/>
        <v>1.8465981575101122</v>
      </c>
    </row>
    <row r="13184" spans="1:13" x14ac:dyDescent="0.25">
      <c r="A13184" s="9"/>
      <c r="H13184" s="9"/>
      <c r="J13184">
        <v>7</v>
      </c>
      <c r="K13184">
        <f ca="1">SIMULATION!$D$3*SIMULATION!$D$17/$H13177/(SIMULATION!$D$17-$I13177)*(((EXP(-$I13177*$J13184))/(1-EXP(-SIMULATION!$D$4*$I13177)))-(EXP(-SIMULATION!$D$17*$J13184)/(1-EXP(-SIMULATION!$D$4*SIMULATION!$D$17))))</f>
        <v>2.6554206842288224</v>
      </c>
      <c r="L13184">
        <v>0.25945380456996975</v>
      </c>
      <c r="M13184">
        <f t="shared" ca="1" si="205"/>
        <v>3.3443796834857826</v>
      </c>
    </row>
    <row r="13185" spans="1:13" x14ac:dyDescent="0.25">
      <c r="A13185" s="9"/>
      <c r="H13185" s="9"/>
      <c r="J13185">
        <v>8</v>
      </c>
      <c r="K13185">
        <f ca="1">SIMULATION!$D$3*SIMULATION!$D$17/$H13177/(SIMULATION!$D$17-$I13177)*(((EXP(-$I13177*$J13185))/(1-EXP(-SIMULATION!$D$4*$I13177)))-(EXP(-SIMULATION!$D$17*$J13185)/(1-EXP(-SIMULATION!$D$4*SIMULATION!$D$17))))</f>
        <v>2.6364018672337939</v>
      </c>
      <c r="L13185">
        <v>0.29519681403883907</v>
      </c>
      <c r="M13185">
        <f t="shared" ca="1" si="205"/>
        <v>3.4146592989672562</v>
      </c>
    </row>
    <row r="13186" spans="1:13" x14ac:dyDescent="0.25">
      <c r="A13186" s="9"/>
      <c r="H13186" s="9"/>
      <c r="J13186">
        <v>9</v>
      </c>
      <c r="K13186">
        <f ca="1">SIMULATION!$D$3*SIMULATION!$D$17/$H13177/(SIMULATION!$D$17-$I13177)*(((EXP(-$I13177*$J13186))/(1-EXP(-SIMULATION!$D$4*$I13177)))-(EXP(-SIMULATION!$D$17*$J13186)/(1-EXP(-SIMULATION!$D$4*SIMULATION!$D$17))))</f>
        <v>2.6137931145293374</v>
      </c>
      <c r="L13186">
        <v>-0.10359742174261659</v>
      </c>
      <c r="M13186">
        <f t="shared" ca="1" si="205"/>
        <v>2.3430108868954944</v>
      </c>
    </row>
    <row r="13187" spans="1:13" x14ac:dyDescent="0.25">
      <c r="A13187" s="9"/>
      <c r="H13187" s="9"/>
      <c r="J13187">
        <v>10</v>
      </c>
      <c r="K13187">
        <f ca="1">SIMULATION!$D$3*SIMULATION!$D$17/$H13177/(SIMULATION!$D$17-$I13177)*(((EXP(-$I13177*$J13187))/(1-EXP(-SIMULATION!$D$4*$I13177)))-(EXP(-SIMULATION!$D$17*$J13187)/(1-EXP(-SIMULATION!$D$4*SIMULATION!$D$17))))</f>
        <v>2.5890000232226162</v>
      </c>
      <c r="L13187">
        <v>-0.15463390000815355</v>
      </c>
      <c r="M13187">
        <f t="shared" ref="M13187:M13250" ca="1" si="206">$K13187*(1+$L13187)</f>
        <v>2.1886528525105029</v>
      </c>
    </row>
    <row r="13188" spans="1:13" x14ac:dyDescent="0.25">
      <c r="A13188" s="9"/>
      <c r="H13188" s="9"/>
      <c r="J13188">
        <v>11</v>
      </c>
      <c r="K13188">
        <f ca="1">SIMULATION!$D$3*SIMULATION!$D$17/$H13177/(SIMULATION!$D$17-$I13177)*(((EXP(-$I13177*$J13188))/(1-EXP(-SIMULATION!$D$4*$I13177)))-(EXP(-SIMULATION!$D$17*$J13188)/(1-EXP(-SIMULATION!$D$4*SIMULATION!$D$17))))</f>
        <v>2.5629220388315841</v>
      </c>
      <c r="L13188">
        <v>0.11530768173041517</v>
      </c>
      <c r="M13188">
        <f t="shared" ca="1" si="206"/>
        <v>2.8584466375850432</v>
      </c>
    </row>
    <row r="13189" spans="1:13" x14ac:dyDescent="0.25">
      <c r="A13189" s="9"/>
      <c r="H13189" s="9"/>
      <c r="J13189">
        <v>12</v>
      </c>
      <c r="K13189">
        <f ca="1">SIMULATION!$D$3*SIMULATION!$D$17/$H13177/(SIMULATION!$D$17-$I13177)*(((EXP(-$I13177*$J13189))/(1-EXP(-SIMULATION!$D$4*$I13177)))-(EXP(-SIMULATION!$D$17*$J13189)/(1-EXP(-SIMULATION!$D$4*SIMULATION!$D$17))))</f>
        <v>2.5361342670884142</v>
      </c>
      <c r="L13189">
        <v>0.14116182701994281</v>
      </c>
      <c r="M13189">
        <f t="shared" ca="1" si="206"/>
        <v>2.8941396137984983</v>
      </c>
    </row>
    <row r="13190" spans="1:13" x14ac:dyDescent="0.25">
      <c r="A13190" s="9"/>
      <c r="H13190" s="9"/>
      <c r="J13190">
        <v>13</v>
      </c>
      <c r="K13190">
        <f ca="1">SIMULATION!$D$3*SIMULATION!$D$17/$H13177/(SIMULATION!$D$17-$I13177)*(((EXP(-$I13177*$J13190))/(1-EXP(-SIMULATION!$D$4*$I13177)))-(EXP(-SIMULATION!$D$17*$J13190)/(1-EXP(-SIMULATION!$D$4*SIMULATION!$D$17))))</f>
        <v>2.5090039831958193</v>
      </c>
      <c r="L13190">
        <v>-0.43285808696185379</v>
      </c>
      <c r="M13190">
        <f t="shared" ca="1" si="206"/>
        <v>1.4229613188500059</v>
      </c>
    </row>
    <row r="13191" spans="1:13" x14ac:dyDescent="0.25">
      <c r="A13191" s="9"/>
      <c r="H13191" s="9"/>
      <c r="J13191">
        <v>14</v>
      </c>
      <c r="K13191">
        <f ca="1">SIMULATION!$D$3*SIMULATION!$D$17/$H13177/(SIMULATION!$D$17-$I13177)*(((EXP(-$I13177*$J13191))/(1-EXP(-SIMULATION!$D$4*$I13177)))-(EXP(-SIMULATION!$D$17*$J13191)/(1-EXP(-SIMULATION!$D$4*SIMULATION!$D$17))))</f>
        <v>2.4817652936276962</v>
      </c>
      <c r="L13191">
        <v>0.20303470860635442</v>
      </c>
      <c r="M13191">
        <f t="shared" ca="1" si="206"/>
        <v>2.985649786848759</v>
      </c>
    </row>
    <row r="13192" spans="1:13" x14ac:dyDescent="0.25">
      <c r="A13192" s="9"/>
      <c r="H13192" s="9"/>
      <c r="J13192">
        <v>15</v>
      </c>
      <c r="K13192">
        <f ca="1">SIMULATION!$D$3*SIMULATION!$D$17/$H13177/(SIMULATION!$D$17-$I13177)*(((EXP(-$I13177*$J13192))/(1-EXP(-SIMULATION!$D$4*$I13177)))-(EXP(-SIMULATION!$D$17*$J13192)/(1-EXP(-SIMULATION!$D$4*SIMULATION!$D$17))))</f>
        <v>2.4545669810660562</v>
      </c>
      <c r="L13192">
        <v>0.12750300530358566</v>
      </c>
      <c r="M13192">
        <f t="shared" ca="1" si="206"/>
        <v>2.767531647870928</v>
      </c>
    </row>
    <row r="13193" spans="1:13" x14ac:dyDescent="0.25">
      <c r="A13193" s="9"/>
      <c r="H13193" s="9"/>
      <c r="J13193">
        <v>16</v>
      </c>
      <c r="K13193">
        <f ca="1">SIMULATION!$D$3*SIMULATION!$D$17/$H13177/(SIMULATION!$D$17-$I13177)*(((EXP(-$I13177*$J13193))/(1-EXP(-SIMULATION!$D$4*$I13177)))-(EXP(-SIMULATION!$D$17*$J13193)/(1-EXP(-SIMULATION!$D$4*SIMULATION!$D$17))))</f>
        <v>2.4275031644424336</v>
      </c>
      <c r="L13193">
        <v>7.7598189895367806E-3</v>
      </c>
      <c r="M13193">
        <f t="shared" ca="1" si="206"/>
        <v>2.4463401495950343</v>
      </c>
    </row>
    <row r="13194" spans="1:13" x14ac:dyDescent="0.25">
      <c r="A13194" s="9"/>
      <c r="H13194" s="9"/>
      <c r="J13194">
        <v>17</v>
      </c>
      <c r="K13194">
        <f ca="1">SIMULATION!$D$3*SIMULATION!$D$17/$H13177/(SIMULATION!$D$17-$I13177)*(((EXP(-$I13177*$J13194))/(1-EXP(-SIMULATION!$D$4*$I13177)))-(EXP(-SIMULATION!$D$17*$J13194)/(1-EXP(-SIMULATION!$D$4*SIMULATION!$D$17))))</f>
        <v>2.4006329464828027</v>
      </c>
      <c r="L13194">
        <v>-0.16790373805059808</v>
      </c>
      <c r="M13194">
        <f t="shared" ca="1" si="206"/>
        <v>1.9975577010809187</v>
      </c>
    </row>
    <row r="13195" spans="1:13" x14ac:dyDescent="0.25">
      <c r="A13195" s="9"/>
      <c r="H13195" s="9"/>
      <c r="J13195">
        <v>18</v>
      </c>
      <c r="K13195">
        <f ca="1">SIMULATION!$D$3*SIMULATION!$D$17/$H13177/(SIMULATION!$D$17-$I13177)*(((EXP(-$I13177*$J13195))/(1-EXP(-SIMULATION!$D$4*$I13177)))-(EXP(-SIMULATION!$D$17*$J13195)/(1-EXP(-SIMULATION!$D$4*SIMULATION!$D$17))))</f>
        <v>2.3739930041791149</v>
      </c>
      <c r="L13195">
        <v>-6.8401474489513794E-2</v>
      </c>
      <c r="M13195">
        <f t="shared" ca="1" si="206"/>
        <v>2.2116083822654726</v>
      </c>
    </row>
    <row r="13196" spans="1:13" x14ac:dyDescent="0.25">
      <c r="A13196" s="9"/>
      <c r="H13196" s="9"/>
      <c r="J13196">
        <v>19</v>
      </c>
      <c r="K13196">
        <f ca="1">SIMULATION!$D$3*SIMULATION!$D$17/$H13177/(SIMULATION!$D$17-$I13177)*(((EXP(-$I13177*$J13196))/(1-EXP(-SIMULATION!$D$4*$I13177)))-(EXP(-SIMULATION!$D$17*$J13196)/(1-EXP(-SIMULATION!$D$4*SIMULATION!$D$17))))</f>
        <v>2.3476056569185957</v>
      </c>
      <c r="L13196">
        <v>-0.21722702046244682</v>
      </c>
      <c r="M13196">
        <f t="shared" ca="1" si="206"/>
        <v>1.837642274845384</v>
      </c>
    </row>
    <row r="13197" spans="1:13" x14ac:dyDescent="0.25">
      <c r="A13197" s="9"/>
      <c r="H13197" s="9"/>
      <c r="J13197">
        <v>20</v>
      </c>
      <c r="K13197">
        <f ca="1">SIMULATION!$D$3*SIMULATION!$D$17/$H13177/(SIMULATION!$D$17-$I13177)*(((EXP(-$I13177*$J13197))/(1-EXP(-SIMULATION!$D$4*$I13177)))-(EXP(-SIMULATION!$D$17*$J13197)/(1-EXP(-SIMULATION!$D$4*SIMULATION!$D$17))))</f>
        <v>2.3214840365880249</v>
      </c>
      <c r="L13197">
        <v>0.28053433116842996</v>
      </c>
      <c r="M13197">
        <f t="shared" ca="1" si="206"/>
        <v>2.9727400081104332</v>
      </c>
    </row>
    <row r="13198" spans="1:13" x14ac:dyDescent="0.25">
      <c r="A13198" s="9"/>
      <c r="H13198" s="9"/>
      <c r="J13198">
        <v>21</v>
      </c>
      <c r="K13198">
        <f ca="1">SIMULATION!$D$3*SIMULATION!$D$17/$H13177/(SIMULATION!$D$17-$I13177)*(((EXP(-$I13177*$J13198))/(1-EXP(-SIMULATION!$D$4*$I13177)))-(EXP(-SIMULATION!$D$17*$J13198)/(1-EXP(-SIMULATION!$D$4*SIMULATION!$D$17))))</f>
        <v>2.295635400554898</v>
      </c>
      <c r="L13198">
        <v>0.12976089986239908</v>
      </c>
      <c r="M13198">
        <f t="shared" ca="1" si="206"/>
        <v>2.5935191158868807</v>
      </c>
    </row>
    <row r="13199" spans="1:13" x14ac:dyDescent="0.25">
      <c r="A13199" s="9"/>
      <c r="H13199" s="9"/>
      <c r="J13199">
        <v>22</v>
      </c>
      <c r="K13199">
        <f ca="1">SIMULATION!$D$3*SIMULATION!$D$17/$H13177/(SIMULATION!$D$17-$I13177)*(((EXP(-$I13177*$J13199))/(1-EXP(-SIMULATION!$D$4*$I13177)))-(EXP(-SIMULATION!$D$17*$J13199)/(1-EXP(-SIMULATION!$D$4*SIMULATION!$D$17))))</f>
        <v>2.2700632545606432</v>
      </c>
      <c r="L13199">
        <v>-0.2501356355652174</v>
      </c>
      <c r="M13199">
        <f t="shared" ca="1" si="206"/>
        <v>1.7022395396078709</v>
      </c>
    </row>
    <row r="13200" spans="1:13" x14ac:dyDescent="0.25">
      <c r="A13200" s="9"/>
      <c r="H13200" s="9"/>
      <c r="J13200">
        <v>23</v>
      </c>
      <c r="K13200">
        <f ca="1">SIMULATION!$D$3*SIMULATION!$D$17/$H13177/(SIMULATION!$D$17-$I13177)*(((EXP(-$I13177*$J13200))/(1-EXP(-SIMULATION!$D$4*$I13177)))-(EXP(-SIMULATION!$D$17*$J13200)/(1-EXP(-SIMULATION!$D$4*SIMULATION!$D$17))))</f>
        <v>2.2447687129782237</v>
      </c>
      <c r="L13200">
        <v>-0.36090225091232425</v>
      </c>
      <c r="M13200">
        <f t="shared" ca="1" si="206"/>
        <v>1.4346266316868215</v>
      </c>
    </row>
    <row r="13201" spans="1:13" x14ac:dyDescent="0.25">
      <c r="A13201" s="9"/>
      <c r="H13201" s="9"/>
      <c r="J13201">
        <v>24</v>
      </c>
      <c r="K13201">
        <f ca="1">SIMULATION!$D$3*SIMULATION!$D$17/$H13177/(SIMULATION!$D$17-$I13177)*(((EXP(-$I13177*$J13201))/(1-EXP(-SIMULATION!$D$4*$I13177)))-(EXP(-SIMULATION!$D$17*$J13201)/(1-EXP(-SIMULATION!$D$4*SIMULATION!$D$17))))</f>
        <v>2.2197513703559189</v>
      </c>
      <c r="L13201">
        <v>0.22809027668371962</v>
      </c>
      <c r="M13201">
        <f t="shared" ca="1" si="206"/>
        <v>2.7260550745894663</v>
      </c>
    </row>
    <row r="13202" spans="1:13" x14ac:dyDescent="0.25">
      <c r="A13202" s="9">
        <v>529</v>
      </c>
      <c r="B13202" s="2">
        <f ca="1">NORMINV(RAND(),SIMULATION!D7,SIMULATION!D8)</f>
        <v>52.080055932814531</v>
      </c>
      <c r="C13202" s="2">
        <v>2</v>
      </c>
      <c r="D13202" s="2">
        <f ca="1">SIMULATION!$D$11*(1+(SIMULATION!$D$12*LN(1+$C13202)))*(1+(SIMULATION!$D$13*(($B13202/63.5)-1)))</f>
        <v>9.3899963969274882</v>
      </c>
      <c r="E13202" s="2">
        <v>-0.12901611650575964</v>
      </c>
      <c r="F13202" s="2">
        <f ca="1">D13202*(1+E13202)</f>
        <v>8.1785355277928282</v>
      </c>
      <c r="G13202" s="2">
        <v>0.42279333104672562</v>
      </c>
      <c r="H13202" s="9">
        <f>SIMULATION!$D$15*EXP($G$13202)</f>
        <v>336.92196653440158</v>
      </c>
      <c r="I13202" s="2">
        <f ca="1">$F13202/$H13202</f>
        <v>2.4274272205869234E-2</v>
      </c>
      <c r="J13202">
        <v>0</v>
      </c>
      <c r="K13202">
        <f ca="1">SIMULATION!$D$3*SIMULATION!$D$17/$H13202/(SIMULATION!$D$17-$I13202)*(((EXP(-$I13202*$J13202))/(1-EXP(-SIMULATION!$D$4*$I13202)))-(EXP(-SIMULATION!$D$17*$J13202)/(1-EXP(-SIMULATION!$D$4*SIMULATION!$D$17))))</f>
        <v>2.1837269936966002</v>
      </c>
      <c r="L13202">
        <v>-0.13691828926798363</v>
      </c>
      <c r="M13202">
        <f t="shared" ca="1" si="206"/>
        <v>1.8847348294913446</v>
      </c>
    </row>
    <row r="13203" spans="1:13" x14ac:dyDescent="0.25">
      <c r="A13203" s="9"/>
      <c r="H13203" s="9"/>
      <c r="J13203">
        <v>1</v>
      </c>
      <c r="K13203">
        <f ca="1">SIMULATION!$D$3*SIMULATION!$D$17/$H13202/(SIMULATION!$D$17-$I13202)*(((EXP(-$I13202*$J13203))/(1-EXP(-SIMULATION!$D$4*$I13202)))-(EXP(-SIMULATION!$D$17*$J13203)/(1-EXP(-SIMULATION!$D$4*SIMULATION!$D$17))))</f>
        <v>2.7101189845091938</v>
      </c>
      <c r="L13203">
        <v>-0.34192440528825391</v>
      </c>
      <c r="M13203">
        <f t="shared" ca="1" si="206"/>
        <v>1.7834631624704809</v>
      </c>
    </row>
    <row r="13204" spans="1:13" x14ac:dyDescent="0.25">
      <c r="A13204" s="9"/>
      <c r="H13204" s="9"/>
      <c r="J13204">
        <v>2</v>
      </c>
      <c r="K13204">
        <f ca="1">SIMULATION!$D$3*SIMULATION!$D$17/$H13202/(SIMULATION!$D$17-$I13202)*(((EXP(-$I13202*$J13204))/(1-EXP(-SIMULATION!$D$4*$I13202)))-(EXP(-SIMULATION!$D$17*$J13204)/(1-EXP(-SIMULATION!$D$4*SIMULATION!$D$17))))</f>
        <v>3.0160097067250753</v>
      </c>
      <c r="L13204">
        <v>-0.30168431959826247</v>
      </c>
      <c r="M13204">
        <f t="shared" ca="1" si="206"/>
        <v>2.1061268704499656</v>
      </c>
    </row>
    <row r="13205" spans="1:13" x14ac:dyDescent="0.25">
      <c r="A13205" s="9"/>
      <c r="H13205" s="9"/>
      <c r="J13205">
        <v>3</v>
      </c>
      <c r="K13205">
        <f ca="1">SIMULATION!$D$3*SIMULATION!$D$17/$H13202/(SIMULATION!$D$17-$I13202)*(((EXP(-$I13202*$J13205))/(1-EXP(-SIMULATION!$D$4*$I13202)))-(EXP(-SIMULATION!$D$17*$J13205)/(1-EXP(-SIMULATION!$D$4*SIMULATION!$D$17))))</f>
        <v>3.1813517150541211</v>
      </c>
      <c r="L13205">
        <v>-2.1950195477546147E-2</v>
      </c>
      <c r="M13205">
        <f t="shared" ca="1" si="206"/>
        <v>3.1115204230258562</v>
      </c>
    </row>
    <row r="13206" spans="1:13" x14ac:dyDescent="0.25">
      <c r="A13206" s="9"/>
      <c r="H13206" s="9"/>
      <c r="J13206">
        <v>4</v>
      </c>
      <c r="K13206">
        <f ca="1">SIMULATION!$D$3*SIMULATION!$D$17/$H13202/(SIMULATION!$D$17-$I13202)*(((EXP(-$I13202*$J13206))/(1-EXP(-SIMULATION!$D$4*$I13202)))-(EXP(-SIMULATION!$D$17*$J13206)/(1-EXP(-SIMULATION!$D$4*SIMULATION!$D$17))))</f>
        <v>3.2573624685920852</v>
      </c>
      <c r="L13206">
        <v>-0.28347818934365765</v>
      </c>
      <c r="M13206">
        <f t="shared" ca="1" si="206"/>
        <v>2.3339712539596138</v>
      </c>
    </row>
    <row r="13207" spans="1:13" x14ac:dyDescent="0.25">
      <c r="A13207" s="9"/>
      <c r="H13207" s="9"/>
      <c r="J13207">
        <v>5</v>
      </c>
      <c r="K13207">
        <f ca="1">SIMULATION!$D$3*SIMULATION!$D$17/$H13202/(SIMULATION!$D$17-$I13202)*(((EXP(-$I13202*$J13207))/(1-EXP(-SIMULATION!$D$4*$I13202)))-(EXP(-SIMULATION!$D$17*$J13207)/(1-EXP(-SIMULATION!$D$4*SIMULATION!$D$17))))</f>
        <v>3.276845713159481</v>
      </c>
      <c r="L13207">
        <v>-0.181617057209428</v>
      </c>
      <c r="M13207">
        <f t="shared" ca="1" si="206"/>
        <v>2.6817146378061265</v>
      </c>
    </row>
    <row r="13208" spans="1:13" x14ac:dyDescent="0.25">
      <c r="A13208" s="9"/>
      <c r="H13208" s="9"/>
      <c r="J13208">
        <v>6</v>
      </c>
      <c r="K13208">
        <f ca="1">SIMULATION!$D$3*SIMULATION!$D$17/$H13202/(SIMULATION!$D$17-$I13202)*(((EXP(-$I13202*$J13208))/(1-EXP(-SIMULATION!$D$4*$I13202)))-(EXP(-SIMULATION!$D$17*$J13208)/(1-EXP(-SIMULATION!$D$4*SIMULATION!$D$17))))</f>
        <v>3.2608056632687155</v>
      </c>
      <c r="L13208">
        <v>0.39056772176421439</v>
      </c>
      <c r="M13208">
        <f t="shared" ca="1" si="206"/>
        <v>4.5343711022874258</v>
      </c>
    </row>
    <row r="13209" spans="1:13" x14ac:dyDescent="0.25">
      <c r="A13209" s="9"/>
      <c r="H13209" s="9"/>
      <c r="J13209">
        <v>7</v>
      </c>
      <c r="K13209">
        <f ca="1">SIMULATION!$D$3*SIMULATION!$D$17/$H13202/(SIMULATION!$D$17-$I13202)*(((EXP(-$I13202*$J13209))/(1-EXP(-SIMULATION!$D$4*$I13202)))-(EXP(-SIMULATION!$D$17*$J13209)/(1-EXP(-SIMULATION!$D$4*SIMULATION!$D$17))))</f>
        <v>3.2226855203462228</v>
      </c>
      <c r="L13209">
        <v>0.1287588805704826</v>
      </c>
      <c r="M13209">
        <f t="shared" ca="1" si="206"/>
        <v>3.6376349003767059</v>
      </c>
    </row>
    <row r="13210" spans="1:13" x14ac:dyDescent="0.25">
      <c r="A13210" s="9"/>
      <c r="H13210" s="9"/>
      <c r="J13210">
        <v>8</v>
      </c>
      <c r="K13210">
        <f ca="1">SIMULATION!$D$3*SIMULATION!$D$17/$H13202/(SIMULATION!$D$17-$I13202)*(((EXP(-$I13202*$J13210))/(1-EXP(-SIMULATION!$D$4*$I13202)))-(EXP(-SIMULATION!$D$17*$J13210)/(1-EXP(-SIMULATION!$D$4*SIMULATION!$D$17))))</f>
        <v>3.1710836081985225</v>
      </c>
      <c r="L13210">
        <v>-0.41277905868825204</v>
      </c>
      <c r="M13210">
        <f t="shared" ca="1" si="206"/>
        <v>1.8621267013845906</v>
      </c>
    </row>
    <row r="13211" spans="1:13" x14ac:dyDescent="0.25">
      <c r="A13211" s="9"/>
      <c r="H13211" s="9"/>
      <c r="J13211">
        <v>9</v>
      </c>
      <c r="K13211">
        <f ca="1">SIMULATION!$D$3*SIMULATION!$D$17/$H13202/(SIMULATION!$D$17-$I13202)*(((EXP(-$I13202*$J13211))/(1-EXP(-SIMULATION!$D$4*$I13202)))-(EXP(-SIMULATION!$D$17*$J13211)/(1-EXP(-SIMULATION!$D$4*SIMULATION!$D$17))))</f>
        <v>3.1114939288882915</v>
      </c>
      <c r="L13211">
        <v>-0.33950445501834781</v>
      </c>
      <c r="M13211">
        <f t="shared" ca="1" si="206"/>
        <v>2.0551278782681743</v>
      </c>
    </row>
    <row r="13212" spans="1:13" x14ac:dyDescent="0.25">
      <c r="A13212" s="9"/>
      <c r="H13212" s="9"/>
      <c r="J13212">
        <v>10</v>
      </c>
      <c r="K13212">
        <f ca="1">SIMULATION!$D$3*SIMULATION!$D$17/$H13202/(SIMULATION!$D$17-$I13202)*(((EXP(-$I13202*$J13212))/(1-EXP(-SIMULATION!$D$4*$I13202)))-(EXP(-SIMULATION!$D$17*$J13212)/(1-EXP(-SIMULATION!$D$4*SIMULATION!$D$17))))</f>
        <v>3.047421543757836</v>
      </c>
      <c r="L13212">
        <v>0.24203521288466753</v>
      </c>
      <c r="M13212">
        <f t="shared" ca="1" si="206"/>
        <v>3.7850048658505857</v>
      </c>
    </row>
    <row r="13213" spans="1:13" x14ac:dyDescent="0.25">
      <c r="A13213" s="9"/>
      <c r="H13213" s="9"/>
      <c r="J13213">
        <v>11</v>
      </c>
      <c r="K13213">
        <f ca="1">SIMULATION!$D$3*SIMULATION!$D$17/$H13202/(SIMULATION!$D$17-$I13202)*(((EXP(-$I13202*$J13213))/(1-EXP(-SIMULATION!$D$4*$I13202)))-(EXP(-SIMULATION!$D$17*$J13213)/(1-EXP(-SIMULATION!$D$4*SIMULATION!$D$17))))</f>
        <v>2.9810973274565304</v>
      </c>
      <c r="L13213">
        <v>0.37565257380115441</v>
      </c>
      <c r="M13213">
        <f t="shared" ca="1" si="206"/>
        <v>4.100954211267319</v>
      </c>
    </row>
    <row r="13214" spans="1:13" x14ac:dyDescent="0.25">
      <c r="A13214" s="9"/>
      <c r="H13214" s="9"/>
      <c r="J13214">
        <v>12</v>
      </c>
      <c r="K13214">
        <f ca="1">SIMULATION!$D$3*SIMULATION!$D$17/$H13202/(SIMULATION!$D$17-$I13202)*(((EXP(-$I13202*$J13214))/(1-EXP(-SIMULATION!$D$4*$I13202)))-(EXP(-SIMULATION!$D$17*$J13214)/(1-EXP(-SIMULATION!$D$4*SIMULATION!$D$17))))</f>
        <v>2.9139359906844304</v>
      </c>
      <c r="L13214">
        <v>0.3867382602998708</v>
      </c>
      <c r="M13214">
        <f t="shared" ca="1" si="206"/>
        <v>4.0408665263469077</v>
      </c>
    </row>
    <row r="13215" spans="1:13" x14ac:dyDescent="0.25">
      <c r="A13215" s="9"/>
      <c r="H13215" s="9"/>
      <c r="J13215">
        <v>13</v>
      </c>
      <c r="K13215">
        <f ca="1">SIMULATION!$D$3*SIMULATION!$D$17/$H13202/(SIMULATION!$D$17-$I13202)*(((EXP(-$I13202*$J13215))/(1-EXP(-SIMULATION!$D$4*$I13202)))-(EXP(-SIMULATION!$D$17*$J13215)/(1-EXP(-SIMULATION!$D$4*SIMULATION!$D$17))))</f>
        <v>2.8468295835123483</v>
      </c>
      <c r="L13215">
        <v>-0.29892536118532914</v>
      </c>
      <c r="M13215">
        <f t="shared" ca="1" si="206"/>
        <v>1.9958400220278396</v>
      </c>
    </row>
    <row r="13216" spans="1:13" x14ac:dyDescent="0.25">
      <c r="A13216" s="9"/>
      <c r="H13216" s="9"/>
      <c r="J13216">
        <v>14</v>
      </c>
      <c r="K13216">
        <f ca="1">SIMULATION!$D$3*SIMULATION!$D$17/$H13202/(SIMULATION!$D$17-$I13202)*(((EXP(-$I13202*$J13216))/(1-EXP(-SIMULATION!$D$4*$I13202)))-(EXP(-SIMULATION!$D$17*$J13216)/(1-EXP(-SIMULATION!$D$4*SIMULATION!$D$17))))</f>
        <v>2.7803355708718591</v>
      </c>
      <c r="L13216">
        <v>-0.22645090436112969</v>
      </c>
      <c r="M13216">
        <f t="shared" ca="1" si="206"/>
        <v>2.1507260664205088</v>
      </c>
    </row>
    <row r="13217" spans="1:13" x14ac:dyDescent="0.25">
      <c r="A13217" s="9"/>
      <c r="H13217" s="9"/>
      <c r="J13217">
        <v>15</v>
      </c>
      <c r="K13217">
        <f ca="1">SIMULATION!$D$3*SIMULATION!$D$17/$H13202/(SIMULATION!$D$17-$I13202)*(((EXP(-$I13202*$J13217))/(1-EXP(-SIMULATION!$D$4*$I13202)))-(EXP(-SIMULATION!$D$17*$J13217)/(1-EXP(-SIMULATION!$D$4*SIMULATION!$D$17))))</f>
        <v>2.714797347537754</v>
      </c>
      <c r="L13217">
        <v>1.4098812868076611E-2</v>
      </c>
      <c r="M13217">
        <f t="shared" ca="1" si="206"/>
        <v>2.7530727673154396</v>
      </c>
    </row>
    <row r="13218" spans="1:13" x14ac:dyDescent="0.25">
      <c r="A13218" s="9"/>
      <c r="H13218" s="9"/>
      <c r="J13218">
        <v>16</v>
      </c>
      <c r="K13218">
        <f ca="1">SIMULATION!$D$3*SIMULATION!$D$17/$H13202/(SIMULATION!$D$17-$I13202)*(((EXP(-$I13202*$J13218))/(1-EXP(-SIMULATION!$D$4*$I13202)))-(EXP(-SIMULATION!$D$17*$J13218)/(1-EXP(-SIMULATION!$D$4*SIMULATION!$D$17))))</f>
        <v>2.6504214588975961</v>
      </c>
      <c r="L13218">
        <v>0.51711789813930265</v>
      </c>
      <c r="M13218">
        <f t="shared" ca="1" si="206"/>
        <v>4.0210018329060251</v>
      </c>
    </row>
    <row r="13219" spans="1:13" x14ac:dyDescent="0.25">
      <c r="A13219" s="9"/>
      <c r="H13219" s="9"/>
      <c r="J13219">
        <v>17</v>
      </c>
      <c r="K13219">
        <f ca="1">SIMULATION!$D$3*SIMULATION!$D$17/$H13202/(SIMULATION!$D$17-$I13202)*(((EXP(-$I13202*$J13219))/(1-EXP(-SIMULATION!$D$4*$I13202)))-(EXP(-SIMULATION!$D$17*$J13219)/(1-EXP(-SIMULATION!$D$4*SIMULATION!$D$17))))</f>
        <v>2.5873270779342477</v>
      </c>
      <c r="L13219">
        <v>9.0030852969648564E-2</v>
      </c>
      <c r="M13219">
        <f t="shared" ca="1" si="206"/>
        <v>2.8202663416721361</v>
      </c>
    </row>
    <row r="13220" spans="1:13" x14ac:dyDescent="0.25">
      <c r="A13220" s="9"/>
      <c r="H13220" s="9"/>
      <c r="J13220">
        <v>18</v>
      </c>
      <c r="K13220">
        <f ca="1">SIMULATION!$D$3*SIMULATION!$D$17/$H13202/(SIMULATION!$D$17-$I13202)*(((EXP(-$I13202*$J13220))/(1-EXP(-SIMULATION!$D$4*$I13202)))-(EXP(-SIMULATION!$D$17*$J13220)/(1-EXP(-SIMULATION!$D$4*SIMULATION!$D$17))))</f>
        <v>2.525577703507087</v>
      </c>
      <c r="L13220">
        <v>-0.40327431218616</v>
      </c>
      <c r="M13220">
        <f t="shared" ca="1" si="206"/>
        <v>1.5070770922525651</v>
      </c>
    </row>
    <row r="13221" spans="1:13" x14ac:dyDescent="0.25">
      <c r="A13221" s="9"/>
      <c r="H13221" s="9"/>
      <c r="J13221">
        <v>19</v>
      </c>
      <c r="K13221">
        <f ca="1">SIMULATION!$D$3*SIMULATION!$D$17/$H13202/(SIMULATION!$D$17-$I13202)*(((EXP(-$I13202*$J13221))/(1-EXP(-SIMULATION!$D$4*$I13202)))-(EXP(-SIMULATION!$D$17*$J13221)/(1-EXP(-SIMULATION!$D$4*SIMULATION!$D$17))))</f>
        <v>2.4652014657961789</v>
      </c>
      <c r="L13221">
        <v>-0.26028263124857165</v>
      </c>
      <c r="M13221">
        <f t="shared" ca="1" si="206"/>
        <v>1.8235523417209138</v>
      </c>
    </row>
    <row r="13222" spans="1:13" x14ac:dyDescent="0.25">
      <c r="A13222" s="9"/>
      <c r="H13222" s="9"/>
      <c r="J13222">
        <v>20</v>
      </c>
      <c r="K13222">
        <f ca="1">SIMULATION!$D$3*SIMULATION!$D$17/$H13202/(SIMULATION!$D$17-$I13202)*(((EXP(-$I13202*$J13222))/(1-EXP(-SIMULATION!$D$4*$I13202)))-(EXP(-SIMULATION!$D$17*$J13222)/(1-EXP(-SIMULATION!$D$4*SIMULATION!$D$17))))</f>
        <v>2.4062041311217719</v>
      </c>
      <c r="L13222">
        <v>8.899381388059447E-3</v>
      </c>
      <c r="M13222">
        <f t="shared" ca="1" si="206"/>
        <v>2.4276178593821487</v>
      </c>
    </row>
    <row r="13223" spans="1:13" x14ac:dyDescent="0.25">
      <c r="A13223" s="9"/>
      <c r="H13223" s="9"/>
      <c r="J13223">
        <v>21</v>
      </c>
      <c r="K13223">
        <f ca="1">SIMULATION!$D$3*SIMULATION!$D$17/$H13202/(SIMULATION!$D$17-$I13202)*(((EXP(-$I13202*$J13223))/(1-EXP(-SIMULATION!$D$4*$I13202)))-(EXP(-SIMULATION!$D$17*$J13223)/(1-EXP(-SIMULATION!$D$4*SIMULATION!$D$17))))</f>
        <v>2.3485774285237881</v>
      </c>
      <c r="L13223">
        <v>0.18652115722595652</v>
      </c>
      <c r="M13223">
        <f t="shared" ca="1" si="206"/>
        <v>2.7866368083268065</v>
      </c>
    </row>
    <row r="13224" spans="1:13" x14ac:dyDescent="0.25">
      <c r="A13224" s="9"/>
      <c r="H13224" s="9"/>
      <c r="J13224">
        <v>22</v>
      </c>
      <c r="K13224">
        <f ca="1">SIMULATION!$D$3*SIMULATION!$D$17/$H13202/(SIMULATION!$D$17-$I13202)*(((EXP(-$I13202*$J13224))/(1-EXP(-SIMULATION!$D$4*$I13202)))-(EXP(-SIMULATION!$D$17*$J13224)/(1-EXP(-SIMULATION!$D$4*SIMULATION!$D$17))))</f>
        <v>2.2923043785848063</v>
      </c>
      <c r="L13224">
        <v>0.14210530360057635</v>
      </c>
      <c r="M13224">
        <f t="shared" ca="1" si="206"/>
        <v>2.6180529882485306</v>
      </c>
    </row>
    <row r="13225" spans="1:13" x14ac:dyDescent="0.25">
      <c r="A13225" s="9"/>
      <c r="H13225" s="9"/>
      <c r="J13225">
        <v>23</v>
      </c>
      <c r="K13225">
        <f ca="1">SIMULATION!$D$3*SIMULATION!$D$17/$H13202/(SIMULATION!$D$17-$I13202)*(((EXP(-$I13202*$J13225))/(1-EXP(-SIMULATION!$D$4*$I13202)))-(EXP(-SIMULATION!$D$17*$J13225)/(1-EXP(-SIMULATION!$D$4*SIMULATION!$D$17))))</f>
        <v>2.2373627013870121</v>
      </c>
      <c r="L13225">
        <v>4.6004481594152019E-2</v>
      </c>
      <c r="M13225">
        <f t="shared" ca="1" si="206"/>
        <v>2.3402914126024132</v>
      </c>
    </row>
    <row r="13226" spans="1:13" x14ac:dyDescent="0.25">
      <c r="A13226" s="9"/>
      <c r="H13226" s="9"/>
      <c r="J13226">
        <v>24</v>
      </c>
      <c r="K13226">
        <f ca="1">SIMULATION!$D$3*SIMULATION!$D$17/$H13202/(SIMULATION!$D$17-$I13202)*(((EXP(-$I13202*$J13226))/(1-EXP(-SIMULATION!$D$4*$I13202)))-(EXP(-SIMULATION!$D$17*$J13226)/(1-EXP(-SIMULATION!$D$4*SIMULATION!$D$17))))</f>
        <v>2.1837269936966002</v>
      </c>
      <c r="L13226">
        <v>0.20539225757089849</v>
      </c>
      <c r="M13226">
        <f t="shared" ca="1" si="206"/>
        <v>2.632247610850456</v>
      </c>
    </row>
    <row r="13227" spans="1:13" x14ac:dyDescent="0.25">
      <c r="A13227" s="9">
        <v>530</v>
      </c>
      <c r="B13227" s="2">
        <f ca="1">NORMINV(RAND(),SIMULATION!D7,SIMULATION!D8)</f>
        <v>72.262481228219954</v>
      </c>
      <c r="C13227" s="2">
        <v>2</v>
      </c>
      <c r="D13227" s="2">
        <f ca="1">SIMULATION!$D$11*(1+(SIMULATION!$D$12*LN(1+$C13227)))*(1+(SIMULATION!$D$13*(($B13227/63.5)-1)))</f>
        <v>10.888778360323359</v>
      </c>
      <c r="E13227" s="2">
        <v>-0.12693577739397899</v>
      </c>
      <c r="F13227" s="2">
        <f ca="1">D13227*(1+E13227)</f>
        <v>9.5066028142849781</v>
      </c>
      <c r="G13227" s="2">
        <v>-1.4949280477807203</v>
      </c>
      <c r="H13227" s="9">
        <f>SIMULATION!$D$15*EXP($G$13227)</f>
        <v>49.507787052893292</v>
      </c>
      <c r="I13227" s="2">
        <f ca="1">$F13227/$H13227</f>
        <v>0.19202237426060434</v>
      </c>
      <c r="J13227">
        <v>0</v>
      </c>
      <c r="K13227">
        <f ca="1">SIMULATION!$D$3*SIMULATION!$D$17/$H13227/(SIMULATION!$D$17-$I13227)*(((EXP(-$I13227*$J13227))/(1-EXP(-SIMULATION!$D$4*$I13227)))-(EXP(-SIMULATION!$D$17*$J13227)/(1-EXP(-SIMULATION!$D$4*SIMULATION!$D$17))))</f>
        <v>0.19627343459238827</v>
      </c>
      <c r="L13227">
        <v>0.35543046207466567</v>
      </c>
      <c r="M13227">
        <f t="shared" ca="1" si="206"/>
        <v>0.2660349921425425</v>
      </c>
    </row>
    <row r="13228" spans="1:13" x14ac:dyDescent="0.25">
      <c r="A13228" s="9"/>
      <c r="H13228" s="9"/>
      <c r="J13228">
        <v>1</v>
      </c>
      <c r="K13228">
        <f ca="1">SIMULATION!$D$3*SIMULATION!$D$17/$H13227/(SIMULATION!$D$17-$I13227)*(((EXP(-$I13227*$J13228))/(1-EXP(-SIMULATION!$D$4*$I13227)))-(EXP(-SIMULATION!$D$17*$J13228)/(1-EXP(-SIMULATION!$D$4*SIMULATION!$D$17))))</f>
        <v>3.7668470118933031</v>
      </c>
      <c r="L13228">
        <v>0.1532664701314331</v>
      </c>
      <c r="M13228">
        <f t="shared" ca="1" si="206"/>
        <v>4.3441783569313257</v>
      </c>
    </row>
    <row r="13229" spans="1:13" x14ac:dyDescent="0.25">
      <c r="A13229" s="9"/>
      <c r="H13229" s="9"/>
      <c r="J13229">
        <v>2</v>
      </c>
      <c r="K13229">
        <f ca="1">SIMULATION!$D$3*SIMULATION!$D$17/$H13227/(SIMULATION!$D$17-$I13227)*(((EXP(-$I13227*$J13229))/(1-EXP(-SIMULATION!$D$4*$I13227)))-(EXP(-SIMULATION!$D$17*$J13229)/(1-EXP(-SIMULATION!$D$4*SIMULATION!$D$17))))</f>
        <v>5.4188200451133666</v>
      </c>
      <c r="L13229">
        <v>-8.6993438676174137E-2</v>
      </c>
      <c r="M13229">
        <f t="shared" ca="1" si="206"/>
        <v>4.9474182558215736</v>
      </c>
    </row>
    <row r="13230" spans="1:13" x14ac:dyDescent="0.25">
      <c r="A13230" s="9"/>
      <c r="H13230" s="9"/>
      <c r="J13230">
        <v>3</v>
      </c>
      <c r="K13230">
        <f ca="1">SIMULATION!$D$3*SIMULATION!$D$17/$H13227/(SIMULATION!$D$17-$I13227)*(((EXP(-$I13227*$J13230))/(1-EXP(-SIMULATION!$D$4*$I13227)))-(EXP(-SIMULATION!$D$17*$J13230)/(1-EXP(-SIMULATION!$D$4*SIMULATION!$D$17))))</f>
        <v>5.9524478187924341</v>
      </c>
      <c r="L13230">
        <v>-0.49194859759120846</v>
      </c>
      <c r="M13230">
        <f t="shared" ca="1" si="206"/>
        <v>3.0241494621026486</v>
      </c>
    </row>
    <row r="13231" spans="1:13" x14ac:dyDescent="0.25">
      <c r="A13231" s="9"/>
      <c r="H13231" s="9"/>
      <c r="J13231">
        <v>4</v>
      </c>
      <c r="K13231">
        <f ca="1">SIMULATION!$D$3*SIMULATION!$D$17/$H13227/(SIMULATION!$D$17-$I13227)*(((EXP(-$I13227*$J13231))/(1-EXP(-SIMULATION!$D$4*$I13227)))-(EXP(-SIMULATION!$D$17*$J13231)/(1-EXP(-SIMULATION!$D$4*SIMULATION!$D$17))))</f>
        <v>5.8611358041658121</v>
      </c>
      <c r="L13231">
        <v>-0.16692538274503446</v>
      </c>
      <c r="M13231">
        <f t="shared" ca="1" si="206"/>
        <v>4.8827634667348088</v>
      </c>
    </row>
    <row r="13232" spans="1:13" x14ac:dyDescent="0.25">
      <c r="A13232" s="9"/>
      <c r="H13232" s="9"/>
      <c r="J13232">
        <v>5</v>
      </c>
      <c r="K13232">
        <f ca="1">SIMULATION!$D$3*SIMULATION!$D$17/$H13227/(SIMULATION!$D$17-$I13227)*(((EXP(-$I13227*$J13232))/(1-EXP(-SIMULATION!$D$4*$I13227)))-(EXP(-SIMULATION!$D$17*$J13232)/(1-EXP(-SIMULATION!$D$4*SIMULATION!$D$17))))</f>
        <v>5.445045132799728</v>
      </c>
      <c r="L13232">
        <v>-0.10650784890333342</v>
      </c>
      <c r="M13232">
        <f t="shared" ca="1" si="206"/>
        <v>4.8651050885236637</v>
      </c>
    </row>
    <row r="13233" spans="1:13" x14ac:dyDescent="0.25">
      <c r="A13233" s="9"/>
      <c r="H13233" s="9"/>
      <c r="J13233">
        <v>6</v>
      </c>
      <c r="K13233">
        <f ca="1">SIMULATION!$D$3*SIMULATION!$D$17/$H13227/(SIMULATION!$D$17-$I13227)*(((EXP(-$I13227*$J13233))/(1-EXP(-SIMULATION!$D$4*$I13227)))-(EXP(-SIMULATION!$D$17*$J13233)/(1-EXP(-SIMULATION!$D$4*SIMULATION!$D$17))))</f>
        <v>4.8833010381721129</v>
      </c>
      <c r="L13233">
        <v>-2.9975734177240667E-2</v>
      </c>
      <c r="M13233">
        <f t="shared" ca="1" si="206"/>
        <v>4.7369205043444227</v>
      </c>
    </row>
    <row r="13234" spans="1:13" x14ac:dyDescent="0.25">
      <c r="A13234" s="9"/>
      <c r="H13234" s="9"/>
      <c r="J13234">
        <v>7</v>
      </c>
      <c r="K13234">
        <f ca="1">SIMULATION!$D$3*SIMULATION!$D$17/$H13227/(SIMULATION!$D$17-$I13227)*(((EXP(-$I13227*$J13234))/(1-EXP(-SIMULATION!$D$4*$I13227)))-(EXP(-SIMULATION!$D$17*$J13234)/(1-EXP(-SIMULATION!$D$4*SIMULATION!$D$17))))</f>
        <v>4.2797766263870622</v>
      </c>
      <c r="L13234">
        <v>-0.43702281005354487</v>
      </c>
      <c r="M13234">
        <f t="shared" ca="1" si="206"/>
        <v>2.4094166187219077</v>
      </c>
    </row>
    <row r="13235" spans="1:13" x14ac:dyDescent="0.25">
      <c r="A13235" s="9"/>
      <c r="H13235" s="9"/>
      <c r="J13235">
        <v>8</v>
      </c>
      <c r="K13235">
        <f ca="1">SIMULATION!$D$3*SIMULATION!$D$17/$H13227/(SIMULATION!$D$17-$I13227)*(((EXP(-$I13227*$J13235))/(1-EXP(-SIMULATION!$D$4*$I13227)))-(EXP(-SIMULATION!$D$17*$J13235)/(1-EXP(-SIMULATION!$D$4*SIMULATION!$D$17))))</f>
        <v>3.692028536766534</v>
      </c>
      <c r="L13235">
        <v>0.13008918155554069</v>
      </c>
      <c r="M13235">
        <f t="shared" ca="1" si="206"/>
        <v>4.1723215073941926</v>
      </c>
    </row>
    <row r="13236" spans="1:13" x14ac:dyDescent="0.25">
      <c r="A13236" s="9"/>
      <c r="H13236" s="9"/>
      <c r="J13236">
        <v>9</v>
      </c>
      <c r="K13236">
        <f ca="1">SIMULATION!$D$3*SIMULATION!$D$17/$H13227/(SIMULATION!$D$17-$I13227)*(((EXP(-$I13227*$J13236))/(1-EXP(-SIMULATION!$D$4*$I13227)))-(EXP(-SIMULATION!$D$17*$J13236)/(1-EXP(-SIMULATION!$D$4*SIMULATION!$D$17))))</f>
        <v>3.1495064539922044</v>
      </c>
      <c r="L13236">
        <v>0.52114924608619673</v>
      </c>
      <c r="M13236">
        <f t="shared" ca="1" si="206"/>
        <v>4.7908693680338521</v>
      </c>
    </row>
    <row r="13237" spans="1:13" x14ac:dyDescent="0.25">
      <c r="A13237" s="9"/>
      <c r="H13237" s="9"/>
      <c r="J13237">
        <v>10</v>
      </c>
      <c r="K13237">
        <f ca="1">SIMULATION!$D$3*SIMULATION!$D$17/$H13227/(SIMULATION!$D$17-$I13227)*(((EXP(-$I13227*$J13237))/(1-EXP(-SIMULATION!$D$4*$I13227)))-(EXP(-SIMULATION!$D$17*$J13237)/(1-EXP(-SIMULATION!$D$4*SIMULATION!$D$17))))</f>
        <v>2.6649472511289556</v>
      </c>
      <c r="L13237">
        <v>-0.14720027214456674</v>
      </c>
      <c r="M13237">
        <f t="shared" ca="1" si="206"/>
        <v>2.2726662905118582</v>
      </c>
    </row>
    <row r="13238" spans="1:13" x14ac:dyDescent="0.25">
      <c r="A13238" s="9"/>
      <c r="H13238" s="9"/>
      <c r="J13238">
        <v>11</v>
      </c>
      <c r="K13238">
        <f ca="1">SIMULATION!$D$3*SIMULATION!$D$17/$H13227/(SIMULATION!$D$17-$I13227)*(((EXP(-$I13227*$J13238))/(1-EXP(-SIMULATION!$D$4*$I13227)))-(EXP(-SIMULATION!$D$17*$J13238)/(1-EXP(-SIMULATION!$D$4*SIMULATION!$D$17))))</f>
        <v>2.2414497163915366</v>
      </c>
      <c r="L13238">
        <v>0.12619970544269596</v>
      </c>
      <c r="M13238">
        <f t="shared" ca="1" si="206"/>
        <v>2.5243200103647627</v>
      </c>
    </row>
    <row r="13239" spans="1:13" x14ac:dyDescent="0.25">
      <c r="A13239" s="9"/>
      <c r="H13239" s="9"/>
      <c r="J13239">
        <v>12</v>
      </c>
      <c r="K13239">
        <f ca="1">SIMULATION!$D$3*SIMULATION!$D$17/$H13227/(SIMULATION!$D$17-$I13227)*(((EXP(-$I13227*$J13239))/(1-EXP(-SIMULATION!$D$4*$I13227)))-(EXP(-SIMULATION!$D$17*$J13239)/(1-EXP(-SIMULATION!$D$4*SIMULATION!$D$17))))</f>
        <v>1.8768209380924028</v>
      </c>
      <c r="L13239">
        <v>0.10726103995647507</v>
      </c>
      <c r="M13239">
        <f t="shared" ca="1" si="206"/>
        <v>2.0781307037242809</v>
      </c>
    </row>
    <row r="13240" spans="1:13" x14ac:dyDescent="0.25">
      <c r="A13240" s="9"/>
      <c r="H13240" s="9"/>
      <c r="J13240">
        <v>13</v>
      </c>
      <c r="K13240">
        <f ca="1">SIMULATION!$D$3*SIMULATION!$D$17/$H13227/(SIMULATION!$D$17-$I13227)*(((EXP(-$I13227*$J13240))/(1-EXP(-SIMULATION!$D$4*$I13227)))-(EXP(-SIMULATION!$D$17*$J13240)/(1-EXP(-SIMULATION!$D$4*SIMULATION!$D$17))))</f>
        <v>1.5662070204583358</v>
      </c>
      <c r="L13240">
        <v>0.25232416117572065</v>
      </c>
      <c r="M13240">
        <f t="shared" ca="1" si="206"/>
        <v>1.96139889312301</v>
      </c>
    </row>
    <row r="13241" spans="1:13" x14ac:dyDescent="0.25">
      <c r="A13241" s="9"/>
      <c r="H13241" s="9"/>
      <c r="J13241">
        <v>14</v>
      </c>
      <c r="K13241">
        <f ca="1">SIMULATION!$D$3*SIMULATION!$D$17/$H13227/(SIMULATION!$D$17-$I13227)*(((EXP(-$I13227*$J13241))/(1-EXP(-SIMULATION!$D$4*$I13227)))-(EXP(-SIMULATION!$D$17*$J13241)/(1-EXP(-SIMULATION!$D$4*SIMULATION!$D$17))))</f>
        <v>1.3036513592494416</v>
      </c>
      <c r="L13241">
        <v>0.16171980994005145</v>
      </c>
      <c r="M13241">
        <f t="shared" ca="1" si="206"/>
        <v>1.5144776092953511</v>
      </c>
    </row>
    <row r="13242" spans="1:13" x14ac:dyDescent="0.25">
      <c r="A13242" s="9"/>
      <c r="H13242" s="9"/>
      <c r="J13242">
        <v>15</v>
      </c>
      <c r="K13242">
        <f ca="1">SIMULATION!$D$3*SIMULATION!$D$17/$H13227/(SIMULATION!$D$17-$I13227)*(((EXP(-$I13227*$J13242))/(1-EXP(-SIMULATION!$D$4*$I13227)))-(EXP(-SIMULATION!$D$17*$J13242)/(1-EXP(-SIMULATION!$D$4*SIMULATION!$D$17))))</f>
        <v>1.0829879562932823</v>
      </c>
      <c r="L13242">
        <v>0.17182538793608212</v>
      </c>
      <c r="M13242">
        <f t="shared" ca="1" si="206"/>
        <v>1.2690727820134802</v>
      </c>
    </row>
    <row r="13243" spans="1:13" x14ac:dyDescent="0.25">
      <c r="A13243" s="9"/>
      <c r="H13243" s="9"/>
      <c r="J13243">
        <v>16</v>
      </c>
      <c r="K13243">
        <f ca="1">SIMULATION!$D$3*SIMULATION!$D$17/$H13227/(SIMULATION!$D$17-$I13227)*(((EXP(-$I13227*$J13243))/(1-EXP(-SIMULATION!$D$4*$I13227)))-(EXP(-SIMULATION!$D$17*$J13243)/(1-EXP(-SIMULATION!$D$4*SIMULATION!$D$17))))</f>
        <v>0.89832700205855154</v>
      </c>
      <c r="L13243">
        <v>0.17430273402497781</v>
      </c>
      <c r="M13243">
        <f t="shared" ca="1" si="206"/>
        <v>1.054907854565819</v>
      </c>
    </row>
    <row r="13244" spans="1:13" x14ac:dyDescent="0.25">
      <c r="A13244" s="9"/>
      <c r="H13244" s="9"/>
      <c r="J13244">
        <v>17</v>
      </c>
      <c r="K13244">
        <f ca="1">SIMULATION!$D$3*SIMULATION!$D$17/$H13227/(SIMULATION!$D$17-$I13227)*(((EXP(-$I13227*$J13244))/(1-EXP(-SIMULATION!$D$4*$I13227)))-(EXP(-SIMULATION!$D$17*$J13244)/(1-EXP(-SIMULATION!$D$4*SIMULATION!$D$17))))</f>
        <v>0.74429435177187075</v>
      </c>
      <c r="L13244">
        <v>-0.46235062509814945</v>
      </c>
      <c r="M13244">
        <f t="shared" ca="1" si="206"/>
        <v>0.40016939297312432</v>
      </c>
    </row>
    <row r="13245" spans="1:13" x14ac:dyDescent="0.25">
      <c r="A13245" s="9"/>
      <c r="H13245" s="9"/>
      <c r="J13245">
        <v>18</v>
      </c>
      <c r="K13245">
        <f ca="1">SIMULATION!$D$3*SIMULATION!$D$17/$H13227/(SIMULATION!$D$17-$I13227)*(((EXP(-$I13227*$J13245))/(1-EXP(-SIMULATION!$D$4*$I13227)))-(EXP(-SIMULATION!$D$17*$J13245)/(1-EXP(-SIMULATION!$D$4*SIMULATION!$D$17))))</f>
        <v>0.61612581683718359</v>
      </c>
      <c r="L13245">
        <v>0.2814905182112093</v>
      </c>
      <c r="M13245">
        <f t="shared" ca="1" si="206"/>
        <v>0.78955939230198702</v>
      </c>
    </row>
    <row r="13246" spans="1:13" x14ac:dyDescent="0.25">
      <c r="A13246" s="9"/>
      <c r="H13246" s="9"/>
      <c r="J13246">
        <v>19</v>
      </c>
      <c r="K13246">
        <f ca="1">SIMULATION!$D$3*SIMULATION!$D$17/$H13227/(SIMULATION!$D$17-$I13227)*(((EXP(-$I13227*$J13246))/(1-EXP(-SIMULATION!$D$4*$I13227)))-(EXP(-SIMULATION!$D$17*$J13246)/(1-EXP(-SIMULATION!$D$4*SIMULATION!$D$17))))</f>
        <v>0.50967875618224368</v>
      </c>
      <c r="L13246">
        <v>-0.2385484017708957</v>
      </c>
      <c r="M13246">
        <f t="shared" ca="1" si="206"/>
        <v>0.38809570347839145</v>
      </c>
    </row>
    <row r="13247" spans="1:13" x14ac:dyDescent="0.25">
      <c r="A13247" s="9"/>
      <c r="H13247" s="9"/>
      <c r="J13247">
        <v>20</v>
      </c>
      <c r="K13247">
        <f ca="1">SIMULATION!$D$3*SIMULATION!$D$17/$H13227/(SIMULATION!$D$17-$I13227)*(((EXP(-$I13227*$J13247))/(1-EXP(-SIMULATION!$D$4*$I13227)))-(EXP(-SIMULATION!$D$17*$J13247)/(1-EXP(-SIMULATION!$D$4*SIMULATION!$D$17))))</f>
        <v>0.42139920306191686</v>
      </c>
      <c r="L13247">
        <v>-0.35076270886647976</v>
      </c>
      <c r="M13247">
        <f t="shared" ca="1" si="206"/>
        <v>0.27358807708174315</v>
      </c>
    </row>
    <row r="13248" spans="1:13" x14ac:dyDescent="0.25">
      <c r="A13248" s="9"/>
      <c r="H13248" s="9"/>
      <c r="J13248">
        <v>21</v>
      </c>
      <c r="K13248">
        <f ca="1">SIMULATION!$D$3*SIMULATION!$D$17/$H13227/(SIMULATION!$D$17-$I13227)*(((EXP(-$I13227*$J13248))/(1-EXP(-SIMULATION!$D$4*$I13227)))-(EXP(-SIMULATION!$D$17*$J13248)/(1-EXP(-SIMULATION!$D$4*SIMULATION!$D$17))))</f>
        <v>0.34826753899205676</v>
      </c>
      <c r="L13248">
        <v>0.51203460638399201</v>
      </c>
      <c r="M13248">
        <f t="shared" ca="1" si="206"/>
        <v>0.52659257123617609</v>
      </c>
    </row>
    <row r="13249" spans="1:13" x14ac:dyDescent="0.25">
      <c r="A13249" s="9"/>
      <c r="H13249" s="9"/>
      <c r="J13249">
        <v>22</v>
      </c>
      <c r="K13249">
        <f ca="1">SIMULATION!$D$3*SIMULATION!$D$17/$H13227/(SIMULATION!$D$17-$I13227)*(((EXP(-$I13227*$J13249))/(1-EXP(-SIMULATION!$D$4*$I13227)))-(EXP(-SIMULATION!$D$17*$J13249)/(1-EXP(-SIMULATION!$D$4*SIMULATION!$D$17))))</f>
        <v>0.28773623109317337</v>
      </c>
      <c r="L13249">
        <v>-0.16000931423542494</v>
      </c>
      <c r="M13249">
        <f t="shared" ca="1" si="206"/>
        <v>0.24169575407526894</v>
      </c>
    </row>
    <row r="13250" spans="1:13" x14ac:dyDescent="0.25">
      <c r="A13250" s="9"/>
      <c r="H13250" s="9"/>
      <c r="J13250">
        <v>23</v>
      </c>
      <c r="K13250">
        <f ca="1">SIMULATION!$D$3*SIMULATION!$D$17/$H13227/(SIMULATION!$D$17-$I13227)*(((EXP(-$I13227*$J13250))/(1-EXP(-SIMULATION!$D$4*$I13227)))-(EXP(-SIMULATION!$D$17*$J13250)/(1-EXP(-SIMULATION!$D$4*SIMULATION!$D$17))))</f>
        <v>0.23766727916701069</v>
      </c>
      <c r="L13250">
        <v>2.9243515707909947E-2</v>
      </c>
      <c r="M13250">
        <f t="shared" ca="1" si="206"/>
        <v>0.24461750597858736</v>
      </c>
    </row>
    <row r="13251" spans="1:13" x14ac:dyDescent="0.25">
      <c r="A13251" s="9"/>
      <c r="H13251" s="9"/>
      <c r="J13251">
        <v>24</v>
      </c>
      <c r="K13251">
        <f ca="1">SIMULATION!$D$3*SIMULATION!$D$17/$H13227/(SIMULATION!$D$17-$I13227)*(((EXP(-$I13227*$J13251))/(1-EXP(-SIMULATION!$D$4*$I13227)))-(EXP(-SIMULATION!$D$17*$J13251)/(1-EXP(-SIMULATION!$D$4*SIMULATION!$D$17))))</f>
        <v>0.19627343459238983</v>
      </c>
      <c r="L13251">
        <v>-0.10625923872022873</v>
      </c>
      <c r="M13251">
        <f t="shared" ref="M13251:M13314" ca="1" si="207">$K13251*(1+$L13251)</f>
        <v>0.1754175688515979</v>
      </c>
    </row>
    <row r="13252" spans="1:13" x14ac:dyDescent="0.25">
      <c r="A13252" s="9">
        <v>531</v>
      </c>
      <c r="B13252" s="2">
        <f ca="1">NORMINV(RAND(),SIMULATION!D7,SIMULATION!D8)</f>
        <v>54.563747754113102</v>
      </c>
      <c r="C13252" s="2">
        <v>2</v>
      </c>
      <c r="D13252" s="2">
        <f ca="1">SIMULATION!$D$11*(1+(SIMULATION!$D$12*LN(1+$C13252)))*(1+(SIMULATION!$D$13*(($B13252/63.5)-1)))</f>
        <v>9.5744396662526849</v>
      </c>
      <c r="E13252" s="2">
        <v>-0.22719771230852145</v>
      </c>
      <c r="F13252" s="2">
        <f ca="1">D13252*(1+E13252)</f>
        <v>7.3991488774441114</v>
      </c>
      <c r="G13252" s="2">
        <v>-0.254404774329132</v>
      </c>
      <c r="H13252" s="9">
        <f>SIMULATION!$D$15*EXP($G$13252)</f>
        <v>171.16932048142991</v>
      </c>
      <c r="I13252" s="2">
        <f ca="1">$F13252/$H13252</f>
        <v>4.3227073967655565E-2</v>
      </c>
      <c r="J13252">
        <v>0</v>
      </c>
      <c r="K13252">
        <f ca="1">SIMULATION!$D$3*SIMULATION!$D$17/$H13252/(SIMULATION!$D$17-$I13252)*(((EXP(-$I13252*$J13252))/(1-EXP(-SIMULATION!$D$4*$I13252)))-(EXP(-SIMULATION!$D$17*$J13252)/(1-EXP(-SIMULATION!$D$4*SIMULATION!$D$17))))</f>
        <v>1.9532008048219893</v>
      </c>
      <c r="L13252">
        <v>6.1160999090356681E-2</v>
      </c>
      <c r="M13252">
        <f t="shared" ca="1" si="207"/>
        <v>2.0726605174689912</v>
      </c>
    </row>
    <row r="13253" spans="1:13" x14ac:dyDescent="0.25">
      <c r="A13253" s="9"/>
      <c r="H13253" s="9"/>
      <c r="J13253">
        <v>1</v>
      </c>
      <c r="K13253">
        <f ca="1">SIMULATION!$D$3*SIMULATION!$D$17/$H13252/(SIMULATION!$D$17-$I13252)*(((EXP(-$I13252*$J13253))/(1-EXP(-SIMULATION!$D$4*$I13252)))-(EXP(-SIMULATION!$D$17*$J13253)/(1-EXP(-SIMULATION!$D$4*SIMULATION!$D$17))))</f>
        <v>2.9983025615172925</v>
      </c>
      <c r="L13253">
        <v>5.4950675099647531E-2</v>
      </c>
      <c r="M13253">
        <f t="shared" ca="1" si="207"/>
        <v>3.1630613114256705</v>
      </c>
    </row>
    <row r="13254" spans="1:13" x14ac:dyDescent="0.25">
      <c r="A13254" s="9"/>
      <c r="H13254" s="9"/>
      <c r="J13254">
        <v>2</v>
      </c>
      <c r="K13254">
        <f ca="1">SIMULATION!$D$3*SIMULATION!$D$17/$H13252/(SIMULATION!$D$17-$I13252)*(((EXP(-$I13252*$J13254))/(1-EXP(-SIMULATION!$D$4*$I13252)))-(EXP(-SIMULATION!$D$17*$J13254)/(1-EXP(-SIMULATION!$D$4*SIMULATION!$D$17))))</f>
        <v>3.5941354359933944</v>
      </c>
      <c r="L13254">
        <v>-5.0101254098207648E-2</v>
      </c>
      <c r="M13254">
        <f t="shared" ca="1" si="207"/>
        <v>3.4140647432513171</v>
      </c>
    </row>
    <row r="13255" spans="1:13" x14ac:dyDescent="0.25">
      <c r="A13255" s="9"/>
      <c r="H13255" s="9"/>
      <c r="J13255">
        <v>3</v>
      </c>
      <c r="K13255">
        <f ca="1">SIMULATION!$D$3*SIMULATION!$D$17/$H13252/(SIMULATION!$D$17-$I13252)*(((EXP(-$I13252*$J13255))/(1-EXP(-SIMULATION!$D$4*$I13252)))-(EXP(-SIMULATION!$D$17*$J13255)/(1-EXP(-SIMULATION!$D$4*SIMULATION!$D$17))))</f>
        <v>3.9051920587757678</v>
      </c>
      <c r="L13255">
        <v>7.0900414964186378E-2</v>
      </c>
      <c r="M13255">
        <f t="shared" ca="1" si="207"/>
        <v>4.1820717962578149</v>
      </c>
    </row>
    <row r="13256" spans="1:13" x14ac:dyDescent="0.25">
      <c r="A13256" s="9"/>
      <c r="H13256" s="9"/>
      <c r="J13256">
        <v>4</v>
      </c>
      <c r="K13256">
        <f ca="1">SIMULATION!$D$3*SIMULATION!$D$17/$H13252/(SIMULATION!$D$17-$I13252)*(((EXP(-$I13252*$J13256))/(1-EXP(-SIMULATION!$D$4*$I13252)))-(EXP(-SIMULATION!$D$17*$J13256)/(1-EXP(-SIMULATION!$D$4*SIMULATION!$D$17))))</f>
        <v>4.0367510453225499</v>
      </c>
      <c r="L13256">
        <v>-0.10056595213451894</v>
      </c>
      <c r="M13256">
        <f t="shared" ca="1" si="207"/>
        <v>3.630791332919673</v>
      </c>
    </row>
    <row r="13257" spans="1:13" x14ac:dyDescent="0.25">
      <c r="A13257" s="9"/>
      <c r="H13257" s="9"/>
      <c r="J13257">
        <v>5</v>
      </c>
      <c r="K13257">
        <f ca="1">SIMULATION!$D$3*SIMULATION!$D$17/$H13252/(SIMULATION!$D$17-$I13252)*(((EXP(-$I13252*$J13257))/(1-EXP(-SIMULATION!$D$4*$I13252)))-(EXP(-SIMULATION!$D$17*$J13257)/(1-EXP(-SIMULATION!$D$4*SIMULATION!$D$17))))</f>
        <v>4.0561508279662855</v>
      </c>
      <c r="L13257">
        <v>0.44243841344245238</v>
      </c>
      <c r="M13257">
        <f t="shared" ca="1" si="207"/>
        <v>5.8507477649749786</v>
      </c>
    </row>
    <row r="13258" spans="1:13" x14ac:dyDescent="0.25">
      <c r="A13258" s="9"/>
      <c r="H13258" s="9"/>
      <c r="J13258">
        <v>6</v>
      </c>
      <c r="K13258">
        <f ca="1">SIMULATION!$D$3*SIMULATION!$D$17/$H13252/(SIMULATION!$D$17-$I13252)*(((EXP(-$I13252*$J13258))/(1-EXP(-SIMULATION!$D$4*$I13252)))-(EXP(-SIMULATION!$D$17*$J13258)/(1-EXP(-SIMULATION!$D$4*SIMULATION!$D$17))))</f>
        <v>4.0064222071548743</v>
      </c>
      <c r="L13258">
        <v>3.421979138718427E-2</v>
      </c>
      <c r="M13258">
        <f t="shared" ca="1" si="207"/>
        <v>4.1435211392926963</v>
      </c>
    </row>
    <row r="13259" spans="1:13" x14ac:dyDescent="0.25">
      <c r="A13259" s="9"/>
      <c r="H13259" s="9"/>
      <c r="J13259">
        <v>7</v>
      </c>
      <c r="K13259">
        <f ca="1">SIMULATION!$D$3*SIMULATION!$D$17/$H13252/(SIMULATION!$D$17-$I13252)*(((EXP(-$I13252*$J13259))/(1-EXP(-SIMULATION!$D$4*$I13252)))-(EXP(-SIMULATION!$D$17*$J13259)/(1-EXP(-SIMULATION!$D$4*SIMULATION!$D$17))))</f>
        <v>3.9150241945337938</v>
      </c>
      <c r="L13259">
        <v>0.25338422861487525</v>
      </c>
      <c r="M13259">
        <f t="shared" ca="1" si="207"/>
        <v>4.9070295800743127</v>
      </c>
    </row>
    <row r="13260" spans="1:13" x14ac:dyDescent="0.25">
      <c r="A13260" s="9"/>
      <c r="H13260" s="9"/>
      <c r="J13260">
        <v>8</v>
      </c>
      <c r="K13260">
        <f ca="1">SIMULATION!$D$3*SIMULATION!$D$17/$H13252/(SIMULATION!$D$17-$I13252)*(((EXP(-$I13252*$J13260))/(1-EXP(-SIMULATION!$D$4*$I13252)))-(EXP(-SIMULATION!$D$17*$J13260)/(1-EXP(-SIMULATION!$D$4*SIMULATION!$D$17))))</f>
        <v>3.7994419361582725</v>
      </c>
      <c r="L13260">
        <v>-0.2356911728034469</v>
      </c>
      <c r="M13260">
        <f t="shared" ca="1" si="207"/>
        <v>2.9039470102265303</v>
      </c>
    </row>
    <row r="13261" spans="1:13" x14ac:dyDescent="0.25">
      <c r="A13261" s="9"/>
      <c r="H13261" s="9"/>
      <c r="J13261">
        <v>9</v>
      </c>
      <c r="K13261">
        <f ca="1">SIMULATION!$D$3*SIMULATION!$D$17/$H13252/(SIMULATION!$D$17-$I13252)*(((EXP(-$I13252*$J13261))/(1-EXP(-SIMULATION!$D$4*$I13252)))-(EXP(-SIMULATION!$D$17*$J13261)/(1-EXP(-SIMULATION!$D$4*SIMULATION!$D$17))))</f>
        <v>3.6707737896613759</v>
      </c>
      <c r="L13261">
        <v>-0.24390114177082148</v>
      </c>
      <c r="M13261">
        <f t="shared" ca="1" si="207"/>
        <v>2.7754678711805609</v>
      </c>
    </row>
    <row r="13262" spans="1:13" x14ac:dyDescent="0.25">
      <c r="A13262" s="9"/>
      <c r="H13262" s="9"/>
      <c r="J13262">
        <v>10</v>
      </c>
      <c r="K13262">
        <f ca="1">SIMULATION!$D$3*SIMULATION!$D$17/$H13252/(SIMULATION!$D$17-$I13252)*(((EXP(-$I13252*$J13262))/(1-EXP(-SIMULATION!$D$4*$I13252)))-(EXP(-SIMULATION!$D$17*$J13262)/(1-EXP(-SIMULATION!$D$4*SIMULATION!$D$17))))</f>
        <v>3.5360298112580804</v>
      </c>
      <c r="L13262">
        <v>0.2305201028803591</v>
      </c>
      <c r="M13262">
        <f t="shared" ca="1" si="207"/>
        <v>4.3511557671373104</v>
      </c>
    </row>
    <row r="13263" spans="1:13" x14ac:dyDescent="0.25">
      <c r="A13263" s="9"/>
      <c r="H13263" s="9"/>
      <c r="J13263">
        <v>11</v>
      </c>
      <c r="K13263">
        <f ca="1">SIMULATION!$D$3*SIMULATION!$D$17/$H13252/(SIMULATION!$D$17-$I13252)*(((EXP(-$I13252*$J13263))/(1-EXP(-SIMULATION!$D$4*$I13252)))-(EXP(-SIMULATION!$D$17*$J13263)/(1-EXP(-SIMULATION!$D$4*SIMULATION!$D$17))))</f>
        <v>3.3996044913145709</v>
      </c>
      <c r="L13263">
        <v>-7.2593334691661168E-2</v>
      </c>
      <c r="M13263">
        <f t="shared" ca="1" si="207"/>
        <v>3.1528158646572977</v>
      </c>
    </row>
    <row r="13264" spans="1:13" x14ac:dyDescent="0.25">
      <c r="A13264" s="9"/>
      <c r="H13264" s="9"/>
      <c r="J13264">
        <v>12</v>
      </c>
      <c r="K13264">
        <f ca="1">SIMULATION!$D$3*SIMULATION!$D$17/$H13252/(SIMULATION!$D$17-$I13252)*(((EXP(-$I13252*$J13264))/(1-EXP(-SIMULATION!$D$4*$I13252)))-(EXP(-SIMULATION!$D$17*$J13264)/(1-EXP(-SIMULATION!$D$4*SIMULATION!$D$17))))</f>
        <v>3.2642203364200029</v>
      </c>
      <c r="L13264">
        <v>0.1890140906489457</v>
      </c>
      <c r="M13264">
        <f t="shared" ca="1" si="207"/>
        <v>3.8812039749862253</v>
      </c>
    </row>
    <row r="13265" spans="1:13" x14ac:dyDescent="0.25">
      <c r="A13265" s="9"/>
      <c r="H13265" s="9"/>
      <c r="J13265">
        <v>13</v>
      </c>
      <c r="K13265">
        <f ca="1">SIMULATION!$D$3*SIMULATION!$D$17/$H13252/(SIMULATION!$D$17-$I13252)*(((EXP(-$I13252*$J13265))/(1-EXP(-SIMULATION!$D$4*$I13252)))-(EXP(-SIMULATION!$D$17*$J13265)/(1-EXP(-SIMULATION!$D$4*SIMULATION!$D$17))))</f>
        <v>3.1315323647777773</v>
      </c>
      <c r="L13265">
        <v>0.38405776484358917</v>
      </c>
      <c r="M13265">
        <f t="shared" ca="1" si="207"/>
        <v>4.3342216853296893</v>
      </c>
    </row>
    <row r="13266" spans="1:13" x14ac:dyDescent="0.25">
      <c r="A13266" s="9"/>
      <c r="H13266" s="9"/>
      <c r="J13266">
        <v>14</v>
      </c>
      <c r="K13266">
        <f ca="1">SIMULATION!$D$3*SIMULATION!$D$17/$H13252/(SIMULATION!$D$17-$I13252)*(((EXP(-$I13252*$J13266))/(1-EXP(-SIMULATION!$D$4*$I13252)))-(EXP(-SIMULATION!$D$17*$J13266)/(1-EXP(-SIMULATION!$D$4*SIMULATION!$D$17))))</f>
        <v>3.0025153140199254</v>
      </c>
      <c r="L13266">
        <v>0.10620101301910996</v>
      </c>
      <c r="M13266">
        <f t="shared" ca="1" si="207"/>
        <v>3.3213854819742328</v>
      </c>
    </row>
    <row r="13267" spans="1:13" x14ac:dyDescent="0.25">
      <c r="A13267" s="9"/>
      <c r="H13267" s="9"/>
      <c r="J13267">
        <v>15</v>
      </c>
      <c r="K13267">
        <f ca="1">SIMULATION!$D$3*SIMULATION!$D$17/$H13252/(SIMULATION!$D$17-$I13252)*(((EXP(-$I13252*$J13267))/(1-EXP(-SIMULATION!$D$4*$I13252)))-(EXP(-SIMULATION!$D$17*$J13267)/(1-EXP(-SIMULATION!$D$4*SIMULATION!$D$17))))</f>
        <v>2.877711612953894</v>
      </c>
      <c r="L13267">
        <v>0.49943799971642172</v>
      </c>
      <c r="M13267">
        <f t="shared" ca="1" si="207"/>
        <v>4.3149501446883045</v>
      </c>
    </row>
    <row r="13268" spans="1:13" x14ac:dyDescent="0.25">
      <c r="A13268" s="9"/>
      <c r="H13268" s="9"/>
      <c r="J13268">
        <v>16</v>
      </c>
      <c r="K13268">
        <f ca="1">SIMULATION!$D$3*SIMULATION!$D$17/$H13252/(SIMULATION!$D$17-$I13252)*(((EXP(-$I13252*$J13268))/(1-EXP(-SIMULATION!$D$4*$I13252)))-(EXP(-SIMULATION!$D$17*$J13268)/(1-EXP(-SIMULATION!$D$4*SIMULATION!$D$17))))</f>
        <v>2.7573901342438947</v>
      </c>
      <c r="L13268">
        <v>0.40046493376661313</v>
      </c>
      <c r="M13268">
        <f t="shared" ca="1" si="207"/>
        <v>3.8616281917225881</v>
      </c>
    </row>
    <row r="13269" spans="1:13" x14ac:dyDescent="0.25">
      <c r="A13269" s="9"/>
      <c r="H13269" s="9"/>
      <c r="J13269">
        <v>17</v>
      </c>
      <c r="K13269">
        <f ca="1">SIMULATION!$D$3*SIMULATION!$D$17/$H13252/(SIMULATION!$D$17-$I13252)*(((EXP(-$I13252*$J13269))/(1-EXP(-SIMULATION!$D$4*$I13252)))-(EXP(-SIMULATION!$D$17*$J13269)/(1-EXP(-SIMULATION!$D$4*SIMULATION!$D$17))))</f>
        <v>2.6416477798488742</v>
      </c>
      <c r="L13269">
        <v>-0.66369333053857837</v>
      </c>
      <c r="M13269">
        <f t="shared" ca="1" si="207"/>
        <v>0.88840376673113364</v>
      </c>
    </row>
    <row r="13270" spans="1:13" x14ac:dyDescent="0.25">
      <c r="A13270" s="9"/>
      <c r="H13270" s="9"/>
      <c r="J13270">
        <v>18</v>
      </c>
      <c r="K13270">
        <f ca="1">SIMULATION!$D$3*SIMULATION!$D$17/$H13252/(SIMULATION!$D$17-$I13252)*(((EXP(-$I13252*$J13270))/(1-EXP(-SIMULATION!$D$4*$I13252)))-(EXP(-SIMULATION!$D$17*$J13270)/(1-EXP(-SIMULATION!$D$4*SIMULATION!$D$17))))</f>
        <v>2.5304744385278064</v>
      </c>
      <c r="L13270">
        <v>0.23395573685935356</v>
      </c>
      <c r="M13270">
        <f t="shared" ca="1" si="207"/>
        <v>3.1224934503973381</v>
      </c>
    </row>
    <row r="13271" spans="1:13" x14ac:dyDescent="0.25">
      <c r="A13271" s="9"/>
      <c r="H13271" s="9"/>
      <c r="J13271">
        <v>19</v>
      </c>
      <c r="K13271">
        <f ca="1">SIMULATION!$D$3*SIMULATION!$D$17/$H13252/(SIMULATION!$D$17-$I13252)*(((EXP(-$I13252*$J13271))/(1-EXP(-SIMULATION!$D$4*$I13252)))-(EXP(-SIMULATION!$D$17*$J13271)/(1-EXP(-SIMULATION!$D$4*SIMULATION!$D$17))))</f>
        <v>2.4237944772378825</v>
      </c>
      <c r="L13271">
        <v>-3.1042170642336902E-3</v>
      </c>
      <c r="M13271">
        <f t="shared" ca="1" si="207"/>
        <v>2.4162704930614454</v>
      </c>
    </row>
    <row r="13272" spans="1:13" x14ac:dyDescent="0.25">
      <c r="A13272" s="9"/>
      <c r="H13272" s="9"/>
      <c r="J13272">
        <v>20</v>
      </c>
      <c r="K13272">
        <f ca="1">SIMULATION!$D$3*SIMULATION!$D$17/$H13252/(SIMULATION!$D$17-$I13252)*(((EXP(-$I13252*$J13272))/(1-EXP(-SIMULATION!$D$4*$I13252)))-(EXP(-SIMULATION!$D$17*$J13272)/(1-EXP(-SIMULATION!$D$4*SIMULATION!$D$17))))</f>
        <v>2.3214932005907181</v>
      </c>
      <c r="L13272">
        <v>8.8405252552219524E-2</v>
      </c>
      <c r="M13272">
        <f t="shared" ca="1" si="207"/>
        <v>2.5267253932872005</v>
      </c>
    </row>
    <row r="13273" spans="1:13" x14ac:dyDescent="0.25">
      <c r="A13273" s="9"/>
      <c r="H13273" s="9"/>
      <c r="J13273">
        <v>21</v>
      </c>
      <c r="K13273">
        <f ca="1">SIMULATION!$D$3*SIMULATION!$D$17/$H13252/(SIMULATION!$D$17-$I13252)*(((EXP(-$I13252*$J13273))/(1-EXP(-SIMULATION!$D$4*$I13252)))-(EXP(-SIMULATION!$D$17*$J13273)/(1-EXP(-SIMULATION!$D$4*SIMULATION!$D$17))))</f>
        <v>2.2234336829428329</v>
      </c>
      <c r="L13273">
        <v>-0.15211563860962152</v>
      </c>
      <c r="M13273">
        <f t="shared" ca="1" si="207"/>
        <v>1.8852146483558412</v>
      </c>
    </row>
    <row r="13274" spans="1:13" x14ac:dyDescent="0.25">
      <c r="A13274" s="9"/>
      <c r="H13274" s="9"/>
      <c r="J13274">
        <v>22</v>
      </c>
      <c r="K13274">
        <f ca="1">SIMULATION!$D$3*SIMULATION!$D$17/$H13252/(SIMULATION!$D$17-$I13252)*(((EXP(-$I13252*$J13274))/(1-EXP(-SIMULATION!$D$4*$I13252)))-(EXP(-SIMULATION!$D$17*$J13274)/(1-EXP(-SIMULATION!$D$4*SIMULATION!$D$17))))</f>
        <v>2.1294674362727384</v>
      </c>
      <c r="L13274">
        <v>-0.41238299779739879</v>
      </c>
      <c r="M13274">
        <f t="shared" ca="1" si="207"/>
        <v>1.2513112711906453</v>
      </c>
    </row>
    <row r="13275" spans="1:13" x14ac:dyDescent="0.25">
      <c r="A13275" s="9"/>
      <c r="H13275" s="9"/>
      <c r="J13275">
        <v>23</v>
      </c>
      <c r="K13275">
        <f ca="1">SIMULATION!$D$3*SIMULATION!$D$17/$H13252/(SIMULATION!$D$17-$I13252)*(((EXP(-$I13252*$J13275))/(1-EXP(-SIMULATION!$D$4*$I13252)))-(EXP(-SIMULATION!$D$17*$J13275)/(1-EXP(-SIMULATION!$D$4*SIMULATION!$D$17))))</f>
        <v>2.0394411328951993</v>
      </c>
      <c r="L13275">
        <v>7.8624734191011944E-2</v>
      </c>
      <c r="M13275">
        <f t="shared" ca="1" si="207"/>
        <v>2.1997916498673007</v>
      </c>
    </row>
    <row r="13276" spans="1:13" x14ac:dyDescent="0.25">
      <c r="A13276" s="9"/>
      <c r="H13276" s="9"/>
      <c r="J13276">
        <v>24</v>
      </c>
      <c r="K13276">
        <f ca="1">SIMULATION!$D$3*SIMULATION!$D$17/$H13252/(SIMULATION!$D$17-$I13252)*(((EXP(-$I13252*$J13276))/(1-EXP(-SIMULATION!$D$4*$I13252)))-(EXP(-SIMULATION!$D$17*$J13276)/(1-EXP(-SIMULATION!$D$4*SIMULATION!$D$17))))</f>
        <v>1.9532008048219893</v>
      </c>
      <c r="L13276">
        <v>0.22065784513128964</v>
      </c>
      <c r="M13276">
        <f t="shared" ca="1" si="207"/>
        <v>2.3841898855227104</v>
      </c>
    </row>
    <row r="13277" spans="1:13" x14ac:dyDescent="0.25">
      <c r="A13277" s="9">
        <v>532</v>
      </c>
      <c r="B13277" s="2">
        <f ca="1">NORMINV(RAND(),SIMULATION!D7,SIMULATION!D8)</f>
        <v>70.330336493694432</v>
      </c>
      <c r="C13277" s="2">
        <v>2</v>
      </c>
      <c r="D13277" s="2">
        <f ca="1">SIMULATION!$D$11*(1+(SIMULATION!$D$12*LN(1+$C13277)))*(1+(SIMULATION!$D$13*(($B13277/63.5)-1)))</f>
        <v>10.745293935810889</v>
      </c>
      <c r="E13277" s="2">
        <v>0.27438286875570078</v>
      </c>
      <c r="F13277" s="2">
        <f ca="1">D13277*(1+E13277)</f>
        <v>13.693618511541915</v>
      </c>
      <c r="G13277" s="2">
        <v>0.28381452784631994</v>
      </c>
      <c r="H13277" s="9">
        <f>SIMULATION!$D$15*EXP($G$13277)</f>
        <v>293.20515362652208</v>
      </c>
      <c r="I13277" s="2">
        <f ca="1">$F13277/$H13277</f>
        <v>4.6703198569915075E-2</v>
      </c>
      <c r="J13277">
        <v>0</v>
      </c>
      <c r="K13277">
        <f ca="1">SIMULATION!$D$3*SIMULATION!$D$17/$H13277/(SIMULATION!$D$17-$I13277)*(((EXP(-$I13277*$J13277))/(1-EXP(-SIMULATION!$D$4*$I13277)))-(EXP(-SIMULATION!$D$17*$J13277)/(1-EXP(-SIMULATION!$D$4*SIMULATION!$D$17))))</f>
        <v>1.0136060042620838</v>
      </c>
      <c r="L13277">
        <v>9.6870345932449226E-3</v>
      </c>
      <c r="M13277">
        <f t="shared" ca="1" si="207"/>
        <v>1.0234248406892914</v>
      </c>
    </row>
    <row r="13278" spans="1:13" x14ac:dyDescent="0.25">
      <c r="A13278" s="9"/>
      <c r="H13278" s="9"/>
      <c r="J13278">
        <v>1</v>
      </c>
      <c r="K13278">
        <f ca="1">SIMULATION!$D$3*SIMULATION!$D$17/$H13277/(SIMULATION!$D$17-$I13277)*(((EXP(-$I13277*$J13278))/(1-EXP(-SIMULATION!$D$4*$I13277)))-(EXP(-SIMULATION!$D$17*$J13278)/(1-EXP(-SIMULATION!$D$4*SIMULATION!$D$17))))</f>
        <v>1.6244929110098856</v>
      </c>
      <c r="L13278">
        <v>9.001865560817255E-3</v>
      </c>
      <c r="M13278">
        <f t="shared" ca="1" si="207"/>
        <v>1.6391163777992972</v>
      </c>
    </row>
    <row r="13279" spans="1:13" x14ac:dyDescent="0.25">
      <c r="A13279" s="9"/>
      <c r="H13279" s="9"/>
      <c r="J13279">
        <v>2</v>
      </c>
      <c r="K13279">
        <f ca="1">SIMULATION!$D$3*SIMULATION!$D$17/$H13277/(SIMULATION!$D$17-$I13277)*(((EXP(-$I13277*$J13279))/(1-EXP(-SIMULATION!$D$4*$I13277)))-(EXP(-SIMULATION!$D$17*$J13279)/(1-EXP(-SIMULATION!$D$4*SIMULATION!$D$17))))</f>
        <v>1.9714777202968143</v>
      </c>
      <c r="L13279">
        <v>-0.25687713270602586</v>
      </c>
      <c r="M13279">
        <f t="shared" ca="1" si="207"/>
        <v>1.4650501763131563</v>
      </c>
    </row>
    <row r="13280" spans="1:13" x14ac:dyDescent="0.25">
      <c r="A13280" s="9"/>
      <c r="H13280" s="9"/>
      <c r="J13280">
        <v>3</v>
      </c>
      <c r="K13280">
        <f ca="1">SIMULATION!$D$3*SIMULATION!$D$17/$H13277/(SIMULATION!$D$17-$I13277)*(((EXP(-$I13277*$J13280))/(1-EXP(-SIMULATION!$D$4*$I13277)))-(EXP(-SIMULATION!$D$17*$J13280)/(1-EXP(-SIMULATION!$D$4*SIMULATION!$D$17))))</f>
        <v>2.1513775438867535</v>
      </c>
      <c r="L13280">
        <v>0.10361270974776453</v>
      </c>
      <c r="M13280">
        <f t="shared" ca="1" si="207"/>
        <v>2.3742876008993505</v>
      </c>
    </row>
    <row r="13281" spans="1:13" x14ac:dyDescent="0.25">
      <c r="A13281" s="9"/>
      <c r="H13281" s="9"/>
      <c r="J13281">
        <v>4</v>
      </c>
      <c r="K13281">
        <f ca="1">SIMULATION!$D$3*SIMULATION!$D$17/$H13277/(SIMULATION!$D$17-$I13277)*(((EXP(-$I13277*$J13281))/(1-EXP(-SIMULATION!$D$4*$I13277)))-(EXP(-SIMULATION!$D$17*$J13281)/(1-EXP(-SIMULATION!$D$4*SIMULATION!$D$17))))</f>
        <v>2.2261425149341445</v>
      </c>
      <c r="L13281">
        <v>3.1288985576017218E-2</v>
      </c>
      <c r="M13281">
        <f t="shared" ca="1" si="207"/>
        <v>2.2957962559740777</v>
      </c>
    </row>
    <row r="13282" spans="1:13" x14ac:dyDescent="0.25">
      <c r="A13282" s="9"/>
      <c r="H13282" s="9"/>
      <c r="J13282">
        <v>5</v>
      </c>
      <c r="K13282">
        <f ca="1">SIMULATION!$D$3*SIMULATION!$D$17/$H13277/(SIMULATION!$D$17-$I13277)*(((EXP(-$I13277*$J13282))/(1-EXP(-SIMULATION!$D$4*$I13277)))-(EXP(-SIMULATION!$D$17*$J13282)/(1-EXP(-SIMULATION!$D$4*SIMULATION!$D$17))))</f>
        <v>2.2353833865717903</v>
      </c>
      <c r="L13282">
        <v>0.2883855423461768</v>
      </c>
      <c r="M13282">
        <f t="shared" ca="1" si="207"/>
        <v>2.8800356368599291</v>
      </c>
    </row>
    <row r="13283" spans="1:13" x14ac:dyDescent="0.25">
      <c r="A13283" s="9"/>
      <c r="H13283" s="9"/>
      <c r="J13283">
        <v>6</v>
      </c>
      <c r="K13283">
        <f ca="1">SIMULATION!$D$3*SIMULATION!$D$17/$H13277/(SIMULATION!$D$17-$I13277)*(((EXP(-$I13277*$J13283))/(1-EXP(-SIMULATION!$D$4*$I13277)))-(EXP(-SIMULATION!$D$17*$J13283)/(1-EXP(-SIMULATION!$D$4*SIMULATION!$D$17))))</f>
        <v>2.2043993283626917</v>
      </c>
      <c r="L13283">
        <v>-0.33934339807441627</v>
      </c>
      <c r="M13283">
        <f t="shared" ca="1" si="207"/>
        <v>1.4563509695631349</v>
      </c>
    </row>
    <row r="13284" spans="1:13" x14ac:dyDescent="0.25">
      <c r="A13284" s="9"/>
      <c r="H13284" s="9"/>
      <c r="J13284">
        <v>7</v>
      </c>
      <c r="K13284">
        <f ca="1">SIMULATION!$D$3*SIMULATION!$D$17/$H13277/(SIMULATION!$D$17-$I13277)*(((EXP(-$I13277*$J13284))/(1-EXP(-SIMULATION!$D$4*$I13277)))-(EXP(-SIMULATION!$D$17*$J13284)/(1-EXP(-SIMULATION!$D$4*SIMULATION!$D$17))))</f>
        <v>2.1493221491051475</v>
      </c>
      <c r="L13284">
        <v>-0.19292089260837958</v>
      </c>
      <c r="M13284">
        <f t="shared" ca="1" si="207"/>
        <v>1.7346730015968217</v>
      </c>
    </row>
    <row r="13285" spans="1:13" x14ac:dyDescent="0.25">
      <c r="A13285" s="9"/>
      <c r="H13285" s="9"/>
      <c r="J13285">
        <v>8</v>
      </c>
      <c r="K13285">
        <f ca="1">SIMULATION!$D$3*SIMULATION!$D$17/$H13277/(SIMULATION!$D$17-$I13277)*(((EXP(-$I13277*$J13285))/(1-EXP(-SIMULATION!$D$4*$I13277)))-(EXP(-SIMULATION!$D$17*$J13285)/(1-EXP(-SIMULATION!$D$4*SIMULATION!$D$17))))</f>
        <v>2.0804126640411225</v>
      </c>
      <c r="L13285">
        <v>0.25413879884974167</v>
      </c>
      <c r="M13285">
        <f t="shared" ca="1" si="207"/>
        <v>2.6091262395923245</v>
      </c>
    </row>
    <row r="13286" spans="1:13" x14ac:dyDescent="0.25">
      <c r="A13286" s="9"/>
      <c r="H13286" s="9"/>
      <c r="J13286">
        <v>9</v>
      </c>
      <c r="K13286">
        <f ca="1">SIMULATION!$D$3*SIMULATION!$D$17/$H13277/(SIMULATION!$D$17-$I13277)*(((EXP(-$I13277*$J13286))/(1-EXP(-SIMULATION!$D$4*$I13277)))-(EXP(-SIMULATION!$D$17*$J13286)/(1-EXP(-SIMULATION!$D$4*SIMULATION!$D$17))))</f>
        <v>2.0041729193542732</v>
      </c>
      <c r="L13286">
        <v>-0.37936538230425038</v>
      </c>
      <c r="M13286">
        <f t="shared" ca="1" si="207"/>
        <v>1.2438590935996137</v>
      </c>
    </row>
    <row r="13287" spans="1:13" x14ac:dyDescent="0.25">
      <c r="A13287" s="9"/>
      <c r="H13287" s="9"/>
      <c r="J13287">
        <v>10</v>
      </c>
      <c r="K13287">
        <f ca="1">SIMULATION!$D$3*SIMULATION!$D$17/$H13277/(SIMULATION!$D$17-$I13277)*(((EXP(-$I13277*$J13287))/(1-EXP(-SIMULATION!$D$4*$I13277)))-(EXP(-SIMULATION!$D$17*$J13287)/(1-EXP(-SIMULATION!$D$4*SIMULATION!$D$17))))</f>
        <v>1.9246995969218352</v>
      </c>
      <c r="L13287">
        <v>-1.5255344492154479E-2</v>
      </c>
      <c r="M13287">
        <f t="shared" ca="1" si="207"/>
        <v>1.8953376415268817</v>
      </c>
    </row>
    <row r="13288" spans="1:13" x14ac:dyDescent="0.25">
      <c r="A13288" s="9"/>
      <c r="H13288" s="9"/>
      <c r="J13288">
        <v>11</v>
      </c>
      <c r="K13288">
        <f ca="1">SIMULATION!$D$3*SIMULATION!$D$17/$H13277/(SIMULATION!$D$17-$I13277)*(((EXP(-$I13277*$J13288))/(1-EXP(-SIMULATION!$D$4*$I13277)))-(EXP(-SIMULATION!$D$17*$J13288)/(1-EXP(-SIMULATION!$D$4*SIMULATION!$D$17))))</f>
        <v>1.8445511562519672</v>
      </c>
      <c r="L13288">
        <v>-0.24062371351472345</v>
      </c>
      <c r="M13288">
        <f t="shared" ca="1" si="207"/>
        <v>1.400708407266742</v>
      </c>
    </row>
    <row r="13289" spans="1:13" x14ac:dyDescent="0.25">
      <c r="A13289" s="9"/>
      <c r="H13289" s="9"/>
      <c r="J13289">
        <v>12</v>
      </c>
      <c r="K13289">
        <f ca="1">SIMULATION!$D$3*SIMULATION!$D$17/$H13277/(SIMULATION!$D$17-$I13277)*(((EXP(-$I13277*$J13289))/(1-EXP(-SIMULATION!$D$4*$I13277)))-(EXP(-SIMULATION!$D$17*$J13289)/(1-EXP(-SIMULATION!$D$4*SIMULATION!$D$17))))</f>
        <v>1.7653033743718431</v>
      </c>
      <c r="L13289">
        <v>-0.43777959588532434</v>
      </c>
      <c r="M13289">
        <f t="shared" ca="1" si="207"/>
        <v>0.99248957652433822</v>
      </c>
    </row>
    <row r="13290" spans="1:13" x14ac:dyDescent="0.25">
      <c r="A13290" s="9"/>
      <c r="H13290" s="9"/>
      <c r="J13290">
        <v>13</v>
      </c>
      <c r="K13290">
        <f ca="1">SIMULATION!$D$3*SIMULATION!$D$17/$H13277/(SIMULATION!$D$17-$I13277)*(((EXP(-$I13277*$J13290))/(1-EXP(-SIMULATION!$D$4*$I13277)))-(EXP(-SIMULATION!$D$17*$J13290)/(1-EXP(-SIMULATION!$D$4*SIMULATION!$D$17))))</f>
        <v>1.6879052102070509</v>
      </c>
      <c r="L13290">
        <v>-8.077119002303372E-2</v>
      </c>
      <c r="M13290">
        <f t="shared" ca="1" si="207"/>
        <v>1.5515710977325485</v>
      </c>
    </row>
    <row r="13291" spans="1:13" x14ac:dyDescent="0.25">
      <c r="A13291" s="9"/>
      <c r="H13291" s="9"/>
      <c r="J13291">
        <v>14</v>
      </c>
      <c r="K13291">
        <f ca="1">SIMULATION!$D$3*SIMULATION!$D$17/$H13277/(SIMULATION!$D$17-$I13277)*(((EXP(-$I13277*$J13291))/(1-EXP(-SIMULATION!$D$4*$I13277)))-(EXP(-SIMULATION!$D$17*$J13291)/(1-EXP(-SIMULATION!$D$4*SIMULATION!$D$17))))</f>
        <v>1.6129067183932451</v>
      </c>
      <c r="L13291">
        <v>0.24925659915771117</v>
      </c>
      <c r="M13291">
        <f t="shared" ca="1" si="207"/>
        <v>2.0149343617785695</v>
      </c>
    </row>
    <row r="13292" spans="1:13" x14ac:dyDescent="0.25">
      <c r="A13292" s="9"/>
      <c r="H13292" s="9"/>
      <c r="J13292">
        <v>15</v>
      </c>
      <c r="K13292">
        <f ca="1">SIMULATION!$D$3*SIMULATION!$D$17/$H13277/(SIMULATION!$D$17-$I13277)*(((EXP(-$I13277*$J13292))/(1-EXP(-SIMULATION!$D$4*$I13277)))-(EXP(-SIMULATION!$D$17*$J13292)/(1-EXP(-SIMULATION!$D$4*SIMULATION!$D$17))))</f>
        <v>1.5406049753138686</v>
      </c>
      <c r="L13292">
        <v>0.14620838925563362</v>
      </c>
      <c r="M13292">
        <f t="shared" ca="1" si="207"/>
        <v>1.7658543472337245</v>
      </c>
    </row>
    <row r="13293" spans="1:13" x14ac:dyDescent="0.25">
      <c r="A13293" s="9"/>
      <c r="H13293" s="9"/>
      <c r="J13293">
        <v>16</v>
      </c>
      <c r="K13293">
        <f ca="1">SIMULATION!$D$3*SIMULATION!$D$17/$H13277/(SIMULATION!$D$17-$I13277)*(((EXP(-$I13277*$J13293))/(1-EXP(-SIMULATION!$D$4*$I13277)))-(EXP(-SIMULATION!$D$17*$J13293)/(1-EXP(-SIMULATION!$D$4*SIMULATION!$D$17))))</f>
        <v>1.4711374711616614</v>
      </c>
      <c r="L13293">
        <v>-0.24423463024082459</v>
      </c>
      <c r="M13293">
        <f t="shared" ca="1" si="207"/>
        <v>1.1118347548590712</v>
      </c>
    </row>
    <row r="13294" spans="1:13" x14ac:dyDescent="0.25">
      <c r="A13294" s="9"/>
      <c r="H13294" s="9"/>
      <c r="J13294">
        <v>17</v>
      </c>
      <c r="K13294">
        <f ca="1">SIMULATION!$D$3*SIMULATION!$D$17/$H13277/(SIMULATION!$D$17-$I13277)*(((EXP(-$I13277*$J13294))/(1-EXP(-SIMULATION!$D$4*$I13277)))-(EXP(-SIMULATION!$D$17*$J13294)/(1-EXP(-SIMULATION!$D$4*SIMULATION!$D$17))))</f>
        <v>1.4045418424688689</v>
      </c>
      <c r="L13294">
        <v>-0.18861975984651583</v>
      </c>
      <c r="M13294">
        <f t="shared" ca="1" si="207"/>
        <v>1.139617497448008</v>
      </c>
    </row>
    <row r="13295" spans="1:13" x14ac:dyDescent="0.25">
      <c r="A13295" s="9"/>
      <c r="H13295" s="9"/>
      <c r="J13295">
        <v>18</v>
      </c>
      <c r="K13295">
        <f ca="1">SIMULATION!$D$3*SIMULATION!$D$17/$H13277/(SIMULATION!$D$17-$I13277)*(((EXP(-$I13277*$J13295))/(1-EXP(-SIMULATION!$D$4*$I13277)))-(EXP(-SIMULATION!$D$17*$J13295)/(1-EXP(-SIMULATION!$D$4*SIMULATION!$D$17))))</f>
        <v>1.3407940400569143</v>
      </c>
      <c r="L13295">
        <v>0.15214536594275738</v>
      </c>
      <c r="M13295">
        <f t="shared" ca="1" si="207"/>
        <v>1.5447896399352417</v>
      </c>
    </row>
    <row r="13296" spans="1:13" x14ac:dyDescent="0.25">
      <c r="A13296" s="9"/>
      <c r="H13296" s="9"/>
      <c r="J13296">
        <v>19</v>
      </c>
      <c r="K13296">
        <f ca="1">SIMULATION!$D$3*SIMULATION!$D$17/$H13277/(SIMULATION!$D$17-$I13277)*(((EXP(-$I13277*$J13296))/(1-EXP(-SIMULATION!$D$4*$I13277)))-(EXP(-SIMULATION!$D$17*$J13296)/(1-EXP(-SIMULATION!$D$4*SIMULATION!$D$17))))</f>
        <v>1.2798326829034332</v>
      </c>
      <c r="L13296">
        <v>0.27244958489198767</v>
      </c>
      <c r="M13296">
        <f t="shared" ca="1" si="207"/>
        <v>1.6285225660916725</v>
      </c>
    </row>
    <row r="13297" spans="1:13" x14ac:dyDescent="0.25">
      <c r="A13297" s="9"/>
      <c r="H13297" s="9"/>
      <c r="J13297">
        <v>20</v>
      </c>
      <c r="K13297">
        <f ca="1">SIMULATION!$D$3*SIMULATION!$D$17/$H13277/(SIMULATION!$D$17-$I13277)*(((EXP(-$I13277*$J13297))/(1-EXP(-SIMULATION!$D$4*$I13277)))-(EXP(-SIMULATION!$D$17*$J13297)/(1-EXP(-SIMULATION!$D$4*SIMULATION!$D$17))))</f>
        <v>1.2215745644046108</v>
      </c>
      <c r="L13297">
        <v>6.0717467819534542E-2</v>
      </c>
      <c r="M13297">
        <f t="shared" ca="1" si="207"/>
        <v>1.2957454787080096</v>
      </c>
    </row>
    <row r="13298" spans="1:13" x14ac:dyDescent="0.25">
      <c r="A13298" s="9"/>
      <c r="H13298" s="9"/>
      <c r="J13298">
        <v>21</v>
      </c>
      <c r="K13298">
        <f ca="1">SIMULATION!$D$3*SIMULATION!$D$17/$H13277/(SIMULATION!$D$17-$I13277)*(((EXP(-$I13277*$J13298))/(1-EXP(-SIMULATION!$D$4*$I13277)))-(EXP(-SIMULATION!$D$17*$J13298)/(1-EXP(-SIMULATION!$D$4*SIMULATION!$D$17))))</f>
        <v>1.1659244934536701</v>
      </c>
      <c r="L13298">
        <v>0.31282585879636082</v>
      </c>
      <c r="M13298">
        <f t="shared" ca="1" si="207"/>
        <v>1.5306558244100263</v>
      </c>
    </row>
    <row r="13299" spans="1:13" x14ac:dyDescent="0.25">
      <c r="A13299" s="9"/>
      <c r="H13299" s="9"/>
      <c r="J13299">
        <v>22</v>
      </c>
      <c r="K13299">
        <f ca="1">SIMULATION!$D$3*SIMULATION!$D$17/$H13277/(SIMULATION!$D$17-$I13277)*(((EXP(-$I13277*$J13299))/(1-EXP(-SIMULATION!$D$4*$I13277)))-(EXP(-SIMULATION!$D$17*$J13299)/(1-EXP(-SIMULATION!$D$4*SIMULATION!$D$17))))</f>
        <v>1.1127815094992548</v>
      </c>
      <c r="L13299">
        <v>7.9840898649318051E-2</v>
      </c>
      <c r="M13299">
        <f t="shared" ca="1" si="207"/>
        <v>1.2016269852180199</v>
      </c>
    </row>
    <row r="13300" spans="1:13" x14ac:dyDescent="0.25">
      <c r="A13300" s="9"/>
      <c r="H13300" s="9"/>
      <c r="J13300">
        <v>23</v>
      </c>
      <c r="K13300">
        <f ca="1">SIMULATION!$D$3*SIMULATION!$D$17/$H13277/(SIMULATION!$D$17-$I13277)*(((EXP(-$I13277*$J13300))/(1-EXP(-SIMULATION!$D$4*$I13277)))-(EXP(-SIMULATION!$D$17*$J13300)/(1-EXP(-SIMULATION!$D$4*SIMULATION!$D$17))))</f>
        <v>1.0620427781300501</v>
      </c>
      <c r="L13300">
        <v>-0.49326764058656974</v>
      </c>
      <c r="M13300">
        <f t="shared" ca="1" si="207"/>
        <v>0.53817144275983453</v>
      </c>
    </row>
    <row r="13301" spans="1:13" x14ac:dyDescent="0.25">
      <c r="A13301" s="9"/>
      <c r="H13301" s="9"/>
      <c r="J13301">
        <v>24</v>
      </c>
      <c r="K13301">
        <f ca="1">SIMULATION!$D$3*SIMULATION!$D$17/$H13277/(SIMULATION!$D$17-$I13277)*(((EXP(-$I13277*$J13301))/(1-EXP(-SIMULATION!$D$4*$I13277)))-(EXP(-SIMULATION!$D$17*$J13301)/(1-EXP(-SIMULATION!$D$4*SIMULATION!$D$17))))</f>
        <v>1.0136060042620838</v>
      </c>
      <c r="L13301">
        <v>6.0227366035082927E-3</v>
      </c>
      <c r="M13301">
        <f t="shared" ca="1" si="207"/>
        <v>1.019710686245489</v>
      </c>
    </row>
    <row r="13302" spans="1:13" x14ac:dyDescent="0.25">
      <c r="A13302" s="9">
        <v>533</v>
      </c>
      <c r="B13302" s="2">
        <f ca="1">NORMINV(RAND(),SIMULATION!D7,SIMULATION!D8)</f>
        <v>66.095776674053155</v>
      </c>
      <c r="C13302" s="2">
        <v>2</v>
      </c>
      <c r="D13302" s="2">
        <f ca="1">SIMULATION!$D$11*(1+(SIMULATION!$D$12*LN(1+$C13302)))*(1+(SIMULATION!$D$13*(($B13302/63.5)-1)))</f>
        <v>10.43082816731655</v>
      </c>
      <c r="E13302" s="2">
        <v>5.7880906326588523E-2</v>
      </c>
      <c r="F13302" s="2">
        <f ca="1">D13302*(1+E13302)</f>
        <v>11.034573955377741</v>
      </c>
      <c r="G13302" s="2">
        <v>0.86736331843457004</v>
      </c>
      <c r="H13302" s="9">
        <f>SIMULATION!$D$15*EXP($G$13302)</f>
        <v>525.53738923631749</v>
      </c>
      <c r="I13302" s="2">
        <f ca="1">$F13302/$H13302</f>
        <v>2.0996743868999669E-2</v>
      </c>
      <c r="J13302">
        <v>0</v>
      </c>
      <c r="K13302">
        <f ca="1">SIMULATION!$D$3*SIMULATION!$D$17/$H13302/(SIMULATION!$D$17-$I13302)*(((EXP(-$I13302*$J13302))/(1-EXP(-SIMULATION!$D$4*$I13302)))-(EXP(-SIMULATION!$D$17*$J13302)/(1-EXP(-SIMULATION!$D$4*SIMULATION!$D$17))))</f>
        <v>1.6763683388492521</v>
      </c>
      <c r="L13302">
        <v>0.24160451873249825</v>
      </c>
      <c r="M13302">
        <f t="shared" ca="1" si="207"/>
        <v>2.081386504575323</v>
      </c>
    </row>
    <row r="13303" spans="1:13" x14ac:dyDescent="0.25">
      <c r="A13303" s="9"/>
      <c r="H13303" s="9"/>
      <c r="J13303">
        <v>1</v>
      </c>
      <c r="K13303">
        <f ca="1">SIMULATION!$D$3*SIMULATION!$D$17/$H13302/(SIMULATION!$D$17-$I13302)*(((EXP(-$I13302*$J13303))/(1-EXP(-SIMULATION!$D$4*$I13302)))-(EXP(-SIMULATION!$D$17*$J13303)/(1-EXP(-SIMULATION!$D$4*SIMULATION!$D$17))))</f>
        <v>2.0132326895187922</v>
      </c>
      <c r="L13303">
        <v>0.43626498109956385</v>
      </c>
      <c r="M13303">
        <f t="shared" ca="1" si="207"/>
        <v>2.891535610760732</v>
      </c>
    </row>
    <row r="13304" spans="1:13" x14ac:dyDescent="0.25">
      <c r="A13304" s="9"/>
      <c r="H13304" s="9"/>
      <c r="J13304">
        <v>2</v>
      </c>
      <c r="K13304">
        <f ca="1">SIMULATION!$D$3*SIMULATION!$D$17/$H13302/(SIMULATION!$D$17-$I13302)*(((EXP(-$I13302*$J13304))/(1-EXP(-SIMULATION!$D$4*$I13302)))-(EXP(-SIMULATION!$D$17*$J13304)/(1-EXP(-SIMULATION!$D$4*SIMULATION!$D$17))))</f>
        <v>2.2095936609337397</v>
      </c>
      <c r="L13304">
        <v>0.31076286879104964</v>
      </c>
      <c r="M13304">
        <f t="shared" ca="1" si="207"/>
        <v>2.8962533258680265</v>
      </c>
    </row>
    <row r="13305" spans="1:13" x14ac:dyDescent="0.25">
      <c r="A13305" s="9"/>
      <c r="H13305" s="9"/>
      <c r="J13305">
        <v>3</v>
      </c>
      <c r="K13305">
        <f ca="1">SIMULATION!$D$3*SIMULATION!$D$17/$H13302/(SIMULATION!$D$17-$I13302)*(((EXP(-$I13302*$J13305))/(1-EXP(-SIMULATION!$D$4*$I13302)))-(EXP(-SIMULATION!$D$17*$J13305)/(1-EXP(-SIMULATION!$D$4*SIMULATION!$D$17))))</f>
        <v>2.3163220294048283</v>
      </c>
      <c r="L13305">
        <v>0.22548069286603367</v>
      </c>
      <c r="M13305">
        <f t="shared" ca="1" si="207"/>
        <v>2.8386079254958858</v>
      </c>
    </row>
    <row r="13306" spans="1:13" x14ac:dyDescent="0.25">
      <c r="A13306" s="9"/>
      <c r="H13306" s="9"/>
      <c r="J13306">
        <v>4</v>
      </c>
      <c r="K13306">
        <f ca="1">SIMULATION!$D$3*SIMULATION!$D$17/$H13302/(SIMULATION!$D$17-$I13302)*(((EXP(-$I13302*$J13306))/(1-EXP(-SIMULATION!$D$4*$I13302)))-(EXP(-SIMULATION!$D$17*$J13306)/(1-EXP(-SIMULATION!$D$4*SIMULATION!$D$17))))</f>
        <v>2.366008600547219</v>
      </c>
      <c r="L13306">
        <v>0.28494703532774873</v>
      </c>
      <c r="M13306">
        <f t="shared" ca="1" si="207"/>
        <v>3.040195736833105</v>
      </c>
    </row>
    <row r="13307" spans="1:13" x14ac:dyDescent="0.25">
      <c r="A13307" s="9"/>
      <c r="H13307" s="9"/>
      <c r="J13307">
        <v>5</v>
      </c>
      <c r="K13307">
        <f ca="1">SIMULATION!$D$3*SIMULATION!$D$17/$H13302/(SIMULATION!$D$17-$I13302)*(((EXP(-$I13302*$J13307))/(1-EXP(-SIMULATION!$D$4*$I13302)))-(EXP(-SIMULATION!$D$17*$J13307)/(1-EXP(-SIMULATION!$D$4*SIMULATION!$D$17))))</f>
        <v>2.379530105996535</v>
      </c>
      <c r="L13307">
        <v>-7.5055633061864274E-2</v>
      </c>
      <c r="M13307">
        <f t="shared" ca="1" si="207"/>
        <v>2.2009329675012004</v>
      </c>
    </row>
    <row r="13308" spans="1:13" x14ac:dyDescent="0.25">
      <c r="A13308" s="9"/>
      <c r="H13308" s="9"/>
      <c r="J13308">
        <v>6</v>
      </c>
      <c r="K13308">
        <f ca="1">SIMULATION!$D$3*SIMULATION!$D$17/$H13302/(SIMULATION!$D$17-$I13302)*(((EXP(-$I13302*$J13308))/(1-EXP(-SIMULATION!$D$4*$I13302)))-(EXP(-SIMULATION!$D$17*$J13308)/(1-EXP(-SIMULATION!$D$4*SIMULATION!$D$17))))</f>
        <v>2.3702567857821442</v>
      </c>
      <c r="L13308">
        <v>-0.41412999648913429</v>
      </c>
      <c r="M13308">
        <f t="shared" ca="1" si="207"/>
        <v>1.388662351407838</v>
      </c>
    </row>
    <row r="13309" spans="1:13" x14ac:dyDescent="0.25">
      <c r="A13309" s="9"/>
      <c r="H13309" s="9"/>
      <c r="J13309">
        <v>7</v>
      </c>
      <c r="K13309">
        <f ca="1">SIMULATION!$D$3*SIMULATION!$D$17/$H13302/(SIMULATION!$D$17-$I13302)*(((EXP(-$I13302*$J13309))/(1-EXP(-SIMULATION!$D$4*$I13302)))-(EXP(-SIMULATION!$D$17*$J13309)/(1-EXP(-SIMULATION!$D$4*SIMULATION!$D$17))))</f>
        <v>2.3467487056946394</v>
      </c>
      <c r="L13309">
        <v>0.25477594685936217</v>
      </c>
      <c r="M13309">
        <f t="shared" ca="1" si="207"/>
        <v>2.9446438292289741</v>
      </c>
    </row>
    <row r="13310" spans="1:13" x14ac:dyDescent="0.25">
      <c r="A13310" s="9"/>
      <c r="H13310" s="9"/>
      <c r="J13310">
        <v>8</v>
      </c>
      <c r="K13310">
        <f ca="1">SIMULATION!$D$3*SIMULATION!$D$17/$H13302/(SIMULATION!$D$17-$I13302)*(((EXP(-$I13302*$J13310))/(1-EXP(-SIMULATION!$D$4*$I13302)))-(EXP(-SIMULATION!$D$17*$J13310)/(1-EXP(-SIMULATION!$D$4*SIMULATION!$D$17))))</f>
        <v>2.3144836194240734</v>
      </c>
      <c r="L13310">
        <v>-0.27388335429549721</v>
      </c>
      <c r="M13310">
        <f t="shared" ca="1" si="207"/>
        <v>1.680585082274225</v>
      </c>
    </row>
    <row r="13311" spans="1:13" x14ac:dyDescent="0.25">
      <c r="A13311" s="9"/>
      <c r="H13311" s="9"/>
      <c r="J13311">
        <v>9</v>
      </c>
      <c r="K13311">
        <f ca="1">SIMULATION!$D$3*SIMULATION!$D$17/$H13302/(SIMULATION!$D$17-$I13302)*(((EXP(-$I13302*$J13311))/(1-EXP(-SIMULATION!$D$4*$I13302)))-(EXP(-SIMULATION!$D$17*$J13311)/(1-EXP(-SIMULATION!$D$4*SIMULATION!$D$17))))</f>
        <v>2.27696422114948</v>
      </c>
      <c r="L13311">
        <v>1.2108476376748351E-2</v>
      </c>
      <c r="M13311">
        <f t="shared" ca="1" si="207"/>
        <v>2.3045347886319694</v>
      </c>
    </row>
    <row r="13312" spans="1:13" x14ac:dyDescent="0.25">
      <c r="A13312" s="9"/>
      <c r="H13312" s="9"/>
      <c r="J13312">
        <v>10</v>
      </c>
      <c r="K13312">
        <f ca="1">SIMULATION!$D$3*SIMULATION!$D$17/$H13302/(SIMULATION!$D$17-$I13302)*(((EXP(-$I13302*$J13312))/(1-EXP(-SIMULATION!$D$4*$I13302)))-(EXP(-SIMULATION!$D$17*$J13312)/(1-EXP(-SIMULATION!$D$4*SIMULATION!$D$17))))</f>
        <v>2.2364276965345975</v>
      </c>
      <c r="L13312">
        <v>0.20468146240403279</v>
      </c>
      <c r="M13312">
        <f t="shared" ca="1" si="207"/>
        <v>2.694182988022181</v>
      </c>
    </row>
    <row r="13313" spans="1:13" x14ac:dyDescent="0.25">
      <c r="A13313" s="9"/>
      <c r="H13313" s="9"/>
      <c r="J13313">
        <v>11</v>
      </c>
      <c r="K13313">
        <f ca="1">SIMULATION!$D$3*SIMULATION!$D$17/$H13302/(SIMULATION!$D$17-$I13302)*(((EXP(-$I13302*$J13313))/(1-EXP(-SIMULATION!$D$4*$I13302)))-(EXP(-SIMULATION!$D$17*$J13313)/(1-EXP(-SIMULATION!$D$4*SIMULATION!$D$17))))</f>
        <v>2.1943004169571219</v>
      </c>
      <c r="L13313">
        <v>0.16066811576944859</v>
      </c>
      <c r="M13313">
        <f t="shared" ca="1" si="207"/>
        <v>2.5468545303817378</v>
      </c>
    </row>
    <row r="13314" spans="1:13" x14ac:dyDescent="0.25">
      <c r="A13314" s="9"/>
      <c r="H13314" s="9"/>
      <c r="J13314">
        <v>12</v>
      </c>
      <c r="K13314">
        <f ca="1">SIMULATION!$D$3*SIMULATION!$D$17/$H13302/(SIMULATION!$D$17-$I13302)*(((EXP(-$I13302*$J13314))/(1-EXP(-SIMULATION!$D$4*$I13302)))-(EXP(-SIMULATION!$D$17*$J13314)/(1-EXP(-SIMULATION!$D$4*SIMULATION!$D$17))))</f>
        <v>2.1514893154031336</v>
      </c>
      <c r="L13314">
        <v>0.12983247578019552</v>
      </c>
      <c r="M13314">
        <f t="shared" ca="1" si="207"/>
        <v>2.4308224998365606</v>
      </c>
    </row>
    <row r="13315" spans="1:13" x14ac:dyDescent="0.25">
      <c r="A13315" s="9"/>
      <c r="H13315" s="9"/>
      <c r="J13315">
        <v>13</v>
      </c>
      <c r="K13315">
        <f ca="1">SIMULATION!$D$3*SIMULATION!$D$17/$H13302/(SIMULATION!$D$17-$I13302)*(((EXP(-$I13302*$J13315))/(1-EXP(-SIMULATION!$D$4*$I13302)))-(EXP(-SIMULATION!$D$17*$J13315)/(1-EXP(-SIMULATION!$D$4*SIMULATION!$D$17))))</f>
        <v>2.1085686040744447</v>
      </c>
      <c r="L13315">
        <v>4.2895074399140753E-2</v>
      </c>
      <c r="M13315">
        <f t="shared" ref="M13315:M13378" ca="1" si="208">$K13315*(1+$L13315)</f>
        <v>2.1990158112219103</v>
      </c>
    </row>
    <row r="13316" spans="1:13" x14ac:dyDescent="0.25">
      <c r="A13316" s="9"/>
      <c r="H13316" s="9"/>
      <c r="J13316">
        <v>14</v>
      </c>
      <c r="K13316">
        <f ca="1">SIMULATION!$D$3*SIMULATION!$D$17/$H13302/(SIMULATION!$D$17-$I13302)*(((EXP(-$I13302*$J13316))/(1-EXP(-SIMULATION!$D$4*$I13302)))-(EXP(-SIMULATION!$D$17*$J13316)/(1-EXP(-SIMULATION!$D$4*SIMULATION!$D$17))))</f>
        <v>2.0658994244901328</v>
      </c>
      <c r="L13316">
        <v>-0.4167478891961558</v>
      </c>
      <c r="M13316">
        <f t="shared" ca="1" si="208"/>
        <v>1.2049402000423168</v>
      </c>
    </row>
    <row r="13317" spans="1:13" x14ac:dyDescent="0.25">
      <c r="A13317" s="9"/>
      <c r="H13317" s="9"/>
      <c r="J13317">
        <v>15</v>
      </c>
      <c r="K13317">
        <f ca="1">SIMULATION!$D$3*SIMULATION!$D$17/$H13302/(SIMULATION!$D$17-$I13302)*(((EXP(-$I13302*$J13317))/(1-EXP(-SIMULATION!$D$4*$I13302)))-(EXP(-SIMULATION!$D$17*$J13317)/(1-EXP(-SIMULATION!$D$4*SIMULATION!$D$17))))</f>
        <v>2.0237065191660841</v>
      </c>
      <c r="L13317">
        <v>0.23889430480322008</v>
      </c>
      <c r="M13317">
        <f t="shared" ca="1" si="208"/>
        <v>2.5071584811880103</v>
      </c>
    </row>
    <row r="13318" spans="1:13" x14ac:dyDescent="0.25">
      <c r="A13318" s="9"/>
      <c r="H13318" s="9"/>
      <c r="J13318">
        <v>16</v>
      </c>
      <c r="K13318">
        <f ca="1">SIMULATION!$D$3*SIMULATION!$D$17/$H13302/(SIMULATION!$D$17-$I13302)*(((EXP(-$I13302*$J13318))/(1-EXP(-SIMULATION!$D$4*$I13302)))-(EXP(-SIMULATION!$D$17*$J13318)/(1-EXP(-SIMULATION!$D$4*SIMULATION!$D$17))))</f>
        <v>1.9821273617409276</v>
      </c>
      <c r="L13318">
        <v>0.19768341614852289</v>
      </c>
      <c r="M13318">
        <f t="shared" ca="1" si="208"/>
        <v>2.3739610698513331</v>
      </c>
    </row>
    <row r="13319" spans="1:13" x14ac:dyDescent="0.25">
      <c r="A13319" s="9"/>
      <c r="H13319" s="9"/>
      <c r="J13319">
        <v>17</v>
      </c>
      <c r="K13319">
        <f ca="1">SIMULATION!$D$3*SIMULATION!$D$17/$H13302/(SIMULATION!$D$17-$I13302)*(((EXP(-$I13302*$J13319))/(1-EXP(-SIMULATION!$D$4*$I13302)))-(EXP(-SIMULATION!$D$17*$J13319)/(1-EXP(-SIMULATION!$D$4*SIMULATION!$D$17))))</f>
        <v>1.9412436378670537</v>
      </c>
      <c r="L13319">
        <v>2.5043563002867742E-2</v>
      </c>
      <c r="M13319">
        <f t="shared" ca="1" si="208"/>
        <v>1.9898592952158936</v>
      </c>
    </row>
    <row r="13320" spans="1:13" x14ac:dyDescent="0.25">
      <c r="A13320" s="9"/>
      <c r="H13320" s="9"/>
      <c r="J13320">
        <v>18</v>
      </c>
      <c r="K13320">
        <f ca="1">SIMULATION!$D$3*SIMULATION!$D$17/$H13302/(SIMULATION!$D$17-$I13302)*(((EXP(-$I13302*$J13320))/(1-EXP(-SIMULATION!$D$4*$I13302)))-(EXP(-SIMULATION!$D$17*$J13320)/(1-EXP(-SIMULATION!$D$4*SIMULATION!$D$17))))</f>
        <v>1.9011014161034299</v>
      </c>
      <c r="L13320">
        <v>0.16828825116419949</v>
      </c>
      <c r="M13320">
        <f t="shared" ca="1" si="208"/>
        <v>2.2210344487052591</v>
      </c>
    </row>
    <row r="13321" spans="1:13" x14ac:dyDescent="0.25">
      <c r="A13321" s="9"/>
      <c r="H13321" s="9"/>
      <c r="J13321">
        <v>19</v>
      </c>
      <c r="K13321">
        <f ca="1">SIMULATION!$D$3*SIMULATION!$D$17/$H13302/(SIMULATION!$D$17-$I13302)*(((EXP(-$I13302*$J13321))/(1-EXP(-SIMULATION!$D$4*$I13302)))-(EXP(-SIMULATION!$D$17*$J13321)/(1-EXP(-SIMULATION!$D$4*SIMULATION!$D$17))))</f>
        <v>1.8617240711457208</v>
      </c>
      <c r="L13321">
        <v>-0.1419208565134033</v>
      </c>
      <c r="M13321">
        <f t="shared" ca="1" si="208"/>
        <v>1.5975065963770998</v>
      </c>
    </row>
    <row r="13322" spans="1:13" x14ac:dyDescent="0.25">
      <c r="A13322" s="9"/>
      <c r="H13322" s="9"/>
      <c r="J13322">
        <v>20</v>
      </c>
      <c r="K13322">
        <f ca="1">SIMULATION!$D$3*SIMULATION!$D$17/$H13302/(SIMULATION!$D$17-$I13302)*(((EXP(-$I13302*$J13322))/(1-EXP(-SIMULATION!$D$4*$I13302)))-(EXP(-SIMULATION!$D$17*$J13322)/(1-EXP(-SIMULATION!$D$4*SIMULATION!$D$17))))</f>
        <v>1.8231205626357228</v>
      </c>
      <c r="L13322">
        <v>-0.43046241384003275</v>
      </c>
      <c r="M13322">
        <f t="shared" ca="1" si="208"/>
        <v>1.0383356845221507</v>
      </c>
    </row>
    <row r="13323" spans="1:13" x14ac:dyDescent="0.25">
      <c r="A13323" s="9"/>
      <c r="H13323" s="9"/>
      <c r="J13323">
        <v>21</v>
      </c>
      <c r="K13323">
        <f ca="1">SIMULATION!$D$3*SIMULATION!$D$17/$H13302/(SIMULATION!$D$17-$I13302)*(((EXP(-$I13302*$J13323))/(1-EXP(-SIMULATION!$D$4*$I13302)))-(EXP(-SIMULATION!$D$17*$J13323)/(1-EXP(-SIMULATION!$D$4*SIMULATION!$D$17))))</f>
        <v>1.785290737769579</v>
      </c>
      <c r="L13323">
        <v>3.1756842538488296E-2</v>
      </c>
      <c r="M13323">
        <f t="shared" ca="1" si="208"/>
        <v>1.841985934614349</v>
      </c>
    </row>
    <row r="13324" spans="1:13" x14ac:dyDescent="0.25">
      <c r="A13324" s="9"/>
      <c r="H13324" s="9"/>
      <c r="J13324">
        <v>22</v>
      </c>
      <c r="K13324">
        <f ca="1">SIMULATION!$D$3*SIMULATION!$D$17/$H13302/(SIMULATION!$D$17-$I13302)*(((EXP(-$I13302*$J13324))/(1-EXP(-SIMULATION!$D$4*$I13302)))-(EXP(-SIMULATION!$D$17*$J13324)/(1-EXP(-SIMULATION!$D$4*SIMULATION!$D$17))))</f>
        <v>1.7482287267391539</v>
      </c>
      <c r="L13324">
        <v>-0.17717375482945205</v>
      </c>
      <c r="M13324">
        <f t="shared" ca="1" si="208"/>
        <v>1.4384884789220658</v>
      </c>
    </row>
    <row r="13325" spans="1:13" x14ac:dyDescent="0.25">
      <c r="A13325" s="9"/>
      <c r="H13325" s="9"/>
      <c r="J13325">
        <v>23</v>
      </c>
      <c r="K13325">
        <f ca="1">SIMULATION!$D$3*SIMULATION!$D$17/$H13302/(SIMULATION!$D$17-$I13302)*(((EXP(-$I13302*$J13325))/(1-EXP(-SIMULATION!$D$4*$I13302)))-(EXP(-SIMULATION!$D$17*$J13325)/(1-EXP(-SIMULATION!$D$4*SIMULATION!$D$17))))</f>
        <v>1.7119251160685809</v>
      </c>
      <c r="L13325">
        <v>-0.15947183288425754</v>
      </c>
      <c r="M13325">
        <f t="shared" ca="1" si="208"/>
        <v>1.4389212800485291</v>
      </c>
    </row>
    <row r="13326" spans="1:13" x14ac:dyDescent="0.25">
      <c r="A13326" s="9"/>
      <c r="H13326" s="9"/>
      <c r="J13326">
        <v>24</v>
      </c>
      <c r="K13326">
        <f ca="1">SIMULATION!$D$3*SIMULATION!$D$17/$H13302/(SIMULATION!$D$17-$I13302)*(((EXP(-$I13302*$J13326))/(1-EXP(-SIMULATION!$D$4*$I13302)))-(EXP(-SIMULATION!$D$17*$J13326)/(1-EXP(-SIMULATION!$D$4*SIMULATION!$D$17))))</f>
        <v>1.6763683388492523</v>
      </c>
      <c r="L13326">
        <v>0.11598252794973225</v>
      </c>
      <c r="M13326">
        <f t="shared" ca="1" si="208"/>
        <v>1.8707977765638819</v>
      </c>
    </row>
    <row r="13327" spans="1:13" x14ac:dyDescent="0.25">
      <c r="A13327" s="9">
        <v>534</v>
      </c>
      <c r="B13327" s="2">
        <f ca="1">NORMINV(RAND(),SIMULATION!D7,SIMULATION!D8)</f>
        <v>68.424521092077569</v>
      </c>
      <c r="C13327" s="2">
        <v>2</v>
      </c>
      <c r="D13327" s="2">
        <f ca="1">SIMULATION!$D$11*(1+(SIMULATION!$D$12*LN(1+$C13327)))*(1+(SIMULATION!$D$13*(($B13327/63.5)-1)))</f>
        <v>10.603764773299597</v>
      </c>
      <c r="E13327" s="2">
        <v>2.3979101109877797E-2</v>
      </c>
      <c r="F13327" s="2">
        <f ca="1">D13327*(1+E13327)</f>
        <v>10.858033520943907</v>
      </c>
      <c r="G13327" s="2">
        <v>-0.36131929727861872</v>
      </c>
      <c r="H13327" s="9">
        <f>SIMULATION!$D$15*EXP($G$13327)</f>
        <v>153.81317581558028</v>
      </c>
      <c r="I13327" s="2">
        <f ca="1">$F13327/$H13327</f>
        <v>7.0592349864503995E-2</v>
      </c>
      <c r="J13327">
        <v>0</v>
      </c>
      <c r="K13327">
        <f ca="1">SIMULATION!$D$3*SIMULATION!$D$17/$H13327/(SIMULATION!$D$17-$I13327)*(((EXP(-$I13327*$J13327))/(1-EXP(-SIMULATION!$D$4*$I13327)))-(EXP(-SIMULATION!$D$17*$J13327)/(1-EXP(-SIMULATION!$D$4*SIMULATION!$D$17))))</f>
        <v>0.95658683707498537</v>
      </c>
      <c r="L13327">
        <v>-9.2178978654101476E-2</v>
      </c>
      <c r="M13327">
        <f t="shared" ca="1" si="208"/>
        <v>0.86840963943945582</v>
      </c>
    </row>
    <row r="13328" spans="1:13" x14ac:dyDescent="0.25">
      <c r="A13328" s="9"/>
      <c r="H13328" s="9"/>
      <c r="J13328">
        <v>1</v>
      </c>
      <c r="K13328">
        <f ca="1">SIMULATION!$D$3*SIMULATION!$D$17/$H13327/(SIMULATION!$D$17-$I13327)*(((EXP(-$I13327*$J13328))/(1-EXP(-SIMULATION!$D$4*$I13327)))-(EXP(-SIMULATION!$D$17*$J13328)/(1-EXP(-SIMULATION!$D$4*SIMULATION!$D$17))))</f>
        <v>2.1282271341785886</v>
      </c>
      <c r="L13328">
        <v>-0.3030171312669146</v>
      </c>
      <c r="M13328">
        <f t="shared" ca="1" si="208"/>
        <v>1.4833378532953858</v>
      </c>
    </row>
    <row r="13329" spans="1:13" x14ac:dyDescent="0.25">
      <c r="A13329" s="9"/>
      <c r="H13329" s="9"/>
      <c r="J13329">
        <v>2</v>
      </c>
      <c r="K13329">
        <f ca="1">SIMULATION!$D$3*SIMULATION!$D$17/$H13327/(SIMULATION!$D$17-$I13327)*(((EXP(-$I13327*$J13329))/(1-EXP(-SIMULATION!$D$4*$I13327)))-(EXP(-SIMULATION!$D$17*$J13329)/(1-EXP(-SIMULATION!$D$4*SIMULATION!$D$17))))</f>
        <v>2.7757676208289657</v>
      </c>
      <c r="L13329">
        <v>0.30988566848236154</v>
      </c>
      <c r="M13329">
        <f t="shared" ca="1" si="208"/>
        <v>3.6359382255612438</v>
      </c>
    </row>
    <row r="13330" spans="1:13" x14ac:dyDescent="0.25">
      <c r="A13330" s="9"/>
      <c r="H13330" s="9"/>
      <c r="J13330">
        <v>3</v>
      </c>
      <c r="K13330">
        <f ca="1">SIMULATION!$D$3*SIMULATION!$D$17/$H13327/(SIMULATION!$D$17-$I13327)*(((EXP(-$I13327*$J13330))/(1-EXP(-SIMULATION!$D$4*$I13327)))-(EXP(-SIMULATION!$D$17*$J13330)/(1-EXP(-SIMULATION!$D$4*SIMULATION!$D$17))))</f>
        <v>3.09449128035277</v>
      </c>
      <c r="L13330">
        <v>2.1583828137430217E-3</v>
      </c>
      <c r="M13330">
        <f t="shared" ca="1" si="208"/>
        <v>3.1011703771495611</v>
      </c>
    </row>
    <row r="13331" spans="1:13" x14ac:dyDescent="0.25">
      <c r="A13331" s="9"/>
      <c r="H13331" s="9"/>
      <c r="J13331">
        <v>4</v>
      </c>
      <c r="K13331">
        <f ca="1">SIMULATION!$D$3*SIMULATION!$D$17/$H13327/(SIMULATION!$D$17-$I13327)*(((EXP(-$I13327*$J13331))/(1-EXP(-SIMULATION!$D$4*$I13327)))-(EXP(-SIMULATION!$D$17*$J13331)/(1-EXP(-SIMULATION!$D$4*SIMULATION!$D$17))))</f>
        <v>3.2090604190349765</v>
      </c>
      <c r="L13331">
        <v>-0.15679373960301599</v>
      </c>
      <c r="M13331">
        <f t="shared" ca="1" si="208"/>
        <v>2.705899835322461</v>
      </c>
    </row>
    <row r="13332" spans="1:13" x14ac:dyDescent="0.25">
      <c r="A13332" s="9"/>
      <c r="H13332" s="9"/>
      <c r="J13332">
        <v>5</v>
      </c>
      <c r="K13332">
        <f ca="1">SIMULATION!$D$3*SIMULATION!$D$17/$H13327/(SIMULATION!$D$17-$I13327)*(((EXP(-$I13327*$J13332))/(1-EXP(-SIMULATION!$D$4*$I13327)))-(EXP(-SIMULATION!$D$17*$J13332)/(1-EXP(-SIMULATION!$D$4*SIMULATION!$D$17))))</f>
        <v>3.1989145992481895</v>
      </c>
      <c r="L13332">
        <v>-0.12021420809406545</v>
      </c>
      <c r="M13332">
        <f t="shared" ca="1" si="208"/>
        <v>2.8143596139390237</v>
      </c>
    </row>
    <row r="13333" spans="1:13" x14ac:dyDescent="0.25">
      <c r="A13333" s="9"/>
      <c r="H13333" s="9"/>
      <c r="J13333">
        <v>6</v>
      </c>
      <c r="K13333">
        <f ca="1">SIMULATION!$D$3*SIMULATION!$D$17/$H13327/(SIMULATION!$D$17-$I13327)*(((EXP(-$I13327*$J13333))/(1-EXP(-SIMULATION!$D$4*$I13327)))-(EXP(-SIMULATION!$D$17*$J13333)/(1-EXP(-SIMULATION!$D$4*SIMULATION!$D$17))))</f>
        <v>3.1145440227636914</v>
      </c>
      <c r="L13333">
        <v>0.14846822182303043</v>
      </c>
      <c r="M13333">
        <f t="shared" ca="1" si="208"/>
        <v>3.5769548356129648</v>
      </c>
    </row>
    <row r="13334" spans="1:13" x14ac:dyDescent="0.25">
      <c r="A13334" s="9"/>
      <c r="H13334" s="9"/>
      <c r="J13334">
        <v>7</v>
      </c>
      <c r="K13334">
        <f ca="1">SIMULATION!$D$3*SIMULATION!$D$17/$H13327/(SIMULATION!$D$17-$I13327)*(((EXP(-$I13327*$J13334))/(1-EXP(-SIMULATION!$D$4*$I13327)))-(EXP(-SIMULATION!$D$17*$J13334)/(1-EXP(-SIMULATION!$D$4*SIMULATION!$D$17))))</f>
        <v>2.9879158329422801</v>
      </c>
      <c r="L13334">
        <v>0.56974233959047282</v>
      </c>
      <c r="M13334">
        <f t="shared" ca="1" si="208"/>
        <v>4.6902579901022312</v>
      </c>
    </row>
    <row r="13335" spans="1:13" x14ac:dyDescent="0.25">
      <c r="A13335" s="9"/>
      <c r="H13335" s="9"/>
      <c r="J13335">
        <v>8</v>
      </c>
      <c r="K13335">
        <f ca="1">SIMULATION!$D$3*SIMULATION!$D$17/$H13327/(SIMULATION!$D$17-$I13327)*(((EXP(-$I13327*$J13335))/(1-EXP(-SIMULATION!$D$4*$I13327)))-(EXP(-SIMULATION!$D$17*$J13335)/(1-EXP(-SIMULATION!$D$4*SIMULATION!$D$17))))</f>
        <v>2.8391536069565646</v>
      </c>
      <c r="L13335">
        <v>-0.28425680718226509</v>
      </c>
      <c r="M13335">
        <f t="shared" ca="1" si="208"/>
        <v>2.03210486754308</v>
      </c>
    </row>
    <row r="13336" spans="1:13" x14ac:dyDescent="0.25">
      <c r="A13336" s="9"/>
      <c r="H13336" s="9"/>
      <c r="J13336">
        <v>9</v>
      </c>
      <c r="K13336">
        <f ca="1">SIMULATION!$D$3*SIMULATION!$D$17/$H13327/(SIMULATION!$D$17-$I13327)*(((EXP(-$I13327*$J13336))/(1-EXP(-SIMULATION!$D$4*$I13327)))-(EXP(-SIMULATION!$D$17*$J13336)/(1-EXP(-SIMULATION!$D$4*SIMULATION!$D$17))))</f>
        <v>2.6808159331366217</v>
      </c>
      <c r="L13336">
        <v>-0.37860277400800868</v>
      </c>
      <c r="M13336">
        <f t="shared" ca="1" si="208"/>
        <v>1.6658515842462285</v>
      </c>
    </row>
    <row r="13337" spans="1:13" x14ac:dyDescent="0.25">
      <c r="A13337" s="9"/>
      <c r="H13337" s="9"/>
      <c r="J13337">
        <v>10</v>
      </c>
      <c r="K13337">
        <f ca="1">SIMULATION!$D$3*SIMULATION!$D$17/$H13327/(SIMULATION!$D$17-$I13327)*(((EXP(-$I13327*$J13337))/(1-EXP(-SIMULATION!$D$4*$I13327)))-(EXP(-SIMULATION!$D$17*$J13337)/(1-EXP(-SIMULATION!$D$4*SIMULATION!$D$17))))</f>
        <v>2.5206365466962373</v>
      </c>
      <c r="L13337">
        <v>9.614878754812041E-2</v>
      </c>
      <c r="M13337">
        <f t="shared" ca="1" si="208"/>
        <v>2.7629926945105616</v>
      </c>
    </row>
    <row r="13338" spans="1:13" x14ac:dyDescent="0.25">
      <c r="A13338" s="9"/>
      <c r="H13338" s="9"/>
      <c r="J13338">
        <v>11</v>
      </c>
      <c r="K13338">
        <f ca="1">SIMULATION!$D$3*SIMULATION!$D$17/$H13327/(SIMULATION!$D$17-$I13327)*(((EXP(-$I13327*$J13338))/(1-EXP(-SIMULATION!$D$4*$I13327)))-(EXP(-SIMULATION!$D$17*$J13338)/(1-EXP(-SIMULATION!$D$4*SIMULATION!$D$17))))</f>
        <v>2.3632787092624681</v>
      </c>
      <c r="L13338">
        <v>0.29940891970475242</v>
      </c>
      <c r="M13338">
        <f t="shared" ca="1" si="208"/>
        <v>3.0708654345639856</v>
      </c>
    </row>
    <row r="13339" spans="1:13" x14ac:dyDescent="0.25">
      <c r="A13339" s="9"/>
      <c r="H13339" s="9"/>
      <c r="J13339">
        <v>12</v>
      </c>
      <c r="K13339">
        <f ca="1">SIMULATION!$D$3*SIMULATION!$D$17/$H13327/(SIMULATION!$D$17-$I13327)*(((EXP(-$I13327*$J13339))/(1-EXP(-SIMULATION!$D$4*$I13327)))-(EXP(-SIMULATION!$D$17*$J13339)/(1-EXP(-SIMULATION!$D$4*SIMULATION!$D$17))))</f>
        <v>2.2114579986375755</v>
      </c>
      <c r="L13339">
        <v>0.17205401853526775</v>
      </c>
      <c r="M13339">
        <f t="shared" ca="1" si="208"/>
        <v>2.5919482341251308</v>
      </c>
    </row>
    <row r="13340" spans="1:13" x14ac:dyDescent="0.25">
      <c r="A13340" s="9"/>
      <c r="H13340" s="9"/>
      <c r="J13340">
        <v>13</v>
      </c>
      <c r="K13340">
        <f ca="1">SIMULATION!$D$3*SIMULATION!$D$17/$H13327/(SIMULATION!$D$17-$I13327)*(((EXP(-$I13327*$J13340))/(1-EXP(-SIMULATION!$D$4*$I13327)))-(EXP(-SIMULATION!$D$17*$J13340)/(1-EXP(-SIMULATION!$D$4*SIMULATION!$D$17))))</f>
        <v>2.0666604599640128</v>
      </c>
      <c r="L13340">
        <v>0.37308448612046663</v>
      </c>
      <c r="M13340">
        <f t="shared" ca="1" si="208"/>
        <v>2.8376994156551736</v>
      </c>
    </row>
    <row r="13341" spans="1:13" x14ac:dyDescent="0.25">
      <c r="A13341" s="9"/>
      <c r="H13341" s="9"/>
      <c r="J13341">
        <v>14</v>
      </c>
      <c r="K13341">
        <f ca="1">SIMULATION!$D$3*SIMULATION!$D$17/$H13327/(SIMULATION!$D$17-$I13327)*(((EXP(-$I13327*$J13341))/(1-EXP(-SIMULATION!$D$4*$I13327)))-(EXP(-SIMULATION!$D$17*$J13341)/(1-EXP(-SIMULATION!$D$4*SIMULATION!$D$17))))</f>
        <v>1.9296015473332191</v>
      </c>
      <c r="L13341">
        <v>0.12727609448633306</v>
      </c>
      <c r="M13341">
        <f t="shared" ca="1" si="208"/>
        <v>2.1751936961925766</v>
      </c>
    </row>
    <row r="13342" spans="1:13" x14ac:dyDescent="0.25">
      <c r="A13342" s="9"/>
      <c r="H13342" s="9"/>
      <c r="J13342">
        <v>15</v>
      </c>
      <c r="K13342">
        <f ca="1">SIMULATION!$D$3*SIMULATION!$D$17/$H13327/(SIMULATION!$D$17-$I13327)*(((EXP(-$I13327*$J13342))/(1-EXP(-SIMULATION!$D$4*$I13327)))-(EXP(-SIMULATION!$D$17*$J13342)/(1-EXP(-SIMULATION!$D$4*SIMULATION!$D$17))))</f>
        <v>1.8005190439810435</v>
      </c>
      <c r="L13342">
        <v>-5.8549812287894527E-2</v>
      </c>
      <c r="M13342">
        <f t="shared" ca="1" si="208"/>
        <v>1.695098991935174</v>
      </c>
    </row>
    <row r="13343" spans="1:13" x14ac:dyDescent="0.25">
      <c r="A13343" s="9"/>
      <c r="H13343" s="9"/>
      <c r="J13343">
        <v>16</v>
      </c>
      <c r="K13343">
        <f ca="1">SIMULATION!$D$3*SIMULATION!$D$17/$H13327/(SIMULATION!$D$17-$I13327)*(((EXP(-$I13327*$J13343))/(1-EXP(-SIMULATION!$D$4*$I13327)))-(EXP(-SIMULATION!$D$17*$J13343)/(1-EXP(-SIMULATION!$D$4*SIMULATION!$D$17))))</f>
        <v>1.6793596724076423</v>
      </c>
      <c r="L13343">
        <v>-0.15773971066033038</v>
      </c>
      <c r="M13343">
        <f t="shared" ca="1" si="208"/>
        <v>1.4144579635874335</v>
      </c>
    </row>
    <row r="13344" spans="1:13" x14ac:dyDescent="0.25">
      <c r="A13344" s="9"/>
      <c r="H13344" s="9"/>
      <c r="J13344">
        <v>17</v>
      </c>
      <c r="K13344">
        <f ca="1">SIMULATION!$D$3*SIMULATION!$D$17/$H13327/(SIMULATION!$D$17-$I13327)*(((EXP(-$I13327*$J13344))/(1-EXP(-SIMULATION!$D$4*$I13327)))-(EXP(-SIMULATION!$D$17*$J13344)/(1-EXP(-SIMULATION!$D$4*SIMULATION!$D$17))))</f>
        <v>1.5658976534115283</v>
      </c>
      <c r="L13344">
        <v>0.31516010253780447</v>
      </c>
      <c r="M13344">
        <f t="shared" ca="1" si="208"/>
        <v>2.059406118424413</v>
      </c>
    </row>
    <row r="13345" spans="1:13" x14ac:dyDescent="0.25">
      <c r="A13345" s="9"/>
      <c r="H13345" s="9"/>
      <c r="J13345">
        <v>18</v>
      </c>
      <c r="K13345">
        <f ca="1">SIMULATION!$D$3*SIMULATION!$D$17/$H13327/(SIMULATION!$D$17-$I13327)*(((EXP(-$I13327*$J13345))/(1-EXP(-SIMULATION!$D$4*$I13327)))-(EXP(-SIMULATION!$D$17*$J13345)/(1-EXP(-SIMULATION!$D$4*SIMULATION!$D$17))))</f>
        <v>1.4598097262158669</v>
      </c>
      <c r="L13345">
        <v>-0.22068331838236291</v>
      </c>
      <c r="M13345">
        <f t="shared" ca="1" si="208"/>
        <v>1.1376540716277008</v>
      </c>
    </row>
    <row r="13346" spans="1:13" x14ac:dyDescent="0.25">
      <c r="A13346" s="9"/>
      <c r="H13346" s="9"/>
      <c r="J13346">
        <v>19</v>
      </c>
      <c r="K13346">
        <f ca="1">SIMULATION!$D$3*SIMULATION!$D$17/$H13327/(SIMULATION!$D$17-$I13327)*(((EXP(-$I13327*$J13346))/(1-EXP(-SIMULATION!$D$4*$I13327)))-(EXP(-SIMULATION!$D$17*$J13346)/(1-EXP(-SIMULATION!$D$4*SIMULATION!$D$17))))</f>
        <v>1.3607223329228844</v>
      </c>
      <c r="L13346">
        <v>0.24208934860983394</v>
      </c>
      <c r="M13346">
        <f t="shared" ca="1" si="208"/>
        <v>1.6901387161390389</v>
      </c>
    </row>
    <row r="13347" spans="1:13" x14ac:dyDescent="0.25">
      <c r="A13347" s="9"/>
      <c r="H13347" s="9"/>
      <c r="J13347">
        <v>20</v>
      </c>
      <c r="K13347">
        <f ca="1">SIMULATION!$D$3*SIMULATION!$D$17/$H13327/(SIMULATION!$D$17-$I13327)*(((EXP(-$I13327*$J13347))/(1-EXP(-SIMULATION!$D$4*$I13327)))-(EXP(-SIMULATION!$D$17*$J13347)/(1-EXP(-SIMULATION!$D$4*SIMULATION!$D$17))))</f>
        <v>1.2682410258728731</v>
      </c>
      <c r="L13347">
        <v>-9.5474916755897796E-2</v>
      </c>
      <c r="M13347">
        <f t="shared" ca="1" si="208"/>
        <v>1.1471558195012461</v>
      </c>
    </row>
    <row r="13348" spans="1:13" x14ac:dyDescent="0.25">
      <c r="A13348" s="9"/>
      <c r="H13348" s="9"/>
      <c r="J13348">
        <v>21</v>
      </c>
      <c r="K13348">
        <f ca="1">SIMULATION!$D$3*SIMULATION!$D$17/$H13327/(SIMULATION!$D$17-$I13327)*(((EXP(-$I13327*$J13348))/(1-EXP(-SIMULATION!$D$4*$I13327)))-(EXP(-SIMULATION!$D$17*$J13348)/(1-EXP(-SIMULATION!$D$4*SIMULATION!$D$17))))</f>
        <v>1.1819685395520068</v>
      </c>
      <c r="L13348">
        <v>-0.37124785220248796</v>
      </c>
      <c r="M13348">
        <f t="shared" ca="1" si="208"/>
        <v>0.74316525787241272</v>
      </c>
    </row>
    <row r="13349" spans="1:13" x14ac:dyDescent="0.25">
      <c r="A13349" s="9"/>
      <c r="H13349" s="9"/>
      <c r="J13349">
        <v>22</v>
      </c>
      <c r="K13349">
        <f ca="1">SIMULATION!$D$3*SIMULATION!$D$17/$H13327/(SIMULATION!$D$17-$I13327)*(((EXP(-$I13327*$J13349))/(1-EXP(-SIMULATION!$D$4*$I13327)))-(EXP(-SIMULATION!$D$17*$J13349)/(1-EXP(-SIMULATION!$D$4*SIMULATION!$D$17))))</f>
        <v>1.1015156511570832</v>
      </c>
      <c r="L13349">
        <v>-4.0966051913971027E-2</v>
      </c>
      <c r="M13349">
        <f t="shared" ca="1" si="208"/>
        <v>1.0563909038077304</v>
      </c>
    </row>
    <row r="13350" spans="1:13" x14ac:dyDescent="0.25">
      <c r="A13350" s="9"/>
      <c r="H13350" s="9"/>
      <c r="J13350">
        <v>23</v>
      </c>
      <c r="K13350">
        <f ca="1">SIMULATION!$D$3*SIMULATION!$D$17/$H13327/(SIMULATION!$D$17-$I13327)*(((EXP(-$I13327*$J13350))/(1-EXP(-SIMULATION!$D$4*$I13327)))-(EXP(-SIMULATION!$D$17*$J13350)/(1-EXP(-SIMULATION!$D$4*SIMULATION!$D$17))))</f>
        <v>1.0265074690545841</v>
      </c>
      <c r="L13350">
        <v>0.18286260121044087</v>
      </c>
      <c r="M13350">
        <f t="shared" ca="1" si="208"/>
        <v>1.2142172950078516</v>
      </c>
    </row>
    <row r="13351" spans="1:13" x14ac:dyDescent="0.25">
      <c r="A13351" s="9"/>
      <c r="H13351" s="9"/>
      <c r="J13351">
        <v>24</v>
      </c>
      <c r="K13351">
        <f ca="1">SIMULATION!$D$3*SIMULATION!$D$17/$H13327/(SIMULATION!$D$17-$I13327)*(((EXP(-$I13327*$J13351))/(1-EXP(-SIMULATION!$D$4*$I13327)))-(EXP(-SIMULATION!$D$17*$J13351)/(1-EXP(-SIMULATION!$D$4*SIMULATION!$D$17))))</f>
        <v>0.95658683707498604</v>
      </c>
      <c r="L13351">
        <v>0.41212820649289522</v>
      </c>
      <c r="M13351">
        <f t="shared" ca="1" si="208"/>
        <v>1.3508232545934113</v>
      </c>
    </row>
    <row r="13352" spans="1:13" x14ac:dyDescent="0.25">
      <c r="A13352" s="9">
        <v>535</v>
      </c>
      <c r="B13352" s="2">
        <f ca="1">NORMINV(RAND(),SIMULATION!D7,SIMULATION!D8)</f>
        <v>56.5020329720831</v>
      </c>
      <c r="C13352" s="2">
        <v>2</v>
      </c>
      <c r="D13352" s="2">
        <f ca="1">SIMULATION!$D$11*(1+(SIMULATION!$D$12*LN(1+$C13352)))*(1+(SIMULATION!$D$13*(($B13352/63.5)-1)))</f>
        <v>9.7183800937330052</v>
      </c>
      <c r="E13352" s="2">
        <v>-9.2463742920791681E-2</v>
      </c>
      <c r="F13352" s="2">
        <f ca="1">D13352*(1+E13352)</f>
        <v>8.8197822951395359</v>
      </c>
      <c r="G13352" s="2">
        <v>-0.84117717619299548</v>
      </c>
      <c r="H13352" s="9">
        <f>SIMULATION!$D$15*EXP($G$13352)</f>
        <v>95.190566260953972</v>
      </c>
      <c r="I13352" s="2">
        <f ca="1">$F13352/$H13352</f>
        <v>9.265395344913821E-2</v>
      </c>
      <c r="J13352">
        <v>0</v>
      </c>
      <c r="K13352">
        <f ca="1">SIMULATION!$D$3*SIMULATION!$D$17/$H13352/(SIMULATION!$D$17-$I13352)*(((EXP(-$I13352*$J13352))/(1-EXP(-SIMULATION!$D$4*$I13352)))-(EXP(-SIMULATION!$D$17*$J13352)/(1-EXP(-SIMULATION!$D$4*SIMULATION!$D$17))))</f>
        <v>0.88526915781900761</v>
      </c>
      <c r="L13352">
        <v>2.0357760063173867E-3</v>
      </c>
      <c r="M13352">
        <f t="shared" ca="1" si="208"/>
        <v>0.88707136752962834</v>
      </c>
    </row>
    <row r="13353" spans="1:13" x14ac:dyDescent="0.25">
      <c r="A13353" s="9"/>
      <c r="H13353" s="9"/>
      <c r="J13353">
        <v>1</v>
      </c>
      <c r="K13353">
        <f ca="1">SIMULATION!$D$3*SIMULATION!$D$17/$H13352/(SIMULATION!$D$17-$I13352)*(((EXP(-$I13352*$J13353))/(1-EXP(-SIMULATION!$D$4*$I13352)))-(EXP(-SIMULATION!$D$17*$J13353)/(1-EXP(-SIMULATION!$D$4*SIMULATION!$D$17))))</f>
        <v>2.7822300144234013</v>
      </c>
      <c r="L13353">
        <v>-0.36330191488495817</v>
      </c>
      <c r="M13353">
        <f t="shared" ca="1" si="208"/>
        <v>1.771440522532975</v>
      </c>
    </row>
    <row r="13354" spans="1:13" x14ac:dyDescent="0.25">
      <c r="A13354" s="9"/>
      <c r="H13354" s="9"/>
      <c r="J13354">
        <v>2</v>
      </c>
      <c r="K13354">
        <f ca="1">SIMULATION!$D$3*SIMULATION!$D$17/$H13352/(SIMULATION!$D$17-$I13352)*(((EXP(-$I13352*$J13354))/(1-EXP(-SIMULATION!$D$4*$I13352)))-(EXP(-SIMULATION!$D$17*$J13354)/(1-EXP(-SIMULATION!$D$4*SIMULATION!$D$17))))</f>
        <v>3.801847096750318</v>
      </c>
      <c r="L13354">
        <v>-0.10328466197772618</v>
      </c>
      <c r="M13354">
        <f t="shared" ca="1" si="208"/>
        <v>3.4091746044714619</v>
      </c>
    </row>
    <row r="13355" spans="1:13" x14ac:dyDescent="0.25">
      <c r="A13355" s="9"/>
      <c r="H13355" s="9"/>
      <c r="J13355">
        <v>3</v>
      </c>
      <c r="K13355">
        <f ca="1">SIMULATION!$D$3*SIMULATION!$D$17/$H13352/(SIMULATION!$D$17-$I13352)*(((EXP(-$I13352*$J13355))/(1-EXP(-SIMULATION!$D$4*$I13352)))-(EXP(-SIMULATION!$D$17*$J13355)/(1-EXP(-SIMULATION!$D$4*SIMULATION!$D$17))))</f>
        <v>4.2765853829629288</v>
      </c>
      <c r="L13355">
        <v>0.11630463990931243</v>
      </c>
      <c r="M13355">
        <f t="shared" ca="1" si="208"/>
        <v>4.773972105969861</v>
      </c>
    </row>
    <row r="13356" spans="1:13" x14ac:dyDescent="0.25">
      <c r="A13356" s="9"/>
      <c r="H13356" s="9"/>
      <c r="J13356">
        <v>4</v>
      </c>
      <c r="K13356">
        <f ca="1">SIMULATION!$D$3*SIMULATION!$D$17/$H13352/(SIMULATION!$D$17-$I13352)*(((EXP(-$I13352*$J13356))/(1-EXP(-SIMULATION!$D$4*$I13352)))-(EXP(-SIMULATION!$D$17*$J13356)/(1-EXP(-SIMULATION!$D$4*SIMULATION!$D$17))))</f>
        <v>4.4179616770785888</v>
      </c>
      <c r="L13356">
        <v>0.35525638625377304</v>
      </c>
      <c r="M13356">
        <f t="shared" ca="1" si="208"/>
        <v>5.9874707770851865</v>
      </c>
    </row>
    <row r="13357" spans="1:13" x14ac:dyDescent="0.25">
      <c r="A13357" s="9"/>
      <c r="H13357" s="9"/>
      <c r="J13357">
        <v>5</v>
      </c>
      <c r="K13357">
        <f ca="1">SIMULATION!$D$3*SIMULATION!$D$17/$H13352/(SIMULATION!$D$17-$I13352)*(((EXP(-$I13352*$J13357))/(1-EXP(-SIMULATION!$D$4*$I13352)))-(EXP(-SIMULATION!$D$17*$J13357)/(1-EXP(-SIMULATION!$D$4*SIMULATION!$D$17))))</f>
        <v>4.3601220753714216</v>
      </c>
      <c r="L13357">
        <v>-8.7586311643872303E-2</v>
      </c>
      <c r="M13357">
        <f t="shared" ca="1" si="208"/>
        <v>3.9782350644726128</v>
      </c>
    </row>
    <row r="13358" spans="1:13" x14ac:dyDescent="0.25">
      <c r="A13358" s="9"/>
      <c r="H13358" s="9"/>
      <c r="J13358">
        <v>6</v>
      </c>
      <c r="K13358">
        <f ca="1">SIMULATION!$D$3*SIMULATION!$D$17/$H13352/(SIMULATION!$D$17-$I13352)*(((EXP(-$I13352*$J13358))/(1-EXP(-SIMULATION!$D$4*$I13352)))-(EXP(-SIMULATION!$D$17*$J13358)/(1-EXP(-SIMULATION!$D$4*SIMULATION!$D$17))))</f>
        <v>4.1877554460081905</v>
      </c>
      <c r="L13358">
        <v>-0.12227283545717418</v>
      </c>
      <c r="M13358">
        <f t="shared" ca="1" si="208"/>
        <v>3.6757067134235459</v>
      </c>
    </row>
    <row r="13359" spans="1:13" x14ac:dyDescent="0.25">
      <c r="A13359" s="9"/>
      <c r="H13359" s="9"/>
      <c r="J13359">
        <v>7</v>
      </c>
      <c r="K13359">
        <f ca="1">SIMULATION!$D$3*SIMULATION!$D$17/$H13352/(SIMULATION!$D$17-$I13352)*(((EXP(-$I13352*$J13359))/(1-EXP(-SIMULATION!$D$4*$I13352)))-(EXP(-SIMULATION!$D$17*$J13359)/(1-EXP(-SIMULATION!$D$4*SIMULATION!$D$17))))</f>
        <v>3.9539701092549926</v>
      </c>
      <c r="L13359">
        <v>2.1162270792476085E-2</v>
      </c>
      <c r="M13359">
        <f t="shared" ca="1" si="208"/>
        <v>4.0376450954124028</v>
      </c>
    </row>
    <row r="13360" spans="1:13" x14ac:dyDescent="0.25">
      <c r="A13360" s="9"/>
      <c r="H13360" s="9"/>
      <c r="J13360">
        <v>8</v>
      </c>
      <c r="K13360">
        <f ca="1">SIMULATION!$D$3*SIMULATION!$D$17/$H13352/(SIMULATION!$D$17-$I13352)*(((EXP(-$I13352*$J13360))/(1-EXP(-SIMULATION!$D$4*$I13352)))-(EXP(-SIMULATION!$D$17*$J13360)/(1-EXP(-SIMULATION!$D$4*SIMULATION!$D$17))))</f>
        <v>3.6917396623916474</v>
      </c>
      <c r="L13360">
        <v>-0.25616093931529949</v>
      </c>
      <c r="M13360">
        <f t="shared" ca="1" si="208"/>
        <v>2.7460601627658563</v>
      </c>
    </row>
    <row r="13361" spans="1:13" x14ac:dyDescent="0.25">
      <c r="A13361" s="9"/>
      <c r="H13361" s="9"/>
      <c r="J13361">
        <v>9</v>
      </c>
      <c r="K13361">
        <f ca="1">SIMULATION!$D$3*SIMULATION!$D$17/$H13352/(SIMULATION!$D$17-$I13352)*(((EXP(-$I13352*$J13361))/(1-EXP(-SIMULATION!$D$4*$I13352)))-(EXP(-SIMULATION!$D$17*$J13361)/(1-EXP(-SIMULATION!$D$4*SIMULATION!$D$17))))</f>
        <v>3.4212286400882741</v>
      </c>
      <c r="L13361">
        <v>-0.2609566747646655</v>
      </c>
      <c r="M13361">
        <f t="shared" ca="1" si="208"/>
        <v>2.5284361905611998</v>
      </c>
    </row>
    <row r="13362" spans="1:13" x14ac:dyDescent="0.25">
      <c r="A13362" s="9"/>
      <c r="H13362" s="9"/>
      <c r="J13362">
        <v>10</v>
      </c>
      <c r="K13362">
        <f ca="1">SIMULATION!$D$3*SIMULATION!$D$17/$H13352/(SIMULATION!$D$17-$I13352)*(((EXP(-$I13352*$J13362))/(1-EXP(-SIMULATION!$D$4*$I13352)))-(EXP(-SIMULATION!$D$17*$J13362)/(1-EXP(-SIMULATION!$D$4*SIMULATION!$D$17))))</f>
        <v>3.1544786787788208</v>
      </c>
      <c r="L13362">
        <v>-0.12499275832920223</v>
      </c>
      <c r="M13362">
        <f t="shared" ca="1" si="208"/>
        <v>2.7601916876275987</v>
      </c>
    </row>
    <row r="13363" spans="1:13" x14ac:dyDescent="0.25">
      <c r="A13363" s="9"/>
      <c r="H13363" s="9"/>
      <c r="J13363">
        <v>11</v>
      </c>
      <c r="K13363">
        <f ca="1">SIMULATION!$D$3*SIMULATION!$D$17/$H13352/(SIMULATION!$D$17-$I13352)*(((EXP(-$I13352*$J13363))/(1-EXP(-SIMULATION!$D$4*$I13352)))-(EXP(-SIMULATION!$D$17*$J13363)/(1-EXP(-SIMULATION!$D$4*SIMULATION!$D$17))))</f>
        <v>2.8984039620978495</v>
      </c>
      <c r="L13363">
        <v>9.3878670670138206E-2</v>
      </c>
      <c r="M13363">
        <f t="shared" ca="1" si="208"/>
        <v>3.170502273124657</v>
      </c>
    </row>
    <row r="13364" spans="1:13" x14ac:dyDescent="0.25">
      <c r="A13364" s="9"/>
      <c r="H13364" s="9"/>
      <c r="J13364">
        <v>12</v>
      </c>
      <c r="K13364">
        <f ca="1">SIMULATION!$D$3*SIMULATION!$D$17/$H13352/(SIMULATION!$D$17-$I13352)*(((EXP(-$I13352*$J13364))/(1-EXP(-SIMULATION!$D$4*$I13352)))-(EXP(-SIMULATION!$D$17*$J13364)/(1-EXP(-SIMULATION!$D$4*SIMULATION!$D$17))))</f>
        <v>2.6567038817889048</v>
      </c>
      <c r="L13364">
        <v>0.27629095271719534</v>
      </c>
      <c r="M13364">
        <f t="shared" ca="1" si="208"/>
        <v>3.3907271283758322</v>
      </c>
    </row>
    <row r="13365" spans="1:13" x14ac:dyDescent="0.25">
      <c r="A13365" s="9"/>
      <c r="H13365" s="9"/>
      <c r="J13365">
        <v>13</v>
      </c>
      <c r="K13365">
        <f ca="1">SIMULATION!$D$3*SIMULATION!$D$17/$H13352/(SIMULATION!$D$17-$I13352)*(((EXP(-$I13352*$J13365))/(1-EXP(-SIMULATION!$D$4*$I13352)))-(EXP(-SIMULATION!$D$17*$J13365)/(1-EXP(-SIMULATION!$D$4*SIMULATION!$D$17))))</f>
        <v>2.4310824339924215</v>
      </c>
      <c r="L13365">
        <v>2.1147828301560723E-3</v>
      </c>
      <c r="M13365">
        <f t="shared" ca="1" si="208"/>
        <v>2.4362236453825226</v>
      </c>
    </row>
    <row r="13366" spans="1:13" x14ac:dyDescent="0.25">
      <c r="A13366" s="9"/>
      <c r="H13366" s="9"/>
      <c r="J13366">
        <v>14</v>
      </c>
      <c r="K13366">
        <f ca="1">SIMULATION!$D$3*SIMULATION!$D$17/$H13352/(SIMULATION!$D$17-$I13352)*(((EXP(-$I13352*$J13366))/(1-EXP(-SIMULATION!$D$4*$I13352)))-(EXP(-SIMULATION!$D$17*$J13366)/(1-EXP(-SIMULATION!$D$4*SIMULATION!$D$17))))</f>
        <v>2.2220239107473474</v>
      </c>
      <c r="L13366">
        <v>6.7106539812122654E-2</v>
      </c>
      <c r="M13366">
        <f t="shared" ca="1" si="208"/>
        <v>2.3711362467774029</v>
      </c>
    </row>
    <row r="13367" spans="1:13" x14ac:dyDescent="0.25">
      <c r="A13367" s="9"/>
      <c r="H13367" s="9"/>
      <c r="J13367">
        <v>15</v>
      </c>
      <c r="K13367">
        <f ca="1">SIMULATION!$D$3*SIMULATION!$D$17/$H13352/(SIMULATION!$D$17-$I13352)*(((EXP(-$I13352*$J13367))/(1-EXP(-SIMULATION!$D$4*$I13352)))-(EXP(-SIMULATION!$D$17*$J13367)/(1-EXP(-SIMULATION!$D$4*SIMULATION!$D$17))))</f>
        <v>2.0292847615044427</v>
      </c>
      <c r="L13367">
        <v>-0.16453968117511819</v>
      </c>
      <c r="M13367">
        <f t="shared" ca="1" si="208"/>
        <v>1.6953868938329759</v>
      </c>
    </row>
    <row r="13368" spans="1:13" x14ac:dyDescent="0.25">
      <c r="A13368" s="9"/>
      <c r="H13368" s="9"/>
      <c r="J13368">
        <v>16</v>
      </c>
      <c r="K13368">
        <f ca="1">SIMULATION!$D$3*SIMULATION!$D$17/$H13352/(SIMULATION!$D$17-$I13352)*(((EXP(-$I13352*$J13368))/(1-EXP(-SIMULATION!$D$4*$I13352)))-(EXP(-SIMULATION!$D$17*$J13368)/(1-EXP(-SIMULATION!$D$4*SIMULATION!$D$17))))</f>
        <v>1.8522040314546744</v>
      </c>
      <c r="L13368">
        <v>0.23228685024426185</v>
      </c>
      <c r="M13368">
        <f t="shared" ca="1" si="208"/>
        <v>2.2824466719310044</v>
      </c>
    </row>
    <row r="13369" spans="1:13" x14ac:dyDescent="0.25">
      <c r="A13369" s="9"/>
      <c r="H13369" s="9"/>
      <c r="J13369">
        <v>17</v>
      </c>
      <c r="K13369">
        <f ca="1">SIMULATION!$D$3*SIMULATION!$D$17/$H13352/(SIMULATION!$D$17-$I13352)*(((EXP(-$I13352*$J13369))/(1-EXP(-SIMULATION!$D$4*$I13352)))-(EXP(-SIMULATION!$D$17*$J13369)/(1-EXP(-SIMULATION!$D$4*SIMULATION!$D$17))))</f>
        <v>1.6898979605588578</v>
      </c>
      <c r="L13369">
        <v>-0.20742953260696437</v>
      </c>
      <c r="M13369">
        <f t="shared" ca="1" si="208"/>
        <v>1.3393632164466716</v>
      </c>
    </row>
    <row r="13370" spans="1:13" x14ac:dyDescent="0.25">
      <c r="A13370" s="9"/>
      <c r="H13370" s="9"/>
      <c r="J13370">
        <v>18</v>
      </c>
      <c r="K13370">
        <f ca="1">SIMULATION!$D$3*SIMULATION!$D$17/$H13352/(SIMULATION!$D$17-$I13352)*(((EXP(-$I13352*$J13370))/(1-EXP(-SIMULATION!$D$4*$I13352)))-(EXP(-SIMULATION!$D$17*$J13370)/(1-EXP(-SIMULATION!$D$4*SIMULATION!$D$17))))</f>
        <v>1.5413807337628573</v>
      </c>
      <c r="L13370">
        <v>0.32978243721099942</v>
      </c>
      <c r="M13370">
        <f t="shared" ca="1" si="208"/>
        <v>2.0497010288132511</v>
      </c>
    </row>
    <row r="13371" spans="1:13" x14ac:dyDescent="0.25">
      <c r="A13371" s="9"/>
      <c r="H13371" s="9"/>
      <c r="J13371">
        <v>19</v>
      </c>
      <c r="K13371">
        <f ca="1">SIMULATION!$D$3*SIMULATION!$D$17/$H13352/(SIMULATION!$D$17-$I13352)*(((EXP(-$I13352*$J13371))/(1-EXP(-SIMULATION!$D$4*$I13352)))-(EXP(-SIMULATION!$D$17*$J13371)/(1-EXP(-SIMULATION!$D$4*SIMULATION!$D$17))))</f>
        <v>1.4056382569553434</v>
      </c>
      <c r="L13371">
        <v>-0.15087509117039824</v>
      </c>
      <c r="M13371">
        <f t="shared" ca="1" si="208"/>
        <v>1.1935624567846064</v>
      </c>
    </row>
    <row r="13372" spans="1:13" x14ac:dyDescent="0.25">
      <c r="A13372" s="9"/>
      <c r="H13372" s="9"/>
      <c r="J13372">
        <v>20</v>
      </c>
      <c r="K13372">
        <f ca="1">SIMULATION!$D$3*SIMULATION!$D$17/$H13352/(SIMULATION!$D$17-$I13352)*(((EXP(-$I13352*$J13372))/(1-EXP(-SIMULATION!$D$4*$I13352)))-(EXP(-SIMULATION!$D$17*$J13372)/(1-EXP(-SIMULATION!$D$4*SIMULATION!$D$17))))</f>
        <v>1.2816721495775423</v>
      </c>
      <c r="L13372">
        <v>-0.10121732888331213</v>
      </c>
      <c r="M13372">
        <f t="shared" ca="1" si="208"/>
        <v>1.1519447180931706</v>
      </c>
    </row>
    <row r="13373" spans="1:13" x14ac:dyDescent="0.25">
      <c r="A13373" s="9"/>
      <c r="H13373" s="9"/>
      <c r="J13373">
        <v>21</v>
      </c>
      <c r="K13373">
        <f ca="1">SIMULATION!$D$3*SIMULATION!$D$17/$H13352/(SIMULATION!$D$17-$I13352)*(((EXP(-$I13352*$J13373))/(1-EXP(-SIMULATION!$D$4*$I13352)))-(EXP(-SIMULATION!$D$17*$J13373)/(1-EXP(-SIMULATION!$D$4*SIMULATION!$D$17))))</f>
        <v>1.1685249420175448</v>
      </c>
      <c r="L13373">
        <v>0.61179246156492861</v>
      </c>
      <c r="M13373">
        <f t="shared" ca="1" si="208"/>
        <v>1.883419692694474</v>
      </c>
    </row>
    <row r="13374" spans="1:13" x14ac:dyDescent="0.25">
      <c r="A13374" s="9"/>
      <c r="H13374" s="9"/>
      <c r="J13374">
        <v>22</v>
      </c>
      <c r="K13374">
        <f ca="1">SIMULATION!$D$3*SIMULATION!$D$17/$H13352/(SIMULATION!$D$17-$I13352)*(((EXP(-$I13352*$J13374))/(1-EXP(-SIMULATION!$D$4*$I13352)))-(EXP(-SIMULATION!$D$17*$J13374)/(1-EXP(-SIMULATION!$D$4*SIMULATION!$D$17))))</f>
        <v>1.0652934935289373</v>
      </c>
      <c r="L13374">
        <v>4.264710451142098E-2</v>
      </c>
      <c r="M13374">
        <f t="shared" ca="1" si="208"/>
        <v>1.1107251764828026</v>
      </c>
    </row>
    <row r="13375" spans="1:13" x14ac:dyDescent="0.25">
      <c r="A13375" s="9"/>
      <c r="H13375" s="9"/>
      <c r="J13375">
        <v>23</v>
      </c>
      <c r="K13375">
        <f ca="1">SIMULATION!$D$3*SIMULATION!$D$17/$H13352/(SIMULATION!$D$17-$I13352)*(((EXP(-$I13352*$J13375))/(1-EXP(-SIMULATION!$D$4*$I13352)))-(EXP(-SIMULATION!$D$17*$J13375)/(1-EXP(-SIMULATION!$D$4*SIMULATION!$D$17))))</f>
        <v>0.9711351030839791</v>
      </c>
      <c r="L13375">
        <v>9.1310834390408574E-2</v>
      </c>
      <c r="M13375">
        <f t="shared" ca="1" si="208"/>
        <v>1.0598102596523926</v>
      </c>
    </row>
    <row r="13376" spans="1:13" x14ac:dyDescent="0.25">
      <c r="A13376" s="9"/>
      <c r="H13376" s="9"/>
      <c r="J13376">
        <v>24</v>
      </c>
      <c r="K13376">
        <f ca="1">SIMULATION!$D$3*SIMULATION!$D$17/$H13352/(SIMULATION!$D$17-$I13352)*(((EXP(-$I13352*$J13376))/(1-EXP(-SIMULATION!$D$4*$I13352)))-(EXP(-SIMULATION!$D$17*$J13376)/(1-EXP(-SIMULATION!$D$4*SIMULATION!$D$17))))</f>
        <v>0.88526915781900695</v>
      </c>
      <c r="L13376">
        <v>-1.0294150939690116E-2</v>
      </c>
      <c r="M13376">
        <f t="shared" ca="1" si="208"/>
        <v>0.8761560634861657</v>
      </c>
    </row>
    <row r="13377" spans="1:13" x14ac:dyDescent="0.25">
      <c r="A13377" s="9">
        <v>536</v>
      </c>
      <c r="B13377" s="2">
        <f ca="1">NORMINV(RAND(),SIMULATION!D7,SIMULATION!D8)</f>
        <v>50.035090827966002</v>
      </c>
      <c r="C13377" s="2">
        <v>2</v>
      </c>
      <c r="D13377" s="2">
        <f ca="1">SIMULATION!$D$11*(1+(SIMULATION!$D$12*LN(1+$C13377)))*(1+(SIMULATION!$D$13*(($B13377/63.5)-1)))</f>
        <v>9.2381337357230056</v>
      </c>
      <c r="E13377" s="2">
        <v>-0.22535490561098873</v>
      </c>
      <c r="F13377" s="2">
        <f ca="1">D13377*(1+E13377)</f>
        <v>7.1562749796874572</v>
      </c>
      <c r="G13377" s="2">
        <v>-0.93406489013230909</v>
      </c>
      <c r="H13377" s="9">
        <f>SIMULATION!$D$15*EXP($G$13377)</f>
        <v>86.746765172190763</v>
      </c>
      <c r="I13377" s="2">
        <f ca="1">$F13377/$H13377</f>
        <v>8.2496159545343048E-2</v>
      </c>
      <c r="J13377">
        <v>0</v>
      </c>
      <c r="K13377">
        <f ca="1">SIMULATION!$D$3*SIMULATION!$D$17/$H13377/(SIMULATION!$D$17-$I13377)*(((EXP(-$I13377*$J13377))/(1-EXP(-SIMULATION!$D$4*$I13377)))-(EXP(-SIMULATION!$D$17*$J13377)/(1-EXP(-SIMULATION!$D$4*SIMULATION!$D$17))))</f>
        <v>1.2467099588380264</v>
      </c>
      <c r="L13377">
        <v>-5.1388746432022021E-2</v>
      </c>
      <c r="M13377">
        <f t="shared" ca="1" si="208"/>
        <v>1.1826430968890225</v>
      </c>
    </row>
    <row r="13378" spans="1:13" x14ac:dyDescent="0.25">
      <c r="A13378" s="9"/>
      <c r="H13378" s="9"/>
      <c r="J13378">
        <v>1</v>
      </c>
      <c r="K13378">
        <f ca="1">SIMULATION!$D$3*SIMULATION!$D$17/$H13377/(SIMULATION!$D$17-$I13377)*(((EXP(-$I13377*$J13378))/(1-EXP(-SIMULATION!$D$4*$I13377)))-(EXP(-SIMULATION!$D$17*$J13378)/(1-EXP(-SIMULATION!$D$4*SIMULATION!$D$17))))</f>
        <v>3.3272559467821412</v>
      </c>
      <c r="L13378">
        <v>-0.56357309743068396</v>
      </c>
      <c r="M13378">
        <f t="shared" ca="1" si="208"/>
        <v>1.4521040069094668</v>
      </c>
    </row>
    <row r="13379" spans="1:13" x14ac:dyDescent="0.25">
      <c r="A13379" s="9"/>
      <c r="H13379" s="9"/>
      <c r="J13379">
        <v>2</v>
      </c>
      <c r="K13379">
        <f ca="1">SIMULATION!$D$3*SIMULATION!$D$17/$H13377/(SIMULATION!$D$17-$I13377)*(((EXP(-$I13377*$J13379))/(1-EXP(-SIMULATION!$D$4*$I13377)))-(EXP(-SIMULATION!$D$17*$J13379)/(1-EXP(-SIMULATION!$D$4*SIMULATION!$D$17))))</f>
        <v>4.460314134984821</v>
      </c>
      <c r="L13379">
        <v>-0.25942783133933867</v>
      </c>
      <c r="M13379">
        <f t="shared" ref="M13379:M13442" ca="1" si="209">$K13379*(1+$L13379)</f>
        <v>3.3031845118535106</v>
      </c>
    </row>
    <row r="13380" spans="1:13" x14ac:dyDescent="0.25">
      <c r="A13380" s="9"/>
      <c r="H13380" s="9"/>
      <c r="J13380">
        <v>3</v>
      </c>
      <c r="K13380">
        <f ca="1">SIMULATION!$D$3*SIMULATION!$D$17/$H13377/(SIMULATION!$D$17-$I13377)*(((EXP(-$I13377*$J13380))/(1-EXP(-SIMULATION!$D$4*$I13377)))-(EXP(-SIMULATION!$D$17*$J13380)/(1-EXP(-SIMULATION!$D$4*SIMULATION!$D$17))))</f>
        <v>5.0020524720528705</v>
      </c>
      <c r="L13380">
        <v>-0.11038177258136234</v>
      </c>
      <c r="M13380">
        <f t="shared" ca="1" si="209"/>
        <v>4.4499170536426895</v>
      </c>
    </row>
    <row r="13381" spans="1:13" x14ac:dyDescent="0.25">
      <c r="A13381" s="9"/>
      <c r="H13381" s="9"/>
      <c r="J13381">
        <v>4</v>
      </c>
      <c r="K13381">
        <f ca="1">SIMULATION!$D$3*SIMULATION!$D$17/$H13377/(SIMULATION!$D$17-$I13377)*(((EXP(-$I13377*$J13381))/(1-EXP(-SIMULATION!$D$4*$I13377)))-(EXP(-SIMULATION!$D$17*$J13381)/(1-EXP(-SIMULATION!$D$4*SIMULATION!$D$17))))</f>
        <v>5.179456679280114</v>
      </c>
      <c r="L13381">
        <v>9.1246379930085719E-2</v>
      </c>
      <c r="M13381">
        <f t="shared" ca="1" si="209"/>
        <v>5.6520633512691276</v>
      </c>
    </row>
    <row r="13382" spans="1:13" x14ac:dyDescent="0.25">
      <c r="A13382" s="9"/>
      <c r="H13382" s="9"/>
      <c r="J13382">
        <v>5</v>
      </c>
      <c r="K13382">
        <f ca="1">SIMULATION!$D$3*SIMULATION!$D$17/$H13377/(SIMULATION!$D$17-$I13377)*(((EXP(-$I13377*$J13382))/(1-EXP(-SIMULATION!$D$4*$I13377)))-(EXP(-SIMULATION!$D$17*$J13382)/(1-EXP(-SIMULATION!$D$4*SIMULATION!$D$17))))</f>
        <v>5.1368287753127158</v>
      </c>
      <c r="L13382">
        <v>-0.13287181914427076</v>
      </c>
      <c r="M13382">
        <f t="shared" ca="1" si="209"/>
        <v>4.4542889913042787</v>
      </c>
    </row>
    <row r="13383" spans="1:13" x14ac:dyDescent="0.25">
      <c r="A13383" s="9"/>
      <c r="H13383" s="9"/>
      <c r="J13383">
        <v>6</v>
      </c>
      <c r="K13383">
        <f ca="1">SIMULATION!$D$3*SIMULATION!$D$17/$H13377/(SIMULATION!$D$17-$I13377)*(((EXP(-$I13377*$J13383))/(1-EXP(-SIMULATION!$D$4*$I13377)))-(EXP(-SIMULATION!$D$17*$J13383)/(1-EXP(-SIMULATION!$D$4*SIMULATION!$D$17))))</f>
        <v>4.9655765881949137</v>
      </c>
      <c r="L13383">
        <v>0.25585420268118231</v>
      </c>
      <c r="M13383">
        <f t="shared" ca="1" si="209"/>
        <v>6.2360402270198687</v>
      </c>
    </row>
    <row r="13384" spans="1:13" x14ac:dyDescent="0.25">
      <c r="A13384" s="9"/>
      <c r="H13384" s="9"/>
      <c r="J13384">
        <v>7</v>
      </c>
      <c r="K13384">
        <f ca="1">SIMULATION!$D$3*SIMULATION!$D$17/$H13377/(SIMULATION!$D$17-$I13377)*(((EXP(-$I13377*$J13384))/(1-EXP(-SIMULATION!$D$4*$I13377)))-(EXP(-SIMULATION!$D$17*$J13384)/(1-EXP(-SIMULATION!$D$4*SIMULATION!$D$17))))</f>
        <v>4.7232963497933937</v>
      </c>
      <c r="L13384">
        <v>-0.47180147686988266</v>
      </c>
      <c r="M13384">
        <f t="shared" ca="1" si="209"/>
        <v>2.494838156266745</v>
      </c>
    </row>
    <row r="13385" spans="1:13" x14ac:dyDescent="0.25">
      <c r="A13385" s="9"/>
      <c r="H13385" s="9"/>
      <c r="J13385">
        <v>8</v>
      </c>
      <c r="K13385">
        <f ca="1">SIMULATION!$D$3*SIMULATION!$D$17/$H13377/(SIMULATION!$D$17-$I13377)*(((EXP(-$I13377*$J13385))/(1-EXP(-SIMULATION!$D$4*$I13377)))-(EXP(-SIMULATION!$D$17*$J13385)/(1-EXP(-SIMULATION!$D$4*SIMULATION!$D$17))))</f>
        <v>4.4459946114266851</v>
      </c>
      <c r="L13385">
        <v>0.26682276507764646</v>
      </c>
      <c r="M13385">
        <f t="shared" ca="1" si="209"/>
        <v>5.6322871871678695</v>
      </c>
    </row>
    <row r="13386" spans="1:13" x14ac:dyDescent="0.25">
      <c r="A13386" s="9"/>
      <c r="H13386" s="9"/>
      <c r="J13386">
        <v>9</v>
      </c>
      <c r="K13386">
        <f ca="1">SIMULATION!$D$3*SIMULATION!$D$17/$H13377/(SIMULATION!$D$17-$I13377)*(((EXP(-$I13377*$J13386))/(1-EXP(-SIMULATION!$D$4*$I13377)))-(EXP(-SIMULATION!$D$17*$J13386)/(1-EXP(-SIMULATION!$D$4*SIMULATION!$D$17))))</f>
        <v>4.155914198463635</v>
      </c>
      <c r="L13386">
        <v>-0.45250591673201679</v>
      </c>
      <c r="M13386">
        <f t="shared" ca="1" si="209"/>
        <v>2.2753384342282432</v>
      </c>
    </row>
    <row r="13387" spans="1:13" x14ac:dyDescent="0.25">
      <c r="A13387" s="9"/>
      <c r="H13387" s="9"/>
      <c r="J13387">
        <v>10</v>
      </c>
      <c r="K13387">
        <f ca="1">SIMULATION!$D$3*SIMULATION!$D$17/$H13377/(SIMULATION!$D$17-$I13377)*(((EXP(-$I13377*$J13387))/(1-EXP(-SIMULATION!$D$4*$I13377)))-(EXP(-SIMULATION!$D$17*$J13387)/(1-EXP(-SIMULATION!$D$4*SIMULATION!$D$17))))</f>
        <v>3.8665436130191515</v>
      </c>
      <c r="L13387">
        <v>0.25894508464539889</v>
      </c>
      <c r="M13387">
        <f t="shared" ca="1" si="209"/>
        <v>4.8677660761775225</v>
      </c>
    </row>
    <row r="13388" spans="1:13" x14ac:dyDescent="0.25">
      <c r="A13388" s="9"/>
      <c r="H13388" s="9"/>
      <c r="J13388">
        <v>11</v>
      </c>
      <c r="K13388">
        <f ca="1">SIMULATION!$D$3*SIMULATION!$D$17/$H13377/(SIMULATION!$D$17-$I13377)*(((EXP(-$I13377*$J13388))/(1-EXP(-SIMULATION!$D$4*$I13377)))-(EXP(-SIMULATION!$D$17*$J13388)/(1-EXP(-SIMULATION!$D$4*SIMULATION!$D$17))))</f>
        <v>3.5858219699235629</v>
      </c>
      <c r="L13388">
        <v>0.11145393853248284</v>
      </c>
      <c r="M13388">
        <f t="shared" ca="1" si="209"/>
        <v>3.9854759513478504</v>
      </c>
    </row>
    <row r="13389" spans="1:13" x14ac:dyDescent="0.25">
      <c r="A13389" s="9"/>
      <c r="H13389" s="9"/>
      <c r="J13389">
        <v>12</v>
      </c>
      <c r="K13389">
        <f ca="1">SIMULATION!$D$3*SIMULATION!$D$17/$H13377/(SIMULATION!$D$17-$I13377)*(((EXP(-$I13377*$J13389))/(1-EXP(-SIMULATION!$D$4*$I13377)))-(EXP(-SIMULATION!$D$17*$J13389)/(1-EXP(-SIMULATION!$D$4*SIMULATION!$D$17))))</f>
        <v>3.3181879992326011</v>
      </c>
      <c r="L13389">
        <v>-8.729120986742217E-2</v>
      </c>
      <c r="M13389">
        <f t="shared" ca="1" si="209"/>
        <v>3.0285393542120267</v>
      </c>
    </row>
    <row r="13390" spans="1:13" x14ac:dyDescent="0.25">
      <c r="A13390" s="9"/>
      <c r="H13390" s="9"/>
      <c r="J13390">
        <v>13</v>
      </c>
      <c r="K13390">
        <f ca="1">SIMULATION!$D$3*SIMULATION!$D$17/$H13377/(SIMULATION!$D$17-$I13377)*(((EXP(-$I13377*$J13390))/(1-EXP(-SIMULATION!$D$4*$I13377)))-(EXP(-SIMULATION!$D$17*$J13390)/(1-EXP(-SIMULATION!$D$4*SIMULATION!$D$17))))</f>
        <v>3.06588867846567</v>
      </c>
      <c r="L13390">
        <v>1.7046791216011707E-2</v>
      </c>
      <c r="M13390">
        <f t="shared" ca="1" si="209"/>
        <v>3.1181522426590083</v>
      </c>
    </row>
    <row r="13391" spans="1:13" x14ac:dyDescent="0.25">
      <c r="A13391" s="9"/>
      <c r="H13391" s="9"/>
      <c r="J13391">
        <v>14</v>
      </c>
      <c r="K13391">
        <f ca="1">SIMULATION!$D$3*SIMULATION!$D$17/$H13377/(SIMULATION!$D$17-$I13377)*(((EXP(-$I13377*$J13391))/(1-EXP(-SIMULATION!$D$4*$I13377)))-(EXP(-SIMULATION!$D$17*$J13391)/(1-EXP(-SIMULATION!$D$4*SIMULATION!$D$17))))</f>
        <v>2.829813767464866</v>
      </c>
      <c r="L13391">
        <v>-0.10567781502775518</v>
      </c>
      <c r="M13391">
        <f t="shared" ca="1" si="209"/>
        <v>2.530765231583719</v>
      </c>
    </row>
    <row r="13392" spans="1:13" x14ac:dyDescent="0.25">
      <c r="A13392" s="9"/>
      <c r="H13392" s="9"/>
      <c r="J13392">
        <v>15</v>
      </c>
      <c r="K13392">
        <f ca="1">SIMULATION!$D$3*SIMULATION!$D$17/$H13377/(SIMULATION!$D$17-$I13377)*(((EXP(-$I13377*$J13392))/(1-EXP(-SIMULATION!$D$4*$I13377)))-(EXP(-SIMULATION!$D$17*$J13392)/(1-EXP(-SIMULATION!$D$4*SIMULATION!$D$17))))</f>
        <v>2.6100268523043164</v>
      </c>
      <c r="L13392">
        <v>-5.8807916674765851E-3</v>
      </c>
      <c r="M13392">
        <f t="shared" ca="1" si="209"/>
        <v>2.5946778281393952</v>
      </c>
    </row>
    <row r="13393" spans="1:13" x14ac:dyDescent="0.25">
      <c r="A13393" s="9"/>
      <c r="H13393" s="9"/>
      <c r="J13393">
        <v>16</v>
      </c>
      <c r="K13393">
        <f ca="1">SIMULATION!$D$3*SIMULATION!$D$17/$H13377/(SIMULATION!$D$17-$I13377)*(((EXP(-$I13377*$J13393))/(1-EXP(-SIMULATION!$D$4*$I13377)))-(EXP(-SIMULATION!$D$17*$J13393)/(1-EXP(-SIMULATION!$D$4*SIMULATION!$D$17))))</f>
        <v>2.4061022014812785</v>
      </c>
      <c r="L13393">
        <v>0.35318920578931284</v>
      </c>
      <c r="M13393">
        <f t="shared" ca="1" si="209"/>
        <v>3.2559115270703685</v>
      </c>
    </row>
    <row r="13394" spans="1:13" x14ac:dyDescent="0.25">
      <c r="A13394" s="9"/>
      <c r="H13394" s="9"/>
      <c r="J13394">
        <v>17</v>
      </c>
      <c r="K13394">
        <f ca="1">SIMULATION!$D$3*SIMULATION!$D$17/$H13377/(SIMULATION!$D$17-$I13377)*(((EXP(-$I13377*$J13394))/(1-EXP(-SIMULATION!$D$4*$I13377)))-(EXP(-SIMULATION!$D$17*$J13394)/(1-EXP(-SIMULATION!$D$4*SIMULATION!$D$17))))</f>
        <v>2.217337455062919</v>
      </c>
      <c r="L13394">
        <v>-0.32527578102530158</v>
      </c>
      <c r="M13394">
        <f t="shared" ca="1" si="209"/>
        <v>1.4960912825706736</v>
      </c>
    </row>
    <row r="13395" spans="1:13" x14ac:dyDescent="0.25">
      <c r="A13395" s="9"/>
      <c r="H13395" s="9"/>
      <c r="J13395">
        <v>18</v>
      </c>
      <c r="K13395">
        <f ca="1">SIMULATION!$D$3*SIMULATION!$D$17/$H13377/(SIMULATION!$D$17-$I13377)*(((EXP(-$I13377*$J13395))/(1-EXP(-SIMULATION!$D$4*$I13377)))-(EXP(-SIMULATION!$D$17*$J13395)/(1-EXP(-SIMULATION!$D$4*SIMULATION!$D$17))))</f>
        <v>2.0428869961063203</v>
      </c>
      <c r="L13395">
        <v>-0.13179813186007719</v>
      </c>
      <c r="M13395">
        <f t="shared" ca="1" si="209"/>
        <v>1.7736383064182626</v>
      </c>
    </row>
    <row r="13396" spans="1:13" x14ac:dyDescent="0.25">
      <c r="A13396" s="9"/>
      <c r="H13396" s="9"/>
      <c r="J13396">
        <v>19</v>
      </c>
      <c r="K13396">
        <f ca="1">SIMULATION!$D$3*SIMULATION!$D$17/$H13377/(SIMULATION!$D$17-$I13377)*(((EXP(-$I13377*$J13396))/(1-EXP(-SIMULATION!$D$4*$I13377)))-(EXP(-SIMULATION!$D$17*$J13396)/(1-EXP(-SIMULATION!$D$4*SIMULATION!$D$17))))</f>
        <v>1.8818447249657551</v>
      </c>
      <c r="L13396">
        <v>6.9791612999619182E-2</v>
      </c>
      <c r="M13396">
        <f t="shared" ca="1" si="209"/>
        <v>2.0131817037359401</v>
      </c>
    </row>
    <row r="13397" spans="1:13" x14ac:dyDescent="0.25">
      <c r="A13397" s="9"/>
      <c r="H13397" s="9"/>
      <c r="J13397">
        <v>20</v>
      </c>
      <c r="K13397">
        <f ca="1">SIMULATION!$D$3*SIMULATION!$D$17/$H13377/(SIMULATION!$D$17-$I13377)*(((EXP(-$I13377*$J13397))/(1-EXP(-SIMULATION!$D$4*$I13377)))-(EXP(-SIMULATION!$D$17*$J13397)/(1-EXP(-SIMULATION!$D$4*SIMULATION!$D$17))))</f>
        <v>1.7332946230137547</v>
      </c>
      <c r="L13397">
        <v>0.24108982786789157</v>
      </c>
      <c r="M13397">
        <f t="shared" ca="1" si="209"/>
        <v>2.1511743253204831</v>
      </c>
    </row>
    <row r="13398" spans="1:13" x14ac:dyDescent="0.25">
      <c r="A13398" s="9"/>
      <c r="H13398" s="9"/>
      <c r="J13398">
        <v>21</v>
      </c>
      <c r="K13398">
        <f ca="1">SIMULATION!$D$3*SIMULATION!$D$17/$H13377/(SIMULATION!$D$17-$I13377)*(((EXP(-$I13377*$J13398))/(1-EXP(-SIMULATION!$D$4*$I13377)))-(EXP(-SIMULATION!$D$17*$J13398)/(1-EXP(-SIMULATION!$D$4*SIMULATION!$D$17))))</f>
        <v>1.596340871420542</v>
      </c>
      <c r="L13398">
        <v>0.42290220728131861</v>
      </c>
      <c r="M13398">
        <f t="shared" ca="1" si="209"/>
        <v>2.2714369495176729</v>
      </c>
    </row>
    <row r="13399" spans="1:13" x14ac:dyDescent="0.25">
      <c r="A13399" s="9"/>
      <c r="H13399" s="9"/>
      <c r="J13399">
        <v>22</v>
      </c>
      <c r="K13399">
        <f ca="1">SIMULATION!$D$3*SIMULATION!$D$17/$H13377/(SIMULATION!$D$17-$I13377)*(((EXP(-$I13377*$J13399))/(1-EXP(-SIMULATION!$D$4*$I13377)))-(EXP(-SIMULATION!$D$17*$J13399)/(1-EXP(-SIMULATION!$D$4*SIMULATION!$D$17))))</f>
        <v>1.4701250491518605</v>
      </c>
      <c r="L13399">
        <v>-1.9493408574044243E-2</v>
      </c>
      <c r="M13399">
        <f t="shared" ca="1" si="209"/>
        <v>1.4414673009138064</v>
      </c>
    </row>
    <row r="13400" spans="1:13" x14ac:dyDescent="0.25">
      <c r="A13400" s="9"/>
      <c r="H13400" s="9"/>
      <c r="J13400">
        <v>23</v>
      </c>
      <c r="K13400">
        <f ca="1">SIMULATION!$D$3*SIMULATION!$D$17/$H13377/(SIMULATION!$D$17-$I13377)*(((EXP(-$I13377*$J13400))/(1-EXP(-SIMULATION!$D$4*$I13377)))-(EXP(-SIMULATION!$D$17*$J13400)/(1-EXP(-SIMULATION!$D$4*SIMULATION!$D$17))))</f>
        <v>1.353835217530281</v>
      </c>
      <c r="L13400">
        <v>3.3586188259751147E-2</v>
      </c>
      <c r="M13400">
        <f t="shared" ca="1" si="209"/>
        <v>1.3993053820189343</v>
      </c>
    </row>
    <row r="13401" spans="1:13" x14ac:dyDescent="0.25">
      <c r="A13401" s="9"/>
      <c r="H13401" s="9"/>
      <c r="J13401">
        <v>24</v>
      </c>
      <c r="K13401">
        <f ca="1">SIMULATION!$D$3*SIMULATION!$D$17/$H13377/(SIMULATION!$D$17-$I13377)*(((EXP(-$I13377*$J13401))/(1-EXP(-SIMULATION!$D$4*$I13377)))-(EXP(-SIMULATION!$D$17*$J13401)/(1-EXP(-SIMULATION!$D$4*SIMULATION!$D$17))))</f>
        <v>1.2467099588380268</v>
      </c>
      <c r="L13401">
        <v>0.50940591661244983</v>
      </c>
      <c r="M13401">
        <f t="shared" ca="1" si="209"/>
        <v>1.8817913881697814</v>
      </c>
    </row>
    <row r="13402" spans="1:13" x14ac:dyDescent="0.25">
      <c r="A13402" s="9">
        <v>537</v>
      </c>
      <c r="B13402" s="2">
        <f ca="1">NORMINV(RAND(),SIMULATION!D7,SIMULATION!D8)</f>
        <v>63.65748221742092</v>
      </c>
      <c r="C13402" s="2">
        <v>2</v>
      </c>
      <c r="D13402" s="2">
        <f ca="1">SIMULATION!$D$11*(1+(SIMULATION!$D$12*LN(1+$C13402)))*(1+(SIMULATION!$D$13*(($B13402/63.5)-1)))</f>
        <v>10.24975618515589</v>
      </c>
      <c r="E13402" s="2">
        <v>6.5236444744186911E-2</v>
      </c>
      <c r="F13402" s="2">
        <f ca="1">D13402*(1+E13402)</f>
        <v>10.918413838170201</v>
      </c>
      <c r="G13402" s="2">
        <v>-0.1449697247936079</v>
      </c>
      <c r="H13402" s="9">
        <f>SIMULATION!$D$15*EXP($G$13402)</f>
        <v>190.96464274441041</v>
      </c>
      <c r="I13402" s="2">
        <f ca="1">$F13402/$H13402</f>
        <v>5.7175054404094844E-2</v>
      </c>
      <c r="J13402">
        <v>0</v>
      </c>
      <c r="K13402">
        <f ca="1">SIMULATION!$D$3*SIMULATION!$D$17/$H13402/(SIMULATION!$D$17-$I13402)*(((EXP(-$I13402*$J13402))/(1-EXP(-SIMULATION!$D$4*$I13402)))-(EXP(-SIMULATION!$D$17*$J13402)/(1-EXP(-SIMULATION!$D$4*SIMULATION!$D$17))))</f>
        <v>1.1224405964711921</v>
      </c>
      <c r="L13402">
        <v>0.14407619289031909</v>
      </c>
      <c r="M13402">
        <f t="shared" ca="1" si="209"/>
        <v>1.2841575643563004</v>
      </c>
    </row>
    <row r="13403" spans="1:13" x14ac:dyDescent="0.25">
      <c r="A13403" s="9"/>
      <c r="H13403" s="9"/>
      <c r="J13403">
        <v>1</v>
      </c>
      <c r="K13403">
        <f ca="1">SIMULATION!$D$3*SIMULATION!$D$17/$H13402/(SIMULATION!$D$17-$I13402)*(((EXP(-$I13402*$J13403))/(1-EXP(-SIMULATION!$D$4*$I13402)))-(EXP(-SIMULATION!$D$17*$J13403)/(1-EXP(-SIMULATION!$D$4*SIMULATION!$D$17))))</f>
        <v>2.0634143734342718</v>
      </c>
      <c r="L13403">
        <v>0.16346895863110325</v>
      </c>
      <c r="M13403">
        <f t="shared" ca="1" si="209"/>
        <v>2.4007185722840227</v>
      </c>
    </row>
    <row r="13404" spans="1:13" x14ac:dyDescent="0.25">
      <c r="A13404" s="9"/>
      <c r="H13404" s="9"/>
      <c r="J13404">
        <v>2</v>
      </c>
      <c r="K13404">
        <f ca="1">SIMULATION!$D$3*SIMULATION!$D$17/$H13402/(SIMULATION!$D$17-$I13402)*(((EXP(-$I13402*$J13404))/(1-EXP(-SIMULATION!$D$4*$I13402)))-(EXP(-SIMULATION!$D$17*$J13404)/(1-EXP(-SIMULATION!$D$4*SIMULATION!$D$17))))</f>
        <v>2.5917183557532439</v>
      </c>
      <c r="L13404">
        <v>-4.7630812224867175E-2</v>
      </c>
      <c r="M13404">
        <f t="shared" ca="1" si="209"/>
        <v>2.4682727054106195</v>
      </c>
    </row>
    <row r="13405" spans="1:13" x14ac:dyDescent="0.25">
      <c r="A13405" s="9"/>
      <c r="H13405" s="9"/>
      <c r="J13405">
        <v>3</v>
      </c>
      <c r="K13405">
        <f ca="1">SIMULATION!$D$3*SIMULATION!$D$17/$H13402/(SIMULATION!$D$17-$I13402)*(((EXP(-$I13402*$J13405))/(1-EXP(-SIMULATION!$D$4*$I13402)))-(EXP(-SIMULATION!$D$17*$J13405)/(1-EXP(-SIMULATION!$D$4*SIMULATION!$D$17))))</f>
        <v>2.8597244038618053</v>
      </c>
      <c r="L13405">
        <v>0.11012714728042684</v>
      </c>
      <c r="M13405">
        <f t="shared" ca="1" si="209"/>
        <v>3.1746576944673253</v>
      </c>
    </row>
    <row r="13406" spans="1:13" x14ac:dyDescent="0.25">
      <c r="A13406" s="9"/>
      <c r="H13406" s="9"/>
      <c r="J13406">
        <v>4</v>
      </c>
      <c r="K13406">
        <f ca="1">SIMULATION!$D$3*SIMULATION!$D$17/$H13402/(SIMULATION!$D$17-$I13402)*(((EXP(-$I13402*$J13406))/(1-EXP(-SIMULATION!$D$4*$I13402)))-(EXP(-SIMULATION!$D$17*$J13406)/(1-EXP(-SIMULATION!$D$4*SIMULATION!$D$17))))</f>
        <v>2.9648454347758513</v>
      </c>
      <c r="L13406">
        <v>0.32140494890773574</v>
      </c>
      <c r="M13406">
        <f t="shared" ca="1" si="209"/>
        <v>3.9177614302593171</v>
      </c>
    </row>
    <row r="13407" spans="1:13" x14ac:dyDescent="0.25">
      <c r="A13407" s="9"/>
      <c r="H13407" s="9"/>
      <c r="J13407">
        <v>5</v>
      </c>
      <c r="K13407">
        <f ca="1">SIMULATION!$D$3*SIMULATION!$D$17/$H13402/(SIMULATION!$D$17-$I13402)*(((EXP(-$I13402*$J13407))/(1-EXP(-SIMULATION!$D$4*$I13402)))-(EXP(-SIMULATION!$D$17*$J13407)/(1-EXP(-SIMULATION!$D$4*SIMULATION!$D$17))))</f>
        <v>2.9692881590167208</v>
      </c>
      <c r="L13407">
        <v>0.15466426089482255</v>
      </c>
      <c r="M13407">
        <f t="shared" ca="1" si="209"/>
        <v>3.4285309175147902</v>
      </c>
    </row>
    <row r="13408" spans="1:13" x14ac:dyDescent="0.25">
      <c r="A13408" s="9"/>
      <c r="H13408" s="9"/>
      <c r="J13408">
        <v>6</v>
      </c>
      <c r="K13408">
        <f ca="1">SIMULATION!$D$3*SIMULATION!$D$17/$H13402/(SIMULATION!$D$17-$I13402)*(((EXP(-$I13402*$J13408))/(1-EXP(-SIMULATION!$D$4*$I13402)))-(EXP(-SIMULATION!$D$17*$J13408)/(1-EXP(-SIMULATION!$D$4*SIMULATION!$D$17))))</f>
        <v>2.9127104016019771</v>
      </c>
      <c r="L13408">
        <v>-0.30161626035605615</v>
      </c>
      <c r="M13408">
        <f t="shared" ca="1" si="209"/>
        <v>2.0341895827706025</v>
      </c>
    </row>
    <row r="13409" spans="1:13" x14ac:dyDescent="0.25">
      <c r="A13409" s="9"/>
      <c r="H13409" s="9"/>
      <c r="J13409">
        <v>7</v>
      </c>
      <c r="K13409">
        <f ca="1">SIMULATION!$D$3*SIMULATION!$D$17/$H13402/(SIMULATION!$D$17-$I13402)*(((EXP(-$I13402*$J13409))/(1-EXP(-SIMULATION!$D$4*$I13402)))-(EXP(-SIMULATION!$D$17*$J13409)/(1-EXP(-SIMULATION!$D$4*SIMULATION!$D$17))))</f>
        <v>2.8203315478441868</v>
      </c>
      <c r="L13409">
        <v>0.20323492052465261</v>
      </c>
      <c r="M13409">
        <f t="shared" ca="1" si="209"/>
        <v>3.3935214058234706</v>
      </c>
    </row>
    <row r="13410" spans="1:13" x14ac:dyDescent="0.25">
      <c r="A13410" s="9"/>
      <c r="H13410" s="9"/>
      <c r="J13410">
        <v>8</v>
      </c>
      <c r="K13410">
        <f ca="1">SIMULATION!$D$3*SIMULATION!$D$17/$H13402/(SIMULATION!$D$17-$I13402)*(((EXP(-$I13402*$J13410))/(1-EXP(-SIMULATION!$D$4*$I13402)))-(EXP(-SIMULATION!$D$17*$J13410)/(1-EXP(-SIMULATION!$D$4*SIMULATION!$D$17))))</f>
        <v>2.7081292785327951</v>
      </c>
      <c r="L13410">
        <v>-0.36408738979111954</v>
      </c>
      <c r="M13410">
        <f t="shared" ca="1" si="209"/>
        <v>1.722133558294882</v>
      </c>
    </row>
    <row r="13411" spans="1:13" x14ac:dyDescent="0.25">
      <c r="A13411" s="9"/>
      <c r="H13411" s="9"/>
      <c r="J13411">
        <v>9</v>
      </c>
      <c r="K13411">
        <f ca="1">SIMULATION!$D$3*SIMULATION!$D$17/$H13402/(SIMULATION!$D$17-$I13402)*(((EXP(-$I13402*$J13411))/(1-EXP(-SIMULATION!$D$4*$I13402)))-(EXP(-SIMULATION!$D$17*$J13411)/(1-EXP(-SIMULATION!$D$4*SIMULATION!$D$17))))</f>
        <v>2.5861691639279725</v>
      </c>
      <c r="L13411">
        <v>0.10196683009772811</v>
      </c>
      <c r="M13411">
        <f t="shared" ca="1" si="209"/>
        <v>2.8498726356701995</v>
      </c>
    </row>
    <row r="13412" spans="1:13" x14ac:dyDescent="0.25">
      <c r="A13412" s="9"/>
      <c r="H13412" s="9"/>
      <c r="J13412">
        <v>10</v>
      </c>
      <c r="K13412">
        <f ca="1">SIMULATION!$D$3*SIMULATION!$D$17/$H13402/(SIMULATION!$D$17-$I13402)*(((EXP(-$I13402*$J13412))/(1-EXP(-SIMULATION!$D$4*$I13402)))-(EXP(-SIMULATION!$D$17*$J13412)/(1-EXP(-SIMULATION!$D$4*SIMULATION!$D$17))))</f>
        <v>2.460737781700876</v>
      </c>
      <c r="L13412">
        <v>0.30107992590441746</v>
      </c>
      <c r="M13412">
        <f t="shared" ca="1" si="209"/>
        <v>3.2016165306855764</v>
      </c>
    </row>
    <row r="13413" spans="1:13" x14ac:dyDescent="0.25">
      <c r="A13413" s="9"/>
      <c r="H13413" s="9"/>
      <c r="J13413">
        <v>11</v>
      </c>
      <c r="K13413">
        <f ca="1">SIMULATION!$D$3*SIMULATION!$D$17/$H13402/(SIMULATION!$D$17-$I13402)*(((EXP(-$I13402*$J13413))/(1-EXP(-SIMULATION!$D$4*$I13402)))-(EXP(-SIMULATION!$D$17*$J13413)/(1-EXP(-SIMULATION!$D$4*SIMULATION!$D$17))))</f>
        <v>2.3357091354664412</v>
      </c>
      <c r="L13413">
        <v>-0.16082302585865804</v>
      </c>
      <c r="M13413">
        <f t="shared" ca="1" si="209"/>
        <v>1.9600733247750179</v>
      </c>
    </row>
    <row r="13414" spans="1:13" x14ac:dyDescent="0.25">
      <c r="A13414" s="9"/>
      <c r="H13414" s="9"/>
      <c r="J13414">
        <v>12</v>
      </c>
      <c r="K13414">
        <f ca="1">SIMULATION!$D$3*SIMULATION!$D$17/$H13402/(SIMULATION!$D$17-$I13402)*(((EXP(-$I13402*$J13414))/(1-EXP(-SIMULATION!$D$4*$I13402)))-(EXP(-SIMULATION!$D$17*$J13414)/(1-EXP(-SIMULATION!$D$4*SIMULATION!$D$17))))</f>
        <v>2.2134197834667018</v>
      </c>
      <c r="L13414">
        <v>0.18550139013937589</v>
      </c>
      <c r="M13414">
        <f t="shared" ca="1" si="209"/>
        <v>2.624012230261771</v>
      </c>
    </row>
    <row r="13415" spans="1:13" x14ac:dyDescent="0.25">
      <c r="A13415" s="9"/>
      <c r="H13415" s="9"/>
      <c r="J13415">
        <v>13</v>
      </c>
      <c r="K13415">
        <f ca="1">SIMULATION!$D$3*SIMULATION!$D$17/$H13402/(SIMULATION!$D$17-$I13402)*(((EXP(-$I13402*$J13415))/(1-EXP(-SIMULATION!$D$4*$I13402)))-(EXP(-SIMULATION!$D$17*$J13415)/(1-EXP(-SIMULATION!$D$4*SIMULATION!$D$17))))</f>
        <v>2.0952291648823635</v>
      </c>
      <c r="L13415">
        <v>-9.5199899691911921E-2</v>
      </c>
      <c r="M13415">
        <f t="shared" ca="1" si="209"/>
        <v>1.8957635585539943</v>
      </c>
    </row>
    <row r="13416" spans="1:13" x14ac:dyDescent="0.25">
      <c r="A13416" s="9"/>
      <c r="H13416" s="9"/>
      <c r="J13416">
        <v>14</v>
      </c>
      <c r="K13416">
        <f ca="1">SIMULATION!$D$3*SIMULATION!$D$17/$H13402/(SIMULATION!$D$17-$I13402)*(((EXP(-$I13402*$J13416))/(1-EXP(-SIMULATION!$D$4*$I13402)))-(EXP(-SIMULATION!$D$17*$J13416)/(1-EXP(-SIMULATION!$D$4*SIMULATION!$D$17))))</f>
        <v>1.9818782196717686</v>
      </c>
      <c r="L13416">
        <v>0.32655798099690558</v>
      </c>
      <c r="M13416">
        <f t="shared" ca="1" si="209"/>
        <v>2.6290763696695234</v>
      </c>
    </row>
    <row r="13417" spans="1:13" x14ac:dyDescent="0.25">
      <c r="A13417" s="9"/>
      <c r="H13417" s="9"/>
      <c r="J13417">
        <v>15</v>
      </c>
      <c r="K13417">
        <f ca="1">SIMULATION!$D$3*SIMULATION!$D$17/$H13402/(SIMULATION!$D$17-$I13402)*(((EXP(-$I13402*$J13417))/(1-EXP(-SIMULATION!$D$4*$I13402)))-(EXP(-SIMULATION!$D$17*$J13417)/(1-EXP(-SIMULATION!$D$4*SIMULATION!$D$17))))</f>
        <v>1.8737187750606694</v>
      </c>
      <c r="L13417">
        <v>0.40491711312816586</v>
      </c>
      <c r="M13417">
        <f t="shared" ca="1" si="209"/>
        <v>2.632419572272279</v>
      </c>
    </row>
    <row r="13418" spans="1:13" x14ac:dyDescent="0.25">
      <c r="A13418" s="9"/>
      <c r="H13418" s="9"/>
      <c r="J13418">
        <v>16</v>
      </c>
      <c r="K13418">
        <f ca="1">SIMULATION!$D$3*SIMULATION!$D$17/$H13402/(SIMULATION!$D$17-$I13402)*(((EXP(-$I13402*$J13418))/(1-EXP(-SIMULATION!$D$4*$I13402)))-(EXP(-SIMULATION!$D$17*$J13418)/(1-EXP(-SIMULATION!$D$4*SIMULATION!$D$17))))</f>
        <v>1.7708601398272996</v>
      </c>
      <c r="L13418">
        <v>0.4056815641737645</v>
      </c>
      <c r="M13418">
        <f t="shared" ca="1" si="209"/>
        <v>2.48926545128541</v>
      </c>
    </row>
    <row r="13419" spans="1:13" x14ac:dyDescent="0.25">
      <c r="A13419" s="9"/>
      <c r="H13419" s="9"/>
      <c r="J13419">
        <v>17</v>
      </c>
      <c r="K13419">
        <f ca="1">SIMULATION!$D$3*SIMULATION!$D$17/$H13402/(SIMULATION!$D$17-$I13402)*(((EXP(-$I13402*$J13419))/(1-EXP(-SIMULATION!$D$4*$I13402)))-(EXP(-SIMULATION!$D$17*$J13419)/(1-EXP(-SIMULATION!$D$4*SIMULATION!$D$17))))</f>
        <v>1.6732626656805936</v>
      </c>
      <c r="L13419">
        <v>0.1370572515951673</v>
      </c>
      <c r="M13419">
        <f t="shared" ca="1" si="209"/>
        <v>1.9025954478355791</v>
      </c>
    </row>
    <row r="13420" spans="1:13" x14ac:dyDescent="0.25">
      <c r="A13420" s="9"/>
      <c r="H13420" s="9"/>
      <c r="J13420">
        <v>18</v>
      </c>
      <c r="K13420">
        <f ca="1">SIMULATION!$D$3*SIMULATION!$D$17/$H13402/(SIMULATION!$D$17-$I13402)*(((EXP(-$I13402*$J13420))/(1-EXP(-SIMULATION!$D$4*$I13402)))-(EXP(-SIMULATION!$D$17*$J13420)/(1-EXP(-SIMULATION!$D$4*SIMULATION!$D$17))))</f>
        <v>1.5807973449701285</v>
      </c>
      <c r="L13420">
        <v>4.0582580489807708E-2</v>
      </c>
      <c r="M13420">
        <f t="shared" ca="1" si="209"/>
        <v>1.6449501804604529</v>
      </c>
    </row>
    <row r="13421" spans="1:13" x14ac:dyDescent="0.25">
      <c r="A13421" s="9"/>
      <c r="H13421" s="9"/>
      <c r="J13421">
        <v>19</v>
      </c>
      <c r="K13421">
        <f ca="1">SIMULATION!$D$3*SIMULATION!$D$17/$H13402/(SIMULATION!$D$17-$I13402)*(((EXP(-$I13402*$J13421))/(1-EXP(-SIMULATION!$D$4*$I13402)))-(EXP(-SIMULATION!$D$17*$J13421)/(1-EXP(-SIMULATION!$D$4*SIMULATION!$D$17))))</f>
        <v>1.4932836635859474</v>
      </c>
      <c r="L13421">
        <v>-0.24307383912460248</v>
      </c>
      <c r="M13421">
        <f t="shared" ca="1" si="209"/>
        <v>1.1303054705760598</v>
      </c>
    </row>
    <row r="13422" spans="1:13" x14ac:dyDescent="0.25">
      <c r="A13422" s="9"/>
      <c r="H13422" s="9"/>
      <c r="J13422">
        <v>20</v>
      </c>
      <c r="K13422">
        <f ca="1">SIMULATION!$D$3*SIMULATION!$D$17/$H13402/(SIMULATION!$D$17-$I13402)*(((EXP(-$I13402*$J13422))/(1-EXP(-SIMULATION!$D$4*$I13402)))-(EXP(-SIMULATION!$D$17*$J13422)/(1-EXP(-SIMULATION!$D$4*SIMULATION!$D$17))))</f>
        <v>1.4105135380814673</v>
      </c>
      <c r="L13422">
        <v>2.245827040576355E-2</v>
      </c>
      <c r="M13422">
        <f t="shared" ca="1" si="209"/>
        <v>1.4421912325306914</v>
      </c>
    </row>
    <row r="13423" spans="1:13" x14ac:dyDescent="0.25">
      <c r="A13423" s="9"/>
      <c r="H13423" s="9"/>
      <c r="J13423">
        <v>21</v>
      </c>
      <c r="K13423">
        <f ca="1">SIMULATION!$D$3*SIMULATION!$D$17/$H13402/(SIMULATION!$D$17-$I13402)*(((EXP(-$I13402*$J13423))/(1-EXP(-SIMULATION!$D$4*$I13402)))-(EXP(-SIMULATION!$D$17*$J13423)/(1-EXP(-SIMULATION!$D$4*SIMULATION!$D$17))))</f>
        <v>1.3322663530078704</v>
      </c>
      <c r="L13423">
        <v>0.60115168745758152</v>
      </c>
      <c r="M13423">
        <f t="shared" ca="1" si="209"/>
        <v>2.13316051926151</v>
      </c>
    </row>
    <row r="13424" spans="1:13" x14ac:dyDescent="0.25">
      <c r="A13424" s="9"/>
      <c r="H13424" s="9"/>
      <c r="J13424">
        <v>22</v>
      </c>
      <c r="K13424">
        <f ca="1">SIMULATION!$D$3*SIMULATION!$D$17/$H13402/(SIMULATION!$D$17-$I13402)*(((EXP(-$I13402*$J13424))/(1-EXP(-SIMULATION!$D$4*$I13402)))-(EXP(-SIMULATION!$D$17*$J13424)/(1-EXP(-SIMULATION!$D$4*SIMULATION!$D$17))))</f>
        <v>1.2583183118391099</v>
      </c>
      <c r="L13424">
        <v>7.8834826933094598E-2</v>
      </c>
      <c r="M13424">
        <f t="shared" ca="1" si="209"/>
        <v>1.3575176181796897</v>
      </c>
    </row>
    <row r="13425" spans="1:13" x14ac:dyDescent="0.25">
      <c r="A13425" s="9"/>
      <c r="H13425" s="9"/>
      <c r="J13425">
        <v>23</v>
      </c>
      <c r="K13425">
        <f ca="1">SIMULATION!$D$3*SIMULATION!$D$17/$H13402/(SIMULATION!$D$17-$I13402)*(((EXP(-$I13402*$J13425))/(1-EXP(-SIMULATION!$D$4*$I13402)))-(EXP(-SIMULATION!$D$17*$J13425)/(1-EXP(-SIMULATION!$D$4*SIMULATION!$D$17))))</f>
        <v>1.188448159765769</v>
      </c>
      <c r="L13425">
        <v>-2.7308049377141687E-2</v>
      </c>
      <c r="M13425">
        <f t="shared" ca="1" si="209"/>
        <v>1.1559939587367123</v>
      </c>
    </row>
    <row r="13426" spans="1:13" x14ac:dyDescent="0.25">
      <c r="A13426" s="9"/>
      <c r="H13426" s="9"/>
      <c r="J13426">
        <v>24</v>
      </c>
      <c r="K13426">
        <f ca="1">SIMULATION!$D$3*SIMULATION!$D$17/$H13402/(SIMULATION!$D$17-$I13402)*(((EXP(-$I13402*$J13426))/(1-EXP(-SIMULATION!$D$4*$I13402)))-(EXP(-SIMULATION!$D$17*$J13426)/(1-EXP(-SIMULATION!$D$4*SIMULATION!$D$17))))</f>
        <v>1.1224405964711921</v>
      </c>
      <c r="L13426">
        <v>0.11813970185810896</v>
      </c>
      <c r="M13426">
        <f t="shared" ca="1" si="209"/>
        <v>1.2550453938917367</v>
      </c>
    </row>
    <row r="13427" spans="1:13" x14ac:dyDescent="0.25">
      <c r="A13427" s="9">
        <v>538</v>
      </c>
      <c r="B13427" s="2">
        <f ca="1">NORMINV(RAND(),SIMULATION!D7,SIMULATION!D8)</f>
        <v>77.675836900427953</v>
      </c>
      <c r="C13427" s="2">
        <v>2</v>
      </c>
      <c r="D13427" s="2">
        <f ca="1">SIMULATION!$D$11*(1+(SIMULATION!$D$12*LN(1+$C13427)))*(1+(SIMULATION!$D$13*(($B13427/63.5)-1)))</f>
        <v>11.290783556636365</v>
      </c>
      <c r="E13427" s="2">
        <v>0.14883638675970676</v>
      </c>
      <c r="F13427" s="2">
        <f ca="1">D13427*(1+E13427)</f>
        <v>12.97126298489203</v>
      </c>
      <c r="G13427" s="2">
        <v>0.42105972306122597</v>
      </c>
      <c r="H13427" s="9">
        <f>SIMULATION!$D$15*EXP($G$13427)</f>
        <v>336.33838192235771</v>
      </c>
      <c r="I13427" s="2">
        <f ca="1">$F13427/$H13427</f>
        <v>3.8566109852685181E-2</v>
      </c>
      <c r="J13427">
        <v>0</v>
      </c>
      <c r="K13427">
        <f ca="1">SIMULATION!$D$3*SIMULATION!$D$17/$H13427/(SIMULATION!$D$17-$I13427)*(((EXP(-$I13427*$J13427))/(1-EXP(-SIMULATION!$D$4*$I13427)))-(EXP(-SIMULATION!$D$17*$J13427)/(1-EXP(-SIMULATION!$D$4*SIMULATION!$D$17))))</f>
        <v>1.175281714691448</v>
      </c>
      <c r="L13427">
        <v>0.63679400399884833</v>
      </c>
      <c r="M13427">
        <f t="shared" ca="1" si="209"/>
        <v>1.9236940636164475</v>
      </c>
    </row>
    <row r="13428" spans="1:13" x14ac:dyDescent="0.25">
      <c r="A13428" s="9"/>
      <c r="H13428" s="9"/>
      <c r="J13428">
        <v>1</v>
      </c>
      <c r="K13428">
        <f ca="1">SIMULATION!$D$3*SIMULATION!$D$17/$H13427/(SIMULATION!$D$17-$I13427)*(((EXP(-$I13427*$J13428))/(1-EXP(-SIMULATION!$D$4*$I13427)))-(EXP(-SIMULATION!$D$17*$J13428)/(1-EXP(-SIMULATION!$D$4*SIMULATION!$D$17))))</f>
        <v>1.7061741003726965</v>
      </c>
      <c r="L13428">
        <v>9.6215689859543499E-2</v>
      </c>
      <c r="M13428">
        <f t="shared" ca="1" si="209"/>
        <v>1.8703348184605413</v>
      </c>
    </row>
    <row r="13429" spans="1:13" x14ac:dyDescent="0.25">
      <c r="A13429" s="9"/>
      <c r="H13429" s="9"/>
      <c r="J13429">
        <v>2</v>
      </c>
      <c r="K13429">
        <f ca="1">SIMULATION!$D$3*SIMULATION!$D$17/$H13427/(SIMULATION!$D$17-$I13427)*(((EXP(-$I13427*$J13429))/(1-EXP(-SIMULATION!$D$4*$I13427)))-(EXP(-SIMULATION!$D$17*$J13429)/(1-EXP(-SIMULATION!$D$4*SIMULATION!$D$17))))</f>
        <v>2.0103280749595558</v>
      </c>
      <c r="L13429">
        <v>2.0485405161438461E-2</v>
      </c>
      <c r="M13429">
        <f t="shared" ca="1" si="209"/>
        <v>2.0515104600825169</v>
      </c>
    </row>
    <row r="13430" spans="1:13" x14ac:dyDescent="0.25">
      <c r="A13430" s="9"/>
      <c r="H13430" s="9"/>
      <c r="J13430">
        <v>3</v>
      </c>
      <c r="K13430">
        <f ca="1">SIMULATION!$D$3*SIMULATION!$D$17/$H13427/(SIMULATION!$D$17-$I13427)*(((EXP(-$I13427*$J13430))/(1-EXP(-SIMULATION!$D$4*$I13427)))-(EXP(-SIMULATION!$D$17*$J13430)/(1-EXP(-SIMULATION!$D$4*SIMULATION!$D$17))))</f>
        <v>2.1705465914823376</v>
      </c>
      <c r="L13430">
        <v>-0.15569634825947654</v>
      </c>
      <c r="M13430">
        <f t="shared" ca="1" si="209"/>
        <v>1.8326004134614839</v>
      </c>
    </row>
    <row r="13431" spans="1:13" x14ac:dyDescent="0.25">
      <c r="A13431" s="9"/>
      <c r="H13431" s="9"/>
      <c r="J13431">
        <v>4</v>
      </c>
      <c r="K13431">
        <f ca="1">SIMULATION!$D$3*SIMULATION!$D$17/$H13427/(SIMULATION!$D$17-$I13427)*(((EXP(-$I13427*$J13431))/(1-EXP(-SIMULATION!$D$4*$I13427)))-(EXP(-SIMULATION!$D$17*$J13431)/(1-EXP(-SIMULATION!$D$4*SIMULATION!$D$17))))</f>
        <v>2.2398401888905939</v>
      </c>
      <c r="L13431">
        <v>0.34870741037731595</v>
      </c>
      <c r="M13431">
        <f t="shared" ca="1" si="209"/>
        <v>3.0208890608176713</v>
      </c>
    </row>
    <row r="13432" spans="1:13" x14ac:dyDescent="0.25">
      <c r="A13432" s="9"/>
      <c r="H13432" s="9"/>
      <c r="J13432">
        <v>5</v>
      </c>
      <c r="K13432">
        <f ca="1">SIMULATION!$D$3*SIMULATION!$D$17/$H13427/(SIMULATION!$D$17-$I13427)*(((EXP(-$I13427*$J13432))/(1-EXP(-SIMULATION!$D$4*$I13427)))-(EXP(-SIMULATION!$D$17*$J13432)/(1-EXP(-SIMULATION!$D$4*SIMULATION!$D$17))))</f>
        <v>2.2521296562073023</v>
      </c>
      <c r="L13432">
        <v>0.29812171603789994</v>
      </c>
      <c r="M13432">
        <f t="shared" ca="1" si="209"/>
        <v>2.9235384140556691</v>
      </c>
    </row>
    <row r="13433" spans="1:13" x14ac:dyDescent="0.25">
      <c r="A13433" s="9"/>
      <c r="H13433" s="9"/>
      <c r="J13433">
        <v>6</v>
      </c>
      <c r="K13433">
        <f ca="1">SIMULATION!$D$3*SIMULATION!$D$17/$H13427/(SIMULATION!$D$17-$I13427)*(((EXP(-$I13427*$J13433))/(1-EXP(-SIMULATION!$D$4*$I13427)))-(EXP(-SIMULATION!$D$17*$J13433)/(1-EXP(-SIMULATION!$D$4*SIMULATION!$D$17))))</f>
        <v>2.2291044856794633</v>
      </c>
      <c r="L13433">
        <v>-0.17008399827651061</v>
      </c>
      <c r="M13433">
        <f t="shared" ca="1" si="209"/>
        <v>1.8499694821789956</v>
      </c>
    </row>
    <row r="13434" spans="1:13" x14ac:dyDescent="0.25">
      <c r="A13434" s="9"/>
      <c r="H13434" s="9"/>
      <c r="J13434">
        <v>7</v>
      </c>
      <c r="K13434">
        <f ca="1">SIMULATION!$D$3*SIMULATION!$D$17/$H13427/(SIMULATION!$D$17-$I13427)*(((EXP(-$I13427*$J13434))/(1-EXP(-SIMULATION!$D$4*$I13427)))-(EXP(-SIMULATION!$D$17*$J13434)/(1-EXP(-SIMULATION!$D$4*SIMULATION!$D$17))))</f>
        <v>2.1846178649895536</v>
      </c>
      <c r="L13434">
        <v>-0.37268808825474287</v>
      </c>
      <c r="M13434">
        <f t="shared" ca="1" si="209"/>
        <v>1.3704368093194388</v>
      </c>
    </row>
    <row r="13435" spans="1:13" x14ac:dyDescent="0.25">
      <c r="A13435" s="9"/>
      <c r="H13435" s="9"/>
      <c r="J13435">
        <v>8</v>
      </c>
      <c r="K13435">
        <f ca="1">SIMULATION!$D$3*SIMULATION!$D$17/$H13427/(SIMULATION!$D$17-$I13427)*(((EXP(-$I13427*$J13435))/(1-EXP(-SIMULATION!$D$4*$I13427)))-(EXP(-SIMULATION!$D$17*$J13435)/(1-EXP(-SIMULATION!$D$4*SIMULATION!$D$17))))</f>
        <v>2.1275030265826111</v>
      </c>
      <c r="L13435">
        <v>0.13236348576944929</v>
      </c>
      <c r="M13435">
        <f t="shared" ca="1" si="209"/>
        <v>2.4091067431661388</v>
      </c>
    </row>
    <row r="13436" spans="1:13" x14ac:dyDescent="0.25">
      <c r="A13436" s="9"/>
      <c r="H13436" s="9"/>
      <c r="J13436">
        <v>9</v>
      </c>
      <c r="K13436">
        <f ca="1">SIMULATION!$D$3*SIMULATION!$D$17/$H13427/(SIMULATION!$D$17-$I13427)*(((EXP(-$I13427*$J13436))/(1-EXP(-SIMULATION!$D$4*$I13427)))-(EXP(-SIMULATION!$D$17*$J13436)/(1-EXP(-SIMULATION!$D$4*SIMULATION!$D$17))))</f>
        <v>2.0633779668965646</v>
      </c>
      <c r="L13436">
        <v>-0.26571072997857265</v>
      </c>
      <c r="M13436">
        <f t="shared" ca="1" si="209"/>
        <v>1.5151163010907753</v>
      </c>
    </row>
    <row r="13437" spans="1:13" x14ac:dyDescent="0.25">
      <c r="A13437" s="9"/>
      <c r="H13437" s="9"/>
      <c r="J13437">
        <v>10</v>
      </c>
      <c r="K13437">
        <f ca="1">SIMULATION!$D$3*SIMULATION!$D$17/$H13427/(SIMULATION!$D$17-$I13427)*(((EXP(-$I13427*$J13437))/(1-EXP(-SIMULATION!$D$4*$I13427)))-(EXP(-SIMULATION!$D$17*$J13437)/(1-EXP(-SIMULATION!$D$4*SIMULATION!$D$17))))</f>
        <v>1.9958018909571102</v>
      </c>
      <c r="L13437">
        <v>6.2461121298843909E-2</v>
      </c>
      <c r="M13437">
        <f t="shared" ca="1" si="209"/>
        <v>2.1204619149566444</v>
      </c>
    </row>
    <row r="13438" spans="1:13" x14ac:dyDescent="0.25">
      <c r="A13438" s="9"/>
      <c r="H13438" s="9"/>
      <c r="J13438">
        <v>11</v>
      </c>
      <c r="K13438">
        <f ca="1">SIMULATION!$D$3*SIMULATION!$D$17/$H13427/(SIMULATION!$D$17-$I13427)*(((EXP(-$I13427*$J13438))/(1-EXP(-SIMULATION!$D$4*$I13427)))-(EXP(-SIMULATION!$D$17*$J13438)/(1-EXP(-SIMULATION!$D$4*SIMULATION!$D$17))))</f>
        <v>1.9270162292433808</v>
      </c>
      <c r="L13438">
        <v>0.10427428831911548</v>
      </c>
      <c r="M13438">
        <f t="shared" ca="1" si="209"/>
        <v>2.1279544751271198</v>
      </c>
    </row>
    <row r="13439" spans="1:13" x14ac:dyDescent="0.25">
      <c r="A13439" s="9"/>
      <c r="H13439" s="9"/>
      <c r="J13439">
        <v>12</v>
      </c>
      <c r="K13439">
        <f ca="1">SIMULATION!$D$3*SIMULATION!$D$17/$H13427/(SIMULATION!$D$17-$I13427)*(((EXP(-$I13427*$J13439))/(1-EXP(-SIMULATION!$D$4*$I13427)))-(EXP(-SIMULATION!$D$17*$J13439)/(1-EXP(-SIMULATION!$D$4*SIMULATION!$D$17))))</f>
        <v>1.8584194406839356</v>
      </c>
      <c r="L13439">
        <v>0.13538567233050439</v>
      </c>
      <c r="M13439">
        <f t="shared" ca="1" si="209"/>
        <v>2.1100228061330104</v>
      </c>
    </row>
    <row r="13440" spans="1:13" x14ac:dyDescent="0.25">
      <c r="A13440" s="9"/>
      <c r="H13440" s="9"/>
      <c r="J13440">
        <v>13</v>
      </c>
      <c r="K13440">
        <f ca="1">SIMULATION!$D$3*SIMULATION!$D$17/$H13427/(SIMULATION!$D$17-$I13427)*(((EXP(-$I13427*$J13440))/(1-EXP(-SIMULATION!$D$4*$I13427)))-(EXP(-SIMULATION!$D$17*$J13440)/(1-EXP(-SIMULATION!$D$4*SIMULATION!$D$17))))</f>
        <v>1.7908712215594225</v>
      </c>
      <c r="L13440">
        <v>-9.8676097385662936E-2</v>
      </c>
      <c r="M13440">
        <f t="shared" ca="1" si="209"/>
        <v>1.6141550384956438</v>
      </c>
    </row>
    <row r="13441" spans="1:13" x14ac:dyDescent="0.25">
      <c r="A13441" s="9"/>
      <c r="H13441" s="9"/>
      <c r="J13441">
        <v>14</v>
      </c>
      <c r="K13441">
        <f ca="1">SIMULATION!$D$3*SIMULATION!$D$17/$H13427/(SIMULATION!$D$17-$I13427)*(((EXP(-$I13427*$J13441))/(1-EXP(-SIMULATION!$D$4*$I13427)))-(EXP(-SIMULATION!$D$17*$J13441)/(1-EXP(-SIMULATION!$D$4*SIMULATION!$D$17))))</f>
        <v>1.7248873957019712</v>
      </c>
      <c r="L13441">
        <v>0.10512307311984385</v>
      </c>
      <c r="M13441">
        <f t="shared" ca="1" si="209"/>
        <v>1.9062128595238466</v>
      </c>
    </row>
    <row r="13442" spans="1:13" x14ac:dyDescent="0.25">
      <c r="A13442" s="9"/>
      <c r="H13442" s="9"/>
      <c r="J13442">
        <v>15</v>
      </c>
      <c r="K13442">
        <f ca="1">SIMULATION!$D$3*SIMULATION!$D$17/$H13427/(SIMULATION!$D$17-$I13427)*(((EXP(-$I13427*$J13442))/(1-EXP(-SIMULATION!$D$4*$I13427)))-(EXP(-SIMULATION!$D$17*$J13442)/(1-EXP(-SIMULATION!$D$4*SIMULATION!$D$17))))</f>
        <v>1.6607647526681131</v>
      </c>
      <c r="L13442">
        <v>0.24169232804070409</v>
      </c>
      <c r="M13442">
        <f t="shared" ca="1" si="209"/>
        <v>2.0621588520684138</v>
      </c>
    </row>
    <row r="13443" spans="1:13" x14ac:dyDescent="0.25">
      <c r="A13443" s="9"/>
      <c r="H13443" s="9"/>
      <c r="J13443">
        <v>16</v>
      </c>
      <c r="K13443">
        <f ca="1">SIMULATION!$D$3*SIMULATION!$D$17/$H13427/(SIMULATION!$D$17-$I13427)*(((EXP(-$I13427*$J13443))/(1-EXP(-SIMULATION!$D$4*$I13427)))-(EXP(-SIMULATION!$D$17*$J13443)/(1-EXP(-SIMULATION!$D$4*SIMULATION!$D$17))))</f>
        <v>1.5986609968472938</v>
      </c>
      <c r="L13443">
        <v>-4.5781398309659112E-2</v>
      </c>
      <c r="M13443">
        <f t="shared" ref="M13443:M13506" ca="1" si="210">$K13443*(1+$L13443)</f>
        <v>1.5254720609885111</v>
      </c>
    </row>
    <row r="13444" spans="1:13" x14ac:dyDescent="0.25">
      <c r="A13444" s="9"/>
      <c r="H13444" s="9"/>
      <c r="J13444">
        <v>17</v>
      </c>
      <c r="K13444">
        <f ca="1">SIMULATION!$D$3*SIMULATION!$D$17/$H13427/(SIMULATION!$D$17-$I13427)*(((EXP(-$I13427*$J13444))/(1-EXP(-SIMULATION!$D$4*$I13427)))-(EXP(-SIMULATION!$D$17*$J13444)/(1-EXP(-SIMULATION!$D$4*SIMULATION!$D$17))))</f>
        <v>1.5386459324682384</v>
      </c>
      <c r="L13444">
        <v>0.125243139860649</v>
      </c>
      <c r="M13444">
        <f t="shared" ca="1" si="210"/>
        <v>1.7313507801843768</v>
      </c>
    </row>
    <row r="13445" spans="1:13" x14ac:dyDescent="0.25">
      <c r="A13445" s="9"/>
      <c r="H13445" s="9"/>
      <c r="J13445">
        <v>18</v>
      </c>
      <c r="K13445">
        <f ca="1">SIMULATION!$D$3*SIMULATION!$D$17/$H13427/(SIMULATION!$D$17-$I13427)*(((EXP(-$I13427*$J13445))/(1-EXP(-SIMULATION!$D$4*$I13427)))-(EXP(-SIMULATION!$D$17*$J13445)/(1-EXP(-SIMULATION!$D$4*SIMULATION!$D$17))))</f>
        <v>1.4807342176985288</v>
      </c>
      <c r="L13445">
        <v>-0.14674994399338581</v>
      </c>
      <c r="M13445">
        <f t="shared" ca="1" si="210"/>
        <v>1.2634365541821797</v>
      </c>
    </row>
    <row r="13446" spans="1:13" x14ac:dyDescent="0.25">
      <c r="A13446" s="9"/>
      <c r="H13446" s="9"/>
      <c r="J13446">
        <v>19</v>
      </c>
      <c r="K13446">
        <f ca="1">SIMULATION!$D$3*SIMULATION!$D$17/$H13427/(SIMULATION!$D$17-$I13427)*(((EXP(-$I13427*$J13446))/(1-EXP(-SIMULATION!$D$4*$I13427)))-(EXP(-SIMULATION!$D$17*$J13446)/(1-EXP(-SIMULATION!$D$4*SIMULATION!$D$17))))</f>
        <v>1.4249063095306886</v>
      </c>
      <c r="L13446">
        <v>-0.11966339093372676</v>
      </c>
      <c r="M13446">
        <f t="shared" ca="1" si="210"/>
        <v>1.2543971887693839</v>
      </c>
    </row>
    <row r="13447" spans="1:13" x14ac:dyDescent="0.25">
      <c r="A13447" s="9"/>
      <c r="H13447" s="9"/>
      <c r="J13447">
        <v>20</v>
      </c>
      <c r="K13447">
        <f ca="1">SIMULATION!$D$3*SIMULATION!$D$17/$H13427/(SIMULATION!$D$17-$I13427)*(((EXP(-$I13427*$J13447))/(1-EXP(-SIMULATION!$D$4*$I13427)))-(EXP(-SIMULATION!$D$17*$J13447)/(1-EXP(-SIMULATION!$D$4*SIMULATION!$D$17))))</f>
        <v>1.3711218427300302</v>
      </c>
      <c r="L13447">
        <v>0.15505960583538386</v>
      </c>
      <c r="M13447">
        <f t="shared" ca="1" si="210"/>
        <v>1.5837274552160341</v>
      </c>
    </row>
    <row r="13448" spans="1:13" x14ac:dyDescent="0.25">
      <c r="A13448" s="9"/>
      <c r="H13448" s="9"/>
      <c r="J13448">
        <v>21</v>
      </c>
      <c r="K13448">
        <f ca="1">SIMULATION!$D$3*SIMULATION!$D$17/$H13427/(SIMULATION!$D$17-$I13427)*(((EXP(-$I13427*$J13448))/(1-EXP(-SIMULATION!$D$4*$I13427)))-(EXP(-SIMULATION!$D$17*$J13448)/(1-EXP(-SIMULATION!$D$4*SIMULATION!$D$17))))</f>
        <v>1.3193281619740245</v>
      </c>
      <c r="L13448">
        <v>3.4581184437537341E-2</v>
      </c>
      <c r="M13448">
        <f t="shared" ca="1" si="210"/>
        <v>1.3649520924768854</v>
      </c>
    </row>
    <row r="13449" spans="1:13" x14ac:dyDescent="0.25">
      <c r="A13449" s="9"/>
      <c r="H13449" s="9"/>
      <c r="J13449">
        <v>22</v>
      </c>
      <c r="K13449">
        <f ca="1">SIMULATION!$D$3*SIMULATION!$D$17/$H13427/(SIMULATION!$D$17-$I13427)*(((EXP(-$I13427*$J13449))/(1-EXP(-SIMULATION!$D$4*$I13427)))-(EXP(-SIMULATION!$D$17*$J13449)/(1-EXP(-SIMULATION!$D$4*SIMULATION!$D$17))))</f>
        <v>1.2694657496059607</v>
      </c>
      <c r="L13449">
        <v>0.21907205794095838</v>
      </c>
      <c r="M13449">
        <f t="shared" ca="1" si="210"/>
        <v>1.5475702238576998</v>
      </c>
    </row>
    <row r="13450" spans="1:13" x14ac:dyDescent="0.25">
      <c r="A13450" s="9"/>
      <c r="H13450" s="9"/>
      <c r="J13450">
        <v>23</v>
      </c>
      <c r="K13450">
        <f ca="1">SIMULATION!$D$3*SIMULATION!$D$17/$H13427/(SIMULATION!$D$17-$I13427)*(((EXP(-$I13427*$J13450))/(1-EXP(-SIMULATION!$D$4*$I13427)))-(EXP(-SIMULATION!$D$17*$J13450)/(1-EXP(-SIMULATION!$D$4*SIMULATION!$D$17))))</f>
        <v>1.2214716655304163</v>
      </c>
      <c r="L13450">
        <v>0.20621237318010208</v>
      </c>
      <c r="M13450">
        <f t="shared" ca="1" si="210"/>
        <v>1.4733542364516952</v>
      </c>
    </row>
    <row r="13451" spans="1:13" x14ac:dyDescent="0.25">
      <c r="A13451" s="9"/>
      <c r="H13451" s="9"/>
      <c r="J13451">
        <v>24</v>
      </c>
      <c r="K13451">
        <f ca="1">SIMULATION!$D$3*SIMULATION!$D$17/$H13427/(SIMULATION!$D$17-$I13427)*(((EXP(-$I13427*$J13451))/(1-EXP(-SIMULATION!$D$4*$I13427)))-(EXP(-SIMULATION!$D$17*$J13451)/(1-EXP(-SIMULATION!$D$4*SIMULATION!$D$17))))</f>
        <v>1.175281714691448</v>
      </c>
      <c r="L13451">
        <v>0.37361570013739975</v>
      </c>
      <c r="M13451">
        <f t="shared" ca="1" si="210"/>
        <v>1.6143854153845769</v>
      </c>
    </row>
    <row r="13452" spans="1:13" x14ac:dyDescent="0.25">
      <c r="A13452" s="9">
        <v>539</v>
      </c>
      <c r="B13452" s="2">
        <f ca="1">NORMINV(RAND(),SIMULATION!D7,SIMULATION!D8)</f>
        <v>54.651390749422546</v>
      </c>
      <c r="C13452" s="2">
        <v>2</v>
      </c>
      <c r="D13452" s="2">
        <f ca="1">SIMULATION!$D$11*(1+(SIMULATION!$D$12*LN(1+$C13452)))*(1+(SIMULATION!$D$13*(($B13452/63.5)-1)))</f>
        <v>9.5809481873379916</v>
      </c>
      <c r="E13452" s="2">
        <v>-0.13991206146786458</v>
      </c>
      <c r="F13452" s="2">
        <f ca="1">D13452*(1+E13452)</f>
        <v>8.2404579756307328</v>
      </c>
      <c r="G13452" s="2">
        <v>-0.42006633071075161</v>
      </c>
      <c r="H13452" s="9">
        <f>SIMULATION!$D$15*EXP($G$13452)</f>
        <v>145.0374070017285</v>
      </c>
      <c r="I13452" s="2">
        <f ca="1">$F13452/$H13452</f>
        <v>5.6816087283831036E-2</v>
      </c>
      <c r="J13452">
        <v>0</v>
      </c>
      <c r="K13452">
        <f ca="1">SIMULATION!$D$3*SIMULATION!$D$17/$H13452/(SIMULATION!$D$17-$I13452)*(((EXP(-$I13452*$J13452))/(1-EXP(-SIMULATION!$D$4*$I13452)))-(EXP(-SIMULATION!$D$17*$J13452)/(1-EXP(-SIMULATION!$D$4*SIMULATION!$D$17))))</f>
        <v>1.4936699712074162</v>
      </c>
      <c r="L13452">
        <v>9.6583688427468187E-2</v>
      </c>
      <c r="M13452">
        <f t="shared" ca="1" si="210"/>
        <v>1.6379341263199787</v>
      </c>
    </row>
    <row r="13453" spans="1:13" x14ac:dyDescent="0.25">
      <c r="A13453" s="9"/>
      <c r="H13453" s="9"/>
      <c r="J13453">
        <v>1</v>
      </c>
      <c r="K13453">
        <f ca="1">SIMULATION!$D$3*SIMULATION!$D$17/$H13452/(SIMULATION!$D$17-$I13452)*(((EXP(-$I13452*$J13453))/(1-EXP(-SIMULATION!$D$4*$I13452)))-(EXP(-SIMULATION!$D$17*$J13453)/(1-EXP(-SIMULATION!$D$4*SIMULATION!$D$17))))</f>
        <v>2.7324913870596448</v>
      </c>
      <c r="L13453">
        <v>0.16142274481541136</v>
      </c>
      <c r="M13453">
        <f t="shared" ca="1" si="210"/>
        <v>3.1735776469432833</v>
      </c>
    </row>
    <row r="13454" spans="1:13" x14ac:dyDescent="0.25">
      <c r="A13454" s="9"/>
      <c r="H13454" s="9"/>
      <c r="J13454">
        <v>2</v>
      </c>
      <c r="K13454">
        <f ca="1">SIMULATION!$D$3*SIMULATION!$D$17/$H13452/(SIMULATION!$D$17-$I13452)*(((EXP(-$I13452*$J13454))/(1-EXP(-SIMULATION!$D$4*$I13452)))-(EXP(-SIMULATION!$D$17*$J13454)/(1-EXP(-SIMULATION!$D$4*SIMULATION!$D$17))))</f>
        <v>3.4283038837587485</v>
      </c>
      <c r="L13454">
        <v>9.3863356814207044E-2</v>
      </c>
      <c r="M13454">
        <f t="shared" ca="1" si="210"/>
        <v>3.7500959944675278</v>
      </c>
    </row>
    <row r="13455" spans="1:13" x14ac:dyDescent="0.25">
      <c r="A13455" s="9"/>
      <c r="H13455" s="9"/>
      <c r="J13455">
        <v>3</v>
      </c>
      <c r="K13455">
        <f ca="1">SIMULATION!$D$3*SIMULATION!$D$17/$H13452/(SIMULATION!$D$17-$I13452)*(((EXP(-$I13452*$J13455))/(1-EXP(-SIMULATION!$D$4*$I13452)))-(EXP(-SIMULATION!$D$17*$J13455)/(1-EXP(-SIMULATION!$D$4*SIMULATION!$D$17))))</f>
        <v>3.7815588390895116</v>
      </c>
      <c r="L13455">
        <v>6.3507884952520882E-2</v>
      </c>
      <c r="M13455">
        <f t="shared" ca="1" si="210"/>
        <v>4.0217176427835968</v>
      </c>
    </row>
    <row r="13456" spans="1:13" x14ac:dyDescent="0.25">
      <c r="A13456" s="9"/>
      <c r="H13456" s="9"/>
      <c r="J13456">
        <v>4</v>
      </c>
      <c r="K13456">
        <f ca="1">SIMULATION!$D$3*SIMULATION!$D$17/$H13452/(SIMULATION!$D$17-$I13452)*(((EXP(-$I13452*$J13456))/(1-EXP(-SIMULATION!$D$4*$I13452)))-(EXP(-SIMULATION!$D$17*$J13456)/(1-EXP(-SIMULATION!$D$4*SIMULATION!$D$17))))</f>
        <v>3.9204112380194167</v>
      </c>
      <c r="L13456">
        <v>-0.40489057429384157</v>
      </c>
      <c r="M13456">
        <f t="shared" ca="1" si="210"/>
        <v>2.3330736803897048</v>
      </c>
    </row>
    <row r="13457" spans="1:13" x14ac:dyDescent="0.25">
      <c r="A13457" s="9"/>
      <c r="H13457" s="9"/>
      <c r="J13457">
        <v>5</v>
      </c>
      <c r="K13457">
        <f ca="1">SIMULATION!$D$3*SIMULATION!$D$17/$H13452/(SIMULATION!$D$17-$I13452)*(((EXP(-$I13452*$J13457))/(1-EXP(-SIMULATION!$D$4*$I13452)))-(EXP(-SIMULATION!$D$17*$J13457)/(1-EXP(-SIMULATION!$D$4*SIMULATION!$D$17))))</f>
        <v>3.9267033032076695</v>
      </c>
      <c r="L13457">
        <v>-0.17765965793071581</v>
      </c>
      <c r="M13457">
        <f t="shared" ca="1" si="210"/>
        <v>3.2290865375643829</v>
      </c>
    </row>
    <row r="13458" spans="1:13" x14ac:dyDescent="0.25">
      <c r="A13458" s="9"/>
      <c r="H13458" s="9"/>
      <c r="J13458">
        <v>6</v>
      </c>
      <c r="K13458">
        <f ca="1">SIMULATION!$D$3*SIMULATION!$D$17/$H13452/(SIMULATION!$D$17-$I13452)*(((EXP(-$I13452*$J13458))/(1-EXP(-SIMULATION!$D$4*$I13452)))-(EXP(-SIMULATION!$D$17*$J13458)/(1-EXP(-SIMULATION!$D$4*SIMULATION!$D$17))))</f>
        <v>3.8526145237084086</v>
      </c>
      <c r="L13458">
        <v>0.18360603813106355</v>
      </c>
      <c r="M13458">
        <f t="shared" ca="1" si="210"/>
        <v>4.5599778128527042</v>
      </c>
    </row>
    <row r="13459" spans="1:13" x14ac:dyDescent="0.25">
      <c r="A13459" s="9"/>
      <c r="H13459" s="9"/>
      <c r="J13459">
        <v>7</v>
      </c>
      <c r="K13459">
        <f ca="1">SIMULATION!$D$3*SIMULATION!$D$17/$H13452/(SIMULATION!$D$17-$I13452)*(((EXP(-$I13452*$J13459))/(1-EXP(-SIMULATION!$D$4*$I13452)))-(EXP(-SIMULATION!$D$17*$J13459)/(1-EXP(-SIMULATION!$D$4*SIMULATION!$D$17))))</f>
        <v>3.7313305354536594</v>
      </c>
      <c r="L13459">
        <v>-0.13688722199986705</v>
      </c>
      <c r="M13459">
        <f t="shared" ca="1" si="210"/>
        <v>3.2205590640921318</v>
      </c>
    </row>
    <row r="13460" spans="1:13" x14ac:dyDescent="0.25">
      <c r="A13460" s="9"/>
      <c r="H13460" s="9"/>
      <c r="J13460">
        <v>8</v>
      </c>
      <c r="K13460">
        <f ca="1">SIMULATION!$D$3*SIMULATION!$D$17/$H13452/(SIMULATION!$D$17-$I13452)*(((EXP(-$I13452*$J13460))/(1-EXP(-SIMULATION!$D$4*$I13452)))-(EXP(-SIMULATION!$D$17*$J13460)/(1-EXP(-SIMULATION!$D$4*SIMULATION!$D$17))))</f>
        <v>3.5838791843742364</v>
      </c>
      <c r="L13460">
        <v>0.58341841460519661</v>
      </c>
      <c r="M13460">
        <f t="shared" ca="1" si="210"/>
        <v>5.6747802962584188</v>
      </c>
    </row>
    <row r="13461" spans="1:13" x14ac:dyDescent="0.25">
      <c r="A13461" s="9"/>
      <c r="H13461" s="9"/>
      <c r="J13461">
        <v>9</v>
      </c>
      <c r="K13461">
        <f ca="1">SIMULATION!$D$3*SIMULATION!$D$17/$H13452/(SIMULATION!$D$17-$I13452)*(((EXP(-$I13452*$J13461))/(1-EXP(-SIMULATION!$D$4*$I13452)))-(EXP(-SIMULATION!$D$17*$J13461)/(1-EXP(-SIMULATION!$D$4*SIMULATION!$D$17))))</f>
        <v>3.4235104720955589</v>
      </c>
      <c r="L13461">
        <v>4.9039699308072858E-2</v>
      </c>
      <c r="M13461">
        <f t="shared" ca="1" si="210"/>
        <v>3.5913983962251637</v>
      </c>
    </row>
    <row r="13462" spans="1:13" x14ac:dyDescent="0.25">
      <c r="A13462" s="9"/>
      <c r="H13462" s="9"/>
      <c r="J13462">
        <v>10</v>
      </c>
      <c r="K13462">
        <f ca="1">SIMULATION!$D$3*SIMULATION!$D$17/$H13452/(SIMULATION!$D$17-$I13452)*(((EXP(-$I13452*$J13462))/(1-EXP(-SIMULATION!$D$4*$I13452)))-(EXP(-SIMULATION!$D$17*$J13462)/(1-EXP(-SIMULATION!$D$4*SIMULATION!$D$17))))</f>
        <v>3.2585026044641023</v>
      </c>
      <c r="L13462">
        <v>0.39244987688255412</v>
      </c>
      <c r="M13462">
        <f t="shared" ca="1" si="210"/>
        <v>4.5373015504075216</v>
      </c>
    </row>
    <row r="13463" spans="1:13" x14ac:dyDescent="0.25">
      <c r="A13463" s="9"/>
      <c r="H13463" s="9"/>
      <c r="J13463">
        <v>11</v>
      </c>
      <c r="K13463">
        <f ca="1">SIMULATION!$D$3*SIMULATION!$D$17/$H13452/(SIMULATION!$D$17-$I13452)*(((EXP(-$I13452*$J13463))/(1-EXP(-SIMULATION!$D$4*$I13452)))-(EXP(-SIMULATION!$D$17*$J13463)/(1-EXP(-SIMULATION!$D$4*SIMULATION!$D$17))))</f>
        <v>3.0939594887137156</v>
      </c>
      <c r="L13463">
        <v>0.15048525778531807</v>
      </c>
      <c r="M13463">
        <f t="shared" ca="1" si="210"/>
        <v>3.5595547799501301</v>
      </c>
    </row>
    <row r="13464" spans="1:13" x14ac:dyDescent="0.25">
      <c r="A13464" s="9"/>
      <c r="H13464" s="9"/>
      <c r="J13464">
        <v>12</v>
      </c>
      <c r="K13464">
        <f ca="1">SIMULATION!$D$3*SIMULATION!$D$17/$H13452/(SIMULATION!$D$17-$I13452)*(((EXP(-$I13452*$J13464))/(1-EXP(-SIMULATION!$D$4*$I13452)))-(EXP(-SIMULATION!$D$17*$J13464)/(1-EXP(-SIMULATION!$D$4*SIMULATION!$D$17))))</f>
        <v>2.9329619643729354</v>
      </c>
      <c r="L13464">
        <v>-0.17123003281988197</v>
      </c>
      <c r="M13464">
        <f t="shared" ca="1" si="210"/>
        <v>2.4307507909538923</v>
      </c>
    </row>
    <row r="13465" spans="1:13" x14ac:dyDescent="0.25">
      <c r="A13465" s="9"/>
      <c r="H13465" s="9"/>
      <c r="J13465">
        <v>13</v>
      </c>
      <c r="K13465">
        <f ca="1">SIMULATION!$D$3*SIMULATION!$D$17/$H13452/(SIMULATION!$D$17-$I13452)*(((EXP(-$I13452*$J13465))/(1-EXP(-SIMULATION!$D$4*$I13452)))-(EXP(-SIMULATION!$D$17*$J13465)/(1-EXP(-SIMULATION!$D$4*SIMULATION!$D$17))))</f>
        <v>2.7773049269056198</v>
      </c>
      <c r="L13465">
        <v>2.3801049014616146E-2</v>
      </c>
      <c r="M13465">
        <f t="shared" ca="1" si="210"/>
        <v>2.8434076975994351</v>
      </c>
    </row>
    <row r="13466" spans="1:13" x14ac:dyDescent="0.25">
      <c r="A13466" s="9"/>
      <c r="H13466" s="9"/>
      <c r="J13466">
        <v>14</v>
      </c>
      <c r="K13466">
        <f ca="1">SIMULATION!$D$3*SIMULATION!$D$17/$H13452/(SIMULATION!$D$17-$I13452)*(((EXP(-$I13452*$J13466))/(1-EXP(-SIMULATION!$D$4*$I13452)))-(EXP(-SIMULATION!$D$17*$J13466)/(1-EXP(-SIMULATION!$D$4*SIMULATION!$D$17))))</f>
        <v>2.6279691152235403</v>
      </c>
      <c r="L13466">
        <v>0.26454797635651595</v>
      </c>
      <c r="M13466">
        <f t="shared" ca="1" si="210"/>
        <v>3.3231930265833514</v>
      </c>
    </row>
    <row r="13467" spans="1:13" x14ac:dyDescent="0.25">
      <c r="A13467" s="9"/>
      <c r="H13467" s="9"/>
      <c r="J13467">
        <v>15</v>
      </c>
      <c r="K13467">
        <f ca="1">SIMULATION!$D$3*SIMULATION!$D$17/$H13452/(SIMULATION!$D$17-$I13452)*(((EXP(-$I13452*$J13467))/(1-EXP(-SIMULATION!$D$4*$I13452)))-(EXP(-SIMULATION!$D$17*$J13467)/(1-EXP(-SIMULATION!$D$4*SIMULATION!$D$17))))</f>
        <v>2.4854228973578922</v>
      </c>
      <c r="L13467">
        <v>0.26437225378697432</v>
      </c>
      <c r="M13467">
        <f t="shared" ca="1" si="210"/>
        <v>3.14249975034615</v>
      </c>
    </row>
    <row r="13468" spans="1:13" x14ac:dyDescent="0.25">
      <c r="A13468" s="9"/>
      <c r="H13468" s="9"/>
      <c r="J13468">
        <v>16</v>
      </c>
      <c r="K13468">
        <f ca="1">SIMULATION!$D$3*SIMULATION!$D$17/$H13452/(SIMULATION!$D$17-$I13452)*(((EXP(-$I13452*$J13468))/(1-EXP(-SIMULATION!$D$4*$I13452)))-(EXP(-SIMULATION!$D$17*$J13468)/(1-EXP(-SIMULATION!$D$4*SIMULATION!$D$17))))</f>
        <v>2.349815145048205</v>
      </c>
      <c r="L13468">
        <v>6.706913587293048E-2</v>
      </c>
      <c r="M13468">
        <f t="shared" ca="1" si="210"/>
        <v>2.507415216287713</v>
      </c>
    </row>
    <row r="13469" spans="1:13" x14ac:dyDescent="0.25">
      <c r="A13469" s="9"/>
      <c r="H13469" s="9"/>
      <c r="J13469">
        <v>17</v>
      </c>
      <c r="K13469">
        <f ca="1">SIMULATION!$D$3*SIMULATION!$D$17/$H13452/(SIMULATION!$D$17-$I13452)*(((EXP(-$I13452*$J13469))/(1-EXP(-SIMULATION!$D$4*$I13452)))-(EXP(-SIMULATION!$D$17*$J13469)/(1-EXP(-SIMULATION!$D$4*SIMULATION!$D$17))))</f>
        <v>2.2210983440204064</v>
      </c>
      <c r="L13469">
        <v>0.14145595387574253</v>
      </c>
      <c r="M13469">
        <f t="shared" ca="1" si="210"/>
        <v>2.5352859289256449</v>
      </c>
    </row>
    <row r="13470" spans="1:13" x14ac:dyDescent="0.25">
      <c r="A13470" s="9"/>
      <c r="H13470" s="9"/>
      <c r="J13470">
        <v>18</v>
      </c>
      <c r="K13470">
        <f ca="1">SIMULATION!$D$3*SIMULATION!$D$17/$H13452/(SIMULATION!$D$17-$I13452)*(((EXP(-$I13452*$J13470))/(1-EXP(-SIMULATION!$D$4*$I13452)))-(EXP(-SIMULATION!$D$17*$J13470)/(1-EXP(-SIMULATION!$D$4*SIMULATION!$D$17))))</f>
        <v>2.0991070245785299</v>
      </c>
      <c r="L13470">
        <v>-0.28529975158427628</v>
      </c>
      <c r="M13470">
        <f t="shared" ca="1" si="210"/>
        <v>1.5002323119174659</v>
      </c>
    </row>
    <row r="13471" spans="1:13" x14ac:dyDescent="0.25">
      <c r="A13471" s="9"/>
      <c r="H13471" s="9"/>
      <c r="J13471">
        <v>19</v>
      </c>
      <c r="K13471">
        <f ca="1">SIMULATION!$D$3*SIMULATION!$D$17/$H13452/(SIMULATION!$D$17-$I13452)*(((EXP(-$I13452*$J13471))/(1-EXP(-SIMULATION!$D$4*$I13452)))-(EXP(-SIMULATION!$D$17*$J13471)/(1-EXP(-SIMULATION!$D$4*SIMULATION!$D$17))))</f>
        <v>1.9836075858563982</v>
      </c>
      <c r="L13471">
        <v>0.15504995948068506</v>
      </c>
      <c r="M13471">
        <f t="shared" ca="1" si="210"/>
        <v>2.2911658616690125</v>
      </c>
    </row>
    <row r="13472" spans="1:13" x14ac:dyDescent="0.25">
      <c r="A13472" s="9"/>
      <c r="H13472" s="9"/>
      <c r="J13472">
        <v>20</v>
      </c>
      <c r="K13472">
        <f ca="1">SIMULATION!$D$3*SIMULATION!$D$17/$H13452/(SIMULATION!$D$17-$I13452)*(((EXP(-$I13452*$J13472))/(1-EXP(-SIMULATION!$D$4*$I13452)))-(EXP(-SIMULATION!$D$17*$J13472)/(1-EXP(-SIMULATION!$D$4*SIMULATION!$D$17))))</f>
        <v>1.87432981251203</v>
      </c>
      <c r="L13472">
        <v>0.13367436905423472</v>
      </c>
      <c r="M13472">
        <f t="shared" ca="1" si="210"/>
        <v>2.1248796675991177</v>
      </c>
    </row>
    <row r="13473" spans="1:13" x14ac:dyDescent="0.25">
      <c r="A13473" s="9"/>
      <c r="H13473" s="9"/>
      <c r="J13473">
        <v>21</v>
      </c>
      <c r="K13473">
        <f ca="1">SIMULATION!$D$3*SIMULATION!$D$17/$H13452/(SIMULATION!$D$17-$I13452)*(((EXP(-$I13452*$J13473))/(1-EXP(-SIMULATION!$D$4*$I13452)))-(EXP(-SIMULATION!$D$17*$J13473)/(1-EXP(-SIMULATION!$D$4*SIMULATION!$D$17))))</f>
        <v>1.7709866822448261</v>
      </c>
      <c r="L13473">
        <v>-2.1288293913623357E-2</v>
      </c>
      <c r="M13473">
        <f t="shared" ca="1" si="210"/>
        <v>1.7332853972360855</v>
      </c>
    </row>
    <row r="13474" spans="1:13" x14ac:dyDescent="0.25">
      <c r="A13474" s="9"/>
      <c r="H13474" s="9"/>
      <c r="J13474">
        <v>22</v>
      </c>
      <c r="K13474">
        <f ca="1">SIMULATION!$D$3*SIMULATION!$D$17/$H13452/(SIMULATION!$D$17-$I13452)*(((EXP(-$I13452*$J13474))/(1-EXP(-SIMULATION!$D$4*$I13452)))-(EXP(-SIMULATION!$D$17*$J13474)/(1-EXP(-SIMULATION!$D$4*SIMULATION!$D$17))))</f>
        <v>1.6732866912810929</v>
      </c>
      <c r="L13474">
        <v>0.45708799859133453</v>
      </c>
      <c r="M13474">
        <f t="shared" ca="1" si="210"/>
        <v>2.438125956068284</v>
      </c>
    </row>
    <row r="13475" spans="1:13" x14ac:dyDescent="0.25">
      <c r="A13475" s="9"/>
      <c r="H13475" s="9"/>
      <c r="J13475">
        <v>23</v>
      </c>
      <c r="K13475">
        <f ca="1">SIMULATION!$D$3*SIMULATION!$D$17/$H13452/(SIMULATION!$D$17-$I13452)*(((EXP(-$I13452*$J13475))/(1-EXP(-SIMULATION!$D$4*$I13452)))-(EXP(-SIMULATION!$D$17*$J13475)/(1-EXP(-SIMULATION!$D$4*SIMULATION!$D$17))))</f>
        <v>1.5809414054983006</v>
      </c>
      <c r="L13475">
        <v>-0.23331954793631018</v>
      </c>
      <c r="M13475">
        <f t="shared" ca="1" si="210"/>
        <v>1.2120768714536423</v>
      </c>
    </row>
    <row r="13476" spans="1:13" x14ac:dyDescent="0.25">
      <c r="A13476" s="9"/>
      <c r="H13476" s="9"/>
      <c r="J13476">
        <v>24</v>
      </c>
      <c r="K13476">
        <f ca="1">SIMULATION!$D$3*SIMULATION!$D$17/$H13452/(SIMULATION!$D$17-$I13452)*(((EXP(-$I13452*$J13476))/(1-EXP(-SIMULATION!$D$4*$I13452)))-(EXP(-SIMULATION!$D$17*$J13476)/(1-EXP(-SIMULATION!$D$4*SIMULATION!$D$17))))</f>
        <v>1.4936699712074162</v>
      </c>
      <c r="L13476">
        <v>0.24523351775460978</v>
      </c>
      <c r="M13476">
        <f t="shared" ca="1" si="210"/>
        <v>1.8599679126110373</v>
      </c>
    </row>
    <row r="13477" spans="1:13" x14ac:dyDescent="0.25">
      <c r="A13477" s="9">
        <v>540</v>
      </c>
      <c r="B13477" s="2">
        <f ca="1">NORMINV(RAND(),SIMULATION!D7,SIMULATION!D8)</f>
        <v>63.584161584645045</v>
      </c>
      <c r="C13477" s="2">
        <v>2</v>
      </c>
      <c r="D13477" s="2">
        <f ca="1">SIMULATION!$D$11*(1+(SIMULATION!$D$12*LN(1+$C13477)))*(1+(SIMULATION!$D$13*(($B13477/63.5)-1)))</f>
        <v>10.244311267593169</v>
      </c>
      <c r="E13477" s="2">
        <v>-5.3597642312672153E-2</v>
      </c>
      <c r="F13477" s="2">
        <f ca="1">D13477*(1+E13477)</f>
        <v>9.6952403365330326</v>
      </c>
      <c r="G13477" s="2">
        <v>0.10324174018117106</v>
      </c>
      <c r="H13477" s="9">
        <f>SIMULATION!$D$15*EXP($G$13477)</f>
        <v>244.76529195674567</v>
      </c>
      <c r="I13477" s="2">
        <f ca="1">$F13477/$H13477</f>
        <v>3.9610355941504777E-2</v>
      </c>
      <c r="J13477">
        <v>0</v>
      </c>
      <c r="K13477">
        <f ca="1">SIMULATION!$D$3*SIMULATION!$D$17/$H13477/(SIMULATION!$D$17-$I13477)*(((EXP(-$I13477*$J13477))/(1-EXP(-SIMULATION!$D$4*$I13477)))-(EXP(-SIMULATION!$D$17*$J13477)/(1-EXP(-SIMULATION!$D$4*SIMULATION!$D$17))))</f>
        <v>1.5538228357792994</v>
      </c>
      <c r="L13477">
        <v>6.1485911442815983E-2</v>
      </c>
      <c r="M13477">
        <f t="shared" ca="1" si="210"/>
        <v>1.6493610490578505</v>
      </c>
    </row>
    <row r="13478" spans="1:13" x14ac:dyDescent="0.25">
      <c r="A13478" s="9"/>
      <c r="H13478" s="9"/>
      <c r="J13478">
        <v>1</v>
      </c>
      <c r="K13478">
        <f ca="1">SIMULATION!$D$3*SIMULATION!$D$17/$H13477/(SIMULATION!$D$17-$I13477)*(((EXP(-$I13477*$J13478))/(1-EXP(-SIMULATION!$D$4*$I13477)))-(EXP(-SIMULATION!$D$17*$J13478)/(1-EXP(-SIMULATION!$D$4*SIMULATION!$D$17))))</f>
        <v>2.2836489277502499</v>
      </c>
      <c r="L13478">
        <v>-0.11105614467837847</v>
      </c>
      <c r="M13478">
        <f t="shared" ca="1" si="210"/>
        <v>2.0300356820353942</v>
      </c>
    </row>
    <row r="13479" spans="1:13" x14ac:dyDescent="0.25">
      <c r="A13479" s="9"/>
      <c r="H13479" s="9"/>
      <c r="J13479">
        <v>2</v>
      </c>
      <c r="K13479">
        <f ca="1">SIMULATION!$D$3*SIMULATION!$D$17/$H13477/(SIMULATION!$D$17-$I13477)*(((EXP(-$I13477*$J13479))/(1-EXP(-SIMULATION!$D$4*$I13477)))-(EXP(-SIMULATION!$D$17*$J13479)/(1-EXP(-SIMULATION!$D$4*SIMULATION!$D$17))))</f>
        <v>2.7013213269398388</v>
      </c>
      <c r="L13479">
        <v>-0.54176764410510725</v>
      </c>
      <c r="M13479">
        <f t="shared" ca="1" si="210"/>
        <v>1.2378328356727601</v>
      </c>
    </row>
    <row r="13480" spans="1:13" x14ac:dyDescent="0.25">
      <c r="A13480" s="9"/>
      <c r="H13480" s="9"/>
      <c r="J13480">
        <v>3</v>
      </c>
      <c r="K13480">
        <f ca="1">SIMULATION!$D$3*SIMULATION!$D$17/$H13477/(SIMULATION!$D$17-$I13477)*(((EXP(-$I13477*$J13480))/(1-EXP(-SIMULATION!$D$4*$I13477)))-(EXP(-SIMULATION!$D$17*$J13480)/(1-EXP(-SIMULATION!$D$4*SIMULATION!$D$17))))</f>
        <v>2.9209005623478284</v>
      </c>
      <c r="L13480">
        <v>5.4544250905082428E-2</v>
      </c>
      <c r="M13480">
        <f t="shared" ca="1" si="210"/>
        <v>3.0802188954893248</v>
      </c>
    </row>
    <row r="13481" spans="1:13" x14ac:dyDescent="0.25">
      <c r="A13481" s="9"/>
      <c r="H13481" s="9"/>
      <c r="J13481">
        <v>4</v>
      </c>
      <c r="K13481">
        <f ca="1">SIMULATION!$D$3*SIMULATION!$D$17/$H13477/(SIMULATION!$D$17-$I13477)*(((EXP(-$I13477*$J13481))/(1-EXP(-SIMULATION!$D$4*$I13477)))-(EXP(-SIMULATION!$D$17*$J13481)/(1-EXP(-SIMULATION!$D$4*SIMULATION!$D$17))))</f>
        <v>3.0154039507115931</v>
      </c>
      <c r="L13481">
        <v>0.24442261885496158</v>
      </c>
      <c r="M13481">
        <f t="shared" ca="1" si="210"/>
        <v>3.7524368812501181</v>
      </c>
    </row>
    <row r="13482" spans="1:13" x14ac:dyDescent="0.25">
      <c r="A13482" s="9"/>
      <c r="H13482" s="9"/>
      <c r="J13482">
        <v>5</v>
      </c>
      <c r="K13482">
        <f ca="1">SIMULATION!$D$3*SIMULATION!$D$17/$H13477/(SIMULATION!$D$17-$I13477)*(((EXP(-$I13477*$J13482))/(1-EXP(-SIMULATION!$D$4*$I13477)))-(EXP(-SIMULATION!$D$17*$J13482)/(1-EXP(-SIMULATION!$D$4*SIMULATION!$D$17))))</f>
        <v>3.031550251749731</v>
      </c>
      <c r="L13482">
        <v>-9.7602186434997185E-2</v>
      </c>
      <c r="M13482">
        <f t="shared" ca="1" si="210"/>
        <v>2.7356643188913909</v>
      </c>
    </row>
    <row r="13483" spans="1:13" x14ac:dyDescent="0.25">
      <c r="A13483" s="9"/>
      <c r="H13483" s="9"/>
      <c r="J13483">
        <v>6</v>
      </c>
      <c r="K13483">
        <f ca="1">SIMULATION!$D$3*SIMULATION!$D$17/$H13477/(SIMULATION!$D$17-$I13477)*(((EXP(-$I13477*$J13483))/(1-EXP(-SIMULATION!$D$4*$I13477)))-(EXP(-SIMULATION!$D$17*$J13483)/(1-EXP(-SIMULATION!$D$4*SIMULATION!$D$17))))</f>
        <v>2.9992082874031696</v>
      </c>
      <c r="L13483">
        <v>-0.28769001040250786</v>
      </c>
      <c r="M13483">
        <f t="shared" ca="1" si="210"/>
        <v>2.1363660240008642</v>
      </c>
    </row>
    <row r="13484" spans="1:13" x14ac:dyDescent="0.25">
      <c r="A13484" s="9"/>
      <c r="H13484" s="9"/>
      <c r="J13484">
        <v>7</v>
      </c>
      <c r="K13484">
        <f ca="1">SIMULATION!$D$3*SIMULATION!$D$17/$H13477/(SIMULATION!$D$17-$I13477)*(((EXP(-$I13477*$J13484))/(1-EXP(-SIMULATION!$D$4*$I13477)))-(EXP(-SIMULATION!$D$17*$J13484)/(1-EXP(-SIMULATION!$D$4*SIMULATION!$D$17))))</f>
        <v>2.9374517370579309</v>
      </c>
      <c r="L13484">
        <v>0.39425241968728725</v>
      </c>
      <c r="M13484">
        <f t="shared" ca="1" si="210"/>
        <v>4.0955491921076455</v>
      </c>
    </row>
    <row r="13485" spans="1:13" x14ac:dyDescent="0.25">
      <c r="A13485" s="9"/>
      <c r="H13485" s="9"/>
      <c r="J13485">
        <v>8</v>
      </c>
      <c r="K13485">
        <f ca="1">SIMULATION!$D$3*SIMULATION!$D$17/$H13477/(SIMULATION!$D$17-$I13477)*(((EXP(-$I13477*$J13485))/(1-EXP(-SIMULATION!$D$4*$I13477)))-(EXP(-SIMULATION!$D$17*$J13485)/(1-EXP(-SIMULATION!$D$4*SIMULATION!$D$17))))</f>
        <v>2.8584390921955638</v>
      </c>
      <c r="L13485">
        <v>0.32156179623435505</v>
      </c>
      <c r="M13485">
        <f t="shared" ca="1" si="210"/>
        <v>3.7776039011084688</v>
      </c>
    </row>
    <row r="13486" spans="1:13" x14ac:dyDescent="0.25">
      <c r="A13486" s="9"/>
      <c r="H13486" s="9"/>
      <c r="J13486">
        <v>9</v>
      </c>
      <c r="K13486">
        <f ca="1">SIMULATION!$D$3*SIMULATION!$D$17/$H13477/(SIMULATION!$D$17-$I13477)*(((EXP(-$I13477*$J13486))/(1-EXP(-SIMULATION!$D$4*$I13477)))-(EXP(-SIMULATION!$D$17*$J13486)/(1-EXP(-SIMULATION!$D$4*SIMULATION!$D$17))))</f>
        <v>2.769899924490554</v>
      </c>
      <c r="L13486">
        <v>-0.34031704582770628</v>
      </c>
      <c r="M13486">
        <f t="shared" ca="1" si="210"/>
        <v>1.827255764949542</v>
      </c>
    </row>
    <row r="13487" spans="1:13" x14ac:dyDescent="0.25">
      <c r="A13487" s="9"/>
      <c r="H13487" s="9"/>
      <c r="J13487">
        <v>10</v>
      </c>
      <c r="K13487">
        <f ca="1">SIMULATION!$D$3*SIMULATION!$D$17/$H13477/(SIMULATION!$D$17-$I13477)*(((EXP(-$I13477*$J13487))/(1-EXP(-SIMULATION!$D$4*$I13477)))-(EXP(-SIMULATION!$D$17*$J13487)/(1-EXP(-SIMULATION!$D$4*SIMULATION!$D$17))))</f>
        <v>2.6767280496551105</v>
      </c>
      <c r="L13487">
        <v>-0.12576975331845741</v>
      </c>
      <c r="M13487">
        <f t="shared" ca="1" si="210"/>
        <v>2.3400766231493915</v>
      </c>
    </row>
    <row r="13488" spans="1:13" x14ac:dyDescent="0.25">
      <c r="A13488" s="9"/>
      <c r="H13488" s="9"/>
      <c r="J13488">
        <v>11</v>
      </c>
      <c r="K13488">
        <f ca="1">SIMULATION!$D$3*SIMULATION!$D$17/$H13477/(SIMULATION!$D$17-$I13477)*(((EXP(-$I13477*$J13488))/(1-EXP(-SIMULATION!$D$4*$I13477)))-(EXP(-SIMULATION!$D$17*$J13488)/(1-EXP(-SIMULATION!$D$4*SIMULATION!$D$17))))</f>
        <v>2.5820023721691503</v>
      </c>
      <c r="L13488">
        <v>-7.1564100328958699E-2</v>
      </c>
      <c r="M13488">
        <f t="shared" ca="1" si="210"/>
        <v>2.3972236953576278</v>
      </c>
    </row>
    <row r="13489" spans="1:13" x14ac:dyDescent="0.25">
      <c r="A13489" s="9"/>
      <c r="H13489" s="9"/>
      <c r="J13489">
        <v>12</v>
      </c>
      <c r="K13489">
        <f ca="1">SIMULATION!$D$3*SIMULATION!$D$17/$H13477/(SIMULATION!$D$17-$I13477)*(((EXP(-$I13477*$J13489))/(1-EXP(-SIMULATION!$D$4*$I13477)))-(EXP(-SIMULATION!$D$17*$J13489)/(1-EXP(-SIMULATION!$D$4*SIMULATION!$D$17))))</f>
        <v>2.4876409776527653</v>
      </c>
      <c r="L13489">
        <v>0.14715896304972576</v>
      </c>
      <c r="M13489">
        <f t="shared" ca="1" si="210"/>
        <v>2.8537196443641526</v>
      </c>
    </row>
    <row r="13490" spans="1:13" x14ac:dyDescent="0.25">
      <c r="A13490" s="9"/>
      <c r="H13490" s="9"/>
      <c r="J13490">
        <v>13</v>
      </c>
      <c r="K13490">
        <f ca="1">SIMULATION!$D$3*SIMULATION!$D$17/$H13477/(SIMULATION!$D$17-$I13477)*(((EXP(-$I13477*$J13490))/(1-EXP(-SIMULATION!$D$4*$I13477)))-(EXP(-SIMULATION!$D$17*$J13490)/(1-EXP(-SIMULATION!$D$4*SIMULATION!$D$17))))</f>
        <v>2.3948202049087661</v>
      </c>
      <c r="L13490">
        <v>-0.292148176235969</v>
      </c>
      <c r="M13490">
        <f t="shared" ca="1" si="210"/>
        <v>1.6951778496316205</v>
      </c>
    </row>
    <row r="13491" spans="1:13" x14ac:dyDescent="0.25">
      <c r="A13491" s="9"/>
      <c r="H13491" s="9"/>
      <c r="J13491">
        <v>14</v>
      </c>
      <c r="K13491">
        <f ca="1">SIMULATION!$D$3*SIMULATION!$D$17/$H13477/(SIMULATION!$D$17-$I13477)*(((EXP(-$I13477*$J13491))/(1-EXP(-SIMULATION!$D$4*$I13477)))-(EXP(-SIMULATION!$D$17*$J13491)/(1-EXP(-SIMULATION!$D$4*SIMULATION!$D$17))))</f>
        <v>2.3042431145812494</v>
      </c>
      <c r="L13491">
        <v>0.41238589948067256</v>
      </c>
      <c r="M13491">
        <f t="shared" ca="1" si="210"/>
        <v>3.2544804840099846</v>
      </c>
    </row>
    <row r="13492" spans="1:13" x14ac:dyDescent="0.25">
      <c r="A13492" s="9"/>
      <c r="H13492" s="9"/>
      <c r="J13492">
        <v>15</v>
      </c>
      <c r="K13492">
        <f ca="1">SIMULATION!$D$3*SIMULATION!$D$17/$H13477/(SIMULATION!$D$17-$I13477)*(((EXP(-$I13477*$J13492))/(1-EXP(-SIMULATION!$D$4*$I13477)))-(EXP(-SIMULATION!$D$17*$J13492)/(1-EXP(-SIMULATION!$D$4*SIMULATION!$D$17))))</f>
        <v>2.2163114507283801</v>
      </c>
      <c r="L13492">
        <v>0.12145319948465651</v>
      </c>
      <c r="M13492">
        <f t="shared" ca="1" si="210"/>
        <v>2.4854895674738229</v>
      </c>
    </row>
    <row r="13493" spans="1:13" x14ac:dyDescent="0.25">
      <c r="A13493" s="9"/>
      <c r="H13493" s="9"/>
      <c r="J13493">
        <v>16</v>
      </c>
      <c r="K13493">
        <f ca="1">SIMULATION!$D$3*SIMULATION!$D$17/$H13477/(SIMULATION!$D$17-$I13477)*(((EXP(-$I13477*$J13493))/(1-EXP(-SIMULATION!$D$4*$I13477)))-(EXP(-SIMULATION!$D$17*$J13493)/(1-EXP(-SIMULATION!$D$4*SIMULATION!$D$17))))</f>
        <v>2.1312357614055104</v>
      </c>
      <c r="L13493">
        <v>0.27225144684959185</v>
      </c>
      <c r="M13493">
        <f t="shared" ca="1" si="210"/>
        <v>2.7114677810257519</v>
      </c>
    </row>
    <row r="13494" spans="1:13" x14ac:dyDescent="0.25">
      <c r="A13494" s="9"/>
      <c r="H13494" s="9"/>
      <c r="J13494">
        <v>17</v>
      </c>
      <c r="K13494">
        <f ca="1">SIMULATION!$D$3*SIMULATION!$D$17/$H13477/(SIMULATION!$D$17-$I13477)*(((EXP(-$I13477*$J13494))/(1-EXP(-SIMULATION!$D$4*$I13477)))-(EXP(-SIMULATION!$D$17*$J13494)/(1-EXP(-SIMULATION!$D$4*SIMULATION!$D$17))))</f>
        <v>2.0491058930144557</v>
      </c>
      <c r="L13494">
        <v>-0.31146512511479491</v>
      </c>
      <c r="M13494">
        <f t="shared" ca="1" si="210"/>
        <v>1.4108808696732449</v>
      </c>
    </row>
    <row r="13495" spans="1:13" x14ac:dyDescent="0.25">
      <c r="A13495" s="9"/>
      <c r="H13495" s="9"/>
      <c r="J13495">
        <v>18</v>
      </c>
      <c r="K13495">
        <f ca="1">SIMULATION!$D$3*SIMULATION!$D$17/$H13477/(SIMULATION!$D$17-$I13477)*(((EXP(-$I13477*$J13495))/(1-EXP(-SIMULATION!$D$4*$I13477)))-(EXP(-SIMULATION!$D$17*$J13495)/(1-EXP(-SIMULATION!$D$4*SIMULATION!$D$17))))</f>
        <v>1.9699360940582369</v>
      </c>
      <c r="L13495">
        <v>-0.4304592059378497</v>
      </c>
      <c r="M13495">
        <f t="shared" ca="1" si="210"/>
        <v>1.121958967261619</v>
      </c>
    </row>
    <row r="13496" spans="1:13" x14ac:dyDescent="0.25">
      <c r="A13496" s="9"/>
      <c r="H13496" s="9"/>
      <c r="J13496">
        <v>19</v>
      </c>
      <c r="K13496">
        <f ca="1">SIMULATION!$D$3*SIMULATION!$D$17/$H13477/(SIMULATION!$D$17-$I13477)*(((EXP(-$I13477*$J13496))/(1-EXP(-SIMULATION!$D$4*$I13477)))-(EXP(-SIMULATION!$D$17*$J13496)/(1-EXP(-SIMULATION!$D$4*SIMULATION!$D$17))))</f>
        <v>1.8936938507335754</v>
      </c>
      <c r="L13496">
        <v>-0.14433859551674694</v>
      </c>
      <c r="M13496">
        <f t="shared" ca="1" si="210"/>
        <v>1.6203607399799911</v>
      </c>
    </row>
    <row r="13497" spans="1:13" x14ac:dyDescent="0.25">
      <c r="A13497" s="9"/>
      <c r="H13497" s="9"/>
      <c r="J13497">
        <v>20</v>
      </c>
      <c r="K13497">
        <f ca="1">SIMULATION!$D$3*SIMULATION!$D$17/$H13477/(SIMULATION!$D$17-$I13477)*(((EXP(-$I13477*$J13497))/(1-EXP(-SIMULATION!$D$4*$I13477)))-(EXP(-SIMULATION!$D$17*$J13497)/(1-EXP(-SIMULATION!$D$4*SIMULATION!$D$17))))</f>
        <v>1.8203183001304843</v>
      </c>
      <c r="L13497">
        <v>-0.26115219965971515</v>
      </c>
      <c r="M13497">
        <f t="shared" ca="1" si="210"/>
        <v>1.3449381719705749</v>
      </c>
    </row>
    <row r="13498" spans="1:13" x14ac:dyDescent="0.25">
      <c r="A13498" s="9"/>
      <c r="H13498" s="9"/>
      <c r="J13498">
        <v>21</v>
      </c>
      <c r="K13498">
        <f ca="1">SIMULATION!$D$3*SIMULATION!$D$17/$H13477/(SIMULATION!$D$17-$I13477)*(((EXP(-$I13477*$J13498))/(1-EXP(-SIMULATION!$D$4*$I13477)))-(EXP(-SIMULATION!$D$17*$J13498)/(1-EXP(-SIMULATION!$D$4*SIMULATION!$D$17))))</f>
        <v>1.7497319670473506</v>
      </c>
      <c r="L13498">
        <v>0.15317449762484639</v>
      </c>
      <c r="M13498">
        <f t="shared" ca="1" si="210"/>
        <v>2.0177462820779626</v>
      </c>
    </row>
    <row r="13499" spans="1:13" x14ac:dyDescent="0.25">
      <c r="A13499" s="9"/>
      <c r="H13499" s="9"/>
      <c r="J13499">
        <v>22</v>
      </c>
      <c r="K13499">
        <f ca="1">SIMULATION!$D$3*SIMULATION!$D$17/$H13477/(SIMULATION!$D$17-$I13477)*(((EXP(-$I13477*$J13499))/(1-EXP(-SIMULATION!$D$4*$I13477)))-(EXP(-SIMULATION!$D$17*$J13499)/(1-EXP(-SIMULATION!$D$4*SIMULATION!$D$17))))</f>
        <v>1.6818482248560507</v>
      </c>
      <c r="L13499">
        <v>0.25242366757426321</v>
      </c>
      <c r="M13499">
        <f t="shared" ca="1" si="210"/>
        <v>2.1063865220774791</v>
      </c>
    </row>
    <row r="13500" spans="1:13" x14ac:dyDescent="0.25">
      <c r="A13500" s="9"/>
      <c r="H13500" s="9"/>
      <c r="J13500">
        <v>23</v>
      </c>
      <c r="K13500">
        <f ca="1">SIMULATION!$D$3*SIMULATION!$D$17/$H13477/(SIMULATION!$D$17-$I13477)*(((EXP(-$I13477*$J13500))/(1-EXP(-SIMULATION!$D$4*$I13477)))-(EXP(-SIMULATION!$D$17*$J13500)/(1-EXP(-SIMULATION!$D$4*SIMULATION!$D$17))))</f>
        <v>1.6165760185790963</v>
      </c>
      <c r="L13500">
        <v>0.18475504597031189</v>
      </c>
      <c r="M13500">
        <f t="shared" ca="1" si="210"/>
        <v>1.9152465952061812</v>
      </c>
    </row>
    <row r="13501" spans="1:13" x14ac:dyDescent="0.25">
      <c r="A13501" s="9"/>
      <c r="H13501" s="9"/>
      <c r="J13501">
        <v>24</v>
      </c>
      <c r="K13501">
        <f ca="1">SIMULATION!$D$3*SIMULATION!$D$17/$H13477/(SIMULATION!$D$17-$I13477)*(((EXP(-$I13477*$J13501))/(1-EXP(-SIMULATION!$D$4*$I13477)))-(EXP(-SIMULATION!$D$17*$J13501)/(1-EXP(-SIMULATION!$D$4*SIMULATION!$D$17))))</f>
        <v>1.5538228357792996</v>
      </c>
      <c r="L13501">
        <v>0.3251562400633361</v>
      </c>
      <c r="M13501">
        <f t="shared" ca="1" si="210"/>
        <v>2.0590580267858472</v>
      </c>
    </row>
    <row r="13502" spans="1:13" x14ac:dyDescent="0.25">
      <c r="A13502" s="9">
        <v>541</v>
      </c>
      <c r="B13502" s="2">
        <f ca="1">NORMINV(RAND(),SIMULATION!D7,SIMULATION!D8)</f>
        <v>54.841621748856667</v>
      </c>
      <c r="C13502" s="2">
        <v>2</v>
      </c>
      <c r="D13502" s="2">
        <f ca="1">SIMULATION!$D$11*(1+(SIMULATION!$D$12*LN(1+$C13502)))*(1+(SIMULATION!$D$13*(($B13502/63.5)-1)))</f>
        <v>9.5950750718257325</v>
      </c>
      <c r="E13502" s="2">
        <v>0.28503661276616538</v>
      </c>
      <c r="F13502" s="2">
        <f ca="1">D13502*(1+E13502)</f>
        <v>12.330022769536011</v>
      </c>
      <c r="G13502" s="2">
        <v>1.0034638702375465</v>
      </c>
      <c r="H13502" s="9">
        <f>SIMULATION!$D$15*EXP($G$13502)</f>
        <v>602.1592164060396</v>
      </c>
      <c r="I13502" s="2">
        <f ca="1">$F13502/$H13502</f>
        <v>2.0476349831739189E-2</v>
      </c>
      <c r="J13502">
        <v>0</v>
      </c>
      <c r="K13502">
        <f ca="1">SIMULATION!$D$3*SIMULATION!$D$17/$H13502/(SIMULATION!$D$17-$I13502)*(((EXP(-$I13502*$J13502))/(1-EXP(-SIMULATION!$D$4*$I13502)))-(EXP(-SIMULATION!$D$17*$J13502)/(1-EXP(-SIMULATION!$D$4*SIMULATION!$D$17))))</f>
        <v>1.5085674411697536</v>
      </c>
      <c r="L13502">
        <v>0.11966284804706737</v>
      </c>
      <c r="M13502">
        <f t="shared" ca="1" si="210"/>
        <v>1.6890869176512031</v>
      </c>
    </row>
    <row r="13503" spans="1:13" x14ac:dyDescent="0.25">
      <c r="A13503" s="9"/>
      <c r="H13503" s="9"/>
      <c r="J13503">
        <v>1</v>
      </c>
      <c r="K13503">
        <f ca="1">SIMULATION!$D$3*SIMULATION!$D$17/$H13502/(SIMULATION!$D$17-$I13502)*(((EXP(-$I13502*$J13503))/(1-EXP(-SIMULATION!$D$4*$I13502)))-(EXP(-SIMULATION!$D$17*$J13503)/(1-EXP(-SIMULATION!$D$4*SIMULATION!$D$17))))</f>
        <v>1.8024811779405843</v>
      </c>
      <c r="L13503">
        <v>0.43616005573854805</v>
      </c>
      <c r="M13503">
        <f t="shared" ca="1" si="210"/>
        <v>2.5886514689788331</v>
      </c>
    </row>
    <row r="13504" spans="1:13" x14ac:dyDescent="0.25">
      <c r="A13504" s="9"/>
      <c r="H13504" s="9"/>
      <c r="J13504">
        <v>2</v>
      </c>
      <c r="K13504">
        <f ca="1">SIMULATION!$D$3*SIMULATION!$D$17/$H13502/(SIMULATION!$D$17-$I13502)*(((EXP(-$I13502*$J13504))/(1-EXP(-SIMULATION!$D$4*$I13502)))-(EXP(-SIMULATION!$D$17*$J13504)/(1-EXP(-SIMULATION!$D$4*SIMULATION!$D$17))))</f>
        <v>1.9738890513786775</v>
      </c>
      <c r="L13504">
        <v>0.10343033490509491</v>
      </c>
      <c r="M13504">
        <f t="shared" ca="1" si="210"/>
        <v>2.1780490570282742</v>
      </c>
    </row>
    <row r="13505" spans="1:13" x14ac:dyDescent="0.25">
      <c r="A13505" s="9"/>
      <c r="H13505" s="9"/>
      <c r="J13505">
        <v>3</v>
      </c>
      <c r="K13505">
        <f ca="1">SIMULATION!$D$3*SIMULATION!$D$17/$H13502/(SIMULATION!$D$17-$I13502)*(((EXP(-$I13502*$J13505))/(1-EXP(-SIMULATION!$D$4*$I13502)))-(EXP(-SIMULATION!$D$17*$J13505)/(1-EXP(-SIMULATION!$D$4*SIMULATION!$D$17))))</f>
        <v>2.0671355192735916</v>
      </c>
      <c r="L13505">
        <v>9.7110206739759772E-2</v>
      </c>
      <c r="M13505">
        <f t="shared" ca="1" si="210"/>
        <v>2.2678754769093508</v>
      </c>
    </row>
    <row r="13506" spans="1:13" x14ac:dyDescent="0.25">
      <c r="A13506" s="9"/>
      <c r="H13506" s="9"/>
      <c r="J13506">
        <v>4</v>
      </c>
      <c r="K13506">
        <f ca="1">SIMULATION!$D$3*SIMULATION!$D$17/$H13502/(SIMULATION!$D$17-$I13502)*(((EXP(-$I13502*$J13506))/(1-EXP(-SIMULATION!$D$4*$I13502)))-(EXP(-SIMULATION!$D$17*$J13506)/(1-EXP(-SIMULATION!$D$4*SIMULATION!$D$17))))</f>
        <v>2.1106306281147051</v>
      </c>
      <c r="L13506">
        <v>-0.14501290708577663</v>
      </c>
      <c r="M13506">
        <f t="shared" ca="1" si="210"/>
        <v>1.804561944947513</v>
      </c>
    </row>
    <row r="13507" spans="1:13" x14ac:dyDescent="0.25">
      <c r="A13507" s="9"/>
      <c r="H13507" s="9"/>
      <c r="J13507">
        <v>5</v>
      </c>
      <c r="K13507">
        <f ca="1">SIMULATION!$D$3*SIMULATION!$D$17/$H13502/(SIMULATION!$D$17-$I13502)*(((EXP(-$I13502*$J13507))/(1-EXP(-SIMULATION!$D$4*$I13502)))-(EXP(-SIMULATION!$D$17*$J13507)/(1-EXP(-SIMULATION!$D$4*SIMULATION!$D$17))))</f>
        <v>2.1225734078431753</v>
      </c>
      <c r="L13507">
        <v>6.5701766600019737E-2</v>
      </c>
      <c r="M13507">
        <f t="shared" ref="M13507:M13570" ca="1" si="211">$K13507*(1+$L13507)</f>
        <v>2.2620302304766962</v>
      </c>
    </row>
    <row r="13508" spans="1:13" x14ac:dyDescent="0.25">
      <c r="A13508" s="9"/>
      <c r="H13508" s="9"/>
      <c r="J13508">
        <v>6</v>
      </c>
      <c r="K13508">
        <f ca="1">SIMULATION!$D$3*SIMULATION!$D$17/$H13502/(SIMULATION!$D$17-$I13502)*(((EXP(-$I13502*$J13508))/(1-EXP(-SIMULATION!$D$4*$I13502)))-(EXP(-SIMULATION!$D$17*$J13508)/(1-EXP(-SIMULATION!$D$4*SIMULATION!$D$17))))</f>
        <v>2.1146195592917434</v>
      </c>
      <c r="L13508">
        <v>-0.13824971955200904</v>
      </c>
      <c r="M13508">
        <f t="shared" ca="1" si="211"/>
        <v>1.822273998260467</v>
      </c>
    </row>
    <row r="13509" spans="1:13" x14ac:dyDescent="0.25">
      <c r="A13509" s="9"/>
      <c r="H13509" s="9"/>
      <c r="J13509">
        <v>7</v>
      </c>
      <c r="K13509">
        <f ca="1">SIMULATION!$D$3*SIMULATION!$D$17/$H13502/(SIMULATION!$D$17-$I13502)*(((EXP(-$I13502*$J13509))/(1-EXP(-SIMULATION!$D$4*$I13502)))-(EXP(-SIMULATION!$D$17*$J13509)/(1-EXP(-SIMULATION!$D$4*SIMULATION!$D$17))))</f>
        <v>2.0942317945324422</v>
      </c>
      <c r="L13509">
        <v>-0.42997367255846863</v>
      </c>
      <c r="M13509">
        <f t="shared" ca="1" si="211"/>
        <v>1.1937672586486157</v>
      </c>
    </row>
    <row r="13510" spans="1:13" x14ac:dyDescent="0.25">
      <c r="A13510" s="9"/>
      <c r="H13510" s="9"/>
      <c r="J13510">
        <v>8</v>
      </c>
      <c r="K13510">
        <f ca="1">SIMULATION!$D$3*SIMULATION!$D$17/$H13502/(SIMULATION!$D$17-$I13502)*(((EXP(-$I13502*$J13510))/(1-EXP(-SIMULATION!$D$4*$I13502)))-(EXP(-SIMULATION!$D$17*$J13510)/(1-EXP(-SIMULATION!$D$4*SIMULATION!$D$17))))</f>
        <v>2.0661859892844809</v>
      </c>
      <c r="L13510">
        <v>-0.41703416688028028</v>
      </c>
      <c r="M13510">
        <f t="shared" ca="1" si="211"/>
        <v>1.2045158366235198</v>
      </c>
    </row>
    <row r="13511" spans="1:13" x14ac:dyDescent="0.25">
      <c r="A13511" s="9"/>
      <c r="H13511" s="9"/>
      <c r="J13511">
        <v>9</v>
      </c>
      <c r="K13511">
        <f ca="1">SIMULATION!$D$3*SIMULATION!$D$17/$H13502/(SIMULATION!$D$17-$I13502)*(((EXP(-$I13502*$J13511))/(1-EXP(-SIMULATION!$D$4*$I13502)))-(EXP(-SIMULATION!$D$17*$J13511)/(1-EXP(-SIMULATION!$D$4*SIMULATION!$D$17))))</f>
        <v>2.0335363592523779</v>
      </c>
      <c r="L13511">
        <v>-3.0811193239263793E-2</v>
      </c>
      <c r="M13511">
        <f t="shared" ca="1" si="211"/>
        <v>1.9708806775283838</v>
      </c>
    </row>
    <row r="13512" spans="1:13" x14ac:dyDescent="0.25">
      <c r="A13512" s="9"/>
      <c r="H13512" s="9"/>
      <c r="J13512">
        <v>10</v>
      </c>
      <c r="K13512">
        <f ca="1">SIMULATION!$D$3*SIMULATION!$D$17/$H13502/(SIMULATION!$D$17-$I13502)*(((EXP(-$I13502*$J13512))/(1-EXP(-SIMULATION!$D$4*$I13502)))-(EXP(-SIMULATION!$D$17*$J13512)/(1-EXP(-SIMULATION!$D$4*SIMULATION!$D$17))))</f>
        <v>1.9982339659203243</v>
      </c>
      <c r="L13512">
        <v>-8.1384307784378759E-4</v>
      </c>
      <c r="M13512">
        <f t="shared" ca="1" si="211"/>
        <v>1.9966077170392476</v>
      </c>
    </row>
    <row r="13513" spans="1:13" x14ac:dyDescent="0.25">
      <c r="A13513" s="9"/>
      <c r="H13513" s="9"/>
      <c r="J13513">
        <v>11</v>
      </c>
      <c r="K13513">
        <f ca="1">SIMULATION!$D$3*SIMULATION!$D$17/$H13502/(SIMULATION!$D$17-$I13502)*(((EXP(-$I13502*$J13513))/(1-EXP(-SIMULATION!$D$4*$I13502)))-(EXP(-SIMULATION!$D$17*$J13513)/(1-EXP(-SIMULATION!$D$4*SIMULATION!$D$17))))</f>
        <v>1.961523067499704</v>
      </c>
      <c r="L13513">
        <v>-6.0791793551536751E-2</v>
      </c>
      <c r="M13513">
        <f t="shared" ca="1" si="211"/>
        <v>1.8422785621336848</v>
      </c>
    </row>
    <row r="13514" spans="1:13" x14ac:dyDescent="0.25">
      <c r="A13514" s="9"/>
      <c r="H13514" s="9"/>
      <c r="J13514">
        <v>12</v>
      </c>
      <c r="K13514">
        <f ca="1">SIMULATION!$D$3*SIMULATION!$D$17/$H13502/(SIMULATION!$D$17-$I13502)*(((EXP(-$I13502*$J13514))/(1-EXP(-SIMULATION!$D$4*$I13502)))-(EXP(-SIMULATION!$D$17*$J13514)/(1-EXP(-SIMULATION!$D$4*SIMULATION!$D$17))))</f>
        <v>1.9241951077100068</v>
      </c>
      <c r="L13514">
        <v>-1.5949712838534896E-2</v>
      </c>
      <c r="M13514">
        <f t="shared" ca="1" si="211"/>
        <v>1.8935047482967184</v>
      </c>
    </row>
    <row r="13515" spans="1:13" x14ac:dyDescent="0.25">
      <c r="A13515" s="9"/>
      <c r="H13515" s="9"/>
      <c r="J13515">
        <v>13</v>
      </c>
      <c r="K13515">
        <f ca="1">SIMULATION!$D$3*SIMULATION!$D$17/$H13502/(SIMULATION!$D$17-$I13502)*(((EXP(-$I13502*$J13515))/(1-EXP(-SIMULATION!$D$4*$I13502)))-(EXP(-SIMULATION!$D$17*$J13515)/(1-EXP(-SIMULATION!$D$4*SIMULATION!$D$17))))</f>
        <v>1.8867514754786399</v>
      </c>
      <c r="L13515">
        <v>-0.44237507327960723</v>
      </c>
      <c r="M13515">
        <f t="shared" ca="1" si="211"/>
        <v>1.0520996532533695</v>
      </c>
    </row>
    <row r="13516" spans="1:13" x14ac:dyDescent="0.25">
      <c r="A13516" s="9"/>
      <c r="H13516" s="9"/>
      <c r="J13516">
        <v>14</v>
      </c>
      <c r="K13516">
        <f ca="1">SIMULATION!$D$3*SIMULATION!$D$17/$H13502/(SIMULATION!$D$17-$I13502)*(((EXP(-$I13502*$J13516))/(1-EXP(-SIMULATION!$D$4*$I13502)))-(EXP(-SIMULATION!$D$17*$J13516)/(1-EXP(-SIMULATION!$D$4*SIMULATION!$D$17))))</f>
        <v>1.8495078028810861</v>
      </c>
      <c r="L13516">
        <v>-3.4638780450850754E-2</v>
      </c>
      <c r="M13516">
        <f t="shared" ca="1" si="211"/>
        <v>1.7854431081549527</v>
      </c>
    </row>
    <row r="13517" spans="1:13" x14ac:dyDescent="0.25">
      <c r="A13517" s="9"/>
      <c r="H13517" s="9"/>
      <c r="J13517">
        <v>15</v>
      </c>
      <c r="K13517">
        <f ca="1">SIMULATION!$D$3*SIMULATION!$D$17/$H13502/(SIMULATION!$D$17-$I13502)*(((EXP(-$I13502*$J13517))/(1-EXP(-SIMULATION!$D$4*$I13502)))-(EXP(-SIMULATION!$D$17*$J13517)/(1-EXP(-SIMULATION!$D$4*SIMULATION!$D$17))))</f>
        <v>1.8126607994154402</v>
      </c>
      <c r="L13517">
        <v>4.6686776521223022E-2</v>
      </c>
      <c r="M13517">
        <f t="shared" ca="1" si="211"/>
        <v>1.8972880890665305</v>
      </c>
    </row>
    <row r="13518" spans="1:13" x14ac:dyDescent="0.25">
      <c r="A13518" s="9"/>
      <c r="H13518" s="9"/>
      <c r="J13518">
        <v>16</v>
      </c>
      <c r="K13518">
        <f ca="1">SIMULATION!$D$3*SIMULATION!$D$17/$H13502/(SIMULATION!$D$17-$I13502)*(((EXP(-$I13502*$J13518))/(1-EXP(-SIMULATION!$D$4*$I13502)))-(EXP(-SIMULATION!$D$17*$J13518)/(1-EXP(-SIMULATION!$D$4*SIMULATION!$D$17))))</f>
        <v>1.776331078698735</v>
      </c>
      <c r="L13518">
        <v>-0.19548781734173287</v>
      </c>
      <c r="M13518">
        <f t="shared" ca="1" si="211"/>
        <v>1.4290799932476332</v>
      </c>
    </row>
    <row r="13519" spans="1:13" x14ac:dyDescent="0.25">
      <c r="A13519" s="9"/>
      <c r="H13519" s="9"/>
      <c r="J13519">
        <v>17</v>
      </c>
      <c r="K13519">
        <f ca="1">SIMULATION!$D$3*SIMULATION!$D$17/$H13502/(SIMULATION!$D$17-$I13502)*(((EXP(-$I13502*$J13519))/(1-EXP(-SIMULATION!$D$4*$I13502)))-(EXP(-SIMULATION!$D$17*$J13519)/(1-EXP(-SIMULATION!$D$4*SIMULATION!$D$17))))</f>
        <v>1.7405906005715459</v>
      </c>
      <c r="L13519">
        <v>-0.11335971259200173</v>
      </c>
      <c r="M13519">
        <f t="shared" ca="1" si="211"/>
        <v>1.5432777503504158</v>
      </c>
    </row>
    <row r="13520" spans="1:13" x14ac:dyDescent="0.25">
      <c r="A13520" s="9"/>
      <c r="H13520" s="9"/>
      <c r="J13520">
        <v>18</v>
      </c>
      <c r="K13520">
        <f ca="1">SIMULATION!$D$3*SIMULATION!$D$17/$H13502/(SIMULATION!$D$17-$I13502)*(((EXP(-$I13502*$J13520))/(1-EXP(-SIMULATION!$D$4*$I13502)))-(EXP(-SIMULATION!$D$17*$J13520)/(1-EXP(-SIMULATION!$D$4*SIMULATION!$D$17))))</f>
        <v>1.7054802544290038</v>
      </c>
      <c r="L13520">
        <v>-0.31848848475878255</v>
      </c>
      <c r="M13520">
        <f t="shared" ca="1" si="211"/>
        <v>1.1623044324098875</v>
      </c>
    </row>
    <row r="13521" spans="1:13" x14ac:dyDescent="0.25">
      <c r="A13521" s="9"/>
      <c r="H13521" s="9"/>
      <c r="J13521">
        <v>19</v>
      </c>
      <c r="K13521">
        <f ca="1">SIMULATION!$D$3*SIMULATION!$D$17/$H13502/(SIMULATION!$D$17-$I13502)*(((EXP(-$I13502*$J13521))/(1-EXP(-SIMULATION!$D$4*$I13502)))-(EXP(-SIMULATION!$D$17*$J13521)/(1-EXP(-SIMULATION!$D$4*SIMULATION!$D$17))))</f>
        <v>1.6710211248556683</v>
      </c>
      <c r="L13521">
        <v>-0.23372151081058934</v>
      </c>
      <c r="M13521">
        <f t="shared" ca="1" si="211"/>
        <v>1.280467542957991</v>
      </c>
    </row>
    <row r="13522" spans="1:13" x14ac:dyDescent="0.25">
      <c r="A13522" s="9"/>
      <c r="H13522" s="9"/>
      <c r="J13522">
        <v>20</v>
      </c>
      <c r="K13522">
        <f ca="1">SIMULATION!$D$3*SIMULATION!$D$17/$H13502/(SIMULATION!$D$17-$I13502)*(((EXP(-$I13502*$J13522))/(1-EXP(-SIMULATION!$D$4*$I13502)))-(EXP(-SIMULATION!$D$17*$J13522)/(1-EXP(-SIMULATION!$D$4*SIMULATION!$D$17))))</f>
        <v>1.6372217087717464</v>
      </c>
      <c r="L13522">
        <v>9.7724758626467012E-2</v>
      </c>
      <c r="M13522">
        <f t="shared" ca="1" si="211"/>
        <v>1.7972188050794771</v>
      </c>
    </row>
    <row r="13523" spans="1:13" x14ac:dyDescent="0.25">
      <c r="A13523" s="9"/>
      <c r="H13523" s="9"/>
      <c r="J13523">
        <v>21</v>
      </c>
      <c r="K13523">
        <f ca="1">SIMULATION!$D$3*SIMULATION!$D$17/$H13502/(SIMULATION!$D$17-$I13502)*(((EXP(-$I13502*$J13523))/(1-EXP(-SIMULATION!$D$4*$I13502)))-(EXP(-SIMULATION!$D$17*$J13523)/(1-EXP(-SIMULATION!$D$4*SIMULATION!$D$17))))</f>
        <v>1.6040825382529944</v>
      </c>
      <c r="L13523">
        <v>1.0395870496449867E-2</v>
      </c>
      <c r="M13523">
        <f t="shared" ca="1" si="211"/>
        <v>1.6207583725862893</v>
      </c>
    </row>
    <row r="13524" spans="1:13" x14ac:dyDescent="0.25">
      <c r="A13524" s="9"/>
      <c r="H13524" s="9"/>
      <c r="J13524">
        <v>22</v>
      </c>
      <c r="K13524">
        <f ca="1">SIMULATION!$D$3*SIMULATION!$D$17/$H13502/(SIMULATION!$D$17-$I13502)*(((EXP(-$I13502*$J13524))/(1-EXP(-SIMULATION!$D$4*$I13502)))-(EXP(-SIMULATION!$D$17*$J13524)/(1-EXP(-SIMULATION!$D$4*SIMULATION!$D$17))))</f>
        <v>1.5715991408859562</v>
      </c>
      <c r="L13524">
        <v>0.16890204852305285</v>
      </c>
      <c r="M13524">
        <f t="shared" ca="1" si="211"/>
        <v>1.8370454552386641</v>
      </c>
    </row>
    <row r="13525" spans="1:13" x14ac:dyDescent="0.25">
      <c r="A13525" s="9"/>
      <c r="H13525" s="9"/>
      <c r="J13525">
        <v>23</v>
      </c>
      <c r="K13525">
        <f ca="1">SIMULATION!$D$3*SIMULATION!$D$17/$H13502/(SIMULATION!$D$17-$I13502)*(((EXP(-$I13502*$J13525))/(1-EXP(-SIMULATION!$D$4*$I13502)))-(EXP(-SIMULATION!$D$17*$J13525)/(1-EXP(-SIMULATION!$D$4*SIMULATION!$D$17))))</f>
        <v>1.5397639348172367</v>
      </c>
      <c r="L13525">
        <v>-0.19525908718419624</v>
      </c>
      <c r="M13525">
        <f t="shared" ca="1" si="211"/>
        <v>1.2391110344256768</v>
      </c>
    </row>
    <row r="13526" spans="1:13" x14ac:dyDescent="0.25">
      <c r="A13526" s="9"/>
      <c r="H13526" s="9"/>
      <c r="J13526">
        <v>24</v>
      </c>
      <c r="K13526">
        <f ca="1">SIMULATION!$D$3*SIMULATION!$D$17/$H13502/(SIMULATION!$D$17-$I13502)*(((EXP(-$I13502*$J13526))/(1-EXP(-SIMULATION!$D$4*$I13502)))-(EXP(-SIMULATION!$D$17*$J13526)/(1-EXP(-SIMULATION!$D$4*SIMULATION!$D$17))))</f>
        <v>1.5085674411697536</v>
      </c>
      <c r="L13526">
        <v>-0.24562417574576079</v>
      </c>
      <c r="M13526">
        <f t="shared" ca="1" si="211"/>
        <v>1.1380268068755415</v>
      </c>
    </row>
    <row r="13527" spans="1:13" x14ac:dyDescent="0.25">
      <c r="A13527" s="9">
        <v>542</v>
      </c>
      <c r="B13527" s="2">
        <f ca="1">NORMINV(RAND(),SIMULATION!D7,SIMULATION!D8)</f>
        <v>63.417205593737471</v>
      </c>
      <c r="C13527" s="2">
        <v>2</v>
      </c>
      <c r="D13527" s="2">
        <f ca="1">SIMULATION!$D$11*(1+(SIMULATION!$D$12*LN(1+$C13527)))*(1+(SIMULATION!$D$13*(($B13527/63.5)-1)))</f>
        <v>10.231912825672012</v>
      </c>
      <c r="E13527" s="2">
        <v>3.3566009219450063E-2</v>
      </c>
      <c r="F13527" s="2">
        <f ca="1">D13527*(1+E13527)</f>
        <v>10.575357305911128</v>
      </c>
      <c r="G13527" s="2">
        <v>0.90226248639730033</v>
      </c>
      <c r="H13527" s="9">
        <f>SIMULATION!$D$15*EXP($G$13527)</f>
        <v>544.20200224108623</v>
      </c>
      <c r="I13527" s="2">
        <f ca="1">$F13527/$H13527</f>
        <v>1.9432779119445711E-2</v>
      </c>
      <c r="J13527">
        <v>0</v>
      </c>
      <c r="K13527">
        <f ca="1">SIMULATION!$D$3*SIMULATION!$D$17/$H13527/(SIMULATION!$D$17-$I13527)*(((EXP(-$I13527*$J13527))/(1-EXP(-SIMULATION!$D$4*$I13527)))-(EXP(-SIMULATION!$D$17*$J13527)/(1-EXP(-SIMULATION!$D$4*SIMULATION!$D$17))))</f>
        <v>1.77843802731921</v>
      </c>
      <c r="L13527">
        <v>-0.34054992302661596</v>
      </c>
      <c r="M13527">
        <f t="shared" ca="1" si="211"/>
        <v>1.1727910940080462</v>
      </c>
    </row>
    <row r="13528" spans="1:13" x14ac:dyDescent="0.25">
      <c r="A13528" s="9"/>
      <c r="H13528" s="9"/>
      <c r="J13528">
        <v>1</v>
      </c>
      <c r="K13528">
        <f ca="1">SIMULATION!$D$3*SIMULATION!$D$17/$H13527/(SIMULATION!$D$17-$I13527)*(((EXP(-$I13527*$J13528))/(1-EXP(-SIMULATION!$D$4*$I13527)))-(EXP(-SIMULATION!$D$17*$J13528)/(1-EXP(-SIMULATION!$D$4*SIMULATION!$D$17))))</f>
        <v>2.1034598458708365</v>
      </c>
      <c r="L13528">
        <v>-6.4154717238437122E-3</v>
      </c>
      <c r="M13528">
        <f t="shared" ca="1" si="211"/>
        <v>2.0899651587074115</v>
      </c>
    </row>
    <row r="13529" spans="1:13" x14ac:dyDescent="0.25">
      <c r="A13529" s="9"/>
      <c r="H13529" s="9"/>
      <c r="J13529">
        <v>2</v>
      </c>
      <c r="K13529">
        <f ca="1">SIMULATION!$D$3*SIMULATION!$D$17/$H13527/(SIMULATION!$D$17-$I13527)*(((EXP(-$I13527*$J13529))/(1-EXP(-SIMULATION!$D$4*$I13527)))-(EXP(-SIMULATION!$D$17*$J13529)/(1-EXP(-SIMULATION!$D$4*SIMULATION!$D$17))))</f>
        <v>2.2931933365906034</v>
      </c>
      <c r="L13529">
        <v>6.0178000139752594E-2</v>
      </c>
      <c r="M13529">
        <f t="shared" ca="1" si="211"/>
        <v>2.4311931255204322</v>
      </c>
    </row>
    <row r="13530" spans="1:13" x14ac:dyDescent="0.25">
      <c r="A13530" s="9"/>
      <c r="H13530" s="9"/>
      <c r="J13530">
        <v>3</v>
      </c>
      <c r="K13530">
        <f ca="1">SIMULATION!$D$3*SIMULATION!$D$17/$H13527/(SIMULATION!$D$17-$I13527)*(((EXP(-$I13527*$J13530))/(1-EXP(-SIMULATION!$D$4*$I13527)))-(EXP(-SIMULATION!$D$17*$J13530)/(1-EXP(-SIMULATION!$D$4*SIMULATION!$D$17))))</f>
        <v>2.3965877494967751</v>
      </c>
      <c r="L13530">
        <v>5.149554130890392E-3</v>
      </c>
      <c r="M13530">
        <f t="shared" ca="1" si="211"/>
        <v>2.4089291078422375</v>
      </c>
    </row>
    <row r="13531" spans="1:13" x14ac:dyDescent="0.25">
      <c r="A13531" s="9"/>
      <c r="H13531" s="9"/>
      <c r="J13531">
        <v>4</v>
      </c>
      <c r="K13531">
        <f ca="1">SIMULATION!$D$3*SIMULATION!$D$17/$H13527/(SIMULATION!$D$17-$I13527)*(((EXP(-$I13527*$J13531))/(1-EXP(-SIMULATION!$D$4*$I13527)))-(EXP(-SIMULATION!$D$17*$J13531)/(1-EXP(-SIMULATION!$D$4*SIMULATION!$D$17))))</f>
        <v>2.4450040824019696</v>
      </c>
      <c r="L13531">
        <v>-0.13872463679172492</v>
      </c>
      <c r="M13531">
        <f t="shared" ca="1" si="211"/>
        <v>2.1058217791164715</v>
      </c>
    </row>
    <row r="13532" spans="1:13" x14ac:dyDescent="0.25">
      <c r="A13532" s="9"/>
      <c r="H13532" s="9"/>
      <c r="J13532">
        <v>5</v>
      </c>
      <c r="K13532">
        <f ca="1">SIMULATION!$D$3*SIMULATION!$D$17/$H13527/(SIMULATION!$D$17-$I13527)*(((EXP(-$I13527*$J13532))/(1-EXP(-SIMULATION!$D$4*$I13527)))-(EXP(-SIMULATION!$D$17*$J13532)/(1-EXP(-SIMULATION!$D$4*SIMULATION!$D$17))))</f>
        <v>2.4585324863447666</v>
      </c>
      <c r="L13532">
        <v>0.11097443489891225</v>
      </c>
      <c r="M13532">
        <f t="shared" ca="1" si="211"/>
        <v>2.7313667396974952</v>
      </c>
    </row>
    <row r="13533" spans="1:13" x14ac:dyDescent="0.25">
      <c r="A13533" s="9"/>
      <c r="H13533" s="9"/>
      <c r="J13533">
        <v>6</v>
      </c>
      <c r="K13533">
        <f ca="1">SIMULATION!$D$3*SIMULATION!$D$17/$H13527/(SIMULATION!$D$17-$I13527)*(((EXP(-$I13527*$J13533))/(1-EXP(-SIMULATION!$D$4*$I13527)))-(EXP(-SIMULATION!$D$17*$J13533)/(1-EXP(-SIMULATION!$D$4*SIMULATION!$D$17))))</f>
        <v>2.4500406098073748</v>
      </c>
      <c r="L13533">
        <v>-0.45198210034990055</v>
      </c>
      <c r="M13533">
        <f t="shared" ca="1" si="211"/>
        <v>1.3426661090440866</v>
      </c>
    </row>
    <row r="13534" spans="1:13" x14ac:dyDescent="0.25">
      <c r="A13534" s="9"/>
      <c r="H13534" s="9"/>
      <c r="J13534">
        <v>7</v>
      </c>
      <c r="K13534">
        <f ca="1">SIMULATION!$D$3*SIMULATION!$D$17/$H13527/(SIMULATION!$D$17-$I13527)*(((EXP(-$I13527*$J13534))/(1-EXP(-SIMULATION!$D$4*$I13527)))-(EXP(-SIMULATION!$D$17*$J13534)/(1-EXP(-SIMULATION!$D$4*SIMULATION!$D$17))))</f>
        <v>2.4277678734725603</v>
      </c>
      <c r="L13534">
        <v>-1.2578322913695178E-2</v>
      </c>
      <c r="M13534">
        <f t="shared" ca="1" si="211"/>
        <v>2.3972306252005273</v>
      </c>
    </row>
    <row r="13535" spans="1:13" x14ac:dyDescent="0.25">
      <c r="A13535" s="9"/>
      <c r="H13535" s="9"/>
      <c r="J13535">
        <v>8</v>
      </c>
      <c r="K13535">
        <f ca="1">SIMULATION!$D$3*SIMULATION!$D$17/$H13527/(SIMULATION!$D$17-$I13527)*(((EXP(-$I13527*$J13535))/(1-EXP(-SIMULATION!$D$4*$I13527)))-(EXP(-SIMULATION!$D$17*$J13535)/(1-EXP(-SIMULATION!$D$4*SIMULATION!$D$17))))</f>
        <v>2.3969879420191313</v>
      </c>
      <c r="L13535">
        <v>2.4164964847749344E-2</v>
      </c>
      <c r="M13535">
        <f t="shared" ca="1" si="211"/>
        <v>2.4549110713785027</v>
      </c>
    </row>
    <row r="13536" spans="1:13" x14ac:dyDescent="0.25">
      <c r="A13536" s="9"/>
      <c r="H13536" s="9"/>
      <c r="J13536">
        <v>9</v>
      </c>
      <c r="K13536">
        <f ca="1">SIMULATION!$D$3*SIMULATION!$D$17/$H13527/(SIMULATION!$D$17-$I13527)*(((EXP(-$I13527*$J13536))/(1-EXP(-SIMULATION!$D$4*$I13527)))-(EXP(-SIMULATION!$D$17*$J13536)/(1-EXP(-SIMULATION!$D$4*SIMULATION!$D$17))))</f>
        <v>2.3610740740063525</v>
      </c>
      <c r="L13536">
        <v>0.20512439529438037</v>
      </c>
      <c r="M13536">
        <f t="shared" ca="1" si="211"/>
        <v>2.8453879656821446</v>
      </c>
    </row>
    <row r="13537" spans="1:13" x14ac:dyDescent="0.25">
      <c r="A13537" s="9"/>
      <c r="H13537" s="9"/>
      <c r="J13537">
        <v>10</v>
      </c>
      <c r="K13537">
        <f ca="1">SIMULATION!$D$3*SIMULATION!$D$17/$H13527/(SIMULATION!$D$17-$I13527)*(((EXP(-$I13527*$J13537))/(1-EXP(-SIMULATION!$D$4*$I13527)))-(EXP(-SIMULATION!$D$17*$J13537)/(1-EXP(-SIMULATION!$D$4*SIMULATION!$D$17))))</f>
        <v>2.3221818215881833</v>
      </c>
      <c r="L13537">
        <v>4.1890490220723317E-2</v>
      </c>
      <c r="M13537">
        <f t="shared" ca="1" si="211"/>
        <v>2.4194591564761647</v>
      </c>
    </row>
    <row r="13538" spans="1:13" x14ac:dyDescent="0.25">
      <c r="A13538" s="9"/>
      <c r="H13538" s="9"/>
      <c r="J13538">
        <v>11</v>
      </c>
      <c r="K13538">
        <f ca="1">SIMULATION!$D$3*SIMULATION!$D$17/$H13527/(SIMULATION!$D$17-$I13527)*(((EXP(-$I13527*$J13538))/(1-EXP(-SIMULATION!$D$4*$I13527)))-(EXP(-SIMULATION!$D$17*$J13538)/(1-EXP(-SIMULATION!$D$4*SIMULATION!$D$17))))</f>
        <v>2.2816865187545514</v>
      </c>
      <c r="L13538">
        <v>9.4980504797350457E-2</v>
      </c>
      <c r="M13538">
        <f t="shared" ca="1" si="211"/>
        <v>2.4984022560951678</v>
      </c>
    </row>
    <row r="13539" spans="1:13" x14ac:dyDescent="0.25">
      <c r="A13539" s="9"/>
      <c r="H13539" s="9"/>
      <c r="J13539">
        <v>12</v>
      </c>
      <c r="K13539">
        <f ca="1">SIMULATION!$D$3*SIMULATION!$D$17/$H13527/(SIMULATION!$D$17-$I13527)*(((EXP(-$I13527*$J13539))/(1-EXP(-SIMULATION!$D$4*$I13527)))-(EXP(-SIMULATION!$D$17*$J13539)/(1-EXP(-SIMULATION!$D$4*SIMULATION!$D$17))))</f>
        <v>2.2404636321524238</v>
      </c>
      <c r="L13539">
        <v>-0.16287230227394081</v>
      </c>
      <c r="M13539">
        <f t="shared" ca="1" si="211"/>
        <v>1.875554162222723</v>
      </c>
    </row>
    <row r="13540" spans="1:13" x14ac:dyDescent="0.25">
      <c r="A13540" s="9"/>
      <c r="H13540" s="9"/>
      <c r="J13540">
        <v>13</v>
      </c>
      <c r="K13540">
        <f ca="1">SIMULATION!$D$3*SIMULATION!$D$17/$H13527/(SIMULATION!$D$17-$I13527)*(((EXP(-$I13527*$J13540))/(1-EXP(-SIMULATION!$D$4*$I13527)))-(EXP(-SIMULATION!$D$17*$J13540)/(1-EXP(-SIMULATION!$D$4*SIMULATION!$D$17))))</f>
        <v>2.1990684144769119</v>
      </c>
      <c r="L13540">
        <v>-0.24135005869372692</v>
      </c>
      <c r="M13540">
        <f t="shared" ca="1" si="211"/>
        <v>1.6683231235713882</v>
      </c>
    </row>
    <row r="13541" spans="1:13" x14ac:dyDescent="0.25">
      <c r="A13541" s="9"/>
      <c r="H13541" s="9"/>
      <c r="J13541">
        <v>14</v>
      </c>
      <c r="K13541">
        <f ca="1">SIMULATION!$D$3*SIMULATION!$D$17/$H13527/(SIMULATION!$D$17-$I13527)*(((EXP(-$I13527*$J13541))/(1-EXP(-SIMULATION!$D$4*$I13527)))-(EXP(-SIMULATION!$D$17*$J13541)/(1-EXP(-SIMULATION!$D$4*SIMULATION!$D$17))))</f>
        <v>2.1578510285474684</v>
      </c>
      <c r="L13541">
        <v>8.1692766565623326E-2</v>
      </c>
      <c r="M13541">
        <f t="shared" ca="1" si="211"/>
        <v>2.334131848905987</v>
      </c>
    </row>
    <row r="13542" spans="1:13" x14ac:dyDescent="0.25">
      <c r="A13542" s="9"/>
      <c r="H13542" s="9"/>
      <c r="J13542">
        <v>15</v>
      </c>
      <c r="K13542">
        <f ca="1">SIMULATION!$D$3*SIMULATION!$D$17/$H13527/(SIMULATION!$D$17-$I13527)*(((EXP(-$I13527*$J13542))/(1-EXP(-SIMULATION!$D$4*$I13527)))-(EXP(-SIMULATION!$D$17*$J13542)/(1-EXP(-SIMULATION!$D$4*SIMULATION!$D$17))))</f>
        <v>2.1170303194744848</v>
      </c>
      <c r="L13542">
        <v>0.21107289767547455</v>
      </c>
      <c r="M13542">
        <f t="shared" ca="1" si="211"/>
        <v>2.5638780434727999</v>
      </c>
    </row>
    <row r="13543" spans="1:13" x14ac:dyDescent="0.25">
      <c r="A13543" s="9"/>
      <c r="H13543" s="9"/>
      <c r="J13543">
        <v>16</v>
      </c>
      <c r="K13543">
        <f ca="1">SIMULATION!$D$3*SIMULATION!$D$17/$H13527/(SIMULATION!$D$17-$I13527)*(((EXP(-$I13527*$J13543))/(1-EXP(-SIMULATION!$D$4*$I13527)))-(EXP(-SIMULATION!$D$17*$J13543)/(1-EXP(-SIMULATION!$D$4*SIMULATION!$D$17))))</f>
        <v>2.0767410875594798</v>
      </c>
      <c r="L13543">
        <v>-0.27181500655106378</v>
      </c>
      <c r="M13543">
        <f t="shared" ca="1" si="211"/>
        <v>1.5122516952396363</v>
      </c>
    </row>
    <row r="13544" spans="1:13" x14ac:dyDescent="0.25">
      <c r="A13544" s="9"/>
      <c r="H13544" s="9"/>
      <c r="J13544">
        <v>17</v>
      </c>
      <c r="K13544">
        <f ca="1">SIMULATION!$D$3*SIMULATION!$D$17/$H13527/(SIMULATION!$D$17-$I13527)*(((EXP(-$I13527*$J13544))/(1-EXP(-SIMULATION!$D$4*$I13527)))-(EXP(-SIMULATION!$D$17*$J13544)/(1-EXP(-SIMULATION!$D$4*SIMULATION!$D$17))))</f>
        <v>2.037064379862382</v>
      </c>
      <c r="L13544">
        <v>0.27662573581598771</v>
      </c>
      <c r="M13544">
        <f t="shared" ca="1" si="211"/>
        <v>2.6005688128463524</v>
      </c>
    </row>
    <row r="13545" spans="1:13" x14ac:dyDescent="0.25">
      <c r="A13545" s="9"/>
      <c r="H13545" s="9"/>
      <c r="J13545">
        <v>18</v>
      </c>
      <c r="K13545">
        <f ca="1">SIMULATION!$D$3*SIMULATION!$D$17/$H13527/(SIMULATION!$D$17-$I13527)*(((EXP(-$I13527*$J13545))/(1-EXP(-SIMULATION!$D$4*$I13527)))-(EXP(-SIMULATION!$D$17*$J13545)/(1-EXP(-SIMULATION!$D$4*SIMULATION!$D$17))))</f>
        <v>1.9980468997580039</v>
      </c>
      <c r="L13545">
        <v>0.68651271731391816</v>
      </c>
      <c r="M13545">
        <f t="shared" ca="1" si="211"/>
        <v>3.369731506231521</v>
      </c>
    </row>
    <row r="13546" spans="1:13" x14ac:dyDescent="0.25">
      <c r="A13546" s="9"/>
      <c r="H13546" s="9"/>
      <c r="J13546">
        <v>19</v>
      </c>
      <c r="K13546">
        <f ca="1">SIMULATION!$D$3*SIMULATION!$D$17/$H13527/(SIMULATION!$D$17-$I13527)*(((EXP(-$I13527*$J13546))/(1-EXP(-SIMULATION!$D$4*$I13527)))-(EXP(-SIMULATION!$D$17*$J13546)/(1-EXP(-SIMULATION!$D$4*SIMULATION!$D$17))))</f>
        <v>1.9597134430745919</v>
      </c>
      <c r="L13546">
        <v>0.35331046420001982</v>
      </c>
      <c r="M13546">
        <f t="shared" ca="1" si="211"/>
        <v>2.6521007093462949</v>
      </c>
    </row>
    <row r="13547" spans="1:13" x14ac:dyDescent="0.25">
      <c r="A13547" s="9"/>
      <c r="H13547" s="9"/>
      <c r="J13547">
        <v>20</v>
      </c>
      <c r="K13547">
        <f ca="1">SIMULATION!$D$3*SIMULATION!$D$17/$H13527/(SIMULATION!$D$17-$I13527)*(((EXP(-$I13527*$J13547))/(1-EXP(-SIMULATION!$D$4*$I13527)))-(EXP(-SIMULATION!$D$17*$J13547)/(1-EXP(-SIMULATION!$D$4*SIMULATION!$D$17))))</f>
        <v>1.9220748655349245</v>
      </c>
      <c r="L13547">
        <v>-0.15524147519471465</v>
      </c>
      <c r="M13547">
        <f t="shared" ca="1" si="211"/>
        <v>1.6236891279746</v>
      </c>
    </row>
    <row r="13548" spans="1:13" x14ac:dyDescent="0.25">
      <c r="A13548" s="9"/>
      <c r="H13548" s="9"/>
      <c r="J13548">
        <v>21</v>
      </c>
      <c r="K13548">
        <f ca="1">SIMULATION!$D$3*SIMULATION!$D$17/$H13527/(SIMULATION!$D$17-$I13527)*(((EXP(-$I13527*$J13548))/(1-EXP(-SIMULATION!$D$4*$I13527)))-(EXP(-SIMULATION!$D$17*$J13548)/(1-EXP(-SIMULATION!$D$4*SIMULATION!$D$17))))</f>
        <v>1.8851331865849053</v>
      </c>
      <c r="L13548">
        <v>-0.18849790474012854</v>
      </c>
      <c r="M13548">
        <f t="shared" ca="1" si="211"/>
        <v>1.5297895307575688</v>
      </c>
    </row>
    <row r="13549" spans="1:13" x14ac:dyDescent="0.25">
      <c r="A13549" s="9"/>
      <c r="H13549" s="9"/>
      <c r="J13549">
        <v>22</v>
      </c>
      <c r="K13549">
        <f ca="1">SIMULATION!$D$3*SIMULATION!$D$17/$H13527/(SIMULATION!$D$17-$I13527)*(((EXP(-$I13527*$J13549))/(1-EXP(-SIMULATION!$D$4*$I13527)))-(EXP(-SIMULATION!$D$17*$J13549)/(1-EXP(-SIMULATION!$D$4*SIMULATION!$D$17))))</f>
        <v>1.8488848581863302</v>
      </c>
      <c r="L13549">
        <v>0.13968610338351159</v>
      </c>
      <c r="M13549">
        <f t="shared" ca="1" si="211"/>
        <v>2.107148379631155</v>
      </c>
    </row>
    <row r="13550" spans="1:13" x14ac:dyDescent="0.25">
      <c r="A13550" s="9"/>
      <c r="H13550" s="9"/>
      <c r="J13550">
        <v>23</v>
      </c>
      <c r="K13550">
        <f ca="1">SIMULATION!$D$3*SIMULATION!$D$17/$H13527/(SIMULATION!$D$17-$I13527)*(((EXP(-$I13527*$J13550))/(1-EXP(-SIMULATION!$D$4*$I13527)))-(EXP(-SIMULATION!$D$17*$J13550)/(1-EXP(-SIMULATION!$D$4*SIMULATION!$D$17))))</f>
        <v>1.8133228577100349</v>
      </c>
      <c r="L13550">
        <v>-0.1394432380360881</v>
      </c>
      <c r="M13550">
        <f t="shared" ca="1" si="211"/>
        <v>1.5604672468260949</v>
      </c>
    </row>
    <row r="13551" spans="1:13" x14ac:dyDescent="0.25">
      <c r="A13551" s="9"/>
      <c r="H13551" s="9"/>
      <c r="J13551">
        <v>24</v>
      </c>
      <c r="K13551">
        <f ca="1">SIMULATION!$D$3*SIMULATION!$D$17/$H13527/(SIMULATION!$D$17-$I13527)*(((EXP(-$I13527*$J13551))/(1-EXP(-SIMULATION!$D$4*$I13527)))-(EXP(-SIMULATION!$D$17*$J13551)/(1-EXP(-SIMULATION!$D$4*SIMULATION!$D$17))))</f>
        <v>1.77843802731921</v>
      </c>
      <c r="L13551">
        <v>0.22842992907436127</v>
      </c>
      <c r="M13551">
        <f t="shared" ca="1" si="211"/>
        <v>2.1846864997628841</v>
      </c>
    </row>
    <row r="13552" spans="1:13" x14ac:dyDescent="0.25">
      <c r="A13552" s="9">
        <v>543</v>
      </c>
      <c r="B13552" s="2">
        <f ca="1">NORMINV(RAND(),SIMULATION!D7,SIMULATION!D8)</f>
        <v>62.250965216907957</v>
      </c>
      <c r="C13552" s="2">
        <v>2</v>
      </c>
      <c r="D13552" s="2">
        <f ca="1">SIMULATION!$D$11*(1+(SIMULATION!$D$12*LN(1+$C13552)))*(1+(SIMULATION!$D$13*(($B13552/63.5)-1)))</f>
        <v>10.145305789292991</v>
      </c>
      <c r="E13552" s="2">
        <v>2.4319241258157858E-2</v>
      </c>
      <c r="F13552" s="2">
        <f ca="1">D13552*(1+E13552)</f>
        <v>10.392031928420593</v>
      </c>
      <c r="G13552" s="2">
        <v>-0.28240319691447641</v>
      </c>
      <c r="H13552" s="9">
        <f>SIMULATION!$D$15*EXP($G$13552)</f>
        <v>166.44331853933977</v>
      </c>
      <c r="I13552" s="2">
        <f ca="1">$F13552/$H13552</f>
        <v>6.2435861166541096E-2</v>
      </c>
      <c r="J13552">
        <v>0</v>
      </c>
      <c r="K13552">
        <f ca="1">SIMULATION!$D$3*SIMULATION!$D$17/$H13552/(SIMULATION!$D$17-$I13552)*(((EXP(-$I13552*$J13552))/(1-EXP(-SIMULATION!$D$4*$I13552)))-(EXP(-SIMULATION!$D$17*$J13552)/(1-EXP(-SIMULATION!$D$4*SIMULATION!$D$17))))</f>
        <v>1.1060839900094799</v>
      </c>
      <c r="L13552">
        <v>0.21382798640793055</v>
      </c>
      <c r="M13552">
        <f t="shared" ca="1" si="211"/>
        <v>1.3425957023912567</v>
      </c>
    </row>
    <row r="13553" spans="1:13" x14ac:dyDescent="0.25">
      <c r="A13553" s="9"/>
      <c r="H13553" s="9"/>
      <c r="J13553">
        <v>1</v>
      </c>
      <c r="K13553">
        <f ca="1">SIMULATION!$D$3*SIMULATION!$D$17/$H13552/(SIMULATION!$D$17-$I13552)*(((EXP(-$I13552*$J13553))/(1-EXP(-SIMULATION!$D$4*$I13552)))-(EXP(-SIMULATION!$D$17*$J13553)/(1-EXP(-SIMULATION!$D$4*SIMULATION!$D$17))))</f>
        <v>2.1870869746421335</v>
      </c>
      <c r="L13553">
        <v>-0.28528194987752054</v>
      </c>
      <c r="M13553">
        <f t="shared" ca="1" si="211"/>
        <v>1.5631505379644983</v>
      </c>
    </row>
    <row r="13554" spans="1:13" x14ac:dyDescent="0.25">
      <c r="A13554" s="9"/>
      <c r="H13554" s="9"/>
      <c r="J13554">
        <v>2</v>
      </c>
      <c r="K13554">
        <f ca="1">SIMULATION!$D$3*SIMULATION!$D$17/$H13552/(SIMULATION!$D$17-$I13552)*(((EXP(-$I13552*$J13554))/(1-EXP(-SIMULATION!$D$4*$I13552)))-(EXP(-SIMULATION!$D$17*$J13554)/(1-EXP(-SIMULATION!$D$4*SIMULATION!$D$17))))</f>
        <v>2.7903444546632898</v>
      </c>
      <c r="L13554">
        <v>-0.63305744509329664</v>
      </c>
      <c r="M13554">
        <f t="shared" ca="1" si="211"/>
        <v>1.0238961232638994</v>
      </c>
    </row>
    <row r="13555" spans="1:13" x14ac:dyDescent="0.25">
      <c r="A13555" s="9"/>
      <c r="H13555" s="9"/>
      <c r="J13555">
        <v>3</v>
      </c>
      <c r="K13555">
        <f ca="1">SIMULATION!$D$3*SIMULATION!$D$17/$H13552/(SIMULATION!$D$17-$I13552)*(((EXP(-$I13552*$J13555))/(1-EXP(-SIMULATION!$D$4*$I13552)))-(EXP(-SIMULATION!$D$17*$J13555)/(1-EXP(-SIMULATION!$D$4*SIMULATION!$D$17))))</f>
        <v>3.0928666712213526</v>
      </c>
      <c r="L13555">
        <v>0.15476779117961406</v>
      </c>
      <c r="M13555">
        <f t="shared" ca="1" si="211"/>
        <v>3.5715428143393271</v>
      </c>
    </row>
    <row r="13556" spans="1:13" x14ac:dyDescent="0.25">
      <c r="A13556" s="9"/>
      <c r="H13556" s="9"/>
      <c r="J13556">
        <v>4</v>
      </c>
      <c r="K13556">
        <f ca="1">SIMULATION!$D$3*SIMULATION!$D$17/$H13552/(SIMULATION!$D$17-$I13552)*(((EXP(-$I13552*$J13556))/(1-EXP(-SIMULATION!$D$4*$I13552)))-(EXP(-SIMULATION!$D$17*$J13556)/(1-EXP(-SIMULATION!$D$4*SIMULATION!$D$17))))</f>
        <v>3.2077582924016736</v>
      </c>
      <c r="L13556">
        <v>-0.23852361042126008</v>
      </c>
      <c r="M13556">
        <f t="shared" ca="1" si="211"/>
        <v>2.4426322031392904</v>
      </c>
    </row>
    <row r="13557" spans="1:13" x14ac:dyDescent="0.25">
      <c r="A13557" s="9"/>
      <c r="H13557" s="9"/>
      <c r="J13557">
        <v>5</v>
      </c>
      <c r="K13557">
        <f ca="1">SIMULATION!$D$3*SIMULATION!$D$17/$H13552/(SIMULATION!$D$17-$I13552)*(((EXP(-$I13552*$J13557))/(1-EXP(-SIMULATION!$D$4*$I13552)))-(EXP(-SIMULATION!$D$17*$J13557)/(1-EXP(-SIMULATION!$D$4*SIMULATION!$D$17))))</f>
        <v>3.2071915838320115</v>
      </c>
      <c r="L13557">
        <v>0.12845240665809565</v>
      </c>
      <c r="M13557">
        <f t="shared" ca="1" si="211"/>
        <v>3.6191630613888228</v>
      </c>
    </row>
    <row r="13558" spans="1:13" x14ac:dyDescent="0.25">
      <c r="A13558" s="9"/>
      <c r="H13558" s="9"/>
      <c r="J13558">
        <v>6</v>
      </c>
      <c r="K13558">
        <f ca="1">SIMULATION!$D$3*SIMULATION!$D$17/$H13552/(SIMULATION!$D$17-$I13552)*(((EXP(-$I13552*$J13558))/(1-EXP(-SIMULATION!$D$4*$I13552)))-(EXP(-SIMULATION!$D$17*$J13558)/(1-EXP(-SIMULATION!$D$4*SIMULATION!$D$17))))</f>
        <v>3.1371269732464029</v>
      </c>
      <c r="L13558">
        <v>-8.7341815124933289E-2</v>
      </c>
      <c r="M13558">
        <f t="shared" ca="1" si="211"/>
        <v>2.8631246091256739</v>
      </c>
    </row>
    <row r="13559" spans="1:13" x14ac:dyDescent="0.25">
      <c r="A13559" s="9"/>
      <c r="H13559" s="9"/>
      <c r="J13559">
        <v>7</v>
      </c>
      <c r="K13559">
        <f ca="1">SIMULATION!$D$3*SIMULATION!$D$17/$H13552/(SIMULATION!$D$17-$I13552)*(((EXP(-$I13552*$J13559))/(1-EXP(-SIMULATION!$D$4*$I13552)))-(EXP(-SIMULATION!$D$17*$J13559)/(1-EXP(-SIMULATION!$D$4*SIMULATION!$D$17))))</f>
        <v>3.0267452174409586</v>
      </c>
      <c r="L13559">
        <v>-0.62979223792009575</v>
      </c>
      <c r="M13559">
        <f t="shared" ca="1" si="211"/>
        <v>1.1205245733348705</v>
      </c>
    </row>
    <row r="13560" spans="1:13" x14ac:dyDescent="0.25">
      <c r="A13560" s="9"/>
      <c r="H13560" s="9"/>
      <c r="J13560">
        <v>8</v>
      </c>
      <c r="K13560">
        <f ca="1">SIMULATION!$D$3*SIMULATION!$D$17/$H13552/(SIMULATION!$D$17-$I13552)*(((EXP(-$I13552*$J13560))/(1-EXP(-SIMULATION!$D$4*$I13552)))-(EXP(-SIMULATION!$D$17*$J13560)/(1-EXP(-SIMULATION!$D$4*SIMULATION!$D$17))))</f>
        <v>2.8944907039457126</v>
      </c>
      <c r="L13560">
        <v>-9.1486522091396363E-2</v>
      </c>
      <c r="M13560">
        <f t="shared" ca="1" si="211"/>
        <v>2.6296838162158416</v>
      </c>
    </row>
    <row r="13561" spans="1:13" x14ac:dyDescent="0.25">
      <c r="A13561" s="9"/>
      <c r="H13561" s="9"/>
      <c r="J13561">
        <v>9</v>
      </c>
      <c r="K13561">
        <f ca="1">SIMULATION!$D$3*SIMULATION!$D$17/$H13552/(SIMULATION!$D$17-$I13552)*(((EXP(-$I13552*$J13561))/(1-EXP(-SIMULATION!$D$4*$I13552)))-(EXP(-SIMULATION!$D$17*$J13561)/(1-EXP(-SIMULATION!$D$4*SIMULATION!$D$17))))</f>
        <v>2.7519431497058813</v>
      </c>
      <c r="L13561">
        <v>-0.24694530821997904</v>
      </c>
      <c r="M13561">
        <f t="shared" ca="1" si="211"/>
        <v>2.0723637003979025</v>
      </c>
    </row>
    <row r="13562" spans="1:13" x14ac:dyDescent="0.25">
      <c r="A13562" s="9"/>
      <c r="H13562" s="9"/>
      <c r="J13562">
        <v>10</v>
      </c>
      <c r="K13562">
        <f ca="1">SIMULATION!$D$3*SIMULATION!$D$17/$H13552/(SIMULATION!$D$17-$I13552)*(((EXP(-$I13552*$J13562))/(1-EXP(-SIMULATION!$D$4*$I13552)))-(EXP(-SIMULATION!$D$17*$J13562)/(1-EXP(-SIMULATION!$D$4*SIMULATION!$D$17))))</f>
        <v>2.6062977441175228</v>
      </c>
      <c r="L13562">
        <v>-0.77195549542769715</v>
      </c>
      <c r="M13562">
        <f t="shared" ca="1" si="211"/>
        <v>0.59435187782519106</v>
      </c>
    </row>
    <row r="13563" spans="1:13" x14ac:dyDescent="0.25">
      <c r="A13563" s="9"/>
      <c r="H13563" s="9"/>
      <c r="J13563">
        <v>11</v>
      </c>
      <c r="K13563">
        <f ca="1">SIMULATION!$D$3*SIMULATION!$D$17/$H13552/(SIMULATION!$D$17-$I13552)*(((EXP(-$I13552*$J13563))/(1-EXP(-SIMULATION!$D$4*$I13552)))-(EXP(-SIMULATION!$D$17*$J13563)/(1-EXP(-SIMULATION!$D$4*SIMULATION!$D$17))))</f>
        <v>2.4619536060448763</v>
      </c>
      <c r="L13563">
        <v>0.4506364542518177</v>
      </c>
      <c r="M13563">
        <f t="shared" ca="1" si="211"/>
        <v>3.5713996496054161</v>
      </c>
    </row>
    <row r="13564" spans="1:13" x14ac:dyDescent="0.25">
      <c r="A13564" s="9"/>
      <c r="H13564" s="9"/>
      <c r="J13564">
        <v>12</v>
      </c>
      <c r="K13564">
        <f ca="1">SIMULATION!$D$3*SIMULATION!$D$17/$H13552/(SIMULATION!$D$17-$I13552)*(((EXP(-$I13552*$J13564))/(1-EXP(-SIMULATION!$D$4*$I13552)))-(EXP(-SIMULATION!$D$17*$J13564)/(1-EXP(-SIMULATION!$D$4*SIMULATION!$D$17))))</f>
        <v>2.321530879984314</v>
      </c>
      <c r="L13564">
        <v>-0.10580070100020716</v>
      </c>
      <c r="M13564">
        <f t="shared" ca="1" si="211"/>
        <v>2.0759112854883459</v>
      </c>
    </row>
    <row r="13565" spans="1:13" x14ac:dyDescent="0.25">
      <c r="A13565" s="9"/>
      <c r="H13565" s="9"/>
      <c r="J13565">
        <v>13</v>
      </c>
      <c r="K13565">
        <f ca="1">SIMULATION!$D$3*SIMULATION!$D$17/$H13552/(SIMULATION!$D$17-$I13552)*(((EXP(-$I13552*$J13565))/(1-EXP(-SIMULATION!$D$4*$I13552)))-(EXP(-SIMULATION!$D$17*$J13565)/(1-EXP(-SIMULATION!$D$4*SIMULATION!$D$17))))</f>
        <v>2.1865217402971684</v>
      </c>
      <c r="L13565">
        <v>-0.33677983365243097</v>
      </c>
      <c r="M13565">
        <f t="shared" ca="1" si="211"/>
        <v>1.4501453123224641</v>
      </c>
    </row>
    <row r="13566" spans="1:13" x14ac:dyDescent="0.25">
      <c r="A13566" s="9"/>
      <c r="H13566" s="9"/>
      <c r="J13566">
        <v>14</v>
      </c>
      <c r="K13566">
        <f ca="1">SIMULATION!$D$3*SIMULATION!$D$17/$H13552/(SIMULATION!$D$17-$I13552)*(((EXP(-$I13552*$J13566))/(1-EXP(-SIMULATION!$D$4*$I13552)))-(EXP(-SIMULATION!$D$17*$J13566)/(1-EXP(-SIMULATION!$D$4*SIMULATION!$D$17))))</f>
        <v>2.0577068417951878</v>
      </c>
      <c r="L13566">
        <v>0.31436499186944145</v>
      </c>
      <c r="M13566">
        <f t="shared" ca="1" si="211"/>
        <v>2.7045778363858264</v>
      </c>
    </row>
    <row r="13567" spans="1:13" x14ac:dyDescent="0.25">
      <c r="A13567" s="9"/>
      <c r="H13567" s="9"/>
      <c r="J13567">
        <v>15</v>
      </c>
      <c r="K13567">
        <f ca="1">SIMULATION!$D$3*SIMULATION!$D$17/$H13552/(SIMULATION!$D$17-$I13552)*(((EXP(-$I13552*$J13567))/(1-EXP(-SIMULATION!$D$4*$I13552)))-(EXP(-SIMULATION!$D$17*$J13567)/(1-EXP(-SIMULATION!$D$4*SIMULATION!$D$17))))</f>
        <v>1.9354215067623732</v>
      </c>
      <c r="L13567">
        <v>0.10204636748767439</v>
      </c>
      <c r="M13567">
        <f t="shared" ca="1" si="211"/>
        <v>2.1329242410849947</v>
      </c>
    </row>
    <row r="13568" spans="1:13" x14ac:dyDescent="0.25">
      <c r="A13568" s="9"/>
      <c r="H13568" s="9"/>
      <c r="J13568">
        <v>16</v>
      </c>
      <c r="K13568">
        <f ca="1">SIMULATION!$D$3*SIMULATION!$D$17/$H13552/(SIMULATION!$D$17-$I13552)*(((EXP(-$I13552*$J13568))/(1-EXP(-SIMULATION!$D$4*$I13552)))-(EXP(-SIMULATION!$D$17*$J13568)/(1-EXP(-SIMULATION!$D$4*SIMULATION!$D$17))))</f>
        <v>1.8197256608754055</v>
      </c>
      <c r="L13568">
        <v>6.5256386545305106E-2</v>
      </c>
      <c r="M13568">
        <f t="shared" ca="1" si="211"/>
        <v>1.9384743820079018</v>
      </c>
    </row>
    <row r="13569" spans="1:13" x14ac:dyDescent="0.25">
      <c r="A13569" s="9"/>
      <c r="H13569" s="9"/>
      <c r="J13569">
        <v>17</v>
      </c>
      <c r="K13569">
        <f ca="1">SIMULATION!$D$3*SIMULATION!$D$17/$H13552/(SIMULATION!$D$17-$I13552)*(((EXP(-$I13552*$J13569))/(1-EXP(-SIMULATION!$D$4*$I13552)))-(EXP(-SIMULATION!$D$17*$J13569)/(1-EXP(-SIMULATION!$D$4*SIMULATION!$D$17))))</f>
        <v>1.7105121280115694</v>
      </c>
      <c r="L13569">
        <v>0.10135259688594359</v>
      </c>
      <c r="M13569">
        <f t="shared" ca="1" si="211"/>
        <v>1.8838769741904435</v>
      </c>
    </row>
    <row r="13570" spans="1:13" x14ac:dyDescent="0.25">
      <c r="A13570" s="9"/>
      <c r="H13570" s="9"/>
      <c r="J13570">
        <v>18</v>
      </c>
      <c r="K13570">
        <f ca="1">SIMULATION!$D$3*SIMULATION!$D$17/$H13552/(SIMULATION!$D$17-$I13552)*(((EXP(-$I13552*$J13570))/(1-EXP(-SIMULATION!$D$4*$I13552)))-(EXP(-SIMULATION!$D$17*$J13570)/(1-EXP(-SIMULATION!$D$4*SIMULATION!$D$17))))</f>
        <v>1.6075754605089358</v>
      </c>
      <c r="L13570">
        <v>0.17652657107117811</v>
      </c>
      <c r="M13570">
        <f t="shared" ca="1" si="211"/>
        <v>1.8913552442907484</v>
      </c>
    </row>
    <row r="13571" spans="1:13" x14ac:dyDescent="0.25">
      <c r="A13571" s="9"/>
      <c r="H13571" s="9"/>
      <c r="J13571">
        <v>19</v>
      </c>
      <c r="K13571">
        <f ca="1">SIMULATION!$D$3*SIMULATION!$D$17/$H13552/(SIMULATION!$D$17-$I13552)*(((EXP(-$I13552*$J13571))/(1-EXP(-SIMULATION!$D$4*$I13552)))-(EXP(-SIMULATION!$D$17*$J13571)/(1-EXP(-SIMULATION!$D$4*SIMULATION!$D$17))))</f>
        <v>1.5106555139462052</v>
      </c>
      <c r="L13571">
        <v>0.35926595819134638</v>
      </c>
      <c r="M13571">
        <f t="shared" ref="M13571:M13634" ca="1" si="212">$K13571*(1+$L13571)</f>
        <v>2.0533826146611296</v>
      </c>
    </row>
    <row r="13572" spans="1:13" x14ac:dyDescent="0.25">
      <c r="A13572" s="9"/>
      <c r="H13572" s="9"/>
      <c r="J13572">
        <v>20</v>
      </c>
      <c r="K13572">
        <f ca="1">SIMULATION!$D$3*SIMULATION!$D$17/$H13552/(SIMULATION!$D$17-$I13552)*(((EXP(-$I13552*$J13572))/(1-EXP(-SIMULATION!$D$4*$I13552)))-(EXP(-SIMULATION!$D$17*$J13572)/(1-EXP(-SIMULATION!$D$4*SIMULATION!$D$17))))</f>
        <v>1.4194648698778498</v>
      </c>
      <c r="L13572">
        <v>-5.2804147537649218E-3</v>
      </c>
      <c r="M13572">
        <f t="shared" ca="1" si="212"/>
        <v>1.4119695066364957</v>
      </c>
    </row>
    <row r="13573" spans="1:13" x14ac:dyDescent="0.25">
      <c r="A13573" s="9"/>
      <c r="H13573" s="9"/>
      <c r="J13573">
        <v>21</v>
      </c>
      <c r="K13573">
        <f ca="1">SIMULATION!$D$3*SIMULATION!$D$17/$H13552/(SIMULATION!$D$17-$I13552)*(((EXP(-$I13552*$J13573))/(1-EXP(-SIMULATION!$D$4*$I13552)))-(EXP(-SIMULATION!$D$17*$J13573)/(1-EXP(-SIMULATION!$D$4*SIMULATION!$D$17))))</f>
        <v>1.3337059382732801</v>
      </c>
      <c r="L13573">
        <v>-0.26706485540989555</v>
      </c>
      <c r="M13573">
        <f t="shared" ca="1" si="212"/>
        <v>0.97751995470900743</v>
      </c>
    </row>
    <row r="13574" spans="1:13" x14ac:dyDescent="0.25">
      <c r="A13574" s="9"/>
      <c r="H13574" s="9"/>
      <c r="J13574">
        <v>22</v>
      </c>
      <c r="K13574">
        <f ca="1">SIMULATION!$D$3*SIMULATION!$D$17/$H13552/(SIMULATION!$D$17-$I13552)*(((EXP(-$I13552*$J13574))/(1-EXP(-SIMULATION!$D$4*$I13552)))-(EXP(-SIMULATION!$D$17*$J13574)/(1-EXP(-SIMULATION!$D$4*SIMULATION!$D$17))))</f>
        <v>1.2530814749506562</v>
      </c>
      <c r="L13574">
        <v>0.19813355270292882</v>
      </c>
      <c r="M13574">
        <f t="shared" ca="1" si="212"/>
        <v>1.5013589594088559</v>
      </c>
    </row>
    <row r="13575" spans="1:13" x14ac:dyDescent="0.25">
      <c r="A13575" s="9"/>
      <c r="H13575" s="9"/>
      <c r="J13575">
        <v>23</v>
      </c>
      <c r="K13575">
        <f ca="1">SIMULATION!$D$3*SIMULATION!$D$17/$H13552/(SIMULATION!$D$17-$I13552)*(((EXP(-$I13552*$J13575))/(1-EXP(-SIMULATION!$D$4*$I13552)))-(EXP(-SIMULATION!$D$17*$J13575)/(1-EXP(-SIMULATION!$D$4*SIMULATION!$D$17))))</f>
        <v>1.1773009059457777</v>
      </c>
      <c r="L13575">
        <v>-0.14424562072058741</v>
      </c>
      <c r="M13575">
        <f t="shared" ca="1" si="212"/>
        <v>1.0074804059927192</v>
      </c>
    </row>
    <row r="13576" spans="1:13" x14ac:dyDescent="0.25">
      <c r="A13576" s="9"/>
      <c r="H13576" s="9"/>
      <c r="J13576">
        <v>24</v>
      </c>
      <c r="K13576">
        <f ca="1">SIMULATION!$D$3*SIMULATION!$D$17/$H13552/(SIMULATION!$D$17-$I13552)*(((EXP(-$I13552*$J13576))/(1-EXP(-SIMULATION!$D$4*$I13552)))-(EXP(-SIMULATION!$D$17*$J13576)/(1-EXP(-SIMULATION!$D$4*SIMULATION!$D$17))))</f>
        <v>1.1060839900094794</v>
      </c>
      <c r="L13576">
        <v>-0.29757354043969469</v>
      </c>
      <c r="M13576">
        <f t="shared" ca="1" si="212"/>
        <v>0.77694266107869481</v>
      </c>
    </row>
    <row r="13577" spans="1:13" x14ac:dyDescent="0.25">
      <c r="A13577" s="9">
        <v>544</v>
      </c>
      <c r="B13577" s="2">
        <f ca="1">NORMINV(RAND(),SIMULATION!D7,SIMULATION!D8)</f>
        <v>53.370710922167731</v>
      </c>
      <c r="C13577" s="2">
        <v>2</v>
      </c>
      <c r="D13577" s="2">
        <f ca="1">SIMULATION!$D$11*(1+(SIMULATION!$D$12*LN(1+$C13577)))*(1+(SIMULATION!$D$13*(($B13577/63.5)-1)))</f>
        <v>9.4858426785658914</v>
      </c>
      <c r="E13577" s="2">
        <v>0.10133608659021867</v>
      </c>
      <c r="F13577" s="2">
        <f ca="1">D13577*(1+E13577)</f>
        <v>10.447100853622237</v>
      </c>
      <c r="G13577" s="2">
        <v>0.21455357887473364</v>
      </c>
      <c r="H13577" s="9">
        <f>SIMULATION!$D$15*EXP($G$13577)</f>
        <v>273.58479163044171</v>
      </c>
      <c r="I13577" s="2">
        <f ca="1">$F13577/$H13577</f>
        <v>3.8185970760151677E-2</v>
      </c>
      <c r="J13577">
        <v>0</v>
      </c>
      <c r="K13577">
        <f ca="1">SIMULATION!$D$3*SIMULATION!$D$17/$H13577/(SIMULATION!$D$17-$I13577)*(((EXP(-$I13577*$J13577))/(1-EXP(-SIMULATION!$D$4*$I13577)))-(EXP(-SIMULATION!$D$17*$J13577)/(1-EXP(-SIMULATION!$D$4*SIMULATION!$D$17))))</f>
        <v>1.4655602577689251</v>
      </c>
      <c r="L13577">
        <v>0.48742170895897302</v>
      </c>
      <c r="M13577">
        <f t="shared" ca="1" si="212"/>
        <v>2.1799061431930076</v>
      </c>
    </row>
    <row r="13578" spans="1:13" x14ac:dyDescent="0.25">
      <c r="A13578" s="9"/>
      <c r="H13578" s="9"/>
      <c r="J13578">
        <v>1</v>
      </c>
      <c r="K13578">
        <f ca="1">SIMULATION!$D$3*SIMULATION!$D$17/$H13577/(SIMULATION!$D$17-$I13577)*(((EXP(-$I13577*$J13578))/(1-EXP(-SIMULATION!$D$4*$I13577)))-(EXP(-SIMULATION!$D$17*$J13578)/(1-EXP(-SIMULATION!$D$4*SIMULATION!$D$17))))</f>
        <v>2.1181228778997414</v>
      </c>
      <c r="L13578">
        <v>-6.0993322075340237E-2</v>
      </c>
      <c r="M13578">
        <f t="shared" ca="1" si="212"/>
        <v>1.9889315270128558</v>
      </c>
    </row>
    <row r="13579" spans="1:13" x14ac:dyDescent="0.25">
      <c r="A13579" s="9"/>
      <c r="H13579" s="9"/>
      <c r="J13579">
        <v>2</v>
      </c>
      <c r="K13579">
        <f ca="1">SIMULATION!$D$3*SIMULATION!$D$17/$H13577/(SIMULATION!$D$17-$I13577)*(((EXP(-$I13577*$J13579))/(1-EXP(-SIMULATION!$D$4*$I13577)))-(EXP(-SIMULATION!$D$17*$J13579)/(1-EXP(-SIMULATION!$D$4*SIMULATION!$D$17))))</f>
        <v>2.4921299772294545</v>
      </c>
      <c r="L13579">
        <v>1.1328688031843007E-3</v>
      </c>
      <c r="M13579">
        <f t="shared" ca="1" si="212"/>
        <v>2.494953233534138</v>
      </c>
    </row>
    <row r="13580" spans="1:13" x14ac:dyDescent="0.25">
      <c r="A13580" s="9"/>
      <c r="H13580" s="9"/>
      <c r="J13580">
        <v>3</v>
      </c>
      <c r="K13580">
        <f ca="1">SIMULATION!$D$3*SIMULATION!$D$17/$H13577/(SIMULATION!$D$17-$I13577)*(((EXP(-$I13577*$J13580))/(1-EXP(-SIMULATION!$D$4*$I13577)))-(EXP(-SIMULATION!$D$17*$J13580)/(1-EXP(-SIMULATION!$D$4*SIMULATION!$D$17))))</f>
        <v>2.6892868458814334</v>
      </c>
      <c r="L13580">
        <v>-0.10919476853791249</v>
      </c>
      <c r="M13580">
        <f t="shared" ca="1" si="212"/>
        <v>2.3956307912133576</v>
      </c>
    </row>
    <row r="13581" spans="1:13" x14ac:dyDescent="0.25">
      <c r="A13581" s="9"/>
      <c r="H13581" s="9"/>
      <c r="J13581">
        <v>4</v>
      </c>
      <c r="K13581">
        <f ca="1">SIMULATION!$D$3*SIMULATION!$D$17/$H13577/(SIMULATION!$D$17-$I13577)*(((EXP(-$I13577*$J13581))/(1-EXP(-SIMULATION!$D$4*$I13577)))-(EXP(-SIMULATION!$D$17*$J13581)/(1-EXP(-SIMULATION!$D$4*SIMULATION!$D$17))))</f>
        <v>2.774706699806162</v>
      </c>
      <c r="L13581">
        <v>-0.26895654407795699</v>
      </c>
      <c r="M13581">
        <f t="shared" ca="1" si="212"/>
        <v>2.0284311749963435</v>
      </c>
    </row>
    <row r="13582" spans="1:13" x14ac:dyDescent="0.25">
      <c r="A13582" s="9"/>
      <c r="H13582" s="9"/>
      <c r="J13582">
        <v>5</v>
      </c>
      <c r="K13582">
        <f ca="1">SIMULATION!$D$3*SIMULATION!$D$17/$H13577/(SIMULATION!$D$17-$I13577)*(((EXP(-$I13577*$J13582))/(1-EXP(-SIMULATION!$D$4*$I13577)))-(EXP(-SIMULATION!$D$17*$J13582)/(1-EXP(-SIMULATION!$D$4*SIMULATION!$D$17))))</f>
        <v>2.7900559885216132</v>
      </c>
      <c r="L13582">
        <v>6.3987791511774764E-2</v>
      </c>
      <c r="M13582">
        <f t="shared" ca="1" si="212"/>
        <v>2.9685855094213127</v>
      </c>
    </row>
    <row r="13583" spans="1:13" x14ac:dyDescent="0.25">
      <c r="A13583" s="9"/>
      <c r="H13583" s="9"/>
      <c r="J13583">
        <v>6</v>
      </c>
      <c r="K13583">
        <f ca="1">SIMULATION!$D$3*SIMULATION!$D$17/$H13577/(SIMULATION!$D$17-$I13577)*(((EXP(-$I13577*$J13583))/(1-EXP(-SIMULATION!$D$4*$I13577)))-(EXP(-SIMULATION!$D$17*$J13583)/(1-EXP(-SIMULATION!$D$4*SIMULATION!$D$17))))</f>
        <v>2.7619781403951986</v>
      </c>
      <c r="L13583">
        <v>0.2837555723234087</v>
      </c>
      <c r="M13583">
        <f t="shared" ca="1" si="212"/>
        <v>3.5457048283677821</v>
      </c>
    </row>
    <row r="13584" spans="1:13" x14ac:dyDescent="0.25">
      <c r="A13584" s="9"/>
      <c r="H13584" s="9"/>
      <c r="J13584">
        <v>7</v>
      </c>
      <c r="K13584">
        <f ca="1">SIMULATION!$D$3*SIMULATION!$D$17/$H13577/(SIMULATION!$D$17-$I13577)*(((EXP(-$I13577*$J13584))/(1-EXP(-SIMULATION!$D$4*$I13577)))-(EXP(-SIMULATION!$D$17*$J13584)/(1-EXP(-SIMULATION!$D$4*SIMULATION!$D$17))))</f>
        <v>2.7074916193423824</v>
      </c>
      <c r="L13584">
        <v>0.35396315691283048</v>
      </c>
      <c r="M13584">
        <f t="shared" ca="1" si="212"/>
        <v>3.6658439002398437</v>
      </c>
    </row>
    <row r="13585" spans="1:13" x14ac:dyDescent="0.25">
      <c r="A13585" s="9"/>
      <c r="H13585" s="9"/>
      <c r="J13585">
        <v>8</v>
      </c>
      <c r="K13585">
        <f ca="1">SIMULATION!$D$3*SIMULATION!$D$17/$H13577/(SIMULATION!$D$17-$I13577)*(((EXP(-$I13577*$J13585))/(1-EXP(-SIMULATION!$D$4*$I13577)))-(EXP(-SIMULATION!$D$17*$J13585)/(1-EXP(-SIMULATION!$D$4*SIMULATION!$D$17))))</f>
        <v>2.637449049968037</v>
      </c>
      <c r="L13585">
        <v>0.50247388006668225</v>
      </c>
      <c r="M13585">
        <f t="shared" ca="1" si="212"/>
        <v>3.9626983075836617</v>
      </c>
    </row>
    <row r="13586" spans="1:13" x14ac:dyDescent="0.25">
      <c r="A13586" s="9"/>
      <c r="H13586" s="9"/>
      <c r="J13586">
        <v>9</v>
      </c>
      <c r="K13586">
        <f ca="1">SIMULATION!$D$3*SIMULATION!$D$17/$H13577/(SIMULATION!$D$17-$I13577)*(((EXP(-$I13577*$J13586))/(1-EXP(-SIMULATION!$D$4*$I13577)))-(EXP(-SIMULATION!$D$17*$J13586)/(1-EXP(-SIMULATION!$D$4*SIMULATION!$D$17))))</f>
        <v>2.5587538313173845</v>
      </c>
      <c r="L13586">
        <v>-0.47477261842414381</v>
      </c>
      <c r="M13586">
        <f t="shared" ca="1" si="212"/>
        <v>1.3439275749200197</v>
      </c>
    </row>
    <row r="13587" spans="1:13" x14ac:dyDescent="0.25">
      <c r="A13587" s="9"/>
      <c r="H13587" s="9"/>
      <c r="J13587">
        <v>10</v>
      </c>
      <c r="K13587">
        <f ca="1">SIMULATION!$D$3*SIMULATION!$D$17/$H13577/(SIMULATION!$D$17-$I13577)*(((EXP(-$I13577*$J13587))/(1-EXP(-SIMULATION!$D$4*$I13577)))-(EXP(-SIMULATION!$D$17*$J13587)/(1-EXP(-SIMULATION!$D$4*SIMULATION!$D$17))))</f>
        <v>2.4757805220726086</v>
      </c>
      <c r="L13587">
        <v>-0.24979245809352912</v>
      </c>
      <c r="M13587">
        <f t="shared" ca="1" si="212"/>
        <v>1.8573492197640109</v>
      </c>
    </row>
    <row r="13588" spans="1:13" x14ac:dyDescent="0.25">
      <c r="A13588" s="9"/>
      <c r="H13588" s="9"/>
      <c r="J13588">
        <v>11</v>
      </c>
      <c r="K13588">
        <f ca="1">SIMULATION!$D$3*SIMULATION!$D$17/$H13577/(SIMULATION!$D$17-$I13577)*(((EXP(-$I13577*$J13588))/(1-EXP(-SIMULATION!$D$4*$I13577)))-(EXP(-SIMULATION!$D$17*$J13588)/(1-EXP(-SIMULATION!$D$4*SIMULATION!$D$17))))</f>
        <v>2.3912849859614935</v>
      </c>
      <c r="L13588">
        <v>-0.36697147339370834</v>
      </c>
      <c r="M13588">
        <f t="shared" ca="1" si="212"/>
        <v>1.5137516113589509</v>
      </c>
    </row>
    <row r="13589" spans="1:13" x14ac:dyDescent="0.25">
      <c r="A13589" s="9"/>
      <c r="H13589" s="9"/>
      <c r="J13589">
        <v>12</v>
      </c>
      <c r="K13589">
        <f ca="1">SIMULATION!$D$3*SIMULATION!$D$17/$H13577/(SIMULATION!$D$17-$I13577)*(((EXP(-$I13577*$J13589))/(1-EXP(-SIMULATION!$D$4*$I13577)))-(EXP(-SIMULATION!$D$17*$J13589)/(1-EXP(-SIMULATION!$D$4*SIMULATION!$D$17))))</f>
        <v>2.3069875658173942</v>
      </c>
      <c r="L13589">
        <v>-0.41684675541446065</v>
      </c>
      <c r="M13589">
        <f t="shared" ca="1" si="212"/>
        <v>1.3453272842249091</v>
      </c>
    </row>
    <row r="13590" spans="1:13" x14ac:dyDescent="0.25">
      <c r="A13590" s="9"/>
      <c r="H13590" s="9"/>
      <c r="J13590">
        <v>13</v>
      </c>
      <c r="K13590">
        <f ca="1">SIMULATION!$D$3*SIMULATION!$D$17/$H13577/(SIMULATION!$D$17-$I13577)*(((EXP(-$I13577*$J13590))/(1-EXP(-SIMULATION!$D$4*$I13577)))-(EXP(-SIMULATION!$D$17*$J13590)/(1-EXP(-SIMULATION!$D$4*SIMULATION!$D$17))))</f>
        <v>2.2239467290545405</v>
      </c>
      <c r="L13590">
        <v>0.55623657979910146</v>
      </c>
      <c r="M13590">
        <f t="shared" ca="1" si="212"/>
        <v>3.4609872512792368</v>
      </c>
    </row>
    <row r="13591" spans="1:13" x14ac:dyDescent="0.25">
      <c r="A13591" s="9"/>
      <c r="H13591" s="9"/>
      <c r="J13591">
        <v>14</v>
      </c>
      <c r="K13591">
        <f ca="1">SIMULATION!$D$3*SIMULATION!$D$17/$H13577/(SIMULATION!$D$17-$I13577)*(((EXP(-$I13577*$J13591))/(1-EXP(-SIMULATION!$D$4*$I13577)))-(EXP(-SIMULATION!$D$17*$J13591)/(1-EXP(-SIMULATION!$D$4*SIMULATION!$D$17))))</f>
        <v>2.1427984446357362</v>
      </c>
      <c r="L13591">
        <v>0.3948046663542179</v>
      </c>
      <c r="M13591">
        <f t="shared" ca="1" si="212"/>
        <v>2.9887852696344854</v>
      </c>
    </row>
    <row r="13592" spans="1:13" x14ac:dyDescent="0.25">
      <c r="A13592" s="9"/>
      <c r="H13592" s="9"/>
      <c r="J13592">
        <v>15</v>
      </c>
      <c r="K13592">
        <f ca="1">SIMULATION!$D$3*SIMULATION!$D$17/$H13577/(SIMULATION!$D$17-$I13577)*(((EXP(-$I13577*$J13592))/(1-EXP(-SIMULATION!$D$4*$I13577)))-(EXP(-SIMULATION!$D$17*$J13592)/(1-EXP(-SIMULATION!$D$4*SIMULATION!$D$17))))</f>
        <v>2.0639095199233313</v>
      </c>
      <c r="L13592">
        <v>-2.1336317655935071E-2</v>
      </c>
      <c r="M13592">
        <f t="shared" ca="1" si="212"/>
        <v>2.0198732907931389</v>
      </c>
    </row>
    <row r="13593" spans="1:13" x14ac:dyDescent="0.25">
      <c r="A13593" s="9"/>
      <c r="H13593" s="9"/>
      <c r="J13593">
        <v>16</v>
      </c>
      <c r="K13593">
        <f ca="1">SIMULATION!$D$3*SIMULATION!$D$17/$H13577/(SIMULATION!$D$17-$I13577)*(((EXP(-$I13577*$J13593))/(1-EXP(-SIMULATION!$D$4*$I13577)))-(EXP(-SIMULATION!$D$17*$J13593)/(1-EXP(-SIMULATION!$D$4*SIMULATION!$D$17))))</f>
        <v>1.9874758032471267</v>
      </c>
      <c r="L13593">
        <v>-8.8668000318847306E-2</v>
      </c>
      <c r="M13593">
        <f t="shared" ca="1" si="212"/>
        <v>1.8112502980911092</v>
      </c>
    </row>
    <row r="13594" spans="1:13" x14ac:dyDescent="0.25">
      <c r="A13594" s="9"/>
      <c r="H13594" s="9"/>
      <c r="J13594">
        <v>17</v>
      </c>
      <c r="K13594">
        <f ca="1">SIMULATION!$D$3*SIMULATION!$D$17/$H13577/(SIMULATION!$D$17-$I13577)*(((EXP(-$I13577*$J13594))/(1-EXP(-SIMULATION!$D$4*$I13577)))-(EXP(-SIMULATION!$D$17*$J13594)/(1-EXP(-SIMULATION!$D$4*SIMULATION!$D$17))))</f>
        <v>1.9135850573110664</v>
      </c>
      <c r="L13594">
        <v>0.55171536553431433</v>
      </c>
      <c r="M13594">
        <f t="shared" ca="1" si="212"/>
        <v>2.9693393366864433</v>
      </c>
    </row>
    <row r="13595" spans="1:13" x14ac:dyDescent="0.25">
      <c r="A13595" s="9"/>
      <c r="H13595" s="9"/>
      <c r="J13595">
        <v>18</v>
      </c>
      <c r="K13595">
        <f ca="1">SIMULATION!$D$3*SIMULATION!$D$17/$H13577/(SIMULATION!$D$17-$I13577)*(((EXP(-$I13577*$J13595))/(1-EXP(-SIMULATION!$D$4*$I13577)))-(EXP(-SIMULATION!$D$17*$J13595)/(1-EXP(-SIMULATION!$D$4*SIMULATION!$D$17))))</f>
        <v>1.8422571949581712</v>
      </c>
      <c r="L13595">
        <v>-6.8745945910944836E-2</v>
      </c>
      <c r="M13595">
        <f t="shared" ca="1" si="212"/>
        <v>1.7156094814795277</v>
      </c>
    </row>
    <row r="13596" spans="1:13" x14ac:dyDescent="0.25">
      <c r="A13596" s="9"/>
      <c r="H13596" s="9"/>
      <c r="J13596">
        <v>19</v>
      </c>
      <c r="K13596">
        <f ca="1">SIMULATION!$D$3*SIMULATION!$D$17/$H13577/(SIMULATION!$D$17-$I13577)*(((EXP(-$I13577*$J13596))/(1-EXP(-SIMULATION!$D$4*$I13577)))-(EXP(-SIMULATION!$D$17*$J13596)/(1-EXP(-SIMULATION!$D$4*SIMULATION!$D$17))))</f>
        <v>1.773470010247244</v>
      </c>
      <c r="L13596">
        <v>0.30043878120361894</v>
      </c>
      <c r="M13596">
        <f t="shared" ca="1" si="212"/>
        <v>2.3062891786270954</v>
      </c>
    </row>
    <row r="13597" spans="1:13" x14ac:dyDescent="0.25">
      <c r="A13597" s="9"/>
      <c r="H13597" s="9"/>
      <c r="J13597">
        <v>20</v>
      </c>
      <c r="K13597">
        <f ca="1">SIMULATION!$D$3*SIMULATION!$D$17/$H13577/(SIMULATION!$D$17-$I13577)*(((EXP(-$I13577*$J13597))/(1-EXP(-SIMULATION!$D$4*$I13577)))-(EXP(-SIMULATION!$D$17*$J13597)/(1-EXP(-SIMULATION!$D$4*SIMULATION!$D$17))))</f>
        <v>1.7071756165581196</v>
      </c>
      <c r="L13597">
        <v>0.51145423253316802</v>
      </c>
      <c r="M13597">
        <f t="shared" ca="1" si="212"/>
        <v>2.5803178113241905</v>
      </c>
    </row>
    <row r="13598" spans="1:13" x14ac:dyDescent="0.25">
      <c r="A13598" s="9"/>
      <c r="H13598" s="9"/>
      <c r="J13598">
        <v>21</v>
      </c>
      <c r="K13598">
        <f ca="1">SIMULATION!$D$3*SIMULATION!$D$17/$H13577/(SIMULATION!$D$17-$I13577)*(((EXP(-$I13577*$J13598))/(1-EXP(-SIMULATION!$D$4*$I13577)))-(EXP(-SIMULATION!$D$17*$J13598)/(1-EXP(-SIMULATION!$D$4*SIMULATION!$D$17))))</f>
        <v>1.6433109314457335</v>
      </c>
      <c r="L13598">
        <v>-0.31979420844756012</v>
      </c>
      <c r="M13598">
        <f t="shared" ca="1" si="212"/>
        <v>1.1177896128908225</v>
      </c>
    </row>
    <row r="13599" spans="1:13" x14ac:dyDescent="0.25">
      <c r="A13599" s="9"/>
      <c r="H13599" s="9"/>
      <c r="J13599">
        <v>22</v>
      </c>
      <c r="K13599">
        <f ca="1">SIMULATION!$D$3*SIMULATION!$D$17/$H13577/(SIMULATION!$D$17-$I13577)*(((EXP(-$I13577*$J13599))/(1-EXP(-SIMULATION!$D$4*$I13577)))-(EXP(-SIMULATION!$D$17*$J13599)/(1-EXP(-SIMULATION!$D$4*SIMULATION!$D$17))))</f>
        <v>1.5818043483452551</v>
      </c>
      <c r="L13599">
        <v>-5.000737439784253E-2</v>
      </c>
      <c r="M13599">
        <f t="shared" ca="1" si="212"/>
        <v>1.5027024660734185</v>
      </c>
    </row>
    <row r="13600" spans="1:13" x14ac:dyDescent="0.25">
      <c r="A13600" s="9"/>
      <c r="H13600" s="9"/>
      <c r="J13600">
        <v>23</v>
      </c>
      <c r="K13600">
        <f ca="1">SIMULATION!$D$3*SIMULATION!$D$17/$H13577/(SIMULATION!$D$17-$I13577)*(((EXP(-$I13577*$J13600))/(1-EXP(-SIMULATION!$D$4*$I13577)))-(EXP(-SIMULATION!$D$17*$J13600)/(1-EXP(-SIMULATION!$D$4*SIMULATION!$D$17))))</f>
        <v>1.522579966488852</v>
      </c>
      <c r="L13600">
        <v>0.10121010587946705</v>
      </c>
      <c r="M13600">
        <f t="shared" ca="1" si="212"/>
        <v>1.6766804461071441</v>
      </c>
    </row>
    <row r="13601" spans="1:13" x14ac:dyDescent="0.25">
      <c r="A13601" s="9"/>
      <c r="H13601" s="9"/>
      <c r="J13601">
        <v>24</v>
      </c>
      <c r="K13601">
        <f ca="1">SIMULATION!$D$3*SIMULATION!$D$17/$H13577/(SIMULATION!$D$17-$I13577)*(((EXP(-$I13577*$J13601))/(1-EXP(-SIMULATION!$D$4*$I13577)))-(EXP(-SIMULATION!$D$17*$J13601)/(1-EXP(-SIMULATION!$D$4*SIMULATION!$D$17))))</f>
        <v>1.4655602577689253</v>
      </c>
      <c r="L13601">
        <v>-0.14990006917328627</v>
      </c>
      <c r="M13601">
        <f t="shared" ca="1" si="212"/>
        <v>1.2458726737517443</v>
      </c>
    </row>
    <row r="13602" spans="1:13" x14ac:dyDescent="0.25">
      <c r="A13602" s="9">
        <v>545</v>
      </c>
      <c r="B13602" s="2">
        <f ca="1">NORMINV(RAND(),SIMULATION!D7,SIMULATION!D8)</f>
        <v>53.387203409275251</v>
      </c>
      <c r="C13602" s="2">
        <v>2</v>
      </c>
      <c r="D13602" s="2">
        <f ca="1">SIMULATION!$D$11*(1+(SIMULATION!$D$12*LN(1+$C13602)))*(1+(SIMULATION!$D$13*(($B13602/63.5)-1)))</f>
        <v>9.4870674393092855</v>
      </c>
      <c r="E13602" s="2">
        <v>-8.626021880371193E-2</v>
      </c>
      <c r="F13602" s="2">
        <f ca="1">D13602*(1+E13602)</f>
        <v>8.6687109261888953</v>
      </c>
      <c r="G13602" s="2">
        <v>-0.12495427660927554</v>
      </c>
      <c r="H13602" s="9">
        <f>SIMULATION!$D$15*EXP($G$13602)</f>
        <v>194.82539410093182</v>
      </c>
      <c r="I13602" s="2">
        <f ca="1">$F13602/$H13602</f>
        <v>4.4494769104370231E-2</v>
      </c>
      <c r="J13602">
        <v>0</v>
      </c>
      <c r="K13602">
        <f ca="1">SIMULATION!$D$3*SIMULATION!$D$17/$H13602/(SIMULATION!$D$17-$I13602)*(((EXP(-$I13602*$J13602))/(1-EXP(-SIMULATION!$D$4*$I13602)))-(EXP(-SIMULATION!$D$17*$J13602)/(1-EXP(-SIMULATION!$D$4*SIMULATION!$D$17))))</f>
        <v>1.6428612129734261</v>
      </c>
      <c r="L13602">
        <v>-7.4496039980274736E-2</v>
      </c>
      <c r="M13602">
        <f t="shared" ca="1" si="212"/>
        <v>1.520474558369715</v>
      </c>
    </row>
    <row r="13603" spans="1:13" x14ac:dyDescent="0.25">
      <c r="A13603" s="9"/>
      <c r="H13603" s="9"/>
      <c r="J13603">
        <v>1</v>
      </c>
      <c r="K13603">
        <f ca="1">SIMULATION!$D$3*SIMULATION!$D$17/$H13602/(SIMULATION!$D$17-$I13602)*(((EXP(-$I13602*$J13603))/(1-EXP(-SIMULATION!$D$4*$I13602)))-(EXP(-SIMULATION!$D$17*$J13603)/(1-EXP(-SIMULATION!$D$4*SIMULATION!$D$17))))</f>
        <v>2.5614976500022064</v>
      </c>
      <c r="L13603">
        <v>-0.30997432457902785</v>
      </c>
      <c r="M13603">
        <f t="shared" ca="1" si="212"/>
        <v>1.7674991460320053</v>
      </c>
    </row>
    <row r="13604" spans="1:13" x14ac:dyDescent="0.25">
      <c r="A13604" s="9"/>
      <c r="H13604" s="9"/>
      <c r="J13604">
        <v>2</v>
      </c>
      <c r="K13604">
        <f ca="1">SIMULATION!$D$3*SIMULATION!$D$17/$H13602/(SIMULATION!$D$17-$I13602)*(((EXP(-$I13602*$J13604))/(1-EXP(-SIMULATION!$D$4*$I13602)))-(EXP(-SIMULATION!$D$17*$J13604)/(1-EXP(-SIMULATION!$D$4*SIMULATION!$D$17))))</f>
        <v>3.0845239305424483</v>
      </c>
      <c r="L13604">
        <v>-0.19056790229969361</v>
      </c>
      <c r="M13604">
        <f t="shared" ca="1" si="212"/>
        <v>2.4967126755057683</v>
      </c>
    </row>
    <row r="13605" spans="1:13" x14ac:dyDescent="0.25">
      <c r="A13605" s="9"/>
      <c r="H13605" s="9"/>
      <c r="J13605">
        <v>3</v>
      </c>
      <c r="K13605">
        <f ca="1">SIMULATION!$D$3*SIMULATION!$D$17/$H13602/(SIMULATION!$D$17-$I13602)*(((EXP(-$I13602*$J13605))/(1-EXP(-SIMULATION!$D$4*$I13602)))-(EXP(-SIMULATION!$D$17*$J13605)/(1-EXP(-SIMULATION!$D$4*SIMULATION!$D$17))))</f>
        <v>3.3568910263495049</v>
      </c>
      <c r="L13605">
        <v>8.0253933517432943E-2</v>
      </c>
      <c r="M13605">
        <f t="shared" ca="1" si="212"/>
        <v>3.6262947356034254</v>
      </c>
    </row>
    <row r="13606" spans="1:13" x14ac:dyDescent="0.25">
      <c r="A13606" s="9"/>
      <c r="H13606" s="9"/>
      <c r="J13606">
        <v>4</v>
      </c>
      <c r="K13606">
        <f ca="1">SIMULATION!$D$3*SIMULATION!$D$17/$H13602/(SIMULATION!$D$17-$I13602)*(((EXP(-$I13602*$J13606))/(1-EXP(-SIMULATION!$D$4*$I13602)))-(EXP(-SIMULATION!$D$17*$J13606)/(1-EXP(-SIMULATION!$D$4*SIMULATION!$D$17))))</f>
        <v>3.4713626863130456</v>
      </c>
      <c r="L13606">
        <v>-0.14159513803629395</v>
      </c>
      <c r="M13606">
        <f t="shared" ca="1" si="212"/>
        <v>2.9798346075705098</v>
      </c>
    </row>
    <row r="13607" spans="1:13" x14ac:dyDescent="0.25">
      <c r="A13607" s="9"/>
      <c r="H13607" s="9"/>
      <c r="J13607">
        <v>5</v>
      </c>
      <c r="K13607">
        <f ca="1">SIMULATION!$D$3*SIMULATION!$D$17/$H13602/(SIMULATION!$D$17-$I13602)*(((EXP(-$I13602*$J13607))/(1-EXP(-SIMULATION!$D$4*$I13602)))-(EXP(-SIMULATION!$D$17*$J13607)/(1-EXP(-SIMULATION!$D$4*SIMULATION!$D$17))))</f>
        <v>3.4872652317638138</v>
      </c>
      <c r="L13607">
        <v>-0.53175568677170548</v>
      </c>
      <c r="M13607">
        <f t="shared" ca="1" si="212"/>
        <v>1.6328921134921563</v>
      </c>
    </row>
    <row r="13608" spans="1:13" x14ac:dyDescent="0.25">
      <c r="A13608" s="9"/>
      <c r="H13608" s="9"/>
      <c r="J13608">
        <v>6</v>
      </c>
      <c r="K13608">
        <f ca="1">SIMULATION!$D$3*SIMULATION!$D$17/$H13602/(SIMULATION!$D$17-$I13602)*(((EXP(-$I13602*$J13608))/(1-EXP(-SIMULATION!$D$4*$I13602)))-(EXP(-SIMULATION!$D$17*$J13608)/(1-EXP(-SIMULATION!$D$4*SIMULATION!$D$17))))</f>
        <v>3.4425026449606477</v>
      </c>
      <c r="L13608">
        <v>0.39376128509976333</v>
      </c>
      <c r="M13608">
        <f t="shared" ca="1" si="212"/>
        <v>4.7980269103996864</v>
      </c>
    </row>
    <row r="13609" spans="1:13" x14ac:dyDescent="0.25">
      <c r="A13609" s="9"/>
      <c r="H13609" s="9"/>
      <c r="J13609">
        <v>7</v>
      </c>
      <c r="K13609">
        <f ca="1">SIMULATION!$D$3*SIMULATION!$D$17/$H13602/(SIMULATION!$D$17-$I13602)*(((EXP(-$I13602*$J13609))/(1-EXP(-SIMULATION!$D$4*$I13602)))-(EXP(-SIMULATION!$D$17*$J13609)/(1-EXP(-SIMULATION!$D$4*SIMULATION!$D$17))))</f>
        <v>3.3612559042049743</v>
      </c>
      <c r="L13609">
        <v>0.16278759019585243</v>
      </c>
      <c r="M13609">
        <f t="shared" ca="1" si="212"/>
        <v>3.908426652882083</v>
      </c>
    </row>
    <row r="13610" spans="1:13" x14ac:dyDescent="0.25">
      <c r="A13610" s="9"/>
      <c r="H13610" s="9"/>
      <c r="J13610">
        <v>8</v>
      </c>
      <c r="K13610">
        <f ca="1">SIMULATION!$D$3*SIMULATION!$D$17/$H13602/(SIMULATION!$D$17-$I13602)*(((EXP(-$I13602*$J13610))/(1-EXP(-SIMULATION!$D$4*$I13602)))-(EXP(-SIMULATION!$D$17*$J13610)/(1-EXP(-SIMULATION!$D$4*SIMULATION!$D$17))))</f>
        <v>3.2589166892282879</v>
      </c>
      <c r="L13610">
        <v>0.22709796386277603</v>
      </c>
      <c r="M13610">
        <f t="shared" ca="1" si="212"/>
        <v>3.9990100337504511</v>
      </c>
    </row>
    <row r="13611" spans="1:13" x14ac:dyDescent="0.25">
      <c r="A13611" s="9"/>
      <c r="H13611" s="9"/>
      <c r="J13611">
        <v>9</v>
      </c>
      <c r="K13611">
        <f ca="1">SIMULATION!$D$3*SIMULATION!$D$17/$H13602/(SIMULATION!$D$17-$I13602)*(((EXP(-$I13602*$J13611))/(1-EXP(-SIMULATION!$D$4*$I13602)))-(EXP(-SIMULATION!$D$17*$J13611)/(1-EXP(-SIMULATION!$D$4*SIMULATION!$D$17))))</f>
        <v>3.1452488132888736</v>
      </c>
      <c r="L13611">
        <v>-0.10201682655583966</v>
      </c>
      <c r="M13611">
        <f t="shared" ca="1" si="212"/>
        <v>2.8243805106286222</v>
      </c>
    </row>
    <row r="13612" spans="1:13" x14ac:dyDescent="0.25">
      <c r="A13612" s="9"/>
      <c r="H13612" s="9"/>
      <c r="J13612">
        <v>10</v>
      </c>
      <c r="K13612">
        <f ca="1">SIMULATION!$D$3*SIMULATION!$D$17/$H13602/(SIMULATION!$D$17-$I13602)*(((EXP(-$I13602*$J13612))/(1-EXP(-SIMULATION!$D$4*$I13602)))-(EXP(-SIMULATION!$D$17*$J13612)/(1-EXP(-SIMULATION!$D$4*SIMULATION!$D$17))))</f>
        <v>3.026413948488802</v>
      </c>
      <c r="L13612">
        <v>0.21110017056006666</v>
      </c>
      <c r="M13612">
        <f t="shared" ca="1" si="212"/>
        <v>3.6652904492001528</v>
      </c>
    </row>
    <row r="13613" spans="1:13" x14ac:dyDescent="0.25">
      <c r="A13613" s="9"/>
      <c r="H13613" s="9"/>
      <c r="J13613">
        <v>11</v>
      </c>
      <c r="K13613">
        <f ca="1">SIMULATION!$D$3*SIMULATION!$D$17/$H13602/(SIMULATION!$D$17-$I13602)*(((EXP(-$I13602*$J13613))/(1-EXP(-SIMULATION!$D$4*$I13602)))-(EXP(-SIMULATION!$D$17*$J13613)/(1-EXP(-SIMULATION!$D$4*SIMULATION!$D$17))))</f>
        <v>2.9062695711944588</v>
      </c>
      <c r="L13613">
        <v>0.33130924774708886</v>
      </c>
      <c r="M13613">
        <f t="shared" ca="1" si="212"/>
        <v>3.8691435565771495</v>
      </c>
    </row>
    <row r="13614" spans="1:13" x14ac:dyDescent="0.25">
      <c r="A13614" s="9"/>
      <c r="H13614" s="9"/>
      <c r="J13614">
        <v>12</v>
      </c>
      <c r="K13614">
        <f ca="1">SIMULATION!$D$3*SIMULATION!$D$17/$H13602/(SIMULATION!$D$17-$I13602)*(((EXP(-$I13602*$J13614))/(1-EXP(-SIMULATION!$D$4*$I13602)))-(EXP(-SIMULATION!$D$17*$J13614)/(1-EXP(-SIMULATION!$D$4*SIMULATION!$D$17))))</f>
        <v>2.7872005366369255</v>
      </c>
      <c r="L13614">
        <v>-8.6724536462553237E-2</v>
      </c>
      <c r="M13614">
        <f t="shared" ca="1" si="212"/>
        <v>2.5454818620689084</v>
      </c>
    </row>
    <row r="13615" spans="1:13" x14ac:dyDescent="0.25">
      <c r="A13615" s="9"/>
      <c r="H13615" s="9"/>
      <c r="J13615">
        <v>13</v>
      </c>
      <c r="K13615">
        <f ca="1">SIMULATION!$D$3*SIMULATION!$D$17/$H13602/(SIMULATION!$D$17-$I13602)*(((EXP(-$I13602*$J13615))/(1-EXP(-SIMULATION!$D$4*$I13602)))-(EXP(-SIMULATION!$D$17*$J13615)/(1-EXP(-SIMULATION!$D$4*SIMULATION!$D$17))))</f>
        <v>2.6706517996171999</v>
      </c>
      <c r="L13615">
        <v>0.10813805751313674</v>
      </c>
      <c r="M13615">
        <f t="shared" ca="1" si="212"/>
        <v>2.959450897521767</v>
      </c>
    </row>
    <row r="13616" spans="1:13" x14ac:dyDescent="0.25">
      <c r="A13616" s="9"/>
      <c r="H13616" s="9"/>
      <c r="J13616">
        <v>14</v>
      </c>
      <c r="K13616">
        <f ca="1">SIMULATION!$D$3*SIMULATION!$D$17/$H13602/(SIMULATION!$D$17-$I13602)*(((EXP(-$I13602*$J13616))/(1-EXP(-SIMULATION!$D$4*$I13602)))-(EXP(-SIMULATION!$D$17*$J13616)/(1-EXP(-SIMULATION!$D$4*SIMULATION!$D$17))))</f>
        <v>2.5574696298869042</v>
      </c>
      <c r="L13616">
        <v>-0.61071314839298951</v>
      </c>
      <c r="M13616">
        <f t="shared" ca="1" si="212"/>
        <v>0.99558930029921933</v>
      </c>
    </row>
    <row r="13617" spans="1:13" x14ac:dyDescent="0.25">
      <c r="A13617" s="9"/>
      <c r="H13617" s="9"/>
      <c r="J13617">
        <v>15</v>
      </c>
      <c r="K13617">
        <f ca="1">SIMULATION!$D$3*SIMULATION!$D$17/$H13602/(SIMULATION!$D$17-$I13602)*(((EXP(-$I13602*$J13617))/(1-EXP(-SIMULATION!$D$4*$I13602)))-(EXP(-SIMULATION!$D$17*$J13617)/(1-EXP(-SIMULATION!$D$4*SIMULATION!$D$17))))</f>
        <v>2.4481201134478647</v>
      </c>
      <c r="L13617">
        <v>-0.44985055190762446</v>
      </c>
      <c r="M13617">
        <f t="shared" ca="1" si="212"/>
        <v>1.3468319292771866</v>
      </c>
    </row>
    <row r="13618" spans="1:13" x14ac:dyDescent="0.25">
      <c r="A13618" s="9"/>
      <c r="H13618" s="9"/>
      <c r="J13618">
        <v>16</v>
      </c>
      <c r="K13618">
        <f ca="1">SIMULATION!$D$3*SIMULATION!$D$17/$H13602/(SIMULATION!$D$17-$I13602)*(((EXP(-$I13602*$J13618))/(1-EXP(-SIMULATION!$D$4*$I13602)))-(EXP(-SIMULATION!$D$17*$J13618)/(1-EXP(-SIMULATION!$D$4*SIMULATION!$D$17))))</f>
        <v>2.3428290225568396</v>
      </c>
      <c r="L13618">
        <v>1.0203597407622025E-2</v>
      </c>
      <c r="M13618">
        <f t="shared" ca="1" si="212"/>
        <v>2.3667343066979023</v>
      </c>
    </row>
    <row r="13619" spans="1:13" x14ac:dyDescent="0.25">
      <c r="A13619" s="9"/>
      <c r="H13619" s="9"/>
      <c r="J13619">
        <v>17</v>
      </c>
      <c r="K13619">
        <f ca="1">SIMULATION!$D$3*SIMULATION!$D$17/$H13602/(SIMULATION!$D$17-$I13602)*(((EXP(-$I13602*$J13619))/(1-EXP(-SIMULATION!$D$4*$I13602)))-(EXP(-SIMULATION!$D$17*$J13619)/(1-EXP(-SIMULATION!$D$4*SIMULATION!$D$17))))</f>
        <v>2.2416713034561417</v>
      </c>
      <c r="L13619">
        <v>5.5505056067090296E-2</v>
      </c>
      <c r="M13619">
        <f t="shared" ca="1" si="212"/>
        <v>2.366095394838462</v>
      </c>
    </row>
    <row r="13620" spans="1:13" x14ac:dyDescent="0.25">
      <c r="A13620" s="9"/>
      <c r="H13620" s="9"/>
      <c r="J13620">
        <v>18</v>
      </c>
      <c r="K13620">
        <f ca="1">SIMULATION!$D$3*SIMULATION!$D$17/$H13602/(SIMULATION!$D$17-$I13602)*(((EXP(-$I13602*$J13620))/(1-EXP(-SIMULATION!$D$4*$I13602)))-(EXP(-SIMULATION!$D$17*$J13620)/(1-EXP(-SIMULATION!$D$4*SIMULATION!$D$17))))</f>
        <v>2.1446282842025579</v>
      </c>
      <c r="L13620">
        <v>-3.0694079531486257E-2</v>
      </c>
      <c r="M13620">
        <f t="shared" ca="1" si="212"/>
        <v>2.0788008930817696</v>
      </c>
    </row>
    <row r="13621" spans="1:13" x14ac:dyDescent="0.25">
      <c r="A13621" s="9"/>
      <c r="H13621" s="9"/>
      <c r="J13621">
        <v>19</v>
      </c>
      <c r="K13621">
        <f ca="1">SIMULATION!$D$3*SIMULATION!$D$17/$H13602/(SIMULATION!$D$17-$I13602)*(((EXP(-$I13602*$J13621))/(1-EXP(-SIMULATION!$D$4*$I13602)))-(EXP(-SIMULATION!$D$17*$J13621)/(1-EXP(-SIMULATION!$D$4*SIMULATION!$D$17))))</f>
        <v>2.0516242027608467</v>
      </c>
      <c r="L13621">
        <v>-0.14236649706372725</v>
      </c>
      <c r="M13621">
        <f t="shared" ca="1" si="212"/>
        <v>1.7595416517226228</v>
      </c>
    </row>
    <row r="13622" spans="1:13" x14ac:dyDescent="0.25">
      <c r="A13622" s="9"/>
      <c r="H13622" s="9"/>
      <c r="J13622">
        <v>20</v>
      </c>
      <c r="K13622">
        <f ca="1">SIMULATION!$D$3*SIMULATION!$D$17/$H13602/(SIMULATION!$D$17-$I13602)*(((EXP(-$I13602*$J13622))/(1-EXP(-SIMULATION!$D$4*$I13602)))-(EXP(-SIMULATION!$D$17*$J13622)/(1-EXP(-SIMULATION!$D$4*SIMULATION!$D$17))))</f>
        <v>1.9625494887684454</v>
      </c>
      <c r="L13622">
        <v>-0.16437020377694855</v>
      </c>
      <c r="M13622">
        <f t="shared" ca="1" si="212"/>
        <v>1.6399648293772298</v>
      </c>
    </row>
    <row r="13623" spans="1:13" x14ac:dyDescent="0.25">
      <c r="A13623" s="9"/>
      <c r="H13623" s="9"/>
      <c r="J13623">
        <v>21</v>
      </c>
      <c r="K13623">
        <f ca="1">SIMULATION!$D$3*SIMULATION!$D$17/$H13602/(SIMULATION!$D$17-$I13602)*(((EXP(-$I13602*$J13623))/(1-EXP(-SIMULATION!$D$4*$I13602)))-(EXP(-SIMULATION!$D$17*$J13623)/(1-EXP(-SIMULATION!$D$4*SIMULATION!$D$17))))</f>
        <v>1.8772755622286901</v>
      </c>
      <c r="L13623">
        <v>-0.7514725762635891</v>
      </c>
      <c r="M13623">
        <f t="shared" ca="1" si="212"/>
        <v>0.46655445912401866</v>
      </c>
    </row>
    <row r="13624" spans="1:13" x14ac:dyDescent="0.25">
      <c r="A13624" s="9"/>
      <c r="H13624" s="9"/>
      <c r="J13624">
        <v>22</v>
      </c>
      <c r="K13624">
        <f ca="1">SIMULATION!$D$3*SIMULATION!$D$17/$H13602/(SIMULATION!$D$17-$I13602)*(((EXP(-$I13602*$J13624))/(1-EXP(-SIMULATION!$D$4*$I13602)))-(EXP(-SIMULATION!$D$17*$J13624)/(1-EXP(-SIMULATION!$D$4*SIMULATION!$D$17))))</f>
        <v>1.7956642013041888</v>
      </c>
      <c r="L13624">
        <v>-0.12921516809326206</v>
      </c>
      <c r="M13624">
        <f t="shared" ca="1" si="212"/>
        <v>1.5636371496936148</v>
      </c>
    </row>
    <row r="13625" spans="1:13" x14ac:dyDescent="0.25">
      <c r="A13625" s="9"/>
      <c r="H13625" s="9"/>
      <c r="J13625">
        <v>23</v>
      </c>
      <c r="K13625">
        <f ca="1">SIMULATION!$D$3*SIMULATION!$D$17/$H13602/(SIMULATION!$D$17-$I13602)*(((EXP(-$I13602*$J13625))/(1-EXP(-SIMULATION!$D$4*$I13602)))-(EXP(-SIMULATION!$D$17*$J13625)/(1-EXP(-SIMULATION!$D$4*SIMULATION!$D$17))))</f>
        <v>1.7175734348872136</v>
      </c>
      <c r="L13625">
        <v>4.0816283456874818E-2</v>
      </c>
      <c r="M13625">
        <f t="shared" ca="1" si="212"/>
        <v>1.7876783990635683</v>
      </c>
    </row>
    <row r="13626" spans="1:13" x14ac:dyDescent="0.25">
      <c r="A13626" s="9"/>
      <c r="H13626" s="9"/>
      <c r="J13626">
        <v>24</v>
      </c>
      <c r="K13626">
        <f ca="1">SIMULATION!$D$3*SIMULATION!$D$17/$H13602/(SIMULATION!$D$17-$I13602)*(((EXP(-$I13602*$J13626))/(1-EXP(-SIMULATION!$D$4*$I13602)))-(EXP(-SIMULATION!$D$17*$J13626)/(1-EXP(-SIMULATION!$D$4*SIMULATION!$D$17))))</f>
        <v>1.6428612129734261</v>
      </c>
      <c r="L13626">
        <v>-0.2191860922469267</v>
      </c>
      <c r="M13626">
        <f t="shared" ca="1" si="212"/>
        <v>1.2827688835977349</v>
      </c>
    </row>
    <row r="13627" spans="1:13" x14ac:dyDescent="0.25">
      <c r="A13627" s="9">
        <v>546</v>
      </c>
      <c r="B13627" s="2">
        <f ca="1">NORMINV(RAND(),SIMULATION!D7,SIMULATION!D8)</f>
        <v>55.70052927624014</v>
      </c>
      <c r="C13627" s="2">
        <v>2</v>
      </c>
      <c r="D13627" s="2">
        <f ca="1">SIMULATION!$D$11*(1+(SIMULATION!$D$12*LN(1+$C13627)))*(1+(SIMULATION!$D$13*(($B13627/63.5)-1)))</f>
        <v>9.6588590369055058</v>
      </c>
      <c r="E13627" s="2">
        <v>-5.7454358022436598E-2</v>
      </c>
      <c r="F13627" s="2">
        <f ca="1">D13627*(1+E13627)</f>
        <v>9.1039154917108895</v>
      </c>
      <c r="G13627" s="2">
        <v>1.1828213634920215</v>
      </c>
      <c r="H13627" s="9">
        <f>SIMULATION!$D$15*EXP($G$13627)</f>
        <v>720.45242496365734</v>
      </c>
      <c r="I13627" s="2">
        <f ca="1">$F13627/$H13627</f>
        <v>1.2636386770674177E-2</v>
      </c>
      <c r="J13627">
        <v>0</v>
      </c>
      <c r="K13627">
        <f ca="1">SIMULATION!$D$3*SIMULATION!$D$17/$H13627/(SIMULATION!$D$17-$I13627)*(((EXP(-$I13627*$J13627))/(1-EXP(-SIMULATION!$D$4*$I13627)))-(EXP(-SIMULATION!$D$17*$J13627)/(1-EXP(-SIMULATION!$D$4*SIMULATION!$D$17))))</f>
        <v>2.2177497775040624</v>
      </c>
      <c r="L13627">
        <v>-0.12809618583817164</v>
      </c>
      <c r="M13627">
        <f t="shared" ca="1" si="212"/>
        <v>1.9336644898623383</v>
      </c>
    </row>
    <row r="13628" spans="1:13" x14ac:dyDescent="0.25">
      <c r="A13628" s="9"/>
      <c r="H13628" s="9"/>
      <c r="J13628">
        <v>1</v>
      </c>
      <c r="K13628">
        <f ca="1">SIMULATION!$D$3*SIMULATION!$D$17/$H13627/(SIMULATION!$D$17-$I13627)*(((EXP(-$I13627*$J13628))/(1-EXP(-SIMULATION!$D$4*$I13627)))-(EXP(-SIMULATION!$D$17*$J13628)/(1-EXP(-SIMULATION!$D$4*SIMULATION!$D$17))))</f>
        <v>2.4622536539464654</v>
      </c>
      <c r="L13628">
        <v>-0.21019101044970287</v>
      </c>
      <c r="M13628">
        <f t="shared" ca="1" si="212"/>
        <v>1.9447100704399849</v>
      </c>
    </row>
    <row r="13629" spans="1:13" x14ac:dyDescent="0.25">
      <c r="A13629" s="9"/>
      <c r="H13629" s="9"/>
      <c r="J13629">
        <v>2</v>
      </c>
      <c r="K13629">
        <f ca="1">SIMULATION!$D$3*SIMULATION!$D$17/$H13627/(SIMULATION!$D$17-$I13627)*(((EXP(-$I13627*$J13629))/(1-EXP(-SIMULATION!$D$4*$I13627)))-(EXP(-SIMULATION!$D$17*$J13629)/(1-EXP(-SIMULATION!$D$4*SIMULATION!$D$17))))</f>
        <v>2.6058651327687841</v>
      </c>
      <c r="L13629">
        <v>2.012509941010163E-2</v>
      </c>
      <c r="M13629">
        <f t="shared" ca="1" si="212"/>
        <v>2.6583084276150735</v>
      </c>
    </row>
    <row r="13630" spans="1:13" x14ac:dyDescent="0.25">
      <c r="A13630" s="9"/>
      <c r="H13630" s="9"/>
      <c r="J13630">
        <v>3</v>
      </c>
      <c r="K13630">
        <f ca="1">SIMULATION!$D$3*SIMULATION!$D$17/$H13627/(SIMULATION!$D$17-$I13627)*(((EXP(-$I13627*$J13630))/(1-EXP(-SIMULATION!$D$4*$I13627)))-(EXP(-SIMULATION!$D$17*$J13630)/(1-EXP(-SIMULATION!$D$4*SIMULATION!$D$17))))</f>
        <v>2.6849864642924892</v>
      </c>
      <c r="L13630">
        <v>8.7632869432782978E-3</v>
      </c>
      <c r="M13630">
        <f t="shared" ca="1" si="212"/>
        <v>2.7085157711179026</v>
      </c>
    </row>
    <row r="13631" spans="1:13" x14ac:dyDescent="0.25">
      <c r="A13631" s="9"/>
      <c r="H13631" s="9"/>
      <c r="J13631">
        <v>4</v>
      </c>
      <c r="K13631">
        <f ca="1">SIMULATION!$D$3*SIMULATION!$D$17/$H13627/(SIMULATION!$D$17-$I13627)*(((EXP(-$I13627*$J13631))/(1-EXP(-SIMULATION!$D$4*$I13627)))-(EXP(-SIMULATION!$D$17*$J13631)/(1-EXP(-SIMULATION!$D$4*SIMULATION!$D$17))))</f>
        <v>2.7229430330088982</v>
      </c>
      <c r="L13631">
        <v>-0.47650408449304293</v>
      </c>
      <c r="M13631">
        <f t="shared" ca="1" si="212"/>
        <v>1.4254495559382836</v>
      </c>
    </row>
    <row r="13632" spans="1:13" x14ac:dyDescent="0.25">
      <c r="A13632" s="9"/>
      <c r="H13632" s="9"/>
      <c r="J13632">
        <v>5</v>
      </c>
      <c r="K13632">
        <f ca="1">SIMULATION!$D$3*SIMULATION!$D$17/$H13627/(SIMULATION!$D$17-$I13627)*(((EXP(-$I13627*$J13632))/(1-EXP(-SIMULATION!$D$4*$I13627)))-(EXP(-SIMULATION!$D$17*$J13632)/(1-EXP(-SIMULATION!$D$4*SIMULATION!$D$17))))</f>
        <v>2.7346802762134073</v>
      </c>
      <c r="L13632">
        <v>-3.3210938891806312E-2</v>
      </c>
      <c r="M13632">
        <f t="shared" ca="1" si="212"/>
        <v>2.643858976671456</v>
      </c>
    </row>
    <row r="13633" spans="1:13" x14ac:dyDescent="0.25">
      <c r="A13633" s="9"/>
      <c r="H13633" s="9"/>
      <c r="J13633">
        <v>6</v>
      </c>
      <c r="K13633">
        <f ca="1">SIMULATION!$D$3*SIMULATION!$D$17/$H13627/(SIMULATION!$D$17-$I13627)*(((EXP(-$I13627*$J13633))/(1-EXP(-SIMULATION!$D$4*$I13627)))-(EXP(-SIMULATION!$D$17*$J13633)/(1-EXP(-SIMULATION!$D$4*SIMULATION!$D$17))))</f>
        <v>2.7297735831638534</v>
      </c>
      <c r="L13633">
        <v>0.37963076014711844</v>
      </c>
      <c r="M13633">
        <f t="shared" ca="1" si="212"/>
        <v>3.7660796035698705</v>
      </c>
    </row>
    <row r="13634" spans="1:13" x14ac:dyDescent="0.25">
      <c r="A13634" s="9"/>
      <c r="H13634" s="9"/>
      <c r="J13634">
        <v>7</v>
      </c>
      <c r="K13634">
        <f ca="1">SIMULATION!$D$3*SIMULATION!$D$17/$H13627/(SIMULATION!$D$17-$I13627)*(((EXP(-$I13627*$J13634))/(1-EXP(-SIMULATION!$D$4*$I13627)))-(EXP(-SIMULATION!$D$17*$J13634)/(1-EXP(-SIMULATION!$D$4*SIMULATION!$D$17))))</f>
        <v>2.7143571112086811</v>
      </c>
      <c r="L13634">
        <v>-8.4847148867308403E-2</v>
      </c>
      <c r="M13634">
        <f t="shared" ca="1" si="212"/>
        <v>2.484051649314921</v>
      </c>
    </row>
    <row r="13635" spans="1:13" x14ac:dyDescent="0.25">
      <c r="A13635" s="9"/>
      <c r="H13635" s="9"/>
      <c r="J13635">
        <v>8</v>
      </c>
      <c r="K13635">
        <f ca="1">SIMULATION!$D$3*SIMULATION!$D$17/$H13627/(SIMULATION!$D$17-$I13627)*(((EXP(-$I13627*$J13635))/(1-EXP(-SIMULATION!$D$4*$I13627)))-(EXP(-SIMULATION!$D$17*$J13635)/(1-EXP(-SIMULATION!$D$4*SIMULATION!$D$17))))</f>
        <v>2.6923598176689776</v>
      </c>
      <c r="L13635">
        <v>7.9039560270692741E-2</v>
      </c>
      <c r="M13635">
        <f t="shared" ref="M13635:M13698" ca="1" si="213">$K13635*(1+$L13635)</f>
        <v>2.9051627537480162</v>
      </c>
    </row>
    <row r="13636" spans="1:13" x14ac:dyDescent="0.25">
      <c r="A13636" s="9"/>
      <c r="H13636" s="9"/>
      <c r="J13636">
        <v>9</v>
      </c>
      <c r="K13636">
        <f ca="1">SIMULATION!$D$3*SIMULATION!$D$17/$H13627/(SIMULATION!$D$17-$I13627)*(((EXP(-$I13627*$J13636))/(1-EXP(-SIMULATION!$D$4*$I13627)))-(EXP(-SIMULATION!$D$17*$J13636)/(1-EXP(-SIMULATION!$D$4*SIMULATION!$D$17))))</f>
        <v>2.6662975387615266</v>
      </c>
      <c r="L13636">
        <v>-1.483334447297387E-2</v>
      </c>
      <c r="M13636">
        <f t="shared" ca="1" si="213"/>
        <v>2.6267474289016346</v>
      </c>
    </row>
    <row r="13637" spans="1:13" x14ac:dyDescent="0.25">
      <c r="A13637" s="9"/>
      <c r="H13637" s="9"/>
      <c r="J13637">
        <v>10</v>
      </c>
      <c r="K13637">
        <f ca="1">SIMULATION!$D$3*SIMULATION!$D$17/$H13627/(SIMULATION!$D$17-$I13627)*(((EXP(-$I13627*$J13637))/(1-EXP(-SIMULATION!$D$4*$I13627)))-(EXP(-SIMULATION!$D$17*$J13637)/(1-EXP(-SIMULATION!$D$4*SIMULATION!$D$17))))</f>
        <v>2.6377805726922405</v>
      </c>
      <c r="L13637">
        <v>0.30758839385584341</v>
      </c>
      <c r="M13637">
        <f t="shared" ca="1" si="213"/>
        <v>3.4491312623907939</v>
      </c>
    </row>
    <row r="13638" spans="1:13" x14ac:dyDescent="0.25">
      <c r="A13638" s="9"/>
      <c r="H13638" s="9"/>
      <c r="J13638">
        <v>11</v>
      </c>
      <c r="K13638">
        <f ca="1">SIMULATION!$D$3*SIMULATION!$D$17/$H13627/(SIMULATION!$D$17-$I13627)*(((EXP(-$I13627*$J13638))/(1-EXP(-SIMULATION!$D$4*$I13627)))-(EXP(-SIMULATION!$D$17*$J13638)/(1-EXP(-SIMULATION!$D$4*SIMULATION!$D$17))))</f>
        <v>2.6078389509194393</v>
      </c>
      <c r="L13638">
        <v>0.12781201426602778</v>
      </c>
      <c r="M13638">
        <f t="shared" ca="1" si="213"/>
        <v>2.9411521001178573</v>
      </c>
    </row>
    <row r="13639" spans="1:13" x14ac:dyDescent="0.25">
      <c r="A13639" s="9"/>
      <c r="H13639" s="9"/>
      <c r="J13639">
        <v>12</v>
      </c>
      <c r="K13639">
        <f ca="1">SIMULATION!$D$3*SIMULATION!$D$17/$H13627/(SIMULATION!$D$17-$I13627)*(((EXP(-$I13627*$J13639))/(1-EXP(-SIMULATION!$D$4*$I13627)))-(EXP(-SIMULATION!$D$17*$J13639)/(1-EXP(-SIMULATION!$D$4*SIMULATION!$D$17))))</f>
        <v>2.5771308795743786</v>
      </c>
      <c r="L13639">
        <v>-1.5897753492483723E-3</v>
      </c>
      <c r="M13639">
        <f t="shared" ca="1" si="213"/>
        <v>2.5730338204302443</v>
      </c>
    </row>
    <row r="13640" spans="1:13" x14ac:dyDescent="0.25">
      <c r="A13640" s="9"/>
      <c r="H13640" s="9"/>
      <c r="J13640">
        <v>13</v>
      </c>
      <c r="K13640">
        <f ca="1">SIMULATION!$D$3*SIMULATION!$D$17/$H13627/(SIMULATION!$D$17-$I13627)*(((EXP(-$I13627*$J13640))/(1-EXP(-SIMULATION!$D$4*$I13627)))-(EXP(-SIMULATION!$D$17*$J13640)/(1-EXP(-SIMULATION!$D$4*SIMULATION!$D$17))))</f>
        <v>2.5460763134861657</v>
      </c>
      <c r="L13640">
        <v>0.16367926107710562</v>
      </c>
      <c r="M13640">
        <f t="shared" ca="1" si="213"/>
        <v>2.9628162031235026</v>
      </c>
    </row>
    <row r="13641" spans="1:13" x14ac:dyDescent="0.25">
      <c r="A13641" s="9"/>
      <c r="H13641" s="9"/>
      <c r="J13641">
        <v>14</v>
      </c>
      <c r="K13641">
        <f ca="1">SIMULATION!$D$3*SIMULATION!$D$17/$H13627/(SIMULATION!$D$17-$I13627)*(((EXP(-$I13627*$J13641))/(1-EXP(-SIMULATION!$D$4*$I13627)))-(EXP(-SIMULATION!$D$17*$J13641)/(1-EXP(-SIMULATION!$D$4*SIMULATION!$D$17))))</f>
        <v>2.5149425533658212</v>
      </c>
      <c r="L13641">
        <v>0.13137953105018801</v>
      </c>
      <c r="M13641">
        <f t="shared" ca="1" si="213"/>
        <v>2.8453545266451852</v>
      </c>
    </row>
    <row r="13642" spans="1:13" x14ac:dyDescent="0.25">
      <c r="A13642" s="9"/>
      <c r="H13642" s="9"/>
      <c r="J13642">
        <v>15</v>
      </c>
      <c r="K13642">
        <f ca="1">SIMULATION!$D$3*SIMULATION!$D$17/$H13627/(SIMULATION!$D$17-$I13627)*(((EXP(-$I13627*$J13642))/(1-EXP(-SIMULATION!$D$4*$I13627)))-(EXP(-SIMULATION!$D$17*$J13642)/(1-EXP(-SIMULATION!$D$4*SIMULATION!$D$17))))</f>
        <v>2.4838990982697147</v>
      </c>
      <c r="L13642">
        <v>0.26221291747102088</v>
      </c>
      <c r="M13642">
        <f t="shared" ca="1" si="213"/>
        <v>3.1352095275306544</v>
      </c>
    </row>
    <row r="13643" spans="1:13" x14ac:dyDescent="0.25">
      <c r="A13643" s="9"/>
      <c r="H13643" s="9"/>
      <c r="J13643">
        <v>16</v>
      </c>
      <c r="K13643">
        <f ca="1">SIMULATION!$D$3*SIMULATION!$D$17/$H13627/(SIMULATION!$D$17-$I13627)*(((EXP(-$I13627*$J13643))/(1-EXP(-SIMULATION!$D$4*$I13627)))-(EXP(-SIMULATION!$D$17*$J13643)/(1-EXP(-SIMULATION!$D$4*SIMULATION!$D$17))))</f>
        <v>2.4530527961033197</v>
      </c>
      <c r="L13643">
        <v>3.2750826144087664E-3</v>
      </c>
      <c r="M13643">
        <f t="shared" ca="1" si="213"/>
        <v>2.4610867466680646</v>
      </c>
    </row>
    <row r="13644" spans="1:13" x14ac:dyDescent="0.25">
      <c r="A13644" s="9"/>
      <c r="H13644" s="9"/>
      <c r="J13644">
        <v>17</v>
      </c>
      <c r="K13644">
        <f ca="1">SIMULATION!$D$3*SIMULATION!$D$17/$H13627/(SIMULATION!$D$17-$I13627)*(((EXP(-$I13627*$J13644))/(1-EXP(-SIMULATION!$D$4*$I13627)))-(EXP(-SIMULATION!$D$17*$J13644)/(1-EXP(-SIMULATION!$D$4*SIMULATION!$D$17))))</f>
        <v>2.4224703686344982</v>
      </c>
      <c r="L13644">
        <v>5.2062479755834654E-2</v>
      </c>
      <c r="M13644">
        <f t="shared" ca="1" si="213"/>
        <v>2.5485901831606412</v>
      </c>
    </row>
    <row r="13645" spans="1:13" x14ac:dyDescent="0.25">
      <c r="A13645" s="9"/>
      <c r="H13645" s="9"/>
      <c r="J13645">
        <v>18</v>
      </c>
      <c r="K13645">
        <f ca="1">SIMULATION!$D$3*SIMULATION!$D$17/$H13627/(SIMULATION!$D$17-$I13627)*(((EXP(-$I13627*$J13645))/(1-EXP(-SIMULATION!$D$4*$I13627)))-(EXP(-SIMULATION!$D$17*$J13645)/(1-EXP(-SIMULATION!$D$4*SIMULATION!$D$17))))</f>
        <v>2.3921928457895643</v>
      </c>
      <c r="L13645">
        <v>0.19706369007718266</v>
      </c>
      <c r="M13645">
        <f t="shared" ca="1" si="213"/>
        <v>2.8636071953570927</v>
      </c>
    </row>
    <row r="13646" spans="1:13" x14ac:dyDescent="0.25">
      <c r="A13646" s="9"/>
      <c r="H13646" s="9"/>
      <c r="J13646">
        <v>19</v>
      </c>
      <c r="K13646">
        <f ca="1">SIMULATION!$D$3*SIMULATION!$D$17/$H13627/(SIMULATION!$D$17-$I13627)*(((EXP(-$I13627*$J13646))/(1-EXP(-SIMULATION!$D$4*$I13627)))-(EXP(-SIMULATION!$D$17*$J13646)/(1-EXP(-SIMULATION!$D$4*SIMULATION!$D$17))))</f>
        <v>2.3622448152248356</v>
      </c>
      <c r="L13646">
        <v>0.4323346024636478</v>
      </c>
      <c r="M13646">
        <f t="shared" ca="1" si="213"/>
        <v>3.3835249883368781</v>
      </c>
    </row>
    <row r="13647" spans="1:13" x14ac:dyDescent="0.25">
      <c r="A13647" s="9"/>
      <c r="H13647" s="9"/>
      <c r="J13647">
        <v>20</v>
      </c>
      <c r="K13647">
        <f ca="1">SIMULATION!$D$3*SIMULATION!$D$17/$H13627/(SIMULATION!$D$17-$I13627)*(((EXP(-$I13627*$J13647))/(1-EXP(-SIMULATION!$D$4*$I13627)))-(EXP(-SIMULATION!$D$17*$J13647)/(1-EXP(-SIMULATION!$D$4*SIMULATION!$D$17))))</f>
        <v>2.3326403494043233</v>
      </c>
      <c r="L13647">
        <v>-9.4900338660341213E-2</v>
      </c>
      <c r="M13647">
        <f t="shared" ca="1" si="213"/>
        <v>2.1112719902730763</v>
      </c>
    </row>
    <row r="13648" spans="1:13" x14ac:dyDescent="0.25">
      <c r="A13648" s="9"/>
      <c r="H13648" s="9"/>
      <c r="J13648">
        <v>21</v>
      </c>
      <c r="K13648">
        <f ca="1">SIMULATION!$D$3*SIMULATION!$D$17/$H13627/(SIMULATION!$D$17-$I13627)*(((EXP(-$I13627*$J13648))/(1-EXP(-SIMULATION!$D$4*$I13627)))-(EXP(-SIMULATION!$D$17*$J13648)/(1-EXP(-SIMULATION!$D$4*SIMULATION!$D$17))))</f>
        <v>2.3033868035461156</v>
      </c>
      <c r="L13648">
        <v>0.10677478552835323</v>
      </c>
      <c r="M13648">
        <f t="shared" ca="1" si="213"/>
        <v>2.5493304354835908</v>
      </c>
    </row>
    <row r="13649" spans="1:13" x14ac:dyDescent="0.25">
      <c r="A13649" s="9"/>
      <c r="H13649" s="9"/>
      <c r="J13649">
        <v>22</v>
      </c>
      <c r="K13649">
        <f ca="1">SIMULATION!$D$3*SIMULATION!$D$17/$H13627/(SIMULATION!$D$17-$I13627)*(((EXP(-$I13627*$J13649))/(1-EXP(-SIMULATION!$D$4*$I13627)))-(EXP(-SIMULATION!$D$17*$J13649)/(1-EXP(-SIMULATION!$D$4*SIMULATION!$D$17))))</f>
        <v>2.2744872491731063</v>
      </c>
      <c r="L13649">
        <v>0.24466921374514683</v>
      </c>
      <c r="M13649">
        <f t="shared" ca="1" si="213"/>
        <v>2.8309842561016523</v>
      </c>
    </row>
    <row r="13650" spans="1:13" x14ac:dyDescent="0.25">
      <c r="A13650" s="9"/>
      <c r="H13650" s="9"/>
      <c r="J13650">
        <v>23</v>
      </c>
      <c r="K13650">
        <f ca="1">SIMULATION!$D$3*SIMULATION!$D$17/$H13627/(SIMULATION!$D$17-$I13627)*(((EXP(-$I13627*$J13650))/(1-EXP(-SIMULATION!$D$4*$I13627)))-(EXP(-SIMULATION!$D$17*$J13650)/(1-EXP(-SIMULATION!$D$4*SIMULATION!$D$17))))</f>
        <v>2.2459420333292073</v>
      </c>
      <c r="L13650">
        <v>-0.22315549237346208</v>
      </c>
      <c r="M13650">
        <f t="shared" ca="1" si="213"/>
        <v>1.7447477330393735</v>
      </c>
    </row>
    <row r="13651" spans="1:13" x14ac:dyDescent="0.25">
      <c r="A13651" s="9"/>
      <c r="H13651" s="9"/>
      <c r="J13651">
        <v>24</v>
      </c>
      <c r="K13651">
        <f ca="1">SIMULATION!$D$3*SIMULATION!$D$17/$H13627/(SIMULATION!$D$17-$I13627)*(((EXP(-$I13627*$J13651))/(1-EXP(-SIMULATION!$D$4*$I13627)))-(EXP(-SIMULATION!$D$17*$J13651)/(1-EXP(-SIMULATION!$D$4*SIMULATION!$D$17))))</f>
        <v>2.2177497775040624</v>
      </c>
      <c r="L13651">
        <v>4.2671729111068604E-2</v>
      </c>
      <c r="M13651">
        <f t="shared" ca="1" si="213"/>
        <v>2.3123849952458482</v>
      </c>
    </row>
    <row r="13652" spans="1:13" x14ac:dyDescent="0.25">
      <c r="A13652" s="9">
        <v>547</v>
      </c>
      <c r="B13652" s="2">
        <f ca="1">NORMINV(RAND(),SIMULATION!D7,SIMULATION!D8)</f>
        <v>62.23199760560977</v>
      </c>
      <c r="C13652" s="2">
        <v>2</v>
      </c>
      <c r="D13652" s="2">
        <f ca="1">SIMULATION!$D$11*(1+(SIMULATION!$D$12*LN(1+$C13652)))*(1+(SIMULATION!$D$13*(($B13652/63.5)-1)))</f>
        <v>10.143897221527407</v>
      </c>
      <c r="E13652" s="2">
        <v>-6.8220447491321945E-2</v>
      </c>
      <c r="F13652" s="2">
        <f ca="1">D13652*(1+E13652)</f>
        <v>9.45187601376883</v>
      </c>
      <c r="G13652" s="2">
        <v>-5.4749396628437252E-2</v>
      </c>
      <c r="H13652" s="9">
        <f>SIMULATION!$D$15*EXP($G$13652)</f>
        <v>208.99464352182656</v>
      </c>
      <c r="I13652" s="2">
        <f ca="1">$F13652/$H13652</f>
        <v>4.5225446233896967E-2</v>
      </c>
      <c r="J13652">
        <v>0</v>
      </c>
      <c r="K13652">
        <f ca="1">SIMULATION!$D$3*SIMULATION!$D$17/$H13652/(SIMULATION!$D$17-$I13652)*(((EXP(-$I13652*$J13652))/(1-EXP(-SIMULATION!$D$4*$I13652)))-(EXP(-SIMULATION!$D$17*$J13652)/(1-EXP(-SIMULATION!$D$4*SIMULATION!$D$17))))</f>
        <v>1.4940031445031374</v>
      </c>
      <c r="L13652">
        <v>-0.13107559879833866</v>
      </c>
      <c r="M13652">
        <f t="shared" ca="1" si="213"/>
        <v>1.2981757877307878</v>
      </c>
    </row>
    <row r="13653" spans="1:13" x14ac:dyDescent="0.25">
      <c r="A13653" s="9"/>
      <c r="H13653" s="9"/>
      <c r="J13653">
        <v>1</v>
      </c>
      <c r="K13653">
        <f ca="1">SIMULATION!$D$3*SIMULATION!$D$17/$H13652/(SIMULATION!$D$17-$I13652)*(((EXP(-$I13652*$J13653))/(1-EXP(-SIMULATION!$D$4*$I13652)))-(EXP(-SIMULATION!$D$17*$J13653)/(1-EXP(-SIMULATION!$D$4*SIMULATION!$D$17))))</f>
        <v>2.3505862631474348</v>
      </c>
      <c r="L13653">
        <v>-0.14586334272225801</v>
      </c>
      <c r="M13653">
        <f t="shared" ca="1" si="213"/>
        <v>2.0077218934477288</v>
      </c>
    </row>
    <row r="13654" spans="1:13" x14ac:dyDescent="0.25">
      <c r="A13654" s="9"/>
      <c r="H13654" s="9"/>
      <c r="J13654">
        <v>2</v>
      </c>
      <c r="K13654">
        <f ca="1">SIMULATION!$D$3*SIMULATION!$D$17/$H13652/(SIMULATION!$D$17-$I13652)*(((EXP(-$I13652*$J13654))/(1-EXP(-SIMULATION!$D$4*$I13652)))-(EXP(-SIMULATION!$D$17*$J13654)/(1-EXP(-SIMULATION!$D$4*SIMULATION!$D$17))))</f>
        <v>2.8379012939495372</v>
      </c>
      <c r="L13654">
        <v>3.3534011282128247E-2</v>
      </c>
      <c r="M13654">
        <f t="shared" ca="1" si="213"/>
        <v>2.9330675079584076</v>
      </c>
    </row>
    <row r="13655" spans="1:13" x14ac:dyDescent="0.25">
      <c r="A13655" s="9"/>
      <c r="H13655" s="9"/>
      <c r="J13655">
        <v>3</v>
      </c>
      <c r="K13655">
        <f ca="1">SIMULATION!$D$3*SIMULATION!$D$17/$H13652/(SIMULATION!$D$17-$I13652)*(((EXP(-$I13652*$J13655))/(1-EXP(-SIMULATION!$D$4*$I13652)))-(EXP(-SIMULATION!$D$17*$J13655)/(1-EXP(-SIMULATION!$D$4*SIMULATION!$D$17))))</f>
        <v>3.091304386592737</v>
      </c>
      <c r="L13655">
        <v>-6.6349244033272678E-2</v>
      </c>
      <c r="M13655">
        <f t="shared" ca="1" si="213"/>
        <v>2.8861986774655692</v>
      </c>
    </row>
    <row r="13656" spans="1:13" x14ac:dyDescent="0.25">
      <c r="A13656" s="9"/>
      <c r="H13656" s="9"/>
      <c r="J13656">
        <v>4</v>
      </c>
      <c r="K13656">
        <f ca="1">SIMULATION!$D$3*SIMULATION!$D$17/$H13652/(SIMULATION!$D$17-$I13652)*(((EXP(-$I13652*$J13656))/(1-EXP(-SIMULATION!$D$4*$I13652)))-(EXP(-SIMULATION!$D$17*$J13656)/(1-EXP(-SIMULATION!$D$4*SIMULATION!$D$17))))</f>
        <v>3.197414597071091</v>
      </c>
      <c r="L13656">
        <v>-3.292066889081962E-2</v>
      </c>
      <c r="M13656">
        <f t="shared" ca="1" si="213"/>
        <v>3.0921535698142404</v>
      </c>
    </row>
    <row r="13657" spans="1:13" x14ac:dyDescent="0.25">
      <c r="A13657" s="9"/>
      <c r="H13657" s="9"/>
      <c r="J13657">
        <v>5</v>
      </c>
      <c r="K13657">
        <f ca="1">SIMULATION!$D$3*SIMULATION!$D$17/$H13652/(SIMULATION!$D$17-$I13652)*(((EXP(-$I13652*$J13657))/(1-EXP(-SIMULATION!$D$4*$I13652)))-(EXP(-SIMULATION!$D$17*$J13657)/(1-EXP(-SIMULATION!$D$4*SIMULATION!$D$17))))</f>
        <v>3.2116243946878327</v>
      </c>
      <c r="L13657">
        <v>-0.28972239352620222</v>
      </c>
      <c r="M13657">
        <f t="shared" ca="1" si="213"/>
        <v>2.2811448879517333</v>
      </c>
    </row>
    <row r="13658" spans="1:13" x14ac:dyDescent="0.25">
      <c r="A13658" s="9"/>
      <c r="H13658" s="9"/>
      <c r="J13658">
        <v>6</v>
      </c>
      <c r="K13658">
        <f ca="1">SIMULATION!$D$3*SIMULATION!$D$17/$H13652/(SIMULATION!$D$17-$I13652)*(((EXP(-$I13652*$J13658))/(1-EXP(-SIMULATION!$D$4*$I13652)))-(EXP(-SIMULATION!$D$17*$J13658)/(1-EXP(-SIMULATION!$D$4*SIMULATION!$D$17))))</f>
        <v>3.1693205845164991</v>
      </c>
      <c r="L13658">
        <v>-6.0599217449519519E-3</v>
      </c>
      <c r="M13658">
        <f t="shared" ca="1" si="213"/>
        <v>3.1501147497896635</v>
      </c>
    </row>
    <row r="13659" spans="1:13" x14ac:dyDescent="0.25">
      <c r="A13659" s="9"/>
      <c r="H13659" s="9"/>
      <c r="J13659">
        <v>7</v>
      </c>
      <c r="K13659">
        <f ca="1">SIMULATION!$D$3*SIMULATION!$D$17/$H13652/(SIMULATION!$D$17-$I13652)*(((EXP(-$I13652*$J13659))/(1-EXP(-SIMULATION!$D$4*$I13652)))-(EXP(-SIMULATION!$D$17*$J13659)/(1-EXP(-SIMULATION!$D$4*SIMULATION!$D$17))))</f>
        <v>3.0930747218181551</v>
      </c>
      <c r="L13659">
        <v>-9.5963643387639144E-2</v>
      </c>
      <c r="M13659">
        <f t="shared" ca="1" si="213"/>
        <v>2.7962520022422765</v>
      </c>
    </row>
    <row r="13660" spans="1:13" x14ac:dyDescent="0.25">
      <c r="A13660" s="9"/>
      <c r="H13660" s="9"/>
      <c r="J13660">
        <v>8</v>
      </c>
      <c r="K13660">
        <f ca="1">SIMULATION!$D$3*SIMULATION!$D$17/$H13652/(SIMULATION!$D$17-$I13652)*(((EXP(-$I13652*$J13660))/(1-EXP(-SIMULATION!$D$4*$I13652)))-(EXP(-SIMULATION!$D$17*$J13660)/(1-EXP(-SIMULATION!$D$4*SIMULATION!$D$17))))</f>
        <v>2.9972506890126174</v>
      </c>
      <c r="L13660">
        <v>-2.5244440949786832E-2</v>
      </c>
      <c r="M13660">
        <f t="shared" ca="1" si="213"/>
        <v>2.9215867709821306</v>
      </c>
    </row>
    <row r="13661" spans="1:13" x14ac:dyDescent="0.25">
      <c r="A13661" s="9"/>
      <c r="H13661" s="9"/>
      <c r="J13661">
        <v>9</v>
      </c>
      <c r="K13661">
        <f ca="1">SIMULATION!$D$3*SIMULATION!$D$17/$H13652/(SIMULATION!$D$17-$I13652)*(((EXP(-$I13652*$J13661))/(1-EXP(-SIMULATION!$D$4*$I13652)))-(EXP(-SIMULATION!$D$17*$J13661)/(1-EXP(-SIMULATION!$D$4*SIMULATION!$D$17))))</f>
        <v>2.8909571372263798</v>
      </c>
      <c r="L13661">
        <v>0.14415308720454445</v>
      </c>
      <c r="M13661">
        <f t="shared" ca="1" si="213"/>
        <v>3.3076975335335743</v>
      </c>
    </row>
    <row r="13662" spans="1:13" x14ac:dyDescent="0.25">
      <c r="A13662" s="9"/>
      <c r="H13662" s="9"/>
      <c r="J13662">
        <v>10</v>
      </c>
      <c r="K13662">
        <f ca="1">SIMULATION!$D$3*SIMULATION!$D$17/$H13652/(SIMULATION!$D$17-$I13652)*(((EXP(-$I13652*$J13662))/(1-EXP(-SIMULATION!$D$4*$I13652)))-(EXP(-SIMULATION!$D$17*$J13662)/(1-EXP(-SIMULATION!$D$4*SIMULATION!$D$17))))</f>
        <v>2.7799392859736844</v>
      </c>
      <c r="L13662">
        <v>-0.1261088172334251</v>
      </c>
      <c r="M13662">
        <f t="shared" ca="1" si="213"/>
        <v>2.4293644306388109</v>
      </c>
    </row>
    <row r="13663" spans="1:13" x14ac:dyDescent="0.25">
      <c r="A13663" s="9"/>
      <c r="H13663" s="9"/>
      <c r="J13663">
        <v>11</v>
      </c>
      <c r="K13663">
        <f ca="1">SIMULATION!$D$3*SIMULATION!$D$17/$H13652/(SIMULATION!$D$17-$I13652)*(((EXP(-$I13652*$J13663))/(1-EXP(-SIMULATION!$D$4*$I13652)))-(EXP(-SIMULATION!$D$17*$J13663)/(1-EXP(-SIMULATION!$D$4*SIMULATION!$D$17))))</f>
        <v>2.6677910464715757</v>
      </c>
      <c r="L13663">
        <v>0.10050016780103653</v>
      </c>
      <c r="M13663">
        <f t="shared" ca="1" si="213"/>
        <v>2.9359044943000718</v>
      </c>
    </row>
    <row r="13664" spans="1:13" x14ac:dyDescent="0.25">
      <c r="A13664" s="9"/>
      <c r="H13664" s="9"/>
      <c r="J13664">
        <v>12</v>
      </c>
      <c r="K13664">
        <f ca="1">SIMULATION!$D$3*SIMULATION!$D$17/$H13652/(SIMULATION!$D$17-$I13652)*(((EXP(-$I13652*$J13664))/(1-EXP(-SIMULATION!$D$4*$I13652)))-(EXP(-SIMULATION!$D$17*$J13664)/(1-EXP(-SIMULATION!$D$4*SIMULATION!$D$17))))</f>
        <v>2.556731600145957</v>
      </c>
      <c r="L13664">
        <v>3.5357779887812593E-2</v>
      </c>
      <c r="M13664">
        <f t="shared" ca="1" si="213"/>
        <v>2.6471319532961326</v>
      </c>
    </row>
    <row r="13665" spans="1:13" x14ac:dyDescent="0.25">
      <c r="A13665" s="9"/>
      <c r="H13665" s="9"/>
      <c r="J13665">
        <v>13</v>
      </c>
      <c r="K13665">
        <f ca="1">SIMULATION!$D$3*SIMULATION!$D$17/$H13652/(SIMULATION!$D$17-$I13652)*(((EXP(-$I13652*$J13665))/(1-EXP(-SIMULATION!$D$4*$I13652)))-(EXP(-SIMULATION!$D$17*$J13665)/(1-EXP(-SIMULATION!$D$4*SIMULATION!$D$17))))</f>
        <v>2.4481028773896156</v>
      </c>
      <c r="L13665">
        <v>0.38283146662873668</v>
      </c>
      <c r="M13665">
        <f t="shared" ca="1" si="213"/>
        <v>3.3853136923987126</v>
      </c>
    </row>
    <row r="13666" spans="1:13" x14ac:dyDescent="0.25">
      <c r="A13666" s="9"/>
      <c r="H13666" s="9"/>
      <c r="J13666">
        <v>14</v>
      </c>
      <c r="K13666">
        <f ca="1">SIMULATION!$D$3*SIMULATION!$D$17/$H13652/(SIMULATION!$D$17-$I13652)*(((EXP(-$I13652*$J13666))/(1-EXP(-SIMULATION!$D$4*$I13652)))-(EXP(-SIMULATION!$D$17*$J13666)/(1-EXP(-SIMULATION!$D$4*SIMULATION!$D$17))))</f>
        <v>2.3426881900141412</v>
      </c>
      <c r="L13666">
        <v>-1.5721750807939475E-2</v>
      </c>
      <c r="M13666">
        <f t="shared" ca="1" si="213"/>
        <v>2.3058570300700363</v>
      </c>
    </row>
    <row r="13667" spans="1:13" x14ac:dyDescent="0.25">
      <c r="A13667" s="9"/>
      <c r="H13667" s="9"/>
      <c r="J13667">
        <v>15</v>
      </c>
      <c r="K13667">
        <f ca="1">SIMULATION!$D$3*SIMULATION!$D$17/$H13652/(SIMULATION!$D$17-$I13652)*(((EXP(-$I13652*$J13667))/(1-EXP(-SIMULATION!$D$4*$I13652)))-(EXP(-SIMULATION!$D$17*$J13667)/(1-EXP(-SIMULATION!$D$4*SIMULATION!$D$17))))</f>
        <v>2.240916261899546</v>
      </c>
      <c r="L13667">
        <v>-0.66627530174486982</v>
      </c>
      <c r="M13667">
        <f t="shared" ca="1" si="213"/>
        <v>0.74784910331744026</v>
      </c>
    </row>
    <row r="13668" spans="1:13" x14ac:dyDescent="0.25">
      <c r="A13668" s="9"/>
      <c r="H13668" s="9"/>
      <c r="J13668">
        <v>16</v>
      </c>
      <c r="K13668">
        <f ca="1">SIMULATION!$D$3*SIMULATION!$D$17/$H13652/(SIMULATION!$D$17-$I13652)*(((EXP(-$I13652*$J13668))/(1-EXP(-SIMULATION!$D$4*$I13652)))-(EXP(-SIMULATION!$D$17*$J13668)/(1-EXP(-SIMULATION!$D$4*SIMULATION!$D$17))))</f>
        <v>2.1429918269585224</v>
      </c>
      <c r="L13668">
        <v>-0.20778249859051504</v>
      </c>
      <c r="M13668">
        <f t="shared" ca="1" si="213"/>
        <v>1.697715630694028</v>
      </c>
    </row>
    <row r="13669" spans="1:13" x14ac:dyDescent="0.25">
      <c r="A13669" s="9"/>
      <c r="H13669" s="9"/>
      <c r="J13669">
        <v>17</v>
      </c>
      <c r="K13669">
        <f ca="1">SIMULATION!$D$3*SIMULATION!$D$17/$H13652/(SIMULATION!$D$17-$I13652)*(((EXP(-$I13652*$J13669))/(1-EXP(-SIMULATION!$D$4*$I13652)))-(EXP(-SIMULATION!$D$17*$J13669)/(1-EXP(-SIMULATION!$D$4*SIMULATION!$D$17))))</f>
        <v>2.0489791762784413</v>
      </c>
      <c r="L13669">
        <v>0.26543946949800878</v>
      </c>
      <c r="M13669">
        <f t="shared" ca="1" si="213"/>
        <v>2.5928591218422574</v>
      </c>
    </row>
    <row r="13670" spans="1:13" x14ac:dyDescent="0.25">
      <c r="A13670" s="9"/>
      <c r="H13670" s="9"/>
      <c r="J13670">
        <v>18</v>
      </c>
      <c r="K13670">
        <f ca="1">SIMULATION!$D$3*SIMULATION!$D$17/$H13652/(SIMULATION!$D$17-$I13652)*(((EXP(-$I13652*$J13670))/(1-EXP(-SIMULATION!$D$4*$I13652)))-(EXP(-SIMULATION!$D$17*$J13670)/(1-EXP(-SIMULATION!$D$4*SIMULATION!$D$17))))</f>
        <v>1.9588555602864026</v>
      </c>
      <c r="L13670">
        <v>-0.26290989494449141</v>
      </c>
      <c r="M13670">
        <f t="shared" ca="1" si="213"/>
        <v>1.4438530507200715</v>
      </c>
    </row>
    <row r="13671" spans="1:13" x14ac:dyDescent="0.25">
      <c r="A13671" s="9"/>
      <c r="H13671" s="9"/>
      <c r="J13671">
        <v>19</v>
      </c>
      <c r="K13671">
        <f ca="1">SIMULATION!$D$3*SIMULATION!$D$17/$H13652/(SIMULATION!$D$17-$I13652)*(((EXP(-$I13652*$J13671))/(1-EXP(-SIMULATION!$D$4*$I13652)))-(EXP(-SIMULATION!$D$17*$J13671)/(1-EXP(-SIMULATION!$D$4*SIMULATION!$D$17))))</f>
        <v>1.8725452793334803</v>
      </c>
      <c r="L13671">
        <v>0.30935981626385189</v>
      </c>
      <c r="M13671">
        <f t="shared" ca="1" si="213"/>
        <v>2.4518355428938285</v>
      </c>
    </row>
    <row r="13672" spans="1:13" x14ac:dyDescent="0.25">
      <c r="A13672" s="9"/>
      <c r="H13672" s="9"/>
      <c r="J13672">
        <v>20</v>
      </c>
      <c r="K13672">
        <f ca="1">SIMULATION!$D$3*SIMULATION!$D$17/$H13652/(SIMULATION!$D$17-$I13652)*(((EXP(-$I13652*$J13672))/(1-EXP(-SIMULATION!$D$4*$I13652)))-(EXP(-SIMULATION!$D$17*$J13672)/(1-EXP(-SIMULATION!$D$4*SIMULATION!$D$17))))</f>
        <v>1.789941404733735</v>
      </c>
      <c r="L13672">
        <v>-0.40242231803145206</v>
      </c>
      <c r="M13672">
        <f t="shared" ca="1" si="213"/>
        <v>1.0696290355003117</v>
      </c>
    </row>
    <row r="13673" spans="1:13" x14ac:dyDescent="0.25">
      <c r="A13673" s="9"/>
      <c r="H13673" s="9"/>
      <c r="J13673">
        <v>21</v>
      </c>
      <c r="K13673">
        <f ca="1">SIMULATION!$D$3*SIMULATION!$D$17/$H13652/(SIMULATION!$D$17-$I13652)*(((EXP(-$I13652*$J13673))/(1-EXP(-SIMULATION!$D$4*$I13652)))-(EXP(-SIMULATION!$D$17*$J13673)/(1-EXP(-SIMULATION!$D$4*SIMULATION!$D$17))))</f>
        <v>1.7109195786271745</v>
      </c>
      <c r="L13673">
        <v>-0.1862617728224929</v>
      </c>
      <c r="M13673">
        <f t="shared" ca="1" si="213"/>
        <v>1.3922406647553645</v>
      </c>
    </row>
    <row r="13674" spans="1:13" x14ac:dyDescent="0.25">
      <c r="A13674" s="9"/>
      <c r="H13674" s="9"/>
      <c r="J13674">
        <v>22</v>
      </c>
      <c r="K13674">
        <f ca="1">SIMULATION!$D$3*SIMULATION!$D$17/$H13652/(SIMULATION!$D$17-$I13652)*(((EXP(-$I13652*$J13674))/(1-EXP(-SIMULATION!$D$4*$I13652)))-(EXP(-SIMULATION!$D$17*$J13674)/(1-EXP(-SIMULATION!$D$4*SIMULATION!$D$17))))</f>
        <v>1.6353467430451221</v>
      </c>
      <c r="L13674">
        <v>-0.14729776522970453</v>
      </c>
      <c r="M13674">
        <f t="shared" ca="1" si="213"/>
        <v>1.3944638224188999</v>
      </c>
    </row>
    <row r="13675" spans="1:13" x14ac:dyDescent="0.25">
      <c r="A13675" s="9"/>
      <c r="H13675" s="9"/>
      <c r="J13675">
        <v>23</v>
      </c>
      <c r="K13675">
        <f ca="1">SIMULATION!$D$3*SIMULATION!$D$17/$H13652/(SIMULATION!$D$17-$I13652)*(((EXP(-$I13652*$J13675))/(1-EXP(-SIMULATION!$D$4*$I13652)))-(EXP(-SIMULATION!$D$17*$J13675)/(1-EXP(-SIMULATION!$D$4*SIMULATION!$D$17))))</f>
        <v>1.5630866245360509</v>
      </c>
      <c r="L13675">
        <v>7.3591456058565541E-2</v>
      </c>
      <c r="M13675">
        <f t="shared" ca="1" si="213"/>
        <v>1.6781164451813271</v>
      </c>
    </row>
    <row r="13676" spans="1:13" x14ac:dyDescent="0.25">
      <c r="A13676" s="9"/>
      <c r="H13676" s="9"/>
      <c r="J13676">
        <v>24</v>
      </c>
      <c r="K13676">
        <f ca="1">SIMULATION!$D$3*SIMULATION!$D$17/$H13652/(SIMULATION!$D$17-$I13652)*(((EXP(-$I13652*$J13676))/(1-EXP(-SIMULATION!$D$4*$I13652)))-(EXP(-SIMULATION!$D$17*$J13676)/(1-EXP(-SIMULATION!$D$4*SIMULATION!$D$17))))</f>
        <v>1.4940031445031372</v>
      </c>
      <c r="L13676">
        <v>0.20125893577010318</v>
      </c>
      <c r="M13676">
        <f t="shared" ca="1" si="213"/>
        <v>1.7946846274030261</v>
      </c>
    </row>
    <row r="13677" spans="1:13" x14ac:dyDescent="0.25">
      <c r="A13677" s="9">
        <v>548</v>
      </c>
      <c r="B13677" s="2">
        <f ca="1">NORMINV(RAND(),SIMULATION!D7,SIMULATION!D8)</f>
        <v>61.379379895017358</v>
      </c>
      <c r="C13677" s="2">
        <v>2</v>
      </c>
      <c r="D13677" s="2">
        <f ca="1">SIMULATION!$D$11*(1+(SIMULATION!$D$12*LN(1+$C13677)))*(1+(SIMULATION!$D$13*(($B13677/63.5)-1)))</f>
        <v>10.080580349169221</v>
      </c>
      <c r="E13677" s="2">
        <v>-0.26082661719593919</v>
      </c>
      <c r="F13677" s="2">
        <f ca="1">D13677*(1+E13677)</f>
        <v>7.4512966773235529</v>
      </c>
      <c r="G13677" s="2">
        <v>0.1747837760178344</v>
      </c>
      <c r="H13677" s="9">
        <f>SIMULATION!$D$15*EXP($G$13677)</f>
        <v>262.91789449382946</v>
      </c>
      <c r="I13677" s="2">
        <f ca="1">$F13677/$H13677</f>
        <v>2.8340774186058418E-2</v>
      </c>
      <c r="J13677">
        <v>0</v>
      </c>
      <c r="K13677">
        <f ca="1">SIMULATION!$D$3*SIMULATION!$D$17/$H13677/(SIMULATION!$D$17-$I13677)*(((EXP(-$I13677*$J13677))/(1-EXP(-SIMULATION!$D$4*$I13677)))-(EXP(-SIMULATION!$D$17*$J13677)/(1-EXP(-SIMULATION!$D$4*SIMULATION!$D$17))))</f>
        <v>2.2932436819650297</v>
      </c>
      <c r="L13677">
        <v>0.14676161491770587</v>
      </c>
      <c r="M13677">
        <f t="shared" ca="1" si="213"/>
        <v>2.6298038281300431</v>
      </c>
    </row>
    <row r="13678" spans="1:13" x14ac:dyDescent="0.25">
      <c r="A13678" s="9"/>
      <c r="H13678" s="9"/>
      <c r="J13678">
        <v>1</v>
      </c>
      <c r="K13678">
        <f ca="1">SIMULATION!$D$3*SIMULATION!$D$17/$H13677/(SIMULATION!$D$17-$I13677)*(((EXP(-$I13677*$J13678))/(1-EXP(-SIMULATION!$D$4*$I13677)))-(EXP(-SIMULATION!$D$17*$J13678)/(1-EXP(-SIMULATION!$D$4*SIMULATION!$D$17))))</f>
        <v>2.9692201677019567</v>
      </c>
      <c r="L13678">
        <v>4.7637582110316018E-2</v>
      </c>
      <c r="M13678">
        <f t="shared" ca="1" si="213"/>
        <v>3.1106666372444653</v>
      </c>
    </row>
    <row r="13679" spans="1:13" x14ac:dyDescent="0.25">
      <c r="A13679" s="9"/>
      <c r="H13679" s="9"/>
      <c r="J13679">
        <v>2</v>
      </c>
      <c r="K13679">
        <f ca="1">SIMULATION!$D$3*SIMULATION!$D$17/$H13677/(SIMULATION!$D$17-$I13677)*(((EXP(-$I13677*$J13679))/(1-EXP(-SIMULATION!$D$4*$I13677)))-(EXP(-SIMULATION!$D$17*$J13679)/(1-EXP(-SIMULATION!$D$4*SIMULATION!$D$17))))</f>
        <v>3.3604975671728736</v>
      </c>
      <c r="L13679">
        <v>-0.29447377472738845</v>
      </c>
      <c r="M13679">
        <f t="shared" ca="1" si="213"/>
        <v>2.3709191636052718</v>
      </c>
    </row>
    <row r="13680" spans="1:13" x14ac:dyDescent="0.25">
      <c r="A13680" s="9"/>
      <c r="H13680" s="9"/>
      <c r="J13680">
        <v>3</v>
      </c>
      <c r="K13680">
        <f ca="1">SIMULATION!$D$3*SIMULATION!$D$17/$H13677/(SIMULATION!$D$17-$I13677)*(((EXP(-$I13677*$J13680))/(1-EXP(-SIMULATION!$D$4*$I13677)))-(EXP(-SIMULATION!$D$17*$J13680)/(1-EXP(-SIMULATION!$D$4*SIMULATION!$D$17))))</f>
        <v>3.5705038225759664</v>
      </c>
      <c r="L13680">
        <v>-0.11051971723696936</v>
      </c>
      <c r="M13680">
        <f t="shared" ca="1" si="213"/>
        <v>3.1758927497113523</v>
      </c>
    </row>
    <row r="13681" spans="1:13" x14ac:dyDescent="0.25">
      <c r="A13681" s="9"/>
      <c r="H13681" s="9"/>
      <c r="J13681">
        <v>4</v>
      </c>
      <c r="K13681">
        <f ca="1">SIMULATION!$D$3*SIMULATION!$D$17/$H13677/(SIMULATION!$D$17-$I13677)*(((EXP(-$I13677*$J13681))/(1-EXP(-SIMULATION!$D$4*$I13677)))-(EXP(-SIMULATION!$D$17*$J13681)/(1-EXP(-SIMULATION!$D$4*SIMULATION!$D$17))))</f>
        <v>3.6654853505342446</v>
      </c>
      <c r="L13681">
        <v>0.1109583173462677</v>
      </c>
      <c r="M13681">
        <f t="shared" ca="1" si="213"/>
        <v>4.0722014372869184</v>
      </c>
    </row>
    <row r="13682" spans="1:13" x14ac:dyDescent="0.25">
      <c r="A13682" s="9"/>
      <c r="H13682" s="9"/>
      <c r="J13682">
        <v>5</v>
      </c>
      <c r="K13682">
        <f ca="1">SIMULATION!$D$3*SIMULATION!$D$17/$H13677/(SIMULATION!$D$17-$I13677)*(((EXP(-$I13677*$J13682))/(1-EXP(-SIMULATION!$D$4*$I13677)))-(EXP(-SIMULATION!$D$17*$J13682)/(1-EXP(-SIMULATION!$D$4*SIMULATION!$D$17))))</f>
        <v>3.6878626577429201</v>
      </c>
      <c r="L13682">
        <v>0.36348943235878423</v>
      </c>
      <c r="M13682">
        <f t="shared" ca="1" si="213"/>
        <v>5.0283617618230521</v>
      </c>
    </row>
    <row r="13683" spans="1:13" x14ac:dyDescent="0.25">
      <c r="A13683" s="9"/>
      <c r="H13683" s="9"/>
      <c r="J13683">
        <v>6</v>
      </c>
      <c r="K13683">
        <f ca="1">SIMULATION!$D$3*SIMULATION!$D$17/$H13677/(SIMULATION!$D$17-$I13677)*(((EXP(-$I13677*$J13683))/(1-EXP(-SIMULATION!$D$4*$I13677)))-(EXP(-SIMULATION!$D$17*$J13683)/(1-EXP(-SIMULATION!$D$4*SIMULATION!$D$17))))</f>
        <v>3.66478891814991</v>
      </c>
      <c r="L13683">
        <v>0.2162658213747686</v>
      </c>
      <c r="M13683">
        <f t="shared" ca="1" si="213"/>
        <v>4.4573575036987503</v>
      </c>
    </row>
    <row r="13684" spans="1:13" x14ac:dyDescent="0.25">
      <c r="A13684" s="9"/>
      <c r="H13684" s="9"/>
      <c r="J13684">
        <v>7</v>
      </c>
      <c r="K13684">
        <f ca="1">SIMULATION!$D$3*SIMULATION!$D$17/$H13677/(SIMULATION!$D$17-$I13677)*(((EXP(-$I13677*$J13684))/(1-EXP(-SIMULATION!$D$4*$I13677)))-(EXP(-SIMULATION!$D$17*$J13684)/(1-EXP(-SIMULATION!$D$4*SIMULATION!$D$17))))</f>
        <v>3.6136344921475803</v>
      </c>
      <c r="L13684">
        <v>0.15024956290506367</v>
      </c>
      <c r="M13684">
        <f t="shared" ca="1" si="213"/>
        <v>4.1565814950914159</v>
      </c>
    </row>
    <row r="13685" spans="1:13" x14ac:dyDescent="0.25">
      <c r="A13685" s="9"/>
      <c r="H13685" s="9"/>
      <c r="J13685">
        <v>8</v>
      </c>
      <c r="K13685">
        <f ca="1">SIMULATION!$D$3*SIMULATION!$D$17/$H13677/(SIMULATION!$D$17-$I13677)*(((EXP(-$I13677*$J13685))/(1-EXP(-SIMULATION!$D$4*$I13677)))-(EXP(-SIMULATION!$D$17*$J13685)/(1-EXP(-SIMULATION!$D$4*SIMULATION!$D$17))))</f>
        <v>3.5455015154733061</v>
      </c>
      <c r="L13685">
        <v>0.47667604503352778</v>
      </c>
      <c r="M13685">
        <f t="shared" ca="1" si="213"/>
        <v>5.2355571555295013</v>
      </c>
    </row>
    <row r="13686" spans="1:13" x14ac:dyDescent="0.25">
      <c r="A13686" s="9"/>
      <c r="H13686" s="9"/>
      <c r="J13686">
        <v>9</v>
      </c>
      <c r="K13686">
        <f ca="1">SIMULATION!$D$3*SIMULATION!$D$17/$H13677/(SIMULATION!$D$17-$I13677)*(((EXP(-$I13677*$J13686))/(1-EXP(-SIMULATION!$D$4*$I13677)))-(EXP(-SIMULATION!$D$17*$J13686)/(1-EXP(-SIMULATION!$D$4*SIMULATION!$D$17))))</f>
        <v>3.4674761096318654</v>
      </c>
      <c r="L13686">
        <v>-0.38993137066215799</v>
      </c>
      <c r="M13686">
        <f t="shared" ca="1" si="213"/>
        <v>2.1153983974648249</v>
      </c>
    </row>
    <row r="13687" spans="1:13" x14ac:dyDescent="0.25">
      <c r="A13687" s="9"/>
      <c r="H13687" s="9"/>
      <c r="J13687">
        <v>10</v>
      </c>
      <c r="K13687">
        <f ca="1">SIMULATION!$D$3*SIMULATION!$D$17/$H13677/(SIMULATION!$D$17-$I13677)*(((EXP(-$I13677*$J13687))/(1-EXP(-SIMULATION!$D$4*$I13677)))-(EXP(-SIMULATION!$D$17*$J13687)/(1-EXP(-SIMULATION!$D$4*SIMULATION!$D$17))))</f>
        <v>3.3840716301992027</v>
      </c>
      <c r="L13687">
        <v>-0.15629581817605362</v>
      </c>
      <c r="M13687">
        <f t="shared" ca="1" si="213"/>
        <v>2.8551553859908467</v>
      </c>
    </row>
    <row r="13688" spans="1:13" x14ac:dyDescent="0.25">
      <c r="A13688" s="9"/>
      <c r="H13688" s="9"/>
      <c r="J13688">
        <v>11</v>
      </c>
      <c r="K13688">
        <f ca="1">SIMULATION!$D$3*SIMULATION!$D$17/$H13677/(SIMULATION!$D$17-$I13677)*(((EXP(-$I13677*$J13688))/(1-EXP(-SIMULATION!$D$4*$I13677)))-(EXP(-SIMULATION!$D$17*$J13688)/(1-EXP(-SIMULATION!$D$4*SIMULATION!$D$17))))</f>
        <v>3.2981535131995257</v>
      </c>
      <c r="L13688">
        <v>-7.0479668459509925E-2</v>
      </c>
      <c r="M13688">
        <f t="shared" ca="1" si="213"/>
        <v>3.0657007470606552</v>
      </c>
    </row>
    <row r="13689" spans="1:13" x14ac:dyDescent="0.25">
      <c r="A13689" s="9"/>
      <c r="H13689" s="9"/>
      <c r="J13689">
        <v>12</v>
      </c>
      <c r="K13689">
        <f ca="1">SIMULATION!$D$3*SIMULATION!$D$17/$H13677/(SIMULATION!$D$17-$I13677)*(((EXP(-$I13677*$J13689))/(1-EXP(-SIMULATION!$D$4*$I13677)))-(EXP(-SIMULATION!$D$17*$J13689)/(1-EXP(-SIMULATION!$D$4*SIMULATION!$D$17))))</f>
        <v>3.2115319175626302</v>
      </c>
      <c r="L13689">
        <v>2.977753459566471E-2</v>
      </c>
      <c r="M13689">
        <f t="shared" ca="1" si="213"/>
        <v>3.307163420342933</v>
      </c>
    </row>
    <row r="13690" spans="1:13" x14ac:dyDescent="0.25">
      <c r="A13690" s="9"/>
      <c r="H13690" s="9"/>
      <c r="J13690">
        <v>13</v>
      </c>
      <c r="K13690">
        <f ca="1">SIMULATION!$D$3*SIMULATION!$D$17/$H13677/(SIMULATION!$D$17-$I13677)*(((EXP(-$I13677*$J13690))/(1-EXP(-SIMULATION!$D$4*$I13677)))-(EXP(-SIMULATION!$D$17*$J13690)/(1-EXP(-SIMULATION!$D$4*SIMULATION!$D$17))))</f>
        <v>3.1253414838470781</v>
      </c>
      <c r="L13690">
        <v>6.4659792587720769E-2</v>
      </c>
      <c r="M13690">
        <f t="shared" ca="1" si="213"/>
        <v>3.3274254159584298</v>
      </c>
    </row>
    <row r="13691" spans="1:13" x14ac:dyDescent="0.25">
      <c r="A13691" s="9"/>
      <c r="H13691" s="9"/>
      <c r="J13691">
        <v>14</v>
      </c>
      <c r="K13691">
        <f ca="1">SIMULATION!$D$3*SIMULATION!$D$17/$H13677/(SIMULATION!$D$17-$I13677)*(((EXP(-$I13677*$J13691))/(1-EXP(-SIMULATION!$D$4*$I13677)))-(EXP(-SIMULATION!$D$17*$J13691)/(1-EXP(-SIMULATION!$D$4*SIMULATION!$D$17))))</f>
        <v>3.0402846724839838</v>
      </c>
      <c r="L13691">
        <v>-0.24581638034271705</v>
      </c>
      <c r="M13691">
        <f t="shared" ca="1" si="213"/>
        <v>2.292932899082528</v>
      </c>
    </row>
    <row r="13692" spans="1:13" x14ac:dyDescent="0.25">
      <c r="A13692" s="9"/>
      <c r="H13692" s="9"/>
      <c r="J13692">
        <v>15</v>
      </c>
      <c r="K13692">
        <f ca="1">SIMULATION!$D$3*SIMULATION!$D$17/$H13677/(SIMULATION!$D$17-$I13677)*(((EXP(-$I13677*$J13692))/(1-EXP(-SIMULATION!$D$4*$I13677)))-(EXP(-SIMULATION!$D$17*$J13692)/(1-EXP(-SIMULATION!$D$4*SIMULATION!$D$17))))</f>
        <v>2.9567876810349181</v>
      </c>
      <c r="L13692">
        <v>8.0989795820802166E-2</v>
      </c>
      <c r="M13692">
        <f t="shared" ca="1" si="213"/>
        <v>3.1962573116073991</v>
      </c>
    </row>
    <row r="13693" spans="1:13" x14ac:dyDescent="0.25">
      <c r="A13693" s="9"/>
      <c r="H13693" s="9"/>
      <c r="J13693">
        <v>16</v>
      </c>
      <c r="K13693">
        <f ca="1">SIMULATION!$D$3*SIMULATION!$D$17/$H13677/(SIMULATION!$D$17-$I13677)*(((EXP(-$I13677*$J13693))/(1-EXP(-SIMULATION!$D$4*$I13677)))-(EXP(-SIMULATION!$D$17*$J13693)/(1-EXP(-SIMULATION!$D$4*SIMULATION!$D$17))))</f>
        <v>2.8751003405129794</v>
      </c>
      <c r="L13693">
        <v>-7.9930722087087624E-2</v>
      </c>
      <c r="M13693">
        <f t="shared" ca="1" si="213"/>
        <v>2.6452914942229455</v>
      </c>
    </row>
    <row r="13694" spans="1:13" x14ac:dyDescent="0.25">
      <c r="A13694" s="9"/>
      <c r="H13694" s="9"/>
      <c r="J13694">
        <v>17</v>
      </c>
      <c r="K13694">
        <f ca="1">SIMULATION!$D$3*SIMULATION!$D$17/$H13677/(SIMULATION!$D$17-$I13677)*(((EXP(-$I13677*$J13694))/(1-EXP(-SIMULATION!$D$4*$I13677)))-(EXP(-SIMULATION!$D$17*$J13694)/(1-EXP(-SIMULATION!$D$4*SIMULATION!$D$17))))</f>
        <v>2.7953601126652838</v>
      </c>
      <c r="L13694">
        <v>0.2705470215699689</v>
      </c>
      <c r="M13694">
        <f t="shared" ca="1" si="213"/>
        <v>3.5516364653623693</v>
      </c>
    </row>
    <row r="13695" spans="1:13" x14ac:dyDescent="0.25">
      <c r="A13695" s="9"/>
      <c r="H13695" s="9"/>
      <c r="J13695">
        <v>18</v>
      </c>
      <c r="K13695">
        <f ca="1">SIMULATION!$D$3*SIMULATION!$D$17/$H13677/(SIMULATION!$D$17-$I13677)*(((EXP(-$I13677*$J13695))/(1-EXP(-SIMULATION!$D$4*$I13677)))-(EXP(-SIMULATION!$D$17*$J13695)/(1-EXP(-SIMULATION!$D$4*SIMULATION!$D$17))))</f>
        <v>2.7176330828027173</v>
      </c>
      <c r="L13695">
        <v>-8.0118210804999215E-2</v>
      </c>
      <c r="M13695">
        <f t="shared" ca="1" si="213"/>
        <v>2.4999011825840891</v>
      </c>
    </row>
    <row r="13696" spans="1:13" x14ac:dyDescent="0.25">
      <c r="A13696" s="9"/>
      <c r="H13696" s="9"/>
      <c r="J13696">
        <v>19</v>
      </c>
      <c r="K13696">
        <f ca="1">SIMULATION!$D$3*SIMULATION!$D$17/$H13677/(SIMULATION!$D$17-$I13677)*(((EXP(-$I13677*$J13696))/(1-EXP(-SIMULATION!$D$4*$I13677)))-(EXP(-SIMULATION!$D$17*$J13696)/(1-EXP(-SIMULATION!$D$4*SIMULATION!$D$17))))</f>
        <v>2.6419402113259909</v>
      </c>
      <c r="L13696">
        <v>-1.9633119542951598E-2</v>
      </c>
      <c r="M13696">
        <f t="shared" ca="1" si="213"/>
        <v>2.5900706833316969</v>
      </c>
    </row>
    <row r="13697" spans="1:13" x14ac:dyDescent="0.25">
      <c r="A13697" s="9"/>
      <c r="H13697" s="9"/>
      <c r="J13697">
        <v>20</v>
      </c>
      <c r="K13697">
        <f ca="1">SIMULATION!$D$3*SIMULATION!$D$17/$H13677/(SIMULATION!$D$17-$I13677)*(((EXP(-$I13677*$J13697))/(1-EXP(-SIMULATION!$D$4*$I13677)))-(EXP(-SIMULATION!$D$17*$J13697)/(1-EXP(-SIMULATION!$D$4*SIMULATION!$D$17))))</f>
        <v>2.5682741391602995</v>
      </c>
      <c r="L13697">
        <v>0.14832791336055912</v>
      </c>
      <c r="M13697">
        <f t="shared" ca="1" si="213"/>
        <v>2.9492208831598328</v>
      </c>
    </row>
    <row r="13698" spans="1:13" x14ac:dyDescent="0.25">
      <c r="A13698" s="9"/>
      <c r="H13698" s="9"/>
      <c r="J13698">
        <v>21</v>
      </c>
      <c r="K13698">
        <f ca="1">SIMULATION!$D$3*SIMULATION!$D$17/$H13677/(SIMULATION!$D$17-$I13677)*(((EXP(-$I13677*$J13698))/(1-EXP(-SIMULATION!$D$4*$I13677)))-(EXP(-SIMULATION!$D$17*$J13698)/(1-EXP(-SIMULATION!$D$4*SIMULATION!$D$17))))</f>
        <v>2.4966099403853788</v>
      </c>
      <c r="L13698">
        <v>-2.1276773266846443E-2</v>
      </c>
      <c r="M13698">
        <f t="shared" ca="1" si="213"/>
        <v>2.4434901367480442</v>
      </c>
    </row>
    <row r="13699" spans="1:13" x14ac:dyDescent="0.25">
      <c r="A13699" s="9"/>
      <c r="H13699" s="9"/>
      <c r="J13699">
        <v>22</v>
      </c>
      <c r="K13699">
        <f ca="1">SIMULATION!$D$3*SIMULATION!$D$17/$H13677/(SIMULATION!$D$17-$I13677)*(((EXP(-$I13677*$J13699))/(1-EXP(-SIMULATION!$D$4*$I13677)))-(EXP(-SIMULATION!$D$17*$J13699)/(1-EXP(-SIMULATION!$D$4*SIMULATION!$D$17))))</f>
        <v>2.4269119965480885</v>
      </c>
      <c r="L13699">
        <v>0.52374887162621642</v>
      </c>
      <c r="M13699">
        <f t="shared" ref="M13699:M13762" ca="1" si="214">$K13699*(1+$L13699)</f>
        <v>3.698004416276278</v>
      </c>
    </row>
    <row r="13700" spans="1:13" x14ac:dyDescent="0.25">
      <c r="A13700" s="9"/>
      <c r="H13700" s="9"/>
      <c r="J13700">
        <v>23</v>
      </c>
      <c r="K13700">
        <f ca="1">SIMULATION!$D$3*SIMULATION!$D$17/$H13677/(SIMULATION!$D$17-$I13677)*(((EXP(-$I13677*$J13700))/(1-EXP(-SIMULATION!$D$4*$I13677)))-(EXP(-SIMULATION!$D$17*$J13700)/(1-EXP(-SIMULATION!$D$4*SIMULATION!$D$17))))</f>
        <v>2.3591383861086315</v>
      </c>
      <c r="L13700">
        <v>1.1380718024278055E-2</v>
      </c>
      <c r="M13700">
        <f t="shared" ca="1" si="214"/>
        <v>2.385987074861184</v>
      </c>
    </row>
    <row r="13701" spans="1:13" x14ac:dyDescent="0.25">
      <c r="A13701" s="9"/>
      <c r="H13701" s="9"/>
      <c r="J13701">
        <v>24</v>
      </c>
      <c r="K13701">
        <f ca="1">SIMULATION!$D$3*SIMULATION!$D$17/$H13677/(SIMULATION!$D$17-$I13677)*(((EXP(-$I13677*$J13701))/(1-EXP(-SIMULATION!$D$4*$I13677)))-(EXP(-SIMULATION!$D$17*$J13701)/(1-EXP(-SIMULATION!$D$4*SIMULATION!$D$17))))</f>
        <v>2.2932436819650293</v>
      </c>
      <c r="L13701">
        <v>-5.973612236644555E-2</v>
      </c>
      <c r="M13701">
        <f t="shared" ca="1" si="214"/>
        <v>2.1562541967630882</v>
      </c>
    </row>
    <row r="13702" spans="1:13" x14ac:dyDescent="0.25">
      <c r="A13702" s="9">
        <v>549</v>
      </c>
      <c r="B13702" s="2">
        <f ca="1">NORMINV(RAND(),SIMULATION!D7,SIMULATION!D8)</f>
        <v>63.710523570586957</v>
      </c>
      <c r="C13702" s="2">
        <v>2</v>
      </c>
      <c r="D13702" s="2">
        <f ca="1">SIMULATION!$D$11*(1+(SIMULATION!$D$12*LN(1+$C13702)))*(1+(SIMULATION!$D$13*(($B13702/63.5)-1)))</f>
        <v>10.253695128185569</v>
      </c>
      <c r="E13702" s="2">
        <v>-6.0454974202794082E-2</v>
      </c>
      <c r="F13702" s="2">
        <f ca="1">D13702*(1+E13702)</f>
        <v>9.6338082537277945</v>
      </c>
      <c r="G13702" s="2">
        <v>0.67826507279235781</v>
      </c>
      <c r="H13702" s="9">
        <f>SIMULATION!$D$15*EXP($G$13702)</f>
        <v>434.99002159999833</v>
      </c>
      <c r="I13702" s="2">
        <f ca="1">$F13702/$H13702</f>
        <v>2.2147193671919925E-2</v>
      </c>
      <c r="J13702">
        <v>0</v>
      </c>
      <c r="K13702">
        <f ca="1">SIMULATION!$D$3*SIMULATION!$D$17/$H13702/(SIMULATION!$D$17-$I13702)*(((EXP(-$I13702*$J13702))/(1-EXP(-SIMULATION!$D$4*$I13702)))-(EXP(-SIMULATION!$D$17*$J13702)/(1-EXP(-SIMULATION!$D$4*SIMULATION!$D$17))))</f>
        <v>1.8966879060124333</v>
      </c>
      <c r="L13702">
        <v>-0.43048528926859392</v>
      </c>
      <c r="M13702">
        <f t="shared" ca="1" si="214"/>
        <v>1.0801916641404272</v>
      </c>
    </row>
    <row r="13703" spans="1:13" x14ac:dyDescent="0.25">
      <c r="A13703" s="9"/>
      <c r="H13703" s="9"/>
      <c r="J13703">
        <v>1</v>
      </c>
      <c r="K13703">
        <f ca="1">SIMULATION!$D$3*SIMULATION!$D$17/$H13702/(SIMULATION!$D$17-$I13702)*(((EXP(-$I13702*$J13703))/(1-EXP(-SIMULATION!$D$4*$I13702)))-(EXP(-SIMULATION!$D$17*$J13703)/(1-EXP(-SIMULATION!$D$4*SIMULATION!$D$17))))</f>
        <v>2.3039346469173925</v>
      </c>
      <c r="L13703">
        <v>-0.14639548198651833</v>
      </c>
      <c r="M13703">
        <f t="shared" ca="1" si="214"/>
        <v>1.966649023816482</v>
      </c>
    </row>
    <row r="13704" spans="1:13" x14ac:dyDescent="0.25">
      <c r="A13704" s="9"/>
      <c r="H13704" s="9"/>
      <c r="J13704">
        <v>2</v>
      </c>
      <c r="K13704">
        <f ca="1">SIMULATION!$D$3*SIMULATION!$D$17/$H13702/(SIMULATION!$D$17-$I13702)*(((EXP(-$I13702*$J13704))/(1-EXP(-SIMULATION!$D$4*$I13702)))-(EXP(-SIMULATION!$D$17*$J13704)/(1-EXP(-SIMULATION!$D$4*SIMULATION!$D$17))))</f>
        <v>2.541066215550448</v>
      </c>
      <c r="L13704">
        <v>-1.5249243887350996E-4</v>
      </c>
      <c r="M13704">
        <f t="shared" ca="1" si="214"/>
        <v>2.5406787221658997</v>
      </c>
    </row>
    <row r="13705" spans="1:13" x14ac:dyDescent="0.25">
      <c r="A13705" s="9"/>
      <c r="H13705" s="9"/>
      <c r="J13705">
        <v>3</v>
      </c>
      <c r="K13705">
        <f ca="1">SIMULATION!$D$3*SIMULATION!$D$17/$H13702/(SIMULATION!$D$17-$I13702)*(((EXP(-$I13702*$J13705))/(1-EXP(-SIMULATION!$D$4*$I13702)))-(EXP(-SIMULATION!$D$17*$J13705)/(1-EXP(-SIMULATION!$D$4*SIMULATION!$D$17))))</f>
        <v>2.6697060818027079</v>
      </c>
      <c r="L13705">
        <v>0.26052983984606315</v>
      </c>
      <c r="M13705">
        <f t="shared" ca="1" si="214"/>
        <v>3.3652441797308281</v>
      </c>
    </row>
    <row r="13706" spans="1:13" x14ac:dyDescent="0.25">
      <c r="A13706" s="9"/>
      <c r="H13706" s="9"/>
      <c r="J13706">
        <v>4</v>
      </c>
      <c r="K13706">
        <f ca="1">SIMULATION!$D$3*SIMULATION!$D$17/$H13702/(SIMULATION!$D$17-$I13702)*(((EXP(-$I13702*$J13706))/(1-EXP(-SIMULATION!$D$4*$I13702)))-(EXP(-SIMULATION!$D$17*$J13706)/(1-EXP(-SIMULATION!$D$4*SIMULATION!$D$17))))</f>
        <v>2.7293326223667851</v>
      </c>
      <c r="L13706">
        <v>0.55356098813976684</v>
      </c>
      <c r="M13706">
        <f t="shared" ca="1" si="214"/>
        <v>4.240184685766244</v>
      </c>
    </row>
    <row r="13707" spans="1:13" x14ac:dyDescent="0.25">
      <c r="A13707" s="9"/>
      <c r="H13707" s="9"/>
      <c r="J13707">
        <v>5</v>
      </c>
      <c r="K13707">
        <f ca="1">SIMULATION!$D$3*SIMULATION!$D$17/$H13702/(SIMULATION!$D$17-$I13702)*(((EXP(-$I13702*$J13707))/(1-EXP(-SIMULATION!$D$4*$I13702)))-(EXP(-SIMULATION!$D$17*$J13707)/(1-EXP(-SIMULATION!$D$4*SIMULATION!$D$17))))</f>
        <v>2.7452333511709717</v>
      </c>
      <c r="L13707">
        <v>-0.13390128934304987</v>
      </c>
      <c r="M13707">
        <f t="shared" ca="1" si="214"/>
        <v>2.377643065901637</v>
      </c>
    </row>
    <row r="13708" spans="1:13" x14ac:dyDescent="0.25">
      <c r="A13708" s="9"/>
      <c r="H13708" s="9"/>
      <c r="J13708">
        <v>6</v>
      </c>
      <c r="K13708">
        <f ca="1">SIMULATION!$D$3*SIMULATION!$D$17/$H13702/(SIMULATION!$D$17-$I13702)*(((EXP(-$I13702*$J13708))/(1-EXP(-SIMULATION!$D$4*$I13702)))-(EXP(-SIMULATION!$D$17*$J13708)/(1-EXP(-SIMULATION!$D$4*SIMULATION!$D$17))))</f>
        <v>2.7336021778505821</v>
      </c>
      <c r="L13708">
        <v>-7.9186413494431007E-2</v>
      </c>
      <c r="M13708">
        <f t="shared" ca="1" si="214"/>
        <v>2.5171380254660289</v>
      </c>
    </row>
    <row r="13709" spans="1:13" x14ac:dyDescent="0.25">
      <c r="A13709" s="9"/>
      <c r="H13709" s="9"/>
      <c r="J13709">
        <v>7</v>
      </c>
      <c r="K13709">
        <f ca="1">SIMULATION!$D$3*SIMULATION!$D$17/$H13702/(SIMULATION!$D$17-$I13702)*(((EXP(-$I13702*$J13709))/(1-EXP(-SIMULATION!$D$4*$I13702)))-(EXP(-SIMULATION!$D$17*$J13709)/(1-EXP(-SIMULATION!$D$4*SIMULATION!$D$17))))</f>
        <v>2.7048058493497749</v>
      </c>
      <c r="L13709">
        <v>7.8364829640424183E-2</v>
      </c>
      <c r="M13709">
        <f t="shared" ca="1" si="214"/>
        <v>2.9167674989444929</v>
      </c>
    </row>
    <row r="13710" spans="1:13" x14ac:dyDescent="0.25">
      <c r="A13710" s="9"/>
      <c r="H13710" s="9"/>
      <c r="J13710">
        <v>8</v>
      </c>
      <c r="K13710">
        <f ca="1">SIMULATION!$D$3*SIMULATION!$D$17/$H13702/(SIMULATION!$D$17-$I13702)*(((EXP(-$I13702*$J13710))/(1-EXP(-SIMULATION!$D$4*$I13702)))-(EXP(-SIMULATION!$D$17*$J13710)/(1-EXP(-SIMULATION!$D$4*SIMULATION!$D$17))))</f>
        <v>2.6654771597459908</v>
      </c>
      <c r="L13710">
        <v>2.6702796227128744E-2</v>
      </c>
      <c r="M13710">
        <f t="shared" ca="1" si="214"/>
        <v>2.7366528531907535</v>
      </c>
    </row>
    <row r="13711" spans="1:13" x14ac:dyDescent="0.25">
      <c r="A13711" s="9"/>
      <c r="H13711" s="9"/>
      <c r="J13711">
        <v>9</v>
      </c>
      <c r="K13711">
        <f ca="1">SIMULATION!$D$3*SIMULATION!$D$17/$H13702/(SIMULATION!$D$17-$I13702)*(((EXP(-$I13702*$J13711))/(1-EXP(-SIMULATION!$D$4*$I13702)))-(EXP(-SIMULATION!$D$17*$J13711)/(1-EXP(-SIMULATION!$D$4*SIMULATION!$D$17))))</f>
        <v>2.6198563247850388</v>
      </c>
      <c r="L13711">
        <v>-0.29657877446469105</v>
      </c>
      <c r="M13711">
        <f t="shared" ca="1" si="214"/>
        <v>1.8428625467067223</v>
      </c>
    </row>
    <row r="13712" spans="1:13" x14ac:dyDescent="0.25">
      <c r="A13712" s="9"/>
      <c r="H13712" s="9"/>
      <c r="J13712">
        <v>10</v>
      </c>
      <c r="K13712">
        <f ca="1">SIMULATION!$D$3*SIMULATION!$D$17/$H13702/(SIMULATION!$D$17-$I13702)*(((EXP(-$I13702*$J13712))/(1-EXP(-SIMULATION!$D$4*$I13702)))-(EXP(-SIMULATION!$D$17*$J13712)/(1-EXP(-SIMULATION!$D$4*SIMULATION!$D$17))))</f>
        <v>2.5706505622236575</v>
      </c>
      <c r="L13712">
        <v>8.7595275371871381E-2</v>
      </c>
      <c r="M13712">
        <f t="shared" ca="1" si="214"/>
        <v>2.7958274061064947</v>
      </c>
    </row>
    <row r="13713" spans="1:13" x14ac:dyDescent="0.25">
      <c r="A13713" s="9"/>
      <c r="H13713" s="9"/>
      <c r="J13713">
        <v>11</v>
      </c>
      <c r="K13713">
        <f ca="1">SIMULATION!$D$3*SIMULATION!$D$17/$H13702/(SIMULATION!$D$17-$I13702)*(((EXP(-$I13702*$J13713))/(1-EXP(-SIMULATION!$D$4*$I13702)))-(EXP(-SIMULATION!$D$17*$J13713)/(1-EXP(-SIMULATION!$D$4*SIMULATION!$D$17))))</f>
        <v>2.5195849268674793</v>
      </c>
      <c r="L13713">
        <v>0.62764631011723038</v>
      </c>
      <c r="M13713">
        <f t="shared" ca="1" si="214"/>
        <v>4.1009931092428449</v>
      </c>
    </row>
    <row r="13714" spans="1:13" x14ac:dyDescent="0.25">
      <c r="A13714" s="9"/>
      <c r="H13714" s="9"/>
      <c r="J13714">
        <v>12</v>
      </c>
      <c r="K13714">
        <f ca="1">SIMULATION!$D$3*SIMULATION!$D$17/$H13702/(SIMULATION!$D$17-$I13702)*(((EXP(-$I13702*$J13714))/(1-EXP(-SIMULATION!$D$4*$I13702)))-(EXP(-SIMULATION!$D$17*$J13714)/(1-EXP(-SIMULATION!$D$4*SIMULATION!$D$17))))</f>
        <v>2.4677552942303058</v>
      </c>
      <c r="L13714">
        <v>-7.8203957004950447E-2</v>
      </c>
      <c r="M13714">
        <f t="shared" ca="1" si="214"/>
        <v>2.2747670653015803</v>
      </c>
    </row>
    <row r="13715" spans="1:13" x14ac:dyDescent="0.25">
      <c r="A13715" s="9"/>
      <c r="H13715" s="9"/>
      <c r="J13715">
        <v>13</v>
      </c>
      <c r="K13715">
        <f ca="1">SIMULATION!$D$3*SIMULATION!$D$17/$H13702/(SIMULATION!$D$17-$I13702)*(((EXP(-$I13702*$J13715))/(1-EXP(-SIMULATION!$D$4*$I13702)))-(EXP(-SIMULATION!$D$17*$J13715)/(1-EXP(-SIMULATION!$D$4*SIMULATION!$D$17))))</f>
        <v>2.4158545563321221</v>
      </c>
      <c r="L13715">
        <v>0.35733459300965104</v>
      </c>
      <c r="M13715">
        <f t="shared" ca="1" si="214"/>
        <v>3.279122960989572</v>
      </c>
    </row>
    <row r="13716" spans="1:13" x14ac:dyDescent="0.25">
      <c r="A13716" s="9"/>
      <c r="H13716" s="9"/>
      <c r="J13716">
        <v>14</v>
      </c>
      <c r="K13716">
        <f ca="1">SIMULATION!$D$3*SIMULATION!$D$17/$H13702/(SIMULATION!$D$17-$I13702)*(((EXP(-$I13702*$J13716))/(1-EXP(-SIMULATION!$D$4*$I13702)))-(EXP(-SIMULATION!$D$17*$J13716)/(1-EXP(-SIMULATION!$D$4*SIMULATION!$D$17))))</f>
        <v>2.3643175688606504</v>
      </c>
      <c r="L13716">
        <v>0.11147145286842847</v>
      </c>
      <c r="M13716">
        <f t="shared" ca="1" si="214"/>
        <v>2.6278714833038976</v>
      </c>
    </row>
    <row r="13717" spans="1:13" x14ac:dyDescent="0.25">
      <c r="A13717" s="9"/>
      <c r="H13717" s="9"/>
      <c r="J13717">
        <v>15</v>
      </c>
      <c r="K13717">
        <f ca="1">SIMULATION!$D$3*SIMULATION!$D$17/$H13702/(SIMULATION!$D$17-$I13702)*(((EXP(-$I13702*$J13717))/(1-EXP(-SIMULATION!$D$4*$I13702)))-(EXP(-SIMULATION!$D$17*$J13717)/(1-EXP(-SIMULATION!$D$4*SIMULATION!$D$17))))</f>
        <v>2.3134140323349639</v>
      </c>
      <c r="L13717">
        <v>-0.24331061282719305</v>
      </c>
      <c r="M13717">
        <f t="shared" ca="1" si="214"/>
        <v>1.7505358464045162</v>
      </c>
    </row>
    <row r="13718" spans="1:13" x14ac:dyDescent="0.25">
      <c r="A13718" s="9"/>
      <c r="H13718" s="9"/>
      <c r="J13718">
        <v>16</v>
      </c>
      <c r="K13718">
        <f ca="1">SIMULATION!$D$3*SIMULATION!$D$17/$H13702/(SIMULATION!$D$17-$I13702)*(((EXP(-$I13702*$J13718))/(1-EXP(-SIMULATION!$D$4*$I13702)))-(EXP(-SIMULATION!$D$17*$J13718)/(1-EXP(-SIMULATION!$D$4*SIMULATION!$D$17))))</f>
        <v>2.2633080082121402</v>
      </c>
      <c r="L13718">
        <v>-0.28922921267506646</v>
      </c>
      <c r="M13718">
        <f t="shared" ca="1" si="214"/>
        <v>1.6086932149557702</v>
      </c>
    </row>
    <row r="13719" spans="1:13" x14ac:dyDescent="0.25">
      <c r="A13719" s="9"/>
      <c r="H13719" s="9"/>
      <c r="J13719">
        <v>17</v>
      </c>
      <c r="K13719">
        <f ca="1">SIMULATION!$D$3*SIMULATION!$D$17/$H13702/(SIMULATION!$D$17-$I13702)*(((EXP(-$I13702*$J13719))/(1-EXP(-SIMULATION!$D$4*$I13702)))-(EXP(-SIMULATION!$D$17*$J13719)/(1-EXP(-SIMULATION!$D$4*SIMULATION!$D$17))))</f>
        <v>2.21409605395178</v>
      </c>
      <c r="L13719">
        <v>0.23262538898349824</v>
      </c>
      <c r="M13719">
        <f t="shared" ca="1" si="214"/>
        <v>2.7291510097491409</v>
      </c>
    </row>
    <row r="13720" spans="1:13" x14ac:dyDescent="0.25">
      <c r="A13720" s="9"/>
      <c r="H13720" s="9"/>
      <c r="J13720">
        <v>18</v>
      </c>
      <c r="K13720">
        <f ca="1">SIMULATION!$D$3*SIMULATION!$D$17/$H13702/(SIMULATION!$D$17-$I13702)*(((EXP(-$I13702*$J13720))/(1-EXP(-SIMULATION!$D$4*$I13702)))-(EXP(-SIMULATION!$D$17*$J13720)/(1-EXP(-SIMULATION!$D$4*SIMULATION!$D$17))))</f>
        <v>2.1658316566838884</v>
      </c>
      <c r="L13720">
        <v>0.13713753301153458</v>
      </c>
      <c r="M13720">
        <f t="shared" ca="1" si="214"/>
        <v>2.4628484669998016</v>
      </c>
    </row>
    <row r="13721" spans="1:13" x14ac:dyDescent="0.25">
      <c r="A13721" s="9"/>
      <c r="H13721" s="9"/>
      <c r="J13721">
        <v>19</v>
      </c>
      <c r="K13721">
        <f ca="1">SIMULATION!$D$3*SIMULATION!$D$17/$H13702/(SIMULATION!$D$17-$I13702)*(((EXP(-$I13702*$J13721))/(1-EXP(-SIMULATION!$D$4*$I13702)))-(EXP(-SIMULATION!$D$17*$J13721)/(1-EXP(-SIMULATION!$D$4*SIMULATION!$D$17))))</f>
        <v>2.1185408867813376</v>
      </c>
      <c r="L13721">
        <v>-0.28020093222555165</v>
      </c>
      <c r="M13721">
        <f t="shared" ca="1" si="214"/>
        <v>1.5249237553472599</v>
      </c>
    </row>
    <row r="13722" spans="1:13" x14ac:dyDescent="0.25">
      <c r="A13722" s="9"/>
      <c r="H13722" s="9"/>
      <c r="J13722">
        <v>20</v>
      </c>
      <c r="K13722">
        <f ca="1">SIMULATION!$D$3*SIMULATION!$D$17/$H13702/(SIMULATION!$D$17-$I13702)*(((EXP(-$I13702*$J13722))/(1-EXP(-SIMULATION!$D$4*$I13702)))-(EXP(-SIMULATION!$D$17*$J13722)/(1-EXP(-SIMULATION!$D$4*SIMULATION!$D$17))))</f>
        <v>2.0722324250241648</v>
      </c>
      <c r="L13722">
        <v>-0.1452690608976302</v>
      </c>
      <c r="M13722">
        <f t="shared" ca="1" si="214"/>
        <v>1.7712011666792857</v>
      </c>
    </row>
    <row r="13723" spans="1:13" x14ac:dyDescent="0.25">
      <c r="A13723" s="9"/>
      <c r="H13723" s="9"/>
      <c r="J13723">
        <v>21</v>
      </c>
      <c r="K13723">
        <f ca="1">SIMULATION!$D$3*SIMULATION!$D$17/$H13702/(SIMULATION!$D$17-$I13702)*(((EXP(-$I13702*$J13723))/(1-EXP(-SIMULATION!$D$4*$I13702)))-(EXP(-SIMULATION!$D$17*$J13723)/(1-EXP(-SIMULATION!$D$4*SIMULATION!$D$17))))</f>
        <v>2.0269039843131051</v>
      </c>
      <c r="L13723">
        <v>-3.8586227782104326E-2</v>
      </c>
      <c r="M13723">
        <f t="shared" ca="1" si="214"/>
        <v>1.9486934054819449</v>
      </c>
    </row>
    <row r="13724" spans="1:13" x14ac:dyDescent="0.25">
      <c r="A13724" s="9"/>
      <c r="H13724" s="9"/>
      <c r="J13724">
        <v>22</v>
      </c>
      <c r="K13724">
        <f ca="1">SIMULATION!$D$3*SIMULATION!$D$17/$H13702/(SIMULATION!$D$17-$I13702)*(((EXP(-$I13702*$J13724))/(1-EXP(-SIMULATION!$D$4*$I13702)))-(EXP(-SIMULATION!$D$17*$J13724)/(1-EXP(-SIMULATION!$D$4*SIMULATION!$D$17))))</f>
        <v>1.9825464210089683</v>
      </c>
      <c r="L13724">
        <v>0.15273082812546832</v>
      </c>
      <c r="M13724">
        <f t="shared" ca="1" si="214"/>
        <v>2.2853423776868511</v>
      </c>
    </row>
    <row r="13725" spans="1:13" x14ac:dyDescent="0.25">
      <c r="A13725" s="9"/>
      <c r="H13725" s="9"/>
      <c r="J13725">
        <v>23</v>
      </c>
      <c r="K13725">
        <f ca="1">SIMULATION!$D$3*SIMULATION!$D$17/$H13702/(SIMULATION!$D$17-$I13702)*(((EXP(-$I13702*$J13725))/(1-EXP(-SIMULATION!$D$4*$I13702)))-(EXP(-SIMULATION!$D$17*$J13725)/(1-EXP(-SIMULATION!$D$4*SIMULATION!$D$17))))</f>
        <v>1.9391463658125145</v>
      </c>
      <c r="L13725">
        <v>-3.9241367060282853E-3</v>
      </c>
      <c r="M13725">
        <f t="shared" ca="1" si="214"/>
        <v>1.9315368903800683</v>
      </c>
    </row>
    <row r="13726" spans="1:13" x14ac:dyDescent="0.25">
      <c r="A13726" s="9"/>
      <c r="H13726" s="9"/>
      <c r="J13726">
        <v>24</v>
      </c>
      <c r="K13726">
        <f ca="1">SIMULATION!$D$3*SIMULATION!$D$17/$H13702/(SIMULATION!$D$17-$I13702)*(((EXP(-$I13702*$J13726))/(1-EXP(-SIMULATION!$D$4*$I13702)))-(EXP(-SIMULATION!$D$17*$J13726)/(1-EXP(-SIMULATION!$D$4*SIMULATION!$D$17))))</f>
        <v>1.8966879060124333</v>
      </c>
      <c r="L13726">
        <v>-0.11829136582979065</v>
      </c>
      <c r="M13726">
        <f t="shared" ca="1" si="214"/>
        <v>1.6723261030573771</v>
      </c>
    </row>
    <row r="13727" spans="1:13" x14ac:dyDescent="0.25">
      <c r="A13727" s="9">
        <v>550</v>
      </c>
      <c r="B13727" s="2">
        <f ca="1">NORMINV(RAND(),SIMULATION!D7,SIMULATION!D8)</f>
        <v>63.328852187010945</v>
      </c>
      <c r="C13727" s="2">
        <v>2</v>
      </c>
      <c r="D13727" s="2">
        <f ca="1">SIMULATION!$D$11*(1+(SIMULATION!$D$12*LN(1+$C13727)))*(1+(SIMULATION!$D$13*(($B13727/63.5)-1)))</f>
        <v>10.225351548200743</v>
      </c>
      <c r="E13727" s="2">
        <v>-0.42954685353518701</v>
      </c>
      <c r="F13727" s="2">
        <f ca="1">D13727*(1+E13727)</f>
        <v>5.833083964379961</v>
      </c>
      <c r="G13727" s="2">
        <v>-1.3236126984556926</v>
      </c>
      <c r="H13727" s="9">
        <f>SIMULATION!$D$15*EXP($G$13727)</f>
        <v>58.759058050744365</v>
      </c>
      <c r="I13727" s="2">
        <f ca="1">$F13727/$H13727</f>
        <v>9.927122996666328E-2</v>
      </c>
      <c r="J13727">
        <v>0</v>
      </c>
      <c r="K13727">
        <f ca="1">SIMULATION!$D$3*SIMULATION!$D$17/$H13727/(SIMULATION!$D$17-$I13727)*(((EXP(-$I13727*$J13727))/(1-EXP(-SIMULATION!$D$4*$I13727)))-(EXP(-SIMULATION!$D$17*$J13727)/(1-EXP(-SIMULATION!$D$4*SIMULATION!$D$17))))</f>
        <v>1.2250955466084668</v>
      </c>
      <c r="L13727">
        <v>-5.0023446123482876E-2</v>
      </c>
      <c r="M13727">
        <f t="shared" ca="1" si="214"/>
        <v>1.1638120455365792</v>
      </c>
    </row>
    <row r="13728" spans="1:13" x14ac:dyDescent="0.25">
      <c r="A13728" s="9"/>
      <c r="H13728" s="9"/>
      <c r="J13728">
        <v>1</v>
      </c>
      <c r="K13728">
        <f ca="1">SIMULATION!$D$3*SIMULATION!$D$17/$H13727/(SIMULATION!$D$17-$I13727)*(((EXP(-$I13727*$J13728))/(1-EXP(-SIMULATION!$D$4*$I13727)))-(EXP(-SIMULATION!$D$17*$J13728)/(1-EXP(-SIMULATION!$D$4*SIMULATION!$D$17))))</f>
        <v>4.2981525595474679</v>
      </c>
      <c r="L13728">
        <v>0.18148739344141276</v>
      </c>
      <c r="M13728">
        <f t="shared" ca="1" si="214"/>
        <v>5.0782130641932746</v>
      </c>
    </row>
    <row r="13729" spans="1:13" x14ac:dyDescent="0.25">
      <c r="A13729" s="9"/>
      <c r="H13729" s="9"/>
      <c r="J13729">
        <v>2</v>
      </c>
      <c r="K13729">
        <f ca="1">SIMULATION!$D$3*SIMULATION!$D$17/$H13727/(SIMULATION!$D$17-$I13727)*(((EXP(-$I13727*$J13729))/(1-EXP(-SIMULATION!$D$4*$I13727)))-(EXP(-SIMULATION!$D$17*$J13729)/(1-EXP(-SIMULATION!$D$4*SIMULATION!$D$17))))</f>
        <v>5.9354456150094173</v>
      </c>
      <c r="L13729">
        <v>0.13168920735332537</v>
      </c>
      <c r="M13729">
        <f t="shared" ca="1" si="214"/>
        <v>6.7170797433387781</v>
      </c>
    </row>
    <row r="13730" spans="1:13" x14ac:dyDescent="0.25">
      <c r="A13730" s="9"/>
      <c r="H13730" s="9"/>
      <c r="J13730">
        <v>3</v>
      </c>
      <c r="K13730">
        <f ca="1">SIMULATION!$D$3*SIMULATION!$D$17/$H13727/(SIMULATION!$D$17-$I13727)*(((EXP(-$I13727*$J13730))/(1-EXP(-SIMULATION!$D$4*$I13727)))-(EXP(-SIMULATION!$D$17*$J13730)/(1-EXP(-SIMULATION!$D$4*SIMULATION!$D$17))))</f>
        <v>6.6840409097350397</v>
      </c>
      <c r="L13730">
        <v>-0.3023708880372486</v>
      </c>
      <c r="M13730">
        <f t="shared" ca="1" si="214"/>
        <v>4.6629815241811565</v>
      </c>
    </row>
    <row r="13731" spans="1:13" x14ac:dyDescent="0.25">
      <c r="A13731" s="9"/>
      <c r="H13731" s="9"/>
      <c r="J13731">
        <v>4</v>
      </c>
      <c r="K13731">
        <f ca="1">SIMULATION!$D$3*SIMULATION!$D$17/$H13727/(SIMULATION!$D$17-$I13727)*(((EXP(-$I13727*$J13731))/(1-EXP(-SIMULATION!$D$4*$I13727)))-(EXP(-SIMULATION!$D$17*$J13731)/(1-EXP(-SIMULATION!$D$4*SIMULATION!$D$17))))</f>
        <v>6.8915467481987909</v>
      </c>
      <c r="L13731">
        <v>-0.27435664268251364</v>
      </c>
      <c r="M13731">
        <f t="shared" ca="1" si="214"/>
        <v>5.0008051194733758</v>
      </c>
    </row>
    <row r="13732" spans="1:13" x14ac:dyDescent="0.25">
      <c r="A13732" s="9"/>
      <c r="H13732" s="9"/>
      <c r="J13732">
        <v>5</v>
      </c>
      <c r="K13732">
        <f ca="1">SIMULATION!$D$3*SIMULATION!$D$17/$H13727/(SIMULATION!$D$17-$I13727)*(((EXP(-$I13727*$J13732))/(1-EXP(-SIMULATION!$D$4*$I13727)))-(EXP(-SIMULATION!$D$17*$J13732)/(1-EXP(-SIMULATION!$D$4*SIMULATION!$D$17))))</f>
        <v>6.778034176158914</v>
      </c>
      <c r="L13732">
        <v>-8.2026182706776668E-2</v>
      </c>
      <c r="M13732">
        <f t="shared" ca="1" si="214"/>
        <v>6.2220579064325268</v>
      </c>
    </row>
    <row r="13733" spans="1:13" x14ac:dyDescent="0.25">
      <c r="A13733" s="9"/>
      <c r="H13733" s="9"/>
      <c r="J13733">
        <v>6</v>
      </c>
      <c r="K13733">
        <f ca="1">SIMULATION!$D$3*SIMULATION!$D$17/$H13727/(SIMULATION!$D$17-$I13727)*(((EXP(-$I13727*$J13733))/(1-EXP(-SIMULATION!$D$4*$I13727)))-(EXP(-SIMULATION!$D$17*$J13733)/(1-EXP(-SIMULATION!$D$4*SIMULATION!$D$17))))</f>
        <v>6.4820989887992564</v>
      </c>
      <c r="L13733">
        <v>1.3652462171783435E-2</v>
      </c>
      <c r="M13733">
        <f t="shared" ca="1" si="214"/>
        <v>6.5705956000375947</v>
      </c>
    </row>
    <row r="13734" spans="1:13" x14ac:dyDescent="0.25">
      <c r="A13734" s="9"/>
      <c r="H13734" s="9"/>
      <c r="J13734">
        <v>7</v>
      </c>
      <c r="K13734">
        <f ca="1">SIMULATION!$D$3*SIMULATION!$D$17/$H13727/(SIMULATION!$D$17-$I13727)*(((EXP(-$I13727*$J13734))/(1-EXP(-SIMULATION!$D$4*$I13727)))-(EXP(-SIMULATION!$D$17*$J13734)/(1-EXP(-SIMULATION!$D$4*SIMULATION!$D$17))))</f>
        <v>6.090355406381704</v>
      </c>
      <c r="L13734">
        <v>8.9381133831231419E-2</v>
      </c>
      <c r="M13734">
        <f t="shared" ca="1" si="214"/>
        <v>6.6347182780392702</v>
      </c>
    </row>
    <row r="13735" spans="1:13" x14ac:dyDescent="0.25">
      <c r="A13735" s="9"/>
      <c r="H13735" s="9"/>
      <c r="J13735">
        <v>8</v>
      </c>
      <c r="K13735">
        <f ca="1">SIMULATION!$D$3*SIMULATION!$D$17/$H13727/(SIMULATION!$D$17-$I13727)*(((EXP(-$I13727*$J13735))/(1-EXP(-SIMULATION!$D$4*$I13727)))-(EXP(-SIMULATION!$D$17*$J13735)/(1-EXP(-SIMULATION!$D$4*SIMULATION!$D$17))))</f>
        <v>5.6563146261573651</v>
      </c>
      <c r="L13735">
        <v>0.42646575988443503</v>
      </c>
      <c r="M13735">
        <f t="shared" ca="1" si="214"/>
        <v>8.06853914134701</v>
      </c>
    </row>
    <row r="13736" spans="1:13" x14ac:dyDescent="0.25">
      <c r="A13736" s="9"/>
      <c r="H13736" s="9"/>
      <c r="J13736">
        <v>9</v>
      </c>
      <c r="K13736">
        <f ca="1">SIMULATION!$D$3*SIMULATION!$D$17/$H13727/(SIMULATION!$D$17-$I13727)*(((EXP(-$I13727*$J13736))/(1-EXP(-SIMULATION!$D$4*$I13727)))-(EXP(-SIMULATION!$D$17*$J13736)/(1-EXP(-SIMULATION!$D$4*SIMULATION!$D$17))))</f>
        <v>5.2124629970855052</v>
      </c>
      <c r="L13736">
        <v>2.6332286704988276E-2</v>
      </c>
      <c r="M13736">
        <f t="shared" ca="1" si="214"/>
        <v>5.3497190671639032</v>
      </c>
    </row>
    <row r="13737" spans="1:13" x14ac:dyDescent="0.25">
      <c r="A13737" s="9"/>
      <c r="H13737" s="9"/>
      <c r="J13737">
        <v>10</v>
      </c>
      <c r="K13737">
        <f ca="1">SIMULATION!$D$3*SIMULATION!$D$17/$H13727/(SIMULATION!$D$17-$I13727)*(((EXP(-$I13727*$J13737))/(1-EXP(-SIMULATION!$D$4*$I13727)))-(EXP(-SIMULATION!$D$17*$J13737)/(1-EXP(-SIMULATION!$D$4*SIMULATION!$D$17))))</f>
        <v>4.7779842056551338</v>
      </c>
      <c r="L13737">
        <v>0.25674162215011792</v>
      </c>
      <c r="M13737">
        <f t="shared" ca="1" si="214"/>
        <v>6.0046916212226762</v>
      </c>
    </row>
    <row r="13738" spans="1:13" x14ac:dyDescent="0.25">
      <c r="A13738" s="9"/>
      <c r="H13738" s="9"/>
      <c r="J13738">
        <v>11</v>
      </c>
      <c r="K13738">
        <f ca="1">SIMULATION!$D$3*SIMULATION!$D$17/$H13727/(SIMULATION!$D$17-$I13727)*(((EXP(-$I13727*$J13738))/(1-EXP(-SIMULATION!$D$4*$I13727)))-(EXP(-SIMULATION!$D$17*$J13738)/(1-EXP(-SIMULATION!$D$4*SIMULATION!$D$17))))</f>
        <v>4.3636917205923238</v>
      </c>
      <c r="L13738">
        <v>0.1094077552823873</v>
      </c>
      <c r="M13738">
        <f t="shared" ca="1" si="214"/>
        <v>4.8411134364866681</v>
      </c>
    </row>
    <row r="13739" spans="1:13" x14ac:dyDescent="0.25">
      <c r="A13739" s="9"/>
      <c r="H13739" s="9"/>
      <c r="J13739">
        <v>12</v>
      </c>
      <c r="K13739">
        <f ca="1">SIMULATION!$D$3*SIMULATION!$D$17/$H13727/(SIMULATION!$D$17-$I13727)*(((EXP(-$I13727*$J13739))/(1-EXP(-SIMULATION!$D$4*$I13727)))-(EXP(-SIMULATION!$D$17*$J13739)/(1-EXP(-SIMULATION!$D$4*SIMULATION!$D$17))))</f>
        <v>3.9751750270710176</v>
      </c>
      <c r="L13739">
        <v>-0.15601099602624272</v>
      </c>
      <c r="M13739">
        <f t="shared" ca="1" si="214"/>
        <v>3.3550040117190219</v>
      </c>
    </row>
    <row r="13740" spans="1:13" x14ac:dyDescent="0.25">
      <c r="A13740" s="9"/>
      <c r="H13740" s="9"/>
      <c r="J13740">
        <v>13</v>
      </c>
      <c r="K13740">
        <f ca="1">SIMULATION!$D$3*SIMULATION!$D$17/$H13727/(SIMULATION!$D$17-$I13727)*(((EXP(-$I13727*$J13740))/(1-EXP(-SIMULATION!$D$4*$I13727)))-(EXP(-SIMULATION!$D$17*$J13740)/(1-EXP(-SIMULATION!$D$4*SIMULATION!$D$17))))</f>
        <v>3.6148025932495038</v>
      </c>
      <c r="L13740">
        <v>-2.44421658712787E-2</v>
      </c>
      <c r="M13740">
        <f t="shared" ca="1" si="214"/>
        <v>3.526448988673371</v>
      </c>
    </row>
    <row r="13741" spans="1:13" x14ac:dyDescent="0.25">
      <c r="A13741" s="9"/>
      <c r="H13741" s="9"/>
      <c r="J13741">
        <v>14</v>
      </c>
      <c r="K13741">
        <f ca="1">SIMULATION!$D$3*SIMULATION!$D$17/$H13727/(SIMULATION!$D$17-$I13727)*(((EXP(-$I13727*$J13741))/(1-EXP(-SIMULATION!$D$4*$I13727)))-(EXP(-SIMULATION!$D$17*$J13741)/(1-EXP(-SIMULATION!$D$4*SIMULATION!$D$17))))</f>
        <v>3.2829934521461852</v>
      </c>
      <c r="L13741">
        <v>-7.2463170948081676E-2</v>
      </c>
      <c r="M13741">
        <f t="shared" ca="1" si="214"/>
        <v>3.0450973364018834</v>
      </c>
    </row>
    <row r="13742" spans="1:13" x14ac:dyDescent="0.25">
      <c r="A13742" s="9"/>
      <c r="H13742" s="9"/>
      <c r="J13742">
        <v>15</v>
      </c>
      <c r="K13742">
        <f ca="1">SIMULATION!$D$3*SIMULATION!$D$17/$H13727/(SIMULATION!$D$17-$I13727)*(((EXP(-$I13727*$J13742))/(1-EXP(-SIMULATION!$D$4*$I13727)))-(EXP(-SIMULATION!$D$17*$J13742)/(1-EXP(-SIMULATION!$D$4*SIMULATION!$D$17))))</f>
        <v>2.9790212254527813</v>
      </c>
      <c r="L13742">
        <v>-0.30671079689433767</v>
      </c>
      <c r="M13742">
        <f t="shared" ca="1" si="214"/>
        <v>2.0653232514290125</v>
      </c>
    </row>
    <row r="13743" spans="1:13" x14ac:dyDescent="0.25">
      <c r="A13743" s="9"/>
      <c r="H13743" s="9"/>
      <c r="J13743">
        <v>16</v>
      </c>
      <c r="K13743">
        <f ca="1">SIMULATION!$D$3*SIMULATION!$D$17/$H13727/(SIMULATION!$D$17-$I13727)*(((EXP(-$I13727*$J13743))/(1-EXP(-SIMULATION!$D$4*$I13727)))-(EXP(-SIMULATION!$D$17*$J13743)/(1-EXP(-SIMULATION!$D$4*SIMULATION!$D$17))))</f>
        <v>2.7015195488924393</v>
      </c>
      <c r="L13743">
        <v>1.1316644881149753E-2</v>
      </c>
      <c r="M13743">
        <f t="shared" ca="1" si="214"/>
        <v>2.7320916862667386</v>
      </c>
    </row>
    <row r="13744" spans="1:13" x14ac:dyDescent="0.25">
      <c r="A13744" s="9"/>
      <c r="H13744" s="9"/>
      <c r="J13744">
        <v>17</v>
      </c>
      <c r="K13744">
        <f ca="1">SIMULATION!$D$3*SIMULATION!$D$17/$H13727/(SIMULATION!$D$17-$I13727)*(((EXP(-$I13727*$J13744))/(1-EXP(-SIMULATION!$D$4*$I13727)))-(EXP(-SIMULATION!$D$17*$J13744)/(1-EXP(-SIMULATION!$D$4*SIMULATION!$D$17))))</f>
        <v>2.4487970757603188</v>
      </c>
      <c r="L13744">
        <v>-0.54655220040187058</v>
      </c>
      <c r="M13744">
        <f t="shared" ca="1" si="214"/>
        <v>1.1104016456658503</v>
      </c>
    </row>
    <row r="13745" spans="1:13" x14ac:dyDescent="0.25">
      <c r="A13745" s="9"/>
      <c r="H13745" s="9"/>
      <c r="J13745">
        <v>18</v>
      </c>
      <c r="K13745">
        <f ca="1">SIMULATION!$D$3*SIMULATION!$D$17/$H13727/(SIMULATION!$D$17-$I13727)*(((EXP(-$I13727*$J13745))/(1-EXP(-SIMULATION!$D$4*$I13727)))-(EXP(-SIMULATION!$D$17*$J13745)/(1-EXP(-SIMULATION!$D$4*SIMULATION!$D$17))))</f>
        <v>2.2190312932275065</v>
      </c>
      <c r="L13745">
        <v>-0.21687269383841232</v>
      </c>
      <c r="M13745">
        <f t="shared" ca="1" si="214"/>
        <v>1.7377839989535213</v>
      </c>
    </row>
    <row r="13746" spans="1:13" x14ac:dyDescent="0.25">
      <c r="A13746" s="9"/>
      <c r="H13746" s="9"/>
      <c r="J13746">
        <v>19</v>
      </c>
      <c r="K13746">
        <f ca="1">SIMULATION!$D$3*SIMULATION!$D$17/$H13727/(SIMULATION!$D$17-$I13727)*(((EXP(-$I13727*$J13746))/(1-EXP(-SIMULATION!$D$4*$I13727)))-(EXP(-SIMULATION!$D$17*$J13746)/(1-EXP(-SIMULATION!$D$4*SIMULATION!$D$17))))</f>
        <v>2.0103854392555669</v>
      </c>
      <c r="L13746">
        <v>-4.4538746753180536E-2</v>
      </c>
      <c r="M13746">
        <f t="shared" ca="1" si="214"/>
        <v>1.9208453913002814</v>
      </c>
    </row>
    <row r="13747" spans="1:13" x14ac:dyDescent="0.25">
      <c r="A13747" s="9"/>
      <c r="H13747" s="9"/>
      <c r="J13747">
        <v>20</v>
      </c>
      <c r="K13747">
        <f ca="1">SIMULATION!$D$3*SIMULATION!$D$17/$H13727/(SIMULATION!$D$17-$I13727)*(((EXP(-$I13727*$J13747))/(1-EXP(-SIMULATION!$D$4*$I13727)))-(EXP(-SIMULATION!$D$17*$J13747)/(1-EXP(-SIMULATION!$D$4*SIMULATION!$D$17))))</f>
        <v>1.8210768289956698</v>
      </c>
      <c r="L13747">
        <v>5.179398012567267E-2</v>
      </c>
      <c r="M13747">
        <f t="shared" ca="1" si="214"/>
        <v>1.9153976460839943</v>
      </c>
    </row>
    <row r="13748" spans="1:13" x14ac:dyDescent="0.25">
      <c r="A13748" s="9"/>
      <c r="H13748" s="9"/>
      <c r="J13748">
        <v>21</v>
      </c>
      <c r="K13748">
        <f ca="1">SIMULATION!$D$3*SIMULATION!$D$17/$H13727/(SIMULATION!$D$17-$I13727)*(((EXP(-$I13727*$J13748))/(1-EXP(-SIMULATION!$D$4*$I13727)))-(EXP(-SIMULATION!$D$17*$J13748)/(1-EXP(-SIMULATION!$D$4*SIMULATION!$D$17))))</f>
        <v>1.649414666622524</v>
      </c>
      <c r="L13748">
        <v>-0.2338555106281735</v>
      </c>
      <c r="M13748">
        <f t="shared" ca="1" si="214"/>
        <v>1.2636899575219152</v>
      </c>
    </row>
    <row r="13749" spans="1:13" x14ac:dyDescent="0.25">
      <c r="A13749" s="9"/>
      <c r="H13749" s="9"/>
      <c r="J13749">
        <v>22</v>
      </c>
      <c r="K13749">
        <f ca="1">SIMULATION!$D$3*SIMULATION!$D$17/$H13727/(SIMULATION!$D$17-$I13727)*(((EXP(-$I13727*$J13749))/(1-EXP(-SIMULATION!$D$4*$I13727)))-(EXP(-SIMULATION!$D$17*$J13749)/(1-EXP(-SIMULATION!$D$4*SIMULATION!$D$17))))</f>
        <v>1.4938188671961758</v>
      </c>
      <c r="L13749">
        <v>0.34675746333275337</v>
      </c>
      <c r="M13749">
        <f t="shared" ca="1" si="214"/>
        <v>2.0118117082637288</v>
      </c>
    </row>
    <row r="13750" spans="1:13" x14ac:dyDescent="0.25">
      <c r="A13750" s="9"/>
      <c r="H13750" s="9"/>
      <c r="J13750">
        <v>23</v>
      </c>
      <c r="K13750">
        <f ca="1">SIMULATION!$D$3*SIMULATION!$D$17/$H13727/(SIMULATION!$D$17-$I13727)*(((EXP(-$I13727*$J13750))/(1-EXP(-SIMULATION!$D$4*$I13727)))-(EXP(-SIMULATION!$D$17*$J13750)/(1-EXP(-SIMULATION!$D$4*SIMULATION!$D$17))))</f>
        <v>1.352827220443555</v>
      </c>
      <c r="L13750">
        <v>-0.49946800444652623</v>
      </c>
      <c r="M13750">
        <f t="shared" ca="1" si="214"/>
        <v>0.67713330828767171</v>
      </c>
    </row>
    <row r="13751" spans="1:13" x14ac:dyDescent="0.25">
      <c r="A13751" s="9"/>
      <c r="H13751" s="9"/>
      <c r="J13751">
        <v>24</v>
      </c>
      <c r="K13751">
        <f ca="1">SIMULATION!$D$3*SIMULATION!$D$17/$H13727/(SIMULATION!$D$17-$I13727)*(((EXP(-$I13727*$J13751))/(1-EXP(-SIMULATION!$D$4*$I13727)))-(EXP(-SIMULATION!$D$17*$J13751)/(1-EXP(-SIMULATION!$D$4*SIMULATION!$D$17))))</f>
        <v>1.2250955466084661</v>
      </c>
      <c r="L13751">
        <v>-0.34178895535494336</v>
      </c>
      <c r="M13751">
        <f t="shared" ca="1" si="214"/>
        <v>0.80637141952316516</v>
      </c>
    </row>
    <row r="13752" spans="1:13" x14ac:dyDescent="0.25">
      <c r="A13752" s="9">
        <v>551</v>
      </c>
      <c r="B13752" s="2">
        <f ca="1">NORMINV(RAND(),SIMULATION!D7,SIMULATION!D8)</f>
        <v>62.066218835687053</v>
      </c>
      <c r="C13752" s="2">
        <v>2</v>
      </c>
      <c r="D13752" s="2">
        <f ca="1">SIMULATION!$D$11*(1+(SIMULATION!$D$12*LN(1+$C13752)))*(1+(SIMULATION!$D$13*(($B13752/63.5)-1)))</f>
        <v>10.131586202081657</v>
      </c>
      <c r="E13752" s="2">
        <v>0.13938411339375517</v>
      </c>
      <c r="F13752" s="2">
        <f ca="1">D13752*(1+E13752)</f>
        <v>11.543768362131212</v>
      </c>
      <c r="G13752" s="2">
        <v>1.0780985256008473</v>
      </c>
      <c r="H13752" s="9">
        <f>SIMULATION!$D$15*EXP($G$13752)</f>
        <v>648.82078917117258</v>
      </c>
      <c r="I13752" s="2">
        <f ca="1">$F13752/$H13752</f>
        <v>1.7791921212755288E-2</v>
      </c>
      <c r="J13752">
        <v>0</v>
      </c>
      <c r="K13752">
        <f ca="1">SIMULATION!$D$3*SIMULATION!$D$17/$H13752/(SIMULATION!$D$17-$I13752)*(((EXP(-$I13752*$J13752))/(1-EXP(-SIMULATION!$D$4*$I13752)))-(EXP(-SIMULATION!$D$17*$J13752)/(1-EXP(-SIMULATION!$D$4*SIMULATION!$D$17))))</f>
        <v>1.6576827956104492</v>
      </c>
      <c r="L13752">
        <v>0.29577192214512066</v>
      </c>
      <c r="M13752">
        <f t="shared" ca="1" si="214"/>
        <v>2.1479788223750491</v>
      </c>
    </row>
    <row r="13753" spans="1:13" x14ac:dyDescent="0.25">
      <c r="A13753" s="9"/>
      <c r="H13753" s="9"/>
      <c r="J13753">
        <v>1</v>
      </c>
      <c r="K13753">
        <f ca="1">SIMULATION!$D$3*SIMULATION!$D$17/$H13752/(SIMULATION!$D$17-$I13752)*(((EXP(-$I13752*$J13753))/(1-EXP(-SIMULATION!$D$4*$I13752)))-(EXP(-SIMULATION!$D$17*$J13753)/(1-EXP(-SIMULATION!$D$4*SIMULATION!$D$17))))</f>
        <v>1.9300364843081657</v>
      </c>
      <c r="L13753">
        <v>-7.8743776836832161E-2</v>
      </c>
      <c r="M13753">
        <f t="shared" ca="1" si="214"/>
        <v>1.7780581221008593</v>
      </c>
    </row>
    <row r="13754" spans="1:13" x14ac:dyDescent="0.25">
      <c r="A13754" s="9"/>
      <c r="H13754" s="9"/>
      <c r="J13754">
        <v>2</v>
      </c>
      <c r="K13754">
        <f ca="1">SIMULATION!$D$3*SIMULATION!$D$17/$H13752/(SIMULATION!$D$17-$I13752)*(((EXP(-$I13752*$J13754))/(1-EXP(-SIMULATION!$D$4*$I13752)))-(EXP(-SIMULATION!$D$17*$J13754)/(1-EXP(-SIMULATION!$D$4*SIMULATION!$D$17))))</f>
        <v>2.0892648785409365</v>
      </c>
      <c r="L13754">
        <v>-7.6043034474174598E-2</v>
      </c>
      <c r="M13754">
        <f t="shared" ca="1" si="214"/>
        <v>1.9303908373563659</v>
      </c>
    </row>
    <row r="13755" spans="1:13" x14ac:dyDescent="0.25">
      <c r="A13755" s="9"/>
      <c r="H13755" s="9"/>
      <c r="J13755">
        <v>3</v>
      </c>
      <c r="K13755">
        <f ca="1">SIMULATION!$D$3*SIMULATION!$D$17/$H13752/(SIMULATION!$D$17-$I13752)*(((EXP(-$I13752*$J13755))/(1-EXP(-SIMULATION!$D$4*$I13752)))-(EXP(-SIMULATION!$D$17*$J13755)/(1-EXP(-SIMULATION!$D$4*SIMULATION!$D$17))))</f>
        <v>2.1762696903150136</v>
      </c>
      <c r="L13755">
        <v>0.22654399884313414</v>
      </c>
      <c r="M13755">
        <f t="shared" ca="1" si="214"/>
        <v>2.6692905285200861</v>
      </c>
    </row>
    <row r="13756" spans="1:13" x14ac:dyDescent="0.25">
      <c r="A13756" s="9"/>
      <c r="H13756" s="9"/>
      <c r="J13756">
        <v>4</v>
      </c>
      <c r="K13756">
        <f ca="1">SIMULATION!$D$3*SIMULATION!$D$17/$H13752/(SIMULATION!$D$17-$I13752)*(((EXP(-$I13752*$J13756))/(1-EXP(-SIMULATION!$D$4*$I13752)))-(EXP(-SIMULATION!$D$17*$J13756)/(1-EXP(-SIMULATION!$D$4*SIMULATION!$D$17))))</f>
        <v>2.2172569708804906</v>
      </c>
      <c r="L13756">
        <v>0.21175180165795748</v>
      </c>
      <c r="M13756">
        <f t="shared" ca="1" si="214"/>
        <v>2.6867651292030996</v>
      </c>
    </row>
    <row r="13757" spans="1:13" x14ac:dyDescent="0.25">
      <c r="A13757" s="9"/>
      <c r="H13757" s="9"/>
      <c r="J13757">
        <v>5</v>
      </c>
      <c r="K13757">
        <f ca="1">SIMULATION!$D$3*SIMULATION!$D$17/$H13752/(SIMULATION!$D$17-$I13752)*(((EXP(-$I13752*$J13757))/(1-EXP(-SIMULATION!$D$4*$I13752)))-(EXP(-SIMULATION!$D$17*$J13757)/(1-EXP(-SIMULATION!$D$4*SIMULATION!$D$17))))</f>
        <v>2.2290155192408636</v>
      </c>
      <c r="L13757">
        <v>0.40898705524446499</v>
      </c>
      <c r="M13757">
        <f t="shared" ca="1" si="214"/>
        <v>3.1406540125493967</v>
      </c>
    </row>
    <row r="13758" spans="1:13" x14ac:dyDescent="0.25">
      <c r="A13758" s="9"/>
      <c r="H13758" s="9"/>
      <c r="J13758">
        <v>6</v>
      </c>
      <c r="K13758">
        <f ca="1">SIMULATION!$D$3*SIMULATION!$D$17/$H13752/(SIMULATION!$D$17-$I13752)*(((EXP(-$I13752*$J13758))/(1-EXP(-SIMULATION!$D$4*$I13752)))-(EXP(-SIMULATION!$D$17*$J13758)/(1-EXP(-SIMULATION!$D$4*SIMULATION!$D$17))))</f>
        <v>2.2222994129849156</v>
      </c>
      <c r="L13758">
        <v>-0.35999662597053073</v>
      </c>
      <c r="M13758">
        <f t="shared" ca="1" si="214"/>
        <v>1.422279122414055</v>
      </c>
    </row>
    <row r="13759" spans="1:13" x14ac:dyDescent="0.25">
      <c r="A13759" s="9"/>
      <c r="H13759" s="9"/>
      <c r="J13759">
        <v>7</v>
      </c>
      <c r="K13759">
        <f ca="1">SIMULATION!$D$3*SIMULATION!$D$17/$H13752/(SIMULATION!$D$17-$I13752)*(((EXP(-$I13752*$J13759))/(1-EXP(-SIMULATION!$D$4*$I13752)))-(EXP(-SIMULATION!$D$17*$J13759)/(1-EXP(-SIMULATION!$D$4*SIMULATION!$D$17))))</f>
        <v>2.2039956147044459</v>
      </c>
      <c r="L13759">
        <v>0.39793434551556744</v>
      </c>
      <c r="M13759">
        <f t="shared" ca="1" si="214"/>
        <v>3.0810411671610405</v>
      </c>
    </row>
    <row r="13760" spans="1:13" x14ac:dyDescent="0.25">
      <c r="A13760" s="9"/>
      <c r="H13760" s="9"/>
      <c r="J13760">
        <v>8</v>
      </c>
      <c r="K13760">
        <f ca="1">SIMULATION!$D$3*SIMULATION!$D$17/$H13752/(SIMULATION!$D$17-$I13752)*(((EXP(-$I13752*$J13760))/(1-EXP(-SIMULATION!$D$4*$I13752)))-(EXP(-SIMULATION!$D$17*$J13760)/(1-EXP(-SIMULATION!$D$4*SIMULATION!$D$17))))</f>
        <v>2.1785130253795</v>
      </c>
      <c r="L13760">
        <v>0.35677593769267135</v>
      </c>
      <c r="M13760">
        <f t="shared" ca="1" si="214"/>
        <v>2.9557540527849695</v>
      </c>
    </row>
    <row r="13761" spans="1:13" x14ac:dyDescent="0.25">
      <c r="A13761" s="9"/>
      <c r="H13761" s="9"/>
      <c r="J13761">
        <v>9</v>
      </c>
      <c r="K13761">
        <f ca="1">SIMULATION!$D$3*SIMULATION!$D$17/$H13752/(SIMULATION!$D$17-$I13752)*(((EXP(-$I13752*$J13761))/(1-EXP(-SIMULATION!$D$4*$I13752)))-(EXP(-SIMULATION!$D$17*$J13761)/(1-EXP(-SIMULATION!$D$4*SIMULATION!$D$17))))</f>
        <v>2.1486726221053929</v>
      </c>
      <c r="L13761">
        <v>-0.17696043149960247</v>
      </c>
      <c r="M13761">
        <f t="shared" ca="1" si="214"/>
        <v>1.7684425877462402</v>
      </c>
    </row>
    <row r="13762" spans="1:13" x14ac:dyDescent="0.25">
      <c r="A13762" s="9"/>
      <c r="H13762" s="9"/>
      <c r="J13762">
        <v>10</v>
      </c>
      <c r="K13762">
        <f ca="1">SIMULATION!$D$3*SIMULATION!$D$17/$H13752/(SIMULATION!$D$17-$I13752)*(((EXP(-$I13752*$J13762))/(1-EXP(-SIMULATION!$D$4*$I13752)))-(EXP(-SIMULATION!$D$17*$J13762)/(1-EXP(-SIMULATION!$D$4*SIMULATION!$D$17))))</f>
        <v>2.1162778785789844</v>
      </c>
      <c r="L13762">
        <v>-0.17763822056700507</v>
      </c>
      <c r="M13762">
        <f t="shared" ca="1" si="214"/>
        <v>1.7403460420028971</v>
      </c>
    </row>
    <row r="13763" spans="1:13" x14ac:dyDescent="0.25">
      <c r="A13763" s="9"/>
      <c r="H13763" s="9"/>
      <c r="J13763">
        <v>11</v>
      </c>
      <c r="K13763">
        <f ca="1">SIMULATION!$D$3*SIMULATION!$D$17/$H13752/(SIMULATION!$D$17-$I13752)*(((EXP(-$I13752*$J13763))/(1-EXP(-SIMULATION!$D$4*$I13752)))-(EXP(-SIMULATION!$D$17*$J13763)/(1-EXP(-SIMULATION!$D$4*SIMULATION!$D$17))))</f>
        <v>2.082480303039933</v>
      </c>
      <c r="L13763">
        <v>-0.20432635839877969</v>
      </c>
      <c r="M13763">
        <f t="shared" ref="M13763:M13826" ca="1" si="215">$K13763*(1+$L13763)</f>
        <v>1.6569746862825965</v>
      </c>
    </row>
    <row r="13764" spans="1:13" x14ac:dyDescent="0.25">
      <c r="A13764" s="9"/>
      <c r="H13764" s="9"/>
      <c r="J13764">
        <v>12</v>
      </c>
      <c r="K13764">
        <f ca="1">SIMULATION!$D$3*SIMULATION!$D$17/$H13752/(SIMULATION!$D$17-$I13752)*(((EXP(-$I13752*$J13764))/(1-EXP(-SIMULATION!$D$4*$I13752)))-(EXP(-SIMULATION!$D$17*$J13764)/(1-EXP(-SIMULATION!$D$4*SIMULATION!$D$17))))</f>
        <v>2.0480136825272357</v>
      </c>
      <c r="L13764">
        <v>0.29298483397336372</v>
      </c>
      <c r="M13764">
        <f t="shared" ca="1" si="215"/>
        <v>2.6480506312776555</v>
      </c>
    </row>
    <row r="13765" spans="1:13" x14ac:dyDescent="0.25">
      <c r="A13765" s="9"/>
      <c r="H13765" s="9"/>
      <c r="J13765">
        <v>13</v>
      </c>
      <c r="K13765">
        <f ca="1">SIMULATION!$D$3*SIMULATION!$D$17/$H13752/(SIMULATION!$D$17-$I13752)*(((EXP(-$I13752*$J13765))/(1-EXP(-SIMULATION!$D$4*$I13752)))-(EXP(-SIMULATION!$D$17*$J13765)/(1-EXP(-SIMULATION!$D$4*SIMULATION!$D$17))))</f>
        <v>2.013344190978767</v>
      </c>
      <c r="L13765">
        <v>-0.43974828488272066</v>
      </c>
      <c r="M13765">
        <f t="shared" ca="1" si="215"/>
        <v>1.1279795361172655</v>
      </c>
    </row>
    <row r="13766" spans="1:13" x14ac:dyDescent="0.25">
      <c r="A13766" s="9"/>
      <c r="H13766" s="9"/>
      <c r="J13766">
        <v>14</v>
      </c>
      <c r="K13766">
        <f ca="1">SIMULATION!$D$3*SIMULATION!$D$17/$H13752/(SIMULATION!$D$17-$I13752)*(((EXP(-$I13752*$J13766))/(1-EXP(-SIMULATION!$D$4*$I13752)))-(EXP(-SIMULATION!$D$17*$J13766)/(1-EXP(-SIMULATION!$D$4*SIMULATION!$D$17))))</f>
        <v>1.9787665808619648</v>
      </c>
      <c r="L13766">
        <v>-0.27925017389805762</v>
      </c>
      <c r="M13766">
        <f t="shared" ca="1" si="215"/>
        <v>1.4261956690525963</v>
      </c>
    </row>
    <row r="13767" spans="1:13" x14ac:dyDescent="0.25">
      <c r="A13767" s="9"/>
      <c r="H13767" s="9"/>
      <c r="J13767">
        <v>15</v>
      </c>
      <c r="K13767">
        <f ca="1">SIMULATION!$D$3*SIMULATION!$D$17/$H13752/(SIMULATION!$D$17-$I13752)*(((EXP(-$I13752*$J13767))/(1-EXP(-SIMULATION!$D$4*$I13752)))-(EXP(-SIMULATION!$D$17*$J13767)/(1-EXP(-SIMULATION!$D$4*SIMULATION!$D$17))))</f>
        <v>1.9444658238450241</v>
      </c>
      <c r="L13767">
        <v>0.45342850266983231</v>
      </c>
      <c r="M13767">
        <f t="shared" ca="1" si="215"/>
        <v>2.8261420508437354</v>
      </c>
    </row>
    <row r="13768" spans="1:13" x14ac:dyDescent="0.25">
      <c r="A13768" s="9"/>
      <c r="H13768" s="9"/>
      <c r="J13768">
        <v>16</v>
      </c>
      <c r="K13768">
        <f ca="1">SIMULATION!$D$3*SIMULATION!$D$17/$H13752/(SIMULATION!$D$17-$I13752)*(((EXP(-$I13752*$J13768))/(1-EXP(-SIMULATION!$D$4*$I13752)))-(EXP(-SIMULATION!$D$17*$J13768)/(1-EXP(-SIMULATION!$D$4*SIMULATION!$D$17))))</f>
        <v>1.9105566103967335</v>
      </c>
      <c r="L13768">
        <v>0.15913118072035423</v>
      </c>
      <c r="M13768">
        <f t="shared" ca="1" si="215"/>
        <v>2.2145857396422435</v>
      </c>
    </row>
    <row r="13769" spans="1:13" x14ac:dyDescent="0.25">
      <c r="A13769" s="9"/>
      <c r="H13769" s="9"/>
      <c r="J13769">
        <v>17</v>
      </c>
      <c r="K13769">
        <f ca="1">SIMULATION!$D$3*SIMULATION!$D$17/$H13752/(SIMULATION!$D$17-$I13752)*(((EXP(-$I13752*$J13769))/(1-EXP(-SIMULATION!$D$4*$I13752)))-(EXP(-SIMULATION!$D$17*$J13769)/(1-EXP(-SIMULATION!$D$4*SIMULATION!$D$17))))</f>
        <v>1.877108660872123</v>
      </c>
      <c r="L13769">
        <v>0.1026099865434124</v>
      </c>
      <c r="M13769">
        <f t="shared" ca="1" si="215"/>
        <v>2.0697187553047347</v>
      </c>
    </row>
    <row r="13770" spans="1:13" x14ac:dyDescent="0.25">
      <c r="A13770" s="9"/>
      <c r="H13770" s="9"/>
      <c r="J13770">
        <v>18</v>
      </c>
      <c r="K13770">
        <f ca="1">SIMULATION!$D$3*SIMULATION!$D$17/$H13752/(SIMULATION!$D$17-$I13752)*(((EXP(-$I13752*$J13770))/(1-EXP(-SIMULATION!$D$4*$I13752)))-(EXP(-SIMULATION!$D$17*$J13770)/(1-EXP(-SIMULATION!$D$4*SIMULATION!$D$17))))</f>
        <v>1.8441629442752403</v>
      </c>
      <c r="L13770">
        <v>-0.34159206035813244</v>
      </c>
      <c r="M13770">
        <f t="shared" ca="1" si="215"/>
        <v>1.2142115245041414</v>
      </c>
    </row>
    <row r="13771" spans="1:13" x14ac:dyDescent="0.25">
      <c r="A13771" s="9"/>
      <c r="H13771" s="9"/>
      <c r="J13771">
        <v>19</v>
      </c>
      <c r="K13771">
        <f ca="1">SIMULATION!$D$3*SIMULATION!$D$17/$H13752/(SIMULATION!$D$17-$I13752)*(((EXP(-$I13752*$J13771))/(1-EXP(-SIMULATION!$D$4*$I13752)))-(EXP(-SIMULATION!$D$17*$J13771)/(1-EXP(-SIMULATION!$D$4*SIMULATION!$D$17))))</f>
        <v>1.8117420704617888</v>
      </c>
      <c r="L13771">
        <v>-0.25440776867723025</v>
      </c>
      <c r="M13771">
        <f t="shared" ca="1" si="215"/>
        <v>1.3508208128969399</v>
      </c>
    </row>
    <row r="13772" spans="1:13" x14ac:dyDescent="0.25">
      <c r="A13772" s="9"/>
      <c r="H13772" s="9"/>
      <c r="J13772">
        <v>20</v>
      </c>
      <c r="K13772">
        <f ca="1">SIMULATION!$D$3*SIMULATION!$D$17/$H13752/(SIMULATION!$D$17-$I13752)*(((EXP(-$I13752*$J13772))/(1-EXP(-SIMULATION!$D$4*$I13752)))-(EXP(-SIMULATION!$D$17*$J13772)/(1-EXP(-SIMULATION!$D$4*SIMULATION!$D$17))))</f>
        <v>1.7798569485612825</v>
      </c>
      <c r="L13772">
        <v>-0.51073429219241528</v>
      </c>
      <c r="M13772">
        <f t="shared" ca="1" si="215"/>
        <v>0.8708229697340838</v>
      </c>
    </row>
    <row r="13773" spans="1:13" x14ac:dyDescent="0.25">
      <c r="A13773" s="9"/>
      <c r="H13773" s="9"/>
      <c r="J13773">
        <v>21</v>
      </c>
      <c r="K13773">
        <f ca="1">SIMULATION!$D$3*SIMULATION!$D$17/$H13752/(SIMULATION!$D$17-$I13752)*(((EXP(-$I13752*$J13773))/(1-EXP(-SIMULATION!$D$4*$I13752)))-(EXP(-SIMULATION!$D$17*$J13773)/(1-EXP(-SIMULATION!$D$4*SIMULATION!$D$17))))</f>
        <v>1.7485110527223786</v>
      </c>
      <c r="L13773">
        <v>0.48934561954840156</v>
      </c>
      <c r="M13773">
        <f t="shared" ca="1" si="215"/>
        <v>2.604137277104039</v>
      </c>
    </row>
    <row r="13774" spans="1:13" x14ac:dyDescent="0.25">
      <c r="A13774" s="9"/>
      <c r="H13774" s="9"/>
      <c r="J13774">
        <v>22</v>
      </c>
      <c r="K13774">
        <f ca="1">SIMULATION!$D$3*SIMULATION!$D$17/$H13752/(SIMULATION!$D$17-$I13752)*(((EXP(-$I13752*$J13774))/(1-EXP(-SIMULATION!$D$4*$I13752)))-(EXP(-SIMULATION!$D$17*$J13774)/(1-EXP(-SIMULATION!$D$4*SIMULATION!$D$17))))</f>
        <v>1.7177031545927923</v>
      </c>
      <c r="L13774">
        <v>9.3341375393181852E-2</v>
      </c>
      <c r="M13774">
        <f t="shared" ca="1" si="215"/>
        <v>1.8780359295596907</v>
      </c>
    </row>
    <row r="13775" spans="1:13" x14ac:dyDescent="0.25">
      <c r="A13775" s="9"/>
      <c r="H13775" s="9"/>
      <c r="J13775">
        <v>23</v>
      </c>
      <c r="K13775">
        <f ca="1">SIMULATION!$D$3*SIMULATION!$D$17/$H13752/(SIMULATION!$D$17-$I13752)*(((EXP(-$I13752*$J13775))/(1-EXP(-SIMULATION!$D$4*$I13752)))-(EXP(-SIMULATION!$D$17*$J13775)/(1-EXP(-SIMULATION!$D$4*SIMULATION!$D$17))))</f>
        <v>1.6874290732651516</v>
      </c>
      <c r="L13775">
        <v>-5.1894970769339403E-2</v>
      </c>
      <c r="M13775">
        <f t="shared" ca="1" si="215"/>
        <v>1.5998599908327231</v>
      </c>
    </row>
    <row r="13776" spans="1:13" x14ac:dyDescent="0.25">
      <c r="A13776" s="9"/>
      <c r="H13776" s="9"/>
      <c r="J13776">
        <v>24</v>
      </c>
      <c r="K13776">
        <f ca="1">SIMULATION!$D$3*SIMULATION!$D$17/$H13752/(SIMULATION!$D$17-$I13752)*(((EXP(-$I13752*$J13776))/(1-EXP(-SIMULATION!$D$4*$I13752)))-(EXP(-SIMULATION!$D$17*$J13776)/(1-EXP(-SIMULATION!$D$4*SIMULATION!$D$17))))</f>
        <v>1.6576827956104494</v>
      </c>
      <c r="L13776">
        <v>-0.40208106707848235</v>
      </c>
      <c r="M13776">
        <f t="shared" ca="1" si="215"/>
        <v>0.99115992827375821</v>
      </c>
    </row>
    <row r="13777" spans="1:13" x14ac:dyDescent="0.25">
      <c r="A13777" s="9">
        <v>552</v>
      </c>
      <c r="B13777" s="2">
        <f ca="1">NORMINV(RAND(),SIMULATION!D7,SIMULATION!D8)</f>
        <v>58.707717986658238</v>
      </c>
      <c r="C13777" s="2">
        <v>2</v>
      </c>
      <c r="D13777" s="2">
        <f ca="1">SIMULATION!$D$11*(1+(SIMULATION!$D$12*LN(1+$C13777)))*(1+(SIMULATION!$D$13*(($B13777/63.5)-1)))</f>
        <v>9.8821780946368083</v>
      </c>
      <c r="E13777" s="2">
        <v>-0.14969462791361524</v>
      </c>
      <c r="F13777" s="2">
        <f ca="1">D13777*(1+E13777)</f>
        <v>8.4028691217840716</v>
      </c>
      <c r="G13777" s="2">
        <v>-0.97264920985954129</v>
      </c>
      <c r="H13777" s="9">
        <f>SIMULATION!$D$15*EXP($G$13777)</f>
        <v>83.463449820265808</v>
      </c>
      <c r="I13777" s="2">
        <f ca="1">$F13777/$H13777</f>
        <v>0.10067723224811834</v>
      </c>
      <c r="J13777">
        <v>0</v>
      </c>
      <c r="K13777">
        <f ca="1">SIMULATION!$D$3*SIMULATION!$D$17/$H13777/(SIMULATION!$D$17-$I13777)*(((EXP(-$I13777*$J13777))/(1-EXP(-SIMULATION!$D$4*$I13777)))-(EXP(-SIMULATION!$D$17*$J13777)/(1-EXP(-SIMULATION!$D$4*SIMULATION!$D$17))))</f>
        <v>0.83444262490790655</v>
      </c>
      <c r="L13777">
        <v>0.18039168824885929</v>
      </c>
      <c r="M13777">
        <f t="shared" ca="1" si="215"/>
        <v>0.98496913876185344</v>
      </c>
    </row>
    <row r="13778" spans="1:13" x14ac:dyDescent="0.25">
      <c r="A13778" s="9"/>
      <c r="H13778" s="9"/>
      <c r="J13778">
        <v>1</v>
      </c>
      <c r="K13778">
        <f ca="1">SIMULATION!$D$3*SIMULATION!$D$17/$H13777/(SIMULATION!$D$17-$I13777)*(((EXP(-$I13777*$J13778))/(1-EXP(-SIMULATION!$D$4*$I13777)))-(EXP(-SIMULATION!$D$17*$J13778)/(1-EXP(-SIMULATION!$D$4*SIMULATION!$D$17))))</f>
        <v>2.9978235538227298</v>
      </c>
      <c r="L13778">
        <v>0.26318468783623977</v>
      </c>
      <c r="M13778">
        <f t="shared" ca="1" si="215"/>
        <v>3.7868048100236922</v>
      </c>
    </row>
    <row r="13779" spans="1:13" x14ac:dyDescent="0.25">
      <c r="A13779" s="9"/>
      <c r="H13779" s="9"/>
      <c r="J13779">
        <v>2</v>
      </c>
      <c r="K13779">
        <f ca="1">SIMULATION!$D$3*SIMULATION!$D$17/$H13777/(SIMULATION!$D$17-$I13777)*(((EXP(-$I13777*$J13779))/(1-EXP(-SIMULATION!$D$4*$I13777)))-(EXP(-SIMULATION!$D$17*$J13779)/(1-EXP(-SIMULATION!$D$4*SIMULATION!$D$17))))</f>
        <v>4.148267497662764</v>
      </c>
      <c r="L13779">
        <v>-3.0678793432990268E-2</v>
      </c>
      <c r="M13779">
        <f t="shared" ca="1" si="215"/>
        <v>4.0210036559971805</v>
      </c>
    </row>
    <row r="13780" spans="1:13" x14ac:dyDescent="0.25">
      <c r="A13780" s="9"/>
      <c r="H13780" s="9"/>
      <c r="J13780">
        <v>3</v>
      </c>
      <c r="K13780">
        <f ca="1">SIMULATION!$D$3*SIMULATION!$D$17/$H13777/(SIMULATION!$D$17-$I13777)*(((EXP(-$I13777*$J13780))/(1-EXP(-SIMULATION!$D$4*$I13777)))-(EXP(-SIMULATION!$D$17*$J13780)/(1-EXP(-SIMULATION!$D$4*SIMULATION!$D$17))))</f>
        <v>4.6721904859087928</v>
      </c>
      <c r="L13780">
        <v>-9.7827267672351725E-2</v>
      </c>
      <c r="M13780">
        <f t="shared" ca="1" si="215"/>
        <v>4.2151228566275787</v>
      </c>
    </row>
    <row r="13781" spans="1:13" x14ac:dyDescent="0.25">
      <c r="A13781" s="9"/>
      <c r="H13781" s="9"/>
      <c r="J13781">
        <v>4</v>
      </c>
      <c r="K13781">
        <f ca="1">SIMULATION!$D$3*SIMULATION!$D$17/$H13777/(SIMULATION!$D$17-$I13777)*(((EXP(-$I13777*$J13781))/(1-EXP(-SIMULATION!$D$4*$I13777)))-(EXP(-SIMULATION!$D$17*$J13781)/(1-EXP(-SIMULATION!$D$4*SIMULATION!$D$17))))</f>
        <v>4.8150533800314923</v>
      </c>
      <c r="L13781">
        <v>0.60692722672834065</v>
      </c>
      <c r="M13781">
        <f t="shared" ca="1" si="215"/>
        <v>7.7374403745229294</v>
      </c>
    </row>
    <row r="13782" spans="1:13" x14ac:dyDescent="0.25">
      <c r="A13782" s="9"/>
      <c r="H13782" s="9"/>
      <c r="J13782">
        <v>5</v>
      </c>
      <c r="K13782">
        <f ca="1">SIMULATION!$D$3*SIMULATION!$D$17/$H13777/(SIMULATION!$D$17-$I13777)*(((EXP(-$I13777*$J13782))/(1-EXP(-SIMULATION!$D$4*$I13777)))-(EXP(-SIMULATION!$D$17*$J13782)/(1-EXP(-SIMULATION!$D$4*SIMULATION!$D$17))))</f>
        <v>4.7321967969172336</v>
      </c>
      <c r="L13782">
        <v>-0.54595126302837649</v>
      </c>
      <c r="M13782">
        <f t="shared" ca="1" si="215"/>
        <v>2.1486479787414323</v>
      </c>
    </row>
    <row r="13783" spans="1:13" x14ac:dyDescent="0.25">
      <c r="A13783" s="9"/>
      <c r="H13783" s="9"/>
      <c r="J13783">
        <v>6</v>
      </c>
      <c r="K13783">
        <f ca="1">SIMULATION!$D$3*SIMULATION!$D$17/$H13777/(SIMULATION!$D$17-$I13777)*(((EXP(-$I13777*$J13783))/(1-EXP(-SIMULATION!$D$4*$I13777)))-(EXP(-SIMULATION!$D$17*$J13783)/(1-EXP(-SIMULATION!$D$4*SIMULATION!$D$17))))</f>
        <v>4.5213975125722623</v>
      </c>
      <c r="L13783">
        <v>-9.7578735087952367E-2</v>
      </c>
      <c r="M13783">
        <f t="shared" ca="1" si="215"/>
        <v>4.0802052624656469</v>
      </c>
    </row>
    <row r="13784" spans="1:13" x14ac:dyDescent="0.25">
      <c r="A13784" s="9"/>
      <c r="H13784" s="9"/>
      <c r="J13784">
        <v>7</v>
      </c>
      <c r="K13784">
        <f ca="1">SIMULATION!$D$3*SIMULATION!$D$17/$H13777/(SIMULATION!$D$17-$I13777)*(((EXP(-$I13777*$J13784))/(1-EXP(-SIMULATION!$D$4*$I13777)))-(EXP(-SIMULATION!$D$17*$J13784)/(1-EXP(-SIMULATION!$D$4*SIMULATION!$D$17))))</f>
        <v>4.2437134477289584</v>
      </c>
      <c r="L13784">
        <v>-4.5992333132861121E-2</v>
      </c>
      <c r="M13784">
        <f t="shared" ca="1" si="215"/>
        <v>4.0485351651206054</v>
      </c>
    </row>
    <row r="13785" spans="1:13" x14ac:dyDescent="0.25">
      <c r="A13785" s="9"/>
      <c r="H13785" s="9"/>
      <c r="J13785">
        <v>8</v>
      </c>
      <c r="K13785">
        <f ca="1">SIMULATION!$D$3*SIMULATION!$D$17/$H13777/(SIMULATION!$D$17-$I13777)*(((EXP(-$I13777*$J13785))/(1-EXP(-SIMULATION!$D$4*$I13777)))-(EXP(-SIMULATION!$D$17*$J13785)/(1-EXP(-SIMULATION!$D$4*SIMULATION!$D$17))))</f>
        <v>3.9368254114225314</v>
      </c>
      <c r="L13785">
        <v>0.10471760698419938</v>
      </c>
      <c r="M13785">
        <f t="shared" ca="1" si="215"/>
        <v>4.3490803476212845</v>
      </c>
    </row>
    <row r="13786" spans="1:13" x14ac:dyDescent="0.25">
      <c r="A13786" s="9"/>
      <c r="H13786" s="9"/>
      <c r="J13786">
        <v>9</v>
      </c>
      <c r="K13786">
        <f ca="1">SIMULATION!$D$3*SIMULATION!$D$17/$H13777/(SIMULATION!$D$17-$I13777)*(((EXP(-$I13777*$J13786))/(1-EXP(-SIMULATION!$D$4*$I13777)))-(EXP(-SIMULATION!$D$17*$J13786)/(1-EXP(-SIMULATION!$D$4*SIMULATION!$D$17))))</f>
        <v>3.6235721392836688</v>
      </c>
      <c r="L13786">
        <v>0.10675783278568091</v>
      </c>
      <c r="M13786">
        <f t="shared" ca="1" si="215"/>
        <v>4.0104168478161668</v>
      </c>
    </row>
    <row r="13787" spans="1:13" x14ac:dyDescent="0.25">
      <c r="A13787" s="9"/>
      <c r="H13787" s="9"/>
      <c r="J13787">
        <v>10</v>
      </c>
      <c r="K13787">
        <f ca="1">SIMULATION!$D$3*SIMULATION!$D$17/$H13777/(SIMULATION!$D$17-$I13777)*(((EXP(-$I13777*$J13787))/(1-EXP(-SIMULATION!$D$4*$I13777)))-(EXP(-SIMULATION!$D$17*$J13787)/(1-EXP(-SIMULATION!$D$4*SIMULATION!$D$17))))</f>
        <v>3.3174064838859931</v>
      </c>
      <c r="L13787">
        <v>0.34237881912221163</v>
      </c>
      <c r="M13787">
        <f t="shared" ca="1" si="215"/>
        <v>4.4532161983872482</v>
      </c>
    </row>
    <row r="13788" spans="1:13" x14ac:dyDescent="0.25">
      <c r="A13788" s="9"/>
      <c r="H13788" s="9"/>
      <c r="J13788">
        <v>11</v>
      </c>
      <c r="K13788">
        <f ca="1">SIMULATION!$D$3*SIMULATION!$D$17/$H13777/(SIMULATION!$D$17-$I13777)*(((EXP(-$I13777*$J13788))/(1-EXP(-SIMULATION!$D$4*$I13777)))-(EXP(-SIMULATION!$D$17*$J13788)/(1-EXP(-SIMULATION!$D$4*SIMULATION!$D$17))))</f>
        <v>3.0258798754657263</v>
      </c>
      <c r="L13788">
        <v>0.28869568578403465</v>
      </c>
      <c r="M13788">
        <f t="shared" ca="1" si="215"/>
        <v>3.8994383412134135</v>
      </c>
    </row>
    <row r="13789" spans="1:13" x14ac:dyDescent="0.25">
      <c r="A13789" s="9"/>
      <c r="H13789" s="9"/>
      <c r="J13789">
        <v>12</v>
      </c>
      <c r="K13789">
        <f ca="1">SIMULATION!$D$3*SIMULATION!$D$17/$H13777/(SIMULATION!$D$17-$I13777)*(((EXP(-$I13777*$J13789))/(1-EXP(-SIMULATION!$D$4*$I13777)))-(EXP(-SIMULATION!$D$17*$J13789)/(1-EXP(-SIMULATION!$D$4*SIMULATION!$D$17))))</f>
        <v>2.7528643995892685</v>
      </c>
      <c r="L13789">
        <v>7.1633553466042277E-2</v>
      </c>
      <c r="M13789">
        <f t="shared" ca="1" si="215"/>
        <v>2.9500618587420107</v>
      </c>
    </row>
    <row r="13790" spans="1:13" x14ac:dyDescent="0.25">
      <c r="A13790" s="9"/>
      <c r="H13790" s="9"/>
      <c r="J13790">
        <v>13</v>
      </c>
      <c r="K13790">
        <f ca="1">SIMULATION!$D$3*SIMULATION!$D$17/$H13777/(SIMULATION!$D$17-$I13777)*(((EXP(-$I13777*$J13790))/(1-EXP(-SIMULATION!$D$4*$I13777)))-(EXP(-SIMULATION!$D$17*$J13790)/(1-EXP(-SIMULATION!$D$4*SIMULATION!$D$17))))</f>
        <v>2.4999669482136158</v>
      </c>
      <c r="L13790">
        <v>-6.7185083627854192E-2</v>
      </c>
      <c r="M13790">
        <f t="shared" ca="1" si="215"/>
        <v>2.3320064597310126</v>
      </c>
    </row>
    <row r="13791" spans="1:13" x14ac:dyDescent="0.25">
      <c r="A13791" s="9"/>
      <c r="H13791" s="9"/>
      <c r="J13791">
        <v>14</v>
      </c>
      <c r="K13791">
        <f ca="1">SIMULATION!$D$3*SIMULATION!$D$17/$H13777/(SIMULATION!$D$17-$I13777)*(((EXP(-$I13777*$J13791))/(1-EXP(-SIMULATION!$D$4*$I13777)))-(EXP(-SIMULATION!$D$17*$J13791)/(1-EXP(-SIMULATION!$D$4*SIMULATION!$D$17))))</f>
        <v>2.2674265713421322</v>
      </c>
      <c r="L13791">
        <v>-0.49965476271281323</v>
      </c>
      <c r="M13791">
        <f t="shared" ca="1" si="215"/>
        <v>1.1344960858694515</v>
      </c>
    </row>
    <row r="13792" spans="1:13" x14ac:dyDescent="0.25">
      <c r="A13792" s="9"/>
      <c r="H13792" s="9"/>
      <c r="J13792">
        <v>15</v>
      </c>
      <c r="K13792">
        <f ca="1">SIMULATION!$D$3*SIMULATION!$D$17/$H13777/(SIMULATION!$D$17-$I13777)*(((EXP(-$I13777*$J13792))/(1-EXP(-SIMULATION!$D$4*$I13777)))-(EXP(-SIMULATION!$D$17*$J13792)/(1-EXP(-SIMULATION!$D$4*SIMULATION!$D$17))))</f>
        <v>2.0546815006661747</v>
      </c>
      <c r="L13792">
        <v>-1.7315822221651754E-2</v>
      </c>
      <c r="M13792">
        <f t="shared" ca="1" si="215"/>
        <v>2.0191030010785225</v>
      </c>
    </row>
    <row r="13793" spans="1:13" x14ac:dyDescent="0.25">
      <c r="A13793" s="9"/>
      <c r="H13793" s="9"/>
      <c r="J13793">
        <v>16</v>
      </c>
      <c r="K13793">
        <f ca="1">SIMULATION!$D$3*SIMULATION!$D$17/$H13777/(SIMULATION!$D$17-$I13777)*(((EXP(-$I13777*$J13793))/(1-EXP(-SIMULATION!$D$4*$I13777)))-(EXP(-SIMULATION!$D$17*$J13793)/(1-EXP(-SIMULATION!$D$4*SIMULATION!$D$17))))</f>
        <v>1.860725259216752</v>
      </c>
      <c r="L13793">
        <v>0.27545041348159133</v>
      </c>
      <c r="M13793">
        <f t="shared" ca="1" si="215"/>
        <v>2.3732628012436479</v>
      </c>
    </row>
    <row r="13794" spans="1:13" x14ac:dyDescent="0.25">
      <c r="A13794" s="9"/>
      <c r="H13794" s="9"/>
      <c r="J13794">
        <v>17</v>
      </c>
      <c r="K13794">
        <f ca="1">SIMULATION!$D$3*SIMULATION!$D$17/$H13777/(SIMULATION!$D$17-$I13777)*(((EXP(-$I13777*$J13794))/(1-EXP(-SIMULATION!$D$4*$I13777)))-(EXP(-SIMULATION!$D$17*$J13794)/(1-EXP(-SIMULATION!$D$4*SIMULATION!$D$17))))</f>
        <v>1.6843283068553725</v>
      </c>
      <c r="L13794">
        <v>8.449997002744597E-2</v>
      </c>
      <c r="M13794">
        <f t="shared" ca="1" si="215"/>
        <v>1.8266539983010304</v>
      </c>
    </row>
    <row r="13795" spans="1:13" x14ac:dyDescent="0.25">
      <c r="A13795" s="9"/>
      <c r="H13795" s="9"/>
      <c r="J13795">
        <v>18</v>
      </c>
      <c r="K13795">
        <f ca="1">SIMULATION!$D$3*SIMULATION!$D$17/$H13777/(SIMULATION!$D$17-$I13777)*(((EXP(-$I13777*$J13795))/(1-EXP(-SIMULATION!$D$4*$I13777)))-(EXP(-SIMULATION!$D$17*$J13795)/(1-EXP(-SIMULATION!$D$4*SIMULATION!$D$17))))</f>
        <v>1.5241741459808409</v>
      </c>
      <c r="L13795">
        <v>0.26956521546598139</v>
      </c>
      <c r="M13795">
        <f t="shared" ca="1" si="215"/>
        <v>1.9350384780498444</v>
      </c>
    </row>
    <row r="13796" spans="1:13" x14ac:dyDescent="0.25">
      <c r="A13796" s="9"/>
      <c r="H13796" s="9"/>
      <c r="J13796">
        <v>19</v>
      </c>
      <c r="K13796">
        <f ca="1">SIMULATION!$D$3*SIMULATION!$D$17/$H13777/(SIMULATION!$D$17-$I13777)*(((EXP(-$I13777*$J13796))/(1-EXP(-SIMULATION!$D$4*$I13777)))-(EXP(-SIMULATION!$D$17*$J13796)/(1-EXP(-SIMULATION!$D$4*SIMULATION!$D$17))))</f>
        <v>1.3789411792225708</v>
      </c>
      <c r="L13796">
        <v>0.50770802080009247</v>
      </c>
      <c r="M13796">
        <f t="shared" ca="1" si="215"/>
        <v>2.0790406761254077</v>
      </c>
    </row>
    <row r="13797" spans="1:13" x14ac:dyDescent="0.25">
      <c r="A13797" s="9"/>
      <c r="H13797" s="9"/>
      <c r="J13797">
        <v>20</v>
      </c>
      <c r="K13797">
        <f ca="1">SIMULATION!$D$3*SIMULATION!$D$17/$H13777/(SIMULATION!$D$17-$I13777)*(((EXP(-$I13777*$J13797))/(1-EXP(-SIMULATION!$D$4*$I13777)))-(EXP(-SIMULATION!$D$17*$J13797)/(1-EXP(-SIMULATION!$D$4*SIMULATION!$D$17))))</f>
        <v>1.2473503172504767</v>
      </c>
      <c r="L13797">
        <v>0.40048801585019733</v>
      </c>
      <c r="M13797">
        <f t="shared" ca="1" si="215"/>
        <v>1.7468991708762343</v>
      </c>
    </row>
    <row r="13798" spans="1:13" x14ac:dyDescent="0.25">
      <c r="A13798" s="9"/>
      <c r="H13798" s="9"/>
      <c r="J13798">
        <v>21</v>
      </c>
      <c r="K13798">
        <f ca="1">SIMULATION!$D$3*SIMULATION!$D$17/$H13777/(SIMULATION!$D$17-$I13777)*(((EXP(-$I13777*$J13798))/(1-EXP(-SIMULATION!$D$4*$I13777)))-(EXP(-SIMULATION!$D$17*$J13798)/(1-EXP(-SIMULATION!$D$4*SIMULATION!$D$17))))</f>
        <v>1.128191102802333</v>
      </c>
      <c r="L13798">
        <v>0.39695726343409748</v>
      </c>
      <c r="M13798">
        <f t="shared" ca="1" si="215"/>
        <v>1.5760347556014436</v>
      </c>
    </row>
    <row r="13799" spans="1:13" x14ac:dyDescent="0.25">
      <c r="A13799" s="9"/>
      <c r="H13799" s="9"/>
      <c r="J13799">
        <v>22</v>
      </c>
      <c r="K13799">
        <f ca="1">SIMULATION!$D$3*SIMULATION!$D$17/$H13777/(SIMULATION!$D$17-$I13777)*(((EXP(-$I13777*$J13799))/(1-EXP(-SIMULATION!$D$4*$I13777)))-(EXP(-SIMULATION!$D$17*$J13799)/(1-EXP(-SIMULATION!$D$4*SIMULATION!$D$17))))</f>
        <v>1.0203344872804376</v>
      </c>
      <c r="L13799">
        <v>-9.2418102897348902E-3</v>
      </c>
      <c r="M13799">
        <f t="shared" ca="1" si="215"/>
        <v>1.0109047495169179</v>
      </c>
    </row>
    <row r="13800" spans="1:13" x14ac:dyDescent="0.25">
      <c r="A13800" s="9"/>
      <c r="H13800" s="9"/>
      <c r="J13800">
        <v>23</v>
      </c>
      <c r="K13800">
        <f ca="1">SIMULATION!$D$3*SIMULATION!$D$17/$H13777/(SIMULATION!$D$17-$I13777)*(((EXP(-$I13777*$J13800))/(1-EXP(-SIMULATION!$D$4*$I13777)))-(EXP(-SIMULATION!$D$17*$J13800)/(1-EXP(-SIMULATION!$D$4*SIMULATION!$D$17))))</f>
        <v>0.92273743367349215</v>
      </c>
      <c r="L13800">
        <v>4.9600657178374592E-2</v>
      </c>
      <c r="M13800">
        <f t="shared" ca="1" si="215"/>
        <v>0.96850581678678427</v>
      </c>
    </row>
    <row r="13801" spans="1:13" x14ac:dyDescent="0.25">
      <c r="A13801" s="9"/>
      <c r="H13801" s="9"/>
      <c r="J13801">
        <v>24</v>
      </c>
      <c r="K13801">
        <f ca="1">SIMULATION!$D$3*SIMULATION!$D$17/$H13777/(SIMULATION!$D$17-$I13777)*(((EXP(-$I13777*$J13801))/(1-EXP(-SIMULATION!$D$4*$I13777)))-(EXP(-SIMULATION!$D$17*$J13801)/(1-EXP(-SIMULATION!$D$4*SIMULATION!$D$17))))</f>
        <v>0.83444262490790699</v>
      </c>
      <c r="L13801">
        <v>0.14200162362419574</v>
      </c>
      <c r="M13801">
        <f t="shared" ca="1" si="215"/>
        <v>0.95293483246606547</v>
      </c>
    </row>
    <row r="13802" spans="1:13" x14ac:dyDescent="0.25">
      <c r="A13802" s="9">
        <v>553</v>
      </c>
      <c r="B13802" s="2">
        <f ca="1">NORMINV(RAND(),SIMULATION!D7,SIMULATION!D8)</f>
        <v>60.929852998357489</v>
      </c>
      <c r="C13802" s="2">
        <v>2</v>
      </c>
      <c r="D13802" s="2">
        <f ca="1">SIMULATION!$D$11*(1+(SIMULATION!$D$12*LN(1+$C13802)))*(1+(SIMULATION!$D$13*(($B13802/63.5)-1)))</f>
        <v>10.047197700904025</v>
      </c>
      <c r="E13802" s="2">
        <v>0.17053422040497337</v>
      </c>
      <c r="F13802" s="2">
        <f ca="1">D13802*(1+E13802)</f>
        <v>11.760588728082334</v>
      </c>
      <c r="G13802" s="2">
        <v>-0.11011676782281529</v>
      </c>
      <c r="H13802" s="9">
        <f>SIMULATION!$D$15*EXP($G$13802)</f>
        <v>197.73766962624777</v>
      </c>
      <c r="I13802" s="2">
        <f ca="1">$F13802/$H13802</f>
        <v>5.9475712191367047E-2</v>
      </c>
      <c r="J13802">
        <v>0</v>
      </c>
      <c r="K13802">
        <f ca="1">SIMULATION!$D$3*SIMULATION!$D$17/$H13802/(SIMULATION!$D$17-$I13802)*(((EXP(-$I13802*$J13802))/(1-EXP(-SIMULATION!$D$4*$I13802)))-(EXP(-SIMULATION!$D$17*$J13802)/(1-EXP(-SIMULATION!$D$4*SIMULATION!$D$17))))</f>
        <v>1.0133878749564298</v>
      </c>
      <c r="L13802">
        <v>-0.32566547823151326</v>
      </c>
      <c r="M13802">
        <f t="shared" ca="1" si="215"/>
        <v>0.68336242802472713</v>
      </c>
    </row>
    <row r="13803" spans="1:13" x14ac:dyDescent="0.25">
      <c r="A13803" s="9"/>
      <c r="H13803" s="9"/>
      <c r="J13803">
        <v>1</v>
      </c>
      <c r="K13803">
        <f ca="1">SIMULATION!$D$3*SIMULATION!$D$17/$H13802/(SIMULATION!$D$17-$I13802)*(((EXP(-$I13802*$J13803))/(1-EXP(-SIMULATION!$D$4*$I13802)))-(EXP(-SIMULATION!$D$17*$J13803)/(1-EXP(-SIMULATION!$D$4*SIMULATION!$D$17))))</f>
        <v>1.922669599230789</v>
      </c>
      <c r="L13803">
        <v>0.1036889336085576</v>
      </c>
      <c r="M13803">
        <f t="shared" ca="1" si="215"/>
        <v>2.1220291596566221</v>
      </c>
    </row>
    <row r="13804" spans="1:13" x14ac:dyDescent="0.25">
      <c r="A13804" s="9"/>
      <c r="H13804" s="9"/>
      <c r="J13804">
        <v>2</v>
      </c>
      <c r="K13804">
        <f ca="1">SIMULATION!$D$3*SIMULATION!$D$17/$H13802/(SIMULATION!$D$17-$I13802)*(((EXP(-$I13802*$J13804))/(1-EXP(-SIMULATION!$D$4*$I13802)))-(EXP(-SIMULATION!$D$17*$J13804)/(1-EXP(-SIMULATION!$D$4*SIMULATION!$D$17))))</f>
        <v>2.4318390068826767</v>
      </c>
      <c r="L13804">
        <v>-0.32390198445053509</v>
      </c>
      <c r="M13804">
        <f t="shared" ca="1" si="215"/>
        <v>1.6441615266891594</v>
      </c>
    </row>
    <row r="13805" spans="1:13" x14ac:dyDescent="0.25">
      <c r="A13805" s="9"/>
      <c r="H13805" s="9"/>
      <c r="J13805">
        <v>3</v>
      </c>
      <c r="K13805">
        <f ca="1">SIMULATION!$D$3*SIMULATION!$D$17/$H13802/(SIMULATION!$D$17-$I13802)*(((EXP(-$I13802*$J13805))/(1-EXP(-SIMULATION!$D$4*$I13802)))-(EXP(-SIMULATION!$D$17*$J13805)/(1-EXP(-SIMULATION!$D$4*SIMULATION!$D$17))))</f>
        <v>2.688851912768957</v>
      </c>
      <c r="L13805">
        <v>-0.21680379032289079</v>
      </c>
      <c r="M13805">
        <f t="shared" ca="1" si="215"/>
        <v>2.1058986264636923</v>
      </c>
    </row>
    <row r="13806" spans="1:13" x14ac:dyDescent="0.25">
      <c r="A13806" s="9"/>
      <c r="H13806" s="9"/>
      <c r="J13806">
        <v>4</v>
      </c>
      <c r="K13806">
        <f ca="1">SIMULATION!$D$3*SIMULATION!$D$17/$H13802/(SIMULATION!$D$17-$I13802)*(((EXP(-$I13802*$J13806))/(1-EXP(-SIMULATION!$D$4*$I13802)))-(EXP(-SIMULATION!$D$17*$J13806)/(1-EXP(-SIMULATION!$D$4*SIMULATION!$D$17))))</f>
        <v>2.7882768712007664</v>
      </c>
      <c r="L13806">
        <v>-0.12955284580264442</v>
      </c>
      <c r="M13806">
        <f t="shared" ca="1" si="215"/>
        <v>2.4270476676510135</v>
      </c>
    </row>
    <row r="13807" spans="1:13" x14ac:dyDescent="0.25">
      <c r="A13807" s="9"/>
      <c r="H13807" s="9"/>
      <c r="J13807">
        <v>5</v>
      </c>
      <c r="K13807">
        <f ca="1">SIMULATION!$D$3*SIMULATION!$D$17/$H13802/(SIMULATION!$D$17-$I13802)*(((EXP(-$I13802*$J13807))/(1-EXP(-SIMULATION!$D$4*$I13802)))-(EXP(-SIMULATION!$D$17*$J13807)/(1-EXP(-SIMULATION!$D$4*SIMULATION!$D$17))))</f>
        <v>2.7904847377266431</v>
      </c>
      <c r="L13807">
        <v>-0.54518346565567088</v>
      </c>
      <c r="M13807">
        <f t="shared" ca="1" si="215"/>
        <v>1.269158597553576</v>
      </c>
    </row>
    <row r="13808" spans="1:13" x14ac:dyDescent="0.25">
      <c r="A13808" s="9"/>
      <c r="H13808" s="9"/>
      <c r="J13808">
        <v>6</v>
      </c>
      <c r="K13808">
        <f ca="1">SIMULATION!$D$3*SIMULATION!$D$17/$H13802/(SIMULATION!$D$17-$I13802)*(((EXP(-$I13802*$J13808))/(1-EXP(-SIMULATION!$D$4*$I13802)))-(EXP(-SIMULATION!$D$17*$J13808)/(1-EXP(-SIMULATION!$D$4*SIMULATION!$D$17))))</f>
        <v>2.7339449889052871</v>
      </c>
      <c r="L13808">
        <v>-0.14310128156311069</v>
      </c>
      <c r="M13808">
        <f t="shared" ca="1" si="215"/>
        <v>2.3427139572698961</v>
      </c>
    </row>
    <row r="13809" spans="1:13" x14ac:dyDescent="0.25">
      <c r="A13809" s="9"/>
      <c r="H13809" s="9"/>
      <c r="J13809">
        <v>7</v>
      </c>
      <c r="K13809">
        <f ca="1">SIMULATION!$D$3*SIMULATION!$D$17/$H13802/(SIMULATION!$D$17-$I13802)*(((EXP(-$I13802*$J13809))/(1-EXP(-SIMULATION!$D$4*$I13802)))-(EXP(-SIMULATION!$D$17*$J13809)/(1-EXP(-SIMULATION!$D$4*SIMULATION!$D$17))))</f>
        <v>2.6431047324476413</v>
      </c>
      <c r="L13809">
        <v>0.56009186019100787</v>
      </c>
      <c r="M13809">
        <f t="shared" ca="1" si="215"/>
        <v>4.1234861787238968</v>
      </c>
    </row>
    <row r="13810" spans="1:13" x14ac:dyDescent="0.25">
      <c r="A13810" s="9"/>
      <c r="H13810" s="9"/>
      <c r="J13810">
        <v>8</v>
      </c>
      <c r="K13810">
        <f ca="1">SIMULATION!$D$3*SIMULATION!$D$17/$H13802/(SIMULATION!$D$17-$I13802)*(((EXP(-$I13802*$J13810))/(1-EXP(-SIMULATION!$D$4*$I13802)))-(EXP(-SIMULATION!$D$17*$J13810)/(1-EXP(-SIMULATION!$D$4*SIMULATION!$D$17))))</f>
        <v>2.5334370425781807</v>
      </c>
      <c r="L13810">
        <v>-0.10405637773036874</v>
      </c>
      <c r="M13810">
        <f t="shared" ca="1" si="215"/>
        <v>2.2698167607195572</v>
      </c>
    </row>
    <row r="13811" spans="1:13" x14ac:dyDescent="0.25">
      <c r="A13811" s="9"/>
      <c r="H13811" s="9"/>
      <c r="J13811">
        <v>9</v>
      </c>
      <c r="K13811">
        <f ca="1">SIMULATION!$D$3*SIMULATION!$D$17/$H13802/(SIMULATION!$D$17-$I13802)*(((EXP(-$I13802*$J13811))/(1-EXP(-SIMULATION!$D$4*$I13802)))-(EXP(-SIMULATION!$D$17*$J13811)/(1-EXP(-SIMULATION!$D$4*SIMULATION!$D$17))))</f>
        <v>2.4146753721769212</v>
      </c>
      <c r="L13811">
        <v>-0.22967371908513348</v>
      </c>
      <c r="M13811">
        <f t="shared" ca="1" si="215"/>
        <v>1.860087899065769</v>
      </c>
    </row>
    <row r="13812" spans="1:13" x14ac:dyDescent="0.25">
      <c r="A13812" s="9"/>
      <c r="H13812" s="9"/>
      <c r="J13812">
        <v>10</v>
      </c>
      <c r="K13812">
        <f ca="1">SIMULATION!$D$3*SIMULATION!$D$17/$H13802/(SIMULATION!$D$17-$I13802)*(((EXP(-$I13802*$J13812))/(1-EXP(-SIMULATION!$D$4*$I13802)))-(EXP(-SIMULATION!$D$17*$J13812)/(1-EXP(-SIMULATION!$D$4*SIMULATION!$D$17))))</f>
        <v>2.2928855983662144</v>
      </c>
      <c r="L13812">
        <v>-0.25422681127585633</v>
      </c>
      <c r="M13812">
        <f t="shared" ca="1" si="215"/>
        <v>1.7099726040732379</v>
      </c>
    </row>
    <row r="13813" spans="1:13" x14ac:dyDescent="0.25">
      <c r="A13813" s="9"/>
      <c r="H13813" s="9"/>
      <c r="J13813">
        <v>11</v>
      </c>
      <c r="K13813">
        <f ca="1">SIMULATION!$D$3*SIMULATION!$D$17/$H13802/(SIMULATION!$D$17-$I13802)*(((EXP(-$I13802*$J13813))/(1-EXP(-SIMULATION!$D$4*$I13802)))-(EXP(-SIMULATION!$D$17*$J13813)/(1-EXP(-SIMULATION!$D$4*SIMULATION!$D$17))))</f>
        <v>2.1717932325903093</v>
      </c>
      <c r="L13813">
        <v>-9.4510849812823483E-2</v>
      </c>
      <c r="M13813">
        <f t="shared" ca="1" si="215"/>
        <v>1.9665352085604602</v>
      </c>
    </row>
    <row r="13814" spans="1:13" x14ac:dyDescent="0.25">
      <c r="A13814" s="9"/>
      <c r="H13814" s="9"/>
      <c r="J13814">
        <v>12</v>
      </c>
      <c r="K13814">
        <f ca="1">SIMULATION!$D$3*SIMULATION!$D$17/$H13802/(SIMULATION!$D$17-$I13802)*(((EXP(-$I13802*$J13814))/(1-EXP(-SIMULATION!$D$4*$I13802)))-(EXP(-SIMULATION!$D$17*$J13814)/(1-EXP(-SIMULATION!$D$4*SIMULATION!$D$17))))</f>
        <v>2.0536333570713188</v>
      </c>
      <c r="L13814">
        <v>-7.3603274155256304E-2</v>
      </c>
      <c r="M13814">
        <f t="shared" ca="1" si="215"/>
        <v>1.902479218076419</v>
      </c>
    </row>
    <row r="13815" spans="1:13" x14ac:dyDescent="0.25">
      <c r="A13815" s="9"/>
      <c r="H13815" s="9"/>
      <c r="J13815">
        <v>13</v>
      </c>
      <c r="K13815">
        <f ca="1">SIMULATION!$D$3*SIMULATION!$D$17/$H13802/(SIMULATION!$D$17-$I13802)*(((EXP(-$I13802*$J13815))/(1-EXP(-SIMULATION!$D$4*$I13802)))-(EXP(-SIMULATION!$D$17*$J13815)/(1-EXP(-SIMULATION!$D$4*SIMULATION!$D$17))))</f>
        <v>1.9396947457680229</v>
      </c>
      <c r="L13815">
        <v>0.16026960444423449</v>
      </c>
      <c r="M13815">
        <f t="shared" ca="1" si="215"/>
        <v>2.2505688554148238</v>
      </c>
    </row>
    <row r="13816" spans="1:13" x14ac:dyDescent="0.25">
      <c r="A13816" s="9"/>
      <c r="H13816" s="9"/>
      <c r="J13816">
        <v>14</v>
      </c>
      <c r="K13816">
        <f ca="1">SIMULATION!$D$3*SIMULATION!$D$17/$H13802/(SIMULATION!$D$17-$I13802)*(((EXP(-$I13802*$J13816))/(1-EXP(-SIMULATION!$D$4*$I13802)))-(EXP(-SIMULATION!$D$17*$J13816)/(1-EXP(-SIMULATION!$D$4*SIMULATION!$D$17))))</f>
        <v>1.8306680424602486</v>
      </c>
      <c r="L13816">
        <v>0.44725045406671909</v>
      </c>
      <c r="M13816">
        <f t="shared" ca="1" si="215"/>
        <v>2.6494351556960263</v>
      </c>
    </row>
    <row r="13817" spans="1:13" x14ac:dyDescent="0.25">
      <c r="A13817" s="9"/>
      <c r="H13817" s="9"/>
      <c r="J13817">
        <v>15</v>
      </c>
      <c r="K13817">
        <f ca="1">SIMULATION!$D$3*SIMULATION!$D$17/$H13802/(SIMULATION!$D$17-$I13802)*(((EXP(-$I13802*$J13817))/(1-EXP(-SIMULATION!$D$4*$I13802)))-(EXP(-SIMULATION!$D$17*$J13817)/(1-EXP(-SIMULATION!$D$4*SIMULATION!$D$17))))</f>
        <v>1.7268684032058048</v>
      </c>
      <c r="L13817">
        <v>-0.11186694113859566</v>
      </c>
      <c r="M13817">
        <f t="shared" ca="1" si="215"/>
        <v>1.5336889171902803</v>
      </c>
    </row>
    <row r="13818" spans="1:13" x14ac:dyDescent="0.25">
      <c r="A13818" s="9"/>
      <c r="H13818" s="9"/>
      <c r="J13818">
        <v>16</v>
      </c>
      <c r="K13818">
        <f ca="1">SIMULATION!$D$3*SIMULATION!$D$17/$H13802/(SIMULATION!$D$17-$I13802)*(((EXP(-$I13802*$J13818))/(1-EXP(-SIMULATION!$D$4*$I13802)))-(EXP(-SIMULATION!$D$17*$J13818)/(1-EXP(-SIMULATION!$D$4*SIMULATION!$D$17))))</f>
        <v>1.6283777201498681</v>
      </c>
      <c r="L13818">
        <v>0.2961561422081887</v>
      </c>
      <c r="M13818">
        <f t="shared" ca="1" si="215"/>
        <v>2.1106317838072184</v>
      </c>
    </row>
    <row r="13819" spans="1:13" x14ac:dyDescent="0.25">
      <c r="A13819" s="9"/>
      <c r="H13819" s="9"/>
      <c r="J13819">
        <v>17</v>
      </c>
      <c r="K13819">
        <f ca="1">SIMULATION!$D$3*SIMULATION!$D$17/$H13802/(SIMULATION!$D$17-$I13802)*(((EXP(-$I13802*$J13819))/(1-EXP(-SIMULATION!$D$4*$I13802)))-(EXP(-SIMULATION!$D$17*$J13819)/(1-EXP(-SIMULATION!$D$4*SIMULATION!$D$17))))</f>
        <v>1.5351353371474199</v>
      </c>
      <c r="L13819">
        <v>-7.2673981258752338E-2</v>
      </c>
      <c r="M13819">
        <f t="shared" ca="1" si="215"/>
        <v>1.4235709404259198</v>
      </c>
    </row>
    <row r="13820" spans="1:13" x14ac:dyDescent="0.25">
      <c r="A13820" s="9"/>
      <c r="H13820" s="9"/>
      <c r="J13820">
        <v>18</v>
      </c>
      <c r="K13820">
        <f ca="1">SIMULATION!$D$3*SIMULATION!$D$17/$H13802/(SIMULATION!$D$17-$I13802)*(((EXP(-$I13802*$J13820))/(1-EXP(-SIMULATION!$D$4*$I13802)))-(EXP(-SIMULATION!$D$17*$J13820)/(1-EXP(-SIMULATION!$D$4*SIMULATION!$D$17))))</f>
        <v>1.4469957822204162</v>
      </c>
      <c r="L13820">
        <v>0.49130195748536903</v>
      </c>
      <c r="M13820">
        <f t="shared" ca="1" si="215"/>
        <v>2.1579076424983796</v>
      </c>
    </row>
    <row r="13821" spans="1:13" x14ac:dyDescent="0.25">
      <c r="A13821" s="9"/>
      <c r="H13821" s="9"/>
      <c r="J13821">
        <v>19</v>
      </c>
      <c r="K13821">
        <f ca="1">SIMULATION!$D$3*SIMULATION!$D$17/$H13802/(SIMULATION!$D$17-$I13802)*(((EXP(-$I13802*$J13821))/(1-EXP(-SIMULATION!$D$4*$I13802)))-(EXP(-SIMULATION!$D$17*$J13821)/(1-EXP(-SIMULATION!$D$4*SIMULATION!$D$17))))</f>
        <v>1.3637653867168276</v>
      </c>
      <c r="L13821">
        <v>-5.9268528181049093E-2</v>
      </c>
      <c r="M13821">
        <f t="shared" ca="1" si="215"/>
        <v>1.2829370194618619</v>
      </c>
    </row>
    <row r="13822" spans="1:13" x14ac:dyDescent="0.25">
      <c r="A13822" s="9"/>
      <c r="H13822" s="9"/>
      <c r="J13822">
        <v>20</v>
      </c>
      <c r="K13822">
        <f ca="1">SIMULATION!$D$3*SIMULATION!$D$17/$H13802/(SIMULATION!$D$17-$I13802)*(((EXP(-$I13802*$J13822))/(1-EXP(-SIMULATION!$D$4*$I13802)))-(EXP(-SIMULATION!$D$17*$J13822)/(1-EXP(-SIMULATION!$D$4*SIMULATION!$D$17))))</f>
        <v>1.2852253963358788</v>
      </c>
      <c r="L13822">
        <v>2.7025118365961116E-2</v>
      </c>
      <c r="M13822">
        <f t="shared" ca="1" si="215"/>
        <v>1.3199587647987951</v>
      </c>
    </row>
    <row r="13823" spans="1:13" x14ac:dyDescent="0.25">
      <c r="A13823" s="9"/>
      <c r="H13823" s="9"/>
      <c r="J13823">
        <v>21</v>
      </c>
      <c r="K13823">
        <f ca="1">SIMULATION!$D$3*SIMULATION!$D$17/$H13802/(SIMULATION!$D$17-$I13802)*(((EXP(-$I13802*$J13823))/(1-EXP(-SIMULATION!$D$4*$I13802)))-(EXP(-SIMULATION!$D$17*$J13823)/(1-EXP(-SIMULATION!$D$4*SIMULATION!$D$17))))</f>
        <v>1.2111464463357831</v>
      </c>
      <c r="L13823">
        <v>0.37281173834856679</v>
      </c>
      <c r="M13823">
        <f t="shared" ca="1" si="215"/>
        <v>1.6626760583889155</v>
      </c>
    </row>
    <row r="13824" spans="1:13" x14ac:dyDescent="0.25">
      <c r="A13824" s="9"/>
      <c r="H13824" s="9"/>
      <c r="J13824">
        <v>22</v>
      </c>
      <c r="K13824">
        <f ca="1">SIMULATION!$D$3*SIMULATION!$D$17/$H13802/(SIMULATION!$D$17-$I13802)*(((EXP(-$I13802*$J13824))/(1-EXP(-SIMULATION!$D$4*$I13802)))-(EXP(-SIMULATION!$D$17*$J13824)/(1-EXP(-SIMULATION!$D$4*SIMULATION!$D$17))))</f>
        <v>1.141297522037529</v>
      </c>
      <c r="L13824">
        <v>0.69434610613788783</v>
      </c>
      <c r="M13824">
        <f t="shared" ca="1" si="215"/>
        <v>1.9337530124091074</v>
      </c>
    </row>
    <row r="13825" spans="1:13" x14ac:dyDescent="0.25">
      <c r="A13825" s="9"/>
      <c r="H13825" s="9"/>
      <c r="J13825">
        <v>23</v>
      </c>
      <c r="K13825">
        <f ca="1">SIMULATION!$D$3*SIMULATION!$D$17/$H13802/(SIMULATION!$D$17-$I13802)*(((EXP(-$I13802*$J13825))/(1-EXP(-SIMULATION!$D$4*$I13802)))-(EXP(-SIMULATION!$D$17*$J13825)/(1-EXP(-SIMULATION!$D$4*SIMULATION!$D$17))))</f>
        <v>1.0754514035934888</v>
      </c>
      <c r="L13825">
        <v>0.26569808159383451</v>
      </c>
      <c r="M13825">
        <f t="shared" ca="1" si="215"/>
        <v>1.3611967783756755</v>
      </c>
    </row>
    <row r="13826" spans="1:13" x14ac:dyDescent="0.25">
      <c r="A13826" s="9"/>
      <c r="H13826" s="9"/>
      <c r="J13826">
        <v>24</v>
      </c>
      <c r="K13826">
        <f ca="1">SIMULATION!$D$3*SIMULATION!$D$17/$H13802/(SIMULATION!$D$17-$I13802)*(((EXP(-$I13802*$J13826))/(1-EXP(-SIMULATION!$D$4*$I13802)))-(EXP(-SIMULATION!$D$17*$J13826)/(1-EXP(-SIMULATION!$D$4*SIMULATION!$D$17))))</f>
        <v>1.01338787495643</v>
      </c>
      <c r="L13826">
        <v>9.6177928080356204E-2</v>
      </c>
      <c r="M13826">
        <f t="shared" ca="1" si="215"/>
        <v>1.1108534211114947</v>
      </c>
    </row>
    <row r="13827" spans="1:13" x14ac:dyDescent="0.25">
      <c r="A13827" s="9">
        <v>554</v>
      </c>
      <c r="B13827" s="2">
        <f ca="1">NORMINV(RAND(),SIMULATION!D7,SIMULATION!D8)</f>
        <v>58.32478319961038</v>
      </c>
      <c r="C13827" s="2">
        <v>2</v>
      </c>
      <c r="D13827" s="2">
        <f ca="1">SIMULATION!$D$11*(1+(SIMULATION!$D$12*LN(1+$C13827)))*(1+(SIMULATION!$D$13*(($B13827/63.5)-1)))</f>
        <v>9.8537406921153767</v>
      </c>
      <c r="E13827" s="2">
        <v>-0.29400391917497981</v>
      </c>
      <c r="F13827" s="2">
        <f ca="1">D13827*(1+E13827)</f>
        <v>6.9567023100994776</v>
      </c>
      <c r="G13827" s="2">
        <v>0.54401877128604403</v>
      </c>
      <c r="H13827" s="9">
        <f>SIMULATION!$D$15*EXP($G$13827)</f>
        <v>380.34426019111385</v>
      </c>
      <c r="I13827" s="2">
        <f ca="1">$F13827/$H13827</f>
        <v>1.8290541065622765E-2</v>
      </c>
      <c r="J13827">
        <v>0</v>
      </c>
      <c r="K13827">
        <f ca="1">SIMULATION!$D$3*SIMULATION!$D$17/$H13827/(SIMULATION!$D$17-$I13827)*(((EXP(-$I13827*$J13827))/(1-EXP(-SIMULATION!$D$4*$I13827)))-(EXP(-SIMULATION!$D$17*$J13827)/(1-EXP(-SIMULATION!$D$4*SIMULATION!$D$17))))</f>
        <v>2.7363213568670091</v>
      </c>
      <c r="L13827">
        <v>0.1837998715283152</v>
      </c>
      <c r="M13827">
        <f t="shared" ref="M13827:M13890" ca="1" si="216">$K13827*(1+$L13827)</f>
        <v>3.2392568707193501</v>
      </c>
    </row>
    <row r="13828" spans="1:13" x14ac:dyDescent="0.25">
      <c r="A13828" s="9"/>
      <c r="H13828" s="9"/>
      <c r="J13828">
        <v>1</v>
      </c>
      <c r="K13828">
        <f ca="1">SIMULATION!$D$3*SIMULATION!$D$17/$H13827/(SIMULATION!$D$17-$I13827)*(((EXP(-$I13827*$J13828))/(1-EXP(-SIMULATION!$D$4*$I13827)))-(EXP(-SIMULATION!$D$17*$J13828)/(1-EXP(-SIMULATION!$D$4*SIMULATION!$D$17))))</f>
        <v>3.2010593656589399</v>
      </c>
      <c r="L13828">
        <v>-0.47906477705997602</v>
      </c>
      <c r="M13828">
        <f t="shared" ca="1" si="216"/>
        <v>1.6675445742937913</v>
      </c>
    </row>
    <row r="13829" spans="1:13" x14ac:dyDescent="0.25">
      <c r="A13829" s="9"/>
      <c r="H13829" s="9"/>
      <c r="J13829">
        <v>2</v>
      </c>
      <c r="K13829">
        <f ca="1">SIMULATION!$D$3*SIMULATION!$D$17/$H13827/(SIMULATION!$D$17-$I13827)*(((EXP(-$I13827*$J13829))/(1-EXP(-SIMULATION!$D$4*$I13827)))-(EXP(-SIMULATION!$D$17*$J13829)/(1-EXP(-SIMULATION!$D$4*SIMULATION!$D$17))))</f>
        <v>3.4726388070851715</v>
      </c>
      <c r="L13829">
        <v>-0.21505057787073462</v>
      </c>
      <c r="M13829">
        <f t="shared" ca="1" si="216"/>
        <v>2.7258458248851669</v>
      </c>
    </row>
    <row r="13830" spans="1:13" x14ac:dyDescent="0.25">
      <c r="A13830" s="9"/>
      <c r="H13830" s="9"/>
      <c r="J13830">
        <v>3</v>
      </c>
      <c r="K13830">
        <f ca="1">SIMULATION!$D$3*SIMULATION!$D$17/$H13827/(SIMULATION!$D$17-$I13827)*(((EXP(-$I13827*$J13830))/(1-EXP(-SIMULATION!$D$4*$I13827)))-(EXP(-SIMULATION!$D$17*$J13830)/(1-EXP(-SIMULATION!$D$4*SIMULATION!$D$17))))</f>
        <v>3.6209130573563053</v>
      </c>
      <c r="L13830">
        <v>0.14852772651679347</v>
      </c>
      <c r="M13830">
        <f t="shared" ca="1" si="216"/>
        <v>4.158719041680409</v>
      </c>
    </row>
    <row r="13831" spans="1:13" x14ac:dyDescent="0.25">
      <c r="A13831" s="9"/>
      <c r="H13831" s="9"/>
      <c r="J13831">
        <v>4</v>
      </c>
      <c r="K13831">
        <f ca="1">SIMULATION!$D$3*SIMULATION!$D$17/$H13827/(SIMULATION!$D$17-$I13827)*(((EXP(-$I13827*$J13831))/(1-EXP(-SIMULATION!$D$4*$I13827)))-(EXP(-SIMULATION!$D$17*$J13831)/(1-EXP(-SIMULATION!$D$4*SIMULATION!$D$17))))</f>
        <v>3.6906372374698839</v>
      </c>
      <c r="L13831">
        <v>9.0712886647834917E-2</v>
      </c>
      <c r="M13831">
        <f t="shared" ca="1" si="216"/>
        <v>4.025425594850768</v>
      </c>
    </row>
    <row r="13832" spans="1:13" x14ac:dyDescent="0.25">
      <c r="A13832" s="9"/>
      <c r="H13832" s="9"/>
      <c r="J13832">
        <v>5</v>
      </c>
      <c r="K13832">
        <f ca="1">SIMULATION!$D$3*SIMULATION!$D$17/$H13827/(SIMULATION!$D$17-$I13827)*(((EXP(-$I13827*$J13832))/(1-EXP(-SIMULATION!$D$4*$I13827)))-(EXP(-SIMULATION!$D$17*$J13832)/(1-EXP(-SIMULATION!$D$4*SIMULATION!$D$17))))</f>
        <v>3.7104830533963167</v>
      </c>
      <c r="L13832">
        <v>-8.0242851629770975E-2</v>
      </c>
      <c r="M13832">
        <f t="shared" ca="1" si="216"/>
        <v>3.4127433122678563</v>
      </c>
    </row>
    <row r="13833" spans="1:13" x14ac:dyDescent="0.25">
      <c r="A13833" s="9"/>
      <c r="H13833" s="9"/>
      <c r="J13833">
        <v>6</v>
      </c>
      <c r="K13833">
        <f ca="1">SIMULATION!$D$3*SIMULATION!$D$17/$H13827/(SIMULATION!$D$17-$I13827)*(((EXP(-$I13827*$J13833))/(1-EXP(-SIMULATION!$D$4*$I13827)))-(EXP(-SIMULATION!$D$17*$J13833)/(1-EXP(-SIMULATION!$D$4*SIMULATION!$D$17))))</f>
        <v>3.6988157216835726</v>
      </c>
      <c r="L13833">
        <v>-2.1556582766321362E-2</v>
      </c>
      <c r="M13833">
        <f t="shared" ca="1" si="216"/>
        <v>3.61908189444173</v>
      </c>
    </row>
    <row r="13834" spans="1:13" x14ac:dyDescent="0.25">
      <c r="A13834" s="9"/>
      <c r="H13834" s="9"/>
      <c r="J13834">
        <v>7</v>
      </c>
      <c r="K13834">
        <f ca="1">SIMULATION!$D$3*SIMULATION!$D$17/$H13827/(SIMULATION!$D$17-$I13827)*(((EXP(-$I13827*$J13834))/(1-EXP(-SIMULATION!$D$4*$I13827)))-(EXP(-SIMULATION!$D$17*$J13834)/(1-EXP(-SIMULATION!$D$4*SIMULATION!$D$17))))</f>
        <v>3.6673959608458011</v>
      </c>
      <c r="L13834">
        <v>-0.10764386776573794</v>
      </c>
      <c r="M13834">
        <f t="shared" ca="1" si="216"/>
        <v>3.272623274991914</v>
      </c>
    </row>
    <row r="13835" spans="1:13" x14ac:dyDescent="0.25">
      <c r="A13835" s="9"/>
      <c r="H13835" s="9"/>
      <c r="J13835">
        <v>8</v>
      </c>
      <c r="K13835">
        <f ca="1">SIMULATION!$D$3*SIMULATION!$D$17/$H13827/(SIMULATION!$D$17-$I13827)*(((EXP(-$I13827*$J13835))/(1-EXP(-SIMULATION!$D$4*$I13827)))-(EXP(-SIMULATION!$D$17*$J13835)/(1-EXP(-SIMULATION!$D$4*SIMULATION!$D$17))))</f>
        <v>3.6237523145855173</v>
      </c>
      <c r="L13835">
        <v>0.19454274742585373</v>
      </c>
      <c r="M13835">
        <f t="shared" ca="1" si="216"/>
        <v>4.3287270458557803</v>
      </c>
    </row>
    <row r="13836" spans="1:13" x14ac:dyDescent="0.25">
      <c r="A13836" s="9"/>
      <c r="H13836" s="9"/>
      <c r="J13836">
        <v>9</v>
      </c>
      <c r="K13836">
        <f ca="1">SIMULATION!$D$3*SIMULATION!$D$17/$H13827/(SIMULATION!$D$17-$I13827)*(((EXP(-$I13827*$J13836))/(1-EXP(-SIMULATION!$D$4*$I13827)))-(EXP(-SIMULATION!$D$17*$J13836)/(1-EXP(-SIMULATION!$D$4*SIMULATION!$D$17))))</f>
        <v>3.572701391425118</v>
      </c>
      <c r="L13836">
        <v>-0.42100274297309853</v>
      </c>
      <c r="M13836">
        <f t="shared" ca="1" si="216"/>
        <v>2.0685843058113376</v>
      </c>
    </row>
    <row r="13837" spans="1:13" x14ac:dyDescent="0.25">
      <c r="A13837" s="9"/>
      <c r="H13837" s="9"/>
      <c r="J13837">
        <v>10</v>
      </c>
      <c r="K13837">
        <f ca="1">SIMULATION!$D$3*SIMULATION!$D$17/$H13827/(SIMULATION!$D$17-$I13827)*(((EXP(-$I13827*$J13837))/(1-EXP(-SIMULATION!$D$4*$I13827)))-(EXP(-SIMULATION!$D$17*$J13837)/(1-EXP(-SIMULATION!$D$4*SIMULATION!$D$17))))</f>
        <v>3.5173220685368762</v>
      </c>
      <c r="L13837">
        <v>-1.8202728075823536E-2</v>
      </c>
      <c r="M13837">
        <f t="shared" ca="1" si="216"/>
        <v>3.4532972113682061</v>
      </c>
    </row>
    <row r="13838" spans="1:13" x14ac:dyDescent="0.25">
      <c r="A13838" s="9"/>
      <c r="H13838" s="9"/>
      <c r="J13838">
        <v>11</v>
      </c>
      <c r="K13838">
        <f ca="1">SIMULATION!$D$3*SIMULATION!$D$17/$H13827/(SIMULATION!$D$17-$I13827)*(((EXP(-$I13827*$J13838))/(1-EXP(-SIMULATION!$D$4*$I13827)))-(EXP(-SIMULATION!$D$17*$J13838)/(1-EXP(-SIMULATION!$D$4*SIMULATION!$D$17))))</f>
        <v>3.4595797826234107</v>
      </c>
      <c r="L13838">
        <v>-2.1772690512637839E-2</v>
      </c>
      <c r="M13838">
        <f t="shared" ca="1" si="216"/>
        <v>3.3842554227125721</v>
      </c>
    </row>
    <row r="13839" spans="1:13" x14ac:dyDescent="0.25">
      <c r="A13839" s="9"/>
      <c r="H13839" s="9"/>
      <c r="J13839">
        <v>12</v>
      </c>
      <c r="K13839">
        <f ca="1">SIMULATION!$D$3*SIMULATION!$D$17/$H13827/(SIMULATION!$D$17-$I13827)*(((EXP(-$I13827*$J13839))/(1-EXP(-SIMULATION!$D$4*$I13827)))-(EXP(-SIMULATION!$D$17*$J13839)/(1-EXP(-SIMULATION!$D$4*SIMULATION!$D$17))))</f>
        <v>3.4007265881324451</v>
      </c>
      <c r="L13839">
        <v>-0.19159100249200867</v>
      </c>
      <c r="M13839">
        <f t="shared" ca="1" si="216"/>
        <v>2.7491779719109215</v>
      </c>
    </row>
    <row r="13840" spans="1:13" x14ac:dyDescent="0.25">
      <c r="A13840" s="9"/>
      <c r="H13840" s="9"/>
      <c r="J13840">
        <v>13</v>
      </c>
      <c r="K13840">
        <f ca="1">SIMULATION!$D$3*SIMULATION!$D$17/$H13827/(SIMULATION!$D$17-$I13827)*(((EXP(-$I13827*$J13840))/(1-EXP(-SIMULATION!$D$4*$I13827)))-(EXP(-SIMULATION!$D$17*$J13840)/(1-EXP(-SIMULATION!$D$4*SIMULATION!$D$17))))</f>
        <v>3.3415575217818572</v>
      </c>
      <c r="L13840">
        <v>-0.1229122154004605</v>
      </c>
      <c r="M13840">
        <f t="shared" ca="1" si="216"/>
        <v>2.9308392838915767</v>
      </c>
    </row>
    <row r="13841" spans="1:13" x14ac:dyDescent="0.25">
      <c r="A13841" s="9"/>
      <c r="H13841" s="9"/>
      <c r="J13841">
        <v>14</v>
      </c>
      <c r="K13841">
        <f ca="1">SIMULATION!$D$3*SIMULATION!$D$17/$H13827/(SIMULATION!$D$17-$I13827)*(((EXP(-$I13827*$J13841))/(1-EXP(-SIMULATION!$D$4*$I13827)))-(EXP(-SIMULATION!$D$17*$J13841)/(1-EXP(-SIMULATION!$D$4*SIMULATION!$D$17))))</f>
        <v>3.2825748847252147</v>
      </c>
      <c r="L13841">
        <v>0.21736489556550967</v>
      </c>
      <c r="M13841">
        <f t="shared" ca="1" si="216"/>
        <v>3.996091431729476</v>
      </c>
    </row>
    <row r="13842" spans="1:13" x14ac:dyDescent="0.25">
      <c r="A13842" s="9"/>
      <c r="H13842" s="9"/>
      <c r="J13842">
        <v>15</v>
      </c>
      <c r="K13842">
        <f ca="1">SIMULATION!$D$3*SIMULATION!$D$17/$H13827/(SIMULATION!$D$17-$I13827)*(((EXP(-$I13827*$J13842))/(1-EXP(-SIMULATION!$D$4*$I13827)))-(EXP(-SIMULATION!$D$17*$J13842)/(1-EXP(-SIMULATION!$D$4*SIMULATION!$D$17))))</f>
        <v>3.2240935161502478</v>
      </c>
      <c r="L13842">
        <v>-2.0313174020059246E-2</v>
      </c>
      <c r="M13842">
        <f t="shared" ca="1" si="216"/>
        <v>3.1586019434997428</v>
      </c>
    </row>
    <row r="13843" spans="1:13" x14ac:dyDescent="0.25">
      <c r="A13843" s="9"/>
      <c r="H13843" s="9"/>
      <c r="J13843">
        <v>16</v>
      </c>
      <c r="K13843">
        <f ca="1">SIMULATION!$D$3*SIMULATION!$D$17/$H13827/(SIMULATION!$D$17-$I13827)*(((EXP(-$I13827*$J13843))/(1-EXP(-SIMULATION!$D$4*$I13827)))-(EXP(-SIMULATION!$D$17*$J13843)/(1-EXP(-SIMULATION!$D$4*SIMULATION!$D$17))))</f>
        <v>3.1663082527985855</v>
      </c>
      <c r="L13843">
        <v>0.12867774773911997</v>
      </c>
      <c r="M13843">
        <f t="shared" ca="1" si="216"/>
        <v>3.5737416674164955</v>
      </c>
    </row>
    <row r="13844" spans="1:13" x14ac:dyDescent="0.25">
      <c r="A13844" s="9"/>
      <c r="H13844" s="9"/>
      <c r="J13844">
        <v>17</v>
      </c>
      <c r="K13844">
        <f ca="1">SIMULATION!$D$3*SIMULATION!$D$17/$H13827/(SIMULATION!$D$17-$I13827)*(((EXP(-$I13827*$J13844))/(1-EXP(-SIMULATION!$D$4*$I13827)))-(EXP(-SIMULATION!$D$17*$J13844)/(1-EXP(-SIMULATION!$D$4*SIMULATION!$D$17))))</f>
        <v>3.1093371563485963</v>
      </c>
      <c r="L13844">
        <v>0.43070484895233863</v>
      </c>
      <c r="M13844">
        <f t="shared" ca="1" si="216"/>
        <v>4.4485437466156128</v>
      </c>
    </row>
    <row r="13845" spans="1:13" x14ac:dyDescent="0.25">
      <c r="A13845" s="9"/>
      <c r="H13845" s="9"/>
      <c r="J13845">
        <v>18</v>
      </c>
      <c r="K13845">
        <f ca="1">SIMULATION!$D$3*SIMULATION!$D$17/$H13827/(SIMULATION!$D$17-$I13827)*(((EXP(-$I13827*$J13845))/(1-EXP(-SIMULATION!$D$4*$I13827)))-(EXP(-SIMULATION!$D$17*$J13845)/(1-EXP(-SIMULATION!$D$4*SIMULATION!$D$17))))</f>
        <v>3.0532492122985952</v>
      </c>
      <c r="L13845">
        <v>-4.934803558877339E-2</v>
      </c>
      <c r="M13845">
        <f t="shared" ca="1" si="216"/>
        <v>2.9025773615086896</v>
      </c>
    </row>
    <row r="13846" spans="1:13" x14ac:dyDescent="0.25">
      <c r="A13846" s="9"/>
      <c r="H13846" s="9"/>
      <c r="J13846">
        <v>19</v>
      </c>
      <c r="K13846">
        <f ca="1">SIMULATION!$D$3*SIMULATION!$D$17/$H13827/(SIMULATION!$D$17-$I13827)*(((EXP(-$I13827*$J13846))/(1-EXP(-SIMULATION!$D$4*$I13827)))-(EXP(-SIMULATION!$D$17*$J13846)/(1-EXP(-SIMULATION!$D$4*SIMULATION!$D$17))))</f>
        <v>2.9980820778517261</v>
      </c>
      <c r="L13846">
        <v>-0.11548902629532121</v>
      </c>
      <c r="M13846">
        <f t="shared" ca="1" si="216"/>
        <v>2.6518364979271767</v>
      </c>
    </row>
    <row r="13847" spans="1:13" x14ac:dyDescent="0.25">
      <c r="A13847" s="9"/>
      <c r="H13847" s="9"/>
      <c r="J13847">
        <v>20</v>
      </c>
      <c r="K13847">
        <f ca="1">SIMULATION!$D$3*SIMULATION!$D$17/$H13827/(SIMULATION!$D$17-$I13827)*(((EXP(-$I13827*$J13847))/(1-EXP(-SIMULATION!$D$4*$I13827)))-(EXP(-SIMULATION!$D$17*$J13847)/(1-EXP(-SIMULATION!$D$4*SIMULATION!$D$17))))</f>
        <v>2.943853452999988</v>
      </c>
      <c r="L13847">
        <v>0.41014120248836539</v>
      </c>
      <c r="M13847">
        <f t="shared" ca="1" si="216"/>
        <v>4.1512490481629305</v>
      </c>
    </row>
    <row r="13848" spans="1:13" x14ac:dyDescent="0.25">
      <c r="A13848" s="9"/>
      <c r="H13848" s="9"/>
      <c r="J13848">
        <v>21</v>
      </c>
      <c r="K13848">
        <f ca="1">SIMULATION!$D$3*SIMULATION!$D$17/$H13827/(SIMULATION!$D$17-$I13827)*(((EXP(-$I13827*$J13848))/(1-EXP(-SIMULATION!$D$4*$I13827)))-(EXP(-SIMULATION!$D$17*$J13848)/(1-EXP(-SIMULATION!$D$4*SIMULATION!$D$17))))</f>
        <v>2.8905683652391931</v>
      </c>
      <c r="L13848">
        <v>0.31942643498142687</v>
      </c>
      <c r="M13848">
        <f t="shared" ca="1" si="216"/>
        <v>3.8138923132176394</v>
      </c>
    </row>
    <row r="13849" spans="1:13" x14ac:dyDescent="0.25">
      <c r="A13849" s="9"/>
      <c r="H13849" s="9"/>
      <c r="J13849">
        <v>22</v>
      </c>
      <c r="K13849">
        <f ca="1">SIMULATION!$D$3*SIMULATION!$D$17/$H13827/(SIMULATION!$D$17-$I13827)*(((EXP(-$I13827*$J13849))/(1-EXP(-SIMULATION!$D$4*$I13827)))-(EXP(-SIMULATION!$D$17*$J13849)/(1-EXP(-SIMULATION!$D$4*SIMULATION!$D$17))))</f>
        <v>2.8382238356784262</v>
      </c>
      <c r="L13849">
        <v>0.22846156794137604</v>
      </c>
      <c r="M13849">
        <f t="shared" ca="1" si="216"/>
        <v>3.4866489033461057</v>
      </c>
    </row>
    <row r="13850" spans="1:13" x14ac:dyDescent="0.25">
      <c r="A13850" s="9"/>
      <c r="H13850" s="9"/>
      <c r="J13850">
        <v>23</v>
      </c>
      <c r="K13850">
        <f ca="1">SIMULATION!$D$3*SIMULATION!$D$17/$H13827/(SIMULATION!$D$17-$I13827)*(((EXP(-$I13827*$J13850))/(1-EXP(-SIMULATION!$D$4*$I13827)))-(EXP(-SIMULATION!$D$17*$J13850)/(1-EXP(-SIMULATION!$D$4*SIMULATION!$D$17))))</f>
        <v>2.7868118671218101</v>
      </c>
      <c r="L13850">
        <v>0.4817635392140025</v>
      </c>
      <c r="M13850">
        <f t="shared" ca="1" si="216"/>
        <v>4.1293962153499955</v>
      </c>
    </row>
    <row r="13851" spans="1:13" x14ac:dyDescent="0.25">
      <c r="A13851" s="9"/>
      <c r="H13851" s="9"/>
      <c r="J13851">
        <v>24</v>
      </c>
      <c r="K13851">
        <f ca="1">SIMULATION!$D$3*SIMULATION!$D$17/$H13827/(SIMULATION!$D$17-$I13827)*(((EXP(-$I13827*$J13851))/(1-EXP(-SIMULATION!$D$4*$I13827)))-(EXP(-SIMULATION!$D$17*$J13851)/(1-EXP(-SIMULATION!$D$4*SIMULATION!$D$17))))</f>
        <v>2.7363213568670091</v>
      </c>
      <c r="L13851">
        <v>-0.29716170750987847</v>
      </c>
      <c r="M13851">
        <f t="shared" ca="1" si="216"/>
        <v>1.9231914301646611</v>
      </c>
    </row>
    <row r="13852" spans="1:13" x14ac:dyDescent="0.25">
      <c r="A13852" s="9">
        <v>555</v>
      </c>
      <c r="B13852" s="2">
        <f ca="1">NORMINV(RAND(),SIMULATION!D7,SIMULATION!D8)</f>
        <v>66.068592199359543</v>
      </c>
      <c r="C13852" s="2">
        <v>2</v>
      </c>
      <c r="D13852" s="2">
        <f ca="1">SIMULATION!$D$11*(1+(SIMULATION!$D$12*LN(1+$C13852)))*(1+(SIMULATION!$D$13*(($B13852/63.5)-1)))</f>
        <v>10.428809401000867</v>
      </c>
      <c r="E13852" s="2">
        <v>-0.13009977141739179</v>
      </c>
      <c r="F13852" s="2">
        <f ca="1">D13852*(1+E13852)</f>
        <v>9.0720236817751072</v>
      </c>
      <c r="G13852" s="2">
        <v>0.32928423228138021</v>
      </c>
      <c r="H13852" s="9">
        <f>SIMULATION!$D$15*EXP($G$13852)</f>
        <v>306.8448519068707</v>
      </c>
      <c r="I13852" s="2">
        <f ca="1">$F13852/$H13852</f>
        <v>2.9565507211209534E-2</v>
      </c>
      <c r="J13852">
        <v>0</v>
      </c>
      <c r="K13852">
        <f ca="1">SIMULATION!$D$3*SIMULATION!$D$17/$H13852/(SIMULATION!$D$17-$I13852)*(((EXP(-$I13852*$J13852))/(1-EXP(-SIMULATION!$D$4*$I13852)))-(EXP(-SIMULATION!$D$17*$J13852)/(1-EXP(-SIMULATION!$D$4*SIMULATION!$D$17))))</f>
        <v>1.8584021221738589</v>
      </c>
      <c r="L13852">
        <v>-0.16532338316053774</v>
      </c>
      <c r="M13852">
        <f t="shared" ca="1" si="216"/>
        <v>1.5511647960633537</v>
      </c>
    </row>
    <row r="13853" spans="1:13" x14ac:dyDescent="0.25">
      <c r="A13853" s="9"/>
      <c r="H13853" s="9"/>
      <c r="J13853">
        <v>1</v>
      </c>
      <c r="K13853">
        <f ca="1">SIMULATION!$D$3*SIMULATION!$D$17/$H13852/(SIMULATION!$D$17-$I13852)*(((EXP(-$I13852*$J13853))/(1-EXP(-SIMULATION!$D$4*$I13852)))-(EXP(-SIMULATION!$D$17*$J13853)/(1-EXP(-SIMULATION!$D$4*SIMULATION!$D$17))))</f>
        <v>2.4379590580353092</v>
      </c>
      <c r="L13853">
        <v>0.21566318367533388</v>
      </c>
      <c r="M13853">
        <f t="shared" ca="1" si="216"/>
        <v>2.9637370701613217</v>
      </c>
    </row>
    <row r="13854" spans="1:13" x14ac:dyDescent="0.25">
      <c r="A13854" s="9"/>
      <c r="H13854" s="9"/>
      <c r="J13854">
        <v>2</v>
      </c>
      <c r="K13854">
        <f ca="1">SIMULATION!$D$3*SIMULATION!$D$17/$H13852/(SIMULATION!$D$17-$I13852)*(((EXP(-$I13852*$J13854))/(1-EXP(-SIMULATION!$D$4*$I13852)))-(EXP(-SIMULATION!$D$17*$J13854)/(1-EXP(-SIMULATION!$D$4*SIMULATION!$D$17))))</f>
        <v>2.7730232533258388</v>
      </c>
      <c r="L13854">
        <v>0.15499440017627758</v>
      </c>
      <c r="M13854">
        <f t="shared" ca="1" si="216"/>
        <v>3.2028263291499468</v>
      </c>
    </row>
    <row r="13855" spans="1:13" x14ac:dyDescent="0.25">
      <c r="A13855" s="9"/>
      <c r="H13855" s="9"/>
      <c r="J13855">
        <v>3</v>
      </c>
      <c r="K13855">
        <f ca="1">SIMULATION!$D$3*SIMULATION!$D$17/$H13852/(SIMULATION!$D$17-$I13852)*(((EXP(-$I13852*$J13855))/(1-EXP(-SIMULATION!$D$4*$I13852)))-(EXP(-SIMULATION!$D$17*$J13855)/(1-EXP(-SIMULATION!$D$4*SIMULATION!$D$17))))</f>
        <v>2.9524689557730324</v>
      </c>
      <c r="L13855">
        <v>0.65293366227180927</v>
      </c>
      <c r="M13855">
        <f t="shared" ca="1" si="216"/>
        <v>4.8802353238097433</v>
      </c>
    </row>
    <row r="13856" spans="1:13" x14ac:dyDescent="0.25">
      <c r="A13856" s="9"/>
      <c r="H13856" s="9"/>
      <c r="J13856">
        <v>4</v>
      </c>
      <c r="K13856">
        <f ca="1">SIMULATION!$D$3*SIMULATION!$D$17/$H13852/(SIMULATION!$D$17-$I13852)*(((EXP(-$I13852*$J13856))/(1-EXP(-SIMULATION!$D$4*$I13852)))-(EXP(-SIMULATION!$D$17*$J13856)/(1-EXP(-SIMULATION!$D$4*SIMULATION!$D$17))))</f>
        <v>3.033218107033572</v>
      </c>
      <c r="L13856">
        <v>9.9118826672162208E-2</v>
      </c>
      <c r="M13856">
        <f t="shared" ca="1" si="216"/>
        <v>3.3338671268434963</v>
      </c>
    </row>
    <row r="13857" spans="1:13" x14ac:dyDescent="0.25">
      <c r="A13857" s="9"/>
      <c r="H13857" s="9"/>
      <c r="J13857">
        <v>5</v>
      </c>
      <c r="K13857">
        <f ca="1">SIMULATION!$D$3*SIMULATION!$D$17/$H13852/(SIMULATION!$D$17-$I13852)*(((EXP(-$I13852*$J13857))/(1-EXP(-SIMULATION!$D$4*$I13852)))-(EXP(-SIMULATION!$D$17*$J13857)/(1-EXP(-SIMULATION!$D$4*SIMULATION!$D$17))))</f>
        <v>3.0517177336312957</v>
      </c>
      <c r="L13857">
        <v>-0.25240318748220542</v>
      </c>
      <c r="M13857">
        <f t="shared" ca="1" si="216"/>
        <v>2.2814544503667844</v>
      </c>
    </row>
    <row r="13858" spans="1:13" x14ac:dyDescent="0.25">
      <c r="A13858" s="9"/>
      <c r="H13858" s="9"/>
      <c r="J13858">
        <v>6</v>
      </c>
      <c r="K13858">
        <f ca="1">SIMULATION!$D$3*SIMULATION!$D$17/$H13852/(SIMULATION!$D$17-$I13852)*(((EXP(-$I13852*$J13858))/(1-EXP(-SIMULATION!$D$4*$I13852)))-(EXP(-SIMULATION!$D$17*$J13858)/(1-EXP(-SIMULATION!$D$4*SIMULATION!$D$17))))</f>
        <v>3.0312949115266803</v>
      </c>
      <c r="L13858">
        <v>-0.1551013767443038</v>
      </c>
      <c r="M13858">
        <f t="shared" ca="1" si="216"/>
        <v>2.5611368974308895</v>
      </c>
    </row>
    <row r="13859" spans="1:13" x14ac:dyDescent="0.25">
      <c r="A13859" s="9"/>
      <c r="H13859" s="9"/>
      <c r="J13859">
        <v>7</v>
      </c>
      <c r="K13859">
        <f ca="1">SIMULATION!$D$3*SIMULATION!$D$17/$H13852/(SIMULATION!$D$17-$I13852)*(((EXP(-$I13852*$J13859))/(1-EXP(-SIMULATION!$D$4*$I13852)))-(EXP(-SIMULATION!$D$17*$J13859)/(1-EXP(-SIMULATION!$D$4*SIMULATION!$D$17))))</f>
        <v>2.9868699805555829</v>
      </c>
      <c r="L13859">
        <v>-0.20506508975019905</v>
      </c>
      <c r="M13859">
        <f t="shared" ca="1" si="216"/>
        <v>2.374367219920777</v>
      </c>
    </row>
    <row r="13860" spans="1:13" x14ac:dyDescent="0.25">
      <c r="A13860" s="9"/>
      <c r="H13860" s="9"/>
      <c r="J13860">
        <v>8</v>
      </c>
      <c r="K13860">
        <f ca="1">SIMULATION!$D$3*SIMULATION!$D$17/$H13852/(SIMULATION!$D$17-$I13852)*(((EXP(-$I13852*$J13860))/(1-EXP(-SIMULATION!$D$4*$I13852)))-(EXP(-SIMULATION!$D$17*$J13860)/(1-EXP(-SIMULATION!$D$4*SIMULATION!$D$17))))</f>
        <v>2.9279768619931477</v>
      </c>
      <c r="L13860">
        <v>-0.14145567206796389</v>
      </c>
      <c r="M13860">
        <f t="shared" ca="1" si="216"/>
        <v>2.5137979271804594</v>
      </c>
    </row>
    <row r="13861" spans="1:13" x14ac:dyDescent="0.25">
      <c r="A13861" s="9"/>
      <c r="H13861" s="9"/>
      <c r="J13861">
        <v>9</v>
      </c>
      <c r="K13861">
        <f ca="1">SIMULATION!$D$3*SIMULATION!$D$17/$H13852/(SIMULATION!$D$17-$I13852)*(((EXP(-$I13852*$J13861))/(1-EXP(-SIMULATION!$D$4*$I13852)))-(EXP(-SIMULATION!$D$17*$J13861)/(1-EXP(-SIMULATION!$D$4*SIMULATION!$D$17))))</f>
        <v>2.8606985274221048</v>
      </c>
      <c r="L13861">
        <v>-0.13356036414019459</v>
      </c>
      <c r="M13861">
        <f t="shared" ca="1" si="216"/>
        <v>2.47862259040429</v>
      </c>
    </row>
    <row r="13862" spans="1:13" x14ac:dyDescent="0.25">
      <c r="A13862" s="9"/>
      <c r="H13862" s="9"/>
      <c r="J13862">
        <v>10</v>
      </c>
      <c r="K13862">
        <f ca="1">SIMULATION!$D$3*SIMULATION!$D$17/$H13852/(SIMULATION!$D$17-$I13852)*(((EXP(-$I13852*$J13862))/(1-EXP(-SIMULATION!$D$4*$I13852)))-(EXP(-SIMULATION!$D$17*$J13862)/(1-EXP(-SIMULATION!$D$4*SIMULATION!$D$17))))</f>
        <v>2.7889072709187817</v>
      </c>
      <c r="L13862">
        <v>0.19607701689850324</v>
      </c>
      <c r="M13862">
        <f t="shared" ca="1" si="216"/>
        <v>3.3357478890070822</v>
      </c>
    </row>
    <row r="13863" spans="1:13" x14ac:dyDescent="0.25">
      <c r="A13863" s="9"/>
      <c r="H13863" s="9"/>
      <c r="J13863">
        <v>11</v>
      </c>
      <c r="K13863">
        <f ca="1">SIMULATION!$D$3*SIMULATION!$D$17/$H13852/(SIMULATION!$D$17-$I13852)*(((EXP(-$I13852*$J13863))/(1-EXP(-SIMULATION!$D$4*$I13852)))-(EXP(-SIMULATION!$D$17*$J13863)/(1-EXP(-SIMULATION!$D$4*SIMULATION!$D$17))))</f>
        <v>2.7150594830058168</v>
      </c>
      <c r="L13863">
        <v>-5.4105669268855155E-2</v>
      </c>
      <c r="M13863">
        <f t="shared" ca="1" si="216"/>
        <v>2.5681593725730352</v>
      </c>
    </row>
    <row r="13864" spans="1:13" x14ac:dyDescent="0.25">
      <c r="A13864" s="9"/>
      <c r="H13864" s="9"/>
      <c r="J13864">
        <v>12</v>
      </c>
      <c r="K13864">
        <f ca="1">SIMULATION!$D$3*SIMULATION!$D$17/$H13852/(SIMULATION!$D$17-$I13852)*(((EXP(-$I13852*$J13864))/(1-EXP(-SIMULATION!$D$4*$I13852)))-(EXP(-SIMULATION!$D$17*$J13864)/(1-EXP(-SIMULATION!$D$4*SIMULATION!$D$17))))</f>
        <v>2.6407049391796713</v>
      </c>
      <c r="L13864">
        <v>-0.32756630516646218</v>
      </c>
      <c r="M13864">
        <f t="shared" ca="1" si="216"/>
        <v>1.7756989792177593</v>
      </c>
    </row>
    <row r="13865" spans="1:13" x14ac:dyDescent="0.25">
      <c r="A13865" s="9"/>
      <c r="H13865" s="9"/>
      <c r="J13865">
        <v>13</v>
      </c>
      <c r="K13865">
        <f ca="1">SIMULATION!$D$3*SIMULATION!$D$17/$H13852/(SIMULATION!$D$17-$I13852)*(((EXP(-$I13852*$J13865))/(1-EXP(-SIMULATION!$D$4*$I13852)))-(EXP(-SIMULATION!$D$17*$J13865)/(1-EXP(-SIMULATION!$D$4*SIMULATION!$D$17))))</f>
        <v>2.5668131430856649</v>
      </c>
      <c r="L13865">
        <v>0.42698483931063302</v>
      </c>
      <c r="M13865">
        <f t="shared" ca="1" si="216"/>
        <v>3.6628034405265182</v>
      </c>
    </row>
    <row r="13866" spans="1:13" x14ac:dyDescent="0.25">
      <c r="A13866" s="9"/>
      <c r="H13866" s="9"/>
      <c r="J13866">
        <v>14</v>
      </c>
      <c r="K13866">
        <f ca="1">SIMULATION!$D$3*SIMULATION!$D$17/$H13852/(SIMULATION!$D$17-$I13852)*(((EXP(-$I13852*$J13866))/(1-EXP(-SIMULATION!$D$4*$I13852)))-(EXP(-SIMULATION!$D$17*$J13866)/(1-EXP(-SIMULATION!$D$4*SIMULATION!$D$17))))</f>
        <v>2.4939824344898156</v>
      </c>
      <c r="L13866">
        <v>0.42459324485852795</v>
      </c>
      <c r="M13866">
        <f t="shared" ca="1" si="216"/>
        <v>3.5529105289700174</v>
      </c>
    </row>
    <row r="13867" spans="1:13" x14ac:dyDescent="0.25">
      <c r="A13867" s="9"/>
      <c r="H13867" s="9"/>
      <c r="J13867">
        <v>15</v>
      </c>
      <c r="K13867">
        <f ca="1">SIMULATION!$D$3*SIMULATION!$D$17/$H13852/(SIMULATION!$D$17-$I13852)*(((EXP(-$I13852*$J13867))/(1-EXP(-SIMULATION!$D$4*$I13852)))-(EXP(-SIMULATION!$D$17*$J13867)/(1-EXP(-SIMULATION!$D$4*SIMULATION!$D$17))))</f>
        <v>2.4225739706882581</v>
      </c>
      <c r="L13867">
        <v>0.58524980155710449</v>
      </c>
      <c r="M13867">
        <f t="shared" ca="1" si="216"/>
        <v>3.8403849062909674</v>
      </c>
    </row>
    <row r="13868" spans="1:13" x14ac:dyDescent="0.25">
      <c r="A13868" s="9"/>
      <c r="H13868" s="9"/>
      <c r="J13868">
        <v>16</v>
      </c>
      <c r="K13868">
        <f ca="1">SIMULATION!$D$3*SIMULATION!$D$17/$H13852/(SIMULATION!$D$17-$I13852)*(((EXP(-$I13852*$J13868))/(1-EXP(-SIMULATION!$D$4*$I13852)))-(EXP(-SIMULATION!$D$17*$J13868)/(1-EXP(-SIMULATION!$D$4*SIMULATION!$D$17))))</f>
        <v>2.3527975655759534</v>
      </c>
      <c r="L13868">
        <v>-6.1925369185916831E-2</v>
      </c>
      <c r="M13868">
        <f t="shared" ca="1" si="216"/>
        <v>2.2070997077079362</v>
      </c>
    </row>
    <row r="13869" spans="1:13" x14ac:dyDescent="0.25">
      <c r="A13869" s="9"/>
      <c r="H13869" s="9"/>
      <c r="J13869">
        <v>17</v>
      </c>
      <c r="K13869">
        <f ca="1">SIMULATION!$D$3*SIMULATION!$D$17/$H13852/(SIMULATION!$D$17-$I13852)*(((EXP(-$I13852*$J13869))/(1-EXP(-SIMULATION!$D$4*$I13852)))-(EXP(-SIMULATION!$D$17*$J13869)/(1-EXP(-SIMULATION!$D$4*SIMULATION!$D$17))))</f>
        <v>2.2847666785020131</v>
      </c>
      <c r="L13869">
        <v>-8.6004985054942931E-2</v>
      </c>
      <c r="M13869">
        <f t="shared" ca="1" si="216"/>
        <v>2.0882653544634158</v>
      </c>
    </row>
    <row r="13870" spans="1:13" x14ac:dyDescent="0.25">
      <c r="A13870" s="9"/>
      <c r="H13870" s="9"/>
      <c r="J13870">
        <v>18</v>
      </c>
      <c r="K13870">
        <f ca="1">SIMULATION!$D$3*SIMULATION!$D$17/$H13852/(SIMULATION!$D$17-$I13852)*(((EXP(-$I13852*$J13870))/(1-EXP(-SIMULATION!$D$4*$I13852)))-(EXP(-SIMULATION!$D$17*$J13870)/(1-EXP(-SIMULATION!$D$4*SIMULATION!$D$17))))</f>
        <v>2.2185336341100759</v>
      </c>
      <c r="L13870">
        <v>0.37861726978025634</v>
      </c>
      <c r="M13870">
        <f t="shared" ca="1" si="216"/>
        <v>3.0585087815725029</v>
      </c>
    </row>
    <row r="13871" spans="1:13" x14ac:dyDescent="0.25">
      <c r="A13871" s="9"/>
      <c r="H13871" s="9"/>
      <c r="J13871">
        <v>19</v>
      </c>
      <c r="K13871">
        <f ca="1">SIMULATION!$D$3*SIMULATION!$D$17/$H13852/(SIMULATION!$D$17-$I13852)*(((EXP(-$I13852*$J13871))/(1-EXP(-SIMULATION!$D$4*$I13852)))-(EXP(-SIMULATION!$D$17*$J13871)/(1-EXP(-SIMULATION!$D$4*SIMULATION!$D$17))))</f>
        <v>2.1541121742486724</v>
      </c>
      <c r="L13871">
        <v>-4.9645177785052251E-2</v>
      </c>
      <c r="M13871">
        <f t="shared" ca="1" si="216"/>
        <v>2.0471708923891514</v>
      </c>
    </row>
    <row r="13872" spans="1:13" x14ac:dyDescent="0.25">
      <c r="A13872" s="9"/>
      <c r="H13872" s="9"/>
      <c r="J13872">
        <v>20</v>
      </c>
      <c r="K13872">
        <f ca="1">SIMULATION!$D$3*SIMULATION!$D$17/$H13852/(SIMULATION!$D$17-$I13852)*(((EXP(-$I13852*$J13872))/(1-EXP(-SIMULATION!$D$4*$I13852)))-(EXP(-SIMULATION!$D$17*$J13872)/(1-EXP(-SIMULATION!$D$4*SIMULATION!$D$17))))</f>
        <v>2.0914918924836052</v>
      </c>
      <c r="L13872">
        <v>-0.23549518991759874</v>
      </c>
      <c r="M13872">
        <f t="shared" ca="1" si="216"/>
        <v>1.5989556120520605</v>
      </c>
    </row>
    <row r="13873" spans="1:13" x14ac:dyDescent="0.25">
      <c r="A13873" s="9"/>
      <c r="H13873" s="9"/>
      <c r="J13873">
        <v>21</v>
      </c>
      <c r="K13873">
        <f ca="1">SIMULATION!$D$3*SIMULATION!$D$17/$H13852/(SIMULATION!$D$17-$I13852)*(((EXP(-$I13852*$J13873))/(1-EXP(-SIMULATION!$D$4*$I13852)))-(EXP(-SIMULATION!$D$17*$J13873)/(1-EXP(-SIMULATION!$D$4*SIMULATION!$D$17))))</f>
        <v>2.0306474672886181</v>
      </c>
      <c r="L13873">
        <v>0.3654292798883832</v>
      </c>
      <c r="M13873">
        <f t="shared" ca="1" si="216"/>
        <v>2.7727055089670669</v>
      </c>
    </row>
    <row r="13874" spans="1:13" x14ac:dyDescent="0.25">
      <c r="A13874" s="9"/>
      <c r="H13874" s="9"/>
      <c r="J13874">
        <v>22</v>
      </c>
      <c r="K13874">
        <f ca="1">SIMULATION!$D$3*SIMULATION!$D$17/$H13852/(SIMULATION!$D$17-$I13852)*(((EXP(-$I13852*$J13874))/(1-EXP(-SIMULATION!$D$4*$I13852)))-(EXP(-SIMULATION!$D$17*$J13874)/(1-EXP(-SIMULATION!$D$4*SIMULATION!$D$17))))</f>
        <v>1.9715445625921335</v>
      </c>
      <c r="L13874">
        <v>0.38156652252071449</v>
      </c>
      <c r="M13874">
        <f t="shared" ca="1" si="216"/>
        <v>2.723819965335037</v>
      </c>
    </row>
    <row r="13875" spans="1:13" x14ac:dyDescent="0.25">
      <c r="A13875" s="9"/>
      <c r="H13875" s="9"/>
      <c r="J13875">
        <v>23</v>
      </c>
      <c r="K13875">
        <f ca="1">SIMULATION!$D$3*SIMULATION!$D$17/$H13852/(SIMULATION!$D$17-$I13852)*(((EXP(-$I13852*$J13875))/(1-EXP(-SIMULATION!$D$4*$I13852)))-(EXP(-SIMULATION!$D$17*$J13875)/(1-EXP(-SIMULATION!$D$4*SIMULATION!$D$17))))</f>
        <v>1.9141435931599029</v>
      </c>
      <c r="L13875">
        <v>0.34915633017210934</v>
      </c>
      <c r="M13875">
        <f t="shared" ca="1" si="216"/>
        <v>2.5824789455700699</v>
      </c>
    </row>
    <row r="13876" spans="1:13" x14ac:dyDescent="0.25">
      <c r="A13876" s="9"/>
      <c r="H13876" s="9"/>
      <c r="J13876">
        <v>24</v>
      </c>
      <c r="K13876">
        <f ca="1">SIMULATION!$D$3*SIMULATION!$D$17/$H13852/(SIMULATION!$D$17-$I13852)*(((EXP(-$I13852*$J13876))/(1-EXP(-SIMULATION!$D$4*$I13852)))-(EXP(-SIMULATION!$D$17*$J13876)/(1-EXP(-SIMULATION!$D$4*SIMULATION!$D$17))))</f>
        <v>1.8584021221738594</v>
      </c>
      <c r="L13876">
        <v>8.2701687721450798E-2</v>
      </c>
      <c r="M13876">
        <f t="shared" ca="1" si="216"/>
        <v>2.0120951141427632</v>
      </c>
    </row>
    <row r="13877" spans="1:13" x14ac:dyDescent="0.25">
      <c r="A13877" s="9">
        <v>556</v>
      </c>
      <c r="B13877" s="2">
        <f ca="1">NORMINV(RAND(),SIMULATION!D7,SIMULATION!D8)</f>
        <v>52.41925884289428</v>
      </c>
      <c r="C13877" s="2">
        <v>2</v>
      </c>
      <c r="D13877" s="2">
        <f ca="1">SIMULATION!$D$11*(1+(SIMULATION!$D$12*LN(1+$C13877)))*(1+(SIMULATION!$D$13*(($B13877/63.5)-1)))</f>
        <v>9.4151861942941437</v>
      </c>
      <c r="E13877" s="2">
        <v>0.16930166238396041</v>
      </c>
      <c r="F13877" s="2">
        <f ca="1">D13877*(1+E13877)</f>
        <v>11.009192868642657</v>
      </c>
      <c r="G13877" s="2">
        <v>-0.13586244512473555</v>
      </c>
      <c r="H13877" s="9">
        <f>SIMULATION!$D$15*EXP($G$13877)</f>
        <v>192.7117547959736</v>
      </c>
      <c r="I13877" s="2">
        <f ca="1">$F13877/$H13877</f>
        <v>5.7127770333980039E-2</v>
      </c>
      <c r="J13877">
        <v>0</v>
      </c>
      <c r="K13877">
        <f ca="1">SIMULATION!$D$3*SIMULATION!$D$17/$H13877/(SIMULATION!$D$17-$I13877)*(((EXP(-$I13877*$J13877))/(1-EXP(-SIMULATION!$D$4*$I13877)))-(EXP(-SIMULATION!$D$17*$J13877)/(1-EXP(-SIMULATION!$D$4*SIMULATION!$D$17))))</f>
        <v>1.1138215094916482</v>
      </c>
      <c r="L13877">
        <v>-6.4291506903917439E-2</v>
      </c>
      <c r="M13877">
        <f t="shared" ca="1" si="216"/>
        <v>1.0422122462244341</v>
      </c>
    </row>
    <row r="13878" spans="1:13" x14ac:dyDescent="0.25">
      <c r="A13878" s="9"/>
      <c r="H13878" s="9"/>
      <c r="J13878">
        <v>1</v>
      </c>
      <c r="K13878">
        <f ca="1">SIMULATION!$D$3*SIMULATION!$D$17/$H13877/(SIMULATION!$D$17-$I13877)*(((EXP(-$I13877*$J13878))/(1-EXP(-SIMULATION!$D$4*$I13877)))-(EXP(-SIMULATION!$D$17*$J13878)/(1-EXP(-SIMULATION!$D$4*SIMULATION!$D$17))))</f>
        <v>2.0462527248149014</v>
      </c>
      <c r="L13878">
        <v>-9.0130306199585036E-2</v>
      </c>
      <c r="M13878">
        <f t="shared" ca="1" si="216"/>
        <v>1.861823340165599</v>
      </c>
    </row>
    <row r="13879" spans="1:13" x14ac:dyDescent="0.25">
      <c r="A13879" s="9"/>
      <c r="H13879" s="9"/>
      <c r="J13879">
        <v>2</v>
      </c>
      <c r="K13879">
        <f ca="1">SIMULATION!$D$3*SIMULATION!$D$17/$H13877/(SIMULATION!$D$17-$I13877)*(((EXP(-$I13877*$J13879))/(1-EXP(-SIMULATION!$D$4*$I13877)))-(EXP(-SIMULATION!$D$17*$J13879)/(1-EXP(-SIMULATION!$D$4*SIMULATION!$D$17))))</f>
        <v>2.5697886885736305</v>
      </c>
      <c r="L13879">
        <v>0.38144832551047564</v>
      </c>
      <c r="M13879">
        <f t="shared" ca="1" si="216"/>
        <v>3.5500302807458031</v>
      </c>
    </row>
    <row r="13880" spans="1:13" x14ac:dyDescent="0.25">
      <c r="A13880" s="9"/>
      <c r="H13880" s="9"/>
      <c r="J13880">
        <v>3</v>
      </c>
      <c r="K13880">
        <f ca="1">SIMULATION!$D$3*SIMULATION!$D$17/$H13877/(SIMULATION!$D$17-$I13877)*(((EXP(-$I13877*$J13880))/(1-EXP(-SIMULATION!$D$4*$I13877)))-(EXP(-SIMULATION!$D$17*$J13880)/(1-EXP(-SIMULATION!$D$4*SIMULATION!$D$17))))</f>
        <v>2.8354029849183098</v>
      </c>
      <c r="L13880">
        <v>0.11184360500880353</v>
      </c>
      <c r="M13880">
        <f t="shared" ca="1" si="216"/>
        <v>3.1525246764042953</v>
      </c>
    </row>
    <row r="13881" spans="1:13" x14ac:dyDescent="0.25">
      <c r="A13881" s="9"/>
      <c r="H13881" s="9"/>
      <c r="J13881">
        <v>4</v>
      </c>
      <c r="K13881">
        <f ca="1">SIMULATION!$D$3*SIMULATION!$D$17/$H13877/(SIMULATION!$D$17-$I13877)*(((EXP(-$I13877*$J13881))/(1-EXP(-SIMULATION!$D$4*$I13877)))-(EXP(-SIMULATION!$D$17*$J13881)/(1-EXP(-SIMULATION!$D$4*SIMULATION!$D$17))))</f>
        <v>2.9396150296168915</v>
      </c>
      <c r="L13881">
        <v>-0.1900621412898881</v>
      </c>
      <c r="M13881">
        <f t="shared" ca="1" si="216"/>
        <v>2.3809055025199672</v>
      </c>
    </row>
    <row r="13882" spans="1:13" x14ac:dyDescent="0.25">
      <c r="A13882" s="9"/>
      <c r="H13882" s="9"/>
      <c r="J13882">
        <v>5</v>
      </c>
      <c r="K13882">
        <f ca="1">SIMULATION!$D$3*SIMULATION!$D$17/$H13877/(SIMULATION!$D$17-$I13877)*(((EXP(-$I13877*$J13882))/(1-EXP(-SIMULATION!$D$4*$I13877)))-(EXP(-SIMULATION!$D$17*$J13882)/(1-EXP(-SIMULATION!$D$4*SIMULATION!$D$17))))</f>
        <v>2.9440613522486361</v>
      </c>
      <c r="L13882">
        <v>-0.19405323811075734</v>
      </c>
      <c r="M13882">
        <f t="shared" ca="1" si="216"/>
        <v>2.3727567136480534</v>
      </c>
    </row>
    <row r="13883" spans="1:13" x14ac:dyDescent="0.25">
      <c r="A13883" s="9"/>
      <c r="H13883" s="9"/>
      <c r="J13883">
        <v>6</v>
      </c>
      <c r="K13883">
        <f ca="1">SIMULATION!$D$3*SIMULATION!$D$17/$H13877/(SIMULATION!$D$17-$I13877)*(((EXP(-$I13877*$J13883))/(1-EXP(-SIMULATION!$D$4*$I13877)))-(EXP(-SIMULATION!$D$17*$J13883)/(1-EXP(-SIMULATION!$D$4*SIMULATION!$D$17))))</f>
        <v>2.8880366456001552</v>
      </c>
      <c r="L13883">
        <v>-5.7733226381435056E-2</v>
      </c>
      <c r="M13883">
        <f t="shared" ca="1" si="216"/>
        <v>2.7213009721418411</v>
      </c>
    </row>
    <row r="13884" spans="1:13" x14ac:dyDescent="0.25">
      <c r="A13884" s="9"/>
      <c r="H13884" s="9"/>
      <c r="J13884">
        <v>7</v>
      </c>
      <c r="K13884">
        <f ca="1">SIMULATION!$D$3*SIMULATION!$D$17/$H13877/(SIMULATION!$D$17-$I13877)*(((EXP(-$I13877*$J13884))/(1-EXP(-SIMULATION!$D$4*$I13877)))-(EXP(-SIMULATION!$D$17*$J13884)/(1-EXP(-SIMULATION!$D$4*SIMULATION!$D$17))))</f>
        <v>2.7965297102729405</v>
      </c>
      <c r="L13884">
        <v>-0.37452153883428785</v>
      </c>
      <c r="M13884">
        <f t="shared" ca="1" si="216"/>
        <v>1.7491690997857137</v>
      </c>
    </row>
    <row r="13885" spans="1:13" x14ac:dyDescent="0.25">
      <c r="A13885" s="9"/>
      <c r="H13885" s="9"/>
      <c r="J13885">
        <v>8</v>
      </c>
      <c r="K13885">
        <f ca="1">SIMULATION!$D$3*SIMULATION!$D$17/$H13877/(SIMULATION!$D$17-$I13877)*(((EXP(-$I13877*$J13885))/(1-EXP(-SIMULATION!$D$4*$I13877)))-(EXP(-SIMULATION!$D$17*$J13885)/(1-EXP(-SIMULATION!$D$4*SIMULATION!$D$17))))</f>
        <v>2.6853724556622445</v>
      </c>
      <c r="L13885">
        <v>-5.7750985641043848E-2</v>
      </c>
      <c r="M13885">
        <f t="shared" ca="1" si="216"/>
        <v>2.5302895495344395</v>
      </c>
    </row>
    <row r="13886" spans="1:13" x14ac:dyDescent="0.25">
      <c r="A13886" s="9"/>
      <c r="H13886" s="9"/>
      <c r="J13886">
        <v>9</v>
      </c>
      <c r="K13886">
        <f ca="1">SIMULATION!$D$3*SIMULATION!$D$17/$H13877/(SIMULATION!$D$17-$I13877)*(((EXP(-$I13877*$J13886))/(1-EXP(-SIMULATION!$D$4*$I13877)))-(EXP(-SIMULATION!$D$17*$J13886)/(1-EXP(-SIMULATION!$D$4*SIMULATION!$D$17))))</f>
        <v>2.5645389122129529</v>
      </c>
      <c r="L13886">
        <v>6.5944919819554776E-2</v>
      </c>
      <c r="M13886">
        <f t="shared" ca="1" si="216"/>
        <v>2.7336572251529643</v>
      </c>
    </row>
    <row r="13887" spans="1:13" x14ac:dyDescent="0.25">
      <c r="A13887" s="9"/>
      <c r="H13887" s="9"/>
      <c r="J13887">
        <v>10</v>
      </c>
      <c r="K13887">
        <f ca="1">SIMULATION!$D$3*SIMULATION!$D$17/$H13877/(SIMULATION!$D$17-$I13877)*(((EXP(-$I13877*$J13887))/(1-EXP(-SIMULATION!$D$4*$I13877)))-(EXP(-SIMULATION!$D$17*$J13887)/(1-EXP(-SIMULATION!$D$4*SIMULATION!$D$17))))</f>
        <v>2.440258758894692</v>
      </c>
      <c r="L13887">
        <v>0.76001020805901831</v>
      </c>
      <c r="M13887">
        <f t="shared" ca="1" si="216"/>
        <v>4.2948803259600883</v>
      </c>
    </row>
    <row r="13888" spans="1:13" x14ac:dyDescent="0.25">
      <c r="A13888" s="9"/>
      <c r="H13888" s="9"/>
      <c r="J13888">
        <v>11</v>
      </c>
      <c r="K13888">
        <f ca="1">SIMULATION!$D$3*SIMULATION!$D$17/$H13877/(SIMULATION!$D$17-$I13877)*(((EXP(-$I13877*$J13888))/(1-EXP(-SIMULATION!$D$4*$I13877)))-(EXP(-SIMULATION!$D$17*$J13888)/(1-EXP(-SIMULATION!$D$4*SIMULATION!$D$17))))</f>
        <v>2.3163711943268872</v>
      </c>
      <c r="L13888">
        <v>0.12220928347972283</v>
      </c>
      <c r="M13888">
        <f t="shared" ca="1" si="216"/>
        <v>2.599453258258646</v>
      </c>
    </row>
    <row r="13889" spans="1:13" x14ac:dyDescent="0.25">
      <c r="A13889" s="9"/>
      <c r="H13889" s="9"/>
      <c r="J13889">
        <v>12</v>
      </c>
      <c r="K13889">
        <f ca="1">SIMULATION!$D$3*SIMULATION!$D$17/$H13877/(SIMULATION!$D$17-$I13877)*(((EXP(-$I13877*$J13889))/(1-EXP(-SIMULATION!$D$4*$I13877)))-(EXP(-SIMULATION!$D$17*$J13889)/(1-EXP(-SIMULATION!$D$4*SIMULATION!$D$17))))</f>
        <v>2.1951920310240212</v>
      </c>
      <c r="L13889">
        <v>0.43041722963797152</v>
      </c>
      <c r="M13889">
        <f t="shared" ca="1" si="216"/>
        <v>3.1400405035407326</v>
      </c>
    </row>
    <row r="13890" spans="1:13" x14ac:dyDescent="0.25">
      <c r="A13890" s="9"/>
      <c r="H13890" s="9"/>
      <c r="J13890">
        <v>13</v>
      </c>
      <c r="K13890">
        <f ca="1">SIMULATION!$D$3*SIMULATION!$D$17/$H13877/(SIMULATION!$D$17-$I13877)*(((EXP(-$I13877*$J13890))/(1-EXP(-SIMULATION!$D$4*$I13877)))-(EXP(-SIMULATION!$D$17*$J13890)/(1-EXP(-SIMULATION!$D$4*SIMULATION!$D$17))))</f>
        <v>2.0780688789203223</v>
      </c>
      <c r="L13890">
        <v>-3.9394951363508526E-2</v>
      </c>
      <c r="M13890">
        <f t="shared" ca="1" si="216"/>
        <v>1.9962034565052356</v>
      </c>
    </row>
    <row r="13891" spans="1:13" x14ac:dyDescent="0.25">
      <c r="A13891" s="9"/>
      <c r="H13891" s="9"/>
      <c r="J13891">
        <v>14</v>
      </c>
      <c r="K13891">
        <f ca="1">SIMULATION!$D$3*SIMULATION!$D$17/$H13877/(SIMULATION!$D$17-$I13877)*(((EXP(-$I13877*$J13891))/(1-EXP(-SIMULATION!$D$4*$I13877)))-(EXP(-SIMULATION!$D$17*$J13891)/(1-EXP(-SIMULATION!$D$4*SIMULATION!$D$17))))</f>
        <v>1.9657364751145103</v>
      </c>
      <c r="L13891">
        <v>-4.102012637640283E-2</v>
      </c>
      <c r="M13891">
        <f t="shared" ref="M13891:M13954" ca="1" si="217">$K13891*(1+$L13891)</f>
        <v>1.8851017164826085</v>
      </c>
    </row>
    <row r="13892" spans="1:13" x14ac:dyDescent="0.25">
      <c r="A13892" s="9"/>
      <c r="H13892" s="9"/>
      <c r="J13892">
        <v>15</v>
      </c>
      <c r="K13892">
        <f ca="1">SIMULATION!$D$3*SIMULATION!$D$17/$H13877/(SIMULATION!$D$17-$I13877)*(((EXP(-$I13877*$J13892))/(1-EXP(-SIMULATION!$D$4*$I13877)))-(EXP(-SIMULATION!$D$17*$J13892)/(1-EXP(-SIMULATION!$D$4*SIMULATION!$D$17))))</f>
        <v>1.8585439671886801</v>
      </c>
      <c r="L13892">
        <v>8.532182449415697E-2</v>
      </c>
      <c r="M13892">
        <f t="shared" ca="1" si="217"/>
        <v>2.0171183293718267</v>
      </c>
    </row>
    <row r="13893" spans="1:13" x14ac:dyDescent="0.25">
      <c r="A13893" s="9"/>
      <c r="H13893" s="9"/>
      <c r="J13893">
        <v>16</v>
      </c>
      <c r="K13893">
        <f ca="1">SIMULATION!$D$3*SIMULATION!$D$17/$H13877/(SIMULATION!$D$17-$I13877)*(((EXP(-$I13877*$J13893))/(1-EXP(-SIMULATION!$D$4*$I13877)))-(EXP(-SIMULATION!$D$17*$J13893)/(1-EXP(-SIMULATION!$D$4*SIMULATION!$D$17))))</f>
        <v>1.7566001646239331</v>
      </c>
      <c r="L13893">
        <v>-3.0895185663652757E-3</v>
      </c>
      <c r="M13893">
        <f t="shared" ca="1" si="217"/>
        <v>1.751173115801647</v>
      </c>
    </row>
    <row r="13894" spans="1:13" x14ac:dyDescent="0.25">
      <c r="A13894" s="9"/>
      <c r="H13894" s="9"/>
      <c r="J13894">
        <v>17</v>
      </c>
      <c r="K13894">
        <f ca="1">SIMULATION!$D$3*SIMULATION!$D$17/$H13877/(SIMULATION!$D$17-$I13877)*(((EXP(-$I13877*$J13894))/(1-EXP(-SIMULATION!$D$4*$I13877)))-(EXP(-SIMULATION!$D$17*$J13894)/(1-EXP(-SIMULATION!$D$4*SIMULATION!$D$17))))</f>
        <v>1.6598662442391079</v>
      </c>
      <c r="L13894">
        <v>0.24455333858538181</v>
      </c>
      <c r="M13894">
        <f t="shared" ca="1" si="217"/>
        <v>2.0657920758729604</v>
      </c>
    </row>
    <row r="13895" spans="1:13" x14ac:dyDescent="0.25">
      <c r="A13895" s="9"/>
      <c r="H13895" s="9"/>
      <c r="J13895">
        <v>18</v>
      </c>
      <c r="K13895">
        <f ca="1">SIMULATION!$D$3*SIMULATION!$D$17/$H13877/(SIMULATION!$D$17-$I13877)*(((EXP(-$I13877*$J13895))/(1-EXP(-SIMULATION!$D$4*$I13877)))-(EXP(-SIMULATION!$D$17*$J13895)/(1-EXP(-SIMULATION!$D$4*SIMULATION!$D$17))))</f>
        <v>1.5682148037251682</v>
      </c>
      <c r="L13895">
        <v>-1.2311188856126292E-2</v>
      </c>
      <c r="M13895">
        <f t="shared" ca="1" si="217"/>
        <v>1.5489082151095346</v>
      </c>
    </row>
    <row r="13896" spans="1:13" x14ac:dyDescent="0.25">
      <c r="A13896" s="9"/>
      <c r="H13896" s="9"/>
      <c r="J13896">
        <v>19</v>
      </c>
      <c r="K13896">
        <f ca="1">SIMULATION!$D$3*SIMULATION!$D$17/$H13877/(SIMULATION!$D$17-$I13877)*(((EXP(-$I13877*$J13896))/(1-EXP(-SIMULATION!$D$4*$I13877)))-(EXP(-SIMULATION!$D$17*$J13896)/(1-EXP(-SIMULATION!$D$4*SIMULATION!$D$17))))</f>
        <v>1.4814673698988499</v>
      </c>
      <c r="L13896">
        <v>-0.14564950314319977</v>
      </c>
      <c r="M13896">
        <f t="shared" ca="1" si="217"/>
        <v>1.2656923835502194</v>
      </c>
    </row>
    <row r="13897" spans="1:13" x14ac:dyDescent="0.25">
      <c r="A13897" s="9"/>
      <c r="H13897" s="9"/>
      <c r="J13897">
        <v>20</v>
      </c>
      <c r="K13897">
        <f ca="1">SIMULATION!$D$3*SIMULATION!$D$17/$H13877/(SIMULATION!$D$17-$I13877)*(((EXP(-$I13877*$J13897))/(1-EXP(-SIMULATION!$D$4*$I13877)))-(EXP(-SIMULATION!$D$17*$J13897)/(1-EXP(-SIMULATION!$D$4*SIMULATION!$D$17))))</f>
        <v>1.3994181188012804</v>
      </c>
      <c r="L13897">
        <v>-0.13543310089600566</v>
      </c>
      <c r="M13897">
        <f t="shared" ca="1" si="217"/>
        <v>1.2098905835219682</v>
      </c>
    </row>
    <row r="13898" spans="1:13" x14ac:dyDescent="0.25">
      <c r="A13898" s="9"/>
      <c r="H13898" s="9"/>
      <c r="J13898">
        <v>21</v>
      </c>
      <c r="K13898">
        <f ca="1">SIMULATION!$D$3*SIMULATION!$D$17/$H13877/(SIMULATION!$D$17-$I13877)*(((EXP(-$I13877*$J13898))/(1-EXP(-SIMULATION!$D$4*$I13877)))-(EXP(-SIMULATION!$D$17*$J13898)/(1-EXP(-SIMULATION!$D$4*SIMULATION!$D$17))))</f>
        <v>1.3218487775641448</v>
      </c>
      <c r="L13898">
        <v>-0.39904411504339854</v>
      </c>
      <c r="M13898">
        <f t="shared" ca="1" si="217"/>
        <v>0.79437280189986248</v>
      </c>
    </row>
    <row r="13899" spans="1:13" x14ac:dyDescent="0.25">
      <c r="A13899" s="9"/>
      <c r="H13899" s="9"/>
      <c r="J13899">
        <v>22</v>
      </c>
      <c r="K13899">
        <f ca="1">SIMULATION!$D$3*SIMULATION!$D$17/$H13877/(SIMULATION!$D$17-$I13877)*(((EXP(-$I13877*$J13899))/(1-EXP(-SIMULATION!$D$4*$I13877)))-(EXP(-SIMULATION!$D$17*$J13899)/(1-EXP(-SIMULATION!$D$4*SIMULATION!$D$17))))</f>
        <v>1.2485378919158339</v>
      </c>
      <c r="L13899">
        <v>0.25319622815082748</v>
      </c>
      <c r="M13899">
        <f t="shared" ca="1" si="217"/>
        <v>1.5646629768523086</v>
      </c>
    </row>
    <row r="13900" spans="1:13" x14ac:dyDescent="0.25">
      <c r="A13900" s="9"/>
      <c r="H13900" s="9"/>
      <c r="J13900">
        <v>23</v>
      </c>
      <c r="K13900">
        <f ca="1">SIMULATION!$D$3*SIMULATION!$D$17/$H13877/(SIMULATION!$D$17-$I13877)*(((EXP(-$I13877*$J13900))/(1-EXP(-SIMULATION!$D$4*$I13877)))-(EXP(-SIMULATION!$D$17*$J13900)/(1-EXP(-SIMULATION!$D$4*SIMULATION!$D$17))))</f>
        <v>1.1792664987098365</v>
      </c>
      <c r="L13900">
        <v>-0.2679697466931209</v>
      </c>
      <c r="M13900">
        <f t="shared" ca="1" si="217"/>
        <v>0.863258753766878</v>
      </c>
    </row>
    <row r="13901" spans="1:13" x14ac:dyDescent="0.25">
      <c r="A13901" s="9"/>
      <c r="H13901" s="9"/>
      <c r="J13901">
        <v>24</v>
      </c>
      <c r="K13901">
        <f ca="1">SIMULATION!$D$3*SIMULATION!$D$17/$H13877/(SIMULATION!$D$17-$I13877)*(((EXP(-$I13877*$J13901))/(1-EXP(-SIMULATION!$D$4*$I13877)))-(EXP(-SIMULATION!$D$17*$J13901)/(1-EXP(-SIMULATION!$D$4*SIMULATION!$D$17))))</f>
        <v>1.1138215094916479</v>
      </c>
      <c r="L13901">
        <v>-0.13522632128205189</v>
      </c>
      <c r="M13901">
        <f t="shared" ca="1" si="217"/>
        <v>0.96320352419827027</v>
      </c>
    </row>
    <row r="13902" spans="1:13" x14ac:dyDescent="0.25">
      <c r="A13902" s="9">
        <v>557</v>
      </c>
      <c r="B13902" s="2">
        <f ca="1">NORMINV(RAND(),SIMULATION!D7,SIMULATION!D8)</f>
        <v>60.126853962219222</v>
      </c>
      <c r="C13902" s="2">
        <v>2</v>
      </c>
      <c r="D13902" s="2">
        <f ca="1">SIMULATION!$D$11*(1+(SIMULATION!$D$12*LN(1+$C13902)))*(1+(SIMULATION!$D$13*(($B13902/63.5)-1)))</f>
        <v>9.9875655975084889</v>
      </c>
      <c r="E13902" s="2">
        <v>-0.33315550767506746</v>
      </c>
      <c r="F13902" s="2">
        <f ca="1">D13902*(1+E13902)</f>
        <v>6.6601531104325105</v>
      </c>
      <c r="G13902" s="2">
        <v>-0.13537965556413814</v>
      </c>
      <c r="H13902" s="9">
        <f>SIMULATION!$D$15*EXP($G$13902)</f>
        <v>192.80481648219117</v>
      </c>
      <c r="I13902" s="2">
        <f ca="1">$F13902/$H13902</f>
        <v>3.4543499648763645E-2</v>
      </c>
      <c r="J13902">
        <v>0</v>
      </c>
      <c r="K13902">
        <f ca="1">SIMULATION!$D$3*SIMULATION!$D$17/$H13902/(SIMULATION!$D$17-$I13902)*(((EXP(-$I13902*$J13902))/(1-EXP(-SIMULATION!$D$4*$I13902)))-(EXP(-SIMULATION!$D$17*$J13902)/(1-EXP(-SIMULATION!$D$4*SIMULATION!$D$17))))</f>
        <v>2.3952767739525163</v>
      </c>
      <c r="L13902">
        <v>1.4166667320133179E-2</v>
      </c>
      <c r="M13902">
        <f t="shared" ca="1" si="217"/>
        <v>2.4292098631487438</v>
      </c>
    </row>
    <row r="13903" spans="1:13" x14ac:dyDescent="0.25">
      <c r="A13903" s="9"/>
      <c r="H13903" s="9"/>
      <c r="J13903">
        <v>1</v>
      </c>
      <c r="K13903">
        <f ca="1">SIMULATION!$D$3*SIMULATION!$D$17/$H13902/(SIMULATION!$D$17-$I13902)*(((EXP(-$I13902*$J13903))/(1-EXP(-SIMULATION!$D$4*$I13902)))-(EXP(-SIMULATION!$D$17*$J13903)/(1-EXP(-SIMULATION!$D$4*SIMULATION!$D$17))))</f>
        <v>3.3197853851513628</v>
      </c>
      <c r="L13903">
        <v>-7.8228388381043734E-2</v>
      </c>
      <c r="M13903">
        <f t="shared" ca="1" si="217"/>
        <v>3.0600839247000291</v>
      </c>
    </row>
    <row r="13904" spans="1:13" x14ac:dyDescent="0.25">
      <c r="A13904" s="9"/>
      <c r="H13904" s="9"/>
      <c r="J13904">
        <v>2</v>
      </c>
      <c r="K13904">
        <f ca="1">SIMULATION!$D$3*SIMULATION!$D$17/$H13902/(SIMULATION!$D$17-$I13902)*(((EXP(-$I13902*$J13904))/(1-EXP(-SIMULATION!$D$4*$I13902)))-(EXP(-SIMULATION!$D$17*$J13904)/(1-EXP(-SIMULATION!$D$4*SIMULATION!$D$17))))</f>
        <v>3.8516312612078121</v>
      </c>
      <c r="L13904">
        <v>0.65192527193716354</v>
      </c>
      <c r="M13904">
        <f t="shared" ca="1" si="217"/>
        <v>6.3626070185723949</v>
      </c>
    </row>
    <row r="13905" spans="1:13" x14ac:dyDescent="0.25">
      <c r="A13905" s="9"/>
      <c r="H13905" s="9"/>
      <c r="J13905">
        <v>3</v>
      </c>
      <c r="K13905">
        <f ca="1">SIMULATION!$D$3*SIMULATION!$D$17/$H13902/(SIMULATION!$D$17-$I13902)*(((EXP(-$I13902*$J13905))/(1-EXP(-SIMULATION!$D$4*$I13902)))-(EXP(-SIMULATION!$D$17*$J13905)/(1-EXP(-SIMULATION!$D$4*SIMULATION!$D$17))))</f>
        <v>4.1339069747618478</v>
      </c>
      <c r="L13905">
        <v>1.5497166172961899E-3</v>
      </c>
      <c r="M13905">
        <f t="shared" ca="1" si="217"/>
        <v>4.1403133590949928</v>
      </c>
    </row>
    <row r="13906" spans="1:13" x14ac:dyDescent="0.25">
      <c r="A13906" s="9"/>
      <c r="H13906" s="9"/>
      <c r="J13906">
        <v>4</v>
      </c>
      <c r="K13906">
        <f ca="1">SIMULATION!$D$3*SIMULATION!$D$17/$H13902/(SIMULATION!$D$17-$I13902)*(((EXP(-$I13902*$J13906))/(1-EXP(-SIMULATION!$D$4*$I13902)))-(EXP(-SIMULATION!$D$17*$J13906)/(1-EXP(-SIMULATION!$D$4*SIMULATION!$D$17))))</f>
        <v>4.2582398552674414</v>
      </c>
      <c r="L13906">
        <v>-0.23440832086177038</v>
      </c>
      <c r="M13906">
        <f t="shared" ca="1" si="217"/>
        <v>3.2600730009675321</v>
      </c>
    </row>
    <row r="13907" spans="1:13" x14ac:dyDescent="0.25">
      <c r="A13907" s="9"/>
      <c r="H13907" s="9"/>
      <c r="J13907">
        <v>5</v>
      </c>
      <c r="K13907">
        <f ca="1">SIMULATION!$D$3*SIMULATION!$D$17/$H13902/(SIMULATION!$D$17-$I13902)*(((EXP(-$I13902*$J13907))/(1-EXP(-SIMULATION!$D$4*$I13902)))-(EXP(-SIMULATION!$D$17*$J13907)/(1-EXP(-SIMULATION!$D$4*SIMULATION!$D$17))))</f>
        <v>4.2832794271408678</v>
      </c>
      <c r="L13907">
        <v>0.30074391359990815</v>
      </c>
      <c r="M13907">
        <f t="shared" ca="1" si="217"/>
        <v>5.5714496451011852</v>
      </c>
    </row>
    <row r="13908" spans="1:13" x14ac:dyDescent="0.25">
      <c r="A13908" s="9"/>
      <c r="H13908" s="9"/>
      <c r="J13908">
        <v>6</v>
      </c>
      <c r="K13908">
        <f ca="1">SIMULATION!$D$3*SIMULATION!$D$17/$H13902/(SIMULATION!$D$17-$I13902)*(((EXP(-$I13902*$J13908))/(1-EXP(-SIMULATION!$D$4*$I13902)))-(EXP(-SIMULATION!$D$17*$J13908)/(1-EXP(-SIMULATION!$D$4*SIMULATION!$D$17))))</f>
        <v>4.2465445283839385</v>
      </c>
      <c r="L13908">
        <v>-0.14213018038277453</v>
      </c>
      <c r="M13908">
        <f t="shared" ca="1" si="217"/>
        <v>3.6429823885612449</v>
      </c>
    </row>
    <row r="13909" spans="1:13" x14ac:dyDescent="0.25">
      <c r="A13909" s="9"/>
      <c r="H13909" s="9"/>
      <c r="J13909">
        <v>7</v>
      </c>
      <c r="K13909">
        <f ca="1">SIMULATION!$D$3*SIMULATION!$D$17/$H13902/(SIMULATION!$D$17-$I13902)*(((EXP(-$I13902*$J13909))/(1-EXP(-SIMULATION!$D$4*$I13902)))-(EXP(-SIMULATION!$D$17*$J13909)/(1-EXP(-SIMULATION!$D$4*SIMULATION!$D$17))))</f>
        <v>4.1720151539897463</v>
      </c>
      <c r="L13909">
        <v>7.8700249094170505E-2</v>
      </c>
      <c r="M13909">
        <f t="shared" ca="1" si="217"/>
        <v>4.5003537858333935</v>
      </c>
    </row>
    <row r="13910" spans="1:13" x14ac:dyDescent="0.25">
      <c r="A13910" s="9"/>
      <c r="H13910" s="9"/>
      <c r="J13910">
        <v>8</v>
      </c>
      <c r="K13910">
        <f ca="1">SIMULATION!$D$3*SIMULATION!$D$17/$H13902/(SIMULATION!$D$17-$I13902)*(((EXP(-$I13902*$J13910))/(1-EXP(-SIMULATION!$D$4*$I13902)))-(EXP(-SIMULATION!$D$17*$J13910)/(1-EXP(-SIMULATION!$D$4*SIMULATION!$D$17))))</f>
        <v>4.0749974183297191</v>
      </c>
      <c r="L13910">
        <v>0.557887082886251</v>
      </c>
      <c r="M13910">
        <f t="shared" ca="1" si="217"/>
        <v>6.3483858408106899</v>
      </c>
    </row>
    <row r="13911" spans="1:13" x14ac:dyDescent="0.25">
      <c r="A13911" s="9"/>
      <c r="H13911" s="9"/>
      <c r="J13911">
        <v>9</v>
      </c>
      <c r="K13911">
        <f ca="1">SIMULATION!$D$3*SIMULATION!$D$17/$H13902/(SIMULATION!$D$17-$I13902)*(((EXP(-$I13902*$J13911))/(1-EXP(-SIMULATION!$D$4*$I13902)))-(EXP(-SIMULATION!$D$17*$J13911)/(1-EXP(-SIMULATION!$D$4*SIMULATION!$D$17))))</f>
        <v>3.9652410685382615</v>
      </c>
      <c r="L13911">
        <v>-4.5431346559192613E-2</v>
      </c>
      <c r="M13911">
        <f t="shared" ca="1" si="217"/>
        <v>3.7850948273627569</v>
      </c>
    </row>
    <row r="13912" spans="1:13" x14ac:dyDescent="0.25">
      <c r="A13912" s="9"/>
      <c r="H13912" s="9"/>
      <c r="J13912">
        <v>10</v>
      </c>
      <c r="K13912">
        <f ca="1">SIMULATION!$D$3*SIMULATION!$D$17/$H13902/(SIMULATION!$D$17-$I13902)*(((EXP(-$I13902*$J13912))/(1-EXP(-SIMULATION!$D$4*$I13902)))-(EXP(-SIMULATION!$D$17*$J13912)/(1-EXP(-SIMULATION!$D$4*SIMULATION!$D$17))))</f>
        <v>3.8489371926210714</v>
      </c>
      <c r="L13912">
        <v>-0.36785204829845675</v>
      </c>
      <c r="M13912">
        <f t="shared" ca="1" si="217"/>
        <v>2.4330977625432983</v>
      </c>
    </row>
    <row r="13913" spans="1:13" x14ac:dyDescent="0.25">
      <c r="A13913" s="9"/>
      <c r="H13913" s="9"/>
      <c r="J13913">
        <v>11</v>
      </c>
      <c r="K13913">
        <f ca="1">SIMULATION!$D$3*SIMULATION!$D$17/$H13902/(SIMULATION!$D$17-$I13902)*(((EXP(-$I13902*$J13913))/(1-EXP(-SIMULATION!$D$4*$I13902)))-(EXP(-SIMULATION!$D$17*$J13913)/(1-EXP(-SIMULATION!$D$4*SIMULATION!$D$17))))</f>
        <v>3.7299983315397784</v>
      </c>
      <c r="L13913">
        <v>0.60636741704172425</v>
      </c>
      <c r="M13913">
        <f t="shared" ca="1" si="217"/>
        <v>5.9917477854054955</v>
      </c>
    </row>
    <row r="13914" spans="1:13" x14ac:dyDescent="0.25">
      <c r="A13914" s="9"/>
      <c r="H13914" s="9"/>
      <c r="J13914">
        <v>12</v>
      </c>
      <c r="K13914">
        <f ca="1">SIMULATION!$D$3*SIMULATION!$D$17/$H13902/(SIMULATION!$D$17-$I13902)*(((EXP(-$I13902*$J13914))/(1-EXP(-SIMULATION!$D$4*$I13902)))-(EXP(-SIMULATION!$D$17*$J13914)/(1-EXP(-SIMULATION!$D$4*SIMULATION!$D$17))))</f>
        <v>3.6108787406451941</v>
      </c>
      <c r="L13914">
        <v>0.34509801602959528</v>
      </c>
      <c r="M13914">
        <f t="shared" ca="1" si="217"/>
        <v>4.8569858301652946</v>
      </c>
    </row>
    <row r="13915" spans="1:13" x14ac:dyDescent="0.25">
      <c r="A13915" s="9"/>
      <c r="H13915" s="9"/>
      <c r="J13915">
        <v>13</v>
      </c>
      <c r="K13915">
        <f ca="1">SIMULATION!$D$3*SIMULATION!$D$17/$H13902/(SIMULATION!$D$17-$I13902)*(((EXP(-$I13902*$J13915))/(1-EXP(-SIMULATION!$D$4*$I13902)))-(EXP(-SIMULATION!$D$17*$J13915)/(1-EXP(-SIMULATION!$D$4*SIMULATION!$D$17))))</f>
        <v>3.4930999698726306</v>
      </c>
      <c r="L13915">
        <v>0.25619417390318183</v>
      </c>
      <c r="M13915">
        <f t="shared" ca="1" si="217"/>
        <v>4.3880118310153788</v>
      </c>
    </row>
    <row r="13916" spans="1:13" x14ac:dyDescent="0.25">
      <c r="A13916" s="9"/>
      <c r="H13916" s="9"/>
      <c r="J13916">
        <v>14</v>
      </c>
      <c r="K13916">
        <f ca="1">SIMULATION!$D$3*SIMULATION!$D$17/$H13902/(SIMULATION!$D$17-$I13902)*(((EXP(-$I13902*$J13916))/(1-EXP(-SIMULATION!$D$4*$I13902)))-(EXP(-SIMULATION!$D$17*$J13916)/(1-EXP(-SIMULATION!$D$4*SIMULATION!$D$17))))</f>
        <v>3.3775876071936257</v>
      </c>
      <c r="L13916">
        <v>0.19413913371093264</v>
      </c>
      <c r="M13916">
        <f t="shared" ca="1" si="217"/>
        <v>4.0333095392869778</v>
      </c>
    </row>
    <row r="13917" spans="1:13" x14ac:dyDescent="0.25">
      <c r="A13917" s="9"/>
      <c r="H13917" s="9"/>
      <c r="J13917">
        <v>15</v>
      </c>
      <c r="K13917">
        <f ca="1">SIMULATION!$D$3*SIMULATION!$D$17/$H13902/(SIMULATION!$D$17-$I13902)*(((EXP(-$I13902*$J13917))/(1-EXP(-SIMULATION!$D$4*$I13902)))-(EXP(-SIMULATION!$D$17*$J13917)/(1-EXP(-SIMULATION!$D$4*SIMULATION!$D$17))))</f>
        <v>3.2648870129726122</v>
      </c>
      <c r="L13917">
        <v>0.16228801344926133</v>
      </c>
      <c r="M13917">
        <f t="shared" ca="1" si="217"/>
        <v>3.79473904044423</v>
      </c>
    </row>
    <row r="13918" spans="1:13" x14ac:dyDescent="0.25">
      <c r="A13918" s="9"/>
      <c r="H13918" s="9"/>
      <c r="J13918">
        <v>16</v>
      </c>
      <c r="K13918">
        <f ca="1">SIMULATION!$D$3*SIMULATION!$D$17/$H13902/(SIMULATION!$D$17-$I13902)*(((EXP(-$I13902*$J13918))/(1-EXP(-SIMULATION!$D$4*$I13902)))-(EXP(-SIMULATION!$D$17*$J13918)/(1-EXP(-SIMULATION!$D$4*SIMULATION!$D$17))))</f>
        <v>3.1553015107618689</v>
      </c>
      <c r="L13918">
        <v>0.15459024145224942</v>
      </c>
      <c r="M13918">
        <f t="shared" ca="1" si="217"/>
        <v>3.643080333165194</v>
      </c>
    </row>
    <row r="13919" spans="1:13" x14ac:dyDescent="0.25">
      <c r="A13919" s="9"/>
      <c r="H13919" s="9"/>
      <c r="J13919">
        <v>17</v>
      </c>
      <c r="K13919">
        <f ca="1">SIMULATION!$D$3*SIMULATION!$D$17/$H13902/(SIMULATION!$D$17-$I13902)*(((EXP(-$I13902*$J13919))/(1-EXP(-SIMULATION!$D$4*$I13902)))-(EXP(-SIMULATION!$D$17*$J13919)/(1-EXP(-SIMULATION!$D$4*SIMULATION!$D$17))))</f>
        <v>3.0489808882356484</v>
      </c>
      <c r="L13919">
        <v>3.0018929329137335E-2</v>
      </c>
      <c r="M13919">
        <f t="shared" ca="1" si="217"/>
        <v>3.1405080300454844</v>
      </c>
    </row>
    <row r="13920" spans="1:13" x14ac:dyDescent="0.25">
      <c r="A13920" s="9"/>
      <c r="H13920" s="9"/>
      <c r="J13920">
        <v>18</v>
      </c>
      <c r="K13920">
        <f ca="1">SIMULATION!$D$3*SIMULATION!$D$17/$H13902/(SIMULATION!$D$17-$I13902)*(((EXP(-$I13902*$J13920))/(1-EXP(-SIMULATION!$D$4*$I13902)))-(EXP(-SIMULATION!$D$17*$J13920)/(1-EXP(-SIMULATION!$D$4*SIMULATION!$D$17))))</f>
        <v>2.9459780575254451</v>
      </c>
      <c r="L13920">
        <v>-0.12024540675277606</v>
      </c>
      <c r="M13920">
        <f t="shared" ca="1" si="217"/>
        <v>2.5917377277135447</v>
      </c>
    </row>
    <row r="13921" spans="1:13" x14ac:dyDescent="0.25">
      <c r="A13921" s="9"/>
      <c r="H13921" s="9"/>
      <c r="J13921">
        <v>19</v>
      </c>
      <c r="K13921">
        <f ca="1">SIMULATION!$D$3*SIMULATION!$D$17/$H13902/(SIMULATION!$D$17-$I13902)*(((EXP(-$I13902*$J13921))/(1-EXP(-SIMULATION!$D$4*$I13902)))-(EXP(-SIMULATION!$D$17*$J13921)/(1-EXP(-SIMULATION!$D$4*SIMULATION!$D$17))))</f>
        <v>2.8462853131332921</v>
      </c>
      <c r="L13921">
        <v>-0.41847313522163693</v>
      </c>
      <c r="M13921">
        <f t="shared" ca="1" si="217"/>
        <v>1.6551913744111049</v>
      </c>
    </row>
    <row r="13922" spans="1:13" x14ac:dyDescent="0.25">
      <c r="A13922" s="9"/>
      <c r="H13922" s="9"/>
      <c r="J13922">
        <v>20</v>
      </c>
      <c r="K13922">
        <f ca="1">SIMULATION!$D$3*SIMULATION!$D$17/$H13902/(SIMULATION!$D$17-$I13902)*(((EXP(-$I13902*$J13922))/(1-EXP(-SIMULATION!$D$4*$I13902)))-(EXP(-SIMULATION!$D$17*$J13922)/(1-EXP(-SIMULATION!$D$4*SIMULATION!$D$17))))</f>
        <v>2.7498575172231563</v>
      </c>
      <c r="L13922">
        <v>0.19632039792425104</v>
      </c>
      <c r="M13922">
        <f t="shared" ca="1" si="217"/>
        <v>3.2897106392393991</v>
      </c>
    </row>
    <row r="13923" spans="1:13" x14ac:dyDescent="0.25">
      <c r="A13923" s="9"/>
      <c r="H13923" s="9"/>
      <c r="J13923">
        <v>21</v>
      </c>
      <c r="K13923">
        <f ca="1">SIMULATION!$D$3*SIMULATION!$D$17/$H13902/(SIMULATION!$D$17-$I13902)*(((EXP(-$I13902*$J13923))/(1-EXP(-SIMULATION!$D$4*$I13902)))-(EXP(-SIMULATION!$D$17*$J13923)/(1-EXP(-SIMULATION!$D$4*SIMULATION!$D$17))))</f>
        <v>2.656626909344999</v>
      </c>
      <c r="L13923">
        <v>-5.8299958008508644E-2</v>
      </c>
      <c r="M13923">
        <f t="shared" ca="1" si="217"/>
        <v>2.5017456720859115</v>
      </c>
    </row>
    <row r="13924" spans="1:13" x14ac:dyDescent="0.25">
      <c r="A13924" s="9"/>
      <c r="H13924" s="9"/>
      <c r="J13924">
        <v>22</v>
      </c>
      <c r="K13924">
        <f ca="1">SIMULATION!$D$3*SIMULATION!$D$17/$H13902/(SIMULATION!$D$17-$I13902)*(((EXP(-$I13902*$J13924))/(1-EXP(-SIMULATION!$D$4*$I13902)))-(EXP(-SIMULATION!$D$17*$J13924)/(1-EXP(-SIMULATION!$D$4*SIMULATION!$D$17))))</f>
        <v>2.5665125505208355</v>
      </c>
      <c r="L13924">
        <v>0.35390970749654871</v>
      </c>
      <c r="M13924">
        <f t="shared" ca="1" si="217"/>
        <v>3.4748262565618857</v>
      </c>
    </row>
    <row r="13925" spans="1:13" x14ac:dyDescent="0.25">
      <c r="A13925" s="9"/>
      <c r="H13925" s="9"/>
      <c r="J13925">
        <v>23</v>
      </c>
      <c r="K13925">
        <f ca="1">SIMULATION!$D$3*SIMULATION!$D$17/$H13902/(SIMULATION!$D$17-$I13902)*(((EXP(-$I13902*$J13925))/(1-EXP(-SIMULATION!$D$4*$I13902)))-(EXP(-SIMULATION!$D$17*$J13925)/(1-EXP(-SIMULATION!$D$4*SIMULATION!$D$17))))</f>
        <v>2.4794263304732826</v>
      </c>
      <c r="L13925">
        <v>-0.4714043454461167</v>
      </c>
      <c r="M13925">
        <f t="shared" ca="1" si="217"/>
        <v>1.3106139840746576</v>
      </c>
    </row>
    <row r="13926" spans="1:13" x14ac:dyDescent="0.25">
      <c r="A13926" s="9"/>
      <c r="H13926" s="9"/>
      <c r="J13926">
        <v>24</v>
      </c>
      <c r="K13926">
        <f ca="1">SIMULATION!$D$3*SIMULATION!$D$17/$H13902/(SIMULATION!$D$17-$I13902)*(((EXP(-$I13902*$J13926))/(1-EXP(-SIMULATION!$D$4*$I13902)))-(EXP(-SIMULATION!$D$17*$J13926)/(1-EXP(-SIMULATION!$D$4*SIMULATION!$D$17))))</f>
        <v>2.3952767739525167</v>
      </c>
      <c r="L13926">
        <v>-0.60403313247172707</v>
      </c>
      <c r="M13926">
        <f t="shared" ca="1" si="217"/>
        <v>0.94845024104520514</v>
      </c>
    </row>
    <row r="13927" spans="1:13" x14ac:dyDescent="0.25">
      <c r="A13927" s="9">
        <v>558</v>
      </c>
      <c r="B13927" s="2">
        <f ca="1">NORMINV(RAND(),SIMULATION!D7,SIMULATION!D8)</f>
        <v>56.841846310694997</v>
      </c>
      <c r="C13927" s="2">
        <v>2</v>
      </c>
      <c r="D13927" s="2">
        <f ca="1">SIMULATION!$D$11*(1+(SIMULATION!$D$12*LN(1+$C13927)))*(1+(SIMULATION!$D$13*(($B13927/63.5)-1)))</f>
        <v>9.7436152225828945</v>
      </c>
      <c r="E13927" s="2">
        <v>-5.5473127906421737E-3</v>
      </c>
      <c r="F13927" s="2">
        <f ca="1">D13927*(1+E13927)</f>
        <v>9.6895643412315646</v>
      </c>
      <c r="G13927" s="2">
        <v>0.85404015255240906</v>
      </c>
      <c r="H13927" s="9">
        <f>SIMULATION!$D$15*EXP($G$13927)</f>
        <v>518.58200418201534</v>
      </c>
      <c r="I13927" s="2">
        <f ca="1">$F13927/$H13927</f>
        <v>1.8684729248396089E-2</v>
      </c>
      <c r="J13927">
        <v>0</v>
      </c>
      <c r="K13927">
        <f ca="1">SIMULATION!$D$3*SIMULATION!$D$17/$H13927/(SIMULATION!$D$17-$I13927)*(((EXP(-$I13927*$J13927))/(1-EXP(-SIMULATION!$D$4*$I13927)))-(EXP(-SIMULATION!$D$17*$J13927)/(1-EXP(-SIMULATION!$D$4*SIMULATION!$D$17))))</f>
        <v>1.9564184722100679</v>
      </c>
      <c r="L13927">
        <v>-0.11343610961886312</v>
      </c>
      <c r="M13927">
        <f t="shared" ca="1" si="217"/>
        <v>1.734489971936078</v>
      </c>
    </row>
    <row r="13928" spans="1:13" x14ac:dyDescent="0.25">
      <c r="A13928" s="9"/>
      <c r="H13928" s="9"/>
      <c r="J13928">
        <v>1</v>
      </c>
      <c r="K13928">
        <f ca="1">SIMULATION!$D$3*SIMULATION!$D$17/$H13927/(SIMULATION!$D$17-$I13927)*(((EXP(-$I13927*$J13928))/(1-EXP(-SIMULATION!$D$4*$I13927)))-(EXP(-SIMULATION!$D$17*$J13928)/(1-EXP(-SIMULATION!$D$4*SIMULATION!$D$17))))</f>
        <v>2.2973501896982689</v>
      </c>
      <c r="L13928">
        <v>-0.11701178328384838</v>
      </c>
      <c r="M13928">
        <f t="shared" ca="1" si="217"/>
        <v>2.028533147174187</v>
      </c>
    </row>
    <row r="13929" spans="1:13" x14ac:dyDescent="0.25">
      <c r="A13929" s="9"/>
      <c r="H13929" s="9"/>
      <c r="J13929">
        <v>2</v>
      </c>
      <c r="K13929">
        <f ca="1">SIMULATION!$D$3*SIMULATION!$D$17/$H13927/(SIMULATION!$D$17-$I13927)*(((EXP(-$I13927*$J13929))/(1-EXP(-SIMULATION!$D$4*$I13927)))-(EXP(-SIMULATION!$D$17*$J13929)/(1-EXP(-SIMULATION!$D$4*SIMULATION!$D$17))))</f>
        <v>2.496508617820282</v>
      </c>
      <c r="L13929">
        <v>-9.3955157032751396E-2</v>
      </c>
      <c r="M13929">
        <f t="shared" ca="1" si="217"/>
        <v>2.2619487585993605</v>
      </c>
    </row>
    <row r="13930" spans="1:13" x14ac:dyDescent="0.25">
      <c r="A13930" s="9"/>
      <c r="H13930" s="9"/>
      <c r="J13930">
        <v>3</v>
      </c>
      <c r="K13930">
        <f ca="1">SIMULATION!$D$3*SIMULATION!$D$17/$H13927/(SIMULATION!$D$17-$I13927)*(((EXP(-$I13927*$J13930))/(1-EXP(-SIMULATION!$D$4*$I13927)))-(EXP(-SIMULATION!$D$17*$J13930)/(1-EXP(-SIMULATION!$D$4*SIMULATION!$D$17))))</f>
        <v>2.6051728973153803</v>
      </c>
      <c r="L13930">
        <v>-6.2229493469632739E-2</v>
      </c>
      <c r="M13930">
        <f t="shared" ca="1" si="217"/>
        <v>2.4430543075146289</v>
      </c>
    </row>
    <row r="13931" spans="1:13" x14ac:dyDescent="0.25">
      <c r="A13931" s="9"/>
      <c r="H13931" s="9"/>
      <c r="J13931">
        <v>4</v>
      </c>
      <c r="K13931">
        <f ca="1">SIMULATION!$D$3*SIMULATION!$D$17/$H13927/(SIMULATION!$D$17-$I13927)*(((EXP(-$I13927*$J13931))/(1-EXP(-SIMULATION!$D$4*$I13927)))-(EXP(-SIMULATION!$D$17*$J13931)/(1-EXP(-SIMULATION!$D$4*SIMULATION!$D$17))))</f>
        <v>2.6561973264870224</v>
      </c>
      <c r="L13931">
        <v>-0.14100698674141141</v>
      </c>
      <c r="M13931">
        <f t="shared" ca="1" si="217"/>
        <v>2.2816549452884942</v>
      </c>
    </row>
    <row r="13932" spans="1:13" x14ac:dyDescent="0.25">
      <c r="A13932" s="9"/>
      <c r="H13932" s="9"/>
      <c r="J13932">
        <v>5</v>
      </c>
      <c r="K13932">
        <f ca="1">SIMULATION!$D$3*SIMULATION!$D$17/$H13927/(SIMULATION!$D$17-$I13927)*(((EXP(-$I13927*$J13932))/(1-EXP(-SIMULATION!$D$4*$I13927)))-(EXP(-SIMULATION!$D$17*$J13932)/(1-EXP(-SIMULATION!$D$4*SIMULATION!$D$17))))</f>
        <v>2.6706292398670346</v>
      </c>
      <c r="L13932">
        <v>-0.2013632877435349</v>
      </c>
      <c r="M13932">
        <f t="shared" ca="1" si="217"/>
        <v>2.1328625557833907</v>
      </c>
    </row>
    <row r="13933" spans="1:13" x14ac:dyDescent="0.25">
      <c r="A13933" s="9"/>
      <c r="H13933" s="9"/>
      <c r="J13933">
        <v>6</v>
      </c>
      <c r="K13933">
        <f ca="1">SIMULATION!$D$3*SIMULATION!$D$17/$H13927/(SIMULATION!$D$17-$I13927)*(((EXP(-$I13927*$J13933))/(1-EXP(-SIMULATION!$D$4*$I13927)))-(EXP(-SIMULATION!$D$17*$J13933)/(1-EXP(-SIMULATION!$D$4*SIMULATION!$D$17))))</f>
        <v>2.6619499032510245</v>
      </c>
      <c r="L13933">
        <v>4.0133569661586689E-2</v>
      </c>
      <c r="M13933">
        <f t="shared" ca="1" si="217"/>
        <v>2.7687834551288035</v>
      </c>
    </row>
    <row r="13934" spans="1:13" x14ac:dyDescent="0.25">
      <c r="A13934" s="9"/>
      <c r="H13934" s="9"/>
      <c r="J13934">
        <v>7</v>
      </c>
      <c r="K13934">
        <f ca="1">SIMULATION!$D$3*SIMULATION!$D$17/$H13927/(SIMULATION!$D$17-$I13927)*(((EXP(-$I13927*$J13934))/(1-EXP(-SIMULATION!$D$4*$I13927)))-(EXP(-SIMULATION!$D$17*$J13934)/(1-EXP(-SIMULATION!$D$4*SIMULATION!$D$17))))</f>
        <v>2.6387921799627461</v>
      </c>
      <c r="L13934">
        <v>-4.1308675146763715E-2</v>
      </c>
      <c r="M13934">
        <f t="shared" ca="1" si="217"/>
        <v>2.5297871710208444</v>
      </c>
    </row>
    <row r="13935" spans="1:13" x14ac:dyDescent="0.25">
      <c r="A13935" s="9"/>
      <c r="H13935" s="9"/>
      <c r="J13935">
        <v>8</v>
      </c>
      <c r="K13935">
        <f ca="1">SIMULATION!$D$3*SIMULATION!$D$17/$H13927/(SIMULATION!$D$17-$I13927)*(((EXP(-$I13927*$J13935))/(1-EXP(-SIMULATION!$D$4*$I13927)))-(EXP(-SIMULATION!$D$17*$J13935)/(1-EXP(-SIMULATION!$D$4*SIMULATION!$D$17))))</f>
        <v>2.6066820751852249</v>
      </c>
      <c r="L13935">
        <v>0.10907489754945167</v>
      </c>
      <c r="M13935">
        <f t="shared" ca="1" si="217"/>
        <v>2.8910056554800456</v>
      </c>
    </row>
    <row r="13936" spans="1:13" x14ac:dyDescent="0.25">
      <c r="A13936" s="9"/>
      <c r="H13936" s="9"/>
      <c r="J13936">
        <v>9</v>
      </c>
      <c r="K13936">
        <f ca="1">SIMULATION!$D$3*SIMULATION!$D$17/$H13927/(SIMULATION!$D$17-$I13927)*(((EXP(-$I13927*$J13936))/(1-EXP(-SIMULATION!$D$4*$I13927)))-(EXP(-SIMULATION!$D$17*$J13936)/(1-EXP(-SIMULATION!$D$4*SIMULATION!$D$17))))</f>
        <v>2.5691547577011651</v>
      </c>
      <c r="L13936">
        <v>-0.32667275683504138</v>
      </c>
      <c r="M13936">
        <f t="shared" ca="1" si="217"/>
        <v>1.7298818902670627</v>
      </c>
    </row>
    <row r="13937" spans="1:13" x14ac:dyDescent="0.25">
      <c r="A13937" s="9"/>
      <c r="H13937" s="9"/>
      <c r="J13937">
        <v>10</v>
      </c>
      <c r="K13937">
        <f ca="1">SIMULATION!$D$3*SIMULATION!$D$17/$H13927/(SIMULATION!$D$17-$I13927)*(((EXP(-$I13927*$J13937))/(1-EXP(-SIMULATION!$D$4*$I13927)))-(EXP(-SIMULATION!$D$17*$J13937)/(1-EXP(-SIMULATION!$D$4*SIMULATION!$D$17))))</f>
        <v>2.528469731611708</v>
      </c>
      <c r="L13937">
        <v>-0.10613627409005666</v>
      </c>
      <c r="M13937">
        <f t="shared" ca="1" si="217"/>
        <v>2.2601073751489555</v>
      </c>
    </row>
    <row r="13938" spans="1:13" x14ac:dyDescent="0.25">
      <c r="A13938" s="9"/>
      <c r="H13938" s="9"/>
      <c r="J13938">
        <v>11</v>
      </c>
      <c r="K13938">
        <f ca="1">SIMULATION!$D$3*SIMULATION!$D$17/$H13927/(SIMULATION!$D$17-$I13927)*(((EXP(-$I13927*$J13938))/(1-EXP(-SIMULATION!$D$4*$I13927)))-(EXP(-SIMULATION!$D$17*$J13938)/(1-EXP(-SIMULATION!$D$4*SIMULATION!$D$17))))</f>
        <v>2.4860691336692384</v>
      </c>
      <c r="L13938">
        <v>0.51228774360605189</v>
      </c>
      <c r="M13938">
        <f t="shared" ca="1" si="217"/>
        <v>3.759651880605305</v>
      </c>
    </row>
    <row r="13939" spans="1:13" x14ac:dyDescent="0.25">
      <c r="A13939" s="9"/>
      <c r="H13939" s="9"/>
      <c r="J13939">
        <v>12</v>
      </c>
      <c r="K13939">
        <f ca="1">SIMULATION!$D$3*SIMULATION!$D$17/$H13927/(SIMULATION!$D$17-$I13927)*(((EXP(-$I13927*$J13939))/(1-EXP(-SIMULATION!$D$4*$I13927)))-(EXP(-SIMULATION!$D$17*$J13939)/(1-EXP(-SIMULATION!$D$4*SIMULATION!$D$17))))</f>
        <v>2.4428714193060377</v>
      </c>
      <c r="L13939">
        <v>7.4122294950317053E-2</v>
      </c>
      <c r="M13939">
        <f t="shared" ca="1" si="217"/>
        <v>2.6239426551735394</v>
      </c>
    </row>
    <row r="13940" spans="1:13" x14ac:dyDescent="0.25">
      <c r="A13940" s="9"/>
      <c r="H13940" s="9"/>
      <c r="J13940">
        <v>13</v>
      </c>
      <c r="K13940">
        <f ca="1">SIMULATION!$D$3*SIMULATION!$D$17/$H13927/(SIMULATION!$D$17-$I13927)*(((EXP(-$I13927*$J13940))/(1-EXP(-SIMULATION!$D$4*$I13927)))-(EXP(-SIMULATION!$D$17*$J13940)/(1-EXP(-SIMULATION!$D$4*SIMULATION!$D$17))))</f>
        <v>2.3994595617806489</v>
      </c>
      <c r="L13940">
        <v>0.35684667736277798</v>
      </c>
      <c r="M13940">
        <f t="shared" ca="1" si="217"/>
        <v>3.2556987338684205</v>
      </c>
    </row>
    <row r="13941" spans="1:13" x14ac:dyDescent="0.25">
      <c r="A13941" s="9"/>
      <c r="H13941" s="9"/>
      <c r="J13941">
        <v>14</v>
      </c>
      <c r="K13941">
        <f ca="1">SIMULATION!$D$3*SIMULATION!$D$17/$H13927/(SIMULATION!$D$17-$I13927)*(((EXP(-$I13927*$J13941))/(1-EXP(-SIMULATION!$D$4*$I13927)))-(EXP(-SIMULATION!$D$17*$J13941)/(1-EXP(-SIMULATION!$D$4*SIMULATION!$D$17))))</f>
        <v>2.356201652806126</v>
      </c>
      <c r="L13941">
        <v>-0.12569240635184273</v>
      </c>
      <c r="M13941">
        <f t="shared" ca="1" si="217"/>
        <v>2.0600449972147348</v>
      </c>
    </row>
    <row r="13942" spans="1:13" x14ac:dyDescent="0.25">
      <c r="A13942" s="9"/>
      <c r="H13942" s="9"/>
      <c r="J13942">
        <v>15</v>
      </c>
      <c r="K13942">
        <f ca="1">SIMULATION!$D$3*SIMULATION!$D$17/$H13927/(SIMULATION!$D$17-$I13927)*(((EXP(-$I13927*$J13942))/(1-EXP(-SIMULATION!$D$4*$I13927)))-(EXP(-SIMULATION!$D$17*$J13942)/(1-EXP(-SIMULATION!$D$4*SIMULATION!$D$17))))</f>
        <v>2.3133281844430047</v>
      </c>
      <c r="L13942">
        <v>-0.13347911139228896</v>
      </c>
      <c r="M13942">
        <f t="shared" ca="1" si="217"/>
        <v>2.0045471940248154</v>
      </c>
    </row>
    <row r="13943" spans="1:13" x14ac:dyDescent="0.25">
      <c r="A13943" s="9"/>
      <c r="H13943" s="9"/>
      <c r="J13943">
        <v>16</v>
      </c>
      <c r="K13943">
        <f ca="1">SIMULATION!$D$3*SIMULATION!$D$17/$H13927/(SIMULATION!$D$17-$I13927)*(((EXP(-$I13927*$J13943))/(1-EXP(-SIMULATION!$D$4*$I13927)))-(EXP(-SIMULATION!$D$17*$J13943)/(1-EXP(-SIMULATION!$D$4*SIMULATION!$D$17))))</f>
        <v>2.270981571330597</v>
      </c>
      <c r="L13943">
        <v>-0.59159760448027721</v>
      </c>
      <c r="M13943">
        <f t="shared" ca="1" si="217"/>
        <v>0.92747431391256008</v>
      </c>
    </row>
    <row r="13944" spans="1:13" x14ac:dyDescent="0.25">
      <c r="A13944" s="9"/>
      <c r="H13944" s="9"/>
      <c r="J13944">
        <v>17</v>
      </c>
      <c r="K13944">
        <f ca="1">SIMULATION!$D$3*SIMULATION!$D$17/$H13927/(SIMULATION!$D$17-$I13927)*(((EXP(-$I13927*$J13944))/(1-EXP(-SIMULATION!$D$4*$I13927)))-(EXP(-SIMULATION!$D$17*$J13944)/(1-EXP(-SIMULATION!$D$4*SIMULATION!$D$17))))</f>
        <v>2.2292478838880112</v>
      </c>
      <c r="L13944">
        <v>5.7850012642599938E-2</v>
      </c>
      <c r="M13944">
        <f t="shared" ca="1" si="217"/>
        <v>2.3582099021544218</v>
      </c>
    </row>
    <row r="13945" spans="1:13" x14ac:dyDescent="0.25">
      <c r="A13945" s="9"/>
      <c r="H13945" s="9"/>
      <c r="J13945">
        <v>18</v>
      </c>
      <c r="K13945">
        <f ca="1">SIMULATION!$D$3*SIMULATION!$D$17/$H13927/(SIMULATION!$D$17-$I13927)*(((EXP(-$I13927*$J13945))/(1-EXP(-SIMULATION!$D$4*$I13927)))-(EXP(-SIMULATION!$D$17*$J13945)/(1-EXP(-SIMULATION!$D$4*SIMULATION!$D$17))))</f>
        <v>2.188177181906934</v>
      </c>
      <c r="L13945">
        <v>0.23244441133439434</v>
      </c>
      <c r="M13945">
        <f t="shared" ca="1" si="217"/>
        <v>2.6968067388506451</v>
      </c>
    </row>
    <row r="13946" spans="1:13" x14ac:dyDescent="0.25">
      <c r="A13946" s="9"/>
      <c r="H13946" s="9"/>
      <c r="J13946">
        <v>19</v>
      </c>
      <c r="K13946">
        <f ca="1">SIMULATION!$D$3*SIMULATION!$D$17/$H13927/(SIMULATION!$D$17-$I13927)*(((EXP(-$I13927*$J13946))/(1-EXP(-SIMULATION!$D$4*$I13927)))-(EXP(-SIMULATION!$D$17*$J13946)/(1-EXP(-SIMULATION!$D$4*SIMULATION!$D$17))))</f>
        <v>2.147796543032261</v>
      </c>
      <c r="L13946">
        <v>5.4549834810109374E-2</v>
      </c>
      <c r="M13946">
        <f t="shared" ca="1" si="217"/>
        <v>2.2649584896603949</v>
      </c>
    </row>
    <row r="13947" spans="1:13" x14ac:dyDescent="0.25">
      <c r="A13947" s="9"/>
      <c r="H13947" s="9"/>
      <c r="J13947">
        <v>20</v>
      </c>
      <c r="K13947">
        <f ca="1">SIMULATION!$D$3*SIMULATION!$D$17/$H13927/(SIMULATION!$D$17-$I13927)*(((EXP(-$I13927*$J13947))/(1-EXP(-SIMULATION!$D$4*$I13927)))-(EXP(-SIMULATION!$D$17*$J13947)/(1-EXP(-SIMULATION!$D$4*SIMULATION!$D$17))))</f>
        <v>2.1081184099824553</v>
      </c>
      <c r="L13947">
        <v>-7.564033075069003E-2</v>
      </c>
      <c r="M13947">
        <f t="shared" ca="1" si="217"/>
        <v>1.9486596361897637</v>
      </c>
    </row>
    <row r="13948" spans="1:13" x14ac:dyDescent="0.25">
      <c r="A13948" s="9"/>
      <c r="H13948" s="9"/>
      <c r="J13948">
        <v>21</v>
      </c>
      <c r="K13948">
        <f ca="1">SIMULATION!$D$3*SIMULATION!$D$17/$H13927/(SIMULATION!$D$17-$I13927)*(((EXP(-$I13927*$J13948))/(1-EXP(-SIMULATION!$D$4*$I13927)))-(EXP(-SIMULATION!$D$17*$J13948)/(1-EXP(-SIMULATION!$D$4*SIMULATION!$D$17))))</f>
        <v>2.0691459379370203</v>
      </c>
      <c r="L13948">
        <v>-0.23416000377384857</v>
      </c>
      <c r="M13948">
        <f t="shared" ca="1" si="217"/>
        <v>1.5846347173010442</v>
      </c>
    </row>
    <row r="13949" spans="1:13" x14ac:dyDescent="0.25">
      <c r="A13949" s="9"/>
      <c r="H13949" s="9"/>
      <c r="J13949">
        <v>22</v>
      </c>
      <c r="K13949">
        <f ca="1">SIMULATION!$D$3*SIMULATION!$D$17/$H13927/(SIMULATION!$D$17-$I13927)*(((EXP(-$I13927*$J13949))/(1-EXP(-SIMULATION!$D$4*$I13927)))-(EXP(-SIMULATION!$D$17*$J13949)/(1-EXP(-SIMULATION!$D$4*SIMULATION!$D$17))))</f>
        <v>2.03087641958995</v>
      </c>
      <c r="L13949">
        <v>0.56310987148412739</v>
      </c>
      <c r="M13949">
        <f t="shared" ca="1" si="217"/>
        <v>3.1744829792253917</v>
      </c>
    </row>
    <row r="13950" spans="1:13" x14ac:dyDescent="0.25">
      <c r="A13950" s="9"/>
      <c r="H13950" s="9"/>
      <c r="J13950">
        <v>23</v>
      </c>
      <c r="K13950">
        <f ca="1">SIMULATION!$D$3*SIMULATION!$D$17/$H13927/(SIMULATION!$D$17-$I13927)*(((EXP(-$I13927*$J13950))/(1-EXP(-SIMULATION!$D$4*$I13927)))-(EXP(-SIMULATION!$D$17*$J13950)/(1-EXP(-SIMULATION!$D$4*SIMULATION!$D$17))))</f>
        <v>1.9933034783560191</v>
      </c>
      <c r="L13950">
        <v>-0.209570944076055</v>
      </c>
      <c r="M13950">
        <f t="shared" ca="1" si="217"/>
        <v>1.5755649865668637</v>
      </c>
    </row>
    <row r="13951" spans="1:13" x14ac:dyDescent="0.25">
      <c r="A13951" s="9"/>
      <c r="H13951" s="9"/>
      <c r="J13951">
        <v>24</v>
      </c>
      <c r="K13951">
        <f ca="1">SIMULATION!$D$3*SIMULATION!$D$17/$H13927/(SIMULATION!$D$17-$I13927)*(((EXP(-$I13927*$J13951))/(1-EXP(-SIMULATION!$D$4*$I13927)))-(EXP(-SIMULATION!$D$17*$J13951)/(1-EXP(-SIMULATION!$D$4*SIMULATION!$D$17))))</f>
        <v>1.9564184722100677</v>
      </c>
      <c r="L13951">
        <v>-0.27268272671267152</v>
      </c>
      <c r="M13951">
        <f t="shared" ca="1" si="217"/>
        <v>1.4229369486167875</v>
      </c>
    </row>
    <row r="13952" spans="1:13" x14ac:dyDescent="0.25">
      <c r="A13952" s="9">
        <v>559</v>
      </c>
      <c r="B13952" s="2">
        <f ca="1">NORMINV(RAND(),SIMULATION!D7,SIMULATION!D8)</f>
        <v>55.914409811916045</v>
      </c>
      <c r="C13952" s="2">
        <v>2</v>
      </c>
      <c r="D13952" s="2">
        <f ca="1">SIMULATION!$D$11*(1+(SIMULATION!$D$12*LN(1+$C13952)))*(1+(SIMULATION!$D$13*(($B13952/63.5)-1)))</f>
        <v>9.6747421770385937</v>
      </c>
      <c r="E13952" s="2">
        <v>-8.6788183304571762E-2</v>
      </c>
      <c r="F13952" s="2">
        <f ca="1">D13952*(1+E13952)</f>
        <v>8.8350888795532967</v>
      </c>
      <c r="G13952" s="2">
        <v>0.5051938244847568</v>
      </c>
      <c r="H13952" s="9">
        <f>SIMULATION!$D$15*EXP($G$13952)</f>
        <v>365.86040138678214</v>
      </c>
      <c r="I13952" s="2">
        <f ca="1">$F13952/$H13952</f>
        <v>2.4148797864060104E-2</v>
      </c>
      <c r="J13952">
        <v>0</v>
      </c>
      <c r="K13952">
        <f ca="1">SIMULATION!$D$3*SIMULATION!$D$17/$H13952/(SIMULATION!$D$17-$I13952)*(((EXP(-$I13952*$J13952))/(1-EXP(-SIMULATION!$D$4*$I13952)))-(EXP(-SIMULATION!$D$17*$J13952)/(1-EXP(-SIMULATION!$D$4*SIMULATION!$D$17))))</f>
        <v>2.0241859484678373</v>
      </c>
      <c r="L13952">
        <v>-0.53243728267401902</v>
      </c>
      <c r="M13952">
        <f t="shared" ca="1" si="217"/>
        <v>0.94643388243869009</v>
      </c>
    </row>
    <row r="13953" spans="1:13" x14ac:dyDescent="0.25">
      <c r="A13953" s="9"/>
      <c r="H13953" s="9"/>
      <c r="J13953">
        <v>1</v>
      </c>
      <c r="K13953">
        <f ca="1">SIMULATION!$D$3*SIMULATION!$D$17/$H13952/(SIMULATION!$D$17-$I13952)*(((EXP(-$I13952*$J13953))/(1-EXP(-SIMULATION!$D$4*$I13952)))-(EXP(-SIMULATION!$D$17*$J13953)/(1-EXP(-SIMULATION!$D$4*SIMULATION!$D$17))))</f>
        <v>2.5089094292430993</v>
      </c>
      <c r="L13953">
        <v>-0.1198590413536164</v>
      </c>
      <c r="M13953">
        <f t="shared" ca="1" si="217"/>
        <v>2.2081939502109726</v>
      </c>
    </row>
    <row r="13954" spans="1:13" x14ac:dyDescent="0.25">
      <c r="A13954" s="9"/>
      <c r="H13954" s="9"/>
      <c r="J13954">
        <v>2</v>
      </c>
      <c r="K13954">
        <f ca="1">SIMULATION!$D$3*SIMULATION!$D$17/$H13952/(SIMULATION!$D$17-$I13952)*(((EXP(-$I13952*$J13954))/(1-EXP(-SIMULATION!$D$4*$I13952)))-(EXP(-SIMULATION!$D$17*$J13954)/(1-EXP(-SIMULATION!$D$4*SIMULATION!$D$17))))</f>
        <v>2.7906199100481994</v>
      </c>
      <c r="L13954">
        <v>0.35198259878323479</v>
      </c>
      <c r="M13954">
        <f t="shared" ca="1" si="217"/>
        <v>3.7728695582032015</v>
      </c>
    </row>
    <row r="13955" spans="1:13" x14ac:dyDescent="0.25">
      <c r="A13955" s="9"/>
      <c r="H13955" s="9"/>
      <c r="J13955">
        <v>3</v>
      </c>
      <c r="K13955">
        <f ca="1">SIMULATION!$D$3*SIMULATION!$D$17/$H13952/(SIMULATION!$D$17-$I13952)*(((EXP(-$I13952*$J13955))/(1-EXP(-SIMULATION!$D$4*$I13952)))-(EXP(-SIMULATION!$D$17*$J13955)/(1-EXP(-SIMULATION!$D$4*SIMULATION!$D$17))))</f>
        <v>2.9429245616083044</v>
      </c>
      <c r="L13955">
        <v>-0.24620354206878781</v>
      </c>
      <c r="M13955">
        <f t="shared" ref="M13955:M14018" ca="1" si="218">$K13955*(1+$L13955)</f>
        <v>2.2183661104991055</v>
      </c>
    </row>
    <row r="13956" spans="1:13" x14ac:dyDescent="0.25">
      <c r="A13956" s="9"/>
      <c r="H13956" s="9"/>
      <c r="J13956">
        <v>4</v>
      </c>
      <c r="K13956">
        <f ca="1">SIMULATION!$D$3*SIMULATION!$D$17/$H13952/(SIMULATION!$D$17-$I13952)*(((EXP(-$I13952*$J13956))/(1-EXP(-SIMULATION!$D$4*$I13952)))-(EXP(-SIMULATION!$D$17*$J13956)/(1-EXP(-SIMULATION!$D$4*SIMULATION!$D$17))))</f>
        <v>3.0129761867939657</v>
      </c>
      <c r="L13956">
        <v>-0.46193208461197238</v>
      </c>
      <c r="M13956">
        <f t="shared" ca="1" si="218"/>
        <v>1.6211858159419978</v>
      </c>
    </row>
    <row r="13957" spans="1:13" x14ac:dyDescent="0.25">
      <c r="A13957" s="9"/>
      <c r="H13957" s="9"/>
      <c r="J13957">
        <v>5</v>
      </c>
      <c r="K13957">
        <f ca="1">SIMULATION!$D$3*SIMULATION!$D$17/$H13952/(SIMULATION!$D$17-$I13952)*(((EXP(-$I13952*$J13957))/(1-EXP(-SIMULATION!$D$4*$I13952)))-(EXP(-SIMULATION!$D$17*$J13957)/(1-EXP(-SIMULATION!$D$4*SIMULATION!$D$17))))</f>
        <v>3.0309753800522019</v>
      </c>
      <c r="L13957">
        <v>-0.19524093640057985</v>
      </c>
      <c r="M13957">
        <f t="shared" ca="1" si="218"/>
        <v>2.4392049086437066</v>
      </c>
    </row>
    <row r="13958" spans="1:13" x14ac:dyDescent="0.25">
      <c r="A13958" s="9"/>
      <c r="H13958" s="9"/>
      <c r="J13958">
        <v>6</v>
      </c>
      <c r="K13958">
        <f ca="1">SIMULATION!$D$3*SIMULATION!$D$17/$H13952/(SIMULATION!$D$17-$I13952)*(((EXP(-$I13952*$J13958))/(1-EXP(-SIMULATION!$D$4*$I13952)))-(EXP(-SIMULATION!$D$17*$J13958)/(1-EXP(-SIMULATION!$D$4*SIMULATION!$D$17))))</f>
        <v>3.0162597324749032</v>
      </c>
      <c r="L13958">
        <v>1.5663813554143671E-2</v>
      </c>
      <c r="M13958">
        <f t="shared" ca="1" si="218"/>
        <v>3.0635058625552611</v>
      </c>
    </row>
    <row r="13959" spans="1:13" x14ac:dyDescent="0.25">
      <c r="A13959" s="9"/>
      <c r="H13959" s="9"/>
      <c r="J13959">
        <v>7</v>
      </c>
      <c r="K13959">
        <f ca="1">SIMULATION!$D$3*SIMULATION!$D$17/$H13952/(SIMULATION!$D$17-$I13952)*(((EXP(-$I13952*$J13959))/(1-EXP(-SIMULATION!$D$4*$I13952)))-(EXP(-SIMULATION!$D$17*$J13959)/(1-EXP(-SIMULATION!$D$4*SIMULATION!$D$17))))</f>
        <v>2.9812059330822098</v>
      </c>
      <c r="L13959">
        <v>1.9181769996099943E-2</v>
      </c>
      <c r="M13959">
        <f t="shared" ca="1" si="218"/>
        <v>3.038390739601601</v>
      </c>
    </row>
    <row r="13960" spans="1:13" x14ac:dyDescent="0.25">
      <c r="A13960" s="9"/>
      <c r="H13960" s="9"/>
      <c r="J13960">
        <v>8</v>
      </c>
      <c r="K13960">
        <f ca="1">SIMULATION!$D$3*SIMULATION!$D$17/$H13952/(SIMULATION!$D$17-$I13952)*(((EXP(-$I13952*$J13960))/(1-EXP(-SIMULATION!$D$4*$I13952)))-(EXP(-SIMULATION!$D$17*$J13960)/(1-EXP(-SIMULATION!$D$4*SIMULATION!$D$17))))</f>
        <v>2.9337303211244561</v>
      </c>
      <c r="L13960">
        <v>9.4740816646559867E-2</v>
      </c>
      <c r="M13960">
        <f t="shared" ca="1" si="218"/>
        <v>3.2116743275685615</v>
      </c>
    </row>
    <row r="13961" spans="1:13" x14ac:dyDescent="0.25">
      <c r="A13961" s="9"/>
      <c r="H13961" s="9"/>
      <c r="J13961">
        <v>9</v>
      </c>
      <c r="K13961">
        <f ca="1">SIMULATION!$D$3*SIMULATION!$D$17/$H13952/(SIMULATION!$D$17-$I13952)*(((EXP(-$I13952*$J13961))/(1-EXP(-SIMULATION!$D$4*$I13952)))-(EXP(-SIMULATION!$D$17*$J13961)/(1-EXP(-SIMULATION!$D$4*SIMULATION!$D$17))))</f>
        <v>2.8788912919857861</v>
      </c>
      <c r="L13961">
        <v>0.33176050013670588</v>
      </c>
      <c r="M13961">
        <f t="shared" ca="1" si="218"/>
        <v>3.8339937068541978</v>
      </c>
    </row>
    <row r="13962" spans="1:13" x14ac:dyDescent="0.25">
      <c r="A13962" s="9"/>
      <c r="H13962" s="9"/>
      <c r="J13962">
        <v>10</v>
      </c>
      <c r="K13962">
        <f ca="1">SIMULATION!$D$3*SIMULATION!$D$17/$H13952/(SIMULATION!$D$17-$I13952)*(((EXP(-$I13952*$J13962))/(1-EXP(-SIMULATION!$D$4*$I13952)))-(EXP(-SIMULATION!$D$17*$J13962)/(1-EXP(-SIMULATION!$D$4*SIMULATION!$D$17))))</f>
        <v>2.8199161492802265</v>
      </c>
      <c r="L13962">
        <v>7.3532751562446583E-2</v>
      </c>
      <c r="M13962">
        <f t="shared" ca="1" si="218"/>
        <v>3.0272723429121804</v>
      </c>
    </row>
    <row r="13963" spans="1:13" x14ac:dyDescent="0.25">
      <c r="A13963" s="9"/>
      <c r="H13963" s="9"/>
      <c r="J13963">
        <v>11</v>
      </c>
      <c r="K13963">
        <f ca="1">SIMULATION!$D$3*SIMULATION!$D$17/$H13952/(SIMULATION!$D$17-$I13952)*(((EXP(-$I13952*$J13963))/(1-EXP(-SIMULATION!$D$4*$I13952)))-(EXP(-SIMULATION!$D$17*$J13963)/(1-EXP(-SIMULATION!$D$4*SIMULATION!$D$17))))</f>
        <v>2.7588591282986892</v>
      </c>
      <c r="L13963">
        <v>-2.4253036640531196E-2</v>
      </c>
      <c r="M13963">
        <f t="shared" ca="1" si="218"/>
        <v>2.6919484167739971</v>
      </c>
    </row>
    <row r="13964" spans="1:13" x14ac:dyDescent="0.25">
      <c r="A13964" s="9"/>
      <c r="H13964" s="9"/>
      <c r="J13964">
        <v>12</v>
      </c>
      <c r="K13964">
        <f ca="1">SIMULATION!$D$3*SIMULATION!$D$17/$H13952/(SIMULATION!$D$17-$I13952)*(((EXP(-$I13952*$J13964))/(1-EXP(-SIMULATION!$D$4*$I13952)))-(EXP(-SIMULATION!$D$17*$J13964)/(1-EXP(-SIMULATION!$D$4*SIMULATION!$D$17))))</f>
        <v>2.6970230653020972</v>
      </c>
      <c r="L13964">
        <v>1.2792838211992969E-2</v>
      </c>
      <c r="M13964">
        <f t="shared" ca="1" si="218"/>
        <v>2.7315256450305205</v>
      </c>
    </row>
    <row r="13965" spans="1:13" x14ac:dyDescent="0.25">
      <c r="A13965" s="9"/>
      <c r="H13965" s="9"/>
      <c r="J13965">
        <v>13</v>
      </c>
      <c r="K13965">
        <f ca="1">SIMULATION!$D$3*SIMULATION!$D$17/$H13952/(SIMULATION!$D$17-$I13952)*(((EXP(-$I13952*$J13965))/(1-EXP(-SIMULATION!$D$4*$I13952)))-(EXP(-SIMULATION!$D$17*$J13965)/(1-EXP(-SIMULATION!$D$4*SIMULATION!$D$17))))</f>
        <v>2.6352296055283531</v>
      </c>
      <c r="L13965">
        <v>-7.1943401462613729E-2</v>
      </c>
      <c r="M13965">
        <f t="shared" ca="1" si="218"/>
        <v>2.4456422240716615</v>
      </c>
    </row>
    <row r="13966" spans="1:13" x14ac:dyDescent="0.25">
      <c r="A13966" s="9"/>
      <c r="H13966" s="9"/>
      <c r="J13966">
        <v>14</v>
      </c>
      <c r="K13966">
        <f ca="1">SIMULATION!$D$3*SIMULATION!$D$17/$H13952/(SIMULATION!$D$17-$I13952)*(((EXP(-$I13952*$J13966))/(1-EXP(-SIMULATION!$D$4*$I13952)))-(EXP(-SIMULATION!$D$17*$J13966)/(1-EXP(-SIMULATION!$D$4*SIMULATION!$D$17))))</f>
        <v>2.573992351319061</v>
      </c>
      <c r="L13966">
        <v>0.26432242113539012</v>
      </c>
      <c r="M13966">
        <f t="shared" ca="1" si="218"/>
        <v>3.2543562416036909</v>
      </c>
    </row>
    <row r="13967" spans="1:13" x14ac:dyDescent="0.25">
      <c r="A13967" s="9"/>
      <c r="H13967" s="9"/>
      <c r="J13967">
        <v>15</v>
      </c>
      <c r="K13967">
        <f ca="1">SIMULATION!$D$3*SIMULATION!$D$17/$H13952/(SIMULATION!$D$17-$I13952)*(((EXP(-$I13952*$J13967))/(1-EXP(-SIMULATION!$D$4*$I13952)))-(EXP(-SIMULATION!$D$17*$J13967)/(1-EXP(-SIMULATION!$D$4*SIMULATION!$D$17))))</f>
        <v>2.5136278121030351</v>
      </c>
      <c r="L13967">
        <v>0.19170006523228741</v>
      </c>
      <c r="M13967">
        <f t="shared" ca="1" si="218"/>
        <v>2.9954904276528787</v>
      </c>
    </row>
    <row r="13968" spans="1:13" x14ac:dyDescent="0.25">
      <c r="A13968" s="9"/>
      <c r="H13968" s="9"/>
      <c r="J13968">
        <v>16</v>
      </c>
      <c r="K13968">
        <f ca="1">SIMULATION!$D$3*SIMULATION!$D$17/$H13952/(SIMULATION!$D$17-$I13952)*(((EXP(-$I13952*$J13968))/(1-EXP(-SIMULATION!$D$4*$I13952)))-(EXP(-SIMULATION!$D$17*$J13968)/(1-EXP(-SIMULATION!$D$4*SIMULATION!$D$17))))</f>
        <v>2.454326496479605</v>
      </c>
      <c r="L13968">
        <v>0.58640134126750354</v>
      </c>
      <c r="M13968">
        <f t="shared" ca="1" si="218"/>
        <v>3.893546845923618</v>
      </c>
    </row>
    <row r="13969" spans="1:13" x14ac:dyDescent="0.25">
      <c r="A13969" s="9"/>
      <c r="H13969" s="9"/>
      <c r="J13969">
        <v>17</v>
      </c>
      <c r="K13969">
        <f ca="1">SIMULATION!$D$3*SIMULATION!$D$17/$H13952/(SIMULATION!$D$17-$I13952)*(((EXP(-$I13952*$J13969))/(1-EXP(-SIMULATION!$D$4*$I13952)))-(EXP(-SIMULATION!$D$17*$J13969)/(1-EXP(-SIMULATION!$D$4*SIMULATION!$D$17))))</f>
        <v>2.3961984625674693</v>
      </c>
      <c r="L13969">
        <v>-0.20152102639887065</v>
      </c>
      <c r="M13969">
        <f t="shared" ca="1" si="218"/>
        <v>1.9133140889354769</v>
      </c>
    </row>
    <row r="13970" spans="1:13" x14ac:dyDescent="0.25">
      <c r="A13970" s="9"/>
      <c r="H13970" s="9"/>
      <c r="J13970">
        <v>18</v>
      </c>
      <c r="K13970">
        <f ca="1">SIMULATION!$D$3*SIMULATION!$D$17/$H13952/(SIMULATION!$D$17-$I13952)*(((EXP(-$I13952*$J13970))/(1-EXP(-SIMULATION!$D$4*$I13952)))-(EXP(-SIMULATION!$D$17*$J13970)/(1-EXP(-SIMULATION!$D$4*SIMULATION!$D$17))))</f>
        <v>2.3393025007614709</v>
      </c>
      <c r="L13970">
        <v>0.3325371390712612</v>
      </c>
      <c r="M13970">
        <f t="shared" ca="1" si="218"/>
        <v>3.1172074617869376</v>
      </c>
    </row>
    <row r="13971" spans="1:13" x14ac:dyDescent="0.25">
      <c r="A13971" s="9"/>
      <c r="H13971" s="9"/>
      <c r="J13971">
        <v>19</v>
      </c>
      <c r="K13971">
        <f ca="1">SIMULATION!$D$3*SIMULATION!$D$17/$H13952/(SIMULATION!$D$17-$I13952)*(((EXP(-$I13952*$J13971))/(1-EXP(-SIMULATION!$D$4*$I13952)))-(EXP(-SIMULATION!$D$17*$J13971)/(1-EXP(-SIMULATION!$D$4*SIMULATION!$D$17))))</f>
        <v>2.283664827906347</v>
      </c>
      <c r="L13971">
        <v>-0.27467913650905001</v>
      </c>
      <c r="M13971">
        <f t="shared" ca="1" si="218"/>
        <v>1.6563897449009435</v>
      </c>
    </row>
    <row r="13972" spans="1:13" x14ac:dyDescent="0.25">
      <c r="A13972" s="9"/>
      <c r="H13972" s="9"/>
      <c r="J13972">
        <v>20</v>
      </c>
      <c r="K13972">
        <f ca="1">SIMULATION!$D$3*SIMULATION!$D$17/$H13952/(SIMULATION!$D$17-$I13952)*(((EXP(-$I13952*$J13972))/(1-EXP(-SIMULATION!$D$4*$I13952)))-(EXP(-SIMULATION!$D$17*$J13972)/(1-EXP(-SIMULATION!$D$4*SIMULATION!$D$17))))</f>
        <v>2.2292910602951692</v>
      </c>
      <c r="L13972">
        <v>-0.12715051289345305</v>
      </c>
      <c r="M13972">
        <f t="shared" ca="1" si="218"/>
        <v>1.9458355585898488</v>
      </c>
    </row>
    <row r="13973" spans="1:13" x14ac:dyDescent="0.25">
      <c r="A13973" s="9"/>
      <c r="H13973" s="9"/>
      <c r="J13973">
        <v>21</v>
      </c>
      <c r="K13973">
        <f ca="1">SIMULATION!$D$3*SIMULATION!$D$17/$H13952/(SIMULATION!$D$17-$I13952)*(((EXP(-$I13952*$J13973))/(1-EXP(-SIMULATION!$D$4*$I13952)))-(EXP(-SIMULATION!$D$17*$J13973)/(1-EXP(-SIMULATION!$D$4*SIMULATION!$D$17))))</f>
        <v>2.1761738797349244</v>
      </c>
      <c r="L13973">
        <v>0.25668284818412523</v>
      </c>
      <c r="M13973">
        <f t="shared" ca="1" si="218"/>
        <v>2.7347603893291828</v>
      </c>
    </row>
    <row r="13974" spans="1:13" x14ac:dyDescent="0.25">
      <c r="A13974" s="9"/>
      <c r="H13974" s="9"/>
      <c r="J13974">
        <v>22</v>
      </c>
      <c r="K13974">
        <f ca="1">SIMULATION!$D$3*SIMULATION!$D$17/$H13952/(SIMULATION!$D$17-$I13952)*(((EXP(-$I13952*$J13974))/(1-EXP(-SIMULATION!$D$4*$I13952)))-(EXP(-SIMULATION!$D$17*$J13974)/(1-EXP(-SIMULATION!$D$4*SIMULATION!$D$17))))</f>
        <v>2.1242979397805724</v>
      </c>
      <c r="L13974">
        <v>2.3904111556098132E-2</v>
      </c>
      <c r="M13974">
        <f t="shared" ca="1" si="218"/>
        <v>2.1750773947114763</v>
      </c>
    </row>
    <row r="13975" spans="1:13" x14ac:dyDescent="0.25">
      <c r="A13975" s="9"/>
      <c r="H13975" s="9"/>
      <c r="J13975">
        <v>23</v>
      </c>
      <c r="K13975">
        <f ca="1">SIMULATION!$D$3*SIMULATION!$D$17/$H13952/(SIMULATION!$D$17-$I13952)*(((EXP(-$I13952*$J13975))/(1-EXP(-SIMULATION!$D$4*$I13952)))-(EXP(-SIMULATION!$D$17*$J13975)/(1-EXP(-SIMULATION!$D$4*SIMULATION!$D$17))))</f>
        <v>2.0736430035539866</v>
      </c>
      <c r="L13975">
        <v>-0.23963477044402209</v>
      </c>
      <c r="M13975">
        <f t="shared" ca="1" si="218"/>
        <v>1.5767260384144746</v>
      </c>
    </row>
    <row r="13976" spans="1:13" x14ac:dyDescent="0.25">
      <c r="A13976" s="9"/>
      <c r="H13976" s="9"/>
      <c r="J13976">
        <v>24</v>
      </c>
      <c r="K13976">
        <f ca="1">SIMULATION!$D$3*SIMULATION!$D$17/$H13952/(SIMULATION!$D$17-$I13952)*(((EXP(-$I13952*$J13976))/(1-EXP(-SIMULATION!$D$4*$I13952)))-(EXP(-SIMULATION!$D$17*$J13976)/(1-EXP(-SIMULATION!$D$4*SIMULATION!$D$17))))</f>
        <v>2.0241859484678377</v>
      </c>
      <c r="L13976">
        <v>2.7971989670545417E-2</v>
      </c>
      <c r="M13976">
        <f t="shared" ca="1" si="218"/>
        <v>2.0808064569096434</v>
      </c>
    </row>
    <row r="13977" spans="1:13" x14ac:dyDescent="0.25">
      <c r="A13977" s="9">
        <v>560</v>
      </c>
      <c r="B13977" s="2">
        <f ca="1">NORMINV(RAND(),SIMULATION!D7,SIMULATION!D8)</f>
        <v>71.534377532178766</v>
      </c>
      <c r="C13977" s="2">
        <v>2</v>
      </c>
      <c r="D13977" s="2">
        <f ca="1">SIMULATION!$D$11*(1+(SIMULATION!$D$12*LN(1+$C13977)))*(1+(SIMULATION!$D$13*(($B13977/63.5)-1)))</f>
        <v>10.834708114991798</v>
      </c>
      <c r="E13977" s="2">
        <v>-0.22800690094833442</v>
      </c>
      <c r="F13977" s="2">
        <f ca="1">D13977*(1+E13977)</f>
        <v>8.3643198950127484</v>
      </c>
      <c r="G13977" s="2">
        <v>-0.48786395588349063</v>
      </c>
      <c r="H13977" s="9">
        <f>SIMULATION!$D$15*EXP($G$13977)</f>
        <v>135.53014166568425</v>
      </c>
      <c r="I13977" s="2">
        <f ca="1">$F13977/$H13977</f>
        <v>6.1715569630593575E-2</v>
      </c>
      <c r="J13977">
        <v>0</v>
      </c>
      <c r="K13977">
        <f ca="1">SIMULATION!$D$3*SIMULATION!$D$17/$H13977/(SIMULATION!$D$17-$I13977)*(((EXP(-$I13977*$J13977))/(1-EXP(-SIMULATION!$D$4*$I13977)))-(EXP(-SIMULATION!$D$17*$J13977)/(1-EXP(-SIMULATION!$D$4*SIMULATION!$D$17))))</f>
        <v>1.386420412746256</v>
      </c>
      <c r="L13977">
        <v>-2.0948099434740349E-2</v>
      </c>
      <c r="M13977">
        <f t="shared" ca="1" si="218"/>
        <v>1.3573775400816939</v>
      </c>
    </row>
    <row r="13978" spans="1:13" x14ac:dyDescent="0.25">
      <c r="A13978" s="9"/>
      <c r="H13978" s="9"/>
      <c r="J13978">
        <v>1</v>
      </c>
      <c r="K13978">
        <f ca="1">SIMULATION!$D$3*SIMULATION!$D$17/$H13977/(SIMULATION!$D$17-$I13977)*(((EXP(-$I13977*$J13978))/(1-EXP(-SIMULATION!$D$4*$I13977)))-(EXP(-SIMULATION!$D$17*$J13978)/(1-EXP(-SIMULATION!$D$4*SIMULATION!$D$17))))</f>
        <v>2.7137711949025203</v>
      </c>
      <c r="L13978">
        <v>0.44781527041209679</v>
      </c>
      <c r="M13978">
        <f t="shared" ca="1" si="218"/>
        <v>3.9290393763843516</v>
      </c>
    </row>
    <row r="13979" spans="1:13" x14ac:dyDescent="0.25">
      <c r="A13979" s="9"/>
      <c r="H13979" s="9"/>
      <c r="J13979">
        <v>2</v>
      </c>
      <c r="K13979">
        <f ca="1">SIMULATION!$D$3*SIMULATION!$D$17/$H13977/(SIMULATION!$D$17-$I13977)*(((EXP(-$I13977*$J13979))/(1-EXP(-SIMULATION!$D$4*$I13977)))-(EXP(-SIMULATION!$D$17*$J13979)/(1-EXP(-SIMULATION!$D$4*SIMULATION!$D$17))))</f>
        <v>3.4551249039346192</v>
      </c>
      <c r="L13979">
        <v>-0.28256409755128892</v>
      </c>
      <c r="M13979">
        <f t="shared" ca="1" si="218"/>
        <v>2.4788306535273499</v>
      </c>
    </row>
    <row r="13980" spans="1:13" x14ac:dyDescent="0.25">
      <c r="A13980" s="9"/>
      <c r="H13980" s="9"/>
      <c r="J13980">
        <v>3</v>
      </c>
      <c r="K13980">
        <f ca="1">SIMULATION!$D$3*SIMULATION!$D$17/$H13977/(SIMULATION!$D$17-$I13977)*(((EXP(-$I13977*$J13980))/(1-EXP(-SIMULATION!$D$4*$I13977)))-(EXP(-SIMULATION!$D$17*$J13980)/(1-EXP(-SIMULATION!$D$4*SIMULATION!$D$17))))</f>
        <v>3.8274957418175179</v>
      </c>
      <c r="L13980">
        <v>-0.13810728247520745</v>
      </c>
      <c r="M13980">
        <f t="shared" ca="1" si="218"/>
        <v>3.2988907062296726</v>
      </c>
    </row>
    <row r="13981" spans="1:13" x14ac:dyDescent="0.25">
      <c r="A13981" s="9"/>
      <c r="H13981" s="9"/>
      <c r="J13981">
        <v>4</v>
      </c>
      <c r="K13981">
        <f ca="1">SIMULATION!$D$3*SIMULATION!$D$17/$H13977/(SIMULATION!$D$17-$I13977)*(((EXP(-$I13977*$J13981))/(1-EXP(-SIMULATION!$D$4*$I13977)))-(EXP(-SIMULATION!$D$17*$J13981)/(1-EXP(-SIMULATION!$D$4*SIMULATION!$D$17))))</f>
        <v>3.9695603630969707</v>
      </c>
      <c r="L13981">
        <v>-2.0330966465815344E-2</v>
      </c>
      <c r="M13981">
        <f t="shared" ca="1" si="218"/>
        <v>3.8888553644708166</v>
      </c>
    </row>
    <row r="13982" spans="1:13" x14ac:dyDescent="0.25">
      <c r="A13982" s="9"/>
      <c r="H13982" s="9"/>
      <c r="J13982">
        <v>5</v>
      </c>
      <c r="K13982">
        <f ca="1">SIMULATION!$D$3*SIMULATION!$D$17/$H13977/(SIMULATION!$D$17-$I13977)*(((EXP(-$I13977*$J13982))/(1-EXP(-SIMULATION!$D$4*$I13977)))-(EXP(-SIMULATION!$D$17*$J13982)/(1-EXP(-SIMULATION!$D$4*SIMULATION!$D$17))))</f>
        <v>3.9698182402633306</v>
      </c>
      <c r="L13982">
        <v>-0.15783283822557487</v>
      </c>
      <c r="M13982">
        <f t="shared" ca="1" si="218"/>
        <v>3.3432505601629119</v>
      </c>
    </row>
    <row r="13983" spans="1:13" x14ac:dyDescent="0.25">
      <c r="A13983" s="9"/>
      <c r="H13983" s="9"/>
      <c r="J13983">
        <v>6</v>
      </c>
      <c r="K13983">
        <f ca="1">SIMULATION!$D$3*SIMULATION!$D$17/$H13977/(SIMULATION!$D$17-$I13977)*(((EXP(-$I13977*$J13983))/(1-EXP(-SIMULATION!$D$4*$I13977)))-(EXP(-SIMULATION!$D$17*$J13983)/(1-EXP(-SIMULATION!$D$4*SIMULATION!$D$17))))</f>
        <v>3.8846361078203087</v>
      </c>
      <c r="L13983">
        <v>-8.2883316174605426E-2</v>
      </c>
      <c r="M13983">
        <f t="shared" ca="1" si="218"/>
        <v>3.5626645850725494</v>
      </c>
    </row>
    <row r="13984" spans="1:13" x14ac:dyDescent="0.25">
      <c r="A13984" s="9"/>
      <c r="H13984" s="9"/>
      <c r="J13984">
        <v>7</v>
      </c>
      <c r="K13984">
        <f ca="1">SIMULATION!$D$3*SIMULATION!$D$17/$H13977/(SIMULATION!$D$17-$I13977)*(((EXP(-$I13977*$J13984))/(1-EXP(-SIMULATION!$D$4*$I13977)))-(EXP(-SIMULATION!$D$17*$J13984)/(1-EXP(-SIMULATION!$D$4*SIMULATION!$D$17))))</f>
        <v>3.749809962297495</v>
      </c>
      <c r="L13984">
        <v>-0.26986991190093962</v>
      </c>
      <c r="M13984">
        <f t="shared" ca="1" si="218"/>
        <v>2.7378490781270046</v>
      </c>
    </row>
    <row r="13985" spans="1:13" x14ac:dyDescent="0.25">
      <c r="A13985" s="9"/>
      <c r="H13985" s="9"/>
      <c r="J13985">
        <v>8</v>
      </c>
      <c r="K13985">
        <f ca="1">SIMULATION!$D$3*SIMULATION!$D$17/$H13977/(SIMULATION!$D$17-$I13977)*(((EXP(-$I13977*$J13985))/(1-EXP(-SIMULATION!$D$4*$I13977)))-(EXP(-SIMULATION!$D$17*$J13985)/(1-EXP(-SIMULATION!$D$4*SIMULATION!$D$17))))</f>
        <v>3.587973033613272</v>
      </c>
      <c r="L13985">
        <v>1.6729518840525013E-2</v>
      </c>
      <c r="M13985">
        <f t="shared" ca="1" si="218"/>
        <v>3.6479980960784006</v>
      </c>
    </row>
    <row r="13986" spans="1:13" x14ac:dyDescent="0.25">
      <c r="A13986" s="9"/>
      <c r="H13986" s="9"/>
      <c r="J13986">
        <v>9</v>
      </c>
      <c r="K13986">
        <f ca="1">SIMULATION!$D$3*SIMULATION!$D$17/$H13977/(SIMULATION!$D$17-$I13977)*(((EXP(-$I13977*$J13986))/(1-EXP(-SIMULATION!$D$4*$I13977)))-(EXP(-SIMULATION!$D$17*$J13986)/(1-EXP(-SIMULATION!$D$4*SIMULATION!$D$17))))</f>
        <v>3.4133418281850401</v>
      </c>
      <c r="L13986">
        <v>7.9236582406830604E-3</v>
      </c>
      <c r="M13986">
        <f t="shared" ca="1" si="218"/>
        <v>3.4403879822902064</v>
      </c>
    </row>
    <row r="13987" spans="1:13" x14ac:dyDescent="0.25">
      <c r="A13987" s="9"/>
      <c r="H13987" s="9"/>
      <c r="J13987">
        <v>10</v>
      </c>
      <c r="K13987">
        <f ca="1">SIMULATION!$D$3*SIMULATION!$D$17/$H13977/(SIMULATION!$D$17-$I13977)*(((EXP(-$I13977*$J13987))/(1-EXP(-SIMULATION!$D$4*$I13977)))-(EXP(-SIMULATION!$D$17*$J13987)/(1-EXP(-SIMULATION!$D$4*SIMULATION!$D$17))))</f>
        <v>3.2347564135055689</v>
      </c>
      <c r="L13987">
        <v>0.21354259054043745</v>
      </c>
      <c r="M13987">
        <f t="shared" ca="1" si="218"/>
        <v>3.925514677812842</v>
      </c>
    </row>
    <row r="13988" spans="1:13" x14ac:dyDescent="0.25">
      <c r="A13988" s="9"/>
      <c r="H13988" s="9"/>
      <c r="J13988">
        <v>11</v>
      </c>
      <c r="K13988">
        <f ca="1">SIMULATION!$D$3*SIMULATION!$D$17/$H13977/(SIMULATION!$D$17-$I13977)*(((EXP(-$I13977*$J13988))/(1-EXP(-SIMULATION!$D$4*$I13977)))-(EXP(-SIMULATION!$D$17*$J13988)/(1-EXP(-SIMULATION!$D$4*SIMULATION!$D$17))))</f>
        <v>3.057627676781085</v>
      </c>
      <c r="L13988">
        <v>0.50604563405135972</v>
      </c>
      <c r="M13988">
        <f t="shared" ca="1" si="218"/>
        <v>4.6049268131707555</v>
      </c>
    </row>
    <row r="13989" spans="1:13" x14ac:dyDescent="0.25">
      <c r="A13989" s="9"/>
      <c r="H13989" s="9"/>
      <c r="J13989">
        <v>12</v>
      </c>
      <c r="K13989">
        <f ca="1">SIMULATION!$D$3*SIMULATION!$D$17/$H13977/(SIMULATION!$D$17-$I13977)*(((EXP(-$I13977*$J13989))/(1-EXP(-SIMULATION!$D$4*$I13977)))-(EXP(-SIMULATION!$D$17*$J13989)/(1-EXP(-SIMULATION!$D$4*SIMULATION!$D$17))))</f>
        <v>2.8851842076305583</v>
      </c>
      <c r="L13989">
        <v>-9.5832729921366183E-2</v>
      </c>
      <c r="M13989">
        <f t="shared" ca="1" si="218"/>
        <v>2.608689128687308</v>
      </c>
    </row>
    <row r="13990" spans="1:13" x14ac:dyDescent="0.25">
      <c r="A13990" s="9"/>
      <c r="H13990" s="9"/>
      <c r="J13990">
        <v>13</v>
      </c>
      <c r="K13990">
        <f ca="1">SIMULATION!$D$3*SIMULATION!$D$17/$H13977/(SIMULATION!$D$17-$I13977)*(((EXP(-$I13977*$J13990))/(1-EXP(-SIMULATION!$D$4*$I13977)))-(EXP(-SIMULATION!$D$17*$J13990)/(1-EXP(-SIMULATION!$D$4*SIMULATION!$D$17))))</f>
        <v>2.7192704208100764</v>
      </c>
      <c r="L13990">
        <v>-3.9520525881686381E-3</v>
      </c>
      <c r="M13990">
        <f t="shared" ca="1" si="218"/>
        <v>2.7085237211055833</v>
      </c>
    </row>
    <row r="13991" spans="1:13" x14ac:dyDescent="0.25">
      <c r="A13991" s="9"/>
      <c r="H13991" s="9"/>
      <c r="J13991">
        <v>14</v>
      </c>
      <c r="K13991">
        <f ca="1">SIMULATION!$D$3*SIMULATION!$D$17/$H13977/(SIMULATION!$D$17-$I13977)*(((EXP(-$I13977*$J13991))/(1-EXP(-SIMULATION!$D$4*$I13977)))-(EXP(-SIMULATION!$D$17*$J13991)/(1-EXP(-SIMULATION!$D$4*SIMULATION!$D$17))))</f>
        <v>2.5608571571132011</v>
      </c>
      <c r="L13991">
        <v>5.2675349037210134E-2</v>
      </c>
      <c r="M13991">
        <f t="shared" ca="1" si="218"/>
        <v>2.6957512016985765</v>
      </c>
    </row>
    <row r="13992" spans="1:13" x14ac:dyDescent="0.25">
      <c r="A13992" s="9"/>
      <c r="H13992" s="9"/>
      <c r="J13992">
        <v>15</v>
      </c>
      <c r="K13992">
        <f ca="1">SIMULATION!$D$3*SIMULATION!$D$17/$H13977/(SIMULATION!$D$17-$I13977)*(((EXP(-$I13977*$J13992))/(1-EXP(-SIMULATION!$D$4*$I13977)))-(EXP(-SIMULATION!$D$17*$J13992)/(1-EXP(-SIMULATION!$D$4*SIMULATION!$D$17))))</f>
        <v>2.4103680845090283</v>
      </c>
      <c r="L13992">
        <v>7.101080901068145E-2</v>
      </c>
      <c r="M13992">
        <f t="shared" ca="1" si="218"/>
        <v>2.5815302722035409</v>
      </c>
    </row>
    <row r="13993" spans="1:13" x14ac:dyDescent="0.25">
      <c r="A13993" s="9"/>
      <c r="H13993" s="9"/>
      <c r="J13993">
        <v>16</v>
      </c>
      <c r="K13993">
        <f ca="1">SIMULATION!$D$3*SIMULATION!$D$17/$H13977/(SIMULATION!$D$17-$I13977)*(((EXP(-$I13977*$J13993))/(1-EXP(-SIMULATION!$D$4*$I13977)))-(EXP(-SIMULATION!$D$17*$J13993)/(1-EXP(-SIMULATION!$D$4*SIMULATION!$D$17))))</f>
        <v>2.2678881077389512</v>
      </c>
      <c r="L13993">
        <v>0.10632412184214553</v>
      </c>
      <c r="M13993">
        <f t="shared" ca="1" si="218"/>
        <v>2.5090193192305406</v>
      </c>
    </row>
    <row r="13994" spans="1:13" x14ac:dyDescent="0.25">
      <c r="A13994" s="9"/>
      <c r="H13994" s="9"/>
      <c r="J13994">
        <v>17</v>
      </c>
      <c r="K13994">
        <f ca="1">SIMULATION!$D$3*SIMULATION!$D$17/$H13977/(SIMULATION!$D$17-$I13977)*(((EXP(-$I13977*$J13994))/(1-EXP(-SIMULATION!$D$4*$I13977)))-(EXP(-SIMULATION!$D$17*$J13994)/(1-EXP(-SIMULATION!$D$4*SIMULATION!$D$17))))</f>
        <v>2.1332962113263418</v>
      </c>
      <c r="L13994">
        <v>-0.13377528851308462</v>
      </c>
      <c r="M13994">
        <f t="shared" ca="1" si="218"/>
        <v>1.8479138951722902</v>
      </c>
    </row>
    <row r="13995" spans="1:13" x14ac:dyDescent="0.25">
      <c r="A13995" s="9"/>
      <c r="H13995" s="9"/>
      <c r="J13995">
        <v>18</v>
      </c>
      <c r="K13995">
        <f ca="1">SIMULATION!$D$3*SIMULATION!$D$17/$H13977/(SIMULATION!$D$17-$I13977)*(((EXP(-$I13977*$J13995))/(1-EXP(-SIMULATION!$D$4*$I13977)))-(EXP(-SIMULATION!$D$17*$J13995)/(1-EXP(-SIMULATION!$D$4*SIMULATION!$D$17))))</f>
        <v>2.0063499202311115</v>
      </c>
      <c r="L13995">
        <v>-0.11841606406473935</v>
      </c>
      <c r="M13995">
        <f t="shared" ca="1" si="218"/>
        <v>1.7687658595407394</v>
      </c>
    </row>
    <row r="13996" spans="1:13" x14ac:dyDescent="0.25">
      <c r="A13996" s="9"/>
      <c r="H13996" s="9"/>
      <c r="J13996">
        <v>19</v>
      </c>
      <c r="K13996">
        <f ca="1">SIMULATION!$D$3*SIMULATION!$D$17/$H13977/(SIMULATION!$D$17-$I13977)*(((EXP(-$I13977*$J13996))/(1-EXP(-SIMULATION!$D$4*$I13977)))-(EXP(-SIMULATION!$D$17*$J13996)/(1-EXP(-SIMULATION!$D$4*SIMULATION!$D$17))))</f>
        <v>1.8867387959184034</v>
      </c>
      <c r="L13996">
        <v>0.40627011065114965</v>
      </c>
      <c r="M13996">
        <f t="shared" ca="1" si="218"/>
        <v>2.6532643753059904</v>
      </c>
    </row>
    <row r="13997" spans="1:13" x14ac:dyDescent="0.25">
      <c r="A13997" s="9"/>
      <c r="H13997" s="9"/>
      <c r="J13997">
        <v>20</v>
      </c>
      <c r="K13997">
        <f ca="1">SIMULATION!$D$3*SIMULATION!$D$17/$H13977/(SIMULATION!$D$17-$I13977)*(((EXP(-$I13977*$J13997))/(1-EXP(-SIMULATION!$D$4*$I13977)))-(EXP(-SIMULATION!$D$17*$J13997)/(1-EXP(-SIMULATION!$D$4*SIMULATION!$D$17))))</f>
        <v>1.7741181271767041</v>
      </c>
      <c r="L13997">
        <v>-0.33739869000086314</v>
      </c>
      <c r="M13997">
        <f t="shared" ca="1" si="218"/>
        <v>1.1755329951604994</v>
      </c>
    </row>
    <row r="13998" spans="1:13" x14ac:dyDescent="0.25">
      <c r="A13998" s="9"/>
      <c r="H13998" s="9"/>
      <c r="J13998">
        <v>21</v>
      </c>
      <c r="K13998">
        <f ca="1">SIMULATION!$D$3*SIMULATION!$D$17/$H13977/(SIMULATION!$D$17-$I13977)*(((EXP(-$I13977*$J13998))/(1-EXP(-SIMULATION!$D$4*$I13977)))-(EXP(-SIMULATION!$D$17*$J13998)/(1-EXP(-SIMULATION!$D$4*SIMULATION!$D$17))))</f>
        <v>1.6681299646074972</v>
      </c>
      <c r="L13998">
        <v>0.28481657272592725</v>
      </c>
      <c r="M13998">
        <f t="shared" ca="1" si="218"/>
        <v>2.143241023988427</v>
      </c>
    </row>
    <row r="13999" spans="1:13" x14ac:dyDescent="0.25">
      <c r="A13999" s="9"/>
      <c r="H13999" s="9"/>
      <c r="J13999">
        <v>22</v>
      </c>
      <c r="K13999">
        <f ca="1">SIMULATION!$D$3*SIMULATION!$D$17/$H13977/(SIMULATION!$D$17-$I13977)*(((EXP(-$I13977*$J13999))/(1-EXP(-SIMULATION!$D$4*$I13977)))-(EXP(-SIMULATION!$D$17*$J13999)/(1-EXP(-SIMULATION!$D$4*SIMULATION!$D$17))))</f>
        <v>1.5684160778732175</v>
      </c>
      <c r="L13999">
        <v>-0.20550608985950938</v>
      </c>
      <c r="M13999">
        <f t="shared" ca="1" si="218"/>
        <v>1.2460970224367047</v>
      </c>
    </row>
    <row r="14000" spans="1:13" x14ac:dyDescent="0.25">
      <c r="A14000" s="9"/>
      <c r="H14000" s="9"/>
      <c r="J14000">
        <v>23</v>
      </c>
      <c r="K14000">
        <f ca="1">SIMULATION!$D$3*SIMULATION!$D$17/$H13977/(SIMULATION!$D$17-$I13977)*(((EXP(-$I13977*$J14000))/(1-EXP(-SIMULATION!$D$4*$I13977)))-(EXP(-SIMULATION!$D$17*$J14000)/(1-EXP(-SIMULATION!$D$4*SIMULATION!$D$17))))</f>
        <v>1.4746257681039987</v>
      </c>
      <c r="L14000">
        <v>0.68497539141924146</v>
      </c>
      <c r="M14000">
        <f t="shared" ca="1" si="218"/>
        <v>2.4847081308079351</v>
      </c>
    </row>
    <row r="14001" spans="1:13" x14ac:dyDescent="0.25">
      <c r="A14001" s="9"/>
      <c r="H14001" s="9"/>
      <c r="J14001">
        <v>24</v>
      </c>
      <c r="K14001">
        <f ca="1">SIMULATION!$D$3*SIMULATION!$D$17/$H13977/(SIMULATION!$D$17-$I13977)*(((EXP(-$I13977*$J14001))/(1-EXP(-SIMULATION!$D$4*$I13977)))-(EXP(-SIMULATION!$D$17*$J14001)/(1-EXP(-SIMULATION!$D$4*SIMULATION!$D$17))))</f>
        <v>1.3864204127462567</v>
      </c>
      <c r="L14001">
        <v>0.40706611078830252</v>
      </c>
      <c r="M14001">
        <f t="shared" ca="1" si="218"/>
        <v>1.9507851780803884</v>
      </c>
    </row>
    <row r="14002" spans="1:13" x14ac:dyDescent="0.25">
      <c r="A14002" s="9">
        <v>561</v>
      </c>
      <c r="B14002" s="2">
        <f ca="1">NORMINV(RAND(),SIMULATION!D7,SIMULATION!D8)</f>
        <v>64.535980619285169</v>
      </c>
      <c r="C14002" s="2">
        <v>2</v>
      </c>
      <c r="D14002" s="2">
        <f ca="1">SIMULATION!$D$11*(1+(SIMULATION!$D$12*LN(1+$C14002)))*(1+(SIMULATION!$D$13*(($B14002/63.5)-1)))</f>
        <v>10.314995002607921</v>
      </c>
      <c r="E14002" s="2">
        <v>0.12907580335373259</v>
      </c>
      <c r="F14002" s="2">
        <f ca="1">D14002*(1+E14002)</f>
        <v>11.646411269159277</v>
      </c>
      <c r="G14002" s="2">
        <v>-0.2341356610923862</v>
      </c>
      <c r="H14002" s="9">
        <f>SIMULATION!$D$15*EXP($G$14002)</f>
        <v>174.67417093358654</v>
      </c>
      <c r="I14002" s="2">
        <f ca="1">$F14002/$H14002</f>
        <v>6.667506252877764E-2</v>
      </c>
      <c r="J14002">
        <v>0</v>
      </c>
      <c r="K14002">
        <f ca="1">SIMULATION!$D$3*SIMULATION!$D$17/$H14002/(SIMULATION!$D$17-$I14002)*(((EXP(-$I14002*$J14002))/(1-EXP(-SIMULATION!$D$4*$I14002)))-(EXP(-SIMULATION!$D$17*$J14002)/(1-EXP(-SIMULATION!$D$4*SIMULATION!$D$17))))</f>
        <v>0.9365900066319276</v>
      </c>
      <c r="L14002">
        <v>7.479529699184112E-2</v>
      </c>
      <c r="M14002">
        <f t="shared" ca="1" si="218"/>
        <v>1.0066425343375529</v>
      </c>
    </row>
    <row r="14003" spans="1:13" x14ac:dyDescent="0.25">
      <c r="A14003" s="9"/>
      <c r="H14003" s="9"/>
      <c r="J14003">
        <v>1</v>
      </c>
      <c r="K14003">
        <f ca="1">SIMULATION!$D$3*SIMULATION!$D$17/$H14002/(SIMULATION!$D$17-$I14002)*(((EXP(-$I14002*$J14003))/(1-EXP(-SIMULATION!$D$4*$I14002)))-(EXP(-SIMULATION!$D$17*$J14003)/(1-EXP(-SIMULATION!$D$4*SIMULATION!$D$17))))</f>
        <v>1.9675745091890193</v>
      </c>
      <c r="L14003">
        <v>3.733075920260906E-2</v>
      </c>
      <c r="M14003">
        <f t="shared" ca="1" si="218"/>
        <v>2.0410255594047464</v>
      </c>
    </row>
    <row r="14004" spans="1:13" x14ac:dyDescent="0.25">
      <c r="A14004" s="9"/>
      <c r="H14004" s="9"/>
      <c r="J14004">
        <v>2</v>
      </c>
      <c r="K14004">
        <f ca="1">SIMULATION!$D$3*SIMULATION!$D$17/$H14002/(SIMULATION!$D$17-$I14002)*(((EXP(-$I14002*$J14004))/(1-EXP(-SIMULATION!$D$4*$I14002)))-(EXP(-SIMULATION!$D$17*$J14004)/(1-EXP(-SIMULATION!$D$4*SIMULATION!$D$17))))</f>
        <v>2.5400568921333582</v>
      </c>
      <c r="L14004">
        <v>-2.1467839137275731E-2</v>
      </c>
      <c r="M14004">
        <f t="shared" ca="1" si="218"/>
        <v>2.4855273593735108</v>
      </c>
    </row>
    <row r="14005" spans="1:13" x14ac:dyDescent="0.25">
      <c r="A14005" s="9"/>
      <c r="H14005" s="9"/>
      <c r="J14005">
        <v>3</v>
      </c>
      <c r="K14005">
        <f ca="1">SIMULATION!$D$3*SIMULATION!$D$17/$H14002/(SIMULATION!$D$17-$I14002)*(((EXP(-$I14002*$J14005))/(1-EXP(-SIMULATION!$D$4*$I14002)))-(EXP(-SIMULATION!$D$17*$J14005)/(1-EXP(-SIMULATION!$D$4*SIMULATION!$D$17))))</f>
        <v>2.8244088025754306</v>
      </c>
      <c r="L14005">
        <v>-7.4206902890011292E-2</v>
      </c>
      <c r="M14005">
        <f t="shared" ca="1" si="218"/>
        <v>2.6148181728410225</v>
      </c>
    </row>
    <row r="14006" spans="1:13" x14ac:dyDescent="0.25">
      <c r="A14006" s="9"/>
      <c r="H14006" s="9"/>
      <c r="J14006">
        <v>4</v>
      </c>
      <c r="K14006">
        <f ca="1">SIMULATION!$D$3*SIMULATION!$D$17/$H14002/(SIMULATION!$D$17-$I14002)*(((EXP(-$I14002*$J14006))/(1-EXP(-SIMULATION!$D$4*$I14002)))-(EXP(-SIMULATION!$D$17*$J14006)/(1-EXP(-SIMULATION!$D$4*SIMULATION!$D$17))))</f>
        <v>2.929441594330743</v>
      </c>
      <c r="L14006">
        <v>0.22832824067033097</v>
      </c>
      <c r="M14006">
        <f t="shared" ca="1" si="218"/>
        <v>3.5983158397107715</v>
      </c>
    </row>
    <row r="14007" spans="1:13" x14ac:dyDescent="0.25">
      <c r="A14007" s="9"/>
      <c r="H14007" s="9"/>
      <c r="J14007">
        <v>5</v>
      </c>
      <c r="K14007">
        <f ca="1">SIMULATION!$D$3*SIMULATION!$D$17/$H14002/(SIMULATION!$D$17-$I14002)*(((EXP(-$I14002*$J14007))/(1-EXP(-SIMULATION!$D$4*$I14002)))-(EXP(-SIMULATION!$D$17*$J14007)/(1-EXP(-SIMULATION!$D$4*SIMULATION!$D$17))))</f>
        <v>2.9245409583679312</v>
      </c>
      <c r="L14007">
        <v>-3.5812027623113142E-3</v>
      </c>
      <c r="M14007">
        <f t="shared" ca="1" si="218"/>
        <v>2.9140675842093313</v>
      </c>
    </row>
    <row r="14008" spans="1:13" x14ac:dyDescent="0.25">
      <c r="A14008" s="9"/>
      <c r="H14008" s="9"/>
      <c r="J14008">
        <v>6</v>
      </c>
      <c r="K14008">
        <f ca="1">SIMULATION!$D$3*SIMULATION!$D$17/$H14002/(SIMULATION!$D$17-$I14002)*(((EXP(-$I14002*$J14008))/(1-EXP(-SIMULATION!$D$4*$I14002)))-(EXP(-SIMULATION!$D$17*$J14008)/(1-EXP(-SIMULATION!$D$4*SIMULATION!$D$17))))</f>
        <v>2.8538498047642427</v>
      </c>
      <c r="L14008">
        <v>-9.2136747032173935E-2</v>
      </c>
      <c r="M14008">
        <f t="shared" ca="1" si="218"/>
        <v>2.590905367234861</v>
      </c>
    </row>
    <row r="14009" spans="1:13" x14ac:dyDescent="0.25">
      <c r="A14009" s="9"/>
      <c r="H14009" s="9"/>
      <c r="J14009">
        <v>7</v>
      </c>
      <c r="K14009">
        <f ca="1">SIMULATION!$D$3*SIMULATION!$D$17/$H14002/(SIMULATION!$D$17-$I14002)*(((EXP(-$I14002*$J14009))/(1-EXP(-SIMULATION!$D$4*$I14002)))-(EXP(-SIMULATION!$D$17*$J14009)/(1-EXP(-SIMULATION!$D$4*SIMULATION!$D$17))))</f>
        <v>2.7453555696555765</v>
      </c>
      <c r="L14009">
        <v>0.20801836370776153</v>
      </c>
      <c r="M14009">
        <f t="shared" ca="1" si="218"/>
        <v>3.3164399430513187</v>
      </c>
    </row>
    <row r="14010" spans="1:13" x14ac:dyDescent="0.25">
      <c r="A14010" s="9"/>
      <c r="H14010" s="9"/>
      <c r="J14010">
        <v>8</v>
      </c>
      <c r="K14010">
        <f ca="1">SIMULATION!$D$3*SIMULATION!$D$17/$H14002/(SIMULATION!$D$17-$I14002)*(((EXP(-$I14002*$J14010))/(1-EXP(-SIMULATION!$D$4*$I14002)))-(EXP(-SIMULATION!$D$17*$J14010)/(1-EXP(-SIMULATION!$D$4*SIMULATION!$D$17))))</f>
        <v>2.6167122461370957</v>
      </c>
      <c r="L14010">
        <v>0.11323919775286552</v>
      </c>
      <c r="M14010">
        <f t="shared" ca="1" si="218"/>
        <v>2.913026641639759</v>
      </c>
    </row>
    <row r="14011" spans="1:13" x14ac:dyDescent="0.25">
      <c r="A14011" s="9"/>
      <c r="H14011" s="9"/>
      <c r="J14011">
        <v>9</v>
      </c>
      <c r="K14011">
        <f ca="1">SIMULATION!$D$3*SIMULATION!$D$17/$H14002/(SIMULATION!$D$17-$I14002)*(((EXP(-$I14002*$J14011))/(1-EXP(-SIMULATION!$D$4*$I14002)))-(EXP(-SIMULATION!$D$17*$J14011)/(1-EXP(-SIMULATION!$D$4*SIMULATION!$D$17))))</f>
        <v>2.4789700331763727</v>
      </c>
      <c r="L14011">
        <v>-0.30119721703741648</v>
      </c>
      <c r="M14011">
        <f t="shared" ca="1" si="218"/>
        <v>1.7323111580644974</v>
      </c>
    </row>
    <row r="14012" spans="1:13" x14ac:dyDescent="0.25">
      <c r="A14012" s="9"/>
      <c r="H14012" s="9"/>
      <c r="J14012">
        <v>10</v>
      </c>
      <c r="K14012">
        <f ca="1">SIMULATION!$D$3*SIMULATION!$D$17/$H14002/(SIMULATION!$D$17-$I14002)*(((EXP(-$I14002*$J14012))/(1-EXP(-SIMULATION!$D$4*$I14002)))-(EXP(-SIMULATION!$D$17*$J14012)/(1-EXP(-SIMULATION!$D$4*SIMULATION!$D$17))))</f>
        <v>2.3389642159689465</v>
      </c>
      <c r="L14012">
        <v>0.75351533025412953</v>
      </c>
      <c r="M14012">
        <f t="shared" ca="1" si="218"/>
        <v>4.1014096096173782</v>
      </c>
    </row>
    <row r="14013" spans="1:13" x14ac:dyDescent="0.25">
      <c r="A14013" s="9"/>
      <c r="H14013" s="9"/>
      <c r="J14013">
        <v>11</v>
      </c>
      <c r="K14013">
        <f ca="1">SIMULATION!$D$3*SIMULATION!$D$17/$H14002/(SIMULATION!$D$17-$I14002)*(((EXP(-$I14002*$J14013))/(1-EXP(-SIMULATION!$D$4*$I14002)))-(EXP(-SIMULATION!$D$17*$J14013)/(1-EXP(-SIMULATION!$D$4*SIMULATION!$D$17))))</f>
        <v>2.200844924668651</v>
      </c>
      <c r="L14013">
        <v>-1.6189068226072387E-2</v>
      </c>
      <c r="M14013">
        <f t="shared" ca="1" si="218"/>
        <v>2.165215296028185</v>
      </c>
    </row>
    <row r="14014" spans="1:13" x14ac:dyDescent="0.25">
      <c r="A14014" s="9"/>
      <c r="H14014" s="9"/>
      <c r="J14014">
        <v>12</v>
      </c>
      <c r="K14014">
        <f ca="1">SIMULATION!$D$3*SIMULATION!$D$17/$H14002/(SIMULATION!$D$17-$I14002)*(((EXP(-$I14002*$J14014))/(1-EXP(-SIMULATION!$D$4*$I14002)))-(EXP(-SIMULATION!$D$17*$J14014)/(1-EXP(-SIMULATION!$D$4*SIMULATION!$D$17))))</f>
        <v>2.0670564176750874</v>
      </c>
      <c r="L14014">
        <v>-0.45689598048421504</v>
      </c>
      <c r="M14014">
        <f t="shared" ca="1" si="218"/>
        <v>1.1226266490052395</v>
      </c>
    </row>
    <row r="14015" spans="1:13" x14ac:dyDescent="0.25">
      <c r="A14015" s="9"/>
      <c r="H14015" s="9"/>
      <c r="J14015">
        <v>13</v>
      </c>
      <c r="K14015">
        <f ca="1">SIMULATION!$D$3*SIMULATION!$D$17/$H14002/(SIMULATION!$D$17-$I14002)*(((EXP(-$I14002*$J14015))/(1-EXP(-SIMULATION!$D$4*$I14002)))-(EXP(-SIMULATION!$D$17*$J14015)/(1-EXP(-SIMULATION!$D$4*SIMULATION!$D$17))))</f>
        <v>1.938963672894044</v>
      </c>
      <c r="L14015">
        <v>0.17424576162735839</v>
      </c>
      <c r="M14015">
        <f t="shared" ca="1" si="218"/>
        <v>2.2768198748452471</v>
      </c>
    </row>
    <row r="14016" spans="1:13" x14ac:dyDescent="0.25">
      <c r="A14016" s="9"/>
      <c r="H14016" s="9"/>
      <c r="J14016">
        <v>14</v>
      </c>
      <c r="K14016">
        <f ca="1">SIMULATION!$D$3*SIMULATION!$D$17/$H14002/(SIMULATION!$D$17-$I14002)*(((EXP(-$I14002*$J14016))/(1-EXP(-SIMULATION!$D$4*$I14002)))-(EXP(-SIMULATION!$D$17*$J14016)/(1-EXP(-SIMULATION!$D$4*SIMULATION!$D$17))))</f>
        <v>1.8172530271280543</v>
      </c>
      <c r="L14016">
        <v>-0.28721514817871069</v>
      </c>
      <c r="M14016">
        <f t="shared" ca="1" si="218"/>
        <v>1.2953104296632596</v>
      </c>
    </row>
    <row r="14017" spans="1:13" x14ac:dyDescent="0.25">
      <c r="A14017" s="9"/>
      <c r="H14017" s="9"/>
      <c r="J14017">
        <v>15</v>
      </c>
      <c r="K14017">
        <f ca="1">SIMULATION!$D$3*SIMULATION!$D$17/$H14002/(SIMULATION!$D$17-$I14002)*(((EXP(-$I14002*$J14017))/(1-EXP(-SIMULATION!$D$4*$I14002)))-(EXP(-SIMULATION!$D$17*$J14017)/(1-EXP(-SIMULATION!$D$4*SIMULATION!$D$17))))</f>
        <v>1.7021880777840639</v>
      </c>
      <c r="L14017">
        <v>-5.3575843223720603E-2</v>
      </c>
      <c r="M14017">
        <f t="shared" ca="1" si="218"/>
        <v>1.6109919161914186</v>
      </c>
    </row>
    <row r="14018" spans="1:13" x14ac:dyDescent="0.25">
      <c r="A14018" s="9"/>
      <c r="H14018" s="9"/>
      <c r="J14018">
        <v>16</v>
      </c>
      <c r="K14018">
        <f ca="1">SIMULATION!$D$3*SIMULATION!$D$17/$H14002/(SIMULATION!$D$17-$I14002)*(((EXP(-$I14002*$J14018))/(1-EXP(-SIMULATION!$D$4*$I14002)))-(EXP(-SIMULATION!$D$17*$J14018)/(1-EXP(-SIMULATION!$D$4*SIMULATION!$D$17))))</f>
        <v>1.5937728871951939</v>
      </c>
      <c r="L14018">
        <v>-0.18173350754901102</v>
      </c>
      <c r="M14018">
        <f t="shared" ca="1" si="218"/>
        <v>1.3041309501686971</v>
      </c>
    </row>
    <row r="14019" spans="1:13" x14ac:dyDescent="0.25">
      <c r="A14019" s="9"/>
      <c r="H14019" s="9"/>
      <c r="J14019">
        <v>17</v>
      </c>
      <c r="K14019">
        <f ca="1">SIMULATION!$D$3*SIMULATION!$D$17/$H14002/(SIMULATION!$D$17-$I14002)*(((EXP(-$I14002*$J14019))/(1-EXP(-SIMULATION!$D$4*$I14002)))-(EXP(-SIMULATION!$D$17*$J14019)/(1-EXP(-SIMULATION!$D$4*SIMULATION!$D$17))))</f>
        <v>1.4918558347569331</v>
      </c>
      <c r="L14019">
        <v>-0.20130796308622248</v>
      </c>
      <c r="M14019">
        <f t="shared" ref="M14019:M14082" ca="1" si="219">$K14019*(1+$L14019)</f>
        <v>1.1915333754437187</v>
      </c>
    </row>
    <row r="14020" spans="1:13" x14ac:dyDescent="0.25">
      <c r="A14020" s="9"/>
      <c r="H14020" s="9"/>
      <c r="J14020">
        <v>18</v>
      </c>
      <c r="K14020">
        <f ca="1">SIMULATION!$D$3*SIMULATION!$D$17/$H14002/(SIMULATION!$D$17-$I14002)*(((EXP(-$I14002*$J14020))/(1-EXP(-SIMULATION!$D$4*$I14002)))-(EXP(-SIMULATION!$D$17*$J14020)/(1-EXP(-SIMULATION!$D$4*SIMULATION!$D$17))))</f>
        <v>1.3961954820311209</v>
      </c>
      <c r="L14020">
        <v>4.6364383894364862E-2</v>
      </c>
      <c r="M14020">
        <f t="shared" ca="1" si="219"/>
        <v>1.4609292253515895</v>
      </c>
    </row>
    <row r="14021" spans="1:13" x14ac:dyDescent="0.25">
      <c r="A14021" s="9"/>
      <c r="H14021" s="9"/>
      <c r="J14021">
        <v>19</v>
      </c>
      <c r="K14021">
        <f ca="1">SIMULATION!$D$3*SIMULATION!$D$17/$H14002/(SIMULATION!$D$17-$I14002)*(((EXP(-$I14002*$J14021))/(1-EXP(-SIMULATION!$D$4*$I14002)))-(EXP(-SIMULATION!$D$17*$J14021)/(1-EXP(-SIMULATION!$D$4*SIMULATION!$D$17))))</f>
        <v>1.3065021390764715</v>
      </c>
      <c r="L14021">
        <v>0.14363288855126827</v>
      </c>
      <c r="M14021">
        <f t="shared" ca="1" si="219"/>
        <v>1.4941588152104359</v>
      </c>
    </row>
    <row r="14022" spans="1:13" x14ac:dyDescent="0.25">
      <c r="A14022" s="9"/>
      <c r="H14022" s="9"/>
      <c r="J14022">
        <v>20</v>
      </c>
      <c r="K14022">
        <f ca="1">SIMULATION!$D$3*SIMULATION!$D$17/$H14002/(SIMULATION!$D$17-$I14002)*(((EXP(-$I14002*$J14022))/(1-EXP(-SIMULATION!$D$4*$I14002)))-(EXP(-SIMULATION!$D$17*$J14022)/(1-EXP(-SIMULATION!$D$4*SIMULATION!$D$17))))</f>
        <v>1.222463900920691</v>
      </c>
      <c r="L14022">
        <v>-0.37762824840639814</v>
      </c>
      <c r="M14022">
        <f t="shared" ca="1" si="219"/>
        <v>0.76082699927595776</v>
      </c>
    </row>
    <row r="14023" spans="1:13" x14ac:dyDescent="0.25">
      <c r="A14023" s="9"/>
      <c r="H14023" s="9"/>
      <c r="J14023">
        <v>21</v>
      </c>
      <c r="K14023">
        <f ca="1">SIMULATION!$D$3*SIMULATION!$D$17/$H14002/(SIMULATION!$D$17-$I14002)*(((EXP(-$I14002*$J14023))/(1-EXP(-SIMULATION!$D$4*$I14002)))-(EXP(-SIMULATION!$D$17*$J14023)/(1-EXP(-SIMULATION!$D$4*SIMULATION!$D$17))))</f>
        <v>1.1437627708384266</v>
      </c>
      <c r="L14023">
        <v>-0.59299800777548262</v>
      </c>
      <c r="M14023">
        <f t="shared" ca="1" si="219"/>
        <v>0.46551372636347377</v>
      </c>
    </row>
    <row r="14024" spans="1:13" x14ac:dyDescent="0.25">
      <c r="A14024" s="9"/>
      <c r="H14024" s="9"/>
      <c r="J14024">
        <v>22</v>
      </c>
      <c r="K14024">
        <f ca="1">SIMULATION!$D$3*SIMULATION!$D$17/$H14002/(SIMULATION!$D$17-$I14002)*(((EXP(-$I14002*$J14024))/(1-EXP(-SIMULATION!$D$4*$I14002)))-(EXP(-SIMULATION!$D$17*$J14024)/(1-EXP(-SIMULATION!$D$4*SIMULATION!$D$17))))</f>
        <v>1.070084467232616</v>
      </c>
      <c r="L14024">
        <v>0.10122186531762395</v>
      </c>
      <c r="M14024">
        <f t="shared" ca="1" si="219"/>
        <v>1.1784004130533172</v>
      </c>
    </row>
    <row r="14025" spans="1:13" x14ac:dyDescent="0.25">
      <c r="A14025" s="9"/>
      <c r="H14025" s="9"/>
      <c r="J14025">
        <v>23</v>
      </c>
      <c r="K14025">
        <f ca="1">SIMULATION!$D$3*SIMULATION!$D$17/$H14002/(SIMULATION!$D$17-$I14002)*(((EXP(-$I14002*$J14025))/(1-EXP(-SIMULATION!$D$4*$I14002)))-(EXP(-SIMULATION!$D$17*$J14025)/(1-EXP(-SIMULATION!$D$4*SIMULATION!$D$17))))</f>
        <v>1.0011242166982914</v>
      </c>
      <c r="L14025">
        <v>-4.0687212535800411E-2</v>
      </c>
      <c r="M14025">
        <f t="shared" ca="1" si="219"/>
        <v>0.96039126291875132</v>
      </c>
    </row>
    <row r="14026" spans="1:13" x14ac:dyDescent="0.25">
      <c r="A14026" s="9"/>
      <c r="H14026" s="9"/>
      <c r="J14026">
        <v>24</v>
      </c>
      <c r="K14026">
        <f ca="1">SIMULATION!$D$3*SIMULATION!$D$17/$H14002/(SIMULATION!$D$17-$I14002)*(((EXP(-$I14002*$J14026))/(1-EXP(-SIMULATION!$D$4*$I14002)))-(EXP(-SIMULATION!$D$17*$J14026)/(1-EXP(-SIMULATION!$D$4*SIMULATION!$D$17))))</f>
        <v>0.93659000663192782</v>
      </c>
      <c r="L14026">
        <v>-0.23958640166683789</v>
      </c>
      <c r="M14026">
        <f t="shared" ca="1" si="219"/>
        <v>0.71219577710586446</v>
      </c>
    </row>
    <row r="14027" spans="1:13" x14ac:dyDescent="0.25">
      <c r="A14027" s="9">
        <v>562</v>
      </c>
      <c r="B14027" s="2">
        <f ca="1">NORMINV(RAND(),SIMULATION!D7,SIMULATION!D8)</f>
        <v>53.47746997859786</v>
      </c>
      <c r="C14027" s="2">
        <v>2</v>
      </c>
      <c r="D14027" s="2">
        <f ca="1">SIMULATION!$D$11*(1+(SIMULATION!$D$12*LN(1+$C14027)))*(1+(SIMULATION!$D$13*(($B14027/63.5)-1)))</f>
        <v>9.4937707915584895</v>
      </c>
      <c r="E14027" s="2">
        <v>-0.33476624360510182</v>
      </c>
      <c r="F14027" s="2">
        <f ca="1">D14027*(1+E14027)</f>
        <v>6.3155768060206201</v>
      </c>
      <c r="G14027" s="2">
        <v>7.1379457834695931E-2</v>
      </c>
      <c r="H14027" s="9">
        <f>SIMULATION!$D$15*EXP($G$14027)</f>
        <v>237.08944547851743</v>
      </c>
      <c r="I14027" s="2">
        <f ca="1">$F14027/$H14027</f>
        <v>2.6637950049922705E-2</v>
      </c>
      <c r="J14027">
        <v>0</v>
      </c>
      <c r="K14027">
        <f ca="1">SIMULATION!$D$3*SIMULATION!$D$17/$H14027/(SIMULATION!$D$17-$I14027)*(((EXP(-$I14027*$J14027))/(1-EXP(-SIMULATION!$D$4*$I14027)))-(EXP(-SIMULATION!$D$17*$J14027)/(1-EXP(-SIMULATION!$D$4*SIMULATION!$D$17))))</f>
        <v>2.7563963159907239</v>
      </c>
      <c r="L14027">
        <v>0.43300887118040099</v>
      </c>
      <c r="M14027">
        <f t="shared" ca="1" si="219"/>
        <v>3.9499403733036833</v>
      </c>
    </row>
    <row r="14028" spans="1:13" x14ac:dyDescent="0.25">
      <c r="A14028" s="9"/>
      <c r="H14028" s="9"/>
      <c r="J14028">
        <v>1</v>
      </c>
      <c r="K14028">
        <f ca="1">SIMULATION!$D$3*SIMULATION!$D$17/$H14027/(SIMULATION!$D$17-$I14027)*(((EXP(-$I14027*$J14028))/(1-EXP(-SIMULATION!$D$4*$I14027)))-(EXP(-SIMULATION!$D$17*$J14028)/(1-EXP(-SIMULATION!$D$4*SIMULATION!$D$17))))</f>
        <v>3.5053664174448689</v>
      </c>
      <c r="L14028">
        <v>-8.9549300201538728E-2</v>
      </c>
      <c r="M14028">
        <f t="shared" ca="1" si="219"/>
        <v>3.1914633078127062</v>
      </c>
    </row>
    <row r="14029" spans="1:13" x14ac:dyDescent="0.25">
      <c r="A14029" s="9"/>
      <c r="H14029" s="9"/>
      <c r="J14029">
        <v>2</v>
      </c>
      <c r="K14029">
        <f ca="1">SIMULATION!$D$3*SIMULATION!$D$17/$H14027/(SIMULATION!$D$17-$I14027)*(((EXP(-$I14027*$J14029))/(1-EXP(-SIMULATION!$D$4*$I14027)))-(EXP(-SIMULATION!$D$17*$J14029)/(1-EXP(-SIMULATION!$D$4*SIMULATION!$D$17))))</f>
        <v>3.9396127638611262</v>
      </c>
      <c r="L14029">
        <v>0.56195081346988107</v>
      </c>
      <c r="M14029">
        <f t="shared" ca="1" si="219"/>
        <v>6.153481361269213</v>
      </c>
    </row>
    <row r="14030" spans="1:13" x14ac:dyDescent="0.25">
      <c r="A14030" s="9"/>
      <c r="H14030" s="9"/>
      <c r="J14030">
        <v>3</v>
      </c>
      <c r="K14030">
        <f ca="1">SIMULATION!$D$3*SIMULATION!$D$17/$H14027/(SIMULATION!$D$17-$I14027)*(((EXP(-$I14027*$J14030))/(1-EXP(-SIMULATION!$D$4*$I14027)))-(EXP(-SIMULATION!$D$17*$J14030)/(1-EXP(-SIMULATION!$D$4*SIMULATION!$D$17))))</f>
        <v>4.1733780834175924</v>
      </c>
      <c r="L14030">
        <v>0.10680891413403569</v>
      </c>
      <c r="M14030">
        <f t="shared" ca="1" si="219"/>
        <v>4.6191320647782081</v>
      </c>
    </row>
    <row r="14031" spans="1:13" x14ac:dyDescent="0.25">
      <c r="A14031" s="9"/>
      <c r="H14031" s="9"/>
      <c r="J14031">
        <v>4</v>
      </c>
      <c r="K14031">
        <f ca="1">SIMULATION!$D$3*SIMULATION!$D$17/$H14027/(SIMULATION!$D$17-$I14027)*(((EXP(-$I14027*$J14031))/(1-EXP(-SIMULATION!$D$4*$I14027)))-(EXP(-SIMULATION!$D$17*$J14031)/(1-EXP(-SIMULATION!$D$4*SIMULATION!$D$17))))</f>
        <v>4.2798403042010742</v>
      </c>
      <c r="L14031">
        <v>6.8929308611657775E-2</v>
      </c>
      <c r="M14031">
        <f t="shared" ca="1" si="219"/>
        <v>4.5748467373379613</v>
      </c>
    </row>
    <row r="14032" spans="1:13" x14ac:dyDescent="0.25">
      <c r="A14032" s="9"/>
      <c r="H14032" s="9"/>
      <c r="J14032">
        <v>5</v>
      </c>
      <c r="K14032">
        <f ca="1">SIMULATION!$D$3*SIMULATION!$D$17/$H14027/(SIMULATION!$D$17-$I14027)*(((EXP(-$I14027*$J14032))/(1-EXP(-SIMULATION!$D$4*$I14027)))-(EXP(-SIMULATION!$D$17*$J14032)/(1-EXP(-SIMULATION!$D$4*SIMULATION!$D$17))))</f>
        <v>4.3058628637747987</v>
      </c>
      <c r="L14032">
        <v>3.7946404356644294E-2</v>
      </c>
      <c r="M14032">
        <f t="shared" ca="1" si="219"/>
        <v>4.4692548771078551</v>
      </c>
    </row>
    <row r="14033" spans="1:13" x14ac:dyDescent="0.25">
      <c r="A14033" s="9"/>
      <c r="H14033" s="9"/>
      <c r="J14033">
        <v>6</v>
      </c>
      <c r="K14033">
        <f ca="1">SIMULATION!$D$3*SIMULATION!$D$17/$H14027/(SIMULATION!$D$17-$I14027)*(((EXP(-$I14027*$J14033))/(1-EXP(-SIMULATION!$D$4*$I14027)))-(EXP(-SIMULATION!$D$17*$J14033)/(1-EXP(-SIMULATION!$D$4*SIMULATION!$D$17))))</f>
        <v>4.2814470438037828</v>
      </c>
      <c r="L14033">
        <v>-0.20813071314965342</v>
      </c>
      <c r="M14033">
        <f t="shared" ca="1" si="219"/>
        <v>3.3903464172644258</v>
      </c>
    </row>
    <row r="14034" spans="1:13" x14ac:dyDescent="0.25">
      <c r="A14034" s="9"/>
      <c r="H14034" s="9"/>
      <c r="J14034">
        <v>7</v>
      </c>
      <c r="K14034">
        <f ca="1">SIMULATION!$D$3*SIMULATION!$D$17/$H14027/(SIMULATION!$D$17-$I14027)*(((EXP(-$I14027*$J14034))/(1-EXP(-SIMULATION!$D$4*$I14027)))-(EXP(-SIMULATION!$D$17*$J14034)/(1-EXP(-SIMULATION!$D$4*SIMULATION!$D$17))))</f>
        <v>4.2257892342970571</v>
      </c>
      <c r="L14034">
        <v>0.21928863656257178</v>
      </c>
      <c r="M14034">
        <f t="shared" ca="1" si="219"/>
        <v>5.1524567938868522</v>
      </c>
    </row>
    <row r="14035" spans="1:13" x14ac:dyDescent="0.25">
      <c r="A14035" s="9"/>
      <c r="H14035" s="9"/>
      <c r="J14035">
        <v>8</v>
      </c>
      <c r="K14035">
        <f ca="1">SIMULATION!$D$3*SIMULATION!$D$17/$H14027/(SIMULATION!$D$17-$I14027)*(((EXP(-$I14027*$J14035))/(1-EXP(-SIMULATION!$D$4*$I14027)))-(EXP(-SIMULATION!$D$17*$J14035)/(1-EXP(-SIMULATION!$D$4*SIMULATION!$D$17))))</f>
        <v>4.1511625548881144</v>
      </c>
      <c r="L14035">
        <v>0.2529195611534743</v>
      </c>
      <c r="M14035">
        <f t="shared" ca="1" si="219"/>
        <v>5.201072766547151</v>
      </c>
    </row>
    <row r="14036" spans="1:13" x14ac:dyDescent="0.25">
      <c r="A14036" s="9"/>
      <c r="H14036" s="9"/>
      <c r="J14036">
        <v>9</v>
      </c>
      <c r="K14036">
        <f ca="1">SIMULATION!$D$3*SIMULATION!$D$17/$H14027/(SIMULATION!$D$17-$I14027)*(((EXP(-$I14027*$J14036))/(1-EXP(-SIMULATION!$D$4*$I14027)))-(EXP(-SIMULATION!$D$17*$J14036)/(1-EXP(-SIMULATION!$D$4*SIMULATION!$D$17))))</f>
        <v>4.0654042718334216</v>
      </c>
      <c r="L14036">
        <v>-0.18697449342634023</v>
      </c>
      <c r="M14036">
        <f t="shared" ca="1" si="219"/>
        <v>3.3052773675340883</v>
      </c>
    </row>
    <row r="14037" spans="1:13" x14ac:dyDescent="0.25">
      <c r="A14037" s="9"/>
      <c r="H14037" s="9"/>
      <c r="J14037">
        <v>10</v>
      </c>
      <c r="K14037">
        <f ca="1">SIMULATION!$D$3*SIMULATION!$D$17/$H14027/(SIMULATION!$D$17-$I14027)*(((EXP(-$I14027*$J14037))/(1-EXP(-SIMULATION!$D$4*$I14027)))-(EXP(-SIMULATION!$D$17*$J14037)/(1-EXP(-SIMULATION!$D$4*SIMULATION!$D$17))))</f>
        <v>3.973509775590919</v>
      </c>
      <c r="L14037">
        <v>-0.13326781597444734</v>
      </c>
      <c r="M14037">
        <f t="shared" ca="1" si="219"/>
        <v>3.4439688060448006</v>
      </c>
    </row>
    <row r="14038" spans="1:13" x14ac:dyDescent="0.25">
      <c r="A14038" s="9"/>
      <c r="H14038" s="9"/>
      <c r="J14038">
        <v>11</v>
      </c>
      <c r="K14038">
        <f ca="1">SIMULATION!$D$3*SIMULATION!$D$17/$H14027/(SIMULATION!$D$17-$I14027)*(((EXP(-$I14027*$J14038))/(1-EXP(-SIMULATION!$D$4*$I14027)))-(EXP(-SIMULATION!$D$17*$J14038)/(1-EXP(-SIMULATION!$D$4*SIMULATION!$D$17))))</f>
        <v>3.8786540212447407</v>
      </c>
      <c r="L14038">
        <v>-0.18101179208608578</v>
      </c>
      <c r="M14038">
        <f t="shared" ca="1" si="219"/>
        <v>3.1765719059773274</v>
      </c>
    </row>
    <row r="14039" spans="1:13" x14ac:dyDescent="0.25">
      <c r="A14039" s="9"/>
      <c r="H14039" s="9"/>
      <c r="J14039">
        <v>12</v>
      </c>
      <c r="K14039">
        <f ca="1">SIMULATION!$D$3*SIMULATION!$D$17/$H14027/(SIMULATION!$D$17-$I14027)*(((EXP(-$I14027*$J14039))/(1-EXP(-SIMULATION!$D$4*$I14027)))-(EXP(-SIMULATION!$D$17*$J14039)/(1-EXP(-SIMULATION!$D$4*SIMULATION!$D$17))))</f>
        <v>3.7828460737249912</v>
      </c>
      <c r="L14039">
        <v>-3.1249414586098697E-2</v>
      </c>
      <c r="M14039">
        <f t="shared" ca="1" si="219"/>
        <v>3.6646343484517634</v>
      </c>
    </row>
    <row r="14040" spans="1:13" x14ac:dyDescent="0.25">
      <c r="A14040" s="9"/>
      <c r="H14040" s="9"/>
      <c r="J14040">
        <v>13</v>
      </c>
      <c r="K14040">
        <f ca="1">SIMULATION!$D$3*SIMULATION!$D$17/$H14027/(SIMULATION!$D$17-$I14027)*(((EXP(-$I14027*$J14040))/(1-EXP(-SIMULATION!$D$4*$I14027)))-(EXP(-SIMULATION!$D$17*$J14040)/(1-EXP(-SIMULATION!$D$4*SIMULATION!$D$17))))</f>
        <v>3.6873485381623881</v>
      </c>
      <c r="L14040">
        <v>-1.709822841602791E-2</v>
      </c>
      <c r="M14040">
        <f t="shared" ca="1" si="219"/>
        <v>3.624301410607381</v>
      </c>
    </row>
    <row r="14041" spans="1:13" x14ac:dyDescent="0.25">
      <c r="A14041" s="9"/>
      <c r="H14041" s="9"/>
      <c r="J14041">
        <v>14</v>
      </c>
      <c r="K14041">
        <f ca="1">SIMULATION!$D$3*SIMULATION!$D$17/$H14027/(SIMULATION!$D$17-$I14027)*(((EXP(-$I14027*$J14041))/(1-EXP(-SIMULATION!$D$4*$I14027)))-(EXP(-SIMULATION!$D$17*$J14041)/(1-EXP(-SIMULATION!$D$4*SIMULATION!$D$17))))</f>
        <v>3.5929463234057804</v>
      </c>
      <c r="L14041">
        <v>-1.912181506216447E-3</v>
      </c>
      <c r="M14041">
        <f t="shared" ca="1" si="219"/>
        <v>3.5860759578933354</v>
      </c>
    </row>
    <row r="14042" spans="1:13" x14ac:dyDescent="0.25">
      <c r="A14042" s="9"/>
      <c r="H14042" s="9"/>
      <c r="J14042">
        <v>15</v>
      </c>
      <c r="K14042">
        <f ca="1">SIMULATION!$D$3*SIMULATION!$D$17/$H14027/(SIMULATION!$D$17-$I14027)*(((EXP(-$I14027*$J14042))/(1-EXP(-SIMULATION!$D$4*$I14027)))-(EXP(-SIMULATION!$D$17*$J14042)/(1-EXP(-SIMULATION!$D$4*SIMULATION!$D$17))))</f>
        <v>3.5001188550364031</v>
      </c>
      <c r="L14042">
        <v>-9.1992479232937172E-2</v>
      </c>
      <c r="M14042">
        <f t="shared" ca="1" si="219"/>
        <v>3.1781342439516549</v>
      </c>
    </row>
    <row r="14043" spans="1:13" x14ac:dyDescent="0.25">
      <c r="A14043" s="9"/>
      <c r="H14043" s="9"/>
      <c r="J14043">
        <v>16</v>
      </c>
      <c r="K14043">
        <f ca="1">SIMULATION!$D$3*SIMULATION!$D$17/$H14027/(SIMULATION!$D$17-$I14027)*(((EXP(-$I14027*$J14043))/(1-EXP(-SIMULATION!$D$4*$I14027)))-(EXP(-SIMULATION!$D$17*$J14043)/(1-EXP(-SIMULATION!$D$4*SIMULATION!$D$17))))</f>
        <v>3.4091504169271878</v>
      </c>
      <c r="L14043">
        <v>-8.641078460065249E-2</v>
      </c>
      <c r="M14043">
        <f t="shared" ca="1" si="219"/>
        <v>3.1145630545788676</v>
      </c>
    </row>
    <row r="14044" spans="1:13" x14ac:dyDescent="0.25">
      <c r="A14044" s="9"/>
      <c r="H14044" s="9"/>
      <c r="J14044">
        <v>17</v>
      </c>
      <c r="K14044">
        <f ca="1">SIMULATION!$D$3*SIMULATION!$D$17/$H14027/(SIMULATION!$D$17-$I14027)*(((EXP(-$I14027*$J14044))/(1-EXP(-SIMULATION!$D$4*$I14027)))-(EXP(-SIMULATION!$D$17*$J14044)/(1-EXP(-SIMULATION!$D$4*SIMULATION!$D$17))))</f>
        <v>3.3202008445112803</v>
      </c>
      <c r="L14044">
        <v>-0.26264515421373164</v>
      </c>
      <c r="M14044">
        <f t="shared" ca="1" si="219"/>
        <v>2.4481661816840532</v>
      </c>
    </row>
    <row r="14045" spans="1:13" x14ac:dyDescent="0.25">
      <c r="A14045" s="9"/>
      <c r="H14045" s="9"/>
      <c r="J14045">
        <v>18</v>
      </c>
      <c r="K14045">
        <f ca="1">SIMULATION!$D$3*SIMULATION!$D$17/$H14027/(SIMULATION!$D$17-$I14027)*(((EXP(-$I14027*$J14045))/(1-EXP(-SIMULATION!$D$4*$I14027)))-(EXP(-SIMULATION!$D$17*$J14045)/(1-EXP(-SIMULATION!$D$4*SIMULATION!$D$17))))</f>
        <v>3.2333508108912841</v>
      </c>
      <c r="L14045">
        <v>-0.16166890049028862</v>
      </c>
      <c r="M14045">
        <f t="shared" ca="1" si="219"/>
        <v>2.7106185403951071</v>
      </c>
    </row>
    <row r="14046" spans="1:13" x14ac:dyDescent="0.25">
      <c r="A14046" s="9"/>
      <c r="H14046" s="9"/>
      <c r="J14046">
        <v>19</v>
      </c>
      <c r="K14046">
        <f ca="1">SIMULATION!$D$3*SIMULATION!$D$17/$H14027/(SIMULATION!$D$17-$I14027)*(((EXP(-$I14027*$J14046))/(1-EXP(-SIMULATION!$D$4*$I14027)))-(EXP(-SIMULATION!$D$17*$J14046)/(1-EXP(-SIMULATION!$D$4*SIMULATION!$D$17))))</f>
        <v>3.1486308318407903</v>
      </c>
      <c r="L14046">
        <v>0.12539932695658515</v>
      </c>
      <c r="M14046">
        <f t="shared" ca="1" si="219"/>
        <v>3.5434670189883781</v>
      </c>
    </row>
    <row r="14047" spans="1:13" x14ac:dyDescent="0.25">
      <c r="A14047" s="9"/>
      <c r="H14047" s="9"/>
      <c r="J14047">
        <v>20</v>
      </c>
      <c r="K14047">
        <f ca="1">SIMULATION!$D$3*SIMULATION!$D$17/$H14027/(SIMULATION!$D$17-$I14027)*(((EXP(-$I14027*$J14047))/(1-EXP(-SIMULATION!$D$4*$I14027)))-(EXP(-SIMULATION!$D$17*$J14047)/(1-EXP(-SIMULATION!$D$4*SIMULATION!$D$17))))</f>
        <v>3.0660398378826095</v>
      </c>
      <c r="L14047">
        <v>0.1913888962972928</v>
      </c>
      <c r="M14047">
        <f t="shared" ca="1" si="219"/>
        <v>3.6528458184584922</v>
      </c>
    </row>
    <row r="14048" spans="1:13" x14ac:dyDescent="0.25">
      <c r="A14048" s="9"/>
      <c r="H14048" s="9"/>
      <c r="J14048">
        <v>21</v>
      </c>
      <c r="K14048">
        <f ca="1">SIMULATION!$D$3*SIMULATION!$D$17/$H14027/(SIMULATION!$D$17-$I14027)*(((EXP(-$I14027*$J14048))/(1-EXP(-SIMULATION!$D$4*$I14027)))-(EXP(-SIMULATION!$D$17*$J14048)/(1-EXP(-SIMULATION!$D$4*SIMULATION!$D$17))))</f>
        <v>2.9855570610915909</v>
      </c>
      <c r="L14048">
        <v>-7.8608954423529914E-2</v>
      </c>
      <c r="M14048">
        <f t="shared" ca="1" si="219"/>
        <v>2.7508655421473942</v>
      </c>
    </row>
    <row r="14049" spans="1:13" x14ac:dyDescent="0.25">
      <c r="A14049" s="9"/>
      <c r="H14049" s="9"/>
      <c r="J14049">
        <v>22</v>
      </c>
      <c r="K14049">
        <f ca="1">SIMULATION!$D$3*SIMULATION!$D$17/$H14027/(SIMULATION!$D$17-$I14027)*(((EXP(-$I14027*$J14049))/(1-EXP(-SIMULATION!$D$4*$I14027)))-(EXP(-SIMULATION!$D$17*$J14049)/(1-EXP(-SIMULATION!$D$4*SIMULATION!$D$17))))</f>
        <v>2.9071496381953978</v>
      </c>
      <c r="L14049">
        <v>0.24107938447363456</v>
      </c>
      <c r="M14049">
        <f t="shared" ca="1" si="219"/>
        <v>3.6080034835442936</v>
      </c>
    </row>
    <row r="14050" spans="1:13" x14ac:dyDescent="0.25">
      <c r="A14050" s="9"/>
      <c r="H14050" s="9"/>
      <c r="J14050">
        <v>23</v>
      </c>
      <c r="K14050">
        <f ca="1">SIMULATION!$D$3*SIMULATION!$D$17/$H14027/(SIMULATION!$D$17-$I14027)*(((EXP(-$I14027*$J14050))/(1-EXP(-SIMULATION!$D$4*$I14027)))-(EXP(-SIMULATION!$D$17*$J14050)/(1-EXP(-SIMULATION!$D$4*SIMULATION!$D$17))))</f>
        <v>2.8307774689496026</v>
      </c>
      <c r="L14050">
        <v>0.21788559243196989</v>
      </c>
      <c r="M14050">
        <f t="shared" ca="1" si="219"/>
        <v>3.4475630948147589</v>
      </c>
    </row>
    <row r="14051" spans="1:13" x14ac:dyDescent="0.25">
      <c r="A14051" s="9"/>
      <c r="H14051" s="9"/>
      <c r="J14051">
        <v>24</v>
      </c>
      <c r="K14051">
        <f ca="1">SIMULATION!$D$3*SIMULATION!$D$17/$H14027/(SIMULATION!$D$17-$I14027)*(((EXP(-$I14027*$J14051))/(1-EXP(-SIMULATION!$D$4*$I14027)))-(EXP(-SIMULATION!$D$17*$J14051)/(1-EXP(-SIMULATION!$D$4*SIMULATION!$D$17))))</f>
        <v>2.7563963159907243</v>
      </c>
      <c r="L14051">
        <v>5.012544695582026E-2</v>
      </c>
      <c r="M14051">
        <f t="shared" ca="1" si="219"/>
        <v>2.8945619133171361</v>
      </c>
    </row>
    <row r="14052" spans="1:13" x14ac:dyDescent="0.25">
      <c r="A14052" s="9">
        <v>563</v>
      </c>
      <c r="B14052" s="2">
        <f ca="1">NORMINV(RAND(),SIMULATION!D7,SIMULATION!D8)</f>
        <v>61.791738972222134</v>
      </c>
      <c r="C14052" s="2">
        <v>2</v>
      </c>
      <c r="D14052" s="2">
        <f ca="1">SIMULATION!$D$11*(1+(SIMULATION!$D$12*LN(1+$C14052)))*(1+(SIMULATION!$D$13*(($B14052/63.5)-1)))</f>
        <v>10.111202850593655</v>
      </c>
      <c r="E14052" s="2">
        <v>0.27111822139542396</v>
      </c>
      <c r="F14052" s="2">
        <f ca="1">D14052*(1+E14052)</f>
        <v>12.852534183614948</v>
      </c>
      <c r="G14052" s="2">
        <v>0.89523566661711862</v>
      </c>
      <c r="H14052" s="9">
        <f>SIMULATION!$D$15*EXP($G$14052)</f>
        <v>540.39139674577916</v>
      </c>
      <c r="I14052" s="2">
        <f ca="1">$F14052/$H14052</f>
        <v>2.3783750557489488E-2</v>
      </c>
      <c r="J14052">
        <v>0</v>
      </c>
      <c r="K14052">
        <f ca="1">SIMULATION!$D$3*SIMULATION!$D$17/$H14052/(SIMULATION!$D$17-$I14052)*(((EXP(-$I14052*$J14052))/(1-EXP(-SIMULATION!$D$4*$I14052)))-(EXP(-SIMULATION!$D$17*$J14052)/(1-EXP(-SIMULATION!$D$4*SIMULATION!$D$17))))</f>
        <v>1.3969472575014268</v>
      </c>
      <c r="L14052">
        <v>0.18842149094853694</v>
      </c>
      <c r="M14052">
        <f t="shared" ca="1" si="219"/>
        <v>1.6601621425363153</v>
      </c>
    </row>
    <row r="14053" spans="1:13" x14ac:dyDescent="0.25">
      <c r="A14053" s="9"/>
      <c r="H14053" s="9"/>
      <c r="J14053">
        <v>1</v>
      </c>
      <c r="K14053">
        <f ca="1">SIMULATION!$D$3*SIMULATION!$D$17/$H14052/(SIMULATION!$D$17-$I14052)*(((EXP(-$I14052*$J14053))/(1-EXP(-SIMULATION!$D$4*$I14052)))-(EXP(-SIMULATION!$D$17*$J14053)/(1-EXP(-SIMULATION!$D$4*SIMULATION!$D$17))))</f>
        <v>1.7250545987624448</v>
      </c>
      <c r="L14053">
        <v>1.7459625675758296E-2</v>
      </c>
      <c r="M14053">
        <f t="shared" ca="1" si="219"/>
        <v>1.7551734063270823</v>
      </c>
    </row>
    <row r="14054" spans="1:13" x14ac:dyDescent="0.25">
      <c r="A14054" s="9"/>
      <c r="H14054" s="9"/>
      <c r="J14054">
        <v>2</v>
      </c>
      <c r="K14054">
        <f ca="1">SIMULATION!$D$3*SIMULATION!$D$17/$H14052/(SIMULATION!$D$17-$I14052)*(((EXP(-$I14052*$J14054))/(1-EXP(-SIMULATION!$D$4*$I14052)))-(EXP(-SIMULATION!$D$17*$J14054)/(1-EXP(-SIMULATION!$D$4*SIMULATION!$D$17))))</f>
        <v>1.9158095005442324</v>
      </c>
      <c r="L14054">
        <v>-3.3298151478286644E-2</v>
      </c>
      <c r="M14054">
        <f t="shared" ca="1" si="219"/>
        <v>1.8520165855915698</v>
      </c>
    </row>
    <row r="14055" spans="1:13" x14ac:dyDescent="0.25">
      <c r="A14055" s="9"/>
      <c r="H14055" s="9"/>
      <c r="J14055">
        <v>3</v>
      </c>
      <c r="K14055">
        <f ca="1">SIMULATION!$D$3*SIMULATION!$D$17/$H14052/(SIMULATION!$D$17-$I14052)*(((EXP(-$I14052*$J14055))/(1-EXP(-SIMULATION!$D$4*$I14052)))-(EXP(-SIMULATION!$D$17*$J14055)/(1-EXP(-SIMULATION!$D$4*SIMULATION!$D$17))))</f>
        <v>2.0190040359188028</v>
      </c>
      <c r="L14055">
        <v>-8.5124246194780123E-2</v>
      </c>
      <c r="M14055">
        <f t="shared" ca="1" si="219"/>
        <v>1.8471378392969959</v>
      </c>
    </row>
    <row r="14056" spans="1:13" x14ac:dyDescent="0.25">
      <c r="A14056" s="9"/>
      <c r="H14056" s="9"/>
      <c r="J14056">
        <v>4</v>
      </c>
      <c r="K14056">
        <f ca="1">SIMULATION!$D$3*SIMULATION!$D$17/$H14052/(SIMULATION!$D$17-$I14052)*(((EXP(-$I14052*$J14056))/(1-EXP(-SIMULATION!$D$4*$I14052)))-(EXP(-SIMULATION!$D$17*$J14056)/(1-EXP(-SIMULATION!$D$4*SIMULATION!$D$17))))</f>
        <v>2.0665353999596259</v>
      </c>
      <c r="L14056">
        <v>-0.26768372137956897</v>
      </c>
      <c r="M14056">
        <f t="shared" ca="1" si="219"/>
        <v>1.5133575137358173</v>
      </c>
    </row>
    <row r="14057" spans="1:13" x14ac:dyDescent="0.25">
      <c r="A14057" s="9"/>
      <c r="H14057" s="9"/>
      <c r="J14057">
        <v>5</v>
      </c>
      <c r="K14057">
        <f ca="1">SIMULATION!$D$3*SIMULATION!$D$17/$H14052/(SIMULATION!$D$17-$I14052)*(((EXP(-$I14052*$J14057))/(1-EXP(-SIMULATION!$D$4*$I14052)))-(EXP(-SIMULATION!$D$17*$J14057)/(1-EXP(-SIMULATION!$D$4*SIMULATION!$D$17))))</f>
        <v>2.0788335687274371</v>
      </c>
      <c r="L14057">
        <v>-0.48152398415079378</v>
      </c>
      <c r="M14057">
        <f t="shared" ca="1" si="219"/>
        <v>1.0778253463273886</v>
      </c>
    </row>
    <row r="14058" spans="1:13" x14ac:dyDescent="0.25">
      <c r="A14058" s="9"/>
      <c r="H14058" s="9"/>
      <c r="J14058">
        <v>6</v>
      </c>
      <c r="K14058">
        <f ca="1">SIMULATION!$D$3*SIMULATION!$D$17/$H14052/(SIMULATION!$D$17-$I14052)*(((EXP(-$I14052*$J14058))/(1-EXP(-SIMULATION!$D$4*$I14052)))-(EXP(-SIMULATION!$D$17*$J14058)/(1-EXP(-SIMULATION!$D$4*SIMULATION!$D$17))))</f>
        <v>2.0689802932348056</v>
      </c>
      <c r="L14058">
        <v>0.34899550841151633</v>
      </c>
      <c r="M14058">
        <f t="shared" ca="1" si="219"/>
        <v>2.7910451225656949</v>
      </c>
    </row>
    <row r="14059" spans="1:13" x14ac:dyDescent="0.25">
      <c r="A14059" s="9"/>
      <c r="H14059" s="9"/>
      <c r="J14059">
        <v>7</v>
      </c>
      <c r="K14059">
        <f ca="1">SIMULATION!$D$3*SIMULATION!$D$17/$H14052/(SIMULATION!$D$17-$I14052)*(((EXP(-$I14052*$J14059))/(1-EXP(-SIMULATION!$D$4*$I14052)))-(EXP(-SIMULATION!$D$17*$J14059)/(1-EXP(-SIMULATION!$D$4*SIMULATION!$D$17))))</f>
        <v>2.0453486449597453</v>
      </c>
      <c r="L14059">
        <v>-0.12812852316578491</v>
      </c>
      <c r="M14059">
        <f t="shared" ca="1" si="219"/>
        <v>1.7832811437219138</v>
      </c>
    </row>
    <row r="14060" spans="1:13" x14ac:dyDescent="0.25">
      <c r="A14060" s="9"/>
      <c r="H14060" s="9"/>
      <c r="J14060">
        <v>8</v>
      </c>
      <c r="K14060">
        <f ca="1">SIMULATION!$D$3*SIMULATION!$D$17/$H14052/(SIMULATION!$D$17-$I14052)*(((EXP(-$I14052*$J14060))/(1-EXP(-SIMULATION!$D$4*$I14052)))-(EXP(-SIMULATION!$D$17*$J14060)/(1-EXP(-SIMULATION!$D$4*SIMULATION!$D$17))))</f>
        <v>2.0132944950134184</v>
      </c>
      <c r="L14060">
        <v>0.18858338676318989</v>
      </c>
      <c r="M14060">
        <f t="shared" ca="1" si="219"/>
        <v>2.3929683894347349</v>
      </c>
    </row>
    <row r="14061" spans="1:13" x14ac:dyDescent="0.25">
      <c r="A14061" s="9"/>
      <c r="H14061" s="9"/>
      <c r="J14061">
        <v>9</v>
      </c>
      <c r="K14061">
        <f ca="1">SIMULATION!$D$3*SIMULATION!$D$17/$H14052/(SIMULATION!$D$17-$I14052)*(((EXP(-$I14052*$J14061))/(1-EXP(-SIMULATION!$D$4*$I14052)))-(EXP(-SIMULATION!$D$17*$J14061)/(1-EXP(-SIMULATION!$D$4*SIMULATION!$D$17))))</f>
        <v>1.9762404495114594</v>
      </c>
      <c r="L14061">
        <v>-0.15656295439238233</v>
      </c>
      <c r="M14061">
        <f t="shared" ca="1" si="219"/>
        <v>1.6668344061462157</v>
      </c>
    </row>
    <row r="14062" spans="1:13" x14ac:dyDescent="0.25">
      <c r="A14062" s="9"/>
      <c r="H14062" s="9"/>
      <c r="J14062">
        <v>10</v>
      </c>
      <c r="K14062">
        <f ca="1">SIMULATION!$D$3*SIMULATION!$D$17/$H14052/(SIMULATION!$D$17-$I14052)*(((EXP(-$I14052*$J14062))/(1-EXP(-SIMULATION!$D$4*$I14052)))-(EXP(-SIMULATION!$D$17*$J14062)/(1-EXP(-SIMULATION!$D$4*SIMULATION!$D$17))))</f>
        <v>1.9363704562620883</v>
      </c>
      <c r="L14062">
        <v>-7.5493066583448593E-2</v>
      </c>
      <c r="M14062">
        <f t="shared" ca="1" si="219"/>
        <v>1.7901879124772717</v>
      </c>
    </row>
    <row r="14063" spans="1:13" x14ac:dyDescent="0.25">
      <c r="A14063" s="9"/>
      <c r="H14063" s="9"/>
      <c r="J14063">
        <v>11</v>
      </c>
      <c r="K14063">
        <f ca="1">SIMULATION!$D$3*SIMULATION!$D$17/$H14052/(SIMULATION!$D$17-$I14052)*(((EXP(-$I14052*$J14063))/(1-EXP(-SIMULATION!$D$4*$I14052)))-(EXP(-SIMULATION!$D$17*$J14063)/(1-EXP(-SIMULATION!$D$4*SIMULATION!$D$17))))</f>
        <v>1.895074920309846</v>
      </c>
      <c r="L14063">
        <v>-6.9426924743960755E-2</v>
      </c>
      <c r="M14063">
        <f t="shared" ca="1" si="219"/>
        <v>1.7635056964333269</v>
      </c>
    </row>
    <row r="14064" spans="1:13" x14ac:dyDescent="0.25">
      <c r="A14064" s="9"/>
      <c r="H14064" s="9"/>
      <c r="J14064">
        <v>12</v>
      </c>
      <c r="K14064">
        <f ca="1">SIMULATION!$D$3*SIMULATION!$D$17/$H14052/(SIMULATION!$D$17-$I14052)*(((EXP(-$I14052*$J14064))/(1-EXP(-SIMULATION!$D$4*$I14052)))-(EXP(-SIMULATION!$D$17*$J14064)/(1-EXP(-SIMULATION!$D$4*SIMULATION!$D$17))))</f>
        <v>1.8532359396215585</v>
      </c>
      <c r="L14064">
        <v>-0.40007060518002602</v>
      </c>
      <c r="M14064">
        <f t="shared" ca="1" si="219"/>
        <v>1.1118107157157875</v>
      </c>
    </row>
    <row r="14065" spans="1:13" x14ac:dyDescent="0.25">
      <c r="A14065" s="9"/>
      <c r="H14065" s="9"/>
      <c r="J14065">
        <v>13</v>
      </c>
      <c r="K14065">
        <f ca="1">SIMULATION!$D$3*SIMULATION!$D$17/$H14052/(SIMULATION!$D$17-$I14052)*(((EXP(-$I14052*$J14065))/(1-EXP(-SIMULATION!$D$4*$I14052)))-(EXP(-SIMULATION!$D$17*$J14065)/(1-EXP(-SIMULATION!$D$4*SIMULATION!$D$17))))</f>
        <v>1.8114100859994677</v>
      </c>
      <c r="L14065">
        <v>0.35007467561020117</v>
      </c>
      <c r="M14065">
        <f t="shared" ca="1" si="219"/>
        <v>2.4455388842527781</v>
      </c>
    </row>
    <row r="14066" spans="1:13" x14ac:dyDescent="0.25">
      <c r="A14066" s="9"/>
      <c r="H14066" s="9"/>
      <c r="J14066">
        <v>14</v>
      </c>
      <c r="K14066">
        <f ca="1">SIMULATION!$D$3*SIMULATION!$D$17/$H14052/(SIMULATION!$D$17-$I14052)*(((EXP(-$I14052*$J14066))/(1-EXP(-SIMULATION!$D$4*$I14052)))-(EXP(-SIMULATION!$D$17*$J14066)/(1-EXP(-SIMULATION!$D$4*SIMULATION!$D$17))))</f>
        <v>1.7699455306071679</v>
      </c>
      <c r="L14066">
        <v>-0.38284097719672211</v>
      </c>
      <c r="M14066">
        <f t="shared" ca="1" si="219"/>
        <v>1.092337854084549</v>
      </c>
    </row>
    <row r="14067" spans="1:13" x14ac:dyDescent="0.25">
      <c r="A14067" s="9"/>
      <c r="H14067" s="9"/>
      <c r="J14067">
        <v>15</v>
      </c>
      <c r="K14067">
        <f ca="1">SIMULATION!$D$3*SIMULATION!$D$17/$H14052/(SIMULATION!$D$17-$I14052)*(((EXP(-$I14052*$J14067))/(1-EXP(-SIMULATION!$D$4*$I14052)))-(EXP(-SIMULATION!$D$17*$J14067)/(1-EXP(-SIMULATION!$D$4*SIMULATION!$D$17))))</f>
        <v>1.7290570960452176</v>
      </c>
      <c r="L14067">
        <v>0.65173138748717974</v>
      </c>
      <c r="M14067">
        <f t="shared" ca="1" si="219"/>
        <v>2.8559378762953211</v>
      </c>
    </row>
    <row r="14068" spans="1:13" x14ac:dyDescent="0.25">
      <c r="A14068" s="9"/>
      <c r="H14068" s="9"/>
      <c r="J14068">
        <v>16</v>
      </c>
      <c r="K14068">
        <f ca="1">SIMULATION!$D$3*SIMULATION!$D$17/$H14052/(SIMULATION!$D$17-$I14052)*(((EXP(-$I14052*$J14068))/(1-EXP(-SIMULATION!$D$4*$I14052)))-(EXP(-SIMULATION!$D$17*$J14068)/(1-EXP(-SIMULATION!$D$4*SIMULATION!$D$17))))</f>
        <v>1.6888743468513341</v>
      </c>
      <c r="L14068">
        <v>4.7047999009765223E-2</v>
      </c>
      <c r="M14068">
        <f t="shared" ca="1" si="219"/>
        <v>1.7683325054496135</v>
      </c>
    </row>
    <row r="14069" spans="1:13" x14ac:dyDescent="0.25">
      <c r="A14069" s="9"/>
      <c r="H14069" s="9"/>
      <c r="J14069">
        <v>17</v>
      </c>
      <c r="K14069">
        <f ca="1">SIMULATION!$D$3*SIMULATION!$D$17/$H14052/(SIMULATION!$D$17-$I14052)*(((EXP(-$I14052*$J14069))/(1-EXP(-SIMULATION!$D$4*$I14052)))-(EXP(-SIMULATION!$D$17*$J14069)/(1-EXP(-SIMULATION!$D$4*SIMULATION!$D$17))))</f>
        <v>1.6494724024788137</v>
      </c>
      <c r="L14069">
        <v>0.30634544354981641</v>
      </c>
      <c r="M14069">
        <f t="shared" ca="1" si="219"/>
        <v>2.1547807572393669</v>
      </c>
    </row>
    <row r="14070" spans="1:13" x14ac:dyDescent="0.25">
      <c r="A14070" s="9"/>
      <c r="H14070" s="9"/>
      <c r="J14070">
        <v>18</v>
      </c>
      <c r="K14070">
        <f ca="1">SIMULATION!$D$3*SIMULATION!$D$17/$H14052/(SIMULATION!$D$17-$I14052)*(((EXP(-$I14052*$J14070))/(1-EXP(-SIMULATION!$D$4*$I14052)))-(EXP(-SIMULATION!$D$17*$J14070)/(1-EXP(-SIMULATION!$D$4*SIMULATION!$D$17))))</f>
        <v>1.6108916785272502</v>
      </c>
      <c r="L14070">
        <v>-0.40941859998881763</v>
      </c>
      <c r="M14070">
        <f t="shared" ca="1" si="219"/>
        <v>0.95136266277098702</v>
      </c>
    </row>
    <row r="14071" spans="1:13" x14ac:dyDescent="0.25">
      <c r="A14071" s="9"/>
      <c r="H14071" s="9"/>
      <c r="J14071">
        <v>19</v>
      </c>
      <c r="K14071">
        <f ca="1">SIMULATION!$D$3*SIMULATION!$D$17/$H14052/(SIMULATION!$D$17-$I14052)*(((EXP(-$I14052*$J14071))/(1-EXP(-SIMULATION!$D$4*$I14052)))-(EXP(-SIMULATION!$D$17*$J14071)/(1-EXP(-SIMULATION!$D$4*SIMULATION!$D$17))))</f>
        <v>1.5731505330336975</v>
      </c>
      <c r="L14071">
        <v>7.2391873304164328E-2</v>
      </c>
      <c r="M14071">
        <f t="shared" ca="1" si="219"/>
        <v>1.6870338471094515</v>
      </c>
    </row>
    <row r="14072" spans="1:13" x14ac:dyDescent="0.25">
      <c r="A14072" s="9"/>
      <c r="H14072" s="9"/>
      <c r="J14072">
        <v>20</v>
      </c>
      <c r="K14072">
        <f ca="1">SIMULATION!$D$3*SIMULATION!$D$17/$H14052/(SIMULATION!$D$17-$I14052)*(((EXP(-$I14052*$J14072))/(1-EXP(-SIMULATION!$D$4*$I14052)))-(EXP(-SIMULATION!$D$17*$J14072)/(1-EXP(-SIMULATION!$D$4*SIMULATION!$D$17))))</f>
        <v>1.5362533662570073</v>
      </c>
      <c r="L14072">
        <v>-0.17278908022436446</v>
      </c>
      <c r="M14072">
        <f t="shared" ca="1" si="219"/>
        <v>1.2708055601098753</v>
      </c>
    </row>
    <row r="14073" spans="1:13" x14ac:dyDescent="0.25">
      <c r="A14073" s="9"/>
      <c r="H14073" s="9"/>
      <c r="J14073">
        <v>21</v>
      </c>
      <c r="K14073">
        <f ca="1">SIMULATION!$D$3*SIMULATION!$D$17/$H14052/(SIMULATION!$D$17-$I14052)*(((EXP(-$I14052*$J14073))/(1-EXP(-SIMULATION!$D$4*$I14052)))-(EXP(-SIMULATION!$D$17*$J14073)/(1-EXP(-SIMULATION!$D$4*SIMULATION!$D$17))))</f>
        <v>1.5001958070504855</v>
      </c>
      <c r="L14073">
        <v>-5.697165460820483E-2</v>
      </c>
      <c r="M14073">
        <f t="shared" ca="1" si="219"/>
        <v>1.414727169686528</v>
      </c>
    </row>
    <row r="14074" spans="1:13" x14ac:dyDescent="0.25">
      <c r="A14074" s="9"/>
      <c r="H14074" s="9"/>
      <c r="J14074">
        <v>22</v>
      </c>
      <c r="K14074">
        <f ca="1">SIMULATION!$D$3*SIMULATION!$D$17/$H14052/(SIMULATION!$D$17-$I14052)*(((EXP(-$I14052*$J14074))/(1-EXP(-SIMULATION!$D$4*$I14052)))-(EXP(-SIMULATION!$D$17*$J14074)/(1-EXP(-SIMULATION!$D$4*SIMULATION!$D$17))))</f>
        <v>1.4649680323475314</v>
      </c>
      <c r="L14074">
        <v>0.17186674375015493</v>
      </c>
      <c r="M14074">
        <f t="shared" ca="1" si="219"/>
        <v>1.7167473177651731</v>
      </c>
    </row>
    <row r="14075" spans="1:13" x14ac:dyDescent="0.25">
      <c r="A14075" s="9"/>
      <c r="H14075" s="9"/>
      <c r="J14075">
        <v>23</v>
      </c>
      <c r="K14075">
        <f ca="1">SIMULATION!$D$3*SIMULATION!$D$17/$H14052/(SIMULATION!$D$17-$I14052)*(((EXP(-$I14052*$J14075))/(1-EXP(-SIMULATION!$D$4*$I14052)))-(EXP(-SIMULATION!$D$17*$J14075)/(1-EXP(-SIMULATION!$D$4*SIMULATION!$D$17))))</f>
        <v>1.4305568903963537</v>
      </c>
      <c r="L14075">
        <v>0.35794238234971393</v>
      </c>
      <c r="M14075">
        <f t="shared" ca="1" si="219"/>
        <v>1.9426138318316231</v>
      </c>
    </row>
    <row r="14076" spans="1:13" x14ac:dyDescent="0.25">
      <c r="A14076" s="9"/>
      <c r="H14076" s="9"/>
      <c r="J14076">
        <v>24</v>
      </c>
      <c r="K14076">
        <f ca="1">SIMULATION!$D$3*SIMULATION!$D$17/$H14052/(SIMULATION!$D$17-$I14052)*(((EXP(-$I14052*$J14076))/(1-EXP(-SIMULATION!$D$4*$I14052)))-(EXP(-SIMULATION!$D$17*$J14076)/(1-EXP(-SIMULATION!$D$4*SIMULATION!$D$17))))</f>
        <v>1.3969472575014268</v>
      </c>
      <c r="L14076">
        <v>0.17263405433879422</v>
      </c>
      <c r="M14076">
        <f t="shared" ca="1" si="219"/>
        <v>1.6381079262613578</v>
      </c>
    </row>
    <row r="14077" spans="1:13" x14ac:dyDescent="0.25">
      <c r="A14077" s="9">
        <v>564</v>
      </c>
      <c r="B14077" s="2">
        <f ca="1">NORMINV(RAND(),SIMULATION!D7,SIMULATION!D8)</f>
        <v>68.328312482802474</v>
      </c>
      <c r="C14077" s="2">
        <v>2</v>
      </c>
      <c r="D14077" s="2">
        <f ca="1">SIMULATION!$D$11*(1+(SIMULATION!$D$12*LN(1+$C14077)))*(1+(SIMULATION!$D$13*(($B14077/63.5)-1)))</f>
        <v>10.596620154840995</v>
      </c>
      <c r="E14077" s="2">
        <v>2.9212313864828129E-2</v>
      </c>
      <c r="F14077" s="2">
        <f ca="1">D14077*(1+E14077)</f>
        <v>10.906171948710574</v>
      </c>
      <c r="G14077" s="2">
        <v>1.0036651318487335</v>
      </c>
      <c r="H14077" s="9">
        <f>SIMULATION!$D$15*EXP($G$14077)</f>
        <v>602.28042013654454</v>
      </c>
      <c r="I14077" s="2">
        <f ca="1">$F14077/$H14077</f>
        <v>1.8108129675273203E-2</v>
      </c>
      <c r="J14077">
        <v>0</v>
      </c>
      <c r="K14077">
        <f ca="1">SIMULATION!$D$3*SIMULATION!$D$17/$H14077/(SIMULATION!$D$17-$I14077)*(((EXP(-$I14077*$J14077))/(1-EXP(-SIMULATION!$D$4*$I14077)))-(EXP(-SIMULATION!$D$17*$J14077)/(1-EXP(-SIMULATION!$D$4*SIMULATION!$D$17))))</f>
        <v>1.7487682544631793</v>
      </c>
      <c r="L14077">
        <v>-0.27605080855046443</v>
      </c>
      <c r="M14077">
        <f t="shared" ca="1" si="219"/>
        <v>1.2660193638512343</v>
      </c>
    </row>
    <row r="14078" spans="1:13" x14ac:dyDescent="0.25">
      <c r="A14078" s="9"/>
      <c r="H14078" s="9"/>
      <c r="J14078">
        <v>1</v>
      </c>
      <c r="K14078">
        <f ca="1">SIMULATION!$D$3*SIMULATION!$D$17/$H14077/(SIMULATION!$D$17-$I14077)*(((EXP(-$I14077*$J14078))/(1-EXP(-SIMULATION!$D$4*$I14077)))-(EXP(-SIMULATION!$D$17*$J14078)/(1-EXP(-SIMULATION!$D$4*SIMULATION!$D$17))))</f>
        <v>2.0422221944220484</v>
      </c>
      <c r="L14078">
        <v>-0.1287825751157991</v>
      </c>
      <c r="M14078">
        <f t="shared" ca="1" si="219"/>
        <v>1.7792195612657389</v>
      </c>
    </row>
    <row r="14079" spans="1:13" x14ac:dyDescent="0.25">
      <c r="A14079" s="9"/>
      <c r="H14079" s="9"/>
      <c r="J14079">
        <v>2</v>
      </c>
      <c r="K14079">
        <f ca="1">SIMULATION!$D$3*SIMULATION!$D$17/$H14077/(SIMULATION!$D$17-$I14077)*(((EXP(-$I14077*$J14079))/(1-EXP(-SIMULATION!$D$4*$I14077)))-(EXP(-SIMULATION!$D$17*$J14079)/(1-EXP(-SIMULATION!$D$4*SIMULATION!$D$17))))</f>
        <v>2.2137368966573079</v>
      </c>
      <c r="L14079">
        <v>0.52998829230561084</v>
      </c>
      <c r="M14079">
        <f t="shared" ca="1" si="219"/>
        <v>3.3869915341306367</v>
      </c>
    </row>
    <row r="14080" spans="1:13" x14ac:dyDescent="0.25">
      <c r="A14080" s="9"/>
      <c r="H14080" s="9"/>
      <c r="J14080">
        <v>3</v>
      </c>
      <c r="K14080">
        <f ca="1">SIMULATION!$D$3*SIMULATION!$D$17/$H14077/(SIMULATION!$D$17-$I14077)*(((EXP(-$I14077*$J14080))/(1-EXP(-SIMULATION!$D$4*$I14077)))-(EXP(-SIMULATION!$D$17*$J14080)/(1-EXP(-SIMULATION!$D$4*SIMULATION!$D$17))))</f>
        <v>2.3074067469894484</v>
      </c>
      <c r="L14080">
        <v>-0.15474581085712003</v>
      </c>
      <c r="M14080">
        <f t="shared" ca="1" si="219"/>
        <v>1.9503452189493766</v>
      </c>
    </row>
    <row r="14081" spans="1:13" x14ac:dyDescent="0.25">
      <c r="A14081" s="9"/>
      <c r="H14081" s="9"/>
      <c r="J14081">
        <v>4</v>
      </c>
      <c r="K14081">
        <f ca="1">SIMULATION!$D$3*SIMULATION!$D$17/$H14077/(SIMULATION!$D$17-$I14077)*(((EXP(-$I14077*$J14081))/(1-EXP(-SIMULATION!$D$4*$I14077)))-(EXP(-SIMULATION!$D$17*$J14081)/(1-EXP(-SIMULATION!$D$4*SIMULATION!$D$17))))</f>
        <v>2.3514831726701964</v>
      </c>
      <c r="L14081">
        <v>-2.4729932241786386E-2</v>
      </c>
      <c r="M14081">
        <f t="shared" ca="1" si="219"/>
        <v>2.2933311531423612</v>
      </c>
    </row>
    <row r="14082" spans="1:13" x14ac:dyDescent="0.25">
      <c r="A14082" s="9"/>
      <c r="H14082" s="9"/>
      <c r="J14082">
        <v>5</v>
      </c>
      <c r="K14082">
        <f ca="1">SIMULATION!$D$3*SIMULATION!$D$17/$H14077/(SIMULATION!$D$17-$I14077)*(((EXP(-$I14077*$J14082))/(1-EXP(-SIMULATION!$D$4*$I14077)))-(EXP(-SIMULATION!$D$17*$J14082)/(1-EXP(-SIMULATION!$D$4*SIMULATION!$D$17))))</f>
        <v>2.3640651440653357</v>
      </c>
      <c r="L14082">
        <v>0.19437085045458533</v>
      </c>
      <c r="M14082">
        <f t="shared" ca="1" si="219"/>
        <v>2.8235704966473567</v>
      </c>
    </row>
    <row r="14083" spans="1:13" x14ac:dyDescent="0.25">
      <c r="A14083" s="9"/>
      <c r="H14083" s="9"/>
      <c r="J14083">
        <v>6</v>
      </c>
      <c r="K14083">
        <f ca="1">SIMULATION!$D$3*SIMULATION!$D$17/$H14077/(SIMULATION!$D$17-$I14077)*(((EXP(-$I14077*$J14083))/(1-EXP(-SIMULATION!$D$4*$I14077)))-(EXP(-SIMULATION!$D$17*$J14083)/(1-EXP(-SIMULATION!$D$4*SIMULATION!$D$17))))</f>
        <v>2.3567457845608581</v>
      </c>
      <c r="L14083">
        <v>0.26402536569469753</v>
      </c>
      <c r="M14083">
        <f t="shared" ref="M14083:M14146" ca="1" si="220">$K14083*(1+$L14083)</f>
        <v>2.9789864521789755</v>
      </c>
    </row>
    <row r="14084" spans="1:13" x14ac:dyDescent="0.25">
      <c r="A14084" s="9"/>
      <c r="H14084" s="9"/>
      <c r="J14084">
        <v>7</v>
      </c>
      <c r="K14084">
        <f ca="1">SIMULATION!$D$3*SIMULATION!$D$17/$H14077/(SIMULATION!$D$17-$I14077)*(((EXP(-$I14077*$J14084))/(1-EXP(-SIMULATION!$D$4*$I14077)))-(EXP(-SIMULATION!$D$17*$J14084)/(1-EXP(-SIMULATION!$D$4*SIMULATION!$D$17))))</f>
        <v>2.3369492050318197</v>
      </c>
      <c r="L14084">
        <v>-4.7538752992616992E-2</v>
      </c>
      <c r="M14084">
        <f t="shared" ca="1" si="220"/>
        <v>2.2258535540175193</v>
      </c>
    </row>
    <row r="14085" spans="1:13" x14ac:dyDescent="0.25">
      <c r="A14085" s="9"/>
      <c r="H14085" s="9"/>
      <c r="J14085">
        <v>8</v>
      </c>
      <c r="K14085">
        <f ca="1">SIMULATION!$D$3*SIMULATION!$D$17/$H14077/(SIMULATION!$D$17-$I14077)*(((EXP(-$I14077*$J14085))/(1-EXP(-SIMULATION!$D$4*$I14077)))-(EXP(-SIMULATION!$D$17*$J14085)/(1-EXP(-SIMULATION!$D$4*SIMULATION!$D$17))))</f>
        <v>2.3094280024450464</v>
      </c>
      <c r="L14085">
        <v>-0.31789203102439945</v>
      </c>
      <c r="M14085">
        <f t="shared" ca="1" si="220"/>
        <v>1.5752792442431689</v>
      </c>
    </row>
    <row r="14086" spans="1:13" x14ac:dyDescent="0.25">
      <c r="A14086" s="9"/>
      <c r="H14086" s="9"/>
      <c r="J14086">
        <v>9</v>
      </c>
      <c r="K14086">
        <f ca="1">SIMULATION!$D$3*SIMULATION!$D$17/$H14077/(SIMULATION!$D$17-$I14077)*(((EXP(-$I14077*$J14086))/(1-EXP(-SIMULATION!$D$4*$I14077)))-(EXP(-SIMULATION!$D$17*$J14086)/(1-EXP(-SIMULATION!$D$4*SIMULATION!$D$17))))</f>
        <v>2.2772228916927548</v>
      </c>
      <c r="L14086">
        <v>0.1862280422120518</v>
      </c>
      <c r="M14086">
        <f t="shared" ca="1" si="220"/>
        <v>2.701305652493164</v>
      </c>
    </row>
    <row r="14087" spans="1:13" x14ac:dyDescent="0.25">
      <c r="A14087" s="9"/>
      <c r="H14087" s="9"/>
      <c r="J14087">
        <v>10</v>
      </c>
      <c r="K14087">
        <f ca="1">SIMULATION!$D$3*SIMULATION!$D$17/$H14077/(SIMULATION!$D$17-$I14077)*(((EXP(-$I14077*$J14087))/(1-EXP(-SIMULATION!$D$4*$I14077)))-(EXP(-SIMULATION!$D$17*$J14087)/(1-EXP(-SIMULATION!$D$4*SIMULATION!$D$17))))</f>
        <v>2.2422776593724132</v>
      </c>
      <c r="L14087">
        <v>-0.23584338949655045</v>
      </c>
      <c r="M14087">
        <f t="shared" ca="1" si="220"/>
        <v>1.7134512959936317</v>
      </c>
    </row>
    <row r="14088" spans="1:13" x14ac:dyDescent="0.25">
      <c r="A14088" s="9"/>
      <c r="H14088" s="9"/>
      <c r="J14088">
        <v>11</v>
      </c>
      <c r="K14088">
        <f ca="1">SIMULATION!$D$3*SIMULATION!$D$17/$H14077/(SIMULATION!$D$17-$I14077)*(((EXP(-$I14077*$J14088))/(1-EXP(-SIMULATION!$D$4*$I14077)))-(EXP(-SIMULATION!$D$17*$J14088)/(1-EXP(-SIMULATION!$D$4*SIMULATION!$D$17))))</f>
        <v>2.2058332395309668</v>
      </c>
      <c r="L14088">
        <v>5.2095967095159769E-2</v>
      </c>
      <c r="M14088">
        <f t="shared" ca="1" si="220"/>
        <v>2.3207482553949816</v>
      </c>
    </row>
    <row r="14089" spans="1:13" x14ac:dyDescent="0.25">
      <c r="A14089" s="9"/>
      <c r="H14089" s="9"/>
      <c r="J14089">
        <v>12</v>
      </c>
      <c r="K14089">
        <f ca="1">SIMULATION!$D$3*SIMULATION!$D$17/$H14077/(SIMULATION!$D$17-$I14077)*(((EXP(-$I14077*$J14089))/(1-EXP(-SIMULATION!$D$4*$I14077)))-(EXP(-SIMULATION!$D$17*$J14089)/(1-EXP(-SIMULATION!$D$4*SIMULATION!$D$17))))</f>
        <v>2.1686802454299023</v>
      </c>
      <c r="L14089">
        <v>-0.20508431413322495</v>
      </c>
      <c r="M14089">
        <f t="shared" ca="1" si="220"/>
        <v>1.7239179447216368</v>
      </c>
    </row>
    <row r="14090" spans="1:13" x14ac:dyDescent="0.25">
      <c r="A14090" s="9"/>
      <c r="H14090" s="9"/>
      <c r="J14090">
        <v>13</v>
      </c>
      <c r="K14090">
        <f ca="1">SIMULATION!$D$3*SIMULATION!$D$17/$H14077/(SIMULATION!$D$17-$I14077)*(((EXP(-$I14077*$J14090))/(1-EXP(-SIMULATION!$D$4*$I14077)))-(EXP(-SIMULATION!$D$17*$J14090)/(1-EXP(-SIMULATION!$D$4*SIMULATION!$D$17))))</f>
        <v>2.1313207965199332</v>
      </c>
      <c r="L14090">
        <v>-0.37803762113378919</v>
      </c>
      <c r="M14090">
        <f t="shared" ca="1" si="220"/>
        <v>1.3256013527305648</v>
      </c>
    </row>
    <row r="14091" spans="1:13" x14ac:dyDescent="0.25">
      <c r="A14091" s="9"/>
      <c r="H14091" s="9"/>
      <c r="J14091">
        <v>14</v>
      </c>
      <c r="K14091">
        <f ca="1">SIMULATION!$D$3*SIMULATION!$D$17/$H14077/(SIMULATION!$D$17-$I14077)*(((EXP(-$I14077*$J14091))/(1-EXP(-SIMULATION!$D$4*$I14077)))-(EXP(-SIMULATION!$D$17*$J14091)/(1-EXP(-SIMULATION!$D$4*SIMULATION!$D$17))))</f>
        <v>2.0940722196111898</v>
      </c>
      <c r="L14091">
        <v>1.3732609575597679E-3</v>
      </c>
      <c r="M14091">
        <f t="shared" ca="1" si="220"/>
        <v>2.0969479272326925</v>
      </c>
    </row>
    <row r="14092" spans="1:13" x14ac:dyDescent="0.25">
      <c r="A14092" s="9"/>
      <c r="H14092" s="9"/>
      <c r="J14092">
        <v>15</v>
      </c>
      <c r="K14092">
        <f ca="1">SIMULATION!$D$3*SIMULATION!$D$17/$H14077/(SIMULATION!$D$17-$I14077)*(((EXP(-$I14077*$J14092))/(1-EXP(-SIMULATION!$D$4*$I14077)))-(EXP(-SIMULATION!$D$17*$J14092)/(1-EXP(-SIMULATION!$D$4*SIMULATION!$D$17))))</f>
        <v>2.0571335016434289</v>
      </c>
      <c r="L14092">
        <v>0.55321365729503835</v>
      </c>
      <c r="M14092">
        <f t="shared" ca="1" si="220"/>
        <v>3.1951678496317388</v>
      </c>
    </row>
    <row r="14093" spans="1:13" x14ac:dyDescent="0.25">
      <c r="A14093" s="9"/>
      <c r="H14093" s="9"/>
      <c r="J14093">
        <v>16</v>
      </c>
      <c r="K14093">
        <f ca="1">SIMULATION!$D$3*SIMULATION!$D$17/$H14077/(SIMULATION!$D$17-$I14077)*(((EXP(-$I14077*$J14093))/(1-EXP(-SIMULATION!$D$4*$I14077)))-(EXP(-SIMULATION!$D$17*$J14093)/(1-EXP(-SIMULATION!$D$4*SIMULATION!$D$17))))</f>
        <v>2.0206278728034599</v>
      </c>
      <c r="L14093">
        <v>-0.13769558481914437</v>
      </c>
      <c r="M14093">
        <f t="shared" ca="1" si="220"/>
        <v>1.7423963361559238</v>
      </c>
    </row>
    <row r="14094" spans="1:13" x14ac:dyDescent="0.25">
      <c r="A14094" s="9"/>
      <c r="H14094" s="9"/>
      <c r="J14094">
        <v>17</v>
      </c>
      <c r="K14094">
        <f ca="1">SIMULATION!$D$3*SIMULATION!$D$17/$H14077/(SIMULATION!$D$17-$I14077)*(((EXP(-$I14077*$J14094))/(1-EXP(-SIMULATION!$D$4*$I14077)))-(EXP(-SIMULATION!$D$17*$J14094)/(1-EXP(-SIMULATION!$D$4*SIMULATION!$D$17))))</f>
        <v>1.9846300934152712</v>
      </c>
      <c r="L14094">
        <v>-0.20431270107717525</v>
      </c>
      <c r="M14094">
        <f t="shared" ca="1" si="220"/>
        <v>1.5791449583905506</v>
      </c>
    </row>
    <row r="14095" spans="1:13" x14ac:dyDescent="0.25">
      <c r="A14095" s="9"/>
      <c r="H14095" s="9"/>
      <c r="J14095">
        <v>18</v>
      </c>
      <c r="K14095">
        <f ca="1">SIMULATION!$D$3*SIMULATION!$D$17/$H14077/(SIMULATION!$D$17-$I14077)*(((EXP(-$I14077*$J14095))/(1-EXP(-SIMULATION!$D$4*$I14077)))-(EXP(-SIMULATION!$D$17*$J14095)/(1-EXP(-SIMULATION!$D$4*SIMULATION!$D$17))))</f>
        <v>1.9491839386615948</v>
      </c>
      <c r="L14095">
        <v>-0.26900845420511466</v>
      </c>
      <c r="M14095">
        <f t="shared" ca="1" si="220"/>
        <v>1.4248369803608021</v>
      </c>
    </row>
    <row r="14096" spans="1:13" x14ac:dyDescent="0.25">
      <c r="A14096" s="9"/>
      <c r="H14096" s="9"/>
      <c r="J14096">
        <v>19</v>
      </c>
      <c r="K14096">
        <f ca="1">SIMULATION!$D$3*SIMULATION!$D$17/$H14077/(SIMULATION!$D$17-$I14077)*(((EXP(-$I14077*$J14096))/(1-EXP(-SIMULATION!$D$4*$I14077)))-(EXP(-SIMULATION!$D$17*$J14096)/(1-EXP(-SIMULATION!$D$4*SIMULATION!$D$17))))</f>
        <v>1.9143134018626637</v>
      </c>
      <c r="L14096">
        <v>0.46803903451520673</v>
      </c>
      <c r="M14096">
        <f t="shared" ca="1" si="220"/>
        <v>2.8102867982299857</v>
      </c>
    </row>
    <row r="14097" spans="1:13" x14ac:dyDescent="0.25">
      <c r="A14097" s="9"/>
      <c r="H14097" s="9"/>
      <c r="J14097">
        <v>20</v>
      </c>
      <c r="K14097">
        <f ca="1">SIMULATION!$D$3*SIMULATION!$D$17/$H14077/(SIMULATION!$D$17-$I14077)*(((EXP(-$I14077*$J14097))/(1-EXP(-SIMULATION!$D$4*$I14077)))-(EXP(-SIMULATION!$D$17*$J14097)/(1-EXP(-SIMULATION!$D$4*SIMULATION!$D$17))))</f>
        <v>1.880029872478252</v>
      </c>
      <c r="L14097">
        <v>0.16925141912930244</v>
      </c>
      <c r="M14097">
        <f t="shared" ca="1" si="220"/>
        <v>2.1982275964006774</v>
      </c>
    </row>
    <row r="14098" spans="1:13" x14ac:dyDescent="0.25">
      <c r="A14098" s="9"/>
      <c r="H14098" s="9"/>
      <c r="J14098">
        <v>21</v>
      </c>
      <c r="K14098">
        <f ca="1">SIMULATION!$D$3*SIMULATION!$D$17/$H14077/(SIMULATION!$D$17-$I14077)*(((EXP(-$I14077*$J14098))/(1-EXP(-SIMULATION!$D$4*$I14077)))-(EXP(-SIMULATION!$D$17*$J14098)/(1-EXP(-SIMULATION!$D$4*SIMULATION!$D$17))))</f>
        <v>1.8463367346385542</v>
      </c>
      <c r="L14098">
        <v>-0.2861534498719529</v>
      </c>
      <c r="M14098">
        <f t="shared" ca="1" si="220"/>
        <v>1.3180011083964154</v>
      </c>
    </row>
    <row r="14099" spans="1:13" x14ac:dyDescent="0.25">
      <c r="A14099" s="9"/>
      <c r="H14099" s="9"/>
      <c r="J14099">
        <v>22</v>
      </c>
      <c r="K14099">
        <f ca="1">SIMULATION!$D$3*SIMULATION!$D$17/$H14077/(SIMULATION!$D$17-$I14077)*(((EXP(-$I14077*$J14099))/(1-EXP(-SIMULATION!$D$4*$I14077)))-(EXP(-SIMULATION!$D$17*$J14099)/(1-EXP(-SIMULATION!$D$4*SIMULATION!$D$17))))</f>
        <v>1.8132323127107914</v>
      </c>
      <c r="L14099">
        <v>-0.35928666726766245</v>
      </c>
      <c r="M14099">
        <f t="shared" ca="1" si="220"/>
        <v>1.1617621180948952</v>
      </c>
    </row>
    <row r="14100" spans="1:13" x14ac:dyDescent="0.25">
      <c r="A14100" s="9"/>
      <c r="H14100" s="9"/>
      <c r="J14100">
        <v>23</v>
      </c>
      <c r="K14100">
        <f ca="1">SIMULATION!$D$3*SIMULATION!$D$17/$H14077/(SIMULATION!$D$17-$I14077)*(((EXP(-$I14077*$J14100))/(1-EXP(-SIMULATION!$D$4*$I14077)))-(EXP(-SIMULATION!$D$17*$J14100)/(1-EXP(-SIMULATION!$D$4*SIMULATION!$D$17))))</f>
        <v>1.7807117576292115</v>
      </c>
      <c r="L14100">
        <v>-0.11938653373941349</v>
      </c>
      <c r="M14100">
        <f t="shared" ca="1" si="220"/>
        <v>1.5681187532968413</v>
      </c>
    </row>
    <row r="14101" spans="1:13" x14ac:dyDescent="0.25">
      <c r="A14101" s="9"/>
      <c r="H14101" s="9"/>
      <c r="J14101">
        <v>24</v>
      </c>
      <c r="K14101">
        <f ca="1">SIMULATION!$D$3*SIMULATION!$D$17/$H14077/(SIMULATION!$D$17-$I14077)*(((EXP(-$I14077*$J14101))/(1-EXP(-SIMULATION!$D$4*$I14077)))-(EXP(-SIMULATION!$D$17*$J14101)/(1-EXP(-SIMULATION!$D$4*SIMULATION!$D$17))))</f>
        <v>1.7487682544631791</v>
      </c>
      <c r="L14101">
        <v>-0.11912435196752781</v>
      </c>
      <c r="M14101">
        <f t="shared" ca="1" si="220"/>
        <v>1.5404473694088681</v>
      </c>
    </row>
    <row r="14102" spans="1:13" x14ac:dyDescent="0.25">
      <c r="A14102" s="9">
        <v>565</v>
      </c>
      <c r="B14102" s="2">
        <f ca="1">NORMINV(RAND(),SIMULATION!D7,SIMULATION!D8)</f>
        <v>57.900099743759924</v>
      </c>
      <c r="C14102" s="2">
        <v>2</v>
      </c>
      <c r="D14102" s="2">
        <f ca="1">SIMULATION!$D$11*(1+(SIMULATION!$D$12*LN(1+$C14102)))*(1+(SIMULATION!$D$13*(($B14102/63.5)-1)))</f>
        <v>9.8222029609227732</v>
      </c>
      <c r="E14102" s="2">
        <v>-0.13981777713941534</v>
      </c>
      <c r="F14102" s="2">
        <f ca="1">D14102*(1+E14102)</f>
        <v>8.4488843763143677</v>
      </c>
      <c r="G14102" s="2">
        <v>0.4510653062168784</v>
      </c>
      <c r="H14102" s="9">
        <f>SIMULATION!$D$15*EXP($G$14102)</f>
        <v>346.58334561784642</v>
      </c>
      <c r="I14102" s="2">
        <f ca="1">$F14102/$H14102</f>
        <v>2.4377641000760522E-2</v>
      </c>
      <c r="J14102">
        <v>0</v>
      </c>
      <c r="K14102">
        <f ca="1">SIMULATION!$D$3*SIMULATION!$D$17/$H14102/(SIMULATION!$D$17-$I14102)*(((EXP(-$I14102*$J14102))/(1-EXP(-SIMULATION!$D$4*$I14102)))-(EXP(-SIMULATION!$D$17*$J14102)/(1-EXP(-SIMULATION!$D$4*SIMULATION!$D$17))))</f>
        <v>2.1114964639729572</v>
      </c>
      <c r="L14102">
        <v>-7.5733488091976317E-2</v>
      </c>
      <c r="M14102">
        <f t="shared" ca="1" si="220"/>
        <v>1.951585471662411</v>
      </c>
    </row>
    <row r="14103" spans="1:13" x14ac:dyDescent="0.25">
      <c r="A14103" s="9"/>
      <c r="H14103" s="9"/>
      <c r="J14103">
        <v>1</v>
      </c>
      <c r="K14103">
        <f ca="1">SIMULATION!$D$3*SIMULATION!$D$17/$H14102/(SIMULATION!$D$17-$I14102)*(((EXP(-$I14102*$J14103))/(1-EXP(-SIMULATION!$D$4*$I14102)))-(EXP(-SIMULATION!$D$17*$J14103)/(1-EXP(-SIMULATION!$D$4*SIMULATION!$D$17))))</f>
        <v>2.6232429495829281</v>
      </c>
      <c r="L14103">
        <v>-1.911705989649053E-2</v>
      </c>
      <c r="M14103">
        <f t="shared" ca="1" si="220"/>
        <v>2.5730942569927051</v>
      </c>
    </row>
    <row r="14104" spans="1:13" x14ac:dyDescent="0.25">
      <c r="A14104" s="9"/>
      <c r="H14104" s="9"/>
      <c r="J14104">
        <v>2</v>
      </c>
      <c r="K14104">
        <f ca="1">SIMULATION!$D$3*SIMULATION!$D$17/$H14102/(SIMULATION!$D$17-$I14102)*(((EXP(-$I14102*$J14104))/(1-EXP(-SIMULATION!$D$4*$I14102)))-(EXP(-SIMULATION!$D$17*$J14104)/(1-EXP(-SIMULATION!$D$4*SIMULATION!$D$17))))</f>
        <v>2.9205937437658234</v>
      </c>
      <c r="L14104">
        <v>-0.29103078772995961</v>
      </c>
      <c r="M14104">
        <f t="shared" ca="1" si="220"/>
        <v>2.0706110458784641</v>
      </c>
    </row>
    <row r="14105" spans="1:13" x14ac:dyDescent="0.25">
      <c r="A14105" s="9"/>
      <c r="H14105" s="9"/>
      <c r="J14105">
        <v>3</v>
      </c>
      <c r="K14105">
        <f ca="1">SIMULATION!$D$3*SIMULATION!$D$17/$H14102/(SIMULATION!$D$17-$I14102)*(((EXP(-$I14102*$J14105))/(1-EXP(-SIMULATION!$D$4*$I14102)))-(EXP(-SIMULATION!$D$17*$J14105)/(1-EXP(-SIMULATION!$D$4*SIMULATION!$D$17))))</f>
        <v>3.0812912408504678</v>
      </c>
      <c r="L14105">
        <v>-0.12987314363559857</v>
      </c>
      <c r="M14105">
        <f t="shared" ca="1" si="220"/>
        <v>2.6811142609443834</v>
      </c>
    </row>
    <row r="14106" spans="1:13" x14ac:dyDescent="0.25">
      <c r="A14106" s="9"/>
      <c r="H14106" s="9"/>
      <c r="J14106">
        <v>4</v>
      </c>
      <c r="K14106">
        <f ca="1">SIMULATION!$D$3*SIMULATION!$D$17/$H14102/(SIMULATION!$D$17-$I14102)*(((EXP(-$I14102*$J14106))/(1-EXP(-SIMULATION!$D$4*$I14102)))-(EXP(-SIMULATION!$D$17*$J14106)/(1-EXP(-SIMULATION!$D$4*SIMULATION!$D$17))))</f>
        <v>3.1551369133259772</v>
      </c>
      <c r="L14106">
        <v>-6.3604028389311271E-2</v>
      </c>
      <c r="M14106">
        <f t="shared" ca="1" si="220"/>
        <v>2.954457495518628</v>
      </c>
    </row>
    <row r="14107" spans="1:13" x14ac:dyDescent="0.25">
      <c r="A14107" s="9"/>
      <c r="H14107" s="9"/>
      <c r="J14107">
        <v>5</v>
      </c>
      <c r="K14107">
        <f ca="1">SIMULATION!$D$3*SIMULATION!$D$17/$H14102/(SIMULATION!$D$17-$I14102)*(((EXP(-$I14102*$J14107))/(1-EXP(-SIMULATION!$D$4*$I14102)))-(EXP(-SIMULATION!$D$17*$J14107)/(1-EXP(-SIMULATION!$D$4*SIMULATION!$D$17))))</f>
        <v>3.1740274399284707</v>
      </c>
      <c r="L14107">
        <v>0.18306122038161915</v>
      </c>
      <c r="M14107">
        <f t="shared" ca="1" si="220"/>
        <v>3.7550687766065227</v>
      </c>
    </row>
    <row r="14108" spans="1:13" x14ac:dyDescent="0.25">
      <c r="A14108" s="9"/>
      <c r="H14108" s="9"/>
      <c r="J14108">
        <v>6</v>
      </c>
      <c r="K14108">
        <f ca="1">SIMULATION!$D$3*SIMULATION!$D$17/$H14102/(SIMULATION!$D$17-$I14102)*(((EXP(-$I14102*$J14108))/(1-EXP(-SIMULATION!$D$4*$I14102)))-(EXP(-SIMULATION!$D$17*$J14108)/(1-EXP(-SIMULATION!$D$4*SIMULATION!$D$17))))</f>
        <v>3.1583860898668292</v>
      </c>
      <c r="L14108">
        <v>6.6871831447460603E-2</v>
      </c>
      <c r="M14108">
        <f t="shared" ca="1" si="220"/>
        <v>3.3695931521144078</v>
      </c>
    </row>
    <row r="14109" spans="1:13" x14ac:dyDescent="0.25">
      <c r="A14109" s="9"/>
      <c r="H14109" s="9"/>
      <c r="J14109">
        <v>7</v>
      </c>
      <c r="K14109">
        <f ca="1">SIMULATION!$D$3*SIMULATION!$D$17/$H14102/(SIMULATION!$D$17-$I14102)*(((EXP(-$I14102*$J14109))/(1-EXP(-SIMULATION!$D$4*$I14102)))-(EXP(-SIMULATION!$D$17*$J14109)/(1-EXP(-SIMULATION!$D$4*SIMULATION!$D$17))))</f>
        <v>3.1212840999212719</v>
      </c>
      <c r="L14109">
        <v>-7.2395367755912071E-2</v>
      </c>
      <c r="M14109">
        <f t="shared" ca="1" si="220"/>
        <v>2.8953175896367904</v>
      </c>
    </row>
    <row r="14110" spans="1:13" x14ac:dyDescent="0.25">
      <c r="A14110" s="9"/>
      <c r="H14110" s="9"/>
      <c r="J14110">
        <v>8</v>
      </c>
      <c r="K14110">
        <f ca="1">SIMULATION!$D$3*SIMULATION!$D$17/$H14102/(SIMULATION!$D$17-$I14102)*(((EXP(-$I14102*$J14110))/(1-EXP(-SIMULATION!$D$4*$I14102)))-(EXP(-SIMULATION!$D$17*$J14110)/(1-EXP(-SIMULATION!$D$4*SIMULATION!$D$17))))</f>
        <v>3.0710817431388646</v>
      </c>
      <c r="L14110">
        <v>-0.29912475920067627</v>
      </c>
      <c r="M14110">
        <f t="shared" ca="1" si="220"/>
        <v>2.1524451562368587</v>
      </c>
    </row>
    <row r="14111" spans="1:13" x14ac:dyDescent="0.25">
      <c r="A14111" s="9"/>
      <c r="H14111" s="9"/>
      <c r="J14111">
        <v>9</v>
      </c>
      <c r="K14111">
        <f ca="1">SIMULATION!$D$3*SIMULATION!$D$17/$H14102/(SIMULATION!$D$17-$I14102)*(((EXP(-$I14102*$J14111))/(1-EXP(-SIMULATION!$D$4*$I14102)))-(EXP(-SIMULATION!$D$17*$J14111)/(1-EXP(-SIMULATION!$D$4*SIMULATION!$D$17))))</f>
        <v>3.0131207802043387</v>
      </c>
      <c r="L14111">
        <v>0.3817138033850484</v>
      </c>
      <c r="M14111">
        <f t="shared" ca="1" si="220"/>
        <v>4.1632705732746613</v>
      </c>
    </row>
    <row r="14112" spans="1:13" x14ac:dyDescent="0.25">
      <c r="A14112" s="9"/>
      <c r="H14112" s="9"/>
      <c r="J14112">
        <v>10</v>
      </c>
      <c r="K14112">
        <f ca="1">SIMULATION!$D$3*SIMULATION!$D$17/$H14102/(SIMULATION!$D$17-$I14102)*(((EXP(-$I14102*$J14112))/(1-EXP(-SIMULATION!$D$4*$I14102)))-(EXP(-SIMULATION!$D$17*$J14112)/(1-EXP(-SIMULATION!$D$4*SIMULATION!$D$17))))</f>
        <v>2.9508090140309147</v>
      </c>
      <c r="L14112">
        <v>-0.18297585894505969</v>
      </c>
      <c r="M14112">
        <f t="shared" ca="1" si="220"/>
        <v>2.4108822001057835</v>
      </c>
    </row>
    <row r="14113" spans="1:13" x14ac:dyDescent="0.25">
      <c r="A14113" s="9"/>
      <c r="H14113" s="9"/>
      <c r="J14113">
        <v>11</v>
      </c>
      <c r="K14113">
        <f ca="1">SIMULATION!$D$3*SIMULATION!$D$17/$H14102/(SIMULATION!$D$17-$I14102)*(((EXP(-$I14102*$J14113))/(1-EXP(-SIMULATION!$D$4*$I14102)))-(EXP(-SIMULATION!$D$17*$J14113)/(1-EXP(-SIMULATION!$D$4*SIMULATION!$D$17))))</f>
        <v>2.8863152895619595</v>
      </c>
      <c r="L14113">
        <v>-0.26362755626379375</v>
      </c>
      <c r="M14113">
        <f t="shared" ca="1" si="220"/>
        <v>2.1254030431679158</v>
      </c>
    </row>
    <row r="14114" spans="1:13" x14ac:dyDescent="0.25">
      <c r="A14114" s="9"/>
      <c r="H14114" s="9"/>
      <c r="J14114">
        <v>12</v>
      </c>
      <c r="K14114">
        <f ca="1">SIMULATION!$D$3*SIMULATION!$D$17/$H14102/(SIMULATION!$D$17-$I14102)*(((EXP(-$I14102*$J14114))/(1-EXP(-SIMULATION!$D$4*$I14102)))-(EXP(-SIMULATION!$D$17*$J14114)/(1-EXP(-SIMULATION!$D$4*SIMULATION!$D$17))))</f>
        <v>2.8210148576262641</v>
      </c>
      <c r="L14114">
        <v>0.26713097570656968</v>
      </c>
      <c r="M14114">
        <f t="shared" ca="1" si="220"/>
        <v>3.5745953090266975</v>
      </c>
    </row>
    <row r="14115" spans="1:13" x14ac:dyDescent="0.25">
      <c r="A14115" s="9"/>
      <c r="H14115" s="9"/>
      <c r="J14115">
        <v>13</v>
      </c>
      <c r="K14115">
        <f ca="1">SIMULATION!$D$3*SIMULATION!$D$17/$H14102/(SIMULATION!$D$17-$I14102)*(((EXP(-$I14102*$J14115))/(1-EXP(-SIMULATION!$D$4*$I14102)))-(EXP(-SIMULATION!$D$17*$J14115)/(1-EXP(-SIMULATION!$D$4*SIMULATION!$D$17))))</f>
        <v>2.7557747662328058</v>
      </c>
      <c r="L14115">
        <v>-0.48149934750772488</v>
      </c>
      <c r="M14115">
        <f t="shared" ca="1" si="220"/>
        <v>1.4288710144134567</v>
      </c>
    </row>
    <row r="14116" spans="1:13" x14ac:dyDescent="0.25">
      <c r="A14116" s="9"/>
      <c r="H14116" s="9"/>
      <c r="J14116">
        <v>14</v>
      </c>
      <c r="K14116">
        <f ca="1">SIMULATION!$D$3*SIMULATION!$D$17/$H14102/(SIMULATION!$D$17-$I14102)*(((EXP(-$I14102*$J14116))/(1-EXP(-SIMULATION!$D$4*$I14102)))-(EXP(-SIMULATION!$D$17*$J14116)/(1-EXP(-SIMULATION!$D$4*SIMULATION!$D$17))))</f>
        <v>2.6911367377741549</v>
      </c>
      <c r="L14116">
        <v>6.0537036239331514E-3</v>
      </c>
      <c r="M14116">
        <f t="shared" ca="1" si="220"/>
        <v>2.7074280819961181</v>
      </c>
    </row>
    <row r="14117" spans="1:13" x14ac:dyDescent="0.25">
      <c r="A14117" s="9"/>
      <c r="H14117" s="9"/>
      <c r="J14117">
        <v>15</v>
      </c>
      <c r="K14117">
        <f ca="1">SIMULATION!$D$3*SIMULATION!$D$17/$H14102/(SIMULATION!$D$17-$I14102)*(((EXP(-$I14102*$J14117))/(1-EXP(-SIMULATION!$D$4*$I14102)))-(EXP(-SIMULATION!$D$17*$J14117)/(1-EXP(-SIMULATION!$D$4*SIMULATION!$D$17))))</f>
        <v>2.627434352915397</v>
      </c>
      <c r="L14117">
        <v>0.21031406066097857</v>
      </c>
      <c r="M14117">
        <f t="shared" ca="1" si="220"/>
        <v>3.1800207407971848</v>
      </c>
    </row>
    <row r="14118" spans="1:13" x14ac:dyDescent="0.25">
      <c r="A14118" s="9"/>
      <c r="H14118" s="9"/>
      <c r="J14118">
        <v>16</v>
      </c>
      <c r="K14118">
        <f ca="1">SIMULATION!$D$3*SIMULATION!$D$17/$H14102/(SIMULATION!$D$17-$I14102)*(((EXP(-$I14102*$J14118))/(1-EXP(-SIMULATION!$D$4*$I14102)))-(EXP(-SIMULATION!$D$17*$J14118)/(1-EXP(-SIMULATION!$D$4*SIMULATION!$D$17))))</f>
        <v>2.5648681368113571</v>
      </c>
      <c r="L14118">
        <v>-0.30133035772295574</v>
      </c>
      <c r="M14118">
        <f t="shared" ca="1" si="220"/>
        <v>1.7919955036337798</v>
      </c>
    </row>
    <row r="14119" spans="1:13" x14ac:dyDescent="0.25">
      <c r="A14119" s="9"/>
      <c r="H14119" s="9"/>
      <c r="J14119">
        <v>17</v>
      </c>
      <c r="K14119">
        <f ca="1">SIMULATION!$D$3*SIMULATION!$D$17/$H14102/(SIMULATION!$D$17-$I14102)*(((EXP(-$I14102*$J14119))/(1-EXP(-SIMULATION!$D$4*$I14102)))-(EXP(-SIMULATION!$D$17*$J14119)/(1-EXP(-SIMULATION!$D$4*SIMULATION!$D$17))))</f>
        <v>2.5035536683080233</v>
      </c>
      <c r="L14119">
        <v>0.84869070951526926</v>
      </c>
      <c r="M14119">
        <f t="shared" ca="1" si="220"/>
        <v>4.6282964073739148</v>
      </c>
    </row>
    <row r="14120" spans="1:13" x14ac:dyDescent="0.25">
      <c r="A14120" s="9"/>
      <c r="H14120" s="9"/>
      <c r="J14120">
        <v>18</v>
      </c>
      <c r="K14120">
        <f ca="1">SIMULATION!$D$3*SIMULATION!$D$17/$H14102/(SIMULATION!$D$17-$I14102)*(((EXP(-$I14102*$J14120))/(1-EXP(-SIMULATION!$D$4*$I14102)))-(EXP(-SIMULATION!$D$17*$J14120)/(1-EXP(-SIMULATION!$D$4*SIMULATION!$D$17))))</f>
        <v>2.4435524018068668</v>
      </c>
      <c r="L14120">
        <v>-0.16265476831503051</v>
      </c>
      <c r="M14120">
        <f t="shared" ca="1" si="220"/>
        <v>2.0460969520253345</v>
      </c>
    </row>
    <row r="14121" spans="1:13" x14ac:dyDescent="0.25">
      <c r="A14121" s="9"/>
      <c r="H14121" s="9"/>
      <c r="J14121">
        <v>19</v>
      </c>
      <c r="K14121">
        <f ca="1">SIMULATION!$D$3*SIMULATION!$D$17/$H14102/(SIMULATION!$D$17-$I14102)*(((EXP(-$I14102*$J14121))/(1-EXP(-SIMULATION!$D$4*$I14102)))-(EXP(-SIMULATION!$D$17*$J14121)/(1-EXP(-SIMULATION!$D$4*SIMULATION!$D$17))))</f>
        <v>2.3848914111688351</v>
      </c>
      <c r="L14121">
        <v>0.21916914569654011</v>
      </c>
      <c r="M14121">
        <f t="shared" ca="1" si="220"/>
        <v>2.9075860243337246</v>
      </c>
    </row>
    <row r="14122" spans="1:13" x14ac:dyDescent="0.25">
      <c r="A14122" s="9"/>
      <c r="H14122" s="9"/>
      <c r="J14122">
        <v>20</v>
      </c>
      <c r="K14122">
        <f ca="1">SIMULATION!$D$3*SIMULATION!$D$17/$H14102/(SIMULATION!$D$17-$I14102)*(((EXP(-$I14102*$J14122))/(1-EXP(-SIMULATION!$D$4*$I14102)))-(EXP(-SIMULATION!$D$17*$J14122)/(1-EXP(-SIMULATION!$D$4*SIMULATION!$D$17))))</f>
        <v>2.3275760347729353</v>
      </c>
      <c r="L14122">
        <v>-6.1518833679179298E-2</v>
      </c>
      <c r="M14122">
        <f t="shared" ca="1" si="220"/>
        <v>2.1843862718140952</v>
      </c>
    </row>
    <row r="14123" spans="1:13" x14ac:dyDescent="0.25">
      <c r="A14123" s="9"/>
      <c r="H14123" s="9"/>
      <c r="J14123">
        <v>21</v>
      </c>
      <c r="K14123">
        <f ca="1">SIMULATION!$D$3*SIMULATION!$D$17/$H14102/(SIMULATION!$D$17-$I14102)*(((EXP(-$I14102*$J14123))/(1-EXP(-SIMULATION!$D$4*$I14102)))-(EXP(-SIMULATION!$D$17*$J14123)/(1-EXP(-SIMULATION!$D$4*SIMULATION!$D$17))))</f>
        <v>2.2715979716384966</v>
      </c>
      <c r="L14123">
        <v>1.123205278697894E-2</v>
      </c>
      <c r="M14123">
        <f t="shared" ca="1" si="220"/>
        <v>2.2971126799667343</v>
      </c>
    </row>
    <row r="14124" spans="1:13" x14ac:dyDescent="0.25">
      <c r="A14124" s="9"/>
      <c r="H14124" s="9"/>
      <c r="J14124">
        <v>22</v>
      </c>
      <c r="K14124">
        <f ca="1">SIMULATION!$D$3*SIMULATION!$D$17/$H14102/(SIMULATION!$D$17-$I14102)*(((EXP(-$I14102*$J14124))/(1-EXP(-SIMULATION!$D$4*$I14102)))-(EXP(-SIMULATION!$D$17*$J14124)/(1-EXP(-SIMULATION!$D$4*SIMULATION!$D$17))))</f>
        <v>2.2169404626505265</v>
      </c>
      <c r="L14124">
        <v>0.459870612594796</v>
      </c>
      <c r="M14124">
        <f t="shared" ca="1" si="220"/>
        <v>3.2364462312958144</v>
      </c>
    </row>
    <row r="14125" spans="1:13" x14ac:dyDescent="0.25">
      <c r="A14125" s="9"/>
      <c r="H14125" s="9"/>
      <c r="J14125">
        <v>23</v>
      </c>
      <c r="K14125">
        <f ca="1">SIMULATION!$D$3*SIMULATION!$D$17/$H14102/(SIMULATION!$D$17-$I14102)*(((EXP(-$I14102*$J14125))/(1-EXP(-SIMULATION!$D$4*$I14102)))-(EXP(-SIMULATION!$D$17*$J14125)/(1-EXP(-SIMULATION!$D$4*SIMULATION!$D$17))))</f>
        <v>2.1635816040161249</v>
      </c>
      <c r="L14125">
        <v>-0.12000912318318892</v>
      </c>
      <c r="M14125">
        <f t="shared" ca="1" si="220"/>
        <v>1.9039320727828724</v>
      </c>
    </row>
    <row r="14126" spans="1:13" x14ac:dyDescent="0.25">
      <c r="A14126" s="9"/>
      <c r="H14126" s="9"/>
      <c r="J14126">
        <v>24</v>
      </c>
      <c r="K14126">
        <f ca="1">SIMULATION!$D$3*SIMULATION!$D$17/$H14102/(SIMULATION!$D$17-$I14102)*(((EXP(-$I14102*$J14126))/(1-EXP(-SIMULATION!$D$4*$I14102)))-(EXP(-SIMULATION!$D$17*$J14126)/(1-EXP(-SIMULATION!$D$4*SIMULATION!$D$17))))</f>
        <v>2.1114964639729568</v>
      </c>
      <c r="L14126">
        <v>-0.12998950429360379</v>
      </c>
      <c r="M14126">
        <f t="shared" ca="1" si="220"/>
        <v>1.837024085303415</v>
      </c>
    </row>
    <row r="14127" spans="1:13" x14ac:dyDescent="0.25">
      <c r="A14127" s="9">
        <v>566</v>
      </c>
      <c r="B14127" s="2">
        <f ca="1">NORMINV(RAND(),SIMULATION!D7,SIMULATION!D8)</f>
        <v>60.811496535852861</v>
      </c>
      <c r="C14127" s="2">
        <v>2</v>
      </c>
      <c r="D14127" s="2">
        <f ca="1">SIMULATION!$D$11*(1+(SIMULATION!$D$12*LN(1+$C14127)))*(1+(SIMULATION!$D$13*(($B14127/63.5)-1)))</f>
        <v>10.038408344389293</v>
      </c>
      <c r="E14127" s="2">
        <v>0.19397827095584486</v>
      </c>
      <c r="F14127" s="2">
        <f ca="1">D14127*(1+E14127)</f>
        <v>11.985641438182652</v>
      </c>
      <c r="G14127" s="2">
        <v>1.0922134492869471</v>
      </c>
      <c r="H14127" s="9">
        <f>SIMULATION!$D$15*EXP($G$14127)</f>
        <v>658.04378289751332</v>
      </c>
      <c r="I14127" s="2">
        <f ca="1">$F14127/$H14127</f>
        <v>1.8214048593251961E-2</v>
      </c>
      <c r="J14127">
        <v>0</v>
      </c>
      <c r="K14127">
        <f ca="1">SIMULATION!$D$3*SIMULATION!$D$17/$H14127/(SIMULATION!$D$17-$I14127)*(((EXP(-$I14127*$J14127))/(1-EXP(-SIMULATION!$D$4*$I14127)))-(EXP(-SIMULATION!$D$17*$J14127)/(1-EXP(-SIMULATION!$D$4*SIMULATION!$D$17))))</f>
        <v>1.5894946726260351</v>
      </c>
      <c r="L14127">
        <v>-5.4355167057068277E-2</v>
      </c>
      <c r="M14127">
        <f t="shared" ca="1" si="220"/>
        <v>1.5030974241591268</v>
      </c>
    </row>
    <row r="14128" spans="1:13" x14ac:dyDescent="0.25">
      <c r="A14128" s="9"/>
      <c r="H14128" s="9"/>
      <c r="J14128">
        <v>1</v>
      </c>
      <c r="K14128">
        <f ca="1">SIMULATION!$D$3*SIMULATION!$D$17/$H14127/(SIMULATION!$D$17-$I14127)*(((EXP(-$I14127*$J14128))/(1-EXP(-SIMULATION!$D$4*$I14127)))-(EXP(-SIMULATION!$D$17*$J14128)/(1-EXP(-SIMULATION!$D$4*SIMULATION!$D$17))))</f>
        <v>1.8580976604228565</v>
      </c>
      <c r="L14128">
        <v>7.4887479243309907E-2</v>
      </c>
      <c r="M14128">
        <f t="shared" ca="1" si="220"/>
        <v>1.9972459103998157</v>
      </c>
    </row>
    <row r="14129" spans="1:13" x14ac:dyDescent="0.25">
      <c r="A14129" s="9"/>
      <c r="H14129" s="9"/>
      <c r="J14129">
        <v>2</v>
      </c>
      <c r="K14129">
        <f ca="1">SIMULATION!$D$3*SIMULATION!$D$17/$H14127/(SIMULATION!$D$17-$I14127)*(((EXP(-$I14127*$J14129))/(1-EXP(-SIMULATION!$D$4*$I14127)))-(EXP(-SIMULATION!$D$17*$J14129)/(1-EXP(-SIMULATION!$D$4*SIMULATION!$D$17))))</f>
        <v>2.015072496415748</v>
      </c>
      <c r="L14129">
        <v>2.4653546393139892E-3</v>
      </c>
      <c r="M14129">
        <f t="shared" ca="1" si="220"/>
        <v>2.0200403647433407</v>
      </c>
    </row>
    <row r="14130" spans="1:13" x14ac:dyDescent="0.25">
      <c r="A14130" s="9"/>
      <c r="H14130" s="9"/>
      <c r="J14130">
        <v>3</v>
      </c>
      <c r="K14130">
        <f ca="1">SIMULATION!$D$3*SIMULATION!$D$17/$H14127/(SIMULATION!$D$17-$I14127)*(((EXP(-$I14127*$J14130))/(1-EXP(-SIMULATION!$D$4*$I14127)))-(EXP(-SIMULATION!$D$17*$J14130)/(1-EXP(-SIMULATION!$D$4*SIMULATION!$D$17))))</f>
        <v>2.1007867925978791</v>
      </c>
      <c r="L14130">
        <v>0.10222152081505778</v>
      </c>
      <c r="M14130">
        <f t="shared" ca="1" si="220"/>
        <v>2.315532413445422</v>
      </c>
    </row>
    <row r="14131" spans="1:13" x14ac:dyDescent="0.25">
      <c r="A14131" s="9"/>
      <c r="H14131" s="9"/>
      <c r="J14131">
        <v>4</v>
      </c>
      <c r="K14131">
        <f ca="1">SIMULATION!$D$3*SIMULATION!$D$17/$H14127/(SIMULATION!$D$17-$I14127)*(((EXP(-$I14127*$J14131))/(1-EXP(-SIMULATION!$D$4*$I14127)))-(EXP(-SIMULATION!$D$17*$J14131)/(1-EXP(-SIMULATION!$D$4*SIMULATION!$D$17))))</f>
        <v>2.141104158435406</v>
      </c>
      <c r="L14131">
        <v>-0.26582032906510483</v>
      </c>
      <c r="M14131">
        <f t="shared" ca="1" si="220"/>
        <v>1.5719551464774419</v>
      </c>
    </row>
    <row r="14132" spans="1:13" x14ac:dyDescent="0.25">
      <c r="A14132" s="9"/>
      <c r="H14132" s="9"/>
      <c r="J14132">
        <v>5</v>
      </c>
      <c r="K14132">
        <f ca="1">SIMULATION!$D$3*SIMULATION!$D$17/$H14127/(SIMULATION!$D$17-$I14127)*(((EXP(-$I14127*$J14132))/(1-EXP(-SIMULATION!$D$4*$I14127)))-(EXP(-SIMULATION!$D$17*$J14132)/(1-EXP(-SIMULATION!$D$4*SIMULATION!$D$17))))</f>
        <v>2.152593775571046</v>
      </c>
      <c r="L14132">
        <v>-3.5429219762905237E-2</v>
      </c>
      <c r="M14132">
        <f t="shared" ca="1" si="220"/>
        <v>2.0763290576360776</v>
      </c>
    </row>
    <row r="14133" spans="1:13" x14ac:dyDescent="0.25">
      <c r="A14133" s="9"/>
      <c r="H14133" s="9"/>
      <c r="J14133">
        <v>6</v>
      </c>
      <c r="K14133">
        <f ca="1">SIMULATION!$D$3*SIMULATION!$D$17/$H14127/(SIMULATION!$D$17-$I14127)*(((EXP(-$I14127*$J14133))/(1-EXP(-SIMULATION!$D$4*$I14127)))-(EXP(-SIMULATION!$D$17*$J14133)/(1-EXP(-SIMULATION!$D$4*SIMULATION!$D$17))))</f>
        <v>2.1458688181538323</v>
      </c>
      <c r="L14133">
        <v>0.68029535416211806</v>
      </c>
      <c r="M14133">
        <f t="shared" ca="1" si="220"/>
        <v>3.6056934057852392</v>
      </c>
    </row>
    <row r="14134" spans="1:13" x14ac:dyDescent="0.25">
      <c r="A14134" s="9"/>
      <c r="H14134" s="9"/>
      <c r="J14134">
        <v>7</v>
      </c>
      <c r="K14134">
        <f ca="1">SIMULATION!$D$3*SIMULATION!$D$17/$H14127/(SIMULATION!$D$17-$I14127)*(((EXP(-$I14127*$J14134))/(1-EXP(-SIMULATION!$D$4*$I14127)))-(EXP(-SIMULATION!$D$17*$J14134)/(1-EXP(-SIMULATION!$D$4*SIMULATION!$D$17))))</f>
        <v>2.1277257920509416</v>
      </c>
      <c r="L14134">
        <v>-8.3429624824299234E-2</v>
      </c>
      <c r="M14134">
        <f t="shared" ca="1" si="220"/>
        <v>1.9502104274911465</v>
      </c>
    </row>
    <row r="14135" spans="1:13" x14ac:dyDescent="0.25">
      <c r="A14135" s="9"/>
      <c r="H14135" s="9"/>
      <c r="J14135">
        <v>8</v>
      </c>
      <c r="K14135">
        <f ca="1">SIMULATION!$D$3*SIMULATION!$D$17/$H14127/(SIMULATION!$D$17-$I14127)*(((EXP(-$I14127*$J14135))/(1-EXP(-SIMULATION!$D$4*$I14127)))-(EXP(-SIMULATION!$D$17*$J14135)/(1-EXP(-SIMULATION!$D$4*SIMULATION!$D$17))))</f>
        <v>2.1025154737987259</v>
      </c>
      <c r="L14135">
        <v>6.4329667194084506E-2</v>
      </c>
      <c r="M14135">
        <f t="shared" ca="1" si="220"/>
        <v>2.2377695944986109</v>
      </c>
    </row>
    <row r="14136" spans="1:13" x14ac:dyDescent="0.25">
      <c r="A14136" s="9"/>
      <c r="H14136" s="9"/>
      <c r="J14136">
        <v>9</v>
      </c>
      <c r="K14136">
        <f ca="1">SIMULATION!$D$3*SIMULATION!$D$17/$H14127/(SIMULATION!$D$17-$I14127)*(((EXP(-$I14127*$J14136))/(1-EXP(-SIMULATION!$D$4*$I14127)))-(EXP(-SIMULATION!$D$17*$J14136)/(1-EXP(-SIMULATION!$D$4*SIMULATION!$D$17))))</f>
        <v>2.0730214400409088</v>
      </c>
      <c r="L14136">
        <v>1.5148635137778695E-2</v>
      </c>
      <c r="M14136">
        <f t="shared" ca="1" si="220"/>
        <v>2.1044248854688812</v>
      </c>
    </row>
    <row r="14137" spans="1:13" x14ac:dyDescent="0.25">
      <c r="A14137" s="9"/>
      <c r="H14137" s="9"/>
      <c r="J14137">
        <v>10</v>
      </c>
      <c r="K14137">
        <f ca="1">SIMULATION!$D$3*SIMULATION!$D$17/$H14127/(SIMULATION!$D$17-$I14127)*(((EXP(-$I14127*$J14137))/(1-EXP(-SIMULATION!$D$4*$I14127)))-(EXP(-SIMULATION!$D$17*$J14137)/(1-EXP(-SIMULATION!$D$4*SIMULATION!$D$17))))</f>
        <v>2.0410230490246799</v>
      </c>
      <c r="L14137">
        <v>0.56763815278891072</v>
      </c>
      <c r="M14137">
        <f t="shared" ca="1" si="220"/>
        <v>3.1995856023726397</v>
      </c>
    </row>
    <row r="14138" spans="1:13" x14ac:dyDescent="0.25">
      <c r="A14138" s="9"/>
      <c r="H14138" s="9"/>
      <c r="J14138">
        <v>11</v>
      </c>
      <c r="K14138">
        <f ca="1">SIMULATION!$D$3*SIMULATION!$D$17/$H14127/(SIMULATION!$D$17-$I14127)*(((EXP(-$I14127*$J14138))/(1-EXP(-SIMULATION!$D$4*$I14127)))-(EXP(-SIMULATION!$D$17*$J14138)/(1-EXP(-SIMULATION!$D$4*SIMULATION!$D$17))))</f>
        <v>2.0076562113422298</v>
      </c>
      <c r="L14138">
        <v>-0.45085328410660963</v>
      </c>
      <c r="M14138">
        <f t="shared" ca="1" si="220"/>
        <v>1.1024978151015519</v>
      </c>
    </row>
    <row r="14139" spans="1:13" x14ac:dyDescent="0.25">
      <c r="A14139" s="9"/>
      <c r="H14139" s="9"/>
      <c r="J14139">
        <v>12</v>
      </c>
      <c r="K14139">
        <f ca="1">SIMULATION!$D$3*SIMULATION!$D$17/$H14127/(SIMULATION!$D$17-$I14127)*(((EXP(-$I14127*$J14139))/(1-EXP(-SIMULATION!$D$4*$I14127)))-(EXP(-SIMULATION!$D$17*$J14139)/(1-EXP(-SIMULATION!$D$4*SIMULATION!$D$17))))</f>
        <v>1.9736445791383861</v>
      </c>
      <c r="L14139">
        <v>0.4269883951929781</v>
      </c>
      <c r="M14139">
        <f t="shared" ca="1" si="220"/>
        <v>2.8163679106660062</v>
      </c>
    </row>
    <row r="14140" spans="1:13" x14ac:dyDescent="0.25">
      <c r="A14140" s="9"/>
      <c r="H14140" s="9"/>
      <c r="J14140">
        <v>13</v>
      </c>
      <c r="K14140">
        <f ca="1">SIMULATION!$D$3*SIMULATION!$D$17/$H14127/(SIMULATION!$D$17-$I14127)*(((EXP(-$I14127*$J14140))/(1-EXP(-SIMULATION!$D$4*$I14127)))-(EXP(-SIMULATION!$D$17*$J14140)/(1-EXP(-SIMULATION!$D$4*SIMULATION!$D$17))))</f>
        <v>1.9394476963516187</v>
      </c>
      <c r="L14140">
        <v>0.11411573298531412</v>
      </c>
      <c r="M14140">
        <f t="shared" ca="1" si="220"/>
        <v>2.160769191807463</v>
      </c>
    </row>
    <row r="14141" spans="1:13" x14ac:dyDescent="0.25">
      <c r="A14141" s="9"/>
      <c r="H14141" s="9"/>
      <c r="J14141">
        <v>14</v>
      </c>
      <c r="K14141">
        <f ca="1">SIMULATION!$D$3*SIMULATION!$D$17/$H14127/(SIMULATION!$D$17-$I14127)*(((EXP(-$I14127*$J14141))/(1-EXP(-SIMULATION!$D$4*$I14127)))-(EXP(-SIMULATION!$D$17*$J14141)/(1-EXP(-SIMULATION!$D$4*SIMULATION!$D$17))))</f>
        <v>1.9053559355949261</v>
      </c>
      <c r="L14141">
        <v>-0.16518268733861122</v>
      </c>
      <c r="M14141">
        <f t="shared" ca="1" si="220"/>
        <v>1.5906241218167825</v>
      </c>
    </row>
    <row r="14142" spans="1:13" x14ac:dyDescent="0.25">
      <c r="A14142" s="9"/>
      <c r="H14142" s="9"/>
      <c r="J14142">
        <v>15</v>
      </c>
      <c r="K14142">
        <f ca="1">SIMULATION!$D$3*SIMULATION!$D$17/$H14127/(SIMULATION!$D$17-$I14127)*(((EXP(-$I14127*$J14142))/(1-EXP(-SIMULATION!$D$4*$I14127)))-(EXP(-SIMULATION!$D$17*$J14142)/(1-EXP(-SIMULATION!$D$4*SIMULATION!$D$17))))</f>
        <v>1.8715513346488326</v>
      </c>
      <c r="L14142">
        <v>-0.1541940222314136</v>
      </c>
      <c r="M14142">
        <f t="shared" ca="1" si="220"/>
        <v>1.5829693065467589</v>
      </c>
    </row>
    <row r="14143" spans="1:13" x14ac:dyDescent="0.25">
      <c r="A14143" s="9"/>
      <c r="H14143" s="9"/>
      <c r="J14143">
        <v>16</v>
      </c>
      <c r="K14143">
        <f ca="1">SIMULATION!$D$3*SIMULATION!$D$17/$H14127/(SIMULATION!$D$17-$I14127)*(((EXP(-$I14127*$J14143))/(1-EXP(-SIMULATION!$D$4*$I14127)))-(EXP(-SIMULATION!$D$17*$J14143)/(1-EXP(-SIMULATION!$D$4*SIMULATION!$D$17))))</f>
        <v>1.8381465806226487</v>
      </c>
      <c r="L14143">
        <v>-0.32339090989334235</v>
      </c>
      <c r="M14143">
        <f t="shared" ca="1" si="220"/>
        <v>1.2437066853977545</v>
      </c>
    </row>
    <row r="14144" spans="1:13" x14ac:dyDescent="0.25">
      <c r="A14144" s="9"/>
      <c r="H14144" s="9"/>
      <c r="J14144">
        <v>17</v>
      </c>
      <c r="K14144">
        <f ca="1">SIMULATION!$D$3*SIMULATION!$D$17/$H14127/(SIMULATION!$D$17-$I14127)*(((EXP(-$I14127*$J14144))/(1-EXP(-SIMULATION!$D$4*$I14127)))-(EXP(-SIMULATION!$D$17*$J14144)/(1-EXP(-SIMULATION!$D$4*SIMULATION!$D$17))))</f>
        <v>1.8052099906352437</v>
      </c>
      <c r="L14144">
        <v>0.13848915871054124</v>
      </c>
      <c r="M14144">
        <f t="shared" ca="1" si="220"/>
        <v>2.0552120035341828</v>
      </c>
    </row>
    <row r="14145" spans="1:13" x14ac:dyDescent="0.25">
      <c r="A14145" s="9"/>
      <c r="H14145" s="9"/>
      <c r="J14145">
        <v>18</v>
      </c>
      <c r="K14145">
        <f ca="1">SIMULATION!$D$3*SIMULATION!$D$17/$H14127/(SIMULATION!$D$17-$I14127)*(((EXP(-$I14127*$J14145))/(1-EXP(-SIMULATION!$D$4*$I14127)))-(EXP(-SIMULATION!$D$17*$J14145)/(1-EXP(-SIMULATION!$D$4*SIMULATION!$D$17))))</f>
        <v>1.7727815187493485</v>
      </c>
      <c r="L14145">
        <v>0.14908945916333635</v>
      </c>
      <c r="M14145">
        <f t="shared" ca="1" si="220"/>
        <v>2.0370845565944466</v>
      </c>
    </row>
    <row r="14146" spans="1:13" x14ac:dyDescent="0.25">
      <c r="A14146" s="9"/>
      <c r="H14146" s="9"/>
      <c r="J14146">
        <v>19</v>
      </c>
      <c r="K14146">
        <f ca="1">SIMULATION!$D$3*SIMULATION!$D$17/$H14127/(SIMULATION!$D$17-$I14127)*(((EXP(-$I14127*$J14146))/(1-EXP(-SIMULATION!$D$4*$I14127)))-(EXP(-SIMULATION!$D$17*$J14146)/(1-EXP(-SIMULATION!$D$4*SIMULATION!$D$17))))</f>
        <v>1.7408830123345795</v>
      </c>
      <c r="L14146">
        <v>0.1167162962642278</v>
      </c>
      <c r="M14146">
        <f t="shared" ca="1" si="220"/>
        <v>1.9440724297635839</v>
      </c>
    </row>
    <row r="14147" spans="1:13" x14ac:dyDescent="0.25">
      <c r="A14147" s="9"/>
      <c r="H14147" s="9"/>
      <c r="J14147">
        <v>20</v>
      </c>
      <c r="K14147">
        <f ca="1">SIMULATION!$D$3*SIMULATION!$D$17/$H14127/(SIMULATION!$D$17-$I14127)*(((EXP(-$I14127*$J14147))/(1-EXP(-SIMULATION!$D$4*$I14127)))-(EXP(-SIMULATION!$D$17*$J14147)/(1-EXP(-SIMULATION!$D$4*SIMULATION!$D$17))))</f>
        <v>1.7095247833477047</v>
      </c>
      <c r="L14147">
        <v>-0.20245892686214556</v>
      </c>
      <c r="M14147">
        <f t="shared" ref="M14147:M14210" ca="1" si="221">$K14147*(1+$L14147)</f>
        <v>1.3634162302668866</v>
      </c>
    </row>
    <row r="14148" spans="1:13" x14ac:dyDescent="0.25">
      <c r="A14148" s="9"/>
      <c r="H14148" s="9"/>
      <c r="J14148">
        <v>21</v>
      </c>
      <c r="K14148">
        <f ca="1">SIMULATION!$D$3*SIMULATION!$D$17/$H14127/(SIMULATION!$D$17-$I14127)*(((EXP(-$I14127*$J14148))/(1-EXP(-SIMULATION!$D$4*$I14127)))-(EXP(-SIMULATION!$D$17*$J14148)/(1-EXP(-SIMULATION!$D$4*SIMULATION!$D$17))))</f>
        <v>1.6787098181449067</v>
      </c>
      <c r="L14148">
        <v>0.33936413907965141</v>
      </c>
      <c r="M14148">
        <f t="shared" ca="1" si="221"/>
        <v>2.248403730344211</v>
      </c>
    </row>
    <row r="14149" spans="1:13" x14ac:dyDescent="0.25">
      <c r="A14149" s="9"/>
      <c r="H14149" s="9"/>
      <c r="J14149">
        <v>22</v>
      </c>
      <c r="K14149">
        <f ca="1">SIMULATION!$D$3*SIMULATION!$D$17/$H14127/(SIMULATION!$D$17-$I14127)*(((EXP(-$I14127*$J14149))/(1-EXP(-SIMULATION!$D$4*$I14127)))-(EXP(-SIMULATION!$D$17*$J14149)/(1-EXP(-SIMULATION!$D$4*SIMULATION!$D$17))))</f>
        <v>1.648436474030109</v>
      </c>
      <c r="L14149">
        <v>0.19958646427547647</v>
      </c>
      <c r="M14149">
        <f t="shared" ca="1" si="221"/>
        <v>1.9774420814645117</v>
      </c>
    </row>
    <row r="14150" spans="1:13" x14ac:dyDescent="0.25">
      <c r="A14150" s="9"/>
      <c r="H14150" s="9"/>
      <c r="J14150">
        <v>23</v>
      </c>
      <c r="K14150">
        <f ca="1">SIMULATION!$D$3*SIMULATION!$D$17/$H14127/(SIMULATION!$D$17-$I14127)*(((EXP(-$I14127*$J14150))/(1-EXP(-SIMULATION!$D$4*$I14127)))-(EXP(-SIMULATION!$D$17*$J14150)/(1-EXP(-SIMULATION!$D$4*SIMULATION!$D$17))))</f>
        <v>1.6187002060887203</v>
      </c>
      <c r="L14150">
        <v>0.20188542767686785</v>
      </c>
      <c r="M14150">
        <f t="shared" ca="1" si="221"/>
        <v>1.9454921894755757</v>
      </c>
    </row>
    <row r="14151" spans="1:13" x14ac:dyDescent="0.25">
      <c r="A14151" s="9"/>
      <c r="H14151" s="9"/>
      <c r="J14151">
        <v>24</v>
      </c>
      <c r="K14151">
        <f ca="1">SIMULATION!$D$3*SIMULATION!$D$17/$H14127/(SIMULATION!$D$17-$I14127)*(((EXP(-$I14127*$J14151))/(1-EXP(-SIMULATION!$D$4*$I14127)))-(EXP(-SIMULATION!$D$17*$J14151)/(1-EXP(-SIMULATION!$D$4*SIMULATION!$D$17))))</f>
        <v>1.5894946726260353</v>
      </c>
      <c r="L14151">
        <v>-0.12984416059839196</v>
      </c>
      <c r="M14151">
        <f t="shared" ca="1" si="221"/>
        <v>1.3831080710832919</v>
      </c>
    </row>
    <row r="14152" spans="1:13" x14ac:dyDescent="0.25">
      <c r="A14152" s="9">
        <v>567</v>
      </c>
      <c r="B14152" s="2">
        <f ca="1">NORMINV(RAND(),SIMULATION!D7,SIMULATION!D8)</f>
        <v>54.451827646539854</v>
      </c>
      <c r="C14152" s="2">
        <v>2</v>
      </c>
      <c r="D14152" s="2">
        <f ca="1">SIMULATION!$D$11*(1+(SIMULATION!$D$12*LN(1+$C14152)))*(1+(SIMULATION!$D$13*(($B14152/63.5)-1)))</f>
        <v>9.5661282846364095</v>
      </c>
      <c r="E14152" s="2">
        <v>0.24400316308595302</v>
      </c>
      <c r="F14152" s="2">
        <f ca="1">D14152*(1+E14152)</f>
        <v>11.900293844573694</v>
      </c>
      <c r="G14152" s="2">
        <v>1.0617159185523399</v>
      </c>
      <c r="H14152" s="9">
        <f>SIMULATION!$D$15*EXP($G$14152)</f>
        <v>638.27800805426409</v>
      </c>
      <c r="I14152" s="2">
        <f ca="1">$F14152/$H14152</f>
        <v>1.8644373916078861E-2</v>
      </c>
      <c r="J14152">
        <v>0</v>
      </c>
      <c r="K14152">
        <f ca="1">SIMULATION!$D$3*SIMULATION!$D$17/$H14152/(SIMULATION!$D$17-$I14152)*(((EXP(-$I14152*$J14152))/(1-EXP(-SIMULATION!$D$4*$I14152)))-(EXP(-SIMULATION!$D$17*$J14152)/(1-EXP(-SIMULATION!$D$4*SIMULATION!$D$17))))</f>
        <v>1.5936508890333634</v>
      </c>
      <c r="L14152">
        <v>0.12848196371870199</v>
      </c>
      <c r="M14152">
        <f t="shared" ca="1" si="221"/>
        <v>1.7984062847384252</v>
      </c>
    </row>
    <row r="14153" spans="1:13" x14ac:dyDescent="0.25">
      <c r="A14153" s="9"/>
      <c r="H14153" s="9"/>
      <c r="J14153">
        <v>1</v>
      </c>
      <c r="K14153">
        <f ca="1">SIMULATION!$D$3*SIMULATION!$D$17/$H14152/(SIMULATION!$D$17-$I14152)*(((EXP(-$I14152*$J14153))/(1-EXP(-SIMULATION!$D$4*$I14152)))-(EXP(-SIMULATION!$D$17*$J14153)/(1-EXP(-SIMULATION!$D$4*SIMULATION!$D$17))))</f>
        <v>1.8706413272285245</v>
      </c>
      <c r="L14153">
        <v>-2.1710634611796249E-3</v>
      </c>
      <c r="M14153">
        <f t="shared" ca="1" si="221"/>
        <v>1.8665800461940061</v>
      </c>
    </row>
    <row r="14154" spans="1:13" x14ac:dyDescent="0.25">
      <c r="A14154" s="9"/>
      <c r="H14154" s="9"/>
      <c r="J14154">
        <v>2</v>
      </c>
      <c r="K14154">
        <f ca="1">SIMULATION!$D$3*SIMULATION!$D$17/$H14152/(SIMULATION!$D$17-$I14152)*(((EXP(-$I14152*$J14154))/(1-EXP(-SIMULATION!$D$4*$I14152)))-(EXP(-SIMULATION!$D$17*$J14154)/(1-EXP(-SIMULATION!$D$4*SIMULATION!$D$17))))</f>
        <v>2.0324538743910363</v>
      </c>
      <c r="L14154">
        <v>2.3137378932804726E-2</v>
      </c>
      <c r="M14154">
        <f t="shared" ca="1" si="221"/>
        <v>2.0794795298462687</v>
      </c>
    </row>
    <row r="14155" spans="1:13" x14ac:dyDescent="0.25">
      <c r="A14155" s="9"/>
      <c r="H14155" s="9"/>
      <c r="J14155">
        <v>3</v>
      </c>
      <c r="K14155">
        <f ca="1">SIMULATION!$D$3*SIMULATION!$D$17/$H14152/(SIMULATION!$D$17-$I14152)*(((EXP(-$I14152*$J14155))/(1-EXP(-SIMULATION!$D$4*$I14152)))-(EXP(-SIMULATION!$D$17*$J14155)/(1-EXP(-SIMULATION!$D$4*SIMULATION!$D$17))))</f>
        <v>2.1207474465244394</v>
      </c>
      <c r="L14155">
        <v>-7.33630989607678E-2</v>
      </c>
      <c r="M14155">
        <f t="shared" ca="1" si="221"/>
        <v>1.9651628417342715</v>
      </c>
    </row>
    <row r="14156" spans="1:13" x14ac:dyDescent="0.25">
      <c r="A14156" s="9"/>
      <c r="H14156" s="9"/>
      <c r="J14156">
        <v>4</v>
      </c>
      <c r="K14156">
        <f ca="1">SIMULATION!$D$3*SIMULATION!$D$17/$H14152/(SIMULATION!$D$17-$I14152)*(((EXP(-$I14152*$J14156))/(1-EXP(-SIMULATION!$D$4*$I14152)))-(EXP(-SIMULATION!$D$17*$J14156)/(1-EXP(-SIMULATION!$D$4*SIMULATION!$D$17))))</f>
        <v>2.1622127349835898</v>
      </c>
      <c r="L14156">
        <v>5.8240806748641079E-2</v>
      </c>
      <c r="M14156">
        <f t="shared" ca="1" si="221"/>
        <v>2.2881417490312197</v>
      </c>
    </row>
    <row r="14157" spans="1:13" x14ac:dyDescent="0.25">
      <c r="A14157" s="9"/>
      <c r="H14157" s="9"/>
      <c r="J14157">
        <v>5</v>
      </c>
      <c r="K14157">
        <f ca="1">SIMULATION!$D$3*SIMULATION!$D$17/$H14152/(SIMULATION!$D$17-$I14152)*(((EXP(-$I14152*$J14157))/(1-EXP(-SIMULATION!$D$4*$I14152)))-(EXP(-SIMULATION!$D$17*$J14157)/(1-EXP(-SIMULATION!$D$4*SIMULATION!$D$17))))</f>
        <v>2.1739485282842232</v>
      </c>
      <c r="L14157">
        <v>9.5146017606968836E-2</v>
      </c>
      <c r="M14157">
        <f t="shared" ca="1" si="221"/>
        <v>2.3807910732329982</v>
      </c>
    </row>
    <row r="14158" spans="1:13" x14ac:dyDescent="0.25">
      <c r="A14158" s="9"/>
      <c r="H14158" s="9"/>
      <c r="J14158">
        <v>6</v>
      </c>
      <c r="K14158">
        <f ca="1">SIMULATION!$D$3*SIMULATION!$D$17/$H14152/(SIMULATION!$D$17-$I14152)*(((EXP(-$I14152*$J14158))/(1-EXP(-SIMULATION!$D$4*$I14152)))-(EXP(-SIMULATION!$D$17*$J14158)/(1-EXP(-SIMULATION!$D$4*SIMULATION!$D$17))))</f>
        <v>2.1669069878077214</v>
      </c>
      <c r="L14158">
        <v>0.24842793108221436</v>
      </c>
      <c r="M14158">
        <f t="shared" ca="1" si="221"/>
        <v>2.7052272076363866</v>
      </c>
    </row>
    <row r="14159" spans="1:13" x14ac:dyDescent="0.25">
      <c r="A14159" s="9"/>
      <c r="H14159" s="9"/>
      <c r="J14159">
        <v>7</v>
      </c>
      <c r="K14159">
        <f ca="1">SIMULATION!$D$3*SIMULATION!$D$17/$H14152/(SIMULATION!$D$17-$I14152)*(((EXP(-$I14152*$J14159))/(1-EXP(-SIMULATION!$D$4*$I14152)))-(EXP(-SIMULATION!$D$17*$J14159)/(1-EXP(-SIMULATION!$D$4*SIMULATION!$D$17))))</f>
        <v>2.1481014623175216</v>
      </c>
      <c r="L14159">
        <v>0.14753119672768628</v>
      </c>
      <c r="M14159">
        <f t="shared" ca="1" si="221"/>
        <v>2.4650134417457186</v>
      </c>
    </row>
    <row r="14160" spans="1:13" x14ac:dyDescent="0.25">
      <c r="A14160" s="9"/>
      <c r="H14160" s="9"/>
      <c r="J14160">
        <v>8</v>
      </c>
      <c r="K14160">
        <f ca="1">SIMULATION!$D$3*SIMULATION!$D$17/$H14152/(SIMULATION!$D$17-$I14152)*(((EXP(-$I14152*$J14160))/(1-EXP(-SIMULATION!$D$4*$I14152)))-(EXP(-SIMULATION!$D$17*$J14160)/(1-EXP(-SIMULATION!$D$4*SIMULATION!$D$17))))</f>
        <v>2.1220213073385001</v>
      </c>
      <c r="L14160">
        <v>-4.5145791716176602E-2</v>
      </c>
      <c r="M14160">
        <f t="shared" ca="1" si="221"/>
        <v>2.0262209753801073</v>
      </c>
    </row>
    <row r="14161" spans="1:13" x14ac:dyDescent="0.25">
      <c r="A14161" s="9"/>
      <c r="H14161" s="9"/>
      <c r="J14161">
        <v>9</v>
      </c>
      <c r="K14161">
        <f ca="1">SIMULATION!$D$3*SIMULATION!$D$17/$H14152/(SIMULATION!$D$17-$I14152)*(((EXP(-$I14152*$J14161))/(1-EXP(-SIMULATION!$D$4*$I14152)))-(EXP(-SIMULATION!$D$17*$J14161)/(1-EXP(-SIMULATION!$D$4*SIMULATION!$D$17))))</f>
        <v>2.091538534034278</v>
      </c>
      <c r="L14161">
        <v>0.82340651070530213</v>
      </c>
      <c r="M14161">
        <f t="shared" ca="1" si="221"/>
        <v>3.8137249803491255</v>
      </c>
    </row>
    <row r="14162" spans="1:13" x14ac:dyDescent="0.25">
      <c r="A14162" s="9"/>
      <c r="H14162" s="9"/>
      <c r="J14162">
        <v>10</v>
      </c>
      <c r="K14162">
        <f ca="1">SIMULATION!$D$3*SIMULATION!$D$17/$H14152/(SIMULATION!$D$17-$I14152)*(((EXP(-$I14152*$J14162))/(1-EXP(-SIMULATION!$D$4*$I14152)))-(EXP(-SIMULATION!$D$17*$J14162)/(1-EXP(-SIMULATION!$D$4*SIMULATION!$D$17))))</f>
        <v>2.058488810122336</v>
      </c>
      <c r="L14162">
        <v>-0.2090415725136637</v>
      </c>
      <c r="M14162">
        <f t="shared" ca="1" si="221"/>
        <v>1.6281790722525824</v>
      </c>
    </row>
    <row r="14163" spans="1:13" x14ac:dyDescent="0.25">
      <c r="A14163" s="9"/>
      <c r="H14163" s="9"/>
      <c r="J14163">
        <v>11</v>
      </c>
      <c r="K14163">
        <f ca="1">SIMULATION!$D$3*SIMULATION!$D$17/$H14152/(SIMULATION!$D$17-$I14152)*(((EXP(-$I14152*$J14163))/(1-EXP(-SIMULATION!$D$4*$I14152)))-(EXP(-SIMULATION!$D$17*$J14163)/(1-EXP(-SIMULATION!$D$4*SIMULATION!$D$17))))</f>
        <v>2.0240437777008249</v>
      </c>
      <c r="L14163">
        <v>-0.19829128943425933</v>
      </c>
      <c r="M14163">
        <f t="shared" ca="1" si="221"/>
        <v>1.6226935271491389</v>
      </c>
    </row>
    <row r="14164" spans="1:13" x14ac:dyDescent="0.25">
      <c r="A14164" s="9"/>
      <c r="H14164" s="9"/>
      <c r="J14164">
        <v>12</v>
      </c>
      <c r="K14164">
        <f ca="1">SIMULATION!$D$3*SIMULATION!$D$17/$H14152/(SIMULATION!$D$17-$I14152)*(((EXP(-$I14152*$J14164))/(1-EXP(-SIMULATION!$D$4*$I14152)))-(EXP(-SIMULATION!$D$17*$J14164)/(1-EXP(-SIMULATION!$D$4*SIMULATION!$D$17))))</f>
        <v>1.9889496419171482</v>
      </c>
      <c r="L14164">
        <v>0.25575880436874748</v>
      </c>
      <c r="M14164">
        <f t="shared" ca="1" si="221"/>
        <v>2.4976410242835265</v>
      </c>
    </row>
    <row r="14165" spans="1:13" x14ac:dyDescent="0.25">
      <c r="A14165" s="9"/>
      <c r="H14165" s="9"/>
      <c r="J14165">
        <v>13</v>
      </c>
      <c r="K14165">
        <f ca="1">SIMULATION!$D$3*SIMULATION!$D$17/$H14152/(SIMULATION!$D$17-$I14152)*(((EXP(-$I14152*$J14165))/(1-EXP(-SIMULATION!$D$4*$I14152)))-(EXP(-SIMULATION!$D$17*$J14165)/(1-EXP(-SIMULATION!$D$4*SIMULATION!$D$17))))</f>
        <v>1.9536800627756834</v>
      </c>
      <c r="L14165">
        <v>-0.31101385418831007</v>
      </c>
      <c r="M14165">
        <f t="shared" ca="1" si="221"/>
        <v>1.3460584966009586</v>
      </c>
    </row>
    <row r="14166" spans="1:13" x14ac:dyDescent="0.25">
      <c r="A14166" s="9"/>
      <c r="H14166" s="9"/>
      <c r="J14166">
        <v>14</v>
      </c>
      <c r="K14166">
        <f ca="1">SIMULATION!$D$3*SIMULATION!$D$17/$H14152/(SIMULATION!$D$17-$I14152)*(((EXP(-$I14152*$J14166))/(1-EXP(-SIMULATION!$D$4*$I14152)))-(EXP(-SIMULATION!$D$17*$J14166)/(1-EXP(-SIMULATION!$D$4*SIMULATION!$D$17))))</f>
        <v>1.9185341303463153</v>
      </c>
      <c r="L14166">
        <v>-0.23902190397347817</v>
      </c>
      <c r="M14166">
        <f t="shared" ca="1" si="221"/>
        <v>1.4599624496728378</v>
      </c>
    </row>
    <row r="14167" spans="1:13" x14ac:dyDescent="0.25">
      <c r="A14167" s="9"/>
      <c r="H14167" s="9"/>
      <c r="J14167">
        <v>15</v>
      </c>
      <c r="K14167">
        <f ca="1">SIMULATION!$D$3*SIMULATION!$D$17/$H14152/(SIMULATION!$D$17-$I14152)*(((EXP(-$I14152*$J14167))/(1-EXP(-SIMULATION!$D$4*$I14152)))-(EXP(-SIMULATION!$D$17*$J14167)/(1-EXP(-SIMULATION!$D$4*SIMULATION!$D$17))))</f>
        <v>1.8836991481121061</v>
      </c>
      <c r="L14167">
        <v>-3.6483974336974086E-3</v>
      </c>
      <c r="M14167">
        <f t="shared" ca="1" si="221"/>
        <v>1.876826664974276</v>
      </c>
    </row>
    <row r="14168" spans="1:13" x14ac:dyDescent="0.25">
      <c r="A14168" s="9"/>
      <c r="H14168" s="9"/>
      <c r="J14168">
        <v>16</v>
      </c>
      <c r="K14168">
        <f ca="1">SIMULATION!$D$3*SIMULATION!$D$17/$H14152/(SIMULATION!$D$17-$I14152)*(((EXP(-$I14152*$J14168))/(1-EXP(-SIMULATION!$D$4*$I14152)))-(EXP(-SIMULATION!$D$17*$J14168)/(1-EXP(-SIMULATION!$D$4*SIMULATION!$D$17))))</f>
        <v>1.8492908645467385</v>
      </c>
      <c r="L14168">
        <v>0.23288148007546353</v>
      </c>
      <c r="M14168">
        <f t="shared" ca="1" si="221"/>
        <v>2.2799564581724163</v>
      </c>
    </row>
    <row r="14169" spans="1:13" x14ac:dyDescent="0.25">
      <c r="A14169" s="9"/>
      <c r="H14169" s="9"/>
      <c r="J14169">
        <v>17</v>
      </c>
      <c r="K14169">
        <f ca="1">SIMULATION!$D$3*SIMULATION!$D$17/$H14152/(SIMULATION!$D$17-$I14152)*(((EXP(-$I14152*$J14169))/(1-EXP(-SIMULATION!$D$4*$I14152)))-(EXP(-SIMULATION!$D$17*$J14169)/(1-EXP(-SIMULATION!$D$4*SIMULATION!$D$17))))</f>
        <v>1.8153792529981239</v>
      </c>
      <c r="L14169">
        <v>-0.2479277216731042</v>
      </c>
      <c r="M14169">
        <f t="shared" ca="1" si="221"/>
        <v>1.3652964108296772</v>
      </c>
    </row>
    <row r="14170" spans="1:13" x14ac:dyDescent="0.25">
      <c r="A14170" s="9"/>
      <c r="H14170" s="9"/>
      <c r="J14170">
        <v>18</v>
      </c>
      <c r="K14170">
        <f ca="1">SIMULATION!$D$3*SIMULATION!$D$17/$H14152/(SIMULATION!$D$17-$I14152)*(((EXP(-$I14152*$J14170))/(1-EXP(-SIMULATION!$D$4*$I14152)))-(EXP(-SIMULATION!$D$17*$J14170)/(1-EXP(-SIMULATION!$D$4*SIMULATION!$D$17))))</f>
        <v>1.7820050306032653</v>
      </c>
      <c r="L14170">
        <v>-0.13168108499442943</v>
      </c>
      <c r="M14170">
        <f t="shared" ca="1" si="221"/>
        <v>1.5473486747078959</v>
      </c>
    </row>
    <row r="14171" spans="1:13" x14ac:dyDescent="0.25">
      <c r="A14171" s="9"/>
      <c r="H14171" s="9"/>
      <c r="J14171">
        <v>19</v>
      </c>
      <c r="K14171">
        <f ca="1">SIMULATION!$D$3*SIMULATION!$D$17/$H14152/(SIMULATION!$D$17-$I14152)*(((EXP(-$I14152*$J14171))/(1-EXP(-SIMULATION!$D$4*$I14152)))-(EXP(-SIMULATION!$D$17*$J14171)/(1-EXP(-SIMULATION!$D$4*SIMULATION!$D$17))))</f>
        <v>1.7491902425764949</v>
      </c>
      <c r="L14171">
        <v>8.3707503571878502E-3</v>
      </c>
      <c r="M14171">
        <f t="shared" ca="1" si="221"/>
        <v>1.7638322774243318</v>
      </c>
    </row>
    <row r="14172" spans="1:13" x14ac:dyDescent="0.25">
      <c r="A14172" s="9"/>
      <c r="H14172" s="9"/>
      <c r="J14172">
        <v>20</v>
      </c>
      <c r="K14172">
        <f ca="1">SIMULATION!$D$3*SIMULATION!$D$17/$H14152/(SIMULATION!$D$17-$I14152)*(((EXP(-$I14152*$J14172))/(1-EXP(-SIMULATION!$D$4*$I14152)))-(EXP(-SIMULATION!$D$17*$J14172)/(1-EXP(-SIMULATION!$D$4*SIMULATION!$D$17))))</f>
        <v>1.7169450434713831</v>
      </c>
      <c r="L14172">
        <v>0.26838530131686938</v>
      </c>
      <c r="M14172">
        <f t="shared" ca="1" si="221"/>
        <v>2.1777478563079558</v>
      </c>
    </row>
    <row r="14173" spans="1:13" x14ac:dyDescent="0.25">
      <c r="A14173" s="9"/>
      <c r="H14173" s="9"/>
      <c r="J14173">
        <v>21</v>
      </c>
      <c r="K14173">
        <f ca="1">SIMULATION!$D$3*SIMULATION!$D$17/$H14152/(SIMULATION!$D$17-$I14152)*(((EXP(-$I14152*$J14173))/(1-EXP(-SIMULATION!$D$4*$I14152)))-(EXP(-SIMULATION!$D$17*$J14173)/(1-EXP(-SIMULATION!$D$4*SIMULATION!$D$17))))</f>
        <v>1.6852720413970423</v>
      </c>
      <c r="L14173">
        <v>-0.39935345728830512</v>
      </c>
      <c r="M14173">
        <f t="shared" ca="1" si="221"/>
        <v>1.0122528251938139</v>
      </c>
    </row>
    <row r="14174" spans="1:13" x14ac:dyDescent="0.25">
      <c r="A14174" s="9"/>
      <c r="H14174" s="9"/>
      <c r="J14174">
        <v>22</v>
      </c>
      <c r="K14174">
        <f ca="1">SIMULATION!$D$3*SIMULATION!$D$17/$H14152/(SIMULATION!$D$17-$I14152)*(((EXP(-$I14152*$J14174))/(1-EXP(-SIMULATION!$D$4*$I14152)))-(EXP(-SIMULATION!$D$17*$J14174)/(1-EXP(-SIMULATION!$D$4*SIMULATION!$D$17))))</f>
        <v>1.6541690805419524</v>
      </c>
      <c r="L14174">
        <v>0.39376779943079987</v>
      </c>
      <c r="M14174">
        <f t="shared" ca="1" si="221"/>
        <v>2.3055275992734265</v>
      </c>
    </row>
    <row r="14175" spans="1:13" x14ac:dyDescent="0.25">
      <c r="A14175" s="9"/>
      <c r="H14175" s="9"/>
      <c r="J14175">
        <v>23</v>
      </c>
      <c r="K14175">
        <f ca="1">SIMULATION!$D$3*SIMULATION!$D$17/$H14152/(SIMULATION!$D$17-$I14152)*(((EXP(-$I14152*$J14175))/(1-EXP(-SIMULATION!$D$4*$I14152)))-(EXP(-SIMULATION!$D$17*$J14175)/(1-EXP(-SIMULATION!$D$4*SIMULATION!$D$17))))</f>
        <v>1.6236310229523712</v>
      </c>
      <c r="L14175">
        <v>-0.33243849766444866</v>
      </c>
      <c r="M14175">
        <f t="shared" ca="1" si="221"/>
        <v>1.083873564920693</v>
      </c>
    </row>
    <row r="14176" spans="1:13" x14ac:dyDescent="0.25">
      <c r="A14176" s="9"/>
      <c r="H14176" s="9"/>
      <c r="J14176">
        <v>24</v>
      </c>
      <c r="K14176">
        <f ca="1">SIMULATION!$D$3*SIMULATION!$D$17/$H14152/(SIMULATION!$D$17-$I14152)*(((EXP(-$I14152*$J14176))/(1-EXP(-SIMULATION!$D$4*$I14152)))-(EXP(-SIMULATION!$D$17*$J14176)/(1-EXP(-SIMULATION!$D$4*SIMULATION!$D$17))))</f>
        <v>1.5936508890333632</v>
      </c>
      <c r="L14176">
        <v>-0.63540823952164371</v>
      </c>
      <c r="M14176">
        <f t="shared" ca="1" si="221"/>
        <v>0.58103198322057148</v>
      </c>
    </row>
    <row r="14177" spans="1:13" x14ac:dyDescent="0.25">
      <c r="A14177" s="9">
        <v>568</v>
      </c>
      <c r="B14177" s="2">
        <f ca="1">NORMINV(RAND(),SIMULATION!D7,SIMULATION!D8)</f>
        <v>63.285892726494836</v>
      </c>
      <c r="C14177" s="2">
        <v>2</v>
      </c>
      <c r="D14177" s="2">
        <f ca="1">SIMULATION!$D$11*(1+(SIMULATION!$D$12*LN(1+$C14177)))*(1+(SIMULATION!$D$13*(($B14177/63.5)-1)))</f>
        <v>10.222161304033538</v>
      </c>
      <c r="E14177" s="2">
        <v>-0.31515494874089195</v>
      </c>
      <c r="F14177" s="2">
        <f ca="1">D14177*(1+E14177)</f>
        <v>7.0005965822397185</v>
      </c>
      <c r="G14177" s="2">
        <v>-0.81266933840979605</v>
      </c>
      <c r="H14177" s="9">
        <f>SIMULATION!$D$15*EXP($G$14177)</f>
        <v>97.94329421820018</v>
      </c>
      <c r="I14177" s="2">
        <f ca="1">$F14177/$H14177</f>
        <v>7.147601720076556E-2</v>
      </c>
      <c r="J14177">
        <v>0</v>
      </c>
      <c r="K14177">
        <f ca="1">SIMULATION!$D$3*SIMULATION!$D$17/$H14177/(SIMULATION!$D$17-$I14177)*(((EXP(-$I14177*$J14177))/(1-EXP(-SIMULATION!$D$4*$I14177)))-(EXP(-SIMULATION!$D$17*$J14177)/(1-EXP(-SIMULATION!$D$4*SIMULATION!$D$17))))</f>
        <v>1.4672735720319761</v>
      </c>
      <c r="L14177">
        <v>0.29123488199612396</v>
      </c>
      <c r="M14177">
        <f t="shared" ca="1" si="221"/>
        <v>1.8945948176387397</v>
      </c>
    </row>
    <row r="14178" spans="1:13" x14ac:dyDescent="0.25">
      <c r="A14178" s="9"/>
      <c r="H14178" s="9"/>
      <c r="J14178">
        <v>1</v>
      </c>
      <c r="K14178">
        <f ca="1">SIMULATION!$D$3*SIMULATION!$D$17/$H14177/(SIMULATION!$D$17-$I14177)*(((EXP(-$I14177*$J14178))/(1-EXP(-SIMULATION!$D$4*$I14177)))-(EXP(-SIMULATION!$D$17*$J14178)/(1-EXP(-SIMULATION!$D$4*SIMULATION!$D$17))))</f>
        <v>3.307518842916326</v>
      </c>
      <c r="L14178">
        <v>0.36382412074893311</v>
      </c>
      <c r="M14178">
        <f t="shared" ca="1" si="221"/>
        <v>4.5108739778008875</v>
      </c>
    </row>
    <row r="14179" spans="1:13" x14ac:dyDescent="0.25">
      <c r="A14179" s="9"/>
      <c r="H14179" s="9"/>
      <c r="J14179">
        <v>2</v>
      </c>
      <c r="K14179">
        <f ca="1">SIMULATION!$D$3*SIMULATION!$D$17/$H14177/(SIMULATION!$D$17-$I14177)*(((EXP(-$I14177*$J14179))/(1-EXP(-SIMULATION!$D$4*$I14177)))-(EXP(-SIMULATION!$D$17*$J14179)/(1-EXP(-SIMULATION!$D$4*SIMULATION!$D$17))))</f>
        <v>4.3234961829489684</v>
      </c>
      <c r="L14179">
        <v>-4.4987532693660376E-2</v>
      </c>
      <c r="M14179">
        <f t="shared" ca="1" si="221"/>
        <v>4.1289927570676355</v>
      </c>
    </row>
    <row r="14180" spans="1:13" x14ac:dyDescent="0.25">
      <c r="A14180" s="9"/>
      <c r="H14180" s="9"/>
      <c r="J14180">
        <v>3</v>
      </c>
      <c r="K14180">
        <f ca="1">SIMULATION!$D$3*SIMULATION!$D$17/$H14177/(SIMULATION!$D$17-$I14177)*(((EXP(-$I14177*$J14180))/(1-EXP(-SIMULATION!$D$4*$I14177)))-(EXP(-SIMULATION!$D$17*$J14180)/(1-EXP(-SIMULATION!$D$4*SIMULATION!$D$17))))</f>
        <v>4.8225270434163088</v>
      </c>
      <c r="L14180">
        <v>-1.0841657175713559E-2</v>
      </c>
      <c r="M14180">
        <f t="shared" ca="1" si="221"/>
        <v>4.770242858490982</v>
      </c>
    </row>
    <row r="14181" spans="1:13" x14ac:dyDescent="0.25">
      <c r="A14181" s="9"/>
      <c r="H14181" s="9"/>
      <c r="J14181">
        <v>4</v>
      </c>
      <c r="K14181">
        <f ca="1">SIMULATION!$D$3*SIMULATION!$D$17/$H14177/(SIMULATION!$D$17-$I14177)*(((EXP(-$I14177*$J14181))/(1-EXP(-SIMULATION!$D$4*$I14177)))-(EXP(-SIMULATION!$D$17*$J14181)/(1-EXP(-SIMULATION!$D$4*SIMULATION!$D$17))))</f>
        <v>5.0007734354181776</v>
      </c>
      <c r="L14181">
        <v>-9.126912543460354E-2</v>
      </c>
      <c r="M14181">
        <f t="shared" ca="1" si="221"/>
        <v>4.5443572174709628</v>
      </c>
    </row>
    <row r="14182" spans="1:13" x14ac:dyDescent="0.25">
      <c r="A14182" s="9"/>
      <c r="H14182" s="9"/>
      <c r="J14182">
        <v>5</v>
      </c>
      <c r="K14182">
        <f ca="1">SIMULATION!$D$3*SIMULATION!$D$17/$H14177/(SIMULATION!$D$17-$I14177)*(((EXP(-$I14177*$J14182))/(1-EXP(-SIMULATION!$D$4*$I14177)))-(EXP(-SIMULATION!$D$17*$J14182)/(1-EXP(-SIMULATION!$D$4*SIMULATION!$D$17))))</f>
        <v>4.9832173032600213</v>
      </c>
      <c r="L14182">
        <v>0.23170197705818846</v>
      </c>
      <c r="M14182">
        <f t="shared" ca="1" si="221"/>
        <v>6.1378386045359425</v>
      </c>
    </row>
    <row r="14183" spans="1:13" x14ac:dyDescent="0.25">
      <c r="A14183" s="9"/>
      <c r="H14183" s="9"/>
      <c r="J14183">
        <v>6</v>
      </c>
      <c r="K14183">
        <f ca="1">SIMULATION!$D$3*SIMULATION!$D$17/$H14177/(SIMULATION!$D$17-$I14177)*(((EXP(-$I14177*$J14183))/(1-EXP(-SIMULATION!$D$4*$I14177)))-(EXP(-SIMULATION!$D$17*$J14183)/(1-EXP(-SIMULATION!$D$4*SIMULATION!$D$17))))</f>
        <v>4.8492765799923356</v>
      </c>
      <c r="L14183">
        <v>0.13400085906415674</v>
      </c>
      <c r="M14183">
        <f t="shared" ca="1" si="221"/>
        <v>5.4990838075510053</v>
      </c>
    </row>
    <row r="14184" spans="1:13" x14ac:dyDescent="0.25">
      <c r="A14184" s="9"/>
      <c r="H14184" s="9"/>
      <c r="J14184">
        <v>7</v>
      </c>
      <c r="K14184">
        <f ca="1">SIMULATION!$D$3*SIMULATION!$D$17/$H14177/(SIMULATION!$D$17-$I14177)*(((EXP(-$I14177*$J14184))/(1-EXP(-SIMULATION!$D$4*$I14177)))-(EXP(-SIMULATION!$D$17*$J14184)/(1-EXP(-SIMULATION!$D$4*SIMULATION!$D$17))))</f>
        <v>4.649217135242389</v>
      </c>
      <c r="L14184">
        <v>-0.2447768246829877</v>
      </c>
      <c r="M14184">
        <f t="shared" ca="1" si="221"/>
        <v>3.5111965276160206</v>
      </c>
    </row>
    <row r="14185" spans="1:13" x14ac:dyDescent="0.25">
      <c r="A14185" s="9"/>
      <c r="H14185" s="9"/>
      <c r="J14185">
        <v>8</v>
      </c>
      <c r="K14185">
        <f ca="1">SIMULATION!$D$3*SIMULATION!$D$17/$H14177/(SIMULATION!$D$17-$I14177)*(((EXP(-$I14177*$J14185))/(1-EXP(-SIMULATION!$D$4*$I14177)))-(EXP(-SIMULATION!$D$17*$J14185)/(1-EXP(-SIMULATION!$D$4*SIMULATION!$D$17))))</f>
        <v>4.4146667448501393</v>
      </c>
      <c r="L14185">
        <v>-0.29796845668150274</v>
      </c>
      <c r="M14185">
        <f t="shared" ca="1" si="221"/>
        <v>3.0992353081239901</v>
      </c>
    </row>
    <row r="14186" spans="1:13" x14ac:dyDescent="0.25">
      <c r="A14186" s="9"/>
      <c r="H14186" s="9"/>
      <c r="J14186">
        <v>9</v>
      </c>
      <c r="K14186">
        <f ca="1">SIMULATION!$D$3*SIMULATION!$D$17/$H14177/(SIMULATION!$D$17-$I14177)*(((EXP(-$I14177*$J14186))/(1-EXP(-SIMULATION!$D$4*$I14177)))-(EXP(-SIMULATION!$D$17*$J14186)/(1-EXP(-SIMULATION!$D$4*SIMULATION!$D$17))))</f>
        <v>4.1653497139788191</v>
      </c>
      <c r="L14186">
        <v>-0.34291738168175878</v>
      </c>
      <c r="M14186">
        <f t="shared" ca="1" si="221"/>
        <v>2.7369788962723396</v>
      </c>
    </row>
    <row r="14187" spans="1:13" x14ac:dyDescent="0.25">
      <c r="A14187" s="9"/>
      <c r="H14187" s="9"/>
      <c r="J14187">
        <v>10</v>
      </c>
      <c r="K14187">
        <f ca="1">SIMULATION!$D$3*SIMULATION!$D$17/$H14177/(SIMULATION!$D$17-$I14177)*(((EXP(-$I14177*$J14187))/(1-EXP(-SIMULATION!$D$4*$I14177)))-(EXP(-SIMULATION!$D$17*$J14187)/(1-EXP(-SIMULATION!$D$4*SIMULATION!$D$17))))</f>
        <v>3.9133998090560125</v>
      </c>
      <c r="L14187">
        <v>-0.26341409872067084</v>
      </c>
      <c r="M14187">
        <f t="shared" ca="1" si="221"/>
        <v>2.882555125419878</v>
      </c>
    </row>
    <row r="14188" spans="1:13" x14ac:dyDescent="0.25">
      <c r="A14188" s="9"/>
      <c r="H14188" s="9"/>
      <c r="J14188">
        <v>11</v>
      </c>
      <c r="K14188">
        <f ca="1">SIMULATION!$D$3*SIMULATION!$D$17/$H14177/(SIMULATION!$D$17-$I14177)*(((EXP(-$I14177*$J14188))/(1-EXP(-SIMULATION!$D$4*$I14177)))-(EXP(-SIMULATION!$D$17*$J14188)/(1-EXP(-SIMULATION!$D$4*SIMULATION!$D$17))))</f>
        <v>3.6661215028572207</v>
      </c>
      <c r="L14188">
        <v>0.21065274793665278</v>
      </c>
      <c r="M14188">
        <f t="shared" ca="1" si="221"/>
        <v>4.4384000717037448</v>
      </c>
    </row>
    <row r="14189" spans="1:13" x14ac:dyDescent="0.25">
      <c r="A14189" s="9"/>
      <c r="H14189" s="9"/>
      <c r="J14189">
        <v>12</v>
      </c>
      <c r="K14189">
        <f ca="1">SIMULATION!$D$3*SIMULATION!$D$17/$H14177/(SIMULATION!$D$17-$I14177)*(((EXP(-$I14177*$J14189))/(1-EXP(-SIMULATION!$D$4*$I14177)))-(EXP(-SIMULATION!$D$17*$J14189)/(1-EXP(-SIMULATION!$D$4*SIMULATION!$D$17))))</f>
        <v>3.4277570393961594</v>
      </c>
      <c r="L14189">
        <v>2.0576599390359498E-4</v>
      </c>
      <c r="M14189">
        <f t="shared" ca="1" si="221"/>
        <v>3.4284623552302311</v>
      </c>
    </row>
    <row r="14190" spans="1:13" x14ac:dyDescent="0.25">
      <c r="A14190" s="9"/>
      <c r="H14190" s="9"/>
      <c r="J14190">
        <v>13</v>
      </c>
      <c r="K14190">
        <f ca="1">SIMULATION!$D$3*SIMULATION!$D$17/$H14177/(SIMULATION!$D$17-$I14177)*(((EXP(-$I14177*$J14190))/(1-EXP(-SIMULATION!$D$4*$I14177)))-(EXP(-SIMULATION!$D$17*$J14190)/(1-EXP(-SIMULATION!$D$4*SIMULATION!$D$17))))</f>
        <v>3.2006165701190454</v>
      </c>
      <c r="L14190">
        <v>0.32219137174110929</v>
      </c>
      <c r="M14190">
        <f t="shared" ca="1" si="221"/>
        <v>4.2318276132630253</v>
      </c>
    </row>
    <row r="14191" spans="1:13" x14ac:dyDescent="0.25">
      <c r="A14191" s="9"/>
      <c r="H14191" s="9"/>
      <c r="J14191">
        <v>14</v>
      </c>
      <c r="K14191">
        <f ca="1">SIMULATION!$D$3*SIMULATION!$D$17/$H14177/(SIMULATION!$D$17-$I14177)*(((EXP(-$I14177*$J14191))/(1-EXP(-SIMULATION!$D$4*$I14177)))-(EXP(-SIMULATION!$D$17*$J14191)/(1-EXP(-SIMULATION!$D$4*SIMULATION!$D$17))))</f>
        <v>2.9858002853767434</v>
      </c>
      <c r="L14191">
        <v>2.886951542797131E-2</v>
      </c>
      <c r="M14191">
        <f t="shared" ca="1" si="221"/>
        <v>3.0719988927802682</v>
      </c>
    </row>
    <row r="14192" spans="1:13" x14ac:dyDescent="0.25">
      <c r="A14192" s="9"/>
      <c r="H14192" s="9"/>
      <c r="J14192">
        <v>15</v>
      </c>
      <c r="K14192">
        <f ca="1">SIMULATION!$D$3*SIMULATION!$D$17/$H14177/(SIMULATION!$D$17-$I14177)*(((EXP(-$I14177*$J14192))/(1-EXP(-SIMULATION!$D$4*$I14177)))-(EXP(-SIMULATION!$D$17*$J14192)/(1-EXP(-SIMULATION!$D$4*SIMULATION!$D$17))))</f>
        <v>2.7836592305466707</v>
      </c>
      <c r="L14192">
        <v>0.27978906799651504</v>
      </c>
      <c r="M14192">
        <f t="shared" ca="1" si="221"/>
        <v>3.56249665228122</v>
      </c>
    </row>
    <row r="14193" spans="1:13" x14ac:dyDescent="0.25">
      <c r="A14193" s="9"/>
      <c r="H14193" s="9"/>
      <c r="J14193">
        <v>16</v>
      </c>
      <c r="K14193">
        <f ca="1">SIMULATION!$D$3*SIMULATION!$D$17/$H14177/(SIMULATION!$D$17-$I14177)*(((EXP(-$I14177*$J14193))/(1-EXP(-SIMULATION!$D$4*$I14177)))-(EXP(-SIMULATION!$D$17*$J14193)/(1-EXP(-SIMULATION!$D$4*SIMULATION!$D$17))))</f>
        <v>2.5940887989830959</v>
      </c>
      <c r="L14193">
        <v>0.7512607362867374</v>
      </c>
      <c r="M14193">
        <f t="shared" ca="1" si="221"/>
        <v>4.5429258601003148</v>
      </c>
    </row>
    <row r="14194" spans="1:13" x14ac:dyDescent="0.25">
      <c r="A14194" s="9"/>
      <c r="H14194" s="9"/>
      <c r="J14194">
        <v>17</v>
      </c>
      <c r="K14194">
        <f ca="1">SIMULATION!$D$3*SIMULATION!$D$17/$H14177/(SIMULATION!$D$17-$I14177)*(((EXP(-$I14177*$J14194))/(1-EXP(-SIMULATION!$D$4*$I14177)))-(EXP(-SIMULATION!$D$17*$J14194)/(1-EXP(-SIMULATION!$D$4*SIMULATION!$D$17))))</f>
        <v>2.4167151250187642</v>
      </c>
      <c r="L14194">
        <v>3.037565929860649E-2</v>
      </c>
      <c r="M14194">
        <f t="shared" ca="1" si="221"/>
        <v>2.4901244402781231</v>
      </c>
    </row>
    <row r="14195" spans="1:13" x14ac:dyDescent="0.25">
      <c r="A14195" s="9"/>
      <c r="H14195" s="9"/>
      <c r="J14195">
        <v>18</v>
      </c>
      <c r="K14195">
        <f ca="1">SIMULATION!$D$3*SIMULATION!$D$17/$H14177/(SIMULATION!$D$17-$I14177)*(((EXP(-$I14177*$J14195))/(1-EXP(-SIMULATION!$D$4*$I14177)))-(EXP(-SIMULATION!$D$17*$J14195)/(1-EXP(-SIMULATION!$D$4*SIMULATION!$D$17))))</f>
        <v>2.2510129609121226</v>
      </c>
      <c r="L14195">
        <v>-0.118959204350937</v>
      </c>
      <c r="M14195">
        <f t="shared" ca="1" si="221"/>
        <v>1.9832342500983697</v>
      </c>
    </row>
    <row r="14196" spans="1:13" x14ac:dyDescent="0.25">
      <c r="A14196" s="9"/>
      <c r="H14196" s="9"/>
      <c r="J14196">
        <v>19</v>
      </c>
      <c r="K14196">
        <f ca="1">SIMULATION!$D$3*SIMULATION!$D$17/$H14177/(SIMULATION!$D$17-$I14177)*(((EXP(-$I14177*$J14196))/(1-EXP(-SIMULATION!$D$4*$I14177)))-(EXP(-SIMULATION!$D$17*$J14196)/(1-EXP(-SIMULATION!$D$4*SIMULATION!$D$17))))</f>
        <v>2.0963797552210965</v>
      </c>
      <c r="L14196">
        <v>-9.7203697133384365E-2</v>
      </c>
      <c r="M14196">
        <f t="shared" ca="1" si="221"/>
        <v>1.8926038924180266</v>
      </c>
    </row>
    <row r="14197" spans="1:13" x14ac:dyDescent="0.25">
      <c r="A14197" s="9"/>
      <c r="H14197" s="9"/>
      <c r="J14197">
        <v>20</v>
      </c>
      <c r="K14197">
        <f ca="1">SIMULATION!$D$3*SIMULATION!$D$17/$H14177/(SIMULATION!$D$17-$I14177)*(((EXP(-$I14177*$J14197))/(1-EXP(-SIMULATION!$D$4*$I14177)))-(EXP(-SIMULATION!$D$17*$J14197)/(1-EXP(-SIMULATION!$D$4*SIMULATION!$D$17))))</f>
        <v>1.9521817647030528</v>
      </c>
      <c r="L14197">
        <v>-0.55040168238352194</v>
      </c>
      <c r="M14197">
        <f t="shared" ca="1" si="221"/>
        <v>0.87769763709205983</v>
      </c>
    </row>
    <row r="14198" spans="1:13" x14ac:dyDescent="0.25">
      <c r="A14198" s="9"/>
      <c r="H14198" s="9"/>
      <c r="J14198">
        <v>21</v>
      </c>
      <c r="K14198">
        <f ca="1">SIMULATION!$D$3*SIMULATION!$D$17/$H14177/(SIMULATION!$D$17-$I14177)*(((EXP(-$I14177*$J14198))/(1-EXP(-SIMULATION!$D$4*$I14177)))-(EXP(-SIMULATION!$D$17*$J14198)/(1-EXP(-SIMULATION!$D$4*SIMULATION!$D$17))))</f>
        <v>1.8177823383872249</v>
      </c>
      <c r="L14198">
        <v>0.58709027986246176</v>
      </c>
      <c r="M14198">
        <f t="shared" ca="1" si="221"/>
        <v>2.884984680160021</v>
      </c>
    </row>
    <row r="14199" spans="1:13" x14ac:dyDescent="0.25">
      <c r="A14199" s="9"/>
      <c r="H14199" s="9"/>
      <c r="J14199">
        <v>22</v>
      </c>
      <c r="K14199">
        <f ca="1">SIMULATION!$D$3*SIMULATION!$D$17/$H14177/(SIMULATION!$D$17-$I14177)*(((EXP(-$I14177*$J14199))/(1-EXP(-SIMULATION!$D$4*$I14177)))-(EXP(-SIMULATION!$D$17*$J14199)/(1-EXP(-SIMULATION!$D$4*SIMULATION!$D$17))))</f>
        <v>1.6925588644420426</v>
      </c>
      <c r="L14199">
        <v>0.15318093610574932</v>
      </c>
      <c r="M14199">
        <f t="shared" ca="1" si="221"/>
        <v>1.9518266157113586</v>
      </c>
    </row>
    <row r="14200" spans="1:13" x14ac:dyDescent="0.25">
      <c r="A14200" s="9"/>
      <c r="H14200" s="9"/>
      <c r="J14200">
        <v>23</v>
      </c>
      <c r="K14200">
        <f ca="1">SIMULATION!$D$3*SIMULATION!$D$17/$H14177/(SIMULATION!$D$17-$I14177)*(((EXP(-$I14177*$J14200))/(1-EXP(-SIMULATION!$D$4*$I14177)))-(EXP(-SIMULATION!$D$17*$J14200)/(1-EXP(-SIMULATION!$D$4*SIMULATION!$D$17))))</f>
        <v>1.5759125331637398</v>
      </c>
      <c r="L14200">
        <v>-7.7769909482685057E-2</v>
      </c>
      <c r="M14200">
        <f t="shared" ca="1" si="221"/>
        <v>1.453353958106967</v>
      </c>
    </row>
    <row r="14201" spans="1:13" x14ac:dyDescent="0.25">
      <c r="A14201" s="9"/>
      <c r="H14201" s="9"/>
      <c r="J14201">
        <v>24</v>
      </c>
      <c r="K14201">
        <f ca="1">SIMULATION!$D$3*SIMULATION!$D$17/$H14177/(SIMULATION!$D$17-$I14177)*(((EXP(-$I14177*$J14201))/(1-EXP(-SIMULATION!$D$4*$I14177)))-(EXP(-SIMULATION!$D$17*$J14201)/(1-EXP(-SIMULATION!$D$4*SIMULATION!$D$17))))</f>
        <v>1.4672735720319772</v>
      </c>
      <c r="L14201">
        <v>0.15365136384318936</v>
      </c>
      <c r="M14201">
        <f t="shared" ca="1" si="221"/>
        <v>1.6927221575057585</v>
      </c>
    </row>
    <row r="14202" spans="1:13" x14ac:dyDescent="0.25">
      <c r="A14202" s="9">
        <v>569</v>
      </c>
      <c r="B14202" s="2">
        <f ca="1">NORMINV(RAND(),SIMULATION!D7,SIMULATION!D8)</f>
        <v>59.49221991876589</v>
      </c>
      <c r="C14202" s="2">
        <v>2</v>
      </c>
      <c r="D14202" s="2">
        <f ca="1">SIMULATION!$D$11*(1+(SIMULATION!$D$12*LN(1+$C14202)))*(1+(SIMULATION!$D$13*(($B14202/63.5)-1)))</f>
        <v>9.9404365709538158</v>
      </c>
      <c r="E14202" s="2">
        <v>-0.27187560144297035</v>
      </c>
      <c r="F14202" s="2">
        <f ca="1">D14202*(1+E14202)</f>
        <v>7.2378743996200487</v>
      </c>
      <c r="G14202" s="2">
        <v>-0.17936474159121019</v>
      </c>
      <c r="H14202" s="9">
        <f>SIMULATION!$D$15*EXP($G$14202)</f>
        <v>184.50808388054568</v>
      </c>
      <c r="I14202" s="2">
        <f ca="1">$F14202/$H14202</f>
        <v>3.9227952767131855E-2</v>
      </c>
      <c r="J14202">
        <v>0</v>
      </c>
      <c r="K14202">
        <f ca="1">SIMULATION!$D$3*SIMULATION!$D$17/$H14202/(SIMULATION!$D$17-$I14202)*(((EXP(-$I14202*$J14202))/(1-EXP(-SIMULATION!$D$4*$I14202)))-(EXP(-SIMULATION!$D$17*$J14202)/(1-EXP(-SIMULATION!$D$4*SIMULATION!$D$17))))</f>
        <v>2.0904623438371148</v>
      </c>
      <c r="L14202">
        <v>0.29939666163859641</v>
      </c>
      <c r="M14202">
        <f t="shared" ca="1" si="221"/>
        <v>2.7163397908631426</v>
      </c>
    </row>
    <row r="14203" spans="1:13" x14ac:dyDescent="0.25">
      <c r="A14203" s="9"/>
      <c r="H14203" s="9"/>
      <c r="J14203">
        <v>1</v>
      </c>
      <c r="K14203">
        <f ca="1">SIMULATION!$D$3*SIMULATION!$D$17/$H14202/(SIMULATION!$D$17-$I14202)*(((EXP(-$I14202*$J14203))/(1-EXP(-SIMULATION!$D$4*$I14202)))-(EXP(-SIMULATION!$D$17*$J14203)/(1-EXP(-SIMULATION!$D$4*SIMULATION!$D$17))))</f>
        <v>3.0584861811015287</v>
      </c>
      <c r="L14203">
        <v>-2.6008085545237637E-3</v>
      </c>
      <c r="M14203">
        <f t="shared" ca="1" si="221"/>
        <v>3.0505316440778274</v>
      </c>
    </row>
    <row r="14204" spans="1:13" x14ac:dyDescent="0.25">
      <c r="A14204" s="9"/>
      <c r="H14204" s="9"/>
      <c r="J14204">
        <v>2</v>
      </c>
      <c r="K14204">
        <f ca="1">SIMULATION!$D$3*SIMULATION!$D$17/$H14202/(SIMULATION!$D$17-$I14202)*(((EXP(-$I14202*$J14204))/(1-EXP(-SIMULATION!$D$4*$I14202)))-(EXP(-SIMULATION!$D$17*$J14204)/(1-EXP(-SIMULATION!$D$4*SIMULATION!$D$17))))</f>
        <v>3.6126971150186695</v>
      </c>
      <c r="L14204">
        <v>-0.53916885945272675</v>
      </c>
      <c r="M14204">
        <f t="shared" ca="1" si="221"/>
        <v>1.6648433319658971</v>
      </c>
    </row>
    <row r="14205" spans="1:13" x14ac:dyDescent="0.25">
      <c r="A14205" s="9"/>
      <c r="H14205" s="9"/>
      <c r="J14205">
        <v>3</v>
      </c>
      <c r="K14205">
        <f ca="1">SIMULATION!$D$3*SIMULATION!$D$17/$H14202/(SIMULATION!$D$17-$I14202)*(((EXP(-$I14202*$J14205))/(1-EXP(-SIMULATION!$D$4*$I14202)))-(EXP(-SIMULATION!$D$17*$J14205)/(1-EXP(-SIMULATION!$D$4*SIMULATION!$D$17))))</f>
        <v>3.9042703181286846</v>
      </c>
      <c r="L14205">
        <v>-0.39624232934055342</v>
      </c>
      <c r="M14205">
        <f t="shared" ca="1" si="221"/>
        <v>2.3572331528981909</v>
      </c>
    </row>
    <row r="14206" spans="1:13" x14ac:dyDescent="0.25">
      <c r="A14206" s="9"/>
      <c r="H14206" s="9"/>
      <c r="J14206">
        <v>4</v>
      </c>
      <c r="K14206">
        <f ca="1">SIMULATION!$D$3*SIMULATION!$D$17/$H14202/(SIMULATION!$D$17-$I14202)*(((EXP(-$I14202*$J14206))/(1-EXP(-SIMULATION!$D$4*$I14202)))-(EXP(-SIMULATION!$D$17*$J14206)/(1-EXP(-SIMULATION!$D$4*SIMULATION!$D$17))))</f>
        <v>4.0299846615531836</v>
      </c>
      <c r="L14206">
        <v>-0.23001348204909389</v>
      </c>
      <c r="M14206">
        <f t="shared" ca="1" si="221"/>
        <v>3.1030338569448968</v>
      </c>
    </row>
    <row r="14207" spans="1:13" x14ac:dyDescent="0.25">
      <c r="A14207" s="9"/>
      <c r="H14207" s="9"/>
      <c r="J14207">
        <v>5</v>
      </c>
      <c r="K14207">
        <f ca="1">SIMULATION!$D$3*SIMULATION!$D$17/$H14202/(SIMULATION!$D$17-$I14202)*(((EXP(-$I14202*$J14207))/(1-EXP(-SIMULATION!$D$4*$I14202)))-(EXP(-SIMULATION!$D$17*$J14207)/(1-EXP(-SIMULATION!$D$4*SIMULATION!$D$17))))</f>
        <v>4.0517643100570622</v>
      </c>
      <c r="L14207">
        <v>-4.9368702306549793E-2</v>
      </c>
      <c r="M14207">
        <f t="shared" ca="1" si="221"/>
        <v>3.8517339640175519</v>
      </c>
    </row>
    <row r="14208" spans="1:13" x14ac:dyDescent="0.25">
      <c r="A14208" s="9"/>
      <c r="H14208" s="9"/>
      <c r="J14208">
        <v>6</v>
      </c>
      <c r="K14208">
        <f ca="1">SIMULATION!$D$3*SIMULATION!$D$17/$H14202/(SIMULATION!$D$17-$I14202)*(((EXP(-$I14202*$J14208))/(1-EXP(-SIMULATION!$D$4*$I14202)))-(EXP(-SIMULATION!$D$17*$J14208)/(1-EXP(-SIMULATION!$D$4*SIMULATION!$D$17))))</f>
        <v>4.0092013057565259</v>
      </c>
      <c r="L14208">
        <v>7.9947983586450388E-2</v>
      </c>
      <c r="M14208">
        <f t="shared" ca="1" si="221"/>
        <v>4.3297288659439239</v>
      </c>
    </row>
    <row r="14209" spans="1:13" x14ac:dyDescent="0.25">
      <c r="A14209" s="9"/>
      <c r="H14209" s="9"/>
      <c r="J14209">
        <v>7</v>
      </c>
      <c r="K14209">
        <f ca="1">SIMULATION!$D$3*SIMULATION!$D$17/$H14202/(SIMULATION!$D$17-$I14202)*(((EXP(-$I14202*$J14209))/(1-EXP(-SIMULATION!$D$4*$I14202)))-(EXP(-SIMULATION!$D$17*$J14209)/(1-EXP(-SIMULATION!$D$4*SIMULATION!$D$17))))</f>
        <v>3.927580204528073</v>
      </c>
      <c r="L14209">
        <v>-7.1610004467812502E-2</v>
      </c>
      <c r="M14209">
        <f t="shared" ca="1" si="221"/>
        <v>3.6463261685341255</v>
      </c>
    </row>
    <row r="14210" spans="1:13" x14ac:dyDescent="0.25">
      <c r="A14210" s="9"/>
      <c r="H14210" s="9"/>
      <c r="J14210">
        <v>8</v>
      </c>
      <c r="K14210">
        <f ca="1">SIMULATION!$D$3*SIMULATION!$D$17/$H14202/(SIMULATION!$D$17-$I14202)*(((EXP(-$I14202*$J14210))/(1-EXP(-SIMULATION!$D$4*$I14202)))-(EXP(-SIMULATION!$D$17*$J14210)/(1-EXP(-SIMULATION!$D$4*SIMULATION!$D$17))))</f>
        <v>3.8230203239519085</v>
      </c>
      <c r="L14210">
        <v>-0.21481535043326475</v>
      </c>
      <c r="M14210">
        <f t="shared" ca="1" si="221"/>
        <v>3.0017768733486863</v>
      </c>
    </row>
    <row r="14211" spans="1:13" x14ac:dyDescent="0.25">
      <c r="A14211" s="9"/>
      <c r="H14211" s="9"/>
      <c r="J14211">
        <v>9</v>
      </c>
      <c r="K14211">
        <f ca="1">SIMULATION!$D$3*SIMULATION!$D$17/$H14202/(SIMULATION!$D$17-$I14202)*(((EXP(-$I14202*$J14211))/(1-EXP(-SIMULATION!$D$4*$I14202)))-(EXP(-SIMULATION!$D$17*$J14211)/(1-EXP(-SIMULATION!$D$4*SIMULATION!$D$17))))</f>
        <v>3.7057708919035823</v>
      </c>
      <c r="L14211">
        <v>0.13138658827040803</v>
      </c>
      <c r="M14211">
        <f t="shared" ref="M14211:M14274" ca="1" si="222">$K14211*(1+$L14211)</f>
        <v>4.1926594863025803</v>
      </c>
    </row>
    <row r="14212" spans="1:13" x14ac:dyDescent="0.25">
      <c r="A14212" s="9"/>
      <c r="H14212" s="9"/>
      <c r="J14212">
        <v>10</v>
      </c>
      <c r="K14212">
        <f ca="1">SIMULATION!$D$3*SIMULATION!$D$17/$H14202/(SIMULATION!$D$17-$I14202)*(((EXP(-$I14202*$J14212))/(1-EXP(-SIMULATION!$D$4*$I14202)))-(EXP(-SIMULATION!$D$17*$J14212)/(1-EXP(-SIMULATION!$D$4*SIMULATION!$D$17))))</f>
        <v>3.5823225339925888</v>
      </c>
      <c r="L14212">
        <v>-0.23676922268096806</v>
      </c>
      <c r="M14212">
        <f t="shared" ca="1" si="222"/>
        <v>2.7341388122266475</v>
      </c>
    </row>
    <row r="14213" spans="1:13" x14ac:dyDescent="0.25">
      <c r="A14213" s="9"/>
      <c r="H14213" s="9"/>
      <c r="J14213">
        <v>11</v>
      </c>
      <c r="K14213">
        <f ca="1">SIMULATION!$D$3*SIMULATION!$D$17/$H14202/(SIMULATION!$D$17-$I14202)*(((EXP(-$I14202*$J14213))/(1-EXP(-SIMULATION!$D$4*$I14202)))-(EXP(-SIMULATION!$D$17*$J14213)/(1-EXP(-SIMULATION!$D$4*SIMULATION!$D$17))))</f>
        <v>3.4567602469608216</v>
      </c>
      <c r="L14213">
        <v>0.31382072440174297</v>
      </c>
      <c r="M14213">
        <f t="shared" ca="1" si="222"/>
        <v>4.5415632517452149</v>
      </c>
    </row>
    <row r="14214" spans="1:13" x14ac:dyDescent="0.25">
      <c r="A14214" s="9"/>
      <c r="H14214" s="9"/>
      <c r="J14214">
        <v>12</v>
      </c>
      <c r="K14214">
        <f ca="1">SIMULATION!$D$3*SIMULATION!$D$17/$H14202/(SIMULATION!$D$17-$I14202)*(((EXP(-$I14202*$J14214))/(1-EXP(-SIMULATION!$D$4*$I14202)))-(EXP(-SIMULATION!$D$17*$J14214)/(1-EXP(-SIMULATION!$D$4*SIMULATION!$D$17))))</f>
        <v>3.3316303024485605</v>
      </c>
      <c r="L14214">
        <v>-7.8158739149883624E-2</v>
      </c>
      <c r="M14214">
        <f t="shared" ca="1" si="222"/>
        <v>3.0712342786956359</v>
      </c>
    </row>
    <row r="14215" spans="1:13" x14ac:dyDescent="0.25">
      <c r="A14215" s="9"/>
      <c r="H14215" s="9"/>
      <c r="J14215">
        <v>13</v>
      </c>
      <c r="K14215">
        <f ca="1">SIMULATION!$D$3*SIMULATION!$D$17/$H14202/(SIMULATION!$D$17-$I14202)*(((EXP(-$I14202*$J14215))/(1-EXP(-SIMULATION!$D$4*$I14202)))-(EXP(-SIMULATION!$D$17*$J14215)/(1-EXP(-SIMULATION!$D$4*SIMULATION!$D$17))))</f>
        <v>3.2084956699421729</v>
      </c>
      <c r="L14215">
        <v>9.4253056034785718E-2</v>
      </c>
      <c r="M14215">
        <f t="shared" ca="1" si="222"/>
        <v>3.5109061921085996</v>
      </c>
    </row>
    <row r="14216" spans="1:13" x14ac:dyDescent="0.25">
      <c r="A14216" s="9"/>
      <c r="H14216" s="9"/>
      <c r="J14216">
        <v>14</v>
      </c>
      <c r="K14216">
        <f ca="1">SIMULATION!$D$3*SIMULATION!$D$17/$H14202/(SIMULATION!$D$17-$I14202)*(((EXP(-$I14202*$J14216))/(1-EXP(-SIMULATION!$D$4*$I14202)))-(EXP(-SIMULATION!$D$17*$J14216)/(1-EXP(-SIMULATION!$D$4*SIMULATION!$D$17))))</f>
        <v>3.0882918394846652</v>
      </c>
      <c r="L14216">
        <v>-0.22523738348709318</v>
      </c>
      <c r="M14216">
        <f t="shared" ca="1" si="222"/>
        <v>2.3926930661145973</v>
      </c>
    </row>
    <row r="14217" spans="1:13" x14ac:dyDescent="0.25">
      <c r="A14217" s="9"/>
      <c r="H14217" s="9"/>
      <c r="J14217">
        <v>15</v>
      </c>
      <c r="K14217">
        <f ca="1">SIMULATION!$D$3*SIMULATION!$D$17/$H14202/(SIMULATION!$D$17-$I14202)*(((EXP(-$I14202*$J14217))/(1-EXP(-SIMULATION!$D$4*$I14202)))-(EXP(-SIMULATION!$D$17*$J14217)/(1-EXP(-SIMULATION!$D$4*SIMULATION!$D$17))))</f>
        <v>2.9715547397786302</v>
      </c>
      <c r="L14217">
        <v>-2.2105875867060197E-3</v>
      </c>
      <c r="M14217">
        <f t="shared" ca="1" si="222"/>
        <v>2.9649858577576582</v>
      </c>
    </row>
    <row r="14218" spans="1:13" x14ac:dyDescent="0.25">
      <c r="A14218" s="9"/>
      <c r="H14218" s="9"/>
      <c r="J14218">
        <v>16</v>
      </c>
      <c r="K14218">
        <f ca="1">SIMULATION!$D$3*SIMULATION!$D$17/$H14202/(SIMULATION!$D$17-$I14202)*(((EXP(-$I14202*$J14218))/(1-EXP(-SIMULATION!$D$4*$I14202)))-(EXP(-SIMULATION!$D$17*$J14218)/(1-EXP(-SIMULATION!$D$4*SIMULATION!$D$17))))</f>
        <v>2.8585666958249565</v>
      </c>
      <c r="L14218">
        <v>0.21986548465070826</v>
      </c>
      <c r="M14218">
        <f t="shared" ca="1" si="222"/>
        <v>3.487066847808884</v>
      </c>
    </row>
    <row r="14219" spans="1:13" x14ac:dyDescent="0.25">
      <c r="A14219" s="9"/>
      <c r="H14219" s="9"/>
      <c r="J14219">
        <v>17</v>
      </c>
      <c r="K14219">
        <f ca="1">SIMULATION!$D$3*SIMULATION!$D$17/$H14202/(SIMULATION!$D$17-$I14202)*(((EXP(-$I14202*$J14219))/(1-EXP(-SIMULATION!$D$4*$I14202)))-(EXP(-SIMULATION!$D$17*$J14219)/(1-EXP(-SIMULATION!$D$4*SIMULATION!$D$17))))</f>
        <v>2.7494498680691599</v>
      </c>
      <c r="L14219">
        <v>0.31178679115058217</v>
      </c>
      <c r="M14219">
        <f t="shared" ca="1" si="222"/>
        <v>3.6066920198638344</v>
      </c>
    </row>
    <row r="14220" spans="1:13" x14ac:dyDescent="0.25">
      <c r="A14220" s="9"/>
      <c r="H14220" s="9"/>
      <c r="J14220">
        <v>18</v>
      </c>
      <c r="K14220">
        <f ca="1">SIMULATION!$D$3*SIMULATION!$D$17/$H14202/(SIMULATION!$D$17-$I14202)*(((EXP(-$I14202*$J14220))/(1-EXP(-SIMULATION!$D$4*$I14202)))-(EXP(-SIMULATION!$D$17*$J14220)/(1-EXP(-SIMULATION!$D$4*SIMULATION!$D$17))))</f>
        <v>2.6442260400408899</v>
      </c>
      <c r="L14220">
        <v>-4.1104259224340592E-2</v>
      </c>
      <c r="M14220">
        <f t="shared" ca="1" si="222"/>
        <v>2.5355370874432976</v>
      </c>
    </row>
    <row r="14221" spans="1:13" x14ac:dyDescent="0.25">
      <c r="A14221" s="9"/>
      <c r="H14221" s="9"/>
      <c r="J14221">
        <v>19</v>
      </c>
      <c r="K14221">
        <f ca="1">SIMULATION!$D$3*SIMULATION!$D$17/$H14202/(SIMULATION!$D$17-$I14202)*(((EXP(-$I14202*$J14221))/(1-EXP(-SIMULATION!$D$4*$I14202)))-(EXP(-SIMULATION!$D$17*$J14221)/(1-EXP(-SIMULATION!$D$4*SIMULATION!$D$17))))</f>
        <v>2.5428548447697907</v>
      </c>
      <c r="L14221">
        <v>-0.22360038553119793</v>
      </c>
      <c r="M14221">
        <f t="shared" ca="1" si="222"/>
        <v>1.9742715211293913</v>
      </c>
    </row>
    <row r="14222" spans="1:13" x14ac:dyDescent="0.25">
      <c r="A14222" s="9"/>
      <c r="H14222" s="9"/>
      <c r="J14222">
        <v>20</v>
      </c>
      <c r="K14222">
        <f ca="1">SIMULATION!$D$3*SIMULATION!$D$17/$H14202/(SIMULATION!$D$17-$I14202)*(((EXP(-$I14202*$J14222))/(1-EXP(-SIMULATION!$D$4*$I14202)))-(EXP(-SIMULATION!$D$17*$J14222)/(1-EXP(-SIMULATION!$D$4*SIMULATION!$D$17))))</f>
        <v>2.445258177590854</v>
      </c>
      <c r="L14222">
        <v>0.11538016861758121</v>
      </c>
      <c r="M14222">
        <f t="shared" ca="1" si="222"/>
        <v>2.727392478434806</v>
      </c>
    </row>
    <row r="14223" spans="1:13" x14ac:dyDescent="0.25">
      <c r="A14223" s="9"/>
      <c r="H14223" s="9"/>
      <c r="J14223">
        <v>21</v>
      </c>
      <c r="K14223">
        <f ca="1">SIMULATION!$D$3*SIMULATION!$D$17/$H14202/(SIMULATION!$D$17-$I14202)*(((EXP(-$I14202*$J14223))/(1-EXP(-SIMULATION!$D$4*$I14202)))-(EXP(-SIMULATION!$D$17*$J14223)/(1-EXP(-SIMULATION!$D$4*SIMULATION!$D$17))))</f>
        <v>2.3513357600691682</v>
      </c>
      <c r="L14223">
        <v>-2.2967619771462347E-2</v>
      </c>
      <c r="M14223">
        <f t="shared" ca="1" si="222"/>
        <v>2.2973311743768572</v>
      </c>
    </row>
    <row r="14224" spans="1:13" x14ac:dyDescent="0.25">
      <c r="A14224" s="9"/>
      <c r="H14224" s="9"/>
      <c r="J14224">
        <v>22</v>
      </c>
      <c r="K14224">
        <f ca="1">SIMULATION!$D$3*SIMULATION!$D$17/$H14202/(SIMULATION!$D$17-$I14202)*(((EXP(-$I14202*$J14224))/(1-EXP(-SIMULATION!$D$4*$I14202)))-(EXP(-SIMULATION!$D$17*$J14224)/(1-EXP(-SIMULATION!$D$4*SIMULATION!$D$17))))</f>
        <v>2.2609750364397785</v>
      </c>
      <c r="L14224">
        <v>-0.19138957749890975</v>
      </c>
      <c r="M14224">
        <f t="shared" ca="1" si="222"/>
        <v>1.8282479794799873</v>
      </c>
    </row>
    <row r="14225" spans="1:13" x14ac:dyDescent="0.25">
      <c r="A14225" s="9"/>
      <c r="H14225" s="9"/>
      <c r="J14225">
        <v>23</v>
      </c>
      <c r="K14225">
        <f ca="1">SIMULATION!$D$3*SIMULATION!$D$17/$H14202/(SIMULATION!$D$17-$I14202)*(((EXP(-$I14202*$J14225))/(1-EXP(-SIMULATION!$D$4*$I14202)))-(EXP(-SIMULATION!$D$17*$J14225)/(1-EXP(-SIMULATION!$D$4*SIMULATION!$D$17))))</f>
        <v>2.1740574411593023</v>
      </c>
      <c r="L14225">
        <v>-0.16107678020466992</v>
      </c>
      <c r="M14225">
        <f t="shared" ca="1" si="222"/>
        <v>1.8238672685573583</v>
      </c>
    </row>
    <row r="14226" spans="1:13" x14ac:dyDescent="0.25">
      <c r="A14226" s="9"/>
      <c r="H14226" s="9"/>
      <c r="J14226">
        <v>24</v>
      </c>
      <c r="K14226">
        <f ca="1">SIMULATION!$D$3*SIMULATION!$D$17/$H14202/(SIMULATION!$D$17-$I14202)*(((EXP(-$I14202*$J14226))/(1-EXP(-SIMULATION!$D$4*$I14202)))-(EXP(-SIMULATION!$D$17*$J14226)/(1-EXP(-SIMULATION!$D$4*SIMULATION!$D$17))))</f>
        <v>2.0904623438371148</v>
      </c>
      <c r="L14226">
        <v>-0.17688100009581753</v>
      </c>
      <c r="M14226">
        <f t="shared" ca="1" si="222"/>
        <v>1.7206992737965592</v>
      </c>
    </row>
    <row r="14227" spans="1:13" x14ac:dyDescent="0.25">
      <c r="A14227" s="9">
        <v>570</v>
      </c>
      <c r="B14227" s="2">
        <f ca="1">NORMINV(RAND(),SIMULATION!D7,SIMULATION!D8)</f>
        <v>55.383499933145252</v>
      </c>
      <c r="C14227" s="2">
        <v>2</v>
      </c>
      <c r="D14227" s="2">
        <f ca="1">SIMULATION!$D$11*(1+(SIMULATION!$D$12*LN(1+$C14227)))*(1+(SIMULATION!$D$13*(($B14227/63.5)-1)))</f>
        <v>9.6353158871431219</v>
      </c>
      <c r="E14227" s="2">
        <v>0.15854071594786778</v>
      </c>
      <c r="F14227" s="2">
        <f ca="1">D14227*(1+E14227)</f>
        <v>11.162905766274656</v>
      </c>
      <c r="G14227" s="2">
        <v>0.61870089764296676</v>
      </c>
      <c r="H14227" s="9">
        <f>SIMULATION!$D$15*EXP($G$14227)</f>
        <v>409.83675293032576</v>
      </c>
      <c r="I14227" s="2">
        <f ca="1">$F14227/$H14227</f>
        <v>2.7237444388430447E-2</v>
      </c>
      <c r="J14227">
        <v>0</v>
      </c>
      <c r="K14227">
        <f ca="1">SIMULATION!$D$3*SIMULATION!$D$17/$H14227/(SIMULATION!$D$17-$I14227)*(((EXP(-$I14227*$J14227))/(1-EXP(-SIMULATION!$D$4*$I14227)))-(EXP(-SIMULATION!$D$17*$J14227)/(1-EXP(-SIMULATION!$D$4*SIMULATION!$D$17))))</f>
        <v>1.549320663723097</v>
      </c>
      <c r="L14227">
        <v>-6.9875699466662609E-3</v>
      </c>
      <c r="M14227">
        <f t="shared" ca="1" si="222"/>
        <v>1.5384946772155164</v>
      </c>
    </row>
    <row r="14228" spans="1:13" x14ac:dyDescent="0.25">
      <c r="A14228" s="9"/>
      <c r="H14228" s="9"/>
      <c r="J14228">
        <v>1</v>
      </c>
      <c r="K14228">
        <f ca="1">SIMULATION!$D$3*SIMULATION!$D$17/$H14227/(SIMULATION!$D$17-$I14227)*(((EXP(-$I14227*$J14228))/(1-EXP(-SIMULATION!$D$4*$I14227)))-(EXP(-SIMULATION!$D$17*$J14228)/(1-EXP(-SIMULATION!$D$4*SIMULATION!$D$17))))</f>
        <v>1.9827307740970419</v>
      </c>
      <c r="L14228">
        <v>0.52442065983892239</v>
      </c>
      <c r="M14228">
        <f t="shared" ca="1" si="222"/>
        <v>3.0225157549319497</v>
      </c>
    </row>
    <row r="14229" spans="1:13" x14ac:dyDescent="0.25">
      <c r="A14229" s="9"/>
      <c r="H14229" s="9"/>
      <c r="J14229">
        <v>2</v>
      </c>
      <c r="K14229">
        <f ca="1">SIMULATION!$D$3*SIMULATION!$D$17/$H14227/(SIMULATION!$D$17-$I14227)*(((EXP(-$I14227*$J14229))/(1-EXP(-SIMULATION!$D$4*$I14227)))-(EXP(-SIMULATION!$D$17*$J14229)/(1-EXP(-SIMULATION!$D$4*SIMULATION!$D$17))))</f>
        <v>2.233872339088383</v>
      </c>
      <c r="L14229">
        <v>0.46599411253675643</v>
      </c>
      <c r="M14229">
        <f t="shared" ca="1" si="222"/>
        <v>3.2748436972622823</v>
      </c>
    </row>
    <row r="14230" spans="1:13" x14ac:dyDescent="0.25">
      <c r="A14230" s="9"/>
      <c r="H14230" s="9"/>
      <c r="J14230">
        <v>3</v>
      </c>
      <c r="K14230">
        <f ca="1">SIMULATION!$D$3*SIMULATION!$D$17/$H14227/(SIMULATION!$D$17-$I14227)*(((EXP(-$I14227*$J14230))/(1-EXP(-SIMULATION!$D$4*$I14227)))-(EXP(-SIMULATION!$D$17*$J14230)/(1-EXP(-SIMULATION!$D$4*SIMULATION!$D$17))))</f>
        <v>2.3689264838877491</v>
      </c>
      <c r="L14230">
        <v>0.3678123100645368</v>
      </c>
      <c r="M14230">
        <f t="shared" ca="1" si="222"/>
        <v>3.2402468062995626</v>
      </c>
    </row>
    <row r="14231" spans="1:13" x14ac:dyDescent="0.25">
      <c r="A14231" s="9"/>
      <c r="H14231" s="9"/>
      <c r="J14231">
        <v>4</v>
      </c>
      <c r="K14231">
        <f ca="1">SIMULATION!$D$3*SIMULATION!$D$17/$H14227/(SIMULATION!$D$17-$I14227)*(((EXP(-$I14227*$J14231))/(1-EXP(-SIMULATION!$D$4*$I14227)))-(EXP(-SIMULATION!$D$17*$J14231)/(1-EXP(-SIMULATION!$D$4*SIMULATION!$D$17))))</f>
        <v>2.4302844765609333</v>
      </c>
      <c r="L14231">
        <v>0.20538823548563218</v>
      </c>
      <c r="M14231">
        <f t="shared" ca="1" si="222"/>
        <v>2.9294363169299067</v>
      </c>
    </row>
    <row r="14232" spans="1:13" x14ac:dyDescent="0.25">
      <c r="A14232" s="9"/>
      <c r="H14232" s="9"/>
      <c r="J14232">
        <v>5</v>
      </c>
      <c r="K14232">
        <f ca="1">SIMULATION!$D$3*SIMULATION!$D$17/$H14227/(SIMULATION!$D$17-$I14227)*(((EXP(-$I14227*$J14232))/(1-EXP(-SIMULATION!$D$4*$I14227)))-(EXP(-SIMULATION!$D$17*$J14232)/(1-EXP(-SIMULATION!$D$4*SIMULATION!$D$17))))</f>
        <v>2.4450929832018859</v>
      </c>
      <c r="L14232">
        <v>0.13809729319036579</v>
      </c>
      <c r="M14232">
        <f t="shared" ca="1" si="222"/>
        <v>2.7827537057808232</v>
      </c>
    </row>
    <row r="14233" spans="1:13" x14ac:dyDescent="0.25">
      <c r="A14233" s="9"/>
      <c r="H14233" s="9"/>
      <c r="J14233">
        <v>6</v>
      </c>
      <c r="K14233">
        <f ca="1">SIMULATION!$D$3*SIMULATION!$D$17/$H14227/(SIMULATION!$D$17-$I14227)*(((EXP(-$I14227*$J14233))/(1-EXP(-SIMULATION!$D$4*$I14227)))-(EXP(-SIMULATION!$D$17*$J14233)/(1-EXP(-SIMULATION!$D$4*SIMULATION!$D$17))))</f>
        <v>2.4307300610148741</v>
      </c>
      <c r="L14233">
        <v>-0.11103238979066665</v>
      </c>
      <c r="M14233">
        <f t="shared" ca="1" si="222"/>
        <v>2.1608402934043798</v>
      </c>
    </row>
    <row r="14234" spans="1:13" x14ac:dyDescent="0.25">
      <c r="A14234" s="9"/>
      <c r="H14234" s="9"/>
      <c r="J14234">
        <v>7</v>
      </c>
      <c r="K14234">
        <f ca="1">SIMULATION!$D$3*SIMULATION!$D$17/$H14227/(SIMULATION!$D$17-$I14227)*(((EXP(-$I14227*$J14234))/(1-EXP(-SIMULATION!$D$4*$I14227)))-(EXP(-SIMULATION!$D$17*$J14234)/(1-EXP(-SIMULATION!$D$4*SIMULATION!$D$17))))</f>
        <v>2.3983142941246935</v>
      </c>
      <c r="L14234">
        <v>-0.11202208868986852</v>
      </c>
      <c r="M14234">
        <f t="shared" ca="1" si="222"/>
        <v>2.1296501175620777</v>
      </c>
    </row>
    <row r="14235" spans="1:13" x14ac:dyDescent="0.25">
      <c r="A14235" s="9"/>
      <c r="H14235" s="9"/>
      <c r="J14235">
        <v>8</v>
      </c>
      <c r="K14235">
        <f ca="1">SIMULATION!$D$3*SIMULATION!$D$17/$H14227/(SIMULATION!$D$17-$I14227)*(((EXP(-$I14227*$J14235))/(1-EXP(-SIMULATION!$D$4*$I14227)))-(EXP(-SIMULATION!$D$17*$J14235)/(1-EXP(-SIMULATION!$D$4*SIMULATION!$D$17))))</f>
        <v>2.3549535198620664</v>
      </c>
      <c r="L14235">
        <v>0.39277501929586695</v>
      </c>
      <c r="M14235">
        <f t="shared" ca="1" si="222"/>
        <v>3.2799204340667596</v>
      </c>
    </row>
    <row r="14236" spans="1:13" x14ac:dyDescent="0.25">
      <c r="A14236" s="9"/>
      <c r="H14236" s="9"/>
      <c r="J14236">
        <v>9</v>
      </c>
      <c r="K14236">
        <f ca="1">SIMULATION!$D$3*SIMULATION!$D$17/$H14227/(SIMULATION!$D$17-$I14227)*(((EXP(-$I14227*$J14236))/(1-EXP(-SIMULATION!$D$4*$I14227)))-(EXP(-SIMULATION!$D$17*$J14236)/(1-EXP(-SIMULATION!$D$4*SIMULATION!$D$17))))</f>
        <v>2.3051858543805732</v>
      </c>
      <c r="L14236">
        <v>-0.30075324953556293</v>
      </c>
      <c r="M14236">
        <f t="shared" ca="1" si="222"/>
        <v>1.6118937178922028</v>
      </c>
    </row>
    <row r="14237" spans="1:13" x14ac:dyDescent="0.25">
      <c r="A14237" s="9"/>
      <c r="H14237" s="9"/>
      <c r="J14237">
        <v>10</v>
      </c>
      <c r="K14237">
        <f ca="1">SIMULATION!$D$3*SIMULATION!$D$17/$H14227/(SIMULATION!$D$17-$I14227)*(((EXP(-$I14227*$J14237))/(1-EXP(-SIMULATION!$D$4*$I14227)))-(EXP(-SIMULATION!$D$17*$J14237)/(1-EXP(-SIMULATION!$D$4*SIMULATION!$D$17))))</f>
        <v>2.251903124420795</v>
      </c>
      <c r="L14237">
        <v>4.1915271042678219E-2</v>
      </c>
      <c r="M14237">
        <f t="shared" ca="1" si="222"/>
        <v>2.3462922542427465</v>
      </c>
    </row>
    <row r="14238" spans="1:13" x14ac:dyDescent="0.25">
      <c r="A14238" s="9"/>
      <c r="H14238" s="9"/>
      <c r="J14238">
        <v>11</v>
      </c>
      <c r="K14238">
        <f ca="1">SIMULATION!$D$3*SIMULATION!$D$17/$H14227/(SIMULATION!$D$17-$I14227)*(((EXP(-$I14227*$J14238))/(1-EXP(-SIMULATION!$D$4*$I14227)))-(EXP(-SIMULATION!$D$17*$J14238)/(1-EXP(-SIMULATION!$D$4*SIMULATION!$D$17))))</f>
        <v>2.1969426127025393</v>
      </c>
      <c r="L14238">
        <v>-0.16106002830697844</v>
      </c>
      <c r="M14238">
        <f t="shared" ca="1" si="222"/>
        <v>1.8431029733118611</v>
      </c>
    </row>
    <row r="14239" spans="1:13" x14ac:dyDescent="0.25">
      <c r="A14239" s="9"/>
      <c r="H14239" s="9"/>
      <c r="J14239">
        <v>12</v>
      </c>
      <c r="K14239">
        <f ca="1">SIMULATION!$D$3*SIMULATION!$D$17/$H14227/(SIMULATION!$D$17-$I14227)*(((EXP(-$I14227*$J14239))/(1-EXP(-SIMULATION!$D$4*$I14227)))-(EXP(-SIMULATION!$D$17*$J14239)/(1-EXP(-SIMULATION!$D$4*SIMULATION!$D$17))))</f>
        <v>2.1414662509630276</v>
      </c>
      <c r="L14239">
        <v>6.750907101377121E-2</v>
      </c>
      <c r="M14239">
        <f t="shared" ca="1" si="222"/>
        <v>2.2860346481728846</v>
      </c>
    </row>
    <row r="14240" spans="1:13" x14ac:dyDescent="0.25">
      <c r="A14240" s="9"/>
      <c r="H14240" s="9"/>
      <c r="J14240">
        <v>13</v>
      </c>
      <c r="K14240">
        <f ca="1">SIMULATION!$D$3*SIMULATION!$D$17/$H14227/(SIMULATION!$D$17-$I14227)*(((EXP(-$I14227*$J14240))/(1-EXP(-SIMULATION!$D$4*$I14227)))-(EXP(-SIMULATION!$D$17*$J14240)/(1-EXP(-SIMULATION!$D$4*SIMULATION!$D$17))))</f>
        <v>2.0862036046030643</v>
      </c>
      <c r="L14240">
        <v>0.36840174222639804</v>
      </c>
      <c r="M14240">
        <f t="shared" ca="1" si="222"/>
        <v>2.854764647177825</v>
      </c>
    </row>
    <row r="14241" spans="1:13" x14ac:dyDescent="0.25">
      <c r="A14241" s="9"/>
      <c r="H14241" s="9"/>
      <c r="J14241">
        <v>14</v>
      </c>
      <c r="K14241">
        <f ca="1">SIMULATION!$D$3*SIMULATION!$D$17/$H14227/(SIMULATION!$D$17-$I14227)*(((EXP(-$I14227*$J14241))/(1-EXP(-SIMULATION!$D$4*$I14227)))-(EXP(-SIMULATION!$D$17*$J14241)/(1-EXP(-SIMULATION!$D$4*SIMULATION!$D$17))))</f>
        <v>2.0316075719968785</v>
      </c>
      <c r="L14241">
        <v>-0.33035913477763795</v>
      </c>
      <c r="M14241">
        <f t="shared" ca="1" si="222"/>
        <v>1.3604474523042918</v>
      </c>
    </row>
    <row r="14242" spans="1:13" x14ac:dyDescent="0.25">
      <c r="A14242" s="9"/>
      <c r="H14242" s="9"/>
      <c r="J14242">
        <v>15</v>
      </c>
      <c r="K14242">
        <f ca="1">SIMULATION!$D$3*SIMULATION!$D$17/$H14227/(SIMULATION!$D$17-$I14227)*(((EXP(-$I14227*$J14242))/(1-EXP(-SIMULATION!$D$4*$I14227)))-(EXP(-SIMULATION!$D$17*$J14242)/(1-EXP(-SIMULATION!$D$4*SIMULATION!$D$17))))</f>
        <v>1.9779541495390978</v>
      </c>
      <c r="L14242">
        <v>-0.1825284476713257</v>
      </c>
      <c r="M14242">
        <f t="shared" ca="1" si="222"/>
        <v>1.6169212490586691</v>
      </c>
    </row>
    <row r="14243" spans="1:13" x14ac:dyDescent="0.25">
      <c r="A14243" s="9"/>
      <c r="H14243" s="9"/>
      <c r="J14243">
        <v>16</v>
      </c>
      <c r="K14243">
        <f ca="1">SIMULATION!$D$3*SIMULATION!$D$17/$H14227/(SIMULATION!$D$17-$I14227)*(((EXP(-$I14227*$J14243))/(1-EXP(-SIMULATION!$D$4*$I14227)))-(EXP(-SIMULATION!$D$17*$J14243)/(1-EXP(-SIMULATION!$D$4*SIMULATION!$D$17))))</f>
        <v>1.9254063529497805</v>
      </c>
      <c r="L14243">
        <v>-0.68019653914882972</v>
      </c>
      <c r="M14243">
        <f t="shared" ca="1" si="222"/>
        <v>0.61575161521816968</v>
      </c>
    </row>
    <row r="14244" spans="1:13" x14ac:dyDescent="0.25">
      <c r="A14244" s="9"/>
      <c r="H14244" s="9"/>
      <c r="J14244">
        <v>17</v>
      </c>
      <c r="K14244">
        <f ca="1">SIMULATION!$D$3*SIMULATION!$D$17/$H14227/(SIMULATION!$D$17-$I14227)*(((EXP(-$I14227*$J14244))/(1-EXP(-SIMULATION!$D$4*$I14227)))-(EXP(-SIMULATION!$D$17*$J14244)/(1-EXP(-SIMULATION!$D$4*SIMULATION!$D$17))))</f>
        <v>1.874055169323172</v>
      </c>
      <c r="L14244">
        <v>0.40579707982371621</v>
      </c>
      <c r="M14244">
        <f t="shared" ca="1" si="222"/>
        <v>2.6345412844630554</v>
      </c>
    </row>
    <row r="14245" spans="1:13" x14ac:dyDescent="0.25">
      <c r="A14245" s="9"/>
      <c r="H14245" s="9"/>
      <c r="J14245">
        <v>18</v>
      </c>
      <c r="K14245">
        <f ca="1">SIMULATION!$D$3*SIMULATION!$D$17/$H14227/(SIMULATION!$D$17-$I14227)*(((EXP(-$I14227*$J14245))/(1-EXP(-SIMULATION!$D$4*$I14227)))-(EXP(-SIMULATION!$D$17*$J14245)/(1-EXP(-SIMULATION!$D$4*SIMULATION!$D$17))))</f>
        <v>1.823945790195544</v>
      </c>
      <c r="L14245">
        <v>3.7384358384284763E-2</v>
      </c>
      <c r="M14245">
        <f t="shared" ca="1" si="222"/>
        <v>1.8921328332897218</v>
      </c>
    </row>
    <row r="14246" spans="1:13" x14ac:dyDescent="0.25">
      <c r="A14246" s="9"/>
      <c r="H14246" s="9"/>
      <c r="J14246">
        <v>19</v>
      </c>
      <c r="K14246">
        <f ca="1">SIMULATION!$D$3*SIMULATION!$D$17/$H14227/(SIMULATION!$D$17-$I14227)*(((EXP(-$I14227*$J14246))/(1-EXP(-SIMULATION!$D$4*$I14227)))-(EXP(-SIMULATION!$D$17*$J14246)/(1-EXP(-SIMULATION!$D$4*SIMULATION!$D$17))))</f>
        <v>1.7750944126014108</v>
      </c>
      <c r="L14246">
        <v>0.13665988302738791</v>
      </c>
      <c r="M14246">
        <f t="shared" ca="1" si="222"/>
        <v>2.0176786073900894</v>
      </c>
    </row>
    <row r="14247" spans="1:13" x14ac:dyDescent="0.25">
      <c r="A14247" s="9"/>
      <c r="H14247" s="9"/>
      <c r="J14247">
        <v>20</v>
      </c>
      <c r="K14247">
        <f ca="1">SIMULATION!$D$3*SIMULATION!$D$17/$H14227/(SIMULATION!$D$17-$I14227)*(((EXP(-$I14227*$J14247))/(1-EXP(-SIMULATION!$D$4*$I14227)))-(EXP(-SIMULATION!$D$17*$J14247)/(1-EXP(-SIMULATION!$D$4*SIMULATION!$D$17))))</f>
        <v>1.7274989961291853</v>
      </c>
      <c r="L14247">
        <v>0.13793212286126644</v>
      </c>
      <c r="M14247">
        <f t="shared" ca="1" si="222"/>
        <v>1.9657765999059906</v>
      </c>
    </row>
    <row r="14248" spans="1:13" x14ac:dyDescent="0.25">
      <c r="A14248" s="9"/>
      <c r="H14248" s="9"/>
      <c r="J14248">
        <v>21</v>
      </c>
      <c r="K14248">
        <f ca="1">SIMULATION!$D$3*SIMULATION!$D$17/$H14227/(SIMULATION!$D$17-$I14227)*(((EXP(-$I14227*$J14248))/(1-EXP(-SIMULATION!$D$4*$I14227)))-(EXP(-SIMULATION!$D$17*$J14248)/(1-EXP(-SIMULATION!$D$4*SIMULATION!$D$17))))</f>
        <v>1.6811461470889857</v>
      </c>
      <c r="L14248">
        <v>-0.29190093597528943</v>
      </c>
      <c r="M14248">
        <f t="shared" ca="1" si="222"/>
        <v>1.1904180132424591</v>
      </c>
    </row>
    <row r="14249" spans="1:13" x14ac:dyDescent="0.25">
      <c r="A14249" s="9"/>
      <c r="H14249" s="9"/>
      <c r="J14249">
        <v>22</v>
      </c>
      <c r="K14249">
        <f ca="1">SIMULATION!$D$3*SIMULATION!$D$17/$H14227/(SIMULATION!$D$17-$I14227)*(((EXP(-$I14227*$J14249))/(1-EXP(-SIMULATION!$D$4*$I14227)))-(EXP(-SIMULATION!$D$17*$J14249)/(1-EXP(-SIMULATION!$D$4*SIMULATION!$D$17))))</f>
        <v>1.6360155210874818</v>
      </c>
      <c r="L14249">
        <v>-0.10678108743625689</v>
      </c>
      <c r="M14249">
        <f t="shared" ca="1" si="222"/>
        <v>1.461320004683166</v>
      </c>
    </row>
    <row r="14250" spans="1:13" x14ac:dyDescent="0.25">
      <c r="A14250" s="9"/>
      <c r="H14250" s="9"/>
      <c r="J14250">
        <v>23</v>
      </c>
      <c r="K14250">
        <f ca="1">SIMULATION!$D$3*SIMULATION!$D$17/$H14227/(SIMULATION!$D$17-$I14227)*(((EXP(-$I14227*$J14250))/(1-EXP(-SIMULATION!$D$4*$I14227)))-(EXP(-SIMULATION!$D$17*$J14250)/(1-EXP(-SIMULATION!$D$4*SIMULATION!$D$17))))</f>
        <v>1.5920826355786699</v>
      </c>
      <c r="L14250">
        <v>-0.20148902157218851</v>
      </c>
      <c r="M14250">
        <f t="shared" ca="1" si="222"/>
        <v>1.2712954630738527</v>
      </c>
    </row>
    <row r="14251" spans="1:13" x14ac:dyDescent="0.25">
      <c r="A14251" s="9"/>
      <c r="H14251" s="9"/>
      <c r="J14251">
        <v>24</v>
      </c>
      <c r="K14251">
        <f ca="1">SIMULATION!$D$3*SIMULATION!$D$17/$H14227/(SIMULATION!$D$17-$I14227)*(((EXP(-$I14227*$J14251))/(1-EXP(-SIMULATION!$D$4*$I14227)))-(EXP(-SIMULATION!$D$17*$J14251)/(1-EXP(-SIMULATION!$D$4*SIMULATION!$D$17))))</f>
        <v>1.549320663723097</v>
      </c>
      <c r="L14251">
        <v>2.1331197294875013E-2</v>
      </c>
      <c r="M14251">
        <f t="shared" ca="1" si="222"/>
        <v>1.5823695284740011</v>
      </c>
    </row>
    <row r="14252" spans="1:13" x14ac:dyDescent="0.25">
      <c r="A14252" s="9">
        <v>571</v>
      </c>
      <c r="B14252" s="2">
        <f ca="1">NORMINV(RAND(),SIMULATION!D7,SIMULATION!D8)</f>
        <v>58.273084272184583</v>
      </c>
      <c r="C14252" s="2">
        <v>2</v>
      </c>
      <c r="D14252" s="2">
        <f ca="1">SIMULATION!$D$11*(1+(SIMULATION!$D$12*LN(1+$C14252)))*(1+(SIMULATION!$D$13*(($B14252/63.5)-1)))</f>
        <v>9.8499014399532321</v>
      </c>
      <c r="E14252" s="2">
        <v>4.8390919720193326E-2</v>
      </c>
      <c r="F14252" s="2">
        <f ca="1">D14252*(1+E14252)</f>
        <v>10.326547229785826</v>
      </c>
      <c r="G14252" s="2">
        <v>-0.24386752454918006</v>
      </c>
      <c r="H14252" s="9">
        <f>SIMULATION!$D$15*EXP($G$14252)</f>
        <v>172.98251060757673</v>
      </c>
      <c r="I14252" s="2">
        <f ca="1">$F14252/$H14252</f>
        <v>5.969705950916819E-2</v>
      </c>
      <c r="J14252">
        <v>0</v>
      </c>
      <c r="K14252">
        <f ca="1">SIMULATION!$D$3*SIMULATION!$D$17/$H14252/(SIMULATION!$D$17-$I14252)*(((EXP(-$I14252*$J14252))/(1-EXP(-SIMULATION!$D$4*$I14252)))-(EXP(-SIMULATION!$D$17*$J14252)/(1-EXP(-SIMULATION!$D$4*SIMULATION!$D$17))))</f>
        <v>1.1510104377681478</v>
      </c>
      <c r="L14252">
        <v>-1.4540665586134746E-2</v>
      </c>
      <c r="M14252">
        <f t="shared" ca="1" si="222"/>
        <v>1.1342739799064105</v>
      </c>
    </row>
    <row r="14253" spans="1:13" x14ac:dyDescent="0.25">
      <c r="A14253" s="9"/>
      <c r="H14253" s="9"/>
      <c r="J14253">
        <v>1</v>
      </c>
      <c r="K14253">
        <f ca="1">SIMULATION!$D$3*SIMULATION!$D$17/$H14252/(SIMULATION!$D$17-$I14252)*(((EXP(-$I14252*$J14253))/(1-EXP(-SIMULATION!$D$4*$I14252)))-(EXP(-SIMULATION!$D$17*$J14253)/(1-EXP(-SIMULATION!$D$4*SIMULATION!$D$17))))</f>
        <v>2.1904745818683549</v>
      </c>
      <c r="L14253">
        <v>-0.47901421597382526</v>
      </c>
      <c r="M14253">
        <f t="shared" ca="1" si="222"/>
        <v>1.1412061174240919</v>
      </c>
    </row>
    <row r="14254" spans="1:13" x14ac:dyDescent="0.25">
      <c r="A14254" s="9"/>
      <c r="H14254" s="9"/>
      <c r="J14254">
        <v>2</v>
      </c>
      <c r="K14254">
        <f ca="1">SIMULATION!$D$3*SIMULATION!$D$17/$H14252/(SIMULATION!$D$17-$I14252)*(((EXP(-$I14252*$J14254))/(1-EXP(-SIMULATION!$D$4*$I14252)))-(EXP(-SIMULATION!$D$17*$J14254)/(1-EXP(-SIMULATION!$D$4*SIMULATION!$D$17))))</f>
        <v>2.7723939116404792</v>
      </c>
      <c r="L14254">
        <v>-0.1266241999754272</v>
      </c>
      <c r="M14254">
        <f t="shared" ca="1" si="222"/>
        <v>2.4213417505622585</v>
      </c>
    </row>
    <row r="14255" spans="1:13" x14ac:dyDescent="0.25">
      <c r="A14255" s="9"/>
      <c r="H14255" s="9"/>
      <c r="J14255">
        <v>3</v>
      </c>
      <c r="K14255">
        <f ca="1">SIMULATION!$D$3*SIMULATION!$D$17/$H14252/(SIMULATION!$D$17-$I14252)*(((EXP(-$I14252*$J14255))/(1-EXP(-SIMULATION!$D$4*$I14252)))-(EXP(-SIMULATION!$D$17*$J14255)/(1-EXP(-SIMULATION!$D$4*SIMULATION!$D$17))))</f>
        <v>3.0659865003959079</v>
      </c>
      <c r="L14255">
        <v>-0.63837128219787775</v>
      </c>
      <c r="M14255">
        <f t="shared" ca="1" si="222"/>
        <v>1.1087487669367881</v>
      </c>
    </row>
    <row r="14256" spans="1:13" x14ac:dyDescent="0.25">
      <c r="A14256" s="9"/>
      <c r="H14256" s="9"/>
      <c r="J14256">
        <v>4</v>
      </c>
      <c r="K14256">
        <f ca="1">SIMULATION!$D$3*SIMULATION!$D$17/$H14252/(SIMULATION!$D$17-$I14252)*(((EXP(-$I14252*$J14256))/(1-EXP(-SIMULATION!$D$4*$I14252)))-(EXP(-SIMULATION!$D$17*$J14256)/(1-EXP(-SIMULATION!$D$4*SIMULATION!$D$17))))</f>
        <v>3.1794086539664028</v>
      </c>
      <c r="L14256">
        <v>-0.49206920680831667</v>
      </c>
      <c r="M14256">
        <f t="shared" ca="1" si="222"/>
        <v>1.6149195594896573</v>
      </c>
    </row>
    <row r="14257" spans="1:13" x14ac:dyDescent="0.25">
      <c r="A14257" s="9"/>
      <c r="H14257" s="9"/>
      <c r="J14257">
        <v>5</v>
      </c>
      <c r="K14257">
        <f ca="1">SIMULATION!$D$3*SIMULATION!$D$17/$H14252/(SIMULATION!$D$17-$I14252)*(((EXP(-$I14252*$J14257))/(1-EXP(-SIMULATION!$D$4*$I14252)))-(EXP(-SIMULATION!$D$17*$J14257)/(1-EXP(-SIMULATION!$D$4*SIMULATION!$D$17))))</f>
        <v>3.1817032002657868</v>
      </c>
      <c r="L14257">
        <v>8.9783052615940995E-2</v>
      </c>
      <c r="M14257">
        <f t="shared" ca="1" si="222"/>
        <v>3.4673662261035583</v>
      </c>
    </row>
    <row r="14258" spans="1:13" x14ac:dyDescent="0.25">
      <c r="A14258" s="9"/>
      <c r="H14258" s="9"/>
      <c r="J14258">
        <v>6</v>
      </c>
      <c r="K14258">
        <f ca="1">SIMULATION!$D$3*SIMULATION!$D$17/$H14252/(SIMULATION!$D$17-$I14252)*(((EXP(-$I14252*$J14258))/(1-EXP(-SIMULATION!$D$4*$I14252)))-(EXP(-SIMULATION!$D$17*$J14258)/(1-EXP(-SIMULATION!$D$4*SIMULATION!$D$17))))</f>
        <v>3.1168635365444866</v>
      </c>
      <c r="L14258">
        <v>-0.51817193257102689</v>
      </c>
      <c r="M14258">
        <f t="shared" ca="1" si="222"/>
        <v>1.5017923342530644</v>
      </c>
    </row>
    <row r="14259" spans="1:13" x14ac:dyDescent="0.25">
      <c r="A14259" s="9"/>
      <c r="H14259" s="9"/>
      <c r="J14259">
        <v>7</v>
      </c>
      <c r="K14259">
        <f ca="1">SIMULATION!$D$3*SIMULATION!$D$17/$H14252/(SIMULATION!$D$17-$I14252)*(((EXP(-$I14252*$J14259))/(1-EXP(-SIMULATION!$D$4*$I14252)))-(EXP(-SIMULATION!$D$17*$J14259)/(1-EXP(-SIMULATION!$D$4*SIMULATION!$D$17))))</f>
        <v>3.0128453177999828</v>
      </c>
      <c r="L14259">
        <v>0.17546003877831023</v>
      </c>
      <c r="M14259">
        <f t="shared" ca="1" si="222"/>
        <v>3.5414792740942183</v>
      </c>
    </row>
    <row r="14260" spans="1:13" x14ac:dyDescent="0.25">
      <c r="A14260" s="9"/>
      <c r="H14260" s="9"/>
      <c r="J14260">
        <v>8</v>
      </c>
      <c r="K14260">
        <f ca="1">SIMULATION!$D$3*SIMULATION!$D$17/$H14252/(SIMULATION!$D$17-$I14252)*(((EXP(-$I14252*$J14260))/(1-EXP(-SIMULATION!$D$4*$I14252)))-(EXP(-SIMULATION!$D$17*$J14260)/(1-EXP(-SIMULATION!$D$4*SIMULATION!$D$17))))</f>
        <v>2.8873405228245259</v>
      </c>
      <c r="L14260">
        <v>3.9959195826515928E-2</v>
      </c>
      <c r="M14260">
        <f t="shared" ca="1" si="222"/>
        <v>3.0027163281939062</v>
      </c>
    </row>
    <row r="14261" spans="1:13" x14ac:dyDescent="0.25">
      <c r="A14261" s="9"/>
      <c r="H14261" s="9"/>
      <c r="J14261">
        <v>9</v>
      </c>
      <c r="K14261">
        <f ca="1">SIMULATION!$D$3*SIMULATION!$D$17/$H14252/(SIMULATION!$D$17-$I14252)*(((EXP(-$I14252*$J14261))/(1-EXP(-SIMULATION!$D$4*$I14252)))-(EXP(-SIMULATION!$D$17*$J14261)/(1-EXP(-SIMULATION!$D$4*SIMULATION!$D$17))))</f>
        <v>2.7514768220780699</v>
      </c>
      <c r="L14261">
        <v>-0.2261787526786391</v>
      </c>
      <c r="M14261">
        <f t="shared" ca="1" si="222"/>
        <v>2.1291512264362664</v>
      </c>
    </row>
    <row r="14262" spans="1:13" x14ac:dyDescent="0.25">
      <c r="A14262" s="9"/>
      <c r="H14262" s="9"/>
      <c r="J14262">
        <v>10</v>
      </c>
      <c r="K14262">
        <f ca="1">SIMULATION!$D$3*SIMULATION!$D$17/$H14252/(SIMULATION!$D$17-$I14252)*(((EXP(-$I14252*$J14262))/(1-EXP(-SIMULATION!$D$4*$I14252)))-(EXP(-SIMULATION!$D$17*$J14262)/(1-EXP(-SIMULATION!$D$4*SIMULATION!$D$17))))</f>
        <v>2.6121874746074432</v>
      </c>
      <c r="L14262">
        <v>-0.31580511983245813</v>
      </c>
      <c r="M14262">
        <f t="shared" ca="1" si="222"/>
        <v>1.7872452961641936</v>
      </c>
    </row>
    <row r="14263" spans="1:13" x14ac:dyDescent="0.25">
      <c r="A14263" s="9"/>
      <c r="H14263" s="9"/>
      <c r="J14263">
        <v>11</v>
      </c>
      <c r="K14263">
        <f ca="1">SIMULATION!$D$3*SIMULATION!$D$17/$H14252/(SIMULATION!$D$17-$I14252)*(((EXP(-$I14252*$J14263))/(1-EXP(-SIMULATION!$D$4*$I14252)))-(EXP(-SIMULATION!$D$17*$J14263)/(1-EXP(-SIMULATION!$D$4*SIMULATION!$D$17))))</f>
        <v>2.4737293110403171</v>
      </c>
      <c r="L14263">
        <v>-0.22287501708288832</v>
      </c>
      <c r="M14263">
        <f t="shared" ca="1" si="222"/>
        <v>1.9223968485837648</v>
      </c>
    </row>
    <row r="14264" spans="1:13" x14ac:dyDescent="0.25">
      <c r="A14264" s="9"/>
      <c r="H14264" s="9"/>
      <c r="J14264">
        <v>12</v>
      </c>
      <c r="K14264">
        <f ca="1">SIMULATION!$D$3*SIMULATION!$D$17/$H14252/(SIMULATION!$D$17-$I14252)*(((EXP(-$I14252*$J14264))/(1-EXP(-SIMULATION!$D$4*$I14252)))-(EXP(-SIMULATION!$D$17*$J14264)/(1-EXP(-SIMULATION!$D$4*SIMULATION!$D$17))))</f>
        <v>2.3386548302797268</v>
      </c>
      <c r="L14264">
        <v>-0.32907064592575946</v>
      </c>
      <c r="M14264">
        <f t="shared" ca="1" si="222"/>
        <v>1.5690721746821796</v>
      </c>
    </row>
    <row r="14265" spans="1:13" x14ac:dyDescent="0.25">
      <c r="A14265" s="9"/>
      <c r="H14265" s="9"/>
      <c r="J14265">
        <v>13</v>
      </c>
      <c r="K14265">
        <f ca="1">SIMULATION!$D$3*SIMULATION!$D$17/$H14252/(SIMULATION!$D$17-$I14252)*(((EXP(-$I14252*$J14265))/(1-EXP(-SIMULATION!$D$4*$I14252)))-(EXP(-SIMULATION!$D$17*$J14265)/(1-EXP(-SIMULATION!$D$4*SIMULATION!$D$17))))</f>
        <v>2.2084345174650459</v>
      </c>
      <c r="L14265">
        <v>0.29959204403117923</v>
      </c>
      <c r="M14265">
        <f t="shared" ca="1" si="222"/>
        <v>2.87006392866141</v>
      </c>
    </row>
    <row r="14266" spans="1:13" x14ac:dyDescent="0.25">
      <c r="A14266" s="9"/>
      <c r="H14266" s="9"/>
      <c r="J14266">
        <v>14</v>
      </c>
      <c r="K14266">
        <f ca="1">SIMULATION!$D$3*SIMULATION!$D$17/$H14252/(SIMULATION!$D$17-$I14252)*(((EXP(-$I14252*$J14266))/(1-EXP(-SIMULATION!$D$4*$I14252)))-(EXP(-SIMULATION!$D$17*$J14266)/(1-EXP(-SIMULATION!$D$4*SIMULATION!$D$17))))</f>
        <v>2.0838550514596612</v>
      </c>
      <c r="L14266">
        <v>-5.9151319315157706E-2</v>
      </c>
      <c r="M14266">
        <f t="shared" ca="1" si="222"/>
        <v>1.9605922759042664</v>
      </c>
    </row>
    <row r="14267" spans="1:13" x14ac:dyDescent="0.25">
      <c r="A14267" s="9"/>
      <c r="H14267" s="9"/>
      <c r="J14267">
        <v>15</v>
      </c>
      <c r="K14267">
        <f ca="1">SIMULATION!$D$3*SIMULATION!$D$17/$H14252/(SIMULATION!$D$17-$I14252)*(((EXP(-$I14252*$J14267))/(1-EXP(-SIMULATION!$D$4*$I14252)))-(EXP(-SIMULATION!$D$17*$J14267)/(1-EXP(-SIMULATION!$D$4*SIMULATION!$D$17))))</f>
        <v>1.9652739310376759</v>
      </c>
      <c r="L14267">
        <v>0.2560379276525323</v>
      </c>
      <c r="M14267">
        <f t="shared" ca="1" si="222"/>
        <v>2.4684585956101079</v>
      </c>
    </row>
    <row r="14268" spans="1:13" x14ac:dyDescent="0.25">
      <c r="A14268" s="9"/>
      <c r="H14268" s="9"/>
      <c r="J14268">
        <v>16</v>
      </c>
      <c r="K14268">
        <f ca="1">SIMULATION!$D$3*SIMULATION!$D$17/$H14252/(SIMULATION!$D$17-$I14252)*(((EXP(-$I14252*$J14268))/(1-EXP(-SIMULATION!$D$4*$I14252)))-(EXP(-SIMULATION!$D$17*$J14268)/(1-EXP(-SIMULATION!$D$4*SIMULATION!$D$17))))</f>
        <v>1.8527821228403094</v>
      </c>
      <c r="L14268">
        <v>-0.39044107129994698</v>
      </c>
      <c r="M14268">
        <f t="shared" ca="1" si="222"/>
        <v>1.129379885913149</v>
      </c>
    </row>
    <row r="14269" spans="1:13" x14ac:dyDescent="0.25">
      <c r="A14269" s="9"/>
      <c r="H14269" s="9"/>
      <c r="J14269">
        <v>17</v>
      </c>
      <c r="K14269">
        <f ca="1">SIMULATION!$D$3*SIMULATION!$D$17/$H14252/(SIMULATION!$D$17-$I14252)*(((EXP(-$I14252*$J14269))/(1-EXP(-SIMULATION!$D$4*$I14252)))-(EXP(-SIMULATION!$D$17*$J14269)/(1-EXP(-SIMULATION!$D$4*SIMULATION!$D$17))))</f>
        <v>1.746307797739145</v>
      </c>
      <c r="L14269">
        <v>0.24249245099182279</v>
      </c>
      <c r="M14269">
        <f t="shared" ca="1" si="222"/>
        <v>2.1697742557990423</v>
      </c>
    </row>
    <row r="14270" spans="1:13" x14ac:dyDescent="0.25">
      <c r="A14270" s="9"/>
      <c r="H14270" s="9"/>
      <c r="J14270">
        <v>18</v>
      </c>
      <c r="K14270">
        <f ca="1">SIMULATION!$D$3*SIMULATION!$D$17/$H14252/(SIMULATION!$D$17-$I14252)*(((EXP(-$I14252*$J14270))/(1-EXP(-SIMULATION!$D$4*$I14252)))-(EXP(-SIMULATION!$D$17*$J14270)/(1-EXP(-SIMULATION!$D$4*SIMULATION!$D$17))))</f>
        <v>1.6456823437547239</v>
      </c>
      <c r="L14270">
        <v>-0.13485962797362</v>
      </c>
      <c r="M14270">
        <f t="shared" ca="1" si="222"/>
        <v>1.4237462351132066</v>
      </c>
    </row>
    <row r="14271" spans="1:13" x14ac:dyDescent="0.25">
      <c r="A14271" s="9"/>
      <c r="H14271" s="9"/>
      <c r="J14271">
        <v>19</v>
      </c>
      <c r="K14271">
        <f ca="1">SIMULATION!$D$3*SIMULATION!$D$17/$H14252/(SIMULATION!$D$17-$I14252)*(((EXP(-$I14252*$J14271))/(1-EXP(-SIMULATION!$D$4*$I14252)))-(EXP(-SIMULATION!$D$17*$J14271)/(1-EXP(-SIMULATION!$D$4*SIMULATION!$D$17))))</f>
        <v>1.550682231756856</v>
      </c>
      <c r="L14271">
        <v>-0.2871745400496527</v>
      </c>
      <c r="M14271">
        <f t="shared" ca="1" si="222"/>
        <v>1.1053657750889119</v>
      </c>
    </row>
    <row r="14272" spans="1:13" x14ac:dyDescent="0.25">
      <c r="A14272" s="9"/>
      <c r="H14272" s="9"/>
      <c r="J14272">
        <v>20</v>
      </c>
      <c r="K14272">
        <f ca="1">SIMULATION!$D$3*SIMULATION!$D$17/$H14252/(SIMULATION!$D$17-$I14252)*(((EXP(-$I14252*$J14272))/(1-EXP(-SIMULATION!$D$4*$I14252)))-(EXP(-SIMULATION!$D$17*$J14272)/(1-EXP(-SIMULATION!$D$4*SIMULATION!$D$17))))</f>
        <v>1.4610554323643272</v>
      </c>
      <c r="L14272">
        <v>-0.14250973032999958</v>
      </c>
      <c r="M14272">
        <f t="shared" ca="1" si="222"/>
        <v>1.252840816700906</v>
      </c>
    </row>
    <row r="14273" spans="1:13" x14ac:dyDescent="0.25">
      <c r="A14273" s="9"/>
      <c r="H14273" s="9"/>
      <c r="J14273">
        <v>21</v>
      </c>
      <c r="K14273">
        <f ca="1">SIMULATION!$D$3*SIMULATION!$D$17/$H14252/(SIMULATION!$D$17-$I14252)*(((EXP(-$I14252*$J14273))/(1-EXP(-SIMULATION!$D$4*$I14252)))-(EXP(-SIMULATION!$D$17*$J14273)/(1-EXP(-SIMULATION!$D$4*SIMULATION!$D$17))))</f>
        <v>1.3765379567337352</v>
      </c>
      <c r="L14273">
        <v>0.22163034472307727</v>
      </c>
      <c r="M14273">
        <f t="shared" ca="1" si="222"/>
        <v>1.6816205386090333</v>
      </c>
    </row>
    <row r="14274" spans="1:13" x14ac:dyDescent="0.25">
      <c r="A14274" s="9"/>
      <c r="H14274" s="9"/>
      <c r="J14274">
        <v>22</v>
      </c>
      <c r="K14274">
        <f ca="1">SIMULATION!$D$3*SIMULATION!$D$17/$H14252/(SIMULATION!$D$17-$I14252)*(((EXP(-$I14252*$J14274))/(1-EXP(-SIMULATION!$D$4*$I14252)))-(EXP(-SIMULATION!$D$17*$J14274)/(1-EXP(-SIMULATION!$D$4*SIMULATION!$D$17))))</f>
        <v>1.2968640909698974</v>
      </c>
      <c r="L14274">
        <v>0.12197757140857196</v>
      </c>
      <c r="M14274">
        <f t="shared" ca="1" si="222"/>
        <v>1.455052423233391</v>
      </c>
    </row>
    <row r="14275" spans="1:13" x14ac:dyDescent="0.25">
      <c r="A14275" s="9"/>
      <c r="H14275" s="9"/>
      <c r="J14275">
        <v>23</v>
      </c>
      <c r="K14275">
        <f ca="1">SIMULATION!$D$3*SIMULATION!$D$17/$H14252/(SIMULATION!$D$17-$I14252)*(((EXP(-$I14252*$J14275))/(1-EXP(-SIMULATION!$D$4*$I14252)))-(EXP(-SIMULATION!$D$17*$J14275)/(1-EXP(-SIMULATION!$D$4*SIMULATION!$D$17))))</f>
        <v>1.2217726104267015</v>
      </c>
      <c r="L14275">
        <v>-4.3691639153317079E-2</v>
      </c>
      <c r="M14275">
        <f t="shared" ref="M14275:M14338" ca="1" si="223">$K14275*(1+$L14275)</f>
        <v>1.1683913624045319</v>
      </c>
    </row>
    <row r="14276" spans="1:13" x14ac:dyDescent="0.25">
      <c r="A14276" s="9"/>
      <c r="H14276" s="9"/>
      <c r="J14276">
        <v>24</v>
      </c>
      <c r="K14276">
        <f ca="1">SIMULATION!$D$3*SIMULATION!$D$17/$H14252/(SIMULATION!$D$17-$I14252)*(((EXP(-$I14252*$J14276))/(1-EXP(-SIMULATION!$D$4*$I14252)))-(EXP(-SIMULATION!$D$17*$J14276)/(1-EXP(-SIMULATION!$D$4*SIMULATION!$D$17))))</f>
        <v>1.1510104377681483</v>
      </c>
      <c r="L14276">
        <v>6.55297263717175E-2</v>
      </c>
      <c r="M14276">
        <f t="shared" ca="1" si="223"/>
        <v>1.2264358368060859</v>
      </c>
    </row>
    <row r="14277" spans="1:13" x14ac:dyDescent="0.25">
      <c r="A14277" s="9">
        <v>572</v>
      </c>
      <c r="B14277" s="2">
        <f ca="1">NORMINV(RAND(),SIMULATION!D7,SIMULATION!D8)</f>
        <v>46.599030263480373</v>
      </c>
      <c r="C14277" s="2">
        <v>2</v>
      </c>
      <c r="D14277" s="2">
        <f ca="1">SIMULATION!$D$11*(1+(SIMULATION!$D$12*LN(1+$C14277)))*(1+(SIMULATION!$D$13*(($B14277/63.5)-1)))</f>
        <v>8.9829659090714049</v>
      </c>
      <c r="E14277" s="2">
        <v>7.2738606220386262E-2</v>
      </c>
      <c r="F14277" s="2">
        <f ca="1">D14277*(1+E14277)</f>
        <v>9.6363743290225035</v>
      </c>
      <c r="G14277" s="2">
        <v>-0.47076209679866193</v>
      </c>
      <c r="H14277" s="9">
        <f>SIMULATION!$D$15*EXP($G$14277)</f>
        <v>137.86789201145126</v>
      </c>
      <c r="I14277" s="2">
        <f ca="1">$F14277/$H14277</f>
        <v>6.9895710947855141E-2</v>
      </c>
      <c r="J14277">
        <v>0</v>
      </c>
      <c r="K14277">
        <f ca="1">SIMULATION!$D$3*SIMULATION!$D$17/$H14277/(SIMULATION!$D$17-$I14277)*(((EXP(-$I14277*$J14277))/(1-EXP(-SIMULATION!$D$4*$I14277)))-(EXP(-SIMULATION!$D$17*$J14277)/(1-EXP(-SIMULATION!$D$4*SIMULATION!$D$17))))</f>
        <v>1.0873287982200159</v>
      </c>
      <c r="L14277">
        <v>0.14094739050169566</v>
      </c>
      <c r="M14277">
        <f t="shared" ca="1" si="223"/>
        <v>1.2405849549464718</v>
      </c>
    </row>
    <row r="14278" spans="1:13" x14ac:dyDescent="0.25">
      <c r="A14278" s="9"/>
      <c r="H14278" s="9"/>
      <c r="J14278">
        <v>1</v>
      </c>
      <c r="K14278">
        <f ca="1">SIMULATION!$D$3*SIMULATION!$D$17/$H14277/(SIMULATION!$D$17-$I14277)*(((EXP(-$I14277*$J14278))/(1-EXP(-SIMULATION!$D$4*$I14277)))-(EXP(-SIMULATION!$D$17*$J14278)/(1-EXP(-SIMULATION!$D$4*SIMULATION!$D$17))))</f>
        <v>2.3943229623146052</v>
      </c>
      <c r="L14278">
        <v>0.29906376595309386</v>
      </c>
      <c r="M14278">
        <f t="shared" ca="1" si="223"/>
        <v>3.1103782043323789</v>
      </c>
    </row>
    <row r="14279" spans="1:13" x14ac:dyDescent="0.25">
      <c r="A14279" s="9"/>
      <c r="H14279" s="9"/>
      <c r="J14279">
        <v>2</v>
      </c>
      <c r="K14279">
        <f ca="1">SIMULATION!$D$3*SIMULATION!$D$17/$H14277/(SIMULATION!$D$17-$I14277)*(((EXP(-$I14277*$J14279))/(1-EXP(-SIMULATION!$D$4*$I14277)))-(EXP(-SIMULATION!$D$17*$J14279)/(1-EXP(-SIMULATION!$D$4*SIMULATION!$D$17))))</f>
        <v>3.1172776827854372</v>
      </c>
      <c r="L14279">
        <v>-7.6017459806075868E-2</v>
      </c>
      <c r="M14279">
        <f t="shared" ca="1" si="223"/>
        <v>2.8803101518299177</v>
      </c>
    </row>
    <row r="14280" spans="1:13" x14ac:dyDescent="0.25">
      <c r="A14280" s="9"/>
      <c r="H14280" s="9"/>
      <c r="J14280">
        <v>3</v>
      </c>
      <c r="K14280">
        <f ca="1">SIMULATION!$D$3*SIMULATION!$D$17/$H14277/(SIMULATION!$D$17-$I14277)*(((EXP(-$I14277*$J14280))/(1-EXP(-SIMULATION!$D$4*$I14277)))-(EXP(-SIMULATION!$D$17*$J14280)/(1-EXP(-SIMULATION!$D$4*SIMULATION!$D$17))))</f>
        <v>3.4737021973655957</v>
      </c>
      <c r="L14280">
        <v>-6.4783158539794355E-2</v>
      </c>
      <c r="M14280">
        <f t="shared" ca="1" si="223"/>
        <v>3.2486647971936282</v>
      </c>
    </row>
    <row r="14281" spans="1:13" x14ac:dyDescent="0.25">
      <c r="A14281" s="9"/>
      <c r="H14281" s="9"/>
      <c r="J14281">
        <v>4</v>
      </c>
      <c r="K14281">
        <f ca="1">SIMULATION!$D$3*SIMULATION!$D$17/$H14277/(SIMULATION!$D$17-$I14277)*(((EXP(-$I14277*$J14281))/(1-EXP(-SIMULATION!$D$4*$I14277)))-(EXP(-SIMULATION!$D$17*$J14281)/(1-EXP(-SIMULATION!$D$4*SIMULATION!$D$17))))</f>
        <v>3.6024594264958196</v>
      </c>
      <c r="L14281">
        <v>-1.5073552368050122E-2</v>
      </c>
      <c r="M14281">
        <f t="shared" ca="1" si="223"/>
        <v>3.5481575656767594</v>
      </c>
    </row>
    <row r="14282" spans="1:13" x14ac:dyDescent="0.25">
      <c r="A14282" s="9"/>
      <c r="H14282" s="9"/>
      <c r="J14282">
        <v>5</v>
      </c>
      <c r="K14282">
        <f ca="1">SIMULATION!$D$3*SIMULATION!$D$17/$H14277/(SIMULATION!$D$17-$I14277)*(((EXP(-$I14277*$J14282))/(1-EXP(-SIMULATION!$D$4*$I14277)))-(EXP(-SIMULATION!$D$17*$J14282)/(1-EXP(-SIMULATION!$D$4*SIMULATION!$D$17))))</f>
        <v>3.592049079799545</v>
      </c>
      <c r="L14282">
        <v>-0.35745354796897705</v>
      </c>
      <c r="M14282">
        <f t="shared" ca="1" si="223"/>
        <v>2.3080583917464983</v>
      </c>
    </row>
    <row r="14283" spans="1:13" x14ac:dyDescent="0.25">
      <c r="A14283" s="9"/>
      <c r="H14283" s="9"/>
      <c r="J14283">
        <v>6</v>
      </c>
      <c r="K14283">
        <f ca="1">SIMULATION!$D$3*SIMULATION!$D$17/$H14277/(SIMULATION!$D$17-$I14277)*(((EXP(-$I14277*$J14283))/(1-EXP(-SIMULATION!$D$4*$I14277)))-(EXP(-SIMULATION!$D$17*$J14283)/(1-EXP(-SIMULATION!$D$4*SIMULATION!$D$17))))</f>
        <v>3.4987297770482488</v>
      </c>
      <c r="L14283">
        <v>-0.2520955901539142</v>
      </c>
      <c r="M14283">
        <f t="shared" ca="1" si="223"/>
        <v>2.6167154291141981</v>
      </c>
    </row>
    <row r="14284" spans="1:13" x14ac:dyDescent="0.25">
      <c r="A14284" s="9"/>
      <c r="H14284" s="9"/>
      <c r="J14284">
        <v>7</v>
      </c>
      <c r="K14284">
        <f ca="1">SIMULATION!$D$3*SIMULATION!$D$17/$H14277/(SIMULATION!$D$17-$I14277)*(((EXP(-$I14277*$J14284))/(1-EXP(-SIMULATION!$D$4*$I14277)))-(EXP(-SIMULATION!$D$17*$J14284)/(1-EXP(-SIMULATION!$D$4*SIMULATION!$D$17))))</f>
        <v>3.358129923632954</v>
      </c>
      <c r="L14284">
        <v>0.23063561564354232</v>
      </c>
      <c r="M14284">
        <f t="shared" ca="1" si="223"/>
        <v>4.1326342859810419</v>
      </c>
    </row>
    <row r="14285" spans="1:13" x14ac:dyDescent="0.25">
      <c r="A14285" s="9"/>
      <c r="H14285" s="9"/>
      <c r="J14285">
        <v>8</v>
      </c>
      <c r="K14285">
        <f ca="1">SIMULATION!$D$3*SIMULATION!$D$17/$H14277/(SIMULATION!$D$17-$I14277)*(((EXP(-$I14277*$J14285))/(1-EXP(-SIMULATION!$D$4*$I14277)))-(EXP(-SIMULATION!$D$17*$J14285)/(1-EXP(-SIMULATION!$D$4*SIMULATION!$D$17))))</f>
        <v>3.192686171697309</v>
      </c>
      <c r="L14285">
        <v>-0.1613317951546672</v>
      </c>
      <c r="M14285">
        <f t="shared" ca="1" si="223"/>
        <v>2.6776043802518998</v>
      </c>
    </row>
    <row r="14286" spans="1:13" x14ac:dyDescent="0.25">
      <c r="A14286" s="9"/>
      <c r="H14286" s="9"/>
      <c r="J14286">
        <v>9</v>
      </c>
      <c r="K14286">
        <f ca="1">SIMULATION!$D$3*SIMULATION!$D$17/$H14277/(SIMULATION!$D$17-$I14277)*(((EXP(-$I14277*$J14286))/(1-EXP(-SIMULATION!$D$4*$I14277)))-(EXP(-SIMULATION!$D$17*$J14286)/(1-EXP(-SIMULATION!$D$4*SIMULATION!$D$17))))</f>
        <v>3.0164082365985569</v>
      </c>
      <c r="L14286">
        <v>-0.58409982819176898</v>
      </c>
      <c r="M14286">
        <f t="shared" ca="1" si="223"/>
        <v>1.2545247038451031</v>
      </c>
    </row>
    <row r="14287" spans="1:13" x14ac:dyDescent="0.25">
      <c r="A14287" s="9"/>
      <c r="H14287" s="9"/>
      <c r="J14287">
        <v>10</v>
      </c>
      <c r="K14287">
        <f ca="1">SIMULATION!$D$3*SIMULATION!$D$17/$H14277/(SIMULATION!$D$17-$I14277)*(((EXP(-$I14277*$J14287))/(1-EXP(-SIMULATION!$D$4*$I14277)))-(EXP(-SIMULATION!$D$17*$J14287)/(1-EXP(-SIMULATION!$D$4*SIMULATION!$D$17))))</f>
        <v>2.8379305072500136</v>
      </c>
      <c r="L14287">
        <v>0.14719680585200301</v>
      </c>
      <c r="M14287">
        <f t="shared" ca="1" si="223"/>
        <v>3.2556648131471704</v>
      </c>
    </row>
    <row r="14288" spans="1:13" x14ac:dyDescent="0.25">
      <c r="A14288" s="9"/>
      <c r="H14288" s="9"/>
      <c r="J14288">
        <v>11</v>
      </c>
      <c r="K14288">
        <f ca="1">SIMULATION!$D$3*SIMULATION!$D$17/$H14277/(SIMULATION!$D$17-$I14277)*(((EXP(-$I14277*$J14288))/(1-EXP(-SIMULATION!$D$4*$I14277)))-(EXP(-SIMULATION!$D$17*$J14288)/(1-EXP(-SIMULATION!$D$4*SIMULATION!$D$17))))</f>
        <v>2.662465913889914</v>
      </c>
      <c r="L14288">
        <v>9.2540082209890295E-2</v>
      </c>
      <c r="M14288">
        <f t="shared" ca="1" si="223"/>
        <v>2.9088507284423173</v>
      </c>
    </row>
    <row r="14289" spans="1:13" x14ac:dyDescent="0.25">
      <c r="A14289" s="9"/>
      <c r="H14289" s="9"/>
      <c r="J14289">
        <v>12</v>
      </c>
      <c r="K14289">
        <f ca="1">SIMULATION!$D$3*SIMULATION!$D$17/$H14277/(SIMULATION!$D$17-$I14277)*(((EXP(-$I14277*$J14289))/(1-EXP(-SIMULATION!$D$4*$I14277)))-(EXP(-SIMULATION!$D$17*$J14289)/(1-EXP(-SIMULATION!$D$4*SIMULATION!$D$17))))</f>
        <v>2.4930564490550737</v>
      </c>
      <c r="L14289">
        <v>0.25534178084597642</v>
      </c>
      <c r="M14289">
        <f t="shared" ca="1" si="223"/>
        <v>3.1296379225063422</v>
      </c>
    </row>
    <row r="14290" spans="1:13" x14ac:dyDescent="0.25">
      <c r="A14290" s="9"/>
      <c r="H14290" s="9"/>
      <c r="J14290">
        <v>13</v>
      </c>
      <c r="K14290">
        <f ca="1">SIMULATION!$D$3*SIMULATION!$D$17/$H14277/(SIMULATION!$D$17-$I14277)*(((EXP(-$I14277*$J14290))/(1-EXP(-SIMULATION!$D$4*$I14277)))-(EXP(-SIMULATION!$D$17*$J14290)/(1-EXP(-SIMULATION!$D$4*SIMULATION!$D$17))))</f>
        <v>2.3313730725001234</v>
      </c>
      <c r="L14290">
        <v>6.0832706110537718E-3</v>
      </c>
      <c r="M14290">
        <f t="shared" ca="1" si="223"/>
        <v>2.3455554457954655</v>
      </c>
    </row>
    <row r="14291" spans="1:13" x14ac:dyDescent="0.25">
      <c r="A14291" s="9"/>
      <c r="H14291" s="9"/>
      <c r="J14291">
        <v>14</v>
      </c>
      <c r="K14291">
        <f ca="1">SIMULATION!$D$3*SIMULATION!$D$17/$H14277/(SIMULATION!$D$17-$I14277)*(((EXP(-$I14277*$J14291))/(1-EXP(-SIMULATION!$D$4*$I14277)))-(EXP(-SIMULATION!$D$17*$J14291)/(1-EXP(-SIMULATION!$D$4*SIMULATION!$D$17))))</f>
        <v>2.1782269489242303</v>
      </c>
      <c r="L14291">
        <v>-0.34071158756907988</v>
      </c>
      <c r="M14291">
        <f t="shared" ca="1" si="223"/>
        <v>1.4360797870705029</v>
      </c>
    </row>
    <row r="14292" spans="1:13" x14ac:dyDescent="0.25">
      <c r="A14292" s="9"/>
      <c r="H14292" s="9"/>
      <c r="J14292">
        <v>15</v>
      </c>
      <c r="K14292">
        <f ca="1">SIMULATION!$D$3*SIMULATION!$D$17/$H14277/(SIMULATION!$D$17-$I14277)*(((EXP(-$I14277*$J14292))/(1-EXP(-SIMULATION!$D$4*$I14277)))-(EXP(-SIMULATION!$D$17*$J14292)/(1-EXP(-SIMULATION!$D$4*SIMULATION!$D$17))))</f>
        <v>2.0338957926169008</v>
      </c>
      <c r="L14292">
        <v>-0.53153591209812878</v>
      </c>
      <c r="M14292">
        <f t="shared" ca="1" si="223"/>
        <v>0.95280713737572986</v>
      </c>
    </row>
    <row r="14293" spans="1:13" x14ac:dyDescent="0.25">
      <c r="A14293" s="9"/>
      <c r="H14293" s="9"/>
      <c r="J14293">
        <v>16</v>
      </c>
      <c r="K14293">
        <f ca="1">SIMULATION!$D$3*SIMULATION!$D$17/$H14277/(SIMULATION!$D$17-$I14277)*(((EXP(-$I14277*$J14293))/(1-EXP(-SIMULATION!$D$4*$I14277)))-(EXP(-SIMULATION!$D$17*$J14293)/(1-EXP(-SIMULATION!$D$4*SIMULATION!$D$17))))</f>
        <v>1.8983318137911669</v>
      </c>
      <c r="L14293">
        <v>-0.43313655917337607</v>
      </c>
      <c r="M14293">
        <f t="shared" ca="1" si="223"/>
        <v>1.076094903796307</v>
      </c>
    </row>
    <row r="14294" spans="1:13" x14ac:dyDescent="0.25">
      <c r="A14294" s="9"/>
      <c r="H14294" s="9"/>
      <c r="J14294">
        <v>17</v>
      </c>
      <c r="K14294">
        <f ca="1">SIMULATION!$D$3*SIMULATION!$D$17/$H14277/(SIMULATION!$D$17-$I14277)*(((EXP(-$I14277*$J14294))/(1-EXP(-SIMULATION!$D$4*$I14277)))-(EXP(-SIMULATION!$D$17*$J14294)/(1-EXP(-SIMULATION!$D$4*SIMULATION!$D$17))))</f>
        <v>1.7712938722829559</v>
      </c>
      <c r="L14294">
        <v>0.2224468665610288</v>
      </c>
      <c r="M14294">
        <f t="shared" ca="1" si="223"/>
        <v>2.1653126439310508</v>
      </c>
    </row>
    <row r="14295" spans="1:13" x14ac:dyDescent="0.25">
      <c r="A14295" s="9"/>
      <c r="H14295" s="9"/>
      <c r="J14295">
        <v>18</v>
      </c>
      <c r="K14295">
        <f ca="1">SIMULATION!$D$3*SIMULATION!$D$17/$H14277/(SIMULATION!$D$17-$I14277)*(((EXP(-$I14277*$J14295))/(1-EXP(-SIMULATION!$D$4*$I14277)))-(EXP(-SIMULATION!$D$17*$J14295)/(1-EXP(-SIMULATION!$D$4*SIMULATION!$D$17))))</f>
        <v>1.6524311359773687</v>
      </c>
      <c r="L14295">
        <v>3.7491810308241579E-2</v>
      </c>
      <c r="M14295">
        <f t="shared" ca="1" si="223"/>
        <v>1.7143837706748644</v>
      </c>
    </row>
    <row r="14296" spans="1:13" x14ac:dyDescent="0.25">
      <c r="A14296" s="9"/>
      <c r="H14296" s="9"/>
      <c r="J14296">
        <v>19</v>
      </c>
      <c r="K14296">
        <f ca="1">SIMULATION!$D$3*SIMULATION!$D$17/$H14277/(SIMULATION!$D$17-$I14277)*(((EXP(-$I14277*$J14296))/(1-EXP(-SIMULATION!$D$4*$I14277)))-(EXP(-SIMULATION!$D$17*$J14296)/(1-EXP(-SIMULATION!$D$4*SIMULATION!$D$17))))</f>
        <v>1.5413357317447705</v>
      </c>
      <c r="L14296">
        <v>-0.41057807028595328</v>
      </c>
      <c r="M14296">
        <f t="shared" ca="1" si="223"/>
        <v>0.90849708134221485</v>
      </c>
    </row>
    <row r="14297" spans="1:13" x14ac:dyDescent="0.25">
      <c r="A14297" s="9"/>
      <c r="H14297" s="9"/>
      <c r="J14297">
        <v>20</v>
      </c>
      <c r="K14297">
        <f ca="1">SIMULATION!$D$3*SIMULATION!$D$17/$H14277/(SIMULATION!$D$17-$I14277)*(((EXP(-$I14277*$J14297))/(1-EXP(-SIMULATION!$D$4*$I14277)))-(EXP(-SIMULATION!$D$17*$J14297)/(1-EXP(-SIMULATION!$D$4*SIMULATION!$D$17))))</f>
        <v>1.4375755907934673</v>
      </c>
      <c r="L14297">
        <v>-0.46200274666172597</v>
      </c>
      <c r="M14297">
        <f t="shared" ca="1" si="223"/>
        <v>0.77341171931303188</v>
      </c>
    </row>
    <row r="14298" spans="1:13" x14ac:dyDescent="0.25">
      <c r="A14298" s="9"/>
      <c r="H14298" s="9"/>
      <c r="J14298">
        <v>21</v>
      </c>
      <c r="K14298">
        <f ca="1">SIMULATION!$D$3*SIMULATION!$D$17/$H14277/(SIMULATION!$D$17-$I14277)*(((EXP(-$I14277*$J14298))/(1-EXP(-SIMULATION!$D$4*$I14277)))-(EXP(-SIMULATION!$D$17*$J14298)/(1-EXP(-SIMULATION!$D$4*SIMULATION!$D$17))))</f>
        <v>1.3407146625202968</v>
      </c>
      <c r="L14298">
        <v>0.17401478041604862</v>
      </c>
      <c r="M14298">
        <f t="shared" ca="1" si="223"/>
        <v>1.574018830119343</v>
      </c>
    </row>
    <row r="14299" spans="1:13" x14ac:dyDescent="0.25">
      <c r="A14299" s="9"/>
      <c r="H14299" s="9"/>
      <c r="J14299">
        <v>22</v>
      </c>
      <c r="K14299">
        <f ca="1">SIMULATION!$D$3*SIMULATION!$D$17/$H14277/(SIMULATION!$D$17-$I14277)*(((EXP(-$I14277*$J14299))/(1-EXP(-SIMULATION!$D$4*$I14277)))-(EXP(-SIMULATION!$D$17*$J14299)/(1-EXP(-SIMULATION!$D$4*SIMULATION!$D$17))))</f>
        <v>1.2503250901072749</v>
      </c>
      <c r="L14299">
        <v>-0.20418379418117127</v>
      </c>
      <c r="M14299">
        <f t="shared" ca="1" si="223"/>
        <v>0.99502896924925666</v>
      </c>
    </row>
    <row r="14300" spans="1:13" x14ac:dyDescent="0.25">
      <c r="A14300" s="9"/>
      <c r="H14300" s="9"/>
      <c r="J14300">
        <v>23</v>
      </c>
      <c r="K14300">
        <f ca="1">SIMULATION!$D$3*SIMULATION!$D$17/$H14277/(SIMULATION!$D$17-$I14277)*(((EXP(-$I14277*$J14300))/(1-EXP(-SIMULATION!$D$4*$I14277)))-(EXP(-SIMULATION!$D$17*$J14300)/(1-EXP(-SIMULATION!$D$4*SIMULATION!$D$17))))</f>
        <v>1.1659942875271789</v>
      </c>
      <c r="L14300">
        <v>0.1889790360871863</v>
      </c>
      <c r="M14300">
        <f t="shared" ca="1" si="223"/>
        <v>1.3863427640672308</v>
      </c>
    </row>
    <row r="14301" spans="1:13" x14ac:dyDescent="0.25">
      <c r="A14301" s="9"/>
      <c r="H14301" s="9"/>
      <c r="J14301">
        <v>24</v>
      </c>
      <c r="K14301">
        <f ca="1">SIMULATION!$D$3*SIMULATION!$D$17/$H14277/(SIMULATION!$D$17-$I14277)*(((EXP(-$I14277*$J14301))/(1-EXP(-SIMULATION!$D$4*$I14277)))-(EXP(-SIMULATION!$D$17*$J14301)/(1-EXP(-SIMULATION!$D$4*SIMULATION!$D$17))))</f>
        <v>1.0873287982200159</v>
      </c>
      <c r="L14301">
        <v>-0.34265239660775693</v>
      </c>
      <c r="M14301">
        <f t="shared" ca="1" si="223"/>
        <v>0.71475297960929529</v>
      </c>
    </row>
    <row r="14302" spans="1:13" x14ac:dyDescent="0.25">
      <c r="A14302" s="9">
        <v>573</v>
      </c>
      <c r="B14302" s="2">
        <f ca="1">NORMINV(RAND(),SIMULATION!D7,SIMULATION!D8)</f>
        <v>57.855955107207855</v>
      </c>
      <c r="C14302" s="2">
        <v>2</v>
      </c>
      <c r="D14302" s="2">
        <f ca="1">SIMULATION!$D$11*(1+(SIMULATION!$D$12*LN(1+$C14302)))*(1+(SIMULATION!$D$13*(($B14302/63.5)-1)))</f>
        <v>9.818924703524246</v>
      </c>
      <c r="E14302" s="2">
        <v>1.3800437796876069E-2</v>
      </c>
      <c r="F14302" s="2">
        <f ca="1">D14302*(1+E14302)</f>
        <v>9.9544301631274426</v>
      </c>
      <c r="G14302" s="2">
        <v>-0.93758122132597077</v>
      </c>
      <c r="H14302" s="9">
        <f>SIMULATION!$D$15*EXP($G$14302)</f>
        <v>86.442270481701598</v>
      </c>
      <c r="I14302" s="2">
        <f ca="1">$F14302/$H14302</f>
        <v>0.11515697248182105</v>
      </c>
      <c r="J14302">
        <v>0</v>
      </c>
      <c r="K14302">
        <f ca="1">SIMULATION!$D$3*SIMULATION!$D$17/$H14302/(SIMULATION!$D$17-$I14302)*(((EXP(-$I14302*$J14302))/(1-EXP(-SIMULATION!$D$4*$I14302)))-(EXP(-SIMULATION!$D$17*$J14302)/(1-EXP(-SIMULATION!$D$4*SIMULATION!$D$17))))</f>
        <v>0.57748033181755709</v>
      </c>
      <c r="L14302">
        <v>-2.9981780625857817E-2</v>
      </c>
      <c r="M14302">
        <f t="shared" ca="1" si="223"/>
        <v>0.56016644319325559</v>
      </c>
    </row>
    <row r="14303" spans="1:13" x14ac:dyDescent="0.25">
      <c r="A14303" s="9"/>
      <c r="H14303" s="9"/>
      <c r="J14303">
        <v>1</v>
      </c>
      <c r="K14303">
        <f ca="1">SIMULATION!$D$3*SIMULATION!$D$17/$H14302/(SIMULATION!$D$17-$I14302)*(((EXP(-$I14302*$J14303))/(1-EXP(-SIMULATION!$D$4*$I14302)))-(EXP(-SIMULATION!$D$17*$J14303)/(1-EXP(-SIMULATION!$D$4*SIMULATION!$D$17))))</f>
        <v>2.6641630906532141</v>
      </c>
      <c r="L14303">
        <v>8.1175689525203196E-2</v>
      </c>
      <c r="M14303">
        <f t="shared" ca="1" si="223"/>
        <v>2.8804283665445851</v>
      </c>
    </row>
    <row r="14304" spans="1:13" x14ac:dyDescent="0.25">
      <c r="A14304" s="9"/>
      <c r="H14304" s="9"/>
      <c r="J14304">
        <v>2</v>
      </c>
      <c r="K14304">
        <f ca="1">SIMULATION!$D$3*SIMULATION!$D$17/$H14302/(SIMULATION!$D$17-$I14302)*(((EXP(-$I14302*$J14304))/(1-EXP(-SIMULATION!$D$4*$I14302)))-(EXP(-SIMULATION!$D$17*$J14304)/(1-EXP(-SIMULATION!$D$4*SIMULATION!$D$17))))</f>
        <v>3.7518221997925396</v>
      </c>
      <c r="L14304">
        <v>-0.23210488592403947</v>
      </c>
      <c r="M14304">
        <f t="shared" ca="1" si="223"/>
        <v>2.8810059361024134</v>
      </c>
    </row>
    <row r="14305" spans="1:13" x14ac:dyDescent="0.25">
      <c r="A14305" s="9"/>
      <c r="H14305" s="9"/>
      <c r="J14305">
        <v>3</v>
      </c>
      <c r="K14305">
        <f ca="1">SIMULATION!$D$3*SIMULATION!$D$17/$H14302/(SIMULATION!$D$17-$I14302)*(((EXP(-$I14302*$J14305))/(1-EXP(-SIMULATION!$D$4*$I14302)))-(EXP(-SIMULATION!$D$17*$J14305)/(1-EXP(-SIMULATION!$D$4*SIMULATION!$D$17))))</f>
        <v>4.2264258743373802</v>
      </c>
      <c r="L14305">
        <v>-0.23088670500564443</v>
      </c>
      <c r="M14305">
        <f t="shared" ca="1" si="223"/>
        <v>3.2506003302610225</v>
      </c>
    </row>
    <row r="14306" spans="1:13" x14ac:dyDescent="0.25">
      <c r="A14306" s="9"/>
      <c r="H14306" s="9"/>
      <c r="J14306">
        <v>4</v>
      </c>
      <c r="K14306">
        <f ca="1">SIMULATION!$D$3*SIMULATION!$D$17/$H14302/(SIMULATION!$D$17-$I14302)*(((EXP(-$I14302*$J14306))/(1-EXP(-SIMULATION!$D$4*$I14302)))-(EXP(-SIMULATION!$D$17*$J14306)/(1-EXP(-SIMULATION!$D$4*SIMULATION!$D$17))))</f>
        <v>4.3323594512373598</v>
      </c>
      <c r="L14306">
        <v>-0.31633193048343156</v>
      </c>
      <c r="M14306">
        <f t="shared" ca="1" si="223"/>
        <v>2.9618958224793057</v>
      </c>
    </row>
    <row r="14307" spans="1:13" x14ac:dyDescent="0.25">
      <c r="A14307" s="9"/>
      <c r="H14307" s="9"/>
      <c r="J14307">
        <v>5</v>
      </c>
      <c r="K14307">
        <f ca="1">SIMULATION!$D$3*SIMULATION!$D$17/$H14302/(SIMULATION!$D$17-$I14302)*(((EXP(-$I14302*$J14307))/(1-EXP(-SIMULATION!$D$4*$I14302)))-(EXP(-SIMULATION!$D$17*$J14307)/(1-EXP(-SIMULATION!$D$4*SIMULATION!$D$17))))</f>
        <v>4.2235996727929255</v>
      </c>
      <c r="L14307">
        <v>-0.70656973701557757</v>
      </c>
      <c r="M14307">
        <f t="shared" ca="1" si="223"/>
        <v>1.2393319627285486</v>
      </c>
    </row>
    <row r="14308" spans="1:13" x14ac:dyDescent="0.25">
      <c r="A14308" s="9"/>
      <c r="H14308" s="9"/>
      <c r="J14308">
        <v>6</v>
      </c>
      <c r="K14308">
        <f ca="1">SIMULATION!$D$3*SIMULATION!$D$17/$H14302/(SIMULATION!$D$17-$I14302)*(((EXP(-$I14302*$J14308))/(1-EXP(-SIMULATION!$D$4*$I14302)))-(EXP(-SIMULATION!$D$17*$J14308)/(1-EXP(-SIMULATION!$D$4*SIMULATION!$D$17))))</f>
        <v>3.996473477057386</v>
      </c>
      <c r="L14308">
        <v>-0.36182924205955647</v>
      </c>
      <c r="M14308">
        <f t="shared" ca="1" si="223"/>
        <v>2.5504325079425918</v>
      </c>
    </row>
    <row r="14309" spans="1:13" x14ac:dyDescent="0.25">
      <c r="A14309" s="9"/>
      <c r="H14309" s="9"/>
      <c r="J14309">
        <v>7</v>
      </c>
      <c r="K14309">
        <f ca="1">SIMULATION!$D$3*SIMULATION!$D$17/$H14302/(SIMULATION!$D$17-$I14302)*(((EXP(-$I14302*$J14309))/(1-EXP(-SIMULATION!$D$4*$I14302)))-(EXP(-SIMULATION!$D$17*$J14309)/(1-EXP(-SIMULATION!$D$4*SIMULATION!$D$17))))</f>
        <v>3.7106194929741885</v>
      </c>
      <c r="L14309">
        <v>5.4574731741992628E-2</v>
      </c>
      <c r="M14309">
        <f t="shared" ca="1" si="223"/>
        <v>3.9131255563998635</v>
      </c>
    </row>
    <row r="14310" spans="1:13" x14ac:dyDescent="0.25">
      <c r="A14310" s="9"/>
      <c r="H14310" s="9"/>
      <c r="J14310">
        <v>8</v>
      </c>
      <c r="K14310">
        <f ca="1">SIMULATION!$D$3*SIMULATION!$D$17/$H14302/(SIMULATION!$D$17-$I14302)*(((EXP(-$I14302*$J14310))/(1-EXP(-SIMULATION!$D$4*$I14302)))-(EXP(-SIMULATION!$D$17*$J14310)/(1-EXP(-SIMULATION!$D$4*SIMULATION!$D$17))))</f>
        <v>3.4023929287712815</v>
      </c>
      <c r="L14310">
        <v>-0.43354104615759609</v>
      </c>
      <c r="M14310">
        <f t="shared" ca="1" si="223"/>
        <v>1.9273159389925727</v>
      </c>
    </row>
    <row r="14311" spans="1:13" x14ac:dyDescent="0.25">
      <c r="A14311" s="9"/>
      <c r="H14311" s="9"/>
      <c r="J14311">
        <v>9</v>
      </c>
      <c r="K14311">
        <f ca="1">SIMULATION!$D$3*SIMULATION!$D$17/$H14302/(SIMULATION!$D$17-$I14302)*(((EXP(-$I14302*$J14311))/(1-EXP(-SIMULATION!$D$4*$I14302)))-(EXP(-SIMULATION!$D$17*$J14311)/(1-EXP(-SIMULATION!$D$4*SIMULATION!$D$17))))</f>
        <v>3.0934310214070826</v>
      </c>
      <c r="L14311">
        <v>-0.17382239781010736</v>
      </c>
      <c r="M14311">
        <f t="shared" ca="1" si="223"/>
        <v>2.5557234238059339</v>
      </c>
    </row>
    <row r="14312" spans="1:13" x14ac:dyDescent="0.25">
      <c r="A14312" s="9"/>
      <c r="H14312" s="9"/>
      <c r="J14312">
        <v>10</v>
      </c>
      <c r="K14312">
        <f ca="1">SIMULATION!$D$3*SIMULATION!$D$17/$H14302/(SIMULATION!$D$17-$I14302)*(((EXP(-$I14302*$J14312))/(1-EXP(-SIMULATION!$D$4*$I14302)))-(EXP(-SIMULATION!$D$17*$J14312)/(1-EXP(-SIMULATION!$D$4*SIMULATION!$D$17))))</f>
        <v>2.7961199458630328</v>
      </c>
      <c r="L14312">
        <v>-6.9727719984102529E-2</v>
      </c>
      <c r="M14312">
        <f t="shared" ca="1" si="223"/>
        <v>2.6011528772359314</v>
      </c>
    </row>
    <row r="14313" spans="1:13" x14ac:dyDescent="0.25">
      <c r="A14313" s="9"/>
      <c r="H14313" s="9"/>
      <c r="J14313">
        <v>11</v>
      </c>
      <c r="K14313">
        <f ca="1">SIMULATION!$D$3*SIMULATION!$D$17/$H14302/(SIMULATION!$D$17-$I14302)*(((EXP(-$I14302*$J14313))/(1-EXP(-SIMULATION!$D$4*$I14302)))-(EXP(-SIMULATION!$D$17*$J14313)/(1-EXP(-SIMULATION!$D$4*SIMULATION!$D$17))))</f>
        <v>2.517078501912259</v>
      </c>
      <c r="L14313">
        <v>0.11746378745398331</v>
      </c>
      <c r="M14313">
        <f t="shared" ca="1" si="223"/>
        <v>2.8127440760658713</v>
      </c>
    </row>
    <row r="14314" spans="1:13" x14ac:dyDescent="0.25">
      <c r="A14314" s="9"/>
      <c r="H14314" s="9"/>
      <c r="J14314">
        <v>12</v>
      </c>
      <c r="K14314">
        <f ca="1">SIMULATION!$D$3*SIMULATION!$D$17/$H14302/(SIMULATION!$D$17-$I14302)*(((EXP(-$I14302*$J14314))/(1-EXP(-SIMULATION!$D$4*$I14302)))-(EXP(-SIMULATION!$D$17*$J14314)/(1-EXP(-SIMULATION!$D$4*SIMULATION!$D$17))))</f>
        <v>2.2593730402214636</v>
      </c>
      <c r="L14314">
        <v>-0.48679166478566349</v>
      </c>
      <c r="M14314">
        <f t="shared" ca="1" si="223"/>
        <v>1.1595290766002115</v>
      </c>
    </row>
    <row r="14315" spans="1:13" x14ac:dyDescent="0.25">
      <c r="A14315" s="9"/>
      <c r="H14315" s="9"/>
      <c r="J14315">
        <v>13</v>
      </c>
      <c r="K14315">
        <f ca="1">SIMULATION!$D$3*SIMULATION!$D$17/$H14302/(SIMULATION!$D$17-$I14302)*(((EXP(-$I14302*$J14315))/(1-EXP(-SIMULATION!$D$4*$I14302)))-(EXP(-SIMULATION!$D$17*$J14315)/(1-EXP(-SIMULATION!$D$4*SIMULATION!$D$17))))</f>
        <v>2.0239212398963349</v>
      </c>
      <c r="L14315">
        <v>0.28578444368531031</v>
      </c>
      <c r="M14315">
        <f t="shared" ca="1" si="223"/>
        <v>2.6023264455029924</v>
      </c>
    </row>
    <row r="14316" spans="1:13" x14ac:dyDescent="0.25">
      <c r="A14316" s="9"/>
      <c r="H14316" s="9"/>
      <c r="J14316">
        <v>14</v>
      </c>
      <c r="K14316">
        <f ca="1">SIMULATION!$D$3*SIMULATION!$D$17/$H14302/(SIMULATION!$D$17-$I14302)*(((EXP(-$I14302*$J14316))/(1-EXP(-SIMULATION!$D$4*$I14302)))-(EXP(-SIMULATION!$D$17*$J14316)/(1-EXP(-SIMULATION!$D$4*SIMULATION!$D$17))))</f>
        <v>1.8103777793058857</v>
      </c>
      <c r="L14316">
        <v>-0.13962028641406013</v>
      </c>
      <c r="M14316">
        <f t="shared" ca="1" si="223"/>
        <v>1.557612315241548</v>
      </c>
    </row>
    <row r="14317" spans="1:13" x14ac:dyDescent="0.25">
      <c r="A14317" s="9"/>
      <c r="H14317" s="9"/>
      <c r="J14317">
        <v>15</v>
      </c>
      <c r="K14317">
        <f ca="1">SIMULATION!$D$3*SIMULATION!$D$17/$H14302/(SIMULATION!$D$17-$I14302)*(((EXP(-$I14302*$J14317))/(1-EXP(-SIMULATION!$D$4*$I14302)))-(EXP(-SIMULATION!$D$17*$J14317)/(1-EXP(-SIMULATION!$D$4*SIMULATION!$D$17))))</f>
        <v>1.617689503922463</v>
      </c>
      <c r="L14317">
        <v>-0.22807769288284949</v>
      </c>
      <c r="M14317">
        <f t="shared" ca="1" si="223"/>
        <v>1.2487306140670262</v>
      </c>
    </row>
    <row r="14318" spans="1:13" x14ac:dyDescent="0.25">
      <c r="A14318" s="9"/>
      <c r="H14318" s="9"/>
      <c r="J14318">
        <v>16</v>
      </c>
      <c r="K14318">
        <f ca="1">SIMULATION!$D$3*SIMULATION!$D$17/$H14302/(SIMULATION!$D$17-$I14302)*(((EXP(-$I14302*$J14318))/(1-EXP(-SIMULATION!$D$4*$I14302)))-(EXP(-SIMULATION!$D$17*$J14318)/(1-EXP(-SIMULATION!$D$4*SIMULATION!$D$17))))</f>
        <v>1.44444014769889</v>
      </c>
      <c r="L14318">
        <v>0.35439358592070852</v>
      </c>
      <c r="M14318">
        <f t="shared" ca="1" si="223"/>
        <v>1.9563404712897374</v>
      </c>
    </row>
    <row r="14319" spans="1:13" x14ac:dyDescent="0.25">
      <c r="A14319" s="9"/>
      <c r="H14319" s="9"/>
      <c r="J14319">
        <v>17</v>
      </c>
      <c r="K14319">
        <f ca="1">SIMULATION!$D$3*SIMULATION!$D$17/$H14302/(SIMULATION!$D$17-$I14302)*(((EXP(-$I14302*$J14319))/(1-EXP(-SIMULATION!$D$4*$I14302)))-(EXP(-SIMULATION!$D$17*$J14319)/(1-EXP(-SIMULATION!$D$4*SIMULATION!$D$17))))</f>
        <v>1.2890613965030073</v>
      </c>
      <c r="L14319">
        <v>-0.3919893423836438</v>
      </c>
      <c r="M14319">
        <f t="shared" ca="1" si="223"/>
        <v>0.78376306739565194</v>
      </c>
    </row>
    <row r="14320" spans="1:13" x14ac:dyDescent="0.25">
      <c r="A14320" s="9"/>
      <c r="H14320" s="9"/>
      <c r="J14320">
        <v>18</v>
      </c>
      <c r="K14320">
        <f ca="1">SIMULATION!$D$3*SIMULATION!$D$17/$H14302/(SIMULATION!$D$17-$I14302)*(((EXP(-$I14302*$J14320))/(1-EXP(-SIMULATION!$D$4*$I14302)))-(EXP(-SIMULATION!$D$17*$J14320)/(1-EXP(-SIMULATION!$D$4*SIMULATION!$D$17))))</f>
        <v>1.1499593708919984</v>
      </c>
      <c r="L14320">
        <v>-4.635194047983434E-2</v>
      </c>
      <c r="M14320">
        <f t="shared" ca="1" si="223"/>
        <v>1.0966565225781848</v>
      </c>
    </row>
    <row r="14321" spans="1:13" x14ac:dyDescent="0.25">
      <c r="A14321" s="9"/>
      <c r="H14321" s="9"/>
      <c r="J14321">
        <v>19</v>
      </c>
      <c r="K14321">
        <f ca="1">SIMULATION!$D$3*SIMULATION!$D$17/$H14302/(SIMULATION!$D$17-$I14302)*(((EXP(-$I14302*$J14321))/(1-EXP(-SIMULATION!$D$4*$I14302)))-(EXP(-SIMULATION!$D$17*$J14321)/(1-EXP(-SIMULATION!$D$4*SIMULATION!$D$17))))</f>
        <v>1.0255878616878842</v>
      </c>
      <c r="L14321">
        <v>0.10346046250622146</v>
      </c>
      <c r="M14321">
        <f t="shared" ca="1" si="223"/>
        <v>1.1316956561988794</v>
      </c>
    </row>
    <row r="14322" spans="1:13" x14ac:dyDescent="0.25">
      <c r="A14322" s="9"/>
      <c r="H14322" s="9"/>
      <c r="J14322">
        <v>20</v>
      </c>
      <c r="K14322">
        <f ca="1">SIMULATION!$D$3*SIMULATION!$D$17/$H14302/(SIMULATION!$D$17-$I14302)*(((EXP(-$I14302*$J14322))/(1-EXP(-SIMULATION!$D$4*$I14302)))-(EXP(-SIMULATION!$D$17*$J14322)/(1-EXP(-SIMULATION!$D$4*SIMULATION!$D$17))))</f>
        <v>0.91448829381134755</v>
      </c>
      <c r="L14322">
        <v>-0.10389674470206696</v>
      </c>
      <c r="M14322">
        <f t="shared" ca="1" si="223"/>
        <v>0.81947593701620114</v>
      </c>
    </row>
    <row r="14323" spans="1:13" x14ac:dyDescent="0.25">
      <c r="A14323" s="9"/>
      <c r="H14323" s="9"/>
      <c r="J14323">
        <v>21</v>
      </c>
      <c r="K14323">
        <f ca="1">SIMULATION!$D$3*SIMULATION!$D$17/$H14302/(SIMULATION!$D$17-$I14302)*(((EXP(-$I14302*$J14323))/(1-EXP(-SIMULATION!$D$4*$I14302)))-(EXP(-SIMULATION!$D$17*$J14323)/(1-EXP(-SIMULATION!$D$4*SIMULATION!$D$17))))</f>
        <v>0.81530912663532717</v>
      </c>
      <c r="L14323">
        <v>9.2901214024189882E-2</v>
      </c>
      <c r="M14323">
        <f t="shared" ca="1" si="223"/>
        <v>0.89105233430475095</v>
      </c>
    </row>
    <row r="14324" spans="1:13" x14ac:dyDescent="0.25">
      <c r="A14324" s="9"/>
      <c r="H14324" s="9"/>
      <c r="J14324">
        <v>22</v>
      </c>
      <c r="K14324">
        <f ca="1">SIMULATION!$D$3*SIMULATION!$D$17/$H14302/(SIMULATION!$D$17-$I14302)*(((EXP(-$I14302*$J14324))/(1-EXP(-SIMULATION!$D$4*$I14302)))-(EXP(-SIMULATION!$D$17*$J14324)/(1-EXP(-SIMULATION!$D$4*SIMULATION!$D$17))))</f>
        <v>0.72681275218559005</v>
      </c>
      <c r="L14324">
        <v>-0.15621159167301998</v>
      </c>
      <c r="M14324">
        <f t="shared" ca="1" si="223"/>
        <v>0.61327617531843082</v>
      </c>
    </row>
    <row r="14325" spans="1:13" x14ac:dyDescent="0.25">
      <c r="A14325" s="9"/>
      <c r="H14325" s="9"/>
      <c r="J14325">
        <v>23</v>
      </c>
      <c r="K14325">
        <f ca="1">SIMULATION!$D$3*SIMULATION!$D$17/$H14302/(SIMULATION!$D$17-$I14302)*(((EXP(-$I14302*$J14325))/(1-EXP(-SIMULATION!$D$4*$I14302)))-(EXP(-SIMULATION!$D$17*$J14325)/(1-EXP(-SIMULATION!$D$4*SIMULATION!$D$17))))</f>
        <v>0.64787498361400819</v>
      </c>
      <c r="L14325">
        <v>0.22430723676740452</v>
      </c>
      <c r="M14325">
        <f t="shared" ca="1" si="223"/>
        <v>0.79319803095919394</v>
      </c>
    </row>
    <row r="14326" spans="1:13" x14ac:dyDescent="0.25">
      <c r="A14326" s="9"/>
      <c r="H14326" s="9"/>
      <c r="J14326">
        <v>24</v>
      </c>
      <c r="K14326">
        <f ca="1">SIMULATION!$D$3*SIMULATION!$D$17/$H14302/(SIMULATION!$D$17-$I14302)*(((EXP(-$I14302*$J14326))/(1-EXP(-SIMULATION!$D$4*$I14302)))-(EXP(-SIMULATION!$D$17*$J14326)/(1-EXP(-SIMULATION!$D$4*SIMULATION!$D$17))))</f>
        <v>0.5774803318175582</v>
      </c>
      <c r="L14326">
        <v>-0.43224454778521781</v>
      </c>
      <c r="M14326">
        <f t="shared" ca="1" si="223"/>
        <v>0.32786760693622025</v>
      </c>
    </row>
    <row r="14327" spans="1:13" x14ac:dyDescent="0.25">
      <c r="A14327" s="9">
        <v>574</v>
      </c>
      <c r="B14327" s="2">
        <f ca="1">NORMINV(RAND(),SIMULATION!D7,SIMULATION!D8)</f>
        <v>55.22958680914163</v>
      </c>
      <c r="C14327" s="2">
        <v>2</v>
      </c>
      <c r="D14327" s="2">
        <f ca="1">SIMULATION!$D$11*(1+(SIMULATION!$D$12*LN(1+$C14327)))*(1+(SIMULATION!$D$13*(($B14327/63.5)-1)))</f>
        <v>9.6238860311763545</v>
      </c>
      <c r="E14327" s="2">
        <v>-0.20037312474610655</v>
      </c>
      <c r="F14327" s="2">
        <f ca="1">D14327*(1+E14327)</f>
        <v>7.6955179149091419</v>
      </c>
      <c r="G14327" s="2">
        <v>0.85935051378900118</v>
      </c>
      <c r="H14327" s="9">
        <f>SIMULATION!$D$15*EXP($G$14327)</f>
        <v>521.34318690510599</v>
      </c>
      <c r="I14327" s="2">
        <f ca="1">$F14327/$H14327</f>
        <v>1.4760944629568675E-2</v>
      </c>
      <c r="J14327">
        <v>0</v>
      </c>
      <c r="K14327">
        <f ca="1">SIMULATION!$D$3*SIMULATION!$D$17/$H14327/(SIMULATION!$D$17-$I14327)*(((EXP(-$I14327*$J14327))/(1-EXP(-SIMULATION!$D$4*$I14327)))-(EXP(-SIMULATION!$D$17*$J14327)/(1-EXP(-SIMULATION!$D$4*SIMULATION!$D$17))))</f>
        <v>2.5666325687852551</v>
      </c>
      <c r="L14327">
        <v>-0.1154344154231087</v>
      </c>
      <c r="M14327">
        <f t="shared" ca="1" si="223"/>
        <v>2.2703548386016172</v>
      </c>
    </row>
    <row r="14328" spans="1:13" x14ac:dyDescent="0.25">
      <c r="A14328" s="9"/>
      <c r="H14328" s="9"/>
      <c r="J14328">
        <v>1</v>
      </c>
      <c r="K14328">
        <f ca="1">SIMULATION!$D$3*SIMULATION!$D$17/$H14327/(SIMULATION!$D$17-$I14327)*(((EXP(-$I14327*$J14328))/(1-EXP(-SIMULATION!$D$4*$I14327)))-(EXP(-SIMULATION!$D$17*$J14328)/(1-EXP(-SIMULATION!$D$4*SIMULATION!$D$17))))</f>
        <v>2.9049640929357285</v>
      </c>
      <c r="L14328">
        <v>0.46390149182500745</v>
      </c>
      <c r="M14328">
        <f t="shared" ca="1" si="223"/>
        <v>4.2525812693466927</v>
      </c>
    </row>
    <row r="14329" spans="1:13" x14ac:dyDescent="0.25">
      <c r="A14329" s="9"/>
      <c r="H14329" s="9"/>
      <c r="J14329">
        <v>2</v>
      </c>
      <c r="K14329">
        <f ca="1">SIMULATION!$D$3*SIMULATION!$D$17/$H14327/(SIMULATION!$D$17-$I14327)*(((EXP(-$I14327*$J14329))/(1-EXP(-SIMULATION!$D$4*$I14327)))-(EXP(-SIMULATION!$D$17*$J14329)/(1-EXP(-SIMULATION!$D$4*SIMULATION!$D$17))))</f>
        <v>3.1033099678933578</v>
      </c>
      <c r="L14329">
        <v>0.12931416209321189</v>
      </c>
      <c r="M14329">
        <f t="shared" ca="1" si="223"/>
        <v>3.5046118961069999</v>
      </c>
    </row>
    <row r="14330" spans="1:13" x14ac:dyDescent="0.25">
      <c r="A14330" s="9"/>
      <c r="H14330" s="9"/>
      <c r="J14330">
        <v>3</v>
      </c>
      <c r="K14330">
        <f ca="1">SIMULATION!$D$3*SIMULATION!$D$17/$H14327/(SIMULATION!$D$17-$I14327)*(((EXP(-$I14327*$J14330))/(1-EXP(-SIMULATION!$D$4*$I14327)))-(EXP(-SIMULATION!$D$17*$J14330)/(1-EXP(-SIMULATION!$D$4*SIMULATION!$D$17))))</f>
        <v>3.2122202022520816</v>
      </c>
      <c r="L14330">
        <v>0.488331589166908</v>
      </c>
      <c r="M14330">
        <f t="shared" ca="1" si="223"/>
        <v>4.7808487983718875</v>
      </c>
    </row>
    <row r="14331" spans="1:13" x14ac:dyDescent="0.25">
      <c r="A14331" s="9"/>
      <c r="H14331" s="9"/>
      <c r="J14331">
        <v>4</v>
      </c>
      <c r="K14331">
        <f ca="1">SIMULATION!$D$3*SIMULATION!$D$17/$H14327/(SIMULATION!$D$17-$I14327)*(((EXP(-$I14327*$J14331))/(1-EXP(-SIMULATION!$D$4*$I14327)))-(EXP(-SIMULATION!$D$17*$J14331)/(1-EXP(-SIMULATION!$D$4*SIMULATION!$D$17))))</f>
        <v>3.264084504257502</v>
      </c>
      <c r="L14331">
        <v>-0.2613235209602125</v>
      </c>
      <c r="M14331">
        <f t="shared" ca="1" si="223"/>
        <v>2.4111024488932618</v>
      </c>
    </row>
    <row r="14332" spans="1:13" x14ac:dyDescent="0.25">
      <c r="A14332" s="9"/>
      <c r="H14332" s="9"/>
      <c r="J14332">
        <v>5</v>
      </c>
      <c r="K14332">
        <f ca="1">SIMULATION!$D$3*SIMULATION!$D$17/$H14327/(SIMULATION!$D$17-$I14327)*(((EXP(-$I14327*$J14332))/(1-EXP(-SIMULATION!$D$4*$I14327)))-(EXP(-SIMULATION!$D$17*$J14332)/(1-EXP(-SIMULATION!$D$4*SIMULATION!$D$17))))</f>
        <v>3.2796550789207042</v>
      </c>
      <c r="L14332">
        <v>-0.40709835501760566</v>
      </c>
      <c r="M14332">
        <f t="shared" ca="1" si="223"/>
        <v>1.9445128912669496</v>
      </c>
    </row>
    <row r="14333" spans="1:13" x14ac:dyDescent="0.25">
      <c r="A14333" s="9"/>
      <c r="H14333" s="9"/>
      <c r="J14333">
        <v>6</v>
      </c>
      <c r="K14333">
        <f ca="1">SIMULATION!$D$3*SIMULATION!$D$17/$H14327/(SIMULATION!$D$17-$I14327)*(((EXP(-$I14327*$J14333))/(1-EXP(-SIMULATION!$D$4*$I14327)))-(EXP(-SIMULATION!$D$17*$J14333)/(1-EXP(-SIMULATION!$D$4*SIMULATION!$D$17))))</f>
        <v>3.2722265939052768</v>
      </c>
      <c r="L14333">
        <v>0.16928065334963954</v>
      </c>
      <c r="M14333">
        <f t="shared" ca="1" si="223"/>
        <v>3.8261512496296279</v>
      </c>
    </row>
    <row r="14334" spans="1:13" x14ac:dyDescent="0.25">
      <c r="A14334" s="9"/>
      <c r="H14334" s="9"/>
      <c r="J14334">
        <v>7</v>
      </c>
      <c r="K14334">
        <f ca="1">SIMULATION!$D$3*SIMULATION!$D$17/$H14327/(SIMULATION!$D$17-$I14327)*(((EXP(-$I14327*$J14334))/(1-EXP(-SIMULATION!$D$4*$I14327)))-(EXP(-SIMULATION!$D$17*$J14334)/(1-EXP(-SIMULATION!$D$4*SIMULATION!$D$17))))</f>
        <v>3.2503148023020243</v>
      </c>
      <c r="L14334">
        <v>0.30895871624040111</v>
      </c>
      <c r="M14334">
        <f t="shared" ca="1" si="223"/>
        <v>4.254527890998431</v>
      </c>
    </row>
    <row r="14335" spans="1:13" x14ac:dyDescent="0.25">
      <c r="A14335" s="9"/>
      <c r="H14335" s="9"/>
      <c r="J14335">
        <v>8</v>
      </c>
      <c r="K14335">
        <f ca="1">SIMULATION!$D$3*SIMULATION!$D$17/$H14327/(SIMULATION!$D$17-$I14327)*(((EXP(-$I14327*$J14335))/(1-EXP(-SIMULATION!$D$4*$I14327)))-(EXP(-SIMULATION!$D$17*$J14335)/(1-EXP(-SIMULATION!$D$4*SIMULATION!$D$17))))</f>
        <v>3.2193730683029518</v>
      </c>
      <c r="L14335">
        <v>2.0436236733246401E-2</v>
      </c>
      <c r="M14335">
        <f t="shared" ca="1" si="223"/>
        <v>3.2851649384594288</v>
      </c>
    </row>
    <row r="14336" spans="1:13" x14ac:dyDescent="0.25">
      <c r="A14336" s="9"/>
      <c r="H14336" s="9"/>
      <c r="J14336">
        <v>9</v>
      </c>
      <c r="K14336">
        <f ca="1">SIMULATION!$D$3*SIMULATION!$D$17/$H14327/(SIMULATION!$D$17-$I14327)*(((EXP(-$I14327*$J14336))/(1-EXP(-SIMULATION!$D$4*$I14327)))-(EXP(-SIMULATION!$D$17*$J14336)/(1-EXP(-SIMULATION!$D$4*SIMULATION!$D$17))))</f>
        <v>3.1828923577093056</v>
      </c>
      <c r="L14336">
        <v>-0.6703558750965013</v>
      </c>
      <c r="M14336">
        <f t="shared" ca="1" si="223"/>
        <v>1.0492217659191179</v>
      </c>
    </row>
    <row r="14337" spans="1:13" x14ac:dyDescent="0.25">
      <c r="A14337" s="9"/>
      <c r="H14337" s="9"/>
      <c r="J14337">
        <v>10</v>
      </c>
      <c r="K14337">
        <f ca="1">SIMULATION!$D$3*SIMULATION!$D$17/$H14327/(SIMULATION!$D$17-$I14327)*(((EXP(-$I14327*$J14337))/(1-EXP(-SIMULATION!$D$4*$I14327)))-(EXP(-SIMULATION!$D$17*$J14337)/(1-EXP(-SIMULATION!$D$4*SIMULATION!$D$17))))</f>
        <v>3.1431061377501863</v>
      </c>
      <c r="L14337">
        <v>-0.30844092799131523</v>
      </c>
      <c r="M14337">
        <f t="shared" ca="1" si="223"/>
        <v>2.1736435638473202</v>
      </c>
    </row>
    <row r="14338" spans="1:13" x14ac:dyDescent="0.25">
      <c r="A14338" s="9"/>
      <c r="H14338" s="9"/>
      <c r="J14338">
        <v>11</v>
      </c>
      <c r="K14338">
        <f ca="1">SIMULATION!$D$3*SIMULATION!$D$17/$H14327/(SIMULATION!$D$17-$I14327)*(((EXP(-$I14327*$J14338))/(1-EXP(-SIMULATION!$D$4*$I14327)))-(EXP(-SIMULATION!$D$17*$J14338)/(1-EXP(-SIMULATION!$D$4*SIMULATION!$D$17))))</f>
        <v>3.1014420932078948</v>
      </c>
      <c r="L14338">
        <v>-0.16588649952012896</v>
      </c>
      <c r="M14338">
        <f t="shared" ca="1" si="223"/>
        <v>2.5869547209012556</v>
      </c>
    </row>
    <row r="14339" spans="1:13" x14ac:dyDescent="0.25">
      <c r="A14339" s="9"/>
      <c r="H14339" s="9"/>
      <c r="J14339">
        <v>12</v>
      </c>
      <c r="K14339">
        <f ca="1">SIMULATION!$D$3*SIMULATION!$D$17/$H14327/(SIMULATION!$D$17-$I14327)*(((EXP(-$I14327*$J14339))/(1-EXP(-SIMULATION!$D$4*$I14327)))-(EXP(-SIMULATION!$D$17*$J14339)/(1-EXP(-SIMULATION!$D$4*SIMULATION!$D$17))))</f>
        <v>3.0588115962979217</v>
      </c>
      <c r="L14339">
        <v>0.17942573235031839</v>
      </c>
      <c r="M14339">
        <f t="shared" ref="M14339:M14402" ca="1" si="224">$K14339*(1+$L14339)</f>
        <v>3.6076411070853225</v>
      </c>
    </row>
    <row r="14340" spans="1:13" x14ac:dyDescent="0.25">
      <c r="A14340" s="9"/>
      <c r="H14340" s="9"/>
      <c r="J14340">
        <v>13</v>
      </c>
      <c r="K14340">
        <f ca="1">SIMULATION!$D$3*SIMULATION!$D$17/$H14327/(SIMULATION!$D$17-$I14327)*(((EXP(-$I14327*$J14340))/(1-EXP(-SIMULATION!$D$4*$I14327)))-(EXP(-SIMULATION!$D$17*$J14340)/(1-EXP(-SIMULATION!$D$4*SIMULATION!$D$17))))</f>
        <v>3.015795205227636</v>
      </c>
      <c r="L14340">
        <v>-0.1154661026608696</v>
      </c>
      <c r="M14340">
        <f t="shared" ca="1" si="224"/>
        <v>2.6675730864566631</v>
      </c>
    </row>
    <row r="14341" spans="1:13" x14ac:dyDescent="0.25">
      <c r="A14341" s="9"/>
      <c r="H14341" s="9"/>
      <c r="J14341">
        <v>14</v>
      </c>
      <c r="K14341">
        <f ca="1">SIMULATION!$D$3*SIMULATION!$D$17/$H14327/(SIMULATION!$D$17-$I14327)*(((EXP(-$I14327*$J14341))/(1-EXP(-SIMULATION!$D$4*$I14327)))-(EXP(-SIMULATION!$D$17*$J14341)/(1-EXP(-SIMULATION!$D$4*SIMULATION!$D$17))))</f>
        <v>2.972761535419512</v>
      </c>
      <c r="L14341">
        <v>-1.0915202313252065E-2</v>
      </c>
      <c r="M14341">
        <f t="shared" ca="1" si="224"/>
        <v>2.9403132418313542</v>
      </c>
    </row>
    <row r="14342" spans="1:13" x14ac:dyDescent="0.25">
      <c r="A14342" s="9"/>
      <c r="H14342" s="9"/>
      <c r="J14342">
        <v>15</v>
      </c>
      <c r="K14342">
        <f ca="1">SIMULATION!$D$3*SIMULATION!$D$17/$H14327/(SIMULATION!$D$17-$I14327)*(((EXP(-$I14327*$J14342))/(1-EXP(-SIMULATION!$D$4*$I14327)))-(EXP(-SIMULATION!$D$17*$J14342)/(1-EXP(-SIMULATION!$D$4*SIMULATION!$D$17))))</f>
        <v>2.9299434343314363</v>
      </c>
      <c r="L14342">
        <v>-4.4106383721754475E-2</v>
      </c>
      <c r="M14342">
        <f t="shared" ca="1" si="224"/>
        <v>2.8007142249337789</v>
      </c>
    </row>
    <row r="14343" spans="1:13" x14ac:dyDescent="0.25">
      <c r="A14343" s="9"/>
      <c r="H14343" s="9"/>
      <c r="J14343">
        <v>16</v>
      </c>
      <c r="K14343">
        <f ca="1">SIMULATION!$D$3*SIMULATION!$D$17/$H14327/(SIMULATION!$D$17-$I14327)*(((EXP(-$I14327*$J14343))/(1-EXP(-SIMULATION!$D$4*$I14327)))-(EXP(-SIMULATION!$D$17*$J14343)/(1-EXP(-SIMULATION!$D$4*SIMULATION!$D$17))))</f>
        <v>2.8874867953964385</v>
      </c>
      <c r="L14343">
        <v>0.27537476920864101</v>
      </c>
      <c r="M14343">
        <f t="shared" ca="1" si="224"/>
        <v>3.6826278052717312</v>
      </c>
    </row>
    <row r="14344" spans="1:13" x14ac:dyDescent="0.25">
      <c r="A14344" s="9"/>
      <c r="H14344" s="9"/>
      <c r="J14344">
        <v>17</v>
      </c>
      <c r="K14344">
        <f ca="1">SIMULATION!$D$3*SIMULATION!$D$17/$H14327/(SIMULATION!$D$17-$I14327)*(((EXP(-$I14327*$J14344))/(1-EXP(-SIMULATION!$D$4*$I14327)))-(EXP(-SIMULATION!$D$17*$J14344)/(1-EXP(-SIMULATION!$D$4*SIMULATION!$D$17))))</f>
        <v>2.8454818384566947</v>
      </c>
      <c r="L14344">
        <v>2.083170817099329E-2</v>
      </c>
      <c r="M14344">
        <f t="shared" ca="1" si="224"/>
        <v>2.9047580857212858</v>
      </c>
    </row>
    <row r="14345" spans="1:13" x14ac:dyDescent="0.25">
      <c r="A14345" s="9"/>
      <c r="H14345" s="9"/>
      <c r="J14345">
        <v>18</v>
      </c>
      <c r="K14345">
        <f ca="1">SIMULATION!$D$3*SIMULATION!$D$17/$H14327/(SIMULATION!$D$17-$I14327)*(((EXP(-$I14327*$J14345))/(1-EXP(-SIMULATION!$D$4*$I14327)))-(EXP(-SIMULATION!$D$17*$J14345)/(1-EXP(-SIMULATION!$D$4*SIMULATION!$D$17))))</f>
        <v>2.8039831543120273</v>
      </c>
      <c r="L14345">
        <v>0.13743182693997194</v>
      </c>
      <c r="M14345">
        <f t="shared" ca="1" si="224"/>
        <v>3.1893396819180344</v>
      </c>
    </row>
    <row r="14346" spans="1:13" x14ac:dyDescent="0.25">
      <c r="A14346" s="9"/>
      <c r="H14346" s="9"/>
      <c r="J14346">
        <v>19</v>
      </c>
      <c r="K14346">
        <f ca="1">SIMULATION!$D$3*SIMULATION!$D$17/$H14327/(SIMULATION!$D$17-$I14327)*(((EXP(-$I14327*$J14346))/(1-EXP(-SIMULATION!$D$4*$I14327)))-(EXP(-SIMULATION!$D$17*$J14346)/(1-EXP(-SIMULATION!$D$4*SIMULATION!$D$17))))</f>
        <v>2.7630225490506466</v>
      </c>
      <c r="L14346">
        <v>0.15465327292858205</v>
      </c>
      <c r="M14346">
        <f t="shared" ca="1" si="224"/>
        <v>3.1903330294368031</v>
      </c>
    </row>
    <row r="14347" spans="1:13" x14ac:dyDescent="0.25">
      <c r="A14347" s="9"/>
      <c r="H14347" s="9"/>
      <c r="J14347">
        <v>20</v>
      </c>
      <c r="K14347">
        <f ca="1">SIMULATION!$D$3*SIMULATION!$D$17/$H14327/(SIMULATION!$D$17-$I14327)*(((EXP(-$I14327*$J14347))/(1-EXP(-SIMULATION!$D$4*$I14327)))-(EXP(-SIMULATION!$D$17*$J14347)/(1-EXP(-SIMULATION!$D$4*SIMULATION!$D$17))))</f>
        <v>2.7226172743158616</v>
      </c>
      <c r="L14347">
        <v>5.0140515366895816E-2</v>
      </c>
      <c r="M14347">
        <f t="shared" ca="1" si="224"/>
        <v>2.8591307075968722</v>
      </c>
    </row>
    <row r="14348" spans="1:13" x14ac:dyDescent="0.25">
      <c r="A14348" s="9"/>
      <c r="H14348" s="9"/>
      <c r="J14348">
        <v>21</v>
      </c>
      <c r="K14348">
        <f ca="1">SIMULATION!$D$3*SIMULATION!$D$17/$H14327/(SIMULATION!$D$17-$I14327)*(((EXP(-$I14327*$J14348))/(1-EXP(-SIMULATION!$D$4*$I14327)))-(EXP(-SIMULATION!$D$17*$J14348)/(1-EXP(-SIMULATION!$D$4*SIMULATION!$D$17))))</f>
        <v>2.6827753007786925</v>
      </c>
      <c r="L14348">
        <v>0.36552978519189844</v>
      </c>
      <c r="M14348">
        <f t="shared" ca="1" si="224"/>
        <v>3.6634095801904585</v>
      </c>
    </row>
    <row r="14349" spans="1:13" x14ac:dyDescent="0.25">
      <c r="A14349" s="9"/>
      <c r="H14349" s="9"/>
      <c r="J14349">
        <v>22</v>
      </c>
      <c r="K14349">
        <f ca="1">SIMULATION!$D$3*SIMULATION!$D$17/$H14327/(SIMULATION!$D$17-$I14327)*(((EXP(-$I14327*$J14349))/(1-EXP(-SIMULATION!$D$4*$I14327)))-(EXP(-SIMULATION!$D$17*$J14349)/(1-EXP(-SIMULATION!$D$4*SIMULATION!$D$17))))</f>
        <v>2.6434986968350338</v>
      </c>
      <c r="L14349">
        <v>-0.35831312860391046</v>
      </c>
      <c r="M14349">
        <f t="shared" ca="1" si="224"/>
        <v>1.6962984083117125</v>
      </c>
    </row>
    <row r="14350" spans="1:13" x14ac:dyDescent="0.25">
      <c r="A14350" s="9"/>
      <c r="H14350" s="9"/>
      <c r="J14350">
        <v>23</v>
      </c>
      <c r="K14350">
        <f ca="1">SIMULATION!$D$3*SIMULATION!$D$17/$H14327/(SIMULATION!$D$17-$I14327)*(((EXP(-$I14327*$J14350))/(1-EXP(-SIMULATION!$D$4*$I14327)))-(EXP(-SIMULATION!$D$17*$J14350)/(1-EXP(-SIMULATION!$D$4*SIMULATION!$D$17))))</f>
        <v>2.6047857930945684</v>
      </c>
      <c r="L14350">
        <v>-0.30969451606956289</v>
      </c>
      <c r="M14350">
        <f t="shared" ca="1" si="224"/>
        <v>1.7980979174372735</v>
      </c>
    </row>
    <row r="14351" spans="1:13" x14ac:dyDescent="0.25">
      <c r="A14351" s="9"/>
      <c r="H14351" s="9"/>
      <c r="J14351">
        <v>24</v>
      </c>
      <c r="K14351">
        <f ca="1">SIMULATION!$D$3*SIMULATION!$D$17/$H14327/(SIMULATION!$D$17-$I14327)*(((EXP(-$I14327*$J14351))/(1-EXP(-SIMULATION!$D$4*$I14327)))-(EXP(-SIMULATION!$D$17*$J14351)/(1-EXP(-SIMULATION!$D$4*SIMULATION!$D$17))))</f>
        <v>2.5666325687852551</v>
      </c>
      <c r="L14351">
        <v>0.11639335094890454</v>
      </c>
      <c r="M14351">
        <f t="shared" ca="1" si="224"/>
        <v>2.865371534120766</v>
      </c>
    </row>
    <row r="14352" spans="1:13" x14ac:dyDescent="0.25">
      <c r="A14352" s="9">
        <v>575</v>
      </c>
      <c r="B14352" s="2">
        <f ca="1">NORMINV(RAND(),SIMULATION!D7,SIMULATION!D8)</f>
        <v>72.203524420709229</v>
      </c>
      <c r="C14352" s="2">
        <v>2</v>
      </c>
      <c r="D14352" s="2">
        <f ca="1">SIMULATION!$D$11*(1+(SIMULATION!$D$12*LN(1+$C14352)))*(1+(SIMULATION!$D$13*(($B14352/63.5)-1)))</f>
        <v>10.884400125377699</v>
      </c>
      <c r="E14352" s="2">
        <v>-9.2364027070963334E-2</v>
      </c>
      <c r="F14352" s="2">
        <f ca="1">D14352*(1+E14352)</f>
        <v>9.8790730975461152</v>
      </c>
      <c r="G14352" s="2">
        <v>0.62156424731747129</v>
      </c>
      <c r="H14352" s="9">
        <f>SIMULATION!$D$15*EXP($G$14352)</f>
        <v>411.01194054704428</v>
      </c>
      <c r="I14352" s="2">
        <f ca="1">$F14352/$H14352</f>
        <v>2.4035975899866491E-2</v>
      </c>
      <c r="J14352">
        <v>0</v>
      </c>
      <c r="K14352">
        <f ca="1">SIMULATION!$D$3*SIMULATION!$D$17/$H14352/(SIMULATION!$D$17-$I14352)*(((EXP(-$I14352*$J14352))/(1-EXP(-SIMULATION!$D$4*$I14352)))-(EXP(-SIMULATION!$D$17*$J14352)/(1-EXP(-SIMULATION!$D$4*SIMULATION!$D$17))))</f>
        <v>1.8124794565685631</v>
      </c>
      <c r="L14352">
        <v>0.28375571224114154</v>
      </c>
      <c r="M14352">
        <f t="shared" ca="1" si="224"/>
        <v>2.3267808556896132</v>
      </c>
    </row>
    <row r="14353" spans="1:13" x14ac:dyDescent="0.25">
      <c r="A14353" s="9"/>
      <c r="H14353" s="9"/>
      <c r="J14353">
        <v>1</v>
      </c>
      <c r="K14353">
        <f ca="1">SIMULATION!$D$3*SIMULATION!$D$17/$H14352/(SIMULATION!$D$17-$I14352)*(((EXP(-$I14352*$J14353))/(1-EXP(-SIMULATION!$D$4*$I14352)))-(EXP(-SIMULATION!$D$17*$J14353)/(1-EXP(-SIMULATION!$D$4*SIMULATION!$D$17))))</f>
        <v>2.2439277737415209</v>
      </c>
      <c r="L14353">
        <v>0.3226218018766811</v>
      </c>
      <c r="M14353">
        <f t="shared" ca="1" si="224"/>
        <v>2.9678677953871397</v>
      </c>
    </row>
    <row r="14354" spans="1:13" x14ac:dyDescent="0.25">
      <c r="A14354" s="9"/>
      <c r="H14354" s="9"/>
      <c r="J14354">
        <v>2</v>
      </c>
      <c r="K14354">
        <f ca="1">SIMULATION!$D$3*SIMULATION!$D$17/$H14352/(SIMULATION!$D$17-$I14352)*(((EXP(-$I14352*$J14354))/(1-EXP(-SIMULATION!$D$4*$I14352)))-(EXP(-SIMULATION!$D$17*$J14354)/(1-EXP(-SIMULATION!$D$4*SIMULATION!$D$17))))</f>
        <v>2.494702850539158</v>
      </c>
      <c r="L14354">
        <v>-0.2136559540137021</v>
      </c>
      <c r="M14354">
        <f t="shared" ca="1" si="224"/>
        <v>1.9616947330265122</v>
      </c>
    </row>
    <row r="14355" spans="1:13" x14ac:dyDescent="0.25">
      <c r="A14355" s="9"/>
      <c r="H14355" s="9"/>
      <c r="J14355">
        <v>3</v>
      </c>
      <c r="K14355">
        <f ca="1">SIMULATION!$D$3*SIMULATION!$D$17/$H14352/(SIMULATION!$D$17-$I14352)*(((EXP(-$I14352*$J14355))/(1-EXP(-SIMULATION!$D$4*$I14352)))-(EXP(-SIMULATION!$D$17*$J14355)/(1-EXP(-SIMULATION!$D$4*SIMULATION!$D$17))))</f>
        <v>2.630308666387438</v>
      </c>
      <c r="L14355">
        <v>-0.11315888149053777</v>
      </c>
      <c r="M14355">
        <f t="shared" ca="1" si="224"/>
        <v>2.3326658797241673</v>
      </c>
    </row>
    <row r="14356" spans="1:13" x14ac:dyDescent="0.25">
      <c r="A14356" s="9"/>
      <c r="H14356" s="9"/>
      <c r="J14356">
        <v>4</v>
      </c>
      <c r="K14356">
        <f ca="1">SIMULATION!$D$3*SIMULATION!$D$17/$H14352/(SIMULATION!$D$17-$I14352)*(((EXP(-$I14352*$J14356))/(1-EXP(-SIMULATION!$D$4*$I14352)))-(EXP(-SIMULATION!$D$17*$J14356)/(1-EXP(-SIMULATION!$D$4*SIMULATION!$D$17))))</f>
        <v>2.692707261572088</v>
      </c>
      <c r="L14356">
        <v>-0.19509316868087559</v>
      </c>
      <c r="M14356">
        <f t="shared" ca="1" si="224"/>
        <v>2.167378469581986</v>
      </c>
    </row>
    <row r="14357" spans="1:13" x14ac:dyDescent="0.25">
      <c r="A14357" s="9"/>
      <c r="H14357" s="9"/>
      <c r="J14357">
        <v>5</v>
      </c>
      <c r="K14357">
        <f ca="1">SIMULATION!$D$3*SIMULATION!$D$17/$H14352/(SIMULATION!$D$17-$I14352)*(((EXP(-$I14352*$J14357))/(1-EXP(-SIMULATION!$D$4*$I14352)))-(EXP(-SIMULATION!$D$17*$J14357)/(1-EXP(-SIMULATION!$D$4*SIMULATION!$D$17))))</f>
        <v>2.7087747746371691</v>
      </c>
      <c r="L14357">
        <v>0.13640541284512742</v>
      </c>
      <c r="M14357">
        <f t="shared" ca="1" si="224"/>
        <v>3.0782663160760189</v>
      </c>
    </row>
    <row r="14358" spans="1:13" x14ac:dyDescent="0.25">
      <c r="A14358" s="9"/>
      <c r="H14358" s="9"/>
      <c r="J14358">
        <v>6</v>
      </c>
      <c r="K14358">
        <f ca="1">SIMULATION!$D$3*SIMULATION!$D$17/$H14352/(SIMULATION!$D$17-$I14352)*(((EXP(-$I14352*$J14358))/(1-EXP(-SIMULATION!$D$4*$I14352)))-(EXP(-SIMULATION!$D$17*$J14358)/(1-EXP(-SIMULATION!$D$4*SIMULATION!$D$17))))</f>
        <v>2.6957202682506742</v>
      </c>
      <c r="L14358">
        <v>-0.37548165035724934</v>
      </c>
      <c r="M14358">
        <f t="shared" ca="1" si="224"/>
        <v>1.6835267730264241</v>
      </c>
    </row>
    <row r="14359" spans="1:13" x14ac:dyDescent="0.25">
      <c r="A14359" s="9"/>
      <c r="H14359" s="9"/>
      <c r="J14359">
        <v>7</v>
      </c>
      <c r="K14359">
        <f ca="1">SIMULATION!$D$3*SIMULATION!$D$17/$H14352/(SIMULATION!$D$17-$I14352)*(((EXP(-$I14352*$J14359))/(1-EXP(-SIMULATION!$D$4*$I14352)))-(EXP(-SIMULATION!$D$17*$J14359)/(1-EXP(-SIMULATION!$D$4*SIMULATION!$D$17))))</f>
        <v>2.6645582363825686</v>
      </c>
      <c r="L14359">
        <v>-0.36753465697253818</v>
      </c>
      <c r="M14359">
        <f t="shared" ca="1" si="224"/>
        <v>1.6852407389903499</v>
      </c>
    </row>
    <row r="14360" spans="1:13" x14ac:dyDescent="0.25">
      <c r="A14360" s="9"/>
      <c r="H14360" s="9"/>
      <c r="J14360">
        <v>8</v>
      </c>
      <c r="K14360">
        <f ca="1">SIMULATION!$D$3*SIMULATION!$D$17/$H14352/(SIMULATION!$D$17-$I14352)*(((EXP(-$I14352*$J14360))/(1-EXP(-SIMULATION!$D$4*$I14352)))-(EXP(-SIMULATION!$D$17*$J14360)/(1-EXP(-SIMULATION!$D$4*SIMULATION!$D$17))))</f>
        <v>2.6223338634085902</v>
      </c>
      <c r="L14360">
        <v>-0.25254544957943692</v>
      </c>
      <c r="M14360">
        <f t="shared" ca="1" si="224"/>
        <v>1.960075378926686</v>
      </c>
    </row>
    <row r="14361" spans="1:13" x14ac:dyDescent="0.25">
      <c r="A14361" s="9"/>
      <c r="H14361" s="9"/>
      <c r="J14361">
        <v>9</v>
      </c>
      <c r="K14361">
        <f ca="1">SIMULATION!$D$3*SIMULATION!$D$17/$H14352/(SIMULATION!$D$17-$I14352)*(((EXP(-$I14352*$J14361))/(1-EXP(-SIMULATION!$D$4*$I14352)))-(EXP(-SIMULATION!$D$17*$J14361)/(1-EXP(-SIMULATION!$D$4*SIMULATION!$D$17))))</f>
        <v>2.5735490165549417</v>
      </c>
      <c r="L14361">
        <v>3.0498142913730378E-2</v>
      </c>
      <c r="M14361">
        <f t="shared" ca="1" si="224"/>
        <v>2.6520374822573243</v>
      </c>
    </row>
    <row r="14362" spans="1:13" x14ac:dyDescent="0.25">
      <c r="A14362" s="9"/>
      <c r="H14362" s="9"/>
      <c r="J14362">
        <v>10</v>
      </c>
      <c r="K14362">
        <f ca="1">SIMULATION!$D$3*SIMULATION!$D$17/$H14352/(SIMULATION!$D$17-$I14352)*(((EXP(-$I14352*$J14362))/(1-EXP(-SIMULATION!$D$4*$I14352)))-(EXP(-SIMULATION!$D$17*$J14362)/(1-EXP(-SIMULATION!$D$4*SIMULATION!$D$17))))</f>
        <v>2.521076049045532</v>
      </c>
      <c r="L14362">
        <v>0.18437012519620202</v>
      </c>
      <c r="M14362">
        <f t="shared" ca="1" si="224"/>
        <v>2.9858871558372031</v>
      </c>
    </row>
    <row r="14363" spans="1:13" x14ac:dyDescent="0.25">
      <c r="A14363" s="9"/>
      <c r="H14363" s="9"/>
      <c r="J14363">
        <v>11</v>
      </c>
      <c r="K14363">
        <f ca="1">SIMULATION!$D$3*SIMULATION!$D$17/$H14352/(SIMULATION!$D$17-$I14352)*(((EXP(-$I14352*$J14363))/(1-EXP(-SIMULATION!$D$4*$I14352)))-(EXP(-SIMULATION!$D$17*$J14363)/(1-EXP(-SIMULATION!$D$4*SIMULATION!$D$17))))</f>
        <v>2.4667433800899148</v>
      </c>
      <c r="L14363">
        <v>0.12982226325627058</v>
      </c>
      <c r="M14363">
        <f t="shared" ca="1" si="224"/>
        <v>2.7869815885656108</v>
      </c>
    </row>
    <row r="14364" spans="1:13" x14ac:dyDescent="0.25">
      <c r="A14364" s="9"/>
      <c r="H14364" s="9"/>
      <c r="J14364">
        <v>12</v>
      </c>
      <c r="K14364">
        <f ca="1">SIMULATION!$D$3*SIMULATION!$D$17/$H14352/(SIMULATION!$D$17-$I14352)*(((EXP(-$I14352*$J14364))/(1-EXP(-SIMULATION!$D$4*$I14352)))-(EXP(-SIMULATION!$D$17*$J14364)/(1-EXP(-SIMULATION!$D$4*SIMULATION!$D$17))))</f>
        <v>2.4117107416750287</v>
      </c>
      <c r="L14364">
        <v>0.41315177527591757</v>
      </c>
      <c r="M14364">
        <f t="shared" ca="1" si="224"/>
        <v>3.4081133160500667</v>
      </c>
    </row>
    <row r="14365" spans="1:13" x14ac:dyDescent="0.25">
      <c r="A14365" s="9"/>
      <c r="H14365" s="9"/>
      <c r="J14365">
        <v>13</v>
      </c>
      <c r="K14365">
        <f ca="1">SIMULATION!$D$3*SIMULATION!$D$17/$H14352/(SIMULATION!$D$17-$I14352)*(((EXP(-$I14352*$J14365))/(1-EXP(-SIMULATION!$D$4*$I14352)))-(EXP(-SIMULATION!$D$17*$J14365)/(1-EXP(-SIMULATION!$D$4*SIMULATION!$D$17))))</f>
        <v>2.356709638906902</v>
      </c>
      <c r="L14365">
        <v>0.4916368694432251</v>
      </c>
      <c r="M14365">
        <f t="shared" ca="1" si="224"/>
        <v>3.5153549879657651</v>
      </c>
    </row>
    <row r="14366" spans="1:13" x14ac:dyDescent="0.25">
      <c r="A14366" s="9"/>
      <c r="H14366" s="9"/>
      <c r="J14366">
        <v>14</v>
      </c>
      <c r="K14366">
        <f ca="1">SIMULATION!$D$3*SIMULATION!$D$17/$H14352/(SIMULATION!$D$17-$I14352)*(((EXP(-$I14352*$J14366))/(1-EXP(-SIMULATION!$D$4*$I14352)))-(EXP(-SIMULATION!$D$17*$J14366)/(1-EXP(-SIMULATION!$D$4*SIMULATION!$D$17))))</f>
        <v>2.3021974360872557</v>
      </c>
      <c r="L14366">
        <v>0.14864009026708147</v>
      </c>
      <c r="M14366">
        <f t="shared" ca="1" si="224"/>
        <v>2.6443962707999087</v>
      </c>
    </row>
    <row r="14367" spans="1:13" x14ac:dyDescent="0.25">
      <c r="A14367" s="9"/>
      <c r="H14367" s="9"/>
      <c r="J14367">
        <v>15</v>
      </c>
      <c r="K14367">
        <f ca="1">SIMULATION!$D$3*SIMULATION!$D$17/$H14352/(SIMULATION!$D$17-$I14352)*(((EXP(-$I14352*$J14367))/(1-EXP(-SIMULATION!$D$4*$I14352)))-(EXP(-SIMULATION!$D$17*$J14367)/(1-EXP(-SIMULATION!$D$4*SIMULATION!$D$17))))</f>
        <v>2.2484560922244547</v>
      </c>
      <c r="L14367">
        <v>-5.4887891804261874E-2</v>
      </c>
      <c r="M14367">
        <f t="shared" ca="1" si="224"/>
        <v>2.1250430775078053</v>
      </c>
    </row>
    <row r="14368" spans="1:13" x14ac:dyDescent="0.25">
      <c r="A14368" s="9"/>
      <c r="H14368" s="9"/>
      <c r="J14368">
        <v>16</v>
      </c>
      <c r="K14368">
        <f ca="1">SIMULATION!$D$3*SIMULATION!$D$17/$H14352/(SIMULATION!$D$17-$I14352)*(((EXP(-$I14352*$J14368))/(1-EXP(-SIMULATION!$D$4*$I14352)))-(EXP(-SIMULATION!$D$17*$J14368)/(1-EXP(-SIMULATION!$D$4*SIMULATION!$D$17))))</f>
        <v>2.1956554267147514</v>
      </c>
      <c r="L14368">
        <v>-0.30800925581936778</v>
      </c>
      <c r="M14368">
        <f t="shared" ca="1" si="224"/>
        <v>1.5193732326965845</v>
      </c>
    </row>
    <row r="14369" spans="1:13" x14ac:dyDescent="0.25">
      <c r="A14369" s="9"/>
      <c r="H14369" s="9"/>
      <c r="J14369">
        <v>17</v>
      </c>
      <c r="K14369">
        <f ca="1">SIMULATION!$D$3*SIMULATION!$D$17/$H14352/(SIMULATION!$D$17-$I14352)*(((EXP(-$I14352*$J14369))/(1-EXP(-SIMULATION!$D$4*$I14352)))-(EXP(-SIMULATION!$D$17*$J14369)/(1-EXP(-SIMULATION!$D$4*SIMULATION!$D$17))))</f>
        <v>2.1438936552483185</v>
      </c>
      <c r="L14369">
        <v>-9.7305217416128784E-2</v>
      </c>
      <c r="M14369">
        <f t="shared" ca="1" si="224"/>
        <v>1.9352816170073219</v>
      </c>
    </row>
    <row r="14370" spans="1:13" x14ac:dyDescent="0.25">
      <c r="A14370" s="9"/>
      <c r="H14370" s="9"/>
      <c r="J14370">
        <v>18</v>
      </c>
      <c r="K14370">
        <f ca="1">SIMULATION!$D$3*SIMULATION!$D$17/$H14352/(SIMULATION!$D$17-$I14352)*(((EXP(-$I14352*$J14370))/(1-EXP(-SIMULATION!$D$4*$I14352)))-(EXP(-SIMULATION!$D$17*$J14370)/(1-EXP(-SIMULATION!$D$4*SIMULATION!$D$17))))</f>
        <v>2.093223360072646</v>
      </c>
      <c r="L14370">
        <v>0.20498651910261453</v>
      </c>
      <c r="M14370">
        <f t="shared" ca="1" si="224"/>
        <v>2.5223059303582165</v>
      </c>
    </row>
    <row r="14371" spans="1:13" x14ac:dyDescent="0.25">
      <c r="A14371" s="9"/>
      <c r="H14371" s="9"/>
      <c r="J14371">
        <v>19</v>
      </c>
      <c r="K14371">
        <f ca="1">SIMULATION!$D$3*SIMULATION!$D$17/$H14352/(SIMULATION!$D$17-$I14352)*(((EXP(-$I14352*$J14371))/(1-EXP(-SIMULATION!$D$4*$I14352)))-(EXP(-SIMULATION!$D$17*$J14371)/(1-EXP(-SIMULATION!$D$4*SIMULATION!$D$17))))</f>
        <v>2.043668126384103</v>
      </c>
      <c r="L14371">
        <v>0.12911940703885169</v>
      </c>
      <c r="M14371">
        <f t="shared" ca="1" si="224"/>
        <v>2.3075453430470194</v>
      </c>
    </row>
    <row r="14372" spans="1:13" x14ac:dyDescent="0.25">
      <c r="A14372" s="9"/>
      <c r="H14372" s="9"/>
      <c r="J14372">
        <v>20</v>
      </c>
      <c r="K14372">
        <f ca="1">SIMULATION!$D$3*SIMULATION!$D$17/$H14352/(SIMULATION!$D$17-$I14352)*(((EXP(-$I14352*$J14372))/(1-EXP(-SIMULATION!$D$4*$I14352)))-(EXP(-SIMULATION!$D$17*$J14372)/(1-EXP(-SIMULATION!$D$4*SIMULATION!$D$17))))</f>
        <v>1.995233197489956</v>
      </c>
      <c r="L14372">
        <v>-0.20422914220460797</v>
      </c>
      <c r="M14372">
        <f t="shared" ca="1" si="224"/>
        <v>1.5877484330684251</v>
      </c>
    </row>
    <row r="14373" spans="1:13" x14ac:dyDescent="0.25">
      <c r="A14373" s="9"/>
      <c r="H14373" s="9"/>
      <c r="J14373">
        <v>21</v>
      </c>
      <c r="K14373">
        <f ca="1">SIMULATION!$D$3*SIMULATION!$D$17/$H14352/(SIMULATION!$D$17-$I14352)*(((EXP(-$I14352*$J14373))/(1-EXP(-SIMULATION!$D$4*$I14352)))-(EXP(-SIMULATION!$D$17*$J14373)/(1-EXP(-SIMULATION!$D$4*SIMULATION!$D$17))))</f>
        <v>1.9479122971920177</v>
      </c>
      <c r="L14373">
        <v>0.1396560962236271</v>
      </c>
      <c r="M14373">
        <f t="shared" ca="1" si="224"/>
        <v>2.2199501244038524</v>
      </c>
    </row>
    <row r="14374" spans="1:13" x14ac:dyDescent="0.25">
      <c r="A14374" s="9"/>
      <c r="H14374" s="9"/>
      <c r="J14374">
        <v>22</v>
      </c>
      <c r="K14374">
        <f ca="1">SIMULATION!$D$3*SIMULATION!$D$17/$H14352/(SIMULATION!$D$17-$I14352)*(((EXP(-$I14352*$J14374))/(1-EXP(-SIMULATION!$D$4*$I14352)))-(EXP(-SIMULATION!$D$17*$J14374)/(1-EXP(-SIMULATION!$D$4*SIMULATION!$D$17))))</f>
        <v>1.9016919961683214</v>
      </c>
      <c r="L14374">
        <v>-0.2819020664917915</v>
      </c>
      <c r="M14374">
        <f t="shared" ca="1" si="224"/>
        <v>1.3656010926175715</v>
      </c>
    </row>
    <row r="14375" spans="1:13" x14ac:dyDescent="0.25">
      <c r="A14375" s="9"/>
      <c r="H14375" s="9"/>
      <c r="J14375">
        <v>23</v>
      </c>
      <c r="K14375">
        <f ca="1">SIMULATION!$D$3*SIMULATION!$D$17/$H14352/(SIMULATION!$D$17-$I14352)*(((EXP(-$I14352*$J14375))/(1-EXP(-SIMULATION!$D$4*$I14352)))-(EXP(-SIMULATION!$D$17*$J14375)/(1-EXP(-SIMULATION!$D$4*SIMULATION!$D$17))))</f>
        <v>1.8565545046213203</v>
      </c>
      <c r="L14375">
        <v>0.10907454135143109</v>
      </c>
      <c r="M14375">
        <f t="shared" ca="1" si="224"/>
        <v>2.0590573357068243</v>
      </c>
    </row>
    <row r="14376" spans="1:13" x14ac:dyDescent="0.25">
      <c r="A14376" s="9"/>
      <c r="H14376" s="9"/>
      <c r="J14376">
        <v>24</v>
      </c>
      <c r="K14376">
        <f ca="1">SIMULATION!$D$3*SIMULATION!$D$17/$H14352/(SIMULATION!$D$17-$I14352)*(((EXP(-$I14352*$J14376))/(1-EXP(-SIMULATION!$D$4*$I14352)))-(EXP(-SIMULATION!$D$17*$J14376)/(1-EXP(-SIMULATION!$D$4*SIMULATION!$D$17))))</f>
        <v>1.8124794565685627</v>
      </c>
      <c r="L14376">
        <v>-0.2286234086686238</v>
      </c>
      <c r="M14376">
        <f t="shared" ca="1" si="224"/>
        <v>1.398104225066003</v>
      </c>
    </row>
    <row r="14377" spans="1:13" x14ac:dyDescent="0.25">
      <c r="A14377" s="9">
        <v>576</v>
      </c>
      <c r="B14377" s="2">
        <f ca="1">NORMINV(RAND(),SIMULATION!D7,SIMULATION!D8)</f>
        <v>68.900593424942002</v>
      </c>
      <c r="C14377" s="2">
        <v>2</v>
      </c>
      <c r="D14377" s="2">
        <f ca="1">SIMULATION!$D$11*(1+(SIMULATION!$D$12*LN(1+$C14377)))*(1+(SIMULATION!$D$13*(($B14377/63.5)-1)))</f>
        <v>10.639118731772141</v>
      </c>
      <c r="E14377" s="2">
        <v>0.28896563761635774</v>
      </c>
      <c r="F14377" s="2">
        <f ca="1">D14377*(1+E14377)</f>
        <v>13.713458459774813</v>
      </c>
      <c r="G14377" s="2">
        <v>1.6406699829532152</v>
      </c>
      <c r="H14377" s="9">
        <f>SIMULATION!$D$15*EXP($G$14377)</f>
        <v>1138.7973201015332</v>
      </c>
      <c r="I14377" s="2">
        <f ca="1">$F14377/$H14377</f>
        <v>1.2042053680414479E-2</v>
      </c>
      <c r="J14377">
        <v>0</v>
      </c>
      <c r="K14377">
        <f ca="1">SIMULATION!$D$3*SIMULATION!$D$17/$H14377/(SIMULATION!$D$17-$I14377)*(((EXP(-$I14377*$J14377))/(1-EXP(-SIMULATION!$D$4*$I14377)))-(EXP(-SIMULATION!$D$17*$J14377)/(1-EXP(-SIMULATION!$D$4*SIMULATION!$D$17))))</f>
        <v>1.4813150054238526</v>
      </c>
      <c r="L14377">
        <v>-0.1156483002081143</v>
      </c>
      <c r="M14377">
        <f t="shared" ca="1" si="224"/>
        <v>1.3100034429738103</v>
      </c>
    </row>
    <row r="14378" spans="1:13" x14ac:dyDescent="0.25">
      <c r="A14378" s="9"/>
      <c r="H14378" s="9"/>
      <c r="J14378">
        <v>1</v>
      </c>
      <c r="K14378">
        <f ca="1">SIMULATION!$D$3*SIMULATION!$D$17/$H14377/(SIMULATION!$D$17-$I14377)*(((EXP(-$I14377*$J14378))/(1-EXP(-SIMULATION!$D$4*$I14377)))-(EXP(-SIMULATION!$D$17*$J14378)/(1-EXP(-SIMULATION!$D$4*SIMULATION!$D$17))))</f>
        <v>1.6359403845736733</v>
      </c>
      <c r="L14378">
        <v>0.20874316620592689</v>
      </c>
      <c r="M14378">
        <f t="shared" ca="1" si="224"/>
        <v>1.9774317601737237</v>
      </c>
    </row>
    <row r="14379" spans="1:13" x14ac:dyDescent="0.25">
      <c r="A14379" s="9"/>
      <c r="H14379" s="9"/>
      <c r="J14379">
        <v>2</v>
      </c>
      <c r="K14379">
        <f ca="1">SIMULATION!$D$3*SIMULATION!$D$17/$H14377/(SIMULATION!$D$17-$I14377)*(((EXP(-$I14377*$J14379))/(1-EXP(-SIMULATION!$D$4*$I14377)))-(EXP(-SIMULATION!$D$17*$J14379)/(1-EXP(-SIMULATION!$D$4*SIMULATION!$D$17))))</f>
        <v>1.726808659357399</v>
      </c>
      <c r="L14379">
        <v>-8.6003342521442872E-2</v>
      </c>
      <c r="M14379">
        <f t="shared" ca="1" si="224"/>
        <v>1.5782973427576912</v>
      </c>
    </row>
    <row r="14380" spans="1:13" x14ac:dyDescent="0.25">
      <c r="A14380" s="9"/>
      <c r="H14380" s="9"/>
      <c r="J14380">
        <v>3</v>
      </c>
      <c r="K14380">
        <f ca="1">SIMULATION!$D$3*SIMULATION!$D$17/$H14377/(SIMULATION!$D$17-$I14377)*(((EXP(-$I14377*$J14380))/(1-EXP(-SIMULATION!$D$4*$I14377)))-(EXP(-SIMULATION!$D$17*$J14380)/(1-EXP(-SIMULATION!$D$4*SIMULATION!$D$17))))</f>
        <v>1.7769182190445971</v>
      </c>
      <c r="L14380">
        <v>6.4875795643932754E-3</v>
      </c>
      <c r="M14380">
        <f t="shared" ca="1" si="224"/>
        <v>1.788446117370069</v>
      </c>
    </row>
    <row r="14381" spans="1:13" x14ac:dyDescent="0.25">
      <c r="A14381" s="9"/>
      <c r="H14381" s="9"/>
      <c r="J14381">
        <v>4</v>
      </c>
      <c r="K14381">
        <f ca="1">SIMULATION!$D$3*SIMULATION!$D$17/$H14377/(SIMULATION!$D$17-$I14377)*(((EXP(-$I14377*$J14381))/(1-EXP(-SIMULATION!$D$4*$I14377)))-(EXP(-SIMULATION!$D$17*$J14381)/(1-EXP(-SIMULATION!$D$4*SIMULATION!$D$17))))</f>
        <v>1.8010058121345009</v>
      </c>
      <c r="L14381">
        <v>-0.19565898987018185</v>
      </c>
      <c r="M14381">
        <f t="shared" ca="1" si="224"/>
        <v>1.448622834181938</v>
      </c>
    </row>
    <row r="14382" spans="1:13" x14ac:dyDescent="0.25">
      <c r="A14382" s="9"/>
      <c r="H14382" s="9"/>
      <c r="J14382">
        <v>5</v>
      </c>
      <c r="K14382">
        <f ca="1">SIMULATION!$D$3*SIMULATION!$D$17/$H14377/(SIMULATION!$D$17-$I14377)*(((EXP(-$I14377*$J14382))/(1-EXP(-SIMULATION!$D$4*$I14377)))-(EXP(-SIMULATION!$D$17*$J14382)/(1-EXP(-SIMULATION!$D$4*SIMULATION!$D$17))))</f>
        <v>1.8085139412571849</v>
      </c>
      <c r="L14382">
        <v>0.30074607950622478</v>
      </c>
      <c r="M14382">
        <f t="shared" ca="1" si="224"/>
        <v>2.3524174188226343</v>
      </c>
    </row>
    <row r="14383" spans="1:13" x14ac:dyDescent="0.25">
      <c r="A14383" s="9"/>
      <c r="H14383" s="9"/>
      <c r="J14383">
        <v>6</v>
      </c>
      <c r="K14383">
        <f ca="1">SIMULATION!$D$3*SIMULATION!$D$17/$H14377/(SIMULATION!$D$17-$I14377)*(((EXP(-$I14377*$J14383))/(1-EXP(-SIMULATION!$D$4*$I14377)))-(EXP(-SIMULATION!$D$17*$J14383)/(1-EXP(-SIMULATION!$D$4*SIMULATION!$D$17))))</f>
        <v>1.8054924416940867</v>
      </c>
      <c r="L14383">
        <v>0.6805471207645406</v>
      </c>
      <c r="M14383">
        <f t="shared" ca="1" si="224"/>
        <v>3.0342151244511375</v>
      </c>
    </row>
    <row r="14384" spans="1:13" x14ac:dyDescent="0.25">
      <c r="A14384" s="9"/>
      <c r="H14384" s="9"/>
      <c r="J14384">
        <v>7</v>
      </c>
      <c r="K14384">
        <f ca="1">SIMULATION!$D$3*SIMULATION!$D$17/$H14377/(SIMULATION!$D$17-$I14377)*(((EXP(-$I14377*$J14384))/(1-EXP(-SIMULATION!$D$4*$I14377)))-(EXP(-SIMULATION!$D$17*$J14384)/(1-EXP(-SIMULATION!$D$4*SIMULATION!$D$17))))</f>
        <v>1.795817058890024</v>
      </c>
      <c r="L14384">
        <v>-0.15779160765312183</v>
      </c>
      <c r="M14384">
        <f t="shared" ca="1" si="224"/>
        <v>1.5124521981168662</v>
      </c>
    </row>
    <row r="14385" spans="1:13" x14ac:dyDescent="0.25">
      <c r="A14385" s="9"/>
      <c r="H14385" s="9"/>
      <c r="J14385">
        <v>8</v>
      </c>
      <c r="K14385">
        <f ca="1">SIMULATION!$D$3*SIMULATION!$D$17/$H14377/(SIMULATION!$D$17-$I14377)*(((EXP(-$I14377*$J14385))/(1-EXP(-SIMULATION!$D$4*$I14377)))-(EXP(-SIMULATION!$D$17*$J14385)/(1-EXP(-SIMULATION!$D$4*SIMULATION!$D$17))))</f>
        <v>1.7819703423404076</v>
      </c>
      <c r="L14385">
        <v>-0.14239947871230874</v>
      </c>
      <c r="M14385">
        <f t="shared" ca="1" si="224"/>
        <v>1.5282186945103393</v>
      </c>
    </row>
    <row r="14386" spans="1:13" x14ac:dyDescent="0.25">
      <c r="A14386" s="9"/>
      <c r="H14386" s="9"/>
      <c r="J14386">
        <v>9</v>
      </c>
      <c r="K14386">
        <f ca="1">SIMULATION!$D$3*SIMULATION!$D$17/$H14377/(SIMULATION!$D$17-$I14377)*(((EXP(-$I14377*$J14386))/(1-EXP(-SIMULATION!$D$4*$I14377)))-(EXP(-SIMULATION!$D$17*$J14386)/(1-EXP(-SIMULATION!$D$4*SIMULATION!$D$17))))</f>
        <v>1.7655420611884307</v>
      </c>
      <c r="L14386">
        <v>0.19732099437595885</v>
      </c>
      <c r="M14386">
        <f t="shared" ca="1" si="224"/>
        <v>2.1139205763147118</v>
      </c>
    </row>
    <row r="14387" spans="1:13" x14ac:dyDescent="0.25">
      <c r="A14387" s="9"/>
      <c r="H14387" s="9"/>
      <c r="J14387">
        <v>10</v>
      </c>
      <c r="K14387">
        <f ca="1">SIMULATION!$D$3*SIMULATION!$D$17/$H14377/(SIMULATION!$D$17-$I14377)*(((EXP(-$I14377*$J14387))/(1-EXP(-SIMULATION!$D$4*$I14377)))-(EXP(-SIMULATION!$D$17*$J14387)/(1-EXP(-SIMULATION!$D$4*SIMULATION!$D$17))))</f>
        <v>1.7475498825270528</v>
      </c>
      <c r="L14387">
        <v>-0.17272047928704565</v>
      </c>
      <c r="M14387">
        <f t="shared" ca="1" si="224"/>
        <v>1.4457122292389599</v>
      </c>
    </row>
    <row r="14388" spans="1:13" x14ac:dyDescent="0.25">
      <c r="A14388" s="9"/>
      <c r="H14388" s="9"/>
      <c r="J14388">
        <v>11</v>
      </c>
      <c r="K14388">
        <f ca="1">SIMULATION!$D$3*SIMULATION!$D$17/$H14377/(SIMULATION!$D$17-$I14377)*(((EXP(-$I14377*$J14388))/(1-EXP(-SIMULATION!$D$4*$I14377)))-(EXP(-SIMULATION!$D$17*$J14388)/(1-EXP(-SIMULATION!$D$4*SIMULATION!$D$17))))</f>
        <v>1.7286448696808407</v>
      </c>
      <c r="L14388">
        <v>0.22737589840152633</v>
      </c>
      <c r="M14388">
        <f t="shared" ca="1" si="224"/>
        <v>2.1216970499417114</v>
      </c>
    </row>
    <row r="14389" spans="1:13" x14ac:dyDescent="0.25">
      <c r="A14389" s="9"/>
      <c r="H14389" s="9"/>
      <c r="J14389">
        <v>12</v>
      </c>
      <c r="K14389">
        <f ca="1">SIMULATION!$D$3*SIMULATION!$D$17/$H14377/(SIMULATION!$D$17-$I14377)*(((EXP(-$I14377*$J14389))/(1-EXP(-SIMULATION!$D$4*$I14377)))-(EXP(-SIMULATION!$D$17*$J14389)/(1-EXP(-SIMULATION!$D$4*SIMULATION!$D$17))))</f>
        <v>1.7092431703366846</v>
      </c>
      <c r="L14389">
        <v>-0.51110129946251703</v>
      </c>
      <c r="M14389">
        <f t="shared" ca="1" si="224"/>
        <v>0.83564676488017275</v>
      </c>
    </row>
    <row r="14390" spans="1:13" x14ac:dyDescent="0.25">
      <c r="A14390" s="9"/>
      <c r="H14390" s="9"/>
      <c r="J14390">
        <v>13</v>
      </c>
      <c r="K14390">
        <f ca="1">SIMULATION!$D$3*SIMULATION!$D$17/$H14377/(SIMULATION!$D$17-$I14377)*(((EXP(-$I14377*$J14390))/(1-EXP(-SIMULATION!$D$4*$I14377)))-(EXP(-SIMULATION!$D$17*$J14390)/(1-EXP(-SIMULATION!$D$4*SIMULATION!$D$17))))</f>
        <v>1.6896104053397325</v>
      </c>
      <c r="L14390">
        <v>-0.51470366846175875</v>
      </c>
      <c r="M14390">
        <f t="shared" ca="1" si="224"/>
        <v>0.819961731440213</v>
      </c>
    </row>
    <row r="14391" spans="1:13" x14ac:dyDescent="0.25">
      <c r="A14391" s="9"/>
      <c r="H14391" s="9"/>
      <c r="J14391">
        <v>14</v>
      </c>
      <c r="K14391">
        <f ca="1">SIMULATION!$D$3*SIMULATION!$D$17/$H14377/(SIMULATION!$D$17-$I14377)*(((EXP(-$I14377*$J14391))/(1-EXP(-SIMULATION!$D$4*$I14377)))-(EXP(-SIMULATION!$D$17*$J14391)/(1-EXP(-SIMULATION!$D$4*SIMULATION!$D$17))))</f>
        <v>1.6699157469292205</v>
      </c>
      <c r="L14391">
        <v>-0.10926976520493843</v>
      </c>
      <c r="M14391">
        <f t="shared" ca="1" si="224"/>
        <v>1.4874444453502351</v>
      </c>
    </row>
    <row r="14392" spans="1:13" x14ac:dyDescent="0.25">
      <c r="A14392" s="9"/>
      <c r="H14392" s="9"/>
      <c r="J14392">
        <v>15</v>
      </c>
      <c r="K14392">
        <f ca="1">SIMULATION!$D$3*SIMULATION!$D$17/$H14377/(SIMULATION!$D$17-$I14377)*(((EXP(-$I14377*$J14392))/(1-EXP(-SIMULATION!$D$4*$I14377)))-(EXP(-SIMULATION!$D$17*$J14392)/(1-EXP(-SIMULATION!$D$4*SIMULATION!$D$17))))</f>
        <v>1.650266573233393</v>
      </c>
      <c r="L14392">
        <v>-0.28338113471525839</v>
      </c>
      <c r="M14392">
        <f t="shared" ca="1" si="224"/>
        <v>1.1826121591278531</v>
      </c>
    </row>
    <row r="14393" spans="1:13" x14ac:dyDescent="0.25">
      <c r="A14393" s="9"/>
      <c r="H14393" s="9"/>
      <c r="J14393">
        <v>16</v>
      </c>
      <c r="K14393">
        <f ca="1">SIMULATION!$D$3*SIMULATION!$D$17/$H14377/(SIMULATION!$D$17-$I14377)*(((EXP(-$I14377*$J14393))/(1-EXP(-SIMULATION!$D$4*$I14377)))-(EXP(-SIMULATION!$D$17*$J14393)/(1-EXP(-SIMULATION!$D$4*SIMULATION!$D$17))))</f>
        <v>1.6307306755615385</v>
      </c>
      <c r="L14393">
        <v>-5.6656753439754341E-2</v>
      </c>
      <c r="M14393">
        <f t="shared" ca="1" si="224"/>
        <v>1.5383387697496045</v>
      </c>
    </row>
    <row r="14394" spans="1:13" x14ac:dyDescent="0.25">
      <c r="A14394" s="9"/>
      <c r="H14394" s="9"/>
      <c r="J14394">
        <v>17</v>
      </c>
      <c r="K14394">
        <f ca="1">SIMULATION!$D$3*SIMULATION!$D$17/$H14377/(SIMULATION!$D$17-$I14377)*(((EXP(-$I14377*$J14394))/(1-EXP(-SIMULATION!$D$4*$I14377)))-(EXP(-SIMULATION!$D$17*$J14394)/(1-EXP(-SIMULATION!$D$4*SIMULATION!$D$17))))</f>
        <v>1.6113504892280281</v>
      </c>
      <c r="L14394">
        <v>0.18740862046536222</v>
      </c>
      <c r="M14394">
        <f t="shared" ca="1" si="224"/>
        <v>1.9133314615004393</v>
      </c>
    </row>
    <row r="14395" spans="1:13" x14ac:dyDescent="0.25">
      <c r="A14395" s="9"/>
      <c r="H14395" s="9"/>
      <c r="J14395">
        <v>18</v>
      </c>
      <c r="K14395">
        <f ca="1">SIMULATION!$D$3*SIMULATION!$D$17/$H14377/(SIMULATION!$D$17-$I14377)*(((EXP(-$I14377*$J14395))/(1-EXP(-SIMULATION!$D$4*$I14377)))-(EXP(-SIMULATION!$D$17*$J14395)/(1-EXP(-SIMULATION!$D$4*SIMULATION!$D$17))))</f>
        <v>1.5921522128638033</v>
      </c>
      <c r="L14395">
        <v>0.22207496067836865</v>
      </c>
      <c r="M14395">
        <f t="shared" ca="1" si="224"/>
        <v>1.9457293529295101</v>
      </c>
    </row>
    <row r="14396" spans="1:13" x14ac:dyDescent="0.25">
      <c r="A14396" s="9"/>
      <c r="H14396" s="9"/>
      <c r="J14396">
        <v>19</v>
      </c>
      <c r="K14396">
        <f ca="1">SIMULATION!$D$3*SIMULATION!$D$17/$H14377/(SIMULATION!$D$17-$I14377)*(((EXP(-$I14377*$J14396))/(1-EXP(-SIMULATION!$D$4*$I14377)))-(EXP(-SIMULATION!$D$17*$J14396)/(1-EXP(-SIMULATION!$D$4*SIMULATION!$D$17))))</f>
        <v>1.5731516521482767</v>
      </c>
      <c r="L14396">
        <v>-0.18603316288227409</v>
      </c>
      <c r="M14396">
        <f t="shared" ca="1" si="224"/>
        <v>1.2804932746056576</v>
      </c>
    </row>
    <row r="14397" spans="1:13" x14ac:dyDescent="0.25">
      <c r="A14397" s="9"/>
      <c r="H14397" s="9"/>
      <c r="J14397">
        <v>20</v>
      </c>
      <c r="K14397">
        <f ca="1">SIMULATION!$D$3*SIMULATION!$D$17/$H14377/(SIMULATION!$D$17-$I14377)*(((EXP(-$I14377*$J14397))/(1-EXP(-SIMULATION!$D$4*$I14377)))-(EXP(-SIMULATION!$D$17*$J14397)/(1-EXP(-SIMULATION!$D$4*SIMULATION!$D$17))))</f>
        <v>1.5543579644720413</v>
      </c>
      <c r="L14397">
        <v>-0.37812278351413431</v>
      </c>
      <c r="M14397">
        <f t="shared" ca="1" si="224"/>
        <v>0.96661980436850914</v>
      </c>
    </row>
    <row r="14398" spans="1:13" x14ac:dyDescent="0.25">
      <c r="A14398" s="9"/>
      <c r="H14398" s="9"/>
      <c r="J14398">
        <v>21</v>
      </c>
      <c r="K14398">
        <f ca="1">SIMULATION!$D$3*SIMULATION!$D$17/$H14377/(SIMULATION!$D$17-$I14377)*(((EXP(-$I14377*$J14398))/(1-EXP(-SIMULATION!$D$4*$I14377)))-(EXP(-SIMULATION!$D$17*$J14398)/(1-EXP(-SIMULATION!$D$4*SIMULATION!$D$17))))</f>
        <v>1.5357760584667979</v>
      </c>
      <c r="L14398">
        <v>-0.32127566273934127</v>
      </c>
      <c r="M14398">
        <f t="shared" ca="1" si="224"/>
        <v>1.0423685874636641</v>
      </c>
    </row>
    <row r="14399" spans="1:13" x14ac:dyDescent="0.25">
      <c r="A14399" s="9"/>
      <c r="H14399" s="9"/>
      <c r="J14399">
        <v>22</v>
      </c>
      <c r="K14399">
        <f ca="1">SIMULATION!$D$3*SIMULATION!$D$17/$H14377/(SIMULATION!$D$17-$I14377)*(((EXP(-$I14377*$J14399))/(1-EXP(-SIMULATION!$D$4*$I14377)))-(EXP(-SIMULATION!$D$17*$J14399)/(1-EXP(-SIMULATION!$D$4*SIMULATION!$D$17))))</f>
        <v>1.5174081315432157</v>
      </c>
      <c r="L14399">
        <v>0.25390361725370747</v>
      </c>
      <c r="M14399">
        <f t="shared" ca="1" si="224"/>
        <v>1.9026835449922277</v>
      </c>
    </row>
    <row r="14400" spans="1:13" x14ac:dyDescent="0.25">
      <c r="A14400" s="9"/>
      <c r="H14400" s="9"/>
      <c r="J14400">
        <v>23</v>
      </c>
      <c r="K14400">
        <f ca="1">SIMULATION!$D$3*SIMULATION!$D$17/$H14377/(SIMULATION!$D$17-$I14377)*(((EXP(-$I14377*$J14400))/(1-EXP(-SIMULATION!$D$4*$I14377)))-(EXP(-SIMULATION!$D$17*$J14400)/(1-EXP(-SIMULATION!$D$4*SIMULATION!$D$17))))</f>
        <v>1.4992546550450307</v>
      </c>
      <c r="L14400">
        <v>0.56072227796935326</v>
      </c>
      <c r="M14400">
        <f t="shared" ca="1" si="224"/>
        <v>2.3399201404780374</v>
      </c>
    </row>
    <row r="14401" spans="1:13" x14ac:dyDescent="0.25">
      <c r="A14401" s="9"/>
      <c r="H14401" s="9"/>
      <c r="J14401">
        <v>24</v>
      </c>
      <c r="K14401">
        <f ca="1">SIMULATION!$D$3*SIMULATION!$D$17/$H14377/(SIMULATION!$D$17-$I14377)*(((EXP(-$I14377*$J14401))/(1-EXP(-SIMULATION!$D$4*$I14377)))-(EXP(-SIMULATION!$D$17*$J14401)/(1-EXP(-SIMULATION!$D$4*SIMULATION!$D$17))))</f>
        <v>1.4813150054238526</v>
      </c>
      <c r="L14401">
        <v>0.12411600315686648</v>
      </c>
      <c r="M14401">
        <f t="shared" ca="1" si="224"/>
        <v>1.6651699033133531</v>
      </c>
    </row>
    <row r="14402" spans="1:13" x14ac:dyDescent="0.25">
      <c r="A14402" s="9">
        <v>577</v>
      </c>
      <c r="B14402" s="2">
        <f ca="1">NORMINV(RAND(),SIMULATION!D7,SIMULATION!D8)</f>
        <v>50.321313003038156</v>
      </c>
      <c r="C14402" s="2">
        <v>2</v>
      </c>
      <c r="D14402" s="2">
        <f ca="1">SIMULATION!$D$11*(1+(SIMULATION!$D$12*LN(1+$C14402)))*(1+(SIMULATION!$D$13*(($B14402/63.5)-1)))</f>
        <v>9.2593890916697337</v>
      </c>
      <c r="E14402" s="2">
        <v>-0.39612608693396262</v>
      </c>
      <c r="F14402" s="2">
        <f ca="1">D14402*(1+E14402)</f>
        <v>5.5915035233875834</v>
      </c>
      <c r="G14402" s="2">
        <v>1.167944358705119</v>
      </c>
      <c r="H14402" s="9">
        <f>SIMULATION!$D$15*EXP($G$14402)</f>
        <v>709.81358405196158</v>
      </c>
      <c r="I14402" s="2">
        <f ca="1">$F14402/$H14402</f>
        <v>7.8774253536661818E-3</v>
      </c>
      <c r="J14402">
        <v>0</v>
      </c>
      <c r="K14402">
        <f ca="1">SIMULATION!$D$3*SIMULATION!$D$17/$H14402/(SIMULATION!$D$17-$I14402)*(((EXP(-$I14402*$J14402))/(1-EXP(-SIMULATION!$D$4*$I14402)))-(EXP(-SIMULATION!$D$17*$J14402)/(1-EXP(-SIMULATION!$D$4*SIMULATION!$D$17))))</f>
        <v>3.7903339394966116</v>
      </c>
      <c r="L14402">
        <v>-0.164231372120691</v>
      </c>
      <c r="M14402">
        <f t="shared" ca="1" si="224"/>
        <v>3.167842195817459</v>
      </c>
    </row>
    <row r="14403" spans="1:13" x14ac:dyDescent="0.25">
      <c r="A14403" s="9"/>
      <c r="H14403" s="9"/>
      <c r="J14403">
        <v>1</v>
      </c>
      <c r="K14403">
        <f ca="1">SIMULATION!$D$3*SIMULATION!$D$17/$H14402/(SIMULATION!$D$17-$I14402)*(((EXP(-$I14402*$J14403))/(1-EXP(-SIMULATION!$D$4*$I14402)))-(EXP(-SIMULATION!$D$17*$J14403)/(1-EXP(-SIMULATION!$D$4*SIMULATION!$D$17))))</f>
        <v>4.0377333117751828</v>
      </c>
      <c r="L14403">
        <v>0.28535337498723568</v>
      </c>
      <c r="M14403">
        <f t="shared" ref="M14403:M14466" ca="1" si="225">$K14403*(1+$L14403)</f>
        <v>5.1899141395886197</v>
      </c>
    </row>
    <row r="14404" spans="1:13" x14ac:dyDescent="0.25">
      <c r="A14404" s="9"/>
      <c r="H14404" s="9"/>
      <c r="J14404">
        <v>2</v>
      </c>
      <c r="K14404">
        <f ca="1">SIMULATION!$D$3*SIMULATION!$D$17/$H14402/(SIMULATION!$D$17-$I14402)*(((EXP(-$I14402*$J14404))/(1-EXP(-SIMULATION!$D$4*$I14402)))-(EXP(-SIMULATION!$D$17*$J14404)/(1-EXP(-SIMULATION!$D$4*SIMULATION!$D$17))))</f>
        <v>4.1836494555933186</v>
      </c>
      <c r="L14404">
        <v>0.12575111238734527</v>
      </c>
      <c r="M14404">
        <f t="shared" ca="1" si="225"/>
        <v>4.7097480284728901</v>
      </c>
    </row>
    <row r="14405" spans="1:13" x14ac:dyDescent="0.25">
      <c r="A14405" s="9"/>
      <c r="H14405" s="9"/>
      <c r="J14405">
        <v>3</v>
      </c>
      <c r="K14405">
        <f ca="1">SIMULATION!$D$3*SIMULATION!$D$17/$H14402/(SIMULATION!$D$17-$I14402)*(((EXP(-$I14402*$J14405))/(1-EXP(-SIMULATION!$D$4*$I14402)))-(EXP(-SIMULATION!$D$17*$J14405)/(1-EXP(-SIMULATION!$D$4*SIMULATION!$D$17))))</f>
        <v>4.2646317320979437</v>
      </c>
      <c r="L14405">
        <v>-7.7910792062584697E-3</v>
      </c>
      <c r="M14405">
        <f t="shared" ca="1" si="225"/>
        <v>4.2314056484876454</v>
      </c>
    </row>
    <row r="14406" spans="1:13" x14ac:dyDescent="0.25">
      <c r="A14406" s="9"/>
      <c r="H14406" s="9"/>
      <c r="J14406">
        <v>4</v>
      </c>
      <c r="K14406">
        <f ca="1">SIMULATION!$D$3*SIMULATION!$D$17/$H14402/(SIMULATION!$D$17-$I14402)*(((EXP(-$I14402*$J14406))/(1-EXP(-SIMULATION!$D$4*$I14402)))-(EXP(-SIMULATION!$D$17*$J14406)/(1-EXP(-SIMULATION!$D$4*SIMULATION!$D$17))))</f>
        <v>4.3041010819987662</v>
      </c>
      <c r="L14406">
        <v>-9.5643330773897764E-2</v>
      </c>
      <c r="M14406">
        <f t="shared" ca="1" si="225"/>
        <v>3.8924425185288669</v>
      </c>
    </row>
    <row r="14407" spans="1:13" x14ac:dyDescent="0.25">
      <c r="A14407" s="9"/>
      <c r="H14407" s="9"/>
      <c r="J14407">
        <v>5</v>
      </c>
      <c r="K14407">
        <f ca="1">SIMULATION!$D$3*SIMULATION!$D$17/$H14402/(SIMULATION!$D$17-$I14402)*(((EXP(-$I14402*$J14407))/(1-EXP(-SIMULATION!$D$4*$I14402)))-(EXP(-SIMULATION!$D$17*$J14407)/(1-EXP(-SIMULATION!$D$4*SIMULATION!$D$17))))</f>
        <v>4.317065441581553</v>
      </c>
      <c r="L14407">
        <v>-0.20048973955396038</v>
      </c>
      <c r="M14407">
        <f t="shared" ca="1" si="225"/>
        <v>3.4515381155614642</v>
      </c>
    </row>
    <row r="14408" spans="1:13" x14ac:dyDescent="0.25">
      <c r="A14408" s="9"/>
      <c r="H14408" s="9"/>
      <c r="J14408">
        <v>6</v>
      </c>
      <c r="K14408">
        <f ca="1">SIMULATION!$D$3*SIMULATION!$D$17/$H14402/(SIMULATION!$D$17-$I14402)*(((EXP(-$I14402*$J14408))/(1-EXP(-SIMULATION!$D$4*$I14402)))-(EXP(-SIMULATION!$D$17*$J14408)/(1-EXP(-SIMULATION!$D$4*SIMULATION!$D$17))))</f>
        <v>4.3131414957131655</v>
      </c>
      <c r="L14408">
        <v>0.25865315702466335</v>
      </c>
      <c r="M14408">
        <f t="shared" ca="1" si="225"/>
        <v>5.4287491602734539</v>
      </c>
    </row>
    <row r="14409" spans="1:13" x14ac:dyDescent="0.25">
      <c r="A14409" s="9"/>
      <c r="H14409" s="9"/>
      <c r="J14409">
        <v>7</v>
      </c>
      <c r="K14409">
        <f ca="1">SIMULATION!$D$3*SIMULATION!$D$17/$H14402/(SIMULATION!$D$17-$I14402)*(((EXP(-$I14402*$J14409))/(1-EXP(-SIMULATION!$D$4*$I14402)))-(EXP(-SIMULATION!$D$17*$J14409)/(1-EXP(-SIMULATION!$D$4*SIMULATION!$D$17))))</f>
        <v>4.2984910904759017</v>
      </c>
      <c r="L14409">
        <v>-8.0349079872785806E-2</v>
      </c>
      <c r="M14409">
        <f t="shared" ca="1" si="225"/>
        <v>3.9531112865147953</v>
      </c>
    </row>
    <row r="14410" spans="1:13" x14ac:dyDescent="0.25">
      <c r="A14410" s="9"/>
      <c r="H14410" s="9"/>
      <c r="J14410">
        <v>8</v>
      </c>
      <c r="K14410">
        <f ca="1">SIMULATION!$D$3*SIMULATION!$D$17/$H14402/(SIMULATION!$D$17-$I14402)*(((EXP(-$I14402*$J14410))/(1-EXP(-SIMULATION!$D$4*$I14402)))-(EXP(-SIMULATION!$D$17*$J14410)/(1-EXP(-SIMULATION!$D$4*SIMULATION!$D$17))))</f>
        <v>4.2770621333448817</v>
      </c>
      <c r="L14410">
        <v>0.32900278679266903</v>
      </c>
      <c r="M14410">
        <f t="shared" ca="1" si="225"/>
        <v>5.684227494500746</v>
      </c>
    </row>
    <row r="14411" spans="1:13" x14ac:dyDescent="0.25">
      <c r="A14411" s="9"/>
      <c r="H14411" s="9"/>
      <c r="J14411">
        <v>9</v>
      </c>
      <c r="K14411">
        <f ca="1">SIMULATION!$D$3*SIMULATION!$D$17/$H14402/(SIMULATION!$D$17-$I14402)*(((EXP(-$I14402*$J14411))/(1-EXP(-SIMULATION!$D$4*$I14402)))-(EXP(-SIMULATION!$D$17*$J14411)/(1-EXP(-SIMULATION!$D$4*SIMULATION!$D$17))))</f>
        <v>4.2513837920991282</v>
      </c>
      <c r="L14411">
        <v>-0.14667304582508356</v>
      </c>
      <c r="M14411">
        <f t="shared" ca="1" si="225"/>
        <v>3.627820382340555</v>
      </c>
    </row>
    <row r="14412" spans="1:13" x14ac:dyDescent="0.25">
      <c r="A14412" s="9"/>
      <c r="H14412" s="9"/>
      <c r="J14412">
        <v>10</v>
      </c>
      <c r="K14412">
        <f ca="1">SIMULATION!$D$3*SIMULATION!$D$17/$H14402/(SIMULATION!$D$17-$I14402)*(((EXP(-$I14402*$J14412))/(1-EXP(-SIMULATION!$D$4*$I14402)))-(EXP(-SIMULATION!$D$17*$J14412)/(1-EXP(-SIMULATION!$D$4*SIMULATION!$D$17))))</f>
        <v>4.2230760775416911</v>
      </c>
      <c r="L14412">
        <v>-0.58026472348289271</v>
      </c>
      <c r="M14412">
        <f t="shared" ca="1" si="225"/>
        <v>1.7725740051597425</v>
      </c>
    </row>
    <row r="14413" spans="1:13" x14ac:dyDescent="0.25">
      <c r="A14413" s="9"/>
      <c r="H14413" s="9"/>
      <c r="J14413">
        <v>11</v>
      </c>
      <c r="K14413">
        <f ca="1">SIMULATION!$D$3*SIMULATION!$D$17/$H14402/(SIMULATION!$D$17-$I14402)*(((EXP(-$I14402*$J14413))/(1-EXP(-SIMULATION!$D$4*$I14402)))-(EXP(-SIMULATION!$D$17*$J14413)/(1-EXP(-SIMULATION!$D$4*SIMULATION!$D$17))))</f>
        <v>4.1931763964313538</v>
      </c>
      <c r="L14413">
        <v>0.37191602290857295</v>
      </c>
      <c r="M14413">
        <f t="shared" ca="1" si="225"/>
        <v>5.7526858851462048</v>
      </c>
    </row>
    <row r="14414" spans="1:13" x14ac:dyDescent="0.25">
      <c r="A14414" s="9"/>
      <c r="H14414" s="9"/>
      <c r="J14414">
        <v>12</v>
      </c>
      <c r="K14414">
        <f ca="1">SIMULATION!$D$3*SIMULATION!$D$17/$H14402/(SIMULATION!$D$17-$I14402)*(((EXP(-$I14402*$J14414))/(1-EXP(-SIMULATION!$D$4*$I14402)))-(EXP(-SIMULATION!$D$17*$J14414)/(1-EXP(-SIMULATION!$D$4*SIMULATION!$D$17))))</f>
        <v>4.162348814483031</v>
      </c>
      <c r="L14414">
        <v>-0.18341060005259222</v>
      </c>
      <c r="M14414">
        <f t="shared" ca="1" si="225"/>
        <v>3.3989299207905024</v>
      </c>
    </row>
    <row r="14415" spans="1:13" x14ac:dyDescent="0.25">
      <c r="A14415" s="9"/>
      <c r="H14415" s="9"/>
      <c r="J14415">
        <v>13</v>
      </c>
      <c r="K14415">
        <f ca="1">SIMULATION!$D$3*SIMULATION!$D$17/$H14402/(SIMULATION!$D$17-$I14402)*(((EXP(-$I14402*$J14415))/(1-EXP(-SIMULATION!$D$4*$I14402)))-(EXP(-SIMULATION!$D$17*$J14415)/(1-EXP(-SIMULATION!$D$4*SIMULATION!$D$17))))</f>
        <v>4.1310181571332238</v>
      </c>
      <c r="L14415">
        <v>6.8032534724727589E-2</v>
      </c>
      <c r="M14415">
        <f t="shared" ca="1" si="225"/>
        <v>4.4120617933568704</v>
      </c>
    </row>
    <row r="14416" spans="1:13" x14ac:dyDescent="0.25">
      <c r="A14416" s="9"/>
      <c r="H14416" s="9"/>
      <c r="J14416">
        <v>14</v>
      </c>
      <c r="K14416">
        <f ca="1">SIMULATION!$D$3*SIMULATION!$D$17/$H14402/(SIMULATION!$D$17-$I14402)*(((EXP(-$I14402*$J14416))/(1-EXP(-SIMULATION!$D$4*$I14402)))-(EXP(-SIMULATION!$D$17*$J14416)/(1-EXP(-SIMULATION!$D$4*SIMULATION!$D$17))))</f>
        <v>4.0994559445210328</v>
      </c>
      <c r="L14416">
        <v>-0.29220068640633096</v>
      </c>
      <c r="M14416">
        <f t="shared" ca="1" si="225"/>
        <v>2.9015921036394734</v>
      </c>
    </row>
    <row r="14417" spans="1:13" x14ac:dyDescent="0.25">
      <c r="A14417" s="9"/>
      <c r="H14417" s="9"/>
      <c r="J14417">
        <v>15</v>
      </c>
      <c r="K14417">
        <f ca="1">SIMULATION!$D$3*SIMULATION!$D$17/$H14402/(SIMULATION!$D$17-$I14402)*(((EXP(-$I14402*$J14417))/(1-EXP(-SIMULATION!$D$4*$I14402)))-(EXP(-SIMULATION!$D$17*$J14417)/(1-EXP(-SIMULATION!$D$4*SIMULATION!$D$17))))</f>
        <v>4.0678354606655702</v>
      </c>
      <c r="L14417">
        <v>0.14297738882762487</v>
      </c>
      <c r="M14417">
        <f t="shared" ca="1" si="225"/>
        <v>4.6494439530119518</v>
      </c>
    </row>
    <row r="14418" spans="1:13" x14ac:dyDescent="0.25">
      <c r="A14418" s="9"/>
      <c r="H14418" s="9"/>
      <c r="J14418">
        <v>16</v>
      </c>
      <c r="K14418">
        <f ca="1">SIMULATION!$D$3*SIMULATION!$D$17/$H14402/(SIMULATION!$D$17-$I14402)*(((EXP(-$I14402*$J14418))/(1-EXP(-SIMULATION!$D$4*$I14402)))-(EXP(-SIMULATION!$D$17*$J14418)/(1-EXP(-SIMULATION!$D$4*SIMULATION!$D$17))))</f>
        <v>4.0362670430874861</v>
      </c>
      <c r="L14418">
        <v>9.968131220780177E-2</v>
      </c>
      <c r="M14418">
        <f t="shared" ca="1" si="225"/>
        <v>4.4386074383635501</v>
      </c>
    </row>
    <row r="14419" spans="1:13" x14ac:dyDescent="0.25">
      <c r="A14419" s="9"/>
      <c r="H14419" s="9"/>
      <c r="J14419">
        <v>17</v>
      </c>
      <c r="K14419">
        <f ca="1">SIMULATION!$D$3*SIMULATION!$D$17/$H14402/(SIMULATION!$D$17-$I14402)*(((EXP(-$I14402*$J14419))/(1-EXP(-SIMULATION!$D$4*$I14402)))-(EXP(-SIMULATION!$D$17*$J14419)/(1-EXP(-SIMULATION!$D$4*SIMULATION!$D$17))))</f>
        <v>4.0048206972112563</v>
      </c>
      <c r="L14419">
        <v>-4.339216069253176E-2</v>
      </c>
      <c r="M14419">
        <f t="shared" ca="1" si="225"/>
        <v>3.8310428739730886</v>
      </c>
    </row>
    <row r="14420" spans="1:13" x14ac:dyDescent="0.25">
      <c r="A14420" s="9"/>
      <c r="H14420" s="9"/>
      <c r="J14420">
        <v>18</v>
      </c>
      <c r="K14420">
        <f ca="1">SIMULATION!$D$3*SIMULATION!$D$17/$H14402/(SIMULATION!$D$17-$I14402)*(((EXP(-$I14402*$J14420))/(1-EXP(-SIMULATION!$D$4*$I14402)))-(EXP(-SIMULATION!$D$17*$J14420)/(1-EXP(-SIMULATION!$D$4*SIMULATION!$D$17))))</f>
        <v>3.9735405881796262</v>
      </c>
      <c r="L14420">
        <v>0.29682517281104071</v>
      </c>
      <c r="M14420">
        <f t="shared" ca="1" si="225"/>
        <v>5.1529874599377283</v>
      </c>
    </row>
    <row r="14421" spans="1:13" x14ac:dyDescent="0.25">
      <c r="A14421" s="9"/>
      <c r="H14421" s="9"/>
      <c r="J14421">
        <v>19</v>
      </c>
      <c r="K14421">
        <f ca="1">SIMULATION!$D$3*SIMULATION!$D$17/$H14402/(SIMULATION!$D$17-$I14402)*(((EXP(-$I14402*$J14421))/(1-EXP(-SIMULATION!$D$4*$I14402)))-(EXP(-SIMULATION!$D$17*$J14421)/(1-EXP(-SIMULATION!$D$4*SIMULATION!$D$17))))</f>
        <v>3.9424543275169111</v>
      </c>
      <c r="L14421">
        <v>-0.35353687145413687</v>
      </c>
      <c r="M14421">
        <f t="shared" ca="1" si="225"/>
        <v>2.5486513587157589</v>
      </c>
    </row>
    <row r="14422" spans="1:13" x14ac:dyDescent="0.25">
      <c r="A14422" s="9"/>
      <c r="H14422" s="9"/>
      <c r="J14422">
        <v>20</v>
      </c>
      <c r="K14422">
        <f ca="1">SIMULATION!$D$3*SIMULATION!$D$17/$H14402/(SIMULATION!$D$17-$I14402)*(((EXP(-$I14402*$J14422))/(1-EXP(-SIMULATION!$D$4*$I14402)))-(EXP(-SIMULATION!$D$17*$J14422)/(1-EXP(-SIMULATION!$D$4*SIMULATION!$D$17))))</f>
        <v>3.9115789242054362</v>
      </c>
      <c r="L14422">
        <v>-0.45925792138842503</v>
      </c>
      <c r="M14422">
        <f t="shared" ca="1" si="225"/>
        <v>2.115155318128076</v>
      </c>
    </row>
    <row r="14423" spans="1:13" x14ac:dyDescent="0.25">
      <c r="A14423" s="9"/>
      <c r="H14423" s="9"/>
      <c r="J14423">
        <v>21</v>
      </c>
      <c r="K14423">
        <f ca="1">SIMULATION!$D$3*SIMULATION!$D$17/$H14402/(SIMULATION!$D$17-$I14402)*(((EXP(-$I14402*$J14423))/(1-EXP(-SIMULATION!$D$4*$I14402)))-(EXP(-SIMULATION!$D$17*$J14423)/(1-EXP(-SIMULATION!$D$4*SIMULATION!$D$17))))</f>
        <v>3.8809245982372689</v>
      </c>
      <c r="L14423">
        <v>9.3664521136893511E-2</v>
      </c>
      <c r="M14423">
        <f t="shared" ca="1" si="225"/>
        <v>4.2444295422995539</v>
      </c>
    </row>
    <row r="14424" spans="1:13" x14ac:dyDescent="0.25">
      <c r="A14424" s="9"/>
      <c r="H14424" s="9"/>
      <c r="J14424">
        <v>22</v>
      </c>
      <c r="K14424">
        <f ca="1">SIMULATION!$D$3*SIMULATION!$D$17/$H14402/(SIMULATION!$D$17-$I14402)*(((EXP(-$I14402*$J14424))/(1-EXP(-SIMULATION!$D$4*$I14402)))-(EXP(-SIMULATION!$D$17*$J14424)/(1-EXP(-SIMULATION!$D$4*SIMULATION!$D$17))))</f>
        <v>3.8504972243885636</v>
      </c>
      <c r="L14424">
        <v>-0.16335861617939548</v>
      </c>
      <c r="M14424">
        <f t="shared" ca="1" si="225"/>
        <v>3.2214853262098444</v>
      </c>
    </row>
    <row r="14425" spans="1:13" x14ac:dyDescent="0.25">
      <c r="A14425" s="9"/>
      <c r="H14425" s="9"/>
      <c r="J14425">
        <v>23</v>
      </c>
      <c r="K14425">
        <f ca="1">SIMULATION!$D$3*SIMULATION!$D$17/$H14402/(SIMULATION!$D$17-$I14402)*(((EXP(-$I14402*$J14425))/(1-EXP(-SIMULATION!$D$4*$I14402)))-(EXP(-SIMULATION!$D$17*$J14425)/(1-EXP(-SIMULATION!$D$4*SIMULATION!$D$17))))</f>
        <v>3.8202998982076357</v>
      </c>
      <c r="L14425">
        <v>-0.37764414820474163</v>
      </c>
      <c r="M14425">
        <f t="shared" ca="1" si="225"/>
        <v>2.3775859972623516</v>
      </c>
    </row>
    <row r="14426" spans="1:13" x14ac:dyDescent="0.25">
      <c r="A14426" s="9"/>
      <c r="H14426" s="9"/>
      <c r="J14426">
        <v>24</v>
      </c>
      <c r="K14426">
        <f ca="1">SIMULATION!$D$3*SIMULATION!$D$17/$H14402/(SIMULATION!$D$17-$I14402)*(((EXP(-$I14402*$J14426))/(1-EXP(-SIMULATION!$D$4*$I14402)))-(EXP(-SIMULATION!$D$17*$J14426)/(1-EXP(-SIMULATION!$D$4*SIMULATION!$D$17))))</f>
        <v>3.7903339394966116</v>
      </c>
      <c r="L14426">
        <v>9.0407186803599451E-2</v>
      </c>
      <c r="M14426">
        <f t="shared" ca="1" si="225"/>
        <v>4.1330073680127049</v>
      </c>
    </row>
    <row r="14427" spans="1:13" x14ac:dyDescent="0.25">
      <c r="A14427" s="9">
        <v>578</v>
      </c>
      <c r="B14427" s="2">
        <f ca="1">NORMINV(RAND(),SIMULATION!D7,SIMULATION!D8)</f>
        <v>63.284725614038372</v>
      </c>
      <c r="C14427" s="2">
        <v>2</v>
      </c>
      <c r="D14427" s="2">
        <f ca="1">SIMULATION!$D$11*(1+(SIMULATION!$D$12*LN(1+$C14427)))*(1+(SIMULATION!$D$13*(($B14427/63.5)-1)))</f>
        <v>10.22207463223501</v>
      </c>
      <c r="E14427" s="2">
        <v>-0.40394918832196097</v>
      </c>
      <c r="F14427" s="2">
        <f ca="1">D14427*(1+E14427)</f>
        <v>6.0928758815771697</v>
      </c>
      <c r="G14427" s="2">
        <v>-0.12399686409618482</v>
      </c>
      <c r="H14427" s="9">
        <f>SIMULATION!$D$15*EXP($G$14427)</f>
        <v>195.01201169186515</v>
      </c>
      <c r="I14427" s="2">
        <f ca="1">$F14427/$H14427</f>
        <v>3.1243592785476258E-2</v>
      </c>
      <c r="J14427">
        <v>0</v>
      </c>
      <c r="K14427">
        <f ca="1">SIMULATION!$D$3*SIMULATION!$D$17/$H14427/(SIMULATION!$D$17-$I14427)*(((EXP(-$I14427*$J14427))/(1-EXP(-SIMULATION!$D$4*$I14427)))-(EXP(-SIMULATION!$D$17*$J14427)/(1-EXP(-SIMULATION!$D$4*SIMULATION!$D$17))))</f>
        <v>2.7163069876067234</v>
      </c>
      <c r="L14427">
        <v>1.9779563518863258E-2</v>
      </c>
      <c r="M14427">
        <f t="shared" ca="1" si="225"/>
        <v>2.7700343542048231</v>
      </c>
    </row>
    <row r="14428" spans="1:13" x14ac:dyDescent="0.25">
      <c r="A14428" s="9"/>
      <c r="H14428" s="9"/>
      <c r="J14428">
        <v>1</v>
      </c>
      <c r="K14428">
        <f ca="1">SIMULATION!$D$3*SIMULATION!$D$17/$H14427/(SIMULATION!$D$17-$I14427)*(((EXP(-$I14427*$J14428))/(1-EXP(-SIMULATION!$D$4*$I14427)))-(EXP(-SIMULATION!$D$17*$J14428)/(1-EXP(-SIMULATION!$D$4*SIMULATION!$D$17))))</f>
        <v>3.628959366218818</v>
      </c>
      <c r="L14428">
        <v>0.39883887006354696</v>
      </c>
      <c r="M14428">
        <f t="shared" ca="1" si="225"/>
        <v>5.076329419348057</v>
      </c>
    </row>
    <row r="14429" spans="1:13" x14ac:dyDescent="0.25">
      <c r="A14429" s="9"/>
      <c r="H14429" s="9"/>
      <c r="J14429">
        <v>2</v>
      </c>
      <c r="K14429">
        <f ca="1">SIMULATION!$D$3*SIMULATION!$D$17/$H14427/(SIMULATION!$D$17-$I14427)*(((EXP(-$I14427*$J14429))/(1-EXP(-SIMULATION!$D$4*$I14427)))-(EXP(-SIMULATION!$D$17*$J14429)/(1-EXP(-SIMULATION!$D$4*SIMULATION!$D$17))))</f>
        <v>4.1557245042325093</v>
      </c>
      <c r="L14429">
        <v>-8.5383460620213986E-2</v>
      </c>
      <c r="M14429">
        <f t="shared" ca="1" si="225"/>
        <v>3.8008943646769144</v>
      </c>
    </row>
    <row r="14430" spans="1:13" x14ac:dyDescent="0.25">
      <c r="A14430" s="9"/>
      <c r="H14430" s="9"/>
      <c r="J14430">
        <v>3</v>
      </c>
      <c r="K14430">
        <f ca="1">SIMULATION!$D$3*SIMULATION!$D$17/$H14427/(SIMULATION!$D$17-$I14427)*(((EXP(-$I14427*$J14430))/(1-EXP(-SIMULATION!$D$4*$I14427)))-(EXP(-SIMULATION!$D$17*$J14430)/(1-EXP(-SIMULATION!$D$4*SIMULATION!$D$17))))</f>
        <v>4.4369904471172568</v>
      </c>
      <c r="L14430">
        <v>-0.16470306809088467</v>
      </c>
      <c r="M14430">
        <f t="shared" ca="1" si="225"/>
        <v>3.7062045073870986</v>
      </c>
    </row>
    <row r="14431" spans="1:13" x14ac:dyDescent="0.25">
      <c r="A14431" s="9"/>
      <c r="H14431" s="9"/>
      <c r="J14431">
        <v>4</v>
      </c>
      <c r="K14431">
        <f ca="1">SIMULATION!$D$3*SIMULATION!$D$17/$H14427/(SIMULATION!$D$17-$I14427)*(((EXP(-$I14427*$J14431))/(1-EXP(-SIMULATION!$D$4*$I14427)))-(EXP(-SIMULATION!$D$17*$J14431)/(1-EXP(-SIMULATION!$D$4*SIMULATION!$D$17))))</f>
        <v>4.5626663020840041</v>
      </c>
      <c r="L14431">
        <v>-0.17524287501672986</v>
      </c>
      <c r="M14431">
        <f t="shared" ca="1" si="225"/>
        <v>3.7630915415648518</v>
      </c>
    </row>
    <row r="14432" spans="1:13" x14ac:dyDescent="0.25">
      <c r="A14432" s="9"/>
      <c r="H14432" s="9"/>
      <c r="J14432">
        <v>5</v>
      </c>
      <c r="K14432">
        <f ca="1">SIMULATION!$D$3*SIMULATION!$D$17/$H14427/(SIMULATION!$D$17-$I14427)*(((EXP(-$I14427*$J14432))/(1-EXP(-SIMULATION!$D$4*$I14427)))-(EXP(-SIMULATION!$D$17*$J14432)/(1-EXP(-SIMULATION!$D$4*SIMULATION!$D$17))))</f>
        <v>4.5903147378914477</v>
      </c>
      <c r="L14432">
        <v>0.46851076150255289</v>
      </c>
      <c r="M14432">
        <f t="shared" ca="1" si="225"/>
        <v>6.7409265912773613</v>
      </c>
    </row>
    <row r="14433" spans="1:13" x14ac:dyDescent="0.25">
      <c r="A14433" s="9"/>
      <c r="H14433" s="9"/>
      <c r="J14433">
        <v>6</v>
      </c>
      <c r="K14433">
        <f ca="1">SIMULATION!$D$3*SIMULATION!$D$17/$H14427/(SIMULATION!$D$17-$I14427)*(((EXP(-$I14427*$J14433))/(1-EXP(-SIMULATION!$D$4*$I14427)))-(EXP(-SIMULATION!$D$17*$J14433)/(1-EXP(-SIMULATION!$D$4*SIMULATION!$D$17))))</f>
        <v>4.5567716789028676</v>
      </c>
      <c r="L14433">
        <v>0.2834116657500606</v>
      </c>
      <c r="M14433">
        <f t="shared" ca="1" si="225"/>
        <v>5.8482139308634293</v>
      </c>
    </row>
    <row r="14434" spans="1:13" x14ac:dyDescent="0.25">
      <c r="A14434" s="9"/>
      <c r="H14434" s="9"/>
      <c r="J14434">
        <v>7</v>
      </c>
      <c r="K14434">
        <f ca="1">SIMULATION!$D$3*SIMULATION!$D$17/$H14427/(SIMULATION!$D$17-$I14427)*(((EXP(-$I14427*$J14434))/(1-EXP(-SIMULATION!$D$4*$I14427)))-(EXP(-SIMULATION!$D$17*$J14434)/(1-EXP(-SIMULATION!$D$4*SIMULATION!$D$17))))</f>
        <v>4.4855924367133273</v>
      </c>
      <c r="L14434">
        <v>-4.0208341887207309E-2</v>
      </c>
      <c r="M14434">
        <f t="shared" ca="1" si="225"/>
        <v>4.3052342024512864</v>
      </c>
    </row>
    <row r="14435" spans="1:13" x14ac:dyDescent="0.25">
      <c r="A14435" s="9"/>
      <c r="H14435" s="9"/>
      <c r="J14435">
        <v>8</v>
      </c>
      <c r="K14435">
        <f ca="1">SIMULATION!$D$3*SIMULATION!$D$17/$H14427/(SIMULATION!$D$17-$I14427)*(((EXP(-$I14427*$J14435))/(1-EXP(-SIMULATION!$D$4*$I14427)))-(EXP(-SIMULATION!$D$17*$J14435)/(1-EXP(-SIMULATION!$D$4*SIMULATION!$D$17))))</f>
        <v>4.3918233232048935</v>
      </c>
      <c r="L14435">
        <v>-0.15879295884045119</v>
      </c>
      <c r="M14435">
        <f t="shared" ca="1" si="225"/>
        <v>3.6944327030086854</v>
      </c>
    </row>
    <row r="14436" spans="1:13" x14ac:dyDescent="0.25">
      <c r="A14436" s="9"/>
      <c r="H14436" s="9"/>
      <c r="J14436">
        <v>9</v>
      </c>
      <c r="K14436">
        <f ca="1">SIMULATION!$D$3*SIMULATION!$D$17/$H14427/(SIMULATION!$D$17-$I14427)*(((EXP(-$I14427*$J14436))/(1-EXP(-SIMULATION!$D$4*$I14427)))-(EXP(-SIMULATION!$D$17*$J14436)/(1-EXP(-SIMULATION!$D$4*SIMULATION!$D$17))))</f>
        <v>4.2850593686770067</v>
      </c>
      <c r="L14436">
        <v>5.8278191716648393E-2</v>
      </c>
      <c r="M14436">
        <f t="shared" ca="1" si="225"/>
        <v>4.5347848800819852</v>
      </c>
    </row>
    <row r="14437" spans="1:13" x14ac:dyDescent="0.25">
      <c r="A14437" s="9"/>
      <c r="H14437" s="9"/>
      <c r="J14437">
        <v>10</v>
      </c>
      <c r="K14437">
        <f ca="1">SIMULATION!$D$3*SIMULATION!$D$17/$H14427/(SIMULATION!$D$17-$I14427)*(((EXP(-$I14427*$J14437))/(1-EXP(-SIMULATION!$D$4*$I14427)))-(EXP(-SIMULATION!$D$17*$J14437)/(1-EXP(-SIMULATION!$D$4*SIMULATION!$D$17))))</f>
        <v>4.1714037359589948</v>
      </c>
      <c r="L14437">
        <v>-0.28554698770330866</v>
      </c>
      <c r="M14437">
        <f t="shared" ca="1" si="225"/>
        <v>2.9802719646615761</v>
      </c>
    </row>
    <row r="14438" spans="1:13" x14ac:dyDescent="0.25">
      <c r="A14438" s="9"/>
      <c r="H14438" s="9"/>
      <c r="J14438">
        <v>11</v>
      </c>
      <c r="K14438">
        <f ca="1">SIMULATION!$D$3*SIMULATION!$D$17/$H14427/(SIMULATION!$D$17-$I14427)*(((EXP(-$I14427*$J14438))/(1-EXP(-SIMULATION!$D$4*$I14427)))-(EXP(-SIMULATION!$D$17*$J14438)/(1-EXP(-SIMULATION!$D$4*SIMULATION!$D$17))))</f>
        <v>4.0547233160572276</v>
      </c>
      <c r="L14438">
        <v>-0.2072311899537029</v>
      </c>
      <c r="M14438">
        <f t="shared" ca="1" si="225"/>
        <v>3.2144581783376638</v>
      </c>
    </row>
    <row r="14439" spans="1:13" x14ac:dyDescent="0.25">
      <c r="A14439" s="9"/>
      <c r="H14439" s="9"/>
      <c r="J14439">
        <v>12</v>
      </c>
      <c r="K14439">
        <f ca="1">SIMULATION!$D$3*SIMULATION!$D$17/$H14427/(SIMULATION!$D$17-$I14427)*(((EXP(-$I14427*$J14439))/(1-EXP(-SIMULATION!$D$4*$I14427)))-(EXP(-SIMULATION!$D$17*$J14439)/(1-EXP(-SIMULATION!$D$4*SIMULATION!$D$17))))</f>
        <v>3.9374533012120567</v>
      </c>
      <c r="L14439">
        <v>-0.33640541308396577</v>
      </c>
      <c r="M14439">
        <f t="shared" ca="1" si="225"/>
        <v>2.6128726969189899</v>
      </c>
    </row>
    <row r="14440" spans="1:13" x14ac:dyDescent="0.25">
      <c r="A14440" s="9"/>
      <c r="H14440" s="9"/>
      <c r="J14440">
        <v>13</v>
      </c>
      <c r="K14440">
        <f ca="1">SIMULATION!$D$3*SIMULATION!$D$17/$H14427/(SIMULATION!$D$17-$I14427)*(((EXP(-$I14427*$J14440))/(1-EXP(-SIMULATION!$D$4*$I14427)))-(EXP(-SIMULATION!$D$17*$J14440)/(1-EXP(-SIMULATION!$D$4*SIMULATION!$D$17))))</f>
        <v>3.8211127330561601</v>
      </c>
      <c r="L14440">
        <v>0.23632372384034464</v>
      </c>
      <c r="M14440">
        <f t="shared" ca="1" si="225"/>
        <v>4.7241323233457484</v>
      </c>
    </row>
    <row r="14441" spans="1:13" x14ac:dyDescent="0.25">
      <c r="A14441" s="9"/>
      <c r="H14441" s="9"/>
      <c r="J14441">
        <v>14</v>
      </c>
      <c r="K14441">
        <f ca="1">SIMULATION!$D$3*SIMULATION!$D$17/$H14427/(SIMULATION!$D$17-$I14427)*(((EXP(-$I14427*$J14441))/(1-EXP(-SIMULATION!$D$4*$I14427)))-(EXP(-SIMULATION!$D$17*$J14441)/(1-EXP(-SIMULATION!$D$4*SIMULATION!$D$17))))</f>
        <v>3.7066348378869018</v>
      </c>
      <c r="L14441">
        <v>8.1362910300664462E-2</v>
      </c>
      <c r="M14441">
        <f t="shared" ca="1" si="225"/>
        <v>4.008217435719212</v>
      </c>
    </row>
    <row r="14442" spans="1:13" x14ac:dyDescent="0.25">
      <c r="A14442" s="9"/>
      <c r="H14442" s="9"/>
      <c r="J14442">
        <v>15</v>
      </c>
      <c r="K14442">
        <f ca="1">SIMULATION!$D$3*SIMULATION!$D$17/$H14427/(SIMULATION!$D$17-$I14427)*(((EXP(-$I14427*$J14442))/(1-EXP(-SIMULATION!$D$4*$I14427)))-(EXP(-SIMULATION!$D$17*$J14442)/(1-EXP(-SIMULATION!$D$4*SIMULATION!$D$17))))</f>
        <v>3.5945786742710188</v>
      </c>
      <c r="L14442">
        <v>0.13920833881550346</v>
      </c>
      <c r="M14442">
        <f t="shared" ca="1" si="225"/>
        <v>4.0949740002579222</v>
      </c>
    </row>
    <row r="14443" spans="1:13" x14ac:dyDescent="0.25">
      <c r="A14443" s="9"/>
      <c r="H14443" s="9"/>
      <c r="J14443">
        <v>16</v>
      </c>
      <c r="K14443">
        <f ca="1">SIMULATION!$D$3*SIMULATION!$D$17/$H14427/(SIMULATION!$D$17-$I14427)*(((EXP(-$I14427*$J14443))/(1-EXP(-SIMULATION!$D$4*$I14427)))-(EXP(-SIMULATION!$D$17*$J14443)/(1-EXP(-SIMULATION!$D$4*SIMULATION!$D$17))))</f>
        <v>3.4852647239181738</v>
      </c>
      <c r="L14443">
        <v>-9.6712931422436282E-2</v>
      </c>
      <c r="M14443">
        <f t="shared" ca="1" si="225"/>
        <v>3.1481945556848392</v>
      </c>
    </row>
    <row r="14444" spans="1:13" x14ac:dyDescent="0.25">
      <c r="A14444" s="9"/>
      <c r="H14444" s="9"/>
      <c r="J14444">
        <v>17</v>
      </c>
      <c r="K14444">
        <f ca="1">SIMULATION!$D$3*SIMULATION!$D$17/$H14427/(SIMULATION!$D$17-$I14427)*(((EXP(-$I14427*$J14444))/(1-EXP(-SIMULATION!$D$4*$I14427)))-(EXP(-SIMULATION!$D$17*$J14444)/(1-EXP(-SIMULATION!$D$4*SIMULATION!$D$17))))</f>
        <v>3.3788617447252562</v>
      </c>
      <c r="L14444">
        <v>-0.11472973448758517</v>
      </c>
      <c r="M14444">
        <f t="shared" ca="1" si="225"/>
        <v>2.991205833882669</v>
      </c>
    </row>
    <row r="14445" spans="1:13" x14ac:dyDescent="0.25">
      <c r="A14445" s="9"/>
      <c r="H14445" s="9"/>
      <c r="J14445">
        <v>18</v>
      </c>
      <c r="K14445">
        <f ca="1">SIMULATION!$D$3*SIMULATION!$D$17/$H14427/(SIMULATION!$D$17-$I14427)*(((EXP(-$I14427*$J14445))/(1-EXP(-SIMULATION!$D$4*$I14427)))-(EXP(-SIMULATION!$D$17*$J14445)/(1-EXP(-SIMULATION!$D$4*SIMULATION!$D$17))))</f>
        <v>3.2754423925709615</v>
      </c>
      <c r="L14445">
        <v>-7.27956875223357E-2</v>
      </c>
      <c r="M14445">
        <f t="shared" ca="1" si="225"/>
        <v>3.0370043116639542</v>
      </c>
    </row>
    <row r="14446" spans="1:13" x14ac:dyDescent="0.25">
      <c r="A14446" s="9"/>
      <c r="H14446" s="9"/>
      <c r="J14446">
        <v>19</v>
      </c>
      <c r="K14446">
        <f ca="1">SIMULATION!$D$3*SIMULATION!$D$17/$H14427/(SIMULATION!$D$17-$I14427)*(((EXP(-$I14427*$J14446))/(1-EXP(-SIMULATION!$D$4*$I14427)))-(EXP(-SIMULATION!$D$17*$J14446)/(1-EXP(-SIMULATION!$D$4*SIMULATION!$D$17))))</f>
        <v>3.1750188304669087</v>
      </c>
      <c r="L14446">
        <v>-2.9130448871047432E-2</v>
      </c>
      <c r="M14446">
        <f t="shared" ca="1" si="225"/>
        <v>3.0825291067613798</v>
      </c>
    </row>
    <row r="14447" spans="1:13" x14ac:dyDescent="0.25">
      <c r="A14447" s="9"/>
      <c r="H14447" s="9"/>
      <c r="J14447">
        <v>20</v>
      </c>
      <c r="K14447">
        <f ca="1">SIMULATION!$D$3*SIMULATION!$D$17/$H14427/(SIMULATION!$D$17-$I14427)*(((EXP(-$I14427*$J14447))/(1-EXP(-SIMULATION!$D$4*$I14427)))-(EXP(-SIMULATION!$D$17*$J14447)/(1-EXP(-SIMULATION!$D$4*SIMULATION!$D$17))))</f>
        <v>3.0775655141866922</v>
      </c>
      <c r="L14447">
        <v>-0.66790816823398069</v>
      </c>
      <c r="M14447">
        <f t="shared" ca="1" si="225"/>
        <v>1.0220343689861897</v>
      </c>
    </row>
    <row r="14448" spans="1:13" x14ac:dyDescent="0.25">
      <c r="A14448" s="9"/>
      <c r="H14448" s="9"/>
      <c r="J14448">
        <v>21</v>
      </c>
      <c r="K14448">
        <f ca="1">SIMULATION!$D$3*SIMULATION!$D$17/$H14427/(SIMULATION!$D$17-$I14427)*(((EXP(-$I14427*$J14448))/(1-EXP(-SIMULATION!$D$4*$I14427)))-(EXP(-SIMULATION!$D$17*$J14448)/(1-EXP(-SIMULATION!$D$4*SIMULATION!$D$17))))</f>
        <v>2.9830337613036217</v>
      </c>
      <c r="L14448">
        <v>0.27153200677034944</v>
      </c>
      <c r="M14448">
        <f t="shared" ca="1" si="225"/>
        <v>3.793022904774098</v>
      </c>
    </row>
    <row r="14449" spans="1:13" x14ac:dyDescent="0.25">
      <c r="A14449" s="9"/>
      <c r="H14449" s="9"/>
      <c r="J14449">
        <v>22</v>
      </c>
      <c r="K14449">
        <f ca="1">SIMULATION!$D$3*SIMULATION!$D$17/$H14427/(SIMULATION!$D$17-$I14427)*(((EXP(-$I14427*$J14449))/(1-EXP(-SIMULATION!$D$4*$I14427)))-(EXP(-SIMULATION!$D$17*$J14449)/(1-EXP(-SIMULATION!$D$4*SIMULATION!$D$17))))</f>
        <v>2.8913610558384271</v>
      </c>
      <c r="L14449">
        <v>0.28168337058859672</v>
      </c>
      <c r="M14449">
        <f t="shared" ca="1" si="225"/>
        <v>3.7058093836355992</v>
      </c>
    </row>
    <row r="14450" spans="1:13" x14ac:dyDescent="0.25">
      <c r="A14450" s="9"/>
      <c r="H14450" s="9"/>
      <c r="J14450">
        <v>23</v>
      </c>
      <c r="K14450">
        <f ca="1">SIMULATION!$D$3*SIMULATION!$D$17/$H14427/(SIMULATION!$D$17-$I14427)*(((EXP(-$I14427*$J14450))/(1-EXP(-SIMULATION!$D$4*$I14427)))-(EXP(-SIMULATION!$D$17*$J14450)/(1-EXP(-SIMULATION!$D$4*SIMULATION!$D$17))))</f>
        <v>2.802476980328386</v>
      </c>
      <c r="L14450">
        <v>6.8436366515314401E-3</v>
      </c>
      <c r="M14450">
        <f t="shared" ca="1" si="225"/>
        <v>2.8216561145060344</v>
      </c>
    </row>
    <row r="14451" spans="1:13" x14ac:dyDescent="0.25">
      <c r="A14451" s="9"/>
      <c r="H14451" s="9"/>
      <c r="J14451">
        <v>24</v>
      </c>
      <c r="K14451">
        <f ca="1">SIMULATION!$D$3*SIMULATION!$D$17/$H14427/(SIMULATION!$D$17-$I14427)*(((EXP(-$I14427*$J14451))/(1-EXP(-SIMULATION!$D$4*$I14427)))-(EXP(-SIMULATION!$D$17*$J14451)/(1-EXP(-SIMULATION!$D$4*SIMULATION!$D$17))))</f>
        <v>2.7163069876067234</v>
      </c>
      <c r="L14451">
        <v>0.33512908695598859</v>
      </c>
      <c r="M14451">
        <f t="shared" ca="1" si="225"/>
        <v>3.6266204682555365</v>
      </c>
    </row>
    <row r="14452" spans="1:13" x14ac:dyDescent="0.25">
      <c r="A14452" s="9">
        <v>579</v>
      </c>
      <c r="B14452" s="2">
        <f ca="1">NORMINV(RAND(),SIMULATION!D7,SIMULATION!D8)</f>
        <v>56.783891997643416</v>
      </c>
      <c r="C14452" s="2">
        <v>2</v>
      </c>
      <c r="D14452" s="2">
        <f ca="1">SIMULATION!$D$11*(1+(SIMULATION!$D$12*LN(1+$C14452)))*(1+(SIMULATION!$D$13*(($B14452/63.5)-1)))</f>
        <v>9.7393114346173082</v>
      </c>
      <c r="E14452" s="2">
        <v>0.17026503761343395</v>
      </c>
      <c r="F14452" s="2">
        <f ca="1">D14452*(1+E14452)</f>
        <v>11.397575662361373</v>
      </c>
      <c r="G14452" s="2">
        <v>0.10311678468835601</v>
      </c>
      <c r="H14452" s="9">
        <f>SIMULATION!$D$15*EXP($G$14452)</f>
        <v>244.73470909985301</v>
      </c>
      <c r="I14452" s="2">
        <f ca="1">$F14452/$H14452</f>
        <v>4.6571145156656564E-2</v>
      </c>
      <c r="J14452">
        <v>0</v>
      </c>
      <c r="K14452">
        <f ca="1">SIMULATION!$D$3*SIMULATION!$D$17/$H14452/(SIMULATION!$D$17-$I14452)*(((EXP(-$I14452*$J14452))/(1-EXP(-SIMULATION!$D$4*$I14452)))-(EXP(-SIMULATION!$D$17*$J14452)/(1-EXP(-SIMULATION!$D$4*SIMULATION!$D$17))))</f>
        <v>1.2196775457204054</v>
      </c>
      <c r="L14452">
        <v>-0.11549846567122835</v>
      </c>
      <c r="M14452">
        <f t="shared" ca="1" si="225"/>
        <v>1.0788066605760491</v>
      </c>
    </row>
    <row r="14453" spans="1:13" x14ac:dyDescent="0.25">
      <c r="A14453" s="9"/>
      <c r="H14453" s="9"/>
      <c r="J14453">
        <v>1</v>
      </c>
      <c r="K14453">
        <f ca="1">SIMULATION!$D$3*SIMULATION!$D$17/$H14452/(SIMULATION!$D$17-$I14452)*(((EXP(-$I14452*$J14453))/(1-EXP(-SIMULATION!$D$4*$I14452)))-(EXP(-SIMULATION!$D$17*$J14453)/(1-EXP(-SIMULATION!$D$4*SIMULATION!$D$17))))</f>
        <v>1.951518666549521</v>
      </c>
      <c r="L14453">
        <v>-0.25778708195174921</v>
      </c>
      <c r="M14453">
        <f t="shared" ca="1" si="225"/>
        <v>1.4484423641253514</v>
      </c>
    </row>
    <row r="14454" spans="1:13" x14ac:dyDescent="0.25">
      <c r="A14454" s="9"/>
      <c r="H14454" s="9"/>
      <c r="J14454">
        <v>2</v>
      </c>
      <c r="K14454">
        <f ca="1">SIMULATION!$D$3*SIMULATION!$D$17/$H14452/(SIMULATION!$D$17-$I14452)*(((EXP(-$I14452*$J14454))/(1-EXP(-SIMULATION!$D$4*$I14452)))-(EXP(-SIMULATION!$D$17*$J14454)/(1-EXP(-SIMULATION!$D$4*SIMULATION!$D$17))))</f>
        <v>2.3672649584153973</v>
      </c>
      <c r="L14454">
        <v>-0.14971727676500451</v>
      </c>
      <c r="M14454">
        <f t="shared" ca="1" si="225"/>
        <v>2.012844495460222</v>
      </c>
    </row>
    <row r="14455" spans="1:13" x14ac:dyDescent="0.25">
      <c r="A14455" s="9"/>
      <c r="H14455" s="9"/>
      <c r="J14455">
        <v>3</v>
      </c>
      <c r="K14455">
        <f ca="1">SIMULATION!$D$3*SIMULATION!$D$17/$H14452/(SIMULATION!$D$17-$I14452)*(((EXP(-$I14452*$J14455))/(1-EXP(-SIMULATION!$D$4*$I14452)))-(EXP(-SIMULATION!$D$17*$J14455)/(1-EXP(-SIMULATION!$D$4*SIMULATION!$D$17))))</f>
        <v>2.5828723932108413</v>
      </c>
      <c r="L14455">
        <v>-1.1090807359188784E-2</v>
      </c>
      <c r="M14455">
        <f t="shared" ca="1" si="225"/>
        <v>2.5542262530643729</v>
      </c>
    </row>
    <row r="14456" spans="1:13" x14ac:dyDescent="0.25">
      <c r="A14456" s="9"/>
      <c r="H14456" s="9"/>
      <c r="J14456">
        <v>4</v>
      </c>
      <c r="K14456">
        <f ca="1">SIMULATION!$D$3*SIMULATION!$D$17/$H14452/(SIMULATION!$D$17-$I14452)*(((EXP(-$I14452*$J14456))/(1-EXP(-SIMULATION!$D$4*$I14452)))-(EXP(-SIMULATION!$D$17*$J14456)/(1-EXP(-SIMULATION!$D$4*SIMULATION!$D$17))))</f>
        <v>2.672538146141509</v>
      </c>
      <c r="L14456">
        <v>0.4832062742684724</v>
      </c>
      <c r="M14456">
        <f t="shared" ca="1" si="225"/>
        <v>3.9639253465789177</v>
      </c>
    </row>
    <row r="14457" spans="1:13" x14ac:dyDescent="0.25">
      <c r="A14457" s="9"/>
      <c r="H14457" s="9"/>
      <c r="J14457">
        <v>5</v>
      </c>
      <c r="K14457">
        <f ca="1">SIMULATION!$D$3*SIMULATION!$D$17/$H14452/(SIMULATION!$D$17-$I14452)*(((EXP(-$I14452*$J14457))/(1-EXP(-SIMULATION!$D$4*$I14452)))-(EXP(-SIMULATION!$D$17*$J14457)/(1-EXP(-SIMULATION!$D$4*SIMULATION!$D$17))))</f>
        <v>2.6837043574345603</v>
      </c>
      <c r="L14457">
        <v>-0.12467415715888666</v>
      </c>
      <c r="M14457">
        <f t="shared" ca="1" si="225"/>
        <v>2.349115778607775</v>
      </c>
    </row>
    <row r="14458" spans="1:13" x14ac:dyDescent="0.25">
      <c r="A14458" s="9"/>
      <c r="H14458" s="9"/>
      <c r="J14458">
        <v>6</v>
      </c>
      <c r="K14458">
        <f ca="1">SIMULATION!$D$3*SIMULATION!$D$17/$H14452/(SIMULATION!$D$17-$I14452)*(((EXP(-$I14452*$J14458))/(1-EXP(-SIMULATION!$D$4*$I14452)))-(EXP(-SIMULATION!$D$17*$J14458)/(1-EXP(-SIMULATION!$D$4*SIMULATION!$D$17))))</f>
        <v>2.6466726788432857</v>
      </c>
      <c r="L14458">
        <v>-0.49958403589486783</v>
      </c>
      <c r="M14458">
        <f t="shared" ca="1" si="225"/>
        <v>1.3244372602540759</v>
      </c>
    </row>
    <row r="14459" spans="1:13" x14ac:dyDescent="0.25">
      <c r="A14459" s="9"/>
      <c r="H14459" s="9"/>
      <c r="J14459">
        <v>7</v>
      </c>
      <c r="K14459">
        <f ca="1">SIMULATION!$D$3*SIMULATION!$D$17/$H14452/(SIMULATION!$D$17-$I14452)*(((EXP(-$I14452*$J14459))/(1-EXP(-SIMULATION!$D$4*$I14452)))-(EXP(-SIMULATION!$D$17*$J14459)/(1-EXP(-SIMULATION!$D$4*SIMULATION!$D$17))))</f>
        <v>2.5807652906054606</v>
      </c>
      <c r="L14459">
        <v>0.40410266537997575</v>
      </c>
      <c r="M14459">
        <f t="shared" ca="1" si="225"/>
        <v>3.6236594232592547</v>
      </c>
    </row>
    <row r="14460" spans="1:13" x14ac:dyDescent="0.25">
      <c r="A14460" s="9"/>
      <c r="H14460" s="9"/>
      <c r="J14460">
        <v>8</v>
      </c>
      <c r="K14460">
        <f ca="1">SIMULATION!$D$3*SIMULATION!$D$17/$H14452/(SIMULATION!$D$17-$I14452)*(((EXP(-$I14452*$J14460))/(1-EXP(-SIMULATION!$D$4*$I14452)))-(EXP(-SIMULATION!$D$17*$J14460)/(1-EXP(-SIMULATION!$D$4*SIMULATION!$D$17))))</f>
        <v>2.4982728227431301</v>
      </c>
      <c r="L14460">
        <v>0.30816078210035558</v>
      </c>
      <c r="M14460">
        <f t="shared" ca="1" si="225"/>
        <v>3.2681425296997162</v>
      </c>
    </row>
    <row r="14461" spans="1:13" x14ac:dyDescent="0.25">
      <c r="A14461" s="9"/>
      <c r="H14461" s="9"/>
      <c r="J14461">
        <v>9</v>
      </c>
      <c r="K14461">
        <f ca="1">SIMULATION!$D$3*SIMULATION!$D$17/$H14452/(SIMULATION!$D$17-$I14452)*(((EXP(-$I14452*$J14461))/(1-EXP(-SIMULATION!$D$4*$I14452)))-(EXP(-SIMULATION!$D$17*$J14461)/(1-EXP(-SIMULATION!$D$4*SIMULATION!$D$17))))</f>
        <v>2.4069840804008007</v>
      </c>
      <c r="L14461">
        <v>-0.31824147887357634</v>
      </c>
      <c r="M14461">
        <f t="shared" ca="1" si="225"/>
        <v>1.6409819070288947</v>
      </c>
    </row>
    <row r="14462" spans="1:13" x14ac:dyDescent="0.25">
      <c r="A14462" s="9"/>
      <c r="H14462" s="9"/>
      <c r="J14462">
        <v>10</v>
      </c>
      <c r="K14462">
        <f ca="1">SIMULATION!$D$3*SIMULATION!$D$17/$H14452/(SIMULATION!$D$17-$I14452)*(((EXP(-$I14452*$J14462))/(1-EXP(-SIMULATION!$D$4*$I14452)))-(EXP(-SIMULATION!$D$17*$J14462)/(1-EXP(-SIMULATION!$D$4*SIMULATION!$D$17))))</f>
        <v>2.3118069638143655</v>
      </c>
      <c r="L14462">
        <v>-0.12808352659894129</v>
      </c>
      <c r="M14462">
        <f t="shared" ca="1" si="225"/>
        <v>2.0157025750730306</v>
      </c>
    </row>
    <row r="14463" spans="1:13" x14ac:dyDescent="0.25">
      <c r="A14463" s="9"/>
      <c r="H14463" s="9"/>
      <c r="J14463">
        <v>11</v>
      </c>
      <c r="K14463">
        <f ca="1">SIMULATION!$D$3*SIMULATION!$D$17/$H14452/(SIMULATION!$D$17-$I14452)*(((EXP(-$I14452*$J14463))/(1-EXP(-SIMULATION!$D$4*$I14452)))-(EXP(-SIMULATION!$D$17*$J14463)/(1-EXP(-SIMULATION!$D$4*SIMULATION!$D$17))))</f>
        <v>2.2158070123573248</v>
      </c>
      <c r="L14463">
        <v>-0.1649252589355483</v>
      </c>
      <c r="M14463">
        <f t="shared" ca="1" si="225"/>
        <v>1.8503644670930892</v>
      </c>
    </row>
    <row r="14464" spans="1:13" x14ac:dyDescent="0.25">
      <c r="A14464" s="9"/>
      <c r="H14464" s="9"/>
      <c r="J14464">
        <v>12</v>
      </c>
      <c r="K14464">
        <f ca="1">SIMULATION!$D$3*SIMULATION!$D$17/$H14452/(SIMULATION!$D$17-$I14452)*(((EXP(-$I14452*$J14464))/(1-EXP(-SIMULATION!$D$4*$I14452)))-(EXP(-SIMULATION!$D$17*$J14464)/(1-EXP(-SIMULATION!$D$4*SIMULATION!$D$17))))</f>
        <v>2.1208727561858671</v>
      </c>
      <c r="L14464">
        <v>-2.264824493530183E-2</v>
      </c>
      <c r="M14464">
        <f t="shared" ca="1" si="225"/>
        <v>2.0728387105271611</v>
      </c>
    </row>
    <row r="14465" spans="1:13" x14ac:dyDescent="0.25">
      <c r="A14465" s="9"/>
      <c r="H14465" s="9"/>
      <c r="J14465">
        <v>13</v>
      </c>
      <c r="K14465">
        <f ca="1">SIMULATION!$D$3*SIMULATION!$D$17/$H14452/(SIMULATION!$D$17-$I14452)*(((EXP(-$I14452*$J14465))/(1-EXP(-SIMULATION!$D$4*$I14452)))-(EXP(-SIMULATION!$D$17*$J14465)/(1-EXP(-SIMULATION!$D$4*SIMULATION!$D$17))))</f>
        <v>2.0281419249871431</v>
      </c>
      <c r="L14465">
        <v>0.11840622096224837</v>
      </c>
      <c r="M14465">
        <f t="shared" ca="1" si="225"/>
        <v>2.2682865458999704</v>
      </c>
    </row>
    <row r="14466" spans="1:13" x14ac:dyDescent="0.25">
      <c r="A14466" s="9"/>
      <c r="H14466" s="9"/>
      <c r="J14466">
        <v>14</v>
      </c>
      <c r="K14466">
        <f ca="1">SIMULATION!$D$3*SIMULATION!$D$17/$H14452/(SIMULATION!$D$17-$I14452)*(((EXP(-$I14452*$J14466))/(1-EXP(-SIMULATION!$D$4*$I14452)))-(EXP(-SIMULATION!$D$17*$J14466)/(1-EXP(-SIMULATION!$D$4*SIMULATION!$D$17))))</f>
        <v>1.9382744156499689</v>
      </c>
      <c r="L14466">
        <v>0.40060903562593531</v>
      </c>
      <c r="M14466">
        <f t="shared" ca="1" si="225"/>
        <v>2.7147646600819262</v>
      </c>
    </row>
    <row r="14467" spans="1:13" x14ac:dyDescent="0.25">
      <c r="A14467" s="9"/>
      <c r="H14467" s="9"/>
      <c r="J14467">
        <v>15</v>
      </c>
      <c r="K14467">
        <f ca="1">SIMULATION!$D$3*SIMULATION!$D$17/$H14452/(SIMULATION!$D$17-$I14452)*(((EXP(-$I14452*$J14467))/(1-EXP(-SIMULATION!$D$4*$I14452)))-(EXP(-SIMULATION!$D$17*$J14467)/(1-EXP(-SIMULATION!$D$4*SIMULATION!$D$17))))</f>
        <v>1.8516270664879584</v>
      </c>
      <c r="L14467">
        <v>-0.65382916132986357</v>
      </c>
      <c r="M14467">
        <f t="shared" ref="M14467:M14530" ca="1" si="226">$K14467*(1+$L14467)</f>
        <v>0.64097929451046098</v>
      </c>
    </row>
    <row r="14468" spans="1:13" x14ac:dyDescent="0.25">
      <c r="A14468" s="9"/>
      <c r="H14468" s="9"/>
      <c r="J14468">
        <v>16</v>
      </c>
      <c r="K14468">
        <f ca="1">SIMULATION!$D$3*SIMULATION!$D$17/$H14452/(SIMULATION!$D$17-$I14452)*(((EXP(-$I14452*$J14468))/(1-EXP(-SIMULATION!$D$4*$I14452)))-(EXP(-SIMULATION!$D$17*$J14468)/(1-EXP(-SIMULATION!$D$4*SIMULATION!$D$17))))</f>
        <v>1.7683655135471608</v>
      </c>
      <c r="L14468">
        <v>0.29644773308148048</v>
      </c>
      <c r="M14468">
        <f t="shared" ca="1" si="226"/>
        <v>2.2925934612976846</v>
      </c>
    </row>
    <row r="14469" spans="1:13" x14ac:dyDescent="0.25">
      <c r="A14469" s="9"/>
      <c r="H14469" s="9"/>
      <c r="J14469">
        <v>17</v>
      </c>
      <c r="K14469">
        <f ca="1">SIMULATION!$D$3*SIMULATION!$D$17/$H14452/(SIMULATION!$D$17-$I14452)*(((EXP(-$I14452*$J14469))/(1-EXP(-SIMULATION!$D$4*$I14452)))-(EXP(-SIMULATION!$D$17*$J14469)/(1-EXP(-SIMULATION!$D$4*SIMULATION!$D$17))))</f>
        <v>1.6885357341047431</v>
      </c>
      <c r="L14469">
        <v>0.47943935653233294</v>
      </c>
      <c r="M14469">
        <f t="shared" ca="1" si="226"/>
        <v>2.4980862199457716</v>
      </c>
    </row>
    <row r="14470" spans="1:13" x14ac:dyDescent="0.25">
      <c r="A14470" s="9"/>
      <c r="H14470" s="9"/>
      <c r="J14470">
        <v>18</v>
      </c>
      <c r="K14470">
        <f ca="1">SIMULATION!$D$3*SIMULATION!$D$17/$H14452/(SIMULATION!$D$17-$I14452)*(((EXP(-$I14452*$J14470))/(1-EXP(-SIMULATION!$D$4*$I14452)))-(EXP(-SIMULATION!$D$17*$J14470)/(1-EXP(-SIMULATION!$D$4*SIMULATION!$D$17))))</f>
        <v>1.6121097629631251</v>
      </c>
      <c r="L14470">
        <v>0.34488707096721488</v>
      </c>
      <c r="M14470">
        <f t="shared" ca="1" si="226"/>
        <v>2.1681055771891287</v>
      </c>
    </row>
    <row r="14471" spans="1:13" x14ac:dyDescent="0.25">
      <c r="A14471" s="9"/>
      <c r="H14471" s="9"/>
      <c r="J14471">
        <v>19</v>
      </c>
      <c r="K14471">
        <f ca="1">SIMULATION!$D$3*SIMULATION!$D$17/$H14452/(SIMULATION!$D$17-$I14452)*(((EXP(-$I14452*$J14471))/(1-EXP(-SIMULATION!$D$4*$I14452)))-(EXP(-SIMULATION!$D$17*$J14471)/(1-EXP(-SIMULATION!$D$4*SIMULATION!$D$17))))</f>
        <v>1.5390148639834056</v>
      </c>
      <c r="L14471">
        <v>0.25020482745071515</v>
      </c>
      <c r="M14471">
        <f t="shared" ca="1" si="226"/>
        <v>1.9240838124704593</v>
      </c>
    </row>
    <row r="14472" spans="1:13" x14ac:dyDescent="0.25">
      <c r="A14472" s="9"/>
      <c r="H14472" s="9"/>
      <c r="J14472">
        <v>20</v>
      </c>
      <c r="K14472">
        <f ca="1">SIMULATION!$D$3*SIMULATION!$D$17/$H14452/(SIMULATION!$D$17-$I14452)*(((EXP(-$I14452*$J14472))/(1-EXP(-SIMULATION!$D$4*$I14452)))-(EXP(-SIMULATION!$D$17*$J14472)/(1-EXP(-SIMULATION!$D$4*SIMULATION!$D$17))))</f>
        <v>1.4691521050031777</v>
      </c>
      <c r="L14472">
        <v>3.1021489918271136E-2</v>
      </c>
      <c r="M14472">
        <f t="shared" ca="1" si="226"/>
        <v>1.5147273922169404</v>
      </c>
    </row>
    <row r="14473" spans="1:13" x14ac:dyDescent="0.25">
      <c r="A14473" s="9"/>
      <c r="H14473" s="9"/>
      <c r="J14473">
        <v>21</v>
      </c>
      <c r="K14473">
        <f ca="1">SIMULATION!$D$3*SIMULATION!$D$17/$H14452/(SIMULATION!$D$17-$I14452)*(((EXP(-$I14452*$J14473))/(1-EXP(-SIMULATION!$D$4*$I14452)))-(EXP(-SIMULATION!$D$17*$J14473)/(1-EXP(-SIMULATION!$D$4*SIMULATION!$D$17))))</f>
        <v>1.4024081475965857</v>
      </c>
      <c r="L14473">
        <v>0.24294950758635098</v>
      </c>
      <c r="M14473">
        <f t="shared" ca="1" si="226"/>
        <v>1.7431225164902628</v>
      </c>
    </row>
    <row r="14474" spans="1:13" x14ac:dyDescent="0.25">
      <c r="A14474" s="9"/>
      <c r="H14474" s="9"/>
      <c r="J14474">
        <v>22</v>
      </c>
      <c r="K14474">
        <f ca="1">SIMULATION!$D$3*SIMULATION!$D$17/$H14452/(SIMULATION!$D$17-$I14452)*(((EXP(-$I14452*$J14474))/(1-EXP(-SIMULATION!$D$4*$I14452)))-(EXP(-SIMULATION!$D$17*$J14474)/(1-EXP(-SIMULATION!$D$4*SIMULATION!$D$17))))</f>
        <v>1.3386626939051087</v>
      </c>
      <c r="L14474">
        <v>0.29829244940712391</v>
      </c>
      <c r="M14474">
        <f t="shared" ca="1" si="226"/>
        <v>1.7379756678000027</v>
      </c>
    </row>
    <row r="14475" spans="1:13" x14ac:dyDescent="0.25">
      <c r="A14475" s="9"/>
      <c r="H14475" s="9"/>
      <c r="J14475">
        <v>23</v>
      </c>
      <c r="K14475">
        <f ca="1">SIMULATION!$D$3*SIMULATION!$D$17/$H14452/(SIMULATION!$D$17-$I14452)*(((EXP(-$I14452*$J14475))/(1-EXP(-SIMULATION!$D$4*$I14452)))-(EXP(-SIMULATION!$D$17*$J14475)/(1-EXP(-SIMULATION!$D$4*SIMULATION!$D$17))))</f>
        <v>1.2777931553433943</v>
      </c>
      <c r="L14475">
        <v>7.3628958716754178E-2</v>
      </c>
      <c r="M14475">
        <f t="shared" ca="1" si="226"/>
        <v>1.3718757348267243</v>
      </c>
    </row>
    <row r="14476" spans="1:13" x14ac:dyDescent="0.25">
      <c r="A14476" s="9"/>
      <c r="H14476" s="9"/>
      <c r="J14476">
        <v>24</v>
      </c>
      <c r="K14476">
        <f ca="1">SIMULATION!$D$3*SIMULATION!$D$17/$H14452/(SIMULATION!$D$17-$I14452)*(((EXP(-$I14452*$J14476))/(1-EXP(-SIMULATION!$D$4*$I14452)))-(EXP(-SIMULATION!$D$17*$J14476)/(1-EXP(-SIMULATION!$D$4*SIMULATION!$D$17))))</f>
        <v>1.2196775457204052</v>
      </c>
      <c r="L14476">
        <v>-8.5240714919984945E-2</v>
      </c>
      <c r="M14476">
        <f t="shared" ca="1" si="226"/>
        <v>1.1157113597513453</v>
      </c>
    </row>
    <row r="14477" spans="1:13" x14ac:dyDescent="0.25">
      <c r="A14477" s="9">
        <v>580</v>
      </c>
      <c r="B14477" s="2">
        <f ca="1">NORMINV(RAND(),SIMULATION!D7,SIMULATION!D8)</f>
        <v>61.119192938104241</v>
      </c>
      <c r="C14477" s="2">
        <v>2</v>
      </c>
      <c r="D14477" s="2">
        <f ca="1">SIMULATION!$D$11*(1+(SIMULATION!$D$12*LN(1+$C14477)))*(1+(SIMULATION!$D$13*(($B14477/63.5)-1)))</f>
        <v>10.06125841375143</v>
      </c>
      <c r="E14477" s="2">
        <v>4.6643116867820765E-2</v>
      </c>
      <c r="F14477" s="2">
        <f ca="1">D14477*(1+E14477)</f>
        <v>10.530546865781382</v>
      </c>
      <c r="G14477" s="2">
        <v>0.56772302243686246</v>
      </c>
      <c r="H14477" s="9">
        <f>SIMULATION!$D$15*EXP($G$14477)</f>
        <v>389.46774150814377</v>
      </c>
      <c r="I14477" s="2">
        <f ca="1">$F14477/$H14477</f>
        <v>2.7038303159598619E-2</v>
      </c>
      <c r="J14477">
        <v>0</v>
      </c>
      <c r="K14477">
        <f ca="1">SIMULATION!$D$3*SIMULATION!$D$17/$H14477/(SIMULATION!$D$17-$I14477)*(((EXP(-$I14477*$J14477))/(1-EXP(-SIMULATION!$D$4*$I14477)))-(EXP(-SIMULATION!$D$17*$J14477)/(1-EXP(-SIMULATION!$D$4*SIMULATION!$D$17))))</f>
        <v>1.645926609559156</v>
      </c>
      <c r="L14477">
        <v>0.531903894537058</v>
      </c>
      <c r="M14477">
        <f t="shared" ca="1" si="226"/>
        <v>2.5214013833058466</v>
      </c>
    </row>
    <row r="14478" spans="1:13" x14ac:dyDescent="0.25">
      <c r="A14478" s="9"/>
      <c r="H14478" s="9"/>
      <c r="J14478">
        <v>1</v>
      </c>
      <c r="K14478">
        <f ca="1">SIMULATION!$D$3*SIMULATION!$D$17/$H14477/(SIMULATION!$D$17-$I14477)*(((EXP(-$I14477*$J14478))/(1-EXP(-SIMULATION!$D$4*$I14477)))-(EXP(-SIMULATION!$D$17*$J14478)/(1-EXP(-SIMULATION!$D$4*SIMULATION!$D$17))))</f>
        <v>2.1019575758750122</v>
      </c>
      <c r="L14478">
        <v>9.4312116477702615E-2</v>
      </c>
      <c r="M14478">
        <f t="shared" ca="1" si="226"/>
        <v>2.3001976436021256</v>
      </c>
    </row>
    <row r="14479" spans="1:13" x14ac:dyDescent="0.25">
      <c r="A14479" s="9"/>
      <c r="H14479" s="9"/>
      <c r="J14479">
        <v>2</v>
      </c>
      <c r="K14479">
        <f ca="1">SIMULATION!$D$3*SIMULATION!$D$17/$H14477/(SIMULATION!$D$17-$I14477)*(((EXP(-$I14477*$J14479))/(1-EXP(-SIMULATION!$D$4*$I14477)))-(EXP(-SIMULATION!$D$17*$J14479)/(1-EXP(-SIMULATION!$D$4*SIMULATION!$D$17))))</f>
        <v>2.3662579306740827</v>
      </c>
      <c r="L14479">
        <v>0.19022605929795927</v>
      </c>
      <c r="M14479">
        <f t="shared" ca="1" si="226"/>
        <v>2.8163818521087571</v>
      </c>
    </row>
    <row r="14480" spans="1:13" x14ac:dyDescent="0.25">
      <c r="A14480" s="9"/>
      <c r="H14480" s="9"/>
      <c r="J14480">
        <v>3</v>
      </c>
      <c r="K14480">
        <f ca="1">SIMULATION!$D$3*SIMULATION!$D$17/$H14477/(SIMULATION!$D$17-$I14477)*(((EXP(-$I14477*$J14480))/(1-EXP(-SIMULATION!$D$4*$I14477)))-(EXP(-SIMULATION!$D$17*$J14480)/(1-EXP(-SIMULATION!$D$4*SIMULATION!$D$17))))</f>
        <v>2.5084378599257997</v>
      </c>
      <c r="L14480">
        <v>0.20324788991689627</v>
      </c>
      <c r="M14480">
        <f t="shared" ca="1" si="226"/>
        <v>3.0182725619433737</v>
      </c>
    </row>
    <row r="14481" spans="1:13" x14ac:dyDescent="0.25">
      <c r="A14481" s="9"/>
      <c r="H14481" s="9"/>
      <c r="J14481">
        <v>4</v>
      </c>
      <c r="K14481">
        <f ca="1">SIMULATION!$D$3*SIMULATION!$D$17/$H14477/(SIMULATION!$D$17-$I14477)*(((EXP(-$I14477*$J14481))/(1-EXP(-SIMULATION!$D$4*$I14477)))-(EXP(-SIMULATION!$D$17*$J14481)/(1-EXP(-SIMULATION!$D$4*SIMULATION!$D$17))))</f>
        <v>2.5730853815457899</v>
      </c>
      <c r="L14481">
        <v>2.0521198205695299E-2</v>
      </c>
      <c r="M14481">
        <f t="shared" ca="1" si="226"/>
        <v>2.6258881766606681</v>
      </c>
    </row>
    <row r="14482" spans="1:13" x14ac:dyDescent="0.25">
      <c r="A14482" s="9"/>
      <c r="H14482" s="9"/>
      <c r="J14482">
        <v>5</v>
      </c>
      <c r="K14482">
        <f ca="1">SIMULATION!$D$3*SIMULATION!$D$17/$H14477/(SIMULATION!$D$17-$I14477)*(((EXP(-$I14477*$J14482))/(1-EXP(-SIMULATION!$D$4*$I14477)))-(EXP(-SIMULATION!$D$17*$J14482)/(1-EXP(-SIMULATION!$D$4*SIMULATION!$D$17))))</f>
        <v>2.5887542310178602</v>
      </c>
      <c r="L14482">
        <v>-0.53860986589994764</v>
      </c>
      <c r="M14482">
        <f t="shared" ca="1" si="226"/>
        <v>1.1944256618014084</v>
      </c>
    </row>
    <row r="14483" spans="1:13" x14ac:dyDescent="0.25">
      <c r="A14483" s="9"/>
      <c r="H14483" s="9"/>
      <c r="J14483">
        <v>6</v>
      </c>
      <c r="K14483">
        <f ca="1">SIMULATION!$D$3*SIMULATION!$D$17/$H14477/(SIMULATION!$D$17-$I14477)*(((EXP(-$I14477*$J14483))/(1-EXP(-SIMULATION!$D$4*$I14477)))-(EXP(-SIMULATION!$D$17*$J14483)/(1-EXP(-SIMULATION!$D$4*SIMULATION!$D$17))))</f>
        <v>2.5737235025445648</v>
      </c>
      <c r="L14483">
        <v>0.10503881838327231</v>
      </c>
      <c r="M14483">
        <f t="shared" ca="1" si="226"/>
        <v>2.8440643780971024</v>
      </c>
    </row>
    <row r="14484" spans="1:13" x14ac:dyDescent="0.25">
      <c r="A14484" s="9"/>
      <c r="H14484" s="9"/>
      <c r="J14484">
        <v>7</v>
      </c>
      <c r="K14484">
        <f ca="1">SIMULATION!$D$3*SIMULATION!$D$17/$H14477/(SIMULATION!$D$17-$I14477)*(((EXP(-$I14477*$J14484))/(1-EXP(-SIMULATION!$D$4*$I14477)))-(EXP(-SIMULATION!$D$17*$J14484)/(1-EXP(-SIMULATION!$D$4*SIMULATION!$D$17))))</f>
        <v>2.5396885531488955</v>
      </c>
      <c r="L14484">
        <v>-0.3022328382274535</v>
      </c>
      <c r="M14484">
        <f t="shared" ca="1" si="226"/>
        <v>1.77211127351693</v>
      </c>
    </row>
    <row r="14485" spans="1:13" x14ac:dyDescent="0.25">
      <c r="A14485" s="9"/>
      <c r="H14485" s="9"/>
      <c r="J14485">
        <v>8</v>
      </c>
      <c r="K14485">
        <f ca="1">SIMULATION!$D$3*SIMULATION!$D$17/$H14477/(SIMULATION!$D$17-$I14477)*(((EXP(-$I14477*$J14485))/(1-EXP(-SIMULATION!$D$4*$I14477)))-(EXP(-SIMULATION!$D$17*$J14485)/(1-EXP(-SIMULATION!$D$4*SIMULATION!$D$17))))</f>
        <v>2.4941262102216126</v>
      </c>
      <c r="L14485">
        <v>2.635900414324081E-2</v>
      </c>
      <c r="M14485">
        <f t="shared" ca="1" si="226"/>
        <v>2.5598688933306097</v>
      </c>
    </row>
    <row r="14486" spans="1:13" x14ac:dyDescent="0.25">
      <c r="A14486" s="9"/>
      <c r="H14486" s="9"/>
      <c r="J14486">
        <v>9</v>
      </c>
      <c r="K14486">
        <f ca="1">SIMULATION!$D$3*SIMULATION!$D$17/$H14477/(SIMULATION!$D$17-$I14477)*(((EXP(-$I14477*$J14486))/(1-EXP(-SIMULATION!$D$4*$I14477)))-(EXP(-SIMULATION!$D$17*$J14486)/(1-EXP(-SIMULATION!$D$4*SIMULATION!$D$17))))</f>
        <v>2.4418104408913952</v>
      </c>
      <c r="L14486">
        <v>0.39496652132430937</v>
      </c>
      <c r="M14486">
        <f t="shared" ca="1" si="226"/>
        <v>3.4062438164636477</v>
      </c>
    </row>
    <row r="14487" spans="1:13" x14ac:dyDescent="0.25">
      <c r="A14487" s="9"/>
      <c r="H14487" s="9"/>
      <c r="J14487">
        <v>10</v>
      </c>
      <c r="K14487">
        <f ca="1">SIMULATION!$D$3*SIMULATION!$D$17/$H14477/(SIMULATION!$D$17-$I14477)*(((EXP(-$I14477*$J14487))/(1-EXP(-SIMULATION!$D$4*$I14477)))-(EXP(-SIMULATION!$D$17*$J14487)/(1-EXP(-SIMULATION!$D$4*SIMULATION!$D$17))))</f>
        <v>2.3857836170556013</v>
      </c>
      <c r="L14487">
        <v>-4.8722558915517883E-2</v>
      </c>
      <c r="M14487">
        <f t="shared" ca="1" si="226"/>
        <v>2.2695421342139324</v>
      </c>
    </row>
    <row r="14488" spans="1:13" x14ac:dyDescent="0.25">
      <c r="A14488" s="9"/>
      <c r="H14488" s="9"/>
      <c r="J14488">
        <v>11</v>
      </c>
      <c r="K14488">
        <f ca="1">SIMULATION!$D$3*SIMULATION!$D$17/$H14477/(SIMULATION!$D$17-$I14477)*(((EXP(-$I14477*$J14488))/(1-EXP(-SIMULATION!$D$4*$I14477)))-(EXP(-SIMULATION!$D$17*$J14488)/(1-EXP(-SIMULATION!$D$4*SIMULATION!$D$17))))</f>
        <v>2.3279789132330442</v>
      </c>
      <c r="L14488">
        <v>7.6206462670169201E-2</v>
      </c>
      <c r="M14488">
        <f t="shared" ca="1" si="226"/>
        <v>2.5053859513812795</v>
      </c>
    </row>
    <row r="14489" spans="1:13" x14ac:dyDescent="0.25">
      <c r="A14489" s="9"/>
      <c r="H14489" s="9"/>
      <c r="J14489">
        <v>12</v>
      </c>
      <c r="K14489">
        <f ca="1">SIMULATION!$D$3*SIMULATION!$D$17/$H14477/(SIMULATION!$D$17-$I14477)*(((EXP(-$I14477*$J14489))/(1-EXP(-SIMULATION!$D$4*$I14477)))-(EXP(-SIMULATION!$D$17*$J14489)/(1-EXP(-SIMULATION!$D$4*SIMULATION!$D$17))))</f>
        <v>2.2696191421896623</v>
      </c>
      <c r="L14489">
        <v>0.38794438272172516</v>
      </c>
      <c r="M14489">
        <f t="shared" ca="1" si="226"/>
        <v>3.1501051393198418</v>
      </c>
    </row>
    <row r="14490" spans="1:13" x14ac:dyDescent="0.25">
      <c r="A14490" s="9"/>
      <c r="H14490" s="9"/>
      <c r="J14490">
        <v>13</v>
      </c>
      <c r="K14490">
        <f ca="1">SIMULATION!$D$3*SIMULATION!$D$17/$H14477/(SIMULATION!$D$17-$I14477)*(((EXP(-$I14477*$J14490))/(1-EXP(-SIMULATION!$D$4*$I14477)))-(EXP(-SIMULATION!$D$17*$J14490)/(1-EXP(-SIMULATION!$D$4*SIMULATION!$D$17))))</f>
        <v>2.2114723267826979</v>
      </c>
      <c r="L14490">
        <v>8.9287365704873417E-2</v>
      </c>
      <c r="M14490">
        <f t="shared" ca="1" si="226"/>
        <v>2.4089288651703518</v>
      </c>
    </row>
    <row r="14491" spans="1:13" x14ac:dyDescent="0.25">
      <c r="A14491" s="9"/>
      <c r="H14491" s="9"/>
      <c r="J14491">
        <v>14</v>
      </c>
      <c r="K14491">
        <f ca="1">SIMULATION!$D$3*SIMULATION!$D$17/$H14477/(SIMULATION!$D$17-$I14477)*(((EXP(-$I14477*$J14491))/(1-EXP(-SIMULATION!$D$4*$I14477)))-(EXP(-SIMULATION!$D$17*$J14491)/(1-EXP(-SIMULATION!$D$4*SIMULATION!$D$17))))</f>
        <v>2.1540154652081207</v>
      </c>
      <c r="L14491">
        <v>-0.5576147007556822</v>
      </c>
      <c r="M14491">
        <f t="shared" ca="1" si="226"/>
        <v>0.95290477615298286</v>
      </c>
    </row>
    <row r="14492" spans="1:13" x14ac:dyDescent="0.25">
      <c r="A14492" s="9"/>
      <c r="H14492" s="9"/>
      <c r="J14492">
        <v>15</v>
      </c>
      <c r="K14492">
        <f ca="1">SIMULATION!$D$3*SIMULATION!$D$17/$H14477/(SIMULATION!$D$17-$I14477)*(((EXP(-$I14477*$J14492))/(1-EXP(-SIMULATION!$D$4*$I14477)))-(EXP(-SIMULATION!$D$17*$J14492)/(1-EXP(-SIMULATION!$D$4*SIMULATION!$D$17))))</f>
        <v>2.0975394646561107</v>
      </c>
      <c r="L14492">
        <v>0.58150974360555752</v>
      </c>
      <c r="M14492">
        <f t="shared" ca="1" si="226"/>
        <v>3.3172791009508242</v>
      </c>
    </row>
    <row r="14493" spans="1:13" x14ac:dyDescent="0.25">
      <c r="A14493" s="9"/>
      <c r="H14493" s="9"/>
      <c r="J14493">
        <v>16</v>
      </c>
      <c r="K14493">
        <f ca="1">SIMULATION!$D$3*SIMULATION!$D$17/$H14477/(SIMULATION!$D$17-$I14477)*(((EXP(-$I14477*$J14493))/(1-EXP(-SIMULATION!$D$4*$I14477)))-(EXP(-SIMULATION!$D$17*$J14493)/(1-EXP(-SIMULATION!$D$4*SIMULATION!$D$17))))</f>
        <v>2.0422163745500805</v>
      </c>
      <c r="L14493">
        <v>7.2263609407722446E-2</v>
      </c>
      <c r="M14493">
        <f t="shared" ca="1" si="226"/>
        <v>2.1897943009666228</v>
      </c>
    </row>
    <row r="14494" spans="1:13" x14ac:dyDescent="0.25">
      <c r="A14494" s="9"/>
      <c r="H14494" s="9"/>
      <c r="J14494">
        <v>17</v>
      </c>
      <c r="K14494">
        <f ca="1">SIMULATION!$D$3*SIMULATION!$D$17/$H14477/(SIMULATION!$D$17-$I14477)*(((EXP(-$I14477*$J14494))/(1-EXP(-SIMULATION!$D$4*$I14477)))-(EXP(-SIMULATION!$D$17*$J14494)/(1-EXP(-SIMULATION!$D$4*SIMULATION!$D$17))))</f>
        <v>1.9881424607315803</v>
      </c>
      <c r="L14494">
        <v>-5.8372837738960591E-2</v>
      </c>
      <c r="M14494">
        <f t="shared" ca="1" si="226"/>
        <v>1.8720889434693579</v>
      </c>
    </row>
    <row r="14495" spans="1:13" x14ac:dyDescent="0.25">
      <c r="A14495" s="9"/>
      <c r="H14495" s="9"/>
      <c r="J14495">
        <v>18</v>
      </c>
      <c r="K14495">
        <f ca="1">SIMULATION!$D$3*SIMULATION!$D$17/$H14477/(SIMULATION!$D$17-$I14477)*(((EXP(-$I14477*$J14495))/(1-EXP(-SIMULATION!$D$4*$I14477)))-(EXP(-SIMULATION!$D$17*$J14495)/(1-EXP(-SIMULATION!$D$4*SIMULATION!$D$17))))</f>
        <v>1.9353657982171122</v>
      </c>
      <c r="L14495">
        <v>-7.7057056898503173E-2</v>
      </c>
      <c r="M14495">
        <f t="shared" ca="1" si="226"/>
        <v>1.7862322057844791</v>
      </c>
    </row>
    <row r="14496" spans="1:13" x14ac:dyDescent="0.25">
      <c r="A14496" s="9"/>
      <c r="H14496" s="9"/>
      <c r="J14496">
        <v>19</v>
      </c>
      <c r="K14496">
        <f ca="1">SIMULATION!$D$3*SIMULATION!$D$17/$H14477/(SIMULATION!$D$17-$I14477)*(((EXP(-$I14477*$J14496))/(1-EXP(-SIMULATION!$D$4*$I14477)))-(EXP(-SIMULATION!$D$17*$J14496)/(1-EXP(-SIMULATION!$D$4*SIMULATION!$D$17))))</f>
        <v>1.8839039433528078</v>
      </c>
      <c r="L14496">
        <v>0.38845091353007777</v>
      </c>
      <c r="M14496">
        <f t="shared" ca="1" si="226"/>
        <v>2.615708151151122</v>
      </c>
    </row>
    <row r="14497" spans="1:13" x14ac:dyDescent="0.25">
      <c r="A14497" s="9"/>
      <c r="H14497" s="9"/>
      <c r="J14497">
        <v>20</v>
      </c>
      <c r="K14497">
        <f ca="1">SIMULATION!$D$3*SIMULATION!$D$17/$H14477/(SIMULATION!$D$17-$I14477)*(((EXP(-$I14477*$J14497))/(1-EXP(-SIMULATION!$D$4*$I14477)))-(EXP(-SIMULATION!$D$17*$J14497)/(1-EXP(-SIMULATION!$D$4*SIMULATION!$D$17))))</f>
        <v>1.8337552488719404</v>
      </c>
      <c r="L14497">
        <v>0.36858768333117031</v>
      </c>
      <c r="M14497">
        <f t="shared" ca="1" si="226"/>
        <v>2.5096548478500225</v>
      </c>
    </row>
    <row r="14498" spans="1:13" x14ac:dyDescent="0.25">
      <c r="A14498" s="9"/>
      <c r="H14498" s="9"/>
      <c r="J14498">
        <v>21</v>
      </c>
      <c r="K14498">
        <f ca="1">SIMULATION!$D$3*SIMULATION!$D$17/$H14477/(SIMULATION!$D$17-$I14477)*(((EXP(-$I14477*$J14498))/(1-EXP(-SIMULATION!$D$4*$I14477)))-(EXP(-SIMULATION!$D$17*$J14498)/(1-EXP(-SIMULATION!$D$4*SIMULATION!$D$17))))</f>
        <v>1.7849061054287012</v>
      </c>
      <c r="L14498">
        <v>-7.9220352099797928E-2</v>
      </c>
      <c r="M14498">
        <f t="shared" ca="1" si="226"/>
        <v>1.6435052152915604</v>
      </c>
    </row>
    <row r="14499" spans="1:13" x14ac:dyDescent="0.25">
      <c r="A14499" s="9"/>
      <c r="H14499" s="9"/>
      <c r="J14499">
        <v>22</v>
      </c>
      <c r="K14499">
        <f ca="1">SIMULATION!$D$3*SIMULATION!$D$17/$H14477/(SIMULATION!$D$17-$I14477)*(((EXP(-$I14477*$J14499))/(1-EXP(-SIMULATION!$D$4*$I14477)))-(EXP(-SIMULATION!$D$17*$J14499)/(1-EXP(-SIMULATION!$D$4*SIMULATION!$D$17))))</f>
        <v>1.737335572970619</v>
      </c>
      <c r="L14499">
        <v>-0.42640726892819408</v>
      </c>
      <c r="M14499">
        <f t="shared" ca="1" si="226"/>
        <v>0.99652305608841807</v>
      </c>
    </row>
    <row r="14500" spans="1:13" x14ac:dyDescent="0.25">
      <c r="A14500" s="9"/>
      <c r="H14500" s="9"/>
      <c r="J14500">
        <v>23</v>
      </c>
      <c r="K14500">
        <f ca="1">SIMULATION!$D$3*SIMULATION!$D$17/$H14477/(SIMULATION!$D$17-$I14477)*(((EXP(-$I14477*$J14500))/(1-EXP(-SIMULATION!$D$4*$I14477)))-(EXP(-SIMULATION!$D$17*$J14500)/(1-EXP(-SIMULATION!$D$4*SIMULATION!$D$17))))</f>
        <v>1.6910183397010605</v>
      </c>
      <c r="L14500">
        <v>-6.4171999556787138E-2</v>
      </c>
      <c r="M14500">
        <f t="shared" ca="1" si="226"/>
        <v>1.5825023115552452</v>
      </c>
    </row>
    <row r="14501" spans="1:13" x14ac:dyDescent="0.25">
      <c r="A14501" s="9"/>
      <c r="H14501" s="9"/>
      <c r="J14501">
        <v>24</v>
      </c>
      <c r="K14501">
        <f ca="1">SIMULATION!$D$3*SIMULATION!$D$17/$H14477/(SIMULATION!$D$17-$I14477)*(((EXP(-$I14477*$J14501))/(1-EXP(-SIMULATION!$D$4*$I14477)))-(EXP(-SIMULATION!$D$17*$J14501)/(1-EXP(-SIMULATION!$D$4*SIMULATION!$D$17))))</f>
        <v>1.6459266095591556</v>
      </c>
      <c r="L14501">
        <v>-0.2348384507368875</v>
      </c>
      <c r="M14501">
        <f t="shared" ca="1" si="226"/>
        <v>1.2593997545436657</v>
      </c>
    </row>
    <row r="14502" spans="1:13" x14ac:dyDescent="0.25">
      <c r="A14502" s="9">
        <v>581</v>
      </c>
      <c r="B14502" s="2">
        <f ca="1">NORMINV(RAND(),SIMULATION!D7,SIMULATION!D8)</f>
        <v>59.974328358260145</v>
      </c>
      <c r="C14502" s="2">
        <v>2</v>
      </c>
      <c r="D14502" s="2">
        <f ca="1">SIMULATION!$D$11*(1+(SIMULATION!$D$12*LN(1+$C14502)))*(1+(SIMULATION!$D$13*(($B14502/63.5)-1)))</f>
        <v>9.9762387811906326</v>
      </c>
      <c r="E14502" s="2">
        <v>0.11895972758571986</v>
      </c>
      <c r="F14502" s="2">
        <f ca="1">D14502*(1+E14502)</f>
        <v>11.163009428931165</v>
      </c>
      <c r="G14502" s="2">
        <v>-1.4483952535475551</v>
      </c>
      <c r="H14502" s="9">
        <f>SIMULATION!$D$15*EXP($G$14502)</f>
        <v>51.865963492155515</v>
      </c>
      <c r="I14502" s="2">
        <f ca="1">$F14502/$H14502</f>
        <v>0.2152280354460111</v>
      </c>
      <c r="J14502">
        <v>0</v>
      </c>
      <c r="K14502">
        <f ca="1">SIMULATION!$D$3*SIMULATION!$D$17/$H14502/(SIMULATION!$D$17-$I14502)*(((EXP(-$I14502*$J14502))/(1-EXP(-SIMULATION!$D$4*$I14502)))-(EXP(-SIMULATION!$D$17*$J14502)/(1-EXP(-SIMULATION!$D$4*SIMULATION!$D$17))))</f>
        <v>0.11747653699859258</v>
      </c>
      <c r="L14502">
        <v>1.8257479908316641E-2</v>
      </c>
      <c r="M14502">
        <f t="shared" ca="1" si="226"/>
        <v>0.11962136251254299</v>
      </c>
    </row>
    <row r="14503" spans="1:13" x14ac:dyDescent="0.25">
      <c r="A14503" s="9"/>
      <c r="H14503" s="9"/>
      <c r="J14503">
        <v>1</v>
      </c>
      <c r="K14503">
        <f ca="1">SIMULATION!$D$3*SIMULATION!$D$17/$H14502/(SIMULATION!$D$17-$I14502)*(((EXP(-$I14502*$J14503))/(1-EXP(-SIMULATION!$D$4*$I14502)))-(EXP(-SIMULATION!$D$17*$J14503)/(1-EXP(-SIMULATION!$D$4*SIMULATION!$D$17))))</f>
        <v>3.4944115601701009</v>
      </c>
      <c r="L14503">
        <v>0.33168215701823434</v>
      </c>
      <c r="M14503">
        <f t="shared" ca="1" si="226"/>
        <v>4.6534455239567736</v>
      </c>
    </row>
    <row r="14504" spans="1:13" x14ac:dyDescent="0.25">
      <c r="A14504" s="9"/>
      <c r="H14504" s="9"/>
      <c r="J14504">
        <v>2</v>
      </c>
      <c r="K14504">
        <f ca="1">SIMULATION!$D$3*SIMULATION!$D$17/$H14502/(SIMULATION!$D$17-$I14502)*(((EXP(-$I14502*$J14504))/(1-EXP(-SIMULATION!$D$4*$I14502)))-(EXP(-SIMULATION!$D$17*$J14504)/(1-EXP(-SIMULATION!$D$4*SIMULATION!$D$17))))</f>
        <v>4.9963448108228254</v>
      </c>
      <c r="L14504">
        <v>-3.2263176070627543E-2</v>
      </c>
      <c r="M14504">
        <f t="shared" ca="1" si="226"/>
        <v>4.8351468584816821</v>
      </c>
    </row>
    <row r="14505" spans="1:13" x14ac:dyDescent="0.25">
      <c r="A14505" s="9"/>
      <c r="H14505" s="9"/>
      <c r="J14505">
        <v>3</v>
      </c>
      <c r="K14505">
        <f ca="1">SIMULATION!$D$3*SIMULATION!$D$17/$H14502/(SIMULATION!$D$17-$I14502)*(((EXP(-$I14502*$J14505))/(1-EXP(-SIMULATION!$D$4*$I14502)))-(EXP(-SIMULATION!$D$17*$J14505)/(1-EXP(-SIMULATION!$D$4*SIMULATION!$D$17))))</f>
        <v>5.4249398901284298</v>
      </c>
      <c r="L14505">
        <v>0.18698988631059435</v>
      </c>
      <c r="M14505">
        <f t="shared" ca="1" si="226"/>
        <v>6.4393487834253529</v>
      </c>
    </row>
    <row r="14506" spans="1:13" x14ac:dyDescent="0.25">
      <c r="A14506" s="9"/>
      <c r="H14506" s="9"/>
      <c r="J14506">
        <v>4</v>
      </c>
      <c r="K14506">
        <f ca="1">SIMULATION!$D$3*SIMULATION!$D$17/$H14502/(SIMULATION!$D$17-$I14502)*(((EXP(-$I14502*$J14506))/(1-EXP(-SIMULATION!$D$4*$I14502)))-(EXP(-SIMULATION!$D$17*$J14506)/(1-EXP(-SIMULATION!$D$4*SIMULATION!$D$17))))</f>
        <v>5.2690956892072638</v>
      </c>
      <c r="L14506">
        <v>-0.47735910424907235</v>
      </c>
      <c r="M14506">
        <f t="shared" ca="1" si="226"/>
        <v>2.7538448908046358</v>
      </c>
    </row>
    <row r="14507" spans="1:13" x14ac:dyDescent="0.25">
      <c r="A14507" s="9"/>
      <c r="H14507" s="9"/>
      <c r="J14507">
        <v>5</v>
      </c>
      <c r="K14507">
        <f ca="1">SIMULATION!$D$3*SIMULATION!$D$17/$H14502/(SIMULATION!$D$17-$I14502)*(((EXP(-$I14502*$J14507))/(1-EXP(-SIMULATION!$D$4*$I14502)))-(EXP(-SIMULATION!$D$17*$J14507)/(1-EXP(-SIMULATION!$D$4*SIMULATION!$D$17))))</f>
        <v>4.8220913652705022</v>
      </c>
      <c r="L14507">
        <v>-0.4375980438568276</v>
      </c>
      <c r="M14507">
        <f t="shared" ca="1" si="226"/>
        <v>2.7119536165292311</v>
      </c>
    </row>
    <row r="14508" spans="1:13" x14ac:dyDescent="0.25">
      <c r="A14508" s="9"/>
      <c r="H14508" s="9"/>
      <c r="J14508">
        <v>6</v>
      </c>
      <c r="K14508">
        <f ca="1">SIMULATION!$D$3*SIMULATION!$D$17/$H14502/(SIMULATION!$D$17-$I14502)*(((EXP(-$I14502*$J14508))/(1-EXP(-SIMULATION!$D$4*$I14502)))-(EXP(-SIMULATION!$D$17*$J14508)/(1-EXP(-SIMULATION!$D$4*SIMULATION!$D$17))))</f>
        <v>4.2557247529350546</v>
      </c>
      <c r="L14508">
        <v>-0.47090407316605665</v>
      </c>
      <c r="M14508">
        <f t="shared" ca="1" si="226"/>
        <v>2.2516866325043274</v>
      </c>
    </row>
    <row r="14509" spans="1:13" x14ac:dyDescent="0.25">
      <c r="A14509" s="9"/>
      <c r="H14509" s="9"/>
      <c r="J14509">
        <v>7</v>
      </c>
      <c r="K14509">
        <f ca="1">SIMULATION!$D$3*SIMULATION!$D$17/$H14502/(SIMULATION!$D$17-$I14502)*(((EXP(-$I14502*$J14509))/(1-EXP(-SIMULATION!$D$4*$I14502)))-(EXP(-SIMULATION!$D$17*$J14509)/(1-EXP(-SIMULATION!$D$4*SIMULATION!$D$17))))</f>
        <v>3.6670713929646923</v>
      </c>
      <c r="L14509">
        <v>0.3964308943410968</v>
      </c>
      <c r="M14509">
        <f t="shared" ca="1" si="226"/>
        <v>5.1208117848903365</v>
      </c>
    </row>
    <row r="14510" spans="1:13" x14ac:dyDescent="0.25">
      <c r="A14510" s="9"/>
      <c r="H14510" s="9"/>
      <c r="J14510">
        <v>8</v>
      </c>
      <c r="K14510">
        <f ca="1">SIMULATION!$D$3*SIMULATION!$D$17/$H14502/(SIMULATION!$D$17-$I14502)*(((EXP(-$I14502*$J14510))/(1-EXP(-SIMULATION!$D$4*$I14502)))-(EXP(-SIMULATION!$D$17*$J14510)/(1-EXP(-SIMULATION!$D$4*SIMULATION!$D$17))))</f>
        <v>3.107843548614611</v>
      </c>
      <c r="L14510">
        <v>0.42192995839517222</v>
      </c>
      <c r="M14510">
        <f t="shared" ca="1" si="226"/>
        <v>4.4191358477802778</v>
      </c>
    </row>
    <row r="14511" spans="1:13" x14ac:dyDescent="0.25">
      <c r="A14511" s="9"/>
      <c r="H14511" s="9"/>
      <c r="J14511">
        <v>9</v>
      </c>
      <c r="K14511">
        <f ca="1">SIMULATION!$D$3*SIMULATION!$D$17/$H14502/(SIMULATION!$D$17-$I14502)*(((EXP(-$I14502*$J14511))/(1-EXP(-SIMULATION!$D$4*$I14502)))-(EXP(-SIMULATION!$D$17*$J14511)/(1-EXP(-SIMULATION!$D$4*SIMULATION!$D$17))))</f>
        <v>2.6027160842607211</v>
      </c>
      <c r="L14511">
        <v>-9.0896838322675852E-2</v>
      </c>
      <c r="M14511">
        <f t="shared" ca="1" si="226"/>
        <v>2.3661374211498463</v>
      </c>
    </row>
    <row r="14512" spans="1:13" x14ac:dyDescent="0.25">
      <c r="A14512" s="9"/>
      <c r="H14512" s="9"/>
      <c r="J14512">
        <v>10</v>
      </c>
      <c r="K14512">
        <f ca="1">SIMULATION!$D$3*SIMULATION!$D$17/$H14502/(SIMULATION!$D$17-$I14502)*(((EXP(-$I14502*$J14512))/(1-EXP(-SIMULATION!$D$4*$I14502)))-(EXP(-SIMULATION!$D$17*$J14512)/(1-EXP(-SIMULATION!$D$4*SIMULATION!$D$17))))</f>
        <v>2.1606765568296677</v>
      </c>
      <c r="L14512">
        <v>-0.10898785707623398</v>
      </c>
      <c r="M14512">
        <f t="shared" ca="1" si="226"/>
        <v>1.9251890490659467</v>
      </c>
    </row>
    <row r="14513" spans="1:13" x14ac:dyDescent="0.25">
      <c r="A14513" s="9"/>
      <c r="H14513" s="9"/>
      <c r="J14513">
        <v>11</v>
      </c>
      <c r="K14513">
        <f ca="1">SIMULATION!$D$3*SIMULATION!$D$17/$H14502/(SIMULATION!$D$17-$I14502)*(((EXP(-$I14502*$J14513))/(1-EXP(-SIMULATION!$D$4*$I14502)))-(EXP(-SIMULATION!$D$17*$J14513)/(1-EXP(-SIMULATION!$D$4*SIMULATION!$D$17))))</f>
        <v>1.7819812665635535</v>
      </c>
      <c r="L14513">
        <v>1.9613720673230126E-2</v>
      </c>
      <c r="M14513">
        <f t="shared" ca="1" si="226"/>
        <v>1.8169325493708597</v>
      </c>
    </row>
    <row r="14514" spans="1:13" x14ac:dyDescent="0.25">
      <c r="A14514" s="9"/>
      <c r="H14514" s="9"/>
      <c r="J14514">
        <v>12</v>
      </c>
      <c r="K14514">
        <f ca="1">SIMULATION!$D$3*SIMULATION!$D$17/$H14502/(SIMULATION!$D$17-$I14502)*(((EXP(-$I14502*$J14514))/(1-EXP(-SIMULATION!$D$4*$I14502)))-(EXP(-SIMULATION!$D$17*$J14514)/(1-EXP(-SIMULATION!$D$4*SIMULATION!$D$17))))</f>
        <v>1.462356954877627</v>
      </c>
      <c r="L14514">
        <v>0.27824610284912787</v>
      </c>
      <c r="M14514">
        <f t="shared" ca="1" si="226"/>
        <v>1.8692520785466447</v>
      </c>
    </row>
    <row r="14515" spans="1:13" x14ac:dyDescent="0.25">
      <c r="A14515" s="9"/>
      <c r="H14515" s="9"/>
      <c r="J14515">
        <v>13</v>
      </c>
      <c r="K14515">
        <f ca="1">SIMULATION!$D$3*SIMULATION!$D$17/$H14502/(SIMULATION!$D$17-$I14502)*(((EXP(-$I14502*$J14515))/(1-EXP(-SIMULATION!$D$4*$I14502)))-(EXP(-SIMULATION!$D$17*$J14515)/(1-EXP(-SIMULATION!$D$4*SIMULATION!$D$17))))</f>
        <v>1.1954870007301488</v>
      </c>
      <c r="L14515">
        <v>0.18582158006939825</v>
      </c>
      <c r="M14515">
        <f t="shared" ca="1" si="226"/>
        <v>1.417634284158251</v>
      </c>
    </row>
    <row r="14516" spans="1:13" x14ac:dyDescent="0.25">
      <c r="A14516" s="9"/>
      <c r="H14516" s="9"/>
      <c r="J14516">
        <v>14</v>
      </c>
      <c r="K14516">
        <f ca="1">SIMULATION!$D$3*SIMULATION!$D$17/$H14502/(SIMULATION!$D$17-$I14502)*(((EXP(-$I14502*$J14516))/(1-EXP(-SIMULATION!$D$4*$I14502)))-(EXP(-SIMULATION!$D$17*$J14516)/(1-EXP(-SIMULATION!$D$4*SIMULATION!$D$17))))</f>
        <v>0.97443824081524577</v>
      </c>
      <c r="L14516">
        <v>-0.27180013992325441</v>
      </c>
      <c r="M14516">
        <f t="shared" ca="1" si="226"/>
        <v>0.70958579061509219</v>
      </c>
    </row>
    <row r="14517" spans="1:13" x14ac:dyDescent="0.25">
      <c r="A14517" s="9"/>
      <c r="H14517" s="9"/>
      <c r="J14517">
        <v>15</v>
      </c>
      <c r="K14517">
        <f ca="1">SIMULATION!$D$3*SIMULATION!$D$17/$H14502/(SIMULATION!$D$17-$I14502)*(((EXP(-$I14502*$J14517))/(1-EXP(-SIMULATION!$D$4*$I14502)))-(EXP(-SIMULATION!$D$17*$J14517)/(1-EXP(-SIMULATION!$D$4*SIMULATION!$D$17))))</f>
        <v>0.79244113688152784</v>
      </c>
      <c r="L14517">
        <v>-2.0028795304734819E-2</v>
      </c>
      <c r="M14517">
        <f t="shared" ca="1" si="226"/>
        <v>0.77656949555987642</v>
      </c>
    </row>
    <row r="14518" spans="1:13" x14ac:dyDescent="0.25">
      <c r="A14518" s="9"/>
      <c r="H14518" s="9"/>
      <c r="J14518">
        <v>16</v>
      </c>
      <c r="K14518">
        <f ca="1">SIMULATION!$D$3*SIMULATION!$D$17/$H14502/(SIMULATION!$D$17-$I14502)*(((EXP(-$I14502*$J14518))/(1-EXP(-SIMULATION!$D$4*$I14502)))-(EXP(-SIMULATION!$D$17*$J14518)/(1-EXP(-SIMULATION!$D$4*SIMULATION!$D$17))))</f>
        <v>0.64328153391562437</v>
      </c>
      <c r="L14518">
        <v>-0.35942802478734553</v>
      </c>
      <c r="M14518">
        <f t="shared" ca="1" si="226"/>
        <v>0.41206812279815763</v>
      </c>
    </row>
    <row r="14519" spans="1:13" x14ac:dyDescent="0.25">
      <c r="A14519" s="9"/>
      <c r="H14519" s="9"/>
      <c r="J14519">
        <v>17</v>
      </c>
      <c r="K14519">
        <f ca="1">SIMULATION!$D$3*SIMULATION!$D$17/$H14502/(SIMULATION!$D$17-$I14502)*(((EXP(-$I14502*$J14519))/(1-EXP(-SIMULATION!$D$4*$I14502)))-(EXP(-SIMULATION!$D$17*$J14519)/(1-EXP(-SIMULATION!$D$4*SIMULATION!$D$17))))</f>
        <v>0.52146446688272219</v>
      </c>
      <c r="L14519">
        <v>-0.79636393887780843</v>
      </c>
      <c r="M14519">
        <f t="shared" ca="1" si="226"/>
        <v>0.10618897005118105</v>
      </c>
    </row>
    <row r="14520" spans="1:13" x14ac:dyDescent="0.25">
      <c r="A14520" s="9"/>
      <c r="H14520" s="9"/>
      <c r="J14520">
        <v>18</v>
      </c>
      <c r="K14520">
        <f ca="1">SIMULATION!$D$3*SIMULATION!$D$17/$H14502/(SIMULATION!$D$17-$I14502)*(((EXP(-$I14502*$J14520))/(1-EXP(-SIMULATION!$D$4*$I14502)))-(EXP(-SIMULATION!$D$17*$J14520)/(1-EXP(-SIMULATION!$D$4*SIMULATION!$D$17))))</f>
        <v>0.42224878429056456</v>
      </c>
      <c r="L14520">
        <v>9.0691460125112394E-2</v>
      </c>
      <c r="M14520">
        <f t="shared" ca="1" si="226"/>
        <v>0.46054314307392946</v>
      </c>
    </row>
    <row r="14521" spans="1:13" x14ac:dyDescent="0.25">
      <c r="A14521" s="9"/>
      <c r="H14521" s="9"/>
      <c r="J14521">
        <v>19</v>
      </c>
      <c r="K14521">
        <f ca="1">SIMULATION!$D$3*SIMULATION!$D$17/$H14502/(SIMULATION!$D$17-$I14502)*(((EXP(-$I14502*$J14521))/(1-EXP(-SIMULATION!$D$4*$I14502)))-(EXP(-SIMULATION!$D$17*$J14521)/(1-EXP(-SIMULATION!$D$4*SIMULATION!$D$17))))</f>
        <v>0.34161261035339868</v>
      </c>
      <c r="L14521">
        <v>0.10717688826889527</v>
      </c>
      <c r="M14521">
        <f t="shared" ca="1" si="226"/>
        <v>0.37822558692449054</v>
      </c>
    </row>
    <row r="14522" spans="1:13" x14ac:dyDescent="0.25">
      <c r="A14522" s="9"/>
      <c r="H14522" s="9"/>
      <c r="J14522">
        <v>20</v>
      </c>
      <c r="K14522">
        <f ca="1">SIMULATION!$D$3*SIMULATION!$D$17/$H14502/(SIMULATION!$D$17-$I14502)*(((EXP(-$I14502*$J14522))/(1-EXP(-SIMULATION!$D$4*$I14502)))-(EXP(-SIMULATION!$D$17*$J14522)/(1-EXP(-SIMULATION!$D$4*SIMULATION!$D$17))))</f>
        <v>0.27618547130866322</v>
      </c>
      <c r="L14522">
        <v>-0.42564862874599946</v>
      </c>
      <c r="M14522">
        <f t="shared" ca="1" si="226"/>
        <v>0.15862750416656313</v>
      </c>
    </row>
    <row r="14523" spans="1:13" x14ac:dyDescent="0.25">
      <c r="A14523" s="9"/>
      <c r="H14523" s="9"/>
      <c r="J14523">
        <v>21</v>
      </c>
      <c r="K14523">
        <f ca="1">SIMULATION!$D$3*SIMULATION!$D$17/$H14502/(SIMULATION!$D$17-$I14502)*(((EXP(-$I14502*$J14523))/(1-EXP(-SIMULATION!$D$4*$I14502)))-(EXP(-SIMULATION!$D$17*$J14523)/(1-EXP(-SIMULATION!$D$4*SIMULATION!$D$17))))</f>
        <v>0.2231679167131087</v>
      </c>
      <c r="L14523">
        <v>0.27193108720813791</v>
      </c>
      <c r="M14523">
        <f t="shared" ca="1" si="226"/>
        <v>0.28385421093487956</v>
      </c>
    </row>
    <row r="14524" spans="1:13" x14ac:dyDescent="0.25">
      <c r="A14524" s="9"/>
      <c r="H14524" s="9"/>
      <c r="J14524">
        <v>22</v>
      </c>
      <c r="K14524">
        <f ca="1">SIMULATION!$D$3*SIMULATION!$D$17/$H14502/(SIMULATION!$D$17-$I14502)*(((EXP(-$I14502*$J14524))/(1-EXP(-SIMULATION!$D$4*$I14502)))-(EXP(-SIMULATION!$D$17*$J14524)/(1-EXP(-SIMULATION!$D$4*SIMULATION!$D$17))))</f>
        <v>0.18025026944914638</v>
      </c>
      <c r="L14524">
        <v>-0.25726099271644459</v>
      </c>
      <c r="M14524">
        <f t="shared" ca="1" si="226"/>
        <v>0.13387890619325235</v>
      </c>
    </row>
    <row r="14525" spans="1:13" x14ac:dyDescent="0.25">
      <c r="A14525" s="9"/>
      <c r="H14525" s="9"/>
      <c r="J14525">
        <v>23</v>
      </c>
      <c r="K14525">
        <f ca="1">SIMULATION!$D$3*SIMULATION!$D$17/$H14502/(SIMULATION!$D$17-$I14502)*(((EXP(-$I14502*$J14525))/(1-EXP(-SIMULATION!$D$4*$I14502)))-(EXP(-SIMULATION!$D$17*$J14525)/(1-EXP(-SIMULATION!$D$4*SIMULATION!$D$17))))</f>
        <v>0.1455365765793713</v>
      </c>
      <c r="L14525">
        <v>-0.356779935808819</v>
      </c>
      <c r="M14525">
        <f t="shared" ca="1" si="226"/>
        <v>9.3612046129547932E-2</v>
      </c>
    </row>
    <row r="14526" spans="1:13" x14ac:dyDescent="0.25">
      <c r="A14526" s="9"/>
      <c r="H14526" s="9"/>
      <c r="J14526">
        <v>24</v>
      </c>
      <c r="K14526">
        <f ca="1">SIMULATION!$D$3*SIMULATION!$D$17/$H14502/(SIMULATION!$D$17-$I14502)*(((EXP(-$I14502*$J14526))/(1-EXP(-SIMULATION!$D$4*$I14502)))-(EXP(-SIMULATION!$D$17*$J14526)/(1-EXP(-SIMULATION!$D$4*SIMULATION!$D$17))))</f>
        <v>0.1174765369985956</v>
      </c>
      <c r="L14526">
        <v>0.15776929611063858</v>
      </c>
      <c r="M14526">
        <f t="shared" ca="1" si="226"/>
        <v>0.13601072755037941</v>
      </c>
    </row>
    <row r="14527" spans="1:13" x14ac:dyDescent="0.25">
      <c r="A14527" s="9">
        <v>582</v>
      </c>
      <c r="B14527" s="2">
        <f ca="1">NORMINV(RAND(),SIMULATION!D7,SIMULATION!D8)</f>
        <v>52.787191422555452</v>
      </c>
      <c r="C14527" s="2">
        <v>2</v>
      </c>
      <c r="D14527" s="2">
        <f ca="1">SIMULATION!$D$11*(1+(SIMULATION!$D$12*LN(1+$C14527)))*(1+(SIMULATION!$D$13*(($B14527/63.5)-1)))</f>
        <v>9.4425095068331668</v>
      </c>
      <c r="E14527" s="2">
        <v>0.16234799194227797</v>
      </c>
      <c r="F14527" s="2">
        <f ca="1">D14527*(1+E14527)</f>
        <v>10.9754819641634</v>
      </c>
      <c r="G14527" s="2">
        <v>0.3573582212071762</v>
      </c>
      <c r="H14527" s="9">
        <f>SIMULATION!$D$15*EXP($G$14527)</f>
        <v>315.58127014335474</v>
      </c>
      <c r="I14527" s="2">
        <f ca="1">$F14527/$H14527</f>
        <v>3.4778622822506926E-2</v>
      </c>
      <c r="J14527">
        <v>0</v>
      </c>
      <c r="K14527">
        <f ca="1">SIMULATION!$D$3*SIMULATION!$D$17/$H14527/(SIMULATION!$D$17-$I14527)*(((EXP(-$I14527*$J14527))/(1-EXP(-SIMULATION!$D$4*$I14527)))-(EXP(-SIMULATION!$D$17*$J14527)/(1-EXP(-SIMULATION!$D$4*SIMULATION!$D$17))))</f>
        <v>1.449678585410181</v>
      </c>
      <c r="L14527">
        <v>-0.29888035509393635</v>
      </c>
      <c r="M14527">
        <f t="shared" ca="1" si="226"/>
        <v>1.016398135030711</v>
      </c>
    </row>
    <row r="14528" spans="1:13" x14ac:dyDescent="0.25">
      <c r="A14528" s="9"/>
      <c r="H14528" s="9"/>
      <c r="J14528">
        <v>1</v>
      </c>
      <c r="K14528">
        <f ca="1">SIMULATION!$D$3*SIMULATION!$D$17/$H14527/(SIMULATION!$D$17-$I14527)*(((EXP(-$I14527*$J14528))/(1-EXP(-SIMULATION!$D$4*$I14527)))-(EXP(-SIMULATION!$D$17*$J14528)/(1-EXP(-SIMULATION!$D$4*SIMULATION!$D$17))))</f>
        <v>2.014567815906251</v>
      </c>
      <c r="L14528">
        <v>0.16226671357257016</v>
      </c>
      <c r="M14528">
        <f t="shared" ca="1" si="226"/>
        <v>2.3414651146624288</v>
      </c>
    </row>
    <row r="14529" spans="1:13" x14ac:dyDescent="0.25">
      <c r="A14529" s="9"/>
      <c r="H14529" s="9"/>
      <c r="J14529">
        <v>2</v>
      </c>
      <c r="K14529">
        <f ca="1">SIMULATION!$D$3*SIMULATION!$D$17/$H14527/(SIMULATION!$D$17-$I14527)*(((EXP(-$I14527*$J14529))/(1-EXP(-SIMULATION!$D$4*$I14527)))-(EXP(-SIMULATION!$D$17*$J14529)/(1-EXP(-SIMULATION!$D$4*SIMULATION!$D$17))))</f>
        <v>2.3394566067194762</v>
      </c>
      <c r="L14529">
        <v>-9.9522436818794316E-2</v>
      </c>
      <c r="M14529">
        <f t="shared" ca="1" si="226"/>
        <v>2.1066281843869259</v>
      </c>
    </row>
    <row r="14530" spans="1:13" x14ac:dyDescent="0.25">
      <c r="A14530" s="9"/>
      <c r="H14530" s="9"/>
      <c r="J14530">
        <v>3</v>
      </c>
      <c r="K14530">
        <f ca="1">SIMULATION!$D$3*SIMULATION!$D$17/$H14527/(SIMULATION!$D$17-$I14527)*(((EXP(-$I14527*$J14530))/(1-EXP(-SIMULATION!$D$4*$I14527)))-(EXP(-SIMULATION!$D$17*$J14530)/(1-EXP(-SIMULATION!$D$4*SIMULATION!$D$17))))</f>
        <v>2.5118156001774459</v>
      </c>
      <c r="L14530">
        <v>-1.5318183681994771E-2</v>
      </c>
      <c r="M14530">
        <f t="shared" ca="1" si="226"/>
        <v>2.4733391474386277</v>
      </c>
    </row>
    <row r="14531" spans="1:13" x14ac:dyDescent="0.25">
      <c r="A14531" s="9"/>
      <c r="H14531" s="9"/>
      <c r="J14531">
        <v>4</v>
      </c>
      <c r="K14531">
        <f ca="1">SIMULATION!$D$3*SIMULATION!$D$17/$H14527/(SIMULATION!$D$17-$I14527)*(((EXP(-$I14527*$J14531))/(1-EXP(-SIMULATION!$D$4*$I14527)))-(EXP(-SIMULATION!$D$17*$J14531)/(1-EXP(-SIMULATION!$D$4*SIMULATION!$D$17))))</f>
        <v>2.5876547554547895</v>
      </c>
      <c r="L14531">
        <v>-2.1006812585218082E-2</v>
      </c>
      <c r="M14531">
        <f t="shared" ref="M14531:M14594" ca="1" si="227">$K14531*(1+$L14531)</f>
        <v>2.5332963769717023</v>
      </c>
    </row>
    <row r="14532" spans="1:13" x14ac:dyDescent="0.25">
      <c r="A14532" s="9"/>
      <c r="H14532" s="9"/>
      <c r="J14532">
        <v>5</v>
      </c>
      <c r="K14532">
        <f ca="1">SIMULATION!$D$3*SIMULATION!$D$17/$H14527/(SIMULATION!$D$17-$I14527)*(((EXP(-$I14527*$J14532))/(1-EXP(-SIMULATION!$D$4*$I14527)))-(EXP(-SIMULATION!$D$17*$J14532)/(1-EXP(-SIMULATION!$D$4*SIMULATION!$D$17))))</f>
        <v>2.6028247440226036</v>
      </c>
      <c r="L14532">
        <v>-0.30169608941725273</v>
      </c>
      <c r="M14532">
        <f t="shared" ca="1" si="227"/>
        <v>1.8175626973125223</v>
      </c>
    </row>
    <row r="14533" spans="1:13" x14ac:dyDescent="0.25">
      <c r="A14533" s="9"/>
      <c r="H14533" s="9"/>
      <c r="J14533">
        <v>6</v>
      </c>
      <c r="K14533">
        <f ca="1">SIMULATION!$D$3*SIMULATION!$D$17/$H14527/(SIMULATION!$D$17-$I14527)*(((EXP(-$I14527*$J14533))/(1-EXP(-SIMULATION!$D$4*$I14527)))-(EXP(-SIMULATION!$D$17*$J14533)/(1-EXP(-SIMULATION!$D$4*SIMULATION!$D$17))))</f>
        <v>2.5802591075563224</v>
      </c>
      <c r="L14533">
        <v>-0.29129994948590976</v>
      </c>
      <c r="M14533">
        <f t="shared" ca="1" si="227"/>
        <v>1.8286297598646071</v>
      </c>
    </row>
    <row r="14534" spans="1:13" x14ac:dyDescent="0.25">
      <c r="A14534" s="9"/>
      <c r="H14534" s="9"/>
      <c r="J14534">
        <v>7</v>
      </c>
      <c r="K14534">
        <f ca="1">SIMULATION!$D$3*SIMULATION!$D$17/$H14527/(SIMULATION!$D$17-$I14527)*(((EXP(-$I14527*$J14534))/(1-EXP(-SIMULATION!$D$4*$I14527)))-(EXP(-SIMULATION!$D$17*$J14534)/(1-EXP(-SIMULATION!$D$4*SIMULATION!$D$17))))</f>
        <v>2.5346151596160151</v>
      </c>
      <c r="L14534">
        <v>-0.16259998417382646</v>
      </c>
      <c r="M14534">
        <f t="shared" ca="1" si="227"/>
        <v>2.1224867747757106</v>
      </c>
    </row>
    <row r="14535" spans="1:13" x14ac:dyDescent="0.25">
      <c r="A14535" s="9"/>
      <c r="H14535" s="9"/>
      <c r="J14535">
        <v>8</v>
      </c>
      <c r="K14535">
        <f ca="1">SIMULATION!$D$3*SIMULATION!$D$17/$H14527/(SIMULATION!$D$17-$I14527)*(((EXP(-$I14527*$J14535))/(1-EXP(-SIMULATION!$D$4*$I14527)))-(EXP(-SIMULATION!$D$17*$J14535)/(1-EXP(-SIMULATION!$D$4*SIMULATION!$D$17))))</f>
        <v>2.4752479408599339</v>
      </c>
      <c r="L14535">
        <v>0.27983463893740379</v>
      </c>
      <c r="M14535">
        <f t="shared" ca="1" si="227"/>
        <v>3.1679080546710257</v>
      </c>
    </row>
    <row r="14536" spans="1:13" x14ac:dyDescent="0.25">
      <c r="A14536" s="9"/>
      <c r="H14536" s="9"/>
      <c r="J14536">
        <v>9</v>
      </c>
      <c r="K14536">
        <f ca="1">SIMULATION!$D$3*SIMULATION!$D$17/$H14527/(SIMULATION!$D$17-$I14527)*(((EXP(-$I14527*$J14536))/(1-EXP(-SIMULATION!$D$4*$I14527)))-(EXP(-SIMULATION!$D$17*$J14536)/(1-EXP(-SIMULATION!$D$4*SIMULATION!$D$17))))</f>
        <v>2.408115956110211</v>
      </c>
      <c r="L14536">
        <v>0.42037027766110696</v>
      </c>
      <c r="M14536">
        <f t="shared" ca="1" si="227"/>
        <v>3.4204163292204024</v>
      </c>
    </row>
    <row r="14537" spans="1:13" x14ac:dyDescent="0.25">
      <c r="A14537" s="9"/>
      <c r="H14537" s="9"/>
      <c r="J14537">
        <v>10</v>
      </c>
      <c r="K14537">
        <f ca="1">SIMULATION!$D$3*SIMULATION!$D$17/$H14527/(SIMULATION!$D$17-$I14527)*(((EXP(-$I14527*$J14537))/(1-EXP(-SIMULATION!$D$4*$I14527)))-(EXP(-SIMULATION!$D$17*$J14537)/(1-EXP(-SIMULATION!$D$4*SIMULATION!$D$17))))</f>
        <v>2.3370023728570297</v>
      </c>
      <c r="L14537">
        <v>-0.21446667594712387</v>
      </c>
      <c r="M14537">
        <f t="shared" ca="1" si="227"/>
        <v>1.8357932422698415</v>
      </c>
    </row>
    <row r="14538" spans="1:13" x14ac:dyDescent="0.25">
      <c r="A14538" s="9"/>
      <c r="H14538" s="9"/>
      <c r="J14538">
        <v>11</v>
      </c>
      <c r="K14538">
        <f ca="1">SIMULATION!$D$3*SIMULATION!$D$17/$H14527/(SIMULATION!$D$17-$I14527)*(((EXP(-$I14527*$J14538))/(1-EXP(-SIMULATION!$D$4*$I14527)))-(EXP(-SIMULATION!$D$17*$J14538)/(1-EXP(-SIMULATION!$D$4*SIMULATION!$D$17))))</f>
        <v>2.2642975523410671</v>
      </c>
      <c r="L14538">
        <v>0.34224629689300207</v>
      </c>
      <c r="M14538">
        <f t="shared" ca="1" si="227"/>
        <v>3.0392450046936856</v>
      </c>
    </row>
    <row r="14539" spans="1:13" x14ac:dyDescent="0.25">
      <c r="A14539" s="9"/>
      <c r="H14539" s="9"/>
      <c r="J14539">
        <v>12</v>
      </c>
      <c r="K14539">
        <f ca="1">SIMULATION!$D$3*SIMULATION!$D$17/$H14527/(SIMULATION!$D$17-$I14527)*(((EXP(-$I14527*$J14539))/(1-EXP(-SIMULATION!$D$4*$I14527)))-(EXP(-SIMULATION!$D$17*$J14539)/(1-EXP(-SIMULATION!$D$4*SIMULATION!$D$17))))</f>
        <v>2.1915004733579089</v>
      </c>
      <c r="L14539">
        <v>0.18277466431381498</v>
      </c>
      <c r="M14539">
        <f t="shared" ca="1" si="227"/>
        <v>2.5920512367194677</v>
      </c>
    </row>
    <row r="14540" spans="1:13" x14ac:dyDescent="0.25">
      <c r="A14540" s="9"/>
      <c r="H14540" s="9"/>
      <c r="J14540">
        <v>13</v>
      </c>
      <c r="K14540">
        <f ca="1">SIMULATION!$D$3*SIMULATION!$D$17/$H14527/(SIMULATION!$D$17-$I14527)*(((EXP(-$I14527*$J14540))/(1-EXP(-SIMULATION!$D$4*$I14527)))-(EXP(-SIMULATION!$D$17*$J14540)/(1-EXP(-SIMULATION!$D$4*SIMULATION!$D$17))))</f>
        <v>2.1195400170996876</v>
      </c>
      <c r="L14540">
        <v>-0.19424647696512243</v>
      </c>
      <c r="M14540">
        <f t="shared" ca="1" si="227"/>
        <v>1.7078268359914779</v>
      </c>
    </row>
    <row r="14541" spans="1:13" x14ac:dyDescent="0.25">
      <c r="A14541" s="9"/>
      <c r="H14541" s="9"/>
      <c r="J14541">
        <v>14</v>
      </c>
      <c r="K14541">
        <f ca="1">SIMULATION!$D$3*SIMULATION!$D$17/$H14527/(SIMULATION!$D$17-$I14527)*(((EXP(-$I14527*$J14541))/(1-EXP(-SIMULATION!$D$4*$I14527)))-(EXP(-SIMULATION!$D$17*$J14541)/(1-EXP(-SIMULATION!$D$4*SIMULATION!$D$17))))</f>
        <v>2.048980815933465</v>
      </c>
      <c r="L14541">
        <v>2.2166162504532225E-2</v>
      </c>
      <c r="M14541">
        <f t="shared" ca="1" si="227"/>
        <v>2.0943988576681152</v>
      </c>
    </row>
    <row r="14542" spans="1:13" x14ac:dyDescent="0.25">
      <c r="A14542" s="9"/>
      <c r="H14542" s="9"/>
      <c r="J14542">
        <v>15</v>
      </c>
      <c r="K14542">
        <f ca="1">SIMULATION!$D$3*SIMULATION!$D$17/$H14527/(SIMULATION!$D$17-$I14527)*(((EXP(-$I14527*$J14542))/(1-EXP(-SIMULATION!$D$4*$I14527)))-(EXP(-SIMULATION!$D$17*$J14542)/(1-EXP(-SIMULATION!$D$4*SIMULATION!$D$17))))</f>
        <v>1.9801551292587081</v>
      </c>
      <c r="L14542">
        <v>1.6451985583201118E-2</v>
      </c>
      <c r="M14542">
        <f t="shared" ca="1" si="227"/>
        <v>2.0127326128977741</v>
      </c>
    </row>
    <row r="14543" spans="1:13" x14ac:dyDescent="0.25">
      <c r="A14543" s="9"/>
      <c r="H14543" s="9"/>
      <c r="J14543">
        <v>16</v>
      </c>
      <c r="K14543">
        <f ca="1">SIMULATION!$D$3*SIMULATION!$D$17/$H14527/(SIMULATION!$D$17-$I14527)*(((EXP(-$I14527*$J14543))/(1-EXP(-SIMULATION!$D$4*$I14527)))-(EXP(-SIMULATION!$D$17*$J14543)/(1-EXP(-SIMULATION!$D$4*SIMULATION!$D$17))))</f>
        <v>1.9132473169872166</v>
      </c>
      <c r="L14543">
        <v>-7.9738333405657211E-2</v>
      </c>
      <c r="M14543">
        <f t="shared" ca="1" si="227"/>
        <v>1.760688164537811</v>
      </c>
    </row>
    <row r="14544" spans="1:13" x14ac:dyDescent="0.25">
      <c r="A14544" s="9"/>
      <c r="H14544" s="9"/>
      <c r="J14544">
        <v>17</v>
      </c>
      <c r="K14544">
        <f ca="1">SIMULATION!$D$3*SIMULATION!$D$17/$H14527/(SIMULATION!$D$17-$I14527)*(((EXP(-$I14527*$J14544))/(1-EXP(-SIMULATION!$D$4*$I14527)))-(EXP(-SIMULATION!$D$17*$J14544)/(1-EXP(-SIMULATION!$D$4*SIMULATION!$D$17))))</f>
        <v>1.8483479376514744</v>
      </c>
      <c r="L14544">
        <v>0.534814493625826</v>
      </c>
      <c r="M14544">
        <f t="shared" ca="1" si="227"/>
        <v>2.8368712039708872</v>
      </c>
    </row>
    <row r="14545" spans="1:13" x14ac:dyDescent="0.25">
      <c r="A14545" s="9"/>
      <c r="H14545" s="9"/>
      <c r="J14545">
        <v>18</v>
      </c>
      <c r="K14545">
        <f ca="1">SIMULATION!$D$3*SIMULATION!$D$17/$H14527/(SIMULATION!$D$17-$I14527)*(((EXP(-$I14527*$J14545))/(1-EXP(-SIMULATION!$D$4*$I14527)))-(EXP(-SIMULATION!$D$17*$J14545)/(1-EXP(-SIMULATION!$D$4*SIMULATION!$D$17))))</f>
        <v>1.7854883824183714</v>
      </c>
      <c r="L14545">
        <v>8.706583792064633E-2</v>
      </c>
      <c r="M14545">
        <f t="shared" ca="1" si="227"/>
        <v>1.9409434245312063</v>
      </c>
    </row>
    <row r="14546" spans="1:13" x14ac:dyDescent="0.25">
      <c r="A14546" s="9"/>
      <c r="H14546" s="9"/>
      <c r="J14546">
        <v>19</v>
      </c>
      <c r="K14546">
        <f ca="1">SIMULATION!$D$3*SIMULATION!$D$17/$H14527/(SIMULATION!$D$17-$I14527)*(((EXP(-$I14527*$J14546))/(1-EXP(-SIMULATION!$D$4*$I14527)))-(EXP(-SIMULATION!$D$17*$J14546)/(1-EXP(-SIMULATION!$D$4*SIMULATION!$D$17))))</f>
        <v>1.7246630371791105</v>
      </c>
      <c r="L14546">
        <v>8.5124807557410698E-2</v>
      </c>
      <c r="M14546">
        <f t="shared" ca="1" si="227"/>
        <v>1.8714746463203618</v>
      </c>
    </row>
    <row r="14547" spans="1:13" x14ac:dyDescent="0.25">
      <c r="A14547" s="9"/>
      <c r="H14547" s="9"/>
      <c r="J14547">
        <v>20</v>
      </c>
      <c r="K14547">
        <f ca="1">SIMULATION!$D$3*SIMULATION!$D$17/$H14527/(SIMULATION!$D$17-$I14527)*(((EXP(-$I14527*$J14547))/(1-EXP(-SIMULATION!$D$4*$I14527)))-(EXP(-SIMULATION!$D$17*$J14547)/(1-EXP(-SIMULATION!$D$4*SIMULATION!$D$17))))</f>
        <v>1.6658434534291031</v>
      </c>
      <c r="L14547">
        <v>-0.20929907495142849</v>
      </c>
      <c r="M14547">
        <f t="shared" ca="1" si="227"/>
        <v>1.3171839596124988</v>
      </c>
    </row>
    <row r="14548" spans="1:13" x14ac:dyDescent="0.25">
      <c r="A14548" s="9"/>
      <c r="H14548" s="9"/>
      <c r="J14548">
        <v>21</v>
      </c>
      <c r="K14548">
        <f ca="1">SIMULATION!$D$3*SIMULATION!$D$17/$H14527/(SIMULATION!$D$17-$I14527)*(((EXP(-$I14527*$J14548))/(1-EXP(-SIMULATION!$D$4*$I14527)))-(EXP(-SIMULATION!$D$17*$J14548)/(1-EXP(-SIMULATION!$D$4*SIMULATION!$D$17))))</f>
        <v>1.6089873992503796</v>
      </c>
      <c r="L14548">
        <v>-0.12837980536936622</v>
      </c>
      <c r="M14548">
        <f t="shared" ca="1" si="227"/>
        <v>1.4024259100928531</v>
      </c>
    </row>
    <row r="14549" spans="1:13" x14ac:dyDescent="0.25">
      <c r="A14549" s="9"/>
      <c r="H14549" s="9"/>
      <c r="J14549">
        <v>22</v>
      </c>
      <c r="K14549">
        <f ca="1">SIMULATION!$D$3*SIMULATION!$D$17/$H14527/(SIMULATION!$D$17-$I14527)*(((EXP(-$I14527*$J14549))/(1-EXP(-SIMULATION!$D$4*$I14527)))-(EXP(-SIMULATION!$D$17*$J14549)/(1-EXP(-SIMULATION!$D$4*SIMULATION!$D$17))))</f>
        <v>1.5540446303669273</v>
      </c>
      <c r="L14549">
        <v>-0.1817322282609225</v>
      </c>
      <c r="M14549">
        <f t="shared" ca="1" si="227"/>
        <v>1.2716246368734239</v>
      </c>
    </row>
    <row r="14550" spans="1:13" x14ac:dyDescent="0.25">
      <c r="A14550" s="9"/>
      <c r="H14550" s="9"/>
      <c r="J14550">
        <v>23</v>
      </c>
      <c r="K14550">
        <f ca="1">SIMULATION!$D$3*SIMULATION!$D$17/$H14527/(SIMULATION!$D$17-$I14527)*(((EXP(-$I14527*$J14550))/(1-EXP(-SIMULATION!$D$4*$I14527)))-(EXP(-SIMULATION!$D$17*$J14550)/(1-EXP(-SIMULATION!$D$4*SIMULATION!$D$17))))</f>
        <v>1.5009605603355405</v>
      </c>
      <c r="L14550">
        <v>0.50104400258537107</v>
      </c>
      <c r="M14550">
        <f t="shared" ca="1" si="227"/>
        <v>2.2530078472088411</v>
      </c>
    </row>
    <row r="14551" spans="1:13" x14ac:dyDescent="0.25">
      <c r="A14551" s="9"/>
      <c r="H14551" s="9"/>
      <c r="J14551">
        <v>24</v>
      </c>
      <c r="K14551">
        <f ca="1">SIMULATION!$D$3*SIMULATION!$D$17/$H14527/(SIMULATION!$D$17-$I14527)*(((EXP(-$I14527*$J14551))/(1-EXP(-SIMULATION!$D$4*$I14527)))-(EXP(-SIMULATION!$D$17*$J14551)/(1-EXP(-SIMULATION!$D$4*SIMULATION!$D$17))))</f>
        <v>1.4496785854101808</v>
      </c>
      <c r="L14551">
        <v>0.17011204163627952</v>
      </c>
      <c r="M14551">
        <f t="shared" ca="1" si="227"/>
        <v>1.6962863692907004</v>
      </c>
    </row>
    <row r="14552" spans="1:13" x14ac:dyDescent="0.25">
      <c r="A14552" s="9">
        <v>583</v>
      </c>
      <c r="B14552" s="2">
        <f ca="1">NORMINV(RAND(),SIMULATION!D7,SIMULATION!D8)</f>
        <v>65.158068959769395</v>
      </c>
      <c r="C14552" s="2">
        <v>2</v>
      </c>
      <c r="D14552" s="2">
        <f ca="1">SIMULATION!$D$11*(1+(SIMULATION!$D$12*LN(1+$C14552)))*(1+(SIMULATION!$D$13*(($B14552/63.5)-1)))</f>
        <v>10.361192363465683</v>
      </c>
      <c r="E14552" s="2">
        <v>0.13155959582082977</v>
      </c>
      <c r="F14552" s="2">
        <f ca="1">D14552*(1+E14552)</f>
        <v>11.724306643025097</v>
      </c>
      <c r="G14552" s="2">
        <v>-1.5858638779256926</v>
      </c>
      <c r="H14552" s="9">
        <f>SIMULATION!$D$15*EXP($G$14552)</f>
        <v>45.204387072617358</v>
      </c>
      <c r="I14552" s="2">
        <f ca="1">$F14552/$H14552</f>
        <v>0.25936214164768795</v>
      </c>
      <c r="J14552">
        <v>0</v>
      </c>
      <c r="K14552">
        <f ca="1">SIMULATION!$D$3*SIMULATION!$D$17/$H14552/(SIMULATION!$D$17-$I14552)*(((EXP(-$I14552*$J14552))/(1-EXP(-SIMULATION!$D$4*$I14552)))-(EXP(-SIMULATION!$D$17*$J14552)/(1-EXP(-SIMULATION!$D$4*SIMULATION!$D$17))))</f>
        <v>5.7190321702400737E-2</v>
      </c>
      <c r="L14552">
        <v>-5.09976957313482E-2</v>
      </c>
      <c r="M14552">
        <f t="shared" ca="1" si="227"/>
        <v>5.4273747077443785E-2</v>
      </c>
    </row>
    <row r="14553" spans="1:13" x14ac:dyDescent="0.25">
      <c r="A14553" s="9"/>
      <c r="H14553" s="9"/>
      <c r="J14553">
        <v>1</v>
      </c>
      <c r="K14553">
        <f ca="1">SIMULATION!$D$3*SIMULATION!$D$17/$H14552/(SIMULATION!$D$17-$I14552)*(((EXP(-$I14552*$J14553))/(1-EXP(-SIMULATION!$D$4*$I14552)))-(EXP(-SIMULATION!$D$17*$J14553)/(1-EXP(-SIMULATION!$D$4*SIMULATION!$D$17))))</f>
        <v>3.8567598207068103</v>
      </c>
      <c r="L14553">
        <v>-0.14489073900897695</v>
      </c>
      <c r="M14553">
        <f t="shared" ca="1" si="227"/>
        <v>3.2979510401044712</v>
      </c>
    </row>
    <row r="14554" spans="1:13" x14ac:dyDescent="0.25">
      <c r="A14554" s="9"/>
      <c r="H14554" s="9"/>
      <c r="J14554">
        <v>2</v>
      </c>
      <c r="K14554">
        <f ca="1">SIMULATION!$D$3*SIMULATION!$D$17/$H14552/(SIMULATION!$D$17-$I14552)*(((EXP(-$I14552*$J14554))/(1-EXP(-SIMULATION!$D$4*$I14552)))-(EXP(-SIMULATION!$D$17*$J14554)/(1-EXP(-SIMULATION!$D$4*SIMULATION!$D$17))))</f>
        <v>5.4188872801743306</v>
      </c>
      <c r="L14554">
        <v>0.68698511029186338</v>
      </c>
      <c r="M14554">
        <f t="shared" ca="1" si="227"/>
        <v>9.141582156004068</v>
      </c>
    </row>
    <row r="14555" spans="1:13" x14ac:dyDescent="0.25">
      <c r="A14555" s="9"/>
      <c r="H14555" s="9"/>
      <c r="J14555">
        <v>3</v>
      </c>
      <c r="K14555">
        <f ca="1">SIMULATION!$D$3*SIMULATION!$D$17/$H14552/(SIMULATION!$D$17-$I14552)*(((EXP(-$I14552*$J14555))/(1-EXP(-SIMULATION!$D$4*$I14552)))-(EXP(-SIMULATION!$D$17*$J14555)/(1-EXP(-SIMULATION!$D$4*SIMULATION!$D$17))))</f>
        <v>5.7465881014322875</v>
      </c>
      <c r="L14555">
        <v>-6.276753424838781E-2</v>
      </c>
      <c r="M14555">
        <f t="shared" ca="1" si="227"/>
        <v>5.3858889359642586</v>
      </c>
    </row>
    <row r="14556" spans="1:13" x14ac:dyDescent="0.25">
      <c r="A14556" s="9"/>
      <c r="H14556" s="9"/>
      <c r="J14556">
        <v>4</v>
      </c>
      <c r="K14556">
        <f ca="1">SIMULATION!$D$3*SIMULATION!$D$17/$H14552/(SIMULATION!$D$17-$I14552)*(((EXP(-$I14552*$J14556))/(1-EXP(-SIMULATION!$D$4*$I14552)))-(EXP(-SIMULATION!$D$17*$J14556)/(1-EXP(-SIMULATION!$D$4*SIMULATION!$D$17))))</f>
        <v>5.4370691360854595</v>
      </c>
      <c r="L14556">
        <v>-0.10429104996966924</v>
      </c>
      <c r="M14556">
        <f t="shared" ca="1" si="227"/>
        <v>4.8700314871254244</v>
      </c>
    </row>
    <row r="14557" spans="1:13" x14ac:dyDescent="0.25">
      <c r="A14557" s="9"/>
      <c r="H14557" s="9"/>
      <c r="J14557">
        <v>5</v>
      </c>
      <c r="K14557">
        <f ca="1">SIMULATION!$D$3*SIMULATION!$D$17/$H14552/(SIMULATION!$D$17-$I14552)*(((EXP(-$I14552*$J14557))/(1-EXP(-SIMULATION!$D$4*$I14552)))-(EXP(-SIMULATION!$D$17*$J14557)/(1-EXP(-SIMULATION!$D$4*SIMULATION!$D$17))))</f>
        <v>4.8378914030210689</v>
      </c>
      <c r="L14557">
        <v>0.33521759871827095</v>
      </c>
      <c r="M14557">
        <f t="shared" ca="1" si="227"/>
        <v>6.4596377420015587</v>
      </c>
    </row>
    <row r="14558" spans="1:13" x14ac:dyDescent="0.25">
      <c r="A14558" s="9"/>
      <c r="H14558" s="9"/>
      <c r="J14558">
        <v>6</v>
      </c>
      <c r="K14558">
        <f ca="1">SIMULATION!$D$3*SIMULATION!$D$17/$H14552/(SIMULATION!$D$17-$I14552)*(((EXP(-$I14552*$J14558))/(1-EXP(-SIMULATION!$D$4*$I14552)))-(EXP(-SIMULATION!$D$17*$J14558)/(1-EXP(-SIMULATION!$D$4*SIMULATION!$D$17))))</f>
        <v>4.1446655994256041</v>
      </c>
      <c r="L14558">
        <v>-8.5257212648012615E-2</v>
      </c>
      <c r="M14558">
        <f t="shared" ca="1" si="227"/>
        <v>3.7913029630604727</v>
      </c>
    </row>
    <row r="14559" spans="1:13" x14ac:dyDescent="0.25">
      <c r="A14559" s="9"/>
      <c r="H14559" s="9"/>
      <c r="J14559">
        <v>7</v>
      </c>
      <c r="K14559">
        <f ca="1">SIMULATION!$D$3*SIMULATION!$D$17/$H14552/(SIMULATION!$D$17-$I14552)*(((EXP(-$I14552*$J14559))/(1-EXP(-SIMULATION!$D$4*$I14552)))-(EXP(-SIMULATION!$D$17*$J14559)/(1-EXP(-SIMULATION!$D$4*SIMULATION!$D$17))))</f>
        <v>3.4618235275430629</v>
      </c>
      <c r="L14559">
        <v>-0.44418603253822081</v>
      </c>
      <c r="M14559">
        <f t="shared" ca="1" si="227"/>
        <v>1.9241298694962419</v>
      </c>
    </row>
    <row r="14560" spans="1:13" x14ac:dyDescent="0.25">
      <c r="A14560" s="9"/>
      <c r="H14560" s="9"/>
      <c r="J14560">
        <v>8</v>
      </c>
      <c r="K14560">
        <f ca="1">SIMULATION!$D$3*SIMULATION!$D$17/$H14552/(SIMULATION!$D$17-$I14552)*(((EXP(-$I14552*$J14560))/(1-EXP(-SIMULATION!$D$4*$I14552)))-(EXP(-SIMULATION!$D$17*$J14560)/(1-EXP(-SIMULATION!$D$4*SIMULATION!$D$17))))</f>
        <v>2.8401467131433784</v>
      </c>
      <c r="L14560">
        <v>-0.16264104717538214</v>
      </c>
      <c r="M14560">
        <f t="shared" ca="1" si="227"/>
        <v>2.37822227758602</v>
      </c>
    </row>
    <row r="14561" spans="1:13" x14ac:dyDescent="0.25">
      <c r="A14561" s="9"/>
      <c r="H14561" s="9"/>
      <c r="J14561">
        <v>9</v>
      </c>
      <c r="K14561">
        <f ca="1">SIMULATION!$D$3*SIMULATION!$D$17/$H14552/(SIMULATION!$D$17-$I14552)*(((EXP(-$I14552*$J14561))/(1-EXP(-SIMULATION!$D$4*$I14552)))-(EXP(-SIMULATION!$D$17*$J14561)/(1-EXP(-SIMULATION!$D$4*SIMULATION!$D$17))))</f>
        <v>2.2997237767933449</v>
      </c>
      <c r="L14561">
        <v>0.22802759435521547</v>
      </c>
      <c r="M14561">
        <f t="shared" ca="1" si="227"/>
        <v>2.8241242572970218</v>
      </c>
    </row>
    <row r="14562" spans="1:13" x14ac:dyDescent="0.25">
      <c r="A14562" s="9"/>
      <c r="H14562" s="9"/>
      <c r="J14562">
        <v>10</v>
      </c>
      <c r="K14562">
        <f ca="1">SIMULATION!$D$3*SIMULATION!$D$17/$H14552/(SIMULATION!$D$17-$I14552)*(((EXP(-$I14552*$J14562))/(1-EXP(-SIMULATION!$D$4*$I14552)))-(EXP(-SIMULATION!$D$17*$J14562)/(1-EXP(-SIMULATION!$D$4*SIMULATION!$D$17))))</f>
        <v>1.8438196428591209</v>
      </c>
      <c r="L14562">
        <v>0.29296983633188078</v>
      </c>
      <c r="M14562">
        <f t="shared" ca="1" si="227"/>
        <v>2.3840031818530645</v>
      </c>
    </row>
    <row r="14563" spans="1:13" x14ac:dyDescent="0.25">
      <c r="A14563" s="9"/>
      <c r="H14563" s="9"/>
      <c r="J14563">
        <v>11</v>
      </c>
      <c r="K14563">
        <f ca="1">SIMULATION!$D$3*SIMULATION!$D$17/$H14552/(SIMULATION!$D$17-$I14552)*(((EXP(-$I14552*$J14563))/(1-EXP(-SIMULATION!$D$4*$I14552)))-(EXP(-SIMULATION!$D$17*$J14563)/(1-EXP(-SIMULATION!$D$4*SIMULATION!$D$17))))</f>
        <v>1.4671132924738719</v>
      </c>
      <c r="L14563">
        <v>-0.17196192183612211</v>
      </c>
      <c r="M14563">
        <f t="shared" ca="1" si="227"/>
        <v>1.2148256711487442</v>
      </c>
    </row>
    <row r="14564" spans="1:13" x14ac:dyDescent="0.25">
      <c r="A14564" s="9"/>
      <c r="H14564" s="9"/>
      <c r="J14564">
        <v>12</v>
      </c>
      <c r="K14564">
        <f ca="1">SIMULATION!$D$3*SIMULATION!$D$17/$H14552/(SIMULATION!$D$17-$I14552)*(((EXP(-$I14552*$J14564))/(1-EXP(-SIMULATION!$D$4*$I14552)))-(EXP(-SIMULATION!$D$17*$J14564)/(1-EXP(-SIMULATION!$D$4*SIMULATION!$D$17))))</f>
        <v>1.1604752332495591</v>
      </c>
      <c r="L14564">
        <v>0.45820722058194946</v>
      </c>
      <c r="M14564">
        <f t="shared" ca="1" si="227"/>
        <v>1.6922133644310291</v>
      </c>
    </row>
    <row r="14565" spans="1:13" x14ac:dyDescent="0.25">
      <c r="A14565" s="9"/>
      <c r="H14565" s="9"/>
      <c r="J14565">
        <v>13</v>
      </c>
      <c r="K14565">
        <f ca="1">SIMULATION!$D$3*SIMULATION!$D$17/$H14552/(SIMULATION!$D$17-$I14552)*(((EXP(-$I14552*$J14565))/(1-EXP(-SIMULATION!$D$4*$I14552)))-(EXP(-SIMULATION!$D$17*$J14565)/(1-EXP(-SIMULATION!$D$4*SIMULATION!$D$17))))</f>
        <v>0.91364210235114052</v>
      </c>
      <c r="L14565">
        <v>-0.37836189550967531</v>
      </c>
      <c r="M14565">
        <f t="shared" ca="1" si="227"/>
        <v>0.56795474468811824</v>
      </c>
    </row>
    <row r="14566" spans="1:13" x14ac:dyDescent="0.25">
      <c r="A14566" s="9"/>
      <c r="H14566" s="9"/>
      <c r="J14566">
        <v>14</v>
      </c>
      <c r="K14566">
        <f ca="1">SIMULATION!$D$3*SIMULATION!$D$17/$H14552/(SIMULATION!$D$17-$I14552)*(((EXP(-$I14552*$J14566))/(1-EXP(-SIMULATION!$D$4*$I14552)))-(EXP(-SIMULATION!$D$17*$J14566)/(1-EXP(-SIMULATION!$D$4*SIMULATION!$D$17))))</f>
        <v>0.71663209491505842</v>
      </c>
      <c r="L14566">
        <v>-0.1410596903289284</v>
      </c>
      <c r="M14566">
        <f t="shared" ca="1" si="227"/>
        <v>0.61554419352656908</v>
      </c>
    </row>
    <row r="14567" spans="1:13" x14ac:dyDescent="0.25">
      <c r="A14567" s="9"/>
      <c r="H14567" s="9"/>
      <c r="J14567">
        <v>15</v>
      </c>
      <c r="K14567">
        <f ca="1">SIMULATION!$D$3*SIMULATION!$D$17/$H14552/(SIMULATION!$D$17-$I14552)*(((EXP(-$I14552*$J14567))/(1-EXP(-SIMULATION!$D$4*$I14552)))-(EXP(-SIMULATION!$D$17*$J14567)/(1-EXP(-SIMULATION!$D$4*SIMULATION!$D$17))))</f>
        <v>0.56042168208925636</v>
      </c>
      <c r="L14567">
        <v>-0.20577803767344319</v>
      </c>
      <c r="M14567">
        <f t="shared" ca="1" si="227"/>
        <v>0.445099208079279</v>
      </c>
    </row>
    <row r="14568" spans="1:13" x14ac:dyDescent="0.25">
      <c r="A14568" s="9"/>
      <c r="H14568" s="9"/>
      <c r="J14568">
        <v>16</v>
      </c>
      <c r="K14568">
        <f ca="1">SIMULATION!$D$3*SIMULATION!$D$17/$H14552/(SIMULATION!$D$17-$I14552)*(((EXP(-$I14552*$J14568))/(1-EXP(-SIMULATION!$D$4*$I14552)))-(EXP(-SIMULATION!$D$17*$J14568)/(1-EXP(-SIMULATION!$D$4*SIMULATION!$D$17))))</f>
        <v>0.43720156426740797</v>
      </c>
      <c r="L14568">
        <v>-6.9673309726385135E-2</v>
      </c>
      <c r="M14568">
        <f t="shared" ca="1" si="227"/>
        <v>0.40674028426734482</v>
      </c>
    </row>
    <row r="14569" spans="1:13" x14ac:dyDescent="0.25">
      <c r="A14569" s="9"/>
      <c r="H14569" s="9"/>
      <c r="J14569">
        <v>17</v>
      </c>
      <c r="K14569">
        <f ca="1">SIMULATION!$D$3*SIMULATION!$D$17/$H14552/(SIMULATION!$D$17-$I14552)*(((EXP(-$I14552*$J14569))/(1-EXP(-SIMULATION!$D$4*$I14552)))-(EXP(-SIMULATION!$D$17*$J14569)/(1-EXP(-SIMULATION!$D$4*SIMULATION!$D$17))))</f>
        <v>0.34040358566954887</v>
      </c>
      <c r="L14569">
        <v>0.67633228122093103</v>
      </c>
      <c r="M14569">
        <f t="shared" ca="1" si="227"/>
        <v>0.57062951930121941</v>
      </c>
    </row>
    <row r="14570" spans="1:13" x14ac:dyDescent="0.25">
      <c r="A14570" s="9"/>
      <c r="H14570" s="9"/>
      <c r="J14570">
        <v>18</v>
      </c>
      <c r="K14570">
        <f ca="1">SIMULATION!$D$3*SIMULATION!$D$17/$H14552/(SIMULATION!$D$17-$I14552)*(((EXP(-$I14552*$J14570))/(1-EXP(-SIMULATION!$D$4*$I14552)))-(EXP(-SIMULATION!$D$17*$J14570)/(1-EXP(-SIMULATION!$D$4*SIMULATION!$D$17))))</f>
        <v>0.26461219824770832</v>
      </c>
      <c r="L14570">
        <v>-0.4054637513257961</v>
      </c>
      <c r="M14570">
        <f t="shared" ca="1" si="227"/>
        <v>0.15732154369962725</v>
      </c>
    </row>
    <row r="14571" spans="1:13" x14ac:dyDescent="0.25">
      <c r="A14571" s="9"/>
      <c r="H14571" s="9"/>
      <c r="J14571">
        <v>19</v>
      </c>
      <c r="K14571">
        <f ca="1">SIMULATION!$D$3*SIMULATION!$D$17/$H14552/(SIMULATION!$D$17-$I14552)*(((EXP(-$I14552*$J14571))/(1-EXP(-SIMULATION!$D$4*$I14552)))-(EXP(-SIMULATION!$D$17*$J14571)/(1-EXP(-SIMULATION!$D$4*SIMULATION!$D$17))))</f>
        <v>0.2054261089430422</v>
      </c>
      <c r="L14571">
        <v>0.15046016846333818</v>
      </c>
      <c r="M14571">
        <f t="shared" ca="1" si="227"/>
        <v>0.23633455590138039</v>
      </c>
    </row>
    <row r="14572" spans="1:13" x14ac:dyDescent="0.25">
      <c r="A14572" s="9"/>
      <c r="H14572" s="9"/>
      <c r="J14572">
        <v>20</v>
      </c>
      <c r="K14572">
        <f ca="1">SIMULATION!$D$3*SIMULATION!$D$17/$H14552/(SIMULATION!$D$17-$I14552)*(((EXP(-$I14552*$J14572))/(1-EXP(-SIMULATION!$D$4*$I14552)))-(EXP(-SIMULATION!$D$17*$J14572)/(1-EXP(-SIMULATION!$D$4*SIMULATION!$D$17))))</f>
        <v>0.1593066490774622</v>
      </c>
      <c r="L14572">
        <v>0.3168050414786393</v>
      </c>
      <c r="M14572">
        <f t="shared" ca="1" si="227"/>
        <v>0.20977579864627063</v>
      </c>
    </row>
    <row r="14573" spans="1:13" x14ac:dyDescent="0.25">
      <c r="A14573" s="9"/>
      <c r="H14573" s="9"/>
      <c r="J14573">
        <v>21</v>
      </c>
      <c r="K14573">
        <f ca="1">SIMULATION!$D$3*SIMULATION!$D$17/$H14552/(SIMULATION!$D$17-$I14552)*(((EXP(-$I14552*$J14573))/(1-EXP(-SIMULATION!$D$4*$I14552)))-(EXP(-SIMULATION!$D$17*$J14573)/(1-EXP(-SIMULATION!$D$4*SIMULATION!$D$17))))</f>
        <v>0.12343202105399771</v>
      </c>
      <c r="L14573">
        <v>-0.39472390478121877</v>
      </c>
      <c r="M14573">
        <f t="shared" ca="1" si="227"/>
        <v>7.4710451728526125E-2</v>
      </c>
    </row>
    <row r="14574" spans="1:13" x14ac:dyDescent="0.25">
      <c r="A14574" s="9"/>
      <c r="H14574" s="9"/>
      <c r="J14574">
        <v>22</v>
      </c>
      <c r="K14574">
        <f ca="1">SIMULATION!$D$3*SIMULATION!$D$17/$H14552/(SIMULATION!$D$17-$I14552)*(((EXP(-$I14552*$J14574))/(1-EXP(-SIMULATION!$D$4*$I14552)))-(EXP(-SIMULATION!$D$17*$J14574)/(1-EXP(-SIMULATION!$D$4*SIMULATION!$D$17))))</f>
        <v>9.5566410872322885E-2</v>
      </c>
      <c r="L14574">
        <v>3.4742232999990949E-2</v>
      </c>
      <c r="M14574">
        <f t="shared" ca="1" si="227"/>
        <v>9.888660138582199E-2</v>
      </c>
    </row>
    <row r="14575" spans="1:13" x14ac:dyDescent="0.25">
      <c r="A14575" s="9"/>
      <c r="H14575" s="9"/>
      <c r="J14575">
        <v>23</v>
      </c>
      <c r="K14575">
        <f ca="1">SIMULATION!$D$3*SIMULATION!$D$17/$H14552/(SIMULATION!$D$17-$I14552)*(((EXP(-$I14552*$J14575))/(1-EXP(-SIMULATION!$D$4*$I14552)))-(EXP(-SIMULATION!$D$17*$J14575)/(1-EXP(-SIMULATION!$D$4*SIMULATION!$D$17))))</f>
        <v>7.3947190761958978E-2</v>
      </c>
      <c r="L14575">
        <v>-0.11935573907773907</v>
      </c>
      <c r="M14575">
        <f t="shared" ca="1" si="227"/>
        <v>6.5121169155842804E-2</v>
      </c>
    </row>
    <row r="14576" spans="1:13" x14ac:dyDescent="0.25">
      <c r="A14576" s="9"/>
      <c r="H14576" s="9"/>
      <c r="J14576">
        <v>24</v>
      </c>
      <c r="K14576">
        <f ca="1">SIMULATION!$D$3*SIMULATION!$D$17/$H14552/(SIMULATION!$D$17-$I14552)*(((EXP(-$I14552*$J14576))/(1-EXP(-SIMULATION!$D$4*$I14552)))-(EXP(-SIMULATION!$D$17*$J14576)/(1-EXP(-SIMULATION!$D$4*SIMULATION!$D$17))))</f>
        <v>5.7190321702402978E-2</v>
      </c>
      <c r="L14576">
        <v>-0.43128766508786498</v>
      </c>
      <c r="M14576">
        <f t="shared" ca="1" si="227"/>
        <v>3.2524841389749745E-2</v>
      </c>
    </row>
    <row r="14577" spans="1:13" x14ac:dyDescent="0.25">
      <c r="A14577" s="9">
        <v>584</v>
      </c>
      <c r="B14577" s="2">
        <f ca="1">NORMINV(RAND(),SIMULATION!D7,SIMULATION!D8)</f>
        <v>63.742046892752398</v>
      </c>
      <c r="C14577" s="2">
        <v>2</v>
      </c>
      <c r="D14577" s="2">
        <f ca="1">SIMULATION!$D$11*(1+(SIMULATION!$D$12*LN(1+$C14577)))*(1+(SIMULATION!$D$13*(($B14577/63.5)-1)))</f>
        <v>10.256036104851969</v>
      </c>
      <c r="E14577" s="2">
        <v>0.25529842866202668</v>
      </c>
      <c r="F14577" s="2">
        <f ca="1">D14577*(1+E14577)</f>
        <v>12.874386006721688</v>
      </c>
      <c r="G14577" s="2">
        <v>-0.23570470023897253</v>
      </c>
      <c r="H14577" s="9">
        <f>SIMULATION!$D$15*EXP($G$14577)</f>
        <v>174.40031522284298</v>
      </c>
      <c r="I14577" s="2">
        <f ca="1">$F14577/$H14577</f>
        <v>7.3820887251672809E-2</v>
      </c>
      <c r="J14577">
        <v>0</v>
      </c>
      <c r="K14577">
        <f ca="1">SIMULATION!$D$3*SIMULATION!$D$17/$H14577/(SIMULATION!$D$17-$I14577)*(((EXP(-$I14577*$J14577))/(1-EXP(-SIMULATION!$D$4*$I14577)))-(EXP(-SIMULATION!$D$17*$J14577)/(1-EXP(-SIMULATION!$D$4*SIMULATION!$D$17))))</f>
        <v>0.77454685391089373</v>
      </c>
      <c r="L14577">
        <v>6.8223802692073468E-2</v>
      </c>
      <c r="M14577">
        <f t="shared" ca="1" si="227"/>
        <v>0.82738938564787678</v>
      </c>
    </row>
    <row r="14578" spans="1:13" x14ac:dyDescent="0.25">
      <c r="A14578" s="9"/>
      <c r="H14578" s="9"/>
      <c r="J14578">
        <v>1</v>
      </c>
      <c r="K14578">
        <f ca="1">SIMULATION!$D$3*SIMULATION!$D$17/$H14577/(SIMULATION!$D$17-$I14577)*(((EXP(-$I14577*$J14578))/(1-EXP(-SIMULATION!$D$4*$I14577)))-(EXP(-SIMULATION!$D$17*$J14578)/(1-EXP(-SIMULATION!$D$4*SIMULATION!$D$17))))</f>
        <v>1.8083966566540117</v>
      </c>
      <c r="L14578">
        <v>-0.6024147197549633</v>
      </c>
      <c r="M14578">
        <f t="shared" ca="1" si="227"/>
        <v>0.71899189152997267</v>
      </c>
    </row>
    <row r="14579" spans="1:13" x14ac:dyDescent="0.25">
      <c r="A14579" s="9"/>
      <c r="H14579" s="9"/>
      <c r="J14579">
        <v>2</v>
      </c>
      <c r="K14579">
        <f ca="1">SIMULATION!$D$3*SIMULATION!$D$17/$H14577/(SIMULATION!$D$17-$I14577)*(((EXP(-$I14577*$J14579))/(1-EXP(-SIMULATION!$D$4*$I14577)))-(EXP(-SIMULATION!$D$17*$J14579)/(1-EXP(-SIMULATION!$D$4*SIMULATION!$D$17))))</f>
        <v>2.3775447918298749</v>
      </c>
      <c r="L14579">
        <v>-0.35137494904228389</v>
      </c>
      <c r="M14579">
        <f t="shared" ca="1" si="227"/>
        <v>1.5421351117549049</v>
      </c>
    </row>
    <row r="14580" spans="1:13" x14ac:dyDescent="0.25">
      <c r="A14580" s="9"/>
      <c r="H14580" s="9"/>
      <c r="J14580">
        <v>3</v>
      </c>
      <c r="K14580">
        <f ca="1">SIMULATION!$D$3*SIMULATION!$D$17/$H14577/(SIMULATION!$D$17-$I14577)*(((EXP(-$I14577*$J14580))/(1-EXP(-SIMULATION!$D$4*$I14577)))-(EXP(-SIMULATION!$D$17*$J14580)/(1-EXP(-SIMULATION!$D$4*SIMULATION!$D$17))))</f>
        <v>2.6555450607032114</v>
      </c>
      <c r="L14580">
        <v>1.2867023974434353E-2</v>
      </c>
      <c r="M14580">
        <f t="shared" ca="1" si="227"/>
        <v>2.6897140226644707</v>
      </c>
    </row>
    <row r="14581" spans="1:13" x14ac:dyDescent="0.25">
      <c r="A14581" s="9"/>
      <c r="H14581" s="9"/>
      <c r="J14581">
        <v>4</v>
      </c>
      <c r="K14581">
        <f ca="1">SIMULATION!$D$3*SIMULATION!$D$17/$H14577/(SIMULATION!$D$17-$I14577)*(((EXP(-$I14577*$J14581))/(1-EXP(-SIMULATION!$D$4*$I14577)))-(EXP(-SIMULATION!$D$17*$J14581)/(1-EXP(-SIMULATION!$D$4*SIMULATION!$D$17))))</f>
        <v>2.753142134977717</v>
      </c>
      <c r="L14581">
        <v>-0.26225332119216971</v>
      </c>
      <c r="M14581">
        <f t="shared" ca="1" si="227"/>
        <v>2.0311214663657098</v>
      </c>
    </row>
    <row r="14582" spans="1:13" x14ac:dyDescent="0.25">
      <c r="A14582" s="9"/>
      <c r="H14582" s="9"/>
      <c r="J14582">
        <v>5</v>
      </c>
      <c r="K14582">
        <f ca="1">SIMULATION!$D$3*SIMULATION!$D$17/$H14577/(SIMULATION!$D$17-$I14577)*(((EXP(-$I14577*$J14582))/(1-EXP(-SIMULATION!$D$4*$I14577)))-(EXP(-SIMULATION!$D$17*$J14582)/(1-EXP(-SIMULATION!$D$4*SIMULATION!$D$17))))</f>
        <v>2.7408647179841887</v>
      </c>
      <c r="L14582">
        <v>0.13561277124242865</v>
      </c>
      <c r="M14582">
        <f t="shared" ca="1" si="227"/>
        <v>3.112560977990622</v>
      </c>
    </row>
    <row r="14583" spans="1:13" x14ac:dyDescent="0.25">
      <c r="A14583" s="9"/>
      <c r="H14583" s="9"/>
      <c r="J14583">
        <v>6</v>
      </c>
      <c r="K14583">
        <f ca="1">SIMULATION!$D$3*SIMULATION!$D$17/$H14577/(SIMULATION!$D$17-$I14577)*(((EXP(-$I14577*$J14583))/(1-EXP(-SIMULATION!$D$4*$I14577)))-(EXP(-SIMULATION!$D$17*$J14583)/(1-EXP(-SIMULATION!$D$4*SIMULATION!$D$17))))</f>
        <v>2.6635013964839276</v>
      </c>
      <c r="L14583">
        <v>-0.28584507475818977</v>
      </c>
      <c r="M14583">
        <f t="shared" ca="1" si="227"/>
        <v>1.9021526406874365</v>
      </c>
    </row>
    <row r="14584" spans="1:13" x14ac:dyDescent="0.25">
      <c r="A14584" s="9"/>
      <c r="H14584" s="9"/>
      <c r="J14584">
        <v>7</v>
      </c>
      <c r="K14584">
        <f ca="1">SIMULATION!$D$3*SIMULATION!$D$17/$H14577/(SIMULATION!$D$17-$I14577)*(((EXP(-$I14577*$J14584))/(1-EXP(-SIMULATION!$D$4*$I14577)))-(EXP(-SIMULATION!$D$17*$J14584)/(1-EXP(-SIMULATION!$D$4*SIMULATION!$D$17))))</f>
        <v>2.5493748939495684</v>
      </c>
      <c r="L14584">
        <v>-6.4090614560821976E-2</v>
      </c>
      <c r="M14584">
        <f t="shared" ca="1" si="227"/>
        <v>2.3859838902504102</v>
      </c>
    </row>
    <row r="14585" spans="1:13" x14ac:dyDescent="0.25">
      <c r="A14585" s="9"/>
      <c r="H14585" s="9"/>
      <c r="J14585">
        <v>8</v>
      </c>
      <c r="K14585">
        <f ca="1">SIMULATION!$D$3*SIMULATION!$D$17/$H14577/(SIMULATION!$D$17-$I14577)*(((EXP(-$I14577*$J14585))/(1-EXP(-SIMULATION!$D$4*$I14577)))-(EXP(-SIMULATION!$D$17*$J14585)/(1-EXP(-SIMULATION!$D$4*SIMULATION!$D$17))))</f>
        <v>2.4162831715005777</v>
      </c>
      <c r="L14585">
        <v>0.10332511887508991</v>
      </c>
      <c r="M14585">
        <f t="shared" ca="1" si="227"/>
        <v>2.6659459174317539</v>
      </c>
    </row>
    <row r="14586" spans="1:13" x14ac:dyDescent="0.25">
      <c r="A14586" s="9"/>
      <c r="H14586" s="9"/>
      <c r="J14586">
        <v>9</v>
      </c>
      <c r="K14586">
        <f ca="1">SIMULATION!$D$3*SIMULATION!$D$17/$H14577/(SIMULATION!$D$17-$I14577)*(((EXP(-$I14577*$J14586))/(1-EXP(-SIMULATION!$D$4*$I14577)))-(EXP(-SIMULATION!$D$17*$J14586)/(1-EXP(-SIMULATION!$D$4*SIMULATION!$D$17))))</f>
        <v>2.2753047109000533</v>
      </c>
      <c r="L14586">
        <v>-0.38593882582094025</v>
      </c>
      <c r="M14586">
        <f t="shared" ca="1" si="227"/>
        <v>1.397176282390433</v>
      </c>
    </row>
    <row r="14587" spans="1:13" x14ac:dyDescent="0.25">
      <c r="A14587" s="9"/>
      <c r="H14587" s="9"/>
      <c r="J14587">
        <v>10</v>
      </c>
      <c r="K14587">
        <f ca="1">SIMULATION!$D$3*SIMULATION!$D$17/$H14577/(SIMULATION!$D$17-$I14577)*(((EXP(-$I14577*$J14587))/(1-EXP(-SIMULATION!$D$4*$I14577)))-(EXP(-SIMULATION!$D$17*$J14587)/(1-EXP(-SIMULATION!$D$4*SIMULATION!$D$17))))</f>
        <v>2.133235250106289</v>
      </c>
      <c r="L14587">
        <v>0.20182442736551187</v>
      </c>
      <c r="M14587">
        <f t="shared" ca="1" si="227"/>
        <v>2.5637742328949154</v>
      </c>
    </row>
    <row r="14588" spans="1:13" x14ac:dyDescent="0.25">
      <c r="A14588" s="9"/>
      <c r="H14588" s="9"/>
      <c r="J14588">
        <v>11</v>
      </c>
      <c r="K14588">
        <f ca="1">SIMULATION!$D$3*SIMULATION!$D$17/$H14577/(SIMULATION!$D$17-$I14577)*(((EXP(-$I14577*$J14588))/(1-EXP(-SIMULATION!$D$4*$I14577)))-(EXP(-SIMULATION!$D$17*$J14588)/(1-EXP(-SIMULATION!$D$4*SIMULATION!$D$17))))</f>
        <v>1.9941476472212367</v>
      </c>
      <c r="L14588">
        <v>-5.5143956383154072E-2</v>
      </c>
      <c r="M14588">
        <f t="shared" ca="1" si="227"/>
        <v>1.8841824563412997</v>
      </c>
    </row>
    <row r="14589" spans="1:13" x14ac:dyDescent="0.25">
      <c r="A14589" s="9"/>
      <c r="H14589" s="9"/>
      <c r="J14589">
        <v>12</v>
      </c>
      <c r="K14589">
        <f ca="1">SIMULATION!$D$3*SIMULATION!$D$17/$H14577/(SIMULATION!$D$17-$I14577)*(((EXP(-$I14577*$J14589))/(1-EXP(-SIMULATION!$D$4*$I14577)))-(EXP(-SIMULATION!$D$17*$J14589)/(1-EXP(-SIMULATION!$D$4*SIMULATION!$D$17))))</f>
        <v>1.860389941626484</v>
      </c>
      <c r="L14589">
        <v>-0.18076844995947663</v>
      </c>
      <c r="M14589">
        <f t="shared" ca="1" si="227"/>
        <v>1.5240901355584633</v>
      </c>
    </row>
    <row r="14590" spans="1:13" x14ac:dyDescent="0.25">
      <c r="A14590" s="9"/>
      <c r="H14590" s="9"/>
      <c r="J14590">
        <v>13</v>
      </c>
      <c r="K14590">
        <f ca="1">SIMULATION!$D$3*SIMULATION!$D$17/$H14577/(SIMULATION!$D$17-$I14577)*(((EXP(-$I14577*$J14590))/(1-EXP(-SIMULATION!$D$4*$I14577)))-(EXP(-SIMULATION!$D$17*$J14590)/(1-EXP(-SIMULATION!$D$4*SIMULATION!$D$17))))</f>
        <v>1.7332235076536633</v>
      </c>
      <c r="L14590">
        <v>4.0420982501217013E-2</v>
      </c>
      <c r="M14590">
        <f t="shared" ca="1" si="227"/>
        <v>1.8032821047272298</v>
      </c>
    </row>
    <row r="14591" spans="1:13" x14ac:dyDescent="0.25">
      <c r="A14591" s="9"/>
      <c r="H14591" s="9"/>
      <c r="J14591">
        <v>14</v>
      </c>
      <c r="K14591">
        <f ca="1">SIMULATION!$D$3*SIMULATION!$D$17/$H14577/(SIMULATION!$D$17-$I14577)*(((EXP(-$I14577*$J14591))/(1-EXP(-SIMULATION!$D$4*$I14577)))-(EXP(-SIMULATION!$D$17*$J14591)/(1-EXP(-SIMULATION!$D$4*SIMULATION!$D$17))))</f>
        <v>1.6132306724426575</v>
      </c>
      <c r="L14591">
        <v>0.11702092931059616</v>
      </c>
      <c r="M14591">
        <f t="shared" ca="1" si="227"/>
        <v>1.8020124249242553</v>
      </c>
    </row>
    <row r="14592" spans="1:13" x14ac:dyDescent="0.25">
      <c r="A14592" s="9"/>
      <c r="H14592" s="9"/>
      <c r="J14592">
        <v>15</v>
      </c>
      <c r="K14592">
        <f ca="1">SIMULATION!$D$3*SIMULATION!$D$17/$H14577/(SIMULATION!$D$17-$I14577)*(((EXP(-$I14577*$J14592))/(1-EXP(-SIMULATION!$D$4*$I14577)))-(EXP(-SIMULATION!$D$17*$J14592)/(1-EXP(-SIMULATION!$D$4*SIMULATION!$D$17))))</f>
        <v>1.5005746952515711</v>
      </c>
      <c r="L14592">
        <v>0.68303878472353574</v>
      </c>
      <c r="M14592">
        <f t="shared" ca="1" si="227"/>
        <v>2.5255254114830943</v>
      </c>
    </row>
    <row r="14593" spans="1:13" x14ac:dyDescent="0.25">
      <c r="A14593" s="9"/>
      <c r="H14593" s="9"/>
      <c r="J14593">
        <v>16</v>
      </c>
      <c r="K14593">
        <f ca="1">SIMULATION!$D$3*SIMULATION!$D$17/$H14577/(SIMULATION!$D$17-$I14577)*(((EXP(-$I14577*$J14593))/(1-EXP(-SIMULATION!$D$4*$I14577)))-(EXP(-SIMULATION!$D$17*$J14593)/(1-EXP(-SIMULATION!$D$4*SIMULATION!$D$17))))</f>
        <v>1.3951652240802015</v>
      </c>
      <c r="L14593">
        <v>-0.79879125491833458</v>
      </c>
      <c r="M14593">
        <f t="shared" ca="1" si="227"/>
        <v>0.28071944391875786</v>
      </c>
    </row>
    <row r="14594" spans="1:13" x14ac:dyDescent="0.25">
      <c r="A14594" s="9"/>
      <c r="H14594" s="9"/>
      <c r="J14594">
        <v>17</v>
      </c>
      <c r="K14594">
        <f ca="1">SIMULATION!$D$3*SIMULATION!$D$17/$H14577/(SIMULATION!$D$17-$I14577)*(((EXP(-$I14577*$J14594))/(1-EXP(-SIMULATION!$D$4*$I14577)))-(EXP(-SIMULATION!$D$17*$J14594)/(1-EXP(-SIMULATION!$D$4*SIMULATION!$D$17))))</f>
        <v>1.296763261301207</v>
      </c>
      <c r="L14594">
        <v>-0.25425699473628222</v>
      </c>
      <c r="M14594">
        <f t="shared" ca="1" si="227"/>
        <v>0.9670521315983418</v>
      </c>
    </row>
    <row r="14595" spans="1:13" x14ac:dyDescent="0.25">
      <c r="A14595" s="9"/>
      <c r="H14595" s="9"/>
      <c r="J14595">
        <v>18</v>
      </c>
      <c r="K14595">
        <f ca="1">SIMULATION!$D$3*SIMULATION!$D$17/$H14577/(SIMULATION!$D$17-$I14577)*(((EXP(-$I14577*$J14595))/(1-EXP(-SIMULATION!$D$4*$I14577)))-(EXP(-SIMULATION!$D$17*$J14595)/(1-EXP(-SIMULATION!$D$4*SIMULATION!$D$17))))</f>
        <v>1.2050474408393606</v>
      </c>
      <c r="L14595">
        <v>-1.2324541161041008E-2</v>
      </c>
      <c r="M14595">
        <f t="shared" ref="M14595:M14658" ca="1" si="228">$K14595*(1+$L14595)</f>
        <v>1.1901957840537287</v>
      </c>
    </row>
    <row r="14596" spans="1:13" x14ac:dyDescent="0.25">
      <c r="A14596" s="9"/>
      <c r="H14596" s="9"/>
      <c r="J14596">
        <v>19</v>
      </c>
      <c r="K14596">
        <f ca="1">SIMULATION!$D$3*SIMULATION!$D$17/$H14577/(SIMULATION!$D$17-$I14577)*(((EXP(-$I14577*$J14596))/(1-EXP(-SIMULATION!$D$4*$I14577)))-(EXP(-SIMULATION!$D$17*$J14596)/(1-EXP(-SIMULATION!$D$4*SIMULATION!$D$17))))</f>
        <v>1.1196555831130366</v>
      </c>
      <c r="L14596">
        <v>0.19400787089578564</v>
      </c>
      <c r="M14596">
        <f t="shared" ca="1" si="228"/>
        <v>1.3368775789293763</v>
      </c>
    </row>
    <row r="14597" spans="1:13" x14ac:dyDescent="0.25">
      <c r="A14597" s="9"/>
      <c r="H14597" s="9"/>
      <c r="J14597">
        <v>20</v>
      </c>
      <c r="K14597">
        <f ca="1">SIMULATION!$D$3*SIMULATION!$D$17/$H14577/(SIMULATION!$D$17-$I14577)*(((EXP(-$I14577*$J14597))/(1-EXP(-SIMULATION!$D$4*$I14577)))-(EXP(-SIMULATION!$D$17*$J14597)/(1-EXP(-SIMULATION!$D$4*SIMULATION!$D$17))))</f>
        <v>1.040210472627066</v>
      </c>
      <c r="L14597">
        <v>-0.14672076783422142</v>
      </c>
      <c r="M14597">
        <f t="shared" ca="1" si="228"/>
        <v>0.88758999337402456</v>
      </c>
    </row>
    <row r="14598" spans="1:13" x14ac:dyDescent="0.25">
      <c r="A14598" s="9"/>
      <c r="H14598" s="9"/>
      <c r="J14598">
        <v>21</v>
      </c>
      <c r="K14598">
        <f ca="1">SIMULATION!$D$3*SIMULATION!$D$17/$H14577/(SIMULATION!$D$17-$I14577)*(((EXP(-$I14577*$J14598))/(1-EXP(-SIMULATION!$D$4*$I14577)))-(EXP(-SIMULATION!$D$17*$J14598)/(1-EXP(-SIMULATION!$D$4*SIMULATION!$D$17))))</f>
        <v>0.9663355856749235</v>
      </c>
      <c r="L14598">
        <v>0.19731950472846088</v>
      </c>
      <c r="M14598">
        <f t="shared" ca="1" si="228"/>
        <v>1.1570124448417864</v>
      </c>
    </row>
    <row r="14599" spans="1:13" x14ac:dyDescent="0.25">
      <c r="A14599" s="9"/>
      <c r="H14599" s="9"/>
      <c r="J14599">
        <v>22</v>
      </c>
      <c r="K14599">
        <f ca="1">SIMULATION!$D$3*SIMULATION!$D$17/$H14577/(SIMULATION!$D$17-$I14577)*(((EXP(-$I14577*$J14599))/(1-EXP(-SIMULATION!$D$4*$I14577)))-(EXP(-SIMULATION!$D$17*$J14599)/(1-EXP(-SIMULATION!$D$4*SIMULATION!$D$17))))</f>
        <v>0.89766443413070507</v>
      </c>
      <c r="L14599">
        <v>4.4725038162883458E-2</v>
      </c>
      <c r="M14599">
        <f t="shared" ca="1" si="228"/>
        <v>0.93781251020466405</v>
      </c>
    </row>
    <row r="14600" spans="1:13" x14ac:dyDescent="0.25">
      <c r="A14600" s="9"/>
      <c r="H14600" s="9"/>
      <c r="J14600">
        <v>23</v>
      </c>
      <c r="K14600">
        <f ca="1">SIMULATION!$D$3*SIMULATION!$D$17/$H14577/(SIMULATION!$D$17-$I14577)*(((EXP(-$I14577*$J14600))/(1-EXP(-SIMULATION!$D$4*$I14577)))-(EXP(-SIMULATION!$D$17*$J14600)/(1-EXP(-SIMULATION!$D$4*SIMULATION!$D$17))))</f>
        <v>0.83384587057348758</v>
      </c>
      <c r="L14600">
        <v>-0.18506985556166591</v>
      </c>
      <c r="M14600">
        <f t="shared" ca="1" si="228"/>
        <v>0.67952613574576071</v>
      </c>
    </row>
    <row r="14601" spans="1:13" x14ac:dyDescent="0.25">
      <c r="A14601" s="9"/>
      <c r="H14601" s="9"/>
      <c r="J14601">
        <v>24</v>
      </c>
      <c r="K14601">
        <f ca="1">SIMULATION!$D$3*SIMULATION!$D$17/$H14577/(SIMULATION!$D$17-$I14577)*(((EXP(-$I14577*$J14601))/(1-EXP(-SIMULATION!$D$4*$I14577)))-(EXP(-SIMULATION!$D$17*$J14601)/(1-EXP(-SIMULATION!$D$4*SIMULATION!$D$17))))</f>
        <v>0.77454685391089351</v>
      </c>
      <c r="L14601">
        <v>0.29376489336338163</v>
      </c>
      <c r="M14601">
        <f t="shared" ca="1" si="228"/>
        <v>1.00208152785497</v>
      </c>
    </row>
    <row r="14602" spans="1:13" x14ac:dyDescent="0.25">
      <c r="A14602" s="9">
        <v>585</v>
      </c>
      <c r="B14602" s="2">
        <f ca="1">NORMINV(RAND(),SIMULATION!D7,SIMULATION!D8)</f>
        <v>62.000098528302601</v>
      </c>
      <c r="C14602" s="2">
        <v>2</v>
      </c>
      <c r="D14602" s="2">
        <f ca="1">SIMULATION!$D$11*(1+(SIMULATION!$D$12*LN(1+$C14602)))*(1+(SIMULATION!$D$13*(($B14602/63.5)-1)))</f>
        <v>10.126675993190926</v>
      </c>
      <c r="E14602" s="2">
        <v>0.56917226508970853</v>
      </c>
      <c r="F14602" s="2">
        <f ca="1">D14602*(1+E14602)</f>
        <v>15.890499106064977</v>
      </c>
      <c r="G14602" s="2">
        <v>0.38127908228510227</v>
      </c>
      <c r="H14602" s="9">
        <f>SIMULATION!$D$15*EXP($G$14602)</f>
        <v>323.22125912123562</v>
      </c>
      <c r="I14602" s="2">
        <f ca="1">$F14602/$H14602</f>
        <v>4.9162914435973662E-2</v>
      </c>
      <c r="J14602">
        <v>0</v>
      </c>
      <c r="K14602">
        <f ca="1">SIMULATION!$D$3*SIMULATION!$D$17/$H14602/(SIMULATION!$D$17-$I14602)*(((EXP(-$I14602*$J14602))/(1-EXP(-SIMULATION!$D$4*$I14602)))-(EXP(-SIMULATION!$D$17*$J14602)/(1-EXP(-SIMULATION!$D$4*SIMULATION!$D$17))))</f>
        <v>0.84862190650981073</v>
      </c>
      <c r="L14602">
        <v>-0.20273205513338857</v>
      </c>
      <c r="M14602">
        <f t="shared" ca="1" si="228"/>
        <v>0.67657904337186248</v>
      </c>
    </row>
    <row r="14603" spans="1:13" x14ac:dyDescent="0.25">
      <c r="A14603" s="9"/>
      <c r="H14603" s="9"/>
      <c r="J14603">
        <v>1</v>
      </c>
      <c r="K14603">
        <f ca="1">SIMULATION!$D$3*SIMULATION!$D$17/$H14602/(SIMULATION!$D$17-$I14602)*(((EXP(-$I14602*$J14603))/(1-EXP(-SIMULATION!$D$4*$I14602)))-(EXP(-SIMULATION!$D$17*$J14603)/(1-EXP(-SIMULATION!$D$4*SIMULATION!$D$17))))</f>
        <v>1.4032408789510653</v>
      </c>
      <c r="L14603">
        <v>0.5204007390559251</v>
      </c>
      <c r="M14603">
        <f t="shared" ca="1" si="228"/>
        <v>2.1334884694306857</v>
      </c>
    </row>
    <row r="14604" spans="1:13" x14ac:dyDescent="0.25">
      <c r="A14604" s="9"/>
      <c r="H14604" s="9"/>
      <c r="J14604">
        <v>2</v>
      </c>
      <c r="K14604">
        <f ca="1">SIMULATION!$D$3*SIMULATION!$D$17/$H14602/(SIMULATION!$D$17-$I14602)*(((EXP(-$I14602*$J14604))/(1-EXP(-SIMULATION!$D$4*$I14602)))-(EXP(-SIMULATION!$D$17*$J14604)/(1-EXP(-SIMULATION!$D$4*SIMULATION!$D$17))))</f>
        <v>1.7174242198747853</v>
      </c>
      <c r="L14604">
        <v>0.28952283632362019</v>
      </c>
      <c r="M14604">
        <f t="shared" ca="1" si="228"/>
        <v>2.2146577511838137</v>
      </c>
    </row>
    <row r="14605" spans="1:13" x14ac:dyDescent="0.25">
      <c r="A14605" s="9"/>
      <c r="H14605" s="9"/>
      <c r="J14605">
        <v>3</v>
      </c>
      <c r="K14605">
        <f ca="1">SIMULATION!$D$3*SIMULATION!$D$17/$H14602/(SIMULATION!$D$17-$I14602)*(((EXP(-$I14602*$J14605))/(1-EXP(-SIMULATION!$D$4*$I14602)))-(EXP(-SIMULATION!$D$17*$J14605)/(1-EXP(-SIMULATION!$D$4*SIMULATION!$D$17))))</f>
        <v>1.8795085366732702</v>
      </c>
      <c r="L14605">
        <v>0.27173673125490078</v>
      </c>
      <c r="M14605">
        <f t="shared" ca="1" si="228"/>
        <v>2.3902400427945465</v>
      </c>
    </row>
    <row r="14606" spans="1:13" x14ac:dyDescent="0.25">
      <c r="A14606" s="9"/>
      <c r="H14606" s="9"/>
      <c r="J14606">
        <v>4</v>
      </c>
      <c r="K14606">
        <f ca="1">SIMULATION!$D$3*SIMULATION!$D$17/$H14602/(SIMULATION!$D$17-$I14602)*(((EXP(-$I14602*$J14606))/(1-EXP(-SIMULATION!$D$4*$I14602)))-(EXP(-SIMULATION!$D$17*$J14606)/(1-EXP(-SIMULATION!$D$4*SIMULATION!$D$17))))</f>
        <v>1.9460071809511328</v>
      </c>
      <c r="L14606">
        <v>-0.2602418574605711</v>
      </c>
      <c r="M14606">
        <f t="shared" ca="1" si="228"/>
        <v>1.4395746575488002</v>
      </c>
    </row>
    <row r="14607" spans="1:13" x14ac:dyDescent="0.25">
      <c r="A14607" s="9"/>
      <c r="H14607" s="9"/>
      <c r="J14607">
        <v>5</v>
      </c>
      <c r="K14607">
        <f ca="1">SIMULATION!$D$3*SIMULATION!$D$17/$H14602/(SIMULATION!$D$17-$I14602)*(((EXP(-$I14602*$J14607))/(1-EXP(-SIMULATION!$D$4*$I14602)))-(EXP(-SIMULATION!$D$17*$J14607)/(1-EXP(-SIMULATION!$D$4*SIMULATION!$D$17))))</f>
        <v>1.9530449417549398</v>
      </c>
      <c r="L14607">
        <v>0.17805733110747088</v>
      </c>
      <c r="M14607">
        <f t="shared" ca="1" si="228"/>
        <v>2.3007989116167704</v>
      </c>
    </row>
    <row r="14608" spans="1:13" x14ac:dyDescent="0.25">
      <c r="A14608" s="9"/>
      <c r="H14608" s="9"/>
      <c r="J14608">
        <v>6</v>
      </c>
      <c r="K14608">
        <f ca="1">SIMULATION!$D$3*SIMULATION!$D$17/$H14602/(SIMULATION!$D$17-$I14602)*(((EXP(-$I14602*$J14608))/(1-EXP(-SIMULATION!$D$4*$I14602)))-(EXP(-SIMULATION!$D$17*$J14608)/(1-EXP(-SIMULATION!$D$4*SIMULATION!$D$17))))</f>
        <v>1.9236854561921202</v>
      </c>
      <c r="L14608">
        <v>-0.67421872216226653</v>
      </c>
      <c r="M14608">
        <f t="shared" ca="1" si="228"/>
        <v>0.62670070607613215</v>
      </c>
    </row>
    <row r="14609" spans="1:13" x14ac:dyDescent="0.25">
      <c r="A14609" s="9"/>
      <c r="H14609" s="9"/>
      <c r="J14609">
        <v>7</v>
      </c>
      <c r="K14609">
        <f ca="1">SIMULATION!$D$3*SIMULATION!$D$17/$H14602/(SIMULATION!$D$17-$I14602)*(((EXP(-$I14602*$J14609))/(1-EXP(-SIMULATION!$D$4*$I14602)))-(EXP(-SIMULATION!$D$17*$J14609)/(1-EXP(-SIMULATION!$D$4*SIMULATION!$D$17))))</f>
        <v>1.8726265841215108</v>
      </c>
      <c r="L14609">
        <v>-0.20270027074282729</v>
      </c>
      <c r="M14609">
        <f t="shared" ca="1" si="228"/>
        <v>1.4930446685198648</v>
      </c>
    </row>
    <row r="14610" spans="1:13" x14ac:dyDescent="0.25">
      <c r="A14610" s="9"/>
      <c r="H14610" s="9"/>
      <c r="J14610">
        <v>8</v>
      </c>
      <c r="K14610">
        <f ca="1">SIMULATION!$D$3*SIMULATION!$D$17/$H14602/(SIMULATION!$D$17-$I14602)*(((EXP(-$I14602*$J14610))/(1-EXP(-SIMULATION!$D$4*$I14602)))-(EXP(-SIMULATION!$D$17*$J14610)/(1-EXP(-SIMULATION!$D$4*SIMULATION!$D$17))))</f>
        <v>1.8092091203001037</v>
      </c>
      <c r="L14610">
        <v>0.12827610469835948</v>
      </c>
      <c r="M14610">
        <f t="shared" ca="1" si="228"/>
        <v>2.0412874188369465</v>
      </c>
    </row>
    <row r="14611" spans="1:13" x14ac:dyDescent="0.25">
      <c r="A14611" s="9"/>
      <c r="H14611" s="9"/>
      <c r="J14611">
        <v>9</v>
      </c>
      <c r="K14611">
        <f ca="1">SIMULATION!$D$3*SIMULATION!$D$17/$H14602/(SIMULATION!$D$17-$I14602)*(((EXP(-$I14602*$J14611))/(1-EXP(-SIMULATION!$D$4*$I14602)))-(EXP(-SIMULATION!$D$17*$J14611)/(1-EXP(-SIMULATION!$D$4*SIMULATION!$D$17))))</f>
        <v>1.739344661722221</v>
      </c>
      <c r="L14611">
        <v>-6.0358176494268855E-2</v>
      </c>
      <c r="M14611">
        <f t="shared" ca="1" si="228"/>
        <v>1.6343609896456268</v>
      </c>
    </row>
    <row r="14612" spans="1:13" x14ac:dyDescent="0.25">
      <c r="A14612" s="9"/>
      <c r="H14612" s="9"/>
      <c r="J14612">
        <v>10</v>
      </c>
      <c r="K14612">
        <f ca="1">SIMULATION!$D$3*SIMULATION!$D$17/$H14602/(SIMULATION!$D$17-$I14602)*(((EXP(-$I14602*$J14612))/(1-EXP(-SIMULATION!$D$4*$I14602)))-(EXP(-SIMULATION!$D$17*$J14612)/(1-EXP(-SIMULATION!$D$4*SIMULATION!$D$17))))</f>
        <v>1.6667508524077892</v>
      </c>
      <c r="L14612">
        <v>0.1152790576746954</v>
      </c>
      <c r="M14612">
        <f t="shared" ca="1" si="228"/>
        <v>1.8588923200518543</v>
      </c>
    </row>
    <row r="14613" spans="1:13" x14ac:dyDescent="0.25">
      <c r="A14613" s="9"/>
      <c r="H14613" s="9"/>
      <c r="J14613">
        <v>11</v>
      </c>
      <c r="K14613">
        <f ca="1">SIMULATION!$D$3*SIMULATION!$D$17/$H14602/(SIMULATION!$D$17-$I14602)*(((EXP(-$I14602*$J14613))/(1-EXP(-SIMULATION!$D$4*$I14602)))-(EXP(-SIMULATION!$D$17*$J14613)/(1-EXP(-SIMULATION!$D$4*SIMULATION!$D$17))))</f>
        <v>1.5937427874525758</v>
      </c>
      <c r="L14613">
        <v>-1.5092799144919217E-4</v>
      </c>
      <c r="M14613">
        <f t="shared" ca="1" si="228"/>
        <v>1.5935022470547788</v>
      </c>
    </row>
    <row r="14614" spans="1:13" x14ac:dyDescent="0.25">
      <c r="A14614" s="9"/>
      <c r="H14614" s="9"/>
      <c r="J14614">
        <v>12</v>
      </c>
      <c r="K14614">
        <f ca="1">SIMULATION!$D$3*SIMULATION!$D$17/$H14602/(SIMULATION!$D$17-$I14602)*(((EXP(-$I14602*$J14614))/(1-EXP(-SIMULATION!$D$4*$I14602)))-(EXP(-SIMULATION!$D$17*$J14614)/(1-EXP(-SIMULATION!$D$4*SIMULATION!$D$17))))</f>
        <v>1.5217400013526048</v>
      </c>
      <c r="L14614">
        <v>-5.4292998323249318E-2</v>
      </c>
      <c r="M14614">
        <f t="shared" ca="1" si="228"/>
        <v>1.4391201740107464</v>
      </c>
    </row>
    <row r="14615" spans="1:13" x14ac:dyDescent="0.25">
      <c r="A14615" s="9"/>
      <c r="H14615" s="9"/>
      <c r="J14615">
        <v>13</v>
      </c>
      <c r="K14615">
        <f ca="1">SIMULATION!$D$3*SIMULATION!$D$17/$H14602/(SIMULATION!$D$17-$I14602)*(((EXP(-$I14602*$J14615))/(1-EXP(-SIMULATION!$D$4*$I14602)))-(EXP(-SIMULATION!$D$17*$J14615)/(1-EXP(-SIMULATION!$D$4*SIMULATION!$D$17))))</f>
        <v>1.4515912036277034</v>
      </c>
      <c r="L14615">
        <v>0.22035276649788926</v>
      </c>
      <c r="M14615">
        <f t="shared" ca="1" si="228"/>
        <v>1.7714533411710689</v>
      </c>
    </row>
    <row r="14616" spans="1:13" x14ac:dyDescent="0.25">
      <c r="A14616" s="9"/>
      <c r="H14616" s="9"/>
      <c r="J14616">
        <v>14</v>
      </c>
      <c r="K14616">
        <f ca="1">SIMULATION!$D$3*SIMULATION!$D$17/$H14602/(SIMULATION!$D$17-$I14602)*(((EXP(-$I14602*$J14616))/(1-EXP(-SIMULATION!$D$4*$I14602)))-(EXP(-SIMULATION!$D$17*$J14616)/(1-EXP(-SIMULATION!$D$4*SIMULATION!$D$17))))</f>
        <v>1.3837822299164455</v>
      </c>
      <c r="L14616">
        <v>0.56356943063241305</v>
      </c>
      <c r="M14616">
        <f t="shared" ca="1" si="228"/>
        <v>2.1636395933497075</v>
      </c>
    </row>
    <row r="14617" spans="1:13" x14ac:dyDescent="0.25">
      <c r="A14617" s="9"/>
      <c r="H14617" s="9"/>
      <c r="J14617">
        <v>15</v>
      </c>
      <c r="K14617">
        <f ca="1">SIMULATION!$D$3*SIMULATION!$D$17/$H14602/(SIMULATION!$D$17-$I14602)*(((EXP(-$I14602*$J14617))/(1-EXP(-SIMULATION!$D$4*$I14602)))-(EXP(-SIMULATION!$D$17*$J14617)/(1-EXP(-SIMULATION!$D$4*SIMULATION!$D$17))))</f>
        <v>1.3185691617803128</v>
      </c>
      <c r="L14617">
        <v>-1.8977325989847915E-2</v>
      </c>
      <c r="M14617">
        <f t="shared" ca="1" si="228"/>
        <v>1.2935462449570474</v>
      </c>
    </row>
    <row r="14618" spans="1:13" x14ac:dyDescent="0.25">
      <c r="A14618" s="9"/>
      <c r="H14618" s="9"/>
      <c r="J14618">
        <v>16</v>
      </c>
      <c r="K14618">
        <f ca="1">SIMULATION!$D$3*SIMULATION!$D$17/$H14602/(SIMULATION!$D$17-$I14602)*(((EXP(-$I14602*$J14618))/(1-EXP(-SIMULATION!$D$4*$I14602)))-(EXP(-SIMULATION!$D$17*$J14618)/(1-EXP(-SIMULATION!$D$4*SIMULATION!$D$17))))</f>
        <v>1.2560634995311339</v>
      </c>
      <c r="L14618">
        <v>0.5574237516894357</v>
      </c>
      <c r="M14618">
        <f t="shared" ca="1" si="228"/>
        <v>1.9562231277999402</v>
      </c>
    </row>
    <row r="14619" spans="1:13" x14ac:dyDescent="0.25">
      <c r="A14619" s="9"/>
      <c r="H14619" s="9"/>
      <c r="J14619">
        <v>17</v>
      </c>
      <c r="K14619">
        <f ca="1">SIMULATION!$D$3*SIMULATION!$D$17/$H14602/(SIMULATION!$D$17-$I14602)*(((EXP(-$I14602*$J14619))/(1-EXP(-SIMULATION!$D$4*$I14602)))-(EXP(-SIMULATION!$D$17*$J14619)/(1-EXP(-SIMULATION!$D$4*SIMULATION!$D$17))))</f>
        <v>1.1962866158799967</v>
      </c>
      <c r="L14619">
        <v>0.43747837286086133</v>
      </c>
      <c r="M14619">
        <f t="shared" ca="1" si="228"/>
        <v>1.7196361380704039</v>
      </c>
    </row>
    <row r="14620" spans="1:13" x14ac:dyDescent="0.25">
      <c r="A14620" s="9"/>
      <c r="H14620" s="9"/>
      <c r="J14620">
        <v>18</v>
      </c>
      <c r="K14620">
        <f ca="1">SIMULATION!$D$3*SIMULATION!$D$17/$H14602/(SIMULATION!$D$17-$I14602)*(((EXP(-$I14602*$J14620))/(1-EXP(-SIMULATION!$D$4*$I14602)))-(EXP(-SIMULATION!$D$17*$J14620)/(1-EXP(-SIMULATION!$D$4*SIMULATION!$D$17))))</f>
        <v>1.1392045300914959</v>
      </c>
      <c r="L14620">
        <v>-0.15574421108744393</v>
      </c>
      <c r="M14620">
        <f t="shared" ca="1" si="228"/>
        <v>0.96178001928515355</v>
      </c>
    </row>
    <row r="14621" spans="1:13" x14ac:dyDescent="0.25">
      <c r="A14621" s="9"/>
      <c r="H14621" s="9"/>
      <c r="J14621">
        <v>19</v>
      </c>
      <c r="K14621">
        <f ca="1">SIMULATION!$D$3*SIMULATION!$D$17/$H14602/(SIMULATION!$D$17-$I14602)*(((EXP(-$I14602*$J14621))/(1-EXP(-SIMULATION!$D$4*$I14602)))-(EXP(-SIMULATION!$D$17*$J14621)/(1-EXP(-SIMULATION!$D$4*SIMULATION!$D$17))))</f>
        <v>1.084750076848084</v>
      </c>
      <c r="L14621">
        <v>-1.2195882187742658E-2</v>
      </c>
      <c r="M14621">
        <f t="shared" ca="1" si="228"/>
        <v>1.0715205927076998</v>
      </c>
    </row>
    <row r="14622" spans="1:13" x14ac:dyDescent="0.25">
      <c r="A14622" s="9"/>
      <c r="H14622" s="9"/>
      <c r="J14622">
        <v>20</v>
      </c>
      <c r="K14622">
        <f ca="1">SIMULATION!$D$3*SIMULATION!$D$17/$H14602/(SIMULATION!$D$17-$I14602)*(((EXP(-$I14602*$J14622))/(1-EXP(-SIMULATION!$D$4*$I14602)))-(EXP(-SIMULATION!$D$17*$J14622)/(1-EXP(-SIMULATION!$D$4*SIMULATION!$D$17))))</f>
        <v>1.0328370028680183</v>
      </c>
      <c r="L14622">
        <v>-6.1151336161868956E-2</v>
      </c>
      <c r="M14622">
        <f t="shared" ca="1" si="228"/>
        <v>0.96967764010521884</v>
      </c>
    </row>
    <row r="14623" spans="1:13" x14ac:dyDescent="0.25">
      <c r="A14623" s="9"/>
      <c r="H14623" s="9"/>
      <c r="J14623">
        <v>21</v>
      </c>
      <c r="K14623">
        <f ca="1">SIMULATION!$D$3*SIMULATION!$D$17/$H14602/(SIMULATION!$D$17-$I14602)*(((EXP(-$I14602*$J14623))/(1-EXP(-SIMULATION!$D$4*$I14602)))-(EXP(-SIMULATION!$D$17*$J14623)/(1-EXP(-SIMULATION!$D$4*SIMULATION!$D$17))))</f>
        <v>0.98336889589597276</v>
      </c>
      <c r="L14623">
        <v>2.2277970638603342E-3</v>
      </c>
      <c r="M14623">
        <f t="shared" ca="1" si="228"/>
        <v>0.9855596422349413</v>
      </c>
    </row>
    <row r="14624" spans="1:13" x14ac:dyDescent="0.25">
      <c r="A14624" s="9"/>
      <c r="H14624" s="9"/>
      <c r="J14624">
        <v>22</v>
      </c>
      <c r="K14624">
        <f ca="1">SIMULATION!$D$3*SIMULATION!$D$17/$H14602/(SIMULATION!$D$17-$I14602)*(((EXP(-$I14602*$J14624))/(1-EXP(-SIMULATION!$D$4*$I14602)))-(EXP(-SIMULATION!$D$17*$J14624)/(1-EXP(-SIMULATION!$D$4*SIMULATION!$D$17))))</f>
        <v>0.93624480716416925</v>
      </c>
      <c r="L14624">
        <v>-0.16393181872985862</v>
      </c>
      <c r="M14624">
        <f t="shared" ca="1" si="228"/>
        <v>0.78276449314936125</v>
      </c>
    </row>
    <row r="14625" spans="1:13" x14ac:dyDescent="0.25">
      <c r="A14625" s="9"/>
      <c r="H14625" s="9"/>
      <c r="J14625">
        <v>23</v>
      </c>
      <c r="K14625">
        <f ca="1">SIMULATION!$D$3*SIMULATION!$D$17/$H14602/(SIMULATION!$D$17-$I14602)*(((EXP(-$I14602*$J14625))/(1-EXP(-SIMULATION!$D$4*$I14602)))-(EXP(-SIMULATION!$D$17*$J14625)/(1-EXP(-SIMULATION!$D$4*SIMULATION!$D$17))))</f>
        <v>0.89136275972029744</v>
      </c>
      <c r="L14625">
        <v>0.19264818464729785</v>
      </c>
      <c r="M14625">
        <f t="shared" ca="1" si="228"/>
        <v>1.0630821772426182</v>
      </c>
    </row>
    <row r="14626" spans="1:13" x14ac:dyDescent="0.25">
      <c r="A14626" s="9"/>
      <c r="H14626" s="9"/>
      <c r="J14626">
        <v>24</v>
      </c>
      <c r="K14626">
        <f ca="1">SIMULATION!$D$3*SIMULATION!$D$17/$H14602/(SIMULATION!$D$17-$I14602)*(((EXP(-$I14602*$J14626))/(1-EXP(-SIMULATION!$D$4*$I14602)))-(EXP(-SIMULATION!$D$17*$J14626)/(1-EXP(-SIMULATION!$D$4*SIMULATION!$D$17))))</f>
        <v>0.84862190650981084</v>
      </c>
      <c r="L14626">
        <v>-0.35336226567057583</v>
      </c>
      <c r="M14626">
        <f t="shared" ca="1" si="228"/>
        <v>0.54875094692782045</v>
      </c>
    </row>
    <row r="14627" spans="1:13" x14ac:dyDescent="0.25">
      <c r="A14627" s="9">
        <v>586</v>
      </c>
      <c r="B14627" s="2">
        <f ca="1">NORMINV(RAND(),SIMULATION!D7,SIMULATION!D8)</f>
        <v>56.579964503438418</v>
      </c>
      <c r="C14627" s="2">
        <v>2</v>
      </c>
      <c r="D14627" s="2">
        <f ca="1">SIMULATION!$D$11*(1+(SIMULATION!$D$12*LN(1+$C14627)))*(1+(SIMULATION!$D$13*(($B14627/63.5)-1)))</f>
        <v>9.7241674246342988</v>
      </c>
      <c r="E14627" s="2">
        <v>0.11213983649954738</v>
      </c>
      <c r="F14627" s="2">
        <f ca="1">D14627*(1+E14627)</f>
        <v>10.814633969727014</v>
      </c>
      <c r="G14627" s="2">
        <v>-4.5937775120813554E-2</v>
      </c>
      <c r="H14627" s="9">
        <f>SIMULATION!$D$15*EXP($G$14627)</f>
        <v>210.84436276219398</v>
      </c>
      <c r="I14627" s="2">
        <f ca="1">$F14627/$H14627</f>
        <v>5.1292023310694657E-2</v>
      </c>
      <c r="J14627">
        <v>0</v>
      </c>
      <c r="K14627">
        <f ca="1">SIMULATION!$D$3*SIMULATION!$D$17/$H14627/(SIMULATION!$D$17-$I14627)*(((EXP(-$I14627*$J14627))/(1-EXP(-SIMULATION!$D$4*$I14627)))-(EXP(-SIMULATION!$D$17*$J14627)/(1-EXP(-SIMULATION!$D$4*SIMULATION!$D$17))))</f>
        <v>1.2159270513031228</v>
      </c>
      <c r="L14627">
        <v>-0.28740792698716322</v>
      </c>
      <c r="M14627">
        <f t="shared" ca="1" si="228"/>
        <v>0.86645997812047826</v>
      </c>
    </row>
    <row r="14628" spans="1:13" x14ac:dyDescent="0.25">
      <c r="A14628" s="9"/>
      <c r="H14628" s="9"/>
      <c r="J14628">
        <v>1</v>
      </c>
      <c r="K14628">
        <f ca="1">SIMULATION!$D$3*SIMULATION!$D$17/$H14627/(SIMULATION!$D$17-$I14627)*(((EXP(-$I14627*$J14628))/(1-EXP(-SIMULATION!$D$4*$I14627)))-(EXP(-SIMULATION!$D$17*$J14628)/(1-EXP(-SIMULATION!$D$4*SIMULATION!$D$17))))</f>
        <v>2.0667305879958602</v>
      </c>
      <c r="L14628">
        <v>-2.3887581653457151E-2</v>
      </c>
      <c r="M14628">
        <f t="shared" ca="1" si="228"/>
        <v>2.0173613923194114</v>
      </c>
    </row>
    <row r="14629" spans="1:13" x14ac:dyDescent="0.25">
      <c r="A14629" s="9"/>
      <c r="H14629" s="9"/>
      <c r="J14629">
        <v>2</v>
      </c>
      <c r="K14629">
        <f ca="1">SIMULATION!$D$3*SIMULATION!$D$17/$H14627/(SIMULATION!$D$17-$I14627)*(((EXP(-$I14627*$J14629))/(1-EXP(-SIMULATION!$D$4*$I14627)))-(EXP(-SIMULATION!$D$17*$J14629)/(1-EXP(-SIMULATION!$D$4*SIMULATION!$D$17))))</f>
        <v>2.547570952390048</v>
      </c>
      <c r="L14629">
        <v>-0.42049989110245667</v>
      </c>
      <c r="M14629">
        <f t="shared" ca="1" si="228"/>
        <v>1.4763176443342509</v>
      </c>
    </row>
    <row r="14630" spans="1:13" x14ac:dyDescent="0.25">
      <c r="A14630" s="9"/>
      <c r="H14630" s="9"/>
      <c r="J14630">
        <v>3</v>
      </c>
      <c r="K14630">
        <f ca="1">SIMULATION!$D$3*SIMULATION!$D$17/$H14627/(SIMULATION!$D$17-$I14627)*(((EXP(-$I14627*$J14630))/(1-EXP(-SIMULATION!$D$4*$I14627)))-(EXP(-SIMULATION!$D$17*$J14630)/(1-EXP(-SIMULATION!$D$4*SIMULATION!$D$17))))</f>
        <v>2.7945486168054514</v>
      </c>
      <c r="L14630">
        <v>0.24174356147301421</v>
      </c>
      <c r="M14630">
        <f t="shared" ca="1" si="228"/>
        <v>3.4701127521414867</v>
      </c>
    </row>
    <row r="14631" spans="1:13" x14ac:dyDescent="0.25">
      <c r="A14631" s="9"/>
      <c r="H14631" s="9"/>
      <c r="J14631">
        <v>4</v>
      </c>
      <c r="K14631">
        <f ca="1">SIMULATION!$D$3*SIMULATION!$D$17/$H14627/(SIMULATION!$D$17-$I14627)*(((EXP(-$I14627*$J14631))/(1-EXP(-SIMULATION!$D$4*$I14627)))-(EXP(-SIMULATION!$D$17*$J14631)/(1-EXP(-SIMULATION!$D$4*SIMULATION!$D$17))))</f>
        <v>2.8947191376672734</v>
      </c>
      <c r="L14631">
        <v>-7.9171482604820265E-2</v>
      </c>
      <c r="M14631">
        <f t="shared" ca="1" si="228"/>
        <v>2.6655399318136088</v>
      </c>
    </row>
    <row r="14632" spans="1:13" x14ac:dyDescent="0.25">
      <c r="A14632" s="9"/>
      <c r="H14632" s="9"/>
      <c r="J14632">
        <v>5</v>
      </c>
      <c r="K14632">
        <f ca="1">SIMULATION!$D$3*SIMULATION!$D$17/$H14627/(SIMULATION!$D$17-$I14627)*(((EXP(-$I14627*$J14632))/(1-EXP(-SIMULATION!$D$4*$I14627)))-(EXP(-SIMULATION!$D$17*$J14632)/(1-EXP(-SIMULATION!$D$4*SIMULATION!$D$17))))</f>
        <v>2.9037169449960287</v>
      </c>
      <c r="L14632">
        <v>0.34518443567297546</v>
      </c>
      <c r="M14632">
        <f t="shared" ca="1" si="228"/>
        <v>3.9060348400085392</v>
      </c>
    </row>
    <row r="14633" spans="1:13" x14ac:dyDescent="0.25">
      <c r="A14633" s="9"/>
      <c r="H14633" s="9"/>
      <c r="J14633">
        <v>6</v>
      </c>
      <c r="K14633">
        <f ca="1">SIMULATION!$D$3*SIMULATION!$D$17/$H14627/(SIMULATION!$D$17-$I14627)*(((EXP(-$I14627*$J14633))/(1-EXP(-SIMULATION!$D$4*$I14627)))-(EXP(-SIMULATION!$D$17*$J14633)/(1-EXP(-SIMULATION!$D$4*SIMULATION!$D$17))))</f>
        <v>2.8570486922422291</v>
      </c>
      <c r="L14633">
        <v>6.3432844327011212E-2</v>
      </c>
      <c r="M14633">
        <f t="shared" ca="1" si="228"/>
        <v>3.0382794171719212</v>
      </c>
    </row>
    <row r="14634" spans="1:13" x14ac:dyDescent="0.25">
      <c r="A14634" s="9"/>
      <c r="H14634" s="9"/>
      <c r="J14634">
        <v>7</v>
      </c>
      <c r="K14634">
        <f ca="1">SIMULATION!$D$3*SIMULATION!$D$17/$H14627/(SIMULATION!$D$17-$I14627)*(((EXP(-$I14627*$J14634))/(1-EXP(-SIMULATION!$D$4*$I14627)))-(EXP(-SIMULATION!$D$17*$J14634)/(1-EXP(-SIMULATION!$D$4*SIMULATION!$D$17))))</f>
        <v>2.7773299268268885</v>
      </c>
      <c r="L14634">
        <v>-0.51733481618134569</v>
      </c>
      <c r="M14634">
        <f t="shared" ca="1" si="228"/>
        <v>1.3405204596569498</v>
      </c>
    </row>
    <row r="14635" spans="1:13" x14ac:dyDescent="0.25">
      <c r="A14635" s="9"/>
      <c r="H14635" s="9"/>
      <c r="J14635">
        <v>8</v>
      </c>
      <c r="K14635">
        <f ca="1">SIMULATION!$D$3*SIMULATION!$D$17/$H14627/(SIMULATION!$D$17-$I14627)*(((EXP(-$I14627*$J14635))/(1-EXP(-SIMULATION!$D$4*$I14627)))-(EXP(-SIMULATION!$D$17*$J14635)/(1-EXP(-SIMULATION!$D$4*SIMULATION!$D$17))))</f>
        <v>2.6789221612193344</v>
      </c>
      <c r="L14635">
        <v>4.6374614289210421E-2</v>
      </c>
      <c r="M14635">
        <f t="shared" ca="1" si="228"/>
        <v>2.8031561431566994</v>
      </c>
    </row>
    <row r="14636" spans="1:13" x14ac:dyDescent="0.25">
      <c r="A14636" s="9"/>
      <c r="H14636" s="9"/>
      <c r="J14636">
        <v>9</v>
      </c>
      <c r="K14636">
        <f ca="1">SIMULATION!$D$3*SIMULATION!$D$17/$H14627/(SIMULATION!$D$17-$I14627)*(((EXP(-$I14627*$J14636))/(1-EXP(-SIMULATION!$D$4*$I14627)))-(EXP(-SIMULATION!$D$17*$J14636)/(1-EXP(-SIMULATION!$D$4*SIMULATION!$D$17))))</f>
        <v>2.5709040757250463</v>
      </c>
      <c r="L14636">
        <v>-0.38354147319977661</v>
      </c>
      <c r="M14636">
        <f t="shared" ca="1" si="228"/>
        <v>1.584855739066152</v>
      </c>
    </row>
    <row r="14637" spans="1:13" x14ac:dyDescent="0.25">
      <c r="A14637" s="9"/>
      <c r="H14637" s="9"/>
      <c r="J14637">
        <v>10</v>
      </c>
      <c r="K14637">
        <f ca="1">SIMULATION!$D$3*SIMULATION!$D$17/$H14627/(SIMULATION!$D$17-$I14627)*(((EXP(-$I14627*$J14637))/(1-EXP(-SIMULATION!$D$4*$I14627)))-(EXP(-SIMULATION!$D$17*$J14637)/(1-EXP(-SIMULATION!$D$4*SIMULATION!$D$17))))</f>
        <v>2.4589752096786071</v>
      </c>
      <c r="L14637">
        <v>-0.35439443314836822</v>
      </c>
      <c r="M14637">
        <f t="shared" ca="1" si="228"/>
        <v>1.5875280841186674</v>
      </c>
    </row>
    <row r="14638" spans="1:13" x14ac:dyDescent="0.25">
      <c r="A14638" s="9"/>
      <c r="H14638" s="9"/>
      <c r="J14638">
        <v>11</v>
      </c>
      <c r="K14638">
        <f ca="1">SIMULATION!$D$3*SIMULATION!$D$17/$H14627/(SIMULATION!$D$17-$I14627)*(((EXP(-$I14627*$J14638))/(1-EXP(-SIMULATION!$D$4*$I14627)))-(EXP(-SIMULATION!$D$17*$J14638)/(1-EXP(-SIMULATION!$D$4*SIMULATION!$D$17))))</f>
        <v>2.3466755816754388</v>
      </c>
      <c r="L14638">
        <v>3.2525670040577152E-2</v>
      </c>
      <c r="M14638">
        <f t="shared" ca="1" si="228"/>
        <v>2.4230027773372935</v>
      </c>
    </row>
    <row r="14639" spans="1:13" x14ac:dyDescent="0.25">
      <c r="A14639" s="9"/>
      <c r="H14639" s="9"/>
      <c r="J14639">
        <v>12</v>
      </c>
      <c r="K14639">
        <f ca="1">SIMULATION!$D$3*SIMULATION!$D$17/$H14627/(SIMULATION!$D$17-$I14627)*(((EXP(-$I14627*$J14639))/(1-EXP(-SIMULATION!$D$4*$I14627)))-(EXP(-SIMULATION!$D$17*$J14639)/(1-EXP(-SIMULATION!$D$4*SIMULATION!$D$17))))</f>
        <v>2.2361669560896282</v>
      </c>
      <c r="L14639">
        <v>-0.29425473864946172</v>
      </c>
      <c r="M14639">
        <f t="shared" ca="1" si="228"/>
        <v>1.5781642328489123</v>
      </c>
    </row>
    <row r="14640" spans="1:13" x14ac:dyDescent="0.25">
      <c r="A14640" s="9"/>
      <c r="H14640" s="9"/>
      <c r="J14640">
        <v>13</v>
      </c>
      <c r="K14640">
        <f ca="1">SIMULATION!$D$3*SIMULATION!$D$17/$H14627/(SIMULATION!$D$17-$I14627)*(((EXP(-$I14627*$J14640))/(1-EXP(-SIMULATION!$D$4*$I14627)))-(EXP(-SIMULATION!$D$17*$J14640)/(1-EXP(-SIMULATION!$D$4*SIMULATION!$D$17))))</f>
        <v>2.1287332166767361</v>
      </c>
      <c r="L14640">
        <v>-0.20777467551299802</v>
      </c>
      <c r="M14640">
        <f t="shared" ca="1" si="228"/>
        <v>1.6864363633279869</v>
      </c>
    </row>
    <row r="14641" spans="1:13" x14ac:dyDescent="0.25">
      <c r="A14641" s="9"/>
      <c r="H14641" s="9"/>
      <c r="J14641">
        <v>14</v>
      </c>
      <c r="K14641">
        <f ca="1">SIMULATION!$D$3*SIMULATION!$D$17/$H14627/(SIMULATION!$D$17-$I14627)*(((EXP(-$I14627*$J14641))/(1-EXP(-SIMULATION!$D$4*$I14627)))-(EXP(-SIMULATION!$D$17*$J14641)/(1-EXP(-SIMULATION!$D$4*SIMULATION!$D$17))))</f>
        <v>2.0251007512247581</v>
      </c>
      <c r="L14641">
        <v>-0.1406557924253905</v>
      </c>
      <c r="M14641">
        <f t="shared" ca="1" si="228"/>
        <v>1.740258600319986</v>
      </c>
    </row>
    <row r="14642" spans="1:13" x14ac:dyDescent="0.25">
      <c r="A14642" s="9"/>
      <c r="H14642" s="9"/>
      <c r="J14642">
        <v>15</v>
      </c>
      <c r="K14642">
        <f ca="1">SIMULATION!$D$3*SIMULATION!$D$17/$H14627/(SIMULATION!$D$17-$I14627)*(((EXP(-$I14627*$J14642))/(1-EXP(-SIMULATION!$D$4*$I14627)))-(EXP(-SIMULATION!$D$17*$J14642)/(1-EXP(-SIMULATION!$D$4*SIMULATION!$D$17))))</f>
        <v>1.9256435082600414</v>
      </c>
      <c r="L14642">
        <v>-0.16718403893943212</v>
      </c>
      <c r="M14642">
        <f t="shared" ca="1" si="228"/>
        <v>1.6037066489916298</v>
      </c>
    </row>
    <row r="14643" spans="1:13" x14ac:dyDescent="0.25">
      <c r="A14643" s="9"/>
      <c r="H14643" s="9"/>
      <c r="J14643">
        <v>16</v>
      </c>
      <c r="K14643">
        <f ca="1">SIMULATION!$D$3*SIMULATION!$D$17/$H14627/(SIMULATION!$D$17-$I14627)*(((EXP(-$I14627*$J14643))/(1-EXP(-SIMULATION!$D$4*$I14627)))-(EXP(-SIMULATION!$D$17*$J14643)/(1-EXP(-SIMULATION!$D$4*SIMULATION!$D$17))))</f>
        <v>1.8305141614838079</v>
      </c>
      <c r="L14643">
        <v>-0.24033378774616779</v>
      </c>
      <c r="M14643">
        <f t="shared" ca="1" si="228"/>
        <v>1.3905797595314042</v>
      </c>
    </row>
    <row r="14644" spans="1:13" x14ac:dyDescent="0.25">
      <c r="A14644" s="9"/>
      <c r="H14644" s="9"/>
      <c r="J14644">
        <v>17</v>
      </c>
      <c r="K14644">
        <f ca="1">SIMULATION!$D$3*SIMULATION!$D$17/$H14627/(SIMULATION!$D$17-$I14627)*(((EXP(-$I14627*$J14644))/(1-EXP(-SIMULATION!$D$4*$I14627)))-(EXP(-SIMULATION!$D$17*$J14644)/(1-EXP(-SIMULATION!$D$4*SIMULATION!$D$17))))</f>
        <v>1.739727934292278</v>
      </c>
      <c r="L14644">
        <v>0.11177547882768316</v>
      </c>
      <c r="M14644">
        <f t="shared" ca="1" si="228"/>
        <v>1.9341868571776937</v>
      </c>
    </row>
    <row r="14645" spans="1:13" x14ac:dyDescent="0.25">
      <c r="A14645" s="9"/>
      <c r="H14645" s="9"/>
      <c r="J14645">
        <v>18</v>
      </c>
      <c r="K14645">
        <f ca="1">SIMULATION!$D$3*SIMULATION!$D$17/$H14627/(SIMULATION!$D$17-$I14627)*(((EXP(-$I14627*$J14645))/(1-EXP(-SIMULATION!$D$4*$I14627)))-(EXP(-SIMULATION!$D$17*$J14645)/(1-EXP(-SIMULATION!$D$4*SIMULATION!$D$17))))</f>
        <v>1.6532160991706122</v>
      </c>
      <c r="L14645">
        <v>1.6259178070364966E-2</v>
      </c>
      <c r="M14645">
        <f t="shared" ca="1" si="228"/>
        <v>1.6800960341158213</v>
      </c>
    </row>
    <row r="14646" spans="1:13" x14ac:dyDescent="0.25">
      <c r="A14646" s="9"/>
      <c r="H14646" s="9"/>
      <c r="J14646">
        <v>19</v>
      </c>
      <c r="K14646">
        <f ca="1">SIMULATION!$D$3*SIMULATION!$D$17/$H14627/(SIMULATION!$D$17-$I14627)*(((EXP(-$I14627*$J14646))/(1-EXP(-SIMULATION!$D$4*$I14627)))-(EXP(-SIMULATION!$D$17*$J14646)/(1-EXP(-SIMULATION!$D$4*SIMULATION!$D$17))))</f>
        <v>1.5708600548792357</v>
      </c>
      <c r="L14646">
        <v>-0.12782122925068112</v>
      </c>
      <c r="M14646">
        <f t="shared" ca="1" si="228"/>
        <v>1.3700707916837795</v>
      </c>
    </row>
    <row r="14647" spans="1:13" x14ac:dyDescent="0.25">
      <c r="A14647" s="9"/>
      <c r="H14647" s="9"/>
      <c r="J14647">
        <v>20</v>
      </c>
      <c r="K14647">
        <f ca="1">SIMULATION!$D$3*SIMULATION!$D$17/$H14627/(SIMULATION!$D$17-$I14627)*(((EXP(-$I14627*$J14647))/(1-EXP(-SIMULATION!$D$4*$I14627)))-(EXP(-SIMULATION!$D$17*$J14647)/(1-EXP(-SIMULATION!$D$4*SIMULATION!$D$17))))</f>
        <v>1.4925129677439748</v>
      </c>
      <c r="L14647">
        <v>-0.25483611237807169</v>
      </c>
      <c r="M14647">
        <f t="shared" ca="1" si="228"/>
        <v>1.1121667653702418</v>
      </c>
    </row>
    <row r="14648" spans="1:13" x14ac:dyDescent="0.25">
      <c r="A14648" s="9"/>
      <c r="H14648" s="9"/>
      <c r="J14648">
        <v>21</v>
      </c>
      <c r="K14648">
        <f ca="1">SIMULATION!$D$3*SIMULATION!$D$17/$H14627/(SIMULATION!$D$17-$I14627)*(((EXP(-$I14627*$J14648))/(1-EXP(-SIMULATION!$D$4*$I14627)))-(EXP(-SIMULATION!$D$17*$J14648)/(1-EXP(-SIMULATION!$D$4*SIMULATION!$D$17))))</f>
        <v>1.4180134535316999</v>
      </c>
      <c r="L14648">
        <v>3.286174855137089E-2</v>
      </c>
      <c r="M14648">
        <f t="shared" ca="1" si="228"/>
        <v>1.4646118550841198</v>
      </c>
    </row>
    <row r="14649" spans="1:13" x14ac:dyDescent="0.25">
      <c r="A14649" s="9"/>
      <c r="H14649" s="9"/>
      <c r="J14649">
        <v>22</v>
      </c>
      <c r="K14649">
        <f ca="1">SIMULATION!$D$3*SIMULATION!$D$17/$H14627/(SIMULATION!$D$17-$I14627)*(((EXP(-$I14627*$J14649))/(1-EXP(-SIMULATION!$D$4*$I14627)))-(EXP(-SIMULATION!$D$17*$J14649)/(1-EXP(-SIMULATION!$D$4*SIMULATION!$D$17))))</f>
        <v>1.3471941680591251</v>
      </c>
      <c r="L14649">
        <v>4.1544635196349704E-2</v>
      </c>
      <c r="M14649">
        <f t="shared" ca="1" si="228"/>
        <v>1.4031628583097913</v>
      </c>
    </row>
    <row r="14650" spans="1:13" x14ac:dyDescent="0.25">
      <c r="A14650" s="9"/>
      <c r="H14650" s="9"/>
      <c r="J14650">
        <v>23</v>
      </c>
      <c r="K14650">
        <f ca="1">SIMULATION!$D$3*SIMULATION!$D$17/$H14627/(SIMULATION!$D$17-$I14627)*(((EXP(-$I14627*$J14650))/(1-EXP(-SIMULATION!$D$4*$I14627)))-(EXP(-SIMULATION!$D$17*$J14650)/(1-EXP(-SIMULATION!$D$4*SIMULATION!$D$17))))</f>
        <v>1.2798871440474786</v>
      </c>
      <c r="L14650">
        <v>-0.11118551614236279</v>
      </c>
      <c r="M14650">
        <f t="shared" ca="1" si="228"/>
        <v>1.137582231332585</v>
      </c>
    </row>
    <row r="14651" spans="1:13" x14ac:dyDescent="0.25">
      <c r="A14651" s="9"/>
      <c r="H14651" s="9"/>
      <c r="J14651">
        <v>24</v>
      </c>
      <c r="K14651">
        <f ca="1">SIMULATION!$D$3*SIMULATION!$D$17/$H14627/(SIMULATION!$D$17-$I14627)*(((EXP(-$I14627*$J14651))/(1-EXP(-SIMULATION!$D$4*$I14627)))-(EXP(-SIMULATION!$D$17*$J14651)/(1-EXP(-SIMULATION!$D$4*SIMULATION!$D$17))))</f>
        <v>1.2159270513031231</v>
      </c>
      <c r="L14651">
        <v>0.51215220469380729</v>
      </c>
      <c r="M14651">
        <f t="shared" ca="1" si="228"/>
        <v>1.8386667713748575</v>
      </c>
    </row>
    <row r="14652" spans="1:13" x14ac:dyDescent="0.25">
      <c r="A14652" s="9">
        <v>587</v>
      </c>
      <c r="B14652" s="2">
        <f ca="1">NORMINV(RAND(),SIMULATION!D7,SIMULATION!D8)</f>
        <v>60.050361751291426</v>
      </c>
      <c r="C14652" s="2">
        <v>2</v>
      </c>
      <c r="D14652" s="2">
        <f ca="1">SIMULATION!$D$11*(1+(SIMULATION!$D$12*LN(1+$C14652)))*(1+(SIMULATION!$D$13*(($B14652/63.5)-1)))</f>
        <v>9.9818851530425334</v>
      </c>
      <c r="E14652" s="2">
        <v>-0.10699362897984693</v>
      </c>
      <c r="F14652" s="2">
        <f ca="1">D14652*(1+E14652)</f>
        <v>8.9138870364584566</v>
      </c>
      <c r="G14652" s="2">
        <v>-0.52694808680425387</v>
      </c>
      <c r="H14652" s="9">
        <f>SIMULATION!$D$15*EXP($G$14652)</f>
        <v>130.33524417230913</v>
      </c>
      <c r="I14652" s="2">
        <f ca="1">$F14652/$H14652</f>
        <v>6.8391992458109729E-2</v>
      </c>
      <c r="J14652">
        <v>0</v>
      </c>
      <c r="K14652">
        <f ca="1">SIMULATION!$D$3*SIMULATION!$D$17/$H14652/(SIMULATION!$D$17-$I14652)*(((EXP(-$I14652*$J14652))/(1-EXP(-SIMULATION!$D$4*$I14652)))-(EXP(-SIMULATION!$D$17*$J14652)/(1-EXP(-SIMULATION!$D$4*SIMULATION!$D$17))))</f>
        <v>1.1977950947240394</v>
      </c>
      <c r="L14652">
        <v>0.29110055173008664</v>
      </c>
      <c r="M14652">
        <f t="shared" ca="1" si="228"/>
        <v>1.5464739076577987</v>
      </c>
    </row>
    <row r="14653" spans="1:13" x14ac:dyDescent="0.25">
      <c r="A14653" s="9"/>
      <c r="H14653" s="9"/>
      <c r="J14653">
        <v>1</v>
      </c>
      <c r="K14653">
        <f ca="1">SIMULATION!$D$3*SIMULATION!$D$17/$H14652/(SIMULATION!$D$17-$I14652)*(((EXP(-$I14652*$J14653))/(1-EXP(-SIMULATION!$D$4*$I14652)))-(EXP(-SIMULATION!$D$17*$J14653)/(1-EXP(-SIMULATION!$D$4*SIMULATION!$D$17))))</f>
        <v>2.5799588520339847</v>
      </c>
      <c r="L14653">
        <v>0.28404262752359294</v>
      </c>
      <c r="M14653">
        <f t="shared" ca="1" si="228"/>
        <v>3.3127771432684705</v>
      </c>
    </row>
    <row r="14654" spans="1:13" x14ac:dyDescent="0.25">
      <c r="A14654" s="9"/>
      <c r="H14654" s="9"/>
      <c r="J14654">
        <v>2</v>
      </c>
      <c r="K14654">
        <f ca="1">SIMULATION!$D$3*SIMULATION!$D$17/$H14652/(SIMULATION!$D$17-$I14652)*(((EXP(-$I14652*$J14654))/(1-EXP(-SIMULATION!$D$4*$I14652)))-(EXP(-SIMULATION!$D$17*$J14654)/(1-EXP(-SIMULATION!$D$4*SIMULATION!$D$17))))</f>
        <v>3.3458741559900251</v>
      </c>
      <c r="L14654">
        <v>-0.35888815710942817</v>
      </c>
      <c r="M14654">
        <f t="shared" ca="1" si="228"/>
        <v>2.1450795462267016</v>
      </c>
    </row>
    <row r="14655" spans="1:13" x14ac:dyDescent="0.25">
      <c r="A14655" s="9"/>
      <c r="H14655" s="9"/>
      <c r="J14655">
        <v>3</v>
      </c>
      <c r="K14655">
        <f ca="1">SIMULATION!$D$3*SIMULATION!$D$17/$H14652/(SIMULATION!$D$17-$I14652)*(((EXP(-$I14652*$J14655))/(1-EXP(-SIMULATION!$D$4*$I14652)))-(EXP(-SIMULATION!$D$17*$J14655)/(1-EXP(-SIMULATION!$D$4*SIMULATION!$D$17))))</f>
        <v>3.7248025319098681</v>
      </c>
      <c r="L14655">
        <v>-0.35154024039270959</v>
      </c>
      <c r="M14655">
        <f t="shared" ca="1" si="228"/>
        <v>2.4153845544268999</v>
      </c>
    </row>
    <row r="14656" spans="1:13" x14ac:dyDescent="0.25">
      <c r="A14656" s="9"/>
      <c r="H14656" s="9"/>
      <c r="J14656">
        <v>4</v>
      </c>
      <c r="K14656">
        <f ca="1">SIMULATION!$D$3*SIMULATION!$D$17/$H14652/(SIMULATION!$D$17-$I14652)*(((EXP(-$I14652*$J14656))/(1-EXP(-SIMULATION!$D$4*$I14652)))-(EXP(-SIMULATION!$D$17*$J14656)/(1-EXP(-SIMULATION!$D$4*SIMULATION!$D$17))))</f>
        <v>3.8631367711034179</v>
      </c>
      <c r="L14656">
        <v>2.1704796636863168E-2</v>
      </c>
      <c r="M14656">
        <f t="shared" ca="1" si="228"/>
        <v>3.9469853691006054</v>
      </c>
    </row>
    <row r="14657" spans="1:13" x14ac:dyDescent="0.25">
      <c r="A14657" s="9"/>
      <c r="H14657" s="9"/>
      <c r="J14657">
        <v>5</v>
      </c>
      <c r="K14657">
        <f ca="1">SIMULATION!$D$3*SIMULATION!$D$17/$H14652/(SIMULATION!$D$17-$I14652)*(((EXP(-$I14652*$J14657))/(1-EXP(-SIMULATION!$D$4*$I14652)))-(EXP(-SIMULATION!$D$17*$J14657)/(1-EXP(-SIMULATION!$D$4*SIMULATION!$D$17))))</f>
        <v>3.8541999786713816</v>
      </c>
      <c r="L14657">
        <v>0.27969691536351793</v>
      </c>
      <c r="M14657">
        <f t="shared" ca="1" si="228"/>
        <v>4.932207823899903</v>
      </c>
    </row>
    <row r="14658" spans="1:13" x14ac:dyDescent="0.25">
      <c r="A14658" s="9"/>
      <c r="H14658" s="9"/>
      <c r="J14658">
        <v>6</v>
      </c>
      <c r="K14658">
        <f ca="1">SIMULATION!$D$3*SIMULATION!$D$17/$H14652/(SIMULATION!$D$17-$I14652)*(((EXP(-$I14652*$J14658))/(1-EXP(-SIMULATION!$D$4*$I14652)))-(EXP(-SIMULATION!$D$17*$J14658)/(1-EXP(-SIMULATION!$D$4*SIMULATION!$D$17))))</f>
        <v>3.7573392388020954</v>
      </c>
      <c r="L14658">
        <v>-0.16245986793469092</v>
      </c>
      <c r="M14658">
        <f t="shared" ca="1" si="228"/>
        <v>3.1469224022804747</v>
      </c>
    </row>
    <row r="14659" spans="1:13" x14ac:dyDescent="0.25">
      <c r="A14659" s="9"/>
      <c r="H14659" s="9"/>
      <c r="J14659">
        <v>7</v>
      </c>
      <c r="K14659">
        <f ca="1">SIMULATION!$D$3*SIMULATION!$D$17/$H14652/(SIMULATION!$D$17-$I14652)*(((EXP(-$I14652*$J14659))/(1-EXP(-SIMULATION!$D$4*$I14652)))-(EXP(-SIMULATION!$D$17*$J14659)/(1-EXP(-SIMULATION!$D$4*SIMULATION!$D$17))))</f>
        <v>3.6101591623225211</v>
      </c>
      <c r="L14659">
        <v>-0.14730830869421338</v>
      </c>
      <c r="M14659">
        <f t="shared" ref="M14659:M14722" ca="1" si="229">$K14659*(1+$L14659)</f>
        <v>3.0783527220038724</v>
      </c>
    </row>
    <row r="14660" spans="1:13" x14ac:dyDescent="0.25">
      <c r="A14660" s="9"/>
      <c r="H14660" s="9"/>
      <c r="J14660">
        <v>8</v>
      </c>
      <c r="K14660">
        <f ca="1">SIMULATION!$D$3*SIMULATION!$D$17/$H14652/(SIMULATION!$D$17-$I14652)*(((EXP(-$I14652*$J14660))/(1-EXP(-SIMULATION!$D$4*$I14652)))-(EXP(-SIMULATION!$D$17*$J14660)/(1-EXP(-SIMULATION!$D$4*SIMULATION!$D$17))))</f>
        <v>3.4363594455085731</v>
      </c>
      <c r="L14660">
        <v>0.54756580345596362</v>
      </c>
      <c r="M14660">
        <f t="shared" ca="1" si="229"/>
        <v>5.3179923662519641</v>
      </c>
    </row>
    <row r="14661" spans="1:13" x14ac:dyDescent="0.25">
      <c r="A14661" s="9"/>
      <c r="H14661" s="9"/>
      <c r="J14661">
        <v>9</v>
      </c>
      <c r="K14661">
        <f ca="1">SIMULATION!$D$3*SIMULATION!$D$17/$H14652/(SIMULATION!$D$17-$I14652)*(((EXP(-$I14652*$J14661))/(1-EXP(-SIMULATION!$D$4*$I14652)))-(EXP(-SIMULATION!$D$17*$J14661)/(1-EXP(-SIMULATION!$D$4*SIMULATION!$D$17))))</f>
        <v>3.2507555045033416</v>
      </c>
      <c r="L14661">
        <v>0.11743186773933294</v>
      </c>
      <c r="M14661">
        <f t="shared" ca="1" si="229"/>
        <v>3.6324977949610866</v>
      </c>
    </row>
    <row r="14662" spans="1:13" x14ac:dyDescent="0.25">
      <c r="A14662" s="9"/>
      <c r="H14662" s="9"/>
      <c r="J14662">
        <v>10</v>
      </c>
      <c r="K14662">
        <f ca="1">SIMULATION!$D$3*SIMULATION!$D$17/$H14652/(SIMULATION!$D$17-$I14652)*(((EXP(-$I14652*$J14662))/(1-EXP(-SIMULATION!$D$4*$I14652)))-(EXP(-SIMULATION!$D$17*$J14662)/(1-EXP(-SIMULATION!$D$4*SIMULATION!$D$17))))</f>
        <v>3.0624940793911675</v>
      </c>
      <c r="L14662">
        <v>7.0546413587359774E-2</v>
      </c>
      <c r="M14662">
        <f t="shared" ca="1" si="229"/>
        <v>3.2785420533247369</v>
      </c>
    </row>
    <row r="14663" spans="1:13" x14ac:dyDescent="0.25">
      <c r="A14663" s="9"/>
      <c r="H14663" s="9"/>
      <c r="J14663">
        <v>11</v>
      </c>
      <c r="K14663">
        <f ca="1">SIMULATION!$D$3*SIMULATION!$D$17/$H14652/(SIMULATION!$D$17-$I14652)*(((EXP(-$I14652*$J14663))/(1-EXP(-SIMULATION!$D$4*$I14652)))-(EXP(-SIMULATION!$D$17*$J14663)/(1-EXP(-SIMULATION!$D$4*SIMULATION!$D$17))))</f>
        <v>2.8771122460547081</v>
      </c>
      <c r="L14663">
        <v>-0.20701455637882299</v>
      </c>
      <c r="M14663">
        <f t="shared" ca="1" si="229"/>
        <v>2.2815081307856135</v>
      </c>
    </row>
    <row r="14664" spans="1:13" x14ac:dyDescent="0.25">
      <c r="A14664" s="9"/>
      <c r="H14664" s="9"/>
      <c r="J14664">
        <v>12</v>
      </c>
      <c r="K14664">
        <f ca="1">SIMULATION!$D$3*SIMULATION!$D$17/$H14652/(SIMULATION!$D$17-$I14652)*(((EXP(-$I14652*$J14664))/(1-EXP(-SIMULATION!$D$4*$I14652)))-(EXP(-SIMULATION!$D$17*$J14664)/(1-EXP(-SIMULATION!$D$4*SIMULATION!$D$17))))</f>
        <v>2.6978553631031601</v>
      </c>
      <c r="L14664">
        <v>0.17577917687507466</v>
      </c>
      <c r="M14664">
        <f t="shared" ca="1" si="229"/>
        <v>3.1720821581574392</v>
      </c>
    </row>
    <row r="14665" spans="1:13" x14ac:dyDescent="0.25">
      <c r="A14665" s="9"/>
      <c r="H14665" s="9"/>
      <c r="J14665">
        <v>13</v>
      </c>
      <c r="K14665">
        <f ca="1">SIMULATION!$D$3*SIMULATION!$D$17/$H14652/(SIMULATION!$D$17-$I14652)*(((EXP(-$I14652*$J14665))/(1-EXP(-SIMULATION!$D$4*$I14652)))-(EXP(-SIMULATION!$D$17*$J14665)/(1-EXP(-SIMULATION!$D$4*SIMULATION!$D$17))))</f>
        <v>2.5265202267427416</v>
      </c>
      <c r="L14665">
        <v>0.54917236440695583</v>
      </c>
      <c r="M14665">
        <f t="shared" ca="1" si="229"/>
        <v>3.9140153133850508</v>
      </c>
    </row>
    <row r="14666" spans="1:13" x14ac:dyDescent="0.25">
      <c r="A14666" s="9"/>
      <c r="H14666" s="9"/>
      <c r="J14666">
        <v>14</v>
      </c>
      <c r="K14666">
        <f ca="1">SIMULATION!$D$3*SIMULATION!$D$17/$H14652/(SIMULATION!$D$17-$I14652)*(((EXP(-$I14652*$J14666))/(1-EXP(-SIMULATION!$D$4*$I14652)))-(EXP(-SIMULATION!$D$17*$J14666)/(1-EXP(-SIMULATION!$D$4*SIMULATION!$D$17))))</f>
        <v>2.3639940610763568</v>
      </c>
      <c r="L14666">
        <v>-0.3174184480760498</v>
      </c>
      <c r="M14666">
        <f t="shared" ca="1" si="229"/>
        <v>1.6136187349485012</v>
      </c>
    </row>
    <row r="14667" spans="1:13" x14ac:dyDescent="0.25">
      <c r="A14667" s="9"/>
      <c r="H14667" s="9"/>
      <c r="J14667">
        <v>15</v>
      </c>
      <c r="K14667">
        <f ca="1">SIMULATION!$D$3*SIMULATION!$D$17/$H14652/(SIMULATION!$D$17-$I14652)*(((EXP(-$I14652*$J14667))/(1-EXP(-SIMULATION!$D$4*$I14652)))-(EXP(-SIMULATION!$D$17*$J14667)/(1-EXP(-SIMULATION!$D$4*SIMULATION!$D$17))))</f>
        <v>2.2105986798737036</v>
      </c>
      <c r="L14667">
        <v>1.9097415967872219E-2</v>
      </c>
      <c r="M14667">
        <f t="shared" ca="1" si="229"/>
        <v>2.2528154024012812</v>
      </c>
    </row>
    <row r="14668" spans="1:13" x14ac:dyDescent="0.25">
      <c r="A14668" s="9"/>
      <c r="H14668" s="9"/>
      <c r="J14668">
        <v>16</v>
      </c>
      <c r="K14668">
        <f ca="1">SIMULATION!$D$3*SIMULATION!$D$17/$H14652/(SIMULATION!$D$17-$I14652)*(((EXP(-$I14652*$J14668))/(1-EXP(-SIMULATION!$D$4*$I14652)))-(EXP(-SIMULATION!$D$17*$J14668)/(1-EXP(-SIMULATION!$D$4*SIMULATION!$D$17))))</f>
        <v>2.0663098792163272</v>
      </c>
      <c r="L14668">
        <v>-2.2715827072148202E-2</v>
      </c>
      <c r="M14668">
        <f t="shared" ca="1" si="229"/>
        <v>2.0193719413225777</v>
      </c>
    </row>
    <row r="14669" spans="1:13" x14ac:dyDescent="0.25">
      <c r="A14669" s="9"/>
      <c r="H14669" s="9"/>
      <c r="J14669">
        <v>17</v>
      </c>
      <c r="K14669">
        <f ca="1">SIMULATION!$D$3*SIMULATION!$D$17/$H14652/(SIMULATION!$D$17-$I14652)*(((EXP(-$I14652*$J14669))/(1-EXP(-SIMULATION!$D$4*$I14652)))-(EXP(-SIMULATION!$D$17*$J14669)/(1-EXP(-SIMULATION!$D$4*SIMULATION!$D$17))))</f>
        <v>1.930896951382219</v>
      </c>
      <c r="L14669">
        <v>-0.29651140905530299</v>
      </c>
      <c r="M14669">
        <f t="shared" ca="1" si="229"/>
        <v>1.3583639755872885</v>
      </c>
    </row>
    <row r="14670" spans="1:13" x14ac:dyDescent="0.25">
      <c r="A14670" s="9"/>
      <c r="H14670" s="9"/>
      <c r="J14670">
        <v>18</v>
      </c>
      <c r="K14670">
        <f ca="1">SIMULATION!$D$3*SIMULATION!$D$17/$H14652/(SIMULATION!$D$17-$I14652)*(((EXP(-$I14652*$J14670))/(1-EXP(-SIMULATION!$D$4*$I14652)))-(EXP(-SIMULATION!$D$17*$J14670)/(1-EXP(-SIMULATION!$D$4*SIMULATION!$D$17))))</f>
        <v>1.8040110817599042</v>
      </c>
      <c r="L14670">
        <v>0.26285272258792958</v>
      </c>
      <c r="M14670">
        <f t="shared" ca="1" si="229"/>
        <v>2.2782003061792913</v>
      </c>
    </row>
    <row r="14671" spans="1:13" x14ac:dyDescent="0.25">
      <c r="A14671" s="9"/>
      <c r="H14671" s="9"/>
      <c r="J14671">
        <v>19</v>
      </c>
      <c r="K14671">
        <f ca="1">SIMULATION!$D$3*SIMULATION!$D$17/$H14652/(SIMULATION!$D$17-$I14652)*(((EXP(-$I14652*$J14671))/(1-EXP(-SIMULATION!$D$4*$I14652)))-(EXP(-SIMULATION!$D$17*$J14671)/(1-EXP(-SIMULATION!$D$4*SIMULATION!$D$17))))</f>
        <v>1.6852410553333468</v>
      </c>
      <c r="L14671">
        <v>-0.4080580554307241</v>
      </c>
      <c r="M14671">
        <f t="shared" ca="1" si="229"/>
        <v>0.99756486736200012</v>
      </c>
    </row>
    <row r="14672" spans="1:13" x14ac:dyDescent="0.25">
      <c r="A14672" s="9"/>
      <c r="H14672" s="9"/>
      <c r="J14672">
        <v>20</v>
      </c>
      <c r="K14672">
        <f ca="1">SIMULATION!$D$3*SIMULATION!$D$17/$H14652/(SIMULATION!$D$17-$I14652)*(((EXP(-$I14652*$J14672))/(1-EXP(-SIMULATION!$D$4*$I14652)))-(EXP(-SIMULATION!$D$17*$J14672)/(1-EXP(-SIMULATION!$D$4*SIMULATION!$D$17))))</f>
        <v>1.5741480765122569</v>
      </c>
      <c r="L14672">
        <v>-0.32425130109905875</v>
      </c>
      <c r="M14672">
        <f t="shared" ca="1" si="229"/>
        <v>1.0637285145805768</v>
      </c>
    </row>
    <row r="14673" spans="1:13" x14ac:dyDescent="0.25">
      <c r="A14673" s="9"/>
      <c r="H14673" s="9"/>
      <c r="J14673">
        <v>21</v>
      </c>
      <c r="K14673">
        <f ca="1">SIMULATION!$D$3*SIMULATION!$D$17/$H14652/(SIMULATION!$D$17-$I14652)*(((EXP(-$I14652*$J14673))/(1-EXP(-SIMULATION!$D$4*$I14652)))-(EXP(-SIMULATION!$D$17*$J14673)/(1-EXP(-SIMULATION!$D$4*SIMULATION!$D$17))))</f>
        <v>1.4702872623435794</v>
      </c>
      <c r="L14673">
        <v>7.0294641435578675E-2</v>
      </c>
      <c r="M14673">
        <f t="shared" ca="1" si="229"/>
        <v>1.57364057825732</v>
      </c>
    </row>
    <row r="14674" spans="1:13" x14ac:dyDescent="0.25">
      <c r="A14674" s="9"/>
      <c r="H14674" s="9"/>
      <c r="J14674">
        <v>22</v>
      </c>
      <c r="K14674">
        <f ca="1">SIMULATION!$D$3*SIMULATION!$D$17/$H14652/(SIMULATION!$D$17-$I14652)*(((EXP(-$I14652*$J14674))/(1-EXP(-SIMULATION!$D$4*$I14652)))-(EXP(-SIMULATION!$D$17*$J14674)/(1-EXP(-SIMULATION!$D$4*SIMULATION!$D$17))))</f>
        <v>1.3732206499207369</v>
      </c>
      <c r="L14674">
        <v>-3.529115739297322E-2</v>
      </c>
      <c r="M14674">
        <f t="shared" ca="1" si="229"/>
        <v>1.3247581038291032</v>
      </c>
    </row>
    <row r="14675" spans="1:13" x14ac:dyDescent="0.25">
      <c r="A14675" s="9"/>
      <c r="H14675" s="9"/>
      <c r="J14675">
        <v>23</v>
      </c>
      <c r="K14675">
        <f ca="1">SIMULATION!$D$3*SIMULATION!$D$17/$H14652/(SIMULATION!$D$17-$I14652)*(((EXP(-$I14652*$J14675))/(1-EXP(-SIMULATION!$D$4*$I14652)))-(EXP(-SIMULATION!$D$17*$J14675)/(1-EXP(-SIMULATION!$D$4*SIMULATION!$D$17))))</f>
        <v>1.282524816519276</v>
      </c>
      <c r="L14675">
        <v>-2.2740076007918598E-2</v>
      </c>
      <c r="M14675">
        <f t="shared" ca="1" si="229"/>
        <v>1.2533601047095857</v>
      </c>
    </row>
    <row r="14676" spans="1:13" x14ac:dyDescent="0.25">
      <c r="A14676" s="9"/>
      <c r="H14676" s="9"/>
      <c r="J14676">
        <v>24</v>
      </c>
      <c r="K14676">
        <f ca="1">SIMULATION!$D$3*SIMULATION!$D$17/$H14652/(SIMULATION!$D$17-$I14652)*(((EXP(-$I14652*$J14676))/(1-EXP(-SIMULATION!$D$4*$I14652)))-(EXP(-SIMULATION!$D$17*$J14676)/(1-EXP(-SIMULATION!$D$4*SIMULATION!$D$17))))</f>
        <v>1.1977950947240399</v>
      </c>
      <c r="L14676">
        <v>-6.2068258487842899E-2</v>
      </c>
      <c r="M14676">
        <f t="shared" ca="1" si="229"/>
        <v>1.1234500391692379</v>
      </c>
    </row>
    <row r="14677" spans="1:13" x14ac:dyDescent="0.25">
      <c r="A14677" s="9">
        <v>588</v>
      </c>
      <c r="B14677" s="2">
        <f ca="1">NORMINV(RAND(),SIMULATION!D7,SIMULATION!D8)</f>
        <v>59.644822839265899</v>
      </c>
      <c r="C14677" s="2">
        <v>2</v>
      </c>
      <c r="D14677" s="2">
        <f ca="1">SIMULATION!$D$11*(1+(SIMULATION!$D$12*LN(1+$C14677)))*(1+(SIMULATION!$D$13*(($B14677/63.5)-1)))</f>
        <v>9.9517691289323178</v>
      </c>
      <c r="E14677" s="2">
        <v>-0.17146749383109872</v>
      </c>
      <c r="F14677" s="2">
        <f ca="1">D14677*(1+E14677)</f>
        <v>8.2453642172085964</v>
      </c>
      <c r="G14677" s="2">
        <v>-0.59623282675110345</v>
      </c>
      <c r="H14677" s="9">
        <f>SIMULATION!$D$15*EXP($G$14677)</f>
        <v>121.61072837781389</v>
      </c>
      <c r="I14677" s="2">
        <f ca="1">$F14677/$H14677</f>
        <v>6.780128963287127E-2</v>
      </c>
      <c r="J14677">
        <v>0</v>
      </c>
      <c r="K14677">
        <f ca="1">SIMULATION!$D$3*SIMULATION!$D$17/$H14677/(SIMULATION!$D$17-$I14677)*(((EXP(-$I14677*$J14677))/(1-EXP(-SIMULATION!$D$4*$I14677)))-(EXP(-SIMULATION!$D$17*$J14677)/(1-EXP(-SIMULATION!$D$4*SIMULATION!$D$17))))</f>
        <v>1.3044930986150041</v>
      </c>
      <c r="L14677">
        <v>1.5964888699609995E-2</v>
      </c>
      <c r="M14677">
        <f t="shared" ca="1" si="229"/>
        <v>1.325319185743802</v>
      </c>
    </row>
    <row r="14678" spans="1:13" x14ac:dyDescent="0.25">
      <c r="A14678" s="9"/>
      <c r="H14678" s="9"/>
      <c r="J14678">
        <v>1</v>
      </c>
      <c r="K14678">
        <f ca="1">SIMULATION!$D$3*SIMULATION!$D$17/$H14677/(SIMULATION!$D$17-$I14677)*(((EXP(-$I14677*$J14678))/(1-EXP(-SIMULATION!$D$4*$I14677)))-(EXP(-SIMULATION!$D$17*$J14678)/(1-EXP(-SIMULATION!$D$4*SIMULATION!$D$17))))</f>
        <v>2.7856538196106513</v>
      </c>
      <c r="L14678">
        <v>3.0001410976375927E-2</v>
      </c>
      <c r="M14678">
        <f t="shared" ca="1" si="229"/>
        <v>2.8692273646907021</v>
      </c>
    </row>
    <row r="14679" spans="1:13" x14ac:dyDescent="0.25">
      <c r="A14679" s="9"/>
      <c r="H14679" s="9"/>
      <c r="J14679">
        <v>2</v>
      </c>
      <c r="K14679">
        <f ca="1">SIMULATION!$D$3*SIMULATION!$D$17/$H14677/(SIMULATION!$D$17-$I14677)*(((EXP(-$I14677*$J14679))/(1-EXP(-SIMULATION!$D$4*$I14677)))-(EXP(-SIMULATION!$D$17*$J14679)/(1-EXP(-SIMULATION!$D$4*SIMULATION!$D$17))))</f>
        <v>3.6070070090916166</v>
      </c>
      <c r="L14679">
        <v>0.28498568756368947</v>
      </c>
      <c r="M14679">
        <f t="shared" ca="1" si="229"/>
        <v>4.6349523816246379</v>
      </c>
    </row>
    <row r="14680" spans="1:13" x14ac:dyDescent="0.25">
      <c r="A14680" s="9"/>
      <c r="H14680" s="9"/>
      <c r="J14680">
        <v>3</v>
      </c>
      <c r="K14680">
        <f ca="1">SIMULATION!$D$3*SIMULATION!$D$17/$H14677/(SIMULATION!$D$17-$I14677)*(((EXP(-$I14677*$J14680))/(1-EXP(-SIMULATION!$D$4*$I14677)))-(EXP(-SIMULATION!$D$17*$J14680)/(1-EXP(-SIMULATION!$D$4*SIMULATION!$D$17))))</f>
        <v>4.0139179903386788</v>
      </c>
      <c r="L14680">
        <v>1.2390437682864941E-2</v>
      </c>
      <c r="M14680">
        <f t="shared" ca="1" si="229"/>
        <v>4.0636521910621006</v>
      </c>
    </row>
    <row r="14681" spans="1:13" x14ac:dyDescent="0.25">
      <c r="A14681" s="9"/>
      <c r="H14681" s="9"/>
      <c r="J14681">
        <v>4</v>
      </c>
      <c r="K14681">
        <f ca="1">SIMULATION!$D$3*SIMULATION!$D$17/$H14677/(SIMULATION!$D$17-$I14677)*(((EXP(-$I14677*$J14681))/(1-EXP(-SIMULATION!$D$4*$I14677)))-(EXP(-SIMULATION!$D$17*$J14681)/(1-EXP(-SIMULATION!$D$4*SIMULATION!$D$17))))</f>
        <v>4.1630735775925656</v>
      </c>
      <c r="L14681">
        <v>0.13626712520100456</v>
      </c>
      <c r="M14681">
        <f t="shared" ca="1" si="229"/>
        <v>4.7303636460113658</v>
      </c>
    </row>
    <row r="14682" spans="1:13" x14ac:dyDescent="0.25">
      <c r="A14682" s="9"/>
      <c r="H14682" s="9"/>
      <c r="J14682">
        <v>5</v>
      </c>
      <c r="K14682">
        <f ca="1">SIMULATION!$D$3*SIMULATION!$D$17/$H14677/(SIMULATION!$D$17-$I14677)*(((EXP(-$I14677*$J14682))/(1-EXP(-SIMULATION!$D$4*$I14677)))-(EXP(-SIMULATION!$D$17*$J14682)/(1-EXP(-SIMULATION!$D$4*SIMULATION!$D$17))))</f>
        <v>4.1543692486339658</v>
      </c>
      <c r="L14682">
        <v>0.26446829082098988</v>
      </c>
      <c r="M14682">
        <f t="shared" ca="1" si="229"/>
        <v>5.2530681832594706</v>
      </c>
    </row>
    <row r="14683" spans="1:13" x14ac:dyDescent="0.25">
      <c r="A14683" s="9"/>
      <c r="H14683" s="9"/>
      <c r="J14683">
        <v>6</v>
      </c>
      <c r="K14683">
        <f ca="1">SIMULATION!$D$3*SIMULATION!$D$17/$H14677/(SIMULATION!$D$17-$I14677)*(((EXP(-$I14677*$J14683))/(1-EXP(-SIMULATION!$D$4*$I14677)))-(EXP(-SIMULATION!$D$17*$J14683)/(1-EXP(-SIMULATION!$D$4*SIMULATION!$D$17))))</f>
        <v>4.0513408588069391</v>
      </c>
      <c r="L14683">
        <v>0.31462826288200257</v>
      </c>
      <c r="M14683">
        <f t="shared" ca="1" si="229"/>
        <v>5.3260071955562465</v>
      </c>
    </row>
    <row r="14684" spans="1:13" x14ac:dyDescent="0.25">
      <c r="A14684" s="9"/>
      <c r="H14684" s="9"/>
      <c r="J14684">
        <v>7</v>
      </c>
      <c r="K14684">
        <f ca="1">SIMULATION!$D$3*SIMULATION!$D$17/$H14677/(SIMULATION!$D$17-$I14677)*(((EXP(-$I14677*$J14684))/(1-EXP(-SIMULATION!$D$4*$I14677)))-(EXP(-SIMULATION!$D$17*$J14684)/(1-EXP(-SIMULATION!$D$4*SIMULATION!$D$17))))</f>
        <v>3.8942555738303359</v>
      </c>
      <c r="L14684">
        <v>-0.50705781356310242</v>
      </c>
      <c r="M14684">
        <f t="shared" ca="1" si="229"/>
        <v>1.9196428571080011</v>
      </c>
    </row>
    <row r="14685" spans="1:13" x14ac:dyDescent="0.25">
      <c r="A14685" s="9"/>
      <c r="H14685" s="9"/>
      <c r="J14685">
        <v>8</v>
      </c>
      <c r="K14685">
        <f ca="1">SIMULATION!$D$3*SIMULATION!$D$17/$H14677/(SIMULATION!$D$17-$I14677)*(((EXP(-$I14677*$J14685))/(1-EXP(-SIMULATION!$D$4*$I14677)))-(EXP(-SIMULATION!$D$17*$J14685)/(1-EXP(-SIMULATION!$D$4*SIMULATION!$D$17))))</f>
        <v>3.7084987963849074</v>
      </c>
      <c r="L14685">
        <v>9.5952576359829039E-2</v>
      </c>
      <c r="M14685">
        <f t="shared" ca="1" si="229"/>
        <v>4.0643388103253644</v>
      </c>
    </row>
    <row r="14686" spans="1:13" x14ac:dyDescent="0.25">
      <c r="A14686" s="9"/>
      <c r="H14686" s="9"/>
      <c r="J14686">
        <v>9</v>
      </c>
      <c r="K14686">
        <f ca="1">SIMULATION!$D$3*SIMULATION!$D$17/$H14677/(SIMULATION!$D$17-$I14677)*(((EXP(-$I14677*$J14686))/(1-EXP(-SIMULATION!$D$4*$I14677)))-(EXP(-SIMULATION!$D$17*$J14686)/(1-EXP(-SIMULATION!$D$4*SIMULATION!$D$17))))</f>
        <v>3.5099467864207901</v>
      </c>
      <c r="L14686">
        <v>0.20102103946078431</v>
      </c>
      <c r="M14686">
        <f t="shared" ca="1" si="229"/>
        <v>4.2155199378791366</v>
      </c>
    </row>
    <row r="14687" spans="1:13" x14ac:dyDescent="0.25">
      <c r="A14687" s="9"/>
      <c r="H14687" s="9"/>
      <c r="J14687">
        <v>10</v>
      </c>
      <c r="K14687">
        <f ca="1">SIMULATION!$D$3*SIMULATION!$D$17/$H14677/(SIMULATION!$D$17-$I14677)*(((EXP(-$I14677*$J14687))/(1-EXP(-SIMULATION!$D$4*$I14677)))-(EXP(-SIMULATION!$D$17*$J14687)/(1-EXP(-SIMULATION!$D$4*SIMULATION!$D$17))))</f>
        <v>3.3084077670725578</v>
      </c>
      <c r="L14687">
        <v>0.63207133789086778</v>
      </c>
      <c r="M14687">
        <f t="shared" ca="1" si="229"/>
        <v>5.3995574906946482</v>
      </c>
    </row>
    <row r="14688" spans="1:13" x14ac:dyDescent="0.25">
      <c r="A14688" s="9"/>
      <c r="H14688" s="9"/>
      <c r="J14688">
        <v>11</v>
      </c>
      <c r="K14688">
        <f ca="1">SIMULATION!$D$3*SIMULATION!$D$17/$H14677/(SIMULATION!$D$17-$I14677)*(((EXP(-$I14677*$J14688))/(1-EXP(-SIMULATION!$D$4*$I14677)))-(EXP(-SIMULATION!$D$17*$J14688)/(1-EXP(-SIMULATION!$D$4*SIMULATION!$D$17))))</f>
        <v>3.1098253872330983</v>
      </c>
      <c r="L14688">
        <v>-0.26733180173646465</v>
      </c>
      <c r="M14688">
        <f t="shared" ca="1" si="229"/>
        <v>2.2784701633782753</v>
      </c>
    </row>
    <row r="14689" spans="1:13" x14ac:dyDescent="0.25">
      <c r="A14689" s="9"/>
      <c r="H14689" s="9"/>
      <c r="J14689">
        <v>12</v>
      </c>
      <c r="K14689">
        <f ca="1">SIMULATION!$D$3*SIMULATION!$D$17/$H14677/(SIMULATION!$D$17-$I14677)*(((EXP(-$I14677*$J14689))/(1-EXP(-SIMULATION!$D$4*$I14677)))-(EXP(-SIMULATION!$D$17*$J14689)/(1-EXP(-SIMULATION!$D$4*SIMULATION!$D$17))))</f>
        <v>2.917689182466904</v>
      </c>
      <c r="L14689">
        <v>-0.46806464419678828</v>
      </c>
      <c r="M14689">
        <f t="shared" ca="1" si="229"/>
        <v>1.5520220333987145</v>
      </c>
    </row>
    <row r="14690" spans="1:13" x14ac:dyDescent="0.25">
      <c r="A14690" s="9"/>
      <c r="H14690" s="9"/>
      <c r="J14690">
        <v>13</v>
      </c>
      <c r="K14690">
        <f ca="1">SIMULATION!$D$3*SIMULATION!$D$17/$H14677/(SIMULATION!$D$17-$I14677)*(((EXP(-$I14677*$J14690))/(1-EXP(-SIMULATION!$D$4*$I14677)))-(EXP(-SIMULATION!$D$17*$J14690)/(1-EXP(-SIMULATION!$D$4*SIMULATION!$D$17))))</f>
        <v>2.7339369642193634</v>
      </c>
      <c r="L14690">
        <v>-9.2924528164830267E-2</v>
      </c>
      <c r="M14690">
        <f t="shared" ca="1" si="229"/>
        <v>2.4798871617868903</v>
      </c>
    </row>
    <row r="14691" spans="1:13" x14ac:dyDescent="0.25">
      <c r="A14691" s="9"/>
      <c r="H14691" s="9"/>
      <c r="J14691">
        <v>14</v>
      </c>
      <c r="K14691">
        <f ca="1">SIMULATION!$D$3*SIMULATION!$D$17/$H14677/(SIMULATION!$D$17-$I14677)*(((EXP(-$I14677*$J14691))/(1-EXP(-SIMULATION!$D$4*$I14677)))-(EXP(-SIMULATION!$D$17*$J14691)/(1-EXP(-SIMULATION!$D$4*SIMULATION!$D$17))))</f>
        <v>2.5595317206024393</v>
      </c>
      <c r="L14691">
        <v>0.4743166294111773</v>
      </c>
      <c r="M14691">
        <f t="shared" ca="1" si="229"/>
        <v>3.7735601791895794</v>
      </c>
    </row>
    <row r="14692" spans="1:13" x14ac:dyDescent="0.25">
      <c r="A14692" s="9"/>
      <c r="H14692" s="9"/>
      <c r="J14692">
        <v>15</v>
      </c>
      <c r="K14692">
        <f ca="1">SIMULATION!$D$3*SIMULATION!$D$17/$H14677/(SIMULATION!$D$17-$I14677)*(((EXP(-$I14677*$J14692))/(1-EXP(-SIMULATION!$D$4*$I14677)))-(EXP(-SIMULATION!$D$17*$J14692)/(1-EXP(-SIMULATION!$D$4*SIMULATION!$D$17))))</f>
        <v>2.3948300262450757</v>
      </c>
      <c r="L14692">
        <v>-0.2330800684961056</v>
      </c>
      <c r="M14692">
        <f t="shared" ca="1" si="229"/>
        <v>1.836642879691343</v>
      </c>
    </row>
    <row r="14693" spans="1:13" x14ac:dyDescent="0.25">
      <c r="A14693" s="9"/>
      <c r="H14693" s="9"/>
      <c r="J14693">
        <v>16</v>
      </c>
      <c r="K14693">
        <f ca="1">SIMULATION!$D$3*SIMULATION!$D$17/$H14677/(SIMULATION!$D$17-$I14677)*(((EXP(-$I14677*$J14693))/(1-EXP(-SIMULATION!$D$4*$I14677)))-(EXP(-SIMULATION!$D$17*$J14693)/(1-EXP(-SIMULATION!$D$4*SIMULATION!$D$17))))</f>
        <v>2.2398169301426654</v>
      </c>
      <c r="L14693">
        <v>-8.2033326499304726E-2</v>
      </c>
      <c r="M14693">
        <f t="shared" ca="1" si="229"/>
        <v>2.0560772966136018</v>
      </c>
    </row>
    <row r="14694" spans="1:13" x14ac:dyDescent="0.25">
      <c r="A14694" s="9"/>
      <c r="H14694" s="9"/>
      <c r="J14694">
        <v>17</v>
      </c>
      <c r="K14694">
        <f ca="1">SIMULATION!$D$3*SIMULATION!$D$17/$H14677/(SIMULATION!$D$17-$I14677)*(((EXP(-$I14677*$J14694))/(1-EXP(-SIMULATION!$D$4*$I14677)))-(EXP(-SIMULATION!$D$17*$J14694)/(1-EXP(-SIMULATION!$D$4*SIMULATION!$D$17))))</f>
        <v>2.0942553579087329</v>
      </c>
      <c r="L14694">
        <v>-0.15019162355526039</v>
      </c>
      <c r="M14694">
        <f t="shared" ca="1" si="229"/>
        <v>1.7797157455651174</v>
      </c>
    </row>
    <row r="14695" spans="1:13" x14ac:dyDescent="0.25">
      <c r="A14695" s="9"/>
      <c r="H14695" s="9"/>
      <c r="J14695">
        <v>18</v>
      </c>
      <c r="K14695">
        <f ca="1">SIMULATION!$D$3*SIMULATION!$D$17/$H14677/(SIMULATION!$D$17-$I14677)*(((EXP(-$I14677*$J14695))/(1-EXP(-SIMULATION!$D$4*$I14677)))-(EXP(-SIMULATION!$D$17*$J14695)/(1-EXP(-SIMULATION!$D$4*SIMULATION!$D$17))))</f>
        <v>1.9577808061733901</v>
      </c>
      <c r="L14695">
        <v>7.9595129760423516E-2</v>
      </c>
      <c r="M14695">
        <f t="shared" ca="1" si="229"/>
        <v>2.1136106234832277</v>
      </c>
    </row>
    <row r="14696" spans="1:13" x14ac:dyDescent="0.25">
      <c r="A14696" s="9"/>
      <c r="H14696" s="9"/>
      <c r="J14696">
        <v>19</v>
      </c>
      <c r="K14696">
        <f ca="1">SIMULATION!$D$3*SIMULATION!$D$17/$H14677/(SIMULATION!$D$17-$I14677)*(((EXP(-$I14677*$J14696))/(1-EXP(-SIMULATION!$D$4*$I14677)))-(EXP(-SIMULATION!$D$17*$J14696)/(1-EXP(-SIMULATION!$D$4*SIMULATION!$D$17))))</f>
        <v>1.8299610474432155</v>
      </c>
      <c r="L14696">
        <v>-0.2446204896248122</v>
      </c>
      <c r="M14696">
        <f t="shared" ca="1" si="229"/>
        <v>1.3823150800233219</v>
      </c>
    </row>
    <row r="14697" spans="1:13" x14ac:dyDescent="0.25">
      <c r="A14697" s="9"/>
      <c r="H14697" s="9"/>
      <c r="J14697">
        <v>20</v>
      </c>
      <c r="K14697">
        <f ca="1">SIMULATION!$D$3*SIMULATION!$D$17/$H14677/(SIMULATION!$D$17-$I14677)*(((EXP(-$I14677*$J14697))/(1-EXP(-SIMULATION!$D$4*$I14677)))-(EXP(-SIMULATION!$D$17*$J14697)/(1-EXP(-SIMULATION!$D$4*SIMULATION!$D$17))))</f>
        <v>1.7103334769015093</v>
      </c>
      <c r="L14697">
        <v>0.22757565663089396</v>
      </c>
      <c r="M14697">
        <f t="shared" ca="1" si="229"/>
        <v>2.09956374096517</v>
      </c>
    </row>
    <row r="14698" spans="1:13" x14ac:dyDescent="0.25">
      <c r="A14698" s="9"/>
      <c r="H14698" s="9"/>
      <c r="J14698">
        <v>21</v>
      </c>
      <c r="K14698">
        <f ca="1">SIMULATION!$D$3*SIMULATION!$D$17/$H14677/(SIMULATION!$D$17-$I14677)*(((EXP(-$I14677*$J14698))/(1-EXP(-SIMULATION!$D$4*$I14677)))-(EXP(-SIMULATION!$D$17*$J14698)/(1-EXP(-SIMULATION!$D$4*SIMULATION!$D$17))))</f>
        <v>1.598428191506128</v>
      </c>
      <c r="L14698">
        <v>-0.26233939214614349</v>
      </c>
      <c r="M14698">
        <f t="shared" ca="1" si="229"/>
        <v>1.1790975113571511</v>
      </c>
    </row>
    <row r="14699" spans="1:13" x14ac:dyDescent="0.25">
      <c r="A14699" s="9"/>
      <c r="H14699" s="9"/>
      <c r="J14699">
        <v>22</v>
      </c>
      <c r="K14699">
        <f ca="1">SIMULATION!$D$3*SIMULATION!$D$17/$H14677/(SIMULATION!$D$17-$I14677)*(((EXP(-$I14677*$J14699))/(1-EXP(-SIMULATION!$D$4*$I14677)))-(EXP(-SIMULATION!$D$17*$J14699)/(1-EXP(-SIMULATION!$D$4*SIMULATION!$D$17))))</f>
        <v>1.4937819819565645</v>
      </c>
      <c r="L14699">
        <v>0.32960405164846779</v>
      </c>
      <c r="M14699">
        <f t="shared" ca="1" si="229"/>
        <v>1.9861385754889265</v>
      </c>
    </row>
    <row r="14700" spans="1:13" x14ac:dyDescent="0.25">
      <c r="A14700" s="9"/>
      <c r="H14700" s="9"/>
      <c r="J14700">
        <v>23</v>
      </c>
      <c r="K14700">
        <f ca="1">SIMULATION!$D$3*SIMULATION!$D$17/$H14677/(SIMULATION!$D$17-$I14677)*(((EXP(-$I14677*$J14700))/(1-EXP(-SIMULATION!$D$4*$I14677)))-(EXP(-SIMULATION!$D$17*$J14700)/(1-EXP(-SIMULATION!$D$4*SIMULATION!$D$17))))</f>
        <v>1.3959465536979652</v>
      </c>
      <c r="L14700">
        <v>0.37823311563106449</v>
      </c>
      <c r="M14700">
        <f t="shared" ca="1" si="229"/>
        <v>1.9239397679575936</v>
      </c>
    </row>
    <row r="14701" spans="1:13" x14ac:dyDescent="0.25">
      <c r="A14701" s="9"/>
      <c r="H14701" s="9"/>
      <c r="J14701">
        <v>24</v>
      </c>
      <c r="K14701">
        <f ca="1">SIMULATION!$D$3*SIMULATION!$D$17/$H14677/(SIMULATION!$D$17-$I14677)*(((EXP(-$I14677*$J14701))/(1-EXP(-SIMULATION!$D$4*$I14677)))-(EXP(-SIMULATION!$D$17*$J14701)/(1-EXP(-SIMULATION!$D$4*SIMULATION!$D$17))))</f>
        <v>1.3044930986150043</v>
      </c>
      <c r="L14701">
        <v>-0.19068327512948383</v>
      </c>
      <c r="M14701">
        <f t="shared" ca="1" si="229"/>
        <v>1.0557480821872867</v>
      </c>
    </row>
    <row r="14702" spans="1:13" x14ac:dyDescent="0.25">
      <c r="A14702" s="9">
        <v>589</v>
      </c>
      <c r="B14702" s="2">
        <f ca="1">NORMINV(RAND(),SIMULATION!D7,SIMULATION!D8)</f>
        <v>60.872486570721605</v>
      </c>
      <c r="C14702" s="2">
        <v>2</v>
      </c>
      <c r="D14702" s="2">
        <f ca="1">SIMULATION!$D$11*(1+(SIMULATION!$D$12*LN(1+$C14702)))*(1+(SIMULATION!$D$13*(($B14702/63.5)-1)))</f>
        <v>10.042937570330684</v>
      </c>
      <c r="E14702" s="2">
        <v>0.25508888309074146</v>
      </c>
      <c r="F14702" s="2">
        <f ca="1">D14702*(1+E14702)</f>
        <v>12.604779298096382</v>
      </c>
      <c r="G14702" s="2">
        <v>-0.30626872911197733</v>
      </c>
      <c r="H14702" s="9">
        <f>SIMULATION!$D$15*EXP($G$14702)</f>
        <v>162.51808535521835</v>
      </c>
      <c r="I14702" s="2">
        <f ca="1">$F14702/$H14702</f>
        <v>7.7559240687249772E-2</v>
      </c>
      <c r="J14702">
        <v>0</v>
      </c>
      <c r="K14702">
        <f ca="1">SIMULATION!$D$3*SIMULATION!$D$17/$H14702/(SIMULATION!$D$17-$I14702)*(((EXP(-$I14702*$J14702))/(1-EXP(-SIMULATION!$D$4*$I14702)))-(EXP(-SIMULATION!$D$17*$J14702)/(1-EXP(-SIMULATION!$D$4*SIMULATION!$D$17))))</f>
        <v>0.75430949847030915</v>
      </c>
      <c r="L14702">
        <v>-0.25477998697543036</v>
      </c>
      <c r="M14702">
        <f t="shared" ca="1" si="229"/>
        <v>0.56212653427460035</v>
      </c>
    </row>
    <row r="14703" spans="1:13" x14ac:dyDescent="0.25">
      <c r="A14703" s="9"/>
      <c r="H14703" s="9"/>
      <c r="J14703">
        <v>1</v>
      </c>
      <c r="K14703">
        <f ca="1">SIMULATION!$D$3*SIMULATION!$D$17/$H14702/(SIMULATION!$D$17-$I14702)*(((EXP(-$I14702*$J14703))/(1-EXP(-SIMULATION!$D$4*$I14702)))-(EXP(-SIMULATION!$D$17*$J14703)/(1-EXP(-SIMULATION!$D$4*SIMULATION!$D$17))))</f>
        <v>1.864286999823946</v>
      </c>
      <c r="L14703">
        <v>-0.44860708116759646</v>
      </c>
      <c r="M14703">
        <f t="shared" ca="1" si="229"/>
        <v>1.0279546503742303</v>
      </c>
    </row>
    <row r="14704" spans="1:13" x14ac:dyDescent="0.25">
      <c r="A14704" s="9"/>
      <c r="H14704" s="9"/>
      <c r="J14704">
        <v>2</v>
      </c>
      <c r="K14704">
        <f ca="1">SIMULATION!$D$3*SIMULATION!$D$17/$H14702/(SIMULATION!$D$17-$I14702)*(((EXP(-$I14702*$J14704))/(1-EXP(-SIMULATION!$D$4*$I14702)))-(EXP(-SIMULATION!$D$17*$J14704)/(1-EXP(-SIMULATION!$D$4*SIMULATION!$D$17))))</f>
        <v>2.4725334693330292</v>
      </c>
      <c r="L14704">
        <v>-0.35924669575591262</v>
      </c>
      <c r="M14704">
        <f t="shared" ca="1" si="229"/>
        <v>1.5842839903292354</v>
      </c>
    </row>
    <row r="14705" spans="1:13" x14ac:dyDescent="0.25">
      <c r="A14705" s="9"/>
      <c r="H14705" s="9"/>
      <c r="J14705">
        <v>3</v>
      </c>
      <c r="K14705">
        <f ca="1">SIMULATION!$D$3*SIMULATION!$D$17/$H14702/(SIMULATION!$D$17-$I14702)*(((EXP(-$I14702*$J14705))/(1-EXP(-SIMULATION!$D$4*$I14702)))-(EXP(-SIMULATION!$D$17*$J14705)/(1-EXP(-SIMULATION!$D$4*SIMULATION!$D$17))))</f>
        <v>2.7669492109989604</v>
      </c>
      <c r="L14705">
        <v>0.3526050343968859</v>
      </c>
      <c r="M14705">
        <f t="shared" ca="1" si="229"/>
        <v>3.742589432717685</v>
      </c>
    </row>
    <row r="14706" spans="1:13" x14ac:dyDescent="0.25">
      <c r="A14706" s="9"/>
      <c r="H14706" s="9"/>
      <c r="J14706">
        <v>4</v>
      </c>
      <c r="K14706">
        <f ca="1">SIMULATION!$D$3*SIMULATION!$D$17/$H14702/(SIMULATION!$D$17-$I14702)*(((EXP(-$I14702*$J14706))/(1-EXP(-SIMULATION!$D$4*$I14702)))-(EXP(-SIMULATION!$D$17*$J14706)/(1-EXP(-SIMULATION!$D$4*SIMULATION!$D$17))))</f>
        <v>2.867371361295886</v>
      </c>
      <c r="L14706">
        <v>0.30592961181281653</v>
      </c>
      <c r="M14706">
        <f t="shared" ca="1" si="229"/>
        <v>3.7445851687803238</v>
      </c>
    </row>
    <row r="14707" spans="1:13" x14ac:dyDescent="0.25">
      <c r="A14707" s="9"/>
      <c r="H14707" s="9"/>
      <c r="J14707">
        <v>5</v>
      </c>
      <c r="K14707">
        <f ca="1">SIMULATION!$D$3*SIMULATION!$D$17/$H14702/(SIMULATION!$D$17-$I14702)*(((EXP(-$I14702*$J14707))/(1-EXP(-SIMULATION!$D$4*$I14702)))-(EXP(-SIMULATION!$D$17*$J14707)/(1-EXP(-SIMULATION!$D$4*SIMULATION!$D$17))))</f>
        <v>2.850063358505956</v>
      </c>
      <c r="L14707">
        <v>-0.16783147381279306</v>
      </c>
      <c r="M14707">
        <f t="shared" ca="1" si="229"/>
        <v>2.3717330245880626</v>
      </c>
    </row>
    <row r="14708" spans="1:13" x14ac:dyDescent="0.25">
      <c r="A14708" s="9"/>
      <c r="H14708" s="9"/>
      <c r="J14708">
        <v>6</v>
      </c>
      <c r="K14708">
        <f ca="1">SIMULATION!$D$3*SIMULATION!$D$17/$H14702/(SIMULATION!$D$17-$I14702)*(((EXP(-$I14702*$J14708))/(1-EXP(-SIMULATION!$D$4*$I14702)))-(EXP(-SIMULATION!$D$17*$J14708)/(1-EXP(-SIMULATION!$D$4*SIMULATION!$D$17))))</f>
        <v>2.7634051927289192</v>
      </c>
      <c r="L14708">
        <v>0.26140014813974344</v>
      </c>
      <c r="M14708">
        <f t="shared" ca="1" si="229"/>
        <v>3.4857597194783949</v>
      </c>
    </row>
    <row r="14709" spans="1:13" x14ac:dyDescent="0.25">
      <c r="A14709" s="9"/>
      <c r="H14709" s="9"/>
      <c r="J14709">
        <v>7</v>
      </c>
      <c r="K14709">
        <f ca="1">SIMULATION!$D$3*SIMULATION!$D$17/$H14702/(SIMULATION!$D$17-$I14702)*(((EXP(-$I14702*$J14709))/(1-EXP(-SIMULATION!$D$4*$I14702)))-(EXP(-SIMULATION!$D$17*$J14709)/(1-EXP(-SIMULATION!$D$4*SIMULATION!$D$17))))</f>
        <v>2.6379451410815449</v>
      </c>
      <c r="L14709">
        <v>0.21255370731091616</v>
      </c>
      <c r="M14709">
        <f t="shared" ca="1" si="229"/>
        <v>3.1986501605012454</v>
      </c>
    </row>
    <row r="14710" spans="1:13" x14ac:dyDescent="0.25">
      <c r="A14710" s="9"/>
      <c r="H14710" s="9"/>
      <c r="J14710">
        <v>8</v>
      </c>
      <c r="K14710">
        <f ca="1">SIMULATION!$D$3*SIMULATION!$D$17/$H14702/(SIMULATION!$D$17-$I14702)*(((EXP(-$I14702*$J14710))/(1-EXP(-SIMULATION!$D$4*$I14702)))-(EXP(-SIMULATION!$D$17*$J14710)/(1-EXP(-SIMULATION!$D$4*SIMULATION!$D$17))))</f>
        <v>2.4928384264677637</v>
      </c>
      <c r="L14710">
        <v>-0.19101718700752218</v>
      </c>
      <c r="M14710">
        <f t="shared" ca="1" si="229"/>
        <v>2.0166634425796337</v>
      </c>
    </row>
    <row r="14711" spans="1:13" x14ac:dyDescent="0.25">
      <c r="A14711" s="9"/>
      <c r="H14711" s="9"/>
      <c r="J14711">
        <v>9</v>
      </c>
      <c r="K14711">
        <f ca="1">SIMULATION!$D$3*SIMULATION!$D$17/$H14702/(SIMULATION!$D$17-$I14702)*(((EXP(-$I14702*$J14711))/(1-EXP(-SIMULATION!$D$4*$I14702)))-(EXP(-SIMULATION!$D$17*$J14711)/(1-EXP(-SIMULATION!$D$4*SIMULATION!$D$17))))</f>
        <v>2.3399707335301199</v>
      </c>
      <c r="L14711">
        <v>-0.11730681894836056</v>
      </c>
      <c r="M14711">
        <f t="shared" ca="1" si="229"/>
        <v>2.0654762103474398</v>
      </c>
    </row>
    <row r="14712" spans="1:13" x14ac:dyDescent="0.25">
      <c r="A14712" s="9"/>
      <c r="H14712" s="9"/>
      <c r="J14712">
        <v>10</v>
      </c>
      <c r="K14712">
        <f ca="1">SIMULATION!$D$3*SIMULATION!$D$17/$H14702/(SIMULATION!$D$17-$I14702)*(((EXP(-$I14702*$J14712))/(1-EXP(-SIMULATION!$D$4*$I14702)))-(EXP(-SIMULATION!$D$17*$J14712)/(1-EXP(-SIMULATION!$D$4*SIMULATION!$D$17))))</f>
        <v>2.186598313904796</v>
      </c>
      <c r="L14712">
        <v>-0.14669358567338359</v>
      </c>
      <c r="M14712">
        <f t="shared" ca="1" si="229"/>
        <v>1.8658383668107268</v>
      </c>
    </row>
    <row r="14713" spans="1:13" x14ac:dyDescent="0.25">
      <c r="A14713" s="9"/>
      <c r="H14713" s="9"/>
      <c r="J14713">
        <v>11</v>
      </c>
      <c r="K14713">
        <f ca="1">SIMULATION!$D$3*SIMULATION!$D$17/$H14702/(SIMULATION!$D$17-$I14702)*(((EXP(-$I14702*$J14713))/(1-EXP(-SIMULATION!$D$4*$I14702)))-(EXP(-SIMULATION!$D$17*$J14713)/(1-EXP(-SIMULATION!$D$4*SIMULATION!$D$17))))</f>
        <v>2.037037660808839</v>
      </c>
      <c r="L14713">
        <v>0.10071215029103524</v>
      </c>
      <c r="M14713">
        <f t="shared" ca="1" si="229"/>
        <v>2.2421921038527177</v>
      </c>
    </row>
    <row r="14714" spans="1:13" x14ac:dyDescent="0.25">
      <c r="A14714" s="9"/>
      <c r="H14714" s="9"/>
      <c r="J14714">
        <v>12</v>
      </c>
      <c r="K14714">
        <f ca="1">SIMULATION!$D$3*SIMULATION!$D$17/$H14702/(SIMULATION!$D$17-$I14702)*(((EXP(-$I14702*$J14714))/(1-EXP(-SIMULATION!$D$4*$I14702)))-(EXP(-SIMULATION!$D$17*$J14714)/(1-EXP(-SIMULATION!$D$4*SIMULATION!$D$17))))</f>
        <v>1.8937462864468444</v>
      </c>
      <c r="L14714">
        <v>-0.35458966724597918</v>
      </c>
      <c r="M14714">
        <f t="shared" ca="1" si="229"/>
        <v>1.2222434208873492</v>
      </c>
    </row>
    <row r="14715" spans="1:13" x14ac:dyDescent="0.25">
      <c r="A14715" s="9"/>
      <c r="H14715" s="9"/>
      <c r="J14715">
        <v>13</v>
      </c>
      <c r="K14715">
        <f ca="1">SIMULATION!$D$3*SIMULATION!$D$17/$H14702/(SIMULATION!$D$17-$I14702)*(((EXP(-$I14702*$J14715))/(1-EXP(-SIMULATION!$D$4*$I14702)))-(EXP(-SIMULATION!$D$17*$J14715)/(1-EXP(-SIMULATION!$D$4*SIMULATION!$D$17))))</f>
        <v>1.7580134531072538</v>
      </c>
      <c r="L14715">
        <v>0.13614998910239043</v>
      </c>
      <c r="M14715">
        <f t="shared" ca="1" si="229"/>
        <v>1.9973669655896622</v>
      </c>
    </row>
    <row r="14716" spans="1:13" x14ac:dyDescent="0.25">
      <c r="A14716" s="9"/>
      <c r="H14716" s="9"/>
      <c r="J14716">
        <v>14</v>
      </c>
      <c r="K14716">
        <f ca="1">SIMULATION!$D$3*SIMULATION!$D$17/$H14702/(SIMULATION!$D$17-$I14702)*(((EXP(-$I14702*$J14716))/(1-EXP(-SIMULATION!$D$4*$I14702)))-(EXP(-SIMULATION!$D$17*$J14716)/(1-EXP(-SIMULATION!$D$4*SIMULATION!$D$17))))</f>
        <v>1.6304010917206064</v>
      </c>
      <c r="L14716">
        <v>0.16637491677680352</v>
      </c>
      <c r="M14716">
        <f t="shared" ca="1" si="229"/>
        <v>1.9016589376684321</v>
      </c>
    </row>
    <row r="14717" spans="1:13" x14ac:dyDescent="0.25">
      <c r="A14717" s="9"/>
      <c r="H14717" s="9"/>
      <c r="J14717">
        <v>15</v>
      </c>
      <c r="K14717">
        <f ca="1">SIMULATION!$D$3*SIMULATION!$D$17/$H14702/(SIMULATION!$D$17-$I14702)*(((EXP(-$I14702*$J14717))/(1-EXP(-SIMULATION!$D$4*$I14702)))-(EXP(-SIMULATION!$D$17*$J14717)/(1-EXP(-SIMULATION!$D$4*SIMULATION!$D$17))))</f>
        <v>1.5110247627414755</v>
      </c>
      <c r="L14717">
        <v>-0.31560726817363327</v>
      </c>
      <c r="M14717">
        <f t="shared" ca="1" si="229"/>
        <v>1.034134365229926</v>
      </c>
    </row>
    <row r="14718" spans="1:13" x14ac:dyDescent="0.25">
      <c r="A14718" s="9"/>
      <c r="H14718" s="9"/>
      <c r="J14718">
        <v>16</v>
      </c>
      <c r="K14718">
        <f ca="1">SIMULATION!$D$3*SIMULATION!$D$17/$H14702/(SIMULATION!$D$17-$I14702)*(((EXP(-$I14702*$J14718))/(1-EXP(-SIMULATION!$D$4*$I14702)))-(EXP(-SIMULATION!$D$17*$J14718)/(1-EXP(-SIMULATION!$D$4*SIMULATION!$D$17))))</f>
        <v>1.3997322309588749</v>
      </c>
      <c r="L14718">
        <v>5.6161127288195008E-2</v>
      </c>
      <c r="M14718">
        <f t="shared" ca="1" si="229"/>
        <v>1.4783427709511454</v>
      </c>
    </row>
    <row r="14719" spans="1:13" x14ac:dyDescent="0.25">
      <c r="A14719" s="9"/>
      <c r="H14719" s="9"/>
      <c r="J14719">
        <v>17</v>
      </c>
      <c r="K14719">
        <f ca="1">SIMULATION!$D$3*SIMULATION!$D$17/$H14702/(SIMULATION!$D$17-$I14702)*(((EXP(-$I14702*$J14719))/(1-EXP(-SIMULATION!$D$4*$I14702)))-(EXP(-SIMULATION!$D$17*$J14719)/(1-EXP(-SIMULATION!$D$4*SIMULATION!$D$17))))</f>
        <v>1.2962165386594631</v>
      </c>
      <c r="L14719">
        <v>0.14348058266557853</v>
      </c>
      <c r="M14719">
        <f t="shared" ca="1" si="229"/>
        <v>1.4821984428870822</v>
      </c>
    </row>
    <row r="14720" spans="1:13" x14ac:dyDescent="0.25">
      <c r="A14720" s="9"/>
      <c r="H14720" s="9"/>
      <c r="J14720">
        <v>18</v>
      </c>
      <c r="K14720">
        <f ca="1">SIMULATION!$D$3*SIMULATION!$D$17/$H14702/(SIMULATION!$D$17-$I14702)*(((EXP(-$I14702*$J14720))/(1-EXP(-SIMULATION!$D$4*$I14702)))-(EXP(-SIMULATION!$D$17*$J14720)/(1-EXP(-SIMULATION!$D$4*SIMULATION!$D$17))))</f>
        <v>1.2000872053814668</v>
      </c>
      <c r="L14720">
        <v>5.9851867475437727E-2</v>
      </c>
      <c r="M14720">
        <f t="shared" ca="1" si="229"/>
        <v>1.2719146657569269</v>
      </c>
    </row>
    <row r="14721" spans="1:13" x14ac:dyDescent="0.25">
      <c r="A14721" s="9"/>
      <c r="H14721" s="9"/>
      <c r="J14721">
        <v>19</v>
      </c>
      <c r="K14721">
        <f ca="1">SIMULATION!$D$3*SIMULATION!$D$17/$H14702/(SIMULATION!$D$17-$I14702)*(((EXP(-$I14702*$J14721))/(1-EXP(-SIMULATION!$D$4*$I14702)))-(EXP(-SIMULATION!$D$17*$J14721)/(1-EXP(-SIMULATION!$D$4*SIMULATION!$D$17))))</f>
        <v>1.1109146882228997</v>
      </c>
      <c r="L14721">
        <v>-0.29988394891849302</v>
      </c>
      <c r="M14721">
        <f t="shared" ca="1" si="229"/>
        <v>0.77776920460706012</v>
      </c>
    </row>
    <row r="14722" spans="1:13" x14ac:dyDescent="0.25">
      <c r="A14722" s="9"/>
      <c r="H14722" s="9"/>
      <c r="J14722">
        <v>20</v>
      </c>
      <c r="K14722">
        <f ca="1">SIMULATION!$D$3*SIMULATION!$D$17/$H14702/(SIMULATION!$D$17-$I14702)*(((EXP(-$I14702*$J14722))/(1-EXP(-SIMULATION!$D$4*$I14702)))-(EXP(-SIMULATION!$D$17*$J14722)/(1-EXP(-SIMULATION!$D$4*SIMULATION!$D$17))))</f>
        <v>1.0282577938964579</v>
      </c>
      <c r="L14722">
        <v>-0.53178642922388375</v>
      </c>
      <c r="M14722">
        <f t="shared" ca="1" si="229"/>
        <v>0.48144425335863233</v>
      </c>
    </row>
    <row r="14723" spans="1:13" x14ac:dyDescent="0.25">
      <c r="A14723" s="9"/>
      <c r="H14723" s="9"/>
      <c r="J14723">
        <v>21</v>
      </c>
      <c r="K14723">
        <f ca="1">SIMULATION!$D$3*SIMULATION!$D$17/$H14702/(SIMULATION!$D$17-$I14702)*(((EXP(-$I14702*$J14723))/(1-EXP(-SIMULATION!$D$4*$I14702)))-(EXP(-SIMULATION!$D$17*$J14723)/(1-EXP(-SIMULATION!$D$4*SIMULATION!$D$17))))</f>
        <v>0.95168024638739357</v>
      </c>
      <c r="L14723">
        <v>-0.27117745659794551</v>
      </c>
      <c r="M14723">
        <f t="shared" ref="M14723:M14786" ca="1" si="230">$K14723*(1+$L14723)</f>
        <v>0.69360601767755414</v>
      </c>
    </row>
    <row r="14724" spans="1:13" x14ac:dyDescent="0.25">
      <c r="A14724" s="9"/>
      <c r="H14724" s="9"/>
      <c r="J14724">
        <v>22</v>
      </c>
      <c r="K14724">
        <f ca="1">SIMULATION!$D$3*SIMULATION!$D$17/$H14702/(SIMULATION!$D$17-$I14702)*(((EXP(-$I14702*$J14724))/(1-EXP(-SIMULATION!$D$4*$I14702)))-(EXP(-SIMULATION!$D$17*$J14724)/(1-EXP(-SIMULATION!$D$4*SIMULATION!$D$17))))</f>
        <v>0.88076037978574073</v>
      </c>
      <c r="L14724">
        <v>-0.48722621709384489</v>
      </c>
      <c r="M14724">
        <f t="shared" ca="1" si="230"/>
        <v>0.45163083177659619</v>
      </c>
    </row>
    <row r="14725" spans="1:13" x14ac:dyDescent="0.25">
      <c r="A14725" s="9"/>
      <c r="H14725" s="9"/>
      <c r="J14725">
        <v>23</v>
      </c>
      <c r="K14725">
        <f ca="1">SIMULATION!$D$3*SIMULATION!$D$17/$H14702/(SIMULATION!$D$17-$I14702)*(((EXP(-$I14702*$J14725))/(1-EXP(-SIMULATION!$D$4*$I14702)))-(EXP(-SIMULATION!$D$17*$J14725)/(1-EXP(-SIMULATION!$D$4*SIMULATION!$D$17))))</f>
        <v>0.81509649452879762</v>
      </c>
      <c r="L14725">
        <v>-9.4731580754353888E-4</v>
      </c>
      <c r="M14725">
        <f t="shared" ca="1" si="230"/>
        <v>0.81432434073485715</v>
      </c>
    </row>
    <row r="14726" spans="1:13" x14ac:dyDescent="0.25">
      <c r="A14726" s="9"/>
      <c r="H14726" s="9"/>
      <c r="J14726">
        <v>24</v>
      </c>
      <c r="K14726">
        <f ca="1">SIMULATION!$D$3*SIMULATION!$D$17/$H14702/(SIMULATION!$D$17-$I14702)*(((EXP(-$I14702*$J14726))/(1-EXP(-SIMULATION!$D$4*$I14702)))-(EXP(-SIMULATION!$D$17*$J14726)/(1-EXP(-SIMULATION!$D$4*SIMULATION!$D$17))))</f>
        <v>0.75430949847030881</v>
      </c>
      <c r="L14726">
        <v>-0.47746325737260686</v>
      </c>
      <c r="M14726">
        <f t="shared" ca="1" si="230"/>
        <v>0.39415442826357777</v>
      </c>
    </row>
    <row r="14727" spans="1:13" x14ac:dyDescent="0.25">
      <c r="A14727" s="9">
        <v>590</v>
      </c>
      <c r="B14727" s="2">
        <f ca="1">NORMINV(RAND(),SIMULATION!D7,SIMULATION!D8)</f>
        <v>59.566804188130291</v>
      </c>
      <c r="C14727" s="2">
        <v>2</v>
      </c>
      <c r="D14727" s="2">
        <f ca="1">SIMULATION!$D$11*(1+(SIMULATION!$D$12*LN(1+$C14727)))*(1+(SIMULATION!$D$13*(($B14727/63.5)-1)))</f>
        <v>9.9459753283647938</v>
      </c>
      <c r="E14727" s="2">
        <v>-7.6732062206533558E-2</v>
      </c>
      <c r="F14727" s="2">
        <f ca="1">D14727*(1+E14727)</f>
        <v>9.1828001307640594</v>
      </c>
      <c r="G14727" s="2">
        <v>0.10994794047224511</v>
      </c>
      <c r="H14727" s="9">
        <f>SIMULATION!$D$15*EXP($G$14727)</f>
        <v>246.41225328276133</v>
      </c>
      <c r="I14727" s="2">
        <f ca="1">$F14727/$H14727</f>
        <v>3.7266004463774267E-2</v>
      </c>
      <c r="J14727">
        <v>0</v>
      </c>
      <c r="K14727">
        <f ca="1">SIMULATION!$D$3*SIMULATION!$D$17/$H14727/(SIMULATION!$D$17-$I14727)*(((EXP(-$I14727*$J14727))/(1-EXP(-SIMULATION!$D$4*$I14727)))-(EXP(-SIMULATION!$D$17*$J14727)/(1-EXP(-SIMULATION!$D$4*SIMULATION!$D$17))))</f>
        <v>1.6848145949917466</v>
      </c>
      <c r="L14727">
        <v>-0.38642126572909713</v>
      </c>
      <c r="M14727">
        <f t="shared" ca="1" si="230"/>
        <v>1.0337664066761798</v>
      </c>
    </row>
    <row r="14728" spans="1:13" x14ac:dyDescent="0.25">
      <c r="A14728" s="9"/>
      <c r="H14728" s="9"/>
      <c r="J14728">
        <v>1</v>
      </c>
      <c r="K14728">
        <f ca="1">SIMULATION!$D$3*SIMULATION!$D$17/$H14727/(SIMULATION!$D$17-$I14727)*(((EXP(-$I14727*$J14728))/(1-EXP(-SIMULATION!$D$4*$I14727)))-(EXP(-SIMULATION!$D$17*$J14728)/(1-EXP(-SIMULATION!$D$4*SIMULATION!$D$17))))</f>
        <v>2.409055831179661</v>
      </c>
      <c r="L14728">
        <v>0.10499450335934629</v>
      </c>
      <c r="M14728">
        <f t="shared" ca="1" si="230"/>
        <v>2.6619934517393067</v>
      </c>
    </row>
    <row r="14729" spans="1:13" x14ac:dyDescent="0.25">
      <c r="A14729" s="9"/>
      <c r="H14729" s="9"/>
      <c r="J14729">
        <v>2</v>
      </c>
      <c r="K14729">
        <f ca="1">SIMULATION!$D$3*SIMULATION!$D$17/$H14727/(SIMULATION!$D$17-$I14727)*(((EXP(-$I14727*$J14729))/(1-EXP(-SIMULATION!$D$4*$I14727)))-(EXP(-SIMULATION!$D$17*$J14729)/(1-EXP(-SIMULATION!$D$4*SIMULATION!$D$17))))</f>
        <v>2.8245380371301043</v>
      </c>
      <c r="L14729">
        <v>0.26115819903864129</v>
      </c>
      <c r="M14729">
        <f t="shared" ca="1" si="230"/>
        <v>3.5621893040231414</v>
      </c>
    </row>
    <row r="14730" spans="1:13" x14ac:dyDescent="0.25">
      <c r="A14730" s="9"/>
      <c r="H14730" s="9"/>
      <c r="J14730">
        <v>3</v>
      </c>
      <c r="K14730">
        <f ca="1">SIMULATION!$D$3*SIMULATION!$D$17/$H14727/(SIMULATION!$D$17-$I14727)*(((EXP(-$I14727*$J14730))/(1-EXP(-SIMULATION!$D$4*$I14727)))-(EXP(-SIMULATION!$D$17*$J14730)/(1-EXP(-SIMULATION!$D$4*SIMULATION!$D$17))))</f>
        <v>3.0439388241283236</v>
      </c>
      <c r="L14730">
        <v>0.2565333925295244</v>
      </c>
      <c r="M14730">
        <f t="shared" ca="1" si="230"/>
        <v>3.8248107773342936</v>
      </c>
    </row>
    <row r="14731" spans="1:13" x14ac:dyDescent="0.25">
      <c r="A14731" s="9"/>
      <c r="H14731" s="9"/>
      <c r="J14731">
        <v>4</v>
      </c>
      <c r="K14731">
        <f ca="1">SIMULATION!$D$3*SIMULATION!$D$17/$H14727/(SIMULATION!$D$17-$I14727)*(((EXP(-$I14727*$J14731))/(1-EXP(-SIMULATION!$D$4*$I14727)))-(EXP(-SIMULATION!$D$17*$J14731)/(1-EXP(-SIMULATION!$D$4*SIMULATION!$D$17))))</f>
        <v>3.1393996697329731</v>
      </c>
      <c r="L14731">
        <v>0.11950027438092249</v>
      </c>
      <c r="M14731">
        <f t="shared" ca="1" si="230"/>
        <v>3.514558791657441</v>
      </c>
    </row>
    <row r="14732" spans="1:13" x14ac:dyDescent="0.25">
      <c r="A14732" s="9"/>
      <c r="H14732" s="9"/>
      <c r="J14732">
        <v>5</v>
      </c>
      <c r="K14732">
        <f ca="1">SIMULATION!$D$3*SIMULATION!$D$17/$H14727/(SIMULATION!$D$17-$I14727)*(((EXP(-$I14727*$J14732))/(1-EXP(-SIMULATION!$D$4*$I14727)))-(EXP(-SIMULATION!$D$17*$J14732)/(1-EXP(-SIMULATION!$D$4*SIMULATION!$D$17))))</f>
        <v>3.157087893266957</v>
      </c>
      <c r="L14732">
        <v>-0.11971836061282259</v>
      </c>
      <c r="M14732">
        <f t="shared" ca="1" si="230"/>
        <v>2.779126506374447</v>
      </c>
    </row>
    <row r="14733" spans="1:13" x14ac:dyDescent="0.25">
      <c r="A14733" s="9"/>
      <c r="H14733" s="9"/>
      <c r="J14733">
        <v>6</v>
      </c>
      <c r="K14733">
        <f ca="1">SIMULATION!$D$3*SIMULATION!$D$17/$H14727/(SIMULATION!$D$17-$I14727)*(((EXP(-$I14727*$J14733))/(1-EXP(-SIMULATION!$D$4*$I14727)))-(EXP(-SIMULATION!$D$17*$J14733)/(1-EXP(-SIMULATION!$D$4*SIMULATION!$D$17))))</f>
        <v>3.1265282361466995</v>
      </c>
      <c r="L14733">
        <v>0.13741858640751442</v>
      </c>
      <c r="M14733">
        <f t="shared" ca="1" si="230"/>
        <v>3.5561713267211581</v>
      </c>
    </row>
    <row r="14734" spans="1:13" x14ac:dyDescent="0.25">
      <c r="A14734" s="9"/>
      <c r="H14734" s="9"/>
      <c r="J14734">
        <v>7</v>
      </c>
      <c r="K14734">
        <f ca="1">SIMULATION!$D$3*SIMULATION!$D$17/$H14727/(SIMULATION!$D$17-$I14727)*(((EXP(-$I14727*$J14734))/(1-EXP(-SIMULATION!$D$4*$I14727)))-(EXP(-SIMULATION!$D$17*$J14734)/(1-EXP(-SIMULATION!$D$4*SIMULATION!$D$17))))</f>
        <v>3.0665826812037538</v>
      </c>
      <c r="L14734">
        <v>0.18256156893748005</v>
      </c>
      <c r="M14734">
        <f t="shared" ca="1" si="230"/>
        <v>3.6264228267608152</v>
      </c>
    </row>
    <row r="14735" spans="1:13" x14ac:dyDescent="0.25">
      <c r="A14735" s="9"/>
      <c r="H14735" s="9"/>
      <c r="J14735">
        <v>8</v>
      </c>
      <c r="K14735">
        <f ca="1">SIMULATION!$D$3*SIMULATION!$D$17/$H14727/(SIMULATION!$D$17-$I14727)*(((EXP(-$I14727*$J14735))/(1-EXP(-SIMULATION!$D$4*$I14727)))-(EXP(-SIMULATION!$D$17*$J14735)/(1-EXP(-SIMULATION!$D$4*SIMULATION!$D$17))))</f>
        <v>2.9892823852538508</v>
      </c>
      <c r="L14735">
        <v>8.5159828647812352E-2</v>
      </c>
      <c r="M14735">
        <f t="shared" ca="1" si="230"/>
        <v>3.2438491609619926</v>
      </c>
    </row>
    <row r="14736" spans="1:13" x14ac:dyDescent="0.25">
      <c r="A14736" s="9"/>
      <c r="H14736" s="9"/>
      <c r="J14736">
        <v>9</v>
      </c>
      <c r="K14736">
        <f ca="1">SIMULATION!$D$3*SIMULATION!$D$17/$H14727/(SIMULATION!$D$17-$I14727)*(((EXP(-$I14727*$J14736))/(1-EXP(-SIMULATION!$D$4*$I14727)))-(EXP(-SIMULATION!$D$17*$J14736)/(1-EXP(-SIMULATION!$D$4*SIMULATION!$D$17))))</f>
        <v>2.9022831966490865</v>
      </c>
      <c r="L14736">
        <v>4.2438996477798641E-2</v>
      </c>
      <c r="M14736">
        <f t="shared" ca="1" si="230"/>
        <v>3.0254531830092515</v>
      </c>
    </row>
    <row r="14737" spans="1:13" x14ac:dyDescent="0.25">
      <c r="A14737" s="9"/>
      <c r="H14737" s="9"/>
      <c r="J14737">
        <v>10</v>
      </c>
      <c r="K14737">
        <f ca="1">SIMULATION!$D$3*SIMULATION!$D$17/$H14727/(SIMULATION!$D$17-$I14727)*(((EXP(-$I14727*$J14737))/(1-EXP(-SIMULATION!$D$4*$I14727)))-(EXP(-SIMULATION!$D$17*$J14737)/(1-EXP(-SIMULATION!$D$4*SIMULATION!$D$17))))</f>
        <v>2.8104391355216332</v>
      </c>
      <c r="L14737">
        <v>0.58463464218148287</v>
      </c>
      <c r="M14737">
        <f t="shared" ca="1" si="230"/>
        <v>4.4535192138901598</v>
      </c>
    </row>
    <row r="14738" spans="1:13" x14ac:dyDescent="0.25">
      <c r="A14738" s="9"/>
      <c r="H14738" s="9"/>
      <c r="J14738">
        <v>11</v>
      </c>
      <c r="K14738">
        <f ca="1">SIMULATION!$D$3*SIMULATION!$D$17/$H14727/(SIMULATION!$D$17-$I14727)*(((EXP(-$I14727*$J14738))/(1-EXP(-SIMULATION!$D$4*$I14727)))-(EXP(-SIMULATION!$D$17*$J14738)/(1-EXP(-SIMULATION!$D$4*SIMULATION!$D$17))))</f>
        <v>2.7168106458518277</v>
      </c>
      <c r="L14738">
        <v>-0.25141010387983076</v>
      </c>
      <c r="M14738">
        <f t="shared" ca="1" si="230"/>
        <v>2.0337769991563897</v>
      </c>
    </row>
    <row r="14739" spans="1:13" x14ac:dyDescent="0.25">
      <c r="A14739" s="9"/>
      <c r="H14739" s="9"/>
      <c r="J14739">
        <v>12</v>
      </c>
      <c r="K14739">
        <f ca="1">SIMULATION!$D$3*SIMULATION!$D$17/$H14727/(SIMULATION!$D$17-$I14727)*(((EXP(-$I14727*$J14739))/(1-EXP(-SIMULATION!$D$4*$I14727)))-(EXP(-SIMULATION!$D$17*$J14739)/(1-EXP(-SIMULATION!$D$4*SIMULATION!$D$17))))</f>
        <v>2.623310638243471</v>
      </c>
      <c r="L14739">
        <v>9.5231933508124283E-2</v>
      </c>
      <c r="M14739">
        <f t="shared" ca="1" si="230"/>
        <v>2.8731335825158282</v>
      </c>
    </row>
    <row r="14740" spans="1:13" x14ac:dyDescent="0.25">
      <c r="A14740" s="9"/>
      <c r="H14740" s="9"/>
      <c r="J14740">
        <v>13</v>
      </c>
      <c r="K14740">
        <f ca="1">SIMULATION!$D$3*SIMULATION!$D$17/$H14727/(SIMULATION!$D$17-$I14727)*(((EXP(-$I14727*$J14740))/(1-EXP(-SIMULATION!$D$4*$I14727)))-(EXP(-SIMULATION!$D$17*$J14740)/(1-EXP(-SIMULATION!$D$4*SIMULATION!$D$17))))</f>
        <v>2.5311184227382526</v>
      </c>
      <c r="L14740">
        <v>0.24894995000819742</v>
      </c>
      <c r="M14740">
        <f t="shared" ca="1" si="230"/>
        <v>3.1612402275437685</v>
      </c>
    </row>
    <row r="14741" spans="1:13" x14ac:dyDescent="0.25">
      <c r="A14741" s="9"/>
      <c r="H14741" s="9"/>
      <c r="J14741">
        <v>14</v>
      </c>
      <c r="K14741">
        <f ca="1">SIMULATION!$D$3*SIMULATION!$D$17/$H14727/(SIMULATION!$D$17-$I14727)*(((EXP(-$I14727*$J14741))/(1-EXP(-SIMULATION!$D$4*$I14727)))-(EXP(-SIMULATION!$D$17*$J14741)/(1-EXP(-SIMULATION!$D$4*SIMULATION!$D$17))))</f>
        <v>2.4409449023862968</v>
      </c>
      <c r="L14741">
        <v>5.1929795299783407E-2</v>
      </c>
      <c r="M14741">
        <f t="shared" ca="1" si="230"/>
        <v>2.5677026715052671</v>
      </c>
    </row>
    <row r="14742" spans="1:13" x14ac:dyDescent="0.25">
      <c r="A14742" s="9"/>
      <c r="H14742" s="9"/>
      <c r="J14742">
        <v>15</v>
      </c>
      <c r="K14742">
        <f ca="1">SIMULATION!$D$3*SIMULATION!$D$17/$H14727/(SIMULATION!$D$17-$I14727)*(((EXP(-$I14727*$J14742))/(1-EXP(-SIMULATION!$D$4*$I14727)))-(EXP(-SIMULATION!$D$17*$J14742)/(1-EXP(-SIMULATION!$D$4*SIMULATION!$D$17))))</f>
        <v>2.3532024534624698</v>
      </c>
      <c r="L14742">
        <v>5.5517996257541932E-2</v>
      </c>
      <c r="M14742">
        <f t="shared" ca="1" si="230"/>
        <v>2.4838475384670375</v>
      </c>
    </row>
    <row r="14743" spans="1:13" x14ac:dyDescent="0.25">
      <c r="A14743" s="9"/>
      <c r="H14743" s="9"/>
      <c r="J14743">
        <v>16</v>
      </c>
      <c r="K14743">
        <f ca="1">SIMULATION!$D$3*SIMULATION!$D$17/$H14727/(SIMULATION!$D$17-$I14727)*(((EXP(-$I14727*$J14743))/(1-EXP(-SIMULATION!$D$4*$I14727)))-(EXP(-SIMULATION!$D$17*$J14743)/(1-EXP(-SIMULATION!$D$4*SIMULATION!$D$17))))</f>
        <v>2.2681137288489741</v>
      </c>
      <c r="L14743">
        <v>-0.26753085709401558</v>
      </c>
      <c r="M14743">
        <f t="shared" ca="1" si="230"/>
        <v>1.6613233189833043</v>
      </c>
    </row>
    <row r="14744" spans="1:13" x14ac:dyDescent="0.25">
      <c r="A14744" s="9"/>
      <c r="H14744" s="9"/>
      <c r="J14744">
        <v>17</v>
      </c>
      <c r="K14744">
        <f ca="1">SIMULATION!$D$3*SIMULATION!$D$17/$H14727/(SIMULATION!$D$17-$I14727)*(((EXP(-$I14727*$J14744))/(1-EXP(-SIMULATION!$D$4*$I14727)))-(EXP(-SIMULATION!$D$17*$J14744)/(1-EXP(-SIMULATION!$D$4*SIMULATION!$D$17))))</f>
        <v>2.1857813240944433</v>
      </c>
      <c r="L14744">
        <v>-0.15117448387306512</v>
      </c>
      <c r="M14744">
        <f t="shared" ca="1" si="230"/>
        <v>1.855346960565081</v>
      </c>
    </row>
    <row r="14745" spans="1:13" x14ac:dyDescent="0.25">
      <c r="A14745" s="9"/>
      <c r="H14745" s="9"/>
      <c r="J14745">
        <v>18</v>
      </c>
      <c r="K14745">
        <f ca="1">SIMULATION!$D$3*SIMULATION!$D$17/$H14727/(SIMULATION!$D$17-$I14727)*(((EXP(-$I14727*$J14745))/(1-EXP(-SIMULATION!$D$4*$I14727)))-(EXP(-SIMULATION!$D$17*$J14745)/(1-EXP(-SIMULATION!$D$4*SIMULATION!$D$17))))</f>
        <v>2.1062323654399857</v>
      </c>
      <c r="L14745">
        <v>-0.23146034046881375</v>
      </c>
      <c r="M14745">
        <f t="shared" ca="1" si="230"/>
        <v>1.6187231050288116</v>
      </c>
    </row>
    <row r="14746" spans="1:13" x14ac:dyDescent="0.25">
      <c r="A14746" s="9"/>
      <c r="H14746" s="9"/>
      <c r="J14746">
        <v>19</v>
      </c>
      <c r="K14746">
        <f ca="1">SIMULATION!$D$3*SIMULATION!$D$17/$H14727/(SIMULATION!$D$17-$I14727)*(((EXP(-$I14727*$J14746))/(1-EXP(-SIMULATION!$D$4*$I14727)))-(EXP(-SIMULATION!$D$17*$J14746)/(1-EXP(-SIMULATION!$D$4*SIMULATION!$D$17))))</f>
        <v>2.0294470292694955</v>
      </c>
      <c r="L14746">
        <v>0.23441506034106285</v>
      </c>
      <c r="M14746">
        <f t="shared" ca="1" si="230"/>
        <v>2.505179977094695</v>
      </c>
    </row>
    <row r="14747" spans="1:13" x14ac:dyDescent="0.25">
      <c r="A14747" s="9"/>
      <c r="H14747" s="9"/>
      <c r="J14747">
        <v>20</v>
      </c>
      <c r="K14747">
        <f ca="1">SIMULATION!$D$3*SIMULATION!$D$17/$H14727/(SIMULATION!$D$17-$I14727)*(((EXP(-$I14727*$J14747))/(1-EXP(-SIMULATION!$D$4*$I14727)))-(EXP(-SIMULATION!$D$17*$J14747)/(1-EXP(-SIMULATION!$D$4*SIMULATION!$D$17))))</f>
        <v>1.9553767663886765</v>
      </c>
      <c r="L14747">
        <v>-3.5910598381933126E-2</v>
      </c>
      <c r="M14747">
        <f t="shared" ca="1" si="230"/>
        <v>1.8851580166455297</v>
      </c>
    </row>
    <row r="14748" spans="1:13" x14ac:dyDescent="0.25">
      <c r="A14748" s="9"/>
      <c r="H14748" s="9"/>
      <c r="J14748">
        <v>21</v>
      </c>
      <c r="K14748">
        <f ca="1">SIMULATION!$D$3*SIMULATION!$D$17/$H14727/(SIMULATION!$D$17-$I14727)*(((EXP(-$I14727*$J14748))/(1-EXP(-SIMULATION!$D$4*$I14727)))-(EXP(-SIMULATION!$D$17*$J14748)/(1-EXP(-SIMULATION!$D$4*SIMULATION!$D$17))))</f>
        <v>1.8839559307987404</v>
      </c>
      <c r="L14748">
        <v>0.27774055808140208</v>
      </c>
      <c r="M14748">
        <f t="shared" ca="1" si="230"/>
        <v>2.4072069024195497</v>
      </c>
    </row>
    <row r="14749" spans="1:13" x14ac:dyDescent="0.25">
      <c r="A14749" s="9"/>
      <c r="H14749" s="9"/>
      <c r="J14749">
        <v>22</v>
      </c>
      <c r="K14749">
        <f ca="1">SIMULATION!$D$3*SIMULATION!$D$17/$H14727/(SIMULATION!$D$17-$I14727)*(((EXP(-$I14727*$J14749))/(1-EXP(-SIMULATION!$D$4*$I14727)))-(EXP(-SIMULATION!$D$17*$J14749)/(1-EXP(-SIMULATION!$D$4*SIMULATION!$D$17))))</f>
        <v>1.8151091837313837</v>
      </c>
      <c r="L14749">
        <v>6.9485657673581322E-2</v>
      </c>
      <c r="M14749">
        <f t="shared" ca="1" si="230"/>
        <v>1.9412332391123164</v>
      </c>
    </row>
    <row r="14750" spans="1:13" x14ac:dyDescent="0.25">
      <c r="A14750" s="9"/>
      <c r="H14750" s="9"/>
      <c r="J14750">
        <v>23</v>
      </c>
      <c r="K14750">
        <f ca="1">SIMULATION!$D$3*SIMULATION!$D$17/$H14727/(SIMULATION!$D$17-$I14727)*(((EXP(-$I14727*$J14750))/(1-EXP(-SIMULATION!$D$4*$I14727)))-(EXP(-SIMULATION!$D$17*$J14750)/(1-EXP(-SIMULATION!$D$4*SIMULATION!$D$17))))</f>
        <v>1.7487561921232224</v>
      </c>
      <c r="L14750">
        <v>0.13930732005014973</v>
      </c>
      <c r="M14750">
        <f t="shared" ca="1" si="230"/>
        <v>1.9923707306690135</v>
      </c>
    </row>
    <row r="14751" spans="1:13" x14ac:dyDescent="0.25">
      <c r="A14751" s="9"/>
      <c r="H14751" s="9"/>
      <c r="J14751">
        <v>24</v>
      </c>
      <c r="K14751">
        <f ca="1">SIMULATION!$D$3*SIMULATION!$D$17/$H14727/(SIMULATION!$D$17-$I14727)*(((EXP(-$I14727*$J14751))/(1-EXP(-SIMULATION!$D$4*$I14727)))-(EXP(-SIMULATION!$D$17*$J14751)/(1-EXP(-SIMULATION!$D$4*SIMULATION!$D$17))))</f>
        <v>1.6848145949917468</v>
      </c>
      <c r="L14751">
        <v>0.19560676153749326</v>
      </c>
      <c r="M14751">
        <f t="shared" ca="1" si="230"/>
        <v>2.0143757217091856</v>
      </c>
    </row>
    <row r="14752" spans="1:13" x14ac:dyDescent="0.25">
      <c r="A14752" s="9">
        <v>591</v>
      </c>
      <c r="B14752" s="2">
        <f ca="1">NORMINV(RAND(),SIMULATION!D7,SIMULATION!D8)</f>
        <v>57.894566548731419</v>
      </c>
      <c r="C14752" s="2">
        <v>2</v>
      </c>
      <c r="D14752" s="2">
        <f ca="1">SIMULATION!$D$11*(1+(SIMULATION!$D$12*LN(1+$C14752)))*(1+(SIMULATION!$D$13*(($B14752/63.5)-1)))</f>
        <v>9.821792056247677</v>
      </c>
      <c r="E14752" s="2">
        <v>2.4726383868766431E-2</v>
      </c>
      <c r="F14752" s="2">
        <f ca="1">D14752*(1+E14752)</f>
        <v>10.064649456909658</v>
      </c>
      <c r="G14752" s="2">
        <v>-0.18924158588574758</v>
      </c>
      <c r="H14752" s="9">
        <f>SIMULATION!$D$15*EXP($G$14752)</f>
        <v>182.69469628007815</v>
      </c>
      <c r="I14752" s="2">
        <f ca="1">$F14752/$H14752</f>
        <v>5.5089992549538246E-2</v>
      </c>
      <c r="J14752">
        <v>0</v>
      </c>
      <c r="K14752">
        <f ca="1">SIMULATION!$D$3*SIMULATION!$D$17/$H14752/(SIMULATION!$D$17-$I14752)*(((EXP(-$I14752*$J14752))/(1-EXP(-SIMULATION!$D$4*$I14752)))-(EXP(-SIMULATION!$D$17*$J14752)/(1-EXP(-SIMULATION!$D$4*SIMULATION!$D$17))))</f>
        <v>1.2486277155432</v>
      </c>
      <c r="L14752">
        <v>-0.23426469687336046</v>
      </c>
      <c r="M14752">
        <f t="shared" ca="1" si="230"/>
        <v>0.95611832225379567</v>
      </c>
    </row>
    <row r="14753" spans="1:13" x14ac:dyDescent="0.25">
      <c r="A14753" s="9"/>
      <c r="H14753" s="9"/>
      <c r="J14753">
        <v>1</v>
      </c>
      <c r="K14753">
        <f ca="1">SIMULATION!$D$3*SIMULATION!$D$17/$H14752/(SIMULATION!$D$17-$I14752)*(((EXP(-$I14752*$J14753))/(1-EXP(-SIMULATION!$D$4*$I14752)))-(EXP(-SIMULATION!$D$17*$J14753)/(1-EXP(-SIMULATION!$D$4*SIMULATION!$D$17))))</f>
        <v>2.2316332619157735</v>
      </c>
      <c r="L14753">
        <v>0.36412405515823737</v>
      </c>
      <c r="M14753">
        <f t="shared" ca="1" si="230"/>
        <v>3.0442246148705498</v>
      </c>
    </row>
    <row r="14754" spans="1:13" x14ac:dyDescent="0.25">
      <c r="A14754" s="9"/>
      <c r="H14754" s="9"/>
      <c r="J14754">
        <v>2</v>
      </c>
      <c r="K14754">
        <f ca="1">SIMULATION!$D$3*SIMULATION!$D$17/$H14752/(SIMULATION!$D$17-$I14752)*(((EXP(-$I14752*$J14754))/(1-EXP(-SIMULATION!$D$4*$I14752)))-(EXP(-SIMULATION!$D$17*$J14754)/(1-EXP(-SIMULATION!$D$4*SIMULATION!$D$17))))</f>
        <v>2.7848395921486797</v>
      </c>
      <c r="L14754">
        <v>0.37030572507593834</v>
      </c>
      <c r="M14754">
        <f t="shared" ca="1" si="230"/>
        <v>3.8160816365394767</v>
      </c>
    </row>
    <row r="14755" spans="1:13" x14ac:dyDescent="0.25">
      <c r="A14755" s="9"/>
      <c r="H14755" s="9"/>
      <c r="J14755">
        <v>3</v>
      </c>
      <c r="K14755">
        <f ca="1">SIMULATION!$D$3*SIMULATION!$D$17/$H14752/(SIMULATION!$D$17-$I14752)*(((EXP(-$I14752*$J14755))/(1-EXP(-SIMULATION!$D$4*$I14752)))-(EXP(-SIMULATION!$D$17*$J14755)/(1-EXP(-SIMULATION!$D$4*SIMULATION!$D$17))))</f>
        <v>3.0667327460867679</v>
      </c>
      <c r="L14755">
        <v>0.43573221757153635</v>
      </c>
      <c r="M14755">
        <f t="shared" ca="1" si="230"/>
        <v>4.4030070062384024</v>
      </c>
    </row>
    <row r="14756" spans="1:13" x14ac:dyDescent="0.25">
      <c r="A14756" s="9"/>
      <c r="H14756" s="9"/>
      <c r="J14756">
        <v>4</v>
      </c>
      <c r="K14756">
        <f ca="1">SIMULATION!$D$3*SIMULATION!$D$17/$H14752/(SIMULATION!$D$17-$I14752)*(((EXP(-$I14752*$J14756))/(1-EXP(-SIMULATION!$D$4*$I14752)))-(EXP(-SIMULATION!$D$17*$J14756)/(1-EXP(-SIMULATION!$D$4*SIMULATION!$D$17))))</f>
        <v>3.1786539902685687</v>
      </c>
      <c r="L14756">
        <v>-6.8457435315949028E-2</v>
      </c>
      <c r="M14756">
        <f t="shared" ca="1" si="230"/>
        <v>2.9610514903379745</v>
      </c>
    </row>
    <row r="14757" spans="1:13" x14ac:dyDescent="0.25">
      <c r="A14757" s="9"/>
      <c r="H14757" s="9"/>
      <c r="J14757">
        <v>5</v>
      </c>
      <c r="K14757">
        <f ca="1">SIMULATION!$D$3*SIMULATION!$D$17/$H14752/(SIMULATION!$D$17-$I14752)*(((EXP(-$I14752*$J14757))/(1-EXP(-SIMULATION!$D$4*$I14752)))-(EXP(-SIMULATION!$D$17*$J14757)/(1-EXP(-SIMULATION!$D$4*SIMULATION!$D$17))))</f>
        <v>3.1853366485820915</v>
      </c>
      <c r="L14757">
        <v>-0.14988045043272608</v>
      </c>
      <c r="M14757">
        <f t="shared" ca="1" si="230"/>
        <v>2.7079169569127379</v>
      </c>
    </row>
    <row r="14758" spans="1:13" x14ac:dyDescent="0.25">
      <c r="A14758" s="9"/>
      <c r="H14758" s="9"/>
      <c r="J14758">
        <v>6</v>
      </c>
      <c r="K14758">
        <f ca="1">SIMULATION!$D$3*SIMULATION!$D$17/$H14752/(SIMULATION!$D$17-$I14752)*(((EXP(-$I14752*$J14758))/(1-EXP(-SIMULATION!$D$4*$I14752)))-(EXP(-SIMULATION!$D$17*$J14758)/(1-EXP(-SIMULATION!$D$4*SIMULATION!$D$17))))</f>
        <v>3.1280659685997043</v>
      </c>
      <c r="L14758">
        <v>-0.74528649155730908</v>
      </c>
      <c r="M14758">
        <f t="shared" ca="1" si="230"/>
        <v>0.79676065750221492</v>
      </c>
    </row>
    <row r="14759" spans="1:13" x14ac:dyDescent="0.25">
      <c r="A14759" s="9"/>
      <c r="H14759" s="9"/>
      <c r="J14759">
        <v>7</v>
      </c>
      <c r="K14759">
        <f ca="1">SIMULATION!$D$3*SIMULATION!$D$17/$H14752/(SIMULATION!$D$17-$I14752)*(((EXP(-$I14752*$J14759))/(1-EXP(-SIMULATION!$D$4*$I14752)))-(EXP(-SIMULATION!$D$17*$J14759)/(1-EXP(-SIMULATION!$D$4*SIMULATION!$D$17))))</f>
        <v>3.0331116840377557</v>
      </c>
      <c r="L14759">
        <v>-0.27658103814456458</v>
      </c>
      <c r="M14759">
        <f t="shared" ca="1" si="230"/>
        <v>2.1942105056581847</v>
      </c>
    </row>
    <row r="14760" spans="1:13" x14ac:dyDescent="0.25">
      <c r="A14760" s="9"/>
      <c r="H14760" s="9"/>
      <c r="J14760">
        <v>8</v>
      </c>
      <c r="K14760">
        <f ca="1">SIMULATION!$D$3*SIMULATION!$D$17/$H14752/(SIMULATION!$D$17-$I14752)*(((EXP(-$I14752*$J14760))/(1-EXP(-SIMULATION!$D$4*$I14752)))-(EXP(-SIMULATION!$D$17*$J14760)/(1-EXP(-SIMULATION!$D$4*SIMULATION!$D$17))))</f>
        <v>2.9171312382583108</v>
      </c>
      <c r="L14760">
        <v>1.9142275249793204E-2</v>
      </c>
      <c r="M14760">
        <f t="shared" ca="1" si="230"/>
        <v>2.9729717673608214</v>
      </c>
    </row>
    <row r="14761" spans="1:13" x14ac:dyDescent="0.25">
      <c r="A14761" s="9"/>
      <c r="H14761" s="9"/>
      <c r="J14761">
        <v>9</v>
      </c>
      <c r="K14761">
        <f ca="1">SIMULATION!$D$3*SIMULATION!$D$17/$H14752/(SIMULATION!$D$17-$I14752)*(((EXP(-$I14752*$J14761))/(1-EXP(-SIMULATION!$D$4*$I14752)))-(EXP(-SIMULATION!$D$17*$J14761)/(1-EXP(-SIMULATION!$D$4*SIMULATION!$D$17))))</f>
        <v>2.7906317642299658</v>
      </c>
      <c r="L14761">
        <v>0.2934418449729238</v>
      </c>
      <c r="M14761">
        <f t="shared" ca="1" si="230"/>
        <v>3.6095198977656522</v>
      </c>
    </row>
    <row r="14762" spans="1:13" x14ac:dyDescent="0.25">
      <c r="A14762" s="9"/>
      <c r="H14762" s="9"/>
      <c r="J14762">
        <v>10</v>
      </c>
      <c r="K14762">
        <f ca="1">SIMULATION!$D$3*SIMULATION!$D$17/$H14752/(SIMULATION!$D$17-$I14752)*(((EXP(-$I14752*$J14762))/(1-EXP(-SIMULATION!$D$4*$I14752)))-(EXP(-SIMULATION!$D$17*$J14762)/(1-EXP(-SIMULATION!$D$4*SIMULATION!$D$17))))</f>
        <v>2.6601880972759364</v>
      </c>
      <c r="L14762">
        <v>0.17856150904279011</v>
      </c>
      <c r="M14762">
        <f t="shared" ca="1" si="230"/>
        <v>3.1351952982631963</v>
      </c>
    </row>
    <row r="14763" spans="1:13" x14ac:dyDescent="0.25">
      <c r="A14763" s="9"/>
      <c r="H14763" s="9"/>
      <c r="J14763">
        <v>11</v>
      </c>
      <c r="K14763">
        <f ca="1">SIMULATION!$D$3*SIMULATION!$D$17/$H14752/(SIMULATION!$D$17-$I14752)*(((EXP(-$I14752*$J14763))/(1-EXP(-SIMULATION!$D$4*$I14752)))-(EXP(-SIMULATION!$D$17*$J14763)/(1-EXP(-SIMULATION!$D$4*SIMULATION!$D$17))))</f>
        <v>2.529863650665348</v>
      </c>
      <c r="L14763">
        <v>0.36867975960818294</v>
      </c>
      <c r="M14763">
        <f t="shared" ca="1" si="230"/>
        <v>3.4625731732341287</v>
      </c>
    </row>
    <row r="14764" spans="1:13" x14ac:dyDescent="0.25">
      <c r="A14764" s="9"/>
      <c r="H14764" s="9"/>
      <c r="J14764">
        <v>12</v>
      </c>
      <c r="K14764">
        <f ca="1">SIMULATION!$D$3*SIMULATION!$D$17/$H14752/(SIMULATION!$D$17-$I14752)*(((EXP(-$I14752*$J14764))/(1-EXP(-SIMULATION!$D$4*$I14752)))-(EXP(-SIMULATION!$D$17*$J14764)/(1-EXP(-SIMULATION!$D$4*SIMULATION!$D$17))))</f>
        <v>2.4021204921352148</v>
      </c>
      <c r="L14764">
        <v>8.7170617585326821E-2</v>
      </c>
      <c r="M14764">
        <f t="shared" ca="1" si="230"/>
        <v>2.6115148189490109</v>
      </c>
    </row>
    <row r="14765" spans="1:13" x14ac:dyDescent="0.25">
      <c r="A14765" s="9"/>
      <c r="H14765" s="9"/>
      <c r="J14765">
        <v>13</v>
      </c>
      <c r="K14765">
        <f ca="1">SIMULATION!$D$3*SIMULATION!$D$17/$H14752/(SIMULATION!$D$17-$I14752)*(((EXP(-$I14752*$J14765))/(1-EXP(-SIMULATION!$D$4*$I14752)))-(EXP(-SIMULATION!$D$17*$J14765)/(1-EXP(-SIMULATION!$D$4*SIMULATION!$D$17))))</f>
        <v>2.2784021123593101</v>
      </c>
      <c r="L14765">
        <v>0.19622961609058109</v>
      </c>
      <c r="M14765">
        <f t="shared" ca="1" si="230"/>
        <v>2.7254920841675463</v>
      </c>
    </row>
    <row r="14766" spans="1:13" x14ac:dyDescent="0.25">
      <c r="A14766" s="9"/>
      <c r="H14766" s="9"/>
      <c r="J14766">
        <v>14</v>
      </c>
      <c r="K14766">
        <f ca="1">SIMULATION!$D$3*SIMULATION!$D$17/$H14752/(SIMULATION!$D$17-$I14752)*(((EXP(-$I14752*$J14766))/(1-EXP(-SIMULATION!$D$4*$I14752)))-(EXP(-SIMULATION!$D$17*$J14766)/(1-EXP(-SIMULATION!$D$4*SIMULATION!$D$17))))</f>
        <v>2.1595064695542394</v>
      </c>
      <c r="L14766">
        <v>0.13818048053045243</v>
      </c>
      <c r="M14766">
        <f t="shared" ca="1" si="230"/>
        <v>2.4579081112258652</v>
      </c>
    </row>
    <row r="14767" spans="1:13" x14ac:dyDescent="0.25">
      <c r="A14767" s="9"/>
      <c r="H14767" s="9"/>
      <c r="J14767">
        <v>15</v>
      </c>
      <c r="K14767">
        <f ca="1">SIMULATION!$D$3*SIMULATION!$D$17/$H14752/(SIMULATION!$D$17-$I14752)*(((EXP(-$I14752*$J14767))/(1-EXP(-SIMULATION!$D$4*$I14752)))-(EXP(-SIMULATION!$D$17*$J14767)/(1-EXP(-SIMULATION!$D$4*SIMULATION!$D$17))))</f>
        <v>2.0458246597890537</v>
      </c>
      <c r="L14767">
        <v>-0.1371311958080654</v>
      </c>
      <c r="M14767">
        <f t="shared" ca="1" si="230"/>
        <v>1.7652782777785521</v>
      </c>
    </row>
    <row r="14768" spans="1:13" x14ac:dyDescent="0.25">
      <c r="A14768" s="9"/>
      <c r="H14768" s="9"/>
      <c r="J14768">
        <v>16</v>
      </c>
      <c r="K14768">
        <f ca="1">SIMULATION!$D$3*SIMULATION!$D$17/$H14752/(SIMULATION!$D$17-$I14752)*(((EXP(-$I14752*$J14768))/(1-EXP(-SIMULATION!$D$4*$I14752)))-(EXP(-SIMULATION!$D$17*$J14768)/(1-EXP(-SIMULATION!$D$4*SIMULATION!$D$17))))</f>
        <v>1.9374934976587388</v>
      </c>
      <c r="L14768">
        <v>0.38905856976921621</v>
      </c>
      <c r="M14768">
        <f t="shared" ca="1" si="230"/>
        <v>2.6912919467950038</v>
      </c>
    </row>
    <row r="14769" spans="1:13" x14ac:dyDescent="0.25">
      <c r="A14769" s="9"/>
      <c r="H14769" s="9"/>
      <c r="J14769">
        <v>17</v>
      </c>
      <c r="K14769">
        <f ca="1">SIMULATION!$D$3*SIMULATION!$D$17/$H14752/(SIMULATION!$D$17-$I14752)*(((EXP(-$I14752*$J14769))/(1-EXP(-SIMULATION!$D$4*$I14752)))-(EXP(-SIMULATION!$D$17*$J14769)/(1-EXP(-SIMULATION!$D$4*SIMULATION!$D$17))))</f>
        <v>1.83449294819594</v>
      </c>
      <c r="L14769">
        <v>9.3012343470933581E-2</v>
      </c>
      <c r="M14769">
        <f t="shared" ca="1" si="230"/>
        <v>2.0051234363885464</v>
      </c>
    </row>
    <row r="14770" spans="1:13" x14ac:dyDescent="0.25">
      <c r="A14770" s="9"/>
      <c r="H14770" s="9"/>
      <c r="J14770">
        <v>18</v>
      </c>
      <c r="K14770">
        <f ca="1">SIMULATION!$D$3*SIMULATION!$D$17/$H14752/(SIMULATION!$D$17-$I14752)*(((EXP(-$I14752*$J14770))/(1-EXP(-SIMULATION!$D$4*$I14752)))-(EXP(-SIMULATION!$D$17*$J14770)/(1-EXP(-SIMULATION!$D$4*SIMULATION!$D$17))))</f>
        <v>1.7367082366354896</v>
      </c>
      <c r="L14770">
        <v>-0.45868631865776227</v>
      </c>
      <c r="M14770">
        <f t="shared" ca="1" si="230"/>
        <v>0.94010392899054285</v>
      </c>
    </row>
    <row r="14771" spans="1:13" x14ac:dyDescent="0.25">
      <c r="A14771" s="9"/>
      <c r="H14771" s="9"/>
      <c r="J14771">
        <v>19</v>
      </c>
      <c r="K14771">
        <f ca="1">SIMULATION!$D$3*SIMULATION!$D$17/$H14752/(SIMULATION!$D$17-$I14752)*(((EXP(-$I14752*$J14771))/(1-EXP(-SIMULATION!$D$4*$I14752)))-(EXP(-SIMULATION!$D$17*$J14771)/(1-EXP(-SIMULATION!$D$4*SIMULATION!$D$17))))</f>
        <v>1.643969340415129</v>
      </c>
      <c r="L14771">
        <v>6.2830406436153952E-2</v>
      </c>
      <c r="M14771">
        <f t="shared" ca="1" si="230"/>
        <v>1.7472606022419876</v>
      </c>
    </row>
    <row r="14772" spans="1:13" x14ac:dyDescent="0.25">
      <c r="A14772" s="9"/>
      <c r="H14772" s="9"/>
      <c r="J14772">
        <v>20</v>
      </c>
      <c r="K14772">
        <f ca="1">SIMULATION!$D$3*SIMULATION!$D$17/$H14752/(SIMULATION!$D$17-$I14752)*(((EXP(-$I14752*$J14772))/(1-EXP(-SIMULATION!$D$4*$I14752)))-(EXP(-SIMULATION!$D$17*$J14772)/(1-EXP(-SIMULATION!$D$4*SIMULATION!$D$17))))</f>
        <v>1.5560760037503303</v>
      </c>
      <c r="L14772">
        <v>-0.15903240256181606</v>
      </c>
      <c r="M14772">
        <f t="shared" ca="1" si="230"/>
        <v>1.3086094983051257</v>
      </c>
    </row>
    <row r="14773" spans="1:13" x14ac:dyDescent="0.25">
      <c r="A14773" s="9"/>
      <c r="H14773" s="9"/>
      <c r="J14773">
        <v>21</v>
      </c>
      <c r="K14773">
        <f ca="1">SIMULATION!$D$3*SIMULATION!$D$17/$H14752/(SIMULATION!$D$17-$I14752)*(((EXP(-$I14752*$J14773))/(1-EXP(-SIMULATION!$D$4*$I14752)))-(EXP(-SIMULATION!$D$17*$J14773)/(1-EXP(-SIMULATION!$D$4*SIMULATION!$D$17))))</f>
        <v>1.4728134904203318</v>
      </c>
      <c r="L14773">
        <v>-0.24261447777332612</v>
      </c>
      <c r="M14773">
        <f t="shared" ca="1" si="230"/>
        <v>1.1154876145844934</v>
      </c>
    </row>
    <row r="14774" spans="1:13" x14ac:dyDescent="0.25">
      <c r="A14774" s="9"/>
      <c r="H14774" s="9"/>
      <c r="J14774">
        <v>22</v>
      </c>
      <c r="K14774">
        <f ca="1">SIMULATION!$D$3*SIMULATION!$D$17/$H14752/(SIMULATION!$D$17-$I14752)*(((EXP(-$I14752*$J14774))/(1-EXP(-SIMULATION!$D$4*$I14752)))-(EXP(-SIMULATION!$D$17*$J14774)/(1-EXP(-SIMULATION!$D$4*SIMULATION!$D$17))))</f>
        <v>1.3939624162309125</v>
      </c>
      <c r="L14774">
        <v>0.14995487201721125</v>
      </c>
      <c r="M14774">
        <f t="shared" ca="1" si="230"/>
        <v>1.6029938719536216</v>
      </c>
    </row>
    <row r="14775" spans="1:13" x14ac:dyDescent="0.25">
      <c r="A14775" s="9"/>
      <c r="H14775" s="9"/>
      <c r="J14775">
        <v>23</v>
      </c>
      <c r="K14775">
        <f ca="1">SIMULATION!$D$3*SIMULATION!$D$17/$H14752/(SIMULATION!$D$17-$I14752)*(((EXP(-$I14752*$J14775))/(1-EXP(-SIMULATION!$D$4*$I14752)))-(EXP(-SIMULATION!$D$17*$J14775)/(1-EXP(-SIMULATION!$D$4*SIMULATION!$D$17))))</f>
        <v>1.3193048016498448</v>
      </c>
      <c r="L14775">
        <v>0.31388325600486294</v>
      </c>
      <c r="M14775">
        <f t="shared" ca="1" si="230"/>
        <v>1.7334124884545479</v>
      </c>
    </row>
    <row r="14776" spans="1:13" x14ac:dyDescent="0.25">
      <c r="A14776" s="9"/>
      <c r="H14776" s="9"/>
      <c r="J14776">
        <v>24</v>
      </c>
      <c r="K14776">
        <f ca="1">SIMULATION!$D$3*SIMULATION!$D$17/$H14752/(SIMULATION!$D$17-$I14752)*(((EXP(-$I14752*$J14776))/(1-EXP(-SIMULATION!$D$4*$I14752)))-(EXP(-SIMULATION!$D$17*$J14776)/(1-EXP(-SIMULATION!$D$4*SIMULATION!$D$17))))</f>
        <v>1.2486277155431995</v>
      </c>
      <c r="L14776">
        <v>0.36502823898407966</v>
      </c>
      <c r="M14776">
        <f t="shared" ca="1" si="230"/>
        <v>1.7044120916946481</v>
      </c>
    </row>
    <row r="14777" spans="1:13" x14ac:dyDescent="0.25">
      <c r="A14777" s="9">
        <v>592</v>
      </c>
      <c r="B14777" s="2">
        <f ca="1">NORMINV(RAND(),SIMULATION!D7,SIMULATION!D8)</f>
        <v>61.323311586881559</v>
      </c>
      <c r="C14777" s="2">
        <v>2</v>
      </c>
      <c r="D14777" s="2">
        <f ca="1">SIMULATION!$D$11*(1+(SIMULATION!$D$12*LN(1+$C14777)))*(1+(SIMULATION!$D$13*(($B14777/63.5)-1)))</f>
        <v>10.076416619205053</v>
      </c>
      <c r="E14777" s="2">
        <v>-5.7030234004185595E-2</v>
      </c>
      <c r="F14777" s="2">
        <f ca="1">D14777*(1+E14777)</f>
        <v>9.5017562214881242</v>
      </c>
      <c r="G14777" s="2">
        <v>-1.3963755315884674</v>
      </c>
      <c r="H14777" s="9">
        <f>SIMULATION!$D$15*EXP($G$14777)</f>
        <v>54.63542531171781</v>
      </c>
      <c r="I14777" s="2">
        <f ca="1">$F14777/$H14777</f>
        <v>0.1739120024650061</v>
      </c>
      <c r="J14777">
        <v>0</v>
      </c>
      <c r="K14777">
        <f ca="1">SIMULATION!$D$3*SIMULATION!$D$17/$H14777/(SIMULATION!$D$17-$I14777)*(((EXP(-$I14777*$J14777))/(1-EXP(-SIMULATION!$D$4*$I14777)))-(EXP(-SIMULATION!$D$17*$J14777)/(1-EXP(-SIMULATION!$D$4*SIMULATION!$D$17))))</f>
        <v>0.25795196973853746</v>
      </c>
      <c r="L14777">
        <v>-0.29244358467741005</v>
      </c>
      <c r="M14777">
        <f t="shared" ca="1" si="230"/>
        <v>0.18251557103360078</v>
      </c>
    </row>
    <row r="14778" spans="1:13" x14ac:dyDescent="0.25">
      <c r="A14778" s="9"/>
      <c r="H14778" s="9"/>
      <c r="J14778">
        <v>1</v>
      </c>
      <c r="K14778">
        <f ca="1">SIMULATION!$D$3*SIMULATION!$D$17/$H14777/(SIMULATION!$D$17-$I14777)*(((EXP(-$I14777*$J14778))/(1-EXP(-SIMULATION!$D$4*$I14777)))-(EXP(-SIMULATION!$D$17*$J14778)/(1-EXP(-SIMULATION!$D$4*SIMULATION!$D$17))))</f>
        <v>3.5143325066502009</v>
      </c>
      <c r="L14778">
        <v>6.8405975028261942E-2</v>
      </c>
      <c r="M14778">
        <f t="shared" ca="1" si="230"/>
        <v>3.7547338483411239</v>
      </c>
    </row>
    <row r="14779" spans="1:13" x14ac:dyDescent="0.25">
      <c r="A14779" s="9"/>
      <c r="H14779" s="9"/>
      <c r="J14779">
        <v>2</v>
      </c>
      <c r="K14779">
        <f ca="1">SIMULATION!$D$3*SIMULATION!$D$17/$H14777/(SIMULATION!$D$17-$I14777)*(((EXP(-$I14777*$J14779))/(1-EXP(-SIMULATION!$D$4*$I14777)))-(EXP(-SIMULATION!$D$17*$J14779)/(1-EXP(-SIMULATION!$D$4*SIMULATION!$D$17))))</f>
        <v>5.0664972782724824</v>
      </c>
      <c r="L14779">
        <v>-0.25138469914543715</v>
      </c>
      <c r="M14779">
        <f t="shared" ca="1" si="230"/>
        <v>3.7928573842527782</v>
      </c>
    </row>
    <row r="14780" spans="1:13" x14ac:dyDescent="0.25">
      <c r="A14780" s="9"/>
      <c r="H14780" s="9"/>
      <c r="J14780">
        <v>3</v>
      </c>
      <c r="K14780">
        <f ca="1">SIMULATION!$D$3*SIMULATION!$D$17/$H14777/(SIMULATION!$D$17-$I14777)*(((EXP(-$I14777*$J14780))/(1-EXP(-SIMULATION!$D$4*$I14777)))-(EXP(-SIMULATION!$D$17*$J14780)/(1-EXP(-SIMULATION!$D$4*SIMULATION!$D$17))))</f>
        <v>5.6118974296434248</v>
      </c>
      <c r="L14780">
        <v>-0.15419951105469207</v>
      </c>
      <c r="M14780">
        <f t="shared" ca="1" si="230"/>
        <v>4.7465455899033255</v>
      </c>
    </row>
    <row r="14781" spans="1:13" x14ac:dyDescent="0.25">
      <c r="A14781" s="9"/>
      <c r="H14781" s="9"/>
      <c r="J14781">
        <v>4</v>
      </c>
      <c r="K14781">
        <f ca="1">SIMULATION!$D$3*SIMULATION!$D$17/$H14777/(SIMULATION!$D$17-$I14777)*(((EXP(-$I14777*$J14781))/(1-EXP(-SIMULATION!$D$4*$I14777)))-(EXP(-SIMULATION!$D$17*$J14781)/(1-EXP(-SIMULATION!$D$4*SIMULATION!$D$17))))</f>
        <v>5.5838541188981594</v>
      </c>
      <c r="L14781">
        <v>-0.11520011205478201</v>
      </c>
      <c r="M14781">
        <f t="shared" ca="1" si="230"/>
        <v>4.9405934987035351</v>
      </c>
    </row>
    <row r="14782" spans="1:13" x14ac:dyDescent="0.25">
      <c r="A14782" s="9"/>
      <c r="H14782" s="9"/>
      <c r="J14782">
        <v>5</v>
      </c>
      <c r="K14782">
        <f ca="1">SIMULATION!$D$3*SIMULATION!$D$17/$H14777/(SIMULATION!$D$17-$I14777)*(((EXP(-$I14777*$J14782))/(1-EXP(-SIMULATION!$D$4*$I14777)))-(EXP(-SIMULATION!$D$17*$J14782)/(1-EXP(-SIMULATION!$D$4*SIMULATION!$D$17))))</f>
        <v>5.2486021394253042</v>
      </c>
      <c r="L14782">
        <v>-0.17608708834132245</v>
      </c>
      <c r="M14782">
        <f t="shared" ca="1" si="230"/>
        <v>4.3243910708318669</v>
      </c>
    </row>
    <row r="14783" spans="1:13" x14ac:dyDescent="0.25">
      <c r="A14783" s="9"/>
      <c r="H14783" s="9"/>
      <c r="J14783">
        <v>6</v>
      </c>
      <c r="K14783">
        <f ca="1">SIMULATION!$D$3*SIMULATION!$D$17/$H14777/(SIMULATION!$D$17-$I14777)*(((EXP(-$I14777*$J14783))/(1-EXP(-SIMULATION!$D$4*$I14777)))-(EXP(-SIMULATION!$D$17*$J14783)/(1-EXP(-SIMULATION!$D$4*SIMULATION!$D$17))))</f>
        <v>4.7671307083349417</v>
      </c>
      <c r="L14783">
        <v>0.15050700287353327</v>
      </c>
      <c r="M14783">
        <f t="shared" ca="1" si="230"/>
        <v>5.4846172635528179</v>
      </c>
    </row>
    <row r="14784" spans="1:13" x14ac:dyDescent="0.25">
      <c r="A14784" s="9"/>
      <c r="H14784" s="9"/>
      <c r="J14784">
        <v>7</v>
      </c>
      <c r="K14784">
        <f ca="1">SIMULATION!$D$3*SIMULATION!$D$17/$H14777/(SIMULATION!$D$17-$I14777)*(((EXP(-$I14777*$J14784))/(1-EXP(-SIMULATION!$D$4*$I14777)))-(EXP(-SIMULATION!$D$17*$J14784)/(1-EXP(-SIMULATION!$D$4*SIMULATION!$D$17))))</f>
        <v>4.2345208350571024</v>
      </c>
      <c r="L14784">
        <v>-6.4714427503376748E-2</v>
      </c>
      <c r="M14784">
        <f t="shared" ca="1" si="230"/>
        <v>3.9604862434652612</v>
      </c>
    </row>
    <row r="14785" spans="1:13" x14ac:dyDescent="0.25">
      <c r="A14785" s="9"/>
      <c r="H14785" s="9"/>
      <c r="J14785">
        <v>8</v>
      </c>
      <c r="K14785">
        <f ca="1">SIMULATION!$D$3*SIMULATION!$D$17/$H14777/(SIMULATION!$D$17-$I14777)*(((EXP(-$I14777*$J14785))/(1-EXP(-SIMULATION!$D$4*$I14777)))-(EXP(-SIMULATION!$D$17*$J14785)/(1-EXP(-SIMULATION!$D$4*SIMULATION!$D$17))))</f>
        <v>3.7049085175990744</v>
      </c>
      <c r="L14785">
        <v>-0.30816993819538813</v>
      </c>
      <c r="M14785">
        <f t="shared" ca="1" si="230"/>
        <v>2.5631670887110003</v>
      </c>
    </row>
    <row r="14786" spans="1:13" x14ac:dyDescent="0.25">
      <c r="A14786" s="9"/>
      <c r="H14786" s="9"/>
      <c r="J14786">
        <v>9</v>
      </c>
      <c r="K14786">
        <f ca="1">SIMULATION!$D$3*SIMULATION!$D$17/$H14777/(SIMULATION!$D$17-$I14777)*(((EXP(-$I14777*$J14786))/(1-EXP(-SIMULATION!$D$4*$I14777)))-(EXP(-SIMULATION!$D$17*$J14786)/(1-EXP(-SIMULATION!$D$4*SIMULATION!$D$17))))</f>
        <v>3.2072757524273805</v>
      </c>
      <c r="L14786">
        <v>0.12526436725401771</v>
      </c>
      <c r="M14786">
        <f t="shared" ca="1" si="230"/>
        <v>3.6090331201643497</v>
      </c>
    </row>
    <row r="14787" spans="1:13" x14ac:dyDescent="0.25">
      <c r="A14787" s="9"/>
      <c r="H14787" s="9"/>
      <c r="J14787">
        <v>10</v>
      </c>
      <c r="K14787">
        <f ca="1">SIMULATION!$D$3*SIMULATION!$D$17/$H14777/(SIMULATION!$D$17-$I14777)*(((EXP(-$I14777*$J14787))/(1-EXP(-SIMULATION!$D$4*$I14777)))-(EXP(-SIMULATION!$D$17*$J14787)/(1-EXP(-SIMULATION!$D$4*SIMULATION!$D$17))))</f>
        <v>2.755396670223444</v>
      </c>
      <c r="L14787">
        <v>-0.12095433577367022</v>
      </c>
      <c r="M14787">
        <f t="shared" ref="M14787:M14850" ca="1" si="231">$K14787*(1+$L14787)</f>
        <v>2.4221194961835848</v>
      </c>
    </row>
    <row r="14788" spans="1:13" x14ac:dyDescent="0.25">
      <c r="A14788" s="9"/>
      <c r="H14788" s="9"/>
      <c r="J14788">
        <v>11</v>
      </c>
      <c r="K14788">
        <f ca="1">SIMULATION!$D$3*SIMULATION!$D$17/$H14777/(SIMULATION!$D$17-$I14777)*(((EXP(-$I14777*$J14788))/(1-EXP(-SIMULATION!$D$4*$I14777)))-(EXP(-SIMULATION!$D$17*$J14788)/(1-EXP(-SIMULATION!$D$4*SIMULATION!$D$17))))</f>
        <v>2.3540657704807519</v>
      </c>
      <c r="L14788">
        <v>-0.23665871272400929</v>
      </c>
      <c r="M14788">
        <f t="shared" ca="1" si="231"/>
        <v>1.7969555955711241</v>
      </c>
    </row>
    <row r="14789" spans="1:13" x14ac:dyDescent="0.25">
      <c r="A14789" s="9"/>
      <c r="H14789" s="9"/>
      <c r="J14789">
        <v>12</v>
      </c>
      <c r="K14789">
        <f ca="1">SIMULATION!$D$3*SIMULATION!$D$17/$H14777/(SIMULATION!$D$17-$I14777)*(((EXP(-$I14777*$J14789))/(1-EXP(-SIMULATION!$D$4*$I14777)))-(EXP(-SIMULATION!$D$17*$J14789)/(1-EXP(-SIMULATION!$D$4*SIMULATION!$D$17))))</f>
        <v>2.0029668593329308</v>
      </c>
      <c r="L14789">
        <v>-0.45848225324071118</v>
      </c>
      <c r="M14789">
        <f t="shared" ca="1" si="231"/>
        <v>1.0846421004994982</v>
      </c>
    </row>
    <row r="14790" spans="1:13" x14ac:dyDescent="0.25">
      <c r="A14790" s="9"/>
      <c r="H14790" s="9"/>
      <c r="J14790">
        <v>13</v>
      </c>
      <c r="K14790">
        <f ca="1">SIMULATION!$D$3*SIMULATION!$D$17/$H14777/(SIMULATION!$D$17-$I14777)*(((EXP(-$I14777*$J14790))/(1-EXP(-SIMULATION!$D$4*$I14777)))-(EXP(-SIMULATION!$D$17*$J14790)/(1-EXP(-SIMULATION!$D$4*SIMULATION!$D$17))))</f>
        <v>1.6990496099718417</v>
      </c>
      <c r="L14790">
        <v>-0.11769128363151744</v>
      </c>
      <c r="M14790">
        <f t="shared" ca="1" si="231"/>
        <v>1.4990862804206266</v>
      </c>
    </row>
    <row r="14791" spans="1:13" x14ac:dyDescent="0.25">
      <c r="A14791" s="9"/>
      <c r="H14791" s="9"/>
      <c r="J14791">
        <v>14</v>
      </c>
      <c r="K14791">
        <f ca="1">SIMULATION!$D$3*SIMULATION!$D$17/$H14777/(SIMULATION!$D$17-$I14777)*(((EXP(-$I14777*$J14791))/(1-EXP(-SIMULATION!$D$4*$I14777)))-(EXP(-SIMULATION!$D$17*$J14791)/(1-EXP(-SIMULATION!$D$4*SIMULATION!$D$17))))</f>
        <v>1.4379661731067916</v>
      </c>
      <c r="L14791">
        <v>-8.6386740973477469E-2</v>
      </c>
      <c r="M14791">
        <f t="shared" ca="1" si="231"/>
        <v>1.3137449617819927</v>
      </c>
    </row>
    <row r="14792" spans="1:13" x14ac:dyDescent="0.25">
      <c r="A14792" s="9"/>
      <c r="H14792" s="9"/>
      <c r="J14792">
        <v>15</v>
      </c>
      <c r="K14792">
        <f ca="1">SIMULATION!$D$3*SIMULATION!$D$17/$H14777/(SIMULATION!$D$17-$I14777)*(((EXP(-$I14777*$J14792))/(1-EXP(-SIMULATION!$D$4*$I14777)))-(EXP(-SIMULATION!$D$17*$J14792)/(1-EXP(-SIMULATION!$D$4*SIMULATION!$D$17))))</f>
        <v>1.2149192281944514</v>
      </c>
      <c r="L14792">
        <v>-0.20229119968143641</v>
      </c>
      <c r="M14792">
        <f t="shared" ca="1" si="231"/>
        <v>0.96915176000695102</v>
      </c>
    </row>
    <row r="14793" spans="1:13" x14ac:dyDescent="0.25">
      <c r="A14793" s="9"/>
      <c r="H14793" s="9"/>
      <c r="J14793">
        <v>16</v>
      </c>
      <c r="K14793">
        <f ca="1">SIMULATION!$D$3*SIMULATION!$D$17/$H14777/(SIMULATION!$D$17-$I14777)*(((EXP(-$I14777*$J14793))/(1-EXP(-SIMULATION!$D$4*$I14777)))-(EXP(-SIMULATION!$D$17*$J14793)/(1-EXP(-SIMULATION!$D$4*SIMULATION!$D$17))))</f>
        <v>1.0251444548973196</v>
      </c>
      <c r="L14793">
        <v>0.11465220125954223</v>
      </c>
      <c r="M14793">
        <f t="shared" ca="1" si="231"/>
        <v>1.1426795232603109</v>
      </c>
    </row>
    <row r="14794" spans="1:13" x14ac:dyDescent="0.25">
      <c r="A14794" s="9"/>
      <c r="H14794" s="9"/>
      <c r="J14794">
        <v>17</v>
      </c>
      <c r="K14794">
        <f ca="1">SIMULATION!$D$3*SIMULATION!$D$17/$H14777/(SIMULATION!$D$17-$I14777)*(((EXP(-$I14777*$J14794))/(1-EXP(-SIMULATION!$D$4*$I14777)))-(EXP(-SIMULATION!$D$17*$J14794)/(1-EXP(-SIMULATION!$D$4*SIMULATION!$D$17))))</f>
        <v>0.86416846639266509</v>
      </c>
      <c r="L14794">
        <v>5.5012747275552949E-2</v>
      </c>
      <c r="M14794">
        <f t="shared" ca="1" si="231"/>
        <v>0.91170874783782707</v>
      </c>
    </row>
    <row r="14795" spans="1:13" x14ac:dyDescent="0.25">
      <c r="A14795" s="9"/>
      <c r="H14795" s="9"/>
      <c r="J14795">
        <v>18</v>
      </c>
      <c r="K14795">
        <f ca="1">SIMULATION!$D$3*SIMULATION!$D$17/$H14777/(SIMULATION!$D$17-$I14777)*(((EXP(-$I14777*$J14795))/(1-EXP(-SIMULATION!$D$4*$I14777)))-(EXP(-SIMULATION!$D$17*$J14795)/(1-EXP(-SIMULATION!$D$4*SIMULATION!$D$17))))</f>
        <v>0.72793103355825828</v>
      </c>
      <c r="L14795">
        <v>9.9404587160475746E-2</v>
      </c>
      <c r="M14795">
        <f t="shared" ca="1" si="231"/>
        <v>0.80029071743041547</v>
      </c>
    </row>
    <row r="14796" spans="1:13" x14ac:dyDescent="0.25">
      <c r="A14796" s="9"/>
      <c r="H14796" s="9"/>
      <c r="J14796">
        <v>19</v>
      </c>
      <c r="K14796">
        <f ca="1">SIMULATION!$D$3*SIMULATION!$D$17/$H14777/(SIMULATION!$D$17-$I14777)*(((EXP(-$I14777*$J14796))/(1-EXP(-SIMULATION!$D$4*$I14777)))-(EXP(-SIMULATION!$D$17*$J14796)/(1-EXP(-SIMULATION!$D$4*SIMULATION!$D$17))))</f>
        <v>0.61282721800520124</v>
      </c>
      <c r="L14796">
        <v>0.14274329631940699</v>
      </c>
      <c r="M14796">
        <f t="shared" ca="1" si="231"/>
        <v>0.70030419517751552</v>
      </c>
    </row>
    <row r="14797" spans="1:13" x14ac:dyDescent="0.25">
      <c r="A14797" s="9"/>
      <c r="H14797" s="9"/>
      <c r="J14797">
        <v>20</v>
      </c>
      <c r="K14797">
        <f ca="1">SIMULATION!$D$3*SIMULATION!$D$17/$H14777/(SIMULATION!$D$17-$I14777)*(((EXP(-$I14777*$J14797))/(1-EXP(-SIMULATION!$D$4*$I14777)))-(EXP(-SIMULATION!$D$17*$J14797)/(1-EXP(-SIMULATION!$D$4*SIMULATION!$D$17))))</f>
        <v>0.51570395792515444</v>
      </c>
      <c r="L14797">
        <v>0.17568851104004604</v>
      </c>
      <c r="M14797">
        <f t="shared" ca="1" si="231"/>
        <v>0.60630721843048341</v>
      </c>
    </row>
    <row r="14798" spans="1:13" x14ac:dyDescent="0.25">
      <c r="A14798" s="9"/>
      <c r="H14798" s="9"/>
      <c r="J14798">
        <v>21</v>
      </c>
      <c r="K14798">
        <f ca="1">SIMULATION!$D$3*SIMULATION!$D$17/$H14777/(SIMULATION!$D$17-$I14777)*(((EXP(-$I14777*$J14798))/(1-EXP(-SIMULATION!$D$4*$I14777)))-(EXP(-SIMULATION!$D$17*$J14798)/(1-EXP(-SIMULATION!$D$4*SIMULATION!$D$17))))</f>
        <v>0.43383232116012721</v>
      </c>
      <c r="L14798">
        <v>-0.26159907290503365</v>
      </c>
      <c r="M14798">
        <f t="shared" ca="1" si="231"/>
        <v>0.3203421881483991</v>
      </c>
    </row>
    <row r="14799" spans="1:13" x14ac:dyDescent="0.25">
      <c r="A14799" s="9"/>
      <c r="H14799" s="9"/>
      <c r="J14799">
        <v>22</v>
      </c>
      <c r="K14799">
        <f ca="1">SIMULATION!$D$3*SIMULATION!$D$17/$H14777/(SIMULATION!$D$17-$I14777)*(((EXP(-$I14777*$J14799))/(1-EXP(-SIMULATION!$D$4*$I14777)))-(EXP(-SIMULATION!$D$17*$J14799)/(1-EXP(-SIMULATION!$D$4*SIMULATION!$D$17))))</f>
        <v>0.3648682452086503</v>
      </c>
      <c r="L14799">
        <v>0.10396840062924217</v>
      </c>
      <c r="M14799">
        <f t="shared" ca="1" si="231"/>
        <v>0.40280301310339184</v>
      </c>
    </row>
    <row r="14800" spans="1:13" x14ac:dyDescent="0.25">
      <c r="A14800" s="9"/>
      <c r="H14800" s="9"/>
      <c r="J14800">
        <v>23</v>
      </c>
      <c r="K14800">
        <f ca="1">SIMULATION!$D$3*SIMULATION!$D$17/$H14777/(SIMULATION!$D$17-$I14777)*(((EXP(-$I14777*$J14800))/(1-EXP(-SIMULATION!$D$4*$I14777)))-(EXP(-SIMULATION!$D$17*$J14800)/(1-EXP(-SIMULATION!$D$4*SIMULATION!$D$17))))</f>
        <v>0.30680932806985733</v>
      </c>
      <c r="L14800">
        <v>5.693687221238266E-2</v>
      </c>
      <c r="M14800">
        <f t="shared" ca="1" si="231"/>
        <v>0.32427809157573778</v>
      </c>
    </row>
    <row r="14801" spans="1:13" x14ac:dyDescent="0.25">
      <c r="A14801" s="9"/>
      <c r="H14801" s="9"/>
      <c r="J14801">
        <v>24</v>
      </c>
      <c r="K14801">
        <f ca="1">SIMULATION!$D$3*SIMULATION!$D$17/$H14777/(SIMULATION!$D$17-$I14777)*(((EXP(-$I14777*$J14801))/(1-EXP(-SIMULATION!$D$4*$I14777)))-(EXP(-SIMULATION!$D$17*$J14801)/(1-EXP(-SIMULATION!$D$4*SIMULATION!$D$17))))</f>
        <v>0.25795196973853735</v>
      </c>
      <c r="L14801">
        <v>9.0095691669841479E-2</v>
      </c>
      <c r="M14801">
        <f t="shared" ca="1" si="231"/>
        <v>0.28119233086972889</v>
      </c>
    </row>
    <row r="14802" spans="1:13" x14ac:dyDescent="0.25">
      <c r="A14802" s="9">
        <v>593</v>
      </c>
      <c r="B14802" s="2">
        <f ca="1">NORMINV(RAND(),SIMULATION!D7,SIMULATION!D8)</f>
        <v>60.185943130348932</v>
      </c>
      <c r="C14802" s="2">
        <v>2</v>
      </c>
      <c r="D14802" s="2">
        <f ca="1">SIMULATION!$D$11*(1+(SIMULATION!$D$12*LN(1+$C14802)))*(1+(SIMULATION!$D$13*(($B14802/63.5)-1)))</f>
        <v>9.9919536617836489</v>
      </c>
      <c r="E14802" s="2">
        <v>0.10499572292918342</v>
      </c>
      <c r="F14802" s="2">
        <f ca="1">D14802*(1+E14802)</f>
        <v>11.041066059977524</v>
      </c>
      <c r="G14802" s="2">
        <v>0.15589119164763024</v>
      </c>
      <c r="H14802" s="9">
        <f>SIMULATION!$D$15*EXP($G$14802)</f>
        <v>257.99732349831771</v>
      </c>
      <c r="I14802" s="2">
        <f ca="1">$F14802/$H14802</f>
        <v>4.2795273649610235E-2</v>
      </c>
      <c r="J14802">
        <v>0</v>
      </c>
      <c r="K14802">
        <f ca="1">SIMULATION!$D$3*SIMULATION!$D$17/$H14802/(SIMULATION!$D$17-$I14802)*(((EXP(-$I14802*$J14802))/(1-EXP(-SIMULATION!$D$4*$I14802)))-(EXP(-SIMULATION!$D$17*$J14802)/(1-EXP(-SIMULATION!$D$4*SIMULATION!$D$17))))</f>
        <v>1.3154739011884162</v>
      </c>
      <c r="L14802">
        <v>-0.31773774748823813</v>
      </c>
      <c r="M14802">
        <f t="shared" ca="1" si="231"/>
        <v>0.89749818694524375</v>
      </c>
    </row>
    <row r="14803" spans="1:13" x14ac:dyDescent="0.25">
      <c r="A14803" s="9"/>
      <c r="H14803" s="9"/>
      <c r="J14803">
        <v>1</v>
      </c>
      <c r="K14803">
        <f ca="1">SIMULATION!$D$3*SIMULATION!$D$17/$H14802/(SIMULATION!$D$17-$I14802)*(((EXP(-$I14802*$J14803))/(1-EXP(-SIMULATION!$D$4*$I14802)))-(EXP(-SIMULATION!$D$17*$J14803)/(1-EXP(-SIMULATION!$D$4*SIMULATION!$D$17))))</f>
        <v>2.0087373094234691</v>
      </c>
      <c r="L14803">
        <v>-0.26565882929061135</v>
      </c>
      <c r="M14803">
        <f t="shared" ca="1" si="231"/>
        <v>1.4750985074496576</v>
      </c>
    </row>
    <row r="14804" spans="1:13" x14ac:dyDescent="0.25">
      <c r="A14804" s="9"/>
      <c r="H14804" s="9"/>
      <c r="J14804">
        <v>2</v>
      </c>
      <c r="K14804">
        <f ca="1">SIMULATION!$D$3*SIMULATION!$D$17/$H14802/(SIMULATION!$D$17-$I14802)*(((EXP(-$I14802*$J14804))/(1-EXP(-SIMULATION!$D$4*$I14802)))-(EXP(-SIMULATION!$D$17*$J14804)/(1-EXP(-SIMULATION!$D$4*SIMULATION!$D$17))))</f>
        <v>2.4041611849728497</v>
      </c>
      <c r="L14804">
        <v>-0.31032042140581373</v>
      </c>
      <c r="M14804">
        <f t="shared" ca="1" si="231"/>
        <v>1.6581008729245745</v>
      </c>
    </row>
    <row r="14805" spans="1:13" x14ac:dyDescent="0.25">
      <c r="A14805" s="9"/>
      <c r="H14805" s="9"/>
      <c r="J14805">
        <v>3</v>
      </c>
      <c r="K14805">
        <f ca="1">SIMULATION!$D$3*SIMULATION!$D$17/$H14802/(SIMULATION!$D$17-$I14802)*(((EXP(-$I14802*$J14805))/(1-EXP(-SIMULATION!$D$4*$I14802)))-(EXP(-SIMULATION!$D$17*$J14805)/(1-EXP(-SIMULATION!$D$4*SIMULATION!$D$17))))</f>
        <v>2.6107681248977994</v>
      </c>
      <c r="L14805">
        <v>0.36064750755958463</v>
      </c>
      <c r="M14805">
        <f t="shared" ca="1" si="231"/>
        <v>3.5523351419582014</v>
      </c>
    </row>
    <row r="14806" spans="1:13" x14ac:dyDescent="0.25">
      <c r="A14806" s="9"/>
      <c r="H14806" s="9"/>
      <c r="J14806">
        <v>4</v>
      </c>
      <c r="K14806">
        <f ca="1">SIMULATION!$D$3*SIMULATION!$D$17/$H14802/(SIMULATION!$D$17-$I14802)*(((EXP(-$I14802*$J14806))/(1-EXP(-SIMULATION!$D$4*$I14802)))-(EXP(-SIMULATION!$D$17*$J14806)/(1-EXP(-SIMULATION!$D$4*SIMULATION!$D$17))))</f>
        <v>2.6983367495767165</v>
      </c>
      <c r="L14806">
        <v>0.21405287213919513</v>
      </c>
      <c r="M14806">
        <f t="shared" ca="1" si="231"/>
        <v>3.2759234808223532</v>
      </c>
    </row>
    <row r="14807" spans="1:13" x14ac:dyDescent="0.25">
      <c r="A14807" s="9"/>
      <c r="H14807" s="9"/>
      <c r="J14807">
        <v>5</v>
      </c>
      <c r="K14807">
        <f ca="1">SIMULATION!$D$3*SIMULATION!$D$17/$H14802/(SIMULATION!$D$17-$I14802)*(((EXP(-$I14802*$J14807))/(1-EXP(-SIMULATION!$D$4*$I14802)))-(EXP(-SIMULATION!$D$17*$J14807)/(1-EXP(-SIMULATION!$D$4*SIMULATION!$D$17))))</f>
        <v>2.7115007768975281</v>
      </c>
      <c r="L14807">
        <v>0.61348150105670995</v>
      </c>
      <c r="M14807">
        <f t="shared" ca="1" si="231"/>
        <v>4.3749563436250591</v>
      </c>
    </row>
    <row r="14808" spans="1:13" x14ac:dyDescent="0.25">
      <c r="A14808" s="9"/>
      <c r="H14808" s="9"/>
      <c r="J14808">
        <v>6</v>
      </c>
      <c r="K14808">
        <f ca="1">SIMULATION!$D$3*SIMULATION!$D$17/$H14802/(SIMULATION!$D$17-$I14802)*(((EXP(-$I14802*$J14808))/(1-EXP(-SIMULATION!$D$4*$I14802)))-(EXP(-SIMULATION!$D$17*$J14808)/(1-EXP(-SIMULATION!$D$4*SIMULATION!$D$17))))</f>
        <v>2.6787839008566459</v>
      </c>
      <c r="L14808">
        <v>3.5103878277393245E-2</v>
      </c>
      <c r="M14808">
        <f t="shared" ca="1" si="231"/>
        <v>2.7728196048437579</v>
      </c>
    </row>
    <row r="14809" spans="1:13" x14ac:dyDescent="0.25">
      <c r="A14809" s="9"/>
      <c r="H14809" s="9"/>
      <c r="J14809">
        <v>7</v>
      </c>
      <c r="K14809">
        <f ca="1">SIMULATION!$D$3*SIMULATION!$D$17/$H14802/(SIMULATION!$D$17-$I14802)*(((EXP(-$I14802*$J14809))/(1-EXP(-SIMULATION!$D$4*$I14802)))-(EXP(-SIMULATION!$D$17*$J14809)/(1-EXP(-SIMULATION!$D$4*SIMULATION!$D$17))))</f>
        <v>2.6183894169842525</v>
      </c>
      <c r="L14809">
        <v>-0.18125905784911109</v>
      </c>
      <c r="M14809">
        <f t="shared" ca="1" si="231"/>
        <v>2.1437826181796034</v>
      </c>
    </row>
    <row r="14810" spans="1:13" x14ac:dyDescent="0.25">
      <c r="A14810" s="9"/>
      <c r="H14810" s="9"/>
      <c r="J14810">
        <v>8</v>
      </c>
      <c r="K14810">
        <f ca="1">SIMULATION!$D$3*SIMULATION!$D$17/$H14802/(SIMULATION!$D$17-$I14802)*(((EXP(-$I14802*$J14810))/(1-EXP(-SIMULATION!$D$4*$I14802)))-(EXP(-SIMULATION!$D$17*$J14810)/(1-EXP(-SIMULATION!$D$4*SIMULATION!$D$17))))</f>
        <v>2.5419102167912384</v>
      </c>
      <c r="L14810">
        <v>-0.29544832491442558</v>
      </c>
      <c r="M14810">
        <f t="shared" ca="1" si="231"/>
        <v>1.7909071011574027</v>
      </c>
    </row>
    <row r="14811" spans="1:13" x14ac:dyDescent="0.25">
      <c r="A14811" s="9"/>
      <c r="H14811" s="9"/>
      <c r="J14811">
        <v>9</v>
      </c>
      <c r="K14811">
        <f ca="1">SIMULATION!$D$3*SIMULATION!$D$17/$H14802/(SIMULATION!$D$17-$I14802)*(((EXP(-$I14802*$J14811))/(1-EXP(-SIMULATION!$D$4*$I14802)))-(EXP(-SIMULATION!$D$17*$J14811)/(1-EXP(-SIMULATION!$D$4*SIMULATION!$D$17))))</f>
        <v>2.4567061099843159</v>
      </c>
      <c r="L14811">
        <v>0.38457442701935413</v>
      </c>
      <c r="M14811">
        <f t="shared" ca="1" si="231"/>
        <v>3.4014924545864806</v>
      </c>
    </row>
    <row r="14812" spans="1:13" x14ac:dyDescent="0.25">
      <c r="A14812" s="9"/>
      <c r="H14812" s="9"/>
      <c r="J14812">
        <v>10</v>
      </c>
      <c r="K14812">
        <f ca="1">SIMULATION!$D$3*SIMULATION!$D$17/$H14802/(SIMULATION!$D$17-$I14802)*(((EXP(-$I14802*$J14812))/(1-EXP(-SIMULATION!$D$4*$I14802)))-(EXP(-SIMULATION!$D$17*$J14812)/(1-EXP(-SIMULATION!$D$4*SIMULATION!$D$17))))</f>
        <v>2.3674271435049645</v>
      </c>
      <c r="L14812">
        <v>0.50702156230318662</v>
      </c>
      <c r="M14812">
        <f t="shared" ca="1" si="231"/>
        <v>3.5677637524438222</v>
      </c>
    </row>
    <row r="14813" spans="1:13" x14ac:dyDescent="0.25">
      <c r="A14813" s="9"/>
      <c r="H14813" s="9"/>
      <c r="J14813">
        <v>11</v>
      </c>
      <c r="K14813">
        <f ca="1">SIMULATION!$D$3*SIMULATION!$D$17/$H14802/(SIMULATION!$D$17-$I14802)*(((EXP(-$I14802*$J14813))/(1-EXP(-SIMULATION!$D$4*$I14802)))-(EXP(-SIMULATION!$D$17*$J14813)/(1-EXP(-SIMULATION!$D$4*SIMULATION!$D$17))))</f>
        <v>2.2769896599110759</v>
      </c>
      <c r="L14813">
        <v>8.5985447749192853E-2</v>
      </c>
      <c r="M14813">
        <f t="shared" ca="1" si="231"/>
        <v>2.472777635338812</v>
      </c>
    </row>
    <row r="14814" spans="1:13" x14ac:dyDescent="0.25">
      <c r="A14814" s="9"/>
      <c r="H14814" s="9"/>
      <c r="J14814">
        <v>12</v>
      </c>
      <c r="K14814">
        <f ca="1">SIMULATION!$D$3*SIMULATION!$D$17/$H14802/(SIMULATION!$D$17-$I14802)*(((EXP(-$I14802*$J14814))/(1-EXP(-SIMULATION!$D$4*$I14802)))-(EXP(-SIMULATION!$D$17*$J14814)/(1-EXP(-SIMULATION!$D$4*SIMULATION!$D$17))))</f>
        <v>2.1872016629314639</v>
      </c>
      <c r="L14814">
        <v>-4.0928338095846423E-2</v>
      </c>
      <c r="M14814">
        <f t="shared" ca="1" si="231"/>
        <v>2.0976831337872075</v>
      </c>
    </row>
    <row r="14815" spans="1:13" x14ac:dyDescent="0.25">
      <c r="A14815" s="9"/>
      <c r="H14815" s="9"/>
      <c r="J14815">
        <v>13</v>
      </c>
      <c r="K14815">
        <f ca="1">SIMULATION!$D$3*SIMULATION!$D$17/$H14802/(SIMULATION!$D$17-$I14802)*(((EXP(-$I14802*$J14815))/(1-EXP(-SIMULATION!$D$4*$I14802)))-(EXP(-SIMULATION!$D$17*$J14815)/(1-EXP(-SIMULATION!$D$4*SIMULATION!$D$17))))</f>
        <v>2.0991634554175467</v>
      </c>
      <c r="L14815">
        <v>-0.40821390299033838</v>
      </c>
      <c r="M14815">
        <f t="shared" ca="1" si="231"/>
        <v>1.2422557482668646</v>
      </c>
    </row>
    <row r="14816" spans="1:13" x14ac:dyDescent="0.25">
      <c r="A14816" s="9"/>
      <c r="H14816" s="9"/>
      <c r="J14816">
        <v>14</v>
      </c>
      <c r="K14816">
        <f ca="1">SIMULATION!$D$3*SIMULATION!$D$17/$H14802/(SIMULATION!$D$17-$I14802)*(((EXP(-$I14802*$J14816))/(1-EXP(-SIMULATION!$D$4*$I14802)))-(EXP(-SIMULATION!$D$17*$J14816)/(1-EXP(-SIMULATION!$D$4*SIMULATION!$D$17))))</f>
        <v>2.0135242710616992</v>
      </c>
      <c r="L14816">
        <v>8.4795909518228407E-2</v>
      </c>
      <c r="M14816">
        <f t="shared" ca="1" si="231"/>
        <v>2.184262892963404</v>
      </c>
    </row>
    <row r="14817" spans="1:13" x14ac:dyDescent="0.25">
      <c r="A14817" s="9"/>
      <c r="H14817" s="9"/>
      <c r="J14817">
        <v>15</v>
      </c>
      <c r="K14817">
        <f ca="1">SIMULATION!$D$3*SIMULATION!$D$17/$H14802/(SIMULATION!$D$17-$I14802)*(((EXP(-$I14802*$J14817))/(1-EXP(-SIMULATION!$D$4*$I14802)))-(EXP(-SIMULATION!$D$17*$J14817)/(1-EXP(-SIMULATION!$D$4*SIMULATION!$D$17))))</f>
        <v>1.9306466278997949</v>
      </c>
      <c r="L14817">
        <v>6.5639630952087857E-2</v>
      </c>
      <c r="M14817">
        <f t="shared" ca="1" si="231"/>
        <v>2.0573735600540304</v>
      </c>
    </row>
    <row r="14818" spans="1:13" x14ac:dyDescent="0.25">
      <c r="A14818" s="9"/>
      <c r="H14818" s="9"/>
      <c r="J14818">
        <v>16</v>
      </c>
      <c r="K14818">
        <f ca="1">SIMULATION!$D$3*SIMULATION!$D$17/$H14802/(SIMULATION!$D$17-$I14802)*(((EXP(-$I14802*$J14818))/(1-EXP(-SIMULATION!$D$4*$I14802)))-(EXP(-SIMULATION!$D$17*$J14818)/(1-EXP(-SIMULATION!$D$4*SIMULATION!$D$17))))</f>
        <v>1.8507115519798745</v>
      </c>
      <c r="L14818">
        <v>0.55211774912629474</v>
      </c>
      <c r="M14818">
        <f t="shared" ca="1" si="231"/>
        <v>2.8725222483410344</v>
      </c>
    </row>
    <row r="14819" spans="1:13" x14ac:dyDescent="0.25">
      <c r="A14819" s="9"/>
      <c r="H14819" s="9"/>
      <c r="J14819">
        <v>17</v>
      </c>
      <c r="K14819">
        <f ca="1">SIMULATION!$D$3*SIMULATION!$D$17/$H14802/(SIMULATION!$D$17-$I14802)*(((EXP(-$I14802*$J14819))/(1-EXP(-SIMULATION!$D$4*$I14802)))-(EXP(-SIMULATION!$D$17*$J14819)/(1-EXP(-SIMULATION!$D$4*SIMULATION!$D$17))))</f>
        <v>1.7737859133052021</v>
      </c>
      <c r="L14819">
        <v>-0.10206448944564715</v>
      </c>
      <c r="M14819">
        <f t="shared" ca="1" si="231"/>
        <v>1.5927453596778256</v>
      </c>
    </row>
    <row r="14820" spans="1:13" x14ac:dyDescent="0.25">
      <c r="A14820" s="9"/>
      <c r="H14820" s="9"/>
      <c r="J14820">
        <v>18</v>
      </c>
      <c r="K14820">
        <f ca="1">SIMULATION!$D$3*SIMULATION!$D$17/$H14802/(SIMULATION!$D$17-$I14802)*(((EXP(-$I14802*$J14820))/(1-EXP(-SIMULATION!$D$4*$I14802)))-(EXP(-SIMULATION!$D$17*$J14820)/(1-EXP(-SIMULATION!$D$4*SIMULATION!$D$17))))</f>
        <v>1.6998654863382914</v>
      </c>
      <c r="L14820">
        <v>-0.12525943695444638</v>
      </c>
      <c r="M14820">
        <f t="shared" ca="1" si="231"/>
        <v>1.4869412926212608</v>
      </c>
    </row>
    <row r="14821" spans="1:13" x14ac:dyDescent="0.25">
      <c r="A14821" s="9"/>
      <c r="H14821" s="9"/>
      <c r="J14821">
        <v>19</v>
      </c>
      <c r="K14821">
        <f ca="1">SIMULATION!$D$3*SIMULATION!$D$17/$H14802/(SIMULATION!$D$17-$I14802)*(((EXP(-$I14802*$J14821))/(1-EXP(-SIMULATION!$D$4*$I14802)))-(EXP(-SIMULATION!$D$17*$J14821)/(1-EXP(-SIMULATION!$D$4*SIMULATION!$D$17))))</f>
        <v>1.6289024579847422</v>
      </c>
      <c r="L14821">
        <v>-0.46907623300014362</v>
      </c>
      <c r="M14821">
        <f t="shared" ca="1" si="231"/>
        <v>0.86482302906858455</v>
      </c>
    </row>
    <row r="14822" spans="1:13" x14ac:dyDescent="0.25">
      <c r="A14822" s="9"/>
      <c r="H14822" s="9"/>
      <c r="J14822">
        <v>20</v>
      </c>
      <c r="K14822">
        <f ca="1">SIMULATION!$D$3*SIMULATION!$D$17/$H14802/(SIMULATION!$D$17-$I14802)*(((EXP(-$I14802*$J14822))/(1-EXP(-SIMULATION!$D$4*$I14802)))-(EXP(-SIMULATION!$D$17*$J14822)/(1-EXP(-SIMULATION!$D$4*SIMULATION!$D$17))))</f>
        <v>1.5608229727570671</v>
      </c>
      <c r="L14822">
        <v>-0.24037106793788052</v>
      </c>
      <c r="M14822">
        <f t="shared" ca="1" si="231"/>
        <v>1.1856462879334735</v>
      </c>
    </row>
    <row r="14823" spans="1:13" x14ac:dyDescent="0.25">
      <c r="A14823" s="9"/>
      <c r="H14823" s="9"/>
      <c r="J14823">
        <v>21</v>
      </c>
      <c r="K14823">
        <f ca="1">SIMULATION!$D$3*SIMULATION!$D$17/$H14802/(SIMULATION!$D$17-$I14802)*(((EXP(-$I14802*$J14823))/(1-EXP(-SIMULATION!$D$4*$I14802)))-(EXP(-SIMULATION!$D$17*$J14823)/(1-EXP(-SIMULATION!$D$4*SIMULATION!$D$17))))</f>
        <v>1.4955382969827669</v>
      </c>
      <c r="L14823">
        <v>-0.16949718512308076</v>
      </c>
      <c r="M14823">
        <f t="shared" ca="1" si="231"/>
        <v>1.242048765400422</v>
      </c>
    </row>
    <row r="14824" spans="1:13" x14ac:dyDescent="0.25">
      <c r="A14824" s="9"/>
      <c r="H14824" s="9"/>
      <c r="J14824">
        <v>22</v>
      </c>
      <c r="K14824">
        <f ca="1">SIMULATION!$D$3*SIMULATION!$D$17/$H14802/(SIMULATION!$D$17-$I14802)*(((EXP(-$I14802*$J14824))/(1-EXP(-SIMULATION!$D$4*$I14802)))-(EXP(-SIMULATION!$D$17*$J14824)/(1-EXP(-SIMULATION!$D$4*SIMULATION!$D$17))))</f>
        <v>1.4329518972572068</v>
      </c>
      <c r="L14824">
        <v>-0.26743042186057941</v>
      </c>
      <c r="M14824">
        <f t="shared" ca="1" si="231"/>
        <v>1.0497369668677943</v>
      </c>
    </row>
    <row r="14825" spans="1:13" x14ac:dyDescent="0.25">
      <c r="A14825" s="9"/>
      <c r="H14825" s="9"/>
      <c r="J14825">
        <v>23</v>
      </c>
      <c r="K14825">
        <f ca="1">SIMULATION!$D$3*SIMULATION!$D$17/$H14802/(SIMULATION!$D$17-$I14802)*(((EXP(-$I14802*$J14825))/(1-EXP(-SIMULATION!$D$4*$I14802)))-(EXP(-SIMULATION!$D$17*$J14825)/(1-EXP(-SIMULATION!$D$4*SIMULATION!$D$17))))</f>
        <v>1.3729639038226193</v>
      </c>
      <c r="L14825">
        <v>-0.54503868181475312</v>
      </c>
      <c r="M14825">
        <f t="shared" ca="1" si="231"/>
        <v>0.62464546750390137</v>
      </c>
    </row>
    <row r="14826" spans="1:13" x14ac:dyDescent="0.25">
      <c r="A14826" s="9"/>
      <c r="H14826" s="9"/>
      <c r="J14826">
        <v>24</v>
      </c>
      <c r="K14826">
        <f ca="1">SIMULATION!$D$3*SIMULATION!$D$17/$H14802/(SIMULATION!$D$17-$I14802)*(((EXP(-$I14802*$J14826))/(1-EXP(-SIMULATION!$D$4*$I14802)))-(EXP(-SIMULATION!$D$17*$J14826)/(1-EXP(-SIMULATION!$D$4*SIMULATION!$D$17))))</f>
        <v>1.315473901188416</v>
      </c>
      <c r="L14826">
        <v>0.67920372163723453</v>
      </c>
      <c r="M14826">
        <f t="shared" ca="1" si="231"/>
        <v>2.2089486705922399</v>
      </c>
    </row>
    <row r="14827" spans="1:13" x14ac:dyDescent="0.25">
      <c r="A14827" s="9">
        <v>594</v>
      </c>
      <c r="B14827" s="2">
        <f ca="1">NORMINV(RAND(),SIMULATION!D7,SIMULATION!D8)</f>
        <v>61.178328442932582</v>
      </c>
      <c r="C14827" s="2">
        <v>2</v>
      </c>
      <c r="D14827" s="2">
        <f ca="1">SIMULATION!$D$11*(1+(SIMULATION!$D$12*LN(1+$C14827)))*(1+(SIMULATION!$D$13*(($B14827/63.5)-1)))</f>
        <v>10.065649919070326</v>
      </c>
      <c r="E14827" s="2">
        <v>-0.26197684191260734</v>
      </c>
      <c r="F14827" s="2">
        <f ca="1">D14827*(1+E14827)</f>
        <v>7.4286827414743897</v>
      </c>
      <c r="G14827" s="2">
        <v>-0.41198501860450759</v>
      </c>
      <c r="H14827" s="9">
        <f>SIMULATION!$D$15*EXP($G$14827)</f>
        <v>146.21424836123538</v>
      </c>
      <c r="I14827" s="2">
        <f ca="1">$F14827/$H14827</f>
        <v>5.0806831924623139E-2</v>
      </c>
      <c r="J14827">
        <v>0</v>
      </c>
      <c r="K14827">
        <f ca="1">SIMULATION!$D$3*SIMULATION!$D$17/$H14827/(SIMULATION!$D$17-$I14827)*(((EXP(-$I14827*$J14827))/(1-EXP(-SIMULATION!$D$4*$I14827)))-(EXP(-SIMULATION!$D$17*$J14827)/(1-EXP(-SIMULATION!$D$4*SIMULATION!$D$17))))</f>
        <v>1.7803504640137537</v>
      </c>
      <c r="L14827">
        <v>0.34229037312125393</v>
      </c>
      <c r="M14827">
        <f t="shared" ca="1" si="231"/>
        <v>2.389747288627619</v>
      </c>
    </row>
    <row r="14828" spans="1:13" x14ac:dyDescent="0.25">
      <c r="A14828" s="9"/>
      <c r="H14828" s="9"/>
      <c r="J14828">
        <v>1</v>
      </c>
      <c r="K14828">
        <f ca="1">SIMULATION!$D$3*SIMULATION!$D$17/$H14827/(SIMULATION!$D$17-$I14827)*(((EXP(-$I14827*$J14828))/(1-EXP(-SIMULATION!$D$4*$I14827)))-(EXP(-SIMULATION!$D$17*$J14828)/(1-EXP(-SIMULATION!$D$4*SIMULATION!$D$17))))</f>
        <v>3.0070419674816766</v>
      </c>
      <c r="L14828">
        <v>-2.825034153482358E-2</v>
      </c>
      <c r="M14828">
        <f t="shared" ca="1" si="231"/>
        <v>2.9220920048907715</v>
      </c>
    </row>
    <row r="14829" spans="1:13" x14ac:dyDescent="0.25">
      <c r="A14829" s="9"/>
      <c r="H14829" s="9"/>
      <c r="J14829">
        <v>2</v>
      </c>
      <c r="K14829">
        <f ca="1">SIMULATION!$D$3*SIMULATION!$D$17/$H14827/(SIMULATION!$D$17-$I14827)*(((EXP(-$I14827*$J14829))/(1-EXP(-SIMULATION!$D$4*$I14827)))-(EXP(-SIMULATION!$D$17*$J14829)/(1-EXP(-SIMULATION!$D$4*SIMULATION!$D$17))))</f>
        <v>3.7006907848011639</v>
      </c>
      <c r="L14829">
        <v>0.35505327222750638</v>
      </c>
      <c r="M14829">
        <f t="shared" ca="1" si="231"/>
        <v>5.0146331574469958</v>
      </c>
    </row>
    <row r="14830" spans="1:13" x14ac:dyDescent="0.25">
      <c r="A14830" s="9"/>
      <c r="H14830" s="9"/>
      <c r="J14830">
        <v>3</v>
      </c>
      <c r="K14830">
        <f ca="1">SIMULATION!$D$3*SIMULATION!$D$17/$H14827/(SIMULATION!$D$17-$I14827)*(((EXP(-$I14827*$J14830))/(1-EXP(-SIMULATION!$D$4*$I14827)))-(EXP(-SIMULATION!$D$17*$J14830)/(1-EXP(-SIMULATION!$D$4*SIMULATION!$D$17))))</f>
        <v>4.05733241973285</v>
      </c>
      <c r="L14830">
        <v>-0.11353608863668171</v>
      </c>
      <c r="M14830">
        <f t="shared" ca="1" si="231"/>
        <v>3.5966787664975786</v>
      </c>
    </row>
    <row r="14831" spans="1:13" x14ac:dyDescent="0.25">
      <c r="A14831" s="9"/>
      <c r="H14831" s="9"/>
      <c r="J14831">
        <v>4</v>
      </c>
      <c r="K14831">
        <f ca="1">SIMULATION!$D$3*SIMULATION!$D$17/$H14827/(SIMULATION!$D$17-$I14827)*(((EXP(-$I14827*$J14831))/(1-EXP(-SIMULATION!$D$4*$I14827)))-(EXP(-SIMULATION!$D$17*$J14831)/(1-EXP(-SIMULATION!$D$4*SIMULATION!$D$17))))</f>
        <v>4.2023643233849644</v>
      </c>
      <c r="L14831">
        <v>-0.26775731297358313</v>
      </c>
      <c r="M14831">
        <f t="shared" ca="1" si="231"/>
        <v>3.0771505440193567</v>
      </c>
    </row>
    <row r="14832" spans="1:13" x14ac:dyDescent="0.25">
      <c r="A14832" s="9"/>
      <c r="H14832" s="9"/>
      <c r="J14832">
        <v>5</v>
      </c>
      <c r="K14832">
        <f ca="1">SIMULATION!$D$3*SIMULATION!$D$17/$H14827/(SIMULATION!$D$17-$I14827)*(((EXP(-$I14827*$J14832))/(1-EXP(-SIMULATION!$D$4*$I14827)))-(EXP(-SIMULATION!$D$17*$J14832)/(1-EXP(-SIMULATION!$D$4*SIMULATION!$D$17))))</f>
        <v>4.2159286059818921</v>
      </c>
      <c r="L14832">
        <v>0.45314465195860165</v>
      </c>
      <c r="M14832">
        <f t="shared" ca="1" si="231"/>
        <v>6.1263541068218696</v>
      </c>
    </row>
    <row r="14833" spans="1:13" x14ac:dyDescent="0.25">
      <c r="A14833" s="9"/>
      <c r="H14833" s="9"/>
      <c r="J14833">
        <v>6</v>
      </c>
      <c r="K14833">
        <f ca="1">SIMULATION!$D$3*SIMULATION!$D$17/$H14827/(SIMULATION!$D$17-$I14827)*(((EXP(-$I14827*$J14833))/(1-EXP(-SIMULATION!$D$4*$I14827)))-(EXP(-SIMULATION!$D$17*$J14833)/(1-EXP(-SIMULATION!$D$4*SIMULATION!$D$17))))</f>
        <v>4.1491773380484567</v>
      </c>
      <c r="L14833">
        <v>0.18788357113148135</v>
      </c>
      <c r="M14833">
        <f t="shared" ca="1" si="231"/>
        <v>4.9287395935788147</v>
      </c>
    </row>
    <row r="14834" spans="1:13" x14ac:dyDescent="0.25">
      <c r="A14834" s="9"/>
      <c r="H14834" s="9"/>
      <c r="J14834">
        <v>7</v>
      </c>
      <c r="K14834">
        <f ca="1">SIMULATION!$D$3*SIMULATION!$D$17/$H14827/(SIMULATION!$D$17-$I14827)*(((EXP(-$I14827*$J14834))/(1-EXP(-SIMULATION!$D$4*$I14827)))-(EXP(-SIMULATION!$D$17*$J14834)/(1-EXP(-SIMULATION!$D$4*SIMULATION!$D$17))))</f>
        <v>4.0346952211353013</v>
      </c>
      <c r="L14834">
        <v>-0.41429194817333276</v>
      </c>
      <c r="M14834">
        <f t="shared" ca="1" si="231"/>
        <v>2.3631534776855219</v>
      </c>
    </row>
    <row r="14835" spans="1:13" x14ac:dyDescent="0.25">
      <c r="A14835" s="9"/>
      <c r="H14835" s="9"/>
      <c r="J14835">
        <v>8</v>
      </c>
      <c r="K14835">
        <f ca="1">SIMULATION!$D$3*SIMULATION!$D$17/$H14827/(SIMULATION!$D$17-$I14827)*(((EXP(-$I14827*$J14835))/(1-EXP(-SIMULATION!$D$4*$I14827)))-(EXP(-SIMULATION!$D$17*$J14835)/(1-EXP(-SIMULATION!$D$4*SIMULATION!$D$17))))</f>
        <v>3.893178185322276</v>
      </c>
      <c r="L14835">
        <v>-7.0964547667350455E-2</v>
      </c>
      <c r="M14835">
        <f t="shared" ca="1" si="231"/>
        <v>3.6169005564124843</v>
      </c>
    </row>
    <row r="14836" spans="1:13" x14ac:dyDescent="0.25">
      <c r="A14836" s="9"/>
      <c r="H14836" s="9"/>
      <c r="J14836">
        <v>9</v>
      </c>
      <c r="K14836">
        <f ca="1">SIMULATION!$D$3*SIMULATION!$D$17/$H14827/(SIMULATION!$D$17-$I14827)*(((EXP(-$I14827*$J14836))/(1-EXP(-SIMULATION!$D$4*$I14827)))-(EXP(-SIMULATION!$D$17*$J14836)/(1-EXP(-SIMULATION!$D$4*SIMULATION!$D$17))))</f>
        <v>3.7377127186233743</v>
      </c>
      <c r="L14836">
        <v>-0.17097048377915694</v>
      </c>
      <c r="M14836">
        <f t="shared" ca="1" si="231"/>
        <v>3.0986741668928284</v>
      </c>
    </row>
    <row r="14837" spans="1:13" x14ac:dyDescent="0.25">
      <c r="A14837" s="9"/>
      <c r="H14837" s="9"/>
      <c r="J14837">
        <v>10</v>
      </c>
      <c r="K14837">
        <f ca="1">SIMULATION!$D$3*SIMULATION!$D$17/$H14827/(SIMULATION!$D$17-$I14827)*(((EXP(-$I14827*$J14837))/(1-EXP(-SIMULATION!$D$4*$I14827)))-(EXP(-SIMULATION!$D$17*$J14837)/(1-EXP(-SIMULATION!$D$4*SIMULATION!$D$17))))</f>
        <v>3.5765177108287567</v>
      </c>
      <c r="L14837">
        <v>-0.78576185085793271</v>
      </c>
      <c r="M14837">
        <f t="shared" ca="1" si="231"/>
        <v>0.76622653474177627</v>
      </c>
    </row>
    <row r="14838" spans="1:13" x14ac:dyDescent="0.25">
      <c r="A14838" s="9"/>
      <c r="H14838" s="9"/>
      <c r="J14838">
        <v>11</v>
      </c>
      <c r="K14838">
        <f ca="1">SIMULATION!$D$3*SIMULATION!$D$17/$H14827/(SIMULATION!$D$17-$I14827)*(((EXP(-$I14827*$J14838))/(1-EXP(-SIMULATION!$D$4*$I14827)))-(EXP(-SIMULATION!$D$17*$J14838)/(1-EXP(-SIMULATION!$D$4*SIMULATION!$D$17))))</f>
        <v>3.4147010617803053</v>
      </c>
      <c r="L14838">
        <v>0.48126851864090769</v>
      </c>
      <c r="M14838">
        <f t="shared" ca="1" si="231"/>
        <v>5.0580891833848467</v>
      </c>
    </row>
    <row r="14839" spans="1:13" x14ac:dyDescent="0.25">
      <c r="A14839" s="9"/>
      <c r="H14839" s="9"/>
      <c r="J14839">
        <v>12</v>
      </c>
      <c r="K14839">
        <f ca="1">SIMULATION!$D$3*SIMULATION!$D$17/$H14827/(SIMULATION!$D$17-$I14827)*(((EXP(-$I14827*$J14839))/(1-EXP(-SIMULATION!$D$4*$I14827)))-(EXP(-SIMULATION!$D$17*$J14839)/(1-EXP(-SIMULATION!$D$4*SIMULATION!$D$17))))</f>
        <v>3.2553849481699295</v>
      </c>
      <c r="L14839">
        <v>-0.48221271326775356</v>
      </c>
      <c r="M14839">
        <f t="shared" ca="1" si="231"/>
        <v>1.6855969395819024</v>
      </c>
    </row>
    <row r="14840" spans="1:13" x14ac:dyDescent="0.25">
      <c r="A14840" s="9"/>
      <c r="H14840" s="9"/>
      <c r="J14840">
        <v>13</v>
      </c>
      <c r="K14840">
        <f ca="1">SIMULATION!$D$3*SIMULATION!$D$17/$H14827/(SIMULATION!$D$17-$I14827)*(((EXP(-$I14827*$J14840))/(1-EXP(-SIMULATION!$D$4*$I14827)))-(EXP(-SIMULATION!$D$17*$J14840)/(1-EXP(-SIMULATION!$D$4*SIMULATION!$D$17))))</f>
        <v>3.1004265317244677</v>
      </c>
      <c r="L14840">
        <v>8.9871318000041639E-2</v>
      </c>
      <c r="M14840">
        <f t="shared" ca="1" si="231"/>
        <v>3.3790659504928438</v>
      </c>
    </row>
    <row r="14841" spans="1:13" x14ac:dyDescent="0.25">
      <c r="A14841" s="9"/>
      <c r="H14841" s="9"/>
      <c r="J14841">
        <v>14</v>
      </c>
      <c r="K14841">
        <f ca="1">SIMULATION!$D$3*SIMULATION!$D$17/$H14827/(SIMULATION!$D$17-$I14827)*(((EXP(-$I14827*$J14841))/(1-EXP(-SIMULATION!$D$4*$I14827)))-(EXP(-SIMULATION!$D$17*$J14841)/(1-EXP(-SIMULATION!$D$4*SIMULATION!$D$17))))</f>
        <v>2.9508794357345582</v>
      </c>
      <c r="L14841">
        <v>-0.13283833854876556</v>
      </c>
      <c r="M14841">
        <f t="shared" ca="1" si="231"/>
        <v>2.5588895142338606</v>
      </c>
    </row>
    <row r="14842" spans="1:13" x14ac:dyDescent="0.25">
      <c r="A14842" s="9"/>
      <c r="H14842" s="9"/>
      <c r="J14842">
        <v>15</v>
      </c>
      <c r="K14842">
        <f ca="1">SIMULATION!$D$3*SIMULATION!$D$17/$H14827/(SIMULATION!$D$17-$I14827)*(((EXP(-$I14827*$J14842))/(1-EXP(-SIMULATION!$D$4*$I14827)))-(EXP(-SIMULATION!$D$17*$J14842)/(1-EXP(-SIMULATION!$D$4*SIMULATION!$D$17))))</f>
        <v>2.8072891180123953</v>
      </c>
      <c r="L14842">
        <v>-0.36920671567113356</v>
      </c>
      <c r="M14842">
        <f t="shared" ca="1" si="231"/>
        <v>1.7708191228117254</v>
      </c>
    </row>
    <row r="14843" spans="1:13" x14ac:dyDescent="0.25">
      <c r="A14843" s="9"/>
      <c r="H14843" s="9"/>
      <c r="J14843">
        <v>16</v>
      </c>
      <c r="K14843">
        <f ca="1">SIMULATION!$D$3*SIMULATION!$D$17/$H14827/(SIMULATION!$D$17-$I14827)*(((EXP(-$I14827*$J14843))/(1-EXP(-SIMULATION!$D$4*$I14827)))-(EXP(-SIMULATION!$D$17*$J14843)/(1-EXP(-SIMULATION!$D$4*SIMULATION!$D$17))))</f>
        <v>2.6698818181061368</v>
      </c>
      <c r="L14843">
        <v>0.13878188634831432</v>
      </c>
      <c r="M14843">
        <f t="shared" ca="1" si="231"/>
        <v>3.0404130531499733</v>
      </c>
    </row>
    <row r="14844" spans="1:13" x14ac:dyDescent="0.25">
      <c r="A14844" s="9"/>
      <c r="H14844" s="9"/>
      <c r="J14844">
        <v>17</v>
      </c>
      <c r="K14844">
        <f ca="1">SIMULATION!$D$3*SIMULATION!$D$17/$H14827/(SIMULATION!$D$17-$I14827)*(((EXP(-$I14827*$J14844))/(1-EXP(-SIMULATION!$D$4*$I14827)))-(EXP(-SIMULATION!$D$17*$J14844)/(1-EXP(-SIMULATION!$D$4*SIMULATION!$D$17))))</f>
        <v>2.5386853209069074</v>
      </c>
      <c r="L14844">
        <v>0.21956958841914437</v>
      </c>
      <c r="M14844">
        <f t="shared" ca="1" si="231"/>
        <v>3.0961034119441604</v>
      </c>
    </row>
    <row r="14845" spans="1:13" x14ac:dyDescent="0.25">
      <c r="A14845" s="9"/>
      <c r="H14845" s="9"/>
      <c r="J14845">
        <v>18</v>
      </c>
      <c r="K14845">
        <f ca="1">SIMULATION!$D$3*SIMULATION!$D$17/$H14827/(SIMULATION!$D$17-$I14827)*(((EXP(-$I14827*$J14845))/(1-EXP(-SIMULATION!$D$4*$I14827)))-(EXP(-SIMULATION!$D$17*$J14845)/(1-EXP(-SIMULATION!$D$4*SIMULATION!$D$17))))</f>
        <v>2.4136060423155388</v>
      </c>
      <c r="L14845">
        <v>0.17257669758993749</v>
      </c>
      <c r="M14845">
        <f t="shared" ca="1" si="231"/>
        <v>2.8301382023814732</v>
      </c>
    </row>
    <row r="14846" spans="1:13" x14ac:dyDescent="0.25">
      <c r="A14846" s="9"/>
      <c r="H14846" s="9"/>
      <c r="J14846">
        <v>19</v>
      </c>
      <c r="K14846">
        <f ca="1">SIMULATION!$D$3*SIMULATION!$D$17/$H14827/(SIMULATION!$D$17-$I14827)*(((EXP(-$I14827*$J14846))/(1-EXP(-SIMULATION!$D$4*$I14827)))-(EXP(-SIMULATION!$D$17*$J14846)/(1-EXP(-SIMULATION!$D$4*SIMULATION!$D$17))))</f>
        <v>2.2944781400142071</v>
      </c>
      <c r="L14846">
        <v>-7.8157710521744625E-2</v>
      </c>
      <c r="M14846">
        <f t="shared" ca="1" si="231"/>
        <v>2.1151469817485058</v>
      </c>
    </row>
    <row r="14847" spans="1:13" x14ac:dyDescent="0.25">
      <c r="A14847" s="9"/>
      <c r="H14847" s="9"/>
      <c r="J14847">
        <v>20</v>
      </c>
      <c r="K14847">
        <f ca="1">SIMULATION!$D$3*SIMULATION!$D$17/$H14827/(SIMULATION!$D$17-$I14827)*(((EXP(-$I14827*$J14847))/(1-EXP(-SIMULATION!$D$4*$I14827)))-(EXP(-SIMULATION!$D$17*$J14847)/(1-EXP(-SIMULATION!$D$4*SIMULATION!$D$17))))</f>
        <v>2.1810947114929702</v>
      </c>
      <c r="L14847">
        <v>-8.5994178969573204E-2</v>
      </c>
      <c r="M14847">
        <f t="shared" ca="1" si="231"/>
        <v>1.993533262523254</v>
      </c>
    </row>
    <row r="14848" spans="1:13" x14ac:dyDescent="0.25">
      <c r="A14848" s="9"/>
      <c r="H14848" s="9"/>
      <c r="J14848">
        <v>21</v>
      </c>
      <c r="K14848">
        <f ca="1">SIMULATION!$D$3*SIMULATION!$D$17/$H14827/(SIMULATION!$D$17-$I14827)*(((EXP(-$I14827*$J14848))/(1-EXP(-SIMULATION!$D$4*$I14827)))-(EXP(-SIMULATION!$D$17*$J14848)/(1-EXP(-SIMULATION!$D$4*SIMULATION!$D$17))))</f>
        <v>2.073227526695451</v>
      </c>
      <c r="L14848">
        <v>-0.19026185022298772</v>
      </c>
      <c r="M14848">
        <f t="shared" ca="1" si="231"/>
        <v>1.678771421533146</v>
      </c>
    </row>
    <row r="14849" spans="1:13" x14ac:dyDescent="0.25">
      <c r="A14849" s="9"/>
      <c r="H14849" s="9"/>
      <c r="J14849">
        <v>22</v>
      </c>
      <c r="K14849">
        <f ca="1">SIMULATION!$D$3*SIMULATION!$D$17/$H14827/(SIMULATION!$D$17-$I14827)*(((EXP(-$I14827*$J14849))/(1-EXP(-SIMULATION!$D$4*$I14827)))-(EXP(-SIMULATION!$D$17*$J14849)/(1-EXP(-SIMULATION!$D$4*SIMULATION!$D$17))))</f>
        <v>1.9706394262403903</v>
      </c>
      <c r="L14849">
        <v>-0.39594202789443833</v>
      </c>
      <c r="M14849">
        <f t="shared" ca="1" si="231"/>
        <v>1.1903804555660378</v>
      </c>
    </row>
    <row r="14850" spans="1:13" x14ac:dyDescent="0.25">
      <c r="A14850" s="9"/>
      <c r="H14850" s="9"/>
      <c r="J14850">
        <v>23</v>
      </c>
      <c r="K14850">
        <f ca="1">SIMULATION!$D$3*SIMULATION!$D$17/$H14827/(SIMULATION!$D$17-$I14827)*(((EXP(-$I14827*$J14850))/(1-EXP(-SIMULATION!$D$4*$I14827)))-(EXP(-SIMULATION!$D$17*$J14850)/(1-EXP(-SIMULATION!$D$4*SIMULATION!$D$17))))</f>
        <v>1.8730920317988629</v>
      </c>
      <c r="L14850">
        <v>-1.8525596917942984E-2</v>
      </c>
      <c r="M14850">
        <f t="shared" ca="1" si="231"/>
        <v>1.8383918838275464</v>
      </c>
    </row>
    <row r="14851" spans="1:13" x14ac:dyDescent="0.25">
      <c r="A14851" s="9"/>
      <c r="H14851" s="9"/>
      <c r="J14851">
        <v>24</v>
      </c>
      <c r="K14851">
        <f ca="1">SIMULATION!$D$3*SIMULATION!$D$17/$H14827/(SIMULATION!$D$17-$I14827)*(((EXP(-$I14827*$J14851))/(1-EXP(-SIMULATION!$D$4*$I14827)))-(EXP(-SIMULATION!$D$17*$J14851)/(1-EXP(-SIMULATION!$D$4*SIMULATION!$D$17))))</f>
        <v>1.780350464013754</v>
      </c>
      <c r="L14851">
        <v>-0.45344173528220139</v>
      </c>
      <c r="M14851">
        <f t="shared" ref="M14851:M14914" ca="1" si="232">$K14851*(1+$L14851)</f>
        <v>0.97306526020088502</v>
      </c>
    </row>
    <row r="14852" spans="1:13" x14ac:dyDescent="0.25">
      <c r="A14852" s="9">
        <v>595</v>
      </c>
      <c r="B14852" s="2">
        <f ca="1">NORMINV(RAND(),SIMULATION!D7,SIMULATION!D8)</f>
        <v>51.679612843785655</v>
      </c>
      <c r="C14852" s="2">
        <v>2</v>
      </c>
      <c r="D14852" s="2">
        <f ca="1">SIMULATION!$D$11*(1+(SIMULATION!$D$12*LN(1+$C14852)))*(1+(SIMULATION!$D$13*(($B14852/63.5)-1)))</f>
        <v>9.3602587974854803</v>
      </c>
      <c r="E14852" s="2">
        <v>-0.29496343741429537</v>
      </c>
      <c r="F14852" s="2">
        <f ca="1">D14852*(1+E14852)</f>
        <v>6.599324687491765</v>
      </c>
      <c r="G14852" s="2">
        <v>-0.26829921105701821</v>
      </c>
      <c r="H14852" s="9">
        <f>SIMULATION!$D$15*EXP($G$14852)</f>
        <v>168.80746550776834</v>
      </c>
      <c r="I14852" s="2">
        <f ca="1">$F14852/$H14852</f>
        <v>3.9093796400776308E-2</v>
      </c>
      <c r="J14852">
        <v>0</v>
      </c>
      <c r="K14852">
        <f ca="1">SIMULATION!$D$3*SIMULATION!$D$17/$H14852/(SIMULATION!$D$17-$I14852)*(((EXP(-$I14852*$J14852))/(1-EXP(-SIMULATION!$D$4*$I14852)))-(EXP(-SIMULATION!$D$17*$J14852)/(1-EXP(-SIMULATION!$D$4*SIMULATION!$D$17))))</f>
        <v>2.2962412524026159</v>
      </c>
      <c r="L14852">
        <v>0.14184122963419063</v>
      </c>
      <c r="M14852">
        <f t="shared" ca="1" si="232"/>
        <v>2.6219429351801571</v>
      </c>
    </row>
    <row r="14853" spans="1:13" x14ac:dyDescent="0.25">
      <c r="A14853" s="9"/>
      <c r="H14853" s="9"/>
      <c r="J14853">
        <v>1</v>
      </c>
      <c r="K14853">
        <f ca="1">SIMULATION!$D$3*SIMULATION!$D$17/$H14852/(SIMULATION!$D$17-$I14852)*(((EXP(-$I14852*$J14853))/(1-EXP(-SIMULATION!$D$4*$I14852)))-(EXP(-SIMULATION!$D$17*$J14853)/(1-EXP(-SIMULATION!$D$4*SIMULATION!$D$17))))</f>
        <v>3.3542418243892436</v>
      </c>
      <c r="L14853">
        <v>4.3930541893328054E-2</v>
      </c>
      <c r="M14853">
        <f t="shared" ca="1" si="232"/>
        <v>3.5015954853759284</v>
      </c>
    </row>
    <row r="14854" spans="1:13" x14ac:dyDescent="0.25">
      <c r="A14854" s="9"/>
      <c r="H14854" s="9"/>
      <c r="J14854">
        <v>2</v>
      </c>
      <c r="K14854">
        <f ca="1">SIMULATION!$D$3*SIMULATION!$D$17/$H14852/(SIMULATION!$D$17-$I14852)*(((EXP(-$I14852*$J14854))/(1-EXP(-SIMULATION!$D$4*$I14852)))-(EXP(-SIMULATION!$D$17*$J14854)/(1-EXP(-SIMULATION!$D$4*SIMULATION!$D$17))))</f>
        <v>3.9600504103838188</v>
      </c>
      <c r="L14854">
        <v>0.16908753394876735</v>
      </c>
      <c r="M14854">
        <f t="shared" ca="1" si="232"/>
        <v>4.6296455685884235</v>
      </c>
    </row>
    <row r="14855" spans="1:13" x14ac:dyDescent="0.25">
      <c r="A14855" s="9"/>
      <c r="H14855" s="9"/>
      <c r="J14855">
        <v>3</v>
      </c>
      <c r="K14855">
        <f ca="1">SIMULATION!$D$3*SIMULATION!$D$17/$H14852/(SIMULATION!$D$17-$I14852)*(((EXP(-$I14852*$J14855))/(1-EXP(-SIMULATION!$D$4*$I14852)))-(EXP(-SIMULATION!$D$17*$J14855)/(1-EXP(-SIMULATION!$D$4*SIMULATION!$D$17))))</f>
        <v>4.2788508872702646</v>
      </c>
      <c r="L14855">
        <v>-9.4459109802168109E-2</v>
      </c>
      <c r="M14855">
        <f t="shared" ca="1" si="232"/>
        <v>3.8746744414824983</v>
      </c>
    </row>
    <row r="14856" spans="1:13" x14ac:dyDescent="0.25">
      <c r="A14856" s="9"/>
      <c r="H14856" s="9"/>
      <c r="J14856">
        <v>4</v>
      </c>
      <c r="K14856">
        <f ca="1">SIMULATION!$D$3*SIMULATION!$D$17/$H14852/(SIMULATION!$D$17-$I14852)*(((EXP(-$I14852*$J14856))/(1-EXP(-SIMULATION!$D$4*$I14852)))-(EXP(-SIMULATION!$D$17*$J14856)/(1-EXP(-SIMULATION!$D$4*SIMULATION!$D$17))))</f>
        <v>4.4163909890820374</v>
      </c>
      <c r="L14856">
        <v>0.17500159200209658</v>
      </c>
      <c r="M14856">
        <f t="shared" ca="1" si="232"/>
        <v>5.1892664430751081</v>
      </c>
    </row>
    <row r="14857" spans="1:13" x14ac:dyDescent="0.25">
      <c r="A14857" s="9"/>
      <c r="H14857" s="9"/>
      <c r="J14857">
        <v>5</v>
      </c>
      <c r="K14857">
        <f ca="1">SIMULATION!$D$3*SIMULATION!$D$17/$H14852/(SIMULATION!$D$17-$I14852)*(((EXP(-$I14852*$J14857))/(1-EXP(-SIMULATION!$D$4*$I14852)))-(EXP(-SIMULATION!$D$17*$J14857)/(1-EXP(-SIMULATION!$D$4*SIMULATION!$D$17))))</f>
        <v>4.4403343946249629</v>
      </c>
      <c r="L14857">
        <v>0.1653100262945825</v>
      </c>
      <c r="M14857">
        <f t="shared" ca="1" si="232"/>
        <v>5.1743661901571549</v>
      </c>
    </row>
    <row r="14858" spans="1:13" x14ac:dyDescent="0.25">
      <c r="A14858" s="9"/>
      <c r="H14858" s="9"/>
      <c r="J14858">
        <v>6</v>
      </c>
      <c r="K14858">
        <f ca="1">SIMULATION!$D$3*SIMULATION!$D$17/$H14852/(SIMULATION!$D$17-$I14852)*(((EXP(-$I14852*$J14858))/(1-EXP(-SIMULATION!$D$4*$I14852)))-(EXP(-SIMULATION!$D$17*$J14858)/(1-EXP(-SIMULATION!$D$4*SIMULATION!$D$17))))</f>
        <v>4.3939435076054201</v>
      </c>
      <c r="L14858">
        <v>9.8656300616348419E-2</v>
      </c>
      <c r="M14858">
        <f t="shared" ca="1" si="232"/>
        <v>4.8274337191829924</v>
      </c>
    </row>
    <row r="14859" spans="1:13" x14ac:dyDescent="0.25">
      <c r="A14859" s="9"/>
      <c r="H14859" s="9"/>
      <c r="J14859">
        <v>7</v>
      </c>
      <c r="K14859">
        <f ca="1">SIMULATION!$D$3*SIMULATION!$D$17/$H14852/(SIMULATION!$D$17-$I14852)*(((EXP(-$I14852*$J14859))/(1-EXP(-SIMULATION!$D$4*$I14852)))-(EXP(-SIMULATION!$D$17*$J14859)/(1-EXP(-SIMULATION!$D$4*SIMULATION!$D$17))))</f>
        <v>4.304847564315228</v>
      </c>
      <c r="L14859">
        <v>0.1421130157494358</v>
      </c>
      <c r="M14859">
        <f t="shared" ca="1" si="232"/>
        <v>4.9166224340216775</v>
      </c>
    </row>
    <row r="14860" spans="1:13" x14ac:dyDescent="0.25">
      <c r="A14860" s="9"/>
      <c r="H14860" s="9"/>
      <c r="J14860">
        <v>8</v>
      </c>
      <c r="K14860">
        <f ca="1">SIMULATION!$D$3*SIMULATION!$D$17/$H14852/(SIMULATION!$D$17-$I14852)*(((EXP(-$I14852*$J14860))/(1-EXP(-SIMULATION!$D$4*$I14852)))-(EXP(-SIMULATION!$D$17*$J14860)/(1-EXP(-SIMULATION!$D$4*SIMULATION!$D$17))))</f>
        <v>4.1906613056564535</v>
      </c>
      <c r="L14860">
        <v>0.24657116053205522</v>
      </c>
      <c r="M14860">
        <f t="shared" ca="1" si="232"/>
        <v>5.2239575271889436</v>
      </c>
    </row>
    <row r="14861" spans="1:13" x14ac:dyDescent="0.25">
      <c r="A14861" s="9"/>
      <c r="H14861" s="9"/>
      <c r="J14861">
        <v>9</v>
      </c>
      <c r="K14861">
        <f ca="1">SIMULATION!$D$3*SIMULATION!$D$17/$H14852/(SIMULATION!$D$17-$I14852)*(((EXP(-$I14852*$J14861))/(1-EXP(-SIMULATION!$D$4*$I14852)))-(EXP(-SIMULATION!$D$17*$J14861)/(1-EXP(-SIMULATION!$D$4*SIMULATION!$D$17))))</f>
        <v>4.0625854198692979</v>
      </c>
      <c r="L14861">
        <v>2.2348561781715095E-2</v>
      </c>
      <c r="M14861">
        <f t="shared" ca="1" si="232"/>
        <v>4.153378361118742</v>
      </c>
    </row>
    <row r="14862" spans="1:13" x14ac:dyDescent="0.25">
      <c r="A14862" s="9"/>
      <c r="H14862" s="9"/>
      <c r="J14862">
        <v>10</v>
      </c>
      <c r="K14862">
        <f ca="1">SIMULATION!$D$3*SIMULATION!$D$17/$H14852/(SIMULATION!$D$17-$I14852)*(((EXP(-$I14852*$J14862))/(1-EXP(-SIMULATION!$D$4*$I14852)))-(EXP(-SIMULATION!$D$17*$J14862)/(1-EXP(-SIMULATION!$D$4*SIMULATION!$D$17))))</f>
        <v>3.9277136602498248</v>
      </c>
      <c r="L14862">
        <v>-0.10243227107730231</v>
      </c>
      <c r="M14862">
        <f t="shared" ca="1" si="232"/>
        <v>3.5253890298890913</v>
      </c>
    </row>
    <row r="14863" spans="1:13" x14ac:dyDescent="0.25">
      <c r="A14863" s="9"/>
      <c r="H14863" s="9"/>
      <c r="J14863">
        <v>11</v>
      </c>
      <c r="K14863">
        <f ca="1">SIMULATION!$D$3*SIMULATION!$D$17/$H14852/(SIMULATION!$D$17-$I14852)*(((EXP(-$I14852*$J14863))/(1-EXP(-SIMULATION!$D$4*$I14852)))-(EXP(-SIMULATION!$D$17*$J14863)/(1-EXP(-SIMULATION!$D$4*SIMULATION!$D$17))))</f>
        <v>3.7905111739183193</v>
      </c>
      <c r="L14863">
        <v>-7.2432443753834563E-2</v>
      </c>
      <c r="M14863">
        <f t="shared" ca="1" si="232"/>
        <v>3.5159551865151988</v>
      </c>
    </row>
    <row r="14864" spans="1:13" x14ac:dyDescent="0.25">
      <c r="A14864" s="9"/>
      <c r="H14864" s="9"/>
      <c r="J14864">
        <v>12</v>
      </c>
      <c r="K14864">
        <f ca="1">SIMULATION!$D$3*SIMULATION!$D$17/$H14852/(SIMULATION!$D$17-$I14852)*(((EXP(-$I14852*$J14864))/(1-EXP(-SIMULATION!$D$4*$I14852)))-(EXP(-SIMULATION!$D$17*$J14864)/(1-EXP(-SIMULATION!$D$4*SIMULATION!$D$17))))</f>
        <v>3.6537617274271268</v>
      </c>
      <c r="L14864">
        <v>-4.7478748106850543E-2</v>
      </c>
      <c r="M14864">
        <f t="shared" ca="1" si="232"/>
        <v>3.4802856947281628</v>
      </c>
    </row>
    <row r="14865" spans="1:13" x14ac:dyDescent="0.25">
      <c r="A14865" s="9"/>
      <c r="H14865" s="9"/>
      <c r="J14865">
        <v>13</v>
      </c>
      <c r="K14865">
        <f ca="1">SIMULATION!$D$3*SIMULATION!$D$17/$H14852/(SIMULATION!$D$17-$I14852)*(((EXP(-$I14852*$J14865))/(1-EXP(-SIMULATION!$D$4*$I14852)))-(EXP(-SIMULATION!$D$17*$J14865)/(1-EXP(-SIMULATION!$D$4*SIMULATION!$D$17))))</f>
        <v>3.5191745932995002</v>
      </c>
      <c r="L14865">
        <v>0.21834451092850407</v>
      </c>
      <c r="M14865">
        <f t="shared" ca="1" si="232"/>
        <v>4.2875670487454967</v>
      </c>
    </row>
    <row r="14866" spans="1:13" x14ac:dyDescent="0.25">
      <c r="A14866" s="9"/>
      <c r="H14866" s="9"/>
      <c r="J14866">
        <v>14</v>
      </c>
      <c r="K14866">
        <f ca="1">SIMULATION!$D$3*SIMULATION!$D$17/$H14852/(SIMULATION!$D$17-$I14852)*(((EXP(-$I14852*$J14866))/(1-EXP(-SIMULATION!$D$4*$I14852)))-(EXP(-SIMULATION!$D$17*$J14866)/(1-EXP(-SIMULATION!$D$4*SIMULATION!$D$17))))</f>
        <v>3.3877733435790143</v>
      </c>
      <c r="L14866">
        <v>2.0744262338961025E-2</v>
      </c>
      <c r="M14866">
        <f t="shared" ca="1" si="232"/>
        <v>3.4580502025631565</v>
      </c>
    </row>
    <row r="14867" spans="1:13" x14ac:dyDescent="0.25">
      <c r="A14867" s="9"/>
      <c r="H14867" s="9"/>
      <c r="J14867">
        <v>15</v>
      </c>
      <c r="K14867">
        <f ca="1">SIMULATION!$D$3*SIMULATION!$D$17/$H14852/(SIMULATION!$D$17-$I14852)*(((EXP(-$I14852*$J14867))/(1-EXP(-SIMULATION!$D$4*$I14852)))-(EXP(-SIMULATION!$D$17*$J14867)/(1-EXP(-SIMULATION!$D$4*SIMULATION!$D$17))))</f>
        <v>3.2601448884705757</v>
      </c>
      <c r="L14867">
        <v>-0.13345564053706049</v>
      </c>
      <c r="M14867">
        <f t="shared" ca="1" si="232"/>
        <v>2.8250601641361115</v>
      </c>
    </row>
    <row r="14868" spans="1:13" x14ac:dyDescent="0.25">
      <c r="A14868" s="9"/>
      <c r="H14868" s="9"/>
      <c r="J14868">
        <v>16</v>
      </c>
      <c r="K14868">
        <f ca="1">SIMULATION!$D$3*SIMULATION!$D$17/$H14852/(SIMULATION!$D$17-$I14852)*(((EXP(-$I14852*$J14868))/(1-EXP(-SIMULATION!$D$4*$I14852)))-(EXP(-SIMULATION!$D$17*$J14868)/(1-EXP(-SIMULATION!$D$4*SIMULATION!$D$17))))</f>
        <v>3.1365989608494322</v>
      </c>
      <c r="L14868">
        <v>7.0142092419858304E-2</v>
      </c>
      <c r="M14868">
        <f t="shared" ca="1" si="232"/>
        <v>3.3566065750453649</v>
      </c>
    </row>
    <row r="14869" spans="1:13" x14ac:dyDescent="0.25">
      <c r="A14869" s="9"/>
      <c r="H14869" s="9"/>
      <c r="J14869">
        <v>17</v>
      </c>
      <c r="K14869">
        <f ca="1">SIMULATION!$D$3*SIMULATION!$D$17/$H14852/(SIMULATION!$D$17-$I14852)*(((EXP(-$I14852*$J14869))/(1-EXP(-SIMULATION!$D$4*$I14852)))-(EXP(-SIMULATION!$D$17*$J14869)/(1-EXP(-SIMULATION!$D$4*SIMULATION!$D$17))))</f>
        <v>3.0172702163531038</v>
      </c>
      <c r="L14869">
        <v>0.19727550952563208</v>
      </c>
      <c r="M14869">
        <f t="shared" ca="1" si="232"/>
        <v>3.6125037356606762</v>
      </c>
    </row>
    <row r="14870" spans="1:13" x14ac:dyDescent="0.25">
      <c r="A14870" s="9"/>
      <c r="H14870" s="9"/>
      <c r="J14870">
        <v>18</v>
      </c>
      <c r="K14870">
        <f ca="1">SIMULATION!$D$3*SIMULATION!$D$17/$H14852/(SIMULATION!$D$17-$I14852)*(((EXP(-$I14852*$J14870))/(1-EXP(-SIMULATION!$D$4*$I14852)))-(EXP(-SIMULATION!$D$17*$J14870)/(1-EXP(-SIMULATION!$D$4*SIMULATION!$D$17))))</f>
        <v>2.902183564035453</v>
      </c>
      <c r="L14870">
        <v>-7.1288504296275243E-2</v>
      </c>
      <c r="M14870">
        <f t="shared" ca="1" si="232"/>
        <v>2.6952912385621324</v>
      </c>
    </row>
    <row r="14871" spans="1:13" x14ac:dyDescent="0.25">
      <c r="A14871" s="9"/>
      <c r="H14871" s="9"/>
      <c r="J14871">
        <v>19</v>
      </c>
      <c r="K14871">
        <f ca="1">SIMULATION!$D$3*SIMULATION!$D$17/$H14852/(SIMULATION!$D$17-$I14852)*(((EXP(-$I14852*$J14871))/(1-EXP(-SIMULATION!$D$4*$I14852)))-(EXP(-SIMULATION!$D$17*$J14871)/(1-EXP(-SIMULATION!$D$4*SIMULATION!$D$17))))</f>
        <v>2.791295938012881</v>
      </c>
      <c r="L14871">
        <v>4.3759512535262987E-2</v>
      </c>
      <c r="M14871">
        <f t="shared" ca="1" si="232"/>
        <v>2.9134416876019844</v>
      </c>
    </row>
    <row r="14872" spans="1:13" x14ac:dyDescent="0.25">
      <c r="A14872" s="9"/>
      <c r="H14872" s="9"/>
      <c r="J14872">
        <v>20</v>
      </c>
      <c r="K14872">
        <f ca="1">SIMULATION!$D$3*SIMULATION!$D$17/$H14852/(SIMULATION!$D$17-$I14852)*(((EXP(-$I14852*$J14872))/(1-EXP(-SIMULATION!$D$4*$I14852)))-(EXP(-SIMULATION!$D$17*$J14872)/(1-EXP(-SIMULATION!$D$4*SIMULATION!$D$17))))</f>
        <v>2.6845229755234867</v>
      </c>
      <c r="L14872">
        <v>3.1210424324791857E-2</v>
      </c>
      <c r="M14872">
        <f t="shared" ca="1" si="232"/>
        <v>2.7683080766992276</v>
      </c>
    </row>
    <row r="14873" spans="1:13" x14ac:dyDescent="0.25">
      <c r="A14873" s="9"/>
      <c r="H14873" s="9"/>
      <c r="J14873">
        <v>21</v>
      </c>
      <c r="K14873">
        <f ca="1">SIMULATION!$D$3*SIMULATION!$D$17/$H14852/(SIMULATION!$D$17-$I14852)*(((EXP(-$I14852*$J14873))/(1-EXP(-SIMULATION!$D$4*$I14852)))-(EXP(-SIMULATION!$D$17*$J14873)/(1-EXP(-SIMULATION!$D$4*SIMULATION!$D$17))))</f>
        <v>2.5817560261084491</v>
      </c>
      <c r="L14873">
        <v>-0.3467115762020252</v>
      </c>
      <c r="M14873">
        <f t="shared" ca="1" si="232"/>
        <v>1.6866313249273117</v>
      </c>
    </row>
    <row r="14874" spans="1:13" x14ac:dyDescent="0.25">
      <c r="A14874" s="9"/>
      <c r="H14874" s="9"/>
      <c r="J14874">
        <v>22</v>
      </c>
      <c r="K14874">
        <f ca="1">SIMULATION!$D$3*SIMULATION!$D$17/$H14852/(SIMULATION!$D$17-$I14852)*(((EXP(-$I14852*$J14874))/(1-EXP(-SIMULATION!$D$4*$I14852)))-(EXP(-SIMULATION!$D$17*$J14874)/(1-EXP(-SIMULATION!$D$4*SIMULATION!$D$17))))</f>
        <v>2.4828729680683974</v>
      </c>
      <c r="L14874">
        <v>-0.35429740029510648</v>
      </c>
      <c r="M14874">
        <f t="shared" ca="1" si="232"/>
        <v>1.6031975302187693</v>
      </c>
    </row>
    <row r="14875" spans="1:13" x14ac:dyDescent="0.25">
      <c r="A14875" s="9"/>
      <c r="H14875" s="9"/>
      <c r="J14875">
        <v>23</v>
      </c>
      <c r="K14875">
        <f ca="1">SIMULATION!$D$3*SIMULATION!$D$17/$H14852/(SIMULATION!$D$17-$I14852)*(((EXP(-$I14852*$J14875))/(1-EXP(-SIMULATION!$D$4*$I14852)))-(EXP(-SIMULATION!$D$17*$J14875)/(1-EXP(-SIMULATION!$D$4*SIMULATION!$D$17))))</f>
        <v>2.3877450596702974</v>
      </c>
      <c r="L14875">
        <v>2.3879110111673631E-2</v>
      </c>
      <c r="M14875">
        <f t="shared" ca="1" si="232"/>
        <v>2.4447622868687691</v>
      </c>
    </row>
    <row r="14876" spans="1:13" x14ac:dyDescent="0.25">
      <c r="A14876" s="9"/>
      <c r="H14876" s="9"/>
      <c r="J14876">
        <v>24</v>
      </c>
      <c r="K14876">
        <f ca="1">SIMULATION!$D$3*SIMULATION!$D$17/$H14852/(SIMULATION!$D$17-$I14852)*(((EXP(-$I14852*$J14876))/(1-EXP(-SIMULATION!$D$4*$I14852)))-(EXP(-SIMULATION!$D$17*$J14876)/(1-EXP(-SIMULATION!$D$4*SIMULATION!$D$17))))</f>
        <v>2.2962412524026159</v>
      </c>
      <c r="L14876">
        <v>0.1094967195301188</v>
      </c>
      <c r="M14876">
        <f t="shared" ca="1" si="232"/>
        <v>2.547672136790434</v>
      </c>
    </row>
    <row r="14877" spans="1:13" x14ac:dyDescent="0.25">
      <c r="A14877" s="9">
        <v>596</v>
      </c>
      <c r="B14877" s="2">
        <f ca="1">NORMINV(RAND(),SIMULATION!D7,SIMULATION!D8)</f>
        <v>52.538137561528558</v>
      </c>
      <c r="C14877" s="2">
        <v>2</v>
      </c>
      <c r="D14877" s="2">
        <f ca="1">SIMULATION!$D$11*(1+(SIMULATION!$D$12*LN(1+$C14877)))*(1+(SIMULATION!$D$13*(($B14877/63.5)-1)))</f>
        <v>9.424014334456329</v>
      </c>
      <c r="E14877" s="2">
        <v>-1.0682679159589543E-2</v>
      </c>
      <c r="F14877" s="2">
        <f ca="1">D14877*(1+E14877)</f>
        <v>9.3233406129259588</v>
      </c>
      <c r="G14877" s="2">
        <v>-0.25579686072237723</v>
      </c>
      <c r="H14877" s="9">
        <f>SIMULATION!$D$15*EXP($G$14877)</f>
        <v>170.93120377741246</v>
      </c>
      <c r="I14877" s="2">
        <f ca="1">$F14877/$H14877</f>
        <v>5.4544403870617229E-2</v>
      </c>
      <c r="J14877">
        <v>0</v>
      </c>
      <c r="K14877">
        <f ca="1">SIMULATION!$D$3*SIMULATION!$D$17/$H14877/(SIMULATION!$D$17-$I14877)*(((EXP(-$I14877*$J14877))/(1-EXP(-SIMULATION!$D$4*$I14877)))-(EXP(-SIMULATION!$D$17*$J14877)/(1-EXP(-SIMULATION!$D$4*SIMULATION!$D$17))))</f>
        <v>1.3567593672223568</v>
      </c>
      <c r="L14877">
        <v>0.46723326412945931</v>
      </c>
      <c r="M14877">
        <f t="shared" ca="1" si="232"/>
        <v>1.9906824750078784</v>
      </c>
    </row>
    <row r="14878" spans="1:13" x14ac:dyDescent="0.25">
      <c r="A14878" s="9"/>
      <c r="H14878" s="9"/>
      <c r="J14878">
        <v>1</v>
      </c>
      <c r="K14878">
        <f ca="1">SIMULATION!$D$3*SIMULATION!$D$17/$H14877/(SIMULATION!$D$17-$I14877)*(((EXP(-$I14877*$J14878))/(1-EXP(-SIMULATION!$D$4*$I14877)))-(EXP(-SIMULATION!$D$17*$J14878)/(1-EXP(-SIMULATION!$D$4*SIMULATION!$D$17))))</f>
        <v>2.4072521979856827</v>
      </c>
      <c r="L14878">
        <v>-0.17744816934592186</v>
      </c>
      <c r="M14878">
        <f t="shared" ca="1" si="232"/>
        <v>1.9800897022991766</v>
      </c>
    </row>
    <row r="14879" spans="1:13" x14ac:dyDescent="0.25">
      <c r="A14879" s="9"/>
      <c r="H14879" s="9"/>
      <c r="J14879">
        <v>2</v>
      </c>
      <c r="K14879">
        <f ca="1">SIMULATION!$D$3*SIMULATION!$D$17/$H14877/(SIMULATION!$D$17-$I14877)*(((EXP(-$I14877*$J14879))/(1-EXP(-SIMULATION!$D$4*$I14877)))-(EXP(-SIMULATION!$D$17*$J14879)/(1-EXP(-SIMULATION!$D$4*SIMULATION!$D$17))))</f>
        <v>2.9988012225518057</v>
      </c>
      <c r="L14879">
        <v>-0.27007023140809788</v>
      </c>
      <c r="M14879">
        <f t="shared" ca="1" si="232"/>
        <v>2.1889142824303529</v>
      </c>
    </row>
    <row r="14880" spans="1:13" x14ac:dyDescent="0.25">
      <c r="A14880" s="9"/>
      <c r="H14880" s="9"/>
      <c r="J14880">
        <v>3</v>
      </c>
      <c r="K14880">
        <f ca="1">SIMULATION!$D$3*SIMULATION!$D$17/$H14877/(SIMULATION!$D$17-$I14877)*(((EXP(-$I14877*$J14880))/(1-EXP(-SIMULATION!$D$4*$I14877)))-(EXP(-SIMULATION!$D$17*$J14880)/(1-EXP(-SIMULATION!$D$4*SIMULATION!$D$17))))</f>
        <v>3.3005812452464607</v>
      </c>
      <c r="L14880">
        <v>0.13328044983822288</v>
      </c>
      <c r="M14880">
        <f t="shared" ca="1" si="232"/>
        <v>3.740484198340511</v>
      </c>
    </row>
    <row r="14881" spans="1:13" x14ac:dyDescent="0.25">
      <c r="A14881" s="9"/>
      <c r="H14881" s="9"/>
      <c r="J14881">
        <v>4</v>
      </c>
      <c r="K14881">
        <f ca="1">SIMULATION!$D$3*SIMULATION!$D$17/$H14877/(SIMULATION!$D$17-$I14877)*(((EXP(-$I14877*$J14881))/(1-EXP(-SIMULATION!$D$4*$I14877)))-(EXP(-SIMULATION!$D$17*$J14881)/(1-EXP(-SIMULATION!$D$4*SIMULATION!$D$17))))</f>
        <v>3.4207735590580879</v>
      </c>
      <c r="L14881">
        <v>-0.10124137670222956</v>
      </c>
      <c r="M14881">
        <f t="shared" ca="1" si="232"/>
        <v>3.0744497345524615</v>
      </c>
    </row>
    <row r="14882" spans="1:13" x14ac:dyDescent="0.25">
      <c r="A14882" s="9"/>
      <c r="H14882" s="9"/>
      <c r="J14882">
        <v>5</v>
      </c>
      <c r="K14882">
        <f ca="1">SIMULATION!$D$3*SIMULATION!$D$17/$H14877/(SIMULATION!$D$17-$I14877)*(((EXP(-$I14877*$J14882))/(1-EXP(-SIMULATION!$D$4*$I14877)))-(EXP(-SIMULATION!$D$17*$J14882)/(1-EXP(-SIMULATION!$D$4*SIMULATION!$D$17))))</f>
        <v>3.4284855449574261</v>
      </c>
      <c r="L14882">
        <v>0.25098057057591283</v>
      </c>
      <c r="M14882">
        <f t="shared" ca="1" si="232"/>
        <v>4.2889688032421107</v>
      </c>
    </row>
    <row r="14883" spans="1:13" x14ac:dyDescent="0.25">
      <c r="A14883" s="9"/>
      <c r="H14883" s="9"/>
      <c r="J14883">
        <v>6</v>
      </c>
      <c r="K14883">
        <f ca="1">SIMULATION!$D$3*SIMULATION!$D$17/$H14877/(SIMULATION!$D$17-$I14877)*(((EXP(-$I14877*$J14883))/(1-EXP(-SIMULATION!$D$4*$I14877)))-(EXP(-SIMULATION!$D$17*$J14883)/(1-EXP(-SIMULATION!$D$4*SIMULATION!$D$17))))</f>
        <v>3.3677966350737703</v>
      </c>
      <c r="L14883">
        <v>-3.828462210018084E-2</v>
      </c>
      <c r="M14883">
        <f t="shared" ca="1" si="232"/>
        <v>3.2388618135897103</v>
      </c>
    </row>
    <row r="14884" spans="1:13" x14ac:dyDescent="0.25">
      <c r="A14884" s="9"/>
      <c r="H14884" s="9"/>
      <c r="J14884">
        <v>7</v>
      </c>
      <c r="K14884">
        <f ca="1">SIMULATION!$D$3*SIMULATION!$D$17/$H14877/(SIMULATION!$D$17-$I14877)*(((EXP(-$I14877*$J14884))/(1-EXP(-SIMULATION!$D$4*$I14877)))-(EXP(-SIMULATION!$D$17*$J14884)/(1-EXP(-SIMULATION!$D$4*SIMULATION!$D$17))))</f>
        <v>3.2667586930980859</v>
      </c>
      <c r="L14884">
        <v>-0.21535479212849892</v>
      </c>
      <c r="M14884">
        <f t="shared" ca="1" si="232"/>
        <v>2.5632465538119806</v>
      </c>
    </row>
    <row r="14885" spans="1:13" x14ac:dyDescent="0.25">
      <c r="A14885" s="9"/>
      <c r="H14885" s="9"/>
      <c r="J14885">
        <v>8</v>
      </c>
      <c r="K14885">
        <f ca="1">SIMULATION!$D$3*SIMULATION!$D$17/$H14877/(SIMULATION!$D$17-$I14877)*(((EXP(-$I14877*$J14885))/(1-EXP(-SIMULATION!$D$4*$I14877)))-(EXP(-SIMULATION!$D$17*$J14885)/(1-EXP(-SIMULATION!$D$4*SIMULATION!$D$17))))</f>
        <v>3.1431630953399945</v>
      </c>
      <c r="L14885">
        <v>0.33257747752103295</v>
      </c>
      <c r="M14885">
        <f t="shared" ca="1" si="232"/>
        <v>4.1885083490253718</v>
      </c>
    </row>
    <row r="14886" spans="1:13" x14ac:dyDescent="0.25">
      <c r="A14886" s="9"/>
      <c r="H14886" s="9"/>
      <c r="J14886">
        <v>9</v>
      </c>
      <c r="K14886">
        <f ca="1">SIMULATION!$D$3*SIMULATION!$D$17/$H14877/(SIMULATION!$D$17-$I14877)*(((EXP(-$I14877*$J14886))/(1-EXP(-SIMULATION!$D$4*$I14877)))-(EXP(-SIMULATION!$D$17*$J14886)/(1-EXP(-SIMULATION!$D$4*SIMULATION!$D$17))))</f>
        <v>3.0082358659241826</v>
      </c>
      <c r="L14886">
        <v>-0.34218309172775441</v>
      </c>
      <c r="M14886">
        <f t="shared" ca="1" si="232"/>
        <v>1.9788684166759274</v>
      </c>
    </row>
    <row r="14887" spans="1:13" x14ac:dyDescent="0.25">
      <c r="A14887" s="9"/>
      <c r="H14887" s="9"/>
      <c r="J14887">
        <v>10</v>
      </c>
      <c r="K14887">
        <f ca="1">SIMULATION!$D$3*SIMULATION!$D$17/$H14877/(SIMULATION!$D$17-$I14877)*(((EXP(-$I14877*$J14887))/(1-EXP(-SIMULATION!$D$4*$I14877)))-(EXP(-SIMULATION!$D$17*$J14887)/(1-EXP(-SIMULATION!$D$4*SIMULATION!$D$17))))</f>
        <v>2.8690050879950761</v>
      </c>
      <c r="L14887">
        <v>-0.23378068577174141</v>
      </c>
      <c r="M14887">
        <f t="shared" ca="1" si="232"/>
        <v>2.1982871110409721</v>
      </c>
    </row>
    <row r="14888" spans="1:13" x14ac:dyDescent="0.25">
      <c r="A14888" s="9"/>
      <c r="H14888" s="9"/>
      <c r="J14888">
        <v>11</v>
      </c>
      <c r="K14888">
        <f ca="1">SIMULATION!$D$3*SIMULATION!$D$17/$H14877/(SIMULATION!$D$17-$I14877)*(((EXP(-$I14877*$J14888))/(1-EXP(-SIMULATION!$D$4*$I14877)))-(EXP(-SIMULATION!$D$17*$J14888)/(1-EXP(-SIMULATION!$D$4*SIMULATION!$D$17))))</f>
        <v>2.7298175048192901</v>
      </c>
      <c r="L14888">
        <v>-0.10472867018661719</v>
      </c>
      <c r="M14888">
        <f t="shared" ca="1" si="232"/>
        <v>2.4439273476874162</v>
      </c>
    </row>
    <row r="14889" spans="1:13" x14ac:dyDescent="0.25">
      <c r="A14889" s="9"/>
      <c r="H14889" s="9"/>
      <c r="J14889">
        <v>12</v>
      </c>
      <c r="K14889">
        <f ca="1">SIMULATION!$D$3*SIMULATION!$D$17/$H14877/(SIMULATION!$D$17-$I14877)*(((EXP(-$I14877*$J14889))/(1-EXP(-SIMULATION!$D$4*$I14877)))-(EXP(-SIMULATION!$D$17*$J14889)/(1-EXP(-SIMULATION!$D$4*SIMULATION!$D$17))))</f>
        <v>2.5933099273153624</v>
      </c>
      <c r="L14889">
        <v>3.3119458412594803E-2</v>
      </c>
      <c r="M14889">
        <f t="shared" ca="1" si="232"/>
        <v>2.679198947604053</v>
      </c>
    </row>
    <row r="14890" spans="1:13" x14ac:dyDescent="0.25">
      <c r="A14890" s="9"/>
      <c r="H14890" s="9"/>
      <c r="J14890">
        <v>13</v>
      </c>
      <c r="K14890">
        <f ca="1">SIMULATION!$D$3*SIMULATION!$D$17/$H14877/(SIMULATION!$D$17-$I14877)*(((EXP(-$I14877*$J14890))/(1-EXP(-SIMULATION!$D$4*$I14877)))-(EXP(-SIMULATION!$D$17*$J14890)/(1-EXP(-SIMULATION!$D$4*SIMULATION!$D$17))))</f>
        <v>2.4610312931114886</v>
      </c>
      <c r="L14890">
        <v>-0.25705239700161858</v>
      </c>
      <c r="M14890">
        <f t="shared" ca="1" si="232"/>
        <v>1.8284173001211876</v>
      </c>
    </row>
    <row r="14891" spans="1:13" x14ac:dyDescent="0.25">
      <c r="A14891" s="9"/>
      <c r="H14891" s="9"/>
      <c r="J14891">
        <v>14</v>
      </c>
      <c r="K14891">
        <f ca="1">SIMULATION!$D$3*SIMULATION!$D$17/$H14877/(SIMULATION!$D$17-$I14877)*(((EXP(-$I14877*$J14891))/(1-EXP(-SIMULATION!$D$4*$I14877)))-(EXP(-SIMULATION!$D$17*$J14891)/(1-EXP(-SIMULATION!$D$4*SIMULATION!$D$17))))</f>
        <v>2.3338408781094451</v>
      </c>
      <c r="L14891">
        <v>-0.37936729406150782</v>
      </c>
      <c r="M14891">
        <f t="shared" ca="1" si="232"/>
        <v>1.4484579794109316</v>
      </c>
    </row>
    <row r="14892" spans="1:13" x14ac:dyDescent="0.25">
      <c r="A14892" s="9"/>
      <c r="H14892" s="9"/>
      <c r="J14892">
        <v>15</v>
      </c>
      <c r="K14892">
        <f ca="1">SIMULATION!$D$3*SIMULATION!$D$17/$H14877/(SIMULATION!$D$17-$I14877)*(((EXP(-$I14877*$J14892))/(1-EXP(-SIMULATION!$D$4*$I14877)))-(EXP(-SIMULATION!$D$17*$J14892)/(1-EXP(-SIMULATION!$D$4*SIMULATION!$D$17))))</f>
        <v>2.2121630833813644</v>
      </c>
      <c r="L14892">
        <v>0.12136369222139089</v>
      </c>
      <c r="M14892">
        <f t="shared" ca="1" si="232"/>
        <v>2.4806393629763837</v>
      </c>
    </row>
    <row r="14893" spans="1:13" x14ac:dyDescent="0.25">
      <c r="A14893" s="9"/>
      <c r="H14893" s="9"/>
      <c r="J14893">
        <v>16</v>
      </c>
      <c r="K14893">
        <f ca="1">SIMULATION!$D$3*SIMULATION!$D$17/$H14877/(SIMULATION!$D$17-$I14877)*(((EXP(-$I14877*$J14893))/(1-EXP(-SIMULATION!$D$4*$I14877)))-(EXP(-SIMULATION!$D$17*$J14893)/(1-EXP(-SIMULATION!$D$4*SIMULATION!$D$17))))</f>
        <v>2.0961503331183953</v>
      </c>
      <c r="L14893">
        <v>0.37407297654922833</v>
      </c>
      <c r="M14893">
        <f t="shared" ca="1" si="232"/>
        <v>2.8802635275226498</v>
      </c>
    </row>
    <row r="14894" spans="1:13" x14ac:dyDescent="0.25">
      <c r="A14894" s="9"/>
      <c r="H14894" s="9"/>
      <c r="J14894">
        <v>17</v>
      </c>
      <c r="K14894">
        <f ca="1">SIMULATION!$D$3*SIMULATION!$D$17/$H14877/(SIMULATION!$D$17-$I14877)*(((EXP(-$I14877*$J14894))/(1-EXP(-SIMULATION!$D$4*$I14877)))-(EXP(-SIMULATION!$D$17*$J14894)/(1-EXP(-SIMULATION!$D$4*SIMULATION!$D$17))))</f>
        <v>1.9857871078531528</v>
      </c>
      <c r="L14894">
        <v>-8.9890248717354876E-2</v>
      </c>
      <c r="M14894">
        <f t="shared" ca="1" si="232"/>
        <v>1.8072842108285161</v>
      </c>
    </row>
    <row r="14895" spans="1:13" x14ac:dyDescent="0.25">
      <c r="A14895" s="9"/>
      <c r="H14895" s="9"/>
      <c r="J14895">
        <v>18</v>
      </c>
      <c r="K14895">
        <f ca="1">SIMULATION!$D$3*SIMULATION!$D$17/$H14877/(SIMULATION!$D$17-$I14877)*(((EXP(-$I14877*$J14895))/(1-EXP(-SIMULATION!$D$4*$I14877)))-(EXP(-SIMULATION!$D$17*$J14895)/(1-EXP(-SIMULATION!$D$4*SIMULATION!$D$17))))</f>
        <v>1.8809562746203969</v>
      </c>
      <c r="L14895">
        <v>0.3109912813999795</v>
      </c>
      <c r="M14895">
        <f t="shared" ca="1" si="232"/>
        <v>2.465917276721926</v>
      </c>
    </row>
    <row r="14896" spans="1:13" x14ac:dyDescent="0.25">
      <c r="A14896" s="9"/>
      <c r="H14896" s="9"/>
      <c r="J14896">
        <v>19</v>
      </c>
      <c r="K14896">
        <f ca="1">SIMULATION!$D$3*SIMULATION!$D$17/$H14877/(SIMULATION!$D$17-$I14877)*(((EXP(-$I14877*$J14896))/(1-EXP(-SIMULATION!$D$4*$I14877)))-(EXP(-SIMULATION!$D$17*$J14896)/(1-EXP(-SIMULATION!$D$4*SIMULATION!$D$17))))</f>
        <v>1.7814812739618606</v>
      </c>
      <c r="L14896">
        <v>-4.6488238607693175E-2</v>
      </c>
      <c r="M14896">
        <f t="shared" ca="1" si="232"/>
        <v>1.6986633474227846</v>
      </c>
    </row>
    <row r="14897" spans="1:13" x14ac:dyDescent="0.25">
      <c r="A14897" s="9"/>
      <c r="H14897" s="9"/>
      <c r="J14897">
        <v>20</v>
      </c>
      <c r="K14897">
        <f ca="1">SIMULATION!$D$3*SIMULATION!$D$17/$H14877/(SIMULATION!$D$17-$I14877)*(((EXP(-$I14877*$J14897))/(1-EXP(-SIMULATION!$D$4*$I14877)))-(EXP(-SIMULATION!$D$17*$J14897)/(1-EXP(-SIMULATION!$D$4*SIMULATION!$D$17))))</f>
        <v>1.6871528523428754</v>
      </c>
      <c r="L14897">
        <v>7.0507447022418049E-3</v>
      </c>
      <c r="M14897">
        <f t="shared" ca="1" si="232"/>
        <v>1.6990485363784043</v>
      </c>
    </row>
    <row r="14898" spans="1:13" x14ac:dyDescent="0.25">
      <c r="A14898" s="9"/>
      <c r="H14898" s="9"/>
      <c r="J14898">
        <v>21</v>
      </c>
      <c r="K14898">
        <f ca="1">SIMULATION!$D$3*SIMULATION!$D$17/$H14877/(SIMULATION!$D$17-$I14877)*(((EXP(-$I14877*$J14898))/(1-EXP(-SIMULATION!$D$4*$I14877)))-(EXP(-SIMULATION!$D$17*$J14898)/(1-EXP(-SIMULATION!$D$4*SIMULATION!$D$17))))</f>
        <v>1.5977459069270716</v>
      </c>
      <c r="L14898">
        <v>-0.26115361885645494</v>
      </c>
      <c r="M14898">
        <f t="shared" ca="1" si="232"/>
        <v>1.1804887813199783</v>
      </c>
    </row>
    <row r="14899" spans="1:13" x14ac:dyDescent="0.25">
      <c r="A14899" s="9"/>
      <c r="H14899" s="9"/>
      <c r="J14899">
        <v>22</v>
      </c>
      <c r="K14899">
        <f ca="1">SIMULATION!$D$3*SIMULATION!$D$17/$H14877/(SIMULATION!$D$17-$I14877)*(((EXP(-$I14877*$J14899))/(1-EXP(-SIMULATION!$D$4*$I14877)))-(EXP(-SIMULATION!$D$17*$J14899)/(1-EXP(-SIMULATION!$D$4*SIMULATION!$D$17))))</f>
        <v>1.5130300092923477</v>
      </c>
      <c r="L14899">
        <v>0.44248757793582744</v>
      </c>
      <c r="M14899">
        <f t="shared" ca="1" si="232"/>
        <v>2.1825269934483411</v>
      </c>
    </row>
    <row r="14900" spans="1:13" x14ac:dyDescent="0.25">
      <c r="A14900" s="9"/>
      <c r="H14900" s="9"/>
      <c r="J14900">
        <v>23</v>
      </c>
      <c r="K14900">
        <f ca="1">SIMULATION!$D$3*SIMULATION!$D$17/$H14877/(SIMULATION!$D$17-$I14877)*(((EXP(-$I14877*$J14900))/(1-EXP(-SIMULATION!$D$4*$I14877)))-(EXP(-SIMULATION!$D$17*$J14900)/(1-EXP(-SIMULATION!$D$4*SIMULATION!$D$17))))</f>
        <v>1.4327758928352941</v>
      </c>
      <c r="L14900">
        <v>-0.49836344196062304</v>
      </c>
      <c r="M14900">
        <f t="shared" ca="1" si="232"/>
        <v>0.71873276732369207</v>
      </c>
    </row>
    <row r="14901" spans="1:13" x14ac:dyDescent="0.25">
      <c r="A14901" s="9"/>
      <c r="H14901" s="9"/>
      <c r="J14901">
        <v>24</v>
      </c>
      <c r="K14901">
        <f ca="1">SIMULATION!$D$3*SIMULATION!$D$17/$H14877/(SIMULATION!$D$17-$I14877)*(((EXP(-$I14877*$J14901))/(1-EXP(-SIMULATION!$D$4*$I14877)))-(EXP(-SIMULATION!$D$17*$J14901)/(1-EXP(-SIMULATION!$D$4*SIMULATION!$D$17))))</f>
        <v>1.3567593672223575</v>
      </c>
      <c r="L14901">
        <v>-2.1873253518982162E-2</v>
      </c>
      <c r="M14901">
        <f t="shared" ca="1" si="232"/>
        <v>1.327082625618849</v>
      </c>
    </row>
    <row r="14902" spans="1:13" x14ac:dyDescent="0.25">
      <c r="A14902" s="9">
        <v>597</v>
      </c>
      <c r="B14902" s="2">
        <f ca="1">NORMINV(RAND(),SIMULATION!D7,SIMULATION!D8)</f>
        <v>57.356911787812265</v>
      </c>
      <c r="C14902" s="2">
        <v>2</v>
      </c>
      <c r="D14902" s="2">
        <f ca="1">SIMULATION!$D$11*(1+(SIMULATION!$D$12*LN(1+$C14902)))*(1+(SIMULATION!$D$13*(($B14902/63.5)-1)))</f>
        <v>9.7818648796866423</v>
      </c>
      <c r="E14902" s="2">
        <v>-6.5812413170661568E-2</v>
      </c>
      <c r="F14902" s="2">
        <f ca="1">D14902*(1+E14902)</f>
        <v>9.1380967466451217</v>
      </c>
      <c r="G14902" s="2">
        <v>-1.0072880287019117</v>
      </c>
      <c r="H14902" s="9">
        <f>SIMULATION!$D$15*EXP($G$14902)</f>
        <v>80.621873049426213</v>
      </c>
      <c r="I14902" s="2">
        <f ca="1">$F14902/$H14902</f>
        <v>0.11334513080641156</v>
      </c>
      <c r="J14902">
        <v>0</v>
      </c>
      <c r="K14902">
        <f ca="1">SIMULATION!$D$3*SIMULATION!$D$17/$H14902/(SIMULATION!$D$17-$I14902)*(((EXP(-$I14902*$J14902))/(1-EXP(-SIMULATION!$D$4*$I14902)))-(EXP(-SIMULATION!$D$17*$J14902)/(1-EXP(-SIMULATION!$D$4*SIMULATION!$D$17))))</f>
        <v>0.64509546229698411</v>
      </c>
      <c r="L14902">
        <v>-0.18371610583811102</v>
      </c>
      <c r="M14902">
        <f t="shared" ca="1" si="232"/>
        <v>0.52658103606994622</v>
      </c>
    </row>
    <row r="14903" spans="1:13" x14ac:dyDescent="0.25">
      <c r="A14903" s="9"/>
      <c r="H14903" s="9"/>
      <c r="J14903">
        <v>1</v>
      </c>
      <c r="K14903">
        <f ca="1">SIMULATION!$D$3*SIMULATION!$D$17/$H14902/(SIMULATION!$D$17-$I14902)*(((EXP(-$I14902*$J14903))/(1-EXP(-SIMULATION!$D$4*$I14902)))-(EXP(-SIMULATION!$D$17*$J14903)/(1-EXP(-SIMULATION!$D$4*SIMULATION!$D$17))))</f>
        <v>2.8828502184356672</v>
      </c>
      <c r="L14903">
        <v>-0.37402022097626986</v>
      </c>
      <c r="M14903">
        <f t="shared" ca="1" si="232"/>
        <v>1.8046059426948711</v>
      </c>
    </row>
    <row r="14904" spans="1:13" x14ac:dyDescent="0.25">
      <c r="A14904" s="9"/>
      <c r="H14904" s="9"/>
      <c r="J14904">
        <v>2</v>
      </c>
      <c r="K14904">
        <f ca="1">SIMULATION!$D$3*SIMULATION!$D$17/$H14902/(SIMULATION!$D$17-$I14902)*(((EXP(-$I14902*$J14904))/(1-EXP(-SIMULATION!$D$4*$I14902)))-(EXP(-SIMULATION!$D$17*$J14904)/(1-EXP(-SIMULATION!$D$4*SIMULATION!$D$17))))</f>
        <v>4.0522368101309922</v>
      </c>
      <c r="L14904">
        <v>0.15142061897175715</v>
      </c>
      <c r="M14904">
        <f t="shared" ca="1" si="232"/>
        <v>4.6658290161411653</v>
      </c>
    </row>
    <row r="14905" spans="1:13" x14ac:dyDescent="0.25">
      <c r="A14905" s="9"/>
      <c r="H14905" s="9"/>
      <c r="J14905">
        <v>3</v>
      </c>
      <c r="K14905">
        <f ca="1">SIMULATION!$D$3*SIMULATION!$D$17/$H14902/(SIMULATION!$D$17-$I14902)*(((EXP(-$I14902*$J14905))/(1-EXP(-SIMULATION!$D$4*$I14902)))-(EXP(-SIMULATION!$D$17*$J14905)/(1-EXP(-SIMULATION!$D$4*SIMULATION!$D$17))))</f>
        <v>4.5653432796768172</v>
      </c>
      <c r="L14905">
        <v>-6.6664217538942902E-2</v>
      </c>
      <c r="M14905">
        <f t="shared" ca="1" si="232"/>
        <v>4.2609982421404906</v>
      </c>
    </row>
    <row r="14906" spans="1:13" x14ac:dyDescent="0.25">
      <c r="A14906" s="9"/>
      <c r="H14906" s="9"/>
      <c r="J14906">
        <v>4</v>
      </c>
      <c r="K14906">
        <f ca="1">SIMULATION!$D$3*SIMULATION!$D$17/$H14902/(SIMULATION!$D$17-$I14902)*(((EXP(-$I14902*$J14906))/(1-EXP(-SIMULATION!$D$4*$I14902)))-(EXP(-SIMULATION!$D$17*$J14906)/(1-EXP(-SIMULATION!$D$4*SIMULATION!$D$17))))</f>
        <v>4.6832070749279957</v>
      </c>
      <c r="L14906">
        <v>0.2579827332866545</v>
      </c>
      <c r="M14906">
        <f t="shared" ca="1" si="232"/>
        <v>5.8913936366653177</v>
      </c>
    </row>
    <row r="14907" spans="1:13" x14ac:dyDescent="0.25">
      <c r="A14907" s="9"/>
      <c r="H14907" s="9"/>
      <c r="J14907">
        <v>5</v>
      </c>
      <c r="K14907">
        <f ca="1">SIMULATION!$D$3*SIMULATION!$D$17/$H14902/(SIMULATION!$D$17-$I14902)*(((EXP(-$I14902*$J14907))/(1-EXP(-SIMULATION!$D$4*$I14902)))-(EXP(-SIMULATION!$D$17*$J14907)/(1-EXP(-SIMULATION!$D$4*SIMULATION!$D$17))))</f>
        <v>4.570394361977689</v>
      </c>
      <c r="L14907">
        <v>-1.7148346228861095E-2</v>
      </c>
      <c r="M14907">
        <f t="shared" ca="1" si="232"/>
        <v>4.4920196570560611</v>
      </c>
    </row>
    <row r="14908" spans="1:13" x14ac:dyDescent="0.25">
      <c r="A14908" s="9"/>
      <c r="H14908" s="9"/>
      <c r="J14908">
        <v>6</v>
      </c>
      <c r="K14908">
        <f ca="1">SIMULATION!$D$3*SIMULATION!$D$17/$H14902/(SIMULATION!$D$17-$I14902)*(((EXP(-$I14902*$J14908))/(1-EXP(-SIMULATION!$D$4*$I14902)))-(EXP(-SIMULATION!$D$17*$J14908)/(1-EXP(-SIMULATION!$D$4*SIMULATION!$D$17))))</f>
        <v>4.3299408825451664</v>
      </c>
      <c r="L14908">
        <v>-1.7245242277030847E-2</v>
      </c>
      <c r="M14908">
        <f t="shared" ca="1" si="232"/>
        <v>4.2552700029804544</v>
      </c>
    </row>
    <row r="14909" spans="1:13" x14ac:dyDescent="0.25">
      <c r="A14909" s="9"/>
      <c r="H14909" s="9"/>
      <c r="J14909">
        <v>7</v>
      </c>
      <c r="K14909">
        <f ca="1">SIMULATION!$D$3*SIMULATION!$D$17/$H14902/(SIMULATION!$D$17-$I14902)*(((EXP(-$I14902*$J14909))/(1-EXP(-SIMULATION!$D$4*$I14902)))-(EXP(-SIMULATION!$D$17*$J14909)/(1-EXP(-SIMULATION!$D$4*SIMULATION!$D$17))))</f>
        <v>4.0257117513195899</v>
      </c>
      <c r="L14909">
        <v>4.5443949984576133E-2</v>
      </c>
      <c r="M14909">
        <f t="shared" ca="1" si="232"/>
        <v>4.2086559947988782</v>
      </c>
    </row>
    <row r="14910" spans="1:13" x14ac:dyDescent="0.25">
      <c r="A14910" s="9"/>
      <c r="H14910" s="9"/>
      <c r="J14910">
        <v>8</v>
      </c>
      <c r="K14910">
        <f ca="1">SIMULATION!$D$3*SIMULATION!$D$17/$H14902/(SIMULATION!$D$17-$I14902)*(((EXP(-$I14902*$J14910))/(1-EXP(-SIMULATION!$D$4*$I14902)))-(EXP(-SIMULATION!$D$17*$J14910)/(1-EXP(-SIMULATION!$D$4*SIMULATION!$D$17))))</f>
        <v>3.6967023428127526</v>
      </c>
      <c r="L14910">
        <v>-0.22071066593138788</v>
      </c>
      <c r="M14910">
        <f t="shared" ca="1" si="232"/>
        <v>2.8808007069804282</v>
      </c>
    </row>
    <row r="14911" spans="1:13" x14ac:dyDescent="0.25">
      <c r="A14911" s="9"/>
      <c r="H14911" s="9"/>
      <c r="J14911">
        <v>9</v>
      </c>
      <c r="K14911">
        <f ca="1">SIMULATION!$D$3*SIMULATION!$D$17/$H14902/(SIMULATION!$D$17-$I14902)*(((EXP(-$I14902*$J14911))/(1-EXP(-SIMULATION!$D$4*$I14902)))-(EXP(-SIMULATION!$D$17*$J14911)/(1-EXP(-SIMULATION!$D$4*SIMULATION!$D$17))))</f>
        <v>3.3661778132205229</v>
      </c>
      <c r="L14911">
        <v>0.47793260735798659</v>
      </c>
      <c r="M14911">
        <f t="shared" ca="1" si="232"/>
        <v>4.9749839523236128</v>
      </c>
    </row>
    <row r="14912" spans="1:13" x14ac:dyDescent="0.25">
      <c r="A14912" s="9"/>
      <c r="H14912" s="9"/>
      <c r="J14912">
        <v>10</v>
      </c>
      <c r="K14912">
        <f ca="1">SIMULATION!$D$3*SIMULATION!$D$17/$H14902/(SIMULATION!$D$17-$I14902)*(((EXP(-$I14902*$J14912))/(1-EXP(-SIMULATION!$D$4*$I14902)))-(EXP(-SIMULATION!$D$17*$J14912)/(1-EXP(-SIMULATION!$D$4*SIMULATION!$D$17))))</f>
        <v>3.0475077554081649</v>
      </c>
      <c r="L14912">
        <v>-0.1066688597003727</v>
      </c>
      <c r="M14912">
        <f t="shared" ca="1" si="232"/>
        <v>2.7224335782107336</v>
      </c>
    </row>
    <row r="14913" spans="1:13" x14ac:dyDescent="0.25">
      <c r="A14913" s="9"/>
      <c r="H14913" s="9"/>
      <c r="J14913">
        <v>11</v>
      </c>
      <c r="K14913">
        <f ca="1">SIMULATION!$D$3*SIMULATION!$D$17/$H14902/(SIMULATION!$D$17-$I14902)*(((EXP(-$I14902*$J14913))/(1-EXP(-SIMULATION!$D$4*$I14902)))-(EXP(-SIMULATION!$D$17*$J14913)/(1-EXP(-SIMULATION!$D$4*SIMULATION!$D$17))))</f>
        <v>2.7478853909224017</v>
      </c>
      <c r="L14913">
        <v>-0.21349111911065827</v>
      </c>
      <c r="M14913">
        <f t="shared" ca="1" si="232"/>
        <v>2.1612362636265492</v>
      </c>
    </row>
    <row r="14914" spans="1:13" x14ac:dyDescent="0.25">
      <c r="A14914" s="9"/>
      <c r="H14914" s="9"/>
      <c r="J14914">
        <v>12</v>
      </c>
      <c r="K14914">
        <f ca="1">SIMULATION!$D$3*SIMULATION!$D$17/$H14902/(SIMULATION!$D$17-$I14902)*(((EXP(-$I14902*$J14914))/(1-EXP(-SIMULATION!$D$4*$I14902)))-(EXP(-SIMULATION!$D$17*$J14914)/(1-EXP(-SIMULATION!$D$4*SIMULATION!$D$17))))</f>
        <v>2.4706932433242241</v>
      </c>
      <c r="L14914">
        <v>0.12161151309572753</v>
      </c>
      <c r="M14914">
        <f t="shared" ca="1" si="232"/>
        <v>2.7711579870402736</v>
      </c>
    </row>
    <row r="14915" spans="1:13" x14ac:dyDescent="0.25">
      <c r="A14915" s="9"/>
      <c r="H14915" s="9"/>
      <c r="J14915">
        <v>13</v>
      </c>
      <c r="K14915">
        <f ca="1">SIMULATION!$D$3*SIMULATION!$D$17/$H14902/(SIMULATION!$D$17-$I14902)*(((EXP(-$I14902*$J14915))/(1-EXP(-SIMULATION!$D$4*$I14902)))-(EXP(-SIMULATION!$D$17*$J14915)/(1-EXP(-SIMULATION!$D$4*SIMULATION!$D$17))))</f>
        <v>2.2170033379244609</v>
      </c>
      <c r="L14915">
        <v>4.9486683627984293E-2</v>
      </c>
      <c r="M14915">
        <f t="shared" ref="M14915:M14978" ca="1" si="233">$K14915*(1+$L14915)</f>
        <v>2.3267154807105142</v>
      </c>
    </row>
    <row r="14916" spans="1:13" x14ac:dyDescent="0.25">
      <c r="A14916" s="9"/>
      <c r="H14916" s="9"/>
      <c r="J14916">
        <v>14</v>
      </c>
      <c r="K14916">
        <f ca="1">SIMULATION!$D$3*SIMULATION!$D$17/$H14902/(SIMULATION!$D$17-$I14902)*(((EXP(-$I14902*$J14916))/(1-EXP(-SIMULATION!$D$4*$I14902)))-(EXP(-SIMULATION!$D$17*$J14916)/(1-EXP(-SIMULATION!$D$4*SIMULATION!$D$17))))</f>
        <v>1.9865244760988432</v>
      </c>
      <c r="L14916">
        <v>0.22488624629075682</v>
      </c>
      <c r="M14916">
        <f t="shared" ca="1" si="233"/>
        <v>2.4332665086934244</v>
      </c>
    </row>
    <row r="14917" spans="1:13" x14ac:dyDescent="0.25">
      <c r="A14917" s="9"/>
      <c r="H14917" s="9"/>
      <c r="J14917">
        <v>15</v>
      </c>
      <c r="K14917">
        <f ca="1">SIMULATION!$D$3*SIMULATION!$D$17/$H14902/(SIMULATION!$D$17-$I14902)*(((EXP(-$I14902*$J14917))/(1-EXP(-SIMULATION!$D$4*$I14902)))-(EXP(-SIMULATION!$D$17*$J14917)/(1-EXP(-SIMULATION!$D$4*SIMULATION!$D$17))))</f>
        <v>1.7781966914306255</v>
      </c>
      <c r="L14917">
        <v>-0.14894497767520012</v>
      </c>
      <c r="M14917">
        <f t="shared" ca="1" si="233"/>
        <v>1.5133432249233763</v>
      </c>
    </row>
    <row r="14918" spans="1:13" x14ac:dyDescent="0.25">
      <c r="A14918" s="9"/>
      <c r="H14918" s="9"/>
      <c r="J14918">
        <v>16</v>
      </c>
      <c r="K14918">
        <f ca="1">SIMULATION!$D$3*SIMULATION!$D$17/$H14902/(SIMULATION!$D$17-$I14902)*(((EXP(-$I14902*$J14918))/(1-EXP(-SIMULATION!$D$4*$I14902)))-(EXP(-SIMULATION!$D$17*$J14918)/(1-EXP(-SIMULATION!$D$4*SIMULATION!$D$17))))</f>
        <v>1.590560959470269</v>
      </c>
      <c r="L14918">
        <v>-1.4908341222071495E-2</v>
      </c>
      <c r="M14918">
        <f t="shared" ca="1" si="233"/>
        <v>1.5668483339519808</v>
      </c>
    </row>
    <row r="14919" spans="1:13" x14ac:dyDescent="0.25">
      <c r="A14919" s="9"/>
      <c r="H14919" s="9"/>
      <c r="J14919">
        <v>17</v>
      </c>
      <c r="K14919">
        <f ca="1">SIMULATION!$D$3*SIMULATION!$D$17/$H14902/(SIMULATION!$D$17-$I14902)*(((EXP(-$I14902*$J14919))/(1-EXP(-SIMULATION!$D$4*$I14902)))-(EXP(-SIMULATION!$D$17*$J14919)/(1-EXP(-SIMULATION!$D$4*SIMULATION!$D$17))))</f>
        <v>1.4219860881684443</v>
      </c>
      <c r="L14919">
        <v>-0.14673699242212859</v>
      </c>
      <c r="M14919">
        <f t="shared" ca="1" si="233"/>
        <v>1.213328126324499</v>
      </c>
    </row>
    <row r="14920" spans="1:13" x14ac:dyDescent="0.25">
      <c r="A14920" s="9"/>
      <c r="H14920" s="9"/>
      <c r="J14920">
        <v>18</v>
      </c>
      <c r="K14920">
        <f ca="1">SIMULATION!$D$3*SIMULATION!$D$17/$H14902/(SIMULATION!$D$17-$I14902)*(((EXP(-$I14902*$J14920))/(1-EXP(-SIMULATION!$D$4*$I14902)))-(EXP(-SIMULATION!$D$17*$J14920)/(1-EXP(-SIMULATION!$D$4*SIMULATION!$D$17))))</f>
        <v>1.2708051608528101</v>
      </c>
      <c r="L14920">
        <v>-5.8423615978274786E-2</v>
      </c>
      <c r="M14920">
        <f t="shared" ca="1" si="233"/>
        <v>1.1965601281519358</v>
      </c>
    </row>
    <row r="14921" spans="1:13" x14ac:dyDescent="0.25">
      <c r="A14921" s="9"/>
      <c r="H14921" s="9"/>
      <c r="J14921">
        <v>19</v>
      </c>
      <c r="K14921">
        <f ca="1">SIMULATION!$D$3*SIMULATION!$D$17/$H14902/(SIMULATION!$D$17-$I14902)*(((EXP(-$I14902*$J14921))/(1-EXP(-SIMULATION!$D$4*$I14902)))-(EXP(-SIMULATION!$D$17*$J14921)/(1-EXP(-SIMULATION!$D$4*SIMULATION!$D$17))))</f>
        <v>1.1353949777592569</v>
      </c>
      <c r="L14921">
        <v>-0.16756442425407234</v>
      </c>
      <c r="M14921">
        <f t="shared" ca="1" si="233"/>
        <v>0.94514317201006171</v>
      </c>
    </row>
    <row r="14922" spans="1:13" x14ac:dyDescent="0.25">
      <c r="A14922" s="9"/>
      <c r="H14922" s="9"/>
      <c r="J14922">
        <v>20</v>
      </c>
      <c r="K14922">
        <f ca="1">SIMULATION!$D$3*SIMULATION!$D$17/$H14902/(SIMULATION!$D$17-$I14902)*(((EXP(-$I14902*$J14922))/(1-EXP(-SIMULATION!$D$4*$I14902)))-(EXP(-SIMULATION!$D$17*$J14922)/(1-EXP(-SIMULATION!$D$4*SIMULATION!$D$17))))</f>
        <v>1.0142198263176794</v>
      </c>
      <c r="L14922">
        <v>-0.18049861487258761</v>
      </c>
      <c r="M14922">
        <f t="shared" ca="1" si="233"/>
        <v>0.83115455249102188</v>
      </c>
    </row>
    <row r="14923" spans="1:13" x14ac:dyDescent="0.25">
      <c r="A14923" s="9"/>
      <c r="H14923" s="9"/>
      <c r="J14923">
        <v>21</v>
      </c>
      <c r="K14923">
        <f ca="1">SIMULATION!$D$3*SIMULATION!$D$17/$H14902/(SIMULATION!$D$17-$I14902)*(((EXP(-$I14902*$J14923))/(1-EXP(-SIMULATION!$D$4*$I14902)))-(EXP(-SIMULATION!$D$17*$J14923)/(1-EXP(-SIMULATION!$D$4*SIMULATION!$D$17))))</f>
        <v>0.90585315730419802</v>
      </c>
      <c r="L14923">
        <v>-0.37615419260142241</v>
      </c>
      <c r="M14923">
        <f t="shared" ca="1" si="233"/>
        <v>0.56511269430298805</v>
      </c>
    </row>
    <row r="14924" spans="1:13" x14ac:dyDescent="0.25">
      <c r="A14924" s="9"/>
      <c r="H14924" s="9"/>
      <c r="J14924">
        <v>22</v>
      </c>
      <c r="K14924">
        <f ca="1">SIMULATION!$D$3*SIMULATION!$D$17/$H14902/(SIMULATION!$D$17-$I14902)*(((EXP(-$I14902*$J14924))/(1-EXP(-SIMULATION!$D$4*$I14902)))-(EXP(-SIMULATION!$D$17*$J14924)/(1-EXP(-SIMULATION!$D$4*SIMULATION!$D$17))))</f>
        <v>0.80898578544156619</v>
      </c>
      <c r="L14924">
        <v>0.41147098321910497</v>
      </c>
      <c r="M14924">
        <f t="shared" ca="1" si="233"/>
        <v>1.1418599619874874</v>
      </c>
    </row>
    <row r="14925" spans="1:13" x14ac:dyDescent="0.25">
      <c r="A14925" s="9"/>
      <c r="H14925" s="9"/>
      <c r="J14925">
        <v>23</v>
      </c>
      <c r="K14925">
        <f ca="1">SIMULATION!$D$3*SIMULATION!$D$17/$H14902/(SIMULATION!$D$17-$I14902)*(((EXP(-$I14902*$J14925))/(1-EXP(-SIMULATION!$D$4*$I14902)))-(EXP(-SIMULATION!$D$17*$J14925)/(1-EXP(-SIMULATION!$D$4*SIMULATION!$D$17))))</f>
        <v>0.7224260642656779</v>
      </c>
      <c r="L14925">
        <v>-0.1261212518319903</v>
      </c>
      <c r="M14925">
        <f t="shared" ca="1" si="233"/>
        <v>0.63131278468443275</v>
      </c>
    </row>
    <row r="14926" spans="1:13" x14ac:dyDescent="0.25">
      <c r="A14926" s="9"/>
      <c r="H14926" s="9"/>
      <c r="J14926">
        <v>24</v>
      </c>
      <c r="K14926">
        <f ca="1">SIMULATION!$D$3*SIMULATION!$D$17/$H14902/(SIMULATION!$D$17-$I14902)*(((EXP(-$I14902*$J14926))/(1-EXP(-SIMULATION!$D$4*$I14902)))-(EXP(-SIMULATION!$D$17*$J14926)/(1-EXP(-SIMULATION!$D$4*SIMULATION!$D$17))))</f>
        <v>0.64509546229698467</v>
      </c>
      <c r="L14926">
        <v>3.2999328439189519E-2</v>
      </c>
      <c r="M14926">
        <f t="shared" ca="1" si="233"/>
        <v>0.66638317933195368</v>
      </c>
    </row>
    <row r="14927" spans="1:13" x14ac:dyDescent="0.25">
      <c r="A14927" s="9">
        <v>598</v>
      </c>
      <c r="B14927" s="2">
        <f ca="1">NORMINV(RAND(),SIMULATION!D7,SIMULATION!D8)</f>
        <v>58.899253714294019</v>
      </c>
      <c r="C14927" s="2">
        <v>2</v>
      </c>
      <c r="D14927" s="2">
        <f ca="1">SIMULATION!$D$11*(1+(SIMULATION!$D$12*LN(1+$C14927)))*(1+(SIMULATION!$D$13*(($B14927/63.5)-1)))</f>
        <v>9.8964018705073808</v>
      </c>
      <c r="E14927" s="2">
        <v>8.6358100180020214E-2</v>
      </c>
      <c r="F14927" s="2">
        <f ca="1">D14927*(1+E14927)</f>
        <v>10.751036334662396</v>
      </c>
      <c r="G14927" s="2">
        <v>1.1376916429578103</v>
      </c>
      <c r="H14927" s="9">
        <f>SIMULATION!$D$15*EXP($G$14927)</f>
        <v>688.66136473123663</v>
      </c>
      <c r="I14927" s="2">
        <f ca="1">$F14927/$H14927</f>
        <v>1.5611499185609456E-2</v>
      </c>
      <c r="J14927">
        <v>0</v>
      </c>
      <c r="K14927">
        <f ca="1">SIMULATION!$D$3*SIMULATION!$D$17/$H14927/(SIMULATION!$D$17-$I14927)*(((EXP(-$I14927*$J14927))/(1-EXP(-SIMULATION!$D$4*$I14927)))-(EXP(-SIMULATION!$D$17*$J14927)/(1-EXP(-SIMULATION!$D$4*SIMULATION!$D$17))))</f>
        <v>1.8209959935294715</v>
      </c>
      <c r="L14927">
        <v>-0.32478924265945369</v>
      </c>
      <c r="M14927">
        <f t="shared" ca="1" si="233"/>
        <v>1.2295560839051352</v>
      </c>
    </row>
    <row r="14928" spans="1:13" x14ac:dyDescent="0.25">
      <c r="A14928" s="9"/>
      <c r="H14928" s="9"/>
      <c r="J14928">
        <v>1</v>
      </c>
      <c r="K14928">
        <f ca="1">SIMULATION!$D$3*SIMULATION!$D$17/$H14927/(SIMULATION!$D$17-$I14927)*(((EXP(-$I14927*$J14928))/(1-EXP(-SIMULATION!$D$4*$I14927)))-(EXP(-SIMULATION!$D$17*$J14928)/(1-EXP(-SIMULATION!$D$4*SIMULATION!$D$17))))</f>
        <v>2.0772590822836294</v>
      </c>
      <c r="L14928">
        <v>-9.8442124208011683E-2</v>
      </c>
      <c r="M14928">
        <f t="shared" ca="1" si="233"/>
        <v>1.8727692856932441</v>
      </c>
    </row>
    <row r="14929" spans="1:13" x14ac:dyDescent="0.25">
      <c r="A14929" s="9"/>
      <c r="H14929" s="9"/>
      <c r="J14929">
        <v>2</v>
      </c>
      <c r="K14929">
        <f ca="1">SIMULATION!$D$3*SIMULATION!$D$17/$H14927/(SIMULATION!$D$17-$I14927)*(((EXP(-$I14927*$J14929))/(1-EXP(-SIMULATION!$D$4*$I14927)))-(EXP(-SIMULATION!$D$17*$J14929)/(1-EXP(-SIMULATION!$D$4*SIMULATION!$D$17))))</f>
        <v>2.2273775767850092</v>
      </c>
      <c r="L14929">
        <v>0.14960290991396807</v>
      </c>
      <c r="M14929">
        <f t="shared" ca="1" si="233"/>
        <v>2.5605997437491692</v>
      </c>
    </row>
    <row r="14930" spans="1:13" x14ac:dyDescent="0.25">
      <c r="A14930" s="9"/>
      <c r="H14930" s="9"/>
      <c r="J14930">
        <v>3</v>
      </c>
      <c r="K14930">
        <f ca="1">SIMULATION!$D$3*SIMULATION!$D$17/$H14927/(SIMULATION!$D$17-$I14927)*(((EXP(-$I14927*$J14930))/(1-EXP(-SIMULATION!$D$4*$I14927)))-(EXP(-SIMULATION!$D$17*$J14930)/(1-EXP(-SIMULATION!$D$4*SIMULATION!$D$17))))</f>
        <v>2.3096944685997909</v>
      </c>
      <c r="L14930">
        <v>0.10430891769492111</v>
      </c>
      <c r="M14930">
        <f t="shared" ca="1" si="233"/>
        <v>2.5506161988253808</v>
      </c>
    </row>
    <row r="14931" spans="1:13" x14ac:dyDescent="0.25">
      <c r="A14931" s="9"/>
      <c r="H14931" s="9"/>
      <c r="J14931">
        <v>4</v>
      </c>
      <c r="K14931">
        <f ca="1">SIMULATION!$D$3*SIMULATION!$D$17/$H14927/(SIMULATION!$D$17-$I14927)*(((EXP(-$I14927*$J14931))/(1-EXP(-SIMULATION!$D$4*$I14927)))-(EXP(-SIMULATION!$D$17*$J14931)/(1-EXP(-SIMULATION!$D$4*SIMULATION!$D$17))))</f>
        <v>2.3487774939980604</v>
      </c>
      <c r="L14931">
        <v>-0.12509890456412487</v>
      </c>
      <c r="M14931">
        <f t="shared" ca="1" si="233"/>
        <v>2.0549480024340325</v>
      </c>
    </row>
    <row r="14932" spans="1:13" x14ac:dyDescent="0.25">
      <c r="A14932" s="9"/>
      <c r="H14932" s="9"/>
      <c r="J14932">
        <v>5</v>
      </c>
      <c r="K14932">
        <f ca="1">SIMULATION!$D$3*SIMULATION!$D$17/$H14927/(SIMULATION!$D$17-$I14927)*(((EXP(-$I14927*$J14932))/(1-EXP(-SIMULATION!$D$4*$I14927)))-(EXP(-SIMULATION!$D$17*$J14932)/(1-EXP(-SIMULATION!$D$4*SIMULATION!$D$17))))</f>
        <v>2.3603669236595959</v>
      </c>
      <c r="L14932">
        <v>-1.5128761390440788E-2</v>
      </c>
      <c r="M14932">
        <f t="shared" ca="1" si="233"/>
        <v>2.3246574956776609</v>
      </c>
    </row>
    <row r="14933" spans="1:13" x14ac:dyDescent="0.25">
      <c r="A14933" s="9"/>
      <c r="H14933" s="9"/>
      <c r="J14933">
        <v>6</v>
      </c>
      <c r="K14933">
        <f ca="1">SIMULATION!$D$3*SIMULATION!$D$17/$H14927/(SIMULATION!$D$17-$I14927)*(((EXP(-$I14927*$J14933))/(1-EXP(-SIMULATION!$D$4*$I14927)))-(EXP(-SIMULATION!$D$17*$J14933)/(1-EXP(-SIMULATION!$D$4*SIMULATION!$D$17))))</f>
        <v>2.3545462256181633</v>
      </c>
      <c r="L14933">
        <v>-7.0109901244491096E-2</v>
      </c>
      <c r="M14933">
        <f t="shared" ca="1" si="233"/>
        <v>2.1894692222644845</v>
      </c>
    </row>
    <row r="14934" spans="1:13" x14ac:dyDescent="0.25">
      <c r="A14934" s="9"/>
      <c r="H14934" s="9"/>
      <c r="J14934">
        <v>7</v>
      </c>
      <c r="K14934">
        <f ca="1">SIMULATION!$D$3*SIMULATION!$D$17/$H14927/(SIMULATION!$D$17-$I14927)*(((EXP(-$I14927*$J14934))/(1-EXP(-SIMULATION!$D$4*$I14927)))-(EXP(-SIMULATION!$D$17*$J14934)/(1-EXP(-SIMULATION!$D$4*SIMULATION!$D$17))))</f>
        <v>2.3377739022480366</v>
      </c>
      <c r="L14934">
        <v>0.12851785642265023</v>
      </c>
      <c r="M14934">
        <f t="shared" ca="1" si="233"/>
        <v>2.6382195929657684</v>
      </c>
    </row>
    <row r="14935" spans="1:13" x14ac:dyDescent="0.25">
      <c r="A14935" s="9"/>
      <c r="H14935" s="9"/>
      <c r="J14935">
        <v>8</v>
      </c>
      <c r="K14935">
        <f ca="1">SIMULATION!$D$3*SIMULATION!$D$17/$H14927/(SIMULATION!$D$17-$I14927)*(((EXP(-$I14927*$J14935))/(1-EXP(-SIMULATION!$D$4*$I14927)))-(EXP(-SIMULATION!$D$17*$J14935)/(1-EXP(-SIMULATION!$D$4*SIMULATION!$D$17))))</f>
        <v>2.3141855399429807</v>
      </c>
      <c r="L14935">
        <v>-0.29271399577935758</v>
      </c>
      <c r="M14935">
        <f t="shared" ca="1" si="233"/>
        <v>1.6367910435714605</v>
      </c>
    </row>
    <row r="14936" spans="1:13" x14ac:dyDescent="0.25">
      <c r="A14936" s="9"/>
      <c r="H14936" s="9"/>
      <c r="J14936">
        <v>9</v>
      </c>
      <c r="K14936">
        <f ca="1">SIMULATION!$D$3*SIMULATION!$D$17/$H14927/(SIMULATION!$D$17-$I14927)*(((EXP(-$I14927*$J14936))/(1-EXP(-SIMULATION!$D$4*$I14927)))-(EXP(-SIMULATION!$D$17*$J14936)/(1-EXP(-SIMULATION!$D$4*SIMULATION!$D$17))))</f>
        <v>2.2864281933844195</v>
      </c>
      <c r="L14936">
        <v>1.7171734735550472E-2</v>
      </c>
      <c r="M14936">
        <f t="shared" ca="1" si="233"/>
        <v>2.3256901318131007</v>
      </c>
    </row>
    <row r="14937" spans="1:13" x14ac:dyDescent="0.25">
      <c r="A14937" s="9"/>
      <c r="H14937" s="9"/>
      <c r="J14937">
        <v>10</v>
      </c>
      <c r="K14937">
        <f ca="1">SIMULATION!$D$3*SIMULATION!$D$17/$H14927/(SIMULATION!$D$17-$I14927)*(((EXP(-$I14927*$J14937))/(1-EXP(-SIMULATION!$D$4*$I14927)))-(EXP(-SIMULATION!$D$17*$J14937)/(1-EXP(-SIMULATION!$D$4*SIMULATION!$D$17))))</f>
        <v>2.256195078473286</v>
      </c>
      <c r="L14937">
        <v>0.75474678105054005</v>
      </c>
      <c r="M14937">
        <f t="shared" ca="1" si="233"/>
        <v>3.9590510513730695</v>
      </c>
    </row>
    <row r="14938" spans="1:13" x14ac:dyDescent="0.25">
      <c r="A14938" s="9"/>
      <c r="H14938" s="9"/>
      <c r="J14938">
        <v>11</v>
      </c>
      <c r="K14938">
        <f ca="1">SIMULATION!$D$3*SIMULATION!$D$17/$H14927/(SIMULATION!$D$17-$I14927)*(((EXP(-$I14927*$J14938))/(1-EXP(-SIMULATION!$D$4*$I14927)))-(EXP(-SIMULATION!$D$17*$J14938)/(1-EXP(-SIMULATION!$D$4*SIMULATION!$D$17))))</f>
        <v>2.2245682157900606</v>
      </c>
      <c r="L14938">
        <v>0.39642428911303035</v>
      </c>
      <c r="M14938">
        <f t="shared" ca="1" si="233"/>
        <v>3.1064410893180776</v>
      </c>
    </row>
    <row r="14939" spans="1:13" x14ac:dyDescent="0.25">
      <c r="A14939" s="9"/>
      <c r="H14939" s="9"/>
      <c r="J14939">
        <v>12</v>
      </c>
      <c r="K14939">
        <f ca="1">SIMULATION!$D$3*SIMULATION!$D$17/$H14927/(SIMULATION!$D$17-$I14927)*(((EXP(-$I14927*$J14939))/(1-EXP(-SIMULATION!$D$4*$I14927)))-(EXP(-SIMULATION!$D$17*$J14939)/(1-EXP(-SIMULATION!$D$4*SIMULATION!$D$17))))</f>
        <v>2.192238004102713</v>
      </c>
      <c r="L14939">
        <v>3.182709111437531E-2</v>
      </c>
      <c r="M14939">
        <f t="shared" ca="1" si="233"/>
        <v>2.262010562803686</v>
      </c>
    </row>
    <row r="14940" spans="1:13" x14ac:dyDescent="0.25">
      <c r="A14940" s="9"/>
      <c r="H14940" s="9"/>
      <c r="J14940">
        <v>13</v>
      </c>
      <c r="K14940">
        <f ca="1">SIMULATION!$D$3*SIMULATION!$D$17/$H14927/(SIMULATION!$D$17-$I14927)*(((EXP(-$I14927*$J14940))/(1-EXP(-SIMULATION!$D$4*$I14927)))-(EXP(-SIMULATION!$D$17*$J14940)/(1-EXP(-SIMULATION!$D$4*SIMULATION!$D$17))))</f>
        <v>2.1596439276731267</v>
      </c>
      <c r="L14940">
        <v>-0.27944281336997268</v>
      </c>
      <c r="M14940">
        <f t="shared" ca="1" si="233"/>
        <v>1.5561469526467704</v>
      </c>
    </row>
    <row r="14941" spans="1:13" x14ac:dyDescent="0.25">
      <c r="A14941" s="9"/>
      <c r="H14941" s="9"/>
      <c r="J14941">
        <v>14</v>
      </c>
      <c r="K14941">
        <f ca="1">SIMULATION!$D$3*SIMULATION!$D$17/$H14927/(SIMULATION!$D$17-$I14927)*(((EXP(-$I14927*$J14941))/(1-EXP(-SIMULATION!$D$4*$I14927)))-(EXP(-SIMULATION!$D$17*$J14941)/(1-EXP(-SIMULATION!$D$4*SIMULATION!$D$17))))</f>
        <v>2.1270647241983238</v>
      </c>
      <c r="L14941">
        <v>0.28220453297541004</v>
      </c>
      <c r="M14941">
        <f t="shared" ca="1" si="233"/>
        <v>2.7273320312991816</v>
      </c>
    </row>
    <row r="14942" spans="1:13" x14ac:dyDescent="0.25">
      <c r="A14942" s="9"/>
      <c r="H14942" s="9"/>
      <c r="J14942">
        <v>15</v>
      </c>
      <c r="K14942">
        <f ca="1">SIMULATION!$D$3*SIMULATION!$D$17/$H14927/(SIMULATION!$D$17-$I14927)*(((EXP(-$I14927*$J14942))/(1-EXP(-SIMULATION!$D$4*$I14927)))-(EXP(-SIMULATION!$D$17*$J14942)/(1-EXP(-SIMULATION!$D$4*SIMULATION!$D$17))))</f>
        <v>2.0946761659106587</v>
      </c>
      <c r="L14942">
        <v>-6.9865543134208868E-2</v>
      </c>
      <c r="M14942">
        <f t="shared" ca="1" si="233"/>
        <v>1.9483304778890282</v>
      </c>
    </row>
    <row r="14943" spans="1:13" x14ac:dyDescent="0.25">
      <c r="A14943" s="9"/>
      <c r="H14943" s="9"/>
      <c r="J14943">
        <v>16</v>
      </c>
      <c r="K14943">
        <f ca="1">SIMULATION!$D$3*SIMULATION!$D$17/$H14927/(SIMULATION!$D$17-$I14927)*(((EXP(-$I14927*$J14943))/(1-EXP(-SIMULATION!$D$4*$I14927)))-(EXP(-SIMULATION!$D$17*$J14943)/(1-EXP(-SIMULATION!$D$4*SIMULATION!$D$17))))</f>
        <v>2.0625880864149972</v>
      </c>
      <c r="L14943">
        <v>-0.14933839513327457</v>
      </c>
      <c r="M14943">
        <f t="shared" ca="1" si="233"/>
        <v>1.7545644917687697</v>
      </c>
    </row>
    <row r="14944" spans="1:13" x14ac:dyDescent="0.25">
      <c r="A14944" s="9"/>
      <c r="H14944" s="9"/>
      <c r="J14944">
        <v>17</v>
      </c>
      <c r="K14944">
        <f ca="1">SIMULATION!$D$3*SIMULATION!$D$17/$H14927/(SIMULATION!$D$17-$I14927)*(((EXP(-$I14927*$J14944))/(1-EXP(-SIMULATION!$D$4*$I14927)))-(EXP(-SIMULATION!$D$17*$J14944)/(1-EXP(-SIMULATION!$D$4*SIMULATION!$D$17))))</f>
        <v>2.030868107701072</v>
      </c>
      <c r="L14944">
        <v>0.10034820368332532</v>
      </c>
      <c r="M14944">
        <f t="shared" ca="1" si="233"/>
        <v>2.234662074226629</v>
      </c>
    </row>
    <row r="14945" spans="1:13" x14ac:dyDescent="0.25">
      <c r="A14945" s="9"/>
      <c r="H14945" s="9"/>
      <c r="J14945">
        <v>18</v>
      </c>
      <c r="K14945">
        <f ca="1">SIMULATION!$D$3*SIMULATION!$D$17/$H14927/(SIMULATION!$D$17-$I14927)*(((EXP(-$I14927*$J14945))/(1-EXP(-SIMULATION!$D$4*$I14927)))-(EXP(-SIMULATION!$D$17*$J14945)/(1-EXP(-SIMULATION!$D$4*SIMULATION!$D$17))))</f>
        <v>1.9995568443158205</v>
      </c>
      <c r="L14945">
        <v>-3.8551096974680607E-2</v>
      </c>
      <c r="M14945">
        <f t="shared" ca="1" si="233"/>
        <v>1.9224717345042148</v>
      </c>
    </row>
    <row r="14946" spans="1:13" x14ac:dyDescent="0.25">
      <c r="A14946" s="9"/>
      <c r="H14946" s="9"/>
      <c r="J14946">
        <v>19</v>
      </c>
      <c r="K14946">
        <f ca="1">SIMULATION!$D$3*SIMULATION!$D$17/$H14927/(SIMULATION!$D$17-$I14927)*(((EXP(-$I14927*$J14946))/(1-EXP(-SIMULATION!$D$4*$I14927)))-(EXP(-SIMULATION!$D$17*$J14946)/(1-EXP(-SIMULATION!$D$4*SIMULATION!$D$17))))</f>
        <v>1.9686776459033675</v>
      </c>
      <c r="L14946">
        <v>0.13241412784196688</v>
      </c>
      <c r="M14946">
        <f t="shared" ca="1" si="233"/>
        <v>2.2293583793876381</v>
      </c>
    </row>
    <row r="14947" spans="1:13" x14ac:dyDescent="0.25">
      <c r="A14947" s="9"/>
      <c r="H14947" s="9"/>
      <c r="J14947">
        <v>20</v>
      </c>
      <c r="K14947">
        <f ca="1">SIMULATION!$D$3*SIMULATION!$D$17/$H14927/(SIMULATION!$D$17-$I14927)*(((EXP(-$I14927*$J14947))/(1-EXP(-SIMULATION!$D$4*$I14927)))-(EXP(-SIMULATION!$D$17*$J14947)/(1-EXP(-SIMULATION!$D$4*SIMULATION!$D$17))))</f>
        <v>1.9382428398086715</v>
      </c>
      <c r="L14947">
        <v>-2.7178929332226178E-2</v>
      </c>
      <c r="M14947">
        <f t="shared" ca="1" si="233"/>
        <v>1.8855634746368182</v>
      </c>
    </row>
    <row r="14948" spans="1:13" x14ac:dyDescent="0.25">
      <c r="A14948" s="9"/>
      <c r="H14948" s="9"/>
      <c r="J14948">
        <v>21</v>
      </c>
      <c r="K14948">
        <f ca="1">SIMULATION!$D$3*SIMULATION!$D$17/$H14927/(SIMULATION!$D$17-$I14927)*(((EXP(-$I14927*$J14948))/(1-EXP(-SIMULATION!$D$4*$I14927)))-(EXP(-SIMULATION!$D$17*$J14948)/(1-EXP(-SIMULATION!$D$4*SIMULATION!$D$17))))</f>
        <v>1.9082577308471114</v>
      </c>
      <c r="L14948">
        <v>-0.12159499469637625</v>
      </c>
      <c r="M14948">
        <f t="shared" ca="1" si="233"/>
        <v>1.6762231421854379</v>
      </c>
    </row>
    <row r="14949" spans="1:13" x14ac:dyDescent="0.25">
      <c r="A14949" s="9"/>
      <c r="H14949" s="9"/>
      <c r="J14949">
        <v>22</v>
      </c>
      <c r="K14949">
        <f ca="1">SIMULATION!$D$3*SIMULATION!$D$17/$H14927/(SIMULATION!$D$17-$I14927)*(((EXP(-$I14927*$J14949))/(1-EXP(-SIMULATION!$D$4*$I14927)))-(EXP(-SIMULATION!$D$17*$J14949)/(1-EXP(-SIMULATION!$D$4*SIMULATION!$D$17))))</f>
        <v>1.8787231638215067</v>
      </c>
      <c r="L14949">
        <v>-0.4086923712688495</v>
      </c>
      <c r="M14949">
        <f t="shared" ca="1" si="233"/>
        <v>1.1109033390415799</v>
      </c>
    </row>
    <row r="14950" spans="1:13" x14ac:dyDescent="0.25">
      <c r="A14950" s="9"/>
      <c r="H14950" s="9"/>
      <c r="J14950">
        <v>23</v>
      </c>
      <c r="K14950">
        <f ca="1">SIMULATION!$D$3*SIMULATION!$D$17/$H14927/(SIMULATION!$D$17-$I14927)*(((EXP(-$I14927*$J14950))/(1-EXP(-SIMULATION!$D$4*$I14927)))-(EXP(-SIMULATION!$D$17*$J14950)/(1-EXP(-SIMULATION!$D$4*SIMULATION!$D$17))))</f>
        <v>1.8496371650226084</v>
      </c>
      <c r="L14950">
        <v>-0.93790061008798131</v>
      </c>
      <c r="M14950">
        <f t="shared" ca="1" si="233"/>
        <v>0.11486133950649982</v>
      </c>
    </row>
    <row r="14951" spans="1:13" x14ac:dyDescent="0.25">
      <c r="A14951" s="9"/>
      <c r="H14951" s="9"/>
      <c r="J14951">
        <v>24</v>
      </c>
      <c r="K14951">
        <f ca="1">SIMULATION!$D$3*SIMULATION!$D$17/$H14927/(SIMULATION!$D$17-$I14927)*(((EXP(-$I14927*$J14951))/(1-EXP(-SIMULATION!$D$4*$I14927)))-(EXP(-SIMULATION!$D$17*$J14951)/(1-EXP(-SIMULATION!$D$4*SIMULATION!$D$17))))</f>
        <v>1.8209959935294715</v>
      </c>
      <c r="L14951">
        <v>-0.23751419370738239</v>
      </c>
      <c r="M14951">
        <f t="shared" ca="1" si="233"/>
        <v>1.3884835983819455</v>
      </c>
    </row>
    <row r="14952" spans="1:13" x14ac:dyDescent="0.25">
      <c r="A14952" s="9">
        <v>599</v>
      </c>
      <c r="B14952" s="2">
        <f ca="1">NORMINV(RAND(),SIMULATION!D7,SIMULATION!D8)</f>
        <v>59.260038992110438</v>
      </c>
      <c r="C14952" s="2">
        <v>2</v>
      </c>
      <c r="D14952" s="2">
        <f ca="1">SIMULATION!$D$11*(1+(SIMULATION!$D$12*LN(1+$C14952)))*(1+(SIMULATION!$D$13*(($B14952/63.5)-1)))</f>
        <v>9.9231944119951034</v>
      </c>
      <c r="E14952" s="2">
        <v>-7.2148935997529501E-2</v>
      </c>
      <c r="F14952" s="2">
        <f ca="1">D14952*(1+E14952)</f>
        <v>9.2072464934730274</v>
      </c>
      <c r="G14952" s="2">
        <v>-1.021170423941693</v>
      </c>
      <c r="H14952" s="9">
        <f>SIMULATION!$D$15*EXP($G$14952)</f>
        <v>79.510381277408712</v>
      </c>
      <c r="I14952" s="2">
        <f ca="1">$F14952/$H14952</f>
        <v>0.11579929998510877</v>
      </c>
      <c r="J14952">
        <v>0</v>
      </c>
      <c r="K14952">
        <f ca="1">SIMULATION!$D$3*SIMULATION!$D$17/$H14952/(SIMULATION!$D$17-$I14952)*(((EXP(-$I14952*$J14952))/(1-EXP(-SIMULATION!$D$4*$I14952)))-(EXP(-SIMULATION!$D$17*$J14952)/(1-EXP(-SIMULATION!$D$4*SIMULATION!$D$17))))</f>
        <v>0.61878778094003972</v>
      </c>
      <c r="L14952">
        <v>-0.11678114776057556</v>
      </c>
      <c r="M14952">
        <f t="shared" ca="1" si="233"/>
        <v>0.54652503366164229</v>
      </c>
    </row>
    <row r="14953" spans="1:13" x14ac:dyDescent="0.25">
      <c r="A14953" s="9"/>
      <c r="H14953" s="9"/>
      <c r="J14953">
        <v>1</v>
      </c>
      <c r="K14953">
        <f ca="1">SIMULATION!$D$3*SIMULATION!$D$17/$H14952/(SIMULATION!$D$17-$I14952)*(((EXP(-$I14952*$J14953))/(1-EXP(-SIMULATION!$D$4*$I14952)))-(EXP(-SIMULATION!$D$17*$J14953)/(1-EXP(-SIMULATION!$D$4*SIMULATION!$D$17))))</f>
        <v>2.8872296170406275</v>
      </c>
      <c r="L14953">
        <v>0.12745141249792524</v>
      </c>
      <c r="M14953">
        <f t="shared" ca="1" si="233"/>
        <v>3.2552111099382994</v>
      </c>
    </row>
    <row r="14954" spans="1:13" x14ac:dyDescent="0.25">
      <c r="A14954" s="9"/>
      <c r="H14954" s="9"/>
      <c r="J14954">
        <v>2</v>
      </c>
      <c r="K14954">
        <f ca="1">SIMULATION!$D$3*SIMULATION!$D$17/$H14952/(SIMULATION!$D$17-$I14952)*(((EXP(-$I14952*$J14954))/(1-EXP(-SIMULATION!$D$4*$I14952)))-(EXP(-SIMULATION!$D$17*$J14954)/(1-EXP(-SIMULATION!$D$4*SIMULATION!$D$17))))</f>
        <v>4.0685545362147542</v>
      </c>
      <c r="L14954">
        <v>2.6572711230152035E-2</v>
      </c>
      <c r="M14954">
        <f t="shared" ca="1" si="233"/>
        <v>4.1766670610297139</v>
      </c>
    </row>
    <row r="14955" spans="1:13" x14ac:dyDescent="0.25">
      <c r="A14955" s="9"/>
      <c r="H14955" s="9"/>
      <c r="J14955">
        <v>3</v>
      </c>
      <c r="K14955">
        <f ca="1">SIMULATION!$D$3*SIMULATION!$D$17/$H14952/(SIMULATION!$D$17-$I14952)*(((EXP(-$I14952*$J14955))/(1-EXP(-SIMULATION!$D$4*$I14952)))-(EXP(-SIMULATION!$D$17*$J14955)/(1-EXP(-SIMULATION!$D$4*SIMULATION!$D$17))))</f>
        <v>4.5830086843501947</v>
      </c>
      <c r="L14955">
        <v>0.17194351480509631</v>
      </c>
      <c r="M14955">
        <f t="shared" ca="1" si="233"/>
        <v>5.3710273059196476</v>
      </c>
    </row>
    <row r="14956" spans="1:13" x14ac:dyDescent="0.25">
      <c r="A14956" s="9"/>
      <c r="H14956" s="9"/>
      <c r="J14956">
        <v>4</v>
      </c>
      <c r="K14956">
        <f ca="1">SIMULATION!$D$3*SIMULATION!$D$17/$H14952/(SIMULATION!$D$17-$I14952)*(((EXP(-$I14952*$J14956))/(1-EXP(-SIMULATION!$D$4*$I14952)))-(EXP(-SIMULATION!$D$17*$J14956)/(1-EXP(-SIMULATION!$D$4*SIMULATION!$D$17))))</f>
        <v>4.6966396532266881</v>
      </c>
      <c r="L14956">
        <v>4.9616653354340699E-3</v>
      </c>
      <c r="M14956">
        <f t="shared" ca="1" si="233"/>
        <v>4.7199428073871283</v>
      </c>
    </row>
    <row r="14957" spans="1:13" x14ac:dyDescent="0.25">
      <c r="A14957" s="9"/>
      <c r="H14957" s="9"/>
      <c r="J14957">
        <v>5</v>
      </c>
      <c r="K14957">
        <f ca="1">SIMULATION!$D$3*SIMULATION!$D$17/$H14952/(SIMULATION!$D$17-$I14952)*(((EXP(-$I14952*$J14957))/(1-EXP(-SIMULATION!$D$4*$I14952)))-(EXP(-SIMULATION!$D$17*$J14957)/(1-EXP(-SIMULATION!$D$4*SIMULATION!$D$17))))</f>
        <v>4.5770369257528616</v>
      </c>
      <c r="L14957">
        <v>-0.46360268659463583</v>
      </c>
      <c r="M14957">
        <f t="shared" ca="1" si="233"/>
        <v>2.4551103103309821</v>
      </c>
    </row>
    <row r="14958" spans="1:13" x14ac:dyDescent="0.25">
      <c r="A14958" s="9"/>
      <c r="H14958" s="9"/>
      <c r="J14958">
        <v>6</v>
      </c>
      <c r="K14958">
        <f ca="1">SIMULATION!$D$3*SIMULATION!$D$17/$H14952/(SIMULATION!$D$17-$I14952)*(((EXP(-$I14952*$J14958))/(1-EXP(-SIMULATION!$D$4*$I14952)))-(EXP(-SIMULATION!$D$17*$J14958)/(1-EXP(-SIMULATION!$D$4*SIMULATION!$D$17))))</f>
        <v>4.3290127718126259</v>
      </c>
      <c r="L14958">
        <v>-0.48930418196956588</v>
      </c>
      <c r="M14958">
        <f t="shared" ca="1" si="233"/>
        <v>2.2108087187650463</v>
      </c>
    </row>
    <row r="14959" spans="1:13" x14ac:dyDescent="0.25">
      <c r="A14959" s="9"/>
      <c r="H14959" s="9"/>
      <c r="J14959">
        <v>7</v>
      </c>
      <c r="K14959">
        <f ca="1">SIMULATION!$D$3*SIMULATION!$D$17/$H14952/(SIMULATION!$D$17-$I14952)*(((EXP(-$I14952*$J14959))/(1-EXP(-SIMULATION!$D$4*$I14952)))-(EXP(-SIMULATION!$D$17*$J14959)/(1-EXP(-SIMULATION!$D$4*SIMULATION!$D$17))))</f>
        <v>4.0174327552421527</v>
      </c>
      <c r="L14959">
        <v>0.1242467889763636</v>
      </c>
      <c r="M14959">
        <f t="shared" ca="1" si="233"/>
        <v>4.5165858750094561</v>
      </c>
    </row>
    <row r="14960" spans="1:13" x14ac:dyDescent="0.25">
      <c r="A14960" s="9"/>
      <c r="H14960" s="9"/>
      <c r="J14960">
        <v>8</v>
      </c>
      <c r="K14960">
        <f ca="1">SIMULATION!$D$3*SIMULATION!$D$17/$H14952/(SIMULATION!$D$17-$I14952)*(((EXP(-$I14952*$J14960))/(1-EXP(-SIMULATION!$D$4*$I14952)))-(EXP(-SIMULATION!$D$17*$J14960)/(1-EXP(-SIMULATION!$D$4*SIMULATION!$D$17))))</f>
        <v>3.6818151914852866</v>
      </c>
      <c r="L14960">
        <v>8.4296705685354287E-2</v>
      </c>
      <c r="M14960">
        <f t="shared" ca="1" si="233"/>
        <v>3.9921800830697882</v>
      </c>
    </row>
    <row r="14961" spans="1:13" x14ac:dyDescent="0.25">
      <c r="A14961" s="9"/>
      <c r="H14961" s="9"/>
      <c r="J14961">
        <v>9</v>
      </c>
      <c r="K14961">
        <f ca="1">SIMULATION!$D$3*SIMULATION!$D$17/$H14952/(SIMULATION!$D$17-$I14952)*(((EXP(-$I14952*$J14961))/(1-EXP(-SIMULATION!$D$4*$I14952)))-(EXP(-SIMULATION!$D$17*$J14961)/(1-EXP(-SIMULATION!$D$4*SIMULATION!$D$17))))</f>
        <v>3.3456593262280814</v>
      </c>
      <c r="L14961">
        <v>-0.27884895305097185</v>
      </c>
      <c r="M14961">
        <f t="shared" ca="1" si="233"/>
        <v>2.4127257258441608</v>
      </c>
    </row>
    <row r="14962" spans="1:13" x14ac:dyDescent="0.25">
      <c r="A14962" s="9"/>
      <c r="H14962" s="9"/>
      <c r="J14962">
        <v>10</v>
      </c>
      <c r="K14962">
        <f ca="1">SIMULATION!$D$3*SIMULATION!$D$17/$H14952/(SIMULATION!$D$17-$I14952)*(((EXP(-$I14952*$J14962))/(1-EXP(-SIMULATION!$D$4*$I14952)))-(EXP(-SIMULATION!$D$17*$J14962)/(1-EXP(-SIMULATION!$D$4*SIMULATION!$D$17))))</f>
        <v>3.0223985583890096</v>
      </c>
      <c r="L14962">
        <v>7.9714507565808654E-2</v>
      </c>
      <c r="M14962">
        <f t="shared" ca="1" si="233"/>
        <v>3.2633275711385994</v>
      </c>
    </row>
    <row r="14963" spans="1:13" x14ac:dyDescent="0.25">
      <c r="A14963" s="9"/>
      <c r="H14963" s="9"/>
      <c r="J14963">
        <v>11</v>
      </c>
      <c r="K14963">
        <f ca="1">SIMULATION!$D$3*SIMULATION!$D$17/$H14952/(SIMULATION!$D$17-$I14952)*(((EXP(-$I14952*$J14963))/(1-EXP(-SIMULATION!$D$4*$I14952)))-(EXP(-SIMULATION!$D$17*$J14963)/(1-EXP(-SIMULATION!$D$4*SIMULATION!$D$17))))</f>
        <v>2.7191935886158332</v>
      </c>
      <c r="L14963">
        <v>-1.2050907067306075E-2</v>
      </c>
      <c r="M14963">
        <f t="shared" ca="1" si="233"/>
        <v>2.6864248393814094</v>
      </c>
    </row>
    <row r="14964" spans="1:13" x14ac:dyDescent="0.25">
      <c r="A14964" s="9"/>
      <c r="H14964" s="9"/>
      <c r="J14964">
        <v>12</v>
      </c>
      <c r="K14964">
        <f ca="1">SIMULATION!$D$3*SIMULATION!$D$17/$H14952/(SIMULATION!$D$17-$I14952)*(((EXP(-$I14952*$J14964))/(1-EXP(-SIMULATION!$D$4*$I14952)))-(EXP(-SIMULATION!$D$17*$J14964)/(1-EXP(-SIMULATION!$D$4*SIMULATION!$D$17))))</f>
        <v>2.4393437256835795</v>
      </c>
      <c r="L14964">
        <v>0.26871521771704399</v>
      </c>
      <c r="M14964">
        <f t="shared" ca="1" si="233"/>
        <v>3.0948325060173478</v>
      </c>
    </row>
    <row r="14965" spans="1:13" x14ac:dyDescent="0.25">
      <c r="A14965" s="9"/>
      <c r="H14965" s="9"/>
      <c r="J14965">
        <v>13</v>
      </c>
      <c r="K14965">
        <f ca="1">SIMULATION!$D$3*SIMULATION!$D$17/$H14952/(SIMULATION!$D$17-$I14952)*(((EXP(-$I14952*$J14965))/(1-EXP(-SIMULATION!$D$4*$I14952)))-(EXP(-SIMULATION!$D$17*$J14965)/(1-EXP(-SIMULATION!$D$4*SIMULATION!$D$17))))</f>
        <v>2.1838148000966151</v>
      </c>
      <c r="L14965">
        <v>0.27163230905648283</v>
      </c>
      <c r="M14965">
        <f t="shared" ca="1" si="233"/>
        <v>2.7770094567985804</v>
      </c>
    </row>
    <row r="14966" spans="1:13" x14ac:dyDescent="0.25">
      <c r="A14966" s="9"/>
      <c r="H14966" s="9"/>
      <c r="J14966">
        <v>14</v>
      </c>
      <c r="K14966">
        <f ca="1">SIMULATION!$D$3*SIMULATION!$D$17/$H14952/(SIMULATION!$D$17-$I14952)*(((EXP(-$I14952*$J14966))/(1-EXP(-SIMULATION!$D$4*$I14952)))-(EXP(-SIMULATION!$D$17*$J14966)/(1-EXP(-SIMULATION!$D$4*SIMULATION!$D$17))))</f>
        <v>1.9522028709299311</v>
      </c>
      <c r="L14966">
        <v>0.26881180302759039</v>
      </c>
      <c r="M14966">
        <f t="shared" ca="1" si="233"/>
        <v>2.4769780445402438</v>
      </c>
    </row>
    <row r="14967" spans="1:13" x14ac:dyDescent="0.25">
      <c r="A14967" s="9"/>
      <c r="H14967" s="9"/>
      <c r="J14967">
        <v>15</v>
      </c>
      <c r="K14967">
        <f ca="1">SIMULATION!$D$3*SIMULATION!$D$17/$H14952/(SIMULATION!$D$17-$I14952)*(((EXP(-$I14952*$J14967))/(1-EXP(-SIMULATION!$D$4*$I14952)))-(EXP(-SIMULATION!$D$17*$J14967)/(1-EXP(-SIMULATION!$D$4*SIMULATION!$D$17))))</f>
        <v>1.7433380611006886</v>
      </c>
      <c r="L14967">
        <v>-0.1734745255280096</v>
      </c>
      <c r="M14967">
        <f t="shared" ca="1" si="233"/>
        <v>1.4409133181163265</v>
      </c>
    </row>
    <row r="14968" spans="1:13" x14ac:dyDescent="0.25">
      <c r="A14968" s="9"/>
      <c r="H14968" s="9"/>
      <c r="J14968">
        <v>16</v>
      </c>
      <c r="K14968">
        <f ca="1">SIMULATION!$D$3*SIMULATION!$D$17/$H14952/(SIMULATION!$D$17-$I14952)*(((EXP(-$I14952*$J14968))/(1-EXP(-SIMULATION!$D$4*$I14952)))-(EXP(-SIMULATION!$D$17*$J14968)/(1-EXP(-SIMULATION!$D$4*SIMULATION!$D$17))))</f>
        <v>1.5556592796831799</v>
      </c>
      <c r="L14968">
        <v>-6.9914775995854758E-2</v>
      </c>
      <c r="M14968">
        <f t="shared" ca="1" si="233"/>
        <v>1.4468957096182575</v>
      </c>
    </row>
    <row r="14969" spans="1:13" x14ac:dyDescent="0.25">
      <c r="A14969" s="9"/>
      <c r="H14969" s="9"/>
      <c r="J14969">
        <v>17</v>
      </c>
      <c r="K14969">
        <f ca="1">SIMULATION!$D$3*SIMULATION!$D$17/$H14952/(SIMULATION!$D$17-$I14952)*(((EXP(-$I14952*$J14969))/(1-EXP(-SIMULATION!$D$4*$I14952)))-(EXP(-SIMULATION!$D$17*$J14969)/(1-EXP(-SIMULATION!$D$4*SIMULATION!$D$17))))</f>
        <v>1.3874434603797836</v>
      </c>
      <c r="L14969">
        <v>0.1158448947065089</v>
      </c>
      <c r="M14969">
        <f t="shared" ca="1" si="233"/>
        <v>1.548171701958714</v>
      </c>
    </row>
    <row r="14970" spans="1:13" x14ac:dyDescent="0.25">
      <c r="A14970" s="9"/>
      <c r="H14970" s="9"/>
      <c r="J14970">
        <v>18</v>
      </c>
      <c r="K14970">
        <f ca="1">SIMULATION!$D$3*SIMULATION!$D$17/$H14952/(SIMULATION!$D$17-$I14952)*(((EXP(-$I14952*$J14970))/(1-EXP(-SIMULATION!$D$4*$I14952)))-(EXP(-SIMULATION!$D$17*$J14970)/(1-EXP(-SIMULATION!$D$4*SIMULATION!$D$17))))</f>
        <v>1.2369427614849111</v>
      </c>
      <c r="L14970">
        <v>-0.44322073754284957</v>
      </c>
      <c r="M14970">
        <f t="shared" ca="1" si="233"/>
        <v>0.68870407844127968</v>
      </c>
    </row>
    <row r="14971" spans="1:13" x14ac:dyDescent="0.25">
      <c r="A14971" s="9"/>
      <c r="H14971" s="9"/>
      <c r="J14971">
        <v>19</v>
      </c>
      <c r="K14971">
        <f ca="1">SIMULATION!$D$3*SIMULATION!$D$17/$H14952/(SIMULATION!$D$17-$I14952)*(((EXP(-$I14952*$J14971))/(1-EXP(-SIMULATION!$D$4*$I14952)))-(EXP(-SIMULATION!$D$17*$J14971)/(1-EXP(-SIMULATION!$D$4*SIMULATION!$D$17))))</f>
        <v>1.1024638461723191</v>
      </c>
      <c r="L14971">
        <v>0.21105512172612065</v>
      </c>
      <c r="M14971">
        <f t="shared" ca="1" si="233"/>
        <v>1.335144487424865</v>
      </c>
    </row>
    <row r="14972" spans="1:13" x14ac:dyDescent="0.25">
      <c r="A14972" s="9"/>
      <c r="H14972" s="9"/>
      <c r="J14972">
        <v>20</v>
      </c>
      <c r="K14972">
        <f ca="1">SIMULATION!$D$3*SIMULATION!$D$17/$H14952/(SIMULATION!$D$17-$I14952)*(((EXP(-$I14952*$J14972))/(1-EXP(-SIMULATION!$D$4*$I14952)))-(EXP(-SIMULATION!$D$17*$J14972)/(1-EXP(-SIMULATION!$D$4*SIMULATION!$D$17))))</f>
        <v>0.98241099128269072</v>
      </c>
      <c r="L14972">
        <v>7.0774033284095428E-2</v>
      </c>
      <c r="M14972">
        <f t="shared" ca="1" si="233"/>
        <v>1.0519401794783929</v>
      </c>
    </row>
    <row r="14973" spans="1:13" x14ac:dyDescent="0.25">
      <c r="A14973" s="9"/>
      <c r="H14973" s="9"/>
      <c r="J14973">
        <v>21</v>
      </c>
      <c r="K14973">
        <f ca="1">SIMULATION!$D$3*SIMULATION!$D$17/$H14952/(SIMULATION!$D$17-$I14952)*(((EXP(-$I14952*$J14973))/(1-EXP(-SIMULATION!$D$4*$I14952)))-(EXP(-SIMULATION!$D$17*$J14973)/(1-EXP(-SIMULATION!$D$4*SIMULATION!$D$17))))</f>
        <v>0.87530685805720831</v>
      </c>
      <c r="L14973">
        <v>-0.38509998761422853</v>
      </c>
      <c r="M14973">
        <f t="shared" ca="1" si="233"/>
        <v>0.53822619786072812</v>
      </c>
    </row>
    <row r="14974" spans="1:13" x14ac:dyDescent="0.25">
      <c r="A14974" s="9"/>
      <c r="H14974" s="9"/>
      <c r="J14974">
        <v>22</v>
      </c>
      <c r="K14974">
        <f ca="1">SIMULATION!$D$3*SIMULATION!$D$17/$H14952/(SIMULATION!$D$17-$I14952)*(((EXP(-$I14952*$J14974))/(1-EXP(-SIMULATION!$D$4*$I14952)))-(EXP(-SIMULATION!$D$17*$J14974)/(1-EXP(-SIMULATION!$D$4*SIMULATION!$D$17))))</f>
        <v>0.77979969760796908</v>
      </c>
      <c r="L14974">
        <v>0.57229772487441177</v>
      </c>
      <c r="M14974">
        <f t="shared" ca="1" si="233"/>
        <v>1.2260772904067641</v>
      </c>
    </row>
    <row r="14975" spans="1:13" x14ac:dyDescent="0.25">
      <c r="A14975" s="9"/>
      <c r="H14975" s="9"/>
      <c r="J14975">
        <v>23</v>
      </c>
      <c r="K14975">
        <f ca="1">SIMULATION!$D$3*SIMULATION!$D$17/$H14952/(SIMULATION!$D$17-$I14952)*(((EXP(-$I14952*$J14975))/(1-EXP(-SIMULATION!$D$4*$I14952)))-(EXP(-SIMULATION!$D$17*$J14975)/(1-EXP(-SIMULATION!$D$4*SIMULATION!$D$17))))</f>
        <v>0.69466253098727293</v>
      </c>
      <c r="L14975">
        <v>0.14513671171338915</v>
      </c>
      <c r="M14975">
        <f t="shared" ca="1" si="233"/>
        <v>0.79548356648526597</v>
      </c>
    </row>
    <row r="14976" spans="1:13" x14ac:dyDescent="0.25">
      <c r="A14976" s="9"/>
      <c r="H14976" s="9"/>
      <c r="J14976">
        <v>24</v>
      </c>
      <c r="K14976">
        <f ca="1">SIMULATION!$D$3*SIMULATION!$D$17/$H14952/(SIMULATION!$D$17-$I14952)*(((EXP(-$I14952*$J14976))/(1-EXP(-SIMULATION!$D$4*$I14952)))-(EXP(-SIMULATION!$D$17*$J14976)/(1-EXP(-SIMULATION!$D$4*SIMULATION!$D$17))))</f>
        <v>0.61878778094004028</v>
      </c>
      <c r="L14976">
        <v>0.51960123054276108</v>
      </c>
      <c r="M14976">
        <f t="shared" ca="1" si="233"/>
        <v>0.94031067336130969</v>
      </c>
    </row>
    <row r="14977" spans="1:13" x14ac:dyDescent="0.25">
      <c r="A14977" s="9">
        <v>600</v>
      </c>
      <c r="B14977" s="2">
        <f ca="1">NORMINV(RAND(),SIMULATION!D7,SIMULATION!D8)</f>
        <v>53.366757690252292</v>
      </c>
      <c r="C14977" s="2">
        <v>2</v>
      </c>
      <c r="D14977" s="2">
        <f ca="1">SIMULATION!$D$11*(1+(SIMULATION!$D$12*LN(1+$C14977)))*(1+(SIMULATION!$D$13*(($B14977/63.5)-1)))</f>
        <v>9.4855491046962879</v>
      </c>
      <c r="E14977" s="2">
        <v>-0.33883483767596256</v>
      </c>
      <c r="F14977" s="2">
        <f ca="1">D14977*(1+E14977)</f>
        <v>6.2715146135391491</v>
      </c>
      <c r="G14977" s="2">
        <v>1.3671407765670984</v>
      </c>
      <c r="H14977" s="9">
        <f>SIMULATION!$D$15*EXP($G$14977)</f>
        <v>866.27186897007277</v>
      </c>
      <c r="I14977" s="2">
        <f ca="1">$F14977/$H14977</f>
        <v>7.2396609403875406E-3</v>
      </c>
      <c r="J14977">
        <v>0</v>
      </c>
      <c r="K14977">
        <f ca="1">SIMULATION!$D$3*SIMULATION!$D$17/$H14977/(SIMULATION!$D$17-$I14977)*(((EXP(-$I14977*$J14977))/(1-EXP(-SIMULATION!$D$4*$I14977)))-(EXP(-SIMULATION!$D$17*$J14977)/(1-EXP(-SIMULATION!$D$4*SIMULATION!$D$17))))</f>
        <v>3.4011423676491552</v>
      </c>
      <c r="L14977">
        <v>0.24527401749243369</v>
      </c>
      <c r="M14977">
        <f t="shared" ca="1" si="233"/>
        <v>4.2353542202261911</v>
      </c>
    </row>
    <row r="14978" spans="1:13" x14ac:dyDescent="0.25">
      <c r="A14978" s="9"/>
      <c r="H14978" s="9"/>
      <c r="J14978">
        <v>1</v>
      </c>
      <c r="K14978">
        <f ca="1">SIMULATION!$D$3*SIMULATION!$D$17/$H14977/(SIMULATION!$D$17-$I14977)*(((EXP(-$I14977*$J14978))/(1-EXP(-SIMULATION!$D$4*$I14977)))-(EXP(-SIMULATION!$D$17*$J14978)/(1-EXP(-SIMULATION!$D$4*SIMULATION!$D$17))))</f>
        <v>3.603771429389425</v>
      </c>
      <c r="L14978">
        <v>1.1914135701661461E-2</v>
      </c>
      <c r="M14978">
        <f t="shared" ca="1" si="233"/>
        <v>3.6467072512369412</v>
      </c>
    </row>
    <row r="14979" spans="1:13" x14ac:dyDescent="0.25">
      <c r="A14979" s="9"/>
      <c r="H14979" s="9"/>
      <c r="J14979">
        <v>2</v>
      </c>
      <c r="K14979">
        <f ca="1">SIMULATION!$D$3*SIMULATION!$D$17/$H14977/(SIMULATION!$D$17-$I14977)*(((EXP(-$I14977*$J14979))/(1-EXP(-SIMULATION!$D$4*$I14977)))-(EXP(-SIMULATION!$D$17*$J14979)/(1-EXP(-SIMULATION!$D$4*SIMULATION!$D$17))))</f>
        <v>3.7233472935394349</v>
      </c>
      <c r="L14979">
        <v>-0.29234975175594391</v>
      </c>
      <c r="M14979">
        <f t="shared" ref="M14979:M15042" ca="1" si="234">$K14979*(1+$L14979)</f>
        <v>2.6348276365720156</v>
      </c>
    </row>
    <row r="14980" spans="1:13" x14ac:dyDescent="0.25">
      <c r="A14980" s="9"/>
      <c r="H14980" s="9"/>
      <c r="J14980">
        <v>3</v>
      </c>
      <c r="K14980">
        <f ca="1">SIMULATION!$D$3*SIMULATION!$D$17/$H14977/(SIMULATION!$D$17-$I14977)*(((EXP(-$I14977*$J14980))/(1-EXP(-SIMULATION!$D$4*$I14977)))-(EXP(-SIMULATION!$D$17*$J14980)/(1-EXP(-SIMULATION!$D$4*SIMULATION!$D$17))))</f>
        <v>3.7897747624043312</v>
      </c>
      <c r="L14980">
        <v>0.17192485846146793</v>
      </c>
      <c r="M14980">
        <f t="shared" ca="1" si="234"/>
        <v>4.4413312520315387</v>
      </c>
    </row>
    <row r="14981" spans="1:13" x14ac:dyDescent="0.25">
      <c r="A14981" s="9"/>
      <c r="H14981" s="9"/>
      <c r="J14981">
        <v>4</v>
      </c>
      <c r="K14981">
        <f ca="1">SIMULATION!$D$3*SIMULATION!$D$17/$H14977/(SIMULATION!$D$17-$I14977)*(((EXP(-$I14977*$J14981))/(1-EXP(-SIMULATION!$D$4*$I14977)))-(EXP(-SIMULATION!$D$17*$J14981)/(1-EXP(-SIMULATION!$D$4*SIMULATION!$D$17))))</f>
        <v>3.8222170246778844</v>
      </c>
      <c r="L14981">
        <v>-5.9961758553803094E-3</v>
      </c>
      <c r="M14981">
        <f t="shared" ca="1" si="234"/>
        <v>3.7992983392404875</v>
      </c>
    </row>
    <row r="14982" spans="1:13" x14ac:dyDescent="0.25">
      <c r="A14982" s="9"/>
      <c r="H14982" s="9"/>
      <c r="J14982">
        <v>5</v>
      </c>
      <c r="K14982">
        <f ca="1">SIMULATION!$D$3*SIMULATION!$D$17/$H14977/(SIMULATION!$D$17-$I14977)*(((EXP(-$I14977*$J14982))/(1-EXP(-SIMULATION!$D$4*$I14977)))-(EXP(-SIMULATION!$D$17*$J14982)/(1-EXP(-SIMULATION!$D$4*SIMULATION!$D$17))))</f>
        <v>3.8329537861442353</v>
      </c>
      <c r="L14982">
        <v>0.26197106626528427</v>
      </c>
      <c r="M14982">
        <f t="shared" ca="1" si="234"/>
        <v>4.8370767764459996</v>
      </c>
    </row>
    <row r="14983" spans="1:13" x14ac:dyDescent="0.25">
      <c r="A14983" s="9"/>
      <c r="H14983" s="9"/>
      <c r="J14983">
        <v>6</v>
      </c>
      <c r="K14983">
        <f ca="1">SIMULATION!$D$3*SIMULATION!$D$17/$H14977/(SIMULATION!$D$17-$I14977)*(((EXP(-$I14977*$J14983))/(1-EXP(-SIMULATION!$D$4*$I14977)))-(EXP(-SIMULATION!$D$17*$J14983)/(1-EXP(-SIMULATION!$D$4*SIMULATION!$D$17))))</f>
        <v>3.829853653463859</v>
      </c>
      <c r="L14983">
        <v>-5.5015225180821165E-2</v>
      </c>
      <c r="M14983">
        <f t="shared" ca="1" si="234"/>
        <v>3.6191533923089541</v>
      </c>
    </row>
    <row r="14984" spans="1:13" x14ac:dyDescent="0.25">
      <c r="A14984" s="9"/>
      <c r="H14984" s="9"/>
      <c r="J14984">
        <v>7</v>
      </c>
      <c r="K14984">
        <f ca="1">SIMULATION!$D$3*SIMULATION!$D$17/$H14977/(SIMULATION!$D$17-$I14977)*(((EXP(-$I14977*$J14984))/(1-EXP(-SIMULATION!$D$4*$I14977)))-(EXP(-SIMULATION!$D$17*$J14984)/(1-EXP(-SIMULATION!$D$4*SIMULATION!$D$17))))</f>
        <v>3.8179584976956713</v>
      </c>
      <c r="L14984">
        <v>1.2178780058661584E-2</v>
      </c>
      <c r="M14984">
        <f t="shared" ca="1" si="234"/>
        <v>3.8644565745122055</v>
      </c>
    </row>
    <row r="14985" spans="1:13" x14ac:dyDescent="0.25">
      <c r="A14985" s="9"/>
      <c r="H14985" s="9"/>
      <c r="J14985">
        <v>8</v>
      </c>
      <c r="K14985">
        <f ca="1">SIMULATION!$D$3*SIMULATION!$D$17/$H14977/(SIMULATION!$D$17-$I14977)*(((EXP(-$I14977*$J14985))/(1-EXP(-SIMULATION!$D$4*$I14977)))-(EXP(-SIMULATION!$D$17*$J14985)/(1-EXP(-SIMULATION!$D$4*SIMULATION!$D$17))))</f>
        <v>3.800498752876623</v>
      </c>
      <c r="L14985">
        <v>3.3824193623753024E-2</v>
      </c>
      <c r="M14985">
        <f t="shared" ca="1" si="234"/>
        <v>3.9290475585607543</v>
      </c>
    </row>
    <row r="14986" spans="1:13" x14ac:dyDescent="0.25">
      <c r="A14986" s="9"/>
      <c r="H14986" s="9"/>
      <c r="J14986">
        <v>9</v>
      </c>
      <c r="K14986">
        <f ca="1">SIMULATION!$D$3*SIMULATION!$D$17/$H14977/(SIMULATION!$D$17-$I14977)*(((EXP(-$I14977*$J14986))/(1-EXP(-SIMULATION!$D$4*$I14977)))-(EXP(-SIMULATION!$D$17*$J14986)/(1-EXP(-SIMULATION!$D$4*SIMULATION!$D$17))))</f>
        <v>3.7795440439717147</v>
      </c>
      <c r="L14986">
        <v>0.12754355873660528</v>
      </c>
      <c r="M14986">
        <f t="shared" ca="1" si="234"/>
        <v>4.2616005417416076</v>
      </c>
    </row>
    <row r="14987" spans="1:13" x14ac:dyDescent="0.25">
      <c r="A14987" s="9"/>
      <c r="H14987" s="9"/>
      <c r="J14987">
        <v>10</v>
      </c>
      <c r="K14987">
        <f ca="1">SIMULATION!$D$3*SIMULATION!$D$17/$H14977/(SIMULATION!$D$17-$I14977)*(((EXP(-$I14977*$J14987))/(1-EXP(-SIMULATION!$D$4*$I14977)))-(EXP(-SIMULATION!$D$17*$J14987)/(1-EXP(-SIMULATION!$D$4*SIMULATION!$D$17))))</f>
        <v>3.7564201250320091</v>
      </c>
      <c r="L14987">
        <v>-0.43250807725328427</v>
      </c>
      <c r="M14987">
        <f t="shared" ca="1" si="234"/>
        <v>2.1317380793988727</v>
      </c>
    </row>
    <row r="14988" spans="1:13" x14ac:dyDescent="0.25">
      <c r="A14988" s="9"/>
      <c r="H14988" s="9"/>
      <c r="J14988">
        <v>11</v>
      </c>
      <c r="K14988">
        <f ca="1">SIMULATION!$D$3*SIMULATION!$D$17/$H14977/(SIMULATION!$D$17-$I14977)*(((EXP(-$I14977*$J14988))/(1-EXP(-SIMULATION!$D$4*$I14977)))-(EXP(-SIMULATION!$D$17*$J14988)/(1-EXP(-SIMULATION!$D$4*SIMULATION!$D$17))))</f>
        <v>3.7319760632610555</v>
      </c>
      <c r="L14988">
        <v>-0.14367226888193069</v>
      </c>
      <c r="M14988">
        <f t="shared" ca="1" si="234"/>
        <v>3.1957945948392839</v>
      </c>
    </row>
    <row r="14989" spans="1:13" x14ac:dyDescent="0.25">
      <c r="A14989" s="9"/>
      <c r="H14989" s="9"/>
      <c r="J14989">
        <v>12</v>
      </c>
      <c r="K14989">
        <f ca="1">SIMULATION!$D$3*SIMULATION!$D$17/$H14977/(SIMULATION!$D$17-$I14977)*(((EXP(-$I14977*$J14989))/(1-EXP(-SIMULATION!$D$4*$I14977)))-(EXP(-SIMULATION!$D$17*$J14989)/(1-EXP(-SIMULATION!$D$4*SIMULATION!$D$17))))</f>
        <v>3.7067554570241898</v>
      </c>
      <c r="L14989">
        <v>-9.7363585508072045E-2</v>
      </c>
      <c r="M14989">
        <f t="shared" ca="1" si="234"/>
        <v>3.3458524551267028</v>
      </c>
    </row>
    <row r="14990" spans="1:13" x14ac:dyDescent="0.25">
      <c r="A14990" s="9"/>
      <c r="H14990" s="9"/>
      <c r="J14990">
        <v>13</v>
      </c>
      <c r="K14990">
        <f ca="1">SIMULATION!$D$3*SIMULATION!$D$17/$H14977/(SIMULATION!$D$17-$I14977)*(((EXP(-$I14977*$J14990))/(1-EXP(-SIMULATION!$D$4*$I14977)))-(EXP(-SIMULATION!$D$17*$J14990)/(1-EXP(-SIMULATION!$D$4*SIMULATION!$D$17))))</f>
        <v>3.6811061564789482</v>
      </c>
      <c r="L14990">
        <v>0.85713507123115307</v>
      </c>
      <c r="M14990">
        <f t="shared" ca="1" si="234"/>
        <v>6.8363113441219676</v>
      </c>
    </row>
    <row r="14991" spans="1:13" x14ac:dyDescent="0.25">
      <c r="A14991" s="9"/>
      <c r="H14991" s="9"/>
      <c r="J14991">
        <v>14</v>
      </c>
      <c r="K14991">
        <f ca="1">SIMULATION!$D$3*SIMULATION!$D$17/$H14977/(SIMULATION!$D$17-$I14977)*(((EXP(-$I14977*$J14991))/(1-EXP(-SIMULATION!$D$4*$I14977)))-(EXP(-SIMULATION!$D$17*$J14991)/(1-EXP(-SIMULATION!$D$4*SIMULATION!$D$17))))</f>
        <v>3.6552505751923627</v>
      </c>
      <c r="L14991">
        <v>-0.41541988954019599</v>
      </c>
      <c r="M14991">
        <f t="shared" ca="1" si="234"/>
        <v>2.1367867850042139</v>
      </c>
    </row>
    <row r="14992" spans="1:13" x14ac:dyDescent="0.25">
      <c r="A14992" s="9"/>
      <c r="H14992" s="9"/>
      <c r="J14992">
        <v>15</v>
      </c>
      <c r="K14992">
        <f ca="1">SIMULATION!$D$3*SIMULATION!$D$17/$H14977/(SIMULATION!$D$17-$I14977)*(((EXP(-$I14977*$J14992))/(1-EXP(-SIMULATION!$D$4*$I14977)))-(EXP(-SIMULATION!$D$17*$J14992)/(1-EXP(-SIMULATION!$D$4*SIMULATION!$D$17))))</f>
        <v>3.6293307475061485</v>
      </c>
      <c r="L14992">
        <v>8.3023363070626174E-2</v>
      </c>
      <c r="M14992">
        <f t="shared" ca="1" si="234"/>
        <v>3.9306499918597382</v>
      </c>
    </row>
    <row r="14993" spans="1:13" x14ac:dyDescent="0.25">
      <c r="A14993" s="9"/>
      <c r="H14993" s="9"/>
      <c r="J14993">
        <v>16</v>
      </c>
      <c r="K14993">
        <f ca="1">SIMULATION!$D$3*SIMULATION!$D$17/$H14977/(SIMULATION!$D$17-$I14977)*(((EXP(-$I14977*$J14993))/(1-EXP(-SIMULATION!$D$4*$I14977)))-(EXP(-SIMULATION!$D$17*$J14993)/(1-EXP(-SIMULATION!$D$4*SIMULATION!$D$17))))</f>
        <v>3.6034372023642574</v>
      </c>
      <c r="L14993">
        <v>9.8463056449812916E-2</v>
      </c>
      <c r="M14993">
        <f t="shared" ca="1" si="234"/>
        <v>3.9582426430340054</v>
      </c>
    </row>
    <row r="14994" spans="1:13" x14ac:dyDescent="0.25">
      <c r="A14994" s="9"/>
      <c r="H14994" s="9"/>
      <c r="J14994">
        <v>17</v>
      </c>
      <c r="K14994">
        <f ca="1">SIMULATION!$D$3*SIMULATION!$D$17/$H14977/(SIMULATION!$D$17-$I14977)*(((EXP(-$I14977*$J14994))/(1-EXP(-SIMULATION!$D$4*$I14977)))-(EXP(-SIMULATION!$D$17*$J14994)/(1-EXP(-SIMULATION!$D$4*SIMULATION!$D$17))))</f>
        <v>3.577627466336827</v>
      </c>
      <c r="L14994">
        <v>0.16627167956877006</v>
      </c>
      <c r="M14994">
        <f t="shared" ca="1" si="234"/>
        <v>4.1724855940360142</v>
      </c>
    </row>
    <row r="14995" spans="1:13" x14ac:dyDescent="0.25">
      <c r="A14995" s="9"/>
      <c r="H14995" s="9"/>
      <c r="J14995">
        <v>18</v>
      </c>
      <c r="K14995">
        <f ca="1">SIMULATION!$D$3*SIMULATION!$D$17/$H14977/(SIMULATION!$D$17-$I14977)*(((EXP(-$I14977*$J14995))/(1-EXP(-SIMULATION!$D$4*$I14977)))-(EXP(-SIMULATION!$D$17*$J14995)/(1-EXP(-SIMULATION!$D$4*SIMULATION!$D$17))))</f>
        <v>3.5519379207816031</v>
      </c>
      <c r="L14995">
        <v>-3.4617202516561495E-2</v>
      </c>
      <c r="M14995">
        <f t="shared" ca="1" si="234"/>
        <v>3.4289797664516519</v>
      </c>
    </row>
    <row r="14996" spans="1:13" x14ac:dyDescent="0.25">
      <c r="A14996" s="9"/>
      <c r="H14996" s="9"/>
      <c r="J14996">
        <v>19</v>
      </c>
      <c r="K14996">
        <f ca="1">SIMULATION!$D$3*SIMULATION!$D$17/$H14977/(SIMULATION!$D$17-$I14977)*(((EXP(-$I14977*$J14996))/(1-EXP(-SIMULATION!$D$4*$I14977)))-(EXP(-SIMULATION!$D$17*$J14996)/(1-EXP(-SIMULATION!$D$4*SIMULATION!$D$17))))</f>
        <v>3.5263914001755072</v>
      </c>
      <c r="L14996">
        <v>-0.61362342228958633</v>
      </c>
      <c r="M14996">
        <f t="shared" ca="1" si="234"/>
        <v>1.3625150408672464</v>
      </c>
    </row>
    <row r="14997" spans="1:13" x14ac:dyDescent="0.25">
      <c r="A14997" s="9"/>
      <c r="H14997" s="9"/>
      <c r="J14997">
        <v>20</v>
      </c>
      <c r="K14997">
        <f ca="1">SIMULATION!$D$3*SIMULATION!$D$17/$H14977/(SIMULATION!$D$17-$I14977)*(((EXP(-$I14977*$J14997))/(1-EXP(-SIMULATION!$D$4*$I14977)))-(EXP(-SIMULATION!$D$17*$J14997)/(1-EXP(-SIMULATION!$D$4*SIMULATION!$D$17))))</f>
        <v>3.5010020612848232</v>
      </c>
      <c r="L14997">
        <v>-0.41830365068328534</v>
      </c>
      <c r="M14997">
        <f t="shared" ca="1" si="234"/>
        <v>2.0365201179996744</v>
      </c>
    </row>
    <row r="14998" spans="1:13" x14ac:dyDescent="0.25">
      <c r="A14998" s="9"/>
      <c r="H14998" s="9"/>
      <c r="J14998">
        <v>21</v>
      </c>
      <c r="K14998">
        <f ca="1">SIMULATION!$D$3*SIMULATION!$D$17/$H14977/(SIMULATION!$D$17-$I14977)*(((EXP(-$I14977*$J14998))/(1-EXP(-SIMULATION!$D$4*$I14977)))-(EXP(-SIMULATION!$D$17*$J14998)/(1-EXP(-SIMULATION!$D$4*SIMULATION!$D$17))))</f>
        <v>3.4757785034227089</v>
      </c>
      <c r="L14998">
        <v>0.31856629885556376</v>
      </c>
      <c r="M14998">
        <f t="shared" ca="1" si="234"/>
        <v>4.5830443968998118</v>
      </c>
    </row>
    <row r="14999" spans="1:13" x14ac:dyDescent="0.25">
      <c r="A14999" s="9"/>
      <c r="H14999" s="9"/>
      <c r="J14999">
        <v>22</v>
      </c>
      <c r="K14999">
        <f ca="1">SIMULATION!$D$3*SIMULATION!$D$17/$H14977/(SIMULATION!$D$17-$I14977)*(((EXP(-$I14977*$J14999))/(1-EXP(-SIMULATION!$D$4*$I14977)))-(EXP(-SIMULATION!$D$17*$J14999)/(1-EXP(-SIMULATION!$D$4*SIMULATION!$D$17))))</f>
        <v>3.4507257679611709</v>
      </c>
      <c r="L14999">
        <v>0.56538330586196806</v>
      </c>
      <c r="M14999">
        <f t="shared" ca="1" si="234"/>
        <v>5.401708510274136</v>
      </c>
    </row>
    <row r="15000" spans="1:13" x14ac:dyDescent="0.25">
      <c r="A15000" s="9"/>
      <c r="H15000" s="9"/>
      <c r="J15000">
        <v>23</v>
      </c>
      <c r="K15000">
        <f ca="1">SIMULATION!$D$3*SIMULATION!$D$17/$H14977/(SIMULATION!$D$17-$I14977)*(((EXP(-$I14977*$J15000))/(1-EXP(-SIMULATION!$D$4*$I14977)))-(EXP(-SIMULATION!$D$17*$J15000)/(1-EXP(-SIMULATION!$D$4*SIMULATION!$D$17))))</f>
        <v>3.4258466196422939</v>
      </c>
      <c r="L15000">
        <v>0.17723567136626014</v>
      </c>
      <c r="M15000">
        <f t="shared" ca="1" si="234"/>
        <v>4.0330288452724288</v>
      </c>
    </row>
    <row r="15001" spans="1:13" x14ac:dyDescent="0.25">
      <c r="A15001" s="9"/>
      <c r="H15001" s="9"/>
      <c r="J15001">
        <v>24</v>
      </c>
      <c r="K15001">
        <f ca="1">SIMULATION!$D$3*SIMULATION!$D$17/$H14977/(SIMULATION!$D$17-$I14977)*(((EXP(-$I14977*$J15001))/(1-EXP(-SIMULATION!$D$4*$I14977)))-(EXP(-SIMULATION!$D$17*$J15001)/(1-EXP(-SIMULATION!$D$4*SIMULATION!$D$17))))</f>
        <v>3.4011423676491557</v>
      </c>
      <c r="L15001">
        <v>-0.24844554812557651</v>
      </c>
      <c r="M15001">
        <f t="shared" ca="1" si="234"/>
        <v>2.5561436878654402</v>
      </c>
    </row>
    <row r="15002" spans="1:13" x14ac:dyDescent="0.25">
      <c r="A15002" s="9">
        <v>601</v>
      </c>
      <c r="B15002" s="2">
        <f ca="1">NORMINV(RAND(),SIMULATION!D7,SIMULATION!D8)</f>
        <v>59.04668383300821</v>
      </c>
      <c r="C15002" s="2">
        <v>2</v>
      </c>
      <c r="D15002" s="2">
        <f ca="1">SIMULATION!$D$11*(1+(SIMULATION!$D$12*LN(1+$C15002)))*(1+(SIMULATION!$D$13*(($B15002/63.5)-1)))</f>
        <v>9.9073502872390637</v>
      </c>
      <c r="E15002" s="2">
        <v>-0.2828222185792818</v>
      </c>
      <c r="F15002" s="2">
        <f ca="1">D15002*(1+E15002)</f>
        <v>7.1053314987600267</v>
      </c>
      <c r="G15002" s="2">
        <v>0.51762072365687772</v>
      </c>
      <c r="H15002" s="9">
        <f>SIMULATION!$D$15*EXP($G$15002)</f>
        <v>370.43527860094412</v>
      </c>
      <c r="I15002" s="2">
        <f ca="1">$F15002/$H15002</f>
        <v>1.9181033527895519E-2</v>
      </c>
      <c r="J15002">
        <v>0</v>
      </c>
      <c r="K15002">
        <f ca="1">SIMULATION!$D$3*SIMULATION!$D$17/$H15002/(SIMULATION!$D$17-$I15002)*(((EXP(-$I15002*$J15002))/(1-EXP(-SIMULATION!$D$4*$I15002)))-(EXP(-SIMULATION!$D$17*$J15002)/(1-EXP(-SIMULATION!$D$4*SIMULATION!$D$17))))</f>
        <v>2.6540288882587331</v>
      </c>
      <c r="L15002">
        <v>0.30862887130034744</v>
      </c>
      <c r="M15002">
        <f t="shared" ca="1" si="234"/>
        <v>3.473138828440542</v>
      </c>
    </row>
    <row r="15003" spans="1:13" x14ac:dyDescent="0.25">
      <c r="A15003" s="9"/>
      <c r="H15003" s="9"/>
      <c r="J15003">
        <v>1</v>
      </c>
      <c r="K15003">
        <f ca="1">SIMULATION!$D$3*SIMULATION!$D$17/$H15002/(SIMULATION!$D$17-$I15002)*(((EXP(-$I15002*$J15003))/(1-EXP(-SIMULATION!$D$4*$I15002)))-(EXP(-SIMULATION!$D$17*$J15003)/(1-EXP(-SIMULATION!$D$4*SIMULATION!$D$17))))</f>
        <v>3.1314452924120157</v>
      </c>
      <c r="L15003">
        <v>-0.22903902758229192</v>
      </c>
      <c r="M15003">
        <f t="shared" ca="1" si="234"/>
        <v>2.4142221077108221</v>
      </c>
    </row>
    <row r="15004" spans="1:13" x14ac:dyDescent="0.25">
      <c r="A15004" s="9"/>
      <c r="H15004" s="9"/>
      <c r="J15004">
        <v>2</v>
      </c>
      <c r="K15004">
        <f ca="1">SIMULATION!$D$3*SIMULATION!$D$17/$H15002/(SIMULATION!$D$17-$I15002)*(((EXP(-$I15002*$J15004))/(1-EXP(-SIMULATION!$D$4*$I15002)))-(EXP(-SIMULATION!$D$17*$J15004)/(1-EXP(-SIMULATION!$D$4*SIMULATION!$D$17))))</f>
        <v>3.4102049165811024</v>
      </c>
      <c r="L15004">
        <v>0.16023947365666516</v>
      </c>
      <c r="M15004">
        <f t="shared" ca="1" si="234"/>
        <v>3.95665435747543</v>
      </c>
    </row>
    <row r="15005" spans="1:13" x14ac:dyDescent="0.25">
      <c r="A15005" s="9"/>
      <c r="H15005" s="9"/>
      <c r="J15005">
        <v>3</v>
      </c>
      <c r="K15005">
        <f ca="1">SIMULATION!$D$3*SIMULATION!$D$17/$H15002/(SIMULATION!$D$17-$I15002)*(((EXP(-$I15002*$J15005))/(1-EXP(-SIMULATION!$D$4*$I15002)))-(EXP(-SIMULATION!$D$17*$J15005)/(1-EXP(-SIMULATION!$D$4*SIMULATION!$D$17))))</f>
        <v>3.5621768334693562</v>
      </c>
      <c r="L15005">
        <v>3.3775910264063867E-2</v>
      </c>
      <c r="M15005">
        <f t="shared" ca="1" si="234"/>
        <v>3.6824925985413439</v>
      </c>
    </row>
    <row r="15006" spans="1:13" x14ac:dyDescent="0.25">
      <c r="A15006" s="9"/>
      <c r="H15006" s="9"/>
      <c r="J15006">
        <v>4</v>
      </c>
      <c r="K15006">
        <f ca="1">SIMULATION!$D$3*SIMULATION!$D$17/$H15002/(SIMULATION!$D$17-$I15002)*(((EXP(-$I15002*$J15006))/(1-EXP(-SIMULATION!$D$4*$I15002)))-(EXP(-SIMULATION!$D$17*$J15006)/(1-EXP(-SIMULATION!$D$4*SIMULATION!$D$17))))</f>
        <v>3.6334066792470012</v>
      </c>
      <c r="L15006">
        <v>-0.33602329947062598</v>
      </c>
      <c r="M15006">
        <f t="shared" ca="1" si="234"/>
        <v>2.4124973785678132</v>
      </c>
    </row>
    <row r="15007" spans="1:13" x14ac:dyDescent="0.25">
      <c r="A15007" s="9"/>
      <c r="H15007" s="9"/>
      <c r="J15007">
        <v>5</v>
      </c>
      <c r="K15007">
        <f ca="1">SIMULATION!$D$3*SIMULATION!$D$17/$H15002/(SIMULATION!$D$17-$I15002)*(((EXP(-$I15002*$J15007))/(1-EXP(-SIMULATION!$D$4*$I15002)))-(EXP(-SIMULATION!$D$17*$J15007)/(1-EXP(-SIMULATION!$D$4*SIMULATION!$D$17))))</f>
        <v>3.6533919914420259</v>
      </c>
      <c r="L15007">
        <v>0.15286007474056418</v>
      </c>
      <c r="M15007">
        <f t="shared" ca="1" si="234"/>
        <v>4.2118497643104327</v>
      </c>
    </row>
    <row r="15008" spans="1:13" x14ac:dyDescent="0.25">
      <c r="A15008" s="9"/>
      <c r="H15008" s="9"/>
      <c r="J15008">
        <v>6</v>
      </c>
      <c r="K15008">
        <f ca="1">SIMULATION!$D$3*SIMULATION!$D$17/$H15002/(SIMULATION!$D$17-$I15002)*(((EXP(-$I15002*$J15008))/(1-EXP(-SIMULATION!$D$4*$I15002)))-(EXP(-SIMULATION!$D$17*$J15008)/(1-EXP(-SIMULATION!$D$4*SIMULATION!$D$17))))</f>
        <v>3.6410260670882071</v>
      </c>
      <c r="L15008">
        <v>0.17742567886816604</v>
      </c>
      <c r="M15008">
        <f t="shared" ca="1" si="234"/>
        <v>4.2870375888180208</v>
      </c>
    </row>
    <row r="15009" spans="1:13" x14ac:dyDescent="0.25">
      <c r="A15009" s="9"/>
      <c r="H15009" s="9"/>
      <c r="J15009">
        <v>7</v>
      </c>
      <c r="K15009">
        <f ca="1">SIMULATION!$D$3*SIMULATION!$D$17/$H15002/(SIMULATION!$D$17-$I15002)*(((EXP(-$I15002*$J15009))/(1-EXP(-SIMULATION!$D$4*$I15002)))-(EXP(-SIMULATION!$D$17*$J15009)/(1-EXP(-SIMULATION!$D$4*SIMULATION!$D$17))))</f>
        <v>3.6084069278460551</v>
      </c>
      <c r="L15009">
        <v>-0.34200505678328413</v>
      </c>
      <c r="M15009">
        <f t="shared" ca="1" si="234"/>
        <v>2.3743135115908691</v>
      </c>
    </row>
    <row r="15010" spans="1:13" x14ac:dyDescent="0.25">
      <c r="A15010" s="9"/>
      <c r="H15010" s="9"/>
      <c r="J15010">
        <v>8</v>
      </c>
      <c r="K15010">
        <f ca="1">SIMULATION!$D$3*SIMULATION!$D$17/$H15002/(SIMULATION!$D$17-$I15002)*(((EXP(-$I15002*$J15010))/(1-EXP(-SIMULATION!$D$4*$I15002)))-(EXP(-SIMULATION!$D$17*$J15010)/(1-EXP(-SIMULATION!$D$4*SIMULATION!$D$17))))</f>
        <v>3.5632781939112639</v>
      </c>
      <c r="L15010">
        <v>0.2572775441416062</v>
      </c>
      <c r="M15010">
        <f t="shared" ca="1" si="234"/>
        <v>4.480029656734092</v>
      </c>
    </row>
    <row r="15011" spans="1:13" x14ac:dyDescent="0.25">
      <c r="A15011" s="9"/>
      <c r="H15011" s="9"/>
      <c r="J15011">
        <v>9</v>
      </c>
      <c r="K15011">
        <f ca="1">SIMULATION!$D$3*SIMULATION!$D$17/$H15002/(SIMULATION!$D$17-$I15002)*(((EXP(-$I15002*$J15011))/(1-EXP(-SIMULATION!$D$4*$I15002)))-(EXP(-SIMULATION!$D$17*$J15011)/(1-EXP(-SIMULATION!$D$4*SIMULATION!$D$17))))</f>
        <v>3.5105932519271206</v>
      </c>
      <c r="L15011">
        <v>0.10873819359269642</v>
      </c>
      <c r="M15011">
        <f t="shared" ca="1" si="234"/>
        <v>3.892328820580385</v>
      </c>
    </row>
    <row r="15012" spans="1:13" x14ac:dyDescent="0.25">
      <c r="A15012" s="9"/>
      <c r="H15012" s="9"/>
      <c r="J15012">
        <v>10</v>
      </c>
      <c r="K15012">
        <f ca="1">SIMULATION!$D$3*SIMULATION!$D$17/$H15002/(SIMULATION!$D$17-$I15002)*(((EXP(-$I15002*$J15012))/(1-EXP(-SIMULATION!$D$4*$I15002)))-(EXP(-SIMULATION!$D$17*$J15012)/(1-EXP(-SIMULATION!$D$4*SIMULATION!$D$17))))</f>
        <v>3.4535176084751957</v>
      </c>
      <c r="L15012">
        <v>0.37200622670466349</v>
      </c>
      <c r="M15012">
        <f t="shared" ca="1" si="234"/>
        <v>4.7382476628621673</v>
      </c>
    </row>
    <row r="15013" spans="1:13" x14ac:dyDescent="0.25">
      <c r="A15013" s="9"/>
      <c r="H15013" s="9"/>
      <c r="J15013">
        <v>11</v>
      </c>
      <c r="K15013">
        <f ca="1">SIMULATION!$D$3*SIMULATION!$D$17/$H15002/(SIMULATION!$D$17-$I15002)*(((EXP(-$I15002*$J15013))/(1-EXP(-SIMULATION!$D$4*$I15002)))-(EXP(-SIMULATION!$D$17*$J15013)/(1-EXP(-SIMULATION!$D$4*SIMULATION!$D$17))))</f>
        <v>3.3940712193082971</v>
      </c>
      <c r="L15013">
        <v>0.27696324741648631</v>
      </c>
      <c r="M15013">
        <f t="shared" ca="1" si="234"/>
        <v>4.334104206170756</v>
      </c>
    </row>
    <row r="15014" spans="1:13" x14ac:dyDescent="0.25">
      <c r="A15014" s="9"/>
      <c r="H15014" s="9"/>
      <c r="J15014">
        <v>12</v>
      </c>
      <c r="K15014">
        <f ca="1">SIMULATION!$D$3*SIMULATION!$D$17/$H15002/(SIMULATION!$D$17-$I15002)*(((EXP(-$I15002*$J15014))/(1-EXP(-SIMULATION!$D$4*$I15002)))-(EXP(-SIMULATION!$D$17*$J15014)/(1-EXP(-SIMULATION!$D$4*SIMULATION!$D$17))))</f>
        <v>3.3335401063602017</v>
      </c>
      <c r="L15014">
        <v>-0.32233282977767647</v>
      </c>
      <c r="M15014">
        <f t="shared" ca="1" si="234"/>
        <v>2.2590306906997415</v>
      </c>
    </row>
    <row r="15015" spans="1:13" x14ac:dyDescent="0.25">
      <c r="A15015" s="9"/>
      <c r="H15015" s="9"/>
      <c r="J15015">
        <v>13</v>
      </c>
      <c r="K15015">
        <f ca="1">SIMULATION!$D$3*SIMULATION!$D$17/$H15002/(SIMULATION!$D$17-$I15002)*(((EXP(-$I15002*$J15015))/(1-EXP(-SIMULATION!$D$4*$I15002)))-(EXP(-SIMULATION!$D$17*$J15015)/(1-EXP(-SIMULATION!$D$4*SIMULATION!$D$17))))</f>
        <v>3.2727401288219435</v>
      </c>
      <c r="L15015">
        <v>5.5194093697439606E-3</v>
      </c>
      <c r="M15015">
        <f t="shared" ca="1" si="234"/>
        <v>3.2908037213537003</v>
      </c>
    </row>
    <row r="15016" spans="1:13" x14ac:dyDescent="0.25">
      <c r="A15016" s="9"/>
      <c r="H15016" s="9"/>
      <c r="J15016">
        <v>14</v>
      </c>
      <c r="K15016">
        <f ca="1">SIMULATION!$D$3*SIMULATION!$D$17/$H15002/(SIMULATION!$D$17-$I15002)*(((EXP(-$I15002*$J15016))/(1-EXP(-SIMULATION!$D$4*$I15002)))-(EXP(-SIMULATION!$D$17*$J15016)/(1-EXP(-SIMULATION!$D$4*SIMULATION!$D$17))))</f>
        <v>3.2121860110136473</v>
      </c>
      <c r="L15016">
        <v>-9.3188569139422334E-2</v>
      </c>
      <c r="M15016">
        <f t="shared" ca="1" si="234"/>
        <v>2.9128469928376171</v>
      </c>
    </row>
    <row r="15017" spans="1:13" x14ac:dyDescent="0.25">
      <c r="A15017" s="9"/>
      <c r="H15017" s="9"/>
      <c r="J15017">
        <v>15</v>
      </c>
      <c r="K15017">
        <f ca="1">SIMULATION!$D$3*SIMULATION!$D$17/$H15002/(SIMULATION!$D$17-$I15002)*(((EXP(-$I15002*$J15017))/(1-EXP(-SIMULATION!$D$4*$I15002)))-(EXP(-SIMULATION!$D$17*$J15017)/(1-EXP(-SIMULATION!$D$4*SIMULATION!$D$17))))</f>
        <v>3.1521996565686652</v>
      </c>
      <c r="L15017">
        <v>0.11735703390757114</v>
      </c>
      <c r="M15017">
        <f t="shared" ca="1" si="234"/>
        <v>3.522132458548028</v>
      </c>
    </row>
    <row r="15018" spans="1:13" x14ac:dyDescent="0.25">
      <c r="A15018" s="9"/>
      <c r="H15018" s="9"/>
      <c r="J15018">
        <v>16</v>
      </c>
      <c r="K15018">
        <f ca="1">SIMULATION!$D$3*SIMULATION!$D$17/$H15002/(SIMULATION!$D$17-$I15002)*(((EXP(-$I15002*$J15018))/(1-EXP(-SIMULATION!$D$4*$I15002)))-(EXP(-SIMULATION!$D$17*$J15018)/(1-EXP(-SIMULATION!$D$4*SIMULATION!$D$17))))</f>
        <v>3.0929795558693436</v>
      </c>
      <c r="L15018">
        <v>-0.11966922699465068</v>
      </c>
      <c r="M15018">
        <f t="shared" ca="1" si="234"/>
        <v>2.7228450833082012</v>
      </c>
    </row>
    <row r="15019" spans="1:13" x14ac:dyDescent="0.25">
      <c r="A15019" s="9"/>
      <c r="H15019" s="9"/>
      <c r="J15019">
        <v>17</v>
      </c>
      <c r="K15019">
        <f ca="1">SIMULATION!$D$3*SIMULATION!$D$17/$H15002/(SIMULATION!$D$17-$I15002)*(((EXP(-$I15002*$J15019))/(1-EXP(-SIMULATION!$D$4*$I15002)))-(EXP(-SIMULATION!$D$17*$J15019)/(1-EXP(-SIMULATION!$D$4*SIMULATION!$D$17))))</f>
        <v>3.0346452611494805</v>
      </c>
      <c r="L15019">
        <v>-0.36762887078223999</v>
      </c>
      <c r="M15019">
        <f t="shared" ca="1" si="234"/>
        <v>1.9190220505684215</v>
      </c>
    </row>
    <row r="15020" spans="1:13" x14ac:dyDescent="0.25">
      <c r="A15020" s="9"/>
      <c r="H15020" s="9"/>
      <c r="J15020">
        <v>18</v>
      </c>
      <c r="K15020">
        <f ca="1">SIMULATION!$D$3*SIMULATION!$D$17/$H15002/(SIMULATION!$D$17-$I15002)*(((EXP(-$I15002*$J15020))/(1-EXP(-SIMULATION!$D$4*$I15002)))-(EXP(-SIMULATION!$D$17*$J15020)/(1-EXP(-SIMULATION!$D$4*SIMULATION!$D$17))))</f>
        <v>2.9772658844067963</v>
      </c>
      <c r="L15020">
        <v>-0.21263814433083983</v>
      </c>
      <c r="M15020">
        <f t="shared" ca="1" si="234"/>
        <v>2.3441855915670184</v>
      </c>
    </row>
    <row r="15021" spans="1:13" x14ac:dyDescent="0.25">
      <c r="A15021" s="9"/>
      <c r="H15021" s="9"/>
      <c r="J15021">
        <v>19</v>
      </c>
      <c r="K15021">
        <f ca="1">SIMULATION!$D$3*SIMULATION!$D$17/$H15002/(SIMULATION!$D$17-$I15002)*(((EXP(-$I15002*$J15021))/(1-EXP(-SIMULATION!$D$4*$I15002)))-(EXP(-SIMULATION!$D$17*$J15021)/(1-EXP(-SIMULATION!$D$4*SIMULATION!$D$17))))</f>
        <v>2.9208783567976484</v>
      </c>
      <c r="L15021">
        <v>3.5922639435683128E-2</v>
      </c>
      <c r="M15021">
        <f t="shared" ca="1" si="234"/>
        <v>3.0258040168443809</v>
      </c>
    </row>
    <row r="15022" spans="1:13" x14ac:dyDescent="0.25">
      <c r="A15022" s="9"/>
      <c r="H15022" s="9"/>
      <c r="J15022">
        <v>20</v>
      </c>
      <c r="K15022">
        <f ca="1">SIMULATION!$D$3*SIMULATION!$D$17/$H15002/(SIMULATION!$D$17-$I15002)*(((EXP(-$I15002*$J15022))/(1-EXP(-SIMULATION!$D$4*$I15002)))-(EXP(-SIMULATION!$D$17*$J15022)/(1-EXP(-SIMULATION!$D$4*SIMULATION!$D$17))))</f>
        <v>2.8654991269934342</v>
      </c>
      <c r="L15022">
        <v>6.0887470188232741E-2</v>
      </c>
      <c r="M15022">
        <f t="shared" ca="1" si="234"/>
        <v>3.0399721196626537</v>
      </c>
    </row>
    <row r="15023" spans="1:13" x14ac:dyDescent="0.25">
      <c r="A15023" s="9"/>
      <c r="H15023" s="9"/>
      <c r="J15023">
        <v>21</v>
      </c>
      <c r="K15023">
        <f ca="1">SIMULATION!$D$3*SIMULATION!$D$17/$H15002/(SIMULATION!$D$17-$I15002)*(((EXP(-$I15002*$J15023))/(1-EXP(-SIMULATION!$D$4*$I15002)))-(EXP(-SIMULATION!$D$17*$J15023)/(1-EXP(-SIMULATION!$D$4*SIMULATION!$D$17))))</f>
        <v>2.811131655115807</v>
      </c>
      <c r="L15023">
        <v>0.25871079003815661</v>
      </c>
      <c r="M15023">
        <f t="shared" ca="1" si="234"/>
        <v>3.5384017465120885</v>
      </c>
    </row>
    <row r="15024" spans="1:13" x14ac:dyDescent="0.25">
      <c r="A15024" s="9"/>
      <c r="H15024" s="9"/>
      <c r="J15024">
        <v>22</v>
      </c>
      <c r="K15024">
        <f ca="1">SIMULATION!$D$3*SIMULATION!$D$17/$H15002/(SIMULATION!$D$17-$I15002)*(((EXP(-$I15002*$J15024))/(1-EXP(-SIMULATION!$D$4*$I15002)))-(EXP(-SIMULATION!$D$17*$J15024)/(1-EXP(-SIMULATION!$D$4*SIMULATION!$D$17))))</f>
        <v>2.7577712124271652</v>
      </c>
      <c r="L15024">
        <v>0.19588583563293196</v>
      </c>
      <c r="M15024">
        <f t="shared" ca="1" si="234"/>
        <v>3.2979795308579045</v>
      </c>
    </row>
    <row r="15025" spans="1:13" x14ac:dyDescent="0.25">
      <c r="A15025" s="9"/>
      <c r="H15025" s="9"/>
      <c r="J15025">
        <v>23</v>
      </c>
      <c r="K15025">
        <f ca="1">SIMULATION!$D$3*SIMULATION!$D$17/$H15002/(SIMULATION!$D$17-$I15002)*(((EXP(-$I15002*$J15025))/(1-EXP(-SIMULATION!$D$4*$I15002)))-(EXP(-SIMULATION!$D$17*$J15025)/(1-EXP(-SIMULATION!$D$4*SIMULATION!$D$17))))</f>
        <v>2.7054079545332197</v>
      </c>
      <c r="L15025">
        <v>0.42623477116589015</v>
      </c>
      <c r="M15025">
        <f t="shared" ca="1" si="234"/>
        <v>3.858546894944066</v>
      </c>
    </row>
    <row r="15026" spans="1:13" x14ac:dyDescent="0.25">
      <c r="A15026" s="9"/>
      <c r="H15026" s="9"/>
      <c r="J15026">
        <v>24</v>
      </c>
      <c r="K15026">
        <f ca="1">SIMULATION!$D$3*SIMULATION!$D$17/$H15002/(SIMULATION!$D$17-$I15002)*(((EXP(-$I15002*$J15026))/(1-EXP(-SIMULATION!$D$4*$I15002)))-(EXP(-SIMULATION!$D$17*$J15026)/(1-EXP(-SIMULATION!$D$4*SIMULATION!$D$17))))</f>
        <v>2.6540288882587331</v>
      </c>
      <c r="L15026">
        <v>0.10092991576820418</v>
      </c>
      <c r="M15026">
        <f t="shared" ca="1" si="234"/>
        <v>2.9218998003970675</v>
      </c>
    </row>
    <row r="15027" spans="1:13" x14ac:dyDescent="0.25">
      <c r="A15027" s="9">
        <v>602</v>
      </c>
      <c r="B15027" s="2">
        <f ca="1">NORMINV(RAND(),SIMULATION!D7,SIMULATION!D8)</f>
        <v>61.0319688328794</v>
      </c>
      <c r="C15027" s="2">
        <v>2</v>
      </c>
      <c r="D15027" s="2">
        <f ca="1">SIMULATION!$D$11*(1+(SIMULATION!$D$12*LN(1+$C15027)))*(1+(SIMULATION!$D$13*(($B15027/63.5)-1)))</f>
        <v>10.054781000171502</v>
      </c>
      <c r="E15027" s="2">
        <v>6.4693030040966978E-2</v>
      </c>
      <c r="F15027" s="2">
        <f ca="1">D15027*(1+E15027)</f>
        <v>10.705255249470941</v>
      </c>
      <c r="G15027" s="2">
        <v>-0.13658175881432791</v>
      </c>
      <c r="H15027" s="9">
        <f>SIMULATION!$D$15*EXP($G$15027)</f>
        <v>192.57318443635666</v>
      </c>
      <c r="I15027" s="2">
        <f ca="1">$F15027/$H15027</f>
        <v>5.5590581216196859E-2</v>
      </c>
      <c r="J15027">
        <v>0</v>
      </c>
      <c r="K15027">
        <f ca="1">SIMULATION!$D$3*SIMULATION!$D$17/$H15027/(SIMULATION!$D$17-$I15027)*(((EXP(-$I15027*$J15027))/(1-EXP(-SIMULATION!$D$4*$I15027)))-(EXP(-SIMULATION!$D$17*$J15027)/(1-EXP(-SIMULATION!$D$4*SIMULATION!$D$17))))</f>
        <v>1.1668688355835939</v>
      </c>
      <c r="L15027">
        <v>-0.17852489251060907</v>
      </c>
      <c r="M15027">
        <f t="shared" ca="1" si="234"/>
        <v>0.95855370213705315</v>
      </c>
    </row>
    <row r="15028" spans="1:13" x14ac:dyDescent="0.25">
      <c r="A15028" s="9"/>
      <c r="H15028" s="9"/>
      <c r="J15028">
        <v>1</v>
      </c>
      <c r="K15028">
        <f ca="1">SIMULATION!$D$3*SIMULATION!$D$17/$H15027/(SIMULATION!$D$17-$I15027)*(((EXP(-$I15027*$J15028))/(1-EXP(-SIMULATION!$D$4*$I15027)))-(EXP(-SIMULATION!$D$17*$J15028)/(1-EXP(-SIMULATION!$D$4*SIMULATION!$D$17))))</f>
        <v>2.0995798611127428</v>
      </c>
      <c r="L15028">
        <v>0.38258996459429295</v>
      </c>
      <c r="M15028">
        <f t="shared" ca="1" si="234"/>
        <v>2.9028580458387574</v>
      </c>
    </row>
    <row r="15029" spans="1:13" x14ac:dyDescent="0.25">
      <c r="A15029" s="9"/>
      <c r="H15029" s="9"/>
      <c r="J15029">
        <v>2</v>
      </c>
      <c r="K15029">
        <f ca="1">SIMULATION!$D$3*SIMULATION!$D$17/$H15027/(SIMULATION!$D$17-$I15027)*(((EXP(-$I15027*$J15029))/(1-EXP(-SIMULATION!$D$4*$I15027)))-(EXP(-SIMULATION!$D$17*$J15029)/(1-EXP(-SIMULATION!$D$4*SIMULATION!$D$17))))</f>
        <v>2.6241857618805113</v>
      </c>
      <c r="L15029">
        <v>-9.8254198294022224E-2</v>
      </c>
      <c r="M15029">
        <f t="shared" ca="1" si="234"/>
        <v>2.3663484936723536</v>
      </c>
    </row>
    <row r="15030" spans="1:13" x14ac:dyDescent="0.25">
      <c r="A15030" s="9"/>
      <c r="H15030" s="9"/>
      <c r="J15030">
        <v>3</v>
      </c>
      <c r="K15030">
        <f ca="1">SIMULATION!$D$3*SIMULATION!$D$17/$H15027/(SIMULATION!$D$17-$I15027)*(((EXP(-$I15027*$J15030))/(1-EXP(-SIMULATION!$D$4*$I15027)))-(EXP(-SIMULATION!$D$17*$J15030)/(1-EXP(-SIMULATION!$D$4*SIMULATION!$D$17))))</f>
        <v>2.8912206663838242</v>
      </c>
      <c r="L15030">
        <v>0.47695606162000576</v>
      </c>
      <c r="M15030">
        <f t="shared" ca="1" si="234"/>
        <v>4.2702058886966219</v>
      </c>
    </row>
    <row r="15031" spans="1:13" x14ac:dyDescent="0.25">
      <c r="A15031" s="9"/>
      <c r="H15031" s="9"/>
      <c r="J15031">
        <v>4</v>
      </c>
      <c r="K15031">
        <f ca="1">SIMULATION!$D$3*SIMULATION!$D$17/$H15027/(SIMULATION!$D$17-$I15027)*(((EXP(-$I15027*$J15031))/(1-EXP(-SIMULATION!$D$4*$I15027)))-(EXP(-SIMULATION!$D$17*$J15031)/(1-EXP(-SIMULATION!$D$4*SIMULATION!$D$17))))</f>
        <v>2.9969367629253187</v>
      </c>
      <c r="L15031">
        <v>0.25385075047897532</v>
      </c>
      <c r="M15031">
        <f t="shared" ca="1" si="234"/>
        <v>3.7577114093319417</v>
      </c>
    </row>
    <row r="15032" spans="1:13" x14ac:dyDescent="0.25">
      <c r="A15032" s="9"/>
      <c r="H15032" s="9"/>
      <c r="J15032">
        <v>5</v>
      </c>
      <c r="K15032">
        <f ca="1">SIMULATION!$D$3*SIMULATION!$D$17/$H15027/(SIMULATION!$D$17-$I15027)*(((EXP(-$I15027*$J15032))/(1-EXP(-SIMULATION!$D$4*$I15027)))-(EXP(-SIMULATION!$D$17*$J15032)/(1-EXP(-SIMULATION!$D$4*SIMULATION!$D$17))))</f>
        <v>3.0028126122484018</v>
      </c>
      <c r="L15032">
        <v>0.45699432336124773</v>
      </c>
      <c r="M15032">
        <f t="shared" ca="1" si="234"/>
        <v>4.375080930163481</v>
      </c>
    </row>
    <row r="15033" spans="1:13" x14ac:dyDescent="0.25">
      <c r="A15033" s="9"/>
      <c r="H15033" s="9"/>
      <c r="J15033">
        <v>6</v>
      </c>
      <c r="K15033">
        <f ca="1">SIMULATION!$D$3*SIMULATION!$D$17/$H15027/(SIMULATION!$D$17-$I15027)*(((EXP(-$I15027*$J15033))/(1-EXP(-SIMULATION!$D$4*$I15027)))-(EXP(-SIMULATION!$D$17*$J15033)/(1-EXP(-SIMULATION!$D$4*SIMULATION!$D$17))))</f>
        <v>2.9480539229036173</v>
      </c>
      <c r="L15033">
        <v>-0.11340124819338242</v>
      </c>
      <c r="M15033">
        <f t="shared" ca="1" si="234"/>
        <v>2.6137409283049498</v>
      </c>
    </row>
    <row r="15034" spans="1:13" x14ac:dyDescent="0.25">
      <c r="A15034" s="9"/>
      <c r="H15034" s="9"/>
      <c r="J15034">
        <v>7</v>
      </c>
      <c r="K15034">
        <f ca="1">SIMULATION!$D$3*SIMULATION!$D$17/$H15027/(SIMULATION!$D$17-$I15027)*(((EXP(-$I15027*$J15034))/(1-EXP(-SIMULATION!$D$4*$I15027)))-(EXP(-SIMULATION!$D$17*$J15034)/(1-EXP(-SIMULATION!$D$4*SIMULATION!$D$17))))</f>
        <v>2.8576037604116258</v>
      </c>
      <c r="L15034">
        <v>-0.53786207034070821</v>
      </c>
      <c r="M15034">
        <f t="shared" ca="1" si="234"/>
        <v>1.3206070856232357</v>
      </c>
    </row>
    <row r="15035" spans="1:13" x14ac:dyDescent="0.25">
      <c r="A15035" s="9"/>
      <c r="H15035" s="9"/>
      <c r="J15035">
        <v>8</v>
      </c>
      <c r="K15035">
        <f ca="1">SIMULATION!$D$3*SIMULATION!$D$17/$H15027/(SIMULATION!$D$17-$I15027)*(((EXP(-$I15027*$J15035))/(1-EXP(-SIMULATION!$D$4*$I15027)))-(EXP(-SIMULATION!$D$17*$J15035)/(1-EXP(-SIMULATION!$D$4*SIMULATION!$D$17))))</f>
        <v>2.7472751245561637</v>
      </c>
      <c r="L15035">
        <v>0.28749191731033108</v>
      </c>
      <c r="M15035">
        <f t="shared" ca="1" si="234"/>
        <v>3.5370945174937938</v>
      </c>
    </row>
    <row r="15036" spans="1:13" x14ac:dyDescent="0.25">
      <c r="A15036" s="9"/>
      <c r="H15036" s="9"/>
      <c r="J15036">
        <v>9</v>
      </c>
      <c r="K15036">
        <f ca="1">SIMULATION!$D$3*SIMULATION!$D$17/$H15027/(SIMULATION!$D$17-$I15027)*(((EXP(-$I15027*$J15036))/(1-EXP(-SIMULATION!$D$4*$I15027)))-(EXP(-SIMULATION!$D$17*$J15036)/(1-EXP(-SIMULATION!$D$4*SIMULATION!$D$17))))</f>
        <v>2.6270395005549179</v>
      </c>
      <c r="L15036">
        <v>-5.8365511688993156E-2</v>
      </c>
      <c r="M15036">
        <f t="shared" ca="1" si="234"/>
        <v>2.4737109958778332</v>
      </c>
    </row>
    <row r="15037" spans="1:13" x14ac:dyDescent="0.25">
      <c r="A15037" s="9"/>
      <c r="H15037" s="9"/>
      <c r="J15037">
        <v>10</v>
      </c>
      <c r="K15037">
        <f ca="1">SIMULATION!$D$3*SIMULATION!$D$17/$H15027/(SIMULATION!$D$17-$I15027)*(((EXP(-$I15027*$J15037))/(1-EXP(-SIMULATION!$D$4*$I15027)))-(EXP(-SIMULATION!$D$17*$J15037)/(1-EXP(-SIMULATION!$D$4*SIMULATION!$D$17))))</f>
        <v>2.5031337421283761</v>
      </c>
      <c r="L15037">
        <v>2.1658006795028686E-2</v>
      </c>
      <c r="M15037">
        <f t="shared" ca="1" si="234"/>
        <v>2.557346629724258</v>
      </c>
    </row>
    <row r="15038" spans="1:13" x14ac:dyDescent="0.25">
      <c r="A15038" s="9"/>
      <c r="H15038" s="9"/>
      <c r="J15038">
        <v>11</v>
      </c>
      <c r="K15038">
        <f ca="1">SIMULATION!$D$3*SIMULATION!$D$17/$H15027/(SIMULATION!$D$17-$I15027)*(((EXP(-$I15027*$J15038))/(1-EXP(-SIMULATION!$D$4*$I15027)))-(EXP(-SIMULATION!$D$17*$J15038)/(1-EXP(-SIMULATION!$D$4*SIMULATION!$D$17))))</f>
        <v>2.3794097400186893</v>
      </c>
      <c r="L15038">
        <v>0.44516956177134664</v>
      </c>
      <c r="M15038">
        <f t="shared" ca="1" si="234"/>
        <v>3.438650531257283</v>
      </c>
    </row>
    <row r="15039" spans="1:13" x14ac:dyDescent="0.25">
      <c r="A15039" s="9"/>
      <c r="H15039" s="9"/>
      <c r="J15039">
        <v>12</v>
      </c>
      <c r="K15039">
        <f ca="1">SIMULATION!$D$3*SIMULATION!$D$17/$H15027/(SIMULATION!$D$17-$I15027)*(((EXP(-$I15027*$J15039))/(1-EXP(-SIMULATION!$D$4*$I15027)))-(EXP(-SIMULATION!$D$17*$J15039)/(1-EXP(-SIMULATION!$D$4*SIMULATION!$D$17))))</f>
        <v>2.2581988746357116</v>
      </c>
      <c r="L15039">
        <v>0.29055222061437086</v>
      </c>
      <c r="M15039">
        <f t="shared" ca="1" si="234"/>
        <v>2.9143235722499909</v>
      </c>
    </row>
    <row r="15040" spans="1:13" x14ac:dyDescent="0.25">
      <c r="A15040" s="9"/>
      <c r="H15040" s="9"/>
      <c r="J15040">
        <v>13</v>
      </c>
      <c r="K15040">
        <f ca="1">SIMULATION!$D$3*SIMULATION!$D$17/$H15027/(SIMULATION!$D$17-$I15027)*(((EXP(-$I15027*$J15040))/(1-EXP(-SIMULATION!$D$4*$I15027)))-(EXP(-SIMULATION!$D$17*$J15040)/(1-EXP(-SIMULATION!$D$4*SIMULATION!$D$17))))</f>
        <v>2.1408655548016888</v>
      </c>
      <c r="L15040">
        <v>-0.10030711614004706</v>
      </c>
      <c r="M15040">
        <f t="shared" ca="1" si="234"/>
        <v>1.9261215049559695</v>
      </c>
    </row>
    <row r="15041" spans="1:13" x14ac:dyDescent="0.25">
      <c r="A15041" s="9"/>
      <c r="H15041" s="9"/>
      <c r="J15041">
        <v>14</v>
      </c>
      <c r="K15041">
        <f ca="1">SIMULATION!$D$3*SIMULATION!$D$17/$H15027/(SIMULATION!$D$17-$I15027)*(((EXP(-$I15027*$J15041))/(1-EXP(-SIMULATION!$D$4*$I15027)))-(EXP(-SIMULATION!$D$17*$J15041)/(1-EXP(-SIMULATION!$D$4*SIMULATION!$D$17))))</f>
        <v>2.0281615382202154</v>
      </c>
      <c r="L15041">
        <v>-0.34159277053627213</v>
      </c>
      <c r="M15041">
        <f t="shared" ca="1" si="234"/>
        <v>1.3353562192844646</v>
      </c>
    </row>
    <row r="15042" spans="1:13" x14ac:dyDescent="0.25">
      <c r="A15042" s="9"/>
      <c r="H15042" s="9"/>
      <c r="J15042">
        <v>15</v>
      </c>
      <c r="K15042">
        <f ca="1">SIMULATION!$D$3*SIMULATION!$D$17/$H15027/(SIMULATION!$D$17-$I15027)*(((EXP(-$I15027*$J15042))/(1-EXP(-SIMULATION!$D$4*$I15027)))-(EXP(-SIMULATION!$D$17*$J15042)/(1-EXP(-SIMULATION!$D$4*SIMULATION!$D$17))))</f>
        <v>1.9204526096995818</v>
      </c>
      <c r="L15042">
        <v>-0.17440885429507444</v>
      </c>
      <c r="M15042">
        <f t="shared" ca="1" si="234"/>
        <v>1.5855086703138919</v>
      </c>
    </row>
    <row r="15043" spans="1:13" x14ac:dyDescent="0.25">
      <c r="A15043" s="9"/>
      <c r="H15043" s="9"/>
      <c r="J15043">
        <v>16</v>
      </c>
      <c r="K15043">
        <f ca="1">SIMULATION!$D$3*SIMULATION!$D$17/$H15027/(SIMULATION!$D$17-$I15027)*(((EXP(-$I15027*$J15043))/(1-EXP(-SIMULATION!$D$4*$I15027)))-(EXP(-SIMULATION!$D$17*$J15043)/(1-EXP(-SIMULATION!$D$4*SIMULATION!$D$17))))</f>
        <v>1.8178634836168657</v>
      </c>
      <c r="L15043">
        <v>-0.5705089743226277</v>
      </c>
      <c r="M15043">
        <f t="shared" ref="M15043:M15106" ca="1" si="235">$K15043*(1+$L15043)</f>
        <v>0.78075605212004873</v>
      </c>
    </row>
    <row r="15044" spans="1:13" x14ac:dyDescent="0.25">
      <c r="A15044" s="9"/>
      <c r="H15044" s="9"/>
      <c r="J15044">
        <v>17</v>
      </c>
      <c r="K15044">
        <f ca="1">SIMULATION!$D$3*SIMULATION!$D$17/$H15027/(SIMULATION!$D$17-$I15027)*(((EXP(-$I15027*$J15044))/(1-EXP(-SIMULATION!$D$4*$I15027)))-(EXP(-SIMULATION!$D$17*$J15044)/(1-EXP(-SIMULATION!$D$4*SIMULATION!$D$17))))</f>
        <v>1.7203703218727107</v>
      </c>
      <c r="L15044">
        <v>0.2029248699002679</v>
      </c>
      <c r="M15044">
        <f t="shared" ca="1" si="235"/>
        <v>2.0694762456190126</v>
      </c>
    </row>
    <row r="15045" spans="1:13" x14ac:dyDescent="0.25">
      <c r="A15045" s="9"/>
      <c r="H15045" s="9"/>
      <c r="J15045">
        <v>18</v>
      </c>
      <c r="K15045">
        <f ca="1">SIMULATION!$D$3*SIMULATION!$D$17/$H15027/(SIMULATION!$D$17-$I15027)*(((EXP(-$I15027*$J15045))/(1-EXP(-SIMULATION!$D$4*$I15027)))-(EXP(-SIMULATION!$D$17*$J15045)/(1-EXP(-SIMULATION!$D$4*SIMULATION!$D$17))))</f>
        <v>1.6278597009151514</v>
      </c>
      <c r="L15045">
        <v>-6.6930981008670343E-2</v>
      </c>
      <c r="M15045">
        <f t="shared" ca="1" si="235"/>
        <v>1.5189054541884197</v>
      </c>
    </row>
    <row r="15046" spans="1:13" x14ac:dyDescent="0.25">
      <c r="A15046" s="9"/>
      <c r="H15046" s="9"/>
      <c r="J15046">
        <v>19</v>
      </c>
      <c r="K15046">
        <f ca="1">SIMULATION!$D$3*SIMULATION!$D$17/$H15027/(SIMULATION!$D$17-$I15027)*(((EXP(-$I15027*$J15046))/(1-EXP(-SIMULATION!$D$4*$I15027)))-(EXP(-SIMULATION!$D$17*$J15046)/(1-EXP(-SIMULATION!$D$4*SIMULATION!$D$17))))</f>
        <v>1.5401660958553269</v>
      </c>
      <c r="L15046">
        <v>-0.50900541752158424</v>
      </c>
      <c r="M15046">
        <f t="shared" ca="1" si="235"/>
        <v>0.75621320918189794</v>
      </c>
    </row>
    <row r="15047" spans="1:13" x14ac:dyDescent="0.25">
      <c r="A15047" s="9"/>
      <c r="H15047" s="9"/>
      <c r="J15047">
        <v>20</v>
      </c>
      <c r="K15047">
        <f ca="1">SIMULATION!$D$3*SIMULATION!$D$17/$H15027/(SIMULATION!$D$17-$I15027)*(((EXP(-$I15027*$J15047))/(1-EXP(-SIMULATION!$D$4*$I15027)))-(EXP(-SIMULATION!$D$17*$J15047)/(1-EXP(-SIMULATION!$D$4*SIMULATION!$D$17))))</f>
        <v>1.4570956142192695</v>
      </c>
      <c r="L15047">
        <v>0.61303470281989336</v>
      </c>
      <c r="M15047">
        <f t="shared" ca="1" si="235"/>
        <v>2.3503457910623493</v>
      </c>
    </row>
    <row r="15048" spans="1:13" x14ac:dyDescent="0.25">
      <c r="A15048" s="9"/>
      <c r="H15048" s="9"/>
      <c r="J15048">
        <v>21</v>
      </c>
      <c r="K15048">
        <f ca="1">SIMULATION!$D$3*SIMULATION!$D$17/$H15027/(SIMULATION!$D$17-$I15027)*(((EXP(-$I15027*$J15048))/(1-EXP(-SIMULATION!$D$4*$I15027)))-(EXP(-SIMULATION!$D$17*$J15048)/(1-EXP(-SIMULATION!$D$4*SIMULATION!$D$17))))</f>
        <v>1.3784409336507166</v>
      </c>
      <c r="L15048">
        <v>-0.1508323353283314</v>
      </c>
      <c r="M15048">
        <f t="shared" ca="1" si="235"/>
        <v>1.1705274685160134</v>
      </c>
    </row>
    <row r="15049" spans="1:13" x14ac:dyDescent="0.25">
      <c r="A15049" s="9"/>
      <c r="H15049" s="9"/>
      <c r="J15049">
        <v>22</v>
      </c>
      <c r="K15049">
        <f ca="1">SIMULATION!$D$3*SIMULATION!$D$17/$H15027/(SIMULATION!$D$17-$I15027)*(((EXP(-$I15027*$J15049))/(1-EXP(-SIMULATION!$D$4*$I15027)))-(EXP(-SIMULATION!$D$17*$J15049)/(1-EXP(-SIMULATION!$D$4*SIMULATION!$D$17))))</f>
        <v>1.3039906175711344</v>
      </c>
      <c r="L15049">
        <v>0.23945947624130742</v>
      </c>
      <c r="M15049">
        <f t="shared" ca="1" si="235"/>
        <v>1.6162435278782972</v>
      </c>
    </row>
    <row r="15050" spans="1:13" x14ac:dyDescent="0.25">
      <c r="A15050" s="9"/>
      <c r="H15050" s="9"/>
      <c r="J15050">
        <v>23</v>
      </c>
      <c r="K15050">
        <f ca="1">SIMULATION!$D$3*SIMULATION!$D$17/$H15027/(SIMULATION!$D$17-$I15027)*(((EXP(-$I15027*$J15050))/(1-EXP(-SIMULATION!$D$4*$I15027)))-(EXP(-SIMULATION!$D$17*$J15050)/(1-EXP(-SIMULATION!$D$4*SIMULATION!$D$17))))</f>
        <v>1.2335348419834016</v>
      </c>
      <c r="L15050">
        <v>-0.27861911570424214</v>
      </c>
      <c r="M15050">
        <f t="shared" ca="1" si="235"/>
        <v>0.88984845511961419</v>
      </c>
    </row>
    <row r="15051" spans="1:13" x14ac:dyDescent="0.25">
      <c r="A15051" s="9"/>
      <c r="H15051" s="9"/>
      <c r="J15051">
        <v>24</v>
      </c>
      <c r="K15051">
        <f ca="1">SIMULATION!$D$3*SIMULATION!$D$17/$H15027/(SIMULATION!$D$17-$I15027)*(((EXP(-$I15027*$J15051))/(1-EXP(-SIMULATION!$D$4*$I15027)))-(EXP(-SIMULATION!$D$17*$J15051)/(1-EXP(-SIMULATION!$D$4*SIMULATION!$D$17))))</f>
        <v>1.1668688355835937</v>
      </c>
      <c r="L15051">
        <v>0.30193632898725192</v>
      </c>
      <c r="M15051">
        <f t="shared" ca="1" si="235"/>
        <v>1.5191889282093332</v>
      </c>
    </row>
    <row r="15052" spans="1:13" x14ac:dyDescent="0.25">
      <c r="A15052" s="9">
        <v>603</v>
      </c>
      <c r="B15052" s="2">
        <f ca="1">NORMINV(RAND(),SIMULATION!D7,SIMULATION!D8)</f>
        <v>49.593309676131661</v>
      </c>
      <c r="C15052" s="2">
        <v>2</v>
      </c>
      <c r="D15052" s="2">
        <f ca="1">SIMULATION!$D$11*(1+(SIMULATION!$D$12*LN(1+$C15052)))*(1+(SIMULATION!$D$13*(($B15052/63.5)-1)))</f>
        <v>9.2053262999244811</v>
      </c>
      <c r="E15052" s="2">
        <v>-6.0392147560444191E-2</v>
      </c>
      <c r="F15052" s="2">
        <f ca="1">D15052*(1+E15052)</f>
        <v>8.6493968756774038</v>
      </c>
      <c r="G15052" s="2">
        <v>-0.657757340200262</v>
      </c>
      <c r="H15052" s="9">
        <f>SIMULATION!$D$15*EXP($G$15052)</f>
        <v>114.35420341328485</v>
      </c>
      <c r="I15052" s="2">
        <f ca="1">$F15052/$H15052</f>
        <v>7.5636894993862364E-2</v>
      </c>
      <c r="J15052">
        <v>0</v>
      </c>
      <c r="K15052">
        <f ca="1">SIMULATION!$D$3*SIMULATION!$D$17/$H15052/(SIMULATION!$D$17-$I15052)*(((EXP(-$I15052*$J15052))/(1-EXP(-SIMULATION!$D$4*$I15052)))-(EXP(-SIMULATION!$D$17*$J15052)/(1-EXP(-SIMULATION!$D$4*SIMULATION!$D$17))))</f>
        <v>1.1265839149772616</v>
      </c>
      <c r="L15052">
        <v>-0.2621030659811322</v>
      </c>
      <c r="M15052">
        <f t="shared" ca="1" si="235"/>
        <v>0.83130281677669415</v>
      </c>
    </row>
    <row r="15053" spans="1:13" x14ac:dyDescent="0.25">
      <c r="A15053" s="9"/>
      <c r="H15053" s="9"/>
      <c r="J15053">
        <v>1</v>
      </c>
      <c r="K15053">
        <f ca="1">SIMULATION!$D$3*SIMULATION!$D$17/$H15052/(SIMULATION!$D$17-$I15052)*(((EXP(-$I15052*$J15053))/(1-EXP(-SIMULATION!$D$4*$I15052)))-(EXP(-SIMULATION!$D$17*$J15053)/(1-EXP(-SIMULATION!$D$4*SIMULATION!$D$17))))</f>
        <v>2.7036883760172534</v>
      </c>
      <c r="L15053">
        <v>0.34897283209753988</v>
      </c>
      <c r="M15053">
        <f t="shared" ca="1" si="235"/>
        <v>3.6472021657051927</v>
      </c>
    </row>
    <row r="15054" spans="1:13" x14ac:dyDescent="0.25">
      <c r="A15054" s="9"/>
      <c r="H15054" s="9"/>
      <c r="J15054">
        <v>2</v>
      </c>
      <c r="K15054">
        <f ca="1">SIMULATION!$D$3*SIMULATION!$D$17/$H15052/(SIMULATION!$D$17-$I15052)*(((EXP(-$I15052*$J15054))/(1-EXP(-SIMULATION!$D$4*$I15052)))-(EXP(-SIMULATION!$D$17*$J15054)/(1-EXP(-SIMULATION!$D$4*SIMULATION!$D$17))))</f>
        <v>3.5699705478747918</v>
      </c>
      <c r="L15054">
        <v>0.48006062398934413</v>
      </c>
      <c r="M15054">
        <f t="shared" ca="1" si="235"/>
        <v>5.2837728367111447</v>
      </c>
    </row>
    <row r="15055" spans="1:13" x14ac:dyDescent="0.25">
      <c r="A15055" s="9"/>
      <c r="H15055" s="9"/>
      <c r="J15055">
        <v>3</v>
      </c>
      <c r="K15055">
        <f ca="1">SIMULATION!$D$3*SIMULATION!$D$17/$H15052/(SIMULATION!$D$17-$I15052)*(((EXP(-$I15052*$J15055))/(1-EXP(-SIMULATION!$D$4*$I15052)))-(EXP(-SIMULATION!$D$17*$J15055)/(1-EXP(-SIMULATION!$D$4*SIMULATION!$D$17))))</f>
        <v>3.9912571017068696</v>
      </c>
      <c r="L15055">
        <v>-9.6501650559245276E-3</v>
      </c>
      <c r="M15055">
        <f t="shared" ca="1" si="235"/>
        <v>3.9527408118947673</v>
      </c>
    </row>
    <row r="15056" spans="1:13" x14ac:dyDescent="0.25">
      <c r="A15056" s="9"/>
      <c r="H15056" s="9"/>
      <c r="J15056">
        <v>4</v>
      </c>
      <c r="K15056">
        <f ca="1">SIMULATION!$D$3*SIMULATION!$D$17/$H15052/(SIMULATION!$D$17-$I15052)*(((EXP(-$I15052*$J15056))/(1-EXP(-SIMULATION!$D$4*$I15052)))-(EXP(-SIMULATION!$D$17*$J15056)/(1-EXP(-SIMULATION!$D$4*SIMULATION!$D$17))))</f>
        <v>4.1371301195901458</v>
      </c>
      <c r="L15056">
        <v>-3.0828012997328888E-2</v>
      </c>
      <c r="M15056">
        <f t="shared" ca="1" si="235"/>
        <v>4.0095906184917798</v>
      </c>
    </row>
    <row r="15057" spans="1:13" x14ac:dyDescent="0.25">
      <c r="A15057" s="9"/>
      <c r="H15057" s="9"/>
      <c r="J15057">
        <v>5</v>
      </c>
      <c r="K15057">
        <f ca="1">SIMULATION!$D$3*SIMULATION!$D$17/$H15052/(SIMULATION!$D$17-$I15052)*(((EXP(-$I15052*$J15057))/(1-EXP(-SIMULATION!$D$4*$I15052)))-(EXP(-SIMULATION!$D$17*$J15057)/(1-EXP(-SIMULATION!$D$4*SIMULATION!$D$17))))</f>
        <v>4.1155516228693028</v>
      </c>
      <c r="L15057">
        <v>0.26891259698745484</v>
      </c>
      <c r="M15057">
        <f t="shared" ca="1" si="235"/>
        <v>5.222275297811021</v>
      </c>
    </row>
    <row r="15058" spans="1:13" x14ac:dyDescent="0.25">
      <c r="A15058" s="9"/>
      <c r="H15058" s="9"/>
      <c r="J15058">
        <v>6</v>
      </c>
      <c r="K15058">
        <f ca="1">SIMULATION!$D$3*SIMULATION!$D$17/$H15052/(SIMULATION!$D$17-$I15052)*(((EXP(-$I15052*$J15058))/(1-EXP(-SIMULATION!$D$4*$I15052)))-(EXP(-SIMULATION!$D$17*$J15058)/(1-EXP(-SIMULATION!$D$4*SIMULATION!$D$17))))</f>
        <v>3.9950477449840482</v>
      </c>
      <c r="L15058">
        <v>-0.57663586806355482</v>
      </c>
      <c r="M15058">
        <f t="shared" ca="1" si="235"/>
        <v>1.6913599205998244</v>
      </c>
    </row>
    <row r="15059" spans="1:13" x14ac:dyDescent="0.25">
      <c r="A15059" s="9"/>
      <c r="H15059" s="9"/>
      <c r="J15059">
        <v>7</v>
      </c>
      <c r="K15059">
        <f ca="1">SIMULATION!$D$3*SIMULATION!$D$17/$H15052/(SIMULATION!$D$17-$I15052)*(((EXP(-$I15052*$J15059))/(1-EXP(-SIMULATION!$D$4*$I15052)))-(EXP(-SIMULATION!$D$17*$J15059)/(1-EXP(-SIMULATION!$D$4*SIMULATION!$D$17))))</f>
        <v>3.8189211186347216</v>
      </c>
      <c r="L15059">
        <v>0.42696541997695059</v>
      </c>
      <c r="M15059">
        <f t="shared" ca="1" si="235"/>
        <v>5.4494683779114412</v>
      </c>
    </row>
    <row r="15060" spans="1:13" x14ac:dyDescent="0.25">
      <c r="A15060" s="9"/>
      <c r="H15060" s="9"/>
      <c r="J15060">
        <v>8</v>
      </c>
      <c r="K15060">
        <f ca="1">SIMULATION!$D$3*SIMULATION!$D$17/$H15052/(SIMULATION!$D$17-$I15052)*(((EXP(-$I15052*$J15060))/(1-EXP(-SIMULATION!$D$4*$I15052)))-(EXP(-SIMULATION!$D$17*$J15060)/(1-EXP(-SIMULATION!$D$4*SIMULATION!$D$17))))</f>
        <v>3.6143550237575965</v>
      </c>
      <c r="L15060">
        <v>-3.1096316138051888E-2</v>
      </c>
      <c r="M15060">
        <f t="shared" ca="1" si="235"/>
        <v>3.5019618973036746</v>
      </c>
    </row>
    <row r="15061" spans="1:13" x14ac:dyDescent="0.25">
      <c r="A15061" s="9"/>
      <c r="H15061" s="9"/>
      <c r="J15061">
        <v>9</v>
      </c>
      <c r="K15061">
        <f ca="1">SIMULATION!$D$3*SIMULATION!$D$17/$H15052/(SIMULATION!$D$17-$I15052)*(((EXP(-$I15052*$J15061))/(1-EXP(-SIMULATION!$D$4*$I15052)))-(EXP(-SIMULATION!$D$17*$J15061)/(1-EXP(-SIMULATION!$D$4*SIMULATION!$D$17))))</f>
        <v>3.3982443064013395</v>
      </c>
      <c r="L15061">
        <v>-0.66706759824869855</v>
      </c>
      <c r="M15061">
        <f t="shared" ca="1" si="235"/>
        <v>1.1313856386678836</v>
      </c>
    </row>
    <row r="15062" spans="1:13" x14ac:dyDescent="0.25">
      <c r="A15062" s="9"/>
      <c r="H15062" s="9"/>
      <c r="J15062">
        <v>10</v>
      </c>
      <c r="K15062">
        <f ca="1">SIMULATION!$D$3*SIMULATION!$D$17/$H15052/(SIMULATION!$D$17-$I15052)*(((EXP(-$I15052*$J15062))/(1-EXP(-SIMULATION!$D$4*$I15052)))-(EXP(-SIMULATION!$D$17*$J15062)/(1-EXP(-SIMULATION!$D$4*SIMULATION!$D$17))))</f>
        <v>3.1809289689723887</v>
      </c>
      <c r="L15062">
        <v>-0.19652517301668582</v>
      </c>
      <c r="M15062">
        <f t="shared" ca="1" si="235"/>
        <v>2.5557963529913019</v>
      </c>
    </row>
    <row r="15063" spans="1:13" x14ac:dyDescent="0.25">
      <c r="A15063" s="9"/>
      <c r="H15063" s="9"/>
      <c r="J15063">
        <v>11</v>
      </c>
      <c r="K15063">
        <f ca="1">SIMULATION!$D$3*SIMULATION!$D$17/$H15052/(SIMULATION!$D$17-$I15052)*(((EXP(-$I15052*$J15063))/(1-EXP(-SIMULATION!$D$4*$I15052)))-(EXP(-SIMULATION!$D$17*$J15063)/(1-EXP(-SIMULATION!$D$4*SIMULATION!$D$17))))</f>
        <v>2.9685839602206299</v>
      </c>
      <c r="L15063">
        <v>-0.12838489910076026</v>
      </c>
      <c r="M15063">
        <f t="shared" ca="1" si="235"/>
        <v>2.5874626080155689</v>
      </c>
    </row>
    <row r="15064" spans="1:13" x14ac:dyDescent="0.25">
      <c r="A15064" s="9"/>
      <c r="H15064" s="9"/>
      <c r="J15064">
        <v>12</v>
      </c>
      <c r="K15064">
        <f ca="1">SIMULATION!$D$3*SIMULATION!$D$17/$H15052/(SIMULATION!$D$17-$I15052)*(((EXP(-$I15052*$J15064))/(1-EXP(-SIMULATION!$D$4*$I15052)))-(EXP(-SIMULATION!$D$17*$J15064)/(1-EXP(-SIMULATION!$D$4*SIMULATION!$D$17))))</f>
        <v>2.7647480282963901</v>
      </c>
      <c r="L15064">
        <v>-4.1313588069404612E-2</v>
      </c>
      <c r="M15064">
        <f t="shared" ca="1" si="235"/>
        <v>2.6505263671396544</v>
      </c>
    </row>
    <row r="15065" spans="1:13" x14ac:dyDescent="0.25">
      <c r="A15065" s="9"/>
      <c r="H15065" s="9"/>
      <c r="J15065">
        <v>13</v>
      </c>
      <c r="K15065">
        <f ca="1">SIMULATION!$D$3*SIMULATION!$D$17/$H15052/(SIMULATION!$D$17-$I15052)*(((EXP(-$I15052*$J15065))/(1-EXP(-SIMULATION!$D$4*$I15052)))-(EXP(-SIMULATION!$D$17*$J15065)/(1-EXP(-SIMULATION!$D$4*SIMULATION!$D$17))))</f>
        <v>2.5713010526425717</v>
      </c>
      <c r="L15065">
        <v>0.37685425959601587</v>
      </c>
      <c r="M15065">
        <f t="shared" ca="1" si="235"/>
        <v>3.5403068070346442</v>
      </c>
    </row>
    <row r="15066" spans="1:13" x14ac:dyDescent="0.25">
      <c r="A15066" s="9"/>
      <c r="H15066" s="9"/>
      <c r="J15066">
        <v>14</v>
      </c>
      <c r="K15066">
        <f ca="1">SIMULATION!$D$3*SIMULATION!$D$17/$H15052/(SIMULATION!$D$17-$I15052)*(((EXP(-$I15052*$J15066))/(1-EXP(-SIMULATION!$D$4*$I15052)))-(EXP(-SIMULATION!$D$17*$J15066)/(1-EXP(-SIMULATION!$D$4*SIMULATION!$D$17))))</f>
        <v>2.3890881221508504</v>
      </c>
      <c r="L15066">
        <v>-0.25161541760074668</v>
      </c>
      <c r="M15066">
        <f t="shared" ca="1" si="235"/>
        <v>1.7879567166108805</v>
      </c>
    </row>
    <row r="15067" spans="1:13" x14ac:dyDescent="0.25">
      <c r="A15067" s="9"/>
      <c r="H15067" s="9"/>
      <c r="J15067">
        <v>15</v>
      </c>
      <c r="K15067">
        <f ca="1">SIMULATION!$D$3*SIMULATION!$D$17/$H15052/(SIMULATION!$D$17-$I15052)*(((EXP(-$I15052*$J15067))/(1-EXP(-SIMULATION!$D$4*$I15052)))-(EXP(-SIMULATION!$D$17*$J15067)/(1-EXP(-SIMULATION!$D$4*SIMULATION!$D$17))))</f>
        <v>2.2183174014578393</v>
      </c>
      <c r="L15067">
        <v>0.19056455562655097</v>
      </c>
      <c r="M15067">
        <f t="shared" ca="1" si="235"/>
        <v>2.6410500713052976</v>
      </c>
    </row>
    <row r="15068" spans="1:13" x14ac:dyDescent="0.25">
      <c r="A15068" s="9"/>
      <c r="H15068" s="9"/>
      <c r="J15068">
        <v>16</v>
      </c>
      <c r="K15068">
        <f ca="1">SIMULATION!$D$3*SIMULATION!$D$17/$H15052/(SIMULATION!$D$17-$I15052)*(((EXP(-$I15052*$J15068))/(1-EXP(-SIMULATION!$D$4*$I15052)))-(EXP(-SIMULATION!$D$17*$J15068)/(1-EXP(-SIMULATION!$D$4*SIMULATION!$D$17))))</f>
        <v>2.0588131851193046</v>
      </c>
      <c r="L15068">
        <v>6.7900754638017147E-2</v>
      </c>
      <c r="M15068">
        <f t="shared" ca="1" si="235"/>
        <v>2.1986081540476055</v>
      </c>
    </row>
    <row r="15069" spans="1:13" x14ac:dyDescent="0.25">
      <c r="A15069" s="9"/>
      <c r="H15069" s="9"/>
      <c r="J15069">
        <v>17</v>
      </c>
      <c r="K15069">
        <f ca="1">SIMULATION!$D$3*SIMULATION!$D$17/$H15052/(SIMULATION!$D$17-$I15052)*(((EXP(-$I15052*$J15069))/(1-EXP(-SIMULATION!$D$4*$I15052)))-(EXP(-SIMULATION!$D$17*$J15069)/(1-EXP(-SIMULATION!$D$4*SIMULATION!$D$17))))</f>
        <v>1.9101762916687093</v>
      </c>
      <c r="L15069">
        <v>-0.1366241747720629</v>
      </c>
      <c r="M15069">
        <f t="shared" ca="1" si="235"/>
        <v>1.6492000321503126</v>
      </c>
    </row>
    <row r="15070" spans="1:13" x14ac:dyDescent="0.25">
      <c r="A15070" s="9"/>
      <c r="H15070" s="9"/>
      <c r="J15070">
        <v>18</v>
      </c>
      <c r="K15070">
        <f ca="1">SIMULATION!$D$3*SIMULATION!$D$17/$H15052/(SIMULATION!$D$17-$I15052)*(((EXP(-$I15052*$J15070))/(1-EXP(-SIMULATION!$D$4*$I15052)))-(EXP(-SIMULATION!$D$17*$J15070)/(1-EXP(-SIMULATION!$D$4*SIMULATION!$D$17))))</f>
        <v>1.7718852077054383</v>
      </c>
      <c r="L15070">
        <v>0.10175718131078963</v>
      </c>
      <c r="M15070">
        <f t="shared" ca="1" si="235"/>
        <v>1.9521872520478267</v>
      </c>
    </row>
    <row r="15071" spans="1:13" x14ac:dyDescent="0.25">
      <c r="A15071" s="9"/>
      <c r="H15071" s="9"/>
      <c r="J15071">
        <v>19</v>
      </c>
      <c r="K15071">
        <f ca="1">SIMULATION!$D$3*SIMULATION!$D$17/$H15052/(SIMULATION!$D$17-$I15052)*(((EXP(-$I15052*$J15071))/(1-EXP(-SIMULATION!$D$4*$I15052)))-(EXP(-SIMULATION!$D$17*$J15071)/(1-EXP(-SIMULATION!$D$4*SIMULATION!$D$17))))</f>
        <v>1.6433593826562842</v>
      </c>
      <c r="L15071">
        <v>0.11601680582496601</v>
      </c>
      <c r="M15071">
        <f t="shared" ca="1" si="235"/>
        <v>1.8340166890545544</v>
      </c>
    </row>
    <row r="15072" spans="1:13" x14ac:dyDescent="0.25">
      <c r="A15072" s="9"/>
      <c r="H15072" s="9"/>
      <c r="J15072">
        <v>20</v>
      </c>
      <c r="K15072">
        <f ca="1">SIMULATION!$D$3*SIMULATION!$D$17/$H15052/(SIMULATION!$D$17-$I15052)*(((EXP(-$I15052*$J15072))/(1-EXP(-SIMULATION!$D$4*$I15052)))-(EXP(-SIMULATION!$D$17*$J15072)/(1-EXP(-SIMULATION!$D$4*SIMULATION!$D$17))))</f>
        <v>1.5239983795574141</v>
      </c>
      <c r="L15072">
        <v>-0.20375718660512082</v>
      </c>
      <c r="M15072">
        <f t="shared" ca="1" si="235"/>
        <v>1.2134727573480322</v>
      </c>
    </row>
    <row r="15073" spans="1:13" x14ac:dyDescent="0.25">
      <c r="A15073" s="9"/>
      <c r="H15073" s="9"/>
      <c r="J15073">
        <v>21</v>
      </c>
      <c r="K15073">
        <f ca="1">SIMULATION!$D$3*SIMULATION!$D$17/$H15052/(SIMULATION!$D$17-$I15052)*(((EXP(-$I15052*$J15073))/(1-EXP(-SIMULATION!$D$4*$I15052)))-(EXP(-SIMULATION!$D$17*$J15073)/(1-EXP(-SIMULATION!$D$4*SIMULATION!$D$17))))</f>
        <v>1.4132056565054436</v>
      </c>
      <c r="L15073">
        <v>6.6518227895139545E-2</v>
      </c>
      <c r="M15073">
        <f t="shared" ca="1" si="235"/>
        <v>1.507209592427573</v>
      </c>
    </row>
    <row r="15074" spans="1:13" x14ac:dyDescent="0.25">
      <c r="A15074" s="9"/>
      <c r="H15074" s="9"/>
      <c r="J15074">
        <v>22</v>
      </c>
      <c r="K15074">
        <f ca="1">SIMULATION!$D$3*SIMULATION!$D$17/$H15052/(SIMULATION!$D$17-$I15052)*(((EXP(-$I15052*$J15074))/(1-EXP(-SIMULATION!$D$4*$I15052)))-(EXP(-SIMULATION!$D$17*$J15074)/(1-EXP(-SIMULATION!$D$4*SIMULATION!$D$17))))</f>
        <v>1.3104025943027999</v>
      </c>
      <c r="L15074">
        <v>-7.3473086507717025E-3</v>
      </c>
      <c r="M15074">
        <f t="shared" ca="1" si="235"/>
        <v>1.3007746619856853</v>
      </c>
    </row>
    <row r="15075" spans="1:13" x14ac:dyDescent="0.25">
      <c r="A15075" s="9"/>
      <c r="H15075" s="9"/>
      <c r="J15075">
        <v>23</v>
      </c>
      <c r="K15075">
        <f ca="1">SIMULATION!$D$3*SIMULATION!$D$17/$H15052/(SIMULATION!$D$17-$I15052)*(((EXP(-$I15052*$J15075))/(1-EXP(-SIMULATION!$D$4*$I15052)))-(EXP(-SIMULATION!$D$17*$J15075)/(1-EXP(-SIMULATION!$D$4*SIMULATION!$D$17))))</f>
        <v>1.2150363619246674</v>
      </c>
      <c r="L15075">
        <v>-0.1664387972315548</v>
      </c>
      <c r="M15075">
        <f t="shared" ca="1" si="235"/>
        <v>1.0128071712533215</v>
      </c>
    </row>
    <row r="15076" spans="1:13" x14ac:dyDescent="0.25">
      <c r="A15076" s="9"/>
      <c r="H15076" s="9"/>
      <c r="J15076">
        <v>24</v>
      </c>
      <c r="K15076">
        <f ca="1">SIMULATION!$D$3*SIMULATION!$D$17/$H15052/(SIMULATION!$D$17-$I15052)*(((EXP(-$I15052*$J15076))/(1-EXP(-SIMULATION!$D$4*$I15052)))-(EXP(-SIMULATION!$D$17*$J15076)/(1-EXP(-SIMULATION!$D$4*SIMULATION!$D$17))))</f>
        <v>1.1265839149772616</v>
      </c>
      <c r="L15076">
        <v>-0.21915508068923986</v>
      </c>
      <c r="M15076">
        <f t="shared" ca="1" si="235"/>
        <v>0.87968732618722012</v>
      </c>
    </row>
    <row r="15077" spans="1:13" x14ac:dyDescent="0.25">
      <c r="A15077" s="9">
        <v>604</v>
      </c>
      <c r="B15077" s="2">
        <f ca="1">NORMINV(RAND(),SIMULATION!D7,SIMULATION!D8)</f>
        <v>52.370691232030595</v>
      </c>
      <c r="C15077" s="2">
        <v>2</v>
      </c>
      <c r="D15077" s="2">
        <f ca="1">SIMULATION!$D$11*(1+(SIMULATION!$D$12*LN(1+$C15077)))*(1+(SIMULATION!$D$13*(($B15077/63.5)-1)))</f>
        <v>9.4115794791396326</v>
      </c>
      <c r="E15077" s="2">
        <v>0.12388726418055616</v>
      </c>
      <c r="F15077" s="2">
        <f ca="1">D15077*(1+E15077)</f>
        <v>10.577554312428106</v>
      </c>
      <c r="G15077" s="2">
        <v>-0.14362335130624432</v>
      </c>
      <c r="H15077" s="9">
        <f>SIMULATION!$D$15*EXP($G$15077)</f>
        <v>191.22192563699281</v>
      </c>
      <c r="I15077" s="2">
        <f ca="1">$F15077/$H15077</f>
        <v>5.5315593529311403E-2</v>
      </c>
      <c r="J15077">
        <v>0</v>
      </c>
      <c r="K15077">
        <f ca="1">SIMULATION!$D$3*SIMULATION!$D$17/$H15077/(SIMULATION!$D$17-$I15077)*(((EXP(-$I15077*$J15077))/(1-EXP(-SIMULATION!$D$4*$I15077)))-(EXP(-SIMULATION!$D$17*$J15077)/(1-EXP(-SIMULATION!$D$4*SIMULATION!$D$17))))</f>
        <v>1.1848666100273983</v>
      </c>
      <c r="L15077">
        <v>-2.9784450200724871E-2</v>
      </c>
      <c r="M15077">
        <f t="shared" ca="1" si="235"/>
        <v>1.1495760094865357</v>
      </c>
    </row>
    <row r="15078" spans="1:13" x14ac:dyDescent="0.25">
      <c r="A15078" s="9"/>
      <c r="H15078" s="9"/>
      <c r="J15078">
        <v>1</v>
      </c>
      <c r="K15078">
        <f ca="1">SIMULATION!$D$3*SIMULATION!$D$17/$H15077/(SIMULATION!$D$17-$I15077)*(((EXP(-$I15077*$J15078))/(1-EXP(-SIMULATION!$D$4*$I15077)))-(EXP(-SIMULATION!$D$17*$J15078)/(1-EXP(-SIMULATION!$D$4*SIMULATION!$D$17))))</f>
        <v>2.1240963224099456</v>
      </c>
      <c r="L15078">
        <v>0.16003484950103292</v>
      </c>
      <c r="M15078">
        <f t="shared" ca="1" si="235"/>
        <v>2.4640257576925184</v>
      </c>
    </row>
    <row r="15079" spans="1:13" x14ac:dyDescent="0.25">
      <c r="A15079" s="9"/>
      <c r="H15079" s="9"/>
      <c r="J15079">
        <v>2</v>
      </c>
      <c r="K15079">
        <f ca="1">SIMULATION!$D$3*SIMULATION!$D$17/$H15077/(SIMULATION!$D$17-$I15077)*(((EXP(-$I15077*$J15079))/(1-EXP(-SIMULATION!$D$4*$I15077)))-(EXP(-SIMULATION!$D$17*$J15079)/(1-EXP(-SIMULATION!$D$4*SIMULATION!$D$17))))</f>
        <v>2.6525325741602797</v>
      </c>
      <c r="L15079">
        <v>-7.7681615245241975E-2</v>
      </c>
      <c r="M15079">
        <f t="shared" ca="1" si="235"/>
        <v>2.4464795593088895</v>
      </c>
    </row>
    <row r="15080" spans="1:13" x14ac:dyDescent="0.25">
      <c r="A15080" s="9"/>
      <c r="H15080" s="9"/>
      <c r="J15080">
        <v>3</v>
      </c>
      <c r="K15080">
        <f ca="1">SIMULATION!$D$3*SIMULATION!$D$17/$H15077/(SIMULATION!$D$17-$I15077)*(((EXP(-$I15077*$J15080))/(1-EXP(-SIMULATION!$D$4*$I15077)))-(EXP(-SIMULATION!$D$17*$J15080)/(1-EXP(-SIMULATION!$D$4*SIMULATION!$D$17))))</f>
        <v>2.9216747343479565</v>
      </c>
      <c r="L15080">
        <v>0.14230260974303791</v>
      </c>
      <c r="M15080">
        <f t="shared" ca="1" si="235"/>
        <v>3.3374366738659682</v>
      </c>
    </row>
    <row r="15081" spans="1:13" x14ac:dyDescent="0.25">
      <c r="A15081" s="9"/>
      <c r="H15081" s="9"/>
      <c r="J15081">
        <v>4</v>
      </c>
      <c r="K15081">
        <f ca="1">SIMULATION!$D$3*SIMULATION!$D$17/$H15077/(SIMULATION!$D$17-$I15077)*(((EXP(-$I15077*$J15081))/(1-EXP(-SIMULATION!$D$4*$I15077)))-(EXP(-SIMULATION!$D$17*$J15081)/(1-EXP(-SIMULATION!$D$4*SIMULATION!$D$17))))</f>
        <v>3.0283945877043181</v>
      </c>
      <c r="L15081">
        <v>0.19295487601942674</v>
      </c>
      <c r="M15081">
        <f t="shared" ca="1" si="235"/>
        <v>3.6127380899127073</v>
      </c>
    </row>
    <row r="15082" spans="1:13" x14ac:dyDescent="0.25">
      <c r="A15082" s="9"/>
      <c r="H15082" s="9"/>
      <c r="J15082">
        <v>5</v>
      </c>
      <c r="K15082">
        <f ca="1">SIMULATION!$D$3*SIMULATION!$D$17/$H15077/(SIMULATION!$D$17-$I15077)*(((EXP(-$I15077*$J15082))/(1-EXP(-SIMULATION!$D$4*$I15077)))-(EXP(-SIMULATION!$D$17*$J15082)/(1-EXP(-SIMULATION!$D$4*SIMULATION!$D$17))))</f>
        <v>3.0345686823050246</v>
      </c>
      <c r="L15082">
        <v>0.23820670272551905</v>
      </c>
      <c r="M15082">
        <f t="shared" ca="1" si="235"/>
        <v>3.7574232823110276</v>
      </c>
    </row>
    <row r="15083" spans="1:13" x14ac:dyDescent="0.25">
      <c r="A15083" s="9"/>
      <c r="H15083" s="9"/>
      <c r="J15083">
        <v>6</v>
      </c>
      <c r="K15083">
        <f ca="1">SIMULATION!$D$3*SIMULATION!$D$17/$H15077/(SIMULATION!$D$17-$I15077)*(((EXP(-$I15077*$J15083))/(1-EXP(-SIMULATION!$D$4*$I15077)))-(EXP(-SIMULATION!$D$17*$J15083)/(1-EXP(-SIMULATION!$D$4*SIMULATION!$D$17))))</f>
        <v>2.9796585986364423</v>
      </c>
      <c r="L15083">
        <v>-6.5197619468524412E-2</v>
      </c>
      <c r="M15083">
        <f t="shared" ca="1" si="235"/>
        <v>2.7853919511764267</v>
      </c>
    </row>
    <row r="15084" spans="1:13" x14ac:dyDescent="0.25">
      <c r="A15084" s="9"/>
      <c r="H15084" s="9"/>
      <c r="J15084">
        <v>7</v>
      </c>
      <c r="K15084">
        <f ca="1">SIMULATION!$D$3*SIMULATION!$D$17/$H15077/(SIMULATION!$D$17-$I15077)*(((EXP(-$I15077*$J15084))/(1-EXP(-SIMULATION!$D$4*$I15077)))-(EXP(-SIMULATION!$D$17*$J15084)/(1-EXP(-SIMULATION!$D$4*SIMULATION!$D$17))))</f>
        <v>2.8887721086333302</v>
      </c>
      <c r="L15084">
        <v>-0.43051639903256883</v>
      </c>
      <c r="M15084">
        <f t="shared" ca="1" si="235"/>
        <v>1.645108342798788</v>
      </c>
    </row>
    <row r="15085" spans="1:13" x14ac:dyDescent="0.25">
      <c r="A15085" s="9"/>
      <c r="H15085" s="9"/>
      <c r="J15085">
        <v>8</v>
      </c>
      <c r="K15085">
        <f ca="1">SIMULATION!$D$3*SIMULATION!$D$17/$H15077/(SIMULATION!$D$17-$I15077)*(((EXP(-$I15077*$J15085))/(1-EXP(-SIMULATION!$D$4*$I15077)))-(EXP(-SIMULATION!$D$17*$J15085)/(1-EXP(-SIMULATION!$D$4*SIMULATION!$D$17))))</f>
        <v>2.7778284106654874</v>
      </c>
      <c r="L15085">
        <v>0.12853020364965506</v>
      </c>
      <c r="M15085">
        <f t="shared" ca="1" si="235"/>
        <v>3.1348632619921197</v>
      </c>
    </row>
    <row r="15086" spans="1:13" x14ac:dyDescent="0.25">
      <c r="A15086" s="9"/>
      <c r="H15086" s="9"/>
      <c r="J15086">
        <v>9</v>
      </c>
      <c r="K15086">
        <f ca="1">SIMULATION!$D$3*SIMULATION!$D$17/$H15077/(SIMULATION!$D$17-$I15077)*(((EXP(-$I15077*$J15086))/(1-EXP(-SIMULATION!$D$4*$I15077)))-(EXP(-SIMULATION!$D$17*$J15086)/(1-EXP(-SIMULATION!$D$4*SIMULATION!$D$17))))</f>
        <v>2.656867615764642</v>
      </c>
      <c r="L15086">
        <v>-0.16821557818881858</v>
      </c>
      <c r="M15086">
        <f t="shared" ca="1" si="235"/>
        <v>2.2099410936076449</v>
      </c>
    </row>
    <row r="15087" spans="1:13" x14ac:dyDescent="0.25">
      <c r="A15087" s="9"/>
      <c r="H15087" s="9"/>
      <c r="J15087">
        <v>10</v>
      </c>
      <c r="K15087">
        <f ca="1">SIMULATION!$D$3*SIMULATION!$D$17/$H15077/(SIMULATION!$D$17-$I15077)*(((EXP(-$I15077*$J15087))/(1-EXP(-SIMULATION!$D$4*$I15077)))-(EXP(-SIMULATION!$D$17*$J15087)/(1-EXP(-SIMULATION!$D$4*SIMULATION!$D$17))))</f>
        <v>2.5321710530727684</v>
      </c>
      <c r="L15087">
        <v>5.3427245593101233E-2</v>
      </c>
      <c r="M15087">
        <f t="shared" ca="1" si="235"/>
        <v>2.667457977809029</v>
      </c>
    </row>
    <row r="15088" spans="1:13" x14ac:dyDescent="0.25">
      <c r="A15088" s="9"/>
      <c r="H15088" s="9"/>
      <c r="J15088">
        <v>11</v>
      </c>
      <c r="K15088">
        <f ca="1">SIMULATION!$D$3*SIMULATION!$D$17/$H15077/(SIMULATION!$D$17-$I15077)*(((EXP(-$I15077*$J15088))/(1-EXP(-SIMULATION!$D$4*$I15077)))-(EXP(-SIMULATION!$D$17*$J15088)/(1-EXP(-SIMULATION!$D$4*SIMULATION!$D$17))))</f>
        <v>2.4076195459448368</v>
      </c>
      <c r="L15088">
        <v>-0.34274973219314386</v>
      </c>
      <c r="M15088">
        <f t="shared" ca="1" si="235"/>
        <v>1.5824085913492654</v>
      </c>
    </row>
    <row r="15089" spans="1:13" x14ac:dyDescent="0.25">
      <c r="A15089" s="9"/>
      <c r="H15089" s="9"/>
      <c r="J15089">
        <v>12</v>
      </c>
      <c r="K15089">
        <f ca="1">SIMULATION!$D$3*SIMULATION!$D$17/$H15077/(SIMULATION!$D$17-$I15077)*(((EXP(-$I15077*$J15089))/(1-EXP(-SIMULATION!$D$4*$I15077)))-(EXP(-SIMULATION!$D$17*$J15089)/(1-EXP(-SIMULATION!$D$4*SIMULATION!$D$17))))</f>
        <v>2.2855633862842506</v>
      </c>
      <c r="L15089">
        <v>-0.33795941646062355</v>
      </c>
      <c r="M15089">
        <f t="shared" ca="1" si="235"/>
        <v>1.5131357179718585</v>
      </c>
    </row>
    <row r="15090" spans="1:13" x14ac:dyDescent="0.25">
      <c r="A15090" s="9"/>
      <c r="H15090" s="9"/>
      <c r="J15090">
        <v>13</v>
      </c>
      <c r="K15090">
        <f ca="1">SIMULATION!$D$3*SIMULATION!$D$17/$H15077/(SIMULATION!$D$17-$I15077)*(((EXP(-$I15077*$J15090))/(1-EXP(-SIMULATION!$D$4*$I15077)))-(EXP(-SIMULATION!$D$17*$J15090)/(1-EXP(-SIMULATION!$D$4*SIMULATION!$D$17))))</f>
        <v>2.1673794170354173</v>
      </c>
      <c r="L15090">
        <v>6.1741957137401602E-3</v>
      </c>
      <c r="M15090">
        <f t="shared" ca="1" si="235"/>
        <v>2.1807612417421263</v>
      </c>
    </row>
    <row r="15091" spans="1:13" x14ac:dyDescent="0.25">
      <c r="A15091" s="9"/>
      <c r="H15091" s="9"/>
      <c r="J15091">
        <v>14</v>
      </c>
      <c r="K15091">
        <f ca="1">SIMULATION!$D$3*SIMULATION!$D$17/$H15077/(SIMULATION!$D$17-$I15077)*(((EXP(-$I15077*$J15091))/(1-EXP(-SIMULATION!$D$4*$I15077)))-(EXP(-SIMULATION!$D$17*$J15091)/(1-EXP(-SIMULATION!$D$4*SIMULATION!$D$17))))</f>
        <v>2.0538276284914372</v>
      </c>
      <c r="L15091">
        <v>1.6424394027147311E-2</v>
      </c>
      <c r="M15091">
        <f t="shared" ca="1" si="235"/>
        <v>2.0875605027256223</v>
      </c>
    </row>
    <row r="15092" spans="1:13" x14ac:dyDescent="0.25">
      <c r="A15092" s="9"/>
      <c r="H15092" s="9"/>
      <c r="J15092">
        <v>15</v>
      </c>
      <c r="K15092">
        <f ca="1">SIMULATION!$D$3*SIMULATION!$D$17/$H15077/(SIMULATION!$D$17-$I15077)*(((EXP(-$I15077*$J15092))/(1-EXP(-SIMULATION!$D$4*$I15077)))-(EXP(-SIMULATION!$D$17*$J15092)/(1-EXP(-SIMULATION!$D$4*SIMULATION!$D$17))))</f>
        <v>1.9452792994802972</v>
      </c>
      <c r="L15092">
        <v>2.2097476167961958E-2</v>
      </c>
      <c r="M15092">
        <f t="shared" ca="1" si="235"/>
        <v>1.9882650624405929</v>
      </c>
    </row>
    <row r="15093" spans="1:13" x14ac:dyDescent="0.25">
      <c r="A15093" s="9"/>
      <c r="H15093" s="9"/>
      <c r="J15093">
        <v>16</v>
      </c>
      <c r="K15093">
        <f ca="1">SIMULATION!$D$3*SIMULATION!$D$17/$H15077/(SIMULATION!$D$17-$I15077)*(((EXP(-$I15077*$J15093))/(1-EXP(-SIMULATION!$D$4*$I15077)))-(EXP(-SIMULATION!$D$17*$J15093)/(1-EXP(-SIMULATION!$D$4*SIMULATION!$D$17))))</f>
        <v>1.84186284153777</v>
      </c>
      <c r="L15093">
        <v>-0.15502299892695748</v>
      </c>
      <c r="M15093">
        <f t="shared" ca="1" si="235"/>
        <v>1.5563317402304575</v>
      </c>
    </row>
    <row r="15094" spans="1:13" x14ac:dyDescent="0.25">
      <c r="A15094" s="9"/>
      <c r="H15094" s="9"/>
      <c r="J15094">
        <v>17</v>
      </c>
      <c r="K15094">
        <f ca="1">SIMULATION!$D$3*SIMULATION!$D$17/$H15077/(SIMULATION!$D$17-$I15077)*(((EXP(-$I15077*$J15094))/(1-EXP(-SIMULATION!$D$4*$I15077)))-(EXP(-SIMULATION!$D$17*$J15094)/(1-EXP(-SIMULATION!$D$4*SIMULATION!$D$17))))</f>
        <v>1.7435569242191211</v>
      </c>
      <c r="L15094">
        <v>0.31197278956086033</v>
      </c>
      <c r="M15094">
        <f t="shared" ca="1" si="235"/>
        <v>2.2874992416259139</v>
      </c>
    </row>
    <row r="15095" spans="1:13" x14ac:dyDescent="0.25">
      <c r="A15095" s="9"/>
      <c r="H15095" s="9"/>
      <c r="J15095">
        <v>18</v>
      </c>
      <c r="K15095">
        <f ca="1">SIMULATION!$D$3*SIMULATION!$D$17/$H15077/(SIMULATION!$D$17-$I15077)*(((EXP(-$I15077*$J15095))/(1-EXP(-SIMULATION!$D$4*$I15077)))-(EXP(-SIMULATION!$D$17*$J15095)/(1-EXP(-SIMULATION!$D$4*SIMULATION!$D$17))))</f>
        <v>1.6502498349216834</v>
      </c>
      <c r="L15095">
        <v>-0.6581392129147563</v>
      </c>
      <c r="M15095">
        <f t="shared" ca="1" si="235"/>
        <v>0.5641557074536202</v>
      </c>
    </row>
    <row r="15096" spans="1:13" x14ac:dyDescent="0.25">
      <c r="A15096" s="9"/>
      <c r="H15096" s="9"/>
      <c r="J15096">
        <v>19</v>
      </c>
      <c r="K15096">
        <f ca="1">SIMULATION!$D$3*SIMULATION!$D$17/$H15077/(SIMULATION!$D$17-$I15077)*(((EXP(-$I15077*$J15096))/(1-EXP(-SIMULATION!$D$4*$I15077)))-(EXP(-SIMULATION!$D$17*$J15096)/(1-EXP(-SIMULATION!$D$4*SIMULATION!$D$17))))</f>
        <v>1.5617772180286198</v>
      </c>
      <c r="L15096">
        <v>7.9319900834405557E-2</v>
      </c>
      <c r="M15096">
        <f t="shared" ca="1" si="235"/>
        <v>1.6856572320880838</v>
      </c>
    </row>
    <row r="15097" spans="1:13" x14ac:dyDescent="0.25">
      <c r="A15097" s="9"/>
      <c r="H15097" s="9"/>
      <c r="J15097">
        <v>20</v>
      </c>
      <c r="K15097">
        <f ca="1">SIMULATION!$D$3*SIMULATION!$D$17/$H15077/(SIMULATION!$D$17-$I15077)*(((EXP(-$I15077*$J15097))/(1-EXP(-SIMULATION!$D$4*$I15077)))-(EXP(-SIMULATION!$D$17*$J15097)/(1-EXP(-SIMULATION!$D$4*SIMULATION!$D$17))))</f>
        <v>1.477945975144727</v>
      </c>
      <c r="L15097">
        <v>0.13407546673729787</v>
      </c>
      <c r="M15097">
        <f t="shared" ca="1" si="235"/>
        <v>1.6761022715747671</v>
      </c>
    </row>
    <row r="15098" spans="1:13" x14ac:dyDescent="0.25">
      <c r="A15098" s="9"/>
      <c r="H15098" s="9"/>
      <c r="J15098">
        <v>21</v>
      </c>
      <c r="K15098">
        <f ca="1">SIMULATION!$D$3*SIMULATION!$D$17/$H15077/(SIMULATION!$D$17-$I15077)*(((EXP(-$I15077*$J15098))/(1-EXP(-SIMULATION!$D$4*$I15077)))-(EXP(-SIMULATION!$D$17*$J15098)/(1-EXP(-SIMULATION!$D$4*SIMULATION!$D$17))))</f>
        <v>1.3985493123030082</v>
      </c>
      <c r="L15098">
        <v>0.64359251522826166</v>
      </c>
      <c r="M15098">
        <f t="shared" ca="1" si="235"/>
        <v>2.2986451818788569</v>
      </c>
    </row>
    <row r="15099" spans="1:13" x14ac:dyDescent="0.25">
      <c r="A15099" s="9"/>
      <c r="H15099" s="9"/>
      <c r="J15099">
        <v>22</v>
      </c>
      <c r="K15099">
        <f ca="1">SIMULATION!$D$3*SIMULATION!$D$17/$H15077/(SIMULATION!$D$17-$I15077)*(((EXP(-$I15077*$J15099))/(1-EXP(-SIMULATION!$D$4*$I15077)))-(EXP(-SIMULATION!$D$17*$J15099)/(1-EXP(-SIMULATION!$D$4*SIMULATION!$D$17))))</f>
        <v>1.3233761283919039</v>
      </c>
      <c r="L15099">
        <v>0.44180144602461063</v>
      </c>
      <c r="M15099">
        <f t="shared" ca="1" si="235"/>
        <v>1.9080456155498979</v>
      </c>
    </row>
    <row r="15100" spans="1:13" x14ac:dyDescent="0.25">
      <c r="A15100" s="9"/>
      <c r="H15100" s="9"/>
      <c r="J15100">
        <v>23</v>
      </c>
      <c r="K15100">
        <f ca="1">SIMULATION!$D$3*SIMULATION!$D$17/$H15077/(SIMULATION!$D$17-$I15077)*(((EXP(-$I15077*$J15100))/(1-EXP(-SIMULATION!$D$4*$I15077)))-(EXP(-SIMULATION!$D$17*$J15100)/(1-EXP(-SIMULATION!$D$4*SIMULATION!$D$17))))</f>
        <v>1.2522167909781048</v>
      </c>
      <c r="L15100">
        <v>-0.26359912515281381</v>
      </c>
      <c r="M15100">
        <f t="shared" ca="1" si="235"/>
        <v>0.92213354037461248</v>
      </c>
    </row>
    <row r="15101" spans="1:13" x14ac:dyDescent="0.25">
      <c r="A15101" s="9"/>
      <c r="H15101" s="9"/>
      <c r="J15101">
        <v>24</v>
      </c>
      <c r="K15101">
        <f ca="1">SIMULATION!$D$3*SIMULATION!$D$17/$H15077/(SIMULATION!$D$17-$I15077)*(((EXP(-$I15077*$J15101))/(1-EXP(-SIMULATION!$D$4*$I15077)))-(EXP(-SIMULATION!$D$17*$J15101)/(1-EXP(-SIMULATION!$D$4*SIMULATION!$D$17))))</f>
        <v>1.1848666100273983</v>
      </c>
      <c r="L15101">
        <v>-0.26721035354752781</v>
      </c>
      <c r="M15101">
        <f t="shared" ca="1" si="235"/>
        <v>0.86825798425531642</v>
      </c>
    </row>
    <row r="15102" spans="1:13" x14ac:dyDescent="0.25">
      <c r="A15102" s="9">
        <v>605</v>
      </c>
      <c r="B15102" s="2">
        <f ca="1">NORMINV(RAND(),SIMULATION!D7,SIMULATION!D8)</f>
        <v>62.079078688632116</v>
      </c>
      <c r="C15102" s="2">
        <v>2</v>
      </c>
      <c r="D15102" s="2">
        <f ca="1">SIMULATION!$D$11*(1+(SIMULATION!$D$12*LN(1+$C15102)))*(1+(SIMULATION!$D$13*(($B15102/63.5)-1)))</f>
        <v>10.132541197101524</v>
      </c>
      <c r="E15102" s="2">
        <v>0.10257546016140058</v>
      </c>
      <c r="F15102" s="2">
        <f ca="1">D15102*(1+E15102)</f>
        <v>11.171891272998563</v>
      </c>
      <c r="G15102" s="2">
        <v>9.0937835387998253E-2</v>
      </c>
      <c r="H15102" s="9">
        <f>SIMULATION!$D$15*EXP($G$15102)</f>
        <v>241.77217438425777</v>
      </c>
      <c r="I15102" s="2">
        <f ca="1">$F15102/$H15102</f>
        <v>4.6208341805466201E-2</v>
      </c>
      <c r="J15102">
        <v>0</v>
      </c>
      <c r="K15102">
        <f ca="1">SIMULATION!$D$3*SIMULATION!$D$17/$H15102/(SIMULATION!$D$17-$I15102)*(((EXP(-$I15102*$J15102))/(1-EXP(-SIMULATION!$D$4*$I15102)))-(EXP(-SIMULATION!$D$17*$J15102)/(1-EXP(-SIMULATION!$D$4*SIMULATION!$D$17))))</f>
        <v>1.2495981214377228</v>
      </c>
      <c r="L15102">
        <v>-9.9510879541256078E-2</v>
      </c>
      <c r="M15102">
        <f t="shared" ca="1" si="235"/>
        <v>1.1252495133003537</v>
      </c>
    </row>
    <row r="15103" spans="1:13" x14ac:dyDescent="0.25">
      <c r="A15103" s="9"/>
      <c r="H15103" s="9"/>
      <c r="J15103">
        <v>1</v>
      </c>
      <c r="K15103">
        <f ca="1">SIMULATION!$D$3*SIMULATION!$D$17/$H15102/(SIMULATION!$D$17-$I15102)*(((EXP(-$I15102*$J15103))/(1-EXP(-SIMULATION!$D$4*$I15102)))-(EXP(-SIMULATION!$D$17*$J15103)/(1-EXP(-SIMULATION!$D$4*SIMULATION!$D$17))))</f>
        <v>1.9903123428974561</v>
      </c>
      <c r="L15103">
        <v>0.12018903294146177</v>
      </c>
      <c r="M15103">
        <f t="shared" ca="1" si="235"/>
        <v>2.2295260586417567</v>
      </c>
    </row>
    <row r="15104" spans="1:13" x14ac:dyDescent="0.25">
      <c r="A15104" s="9"/>
      <c r="H15104" s="9"/>
      <c r="J15104">
        <v>2</v>
      </c>
      <c r="K15104">
        <f ca="1">SIMULATION!$D$3*SIMULATION!$D$17/$H15102/(SIMULATION!$D$17-$I15102)*(((EXP(-$I15102*$J15104))/(1-EXP(-SIMULATION!$D$4*$I15102)))-(EXP(-SIMULATION!$D$17*$J15104)/(1-EXP(-SIMULATION!$D$4*SIMULATION!$D$17))))</f>
        <v>2.4112639702109231</v>
      </c>
      <c r="L15104">
        <v>0.19650457382825118</v>
      </c>
      <c r="M15104">
        <f t="shared" ca="1" si="235"/>
        <v>2.8850883690646376</v>
      </c>
    </row>
    <row r="15105" spans="1:13" x14ac:dyDescent="0.25">
      <c r="A15105" s="9"/>
      <c r="H15105" s="9"/>
      <c r="J15105">
        <v>3</v>
      </c>
      <c r="K15105">
        <f ca="1">SIMULATION!$D$3*SIMULATION!$D$17/$H15102/(SIMULATION!$D$17-$I15102)*(((EXP(-$I15102*$J15105))/(1-EXP(-SIMULATION!$D$4*$I15102)))-(EXP(-SIMULATION!$D$17*$J15105)/(1-EXP(-SIMULATION!$D$4*SIMULATION!$D$17))))</f>
        <v>2.6297296188614099</v>
      </c>
      <c r="L15105">
        <v>-0.10468977271346788</v>
      </c>
      <c r="M15105">
        <f t="shared" ca="1" si="235"/>
        <v>2.3544238227649341</v>
      </c>
    </row>
    <row r="15106" spans="1:13" x14ac:dyDescent="0.25">
      <c r="A15106" s="9"/>
      <c r="H15106" s="9"/>
      <c r="J15106">
        <v>4</v>
      </c>
      <c r="K15106">
        <f ca="1">SIMULATION!$D$3*SIMULATION!$D$17/$H15102/(SIMULATION!$D$17-$I15102)*(((EXP(-$I15102*$J15106))/(1-EXP(-SIMULATION!$D$4*$I15102)))-(EXP(-SIMULATION!$D$17*$J15106)/(1-EXP(-SIMULATION!$D$4*SIMULATION!$D$17))))</f>
        <v>2.7207534558121123</v>
      </c>
      <c r="L15106">
        <v>-0.27522523778777458</v>
      </c>
      <c r="M15106">
        <f t="shared" ca="1" si="235"/>
        <v>1.9719334389743142</v>
      </c>
    </row>
    <row r="15107" spans="1:13" x14ac:dyDescent="0.25">
      <c r="A15107" s="9"/>
      <c r="H15107" s="9"/>
      <c r="J15107">
        <v>5</v>
      </c>
      <c r="K15107">
        <f ca="1">SIMULATION!$D$3*SIMULATION!$D$17/$H15102/(SIMULATION!$D$17-$I15102)*(((EXP(-$I15102*$J15107))/(1-EXP(-SIMULATION!$D$4*$I15102)))-(EXP(-SIMULATION!$D$17*$J15107)/(1-EXP(-SIMULATION!$D$4*SIMULATION!$D$17))))</f>
        <v>2.7323210160606739</v>
      </c>
      <c r="L15107">
        <v>-3.7541175283245215E-2</v>
      </c>
      <c r="M15107">
        <f t="shared" ref="M15107:M15170" ca="1" si="236">$K15107*(1+$L15107)</f>
        <v>2.6297464738666454</v>
      </c>
    </row>
    <row r="15108" spans="1:13" x14ac:dyDescent="0.25">
      <c r="A15108" s="9"/>
      <c r="H15108" s="9"/>
      <c r="J15108">
        <v>6</v>
      </c>
      <c r="K15108">
        <f ca="1">SIMULATION!$D$3*SIMULATION!$D$17/$H15102/(SIMULATION!$D$17-$I15102)*(((EXP(-$I15102*$J15108))/(1-EXP(-SIMULATION!$D$4*$I15102)))-(EXP(-SIMULATION!$D$17*$J15108)/(1-EXP(-SIMULATION!$D$4*SIMULATION!$D$17))))</f>
        <v>2.6950827292881643</v>
      </c>
      <c r="L15108">
        <v>-0.28607538744354033</v>
      </c>
      <c r="M15108">
        <f t="shared" ca="1" si="236"/>
        <v>1.9240858933146585</v>
      </c>
    </row>
    <row r="15109" spans="1:13" x14ac:dyDescent="0.25">
      <c r="A15109" s="9"/>
      <c r="H15109" s="9"/>
      <c r="J15109">
        <v>7</v>
      </c>
      <c r="K15109">
        <f ca="1">SIMULATION!$D$3*SIMULATION!$D$17/$H15102/(SIMULATION!$D$17-$I15102)*(((EXP(-$I15102*$J15109))/(1-EXP(-SIMULATION!$D$4*$I15102)))-(EXP(-SIMULATION!$D$17*$J15109)/(1-EXP(-SIMULATION!$D$4*SIMULATION!$D$17))))</f>
        <v>2.6285847785113776</v>
      </c>
      <c r="L15109">
        <v>-0.15849160035773655</v>
      </c>
      <c r="M15109">
        <f t="shared" ca="1" si="236"/>
        <v>2.2119761702891227</v>
      </c>
    </row>
    <row r="15110" spans="1:13" x14ac:dyDescent="0.25">
      <c r="A15110" s="9"/>
      <c r="H15110" s="9"/>
      <c r="J15110">
        <v>8</v>
      </c>
      <c r="K15110">
        <f ca="1">SIMULATION!$D$3*SIMULATION!$D$17/$H15102/(SIMULATION!$D$17-$I15102)*(((EXP(-$I15102*$J15110))/(1-EXP(-SIMULATION!$D$4*$I15102)))-(EXP(-SIMULATION!$D$17*$J15110)/(1-EXP(-SIMULATION!$D$4*SIMULATION!$D$17))))</f>
        <v>2.5452617819255248</v>
      </c>
      <c r="L15110">
        <v>-0.11506125001592114</v>
      </c>
      <c r="M15110">
        <f t="shared" ca="1" si="236"/>
        <v>2.252400779679423</v>
      </c>
    </row>
    <row r="15111" spans="1:13" x14ac:dyDescent="0.25">
      <c r="A15111" s="9"/>
      <c r="H15111" s="9"/>
      <c r="J15111">
        <v>9</v>
      </c>
      <c r="K15111">
        <f ca="1">SIMULATION!$D$3*SIMULATION!$D$17/$H15102/(SIMULATION!$D$17-$I15102)*(((EXP(-$I15102*$J15111))/(1-EXP(-SIMULATION!$D$4*$I15102)))-(EXP(-SIMULATION!$D$17*$J15111)/(1-EXP(-SIMULATION!$D$4*SIMULATION!$D$17))))</f>
        <v>2.4529952059091227</v>
      </c>
      <c r="L15111">
        <v>-0.18986049635854665</v>
      </c>
      <c r="M15111">
        <f t="shared" ca="1" si="236"/>
        <v>1.9872683185500815</v>
      </c>
    </row>
    <row r="15112" spans="1:13" x14ac:dyDescent="0.25">
      <c r="A15112" s="9"/>
      <c r="H15112" s="9"/>
      <c r="J15112">
        <v>10</v>
      </c>
      <c r="K15112">
        <f ca="1">SIMULATION!$D$3*SIMULATION!$D$17/$H15102/(SIMULATION!$D$17-$I15102)*(((EXP(-$I15102*$J15112))/(1-EXP(-SIMULATION!$D$4*$I15102)))-(EXP(-SIMULATION!$D$17*$J15112)/(1-EXP(-SIMULATION!$D$4*SIMULATION!$D$17))))</f>
        <v>2.3567526725199075</v>
      </c>
      <c r="L15112">
        <v>0.63444231611402335</v>
      </c>
      <c r="M15112">
        <f t="shared" ca="1" si="236"/>
        <v>3.851976296581352</v>
      </c>
    </row>
    <row r="15113" spans="1:13" x14ac:dyDescent="0.25">
      <c r="A15113" s="9"/>
      <c r="H15113" s="9"/>
      <c r="J15113">
        <v>11</v>
      </c>
      <c r="K15113">
        <f ca="1">SIMULATION!$D$3*SIMULATION!$D$17/$H15102/(SIMULATION!$D$17-$I15102)*(((EXP(-$I15102*$J15113))/(1-EXP(-SIMULATION!$D$4*$I15102)))-(EXP(-SIMULATION!$D$17*$J15113)/(1-EXP(-SIMULATION!$D$4*SIMULATION!$D$17))))</f>
        <v>2.2596382902524366</v>
      </c>
      <c r="L15113">
        <v>-0.14628204274789228</v>
      </c>
      <c r="M15113">
        <f t="shared" ca="1" si="236"/>
        <v>1.9290937852829555</v>
      </c>
    </row>
    <row r="15114" spans="1:13" x14ac:dyDescent="0.25">
      <c r="A15114" s="9"/>
      <c r="H15114" s="9"/>
      <c r="J15114">
        <v>12</v>
      </c>
      <c r="K15114">
        <f ca="1">SIMULATION!$D$3*SIMULATION!$D$17/$H15102/(SIMULATION!$D$17-$I15102)*(((EXP(-$I15102*$J15114))/(1-EXP(-SIMULATION!$D$4*$I15102)))-(EXP(-SIMULATION!$D$17*$J15114)/(1-EXP(-SIMULATION!$D$4*SIMULATION!$D$17))))</f>
        <v>2.1635655622092931</v>
      </c>
      <c r="L15114">
        <v>0.42693602150002113</v>
      </c>
      <c r="M15114">
        <f t="shared" ca="1" si="236"/>
        <v>3.0872696355933851</v>
      </c>
    </row>
    <row r="15115" spans="1:13" x14ac:dyDescent="0.25">
      <c r="A15115" s="9"/>
      <c r="H15115" s="9"/>
      <c r="J15115">
        <v>13</v>
      </c>
      <c r="K15115">
        <f ca="1">SIMULATION!$D$3*SIMULATION!$D$17/$H15102/(SIMULATION!$D$17-$I15102)*(((EXP(-$I15102*$J15115))/(1-EXP(-SIMULATION!$D$4*$I15102)))-(EXP(-SIMULATION!$D$17*$J15115)/(1-EXP(-SIMULATION!$D$4*SIMULATION!$D$17))))</f>
        <v>2.0696884403605855</v>
      </c>
      <c r="L15115">
        <v>0.18721436740333824</v>
      </c>
      <c r="M15115">
        <f t="shared" ca="1" si="236"/>
        <v>2.4571638524446944</v>
      </c>
    </row>
    <row r="15116" spans="1:13" x14ac:dyDescent="0.25">
      <c r="A15116" s="9"/>
      <c r="H15116" s="9"/>
      <c r="J15116">
        <v>14</v>
      </c>
      <c r="K15116">
        <f ca="1">SIMULATION!$D$3*SIMULATION!$D$17/$H15102/(SIMULATION!$D$17-$I15102)*(((EXP(-$I15102*$J15116))/(1-EXP(-SIMULATION!$D$4*$I15102)))-(EXP(-SIMULATION!$D$17*$J15116)/(1-EXP(-SIMULATION!$D$4*SIMULATION!$D$17))))</f>
        <v>1.9786774012444135</v>
      </c>
      <c r="L15116">
        <v>0.22359334733979291</v>
      </c>
      <c r="M15116">
        <f t="shared" ca="1" si="236"/>
        <v>2.4210965046942543</v>
      </c>
    </row>
    <row r="15117" spans="1:13" x14ac:dyDescent="0.25">
      <c r="A15117" s="9"/>
      <c r="H15117" s="9"/>
      <c r="J15117">
        <v>15</v>
      </c>
      <c r="K15117">
        <f ca="1">SIMULATION!$D$3*SIMULATION!$D$17/$H15102/(SIMULATION!$D$17-$I15102)*(((EXP(-$I15102*$J15117))/(1-EXP(-SIMULATION!$D$4*$I15102)))-(EXP(-SIMULATION!$D$17*$J15117)/(1-EXP(-SIMULATION!$D$4*SIMULATION!$D$17))))</f>
        <v>1.8908962146136528</v>
      </c>
      <c r="L15117">
        <v>-0.25244652926282823</v>
      </c>
      <c r="M15117">
        <f t="shared" ca="1" si="236"/>
        <v>1.4135460280382162</v>
      </c>
    </row>
    <row r="15118" spans="1:13" x14ac:dyDescent="0.25">
      <c r="A15118" s="9"/>
      <c r="H15118" s="9"/>
      <c r="J15118">
        <v>16</v>
      </c>
      <c r="K15118">
        <f ca="1">SIMULATION!$D$3*SIMULATION!$D$17/$H15102/(SIMULATION!$D$17-$I15102)*(((EXP(-$I15102*$J15118))/(1-EXP(-SIMULATION!$D$4*$I15102)))-(EXP(-SIMULATION!$D$17*$J15118)/(1-EXP(-SIMULATION!$D$4*SIMULATION!$D$17))))</f>
        <v>1.8065150803664876</v>
      </c>
      <c r="L15118">
        <v>0.12752394610998846</v>
      </c>
      <c r="M15118">
        <f t="shared" ca="1" si="236"/>
        <v>2.0368890121220251</v>
      </c>
    </row>
    <row r="15119" spans="1:13" x14ac:dyDescent="0.25">
      <c r="A15119" s="9"/>
      <c r="H15119" s="9"/>
      <c r="J15119">
        <v>17</v>
      </c>
      <c r="K15119">
        <f ca="1">SIMULATION!$D$3*SIMULATION!$D$17/$H15102/(SIMULATION!$D$17-$I15102)*(((EXP(-$I15102*$J15119))/(1-EXP(-SIMULATION!$D$4*$I15102)))-(EXP(-SIMULATION!$D$17*$J15119)/(1-EXP(-SIMULATION!$D$4*SIMULATION!$D$17))))</f>
        <v>1.7255829950824633</v>
      </c>
      <c r="L15119">
        <v>9.1344890282130789E-2</v>
      </c>
      <c r="M15119">
        <f t="shared" ca="1" si="236"/>
        <v>1.8832061844409815</v>
      </c>
    </row>
    <row r="15120" spans="1:13" x14ac:dyDescent="0.25">
      <c r="A15120" s="9"/>
      <c r="H15120" s="9"/>
      <c r="J15120">
        <v>18</v>
      </c>
      <c r="K15120">
        <f ca="1">SIMULATION!$D$3*SIMULATION!$D$17/$H15102/(SIMULATION!$D$17-$I15102)*(((EXP(-$I15102*$J15120))/(1-EXP(-SIMULATION!$D$4*$I15102)))-(EXP(-SIMULATION!$D$17*$J15120)/(1-EXP(-SIMULATION!$D$4*SIMULATION!$D$17))))</f>
        <v>1.6480739979671031</v>
      </c>
      <c r="L15120">
        <v>-0.32155512667970909</v>
      </c>
      <c r="M15120">
        <f t="shared" ca="1" si="236"/>
        <v>1.1181273547732566</v>
      </c>
    </row>
    <row r="15121" spans="1:13" x14ac:dyDescent="0.25">
      <c r="A15121" s="9"/>
      <c r="H15121" s="9"/>
      <c r="J15121">
        <v>19</v>
      </c>
      <c r="K15121">
        <f ca="1">SIMULATION!$D$3*SIMULATION!$D$17/$H15102/(SIMULATION!$D$17-$I15102)*(((EXP(-$I15102*$J15121))/(1-EXP(-SIMULATION!$D$4*$I15102)))-(EXP(-SIMULATION!$D$17*$J15121)/(1-EXP(-SIMULATION!$D$4*SIMULATION!$D$17))))</f>
        <v>1.5739166838805501</v>
      </c>
      <c r="L15121">
        <v>3.0455395158803671E-2</v>
      </c>
      <c r="M15121">
        <f t="shared" ca="1" si="236"/>
        <v>1.621850938435166</v>
      </c>
    </row>
    <row r="15122" spans="1:13" x14ac:dyDescent="0.25">
      <c r="A15122" s="9"/>
      <c r="H15122" s="9"/>
      <c r="J15122">
        <v>20</v>
      </c>
      <c r="K15122">
        <f ca="1">SIMULATION!$D$3*SIMULATION!$D$17/$H15102/(SIMULATION!$D$17-$I15102)*(((EXP(-$I15102*$J15122))/(1-EXP(-SIMULATION!$D$4*$I15102)))-(EXP(-SIMULATION!$D$17*$J15122)/(1-EXP(-SIMULATION!$D$4*SIMULATION!$D$17))))</f>
        <v>1.5030129990389671</v>
      </c>
      <c r="L15122">
        <v>0.20487794853839955</v>
      </c>
      <c r="M15122">
        <f t="shared" ca="1" si="236"/>
        <v>1.8109472189086182</v>
      </c>
    </row>
    <row r="15123" spans="1:13" x14ac:dyDescent="0.25">
      <c r="A15123" s="9"/>
      <c r="H15123" s="9"/>
      <c r="J15123">
        <v>21</v>
      </c>
      <c r="K15123">
        <f ca="1">SIMULATION!$D$3*SIMULATION!$D$17/$H15102/(SIMULATION!$D$17-$I15102)*(((EXP(-$I15102*$J15123))/(1-EXP(-SIMULATION!$D$4*$I15102)))-(EXP(-SIMULATION!$D$17*$J15123)/(1-EXP(-SIMULATION!$D$4*SIMULATION!$D$17))))</f>
        <v>1.4352501740741934</v>
      </c>
      <c r="L15123">
        <v>-0.47316306234870198</v>
      </c>
      <c r="M15123">
        <f t="shared" ca="1" si="236"/>
        <v>0.75614280647274046</v>
      </c>
    </row>
    <row r="15124" spans="1:13" x14ac:dyDescent="0.25">
      <c r="A15124" s="9"/>
      <c r="H15124" s="9"/>
      <c r="J15124">
        <v>22</v>
      </c>
      <c r="K15124">
        <f ca="1">SIMULATION!$D$3*SIMULATION!$D$17/$H15102/(SIMULATION!$D$17-$I15102)*(((EXP(-$I15102*$J15124))/(1-EXP(-SIMULATION!$D$4*$I15102)))-(EXP(-SIMULATION!$D$17*$J15124)/(1-EXP(-SIMULATION!$D$4*SIMULATION!$D$17))))</f>
        <v>1.3705082643892113</v>
      </c>
      <c r="L15124">
        <v>-0.44188676490318907</v>
      </c>
      <c r="M15124">
        <f t="shared" ca="1" si="236"/>
        <v>0.76489880116517828</v>
      </c>
    </row>
    <row r="15125" spans="1:13" x14ac:dyDescent="0.25">
      <c r="A15125" s="9"/>
      <c r="H15125" s="9"/>
      <c r="J15125">
        <v>23</v>
      </c>
      <c r="K15125">
        <f ca="1">SIMULATION!$D$3*SIMULATION!$D$17/$H15102/(SIMULATION!$D$17-$I15102)*(((EXP(-$I15102*$J15125))/(1-EXP(-SIMULATION!$D$4*$I15102)))-(EXP(-SIMULATION!$D$17*$J15125)/(1-EXP(-SIMULATION!$D$4*SIMULATION!$D$17))))</f>
        <v>1.3086648803776098</v>
      </c>
      <c r="L15125">
        <v>-1.4301265726411428E-2</v>
      </c>
      <c r="M15125">
        <f t="shared" ca="1" si="236"/>
        <v>1.2899493161765072</v>
      </c>
    </row>
    <row r="15126" spans="1:13" x14ac:dyDescent="0.25">
      <c r="A15126" s="9"/>
      <c r="H15126" s="9"/>
      <c r="J15126">
        <v>24</v>
      </c>
      <c r="K15126">
        <f ca="1">SIMULATION!$D$3*SIMULATION!$D$17/$H15102/(SIMULATION!$D$17-$I15102)*(((EXP(-$I15102*$J15126))/(1-EXP(-SIMULATION!$D$4*$I15102)))-(EXP(-SIMULATION!$D$17*$J15126)/(1-EXP(-SIMULATION!$D$4*SIMULATION!$D$17))))</f>
        <v>1.2495981214377223</v>
      </c>
      <c r="L15126">
        <v>-0.60104766952258992</v>
      </c>
      <c r="M15126">
        <f t="shared" ca="1" si="236"/>
        <v>0.49853008270777299</v>
      </c>
    </row>
    <row r="15127" spans="1:13" x14ac:dyDescent="0.25">
      <c r="A15127" s="9">
        <v>606</v>
      </c>
      <c r="B15127" s="2">
        <f ca="1">NORMINV(RAND(),SIMULATION!D7,SIMULATION!D8)</f>
        <v>52.290832579398966</v>
      </c>
      <c r="C15127" s="2">
        <v>2</v>
      </c>
      <c r="D15127" s="2">
        <f ca="1">SIMULATION!$D$11*(1+(SIMULATION!$D$12*LN(1+$C15127)))*(1+(SIMULATION!$D$13*(($B15127/63.5)-1)))</f>
        <v>9.405649036864558</v>
      </c>
      <c r="E15127" s="2">
        <v>0.20548246808429502</v>
      </c>
      <c r="F15127" s="2">
        <f ca="1">D15127*(1+E15127)</f>
        <v>11.338345014894159</v>
      </c>
      <c r="G15127" s="2">
        <v>0.10642765485375755</v>
      </c>
      <c r="H15127" s="9">
        <f>SIMULATION!$D$15*EXP($G$15127)</f>
        <v>245.54633680221008</v>
      </c>
      <c r="I15127" s="2">
        <f ca="1">$F15127/$H15127</f>
        <v>4.6175989275813567E-2</v>
      </c>
      <c r="J15127">
        <v>0</v>
      </c>
      <c r="K15127">
        <f ca="1">SIMULATION!$D$3*SIMULATION!$D$17/$H15127/(SIMULATION!$D$17-$I15127)*(((EXP(-$I15127*$J15127))/(1-EXP(-SIMULATION!$D$4*$I15127)))-(EXP(-SIMULATION!$D$17*$J15127)/(1-EXP(-SIMULATION!$D$4*SIMULATION!$D$17))))</f>
        <v>1.2317181121349308</v>
      </c>
      <c r="L15127">
        <v>-5.8276212980876117E-2</v>
      </c>
      <c r="M15127">
        <f t="shared" ca="1" si="236"/>
        <v>1.1599382450997529</v>
      </c>
    </row>
    <row r="15128" spans="1:13" x14ac:dyDescent="0.25">
      <c r="A15128" s="9"/>
      <c r="H15128" s="9"/>
      <c r="J15128">
        <v>1</v>
      </c>
      <c r="K15128">
        <f ca="1">SIMULATION!$D$3*SIMULATION!$D$17/$H15127/(SIMULATION!$D$17-$I15127)*(((EXP(-$I15127*$J15128))/(1-EXP(-SIMULATION!$D$4*$I15127)))-(EXP(-SIMULATION!$D$17*$J15128)/(1-EXP(-SIMULATION!$D$4*SIMULATION!$D$17))))</f>
        <v>1.9610388783461727</v>
      </c>
      <c r="L15128">
        <v>0.3186230091315308</v>
      </c>
      <c r="M15128">
        <f t="shared" ca="1" si="236"/>
        <v>2.5858709867887519</v>
      </c>
    </row>
    <row r="15129" spans="1:13" x14ac:dyDescent="0.25">
      <c r="A15129" s="9"/>
      <c r="H15129" s="9"/>
      <c r="J15129">
        <v>2</v>
      </c>
      <c r="K15129">
        <f ca="1">SIMULATION!$D$3*SIMULATION!$D$17/$H15127/(SIMULATION!$D$17-$I15127)*(((EXP(-$I15127*$J15129))/(1-EXP(-SIMULATION!$D$4*$I15127)))-(EXP(-SIMULATION!$D$17*$J15129)/(1-EXP(-SIMULATION!$D$4*SIMULATION!$D$17))))</f>
        <v>2.375529995270643</v>
      </c>
      <c r="L15129">
        <v>-4.2378797571825944E-2</v>
      </c>
      <c r="M15129">
        <f t="shared" ca="1" si="236"/>
        <v>2.2748578904752677</v>
      </c>
    </row>
    <row r="15130" spans="1:13" x14ac:dyDescent="0.25">
      <c r="A15130" s="9"/>
      <c r="H15130" s="9"/>
      <c r="J15130">
        <v>3</v>
      </c>
      <c r="K15130">
        <f ca="1">SIMULATION!$D$3*SIMULATION!$D$17/$H15127/(SIMULATION!$D$17-$I15127)*(((EXP(-$I15127*$J15130))/(1-EXP(-SIMULATION!$D$4*$I15127)))-(EXP(-SIMULATION!$D$17*$J15130)/(1-EXP(-SIMULATION!$D$4*SIMULATION!$D$17))))</f>
        <v>2.5906566877843304</v>
      </c>
      <c r="L15130">
        <v>-0.33696358170696644</v>
      </c>
      <c r="M15130">
        <f t="shared" ca="1" si="236"/>
        <v>1.7176997312954161</v>
      </c>
    </row>
    <row r="15131" spans="1:13" x14ac:dyDescent="0.25">
      <c r="A15131" s="9"/>
      <c r="H15131" s="9"/>
      <c r="J15131">
        <v>4</v>
      </c>
      <c r="K15131">
        <f ca="1">SIMULATION!$D$3*SIMULATION!$D$17/$H15127/(SIMULATION!$D$17-$I15127)*(((EXP(-$I15127*$J15131))/(1-EXP(-SIMULATION!$D$4*$I15127)))-(EXP(-SIMULATION!$D$17*$J15131)/(1-EXP(-SIMULATION!$D$4*SIMULATION!$D$17))))</f>
        <v>2.6803042015480245</v>
      </c>
      <c r="L15131">
        <v>-3.2283695308803664E-2</v>
      </c>
      <c r="M15131">
        <f t="shared" ca="1" si="236"/>
        <v>2.5937740773703415</v>
      </c>
    </row>
    <row r="15132" spans="1:13" x14ac:dyDescent="0.25">
      <c r="A15132" s="9"/>
      <c r="H15132" s="9"/>
      <c r="J15132">
        <v>5</v>
      </c>
      <c r="K15132">
        <f ca="1">SIMULATION!$D$3*SIMULATION!$D$17/$H15127/(SIMULATION!$D$17-$I15127)*(((EXP(-$I15127*$J15132))/(1-EXP(-SIMULATION!$D$4*$I15127)))-(EXP(-SIMULATION!$D$17*$J15132)/(1-EXP(-SIMULATION!$D$4*SIMULATION!$D$17))))</f>
        <v>2.6917171810286171</v>
      </c>
      <c r="L15132">
        <v>-0.48707691171281642</v>
      </c>
      <c r="M15132">
        <f t="shared" ca="1" si="236"/>
        <v>1.3806438892888704</v>
      </c>
    </row>
    <row r="15133" spans="1:13" x14ac:dyDescent="0.25">
      <c r="A15133" s="9"/>
      <c r="H15133" s="9"/>
      <c r="J15133">
        <v>6</v>
      </c>
      <c r="K15133">
        <f ca="1">SIMULATION!$D$3*SIMULATION!$D$17/$H15127/(SIMULATION!$D$17-$I15127)*(((EXP(-$I15127*$J15133))/(1-EXP(-SIMULATION!$D$4*$I15127)))-(EXP(-SIMULATION!$D$17*$J15133)/(1-EXP(-SIMULATION!$D$4*SIMULATION!$D$17))))</f>
        <v>2.6550729663414856</v>
      </c>
      <c r="L15133">
        <v>-8.3585619209978174E-2</v>
      </c>
      <c r="M15133">
        <f t="shared" ca="1" si="236"/>
        <v>2.4331470484021591</v>
      </c>
    </row>
    <row r="15134" spans="1:13" x14ac:dyDescent="0.25">
      <c r="A15134" s="9"/>
      <c r="H15134" s="9"/>
      <c r="J15134">
        <v>7</v>
      </c>
      <c r="K15134">
        <f ca="1">SIMULATION!$D$3*SIMULATION!$D$17/$H15127/(SIMULATION!$D$17-$I15127)*(((EXP(-$I15127*$J15134))/(1-EXP(-SIMULATION!$D$4*$I15127)))-(EXP(-SIMULATION!$D$17*$J15134)/(1-EXP(-SIMULATION!$D$4*SIMULATION!$D$17))))</f>
        <v>2.5896161849007204</v>
      </c>
      <c r="L15134">
        <v>-0.18756730795230517</v>
      </c>
      <c r="M15134">
        <f t="shared" ca="1" si="236"/>
        <v>2.1038888484691736</v>
      </c>
    </row>
    <row r="15135" spans="1:13" x14ac:dyDescent="0.25">
      <c r="A15135" s="9"/>
      <c r="H15135" s="9"/>
      <c r="J15135">
        <v>8</v>
      </c>
      <c r="K15135">
        <f ca="1">SIMULATION!$D$3*SIMULATION!$D$17/$H15127/(SIMULATION!$D$17-$I15127)*(((EXP(-$I15127*$J15135))/(1-EXP(-SIMULATION!$D$4*$I15127)))-(EXP(-SIMULATION!$D$17*$J15135)/(1-EXP(-SIMULATION!$D$4*SIMULATION!$D$17))))</f>
        <v>2.5075897467520751</v>
      </c>
      <c r="L15135">
        <v>-6.8429879139000976E-2</v>
      </c>
      <c r="M15135">
        <f t="shared" ca="1" si="236"/>
        <v>2.3359956834516327</v>
      </c>
    </row>
    <row r="15136" spans="1:13" x14ac:dyDescent="0.25">
      <c r="A15136" s="9"/>
      <c r="H15136" s="9"/>
      <c r="J15136">
        <v>9</v>
      </c>
      <c r="K15136">
        <f ca="1">SIMULATION!$D$3*SIMULATION!$D$17/$H15127/(SIMULATION!$D$17-$I15127)*(((EXP(-$I15127*$J15136))/(1-EXP(-SIMULATION!$D$4*$I15127)))-(EXP(-SIMULATION!$D$17*$J15136)/(1-EXP(-SIMULATION!$D$4*SIMULATION!$D$17))))</f>
        <v>2.4167537309128293</v>
      </c>
      <c r="L15136">
        <v>-9.7992196227384185E-2</v>
      </c>
      <c r="M15136">
        <f t="shared" ca="1" si="236"/>
        <v>2.1799307250799567</v>
      </c>
    </row>
    <row r="15137" spans="1:13" x14ac:dyDescent="0.25">
      <c r="A15137" s="9"/>
      <c r="H15137" s="9"/>
      <c r="J15137">
        <v>10</v>
      </c>
      <c r="K15137">
        <f ca="1">SIMULATION!$D$3*SIMULATION!$D$17/$H15127/(SIMULATION!$D$17-$I15127)*(((EXP(-$I15127*$J15137))/(1-EXP(-SIMULATION!$D$4*$I15127)))-(EXP(-SIMULATION!$D$17*$J15137)/(1-EXP(-SIMULATION!$D$4*SIMULATION!$D$17))))</f>
        <v>2.3219993666029901</v>
      </c>
      <c r="L15137">
        <v>-0.27553313712329341</v>
      </c>
      <c r="M15137">
        <f t="shared" ca="1" si="236"/>
        <v>1.6822115967245679</v>
      </c>
    </row>
    <row r="15138" spans="1:13" x14ac:dyDescent="0.25">
      <c r="A15138" s="9"/>
      <c r="H15138" s="9"/>
      <c r="J15138">
        <v>11</v>
      </c>
      <c r="K15138">
        <f ca="1">SIMULATION!$D$3*SIMULATION!$D$17/$H15127/(SIMULATION!$D$17-$I15127)*(((EXP(-$I15127*$J15138))/(1-EXP(-SIMULATION!$D$4*$I15127)))-(EXP(-SIMULATION!$D$17*$J15138)/(1-EXP(-SIMULATION!$D$4*SIMULATION!$D$17))))</f>
        <v>2.2263831375411192</v>
      </c>
      <c r="L15138">
        <v>0.40336191136471095</v>
      </c>
      <c r="M15138">
        <f t="shared" ca="1" si="236"/>
        <v>3.1244212953298671</v>
      </c>
    </row>
    <row r="15139" spans="1:13" x14ac:dyDescent="0.25">
      <c r="A15139" s="9"/>
      <c r="H15139" s="9"/>
      <c r="J15139">
        <v>12</v>
      </c>
      <c r="K15139">
        <f ca="1">SIMULATION!$D$3*SIMULATION!$D$17/$H15127/(SIMULATION!$D$17-$I15127)*(((EXP(-$I15127*$J15139))/(1-EXP(-SIMULATION!$D$4*$I15127)))-(EXP(-SIMULATION!$D$17*$J15139)/(1-EXP(-SIMULATION!$D$4*SIMULATION!$D$17))))</f>
        <v>2.1317892948774282</v>
      </c>
      <c r="L15139">
        <v>4.8007963845895743E-2</v>
      </c>
      <c r="M15139">
        <f t="shared" ca="1" si="236"/>
        <v>2.2341321582729714</v>
      </c>
    </row>
    <row r="15140" spans="1:13" x14ac:dyDescent="0.25">
      <c r="A15140" s="9"/>
      <c r="H15140" s="9"/>
      <c r="J15140">
        <v>13</v>
      </c>
      <c r="K15140">
        <f ca="1">SIMULATION!$D$3*SIMULATION!$D$17/$H15127/(SIMULATION!$D$17-$I15127)*(((EXP(-$I15127*$J15140))/(1-EXP(-SIMULATION!$D$4*$I15127)))-(EXP(-SIMULATION!$D$17*$J15140)/(1-EXP(-SIMULATION!$D$4*SIMULATION!$D$17))))</f>
        <v>2.0393542528609858</v>
      </c>
      <c r="L15140">
        <v>-1.0601703481815031E-2</v>
      </c>
      <c r="M15140">
        <f t="shared" ca="1" si="236"/>
        <v>2.0177336237777754</v>
      </c>
    </row>
    <row r="15141" spans="1:13" x14ac:dyDescent="0.25">
      <c r="A15141" s="9"/>
      <c r="H15141" s="9"/>
      <c r="J15141">
        <v>14</v>
      </c>
      <c r="K15141">
        <f ca="1">SIMULATION!$D$3*SIMULATION!$D$17/$H15127/(SIMULATION!$D$17-$I15127)*(((EXP(-$I15127*$J15141))/(1-EXP(-SIMULATION!$D$4*$I15127)))-(EXP(-SIMULATION!$D$17*$J15141)/(1-EXP(-SIMULATION!$D$4*SIMULATION!$D$17))))</f>
        <v>1.9497384003440883</v>
      </c>
      <c r="L15141">
        <v>-0.27158439500315285</v>
      </c>
      <c r="M15141">
        <f t="shared" ca="1" si="236"/>
        <v>1.420219876472224</v>
      </c>
    </row>
    <row r="15142" spans="1:13" x14ac:dyDescent="0.25">
      <c r="A15142" s="9"/>
      <c r="H15142" s="9"/>
      <c r="J15142">
        <v>15</v>
      </c>
      <c r="K15142">
        <f ca="1">SIMULATION!$D$3*SIMULATION!$D$17/$H15127/(SIMULATION!$D$17-$I15127)*(((EXP(-$I15127*$J15142))/(1-EXP(-SIMULATION!$D$4*$I15127)))-(EXP(-SIMULATION!$D$17*$J15142)/(1-EXP(-SIMULATION!$D$4*SIMULATION!$D$17))))</f>
        <v>1.8633001394894164</v>
      </c>
      <c r="L15142">
        <v>-0.46688989496555056</v>
      </c>
      <c r="M15142">
        <f t="shared" ca="1" si="236"/>
        <v>0.99334413307390712</v>
      </c>
    </row>
    <row r="15143" spans="1:13" x14ac:dyDescent="0.25">
      <c r="A15143" s="9"/>
      <c r="H15143" s="9"/>
      <c r="J15143">
        <v>16</v>
      </c>
      <c r="K15143">
        <f ca="1">SIMULATION!$D$3*SIMULATION!$D$17/$H15127/(SIMULATION!$D$17-$I15127)*(((EXP(-$I15127*$J15143))/(1-EXP(-SIMULATION!$D$4*$I15127)))-(EXP(-SIMULATION!$D$17*$J15143)/(1-EXP(-SIMULATION!$D$4*SIMULATION!$D$17))))</f>
        <v>1.7802072758251162</v>
      </c>
      <c r="L15143">
        <v>-0.37390275977567472</v>
      </c>
      <c r="M15143">
        <f t="shared" ca="1" si="236"/>
        <v>1.1145828624213694</v>
      </c>
    </row>
    <row r="15144" spans="1:13" x14ac:dyDescent="0.25">
      <c r="A15144" s="9"/>
      <c r="H15144" s="9"/>
      <c r="J15144">
        <v>17</v>
      </c>
      <c r="K15144">
        <f ca="1">SIMULATION!$D$3*SIMULATION!$D$17/$H15127/(SIMULATION!$D$17-$I15127)*(((EXP(-$I15127*$J15144))/(1-EXP(-SIMULATION!$D$4*$I15127)))-(EXP(-SIMULATION!$D$17*$J15144)/(1-EXP(-SIMULATION!$D$4*SIMULATION!$D$17))))</f>
        <v>1.7005082677579926</v>
      </c>
      <c r="L15144">
        <v>5.1888098156103284E-2</v>
      </c>
      <c r="M15144">
        <f t="shared" ca="1" si="236"/>
        <v>1.7887444076706842</v>
      </c>
    </row>
    <row r="15145" spans="1:13" x14ac:dyDescent="0.25">
      <c r="A15145" s="9"/>
      <c r="H15145" s="9"/>
      <c r="J15145">
        <v>18</v>
      </c>
      <c r="K15145">
        <f ca="1">SIMULATION!$D$3*SIMULATION!$D$17/$H15127/(SIMULATION!$D$17-$I15127)*(((EXP(-$I15127*$J15145))/(1-EXP(-SIMULATION!$D$4*$I15127)))-(EXP(-SIMULATION!$D$17*$J15145)/(1-EXP(-SIMULATION!$D$4*SIMULATION!$D$17))))</f>
        <v>1.6241777590068591</v>
      </c>
      <c r="L15145">
        <v>-0.22435953587576718</v>
      </c>
      <c r="M15145">
        <f t="shared" ca="1" si="236"/>
        <v>1.2597779908163367</v>
      </c>
    </row>
    <row r="15146" spans="1:13" x14ac:dyDescent="0.25">
      <c r="A15146" s="9"/>
      <c r="H15146" s="9"/>
      <c r="J15146">
        <v>19</v>
      </c>
      <c r="K15146">
        <f ca="1">SIMULATION!$D$3*SIMULATION!$D$17/$H15127/(SIMULATION!$D$17-$I15127)*(((EXP(-$I15127*$J15146))/(1-EXP(-SIMULATION!$D$4*$I15127)))-(EXP(-SIMULATION!$D$17*$J15146)/(1-EXP(-SIMULATION!$D$4*SIMULATION!$D$17))))</f>
        <v>1.5511456365920084</v>
      </c>
      <c r="L15146">
        <v>-0.22098153542593499</v>
      </c>
      <c r="M15146">
        <f t="shared" ca="1" si="236"/>
        <v>1.208371092148667</v>
      </c>
    </row>
    <row r="15147" spans="1:13" x14ac:dyDescent="0.25">
      <c r="A15147" s="9"/>
      <c r="H15147" s="9"/>
      <c r="J15147">
        <v>20</v>
      </c>
      <c r="K15147">
        <f ca="1">SIMULATION!$D$3*SIMULATION!$D$17/$H15127/(SIMULATION!$D$17-$I15127)*(((EXP(-$I15127*$J15147))/(1-EXP(-SIMULATION!$D$4*$I15127)))-(EXP(-SIMULATION!$D$17*$J15147)/(1-EXP(-SIMULATION!$D$4*SIMULATION!$D$17))))</f>
        <v>1.4813155370297333</v>
      </c>
      <c r="L15147">
        <v>0.4064397421755539</v>
      </c>
      <c r="M15147">
        <f t="shared" ca="1" si="236"/>
        <v>2.0833810419807404</v>
      </c>
    </row>
    <row r="15148" spans="1:13" x14ac:dyDescent="0.25">
      <c r="A15148" s="9"/>
      <c r="H15148" s="9"/>
      <c r="J15148">
        <v>21</v>
      </c>
      <c r="K15148">
        <f ca="1">SIMULATION!$D$3*SIMULATION!$D$17/$H15127/(SIMULATION!$D$17-$I15127)*(((EXP(-$I15127*$J15148))/(1-EXP(-SIMULATION!$D$4*$I15127)))-(EXP(-SIMULATION!$D$17*$J15148)/(1-EXP(-SIMULATION!$D$4*SIMULATION!$D$17))))</f>
        <v>1.4145765958641572</v>
      </c>
      <c r="L15148">
        <v>-0.16552136663229844</v>
      </c>
      <c r="M15148">
        <f t="shared" ca="1" si="236"/>
        <v>1.1804339445106573</v>
      </c>
    </row>
    <row r="15149" spans="1:13" x14ac:dyDescent="0.25">
      <c r="A15149" s="9"/>
      <c r="H15149" s="9"/>
      <c r="J15149">
        <v>22</v>
      </c>
      <c r="K15149">
        <f ca="1">SIMULATION!$D$3*SIMULATION!$D$17/$H15127/(SIMULATION!$D$17-$I15127)*(((EXP(-$I15127*$J15149))/(1-EXP(-SIMULATION!$D$4*$I15127)))-(EXP(-SIMULATION!$D$17*$J15149)/(1-EXP(-SIMULATION!$D$4*SIMULATION!$D$17))))</f>
        <v>1.3508108723153187</v>
      </c>
      <c r="L15149">
        <v>0.12834515998182783</v>
      </c>
      <c r="M15149">
        <f t="shared" ca="1" si="236"/>
        <v>1.5241809098278205</v>
      </c>
    </row>
    <row r="15150" spans="1:13" x14ac:dyDescent="0.25">
      <c r="A15150" s="9"/>
      <c r="H15150" s="9"/>
      <c r="J15150">
        <v>23</v>
      </c>
      <c r="K15150">
        <f ca="1">SIMULATION!$D$3*SIMULATION!$D$17/$H15127/(SIMULATION!$D$17-$I15127)*(((EXP(-$I15127*$J15150))/(1-EXP(-SIMULATION!$D$4*$I15127)))-(EXP(-SIMULATION!$D$17*$J15150)/(1-EXP(-SIMULATION!$D$4*SIMULATION!$D$17))))</f>
        <v>1.2898980071631487</v>
      </c>
      <c r="L15150">
        <v>-0.11523340555385608</v>
      </c>
      <c r="M15150">
        <f t="shared" ca="1" si="236"/>
        <v>1.1412586669806069</v>
      </c>
    </row>
    <row r="15151" spans="1:13" x14ac:dyDescent="0.25">
      <c r="A15151" s="9"/>
      <c r="H15151" s="9"/>
      <c r="J15151">
        <v>24</v>
      </c>
      <c r="K15151">
        <f ca="1">SIMULATION!$D$3*SIMULATION!$D$17/$H15127/(SIMULATION!$D$17-$I15127)*(((EXP(-$I15127*$J15151))/(1-EXP(-SIMULATION!$D$4*$I15127)))-(EXP(-SIMULATION!$D$17*$J15151)/(1-EXP(-SIMULATION!$D$4*SIMULATION!$D$17))))</f>
        <v>1.2317181121349308</v>
      </c>
      <c r="L15151">
        <v>-0.25617717559495046</v>
      </c>
      <c r="M15151">
        <f t="shared" ca="1" si="236"/>
        <v>0.9161800450390597</v>
      </c>
    </row>
    <row r="15152" spans="1:13" x14ac:dyDescent="0.25">
      <c r="A15152" s="9">
        <v>607</v>
      </c>
      <c r="B15152" s="2">
        <f ca="1">NORMINV(RAND(),SIMULATION!D7,SIMULATION!D8)</f>
        <v>54.144510423056104</v>
      </c>
      <c r="C15152" s="2">
        <v>2</v>
      </c>
      <c r="D15152" s="2">
        <f ca="1">SIMULATION!$D$11*(1+(SIMULATION!$D$12*LN(1+$C15152)))*(1+(SIMULATION!$D$13*(($B15152/63.5)-1)))</f>
        <v>9.5433063737482655</v>
      </c>
      <c r="E15152" s="2">
        <v>-0.32587157861380905</v>
      </c>
      <c r="F15152" s="2">
        <f ca="1">D15152*(1+E15152)</f>
        <v>6.4334140605396923</v>
      </c>
      <c r="G15152" s="2">
        <v>-0.15812618414077168</v>
      </c>
      <c r="H15152" s="9">
        <f>SIMULATION!$D$15*EXP($G$15152)</f>
        <v>188.46867920938226</v>
      </c>
      <c r="I15152" s="2">
        <f ca="1">$F15152/$H15152</f>
        <v>3.4135189398724383E-2</v>
      </c>
      <c r="J15152">
        <v>0</v>
      </c>
      <c r="K15152">
        <f ca="1">SIMULATION!$D$3*SIMULATION!$D$17/$H15152/(SIMULATION!$D$17-$I15152)*(((EXP(-$I15152*$J15152))/(1-EXP(-SIMULATION!$D$4*$I15152)))-(EXP(-SIMULATION!$D$17*$J15152)/(1-EXP(-SIMULATION!$D$4*SIMULATION!$D$17))))</f>
        <v>2.4910576553215651</v>
      </c>
      <c r="L15152">
        <v>0.36315724166369789</v>
      </c>
      <c r="M15152">
        <f t="shared" ca="1" si="236"/>
        <v>3.3957032822533835</v>
      </c>
    </row>
    <row r="15153" spans="1:13" x14ac:dyDescent="0.25">
      <c r="A15153" s="9"/>
      <c r="H15153" s="9"/>
      <c r="J15153">
        <v>1</v>
      </c>
      <c r="K15153">
        <f ca="1">SIMULATION!$D$3*SIMULATION!$D$17/$H15152/(SIMULATION!$D$17-$I15152)*(((EXP(-$I15152*$J15153))/(1-EXP(-SIMULATION!$D$4*$I15152)))-(EXP(-SIMULATION!$D$17*$J15153)/(1-EXP(-SIMULATION!$D$4*SIMULATION!$D$17))))</f>
        <v>3.4366628746200907</v>
      </c>
      <c r="L15153">
        <v>0.38472254276707857</v>
      </c>
      <c r="M15153">
        <f t="shared" ca="1" si="236"/>
        <v>4.7588245543771501</v>
      </c>
    </row>
    <row r="15154" spans="1:13" x14ac:dyDescent="0.25">
      <c r="A15154" s="9"/>
      <c r="H15154" s="9"/>
      <c r="J15154">
        <v>2</v>
      </c>
      <c r="K15154">
        <f ca="1">SIMULATION!$D$3*SIMULATION!$D$17/$H15152/(SIMULATION!$D$17-$I15152)*(((EXP(-$I15152*$J15154))/(1-EXP(-SIMULATION!$D$4*$I15152)))-(EXP(-SIMULATION!$D$17*$J15154)/(1-EXP(-SIMULATION!$D$4*SIMULATION!$D$17))))</f>
        <v>3.9808696426099548</v>
      </c>
      <c r="L15154">
        <v>-2.6378070454238959E-2</v>
      </c>
      <c r="M15154">
        <f t="shared" ca="1" si="236"/>
        <v>3.8758619827080483</v>
      </c>
    </row>
    <row r="15155" spans="1:13" x14ac:dyDescent="0.25">
      <c r="A15155" s="9"/>
      <c r="H15155" s="9"/>
      <c r="J15155">
        <v>3</v>
      </c>
      <c r="K15155">
        <f ca="1">SIMULATION!$D$3*SIMULATION!$D$17/$H15152/(SIMULATION!$D$17-$I15152)*(((EXP(-$I15152*$J15155))/(1-EXP(-SIMULATION!$D$4*$I15152)))-(EXP(-SIMULATION!$D$17*$J15155)/(1-EXP(-SIMULATION!$D$4*SIMULATION!$D$17))))</f>
        <v>4.2699231525657613</v>
      </c>
      <c r="L15155">
        <v>1.953224648076576E-2</v>
      </c>
      <c r="M15155">
        <f t="shared" ca="1" si="236"/>
        <v>4.3533243440356042</v>
      </c>
    </row>
    <row r="15156" spans="1:13" x14ac:dyDescent="0.25">
      <c r="A15156" s="9"/>
      <c r="H15156" s="9"/>
      <c r="J15156">
        <v>4</v>
      </c>
      <c r="K15156">
        <f ca="1">SIMULATION!$D$3*SIMULATION!$D$17/$H15152/(SIMULATION!$D$17-$I15152)*(((EXP(-$I15152*$J15156))/(1-EXP(-SIMULATION!$D$4*$I15152)))-(EXP(-SIMULATION!$D$17*$J15156)/(1-EXP(-SIMULATION!$D$4*SIMULATION!$D$17))))</f>
        <v>4.397471319415275</v>
      </c>
      <c r="L15156">
        <v>0.40389945345669775</v>
      </c>
      <c r="M15156">
        <f t="shared" ca="1" si="236"/>
        <v>6.173607581918608</v>
      </c>
    </row>
    <row r="15157" spans="1:13" x14ac:dyDescent="0.25">
      <c r="A15157" s="9"/>
      <c r="H15157" s="9"/>
      <c r="J15157">
        <v>5</v>
      </c>
      <c r="K15157">
        <f ca="1">SIMULATION!$D$3*SIMULATION!$D$17/$H15152/(SIMULATION!$D$17-$I15152)*(((EXP(-$I15152*$J15157))/(1-EXP(-SIMULATION!$D$4*$I15152)))-(EXP(-SIMULATION!$D$17*$J15157)/(1-EXP(-SIMULATION!$D$4*SIMULATION!$D$17))))</f>
        <v>4.4234587794814235</v>
      </c>
      <c r="L15157">
        <v>0.30564742041512766</v>
      </c>
      <c r="M15157">
        <f t="shared" ca="1" si="236"/>
        <v>5.7754775447425697</v>
      </c>
    </row>
    <row r="15158" spans="1:13" x14ac:dyDescent="0.25">
      <c r="A15158" s="9"/>
      <c r="H15158" s="9"/>
      <c r="J15158">
        <v>6</v>
      </c>
      <c r="K15158">
        <f ca="1">SIMULATION!$D$3*SIMULATION!$D$17/$H15152/(SIMULATION!$D$17-$I15152)*(((EXP(-$I15152*$J15158))/(1-EXP(-SIMULATION!$D$4*$I15152)))-(EXP(-SIMULATION!$D$17*$J15158)/(1-EXP(-SIMULATION!$D$4*SIMULATION!$D$17))))</f>
        <v>4.3862345458540952</v>
      </c>
      <c r="L15158">
        <v>0.2566855801204892</v>
      </c>
      <c r="M15158">
        <f t="shared" ca="1" si="236"/>
        <v>5.5121177048011845</v>
      </c>
    </row>
    <row r="15159" spans="1:13" x14ac:dyDescent="0.25">
      <c r="A15159" s="9"/>
      <c r="H15159" s="9"/>
      <c r="J15159">
        <v>7</v>
      </c>
      <c r="K15159">
        <f ca="1">SIMULATION!$D$3*SIMULATION!$D$17/$H15152/(SIMULATION!$D$17-$I15152)*(((EXP(-$I15152*$J15159))/(1-EXP(-SIMULATION!$D$4*$I15152)))-(EXP(-SIMULATION!$D$17*$J15159)/(1-EXP(-SIMULATION!$D$4*SIMULATION!$D$17))))</f>
        <v>4.3103108121728226</v>
      </c>
      <c r="L15159">
        <v>-0.39614950493516748</v>
      </c>
      <c r="M15159">
        <f t="shared" ca="1" si="236"/>
        <v>2.6027833178138589</v>
      </c>
    </row>
    <row r="15160" spans="1:13" x14ac:dyDescent="0.25">
      <c r="A15160" s="9"/>
      <c r="H15160" s="9"/>
      <c r="J15160">
        <v>8</v>
      </c>
      <c r="K15160">
        <f ca="1">SIMULATION!$D$3*SIMULATION!$D$17/$H15152/(SIMULATION!$D$17-$I15152)*(((EXP(-$I15152*$J15160))/(1-EXP(-SIMULATION!$D$4*$I15152)))-(EXP(-SIMULATION!$D$17*$J15160)/(1-EXP(-SIMULATION!$D$4*SIMULATION!$D$17))))</f>
        <v>4.2113349092789329</v>
      </c>
      <c r="L15160">
        <v>9.5472818363940518E-2</v>
      </c>
      <c r="M15160">
        <f t="shared" ca="1" si="236"/>
        <v>4.6134029221422432</v>
      </c>
    </row>
    <row r="15161" spans="1:13" x14ac:dyDescent="0.25">
      <c r="A15161" s="9"/>
      <c r="H15161" s="9"/>
      <c r="J15161">
        <v>9</v>
      </c>
      <c r="K15161">
        <f ca="1">SIMULATION!$D$3*SIMULATION!$D$17/$H15152/(SIMULATION!$D$17-$I15152)*(((EXP(-$I15152*$J15161))/(1-EXP(-SIMULATION!$D$4*$I15152)))-(EXP(-SIMULATION!$D$17*$J15161)/(1-EXP(-SIMULATION!$D$4*SIMULATION!$D$17))))</f>
        <v>4.099275385028168</v>
      </c>
      <c r="L15161">
        <v>0.45879017449225112</v>
      </c>
      <c r="M15161">
        <f t="shared" ca="1" si="236"/>
        <v>5.9799826542170313</v>
      </c>
    </row>
    <row r="15162" spans="1:13" x14ac:dyDescent="0.25">
      <c r="A15162" s="9"/>
      <c r="H15162" s="9"/>
      <c r="J15162">
        <v>10</v>
      </c>
      <c r="K15162">
        <f ca="1">SIMULATION!$D$3*SIMULATION!$D$17/$H15152/(SIMULATION!$D$17-$I15152)*(((EXP(-$I15152*$J15162))/(1-EXP(-SIMULATION!$D$4*$I15152)))-(EXP(-SIMULATION!$D$17*$J15162)/(1-EXP(-SIMULATION!$D$4*SIMULATION!$D$17))))</f>
        <v>3.9804636532435307</v>
      </c>
      <c r="L15162">
        <v>-0.23370865067963623</v>
      </c>
      <c r="M15162">
        <f t="shared" ca="1" si="236"/>
        <v>3.0501948637646499</v>
      </c>
    </row>
    <row r="15163" spans="1:13" x14ac:dyDescent="0.25">
      <c r="A15163" s="9"/>
      <c r="H15163" s="9"/>
      <c r="J15163">
        <v>11</v>
      </c>
      <c r="K15163">
        <f ca="1">SIMULATION!$D$3*SIMULATION!$D$17/$H15152/(SIMULATION!$D$17-$I15152)*(((EXP(-$I15152*$J15163))/(1-EXP(-SIMULATION!$D$4*$I15152)))-(EXP(-SIMULATION!$D$17*$J15163)/(1-EXP(-SIMULATION!$D$4*SIMULATION!$D$17))))</f>
        <v>3.8589022658842138</v>
      </c>
      <c r="L15163">
        <v>-0.13660006019482374</v>
      </c>
      <c r="M15163">
        <f t="shared" ca="1" si="236"/>
        <v>3.3317759840784884</v>
      </c>
    </row>
    <row r="15164" spans="1:13" x14ac:dyDescent="0.25">
      <c r="A15164" s="9"/>
      <c r="H15164" s="9"/>
      <c r="J15164">
        <v>12</v>
      </c>
      <c r="K15164">
        <f ca="1">SIMULATION!$D$3*SIMULATION!$D$17/$H15152/(SIMULATION!$D$17-$I15152)*(((EXP(-$I15152*$J15164))/(1-EXP(-SIMULATION!$D$4*$I15152)))-(EXP(-SIMULATION!$D$17*$J15164)/(1-EXP(-SIMULATION!$D$4*SIMULATION!$D$17))))</f>
        <v>3.7371032217842979</v>
      </c>
      <c r="L15164">
        <v>-0.33635207422228497</v>
      </c>
      <c r="M15164">
        <f t="shared" ca="1" si="236"/>
        <v>2.4801208015543654</v>
      </c>
    </row>
    <row r="15165" spans="1:13" x14ac:dyDescent="0.25">
      <c r="A15165" s="9"/>
      <c r="H15165" s="9"/>
      <c r="J15165">
        <v>13</v>
      </c>
      <c r="K15165">
        <f ca="1">SIMULATION!$D$3*SIMULATION!$D$17/$H15152/(SIMULATION!$D$17-$I15152)*(((EXP(-$I15152*$J15165))/(1-EXP(-SIMULATION!$D$4*$I15152)))-(EXP(-SIMULATION!$D$17*$J15165)/(1-EXP(-SIMULATION!$D$4*SIMULATION!$D$17))))</f>
        <v>3.6166251135584804</v>
      </c>
      <c r="L15165">
        <v>-0.19869419165340751</v>
      </c>
      <c r="M15165">
        <f t="shared" ca="1" si="236"/>
        <v>2.8980227101065648</v>
      </c>
    </row>
    <row r="15166" spans="1:13" x14ac:dyDescent="0.25">
      <c r="A15166" s="9"/>
      <c r="H15166" s="9"/>
      <c r="J15166">
        <v>14</v>
      </c>
      <c r="K15166">
        <f ca="1">SIMULATION!$D$3*SIMULATION!$D$17/$H15152/(SIMULATION!$D$17-$I15152)*(((EXP(-$I15152*$J15166))/(1-EXP(-SIMULATION!$D$4*$I15152)))-(EXP(-SIMULATION!$D$17*$J15166)/(1-EXP(-SIMULATION!$D$4*SIMULATION!$D$17))))</f>
        <v>3.4984172847643062</v>
      </c>
      <c r="L15166">
        <v>-2.2550509363654013E-2</v>
      </c>
      <c r="M15166">
        <f t="shared" ca="1" si="236"/>
        <v>3.4195261930262597</v>
      </c>
    </row>
    <row r="15167" spans="1:13" x14ac:dyDescent="0.25">
      <c r="A15167" s="9"/>
      <c r="H15167" s="9"/>
      <c r="J15167">
        <v>15</v>
      </c>
      <c r="K15167">
        <f ca="1">SIMULATION!$D$3*SIMULATION!$D$17/$H15152/(SIMULATION!$D$17-$I15152)*(((EXP(-$I15152*$J15167))/(1-EXP(-SIMULATION!$D$4*$I15152)))-(EXP(-SIMULATION!$D$17*$J15167)/(1-EXP(-SIMULATION!$D$4*SIMULATION!$D$17))))</f>
        <v>3.3830403165523659</v>
      </c>
      <c r="L15167">
        <v>-7.3909738711890716E-2</v>
      </c>
      <c r="M15167">
        <f t="shared" ca="1" si="236"/>
        <v>3.1330006907041885</v>
      </c>
    </row>
    <row r="15168" spans="1:13" x14ac:dyDescent="0.25">
      <c r="A15168" s="9"/>
      <c r="H15168" s="9"/>
      <c r="J15168">
        <v>16</v>
      </c>
      <c r="K15168">
        <f ca="1">SIMULATION!$D$3*SIMULATION!$D$17/$H15152/(SIMULATION!$D$17-$I15152)*(((EXP(-$I15152*$J15168))/(1-EXP(-SIMULATION!$D$4*$I15152)))-(EXP(-SIMULATION!$D$17*$J15168)/(1-EXP(-SIMULATION!$D$4*SIMULATION!$D$17))))</f>
        <v>3.2708072651836337</v>
      </c>
      <c r="L15168">
        <v>-4.6559732857546811E-2</v>
      </c>
      <c r="M15168">
        <f t="shared" ca="1" si="236"/>
        <v>3.1185193526881605</v>
      </c>
    </row>
    <row r="15169" spans="1:13" x14ac:dyDescent="0.25">
      <c r="A15169" s="9"/>
      <c r="H15169" s="9"/>
      <c r="J15169">
        <v>17</v>
      </c>
      <c r="K15169">
        <f ca="1">SIMULATION!$D$3*SIMULATION!$D$17/$H15152/(SIMULATION!$D$17-$I15152)*(((EXP(-$I15152*$J15169))/(1-EXP(-SIMULATION!$D$4*$I15152)))-(EXP(-SIMULATION!$D$17*$J15169)/(1-EXP(-SIMULATION!$D$4*SIMULATION!$D$17))))</f>
        <v>3.1618741166472168</v>
      </c>
      <c r="L15169">
        <v>0.22862741649000937</v>
      </c>
      <c r="M15169">
        <f t="shared" ca="1" si="236"/>
        <v>3.8847652272029003</v>
      </c>
    </row>
    <row r="15170" spans="1:13" x14ac:dyDescent="0.25">
      <c r="A15170" s="9"/>
      <c r="H15170" s="9"/>
      <c r="J15170">
        <v>18</v>
      </c>
      <c r="K15170">
        <f ca="1">SIMULATION!$D$3*SIMULATION!$D$17/$H15152/(SIMULATION!$D$17-$I15152)*(((EXP(-$I15152*$J15170))/(1-EXP(-SIMULATION!$D$4*$I15152)))-(EXP(-SIMULATION!$D$17*$J15170)/(1-EXP(-SIMULATION!$D$4*SIMULATION!$D$17))))</f>
        <v>3.0562977001691167</v>
      </c>
      <c r="L15170">
        <v>-3.1901983762293327E-2</v>
      </c>
      <c r="M15170">
        <f t="shared" ca="1" si="236"/>
        <v>2.9587957405655869</v>
      </c>
    </row>
    <row r="15171" spans="1:13" x14ac:dyDescent="0.25">
      <c r="A15171" s="9"/>
      <c r="H15171" s="9"/>
      <c r="J15171">
        <v>19</v>
      </c>
      <c r="K15171">
        <f ca="1">SIMULATION!$D$3*SIMULATION!$D$17/$H15152/(SIMULATION!$D$17-$I15152)*(((EXP(-$I15152*$J15171))/(1-EXP(-SIMULATION!$D$4*$I15152)))-(EXP(-SIMULATION!$D$17*$J15171)/(1-EXP(-SIMULATION!$D$4*SIMULATION!$D$17))))</f>
        <v>2.9540727503336712</v>
      </c>
      <c r="L15171">
        <v>0.12441106281077451</v>
      </c>
      <c r="M15171">
        <f t="shared" ref="M15171:M15234" ca="1" si="237">$K15171*(1+$L15171)</f>
        <v>3.3215920808230308</v>
      </c>
    </row>
    <row r="15172" spans="1:13" x14ac:dyDescent="0.25">
      <c r="A15172" s="9"/>
      <c r="H15172" s="9"/>
      <c r="J15172">
        <v>20</v>
      </c>
      <c r="K15172">
        <f ca="1">SIMULATION!$D$3*SIMULATION!$D$17/$H15152/(SIMULATION!$D$17-$I15152)*(((EXP(-$I15152*$J15172))/(1-EXP(-SIMULATION!$D$4*$I15152)))-(EXP(-SIMULATION!$D$17*$J15172)/(1-EXP(-SIMULATION!$D$4*SIMULATION!$D$17))))</f>
        <v>2.8551556088165251</v>
      </c>
      <c r="L15172">
        <v>-0.31745473970579974</v>
      </c>
      <c r="M15172">
        <f t="shared" ca="1" si="237"/>
        <v>1.9487729282001209</v>
      </c>
    </row>
    <row r="15173" spans="1:13" x14ac:dyDescent="0.25">
      <c r="A15173" s="9"/>
      <c r="H15173" s="9"/>
      <c r="J15173">
        <v>21</v>
      </c>
      <c r="K15173">
        <f ca="1">SIMULATION!$D$3*SIMULATION!$D$17/$H15152/(SIMULATION!$D$17-$I15152)*(((EXP(-$I15152*$J15173))/(1-EXP(-SIMULATION!$D$4*$I15152)))-(EXP(-SIMULATION!$D$17*$J15173)/(1-EXP(-SIMULATION!$D$4*SIMULATION!$D$17))))</f>
        <v>2.7594793660864498</v>
      </c>
      <c r="L15173">
        <v>-8.6385789620462713E-2</v>
      </c>
      <c r="M15173">
        <f t="shared" ca="1" si="237"/>
        <v>2.521099562105698</v>
      </c>
    </row>
    <row r="15174" spans="1:13" x14ac:dyDescent="0.25">
      <c r="A15174" s="9"/>
      <c r="H15174" s="9"/>
      <c r="J15174">
        <v>22</v>
      </c>
      <c r="K15174">
        <f ca="1">SIMULATION!$D$3*SIMULATION!$D$17/$H15152/(SIMULATION!$D$17-$I15152)*(((EXP(-$I15152*$J15174))/(1-EXP(-SIMULATION!$D$4*$I15152)))-(EXP(-SIMULATION!$D$17*$J15174)/(1-EXP(-SIMULATION!$D$4*SIMULATION!$D$17))))</f>
        <v>2.6669635192067709</v>
      </c>
      <c r="L15174">
        <v>0.74175073862497298</v>
      </c>
      <c r="M15174">
        <f t="shared" ca="1" si="237"/>
        <v>4.6451856794642499</v>
      </c>
    </row>
    <row r="15175" spans="1:13" x14ac:dyDescent="0.25">
      <c r="A15175" s="9"/>
      <c r="H15175" s="9"/>
      <c r="J15175">
        <v>23</v>
      </c>
      <c r="K15175">
        <f ca="1">SIMULATION!$D$3*SIMULATION!$D$17/$H15152/(SIMULATION!$D$17-$I15152)*(((EXP(-$I15152*$J15175))/(1-EXP(-SIMULATION!$D$4*$I15152)))-(EXP(-SIMULATION!$D$17*$J15175)/(1-EXP(-SIMULATION!$D$4*SIMULATION!$D$17))))</f>
        <v>2.5775201169428725</v>
      </c>
      <c r="L15175">
        <v>-3.7240516328553387E-2</v>
      </c>
      <c r="M15175">
        <f t="shared" ca="1" si="237"/>
        <v>2.4815319369406867</v>
      </c>
    </row>
    <row r="15176" spans="1:13" x14ac:dyDescent="0.25">
      <c r="A15176" s="9"/>
      <c r="H15176" s="9"/>
      <c r="J15176">
        <v>24</v>
      </c>
      <c r="K15176">
        <f ca="1">SIMULATION!$D$3*SIMULATION!$D$17/$H15152/(SIMULATION!$D$17-$I15152)*(((EXP(-$I15152*$J15176))/(1-EXP(-SIMULATION!$D$4*$I15152)))-(EXP(-SIMULATION!$D$17*$J15176)/(1-EXP(-SIMULATION!$D$4*SIMULATION!$D$17))))</f>
        <v>2.4910576553215651</v>
      </c>
      <c r="L15176">
        <v>0.29704442569323408</v>
      </c>
      <c r="M15176">
        <f t="shared" ca="1" si="237"/>
        <v>3.2310124459152938</v>
      </c>
    </row>
    <row r="15177" spans="1:13" x14ac:dyDescent="0.25">
      <c r="A15177" s="9">
        <v>608</v>
      </c>
      <c r="B15177" s="2">
        <f ca="1">NORMINV(RAND(),SIMULATION!D7,SIMULATION!D8)</f>
        <v>45.513463892114672</v>
      </c>
      <c r="C15177" s="2">
        <v>2</v>
      </c>
      <c r="D15177" s="2">
        <f ca="1">SIMULATION!$D$11*(1+(SIMULATION!$D$12*LN(1+$C15177)))*(1+(SIMULATION!$D$13*(($B15177/63.5)-1)))</f>
        <v>8.9023498644852079</v>
      </c>
      <c r="E15177" s="2">
        <v>0.15424467286575866</v>
      </c>
      <c r="F15177" s="2">
        <f ca="1">D15177*(1+E15177)</f>
        <v>10.275489907069261</v>
      </c>
      <c r="G15177" s="2">
        <v>-9.9329157764295531E-3</v>
      </c>
      <c r="H15177" s="9">
        <f>SIMULATION!$D$15*EXP($G$15177)</f>
        <v>218.57410348134323</v>
      </c>
      <c r="I15177" s="2">
        <f ca="1">$F15177/$H15177</f>
        <v>4.701146999304217E-2</v>
      </c>
      <c r="J15177">
        <v>0</v>
      </c>
      <c r="K15177">
        <f ca="1">SIMULATION!$D$3*SIMULATION!$D$17/$H15177/(SIMULATION!$D$17-$I15177)*(((EXP(-$I15177*$J15177))/(1-EXP(-SIMULATION!$D$4*$I15177)))-(EXP(-SIMULATION!$D$17*$J15177)/(1-EXP(-SIMULATION!$D$4*SIMULATION!$D$17))))</f>
        <v>1.3459203962799016</v>
      </c>
      <c r="L15177">
        <v>-0.1693812972784218</v>
      </c>
      <c r="M15177">
        <f t="shared" ca="1" si="237"/>
        <v>1.1179466535245244</v>
      </c>
    </row>
    <row r="15178" spans="1:13" x14ac:dyDescent="0.25">
      <c r="A15178" s="9"/>
      <c r="H15178" s="9"/>
      <c r="J15178">
        <v>1</v>
      </c>
      <c r="K15178">
        <f ca="1">SIMULATION!$D$3*SIMULATION!$D$17/$H15177/(SIMULATION!$D$17-$I15177)*(((EXP(-$I15177*$J15178))/(1-EXP(-SIMULATION!$D$4*$I15177)))-(EXP(-SIMULATION!$D$17*$J15178)/(1-EXP(-SIMULATION!$D$4*SIMULATION!$D$17))))</f>
        <v>2.1654794648085849</v>
      </c>
      <c r="L15178">
        <v>-0.16192213298607089</v>
      </c>
      <c r="M15178">
        <f t="shared" ca="1" si="237"/>
        <v>1.8148404109292435</v>
      </c>
    </row>
    <row r="15179" spans="1:13" x14ac:dyDescent="0.25">
      <c r="A15179" s="9"/>
      <c r="H15179" s="9"/>
      <c r="J15179">
        <v>2</v>
      </c>
      <c r="K15179">
        <f ca="1">SIMULATION!$D$3*SIMULATION!$D$17/$H15177/(SIMULATION!$D$17-$I15177)*(((EXP(-$I15177*$J15179))/(1-EXP(-SIMULATION!$D$4*$I15177)))-(EXP(-SIMULATION!$D$17*$J15179)/(1-EXP(-SIMULATION!$D$4*SIMULATION!$D$17))))</f>
        <v>2.6308353039768035</v>
      </c>
      <c r="L15179">
        <v>0.52974037900477811</v>
      </c>
      <c r="M15179">
        <f t="shared" ca="1" si="237"/>
        <v>4.024494995004626</v>
      </c>
    </row>
    <row r="15180" spans="1:13" x14ac:dyDescent="0.25">
      <c r="A15180" s="9"/>
      <c r="H15180" s="9"/>
      <c r="J15180">
        <v>3</v>
      </c>
      <c r="K15180">
        <f ca="1">SIMULATION!$D$3*SIMULATION!$D$17/$H15177/(SIMULATION!$D$17-$I15177)*(((EXP(-$I15177*$J15180))/(1-EXP(-SIMULATION!$D$4*$I15177)))-(EXP(-SIMULATION!$D$17*$J15180)/(1-EXP(-SIMULATION!$D$4*SIMULATION!$D$17))))</f>
        <v>2.8719570656374152</v>
      </c>
      <c r="L15180">
        <v>-6.0503457988162389E-2</v>
      </c>
      <c r="M15180">
        <f t="shared" ca="1" si="237"/>
        <v>2.6981937319728155</v>
      </c>
    </row>
    <row r="15181" spans="1:13" x14ac:dyDescent="0.25">
      <c r="A15181" s="9"/>
      <c r="H15181" s="9"/>
      <c r="J15181">
        <v>4</v>
      </c>
      <c r="K15181">
        <f ca="1">SIMULATION!$D$3*SIMULATION!$D$17/$H15177/(SIMULATION!$D$17-$I15177)*(((EXP(-$I15177*$J15181))/(1-EXP(-SIMULATION!$D$4*$I15177)))-(EXP(-SIMULATION!$D$17*$J15181)/(1-EXP(-SIMULATION!$D$4*SIMULATION!$D$17))))</f>
        <v>2.9720059418019131</v>
      </c>
      <c r="L15181">
        <v>-2.813218540264914E-2</v>
      </c>
      <c r="M15181">
        <f t="shared" ca="1" si="237"/>
        <v>2.8883969196293666</v>
      </c>
    </row>
    <row r="15182" spans="1:13" x14ac:dyDescent="0.25">
      <c r="A15182" s="9"/>
      <c r="H15182" s="9"/>
      <c r="J15182">
        <v>5</v>
      </c>
      <c r="K15182">
        <f ca="1">SIMULATION!$D$3*SIMULATION!$D$17/$H15177/(SIMULATION!$D$17-$I15177)*(((EXP(-$I15177*$J15182))/(1-EXP(-SIMULATION!$D$4*$I15177)))-(EXP(-SIMULATION!$D$17*$J15182)/(1-EXP(-SIMULATION!$D$4*SIMULATION!$D$17))))</f>
        <v>2.9841532428547355</v>
      </c>
      <c r="L15182">
        <v>-6.5529387568328504E-2</v>
      </c>
      <c r="M15182">
        <f t="shared" ca="1" si="237"/>
        <v>2.7886035084404233</v>
      </c>
    </row>
    <row r="15183" spans="1:13" x14ac:dyDescent="0.25">
      <c r="A15183" s="9"/>
      <c r="H15183" s="9"/>
      <c r="J15183">
        <v>6</v>
      </c>
      <c r="K15183">
        <f ca="1">SIMULATION!$D$3*SIMULATION!$D$17/$H15177/(SIMULATION!$D$17-$I15177)*(((EXP(-$I15177*$J15183))/(1-EXP(-SIMULATION!$D$4*$I15177)))-(EXP(-SIMULATION!$D$17*$J15183)/(1-EXP(-SIMULATION!$D$4*SIMULATION!$D$17))))</f>
        <v>2.9423575642061488</v>
      </c>
      <c r="L15183">
        <v>0.18355042421094625</v>
      </c>
      <c r="M15183">
        <f t="shared" ca="1" si="237"/>
        <v>3.4824285432964741</v>
      </c>
    </row>
    <row r="15184" spans="1:13" x14ac:dyDescent="0.25">
      <c r="A15184" s="9"/>
      <c r="H15184" s="9"/>
      <c r="J15184">
        <v>7</v>
      </c>
      <c r="K15184">
        <f ca="1">SIMULATION!$D$3*SIMULATION!$D$17/$H15177/(SIMULATION!$D$17-$I15177)*(((EXP(-$I15177*$J15184))/(1-EXP(-SIMULATION!$D$4*$I15177)))-(EXP(-SIMULATION!$D$17*$J15184)/(1-EXP(-SIMULATION!$D$4*SIMULATION!$D$17))))</f>
        <v>2.8682708023894272</v>
      </c>
      <c r="L15184">
        <v>0.30634582543724109</v>
      </c>
      <c r="M15184">
        <f t="shared" ca="1" si="237"/>
        <v>3.7469535889249541</v>
      </c>
    </row>
    <row r="15185" spans="1:13" x14ac:dyDescent="0.25">
      <c r="A15185" s="9"/>
      <c r="H15185" s="9"/>
      <c r="J15185">
        <v>8</v>
      </c>
      <c r="K15185">
        <f ca="1">SIMULATION!$D$3*SIMULATION!$D$17/$H15177/(SIMULATION!$D$17-$I15177)*(((EXP(-$I15177*$J15185))/(1-EXP(-SIMULATION!$D$4*$I15177)))-(EXP(-SIMULATION!$D$17*$J15185)/(1-EXP(-SIMULATION!$D$4*SIMULATION!$D$17))))</f>
        <v>2.7756634555667246</v>
      </c>
      <c r="L15185">
        <v>-0.59610437037827924</v>
      </c>
      <c r="M15185">
        <f t="shared" ca="1" si="237"/>
        <v>1.1210783390041235</v>
      </c>
    </row>
    <row r="15186" spans="1:13" x14ac:dyDescent="0.25">
      <c r="A15186" s="9"/>
      <c r="H15186" s="9"/>
      <c r="J15186">
        <v>9</v>
      </c>
      <c r="K15186">
        <f ca="1">SIMULATION!$D$3*SIMULATION!$D$17/$H15177/(SIMULATION!$D$17-$I15177)*(((EXP(-$I15177*$J15186))/(1-EXP(-SIMULATION!$D$4*$I15177)))-(EXP(-SIMULATION!$D$17*$J15186)/(1-EXP(-SIMULATION!$D$4*SIMULATION!$D$17))))</f>
        <v>2.6732602323875163</v>
      </c>
      <c r="L15186">
        <v>-0.19769348090387398</v>
      </c>
      <c r="M15186">
        <f t="shared" ca="1" si="237"/>
        <v>2.1447741116849293</v>
      </c>
    </row>
    <row r="15187" spans="1:13" x14ac:dyDescent="0.25">
      <c r="A15187" s="9"/>
      <c r="H15187" s="9"/>
      <c r="J15187">
        <v>10</v>
      </c>
      <c r="K15187">
        <f ca="1">SIMULATION!$D$3*SIMULATION!$D$17/$H15177/(SIMULATION!$D$17-$I15177)*(((EXP(-$I15177*$J15187))/(1-EXP(-SIMULATION!$D$4*$I15177)))-(EXP(-SIMULATION!$D$17*$J15187)/(1-EXP(-SIMULATION!$D$4*SIMULATION!$D$17))))</f>
        <v>2.5665569584624928</v>
      </c>
      <c r="L15187">
        <v>-0.6325915072862055</v>
      </c>
      <c r="M15187">
        <f t="shared" ca="1" si="237"/>
        <v>0.94297482357280538</v>
      </c>
    </row>
    <row r="15188" spans="1:13" x14ac:dyDescent="0.25">
      <c r="A15188" s="9"/>
      <c r="H15188" s="9"/>
      <c r="J15188">
        <v>11</v>
      </c>
      <c r="K15188">
        <f ca="1">SIMULATION!$D$3*SIMULATION!$D$17/$H15177/(SIMULATION!$D$17-$I15177)*(((EXP(-$I15177*$J15188))/(1-EXP(-SIMULATION!$D$4*$I15177)))-(EXP(-SIMULATION!$D$17*$J15188)/(1-EXP(-SIMULATION!$D$4*SIMULATION!$D$17))))</f>
        <v>2.4589846837464271</v>
      </c>
      <c r="L15188">
        <v>-0.4262455303586275</v>
      </c>
      <c r="M15188">
        <f t="shared" ca="1" si="237"/>
        <v>1.4108534530791894</v>
      </c>
    </row>
    <row r="15189" spans="1:13" x14ac:dyDescent="0.25">
      <c r="A15189" s="9"/>
      <c r="H15189" s="9"/>
      <c r="J15189">
        <v>12</v>
      </c>
      <c r="K15189">
        <f ca="1">SIMULATION!$D$3*SIMULATION!$D$17/$H15177/(SIMULATION!$D$17-$I15177)*(((EXP(-$I15177*$J15189))/(1-EXP(-SIMULATION!$D$4*$I15177)))-(EXP(-SIMULATION!$D$17*$J15189)/(1-EXP(-SIMULATION!$D$4*SIMULATION!$D$17))))</f>
        <v>2.3526554700781412</v>
      </c>
      <c r="L15189">
        <v>0.16818537150055901</v>
      </c>
      <c r="M15189">
        <f t="shared" ca="1" si="237"/>
        <v>2.7483377043260555</v>
      </c>
    </row>
    <row r="15190" spans="1:13" x14ac:dyDescent="0.25">
      <c r="A15190" s="9"/>
      <c r="H15190" s="9"/>
      <c r="J15190">
        <v>13</v>
      </c>
      <c r="K15190">
        <f ca="1">SIMULATION!$D$3*SIMULATION!$D$17/$H15177/(SIMULATION!$D$17-$I15177)*(((EXP(-$I15177*$J15190))/(1-EXP(-SIMULATION!$D$4*$I15177)))-(EXP(-SIMULATION!$D$17*$J15190)/(1-EXP(-SIMULATION!$D$4*SIMULATION!$D$17))))</f>
        <v>2.248840118428252</v>
      </c>
      <c r="L15190">
        <v>-3.0214041469985704E-2</v>
      </c>
      <c r="M15190">
        <f t="shared" ca="1" si="237"/>
        <v>2.180893569830693</v>
      </c>
    </row>
    <row r="15191" spans="1:13" x14ac:dyDescent="0.25">
      <c r="A15191" s="9"/>
      <c r="H15191" s="9"/>
      <c r="J15191">
        <v>14</v>
      </c>
      <c r="K15191">
        <f ca="1">SIMULATION!$D$3*SIMULATION!$D$17/$H15177/(SIMULATION!$D$17-$I15177)*(((EXP(-$I15177*$J15191))/(1-EXP(-SIMULATION!$D$4*$I15177)))-(EXP(-SIMULATION!$D$17*$J15191)/(1-EXP(-SIMULATION!$D$4*SIMULATION!$D$17))))</f>
        <v>2.1482741253991819</v>
      </c>
      <c r="L15191">
        <v>1.1574053721355464E-2</v>
      </c>
      <c r="M15191">
        <f t="shared" ca="1" si="237"/>
        <v>2.1731383655347503</v>
      </c>
    </row>
    <row r="15192" spans="1:13" x14ac:dyDescent="0.25">
      <c r="A15192" s="9"/>
      <c r="H15192" s="9"/>
      <c r="J15192">
        <v>15</v>
      </c>
      <c r="K15192">
        <f ca="1">SIMULATION!$D$3*SIMULATION!$D$17/$H15177/(SIMULATION!$D$17-$I15177)*(((EXP(-$I15177*$J15192))/(1-EXP(-SIMULATION!$D$4*$I15177)))-(EXP(-SIMULATION!$D$17*$J15192)/(1-EXP(-SIMULATION!$D$4*SIMULATION!$D$17))))</f>
        <v>2.0513535732511325</v>
      </c>
      <c r="L15192">
        <v>-0.14657974919591993</v>
      </c>
      <c r="M15192">
        <f t="shared" ca="1" si="237"/>
        <v>1.7506666809718272</v>
      </c>
    </row>
    <row r="15193" spans="1:13" x14ac:dyDescent="0.25">
      <c r="A15193" s="9"/>
      <c r="H15193" s="9"/>
      <c r="J15193">
        <v>16</v>
      </c>
      <c r="K15193">
        <f ca="1">SIMULATION!$D$3*SIMULATION!$D$17/$H15177/(SIMULATION!$D$17-$I15177)*(((EXP(-$I15177*$J15193))/(1-EXP(-SIMULATION!$D$4*$I15177)))-(EXP(-SIMULATION!$D$17*$J15193)/(1-EXP(-SIMULATION!$D$4*SIMULATION!$D$17))))</f>
        <v>1.958260494665224</v>
      </c>
      <c r="L15193">
        <v>-0.67115967815959321</v>
      </c>
      <c r="M15193">
        <f t="shared" ca="1" si="237"/>
        <v>0.64395501131306643</v>
      </c>
    </row>
    <row r="15194" spans="1:13" x14ac:dyDescent="0.25">
      <c r="A15194" s="9"/>
      <c r="H15194" s="9"/>
      <c r="J15194">
        <v>17</v>
      </c>
      <c r="K15194">
        <f ca="1">SIMULATION!$D$3*SIMULATION!$D$17/$H15177/(SIMULATION!$D$17-$I15177)*(((EXP(-$I15177*$J15194))/(1-EXP(-SIMULATION!$D$4*$I15177)))-(EXP(-SIMULATION!$D$17*$J15194)/(1-EXP(-SIMULATION!$D$4*SIMULATION!$D$17))))</f>
        <v>1.8690430508441906</v>
      </c>
      <c r="L15194">
        <v>0.36769233898481568</v>
      </c>
      <c r="M15194">
        <f t="shared" ca="1" si="237"/>
        <v>2.5562758618724071</v>
      </c>
    </row>
    <row r="15195" spans="1:13" x14ac:dyDescent="0.25">
      <c r="A15195" s="9"/>
      <c r="H15195" s="9"/>
      <c r="J15195">
        <v>18</v>
      </c>
      <c r="K15195">
        <f ca="1">SIMULATION!$D$3*SIMULATION!$D$17/$H15177/(SIMULATION!$D$17-$I15177)*(((EXP(-$I15177*$J15195))/(1-EXP(-SIMULATION!$D$4*$I15177)))-(EXP(-SIMULATION!$D$17*$J15195)/(1-EXP(-SIMULATION!$D$4*SIMULATION!$D$17))))</f>
        <v>1.7836667601900937</v>
      </c>
      <c r="L15195">
        <v>3.2431936585014122E-2</v>
      </c>
      <c r="M15195">
        <f t="shared" ca="1" si="237"/>
        <v>1.8415145274453764</v>
      </c>
    </row>
    <row r="15196" spans="1:13" x14ac:dyDescent="0.25">
      <c r="A15196" s="9"/>
      <c r="H15196" s="9"/>
      <c r="J15196">
        <v>19</v>
      </c>
      <c r="K15196">
        <f ca="1">SIMULATION!$D$3*SIMULATION!$D$17/$H15177/(SIMULATION!$D$17-$I15177)*(((EXP(-$I15177*$J15196))/(1-EXP(-SIMULATION!$D$4*$I15177)))-(EXP(-SIMULATION!$D$17*$J15196)/(1-EXP(-SIMULATION!$D$4*SIMULATION!$D$17))))</f>
        <v>1.7020471824416508</v>
      </c>
      <c r="L15196">
        <v>-0.14985367279407105</v>
      </c>
      <c r="M15196">
        <f t="shared" ca="1" si="237"/>
        <v>1.4469891608839691</v>
      </c>
    </row>
    <row r="15197" spans="1:13" x14ac:dyDescent="0.25">
      <c r="A15197" s="9"/>
      <c r="H15197" s="9"/>
      <c r="J15197">
        <v>20</v>
      </c>
      <c r="K15197">
        <f ca="1">SIMULATION!$D$3*SIMULATION!$D$17/$H15177/(SIMULATION!$D$17-$I15177)*(((EXP(-$I15177*$J15197))/(1-EXP(-SIMULATION!$D$4*$I15177)))-(EXP(-SIMULATION!$D$17*$J15197)/(1-EXP(-SIMULATION!$D$4*SIMULATION!$D$17))))</f>
        <v>1.6240707256532194</v>
      </c>
      <c r="L15197">
        <v>-0.62931025778372529</v>
      </c>
      <c r="M15197">
        <f t="shared" ca="1" si="237"/>
        <v>0.60202635863339016</v>
      </c>
    </row>
    <row r="15198" spans="1:13" x14ac:dyDescent="0.25">
      <c r="A15198" s="9"/>
      <c r="H15198" s="9"/>
      <c r="J15198">
        <v>21</v>
      </c>
      <c r="K15198">
        <f ca="1">SIMULATION!$D$3*SIMULATION!$D$17/$H15177/(SIMULATION!$D$17-$I15177)*(((EXP(-$I15177*$J15198))/(1-EXP(-SIMULATION!$D$4*$I15177)))-(EXP(-SIMULATION!$D$17*$J15198)/(1-EXP(-SIMULATION!$D$4*SIMULATION!$D$17))))</f>
        <v>1.5496078483311007</v>
      </c>
      <c r="L15198">
        <v>-0.25933678290582862</v>
      </c>
      <c r="M15198">
        <f t="shared" ca="1" si="237"/>
        <v>1.1477375341792897</v>
      </c>
    </row>
    <row r="15199" spans="1:13" x14ac:dyDescent="0.25">
      <c r="A15199" s="9"/>
      <c r="H15199" s="9"/>
      <c r="J15199">
        <v>22</v>
      </c>
      <c r="K15199">
        <f ca="1">SIMULATION!$D$3*SIMULATION!$D$17/$H15177/(SIMULATION!$D$17-$I15177)*(((EXP(-$I15177*$J15199))/(1-EXP(-SIMULATION!$D$4*$I15177)))-(EXP(-SIMULATION!$D$17*$J15199)/(1-EXP(-SIMULATION!$D$4*SIMULATION!$D$17))))</f>
        <v>1.4785213942401032</v>
      </c>
      <c r="L15199">
        <v>-0.25553347948571642</v>
      </c>
      <c r="M15199">
        <f t="shared" ca="1" si="237"/>
        <v>1.1007096778758569</v>
      </c>
    </row>
    <row r="15200" spans="1:13" x14ac:dyDescent="0.25">
      <c r="A15200" s="9"/>
      <c r="H15200" s="9"/>
      <c r="J15200">
        <v>23</v>
      </c>
      <c r="K15200">
        <f ca="1">SIMULATION!$D$3*SIMULATION!$D$17/$H15177/(SIMULATION!$D$17-$I15177)*(((EXP(-$I15177*$J15200))/(1-EXP(-SIMULATION!$D$4*$I15177)))-(EXP(-SIMULATION!$D$17*$J15200)/(1-EXP(-SIMULATION!$D$4*SIMULATION!$D$17))))</f>
        <v>1.4106718138678329</v>
      </c>
      <c r="L15200">
        <v>-8.1351686316600086E-2</v>
      </c>
      <c r="M15200">
        <f t="shared" ca="1" si="237"/>
        <v>1.2959112829703878</v>
      </c>
    </row>
    <row r="15201" spans="1:13" x14ac:dyDescent="0.25">
      <c r="A15201" s="9"/>
      <c r="H15201" s="9"/>
      <c r="J15201">
        <v>24</v>
      </c>
      <c r="K15201">
        <f ca="1">SIMULATION!$D$3*SIMULATION!$D$17/$H15177/(SIMULATION!$D$17-$I15177)*(((EXP(-$I15177*$J15201))/(1-EXP(-SIMULATION!$D$4*$I15177)))-(EXP(-SIMULATION!$D$17*$J15201)/(1-EXP(-SIMULATION!$D$4*SIMULATION!$D$17))))</f>
        <v>1.3459203962799016</v>
      </c>
      <c r="L15201">
        <v>-0.46099453746563657</v>
      </c>
      <c r="M15201">
        <f t="shared" ca="1" si="237"/>
        <v>0.72545844573128204</v>
      </c>
    </row>
    <row r="15202" spans="1:13" x14ac:dyDescent="0.25">
      <c r="A15202" s="9">
        <v>609</v>
      </c>
      <c r="B15202" s="2">
        <f ca="1">NORMINV(RAND(),SIMULATION!D7,SIMULATION!D8)</f>
        <v>61.332722603718373</v>
      </c>
      <c r="C15202" s="2">
        <v>2</v>
      </c>
      <c r="D15202" s="2">
        <f ca="1">SIMULATION!$D$11*(1+(SIMULATION!$D$12*LN(1+$C15202)))*(1+(SIMULATION!$D$13*(($B15202/63.5)-1)))</f>
        <v>10.077115497664197</v>
      </c>
      <c r="E15202" s="2">
        <v>-9.673570365507797E-2</v>
      </c>
      <c r="F15202" s="2">
        <f ca="1">D15202*(1+E15202)</f>
        <v>9.1022986391841592</v>
      </c>
      <c r="G15202" s="2">
        <v>0.32846385682189877</v>
      </c>
      <c r="H15202" s="9">
        <f>SIMULATION!$D$15*EXP($G$15202)</f>
        <v>306.59322714799896</v>
      </c>
      <c r="I15202" s="2">
        <f ca="1">$F15202/$H15202</f>
        <v>2.9688518314171009E-2</v>
      </c>
      <c r="J15202">
        <v>0</v>
      </c>
      <c r="K15202">
        <f ca="1">SIMULATION!$D$3*SIMULATION!$D$17/$H15202/(SIMULATION!$D$17-$I15202)*(((EXP(-$I15202*$J15202))/(1-EXP(-SIMULATION!$D$4*$I15202)))-(EXP(-SIMULATION!$D$17*$J15202)/(1-EXP(-SIMULATION!$D$4*SIMULATION!$D$17))))</f>
        <v>1.8497154565630411</v>
      </c>
      <c r="L15202">
        <v>-7.5670726711231429E-2</v>
      </c>
      <c r="M15202">
        <f t="shared" ca="1" si="237"/>
        <v>1.7097461437559185</v>
      </c>
    </row>
    <row r="15203" spans="1:13" x14ac:dyDescent="0.25">
      <c r="A15203" s="9"/>
      <c r="H15203" s="9"/>
      <c r="J15203">
        <v>1</v>
      </c>
      <c r="K15203">
        <f ca="1">SIMULATION!$D$3*SIMULATION!$D$17/$H15202/(SIMULATION!$D$17-$I15202)*(((EXP(-$I15202*$J15203))/(1-EXP(-SIMULATION!$D$4*$I15202)))-(EXP(-SIMULATION!$D$17*$J15203)/(1-EXP(-SIMULATION!$D$4*SIMULATION!$D$17))))</f>
        <v>2.4297829491504084</v>
      </c>
      <c r="L15203">
        <v>0.22427547129751399</v>
      </c>
      <c r="M15203">
        <f t="shared" ca="1" si="237"/>
        <v>2.9747236652217794</v>
      </c>
    </row>
    <row r="15204" spans="1:13" x14ac:dyDescent="0.25">
      <c r="A15204" s="9"/>
      <c r="H15204" s="9"/>
      <c r="J15204">
        <v>2</v>
      </c>
      <c r="K15204">
        <f ca="1">SIMULATION!$D$3*SIMULATION!$D$17/$H15202/(SIMULATION!$D$17-$I15202)*(((EXP(-$I15202*$J15204))/(1-EXP(-SIMULATION!$D$4*$I15202)))-(EXP(-SIMULATION!$D$17*$J15204)/(1-EXP(-SIMULATION!$D$4*SIMULATION!$D$17))))</f>
        <v>2.7651017317156366</v>
      </c>
      <c r="L15204">
        <v>0.54401550974619917</v>
      </c>
      <c r="M15204">
        <f t="shared" ca="1" si="237"/>
        <v>4.2693599597950165</v>
      </c>
    </row>
    <row r="15205" spans="1:13" x14ac:dyDescent="0.25">
      <c r="A15205" s="9"/>
      <c r="H15205" s="9"/>
      <c r="J15205">
        <v>3</v>
      </c>
      <c r="K15205">
        <f ca="1">SIMULATION!$D$3*SIMULATION!$D$17/$H15202/(SIMULATION!$D$17-$I15202)*(((EXP(-$I15202*$J15205))/(1-EXP(-SIMULATION!$D$4*$I15202)))-(EXP(-SIMULATION!$D$17*$J15205)/(1-EXP(-SIMULATION!$D$4*SIMULATION!$D$17))))</f>
        <v>2.944644451936159</v>
      </c>
      <c r="L15205">
        <v>-0.22394709693967429</v>
      </c>
      <c r="M15205">
        <f t="shared" ca="1" si="237"/>
        <v>2.2851998754055378</v>
      </c>
    </row>
    <row r="15206" spans="1:13" x14ac:dyDescent="0.25">
      <c r="A15206" s="9"/>
      <c r="H15206" s="9"/>
      <c r="J15206">
        <v>4</v>
      </c>
      <c r="K15206">
        <f ca="1">SIMULATION!$D$3*SIMULATION!$D$17/$H15202/(SIMULATION!$D$17-$I15202)*(((EXP(-$I15202*$J15206))/(1-EXP(-SIMULATION!$D$4*$I15202)))-(EXP(-SIMULATION!$D$17*$J15206)/(1-EXP(-SIMULATION!$D$4*SIMULATION!$D$17))))</f>
        <v>3.025395793126656</v>
      </c>
      <c r="L15206">
        <v>-0.10734480191258683</v>
      </c>
      <c r="M15206">
        <f t="shared" ca="1" si="237"/>
        <v>2.7006352810063015</v>
      </c>
    </row>
    <row r="15207" spans="1:13" x14ac:dyDescent="0.25">
      <c r="A15207" s="9"/>
      <c r="H15207" s="9"/>
      <c r="J15207">
        <v>5</v>
      </c>
      <c r="K15207">
        <f ca="1">SIMULATION!$D$3*SIMULATION!$D$17/$H15202/(SIMULATION!$D$17-$I15202)*(((EXP(-$I15202*$J15207))/(1-EXP(-SIMULATION!$D$4*$I15202)))-(EXP(-SIMULATION!$D$17*$J15207)/(1-EXP(-SIMULATION!$D$4*SIMULATION!$D$17))))</f>
        <v>3.0438426856787419</v>
      </c>
      <c r="L15207">
        <v>0.2893862379449369</v>
      </c>
      <c r="M15207">
        <f t="shared" ca="1" si="237"/>
        <v>3.9246888693835267</v>
      </c>
    </row>
    <row r="15208" spans="1:13" x14ac:dyDescent="0.25">
      <c r="A15208" s="9"/>
      <c r="H15208" s="9"/>
      <c r="J15208">
        <v>6</v>
      </c>
      <c r="K15208">
        <f ca="1">SIMULATION!$D$3*SIMULATION!$D$17/$H15202/(SIMULATION!$D$17-$I15202)*(((EXP(-$I15202*$J15208))/(1-EXP(-SIMULATION!$D$4*$I15202)))-(EXP(-SIMULATION!$D$17*$J15208)/(1-EXP(-SIMULATION!$D$4*SIMULATION!$D$17))))</f>
        <v>3.0233374868342597</v>
      </c>
      <c r="L15208">
        <v>-0.18586463214030094</v>
      </c>
      <c r="M15208">
        <f t="shared" ca="1" si="237"/>
        <v>2.461405977007828</v>
      </c>
    </row>
    <row r="15209" spans="1:13" x14ac:dyDescent="0.25">
      <c r="A15209" s="9"/>
      <c r="H15209" s="9"/>
      <c r="J15209">
        <v>7</v>
      </c>
      <c r="K15209">
        <f ca="1">SIMULATION!$D$3*SIMULATION!$D$17/$H15202/(SIMULATION!$D$17-$I15202)*(((EXP(-$I15202*$J15209))/(1-EXP(-SIMULATION!$D$4*$I15202)))-(EXP(-SIMULATION!$D$17*$J15209)/(1-EXP(-SIMULATION!$D$4*SIMULATION!$D$17))))</f>
        <v>2.9788164591584616</v>
      </c>
      <c r="L15209">
        <v>-0.17401241845447846</v>
      </c>
      <c r="M15209">
        <f t="shared" ca="1" si="237"/>
        <v>2.4604654029682917</v>
      </c>
    </row>
    <row r="15210" spans="1:13" x14ac:dyDescent="0.25">
      <c r="A15210" s="9"/>
      <c r="H15210" s="9"/>
      <c r="J15210">
        <v>8</v>
      </c>
      <c r="K15210">
        <f ca="1">SIMULATION!$D$3*SIMULATION!$D$17/$H15202/(SIMULATION!$D$17-$I15202)*(((EXP(-$I15202*$J15210))/(1-EXP(-SIMULATION!$D$4*$I15202)))-(EXP(-SIMULATION!$D$17*$J15210)/(1-EXP(-SIMULATION!$D$4*SIMULATION!$D$17))))</f>
        <v>2.9198234609741278</v>
      </c>
      <c r="L15210">
        <v>0.2288860522906529</v>
      </c>
      <c r="M15210">
        <f t="shared" ca="1" si="237"/>
        <v>3.5881303263421271</v>
      </c>
    </row>
    <row r="15211" spans="1:13" x14ac:dyDescent="0.25">
      <c r="A15211" s="9"/>
      <c r="H15211" s="9"/>
      <c r="J15211">
        <v>9</v>
      </c>
      <c r="K15211">
        <f ca="1">SIMULATION!$D$3*SIMULATION!$D$17/$H15202/(SIMULATION!$D$17-$I15202)*(((EXP(-$I15202*$J15211))/(1-EXP(-SIMULATION!$D$4*$I15202)))-(EXP(-SIMULATION!$D$17*$J15211)/(1-EXP(-SIMULATION!$D$4*SIMULATION!$D$17))))</f>
        <v>2.852447576212243</v>
      </c>
      <c r="L15211">
        <v>0.37168746668072372</v>
      </c>
      <c r="M15211">
        <f t="shared" ca="1" si="237"/>
        <v>3.9126665896541422</v>
      </c>
    </row>
    <row r="15212" spans="1:13" x14ac:dyDescent="0.25">
      <c r="A15212" s="9"/>
      <c r="H15212" s="9"/>
      <c r="J15212">
        <v>10</v>
      </c>
      <c r="K15212">
        <f ca="1">SIMULATION!$D$3*SIMULATION!$D$17/$H15202/(SIMULATION!$D$17-$I15202)*(((EXP(-$I15202*$J15212))/(1-EXP(-SIMULATION!$D$4*$I15202)))-(EXP(-SIMULATION!$D$17*$J15212)/(1-EXP(-SIMULATION!$D$4*SIMULATION!$D$17))))</f>
        <v>2.780564770988819</v>
      </c>
      <c r="L15212">
        <v>-0.33087014106668616</v>
      </c>
      <c r="M15212">
        <f t="shared" ca="1" si="237"/>
        <v>1.8605589129666908</v>
      </c>
    </row>
    <row r="15213" spans="1:13" x14ac:dyDescent="0.25">
      <c r="A15213" s="9"/>
      <c r="H15213" s="9"/>
      <c r="J15213">
        <v>11</v>
      </c>
      <c r="K15213">
        <f ca="1">SIMULATION!$D$3*SIMULATION!$D$17/$H15202/(SIMULATION!$D$17-$I15202)*(((EXP(-$I15202*$J15213))/(1-EXP(-SIMULATION!$D$4*$I15202)))-(EXP(-SIMULATION!$D$17*$J15213)/(1-EXP(-SIMULATION!$D$4*SIMULATION!$D$17))))</f>
        <v>2.7066335543047466</v>
      </c>
      <c r="L15213">
        <v>0.23303656174780898</v>
      </c>
      <c r="M15213">
        <f t="shared" ca="1" si="237"/>
        <v>3.3373781317111764</v>
      </c>
    </row>
    <row r="15214" spans="1:13" x14ac:dyDescent="0.25">
      <c r="A15214" s="9"/>
      <c r="H15214" s="9"/>
      <c r="J15214">
        <v>12</v>
      </c>
      <c r="K15214">
        <f ca="1">SIMULATION!$D$3*SIMULATION!$D$17/$H15202/(SIMULATION!$D$17-$I15202)*(((EXP(-$I15202*$J15214))/(1-EXP(-SIMULATION!$D$4*$I15202)))-(EXP(-SIMULATION!$D$17*$J15214)/(1-EXP(-SIMULATION!$D$4*SIMULATION!$D$17))))</f>
        <v>2.6322048344327884</v>
      </c>
      <c r="L15214">
        <v>-0.48622429310851134</v>
      </c>
      <c r="M15214">
        <f t="shared" ca="1" si="237"/>
        <v>1.3523628994938997</v>
      </c>
    </row>
    <row r="15215" spans="1:13" x14ac:dyDescent="0.25">
      <c r="A15215" s="9"/>
      <c r="H15215" s="9"/>
      <c r="J15215">
        <v>13</v>
      </c>
      <c r="K15215">
        <f ca="1">SIMULATION!$D$3*SIMULATION!$D$17/$H15202/(SIMULATION!$D$17-$I15202)*(((EXP(-$I15202*$J15215))/(1-EXP(-SIMULATION!$D$4*$I15202)))-(EXP(-SIMULATION!$D$17*$J15215)/(1-EXP(-SIMULATION!$D$4*SIMULATION!$D$17))))</f>
        <v>2.5582486256151804</v>
      </c>
      <c r="L15215">
        <v>0.31604986203079954</v>
      </c>
      <c r="M15215">
        <f t="shared" ca="1" si="237"/>
        <v>3.3667827507813408</v>
      </c>
    </row>
    <row r="15216" spans="1:13" x14ac:dyDescent="0.25">
      <c r="A15216" s="9"/>
      <c r="H15216" s="9"/>
      <c r="J15216">
        <v>14</v>
      </c>
      <c r="K15216">
        <f ca="1">SIMULATION!$D$3*SIMULATION!$D$17/$H15202/(SIMULATION!$D$17-$I15202)*(((EXP(-$I15202*$J15216))/(1-EXP(-SIMULATION!$D$4*$I15202)))-(EXP(-SIMULATION!$D$17*$J15216)/(1-EXP(-SIMULATION!$D$4*SIMULATION!$D$17))))</f>
        <v>2.4853633886275031</v>
      </c>
      <c r="L15216">
        <v>-6.2847688410199373E-2</v>
      </c>
      <c r="M15216">
        <f t="shared" ca="1" si="237"/>
        <v>2.3291640447929245</v>
      </c>
    </row>
    <row r="15217" spans="1:13" x14ac:dyDescent="0.25">
      <c r="A15217" s="9"/>
      <c r="H15217" s="9"/>
      <c r="J15217">
        <v>15</v>
      </c>
      <c r="K15217">
        <f ca="1">SIMULATION!$D$3*SIMULATION!$D$17/$H15202/(SIMULATION!$D$17-$I15202)*(((EXP(-$I15202*$J15217))/(1-EXP(-SIMULATION!$D$4*$I15202)))-(EXP(-SIMULATION!$D$17*$J15217)/(1-EXP(-SIMULATION!$D$4*SIMULATION!$D$17))))</f>
        <v>2.41391016088971</v>
      </c>
      <c r="L15217">
        <v>8.0581938925109481E-2</v>
      </c>
      <c r="M15217">
        <f t="shared" ca="1" si="237"/>
        <v>2.6084277220452257</v>
      </c>
    </row>
    <row r="15218" spans="1:13" x14ac:dyDescent="0.25">
      <c r="A15218" s="9"/>
      <c r="H15218" s="9"/>
      <c r="J15218">
        <v>16</v>
      </c>
      <c r="K15218">
        <f ca="1">SIMULATION!$D$3*SIMULATION!$D$17/$H15202/(SIMULATION!$D$17-$I15202)*(((EXP(-$I15202*$J15218))/(1-EXP(-SIMULATION!$D$4*$I15202)))-(EXP(-SIMULATION!$D$17*$J15218)/(1-EXP(-SIMULATION!$D$4*SIMULATION!$D$17))))</f>
        <v>2.3440984904900608</v>
      </c>
      <c r="L15218">
        <v>0.18734678135312791</v>
      </c>
      <c r="M15218">
        <f t="shared" ca="1" si="237"/>
        <v>2.7832577978580995</v>
      </c>
    </row>
    <row r="15219" spans="1:13" x14ac:dyDescent="0.25">
      <c r="A15219" s="9"/>
      <c r="H15219" s="9"/>
      <c r="J15219">
        <v>17</v>
      </c>
      <c r="K15219">
        <f ca="1">SIMULATION!$D$3*SIMULATION!$D$17/$H15202/(SIMULATION!$D$17-$I15202)*(((EXP(-$I15202*$J15219))/(1-EXP(-SIMULATION!$D$4*$I15202)))-(EXP(-SIMULATION!$D$17*$J15219)/(1-EXP(-SIMULATION!$D$4*SIMULATION!$D$17))))</f>
        <v>2.2760414855658158</v>
      </c>
      <c r="L15219">
        <v>1.5205081958127429E-2</v>
      </c>
      <c r="M15219">
        <f t="shared" ca="1" si="237"/>
        <v>2.3106488828939424</v>
      </c>
    </row>
    <row r="15220" spans="1:13" x14ac:dyDescent="0.25">
      <c r="A15220" s="9"/>
      <c r="H15220" s="9"/>
      <c r="J15220">
        <v>18</v>
      </c>
      <c r="K15220">
        <f ca="1">SIMULATION!$D$3*SIMULATION!$D$17/$H15202/(SIMULATION!$D$17-$I15202)*(((EXP(-$I15202*$J15220))/(1-EXP(-SIMULATION!$D$4*$I15202)))-(EXP(-SIMULATION!$D$17*$J15220)/(1-EXP(-SIMULATION!$D$4*SIMULATION!$D$17))))</f>
        <v>2.2097910726172585</v>
      </c>
      <c r="L15220">
        <v>-0.1005758532828686</v>
      </c>
      <c r="M15220">
        <f t="shared" ca="1" si="237"/>
        <v>1.9875394499119123</v>
      </c>
    </row>
    <row r="15221" spans="1:13" x14ac:dyDescent="0.25">
      <c r="A15221" s="9"/>
      <c r="H15221" s="9"/>
      <c r="J15221">
        <v>19</v>
      </c>
      <c r="K15221">
        <f ca="1">SIMULATION!$D$3*SIMULATION!$D$17/$H15202/(SIMULATION!$D$17-$I15202)*(((EXP(-$I15202*$J15221))/(1-EXP(-SIMULATION!$D$4*$I15202)))-(EXP(-SIMULATION!$D$17*$J15221)/(1-EXP(-SIMULATION!$D$4*SIMULATION!$D$17))))</f>
        <v>2.1453605727717533</v>
      </c>
      <c r="L15221">
        <v>-0.10683026198819046</v>
      </c>
      <c r="M15221">
        <f t="shared" ca="1" si="237"/>
        <v>1.9161711407234125</v>
      </c>
    </row>
    <row r="15222" spans="1:13" x14ac:dyDescent="0.25">
      <c r="A15222" s="9"/>
      <c r="H15222" s="9"/>
      <c r="J15222">
        <v>20</v>
      </c>
      <c r="K15222">
        <f ca="1">SIMULATION!$D$3*SIMULATION!$D$17/$H15202/(SIMULATION!$D$17-$I15202)*(((EXP(-$I15202*$J15222))/(1-EXP(-SIMULATION!$D$4*$I15202)))-(EXP(-SIMULATION!$D$17*$J15222)/(1-EXP(-SIMULATION!$D$4*SIMULATION!$D$17))))</f>
        <v>2.082739151612341</v>
      </c>
      <c r="L15222">
        <v>-0.41241441410542096</v>
      </c>
      <c r="M15222">
        <f t="shared" ca="1" si="237"/>
        <v>1.2237875046657161</v>
      </c>
    </row>
    <row r="15223" spans="1:13" x14ac:dyDescent="0.25">
      <c r="A15223" s="9"/>
      <c r="H15223" s="9"/>
      <c r="J15223">
        <v>21</v>
      </c>
      <c r="K15223">
        <f ca="1">SIMULATION!$D$3*SIMULATION!$D$17/$H15202/(SIMULATION!$D$17-$I15202)*(((EXP(-$I15202*$J15223))/(1-EXP(-SIMULATION!$D$4*$I15202)))-(EXP(-SIMULATION!$D$17*$J15223)/(1-EXP(-SIMULATION!$D$4*SIMULATION!$D$17))))</f>
        <v>2.0219010619037534</v>
      </c>
      <c r="L15223">
        <v>-0.16723536219676535</v>
      </c>
      <c r="M15223">
        <f t="shared" ca="1" si="237"/>
        <v>1.6837677054902547</v>
      </c>
    </row>
    <row r="15224" spans="1:13" x14ac:dyDescent="0.25">
      <c r="A15224" s="9"/>
      <c r="H15224" s="9"/>
      <c r="J15224">
        <v>22</v>
      </c>
      <c r="K15224">
        <f ca="1">SIMULATION!$D$3*SIMULATION!$D$17/$H15202/(SIMULATION!$D$17-$I15202)*(((EXP(-$I15202*$J15224))/(1-EXP(-SIMULATION!$D$4*$I15202)))-(EXP(-SIMULATION!$D$17*$J15224)/(1-EXP(-SIMULATION!$D$4*SIMULATION!$D$17))))</f>
        <v>1.9628115499801602</v>
      </c>
      <c r="L15224">
        <v>-0.17045393379350193</v>
      </c>
      <c r="M15224">
        <f t="shared" ca="1" si="237"/>
        <v>1.6282425999907211</v>
      </c>
    </row>
    <row r="15225" spans="1:13" x14ac:dyDescent="0.25">
      <c r="A15225" s="9"/>
      <c r="H15225" s="9"/>
      <c r="J15225">
        <v>23</v>
      </c>
      <c r="K15225">
        <f ca="1">SIMULATION!$D$3*SIMULATION!$D$17/$H15202/(SIMULATION!$D$17-$I15202)*(((EXP(-$I15202*$J15225))/(1-EXP(-SIMULATION!$D$4*$I15202)))-(EXP(-SIMULATION!$D$17*$J15225)/(1-EXP(-SIMULATION!$D$4*SIMULATION!$D$17))))</f>
        <v>1.9054306246112205</v>
      </c>
      <c r="L15225">
        <v>-7.9621485170970313E-2</v>
      </c>
      <c r="M15225">
        <f t="shared" ca="1" si="237"/>
        <v>1.7537174083894254</v>
      </c>
    </row>
    <row r="15226" spans="1:13" x14ac:dyDescent="0.25">
      <c r="A15226" s="9"/>
      <c r="H15226" s="9"/>
      <c r="J15226">
        <v>24</v>
      </c>
      <c r="K15226">
        <f ca="1">SIMULATION!$D$3*SIMULATION!$D$17/$H15202/(SIMULATION!$D$17-$I15202)*(((EXP(-$I15202*$J15226))/(1-EXP(-SIMULATION!$D$4*$I15202)))-(EXP(-SIMULATION!$D$17*$J15226)/(1-EXP(-SIMULATION!$D$4*SIMULATION!$D$17))))</f>
        <v>1.8497154565630409</v>
      </c>
      <c r="L15226">
        <v>0.35200866455325697</v>
      </c>
      <c r="M15226">
        <f t="shared" ca="1" si="237"/>
        <v>2.5008313242313149</v>
      </c>
    </row>
    <row r="15227" spans="1:13" x14ac:dyDescent="0.25">
      <c r="A15227" s="9">
        <v>610</v>
      </c>
      <c r="B15227" s="2">
        <f ca="1">NORMINV(RAND(),SIMULATION!D7,SIMULATION!D8)</f>
        <v>58.909012841995292</v>
      </c>
      <c r="C15227" s="2">
        <v>2</v>
      </c>
      <c r="D15227" s="2">
        <f ca="1">SIMULATION!$D$11*(1+(SIMULATION!$D$12*LN(1+$C15227)))*(1+(SIMULATION!$D$13*(($B15227/63.5)-1)))</f>
        <v>9.8971266002840572</v>
      </c>
      <c r="E15227" s="2">
        <v>-0.33946908314710456</v>
      </c>
      <c r="F15227" s="2">
        <f ca="1">D15227*(1+E15227)</f>
        <v>6.5373581074948079</v>
      </c>
      <c r="G15227" s="2">
        <v>0.45041734918372306</v>
      </c>
      <c r="H15227" s="9">
        <f>SIMULATION!$D$15*EXP($G$15227)</f>
        <v>346.35884724198428</v>
      </c>
      <c r="I15227" s="2">
        <f ca="1">$F15227/$H15227</f>
        <v>1.8874523228007714E-2</v>
      </c>
      <c r="J15227">
        <v>0</v>
      </c>
      <c r="K15227">
        <f ca="1">SIMULATION!$D$3*SIMULATION!$D$17/$H15227/(SIMULATION!$D$17-$I15227)*(((EXP(-$I15227*$J15227))/(1-EXP(-SIMULATION!$D$4*$I15227)))-(EXP(-SIMULATION!$D$17*$J15227)/(1-EXP(-SIMULATION!$D$4*SIMULATION!$D$17))))</f>
        <v>2.8939690317613662</v>
      </c>
      <c r="L15227">
        <v>-0.23684516080517723</v>
      </c>
      <c r="M15227">
        <f t="shared" ca="1" si="237"/>
        <v>2.2085464710686424</v>
      </c>
    </row>
    <row r="15228" spans="1:13" x14ac:dyDescent="0.25">
      <c r="A15228" s="9"/>
      <c r="H15228" s="9"/>
      <c r="J15228">
        <v>1</v>
      </c>
      <c r="K15228">
        <f ca="1">SIMULATION!$D$3*SIMULATION!$D$17/$H15227/(SIMULATION!$D$17-$I15227)*(((EXP(-$I15227*$J15228))/(1-EXP(-SIMULATION!$D$4*$I15227)))-(EXP(-SIMULATION!$D$17*$J15228)/(1-EXP(-SIMULATION!$D$4*SIMULATION!$D$17))))</f>
        <v>3.404481561661739</v>
      </c>
      <c r="L15228">
        <v>-5.9967935465635456E-3</v>
      </c>
      <c r="M15228">
        <f t="shared" ca="1" si="237"/>
        <v>3.384065588603371</v>
      </c>
    </row>
    <row r="15229" spans="1:13" x14ac:dyDescent="0.25">
      <c r="A15229" s="9"/>
      <c r="H15229" s="9"/>
      <c r="J15229">
        <v>2</v>
      </c>
      <c r="K15229">
        <f ca="1">SIMULATION!$D$3*SIMULATION!$D$17/$H15227/(SIMULATION!$D$17-$I15227)*(((EXP(-$I15227*$J15229))/(1-EXP(-SIMULATION!$D$4*$I15227)))-(EXP(-SIMULATION!$D$17*$J15229)/(1-EXP(-SIMULATION!$D$4*SIMULATION!$D$17))))</f>
        <v>3.7026500596670324</v>
      </c>
      <c r="L15229">
        <v>0.63443007267138496</v>
      </c>
      <c r="M15229">
        <f t="shared" ca="1" si="237"/>
        <v>6.0517226060982958</v>
      </c>
    </row>
    <row r="15230" spans="1:13" x14ac:dyDescent="0.25">
      <c r="A15230" s="9"/>
      <c r="H15230" s="9"/>
      <c r="J15230">
        <v>3</v>
      </c>
      <c r="K15230">
        <f ca="1">SIMULATION!$D$3*SIMULATION!$D$17/$H15227/(SIMULATION!$D$17-$I15227)*(((EXP(-$I15227*$J15230))/(1-EXP(-SIMULATION!$D$4*$I15227)))-(EXP(-SIMULATION!$D$17*$J15230)/(1-EXP(-SIMULATION!$D$4*SIMULATION!$D$17))))</f>
        <v>3.8652852072076591</v>
      </c>
      <c r="L15230">
        <v>1.5247840127563674E-2</v>
      </c>
      <c r="M15230">
        <f t="shared" ca="1" si="237"/>
        <v>3.9242224580945986</v>
      </c>
    </row>
    <row r="15231" spans="1:13" x14ac:dyDescent="0.25">
      <c r="A15231" s="9"/>
      <c r="H15231" s="9"/>
      <c r="J15231">
        <v>4</v>
      </c>
      <c r="K15231">
        <f ca="1">SIMULATION!$D$3*SIMULATION!$D$17/$H15227/(SIMULATION!$D$17-$I15227)*(((EXP(-$I15227*$J15231))/(1-EXP(-SIMULATION!$D$4*$I15227)))-(EXP(-SIMULATION!$D$17*$J15231)/(1-EXP(-SIMULATION!$D$4*SIMULATION!$D$17))))</f>
        <v>3.941599022166606</v>
      </c>
      <c r="L15231">
        <v>-0.15977249623518924</v>
      </c>
      <c r="M15231">
        <f t="shared" ca="1" si="237"/>
        <v>3.3118399072368665</v>
      </c>
    </row>
    <row r="15232" spans="1:13" x14ac:dyDescent="0.25">
      <c r="A15232" s="9"/>
      <c r="H15232" s="9"/>
      <c r="J15232">
        <v>5</v>
      </c>
      <c r="K15232">
        <f ca="1">SIMULATION!$D$3*SIMULATION!$D$17/$H15227/(SIMULATION!$D$17-$I15227)*(((EXP(-$I15227*$J15232))/(1-EXP(-SIMULATION!$D$4*$I15227)))-(EXP(-SIMULATION!$D$17*$J15232)/(1-EXP(-SIMULATION!$D$4*SIMULATION!$D$17))))</f>
        <v>3.9631178182723015</v>
      </c>
      <c r="L15232">
        <v>8.4399561799072834E-2</v>
      </c>
      <c r="M15232">
        <f t="shared" ca="1" si="237"/>
        <v>4.2976032254925816</v>
      </c>
    </row>
    <row r="15233" spans="1:13" x14ac:dyDescent="0.25">
      <c r="A15233" s="9"/>
      <c r="H15233" s="9"/>
      <c r="J15233">
        <v>6</v>
      </c>
      <c r="K15233">
        <f ca="1">SIMULATION!$D$3*SIMULATION!$D$17/$H15227/(SIMULATION!$D$17-$I15227)*(((EXP(-$I15227*$J15233))/(1-EXP(-SIMULATION!$D$4*$I15227)))-(EXP(-SIMULATION!$D$17*$J15233)/(1-EXP(-SIMULATION!$D$4*SIMULATION!$D$17))))</f>
        <v>3.9500346665829658</v>
      </c>
      <c r="L15233">
        <v>0.13779559956079582</v>
      </c>
      <c r="M15233">
        <f t="shared" ca="1" si="237"/>
        <v>4.4943320617506934</v>
      </c>
    </row>
    <row r="15234" spans="1:13" x14ac:dyDescent="0.25">
      <c r="A15234" s="9"/>
      <c r="H15234" s="9"/>
      <c r="J15234">
        <v>7</v>
      </c>
      <c r="K15234">
        <f ca="1">SIMULATION!$D$3*SIMULATION!$D$17/$H15227/(SIMULATION!$D$17-$I15227)*(((EXP(-$I15227*$J15234))/(1-EXP(-SIMULATION!$D$4*$I15227)))-(EXP(-SIMULATION!$D$17*$J15234)/(1-EXP(-SIMULATION!$D$4*SIMULATION!$D$17))))</f>
        <v>3.9152802035426464</v>
      </c>
      <c r="L15234">
        <v>-7.1023066261279522E-2</v>
      </c>
      <c r="M15234">
        <f t="shared" ca="1" si="237"/>
        <v>3.637204998214961</v>
      </c>
    </row>
    <row r="15235" spans="1:13" x14ac:dyDescent="0.25">
      <c r="A15235" s="9"/>
      <c r="H15235" s="9"/>
      <c r="J15235">
        <v>8</v>
      </c>
      <c r="K15235">
        <f ca="1">SIMULATION!$D$3*SIMULATION!$D$17/$H15227/(SIMULATION!$D$17-$I15227)*(((EXP(-$I15227*$J15235))/(1-EXP(-SIMULATION!$D$4*$I15227)))-(EXP(-SIMULATION!$D$17*$J15235)/(1-EXP(-SIMULATION!$D$4*SIMULATION!$D$17))))</f>
        <v>3.8671313001958874</v>
      </c>
      <c r="L15235">
        <v>0.46517424451881417</v>
      </c>
      <c r="M15235">
        <f t="shared" ref="M15235:M15298" ca="1" si="238">$K15235*(1+$L15235)</f>
        <v>5.6660211812195689</v>
      </c>
    </row>
    <row r="15236" spans="1:13" x14ac:dyDescent="0.25">
      <c r="A15236" s="9"/>
      <c r="H15236" s="9"/>
      <c r="J15236">
        <v>9</v>
      </c>
      <c r="K15236">
        <f ca="1">SIMULATION!$D$3*SIMULATION!$D$17/$H15227/(SIMULATION!$D$17-$I15227)*(((EXP(-$I15227*$J15236))/(1-EXP(-SIMULATION!$D$4*$I15227)))-(EXP(-SIMULATION!$D$17*$J15236)/(1-EXP(-SIMULATION!$D$4*SIMULATION!$D$17))))</f>
        <v>3.8108827574016901</v>
      </c>
      <c r="L15236">
        <v>0.43898477109331907</v>
      </c>
      <c r="M15236">
        <f t="shared" ca="1" si="238"/>
        <v>5.4838022523231471</v>
      </c>
    </row>
    <row r="15237" spans="1:13" x14ac:dyDescent="0.25">
      <c r="A15237" s="9"/>
      <c r="H15237" s="9"/>
      <c r="J15237">
        <v>10</v>
      </c>
      <c r="K15237">
        <f ca="1">SIMULATION!$D$3*SIMULATION!$D$17/$H15227/(SIMULATION!$D$17-$I15227)*(((EXP(-$I15227*$J15237))/(1-EXP(-SIMULATION!$D$4*$I15227)))-(EXP(-SIMULATION!$D$17*$J15237)/(1-EXP(-SIMULATION!$D$4*SIMULATION!$D$17))))</f>
        <v>3.7499185654243847</v>
      </c>
      <c r="L15237">
        <v>0.42191892364550015</v>
      </c>
      <c r="M15237">
        <f t="shared" ca="1" si="238"/>
        <v>5.3320801703065186</v>
      </c>
    </row>
    <row r="15238" spans="1:13" x14ac:dyDescent="0.25">
      <c r="A15238" s="9"/>
      <c r="H15238" s="9"/>
      <c r="J15238">
        <v>11</v>
      </c>
      <c r="K15238">
        <f ca="1">SIMULATION!$D$3*SIMULATION!$D$17/$H15227/(SIMULATION!$D$17-$I15227)*(((EXP(-$I15227*$J15238))/(1-EXP(-SIMULATION!$D$4*$I15227)))-(EXP(-SIMULATION!$D$17*$J15238)/(1-EXP(-SIMULATION!$D$4*SIMULATION!$D$17))))</f>
        <v>3.6863983898624548</v>
      </c>
      <c r="L15238">
        <v>-0.17957655080262119</v>
      </c>
      <c r="M15238">
        <f t="shared" ca="1" si="238"/>
        <v>3.0244076821266184</v>
      </c>
    </row>
    <row r="15239" spans="1:13" x14ac:dyDescent="0.25">
      <c r="A15239" s="9"/>
      <c r="H15239" s="9"/>
      <c r="J15239">
        <v>12</v>
      </c>
      <c r="K15239">
        <f ca="1">SIMULATION!$D$3*SIMULATION!$D$17/$H15227/(SIMULATION!$D$17-$I15227)*(((EXP(-$I15227*$J15239))/(1-EXP(-SIMULATION!$D$4*$I15227)))-(EXP(-SIMULATION!$D$17*$J15239)/(1-EXP(-SIMULATION!$D$4*SIMULATION!$D$17))))</f>
        <v>3.6216974853341894</v>
      </c>
      <c r="L15239">
        <v>0.27342804815983668</v>
      </c>
      <c r="M15239">
        <f t="shared" ca="1" si="238"/>
        <v>4.6119711597745052</v>
      </c>
    </row>
    <row r="15240" spans="1:13" x14ac:dyDescent="0.25">
      <c r="A15240" s="9"/>
      <c r="H15240" s="9"/>
      <c r="J15240">
        <v>13</v>
      </c>
      <c r="K15240">
        <f ca="1">SIMULATION!$D$3*SIMULATION!$D$17/$H15227/(SIMULATION!$D$17-$I15227)*(((EXP(-$I15227*$J15240))/(1-EXP(-SIMULATION!$D$4*$I15227)))-(EXP(-SIMULATION!$D$17*$J15240)/(1-EXP(-SIMULATION!$D$4*SIMULATION!$D$17))))</f>
        <v>3.5566885997432536</v>
      </c>
      <c r="L15240">
        <v>-0.28269235139940596</v>
      </c>
      <c r="M15240">
        <f t="shared" ca="1" si="238"/>
        <v>2.5512399362863727</v>
      </c>
    </row>
    <row r="15241" spans="1:13" x14ac:dyDescent="0.25">
      <c r="A15241" s="9"/>
      <c r="H15241" s="9"/>
      <c r="J15241">
        <v>14</v>
      </c>
      <c r="K15241">
        <f ca="1">SIMULATION!$D$3*SIMULATION!$D$17/$H15227/(SIMULATION!$D$17-$I15227)*(((EXP(-$I15227*$J15241))/(1-EXP(-SIMULATION!$D$4*$I15227)))-(EXP(-SIMULATION!$D$17*$J15241)/(1-EXP(-SIMULATION!$D$4*SIMULATION!$D$17))))</f>
        <v>3.491922622330065</v>
      </c>
      <c r="L15241">
        <v>0.52852222565162998</v>
      </c>
      <c r="M15241">
        <f t="shared" ca="1" si="238"/>
        <v>5.3374813384872271</v>
      </c>
    </row>
    <row r="15242" spans="1:13" x14ac:dyDescent="0.25">
      <c r="A15242" s="9"/>
      <c r="H15242" s="9"/>
      <c r="J15242">
        <v>15</v>
      </c>
      <c r="K15242">
        <f ca="1">SIMULATION!$D$3*SIMULATION!$D$17/$H15227/(SIMULATION!$D$17-$I15227)*(((EXP(-$I15227*$J15242))/(1-EXP(-SIMULATION!$D$4*$I15227)))-(EXP(-SIMULATION!$D$17*$J15242)/(1-EXP(-SIMULATION!$D$4*SIMULATION!$D$17))))</f>
        <v>3.4277443443399496</v>
      </c>
      <c r="L15242">
        <v>-5.3452206558744692E-2</v>
      </c>
      <c r="M15242">
        <f t="shared" ca="1" si="238"/>
        <v>3.2445238456157215</v>
      </c>
    </row>
    <row r="15243" spans="1:13" x14ac:dyDescent="0.25">
      <c r="A15243" s="9"/>
      <c r="H15243" s="9"/>
      <c r="J15243">
        <v>16</v>
      </c>
      <c r="K15243">
        <f ca="1">SIMULATION!$D$3*SIMULATION!$D$17/$H15227/(SIMULATION!$D$17-$I15227)*(((EXP(-$I15227*$J15243))/(1-EXP(-SIMULATION!$D$4*$I15227)))-(EXP(-SIMULATION!$D$17*$J15243)/(1-EXP(-SIMULATION!$D$4*SIMULATION!$D$17))))</f>
        <v>3.3643666383368118</v>
      </c>
      <c r="L15243">
        <v>0.20990607382759904</v>
      </c>
      <c r="M15243">
        <f t="shared" ca="1" si="238"/>
        <v>4.07056763030665</v>
      </c>
    </row>
    <row r="15244" spans="1:13" x14ac:dyDescent="0.25">
      <c r="A15244" s="9"/>
      <c r="H15244" s="9"/>
      <c r="J15244">
        <v>17</v>
      </c>
      <c r="K15244">
        <f ca="1">SIMULATION!$D$3*SIMULATION!$D$17/$H15227/(SIMULATION!$D$17-$I15227)*(((EXP(-$I15227*$J15244))/(1-EXP(-SIMULATION!$D$4*$I15227)))-(EXP(-SIMULATION!$D$17*$J15244)/(1-EXP(-SIMULATION!$D$4*SIMULATION!$D$17))))</f>
        <v>3.301917991230233</v>
      </c>
      <c r="L15244">
        <v>-0.15592739864281177</v>
      </c>
      <c r="M15244">
        <f t="shared" ca="1" si="238"/>
        <v>2.7870585083258042</v>
      </c>
    </row>
    <row r="15245" spans="1:13" x14ac:dyDescent="0.25">
      <c r="A15245" s="9"/>
      <c r="H15245" s="9"/>
      <c r="J15245">
        <v>18</v>
      </c>
      <c r="K15245">
        <f ca="1">SIMULATION!$D$3*SIMULATION!$D$17/$H15227/(SIMULATION!$D$17-$I15227)*(((EXP(-$I15227*$J15245))/(1-EXP(-SIMULATION!$D$4*$I15227)))-(EXP(-SIMULATION!$D$17*$J15245)/(1-EXP(-SIMULATION!$D$4*SIMULATION!$D$17))))</f>
        <v>3.2404729617691066</v>
      </c>
      <c r="L15245">
        <v>0.60513676831844354</v>
      </c>
      <c r="M15245">
        <f t="shared" ca="1" si="238"/>
        <v>5.2014022976773591</v>
      </c>
    </row>
    <row r="15246" spans="1:13" x14ac:dyDescent="0.25">
      <c r="A15246" s="9"/>
      <c r="H15246" s="9"/>
      <c r="J15246">
        <v>19</v>
      </c>
      <c r="K15246">
        <f ca="1">SIMULATION!$D$3*SIMULATION!$D$17/$H15227/(SIMULATION!$D$17-$I15227)*(((EXP(-$I15227*$J15246))/(1-EXP(-SIMULATION!$D$4*$I15227)))-(EXP(-SIMULATION!$D$17*$J15246)/(1-EXP(-SIMULATION!$D$4*SIMULATION!$D$17))))</f>
        <v>3.1800716956716855</v>
      </c>
      <c r="L15246">
        <v>-7.5119723424811366E-2</v>
      </c>
      <c r="M15246">
        <f t="shared" ca="1" si="238"/>
        <v>2.9411855894217576</v>
      </c>
    </row>
    <row r="15247" spans="1:13" x14ac:dyDescent="0.25">
      <c r="A15247" s="9"/>
      <c r="H15247" s="9"/>
      <c r="J15247">
        <v>20</v>
      </c>
      <c r="K15247">
        <f ca="1">SIMULATION!$D$3*SIMULATION!$D$17/$H15227/(SIMULATION!$D$17-$I15227)*(((EXP(-$I15227*$J15247))/(1-EXP(-SIMULATION!$D$4*$I15227)))-(EXP(-SIMULATION!$D$17*$J15247)/(1-EXP(-SIMULATION!$D$4*SIMULATION!$D$17))))</f>
        <v>3.1207324286752236</v>
      </c>
      <c r="L15247">
        <v>-0.37213335783508761</v>
      </c>
      <c r="M15247">
        <f t="shared" ca="1" si="238"/>
        <v>1.9594037910874647</v>
      </c>
    </row>
    <row r="15248" spans="1:13" x14ac:dyDescent="0.25">
      <c r="A15248" s="9"/>
      <c r="H15248" s="9"/>
      <c r="J15248">
        <v>21</v>
      </c>
      <c r="K15248">
        <f ca="1">SIMULATION!$D$3*SIMULATION!$D$17/$H15227/(SIMULATION!$D$17-$I15227)*(((EXP(-$I15227*$J15248))/(1-EXP(-SIMULATION!$D$4*$I15227)))-(EXP(-SIMULATION!$D$17*$J15248)/(1-EXP(-SIMULATION!$D$4*SIMULATION!$D$17))))</f>
        <v>3.0624594961251255</v>
      </c>
      <c r="L15248">
        <v>0.43130644350515535</v>
      </c>
      <c r="M15248">
        <f t="shared" ca="1" si="238"/>
        <v>4.3833180097774438</v>
      </c>
    </row>
    <row r="15249" spans="1:13" x14ac:dyDescent="0.25">
      <c r="A15249" s="9"/>
      <c r="H15249" s="9"/>
      <c r="J15249">
        <v>22</v>
      </c>
      <c r="K15249">
        <f ca="1">SIMULATION!$D$3*SIMULATION!$D$17/$H15227/(SIMULATION!$D$17-$I15227)*(((EXP(-$I15227*$J15249))/(1-EXP(-SIMULATION!$D$4*$I15227)))-(EXP(-SIMULATION!$D$17*$J15249)/(1-EXP(-SIMULATION!$D$4*SIMULATION!$D$17))))</f>
        <v>3.0052484630954117</v>
      </c>
      <c r="L15249">
        <v>-5.4500435175942083E-4</v>
      </c>
      <c r="M15249">
        <f t="shared" ca="1" si="238"/>
        <v>3.0036105896049063</v>
      </c>
    </row>
    <row r="15250" spans="1:13" x14ac:dyDescent="0.25">
      <c r="A15250" s="9"/>
      <c r="H15250" s="9"/>
      <c r="J15250">
        <v>23</v>
      </c>
      <c r="K15250">
        <f ca="1">SIMULATION!$D$3*SIMULATION!$D$17/$H15227/(SIMULATION!$D$17-$I15227)*(((EXP(-$I15227*$J15250))/(1-EXP(-SIMULATION!$D$4*$I15227)))-(EXP(-SIMULATION!$D$17*$J15250)/(1-EXP(-SIMULATION!$D$4*SIMULATION!$D$17))))</f>
        <v>2.9490894093247224</v>
      </c>
      <c r="L15250">
        <v>0.11637125082532075</v>
      </c>
      <c r="M15250">
        <f t="shared" ca="1" si="238"/>
        <v>3.2922786326835465</v>
      </c>
    </row>
    <row r="15251" spans="1:13" x14ac:dyDescent="0.25">
      <c r="A15251" s="9"/>
      <c r="H15251" s="9"/>
      <c r="J15251">
        <v>24</v>
      </c>
      <c r="K15251">
        <f ca="1">SIMULATION!$D$3*SIMULATION!$D$17/$H15227/(SIMULATION!$D$17-$I15227)*(((EXP(-$I15227*$J15251))/(1-EXP(-SIMULATION!$D$4*$I15227)))-(EXP(-SIMULATION!$D$17*$J15251)/(1-EXP(-SIMULATION!$D$4*SIMULATION!$D$17))))</f>
        <v>2.8939690317613658</v>
      </c>
      <c r="L15251">
        <v>-0.36446677404562411</v>
      </c>
      <c r="M15251">
        <f t="shared" ca="1" si="238"/>
        <v>1.8392134745673625</v>
      </c>
    </row>
    <row r="15252" spans="1:13" x14ac:dyDescent="0.25">
      <c r="A15252" s="9">
        <v>611</v>
      </c>
      <c r="B15252" s="2">
        <f ca="1">NORMINV(RAND(),SIMULATION!D7,SIMULATION!D8)</f>
        <v>59.755179917965037</v>
      </c>
      <c r="C15252" s="2">
        <v>2</v>
      </c>
      <c r="D15252" s="2">
        <f ca="1">SIMULATION!$D$11*(1+(SIMULATION!$D$12*LN(1+$C15252)))*(1+(SIMULATION!$D$13*(($B15252/63.5)-1)))</f>
        <v>9.9599644373091056</v>
      </c>
      <c r="E15252" s="2">
        <v>0.12397899764922457</v>
      </c>
      <c r="F15252" s="2">
        <f ca="1">D15252*(1+E15252)</f>
        <v>11.19479084486861</v>
      </c>
      <c r="G15252" s="2">
        <v>-0.63572418737843128</v>
      </c>
      <c r="H15252" s="9">
        <f>SIMULATION!$D$15*EXP($G$15252)</f>
        <v>116.90174922591919</v>
      </c>
      <c r="I15252" s="2">
        <f ca="1">$F15252/$H15252</f>
        <v>9.5762389519373645E-2</v>
      </c>
      <c r="J15252">
        <v>0</v>
      </c>
      <c r="K15252">
        <f ca="1">SIMULATION!$D$3*SIMULATION!$D$17/$H15252/(SIMULATION!$D$17-$I15252)*(((EXP(-$I15252*$J15252))/(1-EXP(-SIMULATION!$D$4*$I15252)))-(EXP(-SIMULATION!$D$17*$J15252)/(1-EXP(-SIMULATION!$D$4*SIMULATION!$D$17))))</f>
        <v>0.66914190955803032</v>
      </c>
      <c r="L15252">
        <v>0.16448772445142495</v>
      </c>
      <c r="M15252">
        <f t="shared" ca="1" si="238"/>
        <v>0.77920753959631195</v>
      </c>
    </row>
    <row r="15253" spans="1:13" x14ac:dyDescent="0.25">
      <c r="A15253" s="9"/>
      <c r="H15253" s="9"/>
      <c r="J15253">
        <v>1</v>
      </c>
      <c r="K15253">
        <f ca="1">SIMULATION!$D$3*SIMULATION!$D$17/$H15252/(SIMULATION!$D$17-$I15252)*(((EXP(-$I15252*$J15253))/(1-EXP(-SIMULATION!$D$4*$I15252)))-(EXP(-SIMULATION!$D$17*$J15253)/(1-EXP(-SIMULATION!$D$4*SIMULATION!$D$17))))</f>
        <v>2.2138357728251328</v>
      </c>
      <c r="L15253">
        <v>-0.67175283791252527</v>
      </c>
      <c r="M15253">
        <f t="shared" ca="1" si="238"/>
        <v>0.72668530975758128</v>
      </c>
    </row>
    <row r="15254" spans="1:13" x14ac:dyDescent="0.25">
      <c r="A15254" s="9"/>
      <c r="H15254" s="9"/>
      <c r="J15254">
        <v>2</v>
      </c>
      <c r="K15254">
        <f ca="1">SIMULATION!$D$3*SIMULATION!$D$17/$H15252/(SIMULATION!$D$17-$I15252)*(((EXP(-$I15252*$J15254))/(1-EXP(-SIMULATION!$D$4*$I15252)))-(EXP(-SIMULATION!$D$17*$J15254)/(1-EXP(-SIMULATION!$D$4*SIMULATION!$D$17))))</f>
        <v>3.0407036755698043</v>
      </c>
      <c r="L15254">
        <v>0.24511737039655446</v>
      </c>
      <c r="M15254">
        <f t="shared" ca="1" si="238"/>
        <v>3.7860329646806123</v>
      </c>
    </row>
    <row r="15255" spans="1:13" x14ac:dyDescent="0.25">
      <c r="A15255" s="9"/>
      <c r="H15255" s="9"/>
      <c r="J15255">
        <v>3</v>
      </c>
      <c r="K15255">
        <f ca="1">SIMULATION!$D$3*SIMULATION!$D$17/$H15252/(SIMULATION!$D$17-$I15252)*(((EXP(-$I15252*$J15255))/(1-EXP(-SIMULATION!$D$4*$I15252)))-(EXP(-SIMULATION!$D$17*$J15255)/(1-EXP(-SIMULATION!$D$4*SIMULATION!$D$17))))</f>
        <v>3.4224573133617975</v>
      </c>
      <c r="L15255">
        <v>0.31317603203900513</v>
      </c>
      <c r="M15255">
        <f t="shared" ca="1" si="238"/>
        <v>4.4942889145833194</v>
      </c>
    </row>
    <row r="15256" spans="1:13" x14ac:dyDescent="0.25">
      <c r="A15256" s="9"/>
      <c r="H15256" s="9"/>
      <c r="J15256">
        <v>4</v>
      </c>
      <c r="K15256">
        <f ca="1">SIMULATION!$D$3*SIMULATION!$D$17/$H15252/(SIMULATION!$D$17-$I15252)*(((EXP(-$I15252*$J15256))/(1-EXP(-SIMULATION!$D$4*$I15252)))-(EXP(-SIMULATION!$D$17*$J15256)/(1-EXP(-SIMULATION!$D$4*SIMULATION!$D$17))))</f>
        <v>3.5324975667709237</v>
      </c>
      <c r="L15256">
        <v>0.46399390773430549</v>
      </c>
      <c r="M15256">
        <f t="shared" ca="1" si="238"/>
        <v>5.1715549168388897</v>
      </c>
    </row>
    <row r="15257" spans="1:13" x14ac:dyDescent="0.25">
      <c r="A15257" s="9"/>
      <c r="H15257" s="9"/>
      <c r="J15257">
        <v>5</v>
      </c>
      <c r="K15257">
        <f ca="1">SIMULATION!$D$3*SIMULATION!$D$17/$H15252/(SIMULATION!$D$17-$I15252)*(((EXP(-$I15252*$J15257))/(1-EXP(-SIMULATION!$D$4*$I15252)))-(EXP(-SIMULATION!$D$17*$J15257)/(1-EXP(-SIMULATION!$D$4*SIMULATION!$D$17))))</f>
        <v>3.4807086752636267</v>
      </c>
      <c r="L15257">
        <v>0.31028262325624439</v>
      </c>
      <c r="M15257">
        <f t="shared" ca="1" si="238"/>
        <v>4.5607120938151917</v>
      </c>
    </row>
    <row r="15258" spans="1:13" x14ac:dyDescent="0.25">
      <c r="A15258" s="9"/>
      <c r="H15258" s="9"/>
      <c r="J15258">
        <v>6</v>
      </c>
      <c r="K15258">
        <f ca="1">SIMULATION!$D$3*SIMULATION!$D$17/$H15252/(SIMULATION!$D$17-$I15252)*(((EXP(-$I15252*$J15258))/(1-EXP(-SIMULATION!$D$4*$I15252)))-(EXP(-SIMULATION!$D$17*$J15258)/(1-EXP(-SIMULATION!$D$4*SIMULATION!$D$17))))</f>
        <v>3.3363846762975666</v>
      </c>
      <c r="L15258">
        <v>0.25794802072613926</v>
      </c>
      <c r="M15258">
        <f t="shared" ca="1" si="238"/>
        <v>4.1969984999295447</v>
      </c>
    </row>
    <row r="15259" spans="1:13" x14ac:dyDescent="0.25">
      <c r="A15259" s="9"/>
      <c r="H15259" s="9"/>
      <c r="J15259">
        <v>7</v>
      </c>
      <c r="K15259">
        <f ca="1">SIMULATION!$D$3*SIMULATION!$D$17/$H15252/(SIMULATION!$D$17-$I15252)*(((EXP(-$I15252*$J15259))/(1-EXP(-SIMULATION!$D$4*$I15252)))-(EXP(-SIMULATION!$D$17*$J15259)/(1-EXP(-SIMULATION!$D$4*SIMULATION!$D$17))))</f>
        <v>3.1429109228259016</v>
      </c>
      <c r="L15259">
        <v>-0.15585333272162055</v>
      </c>
      <c r="M15259">
        <f t="shared" ca="1" si="238"/>
        <v>2.6530777810563011</v>
      </c>
    </row>
    <row r="15260" spans="1:13" x14ac:dyDescent="0.25">
      <c r="A15260" s="9"/>
      <c r="H15260" s="9"/>
      <c r="J15260">
        <v>8</v>
      </c>
      <c r="K15260">
        <f ca="1">SIMULATION!$D$3*SIMULATION!$D$17/$H15252/(SIMULATION!$D$17-$I15252)*(((EXP(-$I15252*$J15260))/(1-EXP(-SIMULATION!$D$4*$I15252)))-(EXP(-SIMULATION!$D$17*$J15260)/(1-EXP(-SIMULATION!$D$4*SIMULATION!$D$17))))</f>
        <v>2.9271629956018961</v>
      </c>
      <c r="L15260">
        <v>7.8028112084692527E-2</v>
      </c>
      <c r="M15260">
        <f t="shared" ca="1" si="238"/>
        <v>3.1555639979128856</v>
      </c>
    </row>
    <row r="15261" spans="1:13" x14ac:dyDescent="0.25">
      <c r="A15261" s="9"/>
      <c r="H15261" s="9"/>
      <c r="J15261">
        <v>9</v>
      </c>
      <c r="K15261">
        <f ca="1">SIMULATION!$D$3*SIMULATION!$D$17/$H15252/(SIMULATION!$D$17-$I15252)*(((EXP(-$I15252*$J15261))/(1-EXP(-SIMULATION!$D$4*$I15252)))-(EXP(-SIMULATION!$D$17*$J15261)/(1-EXP(-SIMULATION!$D$4*SIMULATION!$D$17))))</f>
        <v>2.7055212486345934</v>
      </c>
      <c r="L15261">
        <v>-3.3835144633264293E-2</v>
      </c>
      <c r="M15261">
        <f t="shared" ca="1" si="238"/>
        <v>2.6139795458786721</v>
      </c>
    </row>
    <row r="15262" spans="1:13" x14ac:dyDescent="0.25">
      <c r="A15262" s="9"/>
      <c r="H15262" s="9"/>
      <c r="J15262">
        <v>10</v>
      </c>
      <c r="K15262">
        <f ca="1">SIMULATION!$D$3*SIMULATION!$D$17/$H15252/(SIMULATION!$D$17-$I15252)*(((EXP(-$I15252*$J15262))/(1-EXP(-SIMULATION!$D$4*$I15252)))-(EXP(-SIMULATION!$D$17*$J15262)/(1-EXP(-SIMULATION!$D$4*SIMULATION!$D$17))))</f>
        <v>2.4877173469516269</v>
      </c>
      <c r="L15262">
        <v>0.12113301938156433</v>
      </c>
      <c r="M15262">
        <f t="shared" ca="1" si="238"/>
        <v>2.7890620605557719</v>
      </c>
    </row>
    <row r="15263" spans="1:13" x14ac:dyDescent="0.25">
      <c r="A15263" s="9"/>
      <c r="H15263" s="9"/>
      <c r="J15263">
        <v>11</v>
      </c>
      <c r="K15263">
        <f ca="1">SIMULATION!$D$3*SIMULATION!$D$17/$H15252/(SIMULATION!$D$17-$I15252)*(((EXP(-$I15252*$J15263))/(1-EXP(-SIMULATION!$D$4*$I15252)))-(EXP(-SIMULATION!$D$17*$J15263)/(1-EXP(-SIMULATION!$D$4*SIMULATION!$D$17))))</f>
        <v>2.279292198212536</v>
      </c>
      <c r="L15263">
        <v>-0.19645175360796621</v>
      </c>
      <c r="M15263">
        <f t="shared" ca="1" si="238"/>
        <v>1.8315212488887274</v>
      </c>
    </row>
    <row r="15264" spans="1:13" x14ac:dyDescent="0.25">
      <c r="A15264" s="9"/>
      <c r="H15264" s="9"/>
      <c r="J15264">
        <v>12</v>
      </c>
      <c r="K15264">
        <f ca="1">SIMULATION!$D$3*SIMULATION!$D$17/$H15252/(SIMULATION!$D$17-$I15252)*(((EXP(-$I15252*$J15264))/(1-EXP(-SIMULATION!$D$4*$I15252)))-(EXP(-SIMULATION!$D$17*$J15264)/(1-EXP(-SIMULATION!$D$4*SIMULATION!$D$17))))</f>
        <v>2.0831646731476328</v>
      </c>
      <c r="L15264">
        <v>3.348312122294024E-2</v>
      </c>
      <c r="M15264">
        <f t="shared" ca="1" si="238"/>
        <v>2.1529155284259818</v>
      </c>
    </row>
    <row r="15265" spans="1:13" x14ac:dyDescent="0.25">
      <c r="A15265" s="9"/>
      <c r="H15265" s="9"/>
      <c r="J15265">
        <v>13</v>
      </c>
      <c r="K15265">
        <f ca="1">SIMULATION!$D$3*SIMULATION!$D$17/$H15252/(SIMULATION!$D$17-$I15252)*(((EXP(-$I15252*$J15265))/(1-EXP(-SIMULATION!$D$4*$I15252)))-(EXP(-SIMULATION!$D$17*$J15265)/(1-EXP(-SIMULATION!$D$4*SIMULATION!$D$17))))</f>
        <v>1.9006310806770772</v>
      </c>
      <c r="L15265">
        <v>7.4981678514343128E-3</v>
      </c>
      <c r="M15265">
        <f t="shared" ca="1" si="238"/>
        <v>1.914882331543647</v>
      </c>
    </row>
    <row r="15266" spans="1:13" x14ac:dyDescent="0.25">
      <c r="A15266" s="9"/>
      <c r="H15266" s="9"/>
      <c r="J15266">
        <v>14</v>
      </c>
      <c r="K15266">
        <f ca="1">SIMULATION!$D$3*SIMULATION!$D$17/$H15252/(SIMULATION!$D$17-$I15252)*(((EXP(-$I15252*$J15266))/(1-EXP(-SIMULATION!$D$4*$I15252)))-(EXP(-SIMULATION!$D$17*$J15266)/(1-EXP(-SIMULATION!$D$4*SIMULATION!$D$17))))</f>
        <v>1.7320003863771198</v>
      </c>
      <c r="L15266">
        <v>-0.31083900852511026</v>
      </c>
      <c r="M15266">
        <f t="shared" ca="1" si="238"/>
        <v>1.1936271035105481</v>
      </c>
    </row>
    <row r="15267" spans="1:13" x14ac:dyDescent="0.25">
      <c r="A15267" s="9"/>
      <c r="H15267" s="9"/>
      <c r="J15267">
        <v>15</v>
      </c>
      <c r="K15267">
        <f ca="1">SIMULATION!$D$3*SIMULATION!$D$17/$H15252/(SIMULATION!$D$17-$I15252)*(((EXP(-$I15252*$J15267))/(1-EXP(-SIMULATION!$D$4*$I15252)))-(EXP(-SIMULATION!$D$17*$J15267)/(1-EXP(-SIMULATION!$D$4*SIMULATION!$D$17))))</f>
        <v>1.5769964876475064</v>
      </c>
      <c r="L15267">
        <v>-0.23998035638023821</v>
      </c>
      <c r="M15267">
        <f t="shared" ca="1" si="238"/>
        <v>1.1985483085314739</v>
      </c>
    </row>
    <row r="15268" spans="1:13" x14ac:dyDescent="0.25">
      <c r="A15268" s="9"/>
      <c r="H15268" s="9"/>
      <c r="J15268">
        <v>16</v>
      </c>
      <c r="K15268">
        <f ca="1">SIMULATION!$D$3*SIMULATION!$D$17/$H15252/(SIMULATION!$D$17-$I15252)*(((EXP(-$I15252*$J15268))/(1-EXP(-SIMULATION!$D$4*$I15252)))-(EXP(-SIMULATION!$D$17*$J15268)/(1-EXP(-SIMULATION!$D$4*SIMULATION!$D$17))))</f>
        <v>1.4350116504211659</v>
      </c>
      <c r="L15268">
        <v>0.42099295523231112</v>
      </c>
      <c r="M15268">
        <f t="shared" ca="1" si="238"/>
        <v>2.0391414459247685</v>
      </c>
    </row>
    <row r="15269" spans="1:13" x14ac:dyDescent="0.25">
      <c r="A15269" s="9"/>
      <c r="H15269" s="9"/>
      <c r="J15269">
        <v>17</v>
      </c>
      <c r="K15269">
        <f ca="1">SIMULATION!$D$3*SIMULATION!$D$17/$H15252/(SIMULATION!$D$17-$I15252)*(((EXP(-$I15252*$J15269))/(1-EXP(-SIMULATION!$D$4*$I15252)))-(EXP(-SIMULATION!$D$17*$J15269)/(1-EXP(-SIMULATION!$D$4*SIMULATION!$D$17))))</f>
        <v>1.3052649639092027</v>
      </c>
      <c r="L15269">
        <v>0.27978982630054261</v>
      </c>
      <c r="M15269">
        <f t="shared" ca="1" si="238"/>
        <v>1.6704648214375426</v>
      </c>
    </row>
    <row r="15270" spans="1:13" x14ac:dyDescent="0.25">
      <c r="A15270" s="9"/>
      <c r="H15270" s="9"/>
      <c r="J15270">
        <v>18</v>
      </c>
      <c r="K15270">
        <f ca="1">SIMULATION!$D$3*SIMULATION!$D$17/$H15252/(SIMULATION!$D$17-$I15252)*(((EXP(-$I15252*$J15270))/(1-EXP(-SIMULATION!$D$4*$I15252)))-(EXP(-SIMULATION!$D$17*$J15270)/(1-EXP(-SIMULATION!$D$4*SIMULATION!$D$17))))</f>
        <v>1.1869002896449246</v>
      </c>
      <c r="L15270">
        <v>0.32281527413571537</v>
      </c>
      <c r="M15270">
        <f t="shared" ca="1" si="238"/>
        <v>1.5700498320184109</v>
      </c>
    </row>
    <row r="15271" spans="1:13" x14ac:dyDescent="0.25">
      <c r="A15271" s="9"/>
      <c r="H15271" s="9"/>
      <c r="J15271">
        <v>19</v>
      </c>
      <c r="K15271">
        <f ca="1">SIMULATION!$D$3*SIMULATION!$D$17/$H15252/(SIMULATION!$D$17-$I15252)*(((EXP(-$I15252*$J15271))/(1-EXP(-SIMULATION!$D$4*$I15252)))-(EXP(-SIMULATION!$D$17*$J15271)/(1-EXP(-SIMULATION!$D$4*SIMULATION!$D$17))))</f>
        <v>1.0790457650827281</v>
      </c>
      <c r="L15271">
        <v>0.42017596587936579</v>
      </c>
      <c r="M15271">
        <f t="shared" ca="1" si="238"/>
        <v>1.5324348616544026</v>
      </c>
    </row>
    <row r="15272" spans="1:13" x14ac:dyDescent="0.25">
      <c r="A15272" s="9"/>
      <c r="H15272" s="9"/>
      <c r="J15272">
        <v>20</v>
      </c>
      <c r="K15272">
        <f ca="1">SIMULATION!$D$3*SIMULATION!$D$17/$H15252/(SIMULATION!$D$17-$I15252)*(((EXP(-$I15252*$J15272))/(1-EXP(-SIMULATION!$D$4*$I15252)))-(EXP(-SIMULATION!$D$17*$J15272)/(1-EXP(-SIMULATION!$D$4*SIMULATION!$D$17))))</f>
        <v>0.98084896853930059</v>
      </c>
      <c r="L15272">
        <v>0.53164231494927117</v>
      </c>
      <c r="M15272">
        <f t="shared" ca="1" si="238"/>
        <v>1.5023097847891393</v>
      </c>
    </row>
    <row r="15273" spans="1:13" x14ac:dyDescent="0.25">
      <c r="A15273" s="9"/>
      <c r="H15273" s="9"/>
      <c r="J15273">
        <v>21</v>
      </c>
      <c r="K15273">
        <f ca="1">SIMULATION!$D$3*SIMULATION!$D$17/$H15252/(SIMULATION!$D$17-$I15252)*(((EXP(-$I15252*$J15273))/(1-EXP(-SIMULATION!$D$4*$I15252)))-(EXP(-SIMULATION!$D$17*$J15273)/(1-EXP(-SIMULATION!$D$4*SIMULATION!$D$17))))</f>
        <v>0.89149675822493679</v>
      </c>
      <c r="L15273">
        <v>-0.25604008308773235</v>
      </c>
      <c r="M15273">
        <f t="shared" ca="1" si="238"/>
        <v>0.66323785417657999</v>
      </c>
    </row>
    <row r="15274" spans="1:13" x14ac:dyDescent="0.25">
      <c r="A15274" s="9"/>
      <c r="H15274" s="9"/>
      <c r="J15274">
        <v>22</v>
      </c>
      <c r="K15274">
        <f ca="1">SIMULATION!$D$3*SIMULATION!$D$17/$H15252/(SIMULATION!$D$17-$I15252)*(((EXP(-$I15252*$J15274))/(1-EXP(-SIMULATION!$D$4*$I15252)))-(EXP(-SIMULATION!$D$17*$J15274)/(1-EXP(-SIMULATION!$D$4*SIMULATION!$D$17))))</f>
        <v>0.81022553621458937</v>
      </c>
      <c r="L15274">
        <v>0.24517045393697492</v>
      </c>
      <c r="M15274">
        <f t="shared" ca="1" si="238"/>
        <v>1.0088688987196492</v>
      </c>
    </row>
    <row r="15275" spans="1:13" x14ac:dyDescent="0.25">
      <c r="A15275" s="9"/>
      <c r="H15275" s="9"/>
      <c r="J15275">
        <v>23</v>
      </c>
      <c r="K15275">
        <f ca="1">SIMULATION!$D$3*SIMULATION!$D$17/$H15252/(SIMULATION!$D$17-$I15252)*(((EXP(-$I15252*$J15275))/(1-EXP(-SIMULATION!$D$4*$I15252)))-(EXP(-SIMULATION!$D$17*$J15275)/(1-EXP(-SIMULATION!$D$4*SIMULATION!$D$17))))</f>
        <v>0.73632560016382365</v>
      </c>
      <c r="L15275">
        <v>7.0336918377308752E-2</v>
      </c>
      <c r="M15275">
        <f t="shared" ca="1" si="238"/>
        <v>0.78811647380166949</v>
      </c>
    </row>
    <row r="15276" spans="1:13" x14ac:dyDescent="0.25">
      <c r="A15276" s="9"/>
      <c r="H15276" s="9"/>
      <c r="J15276">
        <v>24</v>
      </c>
      <c r="K15276">
        <f ca="1">SIMULATION!$D$3*SIMULATION!$D$17/$H15252/(SIMULATION!$D$17-$I15252)*(((EXP(-$I15252*$J15276))/(1-EXP(-SIMULATION!$D$4*$I15252)))-(EXP(-SIMULATION!$D$17*$J15276)/(1-EXP(-SIMULATION!$D$4*SIMULATION!$D$17))))</f>
        <v>0.66914190955802988</v>
      </c>
      <c r="L15276">
        <v>0.26489366700548295</v>
      </c>
      <c r="M15276">
        <f t="shared" ca="1" si="238"/>
        <v>0.84639336372790763</v>
      </c>
    </row>
    <row r="15277" spans="1:13" x14ac:dyDescent="0.25">
      <c r="A15277" s="9">
        <v>612</v>
      </c>
      <c r="B15277" s="2">
        <f ca="1">NORMINV(RAND(),SIMULATION!D7,SIMULATION!D8)</f>
        <v>58.190912912977275</v>
      </c>
      <c r="C15277" s="2">
        <v>2</v>
      </c>
      <c r="D15277" s="2">
        <f ca="1">SIMULATION!$D$11*(1+(SIMULATION!$D$12*LN(1+$C15277)))*(1+(SIMULATION!$D$13*(($B15277/63.5)-1)))</f>
        <v>9.8437992520702089</v>
      </c>
      <c r="E15277" s="2">
        <v>-2.047207181166532E-3</v>
      </c>
      <c r="F15277" s="2">
        <f ca="1">D15277*(1+E15277)</f>
        <v>9.8236469555514088</v>
      </c>
      <c r="G15277" s="2">
        <v>0.52789124452525216</v>
      </c>
      <c r="H15277" s="9">
        <f>SIMULATION!$D$15*EXP($G$15277)</f>
        <v>374.25944634196912</v>
      </c>
      <c r="I15277" s="2">
        <f ca="1">$F15277/$H15277</f>
        <v>2.624822713646438E-2</v>
      </c>
      <c r="J15277">
        <v>0</v>
      </c>
      <c r="K15277">
        <f ca="1">SIMULATION!$D$3*SIMULATION!$D$17/$H15277/(SIMULATION!$D$17-$I15277)*(((EXP(-$I15277*$J15277))/(1-EXP(-SIMULATION!$D$4*$I15277)))-(EXP(-SIMULATION!$D$17*$J15277)/(1-EXP(-SIMULATION!$D$4*SIMULATION!$D$17))))</f>
        <v>1.7795991536587681</v>
      </c>
      <c r="L15277">
        <v>-0.14844627823952089</v>
      </c>
      <c r="M15277">
        <f t="shared" ca="1" si="238"/>
        <v>1.5154242825399229</v>
      </c>
    </row>
    <row r="15278" spans="1:13" x14ac:dyDescent="0.25">
      <c r="A15278" s="9"/>
      <c r="H15278" s="9"/>
      <c r="J15278">
        <v>1</v>
      </c>
      <c r="K15278">
        <f ca="1">SIMULATION!$D$3*SIMULATION!$D$17/$H15277/(SIMULATION!$D$17-$I15277)*(((EXP(-$I15277*$J15278))/(1-EXP(-SIMULATION!$D$4*$I15277)))-(EXP(-SIMULATION!$D$17*$J15278)/(1-EXP(-SIMULATION!$D$4*SIMULATION!$D$17))))</f>
        <v>2.253968494862002</v>
      </c>
      <c r="L15278">
        <v>8.673245307779337E-2</v>
      </c>
      <c r="M15278">
        <f t="shared" ca="1" si="238"/>
        <v>2.4494607115814451</v>
      </c>
    </row>
    <row r="15279" spans="1:13" x14ac:dyDescent="0.25">
      <c r="A15279" s="9"/>
      <c r="H15279" s="9"/>
      <c r="J15279">
        <v>2</v>
      </c>
      <c r="K15279">
        <f ca="1">SIMULATION!$D$3*SIMULATION!$D$17/$H15277/(SIMULATION!$D$17-$I15277)*(((EXP(-$I15277*$J15279))/(1-EXP(-SIMULATION!$D$4*$I15277)))-(EXP(-SIMULATION!$D$17*$J15279)/(1-EXP(-SIMULATION!$D$4*SIMULATION!$D$17))))</f>
        <v>2.5291072264784487</v>
      </c>
      <c r="L15279">
        <v>0.38897258565178466</v>
      </c>
      <c r="M15279">
        <f t="shared" ca="1" si="238"/>
        <v>3.5128606037523848</v>
      </c>
    </row>
    <row r="15280" spans="1:13" x14ac:dyDescent="0.25">
      <c r="A15280" s="9"/>
      <c r="H15280" s="9"/>
      <c r="J15280">
        <v>3</v>
      </c>
      <c r="K15280">
        <f ca="1">SIMULATION!$D$3*SIMULATION!$D$17/$H15277/(SIMULATION!$D$17-$I15277)*(((EXP(-$I15277*$J15280))/(1-EXP(-SIMULATION!$D$4*$I15277)))-(EXP(-SIMULATION!$D$17*$J15280)/(1-EXP(-SIMULATION!$D$4*SIMULATION!$D$17))))</f>
        <v>2.6773215215332127</v>
      </c>
      <c r="L15280">
        <v>0.30708749153466319</v>
      </c>
      <c r="M15280">
        <f t="shared" ca="1" si="238"/>
        <v>3.4994934716126149</v>
      </c>
    </row>
    <row r="15281" spans="1:13" x14ac:dyDescent="0.25">
      <c r="A15281" s="9"/>
      <c r="H15281" s="9"/>
      <c r="J15281">
        <v>4</v>
      </c>
      <c r="K15281">
        <f ca="1">SIMULATION!$D$3*SIMULATION!$D$17/$H15277/(SIMULATION!$D$17-$I15277)*(((EXP(-$I15277*$J15281))/(1-EXP(-SIMULATION!$D$4*$I15277)))-(EXP(-SIMULATION!$D$17*$J15281)/(1-EXP(-SIMULATION!$D$4*SIMULATION!$D$17))))</f>
        <v>2.744927568970982</v>
      </c>
      <c r="L15281">
        <v>-3.5272354034246334E-2</v>
      </c>
      <c r="M15281">
        <f t="shared" ca="1" si="238"/>
        <v>2.6481075119598745</v>
      </c>
    </row>
    <row r="15282" spans="1:13" x14ac:dyDescent="0.25">
      <c r="A15282" s="9"/>
      <c r="H15282" s="9"/>
      <c r="J15282">
        <v>5</v>
      </c>
      <c r="K15282">
        <f ca="1">SIMULATION!$D$3*SIMULATION!$D$17/$H15277/(SIMULATION!$D$17-$I15277)*(((EXP(-$I15277*$J15282))/(1-EXP(-SIMULATION!$D$4*$I15277)))-(EXP(-SIMULATION!$D$17*$J15282)/(1-EXP(-SIMULATION!$D$4*SIMULATION!$D$17))))</f>
        <v>2.761587046611214</v>
      </c>
      <c r="L15282">
        <v>9.032898724836462E-2</v>
      </c>
      <c r="M15282">
        <f t="shared" ca="1" si="238"/>
        <v>3.0110384077298074</v>
      </c>
    </row>
    <row r="15283" spans="1:13" x14ac:dyDescent="0.25">
      <c r="A15283" s="9"/>
      <c r="H15283" s="9"/>
      <c r="J15283">
        <v>6</v>
      </c>
      <c r="K15283">
        <f ca="1">SIMULATION!$D$3*SIMULATION!$D$17/$H15277/(SIMULATION!$D$17-$I15277)*(((EXP(-$I15277*$J15283))/(1-EXP(-SIMULATION!$D$4*$I15277)))-(EXP(-SIMULATION!$D$17*$J15283)/(1-EXP(-SIMULATION!$D$4*SIMULATION!$D$17))))</f>
        <v>2.7462895058510544</v>
      </c>
      <c r="L15283">
        <v>0.19022459637951591</v>
      </c>
      <c r="M15283">
        <f t="shared" ca="1" si="238"/>
        <v>3.2687013186428713</v>
      </c>
    </row>
    <row r="15284" spans="1:13" x14ac:dyDescent="0.25">
      <c r="A15284" s="9"/>
      <c r="H15284" s="9"/>
      <c r="J15284">
        <v>7</v>
      </c>
      <c r="K15284">
        <f ca="1">SIMULATION!$D$3*SIMULATION!$D$17/$H15277/(SIMULATION!$D$17-$I15277)*(((EXP(-$I15277*$J15284))/(1-EXP(-SIMULATION!$D$4*$I15277)))-(EXP(-SIMULATION!$D$17*$J15284)/(1-EXP(-SIMULATION!$D$4*SIMULATION!$D$17))))</f>
        <v>2.7111860163531789</v>
      </c>
      <c r="L15284">
        <v>-0.40935330782117324</v>
      </c>
      <c r="M15284">
        <f t="shared" ca="1" si="238"/>
        <v>1.6013530524404955</v>
      </c>
    </row>
    <row r="15285" spans="1:13" x14ac:dyDescent="0.25">
      <c r="A15285" s="9"/>
      <c r="H15285" s="9"/>
      <c r="J15285">
        <v>8</v>
      </c>
      <c r="K15285">
        <f ca="1">SIMULATION!$D$3*SIMULATION!$D$17/$H15277/(SIMULATION!$D$17-$I15277)*(((EXP(-$I15277*$J15285))/(1-EXP(-SIMULATION!$D$4*$I15277)))-(EXP(-SIMULATION!$D$17*$J15285)/(1-EXP(-SIMULATION!$D$4*SIMULATION!$D$17))))</f>
        <v>2.6640458462970451</v>
      </c>
      <c r="L15285">
        <v>0.59969305634986247</v>
      </c>
      <c r="M15285">
        <f t="shared" ca="1" si="238"/>
        <v>4.2616556421190754</v>
      </c>
    </row>
    <row r="15286" spans="1:13" x14ac:dyDescent="0.25">
      <c r="A15286" s="9"/>
      <c r="H15286" s="9"/>
      <c r="J15286">
        <v>9</v>
      </c>
      <c r="K15286">
        <f ca="1">SIMULATION!$D$3*SIMULATION!$D$17/$H15277/(SIMULATION!$D$17-$I15277)*(((EXP(-$I15277*$J15286))/(1-EXP(-SIMULATION!$D$4*$I15277)))-(EXP(-SIMULATION!$D$17*$J15286)/(1-EXP(-SIMULATION!$D$4*SIMULATION!$D$17))))</f>
        <v>2.6098307507113616</v>
      </c>
      <c r="L15286">
        <v>0.28595911276413538</v>
      </c>
      <c r="M15286">
        <f t="shared" ca="1" si="238"/>
        <v>3.35613563664934</v>
      </c>
    </row>
    <row r="15287" spans="1:13" x14ac:dyDescent="0.25">
      <c r="A15287" s="9"/>
      <c r="H15287" s="9"/>
      <c r="J15287">
        <v>10</v>
      </c>
      <c r="K15287">
        <f ca="1">SIMULATION!$D$3*SIMULATION!$D$17/$H15277/(SIMULATION!$D$17-$I15277)*(((EXP(-$I15277*$J15287))/(1-EXP(-SIMULATION!$D$4*$I15277)))-(EXP(-SIMULATION!$D$17*$J15287)/(1-EXP(-SIMULATION!$D$4*SIMULATION!$D$17))))</f>
        <v>2.5517038019552114</v>
      </c>
      <c r="L15287">
        <v>0.28386130102990265</v>
      </c>
      <c r="M15287">
        <f t="shared" ca="1" si="238"/>
        <v>3.2760337630211671</v>
      </c>
    </row>
    <row r="15288" spans="1:13" x14ac:dyDescent="0.25">
      <c r="A15288" s="9"/>
      <c r="H15288" s="9"/>
      <c r="J15288">
        <v>11</v>
      </c>
      <c r="K15288">
        <f ca="1">SIMULATION!$D$3*SIMULATION!$D$17/$H15277/(SIMULATION!$D$17-$I15277)*(((EXP(-$I15277*$J15288))/(1-EXP(-SIMULATION!$D$4*$I15277)))-(EXP(-SIMULATION!$D$17*$J15288)/(1-EXP(-SIMULATION!$D$4*SIMULATION!$D$17))))</f>
        <v>2.4916758613840542</v>
      </c>
      <c r="L15288">
        <v>0.19554209501292197</v>
      </c>
      <c r="M15288">
        <f t="shared" ca="1" si="238"/>
        <v>2.9789033794122193</v>
      </c>
    </row>
    <row r="15289" spans="1:13" x14ac:dyDescent="0.25">
      <c r="A15289" s="9"/>
      <c r="H15289" s="9"/>
      <c r="J15289">
        <v>12</v>
      </c>
      <c r="K15289">
        <f ca="1">SIMULATION!$D$3*SIMULATION!$D$17/$H15277/(SIMULATION!$D$17-$I15277)*(((EXP(-$I15277*$J15289))/(1-EXP(-SIMULATION!$D$4*$I15277)))-(EXP(-SIMULATION!$D$17*$J15289)/(1-EXP(-SIMULATION!$D$4*SIMULATION!$D$17))))</f>
        <v>2.4310198429856147</v>
      </c>
      <c r="L15289">
        <v>-0.19504688707646195</v>
      </c>
      <c r="M15289">
        <f t="shared" ca="1" si="238"/>
        <v>1.9568569901901613</v>
      </c>
    </row>
    <row r="15290" spans="1:13" x14ac:dyDescent="0.25">
      <c r="A15290" s="9"/>
      <c r="H15290" s="9"/>
      <c r="J15290">
        <v>13</v>
      </c>
      <c r="K15290">
        <f ca="1">SIMULATION!$D$3*SIMULATION!$D$17/$H15277/(SIMULATION!$D$17-$I15277)*(((EXP(-$I15277*$J15290))/(1-EXP(-SIMULATION!$D$4*$I15277)))-(EXP(-SIMULATION!$D$17*$J15290)/(1-EXP(-SIMULATION!$D$4*SIMULATION!$D$17))))</f>
        <v>2.3705361727605947</v>
      </c>
      <c r="L15290">
        <v>-0.1109968929529996</v>
      </c>
      <c r="M15290">
        <f t="shared" ca="1" si="238"/>
        <v>2.1074140229514735</v>
      </c>
    </row>
    <row r="15291" spans="1:13" x14ac:dyDescent="0.25">
      <c r="A15291" s="9"/>
      <c r="H15291" s="9"/>
      <c r="J15291">
        <v>14</v>
      </c>
      <c r="K15291">
        <f ca="1">SIMULATION!$D$3*SIMULATION!$D$17/$H15277/(SIMULATION!$D$17-$I15277)*(((EXP(-$I15277*$J15291))/(1-EXP(-SIMULATION!$D$4*$I15277)))-(EXP(-SIMULATION!$D$17*$J15291)/(1-EXP(-SIMULATION!$D$4*SIMULATION!$D$17))))</f>
        <v>2.310722891004434</v>
      </c>
      <c r="L15291">
        <v>0.28620548071679219</v>
      </c>
      <c r="M15291">
        <f t="shared" ca="1" si="238"/>
        <v>2.9720644468276536</v>
      </c>
    </row>
    <row r="15292" spans="1:13" x14ac:dyDescent="0.25">
      <c r="A15292" s="9"/>
      <c r="H15292" s="9"/>
      <c r="J15292">
        <v>15</v>
      </c>
      <c r="K15292">
        <f ca="1">SIMULATION!$D$3*SIMULATION!$D$17/$H15277/(SIMULATION!$D$17-$I15277)*(((EXP(-$I15277*$J15292))/(1-EXP(-SIMULATION!$D$4*$I15277)))-(EXP(-SIMULATION!$D$17*$J15292)/(1-EXP(-SIMULATION!$D$4*SIMULATION!$D$17))))</f>
        <v>2.2518846477180694</v>
      </c>
      <c r="L15292">
        <v>4.1601808143651713E-2</v>
      </c>
      <c r="M15292">
        <f t="shared" ca="1" si="238"/>
        <v>2.3455671207940716</v>
      </c>
    </row>
    <row r="15293" spans="1:13" x14ac:dyDescent="0.25">
      <c r="A15293" s="9"/>
      <c r="H15293" s="9"/>
      <c r="J15293">
        <v>16</v>
      </c>
      <c r="K15293">
        <f ca="1">SIMULATION!$D$3*SIMULATION!$D$17/$H15277/(SIMULATION!$D$17-$I15277)*(((EXP(-$I15277*$J15293))/(1-EXP(-SIMULATION!$D$4*$I15277)))-(EXP(-SIMULATION!$D$17*$J15293)/(1-EXP(-SIMULATION!$D$4*SIMULATION!$D$17))))</f>
        <v>2.1942025395181495</v>
      </c>
      <c r="L15293">
        <v>0.12720166748653833</v>
      </c>
      <c r="M15293">
        <f t="shared" ca="1" si="238"/>
        <v>2.4733087613480551</v>
      </c>
    </row>
    <row r="15294" spans="1:13" x14ac:dyDescent="0.25">
      <c r="A15294" s="9"/>
      <c r="H15294" s="9"/>
      <c r="J15294">
        <v>17</v>
      </c>
      <c r="K15294">
        <f ca="1">SIMULATION!$D$3*SIMULATION!$D$17/$H15277/(SIMULATION!$D$17-$I15277)*(((EXP(-$I15277*$J15294))/(1-EXP(-SIMULATION!$D$4*$I15277)))-(EXP(-SIMULATION!$D$17*$J15294)/(1-EXP(-SIMULATION!$D$4*SIMULATION!$D$17))))</f>
        <v>2.1377788530884172</v>
      </c>
      <c r="L15294">
        <v>0.20635179791065844</v>
      </c>
      <c r="M15294">
        <f t="shared" ca="1" si="238"/>
        <v>2.5789133629585974</v>
      </c>
    </row>
    <row r="15295" spans="1:13" x14ac:dyDescent="0.25">
      <c r="A15295" s="9"/>
      <c r="H15295" s="9"/>
      <c r="J15295">
        <v>18</v>
      </c>
      <c r="K15295">
        <f ca="1">SIMULATION!$D$3*SIMULATION!$D$17/$H15277/(SIMULATION!$D$17-$I15277)*(((EXP(-$I15277*$J15295))/(1-EXP(-SIMULATION!$D$4*$I15277)))-(EXP(-SIMULATION!$D$17*$J15295)/(1-EXP(-SIMULATION!$D$4*SIMULATION!$D$17))))</f>
        <v>2.0826657283857415</v>
      </c>
      <c r="L15295">
        <v>5.4859671746395243E-2</v>
      </c>
      <c r="M15295">
        <f t="shared" ca="1" si="238"/>
        <v>2.1969200866024501</v>
      </c>
    </row>
    <row r="15296" spans="1:13" x14ac:dyDescent="0.25">
      <c r="A15296" s="9"/>
      <c r="H15296" s="9"/>
      <c r="J15296">
        <v>19</v>
      </c>
      <c r="K15296">
        <f ca="1">SIMULATION!$D$3*SIMULATION!$D$17/$H15277/(SIMULATION!$D$17-$I15277)*(((EXP(-$I15277*$J15296))/(1-EXP(-SIMULATION!$D$4*$I15277)))-(EXP(-SIMULATION!$D$17*$J15296)/(1-EXP(-SIMULATION!$D$4*SIMULATION!$D$17))))</f>
        <v>2.0288835174802529</v>
      </c>
      <c r="L15296">
        <v>5.1624951596219257E-2</v>
      </c>
      <c r="M15296">
        <f t="shared" ca="1" si="238"/>
        <v>2.1336245308645378</v>
      </c>
    </row>
    <row r="15297" spans="1:13" x14ac:dyDescent="0.25">
      <c r="A15297" s="9"/>
      <c r="H15297" s="9"/>
      <c r="J15297">
        <v>20</v>
      </c>
      <c r="K15297">
        <f ca="1">SIMULATION!$D$3*SIMULATION!$D$17/$H15277/(SIMULATION!$D$17-$I15277)*(((EXP(-$I15277*$J15297))/(1-EXP(-SIMULATION!$D$4*$I15277)))-(EXP(-SIMULATION!$D$17*$J15297)/(1-EXP(-SIMULATION!$D$4*SIMULATION!$D$17))))</f>
        <v>1.9764325403469927</v>
      </c>
      <c r="L15297">
        <v>-0.15529566314421658</v>
      </c>
      <c r="M15297">
        <f t="shared" ca="1" si="238"/>
        <v>1.6695011383339977</v>
      </c>
    </row>
    <row r="15298" spans="1:13" x14ac:dyDescent="0.25">
      <c r="A15298" s="9"/>
      <c r="H15298" s="9"/>
      <c r="J15298">
        <v>21</v>
      </c>
      <c r="K15298">
        <f ca="1">SIMULATION!$D$3*SIMULATION!$D$17/$H15277/(SIMULATION!$D$17-$I15277)*(((EXP(-$I15277*$J15298))/(1-EXP(-SIMULATION!$D$4*$I15277)))-(EXP(-SIMULATION!$D$17*$J15298)/(1-EXP(-SIMULATION!$D$4*SIMULATION!$D$17))))</f>
        <v>1.9253006094969252</v>
      </c>
      <c r="L15298">
        <v>-0.19276684672339917</v>
      </c>
      <c r="M15298">
        <f t="shared" ca="1" si="238"/>
        <v>1.5541664820095644</v>
      </c>
    </row>
    <row r="15299" spans="1:13" x14ac:dyDescent="0.25">
      <c r="A15299" s="9"/>
      <c r="H15299" s="9"/>
      <c r="J15299">
        <v>22</v>
      </c>
      <c r="K15299">
        <f ca="1">SIMULATION!$D$3*SIMULATION!$D$17/$H15277/(SIMULATION!$D$17-$I15277)*(((EXP(-$I15277*$J15299))/(1-EXP(-SIMULATION!$D$4*$I15277)))-(EXP(-SIMULATION!$D$17*$J15299)/(1-EXP(-SIMULATION!$D$4*SIMULATION!$D$17))))</f>
        <v>1.8754678434045962</v>
      </c>
      <c r="L15299">
        <v>2.5031450394108552E-2</v>
      </c>
      <c r="M15299">
        <f t="shared" ref="M15299:M15362" ca="1" si="239">$K15299*(1+$L15299)</f>
        <v>1.9224135236925239</v>
      </c>
    </row>
    <row r="15300" spans="1:13" x14ac:dyDescent="0.25">
      <c r="A15300" s="9"/>
      <c r="H15300" s="9"/>
      <c r="J15300">
        <v>23</v>
      </c>
      <c r="K15300">
        <f ca="1">SIMULATION!$D$3*SIMULATION!$D$17/$H15277/(SIMULATION!$D$17-$I15277)*(((EXP(-$I15277*$J15300))/(1-EXP(-SIMULATION!$D$4*$I15277)))-(EXP(-SIMULATION!$D$17*$J15300)/(1-EXP(-SIMULATION!$D$4*SIMULATION!$D$17))))</f>
        <v>1.8269097427520573</v>
      </c>
      <c r="L15300">
        <v>0.29637724527610515</v>
      </c>
      <c r="M15300">
        <f t="shared" ca="1" si="239"/>
        <v>2.3683642196769901</v>
      </c>
    </row>
    <row r="15301" spans="1:13" x14ac:dyDescent="0.25">
      <c r="A15301" s="9"/>
      <c r="H15301" s="9"/>
      <c r="J15301">
        <v>24</v>
      </c>
      <c r="K15301">
        <f ca="1">SIMULATION!$D$3*SIMULATION!$D$17/$H15277/(SIMULATION!$D$17-$I15277)*(((EXP(-$I15277*$J15301))/(1-EXP(-SIMULATION!$D$4*$I15277)))-(EXP(-SIMULATION!$D$17*$J15301)/(1-EXP(-SIMULATION!$D$4*SIMULATION!$D$17))))</f>
        <v>1.7795991536587679</v>
      </c>
      <c r="L15301">
        <v>-0.21922337757624794</v>
      </c>
      <c r="M15301">
        <f t="shared" ca="1" si="239"/>
        <v>1.3894694164618604</v>
      </c>
    </row>
    <row r="15302" spans="1:13" x14ac:dyDescent="0.25">
      <c r="A15302" s="9">
        <v>613</v>
      </c>
      <c r="B15302" s="2">
        <f ca="1">NORMINV(RAND(),SIMULATION!D7,SIMULATION!D8)</f>
        <v>66.053274528525534</v>
      </c>
      <c r="C15302" s="2">
        <v>2</v>
      </c>
      <c r="D15302" s="2">
        <f ca="1">SIMULATION!$D$11*(1+(SIMULATION!$D$12*LN(1+$C15302)))*(1+(SIMULATION!$D$13*(($B15302/63.5)-1)))</f>
        <v>10.427671884154838</v>
      </c>
      <c r="E15302" s="2">
        <v>0.10497747949104294</v>
      </c>
      <c r="F15302" s="2">
        <f ca="1">D15302*(1+E15302)</f>
        <v>11.522342595513027</v>
      </c>
      <c r="G15302" s="2">
        <v>-0.33872170767364829</v>
      </c>
      <c r="H15302" s="9">
        <f>SIMULATION!$D$15*EXP($G$15302)</f>
        <v>157.32855276836796</v>
      </c>
      <c r="I15302" s="2">
        <f ca="1">$F15302/$H15302</f>
        <v>7.3237453677446385E-2</v>
      </c>
      <c r="J15302">
        <v>0</v>
      </c>
      <c r="K15302">
        <f ca="1">SIMULATION!$D$3*SIMULATION!$D$17/$H15302/(SIMULATION!$D$17-$I15302)*(((EXP(-$I15302*$J15302))/(1-EXP(-SIMULATION!$D$4*$I15302)))-(EXP(-SIMULATION!$D$17*$J15302)/(1-EXP(-SIMULATION!$D$4*SIMULATION!$D$17))))</f>
        <v>0.87185406232539231</v>
      </c>
      <c r="L15302">
        <v>-9.0938876441897798E-2</v>
      </c>
      <c r="M15302">
        <f t="shared" ca="1" si="239"/>
        <v>0.79256863347621676</v>
      </c>
    </row>
    <row r="15303" spans="1:13" x14ac:dyDescent="0.25">
      <c r="A15303" s="9"/>
      <c r="H15303" s="9"/>
      <c r="J15303">
        <v>1</v>
      </c>
      <c r="K15303">
        <f ca="1">SIMULATION!$D$3*SIMULATION!$D$17/$H15302/(SIMULATION!$D$17-$I15302)*(((EXP(-$I15302*$J15303))/(1-EXP(-SIMULATION!$D$4*$I15302)))-(EXP(-SIMULATION!$D$17*$J15303)/(1-EXP(-SIMULATION!$D$4*SIMULATION!$D$17))))</f>
        <v>2.0177900636779511</v>
      </c>
      <c r="L15303">
        <v>0.12509434071566214</v>
      </c>
      <c r="M15303">
        <f t="shared" ca="1" si="239"/>
        <v>2.2702041813963585</v>
      </c>
    </row>
    <row r="15304" spans="1:13" x14ac:dyDescent="0.25">
      <c r="A15304" s="9"/>
      <c r="H15304" s="9"/>
      <c r="J15304">
        <v>2</v>
      </c>
      <c r="K15304">
        <f ca="1">SIMULATION!$D$3*SIMULATION!$D$17/$H15302/(SIMULATION!$D$17-$I15302)*(((EXP(-$I15302*$J15304))/(1-EXP(-SIMULATION!$D$4*$I15302)))-(EXP(-SIMULATION!$D$17*$J15304)/(1-EXP(-SIMULATION!$D$4*SIMULATION!$D$17))))</f>
        <v>2.6490932762321928</v>
      </c>
      <c r="L15304">
        <v>-0.3261154485490671</v>
      </c>
      <c r="M15304">
        <f t="shared" ca="1" si="239"/>
        <v>1.7851830342054134</v>
      </c>
    </row>
    <row r="15305" spans="1:13" x14ac:dyDescent="0.25">
      <c r="A15305" s="9"/>
      <c r="H15305" s="9"/>
      <c r="J15305">
        <v>3</v>
      </c>
      <c r="K15305">
        <f ca="1">SIMULATION!$D$3*SIMULATION!$D$17/$H15302/(SIMULATION!$D$17-$I15302)*(((EXP(-$I15302*$J15305))/(1-EXP(-SIMULATION!$D$4*$I15302)))-(EXP(-SIMULATION!$D$17*$J15305)/(1-EXP(-SIMULATION!$D$4*SIMULATION!$D$17))))</f>
        <v>2.9578840049684976</v>
      </c>
      <c r="L15305">
        <v>0.11137343199323631</v>
      </c>
      <c r="M15305">
        <f t="shared" ca="1" si="239"/>
        <v>3.2873136980397377</v>
      </c>
    </row>
    <row r="15306" spans="1:13" x14ac:dyDescent="0.25">
      <c r="A15306" s="9"/>
      <c r="H15306" s="9"/>
      <c r="J15306">
        <v>4</v>
      </c>
      <c r="K15306">
        <f ca="1">SIMULATION!$D$3*SIMULATION!$D$17/$H15302/(SIMULATION!$D$17-$I15302)*(((EXP(-$I15302*$J15306))/(1-EXP(-SIMULATION!$D$4*$I15302)))-(EXP(-SIMULATION!$D$17*$J15306)/(1-EXP(-SIMULATION!$D$4*SIMULATION!$D$17))))</f>
        <v>3.0667637255153113</v>
      </c>
      <c r="L15306">
        <v>8.6685906137358132E-2</v>
      </c>
      <c r="M15306">
        <f t="shared" ca="1" si="239"/>
        <v>3.3326089179707865</v>
      </c>
    </row>
    <row r="15307" spans="1:13" x14ac:dyDescent="0.25">
      <c r="A15307" s="9"/>
      <c r="H15307" s="9"/>
      <c r="J15307">
        <v>5</v>
      </c>
      <c r="K15307">
        <f ca="1">SIMULATION!$D$3*SIMULATION!$D$17/$H15302/(SIMULATION!$D$17-$I15302)*(((EXP(-$I15302*$J15307))/(1-EXP(-SIMULATION!$D$4*$I15302)))-(EXP(-SIMULATION!$D$17*$J15307)/(1-EXP(-SIMULATION!$D$4*SIMULATION!$D$17))))</f>
        <v>3.0538208501357555</v>
      </c>
      <c r="L15307">
        <v>-5.9813467254786083E-2</v>
      </c>
      <c r="M15307">
        <f t="shared" ca="1" si="239"/>
        <v>2.8711612367141774</v>
      </c>
    </row>
    <row r="15308" spans="1:13" x14ac:dyDescent="0.25">
      <c r="A15308" s="9"/>
      <c r="H15308" s="9"/>
      <c r="J15308">
        <v>6</v>
      </c>
      <c r="K15308">
        <f ca="1">SIMULATION!$D$3*SIMULATION!$D$17/$H15302/(SIMULATION!$D$17-$I15302)*(((EXP(-$I15302*$J15308))/(1-EXP(-SIMULATION!$D$4*$I15302)))-(EXP(-SIMULATION!$D$17*$J15308)/(1-EXP(-SIMULATION!$D$4*SIMULATION!$D$17))))</f>
        <v>2.9686524668083489</v>
      </c>
      <c r="L15308">
        <v>0.11317263267248061</v>
      </c>
      <c r="M15308">
        <f t="shared" ca="1" si="239"/>
        <v>3.3046226819667037</v>
      </c>
    </row>
    <row r="15309" spans="1:13" x14ac:dyDescent="0.25">
      <c r="A15309" s="9"/>
      <c r="H15309" s="9"/>
      <c r="J15309">
        <v>7</v>
      </c>
      <c r="K15309">
        <f ca="1">SIMULATION!$D$3*SIMULATION!$D$17/$H15302/(SIMULATION!$D$17-$I15302)*(((EXP(-$I15302*$J15309))/(1-EXP(-SIMULATION!$D$4*$I15302)))-(EXP(-SIMULATION!$D$17*$J15309)/(1-EXP(-SIMULATION!$D$4*SIMULATION!$D$17))))</f>
        <v>2.8426290767548341</v>
      </c>
      <c r="L15309">
        <v>-0.64479573868476747</v>
      </c>
      <c r="M15309">
        <f t="shared" ca="1" si="239"/>
        <v>1.0097139614019022</v>
      </c>
    </row>
    <row r="15310" spans="1:13" x14ac:dyDescent="0.25">
      <c r="A15310" s="9"/>
      <c r="H15310" s="9"/>
      <c r="J15310">
        <v>8</v>
      </c>
      <c r="K15310">
        <f ca="1">SIMULATION!$D$3*SIMULATION!$D$17/$H15302/(SIMULATION!$D$17-$I15302)*(((EXP(-$I15302*$J15310))/(1-EXP(-SIMULATION!$D$4*$I15302)))-(EXP(-SIMULATION!$D$17*$J15310)/(1-EXP(-SIMULATION!$D$4*SIMULATION!$D$17))))</f>
        <v>2.6954702738195468</v>
      </c>
      <c r="L15310">
        <v>0.33495501119895393</v>
      </c>
      <c r="M15310">
        <f t="shared" ca="1" si="239"/>
        <v>3.5983315495732207</v>
      </c>
    </row>
    <row r="15311" spans="1:13" x14ac:dyDescent="0.25">
      <c r="A15311" s="9"/>
      <c r="H15311" s="9"/>
      <c r="J15311">
        <v>9</v>
      </c>
      <c r="K15311">
        <f ca="1">SIMULATION!$D$3*SIMULATION!$D$17/$H15302/(SIMULATION!$D$17-$I15302)*(((EXP(-$I15302*$J15311))/(1-EXP(-SIMULATION!$D$4*$I15302)))-(EXP(-SIMULATION!$D$17*$J15311)/(1-EXP(-SIMULATION!$D$4*SIMULATION!$D$17))))</f>
        <v>2.5394565421568474</v>
      </c>
      <c r="L15311">
        <v>0.35815881173658787</v>
      </c>
      <c r="M15311">
        <f t="shared" ca="1" si="239"/>
        <v>3.4489852797524483</v>
      </c>
    </row>
    <row r="15312" spans="1:13" x14ac:dyDescent="0.25">
      <c r="A15312" s="9"/>
      <c r="H15312" s="9"/>
      <c r="J15312">
        <v>10</v>
      </c>
      <c r="K15312">
        <f ca="1">SIMULATION!$D$3*SIMULATION!$D$17/$H15302/(SIMULATION!$D$17-$I15302)*(((EXP(-$I15302*$J15312))/(1-EXP(-SIMULATION!$D$4*$I15302)))-(EXP(-SIMULATION!$D$17*$J15312)/(1-EXP(-SIMULATION!$D$4*SIMULATION!$D$17))))</f>
        <v>2.3821263664302523</v>
      </c>
      <c r="L15312">
        <v>6.6035162204184816E-2</v>
      </c>
      <c r="M15312">
        <f t="shared" ca="1" si="239"/>
        <v>2.5394304674283394</v>
      </c>
    </row>
    <row r="15313" spans="1:13" x14ac:dyDescent="0.25">
      <c r="A15313" s="9"/>
      <c r="H15313" s="9"/>
      <c r="J15313">
        <v>11</v>
      </c>
      <c r="K15313">
        <f ca="1">SIMULATION!$D$3*SIMULATION!$D$17/$H15302/(SIMULATION!$D$17-$I15302)*(((EXP(-$I15302*$J15313))/(1-EXP(-SIMULATION!$D$4*$I15302)))-(EXP(-SIMULATION!$D$17*$J15313)/(1-EXP(-SIMULATION!$D$4*SIMULATION!$D$17))))</f>
        <v>2.2280028285240401</v>
      </c>
      <c r="L15313">
        <v>-0.18946637621185825</v>
      </c>
      <c r="M15313">
        <f t="shared" ca="1" si="239"/>
        <v>1.80587120641382</v>
      </c>
    </row>
    <row r="15314" spans="1:13" x14ac:dyDescent="0.25">
      <c r="A15314" s="9"/>
      <c r="H15314" s="9"/>
      <c r="J15314">
        <v>12</v>
      </c>
      <c r="K15314">
        <f ca="1">SIMULATION!$D$3*SIMULATION!$D$17/$H15302/(SIMULATION!$D$17-$I15302)*(((EXP(-$I15302*$J15314))/(1-EXP(-SIMULATION!$D$4*$I15302)))-(EXP(-SIMULATION!$D$17*$J15314)/(1-EXP(-SIMULATION!$D$4*SIMULATION!$D$17))))</f>
        <v>2.0796984011418593</v>
      </c>
      <c r="L15314">
        <v>-0.14246897739526695</v>
      </c>
      <c r="M15314">
        <f t="shared" ca="1" si="239"/>
        <v>1.7834058966406068</v>
      </c>
    </row>
    <row r="15315" spans="1:13" x14ac:dyDescent="0.25">
      <c r="A15315" s="9"/>
      <c r="H15315" s="9"/>
      <c r="J15315">
        <v>13</v>
      </c>
      <c r="K15315">
        <f ca="1">SIMULATION!$D$3*SIMULATION!$D$17/$H15302/(SIMULATION!$D$17-$I15302)*(((EXP(-$I15302*$J15315))/(1-EXP(-SIMULATION!$D$4*$I15302)))-(EXP(-SIMULATION!$D$17*$J15315)/(1-EXP(-SIMULATION!$D$4*SIMULATION!$D$17))))</f>
        <v>1.9386213915036021</v>
      </c>
      <c r="L15315">
        <v>2.7228905237406942E-2</v>
      </c>
      <c r="M15315">
        <f t="shared" ca="1" si="239"/>
        <v>1.9914079296640634</v>
      </c>
    </row>
    <row r="15316" spans="1:13" x14ac:dyDescent="0.25">
      <c r="A15316" s="9"/>
      <c r="H15316" s="9"/>
      <c r="J15316">
        <v>14</v>
      </c>
      <c r="K15316">
        <f ca="1">SIMULATION!$D$3*SIMULATION!$D$17/$H15302/(SIMULATION!$D$17-$I15302)*(((EXP(-$I15302*$J15316))/(1-EXP(-SIMULATION!$D$4*$I15302)))-(EXP(-SIMULATION!$D$17*$J15316)/(1-EXP(-SIMULATION!$D$4*SIMULATION!$D$17))))</f>
        <v>1.8054272211465801</v>
      </c>
      <c r="L15316">
        <v>-0.14789818421188478</v>
      </c>
      <c r="M15316">
        <f t="shared" ca="1" si="239"/>
        <v>1.538407813412292</v>
      </c>
    </row>
    <row r="15317" spans="1:13" x14ac:dyDescent="0.25">
      <c r="A15317" s="9"/>
      <c r="H15317" s="9"/>
      <c r="J15317">
        <v>15</v>
      </c>
      <c r="K15317">
        <f ca="1">SIMULATION!$D$3*SIMULATION!$D$17/$H15302/(SIMULATION!$D$17-$I15302)*(((EXP(-$I15302*$J15317))/(1-EXP(-SIMULATION!$D$4*$I15302)))-(EXP(-SIMULATION!$D$17*$J15317)/(1-EXP(-SIMULATION!$D$4*SIMULATION!$D$17))))</f>
        <v>1.6803062912450903</v>
      </c>
      <c r="L15317">
        <v>4.4334208379992489E-2</v>
      </c>
      <c r="M15317">
        <f t="shared" ca="1" si="239"/>
        <v>1.7548013405033625</v>
      </c>
    </row>
    <row r="15318" spans="1:13" x14ac:dyDescent="0.25">
      <c r="A15318" s="9"/>
      <c r="H15318" s="9"/>
      <c r="J15318">
        <v>16</v>
      </c>
      <c r="K15318">
        <f ca="1">SIMULATION!$D$3*SIMULATION!$D$17/$H15302/(SIMULATION!$D$17-$I15302)*(((EXP(-$I15302*$J15318))/(1-EXP(-SIMULATION!$D$4*$I15302)))-(EXP(-SIMULATION!$D$17*$J15318)/(1-EXP(-SIMULATION!$D$4*SIMULATION!$D$17))))</f>
        <v>1.5631672215861565</v>
      </c>
      <c r="L15318">
        <v>-0.1174394868500635</v>
      </c>
      <c r="M15318">
        <f t="shared" ca="1" si="239"/>
        <v>1.3795896652222388</v>
      </c>
    </row>
    <row r="15319" spans="1:13" x14ac:dyDescent="0.25">
      <c r="A15319" s="9"/>
      <c r="H15319" s="9"/>
      <c r="J15319">
        <v>17</v>
      </c>
      <c r="K15319">
        <f ca="1">SIMULATION!$D$3*SIMULATION!$D$17/$H15302/(SIMULATION!$D$17-$I15302)*(((EXP(-$I15302*$J15319))/(1-EXP(-SIMULATION!$D$4*$I15302)))-(EXP(-SIMULATION!$D$17*$J15319)/(1-EXP(-SIMULATION!$D$4*SIMULATION!$D$17))))</f>
        <v>1.4537531294556456</v>
      </c>
      <c r="L15319">
        <v>0.17086504008870024</v>
      </c>
      <c r="M15319">
        <f t="shared" ca="1" si="239"/>
        <v>1.7021487161991578</v>
      </c>
    </row>
    <row r="15320" spans="1:13" x14ac:dyDescent="0.25">
      <c r="A15320" s="9"/>
      <c r="H15320" s="9"/>
      <c r="J15320">
        <v>18</v>
      </c>
      <c r="K15320">
        <f ca="1">SIMULATION!$D$3*SIMULATION!$D$17/$H15302/(SIMULATION!$D$17-$I15302)*(((EXP(-$I15302*$J15320))/(1-EXP(-SIMULATION!$D$4*$I15302)))-(EXP(-SIMULATION!$D$17*$J15320)/(1-EXP(-SIMULATION!$D$4*SIMULATION!$D$17))))</f>
        <v>1.351715079740109</v>
      </c>
      <c r="L15320">
        <v>-0.35990028745933278</v>
      </c>
      <c r="M15320">
        <f t="shared" ca="1" si="239"/>
        <v>0.86523243397852878</v>
      </c>
    </row>
    <row r="15321" spans="1:13" x14ac:dyDescent="0.25">
      <c r="A15321" s="9"/>
      <c r="H15321" s="9"/>
      <c r="J15321">
        <v>19</v>
      </c>
      <c r="K15321">
        <f ca="1">SIMULATION!$D$3*SIMULATION!$D$17/$H15302/(SIMULATION!$D$17-$I15302)*(((EXP(-$I15302*$J15321))/(1-EXP(-SIMULATION!$D$4*$I15302)))-(EXP(-SIMULATION!$D$17*$J15321)/(1-EXP(-SIMULATION!$D$4*SIMULATION!$D$17))))</f>
        <v>1.2566581644598127</v>
      </c>
      <c r="L15321">
        <v>-0.16359312523017666</v>
      </c>
      <c r="M15321">
        <f t="shared" ca="1" si="239"/>
        <v>1.0510775279898146</v>
      </c>
    </row>
    <row r="15322" spans="1:13" x14ac:dyDescent="0.25">
      <c r="A15322" s="9"/>
      <c r="H15322" s="9"/>
      <c r="J15322">
        <v>20</v>
      </c>
      <c r="K15322">
        <f ca="1">SIMULATION!$D$3*SIMULATION!$D$17/$H15302/(SIMULATION!$D$17-$I15302)*(((EXP(-$I15302*$J15322))/(1-EXP(-SIMULATION!$D$4*$I15302)))-(EXP(-SIMULATION!$D$17*$J15322)/(1-EXP(-SIMULATION!$D$4*SIMULATION!$D$17))))</f>
        <v>1.1681701124252206</v>
      </c>
      <c r="L15322">
        <v>-0.33799549108841859</v>
      </c>
      <c r="M15322">
        <f t="shared" ca="1" si="239"/>
        <v>0.77333388160124494</v>
      </c>
    </row>
    <row r="15323" spans="1:13" x14ac:dyDescent="0.25">
      <c r="A15323" s="9"/>
      <c r="H15323" s="9"/>
      <c r="J15323">
        <v>21</v>
      </c>
      <c r="K15323">
        <f ca="1">SIMULATION!$D$3*SIMULATION!$D$17/$H15302/(SIMULATION!$D$17-$I15302)*(((EXP(-$I15302*$J15323))/(1-EXP(-SIMULATION!$D$4*$I15302)))-(EXP(-SIMULATION!$D$17*$J15323)/(1-EXP(-SIMULATION!$D$4*SIMULATION!$D$17))))</f>
        <v>1.0858387686881692</v>
      </c>
      <c r="L15323">
        <v>0.38778229457629754</v>
      </c>
      <c r="M15323">
        <f t="shared" ca="1" si="239"/>
        <v>1.5069078179499691</v>
      </c>
    </row>
    <row r="15324" spans="1:13" x14ac:dyDescent="0.25">
      <c r="A15324" s="9"/>
      <c r="H15324" s="9"/>
      <c r="J15324">
        <v>22</v>
      </c>
      <c r="K15324">
        <f ca="1">SIMULATION!$D$3*SIMULATION!$D$17/$H15302/(SIMULATION!$D$17-$I15302)*(((EXP(-$I15302*$J15324))/(1-EXP(-SIMULATION!$D$4*$I15302)))-(EXP(-SIMULATION!$D$17*$J15324)/(1-EXP(-SIMULATION!$D$4*SIMULATION!$D$17))))</f>
        <v>1.0092625018186467</v>
      </c>
      <c r="L15324">
        <v>-0.19184446225655158</v>
      </c>
      <c r="M15324">
        <f t="shared" ca="1" si="239"/>
        <v>0.81564107988154655</v>
      </c>
    </row>
    <row r="15325" spans="1:13" x14ac:dyDescent="0.25">
      <c r="A15325" s="9"/>
      <c r="H15325" s="9"/>
      <c r="J15325">
        <v>23</v>
      </c>
      <c r="K15325">
        <f ca="1">SIMULATION!$D$3*SIMULATION!$D$17/$H15302/(SIMULATION!$D$17-$I15302)*(((EXP(-$I15302*$J15325))/(1-EXP(-SIMULATION!$D$4*$I15302)))-(EXP(-SIMULATION!$D$17*$J15325)/(1-EXP(-SIMULATION!$D$4*SIMULATION!$D$17))))</f>
        <v>0.9380561352312996</v>
      </c>
      <c r="L15325">
        <v>0.45499899271618527</v>
      </c>
      <c r="M15325">
        <f t="shared" ca="1" si="239"/>
        <v>1.3648707318727786</v>
      </c>
    </row>
    <row r="15326" spans="1:13" x14ac:dyDescent="0.25">
      <c r="A15326" s="9"/>
      <c r="H15326" s="9"/>
      <c r="J15326">
        <v>24</v>
      </c>
      <c r="K15326">
        <f ca="1">SIMULATION!$D$3*SIMULATION!$D$17/$H15302/(SIMULATION!$D$17-$I15302)*(((EXP(-$I15302*$J15326))/(1-EXP(-SIMULATION!$D$4*$I15302)))-(EXP(-SIMULATION!$D$17*$J15326)/(1-EXP(-SIMULATION!$D$4*SIMULATION!$D$17))))</f>
        <v>0.87185406232539253</v>
      </c>
      <c r="L15326">
        <v>0.61973553078911592</v>
      </c>
      <c r="M15326">
        <f t="shared" ca="1" si="239"/>
        <v>1.4121730024112666</v>
      </c>
    </row>
    <row r="15327" spans="1:13" x14ac:dyDescent="0.25">
      <c r="A15327" s="9">
        <v>614</v>
      </c>
      <c r="B15327" s="2">
        <f ca="1">NORMINV(RAND(),SIMULATION!D7,SIMULATION!D8)</f>
        <v>59.258565445874645</v>
      </c>
      <c r="C15327" s="2">
        <v>2</v>
      </c>
      <c r="D15327" s="2">
        <f ca="1">SIMULATION!$D$11*(1+(SIMULATION!$D$12*LN(1+$C15327)))*(1+(SIMULATION!$D$13*(($B15327/63.5)-1)))</f>
        <v>9.9230849838917852</v>
      </c>
      <c r="E15327" s="2">
        <v>-0.13856147599774102</v>
      </c>
      <c r="F15327" s="2">
        <f ca="1">D15327*(1+E15327)</f>
        <v>8.5481276820727192</v>
      </c>
      <c r="G15327" s="2">
        <v>-0.25773236661987675</v>
      </c>
      <c r="H15327" s="9">
        <f>SIMULATION!$D$15*EXP($G$15327)</f>
        <v>170.60068538776264</v>
      </c>
      <c r="I15327" s="2">
        <f ca="1">$F15327/$H15327</f>
        <v>5.0106057092581209E-2</v>
      </c>
      <c r="J15327">
        <v>0</v>
      </c>
      <c r="K15327">
        <f ca="1">SIMULATION!$D$3*SIMULATION!$D$17/$H15327/(SIMULATION!$D$17-$I15327)*(((EXP(-$I15327*$J15327))/(1-EXP(-SIMULATION!$D$4*$I15327)))-(EXP(-SIMULATION!$D$17*$J15327)/(1-EXP(-SIMULATION!$D$4*SIMULATION!$D$17))))</f>
        <v>1.5600815141975355</v>
      </c>
      <c r="L15327">
        <v>0.2685833770833308</v>
      </c>
      <c r="M15327">
        <f t="shared" ca="1" si="239"/>
        <v>1.9790934758059859</v>
      </c>
    </row>
    <row r="15328" spans="1:13" x14ac:dyDescent="0.25">
      <c r="A15328" s="9"/>
      <c r="H15328" s="9"/>
      <c r="J15328">
        <v>1</v>
      </c>
      <c r="K15328">
        <f ca="1">SIMULATION!$D$3*SIMULATION!$D$17/$H15327/(SIMULATION!$D$17-$I15327)*(((EXP(-$I15327*$J15328))/(1-EXP(-SIMULATION!$D$4*$I15327)))-(EXP(-SIMULATION!$D$17*$J15328)/(1-EXP(-SIMULATION!$D$4*SIMULATION!$D$17))))</f>
        <v>2.6111891696491507</v>
      </c>
      <c r="L15328">
        <v>-0.3463265939939798</v>
      </c>
      <c r="M15328">
        <f t="shared" ca="1" si="239"/>
        <v>1.7068649182505919</v>
      </c>
    </row>
    <row r="15329" spans="1:13" x14ac:dyDescent="0.25">
      <c r="A15329" s="9"/>
      <c r="H15329" s="9"/>
      <c r="J15329">
        <v>2</v>
      </c>
      <c r="K15329">
        <f ca="1">SIMULATION!$D$3*SIMULATION!$D$17/$H15327/(SIMULATION!$D$17-$I15327)*(((EXP(-$I15327*$J15329))/(1-EXP(-SIMULATION!$D$4*$I15327)))-(EXP(-SIMULATION!$D$17*$J15329)/(1-EXP(-SIMULATION!$D$4*SIMULATION!$D$17))))</f>
        <v>3.2060105142470743</v>
      </c>
      <c r="L15329">
        <v>0.23165419824227454</v>
      </c>
      <c r="M15329">
        <f t="shared" ca="1" si="239"/>
        <v>3.9486963094812828</v>
      </c>
    </row>
    <row r="15330" spans="1:13" x14ac:dyDescent="0.25">
      <c r="A15330" s="9"/>
      <c r="H15330" s="9"/>
      <c r="J15330">
        <v>3</v>
      </c>
      <c r="K15330">
        <f ca="1">SIMULATION!$D$3*SIMULATION!$D$17/$H15327/(SIMULATION!$D$17-$I15327)*(((EXP(-$I15327*$J15330))/(1-EXP(-SIMULATION!$D$4*$I15327)))-(EXP(-SIMULATION!$D$17*$J15330)/(1-EXP(-SIMULATION!$D$4*SIMULATION!$D$17))))</f>
        <v>3.5122813345128567</v>
      </c>
      <c r="L15330">
        <v>-7.5599590491787841E-2</v>
      </c>
      <c r="M15330">
        <f t="shared" ca="1" si="239"/>
        <v>3.2467543039317346</v>
      </c>
    </row>
    <row r="15331" spans="1:13" x14ac:dyDescent="0.25">
      <c r="A15331" s="9"/>
      <c r="H15331" s="9"/>
      <c r="J15331">
        <v>4</v>
      </c>
      <c r="K15331">
        <f ca="1">SIMULATION!$D$3*SIMULATION!$D$17/$H15327/(SIMULATION!$D$17-$I15327)*(((EXP(-$I15327*$J15331))/(1-EXP(-SIMULATION!$D$4*$I15327)))-(EXP(-SIMULATION!$D$17*$J15331)/(1-EXP(-SIMULATION!$D$4*SIMULATION!$D$17))))</f>
        <v>3.637302696952649</v>
      </c>
      <c r="L15331">
        <v>-0.57525505448530501</v>
      </c>
      <c r="M15331">
        <f t="shared" ca="1" si="239"/>
        <v>1.544925935837606</v>
      </c>
    </row>
    <row r="15332" spans="1:13" x14ac:dyDescent="0.25">
      <c r="A15332" s="9"/>
      <c r="H15332" s="9"/>
      <c r="J15332">
        <v>5</v>
      </c>
      <c r="K15332">
        <f ca="1">SIMULATION!$D$3*SIMULATION!$D$17/$H15327/(SIMULATION!$D$17-$I15327)*(((EXP(-$I15327*$J15332))/(1-EXP(-SIMULATION!$D$4*$I15327)))-(EXP(-SIMULATION!$D$17*$J15332)/(1-EXP(-SIMULATION!$D$4*SIMULATION!$D$17))))</f>
        <v>3.6496568249678418</v>
      </c>
      <c r="L15332">
        <v>8.2254596216431761E-2</v>
      </c>
      <c r="M15332">
        <f t="shared" ca="1" si="239"/>
        <v>3.9498578734341163</v>
      </c>
    </row>
    <row r="15333" spans="1:13" x14ac:dyDescent="0.25">
      <c r="A15333" s="9"/>
      <c r="H15333" s="9"/>
      <c r="J15333">
        <v>6</v>
      </c>
      <c r="K15333">
        <f ca="1">SIMULATION!$D$3*SIMULATION!$D$17/$H15327/(SIMULATION!$D$17-$I15327)*(((EXP(-$I15327*$J15333))/(1-EXP(-SIMULATION!$D$4*$I15327)))-(EXP(-SIMULATION!$D$17*$J15333)/(1-EXP(-SIMULATION!$D$4*SIMULATION!$D$17))))</f>
        <v>3.5931227106991779</v>
      </c>
      <c r="L15333">
        <v>-0.12679932684817785</v>
      </c>
      <c r="M15333">
        <f t="shared" ca="1" si="239"/>
        <v>3.1375171696996222</v>
      </c>
    </row>
    <row r="15334" spans="1:13" x14ac:dyDescent="0.25">
      <c r="A15334" s="9"/>
      <c r="H15334" s="9"/>
      <c r="J15334">
        <v>7</v>
      </c>
      <c r="K15334">
        <f ca="1">SIMULATION!$D$3*SIMULATION!$D$17/$H15327/(SIMULATION!$D$17-$I15327)*(((EXP(-$I15327*$J15334))/(1-EXP(-SIMULATION!$D$4*$I15327)))-(EXP(-SIMULATION!$D$17*$J15334)/(1-EXP(-SIMULATION!$D$4*SIMULATION!$D$17))))</f>
        <v>3.4955931496125272</v>
      </c>
      <c r="L15334">
        <v>0.33465115173536708</v>
      </c>
      <c r="M15334">
        <f t="shared" ca="1" si="239"/>
        <v>4.6653974231286179</v>
      </c>
    </row>
    <row r="15335" spans="1:13" x14ac:dyDescent="0.25">
      <c r="A15335" s="9"/>
      <c r="H15335" s="9"/>
      <c r="J15335">
        <v>8</v>
      </c>
      <c r="K15335">
        <f ca="1">SIMULATION!$D$3*SIMULATION!$D$17/$H15327/(SIMULATION!$D$17-$I15327)*(((EXP(-$I15327*$J15335))/(1-EXP(-SIMULATION!$D$4*$I15327)))-(EXP(-SIMULATION!$D$17*$J15335)/(1-EXP(-SIMULATION!$D$4*SIMULATION!$D$17))))</f>
        <v>3.3747885863146339</v>
      </c>
      <c r="L15335">
        <v>6.0503753207145454E-2</v>
      </c>
      <c r="M15335">
        <f t="shared" ca="1" si="239"/>
        <v>3.5789759620673061</v>
      </c>
    </row>
    <row r="15336" spans="1:13" x14ac:dyDescent="0.25">
      <c r="A15336" s="9"/>
      <c r="H15336" s="9"/>
      <c r="J15336">
        <v>9</v>
      </c>
      <c r="K15336">
        <f ca="1">SIMULATION!$D$3*SIMULATION!$D$17/$H15327/(SIMULATION!$D$17-$I15327)*(((EXP(-$I15327*$J15336))/(1-EXP(-SIMULATION!$D$4*$I15327)))-(EXP(-SIMULATION!$D$17*$J15336)/(1-EXP(-SIMULATION!$D$4*SIMULATION!$D$17))))</f>
        <v>3.2419182991065401</v>
      </c>
      <c r="L15336">
        <v>0.69505251420663461</v>
      </c>
      <c r="M15336">
        <f t="shared" ca="1" si="239"/>
        <v>5.4952217637530376</v>
      </c>
    </row>
    <row r="15337" spans="1:13" x14ac:dyDescent="0.25">
      <c r="A15337" s="9"/>
      <c r="H15337" s="9"/>
      <c r="J15337">
        <v>10</v>
      </c>
      <c r="K15337">
        <f ca="1">SIMULATION!$D$3*SIMULATION!$D$17/$H15327/(SIMULATION!$D$17-$I15327)*(((EXP(-$I15327*$J15337))/(1-EXP(-SIMULATION!$D$4*$I15327)))-(EXP(-SIMULATION!$D$17*$J15337)/(1-EXP(-SIMULATION!$D$4*SIMULATION!$D$17))))</f>
        <v>3.1040262082611094</v>
      </c>
      <c r="L15337">
        <v>-0.23648855657398654</v>
      </c>
      <c r="M15337">
        <f t="shared" ca="1" si="239"/>
        <v>2.3699595307016152</v>
      </c>
    </row>
    <row r="15338" spans="1:13" x14ac:dyDescent="0.25">
      <c r="A15338" s="9"/>
      <c r="H15338" s="9"/>
      <c r="J15338">
        <v>11</v>
      </c>
      <c r="K15338">
        <f ca="1">SIMULATION!$D$3*SIMULATION!$D$17/$H15327/(SIMULATION!$D$17-$I15327)*(((EXP(-$I15327*$J15338))/(1-EXP(-SIMULATION!$D$4*$I15327)))-(EXP(-SIMULATION!$D$17*$J15338)/(1-EXP(-SIMULATION!$D$4*SIMULATION!$D$17))))</f>
        <v>2.9654937772190975</v>
      </c>
      <c r="L15338">
        <v>7.0080378681628992E-3</v>
      </c>
      <c r="M15338">
        <f t="shared" ca="1" si="239"/>
        <v>2.9862760699076505</v>
      </c>
    </row>
    <row r="15339" spans="1:13" x14ac:dyDescent="0.25">
      <c r="A15339" s="9"/>
      <c r="H15339" s="9"/>
      <c r="J15339">
        <v>12</v>
      </c>
      <c r="K15339">
        <f ca="1">SIMULATION!$D$3*SIMULATION!$D$17/$H15327/(SIMULATION!$D$17-$I15327)*(((EXP(-$I15327*$J15339))/(1-EXP(-SIMULATION!$D$4*$I15327)))-(EXP(-SIMULATION!$D$17*$J15339)/(1-EXP(-SIMULATION!$D$4*SIMULATION!$D$17))))</f>
        <v>2.8290027755550842</v>
      </c>
      <c r="L15339">
        <v>-0.18744717092912663</v>
      </c>
      <c r="M15339">
        <f t="shared" ca="1" si="239"/>
        <v>2.2987142087266363</v>
      </c>
    </row>
    <row r="15340" spans="1:13" x14ac:dyDescent="0.25">
      <c r="A15340" s="9"/>
      <c r="H15340" s="9"/>
      <c r="J15340">
        <v>13</v>
      </c>
      <c r="K15340">
        <f ca="1">SIMULATION!$D$3*SIMULATION!$D$17/$H15327/(SIMULATION!$D$17-$I15327)*(((EXP(-$I15327*$J15340))/(1-EXP(-SIMULATION!$D$4*$I15327)))-(EXP(-SIMULATION!$D$17*$J15340)/(1-EXP(-SIMULATION!$D$4*SIMULATION!$D$17))))</f>
        <v>2.6961519245080159</v>
      </c>
      <c r="L15340">
        <v>0.12477272139638704</v>
      </c>
      <c r="M15340">
        <f t="shared" ca="1" si="239"/>
        <v>3.032558137426987</v>
      </c>
    </row>
    <row r="15341" spans="1:13" x14ac:dyDescent="0.25">
      <c r="A15341" s="9"/>
      <c r="H15341" s="9"/>
      <c r="J15341">
        <v>14</v>
      </c>
      <c r="K15341">
        <f ca="1">SIMULATION!$D$3*SIMULATION!$D$17/$H15327/(SIMULATION!$D$17-$I15327)*(((EXP(-$I15327*$J15341))/(1-EXP(-SIMULATION!$D$4*$I15327)))-(EXP(-SIMULATION!$D$17*$J15341)/(1-EXP(-SIMULATION!$D$4*SIMULATION!$D$17))))</f>
        <v>2.5678517575172779</v>
      </c>
      <c r="L15341">
        <v>-6.1984524348259303E-2</v>
      </c>
      <c r="M15341">
        <f t="shared" ca="1" si="239"/>
        <v>2.408684687730728</v>
      </c>
    </row>
    <row r="15342" spans="1:13" x14ac:dyDescent="0.25">
      <c r="A15342" s="9"/>
      <c r="H15342" s="9"/>
      <c r="J15342">
        <v>15</v>
      </c>
      <c r="K15342">
        <f ca="1">SIMULATION!$D$3*SIMULATION!$D$17/$H15327/(SIMULATION!$D$17-$I15327)*(((EXP(-$I15327*$J15342))/(1-EXP(-SIMULATION!$D$4*$I15327)))-(EXP(-SIMULATION!$D$17*$J15342)/(1-EXP(-SIMULATION!$D$4*SIMULATION!$D$17))))</f>
        <v>2.4445773702551694</v>
      </c>
      <c r="L15342">
        <v>-0.11213782416368634</v>
      </c>
      <c r="M15342">
        <f t="shared" ca="1" si="239"/>
        <v>2.1704477829549687</v>
      </c>
    </row>
    <row r="15343" spans="1:13" x14ac:dyDescent="0.25">
      <c r="A15343" s="9"/>
      <c r="H15343" s="9"/>
      <c r="J15343">
        <v>16</v>
      </c>
      <c r="K15343">
        <f ca="1">SIMULATION!$D$3*SIMULATION!$D$17/$H15327/(SIMULATION!$D$17-$I15327)*(((EXP(-$I15327*$J15343))/(1-EXP(-SIMULATION!$D$4*$I15327)))-(EXP(-SIMULATION!$D$17*$J15343)/(1-EXP(-SIMULATION!$D$4*SIMULATION!$D$17))))</f>
        <v>2.3265301167850443</v>
      </c>
      <c r="L15343">
        <v>4.5981979875582682E-2</v>
      </c>
      <c r="M15343">
        <f t="shared" ca="1" si="239"/>
        <v>2.4335085777949912</v>
      </c>
    </row>
    <row r="15344" spans="1:13" x14ac:dyDescent="0.25">
      <c r="A15344" s="9"/>
      <c r="H15344" s="9"/>
      <c r="J15344">
        <v>17</v>
      </c>
      <c r="K15344">
        <f ca="1">SIMULATION!$D$3*SIMULATION!$D$17/$H15327/(SIMULATION!$D$17-$I15327)*(((EXP(-$I15327*$J15344))/(1-EXP(-SIMULATION!$D$4*$I15327)))-(EXP(-SIMULATION!$D$17*$J15344)/(1-EXP(-SIMULATION!$D$4*SIMULATION!$D$17))))</f>
        <v>2.2137409694890993</v>
      </c>
      <c r="L15344">
        <v>2.019791734748088E-2</v>
      </c>
      <c r="M15344">
        <f t="shared" ca="1" si="239"/>
        <v>2.2584539266195724</v>
      </c>
    </row>
    <row r="15345" spans="1:13" x14ac:dyDescent="0.25">
      <c r="A15345" s="9"/>
      <c r="H15345" s="9"/>
      <c r="J15345">
        <v>18</v>
      </c>
      <c r="K15345">
        <f ca="1">SIMULATION!$D$3*SIMULATION!$D$17/$H15327/(SIMULATION!$D$17-$I15327)*(((EXP(-$I15327*$J15345))/(1-EXP(-SIMULATION!$D$4*$I15327)))-(EXP(-SIMULATION!$D$17*$J15345)/(1-EXP(-SIMULATION!$D$4*SIMULATION!$D$17))))</f>
        <v>2.1061365083761787</v>
      </c>
      <c r="L15345">
        <v>0.12184195405721963</v>
      </c>
      <c r="M15345">
        <f t="shared" ca="1" si="239"/>
        <v>2.3627522960679816</v>
      </c>
    </row>
    <row r="15346" spans="1:13" x14ac:dyDescent="0.25">
      <c r="A15346" s="9"/>
      <c r="H15346" s="9"/>
      <c r="J15346">
        <v>19</v>
      </c>
      <c r="K15346">
        <f ca="1">SIMULATION!$D$3*SIMULATION!$D$17/$H15327/(SIMULATION!$D$17-$I15327)*(((EXP(-$I15327*$J15346))/(1-EXP(-SIMULATION!$D$4*$I15327)))-(EXP(-SIMULATION!$D$17*$J15346)/(1-EXP(-SIMULATION!$D$4*SIMULATION!$D$17))))</f>
        <v>2.0035809744233464</v>
      </c>
      <c r="L15346">
        <v>-0.11204534152571827</v>
      </c>
      <c r="M15346">
        <f t="shared" ca="1" si="239"/>
        <v>1.7790890598696509</v>
      </c>
    </row>
    <row r="15347" spans="1:13" x14ac:dyDescent="0.25">
      <c r="A15347" s="9"/>
      <c r="H15347" s="9"/>
      <c r="J15347">
        <v>20</v>
      </c>
      <c r="K15347">
        <f ca="1">SIMULATION!$D$3*SIMULATION!$D$17/$H15327/(SIMULATION!$D$17-$I15327)*(((EXP(-$I15327*$J15347))/(1-EXP(-SIMULATION!$D$4*$I15327)))-(EXP(-SIMULATION!$D$17*$J15347)/(1-EXP(-SIMULATION!$D$4*SIMULATION!$D$17))))</f>
        <v>1.9059029956153484</v>
      </c>
      <c r="L15347">
        <v>-1.5707482921602151E-2</v>
      </c>
      <c r="M15347">
        <f t="shared" ca="1" si="239"/>
        <v>1.8759660568614898</v>
      </c>
    </row>
    <row r="15348" spans="1:13" x14ac:dyDescent="0.25">
      <c r="A15348" s="9"/>
      <c r="H15348" s="9"/>
      <c r="J15348">
        <v>21</v>
      </c>
      <c r="K15348">
        <f ca="1">SIMULATION!$D$3*SIMULATION!$D$17/$H15327/(SIMULATION!$D$17-$I15327)*(((EXP(-$I15327*$J15348))/(1-EXP(-SIMULATION!$D$4*$I15327)))-(EXP(-SIMULATION!$D$17*$J15348)/(1-EXP(-SIMULATION!$D$4*SIMULATION!$D$17))))</f>
        <v>1.8129125017635428</v>
      </c>
      <c r="L15348">
        <v>-0.13502421346866847</v>
      </c>
      <c r="M15348">
        <f t="shared" ca="1" si="239"/>
        <v>1.5681254171254044</v>
      </c>
    </row>
    <row r="15349" spans="1:13" x14ac:dyDescent="0.25">
      <c r="A15349" s="9"/>
      <c r="H15349" s="9"/>
      <c r="J15349">
        <v>22</v>
      </c>
      <c r="K15349">
        <f ca="1">SIMULATION!$D$3*SIMULATION!$D$17/$H15327/(SIMULATION!$D$17-$I15327)*(((EXP(-$I15327*$J15349))/(1-EXP(-SIMULATION!$D$4*$I15327)))-(EXP(-SIMULATION!$D$17*$J15349)/(1-EXP(-SIMULATION!$D$4*SIMULATION!$D$17))))</f>
        <v>1.7244113624112072</v>
      </c>
      <c r="L15349">
        <v>-0.54165704550467386</v>
      </c>
      <c r="M15349">
        <f t="shared" ca="1" si="239"/>
        <v>0.79037179861286333</v>
      </c>
    </row>
    <row r="15350" spans="1:13" x14ac:dyDescent="0.25">
      <c r="A15350" s="9"/>
      <c r="H15350" s="9"/>
      <c r="J15350">
        <v>23</v>
      </c>
      <c r="K15350">
        <f ca="1">SIMULATION!$D$3*SIMULATION!$D$17/$H15327/(SIMULATION!$D$17-$I15327)*(((EXP(-$I15327*$J15350))/(1-EXP(-SIMULATION!$D$4*$I15327)))-(EXP(-SIMULATION!$D$17*$J15350)/(1-EXP(-SIMULATION!$D$4*SIMULATION!$D$17))))</f>
        <v>1.6402000121888731</v>
      </c>
      <c r="L15350">
        <v>-5.3225518330442742E-2</v>
      </c>
      <c r="M15350">
        <f t="shared" ca="1" si="239"/>
        <v>1.5528995163745218</v>
      </c>
    </row>
    <row r="15351" spans="1:13" x14ac:dyDescent="0.25">
      <c r="A15351" s="9"/>
      <c r="H15351" s="9"/>
      <c r="J15351">
        <v>24</v>
      </c>
      <c r="K15351">
        <f ca="1">SIMULATION!$D$3*SIMULATION!$D$17/$H15327/(SIMULATION!$D$17-$I15327)*(((EXP(-$I15327*$J15351))/(1-EXP(-SIMULATION!$D$4*$I15327)))-(EXP(-SIMULATION!$D$17*$J15351)/(1-EXP(-SIMULATION!$D$4*SIMULATION!$D$17))))</f>
        <v>1.5600815141975355</v>
      </c>
      <c r="L15351">
        <v>-0.44042729904912115</v>
      </c>
      <c r="M15351">
        <f t="shared" ca="1" si="239"/>
        <v>0.87297902660305182</v>
      </c>
    </row>
    <row r="15352" spans="1:13" x14ac:dyDescent="0.25">
      <c r="A15352" s="9">
        <v>615</v>
      </c>
      <c r="B15352" s="2">
        <f ca="1">NORMINV(RAND(),SIMULATION!D7,SIMULATION!D8)</f>
        <v>62.812551199323813</v>
      </c>
      <c r="C15352" s="2">
        <v>2</v>
      </c>
      <c r="D15352" s="2">
        <f ca="1">SIMULATION!$D$11*(1+(SIMULATION!$D$12*LN(1+$C15352)))*(1+(SIMULATION!$D$13*(($B15352/63.5)-1)))</f>
        <v>10.187010139935747</v>
      </c>
      <c r="E15352" s="2">
        <v>0.13657052392185842</v>
      </c>
      <c r="F15352" s="2">
        <f ca="1">D15352*(1+E15352)</f>
        <v>11.578255451944056</v>
      </c>
      <c r="G15352" s="2">
        <v>-1.3974672284632164</v>
      </c>
      <c r="H15352" s="9">
        <f>SIMULATION!$D$15*EXP($G$15352)</f>
        <v>54.575812534116487</v>
      </c>
      <c r="I15352" s="2">
        <f ca="1">$F15352/$H15352</f>
        <v>0.21214994178430682</v>
      </c>
      <c r="J15352">
        <v>0</v>
      </c>
      <c r="K15352">
        <f ca="1">SIMULATION!$D$3*SIMULATION!$D$17/$H15352/(SIMULATION!$D$17-$I15352)*(((EXP(-$I15352*$J15352))/(1-EXP(-SIMULATION!$D$4*$I15352)))-(EXP(-SIMULATION!$D$17*$J15352)/(1-EXP(-SIMULATION!$D$4*SIMULATION!$D$17))))</f>
        <v>0.11870077966270771</v>
      </c>
      <c r="L15352">
        <v>-9.5596370628108662E-2</v>
      </c>
      <c r="M15352">
        <f t="shared" ca="1" si="239"/>
        <v>0.10735341593622605</v>
      </c>
    </row>
    <row r="15353" spans="1:13" x14ac:dyDescent="0.25">
      <c r="A15353" s="9"/>
      <c r="H15353" s="9"/>
      <c r="J15353">
        <v>1</v>
      </c>
      <c r="K15353">
        <f ca="1">SIMULATION!$D$3*SIMULATION!$D$17/$H15352/(SIMULATION!$D$17-$I15352)*(((EXP(-$I15352*$J15353))/(1-EXP(-SIMULATION!$D$4*$I15352)))-(EXP(-SIMULATION!$D$17*$J15353)/(1-EXP(-SIMULATION!$D$4*SIMULATION!$D$17))))</f>
        <v>3.3320576947831948</v>
      </c>
      <c r="L15353">
        <v>0.19611992105470191</v>
      </c>
      <c r="M15353">
        <f t="shared" ca="1" si="239"/>
        <v>3.9855405868337872</v>
      </c>
    </row>
    <row r="15354" spans="1:13" x14ac:dyDescent="0.25">
      <c r="A15354" s="9"/>
      <c r="H15354" s="9"/>
      <c r="J15354">
        <v>2</v>
      </c>
      <c r="K15354">
        <f ca="1">SIMULATION!$D$3*SIMULATION!$D$17/$H15352/(SIMULATION!$D$17-$I15352)*(((EXP(-$I15352*$J15354))/(1-EXP(-SIMULATION!$D$4*$I15352)))-(EXP(-SIMULATION!$D$17*$J15354)/(1-EXP(-SIMULATION!$D$4*SIMULATION!$D$17))))</f>
        <v>4.7688506062323528</v>
      </c>
      <c r="L15354">
        <v>0.2136854266546418</v>
      </c>
      <c r="M15354">
        <f t="shared" ca="1" si="239"/>
        <v>5.7878844826773603</v>
      </c>
    </row>
    <row r="15355" spans="1:13" x14ac:dyDescent="0.25">
      <c r="A15355" s="9"/>
      <c r="H15355" s="9"/>
      <c r="J15355">
        <v>3</v>
      </c>
      <c r="K15355">
        <f ca="1">SIMULATION!$D$3*SIMULATION!$D$17/$H15352/(SIMULATION!$D$17-$I15352)*(((EXP(-$I15352*$J15355))/(1-EXP(-SIMULATION!$D$4*$I15352)))-(EXP(-SIMULATION!$D$17*$J15355)/(1-EXP(-SIMULATION!$D$4*SIMULATION!$D$17))))</f>
        <v>5.1861548426675137</v>
      </c>
      <c r="L15355">
        <v>1.83282416340773E-2</v>
      </c>
      <c r="M15355">
        <f t="shared" ca="1" si="239"/>
        <v>5.2812079417756639</v>
      </c>
    </row>
    <row r="15356" spans="1:13" x14ac:dyDescent="0.25">
      <c r="A15356" s="9"/>
      <c r="H15356" s="9"/>
      <c r="J15356">
        <v>4</v>
      </c>
      <c r="K15356">
        <f ca="1">SIMULATION!$D$3*SIMULATION!$D$17/$H15352/(SIMULATION!$D$17-$I15352)*(((EXP(-$I15352*$J15356))/(1-EXP(-SIMULATION!$D$4*$I15352)))-(EXP(-SIMULATION!$D$17*$J15356)/(1-EXP(-SIMULATION!$D$4*SIMULATION!$D$17))))</f>
        <v>5.0463794795135959</v>
      </c>
      <c r="L15356">
        <v>4.6611267455516983E-2</v>
      </c>
      <c r="M15356">
        <f t="shared" ca="1" si="239"/>
        <v>5.2815976231152373</v>
      </c>
    </row>
    <row r="15357" spans="1:13" x14ac:dyDescent="0.25">
      <c r="A15357" s="9"/>
      <c r="H15357" s="9"/>
      <c r="J15357">
        <v>5</v>
      </c>
      <c r="K15357">
        <f ca="1">SIMULATION!$D$3*SIMULATION!$D$17/$H15352/(SIMULATION!$D$17-$I15352)*(((EXP(-$I15352*$J15357))/(1-EXP(-SIMULATION!$D$4*$I15352)))-(EXP(-SIMULATION!$D$17*$J15357)/(1-EXP(-SIMULATION!$D$4*SIMULATION!$D$17))))</f>
        <v>4.6274518113990029</v>
      </c>
      <c r="L15357">
        <v>3.5235162885592287E-2</v>
      </c>
      <c r="M15357">
        <f t="shared" ca="1" si="239"/>
        <v>4.7905008297188756</v>
      </c>
    </row>
    <row r="15358" spans="1:13" x14ac:dyDescent="0.25">
      <c r="A15358" s="9"/>
      <c r="H15358" s="9"/>
      <c r="J15358">
        <v>6</v>
      </c>
      <c r="K15358">
        <f ca="1">SIMULATION!$D$3*SIMULATION!$D$17/$H15352/(SIMULATION!$D$17-$I15352)*(((EXP(-$I15352*$J15358))/(1-EXP(-SIMULATION!$D$4*$I15352)))-(EXP(-SIMULATION!$D$17*$J15358)/(1-EXP(-SIMULATION!$D$4*SIMULATION!$D$17))))</f>
        <v>4.0925951822020137</v>
      </c>
      <c r="L15358">
        <v>-2.054452373225971E-2</v>
      </c>
      <c r="M15358">
        <f t="shared" ca="1" si="239"/>
        <v>4.0085147633547331</v>
      </c>
    </row>
    <row r="15359" spans="1:13" x14ac:dyDescent="0.25">
      <c r="A15359" s="9"/>
      <c r="H15359" s="9"/>
      <c r="J15359">
        <v>7</v>
      </c>
      <c r="K15359">
        <f ca="1">SIMULATION!$D$3*SIMULATION!$D$17/$H15352/(SIMULATION!$D$17-$I15352)*(((EXP(-$I15352*$J15359))/(1-EXP(-SIMULATION!$D$4*$I15352)))-(EXP(-SIMULATION!$D$17*$J15359)/(1-EXP(-SIMULATION!$D$4*SIMULATION!$D$17))))</f>
        <v>3.5343721193304796</v>
      </c>
      <c r="L15359">
        <v>2.6232698185487097E-2</v>
      </c>
      <c r="M15359">
        <f t="shared" ca="1" si="239"/>
        <v>3.6270882364120762</v>
      </c>
    </row>
    <row r="15360" spans="1:13" x14ac:dyDescent="0.25">
      <c r="A15360" s="9"/>
      <c r="H15360" s="9"/>
      <c r="J15360">
        <v>8</v>
      </c>
      <c r="K15360">
        <f ca="1">SIMULATION!$D$3*SIMULATION!$D$17/$H15352/(SIMULATION!$D$17-$I15352)*(((EXP(-$I15352*$J15360))/(1-EXP(-SIMULATION!$D$4*$I15352)))-(EXP(-SIMULATION!$D$17*$J15360)/(1-EXP(-SIMULATION!$D$4*SIMULATION!$D$17))))</f>
        <v>3.0023645443675999</v>
      </c>
      <c r="L15360">
        <v>3.1083472050419586E-2</v>
      </c>
      <c r="M15360">
        <f t="shared" ca="1" si="239"/>
        <v>3.0956884587676212</v>
      </c>
    </row>
    <row r="15361" spans="1:13" x14ac:dyDescent="0.25">
      <c r="A15361" s="9"/>
      <c r="H15361" s="9"/>
      <c r="J15361">
        <v>9</v>
      </c>
      <c r="K15361">
        <f ca="1">SIMULATION!$D$3*SIMULATION!$D$17/$H15352/(SIMULATION!$D$17-$I15352)*(((EXP(-$I15352*$J15361))/(1-EXP(-SIMULATION!$D$4*$I15352)))-(EXP(-SIMULATION!$D$17*$J15361)/(1-EXP(-SIMULATION!$D$4*SIMULATION!$D$17))))</f>
        <v>2.5204721566722834</v>
      </c>
      <c r="L15361">
        <v>0.26483897402941164</v>
      </c>
      <c r="M15361">
        <f t="shared" ca="1" si="239"/>
        <v>3.1879914167150694</v>
      </c>
    </row>
    <row r="15362" spans="1:13" x14ac:dyDescent="0.25">
      <c r="A15362" s="9"/>
      <c r="H15362" s="9"/>
      <c r="J15362">
        <v>10</v>
      </c>
      <c r="K15362">
        <f ca="1">SIMULATION!$D$3*SIMULATION!$D$17/$H15352/(SIMULATION!$D$17-$I15352)*(((EXP(-$I15352*$J15362))/(1-EXP(-SIMULATION!$D$4*$I15352)))-(EXP(-SIMULATION!$D$17*$J15362)/(1-EXP(-SIMULATION!$D$4*SIMULATION!$D$17))))</f>
        <v>2.0976419546060958</v>
      </c>
      <c r="L15362">
        <v>-0.19880019077519173</v>
      </c>
      <c r="M15362">
        <f t="shared" ca="1" si="239"/>
        <v>1.6806303338523578</v>
      </c>
    </row>
    <row r="15363" spans="1:13" x14ac:dyDescent="0.25">
      <c r="A15363" s="9"/>
      <c r="H15363" s="9"/>
      <c r="J15363">
        <v>11</v>
      </c>
      <c r="K15363">
        <f ca="1">SIMULATION!$D$3*SIMULATION!$D$17/$H15352/(SIMULATION!$D$17-$I15352)*(((EXP(-$I15352*$J15363))/(1-EXP(-SIMULATION!$D$4*$I15352)))-(EXP(-SIMULATION!$D$17*$J15363)/(1-EXP(-SIMULATION!$D$4*SIMULATION!$D$17))))</f>
        <v>1.7344562652430568</v>
      </c>
      <c r="L15363">
        <v>0.1210910756222305</v>
      </c>
      <c r="M15363">
        <f t="shared" ref="M15363:M15426" ca="1" si="240">$K15363*(1+$L15363)</f>
        <v>1.9444834400210553</v>
      </c>
    </row>
    <row r="15364" spans="1:13" x14ac:dyDescent="0.25">
      <c r="A15364" s="9"/>
      <c r="H15364" s="9"/>
      <c r="J15364">
        <v>12</v>
      </c>
      <c r="K15364">
        <f ca="1">SIMULATION!$D$3*SIMULATION!$D$17/$H15352/(SIMULATION!$D$17-$I15352)*(((EXP(-$I15352*$J15364))/(1-EXP(-SIMULATION!$D$4*$I15352)))-(EXP(-SIMULATION!$D$17*$J15364)/(1-EXP(-SIMULATION!$D$4*SIMULATION!$D$17))))</f>
        <v>1.4271218030495953</v>
      </c>
      <c r="L15364">
        <v>-0.32630029503438346</v>
      </c>
      <c r="M15364">
        <f t="shared" ca="1" si="240"/>
        <v>0.96145153766451119</v>
      </c>
    </row>
    <row r="15365" spans="1:13" x14ac:dyDescent="0.25">
      <c r="A15365" s="9"/>
      <c r="H15365" s="9"/>
      <c r="J15365">
        <v>13</v>
      </c>
      <c r="K15365">
        <f ca="1">SIMULATION!$D$3*SIMULATION!$D$17/$H15352/(SIMULATION!$D$17-$I15352)*(((EXP(-$I15352*$J15365))/(1-EXP(-SIMULATION!$D$4*$I15352)))-(EXP(-SIMULATION!$D$17*$J15365)/(1-EXP(-SIMULATION!$D$4*SIMULATION!$D$17))))</f>
        <v>1.1698377290179154</v>
      </c>
      <c r="L15365">
        <v>-3.1172263367014997E-2</v>
      </c>
      <c r="M15365">
        <f t="shared" ca="1" si="240"/>
        <v>1.1333712392322983</v>
      </c>
    </row>
    <row r="15366" spans="1:13" x14ac:dyDescent="0.25">
      <c r="A15366" s="9"/>
      <c r="H15366" s="9"/>
      <c r="J15366">
        <v>14</v>
      </c>
      <c r="K15366">
        <f ca="1">SIMULATION!$D$3*SIMULATION!$D$17/$H15352/(SIMULATION!$D$17-$I15352)*(((EXP(-$I15352*$J15366))/(1-EXP(-SIMULATION!$D$4*$I15352)))-(EXP(-SIMULATION!$D$17*$J15366)/(1-EXP(-SIMULATION!$D$4*SIMULATION!$D$17))))</f>
        <v>0.95616091467592579</v>
      </c>
      <c r="L15366">
        <v>6.0309471942306472E-2</v>
      </c>
      <c r="M15366">
        <f t="shared" ca="1" si="240"/>
        <v>1.0138264745319037</v>
      </c>
    </row>
    <row r="15367" spans="1:13" x14ac:dyDescent="0.25">
      <c r="A15367" s="9"/>
      <c r="H15367" s="9"/>
      <c r="J15367">
        <v>15</v>
      </c>
      <c r="K15367">
        <f ca="1">SIMULATION!$D$3*SIMULATION!$D$17/$H15352/(SIMULATION!$D$17-$I15352)*(((EXP(-$I15352*$J15367))/(1-EXP(-SIMULATION!$D$4*$I15352)))-(EXP(-SIMULATION!$D$17*$J15367)/(1-EXP(-SIMULATION!$D$4*SIMULATION!$D$17))))</f>
        <v>0.7797576934205338</v>
      </c>
      <c r="L15367">
        <v>-0.22890994457920469</v>
      </c>
      <c r="M15367">
        <f t="shared" ca="1" si="240"/>
        <v>0.60126340303443093</v>
      </c>
    </row>
    <row r="15368" spans="1:13" x14ac:dyDescent="0.25">
      <c r="A15368" s="9"/>
      <c r="H15368" s="9"/>
      <c r="J15368">
        <v>16</v>
      </c>
      <c r="K15368">
        <f ca="1">SIMULATION!$D$3*SIMULATION!$D$17/$H15352/(SIMULATION!$D$17-$I15352)*(((EXP(-$I15352*$J15368))/(1-EXP(-SIMULATION!$D$4*$I15352)))-(EXP(-SIMULATION!$D$17*$J15368)/(1-EXP(-SIMULATION!$D$4*SIMULATION!$D$17))))</f>
        <v>0.63478599762777765</v>
      </c>
      <c r="L15368">
        <v>-0.6771277497120255</v>
      </c>
      <c r="M15368">
        <f t="shared" ca="1" si="240"/>
        <v>0.20495478350537741</v>
      </c>
    </row>
    <row r="15369" spans="1:13" x14ac:dyDescent="0.25">
      <c r="A15369" s="9"/>
      <c r="H15369" s="9"/>
      <c r="J15369">
        <v>17</v>
      </c>
      <c r="K15369">
        <f ca="1">SIMULATION!$D$3*SIMULATION!$D$17/$H15352/(SIMULATION!$D$17-$I15352)*(((EXP(-$I15352*$J15369))/(1-EXP(-SIMULATION!$D$4*$I15352)))-(EXP(-SIMULATION!$D$17*$J15369)/(1-EXP(-SIMULATION!$D$4*SIMULATION!$D$17))))</f>
        <v>0.51605967784118889</v>
      </c>
      <c r="L15369">
        <v>5.0649162473370736E-2</v>
      </c>
      <c r="M15369">
        <f t="shared" ca="1" si="240"/>
        <v>0.54219766831012262</v>
      </c>
    </row>
    <row r="15370" spans="1:13" x14ac:dyDescent="0.25">
      <c r="A15370" s="9"/>
      <c r="H15370" s="9"/>
      <c r="J15370">
        <v>18</v>
      </c>
      <c r="K15370">
        <f ca="1">SIMULATION!$D$3*SIMULATION!$D$17/$H15352/(SIMULATION!$D$17-$I15352)*(((EXP(-$I15352*$J15370))/(1-EXP(-SIMULATION!$D$4*$I15352)))-(EXP(-SIMULATION!$D$17*$J15370)/(1-EXP(-SIMULATION!$D$4*SIMULATION!$D$17))))</f>
        <v>0.41908863920143707</v>
      </c>
      <c r="L15370">
        <v>-0.3110425791332006</v>
      </c>
      <c r="M15370">
        <f t="shared" ca="1" si="240"/>
        <v>0.28873422797879877</v>
      </c>
    </row>
    <row r="15371" spans="1:13" x14ac:dyDescent="0.25">
      <c r="A15371" s="9"/>
      <c r="H15371" s="9"/>
      <c r="J15371">
        <v>19</v>
      </c>
      <c r="K15371">
        <f ca="1">SIMULATION!$D$3*SIMULATION!$D$17/$H15352/(SIMULATION!$D$17-$I15352)*(((EXP(-$I15352*$J15371))/(1-EXP(-SIMULATION!$D$4*$I15352)))-(EXP(-SIMULATION!$D$17*$J15371)/(1-EXP(-SIMULATION!$D$4*SIMULATION!$D$17))))</f>
        <v>0.34005185494290247</v>
      </c>
      <c r="L15371">
        <v>-0.30488619650972831</v>
      </c>
      <c r="M15371">
        <f t="shared" ca="1" si="240"/>
        <v>0.23637473827328309</v>
      </c>
    </row>
    <row r="15372" spans="1:13" x14ac:dyDescent="0.25">
      <c r="A15372" s="9"/>
      <c r="H15372" s="9"/>
      <c r="J15372">
        <v>20</v>
      </c>
      <c r="K15372">
        <f ca="1">SIMULATION!$D$3*SIMULATION!$D$17/$H15352/(SIMULATION!$D$17-$I15352)*(((EXP(-$I15352*$J15372))/(1-EXP(-SIMULATION!$D$4*$I15352)))-(EXP(-SIMULATION!$D$17*$J15372)/(1-EXP(-SIMULATION!$D$4*SIMULATION!$D$17))))</f>
        <v>0.27573744115693993</v>
      </c>
      <c r="L15372">
        <v>0.21647528223937695</v>
      </c>
      <c r="M15372">
        <f t="shared" ca="1" si="240"/>
        <v>0.33542778155535208</v>
      </c>
    </row>
    <row r="15373" spans="1:13" x14ac:dyDescent="0.25">
      <c r="A15373" s="9"/>
      <c r="H15373" s="9"/>
      <c r="J15373">
        <v>21</v>
      </c>
      <c r="K15373">
        <f ca="1">SIMULATION!$D$3*SIMULATION!$D$17/$H15352/(SIMULATION!$D$17-$I15352)*(((EXP(-$I15352*$J15373))/(1-EXP(-SIMULATION!$D$4*$I15352)))-(EXP(-SIMULATION!$D$17*$J15373)/(1-EXP(-SIMULATION!$D$4*SIMULATION!$D$17))))</f>
        <v>0.2234697729323207</v>
      </c>
      <c r="L15373">
        <v>0.21315157207206661</v>
      </c>
      <c r="M15373">
        <f t="shared" ca="1" si="240"/>
        <v>0.27110270634343264</v>
      </c>
    </row>
    <row r="15374" spans="1:13" x14ac:dyDescent="0.25">
      <c r="A15374" s="9"/>
      <c r="H15374" s="9"/>
      <c r="J15374">
        <v>22</v>
      </c>
      <c r="K15374">
        <f ca="1">SIMULATION!$D$3*SIMULATION!$D$17/$H15352/(SIMULATION!$D$17-$I15352)*(((EXP(-$I15352*$J15374))/(1-EXP(-SIMULATION!$D$4*$I15352)))-(EXP(-SIMULATION!$D$17*$J15374)/(1-EXP(-SIMULATION!$D$4*SIMULATION!$D$17))))</f>
        <v>0.18103488781700408</v>
      </c>
      <c r="L15374">
        <v>-0.29514391109226518</v>
      </c>
      <c r="M15374">
        <f t="shared" ca="1" si="240"/>
        <v>0.12760354298254403</v>
      </c>
    </row>
    <row r="15375" spans="1:13" x14ac:dyDescent="0.25">
      <c r="A15375" s="9"/>
      <c r="H15375" s="9"/>
      <c r="J15375">
        <v>23</v>
      </c>
      <c r="K15375">
        <f ca="1">SIMULATION!$D$3*SIMULATION!$D$17/$H15352/(SIMULATION!$D$17-$I15352)*(((EXP(-$I15352*$J15375))/(1-EXP(-SIMULATION!$D$4*$I15352)))-(EXP(-SIMULATION!$D$17*$J15375)/(1-EXP(-SIMULATION!$D$4*SIMULATION!$D$17))))</f>
        <v>0.14661012326250106</v>
      </c>
      <c r="L15375">
        <v>-4.0534802966212966E-2</v>
      </c>
      <c r="M15375">
        <f t="shared" ca="1" si="240"/>
        <v>0.14066731080320338</v>
      </c>
    </row>
    <row r="15376" spans="1:13" x14ac:dyDescent="0.25">
      <c r="A15376" s="9"/>
      <c r="H15376" s="9"/>
      <c r="J15376">
        <v>24</v>
      </c>
      <c r="K15376">
        <f ca="1">SIMULATION!$D$3*SIMULATION!$D$17/$H15352/(SIMULATION!$D$17-$I15352)*(((EXP(-$I15352*$J15376))/(1-EXP(-SIMULATION!$D$4*$I15352)))-(EXP(-SIMULATION!$D$17*$J15376)/(1-EXP(-SIMULATION!$D$4*SIMULATION!$D$17))))</f>
        <v>0.11870077966270599</v>
      </c>
      <c r="L15376">
        <v>-0.39231904261698436</v>
      </c>
      <c r="M15376">
        <f t="shared" ca="1" si="240"/>
        <v>7.2132203427543576E-2</v>
      </c>
    </row>
    <row r="15377" spans="1:13" x14ac:dyDescent="0.25">
      <c r="A15377" s="9">
        <v>616</v>
      </c>
      <c r="B15377" s="2">
        <f ca="1">NORMINV(RAND(),SIMULATION!D7,SIMULATION!D8)</f>
        <v>54.401187029841587</v>
      </c>
      <c r="C15377" s="2">
        <v>2</v>
      </c>
      <c r="D15377" s="2">
        <f ca="1">SIMULATION!$D$11*(1+(SIMULATION!$D$12*LN(1+$C15377)))*(1+(SIMULATION!$D$13*(($B15377/63.5)-1)))</f>
        <v>9.5623676244673899</v>
      </c>
      <c r="E15377" s="2">
        <v>0.14157378627350375</v>
      </c>
      <c r="F15377" s="2">
        <f ca="1">D15377*(1+E15377)</f>
        <v>10.916148214802408</v>
      </c>
      <c r="G15377" s="2">
        <v>-0.89341296998690878</v>
      </c>
      <c r="H15377" s="9">
        <f>SIMULATION!$D$15*EXP($G$15377)</f>
        <v>90.345846900885533</v>
      </c>
      <c r="I15377" s="2">
        <f ca="1">$F15377/$H15377</f>
        <v>0.12082623152316051</v>
      </c>
      <c r="J15377">
        <v>0</v>
      </c>
      <c r="K15377">
        <f ca="1">SIMULATION!$D$3*SIMULATION!$D$17/$H15377/(SIMULATION!$D$17-$I15377)*(((EXP(-$I15377*$J15377))/(1-EXP(-SIMULATION!$D$4*$I15377)))-(EXP(-SIMULATION!$D$17*$J15377)/(1-EXP(-SIMULATION!$D$4*SIMULATION!$D$17))))</f>
        <v>0.48648368231194261</v>
      </c>
      <c r="L15377">
        <v>3.5918254350576309E-3</v>
      </c>
      <c r="M15377">
        <f t="shared" ca="1" si="240"/>
        <v>0.48823104677581108</v>
      </c>
    </row>
    <row r="15378" spans="1:13" x14ac:dyDescent="0.25">
      <c r="A15378" s="9"/>
      <c r="H15378" s="9"/>
      <c r="J15378">
        <v>1</v>
      </c>
      <c r="K15378">
        <f ca="1">SIMULATION!$D$3*SIMULATION!$D$17/$H15377/(SIMULATION!$D$17-$I15377)*(((EXP(-$I15377*$J15378))/(1-EXP(-SIMULATION!$D$4*$I15377)))-(EXP(-SIMULATION!$D$17*$J15378)/(1-EXP(-SIMULATION!$D$4*SIMULATION!$D$17))))</f>
        <v>2.4816022657674277</v>
      </c>
      <c r="L15378">
        <v>-6.7354107064349245E-2</v>
      </c>
      <c r="M15378">
        <f t="shared" ca="1" si="240"/>
        <v>2.3144561610677967</v>
      </c>
    </row>
    <row r="15379" spans="1:13" x14ac:dyDescent="0.25">
      <c r="A15379" s="9"/>
      <c r="H15379" s="9"/>
      <c r="J15379">
        <v>2</v>
      </c>
      <c r="K15379">
        <f ca="1">SIMULATION!$D$3*SIMULATION!$D$17/$H15377/(SIMULATION!$D$17-$I15377)*(((EXP(-$I15377*$J15379))/(1-EXP(-SIMULATION!$D$4*$I15377)))-(EXP(-SIMULATION!$D$17*$J15379)/(1-EXP(-SIMULATION!$D$4*SIMULATION!$D$17))))</f>
        <v>3.5131673894446349</v>
      </c>
      <c r="L15379">
        <v>6.9810658350114588E-2</v>
      </c>
      <c r="M15379">
        <f t="shared" ca="1" si="240"/>
        <v>3.7584239177959184</v>
      </c>
    </row>
    <row r="15380" spans="1:13" x14ac:dyDescent="0.25">
      <c r="A15380" s="9"/>
      <c r="H15380" s="9"/>
      <c r="J15380">
        <v>3</v>
      </c>
      <c r="K15380">
        <f ca="1">SIMULATION!$D$3*SIMULATION!$D$17/$H15377/(SIMULATION!$D$17-$I15377)*(((EXP(-$I15377*$J15380))/(1-EXP(-SIMULATION!$D$4*$I15377)))-(EXP(-SIMULATION!$D$17*$J15380)/(1-EXP(-SIMULATION!$D$4*SIMULATION!$D$17))))</f>
        <v>3.9553705566105197</v>
      </c>
      <c r="L15380">
        <v>-0.54508381958303942</v>
      </c>
      <c r="M15380">
        <f t="shared" ca="1" si="240"/>
        <v>1.7993620657469649</v>
      </c>
    </row>
    <row r="15381" spans="1:13" x14ac:dyDescent="0.25">
      <c r="A15381" s="9"/>
      <c r="H15381" s="9"/>
      <c r="J15381">
        <v>4</v>
      </c>
      <c r="K15381">
        <f ca="1">SIMULATION!$D$3*SIMULATION!$D$17/$H15377/(SIMULATION!$D$17-$I15377)*(((EXP(-$I15377*$J15381))/(1-EXP(-SIMULATION!$D$4*$I15377)))-(EXP(-SIMULATION!$D$17*$J15381)/(1-EXP(-SIMULATION!$D$4*SIMULATION!$D$17))))</f>
        <v>4.0448039086524608</v>
      </c>
      <c r="L15381">
        <v>0.10524967294047394</v>
      </c>
      <c r="M15381">
        <f t="shared" ca="1" si="240"/>
        <v>4.4705181971464825</v>
      </c>
    </row>
    <row r="15382" spans="1:13" x14ac:dyDescent="0.25">
      <c r="A15382" s="9"/>
      <c r="H15382" s="9"/>
      <c r="J15382">
        <v>5</v>
      </c>
      <c r="K15382">
        <f ca="1">SIMULATION!$D$3*SIMULATION!$D$17/$H15377/(SIMULATION!$D$17-$I15377)*(((EXP(-$I15377*$J15382))/(1-EXP(-SIMULATION!$D$4*$I15377)))-(EXP(-SIMULATION!$D$17*$J15382)/(1-EXP(-SIMULATION!$D$4*SIMULATION!$D$17))))</f>
        <v>3.9302466441009138</v>
      </c>
      <c r="L15382">
        <v>-0.16731451135906597</v>
      </c>
      <c r="M15382">
        <f t="shared" ca="1" si="240"/>
        <v>3.2726593473225605</v>
      </c>
    </row>
    <row r="15383" spans="1:13" x14ac:dyDescent="0.25">
      <c r="A15383" s="9"/>
      <c r="H15383" s="9"/>
      <c r="J15383">
        <v>6</v>
      </c>
      <c r="K15383">
        <f ca="1">SIMULATION!$D$3*SIMULATION!$D$17/$H15377/(SIMULATION!$D$17-$I15377)*(((EXP(-$I15377*$J15383))/(1-EXP(-SIMULATION!$D$4*$I15377)))-(EXP(-SIMULATION!$D$17*$J15383)/(1-EXP(-SIMULATION!$D$4*SIMULATION!$D$17))))</f>
        <v>3.7045279291574569</v>
      </c>
      <c r="L15383">
        <v>-0.10800676422401151</v>
      </c>
      <c r="M15383">
        <f t="shared" ca="1" si="240"/>
        <v>3.3044138545516821</v>
      </c>
    </row>
    <row r="15384" spans="1:13" x14ac:dyDescent="0.25">
      <c r="A15384" s="9"/>
      <c r="H15384" s="9"/>
      <c r="J15384">
        <v>7</v>
      </c>
      <c r="K15384">
        <f ca="1">SIMULATION!$D$3*SIMULATION!$D$17/$H15377/(SIMULATION!$D$17-$I15377)*(((EXP(-$I15377*$J15384))/(1-EXP(-SIMULATION!$D$4*$I15377)))-(EXP(-SIMULATION!$D$17*$J15384)/(1-EXP(-SIMULATION!$D$4*SIMULATION!$D$17))))</f>
        <v>3.4249087047159379</v>
      </c>
      <c r="L15384">
        <v>0.53084384822112651</v>
      </c>
      <c r="M15384">
        <f t="shared" ca="1" si="240"/>
        <v>5.243000421333381</v>
      </c>
    </row>
    <row r="15385" spans="1:13" x14ac:dyDescent="0.25">
      <c r="A15385" s="9"/>
      <c r="H15385" s="9"/>
      <c r="J15385">
        <v>8</v>
      </c>
      <c r="K15385">
        <f ca="1">SIMULATION!$D$3*SIMULATION!$D$17/$H15377/(SIMULATION!$D$17-$I15377)*(((EXP(-$I15377*$J15385))/(1-EXP(-SIMULATION!$D$4*$I15377)))-(EXP(-SIMULATION!$D$17*$J15385)/(1-EXP(-SIMULATION!$D$4*SIMULATION!$D$17))))</f>
        <v>3.1261103026685082</v>
      </c>
      <c r="L15385">
        <v>-1.6073100593672132E-2</v>
      </c>
      <c r="M15385">
        <f t="shared" ca="1" si="240"/>
        <v>3.0758640173068024</v>
      </c>
    </row>
    <row r="15386" spans="1:13" x14ac:dyDescent="0.25">
      <c r="A15386" s="9"/>
      <c r="H15386" s="9"/>
      <c r="J15386">
        <v>9</v>
      </c>
      <c r="K15386">
        <f ca="1">SIMULATION!$D$3*SIMULATION!$D$17/$H15377/(SIMULATION!$D$17-$I15377)*(((EXP(-$I15377*$J15386))/(1-EXP(-SIMULATION!$D$4*$I15377)))-(EXP(-SIMULATION!$D$17*$J15386)/(1-EXP(-SIMULATION!$D$4*SIMULATION!$D$17))))</f>
        <v>2.828634662587715</v>
      </c>
      <c r="L15386">
        <v>-0.61555373190943541</v>
      </c>
      <c r="M15386">
        <f t="shared" ca="1" si="240"/>
        <v>1.0874580398234603</v>
      </c>
    </row>
    <row r="15387" spans="1:13" x14ac:dyDescent="0.25">
      <c r="A15387" s="9"/>
      <c r="H15387" s="9"/>
      <c r="J15387">
        <v>10</v>
      </c>
      <c r="K15387">
        <f ca="1">SIMULATION!$D$3*SIMULATION!$D$17/$H15377/(SIMULATION!$D$17-$I15377)*(((EXP(-$I15377*$J15387))/(1-EXP(-SIMULATION!$D$4*$I15377)))-(EXP(-SIMULATION!$D$17*$J15387)/(1-EXP(-SIMULATION!$D$4*SIMULATION!$D$17))))</f>
        <v>2.5440705736187685</v>
      </c>
      <c r="L15387">
        <v>0.14476283345582017</v>
      </c>
      <c r="M15387">
        <f t="shared" ca="1" si="240"/>
        <v>2.9123574383673954</v>
      </c>
    </row>
    <row r="15388" spans="1:13" x14ac:dyDescent="0.25">
      <c r="A15388" s="9"/>
      <c r="H15388" s="9"/>
      <c r="J15388">
        <v>11</v>
      </c>
      <c r="K15388">
        <f ca="1">SIMULATION!$D$3*SIMULATION!$D$17/$H15377/(SIMULATION!$D$17-$I15377)*(((EXP(-$I15377*$J15388))/(1-EXP(-SIMULATION!$D$4*$I15377)))-(EXP(-SIMULATION!$D$17*$J15388)/(1-EXP(-SIMULATION!$D$4*SIMULATION!$D$17))))</f>
        <v>2.2784713966195067</v>
      </c>
      <c r="L15388">
        <v>-4.2790898658830713E-2</v>
      </c>
      <c r="M15388">
        <f t="shared" ca="1" si="240"/>
        <v>2.1809735579897169</v>
      </c>
    </row>
    <row r="15389" spans="1:13" x14ac:dyDescent="0.25">
      <c r="A15389" s="9"/>
      <c r="H15389" s="9"/>
      <c r="J15389">
        <v>12</v>
      </c>
      <c r="K15389">
        <f ca="1">SIMULATION!$D$3*SIMULATION!$D$17/$H15377/(SIMULATION!$D$17-$I15377)*(((EXP(-$I15377*$J15389))/(1-EXP(-SIMULATION!$D$4*$I15377)))-(EXP(-SIMULATION!$D$17*$J15389)/(1-EXP(-SIMULATION!$D$4*SIMULATION!$D$17))))</f>
        <v>2.0344995214687605</v>
      </c>
      <c r="L15389">
        <v>0.19439286805316711</v>
      </c>
      <c r="M15389">
        <f t="shared" ca="1" si="240"/>
        <v>2.4299917184998687</v>
      </c>
    </row>
    <row r="15390" spans="1:13" x14ac:dyDescent="0.25">
      <c r="A15390" s="9"/>
      <c r="H15390" s="9"/>
      <c r="J15390">
        <v>13</v>
      </c>
      <c r="K15390">
        <f ca="1">SIMULATION!$D$3*SIMULATION!$D$17/$H15377/(SIMULATION!$D$17-$I15377)*(((EXP(-$I15377*$J15390))/(1-EXP(-SIMULATION!$D$4*$I15377)))-(EXP(-SIMULATION!$D$17*$J15390)/(1-EXP(-SIMULATION!$D$4*SIMULATION!$D$17))))</f>
        <v>1.8127828024303048</v>
      </c>
      <c r="L15390">
        <v>-8.6427174428619816E-2</v>
      </c>
      <c r="M15390">
        <f t="shared" ca="1" si="240"/>
        <v>1.6561091069634586</v>
      </c>
    </row>
    <row r="15391" spans="1:13" x14ac:dyDescent="0.25">
      <c r="A15391" s="9"/>
      <c r="H15391" s="9"/>
      <c r="J15391">
        <v>14</v>
      </c>
      <c r="K15391">
        <f ca="1">SIMULATION!$D$3*SIMULATION!$D$17/$H15377/(SIMULATION!$D$17-$I15377)*(((EXP(-$I15377*$J15391))/(1-EXP(-SIMULATION!$D$4*$I15377)))-(EXP(-SIMULATION!$D$17*$J15391)/(1-EXP(-SIMULATION!$D$4*SIMULATION!$D$17))))</f>
        <v>1.6127680340652635</v>
      </c>
      <c r="L15391">
        <v>-0.21419758447612305</v>
      </c>
      <c r="M15391">
        <f t="shared" ca="1" si="240"/>
        <v>1.2673170168481784</v>
      </c>
    </row>
    <row r="15392" spans="1:13" x14ac:dyDescent="0.25">
      <c r="A15392" s="9"/>
      <c r="H15392" s="9"/>
      <c r="J15392">
        <v>15</v>
      </c>
      <c r="K15392">
        <f ca="1">SIMULATION!$D$3*SIMULATION!$D$17/$H15377/(SIMULATION!$D$17-$I15377)*(((EXP(-$I15377*$J15392))/(1-EXP(-SIMULATION!$D$4*$I15377)))-(EXP(-SIMULATION!$D$17*$J15392)/(1-EXP(-SIMULATION!$D$4*SIMULATION!$D$17))))</f>
        <v>1.4332539122870001</v>
      </c>
      <c r="L15392">
        <v>-0.14287278556795607</v>
      </c>
      <c r="M15392">
        <f t="shared" ca="1" si="240"/>
        <v>1.2284809334123854</v>
      </c>
    </row>
    <row r="15393" spans="1:13" x14ac:dyDescent="0.25">
      <c r="A15393" s="9"/>
      <c r="H15393" s="9"/>
      <c r="J15393">
        <v>16</v>
      </c>
      <c r="K15393">
        <f ca="1">SIMULATION!$D$3*SIMULATION!$D$17/$H15377/(SIMULATION!$D$17-$I15377)*(((EXP(-$I15377*$J15393))/(1-EXP(-SIMULATION!$D$4*$I15377)))-(EXP(-SIMULATION!$D$17*$J15393)/(1-EXP(-SIMULATION!$D$4*SIMULATION!$D$17))))</f>
        <v>1.2727201913308273</v>
      </c>
      <c r="L15393">
        <v>-0.26973859409453632</v>
      </c>
      <c r="M15393">
        <f t="shared" ca="1" si="240"/>
        <v>0.92941843624552067</v>
      </c>
    </row>
    <row r="15394" spans="1:13" x14ac:dyDescent="0.25">
      <c r="A15394" s="9"/>
      <c r="H15394" s="9"/>
      <c r="J15394">
        <v>17</v>
      </c>
      <c r="K15394">
        <f ca="1">SIMULATION!$D$3*SIMULATION!$D$17/$H15377/(SIMULATION!$D$17-$I15377)*(((EXP(-$I15377*$J15394))/(1-EXP(-SIMULATION!$D$4*$I15377)))-(EXP(-SIMULATION!$D$17*$J15394)/(1-EXP(-SIMULATION!$D$4*SIMULATION!$D$17))))</f>
        <v>1.1295276468172166</v>
      </c>
      <c r="L15394">
        <v>-4.9599443758917582E-2</v>
      </c>
      <c r="M15394">
        <f t="shared" ca="1" si="240"/>
        <v>1.0735037038247637</v>
      </c>
    </row>
    <row r="15395" spans="1:13" x14ac:dyDescent="0.25">
      <c r="A15395" s="9"/>
      <c r="H15395" s="9"/>
      <c r="J15395">
        <v>18</v>
      </c>
      <c r="K15395">
        <f ca="1">SIMULATION!$D$3*SIMULATION!$D$17/$H15377/(SIMULATION!$D$17-$I15377)*(((EXP(-$I15377*$J15395))/(1-EXP(-SIMULATION!$D$4*$I15377)))-(EXP(-SIMULATION!$D$17*$J15395)/(1-EXP(-SIMULATION!$D$4*SIMULATION!$D$17))))</f>
        <v>1.0020364965953248</v>
      </c>
      <c r="L15395">
        <v>1.4985400604454685E-2</v>
      </c>
      <c r="M15395">
        <f t="shared" ca="1" si="240"/>
        <v>1.0170524149170901</v>
      </c>
    </row>
    <row r="15396" spans="1:13" x14ac:dyDescent="0.25">
      <c r="A15396" s="9"/>
      <c r="H15396" s="9"/>
      <c r="J15396">
        <v>19</v>
      </c>
      <c r="K15396">
        <f ca="1">SIMULATION!$D$3*SIMULATION!$D$17/$H15377/(SIMULATION!$D$17-$I15377)*(((EXP(-$I15377*$J15396))/(1-EXP(-SIMULATION!$D$4*$I15377)))-(EXP(-SIMULATION!$D$17*$J15396)/(1-EXP(-SIMULATION!$D$4*SIMULATION!$D$17))))</f>
        <v>0.88867367364475136</v>
      </c>
      <c r="L15396">
        <v>-0.17079244669633387</v>
      </c>
      <c r="M15396">
        <f t="shared" ca="1" si="240"/>
        <v>0.73689492260834499</v>
      </c>
    </row>
    <row r="15397" spans="1:13" x14ac:dyDescent="0.25">
      <c r="A15397" s="9"/>
      <c r="H15397" s="9"/>
      <c r="J15397">
        <v>20</v>
      </c>
      <c r="K15397">
        <f ca="1">SIMULATION!$D$3*SIMULATION!$D$17/$H15377/(SIMULATION!$D$17-$I15377)*(((EXP(-$I15377*$J15397))/(1-EXP(-SIMULATION!$D$4*$I15377)))-(EXP(-SIMULATION!$D$17*$J15397)/(1-EXP(-SIMULATION!$D$4*SIMULATION!$D$17))))</f>
        <v>0.78796830251730066</v>
      </c>
      <c r="L15397">
        <v>0.33971940753802921</v>
      </c>
      <c r="M15397">
        <f t="shared" ca="1" si="240"/>
        <v>1.0556564274072247</v>
      </c>
    </row>
    <row r="15398" spans="1:13" x14ac:dyDescent="0.25">
      <c r="A15398" s="9"/>
      <c r="H15398" s="9"/>
      <c r="J15398">
        <v>21</v>
      </c>
      <c r="K15398">
        <f ca="1">SIMULATION!$D$3*SIMULATION!$D$17/$H15377/(SIMULATION!$D$17-$I15377)*(((EXP(-$I15377*$J15398))/(1-EXP(-SIMULATION!$D$4*$I15377)))-(EXP(-SIMULATION!$D$17*$J15398)/(1-EXP(-SIMULATION!$D$4*SIMULATION!$D$17))))</f>
        <v>0.69856766863863162</v>
      </c>
      <c r="L15398">
        <v>8.6833169056858742E-2</v>
      </c>
      <c r="M15398">
        <f t="shared" ca="1" si="240"/>
        <v>0.75922651310718559</v>
      </c>
    </row>
    <row r="15399" spans="1:13" x14ac:dyDescent="0.25">
      <c r="A15399" s="9"/>
      <c r="H15399" s="9"/>
      <c r="J15399">
        <v>22</v>
      </c>
      <c r="K15399">
        <f ca="1">SIMULATION!$D$3*SIMULATION!$D$17/$H15377/(SIMULATION!$D$17-$I15377)*(((EXP(-$I15377*$J15399))/(1-EXP(-SIMULATION!$D$4*$I15377)))-(EXP(-SIMULATION!$D$17*$J15399)/(1-EXP(-SIMULATION!$D$4*SIMULATION!$D$17))))</f>
        <v>0.6192414568840432</v>
      </c>
      <c r="L15399">
        <v>-0.44081761051340801</v>
      </c>
      <c r="M15399">
        <f t="shared" ca="1" si="240"/>
        <v>0.34626891752957767</v>
      </c>
    </row>
    <row r="15400" spans="1:13" x14ac:dyDescent="0.25">
      <c r="A15400" s="9"/>
      <c r="H15400" s="9"/>
      <c r="J15400">
        <v>23</v>
      </c>
      <c r="K15400">
        <f ca="1">SIMULATION!$D$3*SIMULATION!$D$17/$H15377/(SIMULATION!$D$17-$I15377)*(((EXP(-$I15377*$J15400))/(1-EXP(-SIMULATION!$D$4*$I15377)))-(EXP(-SIMULATION!$D$17*$J15400)/(1-EXP(-SIMULATION!$D$4*SIMULATION!$D$17))))</f>
        <v>0.54887915511686847</v>
      </c>
      <c r="L15400">
        <v>4.3724283083899508E-2</v>
      </c>
      <c r="M15400">
        <f t="shared" ca="1" si="240"/>
        <v>0.57287850267405005</v>
      </c>
    </row>
    <row r="15401" spans="1:13" x14ac:dyDescent="0.25">
      <c r="A15401" s="9"/>
      <c r="H15401" s="9"/>
      <c r="J15401">
        <v>24</v>
      </c>
      <c r="K15401">
        <f ca="1">SIMULATION!$D$3*SIMULATION!$D$17/$H15377/(SIMULATION!$D$17-$I15377)*(((EXP(-$I15377*$J15401))/(1-EXP(-SIMULATION!$D$4*$I15377)))-(EXP(-SIMULATION!$D$17*$J15401)/(1-EXP(-SIMULATION!$D$4*SIMULATION!$D$17))))</f>
        <v>0.48648368231194172</v>
      </c>
      <c r="L15401">
        <v>4.9172003208923988E-2</v>
      </c>
      <c r="M15401">
        <f t="shared" ca="1" si="240"/>
        <v>0.51040505949967374</v>
      </c>
    </row>
    <row r="15402" spans="1:13" x14ac:dyDescent="0.25">
      <c r="A15402" s="9">
        <v>617</v>
      </c>
      <c r="B15402" s="2">
        <f ca="1">NORMINV(RAND(),SIMULATION!D7,SIMULATION!D8)</f>
        <v>61.522606508132611</v>
      </c>
      <c r="C15402" s="2">
        <v>2</v>
      </c>
      <c r="D15402" s="2">
        <f ca="1">SIMULATION!$D$11*(1+(SIMULATION!$D$12*LN(1+$C15402)))*(1+(SIMULATION!$D$13*(($B15402/63.5)-1)))</f>
        <v>10.091216606272786</v>
      </c>
      <c r="E15402" s="2">
        <v>0.20642713122946943</v>
      </c>
      <c r="F15402" s="2">
        <f ca="1">D15402*(1+E15402)</f>
        <v>12.174317500920859</v>
      </c>
      <c r="G15402" s="2">
        <v>1.7821097886363668</v>
      </c>
      <c r="H15402" s="9">
        <f>SIMULATION!$D$15*EXP($G$15402)</f>
        <v>1311.8161207559681</v>
      </c>
      <c r="I15402" s="2">
        <f ca="1">$F15402/$H15402</f>
        <v>9.2805060925041025E-3</v>
      </c>
      <c r="J15402">
        <v>0</v>
      </c>
      <c r="K15402">
        <f ca="1">SIMULATION!$D$3*SIMULATION!$D$17/$H15402/(SIMULATION!$D$17-$I15402)*(((EXP(-$I15402*$J15402))/(1-EXP(-SIMULATION!$D$4*$I15402)))-(EXP(-SIMULATION!$D$17*$J15402)/(1-EXP(-SIMULATION!$D$4*SIMULATION!$D$17))))</f>
        <v>1.7163044807765484</v>
      </c>
      <c r="L15402">
        <v>-0.30047749946302832</v>
      </c>
      <c r="M15402">
        <f t="shared" ca="1" si="240"/>
        <v>1.2005936020756198</v>
      </c>
    </row>
    <row r="15403" spans="1:13" x14ac:dyDescent="0.25">
      <c r="A15403" s="9"/>
      <c r="H15403" s="9"/>
      <c r="J15403">
        <v>1</v>
      </c>
      <c r="K15403">
        <f ca="1">SIMULATION!$D$3*SIMULATION!$D$17/$H15402/(SIMULATION!$D$17-$I15402)*(((EXP(-$I15402*$J15403))/(1-EXP(-SIMULATION!$D$4*$I15402)))-(EXP(-SIMULATION!$D$17*$J15403)/(1-EXP(-SIMULATION!$D$4*SIMULATION!$D$17))))</f>
        <v>1.8502955997510604</v>
      </c>
      <c r="L15403">
        <v>-0.3475364668535606</v>
      </c>
      <c r="M15403">
        <f t="shared" ca="1" si="240"/>
        <v>1.207250404378887</v>
      </c>
    </row>
    <row r="15404" spans="1:13" x14ac:dyDescent="0.25">
      <c r="A15404" s="9"/>
      <c r="H15404" s="9"/>
      <c r="J15404">
        <v>2</v>
      </c>
      <c r="K15404">
        <f ca="1">SIMULATION!$D$3*SIMULATION!$D$17/$H15402/(SIMULATION!$D$17-$I15402)*(((EXP(-$I15402*$J15404))/(1-EXP(-SIMULATION!$D$4*$I15402)))-(EXP(-SIMULATION!$D$17*$J15404)/(1-EXP(-SIMULATION!$D$4*SIMULATION!$D$17))))</f>
        <v>1.9292280600587626</v>
      </c>
      <c r="L15404">
        <v>0.34314289987441338</v>
      </c>
      <c r="M15404">
        <f t="shared" ca="1" si="240"/>
        <v>2.5912289711064154</v>
      </c>
    </row>
    <row r="15405" spans="1:13" x14ac:dyDescent="0.25">
      <c r="A15405" s="9"/>
      <c r="H15405" s="9"/>
      <c r="J15405">
        <v>3</v>
      </c>
      <c r="K15405">
        <f ca="1">SIMULATION!$D$3*SIMULATION!$D$17/$H15402/(SIMULATION!$D$17-$I15402)*(((EXP(-$I15402*$J15405))/(1-EXP(-SIMULATION!$D$4*$I15402)))-(EXP(-SIMULATION!$D$17*$J15405)/(1-EXP(-SIMULATION!$D$4*SIMULATION!$D$17))))</f>
        <v>1.9729416329427931</v>
      </c>
      <c r="L15405">
        <v>-7.0487240356497616E-2</v>
      </c>
      <c r="M15405">
        <f t="shared" ca="1" si="240"/>
        <v>1.8338744218522136</v>
      </c>
    </row>
    <row r="15406" spans="1:13" x14ac:dyDescent="0.25">
      <c r="A15406" s="9"/>
      <c r="H15406" s="9"/>
      <c r="J15406">
        <v>4</v>
      </c>
      <c r="K15406">
        <f ca="1">SIMULATION!$D$3*SIMULATION!$D$17/$H15402/(SIMULATION!$D$17-$I15402)*(((EXP(-$I15402*$J15406))/(1-EXP(-SIMULATION!$D$4*$I15402)))-(EXP(-SIMULATION!$D$17*$J15406)/(1-EXP(-SIMULATION!$D$4*SIMULATION!$D$17))))</f>
        <v>1.9941495338940263</v>
      </c>
      <c r="L15406">
        <v>-3.8595374367390134E-2</v>
      </c>
      <c r="M15406">
        <f t="shared" ca="1" si="240"/>
        <v>1.9171845860888297</v>
      </c>
    </row>
    <row r="15407" spans="1:13" x14ac:dyDescent="0.25">
      <c r="A15407" s="9"/>
      <c r="H15407" s="9"/>
      <c r="J15407">
        <v>5</v>
      </c>
      <c r="K15407">
        <f ca="1">SIMULATION!$D$3*SIMULATION!$D$17/$H15402/(SIMULATION!$D$17-$I15402)*(((EXP(-$I15402*$J15407))/(1-EXP(-SIMULATION!$D$4*$I15402)))-(EXP(-SIMULATION!$D$17*$J15407)/(1-EXP(-SIMULATION!$D$4*SIMULATION!$D$17))))</f>
        <v>2.0009981139373036</v>
      </c>
      <c r="L15407">
        <v>-0.42797419923048313</v>
      </c>
      <c r="M15407">
        <f t="shared" ca="1" si="240"/>
        <v>1.1446225484632793</v>
      </c>
    </row>
    <row r="15408" spans="1:13" x14ac:dyDescent="0.25">
      <c r="A15408" s="9"/>
      <c r="H15408" s="9"/>
      <c r="J15408">
        <v>6</v>
      </c>
      <c r="K15408">
        <f ca="1">SIMULATION!$D$3*SIMULATION!$D$17/$H15402/(SIMULATION!$D$17-$I15402)*(((EXP(-$I15402*$J15408))/(1-EXP(-SIMULATION!$D$4*$I15402)))-(EXP(-SIMULATION!$D$17*$J15408)/(1-EXP(-SIMULATION!$D$4*SIMULATION!$D$17))))</f>
        <v>1.9987071718963125</v>
      </c>
      <c r="L15408">
        <v>0.10252562373622358</v>
      </c>
      <c r="M15408">
        <f t="shared" ca="1" si="240"/>
        <v>2.2036258713610453</v>
      </c>
    </row>
    <row r="15409" spans="1:13" x14ac:dyDescent="0.25">
      <c r="A15409" s="9"/>
      <c r="H15409" s="9"/>
      <c r="J15409">
        <v>7</v>
      </c>
      <c r="K15409">
        <f ca="1">SIMULATION!$D$3*SIMULATION!$D$17/$H15402/(SIMULATION!$D$17-$I15402)*(((EXP(-$I15402*$J15409))/(1-EXP(-SIMULATION!$D$4*$I15402)))-(EXP(-SIMULATION!$D$17*$J15409)/(1-EXP(-SIMULATION!$D$4*SIMULATION!$D$17))))</f>
        <v>1.9906211062631896</v>
      </c>
      <c r="L15409">
        <v>2.0918867081707485E-2</v>
      </c>
      <c r="M15409">
        <f t="shared" ca="1" si="240"/>
        <v>2.0322626445951508</v>
      </c>
    </row>
    <row r="15410" spans="1:13" x14ac:dyDescent="0.25">
      <c r="A15410" s="9"/>
      <c r="H15410" s="9"/>
      <c r="J15410">
        <v>8</v>
      </c>
      <c r="K15410">
        <f ca="1">SIMULATION!$D$3*SIMULATION!$D$17/$H15402/(SIMULATION!$D$17-$I15402)*(((EXP(-$I15402*$J15410))/(1-EXP(-SIMULATION!$D$4*$I15402)))-(EXP(-SIMULATION!$D$17*$J15410)/(1-EXP(-SIMULATION!$D$4*SIMULATION!$D$17))))</f>
        <v>1.978882518784802</v>
      </c>
      <c r="L15410">
        <v>-0.29432777856660747</v>
      </c>
      <c r="M15410">
        <f t="shared" ca="1" si="240"/>
        <v>1.3964424229865784</v>
      </c>
    </row>
    <row r="15411" spans="1:13" x14ac:dyDescent="0.25">
      <c r="A15411" s="9"/>
      <c r="H15411" s="9"/>
      <c r="J15411">
        <v>9</v>
      </c>
      <c r="K15411">
        <f ca="1">SIMULATION!$D$3*SIMULATION!$D$17/$H15402/(SIMULATION!$D$17-$I15402)*(((EXP(-$I15402*$J15411))/(1-EXP(-SIMULATION!$D$4*$I15402)))-(EXP(-SIMULATION!$D$17*$J15411)/(1-EXP(-SIMULATION!$D$4*SIMULATION!$D$17))))</f>
        <v>1.9648638759441703</v>
      </c>
      <c r="L15411">
        <v>0.4256531082599212</v>
      </c>
      <c r="M15411">
        <f t="shared" ca="1" si="240"/>
        <v>2.8012142920474425</v>
      </c>
    </row>
    <row r="15412" spans="1:13" x14ac:dyDescent="0.25">
      <c r="A15412" s="9"/>
      <c r="H15412" s="9"/>
      <c r="J15412">
        <v>10</v>
      </c>
      <c r="K15412">
        <f ca="1">SIMULATION!$D$3*SIMULATION!$D$17/$H15402/(SIMULATION!$D$17-$I15402)*(((EXP(-$I15402*$J15412))/(1-EXP(-SIMULATION!$D$4*$I15402)))-(EXP(-SIMULATION!$D$17*$J15412)/(1-EXP(-SIMULATION!$D$4*SIMULATION!$D$17))))</f>
        <v>1.9494441280681518</v>
      </c>
      <c r="L15412">
        <v>-0.11542079712186006</v>
      </c>
      <c r="M15412">
        <f t="shared" ca="1" si="240"/>
        <v>1.7244377328619964</v>
      </c>
    </row>
    <row r="15413" spans="1:13" x14ac:dyDescent="0.25">
      <c r="A15413" s="9"/>
      <c r="H15413" s="9"/>
      <c r="J15413">
        <v>11</v>
      </c>
      <c r="K15413">
        <f ca="1">SIMULATION!$D$3*SIMULATION!$D$17/$H15402/(SIMULATION!$D$17-$I15402)*(((EXP(-$I15402*$J15413))/(1-EXP(-SIMULATION!$D$4*$I15402)))-(EXP(-SIMULATION!$D$17*$J15413)/(1-EXP(-SIMULATION!$D$4*SIMULATION!$D$17))))</f>
        <v>1.9331859735186667</v>
      </c>
      <c r="L15413">
        <v>0.15849684651275461</v>
      </c>
      <c r="M15413">
        <f t="shared" ca="1" si="240"/>
        <v>2.2395898540440649</v>
      </c>
    </row>
    <row r="15414" spans="1:13" x14ac:dyDescent="0.25">
      <c r="A15414" s="9"/>
      <c r="H15414" s="9"/>
      <c r="J15414">
        <v>12</v>
      </c>
      <c r="K15414">
        <f ca="1">SIMULATION!$D$3*SIMULATION!$D$17/$H15402/(SIMULATION!$D$17-$I15402)*(((EXP(-$I15402*$J15414))/(1-EXP(-SIMULATION!$D$4*$I15402)))-(EXP(-SIMULATION!$D$17*$J15414)/(1-EXP(-SIMULATION!$D$4*SIMULATION!$D$17))))</f>
        <v>1.9164494538419656</v>
      </c>
      <c r="L15414">
        <v>-0.49379724779876843</v>
      </c>
      <c r="M15414">
        <f t="shared" ca="1" si="240"/>
        <v>0.97011198798935006</v>
      </c>
    </row>
    <row r="15415" spans="1:13" x14ac:dyDescent="0.25">
      <c r="A15415" s="9"/>
      <c r="H15415" s="9"/>
      <c r="J15415">
        <v>13</v>
      </c>
      <c r="K15415">
        <f ca="1">SIMULATION!$D$3*SIMULATION!$D$17/$H15402/(SIMULATION!$D$17-$I15402)*(((EXP(-$I15402*$J15415))/(1-EXP(-SIMULATION!$D$4*$I15402)))-(EXP(-SIMULATION!$D$17*$J15415)/(1-EXP(-SIMULATION!$D$4*SIMULATION!$D$17))))</f>
        <v>1.8994647482506124</v>
      </c>
      <c r="L15415">
        <v>-0.29605449733273637</v>
      </c>
      <c r="M15415">
        <f t="shared" ca="1" si="240"/>
        <v>1.3371196670060248</v>
      </c>
    </row>
    <row r="15416" spans="1:13" x14ac:dyDescent="0.25">
      <c r="A15416" s="9"/>
      <c r="H15416" s="9"/>
      <c r="J15416">
        <v>14</v>
      </c>
      <c r="K15416">
        <f ca="1">SIMULATION!$D$3*SIMULATION!$D$17/$H15402/(SIMULATION!$D$17-$I15402)*(((EXP(-$I15402*$J15416))/(1-EXP(-SIMULATION!$D$4*$I15402)))-(EXP(-SIMULATION!$D$17*$J15416)/(1-EXP(-SIMULATION!$D$4*SIMULATION!$D$17))))</f>
        <v>1.8823788220478368</v>
      </c>
      <c r="L15416">
        <v>-0.12276925551148266</v>
      </c>
      <c r="M15416">
        <f t="shared" ca="1" si="240"/>
        <v>1.6512805754744422</v>
      </c>
    </row>
    <row r="15417" spans="1:13" x14ac:dyDescent="0.25">
      <c r="A15417" s="9"/>
      <c r="H15417" s="9"/>
      <c r="J15417">
        <v>15</v>
      </c>
      <c r="K15417">
        <f ca="1">SIMULATION!$D$3*SIMULATION!$D$17/$H15402/(SIMULATION!$D$17-$I15402)*(((EXP(-$I15402*$J15417))/(1-EXP(-SIMULATION!$D$4*$I15402)))-(EXP(-SIMULATION!$D$17*$J15417)/(1-EXP(-SIMULATION!$D$4*SIMULATION!$D$17))))</f>
        <v>1.8652853200238599</v>
      </c>
      <c r="L15417">
        <v>-0.22917921515189363</v>
      </c>
      <c r="M15417">
        <f t="shared" ca="1" si="240"/>
        <v>1.437800694346443</v>
      </c>
    </row>
    <row r="15418" spans="1:13" x14ac:dyDescent="0.25">
      <c r="A15418" s="9"/>
      <c r="H15418" s="9"/>
      <c r="J15418">
        <v>16</v>
      </c>
      <c r="K15418">
        <f ca="1">SIMULATION!$D$3*SIMULATION!$D$17/$H15402/(SIMULATION!$D$17-$I15402)*(((EXP(-$I15402*$J15418))/(1-EXP(-SIMULATION!$D$4*$I15402)))-(EXP(-SIMULATION!$D$17*$J15418)/(1-EXP(-SIMULATION!$D$4*SIMULATION!$D$17))))</f>
        <v>1.8482437228239517</v>
      </c>
      <c r="L15418">
        <v>-2.6590827640421012E-2</v>
      </c>
      <c r="M15418">
        <f t="shared" ca="1" si="240"/>
        <v>1.7990973925528499</v>
      </c>
    </row>
    <row r="15419" spans="1:13" x14ac:dyDescent="0.25">
      <c r="A15419" s="9"/>
      <c r="H15419" s="9"/>
      <c r="J15419">
        <v>17</v>
      </c>
      <c r="K15419">
        <f ca="1">SIMULATION!$D$3*SIMULATION!$D$17/$H15402/(SIMULATION!$D$17-$I15402)*(((EXP(-$I15402*$J15419))/(1-EXP(-SIMULATION!$D$4*$I15402)))-(EXP(-SIMULATION!$D$17*$J15419)/(1-EXP(-SIMULATION!$D$4*SIMULATION!$D$17))))</f>
        <v>1.8312916227685405</v>
      </c>
      <c r="L15419">
        <v>-1.8648108034741109E-2</v>
      </c>
      <c r="M15419">
        <f t="shared" ca="1" si="240"/>
        <v>1.7971414987440364</v>
      </c>
    </row>
    <row r="15420" spans="1:13" x14ac:dyDescent="0.25">
      <c r="A15420" s="9"/>
      <c r="H15420" s="9"/>
      <c r="J15420">
        <v>18</v>
      </c>
      <c r="K15420">
        <f ca="1">SIMULATION!$D$3*SIMULATION!$D$17/$H15402/(SIMULATION!$D$17-$I15402)*(((EXP(-$I15402*$J15420))/(1-EXP(-SIMULATION!$D$4*$I15402)))-(EXP(-SIMULATION!$D$17*$J15420)/(1-EXP(-SIMULATION!$D$4*SIMULATION!$D$17))))</f>
        <v>1.8144525904515902</v>
      </c>
      <c r="L15420">
        <v>0.1971138822963345</v>
      </c>
      <c r="M15420">
        <f t="shared" ca="1" si="240"/>
        <v>2.1721063847981443</v>
      </c>
    </row>
    <row r="15421" spans="1:13" x14ac:dyDescent="0.25">
      <c r="A15421" s="9"/>
      <c r="H15421" s="9"/>
      <c r="J15421">
        <v>19</v>
      </c>
      <c r="K15421">
        <f ca="1">SIMULATION!$D$3*SIMULATION!$D$17/$H15402/(SIMULATION!$D$17-$I15402)*(((EXP(-$I15402*$J15421))/(1-EXP(-SIMULATION!$D$4*$I15402)))-(EXP(-SIMULATION!$D$17*$J15421)/(1-EXP(-SIMULATION!$D$4*SIMULATION!$D$17))))</f>
        <v>1.7977412158030661</v>
      </c>
      <c r="L15421">
        <v>0.29583037561062231</v>
      </c>
      <c r="M15421">
        <f t="shared" ca="1" si="240"/>
        <v>2.329567674924784</v>
      </c>
    </row>
    <row r="15422" spans="1:13" x14ac:dyDescent="0.25">
      <c r="A15422" s="9"/>
      <c r="H15422" s="9"/>
      <c r="J15422">
        <v>20</v>
      </c>
      <c r="K15422">
        <f ca="1">SIMULATION!$D$3*SIMULATION!$D$17/$H15402/(SIMULATION!$D$17-$I15402)*(((EXP(-$I15402*$J15422))/(1-EXP(-SIMULATION!$D$4*$I15402)))-(EXP(-SIMULATION!$D$17*$J15422)/(1-EXP(-SIMULATION!$D$4*SIMULATION!$D$17))))</f>
        <v>1.7811663384798133</v>
      </c>
      <c r="L15422">
        <v>0.30246915478600411</v>
      </c>
      <c r="M15422">
        <f t="shared" ca="1" si="240"/>
        <v>2.3199142154130841</v>
      </c>
    </row>
    <row r="15423" spans="1:13" x14ac:dyDescent="0.25">
      <c r="A15423" s="9"/>
      <c r="H15423" s="9"/>
      <c r="J15423">
        <v>21</v>
      </c>
      <c r="K15423">
        <f ca="1">SIMULATION!$D$3*SIMULATION!$D$17/$H15402/(SIMULATION!$D$17-$I15402)*(((EXP(-$I15402*$J15423))/(1-EXP(-SIMULATION!$D$4*$I15402)))-(EXP(-SIMULATION!$D$17*$J15423)/(1-EXP(-SIMULATION!$D$4*SIMULATION!$D$17))))</f>
        <v>1.7647331179345338</v>
      </c>
      <c r="L15423">
        <v>-6.4067392944553644E-2</v>
      </c>
      <c r="M15423">
        <f t="shared" ca="1" si="240"/>
        <v>1.6516712678255547</v>
      </c>
    </row>
    <row r="15424" spans="1:13" x14ac:dyDescent="0.25">
      <c r="A15424" s="9"/>
      <c r="H15424" s="9"/>
      <c r="J15424">
        <v>22</v>
      </c>
      <c r="K15424">
        <f ca="1">SIMULATION!$D$3*SIMULATION!$D$17/$H15402/(SIMULATION!$D$17-$I15402)*(((EXP(-$I15402*$J15424))/(1-EXP(-SIMULATION!$D$4*$I15402)))-(EXP(-SIMULATION!$D$17*$J15424)/(1-EXP(-SIMULATION!$D$4*SIMULATION!$D$17))))</f>
        <v>1.7484443599227251</v>
      </c>
      <c r="L15424">
        <v>0.2147488566176311</v>
      </c>
      <c r="M15424">
        <f t="shared" ca="1" si="240"/>
        <v>2.1239207870756762</v>
      </c>
    </row>
    <row r="15425" spans="1:13" x14ac:dyDescent="0.25">
      <c r="A15425" s="9"/>
      <c r="H15425" s="9"/>
      <c r="J15425">
        <v>23</v>
      </c>
      <c r="K15425">
        <f ca="1">SIMULATION!$D$3*SIMULATION!$D$17/$H15402/(SIMULATION!$D$17-$I15402)*(((EXP(-$I15402*$J15425))/(1-EXP(-SIMULATION!$D$4*$I15402)))-(EXP(-SIMULATION!$D$17*$J15425)/(1-EXP(-SIMULATION!$D$4*SIMULATION!$D$17))))</f>
        <v>1.7323013665174194</v>
      </c>
      <c r="L15425">
        <v>5.3645154954233207E-2</v>
      </c>
      <c r="M15425">
        <f t="shared" ca="1" si="240"/>
        <v>1.8252309417516763</v>
      </c>
    </row>
    <row r="15426" spans="1:13" x14ac:dyDescent="0.25">
      <c r="A15426" s="9"/>
      <c r="H15426" s="9"/>
      <c r="J15426">
        <v>24</v>
      </c>
      <c r="K15426">
        <f ca="1">SIMULATION!$D$3*SIMULATION!$D$17/$H15402/(SIMULATION!$D$17-$I15402)*(((EXP(-$I15402*$J15426))/(1-EXP(-SIMULATION!$D$4*$I15402)))-(EXP(-SIMULATION!$D$17*$J15426)/(1-EXP(-SIMULATION!$D$4*SIMULATION!$D$17))))</f>
        <v>1.7163044807765488</v>
      </c>
      <c r="L15426">
        <v>8.9943309090039919E-2</v>
      </c>
      <c r="M15426">
        <f t="shared" ca="1" si="240"/>
        <v>1.8706745851836544</v>
      </c>
    </row>
    <row r="15427" spans="1:13" x14ac:dyDescent="0.25">
      <c r="A15427" s="9">
        <v>618</v>
      </c>
      <c r="B15427" s="2">
        <f ca="1">NORMINV(RAND(),SIMULATION!D7,SIMULATION!D8)</f>
        <v>59.739954327515527</v>
      </c>
      <c r="C15427" s="2">
        <v>2</v>
      </c>
      <c r="D15427" s="2">
        <f ca="1">SIMULATION!$D$11*(1+(SIMULATION!$D$12*LN(1+$C15427)))*(1+(SIMULATION!$D$13*(($B15427/63.5)-1)))</f>
        <v>9.9588337585123909</v>
      </c>
      <c r="E15427" s="2">
        <v>-9.7837256919638155E-2</v>
      </c>
      <c r="F15427" s="2">
        <f ca="1">D15427*(1+E15427)</f>
        <v>8.9844887814608487</v>
      </c>
      <c r="G15427" s="2">
        <v>-0.33676513142102071</v>
      </c>
      <c r="H15427" s="9">
        <f>SIMULATION!$D$15*EXP($G$15427)</f>
        <v>157.63667941691918</v>
      </c>
      <c r="I15427" s="2">
        <f ca="1">$F15427/$H15427</f>
        <v>5.6994912698576809E-2</v>
      </c>
      <c r="J15427">
        <v>0</v>
      </c>
      <c r="K15427">
        <f ca="1">SIMULATION!$D$3*SIMULATION!$D$17/$H15427/(SIMULATION!$D$17-$I15427)*(((EXP(-$I15427*$J15427))/(1-EXP(-SIMULATION!$D$4*$I15427)))-(EXP(-SIMULATION!$D$17*$J15427)/(1-EXP(-SIMULATION!$D$4*SIMULATION!$D$17))))</f>
        <v>1.3670197851995474</v>
      </c>
      <c r="L15427">
        <v>7.3546702110489567E-2</v>
      </c>
      <c r="M15427">
        <f t="shared" ref="M15427:M15490" ca="1" si="241">$K15427*(1+$L15427)</f>
        <v>1.4675595821207641</v>
      </c>
    </row>
    <row r="15428" spans="1:13" x14ac:dyDescent="0.25">
      <c r="A15428" s="9"/>
      <c r="H15428" s="9"/>
      <c r="J15428">
        <v>1</v>
      </c>
      <c r="K15428">
        <f ca="1">SIMULATION!$D$3*SIMULATION!$D$17/$H15427/(SIMULATION!$D$17-$I15427)*(((EXP(-$I15427*$J15428))/(1-EXP(-SIMULATION!$D$4*$I15427)))-(EXP(-SIMULATION!$D$17*$J15428)/(1-EXP(-SIMULATION!$D$4*SIMULATION!$D$17))))</f>
        <v>2.5068818696044994</v>
      </c>
      <c r="L15428">
        <v>0.52718257959474601</v>
      </c>
      <c r="M15428">
        <f t="shared" ca="1" si="241"/>
        <v>3.8284663203618994</v>
      </c>
    </row>
    <row r="15429" spans="1:13" x14ac:dyDescent="0.25">
      <c r="A15429" s="9"/>
      <c r="H15429" s="9"/>
      <c r="J15429">
        <v>2</v>
      </c>
      <c r="K15429">
        <f ca="1">SIMULATION!$D$3*SIMULATION!$D$17/$H15427/(SIMULATION!$D$17-$I15427)*(((EXP(-$I15427*$J15429))/(1-EXP(-SIMULATION!$D$4*$I15427)))-(EXP(-SIMULATION!$D$17*$J15429)/(1-EXP(-SIMULATION!$D$4*SIMULATION!$D$17))))</f>
        <v>3.1469815523346889</v>
      </c>
      <c r="L15429">
        <v>0.37392984427109771</v>
      </c>
      <c r="M15429">
        <f t="shared" ca="1" si="241"/>
        <v>4.323731874123216</v>
      </c>
    </row>
    <row r="15430" spans="1:13" x14ac:dyDescent="0.25">
      <c r="A15430" s="9"/>
      <c r="H15430" s="9"/>
      <c r="J15430">
        <v>3</v>
      </c>
      <c r="K15430">
        <f ca="1">SIMULATION!$D$3*SIMULATION!$D$17/$H15427/(SIMULATION!$D$17-$I15427)*(((EXP(-$I15427*$J15430))/(1-EXP(-SIMULATION!$D$4*$I15427)))-(EXP(-SIMULATION!$D$17*$J15430)/(1-EXP(-SIMULATION!$D$4*SIMULATION!$D$17))))</f>
        <v>3.4718269368064978</v>
      </c>
      <c r="L15430">
        <v>-0.27964158367644204</v>
      </c>
      <c r="M15430">
        <f t="shared" ca="1" si="241"/>
        <v>2.5009597539473978</v>
      </c>
    </row>
    <row r="15431" spans="1:13" x14ac:dyDescent="0.25">
      <c r="A15431" s="9"/>
      <c r="H15431" s="9"/>
      <c r="J15431">
        <v>4</v>
      </c>
      <c r="K15431">
        <f ca="1">SIMULATION!$D$3*SIMULATION!$D$17/$H15427/(SIMULATION!$D$17-$I15427)*(((EXP(-$I15427*$J15431))/(1-EXP(-SIMULATION!$D$4*$I15427)))-(EXP(-SIMULATION!$D$17*$J15431)/(1-EXP(-SIMULATION!$D$4*SIMULATION!$D$17))))</f>
        <v>3.5993779799951517</v>
      </c>
      <c r="L15431">
        <v>0.12383966763650427</v>
      </c>
      <c r="M15431">
        <f t="shared" ca="1" si="241"/>
        <v>4.0451237527359041</v>
      </c>
    </row>
    <row r="15432" spans="1:13" x14ac:dyDescent="0.25">
      <c r="A15432" s="9"/>
      <c r="H15432" s="9"/>
      <c r="J15432">
        <v>5</v>
      </c>
      <c r="K15432">
        <f ca="1">SIMULATION!$D$3*SIMULATION!$D$17/$H15427/(SIMULATION!$D$17-$I15427)*(((EXP(-$I15427*$J15432))/(1-EXP(-SIMULATION!$D$4*$I15427)))-(EXP(-SIMULATION!$D$17*$J15432)/(1-EXP(-SIMULATION!$D$4*SIMULATION!$D$17))))</f>
        <v>3.6049643346644169</v>
      </c>
      <c r="L15432">
        <v>-0.40967875554349154</v>
      </c>
      <c r="M15432">
        <f t="shared" ca="1" si="241"/>
        <v>2.1280870322604275</v>
      </c>
    </row>
    <row r="15433" spans="1:13" x14ac:dyDescent="0.25">
      <c r="A15433" s="9"/>
      <c r="H15433" s="9"/>
      <c r="J15433">
        <v>6</v>
      </c>
      <c r="K15433">
        <f ca="1">SIMULATION!$D$3*SIMULATION!$D$17/$H15427/(SIMULATION!$D$17-$I15427)*(((EXP(-$I15427*$J15433))/(1-EXP(-SIMULATION!$D$4*$I15427)))-(EXP(-SIMULATION!$D$17*$J15433)/(1-EXP(-SIMULATION!$D$4*SIMULATION!$D$17))))</f>
        <v>3.536611632139576</v>
      </c>
      <c r="L15433">
        <v>0.51956980867522995</v>
      </c>
      <c r="M15433">
        <f t="shared" ca="1" si="241"/>
        <v>5.3741282612089289</v>
      </c>
    </row>
    <row r="15434" spans="1:13" x14ac:dyDescent="0.25">
      <c r="A15434" s="9"/>
      <c r="H15434" s="9"/>
      <c r="J15434">
        <v>7</v>
      </c>
      <c r="K15434">
        <f ca="1">SIMULATION!$D$3*SIMULATION!$D$17/$H15427/(SIMULATION!$D$17-$I15427)*(((EXP(-$I15427*$J15434))/(1-EXP(-SIMULATION!$D$4*$I15427)))-(EXP(-SIMULATION!$D$17*$J15434)/(1-EXP(-SIMULATION!$D$4*SIMULATION!$D$17))))</f>
        <v>3.4248621323666857</v>
      </c>
      <c r="L15434">
        <v>-0.24070347172089951</v>
      </c>
      <c r="M15434">
        <f t="shared" ca="1" si="241"/>
        <v>2.6004859269405816</v>
      </c>
    </row>
    <row r="15435" spans="1:13" x14ac:dyDescent="0.25">
      <c r="A15435" s="9"/>
      <c r="H15435" s="9"/>
      <c r="J15435">
        <v>8</v>
      </c>
      <c r="K15435">
        <f ca="1">SIMULATION!$D$3*SIMULATION!$D$17/$H15427/(SIMULATION!$D$17-$I15427)*(((EXP(-$I15427*$J15435))/(1-EXP(-SIMULATION!$D$4*$I15427)))-(EXP(-SIMULATION!$D$17*$J15435)/(1-EXP(-SIMULATION!$D$4*SIMULATION!$D$17))))</f>
        <v>3.2890672754166279</v>
      </c>
      <c r="L15435">
        <v>-0.24449541721976467</v>
      </c>
      <c r="M15435">
        <f t="shared" ca="1" si="241"/>
        <v>2.4849053996497648</v>
      </c>
    </row>
    <row r="15436" spans="1:13" x14ac:dyDescent="0.25">
      <c r="A15436" s="9"/>
      <c r="H15436" s="9"/>
      <c r="J15436">
        <v>9</v>
      </c>
      <c r="K15436">
        <f ca="1">SIMULATION!$D$3*SIMULATION!$D$17/$H15427/(SIMULATION!$D$17-$I15427)*(((EXP(-$I15427*$J15436))/(1-EXP(-SIMULATION!$D$4*$I15427)))-(EXP(-SIMULATION!$D$17*$J15436)/(1-EXP(-SIMULATION!$D$4*SIMULATION!$D$17))))</f>
        <v>3.1414193838617166</v>
      </c>
      <c r="L15436">
        <v>0.3686333133654352</v>
      </c>
      <c r="M15436">
        <f t="shared" ca="1" si="241"/>
        <v>4.2994512200050652</v>
      </c>
    </row>
    <row r="15437" spans="1:13" x14ac:dyDescent="0.25">
      <c r="A15437" s="9"/>
      <c r="H15437" s="9"/>
      <c r="J15437">
        <v>10</v>
      </c>
      <c r="K15437">
        <f ca="1">SIMULATION!$D$3*SIMULATION!$D$17/$H15427/(SIMULATION!$D$17-$I15427)*(((EXP(-$I15427*$J15437))/(1-EXP(-SIMULATION!$D$4*$I15427)))-(EXP(-SIMULATION!$D$17*$J15437)/(1-EXP(-SIMULATION!$D$4*SIMULATION!$D$17))))</f>
        <v>2.9895345978909464</v>
      </c>
      <c r="L15437">
        <v>3.3390344158670399E-2</v>
      </c>
      <c r="M15437">
        <f t="shared" ca="1" si="241"/>
        <v>3.0893561869887778</v>
      </c>
    </row>
    <row r="15438" spans="1:13" x14ac:dyDescent="0.25">
      <c r="A15438" s="9"/>
      <c r="H15438" s="9"/>
      <c r="J15438">
        <v>11</v>
      </c>
      <c r="K15438">
        <f ca="1">SIMULATION!$D$3*SIMULATION!$D$17/$H15427/(SIMULATION!$D$17-$I15427)*(((EXP(-$I15427*$J15438))/(1-EXP(-SIMULATION!$D$4*$I15427)))-(EXP(-SIMULATION!$D$17*$J15438)/(1-EXP(-SIMULATION!$D$4*SIMULATION!$D$17))))</f>
        <v>2.8381074427359358</v>
      </c>
      <c r="L15438">
        <v>-6.6256010551635172E-2</v>
      </c>
      <c r="M15438">
        <f t="shared" ca="1" si="241"/>
        <v>2.6500657660633493</v>
      </c>
    </row>
    <row r="15439" spans="1:13" x14ac:dyDescent="0.25">
      <c r="A15439" s="9"/>
      <c r="H15439" s="9"/>
      <c r="J15439">
        <v>12</v>
      </c>
      <c r="K15439">
        <f ca="1">SIMULATION!$D$3*SIMULATION!$D$17/$H15427/(SIMULATION!$D$17-$I15427)*(((EXP(-$I15427*$J15439))/(1-EXP(-SIMULATION!$D$4*$I15427)))-(EXP(-SIMULATION!$D$17*$J15439)/(1-EXP(-SIMULATION!$D$4*SIMULATION!$D$17))))</f>
        <v>2.6899705110067029</v>
      </c>
      <c r="L15439">
        <v>0.4629351043756314</v>
      </c>
      <c r="M15439">
        <f t="shared" ca="1" si="241"/>
        <v>3.9352522902869613</v>
      </c>
    </row>
    <row r="15440" spans="1:13" x14ac:dyDescent="0.25">
      <c r="A15440" s="9"/>
      <c r="H15440" s="9"/>
      <c r="J15440">
        <v>13</v>
      </c>
      <c r="K15440">
        <f ca="1">SIMULATION!$D$3*SIMULATION!$D$17/$H15427/(SIMULATION!$D$17-$I15427)*(((EXP(-$I15427*$J15440))/(1-EXP(-SIMULATION!$D$4*$I15427)))-(EXP(-SIMULATION!$D$17*$J15440)/(1-EXP(-SIMULATION!$D$4*SIMULATION!$D$17))))</f>
        <v>2.5467729617177941</v>
      </c>
      <c r="L15440">
        <v>9.7983337168219997E-2</v>
      </c>
      <c r="M15440">
        <f t="shared" ca="1" si="241"/>
        <v>2.796314275516695</v>
      </c>
    </row>
    <row r="15441" spans="1:13" x14ac:dyDescent="0.25">
      <c r="A15441" s="9"/>
      <c r="H15441" s="9"/>
      <c r="J15441">
        <v>14</v>
      </c>
      <c r="K15441">
        <f ca="1">SIMULATION!$D$3*SIMULATION!$D$17/$H15427/(SIMULATION!$D$17-$I15427)*(((EXP(-$I15427*$J15441))/(1-EXP(-SIMULATION!$D$4*$I15427)))-(EXP(-SIMULATION!$D$17*$J15441)/(1-EXP(-SIMULATION!$D$4*SIMULATION!$D$17))))</f>
        <v>2.4094147794377343</v>
      </c>
      <c r="L15441">
        <v>1.8827940735974494E-2</v>
      </c>
      <c r="M15441">
        <f t="shared" ca="1" si="241"/>
        <v>2.4547790981133693</v>
      </c>
    </row>
    <row r="15442" spans="1:13" x14ac:dyDescent="0.25">
      <c r="A15442" s="9"/>
      <c r="H15442" s="9"/>
      <c r="J15442">
        <v>15</v>
      </c>
      <c r="K15442">
        <f ca="1">SIMULATION!$D$3*SIMULATION!$D$17/$H15427/(SIMULATION!$D$17-$I15427)*(((EXP(-$I15427*$J15442))/(1-EXP(-SIMULATION!$D$4*$I15427)))-(EXP(-SIMULATION!$D$17*$J15442)/(1-EXP(-SIMULATION!$D$4*SIMULATION!$D$17))))</f>
        <v>2.27832454848512</v>
      </c>
      <c r="L15442">
        <v>-0.21629573670293661</v>
      </c>
      <c r="M15442">
        <f t="shared" ca="1" si="241"/>
        <v>1.7855326618221457</v>
      </c>
    </row>
    <row r="15443" spans="1:13" x14ac:dyDescent="0.25">
      <c r="A15443" s="9"/>
      <c r="H15443" s="9"/>
      <c r="J15443">
        <v>16</v>
      </c>
      <c r="K15443">
        <f ca="1">SIMULATION!$D$3*SIMULATION!$D$17/$H15427/(SIMULATION!$D$17-$I15427)*(((EXP(-$I15427*$J15443))/(1-EXP(-SIMULATION!$D$4*$I15427)))-(EXP(-SIMULATION!$D$17*$J15443)/(1-EXP(-SIMULATION!$D$4*SIMULATION!$D$17))))</f>
        <v>2.1536369760006653</v>
      </c>
      <c r="L15443">
        <v>1.7209725854084628E-2</v>
      </c>
      <c r="M15443">
        <f t="shared" ca="1" si="241"/>
        <v>2.1907004779468564</v>
      </c>
    </row>
    <row r="15444" spans="1:13" x14ac:dyDescent="0.25">
      <c r="A15444" s="9"/>
      <c r="H15444" s="9"/>
      <c r="J15444">
        <v>17</v>
      </c>
      <c r="K15444">
        <f ca="1">SIMULATION!$D$3*SIMULATION!$D$17/$H15427/(SIMULATION!$D$17-$I15427)*(((EXP(-$I15427*$J15444))/(1-EXP(-SIMULATION!$D$4*$I15427)))-(EXP(-SIMULATION!$D$17*$J15444)/(1-EXP(-SIMULATION!$D$4*SIMULATION!$D$17))))</f>
        <v>2.0353061983340495</v>
      </c>
      <c r="L15444">
        <v>-0.27469300764716492</v>
      </c>
      <c r="M15444">
        <f t="shared" ca="1" si="241"/>
        <v>1.4762218172307522</v>
      </c>
    </row>
    <row r="15445" spans="1:13" x14ac:dyDescent="0.25">
      <c r="A15445" s="9"/>
      <c r="H15445" s="9"/>
      <c r="J15445">
        <v>18</v>
      </c>
      <c r="K15445">
        <f ca="1">SIMULATION!$D$3*SIMULATION!$D$17/$H15427/(SIMULATION!$D$17-$I15427)*(((EXP(-$I15427*$J15445))/(1-EXP(-SIMULATION!$D$4*$I15427)))-(EXP(-SIMULATION!$D$17*$J15445)/(1-EXP(-SIMULATION!$D$4*SIMULATION!$D$17))))</f>
        <v>1.9231779610112436</v>
      </c>
      <c r="L15445">
        <v>8.2317808662728253E-3</v>
      </c>
      <c r="M15445">
        <f t="shared" ca="1" si="241"/>
        <v>1.9390091405531336</v>
      </c>
    </row>
    <row r="15446" spans="1:13" x14ac:dyDescent="0.25">
      <c r="A15446" s="9"/>
      <c r="H15446" s="9"/>
      <c r="J15446">
        <v>19</v>
      </c>
      <c r="K15446">
        <f ca="1">SIMULATION!$D$3*SIMULATION!$D$17/$H15427/(SIMULATION!$D$17-$I15427)*(((EXP(-$I15427*$J15446))/(1-EXP(-SIMULATION!$D$4*$I15427)))-(EXP(-SIMULATION!$D$17*$J15446)/(1-EXP(-SIMULATION!$D$4*SIMULATION!$D$17))))</f>
        <v>1.8170354676894986</v>
      </c>
      <c r="L15446">
        <v>0.31535473388192087</v>
      </c>
      <c r="M15446">
        <f t="shared" ca="1" si="241"/>
        <v>2.3900462040567323</v>
      </c>
    </row>
    <row r="15447" spans="1:13" x14ac:dyDescent="0.25">
      <c r="A15447" s="9"/>
      <c r="H15447" s="9"/>
      <c r="J15447">
        <v>20</v>
      </c>
      <c r="K15447">
        <f ca="1">SIMULATION!$D$3*SIMULATION!$D$17/$H15427/(SIMULATION!$D$17-$I15427)*(((EXP(-$I15427*$J15447))/(1-EXP(-SIMULATION!$D$4*$I15427)))-(EXP(-SIMULATION!$D$17*$J15447)/(1-EXP(-SIMULATION!$D$4*SIMULATION!$D$17))))</f>
        <v>1.7166283780377789</v>
      </c>
      <c r="L15447">
        <v>0.50874467268723411</v>
      </c>
      <c r="M15447">
        <f t="shared" ca="1" si="241"/>
        <v>2.589953920348226</v>
      </c>
    </row>
    <row r="15448" spans="1:13" x14ac:dyDescent="0.25">
      <c r="A15448" s="9"/>
      <c r="H15448" s="9"/>
      <c r="J15448">
        <v>21</v>
      </c>
      <c r="K15448">
        <f ca="1">SIMULATION!$D$3*SIMULATION!$D$17/$H15427/(SIMULATION!$D$17-$I15427)*(((EXP(-$I15427*$J15448))/(1-EXP(-SIMULATION!$D$4*$I15427)))-(EXP(-SIMULATION!$D$17*$J15448)/(1-EXP(-SIMULATION!$D$4*SIMULATION!$D$17))))</f>
        <v>1.6216910282716248</v>
      </c>
      <c r="L15448">
        <v>0.26902615754246184</v>
      </c>
      <c r="M15448">
        <f t="shared" ca="1" si="241"/>
        <v>2.0579683343286241</v>
      </c>
    </row>
    <row r="15449" spans="1:13" x14ac:dyDescent="0.25">
      <c r="A15449" s="9"/>
      <c r="H15449" s="9"/>
      <c r="J15449">
        <v>22</v>
      </c>
      <c r="K15449">
        <f ca="1">SIMULATION!$D$3*SIMULATION!$D$17/$H15427/(SIMULATION!$D$17-$I15427)*(((EXP(-$I15427*$J15449))/(1-EXP(-SIMULATION!$D$4*$I15427)))-(EXP(-SIMULATION!$D$17*$J15449)/(1-EXP(-SIMULATION!$D$4*SIMULATION!$D$17))))</f>
        <v>1.5319537653591637</v>
      </c>
      <c r="L15449">
        <v>0.16148154645891977</v>
      </c>
      <c r="M15449">
        <f t="shared" ca="1" si="241"/>
        <v>1.7793360284929265</v>
      </c>
    </row>
    <row r="15450" spans="1:13" x14ac:dyDescent="0.25">
      <c r="A15450" s="9"/>
      <c r="H15450" s="9"/>
      <c r="J15450">
        <v>23</v>
      </c>
      <c r="K15450">
        <f ca="1">SIMULATION!$D$3*SIMULATION!$D$17/$H15427/(SIMULATION!$D$17-$I15427)*(((EXP(-$I15427*$J15450))/(1-EXP(-SIMULATION!$D$4*$I15427)))-(EXP(-SIMULATION!$D$17*$J15450)/(1-EXP(-SIMULATION!$D$4*SIMULATION!$D$17))))</f>
        <v>1.4471498872451078</v>
      </c>
      <c r="L15450">
        <v>0.21621249550090801</v>
      </c>
      <c r="M15450">
        <f t="shared" ca="1" si="241"/>
        <v>1.7600417757302302</v>
      </c>
    </row>
    <row r="15451" spans="1:13" x14ac:dyDescent="0.25">
      <c r="A15451" s="9"/>
      <c r="H15451" s="9"/>
      <c r="J15451">
        <v>24</v>
      </c>
      <c r="K15451">
        <f ca="1">SIMULATION!$D$3*SIMULATION!$D$17/$H15427/(SIMULATION!$D$17-$I15427)*(((EXP(-$I15427*$J15451))/(1-EXP(-SIMULATION!$D$4*$I15427)))-(EXP(-SIMULATION!$D$17*$J15451)/(1-EXP(-SIMULATION!$D$4*SIMULATION!$D$17))))</f>
        <v>1.3670197851995476</v>
      </c>
      <c r="L15451">
        <v>0.31811205940947629</v>
      </c>
      <c r="M15451">
        <f t="shared" ca="1" si="241"/>
        <v>1.8018852643228753</v>
      </c>
    </row>
    <row r="15452" spans="1:13" x14ac:dyDescent="0.25">
      <c r="A15452" s="9">
        <v>619</v>
      </c>
      <c r="B15452" s="2">
        <f ca="1">NORMINV(RAND(),SIMULATION!D7,SIMULATION!D8)</f>
        <v>67.440489214351629</v>
      </c>
      <c r="C15452" s="2">
        <v>2</v>
      </c>
      <c r="D15452" s="2">
        <f ca="1">SIMULATION!$D$11*(1+(SIMULATION!$D$12*LN(1+$C15452)))*(1+(SIMULATION!$D$13*(($B15452/63.5)-1)))</f>
        <v>10.53068885659706</v>
      </c>
      <c r="E15452" s="2">
        <v>0.237618182786864</v>
      </c>
      <c r="F15452" s="2">
        <f ca="1">D15452*(1+E15452)</f>
        <v>13.032972006195532</v>
      </c>
      <c r="G15452" s="2">
        <v>-0.84403935197116209</v>
      </c>
      <c r="H15452" s="9">
        <f>SIMULATION!$D$15*EXP($G$15452)</f>
        <v>94.918503659115657</v>
      </c>
      <c r="I15452" s="2">
        <f ca="1">$F15452/$H15452</f>
        <v>0.13730696864966738</v>
      </c>
      <c r="J15452">
        <v>0</v>
      </c>
      <c r="K15452">
        <f ca="1">SIMULATION!$D$3*SIMULATION!$D$17/$H15452/(SIMULATION!$D$17-$I15452)*(((EXP(-$I15452*$J15452))/(1-EXP(-SIMULATION!$D$4*$I15452)))-(EXP(-SIMULATION!$D$17*$J15452)/(1-EXP(-SIMULATION!$D$4*SIMULATION!$D$17))))</f>
        <v>0.32227969096788833</v>
      </c>
      <c r="L15452">
        <v>-3.6770960314788437E-2</v>
      </c>
      <c r="M15452">
        <f t="shared" ca="1" si="241"/>
        <v>0.31042915724104581</v>
      </c>
    </row>
    <row r="15453" spans="1:13" x14ac:dyDescent="0.25">
      <c r="A15453" s="9"/>
      <c r="H15453" s="9"/>
      <c r="J15453">
        <v>1</v>
      </c>
      <c r="K15453">
        <f ca="1">SIMULATION!$D$3*SIMULATION!$D$17/$H15452/(SIMULATION!$D$17-$I15452)*(((EXP(-$I15452*$J15453))/(1-EXP(-SIMULATION!$D$4*$I15452)))-(EXP(-SIMULATION!$D$17*$J15453)/(1-EXP(-SIMULATION!$D$4*SIMULATION!$D$17))))</f>
        <v>2.2157820648383066</v>
      </c>
      <c r="L15453">
        <v>-0.31248229823722812</v>
      </c>
      <c r="M15453">
        <f t="shared" ca="1" si="241"/>
        <v>1.5233893928248017</v>
      </c>
    </row>
    <row r="15454" spans="1:13" x14ac:dyDescent="0.25">
      <c r="A15454" s="9"/>
      <c r="H15454" s="9"/>
      <c r="J15454">
        <v>2</v>
      </c>
      <c r="K15454">
        <f ca="1">SIMULATION!$D$3*SIMULATION!$D$17/$H15452/(SIMULATION!$D$17-$I15452)*(((EXP(-$I15452*$J15454))/(1-EXP(-SIMULATION!$D$4*$I15452)))-(EXP(-SIMULATION!$D$17*$J15454)/(1-EXP(-SIMULATION!$D$4*SIMULATION!$D$17))))</f>
        <v>3.1714018498119247</v>
      </c>
      <c r="L15454">
        <v>-0.37402921948651091</v>
      </c>
      <c r="M15454">
        <f t="shared" ca="1" si="241"/>
        <v>1.9852048912486937</v>
      </c>
    </row>
    <row r="15455" spans="1:13" x14ac:dyDescent="0.25">
      <c r="A15455" s="9"/>
      <c r="H15455" s="9"/>
      <c r="J15455">
        <v>3</v>
      </c>
      <c r="K15455">
        <f ca="1">SIMULATION!$D$3*SIMULATION!$D$17/$H15452/(SIMULATION!$D$17-$I15452)*(((EXP(-$I15452*$J15455))/(1-EXP(-SIMULATION!$D$4*$I15452)))-(EXP(-SIMULATION!$D$17*$J15455)/(1-EXP(-SIMULATION!$D$4*SIMULATION!$D$17))))</f>
        <v>3.5590765287239865</v>
      </c>
      <c r="L15455">
        <v>9.7265694355674004E-2</v>
      </c>
      <c r="M15455">
        <f t="shared" ca="1" si="241"/>
        <v>3.9052525785553072</v>
      </c>
    </row>
    <row r="15456" spans="1:13" x14ac:dyDescent="0.25">
      <c r="A15456" s="9"/>
      <c r="H15456" s="9"/>
      <c r="J15456">
        <v>4</v>
      </c>
      <c r="K15456">
        <f ca="1">SIMULATION!$D$3*SIMULATION!$D$17/$H15452/(SIMULATION!$D$17-$I15452)*(((EXP(-$I15452*$J15456))/(1-EXP(-SIMULATION!$D$4*$I15452)))-(EXP(-SIMULATION!$D$17*$J15456)/(1-EXP(-SIMULATION!$D$4*SIMULATION!$D$17))))</f>
        <v>3.6116278637247747</v>
      </c>
      <c r="L15456">
        <v>-7.6027253372502046E-2</v>
      </c>
      <c r="M15456">
        <f t="shared" ca="1" si="241"/>
        <v>3.3370457170421828</v>
      </c>
    </row>
    <row r="15457" spans="1:13" x14ac:dyDescent="0.25">
      <c r="A15457" s="9"/>
      <c r="H15457" s="9"/>
      <c r="J15457">
        <v>5</v>
      </c>
      <c r="K15457">
        <f ca="1">SIMULATION!$D$3*SIMULATION!$D$17/$H15452/(SIMULATION!$D$17-$I15452)*(((EXP(-$I15452*$J15457))/(1-EXP(-SIMULATION!$D$4*$I15452)))-(EXP(-SIMULATION!$D$17*$J15457)/(1-EXP(-SIMULATION!$D$4*SIMULATION!$D$17))))</f>
        <v>3.4745549205958342</v>
      </c>
      <c r="L15457">
        <v>0.28927092451148906</v>
      </c>
      <c r="M15457">
        <f t="shared" ca="1" si="241"/>
        <v>4.4796426347425342</v>
      </c>
    </row>
    <row r="15458" spans="1:13" x14ac:dyDescent="0.25">
      <c r="A15458" s="9"/>
      <c r="H15458" s="9"/>
      <c r="J15458">
        <v>6</v>
      </c>
      <c r="K15458">
        <f ca="1">SIMULATION!$D$3*SIMULATION!$D$17/$H15452/(SIMULATION!$D$17-$I15452)*(((EXP(-$I15452*$J15458))/(1-EXP(-SIMULATION!$D$4*$I15452)))-(EXP(-SIMULATION!$D$17*$J15458)/(1-EXP(-SIMULATION!$D$4*SIMULATION!$D$17))))</f>
        <v>3.2378728041910931</v>
      </c>
      <c r="L15458">
        <v>-7.1417186495441858E-3</v>
      </c>
      <c r="M15458">
        <f t="shared" ca="1" si="241"/>
        <v>3.2147488276005496</v>
      </c>
    </row>
    <row r="15459" spans="1:13" x14ac:dyDescent="0.25">
      <c r="A15459" s="9"/>
      <c r="H15459" s="9"/>
      <c r="J15459">
        <v>7</v>
      </c>
      <c r="K15459">
        <f ca="1">SIMULATION!$D$3*SIMULATION!$D$17/$H15452/(SIMULATION!$D$17-$I15452)*(((EXP(-$I15452*$J15459))/(1-EXP(-SIMULATION!$D$4*$I15452)))-(EXP(-SIMULATION!$D$17*$J15459)/(1-EXP(-SIMULATION!$D$4*SIMULATION!$D$17))))</f>
        <v>2.9564548104240211</v>
      </c>
      <c r="L15459">
        <v>0.45788416863518422</v>
      </c>
      <c r="M15459">
        <f t="shared" ca="1" si="241"/>
        <v>4.3101686634025151</v>
      </c>
    </row>
    <row r="15460" spans="1:13" x14ac:dyDescent="0.25">
      <c r="A15460" s="9"/>
      <c r="H15460" s="9"/>
      <c r="J15460">
        <v>8</v>
      </c>
      <c r="K15460">
        <f ca="1">SIMULATION!$D$3*SIMULATION!$D$17/$H15452/(SIMULATION!$D$17-$I15452)*(((EXP(-$I15452*$J15460))/(1-EXP(-SIMULATION!$D$4*$I15452)))-(EXP(-SIMULATION!$D$17*$J15460)/(1-EXP(-SIMULATION!$D$4*SIMULATION!$D$17))))</f>
        <v>2.6630150995655666</v>
      </c>
      <c r="L15460">
        <v>-0.30046839752767007</v>
      </c>
      <c r="M15460">
        <f t="shared" ca="1" si="241"/>
        <v>1.862863220007112</v>
      </c>
    </row>
    <row r="15461" spans="1:13" x14ac:dyDescent="0.25">
      <c r="A15461" s="9"/>
      <c r="H15461" s="9"/>
      <c r="J15461">
        <v>9</v>
      </c>
      <c r="K15461">
        <f ca="1">SIMULATION!$D$3*SIMULATION!$D$17/$H15452/(SIMULATION!$D$17-$I15452)*(((EXP(-$I15452*$J15461))/(1-EXP(-SIMULATION!$D$4*$I15452)))-(EXP(-SIMULATION!$D$17*$J15461)/(1-EXP(-SIMULATION!$D$4*SIMULATION!$D$17))))</f>
        <v>2.3763820458774449</v>
      </c>
      <c r="L15461">
        <v>0.23239623023021669</v>
      </c>
      <c r="M15461">
        <f t="shared" ca="1" si="241"/>
        <v>2.9286442749261332</v>
      </c>
    </row>
    <row r="15462" spans="1:13" x14ac:dyDescent="0.25">
      <c r="A15462" s="9"/>
      <c r="H15462" s="9"/>
      <c r="J15462">
        <v>10</v>
      </c>
      <c r="K15462">
        <f ca="1">SIMULATION!$D$3*SIMULATION!$D$17/$H15452/(SIMULATION!$D$17-$I15452)*(((EXP(-$I15452*$J15462))/(1-EXP(-SIMULATION!$D$4*$I15452)))-(EXP(-SIMULATION!$D$17*$J15462)/(1-EXP(-SIMULATION!$D$4*SIMULATION!$D$17))))</f>
        <v>2.1067596736866392</v>
      </c>
      <c r="L15462">
        <v>-0.11579906835241674</v>
      </c>
      <c r="M15462">
        <f t="shared" ca="1" si="241"/>
        <v>1.8627988662312849</v>
      </c>
    </row>
    <row r="15463" spans="1:13" x14ac:dyDescent="0.25">
      <c r="A15463" s="9"/>
      <c r="H15463" s="9"/>
      <c r="J15463">
        <v>11</v>
      </c>
      <c r="K15463">
        <f ca="1">SIMULATION!$D$3*SIMULATION!$D$17/$H15452/(SIMULATION!$D$17-$I15452)*(((EXP(-$I15452*$J15463))/(1-EXP(-SIMULATION!$D$4*$I15452)))-(EXP(-SIMULATION!$D$17*$J15463)/(1-EXP(-SIMULATION!$D$4*SIMULATION!$D$17))))</f>
        <v>1.8590641600109383</v>
      </c>
      <c r="L15463">
        <v>6.2800153012986068E-2</v>
      </c>
      <c r="M15463">
        <f t="shared" ca="1" si="241"/>
        <v>1.9758136737205836</v>
      </c>
    </row>
    <row r="15464" spans="1:13" x14ac:dyDescent="0.25">
      <c r="A15464" s="9"/>
      <c r="H15464" s="9"/>
      <c r="J15464">
        <v>12</v>
      </c>
      <c r="K15464">
        <f ca="1">SIMULATION!$D$3*SIMULATION!$D$17/$H15452/(SIMULATION!$D$17-$I15452)*(((EXP(-$I15452*$J15464))/(1-EXP(-SIMULATION!$D$4*$I15452)))-(EXP(-SIMULATION!$D$17*$J15464)/(1-EXP(-SIMULATION!$D$4*SIMULATION!$D$17))))</f>
        <v>1.635031303182463</v>
      </c>
      <c r="L15464">
        <v>0.40616223233760479</v>
      </c>
      <c r="M15464">
        <f t="shared" ca="1" si="241"/>
        <v>2.2991192672249152</v>
      </c>
    </row>
    <row r="15465" spans="1:13" x14ac:dyDescent="0.25">
      <c r="A15465" s="9"/>
      <c r="H15465" s="9"/>
      <c r="J15465">
        <v>13</v>
      </c>
      <c r="K15465">
        <f ca="1">SIMULATION!$D$3*SIMULATION!$D$17/$H15452/(SIMULATION!$D$17-$I15452)*(((EXP(-$I15452*$J15465))/(1-EXP(-SIMULATION!$D$4*$I15452)))-(EXP(-SIMULATION!$D$17*$J15465)/(1-EXP(-SIMULATION!$D$4*SIMULATION!$D$17))))</f>
        <v>1.4345403280967279</v>
      </c>
      <c r="L15465">
        <v>3.6500524990503977E-2</v>
      </c>
      <c r="M15465">
        <f t="shared" ca="1" si="241"/>
        <v>1.4869018031923082</v>
      </c>
    </row>
    <row r="15466" spans="1:13" x14ac:dyDescent="0.25">
      <c r="A15466" s="9"/>
      <c r="H15466" s="9"/>
      <c r="J15466">
        <v>14</v>
      </c>
      <c r="K15466">
        <f ca="1">SIMULATION!$D$3*SIMULATION!$D$17/$H15452/(SIMULATION!$D$17-$I15452)*(((EXP(-$I15452*$J15466))/(1-EXP(-SIMULATION!$D$4*$I15452)))-(EXP(-SIMULATION!$D$17*$J15466)/(1-EXP(-SIMULATION!$D$4*SIMULATION!$D$17))))</f>
        <v>1.2564389280023534</v>
      </c>
      <c r="L15466">
        <v>0.44297265509974226</v>
      </c>
      <c r="M15466">
        <f t="shared" ca="1" si="241"/>
        <v>1.8130070159102296</v>
      </c>
    </row>
    <row r="15467" spans="1:13" x14ac:dyDescent="0.25">
      <c r="A15467" s="9"/>
      <c r="H15467" s="9"/>
      <c r="J15467">
        <v>15</v>
      </c>
      <c r="K15467">
        <f ca="1">SIMULATION!$D$3*SIMULATION!$D$17/$H15452/(SIMULATION!$D$17-$I15452)*(((EXP(-$I15452*$J15467))/(1-EXP(-SIMULATION!$D$4*$I15452)))-(EXP(-SIMULATION!$D$17*$J15467)/(1-EXP(-SIMULATION!$D$4*SIMULATION!$D$17))))</f>
        <v>1.0990516739309959</v>
      </c>
      <c r="L15467">
        <v>-5.7704273410714907E-2</v>
      </c>
      <c r="M15467">
        <f t="shared" ca="1" si="241"/>
        <v>1.0356316956459779</v>
      </c>
    </row>
    <row r="15468" spans="1:13" x14ac:dyDescent="0.25">
      <c r="A15468" s="9"/>
      <c r="H15468" s="9"/>
      <c r="J15468">
        <v>16</v>
      </c>
      <c r="K15468">
        <f ca="1">SIMULATION!$D$3*SIMULATION!$D$17/$H15452/(SIMULATION!$D$17-$I15452)*(((EXP(-$I15452*$J15468))/(1-EXP(-SIMULATION!$D$4*$I15452)))-(EXP(-SIMULATION!$D$17*$J15468)/(1-EXP(-SIMULATION!$D$4*SIMULATION!$D$17))))</f>
        <v>0.96048812252534888</v>
      </c>
      <c r="L15468">
        <v>0.17582862981292285</v>
      </c>
      <c r="M15468">
        <f t="shared" ca="1" si="241"/>
        <v>1.1293694330605677</v>
      </c>
    </row>
    <row r="15469" spans="1:13" x14ac:dyDescent="0.25">
      <c r="A15469" s="9"/>
      <c r="H15469" s="9"/>
      <c r="J15469">
        <v>17</v>
      </c>
      <c r="K15469">
        <f ca="1">SIMULATION!$D$3*SIMULATION!$D$17/$H15452/(SIMULATION!$D$17-$I15452)*(((EXP(-$I15452*$J15469))/(1-EXP(-SIMULATION!$D$4*$I15452)))-(EXP(-SIMULATION!$D$17*$J15469)/(1-EXP(-SIMULATION!$D$4*SIMULATION!$D$17))))</f>
        <v>0.83882483573951694</v>
      </c>
      <c r="L15469">
        <v>6.3297335607205955E-3</v>
      </c>
      <c r="M15469">
        <f t="shared" ca="1" si="241"/>
        <v>0.84413437345386333</v>
      </c>
    </row>
    <row r="15470" spans="1:13" x14ac:dyDescent="0.25">
      <c r="A15470" s="9"/>
      <c r="H15470" s="9"/>
      <c r="J15470">
        <v>18</v>
      </c>
      <c r="K15470">
        <f ca="1">SIMULATION!$D$3*SIMULATION!$D$17/$H15452/(SIMULATION!$D$17-$I15452)*(((EXP(-$I15452*$J15470))/(1-EXP(-SIMULATION!$D$4*$I15452)))-(EXP(-SIMULATION!$D$17*$J15470)/(1-EXP(-SIMULATION!$D$4*SIMULATION!$D$17))))</f>
        <v>0.73220857897243286</v>
      </c>
      <c r="L15470">
        <v>-0.2518371234006806</v>
      </c>
      <c r="M15470">
        <f t="shared" ca="1" si="241"/>
        <v>0.5478112767147153</v>
      </c>
    </row>
    <row r="15471" spans="1:13" x14ac:dyDescent="0.25">
      <c r="A15471" s="9"/>
      <c r="H15471" s="9"/>
      <c r="J15471">
        <v>19</v>
      </c>
      <c r="K15471">
        <f ca="1">SIMULATION!$D$3*SIMULATION!$D$17/$H15452/(SIMULATION!$D$17-$I15452)*(((EXP(-$I15452*$J15471))/(1-EXP(-SIMULATION!$D$4*$I15452)))-(EXP(-SIMULATION!$D$17*$J15471)/(1-EXP(-SIMULATION!$D$4*SIMULATION!$D$17))))</f>
        <v>0.63891073332328574</v>
      </c>
      <c r="L15471">
        <v>0.10823192970115321</v>
      </c>
      <c r="M15471">
        <f t="shared" ca="1" si="241"/>
        <v>0.70806127489764381</v>
      </c>
    </row>
    <row r="15472" spans="1:13" x14ac:dyDescent="0.25">
      <c r="A15472" s="9"/>
      <c r="H15472" s="9"/>
      <c r="J15472">
        <v>20</v>
      </c>
      <c r="K15472">
        <f ca="1">SIMULATION!$D$3*SIMULATION!$D$17/$H15452/(SIMULATION!$D$17-$I15452)*(((EXP(-$I15452*$J15472))/(1-EXP(-SIMULATION!$D$4*$I15452)))-(EXP(-SIMULATION!$D$17*$J15472)/(1-EXP(-SIMULATION!$D$4*SIMULATION!$D$17))))</f>
        <v>0.55735194826797818</v>
      </c>
      <c r="L15472">
        <v>-2.4174718336119626E-2</v>
      </c>
      <c r="M15472">
        <f t="shared" ca="1" si="241"/>
        <v>0.54387812190451235</v>
      </c>
    </row>
    <row r="15473" spans="1:13" x14ac:dyDescent="0.25">
      <c r="A15473" s="9"/>
      <c r="H15473" s="9"/>
      <c r="J15473">
        <v>21</v>
      </c>
      <c r="K15473">
        <f ca="1">SIMULATION!$D$3*SIMULATION!$D$17/$H15452/(SIMULATION!$D$17-$I15452)*(((EXP(-$I15452*$J15473))/(1-EXP(-SIMULATION!$D$4*$I15452)))-(EXP(-SIMULATION!$D$17*$J15473)/(1-EXP(-SIMULATION!$D$4*SIMULATION!$D$17))))</f>
        <v>0.48610903436344727</v>
      </c>
      <c r="L15473">
        <v>-0.16274421062700276</v>
      </c>
      <c r="M15473">
        <f t="shared" ca="1" si="241"/>
        <v>0.40699760328731349</v>
      </c>
    </row>
    <row r="15474" spans="1:13" x14ac:dyDescent="0.25">
      <c r="A15474" s="9"/>
      <c r="H15474" s="9"/>
      <c r="J15474">
        <v>22</v>
      </c>
      <c r="K15474">
        <f ca="1">SIMULATION!$D$3*SIMULATION!$D$17/$H15452/(SIMULATION!$D$17-$I15452)*(((EXP(-$I15452*$J15474))/(1-EXP(-SIMULATION!$D$4*$I15452)))-(EXP(-SIMULATION!$D$17*$J15474)/(1-EXP(-SIMULATION!$D$4*SIMULATION!$D$17))))</f>
        <v>0.42391161746129358</v>
      </c>
      <c r="L15474">
        <v>-0.16041482466427448</v>
      </c>
      <c r="M15474">
        <f t="shared" ca="1" si="241"/>
        <v>0.35590990967309116</v>
      </c>
    </row>
    <row r="15475" spans="1:13" x14ac:dyDescent="0.25">
      <c r="A15475" s="9"/>
      <c r="H15475" s="9"/>
      <c r="J15475">
        <v>23</v>
      </c>
      <c r="K15475">
        <f ca="1">SIMULATION!$D$3*SIMULATION!$D$17/$H15452/(SIMULATION!$D$17-$I15452)*(((EXP(-$I15452*$J15475))/(1-EXP(-SIMULATION!$D$4*$I15452)))-(EXP(-SIMULATION!$D$17*$J15475)/(1-EXP(-SIMULATION!$D$4*SIMULATION!$D$17))))</f>
        <v>0.36963322779490182</v>
      </c>
      <c r="L15475">
        <v>-7.7275418717680844E-2</v>
      </c>
      <c r="M15475">
        <f t="shared" ca="1" si="241"/>
        <v>0.34106966534508287</v>
      </c>
    </row>
    <row r="15476" spans="1:13" x14ac:dyDescent="0.25">
      <c r="A15476" s="9"/>
      <c r="H15476" s="9"/>
      <c r="J15476">
        <v>24</v>
      </c>
      <c r="K15476">
        <f ca="1">SIMULATION!$D$3*SIMULATION!$D$17/$H15452/(SIMULATION!$D$17-$I15452)*(((EXP(-$I15452*$J15476))/(1-EXP(-SIMULATION!$D$4*$I15452)))-(EXP(-SIMULATION!$D$17*$J15476)/(1-EXP(-SIMULATION!$D$4*SIMULATION!$D$17))))</f>
        <v>0.32227969096788789</v>
      </c>
      <c r="L15476">
        <v>-7.3042596661160086E-2</v>
      </c>
      <c r="M15476">
        <f t="shared" ca="1" si="241"/>
        <v>0.29873954548843712</v>
      </c>
    </row>
    <row r="15477" spans="1:13" x14ac:dyDescent="0.25">
      <c r="A15477" s="9">
        <v>620</v>
      </c>
      <c r="B15477" s="2">
        <f ca="1">NORMINV(RAND(),SIMULATION!D7,SIMULATION!D8)</f>
        <v>55.636631210506955</v>
      </c>
      <c r="C15477" s="2">
        <v>2</v>
      </c>
      <c r="D15477" s="2">
        <f ca="1">SIMULATION!$D$11*(1+(SIMULATION!$D$12*LN(1+$C15477)))*(1+(SIMULATION!$D$13*(($B15477/63.5)-1)))</f>
        <v>9.6541138555402828</v>
      </c>
      <c r="E15477" s="2">
        <v>2.3990896686629775E-2</v>
      </c>
      <c r="F15477" s="2">
        <f ca="1">D15477*(1+E15477)</f>
        <v>9.8857247036495117</v>
      </c>
      <c r="G15477" s="2">
        <v>-1.0169835928140971</v>
      </c>
      <c r="H15477" s="9">
        <f>SIMULATION!$D$15*EXP($G$15477)</f>
        <v>79.843975681111388</v>
      </c>
      <c r="I15477" s="2">
        <f ca="1">$F15477/$H15477</f>
        <v>0.12381303184515859</v>
      </c>
      <c r="J15477">
        <v>0</v>
      </c>
      <c r="K15477">
        <f ca="1">SIMULATION!$D$3*SIMULATION!$D$17/$H15477/(SIMULATION!$D$17-$I15477)*(((EXP(-$I15477*$J15477))/(1-EXP(-SIMULATION!$D$4*$I15477)))-(EXP(-SIMULATION!$D$17*$J15477)/(1-EXP(-SIMULATION!$D$4*SIMULATION!$D$17))))</f>
        <v>0.51506625341367507</v>
      </c>
      <c r="L15477">
        <v>-0.13391236207735085</v>
      </c>
      <c r="M15477">
        <f t="shared" ca="1" si="241"/>
        <v>0.4460925147927185</v>
      </c>
    </row>
    <row r="15478" spans="1:13" x14ac:dyDescent="0.25">
      <c r="A15478" s="9"/>
      <c r="H15478" s="9"/>
      <c r="J15478">
        <v>1</v>
      </c>
      <c r="K15478">
        <f ca="1">SIMULATION!$D$3*SIMULATION!$D$17/$H15477/(SIMULATION!$D$17-$I15477)*(((EXP(-$I15477*$J15478))/(1-EXP(-SIMULATION!$D$4*$I15477)))-(EXP(-SIMULATION!$D$17*$J15478)/(1-EXP(-SIMULATION!$D$4*SIMULATION!$D$17))))</f>
        <v>2.7716226834581219</v>
      </c>
      <c r="L15478">
        <v>0.42785225448664044</v>
      </c>
      <c r="M15478">
        <f t="shared" ca="1" si="241"/>
        <v>3.9574676971619911</v>
      </c>
    </row>
    <row r="15479" spans="1:13" x14ac:dyDescent="0.25">
      <c r="A15479" s="9"/>
      <c r="H15479" s="9"/>
      <c r="J15479">
        <v>2</v>
      </c>
      <c r="K15479">
        <f ca="1">SIMULATION!$D$3*SIMULATION!$D$17/$H15477/(SIMULATION!$D$17-$I15477)*(((EXP(-$I15477*$J15479))/(1-EXP(-SIMULATION!$D$4*$I15477)))-(EXP(-SIMULATION!$D$17*$J15479)/(1-EXP(-SIMULATION!$D$4*SIMULATION!$D$17))))</f>
        <v>3.933347501545172</v>
      </c>
      <c r="L15479">
        <v>-0.10058637064489685</v>
      </c>
      <c r="M15479">
        <f t="shared" ca="1" si="241"/>
        <v>3.5377063518795704</v>
      </c>
    </row>
    <row r="15480" spans="1:13" x14ac:dyDescent="0.25">
      <c r="A15480" s="9"/>
      <c r="H15480" s="9"/>
      <c r="J15480">
        <v>3</v>
      </c>
      <c r="K15480">
        <f ca="1">SIMULATION!$D$3*SIMULATION!$D$17/$H15477/(SIMULATION!$D$17-$I15477)*(((EXP(-$I15477*$J15480))/(1-EXP(-SIMULATION!$D$4*$I15477)))-(EXP(-SIMULATION!$D$17*$J15480)/(1-EXP(-SIMULATION!$D$4*SIMULATION!$D$17))))</f>
        <v>4.4265894429366899</v>
      </c>
      <c r="L15480">
        <v>0.35623697495343243</v>
      </c>
      <c r="M15480">
        <f t="shared" ca="1" si="241"/>
        <v>6.0035042754492558</v>
      </c>
    </row>
    <row r="15481" spans="1:13" x14ac:dyDescent="0.25">
      <c r="A15481" s="9"/>
      <c r="H15481" s="9"/>
      <c r="J15481">
        <v>4</v>
      </c>
      <c r="K15481">
        <f ca="1">SIMULATION!$D$3*SIMULATION!$D$17/$H15477/(SIMULATION!$D$17-$I15477)*(((EXP(-$I15477*$J15481))/(1-EXP(-SIMULATION!$D$4*$I15477)))-(EXP(-SIMULATION!$D$17*$J15481)/(1-EXP(-SIMULATION!$D$4*SIMULATION!$D$17))))</f>
        <v>4.5207070934294178</v>
      </c>
      <c r="L15481">
        <v>0.24480400815170733</v>
      </c>
      <c r="M15481">
        <f t="shared" ca="1" si="241"/>
        <v>5.6273943095807946</v>
      </c>
    </row>
    <row r="15482" spans="1:13" x14ac:dyDescent="0.25">
      <c r="A15482" s="9"/>
      <c r="H15482" s="9"/>
      <c r="J15482">
        <v>5</v>
      </c>
      <c r="K15482">
        <f ca="1">SIMULATION!$D$3*SIMULATION!$D$17/$H15477/(SIMULATION!$D$17-$I15477)*(((EXP(-$I15477*$J15482))/(1-EXP(-SIMULATION!$D$4*$I15477)))-(EXP(-SIMULATION!$D$17*$J15482)/(1-EXP(-SIMULATION!$D$4*SIMULATION!$D$17))))</f>
        <v>4.3849049942848239</v>
      </c>
      <c r="L15482">
        <v>9.5333724805328646E-2</v>
      </c>
      <c r="M15482">
        <f t="shared" ca="1" si="241"/>
        <v>4.802934320307485</v>
      </c>
    </row>
    <row r="15483" spans="1:13" x14ac:dyDescent="0.25">
      <c r="A15483" s="9"/>
      <c r="H15483" s="9"/>
      <c r="J15483">
        <v>6</v>
      </c>
      <c r="K15483">
        <f ca="1">SIMULATION!$D$3*SIMULATION!$D$17/$H15477/(SIMULATION!$D$17-$I15477)*(((EXP(-$I15477*$J15483))/(1-EXP(-SIMULATION!$D$4*$I15477)))-(EXP(-SIMULATION!$D$17*$J15483)/(1-EXP(-SIMULATION!$D$4*SIMULATION!$D$17))))</f>
        <v>4.1246033034091996</v>
      </c>
      <c r="L15483">
        <v>0.42850916106404791</v>
      </c>
      <c r="M15483">
        <f t="shared" ca="1" si="241"/>
        <v>5.8920336046750759</v>
      </c>
    </row>
    <row r="15484" spans="1:13" x14ac:dyDescent="0.25">
      <c r="A15484" s="9"/>
      <c r="H15484" s="9"/>
      <c r="J15484">
        <v>7</v>
      </c>
      <c r="K15484">
        <f ca="1">SIMULATION!$D$3*SIMULATION!$D$17/$H15477/(SIMULATION!$D$17-$I15477)*(((EXP(-$I15477*$J15484))/(1-EXP(-SIMULATION!$D$4*$I15477)))-(EXP(-SIMULATION!$D$17*$J15484)/(1-EXP(-SIMULATION!$D$4*SIMULATION!$D$17))))</f>
        <v>3.8046981525030694</v>
      </c>
      <c r="L15484">
        <v>-7.2015265105369736E-2</v>
      </c>
      <c r="M15484">
        <f t="shared" ca="1" si="241"/>
        <v>3.5307018064046507</v>
      </c>
    </row>
    <row r="15485" spans="1:13" x14ac:dyDescent="0.25">
      <c r="A15485" s="9"/>
      <c r="H15485" s="9"/>
      <c r="J15485">
        <v>8</v>
      </c>
      <c r="K15485">
        <f ca="1">SIMULATION!$D$3*SIMULATION!$D$17/$H15477/(SIMULATION!$D$17-$I15477)*(((EXP(-$I15477*$J15485))/(1-EXP(-SIMULATION!$D$4*$I15477)))-(EXP(-SIMULATION!$D$17*$J15485)/(1-EXP(-SIMULATION!$D$4*SIMULATION!$D$17))))</f>
        <v>3.4644266247069777</v>
      </c>
      <c r="L15485">
        <v>0.2864062163066381</v>
      </c>
      <c r="M15485">
        <f t="shared" ca="1" si="241"/>
        <v>4.4566599459612801</v>
      </c>
    </row>
    <row r="15486" spans="1:13" x14ac:dyDescent="0.25">
      <c r="A15486" s="9"/>
      <c r="H15486" s="9"/>
      <c r="J15486">
        <v>9</v>
      </c>
      <c r="K15486">
        <f ca="1">SIMULATION!$D$3*SIMULATION!$D$17/$H15477/(SIMULATION!$D$17-$I15477)*(((EXP(-$I15477*$J15486))/(1-EXP(-SIMULATION!$D$4*$I15477)))-(EXP(-SIMULATION!$D$17*$J15486)/(1-EXP(-SIMULATION!$D$4*SIMULATION!$D$17))))</f>
        <v>3.126856523399502</v>
      </c>
      <c r="L15486">
        <v>-0.22833044591081869</v>
      </c>
      <c r="M15486">
        <f t="shared" ca="1" si="241"/>
        <v>2.4128999791125416</v>
      </c>
    </row>
    <row r="15487" spans="1:13" x14ac:dyDescent="0.25">
      <c r="A15487" s="9"/>
      <c r="H15487" s="9"/>
      <c r="J15487">
        <v>10</v>
      </c>
      <c r="K15487">
        <f ca="1">SIMULATION!$D$3*SIMULATION!$D$17/$H15477/(SIMULATION!$D$17-$I15477)*(((EXP(-$I15477*$J15487))/(1-EXP(-SIMULATION!$D$4*$I15477)))-(EXP(-SIMULATION!$D$17*$J15487)/(1-EXP(-SIMULATION!$D$4*SIMULATION!$D$17))))</f>
        <v>2.8049357771777328</v>
      </c>
      <c r="L15487">
        <v>-4.2048968388991644E-2</v>
      </c>
      <c r="M15487">
        <f t="shared" ca="1" si="241"/>
        <v>2.6869911213500348</v>
      </c>
    </row>
    <row r="15488" spans="1:13" x14ac:dyDescent="0.25">
      <c r="A15488" s="9"/>
      <c r="H15488" s="9"/>
      <c r="J15488">
        <v>11</v>
      </c>
      <c r="K15488">
        <f ca="1">SIMULATION!$D$3*SIMULATION!$D$17/$H15477/(SIMULATION!$D$17-$I15477)*(((EXP(-$I15477*$J15488))/(1-EXP(-SIMULATION!$D$4*$I15477)))-(EXP(-SIMULATION!$D$17*$J15488)/(1-EXP(-SIMULATION!$D$4*SIMULATION!$D$17))))</f>
        <v>2.5053408875166938</v>
      </c>
      <c r="L15488">
        <v>2.4838275274423983E-2</v>
      </c>
      <c r="M15488">
        <f t="shared" ca="1" si="241"/>
        <v>2.5675692341371033</v>
      </c>
    </row>
    <row r="15489" spans="1:13" x14ac:dyDescent="0.25">
      <c r="A15489" s="9"/>
      <c r="H15489" s="9"/>
      <c r="J15489">
        <v>12</v>
      </c>
      <c r="K15489">
        <f ca="1">SIMULATION!$D$3*SIMULATION!$D$17/$H15477/(SIMULATION!$D$17-$I15477)*(((EXP(-$I15477*$J15489))/(1-EXP(-SIMULATION!$D$4*$I15477)))-(EXP(-SIMULATION!$D$17*$J15489)/(1-EXP(-SIMULATION!$D$4*SIMULATION!$D$17))))</f>
        <v>2.2309182286754785</v>
      </c>
      <c r="L15489">
        <v>0.20614221767060495</v>
      </c>
      <c r="M15489">
        <f t="shared" ca="1" si="241"/>
        <v>2.6908046597764192</v>
      </c>
    </row>
    <row r="15490" spans="1:13" x14ac:dyDescent="0.25">
      <c r="A15490" s="9"/>
      <c r="H15490" s="9"/>
      <c r="J15490">
        <v>13</v>
      </c>
      <c r="K15490">
        <f ca="1">SIMULATION!$D$3*SIMULATION!$D$17/$H15477/(SIMULATION!$D$17-$I15477)*(((EXP(-$I15477*$J15490))/(1-EXP(-SIMULATION!$D$4*$I15477)))-(EXP(-SIMULATION!$D$17*$J15490)/(1-EXP(-SIMULATION!$D$4*SIMULATION!$D$17))))</f>
        <v>1.982226510420851</v>
      </c>
      <c r="L15490">
        <v>0.1212079356520729</v>
      </c>
      <c r="M15490">
        <f t="shared" ca="1" si="241"/>
        <v>2.2224880937437748</v>
      </c>
    </row>
    <row r="15491" spans="1:13" x14ac:dyDescent="0.25">
      <c r="A15491" s="9"/>
      <c r="H15491" s="9"/>
      <c r="J15491">
        <v>14</v>
      </c>
      <c r="K15491">
        <f ca="1">SIMULATION!$D$3*SIMULATION!$D$17/$H15477/(SIMULATION!$D$17-$I15477)*(((EXP(-$I15477*$J15491))/(1-EXP(-SIMULATION!$D$4*$I15477)))-(EXP(-SIMULATION!$D$17*$J15491)/(1-EXP(-SIMULATION!$D$4*SIMULATION!$D$17))))</f>
        <v>1.758505803921667</v>
      </c>
      <c r="L15491">
        <v>6.439245244081182E-2</v>
      </c>
      <c r="M15491">
        <f t="shared" ref="M15491:M15554" ca="1" si="242">$K15491*(1+$L15491)</f>
        <v>1.8717403052675843</v>
      </c>
    </row>
    <row r="15492" spans="1:13" x14ac:dyDescent="0.25">
      <c r="A15492" s="9"/>
      <c r="H15492" s="9"/>
      <c r="J15492">
        <v>15</v>
      </c>
      <c r="K15492">
        <f ca="1">SIMULATION!$D$3*SIMULATION!$D$17/$H15477/(SIMULATION!$D$17-$I15477)*(((EXP(-$I15477*$J15492))/(1-EXP(-SIMULATION!$D$4*$I15477)))-(EXP(-SIMULATION!$D$17*$J15492)/(1-EXP(-SIMULATION!$D$4*SIMULATION!$D$17))))</f>
        <v>1.558281357151869</v>
      </c>
      <c r="L15492">
        <v>0.12184835514977189</v>
      </c>
      <c r="M15492">
        <f t="shared" ca="1" si="242"/>
        <v>1.7481553773813787</v>
      </c>
    </row>
    <row r="15493" spans="1:13" x14ac:dyDescent="0.25">
      <c r="A15493" s="9"/>
      <c r="H15493" s="9"/>
      <c r="J15493">
        <v>16</v>
      </c>
      <c r="K15493">
        <f ca="1">SIMULATION!$D$3*SIMULATION!$D$17/$H15477/(SIMULATION!$D$17-$I15477)*(((EXP(-$I15477*$J15493))/(1-EXP(-SIMULATION!$D$4*$I15477)))-(EXP(-SIMULATION!$D$17*$J15493)/(1-EXP(-SIMULATION!$D$4*SIMULATION!$D$17))))</f>
        <v>1.3797353729021666</v>
      </c>
      <c r="L15493">
        <v>0.26961896537867414</v>
      </c>
      <c r="M15493">
        <f t="shared" ca="1" si="242"/>
        <v>1.7517381966404082</v>
      </c>
    </row>
    <row r="15494" spans="1:13" x14ac:dyDescent="0.25">
      <c r="A15494" s="9"/>
      <c r="H15494" s="9"/>
      <c r="J15494">
        <v>17</v>
      </c>
      <c r="K15494">
        <f ca="1">SIMULATION!$D$3*SIMULATION!$D$17/$H15477/(SIMULATION!$D$17-$I15477)*(((EXP(-$I15477*$J15494))/(1-EXP(-SIMULATION!$D$4*$I15477)))-(EXP(-SIMULATION!$D$17*$J15494)/(1-EXP(-SIMULATION!$D$4*SIMULATION!$D$17))))</f>
        <v>1.2209318572372176</v>
      </c>
      <c r="L15494">
        <v>-0.12419314973544167</v>
      </c>
      <c r="M15494">
        <f t="shared" ca="1" si="242"/>
        <v>1.069300484274585</v>
      </c>
    </row>
    <row r="15495" spans="1:13" x14ac:dyDescent="0.25">
      <c r="A15495" s="9"/>
      <c r="H15495" s="9"/>
      <c r="J15495">
        <v>18</v>
      </c>
      <c r="K15495">
        <f ca="1">SIMULATION!$D$3*SIMULATION!$D$17/$H15477/(SIMULATION!$D$17-$I15477)*(((EXP(-$I15477*$J15495))/(1-EXP(-SIMULATION!$D$4*$I15477)))-(EXP(-SIMULATION!$D$17*$J15495)/(1-EXP(-SIMULATION!$D$4*SIMULATION!$D$17))))</f>
        <v>1.0799488719487664</v>
      </c>
      <c r="L15495">
        <v>-0.11652767819590741</v>
      </c>
      <c r="M15495">
        <f t="shared" ca="1" si="242"/>
        <v>0.95410493733028745</v>
      </c>
    </row>
    <row r="15496" spans="1:13" x14ac:dyDescent="0.25">
      <c r="A15496" s="9"/>
      <c r="H15496" s="9"/>
      <c r="J15496">
        <v>19</v>
      </c>
      <c r="K15496">
        <f ca="1">SIMULATION!$D$3*SIMULATION!$D$17/$H15477/(SIMULATION!$D$17-$I15477)*(((EXP(-$I15477*$J15496))/(1-EXP(-SIMULATION!$D$4*$I15477)))-(EXP(-SIMULATION!$D$17*$J15496)/(1-EXP(-SIMULATION!$D$4*SIMULATION!$D$17))))</f>
        <v>0.95495282759064271</v>
      </c>
      <c r="L15496">
        <v>3.6671022645772842E-2</v>
      </c>
      <c r="M15496">
        <f t="shared" ca="1" si="242"/>
        <v>0.9899719243568641</v>
      </c>
    </row>
    <row r="15497" spans="1:13" x14ac:dyDescent="0.25">
      <c r="A15497" s="9"/>
      <c r="H15497" s="9"/>
      <c r="J15497">
        <v>20</v>
      </c>
      <c r="K15497">
        <f ca="1">SIMULATION!$D$3*SIMULATION!$D$17/$H15477/(SIMULATION!$D$17-$I15477)*(((EXP(-$I15477*$J15497))/(1-EXP(-SIMULATION!$D$4*$I15477)))-(EXP(-SIMULATION!$D$17*$J15497)/(1-EXP(-SIMULATION!$D$4*SIMULATION!$D$17))))</f>
        <v>0.84423685254507486</v>
      </c>
      <c r="L15497">
        <v>-0.35444301313758264</v>
      </c>
      <c r="M15497">
        <f t="shared" ca="1" si="242"/>
        <v>0.54500299872720948</v>
      </c>
    </row>
    <row r="15498" spans="1:13" x14ac:dyDescent="0.25">
      <c r="A15498" s="9"/>
      <c r="H15498" s="9"/>
      <c r="J15498">
        <v>21</v>
      </c>
      <c r="K15498">
        <f ca="1">SIMULATION!$D$3*SIMULATION!$D$17/$H15477/(SIMULATION!$D$17-$I15477)*(((EXP(-$I15477*$J15498))/(1-EXP(-SIMULATION!$D$4*$I15477)))-(EXP(-SIMULATION!$D$17*$J15498)/(1-EXP(-SIMULATION!$D$4*SIMULATION!$D$17))))</f>
        <v>0.74623721714849289</v>
      </c>
      <c r="L15498">
        <v>-0.43181618740226491</v>
      </c>
      <c r="M15498">
        <f t="shared" ca="1" si="242"/>
        <v>0.42399990714175462</v>
      </c>
    </row>
    <row r="15499" spans="1:13" x14ac:dyDescent="0.25">
      <c r="A15499" s="9"/>
      <c r="H15499" s="9"/>
      <c r="J15499">
        <v>22</v>
      </c>
      <c r="K15499">
        <f ca="1">SIMULATION!$D$3*SIMULATION!$D$17/$H15477/(SIMULATION!$D$17-$I15477)*(((EXP(-$I15477*$J15499))/(1-EXP(-SIMULATION!$D$4*$I15477)))-(EXP(-SIMULATION!$D$17*$J15499)/(1-EXP(-SIMULATION!$D$4*SIMULATION!$D$17))))</f>
        <v>0.65953664567062109</v>
      </c>
      <c r="L15499">
        <v>0.25610792390768977</v>
      </c>
      <c r="M15499">
        <f t="shared" ca="1" si="242"/>
        <v>0.82844920673436551</v>
      </c>
    </row>
    <row r="15500" spans="1:13" x14ac:dyDescent="0.25">
      <c r="A15500" s="9"/>
      <c r="H15500" s="9"/>
      <c r="J15500">
        <v>23</v>
      </c>
      <c r="K15500">
        <f ca="1">SIMULATION!$D$3*SIMULATION!$D$17/$H15477/(SIMULATION!$D$17-$I15477)*(((EXP(-$I15477*$J15500))/(1-EXP(-SIMULATION!$D$4*$I15477)))-(EXP(-SIMULATION!$D$17*$J15500)/(1-EXP(-SIMULATION!$D$4*SIMULATION!$D$17))))</f>
        <v>0.58286006570135596</v>
      </c>
      <c r="L15500">
        <v>-0.15566771008506736</v>
      </c>
      <c r="M15500">
        <f t="shared" ca="1" si="242"/>
        <v>0.49212757397359391</v>
      </c>
    </row>
    <row r="15501" spans="1:13" x14ac:dyDescent="0.25">
      <c r="A15501" s="9"/>
      <c r="H15501" s="9"/>
      <c r="J15501">
        <v>24</v>
      </c>
      <c r="K15501">
        <f ca="1">SIMULATION!$D$3*SIMULATION!$D$17/$H15477/(SIMULATION!$D$17-$I15477)*(((EXP(-$I15477*$J15501))/(1-EXP(-SIMULATION!$D$4*$I15477)))-(EXP(-SIMULATION!$D$17*$J15501)/(1-EXP(-SIMULATION!$D$4*SIMULATION!$D$17))))</f>
        <v>0.51506625341367518</v>
      </c>
      <c r="L15501">
        <v>4.3781442708761359E-2</v>
      </c>
      <c r="M15501">
        <f t="shared" ca="1" si="242"/>
        <v>0.53761659707872234</v>
      </c>
    </row>
    <row r="15502" spans="1:13" x14ac:dyDescent="0.25">
      <c r="A15502" s="9">
        <v>621</v>
      </c>
      <c r="B15502" s="2">
        <f ca="1">NORMINV(RAND(),SIMULATION!D7,SIMULATION!D8)</f>
        <v>68.961657764592701</v>
      </c>
      <c r="C15502" s="2">
        <v>2</v>
      </c>
      <c r="D15502" s="2">
        <f ca="1">SIMULATION!$D$11*(1+(SIMULATION!$D$12*LN(1+$C15502)))*(1+(SIMULATION!$D$13*(($B15502/63.5)-1)))</f>
        <v>10.643653475715727</v>
      </c>
      <c r="E15502" s="2">
        <v>-2.5465969347488911E-2</v>
      </c>
      <c r="F15502" s="2">
        <f ca="1">D15502*(1+E15502)</f>
        <v>10.372602522557857</v>
      </c>
      <c r="G15502" s="2">
        <v>-0.69250966533820457</v>
      </c>
      <c r="H15502" s="9">
        <f>SIMULATION!$D$15*EXP($G$15502)</f>
        <v>110.44839009013823</v>
      </c>
      <c r="I15502" s="2">
        <f ca="1">$F15502/$H15502</f>
        <v>9.3913569171018729E-2</v>
      </c>
      <c r="J15502">
        <v>0</v>
      </c>
      <c r="K15502">
        <f ca="1">SIMULATION!$D$3*SIMULATION!$D$17/$H15502/(SIMULATION!$D$17-$I15502)*(((EXP(-$I15502*$J15502))/(1-EXP(-SIMULATION!$D$4*$I15502)))-(EXP(-SIMULATION!$D$17*$J15502)/(1-EXP(-SIMULATION!$D$4*SIMULATION!$D$17))))</f>
        <v>0.74023041698411196</v>
      </c>
      <c r="L15502">
        <v>0.40002572615231335</v>
      </c>
      <c r="M15502">
        <f t="shared" ca="1" si="242"/>
        <v>1.0363416270582109</v>
      </c>
    </row>
    <row r="15503" spans="1:13" x14ac:dyDescent="0.25">
      <c r="A15503" s="9"/>
      <c r="H15503" s="9"/>
      <c r="J15503">
        <v>1</v>
      </c>
      <c r="K15503">
        <f ca="1">SIMULATION!$D$3*SIMULATION!$D$17/$H15502/(SIMULATION!$D$17-$I15502)*(((EXP(-$I15502*$J15503))/(1-EXP(-SIMULATION!$D$4*$I15502)))-(EXP(-SIMULATION!$D$17*$J15503)/(1-EXP(-SIMULATION!$D$4*SIMULATION!$D$17))))</f>
        <v>2.3751655201230508</v>
      </c>
      <c r="L15503">
        <v>0.13597233156991737</v>
      </c>
      <c r="M15503">
        <f t="shared" ca="1" si="242"/>
        <v>2.6981223137586574</v>
      </c>
    </row>
    <row r="15504" spans="1:13" x14ac:dyDescent="0.25">
      <c r="A15504" s="9"/>
      <c r="H15504" s="9"/>
      <c r="J15504">
        <v>2</v>
      </c>
      <c r="K15504">
        <f ca="1">SIMULATION!$D$3*SIMULATION!$D$17/$H15502/(SIMULATION!$D$17-$I15502)*(((EXP(-$I15502*$J15504))/(1-EXP(-SIMULATION!$D$4*$I15502)))-(EXP(-SIMULATION!$D$17*$J15504)/(1-EXP(-SIMULATION!$D$4*SIMULATION!$D$17))))</f>
        <v>3.2524859451008914</v>
      </c>
      <c r="L15504">
        <v>2.0526854116324544E-2</v>
      </c>
      <c r="M15504">
        <f t="shared" ca="1" si="242"/>
        <v>3.3192492496113735</v>
      </c>
    </row>
    <row r="15505" spans="1:13" x14ac:dyDescent="0.25">
      <c r="A15505" s="9"/>
      <c r="H15505" s="9"/>
      <c r="J15505">
        <v>3</v>
      </c>
      <c r="K15505">
        <f ca="1">SIMULATION!$D$3*SIMULATION!$D$17/$H15502/(SIMULATION!$D$17-$I15502)*(((EXP(-$I15502*$J15505))/(1-EXP(-SIMULATION!$D$4*$I15502)))-(EXP(-SIMULATION!$D$17*$J15505)/(1-EXP(-SIMULATION!$D$4*SIMULATION!$D$17))))</f>
        <v>3.6595816189678012</v>
      </c>
      <c r="L15505">
        <v>4.2977294221419819E-2</v>
      </c>
      <c r="M15505">
        <f t="shared" ca="1" si="242"/>
        <v>3.8168605349334799</v>
      </c>
    </row>
    <row r="15506" spans="1:13" x14ac:dyDescent="0.25">
      <c r="A15506" s="9"/>
      <c r="H15506" s="9"/>
      <c r="J15506">
        <v>4</v>
      </c>
      <c r="K15506">
        <f ca="1">SIMULATION!$D$3*SIMULATION!$D$17/$H15502/(SIMULATION!$D$17-$I15502)*(((EXP(-$I15502*$J15506))/(1-EXP(-SIMULATION!$D$4*$I15502)))-(EXP(-SIMULATION!$D$17*$J15506)/(1-EXP(-SIMULATION!$D$4*SIMULATION!$D$17))))</f>
        <v>3.7792499226281606</v>
      </c>
      <c r="L15506">
        <v>0.65129010319326752</v>
      </c>
      <c r="M15506">
        <f t="shared" ca="1" si="242"/>
        <v>6.2406379947298039</v>
      </c>
    </row>
    <row r="15507" spans="1:13" x14ac:dyDescent="0.25">
      <c r="A15507" s="9"/>
      <c r="H15507" s="9"/>
      <c r="J15507">
        <v>5</v>
      </c>
      <c r="K15507">
        <f ca="1">SIMULATION!$D$3*SIMULATION!$D$17/$H15502/(SIMULATION!$D$17-$I15502)*(((EXP(-$I15502*$J15507))/(1-EXP(-SIMULATION!$D$4*$I15502)))-(EXP(-SIMULATION!$D$17*$J15507)/(1-EXP(-SIMULATION!$D$4*SIMULATION!$D$17))))</f>
        <v>3.7273855149810422</v>
      </c>
      <c r="L15507">
        <v>4.4437225258880914E-2</v>
      </c>
      <c r="M15507">
        <f t="shared" ca="1" si="242"/>
        <v>3.8930201847369448</v>
      </c>
    </row>
    <row r="15508" spans="1:13" x14ac:dyDescent="0.25">
      <c r="A15508" s="9"/>
      <c r="H15508" s="9"/>
      <c r="J15508">
        <v>6</v>
      </c>
      <c r="K15508">
        <f ca="1">SIMULATION!$D$3*SIMULATION!$D$17/$H15502/(SIMULATION!$D$17-$I15502)*(((EXP(-$I15502*$J15508))/(1-EXP(-SIMULATION!$D$4*$I15502)))-(EXP(-SIMULATION!$D$17*$J15508)/(1-EXP(-SIMULATION!$D$4*SIMULATION!$D$17))))</f>
        <v>3.5771218866861134</v>
      </c>
      <c r="L15508">
        <v>0.45894121913435421</v>
      </c>
      <c r="M15508">
        <f t="shared" ca="1" si="242"/>
        <v>5.2188105663540201</v>
      </c>
    </row>
    <row r="15509" spans="1:13" x14ac:dyDescent="0.25">
      <c r="A15509" s="9"/>
      <c r="H15509" s="9"/>
      <c r="J15509">
        <v>7</v>
      </c>
      <c r="K15509">
        <f ca="1">SIMULATION!$D$3*SIMULATION!$D$17/$H15502/(SIMULATION!$D$17-$I15502)*(((EXP(-$I15502*$J15509))/(1-EXP(-SIMULATION!$D$4*$I15502)))-(EXP(-SIMULATION!$D$17*$J15509)/(1-EXP(-SIMULATION!$D$4*SIMULATION!$D$17))))</f>
        <v>3.3742918394444517</v>
      </c>
      <c r="L15509">
        <v>-6.7389017694904491E-2</v>
      </c>
      <c r="M15509">
        <f t="shared" ca="1" si="242"/>
        <v>3.1469016269683578</v>
      </c>
    </row>
    <row r="15510" spans="1:13" x14ac:dyDescent="0.25">
      <c r="A15510" s="9"/>
      <c r="H15510" s="9"/>
      <c r="J15510">
        <v>8</v>
      </c>
      <c r="K15510">
        <f ca="1">SIMULATION!$D$3*SIMULATION!$D$17/$H15502/(SIMULATION!$D$17-$I15502)*(((EXP(-$I15502*$J15510))/(1-EXP(-SIMULATION!$D$4*$I15502)))-(EXP(-SIMULATION!$D$17*$J15510)/(1-EXP(-SIMULATION!$D$4*SIMULATION!$D$17))))</f>
        <v>3.1473258196866531</v>
      </c>
      <c r="L15510">
        <v>-7.6439696889872497E-2</v>
      </c>
      <c r="M15510">
        <f t="shared" ca="1" si="242"/>
        <v>2.9067451880161359</v>
      </c>
    </row>
    <row r="15511" spans="1:13" x14ac:dyDescent="0.25">
      <c r="A15511" s="9"/>
      <c r="H15511" s="9"/>
      <c r="J15511">
        <v>9</v>
      </c>
      <c r="K15511">
        <f ca="1">SIMULATION!$D$3*SIMULATION!$D$17/$H15502/(SIMULATION!$D$17-$I15502)*(((EXP(-$I15502*$J15511))/(1-EXP(-SIMULATION!$D$4*$I15502)))-(EXP(-SIMULATION!$D$17*$J15511)/(1-EXP(-SIMULATION!$D$4*SIMULATION!$D$17))))</f>
        <v>2.9135867115510088</v>
      </c>
      <c r="L15511">
        <v>0.27685588050743581</v>
      </c>
      <c r="M15511">
        <f t="shared" ca="1" si="242"/>
        <v>3.7202303260122274</v>
      </c>
    </row>
    <row r="15512" spans="1:13" x14ac:dyDescent="0.25">
      <c r="A15512" s="9"/>
      <c r="H15512" s="9"/>
      <c r="J15512">
        <v>10</v>
      </c>
      <c r="K15512">
        <f ca="1">SIMULATION!$D$3*SIMULATION!$D$17/$H15502/(SIMULATION!$D$17-$I15502)*(((EXP(-$I15502*$J15512))/(1-EXP(-SIMULATION!$D$4*$I15502)))-(EXP(-SIMULATION!$D$17*$J15512)/(1-EXP(-SIMULATION!$D$4*SIMULATION!$D$17))))</f>
        <v>2.6834217704250336</v>
      </c>
      <c r="L15512">
        <v>0.41390889784252222</v>
      </c>
      <c r="M15512">
        <f t="shared" ca="1" si="242"/>
        <v>3.7941139178682892</v>
      </c>
    </row>
    <row r="15513" spans="1:13" x14ac:dyDescent="0.25">
      <c r="A15513" s="9"/>
      <c r="H15513" s="9"/>
      <c r="J15513">
        <v>11</v>
      </c>
      <c r="K15513">
        <f ca="1">SIMULATION!$D$3*SIMULATION!$D$17/$H15502/(SIMULATION!$D$17-$I15502)*(((EXP(-$I15502*$J15513))/(1-EXP(-SIMULATION!$D$4*$I15502)))-(EXP(-SIMULATION!$D$17*$J15513)/(1-EXP(-SIMULATION!$D$4*SIMULATION!$D$17))))</f>
        <v>2.4627523220127632</v>
      </c>
      <c r="L15513">
        <v>-0.17783489675905204</v>
      </c>
      <c r="M15513">
        <f t="shared" ca="1" si="242"/>
        <v>2.0247890170845078</v>
      </c>
    </row>
    <row r="15514" spans="1:13" x14ac:dyDescent="0.25">
      <c r="A15514" s="9"/>
      <c r="H15514" s="9"/>
      <c r="J15514">
        <v>12</v>
      </c>
      <c r="K15514">
        <f ca="1">SIMULATION!$D$3*SIMULATION!$D$17/$H15502/(SIMULATION!$D$17-$I15502)*(((EXP(-$I15502*$J15514))/(1-EXP(-SIMULATION!$D$4*$I15502)))-(EXP(-SIMULATION!$D$17*$J15514)/(1-EXP(-SIMULATION!$D$4*SIMULATION!$D$17))))</f>
        <v>2.2547270426155768</v>
      </c>
      <c r="L15514">
        <v>0.12332127080376808</v>
      </c>
      <c r="M15514">
        <f t="shared" ca="1" si="242"/>
        <v>2.5327828468265516</v>
      </c>
    </row>
    <row r="15515" spans="1:13" x14ac:dyDescent="0.25">
      <c r="A15515" s="9"/>
      <c r="H15515" s="9"/>
      <c r="J15515">
        <v>13</v>
      </c>
      <c r="K15515">
        <f ca="1">SIMULATION!$D$3*SIMULATION!$D$17/$H15502/(SIMULATION!$D$17-$I15502)*(((EXP(-$I15502*$J15515))/(1-EXP(-SIMULATION!$D$4*$I15502)))-(EXP(-SIMULATION!$D$17*$J15515)/(1-EXP(-SIMULATION!$D$4*SIMULATION!$D$17))))</f>
        <v>2.0607757208162778</v>
      </c>
      <c r="L15515">
        <v>0.14201746819637828</v>
      </c>
      <c r="M15515">
        <f t="shared" ca="1" si="242"/>
        <v>2.3534418712071719</v>
      </c>
    </row>
    <row r="15516" spans="1:13" x14ac:dyDescent="0.25">
      <c r="A15516" s="9"/>
      <c r="H15516" s="9"/>
      <c r="J15516">
        <v>14</v>
      </c>
      <c r="K15516">
        <f ca="1">SIMULATION!$D$3*SIMULATION!$D$17/$H15502/(SIMULATION!$D$17-$I15502)*(((EXP(-$I15502*$J15516))/(1-EXP(-SIMULATION!$D$4*$I15502)))-(EXP(-SIMULATION!$D$17*$J15516)/(1-EXP(-SIMULATION!$D$4*SIMULATION!$D$17))))</f>
        <v>1.8812793440730142</v>
      </c>
      <c r="L15516">
        <v>1.3144322170233909E-2</v>
      </c>
      <c r="M15516">
        <f t="shared" ca="1" si="242"/>
        <v>1.9060074858637162</v>
      </c>
    </row>
    <row r="15517" spans="1:13" x14ac:dyDescent="0.25">
      <c r="A15517" s="9"/>
      <c r="H15517" s="9"/>
      <c r="J15517">
        <v>15</v>
      </c>
      <c r="K15517">
        <f ca="1">SIMULATION!$D$3*SIMULATION!$D$17/$H15502/(SIMULATION!$D$17-$I15502)*(((EXP(-$I15502*$J15517))/(1-EXP(-SIMULATION!$D$4*$I15502)))-(EXP(-SIMULATION!$D$17*$J15517)/(1-EXP(-SIMULATION!$D$4*SIMULATION!$D$17))))</f>
        <v>1.7159947821783139</v>
      </c>
      <c r="L15517">
        <v>-0.13927929849155388</v>
      </c>
      <c r="M15517">
        <f t="shared" ca="1" si="242"/>
        <v>1.4769922327013516</v>
      </c>
    </row>
    <row r="15518" spans="1:13" x14ac:dyDescent="0.25">
      <c r="A15518" s="9"/>
      <c r="H15518" s="9"/>
      <c r="J15518">
        <v>16</v>
      </c>
      <c r="K15518">
        <f ca="1">SIMULATION!$D$3*SIMULATION!$D$17/$H15502/(SIMULATION!$D$17-$I15502)*(((EXP(-$I15502*$J15518))/(1-EXP(-SIMULATION!$D$4*$I15502)))-(EXP(-SIMULATION!$D$17*$J15518)/(1-EXP(-SIMULATION!$D$4*SIMULATION!$D$17))))</f>
        <v>1.5643226339110712</v>
      </c>
      <c r="L15518">
        <v>-9.2130913143216212E-2</v>
      </c>
      <c r="M15518">
        <f t="shared" ca="1" si="242"/>
        <v>1.4202001611982431</v>
      </c>
    </row>
    <row r="15519" spans="1:13" x14ac:dyDescent="0.25">
      <c r="A15519" s="9"/>
      <c r="H15519" s="9"/>
      <c r="J15519">
        <v>17</v>
      </c>
      <c r="K15519">
        <f ca="1">SIMULATION!$D$3*SIMULATION!$D$17/$H15502/(SIMULATION!$D$17-$I15502)*(((EXP(-$I15502*$J15519))/(1-EXP(-SIMULATION!$D$4*$I15502)))-(EXP(-SIMULATION!$D$17*$J15519)/(1-EXP(-SIMULATION!$D$4*SIMULATION!$D$17))))</f>
        <v>1.4254749543743521</v>
      </c>
      <c r="L15519">
        <v>-0.11099175834282192</v>
      </c>
      <c r="M15519">
        <f t="shared" ca="1" si="242"/>
        <v>1.267258982714689</v>
      </c>
    </row>
    <row r="15520" spans="1:13" x14ac:dyDescent="0.25">
      <c r="A15520" s="9"/>
      <c r="H15520" s="9"/>
      <c r="J15520">
        <v>18</v>
      </c>
      <c r="K15520">
        <f ca="1">SIMULATION!$D$3*SIMULATION!$D$17/$H15502/(SIMULATION!$D$17-$I15502)*(((EXP(-$I15502*$J15520))/(1-EXP(-SIMULATION!$D$4*$I15502)))-(EXP(-SIMULATION!$D$17*$J15520)/(1-EXP(-SIMULATION!$D$4*SIMULATION!$D$17))))</f>
        <v>1.298579174407922</v>
      </c>
      <c r="L15520">
        <v>8.574399020237132E-2</v>
      </c>
      <c r="M15520">
        <f t="shared" ca="1" si="242"/>
        <v>1.4099245344153584</v>
      </c>
    </row>
    <row r="15521" spans="1:13" x14ac:dyDescent="0.25">
      <c r="A15521" s="9"/>
      <c r="H15521" s="9"/>
      <c r="J15521">
        <v>19</v>
      </c>
      <c r="K15521">
        <f ca="1">SIMULATION!$D$3*SIMULATION!$D$17/$H15502/(SIMULATION!$D$17-$I15502)*(((EXP(-$I15502*$J15521))/(1-EXP(-SIMULATION!$D$4*$I15502)))-(EXP(-SIMULATION!$D$17*$J15521)/(1-EXP(-SIMULATION!$D$4*SIMULATION!$D$17))))</f>
        <v>1.1827414498353142</v>
      </c>
      <c r="L15521">
        <v>-0.32715950072678779</v>
      </c>
      <c r="M15521">
        <f t="shared" ca="1" si="242"/>
        <v>0.79579634761831564</v>
      </c>
    </row>
    <row r="15522" spans="1:13" x14ac:dyDescent="0.25">
      <c r="A15522" s="9"/>
      <c r="H15522" s="9"/>
      <c r="J15522">
        <v>20</v>
      </c>
      <c r="K15522">
        <f ca="1">SIMULATION!$D$3*SIMULATION!$D$17/$H15502/(SIMULATION!$D$17-$I15502)*(((EXP(-$I15502*$J15522))/(1-EXP(-SIMULATION!$D$4*$I15502)))-(EXP(-SIMULATION!$D$17*$J15522)/(1-EXP(-SIMULATION!$D$4*SIMULATION!$D$17))))</f>
        <v>1.0770843032263353</v>
      </c>
      <c r="L15522">
        <v>0.25770157714722813</v>
      </c>
      <c r="M15522">
        <f t="shared" ca="1" si="242"/>
        <v>1.3546506268882852</v>
      </c>
    </row>
    <row r="15523" spans="1:13" x14ac:dyDescent="0.25">
      <c r="A15523" s="9"/>
      <c r="H15523" s="9"/>
      <c r="J15523">
        <v>21</v>
      </c>
      <c r="K15523">
        <f ca="1">SIMULATION!$D$3*SIMULATION!$D$17/$H15502/(SIMULATION!$D$17-$I15502)*(((EXP(-$I15502*$J15523))/(1-EXP(-SIMULATION!$D$4*$I15502)))-(EXP(-SIMULATION!$D$17*$J15523)/(1-EXP(-SIMULATION!$D$4*SIMULATION!$D$17))))</f>
        <v>0.98076805646925891</v>
      </c>
      <c r="L15523">
        <v>4.0550284747994957E-2</v>
      </c>
      <c r="M15523">
        <f t="shared" ca="1" si="242"/>
        <v>1.0205384804308251</v>
      </c>
    </row>
    <row r="15524" spans="1:13" x14ac:dyDescent="0.25">
      <c r="A15524" s="9"/>
      <c r="H15524" s="9"/>
      <c r="J15524">
        <v>22</v>
      </c>
      <c r="K15524">
        <f ca="1">SIMULATION!$D$3*SIMULATION!$D$17/$H15502/(SIMULATION!$D$17-$I15502)*(((EXP(-$I15502*$J15524))/(1-EXP(-SIMULATION!$D$4*$I15502)))-(EXP(-SIMULATION!$D$17*$J15524)/(1-EXP(-SIMULATION!$D$4*SIMULATION!$D$17))))</f>
        <v>0.89300211715485811</v>
      </c>
      <c r="L15524">
        <v>-1.5502829965122847E-2</v>
      </c>
      <c r="M15524">
        <f t="shared" ca="1" si="242"/>
        <v>0.87915805717411166</v>
      </c>
    </row>
    <row r="15525" spans="1:13" x14ac:dyDescent="0.25">
      <c r="A15525" s="9"/>
      <c r="H15525" s="9"/>
      <c r="J15525">
        <v>23</v>
      </c>
      <c r="K15525">
        <f ca="1">SIMULATION!$D$3*SIMULATION!$D$17/$H15502/(SIMULATION!$D$17-$I15502)*(((EXP(-$I15502*$J15525))/(1-EXP(-SIMULATION!$D$4*$I15502)))-(EXP(-SIMULATION!$D$17*$J15525)/(1-EXP(-SIMULATION!$D$4*SIMULATION!$D$17))))</f>
        <v>0.81304998248346783</v>
      </c>
      <c r="L15525">
        <v>-0.14401200487908228</v>
      </c>
      <c r="M15525">
        <f t="shared" ca="1" si="242"/>
        <v>0.69596102443912089</v>
      </c>
    </row>
    <row r="15526" spans="1:13" x14ac:dyDescent="0.25">
      <c r="A15526" s="9"/>
      <c r="H15526" s="9"/>
      <c r="J15526">
        <v>24</v>
      </c>
      <c r="K15526">
        <f ca="1">SIMULATION!$D$3*SIMULATION!$D$17/$H15502/(SIMULATION!$D$17-$I15502)*(((EXP(-$I15502*$J15526))/(1-EXP(-SIMULATION!$D$4*$I15502)))-(EXP(-SIMULATION!$D$17*$J15526)/(1-EXP(-SIMULATION!$D$4*SIMULATION!$D$17))))</f>
        <v>0.74023041698411185</v>
      </c>
      <c r="L15526">
        <v>-0.16209380424210915</v>
      </c>
      <c r="M15526">
        <f t="shared" ca="1" si="242"/>
        <v>0.62024365267943438</v>
      </c>
    </row>
    <row r="15527" spans="1:13" x14ac:dyDescent="0.25">
      <c r="A15527" s="9">
        <v>622</v>
      </c>
      <c r="B15527" s="2">
        <f ca="1">NORMINV(RAND(),SIMULATION!D7,SIMULATION!D8)</f>
        <v>69.436151299844397</v>
      </c>
      <c r="C15527" s="2">
        <v>2</v>
      </c>
      <c r="D15527" s="2">
        <f ca="1">SIMULATION!$D$11*(1+(SIMULATION!$D$12*LN(1+$C15527)))*(1+(SIMULATION!$D$13*(($B15527/63.5)-1)))</f>
        <v>10.678890189934858</v>
      </c>
      <c r="E15527" s="2">
        <v>-2.9450042035499616E-2</v>
      </c>
      <c r="F15527" s="2">
        <f ca="1">D15527*(1+E15527)</f>
        <v>10.364396424948792</v>
      </c>
      <c r="G15527" s="2">
        <v>7.2360915126265871E-2</v>
      </c>
      <c r="H15527" s="9">
        <f>SIMULATION!$D$15*EXP($G$15527)</f>
        <v>237.32225287010479</v>
      </c>
      <c r="I15527" s="2">
        <f ca="1">$F15527/$H15527</f>
        <v>4.3672248597023088E-2</v>
      </c>
      <c r="J15527">
        <v>0</v>
      </c>
      <c r="K15527">
        <f ca="1">SIMULATION!$D$3*SIMULATION!$D$17/$H15527/(SIMULATION!$D$17-$I15527)*(((EXP(-$I15527*$J15527))/(1-EXP(-SIMULATION!$D$4*$I15527)))-(EXP(-SIMULATION!$D$17*$J15527)/(1-EXP(-SIMULATION!$D$4*SIMULATION!$D$17))))</f>
        <v>1.3872338539007247</v>
      </c>
      <c r="L15527">
        <v>-3.9620437846641314E-2</v>
      </c>
      <c r="M15527">
        <f t="shared" ca="1" si="242"/>
        <v>1.3322710412134944</v>
      </c>
    </row>
    <row r="15528" spans="1:13" x14ac:dyDescent="0.25">
      <c r="A15528" s="9"/>
      <c r="H15528" s="9"/>
      <c r="J15528">
        <v>1</v>
      </c>
      <c r="K15528">
        <f ca="1">SIMULATION!$D$3*SIMULATION!$D$17/$H15527/(SIMULATION!$D$17-$I15527)*(((EXP(-$I15527*$J15528))/(1-EXP(-SIMULATION!$D$4*$I15527)))-(EXP(-SIMULATION!$D$17*$J15528)/(1-EXP(-SIMULATION!$D$4*SIMULATION!$D$17))))</f>
        <v>2.1411422494601999</v>
      </c>
      <c r="L15528">
        <v>-0.11041001061530717</v>
      </c>
      <c r="M15528">
        <f t="shared" ca="1" si="242"/>
        <v>1.9047387109684166</v>
      </c>
    </row>
    <row r="15529" spans="1:13" x14ac:dyDescent="0.25">
      <c r="A15529" s="9"/>
      <c r="H15529" s="9"/>
      <c r="J15529">
        <v>2</v>
      </c>
      <c r="K15529">
        <f ca="1">SIMULATION!$D$3*SIMULATION!$D$17/$H15527/(SIMULATION!$D$17-$I15527)*(((EXP(-$I15527*$J15529))/(1-EXP(-SIMULATION!$D$4*$I15527)))-(EXP(-SIMULATION!$D$17*$J15529)/(1-EXP(-SIMULATION!$D$4*SIMULATION!$D$17))))</f>
        <v>2.5707569245253405</v>
      </c>
      <c r="L15529">
        <v>-7.624081123322482E-2</v>
      </c>
      <c r="M15529">
        <f t="shared" ca="1" si="242"/>
        <v>2.3747603311160987</v>
      </c>
    </row>
    <row r="15530" spans="1:13" x14ac:dyDescent="0.25">
      <c r="A15530" s="9"/>
      <c r="H15530" s="9"/>
      <c r="J15530">
        <v>3</v>
      </c>
      <c r="K15530">
        <f ca="1">SIMULATION!$D$3*SIMULATION!$D$17/$H15527/(SIMULATION!$D$17-$I15527)*(((EXP(-$I15527*$J15530))/(1-EXP(-SIMULATION!$D$4*$I15527)))-(EXP(-SIMULATION!$D$17*$J15530)/(1-EXP(-SIMULATION!$D$4*SIMULATION!$D$17))))</f>
        <v>2.7948428388309017</v>
      </c>
      <c r="L15530">
        <v>-0.24705150003330295</v>
      </c>
      <c r="M15530">
        <f t="shared" ca="1" si="242"/>
        <v>2.104372723140393</v>
      </c>
    </row>
    <row r="15531" spans="1:13" x14ac:dyDescent="0.25">
      <c r="A15531" s="9"/>
      <c r="H15531" s="9"/>
      <c r="J15531">
        <v>4</v>
      </c>
      <c r="K15531">
        <f ca="1">SIMULATION!$D$3*SIMULATION!$D$17/$H15527/(SIMULATION!$D$17-$I15527)*(((EXP(-$I15527*$J15531))/(1-EXP(-SIMULATION!$D$4*$I15527)))-(EXP(-SIMULATION!$D$17*$J15531)/(1-EXP(-SIMULATION!$D$4*SIMULATION!$D$17))))</f>
        <v>2.8894097530107872</v>
      </c>
      <c r="L15531">
        <v>-4.26336882062225E-2</v>
      </c>
      <c r="M15531">
        <f t="shared" ca="1" si="242"/>
        <v>2.766223558500907</v>
      </c>
    </row>
    <row r="15532" spans="1:13" x14ac:dyDescent="0.25">
      <c r="A15532" s="9"/>
      <c r="H15532" s="9"/>
      <c r="J15532">
        <v>5</v>
      </c>
      <c r="K15532">
        <f ca="1">SIMULATION!$D$3*SIMULATION!$D$17/$H15527/(SIMULATION!$D$17-$I15527)*(((EXP(-$I15527*$J15532))/(1-EXP(-SIMULATION!$D$4*$I15527)))-(EXP(-SIMULATION!$D$17*$J15532)/(1-EXP(-SIMULATION!$D$4*SIMULATION!$D$17))))</f>
        <v>2.9030730335109265</v>
      </c>
      <c r="L15532">
        <v>-2.8316560901499595E-2</v>
      </c>
      <c r="M15532">
        <f t="shared" ca="1" si="242"/>
        <v>2.8208679891560133</v>
      </c>
    </row>
    <row r="15533" spans="1:13" x14ac:dyDescent="0.25">
      <c r="A15533" s="9"/>
      <c r="H15533" s="9"/>
      <c r="J15533">
        <v>6</v>
      </c>
      <c r="K15533">
        <f ca="1">SIMULATION!$D$3*SIMULATION!$D$17/$H15527/(SIMULATION!$D$17-$I15527)*(((EXP(-$I15527*$J15533))/(1-EXP(-SIMULATION!$D$4*$I15527)))-(EXP(-SIMULATION!$D$17*$J15533)/(1-EXP(-SIMULATION!$D$4*SIMULATION!$D$17))))</f>
        <v>2.8668970508555107</v>
      </c>
      <c r="L15533">
        <v>0.65583259282991468</v>
      </c>
      <c r="M15533">
        <f t="shared" ca="1" si="242"/>
        <v>4.747101577094516</v>
      </c>
    </row>
    <row r="15534" spans="1:13" x14ac:dyDescent="0.25">
      <c r="A15534" s="9"/>
      <c r="H15534" s="9"/>
      <c r="J15534">
        <v>7</v>
      </c>
      <c r="K15534">
        <f ca="1">SIMULATION!$D$3*SIMULATION!$D$17/$H15527/(SIMULATION!$D$17-$I15527)*(((EXP(-$I15527*$J15534))/(1-EXP(-SIMULATION!$D$4*$I15527)))-(EXP(-SIMULATION!$D$17*$J15534)/(1-EXP(-SIMULATION!$D$4*SIMULATION!$D$17))))</f>
        <v>2.8007028974176751</v>
      </c>
      <c r="L15534">
        <v>0.23214738804789908</v>
      </c>
      <c r="M15534">
        <f t="shared" ca="1" si="242"/>
        <v>3.450878759751371</v>
      </c>
    </row>
    <row r="15535" spans="1:13" x14ac:dyDescent="0.25">
      <c r="A15535" s="9"/>
      <c r="H15535" s="9"/>
      <c r="J15535">
        <v>8</v>
      </c>
      <c r="K15535">
        <f ca="1">SIMULATION!$D$3*SIMULATION!$D$17/$H15527/(SIMULATION!$D$17-$I15527)*(((EXP(-$I15527*$J15535))/(1-EXP(-SIMULATION!$D$4*$I15527)))-(EXP(-SIMULATION!$D$17*$J15535)/(1-EXP(-SIMULATION!$D$4*SIMULATION!$D$17))))</f>
        <v>2.7171103625949082</v>
      </c>
      <c r="L15535">
        <v>6.5507746707087949E-2</v>
      </c>
      <c r="M15535">
        <f t="shared" ca="1" si="242"/>
        <v>2.8951021400029795</v>
      </c>
    </row>
    <row r="15536" spans="1:13" x14ac:dyDescent="0.25">
      <c r="A15536" s="9"/>
      <c r="H15536" s="9"/>
      <c r="J15536">
        <v>9</v>
      </c>
      <c r="K15536">
        <f ca="1">SIMULATION!$D$3*SIMULATION!$D$17/$H15527/(SIMULATION!$D$17-$I15527)*(((EXP(-$I15527*$J15536))/(1-EXP(-SIMULATION!$D$4*$I15527)))-(EXP(-SIMULATION!$D$17*$J15536)/(1-EXP(-SIMULATION!$D$4*SIMULATION!$D$17))))</f>
        <v>2.624127972112821</v>
      </c>
      <c r="L15536">
        <v>-0.19541258249940888</v>
      </c>
      <c r="M15536">
        <f t="shared" ca="1" si="242"/>
        <v>2.111340348273318</v>
      </c>
    </row>
    <row r="15537" spans="1:13" x14ac:dyDescent="0.25">
      <c r="A15537" s="9"/>
      <c r="H15537" s="9"/>
      <c r="J15537">
        <v>10</v>
      </c>
      <c r="K15537">
        <f ca="1">SIMULATION!$D$3*SIMULATION!$D$17/$H15527/(SIMULATION!$D$17-$I15527)*(((EXP(-$I15527*$J15537))/(1-EXP(-SIMULATION!$D$4*$I15527)))-(EXP(-SIMULATION!$D$17*$J15537)/(1-EXP(-SIMULATION!$D$4*SIMULATION!$D$17))))</f>
        <v>2.5268125982632599</v>
      </c>
      <c r="L15537">
        <v>-0.27152150354218613</v>
      </c>
      <c r="M15537">
        <f t="shared" ca="1" si="242"/>
        <v>1.8407286424134817</v>
      </c>
    </row>
    <row r="15538" spans="1:13" x14ac:dyDescent="0.25">
      <c r="A15538" s="9"/>
      <c r="H15538" s="9"/>
      <c r="J15538">
        <v>11</v>
      </c>
      <c r="K15538">
        <f ca="1">SIMULATION!$D$3*SIMULATION!$D$17/$H15527/(SIMULATION!$D$17-$I15527)*(((EXP(-$I15527*$J15538))/(1-EXP(-SIMULATION!$D$4*$I15527)))-(EXP(-SIMULATION!$D$17*$J15538)/(1-EXP(-SIMULATION!$D$4*SIMULATION!$D$17))))</f>
        <v>2.4283328350123221</v>
      </c>
      <c r="L15538">
        <v>-0.71673768297809515</v>
      </c>
      <c r="M15538">
        <f t="shared" ca="1" si="242"/>
        <v>0.68785518534596135</v>
      </c>
    </row>
    <row r="15539" spans="1:13" x14ac:dyDescent="0.25">
      <c r="A15539" s="9"/>
      <c r="H15539" s="9"/>
      <c r="J15539">
        <v>12</v>
      </c>
      <c r="K15539">
        <f ca="1">SIMULATION!$D$3*SIMULATION!$D$17/$H15527/(SIMULATION!$D$17-$I15527)*(((EXP(-$I15527*$J15539))/(1-EXP(-SIMULATION!$D$4*$I15527)))-(EXP(-SIMULATION!$D$17*$J15539)/(1-EXP(-SIMULATION!$D$4*SIMULATION!$D$17))))</f>
        <v>2.3306502972915202</v>
      </c>
      <c r="L15539">
        <v>-0.38790113130677956</v>
      </c>
      <c r="M15539">
        <f t="shared" ca="1" si="242"/>
        <v>1.4265884102916575</v>
      </c>
    </row>
    <row r="15540" spans="1:13" x14ac:dyDescent="0.25">
      <c r="A15540" s="9"/>
      <c r="H15540" s="9"/>
      <c r="J15540">
        <v>13</v>
      </c>
      <c r="K15540">
        <f ca="1">SIMULATION!$D$3*SIMULATION!$D$17/$H15527/(SIMULATION!$D$17-$I15527)*(((EXP(-$I15527*$J15540))/(1-EXP(-SIMULATION!$D$4*$I15527)))-(EXP(-SIMULATION!$D$17*$J15540)/(1-EXP(-SIMULATION!$D$4*SIMULATION!$D$17))))</f>
        <v>2.2349560826970514</v>
      </c>
      <c r="L15540">
        <v>0.17348893102695459</v>
      </c>
      <c r="M15540">
        <f t="shared" ca="1" si="242"/>
        <v>2.6226962243763525</v>
      </c>
    </row>
    <row r="15541" spans="1:13" x14ac:dyDescent="0.25">
      <c r="A15541" s="9"/>
      <c r="H15541" s="9"/>
      <c r="J15541">
        <v>14</v>
      </c>
      <c r="K15541">
        <f ca="1">SIMULATION!$D$3*SIMULATION!$D$17/$H15527/(SIMULATION!$D$17-$I15527)*(((EXP(-$I15527*$J15541))/(1-EXP(-SIMULATION!$D$4*$I15527)))-(EXP(-SIMULATION!$D$17*$J15541)/(1-EXP(-SIMULATION!$D$4*SIMULATION!$D$17))))</f>
        <v>2.1419503409326328</v>
      </c>
      <c r="L15541">
        <v>-0.42187053827394405</v>
      </c>
      <c r="M15541">
        <f t="shared" ca="1" si="242"/>
        <v>1.2383245976473249</v>
      </c>
    </row>
    <row r="15542" spans="1:13" x14ac:dyDescent="0.25">
      <c r="A15542" s="9"/>
      <c r="H15542" s="9"/>
      <c r="J15542">
        <v>15</v>
      </c>
      <c r="K15542">
        <f ca="1">SIMULATION!$D$3*SIMULATION!$D$17/$H15527/(SIMULATION!$D$17-$I15527)*(((EXP(-$I15527*$J15542))/(1-EXP(-SIMULATION!$D$4*$I15527)))-(EXP(-SIMULATION!$D$17*$J15542)/(1-EXP(-SIMULATION!$D$4*SIMULATION!$D$17))))</f>
        <v>2.0520213082618275</v>
      </c>
      <c r="L15542">
        <v>-8.2023901868966256E-2</v>
      </c>
      <c r="M15542">
        <f t="shared" ca="1" si="242"/>
        <v>1.8837065138399316</v>
      </c>
    </row>
    <row r="15543" spans="1:13" x14ac:dyDescent="0.25">
      <c r="A15543" s="9"/>
      <c r="H15543" s="9"/>
      <c r="J15543">
        <v>16</v>
      </c>
      <c r="K15543">
        <f ca="1">SIMULATION!$D$3*SIMULATION!$D$17/$H15527/(SIMULATION!$D$17-$I15527)*(((EXP(-$I15527*$J15543))/(1-EXP(-SIMULATION!$D$4*$I15527)))-(EXP(-SIMULATION!$D$17*$J15543)/(1-EXP(-SIMULATION!$D$4*SIMULATION!$D$17))))</f>
        <v>1.9653599218442652</v>
      </c>
      <c r="L15543">
        <v>0.46328801235880335</v>
      </c>
      <c r="M15543">
        <f t="shared" ca="1" si="242"/>
        <v>2.8758876136051477</v>
      </c>
    </row>
    <row r="15544" spans="1:13" x14ac:dyDescent="0.25">
      <c r="A15544" s="9"/>
      <c r="H15544" s="9"/>
      <c r="J15544">
        <v>17</v>
      </c>
      <c r="K15544">
        <f ca="1">SIMULATION!$D$3*SIMULATION!$D$17/$H15527/(SIMULATION!$D$17-$I15527)*(((EXP(-$I15527*$J15544))/(1-EXP(-SIMULATION!$D$4*$I15527)))-(EXP(-SIMULATION!$D$17*$J15544)/(1-EXP(-SIMULATION!$D$4*SIMULATION!$D$17))))</f>
        <v>1.8820331570240965</v>
      </c>
      <c r="L15544">
        <v>-0.11644038934620192</v>
      </c>
      <c r="M15544">
        <f t="shared" ca="1" si="242"/>
        <v>1.6628884834577491</v>
      </c>
    </row>
    <row r="15545" spans="1:13" x14ac:dyDescent="0.25">
      <c r="A15545" s="9"/>
      <c r="H15545" s="9"/>
      <c r="J15545">
        <v>18</v>
      </c>
      <c r="K15545">
        <f ca="1">SIMULATION!$D$3*SIMULATION!$D$17/$H15527/(SIMULATION!$D$17-$I15527)*(((EXP(-$I15527*$J15545))/(1-EXP(-SIMULATION!$D$4*$I15527)))-(EXP(-SIMULATION!$D$17*$J15545)/(1-EXP(-SIMULATION!$D$4*SIMULATION!$D$17))))</f>
        <v>1.8020309180001446</v>
      </c>
      <c r="L15545">
        <v>0.27611228725104003</v>
      </c>
      <c r="M15545">
        <f t="shared" ca="1" si="242"/>
        <v>2.2995937964662558</v>
      </c>
    </row>
    <row r="15546" spans="1:13" x14ac:dyDescent="0.25">
      <c r="A15546" s="9"/>
      <c r="H15546" s="9"/>
      <c r="J15546">
        <v>19</v>
      </c>
      <c r="K15546">
        <f ca="1">SIMULATION!$D$3*SIMULATION!$D$17/$H15527/(SIMULATION!$D$17-$I15527)*(((EXP(-$I15527*$J15546))/(1-EXP(-SIMULATION!$D$4*$I15527)))-(EXP(-SIMULATION!$D$17*$J15546)/(1-EXP(-SIMULATION!$D$4*SIMULATION!$D$17))))</f>
        <v>1.7252959853754899</v>
      </c>
      <c r="L15546">
        <v>3.618469470753824E-2</v>
      </c>
      <c r="M15546">
        <f t="shared" ca="1" si="242"/>
        <v>1.7877252938864432</v>
      </c>
    </row>
    <row r="15547" spans="1:13" x14ac:dyDescent="0.25">
      <c r="A15547" s="9"/>
      <c r="H15547" s="9"/>
      <c r="J15547">
        <v>20</v>
      </c>
      <c r="K15547">
        <f ca="1">SIMULATION!$D$3*SIMULATION!$D$17/$H15527/(SIMULATION!$D$17-$I15527)*(((EXP(-$I15527*$J15547))/(1-EXP(-SIMULATION!$D$4*$I15527)))-(EXP(-SIMULATION!$D$17*$J15547)/(1-EXP(-SIMULATION!$D$4*SIMULATION!$D$17))))</f>
        <v>1.6517431104656013</v>
      </c>
      <c r="L15547">
        <v>-0.25480757485685251</v>
      </c>
      <c r="M15547">
        <f t="shared" ca="1" si="242"/>
        <v>1.230866454201347</v>
      </c>
    </row>
    <row r="15548" spans="1:13" x14ac:dyDescent="0.25">
      <c r="A15548" s="9"/>
      <c r="H15548" s="9"/>
      <c r="J15548">
        <v>21</v>
      </c>
      <c r="K15548">
        <f ca="1">SIMULATION!$D$3*SIMULATION!$D$17/$H15527/(SIMULATION!$D$17-$I15527)*(((EXP(-$I15527*$J15548))/(1-EXP(-SIMULATION!$D$4*$I15527)))-(EXP(-SIMULATION!$D$17*$J15548)/(1-EXP(-SIMULATION!$D$4*SIMULATION!$D$17))))</f>
        <v>1.5812711587227377</v>
      </c>
      <c r="L15548">
        <v>0.16019735227178347</v>
      </c>
      <c r="M15548">
        <f t="shared" ca="1" si="242"/>
        <v>1.8345866115738554</v>
      </c>
    </row>
    <row r="15549" spans="1:13" x14ac:dyDescent="0.25">
      <c r="A15549" s="9"/>
      <c r="H15549" s="9"/>
      <c r="J15549">
        <v>22</v>
      </c>
      <c r="K15549">
        <f ca="1">SIMULATION!$D$3*SIMULATION!$D$17/$H15527/(SIMULATION!$D$17-$I15527)*(((EXP(-$I15527*$J15549))/(1-EXP(-SIMULATION!$D$4*$I15527)))-(EXP(-SIMULATION!$D$17*$J15549)/(1-EXP(-SIMULATION!$D$4*SIMULATION!$D$17))))</f>
        <v>1.513770802825394</v>
      </c>
      <c r="L15549">
        <v>0.21041411806377672</v>
      </c>
      <c r="M15549">
        <f t="shared" ca="1" si="242"/>
        <v>1.8322895512525943</v>
      </c>
    </row>
    <row r="15550" spans="1:13" x14ac:dyDescent="0.25">
      <c r="A15550" s="9"/>
      <c r="H15550" s="9"/>
      <c r="J15550">
        <v>23</v>
      </c>
      <c r="K15550">
        <f ca="1">SIMULATION!$D$3*SIMULATION!$D$17/$H15527/(SIMULATION!$D$17-$I15527)*(((EXP(-$I15527*$J15550))/(1-EXP(-SIMULATION!$D$4*$I15527)))-(EXP(-SIMULATION!$D$17*$J15550)/(1-EXP(-SIMULATION!$D$4*SIMULATION!$D$17))))</f>
        <v>1.4491293676759365</v>
      </c>
      <c r="L15550">
        <v>0.17709018422190578</v>
      </c>
      <c r="M15550">
        <f t="shared" ca="1" si="242"/>
        <v>1.7057559543590417</v>
      </c>
    </row>
    <row r="15551" spans="1:13" x14ac:dyDescent="0.25">
      <c r="A15551" s="9"/>
      <c r="H15551" s="9"/>
      <c r="J15551">
        <v>24</v>
      </c>
      <c r="K15551">
        <f ca="1">SIMULATION!$D$3*SIMULATION!$D$17/$H15527/(SIMULATION!$D$17-$I15527)*(((EXP(-$I15527*$J15551))/(1-EXP(-SIMULATION!$D$4*$I15527)))-(EXP(-SIMULATION!$D$17*$J15551)/(1-EXP(-SIMULATION!$D$4*SIMULATION!$D$17))))</f>
        <v>1.3872338539007247</v>
      </c>
      <c r="L15551">
        <v>0.3262305040451916</v>
      </c>
      <c r="M15551">
        <f t="shared" ca="1" si="242"/>
        <v>1.8397918532873119</v>
      </c>
    </row>
    <row r="15552" spans="1:13" x14ac:dyDescent="0.25">
      <c r="A15552" s="9">
        <v>623</v>
      </c>
      <c r="B15552" s="2">
        <f ca="1">NORMINV(RAND(),SIMULATION!D7,SIMULATION!D8)</f>
        <v>61.858715597463281</v>
      </c>
      <c r="C15552" s="2">
        <v>2</v>
      </c>
      <c r="D15552" s="2">
        <f ca="1">SIMULATION!$D$11*(1+(SIMULATION!$D$12*LN(1+$C15552)))*(1+(SIMULATION!$D$13*(($B15552/63.5)-1)))</f>
        <v>10.116176651136023</v>
      </c>
      <c r="E15552" s="2">
        <v>0.20676711824222999</v>
      </c>
      <c r="F15552" s="2">
        <f ca="1">D15552*(1+E15552)</f>
        <v>12.20786934492075</v>
      </c>
      <c r="G15552" s="2">
        <v>0.5189738616855375</v>
      </c>
      <c r="H15552" s="9">
        <f>SIMULATION!$D$15*EXP($G$15552)</f>
        <v>370.93686794685215</v>
      </c>
      <c r="I15552" s="2">
        <f ca="1">$F15552/$H15552</f>
        <v>3.291090856644073E-2</v>
      </c>
      <c r="J15552">
        <v>0</v>
      </c>
      <c r="K15552">
        <f ca="1">SIMULATION!$D$3*SIMULATION!$D$17/$H15552/(SIMULATION!$D$17-$I15552)*(((EXP(-$I15552*$J15552))/(1-EXP(-SIMULATION!$D$4*$I15552)))-(EXP(-SIMULATION!$D$17*$J15552)/(1-EXP(-SIMULATION!$D$4*SIMULATION!$D$17))))</f>
        <v>1.3308243622161509</v>
      </c>
      <c r="L15552">
        <v>-0.43715825210835313</v>
      </c>
      <c r="M15552">
        <f t="shared" ca="1" si="242"/>
        <v>0.74904351016652448</v>
      </c>
    </row>
    <row r="15553" spans="1:13" x14ac:dyDescent="0.25">
      <c r="A15553" s="9"/>
      <c r="H15553" s="9"/>
      <c r="J15553">
        <v>1</v>
      </c>
      <c r="K15553">
        <f ca="1">SIMULATION!$D$3*SIMULATION!$D$17/$H15552/(SIMULATION!$D$17-$I15552)*(((EXP(-$I15552*$J15553))/(1-EXP(-SIMULATION!$D$4*$I15552)))-(EXP(-SIMULATION!$D$17*$J15553)/(1-EXP(-SIMULATION!$D$4*SIMULATION!$D$17))))</f>
        <v>1.8110067147534605</v>
      </c>
      <c r="L15553">
        <v>0.12016847699612199</v>
      </c>
      <c r="M15553">
        <f t="shared" ca="1" si="242"/>
        <v>2.0286326334951341</v>
      </c>
    </row>
    <row r="15554" spans="1:13" x14ac:dyDescent="0.25">
      <c r="A15554" s="9"/>
      <c r="H15554" s="9"/>
      <c r="J15554">
        <v>2</v>
      </c>
      <c r="K15554">
        <f ca="1">SIMULATION!$D$3*SIMULATION!$D$17/$H15552/(SIMULATION!$D$17-$I15552)*(((EXP(-$I15552*$J15554))/(1-EXP(-SIMULATION!$D$4*$I15552)))-(EXP(-SIMULATION!$D$17*$J15554)/(1-EXP(-SIMULATION!$D$4*SIMULATION!$D$17))))</f>
        <v>2.0876978486154898</v>
      </c>
      <c r="L15554">
        <v>7.8002314456618455E-2</v>
      </c>
      <c r="M15554">
        <f t="shared" ca="1" si="242"/>
        <v>2.2505431126936011</v>
      </c>
    </row>
    <row r="15555" spans="1:13" x14ac:dyDescent="0.25">
      <c r="A15555" s="9"/>
      <c r="H15555" s="9"/>
      <c r="J15555">
        <v>3</v>
      </c>
      <c r="K15555">
        <f ca="1">SIMULATION!$D$3*SIMULATION!$D$17/$H15552/(SIMULATION!$D$17-$I15552)*(((EXP(-$I15552*$J15555))/(1-EXP(-SIMULATION!$D$4*$I15552)))-(EXP(-SIMULATION!$D$17*$J15555)/(1-EXP(-SIMULATION!$D$4*SIMULATION!$D$17))))</f>
        <v>2.2349911939500333</v>
      </c>
      <c r="L15555">
        <v>0.32556799287973137</v>
      </c>
      <c r="M15555">
        <f t="shared" ref="M15555:M15618" ca="1" si="243">$K15555*(1+$L15555)</f>
        <v>2.96263279106822</v>
      </c>
    </row>
    <row r="15556" spans="1:13" x14ac:dyDescent="0.25">
      <c r="A15556" s="9"/>
      <c r="H15556" s="9"/>
      <c r="J15556">
        <v>4</v>
      </c>
      <c r="K15556">
        <f ca="1">SIMULATION!$D$3*SIMULATION!$D$17/$H15552/(SIMULATION!$D$17-$I15552)*(((EXP(-$I15552*$J15556))/(1-EXP(-SIMULATION!$D$4*$I15552)))-(EXP(-SIMULATION!$D$17*$J15556)/(1-EXP(-SIMULATION!$D$4*SIMULATION!$D$17))))</f>
        <v>2.3003351042509808</v>
      </c>
      <c r="L15556">
        <v>-2.4732701741291458E-2</v>
      </c>
      <c r="M15556">
        <f t="shared" ca="1" si="243"/>
        <v>2.2434416022125188</v>
      </c>
    </row>
    <row r="15557" spans="1:13" x14ac:dyDescent="0.25">
      <c r="A15557" s="9"/>
      <c r="H15557" s="9"/>
      <c r="J15557">
        <v>5</v>
      </c>
      <c r="K15557">
        <f ca="1">SIMULATION!$D$3*SIMULATION!$D$17/$H15552/(SIMULATION!$D$17-$I15552)*(((EXP(-$I15552*$J15557))/(1-EXP(-SIMULATION!$D$4*$I15552)))-(EXP(-SIMULATION!$D$17*$J15557)/(1-EXP(-SIMULATION!$D$4*SIMULATION!$D$17))))</f>
        <v>2.3141041737442412</v>
      </c>
      <c r="L15557">
        <v>-1.7028146924600793E-2</v>
      </c>
      <c r="M15557">
        <f t="shared" ca="1" si="243"/>
        <v>2.2746992678748925</v>
      </c>
    </row>
    <row r="15558" spans="1:13" x14ac:dyDescent="0.25">
      <c r="A15558" s="9"/>
      <c r="H15558" s="9"/>
      <c r="J15558">
        <v>6</v>
      </c>
      <c r="K15558">
        <f ca="1">SIMULATION!$D$3*SIMULATION!$D$17/$H15552/(SIMULATION!$D$17-$I15552)*(((EXP(-$I15552*$J15558))/(1-EXP(-SIMULATION!$D$4*$I15552)))-(EXP(-SIMULATION!$D$17*$J15558)/(1-EXP(-SIMULATION!$D$4*SIMULATION!$D$17))))</f>
        <v>2.2957327358412121</v>
      </c>
      <c r="L15558">
        <v>-0.10643718246210156</v>
      </c>
      <c r="M15558">
        <f t="shared" ca="1" si="243"/>
        <v>2.0513814117522613</v>
      </c>
    </row>
    <row r="15559" spans="1:13" x14ac:dyDescent="0.25">
      <c r="A15559" s="9"/>
      <c r="H15559" s="9"/>
      <c r="J15559">
        <v>7</v>
      </c>
      <c r="K15559">
        <f ca="1">SIMULATION!$D$3*SIMULATION!$D$17/$H15552/(SIMULATION!$D$17-$I15552)*(((EXP(-$I15552*$J15559))/(1-EXP(-SIMULATION!$D$4*$I15552)))-(EXP(-SIMULATION!$D$17*$J15559)/(1-EXP(-SIMULATION!$D$4*SIMULATION!$D$17))))</f>
        <v>2.2576453248671067</v>
      </c>
      <c r="L15559">
        <v>-4.0673644167293056E-2</v>
      </c>
      <c r="M15559">
        <f t="shared" ca="1" si="243"/>
        <v>2.1658186622675095</v>
      </c>
    </row>
    <row r="15560" spans="1:13" x14ac:dyDescent="0.25">
      <c r="A15560" s="9"/>
      <c r="H15560" s="9"/>
      <c r="J15560">
        <v>8</v>
      </c>
      <c r="K15560">
        <f ca="1">SIMULATION!$D$3*SIMULATION!$D$17/$H15552/(SIMULATION!$D$17-$I15552)*(((EXP(-$I15552*$J15560))/(1-EXP(-SIMULATION!$D$4*$I15552)))-(EXP(-SIMULATION!$D$17*$J15560)/(1-EXP(-SIMULATION!$D$4*SIMULATION!$D$17))))</f>
        <v>2.207775379442487</v>
      </c>
      <c r="L15560">
        <v>0.1526332432710798</v>
      </c>
      <c r="M15560">
        <f t="shared" ca="1" si="243"/>
        <v>2.5447552960208326</v>
      </c>
    </row>
    <row r="15561" spans="1:13" x14ac:dyDescent="0.25">
      <c r="A15561" s="9"/>
      <c r="H15561" s="9"/>
      <c r="J15561">
        <v>9</v>
      </c>
      <c r="K15561">
        <f ca="1">SIMULATION!$D$3*SIMULATION!$D$17/$H15552/(SIMULATION!$D$17-$I15552)*(((EXP(-$I15552*$J15561))/(1-EXP(-SIMULATION!$D$4*$I15552)))-(EXP(-SIMULATION!$D$17*$J15561)/(1-EXP(-SIMULATION!$D$4*SIMULATION!$D$17))))</f>
        <v>2.1511792578773585</v>
      </c>
      <c r="L15561">
        <v>-0.22272464949672588</v>
      </c>
      <c r="M15561">
        <f t="shared" ca="1" si="243"/>
        <v>1.6720586116619969</v>
      </c>
    </row>
    <row r="15562" spans="1:13" x14ac:dyDescent="0.25">
      <c r="A15562" s="9"/>
      <c r="H15562" s="9"/>
      <c r="J15562">
        <v>10</v>
      </c>
      <c r="K15562">
        <f ca="1">SIMULATION!$D$3*SIMULATION!$D$17/$H15552/(SIMULATION!$D$17-$I15552)*(((EXP(-$I15552*$J15562))/(1-EXP(-SIMULATION!$D$4*$I15552)))-(EXP(-SIMULATION!$D$17*$J15562)/(1-EXP(-SIMULATION!$D$4*SIMULATION!$D$17))))</f>
        <v>2.091070508540342</v>
      </c>
      <c r="L15562">
        <v>0.57517393633196556</v>
      </c>
      <c r="M15562">
        <f t="shared" ca="1" si="243"/>
        <v>3.2937997640851759</v>
      </c>
    </row>
    <row r="15563" spans="1:13" x14ac:dyDescent="0.25">
      <c r="A15563" s="9"/>
      <c r="H15563" s="9"/>
      <c r="J15563">
        <v>11</v>
      </c>
      <c r="K15563">
        <f ca="1">SIMULATION!$D$3*SIMULATION!$D$17/$H15552/(SIMULATION!$D$17-$I15552)*(((EXP(-$I15552*$J15563))/(1-EXP(-SIMULATION!$D$4*$I15552)))-(EXP(-SIMULATION!$D$17*$J15563)/(1-EXP(-SIMULATION!$D$4*SIMULATION!$D$17))))</f>
        <v>2.029482626509242</v>
      </c>
      <c r="L15563">
        <v>-0.15017619647199948</v>
      </c>
      <c r="M15563">
        <f t="shared" ca="1" si="243"/>
        <v>1.7247026448540808</v>
      </c>
    </row>
    <row r="15564" spans="1:13" x14ac:dyDescent="0.25">
      <c r="A15564" s="9"/>
      <c r="H15564" s="9"/>
      <c r="J15564">
        <v>12</v>
      </c>
      <c r="K15564">
        <f ca="1">SIMULATION!$D$3*SIMULATION!$D$17/$H15552/(SIMULATION!$D$17-$I15552)*(((EXP(-$I15552*$J15564))/(1-EXP(-SIMULATION!$D$4*$I15552)))-(EXP(-SIMULATION!$D$17*$J15564)/(1-EXP(-SIMULATION!$D$4*SIMULATION!$D$17))))</f>
        <v>1.9676937361478211</v>
      </c>
      <c r="L15564">
        <v>-0.2699978976787733</v>
      </c>
      <c r="M15564">
        <f t="shared" ca="1" si="243"/>
        <v>1.4364205641122183</v>
      </c>
    </row>
    <row r="15565" spans="1:13" x14ac:dyDescent="0.25">
      <c r="A15565" s="9"/>
      <c r="H15565" s="9"/>
      <c r="J15565">
        <v>13</v>
      </c>
      <c r="K15565">
        <f ca="1">SIMULATION!$D$3*SIMULATION!$D$17/$H15552/(SIMULATION!$D$17-$I15552)*(((EXP(-$I15552*$J15565))/(1-EXP(-SIMULATION!$D$4*$I15552)))-(EXP(-SIMULATION!$D$17*$J15565)/(1-EXP(-SIMULATION!$D$4*SIMULATION!$D$17))))</f>
        <v>1.9064987109422651</v>
      </c>
      <c r="L15565">
        <v>-0.39649997317991353</v>
      </c>
      <c r="M15565">
        <f t="shared" ca="1" si="243"/>
        <v>1.1505720231861174</v>
      </c>
    </row>
    <row r="15566" spans="1:13" x14ac:dyDescent="0.25">
      <c r="A15566" s="9"/>
      <c r="H15566" s="9"/>
      <c r="J15566">
        <v>14</v>
      </c>
      <c r="K15566">
        <f ca="1">SIMULATION!$D$3*SIMULATION!$D$17/$H15552/(SIMULATION!$D$17-$I15552)*(((EXP(-$I15552*$J15566))/(1-EXP(-SIMULATION!$D$4*$I15552)))-(EXP(-SIMULATION!$D$17*$J15566)/(1-EXP(-SIMULATION!$D$4*SIMULATION!$D$17))))</f>
        <v>1.846383528306375</v>
      </c>
      <c r="L15566">
        <v>0.47374620748716451</v>
      </c>
      <c r="M15566">
        <f t="shared" ca="1" si="243"/>
        <v>2.7211007224082899</v>
      </c>
    </row>
    <row r="15567" spans="1:13" x14ac:dyDescent="0.25">
      <c r="A15567" s="9"/>
      <c r="H15567" s="9"/>
      <c r="J15567">
        <v>15</v>
      </c>
      <c r="K15567">
        <f ca="1">SIMULATION!$D$3*SIMULATION!$D$17/$H15552/(SIMULATION!$D$17-$I15552)*(((EXP(-$I15552*$J15567))/(1-EXP(-SIMULATION!$D$4*$I15552)))-(EXP(-SIMULATION!$D$17*$J15567)/(1-EXP(-SIMULATION!$D$4*SIMULATION!$D$17))))</f>
        <v>1.7876369750293515</v>
      </c>
      <c r="L15567">
        <v>0.3506635972189574</v>
      </c>
      <c r="M15567">
        <f t="shared" ca="1" si="243"/>
        <v>2.4144961872147594</v>
      </c>
    </row>
    <row r="15568" spans="1:13" x14ac:dyDescent="0.25">
      <c r="A15568" s="9"/>
      <c r="H15568" s="9"/>
      <c r="J15568">
        <v>16</v>
      </c>
      <c r="K15568">
        <f ca="1">SIMULATION!$D$3*SIMULATION!$D$17/$H15552/(SIMULATION!$D$17-$I15552)*(((EXP(-$I15552*$J15568))/(1-EXP(-SIMULATION!$D$4*$I15552)))-(EXP(-SIMULATION!$D$17*$J15568)/(1-EXP(-SIMULATION!$D$4*SIMULATION!$D$17))))</f>
        <v>1.7304222063149912</v>
      </c>
      <c r="L15568">
        <v>0.9163434787318816</v>
      </c>
      <c r="M15568">
        <f t="shared" ca="1" si="243"/>
        <v>3.3160833105245682</v>
      </c>
    </row>
    <row r="15569" spans="1:13" x14ac:dyDescent="0.25">
      <c r="A15569" s="9"/>
      <c r="H15569" s="9"/>
      <c r="J15569">
        <v>17</v>
      </c>
      <c r="K15569">
        <f ca="1">SIMULATION!$D$3*SIMULATION!$D$17/$H15552/(SIMULATION!$D$17-$I15552)*(((EXP(-$I15552*$J15569))/(1-EXP(-SIMULATION!$D$4*$I15552)))-(EXP(-SIMULATION!$D$17*$J15569)/(1-EXP(-SIMULATION!$D$4*SIMULATION!$D$17))))</f>
        <v>1.6748225788216173</v>
      </c>
      <c r="L15569">
        <v>0.2969430898392611</v>
      </c>
      <c r="M15569">
        <f t="shared" ca="1" si="243"/>
        <v>2.1721495703094678</v>
      </c>
    </row>
    <row r="15570" spans="1:13" x14ac:dyDescent="0.25">
      <c r="A15570" s="9"/>
      <c r="H15570" s="9"/>
      <c r="J15570">
        <v>18</v>
      </c>
      <c r="K15570">
        <f ca="1">SIMULATION!$D$3*SIMULATION!$D$17/$H15552/(SIMULATION!$D$17-$I15552)*(((EXP(-$I15552*$J15570))/(1-EXP(-SIMULATION!$D$4*$I15552)))-(EXP(-SIMULATION!$D$17*$J15570)/(1-EXP(-SIMULATION!$D$4*SIMULATION!$D$17))))</f>
        <v>1.6208709986254104</v>
      </c>
      <c r="L15570">
        <v>0.55276155907913915</v>
      </c>
      <c r="M15570">
        <f t="shared" ca="1" si="243"/>
        <v>2.5168261788917539</v>
      </c>
    </row>
    <row r="15571" spans="1:13" x14ac:dyDescent="0.25">
      <c r="A15571" s="9"/>
      <c r="H15571" s="9"/>
      <c r="J15571">
        <v>19</v>
      </c>
      <c r="K15571">
        <f ca="1">SIMULATION!$D$3*SIMULATION!$D$17/$H15552/(SIMULATION!$D$17-$I15552)*(((EXP(-$I15552*$J15571))/(1-EXP(-SIMULATION!$D$4*$I15552)))-(EXP(-SIMULATION!$D$17*$J15571)/(1-EXP(-SIMULATION!$D$4*SIMULATION!$D$17))))</f>
        <v>1.5685687058898297</v>
      </c>
      <c r="L15571">
        <v>0.50836761439786116</v>
      </c>
      <c r="M15571">
        <f t="shared" ca="1" si="243"/>
        <v>2.3659782369221829</v>
      </c>
    </row>
    <row r="15572" spans="1:13" x14ac:dyDescent="0.25">
      <c r="A15572" s="9"/>
      <c r="H15572" s="9"/>
      <c r="J15572">
        <v>20</v>
      </c>
      <c r="K15572">
        <f ca="1">SIMULATION!$D$3*SIMULATION!$D$17/$H15552/(SIMULATION!$D$17-$I15552)*(((EXP(-$I15552*$J15572))/(1-EXP(-SIMULATION!$D$4*$I15552)))-(EXP(-SIMULATION!$D$17*$J15572)/(1-EXP(-SIMULATION!$D$4*SIMULATION!$D$17))))</f>
        <v>1.5178972910391857</v>
      </c>
      <c r="L15572">
        <v>0.10766963991469099</v>
      </c>
      <c r="M15572">
        <f t="shared" ca="1" si="243"/>
        <v>1.6813287457928598</v>
      </c>
    </row>
    <row r="15573" spans="1:13" x14ac:dyDescent="0.25">
      <c r="A15573" s="9"/>
      <c r="H15573" s="9"/>
      <c r="J15573">
        <v>21</v>
      </c>
      <c r="K15573">
        <f ca="1">SIMULATION!$D$3*SIMULATION!$D$17/$H15552/(SIMULATION!$D$17-$I15552)*(((EXP(-$I15552*$J15573))/(1-EXP(-SIMULATION!$D$4*$I15552)))-(EXP(-SIMULATION!$D$17*$J15573)/(1-EXP(-SIMULATION!$D$4*SIMULATION!$D$17))))</f>
        <v>1.4688263742117738</v>
      </c>
      <c r="L15573">
        <v>5.0849319416178401E-2</v>
      </c>
      <c r="M15573">
        <f t="shared" ca="1" si="243"/>
        <v>1.5435151956809754</v>
      </c>
    </row>
    <row r="15574" spans="1:13" x14ac:dyDescent="0.25">
      <c r="A15574" s="9"/>
      <c r="H15574" s="9"/>
      <c r="J15574">
        <v>22</v>
      </c>
      <c r="K15574">
        <f ca="1">SIMULATION!$D$3*SIMULATION!$D$17/$H15552/(SIMULATION!$D$17-$I15552)*(((EXP(-$I15552*$J15574))/(1-EXP(-SIMULATION!$D$4*$I15552)))-(EXP(-SIMULATION!$D$17*$J15574)/(1-EXP(-SIMULATION!$D$4*SIMULATION!$D$17))))</f>
        <v>1.421318506310763</v>
      </c>
      <c r="L15574">
        <v>-0.40113878426985461</v>
      </c>
      <c r="M15574">
        <f t="shared" ca="1" si="243"/>
        <v>0.85117252862901782</v>
      </c>
    </row>
    <row r="15575" spans="1:13" x14ac:dyDescent="0.25">
      <c r="A15575" s="9"/>
      <c r="H15575" s="9"/>
      <c r="J15575">
        <v>23</v>
      </c>
      <c r="K15575">
        <f ca="1">SIMULATION!$D$3*SIMULATION!$D$17/$H15552/(SIMULATION!$D$17-$I15552)*(((EXP(-$I15552*$J15575))/(1-EXP(-SIMULATION!$D$4*$I15552)))-(EXP(-SIMULATION!$D$17*$J15575)/(1-EXP(-SIMULATION!$D$4*SIMULATION!$D$17))))</f>
        <v>1.3753322902391678</v>
      </c>
      <c r="L15575">
        <v>-0.21066559620494982</v>
      </c>
      <c r="M15575">
        <f t="shared" ca="1" si="243"/>
        <v>1.0855970933360144</v>
      </c>
    </row>
    <row r="15576" spans="1:13" x14ac:dyDescent="0.25">
      <c r="A15576" s="9"/>
      <c r="H15576" s="9"/>
      <c r="J15576">
        <v>24</v>
      </c>
      <c r="K15576">
        <f ca="1">SIMULATION!$D$3*SIMULATION!$D$17/$H15552/(SIMULATION!$D$17-$I15552)*(((EXP(-$I15552*$J15576))/(1-EXP(-SIMULATION!$D$4*$I15552)))-(EXP(-SIMULATION!$D$17*$J15576)/(1-EXP(-SIMULATION!$D$4*SIMULATION!$D$17))))</f>
        <v>1.3308243622161506</v>
      </c>
      <c r="L15576">
        <v>1.1562310023195577E-2</v>
      </c>
      <c r="M15576">
        <f t="shared" ca="1" si="243"/>
        <v>1.3462117660785153</v>
      </c>
    </row>
    <row r="15577" spans="1:13" x14ac:dyDescent="0.25">
      <c r="A15577" s="9">
        <v>624</v>
      </c>
      <c r="B15577" s="2">
        <f ca="1">NORMINV(RAND(),SIMULATION!D7,SIMULATION!D8)</f>
        <v>53.295158782034008</v>
      </c>
      <c r="C15577" s="2">
        <v>2</v>
      </c>
      <c r="D15577" s="2">
        <f ca="1">SIMULATION!$D$11*(1+(SIMULATION!$D$12*LN(1+$C15577)))*(1+(SIMULATION!$D$13*(($B15577/63.5)-1)))</f>
        <v>9.4802320453901974</v>
      </c>
      <c r="E15577" s="2">
        <v>-5.2372464875801945E-2</v>
      </c>
      <c r="F15577" s="2">
        <f ca="1">D15577*(1+E15577)</f>
        <v>8.9837289255785464</v>
      </c>
      <c r="G15577" s="2">
        <v>0.10873468278126806</v>
      </c>
      <c r="H15577" s="9">
        <f>SIMULATION!$D$15*EXP($G$15577)</f>
        <v>246.11347300669919</v>
      </c>
      <c r="I15577" s="2">
        <f ca="1">$F15577/$H15577</f>
        <v>3.6502385732186268E-2</v>
      </c>
      <c r="J15577">
        <v>0</v>
      </c>
      <c r="K15577">
        <f ca="1">SIMULATION!$D$3*SIMULATION!$D$17/$H15577/(SIMULATION!$D$17-$I15577)*(((EXP(-$I15577*$J15577))/(1-EXP(-SIMULATION!$D$4*$I15577)))-(EXP(-SIMULATION!$D$17*$J15577)/(1-EXP(-SIMULATION!$D$4*SIMULATION!$D$17))))</f>
        <v>1.7370714726947352</v>
      </c>
      <c r="L15577">
        <v>-0.11248277782762867</v>
      </c>
      <c r="M15577">
        <f t="shared" ca="1" si="243"/>
        <v>1.5416808481609015</v>
      </c>
    </row>
    <row r="15578" spans="1:13" x14ac:dyDescent="0.25">
      <c r="A15578" s="9"/>
      <c r="H15578" s="9"/>
      <c r="J15578">
        <v>1</v>
      </c>
      <c r="K15578">
        <f ca="1">SIMULATION!$D$3*SIMULATION!$D$17/$H15577/(SIMULATION!$D$17-$I15577)*(((EXP(-$I15577*$J15578))/(1-EXP(-SIMULATION!$D$4*$I15577)))-(EXP(-SIMULATION!$D$17*$J15578)/(1-EXP(-SIMULATION!$D$4*SIMULATION!$D$17))))</f>
        <v>2.4619544740939103</v>
      </c>
      <c r="L15578">
        <v>0.40667851301162405</v>
      </c>
      <c r="M15578">
        <f t="shared" ca="1" si="243"/>
        <v>3.463178458720737</v>
      </c>
    </row>
    <row r="15579" spans="1:13" x14ac:dyDescent="0.25">
      <c r="A15579" s="9"/>
      <c r="H15579" s="9"/>
      <c r="J15579">
        <v>2</v>
      </c>
      <c r="K15579">
        <f ca="1">SIMULATION!$D$3*SIMULATION!$D$17/$H15577/(SIMULATION!$D$17-$I15577)*(((EXP(-$I15577*$J15579))/(1-EXP(-SIMULATION!$D$4*$I15577)))-(EXP(-SIMULATION!$D$17*$J15579)/(1-EXP(-SIMULATION!$D$4*SIMULATION!$D$17))))</f>
        <v>2.8781305441150371</v>
      </c>
      <c r="L15579">
        <v>-6.0303863660351772E-2</v>
      </c>
      <c r="M15579">
        <f t="shared" ca="1" si="243"/>
        <v>2.7045681521860296</v>
      </c>
    </row>
    <row r="15580" spans="1:13" x14ac:dyDescent="0.25">
      <c r="A15580" s="9"/>
      <c r="H15580" s="9"/>
      <c r="J15580">
        <v>3</v>
      </c>
      <c r="K15580">
        <f ca="1">SIMULATION!$D$3*SIMULATION!$D$17/$H15577/(SIMULATION!$D$17-$I15577)*(((EXP(-$I15577*$J15580))/(1-EXP(-SIMULATION!$D$4*$I15577)))-(EXP(-SIMULATION!$D$17*$J15580)/(1-EXP(-SIMULATION!$D$4*SIMULATION!$D$17))))</f>
        <v>3.0982126622063193</v>
      </c>
      <c r="L15580">
        <v>0.360486342310818</v>
      </c>
      <c r="M15580">
        <f t="shared" ca="1" si="243"/>
        <v>4.2150760125061373</v>
      </c>
    </row>
    <row r="15581" spans="1:13" x14ac:dyDescent="0.25">
      <c r="A15581" s="9"/>
      <c r="H15581" s="9"/>
      <c r="J15581">
        <v>4</v>
      </c>
      <c r="K15581">
        <f ca="1">SIMULATION!$D$3*SIMULATION!$D$17/$H15577/(SIMULATION!$D$17-$I15577)*(((EXP(-$I15577*$J15581))/(1-EXP(-SIMULATION!$D$4*$I15577)))-(EXP(-SIMULATION!$D$17*$J15581)/(1-EXP(-SIMULATION!$D$4*SIMULATION!$D$17))))</f>
        <v>3.1943038433966313</v>
      </c>
      <c r="L15581">
        <v>3.0743542514019652E-2</v>
      </c>
      <c r="M15581">
        <f t="shared" ca="1" si="243"/>
        <v>3.2925080594087919</v>
      </c>
    </row>
    <row r="15582" spans="1:13" x14ac:dyDescent="0.25">
      <c r="A15582" s="9"/>
      <c r="H15582" s="9"/>
      <c r="J15582">
        <v>5</v>
      </c>
      <c r="K15582">
        <f ca="1">SIMULATION!$D$3*SIMULATION!$D$17/$H15577/(SIMULATION!$D$17-$I15577)*(((EXP(-$I15577*$J15582))/(1-EXP(-SIMULATION!$D$4*$I15577)))-(EXP(-SIMULATION!$D$17*$J15582)/(1-EXP(-SIMULATION!$D$4*SIMULATION!$D$17))))</f>
        <v>3.212549560592378</v>
      </c>
      <c r="L15582">
        <v>-1.9304218598760622E-2</v>
      </c>
      <c r="M15582">
        <f t="shared" ca="1" si="243"/>
        <v>3.1505338016153503</v>
      </c>
    </row>
    <row r="15583" spans="1:13" x14ac:dyDescent="0.25">
      <c r="A15583" s="9"/>
      <c r="H15583" s="9"/>
      <c r="J15583">
        <v>6</v>
      </c>
      <c r="K15583">
        <f ca="1">SIMULATION!$D$3*SIMULATION!$D$17/$H15577/(SIMULATION!$D$17-$I15577)*(((EXP(-$I15577*$J15583))/(1-EXP(-SIMULATION!$D$4*$I15577)))-(EXP(-SIMULATION!$D$17*$J15583)/(1-EXP(-SIMULATION!$D$4*SIMULATION!$D$17))))</f>
        <v>3.1824632102533252</v>
      </c>
      <c r="L15583">
        <v>5.9362193440145053E-2</v>
      </c>
      <c r="M15583">
        <f t="shared" ca="1" si="243"/>
        <v>3.3713812069565283</v>
      </c>
    </row>
    <row r="15584" spans="1:13" x14ac:dyDescent="0.25">
      <c r="A15584" s="9"/>
      <c r="H15584" s="9"/>
      <c r="J15584">
        <v>7</v>
      </c>
      <c r="K15584">
        <f ca="1">SIMULATION!$D$3*SIMULATION!$D$17/$H15577/(SIMULATION!$D$17-$I15577)*(((EXP(-$I15577*$J15584))/(1-EXP(-SIMULATION!$D$4*$I15577)))-(EXP(-SIMULATION!$D$17*$J15584)/(1-EXP(-SIMULATION!$D$4*SIMULATION!$D$17))))</f>
        <v>3.122902020236515</v>
      </c>
      <c r="L15584">
        <v>-0.19055122150485854</v>
      </c>
      <c r="M15584">
        <f t="shared" ca="1" si="243"/>
        <v>2.5278292256404562</v>
      </c>
    </row>
    <row r="15585" spans="1:13" x14ac:dyDescent="0.25">
      <c r="A15585" s="9"/>
      <c r="H15585" s="9"/>
      <c r="J15585">
        <v>8</v>
      </c>
      <c r="K15585">
        <f ca="1">SIMULATION!$D$3*SIMULATION!$D$17/$H15577/(SIMULATION!$D$17-$I15577)*(((EXP(-$I15577*$J15585))/(1-EXP(-SIMULATION!$D$4*$I15577)))-(EXP(-SIMULATION!$D$17*$J15585)/(1-EXP(-SIMULATION!$D$4*SIMULATION!$D$17))))</f>
        <v>3.045896482425611</v>
      </c>
      <c r="L15585">
        <v>-0.22487791768421009</v>
      </c>
      <c r="M15585">
        <f t="shared" ca="1" si="243"/>
        <v>2.3609416239760797</v>
      </c>
    </row>
    <row r="15586" spans="1:13" x14ac:dyDescent="0.25">
      <c r="A15586" s="9"/>
      <c r="H15586" s="9"/>
      <c r="J15586">
        <v>9</v>
      </c>
      <c r="K15586">
        <f ca="1">SIMULATION!$D$3*SIMULATION!$D$17/$H15577/(SIMULATION!$D$17-$I15577)*(((EXP(-$I15577*$J15586))/(1-EXP(-SIMULATION!$D$4*$I15577)))-(EXP(-SIMULATION!$D$17*$J15586)/(1-EXP(-SIMULATION!$D$4*SIMULATION!$D$17))))</f>
        <v>2.9591042745940688</v>
      </c>
      <c r="L15586">
        <v>0.13279871004671728</v>
      </c>
      <c r="M15586">
        <f t="shared" ca="1" si="243"/>
        <v>3.3520695051538878</v>
      </c>
    </row>
    <row r="15587" spans="1:13" x14ac:dyDescent="0.25">
      <c r="A15587" s="9"/>
      <c r="H15587" s="9"/>
      <c r="J15587">
        <v>10</v>
      </c>
      <c r="K15587">
        <f ca="1">SIMULATION!$D$3*SIMULATION!$D$17/$H15577/(SIMULATION!$D$17-$I15577)*(((EXP(-$I15577*$J15587))/(1-EXP(-SIMULATION!$D$4*$I15577)))-(EXP(-SIMULATION!$D$17*$J15587)/(1-EXP(-SIMULATION!$D$4*SIMULATION!$D$17))))</f>
        <v>2.8673827241412937</v>
      </c>
      <c r="L15587">
        <v>6.4147422728747489E-2</v>
      </c>
      <c r="M15587">
        <f t="shared" ca="1" si="243"/>
        <v>3.0513179358718929</v>
      </c>
    </row>
    <row r="15588" spans="1:13" x14ac:dyDescent="0.25">
      <c r="A15588" s="9"/>
      <c r="H15588" s="9"/>
      <c r="J15588">
        <v>11</v>
      </c>
      <c r="K15588">
        <f ca="1">SIMULATION!$D$3*SIMULATION!$D$17/$H15577/(SIMULATION!$D$17-$I15577)*(((EXP(-$I15577*$J15588))/(1-EXP(-SIMULATION!$D$4*$I15577)))-(EXP(-SIMULATION!$D$17*$J15588)/(1-EXP(-SIMULATION!$D$4*SIMULATION!$D$17))))</f>
        <v>2.7737964145347176</v>
      </c>
      <c r="L15588">
        <v>2.565934466178172E-2</v>
      </c>
      <c r="M15588">
        <f t="shared" ca="1" si="243"/>
        <v>2.8449702127568779</v>
      </c>
    </row>
    <row r="15589" spans="1:13" x14ac:dyDescent="0.25">
      <c r="A15589" s="9"/>
      <c r="H15589" s="9"/>
      <c r="J15589">
        <v>12</v>
      </c>
      <c r="K15589">
        <f ca="1">SIMULATION!$D$3*SIMULATION!$D$17/$H15577/(SIMULATION!$D$17-$I15577)*(((EXP(-$I15577*$J15589))/(1-EXP(-SIMULATION!$D$4*$I15577)))-(EXP(-SIMULATION!$D$17*$J15589)/(1-EXP(-SIMULATION!$D$4*SIMULATION!$D$17))))</f>
        <v>2.6802628198687275</v>
      </c>
      <c r="L15589">
        <v>9.9927183916213747E-2</v>
      </c>
      <c r="M15589">
        <f t="shared" ca="1" si="243"/>
        <v>2.9480939356135392</v>
      </c>
    </row>
    <row r="15590" spans="1:13" x14ac:dyDescent="0.25">
      <c r="A15590" s="9"/>
      <c r="H15590" s="9"/>
      <c r="J15590">
        <v>13</v>
      </c>
      <c r="K15590">
        <f ca="1">SIMULATION!$D$3*SIMULATION!$D$17/$H15577/(SIMULATION!$D$17-$I15577)*(((EXP(-$I15577*$J15590))/(1-EXP(-SIMULATION!$D$4*$I15577)))-(EXP(-SIMULATION!$D$17*$J15590)/(1-EXP(-SIMULATION!$D$4*SIMULATION!$D$17))))</f>
        <v>2.5879659813515978</v>
      </c>
      <c r="L15590">
        <v>0.14193232676867415</v>
      </c>
      <c r="M15590">
        <f t="shared" ca="1" si="243"/>
        <v>2.955282014683005</v>
      </c>
    </row>
    <row r="15591" spans="1:13" x14ac:dyDescent="0.25">
      <c r="A15591" s="9"/>
      <c r="H15591" s="9"/>
      <c r="J15591">
        <v>14</v>
      </c>
      <c r="K15591">
        <f ca="1">SIMULATION!$D$3*SIMULATION!$D$17/$H15577/(SIMULATION!$D$17-$I15577)*(((EXP(-$I15577*$J15591))/(1-EXP(-SIMULATION!$D$4*$I15577)))-(EXP(-SIMULATION!$D$17*$J15591)/(1-EXP(-SIMULATION!$D$4*SIMULATION!$D$17))))</f>
        <v>2.4976215416444636</v>
      </c>
      <c r="L15591">
        <v>0.3013196529767338</v>
      </c>
      <c r="M15591">
        <f t="shared" ca="1" si="243"/>
        <v>3.2502039978399884</v>
      </c>
    </row>
    <row r="15592" spans="1:13" x14ac:dyDescent="0.25">
      <c r="A15592" s="9"/>
      <c r="H15592" s="9"/>
      <c r="J15592">
        <v>15</v>
      </c>
      <c r="K15592">
        <f ca="1">SIMULATION!$D$3*SIMULATION!$D$17/$H15577/(SIMULATION!$D$17-$I15577)*(((EXP(-$I15577*$J15592))/(1-EXP(-SIMULATION!$D$4*$I15577)))-(EXP(-SIMULATION!$D$17*$J15592)/(1-EXP(-SIMULATION!$D$4*SIMULATION!$D$17))))</f>
        <v>2.4096465278396222</v>
      </c>
      <c r="L15592">
        <v>-0.43611222615100853</v>
      </c>
      <c r="M15592">
        <f t="shared" ca="1" si="243"/>
        <v>1.3587702163464364</v>
      </c>
    </row>
    <row r="15593" spans="1:13" x14ac:dyDescent="0.25">
      <c r="A15593" s="9"/>
      <c r="H15593" s="9"/>
      <c r="J15593">
        <v>16</v>
      </c>
      <c r="K15593">
        <f ca="1">SIMULATION!$D$3*SIMULATION!$D$17/$H15577/(SIMULATION!$D$17-$I15577)*(((EXP(-$I15577*$J15593))/(1-EXP(-SIMULATION!$D$4*$I15577)))-(EXP(-SIMULATION!$D$17*$J15593)/(1-EXP(-SIMULATION!$D$4*SIMULATION!$D$17))))</f>
        <v>2.3242680971142033</v>
      </c>
      <c r="L15593">
        <v>-0.11683776300056449</v>
      </c>
      <c r="M15593">
        <f t="shared" ca="1" si="243"/>
        <v>2.0527058120338011</v>
      </c>
    </row>
    <row r="15594" spans="1:13" x14ac:dyDescent="0.25">
      <c r="A15594" s="9"/>
      <c r="H15594" s="9"/>
      <c r="J15594">
        <v>17</v>
      </c>
      <c r="K15594">
        <f ca="1">SIMULATION!$D$3*SIMULATION!$D$17/$H15577/(SIMULATION!$D$17-$I15577)*(((EXP(-$I15577*$J15594))/(1-EXP(-SIMULATION!$D$4*$I15577)))-(EXP(-SIMULATION!$D$17*$J15594)/(1-EXP(-SIMULATION!$D$4*SIMULATION!$D$17))))</f>
        <v>2.2415931701702534</v>
      </c>
      <c r="L15594">
        <v>-0.3460602891436026</v>
      </c>
      <c r="M15594">
        <f t="shared" ca="1" si="243"/>
        <v>1.4658667895588107</v>
      </c>
    </row>
    <row r="15595" spans="1:13" x14ac:dyDescent="0.25">
      <c r="A15595" s="9"/>
      <c r="H15595" s="9"/>
      <c r="J15595">
        <v>18</v>
      </c>
      <c r="K15595">
        <f ca="1">SIMULATION!$D$3*SIMULATION!$D$17/$H15577/(SIMULATION!$D$17-$I15577)*(((EXP(-$I15577*$J15595))/(1-EXP(-SIMULATION!$D$4*$I15577)))-(EXP(-SIMULATION!$D$17*$J15595)/(1-EXP(-SIMULATION!$D$4*SIMULATION!$D$17))))</f>
        <v>2.1616530025334795</v>
      </c>
      <c r="L15595">
        <v>-5.7052662837062833E-2</v>
      </c>
      <c r="M15595">
        <f t="shared" ca="1" si="243"/>
        <v>2.0383249426092123</v>
      </c>
    </row>
    <row r="15596" spans="1:13" x14ac:dyDescent="0.25">
      <c r="A15596" s="9"/>
      <c r="H15596" s="9"/>
      <c r="J15596">
        <v>19</v>
      </c>
      <c r="K15596">
        <f ca="1">SIMULATION!$D$3*SIMULATION!$D$17/$H15577/(SIMULATION!$D$17-$I15577)*(((EXP(-$I15577*$J15596))/(1-EXP(-SIMULATION!$D$4*$I15577)))-(EXP(-SIMULATION!$D$17*$J15596)/(1-EXP(-SIMULATION!$D$4*SIMULATION!$D$17))))</f>
        <v>2.0844316972693848</v>
      </c>
      <c r="L15596">
        <v>-0.13989596575495619</v>
      </c>
      <c r="M15596">
        <f t="shared" ca="1" si="243"/>
        <v>1.7928281119296416</v>
      </c>
    </row>
    <row r="15597" spans="1:13" x14ac:dyDescent="0.25">
      <c r="A15597" s="9"/>
      <c r="H15597" s="9"/>
      <c r="J15597">
        <v>20</v>
      </c>
      <c r="K15597">
        <f ca="1">SIMULATION!$D$3*SIMULATION!$D$17/$H15577/(SIMULATION!$D$17-$I15577)*(((EXP(-$I15577*$J15597))/(1-EXP(-SIMULATION!$D$4*$I15577)))-(EXP(-SIMULATION!$D$17*$J15597)/(1-EXP(-SIMULATION!$D$4*SIMULATION!$D$17))))</f>
        <v>2.0098844287496487</v>
      </c>
      <c r="L15597">
        <v>-0.36016525178155206</v>
      </c>
      <c r="M15597">
        <f t="shared" ca="1" si="243"/>
        <v>1.2859938974172105</v>
      </c>
    </row>
    <row r="15598" spans="1:13" x14ac:dyDescent="0.25">
      <c r="A15598" s="9"/>
      <c r="H15598" s="9"/>
      <c r="J15598">
        <v>21</v>
      </c>
      <c r="K15598">
        <f ca="1">SIMULATION!$D$3*SIMULATION!$D$17/$H15577/(SIMULATION!$D$17-$I15577)*(((EXP(-$I15577*$J15598))/(1-EXP(-SIMULATION!$D$4*$I15577)))-(EXP(-SIMULATION!$D$17*$J15598)/(1-EXP(-SIMULATION!$D$4*SIMULATION!$D$17))))</f>
        <v>1.9379490747257417</v>
      </c>
      <c r="L15598">
        <v>3.7335952859930729E-2</v>
      </c>
      <c r="M15598">
        <f t="shared" ca="1" si="243"/>
        <v>2.0103042500246482</v>
      </c>
    </row>
    <row r="15599" spans="1:13" x14ac:dyDescent="0.25">
      <c r="A15599" s="9"/>
      <c r="H15599" s="9"/>
      <c r="J15599">
        <v>22</v>
      </c>
      <c r="K15599">
        <f ca="1">SIMULATION!$D$3*SIMULATION!$D$17/$H15577/(SIMULATION!$D$17-$I15577)*(((EXP(-$I15577*$J15599))/(1-EXP(-SIMULATION!$D$4*$I15577)))-(EXP(-SIMULATION!$D$17*$J15599)/(1-EXP(-SIMULATION!$D$4*SIMULATION!$D$17))))</f>
        <v>1.8685536259403026</v>
      </c>
      <c r="L15599">
        <v>-0.3055013829423982</v>
      </c>
      <c r="M15599">
        <f t="shared" ca="1" si="243"/>
        <v>1.2977079091135075</v>
      </c>
    </row>
    <row r="15600" spans="1:13" x14ac:dyDescent="0.25">
      <c r="A15600" s="9"/>
      <c r="H15600" s="9"/>
      <c r="J15600">
        <v>23</v>
      </c>
      <c r="K15600">
        <f ca="1">SIMULATION!$D$3*SIMULATION!$D$17/$H15577/(SIMULATION!$D$17-$I15577)*(((EXP(-$I15577*$J15600))/(1-EXP(-SIMULATION!$D$4*$I15577)))-(EXP(-SIMULATION!$D$17*$J15600)/(1-EXP(-SIMULATION!$D$4*SIMULATION!$D$17))))</f>
        <v>1.8016208914774134</v>
      </c>
      <c r="L15600">
        <v>-0.21532104586998288</v>
      </c>
      <c r="M15600">
        <f t="shared" ca="1" si="243"/>
        <v>1.4136939968632858</v>
      </c>
    </row>
    <row r="15601" spans="1:13" x14ac:dyDescent="0.25">
      <c r="A15601" s="9"/>
      <c r="H15601" s="9"/>
      <c r="J15601">
        <v>24</v>
      </c>
      <c r="K15601">
        <f ca="1">SIMULATION!$D$3*SIMULATION!$D$17/$H15577/(SIMULATION!$D$17-$I15577)*(((EXP(-$I15577*$J15601))/(1-EXP(-SIMULATION!$D$4*$I15577)))-(EXP(-SIMULATION!$D$17*$J15601)/(1-EXP(-SIMULATION!$D$4*SIMULATION!$D$17))))</f>
        <v>1.7370714726947352</v>
      </c>
      <c r="L15601">
        <v>-4.5273018899114503E-2</v>
      </c>
      <c r="M15601">
        <f t="shared" ca="1" si="243"/>
        <v>1.6584290030823137</v>
      </c>
    </row>
    <row r="15602" spans="1:13" x14ac:dyDescent="0.25">
      <c r="A15602" s="9">
        <v>625</v>
      </c>
      <c r="B15602" s="2">
        <f ca="1">NORMINV(RAND(),SIMULATION!D7,SIMULATION!D8)</f>
        <v>58.893570150887832</v>
      </c>
      <c r="C15602" s="2">
        <v>2</v>
      </c>
      <c r="D15602" s="2">
        <f ca="1">SIMULATION!$D$11*(1+(SIMULATION!$D$12*LN(1+$C15602)))*(1+(SIMULATION!$D$13*(($B15602/63.5)-1)))</f>
        <v>9.895979799215338</v>
      </c>
      <c r="E15602" s="2">
        <v>-5.7852021165383356E-2</v>
      </c>
      <c r="F15602" s="2">
        <f ca="1">D15602*(1+E15602)</f>
        <v>9.3234773664189259</v>
      </c>
      <c r="G15602" s="2">
        <v>0.24517715781648342</v>
      </c>
      <c r="H15602" s="9">
        <f>SIMULATION!$D$15*EXP($G$15602)</f>
        <v>282.09254109002313</v>
      </c>
      <c r="I15602" s="2">
        <f ca="1">$F15602/$H15602</f>
        <v>3.3051130421217198E-2</v>
      </c>
      <c r="J15602">
        <v>0</v>
      </c>
      <c r="K15602">
        <f ca="1">SIMULATION!$D$3*SIMULATION!$D$17/$H15602/(SIMULATION!$D$17-$I15602)*(((EXP(-$I15602*$J15602))/(1-EXP(-SIMULATION!$D$4*$I15602)))-(EXP(-SIMULATION!$D$17*$J15602)/(1-EXP(-SIMULATION!$D$4*SIMULATION!$D$17))))</f>
        <v>1.7398196741319394</v>
      </c>
      <c r="L15602">
        <v>4.5779812121458818E-2</v>
      </c>
      <c r="M15602">
        <f t="shared" ca="1" si="243"/>
        <v>1.8194682919389171</v>
      </c>
    </row>
    <row r="15603" spans="1:13" x14ac:dyDescent="0.25">
      <c r="A15603" s="9"/>
      <c r="H15603" s="9"/>
      <c r="J15603">
        <v>1</v>
      </c>
      <c r="K15603">
        <f ca="1">SIMULATION!$D$3*SIMULATION!$D$17/$H15602/(SIMULATION!$D$17-$I15602)*(((EXP(-$I15602*$J15603))/(1-EXP(-SIMULATION!$D$4*$I15602)))-(EXP(-SIMULATION!$D$17*$J15603)/(1-EXP(-SIMULATION!$D$4*SIMULATION!$D$17))))</f>
        <v>2.3712750744893825</v>
      </c>
      <c r="L15603">
        <v>-0.17820974480818402</v>
      </c>
      <c r="M15603">
        <f t="shared" ca="1" si="243"/>
        <v>1.9486907485946219</v>
      </c>
    </row>
    <row r="15604" spans="1:13" x14ac:dyDescent="0.25">
      <c r="A15604" s="9"/>
      <c r="H15604" s="9"/>
      <c r="J15604">
        <v>2</v>
      </c>
      <c r="K15604">
        <f ca="1">SIMULATION!$D$3*SIMULATION!$D$17/$H15602/(SIMULATION!$D$17-$I15602)*(((EXP(-$I15602*$J15604))/(1-EXP(-SIMULATION!$D$4*$I15602)))-(EXP(-SIMULATION!$D$17*$J15604)/(1-EXP(-SIMULATION!$D$4*SIMULATION!$D$17))))</f>
        <v>2.7350817349526526</v>
      </c>
      <c r="L15604">
        <v>7.5384673416875395E-2</v>
      </c>
      <c r="M15604">
        <f t="shared" ca="1" si="243"/>
        <v>2.9412649783105196</v>
      </c>
    </row>
    <row r="15605" spans="1:13" x14ac:dyDescent="0.25">
      <c r="A15605" s="9"/>
      <c r="H15605" s="9"/>
      <c r="J15605">
        <v>3</v>
      </c>
      <c r="K15605">
        <f ca="1">SIMULATION!$D$3*SIMULATION!$D$17/$H15602/(SIMULATION!$D$17-$I15602)*(((EXP(-$I15602*$J15605))/(1-EXP(-SIMULATION!$D$4*$I15602)))-(EXP(-SIMULATION!$D$17*$J15605)/(1-EXP(-SIMULATION!$D$4*SIMULATION!$D$17))))</f>
        <v>2.9287005029590487</v>
      </c>
      <c r="L15605">
        <v>-0.21689991109609313</v>
      </c>
      <c r="M15605">
        <f t="shared" ca="1" si="243"/>
        <v>2.2934656242401474</v>
      </c>
    </row>
    <row r="15606" spans="1:13" x14ac:dyDescent="0.25">
      <c r="A15606" s="9"/>
      <c r="H15606" s="9"/>
      <c r="J15606">
        <v>4</v>
      </c>
      <c r="K15606">
        <f ca="1">SIMULATION!$D$3*SIMULATION!$D$17/$H15602/(SIMULATION!$D$17-$I15602)*(((EXP(-$I15602*$J15606))/(1-EXP(-SIMULATION!$D$4*$I15602)))-(EXP(-SIMULATION!$D$17*$J15606)/(1-EXP(-SIMULATION!$D$4*SIMULATION!$D$17))))</f>
        <v>3.0145434837024623</v>
      </c>
      <c r="L15606">
        <v>8.1461609768333776E-2</v>
      </c>
      <c r="M15606">
        <f t="shared" ca="1" si="243"/>
        <v>3.260113048601506</v>
      </c>
    </row>
    <row r="15607" spans="1:13" x14ac:dyDescent="0.25">
      <c r="A15607" s="9"/>
      <c r="H15607" s="9"/>
      <c r="J15607">
        <v>5</v>
      </c>
      <c r="K15607">
        <f ca="1">SIMULATION!$D$3*SIMULATION!$D$17/$H15602/(SIMULATION!$D$17-$I15602)*(((EXP(-$I15602*$J15607))/(1-EXP(-SIMULATION!$D$4*$I15602)))-(EXP(-SIMULATION!$D$17*$J15607)/(1-EXP(-SIMULATION!$D$4*SIMULATION!$D$17))))</f>
        <v>3.0325641010575222</v>
      </c>
      <c r="L15607">
        <v>-0.25261782799415655</v>
      </c>
      <c r="M15607">
        <f t="shared" ca="1" si="243"/>
        <v>2.2664843445953191</v>
      </c>
    </row>
    <row r="15608" spans="1:13" x14ac:dyDescent="0.25">
      <c r="A15608" s="9"/>
      <c r="H15608" s="9"/>
      <c r="J15608">
        <v>6</v>
      </c>
      <c r="K15608">
        <f ca="1">SIMULATION!$D$3*SIMULATION!$D$17/$H15602/(SIMULATION!$D$17-$I15602)*(((EXP(-$I15602*$J15608))/(1-EXP(-SIMULATION!$D$4*$I15602)))-(EXP(-SIMULATION!$D$17*$J15608)/(1-EXP(-SIMULATION!$D$4*SIMULATION!$D$17))))</f>
        <v>3.0083250686256715</v>
      </c>
      <c r="L15608">
        <v>0.32515723116730205</v>
      </c>
      <c r="M15608">
        <f t="shared" ca="1" si="243"/>
        <v>3.9865037183911789</v>
      </c>
    </row>
    <row r="15609" spans="1:13" x14ac:dyDescent="0.25">
      <c r="A15609" s="9"/>
      <c r="H15609" s="9"/>
      <c r="J15609">
        <v>7</v>
      </c>
      <c r="K15609">
        <f ca="1">SIMULATION!$D$3*SIMULATION!$D$17/$H15602/(SIMULATION!$D$17-$I15602)*(((EXP(-$I15602*$J15609))/(1-EXP(-SIMULATION!$D$4*$I15602)))-(EXP(-SIMULATION!$D$17*$J15609)/(1-EXP(-SIMULATION!$D$4*SIMULATION!$D$17))))</f>
        <v>2.9581684972924762</v>
      </c>
      <c r="L15609">
        <v>2.751876665263556E-2</v>
      </c>
      <c r="M15609">
        <f t="shared" ca="1" si="243"/>
        <v>3.0395736458886455</v>
      </c>
    </row>
    <row r="15610" spans="1:13" x14ac:dyDescent="0.25">
      <c r="A15610" s="9"/>
      <c r="H15610" s="9"/>
      <c r="J15610">
        <v>8</v>
      </c>
      <c r="K15610">
        <f ca="1">SIMULATION!$D$3*SIMULATION!$D$17/$H15602/(SIMULATION!$D$17-$I15602)*(((EXP(-$I15602*$J15610))/(1-EXP(-SIMULATION!$D$4*$I15602)))-(EXP(-SIMULATION!$D$17*$J15610)/(1-EXP(-SIMULATION!$D$4*SIMULATION!$D$17))))</f>
        <v>2.8925289829479781</v>
      </c>
      <c r="L15610">
        <v>-2.6064092039108932E-2</v>
      </c>
      <c r="M15610">
        <f t="shared" ca="1" si="243"/>
        <v>2.8171378413106316</v>
      </c>
    </row>
    <row r="15611" spans="1:13" x14ac:dyDescent="0.25">
      <c r="A15611" s="9"/>
      <c r="H15611" s="9"/>
      <c r="J15611">
        <v>9</v>
      </c>
      <c r="K15611">
        <f ca="1">SIMULATION!$D$3*SIMULATION!$D$17/$H15602/(SIMULATION!$D$17-$I15602)*(((EXP(-$I15602*$J15611))/(1-EXP(-SIMULATION!$D$4*$I15602)))-(EXP(-SIMULATION!$D$17*$J15611)/(1-EXP(-SIMULATION!$D$4*SIMULATION!$D$17))))</f>
        <v>2.8180566722030598</v>
      </c>
      <c r="L15611">
        <v>-4.4684824855163577E-2</v>
      </c>
      <c r="M15611">
        <f t="shared" ca="1" si="243"/>
        <v>2.6921323033737408</v>
      </c>
    </row>
    <row r="15612" spans="1:13" x14ac:dyDescent="0.25">
      <c r="A15612" s="9"/>
      <c r="H15612" s="9"/>
      <c r="J15612">
        <v>10</v>
      </c>
      <c r="K15612">
        <f ca="1">SIMULATION!$D$3*SIMULATION!$D$17/$H15602/(SIMULATION!$D$17-$I15602)*(((EXP(-$I15602*$J15612))/(1-EXP(-SIMULATION!$D$4*$I15602)))-(EXP(-SIMULATION!$D$17*$J15612)/(1-EXP(-SIMULATION!$D$4*SIMULATION!$D$17))))</f>
        <v>2.738977734460105</v>
      </c>
      <c r="L15612">
        <v>0.56919648763136765</v>
      </c>
      <c r="M15612">
        <f t="shared" ca="1" si="243"/>
        <v>4.2979942406153171</v>
      </c>
    </row>
    <row r="15613" spans="1:13" x14ac:dyDescent="0.25">
      <c r="A15613" s="9"/>
      <c r="H15613" s="9"/>
      <c r="J15613">
        <v>11</v>
      </c>
      <c r="K15613">
        <f ca="1">SIMULATION!$D$3*SIMULATION!$D$17/$H15602/(SIMULATION!$D$17-$I15602)*(((EXP(-$I15602*$J15613))/(1-EXP(-SIMULATION!$D$4*$I15602)))-(EXP(-SIMULATION!$D$17*$J15613)/(1-EXP(-SIMULATION!$D$4*SIMULATION!$D$17))))</f>
        <v>2.657966146762528</v>
      </c>
      <c r="L15613">
        <v>0.33619438632899695</v>
      </c>
      <c r="M15613">
        <f t="shared" ca="1" si="243"/>
        <v>3.5515594443566045</v>
      </c>
    </row>
    <row r="15614" spans="1:13" x14ac:dyDescent="0.25">
      <c r="A15614" s="9"/>
      <c r="H15614" s="9"/>
      <c r="J15614">
        <v>12</v>
      </c>
      <c r="K15614">
        <f ca="1">SIMULATION!$D$3*SIMULATION!$D$17/$H15602/(SIMULATION!$D$17-$I15602)*(((EXP(-$I15602*$J15614))/(1-EXP(-SIMULATION!$D$4*$I15602)))-(EXP(-SIMULATION!$D$17*$J15614)/(1-EXP(-SIMULATION!$D$4*SIMULATION!$D$17))))</f>
        <v>2.576702317267145</v>
      </c>
      <c r="L15614">
        <v>0.16240138428319048</v>
      </c>
      <c r="M15614">
        <f t="shared" ca="1" si="243"/>
        <v>2.9951623404770338</v>
      </c>
    </row>
    <row r="15615" spans="1:13" x14ac:dyDescent="0.25">
      <c r="A15615" s="9"/>
      <c r="H15615" s="9"/>
      <c r="J15615">
        <v>13</v>
      </c>
      <c r="K15615">
        <f ca="1">SIMULATION!$D$3*SIMULATION!$D$17/$H15602/(SIMULATION!$D$17-$I15602)*(((EXP(-$I15602*$J15615))/(1-EXP(-SIMULATION!$D$4*$I15602)))-(EXP(-SIMULATION!$D$17*$J15615)/(1-EXP(-SIMULATION!$D$4*SIMULATION!$D$17))))</f>
        <v>2.4962310285203961</v>
      </c>
      <c r="L15615">
        <v>0.60036390886617441</v>
      </c>
      <c r="M15615">
        <f t="shared" ca="1" si="243"/>
        <v>3.9948780462359323</v>
      </c>
    </row>
    <row r="15616" spans="1:13" x14ac:dyDescent="0.25">
      <c r="A15616" s="9"/>
      <c r="H15616" s="9"/>
      <c r="J15616">
        <v>14</v>
      </c>
      <c r="K15616">
        <f ca="1">SIMULATION!$D$3*SIMULATION!$D$17/$H15602/(SIMULATION!$D$17-$I15602)*(((EXP(-$I15602*$J15616))/(1-EXP(-SIMULATION!$D$4*$I15602)))-(EXP(-SIMULATION!$D$17*$J15616)/(1-EXP(-SIMULATION!$D$4*SIMULATION!$D$17))))</f>
        <v>2.417190781170242</v>
      </c>
      <c r="L15616">
        <v>6.5058715705591574E-2</v>
      </c>
      <c r="M15616">
        <f t="shared" ca="1" si="243"/>
        <v>2.5744501090085734</v>
      </c>
    </row>
    <row r="15617" spans="1:13" x14ac:dyDescent="0.25">
      <c r="A15617" s="9"/>
      <c r="H15617" s="9"/>
      <c r="J15617">
        <v>15</v>
      </c>
      <c r="K15617">
        <f ca="1">SIMULATION!$D$3*SIMULATION!$D$17/$H15602/(SIMULATION!$D$17-$I15602)*(((EXP(-$I15602*$J15617))/(1-EXP(-SIMULATION!$D$4*$I15602)))-(EXP(-SIMULATION!$D$17*$J15617)/(1-EXP(-SIMULATION!$D$4*SIMULATION!$D$17))))</f>
        <v>2.3399607290941753</v>
      </c>
      <c r="L15617">
        <v>1.0106700580729898E-2</v>
      </c>
      <c r="M15617">
        <f t="shared" ca="1" si="243"/>
        <v>2.3636100115537966</v>
      </c>
    </row>
    <row r="15618" spans="1:13" x14ac:dyDescent="0.25">
      <c r="A15618" s="9"/>
      <c r="H15618" s="9"/>
      <c r="J15618">
        <v>16</v>
      </c>
      <c r="K15618">
        <f ca="1">SIMULATION!$D$3*SIMULATION!$D$17/$H15602/(SIMULATION!$D$17-$I15602)*(((EXP(-$I15602*$J15618))/(1-EXP(-SIMULATION!$D$4*$I15602)))-(EXP(-SIMULATION!$D$17*$J15618)/(1-EXP(-SIMULATION!$D$4*SIMULATION!$D$17))))</f>
        <v>2.2647548062079368</v>
      </c>
      <c r="L15618">
        <v>0.14633470618853767</v>
      </c>
      <c r="M15618">
        <f t="shared" ca="1" si="243"/>
        <v>2.5961670353634538</v>
      </c>
    </row>
    <row r="15619" spans="1:13" x14ac:dyDescent="0.25">
      <c r="A15619" s="9"/>
      <c r="H15619" s="9"/>
      <c r="J15619">
        <v>17</v>
      </c>
      <c r="K15619">
        <f ca="1">SIMULATION!$D$3*SIMULATION!$D$17/$H15602/(SIMULATION!$D$17-$I15602)*(((EXP(-$I15602*$J15619))/(1-EXP(-SIMULATION!$D$4*$I15602)))-(EXP(-SIMULATION!$D$17*$J15619)/(1-EXP(-SIMULATION!$D$4*SIMULATION!$D$17))))</f>
        <v>2.191682013487207</v>
      </c>
      <c r="L15619">
        <v>0.16221975933777344</v>
      </c>
      <c r="M15619">
        <f t="shared" ref="M15619:M15682" ca="1" si="244">$K15619*(1+$L15619)</f>
        <v>2.5472161422600283</v>
      </c>
    </row>
    <row r="15620" spans="1:13" x14ac:dyDescent="0.25">
      <c r="A15620" s="9"/>
      <c r="H15620" s="9"/>
      <c r="J15620">
        <v>18</v>
      </c>
      <c r="K15620">
        <f ca="1">SIMULATION!$D$3*SIMULATION!$D$17/$H15602/(SIMULATION!$D$17-$I15602)*(((EXP(-$I15602*$J15620))/(1-EXP(-SIMULATION!$D$4*$I15602)))-(EXP(-SIMULATION!$D$17*$J15620)/(1-EXP(-SIMULATION!$D$4*SIMULATION!$D$17))))</f>
        <v>2.1207850216636213</v>
      </c>
      <c r="L15620">
        <v>7.1511257670759054E-2</v>
      </c>
      <c r="M15620">
        <f t="shared" ca="1" si="244"/>
        <v>2.272445025812095</v>
      </c>
    </row>
    <row r="15621" spans="1:13" x14ac:dyDescent="0.25">
      <c r="A15621" s="9"/>
      <c r="H15621" s="9"/>
      <c r="J15621">
        <v>19</v>
      </c>
      <c r="K15621">
        <f ca="1">SIMULATION!$D$3*SIMULATION!$D$17/$H15602/(SIMULATION!$D$17-$I15602)*(((EXP(-$I15602*$J15621))/(1-EXP(-SIMULATION!$D$4*$I15602)))-(EXP(-SIMULATION!$D$17*$J15621)/(1-EXP(-SIMULATION!$D$4*SIMULATION!$D$17))))</f>
        <v>2.0520648790762595</v>
      </c>
      <c r="L15621">
        <v>-0.38630618166572495</v>
      </c>
      <c r="M15621">
        <f t="shared" ca="1" si="244"/>
        <v>1.259339531109972</v>
      </c>
    </row>
    <row r="15622" spans="1:13" x14ac:dyDescent="0.25">
      <c r="A15622" s="9"/>
      <c r="H15622" s="9"/>
      <c r="J15622">
        <v>20</v>
      </c>
      <c r="K15622">
        <f ca="1">SIMULATION!$D$3*SIMULATION!$D$17/$H15602/(SIMULATION!$D$17-$I15602)*(((EXP(-$I15602*$J15622))/(1-EXP(-SIMULATION!$D$4*$I15602)))-(EXP(-SIMULATION!$D$17*$J15622)/(1-EXP(-SIMULATION!$D$4*SIMULATION!$D$17))))</f>
        <v>1.9854968163348148</v>
      </c>
      <c r="L15622">
        <v>-1.6768991059110668E-2</v>
      </c>
      <c r="M15622">
        <f t="shared" ca="1" si="244"/>
        <v>1.9522020379738036</v>
      </c>
    </row>
    <row r="15623" spans="1:13" x14ac:dyDescent="0.25">
      <c r="A15623" s="9"/>
      <c r="H15623" s="9"/>
      <c r="J15623">
        <v>21</v>
      </c>
      <c r="K15623">
        <f ca="1">SIMULATION!$D$3*SIMULATION!$D$17/$H15602/(SIMULATION!$D$17-$I15602)*(((EXP(-$I15602*$J15623))/(1-EXP(-SIMULATION!$D$4*$I15602)))-(EXP(-SIMULATION!$D$17*$J15623)/(1-EXP(-SIMULATION!$D$4*SIMULATION!$D$17))))</f>
        <v>1.9210403465375154</v>
      </c>
      <c r="L15623">
        <v>-0.19564871315196034</v>
      </c>
      <c r="M15623">
        <f t="shared" ca="1" si="244"/>
        <v>1.5451912748244547</v>
      </c>
    </row>
    <row r="15624" spans="1:13" x14ac:dyDescent="0.25">
      <c r="A15624" s="9"/>
      <c r="H15624" s="9"/>
      <c r="J15624">
        <v>22</v>
      </c>
      <c r="K15624">
        <f ca="1">SIMULATION!$D$3*SIMULATION!$D$17/$H15602/(SIMULATION!$D$17-$I15602)*(((EXP(-$I15602*$J15624))/(1-EXP(-SIMULATION!$D$4*$I15602)))-(EXP(-SIMULATION!$D$17*$J15624)/(1-EXP(-SIMULATION!$D$4*SIMULATION!$D$17))))</f>
        <v>1.8586457108456631</v>
      </c>
      <c r="L15624">
        <v>0.22247891786618951</v>
      </c>
      <c r="M15624">
        <f t="shared" ca="1" si="244"/>
        <v>2.2721551972912408</v>
      </c>
    </row>
    <row r="15625" spans="1:13" x14ac:dyDescent="0.25">
      <c r="A15625" s="9"/>
      <c r="H15625" s="9"/>
      <c r="J15625">
        <v>23</v>
      </c>
      <c r="K15625">
        <f ca="1">SIMULATION!$D$3*SIMULATION!$D$17/$H15602/(SIMULATION!$D$17-$I15602)*(((EXP(-$I15602*$J15625))/(1-EXP(-SIMULATION!$D$4*$I15602)))-(EXP(-SIMULATION!$D$17*$J15625)/(1-EXP(-SIMULATION!$D$4*SIMULATION!$D$17))))</f>
        <v>1.7982579829481937</v>
      </c>
      <c r="L15625">
        <v>3.546545949400895E-2</v>
      </c>
      <c r="M15625">
        <f t="shared" ca="1" si="244"/>
        <v>1.862034028602221</v>
      </c>
    </row>
    <row r="15626" spans="1:13" x14ac:dyDescent="0.25">
      <c r="A15626" s="9"/>
      <c r="H15626" s="9"/>
      <c r="J15626">
        <v>24</v>
      </c>
      <c r="K15626">
        <f ca="1">SIMULATION!$D$3*SIMULATION!$D$17/$H15602/(SIMULATION!$D$17-$I15602)*(((EXP(-$I15602*$J15626))/(1-EXP(-SIMULATION!$D$4*$I15602)))-(EXP(-SIMULATION!$D$17*$J15626)/(1-EXP(-SIMULATION!$D$4*SIMULATION!$D$17))))</f>
        <v>1.7398196741319392</v>
      </c>
      <c r="L15626">
        <v>-0.22196600195507474</v>
      </c>
      <c r="M15626">
        <f t="shared" ca="1" si="244"/>
        <v>1.3536388569420916</v>
      </c>
    </row>
    <row r="15627" spans="1:13" x14ac:dyDescent="0.25">
      <c r="A15627" s="9">
        <v>626</v>
      </c>
      <c r="B15627" s="2">
        <f ca="1">NORMINV(RAND(),SIMULATION!D7,SIMULATION!D8)</f>
        <v>65.625798434450033</v>
      </c>
      <c r="C15627" s="2">
        <v>2</v>
      </c>
      <c r="D15627" s="2">
        <f ca="1">SIMULATION!$D$11*(1+(SIMULATION!$D$12*LN(1+$C15627)))*(1+(SIMULATION!$D$13*(($B15627/63.5)-1)))</f>
        <v>10.395926766796265</v>
      </c>
      <c r="E15627" s="2">
        <v>7.7820997479086232E-2</v>
      </c>
      <c r="F15627" s="2">
        <f ca="1">D15627*(1+E15627)</f>
        <v>11.204948157507882</v>
      </c>
      <c r="G15627" s="2">
        <v>-4.2140215258457236E-2</v>
      </c>
      <c r="H15627" s="9">
        <f>SIMULATION!$D$15*EXP($G$15627)</f>
        <v>211.64657911964972</v>
      </c>
      <c r="I15627" s="2">
        <f ca="1">$F15627/$H15627</f>
        <v>5.2941787219595984E-2</v>
      </c>
      <c r="J15627">
        <v>0</v>
      </c>
      <c r="K15627">
        <f ca="1">SIMULATION!$D$3*SIMULATION!$D$17/$H15627/(SIMULATION!$D$17-$I15627)*(((EXP(-$I15627*$J15627))/(1-EXP(-SIMULATION!$D$4*$I15627)))-(EXP(-SIMULATION!$D$17*$J15627)/(1-EXP(-SIMULATION!$D$4*SIMULATION!$D$17))))</f>
        <v>1.1507650890989374</v>
      </c>
      <c r="L15627">
        <v>0.27986139216227979</v>
      </c>
      <c r="M15627">
        <f t="shared" ca="1" si="244"/>
        <v>1.4728198089859161</v>
      </c>
    </row>
    <row r="15628" spans="1:13" x14ac:dyDescent="0.25">
      <c r="A15628" s="9"/>
      <c r="H15628" s="9"/>
      <c r="J15628">
        <v>1</v>
      </c>
      <c r="K15628">
        <f ca="1">SIMULATION!$D$3*SIMULATION!$D$17/$H15627/(SIMULATION!$D$17-$I15627)*(((EXP(-$I15627*$J15628))/(1-EXP(-SIMULATION!$D$4*$I15627)))-(EXP(-SIMULATION!$D$17*$J15628)/(1-EXP(-SIMULATION!$D$4*SIMULATION!$D$17))))</f>
        <v>1.9987715922819307</v>
      </c>
      <c r="L15628">
        <v>0.22420914038636466</v>
      </c>
      <c r="M15628">
        <f t="shared" ca="1" si="244"/>
        <v>2.4469144528161477</v>
      </c>
    </row>
    <row r="15629" spans="1:13" x14ac:dyDescent="0.25">
      <c r="A15629" s="9"/>
      <c r="H15629" s="9"/>
      <c r="J15629">
        <v>2</v>
      </c>
      <c r="K15629">
        <f ca="1">SIMULATION!$D$3*SIMULATION!$D$17/$H15627/(SIMULATION!$D$17-$I15627)*(((EXP(-$I15627*$J15629))/(1-EXP(-SIMULATION!$D$4*$I15627)))-(EXP(-SIMULATION!$D$17*$J15629)/(1-EXP(-SIMULATION!$D$4*SIMULATION!$D$17))))</f>
        <v>2.4771543695685723</v>
      </c>
      <c r="L15629">
        <v>-0.11808987722293257</v>
      </c>
      <c r="M15629">
        <f t="shared" ca="1" si="244"/>
        <v>2.1846275142039686</v>
      </c>
    </row>
    <row r="15630" spans="1:13" x14ac:dyDescent="0.25">
      <c r="A15630" s="9"/>
      <c r="H15630" s="9"/>
      <c r="J15630">
        <v>3</v>
      </c>
      <c r="K15630">
        <f ca="1">SIMULATION!$D$3*SIMULATION!$D$17/$H15627/(SIMULATION!$D$17-$I15627)*(((EXP(-$I15627*$J15630))/(1-EXP(-SIMULATION!$D$4*$I15627)))-(EXP(-SIMULATION!$D$17*$J15630)/(1-EXP(-SIMULATION!$D$4*SIMULATION!$D$17))))</f>
        <v>2.7220270828671711</v>
      </c>
      <c r="L15630">
        <v>0.18284387329806479</v>
      </c>
      <c r="M15630">
        <f t="shared" ca="1" si="244"/>
        <v>3.2197330579208372</v>
      </c>
    </row>
    <row r="15631" spans="1:13" x14ac:dyDescent="0.25">
      <c r="A15631" s="9"/>
      <c r="H15631" s="9"/>
      <c r="J15631">
        <v>4</v>
      </c>
      <c r="K15631">
        <f ca="1">SIMULATION!$D$3*SIMULATION!$D$17/$H15627/(SIMULATION!$D$17-$I15627)*(((EXP(-$I15627*$J15631))/(1-EXP(-SIMULATION!$D$4*$I15627)))-(EXP(-SIMULATION!$D$17*$J15631)/(1-EXP(-SIMULATION!$D$4*SIMULATION!$D$17))))</f>
        <v>2.820441733458968</v>
      </c>
      <c r="L15631">
        <v>0.26435575065561345</v>
      </c>
      <c r="M15631">
        <f t="shared" ca="1" si="244"/>
        <v>3.5660417250879326</v>
      </c>
    </row>
    <row r="15632" spans="1:13" x14ac:dyDescent="0.25">
      <c r="A15632" s="9"/>
      <c r="H15632" s="9"/>
      <c r="J15632">
        <v>5</v>
      </c>
      <c r="K15632">
        <f ca="1">SIMULATION!$D$3*SIMULATION!$D$17/$H15627/(SIMULATION!$D$17-$I15627)*(((EXP(-$I15627*$J15632))/(1-EXP(-SIMULATION!$D$4*$I15627)))-(EXP(-SIMULATION!$D$17*$J15632)/(1-EXP(-SIMULATION!$D$4*SIMULATION!$D$17))))</f>
        <v>2.8280193369602973</v>
      </c>
      <c r="L15632">
        <v>-0.14566881896788655</v>
      </c>
      <c r="M15632">
        <f t="shared" ca="1" si="244"/>
        <v>2.4160651001269451</v>
      </c>
    </row>
    <row r="15633" spans="1:13" x14ac:dyDescent="0.25">
      <c r="A15633" s="9"/>
      <c r="H15633" s="9"/>
      <c r="J15633">
        <v>6</v>
      </c>
      <c r="K15633">
        <f ca="1">SIMULATION!$D$3*SIMULATION!$D$17/$H15627/(SIMULATION!$D$17-$I15627)*(((EXP(-$I15627*$J15633))/(1-EXP(-SIMULATION!$D$4*$I15627)))-(EXP(-SIMULATION!$D$17*$J15633)/(1-EXP(-SIMULATION!$D$4*SIMULATION!$D$17))))</f>
        <v>2.7802476280129214</v>
      </c>
      <c r="L15633">
        <v>0.12085633302887371</v>
      </c>
      <c r="M15633">
        <f t="shared" ca="1" si="244"/>
        <v>3.1162581612467872</v>
      </c>
    </row>
    <row r="15634" spans="1:13" x14ac:dyDescent="0.25">
      <c r="A15634" s="9"/>
      <c r="H15634" s="9"/>
      <c r="J15634">
        <v>7</v>
      </c>
      <c r="K15634">
        <f ca="1">SIMULATION!$D$3*SIMULATION!$D$17/$H15627/(SIMULATION!$D$17-$I15627)*(((EXP(-$I15627*$J15634))/(1-EXP(-SIMULATION!$D$4*$I15627)))-(EXP(-SIMULATION!$D$17*$J15634)/(1-EXP(-SIMULATION!$D$4*SIMULATION!$D$17))))</f>
        <v>2.6997204675957227</v>
      </c>
      <c r="L15634">
        <v>-5.1333701564692344E-2</v>
      </c>
      <c r="M15634">
        <f t="shared" ca="1" si="244"/>
        <v>2.5611338228040723</v>
      </c>
    </row>
    <row r="15635" spans="1:13" x14ac:dyDescent="0.25">
      <c r="A15635" s="9"/>
      <c r="H15635" s="9"/>
      <c r="J15635">
        <v>8</v>
      </c>
      <c r="K15635">
        <f ca="1">SIMULATION!$D$3*SIMULATION!$D$17/$H15627/(SIMULATION!$D$17-$I15627)*(((EXP(-$I15627*$J15635))/(1-EXP(-SIMULATION!$D$4*$I15627)))-(EXP(-SIMULATION!$D$17*$J15635)/(1-EXP(-SIMULATION!$D$4*SIMULATION!$D$17))))</f>
        <v>2.6007766173450992</v>
      </c>
      <c r="L15635">
        <v>0.59905023040663097</v>
      </c>
      <c r="M15635">
        <f t="shared" ca="1" si="244"/>
        <v>4.1587724492018596</v>
      </c>
    </row>
    <row r="15636" spans="1:13" x14ac:dyDescent="0.25">
      <c r="A15636" s="9"/>
      <c r="H15636" s="9"/>
      <c r="J15636">
        <v>9</v>
      </c>
      <c r="K15636">
        <f ca="1">SIMULATION!$D$3*SIMULATION!$D$17/$H15627/(SIMULATION!$D$17-$I15627)*(((EXP(-$I15627*$J15636))/(1-EXP(-SIMULATION!$D$4*$I15627)))-(EXP(-SIMULATION!$D$17*$J15636)/(1-EXP(-SIMULATION!$D$4*SIMULATION!$D$17))))</f>
        <v>2.4924719864501759</v>
      </c>
      <c r="L15636">
        <v>6.3139614295843445E-3</v>
      </c>
      <c r="M15636">
        <f t="shared" ca="1" si="244"/>
        <v>2.5082093584369418</v>
      </c>
    </row>
    <row r="15637" spans="1:13" x14ac:dyDescent="0.25">
      <c r="A15637" s="9"/>
      <c r="H15637" s="9"/>
      <c r="J15637">
        <v>10</v>
      </c>
      <c r="K15637">
        <f ca="1">SIMULATION!$D$3*SIMULATION!$D$17/$H15627/(SIMULATION!$D$17-$I15627)*(((EXP(-$I15627*$J15637))/(1-EXP(-SIMULATION!$D$4*$I15627)))-(EXP(-SIMULATION!$D$17*$J15637)/(1-EXP(-SIMULATION!$D$4*SIMULATION!$D$17))))</f>
        <v>2.3804839475461606</v>
      </c>
      <c r="L15637">
        <v>-0.1677588246993508</v>
      </c>
      <c r="M15637">
        <f t="shared" ca="1" si="244"/>
        <v>1.9811367582901456</v>
      </c>
    </row>
    <row r="15638" spans="1:13" x14ac:dyDescent="0.25">
      <c r="A15638" s="9"/>
      <c r="H15638" s="9"/>
      <c r="J15638">
        <v>11</v>
      </c>
      <c r="K15638">
        <f ca="1">SIMULATION!$D$3*SIMULATION!$D$17/$H15627/(SIMULATION!$D$17-$I15627)*(((EXP(-$I15627*$J15638))/(1-EXP(-SIMULATION!$D$4*$I15627)))-(EXP(-SIMULATION!$D$17*$J15638)/(1-EXP(-SIMULATION!$D$4*SIMULATION!$D$17))))</f>
        <v>2.2683313156823735</v>
      </c>
      <c r="L15638">
        <v>-0.26318033534272384</v>
      </c>
      <c r="M15638">
        <f t="shared" ca="1" si="244"/>
        <v>1.6713511193526847</v>
      </c>
    </row>
    <row r="15639" spans="1:13" x14ac:dyDescent="0.25">
      <c r="A15639" s="9"/>
      <c r="H15639" s="9"/>
      <c r="J15639">
        <v>12</v>
      </c>
      <c r="K15639">
        <f ca="1">SIMULATION!$D$3*SIMULATION!$D$17/$H15627/(SIMULATION!$D$17-$I15627)*(((EXP(-$I15627*$J15639))/(1-EXP(-SIMULATION!$D$4*$I15627)))-(EXP(-SIMULATION!$D$17*$J15639)/(1-EXP(-SIMULATION!$D$4*SIMULATION!$D$17))))</f>
        <v>2.1581558057720018</v>
      </c>
      <c r="L15639">
        <v>-0.10101880965960597</v>
      </c>
      <c r="M15639">
        <f t="shared" ca="1" si="244"/>
        <v>1.9401414752129464</v>
      </c>
    </row>
    <row r="15640" spans="1:13" x14ac:dyDescent="0.25">
      <c r="A15640" s="9"/>
      <c r="H15640" s="9"/>
      <c r="J15640">
        <v>13</v>
      </c>
      <c r="K15640">
        <f ca="1">SIMULATION!$D$3*SIMULATION!$D$17/$H15627/(SIMULATION!$D$17-$I15627)*(((EXP(-$I15627*$J15640))/(1-EXP(-SIMULATION!$D$4*$I15627)))-(EXP(-SIMULATION!$D$17*$J15640)/(1-EXP(-SIMULATION!$D$4*SIMULATION!$D$17))))</f>
        <v>2.0512224920655657</v>
      </c>
      <c r="L15640">
        <v>0.26881829622890052</v>
      </c>
      <c r="M15640">
        <f t="shared" ca="1" si="244"/>
        <v>2.6026286275690307</v>
      </c>
    </row>
    <row r="15641" spans="1:13" x14ac:dyDescent="0.25">
      <c r="A15641" s="9"/>
      <c r="H15641" s="9"/>
      <c r="J15641">
        <v>14</v>
      </c>
      <c r="K15641">
        <f ca="1">SIMULATION!$D$3*SIMULATION!$D$17/$H15627/(SIMULATION!$D$17-$I15627)*(((EXP(-$I15627*$J15641))/(1-EXP(-SIMULATION!$D$4*$I15627)))-(EXP(-SIMULATION!$D$17*$J15641)/(1-EXP(-SIMULATION!$D$4*SIMULATION!$D$17))))</f>
        <v>1.9482402136679196</v>
      </c>
      <c r="L15641">
        <v>-0.21490479095432155</v>
      </c>
      <c r="M15641">
        <f t="shared" ca="1" si="244"/>
        <v>1.5295540578208124</v>
      </c>
    </row>
    <row r="15642" spans="1:13" x14ac:dyDescent="0.25">
      <c r="A15642" s="9"/>
      <c r="H15642" s="9"/>
      <c r="J15642">
        <v>15</v>
      </c>
      <c r="K15642">
        <f ca="1">SIMULATION!$D$3*SIMULATION!$D$17/$H15627/(SIMULATION!$D$17-$I15627)*(((EXP(-$I15627*$J15642))/(1-EXP(-SIMULATION!$D$4*$I15627)))-(EXP(-SIMULATION!$D$17*$J15642)/(1-EXP(-SIMULATION!$D$4*SIMULATION!$D$17))))</f>
        <v>1.8495666126331867</v>
      </c>
      <c r="L15642">
        <v>0.2372958589616192</v>
      </c>
      <c r="M15642">
        <f t="shared" ca="1" si="244"/>
        <v>2.288461110684711</v>
      </c>
    </row>
    <row r="15643" spans="1:13" x14ac:dyDescent="0.25">
      <c r="A15643" s="9"/>
      <c r="H15643" s="9"/>
      <c r="J15643">
        <v>16</v>
      </c>
      <c r="K15643">
        <f ca="1">SIMULATION!$D$3*SIMULATION!$D$17/$H15627/(SIMULATION!$D$17-$I15627)*(((EXP(-$I15627*$J15643))/(1-EXP(-SIMULATION!$D$4*$I15627)))-(EXP(-SIMULATION!$D$17*$J15643)/(1-EXP(-SIMULATION!$D$4*SIMULATION!$D$17))))</f>
        <v>1.755339256538706</v>
      </c>
      <c r="L15643">
        <v>-0.16436951517129739</v>
      </c>
      <c r="M15643">
        <f t="shared" ca="1" si="244"/>
        <v>1.4668149939802932</v>
      </c>
    </row>
    <row r="15644" spans="1:13" x14ac:dyDescent="0.25">
      <c r="A15644" s="9"/>
      <c r="H15644" s="9"/>
      <c r="J15644">
        <v>17</v>
      </c>
      <c r="K15644">
        <f ca="1">SIMULATION!$D$3*SIMULATION!$D$17/$H15627/(SIMULATION!$D$17-$I15627)*(((EXP(-$I15627*$J15644))/(1-EXP(-SIMULATION!$D$4*$I15627)))-(EXP(-SIMULATION!$D$17*$J15644)/(1-EXP(-SIMULATION!$D$4*SIMULATION!$D$17))))</f>
        <v>1.6655594081632585</v>
      </c>
      <c r="L15644">
        <v>0.2899498880471178</v>
      </c>
      <c r="M15644">
        <f t="shared" ca="1" si="244"/>
        <v>2.1484881720960192</v>
      </c>
    </row>
    <row r="15645" spans="1:13" x14ac:dyDescent="0.25">
      <c r="A15645" s="9"/>
      <c r="H15645" s="9"/>
      <c r="J15645">
        <v>18</v>
      </c>
      <c r="K15645">
        <f ca="1">SIMULATION!$D$3*SIMULATION!$D$17/$H15627/(SIMULATION!$D$17-$I15627)*(((EXP(-$I15627*$J15645))/(1-EXP(-SIMULATION!$D$4*$I15627)))-(EXP(-SIMULATION!$D$17*$J15645)/(1-EXP(-SIMULATION!$D$4*SIMULATION!$D$17))))</f>
        <v>1.5801454635246013</v>
      </c>
      <c r="L15645">
        <v>-0.36644430426108149</v>
      </c>
      <c r="M15645">
        <f t="shared" ca="1" si="244"/>
        <v>1.0011101585120248</v>
      </c>
    </row>
    <row r="15646" spans="1:13" x14ac:dyDescent="0.25">
      <c r="A15646" s="9"/>
      <c r="H15646" s="9"/>
      <c r="J15646">
        <v>19</v>
      </c>
      <c r="K15646">
        <f ca="1">SIMULATION!$D$3*SIMULATION!$D$17/$H15627/(SIMULATION!$D$17-$I15627)*(((EXP(-$I15627*$J15646))/(1-EXP(-SIMULATION!$D$4*$I15627)))-(EXP(-SIMULATION!$D$17*$J15646)/(1-EXP(-SIMULATION!$D$4*SIMULATION!$D$17))))</f>
        <v>1.4989669652267981</v>
      </c>
      <c r="L15646">
        <v>0.10348833826510324</v>
      </c>
      <c r="M15646">
        <f t="shared" ca="1" si="244"/>
        <v>1.6540925655724044</v>
      </c>
    </row>
    <row r="15647" spans="1:13" x14ac:dyDescent="0.25">
      <c r="A15647" s="9"/>
      <c r="H15647" s="9"/>
      <c r="J15647">
        <v>20</v>
      </c>
      <c r="K15647">
        <f ca="1">SIMULATION!$D$3*SIMULATION!$D$17/$H15627/(SIMULATION!$D$17-$I15627)*(((EXP(-$I15627*$J15647))/(1-EXP(-SIMULATION!$D$4*$I15627)))-(EXP(-SIMULATION!$D$17*$J15647)/(1-EXP(-SIMULATION!$D$4*SIMULATION!$D$17))))</f>
        <v>1.4218661799082688</v>
      </c>
      <c r="L15647">
        <v>7.9232237331652591E-2</v>
      </c>
      <c r="M15647">
        <f t="shared" ca="1" si="244"/>
        <v>1.534523818528611</v>
      </c>
    </row>
    <row r="15648" spans="1:13" x14ac:dyDescent="0.25">
      <c r="A15648" s="9"/>
      <c r="H15648" s="9"/>
      <c r="J15648">
        <v>21</v>
      </c>
      <c r="K15648">
        <f ca="1">SIMULATION!$D$3*SIMULATION!$D$17/$H15627/(SIMULATION!$D$17-$I15627)*(((EXP(-$I15627*$J15648))/(1-EXP(-SIMULATION!$D$4*$I15627)))-(EXP(-SIMULATION!$D$17*$J15648)/(1-EXP(-SIMULATION!$D$4*SIMULATION!$D$17))))</f>
        <v>1.3486717177630991</v>
      </c>
      <c r="L15648">
        <v>5.9935815527396973E-3</v>
      </c>
      <c r="M15648">
        <f t="shared" ca="1" si="244"/>
        <v>1.3567550916913858</v>
      </c>
    </row>
    <row r="15649" spans="1:13" x14ac:dyDescent="0.25">
      <c r="A15649" s="9"/>
      <c r="H15649" s="9"/>
      <c r="J15649">
        <v>22</v>
      </c>
      <c r="K15649">
        <f ca="1">SIMULATION!$D$3*SIMULATION!$D$17/$H15627/(SIMULATION!$D$17-$I15627)*(((EXP(-$I15627*$J15649))/(1-EXP(-SIMULATION!$D$4*$I15627)))-(EXP(-SIMULATION!$D$17*$J15649)/(1-EXP(-SIMULATION!$D$4*SIMULATION!$D$17))))</f>
        <v>1.2792070631464907</v>
      </c>
      <c r="L15649">
        <v>-8.992459428994605E-2</v>
      </c>
      <c r="M15649">
        <f t="shared" ca="1" si="244"/>
        <v>1.1641748869802091</v>
      </c>
    </row>
    <row r="15650" spans="1:13" x14ac:dyDescent="0.25">
      <c r="A15650" s="9"/>
      <c r="H15650" s="9"/>
      <c r="J15650">
        <v>23</v>
      </c>
      <c r="K15650">
        <f ca="1">SIMULATION!$D$3*SIMULATION!$D$17/$H15627/(SIMULATION!$D$17-$I15627)*(((EXP(-$I15627*$J15650))/(1-EXP(-SIMULATION!$D$4*$I15627)))-(EXP(-SIMULATION!$D$17*$J15650)/(1-EXP(-SIMULATION!$D$4*SIMULATION!$D$17))))</f>
        <v>1.2132958542435399</v>
      </c>
      <c r="L15650">
        <v>-0.12933884425465189</v>
      </c>
      <c r="M15650">
        <f t="shared" ca="1" si="244"/>
        <v>1.0563695707167198</v>
      </c>
    </row>
    <row r="15651" spans="1:13" x14ac:dyDescent="0.25">
      <c r="A15651" s="9"/>
      <c r="H15651" s="9"/>
      <c r="J15651">
        <v>24</v>
      </c>
      <c r="K15651">
        <f ca="1">SIMULATION!$D$3*SIMULATION!$D$17/$H15627/(SIMULATION!$D$17-$I15627)*(((EXP(-$I15627*$J15651))/(1-EXP(-SIMULATION!$D$4*$I15627)))-(EXP(-SIMULATION!$D$17*$J15651)/(1-EXP(-SIMULATION!$D$4*SIMULATION!$D$17))))</f>
        <v>1.1507650890989376</v>
      </c>
      <c r="L15651">
        <v>-0.14264975406539135</v>
      </c>
      <c r="M15651">
        <f t="shared" ca="1" si="244"/>
        <v>0.98660873215193601</v>
      </c>
    </row>
    <row r="15652" spans="1:13" x14ac:dyDescent="0.25">
      <c r="A15652" s="9">
        <v>627</v>
      </c>
      <c r="B15652" s="2">
        <f ca="1">NORMINV(RAND(),SIMULATION!D7,SIMULATION!D8)</f>
        <v>66.523979616423574</v>
      </c>
      <c r="C15652" s="2">
        <v>2</v>
      </c>
      <c r="D15652" s="2">
        <f ca="1">SIMULATION!$D$11*(1+(SIMULATION!$D$12*LN(1+$C15652)))*(1+(SIMULATION!$D$13*(($B15652/63.5)-1)))</f>
        <v>10.462627261692186</v>
      </c>
      <c r="E15652" s="2">
        <v>0.19337047958891018</v>
      </c>
      <c r="F15652" s="2">
        <f ca="1">D15652*(1+E15652)</f>
        <v>12.485790513045609</v>
      </c>
      <c r="G15652" s="2">
        <v>1.2004725089770032</v>
      </c>
      <c r="H15652" s="9">
        <f>SIMULATION!$D$15*EXP($G$15652)</f>
        <v>733.28213194051875</v>
      </c>
      <c r="I15652" s="2">
        <f ca="1">$F15652/$H15652</f>
        <v>1.7027266817485214E-2</v>
      </c>
      <c r="J15652">
        <v>0</v>
      </c>
      <c r="K15652">
        <f ca="1">SIMULATION!$D$3*SIMULATION!$D$17/$H15652/(SIMULATION!$D$17-$I15652)*(((EXP(-$I15652*$J15652))/(1-EXP(-SIMULATION!$D$4*$I15652)))-(EXP(-SIMULATION!$D$17*$J15652)/(1-EXP(-SIMULATION!$D$4*SIMULATION!$D$17))))</f>
        <v>1.5449639597585494</v>
      </c>
      <c r="L15652">
        <v>4.6042388708080847E-2</v>
      </c>
      <c r="M15652">
        <f t="shared" ca="1" si="244"/>
        <v>1.6160977909337282</v>
      </c>
    </row>
    <row r="15653" spans="1:13" x14ac:dyDescent="0.25">
      <c r="A15653" s="9"/>
      <c r="H15653" s="9"/>
      <c r="J15653">
        <v>1</v>
      </c>
      <c r="K15653">
        <f ca="1">SIMULATION!$D$3*SIMULATION!$D$17/$H15652/(SIMULATION!$D$17-$I15652)*(((EXP(-$I15652*$J15653))/(1-EXP(-SIMULATION!$D$4*$I15652)))-(EXP(-SIMULATION!$D$17*$J15653)/(1-EXP(-SIMULATION!$D$4*SIMULATION!$D$17))))</f>
        <v>1.7858381807895372</v>
      </c>
      <c r="L15653">
        <v>-0.39994839377979657</v>
      </c>
      <c r="M15653">
        <f t="shared" ca="1" si="244"/>
        <v>1.0715950688321279</v>
      </c>
    </row>
    <row r="15654" spans="1:13" x14ac:dyDescent="0.25">
      <c r="A15654" s="9"/>
      <c r="H15654" s="9"/>
      <c r="J15654">
        <v>2</v>
      </c>
      <c r="K15654">
        <f ca="1">SIMULATION!$D$3*SIMULATION!$D$17/$H15652/(SIMULATION!$D$17-$I15652)*(((EXP(-$I15652*$J15654))/(1-EXP(-SIMULATION!$D$4*$I15652)))-(EXP(-SIMULATION!$D$17*$J15654)/(1-EXP(-SIMULATION!$D$4*SIMULATION!$D$17))))</f>
        <v>1.9267608469348581</v>
      </c>
      <c r="L15654">
        <v>0.2772829367911096</v>
      </c>
      <c r="M15654">
        <f t="shared" ca="1" si="244"/>
        <v>2.4610187530670813</v>
      </c>
    </row>
    <row r="15655" spans="1:13" x14ac:dyDescent="0.25">
      <c r="A15655" s="9"/>
      <c r="H15655" s="9"/>
      <c r="J15655">
        <v>3</v>
      </c>
      <c r="K15655">
        <f ca="1">SIMULATION!$D$3*SIMULATION!$D$17/$H15652/(SIMULATION!$D$17-$I15652)*(((EXP(-$I15652*$J15655))/(1-EXP(-SIMULATION!$D$4*$I15652)))-(EXP(-SIMULATION!$D$17*$J15655)/(1-EXP(-SIMULATION!$D$4*SIMULATION!$D$17))))</f>
        <v>2.0038589614810931</v>
      </c>
      <c r="L15655">
        <v>-0.35254958829331828</v>
      </c>
      <c r="M15655">
        <f t="shared" ca="1" si="244"/>
        <v>1.2973993096130574</v>
      </c>
    </row>
    <row r="15656" spans="1:13" x14ac:dyDescent="0.25">
      <c r="A15656" s="9"/>
      <c r="H15656" s="9"/>
      <c r="J15656">
        <v>4</v>
      </c>
      <c r="K15656">
        <f ca="1">SIMULATION!$D$3*SIMULATION!$D$17/$H15652/(SIMULATION!$D$17-$I15652)*(((EXP(-$I15652*$J15656))/(1-EXP(-SIMULATION!$D$4*$I15652)))-(EXP(-SIMULATION!$D$17*$J15656)/(1-EXP(-SIMULATION!$D$4*SIMULATION!$D$17))))</f>
        <v>2.0402797555357357</v>
      </c>
      <c r="L15656">
        <v>-0.13117633850364366</v>
      </c>
      <c r="M15656">
        <f t="shared" ca="1" si="244"/>
        <v>1.7726433276814488</v>
      </c>
    </row>
    <row r="15657" spans="1:13" x14ac:dyDescent="0.25">
      <c r="A15657" s="9"/>
      <c r="H15657" s="9"/>
      <c r="J15657">
        <v>5</v>
      </c>
      <c r="K15657">
        <f ca="1">SIMULATION!$D$3*SIMULATION!$D$17/$H15652/(SIMULATION!$D$17-$I15652)*(((EXP(-$I15652*$J15657))/(1-EXP(-SIMULATION!$D$4*$I15652)))-(EXP(-SIMULATION!$D$17*$J15657)/(1-EXP(-SIMULATION!$D$4*SIMULATION!$D$17))))</f>
        <v>2.0508527717524716</v>
      </c>
      <c r="L15657">
        <v>9.6562237548041788E-2</v>
      </c>
      <c r="M15657">
        <f t="shared" ca="1" si="244"/>
        <v>2.2488877042744937</v>
      </c>
    </row>
    <row r="15658" spans="1:13" x14ac:dyDescent="0.25">
      <c r="A15658" s="9"/>
      <c r="H15658" s="9"/>
      <c r="J15658">
        <v>6</v>
      </c>
      <c r="K15658">
        <f ca="1">SIMULATION!$D$3*SIMULATION!$D$17/$H15652/(SIMULATION!$D$17-$I15652)*(((EXP(-$I15652*$J15658))/(1-EXP(-SIMULATION!$D$4*$I15652)))-(EXP(-SIMULATION!$D$17*$J15658)/(1-EXP(-SIMULATION!$D$4*SIMULATION!$D$17))))</f>
        <v>2.0450774396676441</v>
      </c>
      <c r="L15658">
        <v>0.46674155120243055</v>
      </c>
      <c r="M15658">
        <f t="shared" ca="1" si="244"/>
        <v>2.9996000561872158</v>
      </c>
    </row>
    <row r="15659" spans="1:13" x14ac:dyDescent="0.25">
      <c r="A15659" s="9"/>
      <c r="H15659" s="9"/>
      <c r="J15659">
        <v>7</v>
      </c>
      <c r="K15659">
        <f ca="1">SIMULATION!$D$3*SIMULATION!$D$17/$H15652/(SIMULATION!$D$17-$I15652)*(((EXP(-$I15652*$J15659))/(1-EXP(-SIMULATION!$D$4*$I15652)))-(EXP(-SIMULATION!$D$17*$J15659)/(1-EXP(-SIMULATION!$D$4*SIMULATION!$D$17))))</f>
        <v>2.029037585429168</v>
      </c>
      <c r="L15659">
        <v>7.3712245948847996E-2</v>
      </c>
      <c r="M15659">
        <f t="shared" ca="1" si="244"/>
        <v>2.1786025029657794</v>
      </c>
    </row>
    <row r="15660" spans="1:13" x14ac:dyDescent="0.25">
      <c r="A15660" s="9"/>
      <c r="H15660" s="9"/>
      <c r="J15660">
        <v>8</v>
      </c>
      <c r="K15660">
        <f ca="1">SIMULATION!$D$3*SIMULATION!$D$17/$H15652/(SIMULATION!$D$17-$I15652)*(((EXP(-$I15652*$J15660))/(1-EXP(-SIMULATION!$D$4*$I15652)))-(EXP(-SIMULATION!$D$17*$J15660)/(1-EXP(-SIMULATION!$D$4*SIMULATION!$D$17))))</f>
        <v>2.0066282950524759</v>
      </c>
      <c r="L15660">
        <v>1.9751950065706944E-2</v>
      </c>
      <c r="M15660">
        <f t="shared" ca="1" si="244"/>
        <v>2.0462631169367866</v>
      </c>
    </row>
    <row r="15661" spans="1:13" x14ac:dyDescent="0.25">
      <c r="A15661" s="9"/>
      <c r="H15661" s="9"/>
      <c r="J15661">
        <v>9</v>
      </c>
      <c r="K15661">
        <f ca="1">SIMULATION!$D$3*SIMULATION!$D$17/$H15652/(SIMULATION!$D$17-$I15652)*(((EXP(-$I15652*$J15661))/(1-EXP(-SIMULATION!$D$4*$I15652)))-(EXP(-SIMULATION!$D$17*$J15661)/(1-EXP(-SIMULATION!$D$4*SIMULATION!$D$17))))</f>
        <v>1.9803421171410627</v>
      </c>
      <c r="L15661">
        <v>-0.40276346842517363</v>
      </c>
      <c r="M15661">
        <f t="shared" ca="1" si="244"/>
        <v>1.1827326573728767</v>
      </c>
    </row>
    <row r="15662" spans="1:13" x14ac:dyDescent="0.25">
      <c r="A15662" s="9"/>
      <c r="H15662" s="9"/>
      <c r="J15662">
        <v>10</v>
      </c>
      <c r="K15662">
        <f ca="1">SIMULATION!$D$3*SIMULATION!$D$17/$H15652/(SIMULATION!$D$17-$I15652)*(((EXP(-$I15652*$J15662))/(1-EXP(-SIMULATION!$D$4*$I15652)))-(EXP(-SIMULATION!$D$17*$J15662)/(1-EXP(-SIMULATION!$D$4*SIMULATION!$D$17))))</f>
        <v>1.9517728796559755</v>
      </c>
      <c r="L15662">
        <v>0.13767277616179061</v>
      </c>
      <c r="M15662">
        <f t="shared" ca="1" si="244"/>
        <v>2.2204788704355063</v>
      </c>
    </row>
    <row r="15663" spans="1:13" x14ac:dyDescent="0.25">
      <c r="A15663" s="9"/>
      <c r="H15663" s="9"/>
      <c r="J15663">
        <v>11</v>
      </c>
      <c r="K15663">
        <f ca="1">SIMULATION!$D$3*SIMULATION!$D$17/$H15652/(SIMULATION!$D$17-$I15652)*(((EXP(-$I15652*$J15663))/(1-EXP(-SIMULATION!$D$4*$I15652)))-(EXP(-SIMULATION!$D$17*$J15663)/(1-EXP(-SIMULATION!$D$4*SIMULATION!$D$17))))</f>
        <v>1.9219385469298662</v>
      </c>
      <c r="L15663">
        <v>1.5373807750166583E-2</v>
      </c>
      <c r="M15663">
        <f t="shared" ca="1" si="244"/>
        <v>1.9514860606580005</v>
      </c>
    </row>
    <row r="15664" spans="1:13" x14ac:dyDescent="0.25">
      <c r="A15664" s="9"/>
      <c r="H15664" s="9"/>
      <c r="J15664">
        <v>12</v>
      </c>
      <c r="K15664">
        <f ca="1">SIMULATION!$D$3*SIMULATION!$D$17/$H15652/(SIMULATION!$D$17-$I15652)*(((EXP(-$I15652*$J15664))/(1-EXP(-SIMULATION!$D$4*$I15652)))-(EXP(-SIMULATION!$D$17*$J15664)/(1-EXP(-SIMULATION!$D$4*SIMULATION!$D$17))))</f>
        <v>1.8914881132937051</v>
      </c>
      <c r="L15664">
        <v>0.10584249500122876</v>
      </c>
      <c r="M15664">
        <f t="shared" ca="1" si="244"/>
        <v>2.0916879344698778</v>
      </c>
    </row>
    <row r="15665" spans="1:13" x14ac:dyDescent="0.25">
      <c r="A15665" s="9"/>
      <c r="H15665" s="9"/>
      <c r="J15665">
        <v>13</v>
      </c>
      <c r="K15665">
        <f ca="1">SIMULATION!$D$3*SIMULATION!$D$17/$H15652/(SIMULATION!$D$17-$I15652)*(((EXP(-$I15652*$J15665))/(1-EXP(-SIMULATION!$D$4*$I15652)))-(EXP(-SIMULATION!$D$17*$J15665)/(1-EXP(-SIMULATION!$D$4*SIMULATION!$D$17))))</f>
        <v>1.8608341845663945</v>
      </c>
      <c r="L15665">
        <v>-0.10992914066149161</v>
      </c>
      <c r="M15665">
        <f t="shared" ca="1" si="244"/>
        <v>1.6562742817434832</v>
      </c>
    </row>
    <row r="15666" spans="1:13" x14ac:dyDescent="0.25">
      <c r="A15666" s="9"/>
      <c r="H15666" s="9"/>
      <c r="J15666">
        <v>14</v>
      </c>
      <c r="K15666">
        <f ca="1">SIMULATION!$D$3*SIMULATION!$D$17/$H15652/(SIMULATION!$D$17-$I15652)*(((EXP(-$I15652*$J15666))/(1-EXP(-SIMULATION!$D$4*$I15652)))-(EXP(-SIMULATION!$D$17*$J15666)/(1-EXP(-SIMULATION!$D$4*SIMULATION!$D$17))))</f>
        <v>1.8302379385392831</v>
      </c>
      <c r="L15666">
        <v>-0.21820303712650732</v>
      </c>
      <c r="M15666">
        <f t="shared" ca="1" si="244"/>
        <v>1.4308744616858535</v>
      </c>
    </row>
    <row r="15667" spans="1:13" x14ac:dyDescent="0.25">
      <c r="A15667" s="9"/>
      <c r="H15667" s="9"/>
      <c r="J15667">
        <v>15</v>
      </c>
      <c r="K15667">
        <f ca="1">SIMULATION!$D$3*SIMULATION!$D$17/$H15652/(SIMULATION!$D$17-$I15652)*(((EXP(-$I15652*$J15667))/(1-EXP(-SIMULATION!$D$4*$I15652)))-(EXP(-SIMULATION!$D$17*$J15667)/(1-EXP(-SIMULATION!$D$4*SIMULATION!$D$17))))</f>
        <v>1.7998635687806477</v>
      </c>
      <c r="L15667">
        <v>-0.25491719405641078</v>
      </c>
      <c r="M15667">
        <f t="shared" ca="1" si="244"/>
        <v>1.3410473981427273</v>
      </c>
    </row>
    <row r="15668" spans="1:13" x14ac:dyDescent="0.25">
      <c r="A15668" s="9"/>
      <c r="H15668" s="9"/>
      <c r="J15668">
        <v>16</v>
      </c>
      <c r="K15668">
        <f ca="1">SIMULATION!$D$3*SIMULATION!$D$17/$H15652/(SIMULATION!$D$17-$I15652)*(((EXP(-$I15652*$J15668))/(1-EXP(-SIMULATION!$D$4*$I15652)))-(EXP(-SIMULATION!$D$17*$J15668)/(1-EXP(-SIMULATION!$D$4*SIMULATION!$D$17))))</f>
        <v>1.7698131726265973</v>
      </c>
      <c r="L15668">
        <v>-0.17533284260979665</v>
      </c>
      <c r="M15668">
        <f t="shared" ca="1" si="244"/>
        <v>1.4595067981817134</v>
      </c>
    </row>
    <row r="15669" spans="1:13" x14ac:dyDescent="0.25">
      <c r="A15669" s="9"/>
      <c r="H15669" s="9"/>
      <c r="J15669">
        <v>17</v>
      </c>
      <c r="K15669">
        <f ca="1">SIMULATION!$D$3*SIMULATION!$D$17/$H15652/(SIMULATION!$D$17-$I15652)*(((EXP(-$I15652*$J15669))/(1-EXP(-SIMULATION!$D$4*$I15652)))-(EXP(-SIMULATION!$D$17*$J15669)/(1-EXP(-SIMULATION!$D$4*SIMULATION!$D$17))))</f>
        <v>1.7401491073474384</v>
      </c>
      <c r="L15669">
        <v>-0.55692675555332982</v>
      </c>
      <c r="M15669">
        <f t="shared" ca="1" si="244"/>
        <v>0.77101351081340652</v>
      </c>
    </row>
    <row r="15670" spans="1:13" x14ac:dyDescent="0.25">
      <c r="A15670" s="9"/>
      <c r="H15670" s="9"/>
      <c r="J15670">
        <v>18</v>
      </c>
      <c r="K15670">
        <f ca="1">SIMULATION!$D$3*SIMULATION!$D$17/$H15652/(SIMULATION!$D$17-$I15652)*(((EXP(-$I15652*$J15670))/(1-EXP(-SIMULATION!$D$4*$I15652)))-(EXP(-SIMULATION!$D$17*$J15670)/(1-EXP(-SIMULATION!$D$4*SIMULATION!$D$17))))</f>
        <v>1.7109083156319445</v>
      </c>
      <c r="L15670">
        <v>0.3373121932605711</v>
      </c>
      <c r="M15670">
        <f t="shared" ca="1" si="244"/>
        <v>2.288018552045505</v>
      </c>
    </row>
    <row r="15671" spans="1:13" x14ac:dyDescent="0.25">
      <c r="A15671" s="9"/>
      <c r="H15671" s="9"/>
      <c r="J15671">
        <v>19</v>
      </c>
      <c r="K15671">
        <f ca="1">SIMULATION!$D$3*SIMULATION!$D$17/$H15652/(SIMULATION!$D$17-$I15652)*(((EXP(-$I15652*$J15671))/(1-EXP(-SIMULATION!$D$4*$I15652)))-(EXP(-SIMULATION!$D$17*$J15671)/(1-EXP(-SIMULATION!$D$4*SIMULATION!$D$17))))</f>
        <v>1.6821115048305981</v>
      </c>
      <c r="L15671">
        <v>-0.15612104753872622</v>
      </c>
      <c r="M15671">
        <f t="shared" ca="1" si="244"/>
        <v>1.4194984946195019</v>
      </c>
    </row>
    <row r="15672" spans="1:13" x14ac:dyDescent="0.25">
      <c r="A15672" s="9"/>
      <c r="H15672" s="9"/>
      <c r="J15672">
        <v>20</v>
      </c>
      <c r="K15672">
        <f ca="1">SIMULATION!$D$3*SIMULATION!$D$17/$H15652/(SIMULATION!$D$17-$I15652)*(((EXP(-$I15652*$J15672))/(1-EXP(-SIMULATION!$D$4*$I15652)))-(EXP(-SIMULATION!$D$17*$J15672)/(1-EXP(-SIMULATION!$D$4*SIMULATION!$D$17))))</f>
        <v>1.6537690283774276</v>
      </c>
      <c r="L15672">
        <v>0.21845729172532247</v>
      </c>
      <c r="M15672">
        <f t="shared" ca="1" si="244"/>
        <v>2.0150469314559785</v>
      </c>
    </row>
    <row r="15673" spans="1:13" x14ac:dyDescent="0.25">
      <c r="A15673" s="9"/>
      <c r="H15673" s="9"/>
      <c r="J15673">
        <v>21</v>
      </c>
      <c r="K15673">
        <f ca="1">SIMULATION!$D$3*SIMULATION!$D$17/$H15652/(SIMULATION!$D$17-$I15652)*(((EXP(-$I15652*$J15673))/(1-EXP(-SIMULATION!$D$4*$I15652)))-(EXP(-SIMULATION!$D$17*$J15673)/(1-EXP(-SIMULATION!$D$4*SIMULATION!$D$17))))</f>
        <v>1.6258846539023537</v>
      </c>
      <c r="L15673">
        <v>-0.27783465194262219</v>
      </c>
      <c r="M15673">
        <f t="shared" ca="1" si="244"/>
        <v>1.1741575569865423</v>
      </c>
    </row>
    <row r="15674" spans="1:13" x14ac:dyDescent="0.25">
      <c r="A15674" s="9"/>
      <c r="H15674" s="9"/>
      <c r="J15674">
        <v>22</v>
      </c>
      <c r="K15674">
        <f ca="1">SIMULATION!$D$3*SIMULATION!$D$17/$H15652/(SIMULATION!$D$17-$I15652)*(((EXP(-$I15652*$J15674))/(1-EXP(-SIMULATION!$D$4*$I15652)))-(EXP(-SIMULATION!$D$17*$J15674)/(1-EXP(-SIMULATION!$D$4*SIMULATION!$D$17))))</f>
        <v>1.5984579770977767</v>
      </c>
      <c r="L15674">
        <v>8.097539532714762E-2</v>
      </c>
      <c r="M15674">
        <f t="shared" ca="1" si="244"/>
        <v>1.727893743707102</v>
      </c>
    </row>
    <row r="15675" spans="1:13" x14ac:dyDescent="0.25">
      <c r="A15675" s="9"/>
      <c r="H15675" s="9"/>
      <c r="J15675">
        <v>23</v>
      </c>
      <c r="K15675">
        <f ca="1">SIMULATION!$D$3*SIMULATION!$D$17/$H15652/(SIMULATION!$D$17-$I15652)*(((EXP(-$I15652*$J15675))/(1-EXP(-SIMULATION!$D$4*$I15652)))-(EXP(-SIMULATION!$D$17*$J15675)/(1-EXP(-SIMULATION!$D$4*SIMULATION!$D$17))))</f>
        <v>1.5714859677656532</v>
      </c>
      <c r="L15675">
        <v>0.49619574161999186</v>
      </c>
      <c r="M15675">
        <f t="shared" ca="1" si="244"/>
        <v>2.3512506129865418</v>
      </c>
    </row>
    <row r="15676" spans="1:13" x14ac:dyDescent="0.25">
      <c r="A15676" s="9"/>
      <c r="H15676" s="9"/>
      <c r="J15676">
        <v>24</v>
      </c>
      <c r="K15676">
        <f ca="1">SIMULATION!$D$3*SIMULATION!$D$17/$H15652/(SIMULATION!$D$17-$I15652)*(((EXP(-$I15652*$J15676))/(1-EXP(-SIMULATION!$D$4*$I15652)))-(EXP(-SIMULATION!$D$17*$J15676)/(1-EXP(-SIMULATION!$D$4*SIMULATION!$D$17))))</f>
        <v>1.5449639597585494</v>
      </c>
      <c r="L15676">
        <v>-4.852222037175901E-2</v>
      </c>
      <c r="M15676">
        <f t="shared" ca="1" si="244"/>
        <v>1.4699988780367197</v>
      </c>
    </row>
    <row r="15677" spans="1:13" x14ac:dyDescent="0.25">
      <c r="A15677" s="9">
        <v>628</v>
      </c>
      <c r="B15677" s="2">
        <f ca="1">NORMINV(RAND(),SIMULATION!D7,SIMULATION!D8)</f>
        <v>59.991402676773227</v>
      </c>
      <c r="C15677" s="2">
        <v>2</v>
      </c>
      <c r="D15677" s="2">
        <f ca="1">SIMULATION!$D$11*(1+(SIMULATION!$D$12*LN(1+$C15677)))*(1+(SIMULATION!$D$13*(($B15677/63.5)-1)))</f>
        <v>9.9775067497449612</v>
      </c>
      <c r="E15677" s="2">
        <v>0.28715149320743533</v>
      </c>
      <c r="F15677" s="2">
        <f ca="1">D15677*(1+E15677)</f>
        <v>12.842562711421492</v>
      </c>
      <c r="G15677" s="2">
        <v>-0.57726671385582784</v>
      </c>
      <c r="H15677" s="9">
        <f>SIMULATION!$D$15*EXP($G$15677)</f>
        <v>123.93922262508487</v>
      </c>
      <c r="I15677" s="2">
        <f ca="1">$F15677/$H15677</f>
        <v>0.10361984236636806</v>
      </c>
      <c r="J15677">
        <v>0</v>
      </c>
      <c r="K15677">
        <f ca="1">SIMULATION!$D$3*SIMULATION!$D$17/$H15677/(SIMULATION!$D$17-$I15677)*(((EXP(-$I15677*$J15677))/(1-EXP(-SIMULATION!$D$4*$I15677)))-(EXP(-SIMULATION!$D$17*$J15677)/(1-EXP(-SIMULATION!$D$4*SIMULATION!$D$17))))</f>
        <v>0.52461389847580564</v>
      </c>
      <c r="L15677">
        <v>-4.5319255371561541E-2</v>
      </c>
      <c r="M15677">
        <f t="shared" ca="1" si="244"/>
        <v>0.50083878723931008</v>
      </c>
    </row>
    <row r="15678" spans="1:13" x14ac:dyDescent="0.25">
      <c r="A15678" s="9"/>
      <c r="H15678" s="9"/>
      <c r="J15678">
        <v>1</v>
      </c>
      <c r="K15678">
        <f ca="1">SIMULATION!$D$3*SIMULATION!$D$17/$H15677/(SIMULATION!$D$17-$I15677)*(((EXP(-$I15677*$J15678))/(1-EXP(-SIMULATION!$D$4*$I15677)))-(EXP(-SIMULATION!$D$17*$J15678)/(1-EXP(-SIMULATION!$D$4*SIMULATION!$D$17))))</f>
        <v>1.9813158274831093</v>
      </c>
      <c r="L15678">
        <v>-6.9176006581754088E-2</v>
      </c>
      <c r="M15678">
        <f t="shared" ca="1" si="244"/>
        <v>1.8442563107606043</v>
      </c>
    </row>
    <row r="15679" spans="1:13" x14ac:dyDescent="0.25">
      <c r="A15679" s="9"/>
      <c r="H15679" s="9"/>
      <c r="J15679">
        <v>2</v>
      </c>
      <c r="K15679">
        <f ca="1">SIMULATION!$D$3*SIMULATION!$D$17/$H15677/(SIMULATION!$D$17-$I15677)*(((EXP(-$I15677*$J15679))/(1-EXP(-SIMULATION!$D$4*$I15677)))-(EXP(-SIMULATION!$D$17*$J15679)/(1-EXP(-SIMULATION!$D$4*SIMULATION!$D$17))))</f>
        <v>2.7528722516093591</v>
      </c>
      <c r="L15679">
        <v>-7.2002144406894397E-2</v>
      </c>
      <c r="M15679">
        <f t="shared" ca="1" si="244"/>
        <v>2.5546595462152495</v>
      </c>
    </row>
    <row r="15680" spans="1:13" x14ac:dyDescent="0.25">
      <c r="A15680" s="9"/>
      <c r="H15680" s="9"/>
      <c r="J15680">
        <v>3</v>
      </c>
      <c r="K15680">
        <f ca="1">SIMULATION!$D$3*SIMULATION!$D$17/$H15677/(SIMULATION!$D$17-$I15677)*(((EXP(-$I15677*$J15680))/(1-EXP(-SIMULATION!$D$4*$I15677)))-(EXP(-SIMULATION!$D$17*$J15680)/(1-EXP(-SIMULATION!$D$4*SIMULATION!$D$17))))</f>
        <v>3.1013102501241505</v>
      </c>
      <c r="L15680">
        <v>4.2184675070903288E-2</v>
      </c>
      <c r="M15680">
        <f t="shared" ca="1" si="244"/>
        <v>3.2321380153197001</v>
      </c>
    </row>
    <row r="15681" spans="1:13" x14ac:dyDescent="0.25">
      <c r="A15681" s="9"/>
      <c r="H15681" s="9"/>
      <c r="J15681">
        <v>4</v>
      </c>
      <c r="K15681">
        <f ca="1">SIMULATION!$D$3*SIMULATION!$D$17/$H15677/(SIMULATION!$D$17-$I15677)*(((EXP(-$I15677*$J15681))/(1-EXP(-SIMULATION!$D$4*$I15677)))-(EXP(-SIMULATION!$D$17*$J15681)/(1-EXP(-SIMULATION!$D$4*SIMULATION!$D$17))))</f>
        <v>3.1929741843258266</v>
      </c>
      <c r="L15681">
        <v>-0.23928517924737497</v>
      </c>
      <c r="M15681">
        <f t="shared" ca="1" si="244"/>
        <v>2.4289427842971802</v>
      </c>
    </row>
    <row r="15682" spans="1:13" x14ac:dyDescent="0.25">
      <c r="A15682" s="9"/>
      <c r="H15682" s="9"/>
      <c r="J15682">
        <v>5</v>
      </c>
      <c r="K15682">
        <f ca="1">SIMULATION!$D$3*SIMULATION!$D$17/$H15677/(SIMULATION!$D$17-$I15677)*(((EXP(-$I15677*$J15682))/(1-EXP(-SIMULATION!$D$4*$I15677)))-(EXP(-SIMULATION!$D$17*$J15682)/(1-EXP(-SIMULATION!$D$4*SIMULATION!$D$17))))</f>
        <v>3.1330470421773997</v>
      </c>
      <c r="L15682">
        <v>-9.5541412419246505E-2</v>
      </c>
      <c r="M15682">
        <f t="shared" ca="1" si="244"/>
        <v>2.8337113025918281</v>
      </c>
    </row>
    <row r="15683" spans="1:13" x14ac:dyDescent="0.25">
      <c r="A15683" s="9"/>
      <c r="H15683" s="9"/>
      <c r="J15683">
        <v>6</v>
      </c>
      <c r="K15683">
        <f ca="1">SIMULATION!$D$3*SIMULATION!$D$17/$H15677/(SIMULATION!$D$17-$I15677)*(((EXP(-$I15677*$J15683))/(1-EXP(-SIMULATION!$D$4*$I15677)))-(EXP(-SIMULATION!$D$17*$J15683)/(1-EXP(-SIMULATION!$D$4*SIMULATION!$D$17))))</f>
        <v>2.9876573526264893</v>
      </c>
      <c r="L15683">
        <v>-0.11723763326274006</v>
      </c>
      <c r="M15683">
        <f t="shared" ref="M15683:M15746" ca="1" si="245">$K15683*(1+$L15683)</f>
        <v>2.6373914756045362</v>
      </c>
    </row>
    <row r="15684" spans="1:13" x14ac:dyDescent="0.25">
      <c r="A15684" s="9"/>
      <c r="H15684" s="9"/>
      <c r="J15684">
        <v>7</v>
      </c>
      <c r="K15684">
        <f ca="1">SIMULATION!$D$3*SIMULATION!$D$17/$H15677/(SIMULATION!$D$17-$I15677)*(((EXP(-$I15677*$J15684))/(1-EXP(-SIMULATION!$D$4*$I15677)))-(EXP(-SIMULATION!$D$17*$J15684)/(1-EXP(-SIMULATION!$D$4*SIMULATION!$D$17))))</f>
        <v>2.7980321279067728</v>
      </c>
      <c r="L15684">
        <v>0.35533976610020857</v>
      </c>
      <c r="M15684">
        <f t="shared" ca="1" si="245"/>
        <v>3.792284209778034</v>
      </c>
    </row>
    <row r="15685" spans="1:13" x14ac:dyDescent="0.25">
      <c r="A15685" s="9"/>
      <c r="H15685" s="9"/>
      <c r="J15685">
        <v>8</v>
      </c>
      <c r="K15685">
        <f ca="1">SIMULATION!$D$3*SIMULATION!$D$17/$H15677/(SIMULATION!$D$17-$I15677)*(((EXP(-$I15677*$J15685))/(1-EXP(-SIMULATION!$D$4*$I15677)))-(EXP(-SIMULATION!$D$17*$J15685)/(1-EXP(-SIMULATION!$D$4*SIMULATION!$D$17))))</f>
        <v>2.5895540564962816</v>
      </c>
      <c r="L15685">
        <v>0.46533401668743307</v>
      </c>
      <c r="M15685">
        <f t="shared" ca="1" si="245"/>
        <v>3.7945616470349326</v>
      </c>
    </row>
    <row r="15686" spans="1:13" x14ac:dyDescent="0.25">
      <c r="A15686" s="9"/>
      <c r="H15686" s="9"/>
      <c r="J15686">
        <v>9</v>
      </c>
      <c r="K15686">
        <f ca="1">SIMULATION!$D$3*SIMULATION!$D$17/$H15677/(SIMULATION!$D$17-$I15677)*(((EXP(-$I15677*$J15686))/(1-EXP(-SIMULATION!$D$4*$I15677)))-(EXP(-SIMULATION!$D$17*$J15686)/(1-EXP(-SIMULATION!$D$4*SIMULATION!$D$17))))</f>
        <v>2.3775544324226896</v>
      </c>
      <c r="L15686">
        <v>0.55898048710317139</v>
      </c>
      <c r="M15686">
        <f t="shared" ca="1" si="245"/>
        <v>3.7065609671726287</v>
      </c>
    </row>
    <row r="15687" spans="1:13" x14ac:dyDescent="0.25">
      <c r="A15687" s="9"/>
      <c r="H15687" s="9"/>
      <c r="J15687">
        <v>10</v>
      </c>
      <c r="K15687">
        <f ca="1">SIMULATION!$D$3*SIMULATION!$D$17/$H15677/(SIMULATION!$D$17-$I15677)*(((EXP(-$I15677*$J15687))/(1-EXP(-SIMULATION!$D$4*$I15677)))-(EXP(-SIMULATION!$D$17*$J15687)/(1-EXP(-SIMULATION!$D$4*SIMULATION!$D$17))))</f>
        <v>2.1710153616909897</v>
      </c>
      <c r="L15687">
        <v>-0.47241262002745837</v>
      </c>
      <c r="M15687">
        <f t="shared" ca="1" si="245"/>
        <v>1.1454003065546892</v>
      </c>
    </row>
    <row r="15688" spans="1:13" x14ac:dyDescent="0.25">
      <c r="A15688" s="9"/>
      <c r="H15688" s="9"/>
      <c r="J15688">
        <v>11</v>
      </c>
      <c r="K15688">
        <f ca="1">SIMULATION!$D$3*SIMULATION!$D$17/$H15677/(SIMULATION!$D$17-$I15677)*(((EXP(-$I15677*$J15688))/(1-EXP(-SIMULATION!$D$4*$I15677)))-(EXP(-SIMULATION!$D$17*$J15688)/(1-EXP(-SIMULATION!$D$4*SIMULATION!$D$17))))</f>
        <v>1.9749331713191995</v>
      </c>
      <c r="L15688">
        <v>-8.8246021716543346E-2</v>
      </c>
      <c r="M15688">
        <f t="shared" ca="1" si="245"/>
        <v>1.8006531757942437</v>
      </c>
    </row>
    <row r="15689" spans="1:13" x14ac:dyDescent="0.25">
      <c r="A15689" s="9"/>
      <c r="H15689" s="9"/>
      <c r="J15689">
        <v>12</v>
      </c>
      <c r="K15689">
        <f ca="1">SIMULATION!$D$3*SIMULATION!$D$17/$H15677/(SIMULATION!$D$17-$I15677)*(((EXP(-$I15677*$J15689))/(1-EXP(-SIMULATION!$D$4*$I15677)))-(EXP(-SIMULATION!$D$17*$J15689)/(1-EXP(-SIMULATION!$D$4*SIMULATION!$D$17))))</f>
        <v>1.7918247757788768</v>
      </c>
      <c r="L15689">
        <v>0.70258870650099636</v>
      </c>
      <c r="M15689">
        <f t="shared" ca="1" si="245"/>
        <v>3.0507406272697954</v>
      </c>
    </row>
    <row r="15690" spans="1:13" x14ac:dyDescent="0.25">
      <c r="A15690" s="9"/>
      <c r="H15690" s="9"/>
      <c r="J15690">
        <v>13</v>
      </c>
      <c r="K15690">
        <f ca="1">SIMULATION!$D$3*SIMULATION!$D$17/$H15677/(SIMULATION!$D$17-$I15677)*(((EXP(-$I15677*$J15690))/(1-EXP(-SIMULATION!$D$4*$I15677)))-(EXP(-SIMULATION!$D$17*$J15690)/(1-EXP(-SIMULATION!$D$4*SIMULATION!$D$17))))</f>
        <v>1.6226856332793822</v>
      </c>
      <c r="L15690">
        <v>0.16913380544286041</v>
      </c>
      <c r="M15690">
        <f t="shared" ca="1" si="245"/>
        <v>1.897136629473382</v>
      </c>
    </row>
    <row r="15691" spans="1:13" x14ac:dyDescent="0.25">
      <c r="A15691" s="9"/>
      <c r="H15691" s="9"/>
      <c r="J15691">
        <v>14</v>
      </c>
      <c r="K15691">
        <f ca="1">SIMULATION!$D$3*SIMULATION!$D$17/$H15677/(SIMULATION!$D$17-$I15677)*(((EXP(-$I15677*$J15691))/(1-EXP(-SIMULATION!$D$4*$I15677)))-(EXP(-SIMULATION!$D$17*$J15691)/(1-EXP(-SIMULATION!$D$4*SIMULATION!$D$17))))</f>
        <v>1.4675969919606315</v>
      </c>
      <c r="L15691">
        <v>-5.4535896081493333E-2</v>
      </c>
      <c r="M15691">
        <f t="shared" ca="1" si="245"/>
        <v>1.3875602749175544</v>
      </c>
    </row>
    <row r="15692" spans="1:13" x14ac:dyDescent="0.25">
      <c r="A15692" s="9"/>
      <c r="H15692" s="9"/>
      <c r="J15692">
        <v>15</v>
      </c>
      <c r="K15692">
        <f ca="1">SIMULATION!$D$3*SIMULATION!$D$17/$H15677/(SIMULATION!$D$17-$I15677)*(((EXP(-$I15677*$J15692))/(1-EXP(-SIMULATION!$D$4*$I15677)))-(EXP(-SIMULATION!$D$17*$J15692)/(1-EXP(-SIMULATION!$D$4*SIMULATION!$D$17))))</f>
        <v>1.3261090456861246</v>
      </c>
      <c r="L15692">
        <v>6.2864970631455755E-2</v>
      </c>
      <c r="M15692">
        <f t="shared" ca="1" si="245"/>
        <v>1.4094748518972906</v>
      </c>
    </row>
    <row r="15693" spans="1:13" x14ac:dyDescent="0.25">
      <c r="A15693" s="9"/>
      <c r="H15693" s="9"/>
      <c r="J15693">
        <v>16</v>
      </c>
      <c r="K15693">
        <f ca="1">SIMULATION!$D$3*SIMULATION!$D$17/$H15677/(SIMULATION!$D$17-$I15677)*(((EXP(-$I15677*$J15693))/(1-EXP(-SIMULATION!$D$4*$I15677)))-(EXP(-SIMULATION!$D$17*$J15693)/(1-EXP(-SIMULATION!$D$4*SIMULATION!$D$17))))</f>
        <v>1.1974810761186183</v>
      </c>
      <c r="L15693">
        <v>3.08666243051012E-2</v>
      </c>
      <c r="M15693">
        <f t="shared" ca="1" si="245"/>
        <v>1.2344432746076401</v>
      </c>
    </row>
    <row r="15694" spans="1:13" x14ac:dyDescent="0.25">
      <c r="A15694" s="9"/>
      <c r="H15694" s="9"/>
      <c r="J15694">
        <v>17</v>
      </c>
      <c r="K15694">
        <f ca="1">SIMULATION!$D$3*SIMULATION!$D$17/$H15677/(SIMULATION!$D$17-$I15677)*(((EXP(-$I15677*$J15694))/(1-EXP(-SIMULATION!$D$4*$I15677)))-(EXP(-SIMULATION!$D$17*$J15694)/(1-EXP(-SIMULATION!$D$4*SIMULATION!$D$17))))</f>
        <v>1.0808304790229122</v>
      </c>
      <c r="L15694">
        <v>0.17544531578705766</v>
      </c>
      <c r="M15694">
        <f t="shared" ca="1" si="245"/>
        <v>1.2704571237273639</v>
      </c>
    </row>
    <row r="15695" spans="1:13" x14ac:dyDescent="0.25">
      <c r="A15695" s="9"/>
      <c r="H15695" s="9"/>
      <c r="J15695">
        <v>18</v>
      </c>
      <c r="K15695">
        <f ca="1">SIMULATION!$D$3*SIMULATION!$D$17/$H15677/(SIMULATION!$D$17-$I15677)*(((EXP(-$I15677*$J15695))/(1-EXP(-SIMULATION!$D$4*$I15677)))-(EXP(-SIMULATION!$D$17*$J15695)/(1-EXP(-SIMULATION!$D$4*SIMULATION!$D$17))))</f>
        <v>0.97522388000199189</v>
      </c>
      <c r="L15695">
        <v>0.12626138740426149</v>
      </c>
      <c r="M15695">
        <f t="shared" ca="1" si="245"/>
        <v>1.0983570001208105</v>
      </c>
    </row>
    <row r="15696" spans="1:13" x14ac:dyDescent="0.25">
      <c r="A15696" s="9"/>
      <c r="H15696" s="9"/>
      <c r="J15696">
        <v>19</v>
      </c>
      <c r="K15696">
        <f ca="1">SIMULATION!$D$3*SIMULATION!$D$17/$H15677/(SIMULATION!$D$17-$I15677)*(((EXP(-$I15677*$J15696))/(1-EXP(-SIMULATION!$D$4*$I15677)))-(EXP(-SIMULATION!$D$17*$J15696)/(1-EXP(-SIMULATION!$D$4*SIMULATION!$D$17))))</f>
        <v>0.87973157125598322</v>
      </c>
      <c r="L15696">
        <v>-0.19255546697886342</v>
      </c>
      <c r="M15696">
        <f t="shared" ca="1" si="245"/>
        <v>0.71033444773673815</v>
      </c>
    </row>
    <row r="15697" spans="1:13" x14ac:dyDescent="0.25">
      <c r="A15697" s="9"/>
      <c r="H15697" s="9"/>
      <c r="J15697">
        <v>20</v>
      </c>
      <c r="K15697">
        <f ca="1">SIMULATION!$D$3*SIMULATION!$D$17/$H15677/(SIMULATION!$D$17-$I15677)*(((EXP(-$I15677*$J15697))/(1-EXP(-SIMULATION!$D$4*$I15677)))-(EXP(-SIMULATION!$D$17*$J15697)/(1-EXP(-SIMULATION!$D$4*SIMULATION!$D$17))))</f>
        <v>0.79345883260650263</v>
      </c>
      <c r="L15697">
        <v>6.026342573500381E-2</v>
      </c>
      <c r="M15697">
        <f t="shared" ca="1" si="245"/>
        <v>0.84127538003906743</v>
      </c>
    </row>
    <row r="15698" spans="1:13" x14ac:dyDescent="0.25">
      <c r="A15698" s="9"/>
      <c r="H15698" s="9"/>
      <c r="J15698">
        <v>21</v>
      </c>
      <c r="K15698">
        <f ca="1">SIMULATION!$D$3*SIMULATION!$D$17/$H15677/(SIMULATION!$D$17-$I15677)*(((EXP(-$I15677*$J15698))/(1-EXP(-SIMULATION!$D$4*$I15677)))-(EXP(-SIMULATION!$D$17*$J15698)/(1-EXP(-SIMULATION!$D$4*SIMULATION!$D$17))))</f>
        <v>0.71556279014708735</v>
      </c>
      <c r="L15698">
        <v>0.30660511005331254</v>
      </c>
      <c r="M15698">
        <f t="shared" ca="1" si="245"/>
        <v>0.93495799817019043</v>
      </c>
    </row>
    <row r="15699" spans="1:13" x14ac:dyDescent="0.25">
      <c r="A15699" s="9"/>
      <c r="H15699" s="9"/>
      <c r="J15699">
        <v>22</v>
      </c>
      <c r="K15699">
        <f ca="1">SIMULATION!$D$3*SIMULATION!$D$17/$H15677/(SIMULATION!$D$17-$I15677)*(((EXP(-$I15677*$J15699))/(1-EXP(-SIMULATION!$D$4*$I15677)))-(EXP(-SIMULATION!$D$17*$J15699)/(1-EXP(-SIMULATION!$D$4*SIMULATION!$D$17))))</f>
        <v>0.64526032327825755</v>
      </c>
      <c r="L15699">
        <v>0.20678484725243326</v>
      </c>
      <c r="M15699">
        <f t="shared" ca="1" si="245"/>
        <v>0.77869038066540774</v>
      </c>
    </row>
    <row r="15700" spans="1:13" x14ac:dyDescent="0.25">
      <c r="A15700" s="9"/>
      <c r="H15700" s="9"/>
      <c r="J15700">
        <v>23</v>
      </c>
      <c r="K15700">
        <f ca="1">SIMULATION!$D$3*SIMULATION!$D$17/$H15677/(SIMULATION!$D$17-$I15677)*(((EXP(-$I15677*$J15700))/(1-EXP(-SIMULATION!$D$4*$I15677)))-(EXP(-SIMULATION!$D$17*$J15700)/(1-EXP(-SIMULATION!$D$4*SIMULATION!$D$17))))</f>
        <v>0.58183052042842209</v>
      </c>
      <c r="L15700">
        <v>0.18393041325742363</v>
      </c>
      <c r="M15700">
        <f t="shared" ca="1" si="245"/>
        <v>0.6888468484966036</v>
      </c>
    </row>
    <row r="15701" spans="1:13" x14ac:dyDescent="0.25">
      <c r="A15701" s="9"/>
      <c r="H15701" s="9"/>
      <c r="J15701">
        <v>24</v>
      </c>
      <c r="K15701">
        <f ca="1">SIMULATION!$D$3*SIMULATION!$D$17/$H15677/(SIMULATION!$D$17-$I15677)*(((EXP(-$I15677*$J15701))/(1-EXP(-SIMULATION!$D$4*$I15677)))-(EXP(-SIMULATION!$D$17*$J15701)/(1-EXP(-SIMULATION!$D$4*SIMULATION!$D$17))))</f>
        <v>0.52461389847580586</v>
      </c>
      <c r="L15701">
        <v>0.410472658424545</v>
      </c>
      <c r="M15701">
        <f t="shared" ca="1" si="245"/>
        <v>0.73995356002963431</v>
      </c>
    </row>
    <row r="15702" spans="1:13" x14ac:dyDescent="0.25">
      <c r="A15702" s="9">
        <v>629</v>
      </c>
      <c r="B15702" s="2">
        <f ca="1">NORMINV(RAND(),SIMULATION!D7,SIMULATION!D8)</f>
        <v>62.719819253866511</v>
      </c>
      <c r="C15702" s="2">
        <v>2</v>
      </c>
      <c r="D15702" s="2">
        <f ca="1">SIMULATION!$D$11*(1+(SIMULATION!$D$12*LN(1+$C15702)))*(1+(SIMULATION!$D$13*(($B15702/63.5)-1)))</f>
        <v>10.180123704571924</v>
      </c>
      <c r="E15702" s="2">
        <v>-0.13074801438600611</v>
      </c>
      <c r="F15702" s="2">
        <f ca="1">D15702*(1+E15702)</f>
        <v>8.8490927439952323</v>
      </c>
      <c r="G15702" s="2">
        <v>-0.74427582528971781</v>
      </c>
      <c r="H15702" s="9">
        <f>SIMULATION!$D$15*EXP($G$15702)</f>
        <v>104.87636643634733</v>
      </c>
      <c r="I15702" s="2">
        <f ca="1">$F15702/$H15702</f>
        <v>8.4376423828203637E-2</v>
      </c>
      <c r="J15702">
        <v>0</v>
      </c>
      <c r="K15702">
        <f ca="1">SIMULATION!$D$3*SIMULATION!$D$17/$H15702/(SIMULATION!$D$17-$I15702)*(((EXP(-$I15702*$J15702))/(1-EXP(-SIMULATION!$D$4*$I15702)))-(EXP(-SIMULATION!$D$17*$J15702)/(1-EXP(-SIMULATION!$D$4*SIMULATION!$D$17))))</f>
        <v>0.98387296258896861</v>
      </c>
      <c r="L15702">
        <v>-2.4046681867799968E-3</v>
      </c>
      <c r="M15702">
        <f t="shared" ca="1" si="245"/>
        <v>0.98150707457599795</v>
      </c>
    </row>
    <row r="15703" spans="1:13" x14ac:dyDescent="0.25">
      <c r="A15703" s="9"/>
      <c r="H15703" s="9"/>
      <c r="J15703">
        <v>1</v>
      </c>
      <c r="K15703">
        <f ca="1">SIMULATION!$D$3*SIMULATION!$D$17/$H15702/(SIMULATION!$D$17-$I15702)*(((EXP(-$I15702*$J15703))/(1-EXP(-SIMULATION!$D$4*$I15702)))-(EXP(-SIMULATION!$D$17*$J15703)/(1-EXP(-SIMULATION!$D$4*SIMULATION!$D$17))))</f>
        <v>2.7050121933434501</v>
      </c>
      <c r="L15703">
        <v>-0.29851563279481158</v>
      </c>
      <c r="M15703">
        <f t="shared" ca="1" si="245"/>
        <v>1.897523766729849</v>
      </c>
    </row>
    <row r="15704" spans="1:13" x14ac:dyDescent="0.25">
      <c r="A15704" s="9"/>
      <c r="H15704" s="9"/>
      <c r="J15704">
        <v>2</v>
      </c>
      <c r="K15704">
        <f ca="1">SIMULATION!$D$3*SIMULATION!$D$17/$H15702/(SIMULATION!$D$17-$I15702)*(((EXP(-$I15702*$J15704))/(1-EXP(-SIMULATION!$D$4*$I15702)))-(EXP(-SIMULATION!$D$17*$J15704)/(1-EXP(-SIMULATION!$D$4*SIMULATION!$D$17))))</f>
        <v>3.6401004731741877</v>
      </c>
      <c r="L15704">
        <v>-0.30038284043869218</v>
      </c>
      <c r="M15704">
        <f t="shared" ca="1" si="245"/>
        <v>2.5466767535598982</v>
      </c>
    </row>
    <row r="15705" spans="1:13" x14ac:dyDescent="0.25">
      <c r="A15705" s="9"/>
      <c r="H15705" s="9"/>
      <c r="J15705">
        <v>3</v>
      </c>
      <c r="K15705">
        <f ca="1">SIMULATION!$D$3*SIMULATION!$D$17/$H15702/(SIMULATION!$D$17-$I15702)*(((EXP(-$I15702*$J15705))/(1-EXP(-SIMULATION!$D$4*$I15702)))-(EXP(-SIMULATION!$D$17*$J15705)/(1-EXP(-SIMULATION!$D$4*SIMULATION!$D$17))))</f>
        <v>4.0850505368161132</v>
      </c>
      <c r="L15705">
        <v>3.3933498710687723E-2</v>
      </c>
      <c r="M15705">
        <f t="shared" ca="1" si="245"/>
        <v>4.2236705939402563</v>
      </c>
    </row>
    <row r="15706" spans="1:13" x14ac:dyDescent="0.25">
      <c r="A15706" s="9"/>
      <c r="H15706" s="9"/>
      <c r="J15706">
        <v>4</v>
      </c>
      <c r="K15706">
        <f ca="1">SIMULATION!$D$3*SIMULATION!$D$17/$H15702/(SIMULATION!$D$17-$I15702)*(((EXP(-$I15702*$J15706))/(1-EXP(-SIMULATION!$D$4*$I15702)))-(EXP(-SIMULATION!$D$17*$J15706)/(1-EXP(-SIMULATION!$D$4*SIMULATION!$D$17))))</f>
        <v>4.2283914382883747</v>
      </c>
      <c r="L15706">
        <v>2.2792292372338527E-2</v>
      </c>
      <c r="M15706">
        <f t="shared" ca="1" si="245"/>
        <v>4.3247661722145363</v>
      </c>
    </row>
    <row r="15707" spans="1:13" x14ac:dyDescent="0.25">
      <c r="A15707" s="9"/>
      <c r="H15707" s="9"/>
      <c r="J15707">
        <v>5</v>
      </c>
      <c r="K15707">
        <f ca="1">SIMULATION!$D$3*SIMULATION!$D$17/$H15702/(SIMULATION!$D$17-$I15702)*(((EXP(-$I15702*$J15707))/(1-EXP(-SIMULATION!$D$4*$I15702)))-(EXP(-SIMULATION!$D$17*$J15707)/(1-EXP(-SIMULATION!$D$4*SIMULATION!$D$17))))</f>
        <v>4.1899270883030564</v>
      </c>
      <c r="L15707">
        <v>8.1421268593036028E-2</v>
      </c>
      <c r="M15707">
        <f t="shared" ca="1" si="245"/>
        <v>4.5310762671450169</v>
      </c>
    </row>
    <row r="15708" spans="1:13" x14ac:dyDescent="0.25">
      <c r="A15708" s="9"/>
      <c r="H15708" s="9"/>
      <c r="J15708">
        <v>6</v>
      </c>
      <c r="K15708">
        <f ca="1">SIMULATION!$D$3*SIMULATION!$D$17/$H15702/(SIMULATION!$D$17-$I15702)*(((EXP(-$I15702*$J15708))/(1-EXP(-SIMULATION!$D$4*$I15702)))-(EXP(-SIMULATION!$D$17*$J15708)/(1-EXP(-SIMULATION!$D$4*SIMULATION!$D$17))))</f>
        <v>4.0455023880735936</v>
      </c>
      <c r="L15708">
        <v>-0.23317245865632913</v>
      </c>
      <c r="M15708">
        <f t="shared" ca="1" si="245"/>
        <v>3.102202649746423</v>
      </c>
    </row>
    <row r="15709" spans="1:13" x14ac:dyDescent="0.25">
      <c r="A15709" s="9"/>
      <c r="H15709" s="9"/>
      <c r="J15709">
        <v>7</v>
      </c>
      <c r="K15709">
        <f ca="1">SIMULATION!$D$3*SIMULATION!$D$17/$H15702/(SIMULATION!$D$17-$I15702)*(((EXP(-$I15702*$J15709))/(1-EXP(-SIMULATION!$D$4*$I15702)))-(EXP(-SIMULATION!$D$17*$J15709)/(1-EXP(-SIMULATION!$D$4*SIMULATION!$D$17))))</f>
        <v>3.8428673558609803</v>
      </c>
      <c r="L15709">
        <v>-0.29525499061234467</v>
      </c>
      <c r="M15709">
        <f t="shared" ca="1" si="245"/>
        <v>2.7082415907817605</v>
      </c>
    </row>
    <row r="15710" spans="1:13" x14ac:dyDescent="0.25">
      <c r="A15710" s="9"/>
      <c r="H15710" s="9"/>
      <c r="J15710">
        <v>8</v>
      </c>
      <c r="K15710">
        <f ca="1">SIMULATION!$D$3*SIMULATION!$D$17/$H15702/(SIMULATION!$D$17-$I15702)*(((EXP(-$I15702*$J15710))/(1-EXP(-SIMULATION!$D$4*$I15702)))-(EXP(-SIMULATION!$D$17*$J15710)/(1-EXP(-SIMULATION!$D$4*SIMULATION!$D$17))))</f>
        <v>3.6118371662682924</v>
      </c>
      <c r="L15710">
        <v>0.12668354609878307</v>
      </c>
      <c r="M15710">
        <f t="shared" ca="1" si="245"/>
        <v>4.0693975064225389</v>
      </c>
    </row>
    <row r="15711" spans="1:13" x14ac:dyDescent="0.25">
      <c r="A15711" s="9"/>
      <c r="H15711" s="9"/>
      <c r="J15711">
        <v>9</v>
      </c>
      <c r="K15711">
        <f ca="1">SIMULATION!$D$3*SIMULATION!$D$17/$H15702/(SIMULATION!$D$17-$I15702)*(((EXP(-$I15702*$J15711))/(1-EXP(-SIMULATION!$D$4*$I15702)))-(EXP(-SIMULATION!$D$17*$J15711)/(1-EXP(-SIMULATION!$D$4*SIMULATION!$D$17))))</f>
        <v>3.3707973637609783</v>
      </c>
      <c r="L15711">
        <v>0.11692447450141277</v>
      </c>
      <c r="M15711">
        <f t="shared" ca="1" si="245"/>
        <v>3.7649260741694786</v>
      </c>
    </row>
    <row r="15712" spans="1:13" x14ac:dyDescent="0.25">
      <c r="A15712" s="9"/>
      <c r="H15712" s="9"/>
      <c r="J15712">
        <v>10</v>
      </c>
      <c r="K15712">
        <f ca="1">SIMULATION!$D$3*SIMULATION!$D$17/$H15702/(SIMULATION!$D$17-$I15702)*(((EXP(-$I15702*$J15712))/(1-EXP(-SIMULATION!$D$4*$I15702)))-(EXP(-SIMULATION!$D$17*$J15712)/(1-EXP(-SIMULATION!$D$4*SIMULATION!$D$17))))</f>
        <v>3.1308674271209624</v>
      </c>
      <c r="L15712">
        <v>0.30034793967323448</v>
      </c>
      <c r="M15712">
        <f t="shared" ca="1" si="245"/>
        <v>4.0712170082467845</v>
      </c>
    </row>
    <row r="15713" spans="1:13" x14ac:dyDescent="0.25">
      <c r="A15713" s="9"/>
      <c r="H15713" s="9"/>
      <c r="J15713">
        <v>11</v>
      </c>
      <c r="K15713">
        <f ca="1">SIMULATION!$D$3*SIMULATION!$D$17/$H15702/(SIMULATION!$D$17-$I15702)*(((EXP(-$I15702*$J15713))/(1-EXP(-SIMULATION!$D$4*$I15702)))-(EXP(-SIMULATION!$D$17*$J15713)/(1-EXP(-SIMULATION!$D$4*SIMULATION!$D$17))))</f>
        <v>2.898564163773143</v>
      </c>
      <c r="L15713">
        <v>0.55573444268156902</v>
      </c>
      <c r="M15713">
        <f t="shared" ca="1" si="245"/>
        <v>4.5093961039043782</v>
      </c>
    </row>
    <row r="15714" spans="1:13" x14ac:dyDescent="0.25">
      <c r="A15714" s="9"/>
      <c r="H15714" s="9"/>
      <c r="J15714">
        <v>12</v>
      </c>
      <c r="K15714">
        <f ca="1">SIMULATION!$D$3*SIMULATION!$D$17/$H15702/(SIMULATION!$D$17-$I15702)*(((EXP(-$I15702*$J15714))/(1-EXP(-SIMULATION!$D$4*$I15702)))-(EXP(-SIMULATION!$D$17*$J15714)/(1-EXP(-SIMULATION!$D$4*SIMULATION!$D$17))))</f>
        <v>2.6775041405006781</v>
      </c>
      <c r="L15714">
        <v>0.42703763779682596</v>
      </c>
      <c r="M15714">
        <f t="shared" ca="1" si="245"/>
        <v>3.8208991838513082</v>
      </c>
    </row>
    <row r="15715" spans="1:13" x14ac:dyDescent="0.25">
      <c r="A15715" s="9"/>
      <c r="H15715" s="9"/>
      <c r="J15715">
        <v>13</v>
      </c>
      <c r="K15715">
        <f ca="1">SIMULATION!$D$3*SIMULATION!$D$17/$H15702/(SIMULATION!$D$17-$I15702)*(((EXP(-$I15702*$J15715))/(1-EXP(-SIMULATION!$D$4*$I15702)))-(EXP(-SIMULATION!$D$17*$J15715)/(1-EXP(-SIMULATION!$D$4*SIMULATION!$D$17))))</f>
        <v>2.4694906562792758</v>
      </c>
      <c r="L15715">
        <v>0.24736992626206908</v>
      </c>
      <c r="M15715">
        <f t="shared" ca="1" si="245"/>
        <v>3.0803683778279485</v>
      </c>
    </row>
    <row r="15716" spans="1:13" x14ac:dyDescent="0.25">
      <c r="A15716" s="9"/>
      <c r="H15716" s="9"/>
      <c r="J15716">
        <v>14</v>
      </c>
      <c r="K15716">
        <f ca="1">SIMULATION!$D$3*SIMULATION!$D$17/$H15702/(SIMULATION!$D$17-$I15702)*(((EXP(-$I15702*$J15716))/(1-EXP(-SIMULATION!$D$4*$I15702)))-(EXP(-SIMULATION!$D$17*$J15716)/(1-EXP(-SIMULATION!$D$4*SIMULATION!$D$17))))</f>
        <v>2.2752066372945583</v>
      </c>
      <c r="L15716">
        <v>0.28081090918166879</v>
      </c>
      <c r="M15716">
        <f t="shared" ca="1" si="245"/>
        <v>2.9141094816894109</v>
      </c>
    </row>
    <row r="15717" spans="1:13" x14ac:dyDescent="0.25">
      <c r="A15717" s="9"/>
      <c r="H15717" s="9"/>
      <c r="J15717">
        <v>15</v>
      </c>
      <c r="K15717">
        <f ca="1">SIMULATION!$D$3*SIMULATION!$D$17/$H15702/(SIMULATION!$D$17-$I15702)*(((EXP(-$I15702*$J15717))/(1-EXP(-SIMULATION!$D$4*$I15702)))-(EXP(-SIMULATION!$D$17*$J15717)/(1-EXP(-SIMULATION!$D$4*SIMULATION!$D$17))))</f>
        <v>2.0946552937640042</v>
      </c>
      <c r="L15717">
        <v>0.50473935164408978</v>
      </c>
      <c r="M15717">
        <f t="shared" ca="1" si="245"/>
        <v>3.151910248656308</v>
      </c>
    </row>
    <row r="15718" spans="1:13" x14ac:dyDescent="0.25">
      <c r="A15718" s="9"/>
      <c r="H15718" s="9"/>
      <c r="J15718">
        <v>16</v>
      </c>
      <c r="K15718">
        <f ca="1">SIMULATION!$D$3*SIMULATION!$D$17/$H15702/(SIMULATION!$D$17-$I15702)*(((EXP(-$I15702*$J15718))/(1-EXP(-SIMULATION!$D$4*$I15702)))-(EXP(-SIMULATION!$D$17*$J15718)/(1-EXP(-SIMULATION!$D$4*SIMULATION!$D$17))))</f>
        <v>1.9274394088501621</v>
      </c>
      <c r="L15718">
        <v>-6.6095031129922335E-2</v>
      </c>
      <c r="M15718">
        <f t="shared" ca="1" si="245"/>
        <v>1.8000452411211716</v>
      </c>
    </row>
    <row r="15719" spans="1:13" x14ac:dyDescent="0.25">
      <c r="A15719" s="9"/>
      <c r="H15719" s="9"/>
      <c r="J15719">
        <v>17</v>
      </c>
      <c r="K15719">
        <f ca="1">SIMULATION!$D$3*SIMULATION!$D$17/$H15702/(SIMULATION!$D$17-$I15702)*(((EXP(-$I15702*$J15719))/(1-EXP(-SIMULATION!$D$4*$I15702)))-(EXP(-SIMULATION!$D$17*$J15719)/(1-EXP(-SIMULATION!$D$4*SIMULATION!$D$17))))</f>
        <v>1.7729374695055546</v>
      </c>
      <c r="L15719">
        <v>-8.769665422851157E-2</v>
      </c>
      <c r="M15719">
        <f t="shared" ca="1" si="245"/>
        <v>1.6174567852735537</v>
      </c>
    </row>
    <row r="15720" spans="1:13" x14ac:dyDescent="0.25">
      <c r="A15720" s="9"/>
      <c r="H15720" s="9"/>
      <c r="J15720">
        <v>18</v>
      </c>
      <c r="K15720">
        <f ca="1">SIMULATION!$D$3*SIMULATION!$D$17/$H15702/(SIMULATION!$D$17-$I15702)*(((EXP(-$I15702*$J15720))/(1-EXP(-SIMULATION!$D$4*$I15702)))-(EXP(-SIMULATION!$D$17*$J15720)/(1-EXP(-SIMULATION!$D$4*SIMULATION!$D$17))))</f>
        <v>1.6304139212666782</v>
      </c>
      <c r="L15720">
        <v>3.0904449060119861E-2</v>
      </c>
      <c r="M15720">
        <f t="shared" ca="1" si="245"/>
        <v>1.6808009652433744</v>
      </c>
    </row>
    <row r="15721" spans="1:13" x14ac:dyDescent="0.25">
      <c r="A15721" s="9"/>
      <c r="H15721" s="9"/>
      <c r="J15721">
        <v>19</v>
      </c>
      <c r="K15721">
        <f ca="1">SIMULATION!$D$3*SIMULATION!$D$17/$H15702/(SIMULATION!$D$17-$I15702)*(((EXP(-$I15702*$J15721))/(1-EXP(-SIMULATION!$D$4*$I15702)))-(EXP(-SIMULATION!$D$17*$J15721)/(1-EXP(-SIMULATION!$D$4*SIMULATION!$D$17))))</f>
        <v>1.4990874195968669</v>
      </c>
      <c r="L15721">
        <v>0.60381765168619728</v>
      </c>
      <c r="M15721">
        <f t="shared" ca="1" si="245"/>
        <v>2.4042628649701681</v>
      </c>
    </row>
    <row r="15722" spans="1:13" x14ac:dyDescent="0.25">
      <c r="A15722" s="9"/>
      <c r="H15722" s="9"/>
      <c r="J15722">
        <v>20</v>
      </c>
      <c r="K15722">
        <f ca="1">SIMULATION!$D$3*SIMULATION!$D$17/$H15702/(SIMULATION!$D$17-$I15702)*(((EXP(-$I15702*$J15722))/(1-EXP(-SIMULATION!$D$4*$I15702)))-(EXP(-SIMULATION!$D$17*$J15722)/(1-EXP(-SIMULATION!$D$4*SIMULATION!$D$17))))</f>
        <v>1.3781723588043098</v>
      </c>
      <c r="L15722">
        <v>-0.1850433929817869</v>
      </c>
      <c r="M15722">
        <f t="shared" ca="1" si="245"/>
        <v>1.1231506694174476</v>
      </c>
    </row>
    <row r="15723" spans="1:13" x14ac:dyDescent="0.25">
      <c r="A15723" s="9"/>
      <c r="H15723" s="9"/>
      <c r="J15723">
        <v>21</v>
      </c>
      <c r="K15723">
        <f ca="1">SIMULATION!$D$3*SIMULATION!$D$17/$H15702/(SIMULATION!$D$17-$I15702)*(((EXP(-$I15702*$J15723))/(1-EXP(-SIMULATION!$D$4*$I15702)))-(EXP(-SIMULATION!$D$17*$J15723)/(1-EXP(-SIMULATION!$D$4*SIMULATION!$D$17))))</f>
        <v>1.2669034552574461</v>
      </c>
      <c r="L15723">
        <v>-8.6143617256131899E-2</v>
      </c>
      <c r="M15723">
        <f t="shared" ca="1" si="245"/>
        <v>1.1577678089072776</v>
      </c>
    </row>
    <row r="15724" spans="1:13" x14ac:dyDescent="0.25">
      <c r="A15724" s="9"/>
      <c r="H15724" s="9"/>
      <c r="J15724">
        <v>22</v>
      </c>
      <c r="K15724">
        <f ca="1">SIMULATION!$D$3*SIMULATION!$D$17/$H15702/(SIMULATION!$D$17-$I15702)*(((EXP(-$I15702*$J15724))/(1-EXP(-SIMULATION!$D$4*$I15702)))-(EXP(-SIMULATION!$D$17*$J15724)/(1-EXP(-SIMULATION!$D$4*SIMULATION!$D$17))))</f>
        <v>1.1645496356011891</v>
      </c>
      <c r="L15724">
        <v>-0.26258557071180871</v>
      </c>
      <c r="M15724">
        <f t="shared" ca="1" si="245"/>
        <v>0.85875570491462194</v>
      </c>
    </row>
    <row r="15725" spans="1:13" x14ac:dyDescent="0.25">
      <c r="A15725" s="9"/>
      <c r="H15725" s="9"/>
      <c r="J15725">
        <v>23</v>
      </c>
      <c r="K15725">
        <f ca="1">SIMULATION!$D$3*SIMULATION!$D$17/$H15702/(SIMULATION!$D$17-$I15702)*(((EXP(-$I15702*$J15725))/(1-EXP(-SIMULATION!$D$4*$I15702)))-(EXP(-SIMULATION!$D$17*$J15725)/(1-EXP(-SIMULATION!$D$4*SIMULATION!$D$17))))</f>
        <v>1.0704212222887772</v>
      </c>
      <c r="L15725">
        <v>-2.589983759894459E-2</v>
      </c>
      <c r="M15725">
        <f t="shared" ca="1" si="245"/>
        <v>1.0426974864690342</v>
      </c>
    </row>
    <row r="15726" spans="1:13" x14ac:dyDescent="0.25">
      <c r="A15726" s="9"/>
      <c r="H15726" s="9"/>
      <c r="J15726">
        <v>24</v>
      </c>
      <c r="K15726">
        <f ca="1">SIMULATION!$D$3*SIMULATION!$D$17/$H15702/(SIMULATION!$D$17-$I15702)*(((EXP(-$I15702*$J15726))/(1-EXP(-SIMULATION!$D$4*$I15702)))-(EXP(-SIMULATION!$D$17*$J15726)/(1-EXP(-SIMULATION!$D$4*SIMULATION!$D$17))))</f>
        <v>0.98387296258896972</v>
      </c>
      <c r="L15726">
        <v>-0.64805057240105857</v>
      </c>
      <c r="M15726">
        <f t="shared" ca="1" si="245"/>
        <v>0.34627352601326261</v>
      </c>
    </row>
    <row r="15727" spans="1:13" x14ac:dyDescent="0.25">
      <c r="A15727" s="9">
        <v>630</v>
      </c>
      <c r="B15727" s="2">
        <f ca="1">NORMINV(RAND(),SIMULATION!D7,SIMULATION!D8)</f>
        <v>56.551509015156498</v>
      </c>
      <c r="C15727" s="2">
        <v>2</v>
      </c>
      <c r="D15727" s="2">
        <f ca="1">SIMULATION!$D$11*(1+(SIMULATION!$D$12*LN(1+$C15727)))*(1+(SIMULATION!$D$13*(($B15727/63.5)-1)))</f>
        <v>9.7220542706415394</v>
      </c>
      <c r="E15727" s="2">
        <v>-0.10671291390254234</v>
      </c>
      <c r="F15727" s="2">
        <f ca="1">D15727*(1+E15727)</f>
        <v>8.6845855303027246</v>
      </c>
      <c r="G15727" s="2">
        <v>0.13009504029577723</v>
      </c>
      <c r="H15727" s="9">
        <f>SIMULATION!$D$15*EXP($G$15727)</f>
        <v>251.42709315901899</v>
      </c>
      <c r="I15727" s="2">
        <f ca="1">$F15727/$H15727</f>
        <v>3.4541168261488918E-2</v>
      </c>
      <c r="J15727">
        <v>0</v>
      </c>
      <c r="K15727">
        <f ca="1">SIMULATION!$D$3*SIMULATION!$D$17/$H15727/(SIMULATION!$D$17-$I15727)*(((EXP(-$I15727*$J15727))/(1-EXP(-SIMULATION!$D$4*$I15727)))-(EXP(-SIMULATION!$D$17*$J15727)/(1-EXP(-SIMULATION!$D$4*SIMULATION!$D$17))))</f>
        <v>1.8369704255095087</v>
      </c>
      <c r="L15727">
        <v>0.21833600171794537</v>
      </c>
      <c r="M15727">
        <f t="shared" ca="1" si="245"/>
        <v>2.2380472034893679</v>
      </c>
    </row>
    <row r="15728" spans="1:13" x14ac:dyDescent="0.25">
      <c r="A15728" s="9"/>
      <c r="H15728" s="9"/>
      <c r="J15728">
        <v>1</v>
      </c>
      <c r="K15728">
        <f ca="1">SIMULATION!$D$3*SIMULATION!$D$17/$H15727/(SIMULATION!$D$17-$I15727)*(((EXP(-$I15727*$J15728))/(1-EXP(-SIMULATION!$D$4*$I15727)))-(EXP(-SIMULATION!$D$17*$J15728)/(1-EXP(-SIMULATION!$D$4*SIMULATION!$D$17))))</f>
        <v>2.5459215754617621</v>
      </c>
      <c r="L15728">
        <v>-0.29413870377100587</v>
      </c>
      <c r="M15728">
        <f t="shared" ca="1" si="245"/>
        <v>1.7970675033528021</v>
      </c>
    </row>
    <row r="15729" spans="1:13" x14ac:dyDescent="0.25">
      <c r="A15729" s="9"/>
      <c r="H15729" s="9"/>
      <c r="J15729">
        <v>2</v>
      </c>
      <c r="K15729">
        <f ca="1">SIMULATION!$D$3*SIMULATION!$D$17/$H15727/(SIMULATION!$D$17-$I15727)*(((EXP(-$I15727*$J15729))/(1-EXP(-SIMULATION!$D$4*$I15727)))-(EXP(-SIMULATION!$D$17*$J15729)/(1-EXP(-SIMULATION!$D$4*SIMULATION!$D$17))))</f>
        <v>2.9537637852896754</v>
      </c>
      <c r="L15729">
        <v>-0.23252768738804988</v>
      </c>
      <c r="M15729">
        <f t="shared" ca="1" si="245"/>
        <v>2.266931923205695</v>
      </c>
    </row>
    <row r="15730" spans="1:13" x14ac:dyDescent="0.25">
      <c r="A15730" s="9"/>
      <c r="H15730" s="9"/>
      <c r="J15730">
        <v>3</v>
      </c>
      <c r="K15730">
        <f ca="1">SIMULATION!$D$3*SIMULATION!$D$17/$H15727/(SIMULATION!$D$17-$I15727)*(((EXP(-$I15727*$J15730))/(1-EXP(-SIMULATION!$D$4*$I15727)))-(EXP(-SIMULATION!$D$17*$J15730)/(1-EXP(-SIMULATION!$D$4*SIMULATION!$D$17))))</f>
        <v>3.1702258300595689</v>
      </c>
      <c r="L15730">
        <v>-0.37764730725479467</v>
      </c>
      <c r="M15730">
        <f t="shared" ca="1" si="245"/>
        <v>1.9729985819479765</v>
      </c>
    </row>
    <row r="15731" spans="1:13" x14ac:dyDescent="0.25">
      <c r="A15731" s="9"/>
      <c r="H15731" s="9"/>
      <c r="J15731">
        <v>4</v>
      </c>
      <c r="K15731">
        <f ca="1">SIMULATION!$D$3*SIMULATION!$D$17/$H15727/(SIMULATION!$D$17-$I15727)*(((EXP(-$I15727*$J15731))/(1-EXP(-SIMULATION!$D$4*$I15727)))-(EXP(-SIMULATION!$D$17*$J15731)/(1-EXP(-SIMULATION!$D$4*SIMULATION!$D$17))))</f>
        <v>3.2655710056229457</v>
      </c>
      <c r="L15731">
        <v>0.45064554859413103</v>
      </c>
      <c r="M15731">
        <f t="shared" ca="1" si="245"/>
        <v>4.7371860429249857</v>
      </c>
    </row>
    <row r="15732" spans="1:13" x14ac:dyDescent="0.25">
      <c r="A15732" s="9"/>
      <c r="H15732" s="9"/>
      <c r="J15732">
        <v>5</v>
      </c>
      <c r="K15732">
        <f ca="1">SIMULATION!$D$3*SIMULATION!$D$17/$H15727/(SIMULATION!$D$17-$I15727)*(((EXP(-$I15727*$J15732))/(1-EXP(-SIMULATION!$D$4*$I15727)))-(EXP(-SIMULATION!$D$17*$J15732)/(1-EXP(-SIMULATION!$D$4*SIMULATION!$D$17))))</f>
        <v>3.2847739893612093</v>
      </c>
      <c r="L15732">
        <v>0.16968774405202575</v>
      </c>
      <c r="M15732">
        <f t="shared" ca="1" si="245"/>
        <v>3.8421598773366856</v>
      </c>
    </row>
    <row r="15733" spans="1:13" x14ac:dyDescent="0.25">
      <c r="A15733" s="9"/>
      <c r="H15733" s="9"/>
      <c r="J15733">
        <v>6</v>
      </c>
      <c r="K15733">
        <f ca="1">SIMULATION!$D$3*SIMULATION!$D$17/$H15727/(SIMULATION!$D$17-$I15727)*(((EXP(-$I15727*$J15733))/(1-EXP(-SIMULATION!$D$4*$I15727)))-(EXP(-SIMULATION!$D$17*$J15733)/(1-EXP(-SIMULATION!$D$4*SIMULATION!$D$17))))</f>
        <v>3.2566056549621689</v>
      </c>
      <c r="L15733">
        <v>-3.2615468645349907E-2</v>
      </c>
      <c r="M15733">
        <f t="shared" ca="1" si="245"/>
        <v>3.1503899353324809</v>
      </c>
    </row>
    <row r="15734" spans="1:13" x14ac:dyDescent="0.25">
      <c r="A15734" s="9"/>
      <c r="H15734" s="9"/>
      <c r="J15734">
        <v>7</v>
      </c>
      <c r="K15734">
        <f ca="1">SIMULATION!$D$3*SIMULATION!$D$17/$H15727/(SIMULATION!$D$17-$I15727)*(((EXP(-$I15727*$J15734))/(1-EXP(-SIMULATION!$D$4*$I15727)))-(EXP(-SIMULATION!$D$17*$J15734)/(1-EXP(-SIMULATION!$D$4*SIMULATION!$D$17))))</f>
        <v>3.1994547826217965</v>
      </c>
      <c r="L15734">
        <v>1.468805427718487E-2</v>
      </c>
      <c r="M15734">
        <f t="shared" ca="1" si="245"/>
        <v>3.2464485481263439</v>
      </c>
    </row>
    <row r="15735" spans="1:13" x14ac:dyDescent="0.25">
      <c r="A15735" s="9"/>
      <c r="H15735" s="9"/>
      <c r="J15735">
        <v>8</v>
      </c>
      <c r="K15735">
        <f ca="1">SIMULATION!$D$3*SIMULATION!$D$17/$H15727/(SIMULATION!$D$17-$I15727)*(((EXP(-$I15727*$J15735))/(1-EXP(-SIMULATION!$D$4*$I15727)))-(EXP(-SIMULATION!$D$17*$J15735)/(1-EXP(-SIMULATION!$D$4*SIMULATION!$D$17))))</f>
        <v>3.1250586946445003</v>
      </c>
      <c r="L15735">
        <v>-0.14335259474617099</v>
      </c>
      <c r="M15735">
        <f t="shared" ca="1" si="245"/>
        <v>2.6770734220331289</v>
      </c>
    </row>
    <row r="15736" spans="1:13" x14ac:dyDescent="0.25">
      <c r="A15736" s="9"/>
      <c r="H15736" s="9"/>
      <c r="J15736">
        <v>9</v>
      </c>
      <c r="K15736">
        <f ca="1">SIMULATION!$D$3*SIMULATION!$D$17/$H15727/(SIMULATION!$D$17-$I15727)*(((EXP(-$I15727*$J15736))/(1-EXP(-SIMULATION!$D$4*$I15727)))-(EXP(-SIMULATION!$D$17*$J15736)/(1-EXP(-SIMULATION!$D$4*SIMULATION!$D$17))))</f>
        <v>3.040893881632194</v>
      </c>
      <c r="L15736">
        <v>0.43428682307396538</v>
      </c>
      <c r="M15736">
        <f t="shared" ca="1" si="245"/>
        <v>4.3615140247912985</v>
      </c>
    </row>
    <row r="15737" spans="1:13" x14ac:dyDescent="0.25">
      <c r="A15737" s="9"/>
      <c r="H15737" s="9"/>
      <c r="J15737">
        <v>10</v>
      </c>
      <c r="K15737">
        <f ca="1">SIMULATION!$D$3*SIMULATION!$D$17/$H15727/(SIMULATION!$D$17-$I15727)*(((EXP(-$I15727*$J15737))/(1-EXP(-SIMULATION!$D$4*$I15727)))-(EXP(-SIMULATION!$D$17*$J15737)/(1-EXP(-SIMULATION!$D$4*SIMULATION!$D$17))))</f>
        <v>2.9517079200026068</v>
      </c>
      <c r="L15737">
        <v>-0.17559715808805579</v>
      </c>
      <c r="M15737">
        <f t="shared" ca="1" si="245"/>
        <v>2.4333963977441426</v>
      </c>
    </row>
    <row r="15738" spans="1:13" x14ac:dyDescent="0.25">
      <c r="A15738" s="9"/>
      <c r="H15738" s="9"/>
      <c r="J15738">
        <v>11</v>
      </c>
      <c r="K15738">
        <f ca="1">SIMULATION!$D$3*SIMULATION!$D$17/$H15727/(SIMULATION!$D$17-$I15727)*(((EXP(-$I15727*$J15738))/(1-EXP(-SIMULATION!$D$4*$I15727)))-(EXP(-SIMULATION!$D$17*$J15738)/(1-EXP(-SIMULATION!$D$4*SIMULATION!$D$17))))</f>
        <v>2.860501109971179</v>
      </c>
      <c r="L15738">
        <v>-0.61203525925155966</v>
      </c>
      <c r="M15738">
        <f t="shared" ca="1" si="245"/>
        <v>1.1097735715405943</v>
      </c>
    </row>
    <row r="15739" spans="1:13" x14ac:dyDescent="0.25">
      <c r="A15739" s="9"/>
      <c r="H15739" s="9"/>
      <c r="J15739">
        <v>12</v>
      </c>
      <c r="K15739">
        <f ca="1">SIMULATION!$D$3*SIMULATION!$D$17/$H15727/(SIMULATION!$D$17-$I15727)*(((EXP(-$I15727*$J15739))/(1-EXP(-SIMULATION!$D$4*$I15727)))-(EXP(-SIMULATION!$D$17*$J15739)/(1-EXP(-SIMULATION!$D$4*SIMULATION!$D$17))))</f>
        <v>2.7691554828112892</v>
      </c>
      <c r="L15739">
        <v>-0.13031805269737484</v>
      </c>
      <c r="M15739">
        <f t="shared" ca="1" si="245"/>
        <v>2.4082845326750633</v>
      </c>
    </row>
    <row r="15740" spans="1:13" x14ac:dyDescent="0.25">
      <c r="A15740" s="9"/>
      <c r="H15740" s="9"/>
      <c r="J15740">
        <v>13</v>
      </c>
      <c r="K15740">
        <f ca="1">SIMULATION!$D$3*SIMULATION!$D$17/$H15727/(SIMULATION!$D$17-$I15727)*(((EXP(-$I15727*$J15740))/(1-EXP(-SIMULATION!$D$4*$I15727)))-(EXP(-SIMULATION!$D$17*$J15740)/(1-EXP(-SIMULATION!$D$4*SIMULATION!$D$17))))</f>
        <v>2.6788378354915539</v>
      </c>
      <c r="L15740">
        <v>0.11754404454844104</v>
      </c>
      <c r="M15740">
        <f t="shared" ca="1" si="245"/>
        <v>2.9937192693646222</v>
      </c>
    </row>
    <row r="15741" spans="1:13" x14ac:dyDescent="0.25">
      <c r="A15741" s="9"/>
      <c r="H15741" s="9"/>
      <c r="J15741">
        <v>14</v>
      </c>
      <c r="K15741">
        <f ca="1">SIMULATION!$D$3*SIMULATION!$D$17/$H15727/(SIMULATION!$D$17-$I15727)*(((EXP(-$I15727*$J15741))/(1-EXP(-SIMULATION!$D$4*$I15727)))-(EXP(-SIMULATION!$D$17*$J15741)/(1-EXP(-SIMULATION!$D$4*SIMULATION!$D$17))))</f>
        <v>2.5902579582167511</v>
      </c>
      <c r="L15741">
        <v>-0.53599224501073972</v>
      </c>
      <c r="M15741">
        <f t="shared" ca="1" si="245"/>
        <v>1.2018997800352198</v>
      </c>
    </row>
    <row r="15742" spans="1:13" x14ac:dyDescent="0.25">
      <c r="A15742" s="9"/>
      <c r="H15742" s="9"/>
      <c r="J15742">
        <v>15</v>
      </c>
      <c r="K15742">
        <f ca="1">SIMULATION!$D$3*SIMULATION!$D$17/$H15727/(SIMULATION!$D$17-$I15727)*(((EXP(-$I15727*$J15742))/(1-EXP(-SIMULATION!$D$4*$I15727)))-(EXP(-SIMULATION!$D$17*$J15742)/(1-EXP(-SIMULATION!$D$4*SIMULATION!$D$17))))</f>
        <v>2.5038340676563013</v>
      </c>
      <c r="L15742">
        <v>-0.25665146449235576</v>
      </c>
      <c r="M15742">
        <f t="shared" ca="1" si="245"/>
        <v>1.8612213873464594</v>
      </c>
    </row>
    <row r="15743" spans="1:13" x14ac:dyDescent="0.25">
      <c r="A15743" s="9"/>
      <c r="H15743" s="9"/>
      <c r="J15743">
        <v>16</v>
      </c>
      <c r="K15743">
        <f ca="1">SIMULATION!$D$3*SIMULATION!$D$17/$H15727/(SIMULATION!$D$17-$I15727)*(((EXP(-$I15727*$J15743))/(1-EXP(-SIMULATION!$D$4*$I15727)))-(EXP(-SIMULATION!$D$17*$J15743)/(1-EXP(-SIMULATION!$D$4*SIMULATION!$D$17))))</f>
        <v>2.4197987768609006</v>
      </c>
      <c r="L15743">
        <v>0.15826942012238712</v>
      </c>
      <c r="M15743">
        <f t="shared" ca="1" si="245"/>
        <v>2.8027789260875369</v>
      </c>
    </row>
    <row r="15744" spans="1:13" x14ac:dyDescent="0.25">
      <c r="A15744" s="9"/>
      <c r="H15744" s="9"/>
      <c r="J15744">
        <v>17</v>
      </c>
      <c r="K15744">
        <f ca="1">SIMULATION!$D$3*SIMULATION!$D$17/$H15727/(SIMULATION!$D$17-$I15727)*(((EXP(-$I15727*$J15744))/(1-EXP(-SIMULATION!$D$4*$I15727)))-(EXP(-SIMULATION!$D$17*$J15744)/(1-EXP(-SIMULATION!$D$4*SIMULATION!$D$17))))</f>
        <v>2.3382669611294844</v>
      </c>
      <c r="L15744">
        <v>-0.43492946037510605</v>
      </c>
      <c r="M15744">
        <f t="shared" ca="1" si="245"/>
        <v>1.3212857735124988</v>
      </c>
    </row>
    <row r="15745" spans="1:13" x14ac:dyDescent="0.25">
      <c r="A15745" s="9"/>
      <c r="H15745" s="9"/>
      <c r="J15745">
        <v>18</v>
      </c>
      <c r="K15745">
        <f ca="1">SIMULATION!$D$3*SIMULATION!$D$17/$H15727/(SIMULATION!$D$17-$I15727)*(((EXP(-$I15727*$J15745))/(1-EXP(-SIMULATION!$D$4*$I15727)))-(EXP(-SIMULATION!$D$17*$J15745)/(1-EXP(-SIMULATION!$D$4*SIMULATION!$D$17))))</f>
        <v>2.2592792073098482</v>
      </c>
      <c r="L15745">
        <v>-0.11947851962649539</v>
      </c>
      <c r="M15745">
        <f t="shared" ca="1" si="245"/>
        <v>1.9893438721975456</v>
      </c>
    </row>
    <row r="15746" spans="1:13" x14ac:dyDescent="0.25">
      <c r="A15746" s="9"/>
      <c r="H15746" s="9"/>
      <c r="J15746">
        <v>19</v>
      </c>
      <c r="K15746">
        <f ca="1">SIMULATION!$D$3*SIMULATION!$D$17/$H15727/(SIMULATION!$D$17-$I15727)*(((EXP(-$I15727*$J15746))/(1-EXP(-SIMULATION!$D$4*$I15727)))-(EXP(-SIMULATION!$D$17*$J15746)/(1-EXP(-SIMULATION!$D$4*SIMULATION!$D$17))))</f>
        <v>2.182829617755861</v>
      </c>
      <c r="L15746">
        <v>-0.43172527406399291</v>
      </c>
      <c r="M15746">
        <f t="shared" ca="1" si="245"/>
        <v>1.240446902795211</v>
      </c>
    </row>
    <row r="15747" spans="1:13" x14ac:dyDescent="0.25">
      <c r="A15747" s="9"/>
      <c r="H15747" s="9"/>
      <c r="J15747">
        <v>20</v>
      </c>
      <c r="K15747">
        <f ca="1">SIMULATION!$D$3*SIMULATION!$D$17/$H15727/(SIMULATION!$D$17-$I15727)*(((EXP(-$I15727*$J15747))/(1-EXP(-SIMULATION!$D$4*$I15727)))-(EXP(-SIMULATION!$D$17*$J15747)/(1-EXP(-SIMULATION!$D$4*SIMULATION!$D$17))))</f>
        <v>2.1088835897068043</v>
      </c>
      <c r="L15747">
        <v>0.37433644236697095</v>
      </c>
      <c r="M15747">
        <f t="shared" ref="M15747:M15810" ca="1" si="246">$K15747*(1+$L15747)</f>
        <v>2.8983155700437364</v>
      </c>
    </row>
    <row r="15748" spans="1:13" x14ac:dyDescent="0.25">
      <c r="A15748" s="9"/>
      <c r="H15748" s="9"/>
      <c r="J15748">
        <v>21</v>
      </c>
      <c r="K15748">
        <f ca="1">SIMULATION!$D$3*SIMULATION!$D$17/$H15727/(SIMULATION!$D$17-$I15727)*(((EXP(-$I15727*$J15748))/(1-EXP(-SIMULATION!$D$4*$I15727)))-(EXP(-SIMULATION!$D$17*$J15748)/(1-EXP(-SIMULATION!$D$4*SIMULATION!$D$17))))</f>
        <v>2.0373891719664496</v>
      </c>
      <c r="L15748">
        <v>-0.24379986178104249</v>
      </c>
      <c r="M15748">
        <f t="shared" ca="1" si="246"/>
        <v>1.5406739734468367</v>
      </c>
    </row>
    <row r="15749" spans="1:13" x14ac:dyDescent="0.25">
      <c r="A15749" s="9"/>
      <c r="H15749" s="9"/>
      <c r="J15749">
        <v>22</v>
      </c>
      <c r="K15749">
        <f ca="1">SIMULATION!$D$3*SIMULATION!$D$17/$H15727/(SIMULATION!$D$17-$I15727)*(((EXP(-$I15727*$J15749))/(1-EXP(-SIMULATION!$D$4*$I15727)))-(EXP(-SIMULATION!$D$17*$J15749)/(1-EXP(-SIMULATION!$D$4*SIMULATION!$D$17))))</f>
        <v>1.9682843070085665</v>
      </c>
      <c r="L15749">
        <v>-0.4974059691883137</v>
      </c>
      <c r="M15749">
        <f t="shared" ca="1" si="246"/>
        <v>0.98924794364282209</v>
      </c>
    </row>
    <row r="15750" spans="1:13" x14ac:dyDescent="0.25">
      <c r="A15750" s="9"/>
      <c r="H15750" s="9"/>
      <c r="J15750">
        <v>23</v>
      </c>
      <c r="K15750">
        <f ca="1">SIMULATION!$D$3*SIMULATION!$D$17/$H15727/(SIMULATION!$D$17-$I15727)*(((EXP(-$I15727*$J15750))/(1-EXP(-SIMULATION!$D$4*$I15727)))-(EXP(-SIMULATION!$D$17*$J15750)/(1-EXP(-SIMULATION!$D$4*SIMULATION!$D$17))))</f>
        <v>1.9015014375701167</v>
      </c>
      <c r="L15750">
        <v>0.37121316454496256</v>
      </c>
      <c r="M15750">
        <f t="shared" ca="1" si="246"/>
        <v>2.6073638035973152</v>
      </c>
    </row>
    <row r="15751" spans="1:13" x14ac:dyDescent="0.25">
      <c r="A15751" s="9"/>
      <c r="H15751" s="9"/>
      <c r="J15751">
        <v>24</v>
      </c>
      <c r="K15751">
        <f ca="1">SIMULATION!$D$3*SIMULATION!$D$17/$H15727/(SIMULATION!$D$17-$I15727)*(((EXP(-$I15727*$J15751))/(1-EXP(-SIMULATION!$D$4*$I15727)))-(EXP(-SIMULATION!$D$17*$J15751)/(1-EXP(-SIMULATION!$D$4*SIMULATION!$D$17))))</f>
        <v>1.8369704255095087</v>
      </c>
      <c r="L15751">
        <v>0.15980888087333042</v>
      </c>
      <c r="M15751">
        <f t="shared" ca="1" si="246"/>
        <v>2.1305346134075891</v>
      </c>
    </row>
    <row r="15752" spans="1:13" x14ac:dyDescent="0.25">
      <c r="A15752" s="9">
        <v>631</v>
      </c>
      <c r="B15752" s="2">
        <f ca="1">NORMINV(RAND(),SIMULATION!D7,SIMULATION!D8)</f>
        <v>69.600160691100882</v>
      </c>
      <c r="C15752" s="2">
        <v>2</v>
      </c>
      <c r="D15752" s="2">
        <f ca="1">SIMULATION!$D$11*(1+(SIMULATION!$D$12*LN(1+$C15752)))*(1+(SIMULATION!$D$13*(($B15752/63.5)-1)))</f>
        <v>10.691069812247083</v>
      </c>
      <c r="E15752" s="2">
        <v>0.37151476113275261</v>
      </c>
      <c r="F15752" s="2">
        <f ca="1">D15752*(1+E15752)</f>
        <v>14.662960059797641</v>
      </c>
      <c r="G15752" s="2">
        <v>0.51684093154337807</v>
      </c>
      <c r="H15752" s="9">
        <f>SIMULATION!$D$15*EXP($G$15752)</f>
        <v>370.1465286892128</v>
      </c>
      <c r="I15752" s="2">
        <f ca="1">$F15752/$H15752</f>
        <v>3.9613933735169901E-2</v>
      </c>
      <c r="J15752">
        <v>0</v>
      </c>
      <c r="K15752">
        <f ca="1">SIMULATION!$D$3*SIMULATION!$D$17/$H15752/(SIMULATION!$D$17-$I15752)*(((EXP(-$I15752*$J15752))/(1-EXP(-SIMULATION!$D$4*$I15752)))-(EXP(-SIMULATION!$D$17*$J15752)/(1-EXP(-SIMULATION!$D$4*SIMULATION!$D$17))))</f>
        <v>1.0273553847385688</v>
      </c>
      <c r="L15752">
        <v>0.40466024412232005</v>
      </c>
      <c r="M15752">
        <f t="shared" ca="1" si="246"/>
        <v>1.4430852655272579</v>
      </c>
    </row>
    <row r="15753" spans="1:13" x14ac:dyDescent="0.25">
      <c r="A15753" s="9"/>
      <c r="H15753" s="9"/>
      <c r="J15753">
        <v>1</v>
      </c>
      <c r="K15753">
        <f ca="1">SIMULATION!$D$3*SIMULATION!$D$17/$H15752/(SIMULATION!$D$17-$I15752)*(((EXP(-$I15752*$J15753))/(1-EXP(-SIMULATION!$D$4*$I15752)))-(EXP(-SIMULATION!$D$17*$J15753)/(1-EXP(-SIMULATION!$D$4*SIMULATION!$D$17))))</f>
        <v>1.5099652228038398</v>
      </c>
      <c r="L15753">
        <v>5.8896968203099524E-2</v>
      </c>
      <c r="M15753">
        <f t="shared" ca="1" si="246"/>
        <v>1.5988975965191037</v>
      </c>
    </row>
    <row r="15754" spans="1:13" x14ac:dyDescent="0.25">
      <c r="A15754" s="9"/>
      <c r="H15754" s="9"/>
      <c r="J15754">
        <v>2</v>
      </c>
      <c r="K15754">
        <f ca="1">SIMULATION!$D$3*SIMULATION!$D$17/$H15752/(SIMULATION!$D$17-$I15752)*(((EXP(-$I15752*$J15754))/(1-EXP(-SIMULATION!$D$4*$I15752)))-(EXP(-SIMULATION!$D$17*$J15754)/(1-EXP(-SIMULATION!$D$4*SIMULATION!$D$17))))</f>
        <v>1.7861571274941159</v>
      </c>
      <c r="L15754">
        <v>-0.23333327651856794</v>
      </c>
      <c r="M15754">
        <f t="shared" ca="1" si="246"/>
        <v>1.3693872325589203</v>
      </c>
    </row>
    <row r="15755" spans="1:13" x14ac:dyDescent="0.25">
      <c r="A15755" s="9"/>
      <c r="H15755" s="9"/>
      <c r="J15755">
        <v>3</v>
      </c>
      <c r="K15755">
        <f ca="1">SIMULATION!$D$3*SIMULATION!$D$17/$H15752/(SIMULATION!$D$17-$I15752)*(((EXP(-$I15752*$J15755))/(1-EXP(-SIMULATION!$D$4*$I15752)))-(EXP(-SIMULATION!$D$17*$J15755)/(1-EXP(-SIMULATION!$D$4*SIMULATION!$D$17))))</f>
        <v>1.9313560743728635</v>
      </c>
      <c r="L15755">
        <v>-0.1429121565525226</v>
      </c>
      <c r="M15755">
        <f t="shared" ca="1" si="246"/>
        <v>1.6553418127134232</v>
      </c>
    </row>
    <row r="15756" spans="1:13" x14ac:dyDescent="0.25">
      <c r="A15756" s="9"/>
      <c r="H15756" s="9"/>
      <c r="J15756">
        <v>4</v>
      </c>
      <c r="K15756">
        <f ca="1">SIMULATION!$D$3*SIMULATION!$D$17/$H15752/(SIMULATION!$D$17-$I15752)*(((EXP(-$I15752*$J15756))/(1-EXP(-SIMULATION!$D$4*$I15752)))-(EXP(-SIMULATION!$D$17*$J15756)/(1-EXP(-SIMULATION!$D$4*SIMULATION!$D$17))))</f>
        <v>1.9938463229796044</v>
      </c>
      <c r="L15756">
        <v>-0.36374588367470806</v>
      </c>
      <c r="M15756">
        <f t="shared" ca="1" si="246"/>
        <v>1.2685929303158208</v>
      </c>
    </row>
    <row r="15757" spans="1:13" x14ac:dyDescent="0.25">
      <c r="A15757" s="9"/>
      <c r="H15757" s="9"/>
      <c r="J15757">
        <v>5</v>
      </c>
      <c r="K15757">
        <f ca="1">SIMULATION!$D$3*SIMULATION!$D$17/$H15752/(SIMULATION!$D$17-$I15752)*(((EXP(-$I15752*$J15757))/(1-EXP(-SIMULATION!$D$4*$I15752)))-(EXP(-SIMULATION!$D$17*$J15757)/(1-EXP(-SIMULATION!$D$4*SIMULATION!$D$17))))</f>
        <v>2.0045216410885827</v>
      </c>
      <c r="L15757">
        <v>7.0858541403208949E-2</v>
      </c>
      <c r="M15757">
        <f t="shared" ca="1" si="246"/>
        <v>2.1465591207872863</v>
      </c>
    </row>
    <row r="15758" spans="1:13" x14ac:dyDescent="0.25">
      <c r="A15758" s="9"/>
      <c r="H15758" s="9"/>
      <c r="J15758">
        <v>6</v>
      </c>
      <c r="K15758">
        <f ca="1">SIMULATION!$D$3*SIMULATION!$D$17/$H15752/(SIMULATION!$D$17-$I15752)*(((EXP(-$I15752*$J15758))/(1-EXP(-SIMULATION!$D$4*$I15752)))-(EXP(-SIMULATION!$D$17*$J15758)/(1-EXP(-SIMULATION!$D$4*SIMULATION!$D$17))))</f>
        <v>1.9831334098420559</v>
      </c>
      <c r="L15758">
        <v>0.30779182069527605</v>
      </c>
      <c r="M15758">
        <f t="shared" ca="1" si="246"/>
        <v>2.5935256527389736</v>
      </c>
    </row>
    <row r="15759" spans="1:13" x14ac:dyDescent="0.25">
      <c r="A15759" s="9"/>
      <c r="H15759" s="9"/>
      <c r="J15759">
        <v>7</v>
      </c>
      <c r="K15759">
        <f ca="1">SIMULATION!$D$3*SIMULATION!$D$17/$H15752/(SIMULATION!$D$17-$I15752)*(((EXP(-$I15752*$J15759))/(1-EXP(-SIMULATION!$D$4*$I15752)))-(EXP(-SIMULATION!$D$17*$J15759)/(1-EXP(-SIMULATION!$D$4*SIMULATION!$D$17))))</f>
        <v>1.9422944888538869</v>
      </c>
      <c r="L15759">
        <v>-8.1451459798687745E-2</v>
      </c>
      <c r="M15759">
        <f t="shared" ca="1" si="246"/>
        <v>1.7840917673777918</v>
      </c>
    </row>
    <row r="15760" spans="1:13" x14ac:dyDescent="0.25">
      <c r="A15760" s="9"/>
      <c r="H15760" s="9"/>
      <c r="J15760">
        <v>8</v>
      </c>
      <c r="K15760">
        <f ca="1">SIMULATION!$D$3*SIMULATION!$D$17/$H15752/(SIMULATION!$D$17-$I15752)*(((EXP(-$I15752*$J15760))/(1-EXP(-SIMULATION!$D$4*$I15752)))-(EXP(-SIMULATION!$D$17*$J15760)/(1-EXP(-SIMULATION!$D$4*SIMULATION!$D$17))))</f>
        <v>1.8900449206307055</v>
      </c>
      <c r="L15760">
        <v>0.26059775918033701</v>
      </c>
      <c r="M15760">
        <f t="shared" ca="1" si="246"/>
        <v>2.3825863916972452</v>
      </c>
    </row>
    <row r="15761" spans="1:13" x14ac:dyDescent="0.25">
      <c r="A15761" s="9"/>
      <c r="H15761" s="9"/>
      <c r="J15761">
        <v>9</v>
      </c>
      <c r="K15761">
        <f ca="1">SIMULATION!$D$3*SIMULATION!$D$17/$H15752/(SIMULATION!$D$17-$I15752)*(((EXP(-$I15752*$J15761))/(1-EXP(-SIMULATION!$D$4*$I15752)))-(EXP(-SIMULATION!$D$17*$J15761)/(1-EXP(-SIMULATION!$D$4*SIMULATION!$D$17))))</f>
        <v>1.8314960294156488</v>
      </c>
      <c r="L15761">
        <v>0.15162031552734404</v>
      </c>
      <c r="M15761">
        <f t="shared" ca="1" si="246"/>
        <v>2.1091880352827275</v>
      </c>
    </row>
    <row r="15762" spans="1:13" x14ac:dyDescent="0.25">
      <c r="A15762" s="9"/>
      <c r="H15762" s="9"/>
      <c r="J15762">
        <v>10</v>
      </c>
      <c r="K15762">
        <f ca="1">SIMULATION!$D$3*SIMULATION!$D$17/$H15752/(SIMULATION!$D$17-$I15752)*(((EXP(-$I15752*$J15762))/(1-EXP(-SIMULATION!$D$4*$I15752)))-(EXP(-SIMULATION!$D$17*$J15762)/(1-EXP(-SIMULATION!$D$4*SIMULATION!$D$17))))</f>
        <v>1.7698839354009901</v>
      </c>
      <c r="L15762">
        <v>0.30176409526390185</v>
      </c>
      <c r="M15762">
        <f t="shared" ca="1" si="246"/>
        <v>2.3039713598893838</v>
      </c>
    </row>
    <row r="15763" spans="1:13" x14ac:dyDescent="0.25">
      <c r="A15763" s="9"/>
      <c r="H15763" s="9"/>
      <c r="J15763">
        <v>11</v>
      </c>
      <c r="K15763">
        <f ca="1">SIMULATION!$D$3*SIMULATION!$D$17/$H15752/(SIMULATION!$D$17-$I15752)*(((EXP(-$I15752*$J15763))/(1-EXP(-SIMULATION!$D$4*$I15752)))-(EXP(-SIMULATION!$D$17*$J15763)/(1-EXP(-SIMULATION!$D$4*SIMULATION!$D$17))))</f>
        <v>1.7072446104670926</v>
      </c>
      <c r="L15763">
        <v>0.14062507497100496</v>
      </c>
      <c r="M15763">
        <f t="shared" ca="1" si="246"/>
        <v>1.9473260118078717</v>
      </c>
    </row>
    <row r="15764" spans="1:13" x14ac:dyDescent="0.25">
      <c r="A15764" s="9"/>
      <c r="H15764" s="9"/>
      <c r="J15764">
        <v>12</v>
      </c>
      <c r="K15764">
        <f ca="1">SIMULATION!$D$3*SIMULATION!$D$17/$H15752/(SIMULATION!$D$17-$I15752)*(((EXP(-$I15752*$J15764))/(1-EXP(-SIMULATION!$D$4*$I15752)))-(EXP(-SIMULATION!$D$17*$J15764)/(1-EXP(-SIMULATION!$D$4*SIMULATION!$D$17))))</f>
        <v>1.6448464109420668</v>
      </c>
      <c r="L15764">
        <v>-0.18366566949606516</v>
      </c>
      <c r="M15764">
        <f t="shared" ca="1" si="246"/>
        <v>1.3427445936581921</v>
      </c>
    </row>
    <row r="15765" spans="1:13" x14ac:dyDescent="0.25">
      <c r="A15765" s="9"/>
      <c r="H15765" s="9"/>
      <c r="J15765">
        <v>13</v>
      </c>
      <c r="K15765">
        <f ca="1">SIMULATION!$D$3*SIMULATION!$D$17/$H15752/(SIMULATION!$D$17-$I15752)*(((EXP(-$I15752*$J15765))/(1-EXP(-SIMULATION!$D$4*$I15752)))-(EXP(-SIMULATION!$D$17*$J15765)/(1-EXP(-SIMULATION!$D$4*SIMULATION!$D$17))))</f>
        <v>1.5834671980537447</v>
      </c>
      <c r="L15765">
        <v>7.6214589869535165E-2</v>
      </c>
      <c r="M15765">
        <f t="shared" ca="1" si="246"/>
        <v>1.7041505011252729</v>
      </c>
    </row>
    <row r="15766" spans="1:13" x14ac:dyDescent="0.25">
      <c r="A15766" s="9"/>
      <c r="H15766" s="9"/>
      <c r="J15766">
        <v>14</v>
      </c>
      <c r="K15766">
        <f ca="1">SIMULATION!$D$3*SIMULATION!$D$17/$H15752/(SIMULATION!$D$17-$I15752)*(((EXP(-$I15752*$J15766))/(1-EXP(-SIMULATION!$D$4*$I15752)))-(EXP(-SIMULATION!$D$17*$J15766)/(1-EXP(-SIMULATION!$D$4*SIMULATION!$D$17))))</f>
        <v>1.5235718686175335</v>
      </c>
      <c r="L15766">
        <v>0.33938954064166593</v>
      </c>
      <c r="M15766">
        <f t="shared" ca="1" si="246"/>
        <v>2.0406562252422025</v>
      </c>
    </row>
    <row r="15767" spans="1:13" x14ac:dyDescent="0.25">
      <c r="A15767" s="9"/>
      <c r="H15767" s="9"/>
      <c r="J15767">
        <v>15</v>
      </c>
      <c r="K15767">
        <f ca="1">SIMULATION!$D$3*SIMULATION!$D$17/$H15752/(SIMULATION!$D$17-$I15752)*(((EXP(-$I15752*$J15767))/(1-EXP(-SIMULATION!$D$4*$I15752)))-(EXP(-SIMULATION!$D$17*$J15767)/(1-EXP(-SIMULATION!$D$4*SIMULATION!$D$17))))</f>
        <v>1.4654260683151623</v>
      </c>
      <c r="L15767">
        <v>0.12784268558977305</v>
      </c>
      <c r="M15767">
        <f t="shared" ca="1" si="246"/>
        <v>1.6527700724218348</v>
      </c>
    </row>
    <row r="15768" spans="1:13" x14ac:dyDescent="0.25">
      <c r="A15768" s="9"/>
      <c r="H15768" s="9"/>
      <c r="J15768">
        <v>16</v>
      </c>
      <c r="K15768">
        <f ca="1">SIMULATION!$D$3*SIMULATION!$D$17/$H15752/(SIMULATION!$D$17-$I15752)*(((EXP(-$I15752*$J15768))/(1-EXP(-SIMULATION!$D$4*$I15752)))-(EXP(-SIMULATION!$D$17*$J15768)/(1-EXP(-SIMULATION!$D$4*SIMULATION!$D$17))))</f>
        <v>1.4091690112751156</v>
      </c>
      <c r="L15768">
        <v>-0.10477367703452631</v>
      </c>
      <c r="M15768">
        <f t="shared" ca="1" si="246"/>
        <v>1.2615251924007138</v>
      </c>
    </row>
    <row r="15769" spans="1:13" x14ac:dyDescent="0.25">
      <c r="A15769" s="9"/>
      <c r="H15769" s="9"/>
      <c r="J15769">
        <v>17</v>
      </c>
      <c r="K15769">
        <f ca="1">SIMULATION!$D$3*SIMULATION!$D$17/$H15752/(SIMULATION!$D$17-$I15752)*(((EXP(-$I15752*$J15769))/(1-EXP(-SIMULATION!$D$4*$I15752)))-(EXP(-SIMULATION!$D$17*$J15769)/(1-EXP(-SIMULATION!$D$4*SIMULATION!$D$17))))</f>
        <v>1.354860095945644</v>
      </c>
      <c r="L15769">
        <v>-6.217070653769969E-2</v>
      </c>
      <c r="M15769">
        <f t="shared" ca="1" si="246"/>
        <v>1.2706274865209677</v>
      </c>
    </row>
    <row r="15770" spans="1:13" x14ac:dyDescent="0.25">
      <c r="A15770" s="9"/>
      <c r="H15770" s="9"/>
      <c r="J15770">
        <v>18</v>
      </c>
      <c r="K15770">
        <f ca="1">SIMULATION!$D$3*SIMULATION!$D$17/$H15752/(SIMULATION!$D$17-$I15752)*(((EXP(-$I15752*$J15770))/(1-EXP(-SIMULATION!$D$4*$I15752)))-(EXP(-SIMULATION!$D$17*$J15770)/(1-EXP(-SIMULATION!$D$4*SIMULATION!$D$17))))</f>
        <v>1.3025087308867178</v>
      </c>
      <c r="L15770">
        <v>-4.4389845065544803E-2</v>
      </c>
      <c r="M15770">
        <f t="shared" ca="1" si="246"/>
        <v>1.244690570126137</v>
      </c>
    </row>
    <row r="15771" spans="1:13" x14ac:dyDescent="0.25">
      <c r="A15771" s="9"/>
      <c r="H15771" s="9"/>
      <c r="J15771">
        <v>19</v>
      </c>
      <c r="K15771">
        <f ca="1">SIMULATION!$D$3*SIMULATION!$D$17/$H15752/(SIMULATION!$D$17-$I15752)*(((EXP(-$I15752*$J15771))/(1-EXP(-SIMULATION!$D$4*$I15752)))-(EXP(-SIMULATION!$D$17*$J15771)/(1-EXP(-SIMULATION!$D$4*SIMULATION!$D$17))))</f>
        <v>1.2520934028877881</v>
      </c>
      <c r="L15771">
        <v>-4.0067454668575642E-2</v>
      </c>
      <c r="M15771">
        <f t="shared" ca="1" si="246"/>
        <v>1.201925207226759</v>
      </c>
    </row>
    <row r="15772" spans="1:13" x14ac:dyDescent="0.25">
      <c r="A15772" s="9"/>
      <c r="H15772" s="9"/>
      <c r="J15772">
        <v>20</v>
      </c>
      <c r="K15772">
        <f ca="1">SIMULATION!$D$3*SIMULATION!$D$17/$H15752/(SIMULATION!$D$17-$I15752)*(((EXP(-$I15752*$J15772))/(1-EXP(-SIMULATION!$D$4*$I15752)))-(EXP(-SIMULATION!$D$17*$J15772)/(1-EXP(-SIMULATION!$D$4*SIMULATION!$D$17))))</f>
        <v>1.2035738530535369</v>
      </c>
      <c r="L15772">
        <v>-0.33043787216733839</v>
      </c>
      <c r="M15772">
        <f t="shared" ca="1" si="246"/>
        <v>0.80586747005428128</v>
      </c>
    </row>
    <row r="15773" spans="1:13" x14ac:dyDescent="0.25">
      <c r="A15773" s="9"/>
      <c r="H15773" s="9"/>
      <c r="J15773">
        <v>21</v>
      </c>
      <c r="K15773">
        <f ca="1">SIMULATION!$D$3*SIMULATION!$D$17/$H15752/(SIMULATION!$D$17-$I15752)*(((EXP(-$I15752*$J15773))/(1-EXP(-SIMULATION!$D$4*$I15752)))-(EXP(-SIMULATION!$D$17*$J15773)/(1-EXP(-SIMULATION!$D$4*SIMULATION!$D$17))))</f>
        <v>1.1568988379871181</v>
      </c>
      <c r="L15773">
        <v>-0.22330782274249808</v>
      </c>
      <c r="M15773">
        <f t="shared" ca="1" si="246"/>
        <v>0.89855427734288873</v>
      </c>
    </row>
    <row r="15774" spans="1:13" x14ac:dyDescent="0.25">
      <c r="A15774" s="9"/>
      <c r="H15774" s="9"/>
      <c r="J15774">
        <v>22</v>
      </c>
      <c r="K15774">
        <f ca="1">SIMULATION!$D$3*SIMULATION!$D$17/$H15752/(SIMULATION!$D$17-$I15752)*(((EXP(-$I15752*$J15774))/(1-EXP(-SIMULATION!$D$4*$I15752)))-(EXP(-SIMULATION!$D$17*$J15774)/(1-EXP(-SIMULATION!$D$4*SIMULATION!$D$17))))</f>
        <v>1.1120110634104063</v>
      </c>
      <c r="L15774">
        <v>-0.52971216290938306</v>
      </c>
      <c r="M15774">
        <f t="shared" ca="1" si="246"/>
        <v>0.52296527783211688</v>
      </c>
    </row>
    <row r="15775" spans="1:13" x14ac:dyDescent="0.25">
      <c r="A15775" s="9"/>
      <c r="H15775" s="9"/>
      <c r="J15775">
        <v>23</v>
      </c>
      <c r="K15775">
        <f ca="1">SIMULATION!$D$3*SIMULATION!$D$17/$H15752/(SIMULATION!$D$17-$I15752)*(((EXP(-$I15752*$J15775))/(1-EXP(-SIMULATION!$D$4*$I15752)))-(EXP(-SIMULATION!$D$17*$J15775)/(1-EXP(-SIMULATION!$D$4*SIMULATION!$D$17))))</f>
        <v>1.0688503073642701</v>
      </c>
      <c r="L15775">
        <v>0.48759656132290874</v>
      </c>
      <c r="M15775">
        <f t="shared" ca="1" si="246"/>
        <v>1.5900180418040224</v>
      </c>
    </row>
    <row r="15776" spans="1:13" x14ac:dyDescent="0.25">
      <c r="A15776" s="9"/>
      <c r="H15776" s="9"/>
      <c r="J15776">
        <v>24</v>
      </c>
      <c r="K15776">
        <f ca="1">SIMULATION!$D$3*SIMULATION!$D$17/$H15752/(SIMULATION!$D$17-$I15752)*(((EXP(-$I15752*$J15776))/(1-EXP(-SIMULATION!$D$4*$I15752)))-(EXP(-SIMULATION!$D$17*$J15776)/(1-EXP(-SIMULATION!$D$4*SIMULATION!$D$17))))</f>
        <v>1.027355384738569</v>
      </c>
      <c r="L15776">
        <v>0.40137685873687245</v>
      </c>
      <c r="M15776">
        <f t="shared" ca="1" si="246"/>
        <v>1.4397120618713468</v>
      </c>
    </row>
    <row r="15777" spans="1:13" x14ac:dyDescent="0.25">
      <c r="A15777" s="9">
        <v>632</v>
      </c>
      <c r="B15777" s="2">
        <f ca="1">NORMINV(RAND(),SIMULATION!D7,SIMULATION!D8)</f>
        <v>61.470047729879994</v>
      </c>
      <c r="C15777" s="2">
        <v>2</v>
      </c>
      <c r="D15777" s="2">
        <f ca="1">SIMULATION!$D$11*(1+(SIMULATION!$D$12*LN(1+$C15777)))*(1+(SIMULATION!$D$13*(($B15777/63.5)-1)))</f>
        <v>10.087313500094508</v>
      </c>
      <c r="E15777" s="2">
        <v>-8.1193613371654316E-2</v>
      </c>
      <c r="F15777" s="2">
        <f ca="1">D15777*(1+E15777)</f>
        <v>9.2682880678091646</v>
      </c>
      <c r="G15777" s="2">
        <v>0.89115351464118842</v>
      </c>
      <c r="H15777" s="9">
        <f>SIMULATION!$D$15*EXP($G$15777)</f>
        <v>538.18993334894697</v>
      </c>
      <c r="I15777" s="2">
        <f ca="1">$F15777/$H15777</f>
        <v>1.7221221530726534E-2</v>
      </c>
      <c r="J15777">
        <v>0</v>
      </c>
      <c r="K15777">
        <f ca="1">SIMULATION!$D$3*SIMULATION!$D$17/$H15777/(SIMULATION!$D$17-$I15777)*(((EXP(-$I15777*$J15777))/(1-EXP(-SIMULATION!$D$4*$I15777)))-(EXP(-SIMULATION!$D$17*$J15777)/(1-EXP(-SIMULATION!$D$4*SIMULATION!$D$17))))</f>
        <v>2.0770733004617288</v>
      </c>
      <c r="L15777">
        <v>0.37166221228238194</v>
      </c>
      <c r="M15777">
        <f t="shared" ca="1" si="246"/>
        <v>2.8490429583840036</v>
      </c>
    </row>
    <row r="15778" spans="1:13" x14ac:dyDescent="0.25">
      <c r="A15778" s="9"/>
      <c r="H15778" s="9"/>
      <c r="J15778">
        <v>1</v>
      </c>
      <c r="K15778">
        <f ca="1">SIMULATION!$D$3*SIMULATION!$D$17/$H15777/(SIMULATION!$D$17-$I15777)*(((EXP(-$I15777*$J15778))/(1-EXP(-SIMULATION!$D$4*$I15777)))-(EXP(-SIMULATION!$D$17*$J15778)/(1-EXP(-SIMULATION!$D$4*SIMULATION!$D$17))))</f>
        <v>2.4053015254700512</v>
      </c>
      <c r="L15778">
        <v>0.18865525148765325</v>
      </c>
      <c r="M15778">
        <f t="shared" ca="1" si="246"/>
        <v>2.8590742896612396</v>
      </c>
    </row>
    <row r="15779" spans="1:13" x14ac:dyDescent="0.25">
      <c r="A15779" s="9"/>
      <c r="H15779" s="9"/>
      <c r="J15779">
        <v>2</v>
      </c>
      <c r="K15779">
        <f ca="1">SIMULATION!$D$3*SIMULATION!$D$17/$H15777/(SIMULATION!$D$17-$I15777)*(((EXP(-$I15777*$J15779))/(1-EXP(-SIMULATION!$D$4*$I15777)))-(EXP(-SIMULATION!$D$17*$J15779)/(1-EXP(-SIMULATION!$D$4*SIMULATION!$D$17))))</f>
        <v>2.5972964138630172</v>
      </c>
      <c r="L15779">
        <v>2.3540390821435699E-2</v>
      </c>
      <c r="M15779">
        <f t="shared" ca="1" si="246"/>
        <v>2.6584377865244662</v>
      </c>
    </row>
    <row r="15780" spans="1:13" x14ac:dyDescent="0.25">
      <c r="A15780" s="9"/>
      <c r="H15780" s="9"/>
      <c r="J15780">
        <v>3</v>
      </c>
      <c r="K15780">
        <f ca="1">SIMULATION!$D$3*SIMULATION!$D$17/$H15777/(SIMULATION!$D$17-$I15777)*(((EXP(-$I15777*$J15780))/(1-EXP(-SIMULATION!$D$4*$I15777)))-(EXP(-SIMULATION!$D$17*$J15780)/(1-EXP(-SIMULATION!$D$4*SIMULATION!$D$17))))</f>
        <v>2.7023028356179704</v>
      </c>
      <c r="L15780">
        <v>-0.22286005727426725</v>
      </c>
      <c r="M15780">
        <f t="shared" ca="1" si="246"/>
        <v>2.1000674708997344</v>
      </c>
    </row>
    <row r="15781" spans="1:13" x14ac:dyDescent="0.25">
      <c r="A15781" s="9"/>
      <c r="H15781" s="9"/>
      <c r="J15781">
        <v>4</v>
      </c>
      <c r="K15781">
        <f ca="1">SIMULATION!$D$3*SIMULATION!$D$17/$H15777/(SIMULATION!$D$17-$I15777)*(((EXP(-$I15777*$J15781))/(1-EXP(-SIMULATION!$D$4*$I15777)))-(EXP(-SIMULATION!$D$17*$J15781)/(1-EXP(-SIMULATION!$D$4*SIMULATION!$D$17))))</f>
        <v>2.7518727520147057</v>
      </c>
      <c r="L15781">
        <v>-0.1306602382062397</v>
      </c>
      <c r="M15781">
        <f t="shared" ca="1" si="246"/>
        <v>2.3923124027232037</v>
      </c>
    </row>
    <row r="15782" spans="1:13" x14ac:dyDescent="0.25">
      <c r="A15782" s="9"/>
      <c r="H15782" s="9"/>
      <c r="J15782">
        <v>5</v>
      </c>
      <c r="K15782">
        <f ca="1">SIMULATION!$D$3*SIMULATION!$D$17/$H15777/(SIMULATION!$D$17-$I15777)*(((EXP(-$I15777*$J15782))/(1-EXP(-SIMULATION!$D$4*$I15777)))-(EXP(-SIMULATION!$D$17*$J15782)/(1-EXP(-SIMULATION!$D$4*SIMULATION!$D$17))))</f>
        <v>2.7662201702173395</v>
      </c>
      <c r="L15782">
        <v>-0.52899296232900206</v>
      </c>
      <c r="M15782">
        <f t="shared" ca="1" si="246"/>
        <v>1.3029091679198328</v>
      </c>
    </row>
    <row r="15783" spans="1:13" x14ac:dyDescent="0.25">
      <c r="A15783" s="9"/>
      <c r="H15783" s="9"/>
      <c r="J15783">
        <v>6</v>
      </c>
      <c r="K15783">
        <f ca="1">SIMULATION!$D$3*SIMULATION!$D$17/$H15777/(SIMULATION!$D$17-$I15777)*(((EXP(-$I15777*$J15783))/(1-EXP(-SIMULATION!$D$4*$I15777)))-(EXP(-SIMULATION!$D$17*$J15783)/(1-EXP(-SIMULATION!$D$4*SIMULATION!$D$17))))</f>
        <v>2.7582935508847641</v>
      </c>
      <c r="L15783">
        <v>-1.304433173494428E-2</v>
      </c>
      <c r="M15783">
        <f t="shared" ca="1" si="246"/>
        <v>2.7223134547846661</v>
      </c>
    </row>
    <row r="15784" spans="1:13" x14ac:dyDescent="0.25">
      <c r="A15784" s="9"/>
      <c r="H15784" s="9"/>
      <c r="J15784">
        <v>7</v>
      </c>
      <c r="K15784">
        <f ca="1">SIMULATION!$D$3*SIMULATION!$D$17/$H15777/(SIMULATION!$D$17-$I15777)*(((EXP(-$I15777*$J15784))/(1-EXP(-SIMULATION!$D$4*$I15777)))-(EXP(-SIMULATION!$D$17*$J15784)/(1-EXP(-SIMULATION!$D$4*SIMULATION!$D$17))))</f>
        <v>2.7363855042972527</v>
      </c>
      <c r="L15784">
        <v>-0.13760920608854837</v>
      </c>
      <c r="M15784">
        <f t="shared" ca="1" si="246"/>
        <v>2.3598336674986959</v>
      </c>
    </row>
    <row r="15785" spans="1:13" x14ac:dyDescent="0.25">
      <c r="A15785" s="9"/>
      <c r="H15785" s="9"/>
      <c r="J15785">
        <v>8</v>
      </c>
      <c r="K15785">
        <f ca="1">SIMULATION!$D$3*SIMULATION!$D$17/$H15777/(SIMULATION!$D$17-$I15777)*(((EXP(-$I15777*$J15785))/(1-EXP(-SIMULATION!$D$4*$I15777)))-(EXP(-SIMULATION!$D$17*$J15785)/(1-EXP(-SIMULATION!$D$4*SIMULATION!$D$17))))</f>
        <v>2.7058051454815315</v>
      </c>
      <c r="L15785">
        <v>-3.6450063690209145E-2</v>
      </c>
      <c r="M15785">
        <f t="shared" ca="1" si="246"/>
        <v>2.6071783755954341</v>
      </c>
    </row>
    <row r="15786" spans="1:13" x14ac:dyDescent="0.25">
      <c r="A15786" s="9"/>
      <c r="H15786" s="9"/>
      <c r="J15786">
        <v>9</v>
      </c>
      <c r="K15786">
        <f ca="1">SIMULATION!$D$3*SIMULATION!$D$17/$H15777/(SIMULATION!$D$17-$I15777)*(((EXP(-$I15777*$J15786))/(1-EXP(-SIMULATION!$D$4*$I15777)))-(EXP(-SIMULATION!$D$17*$J15786)/(1-EXP(-SIMULATION!$D$4*SIMULATION!$D$17))))</f>
        <v>2.6699497784928776</v>
      </c>
      <c r="L15786">
        <v>7.2975182224244844E-2</v>
      </c>
      <c r="M15786">
        <f t="shared" ca="1" si="246"/>
        <v>2.8647898501079774</v>
      </c>
    </row>
    <row r="15787" spans="1:13" x14ac:dyDescent="0.25">
      <c r="A15787" s="9"/>
      <c r="H15787" s="9"/>
      <c r="J15787">
        <v>10</v>
      </c>
      <c r="K15787">
        <f ca="1">SIMULATION!$D$3*SIMULATION!$D$17/$H15777/(SIMULATION!$D$17-$I15777)*(((EXP(-$I15777*$J15787))/(1-EXP(-SIMULATION!$D$4*$I15777)))-(EXP(-SIMULATION!$D$17*$J15787)/(1-EXP(-SIMULATION!$D$4*SIMULATION!$D$17))))</f>
        <v>2.6309916562643845</v>
      </c>
      <c r="L15787">
        <v>-0.35005908271619018</v>
      </c>
      <c r="M15787">
        <f t="shared" ca="1" si="246"/>
        <v>1.709989130438524</v>
      </c>
    </row>
    <row r="15788" spans="1:13" x14ac:dyDescent="0.25">
      <c r="A15788" s="9"/>
      <c r="H15788" s="9"/>
      <c r="J15788">
        <v>11</v>
      </c>
      <c r="K15788">
        <f ca="1">SIMULATION!$D$3*SIMULATION!$D$17/$H15777/(SIMULATION!$D$17-$I15777)*(((EXP(-$I15777*$J15788))/(1-EXP(-SIMULATION!$D$4*$I15777)))-(EXP(-SIMULATION!$D$17*$J15788)/(1-EXP(-SIMULATION!$D$4*SIMULATION!$D$17))))</f>
        <v>2.5903180715600946</v>
      </c>
      <c r="L15788">
        <v>9.9345273742779405E-2</v>
      </c>
      <c r="M15788">
        <f t="shared" ca="1" si="246"/>
        <v>2.8476539294601007</v>
      </c>
    </row>
    <row r="15789" spans="1:13" x14ac:dyDescent="0.25">
      <c r="A15789" s="9"/>
      <c r="H15789" s="9"/>
      <c r="J15789">
        <v>12</v>
      </c>
      <c r="K15789">
        <f ca="1">SIMULATION!$D$3*SIMULATION!$D$17/$H15777/(SIMULATION!$D$17-$I15777)*(((EXP(-$I15777*$J15789))/(1-EXP(-SIMULATION!$D$4*$I15777)))-(EXP(-SIMULATION!$D$17*$J15789)/(1-EXP(-SIMULATION!$D$4*SIMULATION!$D$17))))</f>
        <v>2.548813376535747</v>
      </c>
      <c r="L15789">
        <v>-0.32713625963058757</v>
      </c>
      <c r="M15789">
        <f t="shared" ca="1" si="246"/>
        <v>1.7150041020394344</v>
      </c>
    </row>
    <row r="15790" spans="1:13" x14ac:dyDescent="0.25">
      <c r="A15790" s="9"/>
      <c r="H15790" s="9"/>
      <c r="J15790">
        <v>13</v>
      </c>
      <c r="K15790">
        <f ca="1">SIMULATION!$D$3*SIMULATION!$D$17/$H15777/(SIMULATION!$D$17-$I15777)*(((EXP(-$I15777*$J15790))/(1-EXP(-SIMULATION!$D$4*$I15777)))-(EXP(-SIMULATION!$D$17*$J15790)/(1-EXP(-SIMULATION!$D$4*SIMULATION!$D$17))))</f>
        <v>2.5070397063379479</v>
      </c>
      <c r="L15790">
        <v>0.2798285715626454</v>
      </c>
      <c r="M15790">
        <f t="shared" ca="1" si="246"/>
        <v>3.2085810462133297</v>
      </c>
    </row>
    <row r="15791" spans="1:13" x14ac:dyDescent="0.25">
      <c r="A15791" s="9"/>
      <c r="H15791" s="9"/>
      <c r="J15791">
        <v>14</v>
      </c>
      <c r="K15791">
        <f ca="1">SIMULATION!$D$3*SIMULATION!$D$17/$H15777/(SIMULATION!$D$17-$I15777)*(((EXP(-$I15777*$J15791))/(1-EXP(-SIMULATION!$D$4*$I15777)))-(EXP(-SIMULATION!$D$17*$J15791)/(1-EXP(-SIMULATION!$D$4*SIMULATION!$D$17))))</f>
        <v>2.4653527898156913</v>
      </c>
      <c r="L15791">
        <v>0.31885899165873705</v>
      </c>
      <c r="M15791">
        <f t="shared" ca="1" si="246"/>
        <v>3.2514526944593767</v>
      </c>
    </row>
    <row r="15792" spans="1:13" x14ac:dyDescent="0.25">
      <c r="A15792" s="9"/>
      <c r="H15792" s="9"/>
      <c r="J15792">
        <v>15</v>
      </c>
      <c r="K15792">
        <f ca="1">SIMULATION!$D$3*SIMULATION!$D$17/$H15777/(SIMULATION!$D$17-$I15777)*(((EXP(-$I15777*$J15792))/(1-EXP(-SIMULATION!$D$4*$I15777)))-(EXP(-SIMULATION!$D$17*$J15792)/(1-EXP(-SIMULATION!$D$4*SIMULATION!$D$17))))</f>
        <v>2.4239761625008205</v>
      </c>
      <c r="L15792">
        <v>-0.389978436490582</v>
      </c>
      <c r="M15792">
        <f t="shared" ca="1" si="246"/>
        <v>1.4786777285583095</v>
      </c>
    </row>
    <row r="15793" spans="1:13" x14ac:dyDescent="0.25">
      <c r="A15793" s="9"/>
      <c r="H15793" s="9"/>
      <c r="J15793">
        <v>16</v>
      </c>
      <c r="K15793">
        <f ca="1">SIMULATION!$D$3*SIMULATION!$D$17/$H15777/(SIMULATION!$D$17-$I15777)*(((EXP(-$I15777*$J15793))/(1-EXP(-SIMULATION!$D$4*$I15777)))-(EXP(-SIMULATION!$D$17*$J15793)/(1-EXP(-SIMULATION!$D$4*SIMULATION!$D$17))))</f>
        <v>2.3830487227754094</v>
      </c>
      <c r="L15793">
        <v>0.20490747658228098</v>
      </c>
      <c r="M15793">
        <f t="shared" ca="1" si="246"/>
        <v>2.8713532231319459</v>
      </c>
    </row>
    <row r="15794" spans="1:13" x14ac:dyDescent="0.25">
      <c r="A15794" s="9"/>
      <c r="H15794" s="9"/>
      <c r="J15794">
        <v>17</v>
      </c>
      <c r="K15794">
        <f ca="1">SIMULATION!$D$3*SIMULATION!$D$17/$H15777/(SIMULATION!$D$17-$I15777)*(((EXP(-$I15777*$J15794))/(1-EXP(-SIMULATION!$D$4*$I15777)))-(EXP(-SIMULATION!$D$17*$J15794)/(1-EXP(-SIMULATION!$D$4*SIMULATION!$D$17))))</f>
        <v>2.3426552057285854</v>
      </c>
      <c r="L15794">
        <v>-0.20148089977129471</v>
      </c>
      <c r="M15794">
        <f t="shared" ca="1" si="246"/>
        <v>1.8706549270244826</v>
      </c>
    </row>
    <row r="15795" spans="1:13" x14ac:dyDescent="0.25">
      <c r="A15795" s="9"/>
      <c r="H15795" s="9"/>
      <c r="J15795">
        <v>18</v>
      </c>
      <c r="K15795">
        <f ca="1">SIMULATION!$D$3*SIMULATION!$D$17/$H15777/(SIMULATION!$D$17-$I15777)*(((EXP(-$I15777*$J15795))/(1-EXP(-SIMULATION!$D$4*$I15777)))-(EXP(-SIMULATION!$D$17*$J15795)/(1-EXP(-SIMULATION!$D$4*SIMULATION!$D$17))))</f>
        <v>2.30284571027609</v>
      </c>
      <c r="L15795">
        <v>0.38344843640704163</v>
      </c>
      <c r="M15795">
        <f t="shared" ca="1" si="246"/>
        <v>3.18586829716812</v>
      </c>
    </row>
    <row r="15796" spans="1:13" x14ac:dyDescent="0.25">
      <c r="A15796" s="9"/>
      <c r="H15796" s="9"/>
      <c r="J15796">
        <v>19</v>
      </c>
      <c r="K15796">
        <f ca="1">SIMULATION!$D$3*SIMULATION!$D$17/$H15777/(SIMULATION!$D$17-$I15777)*(((EXP(-$I15777*$J15796))/(1-EXP(-SIMULATION!$D$4*$I15777)))-(EXP(-SIMULATION!$D$17*$J15796)/(1-EXP(-SIMULATION!$D$4*SIMULATION!$D$17))))</f>
        <v>2.2636482113664917</v>
      </c>
      <c r="L15796">
        <v>6.5300336774442996E-2</v>
      </c>
      <c r="M15796">
        <f t="shared" ca="1" si="246"/>
        <v>2.4114652019075891</v>
      </c>
    </row>
    <row r="15797" spans="1:13" x14ac:dyDescent="0.25">
      <c r="A15797" s="9"/>
      <c r="H15797" s="9"/>
      <c r="J15797">
        <v>20</v>
      </c>
      <c r="K15797">
        <f ca="1">SIMULATION!$D$3*SIMULATION!$D$17/$H15777/(SIMULATION!$D$17-$I15777)*(((EXP(-$I15777*$J15797))/(1-EXP(-SIMULATION!$D$4*$I15777)))-(EXP(-SIMULATION!$D$17*$J15797)/(1-EXP(-SIMULATION!$D$4*SIMULATION!$D$17))))</f>
        <v>2.2250765768819121</v>
      </c>
      <c r="L15797">
        <v>3.899761686383612E-2</v>
      </c>
      <c r="M15797">
        <f t="shared" ca="1" si="246"/>
        <v>2.3118492607198489</v>
      </c>
    </row>
    <row r="15798" spans="1:13" x14ac:dyDescent="0.25">
      <c r="A15798" s="9"/>
      <c r="H15798" s="9"/>
      <c r="J15798">
        <v>21</v>
      </c>
      <c r="K15798">
        <f ca="1">SIMULATION!$D$3*SIMULATION!$D$17/$H15777/(SIMULATION!$D$17-$I15777)*(((EXP(-$I15777*$J15798))/(1-EXP(-SIMULATION!$D$4*$I15777)))-(EXP(-SIMULATION!$D$17*$J15798)/(1-EXP(-SIMULATION!$D$4*SIMULATION!$D$17))))</f>
        <v>2.1871357038587811</v>
      </c>
      <c r="L15798">
        <v>-0.30156650180648326</v>
      </c>
      <c r="M15798">
        <f t="shared" ca="1" si="246"/>
        <v>1.5275688406700278</v>
      </c>
    </row>
    <row r="15799" spans="1:13" x14ac:dyDescent="0.25">
      <c r="A15799" s="9"/>
      <c r="H15799" s="9"/>
      <c r="J15799">
        <v>22</v>
      </c>
      <c r="K15799">
        <f ca="1">SIMULATION!$D$3*SIMULATION!$D$17/$H15777/(SIMULATION!$D$17-$I15777)*(((EXP(-$I15777*$J15799))/(1-EXP(-SIMULATION!$D$4*$I15777)))-(EXP(-SIMULATION!$D$17*$J15799)/(1-EXP(-SIMULATION!$D$4*SIMULATION!$D$17))))</f>
        <v>2.1498248087194796</v>
      </c>
      <c r="L15799">
        <v>0.12672431850603572</v>
      </c>
      <c r="M15799">
        <f t="shared" ca="1" si="246"/>
        <v>2.4222598925118239</v>
      </c>
    </row>
    <row r="15800" spans="1:13" x14ac:dyDescent="0.25">
      <c r="A15800" s="9"/>
      <c r="H15800" s="9"/>
      <c r="J15800">
        <v>23</v>
      </c>
      <c r="K15800">
        <f ca="1">SIMULATION!$D$3*SIMULATION!$D$17/$H15777/(SIMULATION!$D$17-$I15777)*(((EXP(-$I15777*$J15800))/(1-EXP(-SIMULATION!$D$4*$I15777)))-(EXP(-SIMULATION!$D$17*$J15800)/(1-EXP(-SIMULATION!$D$4*SIMULATION!$D$17))))</f>
        <v>2.1131395345695609</v>
      </c>
      <c r="L15800">
        <v>-0.2888406967524732</v>
      </c>
      <c r="M15800">
        <f t="shared" ca="1" si="246"/>
        <v>1.502778839069292</v>
      </c>
    </row>
    <row r="15801" spans="1:13" x14ac:dyDescent="0.25">
      <c r="A15801" s="9"/>
      <c r="H15801" s="9"/>
      <c r="J15801">
        <v>24</v>
      </c>
      <c r="K15801">
        <f ca="1">SIMULATION!$D$3*SIMULATION!$D$17/$H15777/(SIMULATION!$D$17-$I15777)*(((EXP(-$I15777*$J15801))/(1-EXP(-SIMULATION!$D$4*$I15777)))-(EXP(-SIMULATION!$D$17*$J15801)/(1-EXP(-SIMULATION!$D$4*SIMULATION!$D$17))))</f>
        <v>2.0770733004617288</v>
      </c>
      <c r="L15801">
        <v>0.10733583011544587</v>
      </c>
      <c r="M15801">
        <f t="shared" ca="1" si="246"/>
        <v>2.3000176873774172</v>
      </c>
    </row>
    <row r="15802" spans="1:13" x14ac:dyDescent="0.25">
      <c r="A15802" s="9">
        <v>633</v>
      </c>
      <c r="B15802" s="2">
        <f ca="1">NORMINV(RAND(),SIMULATION!D7,SIMULATION!D8)</f>
        <v>56.987441315287683</v>
      </c>
      <c r="C15802" s="2">
        <v>2</v>
      </c>
      <c r="D15802" s="2">
        <f ca="1">SIMULATION!$D$11*(1+(SIMULATION!$D$12*LN(1+$C15802)))*(1+(SIMULATION!$D$13*(($B15802/63.5)-1)))</f>
        <v>9.7544273605519489</v>
      </c>
      <c r="E15802" s="2">
        <v>0.20885693493260657</v>
      </c>
      <c r="F15802" s="2">
        <f ca="1">D15802*(1+E15802)</f>
        <v>11.791707161099584</v>
      </c>
      <c r="G15802" s="2">
        <v>0.55057205090185168</v>
      </c>
      <c r="H15802" s="9">
        <f>SIMULATION!$D$15*EXP($G$15802)</f>
        <v>382.84494738017787</v>
      </c>
      <c r="I15802" s="2">
        <f ca="1">$F15802/$H15802</f>
        <v>3.0800216227981254E-2</v>
      </c>
      <c r="J15802">
        <v>0</v>
      </c>
      <c r="K15802">
        <f ca="1">SIMULATION!$D$3*SIMULATION!$D$17/$H15802/(SIMULATION!$D$17-$I15802)*(((EXP(-$I15802*$J15802))/(1-EXP(-SIMULATION!$D$4*$I15802)))-(EXP(-SIMULATION!$D$17*$J15802)/(1-EXP(-SIMULATION!$D$4*SIMULATION!$D$17))))</f>
        <v>1.4104391941491357</v>
      </c>
      <c r="L15802">
        <v>0.26590740903066695</v>
      </c>
      <c r="M15802">
        <f t="shared" ca="1" si="246"/>
        <v>1.7854854258606343</v>
      </c>
    </row>
    <row r="15803" spans="1:13" x14ac:dyDescent="0.25">
      <c r="A15803" s="9"/>
      <c r="H15803" s="9"/>
      <c r="J15803">
        <v>1</v>
      </c>
      <c r="K15803">
        <f ca="1">SIMULATION!$D$3*SIMULATION!$D$17/$H15802/(SIMULATION!$D$17-$I15802)*(((EXP(-$I15802*$J15803))/(1-EXP(-SIMULATION!$D$4*$I15802)))-(EXP(-SIMULATION!$D$17*$J15803)/(1-EXP(-SIMULATION!$D$4*SIMULATION!$D$17))))</f>
        <v>1.8752239475463282</v>
      </c>
      <c r="L15803">
        <v>0.34486166302630883</v>
      </c>
      <c r="M15803">
        <f t="shared" ca="1" si="246"/>
        <v>2.5219167966439144</v>
      </c>
    </row>
    <row r="15804" spans="1:13" x14ac:dyDescent="0.25">
      <c r="A15804" s="9"/>
      <c r="H15804" s="9"/>
      <c r="J15804">
        <v>2</v>
      </c>
      <c r="K15804">
        <f ca="1">SIMULATION!$D$3*SIMULATION!$D$17/$H15802/(SIMULATION!$D$17-$I15802)*(((EXP(-$I15802*$J15804))/(1-EXP(-SIMULATION!$D$4*$I15802)))-(EXP(-SIMULATION!$D$17*$J15804)/(1-EXP(-SIMULATION!$D$4*SIMULATION!$D$17))))</f>
        <v>2.1436066355788777</v>
      </c>
      <c r="L15804">
        <v>0.26313973688680692</v>
      </c>
      <c r="M15804">
        <f t="shared" ca="1" si="246"/>
        <v>2.707674721653917</v>
      </c>
    </row>
    <row r="15805" spans="1:13" x14ac:dyDescent="0.25">
      <c r="A15805" s="9"/>
      <c r="H15805" s="9"/>
      <c r="J15805">
        <v>3</v>
      </c>
      <c r="K15805">
        <f ca="1">SIMULATION!$D$3*SIMULATION!$D$17/$H15802/(SIMULATION!$D$17-$I15802)*(((EXP(-$I15802*$J15805))/(1-EXP(-SIMULATION!$D$4*$I15802)))-(EXP(-SIMULATION!$D$17*$J15805)/(1-EXP(-SIMULATION!$D$4*SIMULATION!$D$17))))</f>
        <v>2.2870237361692189</v>
      </c>
      <c r="L15805">
        <v>0.28225426983968616</v>
      </c>
      <c r="M15805">
        <f t="shared" ca="1" si="246"/>
        <v>2.9325459509276928</v>
      </c>
    </row>
    <row r="15806" spans="1:13" x14ac:dyDescent="0.25">
      <c r="A15806" s="9"/>
      <c r="H15806" s="9"/>
      <c r="J15806">
        <v>4</v>
      </c>
      <c r="K15806">
        <f ca="1">SIMULATION!$D$3*SIMULATION!$D$17/$H15802/(SIMULATION!$D$17-$I15802)*(((EXP(-$I15802*$J15806))/(1-EXP(-SIMULATION!$D$4*$I15802)))-(EXP(-SIMULATION!$D$17*$J15806)/(1-EXP(-SIMULATION!$D$4*SIMULATION!$D$17))))</f>
        <v>2.3512263743059374</v>
      </c>
      <c r="L15806">
        <v>0.19708926389717599</v>
      </c>
      <c r="M15806">
        <f t="shared" ca="1" si="246"/>
        <v>2.8146278496735206</v>
      </c>
    </row>
    <row r="15807" spans="1:13" x14ac:dyDescent="0.25">
      <c r="A15807" s="9"/>
      <c r="H15807" s="9"/>
      <c r="J15807">
        <v>5</v>
      </c>
      <c r="K15807">
        <f ca="1">SIMULATION!$D$3*SIMULATION!$D$17/$H15802/(SIMULATION!$D$17-$I15802)*(((EXP(-$I15802*$J15807))/(1-EXP(-SIMULATION!$D$4*$I15802)))-(EXP(-SIMULATION!$D$17*$J15807)/(1-EXP(-SIMULATION!$D$4*SIMULATION!$D$17))))</f>
        <v>2.3655066993708815</v>
      </c>
      <c r="L15807">
        <v>0.23582504131562332</v>
      </c>
      <c r="M15807">
        <f t="shared" ca="1" si="246"/>
        <v>2.9233524144824035</v>
      </c>
    </row>
    <row r="15808" spans="1:13" x14ac:dyDescent="0.25">
      <c r="A15808" s="9"/>
      <c r="H15808" s="9"/>
      <c r="J15808">
        <v>6</v>
      </c>
      <c r="K15808">
        <f ca="1">SIMULATION!$D$3*SIMULATION!$D$17/$H15802/(SIMULATION!$D$17-$I15802)*(((EXP(-$I15802*$J15808))/(1-EXP(-SIMULATION!$D$4*$I15802)))-(EXP(-SIMULATION!$D$17*$J15808)/(1-EXP(-SIMULATION!$D$4*SIMULATION!$D$17))))</f>
        <v>2.3486103467755703</v>
      </c>
      <c r="L15808">
        <v>-0.18254459780445698</v>
      </c>
      <c r="M15808">
        <f t="shared" ca="1" si="246"/>
        <v>1.9198842156240377</v>
      </c>
    </row>
    <row r="15809" spans="1:13" x14ac:dyDescent="0.25">
      <c r="A15809" s="9"/>
      <c r="H15809" s="9"/>
      <c r="J15809">
        <v>7</v>
      </c>
      <c r="K15809">
        <f ca="1">SIMULATION!$D$3*SIMULATION!$D$17/$H15802/(SIMULATION!$D$17-$I15802)*(((EXP(-$I15802*$J15809))/(1-EXP(-SIMULATION!$D$4*$I15802)))-(EXP(-SIMULATION!$D$17*$J15809)/(1-EXP(-SIMULATION!$D$4*SIMULATION!$D$17))))</f>
        <v>2.3125252627305617</v>
      </c>
      <c r="L15809">
        <v>-9.0419612514258244E-2</v>
      </c>
      <c r="M15809">
        <f t="shared" ca="1" si="246"/>
        <v>2.1034276245450312</v>
      </c>
    </row>
    <row r="15810" spans="1:13" x14ac:dyDescent="0.25">
      <c r="A15810" s="9"/>
      <c r="H15810" s="9"/>
      <c r="J15810">
        <v>8</v>
      </c>
      <c r="K15810">
        <f ca="1">SIMULATION!$D$3*SIMULATION!$D$17/$H15802/(SIMULATION!$D$17-$I15802)*(((EXP(-$I15802*$J15810))/(1-EXP(-SIMULATION!$D$4*$I15802)))-(EXP(-SIMULATION!$D$17*$J15810)/(1-EXP(-SIMULATION!$D$4*SIMULATION!$D$17))))</f>
        <v>2.2649096516902967</v>
      </c>
      <c r="L15810">
        <v>-0.44155391860545989</v>
      </c>
      <c r="M15810">
        <f t="shared" ca="1" si="246"/>
        <v>1.2648299196991188</v>
      </c>
    </row>
    <row r="15811" spans="1:13" x14ac:dyDescent="0.25">
      <c r="A15811" s="9"/>
      <c r="H15811" s="9"/>
      <c r="J15811">
        <v>9</v>
      </c>
      <c r="K15811">
        <f ca="1">SIMULATION!$D$3*SIMULATION!$D$17/$H15802/(SIMULATION!$D$17-$I15802)*(((EXP(-$I15802*$J15811))/(1-EXP(-SIMULATION!$D$4*$I15802)))-(EXP(-SIMULATION!$D$17*$J15811)/(1-EXP(-SIMULATION!$D$4*SIMULATION!$D$17))))</f>
        <v>2.2106478412827819</v>
      </c>
      <c r="L15811">
        <v>5.9279567095159857E-2</v>
      </c>
      <c r="M15811">
        <f t="shared" ref="M15811:M15874" ca="1" si="247">$K15811*(1+$L15811)</f>
        <v>2.3416940883138748</v>
      </c>
    </row>
    <row r="15812" spans="1:13" x14ac:dyDescent="0.25">
      <c r="A15812" s="9"/>
      <c r="H15812" s="9"/>
      <c r="J15812">
        <v>10</v>
      </c>
      <c r="K15812">
        <f ca="1">SIMULATION!$D$3*SIMULATION!$D$17/$H15802/(SIMULATION!$D$17-$I15802)*(((EXP(-$I15802*$J15812))/(1-EXP(-SIMULATION!$D$4*$I15802)))-(EXP(-SIMULATION!$D$17*$J15812)/(1-EXP(-SIMULATION!$D$4*SIMULATION!$D$17))))</f>
        <v>2.152847296282399</v>
      </c>
      <c r="L15812">
        <v>-0.24118806101564266</v>
      </c>
      <c r="M15812">
        <f t="shared" ca="1" si="247"/>
        <v>1.6336062312292783</v>
      </c>
    </row>
    <row r="15813" spans="1:13" x14ac:dyDescent="0.25">
      <c r="A15813" s="9"/>
      <c r="H15813" s="9"/>
      <c r="J15813">
        <v>11</v>
      </c>
      <c r="K15813">
        <f ca="1">SIMULATION!$D$3*SIMULATION!$D$17/$H15802/(SIMULATION!$D$17-$I15802)*(((EXP(-$I15802*$J15813))/(1-EXP(-SIMULATION!$D$4*$I15802)))-(EXP(-SIMULATION!$D$17*$J15813)/(1-EXP(-SIMULATION!$D$4*SIMULATION!$D$17))))</f>
        <v>2.0934775079914765</v>
      </c>
      <c r="L15813">
        <v>0.51518747122343</v>
      </c>
      <c r="M15813">
        <f t="shared" ca="1" si="247"/>
        <v>3.1720108913967335</v>
      </c>
    </row>
    <row r="15814" spans="1:13" x14ac:dyDescent="0.25">
      <c r="A15814" s="9"/>
      <c r="H15814" s="9"/>
      <c r="J15814">
        <v>12</v>
      </c>
      <c r="K15814">
        <f ca="1">SIMULATION!$D$3*SIMULATION!$D$17/$H15802/(SIMULATION!$D$17-$I15802)*(((EXP(-$I15802*$J15814))/(1-EXP(-SIMULATION!$D$4*$I15802)))-(EXP(-SIMULATION!$D$17*$J15814)/(1-EXP(-SIMULATION!$D$4*SIMULATION!$D$17))))</f>
        <v>2.0337793893383038</v>
      </c>
      <c r="L15814">
        <v>-0.15595943455627542</v>
      </c>
      <c r="M15814">
        <f t="shared" ca="1" si="247"/>
        <v>1.7165923057648949</v>
      </c>
    </row>
    <row r="15815" spans="1:13" x14ac:dyDescent="0.25">
      <c r="A15815" s="9"/>
      <c r="H15815" s="9"/>
      <c r="J15815">
        <v>13</v>
      </c>
      <c r="K15815">
        <f ca="1">SIMULATION!$D$3*SIMULATION!$D$17/$H15802/(SIMULATION!$D$17-$I15802)*(((EXP(-$I15802*$J15815))/(1-EXP(-SIMULATION!$D$4*$I15802)))-(EXP(-SIMULATION!$D$17*$J15815)/(1-EXP(-SIMULATION!$D$4*SIMULATION!$D$17))))</f>
        <v>1.9745276050957015</v>
      </c>
      <c r="L15815">
        <v>-0.41148579711909639</v>
      </c>
      <c r="M15815">
        <f t="shared" ca="1" si="247"/>
        <v>1.1620375395792364</v>
      </c>
    </row>
    <row r="15816" spans="1:13" x14ac:dyDescent="0.25">
      <c r="A15816" s="9"/>
      <c r="H15816" s="9"/>
      <c r="J15816">
        <v>14</v>
      </c>
      <c r="K15816">
        <f ca="1">SIMULATION!$D$3*SIMULATION!$D$17/$H15802/(SIMULATION!$D$17-$I15802)*(((EXP(-$I15802*$J15816))/(1-EXP(-SIMULATION!$D$4*$I15802)))-(EXP(-SIMULATION!$D$17*$J15816)/(1-EXP(-SIMULATION!$D$4*SIMULATION!$D$17))))</f>
        <v>1.9161986599643022</v>
      </c>
      <c r="L15816">
        <v>-2.4139713372298345E-2</v>
      </c>
      <c r="M15816">
        <f t="shared" ca="1" si="247"/>
        <v>1.8699421735483817</v>
      </c>
    </row>
    <row r="15817" spans="1:13" x14ac:dyDescent="0.25">
      <c r="A15817" s="9"/>
      <c r="H15817" s="9"/>
      <c r="J15817">
        <v>15</v>
      </c>
      <c r="K15817">
        <f ca="1">SIMULATION!$D$3*SIMULATION!$D$17/$H15802/(SIMULATION!$D$17-$I15802)*(((EXP(-$I15802*$J15817))/(1-EXP(-SIMULATION!$D$4*$I15802)))-(EXP(-SIMULATION!$D$17*$J15817)/(1-EXP(-SIMULATION!$D$4*SIMULATION!$D$17))))</f>
        <v>1.8590785945988353</v>
      </c>
      <c r="L15817">
        <v>-0.20331620281445381</v>
      </c>
      <c r="M15817">
        <f t="shared" ca="1" si="247"/>
        <v>1.4810977940113688</v>
      </c>
    </row>
    <row r="15818" spans="1:13" x14ac:dyDescent="0.25">
      <c r="A15818" s="9"/>
      <c r="H15818" s="9"/>
      <c r="J15818">
        <v>16</v>
      </c>
      <c r="K15818">
        <f ca="1">SIMULATION!$D$3*SIMULATION!$D$17/$H15802/(SIMULATION!$D$17-$I15802)*(((EXP(-$I15802*$J15818))/(1-EXP(-SIMULATION!$D$4*$I15802)))-(EXP(-SIMULATION!$D$17*$J15818)/(1-EXP(-SIMULATION!$D$4*SIMULATION!$D$17))))</f>
        <v>1.8033319815113953</v>
      </c>
      <c r="L15818">
        <v>-1.3651860750011453E-4</v>
      </c>
      <c r="M15818">
        <f t="shared" ca="1" si="247"/>
        <v>1.8030857931404189</v>
      </c>
    </row>
    <row r="15819" spans="1:13" x14ac:dyDescent="0.25">
      <c r="A15819" s="9"/>
      <c r="H15819" s="9"/>
      <c r="J15819">
        <v>17</v>
      </c>
      <c r="K15819">
        <f ca="1">SIMULATION!$D$3*SIMULATION!$D$17/$H15802/(SIMULATION!$D$17-$I15802)*(((EXP(-$I15802*$J15819))/(1-EXP(-SIMULATION!$D$4*$I15802)))-(EXP(-SIMULATION!$D$17*$J15819)/(1-EXP(-SIMULATION!$D$4*SIMULATION!$D$17))))</f>
        <v>1.7490461215521993</v>
      </c>
      <c r="L15819">
        <v>0.13152955013443146</v>
      </c>
      <c r="M15819">
        <f t="shared" ca="1" si="247"/>
        <v>1.979097371084332</v>
      </c>
    </row>
    <row r="15820" spans="1:13" x14ac:dyDescent="0.25">
      <c r="A15820" s="9"/>
      <c r="H15820" s="9"/>
      <c r="J15820">
        <v>18</v>
      </c>
      <c r="K15820">
        <f ca="1">SIMULATION!$D$3*SIMULATION!$D$17/$H15802/(SIMULATION!$D$17-$I15802)*(((EXP(-$I15802*$J15820))/(1-EXP(-SIMULATION!$D$4*$I15802)))-(EXP(-SIMULATION!$D$17*$J15820)/(1-EXP(-SIMULATION!$D$4*SIMULATION!$D$17))))</f>
        <v>1.6962593488573201</v>
      </c>
      <c r="L15820">
        <v>-0.36333696953269162</v>
      </c>
      <c r="M15820">
        <f t="shared" ca="1" si="247"/>
        <v>1.0799456175020048</v>
      </c>
    </row>
    <row r="15821" spans="1:13" x14ac:dyDescent="0.25">
      <c r="A15821" s="9"/>
      <c r="H15821" s="9"/>
      <c r="J15821">
        <v>19</v>
      </c>
      <c r="K15821">
        <f ca="1">SIMULATION!$D$3*SIMULATION!$D$17/$H15802/(SIMULATION!$D$17-$I15802)*(((EXP(-$I15802*$J15821))/(1-EXP(-SIMULATION!$D$4*$I15802)))-(EXP(-SIMULATION!$D$17*$J15821)/(1-EXP(-SIMULATION!$D$4*SIMULATION!$D$17))))</f>
        <v>1.6449791526388691</v>
      </c>
      <c r="L15821">
        <v>-0.26606609661482955</v>
      </c>
      <c r="M15821">
        <f t="shared" ca="1" si="247"/>
        <v>1.2073059704834752</v>
      </c>
    </row>
    <row r="15822" spans="1:13" x14ac:dyDescent="0.25">
      <c r="A15822" s="9"/>
      <c r="H15822" s="9"/>
      <c r="J15822">
        <v>20</v>
      </c>
      <c r="K15822">
        <f ca="1">SIMULATION!$D$3*SIMULATION!$D$17/$H15802/(SIMULATION!$D$17-$I15802)*(((EXP(-$I15802*$J15822))/(1-EXP(-SIMULATION!$D$4*$I15802)))-(EXP(-SIMULATION!$D$17*$J15822)/(1-EXP(-SIMULATION!$D$4*SIMULATION!$D$17))))</f>
        <v>1.5951937738673629</v>
      </c>
      <c r="L15822">
        <v>-1.9497742221366965E-2</v>
      </c>
      <c r="M15822">
        <f t="shared" ca="1" si="247"/>
        <v>1.5640910968713677</v>
      </c>
    </row>
    <row r="15823" spans="1:13" x14ac:dyDescent="0.25">
      <c r="A15823" s="9"/>
      <c r="H15823" s="9"/>
      <c r="J15823">
        <v>21</v>
      </c>
      <c r="K15823">
        <f ca="1">SIMULATION!$D$3*SIMULATION!$D$17/$H15802/(SIMULATION!$D$17-$I15802)*(((EXP(-$I15802*$J15823))/(1-EXP(-SIMULATION!$D$4*$I15802)))-(EXP(-SIMULATION!$D$17*$J15823)/(1-EXP(-SIMULATION!$D$4*SIMULATION!$D$17))))</f>
        <v>1.5468796209979816</v>
      </c>
      <c r="L15823">
        <v>0.12125428664416041</v>
      </c>
      <c r="M15823">
        <f t="shared" ca="1" si="247"/>
        <v>1.7344454059664811</v>
      </c>
    </row>
    <row r="15824" spans="1:13" x14ac:dyDescent="0.25">
      <c r="A15824" s="9"/>
      <c r="H15824" s="9"/>
      <c r="J15824">
        <v>22</v>
      </c>
      <c r="K15824">
        <f ca="1">SIMULATION!$D$3*SIMULATION!$D$17/$H15802/(SIMULATION!$D$17-$I15802)*(((EXP(-$I15802*$J15824))/(1-EXP(-SIMULATION!$D$4*$I15802)))-(EXP(-SIMULATION!$D$17*$J15824)/(1-EXP(-SIMULATION!$D$4*SIMULATION!$D$17))))</f>
        <v>1.5000060069151293</v>
      </c>
      <c r="L15824">
        <v>0.12585140555218577</v>
      </c>
      <c r="M15824">
        <f t="shared" ca="1" si="247"/>
        <v>1.6887838712221199</v>
      </c>
    </row>
    <row r="15825" spans="1:13" x14ac:dyDescent="0.25">
      <c r="A15825" s="9"/>
      <c r="H15825" s="9"/>
      <c r="J15825">
        <v>23</v>
      </c>
      <c r="K15825">
        <f ca="1">SIMULATION!$D$3*SIMULATION!$D$17/$H15802/(SIMULATION!$D$17-$I15802)*(((EXP(-$I15802*$J15825))/(1-EXP(-SIMULATION!$D$4*$I15802)))-(EXP(-SIMULATION!$D$17*$J15825)/(1-EXP(-SIMULATION!$D$4*SIMULATION!$D$17))))</f>
        <v>1.454538169710669</v>
      </c>
      <c r="L15825">
        <v>-0.47249389954462628</v>
      </c>
      <c r="M15825">
        <f t="shared" ca="1" si="247"/>
        <v>0.76727775786757157</v>
      </c>
    </row>
    <row r="15826" spans="1:13" x14ac:dyDescent="0.25">
      <c r="A15826" s="9"/>
      <c r="H15826" s="9"/>
      <c r="J15826">
        <v>24</v>
      </c>
      <c r="K15826">
        <f ca="1">SIMULATION!$D$3*SIMULATION!$D$17/$H15802/(SIMULATION!$D$17-$I15802)*(((EXP(-$I15802*$J15826))/(1-EXP(-SIMULATION!$D$4*$I15802)))-(EXP(-SIMULATION!$D$17*$J15826)/(1-EXP(-SIMULATION!$D$4*SIMULATION!$D$17))))</f>
        <v>1.4104391941491357</v>
      </c>
      <c r="L15826">
        <v>-0.20934126807378203</v>
      </c>
      <c r="M15826">
        <f t="shared" ca="1" si="247"/>
        <v>1.1151760647049922</v>
      </c>
    </row>
    <row r="15827" spans="1:13" x14ac:dyDescent="0.25">
      <c r="A15827" s="9">
        <v>634</v>
      </c>
      <c r="B15827" s="2">
        <f ca="1">NORMINV(RAND(),SIMULATION!D7,SIMULATION!D8)</f>
        <v>64.649379540276712</v>
      </c>
      <c r="C15827" s="2">
        <v>2</v>
      </c>
      <c r="D15827" s="2">
        <f ca="1">SIMULATION!$D$11*(1+(SIMULATION!$D$12*LN(1+$C15827)))*(1+(SIMULATION!$D$13*(($B15827/63.5)-1)))</f>
        <v>10.32341620347764</v>
      </c>
      <c r="E15827" s="2">
        <v>2.1363940699858194E-2</v>
      </c>
      <c r="F15827" s="2">
        <f ca="1">D15827*(1+E15827)</f>
        <v>10.543965055068693</v>
      </c>
      <c r="G15827" s="2">
        <v>0.60391423737454741</v>
      </c>
      <c r="H15827" s="9">
        <f>SIMULATION!$D$15*EXP($G$15827)</f>
        <v>403.82122052153306</v>
      </c>
      <c r="I15827" s="2">
        <f ca="1">$F15827/$H15827</f>
        <v>2.6110477902699655E-2</v>
      </c>
      <c r="J15827">
        <v>0</v>
      </c>
      <c r="K15827">
        <f ca="1">SIMULATION!$D$3*SIMULATION!$D$17/$H15827/(SIMULATION!$D$17-$I15827)*(((EXP(-$I15827*$J15827))/(1-EXP(-SIMULATION!$D$4*$I15827)))-(EXP(-SIMULATION!$D$17*$J15827)/(1-EXP(-SIMULATION!$D$4*SIMULATION!$D$17))))</f>
        <v>1.6605072345903311</v>
      </c>
      <c r="L15827">
        <v>1.6522841785463021E-2</v>
      </c>
      <c r="M15827">
        <f t="shared" ca="1" si="247"/>
        <v>1.6879435329110839</v>
      </c>
    </row>
    <row r="15828" spans="1:13" x14ac:dyDescent="0.25">
      <c r="A15828" s="9"/>
      <c r="H15828" s="9"/>
      <c r="J15828">
        <v>1</v>
      </c>
      <c r="K15828">
        <f ca="1">SIMULATION!$D$3*SIMULATION!$D$17/$H15827/(SIMULATION!$D$17-$I15827)*(((EXP(-$I15827*$J15828))/(1-EXP(-SIMULATION!$D$4*$I15827)))-(EXP(-SIMULATION!$D$17*$J15828)/(1-EXP(-SIMULATION!$D$4*SIMULATION!$D$17))))</f>
        <v>2.1001189428623093</v>
      </c>
      <c r="L15828">
        <v>-0.49708276443405014</v>
      </c>
      <c r="M15828">
        <f t="shared" ca="1" si="247"/>
        <v>1.0561860131039977</v>
      </c>
    </row>
    <row r="15829" spans="1:13" x14ac:dyDescent="0.25">
      <c r="A15829" s="9"/>
      <c r="H15829" s="9"/>
      <c r="J15829">
        <v>2</v>
      </c>
      <c r="K15829">
        <f ca="1">SIMULATION!$D$3*SIMULATION!$D$17/$H15827/(SIMULATION!$D$17-$I15827)*(((EXP(-$I15827*$J15829))/(1-EXP(-SIMULATION!$D$4*$I15827)))-(EXP(-SIMULATION!$D$17*$J15829)/(1-EXP(-SIMULATION!$D$4*SIMULATION!$D$17))))</f>
        <v>2.3551317792337922</v>
      </c>
      <c r="L15829">
        <v>-3.3858913485527248E-2</v>
      </c>
      <c r="M15829">
        <f t="shared" ca="1" si="247"/>
        <v>2.2753895760736995</v>
      </c>
    </row>
    <row r="15830" spans="1:13" x14ac:dyDescent="0.25">
      <c r="A15830" s="9"/>
      <c r="H15830" s="9"/>
      <c r="J15830">
        <v>3</v>
      </c>
      <c r="K15830">
        <f ca="1">SIMULATION!$D$3*SIMULATION!$D$17/$H15827/(SIMULATION!$D$17-$I15827)*(((EXP(-$I15827*$J15830))/(1-EXP(-SIMULATION!$D$4*$I15827)))-(EXP(-SIMULATION!$D$17*$J15830)/(1-EXP(-SIMULATION!$D$4*SIMULATION!$D$17))))</f>
        <v>2.4925373304112539</v>
      </c>
      <c r="L15830">
        <v>0.22248878479912723</v>
      </c>
      <c r="M15830">
        <f t="shared" ca="1" si="247"/>
        <v>3.0470989321209148</v>
      </c>
    </row>
    <row r="15831" spans="1:13" x14ac:dyDescent="0.25">
      <c r="A15831" s="9"/>
      <c r="H15831" s="9"/>
      <c r="J15831">
        <v>4</v>
      </c>
      <c r="K15831">
        <f ca="1">SIMULATION!$D$3*SIMULATION!$D$17/$H15827/(SIMULATION!$D$17-$I15827)*(((EXP(-$I15827*$J15831))/(1-EXP(-SIMULATION!$D$4*$I15827)))-(EXP(-SIMULATION!$D$17*$J15831)/(1-EXP(-SIMULATION!$D$4*SIMULATION!$D$17))))</f>
        <v>2.555247695984241</v>
      </c>
      <c r="L15831">
        <v>0.14715022683728576</v>
      </c>
      <c r="M15831">
        <f t="shared" ca="1" si="247"/>
        <v>2.9312529740737738</v>
      </c>
    </row>
    <row r="15832" spans="1:13" x14ac:dyDescent="0.25">
      <c r="A15832" s="9"/>
      <c r="H15832" s="9"/>
      <c r="J15832">
        <v>5</v>
      </c>
      <c r="K15832">
        <f ca="1">SIMULATION!$D$3*SIMULATION!$D$17/$H15827/(SIMULATION!$D$17-$I15827)*(((EXP(-$I15827*$J15832))/(1-EXP(-SIMULATION!$D$4*$I15827)))-(EXP(-SIMULATION!$D$17*$J15832)/(1-EXP(-SIMULATION!$D$4*SIMULATION!$D$17))))</f>
        <v>2.5707447127313863</v>
      </c>
      <c r="L15832">
        <v>-0.33814045944069077</v>
      </c>
      <c r="M15832">
        <f t="shared" ca="1" si="247"/>
        <v>1.701471914463669</v>
      </c>
    </row>
    <row r="15833" spans="1:13" x14ac:dyDescent="0.25">
      <c r="A15833" s="9"/>
      <c r="H15833" s="9"/>
      <c r="J15833">
        <v>6</v>
      </c>
      <c r="K15833">
        <f ca="1">SIMULATION!$D$3*SIMULATION!$D$17/$H15827/(SIMULATION!$D$17-$I15827)*(((EXP(-$I15827*$J15833))/(1-EXP(-SIMULATION!$D$4*$I15827)))-(EXP(-SIMULATION!$D$17*$J15833)/(1-EXP(-SIMULATION!$D$4*SIMULATION!$D$17))))</f>
        <v>2.5566225757442336</v>
      </c>
      <c r="L15833">
        <v>9.9258420842305461E-2</v>
      </c>
      <c r="M15833">
        <f t="shared" ca="1" si="247"/>
        <v>2.8103888953023937</v>
      </c>
    </row>
    <row r="15834" spans="1:13" x14ac:dyDescent="0.25">
      <c r="A15834" s="9"/>
      <c r="H15834" s="9"/>
      <c r="J15834">
        <v>7</v>
      </c>
      <c r="K15834">
        <f ca="1">SIMULATION!$D$3*SIMULATION!$D$17/$H15827/(SIMULATION!$D$17-$I15827)*(((EXP(-$I15827*$J15834))/(1-EXP(-SIMULATION!$D$4*$I15827)))-(EXP(-SIMULATION!$D$17*$J15834)/(1-EXP(-SIMULATION!$D$4*SIMULATION!$D$17))))</f>
        <v>2.5241396731195187</v>
      </c>
      <c r="L15834">
        <v>-0.19947034848216838</v>
      </c>
      <c r="M15834">
        <f t="shared" ca="1" si="247"/>
        <v>2.0206486529047019</v>
      </c>
    </row>
    <row r="15835" spans="1:13" x14ac:dyDescent="0.25">
      <c r="A15835" s="9"/>
      <c r="H15835" s="9"/>
      <c r="J15835">
        <v>8</v>
      </c>
      <c r="K15835">
        <f ca="1">SIMULATION!$D$3*SIMULATION!$D$17/$H15827/(SIMULATION!$D$17-$I15827)*(((EXP(-$I15827*$J15835))/(1-EXP(-SIMULATION!$D$4*$I15827)))-(EXP(-SIMULATION!$D$17*$J15835)/(1-EXP(-SIMULATION!$D$4*SIMULATION!$D$17))))</f>
        <v>2.4804946766735081</v>
      </c>
      <c r="L15835">
        <v>5.6816928268978904E-2</v>
      </c>
      <c r="M15835">
        <f t="shared" ca="1" si="247"/>
        <v>2.621428764789651</v>
      </c>
    </row>
    <row r="15836" spans="1:13" x14ac:dyDescent="0.25">
      <c r="A15836" s="9"/>
      <c r="H15836" s="9"/>
      <c r="J15836">
        <v>9</v>
      </c>
      <c r="K15836">
        <f ca="1">SIMULATION!$D$3*SIMULATION!$D$17/$H15827/(SIMULATION!$D$17-$I15827)*(((EXP(-$I15827*$J15836))/(1-EXP(-SIMULATION!$D$4*$I15827)))-(EXP(-SIMULATION!$D$17*$J15836)/(1-EXP(-SIMULATION!$D$4*SIMULATION!$D$17))))</f>
        <v>2.4302851052334269</v>
      </c>
      <c r="L15836">
        <v>-0.36724326710983696</v>
      </c>
      <c r="M15836">
        <f t="shared" ca="1" si="247"/>
        <v>1.5377792631791294</v>
      </c>
    </row>
    <row r="15837" spans="1:13" x14ac:dyDescent="0.25">
      <c r="A15837" s="9"/>
      <c r="H15837" s="9"/>
      <c r="J15837">
        <v>10</v>
      </c>
      <c r="K15837">
        <f ca="1">SIMULATION!$D$3*SIMULATION!$D$17/$H15827/(SIMULATION!$D$17-$I15827)*(((EXP(-$I15827*$J15837))/(1-EXP(-SIMULATION!$D$4*$I15827)))-(EXP(-SIMULATION!$D$17*$J15837)/(1-EXP(-SIMULATION!$D$4*SIMULATION!$D$17))))</f>
        <v>2.3764419967907084</v>
      </c>
      <c r="L15837">
        <v>-0.35785386317838491</v>
      </c>
      <c r="M15837">
        <f t="shared" ca="1" si="247"/>
        <v>1.5260230476197982</v>
      </c>
    </row>
    <row r="15838" spans="1:13" x14ac:dyDescent="0.25">
      <c r="A15838" s="9"/>
      <c r="H15838" s="9"/>
      <c r="J15838">
        <v>11</v>
      </c>
      <c r="K15838">
        <f ca="1">SIMULATION!$D$3*SIMULATION!$D$17/$H15827/(SIMULATION!$D$17-$I15827)*(((EXP(-$I15827*$J15838))/(1-EXP(-SIMULATION!$D$4*$I15827)))-(EXP(-SIMULATION!$D$17*$J15838)/(1-EXP(-SIMULATION!$D$4*SIMULATION!$D$17))))</f>
        <v>2.3208288587683858</v>
      </c>
      <c r="L15838">
        <v>0.37555761007280991</v>
      </c>
      <c r="M15838">
        <f t="shared" ca="1" si="247"/>
        <v>3.1924337983554478</v>
      </c>
    </row>
    <row r="15839" spans="1:13" x14ac:dyDescent="0.25">
      <c r="A15839" s="9"/>
      <c r="H15839" s="9"/>
      <c r="J15839">
        <v>12</v>
      </c>
      <c r="K15839">
        <f ca="1">SIMULATION!$D$3*SIMULATION!$D$17/$H15827/(SIMULATION!$D$17-$I15827)*(((EXP(-$I15827*$J15839))/(1-EXP(-SIMULATION!$D$4*$I15827)))-(EXP(-SIMULATION!$D$17*$J15839)/(1-EXP(-SIMULATION!$D$4*SIMULATION!$D$17))))</f>
        <v>2.2646254798204914</v>
      </c>
      <c r="L15839">
        <v>0.10651720951592673</v>
      </c>
      <c r="M15839">
        <f t="shared" ca="1" si="247"/>
        <v>2.5058470665296371</v>
      </c>
    </row>
    <row r="15840" spans="1:13" x14ac:dyDescent="0.25">
      <c r="A15840" s="9"/>
      <c r="H15840" s="9"/>
      <c r="J15840">
        <v>13</v>
      </c>
      <c r="K15840">
        <f ca="1">SIMULATION!$D$3*SIMULATION!$D$17/$H15827/(SIMULATION!$D$17-$I15827)*(((EXP(-$I15827*$J15840))/(1-EXP(-SIMULATION!$D$4*$I15827)))-(EXP(-SIMULATION!$D$17*$J15840)/(1-EXP(-SIMULATION!$D$4*SIMULATION!$D$17))))</f>
        <v>2.2085738759380389</v>
      </c>
      <c r="L15840">
        <v>0.24996729099876722</v>
      </c>
      <c r="M15840">
        <f t="shared" ca="1" si="247"/>
        <v>2.7606451046769176</v>
      </c>
    </row>
    <row r="15841" spans="1:13" x14ac:dyDescent="0.25">
      <c r="A15841" s="9"/>
      <c r="H15841" s="9"/>
      <c r="J15841">
        <v>14</v>
      </c>
      <c r="K15841">
        <f ca="1">SIMULATION!$D$3*SIMULATION!$D$17/$H15827/(SIMULATION!$D$17-$I15827)*(((EXP(-$I15827*$J15841))/(1-EXP(-SIMULATION!$D$4*$I15827)))-(EXP(-SIMULATION!$D$17*$J15841)/(1-EXP(-SIMULATION!$D$4*SIMULATION!$D$17))))</f>
        <v>2.1531358891247234</v>
      </c>
      <c r="L15841">
        <v>-9.2272157108604563E-2</v>
      </c>
      <c r="M15841">
        <f t="shared" ca="1" si="247"/>
        <v>1.9544613960872319</v>
      </c>
    </row>
    <row r="15842" spans="1:13" x14ac:dyDescent="0.25">
      <c r="A15842" s="9"/>
      <c r="H15842" s="9"/>
      <c r="J15842">
        <v>15</v>
      </c>
      <c r="K15842">
        <f ca="1">SIMULATION!$D$3*SIMULATION!$D$17/$H15827/(SIMULATION!$D$17-$I15827)*(((EXP(-$I15827*$J15842))/(1-EXP(-SIMULATION!$D$4*$I15827)))-(EXP(-SIMULATION!$D$17*$J15842)/(1-EXP(-SIMULATION!$D$4*SIMULATION!$D$17))))</f>
        <v>2.098594171140947</v>
      </c>
      <c r="L15842">
        <v>0.68884924128672775</v>
      </c>
      <c r="M15842">
        <f t="shared" ca="1" si="247"/>
        <v>3.5442091737001378</v>
      </c>
    </row>
    <row r="15843" spans="1:13" x14ac:dyDescent="0.25">
      <c r="A15843" s="9"/>
      <c r="H15843" s="9"/>
      <c r="J15843">
        <v>16</v>
      </c>
      <c r="K15843">
        <f ca="1">SIMULATION!$D$3*SIMULATION!$D$17/$H15827/(SIMULATION!$D$17-$I15827)*(((EXP(-$I15827*$J15843))/(1-EXP(-SIMULATION!$D$4*$I15827)))-(EXP(-SIMULATION!$D$17*$J15843)/(1-EXP(-SIMULATION!$D$4*SIMULATION!$D$17))))</f>
        <v>2.0451168872652685</v>
      </c>
      <c r="L15843">
        <v>0.5286437842840761</v>
      </c>
      <c r="M15843">
        <f t="shared" ca="1" si="247"/>
        <v>3.1262552178524503</v>
      </c>
    </row>
    <row r="15844" spans="1:13" x14ac:dyDescent="0.25">
      <c r="A15844" s="9"/>
      <c r="H15844" s="9"/>
      <c r="J15844">
        <v>17</v>
      </c>
      <c r="K15844">
        <f ca="1">SIMULATION!$D$3*SIMULATION!$D$17/$H15827/(SIMULATION!$D$17-$I15827)*(((EXP(-$I15827*$J15844))/(1-EXP(-SIMULATION!$D$4*$I15827)))-(EXP(-SIMULATION!$D$17*$J15844)/(1-EXP(-SIMULATION!$D$4*SIMULATION!$D$17))))</f>
        <v>1.9927991711961235</v>
      </c>
      <c r="L15844">
        <v>-6.0186390650241069E-2</v>
      </c>
      <c r="M15844">
        <f t="shared" ca="1" si="247"/>
        <v>1.8728597817910368</v>
      </c>
    </row>
    <row r="15845" spans="1:13" x14ac:dyDescent="0.25">
      <c r="A15845" s="9"/>
      <c r="H15845" s="9"/>
      <c r="J15845">
        <v>18</v>
      </c>
      <c r="K15845">
        <f ca="1">SIMULATION!$D$3*SIMULATION!$D$17/$H15827/(SIMULATION!$D$17-$I15827)*(((EXP(-$I15827*$J15845))/(1-EXP(-SIMULATION!$D$4*$I15827)))-(EXP(-SIMULATION!$D$17*$J15845)/(1-EXP(-SIMULATION!$D$4*SIMULATION!$D$17))))</f>
        <v>1.9416896817476554</v>
      </c>
      <c r="L15845">
        <v>-0.28986797298643274</v>
      </c>
      <c r="M15845">
        <f t="shared" ca="1" si="247"/>
        <v>1.3788560295307908</v>
      </c>
    </row>
    <row r="15846" spans="1:13" x14ac:dyDescent="0.25">
      <c r="A15846" s="9"/>
      <c r="H15846" s="9"/>
      <c r="J15846">
        <v>19</v>
      </c>
      <c r="K15846">
        <f ca="1">SIMULATION!$D$3*SIMULATION!$D$17/$H15827/(SIMULATION!$D$17-$I15827)*(((EXP(-$I15827*$J15846))/(1-EXP(-SIMULATION!$D$4*$I15827)))-(EXP(-SIMULATION!$D$17*$J15846)/(1-EXP(-SIMULATION!$D$4*SIMULATION!$D$17))))</f>
        <v>1.8918076126354786</v>
      </c>
      <c r="L15846">
        <v>-0.21553268383317165</v>
      </c>
      <c r="M15846">
        <f t="shared" ca="1" si="247"/>
        <v>1.4840612405881286</v>
      </c>
    </row>
    <row r="15847" spans="1:13" x14ac:dyDescent="0.25">
      <c r="A15847" s="9"/>
      <c r="H15847" s="9"/>
      <c r="J15847">
        <v>20</v>
      </c>
      <c r="K15847">
        <f ca="1">SIMULATION!$D$3*SIMULATION!$D$17/$H15827/(SIMULATION!$D$17-$I15827)*(((EXP(-$I15827*$J15847))/(1-EXP(-SIMULATION!$D$4*$I15827)))-(EXP(-SIMULATION!$D$17*$J15847)/(1-EXP(-SIMULATION!$D$4*SIMULATION!$D$17))))</f>
        <v>1.8431535845869369</v>
      </c>
      <c r="L15847">
        <v>0.3306922633937282</v>
      </c>
      <c r="M15847">
        <f t="shared" ca="1" si="247"/>
        <v>2.4526702152562545</v>
      </c>
    </row>
    <row r="15848" spans="1:13" x14ac:dyDescent="0.25">
      <c r="A15848" s="9"/>
      <c r="H15848" s="9"/>
      <c r="J15848">
        <v>21</v>
      </c>
      <c r="K15848">
        <f ca="1">SIMULATION!$D$3*SIMULATION!$D$17/$H15827/(SIMULATION!$D$17-$I15827)*(((EXP(-$I15827*$J15848))/(1-EXP(-SIMULATION!$D$4*$I15827)))-(EXP(-SIMULATION!$D$17*$J15848)/(1-EXP(-SIMULATION!$D$4*SIMULATION!$D$17))))</f>
        <v>1.7957166173070314</v>
      </c>
      <c r="L15848">
        <v>-0.25296837359191182</v>
      </c>
      <c r="M15848">
        <f t="shared" ca="1" si="247"/>
        <v>1.341457105194902</v>
      </c>
    </row>
    <row r="15849" spans="1:13" x14ac:dyDescent="0.25">
      <c r="A15849" s="9"/>
      <c r="H15849" s="9"/>
      <c r="J15849">
        <v>22</v>
      </c>
      <c r="K15849">
        <f ca="1">SIMULATION!$D$3*SIMULATION!$D$17/$H15827/(SIMULATION!$D$17-$I15827)*(((EXP(-$I15827*$J15849))/(1-EXP(-SIMULATION!$D$4*$I15827)))-(EXP(-SIMULATION!$D$17*$J15849)/(1-EXP(-SIMULATION!$D$4*SIMULATION!$D$17))))</f>
        <v>1.7494785895259197</v>
      </c>
      <c r="L15849">
        <v>6.2448195608919087E-2</v>
      </c>
      <c r="M15849">
        <f t="shared" ca="1" si="247"/>
        <v>1.8587303706982503</v>
      </c>
    </row>
    <row r="15850" spans="1:13" x14ac:dyDescent="0.25">
      <c r="A15850" s="9"/>
      <c r="H15850" s="9"/>
      <c r="J15850">
        <v>23</v>
      </c>
      <c r="K15850">
        <f ca="1">SIMULATION!$D$3*SIMULATION!$D$17/$H15827/(SIMULATION!$D$17-$I15827)*(((EXP(-$I15827*$J15850))/(1-EXP(-SIMULATION!$D$4*$I15827)))-(EXP(-SIMULATION!$D$17*$J15850)/(1-EXP(-SIMULATION!$D$4*SIMULATION!$D$17))))</f>
        <v>1.7044170895480311</v>
      </c>
      <c r="L15850">
        <v>0.3797644857814233</v>
      </c>
      <c r="M15850">
        <f t="shared" ca="1" si="247"/>
        <v>2.3516941691173092</v>
      </c>
    </row>
    <row r="15851" spans="1:13" x14ac:dyDescent="0.25">
      <c r="A15851" s="9"/>
      <c r="H15851" s="9"/>
      <c r="J15851">
        <v>24</v>
      </c>
      <c r="K15851">
        <f ca="1">SIMULATION!$D$3*SIMULATION!$D$17/$H15827/(SIMULATION!$D$17-$I15827)*(((EXP(-$I15827*$J15851))/(1-EXP(-SIMULATION!$D$4*$I15827)))-(EXP(-SIMULATION!$D$17*$J15851)/(1-EXP(-SIMULATION!$D$4*SIMULATION!$D$17))))</f>
        <v>1.6605072345903309</v>
      </c>
      <c r="L15851">
        <v>0.46045498222472331</v>
      </c>
      <c r="M15851">
        <f t="shared" ca="1" si="247"/>
        <v>2.4250960637776462</v>
      </c>
    </row>
    <row r="15852" spans="1:13" x14ac:dyDescent="0.25">
      <c r="A15852" s="9">
        <v>635</v>
      </c>
      <c r="B15852" s="2">
        <f ca="1">NORMINV(RAND(),SIMULATION!D7,SIMULATION!D8)</f>
        <v>59.103069836885979</v>
      </c>
      <c r="C15852" s="2">
        <v>2</v>
      </c>
      <c r="D15852" s="2">
        <f ca="1">SIMULATION!$D$11*(1+(SIMULATION!$D$12*LN(1+$C15852)))*(1+(SIMULATION!$D$13*(($B15852/63.5)-1)))</f>
        <v>9.9115376098409307</v>
      </c>
      <c r="E15852" s="2">
        <v>0.19715832064000122</v>
      </c>
      <c r="F15852" s="2">
        <f ca="1">D15852*(1+E15852)</f>
        <v>11.865679719957379</v>
      </c>
      <c r="G15852" s="2">
        <v>1.1616928544805751</v>
      </c>
      <c r="H15852" s="9">
        <f>SIMULATION!$D$15*EXP($G$15852)</f>
        <v>705.39002279510066</v>
      </c>
      <c r="I15852" s="2">
        <f ca="1">$F15852/$H15852</f>
        <v>1.6821445351523044E-2</v>
      </c>
      <c r="J15852">
        <v>0</v>
      </c>
      <c r="K15852">
        <f ca="1">SIMULATION!$D$3*SIMULATION!$D$17/$H15852/(SIMULATION!$D$17-$I15852)*(((EXP(-$I15852*$J15852))/(1-EXP(-SIMULATION!$D$4*$I15852)))-(EXP(-SIMULATION!$D$17*$J15852)/(1-EXP(-SIMULATION!$D$4*SIMULATION!$D$17))))</f>
        <v>1.6292138740016398</v>
      </c>
      <c r="L15852">
        <v>0.17162801348700668</v>
      </c>
      <c r="M15852">
        <f t="shared" ca="1" si="247"/>
        <v>1.9088326147420116</v>
      </c>
    </row>
    <row r="15853" spans="1:13" x14ac:dyDescent="0.25">
      <c r="A15853" s="9"/>
      <c r="H15853" s="9"/>
      <c r="J15853">
        <v>1</v>
      </c>
      <c r="K15853">
        <f ca="1">SIMULATION!$D$3*SIMULATION!$D$17/$H15852/(SIMULATION!$D$17-$I15852)*(((EXP(-$I15852*$J15853))/(1-EXP(-SIMULATION!$D$4*$I15852)))-(EXP(-SIMULATION!$D$17*$J15853)/(1-EXP(-SIMULATION!$D$4*SIMULATION!$D$17))))</f>
        <v>1.8795818799499646</v>
      </c>
      <c r="L15853">
        <v>0.36340208662620344</v>
      </c>
      <c r="M15853">
        <f t="shared" ca="1" si="247"/>
        <v>2.5626258571085838</v>
      </c>
    </row>
    <row r="15854" spans="1:13" x14ac:dyDescent="0.25">
      <c r="A15854" s="9"/>
      <c r="H15854" s="9"/>
      <c r="J15854">
        <v>2</v>
      </c>
      <c r="K15854">
        <f ca="1">SIMULATION!$D$3*SIMULATION!$D$17/$H15852/(SIMULATION!$D$17-$I15852)*(((EXP(-$I15852*$J15854))/(1-EXP(-SIMULATION!$D$4*$I15852)))-(EXP(-SIMULATION!$D$17*$J15854)/(1-EXP(-SIMULATION!$D$4*SIMULATION!$D$17))))</f>
        <v>2.0260863035503833</v>
      </c>
      <c r="L15854">
        <v>-0.16107179852858813</v>
      </c>
      <c r="M15854">
        <f t="shared" ca="1" si="247"/>
        <v>1.6997409386633842</v>
      </c>
    </row>
    <row r="15855" spans="1:13" x14ac:dyDescent="0.25">
      <c r="A15855" s="9"/>
      <c r="H15855" s="9"/>
      <c r="J15855">
        <v>3</v>
      </c>
      <c r="K15855">
        <f ca="1">SIMULATION!$D$3*SIMULATION!$D$17/$H15852/(SIMULATION!$D$17-$I15852)*(((EXP(-$I15852*$J15855))/(1-EXP(-SIMULATION!$D$4*$I15852)))-(EXP(-SIMULATION!$D$17*$J15855)/(1-EXP(-SIMULATION!$D$4*SIMULATION!$D$17))))</f>
        <v>2.106264909749008</v>
      </c>
      <c r="L15855">
        <v>-0.26186990718047437</v>
      </c>
      <c r="M15855">
        <f t="shared" ca="1" si="247"/>
        <v>1.554697513335545</v>
      </c>
    </row>
    <row r="15856" spans="1:13" x14ac:dyDescent="0.25">
      <c r="A15856" s="9"/>
      <c r="H15856" s="9"/>
      <c r="J15856">
        <v>4</v>
      </c>
      <c r="K15856">
        <f ca="1">SIMULATION!$D$3*SIMULATION!$D$17/$H15852/(SIMULATION!$D$17-$I15852)*(((EXP(-$I15852*$J15856))/(1-EXP(-SIMULATION!$D$4*$I15852)))-(EXP(-SIMULATION!$D$17*$J15856)/(1-EXP(-SIMULATION!$D$4*SIMULATION!$D$17))))</f>
        <v>2.1441689315232764</v>
      </c>
      <c r="L15856">
        <v>-6.8524566557468192E-2</v>
      </c>
      <c r="M15856">
        <f t="shared" ca="1" si="247"/>
        <v>1.9972406848646542</v>
      </c>
    </row>
    <row r="15857" spans="1:13" x14ac:dyDescent="0.25">
      <c r="A15857" s="9"/>
      <c r="H15857" s="9"/>
      <c r="J15857">
        <v>5</v>
      </c>
      <c r="K15857">
        <f ca="1">SIMULATION!$D$3*SIMULATION!$D$17/$H15852/(SIMULATION!$D$17-$I15852)*(((EXP(-$I15852*$J15857))/(1-EXP(-SIMULATION!$D$4*$I15852)))-(EXP(-SIMULATION!$D$17*$J15857)/(1-EXP(-SIMULATION!$D$4*SIMULATION!$D$17))))</f>
        <v>2.1552071694547128</v>
      </c>
      <c r="L15857">
        <v>-0.25177986920442852</v>
      </c>
      <c r="M15857">
        <f t="shared" ca="1" si="247"/>
        <v>1.6125693902209586</v>
      </c>
    </row>
    <row r="15858" spans="1:13" x14ac:dyDescent="0.25">
      <c r="A15858" s="9"/>
      <c r="H15858" s="9"/>
      <c r="J15858">
        <v>6</v>
      </c>
      <c r="K15858">
        <f ca="1">SIMULATION!$D$3*SIMULATION!$D$17/$H15852/(SIMULATION!$D$17-$I15852)*(((EXP(-$I15852*$J15858))/(1-EXP(-SIMULATION!$D$4*$I15852)))-(EXP(-SIMULATION!$D$17*$J15858)/(1-EXP(-SIMULATION!$D$4*SIMULATION!$D$17))))</f>
        <v>2.149250207251614</v>
      </c>
      <c r="L15858">
        <v>0.30864174515978859</v>
      </c>
      <c r="M15858">
        <f t="shared" ca="1" si="247"/>
        <v>2.8125985420027897</v>
      </c>
    </row>
    <row r="15859" spans="1:13" x14ac:dyDescent="0.25">
      <c r="A15859" s="9"/>
      <c r="H15859" s="9"/>
      <c r="J15859">
        <v>7</v>
      </c>
      <c r="K15859">
        <f ca="1">SIMULATION!$D$3*SIMULATION!$D$17/$H15852/(SIMULATION!$D$17-$I15852)*(((EXP(-$I15852*$J15859))/(1-EXP(-SIMULATION!$D$4*$I15852)))-(EXP(-SIMULATION!$D$17*$J15859)/(1-EXP(-SIMULATION!$D$4*SIMULATION!$D$17))))</f>
        <v>2.1326196673529552</v>
      </c>
      <c r="L15859">
        <v>-5.6232082002282149E-2</v>
      </c>
      <c r="M15859">
        <f t="shared" ca="1" si="247"/>
        <v>2.0126980233386842</v>
      </c>
    </row>
    <row r="15860" spans="1:13" x14ac:dyDescent="0.25">
      <c r="A15860" s="9"/>
      <c r="H15860" s="9"/>
      <c r="J15860">
        <v>8</v>
      </c>
      <c r="K15860">
        <f ca="1">SIMULATION!$D$3*SIMULATION!$D$17/$H15852/(SIMULATION!$D$17-$I15852)*(((EXP(-$I15852*$J15860))/(1-EXP(-SIMULATION!$D$4*$I15852)))-(EXP(-SIMULATION!$D$17*$J15860)/(1-EXP(-SIMULATION!$D$4*SIMULATION!$D$17))))</f>
        <v>2.1093629731672423</v>
      </c>
      <c r="L15860">
        <v>0.29726379312779261</v>
      </c>
      <c r="M15860">
        <f t="shared" ca="1" si="247"/>
        <v>2.7364002116542552</v>
      </c>
    </row>
    <row r="15861" spans="1:13" x14ac:dyDescent="0.25">
      <c r="A15861" s="9"/>
      <c r="H15861" s="9"/>
      <c r="J15861">
        <v>9</v>
      </c>
      <c r="K15861">
        <f ca="1">SIMULATION!$D$3*SIMULATION!$D$17/$H15852/(SIMULATION!$D$17-$I15852)*(((EXP(-$I15852*$J15861))/(1-EXP(-SIMULATION!$D$4*$I15852)))-(EXP(-SIMULATION!$D$17*$J15861)/(1-EXP(-SIMULATION!$D$4*SIMULATION!$D$17))))</f>
        <v>2.0820702466353804</v>
      </c>
      <c r="L15861">
        <v>-3.4840087931857271E-2</v>
      </c>
      <c r="M15861">
        <f t="shared" ca="1" si="247"/>
        <v>2.0095307361623003</v>
      </c>
    </row>
    <row r="15862" spans="1:13" x14ac:dyDescent="0.25">
      <c r="A15862" s="9"/>
      <c r="H15862" s="9"/>
      <c r="J15862">
        <v>10</v>
      </c>
      <c r="K15862">
        <f ca="1">SIMULATION!$D$3*SIMULATION!$D$17/$H15852/(SIMULATION!$D$17-$I15852)*(((EXP(-$I15852*$J15862))/(1-EXP(-SIMULATION!$D$4*$I15852)))-(EXP(-SIMULATION!$D$17*$J15862)/(1-EXP(-SIMULATION!$D$4*SIMULATION!$D$17))))</f>
        <v>2.0523977950111414</v>
      </c>
      <c r="L15862">
        <v>-8.2435791947266232E-2</v>
      </c>
      <c r="M15862">
        <f t="shared" ca="1" si="247"/>
        <v>1.8832067573885749</v>
      </c>
    </row>
    <row r="15863" spans="1:13" x14ac:dyDescent="0.25">
      <c r="A15863" s="9"/>
      <c r="H15863" s="9"/>
      <c r="J15863">
        <v>11</v>
      </c>
      <c r="K15863">
        <f ca="1">SIMULATION!$D$3*SIMULATION!$D$17/$H15852/(SIMULATION!$D$17-$I15852)*(((EXP(-$I15852*$J15863))/(1-EXP(-SIMULATION!$D$4*$I15852)))-(EXP(-SIMULATION!$D$17*$J15863)/(1-EXP(-SIMULATION!$D$4*SIMULATION!$D$17))))</f>
        <v>2.0214035729062543</v>
      </c>
      <c r="L15863">
        <v>-0.27030919142345605</v>
      </c>
      <c r="M15863">
        <f t="shared" ca="1" si="247"/>
        <v>1.4749996075734795</v>
      </c>
    </row>
    <row r="15864" spans="1:13" x14ac:dyDescent="0.25">
      <c r="A15864" s="9"/>
      <c r="H15864" s="9"/>
      <c r="J15864">
        <v>12</v>
      </c>
      <c r="K15864">
        <f ca="1">SIMULATION!$D$3*SIMULATION!$D$17/$H15852/(SIMULATION!$D$17-$I15852)*(((EXP(-$I15852*$J15864))/(1-EXP(-SIMULATION!$D$4*$I15852)))-(EXP(-SIMULATION!$D$17*$J15864)/(1-EXP(-SIMULATION!$D$4*SIMULATION!$D$17))))</f>
        <v>1.9897621535371188</v>
      </c>
      <c r="L15864">
        <v>-0.56039204994314951</v>
      </c>
      <c r="M15864">
        <f t="shared" ca="1" si="247"/>
        <v>0.87471526141715705</v>
      </c>
    </row>
    <row r="15865" spans="1:13" x14ac:dyDescent="0.25">
      <c r="A15865" s="9"/>
      <c r="H15865" s="9"/>
      <c r="J15865">
        <v>13</v>
      </c>
      <c r="K15865">
        <f ca="1">SIMULATION!$D$3*SIMULATION!$D$17/$H15852/(SIMULATION!$D$17-$I15852)*(((EXP(-$I15852*$J15865))/(1-EXP(-SIMULATION!$D$4*$I15852)))-(EXP(-SIMULATION!$D$17*$J15865)/(1-EXP(-SIMULATION!$D$4*SIMULATION!$D$17))))</f>
        <v>1.9579024865591408</v>
      </c>
      <c r="L15865">
        <v>-0.50180846667116896</v>
      </c>
      <c r="M15865">
        <f t="shared" ca="1" si="247"/>
        <v>0.97541044188722936</v>
      </c>
    </row>
    <row r="15866" spans="1:13" x14ac:dyDescent="0.25">
      <c r="A15866" s="9"/>
      <c r="H15866" s="9"/>
      <c r="J15866">
        <v>14</v>
      </c>
      <c r="K15866">
        <f ca="1">SIMULATION!$D$3*SIMULATION!$D$17/$H15852/(SIMULATION!$D$17-$I15852)*(((EXP(-$I15852*$J15866))/(1-EXP(-SIMULATION!$D$4*$I15852)))-(EXP(-SIMULATION!$D$17*$J15866)/(1-EXP(-SIMULATION!$D$4*SIMULATION!$D$17))))</f>
        <v>1.9260961756880006</v>
      </c>
      <c r="L15866">
        <v>0.12334379675255414</v>
      </c>
      <c r="M15866">
        <f t="shared" ca="1" si="247"/>
        <v>2.1636681909079334</v>
      </c>
    </row>
    <row r="15867" spans="1:13" x14ac:dyDescent="0.25">
      <c r="A15867" s="9"/>
      <c r="H15867" s="9"/>
      <c r="J15867">
        <v>15</v>
      </c>
      <c r="K15867">
        <f ca="1">SIMULATION!$D$3*SIMULATION!$D$17/$H15852/(SIMULATION!$D$17-$I15852)*(((EXP(-$I15852*$J15867))/(1-EXP(-SIMULATION!$D$4*$I15852)))-(EXP(-SIMULATION!$D$17*$J15867)/(1-EXP(-SIMULATION!$D$4*SIMULATION!$D$17))))</f>
        <v>1.8945140482149188</v>
      </c>
      <c r="L15867">
        <v>-6.2984431772506996E-2</v>
      </c>
      <c r="M15867">
        <f t="shared" ca="1" si="247"/>
        <v>1.77518915740307</v>
      </c>
    </row>
    <row r="15868" spans="1:13" x14ac:dyDescent="0.25">
      <c r="A15868" s="9"/>
      <c r="H15868" s="9"/>
      <c r="J15868">
        <v>16</v>
      </c>
      <c r="K15868">
        <f ca="1">SIMULATION!$D$3*SIMULATION!$D$17/$H15852/(SIMULATION!$D$17-$I15852)*(((EXP(-$I15852*$J15868))/(1-EXP(-SIMULATION!$D$4*$I15852)))-(EXP(-SIMULATION!$D$17*$J15868)/(1-EXP(-SIMULATION!$D$4*SIMULATION!$D$17))))</f>
        <v>1.8632624052133309</v>
      </c>
      <c r="L15868">
        <v>-0.25243149672402476</v>
      </c>
      <c r="M15868">
        <f t="shared" ca="1" si="247"/>
        <v>1.3929162874757235</v>
      </c>
    </row>
    <row r="15869" spans="1:13" x14ac:dyDescent="0.25">
      <c r="A15869" s="9"/>
      <c r="H15869" s="9"/>
      <c r="J15869">
        <v>17</v>
      </c>
      <c r="K15869">
        <f ca="1">SIMULATION!$D$3*SIMULATION!$D$17/$H15852/(SIMULATION!$D$17-$I15852)*(((EXP(-$I15852*$J15869))/(1-EXP(-SIMULATION!$D$4*$I15852)))-(EXP(-SIMULATION!$D$17*$J15869)/(1-EXP(-SIMULATION!$D$4*SIMULATION!$D$17))))</f>
        <v>1.832406250654552</v>
      </c>
      <c r="L15869">
        <v>-0.33115730407398669</v>
      </c>
      <c r="M15869">
        <f t="shared" ca="1" si="247"/>
        <v>1.2255915367194687</v>
      </c>
    </row>
    <row r="15870" spans="1:13" x14ac:dyDescent="0.25">
      <c r="A15870" s="9"/>
      <c r="H15870" s="9"/>
      <c r="J15870">
        <v>18</v>
      </c>
      <c r="K15870">
        <f ca="1">SIMULATION!$D$3*SIMULATION!$D$17/$H15852/(SIMULATION!$D$17-$I15852)*(((EXP(-$I15852*$J15870))/(1-EXP(-SIMULATION!$D$4*$I15852)))-(EXP(-SIMULATION!$D$17*$J15870)/(1-EXP(-SIMULATION!$D$4*SIMULATION!$D$17))))</f>
        <v>1.8019841763071869</v>
      </c>
      <c r="L15870">
        <v>-0.63252951870734686</v>
      </c>
      <c r="M15870">
        <f t="shared" ca="1" si="247"/>
        <v>0.66217599254934711</v>
      </c>
    </row>
    <row r="15871" spans="1:13" x14ac:dyDescent="0.25">
      <c r="A15871" s="9"/>
      <c r="H15871" s="9"/>
      <c r="J15871">
        <v>19</v>
      </c>
      <c r="K15871">
        <f ca="1">SIMULATION!$D$3*SIMULATION!$D$17/$H15852/(SIMULATION!$D$17-$I15852)*(((EXP(-$I15852*$J15871))/(1-EXP(-SIMULATION!$D$4*$I15852)))-(EXP(-SIMULATION!$D$17*$J15871)/(1-EXP(-SIMULATION!$D$4*SIMULATION!$D$17))))</f>
        <v>1.7720178994748979</v>
      </c>
      <c r="L15871">
        <v>0.3650258629892667</v>
      </c>
      <c r="M15871">
        <f t="shared" ca="1" si="247"/>
        <v>2.4188502624631498</v>
      </c>
    </row>
    <row r="15872" spans="1:13" x14ac:dyDescent="0.25">
      <c r="A15872" s="9"/>
      <c r="H15872" s="9"/>
      <c r="J15872">
        <v>20</v>
      </c>
      <c r="K15872">
        <f ca="1">SIMULATION!$D$3*SIMULATION!$D$17/$H15852/(SIMULATION!$D$17-$I15852)*(((EXP(-$I15852*$J15872))/(1-EXP(-SIMULATION!$D$4*$I15852)))-(EXP(-SIMULATION!$D$17*$J15872)/(1-EXP(-SIMULATION!$D$4*SIMULATION!$D$17))))</f>
        <v>1.742518374157664</v>
      </c>
      <c r="L15872">
        <v>-6.9361225797445705E-2</v>
      </c>
      <c r="M15872">
        <f t="shared" ca="1" si="247"/>
        <v>1.6216551637515162</v>
      </c>
    </row>
    <row r="15873" spans="1:13" x14ac:dyDescent="0.25">
      <c r="A15873" s="9"/>
      <c r="H15873" s="9"/>
      <c r="J15873">
        <v>21</v>
      </c>
      <c r="K15873">
        <f ca="1">SIMULATION!$D$3*SIMULATION!$D$17/$H15852/(SIMULATION!$D$17-$I15852)*(((EXP(-$I15852*$J15873))/(1-EXP(-SIMULATION!$D$4*$I15852)))-(EXP(-SIMULATION!$D$17*$J15873)/(1-EXP(-SIMULATION!$D$4*SIMULATION!$D$17))))</f>
        <v>1.7134897063938375</v>
      </c>
      <c r="L15873">
        <v>4.1551422568446891E-2</v>
      </c>
      <c r="M15873">
        <f t="shared" ca="1" si="247"/>
        <v>1.7846876412508916</v>
      </c>
    </row>
    <row r="15874" spans="1:13" x14ac:dyDescent="0.25">
      <c r="A15874" s="9"/>
      <c r="H15874" s="9"/>
      <c r="J15874">
        <v>22</v>
      </c>
      <c r="K15874">
        <f ca="1">SIMULATION!$D$3*SIMULATION!$D$17/$H15852/(SIMULATION!$D$17-$I15852)*(((EXP(-$I15852*$J15874))/(1-EXP(-SIMULATION!$D$4*$I15852)))-(EXP(-SIMULATION!$D$17*$J15874)/(1-EXP(-SIMULATION!$D$4*SIMULATION!$D$17))))</f>
        <v>1.6849316624819453</v>
      </c>
      <c r="L15874">
        <v>7.1405537665867588E-2</v>
      </c>
      <c r="M15874">
        <f t="shared" ca="1" si="247"/>
        <v>1.8052451137717127</v>
      </c>
    </row>
    <row r="15875" spans="1:13" x14ac:dyDescent="0.25">
      <c r="A15875" s="9"/>
      <c r="H15875" s="9"/>
      <c r="J15875">
        <v>23</v>
      </c>
      <c r="K15875">
        <f ca="1">SIMULATION!$D$3*SIMULATION!$D$17/$H15852/(SIMULATION!$D$17-$I15852)*(((EXP(-$I15852*$J15875))/(1-EXP(-SIMULATION!$D$4*$I15852)))-(EXP(-SIMULATION!$D$17*$J15875)/(1-EXP(-SIMULATION!$D$4*SIMULATION!$D$17))))</f>
        <v>1.6568412754994208</v>
      </c>
      <c r="L15875">
        <v>7.1391360148295224E-2</v>
      </c>
      <c r="M15875">
        <f t="shared" ref="M15875:M15938" ca="1" si="248">$K15875*(1+$L15875)</f>
        <v>1.7751254277071606</v>
      </c>
    </row>
    <row r="15876" spans="1:13" x14ac:dyDescent="0.25">
      <c r="A15876" s="9"/>
      <c r="H15876" s="9"/>
      <c r="J15876">
        <v>24</v>
      </c>
      <c r="K15876">
        <f ca="1">SIMULATION!$D$3*SIMULATION!$D$17/$H15852/(SIMULATION!$D$17-$I15852)*(((EXP(-$I15852*$J15876))/(1-EXP(-SIMULATION!$D$4*$I15852)))-(EXP(-SIMULATION!$D$17*$J15876)/(1-EXP(-SIMULATION!$D$4*SIMULATION!$D$17))))</f>
        <v>1.6292138740016398</v>
      </c>
      <c r="L15876">
        <v>-0.27505112397088066</v>
      </c>
      <c r="M15876">
        <f t="shared" ca="1" si="248"/>
        <v>1.1810967667685361</v>
      </c>
    </row>
    <row r="15877" spans="1:13" x14ac:dyDescent="0.25">
      <c r="A15877" s="9">
        <v>636</v>
      </c>
      <c r="B15877" s="2">
        <f ca="1">NORMINV(RAND(),SIMULATION!D7,SIMULATION!D8)</f>
        <v>55.847034939035048</v>
      </c>
      <c r="C15877" s="2">
        <v>2</v>
      </c>
      <c r="D15877" s="2">
        <f ca="1">SIMULATION!$D$11*(1+(SIMULATION!$D$12*LN(1+$C15877)))*(1+(SIMULATION!$D$13*(($B15877/63.5)-1)))</f>
        <v>9.6697388019346544</v>
      </c>
      <c r="E15877" s="2">
        <v>0.27298091144759895</v>
      </c>
      <c r="F15877" s="2">
        <f ca="1">D15877*(1+E15877)</f>
        <v>12.30939291354699</v>
      </c>
      <c r="G15877" s="2">
        <v>-0.33691642585571374</v>
      </c>
      <c r="H15877" s="9">
        <f>SIMULATION!$D$15*EXP($G$15877)</f>
        <v>157.61283166868122</v>
      </c>
      <c r="I15877" s="2">
        <f ca="1">$F15877/$H15877</f>
        <v>7.8098926230972296E-2</v>
      </c>
      <c r="J15877">
        <v>0</v>
      </c>
      <c r="K15877">
        <f ca="1">SIMULATION!$D$3*SIMULATION!$D$17/$H15877/(SIMULATION!$D$17-$I15877)*(((EXP(-$I15877*$J15877))/(1-EXP(-SIMULATION!$D$4*$I15877)))-(EXP(-SIMULATION!$D$17*$J15877)/(1-EXP(-SIMULATION!$D$4*SIMULATION!$D$17))))</f>
        <v>0.76708683527570054</v>
      </c>
      <c r="L15877">
        <v>-0.70106332567196861</v>
      </c>
      <c r="M15877">
        <f t="shared" ca="1" si="248"/>
        <v>0.22931038745813234</v>
      </c>
    </row>
    <row r="15878" spans="1:13" x14ac:dyDescent="0.25">
      <c r="A15878" s="9"/>
      <c r="H15878" s="9"/>
      <c r="J15878">
        <v>1</v>
      </c>
      <c r="K15878">
        <f ca="1">SIMULATION!$D$3*SIMULATION!$D$17/$H15877/(SIMULATION!$D$17-$I15877)*(((EXP(-$I15877*$J15878))/(1-EXP(-SIMULATION!$D$4*$I15877)))-(EXP(-SIMULATION!$D$17*$J15878)/(1-EXP(-SIMULATION!$D$4*SIMULATION!$D$17))))</f>
        <v>1.9116803908193796</v>
      </c>
      <c r="L15878">
        <v>-0.10413145401588203</v>
      </c>
      <c r="M15878">
        <f t="shared" ca="1" si="248"/>
        <v>1.712614332109708</v>
      </c>
    </row>
    <row r="15879" spans="1:13" x14ac:dyDescent="0.25">
      <c r="A15879" s="9"/>
      <c r="H15879" s="9"/>
      <c r="J15879">
        <v>2</v>
      </c>
      <c r="K15879">
        <f ca="1">SIMULATION!$D$3*SIMULATION!$D$17/$H15877/(SIMULATION!$D$17-$I15877)*(((EXP(-$I15877*$J15879))/(1-EXP(-SIMULATION!$D$4*$I15877)))-(EXP(-SIMULATION!$D$17*$J15879)/(1-EXP(-SIMULATION!$D$4*SIMULATION!$D$17))))</f>
        <v>2.5384748312432737</v>
      </c>
      <c r="L15879">
        <v>-0.1142710420822494</v>
      </c>
      <c r="M15879">
        <f t="shared" ca="1" si="248"/>
        <v>2.2484006669775427</v>
      </c>
    </row>
    <row r="15880" spans="1:13" x14ac:dyDescent="0.25">
      <c r="A15880" s="9"/>
      <c r="H15880" s="9"/>
      <c r="J15880">
        <v>3</v>
      </c>
      <c r="K15880">
        <f ca="1">SIMULATION!$D$3*SIMULATION!$D$17/$H15877/(SIMULATION!$D$17-$I15877)*(((EXP(-$I15877*$J15880))/(1-EXP(-SIMULATION!$D$4*$I15877)))-(EXP(-SIMULATION!$D$17*$J15880)/(1-EXP(-SIMULATION!$D$4*SIMULATION!$D$17))))</f>
        <v>2.8414662529923476</v>
      </c>
      <c r="L15880">
        <v>-0.20122550193447519</v>
      </c>
      <c r="M15880">
        <f t="shared" ca="1" si="248"/>
        <v>2.26969078000409</v>
      </c>
    </row>
    <row r="15881" spans="1:13" x14ac:dyDescent="0.25">
      <c r="A15881" s="9"/>
      <c r="H15881" s="9"/>
      <c r="J15881">
        <v>4</v>
      </c>
      <c r="K15881">
        <f ca="1">SIMULATION!$D$3*SIMULATION!$D$17/$H15877/(SIMULATION!$D$17-$I15877)*(((EXP(-$I15877*$J15881))/(1-EXP(-SIMULATION!$D$4*$I15877)))-(EXP(-SIMULATION!$D$17*$J15881)/(1-EXP(-SIMULATION!$D$4*SIMULATION!$D$17))))</f>
        <v>2.9443699037818907</v>
      </c>
      <c r="L15881">
        <v>-0.2505070819339425</v>
      </c>
      <c r="M15881">
        <f t="shared" ca="1" si="248"/>
        <v>2.2067843910513658</v>
      </c>
    </row>
    <row r="15882" spans="1:13" x14ac:dyDescent="0.25">
      <c r="A15882" s="9"/>
      <c r="H15882" s="9"/>
      <c r="J15882">
        <v>5</v>
      </c>
      <c r="K15882">
        <f ca="1">SIMULATION!$D$3*SIMULATION!$D$17/$H15877/(SIMULATION!$D$17-$I15877)*(((EXP(-$I15877*$J15882))/(1-EXP(-SIMULATION!$D$4*$I15877)))-(EXP(-SIMULATION!$D$17*$J15882)/(1-EXP(-SIMULATION!$D$4*SIMULATION!$D$17))))</f>
        <v>2.9259085958645521</v>
      </c>
      <c r="L15882">
        <v>0.32942361684949351</v>
      </c>
      <c r="M15882">
        <f t="shared" ca="1" si="248"/>
        <v>3.8897719880852759</v>
      </c>
    </row>
    <row r="15883" spans="1:13" x14ac:dyDescent="0.25">
      <c r="A15883" s="9"/>
      <c r="H15883" s="9"/>
      <c r="J15883">
        <v>6</v>
      </c>
      <c r="K15883">
        <f ca="1">SIMULATION!$D$3*SIMULATION!$D$17/$H15877/(SIMULATION!$D$17-$I15877)*(((EXP(-$I15877*$J15883))/(1-EXP(-SIMULATION!$D$4*$I15877)))-(EXP(-SIMULATION!$D$17*$J15883)/(1-EXP(-SIMULATION!$D$4*SIMULATION!$D$17))))</f>
        <v>2.8360147365148647</v>
      </c>
      <c r="L15883">
        <v>0.24789520147652891</v>
      </c>
      <c r="M15883">
        <f t="shared" ca="1" si="248"/>
        <v>3.5390491810136222</v>
      </c>
    </row>
    <row r="15884" spans="1:13" x14ac:dyDescent="0.25">
      <c r="A15884" s="9"/>
      <c r="H15884" s="9"/>
      <c r="J15884">
        <v>7</v>
      </c>
      <c r="K15884">
        <f ca="1">SIMULATION!$D$3*SIMULATION!$D$17/$H15877/(SIMULATION!$D$17-$I15877)*(((EXP(-$I15877*$J15884))/(1-EXP(-SIMULATION!$D$4*$I15877)))-(EXP(-SIMULATION!$D$17*$J15884)/(1-EXP(-SIMULATION!$D$4*SIMULATION!$D$17))))</f>
        <v>2.7062098391752487</v>
      </c>
      <c r="L15884">
        <v>0.27513379569930158</v>
      </c>
      <c r="M15884">
        <f t="shared" ca="1" si="248"/>
        <v>3.4507796241863313</v>
      </c>
    </row>
    <row r="15885" spans="1:13" x14ac:dyDescent="0.25">
      <c r="A15885" s="9"/>
      <c r="H15885" s="9"/>
      <c r="J15885">
        <v>8</v>
      </c>
      <c r="K15885">
        <f ca="1">SIMULATION!$D$3*SIMULATION!$D$17/$H15877/(SIMULATION!$D$17-$I15877)*(((EXP(-$I15877*$J15885))/(1-EXP(-SIMULATION!$D$4*$I15877)))-(EXP(-SIMULATION!$D$17*$J15885)/(1-EXP(-SIMULATION!$D$4*SIMULATION!$D$17))))</f>
        <v>2.5562530590098547</v>
      </c>
      <c r="L15885">
        <v>-5.8148641927588361E-3</v>
      </c>
      <c r="M15885">
        <f t="shared" ca="1" si="248"/>
        <v>2.541388794629388</v>
      </c>
    </row>
    <row r="15886" spans="1:13" x14ac:dyDescent="0.25">
      <c r="A15886" s="9"/>
      <c r="H15886" s="9"/>
      <c r="J15886">
        <v>9</v>
      </c>
      <c r="K15886">
        <f ca="1">SIMULATION!$D$3*SIMULATION!$D$17/$H15877/(SIMULATION!$D$17-$I15877)*(((EXP(-$I15877*$J15886))/(1-EXP(-SIMULATION!$D$4*$I15877)))-(EXP(-SIMULATION!$D$17*$J15886)/(1-EXP(-SIMULATION!$D$4*SIMULATION!$D$17))))</f>
        <v>2.3983990471322323</v>
      </c>
      <c r="L15886">
        <v>0.23114752640813993</v>
      </c>
      <c r="M15886">
        <f t="shared" ca="1" si="248"/>
        <v>2.9527830542164875</v>
      </c>
    </row>
    <row r="15887" spans="1:13" x14ac:dyDescent="0.25">
      <c r="A15887" s="9"/>
      <c r="H15887" s="9"/>
      <c r="J15887">
        <v>10</v>
      </c>
      <c r="K15887">
        <f ca="1">SIMULATION!$D$3*SIMULATION!$D$17/$H15877/(SIMULATION!$D$17-$I15877)*(((EXP(-$I15877*$J15887))/(1-EXP(-SIMULATION!$D$4*$I15877)))-(EXP(-SIMULATION!$D$17*$J15887)/(1-EXP(-SIMULATION!$D$4*SIMULATION!$D$17))))</f>
        <v>2.240124000201237</v>
      </c>
      <c r="L15887">
        <v>0.21786206867195504</v>
      </c>
      <c r="M15887">
        <f t="shared" ca="1" si="248"/>
        <v>2.7281620489667735</v>
      </c>
    </row>
    <row r="15888" spans="1:13" x14ac:dyDescent="0.25">
      <c r="A15888" s="9"/>
      <c r="H15888" s="9"/>
      <c r="J15888">
        <v>11</v>
      </c>
      <c r="K15888">
        <f ca="1">SIMULATION!$D$3*SIMULATION!$D$17/$H15877/(SIMULATION!$D$17-$I15877)*(((EXP(-$I15877*$J15888))/(1-EXP(-SIMULATION!$D$4*$I15877)))-(EXP(-SIMULATION!$D$17*$J15888)/(1-EXP(-SIMULATION!$D$4*SIMULATION!$D$17))))</f>
        <v>2.0858702792455404</v>
      </c>
      <c r="L15888">
        <v>-0.49241534120045238</v>
      </c>
      <c r="M15888">
        <f t="shared" ca="1" si="248"/>
        <v>1.0587557539909647</v>
      </c>
    </row>
    <row r="15889" spans="1:13" x14ac:dyDescent="0.25">
      <c r="A15889" s="9"/>
      <c r="H15889" s="9"/>
      <c r="J15889">
        <v>12</v>
      </c>
      <c r="K15889">
        <f ca="1">SIMULATION!$D$3*SIMULATION!$D$17/$H15877/(SIMULATION!$D$17-$I15877)*(((EXP(-$I15877*$J15889))/(1-EXP(-SIMULATION!$D$4*$I15877)))-(EXP(-SIMULATION!$D$17*$J15889)/(1-EXP(-SIMULATION!$D$4*SIMULATION!$D$17))))</f>
        <v>1.9381622766119073</v>
      </c>
      <c r="L15889">
        <v>0.27333948710608147</v>
      </c>
      <c r="M15889">
        <f t="shared" ca="1" si="248"/>
        <v>2.4679385592293612</v>
      </c>
    </row>
    <row r="15890" spans="1:13" x14ac:dyDescent="0.25">
      <c r="A15890" s="9"/>
      <c r="H15890" s="9"/>
      <c r="J15890">
        <v>13</v>
      </c>
      <c r="K15890">
        <f ca="1">SIMULATION!$D$3*SIMULATION!$D$17/$H15877/(SIMULATION!$D$17-$I15877)*(((EXP(-$I15877*$J15890))/(1-EXP(-SIMULATION!$D$4*$I15877)))-(EXP(-SIMULATION!$D$17*$J15890)/(1-EXP(-SIMULATION!$D$4*SIMULATION!$D$17))))</f>
        <v>1.7983195232538982</v>
      </c>
      <c r="L15890">
        <v>-0.23347236262808332</v>
      </c>
      <c r="M15890">
        <f t="shared" ca="1" si="248"/>
        <v>1.3784616153996021</v>
      </c>
    </row>
    <row r="15891" spans="1:13" x14ac:dyDescent="0.25">
      <c r="A15891" s="9"/>
      <c r="H15891" s="9"/>
      <c r="J15891">
        <v>14</v>
      </c>
      <c r="K15891">
        <f ca="1">SIMULATION!$D$3*SIMULATION!$D$17/$H15877/(SIMULATION!$D$17-$I15877)*(((EXP(-$I15877*$J15891))/(1-EXP(-SIMULATION!$D$4*$I15877)))-(EXP(-SIMULATION!$D$17*$J15891)/(1-EXP(-SIMULATION!$D$4*SIMULATION!$D$17))))</f>
        <v>1.6669118456538503</v>
      </c>
      <c r="L15891">
        <v>6.8727114372115986E-3</v>
      </c>
      <c r="M15891">
        <f t="shared" ca="1" si="248"/>
        <v>1.6783680497602991</v>
      </c>
    </row>
    <row r="15892" spans="1:13" x14ac:dyDescent="0.25">
      <c r="A15892" s="9"/>
      <c r="H15892" s="9"/>
      <c r="J15892">
        <v>15</v>
      </c>
      <c r="K15892">
        <f ca="1">SIMULATION!$D$3*SIMULATION!$D$17/$H15877/(SIMULATION!$D$17-$I15877)*(((EXP(-$I15877*$J15892))/(1-EXP(-SIMULATION!$D$4*$I15877)))-(EXP(-SIMULATION!$D$17*$J15892)/(1-EXP(-SIMULATION!$D$4*SIMULATION!$D$17))))</f>
        <v>1.5440493585845654</v>
      </c>
      <c r="L15892">
        <v>-0.10839284455993752</v>
      </c>
      <c r="M15892">
        <f t="shared" ca="1" si="248"/>
        <v>1.3766854564666375</v>
      </c>
    </row>
    <row r="15893" spans="1:13" x14ac:dyDescent="0.25">
      <c r="A15893" s="9"/>
      <c r="H15893" s="9"/>
      <c r="J15893">
        <v>16</v>
      </c>
      <c r="K15893">
        <f ca="1">SIMULATION!$D$3*SIMULATION!$D$17/$H15877/(SIMULATION!$D$17-$I15877)*(((EXP(-$I15877*$J15893))/(1-EXP(-SIMULATION!$D$4*$I15877)))-(EXP(-SIMULATION!$D$17*$J15893)/(1-EXP(-SIMULATION!$D$4*SIMULATION!$D$17))))</f>
        <v>1.4295667430946422</v>
      </c>
      <c r="L15893">
        <v>0.15111572032978896</v>
      </c>
      <c r="M15893">
        <f t="shared" ca="1" si="248"/>
        <v>1.6455967512368994</v>
      </c>
    </row>
    <row r="15894" spans="1:13" x14ac:dyDescent="0.25">
      <c r="A15894" s="9"/>
      <c r="H15894" s="9"/>
      <c r="J15894">
        <v>17</v>
      </c>
      <c r="K15894">
        <f ca="1">SIMULATION!$D$3*SIMULATION!$D$17/$H15877/(SIMULATION!$D$17-$I15877)*(((EXP(-$I15877*$J15894))/(1-EXP(-SIMULATION!$D$4*$I15877)))-(EXP(-SIMULATION!$D$17*$J15894)/(1-EXP(-SIMULATION!$D$4*SIMULATION!$D$17))))</f>
        <v>1.3231398968277837</v>
      </c>
      <c r="L15894">
        <v>-3.8460715976960512E-2</v>
      </c>
      <c r="M15894">
        <f t="shared" ca="1" si="248"/>
        <v>1.2722509890581053</v>
      </c>
    </row>
    <row r="15895" spans="1:13" x14ac:dyDescent="0.25">
      <c r="A15895" s="9"/>
      <c r="H15895" s="9"/>
      <c r="J15895">
        <v>18</v>
      </c>
      <c r="K15895">
        <f ca="1">SIMULATION!$D$3*SIMULATION!$D$17/$H15877/(SIMULATION!$D$17-$I15877)*(((EXP(-$I15877*$J15895))/(1-EXP(-SIMULATION!$D$4*$I15877)))-(EXP(-SIMULATION!$D$17*$J15895)/(1-EXP(-SIMULATION!$D$4*SIMULATION!$D$17))))</f>
        <v>1.2243593550364402</v>
      </c>
      <c r="L15895">
        <v>-2.5341060613723921E-2</v>
      </c>
      <c r="M15895">
        <f t="shared" ca="1" si="248"/>
        <v>1.193332790407482</v>
      </c>
    </row>
    <row r="15896" spans="1:13" x14ac:dyDescent="0.25">
      <c r="A15896" s="9"/>
      <c r="H15896" s="9"/>
      <c r="J15896">
        <v>19</v>
      </c>
      <c r="K15896">
        <f ca="1">SIMULATION!$D$3*SIMULATION!$D$17/$H15877/(SIMULATION!$D$17-$I15877)*(((EXP(-$I15877*$J15896))/(1-EXP(-SIMULATION!$D$4*$I15877)))-(EXP(-SIMULATION!$D$17*$J15896)/(1-EXP(-SIMULATION!$D$4*SIMULATION!$D$17))))</f>
        <v>1.1327761092268311</v>
      </c>
      <c r="L15896">
        <v>0.11503515206759032</v>
      </c>
      <c r="M15896">
        <f t="shared" ca="1" si="248"/>
        <v>1.263085181210273</v>
      </c>
    </row>
    <row r="15897" spans="1:13" x14ac:dyDescent="0.25">
      <c r="A15897" s="9"/>
      <c r="H15897" s="9"/>
      <c r="J15897">
        <v>20</v>
      </c>
      <c r="K15897">
        <f ca="1">SIMULATION!$D$3*SIMULATION!$D$17/$H15877/(SIMULATION!$D$17-$I15877)*(((EXP(-$I15877*$J15897))/(1-EXP(-SIMULATION!$D$4*$I15877)))-(EXP(-SIMULATION!$D$17*$J15897)/(1-EXP(-SIMULATION!$D$4*SIMULATION!$D$17))))</f>
        <v>1.047929830041773</v>
      </c>
      <c r="L15897">
        <v>-7.7865075477605537E-3</v>
      </c>
      <c r="M15897">
        <f t="shared" ca="1" si="248"/>
        <v>1.0397701165106292</v>
      </c>
    </row>
    <row r="15898" spans="1:13" x14ac:dyDescent="0.25">
      <c r="A15898" s="9"/>
      <c r="H15898" s="9"/>
      <c r="J15898">
        <v>21</v>
      </c>
      <c r="K15898">
        <f ca="1">SIMULATION!$D$3*SIMULATION!$D$17/$H15877/(SIMULATION!$D$17-$I15877)*(((EXP(-$I15877*$J15898))/(1-EXP(-SIMULATION!$D$4*$I15877)))-(EXP(-SIMULATION!$D$17*$J15898)/(1-EXP(-SIMULATION!$D$4*SIMULATION!$D$17))))</f>
        <v>0.96936589990792144</v>
      </c>
      <c r="L15898">
        <v>-0.25367233116232418</v>
      </c>
      <c r="M15898">
        <f t="shared" ca="1" si="248"/>
        <v>0.72346459232901483</v>
      </c>
    </row>
    <row r="15899" spans="1:13" x14ac:dyDescent="0.25">
      <c r="A15899" s="9"/>
      <c r="H15899" s="9"/>
      <c r="J15899">
        <v>22</v>
      </c>
      <c r="K15899">
        <f ca="1">SIMULATION!$D$3*SIMULATION!$D$17/$H15877/(SIMULATION!$D$17-$I15877)*(((EXP(-$I15877*$J15899))/(1-EXP(-SIMULATION!$D$4*$I15877)))-(EXP(-SIMULATION!$D$17*$J15899)/(1-EXP(-SIMULATION!$D$4*SIMULATION!$D$17))))</f>
        <v>0.89664535383684396</v>
      </c>
      <c r="L15899">
        <v>-0.15682113722108948</v>
      </c>
      <c r="M15899">
        <f t="shared" ca="1" si="248"/>
        <v>0.75603240976414388</v>
      </c>
    </row>
    <row r="15900" spans="1:13" x14ac:dyDescent="0.25">
      <c r="A15900" s="9"/>
      <c r="H15900" s="9"/>
      <c r="J15900">
        <v>23</v>
      </c>
      <c r="K15900">
        <f ca="1">SIMULATION!$D$3*SIMULATION!$D$17/$H15877/(SIMULATION!$D$17-$I15877)*(((EXP(-$I15877*$J15900))/(1-EXP(-SIMULATION!$D$4*$I15877)))-(EXP(-SIMULATION!$D$17*$J15900)/(1-EXP(-SIMULATION!$D$4*SIMULATION!$D$17))))</f>
        <v>0.82935034878263802</v>
      </c>
      <c r="L15900">
        <v>-8.6381984218700539E-2</v>
      </c>
      <c r="M15900">
        <f t="shared" ca="1" si="248"/>
        <v>0.75770942004232233</v>
      </c>
    </row>
    <row r="15901" spans="1:13" x14ac:dyDescent="0.25">
      <c r="A15901" s="9"/>
      <c r="H15901" s="9"/>
      <c r="J15901">
        <v>24</v>
      </c>
      <c r="K15901">
        <f ca="1">SIMULATION!$D$3*SIMULATION!$D$17/$H15877/(SIMULATION!$D$17-$I15877)*(((EXP(-$I15877*$J15901))/(1-EXP(-SIMULATION!$D$4*$I15877)))-(EXP(-SIMULATION!$D$17*$J15901)/(1-EXP(-SIMULATION!$D$4*SIMULATION!$D$17))))</f>
        <v>0.76708683527570043</v>
      </c>
      <c r="L15901">
        <v>-0.4367370624225948</v>
      </c>
      <c r="M15901">
        <f t="shared" ca="1" si="248"/>
        <v>0.43207158421434616</v>
      </c>
    </row>
    <row r="15902" spans="1:13" x14ac:dyDescent="0.25">
      <c r="A15902" s="9">
        <v>637</v>
      </c>
      <c r="B15902" s="2">
        <f ca="1">NORMINV(RAND(),SIMULATION!D7,SIMULATION!D8)</f>
        <v>61.481184456880236</v>
      </c>
      <c r="C15902" s="2">
        <v>2</v>
      </c>
      <c r="D15902" s="2">
        <f ca="1">SIMULATION!$D$11*(1+(SIMULATION!$D$12*LN(1+$C15902)))*(1+(SIMULATION!$D$13*(($B15902/63.5)-1)))</f>
        <v>10.088140532788296</v>
      </c>
      <c r="E15902" s="2">
        <v>9.5524900364247156E-2</v>
      </c>
      <c r="F15902" s="2">
        <f ca="1">D15902*(1+E15902)</f>
        <v>11.05180915204342</v>
      </c>
      <c r="G15902" s="2">
        <v>0.10908512205157832</v>
      </c>
      <c r="H15902" s="9">
        <f>SIMULATION!$D$15*EXP($G$15902)</f>
        <v>246.19973594667124</v>
      </c>
      <c r="I15902" s="2">
        <f ca="1">$F15902/$H15902</f>
        <v>4.4889606032872946E-2</v>
      </c>
      <c r="J15902">
        <v>0</v>
      </c>
      <c r="K15902">
        <f ca="1">SIMULATION!$D$3*SIMULATION!$D$17/$H15902/(SIMULATION!$D$17-$I15902)*(((EXP(-$I15902*$J15902))/(1-EXP(-SIMULATION!$D$4*$I15902)))-(EXP(-SIMULATION!$D$17*$J15902)/(1-EXP(-SIMULATION!$D$4*SIMULATION!$D$17))))</f>
        <v>1.2827186502251051</v>
      </c>
      <c r="L15902">
        <v>5.9828810342976289E-2</v>
      </c>
      <c r="M15902">
        <f t="shared" ca="1" si="248"/>
        <v>1.3594621810728214</v>
      </c>
    </row>
    <row r="15903" spans="1:13" x14ac:dyDescent="0.25">
      <c r="A15903" s="9"/>
      <c r="H15903" s="9"/>
      <c r="J15903">
        <v>1</v>
      </c>
      <c r="K15903">
        <f ca="1">SIMULATION!$D$3*SIMULATION!$D$17/$H15902/(SIMULATION!$D$17-$I15902)*(((EXP(-$I15902*$J15903))/(1-EXP(-SIMULATION!$D$4*$I15902)))-(EXP(-SIMULATION!$D$17*$J15903)/(1-EXP(-SIMULATION!$D$4*SIMULATION!$D$17))))</f>
        <v>2.0097686166234898</v>
      </c>
      <c r="L15903">
        <v>0.57126627994556367</v>
      </c>
      <c r="M15903">
        <f t="shared" ca="1" si="248"/>
        <v>3.1578816577933324</v>
      </c>
    </row>
    <row r="15904" spans="1:13" x14ac:dyDescent="0.25">
      <c r="A15904" s="9"/>
      <c r="H15904" s="9"/>
      <c r="J15904">
        <v>2</v>
      </c>
      <c r="K15904">
        <f ca="1">SIMULATION!$D$3*SIMULATION!$D$17/$H15902/(SIMULATION!$D$17-$I15902)*(((EXP(-$I15902*$J15904))/(1-EXP(-SIMULATION!$D$4*$I15902)))-(EXP(-SIMULATION!$D$17*$J15904)/(1-EXP(-SIMULATION!$D$4*SIMULATION!$D$17))))</f>
        <v>2.4235403138384011</v>
      </c>
      <c r="L15904">
        <v>0.21603045312657693</v>
      </c>
      <c r="M15904">
        <f t="shared" ca="1" si="248"/>
        <v>2.9470988260074371</v>
      </c>
    </row>
    <row r="15905" spans="1:13" x14ac:dyDescent="0.25">
      <c r="A15905" s="9"/>
      <c r="H15905" s="9"/>
      <c r="J15905">
        <v>3</v>
      </c>
      <c r="K15905">
        <f ca="1">SIMULATION!$D$3*SIMULATION!$D$17/$H15902/(SIMULATION!$D$17-$I15902)*(((EXP(-$I15902*$J15905))/(1-EXP(-SIMULATION!$D$4*$I15902)))-(EXP(-SIMULATION!$D$17*$J15905)/(1-EXP(-SIMULATION!$D$4*SIMULATION!$D$17))))</f>
        <v>2.6388444605095231</v>
      </c>
      <c r="L15905">
        <v>7.0416245276798808E-2</v>
      </c>
      <c r="M15905">
        <f t="shared" ca="1" si="248"/>
        <v>2.8246619792880838</v>
      </c>
    </row>
    <row r="15906" spans="1:13" x14ac:dyDescent="0.25">
      <c r="A15906" s="9"/>
      <c r="H15906" s="9"/>
      <c r="J15906">
        <v>4</v>
      </c>
      <c r="K15906">
        <f ca="1">SIMULATION!$D$3*SIMULATION!$D$17/$H15902/(SIMULATION!$D$17-$I15902)*(((EXP(-$I15902*$J15906))/(1-EXP(-SIMULATION!$D$4*$I15902)))-(EXP(-SIMULATION!$D$17*$J15906)/(1-EXP(-SIMULATION!$D$4*SIMULATION!$D$17))))</f>
        <v>2.729154082229996</v>
      </c>
      <c r="L15906">
        <v>0.3713597089539929</v>
      </c>
      <c r="M15906">
        <f t="shared" ca="1" si="248"/>
        <v>3.7426519478975289</v>
      </c>
    </row>
    <row r="15907" spans="1:13" x14ac:dyDescent="0.25">
      <c r="A15907" s="9"/>
      <c r="H15907" s="9"/>
      <c r="J15907">
        <v>5</v>
      </c>
      <c r="K15907">
        <f ca="1">SIMULATION!$D$3*SIMULATION!$D$17/$H15902/(SIMULATION!$D$17-$I15902)*(((EXP(-$I15902*$J15907))/(1-EXP(-SIMULATION!$D$4*$I15902)))-(EXP(-SIMULATION!$D$17*$J15907)/(1-EXP(-SIMULATION!$D$4*SIMULATION!$D$17))))</f>
        <v>2.7414564177053715</v>
      </c>
      <c r="L15907">
        <v>-8.3716633806943608E-2</v>
      </c>
      <c r="M15907">
        <f t="shared" ca="1" si="248"/>
        <v>2.5119509146866354</v>
      </c>
    </row>
    <row r="15908" spans="1:13" x14ac:dyDescent="0.25">
      <c r="A15908" s="9"/>
      <c r="H15908" s="9"/>
      <c r="J15908">
        <v>6</v>
      </c>
      <c r="K15908">
        <f ca="1">SIMULATION!$D$3*SIMULATION!$D$17/$H15902/(SIMULATION!$D$17-$I15902)*(((EXP(-$I15902*$J15908))/(1-EXP(-SIMULATION!$D$4*$I15902)))-(EXP(-SIMULATION!$D$17*$J15908)/(1-EXP(-SIMULATION!$D$4*SIMULATION!$D$17))))</f>
        <v>2.7057701871653883</v>
      </c>
      <c r="L15908">
        <v>0.15136101275593844</v>
      </c>
      <c r="M15908">
        <f t="shared" ca="1" si="248"/>
        <v>3.1153183029795666</v>
      </c>
    </row>
    <row r="15909" spans="1:13" x14ac:dyDescent="0.25">
      <c r="A15909" s="9"/>
      <c r="H15909" s="9"/>
      <c r="J15909">
        <v>7</v>
      </c>
      <c r="K15909">
        <f ca="1">SIMULATION!$D$3*SIMULATION!$D$17/$H15902/(SIMULATION!$D$17-$I15902)*(((EXP(-$I15902*$J15909))/(1-EXP(-SIMULATION!$D$4*$I15902)))-(EXP(-SIMULATION!$D$17*$J15909)/(1-EXP(-SIMULATION!$D$4*SIMULATION!$D$17))))</f>
        <v>2.6412443039019977</v>
      </c>
      <c r="L15909">
        <v>0.14662547050723498</v>
      </c>
      <c r="M15909">
        <f t="shared" ca="1" si="248"/>
        <v>3.0285179926861825</v>
      </c>
    </row>
    <row r="15910" spans="1:13" x14ac:dyDescent="0.25">
      <c r="A15910" s="9"/>
      <c r="H15910" s="9"/>
      <c r="J15910">
        <v>8</v>
      </c>
      <c r="K15910">
        <f ca="1">SIMULATION!$D$3*SIMULATION!$D$17/$H15902/(SIMULATION!$D$17-$I15902)*(((EXP(-$I15902*$J15910))/(1-EXP(-SIMULATION!$D$4*$I15902)))-(EXP(-SIMULATION!$D$17*$J15910)/(1-EXP(-SIMULATION!$D$4*SIMULATION!$D$17))))</f>
        <v>2.5600658996990826</v>
      </c>
      <c r="L15910">
        <v>-0.20903438110260328</v>
      </c>
      <c r="M15910">
        <f t="shared" ca="1" si="248"/>
        <v>2.0249241087736056</v>
      </c>
    </row>
    <row r="15911" spans="1:13" x14ac:dyDescent="0.25">
      <c r="A15911" s="9"/>
      <c r="H15911" s="9"/>
      <c r="J15911">
        <v>9</v>
      </c>
      <c r="K15911">
        <f ca="1">SIMULATION!$D$3*SIMULATION!$D$17/$H15902/(SIMULATION!$D$17-$I15902)*(((EXP(-$I15902*$J15911))/(1-EXP(-SIMULATION!$D$4*$I15902)))-(EXP(-SIMULATION!$D$17*$J15911)/(1-EXP(-SIMULATION!$D$4*SIMULATION!$D$17))))</f>
        <v>2.4699645131915529</v>
      </c>
      <c r="L15911">
        <v>0.27023499818917396</v>
      </c>
      <c r="M15911">
        <f t="shared" ca="1" si="248"/>
        <v>3.1374353689411958</v>
      </c>
    </row>
    <row r="15912" spans="1:13" x14ac:dyDescent="0.25">
      <c r="A15912" s="9"/>
      <c r="H15912" s="9"/>
      <c r="J15912">
        <v>10</v>
      </c>
      <c r="K15912">
        <f ca="1">SIMULATION!$D$3*SIMULATION!$D$17/$H15902/(SIMULATION!$D$17-$I15902)*(((EXP(-$I15902*$J15912))/(1-EXP(-SIMULATION!$D$4*$I15902)))-(EXP(-SIMULATION!$D$17*$J15912)/(1-EXP(-SIMULATION!$D$4*SIMULATION!$D$17))))</f>
        <v>2.3758166727776735</v>
      </c>
      <c r="L15912">
        <v>-6.5330823458253112E-2</v>
      </c>
      <c r="M15912">
        <f t="shared" ca="1" si="248"/>
        <v>2.2206026131592611</v>
      </c>
    </row>
    <row r="15913" spans="1:13" x14ac:dyDescent="0.25">
      <c r="A15913" s="9"/>
      <c r="H15913" s="9"/>
      <c r="J15913">
        <v>11</v>
      </c>
      <c r="K15913">
        <f ca="1">SIMULATION!$D$3*SIMULATION!$D$17/$H15902/(SIMULATION!$D$17-$I15902)*(((EXP(-$I15902*$J15913))/(1-EXP(-SIMULATION!$D$4*$I15902)))-(EXP(-SIMULATION!$D$17*$J15913)/(1-EXP(-SIMULATION!$D$4*SIMULATION!$D$17))))</f>
        <v>2.2806739976239245</v>
      </c>
      <c r="L15913">
        <v>0.11559070899369873</v>
      </c>
      <c r="M15913">
        <f t="shared" ca="1" si="248"/>
        <v>2.5442987219927673</v>
      </c>
    </row>
    <row r="15914" spans="1:13" x14ac:dyDescent="0.25">
      <c r="A15914" s="9"/>
      <c r="H15914" s="9"/>
      <c r="J15914">
        <v>12</v>
      </c>
      <c r="K15914">
        <f ca="1">SIMULATION!$D$3*SIMULATION!$D$17/$H15902/(SIMULATION!$D$17-$I15902)*(((EXP(-$I15902*$J15914))/(1-EXP(-SIMULATION!$D$4*$I15902)))-(EXP(-SIMULATION!$D$17*$J15914)/(1-EXP(-SIMULATION!$D$4*SIMULATION!$D$17))))</f>
        <v>2.1864218818587515</v>
      </c>
      <c r="L15914">
        <v>-4.4794954854047622E-2</v>
      </c>
      <c r="M15914">
        <f t="shared" ca="1" si="248"/>
        <v>2.0884812123689871</v>
      </c>
    </row>
    <row r="15915" spans="1:13" x14ac:dyDescent="0.25">
      <c r="A15915" s="9"/>
      <c r="H15915" s="9"/>
      <c r="J15915">
        <v>13</v>
      </c>
      <c r="K15915">
        <f ca="1">SIMULATION!$D$3*SIMULATION!$D$17/$H15902/(SIMULATION!$D$17-$I15902)*(((EXP(-$I15902*$J15915))/(1-EXP(-SIMULATION!$D$4*$I15902)))-(EXP(-SIMULATION!$D$17*$J15915)/(1-EXP(-SIMULATION!$D$4*SIMULATION!$D$17))))</f>
        <v>2.0942014539976457</v>
      </c>
      <c r="L15915">
        <v>-0.25298663324057563</v>
      </c>
      <c r="M15915">
        <f t="shared" ca="1" si="248"/>
        <v>1.5643964788232629</v>
      </c>
    </row>
    <row r="15916" spans="1:13" x14ac:dyDescent="0.25">
      <c r="A15916" s="9"/>
      <c r="H15916" s="9"/>
      <c r="J15916">
        <v>14</v>
      </c>
      <c r="K15916">
        <f ca="1">SIMULATION!$D$3*SIMULATION!$D$17/$H15902/(SIMULATION!$D$17-$I15902)*(((EXP(-$I15902*$J15916))/(1-EXP(-SIMULATION!$D$4*$I15902)))-(EXP(-SIMULATION!$D$17*$J15916)/(1-EXP(-SIMULATION!$D$4*SIMULATION!$D$17))))</f>
        <v>2.0046798435966027</v>
      </c>
      <c r="L15916">
        <v>0.14284759155208732</v>
      </c>
      <c r="M15916">
        <f t="shared" ca="1" si="248"/>
        <v>2.2910435310873924</v>
      </c>
    </row>
    <row r="15917" spans="1:13" x14ac:dyDescent="0.25">
      <c r="A15917" s="9"/>
      <c r="H15917" s="9"/>
      <c r="J15917">
        <v>15</v>
      </c>
      <c r="K15917">
        <f ca="1">SIMULATION!$D$3*SIMULATION!$D$17/$H15902/(SIMULATION!$D$17-$I15902)*(((EXP(-$I15902*$J15917))/(1-EXP(-SIMULATION!$D$4*$I15902)))-(EXP(-SIMULATION!$D$17*$J15917)/(1-EXP(-SIMULATION!$D$4*SIMULATION!$D$17))))</f>
        <v>1.9182232454294339</v>
      </c>
      <c r="L15917">
        <v>-0.38907597194240695</v>
      </c>
      <c r="M15917">
        <f t="shared" ca="1" si="248"/>
        <v>1.1718886718114587</v>
      </c>
    </row>
    <row r="15918" spans="1:13" x14ac:dyDescent="0.25">
      <c r="A15918" s="9"/>
      <c r="H15918" s="9"/>
      <c r="J15918">
        <v>16</v>
      </c>
      <c r="K15918">
        <f ca="1">SIMULATION!$D$3*SIMULATION!$D$17/$H15902/(SIMULATION!$D$17-$I15902)*(((EXP(-$I15902*$J15918))/(1-EXP(-SIMULATION!$D$4*$I15902)))-(EXP(-SIMULATION!$D$17*$J15918)/(1-EXP(-SIMULATION!$D$4*SIMULATION!$D$17))))</f>
        <v>1.8350076996325957</v>
      </c>
      <c r="L15918">
        <v>4.3293624160386811E-2</v>
      </c>
      <c r="M15918">
        <f t="shared" ca="1" si="248"/>
        <v>1.9144518333119052</v>
      </c>
    </row>
    <row r="15919" spans="1:13" x14ac:dyDescent="0.25">
      <c r="A15919" s="9"/>
      <c r="H15919" s="9"/>
      <c r="J15919">
        <v>17</v>
      </c>
      <c r="K15919">
        <f ca="1">SIMULATION!$D$3*SIMULATION!$D$17/$H15902/(SIMULATION!$D$17-$I15902)*(((EXP(-$I15902*$J15919))/(1-EXP(-SIMULATION!$D$4*$I15902)))-(EXP(-SIMULATION!$D$17*$J15919)/(1-EXP(-SIMULATION!$D$4*SIMULATION!$D$17))))</f>
        <v>1.7550899641548368</v>
      </c>
      <c r="L15919">
        <v>0.38651934941468225</v>
      </c>
      <c r="M15919">
        <f t="shared" ca="1" si="248"/>
        <v>2.4334661952642023</v>
      </c>
    </row>
    <row r="15920" spans="1:13" x14ac:dyDescent="0.25">
      <c r="A15920" s="9"/>
      <c r="H15920" s="9"/>
      <c r="J15920">
        <v>18</v>
      </c>
      <c r="K15920">
        <f ca="1">SIMULATION!$D$3*SIMULATION!$D$17/$H15902/(SIMULATION!$D$17-$I15902)*(((EXP(-$I15902*$J15920))/(1-EXP(-SIMULATION!$D$4*$I15902)))-(EXP(-SIMULATION!$D$17*$J15920)/(1-EXP(-SIMULATION!$D$4*SIMULATION!$D$17))))</f>
        <v>1.6784528185736807</v>
      </c>
      <c r="L15920">
        <v>-9.6710216750646644E-2</v>
      </c>
      <c r="M15920">
        <f t="shared" ca="1" si="248"/>
        <v>1.5161292826836863</v>
      </c>
    </row>
    <row r="15921" spans="1:13" x14ac:dyDescent="0.25">
      <c r="A15921" s="9"/>
      <c r="H15921" s="9"/>
      <c r="J15921">
        <v>19</v>
      </c>
      <c r="K15921">
        <f ca="1">SIMULATION!$D$3*SIMULATION!$D$17/$H15902/(SIMULATION!$D$17-$I15902)*(((EXP(-$I15902*$J15921))/(1-EXP(-SIMULATION!$D$4*$I15902)))-(EXP(-SIMULATION!$D$17*$J15921)/(1-EXP(-SIMULATION!$D$4*SIMULATION!$D$17))))</f>
        <v>1.6050339878701083</v>
      </c>
      <c r="L15921">
        <v>0.12605592734299986</v>
      </c>
      <c r="M15921">
        <f t="shared" ca="1" si="248"/>
        <v>1.8073580356281078</v>
      </c>
    </row>
    <row r="15922" spans="1:13" x14ac:dyDescent="0.25">
      <c r="A15922" s="9"/>
      <c r="H15922" s="9"/>
      <c r="J15922">
        <v>20</v>
      </c>
      <c r="K15922">
        <f ca="1">SIMULATION!$D$3*SIMULATION!$D$17/$H15902/(SIMULATION!$D$17-$I15902)*(((EXP(-$I15902*$J15922))/(1-EXP(-SIMULATION!$D$4*$I15902)))-(EXP(-SIMULATION!$D$17*$J15922)/(1-EXP(-SIMULATION!$D$4*SIMULATION!$D$17))))</f>
        <v>1.5347445742161492</v>
      </c>
      <c r="L15922">
        <v>-0.19088177788884081</v>
      </c>
      <c r="M15922">
        <f t="shared" ca="1" si="248"/>
        <v>1.2417898012845188</v>
      </c>
    </row>
    <row r="15923" spans="1:13" x14ac:dyDescent="0.25">
      <c r="A15923" s="9"/>
      <c r="H15923" s="9"/>
      <c r="J15923">
        <v>21</v>
      </c>
      <c r="K15923">
        <f ca="1">SIMULATION!$D$3*SIMULATION!$D$17/$H15902/(SIMULATION!$D$17-$I15902)*(((EXP(-$I15902*$J15923))/(1-EXP(-SIMULATION!$D$4*$I15902)))-(EXP(-SIMULATION!$D$17*$J15923)/(1-EXP(-SIMULATION!$D$4*SIMULATION!$D$17))))</f>
        <v>1.4674807697756624</v>
      </c>
      <c r="L15923">
        <v>0.14652976391518982</v>
      </c>
      <c r="M15923">
        <f t="shared" ca="1" si="248"/>
        <v>1.6825103805209713</v>
      </c>
    </row>
    <row r="15924" spans="1:13" x14ac:dyDescent="0.25">
      <c r="A15924" s="9"/>
      <c r="H15924" s="9"/>
      <c r="J15924">
        <v>22</v>
      </c>
      <c r="K15924">
        <f ca="1">SIMULATION!$D$3*SIMULATION!$D$17/$H15902/(SIMULATION!$D$17-$I15902)*(((EXP(-$I15902*$J15924))/(1-EXP(-SIMULATION!$D$4*$I15902)))-(EXP(-SIMULATION!$D$17*$J15924)/(1-EXP(-SIMULATION!$D$4*SIMULATION!$D$17))))</f>
        <v>1.4031312681494694</v>
      </c>
      <c r="L15924">
        <v>0.2118271426498502</v>
      </c>
      <c r="M15924">
        <f t="shared" ca="1" si="248"/>
        <v>1.7003525554442322</v>
      </c>
    </row>
    <row r="15925" spans="1:13" x14ac:dyDescent="0.25">
      <c r="A15925" s="9"/>
      <c r="H15925" s="9"/>
      <c r="J15925">
        <v>23</v>
      </c>
      <c r="K15925">
        <f ca="1">SIMULATION!$D$3*SIMULATION!$D$17/$H15902/(SIMULATION!$D$17-$I15902)*(((EXP(-$I15902*$J15925))/(1-EXP(-SIMULATION!$D$4*$I15902)))-(EXP(-SIMULATION!$D$17*$J15925)/(1-EXP(-SIMULATION!$D$4*SIMULATION!$D$17))))</f>
        <v>1.3415819235513342</v>
      </c>
      <c r="L15925">
        <v>-8.1897216604393849E-2</v>
      </c>
      <c r="M15925">
        <f t="shared" ca="1" si="248"/>
        <v>1.2317100981657112</v>
      </c>
    </row>
    <row r="15926" spans="1:13" x14ac:dyDescent="0.25">
      <c r="A15926" s="9"/>
      <c r="H15926" s="9"/>
      <c r="J15926">
        <v>24</v>
      </c>
      <c r="K15926">
        <f ca="1">SIMULATION!$D$3*SIMULATION!$D$17/$H15902/(SIMULATION!$D$17-$I15902)*(((EXP(-$I15902*$J15926))/(1-EXP(-SIMULATION!$D$4*$I15902)))-(EXP(-SIMULATION!$D$17*$J15926)/(1-EXP(-SIMULATION!$D$4*SIMULATION!$D$17))))</f>
        <v>1.2827186502251056</v>
      </c>
      <c r="L15926">
        <v>5.3935702098508124E-3</v>
      </c>
      <c r="M15926">
        <f t="shared" ca="1" si="248"/>
        <v>1.2896370833245798</v>
      </c>
    </row>
    <row r="15927" spans="1:13" x14ac:dyDescent="0.25">
      <c r="A15927" s="9">
        <v>638</v>
      </c>
      <c r="B15927" s="2">
        <f ca="1">NORMINV(RAND(),SIMULATION!D7,SIMULATION!D8)</f>
        <v>65.590606144349664</v>
      </c>
      <c r="C15927" s="2">
        <v>2</v>
      </c>
      <c r="D15927" s="2">
        <f ca="1">SIMULATION!$D$11*(1+(SIMULATION!$D$12*LN(1+$C15927)))*(1+(SIMULATION!$D$13*(($B15927/63.5)-1)))</f>
        <v>10.393313326197278</v>
      </c>
      <c r="E15927" s="2">
        <v>0.2554907071491645</v>
      </c>
      <c r="F15927" s="2">
        <f ca="1">D15927*(1+E15927)</f>
        <v>13.048708297530256</v>
      </c>
      <c r="G15927" s="2">
        <v>-0.69105054894101359</v>
      </c>
      <c r="H15927" s="9">
        <f>SIMULATION!$D$15*EXP($G$15927)</f>
        <v>110.60966477781963</v>
      </c>
      <c r="I15927" s="2">
        <f ca="1">$F15927/$H15927</f>
        <v>0.11797077880799157</v>
      </c>
      <c r="J15927">
        <v>0</v>
      </c>
      <c r="K15927">
        <f ca="1">SIMULATION!$D$3*SIMULATION!$D$17/$H15927/(SIMULATION!$D$17-$I15927)*(((EXP(-$I15927*$J15927))/(1-EXP(-SIMULATION!$D$4*$I15927)))-(EXP(-SIMULATION!$D$17*$J15927)/(1-EXP(-SIMULATION!$D$4*SIMULATION!$D$17))))</f>
        <v>0.42359136334394948</v>
      </c>
      <c r="L15927">
        <v>-0.6435471838284591</v>
      </c>
      <c r="M15927">
        <f t="shared" ca="1" si="248"/>
        <v>0.1509903343698932</v>
      </c>
    </row>
    <row r="15928" spans="1:13" x14ac:dyDescent="0.25">
      <c r="A15928" s="9"/>
      <c r="H15928" s="9"/>
      <c r="J15928">
        <v>1</v>
      </c>
      <c r="K15928">
        <f ca="1">SIMULATION!$D$3*SIMULATION!$D$17/$H15927/(SIMULATION!$D$17-$I15927)*(((EXP(-$I15927*$J15928))/(1-EXP(-SIMULATION!$D$4*$I15927)))-(EXP(-SIMULATION!$D$17*$J15928)/(1-EXP(-SIMULATION!$D$4*SIMULATION!$D$17))))</f>
        <v>2.0538124569565253</v>
      </c>
      <c r="L15928">
        <v>0.24564573690068617</v>
      </c>
      <c r="M15928">
        <f t="shared" ca="1" si="248"/>
        <v>2.5583227314014199</v>
      </c>
    </row>
    <row r="15929" spans="1:13" x14ac:dyDescent="0.25">
      <c r="A15929" s="9"/>
      <c r="H15929" s="9"/>
      <c r="J15929">
        <v>2</v>
      </c>
      <c r="K15929">
        <f ca="1">SIMULATION!$D$3*SIMULATION!$D$17/$H15927/(SIMULATION!$D$17-$I15927)*(((EXP(-$I15927*$J15929))/(1-EXP(-SIMULATION!$D$4*$I15927)))-(EXP(-SIMULATION!$D$17*$J15929)/(1-EXP(-SIMULATION!$D$4*SIMULATION!$D$17))))</f>
        <v>2.9001597544601316</v>
      </c>
      <c r="L15929">
        <v>0.1138071065248064</v>
      </c>
      <c r="M15929">
        <f t="shared" ca="1" si="248"/>
        <v>3.2302185445749321</v>
      </c>
    </row>
    <row r="15930" spans="1:13" x14ac:dyDescent="0.25">
      <c r="A15930" s="9"/>
      <c r="H15930" s="9"/>
      <c r="J15930">
        <v>3</v>
      </c>
      <c r="K15930">
        <f ca="1">SIMULATION!$D$3*SIMULATION!$D$17/$H15927/(SIMULATION!$D$17-$I15927)*(((EXP(-$I15927*$J15930))/(1-EXP(-SIMULATION!$D$4*$I15927)))-(EXP(-SIMULATION!$D$17*$J15930)/(1-EXP(-SIMULATION!$D$4*SIMULATION!$D$17))))</f>
        <v>3.2662523406673705</v>
      </c>
      <c r="L15930">
        <v>0.21591772485210345</v>
      </c>
      <c r="M15930">
        <f t="shared" ca="1" si="248"/>
        <v>3.9714941148571263</v>
      </c>
    </row>
    <row r="15931" spans="1:13" x14ac:dyDescent="0.25">
      <c r="A15931" s="9"/>
      <c r="H15931" s="9"/>
      <c r="J15931">
        <v>4</v>
      </c>
      <c r="K15931">
        <f ca="1">SIMULATION!$D$3*SIMULATION!$D$17/$H15927/(SIMULATION!$D$17-$I15927)*(((EXP(-$I15927*$J15931))/(1-EXP(-SIMULATION!$D$4*$I15927)))-(EXP(-SIMULATION!$D$17*$J15931)/(1-EXP(-SIMULATION!$D$4*SIMULATION!$D$17))))</f>
        <v>3.344200718861055</v>
      </c>
      <c r="L15931">
        <v>-0.33355005931313592</v>
      </c>
      <c r="M15931">
        <f t="shared" ca="1" si="248"/>
        <v>2.2287423707299183</v>
      </c>
    </row>
    <row r="15932" spans="1:13" x14ac:dyDescent="0.25">
      <c r="A15932" s="9"/>
      <c r="H15932" s="9"/>
      <c r="J15932">
        <v>5</v>
      </c>
      <c r="K15932">
        <f ca="1">SIMULATION!$D$3*SIMULATION!$D$17/$H15927/(SIMULATION!$D$17-$I15927)*(((EXP(-$I15927*$J15932))/(1-EXP(-SIMULATION!$D$4*$I15927)))-(EXP(-SIMULATION!$D$17*$J15932)/(1-EXP(-SIMULATION!$D$4*SIMULATION!$D$17))))</f>
        <v>3.2549312824413836</v>
      </c>
      <c r="L15932">
        <v>0.49573525167913141</v>
      </c>
      <c r="M15932">
        <f t="shared" ca="1" si="248"/>
        <v>4.8685154609407411</v>
      </c>
    </row>
    <row r="15933" spans="1:13" x14ac:dyDescent="0.25">
      <c r="A15933" s="9"/>
      <c r="H15933" s="9"/>
      <c r="J15933">
        <v>6</v>
      </c>
      <c r="K15933">
        <f ca="1">SIMULATION!$D$3*SIMULATION!$D$17/$H15927/(SIMULATION!$D$17-$I15927)*(((EXP(-$I15927*$J15933))/(1-EXP(-SIMULATION!$D$4*$I15927)))-(EXP(-SIMULATION!$D$17*$J15933)/(1-EXP(-SIMULATION!$D$4*SIMULATION!$D$17))))</f>
        <v>3.0739968034328453</v>
      </c>
      <c r="L15933">
        <v>-0.38982529014675066</v>
      </c>
      <c r="M15933">
        <f t="shared" ca="1" si="248"/>
        <v>1.8756751076244522</v>
      </c>
    </row>
    <row r="15934" spans="1:13" x14ac:dyDescent="0.25">
      <c r="A15934" s="9"/>
      <c r="H15934" s="9"/>
      <c r="J15934">
        <v>7</v>
      </c>
      <c r="K15934">
        <f ca="1">SIMULATION!$D$3*SIMULATION!$D$17/$H15927/(SIMULATION!$D$17-$I15927)*(((EXP(-$I15927*$J15934))/(1-EXP(-SIMULATION!$D$4*$I15927)))-(EXP(-SIMULATION!$D$17*$J15934)/(1-EXP(-SIMULATION!$D$4*SIMULATION!$D$17))))</f>
        <v>2.8480893924213233</v>
      </c>
      <c r="L15934">
        <v>-0.2628516194868798</v>
      </c>
      <c r="M15934">
        <f t="shared" ca="1" si="248"/>
        <v>2.0994644831799749</v>
      </c>
    </row>
    <row r="15935" spans="1:13" x14ac:dyDescent="0.25">
      <c r="A15935" s="9"/>
      <c r="H15935" s="9"/>
      <c r="J15935">
        <v>8</v>
      </c>
      <c r="K15935">
        <f ca="1">SIMULATION!$D$3*SIMULATION!$D$17/$H15927/(SIMULATION!$D$17-$I15927)*(((EXP(-$I15927*$J15935))/(1-EXP(-SIMULATION!$D$4*$I15927)))-(EXP(-SIMULATION!$D$17*$J15935)/(1-EXP(-SIMULATION!$D$4*SIMULATION!$D$17))))</f>
        <v>2.6055983840614938</v>
      </c>
      <c r="L15935">
        <v>-0.16275553304069507</v>
      </c>
      <c r="M15935">
        <f t="shared" ca="1" si="248"/>
        <v>2.1815228301735914</v>
      </c>
    </row>
    <row r="15936" spans="1:13" x14ac:dyDescent="0.25">
      <c r="A15936" s="9"/>
      <c r="H15936" s="9"/>
      <c r="J15936">
        <v>9</v>
      </c>
      <c r="K15936">
        <f ca="1">SIMULATION!$D$3*SIMULATION!$D$17/$H15927/(SIMULATION!$D$17-$I15927)*(((EXP(-$I15927*$J15936))/(1-EXP(-SIMULATION!$D$4*$I15927)))-(EXP(-SIMULATION!$D$17*$J15936)/(1-EXP(-SIMULATION!$D$4*SIMULATION!$D$17))))</f>
        <v>2.3633547392311192</v>
      </c>
      <c r="L15936">
        <v>0.18379935726109742</v>
      </c>
      <c r="M15936">
        <f t="shared" ca="1" si="248"/>
        <v>2.7977378212817672</v>
      </c>
    </row>
    <row r="15937" spans="1:13" x14ac:dyDescent="0.25">
      <c r="A15937" s="9"/>
      <c r="H15937" s="9"/>
      <c r="J15937">
        <v>10</v>
      </c>
      <c r="K15937">
        <f ca="1">SIMULATION!$D$3*SIMULATION!$D$17/$H15927/(SIMULATION!$D$17-$I15927)*(((EXP(-$I15927*$J15937))/(1-EXP(-SIMULATION!$D$4*$I15927)))-(EXP(-SIMULATION!$D$17*$J15937)/(1-EXP(-SIMULATION!$D$4*SIMULATION!$D$17))))</f>
        <v>2.1309340499476934</v>
      </c>
      <c r="L15937">
        <v>-0.2881226269762292</v>
      </c>
      <c r="M15937">
        <f t="shared" ca="1" si="248"/>
        <v>1.516963733563669</v>
      </c>
    </row>
    <row r="15938" spans="1:13" x14ac:dyDescent="0.25">
      <c r="A15938" s="9"/>
      <c r="H15938" s="9"/>
      <c r="J15938">
        <v>11</v>
      </c>
      <c r="K15938">
        <f ca="1">SIMULATION!$D$3*SIMULATION!$D$17/$H15927/(SIMULATION!$D$17-$I15927)*(((EXP(-$I15927*$J15938))/(1-EXP(-SIMULATION!$D$4*$I15927)))-(EXP(-SIMULATION!$D$17*$J15938)/(1-EXP(-SIMULATION!$D$4*SIMULATION!$D$17))))</f>
        <v>1.9133971488014492</v>
      </c>
      <c r="L15938">
        <v>0.45783701736178856</v>
      </c>
      <c r="M15938">
        <f t="shared" ca="1" si="248"/>
        <v>2.7894211924372549</v>
      </c>
    </row>
    <row r="15939" spans="1:13" x14ac:dyDescent="0.25">
      <c r="A15939" s="9"/>
      <c r="H15939" s="9"/>
      <c r="J15939">
        <v>12</v>
      </c>
      <c r="K15939">
        <f ca="1">SIMULATION!$D$3*SIMULATION!$D$17/$H15927/(SIMULATION!$D$17-$I15927)*(((EXP(-$I15927*$J15939))/(1-EXP(-SIMULATION!$D$4*$I15927)))-(EXP(-SIMULATION!$D$17*$J15939)/(1-EXP(-SIMULATION!$D$4*SIMULATION!$D$17))))</f>
        <v>1.7130313736446414</v>
      </c>
      <c r="L15939">
        <v>-0.21842020134879916</v>
      </c>
      <c r="M15939">
        <f t="shared" ref="M15939:M16002" ca="1" si="249">$K15939*(1+$L15939)</f>
        <v>1.3388707160963689</v>
      </c>
    </row>
    <row r="15940" spans="1:13" x14ac:dyDescent="0.25">
      <c r="A15940" s="9"/>
      <c r="H15940" s="9"/>
      <c r="J15940">
        <v>13</v>
      </c>
      <c r="K15940">
        <f ca="1">SIMULATION!$D$3*SIMULATION!$D$17/$H15927/(SIMULATION!$D$17-$I15927)*(((EXP(-$I15927*$J15940))/(1-EXP(-SIMULATION!$D$4*$I15927)))-(EXP(-SIMULATION!$D$17*$J15940)/(1-EXP(-SIMULATION!$D$4*SIMULATION!$D$17))))</f>
        <v>1.5304530953389541</v>
      </c>
      <c r="L15940">
        <v>-0.11117475285987052</v>
      </c>
      <c r="M15940">
        <f t="shared" ca="1" si="249"/>
        <v>1.3603053507010221</v>
      </c>
    </row>
    <row r="15941" spans="1:13" x14ac:dyDescent="0.25">
      <c r="A15941" s="9"/>
      <c r="H15941" s="9"/>
      <c r="J15941">
        <v>14</v>
      </c>
      <c r="K15941">
        <f ca="1">SIMULATION!$D$3*SIMULATION!$D$17/$H15927/(SIMULATION!$D$17-$I15927)*(((EXP(-$I15927*$J15941))/(1-EXP(-SIMULATION!$D$4*$I15927)))-(EXP(-SIMULATION!$D$17*$J15941)/(1-EXP(-SIMULATION!$D$4*SIMULATION!$D$17))))</f>
        <v>1.3653024092463053</v>
      </c>
      <c r="L15941">
        <v>-7.3913451665990199E-2</v>
      </c>
      <c r="M15941">
        <f t="shared" ca="1" si="249"/>
        <v>1.2643881956110186</v>
      </c>
    </row>
    <row r="15942" spans="1:13" x14ac:dyDescent="0.25">
      <c r="A15942" s="9"/>
      <c r="H15942" s="9"/>
      <c r="J15942">
        <v>15</v>
      </c>
      <c r="K15942">
        <f ca="1">SIMULATION!$D$3*SIMULATION!$D$17/$H15927/(SIMULATION!$D$17-$I15927)*(((EXP(-$I15927*$J15942))/(1-EXP(-SIMULATION!$D$4*$I15927)))-(EXP(-SIMULATION!$D$17*$J15942)/(1-EXP(-SIMULATION!$D$4*SIMULATION!$D$17))))</f>
        <v>1.2166777923267551</v>
      </c>
      <c r="L15942">
        <v>-9.716580019478234E-2</v>
      </c>
      <c r="M15942">
        <f t="shared" ca="1" si="249"/>
        <v>1.0984583210561047</v>
      </c>
    </row>
    <row r="15943" spans="1:13" x14ac:dyDescent="0.25">
      <c r="A15943" s="9"/>
      <c r="H15943" s="9"/>
      <c r="J15943">
        <v>16</v>
      </c>
      <c r="K15943">
        <f ca="1">SIMULATION!$D$3*SIMULATION!$D$17/$H15927/(SIMULATION!$D$17-$I15927)*(((EXP(-$I15927*$J15943))/(1-EXP(-SIMULATION!$D$4*$I15927)))-(EXP(-SIMULATION!$D$17*$J15943)/(1-EXP(-SIMULATION!$D$4*SIMULATION!$D$17))))</f>
        <v>1.0834052943148114</v>
      </c>
      <c r="L15943">
        <v>0.21608873449852301</v>
      </c>
      <c r="M15943">
        <f t="shared" ca="1" si="249"/>
        <v>1.3175169733122987</v>
      </c>
    </row>
    <row r="15944" spans="1:13" x14ac:dyDescent="0.25">
      <c r="A15944" s="9"/>
      <c r="H15944" s="9"/>
      <c r="J15944">
        <v>17</v>
      </c>
      <c r="K15944">
        <f ca="1">SIMULATION!$D$3*SIMULATION!$D$17/$H15927/(SIMULATION!$D$17-$I15927)*(((EXP(-$I15927*$J15944))/(1-EXP(-SIMULATION!$D$4*$I15927)))-(EXP(-SIMULATION!$D$17*$J15944)/(1-EXP(-SIMULATION!$D$4*SIMULATION!$D$17))))</f>
        <v>0.96420273450322524</v>
      </c>
      <c r="L15944">
        <v>-1.2725536042060389E-2</v>
      </c>
      <c r="M15944">
        <f t="shared" ca="1" si="249"/>
        <v>0.95193273785345123</v>
      </c>
    </row>
    <row r="15945" spans="1:13" x14ac:dyDescent="0.25">
      <c r="A15945" s="9"/>
      <c r="H15945" s="9"/>
      <c r="J15945">
        <v>18</v>
      </c>
      <c r="K15945">
        <f ca="1">SIMULATION!$D$3*SIMULATION!$D$17/$H15927/(SIMULATION!$D$17-$I15927)*(((EXP(-$I15927*$J15945))/(1-EXP(-SIMULATION!$D$4*$I15927)))-(EXP(-SIMULATION!$D$17*$J15945)/(1-EXP(-SIMULATION!$D$4*SIMULATION!$D$17))))</f>
        <v>0.85777754000822337</v>
      </c>
      <c r="L15945">
        <v>0.1355847041167291</v>
      </c>
      <c r="M15945">
        <f t="shared" ca="1" si="249"/>
        <v>0.97407905396821404</v>
      </c>
    </row>
    <row r="15946" spans="1:13" x14ac:dyDescent="0.25">
      <c r="A15946" s="9"/>
      <c r="H15946" s="9"/>
      <c r="J15946">
        <v>19</v>
      </c>
      <c r="K15946">
        <f ca="1">SIMULATION!$D$3*SIMULATION!$D$17/$H15927/(SIMULATION!$D$17-$I15927)*(((EXP(-$I15927*$J15946))/(1-EXP(-SIMULATION!$D$4*$I15927)))-(EXP(-SIMULATION!$D$17*$J15946)/(1-EXP(-SIMULATION!$D$4*SIMULATION!$D$17))))</f>
        <v>0.76288288145264349</v>
      </c>
      <c r="L15946">
        <v>7.0746673824409162E-2</v>
      </c>
      <c r="M15946">
        <f t="shared" ca="1" si="249"/>
        <v>0.81685430783299906</v>
      </c>
    </row>
    <row r="15947" spans="1:13" x14ac:dyDescent="0.25">
      <c r="A15947" s="9"/>
      <c r="H15947" s="9"/>
      <c r="J15947">
        <v>20</v>
      </c>
      <c r="K15947">
        <f ca="1">SIMULATION!$D$3*SIMULATION!$D$17/$H15927/(SIMULATION!$D$17-$I15927)*(((EXP(-$I15927*$J15947))/(1-EXP(-SIMULATION!$D$4*$I15927)))-(EXP(-SIMULATION!$D$17*$J15947)/(1-EXP(-SIMULATION!$D$4*SIMULATION!$D$17))))</f>
        <v>0.67834781476724837</v>
      </c>
      <c r="L15947">
        <v>0.45117700836498847</v>
      </c>
      <c r="M15947">
        <f t="shared" ca="1" si="249"/>
        <v>0.98440275246486275</v>
      </c>
    </row>
    <row r="15948" spans="1:13" x14ac:dyDescent="0.25">
      <c r="A15948" s="9"/>
      <c r="H15948" s="9"/>
      <c r="J15948">
        <v>21</v>
      </c>
      <c r="K15948">
        <f ca="1">SIMULATION!$D$3*SIMULATION!$D$17/$H15927/(SIMULATION!$D$17-$I15927)*(((EXP(-$I15927*$J15948))/(1-EXP(-SIMULATION!$D$4*$I15927)))-(EXP(-SIMULATION!$D$17*$J15948)/(1-EXP(-SIMULATION!$D$4*SIMULATION!$D$17))))</f>
        <v>0.60309141437760783</v>
      </c>
      <c r="L15948">
        <v>5.9419078523348677E-2</v>
      </c>
      <c r="M15948">
        <f t="shared" ca="1" si="249"/>
        <v>0.63892655048526825</v>
      </c>
    </row>
    <row r="15949" spans="1:13" x14ac:dyDescent="0.25">
      <c r="A15949" s="9"/>
      <c r="H15949" s="9"/>
      <c r="J15949">
        <v>22</v>
      </c>
      <c r="K15949">
        <f ca="1">SIMULATION!$D$3*SIMULATION!$D$17/$H15927/(SIMULATION!$D$17-$I15927)*(((EXP(-$I15927*$J15949))/(1-EXP(-SIMULATION!$D$4*$I15927)))-(EXP(-SIMULATION!$D$17*$J15949)/(1-EXP(-SIMULATION!$D$4*SIMULATION!$D$17))))</f>
        <v>0.53612722437046456</v>
      </c>
      <c r="L15949">
        <v>0.25734044802459571</v>
      </c>
      <c r="M15949">
        <f t="shared" ca="1" si="249"/>
        <v>0.67409444448814293</v>
      </c>
    </row>
    <row r="15950" spans="1:13" x14ac:dyDescent="0.25">
      <c r="A15950" s="9"/>
      <c r="H15950" s="9"/>
      <c r="J15950">
        <v>23</v>
      </c>
      <c r="K15950">
        <f ca="1">SIMULATION!$D$3*SIMULATION!$D$17/$H15927/(SIMULATION!$D$17-$I15927)*(((EXP(-$I15927*$J15950))/(1-EXP(-SIMULATION!$D$4*$I15927)))-(EXP(-SIMULATION!$D$17*$J15950)/(1-EXP(-SIMULATION!$D$4*SIMULATION!$D$17))))</f>
        <v>0.4765620177018402</v>
      </c>
      <c r="L15950">
        <v>-0.35269523482203574</v>
      </c>
      <c r="M15950">
        <f t="shared" ca="1" si="249"/>
        <v>0.30848086496122651</v>
      </c>
    </row>
    <row r="15951" spans="1:13" x14ac:dyDescent="0.25">
      <c r="A15951" s="9"/>
      <c r="H15951" s="9"/>
      <c r="J15951">
        <v>24</v>
      </c>
      <c r="K15951">
        <f ca="1">SIMULATION!$D$3*SIMULATION!$D$17/$H15927/(SIMULATION!$D$17-$I15927)*(((EXP(-$I15927*$J15951))/(1-EXP(-SIMULATION!$D$4*$I15927)))-(EXP(-SIMULATION!$D$17*$J15951)/(1-EXP(-SIMULATION!$D$4*SIMULATION!$D$17))))</f>
        <v>0.42359136334395031</v>
      </c>
      <c r="L15951">
        <v>0.5653383771763435</v>
      </c>
      <c r="M15951">
        <f t="shared" ca="1" si="249"/>
        <v>0.66306381728273411</v>
      </c>
    </row>
    <row r="15952" spans="1:13" x14ac:dyDescent="0.25">
      <c r="A15952" s="9">
        <v>639</v>
      </c>
      <c r="B15952" s="2">
        <f ca="1">NORMINV(RAND(),SIMULATION!D7,SIMULATION!D8)</f>
        <v>64.031111974764897</v>
      </c>
      <c r="C15952" s="2">
        <v>2</v>
      </c>
      <c r="D15952" s="2">
        <f ca="1">SIMULATION!$D$11*(1+(SIMULATION!$D$12*LN(1+$C15952)))*(1+(SIMULATION!$D$13*(($B15952/63.5)-1)))</f>
        <v>10.277502580006791</v>
      </c>
      <c r="E15952" s="2">
        <v>0.44235302096122031</v>
      </c>
      <c r="F15952" s="2">
        <f ca="1">D15952*(1+E15952)</f>
        <v>14.823786894209531</v>
      </c>
      <c r="G15952" s="2">
        <v>-0.20746869161799819</v>
      </c>
      <c r="H15952" s="9">
        <f>SIMULATION!$D$15*EXP($G$15952)</f>
        <v>179.39486527591134</v>
      </c>
      <c r="I15952" s="2">
        <f ca="1">$F15952/$H15952</f>
        <v>8.263216938461633E-2</v>
      </c>
      <c r="J15952">
        <v>0</v>
      </c>
      <c r="K15952">
        <f ca="1">SIMULATION!$D$3*SIMULATION!$D$17/$H15952/(SIMULATION!$D$17-$I15952)*(((EXP(-$I15952*$J15952))/(1-EXP(-SIMULATION!$D$4*$I15952)))-(EXP(-SIMULATION!$D$17*$J15952)/(1-EXP(-SIMULATION!$D$4*SIMULATION!$D$17))))</f>
        <v>0.60079613184058256</v>
      </c>
      <c r="L15952">
        <v>-0.27338373042972769</v>
      </c>
      <c r="M15952">
        <f t="shared" ca="1" si="249"/>
        <v>0.43654824409025356</v>
      </c>
    </row>
    <row r="15953" spans="1:13" x14ac:dyDescent="0.25">
      <c r="A15953" s="9"/>
      <c r="H15953" s="9"/>
      <c r="J15953">
        <v>1</v>
      </c>
      <c r="K15953">
        <f ca="1">SIMULATION!$D$3*SIMULATION!$D$17/$H15952/(SIMULATION!$D$17-$I15952)*(((EXP(-$I15952*$J15953))/(1-EXP(-SIMULATION!$D$4*$I15952)))-(EXP(-SIMULATION!$D$17*$J15953)/(1-EXP(-SIMULATION!$D$4*SIMULATION!$D$17))))</f>
        <v>1.6068598854126992</v>
      </c>
      <c r="L15953">
        <v>-0.10804032993354641</v>
      </c>
      <c r="M15953">
        <f t="shared" ca="1" si="249"/>
        <v>1.4332542132357307</v>
      </c>
    </row>
    <row r="15954" spans="1:13" x14ac:dyDescent="0.25">
      <c r="A15954" s="9"/>
      <c r="H15954" s="9"/>
      <c r="J15954">
        <v>2</v>
      </c>
      <c r="K15954">
        <f ca="1">SIMULATION!$D$3*SIMULATION!$D$17/$H15952/(SIMULATION!$D$17-$I15952)*(((EXP(-$I15952*$J15954))/(1-EXP(-SIMULATION!$D$4*$I15952)))-(EXP(-SIMULATION!$D$17*$J15954)/(1-EXP(-SIMULATION!$D$4*SIMULATION!$D$17))))</f>
        <v>2.1546643166102477</v>
      </c>
      <c r="L15954">
        <v>-0.49101489118785407</v>
      </c>
      <c r="M15954">
        <f t="shared" ca="1" si="249"/>
        <v>1.096692051643515</v>
      </c>
    </row>
    <row r="15955" spans="1:13" x14ac:dyDescent="0.25">
      <c r="A15955" s="9"/>
      <c r="H15955" s="9"/>
      <c r="J15955">
        <v>3</v>
      </c>
      <c r="K15955">
        <f ca="1">SIMULATION!$D$3*SIMULATION!$D$17/$H15952/(SIMULATION!$D$17-$I15952)*(((EXP(-$I15952*$J15955))/(1-EXP(-SIMULATION!$D$4*$I15952)))-(EXP(-SIMULATION!$D$17*$J15955)/(1-EXP(-SIMULATION!$D$4*SIMULATION!$D$17))))</f>
        <v>2.4164906609653705</v>
      </c>
      <c r="L15955">
        <v>0.35824995053935893</v>
      </c>
      <c r="M15955">
        <f t="shared" ca="1" si="249"/>
        <v>3.2821983207350374</v>
      </c>
    </row>
    <row r="15956" spans="1:13" x14ac:dyDescent="0.25">
      <c r="A15956" s="9"/>
      <c r="H15956" s="9"/>
      <c r="J15956">
        <v>4</v>
      </c>
      <c r="K15956">
        <f ca="1">SIMULATION!$D$3*SIMULATION!$D$17/$H15952/(SIMULATION!$D$17-$I15952)*(((EXP(-$I15952*$J15956))/(1-EXP(-SIMULATION!$D$4*$I15952)))-(EXP(-SIMULATION!$D$17*$J15956)/(1-EXP(-SIMULATION!$D$4*SIMULATION!$D$17))))</f>
        <v>2.502131368675081</v>
      </c>
      <c r="L15956">
        <v>-4.3871334304091486E-2</v>
      </c>
      <c r="M15956">
        <f t="shared" ca="1" si="249"/>
        <v>2.3923595269271827</v>
      </c>
    </row>
    <row r="15957" spans="1:13" x14ac:dyDescent="0.25">
      <c r="A15957" s="9"/>
      <c r="H15957" s="9"/>
      <c r="J15957">
        <v>5</v>
      </c>
      <c r="K15957">
        <f ca="1">SIMULATION!$D$3*SIMULATION!$D$17/$H15952/(SIMULATION!$D$17-$I15952)*(((EXP(-$I15952*$J15957))/(1-EXP(-SIMULATION!$D$4*$I15952)))-(EXP(-SIMULATION!$D$17*$J15957)/(1-EXP(-SIMULATION!$D$4*SIMULATION!$D$17))))</f>
        <v>2.4813829027095728</v>
      </c>
      <c r="L15957">
        <v>9.1825605814768063E-2</v>
      </c>
      <c r="M15957">
        <f t="shared" ca="1" si="249"/>
        <v>2.7092373910092875</v>
      </c>
    </row>
    <row r="15958" spans="1:13" x14ac:dyDescent="0.25">
      <c r="A15958" s="9"/>
      <c r="H15958" s="9"/>
      <c r="J15958">
        <v>6</v>
      </c>
      <c r="K15958">
        <f ca="1">SIMULATION!$D$3*SIMULATION!$D$17/$H15952/(SIMULATION!$D$17-$I15952)*(((EXP(-$I15952*$J15958))/(1-EXP(-SIMULATION!$D$4*$I15952)))-(EXP(-SIMULATION!$D$17*$J15958)/(1-EXP(-SIMULATION!$D$4*SIMULATION!$D$17))))</f>
        <v>2.3984558357487709</v>
      </c>
      <c r="L15958">
        <v>-0.34757331450184253</v>
      </c>
      <c r="M15958">
        <f t="shared" ca="1" si="249"/>
        <v>1.5648165912312839</v>
      </c>
    </row>
    <row r="15959" spans="1:13" x14ac:dyDescent="0.25">
      <c r="A15959" s="9"/>
      <c r="H15959" s="9"/>
      <c r="J15959">
        <v>7</v>
      </c>
      <c r="K15959">
        <f ca="1">SIMULATION!$D$3*SIMULATION!$D$17/$H15952/(SIMULATION!$D$17-$I15952)*(((EXP(-$I15952*$J15959))/(1-EXP(-SIMULATION!$D$4*$I15952)))-(EXP(-SIMULATION!$D$17*$J15959)/(1-EXP(-SIMULATION!$D$4*SIMULATION!$D$17))))</f>
        <v>2.2812056600777195</v>
      </c>
      <c r="L15959">
        <v>-0.22341612454673385</v>
      </c>
      <c r="M15959">
        <f t="shared" ca="1" si="249"/>
        <v>1.7715475322090815</v>
      </c>
    </row>
    <row r="15960" spans="1:13" x14ac:dyDescent="0.25">
      <c r="A15960" s="9"/>
      <c r="H15960" s="9"/>
      <c r="J15960">
        <v>8</v>
      </c>
      <c r="K15960">
        <f ca="1">SIMULATION!$D$3*SIMULATION!$D$17/$H15952/(SIMULATION!$D$17-$I15952)*(((EXP(-$I15952*$J15960))/(1-EXP(-SIMULATION!$D$4*$I15952)))-(EXP(-SIMULATION!$D$17*$J15960)/(1-EXP(-SIMULATION!$D$4*SIMULATION!$D$17))))</f>
        <v>2.1470448645819493</v>
      </c>
      <c r="L15960">
        <v>-0.17921621292720102</v>
      </c>
      <c r="M15960">
        <f t="shared" ca="1" si="249"/>
        <v>1.7622596149667773</v>
      </c>
    </row>
    <row r="15961" spans="1:13" x14ac:dyDescent="0.25">
      <c r="A15961" s="9"/>
      <c r="H15961" s="9"/>
      <c r="J15961">
        <v>9</v>
      </c>
      <c r="K15961">
        <f ca="1">SIMULATION!$D$3*SIMULATION!$D$17/$H15952/(SIMULATION!$D$17-$I15952)*(((EXP(-$I15952*$J15961))/(1-EXP(-SIMULATION!$D$4*$I15952)))-(EXP(-SIMULATION!$D$17*$J15961)/(1-EXP(-SIMULATION!$D$4*SIMULATION!$D$17))))</f>
        <v>2.0067285448989733</v>
      </c>
      <c r="L15961">
        <v>-0.22706194473320523</v>
      </c>
      <c r="M15961">
        <f t="shared" ca="1" si="249"/>
        <v>1.5510768589425774</v>
      </c>
    </row>
    <row r="15962" spans="1:13" x14ac:dyDescent="0.25">
      <c r="A15962" s="9"/>
      <c r="H15962" s="9"/>
      <c r="J15962">
        <v>10</v>
      </c>
      <c r="K15962">
        <f ca="1">SIMULATION!$D$3*SIMULATION!$D$17/$H15952/(SIMULATION!$D$17-$I15952)*(((EXP(-$I15952*$J15962))/(1-EXP(-SIMULATION!$D$4*$I15952)))-(EXP(-SIMULATION!$D$17*$J15962)/(1-EXP(-SIMULATION!$D$4*SIMULATION!$D$17))))</f>
        <v>1.8667775593148472</v>
      </c>
      <c r="L15962">
        <v>1.2579064740133336E-2</v>
      </c>
      <c r="M15962">
        <f t="shared" ca="1" si="249"/>
        <v>1.8902598750888968</v>
      </c>
    </row>
    <row r="15963" spans="1:13" x14ac:dyDescent="0.25">
      <c r="A15963" s="9"/>
      <c r="H15963" s="9"/>
      <c r="J15963">
        <v>11</v>
      </c>
      <c r="K15963">
        <f ca="1">SIMULATION!$D$3*SIMULATION!$D$17/$H15952/(SIMULATION!$D$17-$I15952)*(((EXP(-$I15952*$J15963))/(1-EXP(-SIMULATION!$D$4*$I15952)))-(EXP(-SIMULATION!$D$17*$J15963)/(1-EXP(-SIMULATION!$D$4*SIMULATION!$D$17))))</f>
        <v>1.7310288093979909</v>
      </c>
      <c r="L15963">
        <v>0.23297493222535276</v>
      </c>
      <c r="M15963">
        <f t="shared" ca="1" si="249"/>
        <v>2.134315128947621</v>
      </c>
    </row>
    <row r="15964" spans="1:13" x14ac:dyDescent="0.25">
      <c r="A15964" s="9"/>
      <c r="H15964" s="9"/>
      <c r="J15964">
        <v>12</v>
      </c>
      <c r="K15964">
        <f ca="1">SIMULATION!$D$3*SIMULATION!$D$17/$H15952/(SIMULATION!$D$17-$I15952)*(((EXP(-$I15952*$J15964))/(1-EXP(-SIMULATION!$D$4*$I15952)))-(EXP(-SIMULATION!$D$17*$J15964)/(1-EXP(-SIMULATION!$D$4*SIMULATION!$D$17))))</f>
        <v>1.6016263621443245</v>
      </c>
      <c r="L15964">
        <v>-0.21076277262009305</v>
      </c>
      <c r="M15964">
        <f t="shared" ca="1" si="249"/>
        <v>1.2640631493573535</v>
      </c>
    </row>
    <row r="15965" spans="1:13" x14ac:dyDescent="0.25">
      <c r="A15965" s="9"/>
      <c r="H15965" s="9"/>
      <c r="J15965">
        <v>13</v>
      </c>
      <c r="K15965">
        <f ca="1">SIMULATION!$D$3*SIMULATION!$D$17/$H15952/(SIMULATION!$D$17-$I15952)*(((EXP(-$I15952*$J15965))/(1-EXP(-SIMULATION!$D$4*$I15952)))-(EXP(-SIMULATION!$D$17*$J15965)/(1-EXP(-SIMULATION!$D$4*SIMULATION!$D$17))))</f>
        <v>1.4796544350035081</v>
      </c>
      <c r="L15965">
        <v>-0.11573467402061037</v>
      </c>
      <c r="M15965">
        <f t="shared" ca="1" si="249"/>
        <v>1.3084071113052267</v>
      </c>
    </row>
    <row r="15966" spans="1:13" x14ac:dyDescent="0.25">
      <c r="A15966" s="9"/>
      <c r="H15966" s="9"/>
      <c r="J15966">
        <v>14</v>
      </c>
      <c r="K15966">
        <f ca="1">SIMULATION!$D$3*SIMULATION!$D$17/$H15952/(SIMULATION!$D$17-$I15952)*(((EXP(-$I15952*$J15966))/(1-EXP(-SIMULATION!$D$4*$I15952)))-(EXP(-SIMULATION!$D$17*$J15966)/(1-EXP(-SIMULATION!$D$4*SIMULATION!$D$17))))</f>
        <v>1.3655410484706099</v>
      </c>
      <c r="L15966">
        <v>-0.14889914481091621</v>
      </c>
      <c r="M15966">
        <f t="shared" ca="1" si="249"/>
        <v>1.1622131541491341</v>
      </c>
    </row>
    <row r="15967" spans="1:13" x14ac:dyDescent="0.25">
      <c r="A15967" s="9"/>
      <c r="H15967" s="9"/>
      <c r="J15967">
        <v>15</v>
      </c>
      <c r="K15967">
        <f ca="1">SIMULATION!$D$3*SIMULATION!$D$17/$H15952/(SIMULATION!$D$17-$I15952)*(((EXP(-$I15952*$J15967))/(1-EXP(-SIMULATION!$D$4*$I15952)))-(EXP(-SIMULATION!$D$17*$J15967)/(1-EXP(-SIMULATION!$D$4*SIMULATION!$D$17))))</f>
        <v>1.2593148738873883</v>
      </c>
      <c r="L15967">
        <v>-0.22898651613589996</v>
      </c>
      <c r="M15967">
        <f t="shared" ca="1" si="249"/>
        <v>0.97094874819779509</v>
      </c>
    </row>
    <row r="15968" spans="1:13" x14ac:dyDescent="0.25">
      <c r="A15968" s="9"/>
      <c r="H15968" s="9"/>
      <c r="J15968">
        <v>16</v>
      </c>
      <c r="K15968">
        <f ca="1">SIMULATION!$D$3*SIMULATION!$D$17/$H15952/(SIMULATION!$D$17-$I15952)*(((EXP(-$I15952*$J15968))/(1-EXP(-SIMULATION!$D$4*$I15952)))-(EXP(-SIMULATION!$D$17*$J15968)/(1-EXP(-SIMULATION!$D$4*SIMULATION!$D$17))))</f>
        <v>1.1607681497192228</v>
      </c>
      <c r="L15968">
        <v>-0.39801343424302682</v>
      </c>
      <c r="M15968">
        <f t="shared" ca="1" si="249"/>
        <v>0.69876683208955104</v>
      </c>
    </row>
    <row r="15969" spans="1:13" x14ac:dyDescent="0.25">
      <c r="A15969" s="9"/>
      <c r="H15969" s="9"/>
      <c r="J15969">
        <v>17</v>
      </c>
      <c r="K15969">
        <f ca="1">SIMULATION!$D$3*SIMULATION!$D$17/$H15952/(SIMULATION!$D$17-$I15952)*(((EXP(-$I15952*$J15969))/(1-EXP(-SIMULATION!$D$4*$I15952)))-(EXP(-SIMULATION!$D$17*$J15969)/(1-EXP(-SIMULATION!$D$4*SIMULATION!$D$17))))</f>
        <v>1.0695595373159015</v>
      </c>
      <c r="L15969">
        <v>0.29429937574310794</v>
      </c>
      <c r="M15969">
        <f t="shared" ca="1" si="249"/>
        <v>1.3843302414680585</v>
      </c>
    </row>
    <row r="15970" spans="1:13" x14ac:dyDescent="0.25">
      <c r="A15970" s="9"/>
      <c r="H15970" s="9"/>
      <c r="J15970">
        <v>18</v>
      </c>
      <c r="K15970">
        <f ca="1">SIMULATION!$D$3*SIMULATION!$D$17/$H15952/(SIMULATION!$D$17-$I15952)*(((EXP(-$I15952*$J15970))/(1-EXP(-SIMULATION!$D$4*$I15952)))-(EXP(-SIMULATION!$D$17*$J15970)/(1-EXP(-SIMULATION!$D$4*SIMULATION!$D$17))))</f>
        <v>0.98527861096556846</v>
      </c>
      <c r="L15970">
        <v>0.19040102121814878</v>
      </c>
      <c r="M15970">
        <f t="shared" ca="1" si="249"/>
        <v>1.1728766646778119</v>
      </c>
    </row>
    <row r="15971" spans="1:13" x14ac:dyDescent="0.25">
      <c r="A15971" s="9"/>
      <c r="H15971" s="9"/>
      <c r="J15971">
        <v>19</v>
      </c>
      <c r="K15971">
        <f ca="1">SIMULATION!$D$3*SIMULATION!$D$17/$H15952/(SIMULATION!$D$17-$I15952)*(((EXP(-$I15952*$J15971))/(1-EXP(-SIMULATION!$D$4*$I15952)))-(EXP(-SIMULATION!$D$17*$J15971)/(1-EXP(-SIMULATION!$D$4*SIMULATION!$D$17))))</f>
        <v>0.90748587508442546</v>
      </c>
      <c r="L15971">
        <v>-0.65738907035987471</v>
      </c>
      <c r="M15971">
        <f t="shared" ca="1" si="249"/>
        <v>0.31091457929795763</v>
      </c>
    </row>
    <row r="15972" spans="1:13" x14ac:dyDescent="0.25">
      <c r="A15972" s="9"/>
      <c r="H15972" s="9"/>
      <c r="J15972">
        <v>20</v>
      </c>
      <c r="K15972">
        <f ca="1">SIMULATION!$D$3*SIMULATION!$D$17/$H15952/(SIMULATION!$D$17-$I15952)*(((EXP(-$I15952*$J15972))/(1-EXP(-SIMULATION!$D$4*$I15952)))-(EXP(-SIMULATION!$D$17*$J15972)/(1-EXP(-SIMULATION!$D$4*SIMULATION!$D$17))))</f>
        <v>0.83573720246582284</v>
      </c>
      <c r="L15972">
        <v>-0.11030496028724177</v>
      </c>
      <c r="M15972">
        <f t="shared" ca="1" si="249"/>
        <v>0.74355124353725965</v>
      </c>
    </row>
    <row r="15973" spans="1:13" x14ac:dyDescent="0.25">
      <c r="A15973" s="9"/>
      <c r="H15973" s="9"/>
      <c r="J15973">
        <v>21</v>
      </c>
      <c r="K15973">
        <f ca="1">SIMULATION!$D$3*SIMULATION!$D$17/$H15952/(SIMULATION!$D$17-$I15952)*(((EXP(-$I15952*$J15973))/(1-EXP(-SIMULATION!$D$4*$I15952)))-(EXP(-SIMULATION!$D$17*$J15973)/(1-EXP(-SIMULATION!$D$4*SIMULATION!$D$17))))</f>
        <v>0.76959838479336751</v>
      </c>
      <c r="L15973">
        <v>-0.1977597338126188</v>
      </c>
      <c r="M15973">
        <f t="shared" ca="1" si="249"/>
        <v>0.61740281307400979</v>
      </c>
    </row>
    <row r="15974" spans="1:13" x14ac:dyDescent="0.25">
      <c r="A15974" s="9"/>
      <c r="H15974" s="9"/>
      <c r="J15974">
        <v>22</v>
      </c>
      <c r="K15974">
        <f ca="1">SIMULATION!$D$3*SIMULATION!$D$17/$H15952/(SIMULATION!$D$17-$I15952)*(((EXP(-$I15952*$J15974))/(1-EXP(-SIMULATION!$D$4*$I15952)))-(EXP(-SIMULATION!$D$17*$J15974)/(1-EXP(-SIMULATION!$D$4*SIMULATION!$D$17))))</f>
        <v>0.70865343489590038</v>
      </c>
      <c r="L15974">
        <v>-0.14575267120187696</v>
      </c>
      <c r="M15974">
        <f t="shared" ca="1" si="249"/>
        <v>0.60536530380343745</v>
      </c>
    </row>
    <row r="15975" spans="1:13" x14ac:dyDescent="0.25">
      <c r="A15975" s="9"/>
      <c r="H15975" s="9"/>
      <c r="J15975">
        <v>23</v>
      </c>
      <c r="K15975">
        <f ca="1">SIMULATION!$D$3*SIMULATION!$D$17/$H15952/(SIMULATION!$D$17-$I15952)*(((EXP(-$I15952*$J15975))/(1-EXP(-SIMULATION!$D$4*$I15952)))-(EXP(-SIMULATION!$D$17*$J15975)/(1-EXP(-SIMULATION!$D$4*SIMULATION!$D$17))))</f>
        <v>0.65250896602738173</v>
      </c>
      <c r="L15975">
        <v>5.9981703398594051E-2</v>
      </c>
      <c r="M15975">
        <f t="shared" ca="1" si="249"/>
        <v>0.69164756529255944</v>
      </c>
    </row>
    <row r="15976" spans="1:13" x14ac:dyDescent="0.25">
      <c r="A15976" s="9"/>
      <c r="H15976" s="9"/>
      <c r="J15976">
        <v>24</v>
      </c>
      <c r="K15976">
        <f ca="1">SIMULATION!$D$3*SIMULATION!$D$17/$H15952/(SIMULATION!$D$17-$I15952)*(((EXP(-$I15952*$J15976))/(1-EXP(-SIMULATION!$D$4*$I15952)))-(EXP(-SIMULATION!$D$17*$J15976)/(1-EXP(-SIMULATION!$D$4*SIMULATION!$D$17))))</f>
        <v>0.60079613184058311</v>
      </c>
      <c r="L15976">
        <v>-0.19486160418886239</v>
      </c>
      <c r="M15976">
        <f t="shared" ca="1" si="249"/>
        <v>0.48372403379966378</v>
      </c>
    </row>
    <row r="15977" spans="1:13" x14ac:dyDescent="0.25">
      <c r="A15977" s="9">
        <v>640</v>
      </c>
      <c r="B15977" s="2">
        <f ca="1">NORMINV(RAND(),SIMULATION!D7,SIMULATION!D8)</f>
        <v>61.943644097213514</v>
      </c>
      <c r="C15977" s="2">
        <v>2</v>
      </c>
      <c r="D15977" s="2">
        <f ca="1">SIMULATION!$D$11*(1+(SIMULATION!$D$12*LN(1+$C15977)))*(1+(SIMULATION!$D$13*(($B15977/63.5)-1)))</f>
        <v>10.122483589065473</v>
      </c>
      <c r="E15977" s="2">
        <v>4.188387271062831E-3</v>
      </c>
      <c r="F15977" s="2">
        <f ca="1">D15977*(1+E15977)</f>
        <v>10.164880470481457</v>
      </c>
      <c r="G15977" s="2">
        <v>-0.209855602395217</v>
      </c>
      <c r="H15977" s="9">
        <f>SIMULATION!$D$15*EXP($G$15977)</f>
        <v>178.96717636929432</v>
      </c>
      <c r="I15977" s="2">
        <f ca="1">$F15977/$H15977</f>
        <v>5.6797456811334378E-2</v>
      </c>
      <c r="J15977">
        <v>0</v>
      </c>
      <c r="K15977">
        <f ca="1">SIMULATION!$D$3*SIMULATION!$D$17/$H15977/(SIMULATION!$D$17-$I15977)*(((EXP(-$I15977*$J15977))/(1-EXP(-SIMULATION!$D$4*$I15977)))-(EXP(-SIMULATION!$D$17*$J15977)/(1-EXP(-SIMULATION!$D$4*SIMULATION!$D$17))))</f>
        <v>1.2111596625511474</v>
      </c>
      <c r="L15977">
        <v>0.38017878355138923</v>
      </c>
      <c r="M15977">
        <f t="shared" ca="1" si="249"/>
        <v>1.6716168697463536</v>
      </c>
    </row>
    <row r="15978" spans="1:13" x14ac:dyDescent="0.25">
      <c r="A15978" s="9"/>
      <c r="H15978" s="9"/>
      <c r="J15978">
        <v>1</v>
      </c>
      <c r="K15978">
        <f ca="1">SIMULATION!$D$3*SIMULATION!$D$17/$H15977/(SIMULATION!$D$17-$I15977)*(((EXP(-$I15977*$J15978))/(1-EXP(-SIMULATION!$D$4*$I15977)))-(EXP(-SIMULATION!$D$17*$J15978)/(1-EXP(-SIMULATION!$D$4*SIMULATION!$D$17))))</f>
        <v>2.2151121644283811</v>
      </c>
      <c r="L15978">
        <v>-6.0616278874808339E-2</v>
      </c>
      <c r="M15978">
        <f t="shared" ca="1" si="249"/>
        <v>2.0808403077304098</v>
      </c>
    </row>
    <row r="15979" spans="1:13" x14ac:dyDescent="0.25">
      <c r="A15979" s="9"/>
      <c r="H15979" s="9"/>
      <c r="J15979">
        <v>2</v>
      </c>
      <c r="K15979">
        <f ca="1">SIMULATION!$D$3*SIMULATION!$D$17/$H15977/(SIMULATION!$D$17-$I15977)*(((EXP(-$I15977*$J15979))/(1-EXP(-SIMULATION!$D$4*$I15977)))-(EXP(-SIMULATION!$D$17*$J15979)/(1-EXP(-SIMULATION!$D$4*SIMULATION!$D$17))))</f>
        <v>2.779017069676839</v>
      </c>
      <c r="L15979">
        <v>-0.5107519557567316</v>
      </c>
      <c r="M15979">
        <f t="shared" ca="1" si="249"/>
        <v>1.3596286662580523</v>
      </c>
    </row>
    <row r="15980" spans="1:13" x14ac:dyDescent="0.25">
      <c r="A15980" s="9"/>
      <c r="H15980" s="9"/>
      <c r="J15980">
        <v>3</v>
      </c>
      <c r="K15980">
        <f ca="1">SIMULATION!$D$3*SIMULATION!$D$17/$H15977/(SIMULATION!$D$17-$I15977)*(((EXP(-$I15977*$J15980))/(1-EXP(-SIMULATION!$D$4*$I15977)))-(EXP(-SIMULATION!$D$17*$J15980)/(1-EXP(-SIMULATION!$D$4*SIMULATION!$D$17))))</f>
        <v>3.0653157147093748</v>
      </c>
      <c r="L15980">
        <v>0.21707347790582757</v>
      </c>
      <c r="M15980">
        <f t="shared" ca="1" si="249"/>
        <v>3.7307144577807265</v>
      </c>
    </row>
    <row r="15981" spans="1:13" x14ac:dyDescent="0.25">
      <c r="A15981" s="9"/>
      <c r="H15981" s="9"/>
      <c r="J15981">
        <v>4</v>
      </c>
      <c r="K15981">
        <f ca="1">SIMULATION!$D$3*SIMULATION!$D$17/$H15977/(SIMULATION!$D$17-$I15977)*(((EXP(-$I15977*$J15981))/(1-EXP(-SIMULATION!$D$4*$I15977)))-(EXP(-SIMULATION!$D$17*$J15981)/(1-EXP(-SIMULATION!$D$4*SIMULATION!$D$17))))</f>
        <v>3.1778622292128653</v>
      </c>
      <c r="L15981">
        <v>0.33128092025065592</v>
      </c>
      <c r="M15981">
        <f t="shared" ca="1" si="249"/>
        <v>4.2306273529363043</v>
      </c>
    </row>
    <row r="15982" spans="1:13" x14ac:dyDescent="0.25">
      <c r="A15982" s="9"/>
      <c r="H15982" s="9"/>
      <c r="J15982">
        <v>5</v>
      </c>
      <c r="K15982">
        <f ca="1">SIMULATION!$D$3*SIMULATION!$D$17/$H15977/(SIMULATION!$D$17-$I15977)*(((EXP(-$I15977*$J15982))/(1-EXP(-SIMULATION!$D$4*$I15977)))-(EXP(-SIMULATION!$D$17*$J15982)/(1-EXP(-SIMULATION!$D$4*SIMULATION!$D$17))))</f>
        <v>3.1829800127342112</v>
      </c>
      <c r="L15982">
        <v>0.43804900339011721</v>
      </c>
      <c r="M15982">
        <f t="shared" ca="1" si="249"/>
        <v>4.5772812351230954</v>
      </c>
    </row>
    <row r="15983" spans="1:13" x14ac:dyDescent="0.25">
      <c r="A15983" s="9"/>
      <c r="H15983" s="9"/>
      <c r="J15983">
        <v>6</v>
      </c>
      <c r="K15983">
        <f ca="1">SIMULATION!$D$3*SIMULATION!$D$17/$H15977/(SIMULATION!$D$17-$I15977)*(((EXP(-$I15977*$J15983))/(1-EXP(-SIMULATION!$D$4*$I15977)))-(EXP(-SIMULATION!$D$17*$J15983)/(1-EXP(-SIMULATION!$D$4*SIMULATION!$D$17))))</f>
        <v>3.122954497593657</v>
      </c>
      <c r="L15983">
        <v>-8.9676217368784991E-2</v>
      </c>
      <c r="M15983">
        <f t="shared" ca="1" si="249"/>
        <v>2.8428997512346235</v>
      </c>
    </row>
    <row r="15984" spans="1:13" x14ac:dyDescent="0.25">
      <c r="A15984" s="9"/>
      <c r="H15984" s="9"/>
      <c r="J15984">
        <v>7</v>
      </c>
      <c r="K15984">
        <f ca="1">SIMULATION!$D$3*SIMULATION!$D$17/$H15977/(SIMULATION!$D$17-$I15977)*(((EXP(-$I15977*$J15984))/(1-EXP(-SIMULATION!$D$4*$I15977)))-(EXP(-SIMULATION!$D$17*$J15984)/(1-EXP(-SIMULATION!$D$4*SIMULATION!$D$17))))</f>
        <v>3.0246789412329567</v>
      </c>
      <c r="L15984">
        <v>-0.22077734178553837</v>
      </c>
      <c r="M15984">
        <f t="shared" ca="1" si="249"/>
        <v>2.3568983648328481</v>
      </c>
    </row>
    <row r="15985" spans="1:13" x14ac:dyDescent="0.25">
      <c r="A15985" s="9"/>
      <c r="H15985" s="9"/>
      <c r="J15985">
        <v>8</v>
      </c>
      <c r="K15985">
        <f ca="1">SIMULATION!$D$3*SIMULATION!$D$17/$H15977/(SIMULATION!$D$17-$I15977)*(((EXP(-$I15977*$J15985))/(1-EXP(-SIMULATION!$D$4*$I15977)))-(EXP(-SIMULATION!$D$17*$J15985)/(1-EXP(-SIMULATION!$D$4*SIMULATION!$D$17))))</f>
        <v>2.9051942006821418</v>
      </c>
      <c r="L15985">
        <v>6.3165146191208471E-3</v>
      </c>
      <c r="M15985">
        <f t="shared" ca="1" si="249"/>
        <v>2.9235449023221358</v>
      </c>
    </row>
    <row r="15986" spans="1:13" x14ac:dyDescent="0.25">
      <c r="A15986" s="9"/>
      <c r="H15986" s="9"/>
      <c r="J15986">
        <v>9</v>
      </c>
      <c r="K15986">
        <f ca="1">SIMULATION!$D$3*SIMULATION!$D$17/$H15977/(SIMULATION!$D$17-$I15977)*(((EXP(-$I15977*$J15986))/(1-EXP(-SIMULATION!$D$4*$I15977)))-(EXP(-SIMULATION!$D$17*$J15986)/(1-EXP(-SIMULATION!$D$4*SIMULATION!$D$17))))</f>
        <v>2.7752381317611086</v>
      </c>
      <c r="L15986">
        <v>7.6310196378039097E-2</v>
      </c>
      <c r="M15986">
        <f t="shared" ca="1" si="249"/>
        <v>2.9870170985916209</v>
      </c>
    </row>
    <row r="15987" spans="1:13" x14ac:dyDescent="0.25">
      <c r="A15987" s="9"/>
      <c r="H15987" s="9"/>
      <c r="J15987">
        <v>10</v>
      </c>
      <c r="K15987">
        <f ca="1">SIMULATION!$D$3*SIMULATION!$D$17/$H15977/(SIMULATION!$D$17-$I15977)*(((EXP(-$I15977*$J15987))/(1-EXP(-SIMULATION!$D$4*$I15977)))-(EXP(-SIMULATION!$D$17*$J15987)/(1-EXP(-SIMULATION!$D$4*SIMULATION!$D$17))))</f>
        <v>2.6415195418783144</v>
      </c>
      <c r="L15987">
        <v>-0.57665866752658212</v>
      </c>
      <c r="M15987">
        <f t="shared" ca="1" si="249"/>
        <v>1.1182644026133379</v>
      </c>
    </row>
    <row r="15988" spans="1:13" x14ac:dyDescent="0.25">
      <c r="A15988" s="9"/>
      <c r="H15988" s="9"/>
      <c r="J15988">
        <v>11</v>
      </c>
      <c r="K15988">
        <f ca="1">SIMULATION!$D$3*SIMULATION!$D$17/$H15977/(SIMULATION!$D$17-$I15977)*(((EXP(-$I15977*$J15988))/(1-EXP(-SIMULATION!$D$4*$I15977)))-(EXP(-SIMULATION!$D$17*$J15988)/(1-EXP(-SIMULATION!$D$4*SIMULATION!$D$17))))</f>
        <v>2.5081748382986202</v>
      </c>
      <c r="L15988">
        <v>7.0959185396311769E-2</v>
      </c>
      <c r="M15988">
        <f t="shared" ca="1" si="249"/>
        <v>2.6861528816558167</v>
      </c>
    </row>
    <row r="15989" spans="1:13" x14ac:dyDescent="0.25">
      <c r="A15989" s="9"/>
      <c r="H15989" s="9"/>
      <c r="J15989">
        <v>12</v>
      </c>
      <c r="K15989">
        <f ca="1">SIMULATION!$D$3*SIMULATION!$D$17/$H15977/(SIMULATION!$D$17-$I15977)*(((EXP(-$I15977*$J15989))/(1-EXP(-SIMULATION!$D$4*$I15977)))-(EXP(-SIMULATION!$D$17*$J15989)/(1-EXP(-SIMULATION!$D$4*SIMULATION!$D$17))))</f>
        <v>2.377700958519978</v>
      </c>
      <c r="L15989">
        <v>7.4566543447667472E-2</v>
      </c>
      <c r="M15989">
        <f t="shared" ca="1" si="249"/>
        <v>2.5549979003490186</v>
      </c>
    </row>
    <row r="15990" spans="1:13" x14ac:dyDescent="0.25">
      <c r="A15990" s="9"/>
      <c r="H15990" s="9"/>
      <c r="J15990">
        <v>13</v>
      </c>
      <c r="K15990">
        <f ca="1">SIMULATION!$D$3*SIMULATION!$D$17/$H15977/(SIMULATION!$D$17-$I15977)*(((EXP(-$I15977*$J15990))/(1-EXP(-SIMULATION!$D$4*$I15977)))-(EXP(-SIMULATION!$D$17*$J15990)/(1-EXP(-SIMULATION!$D$4*SIMULATION!$D$17))))</f>
        <v>2.2515527185100992</v>
      </c>
      <c r="L15990">
        <v>0.19737478515487608</v>
      </c>
      <c r="M15990">
        <f t="shared" ca="1" si="249"/>
        <v>2.6959524525909075</v>
      </c>
    </row>
    <row r="15991" spans="1:13" x14ac:dyDescent="0.25">
      <c r="A15991" s="9"/>
      <c r="H15991" s="9"/>
      <c r="J15991">
        <v>14</v>
      </c>
      <c r="K15991">
        <f ca="1">SIMULATION!$D$3*SIMULATION!$D$17/$H15977/(SIMULATION!$D$17-$I15977)*(((EXP(-$I15977*$J15991))/(1-EXP(-SIMULATION!$D$4*$I15977)))-(EXP(-SIMULATION!$D$17*$J15991)/(1-EXP(-SIMULATION!$D$4*SIMULATION!$D$17))))</f>
        <v>2.1305251391584941</v>
      </c>
      <c r="L15991">
        <v>-2.3120522435591359E-2</v>
      </c>
      <c r="M15991">
        <f t="shared" ca="1" si="249"/>
        <v>2.0812662848789887</v>
      </c>
    </row>
    <row r="15992" spans="1:13" x14ac:dyDescent="0.25">
      <c r="A15992" s="9"/>
      <c r="H15992" s="9"/>
      <c r="J15992">
        <v>15</v>
      </c>
      <c r="K15992">
        <f ca="1">SIMULATION!$D$3*SIMULATION!$D$17/$H15977/(SIMULATION!$D$17-$I15977)*(((EXP(-$I15977*$J15992))/(1-EXP(-SIMULATION!$D$4*$I15977)))-(EXP(-SIMULATION!$D$17*$J15992)/(1-EXP(-SIMULATION!$D$4*SIMULATION!$D$17))))</f>
        <v>2.0149980074335918</v>
      </c>
      <c r="L15992">
        <v>0.20840746374024779</v>
      </c>
      <c r="M15992">
        <f t="shared" ca="1" si="249"/>
        <v>2.4349386316044797</v>
      </c>
    </row>
    <row r="15993" spans="1:13" x14ac:dyDescent="0.25">
      <c r="A15993" s="9"/>
      <c r="H15993" s="9"/>
      <c r="J15993">
        <v>16</v>
      </c>
      <c r="K15993">
        <f ca="1">SIMULATION!$D$3*SIMULATION!$D$17/$H15977/(SIMULATION!$D$17-$I15977)*(((EXP(-$I15977*$J15993))/(1-EXP(-SIMULATION!$D$4*$I15977)))-(EXP(-SIMULATION!$D$17*$J15993)/(1-EXP(-SIMULATION!$D$4*SIMULATION!$D$17))))</f>
        <v>1.9050921786498465</v>
      </c>
      <c r="L15993">
        <v>0.21210159078822879</v>
      </c>
      <c r="M15993">
        <f t="shared" ca="1" si="249"/>
        <v>2.3091652603396917</v>
      </c>
    </row>
    <row r="15994" spans="1:13" x14ac:dyDescent="0.25">
      <c r="A15994" s="9"/>
      <c r="H15994" s="9"/>
      <c r="J15994">
        <v>17</v>
      </c>
      <c r="K15994">
        <f ca="1">SIMULATION!$D$3*SIMULATION!$D$17/$H15977/(SIMULATION!$D$17-$I15977)*(((EXP(-$I15977*$J15994))/(1-EXP(-SIMULATION!$D$4*$I15977)))-(EXP(-SIMULATION!$D$17*$J15994)/(1-EXP(-SIMULATION!$D$4*SIMULATION!$D$17))))</f>
        <v>1.8007693434006014</v>
      </c>
      <c r="L15994">
        <v>-5.9563283026224302E-2</v>
      </c>
      <c r="M15994">
        <f t="shared" ca="1" si="249"/>
        <v>1.6935096093346833</v>
      </c>
    </row>
    <row r="15995" spans="1:13" x14ac:dyDescent="0.25">
      <c r="A15995" s="9"/>
      <c r="H15995" s="9"/>
      <c r="J15995">
        <v>18</v>
      </c>
      <c r="K15995">
        <f ca="1">SIMULATION!$D$3*SIMULATION!$D$17/$H15977/(SIMULATION!$D$17-$I15977)*(((EXP(-$I15977*$J15995))/(1-EXP(-SIMULATION!$D$4*$I15977)))-(EXP(-SIMULATION!$D$17*$J15995)/(1-EXP(-SIMULATION!$D$4*SIMULATION!$D$17))))</f>
        <v>1.7018955871056487</v>
      </c>
      <c r="L15995">
        <v>-0.18156682371324318</v>
      </c>
      <c r="M15995">
        <f t="shared" ca="1" si="249"/>
        <v>1.392887811063291</v>
      </c>
    </row>
    <row r="15996" spans="1:13" x14ac:dyDescent="0.25">
      <c r="A15996" s="9"/>
      <c r="H15996" s="9"/>
      <c r="J15996">
        <v>19</v>
      </c>
      <c r="K15996">
        <f ca="1">SIMULATION!$D$3*SIMULATION!$D$17/$H15977/(SIMULATION!$D$17-$I15977)*(((EXP(-$I15977*$J15996))/(1-EXP(-SIMULATION!$D$4*$I15977)))-(EXP(-SIMULATION!$D$17*$J15996)/(1-EXP(-SIMULATION!$D$4*SIMULATION!$D$17))))</f>
        <v>1.6082817676113357</v>
      </c>
      <c r="L15996">
        <v>-4.6673871239094E-2</v>
      </c>
      <c r="M15996">
        <f t="shared" ca="1" si="249"/>
        <v>1.5332170314736617</v>
      </c>
    </row>
    <row r="15997" spans="1:13" x14ac:dyDescent="0.25">
      <c r="A15997" s="9"/>
      <c r="H15997" s="9"/>
      <c r="J15997">
        <v>20</v>
      </c>
      <c r="K15997">
        <f ca="1">SIMULATION!$D$3*SIMULATION!$D$17/$H15977/(SIMULATION!$D$17-$I15977)*(((EXP(-$I15977*$J15997))/(1-EXP(-SIMULATION!$D$4*$I15977)))-(EXP(-SIMULATION!$D$17*$J15997)/(1-EXP(-SIMULATION!$D$4*SIMULATION!$D$17))))</f>
        <v>1.5197090567212637</v>
      </c>
      <c r="L15997">
        <v>0.6285212010714718</v>
      </c>
      <c r="M15997">
        <f t="shared" ca="1" si="249"/>
        <v>2.4748784183309058</v>
      </c>
    </row>
    <row r="15998" spans="1:13" x14ac:dyDescent="0.25">
      <c r="A15998" s="9"/>
      <c r="H15998" s="9"/>
      <c r="J15998">
        <v>21</v>
      </c>
      <c r="K15998">
        <f ca="1">SIMULATION!$D$3*SIMULATION!$D$17/$H15977/(SIMULATION!$D$17-$I15977)*(((EXP(-$I15977*$J15998))/(1-EXP(-SIMULATION!$D$4*$I15977)))-(EXP(-SIMULATION!$D$17*$J15998)/(1-EXP(-SIMULATION!$D$4*SIMULATION!$D$17))))</f>
        <v>1.4359449928229557</v>
      </c>
      <c r="L15998">
        <v>-6.6220365510579879E-3</v>
      </c>
      <c r="M15998">
        <f t="shared" ca="1" si="249"/>
        <v>1.4264361125951734</v>
      </c>
    </row>
    <row r="15999" spans="1:13" x14ac:dyDescent="0.25">
      <c r="A15999" s="9"/>
      <c r="H15999" s="9"/>
      <c r="J15999">
        <v>22</v>
      </c>
      <c r="K15999">
        <f ca="1">SIMULATION!$D$3*SIMULATION!$D$17/$H15977/(SIMULATION!$D$17-$I15977)*(((EXP(-$I15977*$J15999))/(1-EXP(-SIMULATION!$D$4*$I15977)))-(EXP(-SIMULATION!$D$17*$J15999)/(1-EXP(-SIMULATION!$D$4*SIMULATION!$D$17))))</f>
        <v>1.3567534701874095</v>
      </c>
      <c r="L15999">
        <v>-0.26954023753893747</v>
      </c>
      <c r="M15999">
        <f t="shared" ca="1" si="249"/>
        <v>0.99105381755131738</v>
      </c>
    </row>
    <row r="16000" spans="1:13" x14ac:dyDescent="0.25">
      <c r="A16000" s="9"/>
      <c r="H16000" s="9"/>
      <c r="J16000">
        <v>23</v>
      </c>
      <c r="K16000">
        <f ca="1">SIMULATION!$D$3*SIMULATION!$D$17/$H15977/(SIMULATION!$D$17-$I15977)*(((EXP(-$I15977*$J16000))/(1-EXP(-SIMULATION!$D$4*$I15977)))-(EXP(-SIMULATION!$D$17*$J16000)/(1-EXP(-SIMULATION!$D$4*SIMULATION!$D$17))))</f>
        <v>1.2819008591740406</v>
      </c>
      <c r="L16000">
        <v>3.1011504975673898E-2</v>
      </c>
      <c r="M16000">
        <f t="shared" ca="1" si="249"/>
        <v>1.321654534046637</v>
      </c>
    </row>
    <row r="16001" spans="1:13" x14ac:dyDescent="0.25">
      <c r="A16001" s="9"/>
      <c r="H16001" s="9"/>
      <c r="J16001">
        <v>24</v>
      </c>
      <c r="K16001">
        <f ca="1">SIMULATION!$D$3*SIMULATION!$D$17/$H15977/(SIMULATION!$D$17-$I15977)*(((EXP(-$I15977*$J16001))/(1-EXP(-SIMULATION!$D$4*$I15977)))-(EXP(-SIMULATION!$D$17*$J16001)/(1-EXP(-SIMULATION!$D$4*SIMULATION!$D$17))))</f>
        <v>1.2111596625511476</v>
      </c>
      <c r="L16001">
        <v>-8.0403250993199643E-2</v>
      </c>
      <c r="M16001">
        <f t="shared" ca="1" si="249"/>
        <v>1.1137784882102086</v>
      </c>
    </row>
    <row r="16002" spans="1:13" x14ac:dyDescent="0.25">
      <c r="A16002" s="9">
        <v>641</v>
      </c>
      <c r="B16002" s="2">
        <f ca="1">NORMINV(RAND(),SIMULATION!D7,SIMULATION!D8)</f>
        <v>47.542296615264554</v>
      </c>
      <c r="C16002" s="2">
        <v>2</v>
      </c>
      <c r="D16002" s="2">
        <f ca="1">SIMULATION!$D$11*(1+(SIMULATION!$D$12*LN(1+$C16002)))*(1+(SIMULATION!$D$13*(($B16002/63.5)-1)))</f>
        <v>9.0530145069995349</v>
      </c>
      <c r="E16002" s="2">
        <v>-2.4390865103626772E-2</v>
      </c>
      <c r="F16002" s="2">
        <f ca="1">D16002*(1+E16002)</f>
        <v>8.8322036513781335</v>
      </c>
      <c r="G16002" s="2">
        <v>0.76433199902954552</v>
      </c>
      <c r="H16002" s="9">
        <f>SIMULATION!$D$15*EXP($G$16002)</f>
        <v>474.08660606018543</v>
      </c>
      <c r="I16002" s="2">
        <f ca="1">$F16002/$H16002</f>
        <v>1.8629937101106126E-2</v>
      </c>
      <c r="J16002">
        <v>0</v>
      </c>
      <c r="K16002">
        <f ca="1">SIMULATION!$D$3*SIMULATION!$D$17/$H16002/(SIMULATION!$D$17-$I16002)*(((EXP(-$I16002*$J16002))/(1-EXP(-SIMULATION!$D$4*$I16002)))-(EXP(-SIMULATION!$D$17*$J16002)/(1-EXP(-SIMULATION!$D$4*SIMULATION!$D$17))))</f>
        <v>2.1475729663666483</v>
      </c>
      <c r="L16002">
        <v>-0.10401278574098154</v>
      </c>
      <c r="M16002">
        <f t="shared" ca="1" si="249"/>
        <v>1.92419791955283</v>
      </c>
    </row>
    <row r="16003" spans="1:13" x14ac:dyDescent="0.25">
      <c r="A16003" s="9"/>
      <c r="H16003" s="9"/>
      <c r="J16003">
        <v>1</v>
      </c>
      <c r="K16003">
        <f ca="1">SIMULATION!$D$3*SIMULATION!$D$17/$H16002/(SIMULATION!$D$17-$I16002)*(((EXP(-$I16002*$J16003))/(1-EXP(-SIMULATION!$D$4*$I16002)))-(EXP(-SIMULATION!$D$17*$J16003)/(1-EXP(-SIMULATION!$D$4*SIMULATION!$D$17))))</f>
        <v>2.5204909487073537</v>
      </c>
      <c r="L16003">
        <v>0.1215927257196103</v>
      </c>
      <c r="M16003">
        <f t="shared" ref="M16003:M16066" ca="1" si="250">$K16003*(1+$L16003)</f>
        <v>2.8269643133122875</v>
      </c>
    </row>
    <row r="16004" spans="1:13" x14ac:dyDescent="0.25">
      <c r="A16004" s="9"/>
      <c r="H16004" s="9"/>
      <c r="J16004">
        <v>2</v>
      </c>
      <c r="K16004">
        <f ca="1">SIMULATION!$D$3*SIMULATION!$D$17/$H16002/(SIMULATION!$D$17-$I16002)*(((EXP(-$I16002*$J16004))/(1-EXP(-SIMULATION!$D$4*$I16002)))-(EXP(-SIMULATION!$D$17*$J16004)/(1-EXP(-SIMULATION!$D$4*SIMULATION!$D$17))))</f>
        <v>2.7383454378319452</v>
      </c>
      <c r="L16004">
        <v>0.68193065005677012</v>
      </c>
      <c r="M16004">
        <f t="shared" ca="1" si="250"/>
        <v>4.6057071223326744</v>
      </c>
    </row>
    <row r="16005" spans="1:13" x14ac:dyDescent="0.25">
      <c r="A16005" s="9"/>
      <c r="H16005" s="9"/>
      <c r="J16005">
        <v>3</v>
      </c>
      <c r="K16005">
        <f ca="1">SIMULATION!$D$3*SIMULATION!$D$17/$H16002/(SIMULATION!$D$17-$I16002)*(((EXP(-$I16002*$J16005))/(1-EXP(-SIMULATION!$D$4*$I16002)))-(EXP(-SIMULATION!$D$17*$J16005)/(1-EXP(-SIMULATION!$D$4*SIMULATION!$D$17))))</f>
        <v>2.8572213055070335</v>
      </c>
      <c r="L16005">
        <v>-8.0146728140658263E-2</v>
      </c>
      <c r="M16005">
        <f t="shared" ca="1" si="250"/>
        <v>2.6282243662968647</v>
      </c>
    </row>
    <row r="16006" spans="1:13" x14ac:dyDescent="0.25">
      <c r="A16006" s="9"/>
      <c r="H16006" s="9"/>
      <c r="J16006">
        <v>4</v>
      </c>
      <c r="K16006">
        <f ca="1">SIMULATION!$D$3*SIMULATION!$D$17/$H16002/(SIMULATION!$D$17-$I16002)*(((EXP(-$I16002*$J16006))/(1-EXP(-SIMULATION!$D$4*$I16002)))-(EXP(-SIMULATION!$D$17*$J16006)/(1-EXP(-SIMULATION!$D$4*SIMULATION!$D$17))))</f>
        <v>2.9130519038146967</v>
      </c>
      <c r="L16006">
        <v>4.4399354365232874E-2</v>
      </c>
      <c r="M16006">
        <f t="shared" ca="1" si="250"/>
        <v>3.0423895275764816</v>
      </c>
    </row>
    <row r="16007" spans="1:13" x14ac:dyDescent="0.25">
      <c r="A16007" s="9"/>
      <c r="H16007" s="9"/>
      <c r="J16007">
        <v>5</v>
      </c>
      <c r="K16007">
        <f ca="1">SIMULATION!$D$3*SIMULATION!$D$17/$H16002/(SIMULATION!$D$17-$I16002)*(((EXP(-$I16002*$J16007))/(1-EXP(-SIMULATION!$D$4*$I16002)))-(EXP(-SIMULATION!$D$17*$J16007)/(1-EXP(-SIMULATION!$D$4*SIMULATION!$D$17))))</f>
        <v>2.9288571346306056</v>
      </c>
      <c r="L16007">
        <v>0.10673054060644405</v>
      </c>
      <c r="M16007">
        <f t="shared" ca="1" si="250"/>
        <v>3.2414556399687706</v>
      </c>
    </row>
    <row r="16008" spans="1:13" x14ac:dyDescent="0.25">
      <c r="A16008" s="9"/>
      <c r="H16008" s="9"/>
      <c r="J16008">
        <v>6</v>
      </c>
      <c r="K16008">
        <f ca="1">SIMULATION!$D$3*SIMULATION!$D$17/$H16002/(SIMULATION!$D$17-$I16002)*(((EXP(-$I16002*$J16008))/(1-EXP(-SIMULATION!$D$4*$I16002)))-(EXP(-SIMULATION!$D$17*$J16008)/(1-EXP(-SIMULATION!$D$4*SIMULATION!$D$17))))</f>
        <v>2.9193817778059552</v>
      </c>
      <c r="L16008">
        <v>-2.6290846214586449E-2</v>
      </c>
      <c r="M16008">
        <f t="shared" ca="1" si="250"/>
        <v>2.842628760443993</v>
      </c>
    </row>
    <row r="16009" spans="1:13" x14ac:dyDescent="0.25">
      <c r="A16009" s="9"/>
      <c r="H16009" s="9"/>
      <c r="J16009">
        <v>7</v>
      </c>
      <c r="K16009">
        <f ca="1">SIMULATION!$D$3*SIMULATION!$D$17/$H16002/(SIMULATION!$D$17-$I16002)*(((EXP(-$I16002*$J16009))/(1-EXP(-SIMULATION!$D$4*$I16002)))-(EXP(-SIMULATION!$D$17*$J16009)/(1-EXP(-SIMULATION!$D$4*SIMULATION!$D$17))))</f>
        <v>2.8940678420606174</v>
      </c>
      <c r="L16009">
        <v>-0.82807670600984162</v>
      </c>
      <c r="M16009">
        <f t="shared" ca="1" si="250"/>
        <v>0.49755767643805077</v>
      </c>
    </row>
    <row r="16010" spans="1:13" x14ac:dyDescent="0.25">
      <c r="A16010" s="9"/>
      <c r="H16010" s="9"/>
      <c r="J16010">
        <v>8</v>
      </c>
      <c r="K16010">
        <f ca="1">SIMULATION!$D$3*SIMULATION!$D$17/$H16002/(SIMULATION!$D$17-$I16002)*(((EXP(-$I16002*$J16010))/(1-EXP(-SIMULATION!$D$4*$I16002)))-(EXP(-SIMULATION!$D$17*$J16010)/(1-EXP(-SIMULATION!$D$4*SIMULATION!$D$17))))</f>
        <v>2.8589593172307457</v>
      </c>
      <c r="L16010">
        <v>0.35562872758367442</v>
      </c>
      <c r="M16010">
        <f t="shared" ca="1" si="250"/>
        <v>3.8756873814310064</v>
      </c>
    </row>
    <row r="16011" spans="1:13" x14ac:dyDescent="0.25">
      <c r="A16011" s="9"/>
      <c r="H16011" s="9"/>
      <c r="J16011">
        <v>9</v>
      </c>
      <c r="K16011">
        <f ca="1">SIMULATION!$D$3*SIMULATION!$D$17/$H16002/(SIMULATION!$D$17-$I16002)*(((EXP(-$I16002*$J16011))/(1-EXP(-SIMULATION!$D$4*$I16002)))-(EXP(-SIMULATION!$D$17*$J16011)/(1-EXP(-SIMULATION!$D$4*SIMULATION!$D$17))))</f>
        <v>2.8179227834308409</v>
      </c>
      <c r="L16011">
        <v>-0.11850334919550649</v>
      </c>
      <c r="M16011">
        <f t="shared" ca="1" si="250"/>
        <v>2.4839894958199622</v>
      </c>
    </row>
    <row r="16012" spans="1:13" x14ac:dyDescent="0.25">
      <c r="A16012" s="9"/>
      <c r="H16012" s="9"/>
      <c r="J16012">
        <v>10</v>
      </c>
      <c r="K16012">
        <f ca="1">SIMULATION!$D$3*SIMULATION!$D$17/$H16002/(SIMULATION!$D$17-$I16002)*(((EXP(-$I16002*$J16012))/(1-EXP(-SIMULATION!$D$4*$I16002)))-(EXP(-SIMULATION!$D$17*$J16012)/(1-EXP(-SIMULATION!$D$4*SIMULATION!$D$17))))</f>
        <v>2.7734296047611045</v>
      </c>
      <c r="L16012">
        <v>5.3394608218696016E-2</v>
      </c>
      <c r="M16012">
        <f t="shared" ca="1" si="250"/>
        <v>2.9215157919294565</v>
      </c>
    </row>
    <row r="16013" spans="1:13" x14ac:dyDescent="0.25">
      <c r="A16013" s="9"/>
      <c r="H16013" s="9"/>
      <c r="J16013">
        <v>11</v>
      </c>
      <c r="K16013">
        <f ca="1">SIMULATION!$D$3*SIMULATION!$D$17/$H16002/(SIMULATION!$D$17-$I16002)*(((EXP(-$I16002*$J16013))/(1-EXP(-SIMULATION!$D$4*$I16002)))-(EXP(-SIMULATION!$D$17*$J16013)/(1-EXP(-SIMULATION!$D$4*SIMULATION!$D$17))))</f>
        <v>2.7270571757904261</v>
      </c>
      <c r="L16013">
        <v>-5.7853547956224001E-2</v>
      </c>
      <c r="M16013">
        <f t="shared" ca="1" si="250"/>
        <v>2.5692872426914697</v>
      </c>
    </row>
    <row r="16014" spans="1:13" x14ac:dyDescent="0.25">
      <c r="A16014" s="9"/>
      <c r="H16014" s="9"/>
      <c r="J16014">
        <v>12</v>
      </c>
      <c r="K16014">
        <f ca="1">SIMULATION!$D$3*SIMULATION!$D$17/$H16002/(SIMULATION!$D$17-$I16002)*(((EXP(-$I16002*$J16014))/(1-EXP(-SIMULATION!$D$4*$I16002)))-(EXP(-SIMULATION!$D$17*$J16014)/(1-EXP(-SIMULATION!$D$4*SIMULATION!$D$17))))</f>
        <v>2.6798101302789319</v>
      </c>
      <c r="L16014">
        <v>8.7783751652946024E-2</v>
      </c>
      <c r="M16014">
        <f t="shared" ca="1" si="250"/>
        <v>2.9150539172323868</v>
      </c>
    </row>
    <row r="16015" spans="1:13" x14ac:dyDescent="0.25">
      <c r="A16015" s="9"/>
      <c r="H16015" s="9"/>
      <c r="J16015">
        <v>13</v>
      </c>
      <c r="K16015">
        <f ca="1">SIMULATION!$D$3*SIMULATION!$D$17/$H16002/(SIMULATION!$D$17-$I16002)*(((EXP(-$I16002*$J16015))/(1-EXP(-SIMULATION!$D$4*$I16002)))-(EXP(-SIMULATION!$D$17*$J16015)/(1-EXP(-SIMULATION!$D$4*SIMULATION!$D$17))))</f>
        <v>2.6323261773734932</v>
      </c>
      <c r="L16015">
        <v>2.4011686323830821E-3</v>
      </c>
      <c r="M16015">
        <f t="shared" ca="1" si="250"/>
        <v>2.6386468364208033</v>
      </c>
    </row>
    <row r="16016" spans="1:13" x14ac:dyDescent="0.25">
      <c r="A16016" s="9"/>
      <c r="H16016" s="9"/>
      <c r="J16016">
        <v>14</v>
      </c>
      <c r="K16016">
        <f ca="1">SIMULATION!$D$3*SIMULATION!$D$17/$H16002/(SIMULATION!$D$17-$I16002)*(((EXP(-$I16002*$J16016))/(1-EXP(-SIMULATION!$D$4*$I16002)))-(EXP(-SIMULATION!$D$17*$J16016)/(1-EXP(-SIMULATION!$D$4*SIMULATION!$D$17))))</f>
        <v>2.5850080043268453</v>
      </c>
      <c r="L16016">
        <v>-0.14699200353718728</v>
      </c>
      <c r="M16016">
        <f t="shared" ca="1" si="250"/>
        <v>2.2050324986111765</v>
      </c>
    </row>
    <row r="16017" spans="1:13" x14ac:dyDescent="0.25">
      <c r="A16017" s="9"/>
      <c r="H16017" s="9"/>
      <c r="J16017">
        <v>15</v>
      </c>
      <c r="K16017">
        <f ca="1">SIMULATION!$D$3*SIMULATION!$D$17/$H16002/(SIMULATION!$D$17-$I16002)*(((EXP(-$I16002*$J16017))/(1-EXP(-SIMULATION!$D$4*$I16002)))-(EXP(-SIMULATION!$D$17*$J16017)/(1-EXP(-SIMULATION!$D$4*SIMULATION!$D$17))))</f>
        <v>2.538107800889196</v>
      </c>
      <c r="L16017">
        <v>0.24963814216278946</v>
      </c>
      <c r="M16017">
        <f t="shared" ca="1" si="250"/>
        <v>3.1717163169120584</v>
      </c>
    </row>
    <row r="16018" spans="1:13" x14ac:dyDescent="0.25">
      <c r="A16018" s="9"/>
      <c r="H16018" s="9"/>
      <c r="J16018">
        <v>16</v>
      </c>
      <c r="K16018">
        <f ca="1">SIMULATION!$D$3*SIMULATION!$D$17/$H16002/(SIMULATION!$D$17-$I16002)*(((EXP(-$I16002*$J16018))/(1-EXP(-SIMULATION!$D$4*$I16002)))-(EXP(-SIMULATION!$D$17*$J16018)/(1-EXP(-SIMULATION!$D$4*SIMULATION!$D$17))))</f>
        <v>2.4917814225556656</v>
      </c>
      <c r="L16018">
        <v>0.64742695307055576</v>
      </c>
      <c r="M16018">
        <f t="shared" ca="1" si="250"/>
        <v>4.1050278766786947</v>
      </c>
    </row>
    <row r="16019" spans="1:13" x14ac:dyDescent="0.25">
      <c r="A16019" s="9"/>
      <c r="H16019" s="9"/>
      <c r="J16019">
        <v>17</v>
      </c>
      <c r="K16019">
        <f ca="1">SIMULATION!$D$3*SIMULATION!$D$17/$H16002/(SIMULATION!$D$17-$I16002)*(((EXP(-$I16002*$J16019))/(1-EXP(-SIMULATION!$D$4*$I16002)))-(EXP(-SIMULATION!$D$17*$J16019)/(1-EXP(-SIMULATION!$D$4*SIMULATION!$D$17))))</f>
        <v>2.4461230976930586</v>
      </c>
      <c r="L16019">
        <v>0.46347474552409712</v>
      </c>
      <c r="M16019">
        <f t="shared" ca="1" si="250"/>
        <v>3.579839377916965</v>
      </c>
    </row>
    <row r="16020" spans="1:13" x14ac:dyDescent="0.25">
      <c r="A16020" s="9"/>
      <c r="H16020" s="9"/>
      <c r="J16020">
        <v>18</v>
      </c>
      <c r="K16020">
        <f ca="1">SIMULATION!$D$3*SIMULATION!$D$17/$H16002/(SIMULATION!$D$17-$I16002)*(((EXP(-$I16002*$J16020))/(1-EXP(-SIMULATION!$D$4*$I16002)))-(EXP(-SIMULATION!$D$17*$J16020)/(1-EXP(-SIMULATION!$D$4*SIMULATION!$D$17))))</f>
        <v>2.4011876667490455</v>
      </c>
      <c r="L16020">
        <v>3.7968806339293636E-2</v>
      </c>
      <c r="M16020">
        <f t="shared" ca="1" si="250"/>
        <v>2.4923578962521402</v>
      </c>
    </row>
    <row r="16021" spans="1:13" x14ac:dyDescent="0.25">
      <c r="A16021" s="9"/>
      <c r="H16021" s="9"/>
      <c r="J16021">
        <v>19</v>
      </c>
      <c r="K16021">
        <f ca="1">SIMULATION!$D$3*SIMULATION!$D$17/$H16002/(SIMULATION!$D$17-$I16002)*(((EXP(-$I16002*$J16021))/(1-EXP(-SIMULATION!$D$4*$I16002)))-(EXP(-SIMULATION!$D$17*$J16021)/(1-EXP(-SIMULATION!$D$4*SIMULATION!$D$17))))</f>
        <v>2.3570048317532697</v>
      </c>
      <c r="L16021">
        <v>-2.2270619592726137E-2</v>
      </c>
      <c r="M16021">
        <f t="shared" ca="1" si="250"/>
        <v>2.304512873767075</v>
      </c>
    </row>
    <row r="16022" spans="1:13" x14ac:dyDescent="0.25">
      <c r="A16022" s="9"/>
      <c r="H16022" s="9"/>
      <c r="J16022">
        <v>20</v>
      </c>
      <c r="K16022">
        <f ca="1">SIMULATION!$D$3*SIMULATION!$D$17/$H16002/(SIMULATION!$D$17-$I16002)*(((EXP(-$I16002*$J16022))/(1-EXP(-SIMULATION!$D$4*$I16002)))-(EXP(-SIMULATION!$D$17*$J16022)/(1-EXP(-SIMULATION!$D$4*SIMULATION!$D$17))))</f>
        <v>2.313588285855062</v>
      </c>
      <c r="L16022">
        <v>-0.58055800852627581</v>
      </c>
      <c r="M16022">
        <f t="shared" ca="1" si="250"/>
        <v>0.97041607806932706</v>
      </c>
    </row>
    <row r="16023" spans="1:13" x14ac:dyDescent="0.25">
      <c r="A16023" s="9"/>
      <c r="H16023" s="9"/>
      <c r="J16023">
        <v>21</v>
      </c>
      <c r="K16023">
        <f ca="1">SIMULATION!$D$3*SIMULATION!$D$17/$H16002/(SIMULATION!$D$17-$I16002)*(((EXP(-$I16002*$J16023))/(1-EXP(-SIMULATION!$D$4*$I16002)))-(EXP(-SIMULATION!$D$17*$J16023)/(1-EXP(-SIMULATION!$D$4*SIMULATION!$D$17))))</f>
        <v>2.2709415618991948</v>
      </c>
      <c r="L16023">
        <v>-0.2424409738365931</v>
      </c>
      <c r="M16023">
        <f t="shared" ca="1" si="250"/>
        <v>1.7203722781063602</v>
      </c>
    </row>
    <row r="16024" spans="1:13" x14ac:dyDescent="0.25">
      <c r="A16024" s="9"/>
      <c r="H16024" s="9"/>
      <c r="J16024">
        <v>22</v>
      </c>
      <c r="K16024">
        <f ca="1">SIMULATION!$D$3*SIMULATION!$D$17/$H16002/(SIMULATION!$D$17-$I16002)*(((EXP(-$I16002*$J16024))/(1-EXP(-SIMULATION!$D$4*$I16002)))-(EXP(-SIMULATION!$D$17*$J16024)/(1-EXP(-SIMULATION!$D$4*SIMULATION!$D$17))))</f>
        <v>2.2290617785157631</v>
      </c>
      <c r="L16024">
        <v>-0.28849633712558082</v>
      </c>
      <c r="M16024">
        <f t="shared" ca="1" si="250"/>
        <v>1.5859856201873326</v>
      </c>
    </row>
    <row r="16025" spans="1:13" x14ac:dyDescent="0.25">
      <c r="A16025" s="9"/>
      <c r="H16025" s="9"/>
      <c r="J16025">
        <v>23</v>
      </c>
      <c r="K16025">
        <f ca="1">SIMULATION!$D$3*SIMULATION!$D$17/$H16002/(SIMULATION!$D$17-$I16002)*(((EXP(-$I16002*$J16025))/(1-EXP(-SIMULATION!$D$4*$I16002)))-(EXP(-SIMULATION!$D$17*$J16025)/(1-EXP(-SIMULATION!$D$4*SIMULATION!$D$17))))</f>
        <v>2.1879420389196635</v>
      </c>
      <c r="L16025">
        <v>-0.48445408580027488</v>
      </c>
      <c r="M16025">
        <f t="shared" ca="1" si="250"/>
        <v>1.1279845786708487</v>
      </c>
    </row>
    <row r="16026" spans="1:13" x14ac:dyDescent="0.25">
      <c r="A16026" s="9"/>
      <c r="H16026" s="9"/>
      <c r="J16026">
        <v>24</v>
      </c>
      <c r="K16026">
        <f ca="1">SIMULATION!$D$3*SIMULATION!$D$17/$H16002/(SIMULATION!$D$17-$I16002)*(((EXP(-$I16002*$J16026))/(1-EXP(-SIMULATION!$D$4*$I16002)))-(EXP(-SIMULATION!$D$17*$J16026)/(1-EXP(-SIMULATION!$D$4*SIMULATION!$D$17))))</f>
        <v>2.1475729663666483</v>
      </c>
      <c r="L16026">
        <v>2.2697915184051163E-3</v>
      </c>
      <c r="M16026">
        <f t="shared" ca="1" si="250"/>
        <v>2.1524475092708633</v>
      </c>
    </row>
    <row r="16027" spans="1:13" x14ac:dyDescent="0.25">
      <c r="A16027" s="9">
        <v>642</v>
      </c>
      <c r="B16027" s="2">
        <f ca="1">NORMINV(RAND(),SIMULATION!D7,SIMULATION!D8)</f>
        <v>60.919886774961171</v>
      </c>
      <c r="C16027" s="2">
        <v>2</v>
      </c>
      <c r="D16027" s="2">
        <f ca="1">SIMULATION!$D$11*(1+(SIMULATION!$D$12*LN(1+$C16027)))*(1+(SIMULATION!$D$13*(($B16027/63.5)-1)))</f>
        <v>10.046457591841266</v>
      </c>
      <c r="E16027" s="2">
        <v>0.10570525538204001</v>
      </c>
      <c r="F16027" s="2">
        <f ca="1">D16027*(1+E16027)</f>
        <v>11.108420957271681</v>
      </c>
      <c r="G16027" s="2">
        <v>-0.75659967203398382</v>
      </c>
      <c r="H16027" s="9">
        <f>SIMULATION!$D$15*EXP($G$16027)</f>
        <v>103.59181771782551</v>
      </c>
      <c r="I16027" s="2">
        <f ca="1">$F16027/$H16027</f>
        <v>0.10723260969828706</v>
      </c>
      <c r="J16027">
        <v>0</v>
      </c>
      <c r="K16027">
        <f ca="1">SIMULATION!$D$3*SIMULATION!$D$17/$H16027/(SIMULATION!$D$17-$I16027)*(((EXP(-$I16027*$J16027))/(1-EXP(-SIMULATION!$D$4*$I16027)))-(EXP(-SIMULATION!$D$17*$J16027)/(1-EXP(-SIMULATION!$D$4*SIMULATION!$D$17))))</f>
        <v>0.57732038601346825</v>
      </c>
      <c r="L16027">
        <v>-8.3459019896548109E-2</v>
      </c>
      <c r="M16027">
        <f t="shared" ca="1" si="250"/>
        <v>0.52913779243048731</v>
      </c>
    </row>
    <row r="16028" spans="1:13" x14ac:dyDescent="0.25">
      <c r="A16028" s="9"/>
      <c r="H16028" s="9"/>
      <c r="J16028">
        <v>1</v>
      </c>
      <c r="K16028">
        <f ca="1">SIMULATION!$D$3*SIMULATION!$D$17/$H16027/(SIMULATION!$D$17-$I16027)*(((EXP(-$I16027*$J16028))/(1-EXP(-SIMULATION!$D$4*$I16027)))-(EXP(-SIMULATION!$D$17*$J16028)/(1-EXP(-SIMULATION!$D$4*SIMULATION!$D$17))))</f>
        <v>2.3197834450268231</v>
      </c>
      <c r="L16028">
        <v>0.31962731281144208</v>
      </c>
      <c r="M16028">
        <f t="shared" ca="1" si="250"/>
        <v>3.0612495938652167</v>
      </c>
    </row>
    <row r="16029" spans="1:13" x14ac:dyDescent="0.25">
      <c r="A16029" s="9"/>
      <c r="H16029" s="9"/>
      <c r="J16029">
        <v>2</v>
      </c>
      <c r="K16029">
        <f ca="1">SIMULATION!$D$3*SIMULATION!$D$17/$H16027/(SIMULATION!$D$17-$I16027)*(((EXP(-$I16027*$J16029))/(1-EXP(-SIMULATION!$D$4*$I16027)))-(EXP(-SIMULATION!$D$17*$J16029)/(1-EXP(-SIMULATION!$D$4*SIMULATION!$D$17))))</f>
        <v>3.2381316678591183</v>
      </c>
      <c r="L16029">
        <v>-0.24264050256040731</v>
      </c>
      <c r="M16029">
        <f t="shared" ca="1" si="250"/>
        <v>2.4524297726130122</v>
      </c>
    </row>
    <row r="16030" spans="1:13" x14ac:dyDescent="0.25">
      <c r="A16030" s="9"/>
      <c r="H16030" s="9"/>
      <c r="J16030">
        <v>3</v>
      </c>
      <c r="K16030">
        <f ca="1">SIMULATION!$D$3*SIMULATION!$D$17/$H16027/(SIMULATION!$D$17-$I16027)*(((EXP(-$I16027*$J16030))/(1-EXP(-SIMULATION!$D$4*$I16027)))-(EXP(-SIMULATION!$D$17*$J16030)/(1-EXP(-SIMULATION!$D$4*SIMULATION!$D$17))))</f>
        <v>3.6485272781322737</v>
      </c>
      <c r="L16030">
        <v>-0.15318285805655502</v>
      </c>
      <c r="M16030">
        <f t="shared" ca="1" si="250"/>
        <v>3.0896354419706684</v>
      </c>
    </row>
    <row r="16031" spans="1:13" x14ac:dyDescent="0.25">
      <c r="A16031" s="9"/>
      <c r="H16031" s="9"/>
      <c r="J16031">
        <v>4</v>
      </c>
      <c r="K16031">
        <f ca="1">SIMULATION!$D$3*SIMULATION!$D$17/$H16027/(SIMULATION!$D$17-$I16027)*(((EXP(-$I16027*$J16031))/(1-EXP(-SIMULATION!$D$4*$I16027)))-(EXP(-SIMULATION!$D$17*$J16031)/(1-EXP(-SIMULATION!$D$4*SIMULATION!$D$17))))</f>
        <v>3.7515247500338451</v>
      </c>
      <c r="L16031">
        <v>4.6253983206660888E-2</v>
      </c>
      <c r="M16031">
        <f t="shared" ca="1" si="250"/>
        <v>3.9250477128212831</v>
      </c>
    </row>
    <row r="16032" spans="1:13" x14ac:dyDescent="0.25">
      <c r="A16032" s="9"/>
      <c r="H16032" s="9"/>
      <c r="J16032">
        <v>5</v>
      </c>
      <c r="K16032">
        <f ca="1">SIMULATION!$D$3*SIMULATION!$D$17/$H16027/(SIMULATION!$D$17-$I16027)*(((EXP(-$I16027*$J16032))/(1-EXP(-SIMULATION!$D$4*$I16027)))-(EXP(-SIMULATION!$D$17*$J16032)/(1-EXP(-SIMULATION!$D$4*SIMULATION!$D$17))))</f>
        <v>3.6738027515085214</v>
      </c>
      <c r="L16032">
        <v>0.42922099516623724</v>
      </c>
      <c r="M16032">
        <f t="shared" ca="1" si="250"/>
        <v>5.25067602455547</v>
      </c>
    </row>
    <row r="16033" spans="1:13" x14ac:dyDescent="0.25">
      <c r="A16033" s="9"/>
      <c r="H16033" s="9"/>
      <c r="J16033">
        <v>6</v>
      </c>
      <c r="K16033">
        <f ca="1">SIMULATION!$D$3*SIMULATION!$D$17/$H16027/(SIMULATION!$D$17-$I16027)*(((EXP(-$I16027*$J16033))/(1-EXP(-SIMULATION!$D$4*$I16027)))-(EXP(-SIMULATION!$D$17*$J16033)/(1-EXP(-SIMULATION!$D$4*SIMULATION!$D$17))))</f>
        <v>3.4948857910529423</v>
      </c>
      <c r="L16033">
        <v>-7.8363972268131063E-2</v>
      </c>
      <c r="M16033">
        <f t="shared" ca="1" si="250"/>
        <v>3.2210126578425844</v>
      </c>
    </row>
    <row r="16034" spans="1:13" x14ac:dyDescent="0.25">
      <c r="A16034" s="9"/>
      <c r="H16034" s="9"/>
      <c r="J16034">
        <v>7</v>
      </c>
      <c r="K16034">
        <f ca="1">SIMULATION!$D$3*SIMULATION!$D$17/$H16027/(SIMULATION!$D$17-$I16027)*(((EXP(-$I16027*$J16034))/(1-EXP(-SIMULATION!$D$4*$I16027)))-(EXP(-SIMULATION!$D$17*$J16034)/(1-EXP(-SIMULATION!$D$4*SIMULATION!$D$17))))</f>
        <v>3.2642490574164658</v>
      </c>
      <c r="L16034">
        <v>0.20912991222568006</v>
      </c>
      <c r="M16034">
        <f t="shared" ca="1" si="250"/>
        <v>3.9469011762767301</v>
      </c>
    </row>
    <row r="16035" spans="1:13" x14ac:dyDescent="0.25">
      <c r="A16035" s="9"/>
      <c r="H16035" s="9"/>
      <c r="J16035">
        <v>8</v>
      </c>
      <c r="K16035">
        <f ca="1">SIMULATION!$D$3*SIMULATION!$D$17/$H16027/(SIMULATION!$D$17-$I16027)*(((EXP(-$I16027*$J16035))/(1-EXP(-SIMULATION!$D$4*$I16027)))-(EXP(-SIMULATION!$D$17*$J16035)/(1-EXP(-SIMULATION!$D$4*SIMULATION!$D$17))))</f>
        <v>3.0122625119348654</v>
      </c>
      <c r="L16035">
        <v>-0.34370806178350072</v>
      </c>
      <c r="M16035">
        <f t="shared" ca="1" si="250"/>
        <v>1.9769236023746337</v>
      </c>
    </row>
    <row r="16036" spans="1:13" x14ac:dyDescent="0.25">
      <c r="A16036" s="9"/>
      <c r="H16036" s="9"/>
      <c r="J16036">
        <v>9</v>
      </c>
      <c r="K16036">
        <f ca="1">SIMULATION!$D$3*SIMULATION!$D$17/$H16027/(SIMULATION!$D$17-$I16027)*(((EXP(-$I16027*$J16036))/(1-EXP(-SIMULATION!$D$4*$I16027)))-(EXP(-SIMULATION!$D$17*$J16036)/(1-EXP(-SIMULATION!$D$4*SIMULATION!$D$17))))</f>
        <v>2.757188763602759</v>
      </c>
      <c r="L16036">
        <v>4.9411459029480125E-2</v>
      </c>
      <c r="M16036">
        <f t="shared" ca="1" si="250"/>
        <v>2.8934254832320594</v>
      </c>
    </row>
    <row r="16037" spans="1:13" x14ac:dyDescent="0.25">
      <c r="A16037" s="9"/>
      <c r="H16037" s="9"/>
      <c r="J16037">
        <v>10</v>
      </c>
      <c r="K16037">
        <f ca="1">SIMULATION!$D$3*SIMULATION!$D$17/$H16027/(SIMULATION!$D$17-$I16027)*(((EXP(-$I16027*$J16037))/(1-EXP(-SIMULATION!$D$4*$I16027)))-(EXP(-SIMULATION!$D$17*$J16037)/(1-EXP(-SIMULATION!$D$4*SIMULATION!$D$17))))</f>
        <v>2.5096536746879043</v>
      </c>
      <c r="L16037">
        <v>0.78551012945631205</v>
      </c>
      <c r="M16037">
        <f t="shared" ca="1" si="250"/>
        <v>4.4810120575825092</v>
      </c>
    </row>
    <row r="16038" spans="1:13" x14ac:dyDescent="0.25">
      <c r="A16038" s="9"/>
      <c r="H16038" s="9"/>
      <c r="J16038">
        <v>11</v>
      </c>
      <c r="K16038">
        <f ca="1">SIMULATION!$D$3*SIMULATION!$D$17/$H16027/(SIMULATION!$D$17-$I16027)*(((EXP(-$I16027*$J16038))/(1-EXP(-SIMULATION!$D$4*$I16027)))-(EXP(-SIMULATION!$D$17*$J16038)/(1-EXP(-SIMULATION!$D$4*SIMULATION!$D$17))))</f>
        <v>2.2754988342199987</v>
      </c>
      <c r="L16038">
        <v>0.13677456534635951</v>
      </c>
      <c r="M16038">
        <f t="shared" ca="1" si="250"/>
        <v>2.5867291982165868</v>
      </c>
    </row>
    <row r="16039" spans="1:13" x14ac:dyDescent="0.25">
      <c r="A16039" s="9"/>
      <c r="H16039" s="9"/>
      <c r="J16039">
        <v>12</v>
      </c>
      <c r="K16039">
        <f ca="1">SIMULATION!$D$3*SIMULATION!$D$17/$H16027/(SIMULATION!$D$17-$I16027)*(((EXP(-$I16027*$J16039))/(1-EXP(-SIMULATION!$D$4*$I16027)))-(EXP(-SIMULATION!$D$17*$J16039)/(1-EXP(-SIMULATION!$D$4*SIMULATION!$D$17))))</f>
        <v>2.0575983539149019</v>
      </c>
      <c r="L16039">
        <v>-8.1616969714742624E-2</v>
      </c>
      <c r="M16039">
        <f t="shared" ca="1" si="250"/>
        <v>1.8896634113783251</v>
      </c>
    </row>
    <row r="16040" spans="1:13" x14ac:dyDescent="0.25">
      <c r="A16040" s="9"/>
      <c r="H16040" s="9"/>
      <c r="J16040">
        <v>13</v>
      </c>
      <c r="K16040">
        <f ca="1">SIMULATION!$D$3*SIMULATION!$D$17/$H16027/(SIMULATION!$D$17-$I16027)*(((EXP(-$I16027*$J16040))/(1-EXP(-SIMULATION!$D$4*$I16027)))-(EXP(-SIMULATION!$D$17*$J16040)/(1-EXP(-SIMULATION!$D$4*SIMULATION!$D$17))))</f>
        <v>1.8570131093560029</v>
      </c>
      <c r="L16040">
        <v>0.40587636311397701</v>
      </c>
      <c r="M16040">
        <f t="shared" ca="1" si="250"/>
        <v>2.6107308364363955</v>
      </c>
    </row>
    <row r="16041" spans="1:13" x14ac:dyDescent="0.25">
      <c r="A16041" s="9"/>
      <c r="H16041" s="9"/>
      <c r="J16041">
        <v>14</v>
      </c>
      <c r="K16041">
        <f ca="1">SIMULATION!$D$3*SIMULATION!$D$17/$H16027/(SIMULATION!$D$17-$I16027)*(((EXP(-$I16027*$J16041))/(1-EXP(-SIMULATION!$D$4*$I16027)))-(EXP(-SIMULATION!$D$17*$J16041)/(1-EXP(-SIMULATION!$D$4*SIMULATION!$D$17))))</f>
        <v>1.6737214174300854</v>
      </c>
      <c r="L16041">
        <v>7.0104925943455382E-2</v>
      </c>
      <c r="M16041">
        <f t="shared" ca="1" si="250"/>
        <v>1.7910575334489967</v>
      </c>
    </row>
    <row r="16042" spans="1:13" x14ac:dyDescent="0.25">
      <c r="A16042" s="9"/>
      <c r="H16042" s="9"/>
      <c r="J16042">
        <v>15</v>
      </c>
      <c r="K16042">
        <f ca="1">SIMULATION!$D$3*SIMULATION!$D$17/$H16027/(SIMULATION!$D$17-$I16027)*(((EXP(-$I16027*$J16042))/(1-EXP(-SIMULATION!$D$4*$I16027)))-(EXP(-SIMULATION!$D$17*$J16042)/(1-EXP(-SIMULATION!$D$4*SIMULATION!$D$17))))</f>
        <v>1.5070791977961107</v>
      </c>
      <c r="L16042">
        <v>-0.35556283948204093</v>
      </c>
      <c r="M16042">
        <f t="shared" ca="1" si="250"/>
        <v>0.97121783890340918</v>
      </c>
    </row>
    <row r="16043" spans="1:13" x14ac:dyDescent="0.25">
      <c r="A16043" s="9"/>
      <c r="H16043" s="9"/>
      <c r="J16043">
        <v>16</v>
      </c>
      <c r="K16043">
        <f ca="1">SIMULATION!$D$3*SIMULATION!$D$17/$H16027/(SIMULATION!$D$17-$I16027)*(((EXP(-$I16027*$J16043))/(1-EXP(-SIMULATION!$D$4*$I16027)))-(EXP(-SIMULATION!$D$17*$J16043)/(1-EXP(-SIMULATION!$D$4*SIMULATION!$D$17))))</f>
        <v>1.3561076021839136</v>
      </c>
      <c r="L16043">
        <v>0.19506640401921566</v>
      </c>
      <c r="M16043">
        <f t="shared" ca="1" si="250"/>
        <v>1.6206386356050506</v>
      </c>
    </row>
    <row r="16044" spans="1:13" x14ac:dyDescent="0.25">
      <c r="A16044" s="9"/>
      <c r="H16044" s="9"/>
      <c r="J16044">
        <v>17</v>
      </c>
      <c r="K16044">
        <f ca="1">SIMULATION!$D$3*SIMULATION!$D$17/$H16027/(SIMULATION!$D$17-$I16027)*(((EXP(-$I16027*$J16044))/(1-EXP(-SIMULATION!$D$4*$I16027)))-(EXP(-SIMULATION!$D$17*$J16044)/(1-EXP(-SIMULATION!$D$4*SIMULATION!$D$17))))</f>
        <v>1.2196708184336518</v>
      </c>
      <c r="L16044">
        <v>-0.19168548683921893</v>
      </c>
      <c r="M16044">
        <f t="shared" ca="1" si="250"/>
        <v>0.98587762381860866</v>
      </c>
    </row>
    <row r="16045" spans="1:13" x14ac:dyDescent="0.25">
      <c r="A16045" s="9"/>
      <c r="H16045" s="9"/>
      <c r="J16045">
        <v>18</v>
      </c>
      <c r="K16045">
        <f ca="1">SIMULATION!$D$3*SIMULATION!$D$17/$H16027/(SIMULATION!$D$17-$I16027)*(((EXP(-$I16027*$J16045))/(1-EXP(-SIMULATION!$D$4*$I16027)))-(EXP(-SIMULATION!$D$17*$J16045)/(1-EXP(-SIMULATION!$D$4*SIMULATION!$D$17))))</f>
        <v>1.0965841583908775</v>
      </c>
      <c r="L16045">
        <v>5.2490580636654925E-2</v>
      </c>
      <c r="M16045">
        <f t="shared" ca="1" si="250"/>
        <v>1.1541444975817723</v>
      </c>
    </row>
    <row r="16046" spans="1:13" x14ac:dyDescent="0.25">
      <c r="A16046" s="9"/>
      <c r="H16046" s="9"/>
      <c r="J16046">
        <v>19</v>
      </c>
      <c r="K16046">
        <f ca="1">SIMULATION!$D$3*SIMULATION!$D$17/$H16027/(SIMULATION!$D$17-$I16027)*(((EXP(-$I16027*$J16046))/(1-EXP(-SIMULATION!$D$4*$I16027)))-(EXP(-SIMULATION!$D$17*$J16046)/(1-EXP(-SIMULATION!$D$4*SIMULATION!$D$17))))</f>
        <v>0.98567806518166001</v>
      </c>
      <c r="L16046">
        <v>0.12450643849307812</v>
      </c>
      <c r="M16046">
        <f t="shared" ca="1" si="250"/>
        <v>1.1084013305781766</v>
      </c>
    </row>
    <row r="16047" spans="1:13" x14ac:dyDescent="0.25">
      <c r="A16047" s="9"/>
      <c r="H16047" s="9"/>
      <c r="J16047">
        <v>20</v>
      </c>
      <c r="K16047">
        <f ca="1">SIMULATION!$D$3*SIMULATION!$D$17/$H16027/(SIMULATION!$D$17-$I16027)*(((EXP(-$I16027*$J16047))/(1-EXP(-SIMULATION!$D$4*$I16027)))-(EXP(-SIMULATION!$D$17*$J16047)/(1-EXP(-SIMULATION!$D$4*SIMULATION!$D$17))))</f>
        <v>0.88583440721450035</v>
      </c>
      <c r="L16047">
        <v>0.21213381446735929</v>
      </c>
      <c r="M16047">
        <f t="shared" ca="1" si="250"/>
        <v>1.0737498390033444</v>
      </c>
    </row>
    <row r="16048" spans="1:13" x14ac:dyDescent="0.25">
      <c r="A16048" s="9"/>
      <c r="H16048" s="9"/>
      <c r="J16048">
        <v>21</v>
      </c>
      <c r="K16048">
        <f ca="1">SIMULATION!$D$3*SIMULATION!$D$17/$H16027/(SIMULATION!$D$17-$I16027)*(((EXP(-$I16027*$J16048))/(1-EXP(-SIMULATION!$D$4*$I16027)))-(EXP(-SIMULATION!$D$17*$J16048)/(1-EXP(-SIMULATION!$D$4*SIMULATION!$D$17))))</f>
        <v>0.7960054931363485</v>
      </c>
      <c r="L16048">
        <v>-0.23398832590538896</v>
      </c>
      <c r="M16048">
        <f t="shared" ca="1" si="250"/>
        <v>0.60974950038588072</v>
      </c>
    </row>
    <row r="16049" spans="1:13" x14ac:dyDescent="0.25">
      <c r="A16049" s="9"/>
      <c r="H16049" s="9"/>
      <c r="J16049">
        <v>22</v>
      </c>
      <c r="K16049">
        <f ca="1">SIMULATION!$D$3*SIMULATION!$D$17/$H16027/(SIMULATION!$D$17-$I16027)*(((EXP(-$I16027*$J16049))/(1-EXP(-SIMULATION!$D$4*$I16027)))-(EXP(-SIMULATION!$D$17*$J16049)/(1-EXP(-SIMULATION!$D$4*SIMULATION!$D$17))))</f>
        <v>0.7152224454111783</v>
      </c>
      <c r="L16049">
        <v>0.40435877198430753</v>
      </c>
      <c r="M16049">
        <f t="shared" ca="1" si="250"/>
        <v>1.0044289151332557</v>
      </c>
    </row>
    <row r="16050" spans="1:13" x14ac:dyDescent="0.25">
      <c r="A16050" s="9"/>
      <c r="H16050" s="9"/>
      <c r="J16050">
        <v>23</v>
      </c>
      <c r="K16050">
        <f ca="1">SIMULATION!$D$3*SIMULATION!$D$17/$H16027/(SIMULATION!$D$17-$I16027)*(((EXP(-$I16027*$J16050))/(1-EXP(-SIMULATION!$D$4*$I16027)))-(EXP(-SIMULATION!$D$17*$J16050)/(1-EXP(-SIMULATION!$D$4*SIMULATION!$D$17))))</f>
        <v>0.64259714222845765</v>
      </c>
      <c r="L16050">
        <v>-0.21918236393471399</v>
      </c>
      <c r="M16050">
        <f t="shared" ca="1" si="250"/>
        <v>0.50175118153713261</v>
      </c>
    </row>
    <row r="16051" spans="1:13" x14ac:dyDescent="0.25">
      <c r="A16051" s="9"/>
      <c r="H16051" s="9"/>
      <c r="J16051">
        <v>24</v>
      </c>
      <c r="K16051">
        <f ca="1">SIMULATION!$D$3*SIMULATION!$D$17/$H16027/(SIMULATION!$D$17-$I16027)*(((EXP(-$I16027*$J16051))/(1-EXP(-SIMULATION!$D$4*$I16027)))-(EXP(-SIMULATION!$D$17*$J16051)/(1-EXP(-SIMULATION!$D$4*SIMULATION!$D$17))))</f>
        <v>0.57732038601346936</v>
      </c>
      <c r="L16051">
        <v>8.1319090223784335E-2</v>
      </c>
      <c r="M16051">
        <f t="shared" ca="1" si="250"/>
        <v>0.62426755457172867</v>
      </c>
    </row>
    <row r="16052" spans="1:13" x14ac:dyDescent="0.25">
      <c r="A16052" s="9">
        <v>643</v>
      </c>
      <c r="B16052" s="2">
        <f ca="1">NORMINV(RAND(),SIMULATION!D7,SIMULATION!D8)</f>
        <v>59.480931540180229</v>
      </c>
      <c r="C16052" s="2">
        <v>2</v>
      </c>
      <c r="D16052" s="2">
        <f ca="1">SIMULATION!$D$11*(1+(SIMULATION!$D$12*LN(1+$C16052)))*(1+(SIMULATION!$D$13*(($B16052/63.5)-1)))</f>
        <v>9.9395982763498463</v>
      </c>
      <c r="E16052" s="2">
        <v>-4.8583244666295058E-2</v>
      </c>
      <c r="F16052" s="2">
        <f ca="1">D16052*(1+E16052)</f>
        <v>9.4567003414052575</v>
      </c>
      <c r="G16052" s="2">
        <v>0.15071417432560522</v>
      </c>
      <c r="H16052" s="9">
        <f>SIMULATION!$D$15*EXP($G$16052)</f>
        <v>256.66511828568645</v>
      </c>
      <c r="I16052" s="2">
        <f ca="1">$F16052/$H16052</f>
        <v>3.6844509314581969E-2</v>
      </c>
      <c r="J16052">
        <v>0</v>
      </c>
      <c r="K16052">
        <f ca="1">SIMULATION!$D$3*SIMULATION!$D$17/$H16052/(SIMULATION!$D$17-$I16052)*(((EXP(-$I16052*$J16052))/(1-EXP(-SIMULATION!$D$4*$I16052)))-(EXP(-SIMULATION!$D$17*$J16052)/(1-EXP(-SIMULATION!$D$4*SIMULATION!$D$17))))</f>
        <v>1.6438309653382868</v>
      </c>
      <c r="L16052">
        <v>5.3917232151442569E-2</v>
      </c>
      <c r="M16052">
        <f t="shared" ca="1" si="250"/>
        <v>1.7324617811141609</v>
      </c>
    </row>
    <row r="16053" spans="1:13" x14ac:dyDescent="0.25">
      <c r="A16053" s="9"/>
      <c r="H16053" s="9"/>
      <c r="J16053">
        <v>1</v>
      </c>
      <c r="K16053">
        <f ca="1">SIMULATION!$D$3*SIMULATION!$D$17/$H16052/(SIMULATION!$D$17-$I16052)*(((EXP(-$I16052*$J16053))/(1-EXP(-SIMULATION!$D$4*$I16052)))-(EXP(-SIMULATION!$D$17*$J16053)/(1-EXP(-SIMULATION!$D$4*SIMULATION!$D$17))))</f>
        <v>2.3390160441166272</v>
      </c>
      <c r="L16053">
        <v>-9.1304136460909541E-2</v>
      </c>
      <c r="M16053">
        <f t="shared" ca="1" si="250"/>
        <v>2.1254542040403459</v>
      </c>
    </row>
    <row r="16054" spans="1:13" x14ac:dyDescent="0.25">
      <c r="A16054" s="9"/>
      <c r="H16054" s="9"/>
      <c r="J16054">
        <v>2</v>
      </c>
      <c r="K16054">
        <f ca="1">SIMULATION!$D$3*SIMULATION!$D$17/$H16052/(SIMULATION!$D$17-$I16052)*(((EXP(-$I16052*$J16054))/(1-EXP(-SIMULATION!$D$4*$I16052)))-(EXP(-SIMULATION!$D$17*$J16054)/(1-EXP(-SIMULATION!$D$4*SIMULATION!$D$17))))</f>
        <v>2.7380018764220937</v>
      </c>
      <c r="L16054">
        <v>-7.1054263300513565E-2</v>
      </c>
      <c r="M16054">
        <f t="shared" ca="1" si="250"/>
        <v>2.5434551701774981</v>
      </c>
    </row>
    <row r="16055" spans="1:13" x14ac:dyDescent="0.25">
      <c r="A16055" s="9"/>
      <c r="H16055" s="9"/>
      <c r="J16055">
        <v>3</v>
      </c>
      <c r="K16055">
        <f ca="1">SIMULATION!$D$3*SIMULATION!$D$17/$H16052/(SIMULATION!$D$17-$I16052)*(((EXP(-$I16052*$J16055))/(1-EXP(-SIMULATION!$D$4*$I16052)))-(EXP(-SIMULATION!$D$17*$J16055)/(1-EXP(-SIMULATION!$D$4*SIMULATION!$D$17))))</f>
        <v>2.948858336638235</v>
      </c>
      <c r="L16055">
        <v>0.21626346859191375</v>
      </c>
      <c r="M16055">
        <f t="shared" ca="1" si="250"/>
        <v>3.5865886689058013</v>
      </c>
    </row>
    <row r="16056" spans="1:13" x14ac:dyDescent="0.25">
      <c r="A16056" s="9"/>
      <c r="H16056" s="9"/>
      <c r="J16056">
        <v>4</v>
      </c>
      <c r="K16056">
        <f ca="1">SIMULATION!$D$3*SIMULATION!$D$17/$H16052/(SIMULATION!$D$17-$I16052)*(((EXP(-$I16052*$J16056))/(1-EXP(-SIMULATION!$D$4*$I16052)))-(EXP(-SIMULATION!$D$17*$J16056)/(1-EXP(-SIMULATION!$D$4*SIMULATION!$D$17))))</f>
        <v>3.0407783683996201</v>
      </c>
      <c r="L16056">
        <v>-0.27879125230736562</v>
      </c>
      <c r="M16056">
        <f t="shared" ca="1" si="250"/>
        <v>2.1930359590843418</v>
      </c>
    </row>
    <row r="16057" spans="1:13" x14ac:dyDescent="0.25">
      <c r="A16057" s="9"/>
      <c r="H16057" s="9"/>
      <c r="J16057">
        <v>5</v>
      </c>
      <c r="K16057">
        <f ca="1">SIMULATION!$D$3*SIMULATION!$D$17/$H16052/(SIMULATION!$D$17-$I16052)*(((EXP(-$I16052*$J16057))/(1-EXP(-SIMULATION!$D$4*$I16052)))-(EXP(-SIMULATION!$D$17*$J16057)/(1-EXP(-SIMULATION!$D$4*SIMULATION!$D$17))))</f>
        <v>3.058043835722323</v>
      </c>
      <c r="L16057">
        <v>9.9881414897686538E-2</v>
      </c>
      <c r="M16057">
        <f t="shared" ca="1" si="250"/>
        <v>3.3634855808534172</v>
      </c>
    </row>
    <row r="16058" spans="1:13" x14ac:dyDescent="0.25">
      <c r="A16058" s="9"/>
      <c r="H16058" s="9"/>
      <c r="J16058">
        <v>6</v>
      </c>
      <c r="K16058">
        <f ca="1">SIMULATION!$D$3*SIMULATION!$D$17/$H16052/(SIMULATION!$D$17-$I16052)*(((EXP(-$I16052*$J16058))/(1-EXP(-SIMULATION!$D$4*$I16052)))-(EXP(-SIMULATION!$D$17*$J16058)/(1-EXP(-SIMULATION!$D$4*SIMULATION!$D$17))))</f>
        <v>3.0289750998109395</v>
      </c>
      <c r="L16058">
        <v>0.24807870504692581</v>
      </c>
      <c r="M16058">
        <f t="shared" ca="1" si="250"/>
        <v>3.7803993201914201</v>
      </c>
    </row>
    <row r="16059" spans="1:13" x14ac:dyDescent="0.25">
      <c r="A16059" s="9"/>
      <c r="H16059" s="9"/>
      <c r="J16059">
        <v>7</v>
      </c>
      <c r="K16059">
        <f ca="1">SIMULATION!$D$3*SIMULATION!$D$17/$H16052/(SIMULATION!$D$17-$I16052)*(((EXP(-$I16052*$J16059))/(1-EXP(-SIMULATION!$D$4*$I16052)))-(EXP(-SIMULATION!$D$17*$J16059)/(1-EXP(-SIMULATION!$D$4*SIMULATION!$D$17))))</f>
        <v>2.971666048384519</v>
      </c>
      <c r="L16059">
        <v>-0.37744912034732581</v>
      </c>
      <c r="M16059">
        <f t="shared" ca="1" si="250"/>
        <v>1.8500133124557685</v>
      </c>
    </row>
    <row r="16060" spans="1:13" x14ac:dyDescent="0.25">
      <c r="A16060" s="9"/>
      <c r="H16060" s="9"/>
      <c r="J16060">
        <v>8</v>
      </c>
      <c r="K16060">
        <f ca="1">SIMULATION!$D$3*SIMULATION!$D$17/$H16052/(SIMULATION!$D$17-$I16052)*(((EXP(-$I16052*$J16060))/(1-EXP(-SIMULATION!$D$4*$I16052)))-(EXP(-SIMULATION!$D$17*$J16060)/(1-EXP(-SIMULATION!$D$4*SIMULATION!$D$17))))</f>
        <v>2.8976591677166077</v>
      </c>
      <c r="L16060">
        <v>0.26961418128701659</v>
      </c>
      <c r="M16060">
        <f t="shared" ca="1" si="250"/>
        <v>3.6789091718693387</v>
      </c>
    </row>
    <row r="16061" spans="1:13" x14ac:dyDescent="0.25">
      <c r="A16061" s="9"/>
      <c r="H16061" s="9"/>
      <c r="J16061">
        <v>9</v>
      </c>
      <c r="K16061">
        <f ca="1">SIMULATION!$D$3*SIMULATION!$D$17/$H16052/(SIMULATION!$D$17-$I16052)*(((EXP(-$I16052*$J16061))/(1-EXP(-SIMULATION!$D$4*$I16052)))-(EXP(-SIMULATION!$D$17*$J16061)/(1-EXP(-SIMULATION!$D$4*SIMULATION!$D$17))))</f>
        <v>2.8143005467148887</v>
      </c>
      <c r="L16061">
        <v>-0.36087885909691159</v>
      </c>
      <c r="M16061">
        <f t="shared" ca="1" si="250"/>
        <v>1.798678976260605</v>
      </c>
    </row>
    <row r="16062" spans="1:13" x14ac:dyDescent="0.25">
      <c r="A16062" s="9"/>
      <c r="H16062" s="9"/>
      <c r="J16062">
        <v>10</v>
      </c>
      <c r="K16062">
        <f ca="1">SIMULATION!$D$3*SIMULATION!$D$17/$H16052/(SIMULATION!$D$17-$I16052)*(((EXP(-$I16052*$J16062))/(1-EXP(-SIMULATION!$D$4*$I16052)))-(EXP(-SIMULATION!$D$17*$J16062)/(1-EXP(-SIMULATION!$D$4*SIMULATION!$D$17))))</f>
        <v>2.7262489519849957</v>
      </c>
      <c r="L16062">
        <v>-0.21102354673954421</v>
      </c>
      <c r="M16062">
        <f t="shared" ca="1" si="250"/>
        <v>2.1509462288421566</v>
      </c>
    </row>
    <row r="16063" spans="1:13" x14ac:dyDescent="0.25">
      <c r="A16063" s="9"/>
      <c r="H16063" s="9"/>
      <c r="J16063">
        <v>11</v>
      </c>
      <c r="K16063">
        <f ca="1">SIMULATION!$D$3*SIMULATION!$D$17/$H16052/(SIMULATION!$D$17-$I16052)*(((EXP(-$I16052*$J16063))/(1-EXP(-SIMULATION!$D$4*$I16052)))-(EXP(-SIMULATION!$D$17*$J16063)/(1-EXP(-SIMULATION!$D$4*SIMULATION!$D$17))))</f>
        <v>2.6364428135310791</v>
      </c>
      <c r="L16063">
        <v>0.24931846197939253</v>
      </c>
      <c r="M16063">
        <f t="shared" ca="1" si="250"/>
        <v>3.2937566808972698</v>
      </c>
    </row>
    <row r="16064" spans="1:13" x14ac:dyDescent="0.25">
      <c r="A16064" s="9"/>
      <c r="H16064" s="9"/>
      <c r="J16064">
        <v>12</v>
      </c>
      <c r="K16064">
        <f ca="1">SIMULATION!$D$3*SIMULATION!$D$17/$H16052/(SIMULATION!$D$17-$I16052)*(((EXP(-$I16052*$J16064))/(1-EXP(-SIMULATION!$D$4*$I16052)))-(EXP(-SIMULATION!$D$17*$J16064)/(1-EXP(-SIMULATION!$D$4*SIMULATION!$D$17))))</f>
        <v>2.5467198288285986</v>
      </c>
      <c r="L16064">
        <v>-0.47557967482637409</v>
      </c>
      <c r="M16064">
        <f t="shared" ca="1" si="250"/>
        <v>1.3355516407604147</v>
      </c>
    </row>
    <row r="16065" spans="1:13" x14ac:dyDescent="0.25">
      <c r="A16065" s="9"/>
      <c r="H16065" s="9"/>
      <c r="J16065">
        <v>13</v>
      </c>
      <c r="K16065">
        <f ca="1">SIMULATION!$D$3*SIMULATION!$D$17/$H16052/(SIMULATION!$D$17-$I16052)*(((EXP(-$I16052*$J16065))/(1-EXP(-SIMULATION!$D$4*$I16052)))-(EXP(-SIMULATION!$D$17*$J16065)/(1-EXP(-SIMULATION!$D$4*SIMULATION!$D$17))))</f>
        <v>2.4582139586262874</v>
      </c>
      <c r="L16065">
        <v>1.5198526012760652E-2</v>
      </c>
      <c r="M16065">
        <f t="shared" ca="1" si="250"/>
        <v>2.4955751874214007</v>
      </c>
    </row>
    <row r="16066" spans="1:13" x14ac:dyDescent="0.25">
      <c r="A16066" s="9"/>
      <c r="H16066" s="9"/>
      <c r="J16066">
        <v>14</v>
      </c>
      <c r="K16066">
        <f ca="1">SIMULATION!$D$3*SIMULATION!$D$17/$H16052/(SIMULATION!$D$17-$I16052)*(((EXP(-$I16052*$J16066))/(1-EXP(-SIMULATION!$D$4*$I16052)))-(EXP(-SIMULATION!$D$17*$J16066)/(1-EXP(-SIMULATION!$D$4*SIMULATION!$D$17))))</f>
        <v>2.3716097721899025</v>
      </c>
      <c r="L16066">
        <v>-0.4381999730351151</v>
      </c>
      <c r="M16066">
        <f t="shared" ca="1" si="250"/>
        <v>1.3323704339664717</v>
      </c>
    </row>
    <row r="16067" spans="1:13" x14ac:dyDescent="0.25">
      <c r="A16067" s="9"/>
      <c r="H16067" s="9"/>
      <c r="J16067">
        <v>15</v>
      </c>
      <c r="K16067">
        <f ca="1">SIMULATION!$D$3*SIMULATION!$D$17/$H16052/(SIMULATION!$D$17-$I16052)*(((EXP(-$I16052*$J16067))/(1-EXP(-SIMULATION!$D$4*$I16052)))-(EXP(-SIMULATION!$D$17*$J16067)/(1-EXP(-SIMULATION!$D$4*SIMULATION!$D$17))))</f>
        <v>2.2873053807505199</v>
      </c>
      <c r="L16067">
        <v>-0.21118658515676747</v>
      </c>
      <c r="M16067">
        <f t="shared" ref="M16067:M16130" ca="1" si="251">$K16067*(1+$L16067)</f>
        <v>1.8042571681791177</v>
      </c>
    </row>
    <row r="16068" spans="1:13" x14ac:dyDescent="0.25">
      <c r="A16068" s="9"/>
      <c r="H16068" s="9"/>
      <c r="J16068">
        <v>16</v>
      </c>
      <c r="K16068">
        <f ca="1">SIMULATION!$D$3*SIMULATION!$D$17/$H16052/(SIMULATION!$D$17-$I16052)*(((EXP(-$I16052*$J16068))/(1-EXP(-SIMULATION!$D$4*$I16052)))-(EXP(-SIMULATION!$D$17*$J16068)/(1-EXP(-SIMULATION!$D$4*SIMULATION!$D$17))))</f>
        <v>2.2055167941228362</v>
      </c>
      <c r="L16068">
        <v>-9.937743422448482E-2</v>
      </c>
      <c r="M16068">
        <f t="shared" ca="1" si="251"/>
        <v>1.9863381939838973</v>
      </c>
    </row>
    <row r="16069" spans="1:13" x14ac:dyDescent="0.25">
      <c r="A16069" s="9"/>
      <c r="H16069" s="9"/>
      <c r="J16069">
        <v>17</v>
      </c>
      <c r="K16069">
        <f ca="1">SIMULATION!$D$3*SIMULATION!$D$17/$H16052/(SIMULATION!$D$17-$I16052)*(((EXP(-$I16052*$J16069))/(1-EXP(-SIMULATION!$D$4*$I16052)))-(EXP(-SIMULATION!$D$17*$J16069)/(1-EXP(-SIMULATION!$D$4*SIMULATION!$D$17))))</f>
        <v>2.126344741861661</v>
      </c>
      <c r="L16069">
        <v>-0.20409988512247337</v>
      </c>
      <c r="M16069">
        <f t="shared" ca="1" si="251"/>
        <v>1.6923580243169207</v>
      </c>
    </row>
    <row r="16070" spans="1:13" x14ac:dyDescent="0.25">
      <c r="A16070" s="9"/>
      <c r="H16070" s="9"/>
      <c r="J16070">
        <v>18</v>
      </c>
      <c r="K16070">
        <f ca="1">SIMULATION!$D$3*SIMULATION!$D$17/$H16052/(SIMULATION!$D$17-$I16052)*(((EXP(-$I16052*$J16070))/(1-EXP(-SIMULATION!$D$4*$I16052)))-(EXP(-SIMULATION!$D$17*$J16070)/(1-EXP(-SIMULATION!$D$4*SIMULATION!$D$17))))</f>
        <v>2.0498174427040188</v>
      </c>
      <c r="L16070">
        <v>-0.22393552654480323</v>
      </c>
      <c r="M16070">
        <f t="shared" ca="1" si="251"/>
        <v>1.5907904943513724</v>
      </c>
    </row>
    <row r="16071" spans="1:13" x14ac:dyDescent="0.25">
      <c r="A16071" s="9"/>
      <c r="H16071" s="9"/>
      <c r="J16071">
        <v>19</v>
      </c>
      <c r="K16071">
        <f ca="1">SIMULATION!$D$3*SIMULATION!$D$17/$H16052/(SIMULATION!$D$17-$I16052)*(((EXP(-$I16052*$J16071))/(1-EXP(-SIMULATION!$D$4*$I16052)))-(EXP(-SIMULATION!$D$17*$J16071)/(1-EXP(-SIMULATION!$D$4*SIMULATION!$D$17))))</f>
        <v>1.9759179629400805</v>
      </c>
      <c r="L16071">
        <v>-0.24109453656353921</v>
      </c>
      <c r="M16071">
        <f t="shared" ca="1" si="251"/>
        <v>1.4995349373774693</v>
      </c>
    </row>
    <row r="16072" spans="1:13" x14ac:dyDescent="0.25">
      <c r="A16072" s="9"/>
      <c r="H16072" s="9"/>
      <c r="J16072">
        <v>20</v>
      </c>
      <c r="K16072">
        <f ca="1">SIMULATION!$D$3*SIMULATION!$D$17/$H16052/(SIMULATION!$D$17-$I16052)*(((EXP(-$I16052*$J16072))/(1-EXP(-SIMULATION!$D$4*$I16052)))-(EXP(-SIMULATION!$D$17*$J16072)/(1-EXP(-SIMULATION!$D$4*SIMULATION!$D$17))))</f>
        <v>1.9046017007798814</v>
      </c>
      <c r="L16072">
        <v>-5.2920485686932618E-2</v>
      </c>
      <c r="M16072">
        <f t="shared" ca="1" si="251"/>
        <v>1.8038092537344521</v>
      </c>
    </row>
    <row r="16073" spans="1:13" x14ac:dyDescent="0.25">
      <c r="A16073" s="9"/>
      <c r="H16073" s="9"/>
      <c r="J16073">
        <v>21</v>
      </c>
      <c r="K16073">
        <f ca="1">SIMULATION!$D$3*SIMULATION!$D$17/$H16052/(SIMULATION!$D$17-$I16052)*(((EXP(-$I16052*$J16073))/(1-EXP(-SIMULATION!$D$4*$I16052)))-(EXP(-SIMULATION!$D$17*$J16073)/(1-EXP(-SIMULATION!$D$4*SIMULATION!$D$17))))</f>
        <v>1.835807544938203</v>
      </c>
      <c r="L16073">
        <v>-9.1689572752840245E-2</v>
      </c>
      <c r="M16073">
        <f t="shared" ca="1" si="251"/>
        <v>1.6674831354863784</v>
      </c>
    </row>
    <row r="16074" spans="1:13" x14ac:dyDescent="0.25">
      <c r="A16074" s="9"/>
      <c r="H16074" s="9"/>
      <c r="J16074">
        <v>22</v>
      </c>
      <c r="K16074">
        <f ca="1">SIMULATION!$D$3*SIMULATION!$D$17/$H16052/(SIMULATION!$D$17-$I16052)*(((EXP(-$I16052*$J16074))/(1-EXP(-SIMULATION!$D$4*$I16052)))-(EXP(-SIMULATION!$D$17*$J16074)/(1-EXP(-SIMULATION!$D$4*SIMULATION!$D$17))))</f>
        <v>1.7694649811624441</v>
      </c>
      <c r="L16074">
        <v>-0.49980932586565824</v>
      </c>
      <c r="M16074">
        <f t="shared" ca="1" si="251"/>
        <v>0.88506988178475332</v>
      </c>
    </row>
    <row r="16075" spans="1:13" x14ac:dyDescent="0.25">
      <c r="A16075" s="9"/>
      <c r="H16075" s="9"/>
      <c r="J16075">
        <v>23</v>
      </c>
      <c r="K16075">
        <f ca="1">SIMULATION!$D$3*SIMULATION!$D$17/$H16052/(SIMULATION!$D$17-$I16052)*(((EXP(-$I16052*$J16075))/(1-EXP(-SIMULATION!$D$4*$I16052)))-(EXP(-SIMULATION!$D$17*$J16075)/(1-EXP(-SIMULATION!$D$4*SIMULATION!$D$17))))</f>
        <v>1.7054986037015991</v>
      </c>
      <c r="L16075">
        <v>-0.21379510859909737</v>
      </c>
      <c r="M16075">
        <f t="shared" ca="1" si="251"/>
        <v>1.3408713445076068</v>
      </c>
    </row>
    <row r="16076" spans="1:13" x14ac:dyDescent="0.25">
      <c r="A16076" s="9"/>
      <c r="H16076" s="9"/>
      <c r="J16076">
        <v>24</v>
      </c>
      <c r="K16076">
        <f ca="1">SIMULATION!$D$3*SIMULATION!$D$17/$H16052/(SIMULATION!$D$17-$I16052)*(((EXP(-$I16052*$J16076))/(1-EXP(-SIMULATION!$D$4*$I16052)))-(EXP(-SIMULATION!$D$17*$J16076)/(1-EXP(-SIMULATION!$D$4*SIMULATION!$D$17))))</f>
        <v>1.6438309653382868</v>
      </c>
      <c r="L16076">
        <v>-0.4164543208239414</v>
      </c>
      <c r="M16076">
        <f t="shared" ca="1" si="251"/>
        <v>0.95925045711896662</v>
      </c>
    </row>
    <row r="16077" spans="1:13" x14ac:dyDescent="0.25">
      <c r="A16077" s="9">
        <v>644</v>
      </c>
      <c r="B16077" s="2">
        <f ca="1">NORMINV(RAND(),SIMULATION!D7,SIMULATION!D8)</f>
        <v>60.503008812743289</v>
      </c>
      <c r="C16077" s="2">
        <v>2</v>
      </c>
      <c r="D16077" s="2">
        <f ca="1">SIMULATION!$D$11*(1+(SIMULATION!$D$12*LN(1+$C16077)))*(1+(SIMULATION!$D$13*(($B16077/63.5)-1)))</f>
        <v>10.015499510165542</v>
      </c>
      <c r="E16077" s="2">
        <v>-0.32192481281911767</v>
      </c>
      <c r="F16077" s="2">
        <f ca="1">D16077*(1+E16077)</f>
        <v>6.7912617050655353</v>
      </c>
      <c r="G16077" s="2">
        <v>0.58387079069567038</v>
      </c>
      <c r="H16077" s="9">
        <f>SIMULATION!$D$15*EXP($G$16077)</f>
        <v>395.80782769916271</v>
      </c>
      <c r="I16077" s="2">
        <f ca="1">$F16077/$H16077</f>
        <v>1.7157977255132243E-2</v>
      </c>
      <c r="J16077">
        <v>0</v>
      </c>
      <c r="K16077">
        <f ca="1">SIMULATION!$D$3*SIMULATION!$D$17/$H16077/(SIMULATION!$D$17-$I16077)*(((EXP(-$I16077*$J16077))/(1-EXP(-SIMULATION!$D$4*$I16077)))-(EXP(-SIMULATION!$D$17*$J16077)/(1-EXP(-SIMULATION!$D$4*SIMULATION!$D$17))))</f>
        <v>2.8365399117227801</v>
      </c>
      <c r="L16077">
        <v>1.2209357874348462E-2</v>
      </c>
      <c r="M16077">
        <f t="shared" ca="1" si="251"/>
        <v>2.8711722426298762</v>
      </c>
    </row>
    <row r="16078" spans="1:13" x14ac:dyDescent="0.25">
      <c r="A16078" s="9"/>
      <c r="H16078" s="9"/>
      <c r="J16078">
        <v>1</v>
      </c>
      <c r="K16078">
        <f ca="1">SIMULATION!$D$3*SIMULATION!$D$17/$H16077/(SIMULATION!$D$17-$I16077)*(((EXP(-$I16077*$J16078))/(1-EXP(-SIMULATION!$D$4*$I16077)))-(EXP(-SIMULATION!$D$17*$J16078)/(1-EXP(-SIMULATION!$D$4*SIMULATION!$D$17))))</f>
        <v>3.2828233850887627</v>
      </c>
      <c r="L16078">
        <v>8.6567689754952937E-2</v>
      </c>
      <c r="M16078">
        <f t="shared" ca="1" si="251"/>
        <v>3.5670098214094312</v>
      </c>
    </row>
    <row r="16079" spans="1:13" x14ac:dyDescent="0.25">
      <c r="A16079" s="9"/>
      <c r="H16079" s="9"/>
      <c r="J16079">
        <v>2</v>
      </c>
      <c r="K16079">
        <f ca="1">SIMULATION!$D$3*SIMULATION!$D$17/$H16077/(SIMULATION!$D$17-$I16077)*(((EXP(-$I16077*$J16079))/(1-EXP(-SIMULATION!$D$4*$I16077)))-(EXP(-SIMULATION!$D$17*$J16079)/(1-EXP(-SIMULATION!$D$4*SIMULATION!$D$17))))</f>
        <v>3.5438889523623818</v>
      </c>
      <c r="L16079">
        <v>7.4211043821366507E-2</v>
      </c>
      <c r="M16079">
        <f t="shared" ca="1" si="251"/>
        <v>3.8068846507042031</v>
      </c>
    </row>
    <row r="16080" spans="1:13" x14ac:dyDescent="0.25">
      <c r="A16080" s="9"/>
      <c r="H16080" s="9"/>
      <c r="J16080">
        <v>3</v>
      </c>
      <c r="K16080">
        <f ca="1">SIMULATION!$D$3*SIMULATION!$D$17/$H16077/(SIMULATION!$D$17-$I16077)*(((EXP(-$I16077*$J16080))/(1-EXP(-SIMULATION!$D$4*$I16077)))-(EXP(-SIMULATION!$D$17*$J16080)/(1-EXP(-SIMULATION!$D$4*SIMULATION!$D$17))))</f>
        <v>3.6866863817855537</v>
      </c>
      <c r="L16080">
        <v>0.1412258131443874</v>
      </c>
      <c r="M16080">
        <f t="shared" ca="1" si="251"/>
        <v>4.2073416638615573</v>
      </c>
    </row>
    <row r="16081" spans="1:13" x14ac:dyDescent="0.25">
      <c r="A16081" s="9"/>
      <c r="H16081" s="9"/>
      <c r="J16081">
        <v>4</v>
      </c>
      <c r="K16081">
        <f ca="1">SIMULATION!$D$3*SIMULATION!$D$17/$H16077/(SIMULATION!$D$17-$I16077)*(((EXP(-$I16077*$J16081))/(1-EXP(-SIMULATION!$D$4*$I16077)))-(EXP(-SIMULATION!$D$17*$J16081)/(1-EXP(-SIMULATION!$D$4*SIMULATION!$D$17))))</f>
        <v>3.7541114973203245</v>
      </c>
      <c r="L16081">
        <v>-3.778964534910795E-4</v>
      </c>
      <c r="M16081">
        <f t="shared" ca="1" si="251"/>
        <v>3.752692831899477</v>
      </c>
    </row>
    <row r="16082" spans="1:13" x14ac:dyDescent="0.25">
      <c r="A16082" s="9"/>
      <c r="H16082" s="9"/>
      <c r="J16082">
        <v>5</v>
      </c>
      <c r="K16082">
        <f ca="1">SIMULATION!$D$3*SIMULATION!$D$17/$H16077/(SIMULATION!$D$17-$I16077)*(((EXP(-$I16077*$J16082))/(1-EXP(-SIMULATION!$D$4*$I16077)))-(EXP(-SIMULATION!$D$17*$J16082)/(1-EXP(-SIMULATION!$D$4*SIMULATION!$D$17))))</f>
        <v>3.7736458942013038</v>
      </c>
      <c r="L16082">
        <v>-0.13813543082890145</v>
      </c>
      <c r="M16082">
        <f t="shared" ca="1" si="251"/>
        <v>3.2523716928100916</v>
      </c>
    </row>
    <row r="16083" spans="1:13" x14ac:dyDescent="0.25">
      <c r="A16083" s="9"/>
      <c r="H16083" s="9"/>
      <c r="J16083">
        <v>6</v>
      </c>
      <c r="K16083">
        <f ca="1">SIMULATION!$D$3*SIMULATION!$D$17/$H16077/(SIMULATION!$D$17-$I16077)*(((EXP(-$I16077*$J16083))/(1-EXP(-SIMULATION!$D$4*$I16077)))-(EXP(-SIMULATION!$D$17*$J16083)/(1-EXP(-SIMULATION!$D$4*SIMULATION!$D$17))))</f>
        <v>3.7628934763123238</v>
      </c>
      <c r="L16083">
        <v>0.37189974746726046</v>
      </c>
      <c r="M16083">
        <f t="shared" ca="1" si="251"/>
        <v>5.1623126098990788</v>
      </c>
    </row>
    <row r="16084" spans="1:13" x14ac:dyDescent="0.25">
      <c r="A16084" s="9"/>
      <c r="H16084" s="9"/>
      <c r="J16084">
        <v>7</v>
      </c>
      <c r="K16084">
        <f ca="1">SIMULATION!$D$3*SIMULATION!$D$17/$H16077/(SIMULATION!$D$17-$I16077)*(((EXP(-$I16077*$J16084))/(1-EXP(-SIMULATION!$D$4*$I16077)))-(EXP(-SIMULATION!$D$17*$J16084)/(1-EXP(-SIMULATION!$D$4*SIMULATION!$D$17))))</f>
        <v>3.7331284016907254</v>
      </c>
      <c r="L16084">
        <v>0.45638355353857368</v>
      </c>
      <c r="M16084">
        <f t="shared" ca="1" si="251"/>
        <v>5.4368668074701141</v>
      </c>
    </row>
    <row r="16085" spans="1:13" x14ac:dyDescent="0.25">
      <c r="A16085" s="9"/>
      <c r="H16085" s="9"/>
      <c r="J16085">
        <v>8</v>
      </c>
      <c r="K16085">
        <f ca="1">SIMULATION!$D$3*SIMULATION!$D$17/$H16077/(SIMULATION!$D$17-$I16077)*(((EXP(-$I16077*$J16085))/(1-EXP(-SIMULATION!$D$4*$I16077)))-(EXP(-SIMULATION!$D$17*$J16085)/(1-EXP(-SIMULATION!$D$4*SIMULATION!$D$17))))</f>
        <v>3.6915686901196065</v>
      </c>
      <c r="L16085">
        <v>-2.0671681408155226E-2</v>
      </c>
      <c r="M16085">
        <f t="shared" ca="1" si="251"/>
        <v>3.6152577582611332</v>
      </c>
    </row>
    <row r="16086" spans="1:13" x14ac:dyDescent="0.25">
      <c r="A16086" s="9"/>
      <c r="H16086" s="9"/>
      <c r="J16086">
        <v>9</v>
      </c>
      <c r="K16086">
        <f ca="1">SIMULATION!$D$3*SIMULATION!$D$17/$H16077/(SIMULATION!$D$17-$I16077)*(((EXP(-$I16077*$J16086))/(1-EXP(-SIMULATION!$D$4*$I16077)))-(EXP(-SIMULATION!$D$17*$J16086)/(1-EXP(-SIMULATION!$D$4*SIMULATION!$D$17))))</f>
        <v>3.642833204084484</v>
      </c>
      <c r="L16086">
        <v>-4.4101754978035895E-2</v>
      </c>
      <c r="M16086">
        <f t="shared" ca="1" si="251"/>
        <v>3.4821778666920964</v>
      </c>
    </row>
    <row r="16087" spans="1:13" x14ac:dyDescent="0.25">
      <c r="A16087" s="9"/>
      <c r="H16087" s="9"/>
      <c r="J16087">
        <v>10</v>
      </c>
      <c r="K16087">
        <f ca="1">SIMULATION!$D$3*SIMULATION!$D$17/$H16077/(SIMULATION!$D$17-$I16077)*(((EXP(-$I16077*$J16087))/(1-EXP(-SIMULATION!$D$4*$I16077)))-(EXP(-SIMULATION!$D$17*$J16087)/(1-EXP(-SIMULATION!$D$4*SIMULATION!$D$17))))</f>
        <v>3.5898753155911391</v>
      </c>
      <c r="L16087">
        <v>0.11032463091173858</v>
      </c>
      <c r="M16087">
        <f t="shared" ca="1" si="251"/>
        <v>3.9859269848028922</v>
      </c>
    </row>
    <row r="16088" spans="1:13" x14ac:dyDescent="0.25">
      <c r="A16088" s="9"/>
      <c r="H16088" s="9"/>
      <c r="J16088">
        <v>11</v>
      </c>
      <c r="K16088">
        <f ca="1">SIMULATION!$D$3*SIMULATION!$D$17/$H16077/(SIMULATION!$D$17-$I16077)*(((EXP(-$I16077*$J16088))/(1-EXP(-SIMULATION!$D$4*$I16077)))-(EXP(-SIMULATION!$D$17*$J16088)/(1-EXP(-SIMULATION!$D$4*SIMULATION!$D$17))))</f>
        <v>3.5345812206124827</v>
      </c>
      <c r="L16088">
        <v>5.6576189670462143E-2</v>
      </c>
      <c r="M16088">
        <f t="shared" ca="1" si="251"/>
        <v>3.7345543581555081</v>
      </c>
    </row>
    <row r="16089" spans="1:13" x14ac:dyDescent="0.25">
      <c r="A16089" s="9"/>
      <c r="H16089" s="9"/>
      <c r="J16089">
        <v>12</v>
      </c>
      <c r="K16089">
        <f ca="1">SIMULATION!$D$3*SIMULATION!$D$17/$H16077/(SIMULATION!$D$17-$I16077)*(((EXP(-$I16077*$J16089))/(1-EXP(-SIMULATION!$D$4*$I16077)))-(EXP(-SIMULATION!$D$17*$J16089)/(1-EXP(-SIMULATION!$D$4*SIMULATION!$D$17))))</f>
        <v>3.4781533516276477</v>
      </c>
      <c r="L16089">
        <v>-0.1929187358655291</v>
      </c>
      <c r="M16089">
        <f t="shared" ca="1" si="251"/>
        <v>2.8071524038851887</v>
      </c>
    </row>
    <row r="16090" spans="1:13" x14ac:dyDescent="0.25">
      <c r="A16090" s="9"/>
      <c r="H16090" s="9"/>
      <c r="J16090">
        <v>13</v>
      </c>
      <c r="K16090">
        <f ca="1">SIMULATION!$D$3*SIMULATION!$D$17/$H16077/(SIMULATION!$D$17-$I16077)*(((EXP(-$I16077*$J16090))/(1-EXP(-SIMULATION!$D$4*$I16077)))-(EXP(-SIMULATION!$D$17*$J16090)/(1-EXP(-SIMULATION!$D$4*SIMULATION!$D$17))))</f>
        <v>3.4213560758336619</v>
      </c>
      <c r="L16090">
        <v>-8.1376757700728247E-2</v>
      </c>
      <c r="M16090">
        <f t="shared" ca="1" si="251"/>
        <v>3.1429372114426313</v>
      </c>
    </row>
    <row r="16091" spans="1:13" x14ac:dyDescent="0.25">
      <c r="A16091" s="9"/>
      <c r="H16091" s="9"/>
      <c r="J16091">
        <v>14</v>
      </c>
      <c r="K16091">
        <f ca="1">SIMULATION!$D$3*SIMULATION!$D$17/$H16077/(SIMULATION!$D$17-$I16077)*(((EXP(-$I16077*$J16091))/(1-EXP(-SIMULATION!$D$4*$I16077)))-(EXP(-SIMULATION!$D$17*$J16091)/(1-EXP(-SIMULATION!$D$4*SIMULATION!$D$17))))</f>
        <v>3.3646731427044374</v>
      </c>
      <c r="L16091">
        <v>-0.16522560608601458</v>
      </c>
      <c r="M16091">
        <f t="shared" ca="1" si="251"/>
        <v>2.8087429834197613</v>
      </c>
    </row>
    <row r="16092" spans="1:13" x14ac:dyDescent="0.25">
      <c r="A16092" s="9"/>
      <c r="H16092" s="9"/>
      <c r="J16092">
        <v>15</v>
      </c>
      <c r="K16092">
        <f ca="1">SIMULATION!$D$3*SIMULATION!$D$17/$H16077/(SIMULATION!$D$17-$I16077)*(((EXP(-$I16077*$J16092))/(1-EXP(-SIMULATION!$D$4*$I16077)))-(EXP(-SIMULATION!$D$17*$J16092)/(1-EXP(-SIMULATION!$D$4*SIMULATION!$D$17))))</f>
        <v>3.3084085784201016</v>
      </c>
      <c r="L16092">
        <v>6.3639333661189082E-2</v>
      </c>
      <c r="M16092">
        <f t="shared" ca="1" si="251"/>
        <v>3.5189534958297188</v>
      </c>
    </row>
    <row r="16093" spans="1:13" x14ac:dyDescent="0.25">
      <c r="A16093" s="9"/>
      <c r="H16093" s="9"/>
      <c r="J16093">
        <v>16</v>
      </c>
      <c r="K16093">
        <f ca="1">SIMULATION!$D$3*SIMULATION!$D$17/$H16077/(SIMULATION!$D$17-$I16077)*(((EXP(-$I16077*$J16093))/(1-EXP(-SIMULATION!$D$4*$I16077)))-(EXP(-SIMULATION!$D$17*$J16093)/(1-EXP(-SIMULATION!$D$4*SIMULATION!$D$17))))</f>
        <v>3.252751339708384</v>
      </c>
      <c r="L16093">
        <v>0.30093615413182234</v>
      </c>
      <c r="M16093">
        <f t="shared" ca="1" si="251"/>
        <v>4.2316218182273575</v>
      </c>
    </row>
    <row r="16094" spans="1:13" x14ac:dyDescent="0.25">
      <c r="A16094" s="9"/>
      <c r="H16094" s="9"/>
      <c r="J16094">
        <v>17</v>
      </c>
      <c r="K16094">
        <f ca="1">SIMULATION!$D$3*SIMULATION!$D$17/$H16077/(SIMULATION!$D$17-$I16077)*(((EXP(-$I16077*$J16094))/(1-EXP(-SIMULATION!$D$4*$I16077)))-(EXP(-SIMULATION!$D$17*$J16094)/(1-EXP(-SIMULATION!$D$4*SIMULATION!$D$17))))</f>
        <v>3.1978167438673828</v>
      </c>
      <c r="L16094">
        <v>0.25216241608330831</v>
      </c>
      <c r="M16094">
        <f t="shared" ca="1" si="251"/>
        <v>4.0041859401926398</v>
      </c>
    </row>
    <row r="16095" spans="1:13" x14ac:dyDescent="0.25">
      <c r="A16095" s="9"/>
      <c r="H16095" s="9"/>
      <c r="J16095">
        <v>18</v>
      </c>
      <c r="K16095">
        <f ca="1">SIMULATION!$D$3*SIMULATION!$D$17/$H16077/(SIMULATION!$D$17-$I16077)*(((EXP(-$I16077*$J16095))/(1-EXP(-SIMULATION!$D$4*$I16077)))-(EXP(-SIMULATION!$D$17*$J16095)/(1-EXP(-SIMULATION!$D$4*SIMULATION!$D$17))))</f>
        <v>3.143673016430983</v>
      </c>
      <c r="L16095">
        <v>-0.12739840394015298</v>
      </c>
      <c r="M16095">
        <f t="shared" ca="1" si="251"/>
        <v>2.7431740916279495</v>
      </c>
    </row>
    <row r="16096" spans="1:13" x14ac:dyDescent="0.25">
      <c r="A16096" s="9"/>
      <c r="H16096" s="9"/>
      <c r="J16096">
        <v>19</v>
      </c>
      <c r="K16096">
        <f ca="1">SIMULATION!$D$3*SIMULATION!$D$17/$H16077/(SIMULATION!$D$17-$I16077)*(((EXP(-$I16077*$J16096))/(1-EXP(-SIMULATION!$D$4*$I16077)))-(EXP(-SIMULATION!$D$17*$J16096)/(1-EXP(-SIMULATION!$D$4*SIMULATION!$D$17))))</f>
        <v>3.0903583018872869</v>
      </c>
      <c r="L16096">
        <v>9.2590567483634575E-2</v>
      </c>
      <c r="M16096">
        <f t="shared" ca="1" si="251"/>
        <v>3.3764963307867917</v>
      </c>
    </row>
    <row r="16097" spans="1:13" x14ac:dyDescent="0.25">
      <c r="A16097" s="9"/>
      <c r="H16097" s="9"/>
      <c r="J16097">
        <v>20</v>
      </c>
      <c r="K16097">
        <f ca="1">SIMULATION!$D$3*SIMULATION!$D$17/$H16077/(SIMULATION!$D$17-$I16077)*(((EXP(-$I16077*$J16097))/(1-EXP(-SIMULATION!$D$4*$I16077)))-(EXP(-SIMULATION!$D$17*$J16097)/(1-EXP(-SIMULATION!$D$4*SIMULATION!$D$17))))</f>
        <v>3.0378915629183338</v>
      </c>
      <c r="L16097">
        <v>-3.9308440778435413E-2</v>
      </c>
      <c r="M16097">
        <f t="shared" ca="1" si="251"/>
        <v>2.9184767823260498</v>
      </c>
    </row>
    <row r="16098" spans="1:13" x14ac:dyDescent="0.25">
      <c r="A16098" s="9"/>
      <c r="H16098" s="9"/>
      <c r="J16098">
        <v>21</v>
      </c>
      <c r="K16098">
        <f ca="1">SIMULATION!$D$3*SIMULATION!$D$17/$H16077/(SIMULATION!$D$17-$I16077)*(((EXP(-$I16077*$J16098))/(1-EXP(-SIMULATION!$D$4*$I16077)))-(EXP(-SIMULATION!$D$17*$J16098)/(1-EXP(-SIMULATION!$D$4*SIMULATION!$D$17))))</f>
        <v>2.9862795632837957</v>
      </c>
      <c r="L16098">
        <v>-0.20938962039472209</v>
      </c>
      <c r="M16098">
        <f t="shared" ca="1" si="251"/>
        <v>2.3609836191352853</v>
      </c>
    </row>
    <row r="16099" spans="1:13" x14ac:dyDescent="0.25">
      <c r="A16099" s="9"/>
      <c r="H16099" s="9"/>
      <c r="J16099">
        <v>22</v>
      </c>
      <c r="K16099">
        <f ca="1">SIMULATION!$D$3*SIMULATION!$D$17/$H16077/(SIMULATION!$D$17-$I16077)*(((EXP(-$I16077*$J16099))/(1-EXP(-SIMULATION!$D$4*$I16077)))-(EXP(-SIMULATION!$D$17*$J16099)/(1-EXP(-SIMULATION!$D$4*SIMULATION!$D$17))))</f>
        <v>2.9355213410361296</v>
      </c>
      <c r="L16099">
        <v>0.39373008793335496</v>
      </c>
      <c r="M16099">
        <f t="shared" ca="1" si="251"/>
        <v>4.0913244167725251</v>
      </c>
    </row>
    <row r="16100" spans="1:13" x14ac:dyDescent="0.25">
      <c r="A16100" s="9"/>
      <c r="H16100" s="9"/>
      <c r="J16100">
        <v>23</v>
      </c>
      <c r="K16100">
        <f ca="1">SIMULATION!$D$3*SIMULATION!$D$17/$H16077/(SIMULATION!$D$17-$I16077)*(((EXP(-$I16077*$J16100))/(1-EXP(-SIMULATION!$D$4*$I16077)))-(EXP(-SIMULATION!$D$17*$J16100)/(1-EXP(-SIMULATION!$D$4*SIMULATION!$D$17))))</f>
        <v>2.8856110735061811</v>
      </c>
      <c r="L16100">
        <v>9.7791576503213712E-2</v>
      </c>
      <c r="M16100">
        <f t="shared" ca="1" si="251"/>
        <v>3.1677995295594816</v>
      </c>
    </row>
    <row r="16101" spans="1:13" x14ac:dyDescent="0.25">
      <c r="A16101" s="9"/>
      <c r="H16101" s="9"/>
      <c r="J16101">
        <v>24</v>
      </c>
      <c r="K16101">
        <f ca="1">SIMULATION!$D$3*SIMULATION!$D$17/$H16077/(SIMULATION!$D$17-$I16077)*(((EXP(-$I16077*$J16101))/(1-EXP(-SIMULATION!$D$4*$I16077)))-(EXP(-SIMULATION!$D$17*$J16101)/(1-EXP(-SIMULATION!$D$4*SIMULATION!$D$17))))</f>
        <v>2.8365399117227796</v>
      </c>
      <c r="L16101">
        <v>-0.19756207405982784</v>
      </c>
      <c r="M16101">
        <f t="shared" ca="1" si="251"/>
        <v>2.2761472036093462</v>
      </c>
    </row>
    <row r="16102" spans="1:13" x14ac:dyDescent="0.25">
      <c r="A16102" s="9">
        <v>645</v>
      </c>
      <c r="B16102" s="2">
        <f ca="1">NORMINV(RAND(),SIMULATION!D7,SIMULATION!D8)</f>
        <v>72.279833379091031</v>
      </c>
      <c r="C16102" s="2">
        <v>2</v>
      </c>
      <c r="D16102" s="2">
        <f ca="1">SIMULATION!$D$11*(1+(SIMULATION!$D$12*LN(1+$C16102)))*(1+(SIMULATION!$D$13*(($B16102/63.5)-1)))</f>
        <v>10.890066961191243</v>
      </c>
      <c r="E16102" s="2">
        <v>2.8856816599254844E-2</v>
      </c>
      <c r="F16102" s="2">
        <f ca="1">D16102*(1+E16102)</f>
        <v>11.204319626243944</v>
      </c>
      <c r="G16102" s="2">
        <v>1.2984549564923298</v>
      </c>
      <c r="H16102" s="9">
        <f>SIMULATION!$D$15*EXP($G$16102)</f>
        <v>808.76870649050647</v>
      </c>
      <c r="I16102" s="2">
        <f ca="1">$F16102/$H16102</f>
        <v>1.3853552364634503E-2</v>
      </c>
      <c r="J16102">
        <v>0</v>
      </c>
      <c r="K16102">
        <f ca="1">SIMULATION!$D$3*SIMULATION!$D$17/$H16102/(SIMULATION!$D$17-$I16102)*(((EXP(-$I16102*$J16102))/(1-EXP(-SIMULATION!$D$4*$I16102)))-(EXP(-SIMULATION!$D$17*$J16102)/(1-EXP(-SIMULATION!$D$4*SIMULATION!$D$17))))</f>
        <v>1.7795098484414511</v>
      </c>
      <c r="L16102">
        <v>0.10567183301617852</v>
      </c>
      <c r="M16102">
        <f t="shared" ca="1" si="251"/>
        <v>1.9675539159966013</v>
      </c>
    </row>
    <row r="16103" spans="1:13" x14ac:dyDescent="0.25">
      <c r="A16103" s="9"/>
      <c r="H16103" s="9"/>
      <c r="J16103">
        <v>1</v>
      </c>
      <c r="K16103">
        <f ca="1">SIMULATION!$D$3*SIMULATION!$D$17/$H16102/(SIMULATION!$D$17-$I16102)*(((EXP(-$I16102*$J16103))/(1-EXP(-SIMULATION!$D$4*$I16102)))-(EXP(-SIMULATION!$D$17*$J16103)/(1-EXP(-SIMULATION!$D$4*SIMULATION!$D$17))))</f>
        <v>1.9974806006751049</v>
      </c>
      <c r="L16103">
        <v>-1.4666821802067673E-2</v>
      </c>
      <c r="M16103">
        <f t="shared" ca="1" si="251"/>
        <v>1.9681839086519159</v>
      </c>
    </row>
    <row r="16104" spans="1:13" x14ac:dyDescent="0.25">
      <c r="A16104" s="9"/>
      <c r="H16104" s="9"/>
      <c r="J16104">
        <v>2</v>
      </c>
      <c r="K16104">
        <f ca="1">SIMULATION!$D$3*SIMULATION!$D$17/$H16102/(SIMULATION!$D$17-$I16102)*(((EXP(-$I16102*$J16104))/(1-EXP(-SIMULATION!$D$4*$I16102)))-(EXP(-SIMULATION!$D$17*$J16104)/(1-EXP(-SIMULATION!$D$4*SIMULATION!$D$17))))</f>
        <v>2.1253691614379613</v>
      </c>
      <c r="L16104">
        <v>0.16549774808134832</v>
      </c>
      <c r="M16104">
        <f t="shared" ca="1" si="251"/>
        <v>2.4771129714974873</v>
      </c>
    </row>
    <row r="16105" spans="1:13" x14ac:dyDescent="0.25">
      <c r="A16105" s="9"/>
      <c r="H16105" s="9"/>
      <c r="J16105">
        <v>3</v>
      </c>
      <c r="K16105">
        <f ca="1">SIMULATION!$D$3*SIMULATION!$D$17/$H16102/(SIMULATION!$D$17-$I16102)*(((EXP(-$I16102*$J16105))/(1-EXP(-SIMULATION!$D$4*$I16102)))-(EXP(-SIMULATION!$D$17*$J16105)/(1-EXP(-SIMULATION!$D$4*SIMULATION!$D$17))))</f>
        <v>2.1956931071474823</v>
      </c>
      <c r="L16105">
        <v>0.50046107125136186</v>
      </c>
      <c r="M16105">
        <f t="shared" ca="1" si="251"/>
        <v>3.2945520316897423</v>
      </c>
    </row>
    <row r="16106" spans="1:13" x14ac:dyDescent="0.25">
      <c r="A16106" s="9"/>
      <c r="H16106" s="9"/>
      <c r="J16106">
        <v>4</v>
      </c>
      <c r="K16106">
        <f ca="1">SIMULATION!$D$3*SIMULATION!$D$17/$H16102/(SIMULATION!$D$17-$I16102)*(((EXP(-$I16102*$J16106))/(1-EXP(-SIMULATION!$D$4*$I16102)))-(EXP(-SIMULATION!$D$17*$J16106)/(1-EXP(-SIMULATION!$D$4*SIMULATION!$D$17))))</f>
        <v>2.2292882580652651</v>
      </c>
      <c r="L16106">
        <v>0.17897202309406601</v>
      </c>
      <c r="M16106">
        <f t="shared" ca="1" si="251"/>
        <v>2.6282684876710523</v>
      </c>
    </row>
    <row r="16107" spans="1:13" x14ac:dyDescent="0.25">
      <c r="A16107" s="9"/>
      <c r="H16107" s="9"/>
      <c r="J16107">
        <v>5</v>
      </c>
      <c r="K16107">
        <f ca="1">SIMULATION!$D$3*SIMULATION!$D$17/$H16102/(SIMULATION!$D$17-$I16102)*(((EXP(-$I16102*$J16107))/(1-EXP(-SIMULATION!$D$4*$I16102)))-(EXP(-SIMULATION!$D$17*$J16107)/(1-EXP(-SIMULATION!$D$4*SIMULATION!$D$17))))</f>
        <v>2.2395045122309063</v>
      </c>
      <c r="L16107">
        <v>8.061584146753667E-2</v>
      </c>
      <c r="M16107">
        <f t="shared" ca="1" si="251"/>
        <v>2.4200440529547462</v>
      </c>
    </row>
    <row r="16108" spans="1:13" x14ac:dyDescent="0.25">
      <c r="A16108" s="9"/>
      <c r="H16108" s="9"/>
      <c r="J16108">
        <v>6</v>
      </c>
      <c r="K16108">
        <f ca="1">SIMULATION!$D$3*SIMULATION!$D$17/$H16102/(SIMULATION!$D$17-$I16102)*(((EXP(-$I16102*$J16108))/(1-EXP(-SIMULATION!$D$4*$I16102)))-(EXP(-SIMULATION!$D$17*$J16108)/(1-EXP(-SIMULATION!$D$4*SIMULATION!$D$17))))</f>
        <v>2.2348946372825234</v>
      </c>
      <c r="L16108">
        <v>-0.1256927718192381</v>
      </c>
      <c r="M16108">
        <f t="shared" ca="1" si="251"/>
        <v>1.9539845355985321</v>
      </c>
    </row>
    <row r="16109" spans="1:13" x14ac:dyDescent="0.25">
      <c r="A16109" s="9"/>
      <c r="H16109" s="9"/>
      <c r="J16109">
        <v>7</v>
      </c>
      <c r="K16109">
        <f ca="1">SIMULATION!$D$3*SIMULATION!$D$17/$H16102/(SIMULATION!$D$17-$I16102)*(((EXP(-$I16102*$J16109))/(1-EXP(-SIMULATION!$D$4*$I16102)))-(EXP(-SIMULATION!$D$17*$J16109)/(1-EXP(-SIMULATION!$D$4*SIMULATION!$D$17))))</f>
        <v>2.2209373131118522</v>
      </c>
      <c r="L16109">
        <v>-7.0166927481389058E-2</v>
      </c>
      <c r="M16109">
        <f t="shared" ca="1" si="251"/>
        <v>2.0651009657220216</v>
      </c>
    </row>
    <row r="16110" spans="1:13" x14ac:dyDescent="0.25">
      <c r="A16110" s="9"/>
      <c r="H16110" s="9"/>
      <c r="J16110">
        <v>8</v>
      </c>
      <c r="K16110">
        <f ca="1">SIMULATION!$D$3*SIMULATION!$D$17/$H16102/(SIMULATION!$D$17-$I16102)*(((EXP(-$I16102*$J16110))/(1-EXP(-SIMULATION!$D$4*$I16102)))-(EXP(-SIMULATION!$D$17*$J16110)/(1-EXP(-SIMULATION!$D$4*SIMULATION!$D$17))))</f>
        <v>2.2011412990153181</v>
      </c>
      <c r="L16110">
        <v>-0.75132508867419356</v>
      </c>
      <c r="M16110">
        <f t="shared" ca="1" si="251"/>
        <v>0.54736861734820463</v>
      </c>
    </row>
    <row r="16111" spans="1:13" x14ac:dyDescent="0.25">
      <c r="A16111" s="9"/>
      <c r="H16111" s="9"/>
      <c r="J16111">
        <v>9</v>
      </c>
      <c r="K16111">
        <f ca="1">SIMULATION!$D$3*SIMULATION!$D$17/$H16102/(SIMULATION!$D$17-$I16102)*(((EXP(-$I16102*$J16111))/(1-EXP(-SIMULATION!$D$4*$I16102)))-(EXP(-SIMULATION!$D$17*$J16111)/(1-EXP(-SIMULATION!$D$4*SIMULATION!$D$17))))</f>
        <v>2.1777530104039395</v>
      </c>
      <c r="L16111">
        <v>-7.6763115527773138E-2</v>
      </c>
      <c r="M16111">
        <f t="shared" ca="1" si="251"/>
        <v>2.0105819044753463</v>
      </c>
    </row>
    <row r="16112" spans="1:13" x14ac:dyDescent="0.25">
      <c r="A16112" s="9"/>
      <c r="H16112" s="9"/>
      <c r="J16112">
        <v>10</v>
      </c>
      <c r="K16112">
        <f ca="1">SIMULATION!$D$3*SIMULATION!$D$17/$H16102/(SIMULATION!$D$17-$I16102)*(((EXP(-$I16102*$J16112))/(1-EXP(-SIMULATION!$D$4*$I16102)))-(EXP(-SIMULATION!$D$17*$J16112)/(1-EXP(-SIMULATION!$D$4*SIMULATION!$D$17))))</f>
        <v>2.1522099507364643</v>
      </c>
      <c r="L16112">
        <v>4.9994441804639612E-2</v>
      </c>
      <c r="M16112">
        <f t="shared" ca="1" si="251"/>
        <v>2.2598084858699248</v>
      </c>
    </row>
    <row r="16113" spans="1:13" x14ac:dyDescent="0.25">
      <c r="A16113" s="9"/>
      <c r="H16113" s="9"/>
      <c r="J16113">
        <v>11</v>
      </c>
      <c r="K16113">
        <f ca="1">SIMULATION!$D$3*SIMULATION!$D$17/$H16102/(SIMULATION!$D$17-$I16102)*(((EXP(-$I16102*$J16113))/(1-EXP(-SIMULATION!$D$4*$I16102)))-(EXP(-SIMULATION!$D$17*$J16113)/(1-EXP(-SIMULATION!$D$4*SIMULATION!$D$17))))</f>
        <v>2.1254312813154237</v>
      </c>
      <c r="L16113">
        <v>-0.24649817913673278</v>
      </c>
      <c r="M16113">
        <f t="shared" ca="1" si="251"/>
        <v>1.601516340590919</v>
      </c>
    </row>
    <row r="16114" spans="1:13" x14ac:dyDescent="0.25">
      <c r="A16114" s="9"/>
      <c r="H16114" s="9"/>
      <c r="J16114">
        <v>12</v>
      </c>
      <c r="K16114">
        <f ca="1">SIMULATION!$D$3*SIMULATION!$D$17/$H16102/(SIMULATION!$D$17-$I16102)*(((EXP(-$I16102*$J16114))/(1-EXP(-SIMULATION!$D$4*$I16102)))-(EXP(-SIMULATION!$D$17*$J16114)/(1-EXP(-SIMULATION!$D$4*SIMULATION!$D$17))))</f>
        <v>2.0980040250775298</v>
      </c>
      <c r="L16114">
        <v>-0.13934226715104683</v>
      </c>
      <c r="M16114">
        <f t="shared" ca="1" si="251"/>
        <v>1.8056633877312052</v>
      </c>
    </row>
    <row r="16115" spans="1:13" x14ac:dyDescent="0.25">
      <c r="A16115" s="9"/>
      <c r="H16115" s="9"/>
      <c r="J16115">
        <v>13</v>
      </c>
      <c r="K16115">
        <f ca="1">SIMULATION!$D$3*SIMULATION!$D$17/$H16102/(SIMULATION!$D$17-$I16102)*(((EXP(-$I16102*$J16115))/(1-EXP(-SIMULATION!$D$4*$I16102)))-(EXP(-SIMULATION!$D$17*$J16115)/(1-EXP(-SIMULATION!$D$4*SIMULATION!$D$17))))</f>
        <v>2.0703023901193922</v>
      </c>
      <c r="L16115">
        <v>0.18251675844230281</v>
      </c>
      <c r="M16115">
        <f t="shared" ca="1" si="251"/>
        <v>2.4481672713593357</v>
      </c>
    </row>
    <row r="16116" spans="1:13" x14ac:dyDescent="0.25">
      <c r="A16116" s="9"/>
      <c r="H16116" s="9"/>
      <c r="J16116">
        <v>14</v>
      </c>
      <c r="K16116">
        <f ca="1">SIMULATION!$D$3*SIMULATION!$D$17/$H16102/(SIMULATION!$D$17-$I16102)*(((EXP(-$I16102*$J16116))/(1-EXP(-SIMULATION!$D$4*$I16102)))-(EXP(-SIMULATION!$D$17*$J16116)/(1-EXP(-SIMULATION!$D$4*SIMULATION!$D$17))))</f>
        <v>2.0425642347313255</v>
      </c>
      <c r="L16116">
        <v>0.47261768807590171</v>
      </c>
      <c r="M16116">
        <f t="shared" ca="1" si="251"/>
        <v>3.007916221096568</v>
      </c>
    </row>
    <row r="16117" spans="1:13" x14ac:dyDescent="0.25">
      <c r="A16117" s="9"/>
      <c r="H16117" s="9"/>
      <c r="J16117">
        <v>15</v>
      </c>
      <c r="K16117">
        <f ca="1">SIMULATION!$D$3*SIMULATION!$D$17/$H16102/(SIMULATION!$D$17-$I16102)*(((EXP(-$I16102*$J16117))/(1-EXP(-SIMULATION!$D$4*$I16102)))-(EXP(-SIMULATION!$D$17*$J16117)/(1-EXP(-SIMULATION!$D$4*SIMULATION!$D$17))))</f>
        <v>2.0149400676743086</v>
      </c>
      <c r="L16117">
        <v>0.39428691021421264</v>
      </c>
      <c r="M16117">
        <f t="shared" ca="1" si="251"/>
        <v>2.8094045612244281</v>
      </c>
    </row>
    <row r="16118" spans="1:13" x14ac:dyDescent="0.25">
      <c r="A16118" s="9"/>
      <c r="H16118" s="9"/>
      <c r="J16118">
        <v>16</v>
      </c>
      <c r="K16118">
        <f ca="1">SIMULATION!$D$3*SIMULATION!$D$17/$H16102/(SIMULATION!$D$17-$I16102)*(((EXP(-$I16102*$J16118))/(1-EXP(-SIMULATION!$D$4*$I16102)))-(EXP(-SIMULATION!$D$17*$J16118)/(1-EXP(-SIMULATION!$D$4*SIMULATION!$D$17))))</f>
        <v>1.9875244483791448</v>
      </c>
      <c r="L16118">
        <v>0.1161474560824676</v>
      </c>
      <c r="M16118">
        <f t="shared" ca="1" si="251"/>
        <v>2.2183703569600919</v>
      </c>
    </row>
    <row r="16119" spans="1:13" x14ac:dyDescent="0.25">
      <c r="A16119" s="9"/>
      <c r="H16119" s="9"/>
      <c r="J16119">
        <v>17</v>
      </c>
      <c r="K16119">
        <f ca="1">SIMULATION!$D$3*SIMULATION!$D$17/$H16102/(SIMULATION!$D$17-$I16102)*(((EXP(-$I16102*$J16119))/(1-EXP(-SIMULATION!$D$4*$I16102)))-(EXP(-SIMULATION!$D$17*$J16119)/(1-EXP(-SIMULATION!$D$4*SIMULATION!$D$17))))</f>
        <v>1.9603761085935785</v>
      </c>
      <c r="L16119">
        <v>-0.22103616658118527</v>
      </c>
      <c r="M16119">
        <f t="shared" ca="1" si="251"/>
        <v>1.5270620884927124</v>
      </c>
    </row>
    <row r="16120" spans="1:13" x14ac:dyDescent="0.25">
      <c r="A16120" s="9"/>
      <c r="H16120" s="9"/>
      <c r="J16120">
        <v>18</v>
      </c>
      <c r="K16120">
        <f ca="1">SIMULATION!$D$3*SIMULATION!$D$17/$H16102/(SIMULATION!$D$17-$I16102)*(((EXP(-$I16102*$J16120))/(1-EXP(-SIMULATION!$D$4*$I16102)))-(EXP(-SIMULATION!$D$17*$J16120)/(1-EXP(-SIMULATION!$D$4*SIMULATION!$D$17))))</f>
        <v>1.9335308464644489</v>
      </c>
      <c r="L16120">
        <v>-0.22670479633718321</v>
      </c>
      <c r="M16120">
        <f t="shared" ca="1" si="251"/>
        <v>1.4951901297050645</v>
      </c>
    </row>
    <row r="16121" spans="1:13" x14ac:dyDescent="0.25">
      <c r="A16121" s="9"/>
      <c r="H16121" s="9"/>
      <c r="J16121">
        <v>19</v>
      </c>
      <c r="K16121">
        <f ca="1">SIMULATION!$D$3*SIMULATION!$D$17/$H16102/(SIMULATION!$D$17-$I16102)*(((EXP(-$I16102*$J16121))/(1-EXP(-SIMULATION!$D$4*$I16102)))-(EXP(-SIMULATION!$D$17*$J16121)/(1-EXP(-SIMULATION!$D$4*SIMULATION!$D$17))))</f>
        <v>1.9070097890256832</v>
      </c>
      <c r="L16121">
        <v>-2.1429437199474502E-3</v>
      </c>
      <c r="M16121">
        <f t="shared" ca="1" si="251"/>
        <v>1.9029231743744122</v>
      </c>
    </row>
    <row r="16122" spans="1:13" x14ac:dyDescent="0.25">
      <c r="A16122" s="9"/>
      <c r="H16122" s="9"/>
      <c r="J16122">
        <v>20</v>
      </c>
      <c r="K16122">
        <f ca="1">SIMULATION!$D$3*SIMULATION!$D$17/$H16102/(SIMULATION!$D$17-$I16102)*(((EXP(-$I16102*$J16122))/(1-EXP(-SIMULATION!$D$4*$I16102)))-(EXP(-SIMULATION!$D$17*$J16122)/(1-EXP(-SIMULATION!$D$4*SIMULATION!$D$17))))</f>
        <v>1.8808246866531697</v>
      </c>
      <c r="L16122">
        <v>-0.19630421374588677</v>
      </c>
      <c r="M16122">
        <f t="shared" ca="1" si="251"/>
        <v>1.5116108753458652</v>
      </c>
    </row>
    <row r="16123" spans="1:13" x14ac:dyDescent="0.25">
      <c r="A16123" s="9"/>
      <c r="H16123" s="9"/>
      <c r="J16123">
        <v>21</v>
      </c>
      <c r="K16123">
        <f ca="1">SIMULATION!$D$3*SIMULATION!$D$17/$H16102/(SIMULATION!$D$17-$I16102)*(((EXP(-$I16102*$J16123))/(1-EXP(-SIMULATION!$D$4*$I16102)))-(EXP(-SIMULATION!$D$17*$J16123)/(1-EXP(-SIMULATION!$D$4*SIMULATION!$D$17))))</f>
        <v>1.8549813055367441</v>
      </c>
      <c r="L16123">
        <v>0.29067276763433531</v>
      </c>
      <c r="M16123">
        <f t="shared" ca="1" si="251"/>
        <v>2.394173855527062</v>
      </c>
    </row>
    <row r="16124" spans="1:13" x14ac:dyDescent="0.25">
      <c r="A16124" s="9"/>
      <c r="H16124" s="9"/>
      <c r="J16124">
        <v>22</v>
      </c>
      <c r="K16124">
        <f ca="1">SIMULATION!$D$3*SIMULATION!$D$17/$H16102/(SIMULATION!$D$17-$I16102)*(((EXP(-$I16102*$J16124))/(1-EXP(-SIMULATION!$D$4*$I16102)))-(EXP(-SIMULATION!$D$17*$J16124)/(1-EXP(-SIMULATION!$D$4*SIMULATION!$D$17))))</f>
        <v>1.829481601320089</v>
      </c>
      <c r="L16124">
        <v>-5.2839132250569985E-2</v>
      </c>
      <c r="M16124">
        <f t="shared" ca="1" si="251"/>
        <v>1.7328133810379522</v>
      </c>
    </row>
    <row r="16125" spans="1:13" x14ac:dyDescent="0.25">
      <c r="A16125" s="9"/>
      <c r="H16125" s="9"/>
      <c r="J16125">
        <v>23</v>
      </c>
      <c r="K16125">
        <f ca="1">SIMULATION!$D$3*SIMULATION!$D$17/$H16102/(SIMULATION!$D$17-$I16102)*(((EXP(-$I16102*$J16125))/(1-EXP(-SIMULATION!$D$4*$I16102)))-(EXP(-SIMULATION!$D$17*$J16125)/(1-EXP(-SIMULATION!$D$4*SIMULATION!$D$17))))</f>
        <v>1.8043251116881049</v>
      </c>
      <c r="L16125">
        <v>0.10460176326321363</v>
      </c>
      <c r="M16125">
        <f t="shared" ca="1" si="251"/>
        <v>1.9930606998707756</v>
      </c>
    </row>
    <row r="16126" spans="1:13" x14ac:dyDescent="0.25">
      <c r="A16126" s="9"/>
      <c r="H16126" s="9"/>
      <c r="J16126">
        <v>24</v>
      </c>
      <c r="K16126">
        <f ca="1">SIMULATION!$D$3*SIMULATION!$D$17/$H16102/(SIMULATION!$D$17-$I16102)*(((EXP(-$I16102*$J16126))/(1-EXP(-SIMULATION!$D$4*$I16102)))-(EXP(-SIMULATION!$D$17*$J16126)/(1-EXP(-SIMULATION!$D$4*SIMULATION!$D$17))))</f>
        <v>1.7795098484414511</v>
      </c>
      <c r="L16126">
        <v>8.0208962476221529E-2</v>
      </c>
      <c r="M16126">
        <f t="shared" ca="1" si="251"/>
        <v>1.9222424871011579</v>
      </c>
    </row>
    <row r="16127" spans="1:13" x14ac:dyDescent="0.25">
      <c r="A16127" s="9">
        <v>646</v>
      </c>
      <c r="B16127" s="2">
        <f ca="1">NORMINV(RAND(),SIMULATION!D7,SIMULATION!D8)</f>
        <v>50.84004244051944</v>
      </c>
      <c r="C16127" s="2">
        <v>2</v>
      </c>
      <c r="D16127" s="2">
        <f ca="1">SIMULATION!$D$11*(1+(SIMULATION!$D$12*LN(1+$C16127)))*(1+(SIMULATION!$D$13*(($B16127/63.5)-1)))</f>
        <v>9.2979108408351543</v>
      </c>
      <c r="E16127" s="2">
        <v>5.4665859883576556E-2</v>
      </c>
      <c r="F16127" s="2">
        <f ca="1">D16127*(1+E16127)</f>
        <v>9.8061891320702355</v>
      </c>
      <c r="G16127" s="2">
        <v>-0.45062456067531848</v>
      </c>
      <c r="H16127" s="9">
        <f>SIMULATION!$D$15*EXP($G$16127)</f>
        <v>140.67235437659801</v>
      </c>
      <c r="I16127" s="2">
        <f ca="1">$F16127/$H16127</f>
        <v>6.9709426386778198E-2</v>
      </c>
      <c r="J16127">
        <v>0</v>
      </c>
      <c r="K16127">
        <f ca="1">SIMULATION!$D$3*SIMULATION!$D$17/$H16127/(SIMULATION!$D$17-$I16127)*(((EXP(-$I16127*$J16127))/(1-EXP(-SIMULATION!$D$4*$I16127)))-(EXP(-SIMULATION!$D$17*$J16127)/(1-EXP(-SIMULATION!$D$4*SIMULATION!$D$17))))</f>
        <v>1.0709986069083368</v>
      </c>
      <c r="L16127">
        <v>-8.9599737698005232E-3</v>
      </c>
      <c r="M16127">
        <f t="shared" ca="1" si="251"/>
        <v>1.0614024874829453</v>
      </c>
    </row>
    <row r="16128" spans="1:13" x14ac:dyDescent="0.25">
      <c r="A16128" s="9"/>
      <c r="H16128" s="9"/>
      <c r="J16128">
        <v>1</v>
      </c>
      <c r="K16128">
        <f ca="1">SIMULATION!$D$3*SIMULATION!$D$17/$H16127/(SIMULATION!$D$17-$I16127)*(((EXP(-$I16127*$J16128))/(1-EXP(-SIMULATION!$D$4*$I16127)))-(EXP(-SIMULATION!$D$17*$J16128)/(1-EXP(-SIMULATION!$D$4*SIMULATION!$D$17))))</f>
        <v>2.3518953364943358</v>
      </c>
      <c r="L16128">
        <v>-7.0756193489665501E-3</v>
      </c>
      <c r="M16128">
        <f t="shared" ca="1" si="251"/>
        <v>2.3352542203446922</v>
      </c>
    </row>
    <row r="16129" spans="1:13" x14ac:dyDescent="0.25">
      <c r="A16129" s="9"/>
      <c r="H16129" s="9"/>
      <c r="J16129">
        <v>2</v>
      </c>
      <c r="K16129">
        <f ca="1">SIMULATION!$D$3*SIMULATION!$D$17/$H16127/(SIMULATION!$D$17-$I16127)*(((EXP(-$I16127*$J16129))/(1-EXP(-SIMULATION!$D$4*$I16127)))-(EXP(-SIMULATION!$D$17*$J16129)/(1-EXP(-SIMULATION!$D$4*SIMULATION!$D$17))))</f>
        <v>3.0605733164423357</v>
      </c>
      <c r="L16129">
        <v>0.24006079470223032</v>
      </c>
      <c r="M16129">
        <f t="shared" ca="1" si="251"/>
        <v>3.7952969790319235</v>
      </c>
    </row>
    <row r="16130" spans="1:13" x14ac:dyDescent="0.25">
      <c r="A16130" s="9"/>
      <c r="H16130" s="9"/>
      <c r="J16130">
        <v>3</v>
      </c>
      <c r="K16130">
        <f ca="1">SIMULATION!$D$3*SIMULATION!$D$17/$H16127/(SIMULATION!$D$17-$I16127)*(((EXP(-$I16127*$J16130))/(1-EXP(-SIMULATION!$D$4*$I16127)))-(EXP(-SIMULATION!$D$17*$J16130)/(1-EXP(-SIMULATION!$D$4*SIMULATION!$D$17))))</f>
        <v>3.4101113915390853</v>
      </c>
      <c r="L16130">
        <v>-0.13614701217512876</v>
      </c>
      <c r="M16130">
        <f t="shared" ca="1" si="251"/>
        <v>2.9458349143966682</v>
      </c>
    </row>
    <row r="16131" spans="1:13" x14ac:dyDescent="0.25">
      <c r="A16131" s="9"/>
      <c r="H16131" s="9"/>
      <c r="J16131">
        <v>4</v>
      </c>
      <c r="K16131">
        <f ca="1">SIMULATION!$D$3*SIMULATION!$D$17/$H16127/(SIMULATION!$D$17-$I16127)*(((EXP(-$I16127*$J16131))/(1-EXP(-SIMULATION!$D$4*$I16127)))-(EXP(-SIMULATION!$D$17*$J16131)/(1-EXP(-SIMULATION!$D$4*SIMULATION!$D$17))))</f>
        <v>3.5365471587993911</v>
      </c>
      <c r="L16131">
        <v>-0.32700252277881048</v>
      </c>
      <c r="M16131">
        <f t="shared" ref="M16131:M16194" ca="1" si="252">$K16131*(1+$L16131)</f>
        <v>2.3800873159457558</v>
      </c>
    </row>
    <row r="16132" spans="1:13" x14ac:dyDescent="0.25">
      <c r="A16132" s="9"/>
      <c r="H16132" s="9"/>
      <c r="J16132">
        <v>5</v>
      </c>
      <c r="K16132">
        <f ca="1">SIMULATION!$D$3*SIMULATION!$D$17/$H16127/(SIMULATION!$D$17-$I16127)*(((EXP(-$I16127*$J16132))/(1-EXP(-SIMULATION!$D$4*$I16127)))-(EXP(-SIMULATION!$D$17*$J16132)/(1-EXP(-SIMULATION!$D$4*SIMULATION!$D$17))))</f>
        <v>3.5265825533269743</v>
      </c>
      <c r="L16132">
        <v>0.13729887655557738</v>
      </c>
      <c r="M16132">
        <f t="shared" ca="1" si="252"/>
        <v>4.0107783759792675</v>
      </c>
    </row>
    <row r="16133" spans="1:13" x14ac:dyDescent="0.25">
      <c r="A16133" s="9"/>
      <c r="H16133" s="9"/>
      <c r="J16133">
        <v>6</v>
      </c>
      <c r="K16133">
        <f ca="1">SIMULATION!$D$3*SIMULATION!$D$17/$H16127/(SIMULATION!$D$17-$I16127)*(((EXP(-$I16127*$J16133))/(1-EXP(-SIMULATION!$D$4*$I16127)))-(EXP(-SIMULATION!$D$17*$J16133)/(1-EXP(-SIMULATION!$D$4*SIMULATION!$D$17))))</f>
        <v>3.4353359547637452</v>
      </c>
      <c r="L16133">
        <v>-0.25663259776180752</v>
      </c>
      <c r="M16133">
        <f t="shared" ca="1" si="252"/>
        <v>2.5537167645081857</v>
      </c>
    </row>
    <row r="16134" spans="1:13" x14ac:dyDescent="0.25">
      <c r="A16134" s="9"/>
      <c r="H16134" s="9"/>
      <c r="J16134">
        <v>7</v>
      </c>
      <c r="K16134">
        <f ca="1">SIMULATION!$D$3*SIMULATION!$D$17/$H16127/(SIMULATION!$D$17-$I16127)*(((EXP(-$I16127*$J16134))/(1-EXP(-SIMULATION!$D$4*$I16127)))-(EXP(-SIMULATION!$D$17*$J16134)/(1-EXP(-SIMULATION!$D$4*SIMULATION!$D$17))))</f>
        <v>3.297716017745989</v>
      </c>
      <c r="L16134">
        <v>3.0998827057437995E-2</v>
      </c>
      <c r="M16134">
        <f t="shared" ca="1" si="252"/>
        <v>3.3999413462646397</v>
      </c>
    </row>
    <row r="16135" spans="1:13" x14ac:dyDescent="0.25">
      <c r="A16135" s="9"/>
      <c r="H16135" s="9"/>
      <c r="J16135">
        <v>8</v>
      </c>
      <c r="K16135">
        <f ca="1">SIMULATION!$D$3*SIMULATION!$D$17/$H16127/(SIMULATION!$D$17-$I16127)*(((EXP(-$I16127*$J16135))/(1-EXP(-SIMULATION!$D$4*$I16127)))-(EXP(-SIMULATION!$D$17*$J16135)/(1-EXP(-SIMULATION!$D$4*SIMULATION!$D$17))))</f>
        <v>3.1357082930563229</v>
      </c>
      <c r="L16135">
        <v>0.10894360639720434</v>
      </c>
      <c r="M16135">
        <f t="shared" ca="1" si="252"/>
        <v>3.4773236631115001</v>
      </c>
    </row>
    <row r="16136" spans="1:13" x14ac:dyDescent="0.25">
      <c r="A16136" s="9"/>
      <c r="H16136" s="9"/>
      <c r="J16136">
        <v>9</v>
      </c>
      <c r="K16136">
        <f ca="1">SIMULATION!$D$3*SIMULATION!$D$17/$H16127/(SIMULATION!$D$17-$I16127)*(((EXP(-$I16127*$J16136))/(1-EXP(-SIMULATION!$D$4*$I16127)))-(EXP(-SIMULATION!$D$17*$J16136)/(1-EXP(-SIMULATION!$D$4*SIMULATION!$D$17))))</f>
        <v>2.9630428008741374</v>
      </c>
      <c r="L16136">
        <v>8.2118711999553576E-2</v>
      </c>
      <c r="M16136">
        <f t="shared" ca="1" si="252"/>
        <v>3.2063640592814715</v>
      </c>
    </row>
    <row r="16137" spans="1:13" x14ac:dyDescent="0.25">
      <c r="A16137" s="9"/>
      <c r="H16137" s="9"/>
      <c r="J16137">
        <v>10</v>
      </c>
      <c r="K16137">
        <f ca="1">SIMULATION!$D$3*SIMULATION!$D$17/$H16127/(SIMULATION!$D$17-$I16127)*(((EXP(-$I16127*$J16137))/(1-EXP(-SIMULATION!$D$4*$I16127)))-(EXP(-SIMULATION!$D$17*$J16137)/(1-EXP(-SIMULATION!$D$4*SIMULATION!$D$17))))</f>
        <v>2.7881833804993961</v>
      </c>
      <c r="L16137">
        <v>-0.47110882479658178</v>
      </c>
      <c r="M16137">
        <f t="shared" ca="1" si="252"/>
        <v>1.4746455847949649</v>
      </c>
    </row>
    <row r="16138" spans="1:13" x14ac:dyDescent="0.25">
      <c r="A16138" s="9"/>
      <c r="H16138" s="9"/>
      <c r="J16138">
        <v>11</v>
      </c>
      <c r="K16138">
        <f ca="1">SIMULATION!$D$3*SIMULATION!$D$17/$H16127/(SIMULATION!$D$17-$I16127)*(((EXP(-$I16127*$J16138))/(1-EXP(-SIMULATION!$D$4*$I16127)))-(EXP(-SIMULATION!$D$17*$J16138)/(1-EXP(-SIMULATION!$D$4*SIMULATION!$D$17))))</f>
        <v>2.6162417111679308</v>
      </c>
      <c r="L16138">
        <v>-0.18487671279354984</v>
      </c>
      <c r="M16138">
        <f t="shared" ca="1" si="252"/>
        <v>2.1325595437338318</v>
      </c>
    </row>
    <row r="16139" spans="1:13" x14ac:dyDescent="0.25">
      <c r="A16139" s="9"/>
      <c r="H16139" s="9"/>
      <c r="J16139">
        <v>12</v>
      </c>
      <c r="K16139">
        <f ca="1">SIMULATION!$D$3*SIMULATION!$D$17/$H16127/(SIMULATION!$D$17-$I16127)*(((EXP(-$I16127*$J16139))/(1-EXP(-SIMULATION!$D$4*$I16127)))-(EXP(-SIMULATION!$D$17*$J16139)/(1-EXP(-SIMULATION!$D$4*SIMULATION!$D$17))))</f>
        <v>2.4502023455557165</v>
      </c>
      <c r="L16139">
        <v>0.29183932492340442</v>
      </c>
      <c r="M16139">
        <f t="shared" ca="1" si="252"/>
        <v>3.1652677440084389</v>
      </c>
    </row>
    <row r="16140" spans="1:13" x14ac:dyDescent="0.25">
      <c r="A16140" s="9"/>
      <c r="H16140" s="9"/>
      <c r="J16140">
        <v>13</v>
      </c>
      <c r="K16140">
        <f ca="1">SIMULATION!$D$3*SIMULATION!$D$17/$H16127/(SIMULATION!$D$17-$I16127)*(((EXP(-$I16127*$J16140))/(1-EXP(-SIMULATION!$D$4*$I16127)))-(EXP(-SIMULATION!$D$17*$J16140)/(1-EXP(-SIMULATION!$D$4*SIMULATION!$D$17))))</f>
        <v>2.2917063256694474</v>
      </c>
      <c r="L16140">
        <v>-0.14374740620445275</v>
      </c>
      <c r="M16140">
        <f t="shared" ca="1" si="252"/>
        <v>1.9622794855721273</v>
      </c>
    </row>
    <row r="16141" spans="1:13" x14ac:dyDescent="0.25">
      <c r="A16141" s="9"/>
      <c r="H16141" s="9"/>
      <c r="J16141">
        <v>14</v>
      </c>
      <c r="K16141">
        <f ca="1">SIMULATION!$D$3*SIMULATION!$D$17/$H16127/(SIMULATION!$D$17-$I16127)*(((EXP(-$I16127*$J16141))/(1-EXP(-SIMULATION!$D$4*$I16127)))-(EXP(-SIMULATION!$D$17*$J16141)/(1-EXP(-SIMULATION!$D$4*SIMULATION!$D$17))))</f>
        <v>2.141552022915151</v>
      </c>
      <c r="L16141">
        <v>-8.6148372722896077E-2</v>
      </c>
      <c r="M16141">
        <f t="shared" ca="1" si="252"/>
        <v>1.9570608010395845</v>
      </c>
    </row>
    <row r="16142" spans="1:13" x14ac:dyDescent="0.25">
      <c r="A16142" s="9"/>
      <c r="H16142" s="9"/>
      <c r="J16142">
        <v>15</v>
      </c>
      <c r="K16142">
        <f ca="1">SIMULATION!$D$3*SIMULATION!$D$17/$H16127/(SIMULATION!$D$17-$I16127)*(((EXP(-$I16127*$J16142))/(1-EXP(-SIMULATION!$D$4*$I16127)))-(EXP(-SIMULATION!$D$17*$J16142)/(1-EXP(-SIMULATION!$D$4*SIMULATION!$D$17))))</f>
        <v>2.0000148574390257</v>
      </c>
      <c r="L16142">
        <v>-0.10971349796033936</v>
      </c>
      <c r="M16142">
        <f t="shared" ca="1" si="252"/>
        <v>1.7805862314567409</v>
      </c>
    </row>
    <row r="16143" spans="1:13" x14ac:dyDescent="0.25">
      <c r="A16143" s="9"/>
      <c r="H16143" s="9"/>
      <c r="J16143">
        <v>16</v>
      </c>
      <c r="K16143">
        <f ca="1">SIMULATION!$D$3*SIMULATION!$D$17/$H16127/(SIMULATION!$D$17-$I16127)*(((EXP(-$I16127*$J16143))/(1-EXP(-SIMULATION!$D$4*$I16127)))-(EXP(-SIMULATION!$D$17*$J16143)/(1-EXP(-SIMULATION!$D$4*SIMULATION!$D$17))))</f>
        <v>1.8670510338076767</v>
      </c>
      <c r="L16143">
        <v>2.6244071285546827E-2</v>
      </c>
      <c r="M16143">
        <f t="shared" ca="1" si="252"/>
        <v>1.916050054232679</v>
      </c>
    </row>
    <row r="16144" spans="1:13" x14ac:dyDescent="0.25">
      <c r="A16144" s="9"/>
      <c r="H16144" s="9"/>
      <c r="J16144">
        <v>17</v>
      </c>
      <c r="K16144">
        <f ca="1">SIMULATION!$D$3*SIMULATION!$D$17/$H16127/(SIMULATION!$D$17-$I16127)*(((EXP(-$I16127*$J16144))/(1-EXP(-SIMULATION!$D$4*$I16127)))-(EXP(-SIMULATION!$D$17*$J16144)/(1-EXP(-SIMULATION!$D$4*SIMULATION!$D$17))))</f>
        <v>1.7424270288596462</v>
      </c>
      <c r="L16144">
        <v>7.520291877754702E-2</v>
      </c>
      <c r="M16144">
        <f t="shared" ca="1" si="252"/>
        <v>1.8734626271867805</v>
      </c>
    </row>
    <row r="16145" spans="1:13" x14ac:dyDescent="0.25">
      <c r="A16145" s="9"/>
      <c r="H16145" s="9"/>
      <c r="J16145">
        <v>18</v>
      </c>
      <c r="K16145">
        <f ca="1">SIMULATION!$D$3*SIMULATION!$D$17/$H16127/(SIMULATION!$D$17-$I16127)*(((EXP(-$I16127*$J16145))/(1-EXP(-SIMULATION!$D$4*$I16127)))-(EXP(-SIMULATION!$D$17*$J16145)/(1-EXP(-SIMULATION!$D$4*SIMULATION!$D$17))))</f>
        <v>1.6258015718563819</v>
      </c>
      <c r="L16145">
        <v>0.10121032609197113</v>
      </c>
      <c r="M16145">
        <f t="shared" ca="1" si="252"/>
        <v>1.7903494791048056</v>
      </c>
    </row>
    <row r="16146" spans="1:13" x14ac:dyDescent="0.25">
      <c r="A16146" s="9"/>
      <c r="H16146" s="9"/>
      <c r="J16146">
        <v>19</v>
      </c>
      <c r="K16146">
        <f ca="1">SIMULATION!$D$3*SIMULATION!$D$17/$H16127/(SIMULATION!$D$17-$I16127)*(((EXP(-$I16127*$J16146))/(1-EXP(-SIMULATION!$D$4*$I16127)))-(EXP(-SIMULATION!$D$17*$J16146)/(1-EXP(-SIMULATION!$D$4*SIMULATION!$D$17))))</f>
        <v>1.5167772478003123</v>
      </c>
      <c r="L16146">
        <v>-0.19478791739739726</v>
      </c>
      <c r="M16146">
        <f t="shared" ca="1" si="252"/>
        <v>1.2213273665455335</v>
      </c>
    </row>
    <row r="16147" spans="1:13" x14ac:dyDescent="0.25">
      <c r="A16147" s="9"/>
      <c r="H16147" s="9"/>
      <c r="J16147">
        <v>20</v>
      </c>
      <c r="K16147">
        <f ca="1">SIMULATION!$D$3*SIMULATION!$D$17/$H16127/(SIMULATION!$D$17-$I16127)*(((EXP(-$I16127*$J16147))/(1-EXP(-SIMULATION!$D$4*$I16127)))-(EXP(-SIMULATION!$D$17*$J16147)/(1-EXP(-SIMULATION!$D$4*SIMULATION!$D$17))))</f>
        <v>1.4149326972672809</v>
      </c>
      <c r="L16147">
        <v>-0.53370283470002389</v>
      </c>
      <c r="M16147">
        <f t="shared" ca="1" si="252"/>
        <v>0.65977910582598231</v>
      </c>
    </row>
    <row r="16148" spans="1:13" x14ac:dyDescent="0.25">
      <c r="A16148" s="9"/>
      <c r="H16148" s="9"/>
      <c r="J16148">
        <v>21</v>
      </c>
      <c r="K16148">
        <f ca="1">SIMULATION!$D$3*SIMULATION!$D$17/$H16127/(SIMULATION!$D$17-$I16127)*(((EXP(-$I16127*$J16148))/(1-EXP(-SIMULATION!$D$4*$I16127)))-(EXP(-SIMULATION!$D$17*$J16148)/(1-EXP(-SIMULATION!$D$4*SIMULATION!$D$17))))</f>
        <v>1.3198424405169658</v>
      </c>
      <c r="L16148">
        <v>0.31812376361181366</v>
      </c>
      <c r="M16148">
        <f t="shared" ca="1" si="252"/>
        <v>1.7397156850688242</v>
      </c>
    </row>
    <row r="16149" spans="1:13" x14ac:dyDescent="0.25">
      <c r="A16149" s="9"/>
      <c r="H16149" s="9"/>
      <c r="J16149">
        <v>22</v>
      </c>
      <c r="K16149">
        <f ca="1">SIMULATION!$D$3*SIMULATION!$D$17/$H16127/(SIMULATION!$D$17-$I16127)*(((EXP(-$I16127*$J16149))/(1-EXP(-SIMULATION!$D$4*$I16127)))-(EXP(-SIMULATION!$D$17*$J16149)/(1-EXP(-SIMULATION!$D$4*SIMULATION!$D$17))))</f>
        <v>1.2310888255035206</v>
      </c>
      <c r="L16149">
        <v>0.33426450914987205</v>
      </c>
      <c r="M16149">
        <f t="shared" ca="1" si="252"/>
        <v>1.6425981274803476</v>
      </c>
    </row>
    <row r="16150" spans="1:13" x14ac:dyDescent="0.25">
      <c r="A16150" s="9"/>
      <c r="H16150" s="9"/>
      <c r="J16150">
        <v>23</v>
      </c>
      <c r="K16150">
        <f ca="1">SIMULATION!$D$3*SIMULATION!$D$17/$H16127/(SIMULATION!$D$17-$I16127)*(((EXP(-$I16127*$J16150))/(1-EXP(-SIMULATION!$D$4*$I16127)))-(EXP(-SIMULATION!$D$17*$J16150)/(1-EXP(-SIMULATION!$D$4*SIMULATION!$D$17))))</f>
        <v>1.1482689795795797</v>
      </c>
      <c r="L16150">
        <v>7.7084114008317467E-2</v>
      </c>
      <c r="M16150">
        <f t="shared" ca="1" si="252"/>
        <v>1.2367822765137064</v>
      </c>
    </row>
    <row r="16151" spans="1:13" x14ac:dyDescent="0.25">
      <c r="A16151" s="9"/>
      <c r="H16151" s="9"/>
      <c r="J16151">
        <v>24</v>
      </c>
      <c r="K16151">
        <f ca="1">SIMULATION!$D$3*SIMULATION!$D$17/$H16127/(SIMULATION!$D$17-$I16127)*(((EXP(-$I16127*$J16151))/(1-EXP(-SIMULATION!$D$4*$I16127)))-(EXP(-SIMULATION!$D$17*$J16151)/(1-EXP(-SIMULATION!$D$4*SIMULATION!$D$17))))</f>
        <v>1.0709986069083368</v>
      </c>
      <c r="L16151">
        <v>0.29399238783670234</v>
      </c>
      <c r="M16151">
        <f t="shared" ca="1" si="252"/>
        <v>1.3858640447231005</v>
      </c>
    </row>
    <row r="16152" spans="1:13" x14ac:dyDescent="0.25">
      <c r="A16152" s="9">
        <v>647</v>
      </c>
      <c r="B16152" s="2">
        <f ca="1">NORMINV(RAND(),SIMULATION!D7,SIMULATION!D8)</f>
        <v>56.170302090686789</v>
      </c>
      <c r="C16152" s="2">
        <v>2</v>
      </c>
      <c r="D16152" s="2">
        <f ca="1">SIMULATION!$D$11*(1+(SIMULATION!$D$12*LN(1+$C16152)))*(1+(SIMULATION!$D$13*(($B16152/63.5)-1)))</f>
        <v>9.6937451821968086</v>
      </c>
      <c r="E16152" s="2">
        <v>-0.36260416142548563</v>
      </c>
      <c r="F16152" s="2">
        <f ca="1">D16152*(1+E16152)</f>
        <v>6.1787528393339937</v>
      </c>
      <c r="G16152" s="2">
        <v>-0.53366780117234214</v>
      </c>
      <c r="H16152" s="9">
        <f>SIMULATION!$D$15*EXP($G$16152)</f>
        <v>129.46236459463475</v>
      </c>
      <c r="I16152" s="2">
        <f ca="1">$F16152/$H16152</f>
        <v>4.7726247382245457E-2</v>
      </c>
      <c r="J16152">
        <v>0</v>
      </c>
      <c r="K16152">
        <f ca="1">SIMULATION!$D$3*SIMULATION!$D$17/$H16152/(SIMULATION!$D$17-$I16152)*(((EXP(-$I16152*$J16152))/(1-EXP(-SIMULATION!$D$4*$I16152)))-(EXP(-SIMULATION!$D$17*$J16152)/(1-EXP(-SIMULATION!$D$4*SIMULATION!$D$17))))</f>
        <v>2.2196530187305186</v>
      </c>
      <c r="L16152">
        <v>0.24095915946221108</v>
      </c>
      <c r="M16152">
        <f t="shared" ca="1" si="252"/>
        <v>2.7544987444215838</v>
      </c>
    </row>
    <row r="16153" spans="1:13" x14ac:dyDescent="0.25">
      <c r="A16153" s="9"/>
      <c r="H16153" s="9"/>
      <c r="J16153">
        <v>1</v>
      </c>
      <c r="K16153">
        <f ca="1">SIMULATION!$D$3*SIMULATION!$D$17/$H16152/(SIMULATION!$D$17-$I16152)*(((EXP(-$I16152*$J16153))/(1-EXP(-SIMULATION!$D$4*$I16152)))-(EXP(-SIMULATION!$D$17*$J16153)/(1-EXP(-SIMULATION!$D$4*SIMULATION!$D$17))))</f>
        <v>3.6036721400783454</v>
      </c>
      <c r="L16153">
        <v>-0.42238176731448074</v>
      </c>
      <c r="M16153">
        <f t="shared" ca="1" si="252"/>
        <v>2.0815467327300969</v>
      </c>
    </row>
    <row r="16154" spans="1:13" x14ac:dyDescent="0.25">
      <c r="A16154" s="9"/>
      <c r="H16154" s="9"/>
      <c r="J16154">
        <v>2</v>
      </c>
      <c r="K16154">
        <f ca="1">SIMULATION!$D$3*SIMULATION!$D$17/$H16152/(SIMULATION!$D$17-$I16152)*(((EXP(-$I16152*$J16154))/(1-EXP(-SIMULATION!$D$4*$I16152)))-(EXP(-SIMULATION!$D$17*$J16154)/(1-EXP(-SIMULATION!$D$4*SIMULATION!$D$17))))</f>
        <v>4.3889268000133557</v>
      </c>
      <c r="L16154">
        <v>-6.2721565254586595E-2</v>
      </c>
      <c r="M16154">
        <f t="shared" ca="1" si="252"/>
        <v>4.1136464413287142</v>
      </c>
    </row>
    <row r="16155" spans="1:13" x14ac:dyDescent="0.25">
      <c r="A16155" s="9"/>
      <c r="H16155" s="9"/>
      <c r="J16155">
        <v>3</v>
      </c>
      <c r="K16155">
        <f ca="1">SIMULATION!$D$3*SIMULATION!$D$17/$H16152/(SIMULATION!$D$17-$I16152)*(((EXP(-$I16152*$J16155))/(1-EXP(-SIMULATION!$D$4*$I16152)))-(EXP(-SIMULATION!$D$17*$J16155)/(1-EXP(-SIMULATION!$D$4*SIMULATION!$D$17))))</f>
        <v>4.7952164726416617</v>
      </c>
      <c r="L16155">
        <v>0.16990601630604357</v>
      </c>
      <c r="M16155">
        <f t="shared" ca="1" si="252"/>
        <v>5.6099526008333243</v>
      </c>
    </row>
    <row r="16156" spans="1:13" x14ac:dyDescent="0.25">
      <c r="A16156" s="9"/>
      <c r="H16156" s="9"/>
      <c r="J16156">
        <v>4</v>
      </c>
      <c r="K16156">
        <f ca="1">SIMULATION!$D$3*SIMULATION!$D$17/$H16152/(SIMULATION!$D$17-$I16152)*(((EXP(-$I16152*$J16156))/(1-EXP(-SIMULATION!$D$4*$I16152)))-(EXP(-SIMULATION!$D$17*$J16156)/(1-EXP(-SIMULATION!$D$4*SIMULATION!$D$17))))</f>
        <v>4.963173189747577</v>
      </c>
      <c r="L16156">
        <v>8.0747467090275166E-2</v>
      </c>
      <c r="M16156">
        <f t="shared" ca="1" si="252"/>
        <v>5.3639368535500562</v>
      </c>
    </row>
    <row r="16157" spans="1:13" x14ac:dyDescent="0.25">
      <c r="A16157" s="9"/>
      <c r="H16157" s="9"/>
      <c r="J16157">
        <v>5</v>
      </c>
      <c r="K16157">
        <f ca="1">SIMULATION!$D$3*SIMULATION!$D$17/$H16152/(SIMULATION!$D$17-$I16152)*(((EXP(-$I16152*$J16157))/(1-EXP(-SIMULATION!$D$4*$I16152)))-(EXP(-SIMULATION!$D$17*$J16157)/(1-EXP(-SIMULATION!$D$4*SIMULATION!$D$17))))</f>
        <v>4.9827068549744329</v>
      </c>
      <c r="L16157">
        <v>7.4976935649807452E-2</v>
      </c>
      <c r="M16157">
        <f t="shared" ca="1" si="252"/>
        <v>5.3562949462017047</v>
      </c>
    </row>
    <row r="16158" spans="1:13" x14ac:dyDescent="0.25">
      <c r="A16158" s="9"/>
      <c r="H16158" s="9"/>
      <c r="J16158">
        <v>6</v>
      </c>
      <c r="K16158">
        <f ca="1">SIMULATION!$D$3*SIMULATION!$D$17/$H16152/(SIMULATION!$D$17-$I16152)*(((EXP(-$I16152*$J16158))/(1-EXP(-SIMULATION!$D$4*$I16152)))-(EXP(-SIMULATION!$D$17*$J16158)/(1-EXP(-SIMULATION!$D$4*SIMULATION!$D$17))))</f>
        <v>4.911233212087053</v>
      </c>
      <c r="L16158">
        <v>-0.30160187133099453</v>
      </c>
      <c r="M16158">
        <f t="shared" ca="1" si="252"/>
        <v>3.4299960847786668</v>
      </c>
    </row>
    <row r="16159" spans="1:13" x14ac:dyDescent="0.25">
      <c r="A16159" s="9"/>
      <c r="H16159" s="9"/>
      <c r="J16159">
        <v>7</v>
      </c>
      <c r="K16159">
        <f ca="1">SIMULATION!$D$3*SIMULATION!$D$17/$H16152/(SIMULATION!$D$17-$I16152)*(((EXP(-$I16152*$J16159))/(1-EXP(-SIMULATION!$D$4*$I16152)))-(EXP(-SIMULATION!$D$17*$J16159)/(1-EXP(-SIMULATION!$D$4*SIMULATION!$D$17))))</f>
        <v>4.785354312285186</v>
      </c>
      <c r="L16159">
        <v>0.15961525116088368</v>
      </c>
      <c r="M16159">
        <f t="shared" ca="1" si="252"/>
        <v>5.5491698427344041</v>
      </c>
    </row>
    <row r="16160" spans="1:13" x14ac:dyDescent="0.25">
      <c r="A16160" s="9"/>
      <c r="H16160" s="9"/>
      <c r="J16160">
        <v>8</v>
      </c>
      <c r="K16160">
        <f ca="1">SIMULATION!$D$3*SIMULATION!$D$17/$H16152/(SIMULATION!$D$17-$I16152)*(((EXP(-$I16152*$J16160))/(1-EXP(-SIMULATION!$D$4*$I16152)))-(EXP(-SIMULATION!$D$17*$J16160)/(1-EXP(-SIMULATION!$D$4*SIMULATION!$D$17))))</f>
        <v>4.6283432052718192</v>
      </c>
      <c r="L16160">
        <v>-7.1243507985010182E-2</v>
      </c>
      <c r="M16160">
        <f t="shared" ca="1" si="252"/>
        <v>4.2986037991696682</v>
      </c>
    </row>
    <row r="16161" spans="1:13" x14ac:dyDescent="0.25">
      <c r="A16161" s="9"/>
      <c r="H16161" s="9"/>
      <c r="J16161">
        <v>9</v>
      </c>
      <c r="K16161">
        <f ca="1">SIMULATION!$D$3*SIMULATION!$D$17/$H16152/(SIMULATION!$D$17-$I16152)*(((EXP(-$I16152*$J16161))/(1-EXP(-SIMULATION!$D$4*$I16152)))-(EXP(-SIMULATION!$D$17*$J16161)/(1-EXP(-SIMULATION!$D$4*SIMULATION!$D$17))))</f>
        <v>4.4549398953639336</v>
      </c>
      <c r="L16161">
        <v>-0.16643479517712545</v>
      </c>
      <c r="M16161">
        <f t="shared" ca="1" si="252"/>
        <v>3.7134828863526326</v>
      </c>
    </row>
    <row r="16162" spans="1:13" x14ac:dyDescent="0.25">
      <c r="A16162" s="9"/>
      <c r="H16162" s="9"/>
      <c r="J16162">
        <v>10</v>
      </c>
      <c r="K16162">
        <f ca="1">SIMULATION!$D$3*SIMULATION!$D$17/$H16152/(SIMULATION!$D$17-$I16152)*(((EXP(-$I16152*$J16162))/(1-EXP(-SIMULATION!$D$4*$I16152)))-(EXP(-SIMULATION!$D$17*$J16162)/(1-EXP(-SIMULATION!$D$4*SIMULATION!$D$17))))</f>
        <v>4.2744243103409811</v>
      </c>
      <c r="L16162">
        <v>-0.10764782239639574</v>
      </c>
      <c r="M16162">
        <f t="shared" ca="1" si="252"/>
        <v>3.8142918413345592</v>
      </c>
    </row>
    <row r="16163" spans="1:13" x14ac:dyDescent="0.25">
      <c r="A16163" s="9"/>
      <c r="H16163" s="9"/>
      <c r="J16163">
        <v>11</v>
      </c>
      <c r="K16163">
        <f ca="1">SIMULATION!$D$3*SIMULATION!$D$17/$H16152/(SIMULATION!$D$17-$I16152)*(((EXP(-$I16152*$J16163))/(1-EXP(-SIMULATION!$D$4*$I16152)))-(EXP(-SIMULATION!$D$17*$J16163)/(1-EXP(-SIMULATION!$D$4*SIMULATION!$D$17))))</f>
        <v>4.0925851566958764</v>
      </c>
      <c r="L16163">
        <v>0.15292725593101142</v>
      </c>
      <c r="M16163">
        <f t="shared" ca="1" si="252"/>
        <v>4.7184529743733652</v>
      </c>
    </row>
    <row r="16164" spans="1:13" x14ac:dyDescent="0.25">
      <c r="A16164" s="9"/>
      <c r="H16164" s="9"/>
      <c r="J16164">
        <v>12</v>
      </c>
      <c r="K16164">
        <f ca="1">SIMULATION!$D$3*SIMULATION!$D$17/$H16152/(SIMULATION!$D$17-$I16152)*(((EXP(-$I16152*$J16164))/(1-EXP(-SIMULATION!$D$4*$I16152)))-(EXP(-SIMULATION!$D$17*$J16164)/(1-EXP(-SIMULATION!$D$4*SIMULATION!$D$17))))</f>
        <v>3.9129812496960845</v>
      </c>
      <c r="L16164">
        <v>0.22896610695419933</v>
      </c>
      <c r="M16164">
        <f t="shared" ca="1" si="252"/>
        <v>4.8089213330237746</v>
      </c>
    </row>
    <row r="16165" spans="1:13" x14ac:dyDescent="0.25">
      <c r="A16165" s="9"/>
      <c r="H16165" s="9"/>
      <c r="J16165">
        <v>13</v>
      </c>
      <c r="K16165">
        <f ca="1">SIMULATION!$D$3*SIMULATION!$D$17/$H16152/(SIMULATION!$D$17-$I16152)*(((EXP(-$I16152*$J16165))/(1-EXP(-SIMULATION!$D$4*$I16152)))-(EXP(-SIMULATION!$D$17*$J16165)/(1-EXP(-SIMULATION!$D$4*SIMULATION!$D$17))))</f>
        <v>3.7377494609133786</v>
      </c>
      <c r="L16165">
        <v>-0.22885780231565875</v>
      </c>
      <c r="M16165">
        <f t="shared" ca="1" si="252"/>
        <v>2.8823363336822045</v>
      </c>
    </row>
    <row r="16166" spans="1:13" x14ac:dyDescent="0.25">
      <c r="A16166" s="9"/>
      <c r="H16166" s="9"/>
      <c r="J16166">
        <v>14</v>
      </c>
      <c r="K16166">
        <f ca="1">SIMULATION!$D$3*SIMULATION!$D$17/$H16152/(SIMULATION!$D$17-$I16152)*(((EXP(-$I16152*$J16166))/(1-EXP(-SIMULATION!$D$4*$I16152)))-(EXP(-SIMULATION!$D$17*$J16166)/(1-EXP(-SIMULATION!$D$4*SIMULATION!$D$17))))</f>
        <v>3.5681221432251284</v>
      </c>
      <c r="L16166">
        <v>-5.151857498688369E-2</v>
      </c>
      <c r="M16166">
        <f t="shared" ca="1" si="252"/>
        <v>3.3842975750270243</v>
      </c>
    </row>
    <row r="16167" spans="1:13" x14ac:dyDescent="0.25">
      <c r="A16167" s="9"/>
      <c r="H16167" s="9"/>
      <c r="J16167">
        <v>15</v>
      </c>
      <c r="K16167">
        <f ca="1">SIMULATION!$D$3*SIMULATION!$D$17/$H16152/(SIMULATION!$D$17-$I16152)*(((EXP(-$I16152*$J16167))/(1-EXP(-SIMULATION!$D$4*$I16152)))-(EXP(-SIMULATION!$D$17*$J16167)/(1-EXP(-SIMULATION!$D$4*SIMULATION!$D$17))))</f>
        <v>3.4047583971846951</v>
      </c>
      <c r="L16167">
        <v>-0.32122286346739393</v>
      </c>
      <c r="M16167">
        <f t="shared" ca="1" si="252"/>
        <v>2.3110721554263729</v>
      </c>
    </row>
    <row r="16168" spans="1:13" x14ac:dyDescent="0.25">
      <c r="A16168" s="9"/>
      <c r="H16168" s="9"/>
      <c r="J16168">
        <v>16</v>
      </c>
      <c r="K16168">
        <f ca="1">SIMULATION!$D$3*SIMULATION!$D$17/$H16152/(SIMULATION!$D$17-$I16152)*(((EXP(-$I16152*$J16168))/(1-EXP(-SIMULATION!$D$4*$I16152)))-(EXP(-SIMULATION!$D$17*$J16168)/(1-EXP(-SIMULATION!$D$4*SIMULATION!$D$17))))</f>
        <v>3.2479560569688988</v>
      </c>
      <c r="L16168">
        <v>0.32201796901832647</v>
      </c>
      <c r="M16168">
        <f t="shared" ca="1" si="252"/>
        <v>4.2938562698947953</v>
      </c>
    </row>
    <row r="16169" spans="1:13" x14ac:dyDescent="0.25">
      <c r="A16169" s="9"/>
      <c r="H16169" s="9"/>
      <c r="J16169">
        <v>17</v>
      </c>
      <c r="K16169">
        <f ca="1">SIMULATION!$D$3*SIMULATION!$D$17/$H16152/(SIMULATION!$D$17-$I16152)*(((EXP(-$I16152*$J16169))/(1-EXP(-SIMULATION!$D$4*$I16152)))-(EXP(-SIMULATION!$D$17*$J16169)/(1-EXP(-SIMULATION!$D$4*SIMULATION!$D$17))))</f>
        <v>3.0977872524038559</v>
      </c>
      <c r="L16169">
        <v>-0.17650276415883562</v>
      </c>
      <c r="M16169">
        <f t="shared" ca="1" si="252"/>
        <v>2.5510192395785709</v>
      </c>
    </row>
    <row r="16170" spans="1:13" x14ac:dyDescent="0.25">
      <c r="A16170" s="9"/>
      <c r="H16170" s="9"/>
      <c r="J16170">
        <v>18</v>
      </c>
      <c r="K16170">
        <f ca="1">SIMULATION!$D$3*SIMULATION!$D$17/$H16152/(SIMULATION!$D$17-$I16152)*(((EXP(-$I16152*$J16170))/(1-EXP(-SIMULATION!$D$4*$I16152)))-(EXP(-SIMULATION!$D$17*$J16170)/(1-EXP(-SIMULATION!$D$4*SIMULATION!$D$17))))</f>
        <v>2.9541850099091675</v>
      </c>
      <c r="L16170">
        <v>6.5204054911547016E-2</v>
      </c>
      <c r="M16170">
        <f t="shared" ca="1" si="252"/>
        <v>3.1468098515141536</v>
      </c>
    </row>
    <row r="16171" spans="1:13" x14ac:dyDescent="0.25">
      <c r="A16171" s="9"/>
      <c r="H16171" s="9"/>
      <c r="J16171">
        <v>19</v>
      </c>
      <c r="K16171">
        <f ca="1">SIMULATION!$D$3*SIMULATION!$D$17/$H16152/(SIMULATION!$D$17-$I16152)*(((EXP(-$I16152*$J16171))/(1-EXP(-SIMULATION!$D$4*$I16152)))-(EXP(-SIMULATION!$D$17*$J16171)/(1-EXP(-SIMULATION!$D$4*SIMULATION!$D$17))))</f>
        <v>2.8169984905988064</v>
      </c>
      <c r="L16171">
        <v>0.28046576640705162</v>
      </c>
      <c r="M16171">
        <f t="shared" ca="1" si="252"/>
        <v>3.6070701312321081</v>
      </c>
    </row>
    <row r="16172" spans="1:13" x14ac:dyDescent="0.25">
      <c r="A16172" s="9"/>
      <c r="H16172" s="9"/>
      <c r="J16172">
        <v>20</v>
      </c>
      <c r="K16172">
        <f ca="1">SIMULATION!$D$3*SIMULATION!$D$17/$H16152/(SIMULATION!$D$17-$I16152)*(((EXP(-$I16152*$J16172))/(1-EXP(-SIMULATION!$D$4*$I16152)))-(EXP(-SIMULATION!$D$17*$J16172)/(1-EXP(-SIMULATION!$D$4*SIMULATION!$D$17))))</f>
        <v>2.6860281423295245</v>
      </c>
      <c r="L16172">
        <v>-0.16304407777448146</v>
      </c>
      <c r="M16172">
        <f t="shared" ca="1" si="252"/>
        <v>2.2480871609871036</v>
      </c>
    </row>
    <row r="16173" spans="1:13" x14ac:dyDescent="0.25">
      <c r="A16173" s="9"/>
      <c r="H16173" s="9"/>
      <c r="J16173">
        <v>21</v>
      </c>
      <c r="K16173">
        <f ca="1">SIMULATION!$D$3*SIMULATION!$D$17/$H16152/(SIMULATION!$D$17-$I16152)*(((EXP(-$I16152*$J16173))/(1-EXP(-SIMULATION!$D$4*$I16152)))-(EXP(-SIMULATION!$D$17*$J16173)/(1-EXP(-SIMULATION!$D$4*SIMULATION!$D$17))))</f>
        <v>2.5610479915779298</v>
      </c>
      <c r="L16173">
        <v>7.4996758959979509E-2</v>
      </c>
      <c r="M16173">
        <f t="shared" ca="1" si="252"/>
        <v>2.7531182904872398</v>
      </c>
    </row>
    <row r="16174" spans="1:13" x14ac:dyDescent="0.25">
      <c r="A16174" s="9"/>
      <c r="H16174" s="9"/>
      <c r="J16174">
        <v>22</v>
      </c>
      <c r="K16174">
        <f ca="1">SIMULATION!$D$3*SIMULATION!$D$17/$H16152/(SIMULATION!$D$17-$I16152)*(((EXP(-$I16152*$J16174))/(1-EXP(-SIMULATION!$D$4*$I16152)))-(EXP(-SIMULATION!$D$17*$J16174)/(1-EXP(-SIMULATION!$D$4*SIMULATION!$D$17))))</f>
        <v>2.4418197051322763</v>
      </c>
      <c r="L16174">
        <v>-0.25147334410858058</v>
      </c>
      <c r="M16174">
        <f t="shared" ca="1" si="252"/>
        <v>1.8277671381724345</v>
      </c>
    </row>
    <row r="16175" spans="1:13" x14ac:dyDescent="0.25">
      <c r="A16175" s="9"/>
      <c r="H16175" s="9"/>
      <c r="J16175">
        <v>23</v>
      </c>
      <c r="K16175">
        <f ca="1">SIMULATION!$D$3*SIMULATION!$D$17/$H16152/(SIMULATION!$D$17-$I16152)*(((EXP(-$I16152*$J16175))/(1-EXP(-SIMULATION!$D$4*$I16152)))-(EXP(-SIMULATION!$D$17*$J16175)/(1-EXP(-SIMULATION!$D$4*SIMULATION!$D$17))))</f>
        <v>2.3281013880972572</v>
      </c>
      <c r="L16175">
        <v>-3.0892973141946698E-2</v>
      </c>
      <c r="M16175">
        <f t="shared" ca="1" si="252"/>
        <v>2.2561794144430398</v>
      </c>
    </row>
    <row r="16176" spans="1:13" x14ac:dyDescent="0.25">
      <c r="A16176" s="9"/>
      <c r="H16176" s="9"/>
      <c r="J16176">
        <v>24</v>
      </c>
      <c r="K16176">
        <f ca="1">SIMULATION!$D$3*SIMULATION!$D$17/$H16152/(SIMULATION!$D$17-$I16152)*(((EXP(-$I16152*$J16176))/(1-EXP(-SIMULATION!$D$4*$I16152)))-(EXP(-SIMULATION!$D$17*$J16176)/(1-EXP(-SIMULATION!$D$4*SIMULATION!$D$17))))</f>
        <v>2.2196530187305181</v>
      </c>
      <c r="L16176">
        <v>5.8292463963680353E-2</v>
      </c>
      <c r="M16176">
        <f t="shared" ca="1" si="252"/>
        <v>2.3490420623367414</v>
      </c>
    </row>
    <row r="16177" spans="1:13" x14ac:dyDescent="0.25">
      <c r="A16177" s="9">
        <v>648</v>
      </c>
      <c r="B16177" s="2">
        <f ca="1">NORMINV(RAND(),SIMULATION!D7,SIMULATION!D8)</f>
        <v>58.924280460064665</v>
      </c>
      <c r="C16177" s="2">
        <v>2</v>
      </c>
      <c r="D16177" s="2">
        <f ca="1">SIMULATION!$D$11*(1+(SIMULATION!$D$12*LN(1+$C16177)))*(1+(SIMULATION!$D$13*(($B16177/63.5)-1)))</f>
        <v>9.8982604001248333</v>
      </c>
      <c r="E16177" s="2">
        <v>-0.30987176988294868</v>
      </c>
      <c r="F16177" s="2">
        <f ca="1">D16177*(1+E16177)</f>
        <v>6.8310689311758468</v>
      </c>
      <c r="G16177" s="2">
        <v>5.0432751776025762E-2</v>
      </c>
      <c r="H16177" s="9">
        <f>SIMULATION!$D$15*EXP($G$16177)</f>
        <v>232.17485449518415</v>
      </c>
      <c r="I16177" s="2">
        <f ca="1">$F16177/$H16177</f>
        <v>2.9422087702083773E-2</v>
      </c>
      <c r="J16177">
        <v>0</v>
      </c>
      <c r="K16177">
        <f ca="1">SIMULATION!$D$3*SIMULATION!$D$17/$H16177/(SIMULATION!$D$17-$I16177)*(((EXP(-$I16177*$J16177))/(1-EXP(-SIMULATION!$D$4*$I16177)))-(EXP(-SIMULATION!$D$17*$J16177)/(1-EXP(-SIMULATION!$D$4*SIMULATION!$D$17))))</f>
        <v>2.4719532449468131</v>
      </c>
      <c r="L16177">
        <v>2.0095625882900699E-2</v>
      </c>
      <c r="M16177">
        <f t="shared" ca="1" si="252"/>
        <v>2.5216286925572864</v>
      </c>
    </row>
    <row r="16178" spans="1:13" x14ac:dyDescent="0.25">
      <c r="A16178" s="9"/>
      <c r="H16178" s="9"/>
      <c r="J16178">
        <v>1</v>
      </c>
      <c r="K16178">
        <f ca="1">SIMULATION!$D$3*SIMULATION!$D$17/$H16177/(SIMULATION!$D$17-$I16177)*(((EXP(-$I16177*$J16178))/(1-EXP(-SIMULATION!$D$4*$I16177)))-(EXP(-SIMULATION!$D$17*$J16178)/(1-EXP(-SIMULATION!$D$4*SIMULATION!$D$17))))</f>
        <v>3.2378482295203801</v>
      </c>
      <c r="L16178">
        <v>-0.29873419590225886</v>
      </c>
      <c r="M16178">
        <f t="shared" ca="1" si="252"/>
        <v>2.2705922422210567</v>
      </c>
    </row>
    <row r="16179" spans="1:13" x14ac:dyDescent="0.25">
      <c r="A16179" s="9"/>
      <c r="H16179" s="9"/>
      <c r="J16179">
        <v>2</v>
      </c>
      <c r="K16179">
        <f ca="1">SIMULATION!$D$3*SIMULATION!$D$17/$H16177/(SIMULATION!$D$17-$I16177)*(((EXP(-$I16177*$J16179))/(1-EXP(-SIMULATION!$D$4*$I16177)))-(EXP(-SIMULATION!$D$17*$J16179)/(1-EXP(-SIMULATION!$D$4*SIMULATION!$D$17))))</f>
        <v>3.6807040675010505</v>
      </c>
      <c r="L16179">
        <v>0.11248532839377874</v>
      </c>
      <c r="M16179">
        <f t="shared" ca="1" si="252"/>
        <v>4.0947292732542238</v>
      </c>
    </row>
    <row r="16180" spans="1:13" x14ac:dyDescent="0.25">
      <c r="A16180" s="9"/>
      <c r="H16180" s="9"/>
      <c r="J16180">
        <v>3</v>
      </c>
      <c r="K16180">
        <f ca="1">SIMULATION!$D$3*SIMULATION!$D$17/$H16177/(SIMULATION!$D$17-$I16177)*(((EXP(-$I16177*$J16180))/(1-EXP(-SIMULATION!$D$4*$I16177)))-(EXP(-SIMULATION!$D$17*$J16180)/(1-EXP(-SIMULATION!$D$4*SIMULATION!$D$17))))</f>
        <v>3.9179387647976096</v>
      </c>
      <c r="L16180">
        <v>0.63536181397771041</v>
      </c>
      <c r="M16180">
        <f t="shared" ca="1" si="252"/>
        <v>6.4072474454530086</v>
      </c>
    </row>
    <row r="16181" spans="1:13" x14ac:dyDescent="0.25">
      <c r="A16181" s="9"/>
      <c r="H16181" s="9"/>
      <c r="J16181">
        <v>4</v>
      </c>
      <c r="K16181">
        <f ca="1">SIMULATION!$D$3*SIMULATION!$D$17/$H16177/(SIMULATION!$D$17-$I16177)*(((EXP(-$I16177*$J16181))/(1-EXP(-SIMULATION!$D$4*$I16177)))-(EXP(-SIMULATION!$D$17*$J16181)/(1-EXP(-SIMULATION!$D$4*SIMULATION!$D$17))))</f>
        <v>4.0247563237046355</v>
      </c>
      <c r="L16181">
        <v>1.2011882215527779E-2</v>
      </c>
      <c r="M16181">
        <f t="shared" ca="1" si="252"/>
        <v>4.073101222611176</v>
      </c>
    </row>
    <row r="16182" spans="1:13" x14ac:dyDescent="0.25">
      <c r="A16182" s="9"/>
      <c r="H16182" s="9"/>
      <c r="J16182">
        <v>5</v>
      </c>
      <c r="K16182">
        <f ca="1">SIMULATION!$D$3*SIMULATION!$D$17/$H16177/(SIMULATION!$D$17-$I16177)*(((EXP(-$I16177*$J16182))/(1-EXP(-SIMULATION!$D$4*$I16177)))-(EXP(-SIMULATION!$D$17*$J16182)/(1-EXP(-SIMULATION!$D$4*SIMULATION!$D$17))))</f>
        <v>4.0493101568327949</v>
      </c>
      <c r="L16182">
        <v>0.24012452215029875</v>
      </c>
      <c r="M16182">
        <f t="shared" ca="1" si="252"/>
        <v>5.0216488232806213</v>
      </c>
    </row>
    <row r="16183" spans="1:13" x14ac:dyDescent="0.25">
      <c r="A16183" s="9"/>
      <c r="H16183" s="9"/>
      <c r="J16183">
        <v>6</v>
      </c>
      <c r="K16183">
        <f ca="1">SIMULATION!$D$3*SIMULATION!$D$17/$H16177/(SIMULATION!$D$17-$I16177)*(((EXP(-$I16177*$J16183))/(1-EXP(-SIMULATION!$D$4*$I16177)))-(EXP(-SIMULATION!$D$17*$J16183)/(1-EXP(-SIMULATION!$D$4*SIMULATION!$D$17))))</f>
        <v>4.0224201369805499</v>
      </c>
      <c r="L16183">
        <v>0.85954723607129224</v>
      </c>
      <c r="M16183">
        <f t="shared" ca="1" si="252"/>
        <v>7.4798802480396906</v>
      </c>
    </row>
    <row r="16184" spans="1:13" x14ac:dyDescent="0.25">
      <c r="A16184" s="9"/>
      <c r="H16184" s="9"/>
      <c r="J16184">
        <v>7</v>
      </c>
      <c r="K16184">
        <f ca="1">SIMULATION!$D$3*SIMULATION!$D$17/$H16177/(SIMULATION!$D$17-$I16177)*(((EXP(-$I16177*$J16184))/(1-EXP(-SIMULATION!$D$4*$I16177)))-(EXP(-SIMULATION!$D$17*$J16184)/(1-EXP(-SIMULATION!$D$4*SIMULATION!$D$17))))</f>
        <v>3.9637994856833472</v>
      </c>
      <c r="L16184">
        <v>-0.25883556174418454</v>
      </c>
      <c r="M16184">
        <f t="shared" ca="1" si="252"/>
        <v>2.9378272191651882</v>
      </c>
    </row>
    <row r="16185" spans="1:13" x14ac:dyDescent="0.25">
      <c r="A16185" s="9"/>
      <c r="H16185" s="9"/>
      <c r="J16185">
        <v>8</v>
      </c>
      <c r="K16185">
        <f ca="1">SIMULATION!$D$3*SIMULATION!$D$17/$H16177/(SIMULATION!$D$17-$I16177)*(((EXP(-$I16177*$J16185))/(1-EXP(-SIMULATION!$D$4*$I16177)))-(EXP(-SIMULATION!$D$17*$J16185)/(1-EXP(-SIMULATION!$D$4*SIMULATION!$D$17))))</f>
        <v>3.8860450826139887</v>
      </c>
      <c r="L16185">
        <v>6.6576002630378078E-2</v>
      </c>
      <c r="M16185">
        <f t="shared" ca="1" si="252"/>
        <v>4.1447624302558657</v>
      </c>
    </row>
    <row r="16186" spans="1:13" x14ac:dyDescent="0.25">
      <c r="A16186" s="9"/>
      <c r="H16186" s="9"/>
      <c r="J16186">
        <v>9</v>
      </c>
      <c r="K16186">
        <f ca="1">SIMULATION!$D$3*SIMULATION!$D$17/$H16177/(SIMULATION!$D$17-$I16177)*(((EXP(-$I16177*$J16186))/(1-EXP(-SIMULATION!$D$4*$I16177)))-(EXP(-SIMULATION!$D$17*$J16186)/(1-EXP(-SIMULATION!$D$4*SIMULATION!$D$17))))</f>
        <v>3.7971945216953622</v>
      </c>
      <c r="L16186">
        <v>0.40812264727980546</v>
      </c>
      <c r="M16186">
        <f t="shared" ca="1" si="252"/>
        <v>5.3469156021260478</v>
      </c>
    </row>
    <row r="16187" spans="1:13" x14ac:dyDescent="0.25">
      <c r="A16187" s="9"/>
      <c r="H16187" s="9"/>
      <c r="J16187">
        <v>10</v>
      </c>
      <c r="K16187">
        <f ca="1">SIMULATION!$D$3*SIMULATION!$D$17/$H16177/(SIMULATION!$D$17-$I16177)*(((EXP(-$I16177*$J16187))/(1-EXP(-SIMULATION!$D$4*$I16177)))-(EXP(-SIMULATION!$D$17*$J16187)/(1-EXP(-SIMULATION!$D$4*SIMULATION!$D$17))))</f>
        <v>3.7023647046121595</v>
      </c>
      <c r="L16187">
        <v>0.2435493915996729</v>
      </c>
      <c r="M16187">
        <f t="shared" ca="1" si="252"/>
        <v>4.6040733759005539</v>
      </c>
    </row>
    <row r="16188" spans="1:13" x14ac:dyDescent="0.25">
      <c r="A16188" s="9"/>
      <c r="H16188" s="9"/>
      <c r="J16188">
        <v>11</v>
      </c>
      <c r="K16188">
        <f ca="1">SIMULATION!$D$3*SIMULATION!$D$17/$H16177/(SIMULATION!$D$17-$I16177)*(((EXP(-$I16177*$J16188))/(1-EXP(-SIMULATION!$D$4*$I16177)))-(EXP(-SIMULATION!$D$17*$J16188)/(1-EXP(-SIMULATION!$D$4*SIMULATION!$D$17))))</f>
        <v>3.6048018620645141</v>
      </c>
      <c r="L16188">
        <v>-3.711230518869528E-2</v>
      </c>
      <c r="M16188">
        <f t="shared" ca="1" si="252"/>
        <v>3.471019355214799</v>
      </c>
    </row>
    <row r="16189" spans="1:13" x14ac:dyDescent="0.25">
      <c r="A16189" s="9"/>
      <c r="H16189" s="9"/>
      <c r="J16189">
        <v>12</v>
      </c>
      <c r="K16189">
        <f ca="1">SIMULATION!$D$3*SIMULATION!$D$17/$H16177/(SIMULATION!$D$17-$I16177)*(((EXP(-$I16177*$J16189))/(1-EXP(-SIMULATION!$D$4*$I16177)))-(EXP(-SIMULATION!$D$17*$J16189)/(1-EXP(-SIMULATION!$D$4*SIMULATION!$D$17))))</f>
        <v>3.5065544044784418</v>
      </c>
      <c r="L16189">
        <v>0.34831240026284421</v>
      </c>
      <c r="M16189">
        <f t="shared" ca="1" si="252"/>
        <v>4.7279307857545758</v>
      </c>
    </row>
    <row r="16190" spans="1:13" x14ac:dyDescent="0.25">
      <c r="A16190" s="9"/>
      <c r="H16190" s="9"/>
      <c r="J16190">
        <v>13</v>
      </c>
      <c r="K16190">
        <f ca="1">SIMULATION!$D$3*SIMULATION!$D$17/$H16177/(SIMULATION!$D$17-$I16177)*(((EXP(-$I16177*$J16190))/(1-EXP(-SIMULATION!$D$4*$I16177)))-(EXP(-SIMULATION!$D$17*$J16190)/(1-EXP(-SIMULATION!$D$4*SIMULATION!$D$17))))</f>
        <v>3.4089040734994001</v>
      </c>
      <c r="L16190">
        <v>0.38395828967304174</v>
      </c>
      <c r="M16190">
        <f t="shared" ca="1" si="252"/>
        <v>4.7177810512196947</v>
      </c>
    </row>
    <row r="16191" spans="1:13" x14ac:dyDescent="0.25">
      <c r="A16191" s="9"/>
      <c r="H16191" s="9"/>
      <c r="J16191">
        <v>14</v>
      </c>
      <c r="K16191">
        <f ca="1">SIMULATION!$D$3*SIMULATION!$D$17/$H16177/(SIMULATION!$D$17-$I16177)*(((EXP(-$I16177*$J16191))/(1-EXP(-SIMULATION!$D$4*$I16177)))-(EXP(-SIMULATION!$D$17*$J16191)/(1-EXP(-SIMULATION!$D$4*SIMULATION!$D$17))))</f>
        <v>3.31264220755968</v>
      </c>
      <c r="L16191">
        <v>-5.3202281049860467E-2</v>
      </c>
      <c r="M16191">
        <f t="shared" ca="1" si="252"/>
        <v>3.1364020858154595</v>
      </c>
    </row>
    <row r="16192" spans="1:13" x14ac:dyDescent="0.25">
      <c r="A16192" s="9"/>
      <c r="H16192" s="9"/>
      <c r="J16192">
        <v>15</v>
      </c>
      <c r="K16192">
        <f ca="1">SIMULATION!$D$3*SIMULATION!$D$17/$H16177/(SIMULATION!$D$17-$I16177)*(((EXP(-$I16177*$J16192))/(1-EXP(-SIMULATION!$D$4*$I16177)))-(EXP(-SIMULATION!$D$17*$J16192)/(1-EXP(-SIMULATION!$D$4*SIMULATION!$D$17))))</f>
        <v>3.2182467535606385</v>
      </c>
      <c r="L16192">
        <v>-0.30076676858229667</v>
      </c>
      <c r="M16192">
        <f t="shared" ca="1" si="252"/>
        <v>2.2503050769917383</v>
      </c>
    </row>
    <row r="16193" spans="1:13" x14ac:dyDescent="0.25">
      <c r="A16193" s="9"/>
      <c r="H16193" s="9"/>
      <c r="J16193">
        <v>16</v>
      </c>
      <c r="K16193">
        <f ca="1">SIMULATION!$D$3*SIMULATION!$D$17/$H16177/(SIMULATION!$D$17-$I16177)*(((EXP(-$I16177*$J16193))/(1-EXP(-SIMULATION!$D$4*$I16177)))-(EXP(-SIMULATION!$D$17*$J16193)/(1-EXP(-SIMULATION!$D$4*SIMULATION!$D$17))))</f>
        <v>3.1259956750096585</v>
      </c>
      <c r="L16193">
        <v>-4.3020339969729706E-3</v>
      </c>
      <c r="M16193">
        <f t="shared" ca="1" si="252"/>
        <v>3.1125475353413767</v>
      </c>
    </row>
    <row r="16194" spans="1:13" x14ac:dyDescent="0.25">
      <c r="A16194" s="9"/>
      <c r="H16194" s="9"/>
      <c r="J16194">
        <v>17</v>
      </c>
      <c r="K16194">
        <f ca="1">SIMULATION!$D$3*SIMULATION!$D$17/$H16177/(SIMULATION!$D$17-$I16177)*(((EXP(-$I16177*$J16194))/(1-EXP(-SIMULATION!$D$4*$I16177)))-(EXP(-SIMULATION!$D$17*$J16194)/(1-EXP(-SIMULATION!$D$4*SIMULATION!$D$17))))</f>
        <v>3.036039602193227</v>
      </c>
      <c r="L16194">
        <v>-9.3551645362464797E-2</v>
      </c>
      <c r="M16194">
        <f t="shared" ca="1" si="252"/>
        <v>2.7520131020224476</v>
      </c>
    </row>
    <row r="16195" spans="1:13" x14ac:dyDescent="0.25">
      <c r="A16195" s="9"/>
      <c r="H16195" s="9"/>
      <c r="J16195">
        <v>18</v>
      </c>
      <c r="K16195">
        <f ca="1">SIMULATION!$D$3*SIMULATION!$D$17/$H16177/(SIMULATION!$D$17-$I16177)*(((EXP(-$I16177*$J16195))/(1-EXP(-SIMULATION!$D$4*$I16177)))-(EXP(-SIMULATION!$D$17*$J16195)/(1-EXP(-SIMULATION!$D$4*SIMULATION!$D$17))))</f>
        <v>2.9484483643680792</v>
      </c>
      <c r="L16195">
        <v>7.5784794591370205E-2</v>
      </c>
      <c r="M16195">
        <f t="shared" ref="M16195:M16258" ca="1" si="253">$K16195*(1+$L16195)</f>
        <v>3.1718959180249753</v>
      </c>
    </row>
    <row r="16196" spans="1:13" x14ac:dyDescent="0.25">
      <c r="A16196" s="9"/>
      <c r="H16196" s="9"/>
      <c r="J16196">
        <v>19</v>
      </c>
      <c r="K16196">
        <f ca="1">SIMULATION!$D$3*SIMULATION!$D$17/$H16177/(SIMULATION!$D$17-$I16177)*(((EXP(-$I16177*$J16196))/(1-EXP(-SIMULATION!$D$4*$I16177)))-(EXP(-SIMULATION!$D$17*$J16196)/(1-EXP(-SIMULATION!$D$4*SIMULATION!$D$17))))</f>
        <v>2.8632407856056052</v>
      </c>
      <c r="L16196">
        <v>-0.19609870703348103</v>
      </c>
      <c r="M16196">
        <f t="shared" ca="1" si="253"/>
        <v>2.3017629696228177</v>
      </c>
    </row>
    <row r="16197" spans="1:13" x14ac:dyDescent="0.25">
      <c r="A16197" s="9"/>
      <c r="H16197" s="9"/>
      <c r="J16197">
        <v>20</v>
      </c>
      <c r="K16197">
        <f ca="1">SIMULATION!$D$3*SIMULATION!$D$17/$H16177/(SIMULATION!$D$17-$I16177)*(((EXP(-$I16177*$J16197))/(1-EXP(-SIMULATION!$D$4*$I16177)))-(EXP(-SIMULATION!$D$17*$J16197)/(1-EXP(-SIMULATION!$D$4*SIMULATION!$D$17))))</f>
        <v>2.7804037562491195</v>
      </c>
      <c r="L16197">
        <v>-1.7431615394348468E-2</v>
      </c>
      <c r="M16197">
        <f t="shared" ca="1" si="253"/>
        <v>2.7319368273291831</v>
      </c>
    </row>
    <row r="16198" spans="1:13" x14ac:dyDescent="0.25">
      <c r="A16198" s="9"/>
      <c r="H16198" s="9"/>
      <c r="J16198">
        <v>21</v>
      </c>
      <c r="K16198">
        <f ca="1">SIMULATION!$D$3*SIMULATION!$D$17/$H16177/(SIMULATION!$D$17-$I16177)*(((EXP(-$I16177*$J16198))/(1-EXP(-SIMULATION!$D$4*$I16177)))-(EXP(-SIMULATION!$D$17*$J16198)/(1-EXP(-SIMULATION!$D$4*SIMULATION!$D$17))))</f>
        <v>2.6999044325742156</v>
      </c>
      <c r="L16198">
        <v>0.25619696476337556</v>
      </c>
      <c r="M16198">
        <f t="shared" ca="1" si="253"/>
        <v>3.3916117533509134</v>
      </c>
    </row>
    <row r="16199" spans="1:13" x14ac:dyDescent="0.25">
      <c r="A16199" s="9"/>
      <c r="H16199" s="9"/>
      <c r="J16199">
        <v>22</v>
      </c>
      <c r="K16199">
        <f ca="1">SIMULATION!$D$3*SIMULATION!$D$17/$H16177/(SIMULATION!$D$17-$I16177)*(((EXP(-$I16177*$J16199))/(1-EXP(-SIMULATION!$D$4*$I16177)))-(EXP(-SIMULATION!$D$17*$J16199)/(1-EXP(-SIMULATION!$D$4*SIMULATION!$D$17))))</f>
        <v>2.6216980334666746</v>
      </c>
      <c r="L16199">
        <v>-0.15291179240720867</v>
      </c>
      <c r="M16199">
        <f t="shared" ca="1" si="253"/>
        <v>2.2208094880188312</v>
      </c>
    </row>
    <row r="16200" spans="1:13" x14ac:dyDescent="0.25">
      <c r="A16200" s="9"/>
      <c r="H16200" s="9"/>
      <c r="J16200">
        <v>23</v>
      </c>
      <c r="K16200">
        <f ca="1">SIMULATION!$D$3*SIMULATION!$D$17/$H16177/(SIMULATION!$D$17-$I16177)*(((EXP(-$I16177*$J16200))/(1-EXP(-SIMULATION!$D$4*$I16177)))-(EXP(-SIMULATION!$D$17*$J16200)/(1-EXP(-SIMULATION!$D$4*SIMULATION!$D$17))))</f>
        <v>2.5457328161758364</v>
      </c>
      <c r="L16200">
        <v>-0.15095980055166183</v>
      </c>
      <c r="M16200">
        <f t="shared" ca="1" si="253"/>
        <v>2.1614294979881117</v>
      </c>
    </row>
    <row r="16201" spans="1:13" x14ac:dyDescent="0.25">
      <c r="A16201" s="9"/>
      <c r="H16201" s="9"/>
      <c r="J16201">
        <v>24</v>
      </c>
      <c r="K16201">
        <f ca="1">SIMULATION!$D$3*SIMULATION!$D$17/$H16177/(SIMULATION!$D$17-$I16177)*(((EXP(-$I16177*$J16201))/(1-EXP(-SIMULATION!$D$4*$I16177)))-(EXP(-SIMULATION!$D$17*$J16201)/(1-EXP(-SIMULATION!$D$4*SIMULATION!$D$17))))</f>
        <v>2.471953244946814</v>
      </c>
      <c r="L16201">
        <v>-0.16609934025102635</v>
      </c>
      <c r="M16201">
        <f t="shared" ca="1" si="253"/>
        <v>2.0613634418297644</v>
      </c>
    </row>
    <row r="16202" spans="1:13" x14ac:dyDescent="0.25">
      <c r="A16202" s="9">
        <v>649</v>
      </c>
      <c r="B16202" s="2">
        <f ca="1">NORMINV(RAND(),SIMULATION!D7,SIMULATION!D8)</f>
        <v>67.79869885716451</v>
      </c>
      <c r="C16202" s="2">
        <v>2</v>
      </c>
      <c r="D16202" s="2">
        <f ca="1">SIMULATION!$D$11*(1+(SIMULATION!$D$12*LN(1+$C16202)))*(1+(SIMULATION!$D$13*(($B16202/63.5)-1)))</f>
        <v>10.557290126955021</v>
      </c>
      <c r="E16202" s="2">
        <v>5.8494699759881225E-2</v>
      </c>
      <c r="F16202" s="2">
        <f ca="1">D16202*(1+E16202)</f>
        <v>11.174835643209212</v>
      </c>
      <c r="G16202" s="2">
        <v>8.4651313966845734E-2</v>
      </c>
      <c r="H16202" s="9">
        <f>SIMULATION!$D$15*EXP($G$16202)</f>
        <v>240.25703589613056</v>
      </c>
      <c r="I16202" s="2">
        <f ca="1">$F16202/$H16202</f>
        <v>4.6512001621631542E-2</v>
      </c>
      <c r="J16202">
        <v>0</v>
      </c>
      <c r="K16202">
        <f ca="1">SIMULATION!$D$3*SIMULATION!$D$17/$H16202/(SIMULATION!$D$17-$I16202)*(((EXP(-$I16202*$J16202))/(1-EXP(-SIMULATION!$D$4*$I16202)))-(EXP(-SIMULATION!$D$17*$J16202)/(1-EXP(-SIMULATION!$D$4*SIMULATION!$D$17))))</f>
        <v>1.2448482128332834</v>
      </c>
      <c r="L16202">
        <v>0.23232937602871695</v>
      </c>
      <c r="M16202">
        <f t="shared" ca="1" si="253"/>
        <v>1.5340630213713038</v>
      </c>
    </row>
    <row r="16203" spans="1:13" x14ac:dyDescent="0.25">
      <c r="A16203" s="9"/>
      <c r="H16203" s="9"/>
      <c r="J16203">
        <v>1</v>
      </c>
      <c r="K16203">
        <f ca="1">SIMULATION!$D$3*SIMULATION!$D$17/$H16202/(SIMULATION!$D$17-$I16202)*(((EXP(-$I16202*$J16203))/(1-EXP(-SIMULATION!$D$4*$I16202)))-(EXP(-SIMULATION!$D$17*$J16203)/(1-EXP(-SIMULATION!$D$4*SIMULATION!$D$17))))</f>
        <v>1.9903132236933465</v>
      </c>
      <c r="L16203">
        <v>-5.173889670836017E-3</v>
      </c>
      <c r="M16203">
        <f t="shared" ca="1" si="253"/>
        <v>1.9800155626635512</v>
      </c>
    </row>
    <row r="16204" spans="1:13" x14ac:dyDescent="0.25">
      <c r="A16204" s="9"/>
      <c r="H16204" s="9"/>
      <c r="J16204">
        <v>2</v>
      </c>
      <c r="K16204">
        <f ca="1">SIMULATION!$D$3*SIMULATION!$D$17/$H16202/(SIMULATION!$D$17-$I16202)*(((EXP(-$I16202*$J16204))/(1-EXP(-SIMULATION!$D$4*$I16202)))-(EXP(-SIMULATION!$D$17*$J16204)/(1-EXP(-SIMULATION!$D$4*SIMULATION!$D$17))))</f>
        <v>2.4138260467205788</v>
      </c>
      <c r="L16204">
        <v>2.32501296449159E-2</v>
      </c>
      <c r="M16204">
        <f t="shared" ca="1" si="253"/>
        <v>2.469947815247107</v>
      </c>
    </row>
    <row r="16205" spans="1:13" x14ac:dyDescent="0.25">
      <c r="A16205" s="9"/>
      <c r="H16205" s="9"/>
      <c r="J16205">
        <v>3</v>
      </c>
      <c r="K16205">
        <f ca="1">SIMULATION!$D$3*SIMULATION!$D$17/$H16202/(SIMULATION!$D$17-$I16202)*(((EXP(-$I16202*$J16205))/(1-EXP(-SIMULATION!$D$4*$I16202)))-(EXP(-SIMULATION!$D$17*$J16205)/(1-EXP(-SIMULATION!$D$4*SIMULATION!$D$17))))</f>
        <v>2.6334872798539015</v>
      </c>
      <c r="L16205">
        <v>-0.18962624183923099</v>
      </c>
      <c r="M16205">
        <f t="shared" ca="1" si="253"/>
        <v>2.1341089840437872</v>
      </c>
    </row>
    <row r="16206" spans="1:13" x14ac:dyDescent="0.25">
      <c r="A16206" s="9"/>
      <c r="H16206" s="9"/>
      <c r="J16206">
        <v>4</v>
      </c>
      <c r="K16206">
        <f ca="1">SIMULATION!$D$3*SIMULATION!$D$17/$H16202/(SIMULATION!$D$17-$I16202)*(((EXP(-$I16202*$J16206))/(1-EXP(-SIMULATION!$D$4*$I16202)))-(EXP(-SIMULATION!$D$17*$J16206)/(1-EXP(-SIMULATION!$D$4*SIMULATION!$D$17))))</f>
        <v>2.7248667090279177</v>
      </c>
      <c r="L16206">
        <v>-0.47971829724159692</v>
      </c>
      <c r="M16206">
        <f t="shared" ca="1" si="253"/>
        <v>1.4176982911627309</v>
      </c>
    </row>
    <row r="16207" spans="1:13" x14ac:dyDescent="0.25">
      <c r="A16207" s="9"/>
      <c r="H16207" s="9"/>
      <c r="J16207">
        <v>5</v>
      </c>
      <c r="K16207">
        <f ca="1">SIMULATION!$D$3*SIMULATION!$D$17/$H16202/(SIMULATION!$D$17-$I16202)*(((EXP(-$I16202*$J16207))/(1-EXP(-SIMULATION!$D$4*$I16202)))-(EXP(-SIMULATION!$D$17*$J16207)/(1-EXP(-SIMULATION!$D$4*SIMULATION!$D$17))))</f>
        <v>2.7362844308836283</v>
      </c>
      <c r="L16207">
        <v>3.380631538589627E-2</v>
      </c>
      <c r="M16207">
        <f t="shared" ca="1" si="253"/>
        <v>2.8287881253395981</v>
      </c>
    </row>
    <row r="16208" spans="1:13" x14ac:dyDescent="0.25">
      <c r="A16208" s="9"/>
      <c r="H16208" s="9"/>
      <c r="J16208">
        <v>6</v>
      </c>
      <c r="K16208">
        <f ca="1">SIMULATION!$D$3*SIMULATION!$D$17/$H16202/(SIMULATION!$D$17-$I16202)*(((EXP(-$I16202*$J16208))/(1-EXP(-SIMULATION!$D$4*$I16202)))-(EXP(-SIMULATION!$D$17*$J16208)/(1-EXP(-SIMULATION!$D$4*SIMULATION!$D$17))))</f>
        <v>2.698603135954583</v>
      </c>
      <c r="L16208">
        <v>-0.15903381283974172</v>
      </c>
      <c r="M16208">
        <f t="shared" ca="1" si="253"/>
        <v>2.2694339899024416</v>
      </c>
    </row>
    <row r="16209" spans="1:13" x14ac:dyDescent="0.25">
      <c r="A16209" s="9"/>
      <c r="H16209" s="9"/>
      <c r="J16209">
        <v>7</v>
      </c>
      <c r="K16209">
        <f ca="1">SIMULATION!$D$3*SIMULATION!$D$17/$H16202/(SIMULATION!$D$17-$I16202)*(((EXP(-$I16202*$J16209))/(1-EXP(-SIMULATION!$D$4*$I16202)))-(EXP(-SIMULATION!$D$17*$J16209)/(1-EXP(-SIMULATION!$D$4*SIMULATION!$D$17))))</f>
        <v>2.631503020746309</v>
      </c>
      <c r="L16209">
        <v>-6.4665248746898613E-4</v>
      </c>
      <c r="M16209">
        <f t="shared" ca="1" si="253"/>
        <v>2.6298013527721613</v>
      </c>
    </row>
    <row r="16210" spans="1:13" x14ac:dyDescent="0.25">
      <c r="A16210" s="9"/>
      <c r="H16210" s="9"/>
      <c r="J16210">
        <v>8</v>
      </c>
      <c r="K16210">
        <f ca="1">SIMULATION!$D$3*SIMULATION!$D$17/$H16202/(SIMULATION!$D$17-$I16202)*(((EXP(-$I16202*$J16210))/(1-EXP(-SIMULATION!$D$4*$I16202)))-(EXP(-SIMULATION!$D$17*$J16210)/(1-EXP(-SIMULATION!$D$4*SIMULATION!$D$17))))</f>
        <v>2.5475026930530484</v>
      </c>
      <c r="L16210">
        <v>-0.49641920576038412</v>
      </c>
      <c r="M16210">
        <f t="shared" ca="1" si="253"/>
        <v>1.2828734294952144</v>
      </c>
    </row>
    <row r="16211" spans="1:13" x14ac:dyDescent="0.25">
      <c r="A16211" s="9"/>
      <c r="H16211" s="9"/>
      <c r="J16211">
        <v>9</v>
      </c>
      <c r="K16211">
        <f ca="1">SIMULATION!$D$3*SIMULATION!$D$17/$H16202/(SIMULATION!$D$17-$I16202)*(((EXP(-$I16202*$J16211))/(1-EXP(-SIMULATION!$D$4*$I16202)))-(EXP(-SIMULATION!$D$17*$J16211)/(1-EXP(-SIMULATION!$D$4*SIMULATION!$D$17))))</f>
        <v>2.4545356645970822</v>
      </c>
      <c r="L16211">
        <v>3.3622646496844079E-2</v>
      </c>
      <c r="M16211">
        <f t="shared" ca="1" si="253"/>
        <v>2.537063649561726</v>
      </c>
    </row>
    <row r="16212" spans="1:13" x14ac:dyDescent="0.25">
      <c r="A16212" s="9"/>
      <c r="H16212" s="9"/>
      <c r="J16212">
        <v>10</v>
      </c>
      <c r="K16212">
        <f ca="1">SIMULATION!$D$3*SIMULATION!$D$17/$H16202/(SIMULATION!$D$17-$I16202)*(((EXP(-$I16202*$J16212))/(1-EXP(-SIMULATION!$D$4*$I16202)))-(EXP(-SIMULATION!$D$17*$J16212)/(1-EXP(-SIMULATION!$D$4*SIMULATION!$D$17))))</f>
        <v>2.35760123809911</v>
      </c>
      <c r="L16212">
        <v>5.4826665087318087E-2</v>
      </c>
      <c r="M16212">
        <f t="shared" ca="1" si="253"/>
        <v>2.4868606515898164</v>
      </c>
    </row>
    <row r="16213" spans="1:13" x14ac:dyDescent="0.25">
      <c r="A16213" s="9"/>
      <c r="H16213" s="9"/>
      <c r="J16213">
        <v>11</v>
      </c>
      <c r="K16213">
        <f ca="1">SIMULATION!$D$3*SIMULATION!$D$17/$H16202/(SIMULATION!$D$17-$I16202)*(((EXP(-$I16202*$J16213))/(1-EXP(-SIMULATION!$D$4*$I16202)))-(EXP(-SIMULATION!$D$17*$J16213)/(1-EXP(-SIMULATION!$D$4*SIMULATION!$D$17))))</f>
        <v>2.2598222525539957</v>
      </c>
      <c r="L16213">
        <v>0.51758593035766598</v>
      </c>
      <c r="M16213">
        <f t="shared" ca="1" si="253"/>
        <v>3.4294744555851122</v>
      </c>
    </row>
    <row r="16214" spans="1:13" x14ac:dyDescent="0.25">
      <c r="A16214" s="9"/>
      <c r="H16214" s="9"/>
      <c r="J16214">
        <v>12</v>
      </c>
      <c r="K16214">
        <f ca="1">SIMULATION!$D$3*SIMULATION!$D$17/$H16202/(SIMULATION!$D$17-$I16202)*(((EXP(-$I16202*$J16214))/(1-EXP(-SIMULATION!$D$4*$I16202)))-(EXP(-SIMULATION!$D$17*$J16214)/(1-EXP(-SIMULATION!$D$4*SIMULATION!$D$17))))</f>
        <v>2.1631227371728796</v>
      </c>
      <c r="L16214">
        <v>0.22105360267677129</v>
      </c>
      <c r="M16214">
        <f t="shared" ca="1" si="253"/>
        <v>2.6412888112569832</v>
      </c>
    </row>
    <row r="16215" spans="1:13" x14ac:dyDescent="0.25">
      <c r="A16215" s="9"/>
      <c r="H16215" s="9"/>
      <c r="J16215">
        <v>13</v>
      </c>
      <c r="K16215">
        <f ca="1">SIMULATION!$D$3*SIMULATION!$D$17/$H16202/(SIMULATION!$D$17-$I16202)*(((EXP(-$I16202*$J16215))/(1-EXP(-SIMULATION!$D$4*$I16202)))-(EXP(-SIMULATION!$D$17*$J16215)/(1-EXP(-SIMULATION!$D$4*SIMULATION!$D$17))))</f>
        <v>2.0686620015206478</v>
      </c>
      <c r="L16215">
        <v>-0.47075732302656198</v>
      </c>
      <c r="M16215">
        <f t="shared" ca="1" si="253"/>
        <v>1.0948242154380179</v>
      </c>
    </row>
    <row r="16216" spans="1:13" x14ac:dyDescent="0.25">
      <c r="A16216" s="9"/>
      <c r="H16216" s="9"/>
      <c r="J16216">
        <v>14</v>
      </c>
      <c r="K16216">
        <f ca="1">SIMULATION!$D$3*SIMULATION!$D$17/$H16202/(SIMULATION!$D$17-$I16202)*(((EXP(-$I16202*$J16216))/(1-EXP(-SIMULATION!$D$4*$I16202)))-(EXP(-SIMULATION!$D$17*$J16216)/(1-EXP(-SIMULATION!$D$4*SIMULATION!$D$17))))</f>
        <v>1.9771126516423985</v>
      </c>
      <c r="L16216">
        <v>-0.38581535586067411</v>
      </c>
      <c r="M16216">
        <f t="shared" ca="1" si="253"/>
        <v>1.2143122303723457</v>
      </c>
    </row>
    <row r="16217" spans="1:13" x14ac:dyDescent="0.25">
      <c r="A16217" s="9"/>
      <c r="H16217" s="9"/>
      <c r="J16217">
        <v>15</v>
      </c>
      <c r="K16217">
        <f ca="1">SIMULATION!$D$3*SIMULATION!$D$17/$H16202/(SIMULATION!$D$17-$I16202)*(((EXP(-$I16202*$J16217))/(1-EXP(-SIMULATION!$D$4*$I16202)))-(EXP(-SIMULATION!$D$17*$J16217)/(1-EXP(-SIMULATION!$D$4*SIMULATION!$D$17))))</f>
        <v>1.8888385974177522</v>
      </c>
      <c r="L16217">
        <v>0.18720446273173796</v>
      </c>
      <c r="M16217">
        <f t="shared" ca="1" si="253"/>
        <v>2.2424376122343119</v>
      </c>
    </row>
    <row r="16218" spans="1:13" x14ac:dyDescent="0.25">
      <c r="A16218" s="9"/>
      <c r="H16218" s="9"/>
      <c r="J16218">
        <v>16</v>
      </c>
      <c r="K16218">
        <f ca="1">SIMULATION!$D$3*SIMULATION!$D$17/$H16202/(SIMULATION!$D$17-$I16202)*(((EXP(-$I16202*$J16218))/(1-EXP(-SIMULATION!$D$4*$I16202)))-(EXP(-SIMULATION!$D$17*$J16218)/(1-EXP(-SIMULATION!$D$4*SIMULATION!$D$17))))</f>
        <v>1.8040089787799183</v>
      </c>
      <c r="L16218">
        <v>0.26464472514179388</v>
      </c>
      <c r="M16218">
        <f t="shared" ca="1" si="253"/>
        <v>2.2814304391224578</v>
      </c>
    </row>
    <row r="16219" spans="1:13" x14ac:dyDescent="0.25">
      <c r="A16219" s="9"/>
      <c r="H16219" s="9"/>
      <c r="J16219">
        <v>17</v>
      </c>
      <c r="K16219">
        <f ca="1">SIMULATION!$D$3*SIMULATION!$D$17/$H16202/(SIMULATION!$D$17-$I16202)*(((EXP(-$I16202*$J16219))/(1-EXP(-SIMULATION!$D$4*$I16202)))-(EXP(-SIMULATION!$D$17*$J16219)/(1-EXP(-SIMULATION!$D$4*SIMULATION!$D$17))))</f>
        <v>1.7226710337872309</v>
      </c>
      <c r="L16219">
        <v>-0.81263594493773073</v>
      </c>
      <c r="M16219">
        <f t="shared" ca="1" si="253"/>
        <v>0.32276663042868703</v>
      </c>
    </row>
    <row r="16220" spans="1:13" x14ac:dyDescent="0.25">
      <c r="A16220" s="9"/>
      <c r="H16220" s="9"/>
      <c r="J16220">
        <v>18</v>
      </c>
      <c r="K16220">
        <f ca="1">SIMULATION!$D$3*SIMULATION!$D$17/$H16202/(SIMULATION!$D$17-$I16202)*(((EXP(-$I16202*$J16220))/(1-EXP(-SIMULATION!$D$4*$I16202)))-(EXP(-SIMULATION!$D$17*$J16220)/(1-EXP(-SIMULATION!$D$4*SIMULATION!$D$17))))</f>
        <v>1.6447966619366501</v>
      </c>
      <c r="L16220">
        <v>-0.23314230678756184</v>
      </c>
      <c r="M16220">
        <f t="shared" ca="1" si="253"/>
        <v>1.261324973976258</v>
      </c>
    </row>
    <row r="16221" spans="1:13" x14ac:dyDescent="0.25">
      <c r="A16221" s="9"/>
      <c r="H16221" s="9"/>
      <c r="J16221">
        <v>19</v>
      </c>
      <c r="K16221">
        <f ca="1">SIMULATION!$D$3*SIMULATION!$D$17/$H16202/(SIMULATION!$D$17-$I16202)*(((EXP(-$I16202*$J16221))/(1-EXP(-SIMULATION!$D$4*$I16202)))-(EXP(-SIMULATION!$D$17*$J16221)/(1-EXP(-SIMULATION!$D$4*SIMULATION!$D$17))))</f>
        <v>1.570312136763085</v>
      </c>
      <c r="L16221">
        <v>0.12360766205083773</v>
      </c>
      <c r="M16221">
        <f t="shared" ca="1" si="253"/>
        <v>1.7644147486784254</v>
      </c>
    </row>
    <row r="16222" spans="1:13" x14ac:dyDescent="0.25">
      <c r="A16222" s="9"/>
      <c r="H16222" s="9"/>
      <c r="J16222">
        <v>20</v>
      </c>
      <c r="K16222">
        <f ca="1">SIMULATION!$D$3*SIMULATION!$D$17/$H16202/(SIMULATION!$D$17-$I16202)*(((EXP(-$I16202*$J16222))/(1-EXP(-SIMULATION!$D$4*$I16202)))-(EXP(-SIMULATION!$D$17*$J16222)/(1-EXP(-SIMULATION!$D$4*SIMULATION!$D$17))))</f>
        <v>1.4991170258320392</v>
      </c>
      <c r="L16222">
        <v>-6.9607187278163231E-3</v>
      </c>
      <c r="M16222">
        <f t="shared" ca="1" si="253"/>
        <v>1.4886820938751417</v>
      </c>
    </row>
    <row r="16223" spans="1:13" x14ac:dyDescent="0.25">
      <c r="A16223" s="9"/>
      <c r="H16223" s="9"/>
      <c r="J16223">
        <v>21</v>
      </c>
      <c r="K16223">
        <f ca="1">SIMULATION!$D$3*SIMULATION!$D$17/$H16202/(SIMULATION!$D$17-$I16202)*(((EXP(-$I16202*$J16223))/(1-EXP(-SIMULATION!$D$4*$I16202)))-(EXP(-SIMULATION!$D$17*$J16223)/(1-EXP(-SIMULATION!$D$4*SIMULATION!$D$17))))</f>
        <v>1.4310962000470917</v>
      </c>
      <c r="L16223">
        <v>-0.67347205625358519</v>
      </c>
      <c r="M16223">
        <f t="shared" ca="1" si="253"/>
        <v>0.46729289950468472</v>
      </c>
    </row>
    <row r="16224" spans="1:13" x14ac:dyDescent="0.25">
      <c r="A16224" s="9"/>
      <c r="H16224" s="9"/>
      <c r="J16224">
        <v>22</v>
      </c>
      <c r="K16224">
        <f ca="1">SIMULATION!$D$3*SIMULATION!$D$17/$H16202/(SIMULATION!$D$17-$I16202)*(((EXP(-$I16202*$J16224))/(1-EXP(-SIMULATION!$D$4*$I16202)))-(EXP(-SIMULATION!$D$17*$J16224)/(1-EXP(-SIMULATION!$D$4*SIMULATION!$D$17))))</f>
        <v>1.3661274196527193</v>
      </c>
      <c r="L16224">
        <v>-7.1770953285300275E-3</v>
      </c>
      <c r="M16224">
        <f t="shared" ca="1" si="253"/>
        <v>1.356322592930953</v>
      </c>
    </row>
    <row r="16225" spans="1:13" x14ac:dyDescent="0.25">
      <c r="A16225" s="9"/>
      <c r="H16225" s="9"/>
      <c r="J16225">
        <v>23</v>
      </c>
      <c r="K16225">
        <f ca="1">SIMULATION!$D$3*SIMULATION!$D$17/$H16202/(SIMULATION!$D$17-$I16202)*(((EXP(-$I16202*$J16225))/(1-EXP(-SIMULATION!$D$4*$I16202)))-(EXP(-SIMULATION!$D$17*$J16225)/(1-EXP(-SIMULATION!$D$4*SIMULATION!$D$17))))</f>
        <v>1.3040860906685989</v>
      </c>
      <c r="L16225">
        <v>-0.31435402189405043</v>
      </c>
      <c r="M16225">
        <f t="shared" ca="1" si="253"/>
        <v>0.89414138317083558</v>
      </c>
    </row>
    <row r="16226" spans="1:13" x14ac:dyDescent="0.25">
      <c r="A16226" s="9"/>
      <c r="H16226" s="9"/>
      <c r="J16226">
        <v>24</v>
      </c>
      <c r="K16226">
        <f ca="1">SIMULATION!$D$3*SIMULATION!$D$17/$H16202/(SIMULATION!$D$17-$I16202)*(((EXP(-$I16202*$J16226))/(1-EXP(-SIMULATION!$D$4*$I16202)))-(EXP(-SIMULATION!$D$17*$J16226)/(1-EXP(-SIMULATION!$D$4*SIMULATION!$D$17))))</f>
        <v>1.2448482128332834</v>
      </c>
      <c r="L16226">
        <v>-7.0420626503439485E-2</v>
      </c>
      <c r="M16226">
        <f t="shared" ca="1" si="253"/>
        <v>1.1571852217838765</v>
      </c>
    </row>
    <row r="16227" spans="1:13" x14ac:dyDescent="0.25">
      <c r="A16227" s="9">
        <v>650</v>
      </c>
      <c r="B16227" s="2">
        <f ca="1">NORMINV(RAND(),SIMULATION!D7,SIMULATION!D8)</f>
        <v>64.039672446031531</v>
      </c>
      <c r="C16227" s="2">
        <v>2</v>
      </c>
      <c r="D16227" s="2">
        <f ca="1">SIMULATION!$D$11*(1+(SIMULATION!$D$12*LN(1+$C16227)))*(1+(SIMULATION!$D$13*(($B16227/63.5)-1)))</f>
        <v>10.278138295474323</v>
      </c>
      <c r="E16227" s="2">
        <v>-0.24621429015811619</v>
      </c>
      <c r="F16227" s="2">
        <f ca="1">D16227*(1+E16227)</f>
        <v>7.7475137709071626</v>
      </c>
      <c r="G16227" s="2">
        <v>9.6289192769293333E-2</v>
      </c>
      <c r="H16227" s="9">
        <f>SIMULATION!$D$15*EXP($G$16227)</f>
        <v>243.06945169565321</v>
      </c>
      <c r="I16227" s="2">
        <f ca="1">$F16227/$H16227</f>
        <v>3.1873662925803646E-2</v>
      </c>
      <c r="J16227">
        <v>0</v>
      </c>
      <c r="K16227">
        <f ca="1">SIMULATION!$D$3*SIMULATION!$D$17/$H16227/(SIMULATION!$D$17-$I16227)*(((EXP(-$I16227*$J16227))/(1-EXP(-SIMULATION!$D$4*$I16227)))-(EXP(-SIMULATION!$D$17*$J16227)/(1-EXP(-SIMULATION!$D$4*SIMULATION!$D$17))))</f>
        <v>2.1213196912441439</v>
      </c>
      <c r="L16227">
        <v>0.15843200224073292</v>
      </c>
      <c r="M16227">
        <f t="shared" ca="1" si="253"/>
        <v>2.457404617320647</v>
      </c>
    </row>
    <row r="16228" spans="1:13" x14ac:dyDescent="0.25">
      <c r="A16228" s="9"/>
      <c r="H16228" s="9"/>
      <c r="J16228">
        <v>1</v>
      </c>
      <c r="K16228">
        <f ca="1">SIMULATION!$D$3*SIMULATION!$D$17/$H16227/(SIMULATION!$D$17-$I16227)*(((EXP(-$I16227*$J16228))/(1-EXP(-SIMULATION!$D$4*$I16227)))-(EXP(-SIMULATION!$D$17*$J16228)/(1-EXP(-SIMULATION!$D$4*SIMULATION!$D$17))))</f>
        <v>2.8537491897259999</v>
      </c>
      <c r="L16228">
        <v>-0.14756702362570046</v>
      </c>
      <c r="M16228">
        <f t="shared" ca="1" si="253"/>
        <v>2.4326299156238798</v>
      </c>
    </row>
    <row r="16229" spans="1:13" x14ac:dyDescent="0.25">
      <c r="A16229" s="9"/>
      <c r="H16229" s="9"/>
      <c r="J16229">
        <v>2</v>
      </c>
      <c r="K16229">
        <f ca="1">SIMULATION!$D$3*SIMULATION!$D$17/$H16227/(SIMULATION!$D$17-$I16227)*(((EXP(-$I16227*$J16229))/(1-EXP(-SIMULATION!$D$4*$I16227)))-(EXP(-SIMULATION!$D$17*$J16229)/(1-EXP(-SIMULATION!$D$4*SIMULATION!$D$17))))</f>
        <v>3.2762282721196101</v>
      </c>
      <c r="L16229">
        <v>-0.28907192439099455</v>
      </c>
      <c r="M16229">
        <f t="shared" ca="1" si="253"/>
        <v>2.3291626607538118</v>
      </c>
    </row>
    <row r="16230" spans="1:13" x14ac:dyDescent="0.25">
      <c r="A16230" s="9"/>
      <c r="H16230" s="9"/>
      <c r="J16230">
        <v>3</v>
      </c>
      <c r="K16230">
        <f ca="1">SIMULATION!$D$3*SIMULATION!$D$17/$H16227/(SIMULATION!$D$17-$I16227)*(((EXP(-$I16227*$J16230))/(1-EXP(-SIMULATION!$D$4*$I16227)))-(EXP(-SIMULATION!$D$17*$J16230)/(1-EXP(-SIMULATION!$D$4*SIMULATION!$D$17))))</f>
        <v>3.5015542633951307</v>
      </c>
      <c r="L16230">
        <v>-0.16907078593661018</v>
      </c>
      <c r="M16230">
        <f t="shared" ca="1" si="253"/>
        <v>2.9095437320832276</v>
      </c>
    </row>
    <row r="16231" spans="1:13" x14ac:dyDescent="0.25">
      <c r="A16231" s="9"/>
      <c r="H16231" s="9"/>
      <c r="J16231">
        <v>4</v>
      </c>
      <c r="K16231">
        <f ca="1">SIMULATION!$D$3*SIMULATION!$D$17/$H16227/(SIMULATION!$D$17-$I16227)*(((EXP(-$I16227*$J16231))/(1-EXP(-SIMULATION!$D$4*$I16227)))-(EXP(-SIMULATION!$D$17*$J16231)/(1-EXP(-SIMULATION!$D$4*SIMULATION!$D$17))))</f>
        <v>3.6019642915175947</v>
      </c>
      <c r="L16231">
        <v>4.3556192147727622E-2</v>
      </c>
      <c r="M16231">
        <f t="shared" ca="1" si="253"/>
        <v>3.7588521403081887</v>
      </c>
    </row>
    <row r="16232" spans="1:13" x14ac:dyDescent="0.25">
      <c r="A16232" s="9"/>
      <c r="H16232" s="9"/>
      <c r="J16232">
        <v>5</v>
      </c>
      <c r="K16232">
        <f ca="1">SIMULATION!$D$3*SIMULATION!$D$17/$H16227/(SIMULATION!$D$17-$I16227)*(((EXP(-$I16227*$J16232))/(1-EXP(-SIMULATION!$D$4*$I16227)))-(EXP(-SIMULATION!$D$17*$J16232)/(1-EXP(-SIMULATION!$D$4*SIMULATION!$D$17))))</f>
        <v>3.6237049729099695</v>
      </c>
      <c r="L16232">
        <v>9.7260173555306764E-2</v>
      </c>
      <c r="M16232">
        <f t="shared" ca="1" si="253"/>
        <v>3.9761471474884211</v>
      </c>
    </row>
    <row r="16233" spans="1:13" x14ac:dyDescent="0.25">
      <c r="A16233" s="9"/>
      <c r="H16233" s="9"/>
      <c r="J16233">
        <v>6</v>
      </c>
      <c r="K16233">
        <f ca="1">SIMULATION!$D$3*SIMULATION!$D$17/$H16227/(SIMULATION!$D$17-$I16227)*(((EXP(-$I16227*$J16233))/(1-EXP(-SIMULATION!$D$4*$I16227)))-(EXP(-SIMULATION!$D$17*$J16233)/(1-EXP(-SIMULATION!$D$4*SIMULATION!$D$17))))</f>
        <v>3.5963689751874814</v>
      </c>
      <c r="L16233">
        <v>0.17486873959591578</v>
      </c>
      <c r="M16233">
        <f t="shared" ca="1" si="253"/>
        <v>4.225261485000372</v>
      </c>
    </row>
    <row r="16234" spans="1:13" x14ac:dyDescent="0.25">
      <c r="A16234" s="9"/>
      <c r="H16234" s="9"/>
      <c r="J16234">
        <v>7</v>
      </c>
      <c r="K16234">
        <f ca="1">SIMULATION!$D$3*SIMULATION!$D$17/$H16227/(SIMULATION!$D$17-$I16227)*(((EXP(-$I16227*$J16234))/(1-EXP(-SIMULATION!$D$4*$I16227)))-(EXP(-SIMULATION!$D$17*$J16234)/(1-EXP(-SIMULATION!$D$4*SIMULATION!$D$17))))</f>
        <v>3.5388780692322923</v>
      </c>
      <c r="L16234">
        <v>0.35801437327453661</v>
      </c>
      <c r="M16234">
        <f t="shared" ca="1" si="253"/>
        <v>4.8058472832834935</v>
      </c>
    </row>
    <row r="16235" spans="1:13" x14ac:dyDescent="0.25">
      <c r="A16235" s="9"/>
      <c r="H16235" s="9"/>
      <c r="J16235">
        <v>8</v>
      </c>
      <c r="K16235">
        <f ca="1">SIMULATION!$D$3*SIMULATION!$D$17/$H16227/(SIMULATION!$D$17-$I16227)*(((EXP(-$I16227*$J16235))/(1-EXP(-SIMULATION!$D$4*$I16227)))-(EXP(-SIMULATION!$D$17*$J16235)/(1-EXP(-SIMULATION!$D$4*SIMULATION!$D$17))))</f>
        <v>3.4633171716072564</v>
      </c>
      <c r="L16235">
        <v>0.14620322347612094</v>
      </c>
      <c r="M16235">
        <f t="shared" ca="1" si="253"/>
        <v>3.9696653060164393</v>
      </c>
    </row>
    <row r="16236" spans="1:13" x14ac:dyDescent="0.25">
      <c r="A16236" s="9"/>
      <c r="H16236" s="9"/>
      <c r="J16236">
        <v>9</v>
      </c>
      <c r="K16236">
        <f ca="1">SIMULATION!$D$3*SIMULATION!$D$17/$H16227/(SIMULATION!$D$17-$I16227)*(((EXP(-$I16227*$J16236))/(1-EXP(-SIMULATION!$D$4*$I16227)))-(EXP(-SIMULATION!$D$17*$J16236)/(1-EXP(-SIMULATION!$D$4*SIMULATION!$D$17))))</f>
        <v>3.3773912507459394</v>
      </c>
      <c r="L16236">
        <v>-0.10470340207980096</v>
      </c>
      <c r="M16236">
        <f t="shared" ca="1" si="253"/>
        <v>3.0237668966382851</v>
      </c>
    </row>
    <row r="16237" spans="1:13" x14ac:dyDescent="0.25">
      <c r="A16237" s="9"/>
      <c r="H16237" s="9"/>
      <c r="J16237">
        <v>10</v>
      </c>
      <c r="K16237">
        <f ca="1">SIMULATION!$D$3*SIMULATION!$D$17/$H16227/(SIMULATION!$D$17-$I16227)*(((EXP(-$I16227*$J16237))/(1-EXP(-SIMULATION!$D$4*$I16227)))-(EXP(-SIMULATION!$D$17*$J16237)/(1-EXP(-SIMULATION!$D$4*SIMULATION!$D$17))))</f>
        <v>3.2859997321135683</v>
      </c>
      <c r="L16237">
        <v>-3.546599915099595E-2</v>
      </c>
      <c r="M16237">
        <f t="shared" ca="1" si="253"/>
        <v>3.1694584684042559</v>
      </c>
    </row>
    <row r="16238" spans="1:13" x14ac:dyDescent="0.25">
      <c r="A16238" s="9"/>
      <c r="H16238" s="9"/>
      <c r="J16238">
        <v>11</v>
      </c>
      <c r="K16238">
        <f ca="1">SIMULATION!$D$3*SIMULATION!$D$17/$H16227/(SIMULATION!$D$17-$I16227)*(((EXP(-$I16227*$J16238))/(1-EXP(-SIMULATION!$D$4*$I16227)))-(EXP(-SIMULATION!$D$17*$J16238)/(1-EXP(-SIMULATION!$D$4*SIMULATION!$D$17))))</f>
        <v>3.1922453765388208</v>
      </c>
      <c r="L16238">
        <v>-2.9840686775927466E-2</v>
      </c>
      <c r="M16238">
        <f t="shared" ca="1" si="253"/>
        <v>3.0969865821456235</v>
      </c>
    </row>
    <row r="16239" spans="1:13" x14ac:dyDescent="0.25">
      <c r="A16239" s="9"/>
      <c r="H16239" s="9"/>
      <c r="J16239">
        <v>12</v>
      </c>
      <c r="K16239">
        <f ca="1">SIMULATION!$D$3*SIMULATION!$D$17/$H16227/(SIMULATION!$D$17-$I16227)*(((EXP(-$I16227*$J16239))/(1-EXP(-SIMULATION!$D$4*$I16227)))-(EXP(-SIMULATION!$D$17*$J16239)/(1-EXP(-SIMULATION!$D$4*SIMULATION!$D$17))))</f>
        <v>3.0980807564392734</v>
      </c>
      <c r="L16239">
        <v>-0.2085703145160574</v>
      </c>
      <c r="M16239">
        <f t="shared" ca="1" si="253"/>
        <v>2.4519130786725891</v>
      </c>
    </row>
    <row r="16240" spans="1:13" x14ac:dyDescent="0.25">
      <c r="A16240" s="9"/>
      <c r="H16240" s="9"/>
      <c r="J16240">
        <v>13</v>
      </c>
      <c r="K16240">
        <f ca="1">SIMULATION!$D$3*SIMULATION!$D$17/$H16227/(SIMULATION!$D$17-$I16227)*(((EXP(-$I16227*$J16240))/(1-EXP(-SIMULATION!$D$4*$I16227)))-(EXP(-SIMULATION!$D$17*$J16240)/(1-EXP(-SIMULATION!$D$4*SIMULATION!$D$17))))</f>
        <v>3.0047224971558983</v>
      </c>
      <c r="L16240">
        <v>-1.1573971309365334E-2</v>
      </c>
      <c r="M16240">
        <f t="shared" ca="1" si="253"/>
        <v>2.9699459251812113</v>
      </c>
    </row>
    <row r="16241" spans="1:13" x14ac:dyDescent="0.25">
      <c r="A16241" s="9"/>
      <c r="H16241" s="9"/>
      <c r="J16241">
        <v>14</v>
      </c>
      <c r="K16241">
        <f ca="1">SIMULATION!$D$3*SIMULATION!$D$17/$H16227/(SIMULATION!$D$17-$I16227)*(((EXP(-$I16227*$J16241))/(1-EXP(-SIMULATION!$D$4*$I16227)))-(EXP(-SIMULATION!$D$17*$J16241)/(1-EXP(-SIMULATION!$D$4*SIMULATION!$D$17))))</f>
        <v>2.9129166976712115</v>
      </c>
      <c r="L16241">
        <v>-0.22265508269126341</v>
      </c>
      <c r="M16241">
        <f t="shared" ca="1" si="253"/>
        <v>2.2643409894784661</v>
      </c>
    </row>
    <row r="16242" spans="1:13" x14ac:dyDescent="0.25">
      <c r="A16242" s="9"/>
      <c r="H16242" s="9"/>
      <c r="J16242">
        <v>15</v>
      </c>
      <c r="K16242">
        <f ca="1">SIMULATION!$D$3*SIMULATION!$D$17/$H16227/(SIMULATION!$D$17-$I16227)*(((EXP(-$I16227*$J16242))/(1-EXP(-SIMULATION!$D$4*$I16227)))-(EXP(-SIMULATION!$D$17*$J16242)/(1-EXP(-SIMULATION!$D$4*SIMULATION!$D$17))))</f>
        <v>2.823108984567507</v>
      </c>
      <c r="L16242">
        <v>0.48573235111760438</v>
      </c>
      <c r="M16242">
        <f t="shared" ca="1" si="253"/>
        <v>4.1943843491027151</v>
      </c>
    </row>
    <row r="16243" spans="1:13" x14ac:dyDescent="0.25">
      <c r="A16243" s="9"/>
      <c r="H16243" s="9"/>
      <c r="J16243">
        <v>16</v>
      </c>
      <c r="K16243">
        <f ca="1">SIMULATION!$D$3*SIMULATION!$D$17/$H16227/(SIMULATION!$D$17-$I16227)*(((EXP(-$I16227*$J16243))/(1-EXP(-SIMULATION!$D$4*$I16227)))-(EXP(-SIMULATION!$D$17*$J16243)/(1-EXP(-SIMULATION!$D$4*SIMULATION!$D$17))))</f>
        <v>2.7355534537193655</v>
      </c>
      <c r="L16243">
        <v>7.1938502815138097E-2</v>
      </c>
      <c r="M16243">
        <f t="shared" ca="1" si="253"/>
        <v>2.9323450735507168</v>
      </c>
    </row>
    <row r="16244" spans="1:13" x14ac:dyDescent="0.25">
      <c r="A16244" s="9"/>
      <c r="H16244" s="9"/>
      <c r="J16244">
        <v>17</v>
      </c>
      <c r="K16244">
        <f ca="1">SIMULATION!$D$3*SIMULATION!$D$17/$H16227/(SIMULATION!$D$17-$I16227)*(((EXP(-$I16227*$J16244))/(1-EXP(-SIMULATION!$D$4*$I16227)))-(EXP(-SIMULATION!$D$17*$J16244)/(1-EXP(-SIMULATION!$D$4*SIMULATION!$D$17))))</f>
        <v>2.6503824507983542</v>
      </c>
      <c r="L16244">
        <v>0.39736114408306239</v>
      </c>
      <c r="M16244">
        <f t="shared" ca="1" si="253"/>
        <v>3.7035414537052591</v>
      </c>
    </row>
    <row r="16245" spans="1:13" x14ac:dyDescent="0.25">
      <c r="A16245" s="9"/>
      <c r="H16245" s="9"/>
      <c r="J16245">
        <v>18</v>
      </c>
      <c r="K16245">
        <f ca="1">SIMULATION!$D$3*SIMULATION!$D$17/$H16227/(SIMULATION!$D$17-$I16227)*(((EXP(-$I16227*$J16245))/(1-EXP(-SIMULATION!$D$4*$I16227)))-(EXP(-SIMULATION!$D$17*$J16245)/(1-EXP(-SIMULATION!$D$4*SIMULATION!$D$17))))</f>
        <v>2.5676512573410348</v>
      </c>
      <c r="L16245">
        <v>-6.9068942975326453E-2</v>
      </c>
      <c r="M16245">
        <f t="shared" ca="1" si="253"/>
        <v>2.3903062990672219</v>
      </c>
    </row>
    <row r="16246" spans="1:13" x14ac:dyDescent="0.25">
      <c r="A16246" s="9"/>
      <c r="H16246" s="9"/>
      <c r="J16246">
        <v>19</v>
      </c>
      <c r="K16246">
        <f ca="1">SIMULATION!$D$3*SIMULATION!$D$17/$H16227/(SIMULATION!$D$17-$I16227)*(((EXP(-$I16227*$J16246))/(1-EXP(-SIMULATION!$D$4*$I16227)))-(EXP(-SIMULATION!$D$17*$J16246)/(1-EXP(-SIMULATION!$D$4*SIMULATION!$D$17))))</f>
        <v>2.4873666966644215</v>
      </c>
      <c r="L16246">
        <v>-0.38159433746921667</v>
      </c>
      <c r="M16246">
        <f t="shared" ca="1" si="253"/>
        <v>1.5382016500077675</v>
      </c>
    </row>
    <row r="16247" spans="1:13" x14ac:dyDescent="0.25">
      <c r="A16247" s="9"/>
      <c r="H16247" s="9"/>
      <c r="J16247">
        <v>20</v>
      </c>
      <c r="K16247">
        <f ca="1">SIMULATION!$D$3*SIMULATION!$D$17/$H16227/(SIMULATION!$D$17-$I16227)*(((EXP(-$I16227*$J16247))/(1-EXP(-SIMULATION!$D$4*$I16227)))-(EXP(-SIMULATION!$D$17*$J16247)/(1-EXP(-SIMULATION!$D$4*SIMULATION!$D$17))))</f>
        <v>2.4095054361704942</v>
      </c>
      <c r="L16247">
        <v>-7.1733972609229049E-2</v>
      </c>
      <c r="M16247">
        <f t="shared" ca="1" si="253"/>
        <v>2.2366620392104513</v>
      </c>
    </row>
    <row r="16248" spans="1:13" x14ac:dyDescent="0.25">
      <c r="A16248" s="9"/>
      <c r="H16248" s="9"/>
      <c r="J16248">
        <v>21</v>
      </c>
      <c r="K16248">
        <f ca="1">SIMULATION!$D$3*SIMULATION!$D$17/$H16227/(SIMULATION!$D$17-$I16227)*(((EXP(-$I16227*$J16248))/(1-EXP(-SIMULATION!$D$4*$I16227)))-(EXP(-SIMULATION!$D$17*$J16248)/(1-EXP(-SIMULATION!$D$4*SIMULATION!$D$17))))</f>
        <v>2.3340256877583658</v>
      </c>
      <c r="L16248">
        <v>-0.13571636226956937</v>
      </c>
      <c r="M16248">
        <f t="shared" ca="1" si="253"/>
        <v>2.0172602119720704</v>
      </c>
    </row>
    <row r="16249" spans="1:13" x14ac:dyDescent="0.25">
      <c r="A16249" s="9"/>
      <c r="H16249" s="9"/>
      <c r="J16249">
        <v>22</v>
      </c>
      <c r="K16249">
        <f ca="1">SIMULATION!$D$3*SIMULATION!$D$17/$H16227/(SIMULATION!$D$17-$I16227)*(((EXP(-$I16227*$J16249))/(1-EXP(-SIMULATION!$D$4*$I16227)))-(EXP(-SIMULATION!$D$17*$J16249)/(1-EXP(-SIMULATION!$D$4*SIMULATION!$D$17))))</f>
        <v>2.2608746784666094</v>
      </c>
      <c r="L16249">
        <v>-0.24478256661050934</v>
      </c>
      <c r="M16249">
        <f t="shared" ca="1" si="253"/>
        <v>1.7074519718868426</v>
      </c>
    </row>
    <row r="16250" spans="1:13" x14ac:dyDescent="0.25">
      <c r="A16250" s="9"/>
      <c r="H16250" s="9"/>
      <c r="J16250">
        <v>23</v>
      </c>
      <c r="K16250">
        <f ca="1">SIMULATION!$D$3*SIMULATION!$D$17/$H16227/(SIMULATION!$D$17-$I16227)*(((EXP(-$I16227*$J16250))/(1-EXP(-SIMULATION!$D$4*$I16227)))-(EXP(-SIMULATION!$D$17*$J16250)/(1-EXP(-SIMULATION!$D$4*SIMULATION!$D$17))))</f>
        <v>2.189993411431757</v>
      </c>
      <c r="L16250">
        <v>-0.2930033829816755</v>
      </c>
      <c r="M16250">
        <f t="shared" ca="1" si="253"/>
        <v>1.5483179331746719</v>
      </c>
    </row>
    <row r="16251" spans="1:13" x14ac:dyDescent="0.25">
      <c r="A16251" s="9"/>
      <c r="H16251" s="9"/>
      <c r="J16251">
        <v>24</v>
      </c>
      <c r="K16251">
        <f ca="1">SIMULATION!$D$3*SIMULATION!$D$17/$H16227/(SIMULATION!$D$17-$I16227)*(((EXP(-$I16227*$J16251))/(1-EXP(-SIMULATION!$D$4*$I16227)))-(EXP(-SIMULATION!$D$17*$J16251)/(1-EXP(-SIMULATION!$D$4*SIMULATION!$D$17))))</f>
        <v>2.1213196912441439</v>
      </c>
      <c r="L16251">
        <v>-0.22466540667190879</v>
      </c>
      <c r="M16251">
        <f t="shared" ca="1" si="253"/>
        <v>1.6447325401296502</v>
      </c>
    </row>
    <row r="16252" spans="1:13" x14ac:dyDescent="0.25">
      <c r="A16252" s="9">
        <v>651</v>
      </c>
      <c r="B16252" s="2">
        <f ca="1">NORMINV(RAND(),SIMULATION!D7,SIMULATION!D8)</f>
        <v>47.591703005735127</v>
      </c>
      <c r="C16252" s="2">
        <v>2</v>
      </c>
      <c r="D16252" s="2">
        <f ca="1">SIMULATION!$D$11*(1+(SIMULATION!$D$12*LN(1+$C16252)))*(1+(SIMULATION!$D$13*(($B16252/63.5)-1)))</f>
        <v>9.056683511384783</v>
      </c>
      <c r="E16252" s="2">
        <v>-0.11683111675446442</v>
      </c>
      <c r="F16252" s="2">
        <f ca="1">D16252*(1+E16252)</f>
        <v>7.9985810626579541</v>
      </c>
      <c r="G16252" s="2">
        <v>0.16948573652730287</v>
      </c>
      <c r="H16252" s="9">
        <f>SIMULATION!$D$15*EXP($G$16252)</f>
        <v>261.52862854858716</v>
      </c>
      <c r="I16252" s="2">
        <f ca="1">$F16252/$H16252</f>
        <v>3.0583959802213265E-2</v>
      </c>
      <c r="J16252">
        <v>0</v>
      </c>
      <c r="K16252">
        <f ca="1">SIMULATION!$D$3*SIMULATION!$D$17/$H16252/(SIMULATION!$D$17-$I16252)*(((EXP(-$I16252*$J16252))/(1-EXP(-SIMULATION!$D$4*$I16252)))-(EXP(-SIMULATION!$D$17*$J16252)/(1-EXP(-SIMULATION!$D$4*SIMULATION!$D$17))))</f>
        <v>2.0842781595224502</v>
      </c>
      <c r="L16252">
        <v>-0.28152791204935063</v>
      </c>
      <c r="M16252">
        <f t="shared" ca="1" si="253"/>
        <v>1.4974956811420315</v>
      </c>
    </row>
    <row r="16253" spans="1:13" x14ac:dyDescent="0.25">
      <c r="A16253" s="9"/>
      <c r="H16253" s="9"/>
      <c r="J16253">
        <v>1</v>
      </c>
      <c r="K16253">
        <f ca="1">SIMULATION!$D$3*SIMULATION!$D$17/$H16252/(SIMULATION!$D$17-$I16252)*(((EXP(-$I16252*$J16253))/(1-EXP(-SIMULATION!$D$4*$I16252)))-(EXP(-SIMULATION!$D$17*$J16253)/(1-EXP(-SIMULATION!$D$4*SIMULATION!$D$17))))</f>
        <v>2.7645937836198131</v>
      </c>
      <c r="L16253">
        <v>-0.36576173815869534</v>
      </c>
      <c r="M16253">
        <f t="shared" ca="1" si="253"/>
        <v>1.7534111560203063</v>
      </c>
    </row>
    <row r="16254" spans="1:13" x14ac:dyDescent="0.25">
      <c r="A16254" s="9"/>
      <c r="H16254" s="9"/>
      <c r="J16254">
        <v>2</v>
      </c>
      <c r="K16254">
        <f ca="1">SIMULATION!$D$3*SIMULATION!$D$17/$H16252/(SIMULATION!$D$17-$I16252)*(((EXP(-$I16252*$J16254))/(1-EXP(-SIMULATION!$D$4*$I16252)))-(EXP(-SIMULATION!$D$17*$J16254)/(1-EXP(-SIMULATION!$D$4*SIMULATION!$D$17))))</f>
        <v>3.1575155140650972</v>
      </c>
      <c r="L16254">
        <v>-8.1914815525366266E-2</v>
      </c>
      <c r="M16254">
        <f t="shared" ca="1" si="253"/>
        <v>2.8988682132119727</v>
      </c>
    </row>
    <row r="16255" spans="1:13" x14ac:dyDescent="0.25">
      <c r="A16255" s="9"/>
      <c r="H16255" s="9"/>
      <c r="J16255">
        <v>3</v>
      </c>
      <c r="K16255">
        <f ca="1">SIMULATION!$D$3*SIMULATION!$D$17/$H16252/(SIMULATION!$D$17-$I16252)*(((EXP(-$I16252*$J16255))/(1-EXP(-SIMULATION!$D$4*$I16252)))-(EXP(-SIMULATION!$D$17*$J16255)/(1-EXP(-SIMULATION!$D$4*SIMULATION!$D$17))))</f>
        <v>3.3675646998400479</v>
      </c>
      <c r="L16255">
        <v>0.31896323276538963</v>
      </c>
      <c r="M16255">
        <f t="shared" ca="1" si="253"/>
        <v>4.4416940230476394</v>
      </c>
    </row>
    <row r="16256" spans="1:13" x14ac:dyDescent="0.25">
      <c r="A16256" s="9"/>
      <c r="H16256" s="9"/>
      <c r="J16256">
        <v>4</v>
      </c>
      <c r="K16256">
        <f ca="1">SIMULATION!$D$3*SIMULATION!$D$17/$H16252/(SIMULATION!$D$17-$I16252)*(((EXP(-$I16252*$J16256))/(1-EXP(-SIMULATION!$D$4*$I16252)))-(EXP(-SIMULATION!$D$17*$J16256)/(1-EXP(-SIMULATION!$D$4*SIMULATION!$D$17))))</f>
        <v>3.4616821086888572</v>
      </c>
      <c r="L16256">
        <v>-0.19864101626882452</v>
      </c>
      <c r="M16256">
        <f t="shared" ca="1" si="253"/>
        <v>2.7740500566192949</v>
      </c>
    </row>
    <row r="16257" spans="1:13" x14ac:dyDescent="0.25">
      <c r="A16257" s="9"/>
      <c r="H16257" s="9"/>
      <c r="J16257">
        <v>5</v>
      </c>
      <c r="K16257">
        <f ca="1">SIMULATION!$D$3*SIMULATION!$D$17/$H16252/(SIMULATION!$D$17-$I16252)*(((EXP(-$I16252*$J16257))/(1-EXP(-SIMULATION!$D$4*$I16252)))-(EXP(-SIMULATION!$D$17*$J16257)/(1-EXP(-SIMULATION!$D$4*SIMULATION!$D$17))))</f>
        <v>3.4827271358178438</v>
      </c>
      <c r="L16257">
        <v>0.26160152802299264</v>
      </c>
      <c r="M16257">
        <f t="shared" ca="1" si="253"/>
        <v>4.3938138762349324</v>
      </c>
    </row>
    <row r="16258" spans="1:13" x14ac:dyDescent="0.25">
      <c r="A16258" s="9"/>
      <c r="H16258" s="9"/>
      <c r="J16258">
        <v>6</v>
      </c>
      <c r="K16258">
        <f ca="1">SIMULATION!$D$3*SIMULATION!$D$17/$H16252/(SIMULATION!$D$17-$I16252)*(((EXP(-$I16252*$J16258))/(1-EXP(-SIMULATION!$D$4*$I16252)))-(EXP(-SIMULATION!$D$17*$J16258)/(1-EXP(-SIMULATION!$D$4*SIMULATION!$D$17))))</f>
        <v>3.4581283891083059</v>
      </c>
      <c r="L16258">
        <v>-1.7026579487725985E-2</v>
      </c>
      <c r="M16258">
        <f t="shared" ca="1" si="253"/>
        <v>3.3992482912123916</v>
      </c>
    </row>
    <row r="16259" spans="1:13" x14ac:dyDescent="0.25">
      <c r="A16259" s="9"/>
      <c r="H16259" s="9"/>
      <c r="J16259">
        <v>7</v>
      </c>
      <c r="K16259">
        <f ca="1">SIMULATION!$D$3*SIMULATION!$D$17/$H16252/(SIMULATION!$D$17-$I16252)*(((EXP(-$I16252*$J16259))/(1-EXP(-SIMULATION!$D$4*$I16252)))-(EXP(-SIMULATION!$D$17*$J16259)/(1-EXP(-SIMULATION!$D$4*SIMULATION!$D$17))))</f>
        <v>3.4054271597608401</v>
      </c>
      <c r="L16259">
        <v>0.43734297113055071</v>
      </c>
      <c r="M16259">
        <f t="shared" ref="M16259:M16322" ca="1" si="254">$K16259*(1+$L16259)</f>
        <v>4.8947667917793183</v>
      </c>
    </row>
    <row r="16260" spans="1:13" x14ac:dyDescent="0.25">
      <c r="A16260" s="9"/>
      <c r="H16260" s="9"/>
      <c r="J16260">
        <v>8</v>
      </c>
      <c r="K16260">
        <f ca="1">SIMULATION!$D$3*SIMULATION!$D$17/$H16252/(SIMULATION!$D$17-$I16252)*(((EXP(-$I16252*$J16260))/(1-EXP(-SIMULATION!$D$4*$I16252)))-(EXP(-SIMULATION!$D$17*$J16260)/(1-EXP(-SIMULATION!$D$4*SIMULATION!$D$17))))</f>
        <v>3.3358297795307559</v>
      </c>
      <c r="L16260">
        <v>-0.18443053666583761</v>
      </c>
      <c r="M16260">
        <f t="shared" ca="1" si="254"/>
        <v>2.7206009030660159</v>
      </c>
    </row>
    <row r="16261" spans="1:13" x14ac:dyDescent="0.25">
      <c r="A16261" s="9"/>
      <c r="H16261" s="9"/>
      <c r="J16261">
        <v>9</v>
      </c>
      <c r="K16261">
        <f ca="1">SIMULATION!$D$3*SIMULATION!$D$17/$H16252/(SIMULATION!$D$17-$I16252)*(((EXP(-$I16252*$J16261))/(1-EXP(-SIMULATION!$D$4*$I16252)))-(EXP(-SIMULATION!$D$17*$J16261)/(1-EXP(-SIMULATION!$D$4*SIMULATION!$D$17))))</f>
        <v>3.2564840251585538</v>
      </c>
      <c r="L16261">
        <v>-8.6889156235992041E-2</v>
      </c>
      <c r="M16261">
        <f t="shared" ca="1" si="254"/>
        <v>2.97353087591654</v>
      </c>
    </row>
    <row r="16262" spans="1:13" x14ac:dyDescent="0.25">
      <c r="A16262" s="9"/>
      <c r="H16262" s="9"/>
      <c r="J16262">
        <v>10</v>
      </c>
      <c r="K16262">
        <f ca="1">SIMULATION!$D$3*SIMULATION!$D$17/$H16252/(SIMULATION!$D$17-$I16252)*(((EXP(-$I16252*$J16262))/(1-EXP(-SIMULATION!$D$4*$I16252)))-(EXP(-SIMULATION!$D$17*$J16262)/(1-EXP(-SIMULATION!$D$4*SIMULATION!$D$17))))</f>
        <v>3.1719378622415513</v>
      </c>
      <c r="L16262">
        <v>-0.14840049010546796</v>
      </c>
      <c r="M16262">
        <f t="shared" ca="1" si="254"/>
        <v>2.7012207289008145</v>
      </c>
    </row>
    <row r="16263" spans="1:13" x14ac:dyDescent="0.25">
      <c r="A16263" s="9"/>
      <c r="H16263" s="9"/>
      <c r="J16263">
        <v>11</v>
      </c>
      <c r="K16263">
        <f ca="1">SIMULATION!$D$3*SIMULATION!$D$17/$H16252/(SIMULATION!$D$17-$I16252)*(((EXP(-$I16252*$J16263))/(1-EXP(-SIMULATION!$D$4*$I16252)))-(EXP(-SIMULATION!$D$17*$J16263)/(1-EXP(-SIMULATION!$D$4*SIMULATION!$D$17))))</f>
        <v>3.0850742133141118</v>
      </c>
      <c r="L16263">
        <v>-0.10760201224743116</v>
      </c>
      <c r="M16263">
        <f t="shared" ca="1" si="254"/>
        <v>2.7531140200288529</v>
      </c>
    </row>
    <row r="16264" spans="1:13" x14ac:dyDescent="0.25">
      <c r="A16264" s="9"/>
      <c r="H16264" s="9"/>
      <c r="J16264">
        <v>12</v>
      </c>
      <c r="K16264">
        <f ca="1">SIMULATION!$D$3*SIMULATION!$D$17/$H16252/(SIMULATION!$D$17-$I16252)*(((EXP(-$I16252*$J16264))/(1-EXP(-SIMULATION!$D$4*$I16252)))-(EXP(-SIMULATION!$D$17*$J16264)/(1-EXP(-SIMULATION!$D$4*SIMULATION!$D$17))))</f>
        <v>2.9977099504365232</v>
      </c>
      <c r="L16264">
        <v>0.14299208485744744</v>
      </c>
      <c r="M16264">
        <f t="shared" ca="1" si="254"/>
        <v>3.4263587460473572</v>
      </c>
    </row>
    <row r="16265" spans="1:13" x14ac:dyDescent="0.25">
      <c r="A16265" s="9"/>
      <c r="H16265" s="9"/>
      <c r="J16265">
        <v>13</v>
      </c>
      <c r="K16265">
        <f ca="1">SIMULATION!$D$3*SIMULATION!$D$17/$H16252/(SIMULATION!$D$17-$I16252)*(((EXP(-$I16252*$J16265))/(1-EXP(-SIMULATION!$D$4*$I16252)))-(EXP(-SIMULATION!$D$17*$J16265)/(1-EXP(-SIMULATION!$D$4*SIMULATION!$D$17))))</f>
        <v>2.9109797155859898</v>
      </c>
      <c r="L16265">
        <v>-0.13768555635666241</v>
      </c>
      <c r="M16265">
        <f t="shared" ca="1" si="254"/>
        <v>2.5101798539025739</v>
      </c>
    </row>
    <row r="16266" spans="1:13" x14ac:dyDescent="0.25">
      <c r="A16266" s="9"/>
      <c r="H16266" s="9"/>
      <c r="J16266">
        <v>14</v>
      </c>
      <c r="K16266">
        <f ca="1">SIMULATION!$D$3*SIMULATION!$D$17/$H16252/(SIMULATION!$D$17-$I16252)*(((EXP(-$I16252*$J16266))/(1-EXP(-SIMULATION!$D$4*$I16252)))-(EXP(-SIMULATION!$D$17*$J16266)/(1-EXP(-SIMULATION!$D$4*SIMULATION!$D$17))))</f>
        <v>2.8255818543411646</v>
      </c>
      <c r="L16266">
        <v>0.41233027082339979</v>
      </c>
      <c r="M16266">
        <f t="shared" ca="1" si="254"/>
        <v>3.9906547855753414</v>
      </c>
    </row>
    <row r="16267" spans="1:13" x14ac:dyDescent="0.25">
      <c r="A16267" s="9"/>
      <c r="H16267" s="9"/>
      <c r="J16267">
        <v>15</v>
      </c>
      <c r="K16267">
        <f ca="1">SIMULATION!$D$3*SIMULATION!$D$17/$H16252/(SIMULATION!$D$17-$I16252)*(((EXP(-$I16252*$J16267))/(1-EXP(-SIMULATION!$D$4*$I16252)))-(EXP(-SIMULATION!$D$17*$J16267)/(1-EXP(-SIMULATION!$D$4*SIMULATION!$D$17))))</f>
        <v>2.7419359892534039</v>
      </c>
      <c r="L16267">
        <v>-8.361695925057086E-2</v>
      </c>
      <c r="M16267">
        <f t="shared" ca="1" si="254"/>
        <v>2.5126636393723283</v>
      </c>
    </row>
    <row r="16268" spans="1:13" x14ac:dyDescent="0.25">
      <c r="A16268" s="9"/>
      <c r="H16268" s="9"/>
      <c r="J16268">
        <v>16</v>
      </c>
      <c r="K16268">
        <f ca="1">SIMULATION!$D$3*SIMULATION!$D$17/$H16252/(SIMULATION!$D$17-$I16252)*(((EXP(-$I16252*$J16268))/(1-EXP(-SIMULATION!$D$4*$I16252)))-(EXP(-SIMULATION!$D$17*$J16268)/(1-EXP(-SIMULATION!$D$4*SIMULATION!$D$17))))</f>
        <v>2.6602839705946</v>
      </c>
      <c r="L16268">
        <v>-0.61050310170916711</v>
      </c>
      <c r="M16268">
        <f t="shared" ca="1" si="254"/>
        <v>1.036172355119418</v>
      </c>
    </row>
    <row r="16269" spans="1:13" x14ac:dyDescent="0.25">
      <c r="A16269" s="9"/>
      <c r="H16269" s="9"/>
      <c r="J16269">
        <v>17</v>
      </c>
      <c r="K16269">
        <f ca="1">SIMULATION!$D$3*SIMULATION!$D$17/$H16252/(SIMULATION!$D$17-$I16252)*(((EXP(-$I16252*$J16269))/(1-EXP(-SIMULATION!$D$4*$I16252)))-(EXP(-SIMULATION!$D$17*$J16269)/(1-EXP(-SIMULATION!$D$4*SIMULATION!$D$17))))</f>
        <v>2.5807545427393368</v>
      </c>
      <c r="L16269">
        <v>-8.9358265777608137E-2</v>
      </c>
      <c r="M16269">
        <f t="shared" ca="1" si="254"/>
        <v>2.3501427924024654</v>
      </c>
    </row>
    <row r="16270" spans="1:13" x14ac:dyDescent="0.25">
      <c r="A16270" s="9"/>
      <c r="H16270" s="9"/>
      <c r="J16270">
        <v>18</v>
      </c>
      <c r="K16270">
        <f ca="1">SIMULATION!$D$3*SIMULATION!$D$17/$H16252/(SIMULATION!$D$17-$I16252)*(((EXP(-$I16252*$J16270))/(1-EXP(-SIMULATION!$D$4*$I16252)))-(EXP(-SIMULATION!$D$17*$J16270)/(1-EXP(-SIMULATION!$D$4*SIMULATION!$D$17))))</f>
        <v>2.5034047594069562</v>
      </c>
      <c r="L16270">
        <v>0.48264121995485815</v>
      </c>
      <c r="M16270">
        <f t="shared" ca="1" si="254"/>
        <v>3.7116510865279277</v>
      </c>
    </row>
    <row r="16271" spans="1:13" x14ac:dyDescent="0.25">
      <c r="A16271" s="9"/>
      <c r="H16271" s="9"/>
      <c r="J16271">
        <v>19</v>
      </c>
      <c r="K16271">
        <f ca="1">SIMULATION!$D$3*SIMULATION!$D$17/$H16252/(SIMULATION!$D$17-$I16252)*(((EXP(-$I16252*$J16271))/(1-EXP(-SIMULATION!$D$4*$I16252)))-(EXP(-SIMULATION!$D$17*$J16271)/(1-EXP(-SIMULATION!$D$4*SIMULATION!$D$17))))</f>
        <v>2.428246499747956</v>
      </c>
      <c r="L16271">
        <v>0.33623295290815836</v>
      </c>
      <c r="M16271">
        <f t="shared" ca="1" si="254"/>
        <v>3.2447029907471112</v>
      </c>
    </row>
    <row r="16272" spans="1:13" x14ac:dyDescent="0.25">
      <c r="A16272" s="9"/>
      <c r="H16272" s="9"/>
      <c r="J16272">
        <v>20</v>
      </c>
      <c r="K16272">
        <f ca="1">SIMULATION!$D$3*SIMULATION!$D$17/$H16252/(SIMULATION!$D$17-$I16252)*(((EXP(-$I16252*$J16272))/(1-EXP(-SIMULATION!$D$4*$I16252)))-(EXP(-SIMULATION!$D$17*$J16272)/(1-EXP(-SIMULATION!$D$4*SIMULATION!$D$17))))</f>
        <v>2.3552634374068058</v>
      </c>
      <c r="L16272">
        <v>0.51426020185206112</v>
      </c>
      <c r="M16272">
        <f t="shared" ca="1" si="254"/>
        <v>3.5664816881424088</v>
      </c>
    </row>
    <row r="16273" spans="1:13" x14ac:dyDescent="0.25">
      <c r="A16273" s="9"/>
      <c r="H16273" s="9"/>
      <c r="J16273">
        <v>21</v>
      </c>
      <c r="K16273">
        <f ca="1">SIMULATION!$D$3*SIMULATION!$D$17/$H16252/(SIMULATION!$D$17-$I16252)*(((EXP(-$I16252*$J16273))/(1-EXP(-SIMULATION!$D$4*$I16252)))-(EXP(-SIMULATION!$D$17*$J16273)/(1-EXP(-SIMULATION!$D$4*SIMULATION!$D$17))))</f>
        <v>2.2844218923157475</v>
      </c>
      <c r="L16273">
        <v>-0.13139355332388131</v>
      </c>
      <c r="M16273">
        <f t="shared" ca="1" si="254"/>
        <v>1.9842635825935167</v>
      </c>
    </row>
    <row r="16274" spans="1:13" x14ac:dyDescent="0.25">
      <c r="A16274" s="9"/>
      <c r="H16274" s="9"/>
      <c r="J16274">
        <v>22</v>
      </c>
      <c r="K16274">
        <f ca="1">SIMULATION!$D$3*SIMULATION!$D$17/$H16252/(SIMULATION!$D$17-$I16252)*(((EXP(-$I16252*$J16274))/(1-EXP(-SIMULATION!$D$4*$I16252)))-(EXP(-SIMULATION!$D$17*$J16274)/(1-EXP(-SIMULATION!$D$4*SIMULATION!$D$17))))</f>
        <v>2.2156777630686308</v>
      </c>
      <c r="L16274">
        <v>0.44303846543739167</v>
      </c>
      <c r="M16274">
        <f t="shared" ca="1" si="254"/>
        <v>3.19730823912231</v>
      </c>
    </row>
    <row r="16275" spans="1:13" x14ac:dyDescent="0.25">
      <c r="A16275" s="9"/>
      <c r="H16275" s="9"/>
      <c r="J16275">
        <v>23</v>
      </c>
      <c r="K16275">
        <f ca="1">SIMULATION!$D$3*SIMULATION!$D$17/$H16252/(SIMULATION!$D$17-$I16252)*(((EXP(-$I16252*$J16275))/(1-EXP(-SIMULATION!$D$4*$I16252)))-(EXP(-SIMULATION!$D$17*$J16275)/(1-EXP(-SIMULATION!$D$4*SIMULATION!$D$17))))</f>
        <v>2.1489809482894842</v>
      </c>
      <c r="L16275">
        <v>0.16716562930973408</v>
      </c>
      <c r="M16275">
        <f t="shared" ca="1" si="254"/>
        <v>2.5082167008849248</v>
      </c>
    </row>
    <row r="16276" spans="1:13" x14ac:dyDescent="0.25">
      <c r="A16276" s="9"/>
      <c r="H16276" s="9"/>
      <c r="J16276">
        <v>24</v>
      </c>
      <c r="K16276">
        <f ca="1">SIMULATION!$D$3*SIMULATION!$D$17/$H16252/(SIMULATION!$D$17-$I16252)*(((EXP(-$I16252*$J16276))/(1-EXP(-SIMULATION!$D$4*$I16252)))-(EXP(-SIMULATION!$D$17*$J16276)/(1-EXP(-SIMULATION!$D$4*SIMULATION!$D$17))))</f>
        <v>2.0842781595224502</v>
      </c>
      <c r="L16276">
        <v>-0.13649048704754771</v>
      </c>
      <c r="M16276">
        <f t="shared" ca="1" si="254"/>
        <v>1.7997940183866645</v>
      </c>
    </row>
    <row r="16277" spans="1:13" x14ac:dyDescent="0.25">
      <c r="A16277" s="9">
        <v>652</v>
      </c>
      <c r="B16277" s="2">
        <f ca="1">NORMINV(RAND(),SIMULATION!D7,SIMULATION!D8)</f>
        <v>64.774849660719568</v>
      </c>
      <c r="C16277" s="2">
        <v>2</v>
      </c>
      <c r="D16277" s="2">
        <f ca="1">SIMULATION!$D$11*(1+(SIMULATION!$D$12*LN(1+$C16277)))*(1+(SIMULATION!$D$13*(($B16277/63.5)-1)))</f>
        <v>10.33273383258873</v>
      </c>
      <c r="E16277" s="2">
        <v>-0.23336399334871635</v>
      </c>
      <c r="F16277" s="2">
        <f ca="1">D16277*(1+E16277)</f>
        <v>7.9214458032064368</v>
      </c>
      <c r="G16277" s="2">
        <v>-0.36368248590915092</v>
      </c>
      <c r="H16277" s="9">
        <f>SIMULATION!$D$15*EXP($G$16277)</f>
        <v>153.45011542632298</v>
      </c>
      <c r="I16277" s="2">
        <f ca="1">$F16277/$H16277</f>
        <v>5.1622286377554491E-2</v>
      </c>
      <c r="J16277">
        <v>0</v>
      </c>
      <c r="K16277">
        <f ca="1">SIMULATION!$D$3*SIMULATION!$D$17/$H16277/(SIMULATION!$D$17-$I16277)*(((EXP(-$I16277*$J16277))/(1-EXP(-SIMULATION!$D$4*$I16277)))-(EXP(-SIMULATION!$D$17*$J16277)/(1-EXP(-SIMULATION!$D$4*SIMULATION!$D$17))))</f>
        <v>1.6535309404955252</v>
      </c>
      <c r="L16277">
        <v>0.50755457835493689</v>
      </c>
      <c r="M16277">
        <f t="shared" ca="1" si="254"/>
        <v>2.4927881397955738</v>
      </c>
    </row>
    <row r="16278" spans="1:13" x14ac:dyDescent="0.25">
      <c r="A16278" s="9"/>
      <c r="H16278" s="9"/>
      <c r="J16278">
        <v>1</v>
      </c>
      <c r="K16278">
        <f ca="1">SIMULATION!$D$3*SIMULATION!$D$17/$H16277/(SIMULATION!$D$17-$I16277)*(((EXP(-$I16277*$J16278))/(1-EXP(-SIMULATION!$D$4*$I16277)))-(EXP(-SIMULATION!$D$17*$J16278)/(1-EXP(-SIMULATION!$D$4*SIMULATION!$D$17))))</f>
        <v>2.8226767544983016</v>
      </c>
      <c r="L16278">
        <v>-0.21065500875752657</v>
      </c>
      <c r="M16278">
        <f t="shared" ca="1" si="254"/>
        <v>2.2280657580597953</v>
      </c>
    </row>
    <row r="16279" spans="1:13" x14ac:dyDescent="0.25">
      <c r="A16279" s="9"/>
      <c r="H16279" s="9"/>
      <c r="J16279">
        <v>2</v>
      </c>
      <c r="K16279">
        <f ca="1">SIMULATION!$D$3*SIMULATION!$D$17/$H16277/(SIMULATION!$D$17-$I16277)*(((EXP(-$I16277*$J16279))/(1-EXP(-SIMULATION!$D$4*$I16277)))-(EXP(-SIMULATION!$D$17*$J16279)/(1-EXP(-SIMULATION!$D$4*SIMULATION!$D$17))))</f>
        <v>3.4831901365244997</v>
      </c>
      <c r="L16279">
        <v>-2.3568736581590925E-2</v>
      </c>
      <c r="M16279">
        <f t="shared" ca="1" si="254"/>
        <v>3.4010957457331576</v>
      </c>
    </row>
    <row r="16280" spans="1:13" x14ac:dyDescent="0.25">
      <c r="A16280" s="9"/>
      <c r="H16280" s="9"/>
      <c r="J16280">
        <v>3</v>
      </c>
      <c r="K16280">
        <f ca="1">SIMULATION!$D$3*SIMULATION!$D$17/$H16277/(SIMULATION!$D$17-$I16277)*(((EXP(-$I16277*$J16280))/(1-EXP(-SIMULATION!$D$4*$I16277)))-(EXP(-SIMULATION!$D$17*$J16280)/(1-EXP(-SIMULATION!$D$4*SIMULATION!$D$17))))</f>
        <v>3.8222224095402457</v>
      </c>
      <c r="L16280">
        <v>0.10346788415792593</v>
      </c>
      <c r="M16280">
        <f t="shared" ca="1" si="254"/>
        <v>4.2176996750363847</v>
      </c>
    </row>
    <row r="16281" spans="1:13" x14ac:dyDescent="0.25">
      <c r="A16281" s="9"/>
      <c r="H16281" s="9"/>
      <c r="J16281">
        <v>4</v>
      </c>
      <c r="K16281">
        <f ca="1">SIMULATION!$D$3*SIMULATION!$D$17/$H16277/(SIMULATION!$D$17-$I16277)*(((EXP(-$I16277*$J16281))/(1-EXP(-SIMULATION!$D$4*$I16277)))-(EXP(-SIMULATION!$D$17*$J16281)/(1-EXP(-SIMULATION!$D$4*SIMULATION!$D$17))))</f>
        <v>3.9594801449286048</v>
      </c>
      <c r="L16281">
        <v>4.0626571849474151E-2</v>
      </c>
      <c r="M16281">
        <f t="shared" ca="1" si="254"/>
        <v>4.120340249523113</v>
      </c>
    </row>
    <row r="16282" spans="1:13" x14ac:dyDescent="0.25">
      <c r="A16282" s="9"/>
      <c r="H16282" s="9"/>
      <c r="J16282">
        <v>5</v>
      </c>
      <c r="K16282">
        <f ca="1">SIMULATION!$D$3*SIMULATION!$D$17/$H16277/(SIMULATION!$D$17-$I16277)*(((EXP(-$I16277*$J16282))/(1-EXP(-SIMULATION!$D$4*$I16277)))-(EXP(-SIMULATION!$D$17*$J16282)/(1-EXP(-SIMULATION!$D$4*SIMULATION!$D$17))))</f>
        <v>3.971460977117125</v>
      </c>
      <c r="L16282">
        <v>0.35108552951789962</v>
      </c>
      <c r="M16282">
        <f t="shared" ca="1" si="254"/>
        <v>5.3657834572279661</v>
      </c>
    </row>
    <row r="16283" spans="1:13" x14ac:dyDescent="0.25">
      <c r="A16283" s="9"/>
      <c r="H16283" s="9"/>
      <c r="J16283">
        <v>6</v>
      </c>
      <c r="K16283">
        <f ca="1">SIMULATION!$D$3*SIMULATION!$D$17/$H16277/(SIMULATION!$D$17-$I16277)*(((EXP(-$I16277*$J16283))/(1-EXP(-SIMULATION!$D$4*$I16277)))-(EXP(-SIMULATION!$D$17*$J16283)/(1-EXP(-SIMULATION!$D$4*SIMULATION!$D$17))))</f>
        <v>3.9069839335528451</v>
      </c>
      <c r="L16283">
        <v>-0.1171139738075218</v>
      </c>
      <c r="M16283">
        <f t="shared" ca="1" si="254"/>
        <v>3.4494215194923288</v>
      </c>
    </row>
    <row r="16284" spans="1:13" x14ac:dyDescent="0.25">
      <c r="A16284" s="9"/>
      <c r="H16284" s="9"/>
      <c r="J16284">
        <v>7</v>
      </c>
      <c r="K16284">
        <f ca="1">SIMULATION!$D$3*SIMULATION!$D$17/$H16277/(SIMULATION!$D$17-$I16277)*(((EXP(-$I16277*$J16284))/(1-EXP(-SIMULATION!$D$4*$I16277)))-(EXP(-SIMULATION!$D$17*$J16284)/(1-EXP(-SIMULATION!$D$4*SIMULATION!$D$17))))</f>
        <v>3.7971411073743093</v>
      </c>
      <c r="L16284">
        <v>6.3993881974644284E-2</v>
      </c>
      <c r="M16284">
        <f t="shared" ca="1" si="254"/>
        <v>4.0401349072406916</v>
      </c>
    </row>
    <row r="16285" spans="1:13" x14ac:dyDescent="0.25">
      <c r="A16285" s="9"/>
      <c r="H16285" s="9"/>
      <c r="J16285">
        <v>8</v>
      </c>
      <c r="K16285">
        <f ca="1">SIMULATION!$D$3*SIMULATION!$D$17/$H16277/(SIMULATION!$D$17-$I16277)*(((EXP(-$I16277*$J16285))/(1-EXP(-SIMULATION!$D$4*$I16277)))-(EXP(-SIMULATION!$D$17*$J16285)/(1-EXP(-SIMULATION!$D$4*SIMULATION!$D$17))))</f>
        <v>3.661674418214405</v>
      </c>
      <c r="L16285">
        <v>-0.1363779107832809</v>
      </c>
      <c r="M16285">
        <f t="shared" ca="1" si="254"/>
        <v>3.1623029110897392</v>
      </c>
    </row>
    <row r="16286" spans="1:13" x14ac:dyDescent="0.25">
      <c r="A16286" s="9"/>
      <c r="H16286" s="9"/>
      <c r="J16286">
        <v>9</v>
      </c>
      <c r="K16286">
        <f ca="1">SIMULATION!$D$3*SIMULATION!$D$17/$H16277/(SIMULATION!$D$17-$I16277)*(((EXP(-$I16277*$J16286))/(1-EXP(-SIMULATION!$D$4*$I16277)))-(EXP(-SIMULATION!$D$17*$J16286)/(1-EXP(-SIMULATION!$D$4*SIMULATION!$D$17))))</f>
        <v>3.5130615084845513</v>
      </c>
      <c r="L16286">
        <v>-0.31153360549290027</v>
      </c>
      <c r="M16286">
        <f t="shared" ca="1" si="254"/>
        <v>2.4186247904280318</v>
      </c>
    </row>
    <row r="16287" spans="1:13" x14ac:dyDescent="0.25">
      <c r="A16287" s="9"/>
      <c r="H16287" s="9"/>
      <c r="J16287">
        <v>10</v>
      </c>
      <c r="K16287">
        <f ca="1">SIMULATION!$D$3*SIMULATION!$D$17/$H16277/(SIMULATION!$D$17-$I16277)*(((EXP(-$I16277*$J16287))/(1-EXP(-SIMULATION!$D$4*$I16277)))-(EXP(-SIMULATION!$D$17*$J16287)/(1-EXP(-SIMULATION!$D$4*SIMULATION!$D$17))))</f>
        <v>3.3591336225564228</v>
      </c>
      <c r="L16287">
        <v>-4.346356563094976E-2</v>
      </c>
      <c r="M16287">
        <f t="shared" ca="1" si="254"/>
        <v>3.2131336978893117</v>
      </c>
    </row>
    <row r="16288" spans="1:13" x14ac:dyDescent="0.25">
      <c r="A16288" s="9"/>
      <c r="H16288" s="9"/>
      <c r="J16288">
        <v>11</v>
      </c>
      <c r="K16288">
        <f ca="1">SIMULATION!$D$3*SIMULATION!$D$17/$H16277/(SIMULATION!$D$17-$I16277)*(((EXP(-$I16277*$J16288))/(1-EXP(-SIMULATION!$D$4*$I16277)))-(EXP(-SIMULATION!$D$17*$J16288)/(1-EXP(-SIMULATION!$D$4*SIMULATION!$D$17))))</f>
        <v>3.2047527682085715</v>
      </c>
      <c r="L16288">
        <v>-0.27810801582807926</v>
      </c>
      <c r="M16288">
        <f t="shared" ca="1" si="254"/>
        <v>2.3134853346225412</v>
      </c>
    </row>
    <row r="16289" spans="1:13" x14ac:dyDescent="0.25">
      <c r="A16289" s="9"/>
      <c r="H16289" s="9"/>
      <c r="J16289">
        <v>12</v>
      </c>
      <c r="K16289">
        <f ca="1">SIMULATION!$D$3*SIMULATION!$D$17/$H16277/(SIMULATION!$D$17-$I16277)*(((EXP(-$I16277*$J16289))/(1-EXP(-SIMULATION!$D$4*$I16277)))-(EXP(-SIMULATION!$D$17*$J16289)/(1-EXP(-SIMULATION!$D$4*SIMULATION!$D$17))))</f>
        <v>3.0528860654029728</v>
      </c>
      <c r="L16289">
        <v>-0.18116568370359551</v>
      </c>
      <c r="M16289">
        <f t="shared" ca="1" si="254"/>
        <v>2.4998078740950636</v>
      </c>
    </row>
    <row r="16290" spans="1:13" x14ac:dyDescent="0.25">
      <c r="A16290" s="9"/>
      <c r="H16290" s="9"/>
      <c r="J16290">
        <v>13</v>
      </c>
      <c r="K16290">
        <f ca="1">SIMULATION!$D$3*SIMULATION!$D$17/$H16277/(SIMULATION!$D$17-$I16277)*(((EXP(-$I16277*$J16290))/(1-EXP(-SIMULATION!$D$4*$I16277)))-(EXP(-SIMULATION!$D$17*$J16290)/(1-EXP(-SIMULATION!$D$4*SIMULATION!$D$17))))</f>
        <v>2.9052938190486266</v>
      </c>
      <c r="L16290">
        <v>8.9274479362115536E-2</v>
      </c>
      <c r="M16290">
        <f t="shared" ca="1" si="254"/>
        <v>3.1646624121381652</v>
      </c>
    </row>
    <row r="16291" spans="1:13" x14ac:dyDescent="0.25">
      <c r="A16291" s="9"/>
      <c r="H16291" s="9"/>
      <c r="J16291">
        <v>14</v>
      </c>
      <c r="K16291">
        <f ca="1">SIMULATION!$D$3*SIMULATION!$D$17/$H16277/(SIMULATION!$D$17-$I16277)*(((EXP(-$I16277*$J16291))/(1-EXP(-SIMULATION!$D$4*$I16277)))-(EXP(-SIMULATION!$D$17*$J16291)/(1-EXP(-SIMULATION!$D$4*SIMULATION!$D$17))))</f>
        <v>2.7629700766432648</v>
      </c>
      <c r="L16291">
        <v>-0.2380122254154721</v>
      </c>
      <c r="M16291">
        <f t="shared" ca="1" si="254"/>
        <v>2.105349419945044</v>
      </c>
    </row>
    <row r="16292" spans="1:13" x14ac:dyDescent="0.25">
      <c r="A16292" s="9"/>
      <c r="H16292" s="9"/>
      <c r="J16292">
        <v>15</v>
      </c>
      <c r="K16292">
        <f ca="1">SIMULATION!$D$3*SIMULATION!$D$17/$H16277/(SIMULATION!$D$17-$I16277)*(((EXP(-$I16277*$J16292))/(1-EXP(-SIMULATION!$D$4*$I16277)))-(EXP(-SIMULATION!$D$17*$J16292)/(1-EXP(-SIMULATION!$D$4*SIMULATION!$D$17))))</f>
        <v>2.6264245911382056</v>
      </c>
      <c r="L16292">
        <v>-7.9763834154182658E-2</v>
      </c>
      <c r="M16292">
        <f t="shared" ca="1" si="254"/>
        <v>2.4169308956321909</v>
      </c>
    </row>
    <row r="16293" spans="1:13" x14ac:dyDescent="0.25">
      <c r="A16293" s="9"/>
      <c r="H16293" s="9"/>
      <c r="J16293">
        <v>16</v>
      </c>
      <c r="K16293">
        <f ca="1">SIMULATION!$D$3*SIMULATION!$D$17/$H16277/(SIMULATION!$D$17-$I16277)*(((EXP(-$I16277*$J16293))/(1-EXP(-SIMULATION!$D$4*$I16277)))-(EXP(-SIMULATION!$D$17*$J16293)/(1-EXP(-SIMULATION!$D$4*SIMULATION!$D$17))))</f>
        <v>2.4958631703901193</v>
      </c>
      <c r="L16293">
        <v>-0.12997662020135758</v>
      </c>
      <c r="M16293">
        <f t="shared" ca="1" si="254"/>
        <v>2.1714593110177667</v>
      </c>
    </row>
    <row r="16294" spans="1:13" x14ac:dyDescent="0.25">
      <c r="A16294" s="9"/>
      <c r="H16294" s="9"/>
      <c r="J16294">
        <v>17</v>
      </c>
      <c r="K16294">
        <f ca="1">SIMULATION!$D$3*SIMULATION!$D$17/$H16277/(SIMULATION!$D$17-$I16277)*(((EXP(-$I16277*$J16294))/(1-EXP(-SIMULATION!$D$4*$I16277)))-(EXP(-SIMULATION!$D$17*$J16294)/(1-EXP(-SIMULATION!$D$4*SIMULATION!$D$17))))</f>
        <v>2.3713029273367652</v>
      </c>
      <c r="L16294">
        <v>-4.7871035409279852E-2</v>
      </c>
      <c r="M16294">
        <f t="shared" ca="1" si="254"/>
        <v>2.2577862009360978</v>
      </c>
    </row>
    <row r="16295" spans="1:13" x14ac:dyDescent="0.25">
      <c r="A16295" s="9"/>
      <c r="H16295" s="9"/>
      <c r="J16295">
        <v>18</v>
      </c>
      <c r="K16295">
        <f ca="1">SIMULATION!$D$3*SIMULATION!$D$17/$H16277/(SIMULATION!$D$17-$I16277)*(((EXP(-$I16277*$J16295))/(1-EXP(-SIMULATION!$D$4*$I16277)))-(EXP(-SIMULATION!$D$17*$J16295)/(1-EXP(-SIMULATION!$D$4*SIMULATION!$D$17))))</f>
        <v>2.2526458291835039</v>
      </c>
      <c r="L16295">
        <v>-0.44905959277371538</v>
      </c>
      <c r="M16295">
        <f t="shared" ca="1" si="254"/>
        <v>1.2410736104669513</v>
      </c>
    </row>
    <row r="16296" spans="1:13" x14ac:dyDescent="0.25">
      <c r="A16296" s="9"/>
      <c r="H16296" s="9"/>
      <c r="J16296">
        <v>19</v>
      </c>
      <c r="K16296">
        <f ca="1">SIMULATION!$D$3*SIMULATION!$D$17/$H16277/(SIMULATION!$D$17-$I16277)*(((EXP(-$I16277*$J16296))/(1-EXP(-SIMULATION!$D$4*$I16277)))-(EXP(-SIMULATION!$D$17*$J16296)/(1-EXP(-SIMULATION!$D$4*SIMULATION!$D$17))))</f>
        <v>2.1397255389753846</v>
      </c>
      <c r="L16296">
        <v>-0.18274275716092486</v>
      </c>
      <c r="M16296">
        <f t="shared" ca="1" si="254"/>
        <v>1.748706194415377</v>
      </c>
    </row>
    <row r="16297" spans="1:13" x14ac:dyDescent="0.25">
      <c r="A16297" s="9"/>
      <c r="H16297" s="9"/>
      <c r="J16297">
        <v>20</v>
      </c>
      <c r="K16297">
        <f ca="1">SIMULATION!$D$3*SIMULATION!$D$17/$H16277/(SIMULATION!$D$17-$I16277)*(((EXP(-$I16277*$J16297))/(1-EXP(-SIMULATION!$D$4*$I16277)))-(EXP(-SIMULATION!$D$17*$J16297)/(1-EXP(-SIMULATION!$D$4*SIMULATION!$D$17))))</f>
        <v>2.0323371568989459</v>
      </c>
      <c r="L16297">
        <v>0.10177675073840957</v>
      </c>
      <c r="M16297">
        <f t="shared" ca="1" si="254"/>
        <v>2.2391818291330576</v>
      </c>
    </row>
    <row r="16298" spans="1:13" x14ac:dyDescent="0.25">
      <c r="A16298" s="9"/>
      <c r="H16298" s="9"/>
      <c r="J16298">
        <v>21</v>
      </c>
      <c r="K16298">
        <f ca="1">SIMULATION!$D$3*SIMULATION!$D$17/$H16277/(SIMULATION!$D$17-$I16277)*(((EXP(-$I16277*$J16298))/(1-EXP(-SIMULATION!$D$4*$I16277)))-(EXP(-SIMULATION!$D$17*$J16298)/(1-EXP(-SIMULATION!$D$4*SIMULATION!$D$17))))</f>
        <v>1.9302560171976422</v>
      </c>
      <c r="L16298">
        <v>0.38833096454542815</v>
      </c>
      <c r="M16298">
        <f t="shared" ca="1" si="254"/>
        <v>2.6798341981756195</v>
      </c>
    </row>
    <row r="16299" spans="1:13" x14ac:dyDescent="0.25">
      <c r="A16299" s="9"/>
      <c r="H16299" s="9"/>
      <c r="J16299">
        <v>22</v>
      </c>
      <c r="K16299">
        <f ca="1">SIMULATION!$D$3*SIMULATION!$D$17/$H16277/(SIMULATION!$D$17-$I16277)*(((EXP(-$I16277*$J16299))/(1-EXP(-SIMULATION!$D$4*$I16277)))-(EXP(-SIMULATION!$D$17*$J16299)/(1-EXP(-SIMULATION!$D$4*SIMULATION!$D$17))))</f>
        <v>1.8332494848423233</v>
      </c>
      <c r="L16299">
        <v>-4.534425197414399E-2</v>
      </c>
      <c r="M16299">
        <f t="shared" ca="1" si="254"/>
        <v>1.7501221582701632</v>
      </c>
    </row>
    <row r="16300" spans="1:13" x14ac:dyDescent="0.25">
      <c r="A16300" s="9"/>
      <c r="H16300" s="9"/>
      <c r="J16300">
        <v>23</v>
      </c>
      <c r="K16300">
        <f ca="1">SIMULATION!$D$3*SIMULATION!$D$17/$H16277/(SIMULATION!$D$17-$I16277)*(((EXP(-$I16277*$J16300))/(1-EXP(-SIMULATION!$D$4*$I16277)))-(EXP(-SIMULATION!$D$17*$J16300)/(1-EXP(-SIMULATION!$D$4*SIMULATION!$D$17))))</f>
        <v>1.7410842787950349</v>
      </c>
      <c r="L16300">
        <v>0.23093723834523952</v>
      </c>
      <c r="M16300">
        <f t="shared" ca="1" si="254"/>
        <v>2.1431654738662731</v>
      </c>
    </row>
    <row r="16301" spans="1:13" x14ac:dyDescent="0.25">
      <c r="A16301" s="9"/>
      <c r="H16301" s="9"/>
      <c r="J16301">
        <v>24</v>
      </c>
      <c r="K16301">
        <f ca="1">SIMULATION!$D$3*SIMULATION!$D$17/$H16277/(SIMULATION!$D$17-$I16277)*(((EXP(-$I16277*$J16301))/(1-EXP(-SIMULATION!$D$4*$I16277)))-(EXP(-SIMULATION!$D$17*$J16301)/(1-EXP(-SIMULATION!$D$4*SIMULATION!$D$17))))</f>
        <v>1.6535309404955252</v>
      </c>
      <c r="L16301">
        <v>-0.25846722217589185</v>
      </c>
      <c r="M16301">
        <f t="shared" ca="1" si="254"/>
        <v>1.2261473915237568</v>
      </c>
    </row>
    <row r="16302" spans="1:13" x14ac:dyDescent="0.25">
      <c r="A16302" s="9">
        <v>653</v>
      </c>
      <c r="B16302" s="2">
        <f ca="1">NORMINV(RAND(),SIMULATION!D7,SIMULATION!D8)</f>
        <v>51.924311520226141</v>
      </c>
      <c r="C16302" s="2">
        <v>2</v>
      </c>
      <c r="D16302" s="2">
        <f ca="1">SIMULATION!$D$11*(1+(SIMULATION!$D$12*LN(1+$C16302)))*(1+(SIMULATION!$D$13*(($B16302/63.5)-1)))</f>
        <v>9.3784305462890973</v>
      </c>
      <c r="E16302" s="2">
        <v>0.30557719981500814</v>
      </c>
      <c r="F16302" s="2">
        <f ca="1">D16302*(1+E16302)</f>
        <v>12.244265091283657</v>
      </c>
      <c r="G16302" s="2">
        <v>-0.68412009449711531</v>
      </c>
      <c r="H16302" s="9">
        <f>SIMULATION!$D$15*EXP($G$16302)</f>
        <v>111.37890252525126</v>
      </c>
      <c r="I16302" s="2">
        <f ca="1">$F16302/$H16302</f>
        <v>0.10993343275677993</v>
      </c>
      <c r="J16302">
        <v>0</v>
      </c>
      <c r="K16302">
        <f ca="1">SIMULATION!$D$3*SIMULATION!$D$17/$H16302/(SIMULATION!$D$17-$I16302)*(((EXP(-$I16302*$J16302))/(1-EXP(-SIMULATION!$D$4*$I16302)))-(EXP(-SIMULATION!$D$17*$J16302)/(1-EXP(-SIMULATION!$D$4*SIMULATION!$D$17))))</f>
        <v>0.50468669603853611</v>
      </c>
      <c r="L16302">
        <v>-0.38409920041551943</v>
      </c>
      <c r="M16302">
        <f t="shared" ca="1" si="254"/>
        <v>0.31083693962978409</v>
      </c>
    </row>
    <row r="16303" spans="1:13" x14ac:dyDescent="0.25">
      <c r="A16303" s="9"/>
      <c r="H16303" s="9"/>
      <c r="J16303">
        <v>1</v>
      </c>
      <c r="K16303">
        <f ca="1">SIMULATION!$D$3*SIMULATION!$D$17/$H16302/(SIMULATION!$D$17-$I16302)*(((EXP(-$I16302*$J16303))/(1-EXP(-SIMULATION!$D$4*$I16302)))-(EXP(-SIMULATION!$D$17*$J16303)/(1-EXP(-SIMULATION!$D$4*SIMULATION!$D$17))))</f>
        <v>2.1249963591158005</v>
      </c>
      <c r="L16303">
        <v>0.4475647272904057</v>
      </c>
      <c r="M16303">
        <f t="shared" ca="1" si="254"/>
        <v>3.0760697750765691</v>
      </c>
    </row>
    <row r="16304" spans="1:13" x14ac:dyDescent="0.25">
      <c r="A16304" s="9"/>
      <c r="H16304" s="9"/>
      <c r="J16304">
        <v>2</v>
      </c>
      <c r="K16304">
        <f ca="1">SIMULATION!$D$3*SIMULATION!$D$17/$H16302/(SIMULATION!$D$17-$I16302)*(((EXP(-$I16302*$J16304))/(1-EXP(-SIMULATION!$D$4*$I16302)))-(EXP(-SIMULATION!$D$17*$J16304)/(1-EXP(-SIMULATION!$D$4*SIMULATION!$D$17))))</f>
        <v>2.975774334112026</v>
      </c>
      <c r="L16304">
        <v>1.411229299784407E-2</v>
      </c>
      <c r="M16304">
        <f t="shared" ca="1" si="254"/>
        <v>3.0177693334104791</v>
      </c>
    </row>
    <row r="16305" spans="1:13" x14ac:dyDescent="0.25">
      <c r="A16305" s="9"/>
      <c r="H16305" s="9"/>
      <c r="J16305">
        <v>3</v>
      </c>
      <c r="K16305">
        <f ca="1">SIMULATION!$D$3*SIMULATION!$D$17/$H16302/(SIMULATION!$D$17-$I16302)*(((EXP(-$I16302*$J16305))/(1-EXP(-SIMULATION!$D$4*$I16302)))-(EXP(-SIMULATION!$D$17*$J16305)/(1-EXP(-SIMULATION!$D$4*SIMULATION!$D$17))))</f>
        <v>3.3529434485161418</v>
      </c>
      <c r="L16305">
        <v>-1.5949589122474992E-2</v>
      </c>
      <c r="M16305">
        <f t="shared" ca="1" si="254"/>
        <v>3.2994653781614147</v>
      </c>
    </row>
    <row r="16306" spans="1:13" x14ac:dyDescent="0.25">
      <c r="A16306" s="9"/>
      <c r="H16306" s="9"/>
      <c r="J16306">
        <v>4</v>
      </c>
      <c r="K16306">
        <f ca="1">SIMULATION!$D$3*SIMULATION!$D$17/$H16302/(SIMULATION!$D$17-$I16302)*(((EXP(-$I16302*$J16306))/(1-EXP(-SIMULATION!$D$4*$I16302)))-(EXP(-SIMULATION!$D$17*$J16306)/(1-EXP(-SIMULATION!$D$4*SIMULATION!$D$17))))</f>
        <v>3.4441054842709806</v>
      </c>
      <c r="L16306">
        <v>-0.55415997736662848</v>
      </c>
      <c r="M16306">
        <f t="shared" ca="1" si="254"/>
        <v>1.5355200670590929</v>
      </c>
    </row>
    <row r="16307" spans="1:13" x14ac:dyDescent="0.25">
      <c r="A16307" s="9"/>
      <c r="H16307" s="9"/>
      <c r="J16307">
        <v>5</v>
      </c>
      <c r="K16307">
        <f ca="1">SIMULATION!$D$3*SIMULATION!$D$17/$H16302/(SIMULATION!$D$17-$I16302)*(((EXP(-$I16302*$J16307))/(1-EXP(-SIMULATION!$D$4*$I16302)))-(EXP(-SIMULATION!$D$17*$J16307)/(1-EXP(-SIMULATION!$D$4*SIMULATION!$D$17))))</f>
        <v>3.3676590896396412</v>
      </c>
      <c r="L16307">
        <v>0.2626465807375169</v>
      </c>
      <c r="M16307">
        <f t="shared" ca="1" si="254"/>
        <v>4.2521632346231115</v>
      </c>
    </row>
    <row r="16308" spans="1:13" x14ac:dyDescent="0.25">
      <c r="A16308" s="9"/>
      <c r="H16308" s="9"/>
      <c r="J16308">
        <v>6</v>
      </c>
      <c r="K16308">
        <f ca="1">SIMULATION!$D$3*SIMULATION!$D$17/$H16302/(SIMULATION!$D$17-$I16302)*(((EXP(-$I16302*$J16308))/(1-EXP(-SIMULATION!$D$4*$I16302)))-(EXP(-SIMULATION!$D$17*$J16308)/(1-EXP(-SIMULATION!$D$4*SIMULATION!$D$17))))</f>
        <v>3.1978454555978661</v>
      </c>
      <c r="L16308">
        <v>-0.6009814804840754</v>
      </c>
      <c r="M16308">
        <f t="shared" ca="1" si="254"/>
        <v>1.2759995593333879</v>
      </c>
    </row>
    <row r="16309" spans="1:13" x14ac:dyDescent="0.25">
      <c r="A16309" s="9"/>
      <c r="H16309" s="9"/>
      <c r="J16309">
        <v>7</v>
      </c>
      <c r="K16309">
        <f ca="1">SIMULATION!$D$3*SIMULATION!$D$17/$H16302/(SIMULATION!$D$17-$I16302)*(((EXP(-$I16302*$J16309))/(1-EXP(-SIMULATION!$D$4*$I16302)))-(EXP(-SIMULATION!$D$17*$J16309)/(1-EXP(-SIMULATION!$D$4*SIMULATION!$D$17))))</f>
        <v>2.9807784556975752</v>
      </c>
      <c r="L16309">
        <v>0.257247243007516</v>
      </c>
      <c r="M16309">
        <f t="shared" ca="1" si="254"/>
        <v>3.7475754954419771</v>
      </c>
    </row>
    <row r="16310" spans="1:13" x14ac:dyDescent="0.25">
      <c r="A16310" s="9"/>
      <c r="H16310" s="9"/>
      <c r="J16310">
        <v>8</v>
      </c>
      <c r="K16310">
        <f ca="1">SIMULATION!$D$3*SIMULATION!$D$17/$H16302/(SIMULATION!$D$17-$I16302)*(((EXP(-$I16302*$J16310))/(1-EXP(-SIMULATION!$D$4*$I16302)))-(EXP(-SIMULATION!$D$17*$J16310)/(1-EXP(-SIMULATION!$D$4*SIMULATION!$D$17))))</f>
        <v>2.7446994660661113</v>
      </c>
      <c r="L16310">
        <v>0.17536989352196725</v>
      </c>
      <c r="M16310">
        <f t="shared" ca="1" si="254"/>
        <v>3.2260371191799253</v>
      </c>
    </row>
    <row r="16311" spans="1:13" x14ac:dyDescent="0.25">
      <c r="A16311" s="9"/>
      <c r="H16311" s="9"/>
      <c r="J16311">
        <v>9</v>
      </c>
      <c r="K16311">
        <f ca="1">SIMULATION!$D$3*SIMULATION!$D$17/$H16302/(SIMULATION!$D$17-$I16302)*(((EXP(-$I16302*$J16311))/(1-EXP(-SIMULATION!$D$4*$I16302)))-(EXP(-SIMULATION!$D$17*$J16311)/(1-EXP(-SIMULATION!$D$4*SIMULATION!$D$17))))</f>
        <v>2.5065330611214969</v>
      </c>
      <c r="L16311">
        <v>0.11055733114348465</v>
      </c>
      <c r="M16311">
        <f t="shared" ca="1" si="254"/>
        <v>2.7836486667819984</v>
      </c>
    </row>
    <row r="16312" spans="1:13" x14ac:dyDescent="0.25">
      <c r="A16312" s="9"/>
      <c r="H16312" s="9"/>
      <c r="J16312">
        <v>10</v>
      </c>
      <c r="K16312">
        <f ca="1">SIMULATION!$D$3*SIMULATION!$D$17/$H16302/(SIMULATION!$D$17-$I16302)*(((EXP(-$I16302*$J16312))/(1-EXP(-SIMULATION!$D$4*$I16302)))-(EXP(-SIMULATION!$D$17*$J16312)/(1-EXP(-SIMULATION!$D$4*SIMULATION!$D$17))))</f>
        <v>2.2760738698855034</v>
      </c>
      <c r="L16312">
        <v>0.30716587262052281</v>
      </c>
      <c r="M16312">
        <f t="shared" ca="1" si="254"/>
        <v>2.9752060862776544</v>
      </c>
    </row>
    <row r="16313" spans="1:13" x14ac:dyDescent="0.25">
      <c r="A16313" s="9"/>
      <c r="H16313" s="9"/>
      <c r="J16313">
        <v>11</v>
      </c>
      <c r="K16313">
        <f ca="1">SIMULATION!$D$3*SIMULATION!$D$17/$H16302/(SIMULATION!$D$17-$I16302)*(((EXP(-$I16302*$J16313))/(1-EXP(-SIMULATION!$D$4*$I16302)))-(EXP(-SIMULATION!$D$17*$J16313)/(1-EXP(-SIMULATION!$D$4*SIMULATION!$D$17))))</f>
        <v>2.0586569000448267</v>
      </c>
      <c r="L16313">
        <v>1.5252293265626547E-2</v>
      </c>
      <c r="M16313">
        <f t="shared" ca="1" si="254"/>
        <v>2.0900561388176158</v>
      </c>
    </row>
    <row r="16314" spans="1:13" x14ac:dyDescent="0.25">
      <c r="A16314" s="9"/>
      <c r="H16314" s="9"/>
      <c r="J16314">
        <v>12</v>
      </c>
      <c r="K16314">
        <f ca="1">SIMULATION!$D$3*SIMULATION!$D$17/$H16302/(SIMULATION!$D$17-$I16302)*(((EXP(-$I16302*$J16314))/(1-EXP(-SIMULATION!$D$4*$I16302)))-(EXP(-SIMULATION!$D$17*$J16314)/(1-EXP(-SIMULATION!$D$4*SIMULATION!$D$17))))</f>
        <v>1.8568573550514293</v>
      </c>
      <c r="L16314">
        <v>-0.31374813240999799</v>
      </c>
      <c r="M16314">
        <f t="shared" ca="1" si="254"/>
        <v>1.2742718277522749</v>
      </c>
    </row>
    <row r="16315" spans="1:13" x14ac:dyDescent="0.25">
      <c r="A16315" s="9"/>
      <c r="H16315" s="9"/>
      <c r="J16315">
        <v>13</v>
      </c>
      <c r="K16315">
        <f ca="1">SIMULATION!$D$3*SIMULATION!$D$17/$H16302/(SIMULATION!$D$17-$I16302)*(((EXP(-$I16302*$J16315))/(1-EXP(-SIMULATION!$D$4*$I16302)))-(EXP(-SIMULATION!$D$17*$J16315)/(1-EXP(-SIMULATION!$D$4*SIMULATION!$D$17))))</f>
        <v>1.6715697127162659</v>
      </c>
      <c r="L16315">
        <v>-0.15107858990777981</v>
      </c>
      <c r="M16315">
        <f t="shared" ca="1" si="254"/>
        <v>1.4190313175865399</v>
      </c>
    </row>
    <row r="16316" spans="1:13" x14ac:dyDescent="0.25">
      <c r="A16316" s="9"/>
      <c r="H16316" s="9"/>
      <c r="J16316">
        <v>14</v>
      </c>
      <c r="K16316">
        <f ca="1">SIMULATION!$D$3*SIMULATION!$D$17/$H16302/(SIMULATION!$D$17-$I16302)*(((EXP(-$I16302*$J16316))/(1-EXP(-SIMULATION!$D$4*$I16302)))-(EXP(-SIMULATION!$D$17*$J16316)/(1-EXP(-SIMULATION!$D$4*SIMULATION!$D$17))))</f>
        <v>1.5026900819517817</v>
      </c>
      <c r="L16316">
        <v>0.22709727003871891</v>
      </c>
      <c r="M16316">
        <f t="shared" ca="1" si="254"/>
        <v>1.8439468972772899</v>
      </c>
    </row>
    <row r="16317" spans="1:13" x14ac:dyDescent="0.25">
      <c r="A16317" s="9"/>
      <c r="H16317" s="9"/>
      <c r="J16317">
        <v>15</v>
      </c>
      <c r="K16317">
        <f ca="1">SIMULATION!$D$3*SIMULATION!$D$17/$H16302/(SIMULATION!$D$17-$I16302)*(((EXP(-$I16302*$J16317))/(1-EXP(-SIMULATION!$D$4*$I16302)))-(EXP(-SIMULATION!$D$17*$J16317)/(1-EXP(-SIMULATION!$D$4*SIMULATION!$D$17))))</f>
        <v>1.3495452823662584</v>
      </c>
      <c r="L16317">
        <v>-1.1203828188738621E-2</v>
      </c>
      <c r="M16317">
        <f t="shared" ca="1" si="254"/>
        <v>1.334425208889704</v>
      </c>
    </row>
    <row r="16318" spans="1:13" x14ac:dyDescent="0.25">
      <c r="A16318" s="9"/>
      <c r="H16318" s="9"/>
      <c r="J16318">
        <v>16</v>
      </c>
      <c r="K16318">
        <f ca="1">SIMULATION!$D$3*SIMULATION!$D$17/$H16302/(SIMULATION!$D$17-$I16302)*(((EXP(-$I16302*$J16318))/(1-EXP(-SIMULATION!$D$4*$I16302)))-(EXP(-SIMULATION!$D$17*$J16318)/(1-EXP(-SIMULATION!$D$4*SIMULATION!$D$17))))</f>
        <v>1.2111604704649945</v>
      </c>
      <c r="L16318">
        <v>-0.17800782360032291</v>
      </c>
      <c r="M16318">
        <f t="shared" ca="1" si="254"/>
        <v>0.99556443108677772</v>
      </c>
    </row>
    <row r="16319" spans="1:13" x14ac:dyDescent="0.25">
      <c r="A16319" s="9"/>
      <c r="H16319" s="9"/>
      <c r="J16319">
        <v>17</v>
      </c>
      <c r="K16319">
        <f ca="1">SIMULATION!$D$3*SIMULATION!$D$17/$H16302/(SIMULATION!$D$17-$I16302)*(((EXP(-$I16302*$J16319))/(1-EXP(-SIMULATION!$D$4*$I16302)))-(EXP(-SIMULATION!$D$17*$J16319)/(1-EXP(-SIMULATION!$D$4*SIMULATION!$D$17))))</f>
        <v>1.0864240665728624</v>
      </c>
      <c r="L16319">
        <v>-0.35935612973199965</v>
      </c>
      <c r="M16319">
        <f t="shared" ca="1" si="254"/>
        <v>0.69601091876153831</v>
      </c>
    </row>
    <row r="16320" spans="1:13" x14ac:dyDescent="0.25">
      <c r="A16320" s="9"/>
      <c r="H16320" s="9"/>
      <c r="J16320">
        <v>18</v>
      </c>
      <c r="K16320">
        <f ca="1">SIMULATION!$D$3*SIMULATION!$D$17/$H16302/(SIMULATION!$D$17-$I16302)*(((EXP(-$I16302*$J16320))/(1-EXP(-SIMULATION!$D$4*$I16302)))-(EXP(-SIMULATION!$D$17*$J16320)/(1-EXP(-SIMULATION!$D$4*SIMULATION!$D$17))))</f>
        <v>0.9741875540065672</v>
      </c>
      <c r="L16320">
        <v>-0.50416155086106307</v>
      </c>
      <c r="M16320">
        <f t="shared" ca="1" si="254"/>
        <v>0.48303964594907067</v>
      </c>
    </row>
    <row r="16321" spans="1:13" x14ac:dyDescent="0.25">
      <c r="A16321" s="9"/>
      <c r="H16321" s="9"/>
      <c r="J16321">
        <v>19</v>
      </c>
      <c r="K16321">
        <f ca="1">SIMULATION!$D$3*SIMULATION!$D$17/$H16302/(SIMULATION!$D$17-$I16302)*(((EXP(-$I16302*$J16321))/(1-EXP(-SIMULATION!$D$4*$I16302)))-(EXP(-SIMULATION!$D$17*$J16321)/(1-EXP(-SIMULATION!$D$4*SIMULATION!$D$17))))</f>
        <v>0.87332415598953173</v>
      </c>
      <c r="L16321">
        <v>-0.42115650666289828</v>
      </c>
      <c r="M16321">
        <f t="shared" ca="1" si="254"/>
        <v>0.50551800526865653</v>
      </c>
    </row>
    <row r="16322" spans="1:13" x14ac:dyDescent="0.25">
      <c r="A16322" s="9"/>
      <c r="H16322" s="9"/>
      <c r="J16322">
        <v>20</v>
      </c>
      <c r="K16322">
        <f ca="1">SIMULATION!$D$3*SIMULATION!$D$17/$H16302/(SIMULATION!$D$17-$I16302)*(((EXP(-$I16302*$J16322))/(1-EXP(-SIMULATION!$D$4*$I16302)))-(EXP(-SIMULATION!$D$17*$J16322)/(1-EXP(-SIMULATION!$D$4*SIMULATION!$D$17))))</f>
        <v>0.78276170977553361</v>
      </c>
      <c r="L16322">
        <v>0.33129338731023095</v>
      </c>
      <c r="M16322">
        <f t="shared" ca="1" si="254"/>
        <v>1.0420854880638182</v>
      </c>
    </row>
    <row r="16323" spans="1:13" x14ac:dyDescent="0.25">
      <c r="A16323" s="9"/>
      <c r="H16323" s="9"/>
      <c r="J16323">
        <v>21</v>
      </c>
      <c r="K16323">
        <f ca="1">SIMULATION!$D$3*SIMULATION!$D$17/$H16302/(SIMULATION!$D$17-$I16302)*(((EXP(-$I16302*$J16323))/(1-EXP(-SIMULATION!$D$4*$I16302)))-(EXP(-SIMULATION!$D$17*$J16323)/(1-EXP(-SIMULATION!$D$4*SIMULATION!$D$17))))</f>
        <v>0.70149949787617816</v>
      </c>
      <c r="L16323">
        <v>-8.8607128961344442E-2</v>
      </c>
      <c r="M16323">
        <f t="shared" ref="M16323:M16386" ca="1" si="255">$K16323*(1+$L16323)</f>
        <v>0.63934164140154526</v>
      </c>
    </row>
    <row r="16324" spans="1:13" x14ac:dyDescent="0.25">
      <c r="A16324" s="9"/>
      <c r="H16324" s="9"/>
      <c r="J16324">
        <v>22</v>
      </c>
      <c r="K16324">
        <f ca="1">SIMULATION!$D$3*SIMULATION!$D$17/$H16302/(SIMULATION!$D$17-$I16302)*(((EXP(-$I16302*$J16324))/(1-EXP(-SIMULATION!$D$4*$I16302)))-(EXP(-SIMULATION!$D$17*$J16324)/(1-EXP(-SIMULATION!$D$4*SIMULATION!$D$17))))</f>
        <v>0.6286152395331005</v>
      </c>
      <c r="L16324">
        <v>0.57043105932263238</v>
      </c>
      <c r="M16324">
        <f t="shared" ca="1" si="255"/>
        <v>0.98719689652631726</v>
      </c>
    </row>
    <row r="16325" spans="1:13" x14ac:dyDescent="0.25">
      <c r="A16325" s="9"/>
      <c r="H16325" s="9"/>
      <c r="J16325">
        <v>23</v>
      </c>
      <c r="K16325">
        <f ca="1">SIMULATION!$D$3*SIMULATION!$D$17/$H16302/(SIMULATION!$D$17-$I16302)*(((EXP(-$I16302*$J16325))/(1-EXP(-SIMULATION!$D$4*$I16302)))-(EXP(-SIMULATION!$D$17*$J16325)/(1-EXP(-SIMULATION!$D$4*SIMULATION!$D$17))))</f>
        <v>0.56326617165544202</v>
      </c>
      <c r="L16325">
        <v>-0.31002486671242224</v>
      </c>
      <c r="M16325">
        <f t="shared" ca="1" si="255"/>
        <v>0.38863965186434724</v>
      </c>
    </row>
    <row r="16326" spans="1:13" x14ac:dyDescent="0.25">
      <c r="A16326" s="9"/>
      <c r="H16326" s="9"/>
      <c r="J16326">
        <v>24</v>
      </c>
      <c r="K16326">
        <f ca="1">SIMULATION!$D$3*SIMULATION!$D$17/$H16302/(SIMULATION!$D$17-$I16302)*(((EXP(-$I16302*$J16326))/(1-EXP(-SIMULATION!$D$4*$I16302)))-(EXP(-SIMULATION!$D$17*$J16326)/(1-EXP(-SIMULATION!$D$4*SIMULATION!$D$17))))</f>
        <v>0.50468669603853655</v>
      </c>
      <c r="L16326">
        <v>-0.22333486637065161</v>
      </c>
      <c r="M16326">
        <f t="shared" ca="1" si="255"/>
        <v>0.39197256021972432</v>
      </c>
    </row>
    <row r="16327" spans="1:13" x14ac:dyDescent="0.25">
      <c r="A16327" s="9">
        <v>654</v>
      </c>
      <c r="B16327" s="2">
        <f ca="1">NORMINV(RAND(),SIMULATION!D7,SIMULATION!D8)</f>
        <v>56.347088144218731</v>
      </c>
      <c r="C16327" s="2">
        <v>2</v>
      </c>
      <c r="D16327" s="2">
        <f ca="1">SIMULATION!$D$11*(1+(SIMULATION!$D$12*LN(1+$C16327)))*(1+(SIMULATION!$D$13*(($B16327/63.5)-1)))</f>
        <v>9.7068736216452578</v>
      </c>
      <c r="E16327" s="2">
        <v>-0.43465016778554916</v>
      </c>
      <c r="F16327" s="2">
        <f ca="1">D16327*(1+E16327)</f>
        <v>5.4877793733240248</v>
      </c>
      <c r="G16327" s="2">
        <v>-1.0008217791393321</v>
      </c>
      <c r="H16327" s="9">
        <f>SIMULATION!$D$15*EXP($G$16327)</f>
        <v>81.144883335926934</v>
      </c>
      <c r="I16327" s="2">
        <f ca="1">$F16327/$H16327</f>
        <v>6.7629395073568466E-2</v>
      </c>
      <c r="J16327">
        <v>0</v>
      </c>
      <c r="K16327">
        <f ca="1">SIMULATION!$D$3*SIMULATION!$D$17/$H16327/(SIMULATION!$D$17-$I16327)*(((EXP(-$I16327*$J16327))/(1-EXP(-SIMULATION!$D$4*$I16327)))-(EXP(-SIMULATION!$D$17*$J16327)/(1-EXP(-SIMULATION!$D$4*SIMULATION!$D$17))))</f>
        <v>1.9642002305865294</v>
      </c>
      <c r="L16327">
        <v>-0.38800861207105658</v>
      </c>
      <c r="M16327">
        <f t="shared" ca="1" si="255"/>
        <v>1.2020736252870008</v>
      </c>
    </row>
    <row r="16328" spans="1:13" x14ac:dyDescent="0.25">
      <c r="A16328" s="9"/>
      <c r="H16328" s="9"/>
      <c r="J16328">
        <v>1</v>
      </c>
      <c r="K16328">
        <f ca="1">SIMULATION!$D$3*SIMULATION!$D$17/$H16327/(SIMULATION!$D$17-$I16327)*(((EXP(-$I16327*$J16328))/(1-EXP(-SIMULATION!$D$4*$I16327)))-(EXP(-SIMULATION!$D$17*$J16328)/(1-EXP(-SIMULATION!$D$4*SIMULATION!$D$17))))</f>
        <v>4.1839241651870349</v>
      </c>
      <c r="L16328">
        <v>-0.37682531247642476</v>
      </c>
      <c r="M16328">
        <f t="shared" ca="1" si="255"/>
        <v>2.6073156342627661</v>
      </c>
    </row>
    <row r="16329" spans="1:13" x14ac:dyDescent="0.25">
      <c r="A16329" s="9"/>
      <c r="H16329" s="9"/>
      <c r="J16329">
        <v>2</v>
      </c>
      <c r="K16329">
        <f ca="1">SIMULATION!$D$3*SIMULATION!$D$17/$H16327/(SIMULATION!$D$17-$I16327)*(((EXP(-$I16327*$J16329))/(1-EXP(-SIMULATION!$D$4*$I16327)))-(EXP(-SIMULATION!$D$17*$J16329)/(1-EXP(-SIMULATION!$D$4*SIMULATION!$D$17))))</f>
        <v>5.415087789301622</v>
      </c>
      <c r="L16329">
        <v>-7.0062998245830885E-2</v>
      </c>
      <c r="M16329">
        <f t="shared" ca="1" si="255"/>
        <v>5.0356905030187624</v>
      </c>
    </row>
    <row r="16330" spans="1:13" x14ac:dyDescent="0.25">
      <c r="A16330" s="9"/>
      <c r="H16330" s="9"/>
      <c r="J16330">
        <v>3</v>
      </c>
      <c r="K16330">
        <f ca="1">SIMULATION!$D$3*SIMULATION!$D$17/$H16327/(SIMULATION!$D$17-$I16327)*(((EXP(-$I16327*$J16330))/(1-EXP(-SIMULATION!$D$4*$I16327)))-(EXP(-SIMULATION!$D$17*$J16330)/(1-EXP(-SIMULATION!$D$4*SIMULATION!$D$17))))</f>
        <v>6.0252669954270104</v>
      </c>
      <c r="L16330">
        <v>0.3500600976041805</v>
      </c>
      <c r="M16330">
        <f t="shared" ca="1" si="255"/>
        <v>8.1344725479374365</v>
      </c>
    </row>
    <row r="16331" spans="1:13" x14ac:dyDescent="0.25">
      <c r="A16331" s="9"/>
      <c r="H16331" s="9"/>
      <c r="J16331">
        <v>4</v>
      </c>
      <c r="K16331">
        <f ca="1">SIMULATION!$D$3*SIMULATION!$D$17/$H16327/(SIMULATION!$D$17-$I16327)*(((EXP(-$I16327*$J16331))/(1-EXP(-SIMULATION!$D$4*$I16327)))-(EXP(-SIMULATION!$D$17*$J16331)/(1-EXP(-SIMULATION!$D$4*SIMULATION!$D$17))))</f>
        <v>6.2491953331766146</v>
      </c>
      <c r="L16331">
        <v>0.20360494122525716</v>
      </c>
      <c r="M16331">
        <f t="shared" ca="1" si="255"/>
        <v>7.5215623816931902</v>
      </c>
    </row>
    <row r="16332" spans="1:13" x14ac:dyDescent="0.25">
      <c r="A16332" s="9"/>
      <c r="H16332" s="9"/>
      <c r="J16332">
        <v>5</v>
      </c>
      <c r="K16332">
        <f ca="1">SIMULATION!$D$3*SIMULATION!$D$17/$H16327/(SIMULATION!$D$17-$I16327)*(((EXP(-$I16327*$J16332))/(1-EXP(-SIMULATION!$D$4*$I16327)))-(EXP(-SIMULATION!$D$17*$J16332)/(1-EXP(-SIMULATION!$D$4*SIMULATION!$D$17))))</f>
        <v>6.2365312459788349</v>
      </c>
      <c r="L16332">
        <v>0.64282486494549729</v>
      </c>
      <c r="M16332">
        <f t="shared" ca="1" si="255"/>
        <v>10.245528601903553</v>
      </c>
    </row>
    <row r="16333" spans="1:13" x14ac:dyDescent="0.25">
      <c r="A16333" s="9"/>
      <c r="H16333" s="9"/>
      <c r="J16333">
        <v>6</v>
      </c>
      <c r="K16333">
        <f ca="1">SIMULATION!$D$3*SIMULATION!$D$17/$H16327/(SIMULATION!$D$17-$I16327)*(((EXP(-$I16327*$J16333))/(1-EXP(-SIMULATION!$D$4*$I16327)))-(EXP(-SIMULATION!$D$17*$J16333)/(1-EXP(-SIMULATION!$D$4*SIMULATION!$D$17))))</f>
        <v>6.0824649779368736</v>
      </c>
      <c r="L16333">
        <v>-0.65373229560701951</v>
      </c>
      <c r="M16333">
        <f t="shared" ca="1" si="255"/>
        <v>2.1061611849609019</v>
      </c>
    </row>
    <row r="16334" spans="1:13" x14ac:dyDescent="0.25">
      <c r="A16334" s="9"/>
      <c r="H16334" s="9"/>
      <c r="J16334">
        <v>7</v>
      </c>
      <c r="K16334">
        <f ca="1">SIMULATION!$D$3*SIMULATION!$D$17/$H16327/(SIMULATION!$D$17-$I16327)*(((EXP(-$I16327*$J16334))/(1-EXP(-SIMULATION!$D$4*$I16327)))-(EXP(-SIMULATION!$D$17*$J16334)/(1-EXP(-SIMULATION!$D$4*SIMULATION!$D$17))))</f>
        <v>5.8473289534897974</v>
      </c>
      <c r="L16334">
        <v>-0.10400093765831986</v>
      </c>
      <c r="M16334">
        <f t="shared" ca="1" si="255"/>
        <v>5.2392012595302164</v>
      </c>
    </row>
    <row r="16335" spans="1:13" x14ac:dyDescent="0.25">
      <c r="A16335" s="9"/>
      <c r="H16335" s="9"/>
      <c r="J16335">
        <v>8</v>
      </c>
      <c r="K16335">
        <f ca="1">SIMULATION!$D$3*SIMULATION!$D$17/$H16327/(SIMULATION!$D$17-$I16327)*(((EXP(-$I16327*$J16335))/(1-EXP(-SIMULATION!$D$4*$I16327)))-(EXP(-SIMULATION!$D$17*$J16335)/(1-EXP(-SIMULATION!$D$4*SIMULATION!$D$17))))</f>
        <v>5.5691615292806507</v>
      </c>
      <c r="L16335">
        <v>0.23977583313062517</v>
      </c>
      <c r="M16335">
        <f t="shared" ca="1" si="255"/>
        <v>6.9045118748029459</v>
      </c>
    </row>
    <row r="16336" spans="1:13" x14ac:dyDescent="0.25">
      <c r="A16336" s="9"/>
      <c r="H16336" s="9"/>
      <c r="J16336">
        <v>9</v>
      </c>
      <c r="K16336">
        <f ca="1">SIMULATION!$D$3*SIMULATION!$D$17/$H16327/(SIMULATION!$D$17-$I16327)*(((EXP(-$I16327*$J16336))/(1-EXP(-SIMULATION!$D$4*$I16327)))-(EXP(-SIMULATION!$D$17*$J16336)/(1-EXP(-SIMULATION!$D$4*SIMULATION!$D$17))))</f>
        <v>5.2717552956783846</v>
      </c>
      <c r="L16336">
        <v>0.38490768008919507</v>
      </c>
      <c r="M16336">
        <f t="shared" ca="1" si="255"/>
        <v>7.3008943965358801</v>
      </c>
    </row>
    <row r="16337" spans="1:13" x14ac:dyDescent="0.25">
      <c r="A16337" s="9"/>
      <c r="H16337" s="9"/>
      <c r="J16337">
        <v>10</v>
      </c>
      <c r="K16337">
        <f ca="1">SIMULATION!$D$3*SIMULATION!$D$17/$H16327/(SIMULATION!$D$17-$I16327)*(((EXP(-$I16327*$J16337))/(1-EXP(-SIMULATION!$D$4*$I16327)))-(EXP(-SIMULATION!$D$17*$J16337)/(1-EXP(-SIMULATION!$D$4*SIMULATION!$D$17))))</f>
        <v>4.9698119548424327</v>
      </c>
      <c r="L16337">
        <v>-0.10891155534600072</v>
      </c>
      <c r="M16337">
        <f t="shared" ca="1" si="255"/>
        <v>4.4285420050633952</v>
      </c>
    </row>
    <row r="16338" spans="1:13" x14ac:dyDescent="0.25">
      <c r="A16338" s="9"/>
      <c r="H16338" s="9"/>
      <c r="J16338">
        <v>11</v>
      </c>
      <c r="K16338">
        <f ca="1">SIMULATION!$D$3*SIMULATION!$D$17/$H16327/(SIMULATION!$D$17-$I16327)*(((EXP(-$I16327*$J16338))/(1-EXP(-SIMULATION!$D$4*$I16327)))-(EXP(-SIMULATION!$D$17*$J16338)/(1-EXP(-SIMULATION!$D$4*SIMULATION!$D$17))))</f>
        <v>4.6722431973249812</v>
      </c>
      <c r="L16338">
        <v>-0.21225038654031175</v>
      </c>
      <c r="M16338">
        <f t="shared" ca="1" si="255"/>
        <v>3.6805577726824117</v>
      </c>
    </row>
    <row r="16339" spans="1:13" x14ac:dyDescent="0.25">
      <c r="A16339" s="9"/>
      <c r="H16339" s="9"/>
      <c r="J16339">
        <v>12</v>
      </c>
      <c r="K16339">
        <f ca="1">SIMULATION!$D$3*SIMULATION!$D$17/$H16327/(SIMULATION!$D$17-$I16327)*(((EXP(-$I16327*$J16339))/(1-EXP(-SIMULATION!$D$4*$I16327)))-(EXP(-SIMULATION!$D$17*$J16339)/(1-EXP(-SIMULATION!$D$4*SIMULATION!$D$17))))</f>
        <v>4.384283652645351</v>
      </c>
      <c r="L16339">
        <v>0.24660114443382322</v>
      </c>
      <c r="M16339">
        <f t="shared" ca="1" si="255"/>
        <v>5.4654530189101971</v>
      </c>
    </row>
    <row r="16340" spans="1:13" x14ac:dyDescent="0.25">
      <c r="A16340" s="9"/>
      <c r="H16340" s="9"/>
      <c r="J16340">
        <v>13</v>
      </c>
      <c r="K16340">
        <f ca="1">SIMULATION!$D$3*SIMULATION!$D$17/$H16327/(SIMULATION!$D$17-$I16327)*(((EXP(-$I16327*$J16340))/(1-EXP(-SIMULATION!$D$4*$I16327)))-(EXP(-SIMULATION!$D$17*$J16340)/(1-EXP(-SIMULATION!$D$4*SIMULATION!$D$17))))</f>
        <v>4.1088427404777752</v>
      </c>
      <c r="L16340">
        <v>-0.12900684800202558</v>
      </c>
      <c r="M16340">
        <f t="shared" ca="1" si="255"/>
        <v>3.5787738895927328</v>
      </c>
    </row>
    <row r="16341" spans="1:13" x14ac:dyDescent="0.25">
      <c r="A16341" s="9"/>
      <c r="H16341" s="9"/>
      <c r="J16341">
        <v>14</v>
      </c>
      <c r="K16341">
        <f ca="1">SIMULATION!$D$3*SIMULATION!$D$17/$H16327/(SIMULATION!$D$17-$I16327)*(((EXP(-$I16327*$J16341))/(1-EXP(-SIMULATION!$D$4*$I16327)))-(EXP(-SIMULATION!$D$17*$J16341)/(1-EXP(-SIMULATION!$D$4*SIMULATION!$D$17))))</f>
        <v>3.847368933356766</v>
      </c>
      <c r="L16341">
        <v>-0.31074412914512611</v>
      </c>
      <c r="M16341">
        <f t="shared" ca="1" si="255"/>
        <v>2.6518216246608053</v>
      </c>
    </row>
    <row r="16342" spans="1:13" x14ac:dyDescent="0.25">
      <c r="A16342" s="9"/>
      <c r="H16342" s="9"/>
      <c r="J16342">
        <v>15</v>
      </c>
      <c r="K16342">
        <f ca="1">SIMULATION!$D$3*SIMULATION!$D$17/$H16327/(SIMULATION!$D$17-$I16327)*(((EXP(-$I16327*$J16342))/(1-EXP(-SIMULATION!$D$4*$I16327)))-(EXP(-SIMULATION!$D$17*$J16342)/(1-EXP(-SIMULATION!$D$4*SIMULATION!$D$17))))</f>
        <v>3.6004016940099492</v>
      </c>
      <c r="L16342">
        <v>-0.27325782045345404</v>
      </c>
      <c r="M16342">
        <f t="shared" ca="1" si="255"/>
        <v>2.6165637743478669</v>
      </c>
    </row>
    <row r="16343" spans="1:13" x14ac:dyDescent="0.25">
      <c r="A16343" s="9"/>
      <c r="H16343" s="9"/>
      <c r="J16343">
        <v>16</v>
      </c>
      <c r="K16343">
        <f ca="1">SIMULATION!$D$3*SIMULATION!$D$17/$H16327/(SIMULATION!$D$17-$I16327)*(((EXP(-$I16327*$J16343))/(1-EXP(-SIMULATION!$D$4*$I16327)))-(EXP(-SIMULATION!$D$17*$J16343)/(1-EXP(-SIMULATION!$D$4*SIMULATION!$D$17))))</f>
        <v>3.3679233914658466</v>
      </c>
      <c r="L16343">
        <v>-8.8959410390457086E-2</v>
      </c>
      <c r="M16343">
        <f t="shared" ca="1" si="255"/>
        <v>3.0683149123208162</v>
      </c>
    </row>
    <row r="16344" spans="1:13" x14ac:dyDescent="0.25">
      <c r="A16344" s="9"/>
      <c r="H16344" s="9"/>
      <c r="J16344">
        <v>17</v>
      </c>
      <c r="K16344">
        <f ca="1">SIMULATION!$D$3*SIMULATION!$D$17/$H16327/(SIMULATION!$D$17-$I16327)*(((EXP(-$I16327*$J16344))/(1-EXP(-SIMULATION!$D$4*$I16327)))-(EXP(-SIMULATION!$D$17*$J16344)/(1-EXP(-SIMULATION!$D$4*SIMULATION!$D$17))))</f>
        <v>3.1495831550220741</v>
      </c>
      <c r="L16344">
        <v>0.19101943810926106</v>
      </c>
      <c r="M16344">
        <f t="shared" ca="1" si="255"/>
        <v>3.7512147595727847</v>
      </c>
    </row>
    <row r="16345" spans="1:13" x14ac:dyDescent="0.25">
      <c r="A16345" s="9"/>
      <c r="H16345" s="9"/>
      <c r="J16345">
        <v>18</v>
      </c>
      <c r="K16345">
        <f ca="1">SIMULATION!$D$3*SIMULATION!$D$17/$H16327/(SIMULATION!$D$17-$I16327)*(((EXP(-$I16327*$J16345))/(1-EXP(-SIMULATION!$D$4*$I16327)))-(EXP(-SIMULATION!$D$17*$J16345)/(1-EXP(-SIMULATION!$D$4*SIMULATION!$D$17))))</f>
        <v>2.944838771596439</v>
      </c>
      <c r="L16345">
        <v>0.1720636245122156</v>
      </c>
      <c r="M16345">
        <f t="shared" ca="1" si="255"/>
        <v>3.4515384042414228</v>
      </c>
    </row>
    <row r="16346" spans="1:13" x14ac:dyDescent="0.25">
      <c r="A16346" s="9"/>
      <c r="H16346" s="9"/>
      <c r="J16346">
        <v>19</v>
      </c>
      <c r="K16346">
        <f ca="1">SIMULATION!$D$3*SIMULATION!$D$17/$H16327/(SIMULATION!$D$17-$I16327)*(((EXP(-$I16327*$J16346))/(1-EXP(-SIMULATION!$D$4*$I16327)))-(EXP(-SIMULATION!$D$17*$J16346)/(1-EXP(-SIMULATION!$D$4*SIMULATION!$D$17))))</f>
        <v>2.7530461648900557</v>
      </c>
      <c r="L16346">
        <v>0.29930983206031864</v>
      </c>
      <c r="M16346">
        <f t="shared" ca="1" si="255"/>
        <v>3.5770599501576026</v>
      </c>
    </row>
    <row r="16347" spans="1:13" x14ac:dyDescent="0.25">
      <c r="A16347" s="9"/>
      <c r="H16347" s="9"/>
      <c r="J16347">
        <v>20</v>
      </c>
      <c r="K16347">
        <f ca="1">SIMULATION!$D$3*SIMULATION!$D$17/$H16327/(SIMULATION!$D$17-$I16327)*(((EXP(-$I16327*$J16347))/(1-EXP(-SIMULATION!$D$4*$I16327)))-(EXP(-SIMULATION!$D$17*$J16347)/(1-EXP(-SIMULATION!$D$4*SIMULATION!$D$17))))</f>
        <v>2.5735153786608724</v>
      </c>
      <c r="L16347">
        <v>0.58231823696326723</v>
      </c>
      <c r="M16347">
        <f t="shared" ca="1" si="255"/>
        <v>4.0721203167605262</v>
      </c>
    </row>
    <row r="16348" spans="1:13" x14ac:dyDescent="0.25">
      <c r="A16348" s="9"/>
      <c r="H16348" s="9"/>
      <c r="J16348">
        <v>21</v>
      </c>
      <c r="K16348">
        <f ca="1">SIMULATION!$D$3*SIMULATION!$D$17/$H16327/(SIMULATION!$D$17-$I16327)*(((EXP(-$I16327*$J16348))/(1-EXP(-SIMULATION!$D$4*$I16327)))-(EXP(-SIMULATION!$D$17*$J16348)/(1-EXP(-SIMULATION!$D$4*SIMULATION!$D$17))))</f>
        <v>2.4055451837661654</v>
      </c>
      <c r="L16348">
        <v>-0.46874136708335257</v>
      </c>
      <c r="M16348">
        <f t="shared" ca="1" si="255"/>
        <v>1.2779666457468384</v>
      </c>
    </row>
    <row r="16349" spans="1:13" x14ac:dyDescent="0.25">
      <c r="A16349" s="9"/>
      <c r="H16349" s="9"/>
      <c r="J16349">
        <v>22</v>
      </c>
      <c r="K16349">
        <f ca="1">SIMULATION!$D$3*SIMULATION!$D$17/$H16327/(SIMULATION!$D$17-$I16327)*(((EXP(-$I16327*$J16349))/(1-EXP(-SIMULATION!$D$4*$I16327)))-(EXP(-SIMULATION!$D$17*$J16349)/(1-EXP(-SIMULATION!$D$4*SIMULATION!$D$17))))</f>
        <v>2.2484440697419119</v>
      </c>
      <c r="L16349">
        <v>0.20251614701891285</v>
      </c>
      <c r="M16349">
        <f t="shared" ca="1" si="255"/>
        <v>2.7037902995335674</v>
      </c>
    </row>
    <row r="16350" spans="1:13" x14ac:dyDescent="0.25">
      <c r="A16350" s="9"/>
      <c r="H16350" s="9"/>
      <c r="J16350">
        <v>23</v>
      </c>
      <c r="K16350">
        <f ca="1">SIMULATION!$D$3*SIMULATION!$D$17/$H16327/(SIMULATION!$D$17-$I16327)*(((EXP(-$I16327*$J16350))/(1-EXP(-SIMULATION!$D$4*$I16327)))-(EXP(-SIMULATION!$D$17*$J16350)/(1-EXP(-SIMULATION!$D$4*SIMULATION!$D$17))))</f>
        <v>2.1015425887834911</v>
      </c>
      <c r="L16350">
        <v>-0.14098952952212851</v>
      </c>
      <c r="M16350">
        <f t="shared" ca="1" si="255"/>
        <v>1.8052470879201907</v>
      </c>
    </row>
    <row r="16351" spans="1:13" x14ac:dyDescent="0.25">
      <c r="A16351" s="9"/>
      <c r="H16351" s="9"/>
      <c r="J16351">
        <v>24</v>
      </c>
      <c r="K16351">
        <f ca="1">SIMULATION!$D$3*SIMULATION!$D$17/$H16327/(SIMULATION!$D$17-$I16327)*(((EXP(-$I16327*$J16351))/(1-EXP(-SIMULATION!$D$4*$I16327)))-(EXP(-SIMULATION!$D$17*$J16351)/(1-EXP(-SIMULATION!$D$4*SIMULATION!$D$17))))</f>
        <v>1.9642002305865303</v>
      </c>
      <c r="L16351">
        <v>-0.17811968019243382</v>
      </c>
      <c r="M16351">
        <f t="shared" ca="1" si="255"/>
        <v>1.6143375136805527</v>
      </c>
    </row>
    <row r="16352" spans="1:13" x14ac:dyDescent="0.25">
      <c r="A16352" s="9">
        <v>655</v>
      </c>
      <c r="B16352" s="2">
        <f ca="1">NORMINV(RAND(),SIMULATION!D7,SIMULATION!D8)</f>
        <v>59.013972450733775</v>
      </c>
      <c r="C16352" s="2">
        <v>2</v>
      </c>
      <c r="D16352" s="2">
        <f ca="1">SIMULATION!$D$11*(1+(SIMULATION!$D$12*LN(1+$C16352)))*(1+(SIMULATION!$D$13*(($B16352/63.5)-1)))</f>
        <v>9.9049210831650694</v>
      </c>
      <c r="E16352" s="2">
        <v>-6.3705879467600571E-3</v>
      </c>
      <c r="F16352" s="2">
        <f ca="1">D16352*(1+E16352)</f>
        <v>9.841820912299049</v>
      </c>
      <c r="G16352" s="2">
        <v>-0.71979060544237816</v>
      </c>
      <c r="H16352" s="9">
        <f>SIMULATION!$D$15*EXP($G$16352)</f>
        <v>107.47598354669336</v>
      </c>
      <c r="I16352" s="2">
        <f ca="1">$F16352/$H16352</f>
        <v>9.1572280499514866E-2</v>
      </c>
      <c r="J16352">
        <v>0</v>
      </c>
      <c r="K16352">
        <f ca="1">SIMULATION!$D$3*SIMULATION!$D$17/$H16352/(SIMULATION!$D$17-$I16352)*(((EXP(-$I16352*$J16352))/(1-EXP(-SIMULATION!$D$4*$I16352)))-(EXP(-SIMULATION!$D$17*$J16352)/(1-EXP(-SIMULATION!$D$4*SIMULATION!$D$17))))</f>
        <v>0.80480648323035375</v>
      </c>
      <c r="L16352">
        <v>0.10501075041041112</v>
      </c>
      <c r="M16352">
        <f t="shared" ca="1" si="255"/>
        <v>0.88931981596953724</v>
      </c>
    </row>
    <row r="16353" spans="1:13" x14ac:dyDescent="0.25">
      <c r="A16353" s="9"/>
      <c r="H16353" s="9"/>
      <c r="J16353">
        <v>1</v>
      </c>
      <c r="K16353">
        <f ca="1">SIMULATION!$D$3*SIMULATION!$D$17/$H16352/(SIMULATION!$D$17-$I16352)*(((EXP(-$I16352*$J16353))/(1-EXP(-SIMULATION!$D$4*$I16352)))-(EXP(-SIMULATION!$D$17*$J16353)/(1-EXP(-SIMULATION!$D$4*SIMULATION!$D$17))))</f>
        <v>2.4848900418410507</v>
      </c>
      <c r="L16353">
        <v>0.36662729403737782</v>
      </c>
      <c r="M16353">
        <f t="shared" ca="1" si="255"/>
        <v>3.3959185538616614</v>
      </c>
    </row>
    <row r="16354" spans="1:13" x14ac:dyDescent="0.25">
      <c r="A16354" s="9"/>
      <c r="H16354" s="9"/>
      <c r="J16354">
        <v>2</v>
      </c>
      <c r="K16354">
        <f ca="1">SIMULATION!$D$3*SIMULATION!$D$17/$H16352/(SIMULATION!$D$17-$I16352)*(((EXP(-$I16352*$J16354))/(1-EXP(-SIMULATION!$D$4*$I16352)))-(EXP(-SIMULATION!$D$17*$J16354)/(1-EXP(-SIMULATION!$D$4*SIMULATION!$D$17))))</f>
        <v>3.3892185618419384</v>
      </c>
      <c r="L16354">
        <v>-0.1592473478201169</v>
      </c>
      <c r="M16354">
        <f t="shared" ca="1" si="255"/>
        <v>2.8494944946858989</v>
      </c>
    </row>
    <row r="16355" spans="1:13" x14ac:dyDescent="0.25">
      <c r="A16355" s="9"/>
      <c r="H16355" s="9"/>
      <c r="J16355">
        <v>3</v>
      </c>
      <c r="K16355">
        <f ca="1">SIMULATION!$D$3*SIMULATION!$D$17/$H16352/(SIMULATION!$D$17-$I16352)*(((EXP(-$I16352*$J16355))/(1-EXP(-SIMULATION!$D$4*$I16352)))-(EXP(-SIMULATION!$D$17*$J16355)/(1-EXP(-SIMULATION!$D$4*SIMULATION!$D$17))))</f>
        <v>3.8115023290693726</v>
      </c>
      <c r="L16355">
        <v>-7.6890321002692885E-2</v>
      </c>
      <c r="M16355">
        <f t="shared" ca="1" si="255"/>
        <v>3.5184346914847171</v>
      </c>
    </row>
    <row r="16356" spans="1:13" x14ac:dyDescent="0.25">
      <c r="A16356" s="9"/>
      <c r="H16356" s="9"/>
      <c r="J16356">
        <v>4</v>
      </c>
      <c r="K16356">
        <f ca="1">SIMULATION!$D$3*SIMULATION!$D$17/$H16352/(SIMULATION!$D$17-$I16352)*(((EXP(-$I16352*$J16356))/(1-EXP(-SIMULATION!$D$4*$I16352)))-(EXP(-SIMULATION!$D$17*$J16356)/(1-EXP(-SIMULATION!$D$4*SIMULATION!$D$17))))</f>
        <v>3.9386386378488316</v>
      </c>
      <c r="L16356">
        <v>-0.13126842578157702</v>
      </c>
      <c r="M16356">
        <f t="shared" ca="1" si="255"/>
        <v>3.4216197441359206</v>
      </c>
    </row>
    <row r="16357" spans="1:13" x14ac:dyDescent="0.25">
      <c r="A16357" s="9"/>
      <c r="H16357" s="9"/>
      <c r="J16357">
        <v>5</v>
      </c>
      <c r="K16357">
        <f ca="1">SIMULATION!$D$3*SIMULATION!$D$17/$H16352/(SIMULATION!$D$17-$I16352)*(((EXP(-$I16352*$J16357))/(1-EXP(-SIMULATION!$D$4*$I16352)))-(EXP(-SIMULATION!$D$17*$J16357)/(1-EXP(-SIMULATION!$D$4*SIMULATION!$D$17))))</f>
        <v>3.8891918770332827</v>
      </c>
      <c r="L16357">
        <v>0.50888620218036418</v>
      </c>
      <c r="M16357">
        <f t="shared" ca="1" si="255"/>
        <v>5.8683479608874718</v>
      </c>
    </row>
    <row r="16358" spans="1:13" x14ac:dyDescent="0.25">
      <c r="A16358" s="9"/>
      <c r="H16358" s="9"/>
      <c r="J16358">
        <v>6</v>
      </c>
      <c r="K16358">
        <f ca="1">SIMULATION!$D$3*SIMULATION!$D$17/$H16352/(SIMULATION!$D$17-$I16352)*(((EXP(-$I16352*$J16358))/(1-EXP(-SIMULATION!$D$4*$I16352)))-(EXP(-SIMULATION!$D$17*$J16358)/(1-EXP(-SIMULATION!$D$4*SIMULATION!$D$17))))</f>
        <v>3.7380424006521871</v>
      </c>
      <c r="L16358">
        <v>-0.27435319594312224</v>
      </c>
      <c r="M16358">
        <f t="shared" ca="1" si="255"/>
        <v>2.7124985214623587</v>
      </c>
    </row>
    <row r="16359" spans="1:13" x14ac:dyDescent="0.25">
      <c r="A16359" s="9"/>
      <c r="H16359" s="9"/>
      <c r="J16359">
        <v>7</v>
      </c>
      <c r="K16359">
        <f ca="1">SIMULATION!$D$3*SIMULATION!$D$17/$H16352/(SIMULATION!$D$17-$I16352)*(((EXP(-$I16352*$J16359))/(1-EXP(-SIMULATION!$D$4*$I16352)))-(EXP(-SIMULATION!$D$17*$J16359)/(1-EXP(-SIMULATION!$D$4*SIMULATION!$D$17))))</f>
        <v>3.5321729039988168</v>
      </c>
      <c r="L16359">
        <v>0.27202643938628984</v>
      </c>
      <c r="M16359">
        <f t="shared" ca="1" si="255"/>
        <v>4.4930173223703465</v>
      </c>
    </row>
    <row r="16360" spans="1:13" x14ac:dyDescent="0.25">
      <c r="A16360" s="9"/>
      <c r="H16360" s="9"/>
      <c r="J16360">
        <v>8</v>
      </c>
      <c r="K16360">
        <f ca="1">SIMULATION!$D$3*SIMULATION!$D$17/$H16352/(SIMULATION!$D$17-$I16352)*(((EXP(-$I16352*$J16360))/(1-EXP(-SIMULATION!$D$4*$I16352)))-(EXP(-SIMULATION!$D$17*$J16360)/(1-EXP(-SIMULATION!$D$4*SIMULATION!$D$17))))</f>
        <v>3.3007763047266581</v>
      </c>
      <c r="L16360">
        <v>0.5435016839872675</v>
      </c>
      <c r="M16360">
        <f t="shared" ca="1" si="255"/>
        <v>5.0947537848108668</v>
      </c>
    </row>
    <row r="16361" spans="1:13" x14ac:dyDescent="0.25">
      <c r="A16361" s="9"/>
      <c r="H16361" s="9"/>
      <c r="J16361">
        <v>9</v>
      </c>
      <c r="K16361">
        <f ca="1">SIMULATION!$D$3*SIMULATION!$D$17/$H16352/(SIMULATION!$D$17-$I16352)*(((EXP(-$I16352*$J16361))/(1-EXP(-SIMULATION!$D$4*$I16352)))-(EXP(-SIMULATION!$D$17*$J16361)/(1-EXP(-SIMULATION!$D$4*SIMULATION!$D$17))))</f>
        <v>3.0617254425873028</v>
      </c>
      <c r="L16361">
        <v>-0.20210571418048751</v>
      </c>
      <c r="M16361">
        <f t="shared" ca="1" si="255"/>
        <v>2.4429332353886268</v>
      </c>
    </row>
    <row r="16362" spans="1:13" x14ac:dyDescent="0.25">
      <c r="A16362" s="9"/>
      <c r="H16362" s="9"/>
      <c r="J16362">
        <v>10</v>
      </c>
      <c r="K16362">
        <f ca="1">SIMULATION!$D$3*SIMULATION!$D$17/$H16352/(SIMULATION!$D$17-$I16352)*(((EXP(-$I16352*$J16362))/(1-EXP(-SIMULATION!$D$4*$I16352)))-(EXP(-SIMULATION!$D$17*$J16362)/(1-EXP(-SIMULATION!$D$4*SIMULATION!$D$17))))</f>
        <v>2.825712015905526</v>
      </c>
      <c r="L16362">
        <v>0.34722369457103242</v>
      </c>
      <c r="M16362">
        <f t="shared" ca="1" si="255"/>
        <v>3.8068661818620022</v>
      </c>
    </row>
    <row r="16363" spans="1:13" x14ac:dyDescent="0.25">
      <c r="A16363" s="9"/>
      <c r="H16363" s="9"/>
      <c r="J16363">
        <v>11</v>
      </c>
      <c r="K16363">
        <f ca="1">SIMULATION!$D$3*SIMULATION!$D$17/$H16352/(SIMULATION!$D$17-$I16352)*(((EXP(-$I16352*$J16363))/(1-EXP(-SIMULATION!$D$4*$I16352)))-(EXP(-SIMULATION!$D$17*$J16363)/(1-EXP(-SIMULATION!$D$4*SIMULATION!$D$17))))</f>
        <v>2.5988925212717491</v>
      </c>
      <c r="L16363">
        <v>-0.14997816979619971</v>
      </c>
      <c r="M16363">
        <f t="shared" ca="1" si="255"/>
        <v>2.2091153774343812</v>
      </c>
    </row>
    <row r="16364" spans="1:13" x14ac:dyDescent="0.25">
      <c r="A16364" s="9"/>
      <c r="H16364" s="9"/>
      <c r="J16364">
        <v>12</v>
      </c>
      <c r="K16364">
        <f ca="1">SIMULATION!$D$3*SIMULATION!$D$17/$H16352/(SIMULATION!$D$17-$I16352)*(((EXP(-$I16352*$J16364))/(1-EXP(-SIMULATION!$D$4*$I16352)))-(EXP(-SIMULATION!$D$17*$J16364)/(1-EXP(-SIMULATION!$D$4*SIMULATION!$D$17))))</f>
        <v>2.3845780039186257</v>
      </c>
      <c r="L16364">
        <v>0.30792384220941643</v>
      </c>
      <c r="M16364">
        <f t="shared" ca="1" si="255"/>
        <v>3.1188464249333099</v>
      </c>
    </row>
    <row r="16365" spans="1:13" x14ac:dyDescent="0.25">
      <c r="A16365" s="9"/>
      <c r="H16365" s="9"/>
      <c r="J16365">
        <v>13</v>
      </c>
      <c r="K16365">
        <f ca="1">SIMULATION!$D$3*SIMULATION!$D$17/$H16352/(SIMULATION!$D$17-$I16352)*(((EXP(-$I16352*$J16365))/(1-EXP(-SIMULATION!$D$4*$I16352)))-(EXP(-SIMULATION!$D$17*$J16365)/(1-EXP(-SIMULATION!$D$4*SIMULATION!$D$17))))</f>
        <v>2.1843115690995947</v>
      </c>
      <c r="L16365">
        <v>-0.5056744176654645</v>
      </c>
      <c r="M16365">
        <f t="shared" ca="1" si="255"/>
        <v>1.07976108839522</v>
      </c>
    </row>
    <row r="16366" spans="1:13" x14ac:dyDescent="0.25">
      <c r="A16366" s="9"/>
      <c r="H16366" s="9"/>
      <c r="J16366">
        <v>14</v>
      </c>
      <c r="K16366">
        <f ca="1">SIMULATION!$D$3*SIMULATION!$D$17/$H16352/(SIMULATION!$D$17-$I16352)*(((EXP(-$I16352*$J16366))/(1-EXP(-SIMULATION!$D$4*$I16352)))-(EXP(-SIMULATION!$D$17*$J16366)/(1-EXP(-SIMULATION!$D$4*SIMULATION!$D$17))))</f>
        <v>1.9985540215267366</v>
      </c>
      <c r="L16366">
        <v>-0.14047845251091995</v>
      </c>
      <c r="M16366">
        <f t="shared" ca="1" si="255"/>
        <v>1.7178002453231849</v>
      </c>
    </row>
    <row r="16367" spans="1:13" x14ac:dyDescent="0.25">
      <c r="A16367" s="9"/>
      <c r="H16367" s="9"/>
      <c r="J16367">
        <v>15</v>
      </c>
      <c r="K16367">
        <f ca="1">SIMULATION!$D$3*SIMULATION!$D$17/$H16352/(SIMULATION!$D$17-$I16352)*(((EXP(-$I16352*$J16367))/(1-EXP(-SIMULATION!$D$4*$I16352)))-(EXP(-SIMULATION!$D$17*$J16367)/(1-EXP(-SIMULATION!$D$4*SIMULATION!$D$17))))</f>
        <v>1.8271188086794641</v>
      </c>
      <c r="L16367">
        <v>0.31728420091745302</v>
      </c>
      <c r="M16367">
        <f t="shared" ca="1" si="255"/>
        <v>2.4068347398725765</v>
      </c>
    </row>
    <row r="16368" spans="1:13" x14ac:dyDescent="0.25">
      <c r="A16368" s="9"/>
      <c r="H16368" s="9"/>
      <c r="J16368">
        <v>16</v>
      </c>
      <c r="K16368">
        <f ca="1">SIMULATION!$D$3*SIMULATION!$D$17/$H16352/(SIMULATION!$D$17-$I16352)*(((EXP(-$I16352*$J16368))/(1-EXP(-SIMULATION!$D$4*$I16352)))-(EXP(-SIMULATION!$D$17*$J16368)/(1-EXP(-SIMULATION!$D$4*SIMULATION!$D$17))))</f>
        <v>1.6694466996884709</v>
      </c>
      <c r="L16368">
        <v>0.44111418744380076</v>
      </c>
      <c r="M16368">
        <f t="shared" ca="1" si="255"/>
        <v>2.4058633241022855</v>
      </c>
    </row>
    <row r="16369" spans="1:13" x14ac:dyDescent="0.25">
      <c r="A16369" s="9"/>
      <c r="H16369" s="9"/>
      <c r="J16369">
        <v>17</v>
      </c>
      <c r="K16369">
        <f ca="1">SIMULATION!$D$3*SIMULATION!$D$17/$H16352/(SIMULATION!$D$17-$I16352)*(((EXP(-$I16352*$J16369))/(1-EXP(-SIMULATION!$D$4*$I16352)))-(EXP(-SIMULATION!$D$17*$J16369)/(1-EXP(-SIMULATION!$D$4*SIMULATION!$D$17))))</f>
        <v>1.5247781166973557</v>
      </c>
      <c r="L16369">
        <v>5.6492225168285261E-2</v>
      </c>
      <c r="M16369">
        <f t="shared" ca="1" si="255"/>
        <v>1.6109162253974969</v>
      </c>
    </row>
    <row r="16370" spans="1:13" x14ac:dyDescent="0.25">
      <c r="A16370" s="9"/>
      <c r="H16370" s="9"/>
      <c r="J16370">
        <v>18</v>
      </c>
      <c r="K16370">
        <f ca="1">SIMULATION!$D$3*SIMULATION!$D$17/$H16352/(SIMULATION!$D$17-$I16352)*(((EXP(-$I16352*$J16370))/(1-EXP(-SIMULATION!$D$4*$I16352)))-(EXP(-SIMULATION!$D$17*$J16370)/(1-EXP(-SIMULATION!$D$4*SIMULATION!$D$17))))</f>
        <v>1.3922602022988131</v>
      </c>
      <c r="L16370">
        <v>5.0388663467409271E-2</v>
      </c>
      <c r="M16370">
        <f t="shared" ca="1" si="255"/>
        <v>1.4624143330915151</v>
      </c>
    </row>
    <row r="16371" spans="1:13" x14ac:dyDescent="0.25">
      <c r="A16371" s="9"/>
      <c r="H16371" s="9"/>
      <c r="J16371">
        <v>19</v>
      </c>
      <c r="K16371">
        <f ca="1">SIMULATION!$D$3*SIMULATION!$D$17/$H16352/(SIMULATION!$D$17-$I16352)*(((EXP(-$I16352*$J16371))/(1-EXP(-SIMULATION!$D$4*$I16352)))-(EXP(-SIMULATION!$D$17*$J16371)/(1-EXP(-SIMULATION!$D$4*SIMULATION!$D$17))))</f>
        <v>1.2710123588635167</v>
      </c>
      <c r="L16371">
        <v>6.1805378683119624E-2</v>
      </c>
      <c r="M16371">
        <f t="shared" ca="1" si="255"/>
        <v>1.3495677590140016</v>
      </c>
    </row>
    <row r="16372" spans="1:13" x14ac:dyDescent="0.25">
      <c r="A16372" s="9"/>
      <c r="H16372" s="9"/>
      <c r="J16372">
        <v>20</v>
      </c>
      <c r="K16372">
        <f ca="1">SIMULATION!$D$3*SIMULATION!$D$17/$H16352/(SIMULATION!$D$17-$I16352)*(((EXP(-$I16352*$J16372))/(1-EXP(-SIMULATION!$D$4*$I16352)))-(EXP(-SIMULATION!$D$17*$J16372)/(1-EXP(-SIMULATION!$D$4*SIMULATION!$D$17))))</f>
        <v>1.1601654444712746</v>
      </c>
      <c r="L16372">
        <v>4.9385654275680918E-3</v>
      </c>
      <c r="M16372">
        <f t="shared" ca="1" si="255"/>
        <v>1.1658949974255994</v>
      </c>
    </row>
    <row r="16373" spans="1:13" x14ac:dyDescent="0.25">
      <c r="A16373" s="9"/>
      <c r="H16373" s="9"/>
      <c r="J16373">
        <v>21</v>
      </c>
      <c r="K16373">
        <f ca="1">SIMULATION!$D$3*SIMULATION!$D$17/$H16352/(SIMULATION!$D$17-$I16352)*(((EXP(-$I16352*$J16373))/(1-EXP(-SIMULATION!$D$4*$I16352)))-(EXP(-SIMULATION!$D$17*$J16373)/(1-EXP(-SIMULATION!$D$4*SIMULATION!$D$17))))</f>
        <v>1.0588843326518138</v>
      </c>
      <c r="L16373">
        <v>-0.48738314184747455</v>
      </c>
      <c r="M16373">
        <f t="shared" ca="1" si="255"/>
        <v>0.54280195975090639</v>
      </c>
    </row>
    <row r="16374" spans="1:13" x14ac:dyDescent="0.25">
      <c r="A16374" s="9"/>
      <c r="H16374" s="9"/>
      <c r="J16374">
        <v>22</v>
      </c>
      <c r="K16374">
        <f ca="1">SIMULATION!$D$3*SIMULATION!$D$17/$H16352/(SIMULATION!$D$17-$I16352)*(((EXP(-$I16352*$J16374))/(1-EXP(-SIMULATION!$D$4*$I16352)))-(EXP(-SIMULATION!$D$17*$J16374)/(1-EXP(-SIMULATION!$D$4*SIMULATION!$D$17))))</f>
        <v>0.96638003508459713</v>
      </c>
      <c r="L16374">
        <v>-0.55326587086623025</v>
      </c>
      <c r="M16374">
        <f t="shared" ca="1" si="255"/>
        <v>0.43171494338577937</v>
      </c>
    </row>
    <row r="16375" spans="1:13" x14ac:dyDescent="0.25">
      <c r="A16375" s="9"/>
      <c r="H16375" s="9"/>
      <c r="J16375">
        <v>23</v>
      </c>
      <c r="K16375">
        <f ca="1">SIMULATION!$D$3*SIMULATION!$D$17/$H16352/(SIMULATION!$D$17-$I16352)*(((EXP(-$I16352*$J16375))/(1-EXP(-SIMULATION!$D$4*$I16352)))-(EXP(-SIMULATION!$D$17*$J16375)/(1-EXP(-SIMULATION!$D$4*SIMULATION!$D$17))))</f>
        <v>0.88191534023660367</v>
      </c>
      <c r="L16375">
        <v>-0.54109063748860942</v>
      </c>
      <c r="M16375">
        <f t="shared" ca="1" si="255"/>
        <v>0.40471920657699595</v>
      </c>
    </row>
    <row r="16376" spans="1:13" x14ac:dyDescent="0.25">
      <c r="A16376" s="9"/>
      <c r="H16376" s="9"/>
      <c r="J16376">
        <v>24</v>
      </c>
      <c r="K16376">
        <f ca="1">SIMULATION!$D$3*SIMULATION!$D$17/$H16352/(SIMULATION!$D$17-$I16352)*(((EXP(-$I16352*$J16376))/(1-EXP(-SIMULATION!$D$4*$I16352)))-(EXP(-SIMULATION!$D$17*$J16376)/(1-EXP(-SIMULATION!$D$4*SIMULATION!$D$17))))</f>
        <v>0.80480648323035375</v>
      </c>
      <c r="L16376">
        <v>-0.36475468292877045</v>
      </c>
      <c r="M16376">
        <f t="shared" ca="1" si="255"/>
        <v>0.51124954962064728</v>
      </c>
    </row>
    <row r="16377" spans="1:13" x14ac:dyDescent="0.25">
      <c r="A16377" s="9">
        <v>656</v>
      </c>
      <c r="B16377" s="2">
        <f ca="1">NORMINV(RAND(),SIMULATION!D7,SIMULATION!D8)</f>
        <v>61.598665775511336</v>
      </c>
      <c r="C16377" s="2">
        <v>2</v>
      </c>
      <c r="D16377" s="2">
        <f ca="1">SIMULATION!$D$11*(1+(SIMULATION!$D$12*LN(1+$C16377)))*(1+(SIMULATION!$D$13*(($B16377/63.5)-1)))</f>
        <v>10.096864899598678</v>
      </c>
      <c r="E16377" s="2">
        <v>-4.924119037007469E-2</v>
      </c>
      <c r="F16377" s="2">
        <f ca="1">D16377*(1+E16377)</f>
        <v>9.5996832529366145</v>
      </c>
      <c r="G16377" s="2">
        <v>-0.85542189744022057</v>
      </c>
      <c r="H16377" s="9">
        <f>SIMULATION!$D$15*EXP($G$16377)</f>
        <v>93.844215143219884</v>
      </c>
      <c r="I16377" s="2">
        <f ca="1">$F16377/$H16377</f>
        <v>0.10229382001102684</v>
      </c>
      <c r="J16377">
        <v>0</v>
      </c>
      <c r="K16377">
        <f ca="1">SIMULATION!$D$3*SIMULATION!$D$17/$H16377/(SIMULATION!$D$17-$I16377)*(((EXP(-$I16377*$J16377))/(1-EXP(-SIMULATION!$D$4*$I16377)))-(EXP(-SIMULATION!$D$17*$J16377)/(1-EXP(-SIMULATION!$D$4*SIMULATION!$D$17))))</f>
        <v>0.7145920653111314</v>
      </c>
      <c r="L16377">
        <v>0.28573940234623652</v>
      </c>
      <c r="M16377">
        <f t="shared" ca="1" si="255"/>
        <v>0.9187791749744969</v>
      </c>
    </row>
    <row r="16378" spans="1:13" x14ac:dyDescent="0.25">
      <c r="A16378" s="9"/>
      <c r="H16378" s="9"/>
      <c r="J16378">
        <v>1</v>
      </c>
      <c r="K16378">
        <f ca="1">SIMULATION!$D$3*SIMULATION!$D$17/$H16377/(SIMULATION!$D$17-$I16377)*(((EXP(-$I16377*$J16378))/(1-EXP(-SIMULATION!$D$4*$I16377)))-(EXP(-SIMULATION!$D$17*$J16378)/(1-EXP(-SIMULATION!$D$4*SIMULATION!$D$17))))</f>
        <v>2.638556804449256</v>
      </c>
      <c r="L16378">
        <v>-0.30836190982868877</v>
      </c>
      <c r="M16378">
        <f t="shared" ca="1" si="255"/>
        <v>1.8249263890378016</v>
      </c>
    </row>
    <row r="16379" spans="1:13" x14ac:dyDescent="0.25">
      <c r="A16379" s="9"/>
      <c r="H16379" s="9"/>
      <c r="J16379">
        <v>2</v>
      </c>
      <c r="K16379">
        <f ca="1">SIMULATION!$D$3*SIMULATION!$D$17/$H16377/(SIMULATION!$D$17-$I16377)*(((EXP(-$I16377*$J16379))/(1-EXP(-SIMULATION!$D$4*$I16377)))-(EXP(-SIMULATION!$D$17*$J16379)/(1-EXP(-SIMULATION!$D$4*SIMULATION!$D$17))))</f>
        <v>3.6594450599354009</v>
      </c>
      <c r="L16379">
        <v>-0.13310045527721623</v>
      </c>
      <c r="M16379">
        <f t="shared" ca="1" si="255"/>
        <v>3.1723712563960391</v>
      </c>
    </row>
    <row r="16380" spans="1:13" x14ac:dyDescent="0.25">
      <c r="A16380" s="9"/>
      <c r="H16380" s="9"/>
      <c r="J16380">
        <v>3</v>
      </c>
      <c r="K16380">
        <f ca="1">SIMULATION!$D$3*SIMULATION!$D$17/$H16377/(SIMULATION!$D$17-$I16377)*(((EXP(-$I16377*$J16380))/(1-EXP(-SIMULATION!$D$4*$I16377)))-(EXP(-SIMULATION!$D$17*$J16380)/(1-EXP(-SIMULATION!$D$4*SIMULATION!$D$17))))</f>
        <v>4.1222373665907792</v>
      </c>
      <c r="L16380">
        <v>8.5079942842700568E-2</v>
      </c>
      <c r="M16380">
        <f t="shared" ca="1" si="255"/>
        <v>4.4729570861243673</v>
      </c>
    </row>
    <row r="16381" spans="1:13" x14ac:dyDescent="0.25">
      <c r="A16381" s="9"/>
      <c r="H16381" s="9"/>
      <c r="J16381">
        <v>4</v>
      </c>
      <c r="K16381">
        <f ca="1">SIMULATION!$D$3*SIMULATION!$D$17/$H16377/(SIMULATION!$D$17-$I16377)*(((EXP(-$I16377*$J16381))/(1-EXP(-SIMULATION!$D$4*$I16377)))-(EXP(-SIMULATION!$D$17*$J16381)/(1-EXP(-SIMULATION!$D$4*SIMULATION!$D$17))))</f>
        <v>4.24600087925075</v>
      </c>
      <c r="L16381">
        <v>-0.12759644273040824</v>
      </c>
      <c r="M16381">
        <f t="shared" ca="1" si="255"/>
        <v>3.7042262712281686</v>
      </c>
    </row>
    <row r="16382" spans="1:13" x14ac:dyDescent="0.25">
      <c r="A16382" s="9"/>
      <c r="H16382" s="9"/>
      <c r="J16382">
        <v>5</v>
      </c>
      <c r="K16382">
        <f ca="1">SIMULATION!$D$3*SIMULATION!$D$17/$H16377/(SIMULATION!$D$17-$I16377)*(((EXP(-$I16377*$J16382))/(1-EXP(-SIMULATION!$D$4*$I16377)))-(EXP(-SIMULATION!$D$17*$J16382)/(1-EXP(-SIMULATION!$D$4*SIMULATION!$D$17))))</f>
        <v>4.169309335196199</v>
      </c>
      <c r="L16382">
        <v>0.22827479707637399</v>
      </c>
      <c r="M16382">
        <f t="shared" ca="1" si="255"/>
        <v>5.1210575776367433</v>
      </c>
    </row>
    <row r="16383" spans="1:13" x14ac:dyDescent="0.25">
      <c r="A16383" s="9"/>
      <c r="H16383" s="9"/>
      <c r="J16383">
        <v>6</v>
      </c>
      <c r="K16383">
        <f ca="1">SIMULATION!$D$3*SIMULATION!$D$17/$H16377/(SIMULATION!$D$17-$I16377)*(((EXP(-$I16377*$J16383))/(1-EXP(-SIMULATION!$D$4*$I16377)))-(EXP(-SIMULATION!$D$17*$J16383)/(1-EXP(-SIMULATION!$D$4*SIMULATION!$D$17))))</f>
        <v>3.9793303142402849</v>
      </c>
      <c r="L16383">
        <v>-0.1194561776808708</v>
      </c>
      <c r="M16383">
        <f t="shared" ca="1" si="255"/>
        <v>3.5039747251715219</v>
      </c>
    </row>
    <row r="16384" spans="1:13" x14ac:dyDescent="0.25">
      <c r="A16384" s="9"/>
      <c r="H16384" s="9"/>
      <c r="J16384">
        <v>7</v>
      </c>
      <c r="K16384">
        <f ca="1">SIMULATION!$D$3*SIMULATION!$D$17/$H16377/(SIMULATION!$D$17-$I16377)*(((EXP(-$I16377*$J16384))/(1-EXP(-SIMULATION!$D$4*$I16377)))-(EXP(-SIMULATION!$D$17*$J16384)/(1-EXP(-SIMULATION!$D$4*SIMULATION!$D$17))))</f>
        <v>3.7304479497100416</v>
      </c>
      <c r="L16384">
        <v>0.21465555207150222</v>
      </c>
      <c r="M16384">
        <f t="shared" ca="1" si="255"/>
        <v>4.5312093138290548</v>
      </c>
    </row>
    <row r="16385" spans="1:13" x14ac:dyDescent="0.25">
      <c r="A16385" s="9"/>
      <c r="H16385" s="9"/>
      <c r="J16385">
        <v>8</v>
      </c>
      <c r="K16385">
        <f ca="1">SIMULATION!$D$3*SIMULATION!$D$17/$H16377/(SIMULATION!$D$17-$I16377)*(((EXP(-$I16377*$J16385))/(1-EXP(-SIMULATION!$D$4*$I16377)))-(EXP(-SIMULATION!$D$17*$J16385)/(1-EXP(-SIMULATION!$D$4*SIMULATION!$D$17))))</f>
        <v>3.4561813661637615</v>
      </c>
      <c r="L16385">
        <v>-3.6684314160436937E-2</v>
      </c>
      <c r="M16385">
        <f t="shared" ca="1" si="255"/>
        <v>3.3293937231319619</v>
      </c>
    </row>
    <row r="16386" spans="1:13" x14ac:dyDescent="0.25">
      <c r="A16386" s="9"/>
      <c r="H16386" s="9"/>
      <c r="J16386">
        <v>9</v>
      </c>
      <c r="K16386">
        <f ca="1">SIMULATION!$D$3*SIMULATION!$D$17/$H16377/(SIMULATION!$D$17-$I16377)*(((EXP(-$I16377*$J16386))/(1-EXP(-SIMULATION!$D$4*$I16377)))-(EXP(-SIMULATION!$D$17*$J16386)/(1-EXP(-SIMULATION!$D$4*SIMULATION!$D$17))))</f>
        <v>3.1768083581029263</v>
      </c>
      <c r="L16386">
        <v>0.28223221753587246</v>
      </c>
      <c r="M16386">
        <f t="shared" ca="1" si="255"/>
        <v>4.0734060256968094</v>
      </c>
    </row>
    <row r="16387" spans="1:13" x14ac:dyDescent="0.25">
      <c r="A16387" s="9"/>
      <c r="H16387" s="9"/>
      <c r="J16387">
        <v>10</v>
      </c>
      <c r="K16387">
        <f ca="1">SIMULATION!$D$3*SIMULATION!$D$17/$H16377/(SIMULATION!$D$17-$I16377)*(((EXP(-$I16377*$J16387))/(1-EXP(-SIMULATION!$D$4*$I16377)))-(EXP(-SIMULATION!$D$17*$J16387)/(1-EXP(-SIMULATION!$D$4*SIMULATION!$D$17))))</f>
        <v>2.9042382388556365</v>
      </c>
      <c r="L16387">
        <v>-0.28707088649184898</v>
      </c>
      <c r="M16387">
        <f t="shared" ref="M16387:M16450" ca="1" si="256">$K16387*(1+$L16387)</f>
        <v>2.0705159930438226</v>
      </c>
    </row>
    <row r="16388" spans="1:13" x14ac:dyDescent="0.25">
      <c r="A16388" s="9"/>
      <c r="H16388" s="9"/>
      <c r="J16388">
        <v>11</v>
      </c>
      <c r="K16388">
        <f ca="1">SIMULATION!$D$3*SIMULATION!$D$17/$H16377/(SIMULATION!$D$17-$I16377)*(((EXP(-$I16377*$J16388))/(1-EXP(-SIMULATION!$D$4*$I16377)))-(EXP(-SIMULATION!$D$17*$J16388)/(1-EXP(-SIMULATION!$D$4*SIMULATION!$D$17))))</f>
        <v>2.6451231150768053</v>
      </c>
      <c r="L16388">
        <v>0.12559501716912994</v>
      </c>
      <c r="M16388">
        <f t="shared" ca="1" si="256"/>
        <v>2.9773373981293392</v>
      </c>
    </row>
    <row r="16389" spans="1:13" x14ac:dyDescent="0.25">
      <c r="A16389" s="9"/>
      <c r="H16389" s="9"/>
      <c r="J16389">
        <v>12</v>
      </c>
      <c r="K16389">
        <f ca="1">SIMULATION!$D$3*SIMULATION!$D$17/$H16377/(SIMULATION!$D$17-$I16377)*(((EXP(-$I16377*$J16389))/(1-EXP(-SIMULATION!$D$4*$I16377)))-(EXP(-SIMULATION!$D$17*$J16389)/(1-EXP(-SIMULATION!$D$4*SIMULATION!$D$17))))</f>
        <v>2.4028414067384647</v>
      </c>
      <c r="L16389">
        <v>0.61205320927195228</v>
      </c>
      <c r="M16389">
        <f t="shared" ca="1" si="256"/>
        <v>3.8735082011042743</v>
      </c>
    </row>
    <row r="16390" spans="1:13" x14ac:dyDescent="0.25">
      <c r="A16390" s="9"/>
      <c r="H16390" s="9"/>
      <c r="J16390">
        <v>13</v>
      </c>
      <c r="K16390">
        <f ca="1">SIMULATION!$D$3*SIMULATION!$D$17/$H16377/(SIMULATION!$D$17-$I16377)*(((EXP(-$I16377*$J16390))/(1-EXP(-SIMULATION!$D$4*$I16377)))-(EXP(-SIMULATION!$D$17*$J16390)/(1-EXP(-SIMULATION!$D$4*SIMULATION!$D$17))))</f>
        <v>2.1787596723146287</v>
      </c>
      <c r="L16390">
        <v>0.2469671465295504</v>
      </c>
      <c r="M16390">
        <f t="shared" ca="1" si="256"/>
        <v>2.716841731559831</v>
      </c>
    </row>
    <row r="16391" spans="1:13" x14ac:dyDescent="0.25">
      <c r="A16391" s="9"/>
      <c r="H16391" s="9"/>
      <c r="J16391">
        <v>14</v>
      </c>
      <c r="K16391">
        <f ca="1">SIMULATION!$D$3*SIMULATION!$D$17/$H16377/(SIMULATION!$D$17-$I16377)*(((EXP(-$I16377*$J16391))/(1-EXP(-SIMULATION!$D$4*$I16377)))-(EXP(-SIMULATION!$D$17*$J16391)/(1-EXP(-SIMULATION!$D$4*SIMULATION!$D$17))))</f>
        <v>1.973032855068438</v>
      </c>
      <c r="L16391">
        <v>0.17209714700741877</v>
      </c>
      <c r="M16391">
        <f t="shared" ca="1" si="256"/>
        <v>2.3125861803776182</v>
      </c>
    </row>
    <row r="16392" spans="1:13" x14ac:dyDescent="0.25">
      <c r="A16392" s="9"/>
      <c r="H16392" s="9"/>
      <c r="J16392">
        <v>15</v>
      </c>
      <c r="K16392">
        <f ca="1">SIMULATION!$D$3*SIMULATION!$D$17/$H16377/(SIMULATION!$D$17-$I16377)*(((EXP(-$I16377*$J16392))/(1-EXP(-SIMULATION!$D$4*$I16377)))-(EXP(-SIMULATION!$D$17*$J16392)/(1-EXP(-SIMULATION!$D$4*SIMULATION!$D$17))))</f>
        <v>1.7851095514541298</v>
      </c>
      <c r="L16392">
        <v>0.14833091140918472</v>
      </c>
      <c r="M16392">
        <f t="shared" ca="1" si="256"/>
        <v>2.0498964781865614</v>
      </c>
    </row>
    <row r="16393" spans="1:13" x14ac:dyDescent="0.25">
      <c r="A16393" s="9"/>
      <c r="H16393" s="9"/>
      <c r="J16393">
        <v>16</v>
      </c>
      <c r="K16393">
        <f ca="1">SIMULATION!$D$3*SIMULATION!$D$17/$H16377/(SIMULATION!$D$17-$I16377)*(((EXP(-$I16377*$J16393))/(1-EXP(-SIMULATION!$D$4*$I16377)))-(EXP(-SIMULATION!$D$17*$J16393)/(1-EXP(-SIMULATION!$D$4*SIMULATION!$D$17))))</f>
        <v>1.6140489845468748</v>
      </c>
      <c r="L16393">
        <v>0.22829319091637149</v>
      </c>
      <c r="M16393">
        <f t="shared" ca="1" si="256"/>
        <v>1.98252537752441</v>
      </c>
    </row>
    <row r="16394" spans="1:13" x14ac:dyDescent="0.25">
      <c r="A16394" s="9"/>
      <c r="H16394" s="9"/>
      <c r="J16394">
        <v>17</v>
      </c>
      <c r="K16394">
        <f ca="1">SIMULATION!$D$3*SIMULATION!$D$17/$H16377/(SIMULATION!$D$17-$I16377)*(((EXP(-$I16377*$J16394))/(1-EXP(-SIMULATION!$D$4*$I16377)))-(EXP(-SIMULATION!$D$17*$J16394)/(1-EXP(-SIMULATION!$D$4*SIMULATION!$D$17))))</f>
        <v>1.4587179761282414</v>
      </c>
      <c r="L16394">
        <v>0.44373920968138131</v>
      </c>
      <c r="M16394">
        <f t="shared" ca="1" si="256"/>
        <v>2.1060083380034111</v>
      </c>
    </row>
    <row r="16395" spans="1:13" x14ac:dyDescent="0.25">
      <c r="A16395" s="9"/>
      <c r="H16395" s="9"/>
      <c r="J16395">
        <v>18</v>
      </c>
      <c r="K16395">
        <f ca="1">SIMULATION!$D$3*SIMULATION!$D$17/$H16377/(SIMULATION!$D$17-$I16377)*(((EXP(-$I16377*$J16395))/(1-EXP(-SIMULATION!$D$4*$I16377)))-(EXP(-SIMULATION!$D$17*$J16395)/(1-EXP(-SIMULATION!$D$4*SIMULATION!$D$17))))</f>
        <v>1.3179116172091088</v>
      </c>
      <c r="L16395">
        <v>0.36984251246716837</v>
      </c>
      <c r="M16395">
        <f t="shared" ca="1" si="256"/>
        <v>1.8053313609273947</v>
      </c>
    </row>
    <row r="16396" spans="1:13" x14ac:dyDescent="0.25">
      <c r="A16396" s="9"/>
      <c r="H16396" s="9"/>
      <c r="J16396">
        <v>19</v>
      </c>
      <c r="K16396">
        <f ca="1">SIMULATION!$D$3*SIMULATION!$D$17/$H16377/(SIMULATION!$D$17-$I16377)*(((EXP(-$I16377*$J16396))/(1-EXP(-SIMULATION!$D$4*$I16377)))-(EXP(-SIMULATION!$D$17*$J16396)/(1-EXP(-SIMULATION!$D$4*SIMULATION!$D$17))))</f>
        <v>1.190425582703476</v>
      </c>
      <c r="L16396">
        <v>0.15576068162342643</v>
      </c>
      <c r="M16396">
        <f t="shared" ca="1" si="256"/>
        <v>1.3758470828873341</v>
      </c>
    </row>
    <row r="16397" spans="1:13" x14ac:dyDescent="0.25">
      <c r="A16397" s="9"/>
      <c r="H16397" s="9"/>
      <c r="J16397">
        <v>20</v>
      </c>
      <c r="K16397">
        <f ca="1">SIMULATION!$D$3*SIMULATION!$D$17/$H16377/(SIMULATION!$D$17-$I16377)*(((EXP(-$I16377*$J16397))/(1-EXP(-SIMULATION!$D$4*$I16377)))-(EXP(-SIMULATION!$D$17*$J16397)/(1-EXP(-SIMULATION!$D$4*SIMULATION!$D$17))))</f>
        <v>1.0750979460331374</v>
      </c>
      <c r="L16397">
        <v>-6.7246370255572133E-2</v>
      </c>
      <c r="M16397">
        <f t="shared" ca="1" si="256"/>
        <v>1.0028015114931879</v>
      </c>
    </row>
    <row r="16398" spans="1:13" x14ac:dyDescent="0.25">
      <c r="A16398" s="9"/>
      <c r="H16398" s="9"/>
      <c r="J16398">
        <v>21</v>
      </c>
      <c r="K16398">
        <f ca="1">SIMULATION!$D$3*SIMULATION!$D$17/$H16377/(SIMULATION!$D$17-$I16377)*(((EXP(-$I16377*$J16398))/(1-EXP(-SIMULATION!$D$4*$I16377)))-(EXP(-SIMULATION!$D$17*$J16398)/(1-EXP(-SIMULATION!$D$4*SIMULATION!$D$17))))</f>
        <v>0.97083188867487591</v>
      </c>
      <c r="L16398">
        <v>-2.1143731067846821E-2</v>
      </c>
      <c r="M16398">
        <f t="shared" ca="1" si="256"/>
        <v>0.95030488030864446</v>
      </c>
    </row>
    <row r="16399" spans="1:13" x14ac:dyDescent="0.25">
      <c r="A16399" s="9"/>
      <c r="H16399" s="9"/>
      <c r="J16399">
        <v>22</v>
      </c>
      <c r="K16399">
        <f ca="1">SIMULATION!$D$3*SIMULATION!$D$17/$H16377/(SIMULATION!$D$17-$I16377)*(((EXP(-$I16377*$J16399))/(1-EXP(-SIMULATION!$D$4*$I16377)))-(EXP(-SIMULATION!$D$17*$J16399)/(1-EXP(-SIMULATION!$D$4*SIMULATION!$D$17))))</f>
        <v>0.87660656405416904</v>
      </c>
      <c r="L16399">
        <v>3.8864303022523493E-2</v>
      </c>
      <c r="M16399">
        <f t="shared" ca="1" si="256"/>
        <v>0.91067526719110348</v>
      </c>
    </row>
    <row r="16400" spans="1:13" x14ac:dyDescent="0.25">
      <c r="A16400" s="9"/>
      <c r="H16400" s="9"/>
      <c r="J16400">
        <v>23</v>
      </c>
      <c r="K16400">
        <f ca="1">SIMULATION!$D$3*SIMULATION!$D$17/$H16377/(SIMULATION!$D$17-$I16377)*(((EXP(-$I16377*$J16400))/(1-EXP(-SIMULATION!$D$4*$I16377)))-(EXP(-SIMULATION!$D$17*$J16400)/(1-EXP(-SIMULATION!$D$4*SIMULATION!$D$17))))</f>
        <v>0.79148072915293854</v>
      </c>
      <c r="L16400">
        <v>-8.3281327794318322E-2</v>
      </c>
      <c r="M16400">
        <f t="shared" ca="1" si="256"/>
        <v>0.72556516310546659</v>
      </c>
    </row>
    <row r="16401" spans="1:13" x14ac:dyDescent="0.25">
      <c r="A16401" s="9"/>
      <c r="H16401" s="9"/>
      <c r="J16401">
        <v>24</v>
      </c>
      <c r="K16401">
        <f ca="1">SIMULATION!$D$3*SIMULATION!$D$17/$H16377/(SIMULATION!$D$17-$I16377)*(((EXP(-$I16377*$J16401))/(1-EXP(-SIMULATION!$D$4*$I16377)))-(EXP(-SIMULATION!$D$17*$J16401)/(1-EXP(-SIMULATION!$D$4*SIMULATION!$D$17))))</f>
        <v>0.71459206531113129</v>
      </c>
      <c r="L16401">
        <v>0.27158673697967578</v>
      </c>
      <c r="M16401">
        <f t="shared" ca="1" si="256"/>
        <v>0.90866579260054881</v>
      </c>
    </row>
    <row r="16402" spans="1:13" x14ac:dyDescent="0.25">
      <c r="A16402" s="9">
        <v>657</v>
      </c>
      <c r="B16402" s="2">
        <f ca="1">NORMINV(RAND(),SIMULATION!D7,SIMULATION!D8)</f>
        <v>58.660679108916497</v>
      </c>
      <c r="C16402" s="2">
        <v>2</v>
      </c>
      <c r="D16402" s="2">
        <f ca="1">SIMULATION!$D$11*(1+(SIMULATION!$D$12*LN(1+$C16402)))*(1+(SIMULATION!$D$13*(($B16402/63.5)-1)))</f>
        <v>9.878684905859652</v>
      </c>
      <c r="E16402" s="2">
        <v>-0.34296930319622021</v>
      </c>
      <c r="F16402" s="2">
        <f ca="1">D16402*(1+E16402)</f>
        <v>6.4905992272019493</v>
      </c>
      <c r="G16402" s="2">
        <v>0.5049928132245064</v>
      </c>
      <c r="H16402" s="9">
        <f>SIMULATION!$D$15*EXP($G$16402)</f>
        <v>365.78686671731953</v>
      </c>
      <c r="I16402" s="2">
        <f ca="1">$F16402/$H16402</f>
        <v>1.7744210680526951E-2</v>
      </c>
      <c r="J16402">
        <v>0</v>
      </c>
      <c r="K16402">
        <f ca="1">SIMULATION!$D$3*SIMULATION!$D$17/$H16402/(SIMULATION!$D$17-$I16402)*(((EXP(-$I16402*$J16402))/(1-EXP(-SIMULATION!$D$4*$I16402)))-(EXP(-SIMULATION!$D$17*$J16402)/(1-EXP(-SIMULATION!$D$4*SIMULATION!$D$17))))</f>
        <v>2.9497283469074769</v>
      </c>
      <c r="L16402">
        <v>-0.33894731507195852</v>
      </c>
      <c r="M16402">
        <f t="shared" ca="1" si="256"/>
        <v>1.949925843531541</v>
      </c>
    </row>
    <row r="16403" spans="1:13" x14ac:dyDescent="0.25">
      <c r="A16403" s="9"/>
      <c r="H16403" s="9"/>
      <c r="J16403">
        <v>1</v>
      </c>
      <c r="K16403">
        <f ca="1">SIMULATION!$D$3*SIMULATION!$D$17/$H16402/(SIMULATION!$D$17-$I16402)*(((EXP(-$I16402*$J16403))/(1-EXP(-SIMULATION!$D$4*$I16402)))-(EXP(-SIMULATION!$D$17*$J16403)/(1-EXP(-SIMULATION!$D$4*SIMULATION!$D$17))))</f>
        <v>3.432806843852271</v>
      </c>
      <c r="L16403">
        <v>-0.43206682881905123</v>
      </c>
      <c r="M16403">
        <f t="shared" ca="1" si="256"/>
        <v>1.9496048768806842</v>
      </c>
    </row>
    <row r="16404" spans="1:13" x14ac:dyDescent="0.25">
      <c r="A16404" s="9"/>
      <c r="H16404" s="9"/>
      <c r="J16404">
        <v>2</v>
      </c>
      <c r="K16404">
        <f ca="1">SIMULATION!$D$3*SIMULATION!$D$17/$H16402/(SIMULATION!$D$17-$I16402)*(((EXP(-$I16402*$J16404))/(1-EXP(-SIMULATION!$D$4*$I16402)))-(EXP(-SIMULATION!$D$17*$J16404)/(1-EXP(-SIMULATION!$D$4*SIMULATION!$D$17))))</f>
        <v>3.7152453631973614</v>
      </c>
      <c r="L16404">
        <v>0.29497555629818462</v>
      </c>
      <c r="M16404">
        <f t="shared" ca="1" si="256"/>
        <v>4.8111519309907544</v>
      </c>
    </row>
    <row r="16405" spans="1:13" x14ac:dyDescent="0.25">
      <c r="A16405" s="9"/>
      <c r="H16405" s="9"/>
      <c r="J16405">
        <v>3</v>
      </c>
      <c r="K16405">
        <f ca="1">SIMULATION!$D$3*SIMULATION!$D$17/$H16402/(SIMULATION!$D$17-$I16402)*(((EXP(-$I16402*$J16405))/(1-EXP(-SIMULATION!$D$4*$I16402)))-(EXP(-SIMULATION!$D$17*$J16405)/(1-EXP(-SIMULATION!$D$4*SIMULATION!$D$17))))</f>
        <v>3.8695860670994557</v>
      </c>
      <c r="L16405">
        <v>0.1502589733027884</v>
      </c>
      <c r="M16405">
        <f t="shared" ca="1" si="256"/>
        <v>4.4510260966485946</v>
      </c>
    </row>
    <row r="16406" spans="1:13" x14ac:dyDescent="0.25">
      <c r="A16406" s="9"/>
      <c r="H16406" s="9"/>
      <c r="J16406">
        <v>4</v>
      </c>
      <c r="K16406">
        <f ca="1">SIMULATION!$D$3*SIMULATION!$D$17/$H16402/(SIMULATION!$D$17-$I16402)*(((EXP(-$I16402*$J16406))/(1-EXP(-SIMULATION!$D$4*$I16402)))-(EXP(-SIMULATION!$D$17*$J16406)/(1-EXP(-SIMULATION!$D$4*SIMULATION!$D$17))))</f>
        <v>3.9423073420771932</v>
      </c>
      <c r="L16406">
        <v>0.2903059864419188</v>
      </c>
      <c r="M16406">
        <f t="shared" ca="1" si="256"/>
        <v>5.0867827638761325</v>
      </c>
    </row>
    <row r="16407" spans="1:13" x14ac:dyDescent="0.25">
      <c r="A16407" s="9"/>
      <c r="H16407" s="9"/>
      <c r="J16407">
        <v>5</v>
      </c>
      <c r="K16407">
        <f ca="1">SIMULATION!$D$3*SIMULATION!$D$17/$H16402/(SIMULATION!$D$17-$I16402)*(((EXP(-$I16402*$J16407))/(1-EXP(-SIMULATION!$D$4*$I16402)))-(EXP(-SIMULATION!$D$17*$J16407)/(1-EXP(-SIMULATION!$D$4*SIMULATION!$D$17))))</f>
        <v>3.9631854220918132</v>
      </c>
      <c r="L16407">
        <v>-0.58918993739968006</v>
      </c>
      <c r="M16407">
        <f t="shared" ca="1" si="256"/>
        <v>1.6281164513462132</v>
      </c>
    </row>
    <row r="16408" spans="1:13" x14ac:dyDescent="0.25">
      <c r="A16408" s="9"/>
      <c r="H16408" s="9"/>
      <c r="J16408">
        <v>6</v>
      </c>
      <c r="K16408">
        <f ca="1">SIMULATION!$D$3*SIMULATION!$D$17/$H16402/(SIMULATION!$D$17-$I16402)*(((EXP(-$I16402*$J16408))/(1-EXP(-SIMULATION!$D$4*$I16402)))-(EXP(-SIMULATION!$D$17*$J16408)/(1-EXP(-SIMULATION!$D$4*SIMULATION!$D$17))))</f>
        <v>3.9512935412844303</v>
      </c>
      <c r="L16408">
        <v>0.11322078642703746</v>
      </c>
      <c r="M16408">
        <f t="shared" ca="1" si="256"/>
        <v>4.3986621034327271</v>
      </c>
    </row>
    <row r="16409" spans="1:13" x14ac:dyDescent="0.25">
      <c r="A16409" s="9"/>
      <c r="H16409" s="9"/>
      <c r="J16409">
        <v>7</v>
      </c>
      <c r="K16409">
        <f ca="1">SIMULATION!$D$3*SIMULATION!$D$17/$H16402/(SIMULATION!$D$17-$I16402)*(((EXP(-$I16402*$J16409))/(1-EXP(-SIMULATION!$D$4*$I16402)))-(EXP(-SIMULATION!$D$17*$J16409)/(1-EXP(-SIMULATION!$D$4*SIMULATION!$D$17))))</f>
        <v>3.9188463341354711</v>
      </c>
      <c r="L16409">
        <v>1.8809577461879896E-2</v>
      </c>
      <c r="M16409">
        <f t="shared" ca="1" si="256"/>
        <v>3.9925581778185966</v>
      </c>
    </row>
    <row r="16410" spans="1:13" x14ac:dyDescent="0.25">
      <c r="A16410" s="9"/>
      <c r="H16410" s="9"/>
      <c r="J16410">
        <v>8</v>
      </c>
      <c r="K16410">
        <f ca="1">SIMULATION!$D$3*SIMULATION!$D$17/$H16402/(SIMULATION!$D$17-$I16402)*(((EXP(-$I16402*$J16410))/(1-EXP(-SIMULATION!$D$4*$I16402)))-(EXP(-SIMULATION!$D$17*$J16410)/(1-EXP(-SIMULATION!$D$4*SIMULATION!$D$17))))</f>
        <v>3.8736634179082534</v>
      </c>
      <c r="L16410">
        <v>0.51598840310583782</v>
      </c>
      <c r="M16410">
        <f t="shared" ca="1" si="256"/>
        <v>5.8724288190842344</v>
      </c>
    </row>
    <row r="16411" spans="1:13" x14ac:dyDescent="0.25">
      <c r="A16411" s="9"/>
      <c r="H16411" s="9"/>
      <c r="J16411">
        <v>9</v>
      </c>
      <c r="K16411">
        <f ca="1">SIMULATION!$D$3*SIMULATION!$D$17/$H16402/(SIMULATION!$D$17-$I16402)*(((EXP(-$I16402*$J16411))/(1-EXP(-SIMULATION!$D$4*$I16402)))-(EXP(-SIMULATION!$D$17*$J16411)/(1-EXP(-SIMULATION!$D$4*SIMULATION!$D$17))))</f>
        <v>3.8207481136235226</v>
      </c>
      <c r="L16411">
        <v>-0.23838980639360674</v>
      </c>
      <c r="M16411">
        <f t="shared" ca="1" si="256"/>
        <v>2.9099207105380729</v>
      </c>
    </row>
    <row r="16412" spans="1:13" x14ac:dyDescent="0.25">
      <c r="A16412" s="9"/>
      <c r="H16412" s="9"/>
      <c r="J16412">
        <v>10</v>
      </c>
      <c r="K16412">
        <f ca="1">SIMULATION!$D$3*SIMULATION!$D$17/$H16402/(SIMULATION!$D$17-$I16402)*(((EXP(-$I16402*$J16412))/(1-EXP(-SIMULATION!$D$4*$I16402)))-(EXP(-SIMULATION!$D$17*$J16412)/(1-EXP(-SIMULATION!$D$4*SIMULATION!$D$17))))</f>
        <v>3.7632991263669919</v>
      </c>
      <c r="L16412">
        <v>0.23854912038953519</v>
      </c>
      <c r="M16412">
        <f t="shared" ca="1" si="256"/>
        <v>4.6610308227245438</v>
      </c>
    </row>
    <row r="16413" spans="1:13" x14ac:dyDescent="0.25">
      <c r="A16413" s="9"/>
      <c r="H16413" s="9"/>
      <c r="J16413">
        <v>11</v>
      </c>
      <c r="K16413">
        <f ca="1">SIMULATION!$D$3*SIMULATION!$D$17/$H16402/(SIMULATION!$D$17-$I16402)*(((EXP(-$I16402*$J16413))/(1-EXP(-SIMULATION!$D$4*$I16402)))-(EXP(-SIMULATION!$D$17*$J16413)/(1-EXP(-SIMULATION!$D$4*SIMULATION!$D$17))))</f>
        <v>3.7033588522145009</v>
      </c>
      <c r="L16413">
        <v>-0.14562270835571775</v>
      </c>
      <c r="M16413">
        <f t="shared" ca="1" si="256"/>
        <v>3.1640657061419031</v>
      </c>
    </row>
    <row r="16414" spans="1:13" x14ac:dyDescent="0.25">
      <c r="A16414" s="9"/>
      <c r="H16414" s="9"/>
      <c r="J16414">
        <v>12</v>
      </c>
      <c r="K16414">
        <f ca="1">SIMULATION!$D$3*SIMULATION!$D$17/$H16402/(SIMULATION!$D$17-$I16402)*(((EXP(-$I16402*$J16414))/(1-EXP(-SIMULATION!$D$4*$I16402)))-(EXP(-SIMULATION!$D$17*$J16414)/(1-EXP(-SIMULATION!$D$4*SIMULATION!$D$17))))</f>
        <v>3.6422288267142648</v>
      </c>
      <c r="L16414">
        <v>-0.17228877446745378</v>
      </c>
      <c r="M16414">
        <f t="shared" ca="1" si="256"/>
        <v>3.0147136858296322</v>
      </c>
    </row>
    <row r="16415" spans="1:13" x14ac:dyDescent="0.25">
      <c r="A16415" s="9"/>
      <c r="H16415" s="9"/>
      <c r="J16415">
        <v>13</v>
      </c>
      <c r="K16415">
        <f ca="1">SIMULATION!$D$3*SIMULATION!$D$17/$H16402/(SIMULATION!$D$17-$I16402)*(((EXP(-$I16402*$J16415))/(1-EXP(-SIMULATION!$D$4*$I16402)))-(EXP(-SIMULATION!$D$17*$J16415)/(1-EXP(-SIMULATION!$D$4*SIMULATION!$D$17))))</f>
        <v>3.5807359520670632</v>
      </c>
      <c r="L16415">
        <v>0.16247828641207901</v>
      </c>
      <c r="M16415">
        <f t="shared" ca="1" si="256"/>
        <v>4.1625277936530445</v>
      </c>
    </row>
    <row r="16416" spans="1:13" x14ac:dyDescent="0.25">
      <c r="A16416" s="9"/>
      <c r="H16416" s="9"/>
      <c r="J16416">
        <v>14</v>
      </c>
      <c r="K16416">
        <f ca="1">SIMULATION!$D$3*SIMULATION!$D$17/$H16402/(SIMULATION!$D$17-$I16402)*(((EXP(-$I16402*$J16416))/(1-EXP(-SIMULATION!$D$4*$I16402)))-(EXP(-SIMULATION!$D$17*$J16416)/(1-EXP(-SIMULATION!$D$4*SIMULATION!$D$17))))</f>
        <v>3.5194030997138972</v>
      </c>
      <c r="L16416">
        <v>-0.21686691395091581</v>
      </c>
      <c r="M16416">
        <f t="shared" ca="1" si="256"/>
        <v>2.7561610105296568</v>
      </c>
    </row>
    <row r="16417" spans="1:13" x14ac:dyDescent="0.25">
      <c r="A16417" s="9"/>
      <c r="H16417" s="9"/>
      <c r="J16417">
        <v>15</v>
      </c>
      <c r="K16417">
        <f ca="1">SIMULATION!$D$3*SIMULATION!$D$17/$H16402/(SIMULATION!$D$17-$I16402)*(((EXP(-$I16402*$J16417))/(1-EXP(-SIMULATION!$D$4*$I16402)))-(EXP(-SIMULATION!$D$17*$J16417)/(1-EXP(-SIMULATION!$D$4*SIMULATION!$D$17))))</f>
        <v>3.4585584344029803</v>
      </c>
      <c r="L16417">
        <v>-0.11695799103543562</v>
      </c>
      <c r="M16417">
        <f t="shared" ca="1" si="256"/>
        <v>3.0540523880365464</v>
      </c>
    </row>
    <row r="16418" spans="1:13" x14ac:dyDescent="0.25">
      <c r="A16418" s="9"/>
      <c r="H16418" s="9"/>
      <c r="J16418">
        <v>16</v>
      </c>
      <c r="K16418">
        <f ca="1">SIMULATION!$D$3*SIMULATION!$D$17/$H16402/(SIMULATION!$D$17-$I16402)*(((EXP(-$I16402*$J16418))/(1-EXP(-SIMULATION!$D$4*$I16402)))-(EXP(-SIMULATION!$D$17*$J16418)/(1-EXP(-SIMULATION!$D$4*SIMULATION!$D$17))))</f>
        <v>3.3984054695319976</v>
      </c>
      <c r="L16418">
        <v>7.9163759822095697E-2</v>
      </c>
      <c r="M16418">
        <f t="shared" ca="1" si="256"/>
        <v>3.6674360239001254</v>
      </c>
    </row>
    <row r="16419" spans="1:13" x14ac:dyDescent="0.25">
      <c r="A16419" s="9"/>
      <c r="H16419" s="9"/>
      <c r="J16419">
        <v>17</v>
      </c>
      <c r="K16419">
        <f ca="1">SIMULATION!$D$3*SIMULATION!$D$17/$H16402/(SIMULATION!$D$17-$I16402)*(((EXP(-$I16402*$J16419))/(1-EXP(-SIMULATION!$D$4*$I16402)))-(EXP(-SIMULATION!$D$17*$J16419)/(1-EXP(-SIMULATION!$D$4*SIMULATION!$D$17))))</f>
        <v>3.3390679581765101</v>
      </c>
      <c r="L16419">
        <v>3.8864469347281466E-2</v>
      </c>
      <c r="M16419">
        <f t="shared" ca="1" si="256"/>
        <v>3.468839062485551</v>
      </c>
    </row>
    <row r="16420" spans="1:13" x14ac:dyDescent="0.25">
      <c r="A16420" s="9"/>
      <c r="H16420" s="9"/>
      <c r="J16420">
        <v>18</v>
      </c>
      <c r="K16420">
        <f ca="1">SIMULATION!$D$3*SIMULATION!$D$17/$H16402/(SIMULATION!$D$17-$I16402)*(((EXP(-$I16402*$J16420))/(1-EXP(-SIMULATION!$D$4*$I16402)))-(EXP(-SIMULATION!$D$17*$J16420)/(1-EXP(-SIMULATION!$D$4*SIMULATION!$D$17))))</f>
        <v>3.2806186582527057</v>
      </c>
      <c r="L16420">
        <v>-0.11477575589853106</v>
      </c>
      <c r="M16420">
        <f t="shared" ca="1" si="256"/>
        <v>2.9040831719369264</v>
      </c>
    </row>
    <row r="16421" spans="1:13" x14ac:dyDescent="0.25">
      <c r="A16421" s="9"/>
      <c r="H16421" s="9"/>
      <c r="J16421">
        <v>19</v>
      </c>
      <c r="K16421">
        <f ca="1">SIMULATION!$D$3*SIMULATION!$D$17/$H16402/(SIMULATION!$D$17-$I16402)*(((EXP(-$I16402*$J16421))/(1-EXP(-SIMULATION!$D$4*$I16402)))-(EXP(-SIMULATION!$D$17*$J16421)/(1-EXP(-SIMULATION!$D$4*SIMULATION!$D$17))))</f>
        <v>3.22309776387086</v>
      </c>
      <c r="L16421">
        <v>-0.11051574625671126</v>
      </c>
      <c r="M16421">
        <f t="shared" ca="1" si="256"/>
        <v>2.8668947092383346</v>
      </c>
    </row>
    <row r="16422" spans="1:13" x14ac:dyDescent="0.25">
      <c r="A16422" s="9"/>
      <c r="H16422" s="9"/>
      <c r="J16422">
        <v>20</v>
      </c>
      <c r="K16422">
        <f ca="1">SIMULATION!$D$3*SIMULATION!$D$17/$H16402/(SIMULATION!$D$17-$I16402)*(((EXP(-$I16402*$J16422))/(1-EXP(-SIMULATION!$D$4*$I16402)))-(EXP(-SIMULATION!$D$17*$J16422)/(1-EXP(-SIMULATION!$D$4*SIMULATION!$D$17))))</f>
        <v>3.1665247145692095</v>
      </c>
      <c r="L16422">
        <v>0.14909165148037778</v>
      </c>
      <c r="M16422">
        <f t="shared" ca="1" si="256"/>
        <v>3.6386271137177646</v>
      </c>
    </row>
    <row r="16423" spans="1:13" x14ac:dyDescent="0.25">
      <c r="A16423" s="9"/>
      <c r="H16423" s="9"/>
      <c r="J16423">
        <v>21</v>
      </c>
      <c r="K16423">
        <f ca="1">SIMULATION!$D$3*SIMULATION!$D$17/$H16402/(SIMULATION!$D$17-$I16402)*(((EXP(-$I16402*$J16423))/(1-EXP(-SIMULATION!$D$4*$I16402)))-(EXP(-SIMULATION!$D$17*$J16423)/(1-EXP(-SIMULATION!$D$4*SIMULATION!$D$17))))</f>
        <v>3.1109057609684267</v>
      </c>
      <c r="L16423">
        <v>-0.25997895832807338</v>
      </c>
      <c r="M16423">
        <f t="shared" ca="1" si="256"/>
        <v>2.3021357217750529</v>
      </c>
    </row>
    <row r="16424" spans="1:13" x14ac:dyDescent="0.25">
      <c r="A16424" s="9"/>
      <c r="H16424" s="9"/>
      <c r="J16424">
        <v>22</v>
      </c>
      <c r="K16424">
        <f ca="1">SIMULATION!$D$3*SIMULATION!$D$17/$H16402/(SIMULATION!$D$17-$I16402)*(((EXP(-$I16402*$J16424))/(1-EXP(-SIMULATION!$D$4*$I16402)))-(EXP(-SIMULATION!$D$17*$J16424)/(1-EXP(-SIMULATION!$D$4*SIMULATION!$D$17))))</f>
        <v>3.0562388110723981</v>
      </c>
      <c r="L16424">
        <v>-0.44219757649250896</v>
      </c>
      <c r="M16424">
        <f t="shared" ca="1" si="256"/>
        <v>1.7047774156338367</v>
      </c>
    </row>
    <row r="16425" spans="1:13" x14ac:dyDescent="0.25">
      <c r="A16425" s="9"/>
      <c r="H16425" s="9"/>
      <c r="J16425">
        <v>23</v>
      </c>
      <c r="K16425">
        <f ca="1">SIMULATION!$D$3*SIMULATION!$D$17/$H16402/(SIMULATION!$D$17-$I16402)*(((EXP(-$I16402*$J16425))/(1-EXP(-SIMULATION!$D$4*$I16402)))-(EXP(-SIMULATION!$D$17*$J16425)/(1-EXP(-SIMULATION!$D$4*SIMULATION!$D$17))))</f>
        <v>3.0025165339755095</v>
      </c>
      <c r="L16425">
        <v>0.18575424600929824</v>
      </c>
      <c r="M16425">
        <f t="shared" ca="1" si="256"/>
        <v>3.5602467288745818</v>
      </c>
    </row>
    <row r="16426" spans="1:13" x14ac:dyDescent="0.25">
      <c r="A16426" s="9"/>
      <c r="H16426" s="9"/>
      <c r="J16426">
        <v>24</v>
      </c>
      <c r="K16426">
        <f ca="1">SIMULATION!$D$3*SIMULATION!$D$17/$H16402/(SIMULATION!$D$17-$I16402)*(((EXP(-$I16402*$J16426))/(1-EXP(-SIMULATION!$D$4*$I16402)))-(EXP(-SIMULATION!$D$17*$J16426)/(1-EXP(-SIMULATION!$D$4*SIMULATION!$D$17))))</f>
        <v>2.9497283469074769</v>
      </c>
      <c r="L16426">
        <v>-0.38763960844955908</v>
      </c>
      <c r="M16426">
        <f t="shared" ca="1" si="256"/>
        <v>1.8062968054796975</v>
      </c>
    </row>
    <row r="16427" spans="1:13" x14ac:dyDescent="0.25">
      <c r="A16427" s="9">
        <v>658</v>
      </c>
      <c r="B16427" s="2">
        <f ca="1">NORMINV(RAND(),SIMULATION!D7,SIMULATION!D8)</f>
        <v>55.98440116426827</v>
      </c>
      <c r="C16427" s="2">
        <v>2</v>
      </c>
      <c r="D16427" s="2">
        <f ca="1">SIMULATION!$D$11*(1+(SIMULATION!$D$12*LN(1+$C16427)))*(1+(SIMULATION!$D$13*(($B16427/63.5)-1)))</f>
        <v>9.6799398564534211</v>
      </c>
      <c r="E16427" s="2">
        <v>0.39042810611235468</v>
      </c>
      <c r="F16427" s="2">
        <f ca="1">D16427*(1+E16427)</f>
        <v>13.459260441890029</v>
      </c>
      <c r="G16427" s="2">
        <v>-0.20144905215887551</v>
      </c>
      <c r="H16427" s="9">
        <f>SIMULATION!$D$15*EXP($G$16427)</f>
        <v>180.47801449883846</v>
      </c>
      <c r="I16427" s="2">
        <f ca="1">$F16427/$H16427</f>
        <v>7.4575623403573349E-2</v>
      </c>
      <c r="J16427">
        <v>0</v>
      </c>
      <c r="K16427">
        <f ca="1">SIMULATION!$D$3*SIMULATION!$D$17/$H16427/(SIMULATION!$D$17-$I16427)*(((EXP(-$I16427*$J16427))/(1-EXP(-SIMULATION!$D$4*$I16427)))-(EXP(-SIMULATION!$D$17*$J16427)/(1-EXP(-SIMULATION!$D$4*SIMULATION!$D$17))))</f>
        <v>0.73382513750132572</v>
      </c>
      <c r="L16427">
        <v>1.9065185278398979E-2</v>
      </c>
      <c r="M16427">
        <f t="shared" ca="1" si="256"/>
        <v>0.74781564970973513</v>
      </c>
    </row>
    <row r="16428" spans="1:13" x14ac:dyDescent="0.25">
      <c r="A16428" s="9"/>
      <c r="H16428" s="9"/>
      <c r="J16428">
        <v>1</v>
      </c>
      <c r="K16428">
        <f ca="1">SIMULATION!$D$3*SIMULATION!$D$17/$H16427/(SIMULATION!$D$17-$I16427)*(((EXP(-$I16427*$J16428))/(1-EXP(-SIMULATION!$D$4*$I16427)))-(EXP(-SIMULATION!$D$17*$J16428)/(1-EXP(-SIMULATION!$D$4*SIMULATION!$D$17))))</f>
        <v>1.7329654197997928</v>
      </c>
      <c r="L16428">
        <v>0.24116704729244898</v>
      </c>
      <c r="M16428">
        <f t="shared" ca="1" si="256"/>
        <v>2.1508995731528282</v>
      </c>
    </row>
    <row r="16429" spans="1:13" x14ac:dyDescent="0.25">
      <c r="A16429" s="9"/>
      <c r="H16429" s="9"/>
      <c r="J16429">
        <v>2</v>
      </c>
      <c r="K16429">
        <f ca="1">SIMULATION!$D$3*SIMULATION!$D$17/$H16427/(SIMULATION!$D$17-$I16427)*(((EXP(-$I16427*$J16429))/(1-EXP(-SIMULATION!$D$4*$I16427)))-(EXP(-SIMULATION!$D$17*$J16429)/(1-EXP(-SIMULATION!$D$4*SIMULATION!$D$17))))</f>
        <v>2.2824968192597654</v>
      </c>
      <c r="L16429">
        <v>-0.16376447960510346</v>
      </c>
      <c r="M16429">
        <f t="shared" ca="1" si="256"/>
        <v>1.9087049154533862</v>
      </c>
    </row>
    <row r="16430" spans="1:13" x14ac:dyDescent="0.25">
      <c r="A16430" s="9"/>
      <c r="H16430" s="9"/>
      <c r="J16430">
        <v>3</v>
      </c>
      <c r="K16430">
        <f ca="1">SIMULATION!$D$3*SIMULATION!$D$17/$H16427/(SIMULATION!$D$17-$I16427)*(((EXP(-$I16427*$J16430))/(1-EXP(-SIMULATION!$D$4*$I16427)))-(EXP(-SIMULATION!$D$17*$J16430)/(1-EXP(-SIMULATION!$D$4*SIMULATION!$D$17))))</f>
        <v>2.5504288948941842</v>
      </c>
      <c r="L16430">
        <v>-8.6241109455258008E-2</v>
      </c>
      <c r="M16430">
        <f t="shared" ca="1" si="256"/>
        <v>2.330477077411762</v>
      </c>
    </row>
    <row r="16431" spans="1:13" x14ac:dyDescent="0.25">
      <c r="A16431" s="9"/>
      <c r="H16431" s="9"/>
      <c r="J16431">
        <v>4</v>
      </c>
      <c r="K16431">
        <f ca="1">SIMULATION!$D$3*SIMULATION!$D$17/$H16427/(SIMULATION!$D$17-$I16427)*(((EXP(-$I16427*$J16431))/(1-EXP(-SIMULATION!$D$4*$I16427)))-(EXP(-SIMULATION!$D$17*$J16431)/(1-EXP(-SIMULATION!$D$4*SIMULATION!$D$17))))</f>
        <v>2.6439576366009261</v>
      </c>
      <c r="L16431">
        <v>-0.18007810501900554</v>
      </c>
      <c r="M16431">
        <f t="shared" ca="1" si="256"/>
        <v>2.1678387556513026</v>
      </c>
    </row>
    <row r="16432" spans="1:13" x14ac:dyDescent="0.25">
      <c r="A16432" s="9"/>
      <c r="H16432" s="9"/>
      <c r="J16432">
        <v>5</v>
      </c>
      <c r="K16432">
        <f ca="1">SIMULATION!$D$3*SIMULATION!$D$17/$H16427/(SIMULATION!$D$17-$I16427)*(((EXP(-$I16427*$J16432))/(1-EXP(-SIMULATION!$D$4*$I16427)))-(EXP(-SIMULATION!$D$17*$J16432)/(1-EXP(-SIMULATION!$D$4*SIMULATION!$D$17))))</f>
        <v>2.6313418987611121</v>
      </c>
      <c r="L16432">
        <v>-0.66559956864755199</v>
      </c>
      <c r="M16432">
        <f t="shared" ca="1" si="256"/>
        <v>0.87992186598148547</v>
      </c>
    </row>
    <row r="16433" spans="1:13" x14ac:dyDescent="0.25">
      <c r="A16433" s="9"/>
      <c r="H16433" s="9"/>
      <c r="J16433">
        <v>6</v>
      </c>
      <c r="K16433">
        <f ca="1">SIMULATION!$D$3*SIMULATION!$D$17/$H16427/(SIMULATION!$D$17-$I16427)*(((EXP(-$I16427*$J16433))/(1-EXP(-SIMULATION!$D$4*$I16427)))-(EXP(-SIMULATION!$D$17*$J16433)/(1-EXP(-SIMULATION!$D$4*SIMULATION!$D$17))))</f>
        <v>2.5559199299213451</v>
      </c>
      <c r="L16433">
        <v>0.20580486258208505</v>
      </c>
      <c r="M16433">
        <f t="shared" ca="1" si="256"/>
        <v>3.0819406798696196</v>
      </c>
    </row>
    <row r="16434" spans="1:13" x14ac:dyDescent="0.25">
      <c r="A16434" s="9"/>
      <c r="H16434" s="9"/>
      <c r="J16434">
        <v>7</v>
      </c>
      <c r="K16434">
        <f ca="1">SIMULATION!$D$3*SIMULATION!$D$17/$H16427/(SIMULATION!$D$17-$I16427)*(((EXP(-$I16427*$J16434))/(1-EXP(-SIMULATION!$D$4*$I16427)))-(EXP(-SIMULATION!$D$17*$J16434)/(1-EXP(-SIMULATION!$D$4*SIMULATION!$D$17))))</f>
        <v>2.4450892591499436</v>
      </c>
      <c r="L16434">
        <v>0.30041670176941404</v>
      </c>
      <c r="M16434">
        <f t="shared" ca="1" si="256"/>
        <v>3.1796349099155896</v>
      </c>
    </row>
    <row r="16435" spans="1:13" x14ac:dyDescent="0.25">
      <c r="A16435" s="9"/>
      <c r="H16435" s="9"/>
      <c r="J16435">
        <v>8</v>
      </c>
      <c r="K16435">
        <f ca="1">SIMULATION!$D$3*SIMULATION!$D$17/$H16427/(SIMULATION!$D$17-$I16427)*(((EXP(-$I16427*$J16435))/(1-EXP(-SIMULATION!$D$4*$I16427)))-(EXP(-SIMULATION!$D$17*$J16435)/(1-EXP(-SIMULATION!$D$4*SIMULATION!$D$17))))</f>
        <v>2.3160591404931514</v>
      </c>
      <c r="L16435">
        <v>-0.31044216026515414</v>
      </c>
      <c r="M16435">
        <f t="shared" ca="1" si="256"/>
        <v>1.5970567376166014</v>
      </c>
    </row>
    <row r="16436" spans="1:13" x14ac:dyDescent="0.25">
      <c r="A16436" s="9"/>
      <c r="H16436" s="9"/>
      <c r="J16436">
        <v>9</v>
      </c>
      <c r="K16436">
        <f ca="1">SIMULATION!$D$3*SIMULATION!$D$17/$H16427/(SIMULATION!$D$17-$I16427)*(((EXP(-$I16427*$J16436))/(1-EXP(-SIMULATION!$D$4*$I16427)))-(EXP(-SIMULATION!$D$17*$J16436)/(1-EXP(-SIMULATION!$D$4*SIMULATION!$D$17))))</f>
        <v>2.179534924125754</v>
      </c>
      <c r="L16436">
        <v>0.1084325230008345</v>
      </c>
      <c r="M16436">
        <f t="shared" ca="1" si="256"/>
        <v>2.4158673949171421</v>
      </c>
    </row>
    <row r="16437" spans="1:13" x14ac:dyDescent="0.25">
      <c r="A16437" s="9"/>
      <c r="H16437" s="9"/>
      <c r="J16437">
        <v>10</v>
      </c>
      <c r="K16437">
        <f ca="1">SIMULATION!$D$3*SIMULATION!$D$17/$H16427/(SIMULATION!$D$17-$I16427)*(((EXP(-$I16427*$J16437))/(1-EXP(-SIMULATION!$D$4*$I16427)))-(EXP(-SIMULATION!$D$17*$J16437)/(1-EXP(-SIMULATION!$D$4*SIMULATION!$D$17))))</f>
        <v>2.0420772949702646</v>
      </c>
      <c r="L16437">
        <v>-0.15068630415953657</v>
      </c>
      <c r="M16437">
        <f t="shared" ca="1" si="256"/>
        <v>1.7343642145830918</v>
      </c>
    </row>
    <row r="16438" spans="1:13" x14ac:dyDescent="0.25">
      <c r="A16438" s="9"/>
      <c r="H16438" s="9"/>
      <c r="J16438">
        <v>11</v>
      </c>
      <c r="K16438">
        <f ca="1">SIMULATION!$D$3*SIMULATION!$D$17/$H16427/(SIMULATION!$D$17-$I16427)*(((EXP(-$I16427*$J16438))/(1-EXP(-SIMULATION!$D$4*$I16427)))-(EXP(-SIMULATION!$D$17*$J16438)/(1-EXP(-SIMULATION!$D$4*SIMULATION!$D$17))))</f>
        <v>1.9076124632761182</v>
      </c>
      <c r="L16438">
        <v>-0.24518091271187734</v>
      </c>
      <c r="M16438">
        <f t="shared" ca="1" si="256"/>
        <v>1.4399022984295269</v>
      </c>
    </row>
    <row r="16439" spans="1:13" x14ac:dyDescent="0.25">
      <c r="A16439" s="9"/>
      <c r="H16439" s="9"/>
      <c r="J16439">
        <v>12</v>
      </c>
      <c r="K16439">
        <f ca="1">SIMULATION!$D$3*SIMULATION!$D$17/$H16427/(SIMULATION!$D$17-$I16427)*(((EXP(-$I16427*$J16439))/(1-EXP(-SIMULATION!$D$4*$I16427)))-(EXP(-SIMULATION!$D$17*$J16439)/(1-EXP(-SIMULATION!$D$4*SIMULATION!$D$17))))</f>
        <v>1.7783983843841551</v>
      </c>
      <c r="L16439">
        <v>0.18938821392440819</v>
      </c>
      <c r="M16439">
        <f t="shared" ca="1" si="256"/>
        <v>2.1152060780487232</v>
      </c>
    </row>
    <row r="16440" spans="1:13" x14ac:dyDescent="0.25">
      <c r="A16440" s="9"/>
      <c r="H16440" s="9"/>
      <c r="J16440">
        <v>13</v>
      </c>
      <c r="K16440">
        <f ca="1">SIMULATION!$D$3*SIMULATION!$D$17/$H16427/(SIMULATION!$D$17-$I16427)*(((EXP(-$I16427*$J16440))/(1-EXP(-SIMULATION!$D$4*$I16427)))-(EXP(-SIMULATION!$D$17*$J16440)/(1-EXP(-SIMULATION!$D$4*SIMULATION!$D$17))))</f>
        <v>1.6556424999606576</v>
      </c>
      <c r="L16440">
        <v>-0.19726699833783784</v>
      </c>
      <c r="M16440">
        <f t="shared" ca="1" si="256"/>
        <v>1.3290388736728649</v>
      </c>
    </row>
    <row r="16441" spans="1:13" x14ac:dyDescent="0.25">
      <c r="A16441" s="9"/>
      <c r="H16441" s="9"/>
      <c r="J16441">
        <v>14</v>
      </c>
      <c r="K16441">
        <f ca="1">SIMULATION!$D$3*SIMULATION!$D$17/$H16427/(SIMULATION!$D$17-$I16427)*(((EXP(-$I16427*$J16441))/(1-EXP(-SIMULATION!$D$4*$I16427)))-(EXP(-SIMULATION!$D$17*$J16441)/(1-EXP(-SIMULATION!$D$4*SIMULATION!$D$17))))</f>
        <v>1.5398962689132727</v>
      </c>
      <c r="L16441">
        <v>-5.4688473986068659E-2</v>
      </c>
      <c r="M16441">
        <f t="shared" ca="1" si="256"/>
        <v>1.455681691869565</v>
      </c>
    </row>
    <row r="16442" spans="1:13" x14ac:dyDescent="0.25">
      <c r="A16442" s="9"/>
      <c r="H16442" s="9"/>
      <c r="J16442">
        <v>15</v>
      </c>
      <c r="K16442">
        <f ca="1">SIMULATION!$D$3*SIMULATION!$D$17/$H16427/(SIMULATION!$D$17-$I16427)*(((EXP(-$I16427*$J16442))/(1-EXP(-SIMULATION!$D$4*$I16427)))-(EXP(-SIMULATION!$D$17*$J16442)/(1-EXP(-SIMULATION!$D$4*SIMULATION!$D$17))))</f>
        <v>1.4313067554852137</v>
      </c>
      <c r="L16442">
        <v>-6.5405603906024845E-2</v>
      </c>
      <c r="M16442">
        <f t="shared" ca="1" si="256"/>
        <v>1.3376912727679302</v>
      </c>
    </row>
    <row r="16443" spans="1:13" x14ac:dyDescent="0.25">
      <c r="A16443" s="9"/>
      <c r="H16443" s="9"/>
      <c r="J16443">
        <v>16</v>
      </c>
      <c r="K16443">
        <f ca="1">SIMULATION!$D$3*SIMULATION!$D$17/$H16427/(SIMULATION!$D$17-$I16427)*(((EXP(-$I16427*$J16443))/(1-EXP(-SIMULATION!$D$4*$I16427)))-(EXP(-SIMULATION!$D$17*$J16443)/(1-EXP(-SIMULATION!$D$4*SIMULATION!$D$17))))</f>
        <v>1.3297767050058193</v>
      </c>
      <c r="L16443">
        <v>1.7832604624677319E-2</v>
      </c>
      <c r="M16443">
        <f t="shared" ca="1" si="256"/>
        <v>1.3534900872252942</v>
      </c>
    </row>
    <row r="16444" spans="1:13" x14ac:dyDescent="0.25">
      <c r="A16444" s="9"/>
      <c r="H16444" s="9"/>
      <c r="J16444">
        <v>17</v>
      </c>
      <c r="K16444">
        <f ca="1">SIMULATION!$D$3*SIMULATION!$D$17/$H16427/(SIMULATION!$D$17-$I16427)*(((EXP(-$I16427*$J16444))/(1-EXP(-SIMULATION!$D$4*$I16427)))-(EXP(-SIMULATION!$D$17*$J16444)/(1-EXP(-SIMULATION!$D$4*SIMULATION!$D$17))))</f>
        <v>1.2350660588086975</v>
      </c>
      <c r="L16444">
        <v>0.32653521540746672</v>
      </c>
      <c r="M16444">
        <f t="shared" ca="1" si="256"/>
        <v>1.6383586203642466</v>
      </c>
    </row>
    <row r="16445" spans="1:13" x14ac:dyDescent="0.25">
      <c r="A16445" s="9"/>
      <c r="H16445" s="9"/>
      <c r="J16445">
        <v>18</v>
      </c>
      <c r="K16445">
        <f ca="1">SIMULATION!$D$3*SIMULATION!$D$17/$H16427/(SIMULATION!$D$17-$I16427)*(((EXP(-$I16427*$J16445))/(1-EXP(-SIMULATION!$D$4*$I16427)))-(EXP(-SIMULATION!$D$17*$J16445)/(1-EXP(-SIMULATION!$D$4*SIMULATION!$D$17))))</f>
        <v>1.1468560185172008</v>
      </c>
      <c r="L16445">
        <v>0.29257687414652372</v>
      </c>
      <c r="M16445">
        <f t="shared" ca="1" si="256"/>
        <v>1.4823995675110913</v>
      </c>
    </row>
    <row r="16446" spans="1:13" x14ac:dyDescent="0.25">
      <c r="A16446" s="9"/>
      <c r="H16446" s="9"/>
      <c r="J16446">
        <v>19</v>
      </c>
      <c r="K16446">
        <f ca="1">SIMULATION!$D$3*SIMULATION!$D$17/$H16427/(SIMULATION!$D$17-$I16427)*(((EXP(-$I16427*$J16446))/(1-EXP(-SIMULATION!$D$4*$I16427)))-(EXP(-SIMULATION!$D$17*$J16446)/(1-EXP(-SIMULATION!$D$4*SIMULATION!$D$17))))</f>
        <v>1.0647891821231341</v>
      </c>
      <c r="L16446">
        <v>-0.19060325325149188</v>
      </c>
      <c r="M16446">
        <f t="shared" ca="1" si="256"/>
        <v>0.86183689998346946</v>
      </c>
    </row>
    <row r="16447" spans="1:13" x14ac:dyDescent="0.25">
      <c r="A16447" s="9"/>
      <c r="H16447" s="9"/>
      <c r="J16447">
        <v>20</v>
      </c>
      <c r="K16447">
        <f ca="1">SIMULATION!$D$3*SIMULATION!$D$17/$H16427/(SIMULATION!$D$17-$I16427)*(((EXP(-$I16427*$J16447))/(1-EXP(-SIMULATION!$D$4*$I16427)))-(EXP(-SIMULATION!$D$17*$J16447)/(1-EXP(-SIMULATION!$D$4*SIMULATION!$D$17))))</f>
        <v>0.98849441225036472</v>
      </c>
      <c r="L16447">
        <v>0.26858569419287653</v>
      </c>
      <c r="M16447">
        <f t="shared" ca="1" si="256"/>
        <v>1.2539898701704084</v>
      </c>
    </row>
    <row r="16448" spans="1:13" x14ac:dyDescent="0.25">
      <c r="A16448" s="9"/>
      <c r="H16448" s="9"/>
      <c r="J16448">
        <v>21</v>
      </c>
      <c r="K16448">
        <f ca="1">SIMULATION!$D$3*SIMULATION!$D$17/$H16427/(SIMULATION!$D$17-$I16427)*(((EXP(-$I16427*$J16448))/(1-EXP(-SIMULATION!$D$4*$I16427)))-(EXP(-SIMULATION!$D$17*$J16448)/(1-EXP(-SIMULATION!$D$4*SIMULATION!$D$17))))</f>
        <v>0.91760198165244233</v>
      </c>
      <c r="L16448">
        <v>0.16933017688693902</v>
      </c>
      <c r="M16448">
        <f t="shared" ca="1" si="256"/>
        <v>1.0729796875174562</v>
      </c>
    </row>
    <row r="16449" spans="1:13" x14ac:dyDescent="0.25">
      <c r="A16449" s="9"/>
      <c r="H16449" s="9"/>
      <c r="J16449">
        <v>22</v>
      </c>
      <c r="K16449">
        <f ca="1">SIMULATION!$D$3*SIMULATION!$D$17/$H16427/(SIMULATION!$D$17-$I16427)*(((EXP(-$I16427*$J16449))/(1-EXP(-SIMULATION!$D$4*$I16427)))-(EXP(-SIMULATION!$D$17*$J16449)/(1-EXP(-SIMULATION!$D$4*SIMULATION!$D$17))))</f>
        <v>0.85175254494682873</v>
      </c>
      <c r="L16449">
        <v>-0.20332182405224361</v>
      </c>
      <c r="M16449">
        <f t="shared" ca="1" si="256"/>
        <v>0.67857266386709891</v>
      </c>
    </row>
    <row r="16450" spans="1:13" x14ac:dyDescent="0.25">
      <c r="A16450" s="9"/>
      <c r="H16450" s="9"/>
      <c r="J16450">
        <v>23</v>
      </c>
      <c r="K16450">
        <f ca="1">SIMULATION!$D$3*SIMULATION!$D$17/$H16427/(SIMULATION!$D$17-$I16427)*(((EXP(-$I16427*$J16450))/(1-EXP(-SIMULATION!$D$4*$I16427)))-(EXP(-SIMULATION!$D$17*$J16450)/(1-EXP(-SIMULATION!$D$4*SIMULATION!$D$17))))</f>
        <v>0.79060220678944937</v>
      </c>
      <c r="L16450">
        <v>7.7442262714738516E-2</v>
      </c>
      <c r="M16450">
        <f t="shared" ca="1" si="256"/>
        <v>0.85182823059048984</v>
      </c>
    </row>
    <row r="16451" spans="1:13" x14ac:dyDescent="0.25">
      <c r="A16451" s="9"/>
      <c r="H16451" s="9"/>
      <c r="J16451">
        <v>24</v>
      </c>
      <c r="K16451">
        <f ca="1">SIMULATION!$D$3*SIMULATION!$D$17/$H16427/(SIMULATION!$D$17-$I16427)*(((EXP(-$I16427*$J16451))/(1-EXP(-SIMULATION!$D$4*$I16427)))-(EXP(-SIMULATION!$D$17*$J16451)/(1-EXP(-SIMULATION!$D$4*SIMULATION!$D$17))))</f>
        <v>0.73382513750132639</v>
      </c>
      <c r="L16451">
        <v>1.2672494389346719E-2</v>
      </c>
      <c r="M16451">
        <f t="shared" ref="M16451:M16514" ca="1" si="257">$K16451*(1+$L16451)</f>
        <v>0.74312453243907362</v>
      </c>
    </row>
    <row r="16452" spans="1:13" x14ac:dyDescent="0.25">
      <c r="A16452" s="9">
        <v>659</v>
      </c>
      <c r="B16452" s="2">
        <f ca="1">NORMINV(RAND(),SIMULATION!D7,SIMULATION!D8)</f>
        <v>52.208089090829596</v>
      </c>
      <c r="C16452" s="2">
        <v>2</v>
      </c>
      <c r="D16452" s="2">
        <f ca="1">SIMULATION!$D$11*(1+(SIMULATION!$D$12*LN(1+$C16452)))*(1+(SIMULATION!$D$13*(($B16452/63.5)-1)))</f>
        <v>9.3995043616612044</v>
      </c>
      <c r="E16452" s="2">
        <v>-1.605895006836518E-2</v>
      </c>
      <c r="F16452" s="2">
        <f ca="1">D16452*(1+E16452)</f>
        <v>9.2485581904499057</v>
      </c>
      <c r="G16452" s="2">
        <v>1.3302037388658881</v>
      </c>
      <c r="H16452" s="9">
        <f>SIMULATION!$D$15*EXP($G$16452)</f>
        <v>834.85808978041825</v>
      </c>
      <c r="I16452" s="2">
        <f ca="1">$F16452/$H16452</f>
        <v>1.1078000325639095E-2</v>
      </c>
      <c r="J16452">
        <v>0</v>
      </c>
      <c r="K16452">
        <f ca="1">SIMULATION!$D$3*SIMULATION!$D$17/$H16452/(SIMULATION!$D$17-$I16452)*(((EXP(-$I16452*$J16452))/(1-EXP(-SIMULATION!$D$4*$I16452)))-(EXP(-SIMULATION!$D$17*$J16452)/(1-EXP(-SIMULATION!$D$4*SIMULATION!$D$17))))</f>
        <v>2.2182523627277009</v>
      </c>
      <c r="L16452">
        <v>6.0222651789622605E-2</v>
      </c>
      <c r="M16452">
        <f t="shared" ca="1" si="257"/>
        <v>2.3518414023497591</v>
      </c>
    </row>
    <row r="16453" spans="1:13" x14ac:dyDescent="0.25">
      <c r="A16453" s="9"/>
      <c r="H16453" s="9"/>
      <c r="J16453">
        <v>1</v>
      </c>
      <c r="K16453">
        <f ca="1">SIMULATION!$D$3*SIMULATION!$D$17/$H16452/(SIMULATION!$D$17-$I16452)*(((EXP(-$I16452*$J16453))/(1-EXP(-SIMULATION!$D$4*$I16452)))-(EXP(-SIMULATION!$D$17*$J16453)/(1-EXP(-SIMULATION!$D$4*SIMULATION!$D$17))))</f>
        <v>2.4290404391548264</v>
      </c>
      <c r="L16453">
        <v>-0.23594785748159383</v>
      </c>
      <c r="M16453">
        <f t="shared" ca="1" si="257"/>
        <v>1.8559135518000953</v>
      </c>
    </row>
    <row r="16454" spans="1:13" x14ac:dyDescent="0.25">
      <c r="A16454" s="9"/>
      <c r="H16454" s="9"/>
      <c r="J16454">
        <v>2</v>
      </c>
      <c r="K16454">
        <f ca="1">SIMULATION!$D$3*SIMULATION!$D$17/$H16452/(SIMULATION!$D$17-$I16452)*(((EXP(-$I16452*$J16454))/(1-EXP(-SIMULATION!$D$4*$I16452)))-(EXP(-SIMULATION!$D$17*$J16454)/(1-EXP(-SIMULATION!$D$4*SIMULATION!$D$17))))</f>
        <v>2.5530187281621561</v>
      </c>
      <c r="L16454">
        <v>-9.6246670744935744E-2</v>
      </c>
      <c r="M16454">
        <f t="shared" ca="1" si="257"/>
        <v>2.3072991752270786</v>
      </c>
    </row>
    <row r="16455" spans="1:13" x14ac:dyDescent="0.25">
      <c r="A16455" s="9"/>
      <c r="H16455" s="9"/>
      <c r="J16455">
        <v>3</v>
      </c>
      <c r="K16455">
        <f ca="1">SIMULATION!$D$3*SIMULATION!$D$17/$H16452/(SIMULATION!$D$17-$I16452)*(((EXP(-$I16452*$J16455))/(1-EXP(-SIMULATION!$D$4*$I16452)))-(EXP(-SIMULATION!$D$17*$J16455)/(1-EXP(-SIMULATION!$D$4*SIMULATION!$D$17))))</f>
        <v>2.6214894832970459</v>
      </c>
      <c r="L16455">
        <v>4.2322683181319994E-2</v>
      </c>
      <c r="M16455">
        <f t="shared" ca="1" si="257"/>
        <v>2.732437952161789</v>
      </c>
    </row>
    <row r="16456" spans="1:13" x14ac:dyDescent="0.25">
      <c r="A16456" s="9"/>
      <c r="H16456" s="9"/>
      <c r="J16456">
        <v>4</v>
      </c>
      <c r="K16456">
        <f ca="1">SIMULATION!$D$3*SIMULATION!$D$17/$H16452/(SIMULATION!$D$17-$I16452)*(((EXP(-$I16452*$J16456))/(1-EXP(-SIMULATION!$D$4*$I16452)))-(EXP(-SIMULATION!$D$17*$J16456)/(1-EXP(-SIMULATION!$D$4*SIMULATION!$D$17))))</f>
        <v>2.6545106013264528</v>
      </c>
      <c r="L16456">
        <v>0.23721504308326952</v>
      </c>
      <c r="M16456">
        <f t="shared" ca="1" si="257"/>
        <v>3.284200447985103</v>
      </c>
    </row>
    <row r="16457" spans="1:13" x14ac:dyDescent="0.25">
      <c r="A16457" s="9"/>
      <c r="H16457" s="9"/>
      <c r="J16457">
        <v>5</v>
      </c>
      <c r="K16457">
        <f ca="1">SIMULATION!$D$3*SIMULATION!$D$17/$H16452/(SIMULATION!$D$17-$I16452)*(((EXP(-$I16452*$J16457))/(1-EXP(-SIMULATION!$D$4*$I16452)))-(EXP(-SIMULATION!$D$17*$J16457)/(1-EXP(-SIMULATION!$D$4*SIMULATION!$D$17))))</f>
        <v>2.664934337066013</v>
      </c>
      <c r="L16457">
        <v>0.18466603548225047</v>
      </c>
      <c r="M16457">
        <f t="shared" ca="1" si="257"/>
        <v>3.1570571959125129</v>
      </c>
    </row>
    <row r="16458" spans="1:13" x14ac:dyDescent="0.25">
      <c r="A16458" s="9"/>
      <c r="H16458" s="9"/>
      <c r="J16458">
        <v>6</v>
      </c>
      <c r="K16458">
        <f ca="1">SIMULATION!$D$3*SIMULATION!$D$17/$H16452/(SIMULATION!$D$17-$I16452)*(((EXP(-$I16452*$J16458))/(1-EXP(-SIMULATION!$D$4*$I16452)))-(EXP(-SIMULATION!$D$17*$J16458)/(1-EXP(-SIMULATION!$D$4*SIMULATION!$D$17))))</f>
        <v>2.6609954097229762</v>
      </c>
      <c r="L16458">
        <v>-0.12300276467893445</v>
      </c>
      <c r="M16458">
        <f t="shared" ca="1" si="257"/>
        <v>2.3336856175290963</v>
      </c>
    </row>
    <row r="16459" spans="1:13" x14ac:dyDescent="0.25">
      <c r="A16459" s="9"/>
      <c r="H16459" s="9"/>
      <c r="J16459">
        <v>7</v>
      </c>
      <c r="K16459">
        <f ca="1">SIMULATION!$D$3*SIMULATION!$D$17/$H16452/(SIMULATION!$D$17-$I16452)*(((EXP(-$I16452*$J16459))/(1-EXP(-SIMULATION!$D$4*$I16452)))-(EXP(-SIMULATION!$D$17*$J16459)/(1-EXP(-SIMULATION!$D$4*SIMULATION!$D$17))))</f>
        <v>2.6479695241080048</v>
      </c>
      <c r="L16459">
        <v>-0.44948450653741678</v>
      </c>
      <c r="M16459">
        <f t="shared" ca="1" si="257"/>
        <v>1.4577482492381999</v>
      </c>
    </row>
    <row r="16460" spans="1:13" x14ac:dyDescent="0.25">
      <c r="A16460" s="9"/>
      <c r="H16460" s="9"/>
      <c r="J16460">
        <v>8</v>
      </c>
      <c r="K16460">
        <f ca="1">SIMULATION!$D$3*SIMULATION!$D$17/$H16452/(SIMULATION!$D$17-$I16452)*(((EXP(-$I16452*$J16460))/(1-EXP(-SIMULATION!$D$4*$I16452)))-(EXP(-SIMULATION!$D$17*$J16460)/(1-EXP(-SIMULATION!$D$4*SIMULATION!$D$17))))</f>
        <v>2.6292361911300732</v>
      </c>
      <c r="L16460">
        <v>-4.5094260979362762E-2</v>
      </c>
      <c r="M16460">
        <f t="shared" ca="1" si="257"/>
        <v>2.5106727281508681</v>
      </c>
    </row>
    <row r="16461" spans="1:13" x14ac:dyDescent="0.25">
      <c r="A16461" s="9"/>
      <c r="H16461" s="9"/>
      <c r="J16461">
        <v>9</v>
      </c>
      <c r="K16461">
        <f ca="1">SIMULATION!$D$3*SIMULATION!$D$17/$H16452/(SIMULATION!$D$17-$I16452)*(((EXP(-$I16452*$J16461))/(1-EXP(-SIMULATION!$D$4*$I16452)))-(EXP(-SIMULATION!$D$17*$J16461)/(1-EXP(-SIMULATION!$D$4*SIMULATION!$D$17))))</f>
        <v>2.606959808812503</v>
      </c>
      <c r="L16461">
        <v>0.23903018050131172</v>
      </c>
      <c r="M16461">
        <f t="shared" ca="1" si="257"/>
        <v>3.2301018824726206</v>
      </c>
    </row>
    <row r="16462" spans="1:13" x14ac:dyDescent="0.25">
      <c r="A16462" s="9"/>
      <c r="H16462" s="9"/>
      <c r="J16462">
        <v>10</v>
      </c>
      <c r="K16462">
        <f ca="1">SIMULATION!$D$3*SIMULATION!$D$17/$H16452/(SIMULATION!$D$17-$I16452)*(((EXP(-$I16452*$J16462))/(1-EXP(-SIMULATION!$D$4*$I16452)))-(EXP(-SIMULATION!$D$17*$J16462)/(1-EXP(-SIMULATION!$D$4*SIMULATION!$D$17))))</f>
        <v>2.5825261153855581</v>
      </c>
      <c r="L16462">
        <v>4.1279406057701626E-2</v>
      </c>
      <c r="M16462">
        <f t="shared" ca="1" si="257"/>
        <v>2.6891312595571772</v>
      </c>
    </row>
    <row r="16463" spans="1:13" x14ac:dyDescent="0.25">
      <c r="A16463" s="9"/>
      <c r="H16463" s="9"/>
      <c r="J16463">
        <v>11</v>
      </c>
      <c r="K16463">
        <f ca="1">SIMULATION!$D$3*SIMULATION!$D$17/$H16452/(SIMULATION!$D$17-$I16452)*(((EXP(-$I16452*$J16463))/(1-EXP(-SIMULATION!$D$4*$I16452)))-(EXP(-SIMULATION!$D$17*$J16463)/(1-EXP(-SIMULATION!$D$4*SIMULATION!$D$17))))</f>
        <v>2.5568218788688255</v>
      </c>
      <c r="L16463">
        <v>-8.1740519173948409E-2</v>
      </c>
      <c r="M16463">
        <f t="shared" ca="1" si="257"/>
        <v>2.3478259310547775</v>
      </c>
    </row>
    <row r="16464" spans="1:13" x14ac:dyDescent="0.25">
      <c r="A16464" s="9"/>
      <c r="H16464" s="9"/>
      <c r="J16464">
        <v>12</v>
      </c>
      <c r="K16464">
        <f ca="1">SIMULATION!$D$3*SIMULATION!$D$17/$H16452/(SIMULATION!$D$17-$I16452)*(((EXP(-$I16452*$J16464))/(1-EXP(-SIMULATION!$D$4*$I16452)))-(EXP(-SIMULATION!$D$17*$J16464)/(1-EXP(-SIMULATION!$D$4*SIMULATION!$D$17))))</f>
        <v>2.530414128792366</v>
      </c>
      <c r="L16464">
        <v>7.4385533150928024E-2</v>
      </c>
      <c r="M16464">
        <f t="shared" ca="1" si="257"/>
        <v>2.7186403328552271</v>
      </c>
    </row>
    <row r="16465" spans="1:13" x14ac:dyDescent="0.25">
      <c r="A16465" s="9"/>
      <c r="H16465" s="9"/>
      <c r="J16465">
        <v>13</v>
      </c>
      <c r="K16465">
        <f ca="1">SIMULATION!$D$3*SIMULATION!$D$17/$H16452/(SIMULATION!$D$17-$I16452)*(((EXP(-$I16452*$J16465))/(1-EXP(-SIMULATION!$D$4*$I16452)))-(EXP(-SIMULATION!$D$17*$J16465)/(1-EXP(-SIMULATION!$D$4*SIMULATION!$D$17))))</f>
        <v>2.5036650120833457</v>
      </c>
      <c r="L16465">
        <v>-0.47844832417375843</v>
      </c>
      <c r="M16465">
        <f t="shared" ca="1" si="257"/>
        <v>1.3057906827595962</v>
      </c>
    </row>
    <row r="16466" spans="1:13" x14ac:dyDescent="0.25">
      <c r="A16466" s="9"/>
      <c r="H16466" s="9"/>
      <c r="J16466">
        <v>14</v>
      </c>
      <c r="K16466">
        <f ca="1">SIMULATION!$D$3*SIMULATION!$D$17/$H16452/(SIMULATION!$D$17-$I16452)*(((EXP(-$I16452*$J16466))/(1-EXP(-SIMULATION!$D$4*$I16452)))-(EXP(-SIMULATION!$D$17*$J16466)/(1-EXP(-SIMULATION!$D$4*SIMULATION!$D$17))))</f>
        <v>2.4768053953567986</v>
      </c>
      <c r="L16466">
        <v>0.30062922179481244</v>
      </c>
      <c r="M16466">
        <f t="shared" ca="1" si="257"/>
        <v>3.2214054739001061</v>
      </c>
    </row>
    <row r="16467" spans="1:13" x14ac:dyDescent="0.25">
      <c r="A16467" s="9"/>
      <c r="H16467" s="9"/>
      <c r="J16467">
        <v>15</v>
      </c>
      <c r="K16467">
        <f ca="1">SIMULATION!$D$3*SIMULATION!$D$17/$H16452/(SIMULATION!$D$17-$I16452)*(((EXP(-$I16452*$J16467))/(1-EXP(-SIMULATION!$D$4*$I16452)))-(EXP(-SIMULATION!$D$17*$J16467)/(1-EXP(-SIMULATION!$D$4*SIMULATION!$D$17))))</f>
        <v>2.449982030902313</v>
      </c>
      <c r="L16467">
        <v>0.15210346050371362</v>
      </c>
      <c r="M16467">
        <f t="shared" ca="1" si="257"/>
        <v>2.8226327759744714</v>
      </c>
    </row>
    <row r="16468" spans="1:13" x14ac:dyDescent="0.25">
      <c r="A16468" s="9"/>
      <c r="H16468" s="9"/>
      <c r="J16468">
        <v>16</v>
      </c>
      <c r="K16468">
        <f ca="1">SIMULATION!$D$3*SIMULATION!$D$17/$H16452/(SIMULATION!$D$17-$I16452)*(((EXP(-$I16452*$J16468))/(1-EXP(-SIMULATION!$D$4*$I16452)))-(EXP(-SIMULATION!$D$17*$J16468)/(1-EXP(-SIMULATION!$D$4*SIMULATION!$D$17))))</f>
        <v>2.4232877816469509</v>
      </c>
      <c r="L16468">
        <v>-0.2585083248696578</v>
      </c>
      <c r="M16468">
        <f t="shared" ca="1" si="257"/>
        <v>1.7968477165362886</v>
      </c>
    </row>
    <row r="16469" spans="1:13" x14ac:dyDescent="0.25">
      <c r="A16469" s="9"/>
      <c r="H16469" s="9"/>
      <c r="J16469">
        <v>17</v>
      </c>
      <c r="K16469">
        <f ca="1">SIMULATION!$D$3*SIMULATION!$D$17/$H16452/(SIMULATION!$D$17-$I16452)*(((EXP(-$I16452*$J16469))/(1-EXP(-SIMULATION!$D$4*$I16452)))-(EXP(-SIMULATION!$D$17*$J16469)/(1-EXP(-SIMULATION!$D$4*SIMULATION!$D$17))))</f>
        <v>2.3967809899004631</v>
      </c>
      <c r="L16469">
        <v>0.45262693229799367</v>
      </c>
      <c r="M16469">
        <f t="shared" ca="1" si="257"/>
        <v>3.4816286167492581</v>
      </c>
    </row>
    <row r="16470" spans="1:13" x14ac:dyDescent="0.25">
      <c r="A16470" s="9"/>
      <c r="H16470" s="9"/>
      <c r="J16470">
        <v>18</v>
      </c>
      <c r="K16470">
        <f ca="1">SIMULATION!$D$3*SIMULATION!$D$17/$H16452/(SIMULATION!$D$17-$I16452)*(((EXP(-$I16452*$J16470))/(1-EXP(-SIMULATION!$D$4*$I16452)))-(EXP(-SIMULATION!$D$17*$J16470)/(1-EXP(-SIMULATION!$D$4*SIMULATION!$D$17))))</f>
        <v>2.3704978891742727</v>
      </c>
      <c r="L16470">
        <v>3.6093463715437112E-2</v>
      </c>
      <c r="M16470">
        <f t="shared" ca="1" si="257"/>
        <v>2.4560573687247045</v>
      </c>
    </row>
    <row r="16471" spans="1:13" x14ac:dyDescent="0.25">
      <c r="A16471" s="9"/>
      <c r="H16471" s="9"/>
      <c r="J16471">
        <v>19</v>
      </c>
      <c r="K16471">
        <f ca="1">SIMULATION!$D$3*SIMULATION!$D$17/$H16452/(SIMULATION!$D$17-$I16452)*(((EXP(-$I16452*$J16471))/(1-EXP(-SIMULATION!$D$4*$I16452)))-(EXP(-SIMULATION!$D$17*$J16471)/(1-EXP(-SIMULATION!$D$4*SIMULATION!$D$17))))</f>
        <v>2.3444605578348008</v>
      </c>
      <c r="L16471">
        <v>0.10205456861105712</v>
      </c>
      <c r="M16471">
        <f t="shared" ca="1" si="257"/>
        <v>2.5837234686902701</v>
      </c>
    </row>
    <row r="16472" spans="1:13" x14ac:dyDescent="0.25">
      <c r="A16472" s="9"/>
      <c r="H16472" s="9"/>
      <c r="J16472">
        <v>20</v>
      </c>
      <c r="K16472">
        <f ca="1">SIMULATION!$D$3*SIMULATION!$D$17/$H16452/(SIMULATION!$D$17-$I16452)*(((EXP(-$I16452*$J16472))/(1-EXP(-SIMULATION!$D$4*$I16452)))-(EXP(-SIMULATION!$D$17*$J16472)/(1-EXP(-SIMULATION!$D$4*SIMULATION!$D$17))))</f>
        <v>2.3186820158575849</v>
      </c>
      <c r="L16472">
        <v>7.4724777668138245E-2</v>
      </c>
      <c r="M16472">
        <f t="shared" ca="1" si="257"/>
        <v>2.4919450139756538</v>
      </c>
    </row>
    <row r="16473" spans="1:13" x14ac:dyDescent="0.25">
      <c r="A16473" s="9"/>
      <c r="H16473" s="9"/>
      <c r="J16473">
        <v>21</v>
      </c>
      <c r="K16473">
        <f ca="1">SIMULATION!$D$3*SIMULATION!$D$17/$H16452/(SIMULATION!$D$17-$I16452)*(((EXP(-$I16452*$J16473))/(1-EXP(-SIMULATION!$D$4*$I16452)))-(EXP(-SIMULATION!$D$17*$J16473)/(1-EXP(-SIMULATION!$D$4*SIMULATION!$D$17))))</f>
        <v>2.2931694908125677</v>
      </c>
      <c r="L16473">
        <v>-0.24317020428742717</v>
      </c>
      <c r="M16473">
        <f t="shared" ca="1" si="257"/>
        <v>1.7355389972659803</v>
      </c>
    </row>
    <row r="16474" spans="1:13" x14ac:dyDescent="0.25">
      <c r="A16474" s="9"/>
      <c r="H16474" s="9"/>
      <c r="J16474">
        <v>22</v>
      </c>
      <c r="K16474">
        <f ca="1">SIMULATION!$D$3*SIMULATION!$D$17/$H16452/(SIMULATION!$D$17-$I16452)*(((EXP(-$I16452*$J16474))/(1-EXP(-SIMULATION!$D$4*$I16452)))-(EXP(-SIMULATION!$D$17*$J16474)/(1-EXP(-SIMULATION!$D$4*SIMULATION!$D$17))))</f>
        <v>2.2679265106497986</v>
      </c>
      <c r="L16474">
        <v>-1.8615096930797059E-2</v>
      </c>
      <c r="M16474">
        <f t="shared" ca="1" si="257"/>
        <v>2.2257088388221282</v>
      </c>
    </row>
    <row r="16475" spans="1:13" x14ac:dyDescent="0.25">
      <c r="A16475" s="9"/>
      <c r="H16475" s="9"/>
      <c r="J16475">
        <v>23</v>
      </c>
      <c r="K16475">
        <f ca="1">SIMULATION!$D$3*SIMULATION!$D$17/$H16452/(SIMULATION!$D$17-$I16452)*(((EXP(-$I16452*$J16475))/(1-EXP(-SIMULATION!$D$4*$I16452)))-(EXP(-SIMULATION!$D$17*$J16475)/(1-EXP(-SIMULATION!$D$4*SIMULATION!$D$17))))</f>
        <v>2.2429542446718793</v>
      </c>
      <c r="L16475">
        <v>-0.21489603002797522</v>
      </c>
      <c r="M16475">
        <f t="shared" ca="1" si="257"/>
        <v>1.7609522819574968</v>
      </c>
    </row>
    <row r="16476" spans="1:13" x14ac:dyDescent="0.25">
      <c r="A16476" s="9"/>
      <c r="H16476" s="9"/>
      <c r="J16476">
        <v>24</v>
      </c>
      <c r="K16476">
        <f ca="1">SIMULATION!$D$3*SIMULATION!$D$17/$H16452/(SIMULATION!$D$17-$I16452)*(((EXP(-$I16452*$J16476))/(1-EXP(-SIMULATION!$D$4*$I16452)))-(EXP(-SIMULATION!$D$17*$J16476)/(1-EXP(-SIMULATION!$D$4*SIMULATION!$D$17))))</f>
        <v>2.2182523627277009</v>
      </c>
      <c r="L16476">
        <v>-0.31240212046812521</v>
      </c>
      <c r="M16476">
        <f t="shared" ca="1" si="257"/>
        <v>1.5252656208781383</v>
      </c>
    </row>
    <row r="16477" spans="1:13" x14ac:dyDescent="0.25">
      <c r="A16477" s="9">
        <v>660</v>
      </c>
      <c r="B16477" s="2">
        <f ca="1">NORMINV(RAND(),SIMULATION!D7,SIMULATION!D8)</f>
        <v>61.587755860573097</v>
      </c>
      <c r="C16477" s="2">
        <v>2</v>
      </c>
      <c r="D16477" s="2">
        <f ca="1">SIMULATION!$D$11*(1+(SIMULATION!$D$12*LN(1+$C16477)))*(1+(SIMULATION!$D$13*(($B16477/63.5)-1)))</f>
        <v>10.096054710362631</v>
      </c>
      <c r="E16477" s="2">
        <v>-0.20255201908116469</v>
      </c>
      <c r="F16477" s="2">
        <f ca="1">D16477*(1+E16477)</f>
        <v>8.0510784440247765</v>
      </c>
      <c r="G16477" s="2">
        <v>0.39831411066601957</v>
      </c>
      <c r="H16477" s="9">
        <f>SIMULATION!$D$15*EXP($G$16477)</f>
        <v>328.7745080282437</v>
      </c>
      <c r="I16477" s="2">
        <f ca="1">$F16477/$H16477</f>
        <v>2.4488146883131039E-2</v>
      </c>
      <c r="J16477">
        <v>0</v>
      </c>
      <c r="K16477">
        <f ca="1">SIMULATION!$D$3*SIMULATION!$D$17/$H16477/(SIMULATION!$D$17-$I16477)*(((EXP(-$I16477*$J16477))/(1-EXP(-SIMULATION!$D$4*$I16477)))-(EXP(-SIMULATION!$D$17*$J16477)/(1-EXP(-SIMULATION!$D$4*SIMULATION!$D$17))))</f>
        <v>2.2131857385423492</v>
      </c>
      <c r="L16477">
        <v>-0.28600920058727092</v>
      </c>
      <c r="M16477">
        <f t="shared" ca="1" si="257"/>
        <v>1.5801942547107031</v>
      </c>
    </row>
    <row r="16478" spans="1:13" x14ac:dyDescent="0.25">
      <c r="A16478" s="9"/>
      <c r="H16478" s="9"/>
      <c r="J16478">
        <v>1</v>
      </c>
      <c r="K16478">
        <f ca="1">SIMULATION!$D$3*SIMULATION!$D$17/$H16477/(SIMULATION!$D$17-$I16477)*(((EXP(-$I16477*$J16478))/(1-EXP(-SIMULATION!$D$4*$I16477)))-(EXP(-SIMULATION!$D$17*$J16478)/(1-EXP(-SIMULATION!$D$4*SIMULATION!$D$17))))</f>
        <v>2.7526839285304368</v>
      </c>
      <c r="L16478">
        <v>-0.17431495414154097</v>
      </c>
      <c r="M16478">
        <f t="shared" ca="1" si="257"/>
        <v>2.272849955762497</v>
      </c>
    </row>
    <row r="16479" spans="1:13" x14ac:dyDescent="0.25">
      <c r="A16479" s="9"/>
      <c r="H16479" s="9"/>
      <c r="J16479">
        <v>2</v>
      </c>
      <c r="K16479">
        <f ca="1">SIMULATION!$D$3*SIMULATION!$D$17/$H16477/(SIMULATION!$D$17-$I16477)*(((EXP(-$I16477*$J16479))/(1-EXP(-SIMULATION!$D$4*$I16477)))-(EXP(-SIMULATION!$D$17*$J16479)/(1-EXP(-SIMULATION!$D$4*SIMULATION!$D$17))))</f>
        <v>3.0661268330491951</v>
      </c>
      <c r="L16479">
        <v>-0.39250607312759178</v>
      </c>
      <c r="M16479">
        <f t="shared" ca="1" si="257"/>
        <v>1.8626534300979163</v>
      </c>
    </row>
    <row r="16480" spans="1:13" x14ac:dyDescent="0.25">
      <c r="A16480" s="9"/>
      <c r="H16480" s="9"/>
      <c r="J16480">
        <v>3</v>
      </c>
      <c r="K16480">
        <f ca="1">SIMULATION!$D$3*SIMULATION!$D$17/$H16477/(SIMULATION!$D$17-$I16477)*(((EXP(-$I16477*$J16480))/(1-EXP(-SIMULATION!$D$4*$I16477)))-(EXP(-SIMULATION!$D$17*$J16480)/(1-EXP(-SIMULATION!$D$4*SIMULATION!$D$17))))</f>
        <v>3.2354889154556092</v>
      </c>
      <c r="L16480">
        <v>-0.34087522768176687</v>
      </c>
      <c r="M16480">
        <f t="shared" ca="1" si="257"/>
        <v>2.1325908947378456</v>
      </c>
    </row>
    <row r="16481" spans="1:13" x14ac:dyDescent="0.25">
      <c r="A16481" s="9"/>
      <c r="H16481" s="9"/>
      <c r="J16481">
        <v>4</v>
      </c>
      <c r="K16481">
        <f ca="1">SIMULATION!$D$3*SIMULATION!$D$17/$H16477/(SIMULATION!$D$17-$I16477)*(((EXP(-$I16477*$J16481))/(1-EXP(-SIMULATION!$D$4*$I16477)))-(EXP(-SIMULATION!$D$17*$J16481)/(1-EXP(-SIMULATION!$D$4*SIMULATION!$D$17))))</f>
        <v>3.3132825115113818</v>
      </c>
      <c r="L16481">
        <v>0.2196694745754634</v>
      </c>
      <c r="M16481">
        <f t="shared" ca="1" si="257"/>
        <v>4.0411095399351593</v>
      </c>
    </row>
    <row r="16482" spans="1:13" x14ac:dyDescent="0.25">
      <c r="A16482" s="9"/>
      <c r="H16482" s="9"/>
      <c r="J16482">
        <v>5</v>
      </c>
      <c r="K16482">
        <f ca="1">SIMULATION!$D$3*SIMULATION!$D$17/$H16477/(SIMULATION!$D$17-$I16477)*(((EXP(-$I16477*$J16482))/(1-EXP(-SIMULATION!$D$4*$I16477)))-(EXP(-SIMULATION!$D$17*$J16482)/(1-EXP(-SIMULATION!$D$4*SIMULATION!$D$17))))</f>
        <v>3.3331403673637774</v>
      </c>
      <c r="L16482">
        <v>0.31195864525250377</v>
      </c>
      <c r="M16482">
        <f t="shared" ca="1" si="257"/>
        <v>4.3729423208030145</v>
      </c>
    </row>
    <row r="16483" spans="1:13" x14ac:dyDescent="0.25">
      <c r="A16483" s="9"/>
      <c r="H16483" s="9"/>
      <c r="J16483">
        <v>6</v>
      </c>
      <c r="K16483">
        <f ca="1">SIMULATION!$D$3*SIMULATION!$D$17/$H16477/(SIMULATION!$D$17-$I16477)*(((EXP(-$I16477*$J16483))/(1-EXP(-SIMULATION!$D$4*$I16477)))-(EXP(-SIMULATION!$D$17*$J16483)/(1-EXP(-SIMULATION!$D$4*SIMULATION!$D$17))))</f>
        <v>3.3165971757312662</v>
      </c>
      <c r="L16483">
        <v>0.43259431426463646</v>
      </c>
      <c r="M16483">
        <f t="shared" ca="1" si="257"/>
        <v>4.7513382566587632</v>
      </c>
    </row>
    <row r="16484" spans="1:13" x14ac:dyDescent="0.25">
      <c r="A16484" s="9"/>
      <c r="H16484" s="9"/>
      <c r="J16484">
        <v>7</v>
      </c>
      <c r="K16484">
        <f ca="1">SIMULATION!$D$3*SIMULATION!$D$17/$H16477/(SIMULATION!$D$17-$I16477)*(((EXP(-$I16477*$J16484))/(1-EXP(-SIMULATION!$D$4*$I16477)))-(EXP(-SIMULATION!$D$17*$J16484)/(1-EXP(-SIMULATION!$D$4*SIMULATION!$D$17))))</f>
        <v>3.2774353381330124</v>
      </c>
      <c r="L16484">
        <v>0.14524862452636633</v>
      </c>
      <c r="M16484">
        <f t="shared" ca="1" si="257"/>
        <v>3.7534783129709384</v>
      </c>
    </row>
    <row r="16485" spans="1:13" x14ac:dyDescent="0.25">
      <c r="A16485" s="9"/>
      <c r="H16485" s="9"/>
      <c r="J16485">
        <v>8</v>
      </c>
      <c r="K16485">
        <f ca="1">SIMULATION!$D$3*SIMULATION!$D$17/$H16477/(SIMULATION!$D$17-$I16477)*(((EXP(-$I16477*$J16485))/(1-EXP(-SIMULATION!$D$4*$I16477)))-(EXP(-SIMULATION!$D$17*$J16485)/(1-EXP(-SIMULATION!$D$4*SIMULATION!$D$17))))</f>
        <v>3.2244698242972514</v>
      </c>
      <c r="L16485">
        <v>0.14315522869362821</v>
      </c>
      <c r="M16485">
        <f t="shared" ca="1" si="257"/>
        <v>3.6860695394102274</v>
      </c>
    </row>
    <row r="16486" spans="1:13" x14ac:dyDescent="0.25">
      <c r="A16486" s="9"/>
      <c r="H16486" s="9"/>
      <c r="J16486">
        <v>9</v>
      </c>
      <c r="K16486">
        <f ca="1">SIMULATION!$D$3*SIMULATION!$D$17/$H16477/(SIMULATION!$D$17-$I16477)*(((EXP(-$I16477*$J16486))/(1-EXP(-SIMULATION!$D$4*$I16477)))-(EXP(-SIMULATION!$D$17*$J16486)/(1-EXP(-SIMULATION!$D$4*SIMULATION!$D$17))))</f>
        <v>3.1633327674040168</v>
      </c>
      <c r="L16486">
        <v>-0.12948948769131718</v>
      </c>
      <c r="M16486">
        <f t="shared" ca="1" si="257"/>
        <v>2.753714427955714</v>
      </c>
    </row>
    <row r="16487" spans="1:13" x14ac:dyDescent="0.25">
      <c r="A16487" s="9"/>
      <c r="H16487" s="9"/>
      <c r="J16487">
        <v>10</v>
      </c>
      <c r="K16487">
        <f ca="1">SIMULATION!$D$3*SIMULATION!$D$17/$H16477/(SIMULATION!$D$17-$I16477)*(((EXP(-$I16477*$J16487))/(1-EXP(-SIMULATION!$D$4*$I16477)))-(EXP(-SIMULATION!$D$17*$J16487)/(1-EXP(-SIMULATION!$D$4*SIMULATION!$D$17))))</f>
        <v>3.0976170660165558</v>
      </c>
      <c r="L16487">
        <v>-0.14050419179022153</v>
      </c>
      <c r="M16487">
        <f t="shared" ca="1" si="257"/>
        <v>2.6623888836803022</v>
      </c>
    </row>
    <row r="16488" spans="1:13" x14ac:dyDescent="0.25">
      <c r="A16488" s="9"/>
      <c r="H16488" s="9"/>
      <c r="J16488">
        <v>11</v>
      </c>
      <c r="K16488">
        <f ca="1">SIMULATION!$D$3*SIMULATION!$D$17/$H16477/(SIMULATION!$D$17-$I16477)*(((EXP(-$I16477*$J16488))/(1-EXP(-SIMULATION!$D$4*$I16477)))-(EXP(-SIMULATION!$D$17*$J16488)/(1-EXP(-SIMULATION!$D$4*SIMULATION!$D$17))))</f>
        <v>3.029609222180532</v>
      </c>
      <c r="L16488">
        <v>0.17666124899416161</v>
      </c>
      <c r="M16488">
        <f t="shared" ca="1" si="257"/>
        <v>3.5648237713351754</v>
      </c>
    </row>
    <row r="16489" spans="1:13" x14ac:dyDescent="0.25">
      <c r="A16489" s="9"/>
      <c r="H16489" s="9"/>
      <c r="J16489">
        <v>12</v>
      </c>
      <c r="K16489">
        <f ca="1">SIMULATION!$D$3*SIMULATION!$D$17/$H16477/(SIMULATION!$D$17-$I16477)*(((EXP(-$I16477*$J16489))/(1-EXP(-SIMULATION!$D$4*$I16477)))-(EXP(-SIMULATION!$D$17*$J16489)/(1-EXP(-SIMULATION!$D$4*SIMULATION!$D$17))))</f>
        <v>2.96075895232444</v>
      </c>
      <c r="L16489">
        <v>-3.5474799730290177E-2</v>
      </c>
      <c r="M16489">
        <f t="shared" ca="1" si="257"/>
        <v>2.8557266214410664</v>
      </c>
    </row>
    <row r="16490" spans="1:13" x14ac:dyDescent="0.25">
      <c r="A16490" s="9"/>
      <c r="H16490" s="9"/>
      <c r="J16490">
        <v>13</v>
      </c>
      <c r="K16490">
        <f ca="1">SIMULATION!$D$3*SIMULATION!$D$17/$H16477/(SIMULATION!$D$17-$I16477)*(((EXP(-$I16477*$J16490))/(1-EXP(-SIMULATION!$D$4*$I16477)))-(EXP(-SIMULATION!$D$17*$J16490)/(1-EXP(-SIMULATION!$D$4*SIMULATION!$D$17))))</f>
        <v>2.8919801160117933</v>
      </c>
      <c r="L16490">
        <v>0.16168934185405096</v>
      </c>
      <c r="M16490">
        <f t="shared" ca="1" si="257"/>
        <v>3.3595824776247425</v>
      </c>
    </row>
    <row r="16491" spans="1:13" x14ac:dyDescent="0.25">
      <c r="A16491" s="9"/>
      <c r="H16491" s="9"/>
      <c r="J16491">
        <v>14</v>
      </c>
      <c r="K16491">
        <f ca="1">SIMULATION!$D$3*SIMULATION!$D$17/$H16477/(SIMULATION!$D$17-$I16477)*(((EXP(-$I16477*$J16491))/(1-EXP(-SIMULATION!$D$4*$I16477)))-(EXP(-SIMULATION!$D$17*$J16491)/(1-EXP(-SIMULATION!$D$4*SIMULATION!$D$17))))</f>
        <v>2.8238435493030929</v>
      </c>
      <c r="L16491">
        <v>-7.8396467208616191E-2</v>
      </c>
      <c r="M16491">
        <f t="shared" ca="1" si="257"/>
        <v>2.6024641910878907</v>
      </c>
    </row>
    <row r="16492" spans="1:13" x14ac:dyDescent="0.25">
      <c r="A16492" s="9"/>
      <c r="H16492" s="9"/>
      <c r="J16492">
        <v>15</v>
      </c>
      <c r="K16492">
        <f ca="1">SIMULATION!$D$3*SIMULATION!$D$17/$H16477/(SIMULATION!$D$17-$I16477)*(((EXP(-$I16477*$J16492))/(1-EXP(-SIMULATION!$D$4*$I16477)))-(EXP(-SIMULATION!$D$17*$J16492)/(1-EXP(-SIMULATION!$D$4*SIMULATION!$D$17))))</f>
        <v>2.7567006281874509</v>
      </c>
      <c r="L16492">
        <v>0.31366769253670052</v>
      </c>
      <c r="M16492">
        <f t="shared" ca="1" si="257"/>
        <v>3.6213885532454815</v>
      </c>
    </row>
    <row r="16493" spans="1:13" x14ac:dyDescent="0.25">
      <c r="A16493" s="9"/>
      <c r="H16493" s="9"/>
      <c r="J16493">
        <v>16</v>
      </c>
      <c r="K16493">
        <f ca="1">SIMULATION!$D$3*SIMULATION!$D$17/$H16477/(SIMULATION!$D$17-$I16477)*(((EXP(-$I16477*$J16493))/(1-EXP(-SIMULATION!$D$4*$I16477)))-(EXP(-SIMULATION!$D$17*$J16493)/(1-EXP(-SIMULATION!$D$4*SIMULATION!$D$17))))</f>
        <v>2.6907624423757714</v>
      </c>
      <c r="L16493">
        <v>-0.28224633915003955</v>
      </c>
      <c r="M16493">
        <f t="shared" ca="1" si="257"/>
        <v>1.9313045934927906</v>
      </c>
    </row>
    <row r="16494" spans="1:13" x14ac:dyDescent="0.25">
      <c r="A16494" s="9"/>
      <c r="H16494" s="9"/>
      <c r="J16494">
        <v>17</v>
      </c>
      <c r="K16494">
        <f ca="1">SIMULATION!$D$3*SIMULATION!$D$17/$H16477/(SIMULATION!$D$17-$I16477)*(((EXP(-$I16477*$J16494))/(1-EXP(-SIMULATION!$D$4*$I16477)))-(EXP(-SIMULATION!$D$17*$J16494)/(1-EXP(-SIMULATION!$D$4*SIMULATION!$D$17))))</f>
        <v>2.6261505233453524</v>
      </c>
      <c r="L16494">
        <v>3.3122692927518724E-2</v>
      </c>
      <c r="M16494">
        <f t="shared" ca="1" si="257"/>
        <v>2.7131357007115633</v>
      </c>
    </row>
    <row r="16495" spans="1:13" x14ac:dyDescent="0.25">
      <c r="A16495" s="9"/>
      <c r="H16495" s="9"/>
      <c r="J16495">
        <v>18</v>
      </c>
      <c r="K16495">
        <f ca="1">SIMULATION!$D$3*SIMULATION!$D$17/$H16477/(SIMULATION!$D$17-$I16477)*(((EXP(-$I16477*$J16495))/(1-EXP(-SIMULATION!$D$4*$I16477)))-(EXP(-SIMULATION!$D$17*$J16495)/(1-EXP(-SIMULATION!$D$4*SIMULATION!$D$17))))</f>
        <v>2.5629293438625123</v>
      </c>
      <c r="L16495">
        <v>-0.11192595562177166</v>
      </c>
      <c r="M16495">
        <f t="shared" ca="1" si="257"/>
        <v>2.2760710278596203</v>
      </c>
    </row>
    <row r="16496" spans="1:13" x14ac:dyDescent="0.25">
      <c r="A16496" s="9"/>
      <c r="H16496" s="9"/>
      <c r="J16496">
        <v>19</v>
      </c>
      <c r="K16496">
        <f ca="1">SIMULATION!$D$3*SIMULATION!$D$17/$H16477/(SIMULATION!$D$17-$I16477)*(((EXP(-$I16477*$J16496))/(1-EXP(-SIMULATION!$D$4*$I16477)))-(EXP(-SIMULATION!$D$17*$J16496)/(1-EXP(-SIMULATION!$D$4*SIMULATION!$D$17))))</f>
        <v>2.5011271364251448</v>
      </c>
      <c r="L16496">
        <v>0.47650022853187307</v>
      </c>
      <c r="M16496">
        <f t="shared" ca="1" si="257"/>
        <v>3.6929147885189959</v>
      </c>
    </row>
    <row r="16497" spans="1:13" x14ac:dyDescent="0.25">
      <c r="A16497" s="9"/>
      <c r="H16497" s="9"/>
      <c r="J16497">
        <v>20</v>
      </c>
      <c r="K16497">
        <f ca="1">SIMULATION!$D$3*SIMULATION!$D$17/$H16477/(SIMULATION!$D$17-$I16477)*(((EXP(-$I16477*$J16497))/(1-EXP(-SIMULATION!$D$4*$I16477)))-(EXP(-SIMULATION!$D$17*$J16497)/(1-EXP(-SIMULATION!$D$4*SIMULATION!$D$17))))</f>
        <v>2.4407492263801065</v>
      </c>
      <c r="L16497">
        <v>-0.14406000355921825</v>
      </c>
      <c r="M16497">
        <f t="shared" ca="1" si="257"/>
        <v>2.0891348841406292</v>
      </c>
    </row>
    <row r="16498" spans="1:13" x14ac:dyDescent="0.25">
      <c r="A16498" s="9"/>
      <c r="H16498" s="9"/>
      <c r="J16498">
        <v>21</v>
      </c>
      <c r="K16498">
        <f ca="1">SIMULATION!$D$3*SIMULATION!$D$17/$H16477/(SIMULATION!$D$17-$I16477)*(((EXP(-$I16477*$J16498))/(1-EXP(-SIMULATION!$D$4*$I16477)))-(EXP(-SIMULATION!$D$17*$J16498)/(1-EXP(-SIMULATION!$D$4*SIMULATION!$D$17))))</f>
        <v>2.3817865684523136</v>
      </c>
      <c r="L16498">
        <v>-0.29633180560864619</v>
      </c>
      <c r="M16498">
        <f t="shared" ca="1" si="257"/>
        <v>1.6759874540484183</v>
      </c>
    </row>
    <row r="16499" spans="1:13" x14ac:dyDescent="0.25">
      <c r="A16499" s="9"/>
      <c r="H16499" s="9"/>
      <c r="J16499">
        <v>22</v>
      </c>
      <c r="K16499">
        <f ca="1">SIMULATION!$D$3*SIMULATION!$D$17/$H16477/(SIMULATION!$D$17-$I16477)*(((EXP(-$I16477*$J16499))/(1-EXP(-SIMULATION!$D$4*$I16477)))-(EXP(-SIMULATION!$D$17*$J16499)/(1-EXP(-SIMULATION!$D$4*SIMULATION!$D$17))))</f>
        <v>2.3242212096888402</v>
      </c>
      <c r="L16499">
        <v>0.14720093691566558</v>
      </c>
      <c r="M16499">
        <f t="shared" ca="1" si="257"/>
        <v>2.6663487493542988</v>
      </c>
    </row>
    <row r="16500" spans="1:13" x14ac:dyDescent="0.25">
      <c r="A16500" s="9"/>
      <c r="H16500" s="9"/>
      <c r="J16500">
        <v>23</v>
      </c>
      <c r="K16500">
        <f ca="1">SIMULATION!$D$3*SIMULATION!$D$17/$H16477/(SIMULATION!$D$17-$I16477)*(((EXP(-$I16477*$J16500))/(1-EXP(-SIMULATION!$D$4*$I16477)))-(EXP(-SIMULATION!$D$17*$J16500)/(1-EXP(-SIMULATION!$D$4*SIMULATION!$D$17))))</f>
        <v>2.2680297829558507</v>
      </c>
      <c r="L16500">
        <v>0.14626763352058506</v>
      </c>
      <c r="M16500">
        <f t="shared" ca="1" si="257"/>
        <v>2.5997691320630092</v>
      </c>
    </row>
    <row r="16501" spans="1:13" x14ac:dyDescent="0.25">
      <c r="A16501" s="9"/>
      <c r="H16501" s="9"/>
      <c r="J16501">
        <v>24</v>
      </c>
      <c r="K16501">
        <f ca="1">SIMULATION!$D$3*SIMULATION!$D$17/$H16477/(SIMULATION!$D$17-$I16477)*(((EXP(-$I16477*$J16501))/(1-EXP(-SIMULATION!$D$4*$I16477)))-(EXP(-SIMULATION!$D$17*$J16501)/(1-EXP(-SIMULATION!$D$4*SIMULATION!$D$17))))</f>
        <v>2.2131857385423492</v>
      </c>
      <c r="L16501">
        <v>0.26959311896109267</v>
      </c>
      <c r="M16501">
        <f t="shared" ca="1" si="257"/>
        <v>2.8098453846361906</v>
      </c>
    </row>
    <row r="16502" spans="1:13" x14ac:dyDescent="0.25">
      <c r="A16502" s="9">
        <v>661</v>
      </c>
      <c r="B16502" s="2">
        <f ca="1">NORMINV(RAND(),SIMULATION!D7,SIMULATION!D8)</f>
        <v>63.084183761617012</v>
      </c>
      <c r="C16502" s="2">
        <v>2</v>
      </c>
      <c r="D16502" s="2">
        <f ca="1">SIMULATION!$D$11*(1+(SIMULATION!$D$12*LN(1+$C16502)))*(1+(SIMULATION!$D$13*(($B16502/63.5)-1)))</f>
        <v>10.207182045892399</v>
      </c>
      <c r="E16502" s="2">
        <v>-0.21029951153041612</v>
      </c>
      <c r="F16502" s="2">
        <f ca="1">D16502*(1+E16502)</f>
        <v>8.0606166475391934</v>
      </c>
      <c r="G16502" s="2">
        <v>-0.59467463632434281</v>
      </c>
      <c r="H16502" s="9">
        <f>SIMULATION!$D$15*EXP($G$16502)</f>
        <v>121.8003687601078</v>
      </c>
      <c r="I16502" s="2">
        <f ca="1">$F16502/$H16502</f>
        <v>6.6178918254467686E-2</v>
      </c>
      <c r="J16502">
        <v>0</v>
      </c>
      <c r="K16502">
        <f ca="1">SIMULATION!$D$3*SIMULATION!$D$17/$H16502/(SIMULATION!$D$17-$I16502)*(((EXP(-$I16502*$J16502))/(1-EXP(-SIMULATION!$D$4*$I16502)))-(EXP(-SIMULATION!$D$17*$J16502)/(1-EXP(-SIMULATION!$D$4*SIMULATION!$D$17))))</f>
        <v>1.3616015861090867</v>
      </c>
      <c r="L16502">
        <v>-1.3031925786963628E-2</v>
      </c>
      <c r="M16502">
        <f t="shared" ca="1" si="257"/>
        <v>1.343857295287501</v>
      </c>
    </row>
    <row r="16503" spans="1:13" x14ac:dyDescent="0.25">
      <c r="A16503" s="9"/>
      <c r="H16503" s="9"/>
      <c r="J16503">
        <v>1</v>
      </c>
      <c r="K16503">
        <f ca="1">SIMULATION!$D$3*SIMULATION!$D$17/$H16502/(SIMULATION!$D$17-$I16502)*(((EXP(-$I16502*$J16503))/(1-EXP(-SIMULATION!$D$4*$I16502)))-(EXP(-SIMULATION!$D$17*$J16503)/(1-EXP(-SIMULATION!$D$4*SIMULATION!$D$17))))</f>
        <v>2.8399944561296704</v>
      </c>
      <c r="L16503">
        <v>-0.36331291178854869</v>
      </c>
      <c r="M16503">
        <f t="shared" ca="1" si="257"/>
        <v>1.808187800809864</v>
      </c>
    </row>
    <row r="16504" spans="1:13" x14ac:dyDescent="0.25">
      <c r="A16504" s="9"/>
      <c r="H16504" s="9"/>
      <c r="J16504">
        <v>2</v>
      </c>
      <c r="K16504">
        <f ca="1">SIMULATION!$D$3*SIMULATION!$D$17/$H16502/(SIMULATION!$D$17-$I16502)*(((EXP(-$I16502*$J16504))/(1-EXP(-SIMULATION!$D$4*$I16502)))-(EXP(-SIMULATION!$D$17*$J16504)/(1-EXP(-SIMULATION!$D$4*SIMULATION!$D$17))))</f>
        <v>3.6613958505647157</v>
      </c>
      <c r="L16504">
        <v>3.4768833503643501E-2</v>
      </c>
      <c r="M16504">
        <f t="shared" ca="1" si="257"/>
        <v>3.7886983132839318</v>
      </c>
    </row>
    <row r="16505" spans="1:13" x14ac:dyDescent="0.25">
      <c r="A16505" s="9"/>
      <c r="H16505" s="9"/>
      <c r="J16505">
        <v>3</v>
      </c>
      <c r="K16505">
        <f ca="1">SIMULATION!$D$3*SIMULATION!$D$17/$H16502/(SIMULATION!$D$17-$I16502)*(((EXP(-$I16502*$J16505))/(1-EXP(-SIMULATION!$D$4*$I16502)))-(EXP(-SIMULATION!$D$17*$J16505)/(1-EXP(-SIMULATION!$D$4*SIMULATION!$D$17))))</f>
        <v>4.0698490443034139</v>
      </c>
      <c r="L16505">
        <v>-9.8651642876003403E-3</v>
      </c>
      <c r="M16505">
        <f t="shared" ca="1" si="257"/>
        <v>4.0296993148556277</v>
      </c>
    </row>
    <row r="16506" spans="1:13" x14ac:dyDescent="0.25">
      <c r="A16506" s="9"/>
      <c r="H16506" s="9"/>
      <c r="J16506">
        <v>4</v>
      </c>
      <c r="K16506">
        <f ca="1">SIMULATION!$D$3*SIMULATION!$D$17/$H16502/(SIMULATION!$D$17-$I16502)*(((EXP(-$I16502*$J16506))/(1-EXP(-SIMULATION!$D$4*$I16502)))-(EXP(-SIMULATION!$D$17*$J16506)/(1-EXP(-SIMULATION!$D$4*SIMULATION!$D$17))))</f>
        <v>4.2212262522144366</v>
      </c>
      <c r="L16506">
        <v>-0.23060785849913476</v>
      </c>
      <c r="M16506">
        <f t="shared" ca="1" si="257"/>
        <v>3.2477783059509369</v>
      </c>
    </row>
    <row r="16507" spans="1:13" x14ac:dyDescent="0.25">
      <c r="A16507" s="9"/>
      <c r="H16507" s="9"/>
      <c r="J16507">
        <v>5</v>
      </c>
      <c r="K16507">
        <f ca="1">SIMULATION!$D$3*SIMULATION!$D$17/$H16502/(SIMULATION!$D$17-$I16502)*(((EXP(-$I16502*$J16507))/(1-EXP(-SIMULATION!$D$4*$I16502)))-(EXP(-SIMULATION!$D$17*$J16507)/(1-EXP(-SIMULATION!$D$4*SIMULATION!$D$17))))</f>
        <v>4.2149306173421266</v>
      </c>
      <c r="L16507">
        <v>-0.25695559450589811</v>
      </c>
      <c r="M16507">
        <f t="shared" ca="1" si="257"/>
        <v>3.1318806147618683</v>
      </c>
    </row>
    <row r="16508" spans="1:13" x14ac:dyDescent="0.25">
      <c r="A16508" s="9"/>
      <c r="H16508" s="9"/>
      <c r="J16508">
        <v>6</v>
      </c>
      <c r="K16508">
        <f ca="1">SIMULATION!$D$3*SIMULATION!$D$17/$H16502/(SIMULATION!$D$17-$I16502)*(((EXP(-$I16502*$J16508))/(1-EXP(-SIMULATION!$D$4*$I16502)))-(EXP(-SIMULATION!$D$17*$J16508)/(1-EXP(-SIMULATION!$D$4*SIMULATION!$D$17))))</f>
        <v>4.1142094959615223</v>
      </c>
      <c r="L16508">
        <v>0.26000986401386639</v>
      </c>
      <c r="M16508">
        <f t="shared" ca="1" si="257"/>
        <v>5.1839445475310351</v>
      </c>
    </row>
    <row r="16509" spans="1:13" x14ac:dyDescent="0.25">
      <c r="A16509" s="9"/>
      <c r="H16509" s="9"/>
      <c r="J16509">
        <v>7</v>
      </c>
      <c r="K16509">
        <f ca="1">SIMULATION!$D$3*SIMULATION!$D$17/$H16502/(SIMULATION!$D$17-$I16502)*(((EXP(-$I16502*$J16509))/(1-EXP(-SIMULATION!$D$4*$I16502)))-(EXP(-SIMULATION!$D$17*$J16509)/(1-EXP(-SIMULATION!$D$4*SIMULATION!$D$17))))</f>
        <v>3.9591697208546401</v>
      </c>
      <c r="L16509">
        <v>-0.1164530835428821</v>
      </c>
      <c r="M16509">
        <f t="shared" ca="1" si="257"/>
        <v>3.4981121985915058</v>
      </c>
    </row>
    <row r="16510" spans="1:13" x14ac:dyDescent="0.25">
      <c r="A16510" s="9"/>
      <c r="H16510" s="9"/>
      <c r="J16510">
        <v>8</v>
      </c>
      <c r="K16510">
        <f ca="1">SIMULATION!$D$3*SIMULATION!$D$17/$H16502/(SIMULATION!$D$17-$I16502)*(((EXP(-$I16502*$J16510))/(1-EXP(-SIMULATION!$D$4*$I16502)))-(EXP(-SIMULATION!$D$17*$J16510)/(1-EXP(-SIMULATION!$D$4*SIMULATION!$D$17))))</f>
        <v>3.7751162420429543</v>
      </c>
      <c r="L16510">
        <v>0.29032721428696845</v>
      </c>
      <c r="M16510">
        <f t="shared" ca="1" si="257"/>
        <v>4.8711352242047736</v>
      </c>
    </row>
    <row r="16511" spans="1:13" x14ac:dyDescent="0.25">
      <c r="A16511" s="9"/>
      <c r="H16511" s="9"/>
      <c r="J16511">
        <v>9</v>
      </c>
      <c r="K16511">
        <f ca="1">SIMULATION!$D$3*SIMULATION!$D$17/$H16502/(SIMULATION!$D$17-$I16502)*(((EXP(-$I16502*$J16511))/(1-EXP(-SIMULATION!$D$4*$I16502)))-(EXP(-SIMULATION!$D$17*$J16511)/(1-EXP(-SIMULATION!$D$4*SIMULATION!$D$17))))</f>
        <v>3.5778939931116991</v>
      </c>
      <c r="L16511">
        <v>0.29105825957324466</v>
      </c>
      <c r="M16511">
        <f t="shared" ca="1" si="257"/>
        <v>4.6192695916843567</v>
      </c>
    </row>
    <row r="16512" spans="1:13" x14ac:dyDescent="0.25">
      <c r="A16512" s="9"/>
      <c r="H16512" s="9"/>
      <c r="J16512">
        <v>10</v>
      </c>
      <c r="K16512">
        <f ca="1">SIMULATION!$D$3*SIMULATION!$D$17/$H16502/(SIMULATION!$D$17-$I16502)*(((EXP(-$I16502*$J16512))/(1-EXP(-SIMULATION!$D$4*$I16502)))-(EXP(-SIMULATION!$D$17*$J16512)/(1-EXP(-SIMULATION!$D$4*SIMULATION!$D$17))))</f>
        <v>3.3773094629807097</v>
      </c>
      <c r="L16512">
        <v>-0.31128707258238825</v>
      </c>
      <c r="M16512">
        <f t="shared" ca="1" si="257"/>
        <v>2.3259966870446469</v>
      </c>
    </row>
    <row r="16513" spans="1:13" x14ac:dyDescent="0.25">
      <c r="A16513" s="9"/>
      <c r="H16513" s="9"/>
      <c r="J16513">
        <v>11</v>
      </c>
      <c r="K16513">
        <f ca="1">SIMULATION!$D$3*SIMULATION!$D$17/$H16502/(SIMULATION!$D$17-$I16502)*(((EXP(-$I16502*$J16513))/(1-EXP(-SIMULATION!$D$4*$I16502)))-(EXP(-SIMULATION!$D$17*$J16513)/(1-EXP(-SIMULATION!$D$4*SIMULATION!$D$17))))</f>
        <v>3.1793218004221613</v>
      </c>
      <c r="L16513">
        <v>0.11588964482718561</v>
      </c>
      <c r="M16513">
        <f t="shared" ca="1" si="257"/>
        <v>3.5477722746644136</v>
      </c>
    </row>
    <row r="16514" spans="1:13" x14ac:dyDescent="0.25">
      <c r="A16514" s="9"/>
      <c r="H16514" s="9"/>
      <c r="J16514">
        <v>12</v>
      </c>
      <c r="K16514">
        <f ca="1">SIMULATION!$D$3*SIMULATION!$D$17/$H16502/(SIMULATION!$D$17-$I16502)*(((EXP(-$I16502*$J16514))/(1-EXP(-SIMULATION!$D$4*$I16502)))-(EXP(-SIMULATION!$D$17*$J16514)/(1-EXP(-SIMULATION!$D$4*SIMULATION!$D$17))))</f>
        <v>2.9874455027384137</v>
      </c>
      <c r="L16514">
        <v>-5.1450370630492737E-2</v>
      </c>
      <c r="M16514">
        <f t="shared" ca="1" si="257"/>
        <v>2.8337403243841237</v>
      </c>
    </row>
    <row r="16515" spans="1:13" x14ac:dyDescent="0.25">
      <c r="A16515" s="9"/>
      <c r="H16515" s="9"/>
      <c r="J16515">
        <v>13</v>
      </c>
      <c r="K16515">
        <f ca="1">SIMULATION!$D$3*SIMULATION!$D$17/$H16502/(SIMULATION!$D$17-$I16502)*(((EXP(-$I16502*$J16515))/(1-EXP(-SIMULATION!$D$4*$I16502)))-(EXP(-SIMULATION!$D$17*$J16515)/(1-EXP(-SIMULATION!$D$4*SIMULATION!$D$17))))</f>
        <v>2.8036479596366441</v>
      </c>
      <c r="L16515">
        <v>0.17108059510810075</v>
      </c>
      <c r="M16515">
        <f t="shared" ref="M16515:M16578" ca="1" si="258">$K16515*(1+$L16515)</f>
        <v>3.2832977210448937</v>
      </c>
    </row>
    <row r="16516" spans="1:13" x14ac:dyDescent="0.25">
      <c r="A16516" s="9"/>
      <c r="H16516" s="9"/>
      <c r="J16516">
        <v>14</v>
      </c>
      <c r="K16516">
        <f ca="1">SIMULATION!$D$3*SIMULATION!$D$17/$H16502/(SIMULATION!$D$17-$I16502)*(((EXP(-$I16502*$J16516))/(1-EXP(-SIMULATION!$D$4*$I16502)))-(EXP(-SIMULATION!$D$17*$J16516)/(1-EXP(-SIMULATION!$D$4*SIMULATION!$D$17))))</f>
        <v>2.6289233734167272</v>
      </c>
      <c r="L16516">
        <v>0.49261871461678547</v>
      </c>
      <c r="M16516">
        <f t="shared" ca="1" si="258"/>
        <v>3.9239802264552992</v>
      </c>
    </row>
    <row r="16517" spans="1:13" x14ac:dyDescent="0.25">
      <c r="A16517" s="9"/>
      <c r="H16517" s="9"/>
      <c r="J16517">
        <v>15</v>
      </c>
      <c r="K16517">
        <f ca="1">SIMULATION!$D$3*SIMULATION!$D$17/$H16502/(SIMULATION!$D$17-$I16502)*(((EXP(-$I16502*$J16517))/(1-EXP(-SIMULATION!$D$4*$I16502)))-(EXP(-SIMULATION!$D$17*$J16517)/(1-EXP(-SIMULATION!$D$4*SIMULATION!$D$17))))</f>
        <v>2.4636593731438272</v>
      </c>
      <c r="L16517">
        <v>-0.6694655492138798</v>
      </c>
      <c r="M16517">
        <f t="shared" ca="1" si="258"/>
        <v>0.81432429782617211</v>
      </c>
    </row>
    <row r="16518" spans="1:13" x14ac:dyDescent="0.25">
      <c r="A16518" s="9"/>
      <c r="H16518" s="9"/>
      <c r="J16518">
        <v>16</v>
      </c>
      <c r="K16518">
        <f ca="1">SIMULATION!$D$3*SIMULATION!$D$17/$H16502/(SIMULATION!$D$17-$I16502)*(((EXP(-$I16502*$J16518))/(1-EXP(-SIMULATION!$D$4*$I16502)))-(EXP(-SIMULATION!$D$17*$J16518)/(1-EXP(-SIMULATION!$D$4*SIMULATION!$D$17))))</f>
        <v>2.3078708568768271</v>
      </c>
      <c r="L16518">
        <v>-0.34646259037156335</v>
      </c>
      <c r="M16518">
        <f t="shared" ca="1" si="258"/>
        <v>1.5082799415602421</v>
      </c>
    </row>
    <row r="16519" spans="1:13" x14ac:dyDescent="0.25">
      <c r="A16519" s="9"/>
      <c r="H16519" s="9"/>
      <c r="J16519">
        <v>17</v>
      </c>
      <c r="K16519">
        <f ca="1">SIMULATION!$D$3*SIMULATION!$D$17/$H16502/(SIMULATION!$D$17-$I16502)*(((EXP(-$I16502*$J16519))/(1-EXP(-SIMULATION!$D$4*$I16502)))-(EXP(-SIMULATION!$D$17*$J16519)/(1-EXP(-SIMULATION!$D$4*SIMULATION!$D$17))))</f>
        <v>2.1613488204059133</v>
      </c>
      <c r="L16519">
        <v>0.24297920417480198</v>
      </c>
      <c r="M16519">
        <f t="shared" ca="1" si="258"/>
        <v>2.686511636732289</v>
      </c>
    </row>
    <row r="16520" spans="1:13" x14ac:dyDescent="0.25">
      <c r="A16520" s="9"/>
      <c r="H16520" s="9"/>
      <c r="J16520">
        <v>18</v>
      </c>
      <c r="K16520">
        <f ca="1">SIMULATION!$D$3*SIMULATION!$D$17/$H16502/(SIMULATION!$D$17-$I16502)*(((EXP(-$I16502*$J16520))/(1-EXP(-SIMULATION!$D$4*$I16502)))-(EXP(-SIMULATION!$D$17*$J16520)/(1-EXP(-SIMULATION!$D$4*SIMULATION!$D$17))))</f>
        <v>2.0237547727933962</v>
      </c>
      <c r="L16520">
        <v>9.6801820217972331E-2</v>
      </c>
      <c r="M16520">
        <f t="shared" ca="1" si="258"/>
        <v>2.2196579184746059</v>
      </c>
    </row>
    <row r="16521" spans="1:13" x14ac:dyDescent="0.25">
      <c r="A16521" s="9"/>
      <c r="H16521" s="9"/>
      <c r="J16521">
        <v>19</v>
      </c>
      <c r="K16521">
        <f ca="1">SIMULATION!$D$3*SIMULATION!$D$17/$H16502/(SIMULATION!$D$17-$I16502)*(((EXP(-$I16502*$J16521))/(1-EXP(-SIMULATION!$D$4*$I16502)))-(EXP(-SIMULATION!$D$17*$J16521)/(1-EXP(-SIMULATION!$D$4*SIMULATION!$D$17))))</f>
        <v>1.8946803439339046</v>
      </c>
      <c r="L16521">
        <v>4.563659895523365E-3</v>
      </c>
      <c r="M16521">
        <f t="shared" ca="1" si="258"/>
        <v>1.9033270206343522</v>
      </c>
    </row>
    <row r="16522" spans="1:13" x14ac:dyDescent="0.25">
      <c r="A16522" s="9"/>
      <c r="H16522" s="9"/>
      <c r="J16522">
        <v>20</v>
      </c>
      <c r="K16522">
        <f ca="1">SIMULATION!$D$3*SIMULATION!$D$17/$H16502/(SIMULATION!$D$17-$I16502)*(((EXP(-$I16502*$J16522))/(1-EXP(-SIMULATION!$D$4*$I16502)))-(EXP(-SIMULATION!$D$17*$J16522)/(1-EXP(-SIMULATION!$D$4*SIMULATION!$D$17))))</f>
        <v>1.7736846437058778</v>
      </c>
      <c r="L16522">
        <v>-0.15088891346671154</v>
      </c>
      <c r="M16522">
        <f t="shared" ca="1" si="258"/>
        <v>1.5060552949845065</v>
      </c>
    </row>
    <row r="16523" spans="1:13" x14ac:dyDescent="0.25">
      <c r="A16523" s="9"/>
      <c r="H16523" s="9"/>
      <c r="J16523">
        <v>21</v>
      </c>
      <c r="K16523">
        <f ca="1">SIMULATION!$D$3*SIMULATION!$D$17/$H16502/(SIMULATION!$D$17-$I16502)*(((EXP(-$I16502*$J16523))/(1-EXP(-SIMULATION!$D$4*$I16502)))-(EXP(-SIMULATION!$D$17*$J16523)/(1-EXP(-SIMULATION!$D$4*SIMULATION!$D$17))))</f>
        <v>1.6603174175178439</v>
      </c>
      <c r="L16523">
        <v>-3.9091100009239328E-2</v>
      </c>
      <c r="M16523">
        <f t="shared" ca="1" si="258"/>
        <v>1.5954137833025719</v>
      </c>
    </row>
    <row r="16524" spans="1:13" x14ac:dyDescent="0.25">
      <c r="A16524" s="9"/>
      <c r="H16524" s="9"/>
      <c r="J16524">
        <v>22</v>
      </c>
      <c r="K16524">
        <f ca="1">SIMULATION!$D$3*SIMULATION!$D$17/$H16502/(SIMULATION!$D$17-$I16502)*(((EXP(-$I16502*$J16524))/(1-EXP(-SIMULATION!$D$4*$I16502)))-(EXP(-SIMULATION!$D$17*$J16524)/(1-EXP(-SIMULATION!$D$4*SIMULATION!$D$17))))</f>
        <v>1.5541331501151434</v>
      </c>
      <c r="L16524">
        <v>-6.7655443103749255E-2</v>
      </c>
      <c r="M16524">
        <f t="shared" ca="1" si="258"/>
        <v>1.4489875832018777</v>
      </c>
    </row>
    <row r="16525" spans="1:13" x14ac:dyDescent="0.25">
      <c r="A16525" s="9"/>
      <c r="H16525" s="9"/>
      <c r="J16525">
        <v>23</v>
      </c>
      <c r="K16525">
        <f ca="1">SIMULATION!$D$3*SIMULATION!$D$17/$H16502/(SIMULATION!$D$17-$I16502)*(((EXP(-$I16502*$J16525))/(1-EXP(-SIMULATION!$D$4*$I16502)))-(EXP(-SIMULATION!$D$17*$J16525)/(1-EXP(-SIMULATION!$D$4*SIMULATION!$D$17))))</f>
        <v>1.4546994158681863</v>
      </c>
      <c r="L16525">
        <v>-2.1090837635388326E-2</v>
      </c>
      <c r="M16525">
        <f t="shared" ca="1" si="258"/>
        <v>1.4240185866798161</v>
      </c>
    </row>
    <row r="16526" spans="1:13" x14ac:dyDescent="0.25">
      <c r="A16526" s="9"/>
      <c r="H16526" s="9"/>
      <c r="J16526">
        <v>24</v>
      </c>
      <c r="K16526">
        <f ca="1">SIMULATION!$D$3*SIMULATION!$D$17/$H16502/(SIMULATION!$D$17-$I16502)*(((EXP(-$I16502*$J16526))/(1-EXP(-SIMULATION!$D$4*$I16502)))-(EXP(-SIMULATION!$D$17*$J16526)/(1-EXP(-SIMULATION!$D$4*SIMULATION!$D$17))))</f>
        <v>1.3616015861090869</v>
      </c>
      <c r="L16526">
        <v>0.31471329109919721</v>
      </c>
      <c r="M16526">
        <f t="shared" ca="1" si="258"/>
        <v>1.7901157024393646</v>
      </c>
    </row>
    <row r="16527" spans="1:13" x14ac:dyDescent="0.25">
      <c r="A16527" s="9">
        <v>662</v>
      </c>
      <c r="B16527" s="2">
        <f ca="1">NORMINV(RAND(),SIMULATION!D7,SIMULATION!D8)</f>
        <v>59.954406173663536</v>
      </c>
      <c r="C16527" s="2">
        <v>2</v>
      </c>
      <c r="D16527" s="2">
        <f ca="1">SIMULATION!$D$11*(1+(SIMULATION!$D$12*LN(1+$C16527)))*(1+(SIMULATION!$D$13*(($B16527/63.5)-1)))</f>
        <v>9.9747593251536184</v>
      </c>
      <c r="E16527" s="2">
        <v>0.35854693692570011</v>
      </c>
      <c r="F16527" s="2">
        <f ca="1">D16527*(1+E16527)</f>
        <v>13.551178727758513</v>
      </c>
      <c r="G16527" s="2">
        <v>-1.0422299643882651</v>
      </c>
      <c r="H16527" s="9">
        <f>SIMULATION!$D$15*EXP($G$16527)</f>
        <v>77.853437660541147</v>
      </c>
      <c r="I16527" s="2">
        <f ca="1">$F16527/$H16527</f>
        <v>0.17406012033591584</v>
      </c>
      <c r="J16527">
        <v>0</v>
      </c>
      <c r="K16527">
        <f ca="1">SIMULATION!$D$3*SIMULATION!$D$17/$H16527/(SIMULATION!$D$17-$I16527)*(((EXP(-$I16527*$J16527))/(1-EXP(-SIMULATION!$D$4*$I16527)))-(EXP(-SIMULATION!$D$17*$J16527)/(1-EXP(-SIMULATION!$D$4*SIMULATION!$D$17))))</f>
        <v>0.18046894958042589</v>
      </c>
      <c r="L16527">
        <v>2.7509539936826085E-2</v>
      </c>
      <c r="M16527">
        <f t="shared" ca="1" si="258"/>
        <v>0.18543356735626568</v>
      </c>
    </row>
    <row r="16528" spans="1:13" x14ac:dyDescent="0.25">
      <c r="A16528" s="9"/>
      <c r="H16528" s="9"/>
      <c r="J16528">
        <v>1</v>
      </c>
      <c r="K16528">
        <f ca="1">SIMULATION!$D$3*SIMULATION!$D$17/$H16527/(SIMULATION!$D$17-$I16527)*(((EXP(-$I16527*$J16528))/(1-EXP(-SIMULATION!$D$4*$I16527)))-(EXP(-SIMULATION!$D$17*$J16528)/(1-EXP(-SIMULATION!$D$4*SIMULATION!$D$17))))</f>
        <v>2.4655952339968432</v>
      </c>
      <c r="L16528">
        <v>0.2788920992147888</v>
      </c>
      <c r="M16528">
        <f t="shared" ca="1" si="258"/>
        <v>3.1532302646202011</v>
      </c>
    </row>
    <row r="16529" spans="1:13" x14ac:dyDescent="0.25">
      <c r="A16529" s="9"/>
      <c r="H16529" s="9"/>
      <c r="J16529">
        <v>2</v>
      </c>
      <c r="K16529">
        <f ca="1">SIMULATION!$D$3*SIMULATION!$D$17/$H16527/(SIMULATION!$D$17-$I16527)*(((EXP(-$I16527*$J16529))/(1-EXP(-SIMULATION!$D$4*$I16527)))-(EXP(-SIMULATION!$D$17*$J16529)/(1-EXP(-SIMULATION!$D$4*SIMULATION!$D$17))))</f>
        <v>3.5545471952027614</v>
      </c>
      <c r="L16529">
        <v>-0.22549174086648552</v>
      </c>
      <c r="M16529">
        <f t="shared" ca="1" si="258"/>
        <v>2.7530261601644077</v>
      </c>
    </row>
    <row r="16530" spans="1:13" x14ac:dyDescent="0.25">
      <c r="A16530" s="9"/>
      <c r="H16530" s="9"/>
      <c r="J16530">
        <v>3</v>
      </c>
      <c r="K16530">
        <f ca="1">SIMULATION!$D$3*SIMULATION!$D$17/$H16527/(SIMULATION!$D$17-$I16527)*(((EXP(-$I16527*$J16530))/(1-EXP(-SIMULATION!$D$4*$I16527)))-(EXP(-SIMULATION!$D$17*$J16530)/(1-EXP(-SIMULATION!$D$4*SIMULATION!$D$17))))</f>
        <v>3.9369351072245227</v>
      </c>
      <c r="L16530">
        <v>0.16856833765317755</v>
      </c>
      <c r="M16530">
        <f t="shared" ca="1" si="258"/>
        <v>4.6005777136977946</v>
      </c>
    </row>
    <row r="16531" spans="1:13" x14ac:dyDescent="0.25">
      <c r="A16531" s="9"/>
      <c r="H16531" s="9"/>
      <c r="J16531">
        <v>4</v>
      </c>
      <c r="K16531">
        <f ca="1">SIMULATION!$D$3*SIMULATION!$D$17/$H16527/(SIMULATION!$D$17-$I16527)*(((EXP(-$I16527*$J16531))/(1-EXP(-SIMULATION!$D$4*$I16527)))-(EXP(-SIMULATION!$D$17*$J16531)/(1-EXP(-SIMULATION!$D$4*SIMULATION!$D$17))))</f>
        <v>3.9169321364582679</v>
      </c>
      <c r="L16531">
        <v>-0.57887799628706826</v>
      </c>
      <c r="M16531">
        <f t="shared" ca="1" si="258"/>
        <v>1.6495063097128804</v>
      </c>
    </row>
    <row r="16532" spans="1:13" x14ac:dyDescent="0.25">
      <c r="A16532" s="9"/>
      <c r="H16532" s="9"/>
      <c r="J16532">
        <v>5</v>
      </c>
      <c r="K16532">
        <f ca="1">SIMULATION!$D$3*SIMULATION!$D$17/$H16527/(SIMULATION!$D$17-$I16527)*(((EXP(-$I16527*$J16532))/(1-EXP(-SIMULATION!$D$4*$I16527)))-(EXP(-SIMULATION!$D$17*$J16532)/(1-EXP(-SIMULATION!$D$4*SIMULATION!$D$17))))</f>
        <v>3.6814094457677058</v>
      </c>
      <c r="L16532">
        <v>1.2917429610360744E-2</v>
      </c>
      <c r="M16532">
        <f t="shared" ca="1" si="258"/>
        <v>3.728963793150327</v>
      </c>
    </row>
    <row r="16533" spans="1:13" x14ac:dyDescent="0.25">
      <c r="A16533" s="9"/>
      <c r="H16533" s="9"/>
      <c r="J16533">
        <v>6</v>
      </c>
      <c r="K16533">
        <f ca="1">SIMULATION!$D$3*SIMULATION!$D$17/$H16527/(SIMULATION!$D$17-$I16527)*(((EXP(-$I16527*$J16533))/(1-EXP(-SIMULATION!$D$4*$I16527)))-(EXP(-SIMULATION!$D$17*$J16533)/(1-EXP(-SIMULATION!$D$4*SIMULATION!$D$17))))</f>
        <v>3.3433543048744783</v>
      </c>
      <c r="L16533">
        <v>-0.34189417963969704</v>
      </c>
      <c r="M16533">
        <f t="shared" ca="1" si="258"/>
        <v>2.2002809275645689</v>
      </c>
    </row>
    <row r="16534" spans="1:13" x14ac:dyDescent="0.25">
      <c r="A16534" s="9"/>
      <c r="H16534" s="9"/>
      <c r="J16534">
        <v>7</v>
      </c>
      <c r="K16534">
        <f ca="1">SIMULATION!$D$3*SIMULATION!$D$17/$H16527/(SIMULATION!$D$17-$I16527)*(((EXP(-$I16527*$J16534))/(1-EXP(-SIMULATION!$D$4*$I16527)))-(EXP(-SIMULATION!$D$17*$J16534)/(1-EXP(-SIMULATION!$D$4*SIMULATION!$D$17))))</f>
        <v>2.969488013844265</v>
      </c>
      <c r="L16534">
        <v>3.5528756609639889E-3</v>
      </c>
      <c r="M16534">
        <f t="shared" ca="1" si="258"/>
        <v>2.9800382355341766</v>
      </c>
    </row>
    <row r="16535" spans="1:13" x14ac:dyDescent="0.25">
      <c r="A16535" s="9"/>
      <c r="H16535" s="9"/>
      <c r="J16535">
        <v>8</v>
      </c>
      <c r="K16535">
        <f ca="1">SIMULATION!$D$3*SIMULATION!$D$17/$H16527/(SIMULATION!$D$17-$I16527)*(((EXP(-$I16527*$J16535))/(1-EXP(-SIMULATION!$D$4*$I16527)))-(EXP(-SIMULATION!$D$17*$J16535)/(1-EXP(-SIMULATION!$D$4*SIMULATION!$D$17))))</f>
        <v>2.5977915055259779</v>
      </c>
      <c r="L16535">
        <v>5.5175563633576216E-3</v>
      </c>
      <c r="M16535">
        <f t="shared" ca="1" si="258"/>
        <v>2.6121249665779693</v>
      </c>
    </row>
    <row r="16536" spans="1:13" x14ac:dyDescent="0.25">
      <c r="A16536" s="9"/>
      <c r="H16536" s="9"/>
      <c r="J16536">
        <v>9</v>
      </c>
      <c r="K16536">
        <f ca="1">SIMULATION!$D$3*SIMULATION!$D$17/$H16527/(SIMULATION!$D$17-$I16527)*(((EXP(-$I16527*$J16536))/(1-EXP(-SIMULATION!$D$4*$I16527)))-(EXP(-SIMULATION!$D$17*$J16536)/(1-EXP(-SIMULATION!$D$4*SIMULATION!$D$17))))</f>
        <v>2.2485911224706681</v>
      </c>
      <c r="L16536">
        <v>0.28355871058155163</v>
      </c>
      <c r="M16536">
        <f t="shared" ca="1" si="258"/>
        <v>2.8861987217835745</v>
      </c>
    </row>
    <row r="16537" spans="1:13" x14ac:dyDescent="0.25">
      <c r="A16537" s="9"/>
      <c r="H16537" s="9"/>
      <c r="J16537">
        <v>10</v>
      </c>
      <c r="K16537">
        <f ca="1">SIMULATION!$D$3*SIMULATION!$D$17/$H16527/(SIMULATION!$D$17-$I16527)*(((EXP(-$I16527*$J16537))/(1-EXP(-SIMULATION!$D$4*$I16527)))-(EXP(-SIMULATION!$D$17*$J16537)/(1-EXP(-SIMULATION!$D$4*SIMULATION!$D$17))))</f>
        <v>1.9315407703171898</v>
      </c>
      <c r="L16537">
        <v>0.51220061377030945</v>
      </c>
      <c r="M16537">
        <f t="shared" ca="1" si="258"/>
        <v>2.920877138396031</v>
      </c>
    </row>
    <row r="16538" spans="1:13" x14ac:dyDescent="0.25">
      <c r="A16538" s="9"/>
      <c r="H16538" s="9"/>
      <c r="J16538">
        <v>11</v>
      </c>
      <c r="K16538">
        <f ca="1">SIMULATION!$D$3*SIMULATION!$D$17/$H16527/(SIMULATION!$D$17-$I16527)*(((EXP(-$I16527*$J16538))/(1-EXP(-SIMULATION!$D$4*$I16527)))-(EXP(-SIMULATION!$D$17*$J16538)/(1-EXP(-SIMULATION!$D$4*SIMULATION!$D$17))))</f>
        <v>1.6499938406220978</v>
      </c>
      <c r="L16538">
        <v>8.5779640695499787E-2</v>
      </c>
      <c r="M16538">
        <f t="shared" ca="1" si="258"/>
        <v>1.7915297194204491</v>
      </c>
    </row>
    <row r="16539" spans="1:13" x14ac:dyDescent="0.25">
      <c r="A16539" s="9"/>
      <c r="H16539" s="9"/>
      <c r="J16539">
        <v>12</v>
      </c>
      <c r="K16539">
        <f ca="1">SIMULATION!$D$3*SIMULATION!$D$17/$H16527/(SIMULATION!$D$17-$I16527)*(((EXP(-$I16527*$J16539))/(1-EXP(-SIMULATION!$D$4*$I16527)))-(EXP(-SIMULATION!$D$17*$J16539)/(1-EXP(-SIMULATION!$D$4*SIMULATION!$D$17))))</f>
        <v>1.4037187950407986</v>
      </c>
      <c r="L16539">
        <v>-0.14019052801568993</v>
      </c>
      <c r="M16539">
        <f t="shared" ca="1" si="258"/>
        <v>1.206930715978481</v>
      </c>
    </row>
    <row r="16540" spans="1:13" x14ac:dyDescent="0.25">
      <c r="A16540" s="9"/>
      <c r="H16540" s="9"/>
      <c r="J16540">
        <v>13</v>
      </c>
      <c r="K16540">
        <f ca="1">SIMULATION!$D$3*SIMULATION!$D$17/$H16527/(SIMULATION!$D$17-$I16527)*(((EXP(-$I16527*$J16540))/(1-EXP(-SIMULATION!$D$4*$I16527)))-(EXP(-SIMULATION!$D$17*$J16540)/(1-EXP(-SIMULATION!$D$4*SIMULATION!$D$17))))</f>
        <v>1.1905670743084065</v>
      </c>
      <c r="L16540">
        <v>-0.17744062173399555</v>
      </c>
      <c r="M16540">
        <f t="shared" ca="1" si="258"/>
        <v>0.9793121124270987</v>
      </c>
    </row>
    <row r="16541" spans="1:13" x14ac:dyDescent="0.25">
      <c r="A16541" s="9"/>
      <c r="H16541" s="9"/>
      <c r="J16541">
        <v>14</v>
      </c>
      <c r="K16541">
        <f ca="1">SIMULATION!$D$3*SIMULATION!$D$17/$H16527/(SIMULATION!$D$17-$I16527)*(((EXP(-$I16527*$J16541))/(1-EXP(-SIMULATION!$D$4*$I16527)))-(EXP(-SIMULATION!$D$17*$J16541)/(1-EXP(-SIMULATION!$D$4*SIMULATION!$D$17))))</f>
        <v>1.0074811822305092</v>
      </c>
      <c r="L16541">
        <v>5.0004779499758872E-2</v>
      </c>
      <c r="M16541">
        <f t="shared" ca="1" si="258"/>
        <v>1.0578600565981022</v>
      </c>
    </row>
    <row r="16542" spans="1:13" x14ac:dyDescent="0.25">
      <c r="A16542" s="9"/>
      <c r="H16542" s="9"/>
      <c r="J16542">
        <v>15</v>
      </c>
      <c r="K16542">
        <f ca="1">SIMULATION!$D$3*SIMULATION!$D$17/$H16527/(SIMULATION!$D$17-$I16527)*(((EXP(-$I16527*$J16542))/(1-EXP(-SIMULATION!$D$4*$I16527)))-(EXP(-SIMULATION!$D$17*$J16542)/(1-EXP(-SIMULATION!$D$4*SIMULATION!$D$17))))</f>
        <v>0.85108964324602598</v>
      </c>
      <c r="L16542">
        <v>3.2694781189060614E-2</v>
      </c>
      <c r="M16542">
        <f t="shared" ca="1" si="258"/>
        <v>0.87891583290423037</v>
      </c>
    </row>
    <row r="16543" spans="1:13" x14ac:dyDescent="0.25">
      <c r="A16543" s="9"/>
      <c r="H16543" s="9"/>
      <c r="J16543">
        <v>16</v>
      </c>
      <c r="K16543">
        <f ca="1">SIMULATION!$D$3*SIMULATION!$D$17/$H16527/(SIMULATION!$D$17-$I16527)*(((EXP(-$I16527*$J16543))/(1-EXP(-SIMULATION!$D$4*$I16527)))-(EXP(-SIMULATION!$D$17*$J16543)/(1-EXP(-SIMULATION!$D$4*SIMULATION!$D$17))))</f>
        <v>0.71804537350989384</v>
      </c>
      <c r="L16543">
        <v>5.1157102627199184E-2</v>
      </c>
      <c r="M16543">
        <f t="shared" ca="1" si="258"/>
        <v>0.75477849437352496</v>
      </c>
    </row>
    <row r="16544" spans="1:13" x14ac:dyDescent="0.25">
      <c r="A16544" s="9"/>
      <c r="H16544" s="9"/>
      <c r="J16544">
        <v>17</v>
      </c>
      <c r="K16544">
        <f ca="1">SIMULATION!$D$3*SIMULATION!$D$17/$H16527/(SIMULATION!$D$17-$I16527)*(((EXP(-$I16527*$J16544))/(1-EXP(-SIMULATION!$D$4*$I16527)))-(EXP(-SIMULATION!$D$17*$J16544)/(1-EXP(-SIMULATION!$D$4*SIMULATION!$D$17))))</f>
        <v>0.60520647730926735</v>
      </c>
      <c r="L16544">
        <v>5.255401218814696E-2</v>
      </c>
      <c r="M16544">
        <f t="shared" ca="1" si="258"/>
        <v>0.63701250589412406</v>
      </c>
    </row>
    <row r="16545" spans="1:13" x14ac:dyDescent="0.25">
      <c r="A16545" s="9"/>
      <c r="H16545" s="9"/>
      <c r="J16545">
        <v>18</v>
      </c>
      <c r="K16545">
        <f ca="1">SIMULATION!$D$3*SIMULATION!$D$17/$H16527/(SIMULATION!$D$17-$I16527)*(((EXP(-$I16527*$J16545))/(1-EXP(-SIMULATION!$D$4*$I16527)))-(EXP(-SIMULATION!$D$17*$J16545)/(1-EXP(-SIMULATION!$D$4*SIMULATION!$D$17))))</f>
        <v>0.50972182332666527</v>
      </c>
      <c r="L16545">
        <v>9.2944548883588402E-3</v>
      </c>
      <c r="M16545">
        <f t="shared" ca="1" si="258"/>
        <v>0.51445940981918703</v>
      </c>
    </row>
    <row r="16546" spans="1:13" x14ac:dyDescent="0.25">
      <c r="A16546" s="9"/>
      <c r="H16546" s="9"/>
      <c r="J16546">
        <v>19</v>
      </c>
      <c r="K16546">
        <f ca="1">SIMULATION!$D$3*SIMULATION!$D$17/$H16527/(SIMULATION!$D$17-$I16527)*(((EXP(-$I16527*$J16546))/(1-EXP(-SIMULATION!$D$4*$I16527)))-(EXP(-SIMULATION!$D$17*$J16546)/(1-EXP(-SIMULATION!$D$4*SIMULATION!$D$17))))</f>
        <v>0.42906043925157322</v>
      </c>
      <c r="L16546">
        <v>-0.13967547663356955</v>
      </c>
      <c r="M16546">
        <f t="shared" ca="1" si="258"/>
        <v>0.36913121789450104</v>
      </c>
    </row>
    <row r="16547" spans="1:13" x14ac:dyDescent="0.25">
      <c r="A16547" s="9"/>
      <c r="H16547" s="9"/>
      <c r="J16547">
        <v>20</v>
      </c>
      <c r="K16547">
        <f ca="1">SIMULATION!$D$3*SIMULATION!$D$17/$H16527/(SIMULATION!$D$17-$I16527)*(((EXP(-$I16527*$J16547))/(1-EXP(-SIMULATION!$D$4*$I16527)))-(EXP(-SIMULATION!$D$17*$J16547)/(1-EXP(-SIMULATION!$D$4*SIMULATION!$D$17))))</f>
        <v>0.36100896871443233</v>
      </c>
      <c r="L16547">
        <v>0.22917601518915412</v>
      </c>
      <c r="M16547">
        <f t="shared" ca="1" si="258"/>
        <v>0.443743565611952</v>
      </c>
    </row>
    <row r="16548" spans="1:13" x14ac:dyDescent="0.25">
      <c r="A16548" s="9"/>
      <c r="H16548" s="9"/>
      <c r="J16548">
        <v>21</v>
      </c>
      <c r="K16548">
        <f ca="1">SIMULATION!$D$3*SIMULATION!$D$17/$H16527/(SIMULATION!$D$17-$I16527)*(((EXP(-$I16527*$J16548))/(1-EXP(-SIMULATION!$D$4*$I16527)))-(EXP(-SIMULATION!$D$17*$J16548)/(1-EXP(-SIMULATION!$D$4*SIMULATION!$D$17))))</f>
        <v>0.30365207728939297</v>
      </c>
      <c r="L16548">
        <v>0.10930352525353437</v>
      </c>
      <c r="M16548">
        <f t="shared" ca="1" si="258"/>
        <v>0.33684231978768231</v>
      </c>
    </row>
    <row r="16549" spans="1:13" x14ac:dyDescent="0.25">
      <c r="A16549" s="9"/>
      <c r="H16549" s="9"/>
      <c r="J16549">
        <v>22</v>
      </c>
      <c r="K16549">
        <f ca="1">SIMULATION!$D$3*SIMULATION!$D$17/$H16527/(SIMULATION!$D$17-$I16527)*(((EXP(-$I16527*$J16549))/(1-EXP(-SIMULATION!$D$4*$I16527)))-(EXP(-SIMULATION!$D$17*$J16549)/(1-EXP(-SIMULATION!$D$4*SIMULATION!$D$17))))</f>
        <v>0.25534480171455903</v>
      </c>
      <c r="L16549">
        <v>-0.16064254633507791</v>
      </c>
      <c r="M16549">
        <f t="shared" ca="1" si="258"/>
        <v>0.21432556257370669</v>
      </c>
    </row>
    <row r="16550" spans="1:13" x14ac:dyDescent="0.25">
      <c r="A16550" s="9"/>
      <c r="H16550" s="9"/>
      <c r="J16550">
        <v>23</v>
      </c>
      <c r="K16550">
        <f ca="1">SIMULATION!$D$3*SIMULATION!$D$17/$H16527/(SIMULATION!$D$17-$I16527)*(((EXP(-$I16527*$J16550))/(1-EXP(-SIMULATION!$D$4*$I16527)))-(EXP(-SIMULATION!$D$17*$J16550)/(1-EXP(-SIMULATION!$D$4*SIMULATION!$D$17))))</f>
        <v>0.21468214752673481</v>
      </c>
      <c r="L16550">
        <v>-0.18583667103525403</v>
      </c>
      <c r="M16550">
        <f t="shared" ca="1" si="258"/>
        <v>0.17478633189966711</v>
      </c>
    </row>
    <row r="16551" spans="1:13" x14ac:dyDescent="0.25">
      <c r="A16551" s="9"/>
      <c r="H16551" s="9"/>
      <c r="J16551">
        <v>24</v>
      </c>
      <c r="K16551">
        <f ca="1">SIMULATION!$D$3*SIMULATION!$D$17/$H16527/(SIMULATION!$D$17-$I16527)*(((EXP(-$I16527*$J16551))/(1-EXP(-SIMULATION!$D$4*$I16527)))-(EXP(-SIMULATION!$D$17*$J16551)/(1-EXP(-SIMULATION!$D$4*SIMULATION!$D$17))))</f>
        <v>0.18046894958042631</v>
      </c>
      <c r="L16551">
        <v>-1.0185593948025566E-2</v>
      </c>
      <c r="M16551">
        <f t="shared" ca="1" si="258"/>
        <v>0.17863076613977338</v>
      </c>
    </row>
    <row r="16552" spans="1:13" x14ac:dyDescent="0.25">
      <c r="A16552" s="9">
        <v>663</v>
      </c>
      <c r="B16552" s="2">
        <f ca="1">NORMINV(RAND(),SIMULATION!D7,SIMULATION!D8)</f>
        <v>47.2380045948427</v>
      </c>
      <c r="C16552" s="2">
        <v>2</v>
      </c>
      <c r="D16552" s="2">
        <f ca="1">SIMULATION!$D$11*(1+(SIMULATION!$D$12*LN(1+$C16552)))*(1+(SIMULATION!$D$13*(($B16552/63.5)-1)))</f>
        <v>9.0304172529461582</v>
      </c>
      <c r="E16552" s="2">
        <v>0.3959885441955221</v>
      </c>
      <c r="F16552" s="2">
        <f ca="1">D16552*(1+E16552)</f>
        <v>12.606359034418432</v>
      </c>
      <c r="G16552" s="2">
        <v>-0.39996683140932443</v>
      </c>
      <c r="H16552" s="9">
        <f>SIMULATION!$D$15*EXP($G$16552)</f>
        <v>147.98208035829356</v>
      </c>
      <c r="I16552" s="2">
        <f ca="1">$F16552/$H16552</f>
        <v>8.5188416083190416E-2</v>
      </c>
      <c r="J16552">
        <v>0</v>
      </c>
      <c r="K16552">
        <f ca="1">SIMULATION!$D$3*SIMULATION!$D$17/$H16552/(SIMULATION!$D$17-$I16552)*(((EXP(-$I16552*$J16552))/(1-EXP(-SIMULATION!$D$4*$I16552)))-(EXP(-SIMULATION!$D$17*$J16552)/(1-EXP(-SIMULATION!$D$4*SIMULATION!$D$17))))</f>
        <v>0.68335903628631023</v>
      </c>
      <c r="L16552">
        <v>-0.16001404107980463</v>
      </c>
      <c r="M16552">
        <f t="shared" ca="1" si="258"/>
        <v>0.57401199538173686</v>
      </c>
    </row>
    <row r="16553" spans="1:13" x14ac:dyDescent="0.25">
      <c r="A16553" s="9"/>
      <c r="H16553" s="9"/>
      <c r="J16553">
        <v>1</v>
      </c>
      <c r="K16553">
        <f ca="1">SIMULATION!$D$3*SIMULATION!$D$17/$H16552/(SIMULATION!$D$17-$I16552)*(((EXP(-$I16552*$J16553))/(1-EXP(-SIMULATION!$D$4*$I16552)))-(EXP(-SIMULATION!$D$17*$J16553)/(1-EXP(-SIMULATION!$D$4*SIMULATION!$D$17))))</f>
        <v>1.9032150795621334</v>
      </c>
      <c r="L16553">
        <v>5.4468555514255029E-2</v>
      </c>
      <c r="M16553">
        <f t="shared" ca="1" si="258"/>
        <v>2.0068804557788309</v>
      </c>
    </row>
    <row r="16554" spans="1:13" x14ac:dyDescent="0.25">
      <c r="A16554" s="9"/>
      <c r="H16554" s="9"/>
      <c r="J16554">
        <v>2</v>
      </c>
      <c r="K16554">
        <f ca="1">SIMULATION!$D$3*SIMULATION!$D$17/$H16552/(SIMULATION!$D$17-$I16552)*(((EXP(-$I16552*$J16554))/(1-EXP(-SIMULATION!$D$4*$I16552)))-(EXP(-SIMULATION!$D$17*$J16554)/(1-EXP(-SIMULATION!$D$4*SIMULATION!$D$17))))</f>
        <v>2.5652707661742364</v>
      </c>
      <c r="L16554">
        <v>-0.40480964798022118</v>
      </c>
      <c r="M16554">
        <f t="shared" ca="1" si="258"/>
        <v>1.5268244103452915</v>
      </c>
    </row>
    <row r="16555" spans="1:13" x14ac:dyDescent="0.25">
      <c r="A16555" s="9"/>
      <c r="H16555" s="9"/>
      <c r="J16555">
        <v>3</v>
      </c>
      <c r="K16555">
        <f ca="1">SIMULATION!$D$3*SIMULATION!$D$17/$H16552/(SIMULATION!$D$17-$I16552)*(((EXP(-$I16552*$J16555))/(1-EXP(-SIMULATION!$D$4*$I16552)))-(EXP(-SIMULATION!$D$17*$J16555)/(1-EXP(-SIMULATION!$D$4*SIMULATION!$D$17))))</f>
        <v>2.879645780292035</v>
      </c>
      <c r="L16555">
        <v>-0.31776127989653508</v>
      </c>
      <c r="M16555">
        <f t="shared" ca="1" si="258"/>
        <v>1.9646058514977818</v>
      </c>
    </row>
    <row r="16556" spans="1:13" x14ac:dyDescent="0.25">
      <c r="A16556" s="9"/>
      <c r="H16556" s="9"/>
      <c r="J16556">
        <v>4</v>
      </c>
      <c r="K16556">
        <f ca="1">SIMULATION!$D$3*SIMULATION!$D$17/$H16552/(SIMULATION!$D$17-$I16552)*(((EXP(-$I16552*$J16556))/(1-EXP(-SIMULATION!$D$4*$I16552)))-(EXP(-SIMULATION!$D$17*$J16556)/(1-EXP(-SIMULATION!$D$4*SIMULATION!$D$17))))</f>
        <v>2.9801919815612679</v>
      </c>
      <c r="L16556">
        <v>-0.13834525852151064</v>
      </c>
      <c r="M16556">
        <f t="shared" ca="1" si="258"/>
        <v>2.5678965514284413</v>
      </c>
    </row>
    <row r="16557" spans="1:13" x14ac:dyDescent="0.25">
      <c r="A16557" s="9"/>
      <c r="H16557" s="9"/>
      <c r="J16557">
        <v>5</v>
      </c>
      <c r="K16557">
        <f ca="1">SIMULATION!$D$3*SIMULATION!$D$17/$H16552/(SIMULATION!$D$17-$I16552)*(((EXP(-$I16552*$J16557))/(1-EXP(-SIMULATION!$D$4*$I16552)))-(EXP(-SIMULATION!$D$17*$J16557)/(1-EXP(-SIMULATION!$D$4*SIMULATION!$D$17))))</f>
        <v>2.9519521161597941</v>
      </c>
      <c r="L16557">
        <v>0.37519286801583102</v>
      </c>
      <c r="M16557">
        <f t="shared" ca="1" si="258"/>
        <v>4.0595034968671886</v>
      </c>
    </row>
    <row r="16558" spans="1:13" x14ac:dyDescent="0.25">
      <c r="A16558" s="9"/>
      <c r="H16558" s="9"/>
      <c r="J16558">
        <v>6</v>
      </c>
      <c r="K16558">
        <f ca="1">SIMULATION!$D$3*SIMULATION!$D$17/$H16552/(SIMULATION!$D$17-$I16552)*(((EXP(-$I16552*$J16558))/(1-EXP(-SIMULATION!$D$4*$I16552)))-(EXP(-SIMULATION!$D$17*$J16558)/(1-EXP(-SIMULATION!$D$4*SIMULATION!$D$17))))</f>
        <v>2.8487507044181708</v>
      </c>
      <c r="L16558">
        <v>-0.41258117428885466</v>
      </c>
      <c r="M16558">
        <f t="shared" ca="1" si="258"/>
        <v>1.67340979353312</v>
      </c>
    </row>
    <row r="16559" spans="1:13" x14ac:dyDescent="0.25">
      <c r="A16559" s="9"/>
      <c r="H16559" s="9"/>
      <c r="J16559">
        <v>7</v>
      </c>
      <c r="K16559">
        <f ca="1">SIMULATION!$D$3*SIMULATION!$D$17/$H16552/(SIMULATION!$D$17-$I16552)*(((EXP(-$I16552*$J16559))/(1-EXP(-SIMULATION!$D$4*$I16552)))-(EXP(-SIMULATION!$D$17*$J16559)/(1-EXP(-SIMULATION!$D$4*SIMULATION!$D$17))))</f>
        <v>2.7044618221492533</v>
      </c>
      <c r="L16559">
        <v>-8.2733643452643696E-2</v>
      </c>
      <c r="M16559">
        <f t="shared" ca="1" si="258"/>
        <v>2.4807118420242702</v>
      </c>
    </row>
    <row r="16560" spans="1:13" x14ac:dyDescent="0.25">
      <c r="A16560" s="9"/>
      <c r="H16560" s="9"/>
      <c r="J16560">
        <v>8</v>
      </c>
      <c r="K16560">
        <f ca="1">SIMULATION!$D$3*SIMULATION!$D$17/$H16552/(SIMULATION!$D$17-$I16552)*(((EXP(-$I16552*$J16560))/(1-EXP(-SIMULATION!$D$4*$I16552)))-(EXP(-SIMULATION!$D$17*$J16560)/(1-EXP(-SIMULATION!$D$4*SIMULATION!$D$17))))</f>
        <v>2.5402252810014923</v>
      </c>
      <c r="L16560">
        <v>-0.46408552573468814</v>
      </c>
      <c r="M16560">
        <f t="shared" ca="1" si="258"/>
        <v>1.361343495983369</v>
      </c>
    </row>
    <row r="16561" spans="1:13" x14ac:dyDescent="0.25">
      <c r="A16561" s="9"/>
      <c r="H16561" s="9"/>
      <c r="J16561">
        <v>9</v>
      </c>
      <c r="K16561">
        <f ca="1">SIMULATION!$D$3*SIMULATION!$D$17/$H16552/(SIMULATION!$D$17-$I16552)*(((EXP(-$I16552*$J16561))/(1-EXP(-SIMULATION!$D$4*$I16552)))-(EXP(-SIMULATION!$D$17*$J16561)/(1-EXP(-SIMULATION!$D$4*SIMULATION!$D$17))))</f>
        <v>2.3690668109991977</v>
      </c>
      <c r="L16561">
        <v>-5.8740540667265383E-2</v>
      </c>
      <c r="M16561">
        <f t="shared" ca="1" si="258"/>
        <v>2.2299065456442304</v>
      </c>
    </row>
    <row r="16562" spans="1:13" x14ac:dyDescent="0.25">
      <c r="A16562" s="9"/>
      <c r="H16562" s="9"/>
      <c r="J16562">
        <v>10</v>
      </c>
      <c r="K16562">
        <f ca="1">SIMULATION!$D$3*SIMULATION!$D$17/$H16552/(SIMULATION!$D$17-$I16552)*(((EXP(-$I16552*$J16562))/(1-EXP(-SIMULATION!$D$4*$I16552)))-(EXP(-SIMULATION!$D$17*$J16562)/(1-EXP(-SIMULATION!$D$4*SIMULATION!$D$17))))</f>
        <v>2.1988550011885279</v>
      </c>
      <c r="L16562">
        <v>0.1130990424943991</v>
      </c>
      <c r="M16562">
        <f t="shared" ca="1" si="258"/>
        <v>2.4475433964069713</v>
      </c>
    </row>
    <row r="16563" spans="1:13" x14ac:dyDescent="0.25">
      <c r="A16563" s="9"/>
      <c r="H16563" s="9"/>
      <c r="J16563">
        <v>11</v>
      </c>
      <c r="K16563">
        <f ca="1">SIMULATION!$D$3*SIMULATION!$D$17/$H16552/(SIMULATION!$D$17-$I16552)*(((EXP(-$I16552*$J16563))/(1-EXP(-SIMULATION!$D$4*$I16552)))-(EXP(-SIMULATION!$D$17*$J16563)/(1-EXP(-SIMULATION!$D$4*SIMULATION!$D$17))))</f>
        <v>2.0341927035446798</v>
      </c>
      <c r="L16563">
        <v>4.0949983902090564E-2</v>
      </c>
      <c r="M16563">
        <f t="shared" ca="1" si="258"/>
        <v>2.1174928620085844</v>
      </c>
    </row>
    <row r="16564" spans="1:13" x14ac:dyDescent="0.25">
      <c r="A16564" s="9"/>
      <c r="H16564" s="9"/>
      <c r="J16564">
        <v>12</v>
      </c>
      <c r="K16564">
        <f ca="1">SIMULATION!$D$3*SIMULATION!$D$17/$H16552/(SIMULATION!$D$17-$I16552)*(((EXP(-$I16552*$J16564))/(1-EXP(-SIMULATION!$D$4*$I16552)))-(EXP(-SIMULATION!$D$17*$J16564)/(1-EXP(-SIMULATION!$D$4*SIMULATION!$D$17))))</f>
        <v>1.8776258988770664</v>
      </c>
      <c r="L16564">
        <v>0.36071887445224277</v>
      </c>
      <c r="M16564">
        <f t="shared" ca="1" si="258"/>
        <v>2.5549209997623823</v>
      </c>
    </row>
    <row r="16565" spans="1:13" x14ac:dyDescent="0.25">
      <c r="A16565" s="9"/>
      <c r="H16565" s="9"/>
      <c r="J16565">
        <v>13</v>
      </c>
      <c r="K16565">
        <f ca="1">SIMULATION!$D$3*SIMULATION!$D$17/$H16552/(SIMULATION!$D$17-$I16552)*(((EXP(-$I16552*$J16565))/(1-EXP(-SIMULATION!$D$4*$I16552)))-(EXP(-SIMULATION!$D$17*$J16565)/(1-EXP(-SIMULATION!$D$4*SIMULATION!$D$17))))</f>
        <v>1.7304154364447699</v>
      </c>
      <c r="L16565">
        <v>0.38699626474670062</v>
      </c>
      <c r="M16565">
        <f t="shared" ca="1" si="258"/>
        <v>2.4000797468089279</v>
      </c>
    </row>
    <row r="16566" spans="1:13" x14ac:dyDescent="0.25">
      <c r="A16566" s="9"/>
      <c r="H16566" s="9"/>
      <c r="J16566">
        <v>14</v>
      </c>
      <c r="K16566">
        <f ca="1">SIMULATION!$D$3*SIMULATION!$D$17/$H16552/(SIMULATION!$D$17-$I16552)*(((EXP(-$I16552*$J16566))/(1-EXP(-SIMULATION!$D$4*$I16552)))-(EXP(-SIMULATION!$D$17*$J16566)/(1-EXP(-SIMULATION!$D$4*SIMULATION!$D$17))))</f>
        <v>1.5930288917817943</v>
      </c>
      <c r="L16566">
        <v>-0.27932324932983171</v>
      </c>
      <c r="M16566">
        <f t="shared" ca="1" si="258"/>
        <v>1.1480588854530027</v>
      </c>
    </row>
    <row r="16567" spans="1:13" x14ac:dyDescent="0.25">
      <c r="A16567" s="9"/>
      <c r="H16567" s="9"/>
      <c r="J16567">
        <v>15</v>
      </c>
      <c r="K16567">
        <f ca="1">SIMULATION!$D$3*SIMULATION!$D$17/$H16552/(SIMULATION!$D$17-$I16552)*(((EXP(-$I16552*$J16567))/(1-EXP(-SIMULATION!$D$4*$I16552)))-(EXP(-SIMULATION!$D$17*$J16567)/(1-EXP(-SIMULATION!$D$4*SIMULATION!$D$17))))</f>
        <v>1.4654532892793477</v>
      </c>
      <c r="L16567">
        <v>-0.14956450713622424</v>
      </c>
      <c r="M16567">
        <f t="shared" ca="1" si="258"/>
        <v>1.2462734903371233</v>
      </c>
    </row>
    <row r="16568" spans="1:13" x14ac:dyDescent="0.25">
      <c r="A16568" s="9"/>
      <c r="H16568" s="9"/>
      <c r="J16568">
        <v>16</v>
      </c>
      <c r="K16568">
        <f ca="1">SIMULATION!$D$3*SIMULATION!$D$17/$H16552/(SIMULATION!$D$17-$I16552)*(((EXP(-$I16552*$J16568))/(1-EXP(-SIMULATION!$D$4*$I16552)))-(EXP(-SIMULATION!$D$17*$J16568)/(1-EXP(-SIMULATION!$D$4*SIMULATION!$D$17))))</f>
        <v>1.34739323240909</v>
      </c>
      <c r="L16568">
        <v>-0.15870518475258408</v>
      </c>
      <c r="M16568">
        <f t="shared" ca="1" si="258"/>
        <v>1.1335549405252239</v>
      </c>
    </row>
    <row r="16569" spans="1:13" x14ac:dyDescent="0.25">
      <c r="A16569" s="9"/>
      <c r="H16569" s="9"/>
      <c r="J16569">
        <v>17</v>
      </c>
      <c r="K16569">
        <f ca="1">SIMULATION!$D$3*SIMULATION!$D$17/$H16552/(SIMULATION!$D$17-$I16552)*(((EXP(-$I16552*$J16569))/(1-EXP(-SIMULATION!$D$4*$I16552)))-(EXP(-SIMULATION!$D$17*$J16569)/(1-EXP(-SIMULATION!$D$4*SIMULATION!$D$17))))</f>
        <v>1.2383957857507213</v>
      </c>
      <c r="L16569">
        <v>-0.14986598746816523</v>
      </c>
      <c r="M16569">
        <f t="shared" ca="1" si="258"/>
        <v>1.0528023784427749</v>
      </c>
    </row>
    <row r="16570" spans="1:13" x14ac:dyDescent="0.25">
      <c r="A16570" s="9"/>
      <c r="H16570" s="9"/>
      <c r="J16570">
        <v>18</v>
      </c>
      <c r="K16570">
        <f ca="1">SIMULATION!$D$3*SIMULATION!$D$17/$H16552/(SIMULATION!$D$17-$I16552)*(((EXP(-$I16552*$J16570))/(1-EXP(-SIMULATION!$D$4*$I16552)))-(EXP(-SIMULATION!$D$17*$J16570)/(1-EXP(-SIMULATION!$D$4*SIMULATION!$D$17))))</f>
        <v>1.1379285880300378</v>
      </c>
      <c r="L16570">
        <v>0.20085749543930531</v>
      </c>
      <c r="M16570">
        <f t="shared" ca="1" si="258"/>
        <v>1.3664900742105361</v>
      </c>
    </row>
    <row r="16571" spans="1:13" x14ac:dyDescent="0.25">
      <c r="A16571" s="9"/>
      <c r="H16571" s="9"/>
      <c r="J16571">
        <v>19</v>
      </c>
      <c r="K16571">
        <f ca="1">SIMULATION!$D$3*SIMULATION!$D$17/$H16552/(SIMULATION!$D$17-$I16552)*(((EXP(-$I16552*$J16571))/(1-EXP(-SIMULATION!$D$4*$I16552)))-(EXP(-SIMULATION!$D$17*$J16571)/(1-EXP(-SIMULATION!$D$4*SIMULATION!$D$17))))</f>
        <v>1.0454281507842282</v>
      </c>
      <c r="L16571">
        <v>9.5011644442291772E-3</v>
      </c>
      <c r="M16571">
        <f t="shared" ca="1" si="258"/>
        <v>1.0553609355594555</v>
      </c>
    </row>
    <row r="16572" spans="1:13" x14ac:dyDescent="0.25">
      <c r="A16572" s="9"/>
      <c r="H16572" s="9"/>
      <c r="J16572">
        <v>20</v>
      </c>
      <c r="K16572">
        <f ca="1">SIMULATION!$D$3*SIMULATION!$D$17/$H16552/(SIMULATION!$D$17-$I16552)*(((EXP(-$I16552*$J16572))/(1-EXP(-SIMULATION!$D$4*$I16552)))-(EXP(-SIMULATION!$D$17*$J16572)/(1-EXP(-SIMULATION!$D$4*SIMULATION!$D$17))))</f>
        <v>0.96032919481832724</v>
      </c>
      <c r="L16572">
        <v>0.15023590142123569</v>
      </c>
      <c r="M16572">
        <f t="shared" ca="1" si="258"/>
        <v>1.1046051170629883</v>
      </c>
    </row>
    <row r="16573" spans="1:13" x14ac:dyDescent="0.25">
      <c r="A16573" s="9"/>
      <c r="H16573" s="9"/>
      <c r="J16573">
        <v>21</v>
      </c>
      <c r="K16573">
        <f ca="1">SIMULATION!$D$3*SIMULATION!$D$17/$H16552/(SIMULATION!$D$17-$I16552)*(((EXP(-$I16552*$J16573))/(1-EXP(-SIMULATION!$D$4*$I16552)))-(EXP(-SIMULATION!$D$17*$J16573)/(1-EXP(-SIMULATION!$D$4*SIMULATION!$D$17))))</f>
        <v>0.88208196705927577</v>
      </c>
      <c r="L16573">
        <v>-0.61315555156961954</v>
      </c>
      <c r="M16573">
        <f t="shared" ca="1" si="258"/>
        <v>0.34122851201743054</v>
      </c>
    </row>
    <row r="16574" spans="1:13" x14ac:dyDescent="0.25">
      <c r="A16574" s="9"/>
      <c r="H16574" s="9"/>
      <c r="J16574">
        <v>22</v>
      </c>
      <c r="K16574">
        <f ca="1">SIMULATION!$D$3*SIMULATION!$D$17/$H16552/(SIMULATION!$D$17-$I16552)*(((EXP(-$I16552*$J16574))/(1-EXP(-SIMULATION!$D$4*$I16552)))-(EXP(-SIMULATION!$D$17*$J16574)/(1-EXP(-SIMULATION!$D$4*SIMULATION!$D$17))))</f>
        <v>0.81016197603207396</v>
      </c>
      <c r="L16574">
        <v>0.31633105521685478</v>
      </c>
      <c r="M16574">
        <f t="shared" ca="1" si="258"/>
        <v>1.0664413688068721</v>
      </c>
    </row>
    <row r="16575" spans="1:13" x14ac:dyDescent="0.25">
      <c r="A16575" s="9"/>
      <c r="H16575" s="9"/>
      <c r="J16575">
        <v>23</v>
      </c>
      <c r="K16575">
        <f ca="1">SIMULATION!$D$3*SIMULATION!$D$17/$H16552/(SIMULATION!$D$17-$I16552)*(((EXP(-$I16552*$J16575))/(1-EXP(-SIMULATION!$D$4*$I16552)))-(EXP(-SIMULATION!$D$17*$J16575)/(1-EXP(-SIMULATION!$D$4*SIMULATION!$D$17))))</f>
        <v>0.74407498019293972</v>
      </c>
      <c r="L16575">
        <v>9.9221433375422274E-2</v>
      </c>
      <c r="M16575">
        <f t="shared" ca="1" si="258"/>
        <v>0.81790316626647208</v>
      </c>
    </row>
    <row r="16576" spans="1:13" x14ac:dyDescent="0.25">
      <c r="A16576" s="9"/>
      <c r="H16576" s="9"/>
      <c r="J16576">
        <v>24</v>
      </c>
      <c r="K16576">
        <f ca="1">SIMULATION!$D$3*SIMULATION!$D$17/$H16552/(SIMULATION!$D$17-$I16552)*(((EXP(-$I16552*$J16576))/(1-EXP(-SIMULATION!$D$4*$I16552)))-(EXP(-SIMULATION!$D$17*$J16576)/(1-EXP(-SIMULATION!$D$4*SIMULATION!$D$17))))</f>
        <v>0.68335903628630978</v>
      </c>
      <c r="L16576">
        <v>-0.20518555729972046</v>
      </c>
      <c r="M16576">
        <f t="shared" ca="1" si="258"/>
        <v>0.54314363159010348</v>
      </c>
    </row>
    <row r="16577" spans="1:13" x14ac:dyDescent="0.25">
      <c r="A16577" s="9">
        <v>664</v>
      </c>
      <c r="B16577" s="2">
        <f ca="1">NORMINV(RAND(),SIMULATION!D7,SIMULATION!D8)</f>
        <v>61.032089978261681</v>
      </c>
      <c r="C16577" s="2">
        <v>2</v>
      </c>
      <c r="D16577" s="2">
        <f ca="1">SIMULATION!$D$11*(1+(SIMULATION!$D$12*LN(1+$C16577)))*(1+(SIMULATION!$D$13*(($B16577/63.5)-1)))</f>
        <v>10.054789996638043</v>
      </c>
      <c r="E16577" s="2">
        <v>-0.16816309850972816</v>
      </c>
      <c r="F16577" s="2">
        <f ca="1">D16577*(1+E16577)</f>
        <v>8.3639453559387693</v>
      </c>
      <c r="G16577" s="2">
        <v>-0.7383441538991935</v>
      </c>
      <c r="H16577" s="9">
        <f>SIMULATION!$D$15*EXP($G$16577)</f>
        <v>105.50030725520111</v>
      </c>
      <c r="I16577" s="2">
        <f ca="1">$F16577/$H16577</f>
        <v>7.9278872010360255E-2</v>
      </c>
      <c r="J16577">
        <v>0</v>
      </c>
      <c r="K16577">
        <f ca="1">SIMULATION!$D$3*SIMULATION!$D$17/$H16577/(SIMULATION!$D$17-$I16577)*(((EXP(-$I16577*$J16577))/(1-EXP(-SIMULATION!$D$4*$I16577)))-(EXP(-SIMULATION!$D$17*$J16577)/(1-EXP(-SIMULATION!$D$4*SIMULATION!$D$17))))</f>
        <v>1.1119576939194937</v>
      </c>
      <c r="L16577">
        <v>0.71066041986180517</v>
      </c>
      <c r="M16577">
        <f t="shared" ca="1" si="258"/>
        <v>1.9021820155488858</v>
      </c>
    </row>
    <row r="16578" spans="1:13" x14ac:dyDescent="0.25">
      <c r="A16578" s="9"/>
      <c r="H16578" s="9"/>
      <c r="J16578">
        <v>1</v>
      </c>
      <c r="K16578">
        <f ca="1">SIMULATION!$D$3*SIMULATION!$D$17/$H16577/(SIMULATION!$D$17-$I16577)*(((EXP(-$I16577*$J16578))/(1-EXP(-SIMULATION!$D$4*$I16577)))-(EXP(-SIMULATION!$D$17*$J16578)/(1-EXP(-SIMULATION!$D$4*SIMULATION!$D$17))))</f>
        <v>2.8221507257172762</v>
      </c>
      <c r="L16578">
        <v>2.9744778900680849E-2</v>
      </c>
      <c r="M16578">
        <f t="shared" ca="1" si="258"/>
        <v>2.9060949750781324</v>
      </c>
    </row>
    <row r="16579" spans="1:13" x14ac:dyDescent="0.25">
      <c r="A16579" s="9"/>
      <c r="H16579" s="9"/>
      <c r="J16579">
        <v>2</v>
      </c>
      <c r="K16579">
        <f ca="1">SIMULATION!$D$3*SIMULATION!$D$17/$H16577/(SIMULATION!$D$17-$I16577)*(((EXP(-$I16577*$J16579))/(1-EXP(-SIMULATION!$D$4*$I16577)))-(EXP(-SIMULATION!$D$17*$J16579)/(1-EXP(-SIMULATION!$D$4*SIMULATION!$D$17))))</f>
        <v>3.757296446881873</v>
      </c>
      <c r="L16579">
        <v>-0.47708280122469088</v>
      </c>
      <c r="M16579">
        <f t="shared" ref="M16579:M16642" ca="1" si="259">$K16579*(1+$L16579)</f>
        <v>1.9647549329718914</v>
      </c>
    </row>
    <row r="16580" spans="1:13" x14ac:dyDescent="0.25">
      <c r="A16580" s="9"/>
      <c r="H16580" s="9"/>
      <c r="J16580">
        <v>3</v>
      </c>
      <c r="K16580">
        <f ca="1">SIMULATION!$D$3*SIMULATION!$D$17/$H16577/(SIMULATION!$D$17-$I16577)*(((EXP(-$I16577*$J16580))/(1-EXP(-SIMULATION!$D$4*$I16577)))-(EXP(-SIMULATION!$D$17*$J16580)/(1-EXP(-SIMULATION!$D$4*SIMULATION!$D$17))))</f>
        <v>4.2080278936017788</v>
      </c>
      <c r="L16580">
        <v>-0.43915048481028018</v>
      </c>
      <c r="M16580">
        <f t="shared" ca="1" si="259"/>
        <v>2.3600704040313754</v>
      </c>
    </row>
    <row r="16581" spans="1:13" x14ac:dyDescent="0.25">
      <c r="A16581" s="9"/>
      <c r="H16581" s="9"/>
      <c r="J16581">
        <v>4</v>
      </c>
      <c r="K16581">
        <f ca="1">SIMULATION!$D$3*SIMULATION!$D$17/$H16577/(SIMULATION!$D$17-$I16577)*(((EXP(-$I16577*$J16581))/(1-EXP(-SIMULATION!$D$4*$I16577)))-(EXP(-SIMULATION!$D$17*$J16581)/(1-EXP(-SIMULATION!$D$4*SIMULATION!$D$17))))</f>
        <v>4.3596557334984052</v>
      </c>
      <c r="L16581">
        <v>0.12253960669397093</v>
      </c>
      <c r="M16581">
        <f t="shared" ca="1" si="259"/>
        <v>4.8938862324024157</v>
      </c>
    </row>
    <row r="16582" spans="1:13" x14ac:dyDescent="0.25">
      <c r="A16582" s="9"/>
      <c r="H16582" s="9"/>
      <c r="J16582">
        <v>5</v>
      </c>
      <c r="K16582">
        <f ca="1">SIMULATION!$D$3*SIMULATION!$D$17/$H16577/(SIMULATION!$D$17-$I16577)*(((EXP(-$I16577*$J16582))/(1-EXP(-SIMULATION!$D$4*$I16577)))-(EXP(-SIMULATION!$D$17*$J16582)/(1-EXP(-SIMULATION!$D$4*SIMULATION!$D$17))))</f>
        <v>4.3300686938139847</v>
      </c>
      <c r="L16582">
        <v>-0.15444026098597369</v>
      </c>
      <c r="M16582">
        <f t="shared" ca="1" si="259"/>
        <v>3.6613317546541588</v>
      </c>
    </row>
    <row r="16583" spans="1:13" x14ac:dyDescent="0.25">
      <c r="A16583" s="9"/>
      <c r="H16583" s="9"/>
      <c r="J16583">
        <v>6</v>
      </c>
      <c r="K16583">
        <f ca="1">SIMULATION!$D$3*SIMULATION!$D$17/$H16577/(SIMULATION!$D$17-$I16577)*(((EXP(-$I16577*$J16583))/(1-EXP(-SIMULATION!$D$4*$I16577)))-(EXP(-SIMULATION!$D$17*$J16583)/(1-EXP(-SIMULATION!$D$4*SIMULATION!$D$17))))</f>
        <v>4.1940156499104626</v>
      </c>
      <c r="L16583">
        <v>0.17214518367917586</v>
      </c>
      <c r="M16583">
        <f t="shared" ca="1" si="259"/>
        <v>4.9159952443176369</v>
      </c>
    </row>
    <row r="16584" spans="1:13" x14ac:dyDescent="0.25">
      <c r="A16584" s="9"/>
      <c r="H16584" s="9"/>
      <c r="J16584">
        <v>7</v>
      </c>
      <c r="K16584">
        <f ca="1">SIMULATION!$D$3*SIMULATION!$D$17/$H16577/(SIMULATION!$D$17-$I16577)*(((EXP(-$I16577*$J16584))/(1-EXP(-SIMULATION!$D$4*$I16577)))-(EXP(-SIMULATION!$D$17*$J16584)/(1-EXP(-SIMULATION!$D$4*SIMULATION!$D$17))))</f>
        <v>3.998661164650462</v>
      </c>
      <c r="L16584">
        <v>-3.4113417807976908E-2</v>
      </c>
      <c r="M16584">
        <f t="shared" ca="1" si="259"/>
        <v>3.8622531656682089</v>
      </c>
    </row>
    <row r="16585" spans="1:13" x14ac:dyDescent="0.25">
      <c r="A16585" s="9"/>
      <c r="H16585" s="9"/>
      <c r="J16585">
        <v>8</v>
      </c>
      <c r="K16585">
        <f ca="1">SIMULATION!$D$3*SIMULATION!$D$17/$H16577/(SIMULATION!$D$17-$I16577)*(((EXP(-$I16577*$J16585))/(1-EXP(-SIMULATION!$D$4*$I16577)))-(EXP(-SIMULATION!$D$17*$J16585)/(1-EXP(-SIMULATION!$D$4*SIMULATION!$D$17))))</f>
        <v>3.7735492252913669</v>
      </c>
      <c r="L16585">
        <v>-0.12867990562698234</v>
      </c>
      <c r="M16585">
        <f t="shared" ca="1" si="259"/>
        <v>3.2879692671021017</v>
      </c>
    </row>
    <row r="16586" spans="1:13" x14ac:dyDescent="0.25">
      <c r="A16586" s="9"/>
      <c r="H16586" s="9"/>
      <c r="J16586">
        <v>9</v>
      </c>
      <c r="K16586">
        <f ca="1">SIMULATION!$D$3*SIMULATION!$D$17/$H16577/(SIMULATION!$D$17-$I16577)*(((EXP(-$I16577*$J16586))/(1-EXP(-SIMULATION!$D$4*$I16577)))-(EXP(-SIMULATION!$D$17*$J16586)/(1-EXP(-SIMULATION!$D$4*SIMULATION!$D$17))))</f>
        <v>3.5369839705151804</v>
      </c>
      <c r="L16586">
        <v>-0.37059833327064112</v>
      </c>
      <c r="M16586">
        <f t="shared" ca="1" si="259"/>
        <v>2.2261836062372802</v>
      </c>
    </row>
    <row r="16587" spans="1:13" x14ac:dyDescent="0.25">
      <c r="A16587" s="9"/>
      <c r="H16587" s="9"/>
      <c r="J16587">
        <v>10</v>
      </c>
      <c r="K16587">
        <f ca="1">SIMULATION!$D$3*SIMULATION!$D$17/$H16577/(SIMULATION!$D$17-$I16577)*(((EXP(-$I16577*$J16587))/(1-EXP(-SIMULATION!$D$4*$I16577)))-(EXP(-SIMULATION!$D$17*$J16587)/(1-EXP(-SIMULATION!$D$4*SIMULATION!$D$17))))</f>
        <v>3.3001146637737717</v>
      </c>
      <c r="L16587">
        <v>-0.11611186659754312</v>
      </c>
      <c r="M16587">
        <f t="shared" ca="1" si="259"/>
        <v>2.9169321901770755</v>
      </c>
    </row>
    <row r="16588" spans="1:13" x14ac:dyDescent="0.25">
      <c r="A16588" s="9"/>
      <c r="H16588" s="9"/>
      <c r="J16588">
        <v>11</v>
      </c>
      <c r="K16588">
        <f ca="1">SIMULATION!$D$3*SIMULATION!$D$17/$H16577/(SIMULATION!$D$17-$I16577)*(((EXP(-$I16577*$J16588))/(1-EXP(-SIMULATION!$D$4*$I16577)))-(EXP(-SIMULATION!$D$17*$J16588)/(1-EXP(-SIMULATION!$D$4*SIMULATION!$D$17))))</f>
        <v>3.0695497931105935</v>
      </c>
      <c r="L16588">
        <v>0.30794106093398954</v>
      </c>
      <c r="M16588">
        <f t="shared" ca="1" si="259"/>
        <v>4.0147902129907775</v>
      </c>
    </row>
    <row r="16589" spans="1:13" x14ac:dyDescent="0.25">
      <c r="A16589" s="9"/>
      <c r="H16589" s="9"/>
      <c r="J16589">
        <v>12</v>
      </c>
      <c r="K16589">
        <f ca="1">SIMULATION!$D$3*SIMULATION!$D$17/$H16577/(SIMULATION!$D$17-$I16577)*(((EXP(-$I16577*$J16589))/(1-EXP(-SIMULATION!$D$4*$I16577)))-(EXP(-SIMULATION!$D$17*$J16589)/(1-EXP(-SIMULATION!$D$4*SIMULATION!$D$17))))</f>
        <v>2.8490288777364303</v>
      </c>
      <c r="L16589">
        <v>9.9236105149514559E-2</v>
      </c>
      <c r="M16589">
        <f t="shared" ca="1" si="259"/>
        <v>3.1317554070214859</v>
      </c>
    </row>
    <row r="16590" spans="1:13" x14ac:dyDescent="0.25">
      <c r="A16590" s="9"/>
      <c r="H16590" s="9"/>
      <c r="J16590">
        <v>13</v>
      </c>
      <c r="K16590">
        <f ca="1">SIMULATION!$D$3*SIMULATION!$D$17/$H16577/(SIMULATION!$D$17-$I16577)*(((EXP(-$I16577*$J16590))/(1-EXP(-SIMULATION!$D$4*$I16577)))-(EXP(-SIMULATION!$D$17*$J16590)/(1-EXP(-SIMULATION!$D$4*SIMULATION!$D$17))))</f>
        <v>2.6404906872279832</v>
      </c>
      <c r="L16590">
        <v>0.1141703247987071</v>
      </c>
      <c r="M16590">
        <f t="shared" ca="1" si="259"/>
        <v>2.9419563666167634</v>
      </c>
    </row>
    <row r="16591" spans="1:13" x14ac:dyDescent="0.25">
      <c r="A16591" s="9"/>
      <c r="H16591" s="9"/>
      <c r="J16591">
        <v>14</v>
      </c>
      <c r="K16591">
        <f ca="1">SIMULATION!$D$3*SIMULATION!$D$17/$H16577/(SIMULATION!$D$17-$I16577)*(((EXP(-$I16577*$J16591))/(1-EXP(-SIMULATION!$D$4*$I16577)))-(EXP(-SIMULATION!$D$17*$J16591)/(1-EXP(-SIMULATION!$D$4*SIMULATION!$D$17))))</f>
        <v>2.4447549047037347</v>
      </c>
      <c r="L16591">
        <v>-0.16450533791268176</v>
      </c>
      <c r="M16591">
        <f t="shared" ca="1" si="259"/>
        <v>2.0425796729917609</v>
      </c>
    </row>
    <row r="16592" spans="1:13" x14ac:dyDescent="0.25">
      <c r="A16592" s="9"/>
      <c r="H16592" s="9"/>
      <c r="J16592">
        <v>15</v>
      </c>
      <c r="K16592">
        <f ca="1">SIMULATION!$D$3*SIMULATION!$D$17/$H16577/(SIMULATION!$D$17-$I16577)*(((EXP(-$I16577*$J16592))/(1-EXP(-SIMULATION!$D$4*$I16577)))-(EXP(-SIMULATION!$D$17*$J16592)/(1-EXP(-SIMULATION!$D$4*SIMULATION!$D$17))))</f>
        <v>2.26195629484197</v>
      </c>
      <c r="L16592">
        <v>-0.11004755436387954</v>
      </c>
      <c r="M16592">
        <f t="shared" ca="1" si="259"/>
        <v>2.0130335365166285</v>
      </c>
    </row>
    <row r="16593" spans="1:13" x14ac:dyDescent="0.25">
      <c r="A16593" s="9"/>
      <c r="H16593" s="9"/>
      <c r="J16593">
        <v>16</v>
      </c>
      <c r="K16593">
        <f ca="1">SIMULATION!$D$3*SIMULATION!$D$17/$H16577/(SIMULATION!$D$17-$I16577)*(((EXP(-$I16577*$J16593))/(1-EXP(-SIMULATION!$D$4*$I16577)))-(EXP(-SIMULATION!$D$17*$J16593)/(1-EXP(-SIMULATION!$D$4*SIMULATION!$D$17))))</f>
        <v>2.0918204736025112</v>
      </c>
      <c r="L16593">
        <v>5.8338060420362811E-2</v>
      </c>
      <c r="M16593">
        <f t="shared" ca="1" si="259"/>
        <v>2.2138532227800862</v>
      </c>
    </row>
    <row r="16594" spans="1:13" x14ac:dyDescent="0.25">
      <c r="A16594" s="9"/>
      <c r="H16594" s="9"/>
      <c r="J16594">
        <v>17</v>
      </c>
      <c r="K16594">
        <f ca="1">SIMULATION!$D$3*SIMULATION!$D$17/$H16577/(SIMULATION!$D$17-$I16577)*(((EXP(-$I16577*$J16594))/(1-EXP(-SIMULATION!$D$4*$I16577)))-(EXP(-SIMULATION!$D$17*$J16594)/(1-EXP(-SIMULATION!$D$4*SIMULATION!$D$17))))</f>
        <v>1.9338383596415825</v>
      </c>
      <c r="L16594">
        <v>0.48625026887714334</v>
      </c>
      <c r="M16594">
        <f t="shared" ca="1" si="259"/>
        <v>2.8741677819822358</v>
      </c>
    </row>
    <row r="16595" spans="1:13" x14ac:dyDescent="0.25">
      <c r="A16595" s="9"/>
      <c r="H16595" s="9"/>
      <c r="J16595">
        <v>18</v>
      </c>
      <c r="K16595">
        <f ca="1">SIMULATION!$D$3*SIMULATION!$D$17/$H16577/(SIMULATION!$D$17-$I16577)*(((EXP(-$I16577*$J16595))/(1-EXP(-SIMULATION!$D$4*$I16577)))-(EXP(-SIMULATION!$D$17*$J16595)/(1-EXP(-SIMULATION!$D$4*SIMULATION!$D$17))))</f>
        <v>1.7873758713972616</v>
      </c>
      <c r="L16595">
        <v>-0.2005515975839168</v>
      </c>
      <c r="M16595">
        <f t="shared" ca="1" si="259"/>
        <v>1.4289147849055954</v>
      </c>
    </row>
    <row r="16596" spans="1:13" x14ac:dyDescent="0.25">
      <c r="A16596" s="9"/>
      <c r="H16596" s="9"/>
      <c r="J16596">
        <v>19</v>
      </c>
      <c r="K16596">
        <f ca="1">SIMULATION!$D$3*SIMULATION!$D$17/$H16577/(SIMULATION!$D$17-$I16577)*(((EXP(-$I16577*$J16596))/(1-EXP(-SIMULATION!$D$4*$I16577)))-(EXP(-SIMULATION!$D$17*$J16596)/(1-EXP(-SIMULATION!$D$4*SIMULATION!$D$17))))</f>
        <v>1.6517422877517745</v>
      </c>
      <c r="L16596">
        <v>-0.29568477941068871</v>
      </c>
      <c r="M16596">
        <f t="shared" ca="1" si="259"/>
        <v>1.1633472337545847</v>
      </c>
    </row>
    <row r="16597" spans="1:13" x14ac:dyDescent="0.25">
      <c r="A16597" s="9"/>
      <c r="H16597" s="9"/>
      <c r="J16597">
        <v>20</v>
      </c>
      <c r="K16597">
        <f ca="1">SIMULATION!$D$3*SIMULATION!$D$17/$H16577/(SIMULATION!$D$17-$I16577)*(((EXP(-$I16577*$J16597))/(1-EXP(-SIMULATION!$D$4*$I16577)))-(EXP(-SIMULATION!$D$17*$J16597)/(1-EXP(-SIMULATION!$D$4*SIMULATION!$D$17))))</f>
        <v>1.5262322668597224</v>
      </c>
      <c r="L16597">
        <v>-4.8622156445225481E-2</v>
      </c>
      <c r="M16597">
        <f t="shared" ca="1" si="259"/>
        <v>1.4520235628087177</v>
      </c>
    </row>
    <row r="16598" spans="1:13" x14ac:dyDescent="0.25">
      <c r="A16598" s="9"/>
      <c r="H16598" s="9"/>
      <c r="J16598">
        <v>21</v>
      </c>
      <c r="K16598">
        <f ca="1">SIMULATION!$D$3*SIMULATION!$D$17/$H16577/(SIMULATION!$D$17-$I16577)*(((EXP(-$I16577*$J16598))/(1-EXP(-SIMULATION!$D$4*$I16577)))-(EXP(-SIMULATION!$D$17*$J16598)/(1-EXP(-SIMULATION!$D$4*SIMULATION!$D$17))))</f>
        <v>1.4101511207930502</v>
      </c>
      <c r="L16598">
        <v>0.49252634983253935</v>
      </c>
      <c r="M16598">
        <f t="shared" ca="1" si="259"/>
        <v>2.1046877050295154</v>
      </c>
    </row>
    <row r="16599" spans="1:13" x14ac:dyDescent="0.25">
      <c r="A16599" s="9"/>
      <c r="H16599" s="9"/>
      <c r="J16599">
        <v>22</v>
      </c>
      <c r="K16599">
        <f ca="1">SIMULATION!$D$3*SIMULATION!$D$17/$H16577/(SIMULATION!$D$17-$I16577)*(((EXP(-$I16577*$J16599))/(1-EXP(-SIMULATION!$D$4*$I16577)))-(EXP(-SIMULATION!$D$17*$J16599)/(1-EXP(-SIMULATION!$D$4*SIMULATION!$D$17))))</f>
        <v>1.3028294860216592</v>
      </c>
      <c r="L16599">
        <v>0.29385742287613015</v>
      </c>
      <c r="M16599">
        <f t="shared" ca="1" si="259"/>
        <v>1.6856756012310172</v>
      </c>
    </row>
    <row r="16600" spans="1:13" x14ac:dyDescent="0.25">
      <c r="A16600" s="9"/>
      <c r="H16600" s="9"/>
      <c r="J16600">
        <v>23</v>
      </c>
      <c r="K16600">
        <f ca="1">SIMULATION!$D$3*SIMULATION!$D$17/$H16577/(SIMULATION!$D$17-$I16577)*(((EXP(-$I16577*$J16600))/(1-EXP(-SIMULATION!$D$4*$I16577)))-(EXP(-SIMULATION!$D$17*$J16600)/(1-EXP(-SIMULATION!$D$4*SIMULATION!$D$17))))</f>
        <v>1.2036313148058844</v>
      </c>
      <c r="L16600">
        <v>9.4085894356797706E-2</v>
      </c>
      <c r="M16600">
        <f t="shared" ca="1" si="259"/>
        <v>1.3168760435352442</v>
      </c>
    </row>
    <row r="16601" spans="1:13" x14ac:dyDescent="0.25">
      <c r="A16601" s="9"/>
      <c r="H16601" s="9"/>
      <c r="J16601">
        <v>24</v>
      </c>
      <c r="K16601">
        <f ca="1">SIMULATION!$D$3*SIMULATION!$D$17/$H16577/(SIMULATION!$D$17-$I16577)*(((EXP(-$I16577*$J16601))/(1-EXP(-SIMULATION!$D$4*$I16577)))-(EXP(-SIMULATION!$D$17*$J16601)/(1-EXP(-SIMULATION!$D$4*SIMULATION!$D$17))))</f>
        <v>1.1119576939194933</v>
      </c>
      <c r="L16601">
        <v>-0.32885689004599317</v>
      </c>
      <c r="M16601">
        <f t="shared" ca="1" si="259"/>
        <v>0.74628274483441437</v>
      </c>
    </row>
    <row r="16602" spans="1:13" x14ac:dyDescent="0.25">
      <c r="A16602" s="9">
        <v>665</v>
      </c>
      <c r="B16602" s="2">
        <f ca="1">NORMINV(RAND(),SIMULATION!D7,SIMULATION!D8)</f>
        <v>52.059196320025691</v>
      </c>
      <c r="C16602" s="2">
        <v>2</v>
      </c>
      <c r="D16602" s="2">
        <f ca="1">SIMULATION!$D$11*(1+(SIMULATION!$D$12*LN(1+$C16602)))*(1+(SIMULATION!$D$13*(($B16602/63.5)-1)))</f>
        <v>9.3884473258444174</v>
      </c>
      <c r="E16602" s="2">
        <v>8.6167104747806547E-2</v>
      </c>
      <c r="F16602" s="2">
        <f ca="1">D16602*(1+E16602)</f>
        <v>10.197422649989717</v>
      </c>
      <c r="G16602" s="2">
        <v>0.34724926927683614</v>
      </c>
      <c r="H16602" s="9">
        <f>SIMULATION!$D$15*EXP($G$16602)</f>
        <v>312.40714482401359</v>
      </c>
      <c r="I16602" s="2">
        <f ca="1">$F16602/$H16602</f>
        <v>3.2641451448666994E-2</v>
      </c>
      <c r="J16602">
        <v>0</v>
      </c>
      <c r="K16602">
        <f ca="1">SIMULATION!$D$3*SIMULATION!$D$17/$H16602/(SIMULATION!$D$17-$I16602)*(((EXP(-$I16602*$J16602))/(1-EXP(-SIMULATION!$D$4*$I16602)))-(EXP(-SIMULATION!$D$17*$J16602)/(1-EXP(-SIMULATION!$D$4*SIMULATION!$D$17))))</f>
        <v>1.5979860188191379</v>
      </c>
      <c r="L16602">
        <v>0.11883846663644328</v>
      </c>
      <c r="M16602">
        <f t="shared" ca="1" si="259"/>
        <v>1.7878882270020788</v>
      </c>
    </row>
    <row r="16603" spans="1:13" x14ac:dyDescent="0.25">
      <c r="A16603" s="9"/>
      <c r="H16603" s="9"/>
      <c r="J16603">
        <v>1</v>
      </c>
      <c r="K16603">
        <f ca="1">SIMULATION!$D$3*SIMULATION!$D$17/$H16602/(SIMULATION!$D$17-$I16602)*(((EXP(-$I16602*$J16603))/(1-EXP(-SIMULATION!$D$4*$I16602)))-(EXP(-SIMULATION!$D$17*$J16603)/(1-EXP(-SIMULATION!$D$4*SIMULATION!$D$17))))</f>
        <v>2.1680597916822539</v>
      </c>
      <c r="L16603">
        <v>0.14980928517330463</v>
      </c>
      <c r="M16603">
        <f t="shared" ca="1" si="259"/>
        <v>2.4928552792871561</v>
      </c>
    </row>
    <row r="16604" spans="1:13" x14ac:dyDescent="0.25">
      <c r="A16604" s="9"/>
      <c r="H16604" s="9"/>
      <c r="J16604">
        <v>2</v>
      </c>
      <c r="K16604">
        <f ca="1">SIMULATION!$D$3*SIMULATION!$D$17/$H16602/(SIMULATION!$D$17-$I16602)*(((EXP(-$I16602*$J16604))/(1-EXP(-SIMULATION!$D$4*$I16602)))-(EXP(-SIMULATION!$D$17*$J16604)/(1-EXP(-SIMULATION!$D$4*SIMULATION!$D$17))))</f>
        <v>2.4966369388417538</v>
      </c>
      <c r="L16604">
        <v>-3.4119225906377067E-2</v>
      </c>
      <c r="M16604">
        <f t="shared" ca="1" si="259"/>
        <v>2.4114536191192064</v>
      </c>
    </row>
    <row r="16605" spans="1:13" x14ac:dyDescent="0.25">
      <c r="A16605" s="9"/>
      <c r="H16605" s="9"/>
      <c r="J16605">
        <v>3</v>
      </c>
      <c r="K16605">
        <f ca="1">SIMULATION!$D$3*SIMULATION!$D$17/$H16602/(SIMULATION!$D$17-$I16602)*(((EXP(-$I16602*$J16605))/(1-EXP(-SIMULATION!$D$4*$I16602)))-(EXP(-SIMULATION!$D$17*$J16605)/(1-EXP(-SIMULATION!$D$4*SIMULATION!$D$17))))</f>
        <v>2.6716370701450751</v>
      </c>
      <c r="L16605">
        <v>0.24769003976124396</v>
      </c>
      <c r="M16605">
        <f t="shared" ca="1" si="259"/>
        <v>3.3333749622769222</v>
      </c>
    </row>
    <row r="16606" spans="1:13" x14ac:dyDescent="0.25">
      <c r="A16606" s="9"/>
      <c r="H16606" s="9"/>
      <c r="J16606">
        <v>4</v>
      </c>
      <c r="K16606">
        <f ca="1">SIMULATION!$D$3*SIMULATION!$D$17/$H16602/(SIMULATION!$D$17-$I16602)*(((EXP(-$I16602*$J16606))/(1-EXP(-SIMULATION!$D$4*$I16602)))-(EXP(-SIMULATION!$D$17*$J16606)/(1-EXP(-SIMULATION!$D$4*SIMULATION!$D$17))))</f>
        <v>2.7493633145587597</v>
      </c>
      <c r="L16606">
        <v>-9.3575545104503027E-2</v>
      </c>
      <c r="M16606">
        <f t="shared" ca="1" si="259"/>
        <v>2.4920901437086003</v>
      </c>
    </row>
    <row r="16607" spans="1:13" x14ac:dyDescent="0.25">
      <c r="A16607" s="9"/>
      <c r="H16607" s="9"/>
      <c r="J16607">
        <v>5</v>
      </c>
      <c r="K16607">
        <f ca="1">SIMULATION!$D$3*SIMULATION!$D$17/$H16602/(SIMULATION!$D$17-$I16602)*(((EXP(-$I16602*$J16607))/(1-EXP(-SIMULATION!$D$4*$I16602)))-(EXP(-SIMULATION!$D$17*$J16607)/(1-EXP(-SIMULATION!$D$4*SIMULATION!$D$17))))</f>
        <v>2.76585940943915</v>
      </c>
      <c r="L16607">
        <v>-2.6480062889472113E-2</v>
      </c>
      <c r="M16607">
        <f t="shared" ca="1" si="259"/>
        <v>2.6926192783337632</v>
      </c>
    </row>
    <row r="16608" spans="1:13" x14ac:dyDescent="0.25">
      <c r="A16608" s="9"/>
      <c r="H16608" s="9"/>
      <c r="J16608">
        <v>6</v>
      </c>
      <c r="K16608">
        <f ca="1">SIMULATION!$D$3*SIMULATION!$D$17/$H16602/(SIMULATION!$D$17-$I16602)*(((EXP(-$I16602*$J16608))/(1-EXP(-SIMULATION!$D$4*$I16602)))-(EXP(-SIMULATION!$D$17*$J16608)/(1-EXP(-SIMULATION!$D$4*SIMULATION!$D$17))))</f>
        <v>2.744187559963275</v>
      </c>
      <c r="L16608">
        <v>0.30832910856672313</v>
      </c>
      <c r="M16608">
        <f t="shared" ca="1" si="259"/>
        <v>3.5903004640666429</v>
      </c>
    </row>
    <row r="16609" spans="1:13" x14ac:dyDescent="0.25">
      <c r="A16609" s="9"/>
      <c r="H16609" s="9"/>
      <c r="J16609">
        <v>7</v>
      </c>
      <c r="K16609">
        <f ca="1">SIMULATION!$D$3*SIMULATION!$D$17/$H16602/(SIMULATION!$D$17-$I16602)*(((EXP(-$I16602*$J16609))/(1-EXP(-SIMULATION!$D$4*$I16602)))-(EXP(-SIMULATION!$D$17*$J16609)/(1-EXP(-SIMULATION!$D$4*SIMULATION!$D$17))))</f>
        <v>2.6990922303058573</v>
      </c>
      <c r="L16609">
        <v>0.1981791393043443</v>
      </c>
      <c r="M16609">
        <f t="shared" ca="1" si="259"/>
        <v>3.2339960054109156</v>
      </c>
    </row>
    <row r="16610" spans="1:13" x14ac:dyDescent="0.25">
      <c r="A16610" s="9"/>
      <c r="H16610" s="9"/>
      <c r="J16610">
        <v>8</v>
      </c>
      <c r="K16610">
        <f ca="1">SIMULATION!$D$3*SIMULATION!$D$17/$H16602/(SIMULATION!$D$17-$I16602)*(((EXP(-$I16602*$J16610))/(1-EXP(-SIMULATION!$D$4*$I16602)))-(EXP(-SIMULATION!$D$17*$J16610)/(1-EXP(-SIMULATION!$D$4*SIMULATION!$D$17))))</f>
        <v>2.6399887776347382</v>
      </c>
      <c r="L16610">
        <v>-0.2653476228563591</v>
      </c>
      <c r="M16610">
        <f t="shared" ca="1" si="259"/>
        <v>1.939474031121895</v>
      </c>
    </row>
    <row r="16611" spans="1:13" x14ac:dyDescent="0.25">
      <c r="A16611" s="9"/>
      <c r="H16611" s="9"/>
      <c r="J16611">
        <v>9</v>
      </c>
      <c r="K16611">
        <f ca="1">SIMULATION!$D$3*SIMULATION!$D$17/$H16602/(SIMULATION!$D$17-$I16602)*(((EXP(-$I16602*$J16611))/(1-EXP(-SIMULATION!$D$4*$I16602)))-(EXP(-SIMULATION!$D$17*$J16611)/(1-EXP(-SIMULATION!$D$4*SIMULATION!$D$17))))</f>
        <v>2.5728786058938451</v>
      </c>
      <c r="L16611">
        <v>-8.9721884422092682E-2</v>
      </c>
      <c r="M16611">
        <f t="shared" ca="1" si="259"/>
        <v>2.3420350889837627</v>
      </c>
    </row>
    <row r="16612" spans="1:13" x14ac:dyDescent="0.25">
      <c r="A16612" s="9"/>
      <c r="H16612" s="9"/>
      <c r="J16612">
        <v>10</v>
      </c>
      <c r="K16612">
        <f ca="1">SIMULATION!$D$3*SIMULATION!$D$17/$H16602/(SIMULATION!$D$17-$I16602)*(((EXP(-$I16602*$J16612))/(1-EXP(-SIMULATION!$D$4*$I16602)))-(EXP(-SIMULATION!$D$17*$J16612)/(1-EXP(-SIMULATION!$D$4*SIMULATION!$D$17))))</f>
        <v>2.5015764085441083</v>
      </c>
      <c r="L16612">
        <v>-3.5834782838380458E-2</v>
      </c>
      <c r="M16612">
        <f t="shared" ca="1" si="259"/>
        <v>2.4119329611903146</v>
      </c>
    </row>
    <row r="16613" spans="1:13" x14ac:dyDescent="0.25">
      <c r="A16613" s="9"/>
      <c r="H16613" s="9"/>
      <c r="J16613">
        <v>11</v>
      </c>
      <c r="K16613">
        <f ca="1">SIMULATION!$D$3*SIMULATION!$D$17/$H16602/(SIMULATION!$D$17-$I16602)*(((EXP(-$I16602*$J16613))/(1-EXP(-SIMULATION!$D$4*$I16602)))-(EXP(-SIMULATION!$D$17*$J16613)/(1-EXP(-SIMULATION!$D$4*SIMULATION!$D$17))))</f>
        <v>2.4284965823102671</v>
      </c>
      <c r="L16613">
        <v>-0.11429841110830076</v>
      </c>
      <c r="M16613">
        <f t="shared" ca="1" si="259"/>
        <v>2.150923281570265</v>
      </c>
    </row>
    <row r="16614" spans="1:13" x14ac:dyDescent="0.25">
      <c r="A16614" s="9"/>
      <c r="H16614" s="9"/>
      <c r="J16614">
        <v>12</v>
      </c>
      <c r="K16614">
        <f ca="1">SIMULATION!$D$3*SIMULATION!$D$17/$H16602/(SIMULATION!$D$17-$I16602)*(((EXP(-$I16602*$J16614))/(1-EXP(-SIMULATION!$D$4*$I16602)))-(EXP(-SIMULATION!$D$17*$J16614)/(1-EXP(-SIMULATION!$D$4*SIMULATION!$D$17))))</f>
        <v>2.355157148072673</v>
      </c>
      <c r="L16614">
        <v>0.18432537595081128</v>
      </c>
      <c r="M16614">
        <f t="shared" ca="1" si="259"/>
        <v>2.7892723748144088</v>
      </c>
    </row>
    <row r="16615" spans="1:13" x14ac:dyDescent="0.25">
      <c r="A16615" s="9"/>
      <c r="H16615" s="9"/>
      <c r="J16615">
        <v>13</v>
      </c>
      <c r="K16615">
        <f ca="1">SIMULATION!$D$3*SIMULATION!$D$17/$H16602/(SIMULATION!$D$17-$I16602)*(((EXP(-$I16602*$J16615))/(1-EXP(-SIMULATION!$D$4*$I16602)))-(EXP(-SIMULATION!$D$17*$J16615)/(1-EXP(-SIMULATION!$D$4*SIMULATION!$D$17))))</f>
        <v>2.2825026445115975</v>
      </c>
      <c r="L16615">
        <v>0.49334593297323948</v>
      </c>
      <c r="M16615">
        <f t="shared" ca="1" si="259"/>
        <v>3.4085660411820577</v>
      </c>
    </row>
    <row r="16616" spans="1:13" x14ac:dyDescent="0.25">
      <c r="A16616" s="9"/>
      <c r="H16616" s="9"/>
      <c r="J16616">
        <v>14</v>
      </c>
      <c r="K16616">
        <f ca="1">SIMULATION!$D$3*SIMULATION!$D$17/$H16602/(SIMULATION!$D$17-$I16602)*(((EXP(-$I16602*$J16616))/(1-EXP(-SIMULATION!$D$4*$I16602)))-(EXP(-SIMULATION!$D$17*$J16616)/(1-EXP(-SIMULATION!$D$4*SIMULATION!$D$17))))</f>
        <v>2.2111110160953444</v>
      </c>
      <c r="L16616">
        <v>0.40383714699170303</v>
      </c>
      <c r="M16616">
        <f t="shared" ca="1" si="259"/>
        <v>3.1040397805172137</v>
      </c>
    </row>
    <row r="16617" spans="1:13" x14ac:dyDescent="0.25">
      <c r="A16617" s="9"/>
      <c r="H16617" s="9"/>
      <c r="J16617">
        <v>15</v>
      </c>
      <c r="K16617">
        <f ca="1">SIMULATION!$D$3*SIMULATION!$D$17/$H16602/(SIMULATION!$D$17-$I16602)*(((EXP(-$I16602*$J16617))/(1-EXP(-SIMULATION!$D$4*$I16602)))-(EXP(-SIMULATION!$D$17*$J16617)/(1-EXP(-SIMULATION!$D$4*SIMULATION!$D$17))))</f>
        <v>2.1413261627943063</v>
      </c>
      <c r="L16617">
        <v>-7.7989201638658801E-2</v>
      </c>
      <c r="M16617">
        <f t="shared" ca="1" si="259"/>
        <v>1.9743258449100058</v>
      </c>
    </row>
    <row r="16618" spans="1:13" x14ac:dyDescent="0.25">
      <c r="A16618" s="9"/>
      <c r="H16618" s="9"/>
      <c r="J16618">
        <v>16</v>
      </c>
      <c r="K16618">
        <f ca="1">SIMULATION!$D$3*SIMULATION!$D$17/$H16602/(SIMULATION!$D$17-$I16602)*(((EXP(-$I16602*$J16618))/(1-EXP(-SIMULATION!$D$4*$I16602)))-(EXP(-SIMULATION!$D$17*$J16618)/(1-EXP(-SIMULATION!$D$4*SIMULATION!$D$17))))</f>
        <v>2.0733428529598812</v>
      </c>
      <c r="L16618">
        <v>-8.5265029741034615E-2</v>
      </c>
      <c r="M16618">
        <f t="shared" ca="1" si="259"/>
        <v>1.8965592129388953</v>
      </c>
    </row>
    <row r="16619" spans="1:13" x14ac:dyDescent="0.25">
      <c r="A16619" s="9"/>
      <c r="H16619" s="9"/>
      <c r="J16619">
        <v>17</v>
      </c>
      <c r="K16619">
        <f ca="1">SIMULATION!$D$3*SIMULATION!$D$17/$H16602/(SIMULATION!$D$17-$I16602)*(((EXP(-$I16602*$J16619))/(1-EXP(-SIMULATION!$D$4*$I16602)))-(EXP(-SIMULATION!$D$17*$J16619)/(1-EXP(-SIMULATION!$D$4*SIMULATION!$D$17))))</f>
        <v>2.007261110268507</v>
      </c>
      <c r="L16619">
        <v>0.6118466984755615</v>
      </c>
      <c r="M16619">
        <f t="shared" ca="1" si="259"/>
        <v>3.2353971935646828</v>
      </c>
    </row>
    <row r="16620" spans="1:13" x14ac:dyDescent="0.25">
      <c r="A16620" s="9"/>
      <c r="H16620" s="9"/>
      <c r="J16620">
        <v>18</v>
      </c>
      <c r="K16620">
        <f ca="1">SIMULATION!$D$3*SIMULATION!$D$17/$H16602/(SIMULATION!$D$17-$I16602)*(((EXP(-$I16602*$J16620))/(1-EXP(-SIMULATION!$D$4*$I16602)))-(EXP(-SIMULATION!$D$17*$J16620)/(1-EXP(-SIMULATION!$D$4*SIMULATION!$D$17))))</f>
        <v>1.9431210397819596</v>
      </c>
      <c r="L16620">
        <v>-9.4962330189387587E-2</v>
      </c>
      <c r="M16620">
        <f t="shared" ca="1" si="259"/>
        <v>1.758597738004239</v>
      </c>
    </row>
    <row r="16621" spans="1:13" x14ac:dyDescent="0.25">
      <c r="A16621" s="9"/>
      <c r="H16621" s="9"/>
      <c r="J16621">
        <v>19</v>
      </c>
      <c r="K16621">
        <f ca="1">SIMULATION!$D$3*SIMULATION!$D$17/$H16602/(SIMULATION!$D$17-$I16602)*(((EXP(-$I16602*$J16621))/(1-EXP(-SIMULATION!$D$4*$I16602)))-(EXP(-SIMULATION!$D$17*$J16621)/(1-EXP(-SIMULATION!$D$4*SIMULATION!$D$17))))</f>
        <v>1.8809251197667727</v>
      </c>
      <c r="L16621">
        <v>0.23949304977071884</v>
      </c>
      <c r="M16621">
        <f t="shared" ca="1" si="259"/>
        <v>2.3313936130900719</v>
      </c>
    </row>
    <row r="16622" spans="1:13" x14ac:dyDescent="0.25">
      <c r="A16622" s="9"/>
      <c r="H16622" s="9"/>
      <c r="J16622">
        <v>20</v>
      </c>
      <c r="K16622">
        <f ca="1">SIMULATION!$D$3*SIMULATION!$D$17/$H16602/(SIMULATION!$D$17-$I16602)*(((EXP(-$I16602*$J16622))/(1-EXP(-SIMULATION!$D$4*$I16602)))-(EXP(-SIMULATION!$D$17*$J16622)/(1-EXP(-SIMULATION!$D$4*SIMULATION!$D$17))))</f>
        <v>1.8206524620888365</v>
      </c>
      <c r="L16622">
        <v>-0.24690858644707667</v>
      </c>
      <c r="M16622">
        <f t="shared" ca="1" si="259"/>
        <v>1.371117736263092</v>
      </c>
    </row>
    <row r="16623" spans="1:13" x14ac:dyDescent="0.25">
      <c r="A16623" s="9"/>
      <c r="H16623" s="9"/>
      <c r="J16623">
        <v>21</v>
      </c>
      <c r="K16623">
        <f ca="1">SIMULATION!$D$3*SIMULATION!$D$17/$H16602/(SIMULATION!$D$17-$I16602)*(((EXP(-$I16602*$J16623))/(1-EXP(-SIMULATION!$D$4*$I16602)))-(EXP(-SIMULATION!$D$17*$J16623)/(1-EXP(-SIMULATION!$D$4*SIMULATION!$D$17))))</f>
        <v>1.7622679266706502</v>
      </c>
      <c r="L16623">
        <v>8.8375909214842494E-2</v>
      </c>
      <c r="M16623">
        <f t="shared" ca="1" si="259"/>
        <v>1.9180099569703242</v>
      </c>
    </row>
    <row r="16624" spans="1:13" x14ac:dyDescent="0.25">
      <c r="A16624" s="9"/>
      <c r="H16624" s="9"/>
      <c r="J16624">
        <v>22</v>
      </c>
      <c r="K16624">
        <f ca="1">SIMULATION!$D$3*SIMULATION!$D$17/$H16602/(SIMULATION!$D$17-$I16602)*(((EXP(-$I16602*$J16624))/(1-EXP(-SIMULATION!$D$4*$I16602)))-(EXP(-SIMULATION!$D$17*$J16624)/(1-EXP(-SIMULATION!$D$4*SIMULATION!$D$17))))</f>
        <v>1.7057279390761424</v>
      </c>
      <c r="L16624">
        <v>1.5012035633788952E-2</v>
      </c>
      <c r="M16624">
        <f t="shared" ca="1" si="259"/>
        <v>1.731334387679103</v>
      </c>
    </row>
    <row r="16625" spans="1:13" x14ac:dyDescent="0.25">
      <c r="A16625" s="9"/>
      <c r="H16625" s="9"/>
      <c r="J16625">
        <v>23</v>
      </c>
      <c r="K16625">
        <f ca="1">SIMULATION!$D$3*SIMULATION!$D$17/$H16602/(SIMULATION!$D$17-$I16602)*(((EXP(-$I16602*$J16625))/(1-EXP(-SIMULATION!$D$4*$I16602)))-(EXP(-SIMULATION!$D$17*$J16625)/(1-EXP(-SIMULATION!$D$4*SIMULATION!$D$17))))</f>
        <v>1.6509841961240332</v>
      </c>
      <c r="L16625">
        <v>-9.3233470712290364E-2</v>
      </c>
      <c r="M16625">
        <f t="shared" ca="1" si="259"/>
        <v>1.4970572094282488</v>
      </c>
    </row>
    <row r="16626" spans="1:13" x14ac:dyDescent="0.25">
      <c r="A16626" s="9"/>
      <c r="H16626" s="9"/>
      <c r="J16626">
        <v>24</v>
      </c>
      <c r="K16626">
        <f ca="1">SIMULATION!$D$3*SIMULATION!$D$17/$H16602/(SIMULATION!$D$17-$I16602)*(((EXP(-$I16602*$J16626))/(1-EXP(-SIMULATION!$D$4*$I16602)))-(EXP(-SIMULATION!$D$17*$J16626)/(1-EXP(-SIMULATION!$D$4*SIMULATION!$D$17))))</f>
        <v>1.5979860188191377</v>
      </c>
      <c r="L16626">
        <v>0.11869787571564161</v>
      </c>
      <c r="M16626">
        <f t="shared" ca="1" si="259"/>
        <v>1.7876635646762646</v>
      </c>
    </row>
    <row r="16627" spans="1:13" x14ac:dyDescent="0.25">
      <c r="A16627" s="9">
        <v>666</v>
      </c>
      <c r="B16627" s="2">
        <f ca="1">NORMINV(RAND(),SIMULATION!D7,SIMULATION!D8)</f>
        <v>53.794293978717256</v>
      </c>
      <c r="C16627" s="2">
        <v>2</v>
      </c>
      <c r="D16627" s="2">
        <f ca="1">SIMULATION!$D$11*(1+(SIMULATION!$D$12*LN(1+$C16627)))*(1+(SIMULATION!$D$13*(($B16627/63.5)-1)))</f>
        <v>9.5172986921947906</v>
      </c>
      <c r="E16627" s="2">
        <v>0.15486157931065539</v>
      </c>
      <c r="F16627" s="2">
        <f ca="1">D16627*(1+E16627)</f>
        <v>10.991162598439312</v>
      </c>
      <c r="G16627" s="2">
        <v>-0.54940365929698753</v>
      </c>
      <c r="H16627" s="9">
        <f>SIMULATION!$D$15*EXP($G$16627)</f>
        <v>127.44110800435273</v>
      </c>
      <c r="I16627" s="2">
        <f ca="1">$F16627/$H16627</f>
        <v>8.6245033259314652E-2</v>
      </c>
      <c r="J16627">
        <v>0</v>
      </c>
      <c r="K16627">
        <f ca="1">SIMULATION!$D$3*SIMULATION!$D$17/$H16627/(SIMULATION!$D$17-$I16627)*(((EXP(-$I16627*$J16627))/(1-EXP(-SIMULATION!$D$4*$I16627)))-(EXP(-SIMULATION!$D$17*$J16627)/(1-EXP(-SIMULATION!$D$4*SIMULATION!$D$17))))</f>
        <v>0.77303050213159785</v>
      </c>
      <c r="L16627">
        <v>0.44533086984733505</v>
      </c>
      <c r="M16627">
        <f t="shared" ca="1" si="259"/>
        <v>1.1172848480643844</v>
      </c>
    </row>
    <row r="16628" spans="1:13" x14ac:dyDescent="0.25">
      <c r="A16628" s="9"/>
      <c r="H16628" s="9"/>
      <c r="J16628">
        <v>1</v>
      </c>
      <c r="K16628">
        <f ca="1">SIMULATION!$D$3*SIMULATION!$D$17/$H16627/(SIMULATION!$D$17-$I16627)*(((EXP(-$I16627*$J16628))/(1-EXP(-SIMULATION!$D$4*$I16627)))-(EXP(-SIMULATION!$D$17*$J16628)/(1-EXP(-SIMULATION!$D$4*SIMULATION!$D$17))))</f>
        <v>2.1895960785955788</v>
      </c>
      <c r="L16628">
        <v>7.3105311359277928E-3</v>
      </c>
      <c r="M16628">
        <f t="shared" ca="1" si="259"/>
        <v>2.2056031889032575</v>
      </c>
    </row>
    <row r="16629" spans="1:13" x14ac:dyDescent="0.25">
      <c r="A16629" s="9"/>
      <c r="H16629" s="9"/>
      <c r="J16629">
        <v>2</v>
      </c>
      <c r="K16629">
        <f ca="1">SIMULATION!$D$3*SIMULATION!$D$17/$H16627/(SIMULATION!$D$17-$I16627)*(((EXP(-$I16627*$J16629))/(1-EXP(-SIMULATION!$D$4*$I16627)))-(EXP(-SIMULATION!$D$17*$J16629)/(1-EXP(-SIMULATION!$D$4*SIMULATION!$D$17))))</f>
        <v>2.9573713557010528</v>
      </c>
      <c r="L16629">
        <v>0.22586010001910886</v>
      </c>
      <c r="M16629">
        <f t="shared" ca="1" si="259"/>
        <v>3.6253235458933406</v>
      </c>
    </row>
    <row r="16630" spans="1:13" x14ac:dyDescent="0.25">
      <c r="A16630" s="9"/>
      <c r="H16630" s="9"/>
      <c r="J16630">
        <v>3</v>
      </c>
      <c r="K16630">
        <f ca="1">SIMULATION!$D$3*SIMULATION!$D$17/$H16627/(SIMULATION!$D$17-$I16627)*(((EXP(-$I16627*$J16630))/(1-EXP(-SIMULATION!$D$4*$I16627)))-(EXP(-SIMULATION!$D$17*$J16630)/(1-EXP(-SIMULATION!$D$4*SIMULATION!$D$17))))</f>
        <v>3.3209538721739285</v>
      </c>
      <c r="L16630">
        <v>-2.8036091655876647E-2</v>
      </c>
      <c r="M16630">
        <f t="shared" ca="1" si="259"/>
        <v>3.227847305028722</v>
      </c>
    </row>
    <row r="16631" spans="1:13" x14ac:dyDescent="0.25">
      <c r="A16631" s="9"/>
      <c r="H16631" s="9"/>
      <c r="J16631">
        <v>4</v>
      </c>
      <c r="K16631">
        <f ca="1">SIMULATION!$D$3*SIMULATION!$D$17/$H16627/(SIMULATION!$D$17-$I16627)*(((EXP(-$I16627*$J16631))/(1-EXP(-SIMULATION!$D$4*$I16627)))-(EXP(-SIMULATION!$D$17*$J16631)/(1-EXP(-SIMULATION!$D$4*SIMULATION!$D$17))))</f>
        <v>3.4361318135422194</v>
      </c>
      <c r="L16631">
        <v>7.2641585484147994E-2</v>
      </c>
      <c r="M16631">
        <f t="shared" ca="1" si="259"/>
        <v>3.6857378764104469</v>
      </c>
    </row>
    <row r="16632" spans="1:13" x14ac:dyDescent="0.25">
      <c r="A16632" s="9"/>
      <c r="H16632" s="9"/>
      <c r="J16632">
        <v>5</v>
      </c>
      <c r="K16632">
        <f ca="1">SIMULATION!$D$3*SIMULATION!$D$17/$H16627/(SIMULATION!$D$17-$I16627)*(((EXP(-$I16627*$J16632))/(1-EXP(-SIMULATION!$D$4*$I16627)))-(EXP(-SIMULATION!$D$17*$J16632)/(1-EXP(-SIMULATION!$D$4*SIMULATION!$D$17))))</f>
        <v>3.401861158733289</v>
      </c>
      <c r="L16632">
        <v>0.13149499431440773</v>
      </c>
      <c r="M16632">
        <f t="shared" ca="1" si="259"/>
        <v>3.8491888724593273</v>
      </c>
    </row>
    <row r="16633" spans="1:13" x14ac:dyDescent="0.25">
      <c r="A16633" s="9"/>
      <c r="H16633" s="9"/>
      <c r="J16633">
        <v>6</v>
      </c>
      <c r="K16633">
        <f ca="1">SIMULATION!$D$3*SIMULATION!$D$17/$H16627/(SIMULATION!$D$17-$I16627)*(((EXP(-$I16627*$J16633))/(1-EXP(-SIMULATION!$D$4*$I16627)))-(EXP(-SIMULATION!$D$17*$J16633)/(1-EXP(-SIMULATION!$D$4*SIMULATION!$D$17))))</f>
        <v>3.2807508854912903</v>
      </c>
      <c r="L16633">
        <v>-0.3628152922952888</v>
      </c>
      <c r="M16633">
        <f t="shared" ca="1" si="259"/>
        <v>2.0904442940237407</v>
      </c>
    </row>
    <row r="16634" spans="1:13" x14ac:dyDescent="0.25">
      <c r="A16634" s="9"/>
      <c r="H16634" s="9"/>
      <c r="J16634">
        <v>7</v>
      </c>
      <c r="K16634">
        <f ca="1">SIMULATION!$D$3*SIMULATION!$D$17/$H16627/(SIMULATION!$D$17-$I16627)*(((EXP(-$I16627*$J16634))/(1-EXP(-SIMULATION!$D$4*$I16627)))-(EXP(-SIMULATION!$D$17*$J16634)/(1-EXP(-SIMULATION!$D$4*SIMULATION!$D$17))))</f>
        <v>3.1121844001881098</v>
      </c>
      <c r="L16634">
        <v>-0.10385188044059072</v>
      </c>
      <c r="M16634">
        <f t="shared" ca="1" si="259"/>
        <v>2.7889781979507027</v>
      </c>
    </row>
    <row r="16635" spans="1:13" x14ac:dyDescent="0.25">
      <c r="A16635" s="9"/>
      <c r="H16635" s="9"/>
      <c r="J16635">
        <v>8</v>
      </c>
      <c r="K16635">
        <f ca="1">SIMULATION!$D$3*SIMULATION!$D$17/$H16627/(SIMULATION!$D$17-$I16627)*(((EXP(-$I16627*$J16635))/(1-EXP(-SIMULATION!$D$4*$I16627)))-(EXP(-SIMULATION!$D$17*$J16635)/(1-EXP(-SIMULATION!$D$4*SIMULATION!$D$17))))</f>
        <v>2.9207225761816318</v>
      </c>
      <c r="L16635">
        <v>0.22263796424243212</v>
      </c>
      <c r="M16635">
        <f t="shared" ca="1" si="259"/>
        <v>3.570986304659622</v>
      </c>
    </row>
    <row r="16636" spans="1:13" x14ac:dyDescent="0.25">
      <c r="A16636" s="9"/>
      <c r="H16636" s="9"/>
      <c r="J16636">
        <v>9</v>
      </c>
      <c r="K16636">
        <f ca="1">SIMULATION!$D$3*SIMULATION!$D$17/$H16627/(SIMULATION!$D$17-$I16627)*(((EXP(-$I16627*$J16636))/(1-EXP(-SIMULATION!$D$4*$I16627)))-(EXP(-SIMULATION!$D$17*$J16636)/(1-EXP(-SIMULATION!$D$4*SIMULATION!$D$17))))</f>
        <v>2.7214835862275844</v>
      </c>
      <c r="L16636">
        <v>0.20509604475561324</v>
      </c>
      <c r="M16636">
        <f t="shared" ca="1" si="259"/>
        <v>3.2796491056301837</v>
      </c>
    </row>
    <row r="16637" spans="1:13" x14ac:dyDescent="0.25">
      <c r="A16637" s="9"/>
      <c r="H16637" s="9"/>
      <c r="J16637">
        <v>10</v>
      </c>
      <c r="K16637">
        <f ca="1">SIMULATION!$D$3*SIMULATION!$D$17/$H16627/(SIMULATION!$D$17-$I16627)*(((EXP(-$I16627*$J16637))/(1-EXP(-SIMULATION!$D$4*$I16627)))-(EXP(-SIMULATION!$D$17*$J16637)/(1-EXP(-SIMULATION!$D$4*SIMULATION!$D$17))))</f>
        <v>2.5235858074686606</v>
      </c>
      <c r="L16637">
        <v>-0.30259898300522364</v>
      </c>
      <c r="M16637">
        <f t="shared" ca="1" si="259"/>
        <v>1.7599513086022278</v>
      </c>
    </row>
    <row r="16638" spans="1:13" x14ac:dyDescent="0.25">
      <c r="A16638" s="9"/>
      <c r="H16638" s="9"/>
      <c r="J16638">
        <v>11</v>
      </c>
      <c r="K16638">
        <f ca="1">SIMULATION!$D$3*SIMULATION!$D$17/$H16627/(SIMULATION!$D$17-$I16627)*(((EXP(-$I16627*$J16638))/(1-EXP(-SIMULATION!$D$4*$I16627)))-(EXP(-SIMULATION!$D$17*$J16638)/(1-EXP(-SIMULATION!$D$4*SIMULATION!$D$17))))</f>
        <v>2.3323498782470997</v>
      </c>
      <c r="L16638">
        <v>3.8938027860237555E-2</v>
      </c>
      <c r="M16638">
        <f t="shared" ca="1" si="259"/>
        <v>2.4231669827861069</v>
      </c>
    </row>
    <row r="16639" spans="1:13" x14ac:dyDescent="0.25">
      <c r="A16639" s="9"/>
      <c r="H16639" s="9"/>
      <c r="J16639">
        <v>12</v>
      </c>
      <c r="K16639">
        <f ca="1">SIMULATION!$D$3*SIMULATION!$D$17/$H16627/(SIMULATION!$D$17-$I16627)*(((EXP(-$I16627*$J16639))/(1-EXP(-SIMULATION!$D$4*$I16627)))-(EXP(-SIMULATION!$D$17*$J16639)/(1-EXP(-SIMULATION!$D$4*SIMULATION!$D$17))))</f>
        <v>2.150705939660043</v>
      </c>
      <c r="L16639">
        <v>-3.9339800417398499E-2</v>
      </c>
      <c r="M16639">
        <f t="shared" ca="1" si="259"/>
        <v>2.0660975972373032</v>
      </c>
    </row>
    <row r="16640" spans="1:13" x14ac:dyDescent="0.25">
      <c r="A16640" s="9"/>
      <c r="H16640" s="9"/>
      <c r="J16640">
        <v>13</v>
      </c>
      <c r="K16640">
        <f ca="1">SIMULATION!$D$3*SIMULATION!$D$17/$H16627/(SIMULATION!$D$17-$I16627)*(((EXP(-$I16627*$J16640))/(1-EXP(-SIMULATION!$D$4*$I16627)))-(EXP(-SIMULATION!$D$17*$J16640)/(1-EXP(-SIMULATION!$D$4*SIMULATION!$D$17))))</f>
        <v>1.9800918616284102</v>
      </c>
      <c r="L16640">
        <v>-0.16274970024781044</v>
      </c>
      <c r="M16640">
        <f t="shared" ca="1" si="259"/>
        <v>1.6578325046852576</v>
      </c>
    </row>
    <row r="16641" spans="1:13" x14ac:dyDescent="0.25">
      <c r="A16641" s="9"/>
      <c r="H16641" s="9"/>
      <c r="J16641">
        <v>14</v>
      </c>
      <c r="K16641">
        <f ca="1">SIMULATION!$D$3*SIMULATION!$D$17/$H16627/(SIMULATION!$D$17-$I16627)*(((EXP(-$I16627*$J16641))/(1-EXP(-SIMULATION!$D$4*$I16627)))-(EXP(-SIMULATION!$D$17*$J16641)/(1-EXP(-SIMULATION!$D$4*SIMULATION!$D$17))))</f>
        <v>1.8210255743509134</v>
      </c>
      <c r="L16641">
        <v>-1.6212864214332136E-2</v>
      </c>
      <c r="M16641">
        <f t="shared" ca="1" si="259"/>
        <v>1.7915015339831359</v>
      </c>
    </row>
    <row r="16642" spans="1:13" x14ac:dyDescent="0.25">
      <c r="A16642" s="9"/>
      <c r="H16642" s="9"/>
      <c r="J16642">
        <v>15</v>
      </c>
      <c r="K16642">
        <f ca="1">SIMULATION!$D$3*SIMULATION!$D$17/$H16627/(SIMULATION!$D$17-$I16627)*(((EXP(-$I16627*$J16642))/(1-EXP(-SIMULATION!$D$4*$I16627)))-(EXP(-SIMULATION!$D$17*$J16642)/(1-EXP(-SIMULATION!$D$4*SIMULATION!$D$17))))</f>
        <v>1.673468829078254</v>
      </c>
      <c r="L16642">
        <v>-0.22051808783633287</v>
      </c>
      <c r="M16642">
        <f t="shared" ca="1" si="259"/>
        <v>1.3044386828362105</v>
      </c>
    </row>
    <row r="16643" spans="1:13" x14ac:dyDescent="0.25">
      <c r="A16643" s="9"/>
      <c r="H16643" s="9"/>
      <c r="J16643">
        <v>16</v>
      </c>
      <c r="K16643">
        <f ca="1">SIMULATION!$D$3*SIMULATION!$D$17/$H16627/(SIMULATION!$D$17-$I16627)*(((EXP(-$I16627*$J16643))/(1-EXP(-SIMULATION!$D$4*$I16627)))-(EXP(-SIMULATION!$D$17*$J16643)/(1-EXP(-SIMULATION!$D$4*SIMULATION!$D$17))))</f>
        <v>1.5370575498816166</v>
      </c>
      <c r="L16643">
        <v>0.14091553033492948</v>
      </c>
      <c r="M16643">
        <f t="shared" ref="M16643:M16706" ca="1" si="260">$K16643*(1+$L16643)</f>
        <v>1.7536528296784919</v>
      </c>
    </row>
    <row r="16644" spans="1:13" x14ac:dyDescent="0.25">
      <c r="A16644" s="9"/>
      <c r="H16644" s="9"/>
      <c r="J16644">
        <v>17</v>
      </c>
      <c r="K16644">
        <f ca="1">SIMULATION!$D$3*SIMULATION!$D$17/$H16627/(SIMULATION!$D$17-$I16627)*(((EXP(-$I16627*$J16644))/(1-EXP(-SIMULATION!$D$4*$I16627)))-(EXP(-SIMULATION!$D$17*$J16644)/(1-EXP(-SIMULATION!$D$4*SIMULATION!$D$17))))</f>
        <v>1.411246921336119</v>
      </c>
      <c r="L16644">
        <v>-0.33256963100632381</v>
      </c>
      <c r="M16644">
        <f t="shared" ca="1" si="260"/>
        <v>0.94190905344855547</v>
      </c>
    </row>
    <row r="16645" spans="1:13" x14ac:dyDescent="0.25">
      <c r="A16645" s="9"/>
      <c r="H16645" s="9"/>
      <c r="J16645">
        <v>18</v>
      </c>
      <c r="K16645">
        <f ca="1">SIMULATION!$D$3*SIMULATION!$D$17/$H16627/(SIMULATION!$D$17-$I16627)*(((EXP(-$I16627*$J16645))/(1-EXP(-SIMULATION!$D$4*$I16627)))-(EXP(-SIMULATION!$D$17*$J16645)/(1-EXP(-SIMULATION!$D$4*SIMULATION!$D$17))))</f>
        <v>1.2954020457427797</v>
      </c>
      <c r="L16645">
        <v>-4.2687145700534924E-2</v>
      </c>
      <c r="M16645">
        <f t="shared" ca="1" si="260"/>
        <v>1.2401050298753866</v>
      </c>
    </row>
    <row r="16646" spans="1:13" x14ac:dyDescent="0.25">
      <c r="A16646" s="9"/>
      <c r="H16646" s="9"/>
      <c r="J16646">
        <v>19</v>
      </c>
      <c r="K16646">
        <f ca="1">SIMULATION!$D$3*SIMULATION!$D$17/$H16627/(SIMULATION!$D$17-$I16627)*(((EXP(-$I16627*$J16646))/(1-EXP(-SIMULATION!$D$4*$I16627)))-(EXP(-SIMULATION!$D$17*$J16646)/(1-EXP(-SIMULATION!$D$4*SIMULATION!$D$17))))</f>
        <v>1.1888539115673975</v>
      </c>
      <c r="L16646">
        <v>-0.27039999490894012</v>
      </c>
      <c r="M16646">
        <f t="shared" ca="1" si="260"/>
        <v>0.86738781993209957</v>
      </c>
    </row>
    <row r="16647" spans="1:13" x14ac:dyDescent="0.25">
      <c r="A16647" s="9"/>
      <c r="H16647" s="9"/>
      <c r="J16647">
        <v>20</v>
      </c>
      <c r="K16647">
        <f ca="1">SIMULATION!$D$3*SIMULATION!$D$17/$H16627/(SIMULATION!$D$17-$I16627)*(((EXP(-$I16627*$J16647))/(1-EXP(-SIMULATION!$D$4*$I16627)))-(EXP(-SIMULATION!$D$17*$J16647)/(1-EXP(-SIMULATION!$D$4*SIMULATION!$D$17))))</f>
        <v>1.0909333082129153</v>
      </c>
      <c r="L16647">
        <v>5.5382970551306386E-2</v>
      </c>
      <c r="M16647">
        <f t="shared" ca="1" si="260"/>
        <v>1.1513524354951106</v>
      </c>
    </row>
    <row r="16648" spans="1:13" x14ac:dyDescent="0.25">
      <c r="A16648" s="9"/>
      <c r="H16648" s="9"/>
      <c r="J16648">
        <v>21</v>
      </c>
      <c r="K16648">
        <f ca="1">SIMULATION!$D$3*SIMULATION!$D$17/$H16627/(SIMULATION!$D$17-$I16627)*(((EXP(-$I16627*$J16648))/(1-EXP(-SIMULATION!$D$4*$I16627)))-(EXP(-SIMULATION!$D$17*$J16648)/(1-EXP(-SIMULATION!$D$4*SIMULATION!$D$17))))</f>
        <v>1.0009907694925564</v>
      </c>
      <c r="L16648">
        <v>-3.0379709623651759E-3</v>
      </c>
      <c r="M16648">
        <f t="shared" ca="1" si="260"/>
        <v>0.9979497886012425</v>
      </c>
    </row>
    <row r="16649" spans="1:13" x14ac:dyDescent="0.25">
      <c r="A16649" s="9"/>
      <c r="H16649" s="9"/>
      <c r="J16649">
        <v>22</v>
      </c>
      <c r="K16649">
        <f ca="1">SIMULATION!$D$3*SIMULATION!$D$17/$H16627/(SIMULATION!$D$17-$I16627)*(((EXP(-$I16627*$J16649))/(1-EXP(-SIMULATION!$D$4*$I16627)))-(EXP(-SIMULATION!$D$17*$J16649)/(1-EXP(-SIMULATION!$D$4*SIMULATION!$D$17))))</f>
        <v>0.91840771185872405</v>
      </c>
      <c r="L16649">
        <v>-4.1902484929200186E-2</v>
      </c>
      <c r="M16649">
        <f t="shared" ca="1" si="260"/>
        <v>0.87992414655370255</v>
      </c>
    </row>
    <row r="16650" spans="1:13" x14ac:dyDescent="0.25">
      <c r="A16650" s="9"/>
      <c r="H16650" s="9"/>
      <c r="J16650">
        <v>23</v>
      </c>
      <c r="K16650">
        <f ca="1">SIMULATION!$D$3*SIMULATION!$D$17/$H16627/(SIMULATION!$D$17-$I16627)*(((EXP(-$I16627*$J16650))/(1-EXP(-SIMULATION!$D$4*$I16627)))-(EXP(-SIMULATION!$D$17*$J16650)/(1-EXP(-SIMULATION!$D$4*SIMULATION!$D$17))))</f>
        <v>0.84260206569976903</v>
      </c>
      <c r="L16650">
        <v>0.5169307195185876</v>
      </c>
      <c r="M16650">
        <f t="shared" ca="1" si="260"/>
        <v>1.278168957789799</v>
      </c>
    </row>
    <row r="16651" spans="1:13" x14ac:dyDescent="0.25">
      <c r="A16651" s="9"/>
      <c r="H16651" s="9"/>
      <c r="J16651">
        <v>24</v>
      </c>
      <c r="K16651">
        <f ca="1">SIMULATION!$D$3*SIMULATION!$D$17/$H16627/(SIMULATION!$D$17-$I16627)*(((EXP(-$I16627*$J16651))/(1-EXP(-SIMULATION!$D$4*$I16627)))-(EXP(-SIMULATION!$D$17*$J16651)/(1-EXP(-SIMULATION!$D$4*SIMULATION!$D$17))))</f>
        <v>0.7730305021315973</v>
      </c>
      <c r="L16651">
        <v>0.57092634977471302</v>
      </c>
      <c r="M16651">
        <f t="shared" ca="1" si="260"/>
        <v>1.2143739849781037</v>
      </c>
    </row>
    <row r="16652" spans="1:13" x14ac:dyDescent="0.25">
      <c r="A16652" s="9">
        <v>667</v>
      </c>
      <c r="B16652" s="2">
        <f ca="1">NORMINV(RAND(),SIMULATION!D7,SIMULATION!D8)</f>
        <v>59.891781718855647</v>
      </c>
      <c r="C16652" s="2">
        <v>2</v>
      </c>
      <c r="D16652" s="2">
        <f ca="1">SIMULATION!$D$11*(1+(SIMULATION!$D$12*LN(1+$C16652)))*(1+(SIMULATION!$D$13*(($B16652/63.5)-1)))</f>
        <v>9.9701087243482274</v>
      </c>
      <c r="E16652" s="2">
        <v>-0.14786903873708032</v>
      </c>
      <c r="F16652" s="2">
        <f ca="1">D16652*(1+E16652)</f>
        <v>8.4958383311746761</v>
      </c>
      <c r="G16652" s="2">
        <v>1.1546250568864618</v>
      </c>
      <c r="H16652" s="9">
        <f>SIMULATION!$D$15*EXP($G$16652)</f>
        <v>700.42204589740493</v>
      </c>
      <c r="I16652" s="2">
        <f ca="1">$F16652/$H16652</f>
        <v>1.2129598691157007E-2</v>
      </c>
      <c r="J16652">
        <v>0</v>
      </c>
      <c r="K16652">
        <f ca="1">SIMULATION!$D$3*SIMULATION!$D$17/$H16652/(SIMULATION!$D$17-$I16652)*(((EXP(-$I16652*$J16652))/(1-EXP(-SIMULATION!$D$4*$I16652)))-(EXP(-SIMULATION!$D$17*$J16652)/(1-EXP(-SIMULATION!$D$4*SIMULATION!$D$17))))</f>
        <v>2.3888985386800528</v>
      </c>
      <c r="L16652">
        <v>-0.38665758632757441</v>
      </c>
      <c r="M16652">
        <f t="shared" ca="1" si="260"/>
        <v>1.4652127957325538</v>
      </c>
    </row>
    <row r="16653" spans="1:13" x14ac:dyDescent="0.25">
      <c r="A16653" s="9"/>
      <c r="H16653" s="9"/>
      <c r="J16653">
        <v>1</v>
      </c>
      <c r="K16653">
        <f ca="1">SIMULATION!$D$3*SIMULATION!$D$17/$H16652/(SIMULATION!$D$17-$I16652)*(((EXP(-$I16652*$J16653))/(1-EXP(-SIMULATION!$D$4*$I16652)))-(EXP(-SIMULATION!$D$17*$J16653)/(1-EXP(-SIMULATION!$D$4*SIMULATION!$D$17))))</f>
        <v>2.6403137915877424</v>
      </c>
      <c r="L16653">
        <v>4.8983903330234793E-2</v>
      </c>
      <c r="M16653">
        <f t="shared" ca="1" si="260"/>
        <v>2.769646667116362</v>
      </c>
    </row>
    <row r="16654" spans="1:13" x14ac:dyDescent="0.25">
      <c r="A16654" s="9"/>
      <c r="H16654" s="9"/>
      <c r="J16654">
        <v>2</v>
      </c>
      <c r="K16654">
        <f ca="1">SIMULATION!$D$3*SIMULATION!$D$17/$H16652/(SIMULATION!$D$17-$I16652)*(((EXP(-$I16652*$J16654))/(1-EXP(-SIMULATION!$D$4*$I16652)))-(EXP(-SIMULATION!$D$17*$J16654)/(1-EXP(-SIMULATION!$D$4*SIMULATION!$D$17))))</f>
        <v>2.7880508965175972</v>
      </c>
      <c r="L16654">
        <v>-0.2610744769616683</v>
      </c>
      <c r="M16654">
        <f t="shared" ca="1" si="260"/>
        <v>2.060161966966755</v>
      </c>
    </row>
    <row r="16655" spans="1:13" x14ac:dyDescent="0.25">
      <c r="A16655" s="9"/>
      <c r="H16655" s="9"/>
      <c r="J16655">
        <v>3</v>
      </c>
      <c r="K16655">
        <f ca="1">SIMULATION!$D$3*SIMULATION!$D$17/$H16652/(SIMULATION!$D$17-$I16652)*(((EXP(-$I16652*$J16655))/(1-EXP(-SIMULATION!$D$4*$I16652)))-(EXP(-SIMULATION!$D$17*$J16655)/(1-EXP(-SIMULATION!$D$4*SIMULATION!$D$17))))</f>
        <v>2.8695097915251435</v>
      </c>
      <c r="L16655">
        <v>0.27385589611072281</v>
      </c>
      <c r="M16655">
        <f t="shared" ca="1" si="260"/>
        <v>3.6553419668817546</v>
      </c>
    </row>
    <row r="16656" spans="1:13" x14ac:dyDescent="0.25">
      <c r="A16656" s="9"/>
      <c r="H16656" s="9"/>
      <c r="J16656">
        <v>4</v>
      </c>
      <c r="K16656">
        <f ca="1">SIMULATION!$D$3*SIMULATION!$D$17/$H16652/(SIMULATION!$D$17-$I16652)*(((EXP(-$I16652*$J16656))/(1-EXP(-SIMULATION!$D$4*$I16652)))-(EXP(-SIMULATION!$D$17*$J16656)/(1-EXP(-SIMULATION!$D$4*SIMULATION!$D$17))))</f>
        <v>2.9086553205838386</v>
      </c>
      <c r="L16656">
        <v>-0.10020546264738932</v>
      </c>
      <c r="M16656">
        <f t="shared" ca="1" si="260"/>
        <v>2.6171921685029447</v>
      </c>
    </row>
    <row r="16657" spans="1:13" x14ac:dyDescent="0.25">
      <c r="A16657" s="9"/>
      <c r="H16657" s="9"/>
      <c r="J16657">
        <v>5</v>
      </c>
      <c r="K16657">
        <f ca="1">SIMULATION!$D$3*SIMULATION!$D$17/$H16652/(SIMULATION!$D$17-$I16652)*(((EXP(-$I16652*$J16657))/(1-EXP(-SIMULATION!$D$4*$I16652)))-(EXP(-SIMULATION!$D$17*$J16657)/(1-EXP(-SIMULATION!$D$4*SIMULATION!$D$17))))</f>
        <v>2.9208428166691505</v>
      </c>
      <c r="L16657">
        <v>-5.3523022576980286E-2</v>
      </c>
      <c r="M16657">
        <f t="shared" ca="1" si="260"/>
        <v>2.7645104806487568</v>
      </c>
    </row>
    <row r="16658" spans="1:13" x14ac:dyDescent="0.25">
      <c r="A16658" s="9"/>
      <c r="H16658" s="9"/>
      <c r="J16658">
        <v>6</v>
      </c>
      <c r="K16658">
        <f ca="1">SIMULATION!$D$3*SIMULATION!$D$17/$H16652/(SIMULATION!$D$17-$I16652)*(((EXP(-$I16652*$J16658))/(1-EXP(-SIMULATION!$D$4*$I16652)))-(EXP(-SIMULATION!$D$17*$J16658)/(1-EXP(-SIMULATION!$D$4*SIMULATION!$D$17))))</f>
        <v>2.9159104522622408</v>
      </c>
      <c r="L16658">
        <v>0.23886151385591409</v>
      </c>
      <c r="M16658">
        <f t="shared" ca="1" si="260"/>
        <v>3.6124092371578826</v>
      </c>
    </row>
    <row r="16659" spans="1:13" x14ac:dyDescent="0.25">
      <c r="A16659" s="9"/>
      <c r="H16659" s="9"/>
      <c r="J16659">
        <v>7</v>
      </c>
      <c r="K16659">
        <f ca="1">SIMULATION!$D$3*SIMULATION!$D$17/$H16652/(SIMULATION!$D$17-$I16652)*(((EXP(-$I16652*$J16659))/(1-EXP(-SIMULATION!$D$4*$I16652)))-(EXP(-SIMULATION!$D$17*$J16659)/(1-EXP(-SIMULATION!$D$4*SIMULATION!$D$17))))</f>
        <v>2.9001608923435236</v>
      </c>
      <c r="L16659">
        <v>7.4188674453286321E-2</v>
      </c>
      <c r="M16659">
        <f t="shared" ca="1" si="260"/>
        <v>3.1153199846477495</v>
      </c>
    </row>
    <row r="16660" spans="1:13" x14ac:dyDescent="0.25">
      <c r="A16660" s="9"/>
      <c r="H16660" s="9"/>
      <c r="J16660">
        <v>8</v>
      </c>
      <c r="K16660">
        <f ca="1">SIMULATION!$D$3*SIMULATION!$D$17/$H16652/(SIMULATION!$D$17-$I16652)*(((EXP(-$I16652*$J16660))/(1-EXP(-SIMULATION!$D$4*$I16652)))-(EXP(-SIMULATION!$D$17*$J16660)/(1-EXP(-SIMULATION!$D$4*SIMULATION!$D$17))))</f>
        <v>2.8776311854617753</v>
      </c>
      <c r="L16660">
        <v>-0.15018068603899914</v>
      </c>
      <c r="M16660">
        <f t="shared" ca="1" si="260"/>
        <v>2.4454665598619076</v>
      </c>
    </row>
    <row r="16661" spans="1:13" x14ac:dyDescent="0.25">
      <c r="A16661" s="9"/>
      <c r="H16661" s="9"/>
      <c r="J16661">
        <v>9</v>
      </c>
      <c r="K16661">
        <f ca="1">SIMULATION!$D$3*SIMULATION!$D$17/$H16652/(SIMULATION!$D$17-$I16652)*(((EXP(-$I16652*$J16661))/(1-EXP(-SIMULATION!$D$4*$I16652)))-(EXP(-SIMULATION!$D$17*$J16661)/(1-EXP(-SIMULATION!$D$4*SIMULATION!$D$17))))</f>
        <v>2.8509065404866325</v>
      </c>
      <c r="L16661">
        <v>-0.26551805025853714</v>
      </c>
      <c r="M16661">
        <f t="shared" ca="1" si="260"/>
        <v>2.0939393943873106</v>
      </c>
    </row>
    <row r="16662" spans="1:13" x14ac:dyDescent="0.25">
      <c r="A16662" s="9"/>
      <c r="H16662" s="9"/>
      <c r="J16662">
        <v>10</v>
      </c>
      <c r="K16662">
        <f ca="1">SIMULATION!$D$3*SIMULATION!$D$17/$H16652/(SIMULATION!$D$17-$I16652)*(((EXP(-$I16652*$J16662))/(1-EXP(-SIMULATION!$D$4*$I16652)))-(EXP(-SIMULATION!$D$17*$J16662)/(1-EXP(-SIMULATION!$D$4*SIMULATION!$D$17))))</f>
        <v>2.8216418142376343</v>
      </c>
      <c r="L16662">
        <v>-0.25660522090850818</v>
      </c>
      <c r="M16662">
        <f t="shared" ca="1" si="260"/>
        <v>2.0975937931705024</v>
      </c>
    </row>
    <row r="16663" spans="1:13" x14ac:dyDescent="0.25">
      <c r="A16663" s="9"/>
      <c r="H16663" s="9"/>
      <c r="J16663">
        <v>11</v>
      </c>
      <c r="K16663">
        <f ca="1">SIMULATION!$D$3*SIMULATION!$D$17/$H16652/(SIMULATION!$D$17-$I16652)*(((EXP(-$I16652*$J16663))/(1-EXP(-SIMULATION!$D$4*$I16652)))-(EXP(-SIMULATION!$D$17*$J16663)/(1-EXP(-SIMULATION!$D$4*SIMULATION!$D$17))))</f>
        <v>2.7908956931505911</v>
      </c>
      <c r="L16663">
        <v>0.43106108064360721</v>
      </c>
      <c r="M16663">
        <f t="shared" ca="1" si="260"/>
        <v>3.9939422066036743</v>
      </c>
    </row>
    <row r="16664" spans="1:13" x14ac:dyDescent="0.25">
      <c r="A16664" s="9"/>
      <c r="H16664" s="9"/>
      <c r="J16664">
        <v>12</v>
      </c>
      <c r="K16664">
        <f ca="1">SIMULATION!$D$3*SIMULATION!$D$17/$H16652/(SIMULATION!$D$17-$I16652)*(((EXP(-$I16652*$J16664))/(1-EXP(-SIMULATION!$D$4*$I16652)))-(EXP(-SIMULATION!$D$17*$J16664)/(1-EXP(-SIMULATION!$D$4*SIMULATION!$D$17))))</f>
        <v>2.7593448447392253</v>
      </c>
      <c r="L16664">
        <v>-0.21944830455561207</v>
      </c>
      <c r="M16664">
        <f t="shared" ca="1" si="260"/>
        <v>2.1538112968769338</v>
      </c>
    </row>
    <row r="16665" spans="1:13" x14ac:dyDescent="0.25">
      <c r="A16665" s="9"/>
      <c r="H16665" s="9"/>
      <c r="J16665">
        <v>13</v>
      </c>
      <c r="K16665">
        <f ca="1">SIMULATION!$D$3*SIMULATION!$D$17/$H16652/(SIMULATION!$D$17-$I16652)*(((EXP(-$I16652*$J16665))/(1-EXP(-SIMULATION!$D$4*$I16652)))-(EXP(-SIMULATION!$D$17*$J16665)/(1-EXP(-SIMULATION!$D$4*SIMULATION!$D$17))))</f>
        <v>2.7274211507909372</v>
      </c>
      <c r="L16665">
        <v>0.32708811881285876</v>
      </c>
      <c r="M16665">
        <f t="shared" ca="1" si="260"/>
        <v>3.6195282042135473</v>
      </c>
    </row>
    <row r="16666" spans="1:13" x14ac:dyDescent="0.25">
      <c r="A16666" s="9"/>
      <c r="H16666" s="9"/>
      <c r="J16666">
        <v>14</v>
      </c>
      <c r="K16666">
        <f ca="1">SIMULATION!$D$3*SIMULATION!$D$17/$H16652/(SIMULATION!$D$17-$I16652)*(((EXP(-$I16652*$J16666))/(1-EXP(-SIMULATION!$D$4*$I16652)))-(EXP(-SIMULATION!$D$17*$J16666)/(1-EXP(-SIMULATION!$D$4*SIMULATION!$D$17))))</f>
        <v>2.6953996494736567</v>
      </c>
      <c r="L16666">
        <v>0.29402737679532631</v>
      </c>
      <c r="M16666">
        <f t="shared" ca="1" si="260"/>
        <v>3.4879209378234379</v>
      </c>
    </row>
    <row r="16667" spans="1:13" x14ac:dyDescent="0.25">
      <c r="A16667" s="9"/>
      <c r="H16667" s="9"/>
      <c r="J16667">
        <v>15</v>
      </c>
      <c r="K16667">
        <f ca="1">SIMULATION!$D$3*SIMULATION!$D$17/$H16652/(SIMULATION!$D$17-$I16652)*(((EXP(-$I16652*$J16667))/(1-EXP(-SIMULATION!$D$4*$I16652)))-(EXP(-SIMULATION!$D$17*$J16667)/(1-EXP(-SIMULATION!$D$4*SIMULATION!$D$17))))</f>
        <v>2.6634548905194175</v>
      </c>
      <c r="L16667">
        <v>0.12224326185536065</v>
      </c>
      <c r="M16667">
        <f t="shared" ca="1" si="260"/>
        <v>2.9890443041411237</v>
      </c>
    </row>
    <row r="16668" spans="1:13" x14ac:dyDescent="0.25">
      <c r="A16668" s="9"/>
      <c r="H16668" s="9"/>
      <c r="J16668">
        <v>16</v>
      </c>
      <c r="K16668">
        <f ca="1">SIMULATION!$D$3*SIMULATION!$D$17/$H16652/(SIMULATION!$D$17-$I16652)*(((EXP(-$I16652*$J16668))/(1-EXP(-SIMULATION!$D$4*$I16652)))-(EXP(-SIMULATION!$D$17*$J16668)/(1-EXP(-SIMULATION!$D$4*SIMULATION!$D$17))))</f>
        <v>2.6316970487437485</v>
      </c>
      <c r="L16668">
        <v>0.45654070541720543</v>
      </c>
      <c r="M16668">
        <f t="shared" ca="1" si="260"/>
        <v>3.8331738758215974</v>
      </c>
    </row>
    <row r="16669" spans="1:13" x14ac:dyDescent="0.25">
      <c r="A16669" s="9"/>
      <c r="H16669" s="9"/>
      <c r="J16669">
        <v>17</v>
      </c>
      <c r="K16669">
        <f ca="1">SIMULATION!$D$3*SIMULATION!$D$17/$H16652/(SIMULATION!$D$17-$I16652)*(((EXP(-$I16652*$J16669))/(1-EXP(-SIMULATION!$D$4*$I16652)))-(EXP(-SIMULATION!$D$17*$J16669)/(1-EXP(-SIMULATION!$D$4*SIMULATION!$D$17))))</f>
        <v>2.6001950662182818</v>
      </c>
      <c r="L16669">
        <v>-0.30963877844708038</v>
      </c>
      <c r="M16669">
        <f t="shared" ca="1" si="260"/>
        <v>1.7950738421903276</v>
      </c>
    </row>
    <row r="16670" spans="1:13" x14ac:dyDescent="0.25">
      <c r="A16670" s="9"/>
      <c r="H16670" s="9"/>
      <c r="J16670">
        <v>18</v>
      </c>
      <c r="K16670">
        <f ca="1">SIMULATION!$D$3*SIMULATION!$D$17/$H16652/(SIMULATION!$D$17-$I16652)*(((EXP(-$I16652*$J16670))/(1-EXP(-SIMULATION!$D$4*$I16652)))-(EXP(-SIMULATION!$D$17*$J16670)/(1-EXP(-SIMULATION!$D$4*SIMULATION!$D$17))))</f>
        <v>2.5689914820924371</v>
      </c>
      <c r="L16670">
        <v>0.53127553313021225</v>
      </c>
      <c r="M16670">
        <f t="shared" ca="1" si="260"/>
        <v>3.9338338013480709</v>
      </c>
    </row>
    <row r="16671" spans="1:13" x14ac:dyDescent="0.25">
      <c r="A16671" s="9"/>
      <c r="H16671" s="9"/>
      <c r="J16671">
        <v>19</v>
      </c>
      <c r="K16671">
        <f ca="1">SIMULATION!$D$3*SIMULATION!$D$17/$H16652/(SIMULATION!$D$17-$I16652)*(((EXP(-$I16652*$J16671))/(1-EXP(-SIMULATION!$D$4*$I16652)))-(EXP(-SIMULATION!$D$17*$J16671)/(1-EXP(-SIMULATION!$D$4*SIMULATION!$D$17))))</f>
        <v>2.5381119356617852</v>
      </c>
      <c r="L16671">
        <v>0.65652623081438632</v>
      </c>
      <c r="M16671">
        <f t="shared" ca="1" si="260"/>
        <v>4.2044489981668232</v>
      </c>
    </row>
    <row r="16672" spans="1:13" x14ac:dyDescent="0.25">
      <c r="A16672" s="9"/>
      <c r="H16672" s="9"/>
      <c r="J16672">
        <v>20</v>
      </c>
      <c r="K16672">
        <f ca="1">SIMULATION!$D$3*SIMULATION!$D$17/$H16652/(SIMULATION!$D$17-$I16652)*(((EXP(-$I16652*$J16672))/(1-EXP(-SIMULATION!$D$4*$I16652)))-(EXP(-SIMULATION!$D$17*$J16672)/(1-EXP(-SIMULATION!$D$4*SIMULATION!$D$17))))</f>
        <v>2.5075712559264796</v>
      </c>
      <c r="L16672">
        <v>-0.19782701032029881</v>
      </c>
      <c r="M16672">
        <f t="shared" ca="1" si="260"/>
        <v>2.0115059312014272</v>
      </c>
    </row>
    <row r="16673" spans="1:13" x14ac:dyDescent="0.25">
      <c r="A16673" s="9"/>
      <c r="H16673" s="9"/>
      <c r="J16673">
        <v>21</v>
      </c>
      <c r="K16673">
        <f ca="1">SIMULATION!$D$3*SIMULATION!$D$17/$H16652/(SIMULATION!$D$17-$I16652)*(((EXP(-$I16652*$J16673))/(1-EXP(-SIMULATION!$D$4*$I16652)))-(EXP(-SIMULATION!$D$17*$J16673)/(1-EXP(-SIMULATION!$D$4*SIMULATION!$D$17))))</f>
        <v>2.4773773636925394</v>
      </c>
      <c r="L16673">
        <v>0.22120431696750903</v>
      </c>
      <c r="M16673">
        <f t="shared" ca="1" si="260"/>
        <v>3.0253839312989159</v>
      </c>
    </row>
    <row r="16674" spans="1:13" x14ac:dyDescent="0.25">
      <c r="A16674" s="9"/>
      <c r="H16674" s="9"/>
      <c r="J16674">
        <v>22</v>
      </c>
      <c r="K16674">
        <f ca="1">SIMULATION!$D$3*SIMULATION!$D$17/$H16652/(SIMULATION!$D$17-$I16652)*(((EXP(-$I16652*$J16674))/(1-EXP(-SIMULATION!$D$4*$I16652)))-(EXP(-SIMULATION!$D$17*$J16674)/(1-EXP(-SIMULATION!$D$4*SIMULATION!$D$17))))</f>
        <v>2.4475337719003187</v>
      </c>
      <c r="L16674">
        <v>0.14944540544104384</v>
      </c>
      <c r="M16674">
        <f t="shared" ca="1" si="260"/>
        <v>2.8133064487726092</v>
      </c>
    </row>
    <row r="16675" spans="1:13" x14ac:dyDescent="0.25">
      <c r="A16675" s="9"/>
      <c r="H16675" s="9"/>
      <c r="J16675">
        <v>23</v>
      </c>
      <c r="K16675">
        <f ca="1">SIMULATION!$D$3*SIMULATION!$D$17/$H16652/(SIMULATION!$D$17-$I16652)*(((EXP(-$I16652*$J16675))/(1-EXP(-SIMULATION!$D$4*$I16652)))-(EXP(-SIMULATION!$D$17*$J16675)/(1-EXP(-SIMULATION!$D$4*SIMULATION!$D$17))))</f>
        <v>2.4180411876657448</v>
      </c>
      <c r="L16675">
        <v>0.38212593104670978</v>
      </c>
      <c r="M16675">
        <f t="shared" ca="1" si="260"/>
        <v>3.3420374278118095</v>
      </c>
    </row>
    <row r="16676" spans="1:13" x14ac:dyDescent="0.25">
      <c r="A16676" s="9"/>
      <c r="H16676" s="9"/>
      <c r="J16676">
        <v>24</v>
      </c>
      <c r="K16676">
        <f ca="1">SIMULATION!$D$3*SIMULATION!$D$17/$H16652/(SIMULATION!$D$17-$I16652)*(((EXP(-$I16652*$J16676))/(1-EXP(-SIMULATION!$D$4*$I16652)))-(EXP(-SIMULATION!$D$17*$J16676)/(1-EXP(-SIMULATION!$D$4*SIMULATION!$D$17))))</f>
        <v>2.3888985386800528</v>
      </c>
      <c r="L16676">
        <v>-0.11882283385572569</v>
      </c>
      <c r="M16676">
        <f t="shared" ca="1" si="260"/>
        <v>2.1050428445202871</v>
      </c>
    </row>
    <row r="16677" spans="1:13" x14ac:dyDescent="0.25">
      <c r="A16677" s="9">
        <v>668</v>
      </c>
      <c r="B16677" s="2">
        <f ca="1">NORMINV(RAND(),SIMULATION!D7,SIMULATION!D8)</f>
        <v>49.178152769932808</v>
      </c>
      <c r="C16677" s="2">
        <v>2</v>
      </c>
      <c r="D16677" s="2">
        <f ca="1">SIMULATION!$D$11*(1+(SIMULATION!$D$12*LN(1+$C16677)))*(1+(SIMULATION!$D$13*(($B16677/63.5)-1)))</f>
        <v>9.1744960268585505</v>
      </c>
      <c r="E16677" s="2">
        <v>-3.0535550683336028E-2</v>
      </c>
      <c r="F16677" s="2">
        <f ca="1">D16677*(1+E16677)</f>
        <v>8.8943477384363465</v>
      </c>
      <c r="G16677" s="2">
        <v>-0.61702264977807286</v>
      </c>
      <c r="H16677" s="9">
        <f>SIMULATION!$D$15*EXP($G$16677)</f>
        <v>119.1085627692576</v>
      </c>
      <c r="I16677" s="2">
        <f ca="1">$F16677/$H16677</f>
        <v>7.4674293196425115E-2</v>
      </c>
      <c r="J16677">
        <v>0</v>
      </c>
      <c r="K16677">
        <f ca="1">SIMULATION!$D$3*SIMULATION!$D$17/$H16677/(SIMULATION!$D$17-$I16677)*(((EXP(-$I16677*$J16677))/(1-EXP(-SIMULATION!$D$4*$I16677)))-(EXP(-SIMULATION!$D$17*$J16677)/(1-EXP(-SIMULATION!$D$4*SIMULATION!$D$17))))</f>
        <v>1.1090602580938684</v>
      </c>
      <c r="L16677">
        <v>-0.31581147155918765</v>
      </c>
      <c r="M16677">
        <f t="shared" ca="1" si="260"/>
        <v>0.75880630593743137</v>
      </c>
    </row>
    <row r="16678" spans="1:13" x14ac:dyDescent="0.25">
      <c r="A16678" s="9"/>
      <c r="H16678" s="9"/>
      <c r="J16678">
        <v>1</v>
      </c>
      <c r="K16678">
        <f ca="1">SIMULATION!$D$3*SIMULATION!$D$17/$H16677/(SIMULATION!$D$17-$I16677)*(((EXP(-$I16677*$J16678))/(1-EXP(-SIMULATION!$D$4*$I16677)))-(EXP(-SIMULATION!$D$17*$J16678)/(1-EXP(-SIMULATION!$D$4*SIMULATION!$D$17))))</f>
        <v>2.623017750237743</v>
      </c>
      <c r="L16678">
        <v>-0.41981188132822178</v>
      </c>
      <c r="M16678">
        <f t="shared" ca="1" si="260"/>
        <v>1.5218437337531163</v>
      </c>
    </row>
    <row r="16679" spans="1:13" x14ac:dyDescent="0.25">
      <c r="A16679" s="9"/>
      <c r="H16679" s="9"/>
      <c r="J16679">
        <v>2</v>
      </c>
      <c r="K16679">
        <f ca="1">SIMULATION!$D$3*SIMULATION!$D$17/$H16677/(SIMULATION!$D$17-$I16677)*(((EXP(-$I16677*$J16679))/(1-EXP(-SIMULATION!$D$4*$I16677)))-(EXP(-SIMULATION!$D$17*$J16679)/(1-EXP(-SIMULATION!$D$4*SIMULATION!$D$17))))</f>
        <v>3.4555999105930497</v>
      </c>
      <c r="L16679">
        <v>0.63305110540718201</v>
      </c>
      <c r="M16679">
        <f t="shared" ca="1" si="260"/>
        <v>5.6431712538389398</v>
      </c>
    </row>
    <row r="16680" spans="1:13" x14ac:dyDescent="0.25">
      <c r="A16680" s="9"/>
      <c r="H16680" s="9"/>
      <c r="J16680">
        <v>3</v>
      </c>
      <c r="K16680">
        <f ca="1">SIMULATION!$D$3*SIMULATION!$D$17/$H16677/(SIMULATION!$D$17-$I16677)*(((EXP(-$I16677*$J16680))/(1-EXP(-SIMULATION!$D$4*$I16677)))-(EXP(-SIMULATION!$D$17*$J16680)/(1-EXP(-SIMULATION!$D$4*SIMULATION!$D$17))))</f>
        <v>3.8614410237578731</v>
      </c>
      <c r="L16680">
        <v>0.4128180035414884</v>
      </c>
      <c r="M16680">
        <f t="shared" ca="1" si="260"/>
        <v>5.4555133979787991</v>
      </c>
    </row>
    <row r="16681" spans="1:13" x14ac:dyDescent="0.25">
      <c r="A16681" s="9"/>
      <c r="H16681" s="9"/>
      <c r="J16681">
        <v>4</v>
      </c>
      <c r="K16681">
        <f ca="1">SIMULATION!$D$3*SIMULATION!$D$17/$H16677/(SIMULATION!$D$17-$I16677)*(((EXP(-$I16677*$J16681))/(1-EXP(-SIMULATION!$D$4*$I16677)))-(EXP(-SIMULATION!$D$17*$J16681)/(1-EXP(-SIMULATION!$D$4*SIMULATION!$D$17))))</f>
        <v>4.0030045152892848</v>
      </c>
      <c r="L16681">
        <v>-0.31106998385706158</v>
      </c>
      <c r="M16681">
        <f t="shared" ca="1" si="260"/>
        <v>2.7577899653385023</v>
      </c>
    </row>
    <row r="16682" spans="1:13" x14ac:dyDescent="0.25">
      <c r="A16682" s="9"/>
      <c r="H16682" s="9"/>
      <c r="J16682">
        <v>5</v>
      </c>
      <c r="K16682">
        <f ca="1">SIMULATION!$D$3*SIMULATION!$D$17/$H16677/(SIMULATION!$D$17-$I16677)*(((EXP(-$I16677*$J16682))/(1-EXP(-SIMULATION!$D$4*$I16677)))-(EXP(-SIMULATION!$D$17*$J16682)/(1-EXP(-SIMULATION!$D$4*SIMULATION!$D$17))))</f>
        <v>3.9837397473632561</v>
      </c>
      <c r="L16682">
        <v>0.34405850010185685</v>
      </c>
      <c r="M16682">
        <f t="shared" ca="1" si="260"/>
        <v>5.3543792696372075</v>
      </c>
    </row>
    <row r="16683" spans="1:13" x14ac:dyDescent="0.25">
      <c r="A16683" s="9"/>
      <c r="H16683" s="9"/>
      <c r="J16683">
        <v>6</v>
      </c>
      <c r="K16683">
        <f ca="1">SIMULATION!$D$3*SIMULATION!$D$17/$H16677/(SIMULATION!$D$17-$I16677)*(((EXP(-$I16677*$J16683))/(1-EXP(-SIMULATION!$D$4*$I16677)))-(EXP(-SIMULATION!$D$17*$J16683)/(1-EXP(-SIMULATION!$D$4*SIMULATION!$D$17))))</f>
        <v>3.8693260099262461</v>
      </c>
      <c r="L16683">
        <v>-0.20800517094020443</v>
      </c>
      <c r="M16683">
        <f t="shared" ca="1" si="260"/>
        <v>3.0644861918081583</v>
      </c>
    </row>
    <row r="16684" spans="1:13" x14ac:dyDescent="0.25">
      <c r="A16684" s="9"/>
      <c r="H16684" s="9"/>
      <c r="J16684">
        <v>7</v>
      </c>
      <c r="K16684">
        <f ca="1">SIMULATION!$D$3*SIMULATION!$D$17/$H16677/(SIMULATION!$D$17-$I16677)*(((EXP(-$I16677*$J16684))/(1-EXP(-SIMULATION!$D$4*$I16677)))-(EXP(-SIMULATION!$D$17*$J16684)/(1-EXP(-SIMULATION!$D$4*SIMULATION!$D$17))))</f>
        <v>3.7012827629200968</v>
      </c>
      <c r="L16684">
        <v>-0.14876929151426949</v>
      </c>
      <c r="M16684">
        <f t="shared" ca="1" si="260"/>
        <v>3.1506455485864961</v>
      </c>
    </row>
    <row r="16685" spans="1:13" x14ac:dyDescent="0.25">
      <c r="A16685" s="9"/>
      <c r="H16685" s="9"/>
      <c r="J16685">
        <v>8</v>
      </c>
      <c r="K16685">
        <f ca="1">SIMULATION!$D$3*SIMULATION!$D$17/$H16677/(SIMULATION!$D$17-$I16677)*(((EXP(-$I16677*$J16685))/(1-EXP(-SIMULATION!$D$4*$I16677)))-(EXP(-SIMULATION!$D$17*$J16685)/(1-EXP(-SIMULATION!$D$4*SIMULATION!$D$17))))</f>
        <v>3.5056882331788835</v>
      </c>
      <c r="L16685">
        <v>-0.37692108458944223</v>
      </c>
      <c r="M16685">
        <f t="shared" ca="1" si="260"/>
        <v>2.1843204220966532</v>
      </c>
    </row>
    <row r="16686" spans="1:13" x14ac:dyDescent="0.25">
      <c r="A16686" s="9"/>
      <c r="H16686" s="9"/>
      <c r="J16686">
        <v>9</v>
      </c>
      <c r="K16686">
        <f ca="1">SIMULATION!$D$3*SIMULATION!$D$17/$H16677/(SIMULATION!$D$17-$I16677)*(((EXP(-$I16677*$J16686))/(1-EXP(-SIMULATION!$D$4*$I16677)))-(EXP(-SIMULATION!$D$17*$J16686)/(1-EXP(-SIMULATION!$D$4*SIMULATION!$D$17))))</f>
        <v>3.2987635548287195</v>
      </c>
      <c r="L16686">
        <v>-0.28358989110493782</v>
      </c>
      <c r="M16686">
        <f t="shared" ca="1" si="260"/>
        <v>2.3632675575339053</v>
      </c>
    </row>
    <row r="16687" spans="1:13" x14ac:dyDescent="0.25">
      <c r="A16687" s="9"/>
      <c r="H16687" s="9"/>
      <c r="J16687">
        <v>10</v>
      </c>
      <c r="K16687">
        <f ca="1">SIMULATION!$D$3*SIMULATION!$D$17/$H16677/(SIMULATION!$D$17-$I16677)*(((EXP(-$I16677*$J16687))/(1-EXP(-SIMULATION!$D$4*$I16677)))-(EXP(-SIMULATION!$D$17*$J16687)/(1-EXP(-SIMULATION!$D$4*SIMULATION!$D$17))))</f>
        <v>3.0904484860037367</v>
      </c>
      <c r="L16687">
        <v>-0.12604459113428279</v>
      </c>
      <c r="M16687">
        <f t="shared" ca="1" si="260"/>
        <v>2.7009141701638324</v>
      </c>
    </row>
    <row r="16688" spans="1:13" x14ac:dyDescent="0.25">
      <c r="A16688" s="9"/>
      <c r="H16688" s="9"/>
      <c r="J16688">
        <v>11</v>
      </c>
      <c r="K16688">
        <f ca="1">SIMULATION!$D$3*SIMULATION!$D$17/$H16677/(SIMULATION!$D$17-$I16677)*(((EXP(-$I16677*$J16688))/(1-EXP(-SIMULATION!$D$4*$I16677)))-(EXP(-SIMULATION!$D$17*$J16688)/(1-EXP(-SIMULATION!$D$4*SIMULATION!$D$17))))</f>
        <v>2.8866902757767963</v>
      </c>
      <c r="L16688">
        <v>9.5151785831435493E-2</v>
      </c>
      <c r="M16688">
        <f t="shared" ca="1" si="260"/>
        <v>3.1613640106591974</v>
      </c>
    </row>
    <row r="16689" spans="1:13" x14ac:dyDescent="0.25">
      <c r="A16689" s="9"/>
      <c r="H16689" s="9"/>
      <c r="J16689">
        <v>12</v>
      </c>
      <c r="K16689">
        <f ca="1">SIMULATION!$D$3*SIMULATION!$D$17/$H16677/(SIMULATION!$D$17-$I16677)*(((EXP(-$I16677*$J16689))/(1-EXP(-SIMULATION!$D$4*$I16677)))-(EXP(-SIMULATION!$D$17*$J16689)/(1-EXP(-SIMULATION!$D$4*SIMULATION!$D$17))))</f>
        <v>2.6909080692105847</v>
      </c>
      <c r="L16689">
        <v>-6.5242625976716803E-2</v>
      </c>
      <c r="M16689">
        <f t="shared" ca="1" si="260"/>
        <v>2.5153461605133494</v>
      </c>
    </row>
    <row r="16690" spans="1:13" x14ac:dyDescent="0.25">
      <c r="A16690" s="9"/>
      <c r="H16690" s="9"/>
      <c r="J16690">
        <v>13</v>
      </c>
      <c r="K16690">
        <f ca="1">SIMULATION!$D$3*SIMULATION!$D$17/$H16677/(SIMULATION!$D$17-$I16677)*(((EXP(-$I16677*$J16690))/(1-EXP(-SIMULATION!$D$4*$I16677)))-(EXP(-SIMULATION!$D$17*$J16690)/(1-EXP(-SIMULATION!$D$4*SIMULATION!$D$17))))</f>
        <v>2.5049291467777439</v>
      </c>
      <c r="L16690">
        <v>-6.0324441539037849E-2</v>
      </c>
      <c r="M16690">
        <f t="shared" ca="1" si="260"/>
        <v>2.3538206949035181</v>
      </c>
    </row>
    <row r="16691" spans="1:13" x14ac:dyDescent="0.25">
      <c r="A16691" s="9"/>
      <c r="H16691" s="9"/>
      <c r="J16691">
        <v>14</v>
      </c>
      <c r="K16691">
        <f ca="1">SIMULATION!$D$3*SIMULATION!$D$17/$H16677/(SIMULATION!$D$17-$I16677)*(((EXP(-$I16677*$J16691))/(1-EXP(-SIMULATION!$D$4*$I16677)))-(EXP(-SIMULATION!$D$17*$J16691)/(1-EXP(-SIMULATION!$D$4*SIMULATION!$D$17))))</f>
        <v>2.3295868597787974</v>
      </c>
      <c r="L16691">
        <v>-0.32781512514242034</v>
      </c>
      <c r="M16691">
        <f t="shared" ca="1" si="260"/>
        <v>1.5659130518102728</v>
      </c>
    </row>
    <row r="16692" spans="1:13" x14ac:dyDescent="0.25">
      <c r="A16692" s="9"/>
      <c r="H16692" s="9"/>
      <c r="J16692">
        <v>15</v>
      </c>
      <c r="K16692">
        <f ca="1">SIMULATION!$D$3*SIMULATION!$D$17/$H16677/(SIMULATION!$D$17-$I16677)*(((EXP(-$I16677*$J16692))/(1-EXP(-SIMULATION!$D$4*$I16677)))-(EXP(-SIMULATION!$D$17*$J16692)/(1-EXP(-SIMULATION!$D$4*SIMULATION!$D$17))))</f>
        <v>2.1651019183762239</v>
      </c>
      <c r="L16692">
        <v>0.20335831010449551</v>
      </c>
      <c r="M16692">
        <f t="shared" ca="1" si="260"/>
        <v>2.6053933857012144</v>
      </c>
    </row>
    <row r="16693" spans="1:13" x14ac:dyDescent="0.25">
      <c r="A16693" s="9"/>
      <c r="H16693" s="9"/>
      <c r="J16693">
        <v>16</v>
      </c>
      <c r="K16693">
        <f ca="1">SIMULATION!$D$3*SIMULATION!$D$17/$H16677/(SIMULATION!$D$17-$I16677)*(((EXP(-$I16677*$J16693))/(1-EXP(-SIMULATION!$D$4*$I16677)))-(EXP(-SIMULATION!$D$17*$J16693)/(1-EXP(-SIMULATION!$D$4*SIMULATION!$D$17))))</f>
        <v>2.0113249822513342</v>
      </c>
      <c r="L16693">
        <v>0.15065809738439279</v>
      </c>
      <c r="M16693">
        <f t="shared" ca="1" si="260"/>
        <v>2.3143473772990175</v>
      </c>
    </row>
    <row r="16694" spans="1:13" x14ac:dyDescent="0.25">
      <c r="A16694" s="9"/>
      <c r="H16694" s="9"/>
      <c r="J16694">
        <v>17</v>
      </c>
      <c r="K16694">
        <f ca="1">SIMULATION!$D$3*SIMULATION!$D$17/$H16677/(SIMULATION!$D$17-$I16677)*(((EXP(-$I16677*$J16694))/(1-EXP(-SIMULATION!$D$4*$I16677)))-(EXP(-SIMULATION!$D$17*$J16694)/(1-EXP(-SIMULATION!$D$4*SIMULATION!$D$17))))</f>
        <v>1.8678904963888592</v>
      </c>
      <c r="L16694">
        <v>0.10133801619115097</v>
      </c>
      <c r="M16694">
        <f t="shared" ca="1" si="260"/>
        <v>2.0571788137552103</v>
      </c>
    </row>
    <row r="16695" spans="1:13" x14ac:dyDescent="0.25">
      <c r="A16695" s="9"/>
      <c r="H16695" s="9"/>
      <c r="J16695">
        <v>18</v>
      </c>
      <c r="K16695">
        <f ca="1">SIMULATION!$D$3*SIMULATION!$D$17/$H16677/(SIMULATION!$D$17-$I16677)*(((EXP(-$I16677*$J16695))/(1-EXP(-SIMULATION!$D$4*$I16677)))-(EXP(-SIMULATION!$D$17*$J16695)/(1-EXP(-SIMULATION!$D$4*SIMULATION!$D$17))))</f>
        <v>1.7343137673088445</v>
      </c>
      <c r="L16695">
        <v>-0.16501533756720668</v>
      </c>
      <c r="M16695">
        <f t="shared" ca="1" si="260"/>
        <v>1.4481253955489215</v>
      </c>
    </row>
    <row r="16696" spans="1:13" x14ac:dyDescent="0.25">
      <c r="A16696" s="9"/>
      <c r="H16696" s="9"/>
      <c r="J16696">
        <v>19</v>
      </c>
      <c r="K16696">
        <f ca="1">SIMULATION!$D$3*SIMULATION!$D$17/$H16677/(SIMULATION!$D$17-$I16677)*(((EXP(-$I16677*$J16696))/(1-EXP(-SIMULATION!$D$4*$I16677)))-(EXP(-SIMULATION!$D$17*$J16696)/(1-EXP(-SIMULATION!$D$4*SIMULATION!$D$17))))</f>
        <v>1.6100517747245477</v>
      </c>
      <c r="L16696">
        <v>-0.7457327938652325</v>
      </c>
      <c r="M16696">
        <f t="shared" ca="1" si="260"/>
        <v>0.40938336649153484</v>
      </c>
    </row>
    <row r="16697" spans="1:13" x14ac:dyDescent="0.25">
      <c r="A16697" s="9"/>
      <c r="H16697" s="9"/>
      <c r="J16697">
        <v>20</v>
      </c>
      <c r="K16697">
        <f ca="1">SIMULATION!$D$3*SIMULATION!$D$17/$H16677/(SIMULATION!$D$17-$I16677)*(((EXP(-$I16677*$J16697))/(1-EXP(-SIMULATION!$D$4*$I16677)))-(EXP(-SIMULATION!$D$17*$J16697)/(1-EXP(-SIMULATION!$D$4*SIMULATION!$D$17))))</f>
        <v>1.4945408445117607</v>
      </c>
      <c r="L16697">
        <v>-0.30036650807040993</v>
      </c>
      <c r="M16697">
        <f t="shared" ca="1" si="260"/>
        <v>1.0456308298771617</v>
      </c>
    </row>
    <row r="16698" spans="1:13" x14ac:dyDescent="0.25">
      <c r="A16698" s="9"/>
      <c r="H16698" s="9"/>
      <c r="J16698">
        <v>21</v>
      </c>
      <c r="K16698">
        <f ca="1">SIMULATION!$D$3*SIMULATION!$D$17/$H16677/(SIMULATION!$D$17-$I16677)*(((EXP(-$I16677*$J16698))/(1-EXP(-SIMULATION!$D$4*$I16677)))-(EXP(-SIMULATION!$D$17*$J16698)/(1-EXP(-SIMULATION!$D$4*SIMULATION!$D$17))))</f>
        <v>1.3872195871419648</v>
      </c>
      <c r="L16698">
        <v>-0.22241099776155016</v>
      </c>
      <c r="M16698">
        <f t="shared" ca="1" si="260"/>
        <v>1.0786866946513547</v>
      </c>
    </row>
    <row r="16699" spans="1:13" x14ac:dyDescent="0.25">
      <c r="A16699" s="9"/>
      <c r="H16699" s="9"/>
      <c r="J16699">
        <v>22</v>
      </c>
      <c r="K16699">
        <f ca="1">SIMULATION!$D$3*SIMULATION!$D$17/$H16677/(SIMULATION!$D$17-$I16677)*(((EXP(-$I16677*$J16699))/(1-EXP(-SIMULATION!$D$4*$I16677)))-(EXP(-SIMULATION!$D$17*$J16699)/(1-EXP(-SIMULATION!$D$4*SIMULATION!$D$17))))</f>
        <v>1.2875424804510569</v>
      </c>
      <c r="L16699">
        <v>-0.18102047636433019</v>
      </c>
      <c r="M16699">
        <f t="shared" ca="1" si="260"/>
        <v>1.0544709273004953</v>
      </c>
    </row>
    <row r="16700" spans="1:13" x14ac:dyDescent="0.25">
      <c r="A16700" s="9"/>
      <c r="H16700" s="9"/>
      <c r="J16700">
        <v>23</v>
      </c>
      <c r="K16700">
        <f ca="1">SIMULATION!$D$3*SIMULATION!$D$17/$H16677/(SIMULATION!$D$17-$I16677)*(((EXP(-$I16677*$J16700))/(1-EXP(-SIMULATION!$D$4*$I16677)))-(EXP(-SIMULATION!$D$17*$J16700)/(1-EXP(-SIMULATION!$D$4*SIMULATION!$D$17))))</f>
        <v>1.1949875374251515</v>
      </c>
      <c r="L16700">
        <v>-0.16829628807541178</v>
      </c>
      <c r="M16700">
        <f t="shared" ca="1" si="260"/>
        <v>0.99387557058012133</v>
      </c>
    </row>
    <row r="16701" spans="1:13" x14ac:dyDescent="0.25">
      <c r="A16701" s="9"/>
      <c r="H16701" s="9"/>
      <c r="J16701">
        <v>24</v>
      </c>
      <c r="K16701">
        <f ca="1">SIMULATION!$D$3*SIMULATION!$D$17/$H16677/(SIMULATION!$D$17-$I16677)*(((EXP(-$I16677*$J16701))/(1-EXP(-SIMULATION!$D$4*$I16677)))-(EXP(-SIMULATION!$D$17*$J16701)/(1-EXP(-SIMULATION!$D$4*SIMULATION!$D$17))))</f>
        <v>1.1090602580938693</v>
      </c>
      <c r="L16701">
        <v>0.46832602437802562</v>
      </c>
      <c r="M16701">
        <f t="shared" ca="1" si="260"/>
        <v>1.6284620395626381</v>
      </c>
    </row>
    <row r="16702" spans="1:13" x14ac:dyDescent="0.25">
      <c r="A16702" s="9">
        <v>669</v>
      </c>
      <c r="B16702" s="2">
        <f ca="1">NORMINV(RAND(),SIMULATION!D7,SIMULATION!D8)</f>
        <v>52.838678411624102</v>
      </c>
      <c r="C16702" s="2">
        <v>2</v>
      </c>
      <c r="D16702" s="2">
        <f ca="1">SIMULATION!$D$11*(1+(SIMULATION!$D$12*LN(1+$C16702)))*(1+(SIMULATION!$D$13*(($B16702/63.5)-1)))</f>
        <v>9.4463330200847313</v>
      </c>
      <c r="E16702" s="2">
        <v>0.1274331292965333</v>
      </c>
      <c r="F16702" s="2">
        <f ca="1">D16702*(1+E16702)</f>
        <v>10.650108797211301</v>
      </c>
      <c r="G16702" s="2">
        <v>-0.23098483195386252</v>
      </c>
      <c r="H16702" s="9">
        <f>SIMULATION!$D$15*EXP($G$16702)</f>
        <v>175.22540737098259</v>
      </c>
      <c r="I16702" s="2">
        <f ca="1">$F16702/$H16702</f>
        <v>6.0779478027767814E-2</v>
      </c>
      <c r="J16702">
        <v>0</v>
      </c>
      <c r="K16702">
        <f ca="1">SIMULATION!$D$3*SIMULATION!$D$17/$H16702/(SIMULATION!$D$17-$I16702)*(((EXP(-$I16702*$J16702))/(1-EXP(-SIMULATION!$D$4*$I16702)))-(EXP(-SIMULATION!$D$17*$J16702)/(1-EXP(-SIMULATION!$D$4*SIMULATION!$D$17))))</f>
        <v>1.1014019436299252</v>
      </c>
      <c r="L16702">
        <v>-0.28678479244901667</v>
      </c>
      <c r="M16702">
        <f t="shared" ca="1" si="260"/>
        <v>0.78553661582307355</v>
      </c>
    </row>
    <row r="16703" spans="1:13" x14ac:dyDescent="0.25">
      <c r="A16703" s="9"/>
      <c r="H16703" s="9"/>
      <c r="J16703">
        <v>1</v>
      </c>
      <c r="K16703">
        <f ca="1">SIMULATION!$D$3*SIMULATION!$D$17/$H16702/(SIMULATION!$D$17-$I16702)*(((EXP(-$I16702*$J16703))/(1-EXP(-SIMULATION!$D$4*$I16702)))-(EXP(-SIMULATION!$D$17*$J16703)/(1-EXP(-SIMULATION!$D$4*SIMULATION!$D$17))))</f>
        <v>2.1278308044187368</v>
      </c>
      <c r="L16703">
        <v>8.6148788809113641E-3</v>
      </c>
      <c r="M16703">
        <f t="shared" ca="1" si="260"/>
        <v>2.1461618090778765</v>
      </c>
    </row>
    <row r="16704" spans="1:13" x14ac:dyDescent="0.25">
      <c r="A16704" s="9"/>
      <c r="H16704" s="9"/>
      <c r="J16704">
        <v>2</v>
      </c>
      <c r="K16704">
        <f ca="1">SIMULATION!$D$3*SIMULATION!$D$17/$H16702/(SIMULATION!$D$17-$I16702)*(((EXP(-$I16702*$J16704))/(1-EXP(-SIMULATION!$D$4*$I16702)))-(EXP(-SIMULATION!$D$17*$J16704)/(1-EXP(-SIMULATION!$D$4*SIMULATION!$D$17))))</f>
        <v>2.7017355254042053</v>
      </c>
      <c r="L16704">
        <v>1.8468118226733266E-2</v>
      </c>
      <c r="M16704">
        <f t="shared" ca="1" si="260"/>
        <v>2.7516314965047353</v>
      </c>
    </row>
    <row r="16705" spans="1:13" x14ac:dyDescent="0.25">
      <c r="A16705" s="9"/>
      <c r="H16705" s="9"/>
      <c r="J16705">
        <v>3</v>
      </c>
      <c r="K16705">
        <f ca="1">SIMULATION!$D$3*SIMULATION!$D$17/$H16702/(SIMULATION!$D$17-$I16702)*(((EXP(-$I16702*$J16705))/(1-EXP(-SIMULATION!$D$4*$I16702)))-(EXP(-SIMULATION!$D$17*$J16705)/(1-EXP(-SIMULATION!$D$4*SIMULATION!$D$17))))</f>
        <v>2.9905967076443409</v>
      </c>
      <c r="L16705">
        <v>-0.10065550724602269</v>
      </c>
      <c r="M16705">
        <f t="shared" ca="1" si="260"/>
        <v>2.6895766790681144</v>
      </c>
    </row>
    <row r="16706" spans="1:13" x14ac:dyDescent="0.25">
      <c r="A16706" s="9"/>
      <c r="H16706" s="9"/>
      <c r="J16706">
        <v>4</v>
      </c>
      <c r="K16706">
        <f ca="1">SIMULATION!$D$3*SIMULATION!$D$17/$H16702/(SIMULATION!$D$17-$I16702)*(((EXP(-$I16702*$J16706))/(1-EXP(-SIMULATION!$D$4*$I16702)))-(EXP(-SIMULATION!$D$17*$J16706)/(1-EXP(-SIMULATION!$D$4*SIMULATION!$D$17))))</f>
        <v>3.1014483880264918</v>
      </c>
      <c r="L16706">
        <v>0.13067557909510269</v>
      </c>
      <c r="M16706">
        <f t="shared" ca="1" si="260"/>
        <v>3.5067319521654263</v>
      </c>
    </row>
    <row r="16707" spans="1:13" x14ac:dyDescent="0.25">
      <c r="A16707" s="9"/>
      <c r="H16707" s="9"/>
      <c r="J16707">
        <v>5</v>
      </c>
      <c r="K16707">
        <f ca="1">SIMULATION!$D$3*SIMULATION!$D$17/$H16702/(SIMULATION!$D$17-$I16702)*(((EXP(-$I16702*$J16707))/(1-EXP(-SIMULATION!$D$4*$I16702)))-(EXP(-SIMULATION!$D$17*$J16707)/(1-EXP(-SIMULATION!$D$4*SIMULATION!$D$17))))</f>
        <v>3.1026061730365475</v>
      </c>
      <c r="L16707">
        <v>0.43781712191711858</v>
      </c>
      <c r="M16707">
        <f t="shared" ref="M16707:M16770" ca="1" si="261">$K16707*(1+$L16707)</f>
        <v>4.4609802781576944</v>
      </c>
    </row>
    <row r="16708" spans="1:13" x14ac:dyDescent="0.25">
      <c r="A16708" s="9"/>
      <c r="H16708" s="9"/>
      <c r="J16708">
        <v>6</v>
      </c>
      <c r="K16708">
        <f ca="1">SIMULATION!$D$3*SIMULATION!$D$17/$H16702/(SIMULATION!$D$17-$I16702)*(((EXP(-$I16702*$J16708))/(1-EXP(-SIMULATION!$D$4*$I16702)))-(EXP(-SIMULATION!$D$17*$J16708)/(1-EXP(-SIMULATION!$D$4*SIMULATION!$D$17))))</f>
        <v>3.0375901403556376</v>
      </c>
      <c r="L16708">
        <v>-7.8559772943157469E-2</v>
      </c>
      <c r="M16708">
        <f t="shared" ca="1" si="261"/>
        <v>2.7989577486349249</v>
      </c>
    </row>
    <row r="16709" spans="1:13" x14ac:dyDescent="0.25">
      <c r="A16709" s="9"/>
      <c r="H16709" s="9"/>
      <c r="J16709">
        <v>7</v>
      </c>
      <c r="K16709">
        <f ca="1">SIMULATION!$D$3*SIMULATION!$D$17/$H16702/(SIMULATION!$D$17-$I16702)*(((EXP(-$I16702*$J16709))/(1-EXP(-SIMULATION!$D$4*$I16702)))-(EXP(-SIMULATION!$D$17*$J16709)/(1-EXP(-SIMULATION!$D$4*SIMULATION!$D$17))))</f>
        <v>2.9340460179951697</v>
      </c>
      <c r="L16709">
        <v>3.9991231812123822E-2</v>
      </c>
      <c r="M16709">
        <f t="shared" ca="1" si="261"/>
        <v>3.0513821324482535</v>
      </c>
    </row>
    <row r="16710" spans="1:13" x14ac:dyDescent="0.25">
      <c r="A16710" s="9"/>
      <c r="H16710" s="9"/>
      <c r="J16710">
        <v>8</v>
      </c>
      <c r="K16710">
        <f ca="1">SIMULATION!$D$3*SIMULATION!$D$17/$H16702/(SIMULATION!$D$17-$I16702)*(((EXP(-$I16702*$J16710))/(1-EXP(-SIMULATION!$D$4*$I16702)))-(EXP(-SIMULATION!$D$17*$J16710)/(1-EXP(-SIMULATION!$D$4*SIMULATION!$D$17))))</f>
        <v>2.8094611945250021</v>
      </c>
      <c r="L16710">
        <v>0.57323723121609027</v>
      </c>
      <c r="M16710">
        <f t="shared" ca="1" si="261"/>
        <v>4.4199489508835637</v>
      </c>
    </row>
    <row r="16711" spans="1:13" x14ac:dyDescent="0.25">
      <c r="A16711" s="9"/>
      <c r="H16711" s="9"/>
      <c r="J16711">
        <v>9</v>
      </c>
      <c r="K16711">
        <f ca="1">SIMULATION!$D$3*SIMULATION!$D$17/$H16702/(SIMULATION!$D$17-$I16702)*(((EXP(-$I16702*$J16711))/(1-EXP(-SIMULATION!$D$4*$I16702)))-(EXP(-SIMULATION!$D$17*$J16711)/(1-EXP(-SIMULATION!$D$4*SIMULATION!$D$17))))</f>
        <v>2.6748268322077271</v>
      </c>
      <c r="L16711">
        <v>6.8541764019296389E-2</v>
      </c>
      <c r="M16711">
        <f t="shared" ca="1" si="261"/>
        <v>2.8581641817333914</v>
      </c>
    </row>
    <row r="16712" spans="1:13" x14ac:dyDescent="0.25">
      <c r="A16712" s="9"/>
      <c r="H16712" s="9"/>
      <c r="J16712">
        <v>10</v>
      </c>
      <c r="K16712">
        <f ca="1">SIMULATION!$D$3*SIMULATION!$D$17/$H16702/(SIMULATION!$D$17-$I16702)*(((EXP(-$I16702*$J16712))/(1-EXP(-SIMULATION!$D$4*$I16702)))-(EXP(-SIMULATION!$D$17*$J16712)/(1-EXP(-SIMULATION!$D$4*SIMULATION!$D$17))))</f>
        <v>2.5369838428426723</v>
      </c>
      <c r="L16712">
        <v>-0.55545564508254863</v>
      </c>
      <c r="M16712">
        <f t="shared" ca="1" si="261"/>
        <v>1.1278018458524925</v>
      </c>
    </row>
    <row r="16713" spans="1:13" x14ac:dyDescent="0.25">
      <c r="A16713" s="9"/>
      <c r="H16713" s="9"/>
      <c r="J16713">
        <v>11</v>
      </c>
      <c r="K16713">
        <f ca="1">SIMULATION!$D$3*SIMULATION!$D$17/$H16702/(SIMULATION!$D$17-$I16702)*(((EXP(-$I16702*$J16713))/(1-EXP(-SIMULATION!$D$4*$I16702)))-(EXP(-SIMULATION!$D$17*$J16713)/(1-EXP(-SIMULATION!$D$4*SIMULATION!$D$17))))</f>
        <v>2.4001254977733568</v>
      </c>
      <c r="L16713">
        <v>-0.33141274920557251</v>
      </c>
      <c r="M16713">
        <f t="shared" ca="1" si="261"/>
        <v>1.6046933081178953</v>
      </c>
    </row>
    <row r="16714" spans="1:13" x14ac:dyDescent="0.25">
      <c r="A16714" s="9"/>
      <c r="H16714" s="9"/>
      <c r="J16714">
        <v>12</v>
      </c>
      <c r="K16714">
        <f ca="1">SIMULATION!$D$3*SIMULATION!$D$17/$H16702/(SIMULATION!$D$17-$I16702)*(((EXP(-$I16702*$J16714))/(1-EXP(-SIMULATION!$D$4*$I16702)))-(EXP(-SIMULATION!$D$17*$J16714)/(1-EXP(-SIMULATION!$D$4*SIMULATION!$D$17))))</f>
        <v>2.2667596327179096</v>
      </c>
      <c r="L16714">
        <v>-0.24907560787878494</v>
      </c>
      <c r="M16714">
        <f t="shared" ca="1" si="261"/>
        <v>1.702165099283605</v>
      </c>
    </row>
    <row r="16715" spans="1:13" x14ac:dyDescent="0.25">
      <c r="A16715" s="9"/>
      <c r="H16715" s="9"/>
      <c r="J16715">
        <v>13</v>
      </c>
      <c r="K16715">
        <f ca="1">SIMULATION!$D$3*SIMULATION!$D$17/$H16702/(SIMULATION!$D$17-$I16702)*(((EXP(-$I16702*$J16715))/(1-EXP(-SIMULATION!$D$4*$I16702)))-(EXP(-SIMULATION!$D$17*$J16715)/(1-EXP(-SIMULATION!$D$4*SIMULATION!$D$17))))</f>
        <v>2.1383245893657525</v>
      </c>
      <c r="L16715">
        <v>8.8502651880618718E-2</v>
      </c>
      <c r="M16715">
        <f t="shared" ca="1" si="261"/>
        <v>2.3275719861061566</v>
      </c>
    </row>
    <row r="16716" spans="1:13" x14ac:dyDescent="0.25">
      <c r="A16716" s="9"/>
      <c r="H16716" s="9"/>
      <c r="J16716">
        <v>14</v>
      </c>
      <c r="K16716">
        <f ca="1">SIMULATION!$D$3*SIMULATION!$D$17/$H16702/(SIMULATION!$D$17-$I16702)*(((EXP(-$I16702*$J16716))/(1-EXP(-SIMULATION!$D$4*$I16702)))-(EXP(-SIMULATION!$D$17*$J16716)/(1-EXP(-SIMULATION!$D$4*SIMULATION!$D$17))))</f>
        <v>2.0155833021622565</v>
      </c>
      <c r="L16716">
        <v>-0.15288129898097313</v>
      </c>
      <c r="M16716">
        <f t="shared" ca="1" si="261"/>
        <v>1.7074383087233314</v>
      </c>
    </row>
    <row r="16717" spans="1:13" x14ac:dyDescent="0.25">
      <c r="A16717" s="9"/>
      <c r="H16717" s="9"/>
      <c r="J16717">
        <v>15</v>
      </c>
      <c r="K16717">
        <f ca="1">SIMULATION!$D$3*SIMULATION!$D$17/$H16702/(SIMULATION!$D$17-$I16702)*(((EXP(-$I16702*$J16717))/(1-EXP(-SIMULATION!$D$4*$I16702)))-(EXP(-SIMULATION!$D$17*$J16717)/(1-EXP(-SIMULATION!$D$4*SIMULATION!$D$17))))</f>
        <v>1.8988752519139749</v>
      </c>
      <c r="L16717">
        <v>6.3934400043283053E-3</v>
      </c>
      <c r="M16717">
        <f t="shared" ca="1" si="261"/>
        <v>1.9110155969127909</v>
      </c>
    </row>
    <row r="16718" spans="1:13" x14ac:dyDescent="0.25">
      <c r="A16718" s="9"/>
      <c r="H16718" s="9"/>
      <c r="J16718">
        <v>16</v>
      </c>
      <c r="K16718">
        <f ca="1">SIMULATION!$D$3*SIMULATION!$D$17/$H16702/(SIMULATION!$D$17-$I16702)*(((EXP(-$I16702*$J16718))/(1-EXP(-SIMULATION!$D$4*$I16702)))-(EXP(-SIMULATION!$D$17*$J16718)/(1-EXP(-SIMULATION!$D$4*SIMULATION!$D$17))))</f>
        <v>1.7882773716036597</v>
      </c>
      <c r="L16718">
        <v>0.11092246719840392</v>
      </c>
      <c r="M16718">
        <f t="shared" ca="1" si="261"/>
        <v>1.9866375096970146</v>
      </c>
    </row>
    <row r="16719" spans="1:13" x14ac:dyDescent="0.25">
      <c r="A16719" s="9"/>
      <c r="H16719" s="9"/>
      <c r="J16719">
        <v>17</v>
      </c>
      <c r="K16719">
        <f ca="1">SIMULATION!$D$3*SIMULATION!$D$17/$H16702/(SIMULATION!$D$17-$I16702)*(((EXP(-$I16702*$J16719))/(1-EXP(-SIMULATION!$D$4*$I16702)))-(EXP(-SIMULATION!$D$17*$J16719)/(1-EXP(-SIMULATION!$D$4*SIMULATION!$D$17))))</f>
        <v>1.6837066391321849</v>
      </c>
      <c r="L16719">
        <v>-1.1369221897452224E-2</v>
      </c>
      <c r="M16719">
        <f t="shared" ca="1" si="261"/>
        <v>1.6645642047416775</v>
      </c>
    </row>
    <row r="16720" spans="1:13" x14ac:dyDescent="0.25">
      <c r="A16720" s="9"/>
      <c r="H16720" s="9"/>
      <c r="J16720">
        <v>18</v>
      </c>
      <c r="K16720">
        <f ca="1">SIMULATION!$D$3*SIMULATION!$D$17/$H16702/(SIMULATION!$D$17-$I16702)*(((EXP(-$I16702*$J16720))/(1-EXP(-SIMULATION!$D$4*$I16702)))-(EXP(-SIMULATION!$D$17*$J16720)/(1-EXP(-SIMULATION!$D$4*SIMULATION!$D$17))))</f>
        <v>1.5849853322686711</v>
      </c>
      <c r="L16720">
        <v>-0.30522188210687529</v>
      </c>
      <c r="M16720">
        <f t="shared" ca="1" si="261"/>
        <v>1.1012131260418363</v>
      </c>
    </row>
    <row r="16721" spans="1:13" x14ac:dyDescent="0.25">
      <c r="A16721" s="9"/>
      <c r="H16721" s="9"/>
      <c r="J16721">
        <v>19</v>
      </c>
      <c r="K16721">
        <f ca="1">SIMULATION!$D$3*SIMULATION!$D$17/$H16702/(SIMULATION!$D$17-$I16702)*(((EXP(-$I16702*$J16721))/(1-EXP(-SIMULATION!$D$4*$I16702)))-(EXP(-SIMULATION!$D$17*$J16721)/(1-EXP(-SIMULATION!$D$4*SIMULATION!$D$17))))</f>
        <v>1.4918823854713792</v>
      </c>
      <c r="L16721">
        <v>0.5357582002367699</v>
      </c>
      <c r="M16721">
        <f t="shared" ca="1" si="261"/>
        <v>2.2911706072764639</v>
      </c>
    </row>
    <row r="16722" spans="1:13" x14ac:dyDescent="0.25">
      <c r="A16722" s="9"/>
      <c r="H16722" s="9"/>
      <c r="J16722">
        <v>20</v>
      </c>
      <c r="K16722">
        <f ca="1">SIMULATION!$D$3*SIMULATION!$D$17/$H16702/(SIMULATION!$D$17-$I16702)*(((EXP(-$I16702*$J16722))/(1-EXP(-SIMULATION!$D$4*$I16702)))-(EXP(-SIMULATION!$D$17*$J16722)/(1-EXP(-SIMULATION!$D$4*SIMULATION!$D$17))))</f>
        <v>1.4041394593410799</v>
      </c>
      <c r="L16722">
        <v>1.177431793289462E-2</v>
      </c>
      <c r="M16722">
        <f t="shared" ca="1" si="261"/>
        <v>1.4206722437574846</v>
      </c>
    </row>
    <row r="16723" spans="1:13" x14ac:dyDescent="0.25">
      <c r="A16723" s="9"/>
      <c r="H16723" s="9"/>
      <c r="J16723">
        <v>21</v>
      </c>
      <c r="K16723">
        <f ca="1">SIMULATION!$D$3*SIMULATION!$D$17/$H16702/(SIMULATION!$D$17-$I16702)*(((EXP(-$I16702*$J16723))/(1-EXP(-SIMULATION!$D$4*$I16702)))-(EXP(-SIMULATION!$D$17*$J16723)/(1-EXP(-SIMULATION!$D$4*SIMULATION!$D$17))))</f>
        <v>1.3214872390919798</v>
      </c>
      <c r="L16723">
        <v>-7.9763447774108764E-2</v>
      </c>
      <c r="M16723">
        <f t="shared" ca="1" si="261"/>
        <v>1.2160808607125155</v>
      </c>
    </row>
    <row r="16724" spans="1:13" x14ac:dyDescent="0.25">
      <c r="A16724" s="9"/>
      <c r="H16724" s="9"/>
      <c r="J16724">
        <v>22</v>
      </c>
      <c r="K16724">
        <f ca="1">SIMULATION!$D$3*SIMULATION!$D$17/$H16702/(SIMULATION!$D$17-$I16702)*(((EXP(-$I16702*$J16724))/(1-EXP(-SIMULATION!$D$4*$I16702)))-(EXP(-SIMULATION!$D$17*$J16724)/(1-EXP(-SIMULATION!$D$4*SIMULATION!$D$17))))</f>
        <v>1.243655495567954</v>
      </c>
      <c r="L16724">
        <v>-0.21051618756525212</v>
      </c>
      <c r="M16724">
        <f t="shared" ca="1" si="261"/>
        <v>0.98184588199641398</v>
      </c>
    </row>
    <row r="16725" spans="1:13" x14ac:dyDescent="0.25">
      <c r="A16725" s="9"/>
      <c r="H16725" s="9"/>
      <c r="J16725">
        <v>23</v>
      </c>
      <c r="K16725">
        <f ca="1">SIMULATION!$D$3*SIMULATION!$D$17/$H16702/(SIMULATION!$D$17-$I16702)*(((EXP(-$I16702*$J16725))/(1-EXP(-SIMULATION!$D$4*$I16702)))-(EXP(-SIMULATION!$D$17*$J16725)/(1-EXP(-SIMULATION!$D$4*SIMULATION!$D$17))))</f>
        <v>1.1703791717575533</v>
      </c>
      <c r="L16725">
        <v>4.8830328365035119E-2</v>
      </c>
      <c r="M16725">
        <f t="shared" ca="1" si="261"/>
        <v>1.2275291710260725</v>
      </c>
    </row>
    <row r="16726" spans="1:13" x14ac:dyDescent="0.25">
      <c r="A16726" s="9"/>
      <c r="H16726" s="9"/>
      <c r="J16726">
        <v>24</v>
      </c>
      <c r="K16726">
        <f ca="1">SIMULATION!$D$3*SIMULATION!$D$17/$H16702/(SIMULATION!$D$17-$I16702)*(((EXP(-$I16702*$J16726))/(1-EXP(-SIMULATION!$D$4*$I16702)))-(EXP(-SIMULATION!$D$17*$J16726)/(1-EXP(-SIMULATION!$D$4*SIMULATION!$D$17))))</f>
        <v>1.1014019436299256</v>
      </c>
      <c r="L16726">
        <v>-7.4419606236788213E-2</v>
      </c>
      <c r="M16726">
        <f t="shared" ca="1" si="261"/>
        <v>1.0194360446765534</v>
      </c>
    </row>
    <row r="16727" spans="1:13" x14ac:dyDescent="0.25">
      <c r="A16727" s="9">
        <v>670</v>
      </c>
      <c r="B16727" s="2">
        <f ca="1">NORMINV(RAND(),SIMULATION!D7,SIMULATION!D8)</f>
        <v>55.539298608212569</v>
      </c>
      <c r="C16727" s="2">
        <v>2</v>
      </c>
      <c r="D16727" s="2">
        <f ca="1">SIMULATION!$D$11*(1+(SIMULATION!$D$12*LN(1+$C16727)))*(1+(SIMULATION!$D$13*(($B16727/63.5)-1)))</f>
        <v>9.6468857674074648</v>
      </c>
      <c r="E16727" s="2">
        <v>2.9525746076049856E-2</v>
      </c>
      <c r="F16727" s="2">
        <f ca="1">D16727*(1+E16727)</f>
        <v>9.9317172670005966</v>
      </c>
      <c r="G16727" s="2">
        <v>1.0953665849580263</v>
      </c>
      <c r="H16727" s="9">
        <f>SIMULATION!$D$15*EXP($G$16727)</f>
        <v>660.12195888610518</v>
      </c>
      <c r="I16727" s="2">
        <f ca="1">$F16727/$H16727</f>
        <v>1.5045276305850289E-2</v>
      </c>
      <c r="J16727">
        <v>0</v>
      </c>
      <c r="K16727">
        <f ca="1">SIMULATION!$D$3*SIMULATION!$D$17/$H16727/(SIMULATION!$D$17-$I16727)*(((EXP(-$I16727*$J16727))/(1-EXP(-SIMULATION!$D$4*$I16727)))-(EXP(-SIMULATION!$D$17*$J16727)/(1-EXP(-SIMULATION!$D$4*SIMULATION!$D$17))))</f>
        <v>1.982870107060926</v>
      </c>
      <c r="L16727">
        <v>-0.63371339372519153</v>
      </c>
      <c r="M16727">
        <f t="shared" ca="1" si="261"/>
        <v>0.72629876219911271</v>
      </c>
    </row>
    <row r="16728" spans="1:13" x14ac:dyDescent="0.25">
      <c r="A16728" s="9"/>
      <c r="H16728" s="9"/>
      <c r="J16728">
        <v>1</v>
      </c>
      <c r="K16728">
        <f ca="1">SIMULATION!$D$3*SIMULATION!$D$17/$H16727/(SIMULATION!$D$17-$I16727)*(((EXP(-$I16727*$J16728))/(1-EXP(-SIMULATION!$D$4*$I16727)))-(EXP(-SIMULATION!$D$17*$J16728)/(1-EXP(-SIMULATION!$D$4*SIMULATION!$D$17))))</f>
        <v>2.2501200992207075</v>
      </c>
      <c r="L16728">
        <v>0.26968621704587148</v>
      </c>
      <c r="M16728">
        <f t="shared" ca="1" si="261"/>
        <v>2.8569464766784214</v>
      </c>
    </row>
    <row r="16729" spans="1:13" x14ac:dyDescent="0.25">
      <c r="A16729" s="9"/>
      <c r="H16729" s="9"/>
      <c r="J16729">
        <v>2</v>
      </c>
      <c r="K16729">
        <f ca="1">SIMULATION!$D$3*SIMULATION!$D$17/$H16727/(SIMULATION!$D$17-$I16727)*(((EXP(-$I16727*$J16729))/(1-EXP(-SIMULATION!$D$4*$I16727)))-(EXP(-SIMULATION!$D$17*$J16729)/(1-EXP(-SIMULATION!$D$4*SIMULATION!$D$17))))</f>
        <v>2.406754604488778</v>
      </c>
      <c r="L16729">
        <v>1.1465476819365916E-2</v>
      </c>
      <c r="M16729">
        <f t="shared" ca="1" si="261"/>
        <v>2.4343491936164461</v>
      </c>
    </row>
    <row r="16730" spans="1:13" x14ac:dyDescent="0.25">
      <c r="A16730" s="9"/>
      <c r="H16730" s="9"/>
      <c r="J16730">
        <v>3</v>
      </c>
      <c r="K16730">
        <f ca="1">SIMULATION!$D$3*SIMULATION!$D$17/$H16727/(SIMULATION!$D$17-$I16727)*(((EXP(-$I16727*$J16730))/(1-EXP(-SIMULATION!$D$4*$I16727)))-(EXP(-SIMULATION!$D$17*$J16730)/(1-EXP(-SIMULATION!$D$4*SIMULATION!$D$17))))</f>
        <v>2.4927224222374567</v>
      </c>
      <c r="L16730">
        <v>-3.9722104689643718E-2</v>
      </c>
      <c r="M16730">
        <f t="shared" ca="1" si="261"/>
        <v>2.3937062412191179</v>
      </c>
    </row>
    <row r="16731" spans="1:13" x14ac:dyDescent="0.25">
      <c r="A16731" s="9"/>
      <c r="H16731" s="9"/>
      <c r="J16731">
        <v>4</v>
      </c>
      <c r="K16731">
        <f ca="1">SIMULATION!$D$3*SIMULATION!$D$17/$H16727/(SIMULATION!$D$17-$I16727)*(((EXP(-$I16727*$J16731))/(1-EXP(-SIMULATION!$D$4*$I16727)))-(EXP(-SIMULATION!$D$17*$J16731)/(1-EXP(-SIMULATION!$D$4*SIMULATION!$D$17))))</f>
        <v>2.5336204515829035</v>
      </c>
      <c r="L16731">
        <v>-3.4974635264524219E-2</v>
      </c>
      <c r="M16731">
        <f t="shared" ca="1" si="261"/>
        <v>2.4450080003900521</v>
      </c>
    </row>
    <row r="16732" spans="1:13" x14ac:dyDescent="0.25">
      <c r="A16732" s="9"/>
      <c r="H16732" s="9"/>
      <c r="J16732">
        <v>5</v>
      </c>
      <c r="K16732">
        <f ca="1">SIMULATION!$D$3*SIMULATION!$D$17/$H16727/(SIMULATION!$D$17-$I16727)*(((EXP(-$I16727*$J16732))/(1-EXP(-SIMULATION!$D$4*$I16727)))-(EXP(-SIMULATION!$D$17*$J16732)/(1-EXP(-SIMULATION!$D$4*SIMULATION!$D$17))))</f>
        <v>2.5458485942501254</v>
      </c>
      <c r="L16732">
        <v>-0.62845516997330519</v>
      </c>
      <c r="M16732">
        <f t="shared" ca="1" si="261"/>
        <v>0.94589688322436272</v>
      </c>
    </row>
    <row r="16733" spans="1:13" x14ac:dyDescent="0.25">
      <c r="A16733" s="9"/>
      <c r="H16733" s="9"/>
      <c r="J16733">
        <v>6</v>
      </c>
      <c r="K16733">
        <f ca="1">SIMULATION!$D$3*SIMULATION!$D$17/$H16727/(SIMULATION!$D$17-$I16727)*(((EXP(-$I16727*$J16733))/(1-EXP(-SIMULATION!$D$4*$I16727)))-(EXP(-SIMULATION!$D$17*$J16733)/(1-EXP(-SIMULATION!$D$4*SIMULATION!$D$17))))</f>
        <v>2.5399131407422368</v>
      </c>
      <c r="L16733">
        <v>0.20069112374352133</v>
      </c>
      <c r="M16733">
        <f t="shared" ca="1" si="261"/>
        <v>3.0496511631687331</v>
      </c>
    </row>
    <row r="16734" spans="1:13" x14ac:dyDescent="0.25">
      <c r="A16734" s="9"/>
      <c r="H16734" s="9"/>
      <c r="J16734">
        <v>7</v>
      </c>
      <c r="K16734">
        <f ca="1">SIMULATION!$D$3*SIMULATION!$D$17/$H16727/(SIMULATION!$D$17-$I16727)*(((EXP(-$I16727*$J16734))/(1-EXP(-SIMULATION!$D$4*$I16727)))-(EXP(-SIMULATION!$D$17*$J16734)/(1-EXP(-SIMULATION!$D$4*SIMULATION!$D$17))))</f>
        <v>2.5225436596744668</v>
      </c>
      <c r="L16734">
        <v>8.0708016146797415E-2</v>
      </c>
      <c r="M16734">
        <f t="shared" ca="1" si="261"/>
        <v>2.7261331540904754</v>
      </c>
    </row>
    <row r="16735" spans="1:13" x14ac:dyDescent="0.25">
      <c r="A16735" s="9"/>
      <c r="H16735" s="9"/>
      <c r="J16735">
        <v>8</v>
      </c>
      <c r="K16735">
        <f ca="1">SIMULATION!$D$3*SIMULATION!$D$17/$H16727/(SIMULATION!$D$17-$I16727)*(((EXP(-$I16727*$J16735))/(1-EXP(-SIMULATION!$D$4*$I16727)))-(EXP(-SIMULATION!$D$17*$J16735)/(1-EXP(-SIMULATION!$D$4*SIMULATION!$D$17))))</f>
        <v>2.4980495511433984</v>
      </c>
      <c r="L16735">
        <v>-6.0797530568228154E-2</v>
      </c>
      <c r="M16735">
        <f t="shared" ca="1" si="261"/>
        <v>2.3461743071968093</v>
      </c>
    </row>
    <row r="16736" spans="1:13" x14ac:dyDescent="0.25">
      <c r="A16736" s="9"/>
      <c r="H16736" s="9"/>
      <c r="J16736">
        <v>9</v>
      </c>
      <c r="K16736">
        <f ca="1">SIMULATION!$D$3*SIMULATION!$D$17/$H16727/(SIMULATION!$D$17-$I16727)*(((EXP(-$I16727*$J16736))/(1-EXP(-SIMULATION!$D$4*$I16727)))-(EXP(-SIMULATION!$D$17*$J16736)/(1-EXP(-SIMULATION!$D$4*SIMULATION!$D$17))))</f>
        <v>2.4691893583625788</v>
      </c>
      <c r="L16736">
        <v>0.40580523799717705</v>
      </c>
      <c r="M16736">
        <f t="shared" ca="1" si="261"/>
        <v>3.471199333593002</v>
      </c>
    </row>
    <row r="16737" spans="1:13" x14ac:dyDescent="0.25">
      <c r="A16737" s="9"/>
      <c r="H16737" s="9"/>
      <c r="J16737">
        <v>10</v>
      </c>
      <c r="K16737">
        <f ca="1">SIMULATION!$D$3*SIMULATION!$D$17/$H16727/(SIMULATION!$D$17-$I16727)*(((EXP(-$I16727*$J16737))/(1-EXP(-SIMULATION!$D$4*$I16727)))-(EXP(-SIMULATION!$D$17*$J16737)/(1-EXP(-SIMULATION!$D$4*SIMULATION!$D$17))))</f>
        <v>2.4377278429773139</v>
      </c>
      <c r="L16737">
        <v>0.27211934359781392</v>
      </c>
      <c r="M16737">
        <f t="shared" ca="1" si="261"/>
        <v>3.1010807434784153</v>
      </c>
    </row>
    <row r="16738" spans="1:13" x14ac:dyDescent="0.25">
      <c r="A16738" s="9"/>
      <c r="H16738" s="9"/>
      <c r="J16738">
        <v>11</v>
      </c>
      <c r="K16738">
        <f ca="1">SIMULATION!$D$3*SIMULATION!$D$17/$H16727/(SIMULATION!$D$17-$I16727)*(((EXP(-$I16727*$J16738))/(1-EXP(-SIMULATION!$D$4*$I16727)))-(EXP(-SIMULATION!$D$17*$J16738)/(1-EXP(-SIMULATION!$D$4*SIMULATION!$D$17))))</f>
        <v>2.4047929717754295</v>
      </c>
      <c r="L16738">
        <v>-0.26141183443115379</v>
      </c>
      <c r="M16738">
        <f t="shared" ca="1" si="261"/>
        <v>1.7761516295964686</v>
      </c>
    </row>
    <row r="16739" spans="1:13" x14ac:dyDescent="0.25">
      <c r="A16739" s="9"/>
      <c r="H16739" s="9"/>
      <c r="J16739">
        <v>12</v>
      </c>
      <c r="K16739">
        <f ca="1">SIMULATION!$D$3*SIMULATION!$D$17/$H16727/(SIMULATION!$D$17-$I16727)*(((EXP(-$I16727*$J16739))/(1-EXP(-SIMULATION!$D$4*$I16727)))-(EXP(-SIMULATION!$D$17*$J16739)/(1-EXP(-SIMULATION!$D$4*SIMULATION!$D$17))))</f>
        <v>2.3711046817733137</v>
      </c>
      <c r="L16739">
        <v>0.130302122713777</v>
      </c>
      <c r="M16739">
        <f t="shared" ca="1" si="261"/>
        <v>2.6800646549849514</v>
      </c>
    </row>
    <row r="16740" spans="1:13" x14ac:dyDescent="0.25">
      <c r="A16740" s="9"/>
      <c r="H16740" s="9"/>
      <c r="J16740">
        <v>13</v>
      </c>
      <c r="K16740">
        <f ca="1">SIMULATION!$D$3*SIMULATION!$D$17/$H16727/(SIMULATION!$D$17-$I16727)*(((EXP(-$I16727*$J16740))/(1-EXP(-SIMULATION!$D$4*$I16727)))-(EXP(-SIMULATION!$D$17*$J16740)/(1-EXP(-SIMULATION!$D$4*SIMULATION!$D$17))))</f>
        <v>2.3371214777820151</v>
      </c>
      <c r="L16740">
        <v>4.0809748532245324E-2</v>
      </c>
      <c r="M16740">
        <f t="shared" ca="1" si="261"/>
        <v>2.4324988175796087</v>
      </c>
    </row>
    <row r="16741" spans="1:13" x14ac:dyDescent="0.25">
      <c r="A16741" s="9"/>
      <c r="H16741" s="9"/>
      <c r="J16741">
        <v>14</v>
      </c>
      <c r="K16741">
        <f ca="1">SIMULATION!$D$3*SIMULATION!$D$17/$H16727/(SIMULATION!$D$17-$I16727)*(((EXP(-$I16727*$J16741))/(1-EXP(-SIMULATION!$D$4*$I16727)))-(EXP(-SIMULATION!$D$17*$J16741)/(1-EXP(-SIMULATION!$D$4*SIMULATION!$D$17))))</f>
        <v>2.303134375041664</v>
      </c>
      <c r="L16741">
        <v>0.3381931745707662</v>
      </c>
      <c r="M16741">
        <f t="shared" ca="1" si="261"/>
        <v>3.0820387008000623</v>
      </c>
    </row>
    <row r="16742" spans="1:13" x14ac:dyDescent="0.25">
      <c r="A16742" s="9"/>
      <c r="H16742" s="9"/>
      <c r="J16742">
        <v>15</v>
      </c>
      <c r="K16742">
        <f ca="1">SIMULATION!$D$3*SIMULATION!$D$17/$H16727/(SIMULATION!$D$17-$I16727)*(((EXP(-$I16727*$J16742))/(1-EXP(-SIMULATION!$D$4*$I16727)))-(EXP(-SIMULATION!$D$17*$J16742)/(1-EXP(-SIMULATION!$D$4*SIMULATION!$D$17))))</f>
        <v>2.269327099307024</v>
      </c>
      <c r="L16742">
        <v>-3.6866956536797647E-2</v>
      </c>
      <c r="M16742">
        <f t="shared" ca="1" si="261"/>
        <v>2.1856639157690951</v>
      </c>
    </row>
    <row r="16743" spans="1:13" x14ac:dyDescent="0.25">
      <c r="A16743" s="9"/>
      <c r="H16743" s="9"/>
      <c r="J16743">
        <v>16</v>
      </c>
      <c r="K16743">
        <f ca="1">SIMULATION!$D$3*SIMULATION!$D$17/$H16727/(SIMULATION!$D$17-$I16727)*(((EXP(-$I16727*$J16743))/(1-EXP(-SIMULATION!$D$4*$I16727)))-(EXP(-SIMULATION!$D$17*$J16743)/(1-EXP(-SIMULATION!$D$4*SIMULATION!$D$17))))</f>
        <v>2.2358146638981</v>
      </c>
      <c r="L16743">
        <v>0.24491893808666926</v>
      </c>
      <c r="M16743">
        <f t="shared" ca="1" si="261"/>
        <v>2.7834080171386257</v>
      </c>
    </row>
    <row r="16744" spans="1:13" x14ac:dyDescent="0.25">
      <c r="A16744" s="9"/>
      <c r="H16744" s="9"/>
      <c r="J16744">
        <v>17</v>
      </c>
      <c r="K16744">
        <f ca="1">SIMULATION!$D$3*SIMULATION!$D$17/$H16727/(SIMULATION!$D$17-$I16727)*(((EXP(-$I16727*$J16744))/(1-EXP(-SIMULATION!$D$4*$I16727)))-(EXP(-SIMULATION!$D$17*$J16744)/(1-EXP(-SIMULATION!$D$4*SIMULATION!$D$17))))</f>
        <v>2.2026680901943547</v>
      </c>
      <c r="L16744">
        <v>3.0268175240897015E-2</v>
      </c>
      <c r="M16744">
        <f t="shared" ca="1" si="261"/>
        <v>2.2693388339458895</v>
      </c>
    </row>
    <row r="16745" spans="1:13" x14ac:dyDescent="0.25">
      <c r="A16745" s="9"/>
      <c r="H16745" s="9"/>
      <c r="J16745">
        <v>18</v>
      </c>
      <c r="K16745">
        <f ca="1">SIMULATION!$D$3*SIMULATION!$D$17/$H16727/(SIMULATION!$D$17-$I16727)*(((EXP(-$I16727*$J16745))/(1-EXP(-SIMULATION!$D$4*$I16727)))-(EXP(-SIMULATION!$D$17*$J16745)/(1-EXP(-SIMULATION!$D$4*SIMULATION!$D$17))))</f>
        <v>2.1699302485204277</v>
      </c>
      <c r="L16745">
        <v>-0.45051451204988485</v>
      </c>
      <c r="M16745">
        <f t="shared" ca="1" si="261"/>
        <v>1.192345181425962</v>
      </c>
    </row>
    <row r="16746" spans="1:13" x14ac:dyDescent="0.25">
      <c r="A16746" s="9"/>
      <c r="H16746" s="9"/>
      <c r="J16746">
        <v>19</v>
      </c>
      <c r="K16746">
        <f ca="1">SIMULATION!$D$3*SIMULATION!$D$17/$H16727/(SIMULATION!$D$17-$I16727)*(((EXP(-$I16727*$J16746))/(1-EXP(-SIMULATION!$D$4*$I16727)))-(EXP(-SIMULATION!$D$17*$J16746)/(1-EXP(-SIMULATION!$D$4*SIMULATION!$D$17))))</f>
        <v>2.1376260087722221</v>
      </c>
      <c r="L16746">
        <v>0.30740584412119676</v>
      </c>
      <c r="M16746">
        <f t="shared" ca="1" si="261"/>
        <v>2.7947447364142715</v>
      </c>
    </row>
    <row r="16747" spans="1:13" x14ac:dyDescent="0.25">
      <c r="A16747" s="9"/>
      <c r="H16747" s="9"/>
      <c r="J16747">
        <v>20</v>
      </c>
      <c r="K16747">
        <f ca="1">SIMULATION!$D$3*SIMULATION!$D$17/$H16727/(SIMULATION!$D$17-$I16727)*(((EXP(-$I16727*$J16747))/(1-EXP(-SIMULATION!$D$4*$I16727)))-(EXP(-SIMULATION!$D$17*$J16747)/(1-EXP(-SIMULATION!$D$4*SIMULATION!$D$17))))</f>
        <v>2.1057687445954127</v>
      </c>
      <c r="L16747">
        <v>-0.37029394412321659</v>
      </c>
      <c r="M16747">
        <f t="shared" ca="1" si="261"/>
        <v>1.3260153307477831</v>
      </c>
    </row>
    <row r="16748" spans="1:13" x14ac:dyDescent="0.25">
      <c r="A16748" s="9"/>
      <c r="H16748" s="9"/>
      <c r="J16748">
        <v>21</v>
      </c>
      <c r="K16748">
        <f ca="1">SIMULATION!$D$3*SIMULATION!$D$17/$H16727/(SIMULATION!$D$17-$I16727)*(((EXP(-$I16727*$J16748))/(1-EXP(-SIMULATION!$D$4*$I16727)))-(EXP(-SIMULATION!$D$17*$J16748)/(1-EXP(-SIMULATION!$D$4*SIMULATION!$D$17))))</f>
        <v>2.0743645008406326</v>
      </c>
      <c r="L16748">
        <v>-0.10904399804898385</v>
      </c>
      <c r="M16748">
        <f t="shared" ca="1" si="261"/>
        <v>1.8481675022580852</v>
      </c>
    </row>
    <row r="16749" spans="1:13" x14ac:dyDescent="0.25">
      <c r="A16749" s="9"/>
      <c r="H16749" s="9"/>
      <c r="J16749">
        <v>22</v>
      </c>
      <c r="K16749">
        <f ca="1">SIMULATION!$D$3*SIMULATION!$D$17/$H16727/(SIMULATION!$D$17-$I16727)*(((EXP(-$I16727*$J16749))/(1-EXP(-SIMULATION!$D$4*$I16727)))-(EXP(-SIMULATION!$D$17*$J16749)/(1-EXP(-SIMULATION!$D$4*SIMULATION!$D$17))))</f>
        <v>2.043414663598274</v>
      </c>
      <c r="L16749">
        <v>0.77459714190003781</v>
      </c>
      <c r="M16749">
        <f t="shared" ca="1" si="261"/>
        <v>3.6262378217381244</v>
      </c>
    </row>
    <row r="16750" spans="1:13" x14ac:dyDescent="0.25">
      <c r="A16750" s="9"/>
      <c r="H16750" s="9"/>
      <c r="J16750">
        <v>23</v>
      </c>
      <c r="K16750">
        <f ca="1">SIMULATION!$D$3*SIMULATION!$D$17/$H16727/(SIMULATION!$D$17-$I16727)*(((EXP(-$I16727*$J16750))/(1-EXP(-SIMULATION!$D$4*$I16727)))-(EXP(-SIMULATION!$D$17*$J16750)/(1-EXP(-SIMULATION!$D$4*SIMULATION!$D$17))))</f>
        <v>2.0129176706585152</v>
      </c>
      <c r="L16750">
        <v>-0.21565747958674694</v>
      </c>
      <c r="M16750">
        <f t="shared" ca="1" si="261"/>
        <v>1.5788169191886743</v>
      </c>
    </row>
    <row r="16751" spans="1:13" x14ac:dyDescent="0.25">
      <c r="A16751" s="9"/>
      <c r="H16751" s="9"/>
      <c r="J16751">
        <v>24</v>
      </c>
      <c r="K16751">
        <f ca="1">SIMULATION!$D$3*SIMULATION!$D$17/$H16727/(SIMULATION!$D$17-$I16727)*(((EXP(-$I16727*$J16751))/(1-EXP(-SIMULATION!$D$4*$I16727)))-(EXP(-SIMULATION!$D$17*$J16751)/(1-EXP(-SIMULATION!$D$4*SIMULATION!$D$17))))</f>
        <v>1.982870107060926</v>
      </c>
      <c r="L16751">
        <v>0.16527774469832898</v>
      </c>
      <c r="M16751">
        <f t="shared" ca="1" si="261"/>
        <v>2.31059440638569</v>
      </c>
    </row>
    <row r="16752" spans="1:13" x14ac:dyDescent="0.25">
      <c r="A16752" s="9">
        <v>671</v>
      </c>
      <c r="B16752" s="2">
        <f ca="1">NORMINV(RAND(),SIMULATION!D7,SIMULATION!D8)</f>
        <v>63.672475115871997</v>
      </c>
      <c r="C16752" s="2">
        <v>2</v>
      </c>
      <c r="D16752" s="2">
        <f ca="1">SIMULATION!$D$11*(1+(SIMULATION!$D$12*LN(1+$C16752)))*(1+(SIMULATION!$D$13*(($B16752/63.5)-1)))</f>
        <v>10.250869583840567</v>
      </c>
      <c r="E16752" s="2">
        <v>-5.9015444681581923E-2</v>
      </c>
      <c r="F16752" s="2">
        <f ca="1">D16752*(1+E16752)</f>
        <v>9.645909956977313</v>
      </c>
      <c r="G16752" s="2">
        <v>1.4591298198199882</v>
      </c>
      <c r="H16752" s="9">
        <f>SIMULATION!$D$15*EXP($G$16752)</f>
        <v>949.73959738339306</v>
      </c>
      <c r="I16752" s="2">
        <f ca="1">$F16752/$H16752</f>
        <v>1.0156373371766904E-2</v>
      </c>
      <c r="J16752">
        <v>0</v>
      </c>
      <c r="K16752">
        <f ca="1">SIMULATION!$D$3*SIMULATION!$D$17/$H16752/(SIMULATION!$D$17-$I16752)*(((EXP(-$I16752*$J16752))/(1-EXP(-SIMULATION!$D$4*$I16752)))-(EXP(-SIMULATION!$D$17*$J16752)/(1-EXP(-SIMULATION!$D$4*SIMULATION!$D$17))))</f>
        <v>2.1469774265203014</v>
      </c>
      <c r="L16752">
        <v>9.5915658224251382E-2</v>
      </c>
      <c r="M16752">
        <f t="shared" ca="1" si="261"/>
        <v>2.3529061795776052</v>
      </c>
    </row>
    <row r="16753" spans="1:13" x14ac:dyDescent="0.25">
      <c r="A16753" s="9"/>
      <c r="H16753" s="9"/>
      <c r="J16753">
        <v>1</v>
      </c>
      <c r="K16753">
        <f ca="1">SIMULATION!$D$3*SIMULATION!$D$17/$H16752/(SIMULATION!$D$17-$I16752)*(((EXP(-$I16752*$J16753))/(1-EXP(-SIMULATION!$D$4*$I16752)))-(EXP(-SIMULATION!$D$17*$J16753)/(1-EXP(-SIMULATION!$D$4*SIMULATION!$D$17))))</f>
        <v>2.3321575121454248</v>
      </c>
      <c r="L16753">
        <v>0.21483465383295924</v>
      </c>
      <c r="M16753">
        <f t="shared" ca="1" si="261"/>
        <v>2.8331857639511226</v>
      </c>
    </row>
    <row r="16754" spans="1:13" x14ac:dyDescent="0.25">
      <c r="A16754" s="9"/>
      <c r="H16754" s="9"/>
      <c r="J16754">
        <v>2</v>
      </c>
      <c r="K16754">
        <f ca="1">SIMULATION!$D$3*SIMULATION!$D$17/$H16752/(SIMULATION!$D$17-$I16752)*(((EXP(-$I16752*$J16754))/(1-EXP(-SIMULATION!$D$4*$I16752)))-(EXP(-SIMULATION!$D$17*$J16754)/(1-EXP(-SIMULATION!$D$4*SIMULATION!$D$17))))</f>
        <v>2.4411617972244186</v>
      </c>
      <c r="L16754">
        <v>-0.28643264391988943</v>
      </c>
      <c r="M16754">
        <f t="shared" ca="1" si="261"/>
        <v>1.7419333694091994</v>
      </c>
    </row>
    <row r="16755" spans="1:13" x14ac:dyDescent="0.25">
      <c r="A16755" s="9"/>
      <c r="H16755" s="9"/>
      <c r="J16755">
        <v>3</v>
      </c>
      <c r="K16755">
        <f ca="1">SIMULATION!$D$3*SIMULATION!$D$17/$H16752/(SIMULATION!$D$17-$I16752)*(((EXP(-$I16752*$J16755))/(1-EXP(-SIMULATION!$D$4*$I16752)))-(EXP(-SIMULATION!$D$17*$J16755)/(1-EXP(-SIMULATION!$D$4*SIMULATION!$D$17))))</f>
        <v>2.5014484305638347</v>
      </c>
      <c r="L16755">
        <v>-0.12930712993545876</v>
      </c>
      <c r="M16755">
        <f t="shared" ca="1" si="261"/>
        <v>2.1779933133260676</v>
      </c>
    </row>
    <row r="16756" spans="1:13" x14ac:dyDescent="0.25">
      <c r="A16756" s="9"/>
      <c r="H16756" s="9"/>
      <c r="J16756">
        <v>4</v>
      </c>
      <c r="K16756">
        <f ca="1">SIMULATION!$D$3*SIMULATION!$D$17/$H16752/(SIMULATION!$D$17-$I16752)*(((EXP(-$I16752*$J16756))/(1-EXP(-SIMULATION!$D$4*$I16752)))-(EXP(-SIMULATION!$D$17*$J16756)/(1-EXP(-SIMULATION!$D$4*SIMULATION!$D$17))))</f>
        <v>2.5306122737383263</v>
      </c>
      <c r="L16756">
        <v>0.41127612795294149</v>
      </c>
      <c r="M16756">
        <f t="shared" ca="1" si="261"/>
        <v>3.5713926910316145</v>
      </c>
    </row>
    <row r="16757" spans="1:13" x14ac:dyDescent="0.25">
      <c r="A16757" s="9"/>
      <c r="H16757" s="9"/>
      <c r="J16757">
        <v>5</v>
      </c>
      <c r="K16757">
        <f ca="1">SIMULATION!$D$3*SIMULATION!$D$17/$H16752/(SIMULATION!$D$17-$I16752)*(((EXP(-$I16752*$J16757))/(1-EXP(-SIMULATION!$D$4*$I16752)))-(EXP(-SIMULATION!$D$17*$J16757)/(1-EXP(-SIMULATION!$D$4*SIMULATION!$D$17))))</f>
        <v>2.5399275643940058</v>
      </c>
      <c r="L16757">
        <v>0.372340974121804</v>
      </c>
      <c r="M16757">
        <f t="shared" ca="1" si="261"/>
        <v>3.485646667919291</v>
      </c>
    </row>
    <row r="16758" spans="1:13" x14ac:dyDescent="0.25">
      <c r="A16758" s="9"/>
      <c r="H16758" s="9"/>
      <c r="J16758">
        <v>6</v>
      </c>
      <c r="K16758">
        <f ca="1">SIMULATION!$D$3*SIMULATION!$D$17/$H16752/(SIMULATION!$D$17-$I16752)*(((EXP(-$I16752*$J16758))/(1-EXP(-SIMULATION!$D$4*$I16752)))-(EXP(-SIMULATION!$D$17*$J16758)/(1-EXP(-SIMULATION!$D$4*SIMULATION!$D$17))))</f>
        <v>2.5366181407942783</v>
      </c>
      <c r="L16758">
        <v>0.47415804535554268</v>
      </c>
      <c r="M16758">
        <f t="shared" ca="1" si="261"/>
        <v>3.7393760402467042</v>
      </c>
    </row>
    <row r="16759" spans="1:13" x14ac:dyDescent="0.25">
      <c r="A16759" s="9"/>
      <c r="H16759" s="9"/>
      <c r="J16759">
        <v>7</v>
      </c>
      <c r="K16759">
        <f ca="1">SIMULATION!$D$3*SIMULATION!$D$17/$H16752/(SIMULATION!$D$17-$I16752)*(((EXP(-$I16752*$J16759))/(1-EXP(-SIMULATION!$D$4*$I16752)))-(EXP(-SIMULATION!$D$17*$J16759)/(1-EXP(-SIMULATION!$D$4*SIMULATION!$D$17))))</f>
        <v>2.5253122567211279</v>
      </c>
      <c r="L16759">
        <v>3.8571925933955468E-2</v>
      </c>
      <c r="M16759">
        <f t="shared" ca="1" si="261"/>
        <v>2.6227184140474851</v>
      </c>
    </row>
    <row r="16760" spans="1:13" x14ac:dyDescent="0.25">
      <c r="A16760" s="9"/>
      <c r="H16760" s="9"/>
      <c r="J16760">
        <v>8</v>
      </c>
      <c r="K16760">
        <f ca="1">SIMULATION!$D$3*SIMULATION!$D$17/$H16752/(SIMULATION!$D$17-$I16752)*(((EXP(-$I16752*$J16760))/(1-EXP(-SIMULATION!$D$4*$I16752)))-(EXP(-SIMULATION!$D$17*$J16760)/(1-EXP(-SIMULATION!$D$4*SIMULATION!$D$17))))</f>
        <v>2.5089748620822525</v>
      </c>
      <c r="L16760">
        <v>-5.2785206016503598E-3</v>
      </c>
      <c r="M16760">
        <f t="shared" ca="1" si="261"/>
        <v>2.4957311865837286</v>
      </c>
    </row>
    <row r="16761" spans="1:13" x14ac:dyDescent="0.25">
      <c r="A16761" s="9"/>
      <c r="H16761" s="9"/>
      <c r="J16761">
        <v>9</v>
      </c>
      <c r="K16761">
        <f ca="1">SIMULATION!$D$3*SIMULATION!$D$17/$H16752/(SIMULATION!$D$17-$I16752)*(((EXP(-$I16752*$J16761))/(1-EXP(-SIMULATION!$D$4*$I16752)))-(EXP(-SIMULATION!$D$17*$J16761)/(1-EXP(-SIMULATION!$D$4*SIMULATION!$D$17))))</f>
        <v>2.4895050308584641</v>
      </c>
      <c r="L16761">
        <v>0.1249470837364942</v>
      </c>
      <c r="M16761">
        <f t="shared" ca="1" si="261"/>
        <v>2.8005614244115598</v>
      </c>
    </row>
    <row r="16762" spans="1:13" x14ac:dyDescent="0.25">
      <c r="A16762" s="9"/>
      <c r="H16762" s="9"/>
      <c r="J16762">
        <v>10</v>
      </c>
      <c r="K16762">
        <f ca="1">SIMULATION!$D$3*SIMULATION!$D$17/$H16752/(SIMULATION!$D$17-$I16752)*(((EXP(-$I16752*$J16762))/(1-EXP(-SIMULATION!$D$4*$I16752)))-(EXP(-SIMULATION!$D$17*$J16762)/(1-EXP(-SIMULATION!$D$4*SIMULATION!$D$17))))</f>
        <v>2.4681188073388118</v>
      </c>
      <c r="L16762">
        <v>6.0550483030472904E-2</v>
      </c>
      <c r="M16762">
        <f t="shared" ca="1" si="261"/>
        <v>2.6175645932997713</v>
      </c>
    </row>
    <row r="16763" spans="1:13" x14ac:dyDescent="0.25">
      <c r="A16763" s="9"/>
      <c r="H16763" s="9"/>
      <c r="J16763">
        <v>11</v>
      </c>
      <c r="K16763">
        <f ca="1">SIMULATION!$D$3*SIMULATION!$D$17/$H16752/(SIMULATION!$D$17-$I16752)*(((EXP(-$I16752*$J16763))/(1-EXP(-SIMULATION!$D$4*$I16752)))-(EXP(-SIMULATION!$D$17*$J16763)/(1-EXP(-SIMULATION!$D$4*SIMULATION!$D$17))))</f>
        <v>2.4455945431862682</v>
      </c>
      <c r="L16763">
        <v>-0.27487007805833075</v>
      </c>
      <c r="M16763">
        <f t="shared" ca="1" si="261"/>
        <v>1.7733737802016309</v>
      </c>
    </row>
    <row r="16764" spans="1:13" x14ac:dyDescent="0.25">
      <c r="A16764" s="9"/>
      <c r="H16764" s="9"/>
      <c r="J16764">
        <v>12</v>
      </c>
      <c r="K16764">
        <f ca="1">SIMULATION!$D$3*SIMULATION!$D$17/$H16752/(SIMULATION!$D$17-$I16752)*(((EXP(-$I16752*$J16764))/(1-EXP(-SIMULATION!$D$4*$I16752)))-(EXP(-SIMULATION!$D$17*$J16764)/(1-EXP(-SIMULATION!$D$4*SIMULATION!$D$17))))</f>
        <v>2.4224301152904308</v>
      </c>
      <c r="L16764">
        <v>-3.1649960904795681E-2</v>
      </c>
      <c r="M16764">
        <f t="shared" ca="1" si="261"/>
        <v>2.3457602968468891</v>
      </c>
    </row>
    <row r="16765" spans="1:13" x14ac:dyDescent="0.25">
      <c r="A16765" s="9"/>
      <c r="H16765" s="9"/>
      <c r="J16765">
        <v>13</v>
      </c>
      <c r="K16765">
        <f ca="1">SIMULATION!$D$3*SIMULATION!$D$17/$H16752/(SIMULATION!$D$17-$I16752)*(((EXP(-$I16752*$J16765))/(1-EXP(-SIMULATION!$D$4*$I16752)))-(EXP(-SIMULATION!$D$17*$J16765)/(1-EXP(-SIMULATION!$D$4*SIMULATION!$D$17))))</f>
        <v>2.3989436746903143</v>
      </c>
      <c r="L16765">
        <v>0.16143066281288876</v>
      </c>
      <c r="M16765">
        <f t="shared" ca="1" si="261"/>
        <v>2.7862067421463586</v>
      </c>
    </row>
    <row r="16766" spans="1:13" x14ac:dyDescent="0.25">
      <c r="A16766" s="9"/>
      <c r="H16766" s="9"/>
      <c r="J16766">
        <v>14</v>
      </c>
      <c r="K16766">
        <f ca="1">SIMULATION!$D$3*SIMULATION!$D$17/$H16752/(SIMULATION!$D$17-$I16752)*(((EXP(-$I16752*$J16766))/(1-EXP(-SIMULATION!$D$4*$I16752)))-(EXP(-SIMULATION!$D$17*$J16766)/(1-EXP(-SIMULATION!$D$4*SIMULATION!$D$17))))</f>
        <v>2.3753382088369657</v>
      </c>
      <c r="L16766">
        <v>0.3577957955246342</v>
      </c>
      <c r="M16766">
        <f t="shared" ca="1" si="261"/>
        <v>3.2252242329078475</v>
      </c>
    </row>
    <row r="16767" spans="1:13" x14ac:dyDescent="0.25">
      <c r="A16767" s="9"/>
      <c r="H16767" s="9"/>
      <c r="J16767">
        <v>15</v>
      </c>
      <c r="K16767">
        <f ca="1">SIMULATION!$D$3*SIMULATION!$D$17/$H16752/(SIMULATION!$D$17-$I16752)*(((EXP(-$I16752*$J16767))/(1-EXP(-SIMULATION!$D$4*$I16752)))-(EXP(-SIMULATION!$D$17*$J16767)/(1-EXP(-SIMULATION!$D$4*SIMULATION!$D$17))))</f>
        <v>2.3517429145667075</v>
      </c>
      <c r="L16767">
        <v>-0.35581523675203319</v>
      </c>
      <c r="M16767">
        <f t="shared" ca="1" si="261"/>
        <v>1.5149569526402378</v>
      </c>
    </row>
    <row r="16768" spans="1:13" x14ac:dyDescent="0.25">
      <c r="A16768" s="9"/>
      <c r="H16768" s="9"/>
      <c r="J16768">
        <v>16</v>
      </c>
      <c r="K16768">
        <f ca="1">SIMULATION!$D$3*SIMULATION!$D$17/$H16752/(SIMULATION!$D$17-$I16752)*(((EXP(-$I16752*$J16768))/(1-EXP(-SIMULATION!$D$4*$I16752)))-(EXP(-SIMULATION!$D$17*$J16768)/(1-EXP(-SIMULATION!$D$4*SIMULATION!$D$17))))</f>
        <v>2.3282397108157369</v>
      </c>
      <c r="L16768">
        <v>-0.20701532067865291</v>
      </c>
      <c r="M16768">
        <f t="shared" ca="1" si="261"/>
        <v>1.846258420464443</v>
      </c>
    </row>
    <row r="16769" spans="1:13" x14ac:dyDescent="0.25">
      <c r="A16769" s="9"/>
      <c r="H16769" s="9"/>
      <c r="J16769">
        <v>17</v>
      </c>
      <c r="K16769">
        <f ca="1">SIMULATION!$D$3*SIMULATION!$D$17/$H16752/(SIMULATION!$D$17-$I16752)*(((EXP(-$I16752*$J16769))/(1-EXP(-SIMULATION!$D$4*$I16752)))-(EXP(-SIMULATION!$D$17*$J16769)/(1-EXP(-SIMULATION!$D$4*SIMULATION!$D$17))))</f>
        <v>2.3048802285211529</v>
      </c>
      <c r="L16769">
        <v>0.33473482749783112</v>
      </c>
      <c r="M16769">
        <f t="shared" ca="1" si="261"/>
        <v>3.0764039142183428</v>
      </c>
    </row>
    <row r="16770" spans="1:13" x14ac:dyDescent="0.25">
      <c r="A16770" s="9"/>
      <c r="H16770" s="9"/>
      <c r="J16770">
        <v>18</v>
      </c>
      <c r="K16770">
        <f ca="1">SIMULATION!$D$3*SIMULATION!$D$17/$H16752/(SIMULATION!$D$17-$I16752)*(((EXP(-$I16752*$J16770))/(1-EXP(-SIMULATION!$D$4*$I16752)))-(EXP(-SIMULATION!$D$17*$J16770)/(1-EXP(-SIMULATION!$D$4*SIMULATION!$D$17))))</f>
        <v>2.2816966980727922</v>
      </c>
      <c r="L16770">
        <v>-0.22737341013651607</v>
      </c>
      <c r="M16770">
        <f t="shared" ca="1" si="261"/>
        <v>1.7628995389347526</v>
      </c>
    </row>
    <row r="16771" spans="1:13" x14ac:dyDescent="0.25">
      <c r="A16771" s="9"/>
      <c r="H16771" s="9"/>
      <c r="J16771">
        <v>19</v>
      </c>
      <c r="K16771">
        <f ca="1">SIMULATION!$D$3*SIMULATION!$D$17/$H16752/(SIMULATION!$D$17-$I16752)*(((EXP(-$I16752*$J16771))/(1-EXP(-SIMULATION!$D$4*$I16752)))-(EXP(-SIMULATION!$D$17*$J16771)/(1-EXP(-SIMULATION!$D$4*SIMULATION!$D$17))))</f>
        <v>2.2587089261683677</v>
      </c>
      <c r="L16771">
        <v>-0.49171838427713355</v>
      </c>
      <c r="M16771">
        <f t="shared" ref="M16771:M16834" ca="1" si="262">$K16771*(1+$L16771)</f>
        <v>1.1480602224405185</v>
      </c>
    </row>
    <row r="16772" spans="1:13" x14ac:dyDescent="0.25">
      <c r="A16772" s="9"/>
      <c r="H16772" s="9"/>
      <c r="J16772">
        <v>20</v>
      </c>
      <c r="K16772">
        <f ca="1">SIMULATION!$D$3*SIMULATION!$D$17/$H16752/(SIMULATION!$D$17-$I16752)*(((EXP(-$I16752*$J16772))/(1-EXP(-SIMULATION!$D$4*$I16752)))-(EXP(-SIMULATION!$D$17*$J16772)/(1-EXP(-SIMULATION!$D$4*SIMULATION!$D$17))))</f>
        <v>2.2359287666642111</v>
      </c>
      <c r="L16772">
        <v>-0.31345342161156564</v>
      </c>
      <c r="M16772">
        <f t="shared" ca="1" si="262"/>
        <v>1.5350692442735863</v>
      </c>
    </row>
    <row r="16773" spans="1:13" x14ac:dyDescent="0.25">
      <c r="A16773" s="9"/>
      <c r="H16773" s="9"/>
      <c r="J16773">
        <v>21</v>
      </c>
      <c r="K16773">
        <f ca="1">SIMULATION!$D$3*SIMULATION!$D$17/$H16752/(SIMULATION!$D$17-$I16752)*(((EXP(-$I16752*$J16773))/(1-EXP(-SIMULATION!$D$4*$I16752)))-(EXP(-SIMULATION!$D$17*$J16773)/(1-EXP(-SIMULATION!$D$4*SIMULATION!$D$17))))</f>
        <v>2.213362985518446</v>
      </c>
      <c r="L16773">
        <v>-0.16102525658853054</v>
      </c>
      <c r="M16773">
        <f t="shared" ca="1" si="262"/>
        <v>1.8569556428517824</v>
      </c>
    </row>
    <row r="16774" spans="1:13" x14ac:dyDescent="0.25">
      <c r="A16774" s="9"/>
      <c r="H16774" s="9"/>
      <c r="J16774">
        <v>22</v>
      </c>
      <c r="K16774">
        <f ca="1">SIMULATION!$D$3*SIMULATION!$D$17/$H16752/(SIMULATION!$D$17-$I16752)*(((EXP(-$I16752*$J16774))/(1-EXP(-SIMULATION!$D$4*$I16752)))-(EXP(-SIMULATION!$D$17*$J16774)/(1-EXP(-SIMULATION!$D$4*SIMULATION!$D$17))))</f>
        <v>2.19101509663047</v>
      </c>
      <c r="L16774">
        <v>0.65960949219743137</v>
      </c>
      <c r="M16774">
        <f t="shared" ca="1" si="262"/>
        <v>3.6362294519158005</v>
      </c>
    </row>
    <row r="16775" spans="1:13" x14ac:dyDescent="0.25">
      <c r="A16775" s="9"/>
      <c r="H16775" s="9"/>
      <c r="J16775">
        <v>23</v>
      </c>
      <c r="K16775">
        <f ca="1">SIMULATION!$D$3*SIMULATION!$D$17/$H16752/(SIMULATION!$D$17-$I16752)*(((EXP(-$I16752*$J16775))/(1-EXP(-SIMULATION!$D$4*$I16752)))-(EXP(-SIMULATION!$D$17*$J16775)/(1-EXP(-SIMULATION!$D$4*SIMULATION!$D$17))))</f>
        <v>2.1688865382066873</v>
      </c>
      <c r="L16775">
        <v>-0.48354878033206139</v>
      </c>
      <c r="M16775">
        <f t="shared" ca="1" si="262"/>
        <v>1.1201240979782168</v>
      </c>
    </row>
    <row r="16776" spans="1:13" x14ac:dyDescent="0.25">
      <c r="A16776" s="9"/>
      <c r="H16776" s="9"/>
      <c r="J16776">
        <v>24</v>
      </c>
      <c r="K16776">
        <f ca="1">SIMULATION!$D$3*SIMULATION!$D$17/$H16752/(SIMULATION!$D$17-$I16752)*(((EXP(-$I16752*$J16776))/(1-EXP(-SIMULATION!$D$4*$I16752)))-(EXP(-SIMULATION!$D$17*$J16776)/(1-EXP(-SIMULATION!$D$4*SIMULATION!$D$17))))</f>
        <v>2.1469774265203019</v>
      </c>
      <c r="L16776">
        <v>-0.16087716364028468</v>
      </c>
      <c r="M16776">
        <f t="shared" ca="1" si="262"/>
        <v>1.8015777877419978</v>
      </c>
    </row>
    <row r="16777" spans="1:13" x14ac:dyDescent="0.25">
      <c r="A16777" s="9">
        <v>672</v>
      </c>
      <c r="B16777" s="2">
        <f ca="1">NORMINV(RAND(),SIMULATION!D7,SIMULATION!D8)</f>
        <v>52.170082189138753</v>
      </c>
      <c r="C16777" s="2">
        <v>2</v>
      </c>
      <c r="D16777" s="2">
        <f ca="1">SIMULATION!$D$11*(1+(SIMULATION!$D$12*LN(1+$C16777)))*(1+(SIMULATION!$D$13*(($B16777/63.5)-1)))</f>
        <v>9.3966819031159599</v>
      </c>
      <c r="E16777" s="2">
        <v>-7.2619039273016772E-2</v>
      </c>
      <c r="F16777" s="2">
        <f ca="1">D16777*(1+E16777)</f>
        <v>8.7143038909575363</v>
      </c>
      <c r="G16777" s="2">
        <v>0.90589792329301311</v>
      </c>
      <c r="H16777" s="9">
        <f>SIMULATION!$D$15*EXP($G$16777)</f>
        <v>546.18401483669072</v>
      </c>
      <c r="I16777" s="2">
        <f ca="1">$F16777/$H16777</f>
        <v>1.5954886364741225E-2</v>
      </c>
      <c r="J16777">
        <v>0</v>
      </c>
      <c r="K16777">
        <f ca="1">SIMULATION!$D$3*SIMULATION!$D$17/$H16777/(SIMULATION!$D$17-$I16777)*(((EXP(-$I16777*$J16777))/(1-EXP(-SIMULATION!$D$4*$I16777)))-(EXP(-SIMULATION!$D$17*$J16777)/(1-EXP(-SIMULATION!$D$4*SIMULATION!$D$17))))</f>
        <v>2.2385750702316809</v>
      </c>
      <c r="L16777">
        <v>6.6381368964493148E-2</v>
      </c>
      <c r="M16777">
        <f t="shared" ca="1" si="262"/>
        <v>2.3871747479234462</v>
      </c>
    </row>
    <row r="16778" spans="1:13" x14ac:dyDescent="0.25">
      <c r="A16778" s="9"/>
      <c r="H16778" s="9"/>
      <c r="J16778">
        <v>1</v>
      </c>
      <c r="K16778">
        <f ca="1">SIMULATION!$D$3*SIMULATION!$D$17/$H16777/(SIMULATION!$D$17-$I16777)*(((EXP(-$I16777*$J16778))/(1-EXP(-SIMULATION!$D$4*$I16777)))-(EXP(-SIMULATION!$D$17*$J16778)/(1-EXP(-SIMULATION!$D$4*SIMULATION!$D$17))))</f>
        <v>2.5617540617222794</v>
      </c>
      <c r="L16778">
        <v>0.56244907357062845</v>
      </c>
      <c r="M16778">
        <f t="shared" ca="1" si="262"/>
        <v>4.0026102604537703</v>
      </c>
    </row>
    <row r="16779" spans="1:13" x14ac:dyDescent="0.25">
      <c r="A16779" s="9"/>
      <c r="H16779" s="9"/>
      <c r="J16779">
        <v>2</v>
      </c>
      <c r="K16779">
        <f ca="1">SIMULATION!$D$3*SIMULATION!$D$17/$H16777/(SIMULATION!$D$17-$I16777)*(((EXP(-$I16777*$J16779))/(1-EXP(-SIMULATION!$D$4*$I16777)))-(EXP(-SIMULATION!$D$17*$J16779)/(1-EXP(-SIMULATION!$D$4*SIMULATION!$D$17))))</f>
        <v>2.7510130367650314</v>
      </c>
      <c r="L16779">
        <v>1.5230604871472146E-2</v>
      </c>
      <c r="M16779">
        <f t="shared" ca="1" si="262"/>
        <v>2.7929126293242681</v>
      </c>
    </row>
    <row r="16780" spans="1:13" x14ac:dyDescent="0.25">
      <c r="A16780" s="9"/>
      <c r="H16780" s="9"/>
      <c r="J16780">
        <v>3</v>
      </c>
      <c r="K16780">
        <f ca="1">SIMULATION!$D$3*SIMULATION!$D$17/$H16777/(SIMULATION!$D$17-$I16777)*(((EXP(-$I16777*$J16780))/(1-EXP(-SIMULATION!$D$4*$I16777)))-(EXP(-SIMULATION!$D$17*$J16780)/(1-EXP(-SIMULATION!$D$4*SIMULATION!$D$17))))</f>
        <v>2.854735221914567</v>
      </c>
      <c r="L16780">
        <v>0.18224446156039739</v>
      </c>
      <c r="M16780">
        <f t="shared" ca="1" si="262"/>
        <v>3.3749949053298884</v>
      </c>
    </row>
    <row r="16781" spans="1:13" x14ac:dyDescent="0.25">
      <c r="A16781" s="9"/>
      <c r="H16781" s="9"/>
      <c r="J16781">
        <v>4</v>
      </c>
      <c r="K16781">
        <f ca="1">SIMULATION!$D$3*SIMULATION!$D$17/$H16777/(SIMULATION!$D$17-$I16777)*(((EXP(-$I16777*$J16781))/(1-EXP(-SIMULATION!$D$4*$I16777)))-(EXP(-SIMULATION!$D$17*$J16781)/(1-EXP(-SIMULATION!$D$4*SIMULATION!$D$17))))</f>
        <v>2.9039212932714329</v>
      </c>
      <c r="L16781">
        <v>0.14988116643179675</v>
      </c>
      <c r="M16781">
        <f t="shared" ca="1" si="262"/>
        <v>3.3391644039330868</v>
      </c>
    </row>
    <row r="16782" spans="1:13" x14ac:dyDescent="0.25">
      <c r="A16782" s="9"/>
      <c r="H16782" s="9"/>
      <c r="J16782">
        <v>5</v>
      </c>
      <c r="K16782">
        <f ca="1">SIMULATION!$D$3*SIMULATION!$D$17/$H16777/(SIMULATION!$D$17-$I16777)*(((EXP(-$I16777*$J16782))/(1-EXP(-SIMULATION!$D$4*$I16777)))-(EXP(-SIMULATION!$D$17*$J16782)/(1-EXP(-SIMULATION!$D$4*SIMULATION!$D$17))))</f>
        <v>2.9184328373787065</v>
      </c>
      <c r="L16782">
        <v>-9.536183006092408E-2</v>
      </c>
      <c r="M16782">
        <f t="shared" ca="1" si="262"/>
        <v>2.6401257410963779</v>
      </c>
    </row>
    <row r="16783" spans="1:13" x14ac:dyDescent="0.25">
      <c r="A16783" s="9"/>
      <c r="H16783" s="9"/>
      <c r="J16783">
        <v>6</v>
      </c>
      <c r="K16783">
        <f ca="1">SIMULATION!$D$3*SIMULATION!$D$17/$H16777/(SIMULATION!$D$17-$I16777)*(((EXP(-$I16777*$J16783))/(1-EXP(-SIMULATION!$D$4*$I16777)))-(EXP(-SIMULATION!$D$17*$J16783)/(1-EXP(-SIMULATION!$D$4*SIMULATION!$D$17))))</f>
        <v>2.9109933114111173</v>
      </c>
      <c r="L16783">
        <v>-3.0215615350452474E-2</v>
      </c>
      <c r="M16783">
        <f t="shared" ca="1" si="262"/>
        <v>2.8230358572257792</v>
      </c>
    </row>
    <row r="16784" spans="1:13" x14ac:dyDescent="0.25">
      <c r="A16784" s="9"/>
      <c r="H16784" s="9"/>
      <c r="J16784">
        <v>7</v>
      </c>
      <c r="K16784">
        <f ca="1">SIMULATION!$D$3*SIMULATION!$D$17/$H16777/(SIMULATION!$D$17-$I16777)*(((EXP(-$I16777*$J16784))/(1-EXP(-SIMULATION!$D$4*$I16777)))-(EXP(-SIMULATION!$D$17*$J16784)/(1-EXP(-SIMULATION!$D$4*SIMULATION!$D$17))))</f>
        <v>2.8897519544894985</v>
      </c>
      <c r="L16784">
        <v>0.39213366590230525</v>
      </c>
      <c r="M16784">
        <f t="shared" ca="1" si="262"/>
        <v>4.0229209819518168</v>
      </c>
    </row>
    <row r="16785" spans="1:13" x14ac:dyDescent="0.25">
      <c r="A16785" s="9"/>
      <c r="H16785" s="9"/>
      <c r="J16785">
        <v>8</v>
      </c>
      <c r="K16785">
        <f ca="1">SIMULATION!$D$3*SIMULATION!$D$17/$H16777/(SIMULATION!$D$17-$I16777)*(((EXP(-$I16777*$J16785))/(1-EXP(-SIMULATION!$D$4*$I16777)))-(EXP(-SIMULATION!$D$17*$J16785)/(1-EXP(-SIMULATION!$D$4*SIMULATION!$D$17))))</f>
        <v>2.8599268032079546</v>
      </c>
      <c r="L16785">
        <v>-8.9401195223580785E-3</v>
      </c>
      <c r="M16785">
        <f t="shared" ca="1" si="262"/>
        <v>2.8343587157620802</v>
      </c>
    </row>
    <row r="16786" spans="1:13" x14ac:dyDescent="0.25">
      <c r="A16786" s="9"/>
      <c r="H16786" s="9"/>
      <c r="J16786">
        <v>9</v>
      </c>
      <c r="K16786">
        <f ca="1">SIMULATION!$D$3*SIMULATION!$D$17/$H16777/(SIMULATION!$D$17-$I16777)*(((EXP(-$I16777*$J16786))/(1-EXP(-SIMULATION!$D$4*$I16777)))-(EXP(-SIMULATION!$D$17*$J16786)/(1-EXP(-SIMULATION!$D$4*SIMULATION!$D$17))))</f>
        <v>2.8248575748020186</v>
      </c>
      <c r="L16786">
        <v>-0.1126373505990515</v>
      </c>
      <c r="M16786">
        <f t="shared" ca="1" si="262"/>
        <v>2.5066731017566575</v>
      </c>
    </row>
    <row r="16787" spans="1:13" x14ac:dyDescent="0.25">
      <c r="A16787" s="9"/>
      <c r="H16787" s="9"/>
      <c r="J16787">
        <v>10</v>
      </c>
      <c r="K16787">
        <f ca="1">SIMULATION!$D$3*SIMULATION!$D$17/$H16777/(SIMULATION!$D$17-$I16777)*(((EXP(-$I16777*$J16787))/(1-EXP(-SIMULATION!$D$4*$I16777)))-(EXP(-SIMULATION!$D$17*$J16787)/(1-EXP(-SIMULATION!$D$4*SIMULATION!$D$17))))</f>
        <v>2.7866803791919739</v>
      </c>
      <c r="L16787">
        <v>0.2557466442372503</v>
      </c>
      <c r="M16787">
        <f t="shared" ca="1" si="262"/>
        <v>3.4993645347321092</v>
      </c>
    </row>
    <row r="16788" spans="1:13" x14ac:dyDescent="0.25">
      <c r="A16788" s="9"/>
      <c r="H16788" s="9"/>
      <c r="J16788">
        <v>11</v>
      </c>
      <c r="K16788">
        <f ca="1">SIMULATION!$D$3*SIMULATION!$D$17/$H16777/(SIMULATION!$D$17-$I16777)*(((EXP(-$I16777*$J16788))/(1-EXP(-SIMULATION!$D$4*$I16777)))-(EXP(-SIMULATION!$D$17*$J16788)/(1-EXP(-SIMULATION!$D$4*SIMULATION!$D$17))))</f>
        <v>2.7467600898055116</v>
      </c>
      <c r="L16788">
        <v>-0.25188532286091869</v>
      </c>
      <c r="M16788">
        <f t="shared" ca="1" si="262"/>
        <v>2.0548915377633641</v>
      </c>
    </row>
    <row r="16789" spans="1:13" x14ac:dyDescent="0.25">
      <c r="A16789" s="9"/>
      <c r="H16789" s="9"/>
      <c r="J16789">
        <v>12</v>
      </c>
      <c r="K16789">
        <f ca="1">SIMULATION!$D$3*SIMULATION!$D$17/$H16777/(SIMULATION!$D$17-$I16777)*(((EXP(-$I16777*$J16789))/(1-EXP(-SIMULATION!$D$4*$I16777)))-(EXP(-SIMULATION!$D$17*$J16789)/(1-EXP(-SIMULATION!$D$4*SIMULATION!$D$17))))</f>
        <v>2.7059674162794889</v>
      </c>
      <c r="L16789">
        <v>0.33515712056557123</v>
      </c>
      <c r="M16789">
        <f t="shared" ca="1" si="262"/>
        <v>3.612891663863981</v>
      </c>
    </row>
    <row r="16790" spans="1:13" x14ac:dyDescent="0.25">
      <c r="A16790" s="9"/>
      <c r="H16790" s="9"/>
      <c r="J16790">
        <v>13</v>
      </c>
      <c r="K16790">
        <f ca="1">SIMULATION!$D$3*SIMULATION!$D$17/$H16777/(SIMULATION!$D$17-$I16777)*(((EXP(-$I16777*$J16790))/(1-EXP(-SIMULATION!$D$4*$I16777)))-(EXP(-SIMULATION!$D$17*$J16790)/(1-EXP(-SIMULATION!$D$4*SIMULATION!$D$17))))</f>
        <v>2.6648564583718777</v>
      </c>
      <c r="L16790">
        <v>0.30538023240981199</v>
      </c>
      <c r="M16790">
        <f t="shared" ca="1" si="262"/>
        <v>3.4786509429682702</v>
      </c>
    </row>
    <row r="16791" spans="1:13" x14ac:dyDescent="0.25">
      <c r="A16791" s="9"/>
      <c r="H16791" s="9"/>
      <c r="J16791">
        <v>14</v>
      </c>
      <c r="K16791">
        <f ca="1">SIMULATION!$D$3*SIMULATION!$D$17/$H16777/(SIMULATION!$D$17-$I16777)*(((EXP(-$I16777*$J16791))/(1-EXP(-SIMULATION!$D$4*$I16777)))-(EXP(-SIMULATION!$D$17*$J16791)/(1-EXP(-SIMULATION!$D$4*SIMULATION!$D$17))))</f>
        <v>2.623778485833149</v>
      </c>
      <c r="L16791">
        <v>-0.13221380358430965</v>
      </c>
      <c r="M16791">
        <f t="shared" ca="1" si="262"/>
        <v>2.2768787524584675</v>
      </c>
    </row>
    <row r="16792" spans="1:13" x14ac:dyDescent="0.25">
      <c r="A16792" s="9"/>
      <c r="H16792" s="9"/>
      <c r="J16792">
        <v>15</v>
      </c>
      <c r="K16792">
        <f ca="1">SIMULATION!$D$3*SIMULATION!$D$17/$H16777/(SIMULATION!$D$17-$I16777)*(((EXP(-$I16777*$J16792))/(1-EXP(-SIMULATION!$D$4*$I16777)))-(EXP(-SIMULATION!$D$17*$J16792)/(1-EXP(-SIMULATION!$D$4*SIMULATION!$D$17))))</f>
        <v>2.5829548503398847</v>
      </c>
      <c r="L16792">
        <v>0.18874425455835656</v>
      </c>
      <c r="M16792">
        <f t="shared" ca="1" si="262"/>
        <v>3.070472738125178</v>
      </c>
    </row>
    <row r="16793" spans="1:13" x14ac:dyDescent="0.25">
      <c r="A16793" s="9"/>
      <c r="H16793" s="9"/>
      <c r="J16793">
        <v>16</v>
      </c>
      <c r="K16793">
        <f ca="1">SIMULATION!$D$3*SIMULATION!$D$17/$H16777/(SIMULATION!$D$17-$I16777)*(((EXP(-$I16777*$J16793))/(1-EXP(-SIMULATION!$D$4*$I16777)))-(EXP(-SIMULATION!$D$17*$J16793)/(1-EXP(-SIMULATION!$D$4*SIMULATION!$D$17))))</f>
        <v>2.5425237082771015</v>
      </c>
      <c r="L16793">
        <v>-0.16972780657491782</v>
      </c>
      <c r="M16793">
        <f t="shared" ca="1" si="262"/>
        <v>2.1109867361065029</v>
      </c>
    </row>
    <row r="16794" spans="1:13" x14ac:dyDescent="0.25">
      <c r="A16794" s="9"/>
      <c r="H16794" s="9"/>
      <c r="J16794">
        <v>17</v>
      </c>
      <c r="K16794">
        <f ca="1">SIMULATION!$D$3*SIMULATION!$D$17/$H16777/(SIMULATION!$D$17-$I16777)*(((EXP(-$I16777*$J16794))/(1-EXP(-SIMULATION!$D$4*$I16777)))-(EXP(-SIMULATION!$D$17*$J16794)/(1-EXP(-SIMULATION!$D$4*SIMULATION!$D$17))))</f>
        <v>2.5025699608917771</v>
      </c>
      <c r="L16794">
        <v>0.12416712933511716</v>
      </c>
      <c r="M16794">
        <f t="shared" ca="1" si="262"/>
        <v>2.8133068888960056</v>
      </c>
    </row>
    <row r="16795" spans="1:13" x14ac:dyDescent="0.25">
      <c r="A16795" s="9"/>
      <c r="H16795" s="9"/>
      <c r="J16795">
        <v>18</v>
      </c>
      <c r="K16795">
        <f ca="1">SIMULATION!$D$3*SIMULATION!$D$17/$H16777/(SIMULATION!$D$17-$I16777)*(((EXP(-$I16777*$J16795))/(1-EXP(-SIMULATION!$D$4*$I16777)))-(EXP(-SIMULATION!$D$17*$J16795)/(1-EXP(-SIMULATION!$D$4*SIMULATION!$D$17))))</f>
        <v>2.4631444397452995</v>
      </c>
      <c r="L16795">
        <v>-0.15157644250779026</v>
      </c>
      <c r="M16795">
        <f t="shared" ca="1" si="262"/>
        <v>2.089789768185863</v>
      </c>
    </row>
    <row r="16796" spans="1:13" x14ac:dyDescent="0.25">
      <c r="A16796" s="9"/>
      <c r="H16796" s="9"/>
      <c r="J16796">
        <v>19</v>
      </c>
      <c r="K16796">
        <f ca="1">SIMULATION!$D$3*SIMULATION!$D$17/$H16777/(SIMULATION!$D$17-$I16777)*(((EXP(-$I16777*$J16796))/(1-EXP(-SIMULATION!$D$4*$I16777)))-(EXP(-SIMULATION!$D$17*$J16796)/(1-EXP(-SIMULATION!$D$4*SIMULATION!$D$17))))</f>
        <v>2.4242762003070251</v>
      </c>
      <c r="L16796">
        <v>0.32503791596138787</v>
      </c>
      <c r="M16796">
        <f t="shared" ca="1" si="262"/>
        <v>3.2122578841696128</v>
      </c>
    </row>
    <row r="16797" spans="1:13" x14ac:dyDescent="0.25">
      <c r="A16797" s="9"/>
      <c r="H16797" s="9"/>
      <c r="J16797">
        <v>20</v>
      </c>
      <c r="K16797">
        <f ca="1">SIMULATION!$D$3*SIMULATION!$D$17/$H16777/(SIMULATION!$D$17-$I16777)*(((EXP(-$I16777*$J16797))/(1-EXP(-SIMULATION!$D$4*$I16777)))-(EXP(-SIMULATION!$D$17*$J16797)/(1-EXP(-SIMULATION!$D$4*SIMULATION!$D$17))))</f>
        <v>2.3859803990917472</v>
      </c>
      <c r="L16797">
        <v>0.53680759664570854</v>
      </c>
      <c r="M16797">
        <f t="shared" ca="1" si="262"/>
        <v>3.6667928027719561</v>
      </c>
    </row>
    <row r="16798" spans="1:13" x14ac:dyDescent="0.25">
      <c r="A16798" s="9"/>
      <c r="H16798" s="9"/>
      <c r="J16798">
        <v>21</v>
      </c>
      <c r="K16798">
        <f ca="1">SIMULATION!$D$3*SIMULATION!$D$17/$H16777/(SIMULATION!$D$17-$I16777)*(((EXP(-$I16777*$J16798))/(1-EXP(-SIMULATION!$D$4*$I16777)))-(EXP(-SIMULATION!$D$17*$J16798)/(1-EXP(-SIMULATION!$D$4*SIMULATION!$D$17))))</f>
        <v>2.3482633406390843</v>
      </c>
      <c r="L16798">
        <v>3.007459128387013E-2</v>
      </c>
      <c r="M16798">
        <f t="shared" ca="1" si="262"/>
        <v>2.4188864008356998</v>
      </c>
    </row>
    <row r="16799" spans="1:13" x14ac:dyDescent="0.25">
      <c r="A16799" s="9"/>
      <c r="H16799" s="9"/>
      <c r="J16799">
        <v>22</v>
      </c>
      <c r="K16799">
        <f ca="1">SIMULATION!$D$3*SIMULATION!$D$17/$H16777/(SIMULATION!$D$17-$I16777)*(((EXP(-$I16777*$J16799))/(1-EXP(-SIMULATION!$D$4*$I16777)))-(EXP(-SIMULATION!$D$17*$J16799)/(1-EXP(-SIMULATION!$D$4*SIMULATION!$D$17))))</f>
        <v>2.3111257108727949</v>
      </c>
      <c r="L16799">
        <v>0.54280336659440764</v>
      </c>
      <c r="M16799">
        <f t="shared" ca="1" si="262"/>
        <v>3.5656125273574415</v>
      </c>
    </row>
    <row r="16800" spans="1:13" x14ac:dyDescent="0.25">
      <c r="A16800" s="9"/>
      <c r="H16800" s="9"/>
      <c r="J16800">
        <v>23</v>
      </c>
      <c r="K16800">
        <f ca="1">SIMULATION!$D$3*SIMULATION!$D$17/$H16777/(SIMULATION!$D$17-$I16777)*(((EXP(-$I16777*$J16800))/(1-EXP(-SIMULATION!$D$4*$I16777)))-(EXP(-SIMULATION!$D$17*$J16800)/(1-EXP(-SIMULATION!$D$4*SIMULATION!$D$17))))</f>
        <v>2.2745646482620803</v>
      </c>
      <c r="L16800">
        <v>-0.23392881794149528</v>
      </c>
      <c r="M16800">
        <f t="shared" ca="1" si="262"/>
        <v>1.7424784287626187</v>
      </c>
    </row>
    <row r="16801" spans="1:13" x14ac:dyDescent="0.25">
      <c r="A16801" s="9"/>
      <c r="H16801" s="9"/>
      <c r="J16801">
        <v>24</v>
      </c>
      <c r="K16801">
        <f ca="1">SIMULATION!$D$3*SIMULATION!$D$17/$H16777/(SIMULATION!$D$17-$I16777)*(((EXP(-$I16777*$J16801))/(1-EXP(-SIMULATION!$D$4*$I16777)))-(EXP(-SIMULATION!$D$17*$J16801)/(1-EXP(-SIMULATION!$D$4*SIMULATION!$D$17))))</f>
        <v>2.2385750702316809</v>
      </c>
      <c r="L16801">
        <v>-0.27167065959998865</v>
      </c>
      <c r="M16801">
        <f t="shared" ca="1" si="262"/>
        <v>1.6304199043377492</v>
      </c>
    </row>
    <row r="16802" spans="1:13" x14ac:dyDescent="0.25">
      <c r="A16802" s="9">
        <v>673</v>
      </c>
      <c r="B16802" s="2">
        <f ca="1">NORMINV(RAND(),SIMULATION!D7,SIMULATION!D8)</f>
        <v>53.521593537194391</v>
      </c>
      <c r="C16802" s="2">
        <v>2</v>
      </c>
      <c r="D16802" s="2">
        <f ca="1">SIMULATION!$D$11*(1+(SIMULATION!$D$12*LN(1+$C16802)))*(1+(SIMULATION!$D$13*(($B16802/63.5)-1)))</f>
        <v>9.4970474836714232</v>
      </c>
      <c r="E16802" s="2">
        <v>9.7041837043245052E-2</v>
      </c>
      <c r="F16802" s="2">
        <f ca="1">D16802*(1+E16802)</f>
        <v>10.418658417973827</v>
      </c>
      <c r="G16802" s="2">
        <v>0.46999967936952314</v>
      </c>
      <c r="H16802" s="9">
        <f>SIMULATION!$D$15*EXP($G$16802)</f>
        <v>353.20820486855831</v>
      </c>
      <c r="I16802" s="2">
        <f ca="1">$F16802/$H16802</f>
        <v>2.9497215167611949E-2</v>
      </c>
      <c r="J16802">
        <v>0</v>
      </c>
      <c r="K16802">
        <f ca="1">SIMULATION!$D$3*SIMULATION!$D$17/$H16802/(SIMULATION!$D$17-$I16802)*(((EXP(-$I16802*$J16802))/(1-EXP(-SIMULATION!$D$4*$I16802)))-(EXP(-SIMULATION!$D$17*$J16802)/(1-EXP(-SIMULATION!$D$4*SIMULATION!$D$17))))</f>
        <v>1.6194155871495914</v>
      </c>
      <c r="L16802">
        <v>0.2453118301871911</v>
      </c>
      <c r="M16802">
        <f t="shared" ca="1" si="262"/>
        <v>2.0166773886669223</v>
      </c>
    </row>
    <row r="16803" spans="1:13" x14ac:dyDescent="0.25">
      <c r="A16803" s="9"/>
      <c r="H16803" s="9"/>
      <c r="J16803">
        <v>1</v>
      </c>
      <c r="K16803">
        <f ca="1">SIMULATION!$D$3*SIMULATION!$D$17/$H16802/(SIMULATION!$D$17-$I16802)*(((EXP(-$I16802*$J16803))/(1-EXP(-SIMULATION!$D$4*$I16802)))-(EXP(-SIMULATION!$D$17*$J16803)/(1-EXP(-SIMULATION!$D$4*SIMULATION!$D$17))))</f>
        <v>2.1228809898292291</v>
      </c>
      <c r="L16803">
        <v>0.38021909799240383</v>
      </c>
      <c r="M16803">
        <f t="shared" ca="1" si="262"/>
        <v>2.9300408849273198</v>
      </c>
    </row>
    <row r="16804" spans="1:13" x14ac:dyDescent="0.25">
      <c r="A16804" s="9"/>
      <c r="H16804" s="9"/>
      <c r="J16804">
        <v>2</v>
      </c>
      <c r="K16804">
        <f ca="1">SIMULATION!$D$3*SIMULATION!$D$17/$H16802/(SIMULATION!$D$17-$I16802)*(((EXP(-$I16802*$J16804))/(1-EXP(-SIMULATION!$D$4*$I16802)))-(EXP(-SIMULATION!$D$17*$J16804)/(1-EXP(-SIMULATION!$D$4*SIMULATION!$D$17))))</f>
        <v>2.4139732850922671</v>
      </c>
      <c r="L16804">
        <v>-8.7511530915598948E-2</v>
      </c>
      <c r="M16804">
        <f t="shared" ca="1" si="262"/>
        <v>2.2027227873244852</v>
      </c>
    </row>
    <row r="16805" spans="1:13" x14ac:dyDescent="0.25">
      <c r="A16805" s="9"/>
      <c r="H16805" s="9"/>
      <c r="J16805">
        <v>3</v>
      </c>
      <c r="K16805">
        <f ca="1">SIMULATION!$D$3*SIMULATION!$D$17/$H16802/(SIMULATION!$D$17-$I16802)*(((EXP(-$I16802*$J16805))/(1-EXP(-SIMULATION!$D$4*$I16802)))-(EXP(-SIMULATION!$D$17*$J16805)/(1-EXP(-SIMULATION!$D$4*SIMULATION!$D$17))))</f>
        <v>2.5698885085726055</v>
      </c>
      <c r="L16805">
        <v>0.32648628524243317</v>
      </c>
      <c r="M16805">
        <f t="shared" ca="1" si="262"/>
        <v>3.4089218612236927</v>
      </c>
    </row>
    <row r="16806" spans="1:13" x14ac:dyDescent="0.25">
      <c r="A16806" s="9"/>
      <c r="H16806" s="9"/>
      <c r="J16806">
        <v>4</v>
      </c>
      <c r="K16806">
        <f ca="1">SIMULATION!$D$3*SIMULATION!$D$17/$H16802/(SIMULATION!$D$17-$I16802)*(((EXP(-$I16802*$J16806))/(1-EXP(-SIMULATION!$D$4*$I16802)))-(EXP(-SIMULATION!$D$17*$J16806)/(1-EXP(-SIMULATION!$D$4*SIMULATION!$D$17))))</f>
        <v>2.6400691066676085</v>
      </c>
      <c r="L16806">
        <v>-0.28900120035745203</v>
      </c>
      <c r="M16806">
        <f t="shared" ca="1" si="262"/>
        <v>1.8770859658140435</v>
      </c>
    </row>
    <row r="16807" spans="1:13" x14ac:dyDescent="0.25">
      <c r="A16807" s="9"/>
      <c r="H16807" s="9"/>
      <c r="J16807">
        <v>5</v>
      </c>
      <c r="K16807">
        <f ca="1">SIMULATION!$D$3*SIMULATION!$D$17/$H16802/(SIMULATION!$D$17-$I16802)*(((EXP(-$I16802*$J16807))/(1-EXP(-SIMULATION!$D$4*$I16802)))-(EXP(-SIMULATION!$D$17*$J16807)/(1-EXP(-SIMULATION!$D$4*SIMULATION!$D$17))))</f>
        <v>2.656173126584966</v>
      </c>
      <c r="L16807">
        <v>0.13239444343946091</v>
      </c>
      <c r="M16807">
        <f t="shared" ca="1" si="262"/>
        <v>3.0078356893580351</v>
      </c>
    </row>
    <row r="16808" spans="1:13" x14ac:dyDescent="0.25">
      <c r="A16808" s="9"/>
      <c r="H16808" s="9"/>
      <c r="J16808">
        <v>6</v>
      </c>
      <c r="K16808">
        <f ca="1">SIMULATION!$D$3*SIMULATION!$D$17/$H16802/(SIMULATION!$D$17-$I16802)*(((EXP(-$I16802*$J16808))/(1-EXP(-SIMULATION!$D$4*$I16802)))-(EXP(-SIMULATION!$D$17*$J16808)/(1-EXP(-SIMULATION!$D$4*SIMULATION!$D$17))))</f>
        <v>2.6384626928239965</v>
      </c>
      <c r="L16808">
        <v>-0.63148626706972621</v>
      </c>
      <c r="M16808">
        <f t="shared" ca="1" si="262"/>
        <v>0.97230973612983329</v>
      </c>
    </row>
    <row r="16809" spans="1:13" x14ac:dyDescent="0.25">
      <c r="A16809" s="9"/>
      <c r="H16809" s="9"/>
      <c r="J16809">
        <v>7</v>
      </c>
      <c r="K16809">
        <f ca="1">SIMULATION!$D$3*SIMULATION!$D$17/$H16802/(SIMULATION!$D$17-$I16802)*(((EXP(-$I16802*$J16809))/(1-EXP(-SIMULATION!$D$4*$I16802)))-(EXP(-SIMULATION!$D$17*$J16809)/(1-EXP(-SIMULATION!$D$4*SIMULATION!$D$17))))</f>
        <v>2.5998978761329936</v>
      </c>
      <c r="L16809">
        <v>-6.749290761249721E-2</v>
      </c>
      <c r="M16809">
        <f t="shared" ca="1" si="262"/>
        <v>2.4244232089772217</v>
      </c>
    </row>
    <row r="16810" spans="1:13" x14ac:dyDescent="0.25">
      <c r="A16810" s="9"/>
      <c r="H16810" s="9"/>
      <c r="J16810">
        <v>8</v>
      </c>
      <c r="K16810">
        <f ca="1">SIMULATION!$D$3*SIMULATION!$D$17/$H16802/(SIMULATION!$D$17-$I16802)*(((EXP(-$I16802*$J16810))/(1-EXP(-SIMULATION!$D$4*$I16802)))-(EXP(-SIMULATION!$D$17*$J16810)/(1-EXP(-SIMULATION!$D$4*SIMULATION!$D$17))))</f>
        <v>2.5487601228966152</v>
      </c>
      <c r="L16810">
        <v>3.414984313285585E-2</v>
      </c>
      <c r="M16810">
        <f t="shared" ca="1" si="262"/>
        <v>2.6357998812768129</v>
      </c>
    </row>
    <row r="16811" spans="1:13" x14ac:dyDescent="0.25">
      <c r="A16811" s="9"/>
      <c r="H16811" s="9"/>
      <c r="J16811">
        <v>9</v>
      </c>
      <c r="K16811">
        <f ca="1">SIMULATION!$D$3*SIMULATION!$D$17/$H16802/(SIMULATION!$D$17-$I16802)*(((EXP(-$I16802*$J16811))/(1-EXP(-SIMULATION!$D$4*$I16802)))-(EXP(-SIMULATION!$D$17*$J16811)/(1-EXP(-SIMULATION!$D$4*SIMULATION!$D$17))))</f>
        <v>2.490333391767285</v>
      </c>
      <c r="L16811">
        <v>0.26272699618811318</v>
      </c>
      <c r="M16811">
        <f t="shared" ca="1" si="262"/>
        <v>3.1446112032932594</v>
      </c>
    </row>
    <row r="16812" spans="1:13" x14ac:dyDescent="0.25">
      <c r="A16812" s="9"/>
      <c r="H16812" s="9"/>
      <c r="J16812">
        <v>10</v>
      </c>
      <c r="K16812">
        <f ca="1">SIMULATION!$D$3*SIMULATION!$D$17/$H16802/(SIMULATION!$D$17-$I16802)*(((EXP(-$I16802*$J16812))/(1-EXP(-SIMULATION!$D$4*$I16802)))-(EXP(-SIMULATION!$D$17*$J16812)/(1-EXP(-SIMULATION!$D$4*SIMULATION!$D$17))))</f>
        <v>2.4279814468223941</v>
      </c>
      <c r="L16812">
        <v>0.20335787765633259</v>
      </c>
      <c r="M16812">
        <f t="shared" ca="1" si="262"/>
        <v>2.9217306008371478</v>
      </c>
    </row>
    <row r="16813" spans="1:13" x14ac:dyDescent="0.25">
      <c r="A16813" s="9"/>
      <c r="H16813" s="9"/>
      <c r="J16813">
        <v>11</v>
      </c>
      <c r="K16813">
        <f ca="1">SIMULATION!$D$3*SIMULATION!$D$17/$H16802/(SIMULATION!$D$17-$I16802)*(((EXP(-$I16802*$J16813))/(1-EXP(-SIMULATION!$D$4*$I16802)))-(EXP(-SIMULATION!$D$17*$J16813)/(1-EXP(-SIMULATION!$D$4*SIMULATION!$D$17))))</f>
        <v>2.3638381937458481</v>
      </c>
      <c r="L16813">
        <v>0.22526107398491985</v>
      </c>
      <c r="M16813">
        <f t="shared" ca="1" si="262"/>
        <v>2.8963189239956111</v>
      </c>
    </row>
    <row r="16814" spans="1:13" x14ac:dyDescent="0.25">
      <c r="A16814" s="9"/>
      <c r="H16814" s="9"/>
      <c r="J16814">
        <v>12</v>
      </c>
      <c r="K16814">
        <f ca="1">SIMULATION!$D$3*SIMULATION!$D$17/$H16802/(SIMULATION!$D$17-$I16802)*(((EXP(-$I16802*$J16814))/(1-EXP(-SIMULATION!$D$4*$I16802)))-(EXP(-SIMULATION!$D$17*$J16814)/(1-EXP(-SIMULATION!$D$4*SIMULATION!$D$17))))</f>
        <v>2.2992500451504907</v>
      </c>
      <c r="L16814">
        <v>9.2009063957689874E-2</v>
      </c>
      <c r="M16814">
        <f t="shared" ca="1" si="262"/>
        <v>2.5108018896094633</v>
      </c>
    </row>
    <row r="16815" spans="1:13" x14ac:dyDescent="0.25">
      <c r="A16815" s="9"/>
      <c r="H16815" s="9"/>
      <c r="J16815">
        <v>13</v>
      </c>
      <c r="K16815">
        <f ca="1">SIMULATION!$D$3*SIMULATION!$D$17/$H16802/(SIMULATION!$D$17-$I16802)*(((EXP(-$I16802*$J16815))/(1-EXP(-SIMULATION!$D$4*$I16802)))-(EXP(-SIMULATION!$D$17*$J16815)/(1-EXP(-SIMULATION!$D$4*SIMULATION!$D$17))))</f>
        <v>2.2350593807024741</v>
      </c>
      <c r="L16815">
        <v>-0.3839040614509695</v>
      </c>
      <c r="M16815">
        <f t="shared" ca="1" si="262"/>
        <v>1.3770110068667059</v>
      </c>
    </row>
    <row r="16816" spans="1:13" x14ac:dyDescent="0.25">
      <c r="A16816" s="9"/>
      <c r="H16816" s="9"/>
      <c r="J16816">
        <v>14</v>
      </c>
      <c r="K16816">
        <f ca="1">SIMULATION!$D$3*SIMULATION!$D$17/$H16802/(SIMULATION!$D$17-$I16802)*(((EXP(-$I16802*$J16816))/(1-EXP(-SIMULATION!$D$4*$I16802)))-(EXP(-SIMULATION!$D$17*$J16816)/(1-EXP(-SIMULATION!$D$4*SIMULATION!$D$17))))</f>
        <v>2.1717861774694285</v>
      </c>
      <c r="L16816">
        <v>0.20801792576591763</v>
      </c>
      <c r="M16816">
        <f t="shared" ca="1" si="262"/>
        <v>2.6235566333137101</v>
      </c>
    </row>
    <row r="16817" spans="1:13" x14ac:dyDescent="0.25">
      <c r="A16817" s="9"/>
      <c r="H16817" s="9"/>
      <c r="J16817">
        <v>15</v>
      </c>
      <c r="K16817">
        <f ca="1">SIMULATION!$D$3*SIMULATION!$D$17/$H16802/(SIMULATION!$D$17-$I16802)*(((EXP(-$I16802*$J16817))/(1-EXP(-SIMULATION!$D$4*$I16802)))-(EXP(-SIMULATION!$D$17*$J16817)/(1-EXP(-SIMULATION!$D$4*SIMULATION!$D$17))))</f>
        <v>2.1097443857928488</v>
      </c>
      <c r="L16817">
        <v>0.18145655626044929</v>
      </c>
      <c r="M16817">
        <f t="shared" ca="1" si="262"/>
        <v>2.4925713366286359</v>
      </c>
    </row>
    <row r="16818" spans="1:13" x14ac:dyDescent="0.25">
      <c r="A16818" s="9"/>
      <c r="H16818" s="9"/>
      <c r="J16818">
        <v>16</v>
      </c>
      <c r="K16818">
        <f ca="1">SIMULATION!$D$3*SIMULATION!$D$17/$H16802/(SIMULATION!$D$17-$I16802)*(((EXP(-$I16802*$J16818))/(1-EXP(-SIMULATION!$D$4*$I16802)))-(EXP(-SIMULATION!$D$17*$J16818)/(1-EXP(-SIMULATION!$D$4*SIMULATION!$D$17))))</f>
        <v>2.0491164890100717</v>
      </c>
      <c r="L16818">
        <v>-0.31767508574304004</v>
      </c>
      <c r="M16818">
        <f t="shared" ca="1" si="262"/>
        <v>1.39816323266632</v>
      </c>
    </row>
    <row r="16819" spans="1:13" x14ac:dyDescent="0.25">
      <c r="A16819" s="9"/>
      <c r="H16819" s="9"/>
      <c r="J16819">
        <v>17</v>
      </c>
      <c r="K16819">
        <f ca="1">SIMULATION!$D$3*SIMULATION!$D$17/$H16802/(SIMULATION!$D$17-$I16802)*(((EXP(-$I16802*$J16819))/(1-EXP(-SIMULATION!$D$4*$I16802)))-(EXP(-SIMULATION!$D$17*$J16819)/(1-EXP(-SIMULATION!$D$4*SIMULATION!$D$17))))</f>
        <v>1.9900012668591709</v>
      </c>
      <c r="L16819">
        <v>0.23589178858296614</v>
      </c>
      <c r="M16819">
        <f t="shared" ca="1" si="262"/>
        <v>2.4594262249809491</v>
      </c>
    </row>
    <row r="16820" spans="1:13" x14ac:dyDescent="0.25">
      <c r="A16820" s="9"/>
      <c r="H16820" s="9"/>
      <c r="J16820">
        <v>18</v>
      </c>
      <c r="K16820">
        <f ca="1">SIMULATION!$D$3*SIMULATION!$D$17/$H16802/(SIMULATION!$D$17-$I16802)*(((EXP(-$I16802*$J16820))/(1-EXP(-SIMULATION!$D$4*$I16802)))-(EXP(-SIMULATION!$D$17*$J16820)/(1-EXP(-SIMULATION!$D$4*SIMULATION!$D$17))))</f>
        <v>1.932444387626397</v>
      </c>
      <c r="L16820">
        <v>-0.18757825957900012</v>
      </c>
      <c r="M16820">
        <f t="shared" ca="1" si="262"/>
        <v>1.5699598326622308</v>
      </c>
    </row>
    <row r="16821" spans="1:13" x14ac:dyDescent="0.25">
      <c r="A16821" s="9"/>
      <c r="H16821" s="9"/>
      <c r="J16821">
        <v>19</v>
      </c>
      <c r="K16821">
        <f ca="1">SIMULATION!$D$3*SIMULATION!$D$17/$H16802/(SIMULATION!$D$17-$I16802)*(((EXP(-$I16802*$J16821))/(1-EXP(-SIMULATION!$D$4*$I16802)))-(EXP(-SIMULATION!$D$17*$J16821)/(1-EXP(-SIMULATION!$D$4*SIMULATION!$D$17))))</f>
        <v>1.8764579969943114</v>
      </c>
      <c r="L16821">
        <v>0.11042874739146261</v>
      </c>
      <c r="M16821">
        <f t="shared" ca="1" si="262"/>
        <v>2.0836729031350862</v>
      </c>
    </row>
    <row r="16822" spans="1:13" x14ac:dyDescent="0.25">
      <c r="A16822" s="9"/>
      <c r="H16822" s="9"/>
      <c r="J16822">
        <v>20</v>
      </c>
      <c r="K16822">
        <f ca="1">SIMULATION!$D$3*SIMULATION!$D$17/$H16802/(SIMULATION!$D$17-$I16802)*(((EXP(-$I16802*$J16822))/(1-EXP(-SIMULATION!$D$4*$I16802)))-(EXP(-SIMULATION!$D$17*$J16822)/(1-EXP(-SIMULATION!$D$4*SIMULATION!$D$17))))</f>
        <v>1.8220332561545467</v>
      </c>
      <c r="L16822">
        <v>0.10700382032605572</v>
      </c>
      <c r="M16822">
        <f t="shared" ca="1" si="262"/>
        <v>2.0169977753242061</v>
      </c>
    </row>
    <row r="16823" spans="1:13" x14ac:dyDescent="0.25">
      <c r="A16823" s="9"/>
      <c r="H16823" s="9"/>
      <c r="J16823">
        <v>21</v>
      </c>
      <c r="K16823">
        <f ca="1">SIMULATION!$D$3*SIMULATION!$D$17/$H16802/(SIMULATION!$D$17-$I16802)*(((EXP(-$I16802*$J16823))/(1-EXP(-SIMULATION!$D$4*$I16802)))-(EXP(-SIMULATION!$D$17*$J16823)/(1-EXP(-SIMULATION!$D$4*SIMULATION!$D$17))))</f>
        <v>1.769148362071185</v>
      </c>
      <c r="L16823">
        <v>0.14215886771342173</v>
      </c>
      <c r="M16823">
        <f t="shared" ca="1" si="262"/>
        <v>2.0206484900402795</v>
      </c>
    </row>
    <row r="16824" spans="1:13" x14ac:dyDescent="0.25">
      <c r="A16824" s="9"/>
      <c r="H16824" s="9"/>
      <c r="J16824">
        <v>22</v>
      </c>
      <c r="K16824">
        <f ca="1">SIMULATION!$D$3*SIMULATION!$D$17/$H16802/(SIMULATION!$D$17-$I16802)*(((EXP(-$I16802*$J16824))/(1-EXP(-SIMULATION!$D$4*$I16802)))-(EXP(-SIMULATION!$D$17*$J16824)/(1-EXP(-SIMULATION!$D$4*SIMULATION!$D$17))))</f>
        <v>1.7177736730169695</v>
      </c>
      <c r="L16824">
        <v>-6.9625405443617949E-2</v>
      </c>
      <c r="M16824">
        <f t="shared" ca="1" si="262"/>
        <v>1.5981729845727901</v>
      </c>
    </row>
    <row r="16825" spans="1:13" x14ac:dyDescent="0.25">
      <c r="A16825" s="9"/>
      <c r="H16825" s="9"/>
      <c r="J16825">
        <v>23</v>
      </c>
      <c r="K16825">
        <f ca="1">SIMULATION!$D$3*SIMULATION!$D$17/$H16802/(SIMULATION!$D$17-$I16802)*(((EXP(-$I16802*$J16825))/(1-EXP(-SIMULATION!$D$4*$I16802)))-(EXP(-SIMULATION!$D$17*$J16825)/(1-EXP(-SIMULATION!$D$4*SIMULATION!$D$17))))</f>
        <v>1.6678749795062715</v>
      </c>
      <c r="L16825">
        <v>0.46742040509685817</v>
      </c>
      <c r="M16825">
        <f t="shared" ca="1" si="262"/>
        <v>2.4474737780780069</v>
      </c>
    </row>
    <row r="16826" spans="1:13" x14ac:dyDescent="0.25">
      <c r="A16826" s="9"/>
      <c r="H16826" s="9"/>
      <c r="J16826">
        <v>24</v>
      </c>
      <c r="K16826">
        <f ca="1">SIMULATION!$D$3*SIMULATION!$D$17/$H16802/(SIMULATION!$D$17-$I16802)*(((EXP(-$I16802*$J16826))/(1-EXP(-SIMULATION!$D$4*$I16802)))-(EXP(-SIMULATION!$D$17*$J16826)/(1-EXP(-SIMULATION!$D$4*SIMULATION!$D$17))))</f>
        <v>1.6194155871495912</v>
      </c>
      <c r="L16826">
        <v>0.17274853973502483</v>
      </c>
      <c r="M16826">
        <f t="shared" ca="1" si="262"/>
        <v>1.8991672650538209</v>
      </c>
    </row>
    <row r="16827" spans="1:13" x14ac:dyDescent="0.25">
      <c r="A16827" s="9">
        <v>674</v>
      </c>
      <c r="B16827" s="2">
        <f ca="1">NORMINV(RAND(),SIMULATION!D7,SIMULATION!D8)</f>
        <v>61.713261170767595</v>
      </c>
      <c r="C16827" s="2">
        <v>2</v>
      </c>
      <c r="D16827" s="2">
        <f ca="1">SIMULATION!$D$11*(1+(SIMULATION!$D$12*LN(1+$C16827)))*(1+(SIMULATION!$D$13*(($B16827/63.5)-1)))</f>
        <v>10.105374952725811</v>
      </c>
      <c r="E16827" s="2">
        <v>-0.13268856947100768</v>
      </c>
      <c r="F16827" s="2">
        <f ca="1">D16827*(1+E16827)</f>
        <v>8.7645072062804701</v>
      </c>
      <c r="G16827" s="2">
        <v>0.79960590001034182</v>
      </c>
      <c r="H16827" s="9">
        <f>SIMULATION!$D$15*EXP($G$16827)</f>
        <v>491.10792943719491</v>
      </c>
      <c r="I16827" s="2">
        <f ca="1">$F16827/$H16827</f>
        <v>1.7846397260016782E-2</v>
      </c>
      <c r="J16827">
        <v>0</v>
      </c>
      <c r="K16827">
        <f ca="1">SIMULATION!$D$3*SIMULATION!$D$17/$H16827/(SIMULATION!$D$17-$I16827)*(((EXP(-$I16827*$J16827))/(1-EXP(-SIMULATION!$D$4*$I16827)))-(EXP(-SIMULATION!$D$17*$J16827)/(1-EXP(-SIMULATION!$D$4*SIMULATION!$D$17))))</f>
        <v>2.1820907907438425</v>
      </c>
      <c r="L16827">
        <v>0.187055247783219</v>
      </c>
      <c r="M16827">
        <f t="shared" ca="1" si="262"/>
        <v>2.5902623242919125</v>
      </c>
    </row>
    <row r="16828" spans="1:13" x14ac:dyDescent="0.25">
      <c r="A16828" s="9"/>
      <c r="H16828" s="9"/>
      <c r="J16828">
        <v>1</v>
      </c>
      <c r="K16828">
        <f ca="1">SIMULATION!$D$3*SIMULATION!$D$17/$H16827/(SIMULATION!$D$17-$I16827)*(((EXP(-$I16827*$J16828))/(1-EXP(-SIMULATION!$D$4*$I16827)))-(EXP(-SIMULATION!$D$17*$J16828)/(1-EXP(-SIMULATION!$D$4*SIMULATION!$D$17))))</f>
        <v>2.5419188249494891</v>
      </c>
      <c r="L16828">
        <v>5.0317747888515257E-2</v>
      </c>
      <c r="M16828">
        <f t="shared" ca="1" si="262"/>
        <v>2.6698224555363685</v>
      </c>
    </row>
    <row r="16829" spans="1:13" x14ac:dyDescent="0.25">
      <c r="A16829" s="9"/>
      <c r="H16829" s="9"/>
      <c r="J16829">
        <v>2</v>
      </c>
      <c r="K16829">
        <f ca="1">SIMULATION!$D$3*SIMULATION!$D$17/$H16827/(SIMULATION!$D$17-$I16827)*(((EXP(-$I16827*$J16829))/(1-EXP(-SIMULATION!$D$4*$I16827)))-(EXP(-SIMULATION!$D$17*$J16829)/(1-EXP(-SIMULATION!$D$4*SIMULATION!$D$17))))</f>
        <v>2.7522775779015425</v>
      </c>
      <c r="L16829">
        <v>0.13112377647084328</v>
      </c>
      <c r="M16829">
        <f t="shared" ca="1" si="262"/>
        <v>3.1131666078120181</v>
      </c>
    </row>
    <row r="16830" spans="1:13" x14ac:dyDescent="0.25">
      <c r="A16830" s="9"/>
      <c r="H16830" s="9"/>
      <c r="J16830">
        <v>3</v>
      </c>
      <c r="K16830">
        <f ca="1">SIMULATION!$D$3*SIMULATION!$D$17/$H16827/(SIMULATION!$D$17-$I16827)*(((EXP(-$I16827*$J16830))/(1-EXP(-SIMULATION!$D$4*$I16827)))-(EXP(-SIMULATION!$D$17*$J16830)/(1-EXP(-SIMULATION!$D$4*SIMULATION!$D$17))))</f>
        <v>2.8672105778837946</v>
      </c>
      <c r="L16830">
        <v>-0.41079345208407492</v>
      </c>
      <c r="M16830">
        <f t="shared" ca="1" si="262"/>
        <v>1.6893792467429354</v>
      </c>
    </row>
    <row r="16831" spans="1:13" x14ac:dyDescent="0.25">
      <c r="A16831" s="9"/>
      <c r="H16831" s="9"/>
      <c r="J16831">
        <v>4</v>
      </c>
      <c r="K16831">
        <f ca="1">SIMULATION!$D$3*SIMULATION!$D$17/$H16827/(SIMULATION!$D$17-$I16827)*(((EXP(-$I16827*$J16831))/(1-EXP(-SIMULATION!$D$4*$I16827)))-(EXP(-SIMULATION!$D$17*$J16831)/(1-EXP(-SIMULATION!$D$4*SIMULATION!$D$17))))</f>
        <v>2.9213439011426821</v>
      </c>
      <c r="L16831">
        <v>-3.41107211960145E-2</v>
      </c>
      <c r="M16831">
        <f t="shared" ca="1" si="262"/>
        <v>2.8216947538131265</v>
      </c>
    </row>
    <row r="16832" spans="1:13" x14ac:dyDescent="0.25">
      <c r="A16832" s="9"/>
      <c r="H16832" s="9"/>
      <c r="J16832">
        <v>5</v>
      </c>
      <c r="K16832">
        <f ca="1">SIMULATION!$D$3*SIMULATION!$D$17/$H16827/(SIMULATION!$D$17-$I16827)*(((EXP(-$I16827*$J16832))/(1-EXP(-SIMULATION!$D$4*$I16827)))-(EXP(-SIMULATION!$D$17*$J16832)/(1-EXP(-SIMULATION!$D$4*SIMULATION!$D$17))))</f>
        <v>2.9368605612219882</v>
      </c>
      <c r="L16832">
        <v>8.8506596634605889E-2</v>
      </c>
      <c r="M16832">
        <f t="shared" ca="1" si="262"/>
        <v>3.196792094286145</v>
      </c>
    </row>
    <row r="16833" spans="1:13" x14ac:dyDescent="0.25">
      <c r="A16833" s="9"/>
      <c r="H16833" s="9"/>
      <c r="J16833">
        <v>6</v>
      </c>
      <c r="K16833">
        <f ca="1">SIMULATION!$D$3*SIMULATION!$D$17/$H16827/(SIMULATION!$D$17-$I16827)*(((EXP(-$I16827*$J16833))/(1-EXP(-SIMULATION!$D$4*$I16827)))-(EXP(-SIMULATION!$D$17*$J16833)/(1-EXP(-SIMULATION!$D$4*SIMULATION!$D$17))))</f>
        <v>2.9279698649789938</v>
      </c>
      <c r="L16833">
        <v>-0.13079827471397493</v>
      </c>
      <c r="M16833">
        <f t="shared" ca="1" si="262"/>
        <v>2.5449964582252314</v>
      </c>
    </row>
    <row r="16834" spans="1:13" x14ac:dyDescent="0.25">
      <c r="A16834" s="9"/>
      <c r="H16834" s="9"/>
      <c r="J16834">
        <v>7</v>
      </c>
      <c r="K16834">
        <f ca="1">SIMULATION!$D$3*SIMULATION!$D$17/$H16827/(SIMULATION!$D$17-$I16827)*(((EXP(-$I16827*$J16834))/(1-EXP(-SIMULATION!$D$4*$I16827)))-(EXP(-SIMULATION!$D$17*$J16834)/(1-EXP(-SIMULATION!$D$4*SIMULATION!$D$17))))</f>
        <v>2.9037714824728433</v>
      </c>
      <c r="L16834">
        <v>-0.52356626407773688</v>
      </c>
      <c r="M16834">
        <f t="shared" ca="1" si="262"/>
        <v>1.3834546956590652</v>
      </c>
    </row>
    <row r="16835" spans="1:13" x14ac:dyDescent="0.25">
      <c r="A16835" s="9"/>
      <c r="H16835" s="9"/>
      <c r="J16835">
        <v>8</v>
      </c>
      <c r="K16835">
        <f ca="1">SIMULATION!$D$3*SIMULATION!$D$17/$H16827/(SIMULATION!$D$17-$I16827)*(((EXP(-$I16827*$J16835))/(1-EXP(-SIMULATION!$D$4*$I16827)))-(EXP(-SIMULATION!$D$17*$J16835)/(1-EXP(-SIMULATION!$D$4*SIMULATION!$D$17))))</f>
        <v>2.870090810566658</v>
      </c>
      <c r="L16835">
        <v>-0.20804765226121871</v>
      </c>
      <c r="M16835">
        <f t="shared" ref="M16835:M16898" ca="1" si="263">$K16835*(1+$L16835)</f>
        <v>2.2729751556517668</v>
      </c>
    </row>
    <row r="16836" spans="1:13" x14ac:dyDescent="0.25">
      <c r="A16836" s="9"/>
      <c r="H16836" s="9"/>
      <c r="J16836">
        <v>9</v>
      </c>
      <c r="K16836">
        <f ca="1">SIMULATION!$D$3*SIMULATION!$D$17/$H16827/(SIMULATION!$D$17-$I16827)*(((EXP(-$I16827*$J16836))/(1-EXP(-SIMULATION!$D$4*$I16827)))-(EXP(-SIMULATION!$D$17*$J16836)/(1-EXP(-SIMULATION!$D$4*SIMULATION!$D$17))))</f>
        <v>2.8306551166023031</v>
      </c>
      <c r="L16836">
        <v>5.7995599691893766E-2</v>
      </c>
      <c r="M16836">
        <f t="shared" ca="1" si="263"/>
        <v>2.9948206576105809</v>
      </c>
    </row>
    <row r="16837" spans="1:13" x14ac:dyDescent="0.25">
      <c r="A16837" s="9"/>
      <c r="H16837" s="9"/>
      <c r="J16837">
        <v>10</v>
      </c>
      <c r="K16837">
        <f ca="1">SIMULATION!$D$3*SIMULATION!$D$17/$H16827/(SIMULATION!$D$17-$I16827)*(((EXP(-$I16827*$J16837))/(1-EXP(-SIMULATION!$D$4*$I16827)))-(EXP(-SIMULATION!$D$17*$J16837)/(1-EXP(-SIMULATION!$D$4*SIMULATION!$D$17))))</f>
        <v>2.7878472379756691</v>
      </c>
      <c r="L16837">
        <v>0.29014203069779371</v>
      </c>
      <c r="M16837">
        <f t="shared" ca="1" si="263"/>
        <v>3.5967188968771651</v>
      </c>
    </row>
    <row r="16838" spans="1:13" x14ac:dyDescent="0.25">
      <c r="A16838" s="9"/>
      <c r="H16838" s="9"/>
      <c r="J16838">
        <v>11</v>
      </c>
      <c r="K16838">
        <f ca="1">SIMULATION!$D$3*SIMULATION!$D$17/$H16827/(SIMULATION!$D$17-$I16827)*(((EXP(-$I16827*$J16838))/(1-EXP(-SIMULATION!$D$4*$I16827)))-(EXP(-SIMULATION!$D$17*$J16838)/(1-EXP(-SIMULATION!$D$4*SIMULATION!$D$17))))</f>
        <v>2.7431885693103397</v>
      </c>
      <c r="L16838">
        <v>-3.8490648507357804E-2</v>
      </c>
      <c r="M16838">
        <f t="shared" ca="1" si="263"/>
        <v>2.6376014622996138</v>
      </c>
    </row>
    <row r="16839" spans="1:13" x14ac:dyDescent="0.25">
      <c r="A16839" s="9"/>
      <c r="H16839" s="9"/>
      <c r="J16839">
        <v>12</v>
      </c>
      <c r="K16839">
        <f ca="1">SIMULATION!$D$3*SIMULATION!$D$17/$H16827/(SIMULATION!$D$17-$I16827)*(((EXP(-$I16827*$J16839))/(1-EXP(-SIMULATION!$D$4*$I16827)))-(EXP(-SIMULATION!$D$17*$J16839)/(1-EXP(-SIMULATION!$D$4*SIMULATION!$D$17))))</f>
        <v>2.697648570584521</v>
      </c>
      <c r="L16839">
        <v>-0.28099856781610816</v>
      </c>
      <c r="M16839">
        <f t="shared" ca="1" si="263"/>
        <v>1.939613185779099</v>
      </c>
    </row>
    <row r="16840" spans="1:13" x14ac:dyDescent="0.25">
      <c r="A16840" s="9"/>
      <c r="H16840" s="9"/>
      <c r="J16840">
        <v>13</v>
      </c>
      <c r="K16840">
        <f ca="1">SIMULATION!$D$3*SIMULATION!$D$17/$H16827/(SIMULATION!$D$17-$I16827)*(((EXP(-$I16827*$J16840))/(1-EXP(-SIMULATION!$D$4*$I16827)))-(EXP(-SIMULATION!$D$17*$J16840)/(1-EXP(-SIMULATION!$D$4*SIMULATION!$D$17))))</f>
        <v>2.6518431057049017</v>
      </c>
      <c r="L16840">
        <v>1.3036954108209412E-2</v>
      </c>
      <c r="M16840">
        <f t="shared" ca="1" si="263"/>
        <v>2.686415062576148</v>
      </c>
    </row>
    <row r="16841" spans="1:13" x14ac:dyDescent="0.25">
      <c r="A16841" s="9"/>
      <c r="H16841" s="9"/>
      <c r="J16841">
        <v>14</v>
      </c>
      <c r="K16841">
        <f ca="1">SIMULATION!$D$3*SIMULATION!$D$17/$H16827/(SIMULATION!$D$17-$I16827)*(((EXP(-$I16827*$J16841))/(1-EXP(-SIMULATION!$D$4*$I16827)))-(EXP(-SIMULATION!$D$17*$J16841)/(1-EXP(-SIMULATION!$D$4*SIMULATION!$D$17))))</f>
        <v>2.606161540963063</v>
      </c>
      <c r="L16841">
        <v>-0.30845055669383964</v>
      </c>
      <c r="M16841">
        <f t="shared" ca="1" si="263"/>
        <v>1.8022895628189313</v>
      </c>
    </row>
    <row r="16842" spans="1:13" x14ac:dyDescent="0.25">
      <c r="A16842" s="9"/>
      <c r="H16842" s="9"/>
      <c r="J16842">
        <v>15</v>
      </c>
      <c r="K16842">
        <f ca="1">SIMULATION!$D$3*SIMULATION!$D$17/$H16827/(SIMULATION!$D$17-$I16827)*(((EXP(-$I16827*$J16842))/(1-EXP(-SIMULATION!$D$4*$I16827)))-(EXP(-SIMULATION!$D$17*$J16842)/(1-EXP(-SIMULATION!$D$4*SIMULATION!$D$17))))</f>
        <v>2.5608481911255594</v>
      </c>
      <c r="L16842">
        <v>7.607032054466209E-2</v>
      </c>
      <c r="M16842">
        <f t="shared" ca="1" si="263"/>
        <v>2.7556527338906984</v>
      </c>
    </row>
    <row r="16843" spans="1:13" x14ac:dyDescent="0.25">
      <c r="A16843" s="9"/>
      <c r="H16843" s="9"/>
      <c r="J16843">
        <v>16</v>
      </c>
      <c r="K16843">
        <f ca="1">SIMULATION!$D$3*SIMULATION!$D$17/$H16827/(SIMULATION!$D$17-$I16827)*(((EXP(-$I16827*$J16843))/(1-EXP(-SIMULATION!$D$4*$I16827)))-(EXP(-SIMULATION!$D$17*$J16843)/(1-EXP(-SIMULATION!$D$4*SIMULATION!$D$17))))</f>
        <v>2.5160545104092278</v>
      </c>
      <c r="L16843">
        <v>0.38549798212483821</v>
      </c>
      <c r="M16843">
        <f t="shared" ca="1" si="263"/>
        <v>3.4859884470880833</v>
      </c>
    </row>
    <row r="16844" spans="1:13" x14ac:dyDescent="0.25">
      <c r="A16844" s="9"/>
      <c r="H16844" s="9"/>
      <c r="J16844">
        <v>17</v>
      </c>
      <c r="K16844">
        <f ca="1">SIMULATION!$D$3*SIMULATION!$D$17/$H16827/(SIMULATION!$D$17-$I16827)*(((EXP(-$I16827*$J16844))/(1-EXP(-SIMULATION!$D$4*$I16827)))-(EXP(-SIMULATION!$D$17*$J16844)/(1-EXP(-SIMULATION!$D$4*SIMULATION!$D$17))))</f>
        <v>2.4718725360980445</v>
      </c>
      <c r="L16844">
        <v>0.14385666447044881</v>
      </c>
      <c r="M16844">
        <f t="shared" ca="1" si="263"/>
        <v>2.8274678741372186</v>
      </c>
    </row>
    <row r="16845" spans="1:13" x14ac:dyDescent="0.25">
      <c r="A16845" s="9"/>
      <c r="H16845" s="9"/>
      <c r="J16845">
        <v>18</v>
      </c>
      <c r="K16845">
        <f ca="1">SIMULATION!$D$3*SIMULATION!$D$17/$H16827/(SIMULATION!$D$17-$I16827)*(((EXP(-$I16827*$J16845))/(1-EXP(-SIMULATION!$D$4*$I16827)))-(EXP(-SIMULATION!$D$17*$J16845)/(1-EXP(-SIMULATION!$D$4*SIMULATION!$D$17))))</f>
        <v>2.4283563184263661</v>
      </c>
      <c r="L16845">
        <v>-6.0547235504513165E-2</v>
      </c>
      <c r="M16845">
        <f t="shared" ca="1" si="263"/>
        <v>2.2813260565257325</v>
      </c>
    </row>
    <row r="16846" spans="1:13" x14ac:dyDescent="0.25">
      <c r="A16846" s="9"/>
      <c r="H16846" s="9"/>
      <c r="J16846">
        <v>19</v>
      </c>
      <c r="K16846">
        <f ca="1">SIMULATION!$D$3*SIMULATION!$D$17/$H16827/(SIMULATION!$D$17-$I16827)*(((EXP(-$I16827*$J16846))/(1-EXP(-SIMULATION!$D$4*$I16827)))-(EXP(-SIMULATION!$D$17*$J16846)/(1-EXP(-SIMULATION!$D$4*SIMULATION!$D$17))))</f>
        <v>2.3855356517982829</v>
      </c>
      <c r="L16846">
        <v>3.2235112674919526E-2</v>
      </c>
      <c r="M16846">
        <f t="shared" ca="1" si="263"/>
        <v>2.4624336623240382</v>
      </c>
    </row>
    <row r="16847" spans="1:13" x14ac:dyDescent="0.25">
      <c r="A16847" s="9"/>
      <c r="H16847" s="9"/>
      <c r="J16847">
        <v>20</v>
      </c>
      <c r="K16847">
        <f ca="1">SIMULATION!$D$3*SIMULATION!$D$17/$H16827/(SIMULATION!$D$17-$I16827)*(((EXP(-$I16827*$J16847))/(1-EXP(-SIMULATION!$D$4*$I16827)))-(EXP(-SIMULATION!$D$17*$J16847)/(1-EXP(-SIMULATION!$D$4*SIMULATION!$D$17))))</f>
        <v>2.3434248725440363</v>
      </c>
      <c r="L16847">
        <v>-0.66079836393681879</v>
      </c>
      <c r="M16847">
        <f t="shared" ca="1" si="263"/>
        <v>0.79489355075808898</v>
      </c>
    </row>
    <row r="16848" spans="1:13" x14ac:dyDescent="0.25">
      <c r="A16848" s="9"/>
      <c r="H16848" s="9"/>
      <c r="J16848">
        <v>21</v>
      </c>
      <c r="K16848">
        <f ca="1">SIMULATION!$D$3*SIMULATION!$D$17/$H16827/(SIMULATION!$D$17-$I16827)*(((EXP(-$I16827*$J16848))/(1-EXP(-SIMULATION!$D$4*$I16827)))-(EXP(-SIMULATION!$D$17*$J16848)/(1-EXP(-SIMULATION!$D$4*SIMULATION!$D$17))))</f>
        <v>2.3020284952209091</v>
      </c>
      <c r="L16848">
        <v>0.53533283664401177</v>
      </c>
      <c r="M16848">
        <f t="shared" ca="1" si="263"/>
        <v>3.5343799396028643</v>
      </c>
    </row>
    <row r="16849" spans="1:13" x14ac:dyDescent="0.25">
      <c r="A16849" s="9"/>
      <c r="H16849" s="9"/>
      <c r="J16849">
        <v>22</v>
      </c>
      <c r="K16849">
        <f ca="1">SIMULATION!$D$3*SIMULATION!$D$17/$H16827/(SIMULATION!$D$17-$I16827)*(((EXP(-$I16827*$J16849))/(1-EXP(-SIMULATION!$D$4*$I16827)))-(EXP(-SIMULATION!$D$17*$J16849)/(1-EXP(-SIMULATION!$D$4*SIMULATION!$D$17))))</f>
        <v>2.2613448230034483</v>
      </c>
      <c r="L16849">
        <v>-0.22034205396313253</v>
      </c>
      <c r="M16849">
        <f t="shared" ca="1" si="263"/>
        <v>1.763075459983972</v>
      </c>
    </row>
    <row r="16850" spans="1:13" x14ac:dyDescent="0.25">
      <c r="A16850" s="9"/>
      <c r="H16850" s="9"/>
      <c r="J16850">
        <v>23</v>
      </c>
      <c r="K16850">
        <f ca="1">SIMULATION!$D$3*SIMULATION!$D$17/$H16827/(SIMULATION!$D$17-$I16827)*(((EXP(-$I16827*$J16850))/(1-EXP(-SIMULATION!$D$4*$I16827)))-(EXP(-SIMULATION!$D$17*$J16850)/(1-EXP(-SIMULATION!$D$4*SIMULATION!$D$17))))</f>
        <v>2.2213682598472895</v>
      </c>
      <c r="L16850">
        <v>2.0690714152665744E-2</v>
      </c>
      <c r="M16850">
        <f t="shared" ca="1" si="263"/>
        <v>2.2673299555395943</v>
      </c>
    </row>
    <row r="16851" spans="1:13" x14ac:dyDescent="0.25">
      <c r="A16851" s="9"/>
      <c r="H16851" s="9"/>
      <c r="J16851">
        <v>24</v>
      </c>
      <c r="K16851">
        <f ca="1">SIMULATION!$D$3*SIMULATION!$D$17/$H16827/(SIMULATION!$D$17-$I16827)*(((EXP(-$I16827*$J16851))/(1-EXP(-SIMULATION!$D$4*$I16827)))-(EXP(-SIMULATION!$D$17*$J16851)/(1-EXP(-SIMULATION!$D$4*SIMULATION!$D$17))))</f>
        <v>2.182090790743842</v>
      </c>
      <c r="L16851">
        <v>-0.26536627784215755</v>
      </c>
      <c r="M16851">
        <f t="shared" ca="1" si="263"/>
        <v>1.6030374796904985</v>
      </c>
    </row>
    <row r="16852" spans="1:13" x14ac:dyDescent="0.25">
      <c r="A16852" s="9">
        <v>675</v>
      </c>
      <c r="B16852" s="2">
        <f ca="1">NORMINV(RAND(),SIMULATION!D7,SIMULATION!D8)</f>
        <v>65.901752274123211</v>
      </c>
      <c r="C16852" s="2">
        <v>2</v>
      </c>
      <c r="D16852" s="2">
        <f ca="1">SIMULATION!$D$11*(1+(SIMULATION!$D$12*LN(1+$C16852)))*(1+(SIMULATION!$D$13*(($B16852/63.5)-1)))</f>
        <v>10.416419578318086</v>
      </c>
      <c r="E16852" s="2">
        <v>-0.30629640688570325</v>
      </c>
      <c r="F16852" s="2">
        <f ca="1">D16852*(1+E16852)</f>
        <v>7.2259076888653642</v>
      </c>
      <c r="G16852" s="2">
        <v>-1.4013914376777175</v>
      </c>
      <c r="H16852" s="9">
        <f>SIMULATION!$D$15*EXP($G$16852)</f>
        <v>54.362065296419608</v>
      </c>
      <c r="I16852" s="2">
        <f ca="1">$F16852/$H16852</f>
        <v>0.13292187575039163</v>
      </c>
      <c r="J16852">
        <v>0</v>
      </c>
      <c r="K16852">
        <f ca="1">SIMULATION!$D$3*SIMULATION!$D$17/$H16852/(SIMULATION!$D$17-$I16852)*(((EXP(-$I16852*$J16852))/(1-EXP(-SIMULATION!$D$4*$I16852)))-(EXP(-SIMULATION!$D$17*$J16852)/(1-EXP(-SIMULATION!$D$4*SIMULATION!$D$17))))</f>
        <v>0.61906166497340898</v>
      </c>
      <c r="L16852">
        <v>-5.8073219060352982E-2</v>
      </c>
      <c r="M16852">
        <f t="shared" ca="1" si="263"/>
        <v>0.58311076129154138</v>
      </c>
    </row>
    <row r="16853" spans="1:13" x14ac:dyDescent="0.25">
      <c r="A16853" s="9"/>
      <c r="H16853" s="9"/>
      <c r="J16853">
        <v>1</v>
      </c>
      <c r="K16853">
        <f ca="1">SIMULATION!$D$3*SIMULATION!$D$17/$H16852/(SIMULATION!$D$17-$I16852)*(((EXP(-$I16852*$J16853))/(1-EXP(-SIMULATION!$D$4*$I16852)))-(EXP(-SIMULATION!$D$17*$J16853)/(1-EXP(-SIMULATION!$D$4*SIMULATION!$D$17))))</f>
        <v>3.9281386421322666</v>
      </c>
      <c r="L16853">
        <v>-9.0829677361405806E-2</v>
      </c>
      <c r="M16853">
        <f t="shared" ca="1" si="263"/>
        <v>3.5713470766365223</v>
      </c>
    </row>
    <row r="16854" spans="1:13" x14ac:dyDescent="0.25">
      <c r="A16854" s="9"/>
      <c r="H16854" s="9"/>
      <c r="J16854">
        <v>2</v>
      </c>
      <c r="K16854">
        <f ca="1">SIMULATION!$D$3*SIMULATION!$D$17/$H16852/(SIMULATION!$D$17-$I16852)*(((EXP(-$I16852*$J16854))/(1-EXP(-SIMULATION!$D$4*$I16852)))-(EXP(-SIMULATION!$D$17*$J16854)/(1-EXP(-SIMULATION!$D$4*SIMULATION!$D$17))))</f>
        <v>5.6091308694148605</v>
      </c>
      <c r="L16854">
        <v>0.27810267192807597</v>
      </c>
      <c r="M16854">
        <f t="shared" ca="1" si="263"/>
        <v>7.1690451513933846</v>
      </c>
    </row>
    <row r="16855" spans="1:13" x14ac:dyDescent="0.25">
      <c r="A16855" s="9"/>
      <c r="H16855" s="9"/>
      <c r="J16855">
        <v>3</v>
      </c>
      <c r="K16855">
        <f ca="1">SIMULATION!$D$3*SIMULATION!$D$17/$H16852/(SIMULATION!$D$17-$I16852)*(((EXP(-$I16852*$J16855))/(1-EXP(-SIMULATION!$D$4*$I16852)))-(EXP(-SIMULATION!$D$17*$J16855)/(1-EXP(-SIMULATION!$D$4*SIMULATION!$D$17))))</f>
        <v>6.3015154518141534</v>
      </c>
      <c r="L16855">
        <v>-0.3439401302097298</v>
      </c>
      <c r="M16855">
        <f t="shared" ca="1" si="263"/>
        <v>4.1341714067985693</v>
      </c>
    </row>
    <row r="16856" spans="1:13" x14ac:dyDescent="0.25">
      <c r="A16856" s="9"/>
      <c r="H16856" s="9"/>
      <c r="J16856">
        <v>4</v>
      </c>
      <c r="K16856">
        <f ca="1">SIMULATION!$D$3*SIMULATION!$D$17/$H16852/(SIMULATION!$D$17-$I16852)*(((EXP(-$I16852*$J16856))/(1-EXP(-SIMULATION!$D$4*$I16852)))-(EXP(-SIMULATION!$D$17*$J16856)/(1-EXP(-SIMULATION!$D$4*SIMULATION!$D$17))))</f>
        <v>6.4082754553666819</v>
      </c>
      <c r="L16856">
        <v>-0.21799327048421183</v>
      </c>
      <c r="M16856">
        <f t="shared" ca="1" si="263"/>
        <v>5.0113145306875975</v>
      </c>
    </row>
    <row r="16857" spans="1:13" x14ac:dyDescent="0.25">
      <c r="A16857" s="9"/>
      <c r="H16857" s="9"/>
      <c r="J16857">
        <v>5</v>
      </c>
      <c r="K16857">
        <f ca="1">SIMULATION!$D$3*SIMULATION!$D$17/$H16852/(SIMULATION!$D$17-$I16852)*(((EXP(-$I16852*$J16857))/(1-EXP(-SIMULATION!$D$4*$I16852)))-(EXP(-SIMULATION!$D$17*$J16857)/(1-EXP(-SIMULATION!$D$4*SIMULATION!$D$17))))</f>
        <v>6.1816903654213586</v>
      </c>
      <c r="L16857">
        <v>-7.7329160287089124E-2</v>
      </c>
      <c r="M16857">
        <f t="shared" ca="1" si="263"/>
        <v>5.7036654403085354</v>
      </c>
    </row>
    <row r="16858" spans="1:13" x14ac:dyDescent="0.25">
      <c r="A16858" s="9"/>
      <c r="H16858" s="9"/>
      <c r="J16858">
        <v>6</v>
      </c>
      <c r="K16858">
        <f ca="1">SIMULATION!$D$3*SIMULATION!$D$17/$H16852/(SIMULATION!$D$17-$I16852)*(((EXP(-$I16852*$J16858))/(1-EXP(-SIMULATION!$D$4*$I16852)))-(EXP(-SIMULATION!$D$17*$J16858)/(1-EXP(-SIMULATION!$D$4*SIMULATION!$D$17))))</f>
        <v>5.7782072045277868</v>
      </c>
      <c r="L16858">
        <v>0.23245064014217295</v>
      </c>
      <c r="M16858">
        <f t="shared" ca="1" si="263"/>
        <v>7.1213551680943858</v>
      </c>
    </row>
    <row r="16859" spans="1:13" x14ac:dyDescent="0.25">
      <c r="A16859" s="9"/>
      <c r="H16859" s="9"/>
      <c r="J16859">
        <v>7</v>
      </c>
      <c r="K16859">
        <f ca="1">SIMULATION!$D$3*SIMULATION!$D$17/$H16852/(SIMULATION!$D$17-$I16852)*(((EXP(-$I16852*$J16859))/(1-EXP(-SIMULATION!$D$4*$I16852)))-(EXP(-SIMULATION!$D$17*$J16859)/(1-EXP(-SIMULATION!$D$4*SIMULATION!$D$17))))</f>
        <v>5.2935109164345784</v>
      </c>
      <c r="L16859">
        <v>-3.724421404733437E-2</v>
      </c>
      <c r="M16859">
        <f t="shared" ca="1" si="263"/>
        <v>5.0963582628009876</v>
      </c>
    </row>
    <row r="16860" spans="1:13" x14ac:dyDescent="0.25">
      <c r="A16860" s="9"/>
      <c r="H16860" s="9"/>
      <c r="J16860">
        <v>8</v>
      </c>
      <c r="K16860">
        <f ca="1">SIMULATION!$D$3*SIMULATION!$D$17/$H16852/(SIMULATION!$D$17-$I16852)*(((EXP(-$I16852*$J16860))/(1-EXP(-SIMULATION!$D$4*$I16852)))-(EXP(-SIMULATION!$D$17*$J16860)/(1-EXP(-SIMULATION!$D$4*SIMULATION!$D$17))))</f>
        <v>4.7849174549040328</v>
      </c>
      <c r="L16860">
        <v>0.24202903691914435</v>
      </c>
      <c r="M16860">
        <f t="shared" ca="1" si="263"/>
        <v>5.9430064182520583</v>
      </c>
    </row>
    <row r="16861" spans="1:13" x14ac:dyDescent="0.25">
      <c r="A16861" s="9"/>
      <c r="H16861" s="9"/>
      <c r="J16861">
        <v>9</v>
      </c>
      <c r="K16861">
        <f ca="1">SIMULATION!$D$3*SIMULATION!$D$17/$H16852/(SIMULATION!$D$17-$I16852)*(((EXP(-$I16852*$J16861))/(1-EXP(-SIMULATION!$D$4*$I16852)))-(EXP(-SIMULATION!$D$17*$J16861)/(1-EXP(-SIMULATION!$D$4*SIMULATION!$D$17))))</f>
        <v>4.2856530189559559</v>
      </c>
      <c r="L16861">
        <v>-0.754321823250102</v>
      </c>
      <c r="M16861">
        <f t="shared" ca="1" si="263"/>
        <v>1.0528914198797954</v>
      </c>
    </row>
    <row r="16862" spans="1:13" x14ac:dyDescent="0.25">
      <c r="A16862" s="9"/>
      <c r="H16862" s="9"/>
      <c r="J16862">
        <v>10</v>
      </c>
      <c r="K16862">
        <f ca="1">SIMULATION!$D$3*SIMULATION!$D$17/$H16852/(SIMULATION!$D$17-$I16852)*(((EXP(-$I16852*$J16862))/(1-EXP(-SIMULATION!$D$4*$I16852)))-(EXP(-SIMULATION!$D$17*$J16862)/(1-EXP(-SIMULATION!$D$4*SIMULATION!$D$17))))</f>
        <v>3.8139425459606429</v>
      </c>
      <c r="L16862">
        <v>-0.66575345146810239</v>
      </c>
      <c r="M16862">
        <f t="shared" ca="1" si="263"/>
        <v>1.2747971322863032</v>
      </c>
    </row>
    <row r="16863" spans="1:13" x14ac:dyDescent="0.25">
      <c r="A16863" s="9"/>
      <c r="H16863" s="9"/>
      <c r="J16863">
        <v>11</v>
      </c>
      <c r="K16863">
        <f ca="1">SIMULATION!$D$3*SIMULATION!$D$17/$H16852/(SIMULATION!$D$17-$I16852)*(((EXP(-$I16852*$J16863))/(1-EXP(-SIMULATION!$D$4*$I16852)))-(EXP(-SIMULATION!$D$17*$J16863)/(1-EXP(-SIMULATION!$D$4*SIMULATION!$D$17))))</f>
        <v>3.3787795665181259</v>
      </c>
      <c r="L16863">
        <v>0.40678301778490589</v>
      </c>
      <c r="M16863">
        <f t="shared" ca="1" si="263"/>
        <v>4.7532097150163457</v>
      </c>
    </row>
    <row r="16864" spans="1:13" x14ac:dyDescent="0.25">
      <c r="A16864" s="9"/>
      <c r="H16864" s="9"/>
      <c r="J16864">
        <v>12</v>
      </c>
      <c r="K16864">
        <f ca="1">SIMULATION!$D$3*SIMULATION!$D$17/$H16852/(SIMULATION!$D$17-$I16852)*(((EXP(-$I16852*$J16864))/(1-EXP(-SIMULATION!$D$4*$I16852)))-(EXP(-SIMULATION!$D$17*$J16864)/(1-EXP(-SIMULATION!$D$4*SIMULATION!$D$17))))</f>
        <v>2.9835761504689411</v>
      </c>
      <c r="L16864">
        <v>-0.15125876509237235</v>
      </c>
      <c r="M16864">
        <f t="shared" ca="1" si="263"/>
        <v>2.5322841063899548</v>
      </c>
    </row>
    <row r="16865" spans="1:13" x14ac:dyDescent="0.25">
      <c r="A16865" s="9"/>
      <c r="H16865" s="9"/>
      <c r="J16865">
        <v>13</v>
      </c>
      <c r="K16865">
        <f ca="1">SIMULATION!$D$3*SIMULATION!$D$17/$H16852/(SIMULATION!$D$17-$I16852)*(((EXP(-$I16852*$J16865))/(1-EXP(-SIMULATION!$D$4*$I16852)))-(EXP(-SIMULATION!$D$17*$J16865)/(1-EXP(-SIMULATION!$D$4*SIMULATION!$D$17))))</f>
        <v>2.6284602781222794</v>
      </c>
      <c r="L16865">
        <v>-0.63813711282714547</v>
      </c>
      <c r="M16865">
        <f t="shared" ca="1" si="263"/>
        <v>0.95114222506049229</v>
      </c>
    </row>
    <row r="16866" spans="1:13" x14ac:dyDescent="0.25">
      <c r="A16866" s="9"/>
      <c r="H16866" s="9"/>
      <c r="J16866">
        <v>14</v>
      </c>
      <c r="K16866">
        <f ca="1">SIMULATION!$D$3*SIMULATION!$D$17/$H16852/(SIMULATION!$D$17-$I16852)*(((EXP(-$I16852*$J16866))/(1-EXP(-SIMULATION!$D$4*$I16852)))-(EXP(-SIMULATION!$D$17*$J16866)/(1-EXP(-SIMULATION!$D$4*SIMULATION!$D$17))))</f>
        <v>2.3117116268813325</v>
      </c>
      <c r="L16866">
        <v>0.32658955740188678</v>
      </c>
      <c r="M16866">
        <f t="shared" ca="1" si="263"/>
        <v>3.0666925039453021</v>
      </c>
    </row>
    <row r="16867" spans="1:13" x14ac:dyDescent="0.25">
      <c r="A16867" s="9"/>
      <c r="H16867" s="9"/>
      <c r="J16867">
        <v>15</v>
      </c>
      <c r="K16867">
        <f ca="1">SIMULATION!$D$3*SIMULATION!$D$17/$H16852/(SIMULATION!$D$17-$I16852)*(((EXP(-$I16852*$J16867))/(1-EXP(-SIMULATION!$D$4*$I16852)))-(EXP(-SIMULATION!$D$17*$J16867)/(1-EXP(-SIMULATION!$D$4*SIMULATION!$D$17))))</f>
        <v>2.0306497671857318</v>
      </c>
      <c r="L16867">
        <v>0.31069561491293135</v>
      </c>
      <c r="M16867">
        <f t="shared" ca="1" si="263"/>
        <v>2.6615637452743037</v>
      </c>
    </row>
    <row r="16868" spans="1:13" x14ac:dyDescent="0.25">
      <c r="A16868" s="9"/>
      <c r="H16868" s="9"/>
      <c r="J16868">
        <v>16</v>
      </c>
      <c r="K16868">
        <f ca="1">SIMULATION!$D$3*SIMULATION!$D$17/$H16852/(SIMULATION!$D$17-$I16852)*(((EXP(-$I16852*$J16868))/(1-EXP(-SIMULATION!$D$4*$I16852)))-(EXP(-SIMULATION!$D$17*$J16868)/(1-EXP(-SIMULATION!$D$4*SIMULATION!$D$17))))</f>
        <v>1.7821754184103218</v>
      </c>
      <c r="L16868">
        <v>-0.50751349238615362</v>
      </c>
      <c r="M16868">
        <f t="shared" ca="1" si="263"/>
        <v>0.87769734776814479</v>
      </c>
    </row>
    <row r="16869" spans="1:13" x14ac:dyDescent="0.25">
      <c r="A16869" s="9"/>
      <c r="H16869" s="9"/>
      <c r="J16869">
        <v>17</v>
      </c>
      <c r="K16869">
        <f ca="1">SIMULATION!$D$3*SIMULATION!$D$17/$H16852/(SIMULATION!$D$17-$I16852)*(((EXP(-$I16852*$J16869))/(1-EXP(-SIMULATION!$D$4*$I16852)))-(EXP(-SIMULATION!$D$17*$J16869)/(1-EXP(-SIMULATION!$D$4*SIMULATION!$D$17))))</f>
        <v>1.5630928524685961</v>
      </c>
      <c r="L16869">
        <v>-0.10520472502647113</v>
      </c>
      <c r="M16869">
        <f t="shared" ca="1" si="263"/>
        <v>1.398648098733795</v>
      </c>
    </row>
    <row r="16870" spans="1:13" x14ac:dyDescent="0.25">
      <c r="A16870" s="9"/>
      <c r="H16870" s="9"/>
      <c r="J16870">
        <v>18</v>
      </c>
      <c r="K16870">
        <f ca="1">SIMULATION!$D$3*SIMULATION!$D$17/$H16852/(SIMULATION!$D$17-$I16852)*(((EXP(-$I16852*$J16870))/(1-EXP(-SIMULATION!$D$4*$I16852)))-(EXP(-SIMULATION!$D$17*$J16870)/(1-EXP(-SIMULATION!$D$4*SIMULATION!$D$17))))</f>
        <v>1.3702950943000658</v>
      </c>
      <c r="L16870">
        <v>-5.9253992351446898E-2</v>
      </c>
      <c r="M16870">
        <f t="shared" ca="1" si="263"/>
        <v>1.2890996392631844</v>
      </c>
    </row>
    <row r="16871" spans="1:13" x14ac:dyDescent="0.25">
      <c r="A16871" s="9"/>
      <c r="H16871" s="9"/>
      <c r="J16871">
        <v>19</v>
      </c>
      <c r="K16871">
        <f ca="1">SIMULATION!$D$3*SIMULATION!$D$17/$H16852/(SIMULATION!$D$17-$I16852)*(((EXP(-$I16852*$J16871))/(1-EXP(-SIMULATION!$D$4*$I16852)))-(EXP(-SIMULATION!$D$17*$J16871)/(1-EXP(-SIMULATION!$D$4*SIMULATION!$D$17))))</f>
        <v>1.2008638632975599</v>
      </c>
      <c r="L16871">
        <v>0.29036931649589209</v>
      </c>
      <c r="M16871">
        <f t="shared" ca="1" si="263"/>
        <v>1.5495578824878886</v>
      </c>
    </row>
    <row r="16872" spans="1:13" x14ac:dyDescent="0.25">
      <c r="A16872" s="9"/>
      <c r="H16872" s="9"/>
      <c r="J16872">
        <v>20</v>
      </c>
      <c r="K16872">
        <f ca="1">SIMULATION!$D$3*SIMULATION!$D$17/$H16852/(SIMULATION!$D$17-$I16852)*(((EXP(-$I16852*$J16872))/(1-EXP(-SIMULATION!$D$4*$I16852)))-(EXP(-SIMULATION!$D$17*$J16872)/(1-EXP(-SIMULATION!$D$4*SIMULATION!$D$17))))</f>
        <v>1.0521172111043571</v>
      </c>
      <c r="L16872">
        <v>5.8903918170129285E-2</v>
      </c>
      <c r="M16872">
        <f t="shared" ca="1" si="263"/>
        <v>1.1140910372126327</v>
      </c>
    </row>
    <row r="16873" spans="1:13" x14ac:dyDescent="0.25">
      <c r="A16873" s="9"/>
      <c r="H16873" s="9"/>
      <c r="J16873">
        <v>21</v>
      </c>
      <c r="K16873">
        <f ca="1">SIMULATION!$D$3*SIMULATION!$D$17/$H16852/(SIMULATION!$D$17-$I16852)*(((EXP(-$I16852*$J16873))/(1-EXP(-SIMULATION!$D$4*$I16852)))-(EXP(-SIMULATION!$D$17*$J16873)/(1-EXP(-SIMULATION!$D$4*SIMULATION!$D$17))))</f>
        <v>0.92162568410930212</v>
      </c>
      <c r="L16873">
        <v>-4.4299050596977342E-2</v>
      </c>
      <c r="M16873">
        <f t="shared" ca="1" si="263"/>
        <v>0.88079854129747026</v>
      </c>
    </row>
    <row r="16874" spans="1:13" x14ac:dyDescent="0.25">
      <c r="A16874" s="9"/>
      <c r="H16874" s="9"/>
      <c r="J16874">
        <v>22</v>
      </c>
      <c r="K16874">
        <f ca="1">SIMULATION!$D$3*SIMULATION!$D$17/$H16852/(SIMULATION!$D$17-$I16852)*(((EXP(-$I16852*$J16874))/(1-EXP(-SIMULATION!$D$4*$I16852)))-(EXP(-SIMULATION!$D$17*$J16874)/(1-EXP(-SIMULATION!$D$4*SIMULATION!$D$17))))</f>
        <v>0.80721010376097457</v>
      </c>
      <c r="L16874">
        <v>-0.24298946806914953</v>
      </c>
      <c r="M16874">
        <f t="shared" ca="1" si="263"/>
        <v>0.61106655002805232</v>
      </c>
    </row>
    <row r="16875" spans="1:13" x14ac:dyDescent="0.25">
      <c r="A16875" s="9"/>
      <c r="H16875" s="9"/>
      <c r="J16875">
        <v>23</v>
      </c>
      <c r="K16875">
        <f ca="1">SIMULATION!$D$3*SIMULATION!$D$17/$H16852/(SIMULATION!$D$17-$I16852)*(((EXP(-$I16852*$J16875))/(1-EXP(-SIMULATION!$D$4*$I16852)))-(EXP(-SIMULATION!$D$17*$J16875)/(1-EXP(-SIMULATION!$D$4*SIMULATION!$D$17))))</f>
        <v>0.70692913254996592</v>
      </c>
      <c r="L16875">
        <v>0.14142664665909571</v>
      </c>
      <c r="M16875">
        <f t="shared" ca="1" si="263"/>
        <v>0.80690774919213093</v>
      </c>
    </row>
    <row r="16876" spans="1:13" x14ac:dyDescent="0.25">
      <c r="A16876" s="9"/>
      <c r="H16876" s="9"/>
      <c r="J16876">
        <v>24</v>
      </c>
      <c r="K16876">
        <f ca="1">SIMULATION!$D$3*SIMULATION!$D$17/$H16852/(SIMULATION!$D$17-$I16852)*(((EXP(-$I16852*$J16876))/(1-EXP(-SIMULATION!$D$4*$I16852)))-(EXP(-SIMULATION!$D$17*$J16876)/(1-EXP(-SIMULATION!$D$4*SIMULATION!$D$17))))</f>
        <v>0.61906166497340898</v>
      </c>
      <c r="L16876">
        <v>0.24743984938830768</v>
      </c>
      <c r="M16876">
        <f t="shared" ca="1" si="263"/>
        <v>0.7722421901165043</v>
      </c>
    </row>
    <row r="16877" spans="1:13" x14ac:dyDescent="0.25">
      <c r="A16877" s="9">
        <v>676</v>
      </c>
      <c r="B16877" s="2">
        <f ca="1">NORMINV(RAND(),SIMULATION!D7,SIMULATION!D8)</f>
        <v>68.216985284275566</v>
      </c>
      <c r="C16877" s="2">
        <v>2</v>
      </c>
      <c r="D16877" s="2">
        <f ca="1">SIMULATION!$D$11*(1+(SIMULATION!$D$12*LN(1+$C16877)))*(1+(SIMULATION!$D$13*(($B16877/63.5)-1)))</f>
        <v>10.588352803680504</v>
      </c>
      <c r="E16877" s="2">
        <v>5.587542359717544E-3</v>
      </c>
      <c r="F16877" s="2">
        <f ca="1">D16877*(1+E16877)</f>
        <v>10.647515673490703</v>
      </c>
      <c r="G16877" s="2">
        <v>-0.84788670975668001</v>
      </c>
      <c r="H16877" s="9">
        <f>SIMULATION!$D$15*EXP($G$16877)</f>
        <v>94.554019814547232</v>
      </c>
      <c r="I16877" s="2">
        <f ca="1">$F16877/$H16877</f>
        <v>0.11260775263044473</v>
      </c>
      <c r="J16877">
        <v>0</v>
      </c>
      <c r="K16877">
        <f ca="1">SIMULATION!$D$3*SIMULATION!$D$17/$H16877/(SIMULATION!$D$17-$I16877)*(((EXP(-$I16877*$J16877))/(1-EXP(-SIMULATION!$D$4*$I16877)))-(EXP(-SIMULATION!$D$17*$J16877)/(1-EXP(-SIMULATION!$D$4*SIMULATION!$D$17))))</f>
        <v>0.55932956176320003</v>
      </c>
      <c r="L16877">
        <v>0.16274239710575117</v>
      </c>
      <c r="M16877">
        <f t="shared" ca="1" si="263"/>
        <v>0.65035619541665246</v>
      </c>
    </row>
    <row r="16878" spans="1:13" x14ac:dyDescent="0.25">
      <c r="A16878" s="9"/>
      <c r="H16878" s="9"/>
      <c r="J16878">
        <v>1</v>
      </c>
      <c r="K16878">
        <f ca="1">SIMULATION!$D$3*SIMULATION!$D$17/$H16877/(SIMULATION!$D$17-$I16877)*(((EXP(-$I16877*$J16878))/(1-EXP(-SIMULATION!$D$4*$I16877)))-(EXP(-SIMULATION!$D$17*$J16878)/(1-EXP(-SIMULATION!$D$4*SIMULATION!$D$17))))</f>
        <v>2.4674990293259973</v>
      </c>
      <c r="L16878">
        <v>0.10117980525520373</v>
      </c>
      <c r="M16878">
        <f t="shared" ca="1" si="263"/>
        <v>2.7171601005806059</v>
      </c>
    </row>
    <row r="16879" spans="1:13" x14ac:dyDescent="0.25">
      <c r="A16879" s="9"/>
      <c r="H16879" s="9"/>
      <c r="J16879">
        <v>2</v>
      </c>
      <c r="K16879">
        <f ca="1">SIMULATION!$D$3*SIMULATION!$D$17/$H16877/(SIMULATION!$D$17-$I16877)*(((EXP(-$I16877*$J16879))/(1-EXP(-SIMULATION!$D$4*$I16877)))-(EXP(-SIMULATION!$D$17*$J16879)/(1-EXP(-SIMULATION!$D$4*SIMULATION!$D$17))))</f>
        <v>3.465686949998831</v>
      </c>
      <c r="L16879">
        <v>0.1002334808764367</v>
      </c>
      <c r="M16879">
        <f t="shared" ca="1" si="263"/>
        <v>3.8130648166252552</v>
      </c>
    </row>
    <row r="16880" spans="1:13" x14ac:dyDescent="0.25">
      <c r="A16880" s="9"/>
      <c r="H16880" s="9"/>
      <c r="J16880">
        <v>3</v>
      </c>
      <c r="K16880">
        <f ca="1">SIMULATION!$D$3*SIMULATION!$D$17/$H16877/(SIMULATION!$D$17-$I16877)*(((EXP(-$I16877*$J16880))/(1-EXP(-SIMULATION!$D$4*$I16877)))-(EXP(-SIMULATION!$D$17*$J16880)/(1-EXP(-SIMULATION!$D$4*SIMULATION!$D$17))))</f>
        <v>3.9046576922802938</v>
      </c>
      <c r="L16880">
        <v>-0.1434876547234987</v>
      </c>
      <c r="M16880">
        <f t="shared" ca="1" si="263"/>
        <v>3.344387517516926</v>
      </c>
    </row>
    <row r="16881" spans="1:13" x14ac:dyDescent="0.25">
      <c r="A16881" s="9"/>
      <c r="H16881" s="9"/>
      <c r="J16881">
        <v>4</v>
      </c>
      <c r="K16881">
        <f ca="1">SIMULATION!$D$3*SIMULATION!$D$17/$H16877/(SIMULATION!$D$17-$I16877)*(((EXP(-$I16877*$J16881))/(1-EXP(-SIMULATION!$D$4*$I16877)))-(EXP(-SIMULATION!$D$17*$J16881)/(1-EXP(-SIMULATION!$D$4*SIMULATION!$D$17))))</f>
        <v>4.0066420083142544</v>
      </c>
      <c r="L16881">
        <v>3.0805144782903207E-2</v>
      </c>
      <c r="M16881">
        <f t="shared" ca="1" si="263"/>
        <v>4.1300671954736368</v>
      </c>
    </row>
    <row r="16882" spans="1:13" x14ac:dyDescent="0.25">
      <c r="A16882" s="9"/>
      <c r="H16882" s="9"/>
      <c r="J16882">
        <v>5</v>
      </c>
      <c r="K16882">
        <f ca="1">SIMULATION!$D$3*SIMULATION!$D$17/$H16877/(SIMULATION!$D$17-$I16877)*(((EXP(-$I16877*$J16882))/(1-EXP(-SIMULATION!$D$4*$I16877)))-(EXP(-SIMULATION!$D$17*$J16882)/(1-EXP(-SIMULATION!$D$4*SIMULATION!$D$17))))</f>
        <v>3.9117745021285533</v>
      </c>
      <c r="L16882">
        <v>6.1946438398891468E-2</v>
      </c>
      <c r="M16882">
        <f t="shared" ca="1" si="263"/>
        <v>4.1540950003550137</v>
      </c>
    </row>
    <row r="16883" spans="1:13" x14ac:dyDescent="0.25">
      <c r="A16883" s="9"/>
      <c r="H16883" s="9"/>
      <c r="J16883">
        <v>6</v>
      </c>
      <c r="K16883">
        <f ca="1">SIMULATION!$D$3*SIMULATION!$D$17/$H16877/(SIMULATION!$D$17-$I16877)*(((EXP(-$I16877*$J16883))/(1-EXP(-SIMULATION!$D$4*$I16877)))-(EXP(-SIMULATION!$D$17*$J16883)/(1-EXP(-SIMULATION!$D$4*SIMULATION!$D$17))))</f>
        <v>3.7078229919977734</v>
      </c>
      <c r="L16883">
        <v>0.25309746992789878</v>
      </c>
      <c r="M16883">
        <f t="shared" ca="1" si="263"/>
        <v>4.6462636102129018</v>
      </c>
    </row>
    <row r="16884" spans="1:13" x14ac:dyDescent="0.25">
      <c r="A16884" s="9"/>
      <c r="H16884" s="9"/>
      <c r="J16884">
        <v>7</v>
      </c>
      <c r="K16884">
        <f ca="1">SIMULATION!$D$3*SIMULATION!$D$17/$H16877/(SIMULATION!$D$17-$I16877)*(((EXP(-$I16877*$J16884))/(1-EXP(-SIMULATION!$D$4*$I16877)))-(EXP(-SIMULATION!$D$17*$J16884)/(1-EXP(-SIMULATION!$D$4*SIMULATION!$D$17))))</f>
        <v>3.4492139901985297</v>
      </c>
      <c r="L16884">
        <v>0.50711444574602327</v>
      </c>
      <c r="M16884">
        <f t="shared" ca="1" si="263"/>
        <v>5.1983602310974861</v>
      </c>
    </row>
    <row r="16885" spans="1:13" x14ac:dyDescent="0.25">
      <c r="A16885" s="9"/>
      <c r="H16885" s="9"/>
      <c r="J16885">
        <v>8</v>
      </c>
      <c r="K16885">
        <f ca="1">SIMULATION!$D$3*SIMULATION!$D$17/$H16877/(SIMULATION!$D$17-$I16877)*(((EXP(-$I16877*$J16885))/(1-EXP(-SIMULATION!$D$4*$I16877)))-(EXP(-SIMULATION!$D$17*$J16885)/(1-EXP(-SIMULATION!$D$4*SIMULATION!$D$17))))</f>
        <v>3.1692016244632204</v>
      </c>
      <c r="L16885">
        <v>-0.24216766211566254</v>
      </c>
      <c r="M16885">
        <f t="shared" ca="1" si="263"/>
        <v>2.4017234762938022</v>
      </c>
    </row>
    <row r="16886" spans="1:13" x14ac:dyDescent="0.25">
      <c r="A16886" s="9"/>
      <c r="H16886" s="9"/>
      <c r="J16886">
        <v>9</v>
      </c>
      <c r="K16886">
        <f ca="1">SIMULATION!$D$3*SIMULATION!$D$17/$H16877/(SIMULATION!$D$17-$I16877)*(((EXP(-$I16877*$J16886))/(1-EXP(-SIMULATION!$D$4*$I16877)))-(EXP(-SIMULATION!$D$17*$J16886)/(1-EXP(-SIMULATION!$D$4*SIMULATION!$D$17))))</f>
        <v>2.8876451671241288</v>
      </c>
      <c r="L16886">
        <v>0.53892085633182785</v>
      </c>
      <c r="M16886">
        <f t="shared" ca="1" si="263"/>
        <v>4.4438573733731284</v>
      </c>
    </row>
    <row r="16887" spans="1:13" x14ac:dyDescent="0.25">
      <c r="A16887" s="9"/>
      <c r="H16887" s="9"/>
      <c r="J16887">
        <v>10</v>
      </c>
      <c r="K16887">
        <f ca="1">SIMULATION!$D$3*SIMULATION!$D$17/$H16877/(SIMULATION!$D$17-$I16877)*(((EXP(-$I16877*$J16887))/(1-EXP(-SIMULATION!$D$4*$I16877)))-(EXP(-SIMULATION!$D$17*$J16887)/(1-EXP(-SIMULATION!$D$4*SIMULATION!$D$17))))</f>
        <v>2.6159746485240416</v>
      </c>
      <c r="L16887">
        <v>0.44998263523213322</v>
      </c>
      <c r="M16887">
        <f t="shared" ca="1" si="263"/>
        <v>3.7931178145673434</v>
      </c>
    </row>
    <row r="16888" spans="1:13" x14ac:dyDescent="0.25">
      <c r="A16888" s="9"/>
      <c r="H16888" s="9"/>
      <c r="J16888">
        <v>11</v>
      </c>
      <c r="K16888">
        <f ca="1">SIMULATION!$D$3*SIMULATION!$D$17/$H16877/(SIMULATION!$D$17-$I16877)*(((EXP(-$I16877*$J16888))/(1-EXP(-SIMULATION!$D$4*$I16877)))-(EXP(-SIMULATION!$D$17*$J16888)/(1-EXP(-SIMULATION!$D$4*SIMULATION!$D$17))))</f>
        <v>2.3603564878547867</v>
      </c>
      <c r="L16888">
        <v>0.55038231421468409</v>
      </c>
      <c r="M16888">
        <f t="shared" ca="1" si="263"/>
        <v>3.6594549540119479</v>
      </c>
    </row>
    <row r="16889" spans="1:13" x14ac:dyDescent="0.25">
      <c r="A16889" s="9"/>
      <c r="H16889" s="9"/>
      <c r="J16889">
        <v>12</v>
      </c>
      <c r="K16889">
        <f ca="1">SIMULATION!$D$3*SIMULATION!$D$17/$H16877/(SIMULATION!$D$17-$I16877)*(((EXP(-$I16877*$J16889))/(1-EXP(-SIMULATION!$D$4*$I16877)))-(EXP(-SIMULATION!$D$17*$J16889)/(1-EXP(-SIMULATION!$D$4*SIMULATION!$D$17))))</f>
        <v>2.1237074038837451</v>
      </c>
      <c r="L16889">
        <v>-0.2050020472939125</v>
      </c>
      <c r="M16889">
        <f t="shared" ca="1" si="263"/>
        <v>1.6883430382343376</v>
      </c>
    </row>
    <row r="16890" spans="1:13" x14ac:dyDescent="0.25">
      <c r="A16890" s="9"/>
      <c r="H16890" s="9"/>
      <c r="J16890">
        <v>13</v>
      </c>
      <c r="K16890">
        <f ca="1">SIMULATION!$D$3*SIMULATION!$D$17/$H16877/(SIMULATION!$D$17-$I16877)*(((EXP(-$I16877*$J16890))/(1-EXP(-SIMULATION!$D$4*$I16877)))-(EXP(-SIMULATION!$D$17*$J16890)/(1-EXP(-SIMULATION!$D$4*SIMULATION!$D$17))))</f>
        <v>1.906971841259461</v>
      </c>
      <c r="L16890">
        <v>0.35762407713411493</v>
      </c>
      <c r="M16890">
        <f t="shared" ca="1" si="263"/>
        <v>2.5889508861106196</v>
      </c>
    </row>
    <row r="16891" spans="1:13" x14ac:dyDescent="0.25">
      <c r="A16891" s="9"/>
      <c r="H16891" s="9"/>
      <c r="J16891">
        <v>14</v>
      </c>
      <c r="K16891">
        <f ca="1">SIMULATION!$D$3*SIMULATION!$D$17/$H16877/(SIMULATION!$D$17-$I16877)*(((EXP(-$I16877*$J16891))/(1-EXP(-SIMULATION!$D$4*$I16877)))-(EXP(-SIMULATION!$D$17*$J16891)/(1-EXP(-SIMULATION!$D$4*SIMULATION!$D$17))))</f>
        <v>1.7099288387529656</v>
      </c>
      <c r="L16891">
        <v>-0.15898999890900581</v>
      </c>
      <c r="M16891">
        <f t="shared" ca="1" si="263"/>
        <v>1.4380672545451541</v>
      </c>
    </row>
    <row r="16892" spans="1:13" x14ac:dyDescent="0.25">
      <c r="A16892" s="9"/>
      <c r="H16892" s="9"/>
      <c r="J16892">
        <v>15</v>
      </c>
      <c r="K16892">
        <f ca="1">SIMULATION!$D$3*SIMULATION!$D$17/$H16877/(SIMULATION!$D$17-$I16877)*(((EXP(-$I16877*$J16892))/(1-EXP(-SIMULATION!$D$4*$I16877)))-(EXP(-SIMULATION!$D$17*$J16892)/(1-EXP(-SIMULATION!$D$4*SIMULATION!$D$17))))</f>
        <v>1.5316986025043793</v>
      </c>
      <c r="L16892">
        <v>0.31723076274129541</v>
      </c>
      <c r="M16892">
        <f t="shared" ca="1" si="263"/>
        <v>2.0176005184666197</v>
      </c>
    </row>
    <row r="16893" spans="1:13" x14ac:dyDescent="0.25">
      <c r="A16893" s="9"/>
      <c r="H16893" s="9"/>
      <c r="J16893">
        <v>16</v>
      </c>
      <c r="K16893">
        <f ca="1">SIMULATION!$D$3*SIMULATION!$D$17/$H16877/(SIMULATION!$D$17-$I16877)*(((EXP(-$I16877*$J16893))/(1-EXP(-SIMULATION!$D$4*$I16877)))-(EXP(-SIMULATION!$D$17*$J16893)/(1-EXP(-SIMULATION!$D$4*SIMULATION!$D$17))))</f>
        <v>1.3710577598555789</v>
      </c>
      <c r="L16893">
        <v>-0.36758827339340444</v>
      </c>
      <c r="M16893">
        <f t="shared" ca="1" si="263"/>
        <v>0.86707300518763775</v>
      </c>
    </row>
    <row r="16894" spans="1:13" x14ac:dyDescent="0.25">
      <c r="A16894" s="9"/>
      <c r="H16894" s="9"/>
      <c r="J16894">
        <v>17</v>
      </c>
      <c r="K16894">
        <f ca="1">SIMULATION!$D$3*SIMULATION!$D$17/$H16877/(SIMULATION!$D$17-$I16877)*(((EXP(-$I16877*$J16894))/(1-EXP(-SIMULATION!$D$4*$I16877)))-(EXP(-SIMULATION!$D$17*$J16894)/(1-EXP(-SIMULATION!$D$4*SIMULATION!$D$17))))</f>
        <v>1.2266330090170046</v>
      </c>
      <c r="L16894">
        <v>0.34423846496894323</v>
      </c>
      <c r="M16894">
        <f t="shared" ca="1" si="263"/>
        <v>1.648887273121254</v>
      </c>
    </row>
    <row r="16895" spans="1:13" x14ac:dyDescent="0.25">
      <c r="A16895" s="9"/>
      <c r="H16895" s="9"/>
      <c r="J16895">
        <v>18</v>
      </c>
      <c r="K16895">
        <f ca="1">SIMULATION!$D$3*SIMULATION!$D$17/$H16877/(SIMULATION!$D$17-$I16877)*(((EXP(-$I16877*$J16895))/(1-EXP(-SIMULATION!$D$4*$I16877)))-(EXP(-SIMULATION!$D$17*$J16895)/(1-EXP(-SIMULATION!$D$4*SIMULATION!$D$17))))</f>
        <v>1.0970177335103994</v>
      </c>
      <c r="L16895">
        <v>0.25200044510376096</v>
      </c>
      <c r="M16895">
        <f t="shared" ca="1" si="263"/>
        <v>1.3734666906417392</v>
      </c>
    </row>
    <row r="16896" spans="1:13" x14ac:dyDescent="0.25">
      <c r="A16896" s="9"/>
      <c r="H16896" s="9"/>
      <c r="J16896">
        <v>19</v>
      </c>
      <c r="K16896">
        <f ca="1">SIMULATION!$D$3*SIMULATION!$D$17/$H16877/(SIMULATION!$D$17-$I16877)*(((EXP(-$I16877*$J16896))/(1-EXP(-SIMULATION!$D$4*$I16877)))-(EXP(-SIMULATION!$D$17*$J16896)/(1-EXP(-SIMULATION!$D$4*SIMULATION!$D$17))))</f>
        <v>0.98084004728464569</v>
      </c>
      <c r="L16896">
        <v>0.54432193464164336</v>
      </c>
      <c r="M16896">
        <f t="shared" ca="1" si="263"/>
        <v>1.5147327993966249</v>
      </c>
    </row>
    <row r="16897" spans="1:13" x14ac:dyDescent="0.25">
      <c r="A16897" s="9"/>
      <c r="H16897" s="9"/>
      <c r="J16897">
        <v>20</v>
      </c>
      <c r="K16897">
        <f ca="1">SIMULATION!$D$3*SIMULATION!$D$17/$H16877/(SIMULATION!$D$17-$I16877)*(((EXP(-$I16877*$J16897))/(1-EXP(-SIMULATION!$D$4*$I16877)))-(EXP(-SIMULATION!$D$17*$J16897)/(1-EXP(-SIMULATION!$D$4*SIMULATION!$D$17))))</f>
        <v>0.87680042729335927</v>
      </c>
      <c r="L16897">
        <v>0.34795720972858268</v>
      </c>
      <c r="M16897">
        <f t="shared" ca="1" si="263"/>
        <v>1.1818894574631855</v>
      </c>
    </row>
    <row r="16898" spans="1:13" x14ac:dyDescent="0.25">
      <c r="A16898" s="9"/>
      <c r="H16898" s="9"/>
      <c r="J16898">
        <v>21</v>
      </c>
      <c r="K16898">
        <f ca="1">SIMULATION!$D$3*SIMULATION!$D$17/$H16877/(SIMULATION!$D$17-$I16877)*(((EXP(-$I16877*$J16898))/(1-EXP(-SIMULATION!$D$4*$I16877)))-(EXP(-SIMULATION!$D$17*$J16898)/(1-EXP(-SIMULATION!$D$4*SIMULATION!$D$17))))</f>
        <v>0.78369049303226979</v>
      </c>
      <c r="L16898">
        <v>-6.6576638465458401E-2</v>
      </c>
      <c r="M16898">
        <f t="shared" ca="1" si="263"/>
        <v>0.73151501440884359</v>
      </c>
    </row>
    <row r="16899" spans="1:13" x14ac:dyDescent="0.25">
      <c r="A16899" s="9"/>
      <c r="H16899" s="9"/>
      <c r="J16899">
        <v>22</v>
      </c>
      <c r="K16899">
        <f ca="1">SIMULATION!$D$3*SIMULATION!$D$17/$H16877/(SIMULATION!$D$17-$I16877)*(((EXP(-$I16877*$J16899))/(1-EXP(-SIMULATION!$D$4*$I16877)))-(EXP(-SIMULATION!$D$17*$J16899)/(1-EXP(-SIMULATION!$D$4*SIMULATION!$D$17))))</f>
        <v>0.70040027290442231</v>
      </c>
      <c r="L16899">
        <v>0.1926732600080866</v>
      </c>
      <c r="M16899">
        <f t="shared" ref="M16899:M16962" ca="1" si="264">$K16899*(1+$L16899)</f>
        <v>0.83534867679547098</v>
      </c>
    </row>
    <row r="16900" spans="1:13" x14ac:dyDescent="0.25">
      <c r="A16900" s="9"/>
      <c r="H16900" s="9"/>
      <c r="J16900">
        <v>23</v>
      </c>
      <c r="K16900">
        <f ca="1">SIMULATION!$D$3*SIMULATION!$D$17/$H16877/(SIMULATION!$D$17-$I16877)*(((EXP(-$I16877*$J16900))/(1-EXP(-SIMULATION!$D$4*$I16877)))-(EXP(-SIMULATION!$D$17*$J16900)/(1-EXP(-SIMULATION!$D$4*SIMULATION!$D$17))))</f>
        <v>0.62591860045401937</v>
      </c>
      <c r="L16900">
        <v>-0.71244931294043301</v>
      </c>
      <c r="M16900">
        <f t="shared" ca="1" si="264"/>
        <v>0.17998332360391586</v>
      </c>
    </row>
    <row r="16901" spans="1:13" x14ac:dyDescent="0.25">
      <c r="A16901" s="9"/>
      <c r="H16901" s="9"/>
      <c r="J16901">
        <v>24</v>
      </c>
      <c r="K16901">
        <f ca="1">SIMULATION!$D$3*SIMULATION!$D$17/$H16877/(SIMULATION!$D$17-$I16877)*(((EXP(-$I16877*$J16901))/(1-EXP(-SIMULATION!$D$4*$I16877)))-(EXP(-SIMULATION!$D$17*$J16901)/(1-EXP(-SIMULATION!$D$4*SIMULATION!$D$17))))</f>
        <v>0.55932956176320003</v>
      </c>
      <c r="L16901">
        <v>2.1214793650800944E-2</v>
      </c>
      <c r="M16901">
        <f t="shared" ca="1" si="264"/>
        <v>0.57119562299879922</v>
      </c>
    </row>
    <row r="16902" spans="1:13" x14ac:dyDescent="0.25">
      <c r="A16902" s="9">
        <v>677</v>
      </c>
      <c r="B16902" s="2">
        <f ca="1">NORMINV(RAND(),SIMULATION!D7,SIMULATION!D8)</f>
        <v>57.028890033853394</v>
      </c>
      <c r="C16902" s="2">
        <v>2</v>
      </c>
      <c r="D16902" s="2">
        <f ca="1">SIMULATION!$D$11*(1+(SIMULATION!$D$12*LN(1+$C16902)))*(1+(SIMULATION!$D$13*(($B16902/63.5)-1)))</f>
        <v>9.7575054143974551</v>
      </c>
      <c r="E16902" s="2">
        <v>2.1730335130452031E-2</v>
      </c>
      <c r="F16902" s="2">
        <f ca="1">D16902*(1+E16902)</f>
        <v>9.9695392770895133</v>
      </c>
      <c r="G16902" s="2">
        <v>-0.50605333648324258</v>
      </c>
      <c r="H16902" s="9">
        <f>SIMULATION!$D$15*EXP($G$16902)</f>
        <v>133.0872173302599</v>
      </c>
      <c r="I16902" s="2">
        <f ca="1">$F16902/$H16902</f>
        <v>7.4909818366325931E-2</v>
      </c>
      <c r="J16902">
        <v>0</v>
      </c>
      <c r="K16902">
        <f ca="1">SIMULATION!$D$3*SIMULATION!$D$17/$H16902/(SIMULATION!$D$17-$I16902)*(((EXP(-$I16902*$J16902))/(1-EXP(-SIMULATION!$D$4*$I16902)))-(EXP(-SIMULATION!$D$17*$J16902)/(1-EXP(-SIMULATION!$D$4*SIMULATION!$D$17))))</f>
        <v>0.98649247139475205</v>
      </c>
      <c r="L16902">
        <v>6.2439198396065175E-2</v>
      </c>
      <c r="M16902">
        <f t="shared" ca="1" si="264"/>
        <v>1.0480882705323937</v>
      </c>
    </row>
    <row r="16903" spans="1:13" x14ac:dyDescent="0.25">
      <c r="A16903" s="9"/>
      <c r="H16903" s="9"/>
      <c r="J16903">
        <v>1</v>
      </c>
      <c r="K16903">
        <f ca="1">SIMULATION!$D$3*SIMULATION!$D$17/$H16902/(SIMULATION!$D$17-$I16902)*(((EXP(-$I16902*$J16903))/(1-EXP(-SIMULATION!$D$4*$I16902)))-(EXP(-SIMULATION!$D$17*$J16903)/(1-EXP(-SIMULATION!$D$4*SIMULATION!$D$17))))</f>
        <v>2.3414767810270094</v>
      </c>
      <c r="L16903">
        <v>-0.24084350429000789</v>
      </c>
      <c r="M16903">
        <f t="shared" ca="1" si="264"/>
        <v>1.7775473078707771</v>
      </c>
    </row>
    <row r="16904" spans="1:13" x14ac:dyDescent="0.25">
      <c r="A16904" s="9"/>
      <c r="H16904" s="9"/>
      <c r="J16904">
        <v>2</v>
      </c>
      <c r="K16904">
        <f ca="1">SIMULATION!$D$3*SIMULATION!$D$17/$H16902/(SIMULATION!$D$17-$I16902)*(((EXP(-$I16902*$J16904))/(1-EXP(-SIMULATION!$D$4*$I16902)))-(EXP(-SIMULATION!$D$17*$J16904)/(1-EXP(-SIMULATION!$D$4*SIMULATION!$D$17))))</f>
        <v>3.086417966837526</v>
      </c>
      <c r="L16904">
        <v>0.63610916146767715</v>
      </c>
      <c r="M16904">
        <f t="shared" ca="1" si="264"/>
        <v>5.0497167116613184</v>
      </c>
    </row>
    <row r="16905" spans="1:13" x14ac:dyDescent="0.25">
      <c r="A16905" s="9"/>
      <c r="H16905" s="9"/>
      <c r="J16905">
        <v>3</v>
      </c>
      <c r="K16905">
        <f ca="1">SIMULATION!$D$3*SIMULATION!$D$17/$H16902/(SIMULATION!$D$17-$I16902)*(((EXP(-$I16902*$J16905))/(1-EXP(-SIMULATION!$D$4*$I16902)))-(EXP(-SIMULATION!$D$17*$J16905)/(1-EXP(-SIMULATION!$D$4*SIMULATION!$D$17))))</f>
        <v>3.4493323595961751</v>
      </c>
      <c r="L16905">
        <v>0.53298363151344419</v>
      </c>
      <c r="M16905">
        <f t="shared" ca="1" si="264"/>
        <v>5.2877700469105822</v>
      </c>
    </row>
    <row r="16906" spans="1:13" x14ac:dyDescent="0.25">
      <c r="A16906" s="9"/>
      <c r="H16906" s="9"/>
      <c r="J16906">
        <v>4</v>
      </c>
      <c r="K16906">
        <f ca="1">SIMULATION!$D$3*SIMULATION!$D$17/$H16902/(SIMULATION!$D$17-$I16902)*(((EXP(-$I16902*$J16906))/(1-EXP(-SIMULATION!$D$4*$I16902)))-(EXP(-SIMULATION!$D$17*$J16906)/(1-EXP(-SIMULATION!$D$4*SIMULATION!$D$17))))</f>
        <v>3.5756957576367512</v>
      </c>
      <c r="L16906">
        <v>-0.12800964056263761</v>
      </c>
      <c r="M16906">
        <f t="shared" ca="1" si="264"/>
        <v>3.1179722289403222</v>
      </c>
    </row>
    <row r="16907" spans="1:13" x14ac:dyDescent="0.25">
      <c r="A16907" s="9"/>
      <c r="H16907" s="9"/>
      <c r="J16907">
        <v>5</v>
      </c>
      <c r="K16907">
        <f ca="1">SIMULATION!$D$3*SIMULATION!$D$17/$H16902/(SIMULATION!$D$17-$I16902)*(((EXP(-$I16902*$J16907))/(1-EXP(-SIMULATION!$D$4*$I16902)))-(EXP(-SIMULATION!$D$17*$J16907)/(1-EXP(-SIMULATION!$D$4*SIMULATION!$D$17))))</f>
        <v>3.5581363607479282</v>
      </c>
      <c r="L16907">
        <v>-0.4126641688428957</v>
      </c>
      <c r="M16907">
        <f t="shared" ca="1" si="264"/>
        <v>2.0898209768101985</v>
      </c>
    </row>
    <row r="16908" spans="1:13" x14ac:dyDescent="0.25">
      <c r="A16908" s="9"/>
      <c r="H16908" s="9"/>
      <c r="J16908">
        <v>6</v>
      </c>
      <c r="K16908">
        <f ca="1">SIMULATION!$D$3*SIMULATION!$D$17/$H16902/(SIMULATION!$D$17-$I16902)*(((EXP(-$I16902*$J16908))/(1-EXP(-SIMULATION!$D$4*$I16902)))-(EXP(-SIMULATION!$D$17*$J16908)/(1-EXP(-SIMULATION!$D$4*SIMULATION!$D$17))))</f>
        <v>3.4554593757764023</v>
      </c>
      <c r="L16908">
        <v>-7.0074862003785807E-2</v>
      </c>
      <c r="M16908">
        <f t="shared" ca="1" si="264"/>
        <v>3.213318536859183</v>
      </c>
    </row>
    <row r="16909" spans="1:13" x14ac:dyDescent="0.25">
      <c r="A16909" s="9"/>
      <c r="H16909" s="9"/>
      <c r="J16909">
        <v>7</v>
      </c>
      <c r="K16909">
        <f ca="1">SIMULATION!$D$3*SIMULATION!$D$17/$H16902/(SIMULATION!$D$17-$I16902)*(((EXP(-$I16902*$J16909))/(1-EXP(-SIMULATION!$D$4*$I16902)))-(EXP(-SIMULATION!$D$17*$J16909)/(1-EXP(-SIMULATION!$D$4*SIMULATION!$D$17))))</f>
        <v>3.3048353400598631</v>
      </c>
      <c r="L16909">
        <v>0.32119395071013335</v>
      </c>
      <c r="M16909">
        <f t="shared" ca="1" si="264"/>
        <v>4.3663284593801572</v>
      </c>
    </row>
    <row r="16910" spans="1:13" x14ac:dyDescent="0.25">
      <c r="A16910" s="9"/>
      <c r="H16910" s="9"/>
      <c r="J16910">
        <v>8</v>
      </c>
      <c r="K16910">
        <f ca="1">SIMULATION!$D$3*SIMULATION!$D$17/$H16902/(SIMULATION!$D$17-$I16902)*(((EXP(-$I16902*$J16910))/(1-EXP(-SIMULATION!$D$4*$I16902)))-(EXP(-SIMULATION!$D$17*$J16910)/(1-EXP(-SIMULATION!$D$4*SIMULATION!$D$17))))</f>
        <v>3.1296078134332208</v>
      </c>
      <c r="L16910">
        <v>-3.3154540702842239E-2</v>
      </c>
      <c r="M16910">
        <f t="shared" ca="1" si="264"/>
        <v>3.0258471037988164</v>
      </c>
    </row>
    <row r="16911" spans="1:13" x14ac:dyDescent="0.25">
      <c r="A16911" s="9"/>
      <c r="H16911" s="9"/>
      <c r="J16911">
        <v>9</v>
      </c>
      <c r="K16911">
        <f ca="1">SIMULATION!$D$3*SIMULATION!$D$17/$H16902/(SIMULATION!$D$17-$I16902)*(((EXP(-$I16902*$J16911))/(1-EXP(-SIMULATION!$D$4*$I16902)))-(EXP(-SIMULATION!$D$17*$J16911)/(1-EXP(-SIMULATION!$D$4*SIMULATION!$D$17))))</f>
        <v>2.9442940632407302</v>
      </c>
      <c r="L16911">
        <v>-7.7512546106882144E-2</v>
      </c>
      <c r="M16911">
        <f t="shared" ca="1" si="264"/>
        <v>2.7160743339115636</v>
      </c>
    </row>
    <row r="16912" spans="1:13" x14ac:dyDescent="0.25">
      <c r="A16912" s="9"/>
      <c r="H16912" s="9"/>
      <c r="J16912">
        <v>10</v>
      </c>
      <c r="K16912">
        <f ca="1">SIMULATION!$D$3*SIMULATION!$D$17/$H16902/(SIMULATION!$D$17-$I16902)*(((EXP(-$I16902*$J16912))/(1-EXP(-SIMULATION!$D$4*$I16902)))-(EXP(-SIMULATION!$D$17*$J16912)/(1-EXP(-SIMULATION!$D$4*SIMULATION!$D$17))))</f>
        <v>2.7577871440820938</v>
      </c>
      <c r="L16912">
        <v>2.6291342504364861E-2</v>
      </c>
      <c r="M16912">
        <f t="shared" ca="1" si="264"/>
        <v>2.8302930704412907</v>
      </c>
    </row>
    <row r="16913" spans="1:13" x14ac:dyDescent="0.25">
      <c r="A16913" s="9"/>
      <c r="H16913" s="9"/>
      <c r="J16913">
        <v>11</v>
      </c>
      <c r="K16913">
        <f ca="1">SIMULATION!$D$3*SIMULATION!$D$17/$H16902/(SIMULATION!$D$17-$I16902)*(((EXP(-$I16902*$J16913))/(1-EXP(-SIMULATION!$D$4*$I16902)))-(EXP(-SIMULATION!$D$17*$J16913)/(1-EXP(-SIMULATION!$D$4*SIMULATION!$D$17))))</f>
        <v>2.5754055666735298</v>
      </c>
      <c r="L16913">
        <v>-7.0681958500105641E-2</v>
      </c>
      <c r="M16913">
        <f t="shared" ca="1" si="264"/>
        <v>2.3933708572889705</v>
      </c>
    </row>
    <row r="16914" spans="1:13" x14ac:dyDescent="0.25">
      <c r="A16914" s="9"/>
      <c r="H16914" s="9"/>
      <c r="J16914">
        <v>12</v>
      </c>
      <c r="K16914">
        <f ca="1">SIMULATION!$D$3*SIMULATION!$D$17/$H16902/(SIMULATION!$D$17-$I16902)*(((EXP(-$I16902*$J16914))/(1-EXP(-SIMULATION!$D$4*$I16902)))-(EXP(-SIMULATION!$D$17*$J16914)/(1-EXP(-SIMULATION!$D$4*SIMULATION!$D$17))))</f>
        <v>2.4002046399488943</v>
      </c>
      <c r="L16914">
        <v>-0.1191255272269795</v>
      </c>
      <c r="M16914">
        <f t="shared" ca="1" si="264"/>
        <v>2.1142789967623394</v>
      </c>
    </row>
    <row r="16915" spans="1:13" x14ac:dyDescent="0.25">
      <c r="A16915" s="9"/>
      <c r="H16915" s="9"/>
      <c r="J16915">
        <v>13</v>
      </c>
      <c r="K16915">
        <f ca="1">SIMULATION!$D$3*SIMULATION!$D$17/$H16902/(SIMULATION!$D$17-$I16902)*(((EXP(-$I16902*$J16915))/(1-EXP(-SIMULATION!$D$4*$I16902)))-(EXP(-SIMULATION!$D$17*$J16915)/(1-EXP(-SIMULATION!$D$4*SIMULATION!$D$17))))</f>
        <v>2.2338148295718061</v>
      </c>
      <c r="L16915">
        <v>0.12078948053902692</v>
      </c>
      <c r="M16915">
        <f t="shared" ca="1" si="264"/>
        <v>2.5036361624561594</v>
      </c>
    </row>
    <row r="16916" spans="1:13" x14ac:dyDescent="0.25">
      <c r="A16916" s="9"/>
      <c r="H16916" s="9"/>
      <c r="J16916">
        <v>14</v>
      </c>
      <c r="K16916">
        <f ca="1">SIMULATION!$D$3*SIMULATION!$D$17/$H16902/(SIMULATION!$D$17-$I16902)*(((EXP(-$I16902*$J16916))/(1-EXP(-SIMULATION!$D$4*$I16902)))-(EXP(-SIMULATION!$D$17*$J16916)/(1-EXP(-SIMULATION!$D$4*SIMULATION!$D$17))))</f>
        <v>2.0769771600807641</v>
      </c>
      <c r="L16916">
        <v>-0.25111006493120847</v>
      </c>
      <c r="M16916">
        <f t="shared" ca="1" si="264"/>
        <v>1.5554272905522464</v>
      </c>
    </row>
    <row r="16917" spans="1:13" x14ac:dyDescent="0.25">
      <c r="A16917" s="9"/>
      <c r="H16917" s="9"/>
      <c r="J16917">
        <v>15</v>
      </c>
      <c r="K16917">
        <f ca="1">SIMULATION!$D$3*SIMULATION!$D$17/$H16902/(SIMULATION!$D$17-$I16902)*(((EXP(-$I16902*$J16917))/(1-EXP(-SIMULATION!$D$4*$I16902)))-(EXP(-SIMULATION!$D$17*$J16917)/(1-EXP(-SIMULATION!$D$4*SIMULATION!$D$17))))</f>
        <v>1.9298846079180307</v>
      </c>
      <c r="L16917">
        <v>-0.16998369417468842</v>
      </c>
      <c r="M16917">
        <f t="shared" ca="1" si="264"/>
        <v>1.6018356929332538</v>
      </c>
    </row>
    <row r="16918" spans="1:13" x14ac:dyDescent="0.25">
      <c r="A16918" s="9"/>
      <c r="H16918" s="9"/>
      <c r="J16918">
        <v>16</v>
      </c>
      <c r="K16918">
        <f ca="1">SIMULATION!$D$3*SIMULATION!$D$17/$H16902/(SIMULATION!$D$17-$I16902)*(((EXP(-$I16902*$J16918))/(1-EXP(-SIMULATION!$D$4*$I16902)))-(EXP(-SIMULATION!$D$17*$J16918)/(1-EXP(-SIMULATION!$D$4*SIMULATION!$D$17))))</f>
        <v>1.7923992918096343</v>
      </c>
      <c r="L16918">
        <v>5.2749816513394956E-2</v>
      </c>
      <c r="M16918">
        <f t="shared" ca="1" si="264"/>
        <v>1.8869480255713318</v>
      </c>
    </row>
    <row r="16919" spans="1:13" x14ac:dyDescent="0.25">
      <c r="A16919" s="9"/>
      <c r="H16919" s="9"/>
      <c r="J16919">
        <v>17</v>
      </c>
      <c r="K16919">
        <f ca="1">SIMULATION!$D$3*SIMULATION!$D$17/$H16902/(SIMULATION!$D$17-$I16902)*(((EXP(-$I16902*$J16919))/(1-EXP(-SIMULATION!$D$4*$I16902)))-(EXP(-SIMULATION!$D$17*$J16919)/(1-EXP(-SIMULATION!$D$4*SIMULATION!$D$17))))</f>
        <v>1.6641901852907073</v>
      </c>
      <c r="L16919">
        <v>9.2639400459484739E-2</v>
      </c>
      <c r="M16919">
        <f t="shared" ca="1" si="264"/>
        <v>1.8183597663065973</v>
      </c>
    </row>
    <row r="16920" spans="1:13" x14ac:dyDescent="0.25">
      <c r="A16920" s="9"/>
      <c r="H16920" s="9"/>
      <c r="J16920">
        <v>18</v>
      </c>
      <c r="K16920">
        <f ca="1">SIMULATION!$D$3*SIMULATION!$D$17/$H16902/(SIMULATION!$D$17-$I16902)*(((EXP(-$I16902*$J16920))/(1-EXP(-SIMULATION!$D$4*$I16902)))-(EXP(-SIMULATION!$D$17*$J16920)/(1-EXP(-SIMULATION!$D$4*SIMULATION!$D$17))))</f>
        <v>1.5448200038666222</v>
      </c>
      <c r="L16920">
        <v>-2.1080226009963086E-2</v>
      </c>
      <c r="M16920">
        <f t="shared" ca="1" si="264"/>
        <v>1.5122548490404017</v>
      </c>
    </row>
    <row r="16921" spans="1:13" x14ac:dyDescent="0.25">
      <c r="A16921" s="9"/>
      <c r="H16921" s="9"/>
      <c r="J16921">
        <v>19</v>
      </c>
      <c r="K16921">
        <f ca="1">SIMULATION!$D$3*SIMULATION!$D$17/$H16902/(SIMULATION!$D$17-$I16902)*(((EXP(-$I16902*$J16921))/(1-EXP(-SIMULATION!$D$4*$I16902)))-(EXP(-SIMULATION!$D$17*$J16921)/(1-EXP(-SIMULATION!$D$4*SIMULATION!$D$17))))</f>
        <v>1.4337996203729</v>
      </c>
      <c r="L16921">
        <v>-0.31274627312490627</v>
      </c>
      <c r="M16921">
        <f t="shared" ca="1" si="264"/>
        <v>0.98538413269337011</v>
      </c>
    </row>
    <row r="16922" spans="1:13" x14ac:dyDescent="0.25">
      <c r="A16922" s="9"/>
      <c r="H16922" s="9"/>
      <c r="J16922">
        <v>20</v>
      </c>
      <c r="K16922">
        <f ca="1">SIMULATION!$D$3*SIMULATION!$D$17/$H16902/(SIMULATION!$D$17-$I16902)*(((EXP(-$I16902*$J16922))/(1-EXP(-SIMULATION!$D$4*$I16902)))-(EXP(-SIMULATION!$D$17*$J16922)/(1-EXP(-SIMULATION!$D$4*SIMULATION!$D$17))))</f>
        <v>1.3306217628461257</v>
      </c>
      <c r="L16922">
        <v>-0.40112702499789388</v>
      </c>
      <c r="M16922">
        <f t="shared" ca="1" si="264"/>
        <v>0.79687341371820619</v>
      </c>
    </row>
    <row r="16923" spans="1:13" x14ac:dyDescent="0.25">
      <c r="A16923" s="9"/>
      <c r="H16923" s="9"/>
      <c r="J16923">
        <v>21</v>
      </c>
      <c r="K16923">
        <f ca="1">SIMULATION!$D$3*SIMULATION!$D$17/$H16902/(SIMULATION!$D$17-$I16902)*(((EXP(-$I16902*$J16923))/(1-EXP(-SIMULATION!$D$4*$I16902)))-(EXP(-SIMULATION!$D$17*$J16923)/(1-EXP(-SIMULATION!$D$4*SIMULATION!$D$17))))</f>
        <v>1.2347815207702069</v>
      </c>
      <c r="L16923">
        <v>-0.26861204437456532</v>
      </c>
      <c r="M16923">
        <f t="shared" ca="1" si="264"/>
        <v>0.90310433212018681</v>
      </c>
    </row>
    <row r="16924" spans="1:13" x14ac:dyDescent="0.25">
      <c r="A16924" s="9"/>
      <c r="H16924" s="9"/>
      <c r="J16924">
        <v>22</v>
      </c>
      <c r="K16924">
        <f ca="1">SIMULATION!$D$3*SIMULATION!$D$17/$H16902/(SIMULATION!$D$17-$I16902)*(((EXP(-$I16902*$J16924))/(1-EXP(-SIMULATION!$D$4*$I16902)))-(EXP(-SIMULATION!$D$17*$J16924)/(1-EXP(-SIMULATION!$D$4*SIMULATION!$D$17))))</f>
        <v>1.1457884763454542</v>
      </c>
      <c r="L16924">
        <v>-0.45623238628591795</v>
      </c>
      <c r="M16924">
        <f t="shared" ca="1" si="264"/>
        <v>0.62304266560346167</v>
      </c>
    </row>
    <row r="16925" spans="1:13" x14ac:dyDescent="0.25">
      <c r="A16925" s="9"/>
      <c r="H16925" s="9"/>
      <c r="J16925">
        <v>23</v>
      </c>
      <c r="K16925">
        <f ca="1">SIMULATION!$D$3*SIMULATION!$D$17/$H16902/(SIMULATION!$D$17-$I16902)*(((EXP(-$I16902*$J16925))/(1-EXP(-SIMULATION!$D$4*$I16902)))-(EXP(-SIMULATION!$D$17*$J16925)/(1-EXP(-SIMULATION!$D$4*SIMULATION!$D$17))))</f>
        <v>1.0631735417369428</v>
      </c>
      <c r="L16925">
        <v>-0.34819802503039271</v>
      </c>
      <c r="M16925">
        <f t="shared" ca="1" si="264"/>
        <v>0.69297861423957152</v>
      </c>
    </row>
    <row r="16926" spans="1:13" x14ac:dyDescent="0.25">
      <c r="A16926" s="9"/>
      <c r="H16926" s="9"/>
      <c r="J16926">
        <v>24</v>
      </c>
      <c r="K16926">
        <f ca="1">SIMULATION!$D$3*SIMULATION!$D$17/$H16902/(SIMULATION!$D$17-$I16902)*(((EXP(-$I16902*$J16926))/(1-EXP(-SIMULATION!$D$4*$I16902)))-(EXP(-SIMULATION!$D$17*$J16926)/(1-EXP(-SIMULATION!$D$4*SIMULATION!$D$17))))</f>
        <v>0.98649247139475194</v>
      </c>
      <c r="L16926">
        <v>-0.17866568788175896</v>
      </c>
      <c r="M16926">
        <f t="shared" ca="1" si="264"/>
        <v>0.81024011540283214</v>
      </c>
    </row>
    <row r="16927" spans="1:13" x14ac:dyDescent="0.25">
      <c r="A16927" s="9">
        <v>678</v>
      </c>
      <c r="B16927" s="2">
        <f ca="1">NORMINV(RAND(),SIMULATION!D7,SIMULATION!D8)</f>
        <v>61.817109932674079</v>
      </c>
      <c r="C16927" s="2">
        <v>2</v>
      </c>
      <c r="D16927" s="2">
        <f ca="1">SIMULATION!$D$11*(1+(SIMULATION!$D$12*LN(1+$C16927)))*(1+(SIMULATION!$D$13*(($B16927/63.5)-1)))</f>
        <v>10.113086942191311</v>
      </c>
      <c r="E16927" s="2">
        <v>-0.20972327957051046</v>
      </c>
      <c r="F16927" s="2">
        <f ca="1">D16927*(1+E16927)</f>
        <v>7.9921371820932441</v>
      </c>
      <c r="G16927" s="2">
        <v>0.27921859160391133</v>
      </c>
      <c r="H16927" s="9">
        <f>SIMULATION!$D$15*EXP($G$16927)</f>
        <v>291.86069332795921</v>
      </c>
      <c r="I16927" s="2">
        <f ca="1">$F16927/$H16927</f>
        <v>2.7383396821827621E-2</v>
      </c>
      <c r="J16927">
        <v>0</v>
      </c>
      <c r="K16927">
        <f ca="1">SIMULATION!$D$3*SIMULATION!$D$17/$H16927/(SIMULATION!$D$17-$I16927)*(((EXP(-$I16927*$J16927))/(1-EXP(-SIMULATION!$D$4*$I16927)))-(EXP(-SIMULATION!$D$17*$J16927)/(1-EXP(-SIMULATION!$D$4*SIMULATION!$D$17))))</f>
        <v>2.1605493418768358</v>
      </c>
      <c r="L16927">
        <v>1.8073711335746371E-2</v>
      </c>
      <c r="M16927">
        <f t="shared" ca="1" si="264"/>
        <v>2.1995984870085543</v>
      </c>
    </row>
    <row r="16928" spans="1:13" x14ac:dyDescent="0.25">
      <c r="A16928" s="9"/>
      <c r="H16928" s="9"/>
      <c r="J16928">
        <v>1</v>
      </c>
      <c r="K16928">
        <f ca="1">SIMULATION!$D$3*SIMULATION!$D$17/$H16927/(SIMULATION!$D$17-$I16927)*(((EXP(-$I16927*$J16928))/(1-EXP(-SIMULATION!$D$4*$I16927)))-(EXP(-SIMULATION!$D$17*$J16928)/(1-EXP(-SIMULATION!$D$4*SIMULATION!$D$17))))</f>
        <v>2.7691978616465955</v>
      </c>
      <c r="L16928">
        <v>-2.7470606018185548E-2</v>
      </c>
      <c r="M16928">
        <f t="shared" ca="1" si="264"/>
        <v>2.6931263182028999</v>
      </c>
    </row>
    <row r="16929" spans="1:13" x14ac:dyDescent="0.25">
      <c r="A16929" s="9"/>
      <c r="H16929" s="9"/>
      <c r="J16929">
        <v>2</v>
      </c>
      <c r="K16929">
        <f ca="1">SIMULATION!$D$3*SIMULATION!$D$17/$H16927/(SIMULATION!$D$17-$I16927)*(((EXP(-$I16927*$J16929))/(1-EXP(-SIMULATION!$D$4*$I16927)))-(EXP(-SIMULATION!$D$17*$J16929)/(1-EXP(-SIMULATION!$D$4*SIMULATION!$D$17))))</f>
        <v>3.1218322063100468</v>
      </c>
      <c r="L16929">
        <v>9.3556922434740744E-2</v>
      </c>
      <c r="M16929">
        <f t="shared" ca="1" si="264"/>
        <v>3.4139012198900716</v>
      </c>
    </row>
    <row r="16930" spans="1:13" x14ac:dyDescent="0.25">
      <c r="A16930" s="9"/>
      <c r="H16930" s="9"/>
      <c r="J16930">
        <v>3</v>
      </c>
      <c r="K16930">
        <f ca="1">SIMULATION!$D$3*SIMULATION!$D$17/$H16927/(SIMULATION!$D$17-$I16927)*(((EXP(-$I16927*$J16930))/(1-EXP(-SIMULATION!$D$4*$I16927)))-(EXP(-SIMULATION!$D$17*$J16930)/(1-EXP(-SIMULATION!$D$4*SIMULATION!$D$17))))</f>
        <v>3.3114167614083274</v>
      </c>
      <c r="L16930">
        <v>8.9613320678228928E-2</v>
      </c>
      <c r="M16930">
        <f t="shared" ca="1" si="264"/>
        <v>3.6081638135476743</v>
      </c>
    </row>
    <row r="16931" spans="1:13" x14ac:dyDescent="0.25">
      <c r="A16931" s="9"/>
      <c r="H16931" s="9"/>
      <c r="J16931">
        <v>4</v>
      </c>
      <c r="K16931">
        <f ca="1">SIMULATION!$D$3*SIMULATION!$D$17/$H16927/(SIMULATION!$D$17-$I16927)*(((EXP(-$I16927*$J16931))/(1-EXP(-SIMULATION!$D$4*$I16927)))-(EXP(-SIMULATION!$D$17*$J16931)/(1-EXP(-SIMULATION!$D$4*SIMULATION!$D$17))))</f>
        <v>3.3974980716707144</v>
      </c>
      <c r="L16931">
        <v>0.22608495245393395</v>
      </c>
      <c r="M16931">
        <f t="shared" ca="1" si="264"/>
        <v>4.1656212616667201</v>
      </c>
    </row>
    <row r="16932" spans="1:13" x14ac:dyDescent="0.25">
      <c r="A16932" s="9"/>
      <c r="H16932" s="9"/>
      <c r="J16932">
        <v>5</v>
      </c>
      <c r="K16932">
        <f ca="1">SIMULATION!$D$3*SIMULATION!$D$17/$H16927/(SIMULATION!$D$17-$I16927)*(((EXP(-$I16927*$J16932))/(1-EXP(-SIMULATION!$D$4*$I16927)))-(EXP(-SIMULATION!$D$17*$J16932)/(1-EXP(-SIMULATION!$D$4*SIMULATION!$D$17))))</f>
        <v>3.4182084553445766</v>
      </c>
      <c r="L16932">
        <v>0.21364366520058672</v>
      </c>
      <c r="M16932">
        <f t="shared" ca="1" si="264"/>
        <v>4.1484870381640278</v>
      </c>
    </row>
    <row r="16933" spans="1:13" x14ac:dyDescent="0.25">
      <c r="A16933" s="9"/>
      <c r="H16933" s="9"/>
      <c r="J16933">
        <v>6</v>
      </c>
      <c r="K16933">
        <f ca="1">SIMULATION!$D$3*SIMULATION!$D$17/$H16927/(SIMULATION!$D$17-$I16927)*(((EXP(-$I16927*$J16933))/(1-EXP(-SIMULATION!$D$4*$I16927)))-(EXP(-SIMULATION!$D$17*$J16933)/(1-EXP(-SIMULATION!$D$4*SIMULATION!$D$17))))</f>
        <v>3.3979581917459853</v>
      </c>
      <c r="L16933">
        <v>3.337056160899974E-2</v>
      </c>
      <c r="M16933">
        <f t="shared" ca="1" si="264"/>
        <v>3.5113499649284496</v>
      </c>
    </row>
    <row r="16934" spans="1:13" x14ac:dyDescent="0.25">
      <c r="A16934" s="9"/>
      <c r="H16934" s="9"/>
      <c r="J16934">
        <v>7</v>
      </c>
      <c r="K16934">
        <f ca="1">SIMULATION!$D$3*SIMULATION!$D$17/$H16927/(SIMULATION!$D$17-$I16927)*(((EXP(-$I16927*$J16934))/(1-EXP(-SIMULATION!$D$4*$I16927)))-(EXP(-SIMULATION!$D$17*$J16934)/(1-EXP(-SIMULATION!$D$4*SIMULATION!$D$17))))</f>
        <v>3.3523648424036496</v>
      </c>
      <c r="L16934">
        <v>-8.892647170935027E-6</v>
      </c>
      <c r="M16934">
        <f t="shared" ca="1" si="264"/>
        <v>3.3523350310059179</v>
      </c>
    </row>
    <row r="16935" spans="1:13" x14ac:dyDescent="0.25">
      <c r="A16935" s="9"/>
      <c r="H16935" s="9"/>
      <c r="J16935">
        <v>8</v>
      </c>
      <c r="K16935">
        <f ca="1">SIMULATION!$D$3*SIMULATION!$D$17/$H16927/(SIMULATION!$D$17-$I16927)*(((EXP(-$I16927*$J16935))/(1-EXP(-SIMULATION!$D$4*$I16927)))-(EXP(-SIMULATION!$D$17*$J16935)/(1-EXP(-SIMULATION!$D$4*SIMULATION!$D$17))))</f>
        <v>3.2914120608613748</v>
      </c>
      <c r="L16935">
        <v>4.9519109161030556E-2</v>
      </c>
      <c r="M16935">
        <f t="shared" ca="1" si="264"/>
        <v>3.4543998539971019</v>
      </c>
    </row>
    <row r="16936" spans="1:13" x14ac:dyDescent="0.25">
      <c r="A16936" s="9"/>
      <c r="H16936" s="9"/>
      <c r="J16936">
        <v>9</v>
      </c>
      <c r="K16936">
        <f ca="1">SIMULATION!$D$3*SIMULATION!$D$17/$H16927/(SIMULATION!$D$17-$I16927)*(((EXP(-$I16927*$J16936))/(1-EXP(-SIMULATION!$D$4*$I16927)))-(EXP(-SIMULATION!$D$17*$J16936)/(1-EXP(-SIMULATION!$D$4*SIMULATION!$D$17))))</f>
        <v>3.2214738163410779</v>
      </c>
      <c r="L16936">
        <v>1.0192721170534139E-2</v>
      </c>
      <c r="M16936">
        <f t="shared" ca="1" si="264"/>
        <v>3.2543094007092193</v>
      </c>
    </row>
    <row r="16937" spans="1:13" x14ac:dyDescent="0.25">
      <c r="A16937" s="9"/>
      <c r="H16937" s="9"/>
      <c r="J16937">
        <v>10</v>
      </c>
      <c r="K16937">
        <f ca="1">SIMULATION!$D$3*SIMULATION!$D$17/$H16927/(SIMULATION!$D$17-$I16927)*(((EXP(-$I16927*$J16937))/(1-EXP(-SIMULATION!$D$4*$I16927)))-(EXP(-SIMULATION!$D$17*$J16937)/(1-EXP(-SIMULATION!$D$4*SIMULATION!$D$17))))</f>
        <v>3.1466115475598793</v>
      </c>
      <c r="L16937">
        <v>-7.0031702360514106E-2</v>
      </c>
      <c r="M16937">
        <f t="shared" ca="1" si="264"/>
        <v>2.926248984217009</v>
      </c>
    </row>
    <row r="16938" spans="1:13" x14ac:dyDescent="0.25">
      <c r="A16938" s="9"/>
      <c r="H16938" s="9"/>
      <c r="J16938">
        <v>11</v>
      </c>
      <c r="K16938">
        <f ca="1">SIMULATION!$D$3*SIMULATION!$D$17/$H16927/(SIMULATION!$D$17-$I16927)*(((EXP(-$I16927*$J16938))/(1-EXP(-SIMULATION!$D$4*$I16927)))-(EXP(-SIMULATION!$D$17*$J16938)/(1-EXP(-SIMULATION!$D$4*SIMULATION!$D$17))))</f>
        <v>3.0694053930215883</v>
      </c>
      <c r="L16938">
        <v>-0.49379335148964282</v>
      </c>
      <c r="M16938">
        <f t="shared" ca="1" si="264"/>
        <v>1.5537534169210738</v>
      </c>
    </row>
    <row r="16939" spans="1:13" x14ac:dyDescent="0.25">
      <c r="A16939" s="9"/>
      <c r="H16939" s="9"/>
      <c r="J16939">
        <v>12</v>
      </c>
      <c r="K16939">
        <f ca="1">SIMULATION!$D$3*SIMULATION!$D$17/$H16927/(SIMULATION!$D$17-$I16927)*(((EXP(-$I16927*$J16939))/(1-EXP(-SIMULATION!$D$4*$I16927)))-(EXP(-SIMULATION!$D$17*$J16939)/(1-EXP(-SIMULATION!$D$4*SIMULATION!$D$17))))</f>
        <v>2.9914868466712679</v>
      </c>
      <c r="L16939">
        <v>0.42471014233244903</v>
      </c>
      <c r="M16939">
        <f t="shared" ca="1" si="264"/>
        <v>4.2620016511066714</v>
      </c>
    </row>
    <row r="16940" spans="1:13" x14ac:dyDescent="0.25">
      <c r="A16940" s="9"/>
      <c r="H16940" s="9"/>
      <c r="J16940">
        <v>13</v>
      </c>
      <c r="K16940">
        <f ca="1">SIMULATION!$D$3*SIMULATION!$D$17/$H16927/(SIMULATION!$D$17-$I16927)*(((EXP(-$I16927*$J16940))/(1-EXP(-SIMULATION!$D$4*$I16927)))-(EXP(-SIMULATION!$D$17*$J16940)/(1-EXP(-SIMULATION!$D$4*SIMULATION!$D$17))))</f>
        <v>2.9138800801306042</v>
      </c>
      <c r="L16940">
        <v>0.17147769204047539</v>
      </c>
      <c r="M16940">
        <f t="shared" ca="1" si="264"/>
        <v>3.413545511154116</v>
      </c>
    </row>
    <row r="16941" spans="1:13" x14ac:dyDescent="0.25">
      <c r="A16941" s="9"/>
      <c r="H16941" s="9"/>
      <c r="J16941">
        <v>14</v>
      </c>
      <c r="K16941">
        <f ca="1">SIMULATION!$D$3*SIMULATION!$D$17/$H16927/(SIMULATION!$D$17-$I16927)*(((EXP(-$I16927*$J16941))/(1-EXP(-SIMULATION!$D$4*$I16927)))-(EXP(-SIMULATION!$D$17*$J16941)/(1-EXP(-SIMULATION!$D$4*SIMULATION!$D$17))))</f>
        <v>2.8372206542775076</v>
      </c>
      <c r="L16941">
        <v>-0.49635976412275334</v>
      </c>
      <c r="M16941">
        <f t="shared" ca="1" si="264"/>
        <v>1.4289384795561202</v>
      </c>
    </row>
    <row r="16942" spans="1:13" x14ac:dyDescent="0.25">
      <c r="A16942" s="9"/>
      <c r="H16942" s="9"/>
      <c r="J16942">
        <v>15</v>
      </c>
      <c r="K16942">
        <f ca="1">SIMULATION!$D$3*SIMULATION!$D$17/$H16927/(SIMULATION!$D$17-$I16927)*(((EXP(-$I16927*$J16942))/(1-EXP(-SIMULATION!$D$4*$I16927)))-(EXP(-SIMULATION!$D$17*$J16942)/(1-EXP(-SIMULATION!$D$4*SIMULATION!$D$17))))</f>
        <v>2.7618956593730144</v>
      </c>
      <c r="L16942">
        <v>3.0242194630423574E-3</v>
      </c>
      <c r="M16942">
        <f t="shared" ca="1" si="264"/>
        <v>2.7702482379809825</v>
      </c>
    </row>
    <row r="16943" spans="1:13" x14ac:dyDescent="0.25">
      <c r="A16943" s="9"/>
      <c r="H16943" s="9"/>
      <c r="J16943">
        <v>16</v>
      </c>
      <c r="K16943">
        <f ca="1">SIMULATION!$D$3*SIMULATION!$D$17/$H16927/(SIMULATION!$D$17-$I16927)*(((EXP(-$I16927*$J16943))/(1-EXP(-SIMULATION!$D$4*$I16927)))-(EXP(-SIMULATION!$D$17*$J16943)/(1-EXP(-SIMULATION!$D$4*SIMULATION!$D$17))))</f>
        <v>2.6881335051143092</v>
      </c>
      <c r="L16943">
        <v>0.11086403057077375</v>
      </c>
      <c r="M16943">
        <f t="shared" ca="1" si="264"/>
        <v>2.9861508202036231</v>
      </c>
    </row>
    <row r="16944" spans="1:13" x14ac:dyDescent="0.25">
      <c r="A16944" s="9"/>
      <c r="H16944" s="9"/>
      <c r="J16944">
        <v>17</v>
      </c>
      <c r="K16944">
        <f ca="1">SIMULATION!$D$3*SIMULATION!$D$17/$H16927/(SIMULATION!$D$17-$I16927)*(((EXP(-$I16927*$J16944))/(1-EXP(-SIMULATION!$D$4*$I16927)))-(EXP(-SIMULATION!$D$17*$J16944)/(1-EXP(-SIMULATION!$D$4*SIMULATION!$D$17))))</f>
        <v>2.6160614455471012</v>
      </c>
      <c r="L16944">
        <v>-2.3923823577455015E-2</v>
      </c>
      <c r="M16944">
        <f t="shared" ca="1" si="264"/>
        <v>2.5534752530560505</v>
      </c>
    </row>
    <row r="16945" spans="1:13" x14ac:dyDescent="0.25">
      <c r="A16945" s="9"/>
      <c r="H16945" s="9"/>
      <c r="J16945">
        <v>18</v>
      </c>
      <c r="K16945">
        <f ca="1">SIMULATION!$D$3*SIMULATION!$D$17/$H16927/(SIMULATION!$D$17-$I16927)*(((EXP(-$I16927*$J16945))/(1-EXP(-SIMULATION!$D$4*$I16927)))-(EXP(-SIMULATION!$D$17*$J16945)/(1-EXP(-SIMULATION!$D$4*SIMULATION!$D$17))))</f>
        <v>2.5457424280905934</v>
      </c>
      <c r="L16945">
        <v>-4.7877848113436726E-2</v>
      </c>
      <c r="M16945">
        <f t="shared" ca="1" si="264"/>
        <v>2.4238577587825403</v>
      </c>
    </row>
    <row r="16946" spans="1:13" x14ac:dyDescent="0.25">
      <c r="A16946" s="9"/>
      <c r="H16946" s="9"/>
      <c r="J16946">
        <v>19</v>
      </c>
      <c r="K16946">
        <f ca="1">SIMULATION!$D$3*SIMULATION!$D$17/$H16927/(SIMULATION!$D$17-$I16927)*(((EXP(-$I16927*$J16946))/(1-EXP(-SIMULATION!$D$4*$I16927)))-(EXP(-SIMULATION!$D$17*$J16946)/(1-EXP(-SIMULATION!$D$4*SIMULATION!$D$17))))</f>
        <v>2.4771986933390959</v>
      </c>
      <c r="L16946">
        <v>0.22475008498780094</v>
      </c>
      <c r="M16946">
        <f t="shared" ca="1" si="264"/>
        <v>3.0339493101987274</v>
      </c>
    </row>
    <row r="16947" spans="1:13" x14ac:dyDescent="0.25">
      <c r="A16947" s="9"/>
      <c r="H16947" s="9"/>
      <c r="J16947">
        <v>20</v>
      </c>
      <c r="K16947">
        <f ca="1">SIMULATION!$D$3*SIMULATION!$D$17/$H16927/(SIMULATION!$D$17-$I16927)*(((EXP(-$I16927*$J16947))/(1-EXP(-SIMULATION!$D$4*$I16927)))-(EXP(-SIMULATION!$D$17*$J16947)/(1-EXP(-SIMULATION!$D$4*SIMULATION!$D$17))))</f>
        <v>2.4104268848164345</v>
      </c>
      <c r="L16947">
        <v>8.4069807957369694E-2</v>
      </c>
      <c r="M16947">
        <f t="shared" ca="1" si="264"/>
        <v>2.6130710101182331</v>
      </c>
    </row>
    <row r="16948" spans="1:13" x14ac:dyDescent="0.25">
      <c r="A16948" s="9"/>
      <c r="H16948" s="9"/>
      <c r="J16948">
        <v>21</v>
      </c>
      <c r="K16948">
        <f ca="1">SIMULATION!$D$3*SIMULATION!$D$17/$H16927/(SIMULATION!$D$17-$I16927)*(((EXP(-$I16927*$J16948))/(1-EXP(-SIMULATION!$D$4*$I16927)))-(EXP(-SIMULATION!$D$17*$J16948)/(1-EXP(-SIMULATION!$D$4*SIMULATION!$D$17))))</f>
        <v>2.3454077184686035</v>
      </c>
      <c r="L16948">
        <v>-0.11397090919009721</v>
      </c>
      <c r="M16948">
        <f t="shared" ca="1" si="264"/>
        <v>2.078099468373265</v>
      </c>
    </row>
    <row r="16949" spans="1:13" x14ac:dyDescent="0.25">
      <c r="A16949" s="9"/>
      <c r="H16949" s="9"/>
      <c r="J16949">
        <v>22</v>
      </c>
      <c r="K16949">
        <f ca="1">SIMULATION!$D$3*SIMULATION!$D$17/$H16927/(SIMULATION!$D$17-$I16927)*(((EXP(-$I16927*$J16949))/(1-EXP(-SIMULATION!$D$4*$I16927)))-(EXP(-SIMULATION!$D$17*$J16949)/(1-EXP(-SIMULATION!$D$4*SIMULATION!$D$17))))</f>
        <v>2.2821121662612911</v>
      </c>
      <c r="L16949">
        <v>0.19803434727439731</v>
      </c>
      <c r="M16949">
        <f t="shared" ca="1" si="264"/>
        <v>2.7340487595138065</v>
      </c>
    </row>
    <row r="16950" spans="1:13" x14ac:dyDescent="0.25">
      <c r="A16950" s="9"/>
      <c r="H16950" s="9"/>
      <c r="J16950">
        <v>23</v>
      </c>
      <c r="K16950">
        <f ca="1">SIMULATION!$D$3*SIMULATION!$D$17/$H16927/(SIMULATION!$D$17-$I16927)*(((EXP(-$I16927*$J16950))/(1-EXP(-SIMULATION!$D$4*$I16927)))-(EXP(-SIMULATION!$D$17*$J16950)/(1-EXP(-SIMULATION!$D$4*SIMULATION!$D$17))))</f>
        <v>2.2205054062782472</v>
      </c>
      <c r="L16950">
        <v>-0.25404514480855261</v>
      </c>
      <c r="M16950">
        <f t="shared" ca="1" si="264"/>
        <v>1.656396788792116</v>
      </c>
    </row>
    <row r="16951" spans="1:13" x14ac:dyDescent="0.25">
      <c r="A16951" s="9"/>
      <c r="H16951" s="9"/>
      <c r="J16951">
        <v>24</v>
      </c>
      <c r="K16951">
        <f ca="1">SIMULATION!$D$3*SIMULATION!$D$17/$H16927/(SIMULATION!$D$17-$I16927)*(((EXP(-$I16927*$J16951))/(1-EXP(-SIMULATION!$D$4*$I16927)))-(EXP(-SIMULATION!$D$17*$J16951)/(1-EXP(-SIMULATION!$D$4*SIMULATION!$D$17))))</f>
        <v>2.1605493418768358</v>
      </c>
      <c r="L16951">
        <v>4.2191381528630209E-2</v>
      </c>
      <c r="M16951">
        <f t="shared" ca="1" si="264"/>
        <v>2.2517059034713922</v>
      </c>
    </row>
    <row r="16952" spans="1:13" x14ac:dyDescent="0.25">
      <c r="A16952" s="9">
        <v>679</v>
      </c>
      <c r="B16952" s="2">
        <f ca="1">NORMINV(RAND(),SIMULATION!D7,SIMULATION!D8)</f>
        <v>56.850415463206325</v>
      </c>
      <c r="C16952" s="2">
        <v>2</v>
      </c>
      <c r="D16952" s="2">
        <f ca="1">SIMULATION!$D$11*(1+(SIMULATION!$D$12*LN(1+$C16952)))*(1+(SIMULATION!$D$13*(($B16952/63.5)-1)))</f>
        <v>9.7442515827347389</v>
      </c>
      <c r="E16952" s="2">
        <v>0.19080818347611375</v>
      </c>
      <c r="F16952" s="2">
        <f ca="1">D16952*(1+E16952)</f>
        <v>11.6035345265706</v>
      </c>
      <c r="G16952" s="2">
        <v>0.75391843814801951</v>
      </c>
      <c r="H16952" s="9">
        <f>SIMULATION!$D$15*EXP($G$16952)</f>
        <v>469.1752928372307</v>
      </c>
      <c r="I16952" s="2">
        <f ca="1">$F16952/$H16952</f>
        <v>2.4731768069884644E-2</v>
      </c>
      <c r="J16952">
        <v>0</v>
      </c>
      <c r="K16952">
        <f ca="1">SIMULATION!$D$3*SIMULATION!$D$17/$H16952/(SIMULATION!$D$17-$I16952)*(((EXP(-$I16952*$J16952))/(1-EXP(-SIMULATION!$D$4*$I16952)))-(EXP(-SIMULATION!$D$17*$J16952)/(1-EXP(-SIMULATION!$D$4*SIMULATION!$D$17))))</f>
        <v>1.5315786135307381</v>
      </c>
      <c r="L16952">
        <v>-1.8733030330608604E-2</v>
      </c>
      <c r="M16952">
        <f t="shared" ca="1" si="264"/>
        <v>1.5028875049097554</v>
      </c>
    </row>
    <row r="16953" spans="1:13" x14ac:dyDescent="0.25">
      <c r="A16953" s="9"/>
      <c r="H16953" s="9"/>
      <c r="J16953">
        <v>1</v>
      </c>
      <c r="K16953">
        <f ca="1">SIMULATION!$D$3*SIMULATION!$D$17/$H16952/(SIMULATION!$D$17-$I16952)*(((EXP(-$I16952*$J16953))/(1-EXP(-SIMULATION!$D$4*$I16952)))-(EXP(-SIMULATION!$D$17*$J16953)/(1-EXP(-SIMULATION!$D$4*SIMULATION!$D$17))))</f>
        <v>1.9096808174041038</v>
      </c>
      <c r="L16953">
        <v>0.18152733685051239</v>
      </c>
      <c r="M16953">
        <f t="shared" ca="1" si="264"/>
        <v>2.2563400904219804</v>
      </c>
    </row>
    <row r="16954" spans="1:13" x14ac:dyDescent="0.25">
      <c r="A16954" s="9"/>
      <c r="H16954" s="9"/>
      <c r="J16954">
        <v>2</v>
      </c>
      <c r="K16954">
        <f ca="1">SIMULATION!$D$3*SIMULATION!$D$17/$H16952/(SIMULATION!$D$17-$I16952)*(((EXP(-$I16952*$J16954))/(1-EXP(-SIMULATION!$D$4*$I16952)))-(EXP(-SIMULATION!$D$17*$J16954)/(1-EXP(-SIMULATION!$D$4*SIMULATION!$D$17))))</f>
        <v>2.1293032101745668</v>
      </c>
      <c r="L16954">
        <v>-0.11251240078645094</v>
      </c>
      <c r="M16954">
        <f t="shared" ca="1" si="264"/>
        <v>1.8897301939955293</v>
      </c>
    </row>
    <row r="16955" spans="1:13" x14ac:dyDescent="0.25">
      <c r="A16955" s="9"/>
      <c r="H16955" s="9"/>
      <c r="J16955">
        <v>3</v>
      </c>
      <c r="K16955">
        <f ca="1">SIMULATION!$D$3*SIMULATION!$D$17/$H16952/(SIMULATION!$D$17-$I16952)*(((EXP(-$I16952*$J16955))/(1-EXP(-SIMULATION!$D$4*$I16952)))-(EXP(-SIMULATION!$D$17*$J16955)/(1-EXP(-SIMULATION!$D$4*SIMULATION!$D$17))))</f>
        <v>2.2479217998296068</v>
      </c>
      <c r="L16955">
        <v>-0.84753107131727223</v>
      </c>
      <c r="M16955">
        <f t="shared" ca="1" si="264"/>
        <v>0.34273822858256936</v>
      </c>
    </row>
    <row r="16956" spans="1:13" x14ac:dyDescent="0.25">
      <c r="A16956" s="9"/>
      <c r="H16956" s="9"/>
      <c r="J16956">
        <v>4</v>
      </c>
      <c r="K16956">
        <f ca="1">SIMULATION!$D$3*SIMULATION!$D$17/$H16952/(SIMULATION!$D$17-$I16952)*(((EXP(-$I16952*$J16956))/(1-EXP(-SIMULATION!$D$4*$I16952)))-(EXP(-SIMULATION!$D$17*$J16956)/(1-EXP(-SIMULATION!$D$4*SIMULATION!$D$17))))</f>
        <v>2.302355076488658</v>
      </c>
      <c r="L16956">
        <v>7.8759601695263845E-2</v>
      </c>
      <c r="M16956">
        <f t="shared" ca="1" si="264"/>
        <v>2.4836876452739736</v>
      </c>
    </row>
    <row r="16957" spans="1:13" x14ac:dyDescent="0.25">
      <c r="A16957" s="9"/>
      <c r="H16957" s="9"/>
      <c r="J16957">
        <v>5</v>
      </c>
      <c r="K16957">
        <f ca="1">SIMULATION!$D$3*SIMULATION!$D$17/$H16952/(SIMULATION!$D$17-$I16952)*(((EXP(-$I16952*$J16957))/(1-EXP(-SIMULATION!$D$4*$I16952)))-(EXP(-SIMULATION!$D$17*$J16957)/(1-EXP(-SIMULATION!$D$4*SIMULATION!$D$17))))</f>
        <v>2.3161840218821639</v>
      </c>
      <c r="L16957">
        <v>-0.23628875757828444</v>
      </c>
      <c r="M16957">
        <f t="shared" ca="1" si="264"/>
        <v>1.7688957770289535</v>
      </c>
    </row>
    <row r="16958" spans="1:13" x14ac:dyDescent="0.25">
      <c r="A16958" s="9"/>
      <c r="H16958" s="9"/>
      <c r="J16958">
        <v>6</v>
      </c>
      <c r="K16958">
        <f ca="1">SIMULATION!$D$3*SIMULATION!$D$17/$H16952/(SIMULATION!$D$17-$I16952)*(((EXP(-$I16952*$J16958))/(1-EXP(-SIMULATION!$D$4*$I16952)))-(EXP(-SIMULATION!$D$17*$J16958)/(1-EXP(-SIMULATION!$D$4*SIMULATION!$D$17))))</f>
        <v>2.304507023479494</v>
      </c>
      <c r="L16958">
        <v>9.2578283464026079E-2</v>
      </c>
      <c r="M16958">
        <f t="shared" ca="1" si="264"/>
        <v>2.5178543279440175</v>
      </c>
    </row>
    <row r="16959" spans="1:13" x14ac:dyDescent="0.25">
      <c r="A16959" s="9"/>
      <c r="H16959" s="9"/>
      <c r="J16959">
        <v>7</v>
      </c>
      <c r="K16959">
        <f ca="1">SIMULATION!$D$3*SIMULATION!$D$17/$H16952/(SIMULATION!$D$17-$I16952)*(((EXP(-$I16952*$J16959))/(1-EXP(-SIMULATION!$D$4*$I16952)))-(EXP(-SIMULATION!$D$17*$J16959)/(1-EXP(-SIMULATION!$D$4*SIMULATION!$D$17))))</f>
        <v>2.2769869310151454</v>
      </c>
      <c r="L16959">
        <v>-3.0857841422214521E-2</v>
      </c>
      <c r="M16959">
        <f t="shared" ca="1" si="264"/>
        <v>2.2067240293774253</v>
      </c>
    </row>
    <row r="16960" spans="1:13" x14ac:dyDescent="0.25">
      <c r="A16960" s="9"/>
      <c r="H16960" s="9"/>
      <c r="J16960">
        <v>8</v>
      </c>
      <c r="K16960">
        <f ca="1">SIMULATION!$D$3*SIMULATION!$D$17/$H16952/(SIMULATION!$D$17-$I16952)*(((EXP(-$I16952*$J16960))/(1-EXP(-SIMULATION!$D$4*$I16952)))-(EXP(-SIMULATION!$D$17*$J16960)/(1-EXP(-SIMULATION!$D$4*SIMULATION!$D$17))))</f>
        <v>2.2398036765961984</v>
      </c>
      <c r="L16960">
        <v>1.797168075677329E-2</v>
      </c>
      <c r="M16960">
        <f t="shared" ca="1" si="264"/>
        <v>2.2800567132298326</v>
      </c>
    </row>
    <row r="16961" spans="1:13" x14ac:dyDescent="0.25">
      <c r="A16961" s="9"/>
      <c r="H16961" s="9"/>
      <c r="J16961">
        <v>9</v>
      </c>
      <c r="K16961">
        <f ca="1">SIMULATION!$D$3*SIMULATION!$D$17/$H16952/(SIMULATION!$D$17-$I16952)*(((EXP(-$I16952*$J16961))/(1-EXP(-SIMULATION!$D$4*$I16952)))-(EXP(-SIMULATION!$D$17*$J16961)/(1-EXP(-SIMULATION!$D$4*SIMULATION!$D$17))))</f>
        <v>2.1969055535718005</v>
      </c>
      <c r="L16961">
        <v>0.31728691707763268</v>
      </c>
      <c r="M16961">
        <f t="shared" ca="1" si="264"/>
        <v>2.8939549437753271</v>
      </c>
    </row>
    <row r="16962" spans="1:13" x14ac:dyDescent="0.25">
      <c r="A16962" s="9"/>
      <c r="H16962" s="9"/>
      <c r="J16962">
        <v>10</v>
      </c>
      <c r="K16962">
        <f ca="1">SIMULATION!$D$3*SIMULATION!$D$17/$H16952/(SIMULATION!$D$17-$I16952)*(((EXP(-$I16952*$J16962))/(1-EXP(-SIMULATION!$D$4*$I16952)))-(EXP(-SIMULATION!$D$17*$J16962)/(1-EXP(-SIMULATION!$D$4*SIMULATION!$D$17))))</f>
        <v>2.1508110590947171</v>
      </c>
      <c r="L16962">
        <v>5.7132750585210217E-2</v>
      </c>
      <c r="M16962">
        <f t="shared" ca="1" si="264"/>
        <v>2.2736928108898873</v>
      </c>
    </row>
    <row r="16963" spans="1:13" x14ac:dyDescent="0.25">
      <c r="A16963" s="9"/>
      <c r="H16963" s="9"/>
      <c r="J16963">
        <v>11</v>
      </c>
      <c r="K16963">
        <f ca="1">SIMULATION!$D$3*SIMULATION!$D$17/$H16952/(SIMULATION!$D$17-$I16952)*(((EXP(-$I16952*$J16963))/(1-EXP(-SIMULATION!$D$4*$I16952)))-(EXP(-SIMULATION!$D$17*$J16963)/(1-EXP(-SIMULATION!$D$4*SIMULATION!$D$17))))</f>
        <v>2.1031227271649025</v>
      </c>
      <c r="L16963">
        <v>0.33103731261700337</v>
      </c>
      <c r="M16963">
        <f t="shared" ref="M16963:M17026" ca="1" si="265">$K16963*(1+$L16963)</f>
        <v>2.7993348228693149</v>
      </c>
    </row>
    <row r="16964" spans="1:13" x14ac:dyDescent="0.25">
      <c r="A16964" s="9"/>
      <c r="H16964" s="9"/>
      <c r="J16964">
        <v>12</v>
      </c>
      <c r="K16964">
        <f ca="1">SIMULATION!$D$3*SIMULATION!$D$17/$H16952/(SIMULATION!$D$17-$I16952)*(((EXP(-$I16952*$J16964))/(1-EXP(-SIMULATION!$D$4*$I16952)))-(EXP(-SIMULATION!$D$17*$J16964)/(1-EXP(-SIMULATION!$D$4*SIMULATION!$D$17))))</f>
        <v>2.0548563983565273</v>
      </c>
      <c r="L16964">
        <v>0.10039303300205041</v>
      </c>
      <c r="M16964">
        <f t="shared" ca="1" si="265"/>
        <v>2.2611496645712084</v>
      </c>
    </row>
    <row r="16965" spans="1:13" x14ac:dyDescent="0.25">
      <c r="A16965" s="9"/>
      <c r="H16965" s="9"/>
      <c r="J16965">
        <v>13</v>
      </c>
      <c r="K16965">
        <f ca="1">SIMULATION!$D$3*SIMULATION!$D$17/$H16952/(SIMULATION!$D$17-$I16952)*(((EXP(-$I16952*$J16965))/(1-EXP(-SIMULATION!$D$4*$I16952)))-(EXP(-SIMULATION!$D$17*$J16965)/(1-EXP(-SIMULATION!$D$4*SIMULATION!$D$17))))</f>
        <v>2.006652217061351</v>
      </c>
      <c r="L16965">
        <v>4.1664188245768854E-2</v>
      </c>
      <c r="M16965">
        <f t="shared" ca="1" si="265"/>
        <v>2.0902577527767847</v>
      </c>
    </row>
    <row r="16966" spans="1:13" x14ac:dyDescent="0.25">
      <c r="A16966" s="9"/>
      <c r="H16966" s="9"/>
      <c r="J16966">
        <v>14</v>
      </c>
      <c r="K16966">
        <f ca="1">SIMULATION!$D$3*SIMULATION!$D$17/$H16952/(SIMULATION!$D$17-$I16952)*(((EXP(-$I16952*$J16966))/(1-EXP(-SIMULATION!$D$4*$I16952)))-(EXP(-SIMULATION!$D$17*$J16966)/(1-EXP(-SIMULATION!$D$4*SIMULATION!$D$17))))</f>
        <v>1.9589098370192741</v>
      </c>
      <c r="L16966">
        <v>0.12671466283679628</v>
      </c>
      <c r="M16966">
        <f t="shared" ca="1" si="265"/>
        <v>2.207132436544855</v>
      </c>
    </row>
    <row r="16967" spans="1:13" x14ac:dyDescent="0.25">
      <c r="A16967" s="9"/>
      <c r="H16967" s="9"/>
      <c r="J16967">
        <v>15</v>
      </c>
      <c r="K16967">
        <f ca="1">SIMULATION!$D$3*SIMULATION!$D$17/$H16952/(SIMULATION!$D$17-$I16952)*(((EXP(-$I16952*$J16967))/(1-EXP(-SIMULATION!$D$4*$I16952)))-(EXP(-SIMULATION!$D$17*$J16967)/(1-EXP(-SIMULATION!$D$4*SIMULATION!$D$17))))</f>
        <v>1.9118750578412398</v>
      </c>
      <c r="L16967">
        <v>-6.9076335127142882E-2</v>
      </c>
      <c r="M16967">
        <f t="shared" ca="1" si="265"/>
        <v>1.7798097356245728</v>
      </c>
    </row>
    <row r="16968" spans="1:13" x14ac:dyDescent="0.25">
      <c r="A16968" s="9"/>
      <c r="H16968" s="9"/>
      <c r="J16968">
        <v>16</v>
      </c>
      <c r="K16968">
        <f ca="1">SIMULATION!$D$3*SIMULATION!$D$17/$H16952/(SIMULATION!$D$17-$I16952)*(((EXP(-$I16952*$J16968))/(1-EXP(-SIMULATION!$D$4*$I16952)))-(EXP(-SIMULATION!$D$17*$J16968)/(1-EXP(-SIMULATION!$D$4*SIMULATION!$D$17))))</f>
        <v>1.865695337490854</v>
      </c>
      <c r="L16968">
        <v>0.43217622723044075</v>
      </c>
      <c r="M16968">
        <f t="shared" ca="1" si="265"/>
        <v>2.6720045096090752</v>
      </c>
    </row>
    <row r="16969" spans="1:13" x14ac:dyDescent="0.25">
      <c r="A16969" s="9"/>
      <c r="H16969" s="9"/>
      <c r="J16969">
        <v>17</v>
      </c>
      <c r="K16969">
        <f ca="1">SIMULATION!$D$3*SIMULATION!$D$17/$H16952/(SIMULATION!$D$17-$I16952)*(((EXP(-$I16952*$J16969))/(1-EXP(-SIMULATION!$D$4*$I16952)))-(EXP(-SIMULATION!$D$17*$J16969)/(1-EXP(-SIMULATION!$D$4*SIMULATION!$D$17))))</f>
        <v>1.8204553598788211</v>
      </c>
      <c r="L16969">
        <v>-9.0648695641965329E-2</v>
      </c>
      <c r="M16969">
        <f t="shared" ca="1" si="265"/>
        <v>1.6554334560313815</v>
      </c>
    </row>
    <row r="16970" spans="1:13" x14ac:dyDescent="0.25">
      <c r="A16970" s="9"/>
      <c r="H16970" s="9"/>
      <c r="J16970">
        <v>18</v>
      </c>
      <c r="K16970">
        <f ca="1">SIMULATION!$D$3*SIMULATION!$D$17/$H16952/(SIMULATION!$D$17-$I16952)*(((EXP(-$I16952*$J16970))/(1-EXP(-SIMULATION!$D$4*$I16952)))-(EXP(-SIMULATION!$D$17*$J16970)/(1-EXP(-SIMULATION!$D$4*SIMULATION!$D$17))))</f>
        <v>1.776199821439759</v>
      </c>
      <c r="L16970">
        <v>-9.3995213817241643E-2</v>
      </c>
      <c r="M16970">
        <f t="shared" ca="1" si="265"/>
        <v>1.6092455394413825</v>
      </c>
    </row>
    <row r="16971" spans="1:13" x14ac:dyDescent="0.25">
      <c r="A16971" s="9"/>
      <c r="H16971" s="9"/>
      <c r="J16971">
        <v>19</v>
      </c>
      <c r="K16971">
        <f ca="1">SIMULATION!$D$3*SIMULATION!$D$17/$H16952/(SIMULATION!$D$17-$I16952)*(((EXP(-$I16952*$J16971))/(1-EXP(-SIMULATION!$D$4*$I16952)))-(EXP(-SIMULATION!$D$17*$J16971)/(1-EXP(-SIMULATION!$D$4*SIMULATION!$D$17))))</f>
        <v>1.7329480274692397</v>
      </c>
      <c r="L16971">
        <v>-0.2164036547469268</v>
      </c>
      <c r="M16971">
        <f t="shared" ca="1" si="265"/>
        <v>1.3579317408384186</v>
      </c>
    </row>
    <row r="16972" spans="1:13" x14ac:dyDescent="0.25">
      <c r="A16972" s="9"/>
      <c r="H16972" s="9"/>
      <c r="J16972">
        <v>20</v>
      </c>
      <c r="K16972">
        <f ca="1">SIMULATION!$D$3*SIMULATION!$D$17/$H16952/(SIMULATION!$D$17-$I16952)*(((EXP(-$I16952*$J16972))/(1-EXP(-SIMULATION!$D$4*$I16952)))-(EXP(-SIMULATION!$D$17*$J16972)/(1-EXP(-SIMULATION!$D$4*SIMULATION!$D$17))))</f>
        <v>1.6907032400993891</v>
      </c>
      <c r="L16972">
        <v>-0.35766976590370192</v>
      </c>
      <c r="M16972">
        <f t="shared" ca="1" si="265"/>
        <v>1.0859898080004102</v>
      </c>
    </row>
    <row r="16973" spans="1:13" x14ac:dyDescent="0.25">
      <c r="A16973" s="9"/>
      <c r="H16973" s="9"/>
      <c r="J16973">
        <v>21</v>
      </c>
      <c r="K16973">
        <f ca="1">SIMULATION!$D$3*SIMULATION!$D$17/$H16952/(SIMULATION!$D$17-$I16952)*(((EXP(-$I16952*$J16973))/(1-EXP(-SIMULATION!$D$4*$I16952)))-(EXP(-SIMULATION!$D$17*$J16973)/(1-EXP(-SIMULATION!$D$4*SIMULATION!$D$17))))</f>
        <v>1.6494586631365737</v>
      </c>
      <c r="L16973">
        <v>-0.10470291531230703</v>
      </c>
      <c r="M16973">
        <f t="shared" ca="1" si="265"/>
        <v>1.476755532419034</v>
      </c>
    </row>
    <row r="16974" spans="1:13" x14ac:dyDescent="0.25">
      <c r="A16974" s="9"/>
      <c r="H16974" s="9"/>
      <c r="J16974">
        <v>22</v>
      </c>
      <c r="K16974">
        <f ca="1">SIMULATION!$D$3*SIMULATION!$D$17/$H16952/(SIMULATION!$D$17-$I16952)*(((EXP(-$I16952*$J16974))/(1-EXP(-SIMULATION!$D$4*$I16952)))-(EXP(-SIMULATION!$D$17*$J16974)/(1-EXP(-SIMULATION!$D$4*SIMULATION!$D$17))))</f>
        <v>1.6092012718547959</v>
      </c>
      <c r="L16974">
        <v>-0.12023177696047489</v>
      </c>
      <c r="M16974">
        <f t="shared" ca="1" si="265"/>
        <v>1.4157241434526375</v>
      </c>
    </row>
    <row r="16975" spans="1:13" x14ac:dyDescent="0.25">
      <c r="A16975" s="9"/>
      <c r="H16975" s="9"/>
      <c r="J16975">
        <v>23</v>
      </c>
      <c r="K16975">
        <f ca="1">SIMULATION!$D$3*SIMULATION!$D$17/$H16952/(SIMULATION!$D$17-$I16952)*(((EXP(-$I16952*$J16975))/(1-EXP(-SIMULATION!$D$4*$I16952)))-(EXP(-SIMULATION!$D$17*$J16975)/(1-EXP(-SIMULATION!$D$4*SIMULATION!$D$17))))</f>
        <v>1.5699142619171764</v>
      </c>
      <c r="L16975">
        <v>0.28481896080507646</v>
      </c>
      <c r="M16975">
        <f t="shared" ca="1" si="265"/>
        <v>2.017055610549495</v>
      </c>
    </row>
    <row r="16976" spans="1:13" x14ac:dyDescent="0.25">
      <c r="A16976" s="9"/>
      <c r="H16976" s="9"/>
      <c r="J16976">
        <v>24</v>
      </c>
      <c r="K16976">
        <f ca="1">SIMULATION!$D$3*SIMULATION!$D$17/$H16952/(SIMULATION!$D$17-$I16952)*(((EXP(-$I16952*$J16976))/(1-EXP(-SIMULATION!$D$4*$I16952)))-(EXP(-SIMULATION!$D$17*$J16976)/(1-EXP(-SIMULATION!$D$4*SIMULATION!$D$17))))</f>
        <v>1.5315786135307381</v>
      </c>
      <c r="L16976">
        <v>0.30361306593616694</v>
      </c>
      <c r="M16976">
        <f t="shared" ca="1" si="265"/>
        <v>1.9965858921070692</v>
      </c>
    </row>
    <row r="16977" spans="1:13" x14ac:dyDescent="0.25">
      <c r="A16977" s="9">
        <v>680</v>
      </c>
      <c r="B16977" s="2">
        <f ca="1">NORMINV(RAND(),SIMULATION!D7,SIMULATION!D8)</f>
        <v>47.807616587312765</v>
      </c>
      <c r="C16977" s="2">
        <v>2</v>
      </c>
      <c r="D16977" s="2">
        <f ca="1">SIMULATION!$D$11*(1+(SIMULATION!$D$12*LN(1+$C16977)))*(1+(SIMULATION!$D$13*(($B16977/63.5)-1)))</f>
        <v>9.0727176290383458</v>
      </c>
      <c r="E16977" s="2">
        <v>-0.34837897176144417</v>
      </c>
      <c r="F16977" s="2">
        <f ca="1">D16977*(1+E16977)</f>
        <v>5.911973590352039</v>
      </c>
      <c r="G16977" s="2">
        <v>0.90924509405133846</v>
      </c>
      <c r="H16977" s="9">
        <f>SIMULATION!$D$15*EXP($G$16977)</f>
        <v>548.01524901687287</v>
      </c>
      <c r="I16977" s="2">
        <f ca="1">$F16977/$H16977</f>
        <v>1.0787972781702676E-2</v>
      </c>
      <c r="J16977">
        <v>0</v>
      </c>
      <c r="K16977">
        <f ca="1">SIMULATION!$D$3*SIMULATION!$D$17/$H16977/(SIMULATION!$D$17-$I16977)*(((EXP(-$I16977*$J16977))/(1-EXP(-SIMULATION!$D$4*$I16977)))-(EXP(-SIMULATION!$D$17*$J16977)/(1-EXP(-SIMULATION!$D$4*SIMULATION!$D$17))))</f>
        <v>3.4804862681134217</v>
      </c>
      <c r="L16977">
        <v>-0.14647760225502257</v>
      </c>
      <c r="M16977">
        <f t="shared" ca="1" si="265"/>
        <v>2.970672984878636</v>
      </c>
    </row>
    <row r="16978" spans="1:13" x14ac:dyDescent="0.25">
      <c r="A16978" s="9"/>
      <c r="H16978" s="9"/>
      <c r="J16978">
        <v>1</v>
      </c>
      <c r="K16978">
        <f ca="1">SIMULATION!$D$3*SIMULATION!$D$17/$H16977/(SIMULATION!$D$17-$I16977)*(((EXP(-$I16977*$J16978))/(1-EXP(-SIMULATION!$D$4*$I16977)))-(EXP(-SIMULATION!$D$17*$J16978)/(1-EXP(-SIMULATION!$D$4*SIMULATION!$D$17))))</f>
        <v>3.8015450931055139</v>
      </c>
      <c r="L16978">
        <v>0.99377152297892868</v>
      </c>
      <c r="M16978">
        <f t="shared" ca="1" si="265"/>
        <v>7.5794123499540538</v>
      </c>
    </row>
    <row r="16979" spans="1:13" x14ac:dyDescent="0.25">
      <c r="A16979" s="9"/>
      <c r="H16979" s="9"/>
      <c r="J16979">
        <v>2</v>
      </c>
      <c r="K16979">
        <f ca="1">SIMULATION!$D$3*SIMULATION!$D$17/$H16977/(SIMULATION!$D$17-$I16977)*(((EXP(-$I16977*$J16979))/(1-EXP(-SIMULATION!$D$4*$I16977)))-(EXP(-SIMULATION!$D$17*$J16979)/(1-EXP(-SIMULATION!$D$4*SIMULATION!$D$17))))</f>
        <v>3.9904287954261788</v>
      </c>
      <c r="L16979">
        <v>5.4454197784252964E-2</v>
      </c>
      <c r="M16979">
        <f t="shared" ca="1" si="265"/>
        <v>4.2077243942962941</v>
      </c>
    </row>
    <row r="16980" spans="1:13" x14ac:dyDescent="0.25">
      <c r="A16980" s="9"/>
      <c r="H16980" s="9"/>
      <c r="J16980">
        <v>3</v>
      </c>
      <c r="K16980">
        <f ca="1">SIMULATION!$D$3*SIMULATION!$D$17/$H16977/(SIMULATION!$D$17-$I16977)*(((EXP(-$I16977*$J16980))/(1-EXP(-SIMULATION!$D$4*$I16977)))-(EXP(-SIMULATION!$D$17*$J16980)/(1-EXP(-SIMULATION!$D$4*SIMULATION!$D$17))))</f>
        <v>4.0947923629406588</v>
      </c>
      <c r="L16980">
        <v>0.1638257385624324</v>
      </c>
      <c r="M16980">
        <f t="shared" ca="1" si="265"/>
        <v>4.7656247460592205</v>
      </c>
    </row>
    <row r="16981" spans="1:13" x14ac:dyDescent="0.25">
      <c r="A16981" s="9"/>
      <c r="H16981" s="9"/>
      <c r="J16981">
        <v>4</v>
      </c>
      <c r="K16981">
        <f ca="1">SIMULATION!$D$3*SIMULATION!$D$17/$H16977/(SIMULATION!$D$17-$I16977)*(((EXP(-$I16977*$J16981))/(1-EXP(-SIMULATION!$D$4*$I16977)))-(EXP(-SIMULATION!$D$17*$J16981)/(1-EXP(-SIMULATION!$D$4*SIMULATION!$D$17))))</f>
        <v>4.1451723277721948</v>
      </c>
      <c r="L16981">
        <v>0.26457558756222566</v>
      </c>
      <c r="M16981">
        <f t="shared" ca="1" si="265"/>
        <v>5.2418837319392022</v>
      </c>
    </row>
    <row r="16982" spans="1:13" x14ac:dyDescent="0.25">
      <c r="A16982" s="9"/>
      <c r="H16982" s="9"/>
      <c r="J16982">
        <v>5</v>
      </c>
      <c r="K16982">
        <f ca="1">SIMULATION!$D$3*SIMULATION!$D$17/$H16977/(SIMULATION!$D$17-$I16977)*(((EXP(-$I16977*$J16982))/(1-EXP(-SIMULATION!$D$4*$I16977)))-(EXP(-SIMULATION!$D$17*$J16982)/(1-EXP(-SIMULATION!$D$4*SIMULATION!$D$17))))</f>
        <v>4.1611353208630062</v>
      </c>
      <c r="L16982">
        <v>-0.13419958748979674</v>
      </c>
      <c r="M16982">
        <f t="shared" ca="1" si="265"/>
        <v>3.6027126773139675</v>
      </c>
    </row>
    <row r="16983" spans="1:13" x14ac:dyDescent="0.25">
      <c r="A16983" s="9"/>
      <c r="H16983" s="9"/>
      <c r="J16983">
        <v>6</v>
      </c>
      <c r="K16983">
        <f ca="1">SIMULATION!$D$3*SIMULATION!$D$17/$H16977/(SIMULATION!$D$17-$I16977)*(((EXP(-$I16977*$J16983))/(1-EXP(-SIMULATION!$D$4*$I16977)))-(EXP(-SIMULATION!$D$17*$J16983)/(1-EXP(-SIMULATION!$D$4*SIMULATION!$D$17))))</f>
        <v>4.1552182147760162</v>
      </c>
      <c r="L16983">
        <v>-0.29443573782649951</v>
      </c>
      <c r="M16983">
        <f t="shared" ca="1" si="265"/>
        <v>2.9317734738783301</v>
      </c>
    </row>
    <row r="16984" spans="1:13" x14ac:dyDescent="0.25">
      <c r="A16984" s="9"/>
      <c r="H16984" s="9"/>
      <c r="J16984">
        <v>7</v>
      </c>
      <c r="K16984">
        <f ca="1">SIMULATION!$D$3*SIMULATION!$D$17/$H16977/(SIMULATION!$D$17-$I16977)*(((EXP(-$I16977*$J16984))/(1-EXP(-SIMULATION!$D$4*$I16977)))-(EXP(-SIMULATION!$D$17*$J16984)/(1-EXP(-SIMULATION!$D$4*SIMULATION!$D$17))))</f>
        <v>4.1354530626321537</v>
      </c>
      <c r="L16984">
        <v>0.20225654217572123</v>
      </c>
      <c r="M16984">
        <f t="shared" ca="1" si="265"/>
        <v>4.9718754994101291</v>
      </c>
    </row>
    <row r="16985" spans="1:13" x14ac:dyDescent="0.25">
      <c r="A16985" s="9"/>
      <c r="H16985" s="9"/>
      <c r="J16985">
        <v>8</v>
      </c>
      <c r="K16985">
        <f ca="1">SIMULATION!$D$3*SIMULATION!$D$17/$H16977/(SIMULATION!$D$17-$I16977)*(((EXP(-$I16977*$J16985))/(1-EXP(-SIMULATION!$D$4*$I16977)))-(EXP(-SIMULATION!$D$17*$J16985)/(1-EXP(-SIMULATION!$D$4*SIMULATION!$D$17))))</f>
        <v>4.1069851400581783</v>
      </c>
      <c r="L16985">
        <v>0.17309588605343693</v>
      </c>
      <c r="M16985">
        <f t="shared" ca="1" si="265"/>
        <v>4.8178873718848472</v>
      </c>
    </row>
    <row r="16986" spans="1:13" x14ac:dyDescent="0.25">
      <c r="A16986" s="9"/>
      <c r="H16986" s="9"/>
      <c r="J16986">
        <v>9</v>
      </c>
      <c r="K16986">
        <f ca="1">SIMULATION!$D$3*SIMULATION!$D$17/$H16977/(SIMULATION!$D$17-$I16977)*(((EXP(-$I16977*$J16986))/(1-EXP(-SIMULATION!$D$4*$I16977)))-(EXP(-SIMULATION!$D$17*$J16986)/(1-EXP(-SIMULATION!$D$4*SIMULATION!$D$17))))</f>
        <v>4.0731098255301257</v>
      </c>
      <c r="L16986">
        <v>0.17764582234599494</v>
      </c>
      <c r="M16986">
        <f t="shared" ca="1" si="265"/>
        <v>4.7966807699919771</v>
      </c>
    </row>
    <row r="16987" spans="1:13" x14ac:dyDescent="0.25">
      <c r="A16987" s="9"/>
      <c r="H16987" s="9"/>
      <c r="J16987">
        <v>10</v>
      </c>
      <c r="K16987">
        <f ca="1">SIMULATION!$D$3*SIMULATION!$D$17/$H16977/(SIMULATION!$D$17-$I16977)*(((EXP(-$I16977*$J16987))/(1-EXP(-SIMULATION!$D$4*$I16977)))-(EXP(-SIMULATION!$D$17*$J16987)/(1-EXP(-SIMULATION!$D$4*SIMULATION!$D$17))))</f>
        <v>4.0359370582547074</v>
      </c>
      <c r="L16987">
        <v>0.14204243492916957</v>
      </c>
      <c r="M16987">
        <f t="shared" ca="1" si="265"/>
        <v>4.6092113852300756</v>
      </c>
    </row>
    <row r="16988" spans="1:13" x14ac:dyDescent="0.25">
      <c r="A16988" s="9"/>
      <c r="H16988" s="9"/>
      <c r="J16988">
        <v>11</v>
      </c>
      <c r="K16988">
        <f ca="1">SIMULATION!$D$3*SIMULATION!$D$17/$H16977/(SIMULATION!$D$17-$I16977)*(((EXP(-$I16977*$J16988))/(1-EXP(-SIMULATION!$D$4*$I16977)))-(EXP(-SIMULATION!$D$17*$J16988)/(1-EXP(-SIMULATION!$D$4*SIMULATION!$D$17))))</f>
        <v>3.9968171386983693</v>
      </c>
      <c r="L16988">
        <v>0.28234702061078049</v>
      </c>
      <c r="M16988">
        <f t="shared" ca="1" si="265"/>
        <v>5.1253065497359591</v>
      </c>
    </row>
    <row r="16989" spans="1:13" x14ac:dyDescent="0.25">
      <c r="A16989" s="9"/>
      <c r="H16989" s="9"/>
      <c r="J16989">
        <v>12</v>
      </c>
      <c r="K16989">
        <f ca="1">SIMULATION!$D$3*SIMULATION!$D$17/$H16977/(SIMULATION!$D$17-$I16977)*(((EXP(-$I16977*$J16989))/(1-EXP(-SIMULATION!$D$4*$I16977)))-(EXP(-SIMULATION!$D$17*$J16989)/(1-EXP(-SIMULATION!$D$4*SIMULATION!$D$17))))</f>
        <v>3.9566135916935994</v>
      </c>
      <c r="L16989">
        <v>1.6972668243900473E-2</v>
      </c>
      <c r="M16989">
        <f t="shared" ca="1" si="265"/>
        <v>4.023767881554722</v>
      </c>
    </row>
    <row r="16990" spans="1:13" x14ac:dyDescent="0.25">
      <c r="A16990" s="9"/>
      <c r="H16990" s="9"/>
      <c r="J16990">
        <v>13</v>
      </c>
      <c r="K16990">
        <f ca="1">SIMULATION!$D$3*SIMULATION!$D$17/$H16977/(SIMULATION!$D$17-$I16977)*(((EXP(-$I16977*$J16990))/(1-EXP(-SIMULATION!$D$4*$I16977)))-(EXP(-SIMULATION!$D$17*$J16990)/(1-EXP(-SIMULATION!$D$4*SIMULATION!$D$17))))</f>
        <v>3.9158780235342667</v>
      </c>
      <c r="L16990">
        <v>3.1164225195918577E-2</v>
      </c>
      <c r="M16990">
        <f t="shared" ca="1" si="265"/>
        <v>4.037913328099437</v>
      </c>
    </row>
    <row r="16991" spans="1:13" x14ac:dyDescent="0.25">
      <c r="A16991" s="9"/>
      <c r="H16991" s="9"/>
      <c r="J16991">
        <v>14</v>
      </c>
      <c r="K16991">
        <f ca="1">SIMULATION!$D$3*SIMULATION!$D$17/$H16977/(SIMULATION!$D$17-$I16977)*(((EXP(-$I16977*$J16991))/(1-EXP(-SIMULATION!$D$4*$I16977)))-(EXP(-SIMULATION!$D$17*$J16991)/(1-EXP(-SIMULATION!$D$4*SIMULATION!$D$17))))</f>
        <v>3.8749621744421621</v>
      </c>
      <c r="L16991">
        <v>-0.60672903264967737</v>
      </c>
      <c r="M16991">
        <f t="shared" ca="1" si="265"/>
        <v>1.5239101227887788</v>
      </c>
    </row>
    <row r="16992" spans="1:13" x14ac:dyDescent="0.25">
      <c r="A16992" s="9"/>
      <c r="H16992" s="9"/>
      <c r="J16992">
        <v>15</v>
      </c>
      <c r="K16992">
        <f ca="1">SIMULATION!$D$3*SIMULATION!$D$17/$H16977/(SIMULATION!$D$17-$I16977)*(((EXP(-$I16977*$J16992))/(1-EXP(-SIMULATION!$D$4*$I16977)))-(EXP(-SIMULATION!$D$17*$J16992)/(1-EXP(-SIMULATION!$D$4*SIMULATION!$D$17))))</f>
        <v>3.8340897243049468</v>
      </c>
      <c r="L16992">
        <v>0.46502471757670721</v>
      </c>
      <c r="M16992">
        <f t="shared" ca="1" si="265"/>
        <v>5.6170362155136102</v>
      </c>
    </row>
    <row r="16993" spans="1:13" x14ac:dyDescent="0.25">
      <c r="A16993" s="9"/>
      <c r="H16993" s="9"/>
      <c r="J16993">
        <v>16</v>
      </c>
      <c r="K16993">
        <f ca="1">SIMULATION!$D$3*SIMULATION!$D$17/$H16977/(SIMULATION!$D$17-$I16977)*(((EXP(-$I16977*$J16993))/(1-EXP(-SIMULATION!$D$4*$I16977)))-(EXP(-SIMULATION!$D$17*$J16993)/(1-EXP(-SIMULATION!$D$4*SIMULATION!$D$17))))</f>
        <v>3.7934023073355818</v>
      </c>
      <c r="L16993">
        <v>-0.16067475233731546</v>
      </c>
      <c r="M16993">
        <f t="shared" ca="1" si="265"/>
        <v>3.1838983310886362</v>
      </c>
    </row>
    <row r="16994" spans="1:13" x14ac:dyDescent="0.25">
      <c r="A16994" s="9"/>
      <c r="H16994" s="9"/>
      <c r="J16994">
        <v>17</v>
      </c>
      <c r="K16994">
        <f ca="1">SIMULATION!$D$3*SIMULATION!$D$17/$H16977/(SIMULATION!$D$17-$I16977)*(((EXP(-$I16977*$J16994))/(1-EXP(-SIMULATION!$D$4*$I16977)))-(EXP(-SIMULATION!$D$17*$J16994)/(1-EXP(-SIMULATION!$D$4*SIMULATION!$D$17))))</f>
        <v>3.7529889991846717</v>
      </c>
      <c r="L16994">
        <v>-0.14473561146675085</v>
      </c>
      <c r="M16994">
        <f t="shared" ca="1" si="265"/>
        <v>3.2097978415596891</v>
      </c>
    </row>
    <row r="16995" spans="1:13" x14ac:dyDescent="0.25">
      <c r="A16995" s="9"/>
      <c r="H16995" s="9"/>
      <c r="J16995">
        <v>18</v>
      </c>
      <c r="K16995">
        <f ca="1">SIMULATION!$D$3*SIMULATION!$D$17/$H16977/(SIMULATION!$D$17-$I16977)*(((EXP(-$I16977*$J16995))/(1-EXP(-SIMULATION!$D$4*$I16977)))-(EXP(-SIMULATION!$D$17*$J16995)/(1-EXP(-SIMULATION!$D$4*SIMULATION!$D$17))))</f>
        <v>3.7129052128015503</v>
      </c>
      <c r="L16995">
        <v>0.42282215444201088</v>
      </c>
      <c r="M16995">
        <f t="shared" ca="1" si="265"/>
        <v>5.2828037941172745</v>
      </c>
    </row>
    <row r="16996" spans="1:13" x14ac:dyDescent="0.25">
      <c r="A16996" s="9"/>
      <c r="H16996" s="9"/>
      <c r="J16996">
        <v>19</v>
      </c>
      <c r="K16996">
        <f ca="1">SIMULATION!$D$3*SIMULATION!$D$17/$H16977/(SIMULATION!$D$17-$I16977)*(((EXP(-$I16977*$J16996))/(1-EXP(-SIMULATION!$D$4*$I16977)))-(EXP(-SIMULATION!$D$17*$J16996)/(1-EXP(-SIMULATION!$D$4*SIMULATION!$D$17))))</f>
        <v>3.6731848071665598</v>
      </c>
      <c r="L16996">
        <v>0.31027610424788227</v>
      </c>
      <c r="M16996">
        <f t="shared" ca="1" si="265"/>
        <v>4.8128862793167091</v>
      </c>
    </row>
    <row r="16997" spans="1:13" x14ac:dyDescent="0.25">
      <c r="A16997" s="9"/>
      <c r="H16997" s="9"/>
      <c r="J16997">
        <v>20</v>
      </c>
      <c r="K16997">
        <f ca="1">SIMULATION!$D$3*SIMULATION!$D$17/$H16977/(SIMULATION!$D$17-$I16977)*(((EXP(-$I16977*$J16997))/(1-EXP(-SIMULATION!$D$4*$I16977)))-(EXP(-SIMULATION!$D$17*$J16997)/(1-EXP(-SIMULATION!$D$4*SIMULATION!$D$17))))</f>
        <v>3.6338478466684947</v>
      </c>
      <c r="L16997">
        <v>0.1627561212255377</v>
      </c>
      <c r="M16997">
        <f t="shared" ca="1" si="265"/>
        <v>4.2252788273160311</v>
      </c>
    </row>
    <row r="16998" spans="1:13" x14ac:dyDescent="0.25">
      <c r="A16998" s="9"/>
      <c r="H16998" s="9"/>
      <c r="J16998">
        <v>21</v>
      </c>
      <c r="K16998">
        <f ca="1">SIMULATION!$D$3*SIMULATION!$D$17/$H16977/(SIMULATION!$D$17-$I16977)*(((EXP(-$I16977*$J16998))/(1-EXP(-SIMULATION!$D$4*$I16977)))-(EXP(-SIMULATION!$D$17*$J16998)/(1-EXP(-SIMULATION!$D$4*SIMULATION!$D$17))))</f>
        <v>3.5949055733119595</v>
      </c>
      <c r="L16998">
        <v>0.10802952649051684</v>
      </c>
      <c r="M16998">
        <f t="shared" ca="1" si="265"/>
        <v>3.9832615201749708</v>
      </c>
    </row>
    <row r="16999" spans="1:13" x14ac:dyDescent="0.25">
      <c r="A16999" s="9"/>
      <c r="H16999" s="9"/>
      <c r="J16999">
        <v>22</v>
      </c>
      <c r="K16999">
        <f ca="1">SIMULATION!$D$3*SIMULATION!$D$17/$H16977/(SIMULATION!$D$17-$I16977)*(((EXP(-$I16977*$J16999))/(1-EXP(-SIMULATION!$D$4*$I16977)))-(EXP(-SIMULATION!$D$17*$J16999)/(1-EXP(-SIMULATION!$D$4*SIMULATION!$D$17))))</f>
        <v>3.5563635928405022</v>
      </c>
      <c r="L16999">
        <v>-0.37553978979982605</v>
      </c>
      <c r="M16999">
        <f t="shared" ca="1" si="265"/>
        <v>2.2208075567334258</v>
      </c>
    </row>
    <row r="17000" spans="1:13" x14ac:dyDescent="0.25">
      <c r="A17000" s="9"/>
      <c r="H17000" s="9"/>
      <c r="J17000">
        <v>23</v>
      </c>
      <c r="K17000">
        <f ca="1">SIMULATION!$D$3*SIMULATION!$D$17/$H16977/(SIMULATION!$D$17-$I16977)*(((EXP(-$I16977*$J17000))/(1-EXP(-SIMULATION!$D$4*$I16977)))-(EXP(-SIMULATION!$D$17*$J17000)/(1-EXP(-SIMULATION!$D$4*SIMULATION!$D$17))))</f>
        <v>3.5182239162956406</v>
      </c>
      <c r="L17000">
        <v>-0.4497633336707943</v>
      </c>
      <c r="M17000">
        <f t="shared" ca="1" si="265"/>
        <v>1.9358557991021959</v>
      </c>
    </row>
    <row r="17001" spans="1:13" x14ac:dyDescent="0.25">
      <c r="A17001" s="9"/>
      <c r="H17001" s="9"/>
      <c r="J17001">
        <v>24</v>
      </c>
      <c r="K17001">
        <f ca="1">SIMULATION!$D$3*SIMULATION!$D$17/$H16977/(SIMULATION!$D$17-$I16977)*(((EXP(-$I16977*$J17001))/(1-EXP(-SIMULATION!$D$4*$I16977)))-(EXP(-SIMULATION!$D$17*$J17001)/(1-EXP(-SIMULATION!$D$4*SIMULATION!$D$17))))</f>
        <v>3.4804862681134212</v>
      </c>
      <c r="L17001">
        <v>3.0387257083680095E-2</v>
      </c>
      <c r="M17001">
        <f t="shared" ca="1" si="265"/>
        <v>3.5862486991188018</v>
      </c>
    </row>
    <row r="17002" spans="1:13" x14ac:dyDescent="0.25">
      <c r="A17002" s="9">
        <v>681</v>
      </c>
      <c r="B17002" s="2">
        <f ca="1">NORMINV(RAND(),SIMULATION!D7,SIMULATION!D8)</f>
        <v>60.53567546108237</v>
      </c>
      <c r="C17002" s="2">
        <v>2</v>
      </c>
      <c r="D17002" s="2">
        <f ca="1">SIMULATION!$D$11*(1+(SIMULATION!$D$12*LN(1+$C17002)))*(1+(SIMULATION!$D$13*(($B17002/63.5)-1)))</f>
        <v>10.017925392219782</v>
      </c>
      <c r="E17002" s="2">
        <v>2.0891168503127638E-2</v>
      </c>
      <c r="F17002" s="2">
        <f ca="1">D17002*(1+E17002)</f>
        <v>10.227211559640407</v>
      </c>
      <c r="G17002" s="2">
        <v>0.21034283235714635</v>
      </c>
      <c r="H17002" s="9">
        <f>SIMULATION!$D$15*EXP($G$17002)</f>
        <v>272.4352174031884</v>
      </c>
      <c r="I17002" s="2">
        <f ca="1">$F17002/$H17002</f>
        <v>3.7539976134967616E-2</v>
      </c>
      <c r="J17002">
        <v>0</v>
      </c>
      <c r="K17002">
        <f ca="1">SIMULATION!$D$3*SIMULATION!$D$17/$H17002/(SIMULATION!$D$17-$I17002)*(((EXP(-$I17002*$J17002))/(1-EXP(-SIMULATION!$D$4*$I17002)))-(EXP(-SIMULATION!$D$17*$J17002)/(1-EXP(-SIMULATION!$D$4*SIMULATION!$D$17))))</f>
        <v>1.5080757205078268</v>
      </c>
      <c r="L17002">
        <v>-0.11200066995651088</v>
      </c>
      <c r="M17002">
        <f t="shared" ca="1" si="265"/>
        <v>1.3391702294658023</v>
      </c>
    </row>
    <row r="17003" spans="1:13" x14ac:dyDescent="0.25">
      <c r="A17003" s="9"/>
      <c r="H17003" s="9"/>
      <c r="J17003">
        <v>1</v>
      </c>
      <c r="K17003">
        <f ca="1">SIMULATION!$D$3*SIMULATION!$D$17/$H17002/(SIMULATION!$D$17-$I17002)*(((EXP(-$I17002*$J17003))/(1-EXP(-SIMULATION!$D$4*$I17002)))-(EXP(-SIMULATION!$D$17*$J17003)/(1-EXP(-SIMULATION!$D$4*SIMULATION!$D$17))))</f>
        <v>2.1632137747452909</v>
      </c>
      <c r="L17003">
        <v>0.23849600686646744</v>
      </c>
      <c r="M17003">
        <f t="shared" ca="1" si="265"/>
        <v>2.6791316220205807</v>
      </c>
    </row>
    <row r="17004" spans="1:13" x14ac:dyDescent="0.25">
      <c r="A17004" s="9"/>
      <c r="H17004" s="9"/>
      <c r="J17004">
        <v>2</v>
      </c>
      <c r="K17004">
        <f ca="1">SIMULATION!$D$3*SIMULATION!$D$17/$H17002/(SIMULATION!$D$17-$I17002)*(((EXP(-$I17002*$J17004))/(1-EXP(-SIMULATION!$D$4*$I17002)))-(EXP(-SIMULATION!$D$17*$J17004)/(1-EXP(-SIMULATION!$D$4*SIMULATION!$D$17))))</f>
        <v>2.5389470589304755</v>
      </c>
      <c r="L17004">
        <v>0.20625791605332849</v>
      </c>
      <c r="M17004">
        <f t="shared" ca="1" si="265"/>
        <v>3.0626249882752026</v>
      </c>
    </row>
    <row r="17005" spans="1:13" x14ac:dyDescent="0.25">
      <c r="A17005" s="9"/>
      <c r="H17005" s="9"/>
      <c r="J17005">
        <v>3</v>
      </c>
      <c r="K17005">
        <f ca="1">SIMULATION!$D$3*SIMULATION!$D$17/$H17002/(SIMULATION!$D$17-$I17002)*(((EXP(-$I17002*$J17005))/(1-EXP(-SIMULATION!$D$4*$I17002)))-(EXP(-SIMULATION!$D$17*$J17005)/(1-EXP(-SIMULATION!$D$4*SIMULATION!$D$17))))</f>
        <v>2.7372556267485835</v>
      </c>
      <c r="L17005">
        <v>0.58313254744568044</v>
      </c>
      <c r="M17005">
        <f t="shared" ca="1" si="265"/>
        <v>4.3334384733845068</v>
      </c>
    </row>
    <row r="17006" spans="1:13" x14ac:dyDescent="0.25">
      <c r="A17006" s="9"/>
      <c r="H17006" s="9"/>
      <c r="J17006">
        <v>4</v>
      </c>
      <c r="K17006">
        <f ca="1">SIMULATION!$D$3*SIMULATION!$D$17/$H17002/(SIMULATION!$D$17-$I17002)*(((EXP(-$I17002*$J17006))/(1-EXP(-SIMULATION!$D$4*$I17002)))-(EXP(-SIMULATION!$D$17*$J17006)/(1-EXP(-SIMULATION!$D$4*SIMULATION!$D$17))))</f>
        <v>2.8234309137807903</v>
      </c>
      <c r="L17006">
        <v>-2.4809711363452357E-2</v>
      </c>
      <c r="M17006">
        <f t="shared" ca="1" si="265"/>
        <v>2.7533824077552405</v>
      </c>
    </row>
    <row r="17007" spans="1:13" x14ac:dyDescent="0.25">
      <c r="A17007" s="9"/>
      <c r="H17007" s="9"/>
      <c r="J17007">
        <v>5</v>
      </c>
      <c r="K17007">
        <f ca="1">SIMULATION!$D$3*SIMULATION!$D$17/$H17002/(SIMULATION!$D$17-$I17002)*(((EXP(-$I17002*$J17007))/(1-EXP(-SIMULATION!$D$4*$I17002)))-(EXP(-SIMULATION!$D$17*$J17007)/(1-EXP(-SIMULATION!$D$4*SIMULATION!$D$17))))</f>
        <v>2.8392556039045562</v>
      </c>
      <c r="L17007">
        <v>-8.8033138758910043E-2</v>
      </c>
      <c r="M17007">
        <f t="shared" ca="1" si="265"/>
        <v>2.5893070213540135</v>
      </c>
    </row>
    <row r="17008" spans="1:13" x14ac:dyDescent="0.25">
      <c r="A17008" s="9"/>
      <c r="H17008" s="9"/>
      <c r="J17008">
        <v>6</v>
      </c>
      <c r="K17008">
        <f ca="1">SIMULATION!$D$3*SIMULATION!$D$17/$H17002/(SIMULATION!$D$17-$I17002)*(((EXP(-$I17002*$J17008))/(1-EXP(-SIMULATION!$D$4*$I17002)))-(EXP(-SIMULATION!$D$17*$J17008)/(1-EXP(-SIMULATION!$D$4*SIMULATION!$D$17))))</f>
        <v>2.8114495263807004</v>
      </c>
      <c r="L17008">
        <v>1.1904451790751435E-2</v>
      </c>
      <c r="M17008">
        <f t="shared" ca="1" si="265"/>
        <v>2.8449182917296305</v>
      </c>
    </row>
    <row r="17009" spans="1:13" x14ac:dyDescent="0.25">
      <c r="A17009" s="9"/>
      <c r="H17009" s="9"/>
      <c r="J17009">
        <v>7</v>
      </c>
      <c r="K17009">
        <f ca="1">SIMULATION!$D$3*SIMULATION!$D$17/$H17002/(SIMULATION!$D$17-$I17002)*(((EXP(-$I17002*$J17009))/(1-EXP(-SIMULATION!$D$4*$I17002)))-(EXP(-SIMULATION!$D$17*$J17009)/(1-EXP(-SIMULATION!$D$4*SIMULATION!$D$17))))</f>
        <v>2.7570819134764077</v>
      </c>
      <c r="L17009">
        <v>0.10950910504232186</v>
      </c>
      <c r="M17009">
        <f t="shared" ca="1" si="265"/>
        <v>3.0590074863495813</v>
      </c>
    </row>
    <row r="17010" spans="1:13" x14ac:dyDescent="0.25">
      <c r="A17010" s="9"/>
      <c r="H17010" s="9"/>
      <c r="J17010">
        <v>8</v>
      </c>
      <c r="K17010">
        <f ca="1">SIMULATION!$D$3*SIMULATION!$D$17/$H17002/(SIMULATION!$D$17-$I17002)*(((EXP(-$I17002*$J17010))/(1-EXP(-SIMULATION!$D$4*$I17002)))-(EXP(-SIMULATION!$D$17*$J17010)/(1-EXP(-SIMULATION!$D$4*SIMULATION!$D$17))))</f>
        <v>2.6870396311584694</v>
      </c>
      <c r="L17010">
        <v>0.60249784510388271</v>
      </c>
      <c r="M17010">
        <f t="shared" ca="1" si="265"/>
        <v>4.305975218640179</v>
      </c>
    </row>
    <row r="17011" spans="1:13" x14ac:dyDescent="0.25">
      <c r="A17011" s="9"/>
      <c r="H17011" s="9"/>
      <c r="J17011">
        <v>9</v>
      </c>
      <c r="K17011">
        <f ca="1">SIMULATION!$D$3*SIMULATION!$D$17/$H17002/(SIMULATION!$D$17-$I17002)*(((EXP(-$I17002*$J17011))/(1-EXP(-SIMULATION!$D$4*$I17002)))-(EXP(-SIMULATION!$D$17*$J17011)/(1-EXP(-SIMULATION!$D$4*SIMULATION!$D$17))))</f>
        <v>2.6082496329139633</v>
      </c>
      <c r="L17011">
        <v>-3.3854350510061533E-2</v>
      </c>
      <c r="M17011">
        <f t="shared" ca="1" si="265"/>
        <v>2.5199490356235543</v>
      </c>
    </row>
    <row r="17012" spans="1:13" x14ac:dyDescent="0.25">
      <c r="A17012" s="9"/>
      <c r="H17012" s="9"/>
      <c r="J17012">
        <v>10</v>
      </c>
      <c r="K17012">
        <f ca="1">SIMULATION!$D$3*SIMULATION!$D$17/$H17002/(SIMULATION!$D$17-$I17002)*(((EXP(-$I17002*$J17012))/(1-EXP(-SIMULATION!$D$4*$I17002)))-(EXP(-SIMULATION!$D$17*$J17012)/(1-EXP(-SIMULATION!$D$4*SIMULATION!$D$17))))</f>
        <v>2.5251030921834534</v>
      </c>
      <c r="L17012">
        <v>8.0811761063616983E-2</v>
      </c>
      <c r="M17012">
        <f t="shared" ca="1" si="265"/>
        <v>2.7291611199299832</v>
      </c>
    </row>
    <row r="17013" spans="1:13" x14ac:dyDescent="0.25">
      <c r="A17013" s="9"/>
      <c r="H17013" s="9"/>
      <c r="J17013">
        <v>11</v>
      </c>
      <c r="K17013">
        <f ca="1">SIMULATION!$D$3*SIMULATION!$D$17/$H17002/(SIMULATION!$D$17-$I17002)*(((EXP(-$I17002*$J17013))/(1-EXP(-SIMULATION!$D$4*$I17002)))-(EXP(-SIMULATION!$D$17*$J17013)/(1-EXP(-SIMULATION!$D$4*SIMULATION!$D$17))))</f>
        <v>2.4403679536454272</v>
      </c>
      <c r="L17013">
        <v>8.9951819902023986E-2</v>
      </c>
      <c r="M17013">
        <f t="shared" ca="1" si="265"/>
        <v>2.6598834923064114</v>
      </c>
    </row>
    <row r="17014" spans="1:13" x14ac:dyDescent="0.25">
      <c r="A17014" s="9"/>
      <c r="H17014" s="9"/>
      <c r="J17014">
        <v>12</v>
      </c>
      <c r="K17014">
        <f ca="1">SIMULATION!$D$3*SIMULATION!$D$17/$H17002/(SIMULATION!$D$17-$I17002)*(((EXP(-$I17002*$J17014))/(1-EXP(-SIMULATION!$D$4*$I17002)))-(EXP(-SIMULATION!$D$17*$J17014)/(1-EXP(-SIMULATION!$D$4*SIMULATION!$D$17))))</f>
        <v>2.3557736533629243</v>
      </c>
      <c r="L17014">
        <v>8.0740320233473242E-3</v>
      </c>
      <c r="M17014">
        <f t="shared" ca="1" si="265"/>
        <v>2.3747942452799342</v>
      </c>
    </row>
    <row r="17015" spans="1:13" x14ac:dyDescent="0.25">
      <c r="A17015" s="9"/>
      <c r="H17015" s="9"/>
      <c r="J17015">
        <v>13</v>
      </c>
      <c r="K17015">
        <f ca="1">SIMULATION!$D$3*SIMULATION!$D$17/$H17002/(SIMULATION!$D$17-$I17002)*(((EXP(-$I17002*$J17015))/(1-EXP(-SIMULATION!$D$4*$I17002)))-(EXP(-SIMULATION!$D$17*$J17015)/(1-EXP(-SIMULATION!$D$4*SIMULATION!$D$17))))</f>
        <v>2.2723857591686922</v>
      </c>
      <c r="L17015">
        <v>0.21584425263643683</v>
      </c>
      <c r="M17015">
        <f t="shared" ca="1" si="265"/>
        <v>2.7628671650581409</v>
      </c>
    </row>
    <row r="17016" spans="1:13" x14ac:dyDescent="0.25">
      <c r="A17016" s="9"/>
      <c r="H17016" s="9"/>
      <c r="J17016">
        <v>14</v>
      </c>
      <c r="K17016">
        <f ca="1">SIMULATION!$D$3*SIMULATION!$D$17/$H17002/(SIMULATION!$D$17-$I17002)*(((EXP(-$I17002*$J17016))/(1-EXP(-SIMULATION!$D$4*$I17002)))-(EXP(-SIMULATION!$D$17*$J17016)/(1-EXP(-SIMULATION!$D$4*SIMULATION!$D$17))))</f>
        <v>2.1908459891412826</v>
      </c>
      <c r="L17016">
        <v>-0.3006287738820646</v>
      </c>
      <c r="M17016">
        <f t="shared" ca="1" si="265"/>
        <v>1.5322146456612999</v>
      </c>
    </row>
    <row r="17017" spans="1:13" x14ac:dyDescent="0.25">
      <c r="A17017" s="9"/>
      <c r="H17017" s="9"/>
      <c r="J17017">
        <v>15</v>
      </c>
      <c r="K17017">
        <f ca="1">SIMULATION!$D$3*SIMULATION!$D$17/$H17002/(SIMULATION!$D$17-$I17002)*(((EXP(-$I17002*$J17017))/(1-EXP(-SIMULATION!$D$4*$I17002)))-(EXP(-SIMULATION!$D$17*$J17017)/(1-EXP(-SIMULATION!$D$4*SIMULATION!$D$17))))</f>
        <v>2.1115259633109087</v>
      </c>
      <c r="L17017">
        <v>0.18993008421467608</v>
      </c>
      <c r="M17017">
        <f t="shared" ca="1" si="265"/>
        <v>2.5125682673440246</v>
      </c>
    </row>
    <row r="17018" spans="1:13" x14ac:dyDescent="0.25">
      <c r="A17018" s="9"/>
      <c r="H17018" s="9"/>
      <c r="J17018">
        <v>16</v>
      </c>
      <c r="K17018">
        <f ca="1">SIMULATION!$D$3*SIMULATION!$D$17/$H17002/(SIMULATION!$D$17-$I17002)*(((EXP(-$I17002*$J17018))/(1-EXP(-SIMULATION!$D$4*$I17002)))-(EXP(-SIMULATION!$D$17*$J17018)/(1-EXP(-SIMULATION!$D$4*SIMULATION!$D$17))))</f>
        <v>2.0346256756602337</v>
      </c>
      <c r="L17018">
        <v>-0.14392753403767142</v>
      </c>
      <c r="M17018">
        <f t="shared" ca="1" si="265"/>
        <v>1.7417870194727252</v>
      </c>
    </row>
    <row r="17019" spans="1:13" x14ac:dyDescent="0.25">
      <c r="A17019" s="9"/>
      <c r="H17019" s="9"/>
      <c r="J17019">
        <v>17</v>
      </c>
      <c r="K17019">
        <f ca="1">SIMULATION!$D$3*SIMULATION!$D$17/$H17002/(SIMULATION!$D$17-$I17002)*(((EXP(-$I17002*$J17019))/(1-EXP(-SIMULATION!$D$4*$I17002)))-(EXP(-SIMULATION!$D$17*$J17019)/(1-EXP(-SIMULATION!$D$4*SIMULATION!$D$17))))</f>
        <v>1.9602365436049776</v>
      </c>
      <c r="L17019">
        <v>-0.27561642874506348</v>
      </c>
      <c r="M17019">
        <f t="shared" ca="1" si="265"/>
        <v>1.4199631479610066</v>
      </c>
    </row>
    <row r="17020" spans="1:13" x14ac:dyDescent="0.25">
      <c r="A17020" s="9"/>
      <c r="H17020" s="9"/>
      <c r="J17020">
        <v>18</v>
      </c>
      <c r="K17020">
        <f ca="1">SIMULATION!$D$3*SIMULATION!$D$17/$H17002/(SIMULATION!$D$17-$I17002)*(((EXP(-$I17002*$J17020))/(1-EXP(-SIMULATION!$D$4*$I17002)))-(EXP(-SIMULATION!$D$17*$J17020)/(1-EXP(-SIMULATION!$D$4*SIMULATION!$D$17))))</f>
        <v>1.8883817598447148</v>
      </c>
      <c r="L17020">
        <v>-0.50153703464230182</v>
      </c>
      <c r="M17020">
        <f t="shared" ca="1" si="265"/>
        <v>0.94128837173958524</v>
      </c>
    </row>
    <row r="17021" spans="1:13" x14ac:dyDescent="0.25">
      <c r="A17021" s="9"/>
      <c r="H17021" s="9"/>
      <c r="J17021">
        <v>19</v>
      </c>
      <c r="K17021">
        <f ca="1">SIMULATION!$D$3*SIMULATION!$D$17/$H17002/(SIMULATION!$D$17-$I17002)*(((EXP(-$I17002*$J17021))/(1-EXP(-SIMULATION!$D$4*$I17002)))-(EXP(-SIMULATION!$D$17*$J17021)/(1-EXP(-SIMULATION!$D$4*SIMULATION!$D$17))))</f>
        <v>1.8190421009295208</v>
      </c>
      <c r="L17021">
        <v>-0.18903320787272165</v>
      </c>
      <c r="M17021">
        <f t="shared" ca="1" si="265"/>
        <v>1.4751827373352782</v>
      </c>
    </row>
    <row r="17022" spans="1:13" x14ac:dyDescent="0.25">
      <c r="A17022" s="9"/>
      <c r="H17022" s="9"/>
      <c r="J17022">
        <v>20</v>
      </c>
      <c r="K17022">
        <f ca="1">SIMULATION!$D$3*SIMULATION!$D$17/$H17002/(SIMULATION!$D$17-$I17002)*(((EXP(-$I17002*$J17022))/(1-EXP(-SIMULATION!$D$4*$I17002)))-(EXP(-SIMULATION!$D$17*$J17022)/(1-EXP(-SIMULATION!$D$4*SIMULATION!$D$17))))</f>
        <v>1.752172417974827</v>
      </c>
      <c r="L17022">
        <v>2.0758588779066615E-2</v>
      </c>
      <c r="M17022">
        <f t="shared" ca="1" si="265"/>
        <v>1.7885450446695894</v>
      </c>
    </row>
    <row r="17023" spans="1:13" x14ac:dyDescent="0.25">
      <c r="A17023" s="9"/>
      <c r="H17023" s="9"/>
      <c r="J17023">
        <v>21</v>
      </c>
      <c r="K17023">
        <f ca="1">SIMULATION!$D$3*SIMULATION!$D$17/$H17002/(SIMULATION!$D$17-$I17002)*(((EXP(-$I17002*$J17023))/(1-EXP(-SIMULATION!$D$4*$I17002)))-(EXP(-SIMULATION!$D$17*$J17023)/(1-EXP(-SIMULATION!$D$4*SIMULATION!$D$17))))</f>
        <v>1.6877121580406818</v>
      </c>
      <c r="L17023">
        <v>7.528740304598984E-2</v>
      </c>
      <c r="M17023">
        <f t="shared" ca="1" si="265"/>
        <v>1.8147756235087078</v>
      </c>
    </row>
    <row r="17024" spans="1:13" x14ac:dyDescent="0.25">
      <c r="A17024" s="9"/>
      <c r="H17024" s="9"/>
      <c r="J17024">
        <v>22</v>
      </c>
      <c r="K17024">
        <f ca="1">SIMULATION!$D$3*SIMULATION!$D$17/$H17002/(SIMULATION!$D$17-$I17002)*(((EXP(-$I17002*$J17024))/(1-EXP(-SIMULATION!$D$4*$I17002)))-(EXP(-SIMULATION!$D$17*$J17024)/(1-EXP(-SIMULATION!$D$4*SIMULATION!$D$17))))</f>
        <v>1.6255920619206654</v>
      </c>
      <c r="L17024">
        <v>1.8185564122663582E-2</v>
      </c>
      <c r="M17024">
        <f t="shared" ca="1" si="265"/>
        <v>1.6551543706000167</v>
      </c>
    </row>
    <row r="17025" spans="1:13" x14ac:dyDescent="0.25">
      <c r="A17025" s="9"/>
      <c r="H17025" s="9"/>
      <c r="J17025">
        <v>23</v>
      </c>
      <c r="K17025">
        <f ca="1">SIMULATION!$D$3*SIMULATION!$D$17/$H17002/(SIMULATION!$D$17-$I17002)*(((EXP(-$I17002*$J17025))/(1-EXP(-SIMULATION!$D$4*$I17002)))-(EXP(-SIMULATION!$D$17*$J17025)/(1-EXP(-SIMULATION!$D$4*SIMULATION!$D$17))))</f>
        <v>1.565738413323299</v>
      </c>
      <c r="L17025">
        <v>2.2141694628172283E-3</v>
      </c>
      <c r="M17025">
        <f t="shared" ca="1" si="265"/>
        <v>1.5692052235048395</v>
      </c>
    </row>
    <row r="17026" spans="1:13" x14ac:dyDescent="0.25">
      <c r="A17026" s="9"/>
      <c r="H17026" s="9"/>
      <c r="J17026">
        <v>24</v>
      </c>
      <c r="K17026">
        <f ca="1">SIMULATION!$D$3*SIMULATION!$D$17/$H17002/(SIMULATION!$D$17-$I17002)*(((EXP(-$I17002*$J17026))/(1-EXP(-SIMULATION!$D$4*$I17002)))-(EXP(-SIMULATION!$D$17*$J17026)/(1-EXP(-SIMULATION!$D$4*SIMULATION!$D$17))))</f>
        <v>1.508075720507827</v>
      </c>
      <c r="L17026">
        <v>0.24340467933085255</v>
      </c>
      <c r="M17026">
        <f t="shared" ca="1" si="265"/>
        <v>1.8751484076646792</v>
      </c>
    </row>
    <row r="17027" spans="1:13" x14ac:dyDescent="0.25">
      <c r="A17027" s="9">
        <v>682</v>
      </c>
      <c r="B17027" s="2">
        <f ca="1">NORMINV(RAND(),SIMULATION!D7,SIMULATION!D8)</f>
        <v>59.240871265085801</v>
      </c>
      <c r="C17027" s="2">
        <v>2</v>
      </c>
      <c r="D17027" s="2">
        <f ca="1">SIMULATION!$D$11*(1+(SIMULATION!$D$12*LN(1+$C17027)))*(1+(SIMULATION!$D$13*(($B17027/63.5)-1)))</f>
        <v>9.921770983288031</v>
      </c>
      <c r="E17027" s="2">
        <v>-7.4584467246950073E-2</v>
      </c>
      <c r="F17027" s="2">
        <f ca="1">D17027*(1+E17027)</f>
        <v>9.1817609803532445</v>
      </c>
      <c r="G17027" s="2">
        <v>-9.7180400769893718E-2</v>
      </c>
      <c r="H17027" s="9">
        <f>SIMULATION!$D$15*EXP($G$17027)</f>
        <v>200.31229393818961</v>
      </c>
      <c r="I17027" s="2">
        <f ca="1">$F17027/$H17027</f>
        <v>4.5837231454133619E-2</v>
      </c>
      <c r="J17027">
        <v>0</v>
      </c>
      <c r="K17027">
        <f ca="1">SIMULATION!$D$3*SIMULATION!$D$17/$H17027/(SIMULATION!$D$17-$I17027)*(((EXP(-$I17027*$J17027))/(1-EXP(-SIMULATION!$D$4*$I17027)))-(EXP(-SIMULATION!$D$17*$J17027)/(1-EXP(-SIMULATION!$D$4*SIMULATION!$D$17))))</f>
        <v>1.5270401266505469</v>
      </c>
      <c r="L17027">
        <v>0.29438809031522151</v>
      </c>
      <c r="M17027">
        <f t="shared" ref="M17027:M17090" ca="1" si="266">$K17027*(1+$L17027)</f>
        <v>1.9765825533699155</v>
      </c>
    </row>
    <row r="17028" spans="1:13" x14ac:dyDescent="0.25">
      <c r="A17028" s="9"/>
      <c r="H17028" s="9"/>
      <c r="J17028">
        <v>1</v>
      </c>
      <c r="K17028">
        <f ca="1">SIMULATION!$D$3*SIMULATION!$D$17/$H17027/(SIMULATION!$D$17-$I17027)*(((EXP(-$I17027*$J17028))/(1-EXP(-SIMULATION!$D$4*$I17027)))-(EXP(-SIMULATION!$D$17*$J17028)/(1-EXP(-SIMULATION!$D$4*SIMULATION!$D$17))))</f>
        <v>2.4209469985394754</v>
      </c>
      <c r="L17028">
        <v>0.18184420639038137</v>
      </c>
      <c r="M17028">
        <f t="shared" ca="1" si="266"/>
        <v>2.8611821842020619</v>
      </c>
    </row>
    <row r="17029" spans="1:13" x14ac:dyDescent="0.25">
      <c r="A17029" s="9"/>
      <c r="H17029" s="9"/>
      <c r="J17029">
        <v>2</v>
      </c>
      <c r="K17029">
        <f ca="1">SIMULATION!$D$3*SIMULATION!$D$17/$H17027/(SIMULATION!$D$17-$I17027)*(((EXP(-$I17027*$J17029))/(1-EXP(-SIMULATION!$D$4*$I17027)))-(EXP(-SIMULATION!$D$17*$J17029)/(1-EXP(-SIMULATION!$D$4*SIMULATION!$D$17))))</f>
        <v>2.9291617681895579</v>
      </c>
      <c r="L17029">
        <v>-0.2398453357659607</v>
      </c>
      <c r="M17029">
        <f t="shared" ca="1" si="266"/>
        <v>2.2266159803853185</v>
      </c>
    </row>
    <row r="17030" spans="1:13" x14ac:dyDescent="0.25">
      <c r="A17030" s="9"/>
      <c r="H17030" s="9"/>
      <c r="J17030">
        <v>3</v>
      </c>
      <c r="K17030">
        <f ca="1">SIMULATION!$D$3*SIMULATION!$D$17/$H17027/(SIMULATION!$D$17-$I17027)*(((EXP(-$I17027*$J17030))/(1-EXP(-SIMULATION!$D$4*$I17027)))-(EXP(-SIMULATION!$D$17*$J17030)/(1-EXP(-SIMULATION!$D$4*SIMULATION!$D$17))))</f>
        <v>3.1931109279686001</v>
      </c>
      <c r="L17030">
        <v>0.47349067413007689</v>
      </c>
      <c r="M17030">
        <f t="shared" ca="1" si="266"/>
        <v>4.7050191738245681</v>
      </c>
    </row>
    <row r="17031" spans="1:13" x14ac:dyDescent="0.25">
      <c r="A17031" s="9"/>
      <c r="H17031" s="9"/>
      <c r="J17031">
        <v>4</v>
      </c>
      <c r="K17031">
        <f ca="1">SIMULATION!$D$3*SIMULATION!$D$17/$H17027/(SIMULATION!$D$17-$I17027)*(((EXP(-$I17027*$J17031))/(1-EXP(-SIMULATION!$D$4*$I17027)))-(EXP(-SIMULATION!$D$17*$J17031)/(1-EXP(-SIMULATION!$D$4*SIMULATION!$D$17))))</f>
        <v>3.3032942927027267</v>
      </c>
      <c r="L17031">
        <v>-0.50339407191236407</v>
      </c>
      <c r="M17031">
        <f t="shared" ca="1" si="266"/>
        <v>1.6404355279742284</v>
      </c>
    </row>
    <row r="17032" spans="1:13" x14ac:dyDescent="0.25">
      <c r="A17032" s="9"/>
      <c r="H17032" s="9"/>
      <c r="J17032">
        <v>5</v>
      </c>
      <c r="K17032">
        <f ca="1">SIMULATION!$D$3*SIMULATION!$D$17/$H17027/(SIMULATION!$D$17-$I17027)*(((EXP(-$I17027*$J17032))/(1-EXP(-SIMULATION!$D$4*$I17027)))-(EXP(-SIMULATION!$D$17*$J17032)/(1-EXP(-SIMULATION!$D$4*SIMULATION!$D$17))))</f>
        <v>3.31758243750674</v>
      </c>
      <c r="L17032">
        <v>8.7905122313278017E-2</v>
      </c>
      <c r="M17032">
        <f t="shared" ca="1" si="266"/>
        <v>3.6092149274601533</v>
      </c>
    </row>
    <row r="17033" spans="1:13" x14ac:dyDescent="0.25">
      <c r="A17033" s="9"/>
      <c r="H17033" s="9"/>
      <c r="J17033">
        <v>6</v>
      </c>
      <c r="K17033">
        <f ca="1">SIMULATION!$D$3*SIMULATION!$D$17/$H17027/(SIMULATION!$D$17-$I17027)*(((EXP(-$I17027*$J17033))/(1-EXP(-SIMULATION!$D$4*$I17027)))-(EXP(-SIMULATION!$D$17*$J17033)/(1-EXP(-SIMULATION!$D$4*SIMULATION!$D$17))))</f>
        <v>3.2729418797623833</v>
      </c>
      <c r="L17033">
        <v>5.1681012943465117E-2</v>
      </c>
      <c r="M17033">
        <f t="shared" ca="1" si="266"/>
        <v>3.4420908314135916</v>
      </c>
    </row>
    <row r="17034" spans="1:13" x14ac:dyDescent="0.25">
      <c r="A17034" s="9"/>
      <c r="H17034" s="9"/>
      <c r="J17034">
        <v>7</v>
      </c>
      <c r="K17034">
        <f ca="1">SIMULATION!$D$3*SIMULATION!$D$17/$H17027/(SIMULATION!$D$17-$I17027)*(((EXP(-$I17027*$J17034))/(1-EXP(-SIMULATION!$D$4*$I17027)))-(EXP(-SIMULATION!$D$17*$J17034)/(1-EXP(-SIMULATION!$D$4*SIMULATION!$D$17))))</f>
        <v>3.1929486116636379</v>
      </c>
      <c r="L17034">
        <v>0.70790077170473686</v>
      </c>
      <c r="M17034">
        <f t="shared" ca="1" si="266"/>
        <v>5.4532393978738956</v>
      </c>
    </row>
    <row r="17035" spans="1:13" x14ac:dyDescent="0.25">
      <c r="A17035" s="9"/>
      <c r="H17035" s="9"/>
      <c r="J17035">
        <v>8</v>
      </c>
      <c r="K17035">
        <f ca="1">SIMULATION!$D$3*SIMULATION!$D$17/$H17027/(SIMULATION!$D$17-$I17027)*(((EXP(-$I17027*$J17035))/(1-EXP(-SIMULATION!$D$4*$I17027)))-(EXP(-SIMULATION!$D$17*$J17035)/(1-EXP(-SIMULATION!$D$4*SIMULATION!$D$17))))</f>
        <v>3.0926027167059802</v>
      </c>
      <c r="L17035">
        <v>8.1365533550117636E-2</v>
      </c>
      <c r="M17035">
        <f t="shared" ca="1" si="266"/>
        <v>3.3442339868093054</v>
      </c>
    </row>
    <row r="17036" spans="1:13" x14ac:dyDescent="0.25">
      <c r="A17036" s="9"/>
      <c r="H17036" s="9"/>
      <c r="J17036">
        <v>9</v>
      </c>
      <c r="K17036">
        <f ca="1">SIMULATION!$D$3*SIMULATION!$D$17/$H17027/(SIMULATION!$D$17-$I17027)*(((EXP(-$I17027*$J17036))/(1-EXP(-SIMULATION!$D$4*$I17027)))-(EXP(-SIMULATION!$D$17*$J17036)/(1-EXP(-SIMULATION!$D$4*SIMULATION!$D$17))))</f>
        <v>2.9814134658914355</v>
      </c>
      <c r="L17036">
        <v>-0.47697981761065539</v>
      </c>
      <c r="M17036">
        <f t="shared" ca="1" si="266"/>
        <v>1.5593394147085866</v>
      </c>
    </row>
    <row r="17037" spans="1:13" x14ac:dyDescent="0.25">
      <c r="A17037" s="9"/>
      <c r="H17037" s="9"/>
      <c r="J17037">
        <v>10</v>
      </c>
      <c r="K17037">
        <f ca="1">SIMULATION!$D$3*SIMULATION!$D$17/$H17027/(SIMULATION!$D$17-$I17027)*(((EXP(-$I17027*$J17037))/(1-EXP(-SIMULATION!$D$4*$I17027)))-(EXP(-SIMULATION!$D$17*$J17037)/(1-EXP(-SIMULATION!$D$4*SIMULATION!$D$17))))</f>
        <v>2.8653761055162947</v>
      </c>
      <c r="L17037">
        <v>-0.37875932029794673</v>
      </c>
      <c r="M17037">
        <f t="shared" ca="1" si="266"/>
        <v>1.7800881993929654</v>
      </c>
    </row>
    <row r="17038" spans="1:13" x14ac:dyDescent="0.25">
      <c r="A17038" s="9"/>
      <c r="H17038" s="9"/>
      <c r="J17038">
        <v>11</v>
      </c>
      <c r="K17038">
        <f ca="1">SIMULATION!$D$3*SIMULATION!$D$17/$H17027/(SIMULATION!$D$17-$I17027)*(((EXP(-$I17027*$J17038))/(1-EXP(-SIMULATION!$D$4*$I17027)))-(EXP(-SIMULATION!$D$17*$J17038)/(1-EXP(-SIMULATION!$D$4*SIMULATION!$D$17))))</f>
        <v>2.7482384237308053</v>
      </c>
      <c r="L17038">
        <v>-4.5714821450835337E-2</v>
      </c>
      <c r="M17038">
        <f t="shared" ca="1" si="266"/>
        <v>2.6226031948856261</v>
      </c>
    </row>
    <row r="17039" spans="1:13" x14ac:dyDescent="0.25">
      <c r="A17039" s="9"/>
      <c r="H17039" s="9"/>
      <c r="J17039">
        <v>12</v>
      </c>
      <c r="K17039">
        <f ca="1">SIMULATION!$D$3*SIMULATION!$D$17/$H17027/(SIMULATION!$D$17-$I17027)*(((EXP(-$I17027*$J17039))/(1-EXP(-SIMULATION!$D$4*$I17027)))-(EXP(-SIMULATION!$D$17*$J17039)/(1-EXP(-SIMULATION!$D$4*SIMULATION!$D$17))))</f>
        <v>2.6323121993706744</v>
      </c>
      <c r="L17039">
        <v>9.7705512285846216E-2</v>
      </c>
      <c r="M17039">
        <f t="shared" ca="1" si="266"/>
        <v>2.8895036113064685</v>
      </c>
    </row>
    <row r="17040" spans="1:13" x14ac:dyDescent="0.25">
      <c r="A17040" s="9"/>
      <c r="H17040" s="9"/>
      <c r="J17040">
        <v>13</v>
      </c>
      <c r="K17040">
        <f ca="1">SIMULATION!$D$3*SIMULATION!$D$17/$H17027/(SIMULATION!$D$17-$I17027)*(((EXP(-$I17027*$J17040))/(1-EXP(-SIMULATION!$D$4*$I17027)))-(EXP(-SIMULATION!$D$17*$J17040)/(1-EXP(-SIMULATION!$D$4*SIMULATION!$D$17))))</f>
        <v>2.518993009160361</v>
      </c>
      <c r="L17040">
        <v>-0.22785114984216961</v>
      </c>
      <c r="M17040">
        <f t="shared" ca="1" si="266"/>
        <v>1.945037555578786</v>
      </c>
    </row>
    <row r="17041" spans="1:13" x14ac:dyDescent="0.25">
      <c r="A17041" s="9"/>
      <c r="H17041" s="9"/>
      <c r="J17041">
        <v>14</v>
      </c>
      <c r="K17041">
        <f ca="1">SIMULATION!$D$3*SIMULATION!$D$17/$H17027/(SIMULATION!$D$17-$I17027)*(((EXP(-$I17027*$J17041))/(1-EXP(-SIMULATION!$D$4*$I17027)))-(EXP(-SIMULATION!$D$17*$J17041)/(1-EXP(-SIMULATION!$D$4*SIMULATION!$D$17))))</f>
        <v>2.409093152344628</v>
      </c>
      <c r="L17041">
        <v>-0.27612378202865118</v>
      </c>
      <c r="M17041">
        <f t="shared" ca="1" si="266"/>
        <v>1.7438852398599038</v>
      </c>
    </row>
    <row r="17042" spans="1:13" x14ac:dyDescent="0.25">
      <c r="A17042" s="9"/>
      <c r="H17042" s="9"/>
      <c r="J17042">
        <v>15</v>
      </c>
      <c r="K17042">
        <f ca="1">SIMULATION!$D$3*SIMULATION!$D$17/$H17027/(SIMULATION!$D$17-$I17027)*(((EXP(-$I17027*$J17042))/(1-EXP(-SIMULATION!$D$4*$I17027)))-(EXP(-SIMULATION!$D$17*$J17042)/(1-EXP(-SIMULATION!$D$4*SIMULATION!$D$17))))</f>
        <v>2.3030548245156668</v>
      </c>
      <c r="L17042">
        <v>0.21389052384027693</v>
      </c>
      <c r="M17042">
        <f t="shared" ca="1" si="266"/>
        <v>2.7956564273641997</v>
      </c>
    </row>
    <row r="17043" spans="1:13" x14ac:dyDescent="0.25">
      <c r="A17043" s="9"/>
      <c r="H17043" s="9"/>
      <c r="J17043">
        <v>16</v>
      </c>
      <c r="K17043">
        <f ca="1">SIMULATION!$D$3*SIMULATION!$D$17/$H17027/(SIMULATION!$D$17-$I17027)*(((EXP(-$I17027*$J17043))/(1-EXP(-SIMULATION!$D$4*$I17027)))-(EXP(-SIMULATION!$D$17*$J17043)/(1-EXP(-SIMULATION!$D$4*SIMULATION!$D$17))))</f>
        <v>2.2010865599397893</v>
      </c>
      <c r="L17043">
        <v>-0.29223854075822697</v>
      </c>
      <c r="M17043">
        <f t="shared" ca="1" si="266"/>
        <v>1.5578442355804396</v>
      </c>
    </row>
    <row r="17044" spans="1:13" x14ac:dyDescent="0.25">
      <c r="A17044" s="9"/>
      <c r="H17044" s="9"/>
      <c r="J17044">
        <v>17</v>
      </c>
      <c r="K17044">
        <f ca="1">SIMULATION!$D$3*SIMULATION!$D$17/$H17027/(SIMULATION!$D$17-$I17027)*(((EXP(-$I17027*$J17044))/(1-EXP(-SIMULATION!$D$4*$I17027)))-(EXP(-SIMULATION!$D$17*$J17044)/(1-EXP(-SIMULATION!$D$4*SIMULATION!$D$17))))</f>
        <v>2.1032505098520686</v>
      </c>
      <c r="L17044">
        <v>-0.14840477364487534</v>
      </c>
      <c r="M17044">
        <f t="shared" ca="1" si="266"/>
        <v>1.7911180940190037</v>
      </c>
    </row>
    <row r="17045" spans="1:13" x14ac:dyDescent="0.25">
      <c r="A17045" s="9"/>
      <c r="H17045" s="9"/>
      <c r="J17045">
        <v>18</v>
      </c>
      <c r="K17045">
        <f ca="1">SIMULATION!$D$3*SIMULATION!$D$17/$H17027/(SIMULATION!$D$17-$I17027)*(((EXP(-$I17027*$J17045))/(1-EXP(-SIMULATION!$D$4*$I17027)))-(EXP(-SIMULATION!$D$17*$J17045)/(1-EXP(-SIMULATION!$D$4*SIMULATION!$D$17))))</f>
        <v>2.0095182222913932</v>
      </c>
      <c r="L17045">
        <v>-0.13709797327368575</v>
      </c>
      <c r="M17045">
        <f t="shared" ca="1" si="266"/>
        <v>1.7340173467587032</v>
      </c>
    </row>
    <row r="17046" spans="1:13" x14ac:dyDescent="0.25">
      <c r="A17046" s="9"/>
      <c r="H17046" s="9"/>
      <c r="J17046">
        <v>19</v>
      </c>
      <c r="K17046">
        <f ca="1">SIMULATION!$D$3*SIMULATION!$D$17/$H17027/(SIMULATION!$D$17-$I17027)*(((EXP(-$I17027*$J17046))/(1-EXP(-SIMULATION!$D$4*$I17027)))-(EXP(-SIMULATION!$D$17*$J17046)/(1-EXP(-SIMULATION!$D$4*SIMULATION!$D$17))))</f>
        <v>1.9198062436879946</v>
      </c>
      <c r="L17046">
        <v>-0.1403775701019904</v>
      </c>
      <c r="M17046">
        <f t="shared" ca="1" si="266"/>
        <v>1.6503085081324442</v>
      </c>
    </row>
    <row r="17047" spans="1:13" x14ac:dyDescent="0.25">
      <c r="A17047" s="9"/>
      <c r="H17047" s="9"/>
      <c r="J17047">
        <v>20</v>
      </c>
      <c r="K17047">
        <f ca="1">SIMULATION!$D$3*SIMULATION!$D$17/$H17027/(SIMULATION!$D$17-$I17027)*(((EXP(-$I17027*$J17047))/(1-EXP(-SIMULATION!$D$4*$I17027)))-(EXP(-SIMULATION!$D$17*$J17047)/(1-EXP(-SIMULATION!$D$4*SIMULATION!$D$17))))</f>
        <v>1.8339987961685922</v>
      </c>
      <c r="L17047">
        <v>0.33651395104974052</v>
      </c>
      <c r="M17047">
        <f t="shared" ca="1" si="266"/>
        <v>2.4511649772877528</v>
      </c>
    </row>
    <row r="17048" spans="1:13" x14ac:dyDescent="0.25">
      <c r="A17048" s="9"/>
      <c r="H17048" s="9"/>
      <c r="J17048">
        <v>21</v>
      </c>
      <c r="K17048">
        <f ca="1">SIMULATION!$D$3*SIMULATION!$D$17/$H17027/(SIMULATION!$D$17-$I17027)*(((EXP(-$I17027*$J17048))/(1-EXP(-SIMULATION!$D$4*$I17027)))-(EXP(-SIMULATION!$D$17*$J17048)/(1-EXP(-SIMULATION!$D$4*SIMULATION!$D$17))))</f>
        <v>1.7519621788081237</v>
      </c>
      <c r="L17048">
        <v>-9.7681444070475257E-2</v>
      </c>
      <c r="M17048">
        <f t="shared" ca="1" si="266"/>
        <v>1.5808279832252898</v>
      </c>
    </row>
    <row r="17049" spans="1:13" x14ac:dyDescent="0.25">
      <c r="A17049" s="9"/>
      <c r="H17049" s="9"/>
      <c r="J17049">
        <v>22</v>
      </c>
      <c r="K17049">
        <f ca="1">SIMULATION!$D$3*SIMULATION!$D$17/$H17027/(SIMULATION!$D$17-$I17027)*(((EXP(-$I17027*$J17049))/(1-EXP(-SIMULATION!$D$4*$I17027)))-(EXP(-SIMULATION!$D$17*$J17049)/(1-EXP(-SIMULATION!$D$4*SIMULATION!$D$17))))</f>
        <v>1.6735538712509019</v>
      </c>
      <c r="L17049">
        <v>-2.7619435025319744E-2</v>
      </c>
      <c r="M17049">
        <f t="shared" ca="1" si="266"/>
        <v>1.6273312588425153</v>
      </c>
    </row>
    <row r="17050" spans="1:13" x14ac:dyDescent="0.25">
      <c r="A17050" s="9"/>
      <c r="H17050" s="9"/>
      <c r="J17050">
        <v>23</v>
      </c>
      <c r="K17050">
        <f ca="1">SIMULATION!$D$3*SIMULATION!$D$17/$H17027/(SIMULATION!$D$17-$I17027)*(((EXP(-$I17027*$J17050))/(1-EXP(-SIMULATION!$D$4*$I17027)))-(EXP(-SIMULATION!$D$17*$J17050)/(1-EXP(-SIMULATION!$D$4*SIMULATION!$D$17))))</f>
        <v>1.598628248084089</v>
      </c>
      <c r="L17050">
        <v>-0.4437910078333076</v>
      </c>
      <c r="M17050">
        <f t="shared" ca="1" si="266"/>
        <v>0.88917140671605621</v>
      </c>
    </row>
    <row r="17051" spans="1:13" x14ac:dyDescent="0.25">
      <c r="A17051" s="9"/>
      <c r="H17051" s="9"/>
      <c r="J17051">
        <v>24</v>
      </c>
      <c r="K17051">
        <f ca="1">SIMULATION!$D$3*SIMULATION!$D$17/$H17027/(SIMULATION!$D$17-$I17027)*(((EXP(-$I17027*$J17051))/(1-EXP(-SIMULATION!$D$4*$I17027)))-(EXP(-SIMULATION!$D$17*$J17051)/(1-EXP(-SIMULATION!$D$4*SIMULATION!$D$17))))</f>
        <v>1.5270401266505473</v>
      </c>
      <c r="L17051">
        <v>-0.15053534458219542</v>
      </c>
      <c r="M17051">
        <f t="shared" ca="1" si="266"/>
        <v>1.2971666149943679</v>
      </c>
    </row>
    <row r="17052" spans="1:13" x14ac:dyDescent="0.25">
      <c r="A17052" s="9">
        <v>683</v>
      </c>
      <c r="B17052" s="2">
        <f ca="1">NORMINV(RAND(),SIMULATION!D7,SIMULATION!D8)</f>
        <v>77.659629189576378</v>
      </c>
      <c r="C17052" s="2">
        <v>2</v>
      </c>
      <c r="D17052" s="2">
        <f ca="1">SIMULATION!$D$11*(1+(SIMULATION!$D$12*LN(1+$C17052)))*(1+(SIMULATION!$D$13*(($B17052/63.5)-1)))</f>
        <v>11.28957994387245</v>
      </c>
      <c r="E17052" s="2">
        <v>0.11633393776483369</v>
      </c>
      <c r="F17052" s="2">
        <f ca="1">D17052*(1+E17052)</f>
        <v>12.602941234454024</v>
      </c>
      <c r="G17052" s="2">
        <v>0.99717251500325421</v>
      </c>
      <c r="H17052" s="9">
        <f>SIMULATION!$D$15*EXP($G$17052)</f>
        <v>598.38271099310225</v>
      </c>
      <c r="I17052" s="2">
        <f ca="1">$F17052/$H17052</f>
        <v>2.1061673412217458E-2</v>
      </c>
      <c r="J17052">
        <v>0</v>
      </c>
      <c r="K17052">
        <f ca="1">SIMULATION!$D$3*SIMULATION!$D$17/$H17052/(SIMULATION!$D$17-$I17052)*(((EXP(-$I17052*$J17052))/(1-EXP(-SIMULATION!$D$4*$I17052)))-(EXP(-SIMULATION!$D$17*$J17052)/(1-EXP(-SIMULATION!$D$4*SIMULATION!$D$17))))</f>
        <v>1.4667390919048444</v>
      </c>
      <c r="L17052">
        <v>-3.10439872618853E-2</v>
      </c>
      <c r="M17052">
        <f t="shared" ca="1" si="266"/>
        <v>1.4212056622192413</v>
      </c>
    </row>
    <row r="17053" spans="1:13" x14ac:dyDescent="0.25">
      <c r="A17053" s="9"/>
      <c r="H17053" s="9"/>
      <c r="J17053">
        <v>1</v>
      </c>
      <c r="K17053">
        <f ca="1">SIMULATION!$D$3*SIMULATION!$D$17/$H17052/(SIMULATION!$D$17-$I17052)*(((EXP(-$I17052*$J17053))/(1-EXP(-SIMULATION!$D$4*$I17052)))-(EXP(-SIMULATION!$D$17*$J17053)/(1-EXP(-SIMULATION!$D$4*SIMULATION!$D$17))))</f>
        <v>1.7626053696645509</v>
      </c>
      <c r="L17053">
        <v>1.1898806283516441E-2</v>
      </c>
      <c r="M17053">
        <f t="shared" ca="1" si="266"/>
        <v>1.7835782695124751</v>
      </c>
    </row>
    <row r="17054" spans="1:13" x14ac:dyDescent="0.25">
      <c r="A17054" s="9"/>
      <c r="H17054" s="9"/>
      <c r="J17054">
        <v>2</v>
      </c>
      <c r="K17054">
        <f ca="1">SIMULATION!$D$3*SIMULATION!$D$17/$H17052/(SIMULATION!$D$17-$I17052)*(((EXP(-$I17052*$J17054))/(1-EXP(-SIMULATION!$D$4*$I17052)))-(EXP(-SIMULATION!$D$17*$J17054)/(1-EXP(-SIMULATION!$D$4*SIMULATION!$D$17))))</f>
        <v>1.9350577692303934</v>
      </c>
      <c r="L17054">
        <v>-0.32680738522324582</v>
      </c>
      <c r="M17054">
        <f t="shared" ca="1" si="266"/>
        <v>1.3026665994122815</v>
      </c>
    </row>
    <row r="17055" spans="1:13" x14ac:dyDescent="0.25">
      <c r="A17055" s="9"/>
      <c r="H17055" s="9"/>
      <c r="J17055">
        <v>3</v>
      </c>
      <c r="K17055">
        <f ca="1">SIMULATION!$D$3*SIMULATION!$D$17/$H17052/(SIMULATION!$D$17-$I17052)*(((EXP(-$I17052*$J17055))/(1-EXP(-SIMULATION!$D$4*$I17052)))-(EXP(-SIMULATION!$D$17*$J17055)/(1-EXP(-SIMULATION!$D$4*SIMULATION!$D$17))))</f>
        <v>2.0287809045134249</v>
      </c>
      <c r="L17055">
        <v>0.10108340631802143</v>
      </c>
      <c r="M17055">
        <f t="shared" ca="1" si="266"/>
        <v>2.2338569890145985</v>
      </c>
    </row>
    <row r="17056" spans="1:13" x14ac:dyDescent="0.25">
      <c r="A17056" s="9"/>
      <c r="H17056" s="9"/>
      <c r="J17056">
        <v>4</v>
      </c>
      <c r="K17056">
        <f ca="1">SIMULATION!$D$3*SIMULATION!$D$17/$H17052/(SIMULATION!$D$17-$I17052)*(((EXP(-$I17052*$J17056))/(1-EXP(-SIMULATION!$D$4*$I17052)))-(EXP(-SIMULATION!$D$17*$J17056)/(1-EXP(-SIMULATION!$D$4*SIMULATION!$D$17))))</f>
        <v>2.0724023132966929</v>
      </c>
      <c r="L17056">
        <v>-0.54776965329744065</v>
      </c>
      <c r="M17056">
        <f t="shared" ca="1" si="266"/>
        <v>0.93720321664934947</v>
      </c>
    </row>
    <row r="17057" spans="1:13" x14ac:dyDescent="0.25">
      <c r="A17057" s="9"/>
      <c r="H17057" s="9"/>
      <c r="J17057">
        <v>5</v>
      </c>
      <c r="K17057">
        <f ca="1">SIMULATION!$D$3*SIMULATION!$D$17/$H17052/(SIMULATION!$D$17-$I17052)*(((EXP(-$I17052*$J17057))/(1-EXP(-SIMULATION!$D$4*$I17052)))-(EXP(-SIMULATION!$D$17*$J17057)/(1-EXP(-SIMULATION!$D$4*SIMULATION!$D$17))))</f>
        <v>2.0842599243964268</v>
      </c>
      <c r="L17057">
        <v>-0.23058582975739</v>
      </c>
      <c r="M17057">
        <f t="shared" ca="1" si="266"/>
        <v>1.6036591202994019</v>
      </c>
    </row>
    <row r="17058" spans="1:13" x14ac:dyDescent="0.25">
      <c r="A17058" s="9"/>
      <c r="H17058" s="9"/>
      <c r="J17058">
        <v>6</v>
      </c>
      <c r="K17058">
        <f ca="1">SIMULATION!$D$3*SIMULATION!$D$17/$H17052/(SIMULATION!$D$17-$I17052)*(((EXP(-$I17052*$J17058))/(1-EXP(-SIMULATION!$D$4*$I17052)))-(EXP(-SIMULATION!$D$17*$J17058)/(1-EXP(-SIMULATION!$D$4*SIMULATION!$D$17))))</f>
        <v>2.0760979873951753</v>
      </c>
      <c r="L17058">
        <v>-0.2871629186265971</v>
      </c>
      <c r="M17058">
        <f t="shared" ca="1" si="266"/>
        <v>1.4799196299799724</v>
      </c>
    </row>
    <row r="17059" spans="1:13" x14ac:dyDescent="0.25">
      <c r="A17059" s="9"/>
      <c r="H17059" s="9"/>
      <c r="J17059">
        <v>7</v>
      </c>
      <c r="K17059">
        <f ca="1">SIMULATION!$D$3*SIMULATION!$D$17/$H17052/(SIMULATION!$D$17-$I17052)*(((EXP(-$I17052*$J17059))/(1-EXP(-SIMULATION!$D$4*$I17052)))-(EXP(-SIMULATION!$D$17*$J17059)/(1-EXP(-SIMULATION!$D$4*SIMULATION!$D$17))))</f>
        <v>2.0554355109697697</v>
      </c>
      <c r="L17059">
        <v>3.5168793222463204E-2</v>
      </c>
      <c r="M17059">
        <f t="shared" ca="1" si="266"/>
        <v>2.1277226974371732</v>
      </c>
    </row>
    <row r="17060" spans="1:13" x14ac:dyDescent="0.25">
      <c r="A17060" s="9"/>
      <c r="H17060" s="9"/>
      <c r="J17060">
        <v>8</v>
      </c>
      <c r="K17060">
        <f ca="1">SIMULATION!$D$3*SIMULATION!$D$17/$H17052/(SIMULATION!$D$17-$I17052)*(((EXP(-$I17052*$J17060))/(1-EXP(-SIMULATION!$D$4*$I17052)))-(EXP(-SIMULATION!$D$17*$J17060)/(1-EXP(-SIMULATION!$D$4*SIMULATION!$D$17))))</f>
        <v>2.0270840125666352</v>
      </c>
      <c r="L17060">
        <v>3.4440022495043465E-2</v>
      </c>
      <c r="M17060">
        <f t="shared" ca="1" si="266"/>
        <v>2.096896831558773</v>
      </c>
    </row>
    <row r="17061" spans="1:13" x14ac:dyDescent="0.25">
      <c r="A17061" s="9"/>
      <c r="H17061" s="9"/>
      <c r="J17061">
        <v>9</v>
      </c>
      <c r="K17061">
        <f ca="1">SIMULATION!$D$3*SIMULATION!$D$17/$H17052/(SIMULATION!$D$17-$I17052)*(((EXP(-$I17052*$J17061))/(1-EXP(-SIMULATION!$D$4*$I17052)))-(EXP(-SIMULATION!$D$17*$J17061)/(1-EXP(-SIMULATION!$D$4*SIMULATION!$D$17))))</f>
        <v>1.9941201262017858</v>
      </c>
      <c r="L17061">
        <v>-0.31753517646719015</v>
      </c>
      <c r="M17061">
        <f t="shared" ca="1" si="266"/>
        <v>1.3609168400315264</v>
      </c>
    </row>
    <row r="17062" spans="1:13" x14ac:dyDescent="0.25">
      <c r="A17062" s="9"/>
      <c r="H17062" s="9"/>
      <c r="J17062">
        <v>10</v>
      </c>
      <c r="K17062">
        <f ca="1">SIMULATION!$D$3*SIMULATION!$D$17/$H17052/(SIMULATION!$D$17-$I17052)*(((EXP(-$I17052*$J17062))/(1-EXP(-SIMULATION!$D$4*$I17052)))-(EXP(-SIMULATION!$D$17*$J17062)/(1-EXP(-SIMULATION!$D$4*SIMULATION!$D$17))))</f>
        <v>1.9585088701765196</v>
      </c>
      <c r="L17062">
        <v>-0.3205301737154771</v>
      </c>
      <c r="M17062">
        <f t="shared" ca="1" si="266"/>
        <v>1.330747681795537</v>
      </c>
    </row>
    <row r="17063" spans="1:13" x14ac:dyDescent="0.25">
      <c r="A17063" s="9"/>
      <c r="H17063" s="9"/>
      <c r="J17063">
        <v>11</v>
      </c>
      <c r="K17063">
        <f ca="1">SIMULATION!$D$3*SIMULATION!$D$17/$H17052/(SIMULATION!$D$17-$I17052)*(((EXP(-$I17052*$J17063))/(1-EXP(-SIMULATION!$D$4*$I17052)))-(EXP(-SIMULATION!$D$17*$J17063)/(1-EXP(-SIMULATION!$D$4*SIMULATION!$D$17))))</f>
        <v>1.9215030492484853</v>
      </c>
      <c r="L17063">
        <v>0.10578399294490583</v>
      </c>
      <c r="M17063">
        <f t="shared" ca="1" si="266"/>
        <v>2.1247673142538019</v>
      </c>
    </row>
    <row r="17064" spans="1:13" x14ac:dyDescent="0.25">
      <c r="A17064" s="9"/>
      <c r="H17064" s="9"/>
      <c r="J17064">
        <v>12</v>
      </c>
      <c r="K17064">
        <f ca="1">SIMULATION!$D$3*SIMULATION!$D$17/$H17052/(SIMULATION!$D$17-$I17052)*(((EXP(-$I17052*$J17064))/(1-EXP(-SIMULATION!$D$4*$I17052)))-(EXP(-SIMULATION!$D$17*$J17064)/(1-EXP(-SIMULATION!$D$4*SIMULATION!$D$17))))</f>
        <v>1.8838991983878601</v>
      </c>
      <c r="L17064">
        <v>-3.8580033073490665E-2</v>
      </c>
      <c r="M17064">
        <f t="shared" ca="1" si="266"/>
        <v>1.8112183050069339</v>
      </c>
    </row>
    <row r="17065" spans="1:13" x14ac:dyDescent="0.25">
      <c r="A17065" s="9"/>
      <c r="H17065" s="9"/>
      <c r="J17065">
        <v>13</v>
      </c>
      <c r="K17065">
        <f ca="1">SIMULATION!$D$3*SIMULATION!$D$17/$H17052/(SIMULATION!$D$17-$I17052)*(((EXP(-$I17052*$J17065))/(1-EXP(-SIMULATION!$D$4*$I17052)))-(EXP(-SIMULATION!$D$17*$J17065)/(1-EXP(-SIMULATION!$D$4*SIMULATION!$D$17))))</f>
        <v>1.8462015949580859</v>
      </c>
      <c r="L17065">
        <v>-0.32545409091926381</v>
      </c>
      <c r="M17065">
        <f t="shared" ca="1" si="266"/>
        <v>1.2453477332173071</v>
      </c>
    </row>
    <row r="17066" spans="1:13" x14ac:dyDescent="0.25">
      <c r="A17066" s="9"/>
      <c r="H17066" s="9"/>
      <c r="J17066">
        <v>14</v>
      </c>
      <c r="K17066">
        <f ca="1">SIMULATION!$D$3*SIMULATION!$D$17/$H17052/(SIMULATION!$D$17-$I17052)*(((EXP(-$I17052*$J17066))/(1-EXP(-SIMULATION!$D$4*$I17052)))-(EXP(-SIMULATION!$D$17*$J17066)/(1-EXP(-SIMULATION!$D$4*SIMULATION!$D$17))))</f>
        <v>1.8087273589695088</v>
      </c>
      <c r="L17066">
        <v>-0.1018384154230966</v>
      </c>
      <c r="M17066">
        <f t="shared" ca="1" si="266"/>
        <v>1.6245294307996516</v>
      </c>
    </row>
    <row r="17067" spans="1:13" x14ac:dyDescent="0.25">
      <c r="A17067" s="9"/>
      <c r="H17067" s="9"/>
      <c r="J17067">
        <v>15</v>
      </c>
      <c r="K17067">
        <f ca="1">SIMULATION!$D$3*SIMULATION!$D$17/$H17052/(SIMULATION!$D$17-$I17052)*(((EXP(-$I17052*$J17067))/(1-EXP(-SIMULATION!$D$4*$I17052)))-(EXP(-SIMULATION!$D$17*$J17067)/(1-EXP(-SIMULATION!$D$4*SIMULATION!$D$17))))</f>
        <v>1.7716738011969517</v>
      </c>
      <c r="L17067">
        <v>3.5212956423230392E-2</v>
      </c>
      <c r="M17067">
        <f t="shared" ca="1" si="266"/>
        <v>1.834059673554679</v>
      </c>
    </row>
    <row r="17068" spans="1:13" x14ac:dyDescent="0.25">
      <c r="A17068" s="9"/>
      <c r="H17068" s="9"/>
      <c r="J17068">
        <v>16</v>
      </c>
      <c r="K17068">
        <f ca="1">SIMULATION!$D$3*SIMULATION!$D$17/$H17052/(SIMULATION!$D$17-$I17052)*(((EXP(-$I17052*$J17068))/(1-EXP(-SIMULATION!$D$4*$I17052)))-(EXP(-SIMULATION!$D$17*$J17068)/(1-EXP(-SIMULATION!$D$4*SIMULATION!$D$17))))</f>
        <v>1.7351615788678036</v>
      </c>
      <c r="L17068">
        <v>-0.24723807056256603</v>
      </c>
      <c r="M17068">
        <f t="shared" ca="1" si="266"/>
        <v>1.306163577994232</v>
      </c>
    </row>
    <row r="17069" spans="1:13" x14ac:dyDescent="0.25">
      <c r="A17069" s="9"/>
      <c r="H17069" s="9"/>
      <c r="J17069">
        <v>17</v>
      </c>
      <c r="K17069">
        <f ca="1">SIMULATION!$D$3*SIMULATION!$D$17/$H17052/(SIMULATION!$D$17-$I17052)*(((EXP(-$I17052*$J17069))/(1-EXP(-SIMULATION!$D$4*$I17052)))-(EXP(-SIMULATION!$D$17*$J17069)/(1-EXP(-SIMULATION!$D$4*SIMULATION!$D$17))))</f>
        <v>1.6992623483086176</v>
      </c>
      <c r="L17069">
        <v>0.24562215446458743</v>
      </c>
      <c r="M17069">
        <f t="shared" ca="1" si="266"/>
        <v>2.1166388273007342</v>
      </c>
    </row>
    <row r="17070" spans="1:13" x14ac:dyDescent="0.25">
      <c r="A17070" s="9"/>
      <c r="H17070" s="9"/>
      <c r="J17070">
        <v>18</v>
      </c>
      <c r="K17070">
        <f ca="1">SIMULATION!$D$3*SIMULATION!$D$17/$H17052/(SIMULATION!$D$17-$I17052)*(((EXP(-$I17052*$J17070))/(1-EXP(-SIMULATION!$D$4*$I17052)))-(EXP(-SIMULATION!$D$17*$J17070)/(1-EXP(-SIMULATION!$D$4*SIMULATION!$D$17))))</f>
        <v>1.6640164829198458</v>
      </c>
      <c r="L17070">
        <v>0.2058803419075334</v>
      </c>
      <c r="M17070">
        <f t="shared" ca="1" si="266"/>
        <v>2.0066047653631549</v>
      </c>
    </row>
    <row r="17071" spans="1:13" x14ac:dyDescent="0.25">
      <c r="A17071" s="9"/>
      <c r="H17071" s="9"/>
      <c r="J17071">
        <v>19</v>
      </c>
      <c r="K17071">
        <f ca="1">SIMULATION!$D$3*SIMULATION!$D$17/$H17052/(SIMULATION!$D$17-$I17052)*(((EXP(-$I17052*$J17071))/(1-EXP(-SIMULATION!$D$4*$I17052)))-(EXP(-SIMULATION!$D$17*$J17071)/(1-EXP(-SIMULATION!$D$4*SIMULATION!$D$17))))</f>
        <v>1.6294444248240372</v>
      </c>
      <c r="L17071">
        <v>-0.4609369829461345</v>
      </c>
      <c r="M17071">
        <f t="shared" ca="1" si="266"/>
        <v>0.87837322776724602</v>
      </c>
    </row>
    <row r="17072" spans="1:13" x14ac:dyDescent="0.25">
      <c r="A17072" s="9"/>
      <c r="H17072" s="9"/>
      <c r="J17072">
        <v>20</v>
      </c>
      <c r="K17072">
        <f ca="1">SIMULATION!$D$3*SIMULATION!$D$17/$H17052/(SIMULATION!$D$17-$I17052)*(((EXP(-$I17052*$J17072))/(1-EXP(-SIMULATION!$D$4*$I17052)))-(EXP(-SIMULATION!$D$17*$J17072)/(1-EXP(-SIMULATION!$D$4*SIMULATION!$D$17))))</f>
        <v>1.5955539568687092</v>
      </c>
      <c r="L17072">
        <v>0.14987624992522747</v>
      </c>
      <c r="M17072">
        <f t="shared" ca="1" si="266"/>
        <v>1.8346896004775495</v>
      </c>
    </row>
    <row r="17073" spans="1:13" x14ac:dyDescent="0.25">
      <c r="A17073" s="9"/>
      <c r="H17073" s="9"/>
      <c r="J17073">
        <v>21</v>
      </c>
      <c r="K17073">
        <f ca="1">SIMULATION!$D$3*SIMULATION!$D$17/$H17052/(SIMULATION!$D$17-$I17052)*(((EXP(-$I17052*$J17073))/(1-EXP(-SIMULATION!$D$4*$I17052)))-(EXP(-SIMULATION!$D$17*$J17073)/(1-EXP(-SIMULATION!$D$4*SIMULATION!$D$17))))</f>
        <v>1.5623448603436652</v>
      </c>
      <c r="L17073">
        <v>-2.4330034329348584E-2</v>
      </c>
      <c r="M17073">
        <f t="shared" ca="1" si="266"/>
        <v>1.5243329562572225</v>
      </c>
    </row>
    <row r="17074" spans="1:13" x14ac:dyDescent="0.25">
      <c r="A17074" s="9"/>
      <c r="H17074" s="9"/>
      <c r="J17074">
        <v>22</v>
      </c>
      <c r="K17074">
        <f ca="1">SIMULATION!$D$3*SIMULATION!$D$17/$H17052/(SIMULATION!$D$17-$I17052)*(((EXP(-$I17052*$J17074))/(1-EXP(-SIMULATION!$D$4*$I17052)))-(EXP(-SIMULATION!$D$17*$J17074)/(1-EXP(-SIMULATION!$D$4*SIMULATION!$D$17))))</f>
        <v>1.5298118974498205</v>
      </c>
      <c r="L17074">
        <v>-5.7160008440294501E-2</v>
      </c>
      <c r="M17074">
        <f t="shared" ca="1" si="266"/>
        <v>1.4423678364795258</v>
      </c>
    </row>
    <row r="17075" spans="1:13" x14ac:dyDescent="0.25">
      <c r="A17075" s="9"/>
      <c r="H17075" s="9"/>
      <c r="J17075">
        <v>23</v>
      </c>
      <c r="K17075">
        <f ca="1">SIMULATION!$D$3*SIMULATION!$D$17/$H17052/(SIMULATION!$D$17-$I17052)*(((EXP(-$I17052*$J17075))/(1-EXP(-SIMULATION!$D$4*$I17052)))-(EXP(-SIMULATION!$D$17*$J17075)/(1-EXP(-SIMULATION!$D$4*SIMULATION!$D$17))))</f>
        <v>1.4979467202762609</v>
      </c>
      <c r="L17075">
        <v>4.4811766994320441E-2</v>
      </c>
      <c r="M17075">
        <f t="shared" ca="1" si="266"/>
        <v>1.5650723596751872</v>
      </c>
    </row>
    <row r="17076" spans="1:13" x14ac:dyDescent="0.25">
      <c r="A17076" s="9"/>
      <c r="H17076" s="9"/>
      <c r="J17076">
        <v>24</v>
      </c>
      <c r="K17076">
        <f ca="1">SIMULATION!$D$3*SIMULATION!$D$17/$H17052/(SIMULATION!$D$17-$I17052)*(((EXP(-$I17052*$J17076))/(1-EXP(-SIMULATION!$D$4*$I17052)))-(EXP(-SIMULATION!$D$17*$J17076)/(1-EXP(-SIMULATION!$D$4*SIMULATION!$D$17))))</f>
        <v>1.4667390919048444</v>
      </c>
      <c r="L17076">
        <v>-0.46886038232797367</v>
      </c>
      <c r="M17076">
        <f t="shared" ca="1" si="266"/>
        <v>0.77904324049895413</v>
      </c>
    </row>
    <row r="17077" spans="1:13" x14ac:dyDescent="0.25">
      <c r="A17077" s="9">
        <v>684</v>
      </c>
      <c r="B17077" s="2">
        <f ca="1">NORMINV(RAND(),SIMULATION!D7,SIMULATION!D8)</f>
        <v>60.251145610099755</v>
      </c>
      <c r="C17077" s="2">
        <v>2</v>
      </c>
      <c r="D17077" s="2">
        <f ca="1">SIMULATION!$D$11*(1+(SIMULATION!$D$12*LN(1+$C17077)))*(1+(SIMULATION!$D$13*(($B17077/63.5)-1)))</f>
        <v>9.9967957111998551</v>
      </c>
      <c r="E17077" s="2">
        <v>-0.20016175708419204</v>
      </c>
      <c r="F17077" s="2">
        <f ca="1">D17077*(1+E17077)</f>
        <v>7.9958195164343771</v>
      </c>
      <c r="G17077" s="2">
        <v>-0.7784272702225713</v>
      </c>
      <c r="H17077" s="9">
        <f>SIMULATION!$D$15*EXP($G$17077)</f>
        <v>101.35515642005865</v>
      </c>
      <c r="I17077" s="2">
        <f ca="1">$F17077/$H17077</f>
        <v>7.8889124133914981E-2</v>
      </c>
      <c r="J17077">
        <v>0</v>
      </c>
      <c r="K17077">
        <f ca="1">SIMULATION!$D$3*SIMULATION!$D$17/$H17077/(SIMULATION!$D$17-$I17077)*(((EXP(-$I17077*$J17077))/(1-EXP(-SIMULATION!$D$4*$I17077)))-(EXP(-SIMULATION!$D$17*$J17077)/(1-EXP(-SIMULATION!$D$4*SIMULATION!$D$17))))</f>
        <v>1.168995098186052</v>
      </c>
      <c r="L17077">
        <v>-0.50992608062477973</v>
      </c>
      <c r="M17077">
        <f t="shared" ca="1" si="266"/>
        <v>0.57289400949845892</v>
      </c>
    </row>
    <row r="17078" spans="1:13" x14ac:dyDescent="0.25">
      <c r="A17078" s="9"/>
      <c r="H17078" s="9"/>
      <c r="J17078">
        <v>1</v>
      </c>
      <c r="K17078">
        <f ca="1">SIMULATION!$D$3*SIMULATION!$D$17/$H17077/(SIMULATION!$D$17-$I17077)*(((EXP(-$I17077*$J17078))/(1-EXP(-SIMULATION!$D$4*$I17077)))-(EXP(-SIMULATION!$D$17*$J17078)/(1-EXP(-SIMULATION!$D$4*SIMULATION!$D$17))))</f>
        <v>2.9490564616274608</v>
      </c>
      <c r="L17078">
        <v>-0.20817726179632359</v>
      </c>
      <c r="M17078">
        <f t="shared" ca="1" si="266"/>
        <v>2.3351299625631015</v>
      </c>
    </row>
    <row r="17079" spans="1:13" x14ac:dyDescent="0.25">
      <c r="A17079" s="9"/>
      <c r="H17079" s="9"/>
      <c r="J17079">
        <v>2</v>
      </c>
      <c r="K17079">
        <f ca="1">SIMULATION!$D$3*SIMULATION!$D$17/$H17077/(SIMULATION!$D$17-$I17077)*(((EXP(-$I17077*$J17079))/(1-EXP(-SIMULATION!$D$4*$I17077)))-(EXP(-SIMULATION!$D$17*$J17079)/(1-EXP(-SIMULATION!$D$4*SIMULATION!$D$17))))</f>
        <v>3.922881093678086</v>
      </c>
      <c r="L17079">
        <v>0.30530256579671788</v>
      </c>
      <c r="M17079">
        <f t="shared" ca="1" si="266"/>
        <v>5.1205467568934404</v>
      </c>
    </row>
    <row r="17080" spans="1:13" x14ac:dyDescent="0.25">
      <c r="A17080" s="9"/>
      <c r="H17080" s="9"/>
      <c r="J17080">
        <v>3</v>
      </c>
      <c r="K17080">
        <f ca="1">SIMULATION!$D$3*SIMULATION!$D$17/$H17077/(SIMULATION!$D$17-$I17077)*(((EXP(-$I17077*$J17080))/(1-EXP(-SIMULATION!$D$4*$I17077)))-(EXP(-SIMULATION!$D$17*$J17080)/(1-EXP(-SIMULATION!$D$4*SIMULATION!$D$17))))</f>
        <v>4.3927089193241464</v>
      </c>
      <c r="L17080">
        <v>-0.21155461816380039</v>
      </c>
      <c r="M17080">
        <f t="shared" ca="1" si="266"/>
        <v>3.4634110611918065</v>
      </c>
    </row>
    <row r="17081" spans="1:13" x14ac:dyDescent="0.25">
      <c r="A17081" s="9"/>
      <c r="H17081" s="9"/>
      <c r="J17081">
        <v>4</v>
      </c>
      <c r="K17081">
        <f ca="1">SIMULATION!$D$3*SIMULATION!$D$17/$H17077/(SIMULATION!$D$17-$I17077)*(((EXP(-$I17077*$J17081))/(1-EXP(-SIMULATION!$D$4*$I17077)))-(EXP(-SIMULATION!$D$17*$J17081)/(1-EXP(-SIMULATION!$D$4*SIMULATION!$D$17))))</f>
        <v>4.5512623181469003</v>
      </c>
      <c r="L17081">
        <v>5.2007370476847307E-3</v>
      </c>
      <c r="M17081">
        <f t="shared" ca="1" si="266"/>
        <v>4.5749322366986185</v>
      </c>
    </row>
    <row r="17082" spans="1:13" x14ac:dyDescent="0.25">
      <c r="A17082" s="9"/>
      <c r="H17082" s="9"/>
      <c r="J17082">
        <v>5</v>
      </c>
      <c r="K17082">
        <f ca="1">SIMULATION!$D$3*SIMULATION!$D$17/$H17077/(SIMULATION!$D$17-$I17077)*(((EXP(-$I17077*$J17082))/(1-EXP(-SIMULATION!$D$4*$I17077)))-(EXP(-SIMULATION!$D$17*$J17082)/(1-EXP(-SIMULATION!$D$4*SIMULATION!$D$17))))</f>
        <v>4.5211550141659496</v>
      </c>
      <c r="L17082">
        <v>-0.51651604296133058</v>
      </c>
      <c r="M17082">
        <f t="shared" ca="1" si="266"/>
        <v>2.1859059166341748</v>
      </c>
    </row>
    <row r="17083" spans="1:13" x14ac:dyDescent="0.25">
      <c r="A17083" s="9"/>
      <c r="H17083" s="9"/>
      <c r="J17083">
        <v>6</v>
      </c>
      <c r="K17083">
        <f ca="1">SIMULATION!$D$3*SIMULATION!$D$17/$H17077/(SIMULATION!$D$17-$I17077)*(((EXP(-$I17077*$J17083))/(1-EXP(-SIMULATION!$D$4*$I17077)))-(EXP(-SIMULATION!$D$17*$J17083)/(1-EXP(-SIMULATION!$D$4*SIMULATION!$D$17))))</f>
        <v>4.3801407232043443</v>
      </c>
      <c r="L17083">
        <v>-0.71711424875417562</v>
      </c>
      <c r="M17083">
        <f t="shared" ca="1" si="266"/>
        <v>1.2390793990460895</v>
      </c>
    </row>
    <row r="17084" spans="1:13" x14ac:dyDescent="0.25">
      <c r="A17084" s="9"/>
      <c r="H17084" s="9"/>
      <c r="J17084">
        <v>7</v>
      </c>
      <c r="K17084">
        <f ca="1">SIMULATION!$D$3*SIMULATION!$D$17/$H17077/(SIMULATION!$D$17-$I17077)*(((EXP(-$I17077*$J17084))/(1-EXP(-SIMULATION!$D$4*$I17077)))-(EXP(-SIMULATION!$D$17*$J17084)/(1-EXP(-SIMULATION!$D$4*SIMULATION!$D$17))))</f>
        <v>4.1772879923036417</v>
      </c>
      <c r="L17084">
        <v>-7.6378217338513396E-2</v>
      </c>
      <c r="M17084">
        <f t="shared" ca="1" si="266"/>
        <v>3.8582341821419122</v>
      </c>
    </row>
    <row r="17085" spans="1:13" x14ac:dyDescent="0.25">
      <c r="A17085" s="9"/>
      <c r="H17085" s="9"/>
      <c r="J17085">
        <v>8</v>
      </c>
      <c r="K17085">
        <f ca="1">SIMULATION!$D$3*SIMULATION!$D$17/$H17077/(SIMULATION!$D$17-$I17077)*(((EXP(-$I17077*$J17085))/(1-EXP(-SIMULATION!$D$4*$I17077)))-(EXP(-SIMULATION!$D$17*$J17085)/(1-EXP(-SIMULATION!$D$4*SIMULATION!$D$17))))</f>
        <v>3.9433407101146636</v>
      </c>
      <c r="L17085">
        <v>-4.5505661522661604E-3</v>
      </c>
      <c r="M17085">
        <f t="shared" ca="1" si="266"/>
        <v>3.925396277352363</v>
      </c>
    </row>
    <row r="17086" spans="1:13" x14ac:dyDescent="0.25">
      <c r="A17086" s="9"/>
      <c r="H17086" s="9"/>
      <c r="J17086">
        <v>9</v>
      </c>
      <c r="K17086">
        <f ca="1">SIMULATION!$D$3*SIMULATION!$D$17/$H17077/(SIMULATION!$D$17-$I17077)*(((EXP(-$I17077*$J17086))/(1-EXP(-SIMULATION!$D$4*$I17077)))-(EXP(-SIMULATION!$D$17*$J17086)/(1-EXP(-SIMULATION!$D$4*SIMULATION!$D$17))))</f>
        <v>3.6973530121005984</v>
      </c>
      <c r="L17086">
        <v>0.27360862509958356</v>
      </c>
      <c r="M17086">
        <f t="shared" ca="1" si="266"/>
        <v>4.7089806862492471</v>
      </c>
    </row>
    <row r="17087" spans="1:13" x14ac:dyDescent="0.25">
      <c r="A17087" s="9"/>
      <c r="H17087" s="9"/>
      <c r="J17087">
        <v>10</v>
      </c>
      <c r="K17087">
        <f ca="1">SIMULATION!$D$3*SIMULATION!$D$17/$H17077/(SIMULATION!$D$17-$I17077)*(((EXP(-$I17077*$J17087))/(1-EXP(-SIMULATION!$D$4*$I17077)))-(EXP(-SIMULATION!$D$17*$J17087)/(1-EXP(-SIMULATION!$D$4*SIMULATION!$D$17))))</f>
        <v>3.4509370583358709</v>
      </c>
      <c r="L17087">
        <v>1.8317967699292836E-2</v>
      </c>
      <c r="M17087">
        <f t="shared" ca="1" si="266"/>
        <v>3.5141512119027603</v>
      </c>
    </row>
    <row r="17088" spans="1:13" x14ac:dyDescent="0.25">
      <c r="A17088" s="9"/>
      <c r="H17088" s="9"/>
      <c r="J17088">
        <v>11</v>
      </c>
      <c r="K17088">
        <f ca="1">SIMULATION!$D$3*SIMULATION!$D$17/$H17077/(SIMULATION!$D$17-$I17077)*(((EXP(-$I17077*$J17088))/(1-EXP(-SIMULATION!$D$4*$I17077)))-(EXP(-SIMULATION!$D$17*$J17088)/(1-EXP(-SIMULATION!$D$4*SIMULATION!$D$17))))</f>
        <v>3.2109813878603788</v>
      </c>
      <c r="L17088">
        <v>-0.20649509156411461</v>
      </c>
      <c r="M17088">
        <f t="shared" ca="1" si="266"/>
        <v>2.5479294921634819</v>
      </c>
    </row>
    <row r="17089" spans="1:13" x14ac:dyDescent="0.25">
      <c r="A17089" s="9"/>
      <c r="H17089" s="9"/>
      <c r="J17089">
        <v>12</v>
      </c>
      <c r="K17089">
        <f ca="1">SIMULATION!$D$3*SIMULATION!$D$17/$H17077/(SIMULATION!$D$17-$I17077)*(((EXP(-$I17077*$J17089))/(1-EXP(-SIMULATION!$D$4*$I17077)))-(EXP(-SIMULATION!$D$17*$J17089)/(1-EXP(-SIMULATION!$D$4*SIMULATION!$D$17))))</f>
        <v>2.981389463914891</v>
      </c>
      <c r="L17089">
        <v>-0.51585512604898953</v>
      </c>
      <c r="M17089">
        <f t="shared" ca="1" si="266"/>
        <v>1.4434244262059457</v>
      </c>
    </row>
    <row r="17090" spans="1:13" x14ac:dyDescent="0.25">
      <c r="A17090" s="9"/>
      <c r="H17090" s="9"/>
      <c r="J17090">
        <v>13</v>
      </c>
      <c r="K17090">
        <f ca="1">SIMULATION!$D$3*SIMULATION!$D$17/$H17077/(SIMULATION!$D$17-$I17077)*(((EXP(-$I17077*$J17090))/(1-EXP(-SIMULATION!$D$4*$I17077)))-(EXP(-SIMULATION!$D$17*$J17090)/(1-EXP(-SIMULATION!$D$4*SIMULATION!$D$17))))</f>
        <v>2.7641905948262466</v>
      </c>
      <c r="L17090">
        <v>-0.11172492503492255</v>
      </c>
      <c r="M17090">
        <f t="shared" ca="1" si="266"/>
        <v>2.4553616078370459</v>
      </c>
    </row>
    <row r="17091" spans="1:13" x14ac:dyDescent="0.25">
      <c r="A17091" s="9"/>
      <c r="H17091" s="9"/>
      <c r="J17091">
        <v>14</v>
      </c>
      <c r="K17091">
        <f ca="1">SIMULATION!$D$3*SIMULATION!$D$17/$H17077/(SIMULATION!$D$17-$I17077)*(((EXP(-$I17077*$J17091))/(1-EXP(-SIMULATION!$D$4*$I17077)))-(EXP(-SIMULATION!$D$17*$J17091)/(1-EXP(-SIMULATION!$D$4*SIMULATION!$D$17))))</f>
        <v>2.560248899283879</v>
      </c>
      <c r="L17091">
        <v>0.39506199686654797</v>
      </c>
      <c r="M17091">
        <f t="shared" ref="M17091:M17154" ca="1" si="267">$K17091*(1+$L17091)</f>
        <v>3.5717059419103498</v>
      </c>
    </row>
    <row r="17092" spans="1:13" x14ac:dyDescent="0.25">
      <c r="A17092" s="9"/>
      <c r="H17092" s="9"/>
      <c r="J17092">
        <v>15</v>
      </c>
      <c r="K17092">
        <f ca="1">SIMULATION!$D$3*SIMULATION!$D$17/$H17077/(SIMULATION!$D$17-$I17077)*(((EXP(-$I17077*$J17092))/(1-EXP(-SIMULATION!$D$4*$I17077)))-(EXP(-SIMULATION!$D$17*$J17092)/(1-EXP(-SIMULATION!$D$4*SIMULATION!$D$17))))</f>
        <v>2.3697149117102985</v>
      </c>
      <c r="L17092">
        <v>4.4621837042864099E-2</v>
      </c>
      <c r="M17092">
        <f t="shared" ca="1" si="267"/>
        <v>2.4754559443386808</v>
      </c>
    </row>
    <row r="17093" spans="1:13" x14ac:dyDescent="0.25">
      <c r="A17093" s="9"/>
      <c r="H17093" s="9"/>
      <c r="J17093">
        <v>16</v>
      </c>
      <c r="K17093">
        <f ca="1">SIMULATION!$D$3*SIMULATION!$D$17/$H17077/(SIMULATION!$D$17-$I17077)*(((EXP(-$I17077*$J17093))/(1-EXP(-SIMULATION!$D$4*$I17077)))-(EXP(-SIMULATION!$D$17*$J17093)/(1-EXP(-SIMULATION!$D$4*SIMULATION!$D$17))))</f>
        <v>2.1923124712452831</v>
      </c>
      <c r="L17093">
        <v>0.12620386614703374</v>
      </c>
      <c r="M17093">
        <f t="shared" ca="1" si="267"/>
        <v>2.4689907809187956</v>
      </c>
    </row>
    <row r="17094" spans="1:13" x14ac:dyDescent="0.25">
      <c r="A17094" s="9"/>
      <c r="H17094" s="9"/>
      <c r="J17094">
        <v>17</v>
      </c>
      <c r="K17094">
        <f ca="1">SIMULATION!$D$3*SIMULATION!$D$17/$H17077/(SIMULATION!$D$17-$I17077)*(((EXP(-$I17077*$J17094))/(1-EXP(-SIMULATION!$D$4*$I17077)))-(EXP(-SIMULATION!$D$17*$J17094)/(1-EXP(-SIMULATION!$D$4*SIMULATION!$D$17))))</f>
        <v>2.0275202469268137</v>
      </c>
      <c r="L17094">
        <v>0.12845685848106381</v>
      </c>
      <c r="M17094">
        <f t="shared" ca="1" si="267"/>
        <v>2.2879691283537831</v>
      </c>
    </row>
    <row r="17095" spans="1:13" x14ac:dyDescent="0.25">
      <c r="A17095" s="9"/>
      <c r="H17095" s="9"/>
      <c r="J17095">
        <v>18</v>
      </c>
      <c r="K17095">
        <f ca="1">SIMULATION!$D$3*SIMULATION!$D$17/$H17077/(SIMULATION!$D$17-$I17077)*(((EXP(-$I17077*$J17095))/(1-EXP(-SIMULATION!$D$4*$I17077)))-(EXP(-SIMULATION!$D$17*$J17095)/(1-EXP(-SIMULATION!$D$4*SIMULATION!$D$17))))</f>
        <v>1.8746859191973078</v>
      </c>
      <c r="L17095">
        <v>-0.11399831071920859</v>
      </c>
      <c r="M17095">
        <f t="shared" ca="1" si="267"/>
        <v>1.6609748912797277</v>
      </c>
    </row>
    <row r="17096" spans="1:13" x14ac:dyDescent="0.25">
      <c r="A17096" s="9"/>
      <c r="H17096" s="9"/>
      <c r="J17096">
        <v>19</v>
      </c>
      <c r="K17096">
        <f ca="1">SIMULATION!$D$3*SIMULATION!$D$17/$H17077/(SIMULATION!$D$17-$I17077)*(((EXP(-$I17077*$J17096))/(1-EXP(-SIMULATION!$D$4*$I17077)))-(EXP(-SIMULATION!$D$17*$J17096)/(1-EXP(-SIMULATION!$D$4*SIMULATION!$D$17))))</f>
        <v>1.733097368604924</v>
      </c>
      <c r="L17096">
        <v>-0.15238847733907834</v>
      </c>
      <c r="M17096">
        <f t="shared" ca="1" si="267"/>
        <v>1.4689932995228563</v>
      </c>
    </row>
    <row r="17097" spans="1:13" x14ac:dyDescent="0.25">
      <c r="A17097" s="9"/>
      <c r="H17097" s="9"/>
      <c r="J17097">
        <v>20</v>
      </c>
      <c r="K17097">
        <f ca="1">SIMULATION!$D$3*SIMULATION!$D$17/$H17077/(SIMULATION!$D$17-$I17077)*(((EXP(-$I17077*$J17097))/(1-EXP(-SIMULATION!$D$4*$I17077)))-(EXP(-SIMULATION!$D$17*$J17097)/(1-EXP(-SIMULATION!$D$4*SIMULATION!$D$17))))</f>
        <v>1.6020264639896922</v>
      </c>
      <c r="L17097">
        <v>0.26659245052363945</v>
      </c>
      <c r="M17097">
        <f t="shared" ca="1" si="267"/>
        <v>2.0291146248284253</v>
      </c>
    </row>
    <row r="17098" spans="1:13" x14ac:dyDescent="0.25">
      <c r="A17098" s="9"/>
      <c r="H17098" s="9"/>
      <c r="J17098">
        <v>21</v>
      </c>
      <c r="K17098">
        <f ca="1">SIMULATION!$D$3*SIMULATION!$D$17/$H17077/(SIMULATION!$D$17-$I17077)*(((EXP(-$I17077*$J17098))/(1-EXP(-SIMULATION!$D$4*$I17077)))-(EXP(-SIMULATION!$D$17*$J17098)/(1-EXP(-SIMULATION!$D$4*SIMULATION!$D$17))))</f>
        <v>1.480755430669499</v>
      </c>
      <c r="L17098">
        <v>-3.0245063664168025E-2</v>
      </c>
      <c r="M17098">
        <f t="shared" ca="1" si="267"/>
        <v>1.4359698883978376</v>
      </c>
    </row>
    <row r="17099" spans="1:13" x14ac:dyDescent="0.25">
      <c r="A17099" s="9"/>
      <c r="H17099" s="9"/>
      <c r="J17099">
        <v>22</v>
      </c>
      <c r="K17099">
        <f ca="1">SIMULATION!$D$3*SIMULATION!$D$17/$H17077/(SIMULATION!$D$17-$I17077)*(((EXP(-$I17077*$J17099))/(1-EXP(-SIMULATION!$D$4*$I17077)))-(EXP(-SIMULATION!$D$17*$J17099)/(1-EXP(-SIMULATION!$D$4*SIMULATION!$D$17))))</f>
        <v>1.3685921838444868</v>
      </c>
      <c r="L17099">
        <v>1.1793232094865689E-2</v>
      </c>
      <c r="M17099">
        <f t="shared" ca="1" si="267"/>
        <v>1.384732309111784</v>
      </c>
    </row>
    <row r="17100" spans="1:13" x14ac:dyDescent="0.25">
      <c r="A17100" s="9"/>
      <c r="H17100" s="9"/>
      <c r="J17100">
        <v>23</v>
      </c>
      <c r="K17100">
        <f ca="1">SIMULATION!$D$3*SIMULATION!$D$17/$H17077/(SIMULATION!$D$17-$I17077)*(((EXP(-$I17077*$J17100))/(1-EXP(-SIMULATION!$D$4*$I17077)))-(EXP(-SIMULATION!$D$17*$J17100)/(1-EXP(-SIMULATION!$D$4*SIMULATION!$D$17))))</f>
        <v>1.2648787092845004</v>
      </c>
      <c r="L17100">
        <v>-1.1481835350251166E-2</v>
      </c>
      <c r="M17100">
        <f t="shared" ca="1" si="267"/>
        <v>1.2503555802064577</v>
      </c>
    </row>
    <row r="17101" spans="1:13" x14ac:dyDescent="0.25">
      <c r="A17101" s="9"/>
      <c r="H17101" s="9"/>
      <c r="J17101">
        <v>24</v>
      </c>
      <c r="K17101">
        <f ca="1">SIMULATION!$D$3*SIMULATION!$D$17/$H17077/(SIMULATION!$D$17-$I17077)*(((EXP(-$I17077*$J17101))/(1-EXP(-SIMULATION!$D$4*$I17077)))-(EXP(-SIMULATION!$D$17*$J17101)/(1-EXP(-SIMULATION!$D$4*SIMULATION!$D$17))))</f>
        <v>1.168995098186052</v>
      </c>
      <c r="L17101">
        <v>-0.12420882630801745</v>
      </c>
      <c r="M17101">
        <f t="shared" ca="1" si="267"/>
        <v>1.0237955890805368</v>
      </c>
    </row>
    <row r="17102" spans="1:13" x14ac:dyDescent="0.25">
      <c r="A17102" s="9">
        <v>685</v>
      </c>
      <c r="B17102" s="2">
        <f ca="1">NORMINV(RAND(),SIMULATION!D7,SIMULATION!D8)</f>
        <v>59.132894060516065</v>
      </c>
      <c r="C17102" s="2">
        <v>2</v>
      </c>
      <c r="D17102" s="2">
        <f ca="1">SIMULATION!$D$11*(1+(SIMULATION!$D$12*LN(1+$C17102)))*(1+(SIMULATION!$D$13*(($B17102/63.5)-1)))</f>
        <v>9.9137524084984161</v>
      </c>
      <c r="E17102" s="2">
        <v>6.0974674406602924E-2</v>
      </c>
      <c r="F17102" s="2">
        <f ca="1">D17102*(1+E17102)</f>
        <v>10.518240233754282</v>
      </c>
      <c r="G17102" s="2">
        <v>0.15717961599813843</v>
      </c>
      <c r="H17102" s="9">
        <f>SIMULATION!$D$15*EXP($G$17102)</f>
        <v>258.32994776686843</v>
      </c>
      <c r="I17102" s="2">
        <f ca="1">$F17102/$H17102</f>
        <v>4.071630225097455E-2</v>
      </c>
      <c r="J17102">
        <v>0</v>
      </c>
      <c r="K17102">
        <f ca="1">SIMULATION!$D$3*SIMULATION!$D$17/$H17102/(SIMULATION!$D$17-$I17102)*(((EXP(-$I17102*$J17102))/(1-EXP(-SIMULATION!$D$4*$I17102)))-(EXP(-SIMULATION!$D$17*$J17102)/(1-EXP(-SIMULATION!$D$4*SIMULATION!$D$17))))</f>
        <v>1.4142530376656848</v>
      </c>
      <c r="L17102">
        <v>-0.63530659694358171</v>
      </c>
      <c r="M17102">
        <f t="shared" ca="1" si="267"/>
        <v>0.51576875308917547</v>
      </c>
    </row>
    <row r="17103" spans="1:13" x14ac:dyDescent="0.25">
      <c r="A17103" s="9"/>
      <c r="H17103" s="9"/>
      <c r="J17103">
        <v>1</v>
      </c>
      <c r="K17103">
        <f ca="1">SIMULATION!$D$3*SIMULATION!$D$17/$H17102/(SIMULATION!$D$17-$I17102)*(((EXP(-$I17102*$J17103))/(1-EXP(-SIMULATION!$D$4*$I17102)))-(EXP(-SIMULATION!$D$17*$J17103)/(1-EXP(-SIMULATION!$D$4*SIMULATION!$D$17))))</f>
        <v>2.1060641471417743</v>
      </c>
      <c r="L17103">
        <v>-0.67921746246239711</v>
      </c>
      <c r="M17103">
        <f t="shared" ca="1" si="267"/>
        <v>0.67558860133710585</v>
      </c>
    </row>
    <row r="17104" spans="1:13" x14ac:dyDescent="0.25">
      <c r="A17104" s="9"/>
      <c r="H17104" s="9"/>
      <c r="J17104">
        <v>2</v>
      </c>
      <c r="K17104">
        <f ca="1">SIMULATION!$D$3*SIMULATION!$D$17/$H17102/(SIMULATION!$D$17-$I17102)*(((EXP(-$I17102*$J17104))/(1-EXP(-SIMULATION!$D$4*$I17102)))-(EXP(-SIMULATION!$D$17*$J17104)/(1-EXP(-SIMULATION!$D$4*SIMULATION!$D$17))))</f>
        <v>2.5015241830438653</v>
      </c>
      <c r="L17104">
        <v>0.23814048818444941</v>
      </c>
      <c r="M17104">
        <f t="shared" ca="1" si="267"/>
        <v>3.0972383731991373</v>
      </c>
    </row>
    <row r="17105" spans="1:13" x14ac:dyDescent="0.25">
      <c r="A17105" s="9"/>
      <c r="H17105" s="9"/>
      <c r="J17105">
        <v>3</v>
      </c>
      <c r="K17105">
        <f ca="1">SIMULATION!$D$3*SIMULATION!$D$17/$H17102/(SIMULATION!$D$17-$I17102)*(((EXP(-$I17102*$J17105))/(1-EXP(-SIMULATION!$D$4*$I17102)))-(EXP(-SIMULATION!$D$17*$J17105)/(1-EXP(-SIMULATION!$D$4*SIMULATION!$D$17))))</f>
        <v>2.7089851721738549</v>
      </c>
      <c r="L17105">
        <v>-0.20294409204577576</v>
      </c>
      <c r="M17105">
        <f t="shared" ca="1" si="267"/>
        <v>2.1592126360415622</v>
      </c>
    </row>
    <row r="17106" spans="1:13" x14ac:dyDescent="0.25">
      <c r="A17106" s="9"/>
      <c r="H17106" s="9"/>
      <c r="J17106">
        <v>4</v>
      </c>
      <c r="K17106">
        <f ca="1">SIMULATION!$D$3*SIMULATION!$D$17/$H17102/(SIMULATION!$D$17-$I17102)*(((EXP(-$I17102*$J17106))/(1-EXP(-SIMULATION!$D$4*$I17102)))-(EXP(-SIMULATION!$D$17*$J17106)/(1-EXP(-SIMULATION!$D$4*SIMULATION!$D$17))))</f>
        <v>2.7978055208466093</v>
      </c>
      <c r="L17106">
        <v>0.40019242255501986</v>
      </c>
      <c r="M17106">
        <f t="shared" ca="1" si="267"/>
        <v>3.9174660900720233</v>
      </c>
    </row>
    <row r="17107" spans="1:13" x14ac:dyDescent="0.25">
      <c r="A17107" s="9"/>
      <c r="H17107" s="9"/>
      <c r="J17107">
        <v>5</v>
      </c>
      <c r="K17107">
        <f ca="1">SIMULATION!$D$3*SIMULATION!$D$17/$H17102/(SIMULATION!$D$17-$I17102)*(((EXP(-$I17102*$J17107))/(1-EXP(-SIMULATION!$D$4*$I17102)))-(EXP(-SIMULATION!$D$17*$J17107)/(1-EXP(-SIMULATION!$D$4*SIMULATION!$D$17))))</f>
        <v>2.8123586171389054</v>
      </c>
      <c r="L17107">
        <v>8.2581799039870035E-2</v>
      </c>
      <c r="M17107">
        <f t="shared" ca="1" si="267"/>
        <v>3.0446082512875172</v>
      </c>
    </row>
    <row r="17108" spans="1:13" x14ac:dyDescent="0.25">
      <c r="A17108" s="9"/>
      <c r="H17108" s="9"/>
      <c r="J17108">
        <v>6</v>
      </c>
      <c r="K17108">
        <f ca="1">SIMULATION!$D$3*SIMULATION!$D$17/$H17102/(SIMULATION!$D$17-$I17102)*(((EXP(-$I17102*$J17108))/(1-EXP(-SIMULATION!$D$4*$I17102)))-(EXP(-SIMULATION!$D$17*$J17108)/(1-EXP(-SIMULATION!$D$4*SIMULATION!$D$17))))</f>
        <v>2.7810097619771232</v>
      </c>
      <c r="L17108">
        <v>-0.29207394336795039</v>
      </c>
      <c r="M17108">
        <f t="shared" ca="1" si="267"/>
        <v>1.9687492742516997</v>
      </c>
    </row>
    <row r="17109" spans="1:13" x14ac:dyDescent="0.25">
      <c r="A17109" s="9"/>
      <c r="H17109" s="9"/>
      <c r="J17109">
        <v>7</v>
      </c>
      <c r="K17109">
        <f ca="1">SIMULATION!$D$3*SIMULATION!$D$17/$H17102/(SIMULATION!$D$17-$I17102)*(((EXP(-$I17102*$J17109))/(1-EXP(-SIMULATION!$D$4*$I17102)))-(EXP(-SIMULATION!$D$17*$J17109)/(1-EXP(-SIMULATION!$D$4*SIMULATION!$D$17))))</f>
        <v>2.7218686880357539</v>
      </c>
      <c r="L17109">
        <v>0.45961526902912042</v>
      </c>
      <c r="M17109">
        <f t="shared" ca="1" si="267"/>
        <v>3.9728810973492461</v>
      </c>
    </row>
    <row r="17110" spans="1:13" x14ac:dyDescent="0.25">
      <c r="A17110" s="9"/>
      <c r="H17110" s="9"/>
      <c r="J17110">
        <v>8</v>
      </c>
      <c r="K17110">
        <f ca="1">SIMULATION!$D$3*SIMULATION!$D$17/$H17102/(SIMULATION!$D$17-$I17102)*(((EXP(-$I17102*$J17110))/(1-EXP(-SIMULATION!$D$4*$I17102)))-(EXP(-SIMULATION!$D$17*$J17110)/(1-EXP(-SIMULATION!$D$4*SIMULATION!$D$17))))</f>
        <v>2.6464758016760124</v>
      </c>
      <c r="L17110">
        <v>0.23409048307413152</v>
      </c>
      <c r="M17110">
        <f t="shared" ca="1" si="267"/>
        <v>3.2659906005343493</v>
      </c>
    </row>
    <row r="17111" spans="1:13" x14ac:dyDescent="0.25">
      <c r="A17111" s="9"/>
      <c r="H17111" s="9"/>
      <c r="J17111">
        <v>9</v>
      </c>
      <c r="K17111">
        <f ca="1">SIMULATION!$D$3*SIMULATION!$D$17/$H17102/(SIMULATION!$D$17-$I17102)*(((EXP(-$I17102*$J17111))/(1-EXP(-SIMULATION!$D$4*$I17102)))-(EXP(-SIMULATION!$D$17*$J17111)/(1-EXP(-SIMULATION!$D$4*SIMULATION!$D$17))))</f>
        <v>2.5621643089089692</v>
      </c>
      <c r="L17111">
        <v>-0.32279924757585876</v>
      </c>
      <c r="M17111">
        <f t="shared" ca="1" si="267"/>
        <v>1.7350995978274337</v>
      </c>
    </row>
    <row r="17112" spans="1:13" x14ac:dyDescent="0.25">
      <c r="A17112" s="9"/>
      <c r="H17112" s="9"/>
      <c r="J17112">
        <v>10</v>
      </c>
      <c r="K17112">
        <f ca="1">SIMULATION!$D$3*SIMULATION!$D$17/$H17102/(SIMULATION!$D$17-$I17102)*(((EXP(-$I17102*$J17112))/(1-EXP(-SIMULATION!$D$4*$I17102)))-(EXP(-SIMULATION!$D$17*$J17112)/(1-EXP(-SIMULATION!$D$4*SIMULATION!$D$17))))</f>
        <v>2.4735738199807784</v>
      </c>
      <c r="L17112">
        <v>-1.1111722110068471E-3</v>
      </c>
      <c r="M17112">
        <f t="shared" ca="1" si="267"/>
        <v>2.4708252534901418</v>
      </c>
    </row>
    <row r="17113" spans="1:13" x14ac:dyDescent="0.25">
      <c r="A17113" s="9"/>
      <c r="H17113" s="9"/>
      <c r="J17113">
        <v>11</v>
      </c>
      <c r="K17113">
        <f ca="1">SIMULATION!$D$3*SIMULATION!$D$17/$H17102/(SIMULATION!$D$17-$I17102)*(((EXP(-$I17102*$J17113))/(1-EXP(-SIMULATION!$D$4*$I17102)))-(EXP(-SIMULATION!$D$17*$J17113)/(1-EXP(-SIMULATION!$D$4*SIMULATION!$D$17))))</f>
        <v>2.3836202049727366</v>
      </c>
      <c r="L17113">
        <v>3.6903719580154745E-2</v>
      </c>
      <c r="M17113">
        <f t="shared" ca="1" si="267"/>
        <v>2.4715846566026416</v>
      </c>
    </row>
    <row r="17114" spans="1:13" x14ac:dyDescent="0.25">
      <c r="A17114" s="9"/>
      <c r="H17114" s="9"/>
      <c r="J17114">
        <v>12</v>
      </c>
      <c r="K17114">
        <f ca="1">SIMULATION!$D$3*SIMULATION!$D$17/$H17102/(SIMULATION!$D$17-$I17102)*(((EXP(-$I17102*$J17114))/(1-EXP(-SIMULATION!$D$4*$I17102)))-(EXP(-SIMULATION!$D$17*$J17114)/(1-EXP(-SIMULATION!$D$4*SIMULATION!$D$17))))</f>
        <v>2.2941170058000475</v>
      </c>
      <c r="L17114">
        <v>-0.1752817830776181</v>
      </c>
      <c r="M17114">
        <f t="shared" ca="1" si="267"/>
        <v>1.8920000864347288</v>
      </c>
    </row>
    <row r="17115" spans="1:13" x14ac:dyDescent="0.25">
      <c r="A17115" s="9"/>
      <c r="H17115" s="9"/>
      <c r="J17115">
        <v>13</v>
      </c>
      <c r="K17115">
        <f ca="1">SIMULATION!$D$3*SIMULATION!$D$17/$H17102/(SIMULATION!$D$17-$I17102)*(((EXP(-$I17102*$J17115))/(1-EXP(-SIMULATION!$D$4*$I17102)))-(EXP(-SIMULATION!$D$17*$J17115)/(1-EXP(-SIMULATION!$D$4*SIMULATION!$D$17))))</f>
        <v>2.2061735608829549</v>
      </c>
      <c r="L17115">
        <v>-0.23049270594889054</v>
      </c>
      <c r="M17115">
        <f t="shared" ca="1" si="267"/>
        <v>1.6976666470421431</v>
      </c>
    </row>
    <row r="17116" spans="1:13" x14ac:dyDescent="0.25">
      <c r="A17116" s="9"/>
      <c r="H17116" s="9"/>
      <c r="J17116">
        <v>14</v>
      </c>
      <c r="K17116">
        <f ca="1">SIMULATION!$D$3*SIMULATION!$D$17/$H17102/(SIMULATION!$D$17-$I17102)*(((EXP(-$I17102*$J17116))/(1-EXP(-SIMULATION!$D$4*$I17102)))-(EXP(-SIMULATION!$D$17*$J17116)/(1-EXP(-SIMULATION!$D$4*SIMULATION!$D$17))))</f>
        <v>2.1204500455174777</v>
      </c>
      <c r="L17116">
        <v>-0.32017168955140857</v>
      </c>
      <c r="M17116">
        <f t="shared" ca="1" si="267"/>
        <v>1.4415419718347855</v>
      </c>
    </row>
    <row r="17117" spans="1:13" x14ac:dyDescent="0.25">
      <c r="A17117" s="9"/>
      <c r="H17117" s="9"/>
      <c r="J17117">
        <v>15</v>
      </c>
      <c r="K17117">
        <f ca="1">SIMULATION!$D$3*SIMULATION!$D$17/$H17102/(SIMULATION!$D$17-$I17102)*(((EXP(-$I17102*$J17117))/(1-EXP(-SIMULATION!$D$4*$I17102)))-(EXP(-SIMULATION!$D$17*$J17117)/(1-EXP(-SIMULATION!$D$4*SIMULATION!$D$17))))</f>
        <v>2.0373208238473794</v>
      </c>
      <c r="L17117">
        <v>-0.12032664822992242</v>
      </c>
      <c r="M17117">
        <f t="shared" ca="1" si="267"/>
        <v>1.7921768377448</v>
      </c>
    </row>
    <row r="17118" spans="1:13" x14ac:dyDescent="0.25">
      <c r="A17118" s="9"/>
      <c r="H17118" s="9"/>
      <c r="J17118">
        <v>16</v>
      </c>
      <c r="K17118">
        <f ca="1">SIMULATION!$D$3*SIMULATION!$D$17/$H17102/(SIMULATION!$D$17-$I17102)*(((EXP(-$I17102*$J17118))/(1-EXP(-SIMULATION!$D$4*$I17102)))-(EXP(-SIMULATION!$D$17*$J17118)/(1-EXP(-SIMULATION!$D$4*SIMULATION!$D$17))))</f>
        <v>1.9569790480393876</v>
      </c>
      <c r="L17118">
        <v>-0.20656978555339336</v>
      </c>
      <c r="M17118">
        <f t="shared" ca="1" si="267"/>
        <v>1.5527263057534075</v>
      </c>
    </row>
    <row r="17119" spans="1:13" x14ac:dyDescent="0.25">
      <c r="A17119" s="9"/>
      <c r="H17119" s="9"/>
      <c r="J17119">
        <v>17</v>
      </c>
      <c r="K17119">
        <f ca="1">SIMULATION!$D$3*SIMULATION!$D$17/$H17102/(SIMULATION!$D$17-$I17102)*(((EXP(-$I17102*$J17119))/(1-EXP(-SIMULATION!$D$4*$I17102)))-(EXP(-SIMULATION!$D$17*$J17119)/(1-EXP(-SIMULATION!$D$4*SIMULATION!$D$17))))</f>
        <v>1.8795036104611673</v>
      </c>
      <c r="L17119">
        <v>0.11668810589378166</v>
      </c>
      <c r="M17119">
        <f t="shared" ca="1" si="267"/>
        <v>2.0988193267864048</v>
      </c>
    </row>
    <row r="17120" spans="1:13" x14ac:dyDescent="0.25">
      <c r="A17120" s="9"/>
      <c r="H17120" s="9"/>
      <c r="J17120">
        <v>18</v>
      </c>
      <c r="K17120">
        <f ca="1">SIMULATION!$D$3*SIMULATION!$D$17/$H17102/(SIMULATION!$D$17-$I17102)*(((EXP(-$I17102*$J17120))/(1-EXP(-SIMULATION!$D$4*$I17102)))-(EXP(-SIMULATION!$D$17*$J17120)/(1-EXP(-SIMULATION!$D$4*SIMULATION!$D$17))))</f>
        <v>1.8049019738421526</v>
      </c>
      <c r="L17120">
        <v>0.38307272206203963</v>
      </c>
      <c r="M17120">
        <f t="shared" ca="1" si="267"/>
        <v>2.4963106860170141</v>
      </c>
    </row>
    <row r="17121" spans="1:13" x14ac:dyDescent="0.25">
      <c r="A17121" s="9"/>
      <c r="H17121" s="9"/>
      <c r="J17121">
        <v>19</v>
      </c>
      <c r="K17121">
        <f ca="1">SIMULATION!$D$3*SIMULATION!$D$17/$H17102/(SIMULATION!$D$17-$I17102)*(((EXP(-$I17102*$J17121))/(1-EXP(-SIMULATION!$D$4*$I17102)))-(EXP(-SIMULATION!$D$17*$J17121)/(1-EXP(-SIMULATION!$D$4*SIMULATION!$D$17))))</f>
        <v>1.7331375464294883</v>
      </c>
      <c r="L17121">
        <v>0.10409736364934087</v>
      </c>
      <c r="M17121">
        <f t="shared" ca="1" si="267"/>
        <v>1.9135525958544852</v>
      </c>
    </row>
    <row r="17122" spans="1:13" x14ac:dyDescent="0.25">
      <c r="A17122" s="9"/>
      <c r="H17122" s="9"/>
      <c r="J17122">
        <v>20</v>
      </c>
      <c r="K17122">
        <f ca="1">SIMULATION!$D$3*SIMULATION!$D$17/$H17102/(SIMULATION!$D$17-$I17102)*(((EXP(-$I17102*$J17122))/(1-EXP(-SIMULATION!$D$4*$I17102)))-(EXP(-SIMULATION!$D$17*$J17122)/(1-EXP(-SIMULATION!$D$4*SIMULATION!$D$17))))</f>
        <v>1.6641471560524155</v>
      </c>
      <c r="L17122">
        <v>-5.2529947279808628E-2</v>
      </c>
      <c r="M17122">
        <f t="shared" ca="1" si="267"/>
        <v>1.5767295936791386</v>
      </c>
    </row>
    <row r="17123" spans="1:13" x14ac:dyDescent="0.25">
      <c r="A17123" s="9"/>
      <c r="H17123" s="9"/>
      <c r="J17123">
        <v>21</v>
      </c>
      <c r="K17123">
        <f ca="1">SIMULATION!$D$3*SIMULATION!$D$17/$H17102/(SIMULATION!$D$17-$I17102)*(((EXP(-$I17102*$J17123))/(1-EXP(-SIMULATION!$D$4*$I17102)))-(EXP(-SIMULATION!$D$17*$J17123)/(1-EXP(-SIMULATION!$D$4*SIMULATION!$D$17))))</f>
        <v>1.5978521820638873</v>
      </c>
      <c r="L17123">
        <v>0.3289888479065885</v>
      </c>
      <c r="M17123">
        <f t="shared" ca="1" si="267"/>
        <v>2.1235277305661144</v>
      </c>
    </row>
    <row r="17124" spans="1:13" x14ac:dyDescent="0.25">
      <c r="A17124" s="9"/>
      <c r="H17124" s="9"/>
      <c r="J17124">
        <v>22</v>
      </c>
      <c r="K17124">
        <f ca="1">SIMULATION!$D$3*SIMULATION!$D$17/$H17102/(SIMULATION!$D$17-$I17102)*(((EXP(-$I17102*$J17124))/(1-EXP(-SIMULATION!$D$4*$I17102)))-(EXP(-SIMULATION!$D$17*$J17124)/(1-EXP(-SIMULATION!$D$4*SIMULATION!$D$17))))</f>
        <v>1.5341656257237821</v>
      </c>
      <c r="L17124">
        <v>-0.40591144847210769</v>
      </c>
      <c r="M17124">
        <f t="shared" ca="1" si="267"/>
        <v>0.91143023439012427</v>
      </c>
    </row>
    <row r="17125" spans="1:13" x14ac:dyDescent="0.25">
      <c r="A17125" s="9"/>
      <c r="H17125" s="9"/>
      <c r="J17125">
        <v>23</v>
      </c>
      <c r="K17125">
        <f ca="1">SIMULATION!$D$3*SIMULATION!$D$17/$H17102/(SIMULATION!$D$17-$I17102)*(((EXP(-$I17102*$J17125))/(1-EXP(-SIMULATION!$D$4*$I17102)))-(EXP(-SIMULATION!$D$17*$J17125)/(1-EXP(-SIMULATION!$D$4*SIMULATION!$D$17))))</f>
        <v>1.472996580359887</v>
      </c>
      <c r="L17125">
        <v>-0.72863234604439131</v>
      </c>
      <c r="M17125">
        <f t="shared" ca="1" si="267"/>
        <v>0.39972362629689678</v>
      </c>
    </row>
    <row r="17126" spans="1:13" x14ac:dyDescent="0.25">
      <c r="A17126" s="9"/>
      <c r="H17126" s="9"/>
      <c r="J17126">
        <v>24</v>
      </c>
      <c r="K17126">
        <f ca="1">SIMULATION!$D$3*SIMULATION!$D$17/$H17102/(SIMULATION!$D$17-$I17102)*(((EXP(-$I17102*$J17126))/(1-EXP(-SIMULATION!$D$4*$I17102)))-(EXP(-SIMULATION!$D$17*$J17126)/(1-EXP(-SIMULATION!$D$4*SIMULATION!$D$17))))</f>
        <v>1.4142530376656848</v>
      </c>
      <c r="L17126">
        <v>-0.2744397153284589</v>
      </c>
      <c r="M17126">
        <f t="shared" ca="1" si="267"/>
        <v>1.026125836606306</v>
      </c>
    </row>
    <row r="17127" spans="1:13" x14ac:dyDescent="0.25">
      <c r="A17127" s="9">
        <v>686</v>
      </c>
      <c r="B17127" s="2">
        <f ca="1">NORMINV(RAND(),SIMULATION!D7,SIMULATION!D8)</f>
        <v>49.585520409429449</v>
      </c>
      <c r="C17127" s="2">
        <v>2</v>
      </c>
      <c r="D17127" s="2">
        <f ca="1">SIMULATION!$D$11*(1+(SIMULATION!$D$12*LN(1+$C17127)))*(1+(SIMULATION!$D$13*(($B17127/63.5)-1)))</f>
        <v>9.204747855447641</v>
      </c>
      <c r="E17127" s="2">
        <v>-9.3299127521652203E-2</v>
      </c>
      <c r="F17127" s="2">
        <f ca="1">D17127*(1+E17127)</f>
        <v>8.3459529114775766</v>
      </c>
      <c r="G17127" s="2">
        <v>-0.14854003984890729</v>
      </c>
      <c r="H17127" s="9">
        <f>SIMULATION!$D$15*EXP($G$17127)</f>
        <v>190.28405448560679</v>
      </c>
      <c r="I17127" s="2">
        <f ca="1">$F17127/$H17127</f>
        <v>4.3860495478925537E-2</v>
      </c>
      <c r="J17127">
        <v>0</v>
      </c>
      <c r="K17127">
        <f ca="1">SIMULATION!$D$3*SIMULATION!$D$17/$H17127/(SIMULATION!$D$17-$I17127)*(((EXP(-$I17127*$J17127))/(1-EXP(-SIMULATION!$D$4*$I17127)))-(EXP(-SIMULATION!$D$17*$J17127)/(1-EXP(-SIMULATION!$D$4*SIMULATION!$D$17))))</f>
        <v>1.7189833383952351</v>
      </c>
      <c r="L17127">
        <v>7.1364471638144349E-3</v>
      </c>
      <c r="M17127">
        <f t="shared" ca="1" si="267"/>
        <v>1.73125077216517</v>
      </c>
    </row>
    <row r="17128" spans="1:13" x14ac:dyDescent="0.25">
      <c r="A17128" s="9"/>
      <c r="H17128" s="9"/>
      <c r="J17128">
        <v>1</v>
      </c>
      <c r="K17128">
        <f ca="1">SIMULATION!$D$3*SIMULATION!$D$17/$H17127/(SIMULATION!$D$17-$I17127)*(((EXP(-$I17127*$J17128))/(1-EXP(-SIMULATION!$D$4*$I17127)))-(EXP(-SIMULATION!$D$17*$J17128)/(1-EXP(-SIMULATION!$D$4*SIMULATION!$D$17))))</f>
        <v>2.6593237680973698</v>
      </c>
      <c r="L17128">
        <v>0.43739563899543454</v>
      </c>
      <c r="M17128">
        <f t="shared" ca="1" si="267"/>
        <v>3.8225003869400656</v>
      </c>
    </row>
    <row r="17129" spans="1:13" x14ac:dyDescent="0.25">
      <c r="A17129" s="9"/>
      <c r="H17129" s="9"/>
      <c r="J17129">
        <v>2</v>
      </c>
      <c r="K17129">
        <f ca="1">SIMULATION!$D$3*SIMULATION!$D$17/$H17127/(SIMULATION!$D$17-$I17127)*(((EXP(-$I17127*$J17129))/(1-EXP(-SIMULATION!$D$4*$I17127)))-(EXP(-SIMULATION!$D$17*$J17129)/(1-EXP(-SIMULATION!$D$4*SIMULATION!$D$17))))</f>
        <v>3.1950694211635731</v>
      </c>
      <c r="L17129">
        <v>-8.8292002334529315E-2</v>
      </c>
      <c r="M17129">
        <f t="shared" ca="1" si="267"/>
        <v>2.9129703443712156</v>
      </c>
    </row>
    <row r="17130" spans="1:13" x14ac:dyDescent="0.25">
      <c r="A17130" s="9"/>
      <c r="H17130" s="9"/>
      <c r="J17130">
        <v>3</v>
      </c>
      <c r="K17130">
        <f ca="1">SIMULATION!$D$3*SIMULATION!$D$17/$H17127/(SIMULATION!$D$17-$I17127)*(((EXP(-$I17127*$J17130))/(1-EXP(-SIMULATION!$D$4*$I17127)))-(EXP(-SIMULATION!$D$17*$J17130)/(1-EXP(-SIMULATION!$D$4*SIMULATION!$D$17))))</f>
        <v>3.4744095073720316</v>
      </c>
      <c r="L17130">
        <v>-0.12312357837222439</v>
      </c>
      <c r="M17130">
        <f t="shared" ca="1" si="267"/>
        <v>3.0466277760939096</v>
      </c>
    </row>
    <row r="17131" spans="1:13" x14ac:dyDescent="0.25">
      <c r="A17131" s="9"/>
      <c r="H17131" s="9"/>
      <c r="J17131">
        <v>4</v>
      </c>
      <c r="K17131">
        <f ca="1">SIMULATION!$D$3*SIMULATION!$D$17/$H17127/(SIMULATION!$D$17-$I17127)*(((EXP(-$I17127*$J17131))/(1-EXP(-SIMULATION!$D$4*$I17127)))-(EXP(-SIMULATION!$D$17*$J17131)/(1-EXP(-SIMULATION!$D$4*SIMULATION!$D$17))))</f>
        <v>3.5921841714165539</v>
      </c>
      <c r="L17131">
        <v>-5.4900028285918147E-2</v>
      </c>
      <c r="M17131">
        <f t="shared" ca="1" si="267"/>
        <v>3.3949731587975576</v>
      </c>
    </row>
    <row r="17132" spans="1:13" x14ac:dyDescent="0.25">
      <c r="A17132" s="9"/>
      <c r="H17132" s="9"/>
      <c r="J17132">
        <v>5</v>
      </c>
      <c r="K17132">
        <f ca="1">SIMULATION!$D$3*SIMULATION!$D$17/$H17127/(SIMULATION!$D$17-$I17127)*(((EXP(-$I17127*$J17132))/(1-EXP(-SIMULATION!$D$4*$I17127)))-(EXP(-SIMULATION!$D$17*$J17132)/(1-EXP(-SIMULATION!$D$4*SIMULATION!$D$17))))</f>
        <v>3.6090514644445606</v>
      </c>
      <c r="L17132">
        <v>-0.21396030725409934</v>
      </c>
      <c r="M17132">
        <f t="shared" ca="1" si="267"/>
        <v>2.8368577042161451</v>
      </c>
    </row>
    <row r="17133" spans="1:13" x14ac:dyDescent="0.25">
      <c r="A17133" s="9"/>
      <c r="H17133" s="9"/>
      <c r="J17133">
        <v>6</v>
      </c>
      <c r="K17133">
        <f ca="1">SIMULATION!$D$3*SIMULATION!$D$17/$H17127/(SIMULATION!$D$17-$I17127)*(((EXP(-$I17127*$J17133))/(1-EXP(-SIMULATION!$D$4*$I17127)))-(EXP(-SIMULATION!$D$17*$J17133)/(1-EXP(-SIMULATION!$D$4*SIMULATION!$D$17))))</f>
        <v>3.5637697780327708</v>
      </c>
      <c r="L17133">
        <v>0.21113224921054102</v>
      </c>
      <c r="M17133">
        <f t="shared" ca="1" si="267"/>
        <v>4.3161965069373798</v>
      </c>
    </row>
    <row r="17134" spans="1:13" x14ac:dyDescent="0.25">
      <c r="A17134" s="9"/>
      <c r="H17134" s="9"/>
      <c r="J17134">
        <v>7</v>
      </c>
      <c r="K17134">
        <f ca="1">SIMULATION!$D$3*SIMULATION!$D$17/$H17127/(SIMULATION!$D$17-$I17127)*(((EXP(-$I17127*$J17134))/(1-EXP(-SIMULATION!$D$4*$I17127)))-(EXP(-SIMULATION!$D$17*$J17134)/(1-EXP(-SIMULATION!$D$4*SIMULATION!$D$17))))</f>
        <v>3.481068509091271</v>
      </c>
      <c r="L17134">
        <v>0.12851450573269937</v>
      </c>
      <c r="M17134">
        <f t="shared" ca="1" si="267"/>
        <v>3.9284363079588003</v>
      </c>
    </row>
    <row r="17135" spans="1:13" x14ac:dyDescent="0.25">
      <c r="A17135" s="9"/>
      <c r="H17135" s="9"/>
      <c r="J17135">
        <v>8</v>
      </c>
      <c r="K17135">
        <f ca="1">SIMULATION!$D$3*SIMULATION!$D$17/$H17127/(SIMULATION!$D$17-$I17127)*(((EXP(-$I17127*$J17135))/(1-EXP(-SIMULATION!$D$4*$I17127)))-(EXP(-SIMULATION!$D$17*$J17135)/(1-EXP(-SIMULATION!$D$4*SIMULATION!$D$17))))</f>
        <v>3.3766915653564071</v>
      </c>
      <c r="L17135">
        <v>0.39433390060623341</v>
      </c>
      <c r="M17135">
        <f t="shared" ca="1" si="267"/>
        <v>4.7082355214675671</v>
      </c>
    </row>
    <row r="17136" spans="1:13" x14ac:dyDescent="0.25">
      <c r="A17136" s="9"/>
      <c r="H17136" s="9"/>
      <c r="J17136">
        <v>9</v>
      </c>
      <c r="K17136">
        <f ca="1">SIMULATION!$D$3*SIMULATION!$D$17/$H17127/(SIMULATION!$D$17-$I17127)*(((EXP(-$I17127*$J17136))/(1-EXP(-SIMULATION!$D$4*$I17127)))-(EXP(-SIMULATION!$D$17*$J17136)/(1-EXP(-SIMULATION!$D$4*SIMULATION!$D$17))))</f>
        <v>3.2606291674113823</v>
      </c>
      <c r="L17136">
        <v>-0.15737314734667188</v>
      </c>
      <c r="M17136">
        <f t="shared" ca="1" si="267"/>
        <v>2.7474936930054947</v>
      </c>
    </row>
    <row r="17137" spans="1:13" x14ac:dyDescent="0.25">
      <c r="A17137" s="9"/>
      <c r="H17137" s="9"/>
      <c r="J17137">
        <v>10</v>
      </c>
      <c r="K17137">
        <f ca="1">SIMULATION!$D$3*SIMULATION!$D$17/$H17127/(SIMULATION!$D$17-$I17127)*(((EXP(-$I17127*$J17137))/(1-EXP(-SIMULATION!$D$4*$I17127)))-(EXP(-SIMULATION!$D$17*$J17137)/(1-EXP(-SIMULATION!$D$4*SIMULATION!$D$17))))</f>
        <v>3.139188675669109</v>
      </c>
      <c r="L17137">
        <v>-0.33493656820972334</v>
      </c>
      <c r="M17137">
        <f t="shared" ca="1" si="267"/>
        <v>2.0877595936776712</v>
      </c>
    </row>
    <row r="17138" spans="1:13" x14ac:dyDescent="0.25">
      <c r="A17138" s="9"/>
      <c r="H17138" s="9"/>
      <c r="J17138">
        <v>11</v>
      </c>
      <c r="K17138">
        <f ca="1">SIMULATION!$D$3*SIMULATION!$D$17/$H17127/(SIMULATION!$D$17-$I17127)*(((EXP(-$I17127*$J17138))/(1-EXP(-SIMULATION!$D$4*$I17127)))-(EXP(-SIMULATION!$D$17*$J17138)/(1-EXP(-SIMULATION!$D$4*SIMULATION!$D$17))))</f>
        <v>3.0163214445292503</v>
      </c>
      <c r="L17138">
        <v>-0.11417014536059263</v>
      </c>
      <c r="M17138">
        <f t="shared" ca="1" si="267"/>
        <v>2.6719475867530731</v>
      </c>
    </row>
    <row r="17139" spans="1:13" x14ac:dyDescent="0.25">
      <c r="A17139" s="9"/>
      <c r="H17139" s="9"/>
      <c r="J17139">
        <v>12</v>
      </c>
      <c r="K17139">
        <f ca="1">SIMULATION!$D$3*SIMULATION!$D$17/$H17127/(SIMULATION!$D$17-$I17127)*(((EXP(-$I17127*$J17139))/(1-EXP(-SIMULATION!$D$4*$I17127)))-(EXP(-SIMULATION!$D$17*$J17139)/(1-EXP(-SIMULATION!$D$4*SIMULATION!$D$17))))</f>
        <v>2.8944729284998214</v>
      </c>
      <c r="L17139">
        <v>-0.22192352144488478</v>
      </c>
      <c r="M17139">
        <f t="shared" ca="1" si="267"/>
        <v>2.2521213034802527</v>
      </c>
    </row>
    <row r="17140" spans="1:13" x14ac:dyDescent="0.25">
      <c r="A17140" s="9"/>
      <c r="H17140" s="9"/>
      <c r="J17140">
        <v>13</v>
      </c>
      <c r="K17140">
        <f ca="1">SIMULATION!$D$3*SIMULATION!$D$17/$H17127/(SIMULATION!$D$17-$I17127)*(((EXP(-$I17127*$J17140))/(1-EXP(-SIMULATION!$D$4*$I17127)))-(EXP(-SIMULATION!$D$17*$J17140)/(1-EXP(-SIMULATION!$D$4*SIMULATION!$D$17))))</f>
        <v>2.7751272840808778</v>
      </c>
      <c r="L17140">
        <v>0.31943828456018636</v>
      </c>
      <c r="M17140">
        <f t="shared" ca="1" si="267"/>
        <v>3.6616091831438426</v>
      </c>
    </row>
    <row r="17141" spans="1:13" x14ac:dyDescent="0.25">
      <c r="A17141" s="9"/>
      <c r="H17141" s="9"/>
      <c r="J17141">
        <v>14</v>
      </c>
      <c r="K17141">
        <f ca="1">SIMULATION!$D$3*SIMULATION!$D$17/$H17127/(SIMULATION!$D$17-$I17127)*(((EXP(-$I17127*$J17141))/(1-EXP(-SIMULATION!$D$4*$I17127)))-(EXP(-SIMULATION!$D$17*$J17141)/(1-EXP(-SIMULATION!$D$4*SIMULATION!$D$17))))</f>
        <v>2.6591562042720742</v>
      </c>
      <c r="L17141">
        <v>-0.20694724964628095</v>
      </c>
      <c r="M17141">
        <f t="shared" ca="1" si="267"/>
        <v>2.1088511414181244</v>
      </c>
    </row>
    <row r="17142" spans="1:13" x14ac:dyDescent="0.25">
      <c r="A17142" s="9"/>
      <c r="H17142" s="9"/>
      <c r="J17142">
        <v>15</v>
      </c>
      <c r="K17142">
        <f ca="1">SIMULATION!$D$3*SIMULATION!$D$17/$H17127/(SIMULATION!$D$17-$I17127)*(((EXP(-$I17127*$J17142))/(1-EXP(-SIMULATION!$D$4*$I17127)))-(EXP(-SIMULATION!$D$17*$J17142)/(1-EXP(-SIMULATION!$D$4*SIMULATION!$D$17))))</f>
        <v>2.5470423074419819</v>
      </c>
      <c r="L17142">
        <v>4.7305390083283938E-2</v>
      </c>
      <c r="M17142">
        <f t="shared" ca="1" si="267"/>
        <v>2.6675311373541528</v>
      </c>
    </row>
    <row r="17143" spans="1:13" x14ac:dyDescent="0.25">
      <c r="A17143" s="9"/>
      <c r="H17143" s="9"/>
      <c r="J17143">
        <v>16</v>
      </c>
      <c r="K17143">
        <f ca="1">SIMULATION!$D$3*SIMULATION!$D$17/$H17127/(SIMULATION!$D$17-$I17127)*(((EXP(-$I17127*$J17143))/(1-EXP(-SIMULATION!$D$4*$I17127)))-(EXP(-SIMULATION!$D$17*$J17143)/(1-EXP(-SIMULATION!$D$4*SIMULATION!$D$17))))</f>
        <v>2.4390221441420619</v>
      </c>
      <c r="L17143">
        <v>-0.43029832777315247</v>
      </c>
      <c r="M17143">
        <f t="shared" ca="1" si="267"/>
        <v>1.3895149941160438</v>
      </c>
    </row>
    <row r="17144" spans="1:13" x14ac:dyDescent="0.25">
      <c r="A17144" s="9"/>
      <c r="H17144" s="9"/>
      <c r="J17144">
        <v>17</v>
      </c>
      <c r="K17144">
        <f ca="1">SIMULATION!$D$3*SIMULATION!$D$17/$H17127/(SIMULATION!$D$17-$I17127)*(((EXP(-$I17127*$J17144))/(1-EXP(-SIMULATION!$D$4*$I17127)))-(EXP(-SIMULATION!$D$17*$J17144)/(1-EXP(-SIMULATION!$D$4*SIMULATION!$D$17))))</f>
        <v>2.3351776994218656</v>
      </c>
      <c r="L17144">
        <v>0.53520463433696763</v>
      </c>
      <c r="M17144">
        <f t="shared" ca="1" si="267"/>
        <v>3.5849756261527865</v>
      </c>
    </row>
    <row r="17145" spans="1:13" x14ac:dyDescent="0.25">
      <c r="A17145" s="9"/>
      <c r="H17145" s="9"/>
      <c r="J17145">
        <v>18</v>
      </c>
      <c r="K17145">
        <f ca="1">SIMULATION!$D$3*SIMULATION!$D$17/$H17127/(SIMULATION!$D$17-$I17127)*(((EXP(-$I17127*$J17145))/(1-EXP(-SIMULATION!$D$4*$I17127)))-(EXP(-SIMULATION!$D$17*$J17145)/(1-EXP(-SIMULATION!$D$4*SIMULATION!$D$17))))</f>
        <v>2.2354948958155498</v>
      </c>
      <c r="L17145">
        <v>-0.18279143963589511</v>
      </c>
      <c r="M17145">
        <f t="shared" ca="1" si="267"/>
        <v>1.82686556551073</v>
      </c>
    </row>
    <row r="17146" spans="1:13" x14ac:dyDescent="0.25">
      <c r="A17146" s="9"/>
      <c r="H17146" s="9"/>
      <c r="J17146">
        <v>19</v>
      </c>
      <c r="K17146">
        <f ca="1">SIMULATION!$D$3*SIMULATION!$D$17/$H17127/(SIMULATION!$D$17-$I17127)*(((EXP(-$I17127*$J17146))/(1-EXP(-SIMULATION!$D$4*$I17127)))-(EXP(-SIMULATION!$D$17*$J17146)/(1-EXP(-SIMULATION!$D$4*SIMULATION!$D$17))))</f>
        <v>2.1399009553042521</v>
      </c>
      <c r="L17146">
        <v>0.21338742068739078</v>
      </c>
      <c r="M17146">
        <f t="shared" ca="1" si="267"/>
        <v>2.5965289006831096</v>
      </c>
    </row>
    <row r="17147" spans="1:13" x14ac:dyDescent="0.25">
      <c r="A17147" s="9"/>
      <c r="H17147" s="9"/>
      <c r="J17147">
        <v>20</v>
      </c>
      <c r="K17147">
        <f ca="1">SIMULATION!$D$3*SIMULATION!$D$17/$H17127/(SIMULATION!$D$17-$I17127)*(((EXP(-$I17127*$J17147))/(1-EXP(-SIMULATION!$D$4*$I17127)))-(EXP(-SIMULATION!$D$17*$J17147)/(1-EXP(-SIMULATION!$D$4*SIMULATION!$D$17))))</f>
        <v>2.048288219097139</v>
      </c>
      <c r="L17147">
        <v>0.22138403352456001</v>
      </c>
      <c r="M17147">
        <f t="shared" ca="1" si="267"/>
        <v>2.5017465268617012</v>
      </c>
    </row>
    <row r="17148" spans="1:13" x14ac:dyDescent="0.25">
      <c r="A17148" s="9"/>
      <c r="H17148" s="9"/>
      <c r="J17148">
        <v>21</v>
      </c>
      <c r="K17148">
        <f ca="1">SIMULATION!$D$3*SIMULATION!$D$17/$H17127/(SIMULATION!$D$17-$I17127)*(((EXP(-$I17127*$J17148))/(1-EXP(-SIMULATION!$D$4*$I17127)))-(EXP(-SIMULATION!$D$17*$J17148)/(1-EXP(-SIMULATION!$D$4*SIMULATION!$D$17))))</f>
        <v>1.9605292945180639</v>
      </c>
      <c r="L17148">
        <v>0.4104762793996467</v>
      </c>
      <c r="M17148">
        <f t="shared" ca="1" si="267"/>
        <v>2.7652800649858529</v>
      </c>
    </row>
    <row r="17149" spans="1:13" x14ac:dyDescent="0.25">
      <c r="A17149" s="9"/>
      <c r="H17149" s="9"/>
      <c r="J17149">
        <v>22</v>
      </c>
      <c r="K17149">
        <f ca="1">SIMULATION!$D$3*SIMULATION!$D$17/$H17127/(SIMULATION!$D$17-$I17127)*(((EXP(-$I17127*$J17149))/(1-EXP(-SIMULATION!$D$4*$I17127)))-(EXP(-SIMULATION!$D$17*$J17149)/(1-EXP(-SIMULATION!$D$4*SIMULATION!$D$17))))</f>
        <v>1.8764866491291883</v>
      </c>
      <c r="L17149">
        <v>-0.2452155943351739</v>
      </c>
      <c r="M17149">
        <f t="shared" ca="1" si="267"/>
        <v>1.4163428602009553</v>
      </c>
    </row>
    <row r="17150" spans="1:13" x14ac:dyDescent="0.25">
      <c r="A17150" s="9"/>
      <c r="H17150" s="9"/>
      <c r="J17150">
        <v>23</v>
      </c>
      <c r="K17150">
        <f ca="1">SIMULATION!$D$3*SIMULATION!$D$17/$H17127/(SIMULATION!$D$17-$I17127)*(((EXP(-$I17127*$J17150))/(1-EXP(-SIMULATION!$D$4*$I17127)))-(EXP(-SIMULATION!$D$17*$J17150)/(1-EXP(-SIMULATION!$D$4*SIMULATION!$D$17))))</f>
        <v>1.7960186513312986</v>
      </c>
      <c r="L17150">
        <v>0.24228162412661172</v>
      </c>
      <c r="M17150">
        <f t="shared" ca="1" si="267"/>
        <v>2.2311609671375323</v>
      </c>
    </row>
    <row r="17151" spans="1:13" x14ac:dyDescent="0.25">
      <c r="A17151" s="9"/>
      <c r="H17151" s="9"/>
      <c r="J17151">
        <v>24</v>
      </c>
      <c r="K17151">
        <f ca="1">SIMULATION!$D$3*SIMULATION!$D$17/$H17127/(SIMULATION!$D$17-$I17127)*(((EXP(-$I17127*$J17151))/(1-EXP(-SIMULATION!$D$4*$I17127)))-(EXP(-SIMULATION!$D$17*$J17151)/(1-EXP(-SIMULATION!$D$4*SIMULATION!$D$17))))</f>
        <v>1.7189833383952347</v>
      </c>
      <c r="L17151">
        <v>-2.6325214483368397E-2</v>
      </c>
      <c r="M17151">
        <f t="shared" ca="1" si="267"/>
        <v>1.6737307333186433</v>
      </c>
    </row>
    <row r="17152" spans="1:13" x14ac:dyDescent="0.25">
      <c r="A17152" s="9">
        <v>687</v>
      </c>
      <c r="B17152" s="2">
        <f ca="1">NORMINV(RAND(),SIMULATION!D7,SIMULATION!D8)</f>
        <v>55.884093825047643</v>
      </c>
      <c r="C17152" s="2">
        <v>2</v>
      </c>
      <c r="D17152" s="2">
        <f ca="1">SIMULATION!$D$11*(1+(SIMULATION!$D$12*LN(1+$C17152)))*(1+(SIMULATION!$D$13*(($B17152/63.5)-1)))</f>
        <v>9.6724908591887395</v>
      </c>
      <c r="E17152" s="2">
        <v>0.10686716769753947</v>
      </c>
      <c r="F17152" s="2">
        <f ca="1">D17152*(1+E17152)</f>
        <v>10.706162561890579</v>
      </c>
      <c r="G17152" s="2">
        <v>0.54215074672061059</v>
      </c>
      <c r="H17152" s="9">
        <f>SIMULATION!$D$15*EXP($G$17152)</f>
        <v>379.63443096538401</v>
      </c>
      <c r="I17152" s="2">
        <f ca="1">$F17152/$H17152</f>
        <v>2.8201242270532605E-2</v>
      </c>
      <c r="J17152">
        <v>0</v>
      </c>
      <c r="K17152">
        <f ca="1">SIMULATION!$D$3*SIMULATION!$D$17/$H17152/(SIMULATION!$D$17-$I17152)*(((EXP(-$I17152*$J17152))/(1-EXP(-SIMULATION!$D$4*$I17152)))-(EXP(-SIMULATION!$D$17*$J17152)/(1-EXP(-SIMULATION!$D$4*SIMULATION!$D$17))))</f>
        <v>1.598496403164708</v>
      </c>
      <c r="L17152">
        <v>0.32037230913657533</v>
      </c>
      <c r="M17152">
        <f t="shared" ca="1" si="267"/>
        <v>2.1106103869930957</v>
      </c>
    </row>
    <row r="17153" spans="1:13" x14ac:dyDescent="0.25">
      <c r="A17153" s="9"/>
      <c r="H17153" s="9"/>
      <c r="J17153">
        <v>1</v>
      </c>
      <c r="K17153">
        <f ca="1">SIMULATION!$D$3*SIMULATION!$D$17/$H17152/(SIMULATION!$D$17-$I17152)*(((EXP(-$I17152*$J17153))/(1-EXP(-SIMULATION!$D$4*$I17152)))-(EXP(-SIMULATION!$D$17*$J17153)/(1-EXP(-SIMULATION!$D$4*SIMULATION!$D$17))))</f>
        <v>2.0666149057345842</v>
      </c>
      <c r="L17153">
        <v>0.15040402069040645</v>
      </c>
      <c r="M17153">
        <f t="shared" ca="1" si="267"/>
        <v>2.3774420967757912</v>
      </c>
    </row>
    <row r="17154" spans="1:13" x14ac:dyDescent="0.25">
      <c r="A17154" s="9"/>
      <c r="H17154" s="9"/>
      <c r="J17154">
        <v>2</v>
      </c>
      <c r="K17154">
        <f ca="1">SIMULATION!$D$3*SIMULATION!$D$17/$H17152/(SIMULATION!$D$17-$I17152)*(((EXP(-$I17152*$J17154))/(1-EXP(-SIMULATION!$D$4*$I17152)))-(EXP(-SIMULATION!$D$17*$J17154)/(1-EXP(-SIMULATION!$D$4*SIMULATION!$D$17))))</f>
        <v>2.3376141815980782</v>
      </c>
      <c r="L17154">
        <v>-5.1809693980065852E-2</v>
      </c>
      <c r="M17154">
        <f t="shared" ca="1" si="267"/>
        <v>2.2165031062060199</v>
      </c>
    </row>
    <row r="17155" spans="1:13" x14ac:dyDescent="0.25">
      <c r="A17155" s="9"/>
      <c r="H17155" s="9"/>
      <c r="J17155">
        <v>3</v>
      </c>
      <c r="K17155">
        <f ca="1">SIMULATION!$D$3*SIMULATION!$D$17/$H17152/(SIMULATION!$D$17-$I17152)*(((EXP(-$I17152*$J17155))/(1-EXP(-SIMULATION!$D$4*$I17152)))-(EXP(-SIMULATION!$D$17*$J17155)/(1-EXP(-SIMULATION!$D$4*SIMULATION!$D$17))))</f>
        <v>2.4831005946676279</v>
      </c>
      <c r="L17155">
        <v>-0.11685987896441954</v>
      </c>
      <c r="M17155">
        <f t="shared" ref="M17155:M17218" ca="1" si="268">$K17155*(1+$L17155)</f>
        <v>2.1929257597182907</v>
      </c>
    </row>
    <row r="17156" spans="1:13" x14ac:dyDescent="0.25">
      <c r="A17156" s="9"/>
      <c r="H17156" s="9"/>
      <c r="J17156">
        <v>4</v>
      </c>
      <c r="K17156">
        <f ca="1">SIMULATION!$D$3*SIMULATION!$D$17/$H17152/(SIMULATION!$D$17-$I17152)*(((EXP(-$I17152*$J17156))/(1-EXP(-SIMULATION!$D$4*$I17152)))-(EXP(-SIMULATION!$D$17*$J17156)/(1-EXP(-SIMULATION!$D$4*SIMULATION!$D$17))))</f>
        <v>2.5489388307161032</v>
      </c>
      <c r="L17156">
        <v>-0.10683523289033459</v>
      </c>
      <c r="M17156">
        <f t="shared" ca="1" si="268"/>
        <v>2.2766223571133311</v>
      </c>
    </row>
    <row r="17157" spans="1:13" x14ac:dyDescent="0.25">
      <c r="A17157" s="9"/>
      <c r="H17157" s="9"/>
      <c r="J17157">
        <v>5</v>
      </c>
      <c r="K17157">
        <f ca="1">SIMULATION!$D$3*SIMULATION!$D$17/$H17152/(SIMULATION!$D$17-$I17152)*(((EXP(-$I17152*$J17157))/(1-EXP(-SIMULATION!$D$4*$I17152)))-(EXP(-SIMULATION!$D$17*$J17157)/(1-EXP(-SIMULATION!$D$4*SIMULATION!$D$17))))</f>
        <v>2.5644983064353326</v>
      </c>
      <c r="L17157">
        <v>-0.17427266293442722</v>
      </c>
      <c r="M17157">
        <f t="shared" ca="1" si="268"/>
        <v>2.1175763574820183</v>
      </c>
    </row>
    <row r="17158" spans="1:13" x14ac:dyDescent="0.25">
      <c r="A17158" s="9"/>
      <c r="H17158" s="9"/>
      <c r="J17158">
        <v>6</v>
      </c>
      <c r="K17158">
        <f ca="1">SIMULATION!$D$3*SIMULATION!$D$17/$H17152/(SIMULATION!$D$17-$I17152)*(((EXP(-$I17152*$J17158))/(1-EXP(-SIMULATION!$D$4*$I17152)))-(EXP(-SIMULATION!$D$17*$J17158)/(1-EXP(-SIMULATION!$D$4*SIMULATION!$D$17))))</f>
        <v>2.5485784754980809</v>
      </c>
      <c r="L17158">
        <v>-0.3625056869399102</v>
      </c>
      <c r="M17158">
        <f t="shared" ca="1" si="268"/>
        <v>1.6247042845173802</v>
      </c>
    </row>
    <row r="17159" spans="1:13" x14ac:dyDescent="0.25">
      <c r="A17159" s="9"/>
      <c r="H17159" s="9"/>
      <c r="J17159">
        <v>7</v>
      </c>
      <c r="K17159">
        <f ca="1">SIMULATION!$D$3*SIMULATION!$D$17/$H17152/(SIMULATION!$D$17-$I17152)*(((EXP(-$I17152*$J17159))/(1-EXP(-SIMULATION!$D$4*$I17152)))-(EXP(-SIMULATION!$D$17*$J17159)/(1-EXP(-SIMULATION!$D$4*SIMULATION!$D$17))))</f>
        <v>2.5132058916784858</v>
      </c>
      <c r="L17159">
        <v>4.7254042268057884E-2</v>
      </c>
      <c r="M17159">
        <f t="shared" ca="1" si="268"/>
        <v>2.6319650291121932</v>
      </c>
    </row>
    <row r="17160" spans="1:13" x14ac:dyDescent="0.25">
      <c r="A17160" s="9"/>
      <c r="H17160" s="9"/>
      <c r="J17160">
        <v>8</v>
      </c>
      <c r="K17160">
        <f ca="1">SIMULATION!$D$3*SIMULATION!$D$17/$H17152/(SIMULATION!$D$17-$I17152)*(((EXP(-$I17152*$J17160))/(1-EXP(-SIMULATION!$D$4*$I17152)))-(EXP(-SIMULATION!$D$17*$J17160)/(1-EXP(-SIMULATION!$D$4*SIMULATION!$D$17))))</f>
        <v>2.4660674426987561</v>
      </c>
      <c r="L17160">
        <v>-0.24543092753208379</v>
      </c>
      <c r="M17160">
        <f t="shared" ca="1" si="268"/>
        <v>1.8608182228805263</v>
      </c>
    </row>
    <row r="17161" spans="1:13" x14ac:dyDescent="0.25">
      <c r="A17161" s="9"/>
      <c r="H17161" s="9"/>
      <c r="J17161">
        <v>9</v>
      </c>
      <c r="K17161">
        <f ca="1">SIMULATION!$D$3*SIMULATION!$D$17/$H17152/(SIMULATION!$D$17-$I17152)*(((EXP(-$I17152*$J17161))/(1-EXP(-SIMULATION!$D$4*$I17152)))-(EXP(-SIMULATION!$D$17*$J17161)/(1-EXP(-SIMULATION!$D$4*SIMULATION!$D$17))))</f>
        <v>2.4120696096243037</v>
      </c>
      <c r="L17161">
        <v>-7.1258364645868058E-2</v>
      </c>
      <c r="M17161">
        <f t="shared" ca="1" si="268"/>
        <v>2.2401894738304784</v>
      </c>
    </row>
    <row r="17162" spans="1:13" x14ac:dyDescent="0.25">
      <c r="A17162" s="9"/>
      <c r="H17162" s="9"/>
      <c r="J17162">
        <v>10</v>
      </c>
      <c r="K17162">
        <f ca="1">SIMULATION!$D$3*SIMULATION!$D$17/$H17152/(SIMULATION!$D$17-$I17152)*(((EXP(-$I17152*$J17162))/(1-EXP(-SIMULATION!$D$4*$I17152)))-(EXP(-SIMULATION!$D$17*$J17162)/(1-EXP(-SIMULATION!$D$4*SIMULATION!$D$17))))</f>
        <v>2.3543376626564894</v>
      </c>
      <c r="L17162">
        <v>-0.87957201154742537</v>
      </c>
      <c r="M17162">
        <f t="shared" ca="1" si="268"/>
        <v>0.28352814885185723</v>
      </c>
    </row>
    <row r="17163" spans="1:13" x14ac:dyDescent="0.25">
      <c r="A17163" s="9"/>
      <c r="H17163" s="9"/>
      <c r="J17163">
        <v>11</v>
      </c>
      <c r="K17163">
        <f ca="1">SIMULATION!$D$3*SIMULATION!$D$17/$H17152/(SIMULATION!$D$17-$I17152)*(((EXP(-$I17152*$J17163))/(1-EXP(-SIMULATION!$D$4*$I17152)))-(EXP(-SIMULATION!$D$17*$J17163)/(1-EXP(-SIMULATION!$D$4*SIMULATION!$D$17))))</f>
        <v>2.2948559550032845</v>
      </c>
      <c r="L17163">
        <v>-0.26401057635408143</v>
      </c>
      <c r="M17163">
        <f t="shared" ca="1" si="268"/>
        <v>1.6889897116732715</v>
      </c>
    </row>
    <row r="17164" spans="1:13" x14ac:dyDescent="0.25">
      <c r="A17164" s="9"/>
      <c r="H17164" s="9"/>
      <c r="J17164">
        <v>12</v>
      </c>
      <c r="K17164">
        <f ca="1">SIMULATION!$D$3*SIMULATION!$D$17/$H17152/(SIMULATION!$D$17-$I17152)*(((EXP(-$I17152*$J17164))/(1-EXP(-SIMULATION!$D$4*$I17152)))-(EXP(-SIMULATION!$D$17*$J17164)/(1-EXP(-SIMULATION!$D$4*SIMULATION!$D$17))))</f>
        <v>2.2348782241040404</v>
      </c>
      <c r="L17164">
        <v>0.12282458943455442</v>
      </c>
      <c r="M17164">
        <f t="shared" ca="1" si="268"/>
        <v>2.5093762244158451</v>
      </c>
    </row>
    <row r="17165" spans="1:13" x14ac:dyDescent="0.25">
      <c r="A17165" s="9"/>
      <c r="H17165" s="9"/>
      <c r="J17165">
        <v>13</v>
      </c>
      <c r="K17165">
        <f ca="1">SIMULATION!$D$3*SIMULATION!$D$17/$H17152/(SIMULATION!$D$17-$I17152)*(((EXP(-$I17152*$J17165))/(1-EXP(-SIMULATION!$D$4*$I17152)))-(EXP(-SIMULATION!$D$17*$J17165)/(1-EXP(-SIMULATION!$D$4*SIMULATION!$D$17))))</f>
        <v>2.1751905083903349</v>
      </c>
      <c r="L17165">
        <v>-0.1240309390288856</v>
      </c>
      <c r="M17165">
        <f t="shared" ca="1" si="268"/>
        <v>1.9053995870679625</v>
      </c>
    </row>
    <row r="17166" spans="1:13" x14ac:dyDescent="0.25">
      <c r="A17166" s="9"/>
      <c r="H17166" s="9"/>
      <c r="J17166">
        <v>14</v>
      </c>
      <c r="K17166">
        <f ca="1">SIMULATION!$D$3*SIMULATION!$D$17/$H17152/(SIMULATION!$D$17-$I17152)*(((EXP(-$I17152*$J17166))/(1-EXP(-SIMULATION!$D$4*$I17152)))-(EXP(-SIMULATION!$D$17*$J17166)/(1-EXP(-SIMULATION!$D$4*SIMULATION!$D$17))))</f>
        <v>2.1162796168999547</v>
      </c>
      <c r="L17166">
        <v>-0.13612561597795284</v>
      </c>
      <c r="M17166">
        <f t="shared" ca="1" si="268"/>
        <v>1.8281997504678624</v>
      </c>
    </row>
    <row r="17167" spans="1:13" x14ac:dyDescent="0.25">
      <c r="A17167" s="9"/>
      <c r="H17167" s="9"/>
      <c r="J17167">
        <v>15</v>
      </c>
      <c r="K17167">
        <f ca="1">SIMULATION!$D$3*SIMULATION!$D$17/$H17152/(SIMULATION!$D$17-$I17152)*(((EXP(-$I17152*$J17167))/(1-EXP(-SIMULATION!$D$4*$I17152)))-(EXP(-SIMULATION!$D$17*$J17167)/(1-EXP(-SIMULATION!$D$4*SIMULATION!$D$17))))</f>
        <v>2.058441075250919</v>
      </c>
      <c r="L17167">
        <v>-0.22774679941383869</v>
      </c>
      <c r="M17167">
        <f t="shared" ca="1" si="268"/>
        <v>1.5896377085805415</v>
      </c>
    </row>
    <row r="17168" spans="1:13" x14ac:dyDescent="0.25">
      <c r="A17168" s="9"/>
      <c r="H17168" s="9"/>
      <c r="J17168">
        <v>16</v>
      </c>
      <c r="K17168">
        <f ca="1">SIMULATION!$D$3*SIMULATION!$D$17/$H17152/(SIMULATION!$D$17-$I17152)*(((EXP(-$I17152*$J17168))/(1-EXP(-SIMULATION!$D$4*$I17152)))-(EXP(-SIMULATION!$D$17*$J17168)/(1-EXP(-SIMULATION!$D$4*SIMULATION!$D$17))))</f>
        <v>2.0018482869715957</v>
      </c>
      <c r="L17168">
        <v>0.38918253832003485</v>
      </c>
      <c r="M17168">
        <f t="shared" ca="1" si="268"/>
        <v>2.7809326846268148</v>
      </c>
    </row>
    <row r="17169" spans="1:13" x14ac:dyDescent="0.25">
      <c r="A17169" s="9"/>
      <c r="H17169" s="9"/>
      <c r="J17169">
        <v>17</v>
      </c>
      <c r="K17169">
        <f ca="1">SIMULATION!$D$3*SIMULATION!$D$17/$H17152/(SIMULATION!$D$17-$I17152)*(((EXP(-$I17152*$J17169))/(1-EXP(-SIMULATION!$D$4*$I17152)))-(EXP(-SIMULATION!$D$17*$J17169)/(1-EXP(-SIMULATION!$D$4*SIMULATION!$D$17))))</f>
        <v>1.9465968410529162</v>
      </c>
      <c r="L17169">
        <v>0.19925132316747979</v>
      </c>
      <c r="M17169">
        <f t="shared" ca="1" si="268"/>
        <v>2.3344588373063462</v>
      </c>
    </row>
    <row r="17170" spans="1:13" x14ac:dyDescent="0.25">
      <c r="A17170" s="9"/>
      <c r="H17170" s="9"/>
      <c r="J17170">
        <v>18</v>
      </c>
      <c r="K17170">
        <f ca="1">SIMULATION!$D$3*SIMULATION!$D$17/$H17152/(SIMULATION!$D$17-$I17152)*(((EXP(-$I17152*$J17170))/(1-EXP(-SIMULATION!$D$4*$I17152)))-(EXP(-SIMULATION!$D$17*$J17170)/(1-EXP(-SIMULATION!$D$4*SIMULATION!$D$17))))</f>
        <v>1.892732892949718</v>
      </c>
      <c r="L17170">
        <v>0.13402662308778518</v>
      </c>
      <c r="M17170">
        <f t="shared" ca="1" si="268"/>
        <v>2.1464094909989431</v>
      </c>
    </row>
    <row r="17171" spans="1:13" x14ac:dyDescent="0.25">
      <c r="A17171" s="9"/>
      <c r="H17171" s="9"/>
      <c r="J17171">
        <v>19</v>
      </c>
      <c r="K17171">
        <f ca="1">SIMULATION!$D$3*SIMULATION!$D$17/$H17152/(SIMULATION!$D$17-$I17152)*(((EXP(-$I17152*$J17171))/(1-EXP(-SIMULATION!$D$4*$I17152)))-(EXP(-SIMULATION!$D$17*$J17171)/(1-EXP(-SIMULATION!$D$4*SIMULATION!$D$17))))</f>
        <v>1.8402713398051689</v>
      </c>
      <c r="L17171">
        <v>-0.18727644564491747</v>
      </c>
      <c r="M17171">
        <f t="shared" ca="1" si="268"/>
        <v>1.4956318642642468</v>
      </c>
    </row>
    <row r="17172" spans="1:13" x14ac:dyDescent="0.25">
      <c r="A17172" s="9"/>
      <c r="H17172" s="9"/>
      <c r="J17172">
        <v>20</v>
      </c>
      <c r="K17172">
        <f ca="1">SIMULATION!$D$3*SIMULATION!$D$17/$H17152/(SIMULATION!$D$17-$I17152)*(((EXP(-$I17152*$J17172))/(1-EXP(-SIMULATION!$D$4*$I17152)))-(EXP(-SIMULATION!$D$17*$J17172)/(1-EXP(-SIMULATION!$D$4*SIMULATION!$D$17))))</f>
        <v>1.7892074558995632</v>
      </c>
      <c r="L17172">
        <v>1.5476645892334964E-2</v>
      </c>
      <c r="M17172">
        <f t="shared" ca="1" si="268"/>
        <v>1.8168983861224464</v>
      </c>
    </row>
    <row r="17173" spans="1:13" x14ac:dyDescent="0.25">
      <c r="A17173" s="9"/>
      <c r="H17173" s="9"/>
      <c r="J17173">
        <v>21</v>
      </c>
      <c r="K17173">
        <f ca="1">SIMULATION!$D$3*SIMULATION!$D$17/$H17152/(SIMULATION!$D$17-$I17152)*(((EXP(-$I17152*$J17173))/(1-EXP(-SIMULATION!$D$4*$I17152)))-(EXP(-SIMULATION!$D$17*$J17173)/(1-EXP(-SIMULATION!$D$4*SIMULATION!$D$17))))</f>
        <v>1.739524337576823</v>
      </c>
      <c r="L17173">
        <v>-0.63786559643192731</v>
      </c>
      <c r="M17173">
        <f t="shared" ca="1" si="268"/>
        <v>0.62994160848052949</v>
      </c>
    </row>
    <row r="17174" spans="1:13" x14ac:dyDescent="0.25">
      <c r="A17174" s="9"/>
      <c r="H17174" s="9"/>
      <c r="J17174">
        <v>22</v>
      </c>
      <c r="K17174">
        <f ca="1">SIMULATION!$D$3*SIMULATION!$D$17/$H17152/(SIMULATION!$D$17-$I17152)*(((EXP(-$I17152*$J17174))/(1-EXP(-SIMULATION!$D$4*$I17152)))-(EXP(-SIMULATION!$D$17*$J17174)/(1-EXP(-SIMULATION!$D$4*SIMULATION!$D$17))))</f>
        <v>1.6911976630982328</v>
      </c>
      <c r="L17174">
        <v>-0.44270592485097304</v>
      </c>
      <c r="M17174">
        <f t="shared" ca="1" si="268"/>
        <v>0.94249443755052531</v>
      </c>
    </row>
    <row r="17175" spans="1:13" x14ac:dyDescent="0.25">
      <c r="A17175" s="9"/>
      <c r="H17175" s="9"/>
      <c r="J17175">
        <v>23</v>
      </c>
      <c r="K17175">
        <f ca="1">SIMULATION!$D$3*SIMULATION!$D$17/$H17152/(SIMULATION!$D$17-$I17152)*(((EXP(-$I17152*$J17175))/(1-EXP(-SIMULATION!$D$4*$I17152)))-(EXP(-SIMULATION!$D$17*$J17175)/(1-EXP(-SIMULATION!$D$4*SIMULATION!$D$17))))</f>
        <v>1.644198732143245</v>
      </c>
      <c r="L17175">
        <v>-0.3732732880299876</v>
      </c>
      <c r="M17175">
        <f t="shared" ca="1" si="268"/>
        <v>1.030463265221399</v>
      </c>
    </row>
    <row r="17176" spans="1:13" x14ac:dyDescent="0.25">
      <c r="A17176" s="9"/>
      <c r="H17176" s="9"/>
      <c r="J17176">
        <v>24</v>
      </c>
      <c r="K17176">
        <f ca="1">SIMULATION!$D$3*SIMULATION!$D$17/$H17152/(SIMULATION!$D$17-$I17152)*(((EXP(-$I17152*$J17176))/(1-EXP(-SIMULATION!$D$4*$I17152)))-(EXP(-SIMULATION!$D$17*$J17176)/(1-EXP(-SIMULATION!$D$4*SIMULATION!$D$17))))</f>
        <v>1.598496403164708</v>
      </c>
      <c r="L17176">
        <v>-4.9132348496189103E-2</v>
      </c>
      <c r="M17176">
        <f t="shared" ca="1" si="268"/>
        <v>1.5199585208145148</v>
      </c>
    </row>
    <row r="17177" spans="1:13" x14ac:dyDescent="0.25">
      <c r="A17177" s="9">
        <v>688</v>
      </c>
      <c r="B17177" s="2">
        <f ca="1">NORMINV(RAND(),SIMULATION!D7,SIMULATION!D8)</f>
        <v>54.014445397186364</v>
      </c>
      <c r="C17177" s="2">
        <v>2</v>
      </c>
      <c r="D17177" s="2">
        <f ca="1">SIMULATION!$D$11*(1+(SIMULATION!$D$12*LN(1+$C17177)))*(1+(SIMULATION!$D$13*(($B17177/63.5)-1)))</f>
        <v>9.5336475189778938</v>
      </c>
      <c r="E17177" s="2">
        <v>7.8900512354869043E-2</v>
      </c>
      <c r="F17177" s="2">
        <f ca="1">D17177*(1+E17177)</f>
        <v>10.285857192835975</v>
      </c>
      <c r="G17177" s="2">
        <v>0.96570186905394007</v>
      </c>
      <c r="H17177" s="9">
        <f>SIMULATION!$D$15*EXP($G$17177)</f>
        <v>579.8444559843266</v>
      </c>
      <c r="I17177" s="2">
        <f ca="1">$F17177/$H17177</f>
        <v>1.7738993770967441E-2</v>
      </c>
      <c r="J17177">
        <v>0</v>
      </c>
      <c r="K17177">
        <f ca="1">SIMULATION!$D$3*SIMULATION!$D$17/$H17177/(SIMULATION!$D$17-$I17177)*(((EXP(-$I17177*$J17177))/(1-EXP(-SIMULATION!$D$4*$I17177)))-(EXP(-SIMULATION!$D$17*$J17177)/(1-EXP(-SIMULATION!$D$4*SIMULATION!$D$17))))</f>
        <v>1.8614446884689744</v>
      </c>
      <c r="L17177">
        <v>-0.17336747790712798</v>
      </c>
      <c r="M17177">
        <f t="shared" ca="1" si="268"/>
        <v>1.5387307175654887</v>
      </c>
    </row>
    <row r="17178" spans="1:13" x14ac:dyDescent="0.25">
      <c r="A17178" s="9"/>
      <c r="H17178" s="9"/>
      <c r="J17178">
        <v>1</v>
      </c>
      <c r="K17178">
        <f ca="1">SIMULATION!$D$3*SIMULATION!$D$17/$H17177/(SIMULATION!$D$17-$I17177)*(((EXP(-$I17177*$J17178))/(1-EXP(-SIMULATION!$D$4*$I17177)))-(EXP(-SIMULATION!$D$17*$J17178)/(1-EXP(-SIMULATION!$D$4*SIMULATION!$D$17))))</f>
        <v>2.1661871496698426</v>
      </c>
      <c r="L17178">
        <v>8.1701241398982133E-2</v>
      </c>
      <c r="M17178">
        <f t="shared" ca="1" si="268"/>
        <v>2.3431673289003916</v>
      </c>
    </row>
    <row r="17179" spans="1:13" x14ac:dyDescent="0.25">
      <c r="A17179" s="9"/>
      <c r="H17179" s="9"/>
      <c r="J17179">
        <v>2</v>
      </c>
      <c r="K17179">
        <f ca="1">SIMULATION!$D$3*SIMULATION!$D$17/$H17177/(SIMULATION!$D$17-$I17177)*(((EXP(-$I17177*$J17179))/(1-EXP(-SIMULATION!$D$4*$I17177)))-(EXP(-SIMULATION!$D$17*$J17179)/(1-EXP(-SIMULATION!$D$4*SIMULATION!$D$17))))</f>
        <v>2.3443598917886468</v>
      </c>
      <c r="L17179">
        <v>0.12422340952715558</v>
      </c>
      <c r="M17179">
        <f t="shared" ca="1" si="268"/>
        <v>2.6355842707053458</v>
      </c>
    </row>
    <row r="17180" spans="1:13" x14ac:dyDescent="0.25">
      <c r="A17180" s="9"/>
      <c r="H17180" s="9"/>
      <c r="J17180">
        <v>3</v>
      </c>
      <c r="K17180">
        <f ca="1">SIMULATION!$D$3*SIMULATION!$D$17/$H17177/(SIMULATION!$D$17-$I17177)*(((EXP(-$I17177*$J17180))/(1-EXP(-SIMULATION!$D$4*$I17177)))-(EXP(-SIMULATION!$D$17*$J17180)/(1-EXP(-SIMULATION!$D$4*SIMULATION!$D$17))))</f>
        <v>2.4417245870580482</v>
      </c>
      <c r="L17180">
        <v>-0.3536261504933102</v>
      </c>
      <c r="M17180">
        <f t="shared" ca="1" si="268"/>
        <v>1.5782669207718429</v>
      </c>
    </row>
    <row r="17181" spans="1:13" x14ac:dyDescent="0.25">
      <c r="A17181" s="9"/>
      <c r="H17181" s="9"/>
      <c r="J17181">
        <v>4</v>
      </c>
      <c r="K17181">
        <f ca="1">SIMULATION!$D$3*SIMULATION!$D$17/$H17177/(SIMULATION!$D$17-$I17177)*(((EXP(-$I17177*$J17181))/(1-EXP(-SIMULATION!$D$4*$I17177)))-(EXP(-SIMULATION!$D$17*$J17181)/(1-EXP(-SIMULATION!$D$4*SIMULATION!$D$17))))</f>
        <v>2.4876011353262832</v>
      </c>
      <c r="L17181">
        <v>-0.21613106593514397</v>
      </c>
      <c r="M17181">
        <f t="shared" ca="1" si="268"/>
        <v>1.9499532503267394</v>
      </c>
    </row>
    <row r="17182" spans="1:13" x14ac:dyDescent="0.25">
      <c r="A17182" s="9"/>
      <c r="H17182" s="9"/>
      <c r="J17182">
        <v>5</v>
      </c>
      <c r="K17182">
        <f ca="1">SIMULATION!$D$3*SIMULATION!$D$17/$H17177/(SIMULATION!$D$17-$I17177)*(((EXP(-$I17177*$J17182))/(1-EXP(-SIMULATION!$D$4*$I17177)))-(EXP(-SIMULATION!$D$17*$J17182)/(1-EXP(-SIMULATION!$D$4*SIMULATION!$D$17))))</f>
        <v>2.5007732425795997</v>
      </c>
      <c r="L17182">
        <v>-0.32132514230092601</v>
      </c>
      <c r="M17182">
        <f t="shared" ca="1" si="268"/>
        <v>1.6972119245453616</v>
      </c>
    </row>
    <row r="17183" spans="1:13" x14ac:dyDescent="0.25">
      <c r="A17183" s="9"/>
      <c r="H17183" s="9"/>
      <c r="J17183">
        <v>6</v>
      </c>
      <c r="K17183">
        <f ca="1">SIMULATION!$D$3*SIMULATION!$D$17/$H17177/(SIMULATION!$D$17-$I17177)*(((EXP(-$I17177*$J17183))/(1-EXP(-SIMULATION!$D$4*$I17177)))-(EXP(-SIMULATION!$D$17*$J17183)/(1-EXP(-SIMULATION!$D$4*SIMULATION!$D$17))))</f>
        <v>2.4932728573878706</v>
      </c>
      <c r="L17183">
        <v>-0.12387560333595057</v>
      </c>
      <c r="M17183">
        <f t="shared" ca="1" si="268"/>
        <v>2.1844171778977985</v>
      </c>
    </row>
    <row r="17184" spans="1:13" x14ac:dyDescent="0.25">
      <c r="A17184" s="9"/>
      <c r="H17184" s="9"/>
      <c r="J17184">
        <v>7</v>
      </c>
      <c r="K17184">
        <f ca="1">SIMULATION!$D$3*SIMULATION!$D$17/$H17177/(SIMULATION!$D$17-$I17177)*(((EXP(-$I17177*$J17184))/(1-EXP(-SIMULATION!$D$4*$I17177)))-(EXP(-SIMULATION!$D$17*$J17184)/(1-EXP(-SIMULATION!$D$4*SIMULATION!$D$17))))</f>
        <v>2.4728053280432167</v>
      </c>
      <c r="L17184">
        <v>0.33406945985299696</v>
      </c>
      <c r="M17184">
        <f t="shared" ca="1" si="268"/>
        <v>3.2988940683042269</v>
      </c>
    </row>
    <row r="17185" spans="1:13" x14ac:dyDescent="0.25">
      <c r="A17185" s="9"/>
      <c r="H17185" s="9"/>
      <c r="J17185">
        <v>8</v>
      </c>
      <c r="K17185">
        <f ca="1">SIMULATION!$D$3*SIMULATION!$D$17/$H17177/(SIMULATION!$D$17-$I17177)*(((EXP(-$I17177*$J17185))/(1-EXP(-SIMULATION!$D$4*$I17177)))-(EXP(-SIMULATION!$D$17*$J17185)/(1-EXP(-SIMULATION!$D$4*SIMULATION!$D$17))))</f>
        <v>2.444303500549053</v>
      </c>
      <c r="L17185">
        <v>0.30710235368276095</v>
      </c>
      <c r="M17185">
        <f t="shared" ca="1" si="268"/>
        <v>3.1949548586826788</v>
      </c>
    </row>
    <row r="17186" spans="1:13" x14ac:dyDescent="0.25">
      <c r="A17186" s="9"/>
      <c r="H17186" s="9"/>
      <c r="J17186">
        <v>9</v>
      </c>
      <c r="K17186">
        <f ca="1">SIMULATION!$D$3*SIMULATION!$D$17/$H17177/(SIMULATION!$D$17-$I17177)*(((EXP(-$I17177*$J17186))/(1-EXP(-SIMULATION!$D$4*$I17177)))-(EXP(-SIMULATION!$D$17*$J17186)/(1-EXP(-SIMULATION!$D$4*SIMULATION!$D$17))))</f>
        <v>2.4109236207879876</v>
      </c>
      <c r="L17186">
        <v>-8.6427044692633306E-2</v>
      </c>
      <c r="M17186">
        <f t="shared" ca="1" si="268"/>
        <v>2.202554617263619</v>
      </c>
    </row>
    <row r="17187" spans="1:13" x14ac:dyDescent="0.25">
      <c r="A17187" s="9"/>
      <c r="H17187" s="9"/>
      <c r="J17187">
        <v>10</v>
      </c>
      <c r="K17187">
        <f ca="1">SIMULATION!$D$3*SIMULATION!$D$17/$H17177/(SIMULATION!$D$17-$I17177)*(((EXP(-$I17177*$J17187))/(1-EXP(-SIMULATION!$D$4*$I17177)))-(EXP(-SIMULATION!$D$17*$J17187)/(1-EXP(-SIMULATION!$D$4*SIMULATION!$D$17))))</f>
        <v>2.3746835312840102</v>
      </c>
      <c r="L17187">
        <v>-0.24554719264198246</v>
      </c>
      <c r="M17187">
        <f t="shared" ca="1" si="268"/>
        <v>1.7915866567640721</v>
      </c>
    </row>
    <row r="17188" spans="1:13" x14ac:dyDescent="0.25">
      <c r="A17188" s="9"/>
      <c r="H17188" s="9"/>
      <c r="J17188">
        <v>11</v>
      </c>
      <c r="K17188">
        <f ca="1">SIMULATION!$D$3*SIMULATION!$D$17/$H17177/(SIMULATION!$D$17-$I17177)*(((EXP(-$I17177*$J17188))/(1-EXP(-SIMULATION!$D$4*$I17177)))-(EXP(-SIMULATION!$D$17*$J17188)/(1-EXP(-SIMULATION!$D$4*SIMULATION!$D$17))))</f>
        <v>2.3368716416838269</v>
      </c>
      <c r="L17188">
        <v>0.13028034630201701</v>
      </c>
      <c r="M17188">
        <f t="shared" ca="1" si="268"/>
        <v>2.641320088425759</v>
      </c>
    </row>
    <row r="17189" spans="1:13" x14ac:dyDescent="0.25">
      <c r="A17189" s="9"/>
      <c r="H17189" s="9"/>
      <c r="J17189">
        <v>12</v>
      </c>
      <c r="K17189">
        <f ca="1">SIMULATION!$D$3*SIMULATION!$D$17/$H17177/(SIMULATION!$D$17-$I17177)*(((EXP(-$I17177*$J17189))/(1-EXP(-SIMULATION!$D$4*$I17177)))-(EXP(-SIMULATION!$D$17*$J17189)/(1-EXP(-SIMULATION!$D$4*SIMULATION!$D$17))))</f>
        <v>2.2983090054990343</v>
      </c>
      <c r="L17189">
        <v>7.7785161503482594E-2</v>
      </c>
      <c r="M17189">
        <f t="shared" ca="1" si="268"/>
        <v>2.4770833426766852</v>
      </c>
    </row>
    <row r="17190" spans="1:13" x14ac:dyDescent="0.25">
      <c r="A17190" s="9"/>
      <c r="H17190" s="9"/>
      <c r="J17190">
        <v>13</v>
      </c>
      <c r="K17190">
        <f ca="1">SIMULATION!$D$3*SIMULATION!$D$17/$H17177/(SIMULATION!$D$17-$I17177)*(((EXP(-$I17177*$J17190))/(1-EXP(-SIMULATION!$D$4*$I17177)))-(EXP(-SIMULATION!$D$17*$J17190)/(1-EXP(-SIMULATION!$D$4*SIMULATION!$D$17))))</f>
        <v>2.2595172638000927</v>
      </c>
      <c r="L17190">
        <v>-0.60329322372498506</v>
      </c>
      <c r="M17190">
        <f t="shared" ca="1" si="268"/>
        <v>0.89636580965987722</v>
      </c>
    </row>
    <row r="17191" spans="1:13" x14ac:dyDescent="0.25">
      <c r="A17191" s="9"/>
      <c r="H17191" s="9"/>
      <c r="J17191">
        <v>14</v>
      </c>
      <c r="K17191">
        <f ca="1">SIMULATION!$D$3*SIMULATION!$D$17/$H17177/(SIMULATION!$D$17-$I17177)*(((EXP(-$I17177*$J17191))/(1-EXP(-SIMULATION!$D$4*$I17177)))-(EXP(-SIMULATION!$D$17*$J17191)/(1-EXP(-SIMULATION!$D$4*SIMULATION!$D$17))))</f>
        <v>2.2208262661932427</v>
      </c>
      <c r="L17191">
        <v>0.38540467620276286</v>
      </c>
      <c r="M17191">
        <f t="shared" ca="1" si="268"/>
        <v>3.0767430942180405</v>
      </c>
    </row>
    <row r="17192" spans="1:13" x14ac:dyDescent="0.25">
      <c r="A17192" s="9"/>
      <c r="H17192" s="9"/>
      <c r="J17192">
        <v>15</v>
      </c>
      <c r="K17192">
        <f ca="1">SIMULATION!$D$3*SIMULATION!$D$17/$H17177/(SIMULATION!$D$17-$I17177)*(((EXP(-$I17177*$J17192))/(1-EXP(-SIMULATION!$D$4*$I17177)))-(EXP(-SIMULATION!$D$17*$J17192)/(1-EXP(-SIMULATION!$D$4*SIMULATION!$D$17))))</f>
        <v>2.1824430355608828</v>
      </c>
      <c r="L17192">
        <v>0.23159839671291937</v>
      </c>
      <c r="M17192">
        <f t="shared" ca="1" si="268"/>
        <v>2.6878933435140602</v>
      </c>
    </row>
    <row r="17193" spans="1:13" x14ac:dyDescent="0.25">
      <c r="A17193" s="9"/>
      <c r="H17193" s="9"/>
      <c r="J17193">
        <v>16</v>
      </c>
      <c r="K17193">
        <f ca="1">SIMULATION!$D$3*SIMULATION!$D$17/$H17177/(SIMULATION!$D$17-$I17177)*(((EXP(-$I17177*$J17193))/(1-EXP(-SIMULATION!$D$4*$I17177)))-(EXP(-SIMULATION!$D$17*$J17193)/(1-EXP(-SIMULATION!$D$4*SIMULATION!$D$17))))</f>
        <v>2.1444959609716654</v>
      </c>
      <c r="L17193">
        <v>4.1972872145639495E-2</v>
      </c>
      <c r="M17193">
        <f t="shared" ca="1" si="268"/>
        <v>2.2345066157583697</v>
      </c>
    </row>
    <row r="17194" spans="1:13" x14ac:dyDescent="0.25">
      <c r="A17194" s="9"/>
      <c r="H17194" s="9"/>
      <c r="J17194">
        <v>17</v>
      </c>
      <c r="K17194">
        <f ca="1">SIMULATION!$D$3*SIMULATION!$D$17/$H17177/(SIMULATION!$D$17-$I17177)*(((EXP(-$I17177*$J17194))/(1-EXP(-SIMULATION!$D$4*$I17177)))-(EXP(-SIMULATION!$D$17*$J17194)/(1-EXP(-SIMULATION!$D$4*SIMULATION!$D$17))))</f>
        <v>2.1070631162244808</v>
      </c>
      <c r="L17194">
        <v>4.9477065634206214E-3</v>
      </c>
      <c r="M17194">
        <f t="shared" ca="1" si="268"/>
        <v>2.1174882462341662</v>
      </c>
    </row>
    <row r="17195" spans="1:13" x14ac:dyDescent="0.25">
      <c r="A17195" s="9"/>
      <c r="H17195" s="9"/>
      <c r="J17195">
        <v>18</v>
      </c>
      <c r="K17195">
        <f ca="1">SIMULATION!$D$3*SIMULATION!$D$17/$H17177/(SIMULATION!$D$17-$I17177)*(((EXP(-$I17177*$J17195))/(1-EXP(-SIMULATION!$D$4*$I17177)))-(EXP(-SIMULATION!$D$17*$J17195)/(1-EXP(-SIMULATION!$D$4*SIMULATION!$D$17))))</f>
        <v>2.0701904057369136</v>
      </c>
      <c r="L17195">
        <v>0.1191032428686673</v>
      </c>
      <c r="M17195">
        <f t="shared" ca="1" si="268"/>
        <v>2.316756796415782</v>
      </c>
    </row>
    <row r="17196" spans="1:13" x14ac:dyDescent="0.25">
      <c r="A17196" s="9"/>
      <c r="H17196" s="9"/>
      <c r="J17196">
        <v>19</v>
      </c>
      <c r="K17196">
        <f ca="1">SIMULATION!$D$3*SIMULATION!$D$17/$H17177/(SIMULATION!$D$17-$I17177)*(((EXP(-$I17177*$J17196))/(1-EXP(-SIMULATION!$D$4*$I17177)))-(EXP(-SIMULATION!$D$17*$J17196)/(1-EXP(-SIMULATION!$D$4*SIMULATION!$D$17))))</f>
        <v>2.0339031915723451</v>
      </c>
      <c r="L17196">
        <v>-0.31732566566059511</v>
      </c>
      <c r="M17196">
        <f t="shared" ca="1" si="268"/>
        <v>1.3884935074174416</v>
      </c>
    </row>
    <row r="17197" spans="1:13" x14ac:dyDescent="0.25">
      <c r="A17197" s="9"/>
      <c r="H17197" s="9"/>
      <c r="J17197">
        <v>20</v>
      </c>
      <c r="K17197">
        <f ca="1">SIMULATION!$D$3*SIMULATION!$D$17/$H17177/(SIMULATION!$D$17-$I17177)*(((EXP(-$I17177*$J17197))/(1-EXP(-SIMULATION!$D$4*$I17177)))-(EXP(-SIMULATION!$D$17*$J17197)/(1-EXP(-SIMULATION!$D$4*SIMULATION!$D$17))))</f>
        <v>1.9982137430452718</v>
      </c>
      <c r="L17197">
        <v>-0.31484982564783276</v>
      </c>
      <c r="M17197">
        <f t="shared" ca="1" si="268"/>
        <v>1.3690764944403648</v>
      </c>
    </row>
    <row r="17198" spans="1:13" x14ac:dyDescent="0.25">
      <c r="A17198" s="9"/>
      <c r="H17198" s="9"/>
      <c r="J17198">
        <v>21</v>
      </c>
      <c r="K17198">
        <f ca="1">SIMULATION!$D$3*SIMULATION!$D$17/$H17177/(SIMULATION!$D$17-$I17177)*(((EXP(-$I17177*$J17198))/(1-EXP(-SIMULATION!$D$4*$I17177)))-(EXP(-SIMULATION!$D$17*$J17198)/(1-EXP(-SIMULATION!$D$4*SIMULATION!$D$17))))</f>
        <v>1.9631260093557719</v>
      </c>
      <c r="L17198">
        <v>-4.4971010857465597E-2</v>
      </c>
      <c r="M17198">
        <f t="shared" ca="1" si="268"/>
        <v>1.8748422482744604</v>
      </c>
    </row>
    <row r="17199" spans="1:13" x14ac:dyDescent="0.25">
      <c r="A17199" s="9"/>
      <c r="H17199" s="9"/>
      <c r="J17199">
        <v>22</v>
      </c>
      <c r="K17199">
        <f ca="1">SIMULATION!$D$3*SIMULATION!$D$17/$H17177/(SIMULATION!$D$17-$I17177)*(((EXP(-$I17177*$J17199))/(1-EXP(-SIMULATION!$D$4*$I17177)))-(EXP(-SIMULATION!$D$17*$J17199)/(1-EXP(-SIMULATION!$D$4*SIMULATION!$D$17))))</f>
        <v>1.9286386767781043</v>
      </c>
      <c r="L17199">
        <v>-0.18197439056369366</v>
      </c>
      <c r="M17199">
        <f t="shared" ca="1" si="268"/>
        <v>1.5776758289538402</v>
      </c>
    </row>
    <row r="17200" spans="1:13" x14ac:dyDescent="0.25">
      <c r="A17200" s="9"/>
      <c r="H17200" s="9"/>
      <c r="J17200">
        <v>23</v>
      </c>
      <c r="K17200">
        <f ca="1">SIMULATION!$D$3*SIMULATION!$D$17/$H17177/(SIMULATION!$D$17-$I17177)*(((EXP(-$I17177*$J17200))/(1-EXP(-SIMULATION!$D$4*$I17177)))-(EXP(-SIMULATION!$D$17*$J17200)/(1-EXP(-SIMULATION!$D$4*SIMULATION!$D$17))))</f>
        <v>1.8947471265715976</v>
      </c>
      <c r="L17200">
        <v>-7.8082487001575394E-4</v>
      </c>
      <c r="M17200">
        <f t="shared" ca="1" si="268"/>
        <v>1.8932676608927796</v>
      </c>
    </row>
    <row r="17201" spans="1:13" x14ac:dyDescent="0.25">
      <c r="A17201" s="9"/>
      <c r="H17201" s="9"/>
      <c r="J17201">
        <v>24</v>
      </c>
      <c r="K17201">
        <f ca="1">SIMULATION!$D$3*SIMULATION!$D$17/$H17177/(SIMULATION!$D$17-$I17177)*(((EXP(-$I17177*$J17201))/(1-EXP(-SIMULATION!$D$4*$I17177)))-(EXP(-SIMULATION!$D$17*$J17201)/(1-EXP(-SIMULATION!$D$4*SIMULATION!$D$17))))</f>
        <v>1.8614446884689744</v>
      </c>
      <c r="L17201">
        <v>0.28121913462278725</v>
      </c>
      <c r="M17201">
        <f t="shared" ca="1" si="268"/>
        <v>2.3849185529084029</v>
      </c>
    </row>
    <row r="17202" spans="1:13" x14ac:dyDescent="0.25">
      <c r="A17202" s="9">
        <v>689</v>
      </c>
      <c r="B17202" s="2">
        <f ca="1">NORMINV(RAND(),SIMULATION!D7,SIMULATION!D8)</f>
        <v>56.861944734260078</v>
      </c>
      <c r="C17202" s="2">
        <v>2</v>
      </c>
      <c r="D17202" s="2">
        <f ca="1">SIMULATION!$D$11*(1+(SIMULATION!$D$12*LN(1+$C17202)))*(1+(SIMULATION!$D$13*(($B17202/63.5)-1)))</f>
        <v>9.7451077664318682</v>
      </c>
      <c r="E17202" s="2">
        <v>0.2803733425908369</v>
      </c>
      <c r="F17202" s="2">
        <f ca="1">D17202*(1+E17202)</f>
        <v>12.477376204814297</v>
      </c>
      <c r="G17202" s="2">
        <v>-0.532416855160044</v>
      </c>
      <c r="H17202" s="9">
        <f>SIMULATION!$D$15*EXP($G$17202)</f>
        <v>129.62441636124026</v>
      </c>
      <c r="I17202" s="2">
        <f ca="1">$F17202/$H17202</f>
        <v>9.6257916178708658E-2</v>
      </c>
      <c r="J17202">
        <v>0</v>
      </c>
      <c r="K17202">
        <f ca="1">SIMULATION!$D$3*SIMULATION!$D$17/$H17202/(SIMULATION!$D$17-$I17202)*(((EXP(-$I17202*$J17202))/(1-EXP(-SIMULATION!$D$4*$I17202)))-(EXP(-SIMULATION!$D$17*$J17202)/(1-EXP(-SIMULATION!$D$4*SIMULATION!$D$17))))</f>
        <v>0.5963897244154247</v>
      </c>
      <c r="L17202">
        <v>9.7479151444118492E-2</v>
      </c>
      <c r="M17202">
        <f t="shared" ca="1" si="268"/>
        <v>0.654525288681432</v>
      </c>
    </row>
    <row r="17203" spans="1:13" x14ac:dyDescent="0.25">
      <c r="A17203" s="9"/>
      <c r="H17203" s="9"/>
      <c r="J17203">
        <v>1</v>
      </c>
      <c r="K17203">
        <f ca="1">SIMULATION!$D$3*SIMULATION!$D$17/$H17202/(SIMULATION!$D$17-$I17202)*(((EXP(-$I17202*$J17203))/(1-EXP(-SIMULATION!$D$4*$I17202)))-(EXP(-SIMULATION!$D$17*$J17203)/(1-EXP(-SIMULATION!$D$4*SIMULATION!$D$17))))</f>
        <v>1.9894696180868685</v>
      </c>
      <c r="L17203">
        <v>-9.6902018286927794E-2</v>
      </c>
      <c r="M17203">
        <f t="shared" ca="1" si="268"/>
        <v>1.7966859967737274</v>
      </c>
    </row>
    <row r="17204" spans="1:13" x14ac:dyDescent="0.25">
      <c r="A17204" s="9"/>
      <c r="H17204" s="9"/>
      <c r="J17204">
        <v>2</v>
      </c>
      <c r="K17204">
        <f ca="1">SIMULATION!$D$3*SIMULATION!$D$17/$H17202/(SIMULATION!$D$17-$I17202)*(((EXP(-$I17202*$J17204))/(1-EXP(-SIMULATION!$D$4*$I17202)))-(EXP(-SIMULATION!$D$17*$J17204)/(1-EXP(-SIMULATION!$D$4*SIMULATION!$D$17))))</f>
        <v>2.7346877371889584</v>
      </c>
      <c r="L17204">
        <v>-2.7285294689372894E-2</v>
      </c>
      <c r="M17204">
        <f t="shared" ca="1" si="268"/>
        <v>2.6600709763963435</v>
      </c>
    </row>
    <row r="17205" spans="1:13" x14ac:dyDescent="0.25">
      <c r="A17205" s="9"/>
      <c r="H17205" s="9"/>
      <c r="J17205">
        <v>3</v>
      </c>
      <c r="K17205">
        <f ca="1">SIMULATION!$D$3*SIMULATION!$D$17/$H17202/(SIMULATION!$D$17-$I17202)*(((EXP(-$I17202*$J17205))/(1-EXP(-SIMULATION!$D$4*$I17202)))-(EXP(-SIMULATION!$D$17*$J17205)/(1-EXP(-SIMULATION!$D$4*SIMULATION!$D$17))))</f>
        <v>3.0782765360354736</v>
      </c>
      <c r="L17205">
        <v>0.22337146159682511</v>
      </c>
      <c r="M17205">
        <f t="shared" ca="1" si="268"/>
        <v>3.7658756650889296</v>
      </c>
    </row>
    <row r="17206" spans="1:13" x14ac:dyDescent="0.25">
      <c r="A17206" s="9"/>
      <c r="H17206" s="9"/>
      <c r="J17206">
        <v>4</v>
      </c>
      <c r="K17206">
        <f ca="1">SIMULATION!$D$3*SIMULATION!$D$17/$H17202/(SIMULATION!$D$17-$I17202)*(((EXP(-$I17202*$J17206))/(1-EXP(-SIMULATION!$D$4*$I17202)))-(EXP(-SIMULATION!$D$17*$J17206)/(1-EXP(-SIMULATION!$D$4*SIMULATION!$D$17))))</f>
        <v>3.1767855253133672</v>
      </c>
      <c r="L17206">
        <v>7.8894316500592837E-2</v>
      </c>
      <c r="M17206">
        <f t="shared" ca="1" si="268"/>
        <v>3.4274158480019423</v>
      </c>
    </row>
    <row r="17207" spans="1:13" x14ac:dyDescent="0.25">
      <c r="A17207" s="9"/>
      <c r="H17207" s="9"/>
      <c r="J17207">
        <v>5</v>
      </c>
      <c r="K17207">
        <f ca="1">SIMULATION!$D$3*SIMULATION!$D$17/$H17202/(SIMULATION!$D$17-$I17202)*(((EXP(-$I17202*$J17207))/(1-EXP(-SIMULATION!$D$4*$I17202)))-(EXP(-SIMULATION!$D$17*$J17207)/(1-EXP(-SIMULATION!$D$4*SIMULATION!$D$17))))</f>
        <v>3.1294072074703867</v>
      </c>
      <c r="L17207">
        <v>0.10285320118725887</v>
      </c>
      <c r="M17207">
        <f t="shared" ca="1" si="268"/>
        <v>3.4512767565771965</v>
      </c>
    </row>
    <row r="17208" spans="1:13" x14ac:dyDescent="0.25">
      <c r="A17208" s="9"/>
      <c r="H17208" s="9"/>
      <c r="J17208">
        <v>6</v>
      </c>
      <c r="K17208">
        <f ca="1">SIMULATION!$D$3*SIMULATION!$D$17/$H17202/(SIMULATION!$D$17-$I17202)*(((EXP(-$I17202*$J17208))/(1-EXP(-SIMULATION!$D$4*$I17202)))-(EXP(-SIMULATION!$D$17*$J17208)/(1-EXP(-SIMULATION!$D$4*SIMULATION!$D$17))))</f>
        <v>2.9986818591221245</v>
      </c>
      <c r="L17208">
        <v>-0.1922073395653251</v>
      </c>
      <c r="M17208">
        <f t="shared" ca="1" si="268"/>
        <v>2.4223131967774578</v>
      </c>
    </row>
    <row r="17209" spans="1:13" x14ac:dyDescent="0.25">
      <c r="A17209" s="9"/>
      <c r="H17209" s="9"/>
      <c r="J17209">
        <v>7</v>
      </c>
      <c r="K17209">
        <f ca="1">SIMULATION!$D$3*SIMULATION!$D$17/$H17202/(SIMULATION!$D$17-$I17202)*(((EXP(-$I17202*$J17209))/(1-EXP(-SIMULATION!$D$4*$I17202)))-(EXP(-SIMULATION!$D$17*$J17209)/(1-EXP(-SIMULATION!$D$4*SIMULATION!$D$17))))</f>
        <v>2.8237561565897491</v>
      </c>
      <c r="L17209">
        <v>0.23326964676679271</v>
      </c>
      <c r="M17209">
        <f t="shared" ca="1" si="268"/>
        <v>3.4824527577929962</v>
      </c>
    </row>
    <row r="17210" spans="1:13" x14ac:dyDescent="0.25">
      <c r="A17210" s="9"/>
      <c r="H17210" s="9"/>
      <c r="J17210">
        <v>8</v>
      </c>
      <c r="K17210">
        <f ca="1">SIMULATION!$D$3*SIMULATION!$D$17/$H17202/(SIMULATION!$D$17-$I17202)*(((EXP(-$I17202*$J17210))/(1-EXP(-SIMULATION!$D$4*$I17202)))-(EXP(-SIMULATION!$D$17*$J17210)/(1-EXP(-SIMULATION!$D$4*SIMULATION!$D$17))))</f>
        <v>2.6288709953224374</v>
      </c>
      <c r="L17210">
        <v>0.19650181319572491</v>
      </c>
      <c r="M17210">
        <f t="shared" ca="1" si="268"/>
        <v>3.1454489125609468</v>
      </c>
    </row>
    <row r="17211" spans="1:13" x14ac:dyDescent="0.25">
      <c r="A17211" s="9"/>
      <c r="H17211" s="9"/>
      <c r="J17211">
        <v>9</v>
      </c>
      <c r="K17211">
        <f ca="1">SIMULATION!$D$3*SIMULATION!$D$17/$H17202/(SIMULATION!$D$17-$I17202)*(((EXP(-$I17202*$J17211))/(1-EXP(-SIMULATION!$D$4*$I17202)))-(EXP(-SIMULATION!$D$17*$J17211)/(1-EXP(-SIMULATION!$D$4*SIMULATION!$D$17))))</f>
        <v>2.4287928528937011</v>
      </c>
      <c r="L17211">
        <v>0.36513548400656082</v>
      </c>
      <c r="M17211">
        <f t="shared" ca="1" si="268"/>
        <v>3.3156313067867185</v>
      </c>
    </row>
    <row r="17212" spans="1:13" x14ac:dyDescent="0.25">
      <c r="A17212" s="9"/>
      <c r="H17212" s="9"/>
      <c r="J17212">
        <v>10</v>
      </c>
      <c r="K17212">
        <f ca="1">SIMULATION!$D$3*SIMULATION!$D$17/$H17202/(SIMULATION!$D$17-$I17202)*(((EXP(-$I17202*$J17212))/(1-EXP(-SIMULATION!$D$4*$I17202)))-(EXP(-SIMULATION!$D$17*$J17212)/(1-EXP(-SIMULATION!$D$4*SIMULATION!$D$17))))</f>
        <v>2.2322872197926715</v>
      </c>
      <c r="L17212">
        <v>5.3095075677324965E-2</v>
      </c>
      <c r="M17212">
        <f t="shared" ca="1" si="268"/>
        <v>2.3508106786610887</v>
      </c>
    </row>
    <row r="17213" spans="1:13" x14ac:dyDescent="0.25">
      <c r="A17213" s="9"/>
      <c r="H17213" s="9"/>
      <c r="J17213">
        <v>11</v>
      </c>
      <c r="K17213">
        <f ca="1">SIMULATION!$D$3*SIMULATION!$D$17/$H17202/(SIMULATION!$D$17-$I17202)*(((EXP(-$I17202*$J17213))/(1-EXP(-SIMULATION!$D$4*$I17202)))-(EXP(-SIMULATION!$D$17*$J17213)/(1-EXP(-SIMULATION!$D$4*SIMULATION!$D$17))))</f>
        <v>2.0443379929913172</v>
      </c>
      <c r="L17213">
        <v>0.13838439414148787</v>
      </c>
      <c r="M17213">
        <f t="shared" ca="1" si="268"/>
        <v>2.3272424675718462</v>
      </c>
    </row>
    <row r="17214" spans="1:13" x14ac:dyDescent="0.25">
      <c r="A17214" s="9"/>
      <c r="H17214" s="9"/>
      <c r="J17214">
        <v>12</v>
      </c>
      <c r="K17214">
        <f ca="1">SIMULATION!$D$3*SIMULATION!$D$17/$H17202/(SIMULATION!$D$17-$I17202)*(((EXP(-$I17202*$J17214))/(1-EXP(-SIMULATION!$D$4*$I17202)))-(EXP(-SIMULATION!$D$17*$J17214)/(1-EXP(-SIMULATION!$D$4*SIMULATION!$D$17))))</f>
        <v>1.8675638453289709</v>
      </c>
      <c r="L17214">
        <v>0.11666360918342987</v>
      </c>
      <c r="M17214">
        <f t="shared" ca="1" si="268"/>
        <v>2.0854405839055334</v>
      </c>
    </row>
    <row r="17215" spans="1:13" x14ac:dyDescent="0.25">
      <c r="A17215" s="9"/>
      <c r="H17215" s="9"/>
      <c r="J17215">
        <v>13</v>
      </c>
      <c r="K17215">
        <f ca="1">SIMULATION!$D$3*SIMULATION!$D$17/$H17202/(SIMULATION!$D$17-$I17202)*(((EXP(-$I17202*$J17215))/(1-EXP(-SIMULATION!$D$4*$I17202)))-(EXP(-SIMULATION!$D$17*$J17215)/(1-EXP(-SIMULATION!$D$4*SIMULATION!$D$17))))</f>
        <v>1.7031205363713617</v>
      </c>
      <c r="L17215">
        <v>0.16753886709822458</v>
      </c>
      <c r="M17215">
        <f t="shared" ca="1" si="268"/>
        <v>1.9884594215667402</v>
      </c>
    </row>
    <row r="17216" spans="1:13" x14ac:dyDescent="0.25">
      <c r="A17216" s="9"/>
      <c r="H17216" s="9"/>
      <c r="J17216">
        <v>14</v>
      </c>
      <c r="K17216">
        <f ca="1">SIMULATION!$D$3*SIMULATION!$D$17/$H17202/(SIMULATION!$D$17-$I17202)*(((EXP(-$I17202*$J17216))/(1-EXP(-SIMULATION!$D$4*$I17202)))-(EXP(-SIMULATION!$D$17*$J17216)/(1-EXP(-SIMULATION!$D$4*SIMULATION!$D$17))))</f>
        <v>1.5512742915004327</v>
      </c>
      <c r="L17216">
        <v>0.2161735144812568</v>
      </c>
      <c r="M17216">
        <f t="shared" ca="1" si="268"/>
        <v>1.886618707018503</v>
      </c>
    </row>
    <row r="17217" spans="1:13" x14ac:dyDescent="0.25">
      <c r="A17217" s="9"/>
      <c r="H17217" s="9"/>
      <c r="J17217">
        <v>15</v>
      </c>
      <c r="K17217">
        <f ca="1">SIMULATION!$D$3*SIMULATION!$D$17/$H17202/(SIMULATION!$D$17-$I17202)*(((EXP(-$I17202*$J17217))/(1-EXP(-SIMULATION!$D$4*$I17202)))-(EXP(-SIMULATION!$D$17*$J17217)/(1-EXP(-SIMULATION!$D$4*SIMULATION!$D$17))))</f>
        <v>1.4117648380409296</v>
      </c>
      <c r="L17217">
        <v>-0.13659670844450819</v>
      </c>
      <c r="M17217">
        <f t="shared" ca="1" si="268"/>
        <v>1.2189224080668444</v>
      </c>
    </row>
    <row r="17218" spans="1:13" x14ac:dyDescent="0.25">
      <c r="A17218" s="9"/>
      <c r="H17218" s="9"/>
      <c r="J17218">
        <v>16</v>
      </c>
      <c r="K17218">
        <f ca="1">SIMULATION!$D$3*SIMULATION!$D$17/$H17202/(SIMULATION!$D$17-$I17202)*(((EXP(-$I17202*$J17218))/(1-EXP(-SIMULATION!$D$4*$I17202)))-(EXP(-SIMULATION!$D$17*$J17218)/(1-EXP(-SIMULATION!$D$4*SIMULATION!$D$17))))</f>
        <v>1.284034052217671</v>
      </c>
      <c r="L17218">
        <v>-0.11211179537464921</v>
      </c>
      <c r="M17218">
        <f t="shared" ca="1" si="268"/>
        <v>1.1400786893013617</v>
      </c>
    </row>
    <row r="17219" spans="1:13" x14ac:dyDescent="0.25">
      <c r="A17219" s="9"/>
      <c r="H17219" s="9"/>
      <c r="J17219">
        <v>17</v>
      </c>
      <c r="K17219">
        <f ca="1">SIMULATION!$D$3*SIMULATION!$D$17/$H17202/(SIMULATION!$D$17-$I17202)*(((EXP(-$I17202*$J17219))/(1-EXP(-SIMULATION!$D$4*$I17202)))-(EXP(-SIMULATION!$D$17*$J17219)/(1-EXP(-SIMULATION!$D$4*SIMULATION!$D$17))))</f>
        <v>1.1673688529300981</v>
      </c>
      <c r="L17219">
        <v>-0.10637805515705349</v>
      </c>
      <c r="M17219">
        <f t="shared" ref="M17219:M17282" ca="1" si="269">$K17219*(1+$L17219)</f>
        <v>1.043186424704474</v>
      </c>
    </row>
    <row r="17220" spans="1:13" x14ac:dyDescent="0.25">
      <c r="A17220" s="9"/>
      <c r="H17220" s="9"/>
      <c r="J17220">
        <v>18</v>
      </c>
      <c r="K17220">
        <f ca="1">SIMULATION!$D$3*SIMULATION!$D$17/$H17202/(SIMULATION!$D$17-$I17202)*(((EXP(-$I17202*$J17220))/(1-EXP(-SIMULATION!$D$4*$I17202)))-(EXP(-SIMULATION!$D$17*$J17220)/(1-EXP(-SIMULATION!$D$4*SIMULATION!$D$17))))</f>
        <v>1.0609894758165934</v>
      </c>
      <c r="L17220">
        <v>-0.22886338236698414</v>
      </c>
      <c r="M17220">
        <f t="shared" ca="1" si="269"/>
        <v>0.81816783572543439</v>
      </c>
    </row>
    <row r="17221" spans="1:13" x14ac:dyDescent="0.25">
      <c r="A17221" s="9"/>
      <c r="H17221" s="9"/>
      <c r="J17221">
        <v>19</v>
      </c>
      <c r="K17221">
        <f ca="1">SIMULATION!$D$3*SIMULATION!$D$17/$H17202/(SIMULATION!$D$17-$I17202)*(((EXP(-$I17202*$J17221))/(1-EXP(-SIMULATION!$D$4*$I17202)))-(EXP(-SIMULATION!$D$17*$J17221)/(1-EXP(-SIMULATION!$D$4*SIMULATION!$D$17))))</f>
        <v>0.96410304813302283</v>
      </c>
      <c r="L17221">
        <v>-3.3754755510591851E-2</v>
      </c>
      <c r="M17221">
        <f t="shared" ca="1" si="269"/>
        <v>0.93155998545627627</v>
      </c>
    </row>
    <row r="17222" spans="1:13" x14ac:dyDescent="0.25">
      <c r="A17222" s="9"/>
      <c r="H17222" s="9"/>
      <c r="J17222">
        <v>20</v>
      </c>
      <c r="K17222">
        <f ca="1">SIMULATION!$D$3*SIMULATION!$D$17/$H17202/(SIMULATION!$D$17-$I17202)*(((EXP(-$I17202*$J17222))/(1-EXP(-SIMULATION!$D$4*$I17202)))-(EXP(-SIMULATION!$D$17*$J17222)/(1-EXP(-SIMULATION!$D$4*SIMULATION!$D$17))))</f>
        <v>0.87593520224520172</v>
      </c>
      <c r="L17222">
        <v>0.51611371281664964</v>
      </c>
      <c r="M17222">
        <f t="shared" ca="1" si="269"/>
        <v>1.3280173716627757</v>
      </c>
    </row>
    <row r="17223" spans="1:13" x14ac:dyDescent="0.25">
      <c r="A17223" s="9"/>
      <c r="H17223" s="9"/>
      <c r="J17223">
        <v>21</v>
      </c>
      <c r="K17223">
        <f ca="1">SIMULATION!$D$3*SIMULATION!$D$17/$H17202/(SIMULATION!$D$17-$I17202)*(((EXP(-$I17202*$J17223))/(1-EXP(-SIMULATION!$D$4*$I17202)))-(EXP(-SIMULATION!$D$17*$J17223)/(1-EXP(-SIMULATION!$D$4*SIMULATION!$D$17))))</f>
        <v>0.79574786521777374</v>
      </c>
      <c r="L17223">
        <v>4.4692750639242156E-2</v>
      </c>
      <c r="M17223">
        <f t="shared" ca="1" si="269"/>
        <v>0.83131202612966093</v>
      </c>
    </row>
    <row r="17224" spans="1:13" x14ac:dyDescent="0.25">
      <c r="A17224" s="9"/>
      <c r="H17224" s="9"/>
      <c r="J17224">
        <v>22</v>
      </c>
      <c r="K17224">
        <f ca="1">SIMULATION!$D$3*SIMULATION!$D$17/$H17202/(SIMULATION!$D$17-$I17202)*(((EXP(-$I17202*$J17224))/(1-EXP(-SIMULATION!$D$4*$I17202)))-(EXP(-SIMULATION!$D$17*$J17224)/(1-EXP(-SIMULATION!$D$4*SIMULATION!$D$17))))</f>
        <v>0.72284841630044427</v>
      </c>
      <c r="L17224">
        <v>1.2617351350755809E-2</v>
      </c>
      <c r="M17224">
        <f t="shared" ca="1" si="269"/>
        <v>0.73196884874224433</v>
      </c>
    </row>
    <row r="17225" spans="1:13" x14ac:dyDescent="0.25">
      <c r="A17225" s="9"/>
      <c r="H17225" s="9"/>
      <c r="J17225">
        <v>23</v>
      </c>
      <c r="K17225">
        <f ca="1">SIMULATION!$D$3*SIMULATION!$D$17/$H17202/(SIMULATION!$D$17-$I17202)*(((EXP(-$I17202*$J17225))/(1-EXP(-SIMULATION!$D$4*$I17202)))-(EXP(-SIMULATION!$D$17*$J17225)/(1-EXP(-SIMULATION!$D$4*SIMULATION!$D$17))))</f>
        <v>0.65659351854940118</v>
      </c>
      <c r="L17225">
        <v>0.32119874218667677</v>
      </c>
      <c r="M17225">
        <f t="shared" ca="1" si="269"/>
        <v>0.86749053083539329</v>
      </c>
    </row>
    <row r="17226" spans="1:13" x14ac:dyDescent="0.25">
      <c r="A17226" s="9"/>
      <c r="H17226" s="9"/>
      <c r="J17226">
        <v>24</v>
      </c>
      <c r="K17226">
        <f ca="1">SIMULATION!$D$3*SIMULATION!$D$17/$H17202/(SIMULATION!$D$17-$I17202)*(((EXP(-$I17202*$J17226))/(1-EXP(-SIMULATION!$D$4*$I17202)))-(EXP(-SIMULATION!$D$17*$J17226)/(1-EXP(-SIMULATION!$D$4*SIMULATION!$D$17))))</f>
        <v>0.5963897244154247</v>
      </c>
      <c r="L17226">
        <v>0.25425220550763328</v>
      </c>
      <c r="M17226">
        <f t="shared" ca="1" si="269"/>
        <v>0.74802312719013608</v>
      </c>
    </row>
    <row r="17227" spans="1:13" x14ac:dyDescent="0.25">
      <c r="A17227" s="9">
        <v>690</v>
      </c>
      <c r="B17227" s="2">
        <f ca="1">NORMINV(RAND(),SIMULATION!D7,SIMULATION!D8)</f>
        <v>57.806738956214311</v>
      </c>
      <c r="C17227" s="2">
        <v>2</v>
      </c>
      <c r="D17227" s="2">
        <f ca="1">SIMULATION!$D$11*(1+(SIMULATION!$D$12*LN(1+$C17227)))*(1+(SIMULATION!$D$13*(($B17227/63.5)-1)))</f>
        <v>9.8152698266530454</v>
      </c>
      <c r="E17227" s="2">
        <v>-9.7430638436944897E-2</v>
      </c>
      <c r="F17227" s="2">
        <f ca="1">D17227*(1+E17227)</f>
        <v>8.8589618210113574</v>
      </c>
      <c r="G17227" s="2">
        <v>-0.45148053201205235</v>
      </c>
      <c r="H17227" s="9">
        <f>SIMULATION!$D$15*EXP($G$17227)</f>
        <v>140.55199439307762</v>
      </c>
      <c r="I17227" s="2">
        <f ca="1">$F17227/$H17227</f>
        <v>6.302978381249974E-2</v>
      </c>
      <c r="J17227">
        <v>0</v>
      </c>
      <c r="K17227">
        <f ca="1">SIMULATION!$D$3*SIMULATION!$D$17/$H17227/(SIMULATION!$D$17-$I17227)*(((EXP(-$I17227*$J17227))/(1-EXP(-SIMULATION!$D$4*$I17227)))-(EXP(-SIMULATION!$D$17*$J17227)/(1-EXP(-SIMULATION!$D$4*SIMULATION!$D$17))))</f>
        <v>1.288059029018072</v>
      </c>
      <c r="L17227">
        <v>0.29510117287188181</v>
      </c>
      <c r="M17227">
        <f t="shared" ca="1" si="269"/>
        <v>1.6681667592095222</v>
      </c>
    </row>
    <row r="17228" spans="1:13" x14ac:dyDescent="0.25">
      <c r="A17228" s="9"/>
      <c r="H17228" s="9"/>
      <c r="J17228">
        <v>1</v>
      </c>
      <c r="K17228">
        <f ca="1">SIMULATION!$D$3*SIMULATION!$D$17/$H17227/(SIMULATION!$D$17-$I17227)*(((EXP(-$I17227*$J17228))/(1-EXP(-SIMULATION!$D$4*$I17227)))-(EXP(-SIMULATION!$D$17*$J17228)/(1-EXP(-SIMULATION!$D$4*SIMULATION!$D$17))))</f>
        <v>2.5683658404603431</v>
      </c>
      <c r="L17228">
        <v>-0.11717300653667093</v>
      </c>
      <c r="M17228">
        <f t="shared" ca="1" si="269"/>
        <v>2.267422693047521</v>
      </c>
    </row>
    <row r="17229" spans="1:13" x14ac:dyDescent="0.25">
      <c r="A17229" s="9"/>
      <c r="H17229" s="9"/>
      <c r="J17229">
        <v>2</v>
      </c>
      <c r="K17229">
        <f ca="1">SIMULATION!$D$3*SIMULATION!$D$17/$H17227/(SIMULATION!$D$17-$I17227)*(((EXP(-$I17227*$J17229))/(1-EXP(-SIMULATION!$D$4*$I17227)))-(EXP(-SIMULATION!$D$17*$J17229)/(1-EXP(-SIMULATION!$D$4*SIMULATION!$D$17))))</f>
        <v>3.2823505352671258</v>
      </c>
      <c r="L17229">
        <v>5.8714471252968553E-2</v>
      </c>
      <c r="M17229">
        <f t="shared" ca="1" si="269"/>
        <v>3.4750720114122333</v>
      </c>
    </row>
    <row r="17230" spans="1:13" x14ac:dyDescent="0.25">
      <c r="A17230" s="9"/>
      <c r="H17230" s="9"/>
      <c r="J17230">
        <v>3</v>
      </c>
      <c r="K17230">
        <f ca="1">SIMULATION!$D$3*SIMULATION!$D$17/$H17227/(SIMULATION!$D$17-$I17227)*(((EXP(-$I17227*$J17230))/(1-EXP(-SIMULATION!$D$4*$I17227)))-(EXP(-SIMULATION!$D$17*$J17230)/(1-EXP(-SIMULATION!$D$4*SIMULATION!$D$17))))</f>
        <v>3.6399257516396695</v>
      </c>
      <c r="L17230">
        <v>-1.3289323744540829E-2</v>
      </c>
      <c r="M17230">
        <f t="shared" ca="1" si="269"/>
        <v>3.5915535999200388</v>
      </c>
    </row>
    <row r="17231" spans="1:13" x14ac:dyDescent="0.25">
      <c r="A17231" s="9"/>
      <c r="H17231" s="9"/>
      <c r="J17231">
        <v>4</v>
      </c>
      <c r="K17231">
        <f ca="1">SIMULATION!$D$3*SIMULATION!$D$17/$H17227/(SIMULATION!$D$17-$I17227)*(((EXP(-$I17227*$J17231))/(1-EXP(-SIMULATION!$D$4*$I17227)))-(EXP(-SIMULATION!$D$17*$J17231)/(1-EXP(-SIMULATION!$D$4*SIMULATION!$D$17))))</f>
        <v>3.7752113420967119</v>
      </c>
      <c r="L17231">
        <v>0.23052220593728606</v>
      </c>
      <c r="M17231">
        <f t="shared" ca="1" si="269"/>
        <v>4.6454813885563082</v>
      </c>
    </row>
    <row r="17232" spans="1:13" x14ac:dyDescent="0.25">
      <c r="A17232" s="9"/>
      <c r="H17232" s="9"/>
      <c r="J17232">
        <v>5</v>
      </c>
      <c r="K17232">
        <f ca="1">SIMULATION!$D$3*SIMULATION!$D$17/$H17227/(SIMULATION!$D$17-$I17227)*(((EXP(-$I17227*$J17232))/(1-EXP(-SIMULATION!$D$4*$I17227)))-(EXP(-SIMULATION!$D$17*$J17232)/(1-EXP(-SIMULATION!$D$4*SIMULATION!$D$17))))</f>
        <v>3.7737815686837424</v>
      </c>
      <c r="L17232">
        <v>-0.62576110044543609</v>
      </c>
      <c r="M17232">
        <f t="shared" ca="1" si="269"/>
        <v>1.4122958614234997</v>
      </c>
    </row>
    <row r="17233" spans="1:13" x14ac:dyDescent="0.25">
      <c r="A17233" s="9"/>
      <c r="H17233" s="9"/>
      <c r="J17233">
        <v>6</v>
      </c>
      <c r="K17233">
        <f ca="1">SIMULATION!$D$3*SIMULATION!$D$17/$H17227/(SIMULATION!$D$17-$I17227)*(((EXP(-$I17227*$J17233))/(1-EXP(-SIMULATION!$D$4*$I17227)))-(EXP(-SIMULATION!$D$17*$J17233)/(1-EXP(-SIMULATION!$D$4*SIMULATION!$D$17))))</f>
        <v>3.6901242848076299</v>
      </c>
      <c r="L17233">
        <v>-0.13603018032662231</v>
      </c>
      <c r="M17233">
        <f t="shared" ca="1" si="269"/>
        <v>3.1881560129176001</v>
      </c>
    </row>
    <row r="17234" spans="1:13" x14ac:dyDescent="0.25">
      <c r="A17234" s="9"/>
      <c r="H17234" s="9"/>
      <c r="J17234">
        <v>7</v>
      </c>
      <c r="K17234">
        <f ca="1">SIMULATION!$D$3*SIMULATION!$D$17/$H17227/(SIMULATION!$D$17-$I17227)*(((EXP(-$I17227*$J17234))/(1-EXP(-SIMULATION!$D$4*$I17227)))-(EXP(-SIMULATION!$D$17*$J17234)/(1-EXP(-SIMULATION!$D$4*SIMULATION!$D$17))))</f>
        <v>3.558827811032756</v>
      </c>
      <c r="L17234">
        <v>-0.15558233676976804</v>
      </c>
      <c r="M17234">
        <f t="shared" ca="1" si="269"/>
        <v>3.0051370640310413</v>
      </c>
    </row>
    <row r="17235" spans="1:13" x14ac:dyDescent="0.25">
      <c r="A17235" s="9"/>
      <c r="H17235" s="9"/>
      <c r="J17235">
        <v>8</v>
      </c>
      <c r="K17235">
        <f ca="1">SIMULATION!$D$3*SIMULATION!$D$17/$H17227/(SIMULATION!$D$17-$I17227)*(((EXP(-$I17227*$J17235))/(1-EXP(-SIMULATION!$D$4*$I17227)))-(EXP(-SIMULATION!$D$17*$J17235)/(1-EXP(-SIMULATION!$D$4*SIMULATION!$D$17))))</f>
        <v>3.4017484499161244</v>
      </c>
      <c r="L17235">
        <v>0.12774233343635205</v>
      </c>
      <c r="M17235">
        <f t="shared" ca="1" si="269"/>
        <v>3.836295734671904</v>
      </c>
    </row>
    <row r="17236" spans="1:13" x14ac:dyDescent="0.25">
      <c r="A17236" s="9"/>
      <c r="H17236" s="9"/>
      <c r="J17236">
        <v>9</v>
      </c>
      <c r="K17236">
        <f ca="1">SIMULATION!$D$3*SIMULATION!$D$17/$H17227/(SIMULATION!$D$17-$I17227)*(((EXP(-$I17227*$J17236))/(1-EXP(-SIMULATION!$D$4*$I17227)))-(EXP(-SIMULATION!$D$17*$J17236)/(1-EXP(-SIMULATION!$D$4*SIMULATION!$D$17))))</f>
        <v>3.2326023765865486</v>
      </c>
      <c r="L17236">
        <v>0.17164015937052721</v>
      </c>
      <c r="M17236">
        <f t="shared" ca="1" si="269"/>
        <v>3.7874467636854088</v>
      </c>
    </row>
    <row r="17237" spans="1:13" x14ac:dyDescent="0.25">
      <c r="A17237" s="9"/>
      <c r="H17237" s="9"/>
      <c r="J17237">
        <v>10</v>
      </c>
      <c r="K17237">
        <f ca="1">SIMULATION!$D$3*SIMULATION!$D$17/$H17227/(SIMULATION!$D$17-$I17227)*(((EXP(-$I17227*$J17237))/(1-EXP(-SIMULATION!$D$4*$I17227)))-(EXP(-SIMULATION!$D$17*$J17237)/(1-EXP(-SIMULATION!$D$4*SIMULATION!$D$17))))</f>
        <v>3.0599070817208545</v>
      </c>
      <c r="L17237">
        <v>-0.13599427991021229</v>
      </c>
      <c r="M17237">
        <f t="shared" ca="1" si="269"/>
        <v>2.6437772215500677</v>
      </c>
    </row>
    <row r="17238" spans="1:13" x14ac:dyDescent="0.25">
      <c r="A17238" s="9"/>
      <c r="H17238" s="9"/>
      <c r="J17238">
        <v>11</v>
      </c>
      <c r="K17238">
        <f ca="1">SIMULATION!$D$3*SIMULATION!$D$17/$H17227/(SIMULATION!$D$17-$I17227)*(((EXP(-$I17227*$J17238))/(1-EXP(-SIMULATION!$D$4*$I17227)))-(EXP(-SIMULATION!$D$17*$J17238)/(1-EXP(-SIMULATION!$D$4*SIMULATION!$D$17))))</f>
        <v>2.8888652379978668</v>
      </c>
      <c r="L17238">
        <v>-0.48183492606757722</v>
      </c>
      <c r="M17238">
        <f t="shared" ca="1" si="269"/>
        <v>1.496909069627971</v>
      </c>
    </row>
    <row r="17239" spans="1:13" x14ac:dyDescent="0.25">
      <c r="A17239" s="9"/>
      <c r="H17239" s="9"/>
      <c r="J17239">
        <v>12</v>
      </c>
      <c r="K17239">
        <f ca="1">SIMULATION!$D$3*SIMULATION!$D$17/$H17227/(SIMULATION!$D$17-$I17227)*(((EXP(-$I17227*$J17239))/(1-EXP(-SIMULATION!$D$4*$I17227)))-(EXP(-SIMULATION!$D$17*$J17239)/(1-EXP(-SIMULATION!$D$4*SIMULATION!$D$17))))</f>
        <v>2.7225709119129133</v>
      </c>
      <c r="L17239">
        <v>-6.6934203582288215E-2</v>
      </c>
      <c r="M17239">
        <f t="shared" ca="1" si="269"/>
        <v>2.5403377962277185</v>
      </c>
    </row>
    <row r="17240" spans="1:13" x14ac:dyDescent="0.25">
      <c r="A17240" s="9"/>
      <c r="H17240" s="9"/>
      <c r="J17240">
        <v>13</v>
      </c>
      <c r="K17240">
        <f ca="1">SIMULATION!$D$3*SIMULATION!$D$17/$H17227/(SIMULATION!$D$17-$I17227)*(((EXP(-$I17227*$J17240))/(1-EXP(-SIMULATION!$D$4*$I17227)))-(EXP(-SIMULATION!$D$17*$J17240)/(1-EXP(-SIMULATION!$D$4*SIMULATION!$D$17))))</f>
        <v>2.5627815800824325</v>
      </c>
      <c r="L17240">
        <v>0.27875601965065194</v>
      </c>
      <c r="M17240">
        <f t="shared" ca="1" si="269"/>
        <v>3.2771723725802202</v>
      </c>
    </row>
    <row r="17241" spans="1:13" x14ac:dyDescent="0.25">
      <c r="A17241" s="9"/>
      <c r="H17241" s="9"/>
      <c r="J17241">
        <v>14</v>
      </c>
      <c r="K17241">
        <f ca="1">SIMULATION!$D$3*SIMULATION!$D$17/$H17227/(SIMULATION!$D$17-$I17227)*(((EXP(-$I17227*$J17241))/(1-EXP(-SIMULATION!$D$4*$I17227)))-(EXP(-SIMULATION!$D$17*$J17241)/(1-EXP(-SIMULATION!$D$4*SIMULATION!$D$17))))</f>
        <v>2.4104119607698755</v>
      </c>
      <c r="L17241">
        <v>-9.414533534879703E-2</v>
      </c>
      <c r="M17241">
        <f t="shared" ca="1" si="269"/>
        <v>2.1834829183944442</v>
      </c>
    </row>
    <row r="17242" spans="1:13" x14ac:dyDescent="0.25">
      <c r="A17242" s="9"/>
      <c r="H17242" s="9"/>
      <c r="J17242">
        <v>15</v>
      </c>
      <c r="K17242">
        <f ca="1">SIMULATION!$D$3*SIMULATION!$D$17/$H17227/(SIMULATION!$D$17-$I17227)*(((EXP(-$I17227*$J17242))/(1-EXP(-SIMULATION!$D$4*$I17227)))-(EXP(-SIMULATION!$D$17*$J17242)/(1-EXP(-SIMULATION!$D$4*SIMULATION!$D$17))))</f>
        <v>2.2658496325388926</v>
      </c>
      <c r="L17242">
        <v>0.48211052437560536</v>
      </c>
      <c r="M17242">
        <f t="shared" ca="1" si="269"/>
        <v>3.3582395870384909</v>
      </c>
    </row>
    <row r="17243" spans="1:13" x14ac:dyDescent="0.25">
      <c r="A17243" s="9"/>
      <c r="H17243" s="9"/>
      <c r="J17243">
        <v>16</v>
      </c>
      <c r="K17243">
        <f ca="1">SIMULATION!$D$3*SIMULATION!$D$17/$H17227/(SIMULATION!$D$17-$I17227)*(((EXP(-$I17227*$J17243))/(1-EXP(-SIMULATION!$D$4*$I17227)))-(EXP(-SIMULATION!$D$17*$J17243)/(1-EXP(-SIMULATION!$D$4*SIMULATION!$D$17))))</f>
        <v>2.1291565011176048</v>
      </c>
      <c r="L17243">
        <v>9.6064566077779565E-2</v>
      </c>
      <c r="M17243">
        <f t="shared" ca="1" si="269"/>
        <v>2.3336929965091509</v>
      </c>
    </row>
    <row r="17244" spans="1:13" x14ac:dyDescent="0.25">
      <c r="A17244" s="9"/>
      <c r="H17244" s="9"/>
      <c r="J17244">
        <v>17</v>
      </c>
      <c r="K17244">
        <f ca="1">SIMULATION!$D$3*SIMULATION!$D$17/$H17227/(SIMULATION!$D$17-$I17227)*(((EXP(-$I17227*$J17244))/(1-EXP(-SIMULATION!$D$4*$I17227)))-(EXP(-SIMULATION!$D$17*$J17244)/(1-EXP(-SIMULATION!$D$4*SIMULATION!$D$17))))</f>
        <v>2.0001971632351401</v>
      </c>
      <c r="L17244">
        <v>-5.3555411175455973E-2</v>
      </c>
      <c r="M17244">
        <f t="shared" ca="1" si="269"/>
        <v>1.8930757817261017</v>
      </c>
    </row>
    <row r="17245" spans="1:13" x14ac:dyDescent="0.25">
      <c r="A17245" s="9"/>
      <c r="H17245" s="9"/>
      <c r="J17245">
        <v>18</v>
      </c>
      <c r="K17245">
        <f ca="1">SIMULATION!$D$3*SIMULATION!$D$17/$H17227/(SIMULATION!$D$17-$I17227)*(((EXP(-$I17227*$J17245))/(1-EXP(-SIMULATION!$D$4*$I17227)))-(EXP(-SIMULATION!$D$17*$J17245)/(1-EXP(-SIMULATION!$D$4*SIMULATION!$D$17))))</f>
        <v>1.8787204695282234</v>
      </c>
      <c r="L17245">
        <v>-0.44548548601266291</v>
      </c>
      <c r="M17245">
        <f t="shared" ca="1" si="269"/>
        <v>1.0417777680785045</v>
      </c>
    </row>
    <row r="17246" spans="1:13" x14ac:dyDescent="0.25">
      <c r="A17246" s="9"/>
      <c r="H17246" s="9"/>
      <c r="J17246">
        <v>19</v>
      </c>
      <c r="K17246">
        <f ca="1">SIMULATION!$D$3*SIMULATION!$D$17/$H17227/(SIMULATION!$D$17-$I17227)*(((EXP(-$I17227*$J17246))/(1-EXP(-SIMULATION!$D$4*$I17227)))-(EXP(-SIMULATION!$D$17*$J17246)/(1-EXP(-SIMULATION!$D$4*SIMULATION!$D$17))))</f>
        <v>1.7644111387756216</v>
      </c>
      <c r="L17246">
        <v>0.32461934980902374</v>
      </c>
      <c r="M17246">
        <f t="shared" ca="1" si="269"/>
        <v>2.337173135440763</v>
      </c>
    </row>
    <row r="17247" spans="1:13" x14ac:dyDescent="0.25">
      <c r="A17247" s="9"/>
      <c r="H17247" s="9"/>
      <c r="J17247">
        <v>20</v>
      </c>
      <c r="K17247">
        <f ca="1">SIMULATION!$D$3*SIMULATION!$D$17/$H17227/(SIMULATION!$D$17-$I17227)*(((EXP(-$I17227*$J17247))/(1-EXP(-SIMULATION!$D$4*$I17227)))-(EXP(-SIMULATION!$D$17*$J17247)/(1-EXP(-SIMULATION!$D$4*SIMULATION!$D$17))))</f>
        <v>1.6569222202002662</v>
      </c>
      <c r="L17247">
        <v>-0.25008336356646399</v>
      </c>
      <c r="M17247">
        <f t="shared" ca="1" si="269"/>
        <v>1.2425535382045703</v>
      </c>
    </row>
    <row r="17248" spans="1:13" x14ac:dyDescent="0.25">
      <c r="A17248" s="9"/>
      <c r="H17248" s="9"/>
      <c r="J17248">
        <v>21</v>
      </c>
      <c r="K17248">
        <f ca="1">SIMULATION!$D$3*SIMULATION!$D$17/$H17227/(SIMULATION!$D$17-$I17227)*(((EXP(-$I17227*$J17248))/(1-EXP(-SIMULATION!$D$4*$I17227)))-(EXP(-SIMULATION!$D$17*$J17248)/(1-EXP(-SIMULATION!$D$4*SIMULATION!$D$17))))</f>
        <v>1.5558953202145163</v>
      </c>
      <c r="L17248">
        <v>-0.33485523012140395</v>
      </c>
      <c r="M17248">
        <f t="shared" ca="1" si="269"/>
        <v>1.034895634719269</v>
      </c>
    </row>
    <row r="17249" spans="1:13" x14ac:dyDescent="0.25">
      <c r="A17249" s="9"/>
      <c r="H17249" s="9"/>
      <c r="J17249">
        <v>22</v>
      </c>
      <c r="K17249">
        <f ca="1">SIMULATION!$D$3*SIMULATION!$D$17/$H17227/(SIMULATION!$D$17-$I17227)*(((EXP(-$I17227*$J17249))/(1-EXP(-SIMULATION!$D$4*$I17227)))-(EXP(-SIMULATION!$D$17*$J17249)/(1-EXP(-SIMULATION!$D$4*SIMULATION!$D$17))))</f>
        <v>1.4609730235012612</v>
      </c>
      <c r="L17249">
        <v>-0.1805684685495148</v>
      </c>
      <c r="M17249">
        <f t="shared" ca="1" si="269"/>
        <v>1.1971673620554841</v>
      </c>
    </row>
    <row r="17250" spans="1:13" x14ac:dyDescent="0.25">
      <c r="A17250" s="9"/>
      <c r="H17250" s="9"/>
      <c r="J17250">
        <v>23</v>
      </c>
      <c r="K17250">
        <f ca="1">SIMULATION!$D$3*SIMULATION!$D$17/$H17227/(SIMULATION!$D$17-$I17227)*(((EXP(-$I17227*$J17250))/(1-EXP(-SIMULATION!$D$4*$I17227)))-(EXP(-SIMULATION!$D$17*$J17250)/(1-EXP(-SIMULATION!$D$4*SIMULATION!$D$17))))</f>
        <v>1.3718063450648321</v>
      </c>
      <c r="L17250">
        <v>0.15156753426356767</v>
      </c>
      <c r="M17250">
        <f t="shared" ca="1" si="269"/>
        <v>1.5797276502734254</v>
      </c>
    </row>
    <row r="17251" spans="1:13" x14ac:dyDescent="0.25">
      <c r="A17251" s="9"/>
      <c r="H17251" s="9"/>
      <c r="J17251">
        <v>24</v>
      </c>
      <c r="K17251">
        <f ca="1">SIMULATION!$D$3*SIMULATION!$D$17/$H17227/(SIMULATION!$D$17-$I17227)*(((EXP(-$I17227*$J17251))/(1-EXP(-SIMULATION!$D$4*$I17227)))-(EXP(-SIMULATION!$D$17*$J17251)/(1-EXP(-SIMULATION!$D$4*SIMULATION!$D$17))))</f>
        <v>1.2880590290180722</v>
      </c>
      <c r="L17251">
        <v>9.4437017614006608E-2</v>
      </c>
      <c r="M17251">
        <f t="shared" ca="1" si="269"/>
        <v>1.4096994822293321</v>
      </c>
    </row>
    <row r="17252" spans="1:13" x14ac:dyDescent="0.25">
      <c r="A17252" s="9">
        <v>691</v>
      </c>
      <c r="B17252" s="2">
        <f ca="1">NORMINV(RAND(),SIMULATION!D7,SIMULATION!D8)</f>
        <v>64.847170392630233</v>
      </c>
      <c r="C17252" s="2">
        <v>2</v>
      </c>
      <c r="D17252" s="2">
        <f ca="1">SIMULATION!$D$11*(1+(SIMULATION!$D$12*LN(1+$C17252)))*(1+(SIMULATION!$D$13*(($B17252/63.5)-1)))</f>
        <v>10.338104495776168</v>
      </c>
      <c r="E17252" s="2">
        <v>-0.15696580813454836</v>
      </c>
      <c r="F17252" s="2">
        <f ca="1">D17252*(1+E17252)</f>
        <v>8.7153755690172545</v>
      </c>
      <c r="G17252" s="2">
        <v>0.25625346024219198</v>
      </c>
      <c r="H17252" s="9">
        <f>SIMULATION!$D$15*EXP($G$17252)</f>
        <v>285.23445164099644</v>
      </c>
      <c r="I17252" s="2">
        <f ca="1">$F17252/$H17252</f>
        <v>3.0555129364199858E-2</v>
      </c>
      <c r="J17252">
        <v>0</v>
      </c>
      <c r="K17252">
        <f ca="1">SIMULATION!$D$3*SIMULATION!$D$17/$H17252/(SIMULATION!$D$17-$I17252)*(((EXP(-$I17252*$J17252))/(1-EXP(-SIMULATION!$D$4*$I17252)))-(EXP(-SIMULATION!$D$17*$J17252)/(1-EXP(-SIMULATION!$D$4*SIMULATION!$D$17))))</f>
        <v>1.9134661512978193</v>
      </c>
      <c r="L17252">
        <v>-0.23615130806179194</v>
      </c>
      <c r="M17252">
        <f t="shared" ca="1" si="269"/>
        <v>1.4615986167368766</v>
      </c>
    </row>
    <row r="17253" spans="1:13" x14ac:dyDescent="0.25">
      <c r="A17253" s="9"/>
      <c r="H17253" s="9"/>
      <c r="J17253">
        <v>1</v>
      </c>
      <c r="K17253">
        <f ca="1">SIMULATION!$D$3*SIMULATION!$D$17/$H17252/(SIMULATION!$D$17-$I17252)*(((EXP(-$I17252*$J17253))/(1-EXP(-SIMULATION!$D$4*$I17252)))-(EXP(-SIMULATION!$D$17*$J17253)/(1-EXP(-SIMULATION!$D$4*SIMULATION!$D$17))))</f>
        <v>2.5372321165831564</v>
      </c>
      <c r="L17253">
        <v>0.42010014217791974</v>
      </c>
      <c r="M17253">
        <f t="shared" ca="1" si="269"/>
        <v>3.6031236894981249</v>
      </c>
    </row>
    <row r="17254" spans="1:13" x14ac:dyDescent="0.25">
      <c r="A17254" s="9"/>
      <c r="H17254" s="9"/>
      <c r="J17254">
        <v>2</v>
      </c>
      <c r="K17254">
        <f ca="1">SIMULATION!$D$3*SIMULATION!$D$17/$H17252/(SIMULATION!$D$17-$I17252)*(((EXP(-$I17252*$J17254))/(1-EXP(-SIMULATION!$D$4*$I17252)))-(EXP(-SIMULATION!$D$17*$J17254)/(1-EXP(-SIMULATION!$D$4*SIMULATION!$D$17))))</f>
        <v>2.897503414509301</v>
      </c>
      <c r="L17254">
        <v>-0.31617745557527999</v>
      </c>
      <c r="M17254">
        <f t="shared" ca="1" si="269"/>
        <v>1.9813781573890645</v>
      </c>
    </row>
    <row r="17255" spans="1:13" x14ac:dyDescent="0.25">
      <c r="A17255" s="9"/>
      <c r="H17255" s="9"/>
      <c r="J17255">
        <v>3</v>
      </c>
      <c r="K17255">
        <f ca="1">SIMULATION!$D$3*SIMULATION!$D$17/$H17252/(SIMULATION!$D$17-$I17252)*(((EXP(-$I17252*$J17255))/(1-EXP(-SIMULATION!$D$4*$I17252)))-(EXP(-SIMULATION!$D$17*$J17255)/(1-EXP(-SIMULATION!$D$4*SIMULATION!$D$17))))</f>
        <v>3.0901081959470362</v>
      </c>
      <c r="L17255">
        <v>-0.17555897817276001</v>
      </c>
      <c r="M17255">
        <f t="shared" ca="1" si="269"/>
        <v>2.5476119586233037</v>
      </c>
    </row>
    <row r="17256" spans="1:13" x14ac:dyDescent="0.25">
      <c r="A17256" s="9"/>
      <c r="H17256" s="9"/>
      <c r="J17256">
        <v>4</v>
      </c>
      <c r="K17256">
        <f ca="1">SIMULATION!$D$3*SIMULATION!$D$17/$H17252/(SIMULATION!$D$17-$I17252)*(((EXP(-$I17252*$J17256))/(1-EXP(-SIMULATION!$D$4*$I17252)))-(EXP(-SIMULATION!$D$17*$J17256)/(1-EXP(-SIMULATION!$D$4*SIMULATION!$D$17))))</f>
        <v>3.1764197379501709</v>
      </c>
      <c r="L17256">
        <v>0.4014076650872343</v>
      </c>
      <c r="M17256">
        <f t="shared" ca="1" si="269"/>
        <v>4.4514589682977537</v>
      </c>
    </row>
    <row r="17257" spans="1:13" x14ac:dyDescent="0.25">
      <c r="A17257" s="9"/>
      <c r="H17257" s="9"/>
      <c r="J17257">
        <v>5</v>
      </c>
      <c r="K17257">
        <f ca="1">SIMULATION!$D$3*SIMULATION!$D$17/$H17252/(SIMULATION!$D$17-$I17252)*(((EXP(-$I17252*$J17257))/(1-EXP(-SIMULATION!$D$4*$I17252)))-(EXP(-SIMULATION!$D$17*$J17257)/(1-EXP(-SIMULATION!$D$4*SIMULATION!$D$17))))</f>
        <v>3.1957328731776702</v>
      </c>
      <c r="L17257">
        <v>-0.29177390620677868</v>
      </c>
      <c r="M17257">
        <f t="shared" ca="1" si="269"/>
        <v>2.2633014095772093</v>
      </c>
    </row>
    <row r="17258" spans="1:13" x14ac:dyDescent="0.25">
      <c r="A17258" s="9"/>
      <c r="H17258" s="9"/>
      <c r="J17258">
        <v>6</v>
      </c>
      <c r="K17258">
        <f ca="1">SIMULATION!$D$3*SIMULATION!$D$17/$H17252/(SIMULATION!$D$17-$I17252)*(((EXP(-$I17252*$J17258))/(1-EXP(-SIMULATION!$D$4*$I17252)))-(EXP(-SIMULATION!$D$17*$J17258)/(1-EXP(-SIMULATION!$D$4*SIMULATION!$D$17))))</f>
        <v>3.1731950739626806</v>
      </c>
      <c r="L17258">
        <v>2.7233331954283652E-2</v>
      </c>
      <c r="M17258">
        <f t="shared" ca="1" si="269"/>
        <v>3.259611748767604</v>
      </c>
    </row>
    <row r="17259" spans="1:13" x14ac:dyDescent="0.25">
      <c r="A17259" s="9"/>
      <c r="H17259" s="9"/>
      <c r="J17259">
        <v>7</v>
      </c>
      <c r="K17259">
        <f ca="1">SIMULATION!$D$3*SIMULATION!$D$17/$H17252/(SIMULATION!$D$17-$I17252)*(((EXP(-$I17252*$J17259))/(1-EXP(-SIMULATION!$D$4*$I17252)))-(EXP(-SIMULATION!$D$17*$J17259)/(1-EXP(-SIMULATION!$D$4*SIMULATION!$D$17))))</f>
        <v>3.124888852137607</v>
      </c>
      <c r="L17259">
        <v>-0.28227604565479436</v>
      </c>
      <c r="M17259">
        <f t="shared" ca="1" si="269"/>
        <v>2.2428075838454538</v>
      </c>
    </row>
    <row r="17260" spans="1:13" x14ac:dyDescent="0.25">
      <c r="A17260" s="9"/>
      <c r="H17260" s="9"/>
      <c r="J17260">
        <v>8</v>
      </c>
      <c r="K17260">
        <f ca="1">SIMULATION!$D$3*SIMULATION!$D$17/$H17252/(SIMULATION!$D$17-$I17252)*(((EXP(-$I17252*$J17260))/(1-EXP(-SIMULATION!$D$4*$I17252)))-(EXP(-SIMULATION!$D$17*$J17260)/(1-EXP(-SIMULATION!$D$4*SIMULATION!$D$17))))</f>
        <v>3.0610886537852862</v>
      </c>
      <c r="L17260">
        <v>-0.3397885213245162</v>
      </c>
      <c r="M17260">
        <f t="shared" ca="1" si="269"/>
        <v>2.0209658664723298</v>
      </c>
    </row>
    <row r="17261" spans="1:13" x14ac:dyDescent="0.25">
      <c r="A17261" s="9"/>
      <c r="H17261" s="9"/>
      <c r="J17261">
        <v>9</v>
      </c>
      <c r="K17261">
        <f ca="1">SIMULATION!$D$3*SIMULATION!$D$17/$H17252/(SIMULATION!$D$17-$I17252)*(((EXP(-$I17252*$J17261))/(1-EXP(-SIMULATION!$D$4*$I17252)))-(EXP(-SIMULATION!$D$17*$J17261)/(1-EXP(-SIMULATION!$D$4*SIMULATION!$D$17))))</f>
        <v>2.9883479269387325</v>
      </c>
      <c r="L17261">
        <v>-0.15292077271799465</v>
      </c>
      <c r="M17261">
        <f t="shared" ca="1" si="269"/>
        <v>2.5313674528010441</v>
      </c>
    </row>
    <row r="17262" spans="1:13" x14ac:dyDescent="0.25">
      <c r="A17262" s="9"/>
      <c r="H17262" s="9"/>
      <c r="J17262">
        <v>10</v>
      </c>
      <c r="K17262">
        <f ca="1">SIMULATION!$D$3*SIMULATION!$D$17/$H17252/(SIMULATION!$D$17-$I17252)*(((EXP(-$I17252*$J17262))/(1-EXP(-SIMULATION!$D$4*$I17252)))-(EXP(-SIMULATION!$D$17*$J17262)/(1-EXP(-SIMULATION!$D$4*SIMULATION!$D$17))))</f>
        <v>2.9108365365959523</v>
      </c>
      <c r="L17262">
        <v>-0.15304358396395742</v>
      </c>
      <c r="M17262">
        <f t="shared" ca="1" si="269"/>
        <v>2.4653516807020748</v>
      </c>
    </row>
    <row r="17263" spans="1:13" x14ac:dyDescent="0.25">
      <c r="A17263" s="9"/>
      <c r="H17263" s="9"/>
      <c r="J17263">
        <v>11</v>
      </c>
      <c r="K17263">
        <f ca="1">SIMULATION!$D$3*SIMULATION!$D$17/$H17252/(SIMULATION!$D$17-$I17252)*(((EXP(-$I17252*$J17263))/(1-EXP(-SIMULATION!$D$4*$I17252)))-(EXP(-SIMULATION!$D$17*$J17263)/(1-EXP(-SIMULATION!$D$4*SIMULATION!$D$17))))</f>
        <v>2.8311977849573156</v>
      </c>
      <c r="L17263">
        <v>7.0862328680327755E-2</v>
      </c>
      <c r="M17263">
        <f t="shared" ca="1" si="269"/>
        <v>3.0318230529539769</v>
      </c>
    </row>
    <row r="17264" spans="1:13" x14ac:dyDescent="0.25">
      <c r="A17264" s="9"/>
      <c r="H17264" s="9"/>
      <c r="J17264">
        <v>12</v>
      </c>
      <c r="K17264">
        <f ca="1">SIMULATION!$D$3*SIMULATION!$D$17/$H17252/(SIMULATION!$D$17-$I17252)*(((EXP(-$I17252*$J17264))/(1-EXP(-SIMULATION!$D$4*$I17252)))-(EXP(-SIMULATION!$D$17*$J17264)/(1-EXP(-SIMULATION!$D$4*SIMULATION!$D$17))))</f>
        <v>2.7510975838631806</v>
      </c>
      <c r="L17264">
        <v>0.382344659357372</v>
      </c>
      <c r="M17264">
        <f t="shared" ca="1" si="269"/>
        <v>3.8029650524242378</v>
      </c>
    </row>
    <row r="17265" spans="1:13" x14ac:dyDescent="0.25">
      <c r="A17265" s="9"/>
      <c r="H17265" s="9"/>
      <c r="J17265">
        <v>13</v>
      </c>
      <c r="K17265">
        <f ca="1">SIMULATION!$D$3*SIMULATION!$D$17/$H17252/(SIMULATION!$D$17-$I17252)*(((EXP(-$I17252*$J17265))/(1-EXP(-SIMULATION!$D$4*$I17252)))-(EXP(-SIMULATION!$D$17*$J17265)/(1-EXP(-SIMULATION!$D$4*SIMULATION!$D$17))))</f>
        <v>2.6715763516986959</v>
      </c>
      <c r="L17265">
        <v>0.10621706563299352</v>
      </c>
      <c r="M17265">
        <f t="shared" ca="1" si="269"/>
        <v>2.9553433523906296</v>
      </c>
    </row>
    <row r="17266" spans="1:13" x14ac:dyDescent="0.25">
      <c r="A17266" s="9"/>
      <c r="H17266" s="9"/>
      <c r="J17266">
        <v>14</v>
      </c>
      <c r="K17266">
        <f ca="1">SIMULATION!$D$3*SIMULATION!$D$17/$H17252/(SIMULATION!$D$17-$I17252)*(((EXP(-$I17252*$J17266))/(1-EXP(-SIMULATION!$D$4*$I17252)))-(EXP(-SIMULATION!$D$17*$J17266)/(1-EXP(-SIMULATION!$D$4*SIMULATION!$D$17))))</f>
        <v>2.5932744921342747</v>
      </c>
      <c r="L17266">
        <v>-0.35566025882481711</v>
      </c>
      <c r="M17266">
        <f t="shared" ca="1" si="269"/>
        <v>1.6709498150580024</v>
      </c>
    </row>
    <row r="17267" spans="1:13" x14ac:dyDescent="0.25">
      <c r="A17267" s="9"/>
      <c r="H17267" s="9"/>
      <c r="J17267">
        <v>15</v>
      </c>
      <c r="K17267">
        <f ca="1">SIMULATION!$D$3*SIMULATION!$D$17/$H17252/(SIMULATION!$D$17-$I17252)*(((EXP(-$I17252*$J17267))/(1-EXP(-SIMULATION!$D$4*$I17252)))-(EXP(-SIMULATION!$D$17*$J17267)/(1-EXP(-SIMULATION!$D$4*SIMULATION!$D$17))))</f>
        <v>2.5165768617999613</v>
      </c>
      <c r="L17267">
        <v>0.18723770397338904</v>
      </c>
      <c r="M17267">
        <f t="shared" ca="1" si="269"/>
        <v>2.9877749352759428</v>
      </c>
    </row>
    <row r="17268" spans="1:13" x14ac:dyDescent="0.25">
      <c r="A17268" s="9"/>
      <c r="H17268" s="9"/>
      <c r="J17268">
        <v>16</v>
      </c>
      <c r="K17268">
        <f ca="1">SIMULATION!$D$3*SIMULATION!$D$17/$H17252/(SIMULATION!$D$17-$I17252)*(((EXP(-$I17252*$J17268))/(1-EXP(-SIMULATION!$D$4*$I17252)))-(EXP(-SIMULATION!$D$17*$J17268)/(1-EXP(-SIMULATION!$D$4*SIMULATION!$D$17))))</f>
        <v>2.4417053248415832</v>
      </c>
      <c r="L17268">
        <v>0.5968325257881808</v>
      </c>
      <c r="M17268">
        <f t="shared" ca="1" si="269"/>
        <v>3.8989944810972359</v>
      </c>
    </row>
    <row r="17269" spans="1:13" x14ac:dyDescent="0.25">
      <c r="A17269" s="9"/>
      <c r="H17269" s="9"/>
      <c r="J17269">
        <v>17</v>
      </c>
      <c r="K17269">
        <f ca="1">SIMULATION!$D$3*SIMULATION!$D$17/$H17252/(SIMULATION!$D$17-$I17252)*(((EXP(-$I17252*$J17269))/(1-EXP(-SIMULATION!$D$4*$I17252)))-(EXP(-SIMULATION!$D$17*$J17269)/(1-EXP(-SIMULATION!$D$4*SIMULATION!$D$17))))</f>
        <v>2.3687780410078241</v>
      </c>
      <c r="L17269">
        <v>-0.29260053059601421</v>
      </c>
      <c r="M17269">
        <f t="shared" ca="1" si="269"/>
        <v>1.6756723293447477</v>
      </c>
    </row>
    <row r="17270" spans="1:13" x14ac:dyDescent="0.25">
      <c r="A17270" s="9"/>
      <c r="H17270" s="9"/>
      <c r="J17270">
        <v>18</v>
      </c>
      <c r="K17270">
        <f ca="1">SIMULATION!$D$3*SIMULATION!$D$17/$H17252/(SIMULATION!$D$17-$I17252)*(((EXP(-$I17252*$J17270))/(1-EXP(-SIMULATION!$D$4*$I17252)))-(EXP(-SIMULATION!$D$17*$J17270)/(1-EXP(-SIMULATION!$D$4*SIMULATION!$D$17))))</f>
        <v>2.2978474364720634</v>
      </c>
      <c r="L17270">
        <v>0.20955489115426235</v>
      </c>
      <c r="M17270">
        <f t="shared" ca="1" si="269"/>
        <v>2.7793726059110675</v>
      </c>
    </row>
    <row r="17271" spans="1:13" x14ac:dyDescent="0.25">
      <c r="A17271" s="9"/>
      <c r="H17271" s="9"/>
      <c r="J17271">
        <v>19</v>
      </c>
      <c r="K17271">
        <f ca="1">SIMULATION!$D$3*SIMULATION!$D$17/$H17252/(SIMULATION!$D$17-$I17252)*(((EXP(-$I17252*$J17271))/(1-EXP(-SIMULATION!$D$4*$I17252)))-(EXP(-SIMULATION!$D$17*$J17271)/(1-EXP(-SIMULATION!$D$4*SIMULATION!$D$17))))</f>
        <v>2.2289245147079564</v>
      </c>
      <c r="L17271">
        <v>-9.6434914821795469E-3</v>
      </c>
      <c r="M17271">
        <f t="shared" ca="1" si="269"/>
        <v>2.2074299001359488</v>
      </c>
    </row>
    <row r="17272" spans="1:13" x14ac:dyDescent="0.25">
      <c r="A17272" s="9"/>
      <c r="H17272" s="9"/>
      <c r="J17272">
        <v>20</v>
      </c>
      <c r="K17272">
        <f ca="1">SIMULATION!$D$3*SIMULATION!$D$17/$H17252/(SIMULATION!$D$17-$I17252)*(((EXP(-$I17252*$J17272))/(1-EXP(-SIMULATION!$D$4*$I17252)))-(EXP(-SIMULATION!$D$17*$J17272)/(1-EXP(-SIMULATION!$D$4*SIMULATION!$D$17))))</f>
        <v>2.1619944143943219</v>
      </c>
      <c r="L17272">
        <v>0.16478566941252865</v>
      </c>
      <c r="M17272">
        <f t="shared" ca="1" si="269"/>
        <v>2.5182601112364384</v>
      </c>
    </row>
    <row r="17273" spans="1:13" x14ac:dyDescent="0.25">
      <c r="A17273" s="9"/>
      <c r="H17273" s="9"/>
      <c r="J17273">
        <v>21</v>
      </c>
      <c r="K17273">
        <f ca="1">SIMULATION!$D$3*SIMULATION!$D$17/$H17252/(SIMULATION!$D$17-$I17252)*(((EXP(-$I17252*$J17273))/(1-EXP(-SIMULATION!$D$4*$I17252)))-(EXP(-SIMULATION!$D$17*$J17273)/(1-EXP(-SIMULATION!$D$4*SIMULATION!$D$17))))</f>
        <v>2.0970263588387255</v>
      </c>
      <c r="L17273">
        <v>-0.11169667733849235</v>
      </c>
      <c r="M17273">
        <f t="shared" ca="1" si="269"/>
        <v>1.8627954822652029</v>
      </c>
    </row>
    <row r="17274" spans="1:13" x14ac:dyDescent="0.25">
      <c r="A17274" s="9"/>
      <c r="H17274" s="9"/>
      <c r="J17274">
        <v>22</v>
      </c>
      <c r="K17274">
        <f ca="1">SIMULATION!$D$3*SIMULATION!$D$17/$H17252/(SIMULATION!$D$17-$I17252)*(((EXP(-$I17252*$J17274))/(1-EXP(-SIMULATION!$D$4*$I17252)))-(EXP(-SIMULATION!$D$17*$J17274)/(1-EXP(-SIMULATION!$D$4*SIMULATION!$D$17))))</f>
        <v>2.0339800119657765</v>
      </c>
      <c r="L17274">
        <v>-0.25906316683520242</v>
      </c>
      <c r="M17274">
        <f t="shared" ca="1" si="269"/>
        <v>1.5070507087864196</v>
      </c>
    </row>
    <row r="17275" spans="1:13" x14ac:dyDescent="0.25">
      <c r="A17275" s="9"/>
      <c r="H17275" s="9"/>
      <c r="J17275">
        <v>23</v>
      </c>
      <c r="K17275">
        <f ca="1">SIMULATION!$D$3*SIMULATION!$D$17/$H17252/(SIMULATION!$D$17-$I17252)*(((EXP(-$I17252*$J17275))/(1-EXP(-SIMULATION!$D$4*$I17252)))-(EXP(-SIMULATION!$D$17*$J17275)/(1-EXP(-SIMULATION!$D$4*SIMULATION!$D$17))))</f>
        <v>1.972809532142018</v>
      </c>
      <c r="L17275">
        <v>4.6910943851489709E-2</v>
      </c>
      <c r="M17275">
        <f t="shared" ca="1" si="269"/>
        <v>2.0653558893340156</v>
      </c>
    </row>
    <row r="17276" spans="1:13" x14ac:dyDescent="0.25">
      <c r="A17276" s="9"/>
      <c r="H17276" s="9"/>
      <c r="J17276">
        <v>24</v>
      </c>
      <c r="K17276">
        <f ca="1">SIMULATION!$D$3*SIMULATION!$D$17/$H17252/(SIMULATION!$D$17-$I17252)*(((EXP(-$I17252*$J17276))/(1-EXP(-SIMULATION!$D$4*$I17252)))-(EXP(-SIMULATION!$D$17*$J17276)/(1-EXP(-SIMULATION!$D$4*SIMULATION!$D$17))))</f>
        <v>1.9134661512978191</v>
      </c>
      <c r="L17276">
        <v>0.37343122100475296</v>
      </c>
      <c r="M17276">
        <f t="shared" ca="1" si="269"/>
        <v>2.628014152528229</v>
      </c>
    </row>
    <row r="17277" spans="1:13" x14ac:dyDescent="0.25">
      <c r="A17277" s="9">
        <v>692</v>
      </c>
      <c r="B17277" s="2">
        <f ca="1">NORMINV(RAND(),SIMULATION!D7,SIMULATION!D8)</f>
        <v>61.618221494421825</v>
      </c>
      <c r="C17277" s="2">
        <v>2</v>
      </c>
      <c r="D17277" s="2">
        <f ca="1">SIMULATION!$D$11*(1+(SIMULATION!$D$12*LN(1+$C17277)))*(1+(SIMULATION!$D$13*(($B17277/63.5)-1)))</f>
        <v>10.098317141257212</v>
      </c>
      <c r="E17277" s="2">
        <v>-4.6149175240911222E-2</v>
      </c>
      <c r="F17277" s="2">
        <f ca="1">D17277*(1+E17277)</f>
        <v>9.6322881338670356</v>
      </c>
      <c r="G17277" s="2">
        <v>-0.74379317286387525</v>
      </c>
      <c r="H17277" s="9">
        <f>SIMULATION!$D$15*EXP($G$17277)</f>
        <v>104.92699748663811</v>
      </c>
      <c r="I17277" s="2">
        <f ca="1">$F17277/$H17277</f>
        <v>9.1799902452118248E-2</v>
      </c>
      <c r="J17277">
        <v>0</v>
      </c>
      <c r="K17277">
        <f ca="1">SIMULATION!$D$3*SIMULATION!$D$17/$H17277/(SIMULATION!$D$17-$I17277)*(((EXP(-$I17277*$J17277))/(1-EXP(-SIMULATION!$D$4*$I17277)))-(EXP(-SIMULATION!$D$17*$J17277)/(1-EXP(-SIMULATION!$D$4*SIMULATION!$D$17))))</f>
        <v>0.8198359239900449</v>
      </c>
      <c r="L17277">
        <v>0.17325252996802415</v>
      </c>
      <c r="M17277">
        <f t="shared" ca="1" si="269"/>
        <v>0.96187457197999293</v>
      </c>
    </row>
    <row r="17278" spans="1:13" x14ac:dyDescent="0.25">
      <c r="A17278" s="9"/>
      <c r="H17278" s="9"/>
      <c r="J17278">
        <v>1</v>
      </c>
      <c r="K17278">
        <f ca="1">SIMULATION!$D$3*SIMULATION!$D$17/$H17277/(SIMULATION!$D$17-$I17277)*(((EXP(-$I17277*$J17278))/(1-EXP(-SIMULATION!$D$4*$I17277)))-(EXP(-SIMULATION!$D$17*$J17278)/(1-EXP(-SIMULATION!$D$4*SIMULATION!$D$17))))</f>
        <v>2.5407430233794503</v>
      </c>
      <c r="L17278">
        <v>-8.2270006585261693E-2</v>
      </c>
      <c r="M17278">
        <f t="shared" ca="1" si="269"/>
        <v>2.3317160781145652</v>
      </c>
    </row>
    <row r="17279" spans="1:13" x14ac:dyDescent="0.25">
      <c r="A17279" s="9"/>
      <c r="H17279" s="9"/>
      <c r="J17279">
        <v>2</v>
      </c>
      <c r="K17279">
        <f ca="1">SIMULATION!$D$3*SIMULATION!$D$17/$H17277/(SIMULATION!$D$17-$I17277)*(((EXP(-$I17277*$J17279))/(1-EXP(-SIMULATION!$D$4*$I17277)))-(EXP(-SIMULATION!$D$17*$J17279)/(1-EXP(-SIMULATION!$D$4*SIMULATION!$D$17))))</f>
        <v>3.466769088381743</v>
      </c>
      <c r="L17279">
        <v>-0.52030524213305562</v>
      </c>
      <c r="M17279">
        <f t="shared" ca="1" si="269"/>
        <v>1.6629909584318876</v>
      </c>
    </row>
    <row r="17280" spans="1:13" x14ac:dyDescent="0.25">
      <c r="A17280" s="9"/>
      <c r="H17280" s="9"/>
      <c r="J17280">
        <v>3</v>
      </c>
      <c r="K17280">
        <f ca="1">SIMULATION!$D$3*SIMULATION!$D$17/$H17277/(SIMULATION!$D$17-$I17277)*(((EXP(-$I17277*$J17280))/(1-EXP(-SIMULATION!$D$4*$I17277)))-(EXP(-SIMULATION!$D$17*$J17280)/(1-EXP(-SIMULATION!$D$4*SIMULATION!$D$17))))</f>
        <v>3.8989212586623108</v>
      </c>
      <c r="L17280">
        <v>6.3988758640314428E-3</v>
      </c>
      <c r="M17280">
        <f t="shared" ca="1" si="269"/>
        <v>3.9238699718001242</v>
      </c>
    </row>
    <row r="17281" spans="1:13" x14ac:dyDescent="0.25">
      <c r="A17281" s="9"/>
      <c r="H17281" s="9"/>
      <c r="J17281">
        <v>4</v>
      </c>
      <c r="K17281">
        <f ca="1">SIMULATION!$D$3*SIMULATION!$D$17/$H17277/(SIMULATION!$D$17-$I17277)*(((EXP(-$I17277*$J17281))/(1-EXP(-SIMULATION!$D$4*$I17277)))-(EXP(-SIMULATION!$D$17*$J17281)/(1-EXP(-SIMULATION!$D$4*SIMULATION!$D$17))))</f>
        <v>4.0287322222276813</v>
      </c>
      <c r="L17281">
        <v>-0.1889730463863028</v>
      </c>
      <c r="M17281">
        <f t="shared" ca="1" si="269"/>
        <v>3.2674104211186568</v>
      </c>
    </row>
    <row r="17282" spans="1:13" x14ac:dyDescent="0.25">
      <c r="A17282" s="9"/>
      <c r="H17282" s="9"/>
      <c r="J17282">
        <v>5</v>
      </c>
      <c r="K17282">
        <f ca="1">SIMULATION!$D$3*SIMULATION!$D$17/$H17277/(SIMULATION!$D$17-$I17277)*(((EXP(-$I17277*$J17282))/(1-EXP(-SIMULATION!$D$4*$I17277)))-(EXP(-SIMULATION!$D$17*$J17282)/(1-EXP(-SIMULATION!$D$4*SIMULATION!$D$17))))</f>
        <v>3.9777000691186744</v>
      </c>
      <c r="L17282">
        <v>-0.23878797132590893</v>
      </c>
      <c r="M17282">
        <f t="shared" ca="1" si="269"/>
        <v>3.0278731390708984</v>
      </c>
    </row>
    <row r="17283" spans="1:13" x14ac:dyDescent="0.25">
      <c r="A17283" s="9"/>
      <c r="H17283" s="9"/>
      <c r="J17283">
        <v>6</v>
      </c>
      <c r="K17283">
        <f ca="1">SIMULATION!$D$3*SIMULATION!$D$17/$H17277/(SIMULATION!$D$17-$I17277)*(((EXP(-$I17277*$J17283))/(1-EXP(-SIMULATION!$D$4*$I17277)))-(EXP(-SIMULATION!$D$17*$J17283)/(1-EXP(-SIMULATION!$D$4*SIMULATION!$D$17))))</f>
        <v>3.82255184404961</v>
      </c>
      <c r="L17283">
        <v>0.24823099838605125</v>
      </c>
      <c r="M17283">
        <f t="shared" ref="M17283:M17346" ca="1" si="270">$K17283*(1+$L17283)</f>
        <v>4.7714277046804865</v>
      </c>
    </row>
    <row r="17284" spans="1:13" x14ac:dyDescent="0.25">
      <c r="A17284" s="9"/>
      <c r="H17284" s="9"/>
      <c r="J17284">
        <v>7</v>
      </c>
      <c r="K17284">
        <f ca="1">SIMULATION!$D$3*SIMULATION!$D$17/$H17277/(SIMULATION!$D$17-$I17277)*(((EXP(-$I17277*$J17284))/(1-EXP(-SIMULATION!$D$4*$I17277)))-(EXP(-SIMULATION!$D$17*$J17284)/(1-EXP(-SIMULATION!$D$4*SIMULATION!$D$17))))</f>
        <v>3.6114234989262703</v>
      </c>
      <c r="L17284">
        <v>0.18173013023693677</v>
      </c>
      <c r="M17284">
        <f t="shared" ca="1" si="270"/>
        <v>4.2677279617268749</v>
      </c>
    </row>
    <row r="17285" spans="1:13" x14ac:dyDescent="0.25">
      <c r="A17285" s="9"/>
      <c r="H17285" s="9"/>
      <c r="J17285">
        <v>8</v>
      </c>
      <c r="K17285">
        <f ca="1">SIMULATION!$D$3*SIMULATION!$D$17/$H17277/(SIMULATION!$D$17-$I17277)*(((EXP(-$I17277*$J17285))/(1-EXP(-SIMULATION!$D$4*$I17277)))-(EXP(-SIMULATION!$D$17*$J17285)/(1-EXP(-SIMULATION!$D$4*SIMULATION!$D$17))))</f>
        <v>3.3742196911338729</v>
      </c>
      <c r="L17285">
        <v>-0.87747557882902172</v>
      </c>
      <c r="M17285">
        <f t="shared" ca="1" si="270"/>
        <v>0.41342431455989487</v>
      </c>
    </row>
    <row r="17286" spans="1:13" x14ac:dyDescent="0.25">
      <c r="A17286" s="9"/>
      <c r="H17286" s="9"/>
      <c r="J17286">
        <v>9</v>
      </c>
      <c r="K17286">
        <f ca="1">SIMULATION!$D$3*SIMULATION!$D$17/$H17277/(SIMULATION!$D$17-$I17277)*(((EXP(-$I17277*$J17286))/(1-EXP(-SIMULATION!$D$4*$I17277)))-(EXP(-SIMULATION!$D$17*$J17286)/(1-EXP(-SIMULATION!$D$4*SIMULATION!$D$17))))</f>
        <v>3.1292446495093262</v>
      </c>
      <c r="L17286">
        <v>0.22577266601758361</v>
      </c>
      <c r="M17286">
        <f t="shared" ca="1" si="270"/>
        <v>3.8357425566503061</v>
      </c>
    </row>
    <row r="17287" spans="1:13" x14ac:dyDescent="0.25">
      <c r="A17287" s="9"/>
      <c r="H17287" s="9"/>
      <c r="J17287">
        <v>10</v>
      </c>
      <c r="K17287">
        <f ca="1">SIMULATION!$D$3*SIMULATION!$D$17/$H17277/(SIMULATION!$D$17-$I17277)*(((EXP(-$I17277*$J17287))/(1-EXP(-SIMULATION!$D$4*$I17277)))-(EXP(-SIMULATION!$D$17*$J17287)/(1-EXP(-SIMULATION!$D$4*SIMULATION!$D$17))))</f>
        <v>2.8874441467718523</v>
      </c>
      <c r="L17287">
        <v>0.12407262671973418</v>
      </c>
      <c r="M17287">
        <f t="shared" ca="1" si="270"/>
        <v>3.2456969265683582</v>
      </c>
    </row>
    <row r="17288" spans="1:13" x14ac:dyDescent="0.25">
      <c r="A17288" s="9"/>
      <c r="H17288" s="9"/>
      <c r="J17288">
        <v>11</v>
      </c>
      <c r="K17288">
        <f ca="1">SIMULATION!$D$3*SIMULATION!$D$17/$H17277/(SIMULATION!$D$17-$I17277)*(((EXP(-$I17277*$J17288))/(1-EXP(-SIMULATION!$D$4*$I17277)))-(EXP(-SIMULATION!$D$17*$J17288)/(1-EXP(-SIMULATION!$D$4*SIMULATION!$D$17))))</f>
        <v>2.6551172466704283</v>
      </c>
      <c r="L17288">
        <v>-3.8658736426363617E-2</v>
      </c>
      <c r="M17288">
        <f t="shared" ca="1" si="270"/>
        <v>2.5524737688503039</v>
      </c>
    </row>
    <row r="17289" spans="1:13" x14ac:dyDescent="0.25">
      <c r="A17289" s="9"/>
      <c r="H17289" s="9"/>
      <c r="J17289">
        <v>12</v>
      </c>
      <c r="K17289">
        <f ca="1">SIMULATION!$D$3*SIMULATION!$D$17/$H17277/(SIMULATION!$D$17-$I17277)*(((EXP(-$I17277*$J17289))/(1-EXP(-SIMULATION!$D$4*$I17277)))-(EXP(-SIMULATION!$D$17*$J17289)/(1-EXP(-SIMULATION!$D$4*SIMULATION!$D$17))))</f>
        <v>2.4356480255551802</v>
      </c>
      <c r="L17289">
        <v>-0.11475213865757125</v>
      </c>
      <c r="M17289">
        <f t="shared" ca="1" si="270"/>
        <v>2.1561522056056326</v>
      </c>
    </row>
    <row r="17290" spans="1:13" x14ac:dyDescent="0.25">
      <c r="A17290" s="9"/>
      <c r="H17290" s="9"/>
      <c r="J17290">
        <v>13</v>
      </c>
      <c r="K17290">
        <f ca="1">SIMULATION!$D$3*SIMULATION!$D$17/$H17277/(SIMULATION!$D$17-$I17277)*(((EXP(-$I17277*$J17290))/(1-EXP(-SIMULATION!$D$4*$I17277)))-(EXP(-SIMULATION!$D$17*$J17290)/(1-EXP(-SIMULATION!$D$4*SIMULATION!$D$17))))</f>
        <v>2.2306097988344207</v>
      </c>
      <c r="L17290">
        <v>0.16538085661722307</v>
      </c>
      <c r="M17290">
        <f t="shared" ca="1" si="270"/>
        <v>2.5995099581444285</v>
      </c>
    </row>
    <row r="17291" spans="1:13" x14ac:dyDescent="0.25">
      <c r="A17291" s="9"/>
      <c r="H17291" s="9"/>
      <c r="J17291">
        <v>14</v>
      </c>
      <c r="K17291">
        <f ca="1">SIMULATION!$D$3*SIMULATION!$D$17/$H17277/(SIMULATION!$D$17-$I17277)*(((EXP(-$I17277*$J17291))/(1-EXP(-SIMULATION!$D$4*$I17277)))-(EXP(-SIMULATION!$D$17*$J17291)/(1-EXP(-SIMULATION!$D$4*SIMULATION!$D$17))))</f>
        <v>2.0404677159896387</v>
      </c>
      <c r="L17291">
        <v>-0.15187122236603065</v>
      </c>
      <c r="M17291">
        <f t="shared" ca="1" si="270"/>
        <v>1.7305793897638695</v>
      </c>
    </row>
    <row r="17292" spans="1:13" x14ac:dyDescent="0.25">
      <c r="A17292" s="9"/>
      <c r="H17292" s="9"/>
      <c r="J17292">
        <v>15</v>
      </c>
      <c r="K17292">
        <f ca="1">SIMULATION!$D$3*SIMULATION!$D$17/$H17277/(SIMULATION!$D$17-$I17277)*(((EXP(-$I17277*$J17292))/(1-EXP(-SIMULATION!$D$4*$I17277)))-(EXP(-SIMULATION!$D$17*$J17292)/(1-EXP(-SIMULATION!$D$4*SIMULATION!$D$17))))</f>
        <v>1.8650244207374658</v>
      </c>
      <c r="L17292">
        <v>7.2057525088372348E-2</v>
      </c>
      <c r="M17292">
        <f t="shared" ca="1" si="270"/>
        <v>1.9994134647251829</v>
      </c>
    </row>
    <row r="17293" spans="1:13" x14ac:dyDescent="0.25">
      <c r="A17293" s="9"/>
      <c r="H17293" s="9"/>
      <c r="J17293">
        <v>16</v>
      </c>
      <c r="K17293">
        <f ca="1">SIMULATION!$D$3*SIMULATION!$D$17/$H17277/(SIMULATION!$D$17-$I17277)*(((EXP(-$I17277*$J17293))/(1-EXP(-SIMULATION!$D$4*$I17277)))-(EXP(-SIMULATION!$D$17*$J17293)/(1-EXP(-SIMULATION!$D$4*SIMULATION!$D$17))))</f>
        <v>1.703701462803596</v>
      </c>
      <c r="L17293">
        <v>-0.38401916470991254</v>
      </c>
      <c r="M17293">
        <f t="shared" ca="1" si="270"/>
        <v>1.0494474501427031</v>
      </c>
    </row>
    <row r="17294" spans="1:13" x14ac:dyDescent="0.25">
      <c r="A17294" s="9"/>
      <c r="H17294" s="9"/>
      <c r="J17294">
        <v>17</v>
      </c>
      <c r="K17294">
        <f ca="1">SIMULATION!$D$3*SIMULATION!$D$17/$H17277/(SIMULATION!$D$17-$I17277)*(((EXP(-$I17277*$J17294))/(1-EXP(-SIMULATION!$D$4*$I17277)))-(EXP(-SIMULATION!$D$17*$J17294)/(1-EXP(-SIMULATION!$D$4*SIMULATION!$D$17))))</f>
        <v>1.5557158218111493</v>
      </c>
      <c r="L17294">
        <v>-0.37569240721715746</v>
      </c>
      <c r="M17294">
        <f t="shared" ca="1" si="270"/>
        <v>0.97124519976910018</v>
      </c>
    </row>
    <row r="17295" spans="1:13" x14ac:dyDescent="0.25">
      <c r="A17295" s="9"/>
      <c r="H17295" s="9"/>
      <c r="J17295">
        <v>18</v>
      </c>
      <c r="K17295">
        <f ca="1">SIMULATION!$D$3*SIMULATION!$D$17/$H17277/(SIMULATION!$D$17-$I17277)*(((EXP(-$I17277*$J17295))/(1-EXP(-SIMULATION!$D$4*$I17277)))-(EXP(-SIMULATION!$D$17*$J17295)/(1-EXP(-SIMULATION!$D$4*SIMULATION!$D$17))))</f>
        <v>1.4201895507907034</v>
      </c>
      <c r="L17295">
        <v>0.1356864309048782</v>
      </c>
      <c r="M17295">
        <f t="shared" ca="1" si="270"/>
        <v>1.6128900021458963</v>
      </c>
    </row>
    <row r="17296" spans="1:13" x14ac:dyDescent="0.25">
      <c r="A17296" s="9"/>
      <c r="H17296" s="9"/>
      <c r="J17296">
        <v>19</v>
      </c>
      <c r="K17296">
        <f ca="1">SIMULATION!$D$3*SIMULATION!$D$17/$H17277/(SIMULATION!$D$17-$I17277)*(((EXP(-$I17277*$J17296))/(1-EXP(-SIMULATION!$D$4*$I17277)))-(EXP(-SIMULATION!$D$17*$J17296)/(1-EXP(-SIMULATION!$D$4*SIMULATION!$D$17))))</f>
        <v>1.2962168661208491</v>
      </c>
      <c r="L17296">
        <v>-0.21289518197058979</v>
      </c>
      <c r="M17296">
        <f t="shared" ca="1" si="270"/>
        <v>1.0202585405347033</v>
      </c>
    </row>
    <row r="17297" spans="1:13" x14ac:dyDescent="0.25">
      <c r="A17297" s="9"/>
      <c r="H17297" s="9"/>
      <c r="J17297">
        <v>20</v>
      </c>
      <c r="K17297">
        <f ca="1">SIMULATION!$D$3*SIMULATION!$D$17/$H17277/(SIMULATION!$D$17-$I17277)*(((EXP(-$I17277*$J17297))/(1-EXP(-SIMULATION!$D$4*$I17277)))-(EXP(-SIMULATION!$D$17*$J17297)/(1-EXP(-SIMULATION!$D$4*SIMULATION!$D$17))))</f>
        <v>1.1829042463566588</v>
      </c>
      <c r="L17297">
        <v>-0.45553380671301552</v>
      </c>
      <c r="M17297">
        <f t="shared" ca="1" si="270"/>
        <v>0.64405137203681939</v>
      </c>
    </row>
    <row r="17298" spans="1:13" x14ac:dyDescent="0.25">
      <c r="A17298" s="9"/>
      <c r="H17298" s="9"/>
      <c r="J17298">
        <v>21</v>
      </c>
      <c r="K17298">
        <f ca="1">SIMULATION!$D$3*SIMULATION!$D$17/$H17277/(SIMULATION!$D$17-$I17277)*(((EXP(-$I17277*$J17298))/(1-EXP(-SIMULATION!$D$4*$I17277)))-(EXP(-SIMULATION!$D$17*$J17298)/(1-EXP(-SIMULATION!$D$4*SIMULATION!$D$17))))</f>
        <v>1.0793934883407383</v>
      </c>
      <c r="L17298">
        <v>0.57289329440024495</v>
      </c>
      <c r="M17298">
        <f t="shared" ca="1" si="270"/>
        <v>1.6977707798304362</v>
      </c>
    </row>
    <row r="17299" spans="1:13" x14ac:dyDescent="0.25">
      <c r="A17299" s="9"/>
      <c r="H17299" s="9"/>
      <c r="J17299">
        <v>22</v>
      </c>
      <c r="K17299">
        <f ca="1">SIMULATION!$D$3*SIMULATION!$D$17/$H17277/(SIMULATION!$D$17-$I17277)*(((EXP(-$I17277*$J17299))/(1-EXP(-SIMULATION!$D$4*$I17277)))-(EXP(-SIMULATION!$D$17*$J17299)/(1-EXP(-SIMULATION!$D$4*SIMULATION!$D$17))))</f>
        <v>0.9848740735045719</v>
      </c>
      <c r="L17299">
        <v>0.30140155959986276</v>
      </c>
      <c r="M17299">
        <f t="shared" ca="1" si="270"/>
        <v>1.2817166552683197</v>
      </c>
    </row>
    <row r="17300" spans="1:13" x14ac:dyDescent="0.25">
      <c r="A17300" s="9"/>
      <c r="H17300" s="9"/>
      <c r="J17300">
        <v>23</v>
      </c>
      <c r="K17300">
        <f ca="1">SIMULATION!$D$3*SIMULATION!$D$17/$H17277/(SIMULATION!$D$17-$I17277)*(((EXP(-$I17277*$J17300))/(1-EXP(-SIMULATION!$D$4*$I17277)))-(EXP(-SIMULATION!$D$17*$J17300)/(1-EXP(-SIMULATION!$D$4*SIMULATION!$D$17))))</f>
        <v>0.89858889514546092</v>
      </c>
      <c r="L17300">
        <v>-9.0443074147608826E-2</v>
      </c>
      <c r="M17300">
        <f t="shared" ca="1" si="270"/>
        <v>0.8173177530736021</v>
      </c>
    </row>
    <row r="17301" spans="1:13" x14ac:dyDescent="0.25">
      <c r="A17301" s="9"/>
      <c r="H17301" s="9"/>
      <c r="J17301">
        <v>24</v>
      </c>
      <c r="K17301">
        <f ca="1">SIMULATION!$D$3*SIMULATION!$D$17/$H17277/(SIMULATION!$D$17-$I17277)*(((EXP(-$I17277*$J17301))/(1-EXP(-SIMULATION!$D$4*$I17277)))-(EXP(-SIMULATION!$D$17*$J17301)/(1-EXP(-SIMULATION!$D$4*SIMULATION!$D$17))))</f>
        <v>0.81983592399004579</v>
      </c>
      <c r="L17301">
        <v>0.25481691870003148</v>
      </c>
      <c r="M17301">
        <f t="shared" ca="1" si="270"/>
        <v>1.0287439879807825</v>
      </c>
    </row>
    <row r="17302" spans="1:13" x14ac:dyDescent="0.25">
      <c r="A17302" s="9">
        <v>693</v>
      </c>
      <c r="B17302" s="2">
        <f ca="1">NORMINV(RAND(),SIMULATION!D7,SIMULATION!D8)</f>
        <v>62.730369383909903</v>
      </c>
      <c r="C17302" s="2">
        <v>2</v>
      </c>
      <c r="D17302" s="2">
        <f ca="1">SIMULATION!$D$11*(1+(SIMULATION!$D$12*LN(1+$C17302)))*(1+(SIMULATION!$D$13*(($B17302/63.5)-1)))</f>
        <v>10.180907175556658</v>
      </c>
      <c r="E17302" s="2">
        <v>-0.11043247524679529</v>
      </c>
      <c r="F17302" s="2">
        <f ca="1">D17302*(1+E17302)</f>
        <v>9.0566043959020774</v>
      </c>
      <c r="G17302" s="2">
        <v>-2.4002435827739494E-2</v>
      </c>
      <c r="H17302" s="9">
        <f>SIMULATION!$D$15*EXP($G$17302)</f>
        <v>215.5204031721012</v>
      </c>
      <c r="I17302" s="2">
        <f ca="1">$F17302/$H17302</f>
        <v>4.202202790364138E-2</v>
      </c>
      <c r="J17302">
        <v>0</v>
      </c>
      <c r="K17302">
        <f ca="1">SIMULATION!$D$3*SIMULATION!$D$17/$H17302/(SIMULATION!$D$17-$I17302)*(((EXP(-$I17302*$J17302))/(1-EXP(-SIMULATION!$D$4*$I17302)))-(EXP(-SIMULATION!$D$17*$J17302)/(1-EXP(-SIMULATION!$D$4*SIMULATION!$D$17))))</f>
        <v>1.6180654775803023</v>
      </c>
      <c r="L17302">
        <v>-0.2054637384129436</v>
      </c>
      <c r="M17302">
        <f t="shared" ca="1" si="270"/>
        <v>1.2856116955597283</v>
      </c>
    </row>
    <row r="17303" spans="1:13" x14ac:dyDescent="0.25">
      <c r="A17303" s="9"/>
      <c r="H17303" s="9"/>
      <c r="J17303">
        <v>1</v>
      </c>
      <c r="K17303">
        <f ca="1">SIMULATION!$D$3*SIMULATION!$D$17/$H17302/(SIMULATION!$D$17-$I17302)*(((EXP(-$I17302*$J17303))/(1-EXP(-SIMULATION!$D$4*$I17302)))-(EXP(-SIMULATION!$D$17*$J17303)/(1-EXP(-SIMULATION!$D$4*SIMULATION!$D$17))))</f>
        <v>2.4477180296363494</v>
      </c>
      <c r="L17303">
        <v>0.12333897294467484</v>
      </c>
      <c r="M17303">
        <f t="shared" ca="1" si="270"/>
        <v>2.7496170574698597</v>
      </c>
    </row>
    <row r="17304" spans="1:13" x14ac:dyDescent="0.25">
      <c r="A17304" s="9"/>
      <c r="H17304" s="9"/>
      <c r="J17304">
        <v>2</v>
      </c>
      <c r="K17304">
        <f ca="1">SIMULATION!$D$3*SIMULATION!$D$17/$H17302/(SIMULATION!$D$17-$I17302)*(((EXP(-$I17302*$J17304))/(1-EXP(-SIMULATION!$D$4*$I17302)))-(EXP(-SIMULATION!$D$17*$J17304)/(1-EXP(-SIMULATION!$D$4*SIMULATION!$D$17))))</f>
        <v>2.92132229222603</v>
      </c>
      <c r="L17304">
        <v>2.89396001861256E-2</v>
      </c>
      <c r="M17304">
        <f t="shared" ca="1" si="270"/>
        <v>3.0058641913778672</v>
      </c>
    </row>
    <row r="17305" spans="1:13" x14ac:dyDescent="0.25">
      <c r="A17305" s="9"/>
      <c r="H17305" s="9"/>
      <c r="J17305">
        <v>3</v>
      </c>
      <c r="K17305">
        <f ca="1">SIMULATION!$D$3*SIMULATION!$D$17/$H17302/(SIMULATION!$D$17-$I17302)*(((EXP(-$I17302*$J17305))/(1-EXP(-SIMULATION!$D$4*$I17302)))-(EXP(-SIMULATION!$D$17*$J17305)/(1-EXP(-SIMULATION!$D$4*SIMULATION!$D$17))))</f>
        <v>3.1691513005016829</v>
      </c>
      <c r="L17305">
        <v>0.19599318454654568</v>
      </c>
      <c r="M17305">
        <f t="shared" ca="1" si="270"/>
        <v>3.7902833561968343</v>
      </c>
    </row>
    <row r="17306" spans="1:13" x14ac:dyDescent="0.25">
      <c r="A17306" s="9"/>
      <c r="H17306" s="9"/>
      <c r="J17306">
        <v>4</v>
      </c>
      <c r="K17306">
        <f ca="1">SIMULATION!$D$3*SIMULATION!$D$17/$H17302/(SIMULATION!$D$17-$I17302)*(((EXP(-$I17302*$J17306))/(1-EXP(-SIMULATION!$D$4*$I17302)))-(EXP(-SIMULATION!$D$17*$J17306)/(1-EXP(-SIMULATION!$D$4*SIMULATION!$D$17))))</f>
        <v>3.2745888618737014</v>
      </c>
      <c r="L17306">
        <v>-0.13714018906691205</v>
      </c>
      <c r="M17306">
        <f t="shared" ca="1" si="270"/>
        <v>2.8255111262399377</v>
      </c>
    </row>
    <row r="17307" spans="1:13" x14ac:dyDescent="0.25">
      <c r="A17307" s="9"/>
      <c r="H17307" s="9"/>
      <c r="J17307">
        <v>5</v>
      </c>
      <c r="K17307">
        <f ca="1">SIMULATION!$D$3*SIMULATION!$D$17/$H17302/(SIMULATION!$D$17-$I17302)*(((EXP(-$I17302*$J17307))/(1-EXP(-SIMULATION!$D$4*$I17302)))-(EXP(-SIMULATION!$D$17*$J17307)/(1-EXP(-SIMULATION!$D$4*SIMULATION!$D$17))))</f>
        <v>3.2909750741674255</v>
      </c>
      <c r="L17307">
        <v>0.58102483483160694</v>
      </c>
      <c r="M17307">
        <f t="shared" ca="1" si="270"/>
        <v>5.2031133230704896</v>
      </c>
    </row>
    <row r="17308" spans="1:13" x14ac:dyDescent="0.25">
      <c r="A17308" s="9"/>
      <c r="H17308" s="9"/>
      <c r="J17308">
        <v>6</v>
      </c>
      <c r="K17308">
        <f ca="1">SIMULATION!$D$3*SIMULATION!$D$17/$H17302/(SIMULATION!$D$17-$I17302)*(((EXP(-$I17302*$J17308))/(1-EXP(-SIMULATION!$D$4*$I17302)))-(EXP(-SIMULATION!$D$17*$J17308)/(1-EXP(-SIMULATION!$D$4*SIMULATION!$D$17))))</f>
        <v>3.2524011761088212</v>
      </c>
      <c r="L17308">
        <v>-0.23115589624691624</v>
      </c>
      <c r="M17308">
        <f t="shared" ca="1" si="270"/>
        <v>2.5005894672908622</v>
      </c>
    </row>
    <row r="17309" spans="1:13" x14ac:dyDescent="0.25">
      <c r="A17309" s="9"/>
      <c r="H17309" s="9"/>
      <c r="J17309">
        <v>7</v>
      </c>
      <c r="K17309">
        <f ca="1">SIMULATION!$D$3*SIMULATION!$D$17/$H17302/(SIMULATION!$D$17-$I17302)*(((EXP(-$I17302*$J17309))/(1-EXP(-SIMULATION!$D$4*$I17302)))-(EXP(-SIMULATION!$D$17*$J17309)/(1-EXP(-SIMULATION!$D$4*SIMULATION!$D$17))))</f>
        <v>3.1806269899315982</v>
      </c>
      <c r="L17309">
        <v>-0.16861976861675107</v>
      </c>
      <c r="M17309">
        <f t="shared" ca="1" si="270"/>
        <v>2.6443104028331388</v>
      </c>
    </row>
    <row r="17310" spans="1:13" x14ac:dyDescent="0.25">
      <c r="A17310" s="9"/>
      <c r="H17310" s="9"/>
      <c r="J17310">
        <v>8</v>
      </c>
      <c r="K17310">
        <f ca="1">SIMULATION!$D$3*SIMULATION!$D$17/$H17302/(SIMULATION!$D$17-$I17302)*(((EXP(-$I17302*$J17310))/(1-EXP(-SIMULATION!$D$4*$I17302)))-(EXP(-SIMULATION!$D$17*$J17310)/(1-EXP(-SIMULATION!$D$4*SIMULATION!$D$17))))</f>
        <v>3.089513633457095</v>
      </c>
      <c r="L17310">
        <v>5.303476570301538E-2</v>
      </c>
      <c r="M17310">
        <f t="shared" ca="1" si="270"/>
        <v>3.2533652651437639</v>
      </c>
    </row>
    <row r="17311" spans="1:13" x14ac:dyDescent="0.25">
      <c r="A17311" s="9"/>
      <c r="H17311" s="9"/>
      <c r="J17311">
        <v>9</v>
      </c>
      <c r="K17311">
        <f ca="1">SIMULATION!$D$3*SIMULATION!$D$17/$H17302/(SIMULATION!$D$17-$I17302)*(((EXP(-$I17302*$J17311))/(1-EXP(-SIMULATION!$D$4*$I17302)))-(EXP(-SIMULATION!$D$17*$J17311)/(1-EXP(-SIMULATION!$D$4*SIMULATION!$D$17))))</f>
        <v>2.9878639628319528</v>
      </c>
      <c r="L17311">
        <v>-0.44800673999460722</v>
      </c>
      <c r="M17311">
        <f t="shared" ca="1" si="270"/>
        <v>1.6492807692962412</v>
      </c>
    </row>
    <row r="17312" spans="1:13" x14ac:dyDescent="0.25">
      <c r="A17312" s="9"/>
      <c r="H17312" s="9"/>
      <c r="J17312">
        <v>10</v>
      </c>
      <c r="K17312">
        <f ca="1">SIMULATION!$D$3*SIMULATION!$D$17/$H17302/(SIMULATION!$D$17-$I17302)*(((EXP(-$I17302*$J17312))/(1-EXP(-SIMULATION!$D$4*$I17302)))-(EXP(-SIMULATION!$D$17*$J17312)/(1-EXP(-SIMULATION!$D$4*SIMULATION!$D$17))))</f>
        <v>2.8812426564572031</v>
      </c>
      <c r="L17312">
        <v>9.2346446182619654E-2</v>
      </c>
      <c r="M17312">
        <f t="shared" ca="1" si="270"/>
        <v>3.1473151763707961</v>
      </c>
    </row>
    <row r="17313" spans="1:13" x14ac:dyDescent="0.25">
      <c r="A17313" s="9"/>
      <c r="H17313" s="9"/>
      <c r="J17313">
        <v>11</v>
      </c>
      <c r="K17313">
        <f ca="1">SIMULATION!$D$3*SIMULATION!$D$17/$H17302/(SIMULATION!$D$17-$I17302)*(((EXP(-$I17302*$J17313))/(1-EXP(-SIMULATION!$D$4*$I17302)))-(EXP(-SIMULATION!$D$17*$J17313)/(1-EXP(-SIMULATION!$D$4*SIMULATION!$D$17))))</f>
        <v>2.7731424340138351</v>
      </c>
      <c r="L17313">
        <v>-0.13496196608512986</v>
      </c>
      <c r="M17313">
        <f t="shared" ca="1" si="270"/>
        <v>2.3988736788852254</v>
      </c>
    </row>
    <row r="17314" spans="1:13" x14ac:dyDescent="0.25">
      <c r="A17314" s="9"/>
      <c r="H17314" s="9"/>
      <c r="J17314">
        <v>12</v>
      </c>
      <c r="K17314">
        <f ca="1">SIMULATION!$D$3*SIMULATION!$D$17/$H17302/(SIMULATION!$D$17-$I17302)*(((EXP(-$I17302*$J17314))/(1-EXP(-SIMULATION!$D$4*$I17302)))-(EXP(-SIMULATION!$D$17*$J17314)/(1-EXP(-SIMULATION!$D$4*SIMULATION!$D$17))))</f>
        <v>2.665731268537948</v>
      </c>
      <c r="L17314">
        <v>0.14529522251125856</v>
      </c>
      <c r="M17314">
        <f t="shared" ca="1" si="270"/>
        <v>3.0530492863553884</v>
      </c>
    </row>
    <row r="17315" spans="1:13" x14ac:dyDescent="0.25">
      <c r="A17315" s="9"/>
      <c r="H17315" s="9"/>
      <c r="J17315">
        <v>13</v>
      </c>
      <c r="K17315">
        <f ca="1">SIMULATION!$D$3*SIMULATION!$D$17/$H17302/(SIMULATION!$D$17-$I17302)*(((EXP(-$I17302*$J17315))/(1-EXP(-SIMULATION!$D$4*$I17302)))-(EXP(-SIMULATION!$D$17*$J17315)/(1-EXP(-SIMULATION!$D$4*SIMULATION!$D$17))))</f>
        <v>2.5603310939946997</v>
      </c>
      <c r="L17315">
        <v>-0.25519963672108581</v>
      </c>
      <c r="M17315">
        <f t="shared" ca="1" si="270"/>
        <v>1.9069355289215522</v>
      </c>
    </row>
    <row r="17316" spans="1:13" x14ac:dyDescent="0.25">
      <c r="A17316" s="9"/>
      <c r="H17316" s="9"/>
      <c r="J17316">
        <v>14</v>
      </c>
      <c r="K17316">
        <f ca="1">SIMULATION!$D$3*SIMULATION!$D$17/$H17302/(SIMULATION!$D$17-$I17302)*(((EXP(-$I17302*$J17316))/(1-EXP(-SIMULATION!$D$4*$I17302)))-(EXP(-SIMULATION!$D$17*$J17316)/(1-EXP(-SIMULATION!$D$4*SIMULATION!$D$17))))</f>
        <v>2.4577244537550542</v>
      </c>
      <c r="L17316">
        <v>-0.66577098595181539</v>
      </c>
      <c r="M17316">
        <f t="shared" ca="1" si="270"/>
        <v>0.8214428209806649</v>
      </c>
    </row>
    <row r="17317" spans="1:13" x14ac:dyDescent="0.25">
      <c r="A17317" s="9"/>
      <c r="H17317" s="9"/>
      <c r="J17317">
        <v>15</v>
      </c>
      <c r="K17317">
        <f ca="1">SIMULATION!$D$3*SIMULATION!$D$17/$H17302/(SIMULATION!$D$17-$I17302)*(((EXP(-$I17302*$J17317))/(1-EXP(-SIMULATION!$D$4*$I17302)))-(EXP(-SIMULATION!$D$17*$J17317)/(1-EXP(-SIMULATION!$D$4*SIMULATION!$D$17))))</f>
        <v>2.3583508943213767</v>
      </c>
      <c r="L17317">
        <v>-0.25675058223466274</v>
      </c>
      <c r="M17317">
        <f t="shared" ca="1" si="270"/>
        <v>1.7528429290907257</v>
      </c>
    </row>
    <row r="17318" spans="1:13" x14ac:dyDescent="0.25">
      <c r="A17318" s="9"/>
      <c r="H17318" s="9"/>
      <c r="J17318">
        <v>16</v>
      </c>
      <c r="K17318">
        <f ca="1">SIMULATION!$D$3*SIMULATION!$D$17/$H17302/(SIMULATION!$D$17-$I17302)*(((EXP(-$I17302*$J17318))/(1-EXP(-SIMULATION!$D$4*$I17302)))-(EXP(-SIMULATION!$D$17*$J17318)/(1-EXP(-SIMULATION!$D$4*SIMULATION!$D$17))))</f>
        <v>2.2624327098257817</v>
      </c>
      <c r="L17318">
        <v>-8.4164269848802348E-2</v>
      </c>
      <c r="M17318">
        <f t="shared" ca="1" si="270"/>
        <v>2.0720167127212474</v>
      </c>
    </row>
    <row r="17319" spans="1:13" x14ac:dyDescent="0.25">
      <c r="A17319" s="9"/>
      <c r="H17319" s="9"/>
      <c r="J17319">
        <v>17</v>
      </c>
      <c r="K17319">
        <f ca="1">SIMULATION!$D$3*SIMULATION!$D$17/$H17302/(SIMULATION!$D$17-$I17302)*(((EXP(-$I17302*$J17319))/(1-EXP(-SIMULATION!$D$4*$I17302)))-(EXP(-SIMULATION!$D$17*$J17319)/(1-EXP(-SIMULATION!$D$4*SIMULATION!$D$17))))</f>
        <v>2.1700554172892423</v>
      </c>
      <c r="L17319">
        <v>5.6208247864564909E-2</v>
      </c>
      <c r="M17319">
        <f t="shared" ca="1" si="270"/>
        <v>2.2920304300640777</v>
      </c>
    </row>
    <row r="17320" spans="1:13" x14ac:dyDescent="0.25">
      <c r="A17320" s="9"/>
      <c r="H17320" s="9"/>
      <c r="J17320">
        <v>18</v>
      </c>
      <c r="K17320">
        <f ca="1">SIMULATION!$D$3*SIMULATION!$D$17/$H17302/(SIMULATION!$D$17-$I17302)*(((EXP(-$I17302*$J17320))/(1-EXP(-SIMULATION!$D$4*$I17302)))-(EXP(-SIMULATION!$D$17*$J17320)/(1-EXP(-SIMULATION!$D$4*SIMULATION!$D$17))))</f>
        <v>2.0812192265686962</v>
      </c>
      <c r="L17320">
        <v>0.16466516898171829</v>
      </c>
      <c r="M17320">
        <f t="shared" ca="1" si="270"/>
        <v>2.4239235421996317</v>
      </c>
    </row>
    <row r="17321" spans="1:13" x14ac:dyDescent="0.25">
      <c r="A17321" s="9"/>
      <c r="H17321" s="9"/>
      <c r="J17321">
        <v>19</v>
      </c>
      <c r="K17321">
        <f ca="1">SIMULATION!$D$3*SIMULATION!$D$17/$H17302/(SIMULATION!$D$17-$I17302)*(((EXP(-$I17302*$J17321))/(1-EXP(-SIMULATION!$D$4*$I17302)))-(EXP(-SIMULATION!$D$17*$J17321)/(1-EXP(-SIMULATION!$D$4*SIMULATION!$D$17))))</f>
        <v>1.99587192713396</v>
      </c>
      <c r="L17321">
        <v>-6.5569698817496925E-3</v>
      </c>
      <c r="M17321">
        <f t="shared" ca="1" si="270"/>
        <v>1.9827850550199129</v>
      </c>
    </row>
    <row r="17322" spans="1:13" x14ac:dyDescent="0.25">
      <c r="A17322" s="9"/>
      <c r="H17322" s="9"/>
      <c r="J17322">
        <v>20</v>
      </c>
      <c r="K17322">
        <f ca="1">SIMULATION!$D$3*SIMULATION!$D$17/$H17302/(SIMULATION!$D$17-$I17302)*(((EXP(-$I17302*$J17322))/(1-EXP(-SIMULATION!$D$4*$I17302)))-(EXP(-SIMULATION!$D$17*$J17322)/(1-EXP(-SIMULATION!$D$4*SIMULATION!$D$17))))</f>
        <v>1.9139298702656495</v>
      </c>
      <c r="L17322">
        <v>-0.1545116080147505</v>
      </c>
      <c r="M17322">
        <f t="shared" ca="1" si="270"/>
        <v>1.6182054883834411</v>
      </c>
    </row>
    <row r="17323" spans="1:13" x14ac:dyDescent="0.25">
      <c r="A17323" s="9"/>
      <c r="H17323" s="9"/>
      <c r="J17323">
        <v>21</v>
      </c>
      <c r="K17323">
        <f ca="1">SIMULATION!$D$3*SIMULATION!$D$17/$H17302/(SIMULATION!$D$17-$I17302)*(((EXP(-$I17302*$J17323))/(1-EXP(-SIMULATION!$D$4*$I17302)))-(EXP(-SIMULATION!$D$17*$J17323)/(1-EXP(-SIMULATION!$D$4*SIMULATION!$D$17))))</f>
        <v>1.835291326314211</v>
      </c>
      <c r="L17323">
        <v>3.6698727243110886E-2</v>
      </c>
      <c r="M17323">
        <f t="shared" ca="1" si="270"/>
        <v>1.9026441821102635</v>
      </c>
    </row>
    <row r="17324" spans="1:13" x14ac:dyDescent="0.25">
      <c r="A17324" s="9"/>
      <c r="H17324" s="9"/>
      <c r="J17324">
        <v>22</v>
      </c>
      <c r="K17324">
        <f ca="1">SIMULATION!$D$3*SIMULATION!$D$17/$H17302/(SIMULATION!$D$17-$I17302)*(((EXP(-$I17302*$J17324))/(1-EXP(-SIMULATION!$D$4*$I17302)))-(EXP(-SIMULATION!$D$17*$J17324)/(1-EXP(-SIMULATION!$D$4*SIMULATION!$D$17))))</f>
        <v>1.7598449593607715</v>
      </c>
      <c r="L17324">
        <v>0.53877627318285637</v>
      </c>
      <c r="M17324">
        <f t="shared" ca="1" si="270"/>
        <v>2.7080076679448029</v>
      </c>
    </row>
    <row r="17325" spans="1:13" x14ac:dyDescent="0.25">
      <c r="A17325" s="9"/>
      <c r="H17325" s="9"/>
      <c r="J17325">
        <v>23</v>
      </c>
      <c r="K17325">
        <f ca="1">SIMULATION!$D$3*SIMULATION!$D$17/$H17302/(SIMULATION!$D$17-$I17302)*(((EXP(-$I17302*$J17325))/(1-EXP(-SIMULATION!$D$4*$I17302)))-(EXP(-SIMULATION!$D$17*$J17325)/(1-EXP(-SIMULATION!$D$4*SIMULATION!$D$17))))</f>
        <v>1.6874751764882099</v>
      </c>
      <c r="L17325">
        <v>-5.26542625254509E-3</v>
      </c>
      <c r="M17325">
        <f t="shared" ca="1" si="270"/>
        <v>1.6785899003934106</v>
      </c>
    </row>
    <row r="17326" spans="1:13" x14ac:dyDescent="0.25">
      <c r="A17326" s="9"/>
      <c r="H17326" s="9"/>
      <c r="J17326">
        <v>24</v>
      </c>
      <c r="K17326">
        <f ca="1">SIMULATION!$D$3*SIMULATION!$D$17/$H17302/(SIMULATION!$D$17-$I17302)*(((EXP(-$I17302*$J17326))/(1-EXP(-SIMULATION!$D$4*$I17302)))-(EXP(-SIMULATION!$D$17*$J17326)/(1-EXP(-SIMULATION!$D$4*SIMULATION!$D$17))))</f>
        <v>1.6180654775803021</v>
      </c>
      <c r="L17326">
        <v>-0.16206355656637703</v>
      </c>
      <c r="M17326">
        <f t="shared" ca="1" si="270"/>
        <v>1.3558360315263649</v>
      </c>
    </row>
    <row r="17327" spans="1:13" x14ac:dyDescent="0.25">
      <c r="A17327" s="9">
        <v>694</v>
      </c>
      <c r="B17327" s="2">
        <f ca="1">NORMINV(RAND(),SIMULATION!D7,SIMULATION!D8)</f>
        <v>64.597776666362734</v>
      </c>
      <c r="C17327" s="2">
        <v>2</v>
      </c>
      <c r="D17327" s="2">
        <f ca="1">SIMULATION!$D$11*(1+(SIMULATION!$D$12*LN(1+$C17327)))*(1+(SIMULATION!$D$13*(($B17327/63.5)-1)))</f>
        <v>10.319584084416148</v>
      </c>
      <c r="E17327" s="2">
        <v>0.29065860685771644</v>
      </c>
      <c r="F17327" s="2">
        <f ca="1">D17327*(1+E17327)</f>
        <v>13.319060017743608</v>
      </c>
      <c r="G17327" s="2">
        <v>0.32486464201425114</v>
      </c>
      <c r="H17327" s="9">
        <f>SIMULATION!$D$15*EXP($G$17327)</f>
        <v>305.491715742118</v>
      </c>
      <c r="I17327" s="2">
        <f ca="1">$F17327/$H17327</f>
        <v>4.3598760069117365E-2</v>
      </c>
      <c r="J17327">
        <v>0</v>
      </c>
      <c r="K17327">
        <f ca="1">SIMULATION!$D$3*SIMULATION!$D$17/$H17327/(SIMULATION!$D$17-$I17327)*(((EXP(-$I17327*$J17327))/(1-EXP(-SIMULATION!$D$4*$I17327)))-(EXP(-SIMULATION!$D$17*$J17327)/(1-EXP(-SIMULATION!$D$4*SIMULATION!$D$17))))</f>
        <v>1.0804117421616362</v>
      </c>
      <c r="L17327">
        <v>0.27604210471224627</v>
      </c>
      <c r="M17327">
        <f t="shared" ca="1" si="270"/>
        <v>1.378650873423759</v>
      </c>
    </row>
    <row r="17328" spans="1:13" x14ac:dyDescent="0.25">
      <c r="A17328" s="9"/>
      <c r="H17328" s="9"/>
      <c r="J17328">
        <v>1</v>
      </c>
      <c r="K17328">
        <f ca="1">SIMULATION!$D$3*SIMULATION!$D$17/$H17327/(SIMULATION!$D$17-$I17327)*(((EXP(-$I17327*$J17328))/(1-EXP(-SIMULATION!$D$4*$I17327)))-(EXP(-SIMULATION!$D$17*$J17328)/(1-EXP(-SIMULATION!$D$4*SIMULATION!$D$17))))</f>
        <v>1.6660718972126032</v>
      </c>
      <c r="L17328">
        <v>5.2373367452212188E-2</v>
      </c>
      <c r="M17328">
        <f t="shared" ca="1" si="270"/>
        <v>1.7533296928871231</v>
      </c>
    </row>
    <row r="17329" spans="1:13" x14ac:dyDescent="0.25">
      <c r="A17329" s="9"/>
      <c r="H17329" s="9"/>
      <c r="J17329">
        <v>2</v>
      </c>
      <c r="K17329">
        <f ca="1">SIMULATION!$D$3*SIMULATION!$D$17/$H17327/(SIMULATION!$D$17-$I17327)*(((EXP(-$I17327*$J17329))/(1-EXP(-SIMULATION!$D$4*$I17327)))-(EXP(-SIMULATION!$D$17*$J17329)/(1-EXP(-SIMULATION!$D$4*SIMULATION!$D$17))))</f>
        <v>1.9998363948207001</v>
      </c>
      <c r="L17329">
        <v>2.7195808511394803E-2</v>
      </c>
      <c r="M17329">
        <f t="shared" ca="1" si="270"/>
        <v>2.054223562468362</v>
      </c>
    </row>
    <row r="17330" spans="1:13" x14ac:dyDescent="0.25">
      <c r="A17330" s="9"/>
      <c r="H17330" s="9"/>
      <c r="J17330">
        <v>3</v>
      </c>
      <c r="K17330">
        <f ca="1">SIMULATION!$D$3*SIMULATION!$D$17/$H17327/(SIMULATION!$D$17-$I17327)*(((EXP(-$I17327*$J17330))/(1-EXP(-SIMULATION!$D$4*$I17327)))-(EXP(-SIMULATION!$D$17*$J17330)/(1-EXP(-SIMULATION!$D$4*SIMULATION!$D$17))))</f>
        <v>2.1739522513613294</v>
      </c>
      <c r="L17330">
        <v>0.27492574059577779</v>
      </c>
      <c r="M17330">
        <f t="shared" ca="1" si="270"/>
        <v>2.7716276840867011</v>
      </c>
    </row>
    <row r="17331" spans="1:13" x14ac:dyDescent="0.25">
      <c r="A17331" s="9"/>
      <c r="H17331" s="9"/>
      <c r="J17331">
        <v>4</v>
      </c>
      <c r="K17331">
        <f ca="1">SIMULATION!$D$3*SIMULATION!$D$17/$H17327/(SIMULATION!$D$17-$I17327)*(((EXP(-$I17327*$J17331))/(1-EXP(-SIMULATION!$D$4*$I17327)))-(EXP(-SIMULATION!$D$17*$J17331)/(1-EXP(-SIMULATION!$D$4*SIMULATION!$D$17))))</f>
        <v>2.2474579882477959</v>
      </c>
      <c r="L17331">
        <v>-0.1493178921646193</v>
      </c>
      <c r="M17331">
        <f t="shared" ca="1" si="270"/>
        <v>1.9118722987140992</v>
      </c>
    </row>
    <row r="17332" spans="1:13" x14ac:dyDescent="0.25">
      <c r="A17332" s="9"/>
      <c r="H17332" s="9"/>
      <c r="J17332">
        <v>5</v>
      </c>
      <c r="K17332">
        <f ca="1">SIMULATION!$D$3*SIMULATION!$D$17/$H17327/(SIMULATION!$D$17-$I17327)*(((EXP(-$I17327*$J17332))/(1-EXP(-SIMULATION!$D$4*$I17327)))-(EXP(-SIMULATION!$D$17*$J17332)/(1-EXP(-SIMULATION!$D$4*SIMULATION!$D$17))))</f>
        <v>2.2581145426572258</v>
      </c>
      <c r="L17332">
        <v>-0.45550200519717016</v>
      </c>
      <c r="M17332">
        <f t="shared" ca="1" si="270"/>
        <v>1.2295388405119687</v>
      </c>
    </row>
    <row r="17333" spans="1:13" x14ac:dyDescent="0.25">
      <c r="A17333" s="9"/>
      <c r="H17333" s="9"/>
      <c r="J17333">
        <v>6</v>
      </c>
      <c r="K17333">
        <f ca="1">SIMULATION!$D$3*SIMULATION!$D$17/$H17327/(SIMULATION!$D$17-$I17327)*(((EXP(-$I17327*$J17333))/(1-EXP(-SIMULATION!$D$4*$I17327)))-(EXP(-SIMULATION!$D$17*$J17333)/(1-EXP(-SIMULATION!$D$4*SIMULATION!$D$17))))</f>
        <v>2.2300507471523714</v>
      </c>
      <c r="L17333">
        <v>0.3196378008629765</v>
      </c>
      <c r="M17333">
        <f t="shared" ca="1" si="270"/>
        <v>2.9428592637849933</v>
      </c>
    </row>
    <row r="17334" spans="1:13" x14ac:dyDescent="0.25">
      <c r="A17334" s="9"/>
      <c r="H17334" s="9"/>
      <c r="J17334">
        <v>7</v>
      </c>
      <c r="K17334">
        <f ca="1">SIMULATION!$D$3*SIMULATION!$D$17/$H17327/(SIMULATION!$D$17-$I17327)*(((EXP(-$I17327*$J17334))/(1-EXP(-SIMULATION!$D$4*$I17327)))-(EXP(-SIMULATION!$D$17*$J17334)/(1-EXP(-SIMULATION!$D$4*SIMULATION!$D$17))))</f>
        <v>2.1786626068892199</v>
      </c>
      <c r="L17334">
        <v>0.23260857423121561</v>
      </c>
      <c r="M17334">
        <f t="shared" ca="1" si="270"/>
        <v>2.6854382096085847</v>
      </c>
    </row>
    <row r="17335" spans="1:13" x14ac:dyDescent="0.25">
      <c r="A17335" s="9"/>
      <c r="H17335" s="9"/>
      <c r="J17335">
        <v>8</v>
      </c>
      <c r="K17335">
        <f ca="1">SIMULATION!$D$3*SIMULATION!$D$17/$H17327/(SIMULATION!$D$17-$I17327)*(((EXP(-$I17327*$J17335))/(1-EXP(-SIMULATION!$D$4*$I17327)))-(EXP(-SIMULATION!$D$17*$J17335)/(1-EXP(-SIMULATION!$D$4*SIMULATION!$D$17))))</f>
        <v>2.1137527492708017</v>
      </c>
      <c r="L17335">
        <v>0.18197956191009576</v>
      </c>
      <c r="M17335">
        <f t="shared" ca="1" si="270"/>
        <v>2.4984125485693625</v>
      </c>
    </row>
    <row r="17336" spans="1:13" x14ac:dyDescent="0.25">
      <c r="A17336" s="9"/>
      <c r="H17336" s="9"/>
      <c r="J17336">
        <v>9</v>
      </c>
      <c r="K17336">
        <f ca="1">SIMULATION!$D$3*SIMULATION!$D$17/$H17327/(SIMULATION!$D$17-$I17327)*(((EXP(-$I17327*$J17336))/(1-EXP(-SIMULATION!$D$4*$I17327)))-(EXP(-SIMULATION!$D$17*$J17336)/(1-EXP(-SIMULATION!$D$4*SIMULATION!$D$17))))</f>
        <v>2.0415421387632362</v>
      </c>
      <c r="L17336">
        <v>0.45485341679521929</v>
      </c>
      <c r="M17336">
        <f t="shared" ca="1" si="270"/>
        <v>2.9701445561111135</v>
      </c>
    </row>
    <row r="17337" spans="1:13" x14ac:dyDescent="0.25">
      <c r="A17337" s="9"/>
      <c r="H17337" s="9"/>
      <c r="J17337">
        <v>10</v>
      </c>
      <c r="K17337">
        <f ca="1">SIMULATION!$D$3*SIMULATION!$D$17/$H17327/(SIMULATION!$D$17-$I17327)*(((EXP(-$I17327*$J17337))/(1-EXP(-SIMULATION!$D$4*$I17327)))-(EXP(-SIMULATION!$D$17*$J17337)/(1-EXP(-SIMULATION!$D$4*SIMULATION!$D$17))))</f>
        <v>1.9659591170016457</v>
      </c>
      <c r="L17337">
        <v>0.10942031739383021</v>
      </c>
      <c r="M17337">
        <f t="shared" ca="1" si="270"/>
        <v>2.1810749875672597</v>
      </c>
    </row>
    <row r="17338" spans="1:13" x14ac:dyDescent="0.25">
      <c r="A17338" s="9"/>
      <c r="H17338" s="9"/>
      <c r="J17338">
        <v>11</v>
      </c>
      <c r="K17338">
        <f ca="1">SIMULATION!$D$3*SIMULATION!$D$17/$H17327/(SIMULATION!$D$17-$I17327)*(((EXP(-$I17327*$J17338))/(1-EXP(-SIMULATION!$D$4*$I17327)))-(EXP(-SIMULATION!$D$17*$J17338)/(1-EXP(-SIMULATION!$D$4*SIMULATION!$D$17))))</f>
        <v>1.8894653403292048</v>
      </c>
      <c r="L17338">
        <v>-0.16595312500106962</v>
      </c>
      <c r="M17338">
        <f t="shared" ca="1" si="270"/>
        <v>1.5759026625203636</v>
      </c>
    </row>
    <row r="17339" spans="1:13" x14ac:dyDescent="0.25">
      <c r="A17339" s="9"/>
      <c r="H17339" s="9"/>
      <c r="J17339">
        <v>12</v>
      </c>
      <c r="K17339">
        <f ca="1">SIMULATION!$D$3*SIMULATION!$D$17/$H17327/(SIMULATION!$D$17-$I17327)*(((EXP(-$I17327*$J17339))/(1-EXP(-SIMULATION!$D$4*$I17327)))-(EXP(-SIMULATION!$D$17*$J17339)/(1-EXP(-SIMULATION!$D$4*SIMULATION!$D$17))))</f>
        <v>1.8135849546897536</v>
      </c>
      <c r="L17339">
        <v>-0.27141154437809434</v>
      </c>
      <c r="M17339">
        <f t="shared" ca="1" si="270"/>
        <v>1.3213570612765313</v>
      </c>
    </row>
    <row r="17340" spans="1:13" x14ac:dyDescent="0.25">
      <c r="A17340" s="9"/>
      <c r="H17340" s="9"/>
      <c r="J17340">
        <v>13</v>
      </c>
      <c r="K17340">
        <f ca="1">SIMULATION!$D$3*SIMULATION!$D$17/$H17327/(SIMULATION!$D$17-$I17327)*(((EXP(-$I17327*$J17340))/(1-EXP(-SIMULATION!$D$4*$I17327)))-(EXP(-SIMULATION!$D$17*$J17340)/(1-EXP(-SIMULATION!$D$4*SIMULATION!$D$17))))</f>
        <v>1.7392436023316686</v>
      </c>
      <c r="L17340">
        <v>-3.8432405209578233E-2</v>
      </c>
      <c r="M17340">
        <f t="shared" ca="1" si="270"/>
        <v>1.6724002874486914</v>
      </c>
    </row>
    <row r="17341" spans="1:13" x14ac:dyDescent="0.25">
      <c r="A17341" s="9"/>
      <c r="H17341" s="9"/>
      <c r="J17341">
        <v>14</v>
      </c>
      <c r="K17341">
        <f ca="1">SIMULATION!$D$3*SIMULATION!$D$17/$H17327/(SIMULATION!$D$17-$I17327)*(((EXP(-$I17327*$J17341))/(1-EXP(-SIMULATION!$D$4*$I17327)))-(EXP(-SIMULATION!$D$17*$J17341)/(1-EXP(-SIMULATION!$D$4*SIMULATION!$D$17))))</f>
        <v>1.6669855684463597</v>
      </c>
      <c r="L17341">
        <v>-0.24254157136188859</v>
      </c>
      <c r="M17341">
        <f t="shared" ca="1" si="270"/>
        <v>1.2626722692377885</v>
      </c>
    </row>
    <row r="17342" spans="1:13" x14ac:dyDescent="0.25">
      <c r="A17342" s="9"/>
      <c r="H17342" s="9"/>
      <c r="J17342">
        <v>15</v>
      </c>
      <c r="K17342">
        <f ca="1">SIMULATION!$D$3*SIMULATION!$D$17/$H17327/(SIMULATION!$D$17-$I17327)*(((EXP(-$I17327*$J17342))/(1-EXP(-SIMULATION!$D$4*$I17327)))-(EXP(-SIMULATION!$D$17*$J17342)/(1-EXP(-SIMULATION!$D$4*SIMULATION!$D$17))))</f>
        <v>1.5971128410605309</v>
      </c>
      <c r="L17342">
        <v>0.30764336169928941</v>
      </c>
      <c r="M17342">
        <f t="shared" ca="1" si="270"/>
        <v>2.0884540044974953</v>
      </c>
    </row>
    <row r="17343" spans="1:13" x14ac:dyDescent="0.25">
      <c r="A17343" s="9"/>
      <c r="H17343" s="9"/>
      <c r="J17343">
        <v>16</v>
      </c>
      <c r="K17343">
        <f ca="1">SIMULATION!$D$3*SIMULATION!$D$17/$H17327/(SIMULATION!$D$17-$I17327)*(((EXP(-$I17327*$J17343))/(1-EXP(-SIMULATION!$D$4*$I17327)))-(EXP(-SIMULATION!$D$17*$J17343)/(1-EXP(-SIMULATION!$D$4*SIMULATION!$D$17))))</f>
        <v>1.5297741350110345</v>
      </c>
      <c r="L17343">
        <v>-0.51511869807196475</v>
      </c>
      <c r="M17343">
        <f t="shared" ca="1" si="270"/>
        <v>0.74175887423998443</v>
      </c>
    </row>
    <row r="17344" spans="1:13" x14ac:dyDescent="0.25">
      <c r="A17344" s="9"/>
      <c r="H17344" s="9"/>
      <c r="J17344">
        <v>17</v>
      </c>
      <c r="K17344">
        <f ca="1">SIMULATION!$D$3*SIMULATION!$D$17/$H17327/(SIMULATION!$D$17-$I17327)*(((EXP(-$I17327*$J17344))/(1-EXP(-SIMULATION!$D$4*$I17327)))-(EXP(-SIMULATION!$D$17*$J17344)/(1-EXP(-SIMULATION!$D$4*SIMULATION!$D$17))))</f>
        <v>1.4650218554852481</v>
      </c>
      <c r="L17344">
        <v>-0.30482720577354189</v>
      </c>
      <c r="M17344">
        <f t="shared" ca="1" si="270"/>
        <v>1.0184433368805101</v>
      </c>
    </row>
    <row r="17345" spans="1:13" x14ac:dyDescent="0.25">
      <c r="A17345" s="9"/>
      <c r="H17345" s="9"/>
      <c r="J17345">
        <v>18</v>
      </c>
      <c r="K17345">
        <f ca="1">SIMULATION!$D$3*SIMULATION!$D$17/$H17327/(SIMULATION!$D$17-$I17327)*(((EXP(-$I17327*$J17345))/(1-EXP(-SIMULATION!$D$4*$I17327)))-(EXP(-SIMULATION!$D$17*$J17345)/(1-EXP(-SIMULATION!$D$4*SIMULATION!$D$17))))</f>
        <v>1.4028485200908432</v>
      </c>
      <c r="L17345">
        <v>-1.0671043662099939E-2</v>
      </c>
      <c r="M17345">
        <f t="shared" ca="1" si="270"/>
        <v>1.3878786622816415</v>
      </c>
    </row>
    <row r="17346" spans="1:13" x14ac:dyDescent="0.25">
      <c r="A17346" s="9"/>
      <c r="H17346" s="9"/>
      <c r="J17346">
        <v>19</v>
      </c>
      <c r="K17346">
        <f ca="1">SIMULATION!$D$3*SIMULATION!$D$17/$H17327/(SIMULATION!$D$17-$I17327)*(((EXP(-$I17327*$J17346))/(1-EXP(-SIMULATION!$D$4*$I17327)))-(EXP(-SIMULATION!$D$17*$J17346)/(1-EXP(-SIMULATION!$D$4*SIMULATION!$D$17))))</f>
        <v>1.3432100209316049</v>
      </c>
      <c r="L17346">
        <v>-0.29911837722556556</v>
      </c>
      <c r="M17346">
        <f t="shared" ca="1" si="270"/>
        <v>0.94143121919742534</v>
      </c>
    </row>
    <row r="17347" spans="1:13" x14ac:dyDescent="0.25">
      <c r="A17347" s="9"/>
      <c r="H17347" s="9"/>
      <c r="J17347">
        <v>20</v>
      </c>
      <c r="K17347">
        <f ca="1">SIMULATION!$D$3*SIMULATION!$D$17/$H17327/(SIMULATION!$D$17-$I17327)*(((EXP(-$I17327*$J17347))/(1-EXP(-SIMULATION!$D$4*$I17327)))-(EXP(-SIMULATION!$D$17*$J17347)/(1-EXP(-SIMULATION!$D$4*SIMULATION!$D$17))))</f>
        <v>1.286040456770305</v>
      </c>
      <c r="L17347">
        <v>0.81329121157643713</v>
      </c>
      <c r="M17347">
        <f t="shared" ref="M17347:M17410" ca="1" si="271">$K17347*(1+$L17347)</f>
        <v>2.3319658579933411</v>
      </c>
    </row>
    <row r="17348" spans="1:13" x14ac:dyDescent="0.25">
      <c r="A17348" s="9"/>
      <c r="H17348" s="9"/>
      <c r="J17348">
        <v>21</v>
      </c>
      <c r="K17348">
        <f ca="1">SIMULATION!$D$3*SIMULATION!$D$17/$H17327/(SIMULATION!$D$17-$I17327)*(((EXP(-$I17327*$J17348))/(1-EXP(-SIMULATION!$D$4*$I17327)))-(EXP(-SIMULATION!$D$17*$J17348)/(1-EXP(-SIMULATION!$D$4*SIMULATION!$D$17))))</f>
        <v>1.231261566287269</v>
      </c>
      <c r="L17348">
        <v>-0.29786394736144306</v>
      </c>
      <c r="M17348">
        <f t="shared" ca="1" si="271"/>
        <v>0.86451313591850998</v>
      </c>
    </row>
    <row r="17349" spans="1:13" x14ac:dyDescent="0.25">
      <c r="A17349" s="9"/>
      <c r="H17349" s="9"/>
      <c r="J17349">
        <v>22</v>
      </c>
      <c r="K17349">
        <f ca="1">SIMULATION!$D$3*SIMULATION!$D$17/$H17327/(SIMULATION!$D$17-$I17327)*(((EXP(-$I17327*$J17349))/(1-EXP(-SIMULATION!$D$4*$I17327)))-(EXP(-SIMULATION!$D$17*$J17349)/(1-EXP(-SIMULATION!$D$4*SIMULATION!$D$17))))</f>
        <v>1.1787887046425354</v>
      </c>
      <c r="L17349">
        <v>0.6713340967876017</v>
      </c>
      <c r="M17349">
        <f t="shared" ca="1" si="271"/>
        <v>1.9701497549771589</v>
      </c>
    </row>
    <row r="17350" spans="1:13" x14ac:dyDescent="0.25">
      <c r="A17350" s="9"/>
      <c r="H17350" s="9"/>
      <c r="J17350">
        <v>23</v>
      </c>
      <c r="K17350">
        <f ca="1">SIMULATION!$D$3*SIMULATION!$D$17/$H17327/(SIMULATION!$D$17-$I17327)*(((EXP(-$I17327*$J17350))/(1-EXP(-SIMULATION!$D$4*$I17327)))-(EXP(-SIMULATION!$D$17*$J17350)/(1-EXP(-SIMULATION!$D$4*SIMULATION!$D$17))))</f>
        <v>1.1285346078253393</v>
      </c>
      <c r="L17350">
        <v>-0.1518495139758767</v>
      </c>
      <c r="M17350">
        <f t="shared" ca="1" si="271"/>
        <v>0.957167176122105</v>
      </c>
    </row>
    <row r="17351" spans="1:13" x14ac:dyDescent="0.25">
      <c r="A17351" s="9"/>
      <c r="H17351" s="9"/>
      <c r="J17351">
        <v>24</v>
      </c>
      <c r="K17351">
        <f ca="1">SIMULATION!$D$3*SIMULATION!$D$17/$H17327/(SIMULATION!$D$17-$I17327)*(((EXP(-$I17327*$J17351))/(1-EXP(-SIMULATION!$D$4*$I17327)))-(EXP(-SIMULATION!$D$17*$J17351)/(1-EXP(-SIMULATION!$D$4*SIMULATION!$D$17))))</f>
        <v>1.0804117421616364</v>
      </c>
      <c r="L17351">
        <v>0.19863738609064929</v>
      </c>
      <c r="M17351">
        <f t="shared" ca="1" si="271"/>
        <v>1.2950219065262685</v>
      </c>
    </row>
    <row r="17352" spans="1:13" x14ac:dyDescent="0.25">
      <c r="A17352" s="9">
        <v>695</v>
      </c>
      <c r="B17352" s="2">
        <f ca="1">NORMINV(RAND(),SIMULATION!D7,SIMULATION!D8)</f>
        <v>67.854423192765083</v>
      </c>
      <c r="C17352" s="2">
        <v>2</v>
      </c>
      <c r="D17352" s="2">
        <f ca="1">SIMULATION!$D$11*(1+(SIMULATION!$D$12*LN(1+$C17352)))*(1+(SIMULATION!$D$13*(($B17352/63.5)-1)))</f>
        <v>10.561428312921175</v>
      </c>
      <c r="E17352" s="2">
        <v>6.5858039635636051E-2</v>
      </c>
      <c r="F17352" s="2">
        <f ca="1">D17352*(1+E17352)</f>
        <v>11.256983277362467</v>
      </c>
      <c r="G17352" s="2">
        <v>0.75098851321226645</v>
      </c>
      <c r="H17352" s="9">
        <f>SIMULATION!$D$15*EXP($G$17352)</f>
        <v>467.8026562904758</v>
      </c>
      <c r="I17352" s="2">
        <f ca="1">$F17352/$H17352</f>
        <v>2.4063530050527533E-2</v>
      </c>
      <c r="J17352">
        <v>0</v>
      </c>
      <c r="K17352">
        <f ca="1">SIMULATION!$D$3*SIMULATION!$D$17/$H17352/(SIMULATION!$D$17-$I17352)*(((EXP(-$I17352*$J17352))/(1-EXP(-SIMULATION!$D$4*$I17352)))-(EXP(-SIMULATION!$D$17*$J17352)/(1-EXP(-SIMULATION!$D$4*SIMULATION!$D$17))))</f>
        <v>1.5901509359947732</v>
      </c>
      <c r="L17352">
        <v>-5.1528420470909886E-2</v>
      </c>
      <c r="M17352">
        <f t="shared" ca="1" si="271"/>
        <v>1.5082129699526237</v>
      </c>
    </row>
    <row r="17353" spans="1:13" x14ac:dyDescent="0.25">
      <c r="A17353" s="9"/>
      <c r="H17353" s="9"/>
      <c r="J17353">
        <v>1</v>
      </c>
      <c r="K17353">
        <f ca="1">SIMULATION!$D$3*SIMULATION!$D$17/$H17352/(SIMULATION!$D$17-$I17352)*(((EXP(-$I17352*$J17353))/(1-EXP(-SIMULATION!$D$4*$I17352)))-(EXP(-SIMULATION!$D$17*$J17353)/(1-EXP(-SIMULATION!$D$4*SIMULATION!$D$17))))</f>
        <v>1.9692275120067315</v>
      </c>
      <c r="L17353">
        <v>9.2885526378633551E-2</v>
      </c>
      <c r="M17353">
        <f t="shared" ca="1" si="271"/>
        <v>2.1521402460187633</v>
      </c>
    </row>
    <row r="17354" spans="1:13" x14ac:dyDescent="0.25">
      <c r="A17354" s="9"/>
      <c r="H17354" s="9"/>
      <c r="J17354">
        <v>2</v>
      </c>
      <c r="K17354">
        <f ca="1">SIMULATION!$D$3*SIMULATION!$D$17/$H17352/(SIMULATION!$D$17-$I17352)*(((EXP(-$I17352*$J17354))/(1-EXP(-SIMULATION!$D$4*$I17352)))-(EXP(-SIMULATION!$D$17*$J17354)/(1-EXP(-SIMULATION!$D$4*SIMULATION!$D$17))))</f>
        <v>2.1895562529274635</v>
      </c>
      <c r="L17354">
        <v>-0.3095101657852018</v>
      </c>
      <c r="M17354">
        <f t="shared" ca="1" si="271"/>
        <v>1.5118663340878591</v>
      </c>
    </row>
    <row r="17355" spans="1:13" x14ac:dyDescent="0.25">
      <c r="A17355" s="9"/>
      <c r="H17355" s="9"/>
      <c r="J17355">
        <v>3</v>
      </c>
      <c r="K17355">
        <f ca="1">SIMULATION!$D$3*SIMULATION!$D$17/$H17352/(SIMULATION!$D$17-$I17352)*(((EXP(-$I17352*$J17355))/(1-EXP(-SIMULATION!$D$4*$I17352)))-(EXP(-SIMULATION!$D$17*$J17355)/(1-EXP(-SIMULATION!$D$4*SIMULATION!$D$17))))</f>
        <v>2.3086926991807633</v>
      </c>
      <c r="L17355">
        <v>-0.21212888660345688</v>
      </c>
      <c r="M17355">
        <f t="shared" ca="1" si="271"/>
        <v>1.8189522873940185</v>
      </c>
    </row>
    <row r="17356" spans="1:13" x14ac:dyDescent="0.25">
      <c r="A17356" s="9"/>
      <c r="H17356" s="9"/>
      <c r="J17356">
        <v>4</v>
      </c>
      <c r="K17356">
        <f ca="1">SIMULATION!$D$3*SIMULATION!$D$17/$H17352/(SIMULATION!$D$17-$I17352)*(((EXP(-$I17352*$J17356))/(1-EXP(-SIMULATION!$D$4*$I17352)))-(EXP(-SIMULATION!$D$17*$J17356)/(1-EXP(-SIMULATION!$D$4*SIMULATION!$D$17))))</f>
        <v>2.3635070663255457</v>
      </c>
      <c r="L17356">
        <v>-8.4360040190531324E-2</v>
      </c>
      <c r="M17356">
        <f t="shared" ca="1" si="271"/>
        <v>2.1641215152197177</v>
      </c>
    </row>
    <row r="17357" spans="1:13" x14ac:dyDescent="0.25">
      <c r="A17357" s="9"/>
      <c r="H17357" s="9"/>
      <c r="J17357">
        <v>5</v>
      </c>
      <c r="K17357">
        <f ca="1">SIMULATION!$D$3*SIMULATION!$D$17/$H17352/(SIMULATION!$D$17-$I17352)*(((EXP(-$I17352*$J17357))/(1-EXP(-SIMULATION!$D$4*$I17352)))-(EXP(-SIMULATION!$D$17*$J17357)/(1-EXP(-SIMULATION!$D$4*SIMULATION!$D$17))))</f>
        <v>2.3776142152599089</v>
      </c>
      <c r="L17357">
        <v>-0.4461902550124015</v>
      </c>
      <c r="M17357">
        <f t="shared" ca="1" si="271"/>
        <v>1.3167459222319793</v>
      </c>
    </row>
    <row r="17358" spans="1:13" x14ac:dyDescent="0.25">
      <c r="A17358" s="9"/>
      <c r="H17358" s="9"/>
      <c r="J17358">
        <v>6</v>
      </c>
      <c r="K17358">
        <f ca="1">SIMULATION!$D$3*SIMULATION!$D$17/$H17352/(SIMULATION!$D$17-$I17352)*(((EXP(-$I17352*$J17358))/(1-EXP(-SIMULATION!$D$4*$I17352)))-(EXP(-SIMULATION!$D$17*$J17358)/(1-EXP(-SIMULATION!$D$4*SIMULATION!$D$17))))</f>
        <v>2.3661349502779445</v>
      </c>
      <c r="L17358">
        <v>-0.16795682839753337</v>
      </c>
      <c r="M17358">
        <f t="shared" ca="1" si="271"/>
        <v>1.9687264284687056</v>
      </c>
    </row>
    <row r="17359" spans="1:13" x14ac:dyDescent="0.25">
      <c r="A17359" s="9"/>
      <c r="H17359" s="9"/>
      <c r="J17359">
        <v>7</v>
      </c>
      <c r="K17359">
        <f ca="1">SIMULATION!$D$3*SIMULATION!$D$17/$H17352/(SIMULATION!$D$17-$I17352)*(((EXP(-$I17352*$J17359))/(1-EXP(-SIMULATION!$D$4*$I17352)))-(EXP(-SIMULATION!$D$17*$J17359)/(1-EXP(-SIMULATION!$D$4*SIMULATION!$D$17))))</f>
        <v>2.3387471674014724</v>
      </c>
      <c r="L17359">
        <v>0.27593985523559017</v>
      </c>
      <c r="M17359">
        <f t="shared" ca="1" si="271"/>
        <v>2.9841007222068812</v>
      </c>
    </row>
    <row r="17360" spans="1:13" x14ac:dyDescent="0.25">
      <c r="A17360" s="9"/>
      <c r="H17360" s="9"/>
      <c r="J17360">
        <v>8</v>
      </c>
      <c r="K17360">
        <f ca="1">SIMULATION!$D$3*SIMULATION!$D$17/$H17352/(SIMULATION!$D$17-$I17352)*(((EXP(-$I17352*$J17360))/(1-EXP(-SIMULATION!$D$4*$I17352)))-(EXP(-SIMULATION!$D$17*$J17360)/(1-EXP(-SIMULATION!$D$4*SIMULATION!$D$17))))</f>
        <v>2.301641097419894</v>
      </c>
      <c r="L17360">
        <v>9.884349044070892E-2</v>
      </c>
      <c r="M17360">
        <f t="shared" ca="1" si="271"/>
        <v>2.5291433372306602</v>
      </c>
    </row>
    <row r="17361" spans="1:13" x14ac:dyDescent="0.25">
      <c r="A17361" s="9"/>
      <c r="H17361" s="9"/>
      <c r="J17361">
        <v>9</v>
      </c>
      <c r="K17361">
        <f ca="1">SIMULATION!$D$3*SIMULATION!$D$17/$H17352/(SIMULATION!$D$17-$I17352)*(((EXP(-$I17352*$J17361))/(1-EXP(-SIMULATION!$D$4*$I17352)))-(EXP(-SIMULATION!$D$17*$J17361)/(1-EXP(-SIMULATION!$D$4*SIMULATION!$D$17))))</f>
        <v>2.2587722663783687</v>
      </c>
      <c r="L17361">
        <v>-0.28349342501255925</v>
      </c>
      <c r="M17361">
        <f t="shared" ca="1" si="271"/>
        <v>1.6184251802593841</v>
      </c>
    </row>
    <row r="17362" spans="1:13" x14ac:dyDescent="0.25">
      <c r="A17362" s="9"/>
      <c r="H17362" s="9"/>
      <c r="J17362">
        <v>10</v>
      </c>
      <c r="K17362">
        <f ca="1">SIMULATION!$D$3*SIMULATION!$D$17/$H17352/(SIMULATION!$D$17-$I17352)*(((EXP(-$I17352*$J17362))/(1-EXP(-SIMULATION!$D$4*$I17352)))-(EXP(-SIMULATION!$D$17*$J17362)/(1-EXP(-SIMULATION!$D$4*SIMULATION!$D$17))))</f>
        <v>2.2126644165179661</v>
      </c>
      <c r="L17362">
        <v>5.8064673969349487E-2</v>
      </c>
      <c r="M17362">
        <f t="shared" ca="1" si="271"/>
        <v>2.3411420544666628</v>
      </c>
    </row>
    <row r="17363" spans="1:13" x14ac:dyDescent="0.25">
      <c r="A17363" s="9"/>
      <c r="H17363" s="9"/>
      <c r="J17363">
        <v>11</v>
      </c>
      <c r="K17363">
        <f ca="1">SIMULATION!$D$3*SIMULATION!$D$17/$H17352/(SIMULATION!$D$17-$I17352)*(((EXP(-$I17352*$J17363))/(1-EXP(-SIMULATION!$D$4*$I17352)))-(EXP(-SIMULATION!$D$17*$J17363)/(1-EXP(-SIMULATION!$D$4*SIMULATION!$D$17))))</f>
        <v>2.1649240311041726</v>
      </c>
      <c r="L17363">
        <v>-0.12446130187100149</v>
      </c>
      <c r="M17363">
        <f t="shared" ca="1" si="271"/>
        <v>1.8954747677411308</v>
      </c>
    </row>
    <row r="17364" spans="1:13" x14ac:dyDescent="0.25">
      <c r="A17364" s="9"/>
      <c r="H17364" s="9"/>
      <c r="J17364">
        <v>12</v>
      </c>
      <c r="K17364">
        <f ca="1">SIMULATION!$D$3*SIMULATION!$D$17/$H17352/(SIMULATION!$D$17-$I17352)*(((EXP(-$I17352*$J17364))/(1-EXP(-SIMULATION!$D$4*$I17352)))-(EXP(-SIMULATION!$D$17*$J17364)/(1-EXP(-SIMULATION!$D$4*SIMULATION!$D$17))))</f>
        <v>2.1165700481781635</v>
      </c>
      <c r="L17364">
        <v>-0.25810694079384322</v>
      </c>
      <c r="M17364">
        <f t="shared" ca="1" si="271"/>
        <v>1.5702686280670204</v>
      </c>
    </row>
    <row r="17365" spans="1:13" x14ac:dyDescent="0.25">
      <c r="A17365" s="9"/>
      <c r="H17365" s="9"/>
      <c r="J17365">
        <v>13</v>
      </c>
      <c r="K17365">
        <f ca="1">SIMULATION!$D$3*SIMULATION!$D$17/$H17352/(SIMULATION!$D$17-$I17352)*(((EXP(-$I17352*$J17365))/(1-EXP(-SIMULATION!$D$4*$I17352)))-(EXP(-SIMULATION!$D$17*$J17365)/(1-EXP(-SIMULATION!$D$4*SIMULATION!$D$17))))</f>
        <v>2.0682451430318767</v>
      </c>
      <c r="L17365">
        <v>0.27285636687293946</v>
      </c>
      <c r="M17365">
        <f t="shared" ca="1" si="271"/>
        <v>2.6325789985621579</v>
      </c>
    </row>
    <row r="17366" spans="1:13" x14ac:dyDescent="0.25">
      <c r="A17366" s="9"/>
      <c r="H17366" s="9"/>
      <c r="J17366">
        <v>14</v>
      </c>
      <c r="K17366">
        <f ca="1">SIMULATION!$D$3*SIMULATION!$D$17/$H17352/(SIMULATION!$D$17-$I17352)*(((EXP(-$I17352*$J17366))/(1-EXP(-SIMULATION!$D$4*$I17352)))-(EXP(-SIMULATION!$D$17*$J17366)/(1-EXP(-SIMULATION!$D$4*SIMULATION!$D$17))))</f>
        <v>2.0203511171913293</v>
      </c>
      <c r="L17366">
        <v>0.35480460225354449</v>
      </c>
      <c r="M17366">
        <f t="shared" ca="1" si="271"/>
        <v>2.7371809917389029</v>
      </c>
    </row>
    <row r="17367" spans="1:13" x14ac:dyDescent="0.25">
      <c r="A17367" s="9"/>
      <c r="H17367" s="9"/>
      <c r="J17367">
        <v>15</v>
      </c>
      <c r="K17367">
        <f ca="1">SIMULATION!$D$3*SIMULATION!$D$17/$H17352/(SIMULATION!$D$17-$I17352)*(((EXP(-$I17352*$J17367))/(1-EXP(-SIMULATION!$D$4*$I17352)))-(EXP(-SIMULATION!$D$17*$J17367)/(1-EXP(-SIMULATION!$D$4*SIMULATION!$D$17))))</f>
        <v>1.9731356531496194</v>
      </c>
      <c r="L17367">
        <v>-1.0040290722897628E-2</v>
      </c>
      <c r="M17367">
        <f t="shared" ca="1" si="271"/>
        <v>1.9533247975562829</v>
      </c>
    </row>
    <row r="17368" spans="1:13" x14ac:dyDescent="0.25">
      <c r="A17368" s="9"/>
      <c r="H17368" s="9"/>
      <c r="J17368">
        <v>16</v>
      </c>
      <c r="K17368">
        <f ca="1">SIMULATION!$D$3*SIMULATION!$D$17/$H17352/(SIMULATION!$D$17-$I17352)*(((EXP(-$I17352*$J17368))/(1-EXP(-SIMULATION!$D$4*$I17352)))-(EXP(-SIMULATION!$D$17*$J17368)/(1-EXP(-SIMULATION!$D$4*SIMULATION!$D$17))))</f>
        <v>1.9267479032299268</v>
      </c>
      <c r="L17368">
        <v>7.5293300542849162E-2</v>
      </c>
      <c r="M17368">
        <f t="shared" ca="1" si="271"/>
        <v>2.071819112178122</v>
      </c>
    </row>
    <row r="17369" spans="1:13" x14ac:dyDescent="0.25">
      <c r="A17369" s="9"/>
      <c r="H17369" s="9"/>
      <c r="J17369">
        <v>17</v>
      </c>
      <c r="K17369">
        <f ca="1">SIMULATION!$D$3*SIMULATION!$D$17/$H17352/(SIMULATION!$D$17-$I17352)*(((EXP(-$I17352*$J17369))/(1-EXP(-SIMULATION!$D$4*$I17352)))-(EXP(-SIMULATION!$D$17*$J17369)/(1-EXP(-SIMULATION!$D$4*SIMULATION!$D$17))))</f>
        <v>1.8812741067373824</v>
      </c>
      <c r="L17369">
        <v>-0.44724738035543238</v>
      </c>
      <c r="M17369">
        <f t="shared" ca="1" si="271"/>
        <v>1.0398791907685818</v>
      </c>
    </row>
    <row r="17370" spans="1:13" x14ac:dyDescent="0.25">
      <c r="A17370" s="9"/>
      <c r="H17370" s="9"/>
      <c r="J17370">
        <v>18</v>
      </c>
      <c r="K17370">
        <f ca="1">SIMULATION!$D$3*SIMULATION!$D$17/$H17352/(SIMULATION!$D$17-$I17352)*(((EXP(-$I17352*$J17370))/(1-EXP(-SIMULATION!$D$4*$I17352)))-(EXP(-SIMULATION!$D$17*$J17370)/(1-EXP(-SIMULATION!$D$4*SIMULATION!$D$17))))</f>
        <v>1.8367604088853595</v>
      </c>
      <c r="L17370">
        <v>0.52777311629502488</v>
      </c>
      <c r="M17370">
        <f t="shared" ca="1" si="271"/>
        <v>2.80615317377011</v>
      </c>
    </row>
    <row r="17371" spans="1:13" x14ac:dyDescent="0.25">
      <c r="A17371" s="9"/>
      <c r="H17371" s="9"/>
      <c r="J17371">
        <v>19</v>
      </c>
      <c r="K17371">
        <f ca="1">SIMULATION!$D$3*SIMULATION!$D$17/$H17352/(SIMULATION!$D$17-$I17352)*(((EXP(-$I17352*$J17371))/(1-EXP(-SIMULATION!$D$4*$I17352)))-(EXP(-SIMULATION!$D$17*$J17371)/(1-EXP(-SIMULATION!$D$4*SIMULATION!$D$17))))</f>
        <v>1.7932274784367332</v>
      </c>
      <c r="L17371">
        <v>-7.8207557379642065E-2</v>
      </c>
      <c r="M17371">
        <f t="shared" ca="1" si="271"/>
        <v>1.6529835375221416</v>
      </c>
    </row>
    <row r="17372" spans="1:13" x14ac:dyDescent="0.25">
      <c r="A17372" s="9"/>
      <c r="H17372" s="9"/>
      <c r="J17372">
        <v>20</v>
      </c>
      <c r="K17372">
        <f ca="1">SIMULATION!$D$3*SIMULATION!$D$17/$H17352/(SIMULATION!$D$17-$I17352)*(((EXP(-$I17352*$J17372))/(1-EXP(-SIMULATION!$D$4*$I17352)))-(EXP(-SIMULATION!$D$17*$J17372)/(1-EXP(-SIMULATION!$D$4*SIMULATION!$D$17))))</f>
        <v>1.7506798698881549</v>
      </c>
      <c r="L17372">
        <v>0.23179345042185651</v>
      </c>
      <c r="M17372">
        <f t="shared" ca="1" si="271"/>
        <v>2.156475997513617</v>
      </c>
    </row>
    <row r="17373" spans="1:13" x14ac:dyDescent="0.25">
      <c r="A17373" s="9"/>
      <c r="H17373" s="9"/>
      <c r="J17373">
        <v>21</v>
      </c>
      <c r="K17373">
        <f ca="1">SIMULATION!$D$3*SIMULATION!$D$17/$H17352/(SIMULATION!$D$17-$I17352)*(((EXP(-$I17352*$J17373))/(1-EXP(-SIMULATION!$D$4*$I17352)))-(EXP(-SIMULATION!$D$17*$J17373)/(1-EXP(-SIMULATION!$D$4*SIMULATION!$D$17))))</f>
        <v>1.7091120179524752</v>
      </c>
      <c r="L17373">
        <v>-0.5461242874792448</v>
      </c>
      <c r="M17373">
        <f t="shared" ca="1" si="271"/>
        <v>0.77572443492596543</v>
      </c>
    </row>
    <row r="17374" spans="1:13" x14ac:dyDescent="0.25">
      <c r="A17374" s="9"/>
      <c r="H17374" s="9"/>
      <c r="J17374">
        <v>22</v>
      </c>
      <c r="K17374">
        <f ca="1">SIMULATION!$D$3*SIMULATION!$D$17/$H17352/(SIMULATION!$D$17-$I17352)*(((EXP(-$I17352*$J17374))/(1-EXP(-SIMULATION!$D$4*$I17352)))-(EXP(-SIMULATION!$D$17*$J17374)/(1-EXP(-SIMULATION!$D$4*SIMULATION!$D$17))))</f>
        <v>1.6685120740557262</v>
      </c>
      <c r="L17374">
        <v>0.11637692206872634</v>
      </c>
      <c r="M17374">
        <f t="shared" ca="1" si="271"/>
        <v>1.8626883736688384</v>
      </c>
    </row>
    <row r="17375" spans="1:13" x14ac:dyDescent="0.25">
      <c r="A17375" s="9"/>
      <c r="H17375" s="9"/>
      <c r="J17375">
        <v>23</v>
      </c>
      <c r="K17375">
        <f ca="1">SIMULATION!$D$3*SIMULATION!$D$17/$H17352/(SIMULATION!$D$17-$I17352)*(((EXP(-$I17352*$J17375))/(1-EXP(-SIMULATION!$D$4*$I17352)))-(EXP(-SIMULATION!$D$17*$J17375)/(1-EXP(-SIMULATION!$D$4*SIMULATION!$D$17))))</f>
        <v>1.6288643600614487</v>
      </c>
      <c r="L17375">
        <v>0.18337335241054181</v>
      </c>
      <c r="M17375">
        <f t="shared" ca="1" si="271"/>
        <v>1.9275546783879685</v>
      </c>
    </row>
    <row r="17376" spans="1:13" x14ac:dyDescent="0.25">
      <c r="A17376" s="9"/>
      <c r="H17376" s="9"/>
      <c r="J17376">
        <v>24</v>
      </c>
      <c r="K17376">
        <f ca="1">SIMULATION!$D$3*SIMULATION!$D$17/$H17352/(SIMULATION!$D$17-$I17352)*(((EXP(-$I17352*$J17376))/(1-EXP(-SIMULATION!$D$4*$I17352)))-(EXP(-SIMULATION!$D$17*$J17376)/(1-EXP(-SIMULATION!$D$4*SIMULATION!$D$17))))</f>
        <v>1.5901509359947732</v>
      </c>
      <c r="L17376">
        <v>0.12483941296548307</v>
      </c>
      <c r="M17376">
        <f t="shared" ca="1" si="271"/>
        <v>1.7886644453708742</v>
      </c>
    </row>
    <row r="17377" spans="1:13" x14ac:dyDescent="0.25">
      <c r="A17377" s="9">
        <v>696</v>
      </c>
      <c r="B17377" s="2">
        <f ca="1">NORMINV(RAND(),SIMULATION!D7,SIMULATION!D8)</f>
        <v>52.900599279544316</v>
      </c>
      <c r="C17377" s="2">
        <v>2</v>
      </c>
      <c r="D17377" s="2">
        <f ca="1">SIMULATION!$D$11*(1+(SIMULATION!$D$12*LN(1+$C17377)))*(1+(SIMULATION!$D$13*(($B17377/63.5)-1)))</f>
        <v>9.45093137130557</v>
      </c>
      <c r="E17377" s="2">
        <v>0.21762627170509158</v>
      </c>
      <c r="F17377" s="2">
        <f ca="1">D17377*(1+E17377)</f>
        <v>11.50770232978349</v>
      </c>
      <c r="G17377" s="2">
        <v>1.2358459264725778</v>
      </c>
      <c r="H17377" s="9">
        <f>SIMULATION!$D$15*EXP($G$17377)</f>
        <v>759.68505467986336</v>
      </c>
      <c r="I17377" s="2">
        <f ca="1">$F17377/$H17377</f>
        <v>1.5147990945580621E-2</v>
      </c>
      <c r="J17377">
        <v>0</v>
      </c>
      <c r="K17377">
        <f ca="1">SIMULATION!$D$3*SIMULATION!$D$17/$H17377/(SIMULATION!$D$17-$I17377)*(((EXP(-$I17377*$J17377))/(1-EXP(-SIMULATION!$D$4*$I17377)))-(EXP(-SIMULATION!$D$17*$J17377)/(1-EXP(-SIMULATION!$D$4*SIMULATION!$D$17))))</f>
        <v>1.7094884346124408</v>
      </c>
      <c r="L17377">
        <v>0.22693530151734806</v>
      </c>
      <c r="M17377">
        <f t="shared" ca="1" si="271"/>
        <v>2.0974317079616345</v>
      </c>
    </row>
    <row r="17378" spans="1:13" x14ac:dyDescent="0.25">
      <c r="A17378" s="9"/>
      <c r="H17378" s="9"/>
      <c r="J17378">
        <v>1</v>
      </c>
      <c r="K17378">
        <f ca="1">SIMULATION!$D$3*SIMULATION!$D$17/$H17377/(SIMULATION!$D$17-$I17377)*(((EXP(-$I17377*$J17378))/(1-EXP(-SIMULATION!$D$4*$I17377)))-(EXP(-SIMULATION!$D$17*$J17378)/(1-EXP(-SIMULATION!$D$4*SIMULATION!$D$17))))</f>
        <v>1.9417276613741838</v>
      </c>
      <c r="L17378">
        <v>-6.0665754564728468E-2</v>
      </c>
      <c r="M17378">
        <f t="shared" ca="1" si="271"/>
        <v>1.8239312876377134</v>
      </c>
    </row>
    <row r="17379" spans="1:13" x14ac:dyDescent="0.25">
      <c r="A17379" s="9"/>
      <c r="H17379" s="9"/>
      <c r="J17379">
        <v>2</v>
      </c>
      <c r="K17379">
        <f ca="1">SIMULATION!$D$3*SIMULATION!$D$17/$H17377/(SIMULATION!$D$17-$I17377)*(((EXP(-$I17377*$J17379))/(1-EXP(-SIMULATION!$D$4*$I17377)))-(EXP(-SIMULATION!$D$17*$J17379)/(1-EXP(-SIMULATION!$D$4*SIMULATION!$D$17))))</f>
        <v>2.0778298714941994</v>
      </c>
      <c r="L17379">
        <v>4.2371465524972896E-2</v>
      </c>
      <c r="M17379">
        <f t="shared" ca="1" si="271"/>
        <v>2.1658705682609747</v>
      </c>
    </row>
    <row r="17380" spans="1:13" x14ac:dyDescent="0.25">
      <c r="A17380" s="9"/>
      <c r="H17380" s="9"/>
      <c r="J17380">
        <v>3</v>
      </c>
      <c r="K17380">
        <f ca="1">SIMULATION!$D$3*SIMULATION!$D$17/$H17377/(SIMULATION!$D$17-$I17377)*(((EXP(-$I17377*$J17380))/(1-EXP(-SIMULATION!$D$4*$I17377)))-(EXP(-SIMULATION!$D$17*$J17380)/(1-EXP(-SIMULATION!$D$4*SIMULATION!$D$17))))</f>
        <v>2.1525164128769694</v>
      </c>
      <c r="L17380">
        <v>-0.14648196466544272</v>
      </c>
      <c r="M17380">
        <f t="shared" ca="1" si="271"/>
        <v>1.8372115797441397</v>
      </c>
    </row>
    <row r="17381" spans="1:13" x14ac:dyDescent="0.25">
      <c r="A17381" s="9"/>
      <c r="H17381" s="9"/>
      <c r="J17381">
        <v>4</v>
      </c>
      <c r="K17381">
        <f ca="1">SIMULATION!$D$3*SIMULATION!$D$17/$H17377/(SIMULATION!$D$17-$I17377)*(((EXP(-$I17377*$J17381))/(1-EXP(-SIMULATION!$D$4*$I17377)))-(EXP(-SIMULATION!$D$17*$J17381)/(1-EXP(-SIMULATION!$D$4*SIMULATION!$D$17))))</f>
        <v>2.1880346927040741</v>
      </c>
      <c r="L17381">
        <v>0.58114123155582553</v>
      </c>
      <c r="M17381">
        <f t="shared" ca="1" si="271"/>
        <v>3.4595918687089919</v>
      </c>
    </row>
    <row r="17382" spans="1:13" x14ac:dyDescent="0.25">
      <c r="A17382" s="9"/>
      <c r="H17382" s="9"/>
      <c r="J17382">
        <v>5</v>
      </c>
      <c r="K17382">
        <f ca="1">SIMULATION!$D$3*SIMULATION!$D$17/$H17377/(SIMULATION!$D$17-$I17377)*(((EXP(-$I17377*$J17382))/(1-EXP(-SIMULATION!$D$4*$I17377)))-(EXP(-SIMULATION!$D$17*$J17382)/(1-EXP(-SIMULATION!$D$4*SIMULATION!$D$17))))</f>
        <v>2.1986385573531488</v>
      </c>
      <c r="L17382">
        <v>0.41140420989011367</v>
      </c>
      <c r="M17382">
        <f t="shared" ca="1" si="271"/>
        <v>3.1031677158749602</v>
      </c>
    </row>
    <row r="17383" spans="1:13" x14ac:dyDescent="0.25">
      <c r="A17383" s="9"/>
      <c r="H17383" s="9"/>
      <c r="J17383">
        <v>6</v>
      </c>
      <c r="K17383">
        <f ca="1">SIMULATION!$D$3*SIMULATION!$D$17/$H17377/(SIMULATION!$D$17-$I17377)*(((EXP(-$I17377*$J17383))/(1-EXP(-SIMULATION!$D$4*$I17377)))-(EXP(-SIMULATION!$D$17*$J17383)/(1-EXP(-SIMULATION!$D$4*SIMULATION!$D$17))))</f>
        <v>2.1934594279659025</v>
      </c>
      <c r="L17383">
        <v>-0.69139059395568692</v>
      </c>
      <c r="M17383">
        <f t="shared" ca="1" si="271"/>
        <v>0.67692221124685592</v>
      </c>
    </row>
    <row r="17384" spans="1:13" x14ac:dyDescent="0.25">
      <c r="A17384" s="9"/>
      <c r="H17384" s="9"/>
      <c r="J17384">
        <v>7</v>
      </c>
      <c r="K17384">
        <f ca="1">SIMULATION!$D$3*SIMULATION!$D$17/$H17377/(SIMULATION!$D$17-$I17377)*(((EXP(-$I17377*$J17384))/(1-EXP(-SIMULATION!$D$4*$I17377)))-(EXP(-SIMULATION!$D$17*$J17384)/(1-EXP(-SIMULATION!$D$4*SIMULATION!$D$17))))</f>
        <v>2.1783461931797552</v>
      </c>
      <c r="L17384">
        <v>-0.22883804038861286</v>
      </c>
      <c r="M17384">
        <f t="shared" ca="1" si="271"/>
        <v>1.6798577190445052</v>
      </c>
    </row>
    <row r="17385" spans="1:13" x14ac:dyDescent="0.25">
      <c r="A17385" s="9"/>
      <c r="H17385" s="9"/>
      <c r="J17385">
        <v>8</v>
      </c>
      <c r="K17385">
        <f ca="1">SIMULATION!$D$3*SIMULATION!$D$17/$H17377/(SIMULATION!$D$17-$I17377)*(((EXP(-$I17377*$J17385))/(1-EXP(-SIMULATION!$D$4*$I17377)))-(EXP(-SIMULATION!$D$17*$J17385)/(1-EXP(-SIMULATION!$D$4*SIMULATION!$D$17))))</f>
        <v>2.1570442564250594</v>
      </c>
      <c r="L17385">
        <v>0.22624483790151034</v>
      </c>
      <c r="M17385">
        <f t="shared" ca="1" si="271"/>
        <v>2.6450643845663309</v>
      </c>
    </row>
    <row r="17386" spans="1:13" x14ac:dyDescent="0.25">
      <c r="A17386" s="9"/>
      <c r="H17386" s="9"/>
      <c r="J17386">
        <v>9</v>
      </c>
      <c r="K17386">
        <f ca="1">SIMULATION!$D$3*SIMULATION!$D$17/$H17377/(SIMULATION!$D$17-$I17377)*(((EXP(-$I17377*$J17386))/(1-EXP(-SIMULATION!$D$4*$I17377)))-(EXP(-SIMULATION!$D$17*$J17386)/(1-EXP(-SIMULATION!$D$4*SIMULATION!$D$17))))</f>
        <v>2.1319510974347264</v>
      </c>
      <c r="L17386">
        <v>-0.27222743561692764</v>
      </c>
      <c r="M17386">
        <f t="shared" ca="1" si="271"/>
        <v>1.5515755173193762</v>
      </c>
    </row>
    <row r="17387" spans="1:13" x14ac:dyDescent="0.25">
      <c r="A17387" s="9"/>
      <c r="H17387" s="9"/>
      <c r="J17387">
        <v>10</v>
      </c>
      <c r="K17387">
        <f ca="1">SIMULATION!$D$3*SIMULATION!$D$17/$H17377/(SIMULATION!$D$17-$I17377)*(((EXP(-$I17377*$J17387))/(1-EXP(-SIMULATION!$D$4*$I17377)))-(EXP(-SIMULATION!$D$17*$J17387)/(1-EXP(-SIMULATION!$D$4*SIMULATION!$D$17))))</f>
        <v>2.1046004537899421</v>
      </c>
      <c r="L17387">
        <v>5.2250002007724186E-2</v>
      </c>
      <c r="M17387">
        <f t="shared" ca="1" si="271"/>
        <v>2.2145658317259236</v>
      </c>
    </row>
    <row r="17388" spans="1:13" x14ac:dyDescent="0.25">
      <c r="A17388" s="9"/>
      <c r="H17388" s="9"/>
      <c r="J17388">
        <v>11</v>
      </c>
      <c r="K17388">
        <f ca="1">SIMULATION!$D$3*SIMULATION!$D$17/$H17377/(SIMULATION!$D$17-$I17377)*(((EXP(-$I17377*$J17388))/(1-EXP(-SIMULATION!$D$4*$I17377)))-(EXP(-SIMULATION!$D$17*$J17388)/(1-EXP(-SIMULATION!$D$4*SIMULATION!$D$17))))</f>
        <v>2.0759725956061694</v>
      </c>
      <c r="L17388">
        <v>0.53758735902764621</v>
      </c>
      <c r="M17388">
        <f t="shared" ca="1" si="271"/>
        <v>3.1919892206918576</v>
      </c>
    </row>
    <row r="17389" spans="1:13" x14ac:dyDescent="0.25">
      <c r="A17389" s="9"/>
      <c r="H17389" s="9"/>
      <c r="J17389">
        <v>12</v>
      </c>
      <c r="K17389">
        <f ca="1">SIMULATION!$D$3*SIMULATION!$D$17/$H17377/(SIMULATION!$D$17-$I17377)*(((EXP(-$I17377*$J17389))/(1-EXP(-SIMULATION!$D$4*$I17377)))-(EXP(-SIMULATION!$D$17*$J17389)/(1-EXP(-SIMULATION!$D$4*SIMULATION!$D$17))))</f>
        <v>2.0466931564907473</v>
      </c>
      <c r="L17389">
        <v>-0.14933763221730617</v>
      </c>
      <c r="M17389">
        <f t="shared" ca="1" si="271"/>
        <v>1.7410448466250548</v>
      </c>
    </row>
    <row r="17390" spans="1:13" x14ac:dyDescent="0.25">
      <c r="A17390" s="9"/>
      <c r="H17390" s="9"/>
      <c r="J17390">
        <v>13</v>
      </c>
      <c r="K17390">
        <f ca="1">SIMULATION!$D$3*SIMULATION!$D$17/$H17377/(SIMULATION!$D$17-$I17377)*(((EXP(-$I17377*$J17390))/(1-EXP(-SIMULATION!$D$4*$I17377)))-(EXP(-SIMULATION!$D$17*$J17390)/(1-EXP(-SIMULATION!$D$4*SIMULATION!$D$17))))</f>
        <v>2.0171605486628295</v>
      </c>
      <c r="L17390">
        <v>-1.9887253758976164E-2</v>
      </c>
      <c r="M17390">
        <f t="shared" ca="1" si="271"/>
        <v>1.9770447649589762</v>
      </c>
    </row>
    <row r="17391" spans="1:13" x14ac:dyDescent="0.25">
      <c r="A17391" s="9"/>
      <c r="H17391" s="9"/>
      <c r="J17391">
        <v>14</v>
      </c>
      <c r="K17391">
        <f ca="1">SIMULATION!$D$3*SIMULATION!$D$17/$H17377/(SIMULATION!$D$17-$I17377)*(((EXP(-$I17377*$J17391))/(1-EXP(-SIMULATION!$D$4*$I17377)))-(EXP(-SIMULATION!$D$17*$J17391)/(1-EXP(-SIMULATION!$D$4*SIMULATION!$D$17))))</f>
        <v>1.9876276130796486</v>
      </c>
      <c r="L17391">
        <v>-2.0902186578997357E-2</v>
      </c>
      <c r="M17391">
        <f t="shared" ca="1" si="271"/>
        <v>1.9460818498614907</v>
      </c>
    </row>
    <row r="17392" spans="1:13" x14ac:dyDescent="0.25">
      <c r="A17392" s="9"/>
      <c r="H17392" s="9"/>
      <c r="J17392">
        <v>15</v>
      </c>
      <c r="K17392">
        <f ca="1">SIMULATION!$D$3*SIMULATION!$D$17/$H17377/(SIMULATION!$D$17-$I17377)*(((EXP(-$I17377*$J17392))/(1-EXP(-SIMULATION!$D$4*$I17377)))-(EXP(-SIMULATION!$D$17*$J17392)/(1-EXP(-SIMULATION!$D$4*SIMULATION!$D$17))))</f>
        <v>1.9582539422524978</v>
      </c>
      <c r="L17392">
        <v>-0.40605880572683317</v>
      </c>
      <c r="M17392">
        <f t="shared" ca="1" si="271"/>
        <v>1.1630876851515857</v>
      </c>
    </row>
    <row r="17393" spans="1:13" x14ac:dyDescent="0.25">
      <c r="A17393" s="9"/>
      <c r="H17393" s="9"/>
      <c r="J17393">
        <v>16</v>
      </c>
      <c r="K17393">
        <f ca="1">SIMULATION!$D$3*SIMULATION!$D$17/$H17377/(SIMULATION!$D$17-$I17377)*(((EXP(-$I17377*$J17393))/(1-EXP(-SIMULATION!$D$4*$I17377)))-(EXP(-SIMULATION!$D$17*$J17393)/(1-EXP(-SIMULATION!$D$4*SIMULATION!$D$17))))</f>
        <v>1.9291394094188532</v>
      </c>
      <c r="L17393">
        <v>0.38317943956046119</v>
      </c>
      <c r="M17393">
        <f t="shared" ca="1" si="271"/>
        <v>2.6683459671539684</v>
      </c>
    </row>
    <row r="17394" spans="1:13" x14ac:dyDescent="0.25">
      <c r="A17394" s="9"/>
      <c r="H17394" s="9"/>
      <c r="J17394">
        <v>17</v>
      </c>
      <c r="K17394">
        <f ca="1">SIMULATION!$D$3*SIMULATION!$D$17/$H17377/(SIMULATION!$D$17-$I17377)*(((EXP(-$I17377*$J17394))/(1-EXP(-SIMULATION!$D$4*$I17377)))-(EXP(-SIMULATION!$D$17*$J17394)/(1-EXP(-SIMULATION!$D$4*SIMULATION!$D$17))))</f>
        <v>1.9003456542996782</v>
      </c>
      <c r="L17394">
        <v>-0.33018511271674655</v>
      </c>
      <c r="M17394">
        <f t="shared" ca="1" si="271"/>
        <v>1.2728798102339594</v>
      </c>
    </row>
    <row r="17395" spans="1:13" x14ac:dyDescent="0.25">
      <c r="A17395" s="9"/>
      <c r="H17395" s="9"/>
      <c r="J17395">
        <v>18</v>
      </c>
      <c r="K17395">
        <f ca="1">SIMULATION!$D$3*SIMULATION!$D$17/$H17377/(SIMULATION!$D$17-$I17377)*(((EXP(-$I17377*$J17395))/(1-EXP(-SIMULATION!$D$4*$I17377)))-(EXP(-SIMULATION!$D$17*$J17395)/(1-EXP(-SIMULATION!$D$4*SIMULATION!$D$17))))</f>
        <v>1.8719098511524157</v>
      </c>
      <c r="L17395">
        <v>-0.19495063895902034</v>
      </c>
      <c r="M17395">
        <f t="shared" ca="1" si="271"/>
        <v>1.5069798295965677</v>
      </c>
    </row>
    <row r="17396" spans="1:13" x14ac:dyDescent="0.25">
      <c r="A17396" s="9"/>
      <c r="H17396" s="9"/>
      <c r="J17396">
        <v>19</v>
      </c>
      <c r="K17396">
        <f ca="1">SIMULATION!$D$3*SIMULATION!$D$17/$H17377/(SIMULATION!$D$17-$I17377)*(((EXP(-$I17377*$J17396))/(1-EXP(-SIMULATION!$D$4*$I17377)))-(EXP(-SIMULATION!$D$17*$J17396)/(1-EXP(-SIMULATION!$D$4*SIMULATION!$D$17))))</f>
        <v>1.8438535311398456</v>
      </c>
      <c r="L17396">
        <v>0.35873687953927763</v>
      </c>
      <c r="M17396">
        <f t="shared" ca="1" si="271"/>
        <v>2.5053117932284321</v>
      </c>
    </row>
    <row r="17397" spans="1:13" x14ac:dyDescent="0.25">
      <c r="A17397" s="9"/>
      <c r="H17397" s="9"/>
      <c r="J17397">
        <v>20</v>
      </c>
      <c r="K17397">
        <f ca="1">SIMULATION!$D$3*SIMULATION!$D$17/$H17377/(SIMULATION!$D$17-$I17377)*(((EXP(-$I17377*$J17397))/(1-EXP(-SIMULATION!$D$4*$I17377)))-(EXP(-SIMULATION!$D$17*$J17397)/(1-EXP(-SIMULATION!$D$4*SIMULATION!$D$17))))</f>
        <v>1.8161882353925136</v>
      </c>
      <c r="L17397">
        <v>-0.19491119467976342</v>
      </c>
      <c r="M17397">
        <f t="shared" ca="1" si="271"/>
        <v>1.4621928166688274</v>
      </c>
    </row>
    <row r="17398" spans="1:13" x14ac:dyDescent="0.25">
      <c r="A17398" s="9"/>
      <c r="H17398" s="9"/>
      <c r="J17398">
        <v>21</v>
      </c>
      <c r="K17398">
        <f ca="1">SIMULATION!$D$3*SIMULATION!$D$17/$H17377/(SIMULATION!$D$17-$I17377)*(((EXP(-$I17377*$J17398))/(1-EXP(-SIMULATION!$D$4*$I17377)))-(EXP(-SIMULATION!$D$17*$J17398)/(1-EXP(-SIMULATION!$D$4*SIMULATION!$D$17))))</f>
        <v>1.7889191371105686</v>
      </c>
      <c r="L17398">
        <v>0.41775521514262087</v>
      </c>
      <c r="M17398">
        <f t="shared" ca="1" si="271"/>
        <v>2.5362494361069459</v>
      </c>
    </row>
    <row r="17399" spans="1:13" x14ac:dyDescent="0.25">
      <c r="A17399" s="9"/>
      <c r="H17399" s="9"/>
      <c r="J17399">
        <v>22</v>
      </c>
      <c r="K17399">
        <f ca="1">SIMULATION!$D$3*SIMULATION!$D$17/$H17377/(SIMULATION!$D$17-$I17377)*(((EXP(-$I17377*$J17399))/(1-EXP(-SIMULATION!$D$4*$I17377)))-(EXP(-SIMULATION!$D$17*$J17399)/(1-EXP(-SIMULATION!$D$4*SIMULATION!$D$17))))</f>
        <v>1.7620473621845245</v>
      </c>
      <c r="L17399">
        <v>0.12420604642134936</v>
      </c>
      <c r="M17399">
        <f t="shared" ca="1" si="271"/>
        <v>1.980904298648632</v>
      </c>
    </row>
    <row r="17400" spans="1:13" x14ac:dyDescent="0.25">
      <c r="A17400" s="9"/>
      <c r="H17400" s="9"/>
      <c r="J17400">
        <v>23</v>
      </c>
      <c r="K17400">
        <f ca="1">SIMULATION!$D$3*SIMULATION!$D$17/$H17377/(SIMULATION!$D$17-$I17377)*(((EXP(-$I17377*$J17400))/(1-EXP(-SIMULATION!$D$4*$I17377)))-(EXP(-SIMULATION!$D$17*$J17400)/(1-EXP(-SIMULATION!$D$4*SIMULATION!$D$17))))</f>
        <v>1.7355714758030354</v>
      </c>
      <c r="L17400">
        <v>-0.26371377759356723</v>
      </c>
      <c r="M17400">
        <f t="shared" ca="1" si="271"/>
        <v>1.2778773656353746</v>
      </c>
    </row>
    <row r="17401" spans="1:13" x14ac:dyDescent="0.25">
      <c r="A17401" s="9"/>
      <c r="H17401" s="9"/>
      <c r="J17401">
        <v>24</v>
      </c>
      <c r="K17401">
        <f ca="1">SIMULATION!$D$3*SIMULATION!$D$17/$H17377/(SIMULATION!$D$17-$I17377)*(((EXP(-$I17377*$J17401))/(1-EXP(-SIMULATION!$D$4*$I17377)))-(EXP(-SIMULATION!$D$17*$J17401)/(1-EXP(-SIMULATION!$D$4*SIMULATION!$D$17))))</f>
        <v>1.7094884346124408</v>
      </c>
      <c r="L17401">
        <v>0.61018248215853199</v>
      </c>
      <c r="M17401">
        <f t="shared" ca="1" si="271"/>
        <v>2.7525883308655632</v>
      </c>
    </row>
    <row r="17402" spans="1:13" x14ac:dyDescent="0.25">
      <c r="A17402" s="9">
        <v>697</v>
      </c>
      <c r="B17402" s="2">
        <f ca="1">NORMINV(RAND(),SIMULATION!D7,SIMULATION!D8)</f>
        <v>61.551579821606531</v>
      </c>
      <c r="C17402" s="2">
        <v>2</v>
      </c>
      <c r="D17402" s="2">
        <f ca="1">SIMULATION!$D$11*(1+(SIMULATION!$D$12*LN(1+$C17402)))*(1+(SIMULATION!$D$13*(($B17402/63.5)-1)))</f>
        <v>10.093368214863871</v>
      </c>
      <c r="E17402" s="2">
        <v>0.14524288027530696</v>
      </c>
      <c r="F17402" s="2">
        <f ca="1">D17402*(1+E17402)</f>
        <v>11.559358086069933</v>
      </c>
      <c r="G17402" s="2">
        <v>0.44436664419623112</v>
      </c>
      <c r="H17402" s="9">
        <f>SIMULATION!$D$15*EXP($G$17402)</f>
        <v>344.26945954633987</v>
      </c>
      <c r="I17402" s="2">
        <f ca="1">$F17402/$H17402</f>
        <v>3.3576484249582421E-2</v>
      </c>
      <c r="J17402">
        <v>0</v>
      </c>
      <c r="K17402">
        <f ca="1">SIMULATION!$D$3*SIMULATION!$D$17/$H17402/(SIMULATION!$D$17-$I17402)*(((EXP(-$I17402*$J17402))/(1-EXP(-SIMULATION!$D$4*$I17402)))-(EXP(-SIMULATION!$D$17*$J17402)/(1-EXP(-SIMULATION!$D$4*SIMULATION!$D$17))))</f>
        <v>1.3950939508522522</v>
      </c>
      <c r="L17402">
        <v>-0.13514120706365954</v>
      </c>
      <c r="M17402">
        <f t="shared" ca="1" si="271"/>
        <v>1.2065592703668691</v>
      </c>
    </row>
    <row r="17403" spans="1:13" x14ac:dyDescent="0.25">
      <c r="A17403" s="9"/>
      <c r="H17403" s="9"/>
      <c r="J17403">
        <v>1</v>
      </c>
      <c r="K17403">
        <f ca="1">SIMULATION!$D$3*SIMULATION!$D$17/$H17402/(SIMULATION!$D$17-$I17402)*(((EXP(-$I17402*$J17403))/(1-EXP(-SIMULATION!$D$4*$I17402)))-(EXP(-SIMULATION!$D$17*$J17403)/(1-EXP(-SIMULATION!$D$4*SIMULATION!$D$17))))</f>
        <v>1.9126297475726828</v>
      </c>
      <c r="L17403">
        <v>0.43221510329858126</v>
      </c>
      <c r="M17403">
        <f t="shared" ca="1" si="271"/>
        <v>2.7392972114917491</v>
      </c>
    </row>
    <row r="17404" spans="1:13" x14ac:dyDescent="0.25">
      <c r="A17404" s="9"/>
      <c r="H17404" s="9"/>
      <c r="J17404">
        <v>2</v>
      </c>
      <c r="K17404">
        <f ca="1">SIMULATION!$D$3*SIMULATION!$D$17/$H17402/(SIMULATION!$D$17-$I17402)*(((EXP(-$I17402*$J17404))/(1-EXP(-SIMULATION!$D$4*$I17402)))-(EXP(-SIMULATION!$D$17*$J17404)/(1-EXP(-SIMULATION!$D$4*SIMULATION!$D$17))))</f>
        <v>2.2106453953799177</v>
      </c>
      <c r="L17404">
        <v>-5.3489627853339494E-2</v>
      </c>
      <c r="M17404">
        <f t="shared" ca="1" si="271"/>
        <v>2.0923987958653476</v>
      </c>
    </row>
    <row r="17405" spans="1:13" x14ac:dyDescent="0.25">
      <c r="A17405" s="9"/>
      <c r="H17405" s="9"/>
      <c r="J17405">
        <v>3</v>
      </c>
      <c r="K17405">
        <f ca="1">SIMULATION!$D$3*SIMULATION!$D$17/$H17402/(SIMULATION!$D$17-$I17402)*(((EXP(-$I17402*$J17405))/(1-EXP(-SIMULATION!$D$4*$I17402)))-(EXP(-SIMULATION!$D$17*$J17405)/(1-EXP(-SIMULATION!$D$4*SIMULATION!$D$17))))</f>
        <v>2.3690977606207904</v>
      </c>
      <c r="L17405">
        <v>-0.14083187703689903</v>
      </c>
      <c r="M17405">
        <f t="shared" ca="1" si="271"/>
        <v>2.0354532761086506</v>
      </c>
    </row>
    <row r="17406" spans="1:13" x14ac:dyDescent="0.25">
      <c r="A17406" s="9"/>
      <c r="H17406" s="9"/>
      <c r="J17406">
        <v>4</v>
      </c>
      <c r="K17406">
        <f ca="1">SIMULATION!$D$3*SIMULATION!$D$17/$H17402/(SIMULATION!$D$17-$I17402)*(((EXP(-$I17402*$J17406))/(1-EXP(-SIMULATION!$D$4*$I17402)))-(EXP(-SIMULATION!$D$17*$J17406)/(1-EXP(-SIMULATION!$D$4*SIMULATION!$D$17))))</f>
        <v>2.4391884747173704</v>
      </c>
      <c r="L17406">
        <v>-9.163640147730566E-2</v>
      </c>
      <c r="M17406">
        <f t="shared" ca="1" si="271"/>
        <v>2.2156700203693527</v>
      </c>
    </row>
    <row r="17407" spans="1:13" x14ac:dyDescent="0.25">
      <c r="A17407" s="9"/>
      <c r="H17407" s="9"/>
      <c r="J17407">
        <v>5</v>
      </c>
      <c r="K17407">
        <f ca="1">SIMULATION!$D$3*SIMULATION!$D$17/$H17402/(SIMULATION!$D$17-$I17402)*(((EXP(-$I17402*$J17407))/(1-EXP(-SIMULATION!$D$4*$I17402)))-(EXP(-SIMULATION!$D$17*$J17407)/(1-EXP(-SIMULATION!$D$4*SIMULATION!$D$17))))</f>
        <v>2.4536933272832542</v>
      </c>
      <c r="L17407">
        <v>0.57947818732634926</v>
      </c>
      <c r="M17407">
        <f t="shared" ca="1" si="271"/>
        <v>3.8755550888321131</v>
      </c>
    </row>
    <row r="17408" spans="1:13" x14ac:dyDescent="0.25">
      <c r="A17408" s="9"/>
      <c r="H17408" s="9"/>
      <c r="J17408">
        <v>6</v>
      </c>
      <c r="K17408">
        <f ca="1">SIMULATION!$D$3*SIMULATION!$D$17/$H17402/(SIMULATION!$D$17-$I17402)*(((EXP(-$I17402*$J17408))/(1-EXP(-SIMULATION!$D$4*$I17402)))-(EXP(-SIMULATION!$D$17*$J17408)/(1-EXP(-SIMULATION!$D$4*SIMULATION!$D$17))))</f>
        <v>2.4335815520098909</v>
      </c>
      <c r="L17408">
        <v>0.36738530589680624</v>
      </c>
      <c r="M17408">
        <f t="shared" ca="1" si="271"/>
        <v>3.3276436549198691</v>
      </c>
    </row>
    <row r="17409" spans="1:13" x14ac:dyDescent="0.25">
      <c r="A17409" s="9"/>
      <c r="H17409" s="9"/>
      <c r="J17409">
        <v>7</v>
      </c>
      <c r="K17409">
        <f ca="1">SIMULATION!$D$3*SIMULATION!$D$17/$H17402/(SIMULATION!$D$17-$I17402)*(((EXP(-$I17402*$J17409))/(1-EXP(-SIMULATION!$D$4*$I17402)))-(EXP(-SIMULATION!$D$17*$J17409)/(1-EXP(-SIMULATION!$D$4*SIMULATION!$D$17))))</f>
        <v>2.3922575870933289</v>
      </c>
      <c r="L17409">
        <v>-0.16517411392441733</v>
      </c>
      <c r="M17409">
        <f t="shared" ca="1" si="271"/>
        <v>1.9971185598662236</v>
      </c>
    </row>
    <row r="17410" spans="1:13" x14ac:dyDescent="0.25">
      <c r="A17410" s="9"/>
      <c r="H17410" s="9"/>
      <c r="J17410">
        <v>8</v>
      </c>
      <c r="K17410">
        <f ca="1">SIMULATION!$D$3*SIMULATION!$D$17/$H17402/(SIMULATION!$D$17-$I17402)*(((EXP(-$I17402*$J17410))/(1-EXP(-SIMULATION!$D$4*$I17402)))-(EXP(-SIMULATION!$D$17*$J17410)/(1-EXP(-SIMULATION!$D$4*SIMULATION!$D$17))))</f>
        <v>2.3382792609060883</v>
      </c>
      <c r="L17410">
        <v>-4.9069229327250073E-2</v>
      </c>
      <c r="M17410">
        <f t="shared" ca="1" si="271"/>
        <v>2.2235416996215345</v>
      </c>
    </row>
    <row r="17411" spans="1:13" x14ac:dyDescent="0.25">
      <c r="A17411" s="9"/>
      <c r="H17411" s="9"/>
      <c r="J17411">
        <v>9</v>
      </c>
      <c r="K17411">
        <f ca="1">SIMULATION!$D$3*SIMULATION!$D$17/$H17402/(SIMULATION!$D$17-$I17402)*(((EXP(-$I17402*$J17411))/(1-EXP(-SIMULATION!$D$4*$I17402)))-(EXP(-SIMULATION!$D$17*$J17411)/(1-EXP(-SIMULATION!$D$4*SIMULATION!$D$17))))</f>
        <v>2.2770996352140767</v>
      </c>
      <c r="L17411">
        <v>-0.28977026692990021</v>
      </c>
      <c r="M17411">
        <f t="shared" ref="M17411:M17474" ca="1" si="272">$K17411*(1+$L17411)</f>
        <v>1.617263866092115</v>
      </c>
    </row>
    <row r="17412" spans="1:13" x14ac:dyDescent="0.25">
      <c r="A17412" s="9"/>
      <c r="H17412" s="9"/>
      <c r="J17412">
        <v>10</v>
      </c>
      <c r="K17412">
        <f ca="1">SIMULATION!$D$3*SIMULATION!$D$17/$H17402/(SIMULATION!$D$17-$I17402)*(((EXP(-$I17402*$J17412))/(1-EXP(-SIMULATION!$D$4*$I17402)))-(EXP(-SIMULATION!$D$17*$J17412)/(1-EXP(-SIMULATION!$D$4*SIMULATION!$D$17))))</f>
        <v>2.2121831856402596</v>
      </c>
      <c r="L17412">
        <v>9.6596165228594252E-2</v>
      </c>
      <c r="M17412">
        <f t="shared" ca="1" si="272"/>
        <v>2.4258715981562839</v>
      </c>
    </row>
    <row r="17413" spans="1:13" x14ac:dyDescent="0.25">
      <c r="A17413" s="9"/>
      <c r="H17413" s="9"/>
      <c r="J17413">
        <v>11</v>
      </c>
      <c r="K17413">
        <f ca="1">SIMULATION!$D$3*SIMULATION!$D$17/$H17402/(SIMULATION!$D$17-$I17402)*(((EXP(-$I17402*$J17413))/(1-EXP(-SIMULATION!$D$4*$I17402)))-(EXP(-SIMULATION!$D$17*$J17413)/(1-EXP(-SIMULATION!$D$4*SIMULATION!$D$17))))</f>
        <v>2.1457210434015956</v>
      </c>
      <c r="L17413">
        <v>0.12643064521659786</v>
      </c>
      <c r="M17413">
        <f t="shared" ca="1" si="272"/>
        <v>2.4170059393736913</v>
      </c>
    </row>
    <row r="17414" spans="1:13" x14ac:dyDescent="0.25">
      <c r="A17414" s="9"/>
      <c r="H17414" s="9"/>
      <c r="J17414">
        <v>12</v>
      </c>
      <c r="K17414">
        <f ca="1">SIMULATION!$D$3*SIMULATION!$D$17/$H17402/(SIMULATION!$D$17-$I17402)*(((EXP(-$I17402*$J17414))/(1-EXP(-SIMULATION!$D$4*$I17402)))-(EXP(-SIMULATION!$D$17*$J17414)/(1-EXP(-SIMULATION!$D$4*SIMULATION!$D$17))))</f>
        <v>2.0790893068927492</v>
      </c>
      <c r="L17414">
        <v>0.15307884317912673</v>
      </c>
      <c r="M17414">
        <f t="shared" ca="1" si="272"/>
        <v>2.3973538928579838</v>
      </c>
    </row>
    <row r="17415" spans="1:13" x14ac:dyDescent="0.25">
      <c r="A17415" s="9"/>
      <c r="H17415" s="9"/>
      <c r="J17415">
        <v>13</v>
      </c>
      <c r="K17415">
        <f ca="1">SIMULATION!$D$3*SIMULATION!$D$17/$H17402/(SIMULATION!$D$17-$I17402)*(((EXP(-$I17402*$J17415))/(1-EXP(-SIMULATION!$D$4*$I17402)))-(EXP(-SIMULATION!$D$17*$J17415)/(1-EXP(-SIMULATION!$D$4*SIMULATION!$D$17))))</f>
        <v>2.0131427072695876</v>
      </c>
      <c r="L17415">
        <v>-0.37510768622214263</v>
      </c>
      <c r="M17415">
        <f t="shared" ca="1" si="272"/>
        <v>1.2579974043107123</v>
      </c>
    </row>
    <row r="17416" spans="1:13" x14ac:dyDescent="0.25">
      <c r="A17416" s="9"/>
      <c r="H17416" s="9"/>
      <c r="J17416">
        <v>14</v>
      </c>
      <c r="K17416">
        <f ca="1">SIMULATION!$D$3*SIMULATION!$D$17/$H17402/(SIMULATION!$D$17-$I17402)*(((EXP(-$I17402*$J17416))/(1-EXP(-SIMULATION!$D$4*$I17402)))-(EXP(-SIMULATION!$D$17*$J17416)/(1-EXP(-SIMULATION!$D$4*SIMULATION!$D$17))))</f>
        <v>1.9484027659223691</v>
      </c>
      <c r="L17416">
        <v>0.15499883697252548</v>
      </c>
      <c r="M17416">
        <f t="shared" ca="1" si="272"/>
        <v>2.2504029285943878</v>
      </c>
    </row>
    <row r="17417" spans="1:13" x14ac:dyDescent="0.25">
      <c r="A17417" s="9"/>
      <c r="H17417" s="9"/>
      <c r="J17417">
        <v>15</v>
      </c>
      <c r="K17417">
        <f ca="1">SIMULATION!$D$3*SIMULATION!$D$17/$H17402/(SIMULATION!$D$17-$I17402)*(((EXP(-$I17402*$J17417))/(1-EXP(-SIMULATION!$D$4*$I17402)))-(EXP(-SIMULATION!$D$17*$J17417)/(1-EXP(-SIMULATION!$D$4*SIMULATION!$D$17))))</f>
        <v>1.8851783407996345</v>
      </c>
      <c r="L17417">
        <v>-0.6587199135871038</v>
      </c>
      <c r="M17417">
        <f t="shared" ca="1" si="272"/>
        <v>0.64337382705181956</v>
      </c>
    </row>
    <row r="17418" spans="1:13" x14ac:dyDescent="0.25">
      <c r="A17418" s="9"/>
      <c r="H17418" s="9"/>
      <c r="J17418">
        <v>16</v>
      </c>
      <c r="K17418">
        <f ca="1">SIMULATION!$D$3*SIMULATION!$D$17/$H17402/(SIMULATION!$D$17-$I17402)*(((EXP(-$I17402*$J17418))/(1-EXP(-SIMULATION!$D$4*$I17402)))-(EXP(-SIMULATION!$D$17*$J17418)/(1-EXP(-SIMULATION!$D$4*SIMULATION!$D$17))))</f>
        <v>1.8236428468421173</v>
      </c>
      <c r="L17418">
        <v>-0.15530314280745056</v>
      </c>
      <c r="M17418">
        <f t="shared" ca="1" si="272"/>
        <v>1.5404253813692104</v>
      </c>
    </row>
    <row r="17419" spans="1:13" x14ac:dyDescent="0.25">
      <c r="A17419" s="9"/>
      <c r="H17419" s="9"/>
      <c r="J17419">
        <v>17</v>
      </c>
      <c r="K17419">
        <f ca="1">SIMULATION!$D$3*SIMULATION!$D$17/$H17402/(SIMULATION!$D$17-$I17402)*(((EXP(-$I17402*$J17419))/(1-EXP(-SIMULATION!$D$4*$I17402)))-(EXP(-SIMULATION!$D$17*$J17419)/(1-EXP(-SIMULATION!$D$4*SIMULATION!$D$17))))</f>
        <v>1.763883713078134</v>
      </c>
      <c r="L17419">
        <v>0.3495670523632422</v>
      </c>
      <c r="M17419">
        <f t="shared" ca="1" si="272"/>
        <v>2.3804793433703879</v>
      </c>
    </row>
    <row r="17420" spans="1:13" x14ac:dyDescent="0.25">
      <c r="A17420" s="9"/>
      <c r="H17420" s="9"/>
      <c r="J17420">
        <v>18</v>
      </c>
      <c r="K17420">
        <f ca="1">SIMULATION!$D$3*SIMULATION!$D$17/$H17402/(SIMULATION!$D$17-$I17402)*(((EXP(-$I17402*$J17420))/(1-EXP(-SIMULATION!$D$4*$I17402)))-(EXP(-SIMULATION!$D$17*$J17420)/(1-EXP(-SIMULATION!$D$4*SIMULATION!$D$17))))</f>
        <v>1.7059340492101076</v>
      </c>
      <c r="L17420">
        <v>0.37835671736571058</v>
      </c>
      <c r="M17420">
        <f t="shared" ca="1" si="272"/>
        <v>2.3513856561116384</v>
      </c>
    </row>
    <row r="17421" spans="1:13" x14ac:dyDescent="0.25">
      <c r="A17421" s="9"/>
      <c r="H17421" s="9"/>
      <c r="J17421">
        <v>19</v>
      </c>
      <c r="K17421">
        <f ca="1">SIMULATION!$D$3*SIMULATION!$D$17/$H17402/(SIMULATION!$D$17-$I17402)*(((EXP(-$I17402*$J17421))/(1-EXP(-SIMULATION!$D$4*$I17402)))-(EXP(-SIMULATION!$D$17*$J17421)/(1-EXP(-SIMULATION!$D$4*SIMULATION!$D$17))))</f>
        <v>1.6497929124934119</v>
      </c>
      <c r="L17421">
        <v>0.18353397790375814</v>
      </c>
      <c r="M17421">
        <f t="shared" ca="1" si="272"/>
        <v>1.9525859684407545</v>
      </c>
    </row>
    <row r="17422" spans="1:13" x14ac:dyDescent="0.25">
      <c r="A17422" s="9"/>
      <c r="H17422" s="9"/>
      <c r="J17422">
        <v>20</v>
      </c>
      <c r="K17422">
        <f ca="1">SIMULATION!$D$3*SIMULATION!$D$17/$H17402/(SIMULATION!$D$17-$I17402)*(((EXP(-$I17402*$J17422))/(1-EXP(-SIMULATION!$D$4*$I17402)))-(EXP(-SIMULATION!$D$17*$J17422)/(1-EXP(-SIMULATION!$D$4*SIMULATION!$D$17))))</f>
        <v>1.595438270258962</v>
      </c>
      <c r="L17422">
        <v>-0.15660877362054246</v>
      </c>
      <c r="M17422">
        <f t="shared" ca="1" si="272"/>
        <v>1.3455786393664264</v>
      </c>
    </row>
    <row r="17423" spans="1:13" x14ac:dyDescent="0.25">
      <c r="A17423" s="9"/>
      <c r="H17423" s="9"/>
      <c r="J17423">
        <v>21</v>
      </c>
      <c r="K17423">
        <f ca="1">SIMULATION!$D$3*SIMULATION!$D$17/$H17402/(SIMULATION!$D$17-$I17402)*(((EXP(-$I17402*$J17423))/(1-EXP(-SIMULATION!$D$4*$I17402)))-(EXP(-SIMULATION!$D$17*$J17423)/(1-EXP(-SIMULATION!$D$4*SIMULATION!$D$17))))</f>
        <v>1.5428352824519953</v>
      </c>
      <c r="L17423">
        <v>5.0253652625111304E-3</v>
      </c>
      <c r="M17423">
        <f t="shared" ca="1" si="272"/>
        <v>1.5505885932862062</v>
      </c>
    </row>
    <row r="17424" spans="1:13" x14ac:dyDescent="0.25">
      <c r="A17424" s="9"/>
      <c r="H17424" s="9"/>
      <c r="J17424">
        <v>22</v>
      </c>
      <c r="K17424">
        <f ca="1">SIMULATION!$D$3*SIMULATION!$D$17/$H17402/(SIMULATION!$D$17-$I17402)*(((EXP(-$I17402*$J17424))/(1-EXP(-SIMULATION!$D$4*$I17402)))-(EXP(-SIMULATION!$D$17*$J17424)/(1-EXP(-SIMULATION!$D$4*SIMULATION!$D$17))))</f>
        <v>1.4919415859213569</v>
      </c>
      <c r="L17424">
        <v>1.5357520430456328E-2</v>
      </c>
      <c r="M17424">
        <f t="shared" ca="1" si="272"/>
        <v>1.5148541093081915</v>
      </c>
    </row>
    <row r="17425" spans="1:13" x14ac:dyDescent="0.25">
      <c r="A17425" s="9"/>
      <c r="H17425" s="9"/>
      <c r="J17425">
        <v>23</v>
      </c>
      <c r="K17425">
        <f ca="1">SIMULATION!$D$3*SIMULATION!$D$17/$H17402/(SIMULATION!$D$17-$I17402)*(((EXP(-$I17402*$J17425))/(1-EXP(-SIMULATION!$D$4*$I17402)))-(EXP(-SIMULATION!$D$17*$J17425)/(1-EXP(-SIMULATION!$D$4*SIMULATION!$D$17))))</f>
        <v>1.4427106581291493</v>
      </c>
      <c r="L17425">
        <v>0.30866394836849048</v>
      </c>
      <c r="M17425">
        <f t="shared" ca="1" si="272"/>
        <v>1.8880234262205962</v>
      </c>
    </row>
    <row r="17426" spans="1:13" x14ac:dyDescent="0.25">
      <c r="A17426" s="9"/>
      <c r="H17426" s="9"/>
      <c r="J17426">
        <v>24</v>
      </c>
      <c r="K17426">
        <f ca="1">SIMULATION!$D$3*SIMULATION!$D$17/$H17402/(SIMULATION!$D$17-$I17402)*(((EXP(-$I17402*$J17426))/(1-EXP(-SIMULATION!$D$4*$I17402)))-(EXP(-SIMULATION!$D$17*$J17426)/(1-EXP(-SIMULATION!$D$4*SIMULATION!$D$17))))</f>
        <v>1.3950939508522522</v>
      </c>
      <c r="L17426">
        <v>-0.11145880854498535</v>
      </c>
      <c r="M17426">
        <f t="shared" ca="1" si="272"/>
        <v>1.2395984412819439</v>
      </c>
    </row>
    <row r="17427" spans="1:13" x14ac:dyDescent="0.25">
      <c r="A17427" s="9">
        <v>698</v>
      </c>
      <c r="B17427" s="2">
        <f ca="1">NORMINV(RAND(),SIMULATION!D7,SIMULATION!D8)</f>
        <v>57.185707126700954</v>
      </c>
      <c r="C17427" s="2">
        <v>2</v>
      </c>
      <c r="D17427" s="2">
        <f ca="1">SIMULATION!$D$11*(1+(SIMULATION!$D$12*LN(1+$C17427)))*(1+(SIMULATION!$D$13*(($B17427/63.5)-1)))</f>
        <v>9.7691509241353565</v>
      </c>
      <c r="E17427" s="2">
        <v>4.9262661540366556E-2</v>
      </c>
      <c r="F17427" s="2">
        <f ca="1">D17427*(1+E17427)</f>
        <v>10.250405299647797</v>
      </c>
      <c r="G17427" s="2">
        <v>0.88835951552604664</v>
      </c>
      <c r="H17427" s="9">
        <f>SIMULATION!$D$15*EXP($G$17427)</f>
        <v>536.68832986763778</v>
      </c>
      <c r="I17427" s="2">
        <f ca="1">$F17427/$H17427</f>
        <v>1.9099363129762542E-2</v>
      </c>
      <c r="J17427">
        <v>0</v>
      </c>
      <c r="K17427">
        <f ca="1">SIMULATION!$D$3*SIMULATION!$D$17/$H17427/(SIMULATION!$D$17-$I17427)*(((EXP(-$I17427*$J17427))/(1-EXP(-SIMULATION!$D$4*$I17427)))-(EXP(-SIMULATION!$D$17*$J17427)/(1-EXP(-SIMULATION!$D$4*SIMULATION!$D$17))))</f>
        <v>1.8412967906522195</v>
      </c>
      <c r="L17427">
        <v>-0.13131343721567493</v>
      </c>
      <c r="M17427">
        <f t="shared" ca="1" si="272"/>
        <v>1.5995097801374856</v>
      </c>
    </row>
    <row r="17428" spans="1:13" x14ac:dyDescent="0.25">
      <c r="A17428" s="9"/>
      <c r="H17428" s="9"/>
      <c r="J17428">
        <v>1</v>
      </c>
      <c r="K17428">
        <f ca="1">SIMULATION!$D$3*SIMULATION!$D$17/$H17427/(SIMULATION!$D$17-$I17427)*(((EXP(-$I17427*$J17428))/(1-EXP(-SIMULATION!$D$4*$I17427)))-(EXP(-SIMULATION!$D$17*$J17428)/(1-EXP(-SIMULATION!$D$4*SIMULATION!$D$17))))</f>
        <v>2.1708056124876127</v>
      </c>
      <c r="L17428">
        <v>-7.5109810516436268E-2</v>
      </c>
      <c r="M17428">
        <f t="shared" ca="1" si="272"/>
        <v>2.0077568142656519</v>
      </c>
    </row>
    <row r="17429" spans="1:13" x14ac:dyDescent="0.25">
      <c r="A17429" s="9"/>
      <c r="H17429" s="9"/>
      <c r="J17429">
        <v>2</v>
      </c>
      <c r="K17429">
        <f ca="1">SIMULATION!$D$3*SIMULATION!$D$17/$H17427/(SIMULATION!$D$17-$I17427)*(((EXP(-$I17427*$J17429))/(1-EXP(-SIMULATION!$D$4*$I17427)))-(EXP(-SIMULATION!$D$17*$J17429)/(1-EXP(-SIMULATION!$D$4*SIMULATION!$D$17))))</f>
        <v>2.3632176895588364</v>
      </c>
      <c r="L17429">
        <v>7.7226604222130235E-2</v>
      </c>
      <c r="M17429">
        <f t="shared" ca="1" si="272"/>
        <v>2.5457209667611336</v>
      </c>
    </row>
    <row r="17430" spans="1:13" x14ac:dyDescent="0.25">
      <c r="A17430" s="9"/>
      <c r="H17430" s="9"/>
      <c r="J17430">
        <v>3</v>
      </c>
      <c r="K17430">
        <f ca="1">SIMULATION!$D$3*SIMULATION!$D$17/$H17427/(SIMULATION!$D$17-$I17427)*(((EXP(-$I17427*$J17430))/(1-EXP(-SIMULATION!$D$4*$I17427)))-(EXP(-SIMULATION!$D$17*$J17430)/(1-EXP(-SIMULATION!$D$4*SIMULATION!$D$17))))</f>
        <v>2.4681294680044963</v>
      </c>
      <c r="L17430">
        <v>-0.1370054452733227</v>
      </c>
      <c r="M17430">
        <f t="shared" ca="1" si="272"/>
        <v>2.1299822912483313</v>
      </c>
    </row>
    <row r="17431" spans="1:13" x14ac:dyDescent="0.25">
      <c r="A17431" s="9"/>
      <c r="H17431" s="9"/>
      <c r="J17431">
        <v>4</v>
      </c>
      <c r="K17431">
        <f ca="1">SIMULATION!$D$3*SIMULATION!$D$17/$H17427/(SIMULATION!$D$17-$I17427)*(((EXP(-$I17427*$J17431))/(1-EXP(-SIMULATION!$D$4*$I17427)))-(EXP(-SIMULATION!$D$17*$J17431)/(1-EXP(-SIMULATION!$D$4*SIMULATION!$D$17))))</f>
        <v>2.5173168457014996</v>
      </c>
      <c r="L17431">
        <v>-0.36591906947999736</v>
      </c>
      <c r="M17431">
        <f t="shared" ca="1" si="272"/>
        <v>1.5961826079360846</v>
      </c>
    </row>
    <row r="17432" spans="1:13" x14ac:dyDescent="0.25">
      <c r="A17432" s="9"/>
      <c r="H17432" s="9"/>
      <c r="J17432">
        <v>5</v>
      </c>
      <c r="K17432">
        <f ca="1">SIMULATION!$D$3*SIMULATION!$D$17/$H17427/(SIMULATION!$D$17-$I17427)*(((EXP(-$I17427*$J17432))/(1-EXP(-SIMULATION!$D$4*$I17427)))-(EXP(-SIMULATION!$D$17*$J17432)/(1-EXP(-SIMULATION!$D$4*SIMULATION!$D$17))))</f>
        <v>2.5311360075066354</v>
      </c>
      <c r="L17432">
        <v>-0.15113993313959057</v>
      </c>
      <c r="M17432">
        <f t="shared" ca="1" si="272"/>
        <v>2.1485802805648722</v>
      </c>
    </row>
    <row r="17433" spans="1:13" x14ac:dyDescent="0.25">
      <c r="A17433" s="9"/>
      <c r="H17433" s="9"/>
      <c r="J17433">
        <v>6</v>
      </c>
      <c r="K17433">
        <f ca="1">SIMULATION!$D$3*SIMULATION!$D$17/$H17427/(SIMULATION!$D$17-$I17427)*(((EXP(-$I17427*$J17433))/(1-EXP(-SIMULATION!$D$4*$I17427)))-(EXP(-SIMULATION!$D$17*$J17433)/(1-EXP(-SIMULATION!$D$4*SIMULATION!$D$17))))</f>
        <v>2.522625233465206</v>
      </c>
      <c r="L17433">
        <v>-7.9176861728839053E-3</v>
      </c>
      <c r="M17433">
        <f t="shared" ca="1" si="272"/>
        <v>2.5026518785348304</v>
      </c>
    </row>
    <row r="17434" spans="1:13" x14ac:dyDescent="0.25">
      <c r="A17434" s="9"/>
      <c r="H17434" s="9"/>
      <c r="J17434">
        <v>7</v>
      </c>
      <c r="K17434">
        <f ca="1">SIMULATION!$D$3*SIMULATION!$D$17/$H17427/(SIMULATION!$D$17-$I17427)*(((EXP(-$I17427*$J17434))/(1-EXP(-SIMULATION!$D$4*$I17427)))-(EXP(-SIMULATION!$D$17*$J17434)/(1-EXP(-SIMULATION!$D$4*SIMULATION!$D$17))))</f>
        <v>2.5001334347311159</v>
      </c>
      <c r="L17434">
        <v>-0.23322187371247155</v>
      </c>
      <c r="M17434">
        <f t="shared" ca="1" si="272"/>
        <v>1.9170476305519277</v>
      </c>
    </row>
    <row r="17435" spans="1:13" x14ac:dyDescent="0.25">
      <c r="A17435" s="9"/>
      <c r="H17435" s="9"/>
      <c r="J17435">
        <v>8</v>
      </c>
      <c r="K17435">
        <f ca="1">SIMULATION!$D$3*SIMULATION!$D$17/$H17427/(SIMULATION!$D$17-$I17427)*(((EXP(-$I17427*$J17435))/(1-EXP(-SIMULATION!$D$4*$I17427)))-(EXP(-SIMULATION!$D$17*$J17435)/(1-EXP(-SIMULATION!$D$4*SIMULATION!$D$17))))</f>
        <v>2.4690045808838206</v>
      </c>
      <c r="L17435">
        <v>-0.34754139167446096</v>
      </c>
      <c r="M17435">
        <f t="shared" ca="1" si="272"/>
        <v>1.6109232927928383</v>
      </c>
    </row>
    <row r="17436" spans="1:13" x14ac:dyDescent="0.25">
      <c r="A17436" s="9"/>
      <c r="H17436" s="9"/>
      <c r="J17436">
        <v>9</v>
      </c>
      <c r="K17436">
        <f ca="1">SIMULATION!$D$3*SIMULATION!$D$17/$H17427/(SIMULATION!$D$17-$I17427)*(((EXP(-$I17427*$J17436))/(1-EXP(-SIMULATION!$D$4*$I17427)))-(EXP(-SIMULATION!$D$17*$J17436)/(1-EXP(-SIMULATION!$D$4*SIMULATION!$D$17))))</f>
        <v>2.4326571195768949</v>
      </c>
      <c r="L17436">
        <v>-2.0548487022196766E-2</v>
      </c>
      <c r="M17436">
        <f t="shared" ca="1" si="272"/>
        <v>2.3826696963258143</v>
      </c>
    </row>
    <row r="17437" spans="1:13" x14ac:dyDescent="0.25">
      <c r="A17437" s="9"/>
      <c r="H17437" s="9"/>
      <c r="J17437">
        <v>10</v>
      </c>
      <c r="K17437">
        <f ca="1">SIMULATION!$D$3*SIMULATION!$D$17/$H17427/(SIMULATION!$D$17-$I17427)*(((EXP(-$I17427*$J17437))/(1-EXP(-SIMULATION!$D$4*$I17427)))-(EXP(-SIMULATION!$D$17*$J17437)/(1-EXP(-SIMULATION!$D$4*SIMULATION!$D$17))))</f>
        <v>2.3932756926284098</v>
      </c>
      <c r="L17437">
        <v>4.3927956730910066E-2</v>
      </c>
      <c r="M17437">
        <f t="shared" ca="1" si="272"/>
        <v>2.4984074036993293</v>
      </c>
    </row>
    <row r="17438" spans="1:13" x14ac:dyDescent="0.25">
      <c r="A17438" s="9"/>
      <c r="H17438" s="9"/>
      <c r="J17438">
        <v>11</v>
      </c>
      <c r="K17438">
        <f ca="1">SIMULATION!$D$3*SIMULATION!$D$17/$H17427/(SIMULATION!$D$17-$I17427)*(((EXP(-$I17427*$J17438))/(1-EXP(-SIMULATION!$D$4*$I17427)))-(EXP(-SIMULATION!$D$17*$J17438)/(1-EXP(-SIMULATION!$D$4*SIMULATION!$D$17))))</f>
        <v>2.3522544023013987</v>
      </c>
      <c r="L17438">
        <v>-7.516544370027245E-2</v>
      </c>
      <c r="M17438">
        <f t="shared" ca="1" si="272"/>
        <v>2.1754461564564949</v>
      </c>
    </row>
    <row r="17439" spans="1:13" x14ac:dyDescent="0.25">
      <c r="A17439" s="9"/>
      <c r="H17439" s="9"/>
      <c r="J17439">
        <v>12</v>
      </c>
      <c r="K17439">
        <f ca="1">SIMULATION!$D$3*SIMULATION!$D$17/$H17427/(SIMULATION!$D$17-$I17427)*(((EXP(-$I17427*$J17439))/(1-EXP(-SIMULATION!$D$4*$I17427)))-(EXP(-SIMULATION!$D$17*$J17439)/(1-EXP(-SIMULATION!$D$4*SIMULATION!$D$17))))</f>
        <v>2.3104808649560429</v>
      </c>
      <c r="L17439">
        <v>1.2059396137794035E-2</v>
      </c>
      <c r="M17439">
        <f t="shared" ca="1" si="272"/>
        <v>2.3383438689753406</v>
      </c>
    </row>
    <row r="17440" spans="1:13" x14ac:dyDescent="0.25">
      <c r="A17440" s="9"/>
      <c r="H17440" s="9"/>
      <c r="J17440">
        <v>13</v>
      </c>
      <c r="K17440">
        <f ca="1">SIMULATION!$D$3*SIMULATION!$D$17/$H17427/(SIMULATION!$D$17-$I17427)*(((EXP(-$I17427*$J17440))/(1-EXP(-SIMULATION!$D$4*$I17427)))-(EXP(-SIMULATION!$D$17*$J17440)/(1-EXP(-SIMULATION!$D$4*SIMULATION!$D$17))))</f>
        <v>2.2685182374251149</v>
      </c>
      <c r="L17440">
        <v>-5.0675712442529225E-3</v>
      </c>
      <c r="M17440">
        <f t="shared" ca="1" si="272"/>
        <v>2.2570223596380758</v>
      </c>
    </row>
    <row r="17441" spans="1:13" x14ac:dyDescent="0.25">
      <c r="A17441" s="9"/>
      <c r="H17441" s="9"/>
      <c r="J17441">
        <v>14</v>
      </c>
      <c r="K17441">
        <f ca="1">SIMULATION!$D$3*SIMULATION!$D$17/$H17427/(SIMULATION!$D$17-$I17427)*(((EXP(-$I17427*$J17441))/(1-EXP(-SIMULATION!$D$4*$I17427)))-(EXP(-SIMULATION!$D$17*$J17441)/(1-EXP(-SIMULATION!$D$4*SIMULATION!$D$17))))</f>
        <v>2.2267218618733939</v>
      </c>
      <c r="L17441">
        <v>0.46550869490422264</v>
      </c>
      <c r="M17441">
        <f t="shared" ca="1" si="272"/>
        <v>3.2632802497087781</v>
      </c>
    </row>
    <row r="17442" spans="1:13" x14ac:dyDescent="0.25">
      <c r="A17442" s="9"/>
      <c r="H17442" s="9"/>
      <c r="J17442">
        <v>15</v>
      </c>
      <c r="K17442">
        <f ca="1">SIMULATION!$D$3*SIMULATION!$D$17/$H17427/(SIMULATION!$D$17-$I17427)*(((EXP(-$I17427*$J17442))/(1-EXP(-SIMULATION!$D$4*$I17427)))-(EXP(-SIMULATION!$D$17*$J17442)/(1-EXP(-SIMULATION!$D$4*SIMULATION!$D$17))))</f>
        <v>2.1853140126334107</v>
      </c>
      <c r="L17442">
        <v>-0.36199778290529988</v>
      </c>
      <c r="M17442">
        <f t="shared" ca="1" si="272"/>
        <v>1.3942351851082317</v>
      </c>
    </row>
    <row r="17443" spans="1:13" x14ac:dyDescent="0.25">
      <c r="A17443" s="9"/>
      <c r="H17443" s="9"/>
      <c r="J17443">
        <v>16</v>
      </c>
      <c r="K17443">
        <f ca="1">SIMULATION!$D$3*SIMULATION!$D$17/$H17427/(SIMULATION!$D$17-$I17427)*(((EXP(-$I17427*$J17443))/(1-EXP(-SIMULATION!$D$4*$I17427)))-(EXP(-SIMULATION!$D$17*$J17443)/(1-EXP(-SIMULATION!$D$4*SIMULATION!$D$17))))</f>
        <v>2.1444317938087423</v>
      </c>
      <c r="L17443">
        <v>-0.49631702213489587</v>
      </c>
      <c r="M17443">
        <f t="shared" ca="1" si="272"/>
        <v>1.0801137917341943</v>
      </c>
    </row>
    <row r="17444" spans="1:13" x14ac:dyDescent="0.25">
      <c r="A17444" s="9"/>
      <c r="H17444" s="9"/>
      <c r="J17444">
        <v>17</v>
      </c>
      <c r="K17444">
        <f ca="1">SIMULATION!$D$3*SIMULATION!$D$17/$H17427/(SIMULATION!$D$17-$I17427)*(((EXP(-$I17427*$J17444))/(1-EXP(-SIMULATION!$D$4*$I17427)))-(EXP(-SIMULATION!$D$17*$J17444)/(1-EXP(-SIMULATION!$D$4*SIMULATION!$D$17))))</f>
        <v>2.1041578312748928</v>
      </c>
      <c r="L17444">
        <v>-0.13297046882390715</v>
      </c>
      <c r="M17444">
        <f t="shared" ca="1" si="272"/>
        <v>1.8243669779707745</v>
      </c>
    </row>
    <row r="17445" spans="1:13" x14ac:dyDescent="0.25">
      <c r="A17445" s="9"/>
      <c r="H17445" s="9"/>
      <c r="J17445">
        <v>18</v>
      </c>
      <c r="K17445">
        <f ca="1">SIMULATION!$D$3*SIMULATION!$D$17/$H17427/(SIMULATION!$D$17-$I17427)*(((EXP(-$I17427*$J17445))/(1-EXP(-SIMULATION!$D$4*$I17427)))-(EXP(-SIMULATION!$D$17*$J17445)/(1-EXP(-SIMULATION!$D$4*SIMULATION!$D$17))))</f>
        <v>2.0645399389492796</v>
      </c>
      <c r="L17445">
        <v>7.4605448419736528E-2</v>
      </c>
      <c r="M17445">
        <f t="shared" ca="1" si="272"/>
        <v>2.2185658668750459</v>
      </c>
    </row>
    <row r="17446" spans="1:13" x14ac:dyDescent="0.25">
      <c r="A17446" s="9"/>
      <c r="H17446" s="9"/>
      <c r="J17446">
        <v>19</v>
      </c>
      <c r="K17446">
        <f ca="1">SIMULATION!$D$3*SIMULATION!$D$17/$H17427/(SIMULATION!$D$17-$I17427)*(((EXP(-$I17427*$J17446))/(1-EXP(-SIMULATION!$D$4*$I17427)))-(EXP(-SIMULATION!$D$17*$J17446)/(1-EXP(-SIMULATION!$D$4*SIMULATION!$D$17))))</f>
        <v>2.0256037195413188</v>
      </c>
      <c r="L17446">
        <v>-0.50885267586494531</v>
      </c>
      <c r="M17446">
        <f t="shared" ca="1" si="272"/>
        <v>0.99486984661073252</v>
      </c>
    </row>
    <row r="17447" spans="1:13" x14ac:dyDescent="0.25">
      <c r="A17447" s="9"/>
      <c r="H17447" s="9"/>
      <c r="J17447">
        <v>20</v>
      </c>
      <c r="K17447">
        <f ca="1">SIMULATION!$D$3*SIMULATION!$D$17/$H17427/(SIMULATION!$D$17-$I17427)*(((EXP(-$I17427*$J17447))/(1-EXP(-SIMULATION!$D$4*$I17427)))-(EXP(-SIMULATION!$D$17*$J17447)/(1-EXP(-SIMULATION!$D$4*SIMULATION!$D$17))))</f>
        <v>1.9873606375812702</v>
      </c>
      <c r="L17447">
        <v>0.22005237496424629</v>
      </c>
      <c r="M17447">
        <f t="shared" ca="1" si="272"/>
        <v>2.4246840657914874</v>
      </c>
    </row>
    <row r="17448" spans="1:13" x14ac:dyDescent="0.25">
      <c r="A17448" s="9"/>
      <c r="H17448" s="9"/>
      <c r="J17448">
        <v>21</v>
      </c>
      <c r="K17448">
        <f ca="1">SIMULATION!$D$3*SIMULATION!$D$17/$H17427/(SIMULATION!$D$17-$I17427)*(((EXP(-$I17427*$J17448))/(1-EXP(-SIMULATION!$D$4*$I17427)))-(EXP(-SIMULATION!$D$17*$J17448)/(1-EXP(-SIMULATION!$D$4*SIMULATION!$D$17))))</f>
        <v>1.9498131910101679</v>
      </c>
      <c r="L17448">
        <v>7.8405898661946999E-2</v>
      </c>
      <c r="M17448">
        <f t="shared" ca="1" si="272"/>
        <v>2.1026900464742386</v>
      </c>
    </row>
    <row r="17449" spans="1:13" x14ac:dyDescent="0.25">
      <c r="A17449" s="9"/>
      <c r="H17449" s="9"/>
      <c r="J17449">
        <v>22</v>
      </c>
      <c r="K17449">
        <f ca="1">SIMULATION!$D$3*SIMULATION!$D$17/$H17427/(SIMULATION!$D$17-$I17427)*(((EXP(-$I17427*$J17449))/(1-EXP(-SIMULATION!$D$4*$I17427)))-(EXP(-SIMULATION!$D$17*$J17449)/(1-EXP(-SIMULATION!$D$4*SIMULATION!$D$17))))</f>
        <v>1.912958223491364</v>
      </c>
      <c r="L17449">
        <v>-0.13985789232874815</v>
      </c>
      <c r="M17449">
        <f t="shared" ca="1" si="272"/>
        <v>1.6454159182409156</v>
      </c>
    </row>
    <row r="17450" spans="1:13" x14ac:dyDescent="0.25">
      <c r="A17450" s="9"/>
      <c r="H17450" s="9"/>
      <c r="J17450">
        <v>23</v>
      </c>
      <c r="K17450">
        <f ca="1">SIMULATION!$D$3*SIMULATION!$D$17/$H17427/(SIMULATION!$D$17-$I17427)*(((EXP(-$I17427*$J17450))/(1-EXP(-SIMULATION!$D$4*$I17427)))-(EXP(-SIMULATION!$D$17*$J17450)/(1-EXP(-SIMULATION!$D$4*SIMULATION!$D$17))))</f>
        <v>1.8767890452848042</v>
      </c>
      <c r="L17450">
        <v>-6.1514697247410439E-2</v>
      </c>
      <c r="M17450">
        <f t="shared" ca="1" si="272"/>
        <v>1.7613389353668529</v>
      </c>
    </row>
    <row r="17451" spans="1:13" x14ac:dyDescent="0.25">
      <c r="A17451" s="9"/>
      <c r="H17451" s="9"/>
      <c r="J17451">
        <v>24</v>
      </c>
      <c r="K17451">
        <f ca="1">SIMULATION!$D$3*SIMULATION!$D$17/$H17427/(SIMULATION!$D$17-$I17427)*(((EXP(-$I17427*$J17451))/(1-EXP(-SIMULATION!$D$4*$I17427)))-(EXP(-SIMULATION!$D$17*$J17451)/(1-EXP(-SIMULATION!$D$4*SIMULATION!$D$17))))</f>
        <v>1.8412967906522195</v>
      </c>
      <c r="L17451">
        <v>-2.1096577010032043E-2</v>
      </c>
      <c r="M17451">
        <f t="shared" ca="1" si="272"/>
        <v>1.8024517311099</v>
      </c>
    </row>
    <row r="17452" spans="1:13" x14ac:dyDescent="0.25">
      <c r="A17452" s="9">
        <v>699</v>
      </c>
      <c r="B17452" s="2">
        <f ca="1">NORMINV(RAND(),SIMULATION!D7,SIMULATION!D8)</f>
        <v>58.400895315283734</v>
      </c>
      <c r="C17452" s="2">
        <v>2</v>
      </c>
      <c r="D17452" s="2">
        <f ca="1">SIMULATION!$D$11*(1+(SIMULATION!$D$12*LN(1+$C17452)))*(1+(SIMULATION!$D$13*(($B17452/63.5)-1)))</f>
        <v>9.8593929100474345</v>
      </c>
      <c r="E17452" s="2">
        <v>0.16049205580337511</v>
      </c>
      <c r="F17452" s="2">
        <f ca="1">D17452*(1+E17452)</f>
        <v>11.441747147154167</v>
      </c>
      <c r="G17452" s="2">
        <v>-0.14121109448925939</v>
      </c>
      <c r="H17452" s="9">
        <f>SIMULATION!$D$15*EXP($G$17452)</f>
        <v>191.68375883686005</v>
      </c>
      <c r="I17452" s="2">
        <f ca="1">$F17452/$H17452</f>
        <v>5.9690749057629409E-2</v>
      </c>
      <c r="J17452">
        <v>0</v>
      </c>
      <c r="K17452">
        <f ca="1">SIMULATION!$D$3*SIMULATION!$D$17/$H17452/(SIMULATION!$D$17-$I17452)*(((EXP(-$I17452*$J17452))/(1-EXP(-SIMULATION!$D$4*$I17452)))-(EXP(-SIMULATION!$D$17*$J17452)/(1-EXP(-SIMULATION!$D$4*SIMULATION!$D$17))))</f>
        <v>1.0389040250539405</v>
      </c>
      <c r="L17452">
        <v>-0.10024878797616199</v>
      </c>
      <c r="M17452">
        <f t="shared" ca="1" si="272"/>
        <v>0.9347551557187268</v>
      </c>
    </row>
    <row r="17453" spans="1:13" x14ac:dyDescent="0.25">
      <c r="A17453" s="9"/>
      <c r="H17453" s="9"/>
      <c r="J17453">
        <v>1</v>
      </c>
      <c r="K17453">
        <f ca="1">SIMULATION!$D$3*SIMULATION!$D$17/$H17452/(SIMULATION!$D$17-$I17452)*(((EXP(-$I17452*$J17453))/(1-EXP(-SIMULATION!$D$4*$I17452)))-(EXP(-SIMULATION!$D$17*$J17453)/(1-EXP(-SIMULATION!$D$4*SIMULATION!$D$17))))</f>
        <v>1.9769534352576719</v>
      </c>
      <c r="L17453">
        <v>0.4381888935706284</v>
      </c>
      <c r="M17453">
        <f t="shared" ca="1" si="272"/>
        <v>2.8432324736938841</v>
      </c>
    </row>
    <row r="17454" spans="1:13" x14ac:dyDescent="0.25">
      <c r="A17454" s="9"/>
      <c r="H17454" s="9"/>
      <c r="J17454">
        <v>2</v>
      </c>
      <c r="K17454">
        <f ca="1">SIMULATION!$D$3*SIMULATION!$D$17/$H17452/(SIMULATION!$D$17-$I17452)*(((EXP(-$I17452*$J17454))/(1-EXP(-SIMULATION!$D$4*$I17452)))-(EXP(-SIMULATION!$D$17*$J17454)/(1-EXP(-SIMULATION!$D$4*SIMULATION!$D$17))))</f>
        <v>2.5021019468855377</v>
      </c>
      <c r="L17454">
        <v>-0.32606171463342992</v>
      </c>
      <c r="M17454">
        <f t="shared" ca="1" si="272"/>
        <v>1.686262295896396</v>
      </c>
    </row>
    <row r="17455" spans="1:13" x14ac:dyDescent="0.25">
      <c r="A17455" s="9"/>
      <c r="H17455" s="9"/>
      <c r="J17455">
        <v>3</v>
      </c>
      <c r="K17455">
        <f ca="1">SIMULATION!$D$3*SIMULATION!$D$17/$H17452/(SIMULATION!$D$17-$I17452)*(((EXP(-$I17452*$J17455))/(1-EXP(-SIMULATION!$D$4*$I17452)))-(EXP(-SIMULATION!$D$17*$J17455)/(1-EXP(-SIMULATION!$D$4*SIMULATION!$D$17))))</f>
        <v>2.7670559248053488</v>
      </c>
      <c r="L17455">
        <v>0.17343447370538737</v>
      </c>
      <c r="M17455">
        <f t="shared" ca="1" si="272"/>
        <v>3.2469588128373386</v>
      </c>
    </row>
    <row r="17456" spans="1:13" x14ac:dyDescent="0.25">
      <c r="A17456" s="9"/>
      <c r="H17456" s="9"/>
      <c r="J17456">
        <v>4</v>
      </c>
      <c r="K17456">
        <f ca="1">SIMULATION!$D$3*SIMULATION!$D$17/$H17452/(SIMULATION!$D$17-$I17452)*(((EXP(-$I17452*$J17456))/(1-EXP(-SIMULATION!$D$4*$I17452)))-(EXP(-SIMULATION!$D$17*$J17456)/(1-EXP(-SIMULATION!$D$4*SIMULATION!$D$17))))</f>
        <v>2.869418222100756</v>
      </c>
      <c r="L17456">
        <v>0.10776340516330381</v>
      </c>
      <c r="M17456">
        <f t="shared" ca="1" si="272"/>
        <v>3.178636500551967</v>
      </c>
    </row>
    <row r="17457" spans="1:13" x14ac:dyDescent="0.25">
      <c r="A17457" s="9"/>
      <c r="H17457" s="9"/>
      <c r="J17457">
        <v>5</v>
      </c>
      <c r="K17457">
        <f ca="1">SIMULATION!$D$3*SIMULATION!$D$17/$H17452/(SIMULATION!$D$17-$I17452)*(((EXP(-$I17452*$J17457))/(1-EXP(-SIMULATION!$D$4*$I17452)))-(EXP(-SIMULATION!$D$17*$J17457)/(1-EXP(-SIMULATION!$D$4*SIMULATION!$D$17))))</f>
        <v>2.8714948049426079</v>
      </c>
      <c r="L17457">
        <v>-0.49717539825566376</v>
      </c>
      <c r="M17457">
        <f t="shared" ca="1" si="272"/>
        <v>1.4438582317061974</v>
      </c>
    </row>
    <row r="17458" spans="1:13" x14ac:dyDescent="0.25">
      <c r="A17458" s="9"/>
      <c r="H17458" s="9"/>
      <c r="J17458">
        <v>6</v>
      </c>
      <c r="K17458">
        <f ca="1">SIMULATION!$D$3*SIMULATION!$D$17/$H17452/(SIMULATION!$D$17-$I17452)*(((EXP(-$I17452*$J17458))/(1-EXP(-SIMULATION!$D$4*$I17452)))-(EXP(-SIMULATION!$D$17*$J17458)/(1-EXP(-SIMULATION!$D$4*SIMULATION!$D$17))))</f>
        <v>2.8129864621521494</v>
      </c>
      <c r="L17458">
        <v>-0.26048336767877245</v>
      </c>
      <c r="M17458">
        <f t="shared" ca="1" si="272"/>
        <v>2.080250275255962</v>
      </c>
    </row>
    <row r="17459" spans="1:13" x14ac:dyDescent="0.25">
      <c r="A17459" s="9"/>
      <c r="H17459" s="9"/>
      <c r="J17459">
        <v>7</v>
      </c>
      <c r="K17459">
        <f ca="1">SIMULATION!$D$3*SIMULATION!$D$17/$H17452/(SIMULATION!$D$17-$I17452)*(((EXP(-$I17452*$J17459))/(1-EXP(-SIMULATION!$D$4*$I17452)))-(EXP(-SIMULATION!$D$17*$J17459)/(1-EXP(-SIMULATION!$D$4*SIMULATION!$D$17))))</f>
        <v>2.7191211539409013</v>
      </c>
      <c r="L17459">
        <v>0.27248596687849092</v>
      </c>
      <c r="M17459">
        <f t="shared" ca="1" si="272"/>
        <v>3.4600435106322456</v>
      </c>
    </row>
    <row r="17460" spans="1:13" x14ac:dyDescent="0.25">
      <c r="A17460" s="9"/>
      <c r="H17460" s="9"/>
      <c r="J17460">
        <v>8</v>
      </c>
      <c r="K17460">
        <f ca="1">SIMULATION!$D$3*SIMULATION!$D$17/$H17452/(SIMULATION!$D$17-$I17452)*(((EXP(-$I17452*$J17460))/(1-EXP(-SIMULATION!$D$4*$I17452)))-(EXP(-SIMULATION!$D$17*$J17460)/(1-EXP(-SIMULATION!$D$4*SIMULATION!$D$17))))</f>
        <v>2.6058646583041796</v>
      </c>
      <c r="L17460">
        <v>0.22986944237875034</v>
      </c>
      <c r="M17460">
        <f t="shared" ca="1" si="272"/>
        <v>3.2048733142230543</v>
      </c>
    </row>
    <row r="17461" spans="1:13" x14ac:dyDescent="0.25">
      <c r="A17461" s="9"/>
      <c r="H17461" s="9"/>
      <c r="J17461">
        <v>9</v>
      </c>
      <c r="K17461">
        <f ca="1">SIMULATION!$D$3*SIMULATION!$D$17/$H17452/(SIMULATION!$D$17-$I17452)*(((EXP(-$I17452*$J17461))/(1-EXP(-SIMULATION!$D$4*$I17452)))-(EXP(-SIMULATION!$D$17*$J17461)/(1-EXP(-SIMULATION!$D$4*SIMULATION!$D$17))))</f>
        <v>2.4832589636671054</v>
      </c>
      <c r="L17461">
        <v>-1.2253823726457684E-2</v>
      </c>
      <c r="M17461">
        <f t="shared" ca="1" si="272"/>
        <v>2.4528295460591827</v>
      </c>
    </row>
    <row r="17462" spans="1:13" x14ac:dyDescent="0.25">
      <c r="A17462" s="9"/>
      <c r="H17462" s="9"/>
      <c r="J17462">
        <v>10</v>
      </c>
      <c r="K17462">
        <f ca="1">SIMULATION!$D$3*SIMULATION!$D$17/$H17452/(SIMULATION!$D$17-$I17452)*(((EXP(-$I17452*$J17462))/(1-EXP(-SIMULATION!$D$4*$I17452)))-(EXP(-SIMULATION!$D$17*$J17462)/(1-EXP(-SIMULATION!$D$4*SIMULATION!$D$17))))</f>
        <v>2.3575609173696446</v>
      </c>
      <c r="L17462">
        <v>-4.8502986546469111E-2</v>
      </c>
      <c r="M17462">
        <f t="shared" ca="1" si="272"/>
        <v>2.2432121719119835</v>
      </c>
    </row>
    <row r="17463" spans="1:13" x14ac:dyDescent="0.25">
      <c r="A17463" s="9"/>
      <c r="H17463" s="9"/>
      <c r="J17463">
        <v>11</v>
      </c>
      <c r="K17463">
        <f ca="1">SIMULATION!$D$3*SIMULATION!$D$17/$H17452/(SIMULATION!$D$17-$I17452)*(((EXP(-$I17452*$J17463))/(1-EXP(-SIMULATION!$D$4*$I17452)))-(EXP(-SIMULATION!$D$17*$J17463)/(1-EXP(-SIMULATION!$D$4*SIMULATION!$D$17))))</f>
        <v>2.2326120880554021</v>
      </c>
      <c r="L17463">
        <v>1.4698361335374919E-2</v>
      </c>
      <c r="M17463">
        <f t="shared" ca="1" si="272"/>
        <v>2.265427827247366</v>
      </c>
    </row>
    <row r="17464" spans="1:13" x14ac:dyDescent="0.25">
      <c r="A17464" s="9"/>
      <c r="H17464" s="9"/>
      <c r="J17464">
        <v>12</v>
      </c>
      <c r="K17464">
        <f ca="1">SIMULATION!$D$3*SIMULATION!$D$17/$H17452/(SIMULATION!$D$17-$I17452)*(((EXP(-$I17452*$J17464))/(1-EXP(-SIMULATION!$D$4*$I17452)))-(EXP(-SIMULATION!$D$17*$J17464)/(1-EXP(-SIMULATION!$D$4*SIMULATION!$D$17))))</f>
        <v>2.1107160080891512</v>
      </c>
      <c r="L17464">
        <v>9.2259703676522184E-2</v>
      </c>
      <c r="M17464">
        <f t="shared" ca="1" si="272"/>
        <v>2.3054500415407482</v>
      </c>
    </row>
    <row r="17465" spans="1:13" x14ac:dyDescent="0.25">
      <c r="A17465" s="9"/>
      <c r="H17465" s="9"/>
      <c r="J17465">
        <v>13</v>
      </c>
      <c r="K17465">
        <f ca="1">SIMULATION!$D$3*SIMULATION!$D$17/$H17452/(SIMULATION!$D$17-$I17452)*(((EXP(-$I17452*$J17465))/(1-EXP(-SIMULATION!$D$4*$I17452)))-(EXP(-SIMULATION!$D$17*$J17465)/(1-EXP(-SIMULATION!$D$4*SIMULATION!$D$17))))</f>
        <v>1.993199767826531</v>
      </c>
      <c r="L17465">
        <v>6.2244063944528256E-2</v>
      </c>
      <c r="M17465">
        <f t="shared" ca="1" si="272"/>
        <v>2.1172646216293445</v>
      </c>
    </row>
    <row r="17466" spans="1:13" x14ac:dyDescent="0.25">
      <c r="A17466" s="9"/>
      <c r="H17466" s="9"/>
      <c r="J17466">
        <v>14</v>
      </c>
      <c r="K17466">
        <f ca="1">SIMULATION!$D$3*SIMULATION!$D$17/$H17452/(SIMULATION!$D$17-$I17452)*(((EXP(-$I17452*$J17466))/(1-EXP(-SIMULATION!$D$4*$I17452)))-(EXP(-SIMULATION!$D$17*$J17466)/(1-EXP(-SIMULATION!$D$4*SIMULATION!$D$17))))</f>
        <v>1.880773367566579</v>
      </c>
      <c r="L17466">
        <v>2.6842153022497317E-2</v>
      </c>
      <c r="M17466">
        <f t="shared" ca="1" si="272"/>
        <v>1.9312573740994388</v>
      </c>
    </row>
    <row r="17467" spans="1:13" x14ac:dyDescent="0.25">
      <c r="A17467" s="9"/>
      <c r="H17467" s="9"/>
      <c r="J17467">
        <v>15</v>
      </c>
      <c r="K17467">
        <f ca="1">SIMULATION!$D$3*SIMULATION!$D$17/$H17452/(SIMULATION!$D$17-$I17452)*(((EXP(-$I17452*$J17467))/(1-EXP(-SIMULATION!$D$4*$I17452)))-(EXP(-SIMULATION!$D$17*$J17467)/(1-EXP(-SIMULATION!$D$4*SIMULATION!$D$17))))</f>
        <v>1.7737594985028622</v>
      </c>
      <c r="L17467">
        <v>-0.2791802820689549</v>
      </c>
      <c r="M17467">
        <f t="shared" ca="1" si="272"/>
        <v>1.2785608213883453</v>
      </c>
    </row>
    <row r="17468" spans="1:13" x14ac:dyDescent="0.25">
      <c r="A17468" s="9"/>
      <c r="H17468" s="9"/>
      <c r="J17468">
        <v>16</v>
      </c>
      <c r="K17468">
        <f ca="1">SIMULATION!$D$3*SIMULATION!$D$17/$H17452/(SIMULATION!$D$17-$I17452)*(((EXP(-$I17452*$J17468))/(1-EXP(-SIMULATION!$D$4*$I17452)))-(EXP(-SIMULATION!$D$17*$J17468)/(1-EXP(-SIMULATION!$D$4*SIMULATION!$D$17))))</f>
        <v>1.6722403204327148</v>
      </c>
      <c r="L17468">
        <v>-0.3565627184644039</v>
      </c>
      <c r="M17468">
        <f t="shared" ca="1" si="272"/>
        <v>1.0759817658534401</v>
      </c>
    </row>
    <row r="17469" spans="1:13" x14ac:dyDescent="0.25">
      <c r="A17469" s="9"/>
      <c r="H17469" s="9"/>
      <c r="J17469">
        <v>17</v>
      </c>
      <c r="K17469">
        <f ca="1">SIMULATION!$D$3*SIMULATION!$D$17/$H17452/(SIMULATION!$D$17-$I17452)*(((EXP(-$I17452*$J17469))/(1-EXP(-SIMULATION!$D$4*$I17452)))-(EXP(-SIMULATION!$D$17*$J17469)/(1-EXP(-SIMULATION!$D$4*SIMULATION!$D$17))))</f>
        <v>1.5761510762949151</v>
      </c>
      <c r="L17469">
        <v>-0.12042379851036364</v>
      </c>
      <c r="M17469">
        <f t="shared" ca="1" si="272"/>
        <v>1.3863449766612834</v>
      </c>
    </row>
    <row r="17470" spans="1:13" x14ac:dyDescent="0.25">
      <c r="A17470" s="9"/>
      <c r="H17470" s="9"/>
      <c r="J17470">
        <v>18</v>
      </c>
      <c r="K17470">
        <f ca="1">SIMULATION!$D$3*SIMULATION!$D$17/$H17452/(SIMULATION!$D$17-$I17452)*(((EXP(-$I17452*$J17470))/(1-EXP(-SIMULATION!$D$4*$I17452)))-(EXP(-SIMULATION!$D$17*$J17470)/(1-EXP(-SIMULATION!$D$4*SIMULATION!$D$17))))</f>
        <v>1.4853396641941579</v>
      </c>
      <c r="L17470">
        <v>-0.2999404494959742</v>
      </c>
      <c r="M17470">
        <f t="shared" ca="1" si="272"/>
        <v>1.0398262176615627</v>
      </c>
    </row>
    <row r="17471" spans="1:13" x14ac:dyDescent="0.25">
      <c r="A17471" s="9"/>
      <c r="H17471" s="9"/>
      <c r="J17471">
        <v>19</v>
      </c>
      <c r="K17471">
        <f ca="1">SIMULATION!$D$3*SIMULATION!$D$17/$H17452/(SIMULATION!$D$17-$I17452)*(((EXP(-$I17452*$J17471))/(1-EXP(-SIMULATION!$D$4*$I17452)))-(EXP(-SIMULATION!$D$17*$J17471)/(1-EXP(-SIMULATION!$D$4*SIMULATION!$D$17))))</f>
        <v>1.3996044184030456</v>
      </c>
      <c r="L17471">
        <v>-0.30530096859889633</v>
      </c>
      <c r="M17471">
        <f t="shared" ca="1" si="272"/>
        <v>0.97230383380930085</v>
      </c>
    </row>
    <row r="17472" spans="1:13" x14ac:dyDescent="0.25">
      <c r="A17472" s="9"/>
      <c r="H17472" s="9"/>
      <c r="J17472">
        <v>20</v>
      </c>
      <c r="K17472">
        <f ca="1">SIMULATION!$D$3*SIMULATION!$D$17/$H17452/(SIMULATION!$D$17-$I17452)*(((EXP(-$I17452*$J17472))/(1-EXP(-SIMULATION!$D$4*$I17452)))-(EXP(-SIMULATION!$D$17*$J17472)/(1-EXP(-SIMULATION!$D$4*SIMULATION!$D$17))))</f>
        <v>1.3187179489893139</v>
      </c>
      <c r="L17472">
        <v>-0.38231426003014379</v>
      </c>
      <c r="M17472">
        <f t="shared" ca="1" si="272"/>
        <v>0.81455327213299544</v>
      </c>
    </row>
    <row r="17473" spans="1:13" x14ac:dyDescent="0.25">
      <c r="A17473" s="9"/>
      <c r="H17473" s="9"/>
      <c r="J17473">
        <v>21</v>
      </c>
      <c r="K17473">
        <f ca="1">SIMULATION!$D$3*SIMULATION!$D$17/$H17452/(SIMULATION!$D$17-$I17452)*(((EXP(-$I17452*$J17473))/(1-EXP(-SIMULATION!$D$4*$I17452)))-(EXP(-SIMULATION!$D$17*$J17473)/(1-EXP(-SIMULATION!$D$4*SIMULATION!$D$17))))</f>
        <v>1.2424420689895963</v>
      </c>
      <c r="L17473">
        <v>0.30534462903142956</v>
      </c>
      <c r="M17473">
        <f t="shared" ca="1" si="272"/>
        <v>1.6218150816382662</v>
      </c>
    </row>
    <row r="17474" spans="1:13" x14ac:dyDescent="0.25">
      <c r="A17474" s="9"/>
      <c r="H17474" s="9"/>
      <c r="J17474">
        <v>22</v>
      </c>
      <c r="K17474">
        <f ca="1">SIMULATION!$D$3*SIMULATION!$D$17/$H17452/(SIMULATION!$D$17-$I17452)*(((EXP(-$I17452*$J17474))/(1-EXP(-SIMULATION!$D$4*$I17452)))-(EXP(-SIMULATION!$D$17*$J17474)/(1-EXP(-SIMULATION!$D$4*SIMULATION!$D$17))))</f>
        <v>1.1705370305377218</v>
      </c>
      <c r="L17474">
        <v>-0.13309564386301667</v>
      </c>
      <c r="M17474">
        <f t="shared" ca="1" si="272"/>
        <v>1.0147436507928003</v>
      </c>
    </row>
    <row r="17475" spans="1:13" x14ac:dyDescent="0.25">
      <c r="A17475" s="9"/>
      <c r="H17475" s="9"/>
      <c r="J17475">
        <v>23</v>
      </c>
      <c r="K17475">
        <f ca="1">SIMULATION!$D$3*SIMULATION!$D$17/$H17452/(SIMULATION!$D$17-$I17452)*(((EXP(-$I17452*$J17475))/(1-EXP(-SIMULATION!$D$4*$I17452)))-(EXP(-SIMULATION!$D$17*$J17475)/(1-EXP(-SIMULATION!$D$4*SIMULATION!$D$17))))</f>
        <v>1.1027671331294238</v>
      </c>
      <c r="L17475">
        <v>7.1767658594964027E-3</v>
      </c>
      <c r="M17475">
        <f t="shared" ref="M17475:M17538" ca="1" si="273">$K17475*(1+$L17475)</f>
        <v>1.1106814346414418</v>
      </c>
    </row>
    <row r="17476" spans="1:13" x14ac:dyDescent="0.25">
      <c r="A17476" s="9"/>
      <c r="H17476" s="9"/>
      <c r="J17476">
        <v>24</v>
      </c>
      <c r="K17476">
        <f ca="1">SIMULATION!$D$3*SIMULATION!$D$17/$H17452/(SIMULATION!$D$17-$I17452)*(((EXP(-$I17452*$J17476))/(1-EXP(-SIMULATION!$D$4*$I17452)))-(EXP(-SIMULATION!$D$17*$J17476)/(1-EXP(-SIMULATION!$D$4*SIMULATION!$D$17))))</f>
        <v>1.0389040250539405</v>
      </c>
      <c r="L17476">
        <v>-9.1482207238474163E-3</v>
      </c>
      <c r="M17476">
        <f t="shared" ca="1" si="273"/>
        <v>1.0293999017218536</v>
      </c>
    </row>
    <row r="17477" spans="1:13" x14ac:dyDescent="0.25">
      <c r="A17477" s="9">
        <v>700</v>
      </c>
      <c r="B17477" s="2">
        <f ca="1">NORMINV(RAND(),SIMULATION!D7,SIMULATION!D8)</f>
        <v>58.102228778787257</v>
      </c>
      <c r="C17477" s="2">
        <v>2</v>
      </c>
      <c r="D17477" s="2">
        <f ca="1">SIMULATION!$D$11*(1+(SIMULATION!$D$12*LN(1+$C17477)))*(1+(SIMULATION!$D$13*(($B17477/63.5)-1)))</f>
        <v>9.8372134142029619</v>
      </c>
      <c r="E17477" s="2">
        <v>2.5918444101372572E-2</v>
      </c>
      <c r="F17477" s="2">
        <f ca="1">D17477*(1+E17477)</f>
        <v>10.092178680192255</v>
      </c>
      <c r="G17477" s="2">
        <v>-0.3872781491271361</v>
      </c>
      <c r="H17477" s="9">
        <f>SIMULATION!$D$15*EXP($G$17477)</f>
        <v>149.87174125951461</v>
      </c>
      <c r="I17477" s="2">
        <f ca="1">$F17477/$H17477</f>
        <v>6.7338769773261392E-2</v>
      </c>
      <c r="J17477">
        <v>0</v>
      </c>
      <c r="K17477">
        <f ca="1">SIMULATION!$D$3*SIMULATION!$D$17/$H17477/(SIMULATION!$D$17-$I17477)*(((EXP(-$I17477*$J17477))/(1-EXP(-SIMULATION!$D$4*$I17477)))-(EXP(-SIMULATION!$D$17*$J17477)/(1-EXP(-SIMULATION!$D$4*SIMULATION!$D$17))))</f>
        <v>1.0719390922356646</v>
      </c>
      <c r="L17477">
        <v>-0.14178111777683383</v>
      </c>
      <c r="M17477">
        <f t="shared" ca="1" si="273"/>
        <v>0.91995836954980759</v>
      </c>
    </row>
    <row r="17478" spans="1:13" x14ac:dyDescent="0.25">
      <c r="A17478" s="9"/>
      <c r="H17478" s="9"/>
      <c r="J17478">
        <v>1</v>
      </c>
      <c r="K17478">
        <f ca="1">SIMULATION!$D$3*SIMULATION!$D$17/$H17477/(SIMULATION!$D$17-$I17477)*(((EXP(-$I17477*$J17478))/(1-EXP(-SIMULATION!$D$4*$I17477)))-(EXP(-SIMULATION!$D$17*$J17478)/(1-EXP(-SIMULATION!$D$4*SIMULATION!$D$17))))</f>
        <v>2.2736956954257233</v>
      </c>
      <c r="L17478">
        <v>-0.14171330616527875</v>
      </c>
      <c r="M17478">
        <f t="shared" ca="1" si="273"/>
        <v>1.9514827612131813</v>
      </c>
    </row>
    <row r="17479" spans="1:13" x14ac:dyDescent="0.25">
      <c r="A17479" s="9"/>
      <c r="H17479" s="9"/>
      <c r="J17479">
        <v>2</v>
      </c>
      <c r="K17479">
        <f ca="1">SIMULATION!$D$3*SIMULATION!$D$17/$H17477/(SIMULATION!$D$17-$I17477)*(((EXP(-$I17477*$J17479))/(1-EXP(-SIMULATION!$D$4*$I17477)))-(EXP(-SIMULATION!$D$17*$J17479)/(1-EXP(-SIMULATION!$D$4*SIMULATION!$D$17))))</f>
        <v>2.9404774896784494</v>
      </c>
      <c r="L17479">
        <v>0.33851173938082213</v>
      </c>
      <c r="M17479">
        <f t="shared" ca="1" si="273"/>
        <v>3.9358636393196549</v>
      </c>
    </row>
    <row r="17480" spans="1:13" x14ac:dyDescent="0.25">
      <c r="A17480" s="9"/>
      <c r="H17480" s="9"/>
      <c r="J17480">
        <v>3</v>
      </c>
      <c r="K17480">
        <f ca="1">SIMULATION!$D$3*SIMULATION!$D$17/$H17477/(SIMULATION!$D$17-$I17477)*(((EXP(-$I17477*$J17480))/(1-EXP(-SIMULATION!$D$4*$I17477)))-(EXP(-SIMULATION!$D$17*$J17480)/(1-EXP(-SIMULATION!$D$4*SIMULATION!$D$17))))</f>
        <v>3.2711636462612623</v>
      </c>
      <c r="L17480">
        <v>3.8847421133235367E-2</v>
      </c>
      <c r="M17480">
        <f t="shared" ca="1" si="273"/>
        <v>3.3982399180233038</v>
      </c>
    </row>
    <row r="17481" spans="1:13" x14ac:dyDescent="0.25">
      <c r="A17481" s="9"/>
      <c r="H17481" s="9"/>
      <c r="J17481">
        <v>4</v>
      </c>
      <c r="K17481">
        <f ca="1">SIMULATION!$D$3*SIMULATION!$D$17/$H17477/(SIMULATION!$D$17-$I17477)*(((EXP(-$I17477*$J17481))/(1-EXP(-SIMULATION!$D$4*$I17477)))-(EXP(-SIMULATION!$D$17*$J17481)/(1-EXP(-SIMULATION!$D$4*SIMULATION!$D$17))))</f>
        <v>3.3927625496586593</v>
      </c>
      <c r="L17481">
        <v>0.15885440056705699</v>
      </c>
      <c r="M17481">
        <f t="shared" ca="1" si="273"/>
        <v>3.9317178107510453</v>
      </c>
    </row>
    <row r="17482" spans="1:13" x14ac:dyDescent="0.25">
      <c r="A17482" s="9"/>
      <c r="H17482" s="9"/>
      <c r="J17482">
        <v>5</v>
      </c>
      <c r="K17482">
        <f ca="1">SIMULATION!$D$3*SIMULATION!$D$17/$H17477/(SIMULATION!$D$17-$I17477)*(((EXP(-$I17477*$J17482))/(1-EXP(-SIMULATION!$D$4*$I17477)))-(EXP(-SIMULATION!$D$17*$J17482)/(1-EXP(-SIMULATION!$D$4*SIMULATION!$D$17))))</f>
        <v>3.3862545767870302</v>
      </c>
      <c r="L17482">
        <v>-3.927475260883171E-2</v>
      </c>
      <c r="M17482">
        <f t="shared" ca="1" si="273"/>
        <v>3.2532602660131955</v>
      </c>
    </row>
    <row r="17483" spans="1:13" x14ac:dyDescent="0.25">
      <c r="A17483" s="9"/>
      <c r="H17483" s="9"/>
      <c r="J17483">
        <v>6</v>
      </c>
      <c r="K17483">
        <f ca="1">SIMULATION!$D$3*SIMULATION!$D$17/$H17477/(SIMULATION!$D$17-$I17477)*(((EXP(-$I17477*$J17483))/(1-EXP(-SIMULATION!$D$4*$I17477)))-(EXP(-SIMULATION!$D$17*$J17483)/(1-EXP(-SIMULATION!$D$4*SIMULATION!$D$17))))</f>
        <v>3.303150918879536</v>
      </c>
      <c r="L17483">
        <v>4.9852316087676513E-2</v>
      </c>
      <c r="M17483">
        <f t="shared" ca="1" si="273"/>
        <v>3.4678206425728177</v>
      </c>
    </row>
    <row r="17484" spans="1:13" x14ac:dyDescent="0.25">
      <c r="A17484" s="9"/>
      <c r="H17484" s="9"/>
      <c r="J17484">
        <v>7</v>
      </c>
      <c r="K17484">
        <f ca="1">SIMULATION!$D$3*SIMULATION!$D$17/$H17477/(SIMULATION!$D$17-$I17477)*(((EXP(-$I17477*$J17484))/(1-EXP(-SIMULATION!$D$4*$I17477)))-(EXP(-SIMULATION!$D$17*$J17484)/(1-EXP(-SIMULATION!$D$4*SIMULATION!$D$17))))</f>
        <v>3.1761031391579664</v>
      </c>
      <c r="L17484">
        <v>-2.8151594933524572E-2</v>
      </c>
      <c r="M17484">
        <f t="shared" ca="1" si="273"/>
        <v>3.0866907701172952</v>
      </c>
    </row>
    <row r="17485" spans="1:13" x14ac:dyDescent="0.25">
      <c r="A17485" s="9"/>
      <c r="H17485" s="9"/>
      <c r="J17485">
        <v>8</v>
      </c>
      <c r="K17485">
        <f ca="1">SIMULATION!$D$3*SIMULATION!$D$17/$H17477/(SIMULATION!$D$17-$I17477)*(((EXP(-$I17477*$J17485))/(1-EXP(-SIMULATION!$D$4*$I17477)))-(EXP(-SIMULATION!$D$17*$J17485)/(1-EXP(-SIMULATION!$D$4*SIMULATION!$D$17))))</f>
        <v>3.0257004107129051</v>
      </c>
      <c r="L17485">
        <v>-5.8767031773845985E-2</v>
      </c>
      <c r="M17485">
        <f t="shared" ca="1" si="273"/>
        <v>2.8478889785384007</v>
      </c>
    </row>
    <row r="17486" spans="1:13" x14ac:dyDescent="0.25">
      <c r="A17486" s="9"/>
      <c r="H17486" s="9"/>
      <c r="J17486">
        <v>9</v>
      </c>
      <c r="K17486">
        <f ca="1">SIMULATION!$D$3*SIMULATION!$D$17/$H17477/(SIMULATION!$D$17-$I17477)*(((EXP(-$I17477*$J17486))/(1-EXP(-SIMULATION!$D$4*$I17477)))-(EXP(-SIMULATION!$D$17*$J17486)/(1-EXP(-SIMULATION!$D$4*SIMULATION!$D$17))))</f>
        <v>2.8648238330860325</v>
      </c>
      <c r="L17486">
        <v>-8.5758250227362665E-2</v>
      </c>
      <c r="M17486">
        <f t="shared" ca="1" si="273"/>
        <v>2.6191415539509286</v>
      </c>
    </row>
    <row r="17487" spans="1:13" x14ac:dyDescent="0.25">
      <c r="A17487" s="9"/>
      <c r="H17487" s="9"/>
      <c r="J17487">
        <v>10</v>
      </c>
      <c r="K17487">
        <f ca="1">SIMULATION!$D$3*SIMULATION!$D$17/$H17477/(SIMULATION!$D$17-$I17477)*(((EXP(-$I17477*$J17487))/(1-EXP(-SIMULATION!$D$4*$I17477)))-(EXP(-SIMULATION!$D$17*$J17487)/(1-EXP(-SIMULATION!$D$4*SIMULATION!$D$17))))</f>
        <v>2.7014353644648796</v>
      </c>
      <c r="L17487">
        <v>0.41844444209364245</v>
      </c>
      <c r="M17487">
        <f t="shared" ca="1" si="273"/>
        <v>3.8318359784004219</v>
      </c>
    </row>
    <row r="17488" spans="1:13" x14ac:dyDescent="0.25">
      <c r="A17488" s="9"/>
      <c r="H17488" s="9"/>
      <c r="J17488">
        <v>11</v>
      </c>
      <c r="K17488">
        <f ca="1">SIMULATION!$D$3*SIMULATION!$D$17/$H17477/(SIMULATION!$D$17-$I17477)*(((EXP(-$I17477*$J17488))/(1-EXP(-SIMULATION!$D$4*$I17477)))-(EXP(-SIMULATION!$D$17*$J17488)/(1-EXP(-SIMULATION!$D$4*SIMULATION!$D$17))))</f>
        <v>2.540363710005781</v>
      </c>
      <c r="L17488">
        <v>-0.32897306271475873</v>
      </c>
      <c r="M17488">
        <f t="shared" ca="1" si="273"/>
        <v>1.7046524799157521</v>
      </c>
    </row>
    <row r="17489" spans="1:13" x14ac:dyDescent="0.25">
      <c r="A17489" s="9"/>
      <c r="H17489" s="9"/>
      <c r="J17489">
        <v>12</v>
      </c>
      <c r="K17489">
        <f ca="1">SIMULATION!$D$3*SIMULATION!$D$17/$H17477/(SIMULATION!$D$17-$I17477)*(((EXP(-$I17477*$J17489))/(1-EXP(-SIMULATION!$D$4*$I17477)))-(EXP(-SIMULATION!$D$17*$J17489)/(1-EXP(-SIMULATION!$D$4*SIMULATION!$D$17))))</f>
        <v>2.3844475217187333</v>
      </c>
      <c r="L17489">
        <v>-3.4747337283694384E-2</v>
      </c>
      <c r="M17489">
        <f t="shared" ca="1" si="273"/>
        <v>2.3015943194463033</v>
      </c>
    </row>
    <row r="17490" spans="1:13" x14ac:dyDescent="0.25">
      <c r="A17490" s="9"/>
      <c r="H17490" s="9"/>
      <c r="J17490">
        <v>13</v>
      </c>
      <c r="K17490">
        <f ca="1">SIMULATION!$D$3*SIMULATION!$D$17/$H17477/(SIMULATION!$D$17-$I17477)*(((EXP(-$I17477*$J17490))/(1-EXP(-SIMULATION!$D$4*$I17477)))-(EXP(-SIMULATION!$D$17*$J17490)/(1-EXP(-SIMULATION!$D$4*SIMULATION!$D$17))))</f>
        <v>2.2352668287959485</v>
      </c>
      <c r="L17490">
        <v>6.6539522989150172E-3</v>
      </c>
      <c r="M17490">
        <f t="shared" ca="1" si="273"/>
        <v>2.2501401876501039</v>
      </c>
    </row>
    <row r="17491" spans="1:13" x14ac:dyDescent="0.25">
      <c r="A17491" s="9"/>
      <c r="H17491" s="9"/>
      <c r="J17491">
        <v>14</v>
      </c>
      <c r="K17491">
        <f ca="1">SIMULATION!$D$3*SIMULATION!$D$17/$H17477/(SIMULATION!$D$17-$I17477)*(((EXP(-$I17477*$J17491))/(1-EXP(-SIMULATION!$D$4*$I17477)))-(EXP(-SIMULATION!$D$17*$J17491)/(1-EXP(-SIMULATION!$D$4*SIMULATION!$D$17))))</f>
        <v>2.0936106715477703</v>
      </c>
      <c r="L17491">
        <v>-0.37590327968791215</v>
      </c>
      <c r="M17491">
        <f t="shared" ca="1" si="273"/>
        <v>1.3066155537233513</v>
      </c>
    </row>
    <row r="17492" spans="1:13" x14ac:dyDescent="0.25">
      <c r="A17492" s="9"/>
      <c r="H17492" s="9"/>
      <c r="J17492">
        <v>15</v>
      </c>
      <c r="K17492">
        <f ca="1">SIMULATION!$D$3*SIMULATION!$D$17/$H17477/(SIMULATION!$D$17-$I17477)*(((EXP(-$I17477*$J17492))/(1-EXP(-SIMULATION!$D$4*$I17477)))-(EXP(-SIMULATION!$D$17*$J17492)/(1-EXP(-SIMULATION!$D$4*SIMULATION!$D$17))))</f>
        <v>1.9597757588224196</v>
      </c>
      <c r="L17492">
        <v>-0.16409115660061604</v>
      </c>
      <c r="M17492">
        <f t="shared" ca="1" si="273"/>
        <v>1.6381938878793989</v>
      </c>
    </row>
    <row r="17493" spans="1:13" x14ac:dyDescent="0.25">
      <c r="A17493" s="9"/>
      <c r="H17493" s="9"/>
      <c r="J17493">
        <v>16</v>
      </c>
      <c r="K17493">
        <f ca="1">SIMULATION!$D$3*SIMULATION!$D$17/$H17477/(SIMULATION!$D$17-$I17477)*(((EXP(-$I17477*$J17493))/(1-EXP(-SIMULATION!$D$4*$I17477)))-(EXP(-SIMULATION!$D$17*$J17493)/(1-EXP(-SIMULATION!$D$4*SIMULATION!$D$17))))</f>
        <v>1.8337569071896516</v>
      </c>
      <c r="L17493">
        <v>-7.9383626039885941E-2</v>
      </c>
      <c r="M17493">
        <f t="shared" ca="1" si="273"/>
        <v>1.6881866346212504</v>
      </c>
    </row>
    <row r="17494" spans="1:13" x14ac:dyDescent="0.25">
      <c r="A17494" s="9"/>
      <c r="H17494" s="9"/>
      <c r="J17494">
        <v>17</v>
      </c>
      <c r="K17494">
        <f ca="1">SIMULATION!$D$3*SIMULATION!$D$17/$H17477/(SIMULATION!$D$17-$I17477)*(((EXP(-$I17477*$J17494))/(1-EXP(-SIMULATION!$D$4*$I17477)))-(EXP(-SIMULATION!$D$17*$J17494)/(1-EXP(-SIMULATION!$D$4*SIMULATION!$D$17))))</f>
        <v>1.7153681929700124</v>
      </c>
      <c r="L17494">
        <v>0.14715630418680328</v>
      </c>
      <c r="M17494">
        <f t="shared" ca="1" si="273"/>
        <v>1.9677954365670747</v>
      </c>
    </row>
    <row r="17495" spans="1:13" x14ac:dyDescent="0.25">
      <c r="A17495" s="9"/>
      <c r="H17495" s="9"/>
      <c r="J17495">
        <v>18</v>
      </c>
      <c r="K17495">
        <f ca="1">SIMULATION!$D$3*SIMULATION!$D$17/$H17477/(SIMULATION!$D$17-$I17477)*(((EXP(-$I17477*$J17495))/(1-EXP(-SIMULATION!$D$4*$I17477)))-(EXP(-SIMULATION!$D$17*$J17495)/(1-EXP(-SIMULATION!$D$4*SIMULATION!$D$17))))</f>
        <v>1.6043197610727054</v>
      </c>
      <c r="L17495">
        <v>0.17955674740559968</v>
      </c>
      <c r="M17495">
        <f t="shared" ca="1" si="273"/>
        <v>1.8923861991694491</v>
      </c>
    </row>
    <row r="17496" spans="1:13" x14ac:dyDescent="0.25">
      <c r="A17496" s="9"/>
      <c r="H17496" s="9"/>
      <c r="J17496">
        <v>19</v>
      </c>
      <c r="K17496">
        <f ca="1">SIMULATION!$D$3*SIMULATION!$D$17/$H17477/(SIMULATION!$D$17-$I17477)*(((EXP(-$I17477*$J17496))/(1-EXP(-SIMULATION!$D$4*$I17477)))-(EXP(-SIMULATION!$D$17*$J17496)/(1-EXP(-SIMULATION!$D$4*SIMULATION!$D$17))))</f>
        <v>1.5002662715816679</v>
      </c>
      <c r="L17496">
        <v>0.27842218804149521</v>
      </c>
      <c r="M17496">
        <f t="shared" ca="1" si="273"/>
        <v>1.9179736895602919</v>
      </c>
    </row>
    <row r="17497" spans="1:13" x14ac:dyDescent="0.25">
      <c r="A17497" s="9"/>
      <c r="H17497" s="9"/>
      <c r="J17497">
        <v>20</v>
      </c>
      <c r="K17497">
        <f ca="1">SIMULATION!$D$3*SIMULATION!$D$17/$H17477/(SIMULATION!$D$17-$I17477)*(((EXP(-$I17477*$J17497))/(1-EXP(-SIMULATION!$D$4*$I17477)))-(EXP(-SIMULATION!$D$17*$J17497)/(1-EXP(-SIMULATION!$D$4*SIMULATION!$D$17))))</f>
        <v>1.4028372215511429</v>
      </c>
      <c r="L17497">
        <v>-0.12864616083693978</v>
      </c>
      <c r="M17497">
        <f t="shared" ca="1" si="273"/>
        <v>1.2223675987194287</v>
      </c>
    </row>
    <row r="17498" spans="1:13" x14ac:dyDescent="0.25">
      <c r="A17498" s="9"/>
      <c r="H17498" s="9"/>
      <c r="J17498">
        <v>21</v>
      </c>
      <c r="K17498">
        <f ca="1">SIMULATION!$D$3*SIMULATION!$D$17/$H17477/(SIMULATION!$D$17-$I17477)*(((EXP(-$I17477*$J17498))/(1-EXP(-SIMULATION!$D$4*$I17477)))-(EXP(-SIMULATION!$D$17*$J17498)/(1-EXP(-SIMULATION!$D$4*SIMULATION!$D$17))))</f>
        <v>1.3116556991404178</v>
      </c>
      <c r="L17498">
        <v>-0.19591456511926877</v>
      </c>
      <c r="M17498">
        <f t="shared" ca="1" si="273"/>
        <v>1.0546832432571125</v>
      </c>
    </row>
    <row r="17499" spans="1:13" x14ac:dyDescent="0.25">
      <c r="A17499" s="9"/>
      <c r="H17499" s="9"/>
      <c r="J17499">
        <v>22</v>
      </c>
      <c r="K17499">
        <f ca="1">SIMULATION!$D$3*SIMULATION!$D$17/$H17477/(SIMULATION!$D$17-$I17477)*(((EXP(-$I17477*$J17499))/(1-EXP(-SIMULATION!$D$4*$I17477)))-(EXP(-SIMULATION!$D$17*$J17499)/(1-EXP(-SIMULATION!$D$4*SIMULATION!$D$17))))</f>
        <v>1.2263497689854947</v>
      </c>
      <c r="L17499">
        <v>-8.5250777633975802E-2</v>
      </c>
      <c r="M17499">
        <f t="shared" ca="1" si="273"/>
        <v>1.1218024975282348</v>
      </c>
    </row>
    <row r="17500" spans="1:13" x14ac:dyDescent="0.25">
      <c r="A17500" s="9"/>
      <c r="H17500" s="9"/>
      <c r="J17500">
        <v>23</v>
      </c>
      <c r="K17500">
        <f ca="1">SIMULATION!$D$3*SIMULATION!$D$17/$H17477/(SIMULATION!$D$17-$I17477)*(((EXP(-$I17477*$J17500))/(1-EXP(-SIMULATION!$D$4*$I17477)))-(EXP(-SIMULATION!$D$17*$J17500)/(1-EXP(-SIMULATION!$D$4*SIMULATION!$D$17))))</f>
        <v>1.1465591766930616</v>
      </c>
      <c r="L17500">
        <v>-2.6310739230023531E-2</v>
      </c>
      <c r="M17500">
        <f t="shared" ca="1" si="273"/>
        <v>1.1163923571832999</v>
      </c>
    </row>
    <row r="17501" spans="1:13" x14ac:dyDescent="0.25">
      <c r="A17501" s="9"/>
      <c r="H17501" s="9"/>
      <c r="J17501">
        <v>24</v>
      </c>
      <c r="K17501">
        <f ca="1">SIMULATION!$D$3*SIMULATION!$D$17/$H17477/(SIMULATION!$D$17-$I17477)*(((EXP(-$I17477*$J17501))/(1-EXP(-SIMULATION!$D$4*$I17477)))-(EXP(-SIMULATION!$D$17*$J17501)/(1-EXP(-SIMULATION!$D$4*SIMULATION!$D$17))))</f>
        <v>1.0719390922356649</v>
      </c>
      <c r="L17501">
        <v>-0.29886849320153147</v>
      </c>
      <c r="M17501">
        <f t="shared" ca="1" si="273"/>
        <v>0.75157027093537421</v>
      </c>
    </row>
    <row r="17502" spans="1:13" x14ac:dyDescent="0.25">
      <c r="A17502" s="9">
        <v>701</v>
      </c>
      <c r="B17502" s="2">
        <f ca="1">NORMINV(RAND(),SIMULATION!D7,SIMULATION!D8)</f>
        <v>64.788010376589355</v>
      </c>
      <c r="C17502" s="2">
        <v>2</v>
      </c>
      <c r="D17502" s="2">
        <f ca="1">SIMULATION!$D$11*(1+(SIMULATION!$D$12*LN(1+$C17502)))*(1+(SIMULATION!$D$13*(($B17502/63.5)-1)))</f>
        <v>10.333711170212048</v>
      </c>
      <c r="E17502" s="2">
        <v>-0.2402274257905728</v>
      </c>
      <c r="F17502" s="2">
        <f ca="1">D17502*(1+E17502)</f>
        <v>7.85127033692872</v>
      </c>
      <c r="G17502" s="2">
        <v>-0.52403095091047613</v>
      </c>
      <c r="H17502" s="9">
        <f>SIMULATION!$D$15*EXP($G$17502)</f>
        <v>130.71600488666917</v>
      </c>
      <c r="I17502" s="2">
        <f ca="1">$F17502/$H17502</f>
        <v>6.0063573268902874E-2</v>
      </c>
      <c r="J17502">
        <v>0</v>
      </c>
      <c r="K17502">
        <f ca="1">SIMULATION!$D$3*SIMULATION!$D$17/$H17502/(SIMULATION!$D$17-$I17502)*(((EXP(-$I17502*$J17502))/(1-EXP(-SIMULATION!$D$4*$I17502)))-(EXP(-SIMULATION!$D$17*$J17502)/(1-EXP(-SIMULATION!$D$4*SIMULATION!$D$17))))</f>
        <v>1.5071442237222743</v>
      </c>
      <c r="L17502">
        <v>-0.61332699695203841</v>
      </c>
      <c r="M17502">
        <f t="shared" ca="1" si="273"/>
        <v>0.58277198301308064</v>
      </c>
    </row>
    <row r="17503" spans="1:13" x14ac:dyDescent="0.25">
      <c r="A17503" s="9"/>
      <c r="H17503" s="9"/>
      <c r="J17503">
        <v>1</v>
      </c>
      <c r="K17503">
        <f ca="1">SIMULATION!$D$3*SIMULATION!$D$17/$H17502/(SIMULATION!$D$17-$I17502)*(((EXP(-$I17502*$J17503))/(1-EXP(-SIMULATION!$D$4*$I17502)))-(EXP(-SIMULATION!$D$17*$J17503)/(1-EXP(-SIMULATION!$D$4*SIMULATION!$D$17))))</f>
        <v>2.8828388907035571</v>
      </c>
      <c r="L17503">
        <v>7.9108415031795415E-2</v>
      </c>
      <c r="M17503">
        <f t="shared" ca="1" si="273"/>
        <v>3.1108957061391345</v>
      </c>
    </row>
    <row r="17504" spans="1:13" x14ac:dyDescent="0.25">
      <c r="A17504" s="9"/>
      <c r="H17504" s="9"/>
      <c r="J17504">
        <v>2</v>
      </c>
      <c r="K17504">
        <f ca="1">SIMULATION!$D$3*SIMULATION!$D$17/$H17502/(SIMULATION!$D$17-$I17502)*(((EXP(-$I17502*$J17504))/(1-EXP(-SIMULATION!$D$4*$I17502)))-(EXP(-SIMULATION!$D$17*$J17504)/(1-EXP(-SIMULATION!$D$4*SIMULATION!$D$17))))</f>
        <v>3.6526638557573707</v>
      </c>
      <c r="L17504">
        <v>-0.11742812584208515</v>
      </c>
      <c r="M17504">
        <f t="shared" ca="1" si="273"/>
        <v>3.2237383848446584</v>
      </c>
    </row>
    <row r="17505" spans="1:13" x14ac:dyDescent="0.25">
      <c r="A17505" s="9"/>
      <c r="H17505" s="9"/>
      <c r="J17505">
        <v>3</v>
      </c>
      <c r="K17505">
        <f ca="1">SIMULATION!$D$3*SIMULATION!$D$17/$H17502/(SIMULATION!$D$17-$I17502)*(((EXP(-$I17502*$J17505))/(1-EXP(-SIMULATION!$D$4*$I17502)))-(EXP(-SIMULATION!$D$17*$J17505)/(1-EXP(-SIMULATION!$D$4*SIMULATION!$D$17))))</f>
        <v>4.0407475197976828</v>
      </c>
      <c r="L17505">
        <v>-0.48018291563815102</v>
      </c>
      <c r="M17505">
        <f t="shared" ca="1" si="273"/>
        <v>2.1004495943836043</v>
      </c>
    </row>
    <row r="17506" spans="1:13" x14ac:dyDescent="0.25">
      <c r="A17506" s="9"/>
      <c r="H17506" s="9"/>
      <c r="J17506">
        <v>4</v>
      </c>
      <c r="K17506">
        <f ca="1">SIMULATION!$D$3*SIMULATION!$D$17/$H17502/(SIMULATION!$D$17-$I17502)*(((EXP(-$I17502*$J17506))/(1-EXP(-SIMULATION!$D$4*$I17502)))-(EXP(-SIMULATION!$D$17*$J17506)/(1-EXP(-SIMULATION!$D$4*SIMULATION!$D$17))))</f>
        <v>4.1903370257508525</v>
      </c>
      <c r="L17506">
        <v>0.72618444519970304</v>
      </c>
      <c r="M17506">
        <f t="shared" ca="1" si="273"/>
        <v>7.2332945939955096</v>
      </c>
    </row>
    <row r="17507" spans="1:13" x14ac:dyDescent="0.25">
      <c r="A17507" s="9"/>
      <c r="H17507" s="9"/>
      <c r="J17507">
        <v>5</v>
      </c>
      <c r="K17507">
        <f ca="1">SIMULATION!$D$3*SIMULATION!$D$17/$H17502/(SIMULATION!$D$17-$I17502)*(((EXP(-$I17502*$J17507))/(1-EXP(-SIMULATION!$D$4*$I17502)))-(EXP(-SIMULATION!$D$17*$J17507)/(1-EXP(-SIMULATION!$D$4*SIMULATION!$D$17))))</f>
        <v>4.1928709821954948</v>
      </c>
      <c r="L17507">
        <v>0.28724697286963308</v>
      </c>
      <c r="M17507">
        <f t="shared" ca="1" si="273"/>
        <v>5.3972604794640757</v>
      </c>
    </row>
    <row r="17508" spans="1:13" x14ac:dyDescent="0.25">
      <c r="A17508" s="9"/>
      <c r="H17508" s="9"/>
      <c r="J17508">
        <v>6</v>
      </c>
      <c r="K17508">
        <f ca="1">SIMULATION!$D$3*SIMULATION!$D$17/$H17502/(SIMULATION!$D$17-$I17502)*(((EXP(-$I17502*$J17508))/(1-EXP(-SIMULATION!$D$4*$I17502)))-(EXP(-SIMULATION!$D$17*$J17508)/(1-EXP(-SIMULATION!$D$4*SIMULATION!$D$17))))</f>
        <v>4.1066086798264694</v>
      </c>
      <c r="L17508">
        <v>-0.13706740843842496</v>
      </c>
      <c r="M17508">
        <f t="shared" ca="1" si="273"/>
        <v>3.5437264706119138</v>
      </c>
    </row>
    <row r="17509" spans="1:13" x14ac:dyDescent="0.25">
      <c r="A17509" s="9"/>
      <c r="H17509" s="9"/>
      <c r="J17509">
        <v>7</v>
      </c>
      <c r="K17509">
        <f ca="1">SIMULATION!$D$3*SIMULATION!$D$17/$H17502/(SIMULATION!$D$17-$I17502)*(((EXP(-$I17502*$J17509))/(1-EXP(-SIMULATION!$D$4*$I17502)))-(EXP(-SIMULATION!$D$17*$J17509)/(1-EXP(-SIMULATION!$D$4*SIMULATION!$D$17))))</f>
        <v>3.9685669302304758</v>
      </c>
      <c r="L17509">
        <v>-0.14587390439211231</v>
      </c>
      <c r="M17509">
        <f t="shared" ca="1" si="273"/>
        <v>3.3896565772763365</v>
      </c>
    </row>
    <row r="17510" spans="1:13" x14ac:dyDescent="0.25">
      <c r="A17510" s="9"/>
      <c r="H17510" s="9"/>
      <c r="J17510">
        <v>8</v>
      </c>
      <c r="K17510">
        <f ca="1">SIMULATION!$D$3*SIMULATION!$D$17/$H17502/(SIMULATION!$D$17-$I17502)*(((EXP(-$I17502*$J17510))/(1-EXP(-SIMULATION!$D$4*$I17502)))-(EXP(-SIMULATION!$D$17*$J17510)/(1-EXP(-SIMULATION!$D$4*SIMULATION!$D$17))))</f>
        <v>3.8021683374254041</v>
      </c>
      <c r="L17510">
        <v>0.40741570013362366</v>
      </c>
      <c r="M17510">
        <f t="shared" ca="1" si="273"/>
        <v>5.3512314126434708</v>
      </c>
    </row>
    <row r="17511" spans="1:13" x14ac:dyDescent="0.25">
      <c r="A17511" s="9"/>
      <c r="H17511" s="9"/>
      <c r="J17511">
        <v>9</v>
      </c>
      <c r="K17511">
        <f ca="1">SIMULATION!$D$3*SIMULATION!$D$17/$H17502/(SIMULATION!$D$17-$I17502)*(((EXP(-$I17502*$J17511))/(1-EXP(-SIMULATION!$D$4*$I17502)))-(EXP(-SIMULATION!$D$17*$J17511)/(1-EXP(-SIMULATION!$D$4*SIMULATION!$D$17))))</f>
        <v>3.6221414181259117</v>
      </c>
      <c r="L17511">
        <v>-0.25661271594367946</v>
      </c>
      <c r="M17511">
        <f t="shared" ca="1" si="273"/>
        <v>2.6926538712885306</v>
      </c>
    </row>
    <row r="17512" spans="1:13" x14ac:dyDescent="0.25">
      <c r="A17512" s="9"/>
      <c r="H17512" s="9"/>
      <c r="J17512">
        <v>10</v>
      </c>
      <c r="K17512">
        <f ca="1">SIMULATION!$D$3*SIMULATION!$D$17/$H17502/(SIMULATION!$D$17-$I17502)*(((EXP(-$I17502*$J17512))/(1-EXP(-SIMULATION!$D$4*$I17502)))-(EXP(-SIMULATION!$D$17*$J17512)/(1-EXP(-SIMULATION!$D$4*SIMULATION!$D$17))))</f>
        <v>3.4376597027896358</v>
      </c>
      <c r="L17512">
        <v>-0.23041152159997669</v>
      </c>
      <c r="M17512">
        <f t="shared" ca="1" si="273"/>
        <v>2.6455832999269524</v>
      </c>
    </row>
    <row r="17513" spans="1:13" x14ac:dyDescent="0.25">
      <c r="A17513" s="9"/>
      <c r="H17513" s="9"/>
      <c r="J17513">
        <v>11</v>
      </c>
      <c r="K17513">
        <f ca="1">SIMULATION!$D$3*SIMULATION!$D$17/$H17502/(SIMULATION!$D$17-$I17502)*(((EXP(-$I17502*$J17513))/(1-EXP(-SIMULATION!$D$4*$I17502)))-(EXP(-SIMULATION!$D$17*$J17513)/(1-EXP(-SIMULATION!$D$4*SIMULATION!$D$17))))</f>
        <v>3.2543523919654223</v>
      </c>
      <c r="L17513">
        <v>-0.16423338815170094</v>
      </c>
      <c r="M17513">
        <f t="shared" ca="1" si="273"/>
        <v>2.7198790723933484</v>
      </c>
    </row>
    <row r="17514" spans="1:13" x14ac:dyDescent="0.25">
      <c r="A17514" s="9"/>
      <c r="H17514" s="9"/>
      <c r="J17514">
        <v>12</v>
      </c>
      <c r="K17514">
        <f ca="1">SIMULATION!$D$3*SIMULATION!$D$17/$H17502/(SIMULATION!$D$17-$I17502)*(((EXP(-$I17502*$J17514))/(1-EXP(-SIMULATION!$D$4*$I17502)))-(EXP(-SIMULATION!$D$17*$J17514)/(1-EXP(-SIMULATION!$D$4*SIMULATION!$D$17))))</f>
        <v>3.0755919336040232</v>
      </c>
      <c r="L17514">
        <v>-0.15431739108156661</v>
      </c>
      <c r="M17514">
        <f t="shared" ca="1" si="273"/>
        <v>2.6009746103787394</v>
      </c>
    </row>
    <row r="17515" spans="1:13" x14ac:dyDescent="0.25">
      <c r="A17515" s="9"/>
      <c r="H17515" s="9"/>
      <c r="J17515">
        <v>13</v>
      </c>
      <c r="K17515">
        <f ca="1">SIMULATION!$D$3*SIMULATION!$D$17/$H17502/(SIMULATION!$D$17-$I17502)*(((EXP(-$I17502*$J17515))/(1-EXP(-SIMULATION!$D$4*$I17502)))-(EXP(-SIMULATION!$D$17*$J17515)/(1-EXP(-SIMULATION!$D$4*SIMULATION!$D$17))))</f>
        <v>2.9033182862389721</v>
      </c>
      <c r="L17515">
        <v>-9.7771288193479432E-3</v>
      </c>
      <c r="M17515">
        <f t="shared" ca="1" si="273"/>
        <v>2.8749321693508452</v>
      </c>
    </row>
    <row r="17516" spans="1:13" x14ac:dyDescent="0.25">
      <c r="A17516" s="9"/>
      <c r="H17516" s="9"/>
      <c r="J17516">
        <v>14</v>
      </c>
      <c r="K17516">
        <f ca="1">SIMULATION!$D$3*SIMULATION!$D$17/$H17502/(SIMULATION!$D$17-$I17502)*(((EXP(-$I17502*$J17516))/(1-EXP(-SIMULATION!$D$4*$I17502)))-(EXP(-SIMULATION!$D$17*$J17516)/(1-EXP(-SIMULATION!$D$4*SIMULATION!$D$17))))</f>
        <v>2.738566328637781</v>
      </c>
      <c r="L17516">
        <v>-8.7567518428049398E-2</v>
      </c>
      <c r="M17516">
        <f t="shared" ca="1" si="273"/>
        <v>2.4987568711883563</v>
      </c>
    </row>
    <row r="17517" spans="1:13" x14ac:dyDescent="0.25">
      <c r="A17517" s="9"/>
      <c r="H17517" s="9"/>
      <c r="J17517">
        <v>15</v>
      </c>
      <c r="K17517">
        <f ca="1">SIMULATION!$D$3*SIMULATION!$D$17/$H17502/(SIMULATION!$D$17-$I17502)*(((EXP(-$I17502*$J17517))/(1-EXP(-SIMULATION!$D$4*$I17502)))-(EXP(-SIMULATION!$D$17*$J17517)/(1-EXP(-SIMULATION!$D$4*SIMULATION!$D$17))))</f>
        <v>2.581803085036511</v>
      </c>
      <c r="L17517">
        <v>0.13891893574693243</v>
      </c>
      <c r="M17517">
        <f t="shared" ca="1" si="273"/>
        <v>2.9404644219179303</v>
      </c>
    </row>
    <row r="17518" spans="1:13" x14ac:dyDescent="0.25">
      <c r="A17518" s="9"/>
      <c r="H17518" s="9"/>
      <c r="J17518">
        <v>16</v>
      </c>
      <c r="K17518">
        <f ca="1">SIMULATION!$D$3*SIMULATION!$D$17/$H17502/(SIMULATION!$D$17-$I17502)*(((EXP(-$I17502*$J17518))/(1-EXP(-SIMULATION!$D$4*$I17502)))-(EXP(-SIMULATION!$D$17*$J17518)/(1-EXP(-SIMULATION!$D$4*SIMULATION!$D$17))))</f>
        <v>2.4331431194022883</v>
      </c>
      <c r="L17518">
        <v>-2.1044510068379273E-2</v>
      </c>
      <c r="M17518">
        <f t="shared" ca="1" si="273"/>
        <v>2.381938814528219</v>
      </c>
    </row>
    <row r="17519" spans="1:13" x14ac:dyDescent="0.25">
      <c r="A17519" s="9"/>
      <c r="H17519" s="9"/>
      <c r="J17519">
        <v>17</v>
      </c>
      <c r="K17519">
        <f ca="1">SIMULATION!$D$3*SIMULATION!$D$17/$H17502/(SIMULATION!$D$17-$I17502)*(((EXP(-$I17502*$J17519))/(1-EXP(-SIMULATION!$D$4*$I17502)))-(EXP(-SIMULATION!$D$17*$J17519)/(1-EXP(-SIMULATION!$D$4*SIMULATION!$D$17))))</f>
        <v>2.2924858987159733</v>
      </c>
      <c r="L17519">
        <v>0.33628487652583461</v>
      </c>
      <c r="M17519">
        <f t="shared" ca="1" si="273"/>
        <v>3.0634142361028913</v>
      </c>
    </row>
    <row r="17520" spans="1:13" x14ac:dyDescent="0.25">
      <c r="A17520" s="9"/>
      <c r="H17520" s="9"/>
      <c r="J17520">
        <v>18</v>
      </c>
      <c r="K17520">
        <f ca="1">SIMULATION!$D$3*SIMULATION!$D$17/$H17502/(SIMULATION!$D$17-$I17502)*(((EXP(-$I17502*$J17520))/(1-EXP(-SIMULATION!$D$4*$I17502)))-(EXP(-SIMULATION!$D$17*$J17520)/(1-EXP(-SIMULATION!$D$4*SIMULATION!$D$17))))</f>
        <v>2.1596031909677138</v>
      </c>
      <c r="L17520">
        <v>4.9218979465937729E-2</v>
      </c>
      <c r="M17520">
        <f t="shared" ca="1" si="273"/>
        <v>2.2658966560785272</v>
      </c>
    </row>
    <row r="17521" spans="1:13" x14ac:dyDescent="0.25">
      <c r="A17521" s="9"/>
      <c r="H17521" s="9"/>
      <c r="J17521">
        <v>19</v>
      </c>
      <c r="K17521">
        <f ca="1">SIMULATION!$D$3*SIMULATION!$D$17/$H17502/(SIMULATION!$D$17-$I17502)*(((EXP(-$I17502*$J17521))/(1-EXP(-SIMULATION!$D$4*$I17502)))-(EXP(-SIMULATION!$D$17*$J17521)/(1-EXP(-SIMULATION!$D$4*SIMULATION!$D$17))))</f>
        <v>2.0341944807773329</v>
      </c>
      <c r="L17521">
        <v>-0.29445956488377667</v>
      </c>
      <c r="M17521">
        <f t="shared" ca="1" si="273"/>
        <v>1.4352064590786595</v>
      </c>
    </row>
    <row r="17522" spans="1:13" x14ac:dyDescent="0.25">
      <c r="A17522" s="9"/>
      <c r="H17522" s="9"/>
      <c r="J17522">
        <v>20</v>
      </c>
      <c r="K17522">
        <f ca="1">SIMULATION!$D$3*SIMULATION!$D$17/$H17502/(SIMULATION!$D$17-$I17502)*(((EXP(-$I17502*$J17522))/(1-EXP(-SIMULATION!$D$4*$I17502)))-(EXP(-SIMULATION!$D$17*$J17522)/(1-EXP(-SIMULATION!$D$4*SIMULATION!$D$17))))</f>
        <v>1.9159219243928249</v>
      </c>
      <c r="L17522">
        <v>-0.1761562724601958</v>
      </c>
      <c r="M17522">
        <f t="shared" ca="1" si="273"/>
        <v>1.5784202598670198</v>
      </c>
    </row>
    <row r="17523" spans="1:13" x14ac:dyDescent="0.25">
      <c r="A17523" s="9"/>
      <c r="H17523" s="9"/>
      <c r="J17523">
        <v>21</v>
      </c>
      <c r="K17523">
        <f ca="1">SIMULATION!$D$3*SIMULATION!$D$17/$H17502/(SIMULATION!$D$17-$I17502)*(((EXP(-$I17502*$J17523))/(1-EXP(-SIMULATION!$D$4*$I17502)))-(EXP(-SIMULATION!$D$17*$J17523)/(1-EXP(-SIMULATION!$D$4*SIMULATION!$D$17))))</f>
        <v>1.8044322254772653</v>
      </c>
      <c r="L17523">
        <v>-0.1129355873838985</v>
      </c>
      <c r="M17523">
        <f t="shared" ca="1" si="273"/>
        <v>1.6006476121985551</v>
      </c>
    </row>
    <row r="17524" spans="1:13" x14ac:dyDescent="0.25">
      <c r="A17524" s="9"/>
      <c r="H17524" s="9"/>
      <c r="J17524">
        <v>22</v>
      </c>
      <c r="K17524">
        <f ca="1">SIMULATION!$D$3*SIMULATION!$D$17/$H17502/(SIMULATION!$D$17-$I17502)*(((EXP(-$I17502*$J17524))/(1-EXP(-SIMULATION!$D$4*$I17502)))-(EXP(-SIMULATION!$D$17*$J17524)/(1-EXP(-SIMULATION!$D$4*SIMULATION!$D$17))))</f>
        <v>1.6993701599792903</v>
      </c>
      <c r="L17524">
        <v>0.58004415251821373</v>
      </c>
      <c r="M17524">
        <f t="shared" ca="1" si="273"/>
        <v>2.6850798842392187</v>
      </c>
    </row>
    <row r="17525" spans="1:13" x14ac:dyDescent="0.25">
      <c r="A17525" s="9"/>
      <c r="H17525" s="9"/>
      <c r="J17525">
        <v>23</v>
      </c>
      <c r="K17525">
        <f ca="1">SIMULATION!$D$3*SIMULATION!$D$17/$H17502/(SIMULATION!$D$17-$I17502)*(((EXP(-$I17502*$J17525))/(1-EXP(-SIMULATION!$D$4*$I17502)))-(EXP(-SIMULATION!$D$17*$J17525)/(1-EXP(-SIMULATION!$D$4*SIMULATION!$D$17))))</f>
        <v>1.600386778311951</v>
      </c>
      <c r="L17525">
        <v>0.29125085945497209</v>
      </c>
      <c r="M17525">
        <f t="shared" ca="1" si="273"/>
        <v>2.0665008029556806</v>
      </c>
    </row>
    <row r="17526" spans="1:13" x14ac:dyDescent="0.25">
      <c r="A17526" s="9"/>
      <c r="H17526" s="9"/>
      <c r="J17526">
        <v>24</v>
      </c>
      <c r="K17526">
        <f ca="1">SIMULATION!$D$3*SIMULATION!$D$17/$H17502/(SIMULATION!$D$17-$I17502)*(((EXP(-$I17502*$J17526))/(1-EXP(-SIMULATION!$D$4*$I17502)))-(EXP(-SIMULATION!$D$17*$J17526)/(1-EXP(-SIMULATION!$D$4*SIMULATION!$D$17))))</f>
        <v>1.5071442237222743</v>
      </c>
      <c r="L17526">
        <v>2.4471553022125749E-2</v>
      </c>
      <c r="M17526">
        <f t="shared" ca="1" si="273"/>
        <v>1.5440263835050845</v>
      </c>
    </row>
    <row r="17527" spans="1:13" x14ac:dyDescent="0.25">
      <c r="A17527" s="9">
        <v>702</v>
      </c>
      <c r="B17527" s="2">
        <f ca="1">NORMINV(RAND(),SIMULATION!D7,SIMULATION!D8)</f>
        <v>59.442787891729388</v>
      </c>
      <c r="C17527" s="2">
        <v>2</v>
      </c>
      <c r="D17527" s="2">
        <f ca="1">SIMULATION!$D$11*(1+(SIMULATION!$D$12*LN(1+$C17527)))*(1+(SIMULATION!$D$13*(($B17527/63.5)-1)))</f>
        <v>9.9367656627526468</v>
      </c>
      <c r="E17527" s="2">
        <v>-0.28715013773583731</v>
      </c>
      <c r="F17527" s="2">
        <f ca="1">D17527*(1+E17527)</f>
        <v>7.083422034044486</v>
      </c>
      <c r="G17527" s="2">
        <v>-0.71271721300518509</v>
      </c>
      <c r="H17527" s="9">
        <f>SIMULATION!$D$15*EXP($G$17527)</f>
        <v>108.23889837297409</v>
      </c>
      <c r="I17527" s="2">
        <f ca="1">$F17527/$H17527</f>
        <v>6.5442480850425283E-2</v>
      </c>
      <c r="J17527">
        <v>0</v>
      </c>
      <c r="K17527">
        <f ca="1">SIMULATION!$D$3*SIMULATION!$D$17/$H17527/(SIMULATION!$D$17-$I17527)*(((EXP(-$I17527*$J17527))/(1-EXP(-SIMULATION!$D$4*$I17527)))-(EXP(-SIMULATION!$D$17*$J17527)/(1-EXP(-SIMULATION!$D$4*SIMULATION!$D$17))))</f>
        <v>1.5636560214333906</v>
      </c>
      <c r="L17527">
        <v>2.5988621518661586E-2</v>
      </c>
      <c r="M17527">
        <f t="shared" ca="1" si="273"/>
        <v>1.6042932859597991</v>
      </c>
    </row>
    <row r="17528" spans="1:13" x14ac:dyDescent="0.25">
      <c r="A17528" s="9"/>
      <c r="H17528" s="9"/>
      <c r="J17528">
        <v>1</v>
      </c>
      <c r="K17528">
        <f ca="1">SIMULATION!$D$3*SIMULATION!$D$17/$H17527/(SIMULATION!$D$17-$I17527)*(((EXP(-$I17527*$J17528))/(1-EXP(-SIMULATION!$D$4*$I17527)))-(EXP(-SIMULATION!$D$17*$J17528)/(1-EXP(-SIMULATION!$D$4*SIMULATION!$D$17))))</f>
        <v>3.227033278721926</v>
      </c>
      <c r="L17528">
        <v>5.9956156707766065E-2</v>
      </c>
      <c r="M17528">
        <f t="shared" ca="1" si="273"/>
        <v>3.4205137916821537</v>
      </c>
    </row>
    <row r="17529" spans="1:13" x14ac:dyDescent="0.25">
      <c r="A17529" s="9"/>
      <c r="H17529" s="9"/>
      <c r="J17529">
        <v>2</v>
      </c>
      <c r="K17529">
        <f ca="1">SIMULATION!$D$3*SIMULATION!$D$17/$H17527/(SIMULATION!$D$17-$I17527)*(((EXP(-$I17527*$J17529))/(1-EXP(-SIMULATION!$D$4*$I17527)))-(EXP(-SIMULATION!$D$17*$J17529)/(1-EXP(-SIMULATION!$D$4*SIMULATION!$D$17))))</f>
        <v>4.1520182662790877</v>
      </c>
      <c r="L17529">
        <v>0.15460079432365437</v>
      </c>
      <c r="M17529">
        <f t="shared" ca="1" si="273"/>
        <v>4.7939235882921567</v>
      </c>
    </row>
    <row r="17530" spans="1:13" x14ac:dyDescent="0.25">
      <c r="A17530" s="9"/>
      <c r="H17530" s="9"/>
      <c r="J17530">
        <v>3</v>
      </c>
      <c r="K17530">
        <f ca="1">SIMULATION!$D$3*SIMULATION!$D$17/$H17527/(SIMULATION!$D$17-$I17527)*(((EXP(-$I17527*$J17530))/(1-EXP(-SIMULATION!$D$4*$I17527)))-(EXP(-SIMULATION!$D$17*$J17530)/(1-EXP(-SIMULATION!$D$4*SIMULATION!$D$17))))</f>
        <v>4.6127521770965965</v>
      </c>
      <c r="L17530">
        <v>-0.22783973401727803</v>
      </c>
      <c r="M17530">
        <f t="shared" ca="1" si="273"/>
        <v>3.5617839479792881</v>
      </c>
    </row>
    <row r="17531" spans="1:13" x14ac:dyDescent="0.25">
      <c r="A17531" s="9"/>
      <c r="H17531" s="9"/>
      <c r="J17531">
        <v>4</v>
      </c>
      <c r="K17531">
        <f ca="1">SIMULATION!$D$3*SIMULATION!$D$17/$H17527/(SIMULATION!$D$17-$I17527)*(((EXP(-$I17527*$J17531))/(1-EXP(-SIMULATION!$D$4*$I17527)))-(EXP(-SIMULATION!$D$17*$J17531)/(1-EXP(-SIMULATION!$D$4*SIMULATION!$D$17))))</f>
        <v>4.7843457410253443</v>
      </c>
      <c r="L17531">
        <v>-0.44305136062810657</v>
      </c>
      <c r="M17531">
        <f t="shared" ca="1" si="273"/>
        <v>2.6646348507487785</v>
      </c>
    </row>
    <row r="17532" spans="1:13" x14ac:dyDescent="0.25">
      <c r="A17532" s="9"/>
      <c r="H17532" s="9"/>
      <c r="J17532">
        <v>5</v>
      </c>
      <c r="K17532">
        <f ca="1">SIMULATION!$D$3*SIMULATION!$D$17/$H17527/(SIMULATION!$D$17-$I17527)*(((EXP(-$I17527*$J17532))/(1-EXP(-SIMULATION!$D$4*$I17527)))-(EXP(-SIMULATION!$D$17*$J17532)/(1-EXP(-SIMULATION!$D$4*SIMULATION!$D$17))))</f>
        <v>4.7784843922832536</v>
      </c>
      <c r="L17532">
        <v>0.15971955596065238</v>
      </c>
      <c r="M17532">
        <f t="shared" ca="1" si="273"/>
        <v>5.5417017975836425</v>
      </c>
    </row>
    <row r="17533" spans="1:13" x14ac:dyDescent="0.25">
      <c r="A17533" s="9"/>
      <c r="H17533" s="9"/>
      <c r="J17533">
        <v>6</v>
      </c>
      <c r="K17533">
        <f ca="1">SIMULATION!$D$3*SIMULATION!$D$17/$H17527/(SIMULATION!$D$17-$I17527)*(((EXP(-$I17527*$J17533))/(1-EXP(-SIMULATION!$D$4*$I17527)))-(EXP(-SIMULATION!$D$17*$J17533)/(1-EXP(-SIMULATION!$D$4*SIMULATION!$D$17))))</f>
        <v>4.6662426554704304</v>
      </c>
      <c r="L17533">
        <v>1.2839039347010651E-2</v>
      </c>
      <c r="M17533">
        <f t="shared" ca="1" si="273"/>
        <v>4.7261527285267144</v>
      </c>
    </row>
    <row r="17534" spans="1:13" x14ac:dyDescent="0.25">
      <c r="A17534" s="9"/>
      <c r="H17534" s="9"/>
      <c r="J17534">
        <v>7</v>
      </c>
      <c r="K17534">
        <f ca="1">SIMULATION!$D$3*SIMULATION!$D$17/$H17527/(SIMULATION!$D$17-$I17527)*(((EXP(-$I17527*$J17534))/(1-EXP(-SIMULATION!$D$4*$I17527)))-(EXP(-SIMULATION!$D$17*$J17534)/(1-EXP(-SIMULATION!$D$4*SIMULATION!$D$17))))</f>
        <v>4.4927020320716959</v>
      </c>
      <c r="L17534">
        <v>-5.3349932307442428E-2</v>
      </c>
      <c r="M17534">
        <f t="shared" ca="1" si="273"/>
        <v>4.2530166827831621</v>
      </c>
    </row>
    <row r="17535" spans="1:13" x14ac:dyDescent="0.25">
      <c r="A17535" s="9"/>
      <c r="H17535" s="9"/>
      <c r="J17535">
        <v>8</v>
      </c>
      <c r="K17535">
        <f ca="1">SIMULATION!$D$3*SIMULATION!$D$17/$H17527/(SIMULATION!$D$17-$I17527)*(((EXP(-$I17527*$J17535))/(1-EXP(-SIMULATION!$D$4*$I17527)))-(EXP(-SIMULATION!$D$17*$J17535)/(1-EXP(-SIMULATION!$D$4*SIMULATION!$D$17))))</f>
        <v>4.286316505762449</v>
      </c>
      <c r="L17535">
        <v>0.17373409800302067</v>
      </c>
      <c r="M17535">
        <f t="shared" ca="1" si="273"/>
        <v>5.0309958376465476</v>
      </c>
    </row>
    <row r="17536" spans="1:13" x14ac:dyDescent="0.25">
      <c r="A17536" s="9"/>
      <c r="H17536" s="9"/>
      <c r="J17536">
        <v>9</v>
      </c>
      <c r="K17536">
        <f ca="1">SIMULATION!$D$3*SIMULATION!$D$17/$H17527/(SIMULATION!$D$17-$I17527)*(((EXP(-$I17527*$J17536))/(1-EXP(-SIMULATION!$D$4*$I17527)))-(EXP(-SIMULATION!$D$17*$J17536)/(1-EXP(-SIMULATION!$D$4*SIMULATION!$D$17))))</f>
        <v>4.0649123204752673</v>
      </c>
      <c r="L17536">
        <v>0.36268387678265501</v>
      </c>
      <c r="M17536">
        <f t="shared" ca="1" si="273"/>
        <v>5.5391904796468152</v>
      </c>
    </row>
    <row r="17537" spans="1:13" x14ac:dyDescent="0.25">
      <c r="A17537" s="9"/>
      <c r="H17537" s="9"/>
      <c r="J17537">
        <v>10</v>
      </c>
      <c r="K17537">
        <f ca="1">SIMULATION!$D$3*SIMULATION!$D$17/$H17527/(SIMULATION!$D$17-$I17527)*(((EXP(-$I17527*$J17537))/(1-EXP(-SIMULATION!$D$4*$I17527)))-(EXP(-SIMULATION!$D$17*$J17537)/(1-EXP(-SIMULATION!$D$4*SIMULATION!$D$17))))</f>
        <v>3.8395310368931295</v>
      </c>
      <c r="L17537">
        <v>6.5615821905300022E-3</v>
      </c>
      <c r="M17537">
        <f t="shared" ca="1" si="273"/>
        <v>3.8647244353647947</v>
      </c>
    </row>
    <row r="17538" spans="1:13" x14ac:dyDescent="0.25">
      <c r="A17538" s="9"/>
      <c r="H17538" s="9"/>
      <c r="J17538">
        <v>11</v>
      </c>
      <c r="K17538">
        <f ca="1">SIMULATION!$D$3*SIMULATION!$D$17/$H17527/(SIMULATION!$D$17-$I17527)*(((EXP(-$I17527*$J17538))/(1-EXP(-SIMULATION!$D$4*$I17527)))-(EXP(-SIMULATION!$D$17*$J17538)/(1-EXP(-SIMULATION!$D$4*SIMULATION!$D$17))))</f>
        <v>3.6168906200655129</v>
      </c>
      <c r="L17538">
        <v>-0.46868521525581264</v>
      </c>
      <c r="M17538">
        <f t="shared" ca="1" si="273"/>
        <v>1.9217074612433784</v>
      </c>
    </row>
    <row r="17539" spans="1:13" x14ac:dyDescent="0.25">
      <c r="A17539" s="9"/>
      <c r="H17539" s="9"/>
      <c r="J17539">
        <v>12</v>
      </c>
      <c r="K17539">
        <f ca="1">SIMULATION!$D$3*SIMULATION!$D$17/$H17527/(SIMULATION!$D$17-$I17527)*(((EXP(-$I17527*$J17539))/(1-EXP(-SIMULATION!$D$4*$I17527)))-(EXP(-SIMULATION!$D$17*$J17539)/(1-EXP(-SIMULATION!$D$4*SIMULATION!$D$17))))</f>
        <v>3.4009610314727738</v>
      </c>
      <c r="L17539">
        <v>-0.11357709735158902</v>
      </c>
      <c r="M17539">
        <f t="shared" ref="M17539:M17602" ca="1" si="274">$K17539*(1+$L17539)</f>
        <v>3.0146897493122298</v>
      </c>
    </row>
    <row r="17540" spans="1:13" x14ac:dyDescent="0.25">
      <c r="A17540" s="9"/>
      <c r="H17540" s="9"/>
      <c r="J17540">
        <v>13</v>
      </c>
      <c r="K17540">
        <f ca="1">SIMULATION!$D$3*SIMULATION!$D$17/$H17527/(SIMULATION!$D$17-$I17527)*(((EXP(-$I17527*$J17540))/(1-EXP(-SIMULATION!$D$4*$I17527)))-(EXP(-SIMULATION!$D$17*$J17540)/(1-EXP(-SIMULATION!$D$4*SIMULATION!$D$17))))</f>
        <v>3.1939724711320299</v>
      </c>
      <c r="L17540">
        <v>0.42616492031468184</v>
      </c>
      <c r="M17540">
        <f t="shared" ca="1" si="274"/>
        <v>4.5551314947792987</v>
      </c>
    </row>
    <row r="17541" spans="1:13" x14ac:dyDescent="0.25">
      <c r="A17541" s="9"/>
      <c r="H17541" s="9"/>
      <c r="J17541">
        <v>14</v>
      </c>
      <c r="K17541">
        <f ca="1">SIMULATION!$D$3*SIMULATION!$D$17/$H17527/(SIMULATION!$D$17-$I17527)*(((EXP(-$I17527*$J17541))/(1-EXP(-SIMULATION!$D$4*$I17527)))-(EXP(-SIMULATION!$D$17*$J17541)/(1-EXP(-SIMULATION!$D$4*SIMULATION!$D$17))))</f>
        <v>2.9970601390137697</v>
      </c>
      <c r="L17541">
        <v>-0.32042912826973274</v>
      </c>
      <c r="M17541">
        <f t="shared" ca="1" si="274"/>
        <v>2.0367147712976235</v>
      </c>
    </row>
    <row r="17542" spans="1:13" x14ac:dyDescent="0.25">
      <c r="A17542" s="9"/>
      <c r="H17542" s="9"/>
      <c r="J17542">
        <v>15</v>
      </c>
      <c r="K17542">
        <f ca="1">SIMULATION!$D$3*SIMULATION!$D$17/$H17527/(SIMULATION!$D$17-$I17527)*(((EXP(-$I17527*$J17542))/(1-EXP(-SIMULATION!$D$4*$I17527)))-(EXP(-SIMULATION!$D$17*$J17542)/(1-EXP(-SIMULATION!$D$4*SIMULATION!$D$17))))</f>
        <v>2.8106761543854617</v>
      </c>
      <c r="L17542">
        <v>-0.12951583243135165</v>
      </c>
      <c r="M17542">
        <f t="shared" ca="1" si="274"/>
        <v>2.4466490925552784</v>
      </c>
    </row>
    <row r="17543" spans="1:13" x14ac:dyDescent="0.25">
      <c r="A17543" s="9"/>
      <c r="H17543" s="9"/>
      <c r="J17543">
        <v>16</v>
      </c>
      <c r="K17543">
        <f ca="1">SIMULATION!$D$3*SIMULATION!$D$17/$H17527/(SIMULATION!$D$17-$I17527)*(((EXP(-$I17527*$J17543))/(1-EXP(-SIMULATION!$D$4*$I17527)))-(EXP(-SIMULATION!$D$17*$J17543)/(1-EXP(-SIMULATION!$D$4*SIMULATION!$D$17))))</f>
        <v>2.6348523440831415</v>
      </c>
      <c r="L17543">
        <v>-5.1785641375351417E-2</v>
      </c>
      <c r="M17543">
        <f t="shared" ca="1" si="274"/>
        <v>2.4984048255154478</v>
      </c>
    </row>
    <row r="17544" spans="1:13" x14ac:dyDescent="0.25">
      <c r="A17544" s="9"/>
      <c r="H17544" s="9"/>
      <c r="J17544">
        <v>17</v>
      </c>
      <c r="K17544">
        <f ca="1">SIMULATION!$D$3*SIMULATION!$D$17/$H17527/(SIMULATION!$D$17-$I17527)*(((EXP(-$I17527*$J17544))/(1-EXP(-SIMULATION!$D$4*$I17527)))-(EXP(-SIMULATION!$D$17*$J17544)/(1-EXP(-SIMULATION!$D$4*SIMULATION!$D$17))))</f>
        <v>2.4693675386987297</v>
      </c>
      <c r="L17544">
        <v>-0.22735159521150172</v>
      </c>
      <c r="M17544">
        <f t="shared" ca="1" si="274"/>
        <v>1.9079528896120739</v>
      </c>
    </row>
    <row r="17545" spans="1:13" x14ac:dyDescent="0.25">
      <c r="A17545" s="9"/>
      <c r="H17545" s="9"/>
      <c r="J17545">
        <v>18</v>
      </c>
      <c r="K17545">
        <f ca="1">SIMULATION!$D$3*SIMULATION!$D$17/$H17527/(SIMULATION!$D$17-$I17527)*(((EXP(-$I17527*$J17545))/(1-EXP(-SIMULATION!$D$4*$I17527)))-(EXP(-SIMULATION!$D$17*$J17545)/(1-EXP(-SIMULATION!$D$4*SIMULATION!$D$17))))</f>
        <v>2.3138537451148102</v>
      </c>
      <c r="L17545">
        <v>-0.63785419668637855</v>
      </c>
      <c r="M17545">
        <f t="shared" ca="1" si="274"/>
        <v>0.83795242327483443</v>
      </c>
    </row>
    <row r="17546" spans="1:13" x14ac:dyDescent="0.25">
      <c r="A17546" s="9"/>
      <c r="H17546" s="9"/>
      <c r="J17546">
        <v>19</v>
      </c>
      <c r="K17546">
        <f ca="1">SIMULATION!$D$3*SIMULATION!$D$17/$H17527/(SIMULATION!$D$17-$I17527)*(((EXP(-$I17527*$J17546))/(1-EXP(-SIMULATION!$D$4*$I17527)))-(EXP(-SIMULATION!$D$17*$J17546)/(1-EXP(-SIMULATION!$D$4*SIMULATION!$D$17))))</f>
        <v>2.1678632150783912</v>
      </c>
      <c r="L17546">
        <v>0.2869274114205671</v>
      </c>
      <c r="M17546">
        <f t="shared" ca="1" si="274"/>
        <v>2.789882595694702</v>
      </c>
    </row>
    <row r="17547" spans="1:13" x14ac:dyDescent="0.25">
      <c r="A17547" s="9"/>
      <c r="H17547" s="9"/>
      <c r="J17547">
        <v>20</v>
      </c>
      <c r="K17547">
        <f ca="1">SIMULATION!$D$3*SIMULATION!$D$17/$H17527/(SIMULATION!$D$17-$I17527)*(((EXP(-$I17527*$J17547))/(1-EXP(-SIMULATION!$D$4*$I17527)))-(EXP(-SIMULATION!$D$17*$J17547)/(1-EXP(-SIMULATION!$D$4*SIMULATION!$D$17))))</f>
        <v>2.0309105164135386</v>
      </c>
      <c r="L17547">
        <v>-4.8837187262321252E-3</v>
      </c>
      <c r="M17547">
        <f t="shared" ca="1" si="274"/>
        <v>2.020992120693228</v>
      </c>
    </row>
    <row r="17548" spans="1:13" x14ac:dyDescent="0.25">
      <c r="A17548" s="9"/>
      <c r="H17548" s="9"/>
      <c r="J17548">
        <v>21</v>
      </c>
      <c r="K17548">
        <f ca="1">SIMULATION!$D$3*SIMULATION!$D$17/$H17527/(SIMULATION!$D$17-$I17527)*(((EXP(-$I17527*$J17548))/(1-EXP(-SIMULATION!$D$4*$I17527)))-(EXP(-SIMULATION!$D$17*$J17548)/(1-EXP(-SIMULATION!$D$4*SIMULATION!$D$17))))</f>
        <v>1.9024986428346193</v>
      </c>
      <c r="L17548">
        <v>-0.1753436298951844</v>
      </c>
      <c r="M17548">
        <f t="shared" ca="1" si="274"/>
        <v>1.5689076249293352</v>
      </c>
    </row>
    <row r="17549" spans="1:13" x14ac:dyDescent="0.25">
      <c r="A17549" s="9"/>
      <c r="H17549" s="9"/>
      <c r="J17549">
        <v>22</v>
      </c>
      <c r="K17549">
        <f ca="1">SIMULATION!$D$3*SIMULATION!$D$17/$H17527/(SIMULATION!$D$17-$I17527)*(((EXP(-$I17527*$J17549))/(1-EXP(-SIMULATION!$D$4*$I17527)))-(EXP(-SIMULATION!$D$17*$J17549)/(1-EXP(-SIMULATION!$D$4*SIMULATION!$D$17))))</f>
        <v>1.7821349491803016</v>
      </c>
      <c r="L17549">
        <v>-0.13863776910493508</v>
      </c>
      <c r="M17549">
        <f t="shared" ca="1" si="274"/>
        <v>1.5350637355820078</v>
      </c>
    </row>
    <row r="17550" spans="1:13" x14ac:dyDescent="0.25">
      <c r="A17550" s="9"/>
      <c r="H17550" s="9"/>
      <c r="J17550">
        <v>23</v>
      </c>
      <c r="K17550">
        <f ca="1">SIMULATION!$D$3*SIMULATION!$D$17/$H17527/(SIMULATION!$D$17-$I17527)*(((EXP(-$I17527*$J17550))/(1-EXP(-SIMULATION!$D$4*$I17527)))-(EXP(-SIMULATION!$D$17*$J17550)/(1-EXP(-SIMULATION!$D$4*SIMULATION!$D$17))))</f>
        <v>1.669340616990441</v>
      </c>
      <c r="L17550">
        <v>0.23174759327422736</v>
      </c>
      <c r="M17550">
        <f t="shared" ca="1" si="274"/>
        <v>2.0562062873328895</v>
      </c>
    </row>
    <row r="17551" spans="1:13" x14ac:dyDescent="0.25">
      <c r="A17551" s="9"/>
      <c r="H17551" s="9"/>
      <c r="J17551">
        <v>24</v>
      </c>
      <c r="K17551">
        <f ca="1">SIMULATION!$D$3*SIMULATION!$D$17/$H17527/(SIMULATION!$D$17-$I17527)*(((EXP(-$I17527*$J17551))/(1-EXP(-SIMULATION!$D$4*$I17527)))-(EXP(-SIMULATION!$D$17*$J17551)/(1-EXP(-SIMULATION!$D$4*SIMULATION!$D$17))))</f>
        <v>1.5636560214333908</v>
      </c>
      <c r="L17551">
        <v>-8.6680066314846385E-2</v>
      </c>
      <c r="M17551">
        <f t="shared" ca="1" si="274"/>
        <v>1.4281182138019357</v>
      </c>
    </row>
    <row r="17552" spans="1:13" x14ac:dyDescent="0.25">
      <c r="A17552" s="9">
        <v>703</v>
      </c>
      <c r="B17552" s="2">
        <f ca="1">NORMINV(RAND(),SIMULATION!D7,SIMULATION!D8)</f>
        <v>55.799265230433043</v>
      </c>
      <c r="C17552" s="2">
        <v>2</v>
      </c>
      <c r="D17552" s="2">
        <f ca="1">SIMULATION!$D$11*(1+(SIMULATION!$D$12*LN(1+$C17552)))*(1+(SIMULATION!$D$13*(($B17552/63.5)-1)))</f>
        <v>9.6661913403882149</v>
      </c>
      <c r="E17552" s="2">
        <v>-6.8146038195826758E-3</v>
      </c>
      <c r="F17552" s="2">
        <f ca="1">D17552*(1+E17552)</f>
        <v>9.6003200759591891</v>
      </c>
      <c r="G17552" s="2">
        <v>-7.6265132848597025E-2</v>
      </c>
      <c r="H17552" s="9">
        <f>SIMULATION!$D$15*EXP($G$17552)</f>
        <v>204.54599944176223</v>
      </c>
      <c r="I17552" s="2">
        <f ca="1">$F17552/$H17552</f>
        <v>4.6934773117831452E-2</v>
      </c>
      <c r="J17552">
        <v>0</v>
      </c>
      <c r="K17552">
        <f ca="1">SIMULATION!$D$3*SIMULATION!$D$17/$H17552/(SIMULATION!$D$17-$I17552)*(((EXP(-$I17552*$J17552))/(1-EXP(-SIMULATION!$D$4*$I17552)))-(EXP(-SIMULATION!$D$17*$J17552)/(1-EXP(-SIMULATION!$D$4*SIMULATION!$D$17))))</f>
        <v>1.4418691060850968</v>
      </c>
      <c r="L17552">
        <v>0.12291476205959892</v>
      </c>
      <c r="M17552">
        <f t="shared" ca="1" si="274"/>
        <v>1.6190961041806331</v>
      </c>
    </row>
    <row r="17553" spans="1:13" x14ac:dyDescent="0.25">
      <c r="A17553" s="9"/>
      <c r="H17553" s="9"/>
      <c r="J17553">
        <v>1</v>
      </c>
      <c r="K17553">
        <f ca="1">SIMULATION!$D$3*SIMULATION!$D$17/$H17552/(SIMULATION!$D$17-$I17552)*(((EXP(-$I17552*$J17553))/(1-EXP(-SIMULATION!$D$4*$I17552)))-(EXP(-SIMULATION!$D$17*$J17553)/(1-EXP(-SIMULATION!$D$4*SIMULATION!$D$17))))</f>
        <v>2.3176116040621015</v>
      </c>
      <c r="L17553">
        <v>-0.2912868483093734</v>
      </c>
      <c r="M17553">
        <f t="shared" ca="1" si="274"/>
        <v>1.6425218243096207</v>
      </c>
    </row>
    <row r="17554" spans="1:13" x14ac:dyDescent="0.25">
      <c r="A17554" s="9"/>
      <c r="H17554" s="9"/>
      <c r="J17554">
        <v>2</v>
      </c>
      <c r="K17554">
        <f ca="1">SIMULATION!$D$3*SIMULATION!$D$17/$H17552/(SIMULATION!$D$17-$I17552)*(((EXP(-$I17552*$J17554))/(1-EXP(-SIMULATION!$D$4*$I17552)))-(EXP(-SIMULATION!$D$17*$J17554)/(1-EXP(-SIMULATION!$D$4*SIMULATION!$D$17))))</f>
        <v>2.814910350781243</v>
      </c>
      <c r="L17554">
        <v>-0.11851310347159237</v>
      </c>
      <c r="M17554">
        <f t="shared" ca="1" si="274"/>
        <v>2.481306589115849</v>
      </c>
    </row>
    <row r="17555" spans="1:13" x14ac:dyDescent="0.25">
      <c r="A17555" s="9"/>
      <c r="H17555" s="9"/>
      <c r="J17555">
        <v>3</v>
      </c>
      <c r="K17555">
        <f ca="1">SIMULATION!$D$3*SIMULATION!$D$17/$H17552/(SIMULATION!$D$17-$I17552)*(((EXP(-$I17552*$J17555))/(1-EXP(-SIMULATION!$D$4*$I17552)))-(EXP(-SIMULATION!$D$17*$J17555)/(1-EXP(-SIMULATION!$D$4*SIMULATION!$D$17))))</f>
        <v>3.0726229154200255</v>
      </c>
      <c r="L17555">
        <v>0.32933496605936502</v>
      </c>
      <c r="M17555">
        <f t="shared" ca="1" si="274"/>
        <v>4.0845450789831066</v>
      </c>
    </row>
    <row r="17556" spans="1:13" x14ac:dyDescent="0.25">
      <c r="A17556" s="9"/>
      <c r="H17556" s="9"/>
      <c r="J17556">
        <v>4</v>
      </c>
      <c r="K17556">
        <f ca="1">SIMULATION!$D$3*SIMULATION!$D$17/$H17552/(SIMULATION!$D$17-$I17552)*(((EXP(-$I17552*$J17556))/(1-EXP(-SIMULATION!$D$4*$I17552)))-(EXP(-SIMULATION!$D$17*$J17556)/(1-EXP(-SIMULATION!$D$4*SIMULATION!$D$17))))</f>
        <v>3.1795982686049511</v>
      </c>
      <c r="L17556">
        <v>-0.39869903574854737</v>
      </c>
      <c r="M17556">
        <f t="shared" ca="1" si="274"/>
        <v>1.9118955048444064</v>
      </c>
    </row>
    <row r="17557" spans="1:13" x14ac:dyDescent="0.25">
      <c r="A17557" s="9"/>
      <c r="H17557" s="9"/>
      <c r="J17557">
        <v>5</v>
      </c>
      <c r="K17557">
        <f ca="1">SIMULATION!$D$3*SIMULATION!$D$17/$H17552/(SIMULATION!$D$17-$I17552)*(((EXP(-$I17552*$J17557))/(1-EXP(-SIMULATION!$D$4*$I17552)))-(EXP(-SIMULATION!$D$17*$J17557)/(1-EXP(-SIMULATION!$D$4*SIMULATION!$D$17))))</f>
        <v>3.192644816108769</v>
      </c>
      <c r="L17557">
        <v>-5.7182723746786929E-2</v>
      </c>
      <c r="M17557">
        <f t="shared" ca="1" si="274"/>
        <v>3.01008068956761</v>
      </c>
    </row>
    <row r="17558" spans="1:13" x14ac:dyDescent="0.25">
      <c r="A17558" s="9"/>
      <c r="H17558" s="9"/>
      <c r="J17558">
        <v>6</v>
      </c>
      <c r="K17558">
        <f ca="1">SIMULATION!$D$3*SIMULATION!$D$17/$H17552/(SIMULATION!$D$17-$I17552)*(((EXP(-$I17552*$J17558))/(1-EXP(-SIMULATION!$D$4*$I17552)))-(EXP(-SIMULATION!$D$17*$J17558)/(1-EXP(-SIMULATION!$D$4*SIMULATION!$D$17))))</f>
        <v>3.1480444686388718</v>
      </c>
      <c r="L17558">
        <v>-0.11931183326124269</v>
      </c>
      <c r="M17558">
        <f t="shared" ca="1" si="274"/>
        <v>2.7724455118976534</v>
      </c>
    </row>
    <row r="17559" spans="1:13" x14ac:dyDescent="0.25">
      <c r="A17559" s="9"/>
      <c r="H17559" s="9"/>
      <c r="J17559">
        <v>7</v>
      </c>
      <c r="K17559">
        <f ca="1">SIMULATION!$D$3*SIMULATION!$D$17/$H17552/(SIMULATION!$D$17-$I17552)*(((EXP(-$I17552*$J17559))/(1-EXP(-SIMULATION!$D$4*$I17552)))-(EXP(-SIMULATION!$D$17*$J17559)/(1-EXP(-SIMULATION!$D$4*SIMULATION!$D$17))))</f>
        <v>3.0689308678242639</v>
      </c>
      <c r="L17559">
        <v>0.13445078591563703</v>
      </c>
      <c r="M17559">
        <f t="shared" ca="1" si="274"/>
        <v>3.481551034923994</v>
      </c>
    </row>
    <row r="17560" spans="1:13" x14ac:dyDescent="0.25">
      <c r="A17560" s="9"/>
      <c r="H17560" s="9"/>
      <c r="J17560">
        <v>8</v>
      </c>
      <c r="K17560">
        <f ca="1">SIMULATION!$D$3*SIMULATION!$D$17/$H17552/(SIMULATION!$D$17-$I17552)*(((EXP(-$I17552*$J17560))/(1-EXP(-SIMULATION!$D$4*$I17552)))-(EXP(-SIMULATION!$D$17*$J17560)/(1-EXP(-SIMULATION!$D$4*SIMULATION!$D$17))))</f>
        <v>2.9700172754470873</v>
      </c>
      <c r="L17560">
        <v>9.8016402318697824E-3</v>
      </c>
      <c r="M17560">
        <f t="shared" ca="1" si="274"/>
        <v>2.9991283162634574</v>
      </c>
    </row>
    <row r="17561" spans="1:13" x14ac:dyDescent="0.25">
      <c r="A17561" s="9"/>
      <c r="H17561" s="9"/>
      <c r="J17561">
        <v>9</v>
      </c>
      <c r="K17561">
        <f ca="1">SIMULATION!$D$3*SIMULATION!$D$17/$H17552/(SIMULATION!$D$17-$I17552)*(((EXP(-$I17552*$J17561))/(1-EXP(-SIMULATION!$D$4*$I17552)))-(EXP(-SIMULATION!$D$17*$J17561)/(1-EXP(-SIMULATION!$D$4*SIMULATION!$D$17))))</f>
        <v>2.8606260743294545</v>
      </c>
      <c r="L17561">
        <v>0.2295265075628887</v>
      </c>
      <c r="M17561">
        <f t="shared" ca="1" si="274"/>
        <v>3.5172155866136308</v>
      </c>
    </row>
    <row r="17562" spans="1:13" x14ac:dyDescent="0.25">
      <c r="A17562" s="9"/>
      <c r="H17562" s="9"/>
      <c r="J17562">
        <v>10</v>
      </c>
      <c r="K17562">
        <f ca="1">SIMULATION!$D$3*SIMULATION!$D$17/$H17552/(SIMULATION!$D$17-$I17552)*(((EXP(-$I17552*$J17562))/(1-EXP(-SIMULATION!$D$4*$I17552)))-(EXP(-SIMULATION!$D$17*$J17562)/(1-EXP(-SIMULATION!$D$4*SIMULATION!$D$17))))</f>
        <v>2.7466299119863353</v>
      </c>
      <c r="L17562">
        <v>-0.11222951429586168</v>
      </c>
      <c r="M17562">
        <f t="shared" ca="1" si="274"/>
        <v>2.4383769710136236</v>
      </c>
    </row>
    <row r="17563" spans="1:13" x14ac:dyDescent="0.25">
      <c r="A17563" s="9"/>
      <c r="H17563" s="9"/>
      <c r="J17563">
        <v>11</v>
      </c>
      <c r="K17563">
        <f ca="1">SIMULATION!$D$3*SIMULATION!$D$17/$H17552/(SIMULATION!$D$17-$I17552)*(((EXP(-$I17552*$J17563))/(1-EXP(-SIMULATION!$D$4*$I17552)))-(EXP(-SIMULATION!$D$17*$J17563)/(1-EXP(-SIMULATION!$D$4*SIMULATION!$D$17))))</f>
        <v>2.6316954092736236</v>
      </c>
      <c r="L17563">
        <v>-2.5597942709839089E-2</v>
      </c>
      <c r="M17563">
        <f t="shared" ca="1" si="274"/>
        <v>2.5643294209572907</v>
      </c>
    </row>
    <row r="17564" spans="1:13" x14ac:dyDescent="0.25">
      <c r="A17564" s="9"/>
      <c r="H17564" s="9"/>
      <c r="J17564">
        <v>12</v>
      </c>
      <c r="K17564">
        <f ca="1">SIMULATION!$D$3*SIMULATION!$D$17/$H17552/(SIMULATION!$D$17-$I17552)*(((EXP(-$I17552*$J17564))/(1-EXP(-SIMULATION!$D$4*$I17552)))-(EXP(-SIMULATION!$D$17*$J17564)/(1-EXP(-SIMULATION!$D$4*SIMULATION!$D$17))))</f>
        <v>2.5180799459938505</v>
      </c>
      <c r="L17564">
        <v>-0.54034816274537789</v>
      </c>
      <c r="M17564">
        <f t="shared" ca="1" si="274"/>
        <v>1.1574400735300929</v>
      </c>
    </row>
    <row r="17565" spans="1:13" x14ac:dyDescent="0.25">
      <c r="A17565" s="9"/>
      <c r="H17565" s="9"/>
      <c r="J17565">
        <v>13</v>
      </c>
      <c r="K17565">
        <f ca="1">SIMULATION!$D$3*SIMULATION!$D$17/$H17552/(SIMULATION!$D$17-$I17552)*(((EXP(-$I17552*$J17565))/(1-EXP(-SIMULATION!$D$4*$I17552)))-(EXP(-SIMULATION!$D$17*$J17565)/(1-EXP(-SIMULATION!$D$4*SIMULATION!$D$17))))</f>
        <v>2.407142057137011</v>
      </c>
      <c r="L17565">
        <v>-0.8602602244879729</v>
      </c>
      <c r="M17565">
        <f t="shared" ca="1" si="274"/>
        <v>0.33637349068988504</v>
      </c>
    </row>
    <row r="17566" spans="1:13" x14ac:dyDescent="0.25">
      <c r="A17566" s="9"/>
      <c r="H17566" s="9"/>
      <c r="J17566">
        <v>14</v>
      </c>
      <c r="K17566">
        <f ca="1">SIMULATION!$D$3*SIMULATION!$D$17/$H17552/(SIMULATION!$D$17-$I17552)*(((EXP(-$I17552*$J17566))/(1-EXP(-SIMULATION!$D$4*$I17552)))-(EXP(-SIMULATION!$D$17*$J17566)/(1-EXP(-SIMULATION!$D$4*SIMULATION!$D$17))))</f>
        <v>2.299668313186177</v>
      </c>
      <c r="L17566">
        <v>0.20826637795521918</v>
      </c>
      <c r="M17566">
        <f t="shared" ca="1" si="274"/>
        <v>2.7786119032718508</v>
      </c>
    </row>
    <row r="17567" spans="1:13" x14ac:dyDescent="0.25">
      <c r="A17567" s="9"/>
      <c r="H17567" s="9"/>
      <c r="J17567">
        <v>15</v>
      </c>
      <c r="K17567">
        <f ca="1">SIMULATION!$D$3*SIMULATION!$D$17/$H17552/(SIMULATION!$D$17-$I17552)*(((EXP(-$I17552*$J17567))/(1-EXP(-SIMULATION!$D$4*$I17552)))-(EXP(-SIMULATION!$D$17*$J17567)/(1-EXP(-SIMULATION!$D$4*SIMULATION!$D$17))))</f>
        <v>2.1960826078515789</v>
      </c>
      <c r="L17567">
        <v>-0.1575879804225585</v>
      </c>
      <c r="M17567">
        <f t="shared" ca="1" si="274"/>
        <v>1.850006384839143</v>
      </c>
    </row>
    <row r="17568" spans="1:13" x14ac:dyDescent="0.25">
      <c r="A17568" s="9"/>
      <c r="H17568" s="9"/>
      <c r="J17568">
        <v>16</v>
      </c>
      <c r="K17568">
        <f ca="1">SIMULATION!$D$3*SIMULATION!$D$17/$H17552/(SIMULATION!$D$17-$I17552)*(((EXP(-$I17552*$J17568))/(1-EXP(-SIMULATION!$D$4*$I17552)))-(EXP(-SIMULATION!$D$17*$J17568)/(1-EXP(-SIMULATION!$D$4*SIMULATION!$D$17))))</f>
        <v>2.0965800981171174</v>
      </c>
      <c r="L17568">
        <v>-3.3410458667596607E-2</v>
      </c>
      <c r="M17568">
        <f t="shared" ca="1" si="274"/>
        <v>2.02653239540567</v>
      </c>
    </row>
    <row r="17569" spans="1:13" x14ac:dyDescent="0.25">
      <c r="A17569" s="9"/>
      <c r="H17569" s="9"/>
      <c r="J17569">
        <v>17</v>
      </c>
      <c r="K17569">
        <f ca="1">SIMULATION!$D$3*SIMULATION!$D$17/$H17552/(SIMULATION!$D$17-$I17552)*(((EXP(-$I17552*$J17569))/(1-EXP(-SIMULATION!$D$4*$I17552)))-(EXP(-SIMULATION!$D$17*$J17569)/(1-EXP(-SIMULATION!$D$4*SIMULATION!$D$17))))</f>
        <v>2.0012128677573662</v>
      </c>
      <c r="L17569">
        <v>-0.14154825388435288</v>
      </c>
      <c r="M17569">
        <f t="shared" ca="1" si="274"/>
        <v>1.7179446806754126</v>
      </c>
    </row>
    <row r="17570" spans="1:13" x14ac:dyDescent="0.25">
      <c r="A17570" s="9"/>
      <c r="H17570" s="9"/>
      <c r="J17570">
        <v>18</v>
      </c>
      <c r="K17570">
        <f ca="1">SIMULATION!$D$3*SIMULATION!$D$17/$H17552/(SIMULATION!$D$17-$I17552)*(((EXP(-$I17552*$J17570))/(1-EXP(-SIMULATION!$D$4*$I17552)))-(EXP(-SIMULATION!$D$17*$J17570)/(1-EXP(-SIMULATION!$D$4*SIMULATION!$D$17))))</f>
        <v>1.9099446618090345</v>
      </c>
      <c r="L17570">
        <v>-9.3746221947010891E-2</v>
      </c>
      <c r="M17570">
        <f t="shared" ca="1" si="274"/>
        <v>1.7308945656365762</v>
      </c>
    </row>
    <row r="17571" spans="1:13" x14ac:dyDescent="0.25">
      <c r="A17571" s="9"/>
      <c r="H17571" s="9"/>
      <c r="J17571">
        <v>19</v>
      </c>
      <c r="K17571">
        <f ca="1">SIMULATION!$D$3*SIMULATION!$D$17/$H17552/(SIMULATION!$D$17-$I17552)*(((EXP(-$I17552*$J17571))/(1-EXP(-SIMULATION!$D$4*$I17552)))-(EXP(-SIMULATION!$D$17*$J17571)/(1-EXP(-SIMULATION!$D$4*SIMULATION!$D$17))))</f>
        <v>1.8226858083314881</v>
      </c>
      <c r="L17571">
        <v>-0.17917491146873116</v>
      </c>
      <c r="M17571">
        <f t="shared" ca="1" si="274"/>
        <v>1.4961062399883811</v>
      </c>
    </row>
    <row r="17572" spans="1:13" x14ac:dyDescent="0.25">
      <c r="A17572" s="9"/>
      <c r="H17572" s="9"/>
      <c r="J17572">
        <v>20</v>
      </c>
      <c r="K17572">
        <f ca="1">SIMULATION!$D$3*SIMULATION!$D$17/$H17552/(SIMULATION!$D$17-$I17552)*(((EXP(-$I17552*$J17572))/(1-EXP(-SIMULATION!$D$4*$I17552)))-(EXP(-SIMULATION!$D$17*$J17572)/(1-EXP(-SIMULATION!$D$4*SIMULATION!$D$17))))</f>
        <v>1.7393154507353725</v>
      </c>
      <c r="L17572">
        <v>2.1934996930528434E-2</v>
      </c>
      <c r="M17572">
        <f t="shared" ca="1" si="274"/>
        <v>1.7774673298084738</v>
      </c>
    </row>
    <row r="17573" spans="1:13" x14ac:dyDescent="0.25">
      <c r="A17573" s="9"/>
      <c r="H17573" s="9"/>
      <c r="J17573">
        <v>21</v>
      </c>
      <c r="K17573">
        <f ca="1">SIMULATION!$D$3*SIMULATION!$D$17/$H17552/(SIMULATION!$D$17-$I17552)*(((EXP(-$I17552*$J17573))/(1-EXP(-SIMULATION!$D$4*$I17552)))-(EXP(-SIMULATION!$D$17*$J17573)/(1-EXP(-SIMULATION!$D$4*SIMULATION!$D$17))))</f>
        <v>1.6596956551269573</v>
      </c>
      <c r="L17573">
        <v>-0.13881310740604494</v>
      </c>
      <c r="M17573">
        <f t="shared" ca="1" si="274"/>
        <v>1.4293081438904729</v>
      </c>
    </row>
    <row r="17574" spans="1:13" x14ac:dyDescent="0.25">
      <c r="A17574" s="9"/>
      <c r="H17574" s="9"/>
      <c r="J17574">
        <v>22</v>
      </c>
      <c r="K17574">
        <f ca="1">SIMULATION!$D$3*SIMULATION!$D$17/$H17552/(SIMULATION!$D$17-$I17552)*(((EXP(-$I17552*$J17574))/(1-EXP(-SIMULATION!$D$4*$I17552)))-(EXP(-SIMULATION!$D$17*$J17574)/(1-EXP(-SIMULATION!$D$4*SIMULATION!$D$17))))</f>
        <v>1.5836803173693015</v>
      </c>
      <c r="L17574">
        <v>0.31857802536969509</v>
      </c>
      <c r="M17574">
        <f t="shared" ca="1" si="274"/>
        <v>2.0882060656936656</v>
      </c>
    </row>
    <row r="17575" spans="1:13" x14ac:dyDescent="0.25">
      <c r="A17575" s="9"/>
      <c r="H17575" s="9"/>
      <c r="J17575">
        <v>23</v>
      </c>
      <c r="K17575">
        <f ca="1">SIMULATION!$D$3*SIMULATION!$D$17/$H17552/(SIMULATION!$D$17-$I17552)*(((EXP(-$I17552*$J17575))/(1-EXP(-SIMULATION!$D$4*$I17552)))-(EXP(-SIMULATION!$D$17*$J17575)/(1-EXP(-SIMULATION!$D$4*SIMULATION!$D$17))))</f>
        <v>1.5111207437860814</v>
      </c>
      <c r="L17575">
        <v>-5.5328653134698737E-2</v>
      </c>
      <c r="M17575">
        <f t="shared" ca="1" si="274"/>
        <v>1.4275124683084934</v>
      </c>
    </row>
    <row r="17576" spans="1:13" x14ac:dyDescent="0.25">
      <c r="A17576" s="9"/>
      <c r="H17576" s="9"/>
      <c r="J17576">
        <v>24</v>
      </c>
      <c r="K17576">
        <f ca="1">SIMULATION!$D$3*SIMULATION!$D$17/$H17552/(SIMULATION!$D$17-$I17552)*(((EXP(-$I17552*$J17576))/(1-EXP(-SIMULATION!$D$4*$I17552)))-(EXP(-SIMULATION!$D$17*$J17576)/(1-EXP(-SIMULATION!$D$4*SIMULATION!$D$17))))</f>
        <v>1.4418691060850968</v>
      </c>
      <c r="L17576">
        <v>-0.21118448666495346</v>
      </c>
      <c r="M17576">
        <f t="shared" ca="1" si="274"/>
        <v>1.1373687190784603</v>
      </c>
    </row>
    <row r="17577" spans="1:13" x14ac:dyDescent="0.25">
      <c r="A17577" s="9">
        <v>704</v>
      </c>
      <c r="B17577" s="2">
        <f ca="1">NORMINV(RAND(),SIMULATION!D7,SIMULATION!D8)</f>
        <v>57.210366503230262</v>
      </c>
      <c r="C17577" s="2">
        <v>2</v>
      </c>
      <c r="D17577" s="2">
        <f ca="1">SIMULATION!$D$11*(1+(SIMULATION!$D$12*LN(1+$C17577)))*(1+(SIMULATION!$D$13*(($B17577/63.5)-1)))</f>
        <v>9.7709821722747527</v>
      </c>
      <c r="E17577" s="2">
        <v>3.8589157800820451E-2</v>
      </c>
      <c r="F17577" s="2">
        <f ca="1">D17577*(1+E17577)</f>
        <v>10.148036145189666</v>
      </c>
      <c r="G17577" s="2">
        <v>-0.34980853378909765</v>
      </c>
      <c r="H17577" s="9">
        <f>SIMULATION!$D$15*EXP($G$17577)</f>
        <v>155.59391205892499</v>
      </c>
      <c r="I17577" s="2">
        <f ca="1">$F17577/$H17577</f>
        <v>6.5221293114260809E-2</v>
      </c>
      <c r="J17577">
        <v>0</v>
      </c>
      <c r="K17577">
        <f ca="1">SIMULATION!$D$3*SIMULATION!$D$17/$H17577/(SIMULATION!$D$17-$I17577)*(((EXP(-$I17577*$J17577))/(1-EXP(-SIMULATION!$D$4*$I17577)))-(EXP(-SIMULATION!$D$17*$J17577)/(1-EXP(-SIMULATION!$D$4*SIMULATION!$D$17))))</f>
        <v>1.0944398065655077</v>
      </c>
      <c r="L17577">
        <v>0.46228199943816811</v>
      </c>
      <c r="M17577">
        <f t="shared" ca="1" si="274"/>
        <v>1.6003796286093326</v>
      </c>
    </row>
    <row r="17578" spans="1:13" x14ac:dyDescent="0.25">
      <c r="A17578" s="9"/>
      <c r="H17578" s="9"/>
      <c r="J17578">
        <v>1</v>
      </c>
      <c r="K17578">
        <f ca="1">SIMULATION!$D$3*SIMULATION!$D$17/$H17577/(SIMULATION!$D$17-$I17577)*(((EXP(-$I17577*$J17578))/(1-EXP(-SIMULATION!$D$4*$I17577)))-(EXP(-SIMULATION!$D$17*$J17578)/(1-EXP(-SIMULATION!$D$4*SIMULATION!$D$17))))</f>
        <v>2.2515157315550915</v>
      </c>
      <c r="L17578">
        <v>-0.48316451890461648</v>
      </c>
      <c r="M17578">
        <f t="shared" ca="1" si="274"/>
        <v>1.1636632163120999</v>
      </c>
    </row>
    <row r="17579" spans="1:13" x14ac:dyDescent="0.25">
      <c r="A17579" s="9"/>
      <c r="H17579" s="9"/>
      <c r="J17579">
        <v>2</v>
      </c>
      <c r="K17579">
        <f ca="1">SIMULATION!$D$3*SIMULATION!$D$17/$H17577/(SIMULATION!$D$17-$I17577)*(((EXP(-$I17577*$J17579))/(1-EXP(-SIMULATION!$D$4*$I17577)))-(EXP(-SIMULATION!$D$17*$J17579)/(1-EXP(-SIMULATION!$D$4*SIMULATION!$D$17))))</f>
        <v>2.8951203905284779</v>
      </c>
      <c r="L17579">
        <v>0.31602109328702599</v>
      </c>
      <c r="M17579">
        <f t="shared" ca="1" si="274"/>
        <v>3.810039501540849</v>
      </c>
    </row>
    <row r="17580" spans="1:13" x14ac:dyDescent="0.25">
      <c r="A17580" s="9"/>
      <c r="H17580" s="9"/>
      <c r="J17580">
        <v>3</v>
      </c>
      <c r="K17580">
        <f ca="1">SIMULATION!$D$3*SIMULATION!$D$17/$H17577/(SIMULATION!$D$17-$I17577)*(((EXP(-$I17577*$J17580))/(1-EXP(-SIMULATION!$D$4*$I17577)))-(EXP(-SIMULATION!$D$17*$J17580)/(1-EXP(-SIMULATION!$D$4*SIMULATION!$D$17))))</f>
        <v>3.2158601823763657</v>
      </c>
      <c r="L17580">
        <v>-0.163531896980356</v>
      </c>
      <c r="M17580">
        <f t="shared" ca="1" si="274"/>
        <v>2.6899644663287652</v>
      </c>
    </row>
    <row r="17581" spans="1:13" x14ac:dyDescent="0.25">
      <c r="A17581" s="9"/>
      <c r="H17581" s="9"/>
      <c r="J17581">
        <v>4</v>
      </c>
      <c r="K17581">
        <f ca="1">SIMULATION!$D$3*SIMULATION!$D$17/$H17577/(SIMULATION!$D$17-$I17577)*(((EXP(-$I17577*$J17581))/(1-EXP(-SIMULATION!$D$4*$I17577)))-(EXP(-SIMULATION!$D$17*$J17581)/(1-EXP(-SIMULATION!$D$4*SIMULATION!$D$17))))</f>
        <v>3.3354901111505848</v>
      </c>
      <c r="L17581">
        <v>0.22256316670035217</v>
      </c>
      <c r="M17581">
        <f t="shared" ca="1" si="274"/>
        <v>4.0778473527859687</v>
      </c>
    </row>
    <row r="17582" spans="1:13" x14ac:dyDescent="0.25">
      <c r="A17582" s="9"/>
      <c r="H17582" s="9"/>
      <c r="J17582">
        <v>5</v>
      </c>
      <c r="K17582">
        <f ca="1">SIMULATION!$D$3*SIMULATION!$D$17/$H17577/(SIMULATION!$D$17-$I17577)*(((EXP(-$I17577*$J17582))/(1-EXP(-SIMULATION!$D$4*$I17577)))-(EXP(-SIMULATION!$D$17*$J17582)/(1-EXP(-SIMULATION!$D$4*SIMULATION!$D$17))))</f>
        <v>3.3316681730553421</v>
      </c>
      <c r="L17582">
        <v>0.20804644782576659</v>
      </c>
      <c r="M17582">
        <f t="shared" ca="1" si="274"/>
        <v>4.0248099017936676</v>
      </c>
    </row>
    <row r="17583" spans="1:13" x14ac:dyDescent="0.25">
      <c r="A17583" s="9"/>
      <c r="H17583" s="9"/>
      <c r="J17583">
        <v>6</v>
      </c>
      <c r="K17583">
        <f ca="1">SIMULATION!$D$3*SIMULATION!$D$17/$H17577/(SIMULATION!$D$17-$I17577)*(((EXP(-$I17577*$J17583))/(1-EXP(-SIMULATION!$D$4*$I17577)))-(EXP(-SIMULATION!$D$17*$J17583)/(1-EXP(-SIMULATION!$D$4*SIMULATION!$D$17))))</f>
        <v>3.2538170129667812</v>
      </c>
      <c r="L17583">
        <v>-0.25231401825584837</v>
      </c>
      <c r="M17583">
        <f t="shared" ca="1" si="274"/>
        <v>2.4328333677558911</v>
      </c>
    </row>
    <row r="17584" spans="1:13" x14ac:dyDescent="0.25">
      <c r="A17584" s="9"/>
      <c r="H17584" s="9"/>
      <c r="J17584">
        <v>7</v>
      </c>
      <c r="K17584">
        <f ca="1">SIMULATION!$D$3*SIMULATION!$D$17/$H17577/(SIMULATION!$D$17-$I17577)*(((EXP(-$I17577*$J17584))/(1-EXP(-SIMULATION!$D$4*$I17577)))-(EXP(-SIMULATION!$D$17*$J17584)/(1-EXP(-SIMULATION!$D$4*SIMULATION!$D$17))))</f>
        <v>3.1332870016066452</v>
      </c>
      <c r="L17584">
        <v>-0.39368301604856287</v>
      </c>
      <c r="M17584">
        <f t="shared" ca="1" si="274"/>
        <v>1.8997651246683827</v>
      </c>
    </row>
    <row r="17585" spans="1:13" x14ac:dyDescent="0.25">
      <c r="A17585" s="9"/>
      <c r="H17585" s="9"/>
      <c r="J17585">
        <v>8</v>
      </c>
      <c r="K17585">
        <f ca="1">SIMULATION!$D$3*SIMULATION!$D$17/$H17577/(SIMULATION!$D$17-$I17577)*(((EXP(-$I17577*$J17585))/(1-EXP(-SIMULATION!$D$4*$I17577)))-(EXP(-SIMULATION!$D$17*$J17585)/(1-EXP(-SIMULATION!$D$4*SIMULATION!$D$17))))</f>
        <v>2.9898676167511331</v>
      </c>
      <c r="L17585">
        <v>-7.66101429526834E-3</v>
      </c>
      <c r="M17585">
        <f t="shared" ca="1" si="274"/>
        <v>2.9669621981982428</v>
      </c>
    </row>
    <row r="17586" spans="1:13" x14ac:dyDescent="0.25">
      <c r="A17586" s="9"/>
      <c r="H17586" s="9"/>
      <c r="J17586">
        <v>9</v>
      </c>
      <c r="K17586">
        <f ca="1">SIMULATION!$D$3*SIMULATION!$D$17/$H17577/(SIMULATION!$D$17-$I17577)*(((EXP(-$I17577*$J17586))/(1-EXP(-SIMULATION!$D$4*$I17577)))-(EXP(-SIMULATION!$D$17*$J17586)/(1-EXP(-SIMULATION!$D$4*SIMULATION!$D$17))))</f>
        <v>2.8359588152256783</v>
      </c>
      <c r="L17586">
        <v>9.3355371351597341E-2</v>
      </c>
      <c r="M17586">
        <f t="shared" ca="1" si="274"/>
        <v>3.1007108035589073</v>
      </c>
    </row>
    <row r="17587" spans="1:13" x14ac:dyDescent="0.25">
      <c r="A17587" s="9"/>
      <c r="H17587" s="9"/>
      <c r="J17587">
        <v>10</v>
      </c>
      <c r="K17587">
        <f ca="1">SIMULATION!$D$3*SIMULATION!$D$17/$H17577/(SIMULATION!$D$17-$I17577)*(((EXP(-$I17577*$J17587))/(1-EXP(-SIMULATION!$D$4*$I17577)))-(EXP(-SIMULATION!$D$17*$J17587)/(1-EXP(-SIMULATION!$D$4*SIMULATION!$D$17))))</f>
        <v>2.6792429509548703</v>
      </c>
      <c r="L17587">
        <v>0.74583544784556544</v>
      </c>
      <c r="M17587">
        <f t="shared" ca="1" si="274"/>
        <v>4.6775173171673705</v>
      </c>
    </row>
    <row r="17588" spans="1:13" x14ac:dyDescent="0.25">
      <c r="A17588" s="9"/>
      <c r="H17588" s="9"/>
      <c r="J17588">
        <v>11</v>
      </c>
      <c r="K17588">
        <f ca="1">SIMULATION!$D$3*SIMULATION!$D$17/$H17577/(SIMULATION!$D$17-$I17577)*(((EXP(-$I17577*$J17588))/(1-EXP(-SIMULATION!$D$4*$I17577)))-(EXP(-SIMULATION!$D$17*$J17588)/(1-EXP(-SIMULATION!$D$4*SIMULATION!$D$17))))</f>
        <v>2.5243958821898311</v>
      </c>
      <c r="L17588">
        <v>0.14994265066017476</v>
      </c>
      <c r="M17588">
        <f t="shared" ca="1" si="274"/>
        <v>2.9029104920810052</v>
      </c>
    </row>
    <row r="17589" spans="1:13" x14ac:dyDescent="0.25">
      <c r="A17589" s="9"/>
      <c r="H17589" s="9"/>
      <c r="J17589">
        <v>12</v>
      </c>
      <c r="K17589">
        <f ca="1">SIMULATION!$D$3*SIMULATION!$D$17/$H17577/(SIMULATION!$D$17-$I17577)*(((EXP(-$I17577*$J17589))/(1-EXP(-SIMULATION!$D$4*$I17577)))-(EXP(-SIMULATION!$D$17*$J17589)/(1-EXP(-SIMULATION!$D$4*SIMULATION!$D$17))))</f>
        <v>2.3741824387244006</v>
      </c>
      <c r="L17589">
        <v>7.4879490922442546E-2</v>
      </c>
      <c r="M17589">
        <f t="shared" ca="1" si="274"/>
        <v>2.5519600110930871</v>
      </c>
    </row>
    <row r="17590" spans="1:13" x14ac:dyDescent="0.25">
      <c r="A17590" s="9"/>
      <c r="H17590" s="9"/>
      <c r="J17590">
        <v>13</v>
      </c>
      <c r="K17590">
        <f ca="1">SIMULATION!$D$3*SIMULATION!$D$17/$H17577/(SIMULATION!$D$17-$I17577)*(((EXP(-$I17577*$J17590))/(1-EXP(-SIMULATION!$D$4*$I17577)))-(EXP(-SIMULATION!$D$17*$J17590)/(1-EXP(-SIMULATION!$D$4*SIMULATION!$D$17))))</f>
        <v>2.2301574384595324</v>
      </c>
      <c r="L17590">
        <v>6.7563601353395149E-4</v>
      </c>
      <c r="M17590">
        <f t="shared" ca="1" si="274"/>
        <v>2.2316642131408067</v>
      </c>
    </row>
    <row r="17591" spans="1:13" x14ac:dyDescent="0.25">
      <c r="A17591" s="9"/>
      <c r="H17591" s="9"/>
      <c r="J17591">
        <v>14</v>
      </c>
      <c r="K17591">
        <f ca="1">SIMULATION!$D$3*SIMULATION!$D$17/$H17577/(SIMULATION!$D$17-$I17577)*(((EXP(-$I17577*$J17591))/(1-EXP(-SIMULATION!$D$4*$I17577)))-(EXP(-SIMULATION!$D$17*$J17591)/(1-EXP(-SIMULATION!$D$4*SIMULATION!$D$17))))</f>
        <v>2.0931139926337052</v>
      </c>
      <c r="L17591">
        <v>0.53013546479120499</v>
      </c>
      <c r="M17591">
        <f t="shared" ca="1" si="274"/>
        <v>3.2027479519795494</v>
      </c>
    </row>
    <row r="17592" spans="1:13" x14ac:dyDescent="0.25">
      <c r="A17592" s="9"/>
      <c r="H17592" s="9"/>
      <c r="J17592">
        <v>15</v>
      </c>
      <c r="K17592">
        <f ca="1">SIMULATION!$D$3*SIMULATION!$D$17/$H17577/(SIMULATION!$D$17-$I17577)*(((EXP(-$I17577*$J17592))/(1-EXP(-SIMULATION!$D$4*$I17577)))-(EXP(-SIMULATION!$D$17*$J17592)/(1-EXP(-SIMULATION!$D$4*SIMULATION!$D$17))))</f>
        <v>1.963369925786552</v>
      </c>
      <c r="L17592">
        <v>-0.1571032389384826</v>
      </c>
      <c r="M17592">
        <f t="shared" ca="1" si="274"/>
        <v>1.6549181512110767</v>
      </c>
    </row>
    <row r="17593" spans="1:13" x14ac:dyDescent="0.25">
      <c r="A17593" s="9"/>
      <c r="H17593" s="9"/>
      <c r="J17593">
        <v>16</v>
      </c>
      <c r="K17593">
        <f ca="1">SIMULATION!$D$3*SIMULATION!$D$17/$H17577/(SIMULATION!$D$17-$I17577)*(((EXP(-$I17577*$J17593))/(1-EXP(-SIMULATION!$D$4*$I17577)))-(EXP(-SIMULATION!$D$17*$J17593)/(1-EXP(-SIMULATION!$D$4*SIMULATION!$D$17))))</f>
        <v>1.8409505103239845</v>
      </c>
      <c r="L17593">
        <v>7.4379470139574869E-2</v>
      </c>
      <c r="M17593">
        <f t="shared" ca="1" si="274"/>
        <v>1.9778794338350623</v>
      </c>
    </row>
    <row r="17594" spans="1:13" x14ac:dyDescent="0.25">
      <c r="A17594" s="9"/>
      <c r="H17594" s="9"/>
      <c r="J17594">
        <v>17</v>
      </c>
      <c r="K17594">
        <f ca="1">SIMULATION!$D$3*SIMULATION!$D$17/$H17577/(SIMULATION!$D$17-$I17577)*(((EXP(-$I17577*$J17594))/(1-EXP(-SIMULATION!$D$4*$I17577)))-(EXP(-SIMULATION!$D$17*$J17594)/(1-EXP(-SIMULATION!$D$4*SIMULATION!$D$17))))</f>
        <v>1.7257048081251785</v>
      </c>
      <c r="L17594">
        <v>4.0205845270993482E-2</v>
      </c>
      <c r="M17594">
        <f t="shared" ca="1" si="274"/>
        <v>1.7950882286240688</v>
      </c>
    </row>
    <row r="17595" spans="1:13" x14ac:dyDescent="0.25">
      <c r="A17595" s="9"/>
      <c r="H17595" s="9"/>
      <c r="J17595">
        <v>18</v>
      </c>
      <c r="K17595">
        <f ca="1">SIMULATION!$D$3*SIMULATION!$D$17/$H17577/(SIMULATION!$D$17-$I17577)*(((EXP(-$I17577*$J17595))/(1-EXP(-SIMULATION!$D$4*$I17577)))-(EXP(-SIMULATION!$D$17*$J17595)/(1-EXP(-SIMULATION!$D$4*SIMULATION!$D$17))))</f>
        <v>1.6173795138621319</v>
      </c>
      <c r="L17595">
        <v>0.33354226490462641</v>
      </c>
      <c r="M17595">
        <f t="shared" ca="1" si="274"/>
        <v>2.1568439401260511</v>
      </c>
    </row>
    <row r="17596" spans="1:13" x14ac:dyDescent="0.25">
      <c r="A17596" s="9"/>
      <c r="H17596" s="9"/>
      <c r="J17596">
        <v>19</v>
      </c>
      <c r="K17596">
        <f ca="1">SIMULATION!$D$3*SIMULATION!$D$17/$H17577/(SIMULATION!$D$17-$I17577)*(((EXP(-$I17577*$J17596))/(1-EXP(-SIMULATION!$D$4*$I17577)))-(EXP(-SIMULATION!$D$17*$J17596)/(1-EXP(-SIMULATION!$D$4*SIMULATION!$D$17))))</f>
        <v>1.5156656092904428</v>
      </c>
      <c r="L17596">
        <v>2.5100116711166968E-2</v>
      </c>
      <c r="M17596">
        <f t="shared" ca="1" si="274"/>
        <v>1.5537089929787351</v>
      </c>
    </row>
    <row r="17597" spans="1:13" x14ac:dyDescent="0.25">
      <c r="A17597" s="9"/>
      <c r="H17597" s="9"/>
      <c r="J17597">
        <v>20</v>
      </c>
      <c r="K17597">
        <f ca="1">SIMULATION!$D$3*SIMULATION!$D$17/$H17577/(SIMULATION!$D$17-$I17577)*(((EXP(-$I17577*$J17597))/(1-EXP(-SIMULATION!$D$4*$I17577)))-(EXP(-SIMULATION!$D$17*$J17597)/(1-EXP(-SIMULATION!$D$4*SIMULATION!$D$17))))</f>
        <v>1.4202276362205748</v>
      </c>
      <c r="L17597">
        <v>-0.327593929367334</v>
      </c>
      <c r="M17597">
        <f t="shared" ca="1" si="274"/>
        <v>0.95496968427499607</v>
      </c>
    </row>
    <row r="17598" spans="1:13" x14ac:dyDescent="0.25">
      <c r="A17598" s="9"/>
      <c r="H17598" s="9"/>
      <c r="J17598">
        <v>21</v>
      </c>
      <c r="K17598">
        <f ca="1">SIMULATION!$D$3*SIMULATION!$D$17/$H17577/(SIMULATION!$D$17-$I17577)*(((EXP(-$I17577*$J17598))/(1-EXP(-SIMULATION!$D$4*$I17577)))-(EXP(-SIMULATION!$D$17*$J17598)/(1-EXP(-SIMULATION!$D$4*SIMULATION!$D$17))))</f>
        <v>1.3307218705314847</v>
      </c>
      <c r="L17598">
        <v>-1.7351339502187185E-2</v>
      </c>
      <c r="M17598">
        <f t="shared" ca="1" si="274"/>
        <v>1.3076320635729073</v>
      </c>
    </row>
    <row r="17599" spans="1:13" x14ac:dyDescent="0.25">
      <c r="A17599" s="9"/>
      <c r="H17599" s="9"/>
      <c r="J17599">
        <v>22</v>
      </c>
      <c r="K17599">
        <f ca="1">SIMULATION!$D$3*SIMULATION!$D$17/$H17577/(SIMULATION!$D$17-$I17577)*(((EXP(-$I17577*$J17599))/(1-EXP(-SIMULATION!$D$4*$I17577)))-(EXP(-SIMULATION!$D$17*$J17599)/(1-EXP(-SIMULATION!$D$4*SIMULATION!$D$17))))</f>
        <v>1.2468074206280317</v>
      </c>
      <c r="L17599">
        <v>-0.48934063848506282</v>
      </c>
      <c r="M17599">
        <f t="shared" ca="1" si="274"/>
        <v>0.63669388134999638</v>
      </c>
    </row>
    <row r="17600" spans="1:13" x14ac:dyDescent="0.25">
      <c r="A17600" s="9"/>
      <c r="H17600" s="9"/>
      <c r="J17600">
        <v>23</v>
      </c>
      <c r="K17600">
        <f ca="1">SIMULATION!$D$3*SIMULATION!$D$17/$H17577/(SIMULATION!$D$17-$I17577)*(((EXP(-$I17577*$J17600))/(1-EXP(-SIMULATION!$D$4*$I17577)))-(EXP(-SIMULATION!$D$17*$J17600)/(1-EXP(-SIMULATION!$D$4*SIMULATION!$D$17))))</f>
        <v>1.1681528263040222</v>
      </c>
      <c r="L17600">
        <v>9.04603666600442E-2</v>
      </c>
      <c r="M17600">
        <f t="shared" ca="1" si="274"/>
        <v>1.2738243592864511</v>
      </c>
    </row>
    <row r="17601" spans="1:13" x14ac:dyDescent="0.25">
      <c r="A17601" s="9"/>
      <c r="H17601" s="9"/>
      <c r="J17601">
        <v>24</v>
      </c>
      <c r="K17601">
        <f ca="1">SIMULATION!$D$3*SIMULATION!$D$17/$H17577/(SIMULATION!$D$17-$I17577)*(((EXP(-$I17577*$J17601))/(1-EXP(-SIMULATION!$D$4*$I17577)))-(EXP(-SIMULATION!$D$17*$J17601)/(1-EXP(-SIMULATION!$D$4*SIMULATION!$D$17))))</f>
        <v>1.0944398065655079</v>
      </c>
      <c r="L17601">
        <v>-3.1382839772413275E-2</v>
      </c>
      <c r="M17601">
        <f t="shared" ca="1" si="274"/>
        <v>1.0600931774755116</v>
      </c>
    </row>
    <row r="17602" spans="1:13" x14ac:dyDescent="0.25">
      <c r="A17602" s="9">
        <v>705</v>
      </c>
      <c r="B17602" s="2">
        <f ca="1">NORMINV(RAND(),SIMULATION!D7,SIMULATION!D8)</f>
        <v>60.577651342910052</v>
      </c>
      <c r="C17602" s="2">
        <v>2</v>
      </c>
      <c r="D17602" s="2">
        <f ca="1">SIMULATION!$D$11*(1+(SIMULATION!$D$12*LN(1+$C17602)))*(1+(SIMULATION!$D$13*(($B17602/63.5)-1)))</f>
        <v>10.021042594124912</v>
      </c>
      <c r="E17602" s="2">
        <v>-0.1190263303432518</v>
      </c>
      <c r="F17602" s="2">
        <f ca="1">D17602*(1+E17602)</f>
        <v>8.8282746679328028</v>
      </c>
      <c r="G17602" s="2">
        <v>0.1591855654247353</v>
      </c>
      <c r="H17602" s="9">
        <f>SIMULATION!$D$15*EXP($G$17602)</f>
        <v>258.84866466345892</v>
      </c>
      <c r="I17602" s="2">
        <f ca="1">$F17602/$H17602</f>
        <v>3.4105930889814902E-2</v>
      </c>
      <c r="J17602">
        <v>0</v>
      </c>
      <c r="K17602">
        <f ca="1">SIMULATION!$D$3*SIMULATION!$D$17/$H17602/(SIMULATION!$D$17-$I17602)*(((EXP(-$I17602*$J17602))/(1-EXP(-SIMULATION!$D$4*$I17602)))-(EXP(-SIMULATION!$D$17*$J17602)/(1-EXP(-SIMULATION!$D$4*SIMULATION!$D$17))))</f>
        <v>1.8158986279921734</v>
      </c>
      <c r="L17602">
        <v>0.30927431899358959</v>
      </c>
      <c r="M17602">
        <f t="shared" ca="1" si="274"/>
        <v>2.3775094395258467</v>
      </c>
    </row>
    <row r="17603" spans="1:13" x14ac:dyDescent="0.25">
      <c r="A17603" s="9"/>
      <c r="H17603" s="9"/>
      <c r="J17603">
        <v>1</v>
      </c>
      <c r="K17603">
        <f ca="1">SIMULATION!$D$3*SIMULATION!$D$17/$H17602/(SIMULATION!$D$17-$I17602)*(((EXP(-$I17602*$J17603))/(1-EXP(-SIMULATION!$D$4*$I17602)))-(EXP(-SIMULATION!$D$17*$J17603)/(1-EXP(-SIMULATION!$D$4*SIMULATION!$D$17))))</f>
        <v>2.5043882178763752</v>
      </c>
      <c r="L17603">
        <v>0.33167587033795803</v>
      </c>
      <c r="M17603">
        <f t="shared" ref="M17603:M17666" ca="1" si="275">$K17603*(1+$L17603)</f>
        <v>3.3350333597046498</v>
      </c>
    </row>
    <row r="17604" spans="1:13" x14ac:dyDescent="0.25">
      <c r="A17604" s="9"/>
      <c r="H17604" s="9"/>
      <c r="J17604">
        <v>2</v>
      </c>
      <c r="K17604">
        <f ca="1">SIMULATION!$D$3*SIMULATION!$D$17/$H17602/(SIMULATION!$D$17-$I17602)*(((EXP(-$I17602*$J17604))/(1-EXP(-SIMULATION!$D$4*$I17602)))-(EXP(-SIMULATION!$D$17*$J17604)/(1-EXP(-SIMULATION!$D$4*SIMULATION!$D$17))))</f>
        <v>2.9006336640699053</v>
      </c>
      <c r="L17604">
        <v>-0.19125765580322079</v>
      </c>
      <c r="M17604">
        <f t="shared" ca="1" si="275"/>
        <v>2.345865269135988</v>
      </c>
    </row>
    <row r="17605" spans="1:13" x14ac:dyDescent="0.25">
      <c r="A17605" s="9"/>
      <c r="H17605" s="9"/>
      <c r="J17605">
        <v>3</v>
      </c>
      <c r="K17605">
        <f ca="1">SIMULATION!$D$3*SIMULATION!$D$17/$H17602/(SIMULATION!$D$17-$I17602)*(((EXP(-$I17602*$J17605))/(1-EXP(-SIMULATION!$D$4*$I17602)))-(EXP(-SIMULATION!$D$17*$J17605)/(1-EXP(-SIMULATION!$D$4*SIMULATION!$D$17))))</f>
        <v>3.1111093624609958</v>
      </c>
      <c r="L17605">
        <v>-8.1407893599271558E-2</v>
      </c>
      <c r="M17605">
        <f t="shared" ca="1" si="275"/>
        <v>2.8578405025060736</v>
      </c>
    </row>
    <row r="17606" spans="1:13" x14ac:dyDescent="0.25">
      <c r="A17606" s="9"/>
      <c r="H17606" s="9"/>
      <c r="J17606">
        <v>4</v>
      </c>
      <c r="K17606">
        <f ca="1">SIMULATION!$D$3*SIMULATION!$D$17/$H17602/(SIMULATION!$D$17-$I17602)*(((EXP(-$I17602*$J17606))/(1-EXP(-SIMULATION!$D$4*$I17602)))-(EXP(-SIMULATION!$D$17*$J17606)/(1-EXP(-SIMULATION!$D$4*SIMULATION!$D$17))))</f>
        <v>3.2039961464637035</v>
      </c>
      <c r="L17606">
        <v>-0.66806131530106283</v>
      </c>
      <c r="M17606">
        <f t="shared" ca="1" si="275"/>
        <v>1.063530266637625</v>
      </c>
    </row>
    <row r="17607" spans="1:13" x14ac:dyDescent="0.25">
      <c r="A17607" s="9"/>
      <c r="H17607" s="9"/>
      <c r="J17607">
        <v>5</v>
      </c>
      <c r="K17607">
        <f ca="1">SIMULATION!$D$3*SIMULATION!$D$17/$H17602/(SIMULATION!$D$17-$I17602)*(((EXP(-$I17602*$J17607))/(1-EXP(-SIMULATION!$D$4*$I17602)))-(EXP(-SIMULATION!$D$17*$J17607)/(1-EXP(-SIMULATION!$D$4*SIMULATION!$D$17))))</f>
        <v>3.2229370998359386</v>
      </c>
      <c r="L17607">
        <v>0.43313429338752851</v>
      </c>
      <c r="M17607">
        <f t="shared" ca="1" si="275"/>
        <v>4.6189016832058281</v>
      </c>
    </row>
    <row r="17608" spans="1:13" x14ac:dyDescent="0.25">
      <c r="A17608" s="9"/>
      <c r="H17608" s="9"/>
      <c r="J17608">
        <v>6</v>
      </c>
      <c r="K17608">
        <f ca="1">SIMULATION!$D$3*SIMULATION!$D$17/$H17602/(SIMULATION!$D$17-$I17602)*(((EXP(-$I17602*$J17608))/(1-EXP(-SIMULATION!$D$4*$I17602)))-(EXP(-SIMULATION!$D$17*$J17608)/(1-EXP(-SIMULATION!$D$4*SIMULATION!$D$17))))</f>
        <v>3.1958525586419166</v>
      </c>
      <c r="L17608">
        <v>0.367658647273087</v>
      </c>
      <c r="M17608">
        <f t="shared" ca="1" si="275"/>
        <v>4.3708353872364372</v>
      </c>
    </row>
    <row r="17609" spans="1:13" x14ac:dyDescent="0.25">
      <c r="A17609" s="9"/>
      <c r="H17609" s="9"/>
      <c r="J17609">
        <v>7</v>
      </c>
      <c r="K17609">
        <f ca="1">SIMULATION!$D$3*SIMULATION!$D$17/$H17602/(SIMULATION!$D$17-$I17602)*(((EXP(-$I17602*$J17609))/(1-EXP(-SIMULATION!$D$4*$I17602)))-(EXP(-SIMULATION!$D$17*$J17609)/(1-EXP(-SIMULATION!$D$4*SIMULATION!$D$17))))</f>
        <v>3.1405889235805504</v>
      </c>
      <c r="L17609">
        <v>-0.3029740266747899</v>
      </c>
      <c r="M17609">
        <f t="shared" ca="1" si="275"/>
        <v>2.189072051273107</v>
      </c>
    </row>
    <row r="17610" spans="1:13" x14ac:dyDescent="0.25">
      <c r="A17610" s="9"/>
      <c r="H17610" s="9"/>
      <c r="J17610">
        <v>8</v>
      </c>
      <c r="K17610">
        <f ca="1">SIMULATION!$D$3*SIMULATION!$D$17/$H17602/(SIMULATION!$D$17-$I17602)*(((EXP(-$I17602*$J17610))/(1-EXP(-SIMULATION!$D$4*$I17602)))-(EXP(-SIMULATION!$D$17*$J17610)/(1-EXP(-SIMULATION!$D$4*SIMULATION!$D$17))))</f>
        <v>3.0685385029754233</v>
      </c>
      <c r="L17610">
        <v>0.19453360936885436</v>
      </c>
      <c r="M17610">
        <f t="shared" ca="1" si="275"/>
        <v>3.6654723734465335</v>
      </c>
    </row>
    <row r="17611" spans="1:13" x14ac:dyDescent="0.25">
      <c r="A17611" s="9"/>
      <c r="H17611" s="9"/>
      <c r="J17611">
        <v>9</v>
      </c>
      <c r="K17611">
        <f ca="1">SIMULATION!$D$3*SIMULATION!$D$17/$H17602/(SIMULATION!$D$17-$I17602)*(((EXP(-$I17602*$J17611))/(1-EXP(-SIMULATION!$D$4*$I17602)))-(EXP(-SIMULATION!$D$17*$J17611)/(1-EXP(-SIMULATION!$D$4*SIMULATION!$D$17))))</f>
        <v>2.9869591447372161</v>
      </c>
      <c r="L17611">
        <v>0.37140565326524083</v>
      </c>
      <c r="M17611">
        <f t="shared" ca="1" si="275"/>
        <v>4.0963326571649263</v>
      </c>
    </row>
    <row r="17612" spans="1:13" x14ac:dyDescent="0.25">
      <c r="A17612" s="9"/>
      <c r="H17612" s="9"/>
      <c r="J17612">
        <v>10</v>
      </c>
      <c r="K17612">
        <f ca="1">SIMULATION!$D$3*SIMULATION!$D$17/$H17602/(SIMULATION!$D$17-$I17602)*(((EXP(-$I17602*$J17612))/(1-EXP(-SIMULATION!$D$4*$I17602)))-(EXP(-SIMULATION!$D$17*$J17612)/(1-EXP(-SIMULATION!$D$4*SIMULATION!$D$17))))</f>
        <v>2.9004606632558927</v>
      </c>
      <c r="L17612">
        <v>5.1435163332287696E-2</v>
      </c>
      <c r="M17612">
        <f t="shared" ca="1" si="275"/>
        <v>3.0496463312093347</v>
      </c>
    </row>
    <row r="17613" spans="1:13" x14ac:dyDescent="0.25">
      <c r="A17613" s="9"/>
      <c r="H17613" s="9"/>
      <c r="J17613">
        <v>11</v>
      </c>
      <c r="K17613">
        <f ca="1">SIMULATION!$D$3*SIMULATION!$D$17/$H17602/(SIMULATION!$D$17-$I17602)*(((EXP(-$I17602*$J17613))/(1-EXP(-SIMULATION!$D$4*$I17602)))-(EXP(-SIMULATION!$D$17*$J17613)/(1-EXP(-SIMULATION!$D$4*SIMULATION!$D$17))))</f>
        <v>2.8119573299194376</v>
      </c>
      <c r="L17613">
        <v>0.1234699573047814</v>
      </c>
      <c r="M17613">
        <f t="shared" ca="1" si="275"/>
        <v>3.1591495813874579</v>
      </c>
    </row>
    <row r="17614" spans="1:13" x14ac:dyDescent="0.25">
      <c r="A17614" s="9"/>
      <c r="H17614" s="9"/>
      <c r="J17614">
        <v>12</v>
      </c>
      <c r="K17614">
        <f ca="1">SIMULATION!$D$3*SIMULATION!$D$17/$H17602/(SIMULATION!$D$17-$I17602)*(((EXP(-$I17602*$J17614))/(1-EXP(-SIMULATION!$D$4*$I17602)))-(EXP(-SIMULATION!$D$17*$J17614)/(1-EXP(-SIMULATION!$D$4*SIMULATION!$D$17))))</f>
        <v>2.7232782058493896</v>
      </c>
      <c r="L17614">
        <v>0.23284900172224335</v>
      </c>
      <c r="M17614">
        <f t="shared" ca="1" si="275"/>
        <v>3.357390817493362</v>
      </c>
    </row>
    <row r="17615" spans="1:13" x14ac:dyDescent="0.25">
      <c r="A17615" s="9"/>
      <c r="H17615" s="9"/>
      <c r="J17615">
        <v>13</v>
      </c>
      <c r="K17615">
        <f ca="1">SIMULATION!$D$3*SIMULATION!$D$17/$H17602/(SIMULATION!$D$17-$I17602)*(((EXP(-$I17602*$J17615))/(1-EXP(-SIMULATION!$D$4*$I17602)))-(EXP(-SIMULATION!$D$17*$J17615)/(1-EXP(-SIMULATION!$D$4*SIMULATION!$D$17))))</f>
        <v>2.6355582131755186</v>
      </c>
      <c r="L17615">
        <v>-0.38675942617461362</v>
      </c>
      <c r="M17615">
        <f t="shared" ca="1" si="275"/>
        <v>1.616231230997965</v>
      </c>
    </row>
    <row r="17616" spans="1:13" x14ac:dyDescent="0.25">
      <c r="A17616" s="9"/>
      <c r="H17616" s="9"/>
      <c r="J17616">
        <v>14</v>
      </c>
      <c r="K17616">
        <f ca="1">SIMULATION!$D$3*SIMULATION!$D$17/$H17602/(SIMULATION!$D$17-$I17602)*(((EXP(-$I17602*$J17616))/(1-EXP(-SIMULATION!$D$4*$I17602)))-(EXP(-SIMULATION!$D$17*$J17616)/(1-EXP(-SIMULATION!$D$4*SIMULATION!$D$17))))</f>
        <v>2.5494886997443973</v>
      </c>
      <c r="L17616">
        <v>-4.1533017605670464E-2</v>
      </c>
      <c r="M17616">
        <f t="shared" ca="1" si="275"/>
        <v>2.4436007406924554</v>
      </c>
    </row>
    <row r="17617" spans="1:13" x14ac:dyDescent="0.25">
      <c r="A17617" s="9"/>
      <c r="H17617" s="9"/>
      <c r="J17617">
        <v>15</v>
      </c>
      <c r="K17617">
        <f ca="1">SIMULATION!$D$3*SIMULATION!$D$17/$H17602/(SIMULATION!$D$17-$I17602)*(((EXP(-$I17602*$J17617))/(1-EXP(-SIMULATION!$D$4*$I17602)))-(EXP(-SIMULATION!$D$17*$J17617)/(1-EXP(-SIMULATION!$D$4*SIMULATION!$D$17))))</f>
        <v>2.4654779652599363</v>
      </c>
      <c r="L17617">
        <v>-0.22712444589053704</v>
      </c>
      <c r="M17617">
        <f t="shared" ca="1" si="275"/>
        <v>1.9055076485449445</v>
      </c>
    </row>
    <row r="17618" spans="1:13" x14ac:dyDescent="0.25">
      <c r="A17618" s="9"/>
      <c r="H17618" s="9"/>
      <c r="J17618">
        <v>16</v>
      </c>
      <c r="K17618">
        <f ca="1">SIMULATION!$D$3*SIMULATION!$D$17/$H17602/(SIMULATION!$D$17-$I17602)*(((EXP(-$I17602*$J17618))/(1-EXP(-SIMULATION!$D$4*$I17602)))-(EXP(-SIMULATION!$D$17*$J17618)/(1-EXP(-SIMULATION!$D$4*SIMULATION!$D$17))))</f>
        <v>2.3837540899255893</v>
      </c>
      <c r="L17618">
        <v>-0.41781732703680025</v>
      </c>
      <c r="M17618">
        <f t="shared" ca="1" si="275"/>
        <v>1.3877803277598393</v>
      </c>
    </row>
    <row r="17619" spans="1:13" x14ac:dyDescent="0.25">
      <c r="A17619" s="9"/>
      <c r="H17619" s="9"/>
      <c r="J17619">
        <v>17</v>
      </c>
      <c r="K17619">
        <f ca="1">SIMULATION!$D$3*SIMULATION!$D$17/$H17602/(SIMULATION!$D$17-$I17602)*(((EXP(-$I17602*$J17619))/(1-EXP(-SIMULATION!$D$4*$I17602)))-(EXP(-SIMULATION!$D$17*$J17619)/(1-EXP(-SIMULATION!$D$4*SIMULATION!$D$17))))</f>
        <v>2.3044307904837988</v>
      </c>
      <c r="L17619">
        <v>0.4825492443187942</v>
      </c>
      <c r="M17619">
        <f t="shared" ca="1" si="275"/>
        <v>3.4164321270167175</v>
      </c>
    </row>
    <row r="17620" spans="1:13" x14ac:dyDescent="0.25">
      <c r="A17620" s="9"/>
      <c r="H17620" s="9"/>
      <c r="J17620">
        <v>18</v>
      </c>
      <c r="K17620">
        <f ca="1">SIMULATION!$D$3*SIMULATION!$D$17/$H17602/(SIMULATION!$D$17-$I17602)*(((EXP(-$I17602*$J17620))/(1-EXP(-SIMULATION!$D$4*$I17602)))-(EXP(-SIMULATION!$D$17*$J17620)/(1-EXP(-SIMULATION!$D$4*SIMULATION!$D$17))))</f>
        <v>2.2275495846234379</v>
      </c>
      <c r="L17620">
        <v>-0.49160148557652045</v>
      </c>
      <c r="M17620">
        <f t="shared" ca="1" si="275"/>
        <v>1.1324828996271947</v>
      </c>
    </row>
    <row r="17621" spans="1:13" x14ac:dyDescent="0.25">
      <c r="A17621" s="9"/>
      <c r="H17621" s="9"/>
      <c r="J17621">
        <v>19</v>
      </c>
      <c r="K17621">
        <f ca="1">SIMULATION!$D$3*SIMULATION!$D$17/$H17602/(SIMULATION!$D$17-$I17602)*(((EXP(-$I17602*$J17621))/(1-EXP(-SIMULATION!$D$4*$I17602)))-(EXP(-SIMULATION!$D$17*$J17621)/(1-EXP(-SIMULATION!$D$4*SIMULATION!$D$17))))</f>
        <v>2.153106774479844</v>
      </c>
      <c r="L17621">
        <v>0.46385751066815972</v>
      </c>
      <c r="M17621">
        <f t="shared" ca="1" si="275"/>
        <v>3.1518415230928154</v>
      </c>
    </row>
    <row r="17622" spans="1:13" x14ac:dyDescent="0.25">
      <c r="A17622" s="9"/>
      <c r="H17622" s="9"/>
      <c r="J17622">
        <v>20</v>
      </c>
      <c r="K17622">
        <f ca="1">SIMULATION!$D$3*SIMULATION!$D$17/$H17602/(SIMULATION!$D$17-$I17602)*(((EXP(-$I17602*$J17622))/(1-EXP(-SIMULATION!$D$4*$I17602)))-(EXP(-SIMULATION!$D$17*$J17622)/(1-EXP(-SIMULATION!$D$4*SIMULATION!$D$17))))</f>
        <v>2.0810707030639111</v>
      </c>
      <c r="L17622">
        <v>-3.6693369053679363E-2</v>
      </c>
      <c r="M17622">
        <f t="shared" ca="1" si="275"/>
        <v>2.0047092077295869</v>
      </c>
    </row>
    <row r="17623" spans="1:13" x14ac:dyDescent="0.25">
      <c r="A17623" s="9"/>
      <c r="H17623" s="9"/>
      <c r="J17623">
        <v>21</v>
      </c>
      <c r="K17623">
        <f ca="1">SIMULATION!$D$3*SIMULATION!$D$17/$H17602/(SIMULATION!$D$17-$I17602)*(((EXP(-$I17602*$J17623))/(1-EXP(-SIMULATION!$D$4*$I17602)))-(EXP(-SIMULATION!$D$17*$J17623)/(1-EXP(-SIMULATION!$D$4*SIMULATION!$D$17))))</f>
        <v>2.0113927785300403</v>
      </c>
      <c r="L17623">
        <v>-0.25681706056056658</v>
      </c>
      <c r="M17623">
        <f t="shared" ca="1" si="275"/>
        <v>1.4948327975152045</v>
      </c>
    </row>
    <row r="17624" spans="1:13" x14ac:dyDescent="0.25">
      <c r="A17624" s="9"/>
      <c r="H17624" s="9"/>
      <c r="J17624">
        <v>22</v>
      </c>
      <c r="K17624">
        <f ca="1">SIMULATION!$D$3*SIMULATION!$D$17/$H17602/(SIMULATION!$D$17-$I17602)*(((EXP(-$I17602*$J17624))/(1-EXP(-SIMULATION!$D$4*$I17602)))-(EXP(-SIMULATION!$D$17*$J17624)/(1-EXP(-SIMULATION!$D$4*SIMULATION!$D$17))))</f>
        <v>1.94401450586637</v>
      </c>
      <c r="L17624">
        <v>3.6499652809490961E-2</v>
      </c>
      <c r="M17624">
        <f t="shared" ca="1" si="275"/>
        <v>2.0149703603871068</v>
      </c>
    </row>
    <row r="17625" spans="1:13" x14ac:dyDescent="0.25">
      <c r="A17625" s="9"/>
      <c r="H17625" s="9"/>
      <c r="J17625">
        <v>23</v>
      </c>
      <c r="K17625">
        <f ca="1">SIMULATION!$D$3*SIMULATION!$D$17/$H17602/(SIMULATION!$D$17-$I17602)*(((EXP(-$I17602*$J17625))/(1-EXP(-SIMULATION!$D$4*$I17602)))-(EXP(-SIMULATION!$D$17*$J17625)/(1-EXP(-SIMULATION!$D$4*SIMULATION!$D$17))))</f>
        <v>1.8788719611483897</v>
      </c>
      <c r="L17625">
        <v>-0.2625509543812648</v>
      </c>
      <c r="M17625">
        <f t="shared" ca="1" si="275"/>
        <v>1.3855723345886815</v>
      </c>
    </row>
    <row r="17626" spans="1:13" x14ac:dyDescent="0.25">
      <c r="A17626" s="9"/>
      <c r="H17626" s="9"/>
      <c r="J17626">
        <v>24</v>
      </c>
      <c r="K17626">
        <f ca="1">SIMULATION!$D$3*SIMULATION!$D$17/$H17602/(SIMULATION!$D$17-$I17602)*(((EXP(-$I17602*$J17626))/(1-EXP(-SIMULATION!$D$4*$I17602)))-(EXP(-SIMULATION!$D$17*$J17626)/(1-EXP(-SIMULATION!$D$4*SIMULATION!$D$17))))</f>
        <v>1.8158986279921732</v>
      </c>
      <c r="L17626">
        <v>0.19349800951880236</v>
      </c>
      <c r="M17626">
        <f t="shared" ca="1" si="275"/>
        <v>2.1672713979965827</v>
      </c>
    </row>
    <row r="17627" spans="1:13" x14ac:dyDescent="0.25">
      <c r="A17627" s="9">
        <v>706</v>
      </c>
      <c r="B17627" s="2">
        <f ca="1">NORMINV(RAND(),SIMULATION!D7,SIMULATION!D8)</f>
        <v>55.276502077648495</v>
      </c>
      <c r="C17627" s="2">
        <v>2</v>
      </c>
      <c r="D17627" s="2">
        <f ca="1">SIMULATION!$D$11*(1+(SIMULATION!$D$12*LN(1+$C17627)))*(1+(SIMULATION!$D$13*(($B17627/63.5)-1)))</f>
        <v>9.6273700405169951</v>
      </c>
      <c r="E17627" s="2">
        <v>0.30264721053020516</v>
      </c>
      <c r="F17627" s="2">
        <f ca="1">D17627*(1+E17627)</f>
        <v>12.541066728021532</v>
      </c>
      <c r="G17627" s="2">
        <v>-0.5964304759554776</v>
      </c>
      <c r="H17627" s="9">
        <f>SIMULATION!$D$15*EXP($G$17627)</f>
        <v>121.58669448932436</v>
      </c>
      <c r="I17627" s="2">
        <f ca="1">$F17627/$H17627</f>
        <v>0.10314505859950548</v>
      </c>
      <c r="J17627">
        <v>0</v>
      </c>
      <c r="K17627">
        <f ca="1">SIMULATION!$D$3*SIMULATION!$D$17/$H17627/(SIMULATION!$D$17-$I17627)*(((EXP(-$I17627*$J17627))/(1-EXP(-SIMULATION!$D$4*$I17627)))-(EXP(-SIMULATION!$D$17*$J17627)/(1-EXP(-SIMULATION!$D$4*SIMULATION!$D$17))))</f>
        <v>0.54070539671546958</v>
      </c>
      <c r="L17627">
        <v>7.4843864631818205E-2</v>
      </c>
      <c r="M17627">
        <f t="shared" ca="1" si="275"/>
        <v>0.58117387823293576</v>
      </c>
    </row>
    <row r="17628" spans="1:13" x14ac:dyDescent="0.25">
      <c r="A17628" s="9"/>
      <c r="H17628" s="9"/>
      <c r="J17628">
        <v>1</v>
      </c>
      <c r="K17628">
        <f ca="1">SIMULATION!$D$3*SIMULATION!$D$17/$H17627/(SIMULATION!$D$17-$I17627)*(((EXP(-$I17627*$J17628))/(1-EXP(-SIMULATION!$D$4*$I17627)))-(EXP(-SIMULATION!$D$17*$J17628)/(1-EXP(-SIMULATION!$D$4*SIMULATION!$D$17))))</f>
        <v>2.0256249260023971</v>
      </c>
      <c r="L17628">
        <v>-6.3262276508853674E-2</v>
      </c>
      <c r="M17628">
        <f t="shared" ca="1" si="275"/>
        <v>1.8974792818304071</v>
      </c>
    </row>
    <row r="17629" spans="1:13" x14ac:dyDescent="0.25">
      <c r="A17629" s="9"/>
      <c r="H17629" s="9"/>
      <c r="J17629">
        <v>2</v>
      </c>
      <c r="K17629">
        <f ca="1">SIMULATION!$D$3*SIMULATION!$D$17/$H17627/(SIMULATION!$D$17-$I17627)*(((EXP(-$I17627*$J17629))/(1-EXP(-SIMULATION!$D$4*$I17627)))-(EXP(-SIMULATION!$D$17*$J17629)/(1-EXP(-SIMULATION!$D$4*SIMULATION!$D$17))))</f>
        <v>2.8126363735602724</v>
      </c>
      <c r="L17629">
        <v>-7.0608653213320091E-2</v>
      </c>
      <c r="M17629">
        <f t="shared" ca="1" si="275"/>
        <v>2.614039907244385</v>
      </c>
    </row>
    <row r="17630" spans="1:13" x14ac:dyDescent="0.25">
      <c r="A17630" s="9"/>
      <c r="H17630" s="9"/>
      <c r="J17630">
        <v>3</v>
      </c>
      <c r="K17630">
        <f ca="1">SIMULATION!$D$3*SIMULATION!$D$17/$H17627/(SIMULATION!$D$17-$I17627)*(((EXP(-$I17627*$J17630))/(1-EXP(-SIMULATION!$D$4*$I17627)))-(EXP(-SIMULATION!$D$17*$J17630)/(1-EXP(-SIMULATION!$D$4*SIMULATION!$D$17))))</f>
        <v>3.1685389995314206</v>
      </c>
      <c r="L17630">
        <v>0.40426189099146165</v>
      </c>
      <c r="M17630">
        <f t="shared" ca="1" si="275"/>
        <v>4.4494585671621865</v>
      </c>
    </row>
    <row r="17631" spans="1:13" x14ac:dyDescent="0.25">
      <c r="A17631" s="9"/>
      <c r="H17631" s="9"/>
      <c r="J17631">
        <v>4</v>
      </c>
      <c r="K17631">
        <f ca="1">SIMULATION!$D$3*SIMULATION!$D$17/$H17627/(SIMULATION!$D$17-$I17627)*(((EXP(-$I17627*$J17631))/(1-EXP(-SIMULATION!$D$4*$I17627)))-(EXP(-SIMULATION!$D$17*$J17631)/(1-EXP(-SIMULATION!$D$4*SIMULATION!$D$17))))</f>
        <v>3.2627236773715196</v>
      </c>
      <c r="L17631">
        <v>0.21241958052709728</v>
      </c>
      <c r="M17631">
        <f t="shared" ca="1" si="275"/>
        <v>3.9557900722946058</v>
      </c>
    </row>
    <row r="17632" spans="1:13" x14ac:dyDescent="0.25">
      <c r="A17632" s="9"/>
      <c r="H17632" s="9"/>
      <c r="J17632">
        <v>5</v>
      </c>
      <c r="K17632">
        <f ca="1">SIMULATION!$D$3*SIMULATION!$D$17/$H17627/(SIMULATION!$D$17-$I17627)*(((EXP(-$I17627*$J17632))/(1-EXP(-SIMULATION!$D$4*$I17627)))-(EXP(-SIMULATION!$D$17*$J17632)/(1-EXP(-SIMULATION!$D$4*SIMULATION!$D$17))))</f>
        <v>3.2023145235767814</v>
      </c>
      <c r="L17632">
        <v>-0.36457096414352758</v>
      </c>
      <c r="M17632">
        <f t="shared" ca="1" si="275"/>
        <v>2.034843630225573</v>
      </c>
    </row>
    <row r="17633" spans="1:13" x14ac:dyDescent="0.25">
      <c r="A17633" s="9"/>
      <c r="H17633" s="9"/>
      <c r="J17633">
        <v>6</v>
      </c>
      <c r="K17633">
        <f ca="1">SIMULATION!$D$3*SIMULATION!$D$17/$H17627/(SIMULATION!$D$17-$I17627)*(((EXP(-$I17627*$J17633))/(1-EXP(-SIMULATION!$D$4*$I17627)))-(EXP(-SIMULATION!$D$17*$J17633)/(1-EXP(-SIMULATION!$D$4*SIMULATION!$D$17))))</f>
        <v>3.0546733261237051</v>
      </c>
      <c r="L17633">
        <v>0.68484613084843882</v>
      </c>
      <c r="M17633">
        <f t="shared" ca="1" si="275"/>
        <v>5.1466545345254557</v>
      </c>
    </row>
    <row r="17634" spans="1:13" x14ac:dyDescent="0.25">
      <c r="A17634" s="9"/>
      <c r="H17634" s="9"/>
      <c r="J17634">
        <v>7</v>
      </c>
      <c r="K17634">
        <f ca="1">SIMULATION!$D$3*SIMULATION!$D$17/$H17627/(SIMULATION!$D$17-$I17627)*(((EXP(-$I17627*$J17634))/(1-EXP(-SIMULATION!$D$4*$I17627)))-(EXP(-SIMULATION!$D$17*$J17634)/(1-EXP(-SIMULATION!$D$4*SIMULATION!$D$17))))</f>
        <v>2.861807235338508</v>
      </c>
      <c r="L17634">
        <v>-2.9322305212492513E-2</v>
      </c>
      <c r="M17634">
        <f t="shared" ca="1" si="275"/>
        <v>2.7778924501245932</v>
      </c>
    </row>
    <row r="17635" spans="1:13" x14ac:dyDescent="0.25">
      <c r="A17635" s="9"/>
      <c r="H17635" s="9"/>
      <c r="J17635">
        <v>8</v>
      </c>
      <c r="K17635">
        <f ca="1">SIMULATION!$D$3*SIMULATION!$D$17/$H17627/(SIMULATION!$D$17-$I17627)*(((EXP(-$I17627*$J17635))/(1-EXP(-SIMULATION!$D$4*$I17627)))-(EXP(-SIMULATION!$D$17*$J17635)/(1-EXP(-SIMULATION!$D$4*SIMULATION!$D$17))))</f>
        <v>2.6495892107608561</v>
      </c>
      <c r="L17635">
        <v>3.4305919441529036E-3</v>
      </c>
      <c r="M17635">
        <f t="shared" ca="1" si="275"/>
        <v>2.6586788701626065</v>
      </c>
    </row>
    <row r="17636" spans="1:13" x14ac:dyDescent="0.25">
      <c r="A17636" s="9"/>
      <c r="H17636" s="9"/>
      <c r="J17636">
        <v>9</v>
      </c>
      <c r="K17636">
        <f ca="1">SIMULATION!$D$3*SIMULATION!$D$17/$H17627/(SIMULATION!$D$17-$I17627)*(((EXP(-$I17627*$J17636))/(1-EXP(-SIMULATION!$D$4*$I17627)))-(EXP(-SIMULATION!$D$17*$J17636)/(1-EXP(-SIMULATION!$D$4*SIMULATION!$D$17))))</f>
        <v>2.4336555665892154</v>
      </c>
      <c r="L17636">
        <v>-0.20219645159571828</v>
      </c>
      <c r="M17636">
        <f t="shared" ca="1" si="275"/>
        <v>1.9415790466187088</v>
      </c>
    </row>
    <row r="17637" spans="1:13" x14ac:dyDescent="0.25">
      <c r="A17637" s="9"/>
      <c r="H17637" s="9"/>
      <c r="J17637">
        <v>10</v>
      </c>
      <c r="K17637">
        <f ca="1">SIMULATION!$D$3*SIMULATION!$D$17/$H17627/(SIMULATION!$D$17-$I17627)*(((EXP(-$I17627*$J17637))/(1-EXP(-SIMULATION!$D$4*$I17627)))-(EXP(-SIMULATION!$D$17*$J17637)/(1-EXP(-SIMULATION!$D$4*SIMULATION!$D$17))))</f>
        <v>2.2231752130662623</v>
      </c>
      <c r="L17637">
        <v>0.32870563422433513</v>
      </c>
      <c r="M17637">
        <f t="shared" ca="1" si="275"/>
        <v>2.9539454314690294</v>
      </c>
    </row>
    <row r="17638" spans="1:13" x14ac:dyDescent="0.25">
      <c r="A17638" s="9"/>
      <c r="H17638" s="9"/>
      <c r="J17638">
        <v>11</v>
      </c>
      <c r="K17638">
        <f ca="1">SIMULATION!$D$3*SIMULATION!$D$17/$H17627/(SIMULATION!$D$17-$I17627)*(((EXP(-$I17627*$J17638))/(1-EXP(-SIMULATION!$D$4*$I17627)))-(EXP(-SIMULATION!$D$17*$J17638)/(1-EXP(-SIMULATION!$D$4*SIMULATION!$D$17))))</f>
        <v>2.0232560137875497</v>
      </c>
      <c r="L17638">
        <v>-0.32396779604070447</v>
      </c>
      <c r="M17638">
        <f t="shared" ca="1" si="275"/>
        <v>1.3677862221746961</v>
      </c>
    </row>
    <row r="17639" spans="1:13" x14ac:dyDescent="0.25">
      <c r="A17639" s="9"/>
      <c r="H17639" s="9"/>
      <c r="J17639">
        <v>12</v>
      </c>
      <c r="K17639">
        <f ca="1">SIMULATION!$D$3*SIMULATION!$D$17/$H17627/(SIMULATION!$D$17-$I17627)*(((EXP(-$I17627*$J17639))/(1-EXP(-SIMULATION!$D$4*$I17627)))-(EXP(-SIMULATION!$D$17*$J17639)/(1-EXP(-SIMULATION!$D$4*SIMULATION!$D$17))))</f>
        <v>1.8364786621227285</v>
      </c>
      <c r="L17639">
        <v>0.20490905075361998</v>
      </c>
      <c r="M17639">
        <f t="shared" ca="1" si="275"/>
        <v>2.2127897615075747</v>
      </c>
    </row>
    <row r="17640" spans="1:13" x14ac:dyDescent="0.25">
      <c r="A17640" s="9"/>
      <c r="H17640" s="9"/>
      <c r="J17640">
        <v>13</v>
      </c>
      <c r="K17640">
        <f ca="1">SIMULATION!$D$3*SIMULATION!$D$17/$H17627/(SIMULATION!$D$17-$I17627)*(((EXP(-$I17627*$J17640))/(1-EXP(-SIMULATION!$D$4*$I17627)))-(EXP(-SIMULATION!$D$17*$J17640)/(1-EXP(-SIMULATION!$D$4*SIMULATION!$D$17))))</f>
        <v>1.6638722519598073</v>
      </c>
      <c r="L17640">
        <v>0.39200531010310768</v>
      </c>
      <c r="M17640">
        <f t="shared" ca="1" si="275"/>
        <v>2.3161190100612679</v>
      </c>
    </row>
    <row r="17641" spans="1:13" x14ac:dyDescent="0.25">
      <c r="A17641" s="9"/>
      <c r="H17641" s="9"/>
      <c r="J17641">
        <v>14</v>
      </c>
      <c r="K17641">
        <f ca="1">SIMULATION!$D$3*SIMULATION!$D$17/$H17627/(SIMULATION!$D$17-$I17627)*(((EXP(-$I17627*$J17641))/(1-EXP(-SIMULATION!$D$4*$I17627)))-(EXP(-SIMULATION!$D$17*$J17641)/(1-EXP(-SIMULATION!$D$4*SIMULATION!$D$17))))</f>
        <v>1.5055327953480455</v>
      </c>
      <c r="L17641">
        <v>6.1997445127761619E-2</v>
      </c>
      <c r="M17641">
        <f t="shared" ca="1" si="275"/>
        <v>1.5988719822156816</v>
      </c>
    </row>
    <row r="17642" spans="1:13" x14ac:dyDescent="0.25">
      <c r="A17642" s="9"/>
      <c r="H17642" s="9"/>
      <c r="J17642">
        <v>15</v>
      </c>
      <c r="K17642">
        <f ca="1">SIMULATION!$D$3*SIMULATION!$D$17/$H17627/(SIMULATION!$D$17-$I17627)*(((EXP(-$I17627*$J17642))/(1-EXP(-SIMULATION!$D$4*$I17627)))-(EXP(-SIMULATION!$D$17*$J17642)/(1-EXP(-SIMULATION!$D$4*SIMULATION!$D$17))))</f>
        <v>1.361013583745218</v>
      </c>
      <c r="L17642">
        <v>0.38309057646403216</v>
      </c>
      <c r="M17642">
        <f t="shared" ca="1" si="275"/>
        <v>1.8824050621175519</v>
      </c>
    </row>
    <row r="17643" spans="1:13" x14ac:dyDescent="0.25">
      <c r="A17643" s="9"/>
      <c r="H17643" s="9"/>
      <c r="J17643">
        <v>16</v>
      </c>
      <c r="K17643">
        <f ca="1">SIMULATION!$D$3*SIMULATION!$D$17/$H17627/(SIMULATION!$D$17-$I17627)*(((EXP(-$I17627*$J17643))/(1-EXP(-SIMULATION!$D$4*$I17627)))-(EXP(-SIMULATION!$D$17*$J17643)/(1-EXP(-SIMULATION!$D$4*SIMULATION!$D$17))))</f>
        <v>1.229569929118695</v>
      </c>
      <c r="L17643">
        <v>0.33045375808710681</v>
      </c>
      <c r="M17643">
        <f t="shared" ca="1" si="275"/>
        <v>1.6358859330268651</v>
      </c>
    </row>
    <row r="17644" spans="1:13" x14ac:dyDescent="0.25">
      <c r="A17644" s="9"/>
      <c r="H17644" s="9"/>
      <c r="J17644">
        <v>17</v>
      </c>
      <c r="K17644">
        <f ca="1">SIMULATION!$D$3*SIMULATION!$D$17/$H17627/(SIMULATION!$D$17-$I17627)*(((EXP(-$I17627*$J17644))/(1-EXP(-SIMULATION!$D$4*$I17627)))-(EXP(-SIMULATION!$D$17*$J17644)/(1-EXP(-SIMULATION!$D$4*SIMULATION!$D$17))))</f>
        <v>1.1103111185052887</v>
      </c>
      <c r="L17644">
        <v>-0.13559148842547236</v>
      </c>
      <c r="M17644">
        <f t="shared" ca="1" si="275"/>
        <v>0.95976238133180569</v>
      </c>
    </row>
    <row r="17645" spans="1:13" x14ac:dyDescent="0.25">
      <c r="A17645" s="9"/>
      <c r="H17645" s="9"/>
      <c r="J17645">
        <v>18</v>
      </c>
      <c r="K17645">
        <f ca="1">SIMULATION!$D$3*SIMULATION!$D$17/$H17627/(SIMULATION!$D$17-$I17627)*(((EXP(-$I17627*$J17645))/(1-EXP(-SIMULATION!$D$4*$I17627)))-(EXP(-SIMULATION!$D$17*$J17645)/(1-EXP(-SIMULATION!$D$4*SIMULATION!$D$17))))</f>
        <v>1.0022933871068709</v>
      </c>
      <c r="L17645">
        <v>-9.3641126998193439E-3</v>
      </c>
      <c r="M17645">
        <f t="shared" ca="1" si="275"/>
        <v>0.99290779887171854</v>
      </c>
    </row>
    <row r="17646" spans="1:13" x14ac:dyDescent="0.25">
      <c r="A17646" s="9"/>
      <c r="H17646" s="9"/>
      <c r="J17646">
        <v>19</v>
      </c>
      <c r="K17646">
        <f ca="1">SIMULATION!$D$3*SIMULATION!$D$17/$H17627/(SIMULATION!$D$17-$I17627)*(((EXP(-$I17627*$J17646))/(1-EXP(-SIMULATION!$D$4*$I17627)))-(EXP(-SIMULATION!$D$17*$J17646)/(1-EXP(-SIMULATION!$D$4*SIMULATION!$D$17))))</f>
        <v>0.90457552615032055</v>
      </c>
      <c r="L17646">
        <v>-0.15709984847991335</v>
      </c>
      <c r="M17646">
        <f t="shared" ca="1" si="275"/>
        <v>0.76246684805346732</v>
      </c>
    </row>
    <row r="17647" spans="1:13" x14ac:dyDescent="0.25">
      <c r="A17647" s="9"/>
      <c r="H17647" s="9"/>
      <c r="J17647">
        <v>20</v>
      </c>
      <c r="K17647">
        <f ca="1">SIMULATION!$D$3*SIMULATION!$D$17/$H17627/(SIMULATION!$D$17-$I17627)*(((EXP(-$I17627*$J17647))/(1-EXP(-SIMULATION!$D$4*$I17627)))-(EXP(-SIMULATION!$D$17*$J17647)/(1-EXP(-SIMULATION!$D$4*SIMULATION!$D$17))))</f>
        <v>0.81625093542533633</v>
      </c>
      <c r="L17647">
        <v>0.29608045474718675</v>
      </c>
      <c r="M17647">
        <f t="shared" ca="1" si="275"/>
        <v>1.0579268835738864</v>
      </c>
    </row>
    <row r="17648" spans="1:13" x14ac:dyDescent="0.25">
      <c r="A17648" s="9"/>
      <c r="H17648" s="9"/>
      <c r="J17648">
        <v>21</v>
      </c>
      <c r="K17648">
        <f ca="1">SIMULATION!$D$3*SIMULATION!$D$17/$H17627/(SIMULATION!$D$17-$I17627)*(((EXP(-$I17627*$J17648))/(1-EXP(-SIMULATION!$D$4*$I17627)))-(EXP(-SIMULATION!$D$17*$J17648)/(1-EXP(-SIMULATION!$D$4*SIMULATION!$D$17))))</f>
        <v>0.73646493208211417</v>
      </c>
      <c r="L17648">
        <v>-5.6249653117463265E-2</v>
      </c>
      <c r="M17648">
        <f t="shared" ca="1" si="275"/>
        <v>0.69503903511931908</v>
      </c>
    </row>
    <row r="17649" spans="1:13" x14ac:dyDescent="0.25">
      <c r="A17649" s="9"/>
      <c r="H17649" s="9"/>
      <c r="J17649">
        <v>22</v>
      </c>
      <c r="K17649">
        <f ca="1">SIMULATION!$D$3*SIMULATION!$D$17/$H17627/(SIMULATION!$D$17-$I17627)*(((EXP(-$I17627*$J17649))/(1-EXP(-SIMULATION!$D$4*$I17627)))-(EXP(-SIMULATION!$D$17*$J17649)/(1-EXP(-SIMULATION!$D$4*SIMULATION!$D$17))))</f>
        <v>0.66442292795712443</v>
      </c>
      <c r="L17649">
        <v>-0.12545389464323484</v>
      </c>
      <c r="M17649">
        <f t="shared" ca="1" si="275"/>
        <v>0.58106848395464172</v>
      </c>
    </row>
    <row r="17650" spans="1:13" x14ac:dyDescent="0.25">
      <c r="A17650" s="9"/>
      <c r="H17650" s="9"/>
      <c r="J17650">
        <v>23</v>
      </c>
      <c r="K17650">
        <f ca="1">SIMULATION!$D$3*SIMULATION!$D$17/$H17627/(SIMULATION!$D$17-$I17627)*(((EXP(-$I17627*$J17650))/(1-EXP(-SIMULATION!$D$4*$I17627)))-(EXP(-SIMULATION!$D$17*$J17650)/(1-EXP(-SIMULATION!$D$4*SIMULATION!$D$17))))</f>
        <v>0.5993930408693815</v>
      </c>
      <c r="L17650">
        <v>2.4995856966942405E-2</v>
      </c>
      <c r="M17650">
        <f t="shared" ca="1" si="275"/>
        <v>0.61437538358593324</v>
      </c>
    </row>
    <row r="17651" spans="1:13" x14ac:dyDescent="0.25">
      <c r="A17651" s="9"/>
      <c r="H17651" s="9"/>
      <c r="J17651">
        <v>24</v>
      </c>
      <c r="K17651">
        <f ca="1">SIMULATION!$D$3*SIMULATION!$D$17/$H17627/(SIMULATION!$D$17-$I17627)*(((EXP(-$I17627*$J17651))/(1-EXP(-SIMULATION!$D$4*$I17627)))-(EXP(-SIMULATION!$D$17*$J17651)/(1-EXP(-SIMULATION!$D$4*SIMULATION!$D$17))))</f>
        <v>0.54070539671547002</v>
      </c>
      <c r="L17651">
        <v>-0.43899341182786328</v>
      </c>
      <c r="M17651">
        <f t="shared" ca="1" si="275"/>
        <v>0.30333928981760749</v>
      </c>
    </row>
    <row r="17652" spans="1:13" x14ac:dyDescent="0.25">
      <c r="A17652" s="9">
        <v>707</v>
      </c>
      <c r="B17652" s="2">
        <f ca="1">NORMINV(RAND(),SIMULATION!D7,SIMULATION!D8)</f>
        <v>59.137914050301532</v>
      </c>
      <c r="C17652" s="2">
        <v>2</v>
      </c>
      <c r="D17652" s="2">
        <f ca="1">SIMULATION!$D$11*(1+(SIMULATION!$D$12*LN(1+$C17652)))*(1+(SIMULATION!$D$13*(($B17652/63.5)-1)))</f>
        <v>9.9141252016606245</v>
      </c>
      <c r="E17652" s="2">
        <v>0.34179512423197711</v>
      </c>
      <c r="F17652" s="2">
        <f ca="1">D17652*(1+E17652)</f>
        <v>13.302724856613592</v>
      </c>
      <c r="G17652" s="2">
        <v>0.45135049980488179</v>
      </c>
      <c r="H17652" s="9">
        <f>SIMULATION!$D$15*EXP($G$17652)</f>
        <v>346.68220306180996</v>
      </c>
      <c r="I17652" s="2">
        <f ca="1">$F17652/$H17652</f>
        <v>3.8371525100300147E-2</v>
      </c>
      <c r="J17652">
        <v>0</v>
      </c>
      <c r="K17652">
        <f ca="1">SIMULATION!$D$3*SIMULATION!$D$17/$H17652/(SIMULATION!$D$17-$I17652)*(((EXP(-$I17652*$J17652))/(1-EXP(-SIMULATION!$D$4*$I17652)))-(EXP(-SIMULATION!$D$17*$J17652)/(1-EXP(-SIMULATION!$D$4*SIMULATION!$D$17))))</f>
        <v>1.1485339414655988</v>
      </c>
      <c r="L17652">
        <v>-0.21153123538556151</v>
      </c>
      <c r="M17652">
        <f t="shared" ca="1" si="275"/>
        <v>0.90558313794513257</v>
      </c>
    </row>
    <row r="17653" spans="1:13" x14ac:dyDescent="0.25">
      <c r="A17653" s="9"/>
      <c r="H17653" s="9"/>
      <c r="J17653">
        <v>1</v>
      </c>
      <c r="K17653">
        <f ca="1">SIMULATION!$D$3*SIMULATION!$D$17/$H17652/(SIMULATION!$D$17-$I17652)*(((EXP(-$I17652*$J17653))/(1-EXP(-SIMULATION!$D$4*$I17652)))-(EXP(-SIMULATION!$D$17*$J17653)/(1-EXP(-SIMULATION!$D$4*SIMULATION!$D$17))))</f>
        <v>1.6635446218684389</v>
      </c>
      <c r="L17653">
        <v>0.6342634531974507</v>
      </c>
      <c r="M17653">
        <f t="shared" ca="1" si="275"/>
        <v>2.7186701782827623</v>
      </c>
    </row>
    <row r="17654" spans="1:13" x14ac:dyDescent="0.25">
      <c r="A17654" s="9"/>
      <c r="H17654" s="9"/>
      <c r="J17654">
        <v>2</v>
      </c>
      <c r="K17654">
        <f ca="1">SIMULATION!$D$3*SIMULATION!$D$17/$H17652/(SIMULATION!$D$17-$I17652)*(((EXP(-$I17652*$J17654))/(1-EXP(-SIMULATION!$D$4*$I17652)))-(EXP(-SIMULATION!$D$17*$J17654)/(1-EXP(-SIMULATION!$D$4*SIMULATION!$D$17))))</f>
        <v>1.9586591794072929</v>
      </c>
      <c r="L17654">
        <v>5.346663797257821E-2</v>
      </c>
      <c r="M17654">
        <f t="shared" ca="1" si="275"/>
        <v>2.0633821006643296</v>
      </c>
    </row>
    <row r="17655" spans="1:13" x14ac:dyDescent="0.25">
      <c r="A17655" s="9"/>
      <c r="H17655" s="9"/>
      <c r="J17655">
        <v>3</v>
      </c>
      <c r="K17655">
        <f ca="1">SIMULATION!$D$3*SIMULATION!$D$17/$H17652/(SIMULATION!$D$17-$I17652)*(((EXP(-$I17652*$J17655))/(1-EXP(-SIMULATION!$D$4*$I17652)))-(EXP(-SIMULATION!$D$17*$J17655)/(1-EXP(-SIMULATION!$D$4*SIMULATION!$D$17))))</f>
        <v>2.1141733940191698</v>
      </c>
      <c r="L17655">
        <v>-0.39280253720577352</v>
      </c>
      <c r="M17655">
        <f t="shared" ca="1" si="275"/>
        <v>1.2837207207554984</v>
      </c>
    </row>
    <row r="17656" spans="1:13" x14ac:dyDescent="0.25">
      <c r="A17656" s="9"/>
      <c r="H17656" s="9"/>
      <c r="J17656">
        <v>4</v>
      </c>
      <c r="K17656">
        <f ca="1">SIMULATION!$D$3*SIMULATION!$D$17/$H17652/(SIMULATION!$D$17-$I17652)*(((EXP(-$I17652*$J17656))/(1-EXP(-SIMULATION!$D$4*$I17652)))-(EXP(-SIMULATION!$D$17*$J17656)/(1-EXP(-SIMULATION!$D$4*SIMULATION!$D$17))))</f>
        <v>2.1814932694435556</v>
      </c>
      <c r="L17656">
        <v>0.54306321223575016</v>
      </c>
      <c r="M17656">
        <f t="shared" ca="1" si="275"/>
        <v>3.3661820118182417</v>
      </c>
    </row>
    <row r="17657" spans="1:13" x14ac:dyDescent="0.25">
      <c r="A17657" s="9"/>
      <c r="H17657" s="9"/>
      <c r="J17657">
        <v>5</v>
      </c>
      <c r="K17657">
        <f ca="1">SIMULATION!$D$3*SIMULATION!$D$17/$H17652/(SIMULATION!$D$17-$I17652)*(((EXP(-$I17652*$J17657))/(1-EXP(-SIMULATION!$D$4*$I17652)))-(EXP(-SIMULATION!$D$17*$J17657)/(1-EXP(-SIMULATION!$D$4*SIMULATION!$D$17))))</f>
        <v>2.1935134022106402</v>
      </c>
      <c r="L17657">
        <v>1.428452834283914E-2</v>
      </c>
      <c r="M17657">
        <f t="shared" ca="1" si="275"/>
        <v>2.2248467065749158</v>
      </c>
    </row>
    <row r="17658" spans="1:13" x14ac:dyDescent="0.25">
      <c r="A17658" s="9"/>
      <c r="H17658" s="9"/>
      <c r="J17658">
        <v>6</v>
      </c>
      <c r="K17658">
        <f ca="1">SIMULATION!$D$3*SIMULATION!$D$17/$H17652/(SIMULATION!$D$17-$I17652)*(((EXP(-$I17652*$J17658))/(1-EXP(-SIMULATION!$D$4*$I17652)))-(EXP(-SIMULATION!$D$17*$J17658)/(1-EXP(-SIMULATION!$D$4*SIMULATION!$D$17))))</f>
        <v>2.1712676223136018</v>
      </c>
      <c r="L17658">
        <v>0.28597195127735497</v>
      </c>
      <c r="M17658">
        <f t="shared" ca="1" si="275"/>
        <v>2.7921892610119659</v>
      </c>
    </row>
    <row r="17659" spans="1:13" x14ac:dyDescent="0.25">
      <c r="A17659" s="9"/>
      <c r="H17659" s="9"/>
      <c r="J17659">
        <v>7</v>
      </c>
      <c r="K17659">
        <f ca="1">SIMULATION!$D$3*SIMULATION!$D$17/$H17652/(SIMULATION!$D$17-$I17652)*(((EXP(-$I17652*$J17659))/(1-EXP(-SIMULATION!$D$4*$I17652)))-(EXP(-SIMULATION!$D$17*$J17659)/(1-EXP(-SIMULATION!$D$4*SIMULATION!$D$17))))</f>
        <v>2.1281908177212654</v>
      </c>
      <c r="L17659">
        <v>0.36036615437570996</v>
      </c>
      <c r="M17659">
        <f t="shared" ca="1" si="275"/>
        <v>2.8951187584811753</v>
      </c>
    </row>
    <row r="17660" spans="1:13" x14ac:dyDescent="0.25">
      <c r="A17660" s="9"/>
      <c r="H17660" s="9"/>
      <c r="J17660">
        <v>8</v>
      </c>
      <c r="K17660">
        <f ca="1">SIMULATION!$D$3*SIMULATION!$D$17/$H17652/(SIMULATION!$D$17-$I17652)*(((EXP(-$I17652*$J17660))/(1-EXP(-SIMULATION!$D$4*$I17652)))-(EXP(-SIMULATION!$D$17*$J17660)/(1-EXP(-SIMULATION!$D$4*SIMULATION!$D$17))))</f>
        <v>2.0728499500450166</v>
      </c>
      <c r="L17660">
        <v>0.23186289341318633</v>
      </c>
      <c r="M17660">
        <f t="shared" ca="1" si="275"/>
        <v>2.553466937073833</v>
      </c>
    </row>
    <row r="17661" spans="1:13" x14ac:dyDescent="0.25">
      <c r="A17661" s="9"/>
      <c r="H17661" s="9"/>
      <c r="J17661">
        <v>9</v>
      </c>
      <c r="K17661">
        <f ca="1">SIMULATION!$D$3*SIMULATION!$D$17/$H17652/(SIMULATION!$D$17-$I17652)*(((EXP(-$I17652*$J17661))/(1-EXP(-SIMULATION!$D$4*$I17652)))-(EXP(-SIMULATION!$D$17*$J17661)/(1-EXP(-SIMULATION!$D$4*SIMULATION!$D$17))))</f>
        <v>2.0106940931800588</v>
      </c>
      <c r="L17661">
        <v>-8.6315132914908166E-2</v>
      </c>
      <c r="M17661">
        <f t="shared" ca="1" si="275"/>
        <v>1.8371407652760015</v>
      </c>
    </row>
    <row r="17662" spans="1:13" x14ac:dyDescent="0.25">
      <c r="A17662" s="9"/>
      <c r="H17662" s="9"/>
      <c r="J17662">
        <v>10</v>
      </c>
      <c r="K17662">
        <f ca="1">SIMULATION!$D$3*SIMULATION!$D$17/$H17652/(SIMULATION!$D$17-$I17652)*(((EXP(-$I17652*$J17662))/(1-EXP(-SIMULATION!$D$4*$I17652)))-(EXP(-SIMULATION!$D$17*$J17662)/(1-EXP(-SIMULATION!$D$4*SIMULATION!$D$17))))</f>
        <v>1.9451758404070718</v>
      </c>
      <c r="L17662">
        <v>2.9864001714504138E-2</v>
      </c>
      <c r="M17662">
        <f t="shared" ca="1" si="275"/>
        <v>2.0032665750400009</v>
      </c>
    </row>
    <row r="17663" spans="1:13" x14ac:dyDescent="0.25">
      <c r="A17663" s="9"/>
      <c r="H17663" s="9"/>
      <c r="J17663">
        <v>11</v>
      </c>
      <c r="K17663">
        <f ca="1">SIMULATION!$D$3*SIMULATION!$D$17/$H17652/(SIMULATION!$D$17-$I17652)*(((EXP(-$I17652*$J17663))/(1-EXP(-SIMULATION!$D$4*$I17652)))-(EXP(-SIMULATION!$D$17*$J17663)/(1-EXP(-SIMULATION!$D$4*SIMULATION!$D$17))))</f>
        <v>1.8784698714066943</v>
      </c>
      <c r="L17663">
        <v>-0.15237351026200624</v>
      </c>
      <c r="M17663">
        <f t="shared" ca="1" si="275"/>
        <v>1.5922408231790368</v>
      </c>
    </row>
    <row r="17664" spans="1:13" x14ac:dyDescent="0.25">
      <c r="A17664" s="9"/>
      <c r="H17664" s="9"/>
      <c r="J17664">
        <v>12</v>
      </c>
      <c r="K17664">
        <f ca="1">SIMULATION!$D$3*SIMULATION!$D$17/$H17652/(SIMULATION!$D$17-$I17652)*(((EXP(-$I17652*$J17664))/(1-EXP(-SIMULATION!$D$4*$I17652)))-(EXP(-SIMULATION!$D$17*$J17664)/(1-EXP(-SIMULATION!$D$4*SIMULATION!$D$17))))</f>
        <v>1.8119333717456425</v>
      </c>
      <c r="L17664">
        <v>5.3310629643657796E-4</v>
      </c>
      <c r="M17664">
        <f t="shared" ca="1" si="275"/>
        <v>1.8128993248348437</v>
      </c>
    </row>
    <row r="17665" spans="1:13" x14ac:dyDescent="0.25">
      <c r="A17665" s="9"/>
      <c r="H17665" s="9"/>
      <c r="J17665">
        <v>13</v>
      </c>
      <c r="K17665">
        <f ca="1">SIMULATION!$D$3*SIMULATION!$D$17/$H17652/(SIMULATION!$D$17-$I17652)*(((EXP(-$I17652*$J17665))/(1-EXP(-SIMULATION!$D$4*$I17652)))-(EXP(-SIMULATION!$D$17*$J17665)/(1-EXP(-SIMULATION!$D$4*SIMULATION!$D$17))))</f>
        <v>1.7464010272566943</v>
      </c>
      <c r="L17665">
        <v>0.45753347468403305</v>
      </c>
      <c r="M17665">
        <f t="shared" ca="1" si="275"/>
        <v>2.5454379574492147</v>
      </c>
    </row>
    <row r="17666" spans="1:13" x14ac:dyDescent="0.25">
      <c r="A17666" s="9"/>
      <c r="H17666" s="9"/>
      <c r="J17666">
        <v>14</v>
      </c>
      <c r="K17666">
        <f ca="1">SIMULATION!$D$3*SIMULATION!$D$17/$H17652/(SIMULATION!$D$17-$I17652)*(((EXP(-$I17652*$J17666))/(1-EXP(-SIMULATION!$D$4*$I17652)))-(EXP(-SIMULATION!$D$17*$J17666)/(1-EXP(-SIMULATION!$D$4*SIMULATION!$D$17))))</f>
        <v>1.6823740120126927</v>
      </c>
      <c r="L17666">
        <v>-0.4871507607099349</v>
      </c>
      <c r="M17666">
        <f t="shared" ca="1" si="275"/>
        <v>0.86280423226208425</v>
      </c>
    </row>
    <row r="17667" spans="1:13" x14ac:dyDescent="0.25">
      <c r="A17667" s="9"/>
      <c r="H17667" s="9"/>
      <c r="J17667">
        <v>15</v>
      </c>
      <c r="K17667">
        <f ca="1">SIMULATION!$D$3*SIMULATION!$D$17/$H17652/(SIMULATION!$D$17-$I17652)*(((EXP(-$I17652*$J17667))/(1-EXP(-SIMULATION!$D$4*$I17652)))-(EXP(-SIMULATION!$D$17*$J17667)/(1-EXP(-SIMULATION!$D$4*SIMULATION!$D$17))))</f>
        <v>1.6201410467641215</v>
      </c>
      <c r="L17667">
        <v>-7.1954647139353067E-2</v>
      </c>
      <c r="M17667">
        <f t="shared" ref="M17667:M17730" ca="1" si="276">$K17667*(1+$L17667)</f>
        <v>1.503564369428227</v>
      </c>
    </row>
    <row r="17668" spans="1:13" x14ac:dyDescent="0.25">
      <c r="A17668" s="9"/>
      <c r="H17668" s="9"/>
      <c r="J17668">
        <v>16</v>
      </c>
      <c r="K17668">
        <f ca="1">SIMULATION!$D$3*SIMULATION!$D$17/$H17652/(SIMULATION!$D$17-$I17652)*(((EXP(-$I17652*$J17668))/(1-EXP(-SIMULATION!$D$4*$I17652)))-(EXP(-SIMULATION!$D$17*$J17668)/(1-EXP(-SIMULATION!$D$4*SIMULATION!$D$17))))</f>
        <v>1.5598559283495128</v>
      </c>
      <c r="L17668">
        <v>0.10703440827744692</v>
      </c>
      <c r="M17668">
        <f t="shared" ca="1" si="276"/>
        <v>1.7268141846384708</v>
      </c>
    </row>
    <row r="17669" spans="1:13" x14ac:dyDescent="0.25">
      <c r="A17669" s="9"/>
      <c r="H17669" s="9"/>
      <c r="J17669">
        <v>17</v>
      </c>
      <c r="K17669">
        <f ca="1">SIMULATION!$D$3*SIMULATION!$D$17/$H17652/(SIMULATION!$D$17-$I17652)*(((EXP(-$I17652*$J17669))/(1-EXP(-SIMULATION!$D$4*$I17652)))-(EXP(-SIMULATION!$D$17*$J17669)/(1-EXP(-SIMULATION!$D$4*SIMULATION!$D$17))))</f>
        <v>1.5015871664470117</v>
      </c>
      <c r="L17669">
        <v>-0.11546246192187953</v>
      </c>
      <c r="M17669">
        <f t="shared" ca="1" si="276"/>
        <v>1.3282102154187405</v>
      </c>
    </row>
    <row r="17670" spans="1:13" x14ac:dyDescent="0.25">
      <c r="A17670" s="9"/>
      <c r="H17670" s="9"/>
      <c r="J17670">
        <v>18</v>
      </c>
      <c r="K17670">
        <f ca="1">SIMULATION!$D$3*SIMULATION!$D$17/$H17652/(SIMULATION!$D$17-$I17652)*(((EXP(-$I17652*$J17670))/(1-EXP(-SIMULATION!$D$4*$I17652)))-(EXP(-SIMULATION!$D$17*$J17670)/(1-EXP(-SIMULATION!$D$4*SIMULATION!$D$17))))</f>
        <v>1.4453497477638118</v>
      </c>
      <c r="L17670">
        <v>8.3462899082584349E-2</v>
      </c>
      <c r="M17670">
        <f t="shared" ca="1" si="276"/>
        <v>1.5659828279004615</v>
      </c>
    </row>
    <row r="17671" spans="1:13" x14ac:dyDescent="0.25">
      <c r="A17671" s="9"/>
      <c r="H17671" s="9"/>
      <c r="J17671">
        <v>19</v>
      </c>
      <c r="K17671">
        <f ca="1">SIMULATION!$D$3*SIMULATION!$D$17/$H17652/(SIMULATION!$D$17-$I17652)*(((EXP(-$I17652*$J17671))/(1-EXP(-SIMULATION!$D$4*$I17652)))-(EXP(-SIMULATION!$D$17*$J17671)/(1-EXP(-SIMULATION!$D$4*SIMULATION!$D$17))))</f>
        <v>1.3911254487195288</v>
      </c>
      <c r="L17671">
        <v>0.13663274081968318</v>
      </c>
      <c r="M17671">
        <f t="shared" ca="1" si="276"/>
        <v>1.5811987316020897</v>
      </c>
    </row>
    <row r="17672" spans="1:13" x14ac:dyDescent="0.25">
      <c r="A17672" s="9"/>
      <c r="H17672" s="9"/>
      <c r="J17672">
        <v>20</v>
      </c>
      <c r="K17672">
        <f ca="1">SIMULATION!$D$3*SIMULATION!$D$17/$H17652/(SIMULATION!$D$17-$I17652)*(((EXP(-$I17652*$J17672))/(1-EXP(-SIMULATION!$D$4*$I17652)))-(EXP(-SIMULATION!$D$17*$J17672)/(1-EXP(-SIMULATION!$D$4*SIMULATION!$D$17))))</f>
        <v>1.3388758113294104</v>
      </c>
      <c r="L17672">
        <v>0.38510206468489899</v>
      </c>
      <c r="M17672">
        <f t="shared" ca="1" si="276"/>
        <v>1.8544796506290357</v>
      </c>
    </row>
    <row r="17673" spans="1:13" x14ac:dyDescent="0.25">
      <c r="A17673" s="9"/>
      <c r="H17673" s="9"/>
      <c r="J17673">
        <v>21</v>
      </c>
      <c r="K17673">
        <f ca="1">SIMULATION!$D$3*SIMULATION!$D$17/$H17652/(SIMULATION!$D$17-$I17652)*(((EXP(-$I17652*$J17673))/(1-EXP(-SIMULATION!$D$4*$I17652)))-(EXP(-SIMULATION!$D$17*$J17673)/(1-EXP(-SIMULATION!$D$4*SIMULATION!$D$17))))</f>
        <v>1.2885504190304802</v>
      </c>
      <c r="L17673">
        <v>-0.11047278082542604</v>
      </c>
      <c r="M17673">
        <f t="shared" ca="1" si="276"/>
        <v>1.1462006710064152</v>
      </c>
    </row>
    <row r="17674" spans="1:13" x14ac:dyDescent="0.25">
      <c r="A17674" s="9"/>
      <c r="H17674" s="9"/>
      <c r="J17674">
        <v>22</v>
      </c>
      <c r="K17674">
        <f ca="1">SIMULATION!$D$3*SIMULATION!$D$17/$H17652/(SIMULATION!$D$17-$I17652)*(((EXP(-$I17652*$J17674))/(1-EXP(-SIMULATION!$D$4*$I17652)))-(EXP(-SIMULATION!$D$17*$J17674)/(1-EXP(-SIMULATION!$D$4*SIMULATION!$D$17))))</f>
        <v>1.2400921620815182</v>
      </c>
      <c r="L17674">
        <v>-5.5882724812058582E-2</v>
      </c>
      <c r="M17674">
        <f t="shared" ca="1" si="276"/>
        <v>1.170792433046326</v>
      </c>
    </row>
    <row r="17675" spans="1:13" x14ac:dyDescent="0.25">
      <c r="A17675" s="9"/>
      <c r="H17675" s="9"/>
      <c r="J17675">
        <v>23</v>
      </c>
      <c r="K17675">
        <f ca="1">SIMULATION!$D$3*SIMULATION!$D$17/$H17652/(SIMULATION!$D$17-$I17652)*(((EXP(-$I17652*$J17675))/(1-EXP(-SIMULATION!$D$4*$I17652)))-(EXP(-SIMULATION!$D$17*$J17675)/(1-EXP(-SIMULATION!$D$4*SIMULATION!$D$17))))</f>
        <v>1.1934405752375061</v>
      </c>
      <c r="L17675">
        <v>-0.39389870412238415</v>
      </c>
      <c r="M17675">
        <f t="shared" ca="1" si="276"/>
        <v>0.72334587920437976</v>
      </c>
    </row>
    <row r="17676" spans="1:13" x14ac:dyDescent="0.25">
      <c r="A17676" s="9"/>
      <c r="H17676" s="9"/>
      <c r="J17676">
        <v>24</v>
      </c>
      <c r="K17676">
        <f ca="1">SIMULATION!$D$3*SIMULATION!$D$17/$H17652/(SIMULATION!$D$17-$I17652)*(((EXP(-$I17652*$J17676))/(1-EXP(-SIMULATION!$D$4*$I17652)))-(EXP(-SIMULATION!$D$17*$J17676)/(1-EXP(-SIMULATION!$D$4*SIMULATION!$D$17))))</f>
        <v>1.1485339414655988</v>
      </c>
      <c r="L17676">
        <v>0.10215713438223777</v>
      </c>
      <c r="M17676">
        <f t="shared" ca="1" si="276"/>
        <v>1.2658648776664614</v>
      </c>
    </row>
    <row r="17677" spans="1:13" x14ac:dyDescent="0.25">
      <c r="A17677" s="9">
        <v>708</v>
      </c>
      <c r="B17677" s="2">
        <f ca="1">NORMINV(RAND(),SIMULATION!D7,SIMULATION!D8)</f>
        <v>65.481528240016516</v>
      </c>
      <c r="C17677" s="2">
        <v>2</v>
      </c>
      <c r="D17677" s="2">
        <f ca="1">SIMULATION!$D$11*(1+(SIMULATION!$D$12*LN(1+$C17677)))*(1+(SIMULATION!$D$13*(($B17677/63.5)-1)))</f>
        <v>10.385213011531095</v>
      </c>
      <c r="E17677" s="2">
        <v>-0.22868947091254557</v>
      </c>
      <c r="F17677" s="2">
        <f ca="1">D17677*(1+E17677)</f>
        <v>8.0102241426099656</v>
      </c>
      <c r="G17677" s="2">
        <v>1.2679215731685893</v>
      </c>
      <c r="H17677" s="9">
        <f>SIMULATION!$D$15*EXP($G$17677)</f>
        <v>784.44745608946937</v>
      </c>
      <c r="I17677" s="2">
        <f ca="1">$F17677/$H17677</f>
        <v>1.0211294689566011E-2</v>
      </c>
      <c r="J17677">
        <v>0</v>
      </c>
      <c r="K17677">
        <f ca="1">SIMULATION!$D$3*SIMULATION!$D$17/$H17677/(SIMULATION!$D$17-$I17677)*(((EXP(-$I17677*$J17677))/(1-EXP(-SIMULATION!$D$4*$I17677)))-(EXP(-SIMULATION!$D$17*$J17677)/(1-EXP(-SIMULATION!$D$4*SIMULATION!$D$17))))</f>
        <v>2.5839432995478915</v>
      </c>
      <c r="L17677">
        <v>0.19648827576401992</v>
      </c>
      <c r="M17677">
        <f t="shared" ca="1" si="276"/>
        <v>3.0916578631480487</v>
      </c>
    </row>
    <row r="17678" spans="1:13" x14ac:dyDescent="0.25">
      <c r="A17678" s="9"/>
      <c r="H17678" s="9"/>
      <c r="J17678">
        <v>1</v>
      </c>
      <c r="K17678">
        <f ca="1">SIMULATION!$D$3*SIMULATION!$D$17/$H17677/(SIMULATION!$D$17-$I17677)*(((EXP(-$I17677*$J17678))/(1-EXP(-SIMULATION!$D$4*$I17677)))-(EXP(-SIMULATION!$D$17*$J17678)/(1-EXP(-SIMULATION!$D$4*SIMULATION!$D$17))))</f>
        <v>2.8081510082211216</v>
      </c>
      <c r="L17678">
        <v>9.2297587079772259E-2</v>
      </c>
      <c r="M17678">
        <f t="shared" ca="1" si="276"/>
        <v>3.0673365704355606</v>
      </c>
    </row>
    <row r="17679" spans="1:13" x14ac:dyDescent="0.25">
      <c r="A17679" s="9"/>
      <c r="H17679" s="9"/>
      <c r="J17679">
        <v>2</v>
      </c>
      <c r="K17679">
        <f ca="1">SIMULATION!$D$3*SIMULATION!$D$17/$H17677/(SIMULATION!$D$17-$I17677)*(((EXP(-$I17677*$J17679))/(1-EXP(-SIMULATION!$D$4*$I17677)))-(EXP(-SIMULATION!$D$17*$J17679)/(1-EXP(-SIMULATION!$D$4*SIMULATION!$D$17))))</f>
        <v>2.9401221737233167</v>
      </c>
      <c r="L17679">
        <v>-0.14720468814006599</v>
      </c>
      <c r="M17679">
        <f t="shared" ca="1" si="276"/>
        <v>2.5073224060466832</v>
      </c>
    </row>
    <row r="17680" spans="1:13" x14ac:dyDescent="0.25">
      <c r="A17680" s="9"/>
      <c r="H17680" s="9"/>
      <c r="J17680">
        <v>3</v>
      </c>
      <c r="K17680">
        <f ca="1">SIMULATION!$D$3*SIMULATION!$D$17/$H17677/(SIMULATION!$D$17-$I17677)*(((EXP(-$I17677*$J17680))/(1-EXP(-SIMULATION!$D$4*$I17677)))-(EXP(-SIMULATION!$D$17*$J17680)/(1-EXP(-SIMULATION!$D$4*SIMULATION!$D$17))))</f>
        <v>3.0131048542792342</v>
      </c>
      <c r="L17680">
        <v>0.12113029862017105</v>
      </c>
      <c r="M17680">
        <f t="shared" ca="1" si="276"/>
        <v>3.3780831450519648</v>
      </c>
    </row>
    <row r="17681" spans="1:13" x14ac:dyDescent="0.25">
      <c r="A17681" s="9"/>
      <c r="H17681" s="9"/>
      <c r="J17681">
        <v>4</v>
      </c>
      <c r="K17681">
        <f ca="1">SIMULATION!$D$3*SIMULATION!$D$17/$H17677/(SIMULATION!$D$17-$I17677)*(((EXP(-$I17677*$J17681))/(1-EXP(-SIMULATION!$D$4*$I17677)))-(EXP(-SIMULATION!$D$17*$J17681)/(1-EXP(-SIMULATION!$D$4*SIMULATION!$D$17))))</f>
        <v>3.0484040044696337</v>
      </c>
      <c r="L17681">
        <v>0.32215769211988421</v>
      </c>
      <c r="M17681">
        <f t="shared" ca="1" si="276"/>
        <v>4.0304708031985843</v>
      </c>
    </row>
    <row r="17682" spans="1:13" x14ac:dyDescent="0.25">
      <c r="A17682" s="9"/>
      <c r="H17682" s="9"/>
      <c r="J17682">
        <v>5</v>
      </c>
      <c r="K17682">
        <f ca="1">SIMULATION!$D$3*SIMULATION!$D$17/$H17677/(SIMULATION!$D$17-$I17677)*(((EXP(-$I17677*$J17682))/(1-EXP(-SIMULATION!$D$4*$I17677)))-(EXP(-SIMULATION!$D$17*$J17682)/(1-EXP(-SIMULATION!$D$4*SIMULATION!$D$17))))</f>
        <v>3.0596711604041587</v>
      </c>
      <c r="L17682">
        <v>0.46177073322126155</v>
      </c>
      <c r="M17682">
        <f t="shared" ca="1" si="276"/>
        <v>4.4725377555599346</v>
      </c>
    </row>
    <row r="17683" spans="1:13" x14ac:dyDescent="0.25">
      <c r="A17683" s="9"/>
      <c r="H17683" s="9"/>
      <c r="J17683">
        <v>6</v>
      </c>
      <c r="K17683">
        <f ca="1">SIMULATION!$D$3*SIMULATION!$D$17/$H17677/(SIMULATION!$D$17-$I17677)*(((EXP(-$I17677*$J17683))/(1-EXP(-SIMULATION!$D$4*$I17677)))-(EXP(-SIMULATION!$D$17*$J17683)/(1-EXP(-SIMULATION!$D$4*SIMULATION!$D$17))))</f>
        <v>3.0556533739919458</v>
      </c>
      <c r="L17683">
        <v>4.4689246603826845E-2</v>
      </c>
      <c r="M17683">
        <f t="shared" ca="1" si="276"/>
        <v>3.1922082211580878</v>
      </c>
    </row>
    <row r="17684" spans="1:13" x14ac:dyDescent="0.25">
      <c r="A17684" s="9"/>
      <c r="H17684" s="9"/>
      <c r="J17684">
        <v>7</v>
      </c>
      <c r="K17684">
        <f ca="1">SIMULATION!$D$3*SIMULATION!$D$17/$H17677/(SIMULATION!$D$17-$I17677)*(((EXP(-$I17677*$J17684))/(1-EXP(-SIMULATION!$D$4*$I17677)))-(EXP(-SIMULATION!$D$17*$J17684)/(1-EXP(-SIMULATION!$D$4*SIMULATION!$D$17))))</f>
        <v>3.0419547966320097</v>
      </c>
      <c r="L17684">
        <v>-5.8813824228819825E-2</v>
      </c>
      <c r="M17684">
        <f t="shared" ca="1" si="276"/>
        <v>2.8630458019108791</v>
      </c>
    </row>
    <row r="17685" spans="1:13" x14ac:dyDescent="0.25">
      <c r="A17685" s="9"/>
      <c r="H17685" s="9"/>
      <c r="J17685">
        <v>8</v>
      </c>
      <c r="K17685">
        <f ca="1">SIMULATION!$D$3*SIMULATION!$D$17/$H17677/(SIMULATION!$D$17-$I17677)*(((EXP(-$I17677*$J17685))/(1-EXP(-SIMULATION!$D$4*$I17677)))-(EXP(-SIMULATION!$D$17*$J17685)/(1-EXP(-SIMULATION!$D$4*SIMULATION!$D$17))))</f>
        <v>3.0221655446841154</v>
      </c>
      <c r="L17685">
        <v>-0.19041461167571533</v>
      </c>
      <c r="M17685">
        <f t="shared" ca="1" si="276"/>
        <v>2.4467010660733628</v>
      </c>
    </row>
    <row r="17686" spans="1:13" x14ac:dyDescent="0.25">
      <c r="A17686" s="9"/>
      <c r="H17686" s="9"/>
      <c r="J17686">
        <v>9</v>
      </c>
      <c r="K17686">
        <f ca="1">SIMULATION!$D$3*SIMULATION!$D$17/$H17677/(SIMULATION!$D$17-$I17677)*(((EXP(-$I17677*$J17686))/(1-EXP(-SIMULATION!$D$4*$I17677)))-(EXP(-SIMULATION!$D$17*$J17686)/(1-EXP(-SIMULATION!$D$4*SIMULATION!$D$17))))</f>
        <v>2.9985851037459437</v>
      </c>
      <c r="L17686">
        <v>-0.14695930155588494</v>
      </c>
      <c r="M17686">
        <f t="shared" ca="1" si="276"/>
        <v>2.5579151312435591</v>
      </c>
    </row>
    <row r="17687" spans="1:13" x14ac:dyDescent="0.25">
      <c r="A17687" s="9"/>
      <c r="H17687" s="9"/>
      <c r="J17687">
        <v>10</v>
      </c>
      <c r="K17687">
        <f ca="1">SIMULATION!$D$3*SIMULATION!$D$17/$H17677/(SIMULATION!$D$17-$I17677)*(((EXP(-$I17677*$J17687))/(1-EXP(-SIMULATION!$D$4*$I17677)))-(EXP(-SIMULATION!$D$17*$J17687)/(1-EXP(-SIMULATION!$D$4*SIMULATION!$D$17))))</f>
        <v>2.972685903555575</v>
      </c>
      <c r="L17687">
        <v>-2.900720291087348E-2</v>
      </c>
      <c r="M17687">
        <f t="shared" ca="1" si="276"/>
        <v>2.8864566003608454</v>
      </c>
    </row>
    <row r="17688" spans="1:13" x14ac:dyDescent="0.25">
      <c r="A17688" s="9"/>
      <c r="H17688" s="9"/>
      <c r="J17688">
        <v>11</v>
      </c>
      <c r="K17688">
        <f ca="1">SIMULATION!$D$3*SIMULATION!$D$17/$H17677/(SIMULATION!$D$17-$I17677)*(((EXP(-$I17677*$J17688))/(1-EXP(-SIMULATION!$D$4*$I17677)))-(EXP(-SIMULATION!$D$17*$J17688)/(1-EXP(-SIMULATION!$D$4*SIMULATION!$D$17))))</f>
        <v>2.9454103879242459</v>
      </c>
      <c r="L17688">
        <v>-0.22282996835072802</v>
      </c>
      <c r="M17688">
        <f t="shared" ca="1" si="276"/>
        <v>2.2890846844031807</v>
      </c>
    </row>
    <row r="17689" spans="1:13" x14ac:dyDescent="0.25">
      <c r="A17689" s="9"/>
      <c r="H17689" s="9"/>
      <c r="J17689">
        <v>12</v>
      </c>
      <c r="K17689">
        <f ca="1">SIMULATION!$D$3*SIMULATION!$D$17/$H17677/(SIMULATION!$D$17-$I17677)*(((EXP(-$I17677*$J17689))/(1-EXP(-SIMULATION!$D$4*$I17677)))-(EXP(-SIMULATION!$D$17*$J17689)/(1-EXP(-SIMULATION!$D$4*SIMULATION!$D$17))))</f>
        <v>2.9173613842436596</v>
      </c>
      <c r="L17689">
        <v>0.13556235365354316</v>
      </c>
      <c r="M17689">
        <f t="shared" ca="1" si="276"/>
        <v>3.3128457599496888</v>
      </c>
    </row>
    <row r="17690" spans="1:13" x14ac:dyDescent="0.25">
      <c r="A17690" s="9"/>
      <c r="H17690" s="9"/>
      <c r="J17690">
        <v>13</v>
      </c>
      <c r="K17690">
        <f ca="1">SIMULATION!$D$3*SIMULATION!$D$17/$H17677/(SIMULATION!$D$17-$I17677)*(((EXP(-$I17677*$J17690))/(1-EXP(-SIMULATION!$D$4*$I17677)))-(EXP(-SIMULATION!$D$17*$J17690)/(1-EXP(-SIMULATION!$D$4*SIMULATION!$D$17))))</f>
        <v>2.8889240967715715</v>
      </c>
      <c r="L17690">
        <v>0.17645485105532624</v>
      </c>
      <c r="M17690">
        <f t="shared" ca="1" si="276"/>
        <v>3.3986887679775424</v>
      </c>
    </row>
    <row r="17691" spans="1:13" x14ac:dyDescent="0.25">
      <c r="A17691" s="9"/>
      <c r="H17691" s="9"/>
      <c r="J17691">
        <v>14</v>
      </c>
      <c r="K17691">
        <f ca="1">SIMULATION!$D$3*SIMULATION!$D$17/$H17677/(SIMULATION!$D$17-$I17677)*(((EXP(-$I17677*$J17691))/(1-EXP(-SIMULATION!$D$4*$I17677)))-(EXP(-SIMULATION!$D$17*$J17691)/(1-EXP(-SIMULATION!$D$4*SIMULATION!$D$17))))</f>
        <v>2.8603442827757819</v>
      </c>
      <c r="L17691">
        <v>-0.42691154926538433</v>
      </c>
      <c r="M17691">
        <f t="shared" ca="1" si="276"/>
        <v>1.6392302735835882</v>
      </c>
    </row>
    <row r="17692" spans="1:13" x14ac:dyDescent="0.25">
      <c r="A17692" s="9"/>
      <c r="H17692" s="9"/>
      <c r="J17692">
        <v>15</v>
      </c>
      <c r="K17692">
        <f ca="1">SIMULATION!$D$3*SIMULATION!$D$17/$H17677/(SIMULATION!$D$17-$I17677)*(((EXP(-$I17677*$J17692))/(1-EXP(-SIMULATION!$D$4*$I17677)))-(EXP(-SIMULATION!$D$17*$J17692)/(1-EXP(-SIMULATION!$D$4*SIMULATION!$D$17))))</f>
        <v>2.8317783495912616</v>
      </c>
      <c r="L17692">
        <v>0.303653485125922</v>
      </c>
      <c r="M17692">
        <f t="shared" ca="1" si="276"/>
        <v>3.6916577145487799</v>
      </c>
    </row>
    <row r="17693" spans="1:13" x14ac:dyDescent="0.25">
      <c r="A17693" s="9"/>
      <c r="H17693" s="9"/>
      <c r="J17693">
        <v>16</v>
      </c>
      <c r="K17693">
        <f ca="1">SIMULATION!$D$3*SIMULATION!$D$17/$H17677/(SIMULATION!$D$17-$I17677)*(((EXP(-$I17677*$J17693))/(1-EXP(-SIMULATION!$D$4*$I17677)))-(EXP(-SIMULATION!$D$17*$J17693)/(1-EXP(-SIMULATION!$D$4*SIMULATION!$D$17))))</f>
        <v>2.8033254579179081</v>
      </c>
      <c r="L17693">
        <v>5.7747871440737251E-2</v>
      </c>
      <c r="M17693">
        <f t="shared" ca="1" si="276"/>
        <v>2.9652115360682978</v>
      </c>
    </row>
    <row r="17694" spans="1:13" x14ac:dyDescent="0.25">
      <c r="A17694" s="9"/>
      <c r="H17694" s="9"/>
      <c r="J17694">
        <v>17</v>
      </c>
      <c r="K17694">
        <f ca="1">SIMULATION!$D$3*SIMULATION!$D$17/$H17677/(SIMULATION!$D$17-$I17677)*(((EXP(-$I17677*$J17694))/(1-EXP(-SIMULATION!$D$4*$I17677)))-(EXP(-SIMULATION!$D$17*$J17694)/(1-EXP(-SIMULATION!$D$4*SIMULATION!$D$17))))</f>
        <v>2.7750480942816336</v>
      </c>
      <c r="L17694">
        <v>0.1639981618895571</v>
      </c>
      <c r="M17694">
        <f t="shared" ca="1" si="276"/>
        <v>3.2301508808989401</v>
      </c>
    </row>
    <row r="17695" spans="1:13" x14ac:dyDescent="0.25">
      <c r="A17695" s="9"/>
      <c r="H17695" s="9"/>
      <c r="J17695">
        <v>18</v>
      </c>
      <c r="K17695">
        <f ca="1">SIMULATION!$D$3*SIMULATION!$D$17/$H17677/(SIMULATION!$D$17-$I17677)*(((EXP(-$I17677*$J17695))/(1-EXP(-SIMULATION!$D$4*$I17677)))-(EXP(-SIMULATION!$D$17*$J17695)/(1-EXP(-SIMULATION!$D$4*SIMULATION!$D$17))))</f>
        <v>2.7469852542565225</v>
      </c>
      <c r="L17695">
        <v>-0.10564055012232874</v>
      </c>
      <c r="M17695">
        <f t="shared" ca="1" si="276"/>
        <v>2.4567922208189383</v>
      </c>
    </row>
    <row r="17696" spans="1:13" x14ac:dyDescent="0.25">
      <c r="A17696" s="9"/>
      <c r="H17696" s="9"/>
      <c r="J17696">
        <v>19</v>
      </c>
      <c r="K17696">
        <f ca="1">SIMULATION!$D$3*SIMULATION!$D$17/$H17677/(SIMULATION!$D$17-$I17677)*(((EXP(-$I17677*$J17696))/(1-EXP(-SIMULATION!$D$4*$I17677)))-(EXP(-SIMULATION!$D$17*$J17696)/(1-EXP(-SIMULATION!$D$4*SIMULATION!$D$17))))</f>
        <v>2.7191608904844209</v>
      </c>
      <c r="L17696">
        <v>5.862549365806052E-3</v>
      </c>
      <c r="M17696">
        <f t="shared" ca="1" si="276"/>
        <v>2.7351021054384548</v>
      </c>
    </row>
    <row r="17697" spans="1:13" x14ac:dyDescent="0.25">
      <c r="A17697" s="9"/>
      <c r="H17697" s="9"/>
      <c r="J17697">
        <v>20</v>
      </c>
      <c r="K17697">
        <f ca="1">SIMULATION!$D$3*SIMULATION!$D$17/$H17677/(SIMULATION!$D$17-$I17677)*(((EXP(-$I17677*$J17697))/(1-EXP(-SIMULATION!$D$4*$I17677)))-(EXP(-SIMULATION!$D$17*$J17697)/(1-EXP(-SIMULATION!$D$4*SIMULATION!$D$17))))</f>
        <v>2.6915893262628821</v>
      </c>
      <c r="L17697">
        <v>-9.8716658211198308E-2</v>
      </c>
      <c r="M17697">
        <f t="shared" ca="1" si="276"/>
        <v>2.4258846226972794</v>
      </c>
    </row>
    <row r="17698" spans="1:13" x14ac:dyDescent="0.25">
      <c r="A17698" s="9"/>
      <c r="H17698" s="9"/>
      <c r="J17698">
        <v>21</v>
      </c>
      <c r="K17698">
        <f ca="1">SIMULATION!$D$3*SIMULATION!$D$17/$H17677/(SIMULATION!$D$17-$I17677)*(((EXP(-$I17677*$J17698))/(1-EXP(-SIMULATION!$D$4*$I17677)))-(EXP(-SIMULATION!$D$17*$J17698)/(1-EXP(-SIMULATION!$D$4*SIMULATION!$D$17))))</f>
        <v>2.6642787245967399</v>
      </c>
      <c r="L17698">
        <v>1.2528744386451999E-2</v>
      </c>
      <c r="M17698">
        <f t="shared" ca="1" si="276"/>
        <v>2.6976587917114747</v>
      </c>
    </row>
    <row r="17699" spans="1:13" x14ac:dyDescent="0.25">
      <c r="A17699" s="9"/>
      <c r="H17699" s="9"/>
      <c r="J17699">
        <v>22</v>
      </c>
      <c r="K17699">
        <f ca="1">SIMULATION!$D$3*SIMULATION!$D$17/$H17677/(SIMULATION!$D$17-$I17677)*(((EXP(-$I17677*$J17699))/(1-EXP(-SIMULATION!$D$4*$I17677)))-(EXP(-SIMULATION!$D$17*$J17699)/(1-EXP(-SIMULATION!$D$4*SIMULATION!$D$17))))</f>
        <v>2.6372333111446689</v>
      </c>
      <c r="L17699">
        <v>0.27742648486751259</v>
      </c>
      <c r="M17699">
        <f t="shared" ca="1" si="276"/>
        <v>3.3688716784310455</v>
      </c>
    </row>
    <row r="17700" spans="1:13" x14ac:dyDescent="0.25">
      <c r="A17700" s="9"/>
      <c r="H17700" s="9"/>
      <c r="J17700">
        <v>23</v>
      </c>
      <c r="K17700">
        <f ca="1">SIMULATION!$D$3*SIMULATION!$D$17/$H17677/(SIMULATION!$D$17-$I17677)*(((EXP(-$I17677*$J17700))/(1-EXP(-SIMULATION!$D$4*$I17677)))-(EXP(-SIMULATION!$D$17*$J17700)/(1-EXP(-SIMULATION!$D$4*SIMULATION!$D$17))))</f>
        <v>2.6104547986324658</v>
      </c>
      <c r="L17700">
        <v>0.11282772877928746</v>
      </c>
      <c r="M17700">
        <f t="shared" ca="1" si="276"/>
        <v>2.904986484643159</v>
      </c>
    </row>
    <row r="17701" spans="1:13" x14ac:dyDescent="0.25">
      <c r="A17701" s="9"/>
      <c r="H17701" s="9"/>
      <c r="J17701">
        <v>24</v>
      </c>
      <c r="K17701">
        <f ca="1">SIMULATION!$D$3*SIMULATION!$D$17/$H17677/(SIMULATION!$D$17-$I17677)*(((EXP(-$I17677*$J17701))/(1-EXP(-SIMULATION!$D$4*$I17677)))-(EXP(-SIMULATION!$D$17*$J17701)/(1-EXP(-SIMULATION!$D$4*SIMULATION!$D$17))))</f>
        <v>2.5839432995478915</v>
      </c>
      <c r="L17701">
        <v>-0.16285725102932641</v>
      </c>
      <c r="M17701">
        <f t="shared" ca="1" si="276"/>
        <v>2.1631293969678742</v>
      </c>
    </row>
    <row r="17702" spans="1:13" x14ac:dyDescent="0.25">
      <c r="A17702" s="9">
        <v>709</v>
      </c>
      <c r="B17702" s="2">
        <f ca="1">NORMINV(RAND(),SIMULATION!D7,SIMULATION!D8)</f>
        <v>54.483815560168111</v>
      </c>
      <c r="C17702" s="2">
        <v>2</v>
      </c>
      <c r="D17702" s="2">
        <f ca="1">SIMULATION!$D$11*(1+(SIMULATION!$D$12*LN(1+$C17702)))*(1+(SIMULATION!$D$13*(($B17702/63.5)-1)))</f>
        <v>9.5685037626719254</v>
      </c>
      <c r="E17702" s="2">
        <v>0.26455791003558471</v>
      </c>
      <c r="F17702" s="2">
        <f ca="1">D17702*(1+E17702)</f>
        <v>12.099927120292037</v>
      </c>
      <c r="G17702" s="2">
        <v>-0.25036504461551556</v>
      </c>
      <c r="H17702" s="9">
        <f>SIMULATION!$D$15*EXP($G$17702)</f>
        <v>171.86219684577887</v>
      </c>
      <c r="I17702" s="2">
        <f ca="1">$F17702/$H17702</f>
        <v>7.0404820503661716E-2</v>
      </c>
      <c r="J17702">
        <v>0</v>
      </c>
      <c r="K17702">
        <f ca="1">SIMULATION!$D$3*SIMULATION!$D$17/$H17702/(SIMULATION!$D$17-$I17702)*(((EXP(-$I17702*$J17702))/(1-EXP(-SIMULATION!$D$4*$I17702)))-(EXP(-SIMULATION!$D$17*$J17702)/(1-EXP(-SIMULATION!$D$4*SIMULATION!$D$17))))</f>
        <v>0.86043129519975015</v>
      </c>
      <c r="L17702">
        <v>0.37180846526427996</v>
      </c>
      <c r="M17702">
        <f t="shared" ca="1" si="276"/>
        <v>1.1803469345333257</v>
      </c>
    </row>
    <row r="17703" spans="1:13" x14ac:dyDescent="0.25">
      <c r="A17703" s="9"/>
      <c r="H17703" s="9"/>
      <c r="J17703">
        <v>1</v>
      </c>
      <c r="K17703">
        <f ca="1">SIMULATION!$D$3*SIMULATION!$D$17/$H17702/(SIMULATION!$D$17-$I17702)*(((EXP(-$I17702*$J17703))/(1-EXP(-SIMULATION!$D$4*$I17702)))-(EXP(-SIMULATION!$D$17*$J17703)/(1-EXP(-SIMULATION!$D$4*SIMULATION!$D$17))))</f>
        <v>1.908992744046359</v>
      </c>
      <c r="L17703">
        <v>-1.4573523626205507E-2</v>
      </c>
      <c r="M17703">
        <f t="shared" ca="1" si="276"/>
        <v>1.8811719931887445</v>
      </c>
    </row>
    <row r="17704" spans="1:13" x14ac:dyDescent="0.25">
      <c r="A17704" s="9"/>
      <c r="H17704" s="9"/>
      <c r="J17704">
        <v>2</v>
      </c>
      <c r="K17704">
        <f ca="1">SIMULATION!$D$3*SIMULATION!$D$17/$H17702/(SIMULATION!$D$17-$I17702)*(((EXP(-$I17702*$J17704))/(1-EXP(-SIMULATION!$D$4*$I17702)))-(EXP(-SIMULATION!$D$17*$J17704)/(1-EXP(-SIMULATION!$D$4*SIMULATION!$D$17))))</f>
        <v>2.48864139130233</v>
      </c>
      <c r="L17704">
        <v>3.747872131220753E-2</v>
      </c>
      <c r="M17704">
        <f t="shared" ca="1" si="276"/>
        <v>2.5819124884529741</v>
      </c>
    </row>
    <row r="17705" spans="1:13" x14ac:dyDescent="0.25">
      <c r="A17705" s="9"/>
      <c r="H17705" s="9"/>
      <c r="J17705">
        <v>3</v>
      </c>
      <c r="K17705">
        <f ca="1">SIMULATION!$D$3*SIMULATION!$D$17/$H17702/(SIMULATION!$D$17-$I17702)*(((EXP(-$I17702*$J17705))/(1-EXP(-SIMULATION!$D$4*$I17702)))-(EXP(-SIMULATION!$D$17*$J17705)/(1-EXP(-SIMULATION!$D$4*SIMULATION!$D$17))))</f>
        <v>2.7740738731604093</v>
      </c>
      <c r="L17705">
        <v>-4.6686317108127429E-2</v>
      </c>
      <c r="M17705">
        <f t="shared" ca="1" si="276"/>
        <v>2.6445625806366713</v>
      </c>
    </row>
    <row r="17706" spans="1:13" x14ac:dyDescent="0.25">
      <c r="A17706" s="9"/>
      <c r="H17706" s="9"/>
      <c r="J17706">
        <v>4</v>
      </c>
      <c r="K17706">
        <f ca="1">SIMULATION!$D$3*SIMULATION!$D$17/$H17702/(SIMULATION!$D$17-$I17702)*(((EXP(-$I17702*$J17706))/(1-EXP(-SIMULATION!$D$4*$I17702)))-(EXP(-SIMULATION!$D$17*$J17706)/(1-EXP(-SIMULATION!$D$4*SIMULATION!$D$17))))</f>
        <v>2.8768134694118062</v>
      </c>
      <c r="L17706">
        <v>-0.26101366779098623</v>
      </c>
      <c r="M17706">
        <f t="shared" ca="1" si="276"/>
        <v>2.1259258342101184</v>
      </c>
    </row>
    <row r="17707" spans="1:13" x14ac:dyDescent="0.25">
      <c r="A17707" s="9"/>
      <c r="H17707" s="9"/>
      <c r="J17707">
        <v>5</v>
      </c>
      <c r="K17707">
        <f ca="1">SIMULATION!$D$3*SIMULATION!$D$17/$H17702/(SIMULATION!$D$17-$I17702)*(((EXP(-$I17702*$J17707))/(1-EXP(-SIMULATION!$D$4*$I17702)))-(EXP(-SIMULATION!$D$17*$J17707)/(1-EXP(-SIMULATION!$D$4*SIMULATION!$D$17))))</f>
        <v>2.8679294389149783</v>
      </c>
      <c r="L17707">
        <v>0.20119841302478123</v>
      </c>
      <c r="M17707">
        <f t="shared" ca="1" si="276"/>
        <v>3.4449522906917234</v>
      </c>
    </row>
    <row r="17708" spans="1:13" x14ac:dyDescent="0.25">
      <c r="A17708" s="9"/>
      <c r="H17708" s="9"/>
      <c r="J17708">
        <v>6</v>
      </c>
      <c r="K17708">
        <f ca="1">SIMULATION!$D$3*SIMULATION!$D$17/$H17702/(SIMULATION!$D$17-$I17702)*(((EXP(-$I17702*$J17708))/(1-EXP(-SIMULATION!$D$4*$I17702)))-(EXP(-SIMULATION!$D$17*$J17708)/(1-EXP(-SIMULATION!$D$4*SIMULATION!$D$17))))</f>
        <v>2.7925941498137838</v>
      </c>
      <c r="L17708">
        <v>0.16888441325719034</v>
      </c>
      <c r="M17708">
        <f t="shared" ca="1" si="276"/>
        <v>3.264219774270547</v>
      </c>
    </row>
    <row r="17709" spans="1:13" x14ac:dyDescent="0.25">
      <c r="A17709" s="9"/>
      <c r="H17709" s="9"/>
      <c r="J17709">
        <v>7</v>
      </c>
      <c r="K17709">
        <f ca="1">SIMULATION!$D$3*SIMULATION!$D$17/$H17702/(SIMULATION!$D$17-$I17702)*(((EXP(-$I17702*$J17709))/(1-EXP(-SIMULATION!$D$4*$I17702)))-(EXP(-SIMULATION!$D$17*$J17709)/(1-EXP(-SIMULATION!$D$4*SIMULATION!$D$17))))</f>
        <v>2.6794098045136545</v>
      </c>
      <c r="L17709">
        <v>-0.51364649008711005</v>
      </c>
      <c r="M17709">
        <f t="shared" ca="1" si="276"/>
        <v>1.3031403629202263</v>
      </c>
    </row>
    <row r="17710" spans="1:13" x14ac:dyDescent="0.25">
      <c r="A17710" s="9"/>
      <c r="H17710" s="9"/>
      <c r="J17710">
        <v>8</v>
      </c>
      <c r="K17710">
        <f ca="1">SIMULATION!$D$3*SIMULATION!$D$17/$H17702/(SIMULATION!$D$17-$I17702)*(((EXP(-$I17702*$J17710))/(1-EXP(-SIMULATION!$D$4*$I17702)))-(EXP(-SIMULATION!$D$17*$J17710)/(1-EXP(-SIMULATION!$D$4*SIMULATION!$D$17))))</f>
        <v>2.5463835189220823</v>
      </c>
      <c r="L17710">
        <v>-0.1877557587775591</v>
      </c>
      <c r="M17710">
        <f t="shared" ca="1" si="276"/>
        <v>2.0682853491881956</v>
      </c>
    </row>
    <row r="17711" spans="1:13" x14ac:dyDescent="0.25">
      <c r="A17711" s="9"/>
      <c r="H17711" s="9"/>
      <c r="J17711">
        <v>9</v>
      </c>
      <c r="K17711">
        <f ca="1">SIMULATION!$D$3*SIMULATION!$D$17/$H17702/(SIMULATION!$D$17-$I17702)*(((EXP(-$I17702*$J17711))/(1-EXP(-SIMULATION!$D$4*$I17702)))-(EXP(-SIMULATION!$D$17*$J17711)/(1-EXP(-SIMULATION!$D$4*SIMULATION!$D$17))))</f>
        <v>2.4047547021615898</v>
      </c>
      <c r="L17711">
        <v>-0.25734891687916417</v>
      </c>
      <c r="M17711">
        <f t="shared" ca="1" si="276"/>
        <v>1.7858936842002278</v>
      </c>
    </row>
    <row r="17712" spans="1:13" x14ac:dyDescent="0.25">
      <c r="A17712" s="9"/>
      <c r="H17712" s="9"/>
      <c r="J17712">
        <v>10</v>
      </c>
      <c r="K17712">
        <f ca="1">SIMULATION!$D$3*SIMULATION!$D$17/$H17702/(SIMULATION!$D$17-$I17702)*(((EXP(-$I17702*$J17712))/(1-EXP(-SIMULATION!$D$4*$I17702)))-(EXP(-SIMULATION!$D$17*$J17712)/(1-EXP(-SIMULATION!$D$4*SIMULATION!$D$17))))</f>
        <v>2.2614462467974512</v>
      </c>
      <c r="L17712">
        <v>0.28396525118080646</v>
      </c>
      <c r="M17712">
        <f t="shared" ca="1" si="276"/>
        <v>2.9036183983011812</v>
      </c>
    </row>
    <row r="17713" spans="1:13" x14ac:dyDescent="0.25">
      <c r="A17713" s="9"/>
      <c r="H17713" s="9"/>
      <c r="J17713">
        <v>11</v>
      </c>
      <c r="K17713">
        <f ca="1">SIMULATION!$D$3*SIMULATION!$D$17/$H17702/(SIMULATION!$D$17-$I17702)*(((EXP(-$I17702*$J17713))/(1-EXP(-SIMULATION!$D$4*$I17702)))-(EXP(-SIMULATION!$D$17*$J17713)/(1-EXP(-SIMULATION!$D$4*SIMULATION!$D$17))))</f>
        <v>2.1206339245675894</v>
      </c>
      <c r="L17713">
        <v>0.35197356959026377</v>
      </c>
      <c r="M17713">
        <f t="shared" ca="1" si="276"/>
        <v>2.8670410167918536</v>
      </c>
    </row>
    <row r="17714" spans="1:13" x14ac:dyDescent="0.25">
      <c r="A17714" s="9"/>
      <c r="H17714" s="9"/>
      <c r="J17714">
        <v>12</v>
      </c>
      <c r="K17714">
        <f ca="1">SIMULATION!$D$3*SIMULATION!$D$17/$H17702/(SIMULATION!$D$17-$I17702)*(((EXP(-$I17702*$J17714))/(1-EXP(-SIMULATION!$D$4*$I17702)))-(EXP(-SIMULATION!$D$17*$J17714)/(1-EXP(-SIMULATION!$D$4*SIMULATION!$D$17))))</f>
        <v>1.9847508010491743</v>
      </c>
      <c r="L17714">
        <v>-0.21102845944878604</v>
      </c>
      <c r="M17714">
        <f t="shared" ca="1" si="276"/>
        <v>1.5659118971140231</v>
      </c>
    </row>
    <row r="17715" spans="1:13" x14ac:dyDescent="0.25">
      <c r="A17715" s="9"/>
      <c r="H17715" s="9"/>
      <c r="J17715">
        <v>13</v>
      </c>
      <c r="K17715">
        <f ca="1">SIMULATION!$D$3*SIMULATION!$D$17/$H17702/(SIMULATION!$D$17-$I17702)*(((EXP(-$I17702*$J17715))/(1-EXP(-SIMULATION!$D$4*$I17702)))-(EXP(-SIMULATION!$D$17*$J17715)/(1-EXP(-SIMULATION!$D$4*SIMULATION!$D$17))))</f>
        <v>1.8551296845937817</v>
      </c>
      <c r="L17715">
        <v>0.20164627478238359</v>
      </c>
      <c r="M17715">
        <f t="shared" ca="1" si="276"/>
        <v>2.229209674730336</v>
      </c>
    </row>
    <row r="17716" spans="1:13" x14ac:dyDescent="0.25">
      <c r="A17716" s="9"/>
      <c r="H17716" s="9"/>
      <c r="J17716">
        <v>14</v>
      </c>
      <c r="K17716">
        <f ca="1">SIMULATION!$D$3*SIMULATION!$D$17/$H17702/(SIMULATION!$D$17-$I17702)*(((EXP(-$I17702*$J17716))/(1-EXP(-SIMULATION!$D$4*$I17702)))-(EXP(-SIMULATION!$D$17*$J17716)/(1-EXP(-SIMULATION!$D$4*SIMULATION!$D$17))))</f>
        <v>1.7324137007118745</v>
      </c>
      <c r="L17716">
        <v>0.2089852527516052</v>
      </c>
      <c r="M17716">
        <f t="shared" ca="1" si="276"/>
        <v>2.0944626158254893</v>
      </c>
    </row>
    <row r="17717" spans="1:13" x14ac:dyDescent="0.25">
      <c r="A17717" s="9"/>
      <c r="H17717" s="9"/>
      <c r="J17717">
        <v>15</v>
      </c>
      <c r="K17717">
        <f ca="1">SIMULATION!$D$3*SIMULATION!$D$17/$H17702/(SIMULATION!$D$17-$I17702)*(((EXP(-$I17702*$J17717))/(1-EXP(-SIMULATION!$D$4*$I17702)))-(EXP(-SIMULATION!$D$17*$J17717)/(1-EXP(-SIMULATION!$D$4*SIMULATION!$D$17))))</f>
        <v>1.6168183519270178</v>
      </c>
      <c r="L17717">
        <v>-0.18460723831184495</v>
      </c>
      <c r="M17717">
        <f t="shared" ca="1" si="276"/>
        <v>1.3183419811258625</v>
      </c>
    </row>
    <row r="17718" spans="1:13" x14ac:dyDescent="0.25">
      <c r="A17718" s="9"/>
      <c r="H17718" s="9"/>
      <c r="J17718">
        <v>16</v>
      </c>
      <c r="K17718">
        <f ca="1">SIMULATION!$D$3*SIMULATION!$D$17/$H17702/(SIMULATION!$D$17-$I17702)*(((EXP(-$I17702*$J17718))/(1-EXP(-SIMULATION!$D$4*$I17702)))-(EXP(-SIMULATION!$D$17*$J17718)/(1-EXP(-SIMULATION!$D$4*SIMULATION!$D$17))))</f>
        <v>1.5082984770366965</v>
      </c>
      <c r="L17718">
        <v>-0.61161732204139496</v>
      </c>
      <c r="M17718">
        <f t="shared" ca="1" si="276"/>
        <v>0.58579700167239779</v>
      </c>
    </row>
    <row r="17719" spans="1:13" x14ac:dyDescent="0.25">
      <c r="A17719" s="9"/>
      <c r="H17719" s="9"/>
      <c r="J17719">
        <v>17</v>
      </c>
      <c r="K17719">
        <f ca="1">SIMULATION!$D$3*SIMULATION!$D$17/$H17702/(SIMULATION!$D$17-$I17702)*(((EXP(-$I17702*$J17719))/(1-EXP(-SIMULATION!$D$4*$I17702)))-(EXP(-SIMULATION!$D$17*$J17719)/(1-EXP(-SIMULATION!$D$4*SIMULATION!$D$17))))</f>
        <v>1.4066543338919568</v>
      </c>
      <c r="L17719">
        <v>-0.35291332860827379</v>
      </c>
      <c r="M17719">
        <f t="shared" ca="1" si="276"/>
        <v>0.91022727071689224</v>
      </c>
    </row>
    <row r="17720" spans="1:13" x14ac:dyDescent="0.25">
      <c r="A17720" s="9"/>
      <c r="H17720" s="9"/>
      <c r="J17720">
        <v>18</v>
      </c>
      <c r="K17720">
        <f ca="1">SIMULATION!$D$3*SIMULATION!$D$17/$H17702/(SIMULATION!$D$17-$I17702)*(((EXP(-$I17702*$J17720))/(1-EXP(-SIMULATION!$D$4*$I17702)))-(EXP(-SIMULATION!$D$17*$J17720)/(1-EXP(-SIMULATION!$D$4*SIMULATION!$D$17))))</f>
        <v>1.3115987328313388</v>
      </c>
      <c r="L17720">
        <v>0.36966241993184923</v>
      </c>
      <c r="M17720">
        <f t="shared" ca="1" si="276"/>
        <v>1.7964474943893185</v>
      </c>
    </row>
    <row r="17721" spans="1:13" x14ac:dyDescent="0.25">
      <c r="A17721" s="9"/>
      <c r="H17721" s="9"/>
      <c r="J17721">
        <v>19</v>
      </c>
      <c r="K17721">
        <f ca="1">SIMULATION!$D$3*SIMULATION!$D$17/$H17702/(SIMULATION!$D$17-$I17702)*(((EXP(-$I17702*$J17721))/(1-EXP(-SIMULATION!$D$4*$I17702)))-(EXP(-SIMULATION!$D$17*$J17721)/(1-EXP(-SIMULATION!$D$4*SIMULATION!$D$17))))</f>
        <v>1.2227992680096975</v>
      </c>
      <c r="L17721">
        <v>0.14884559894812702</v>
      </c>
      <c r="M17721">
        <f t="shared" ca="1" si="276"/>
        <v>1.4048075574499321</v>
      </c>
    </row>
    <row r="17722" spans="1:13" x14ac:dyDescent="0.25">
      <c r="A17722" s="9"/>
      <c r="H17722" s="9"/>
      <c r="J17722">
        <v>20</v>
      </c>
      <c r="K17722">
        <f ca="1">SIMULATION!$D$3*SIMULATION!$D$17/$H17702/(SIMULATION!$D$17-$I17702)*(((EXP(-$I17702*$J17722))/(1-EXP(-SIMULATION!$D$4*$I17702)))-(EXP(-SIMULATION!$D$17*$J17722)/(1-EXP(-SIMULATION!$D$4*SIMULATION!$D$17))))</f>
        <v>1.1399046445201348</v>
      </c>
      <c r="L17722">
        <v>-0.12037384011039096</v>
      </c>
      <c r="M17722">
        <f t="shared" ca="1" si="276"/>
        <v>1.0026899450995761</v>
      </c>
    </row>
    <row r="17723" spans="1:13" x14ac:dyDescent="0.25">
      <c r="A17723" s="9"/>
      <c r="H17723" s="9"/>
      <c r="J17723">
        <v>21</v>
      </c>
      <c r="K17723">
        <f ca="1">SIMULATION!$D$3*SIMULATION!$D$17/$H17702/(SIMULATION!$D$17-$I17702)*(((EXP(-$I17702*$J17723))/(1-EXP(-SIMULATION!$D$4*$I17702)))-(EXP(-SIMULATION!$D$17*$J17723)/(1-EXP(-SIMULATION!$D$4*SIMULATION!$D$17))))</f>
        <v>1.0625608637321937</v>
      </c>
      <c r="L17723">
        <v>-0.10122464004339467</v>
      </c>
      <c r="M17723">
        <f t="shared" ca="1" si="276"/>
        <v>0.95500352277670386</v>
      </c>
    </row>
    <row r="17724" spans="1:13" x14ac:dyDescent="0.25">
      <c r="A17724" s="9"/>
      <c r="H17724" s="9"/>
      <c r="J17724">
        <v>22</v>
      </c>
      <c r="K17724">
        <f ca="1">SIMULATION!$D$3*SIMULATION!$D$17/$H17702/(SIMULATION!$D$17-$I17702)*(((EXP(-$I17702*$J17724))/(1-EXP(-SIMULATION!$D$4*$I17702)))-(EXP(-SIMULATION!$D$17*$J17724)/(1-EXP(-SIMULATION!$D$4*SIMULATION!$D$17))))</f>
        <v>0.99042095614657011</v>
      </c>
      <c r="L17724">
        <v>0.1945354052706795</v>
      </c>
      <c r="M17724">
        <f t="shared" ca="1" si="276"/>
        <v>1.1830928982391171</v>
      </c>
    </row>
    <row r="17725" spans="1:13" x14ac:dyDescent="0.25">
      <c r="A17725" s="9"/>
      <c r="H17725" s="9"/>
      <c r="J17725">
        <v>23</v>
      </c>
      <c r="K17725">
        <f ca="1">SIMULATION!$D$3*SIMULATION!$D$17/$H17702/(SIMULATION!$D$17-$I17702)*(((EXP(-$I17702*$J17725))/(1-EXP(-SIMULATION!$D$4*$I17702)))-(EXP(-SIMULATION!$D$17*$J17725)/(1-EXP(-SIMULATION!$D$4*SIMULATION!$D$17))))</f>
        <v>0.92315062279025251</v>
      </c>
      <c r="L17725">
        <v>3.3221555177009907E-2</v>
      </c>
      <c r="M17725">
        <f t="shared" ca="1" si="276"/>
        <v>0.95381912214196996</v>
      </c>
    </row>
    <row r="17726" spans="1:13" x14ac:dyDescent="0.25">
      <c r="A17726" s="9"/>
      <c r="H17726" s="9"/>
      <c r="J17726">
        <v>24</v>
      </c>
      <c r="K17726">
        <f ca="1">SIMULATION!$D$3*SIMULATION!$D$17/$H17702/(SIMULATION!$D$17-$I17702)*(((EXP(-$I17702*$J17726))/(1-EXP(-SIMULATION!$D$4*$I17702)))-(EXP(-SIMULATION!$D$17*$J17726)/(1-EXP(-SIMULATION!$D$4*SIMULATION!$D$17))))</f>
        <v>0.86043129519975015</v>
      </c>
      <c r="L17726">
        <v>0.32104732975881956</v>
      </c>
      <c r="M17726">
        <f t="shared" ca="1" si="276"/>
        <v>1.1366704649645525</v>
      </c>
    </row>
    <row r="17727" spans="1:13" x14ac:dyDescent="0.25">
      <c r="A17727" s="9">
        <v>710</v>
      </c>
      <c r="B17727" s="2">
        <f ca="1">NORMINV(RAND(),SIMULATION!D7,SIMULATION!D8)</f>
        <v>57.431474582993644</v>
      </c>
      <c r="C17727" s="2">
        <v>2</v>
      </c>
      <c r="D17727" s="2">
        <f ca="1">SIMULATION!$D$11*(1+(SIMULATION!$D$12*LN(1+$C17727)))*(1+(SIMULATION!$D$13*(($B17727/63.5)-1)))</f>
        <v>9.7874020423874839</v>
      </c>
      <c r="E17727" s="2">
        <v>-0.25428796931035402</v>
      </c>
      <c r="F17727" s="2">
        <f ca="1">D17727*(1+E17727)</f>
        <v>7.2985834522047588</v>
      </c>
      <c r="G17727" s="2">
        <v>0.57494586923457203</v>
      </c>
      <c r="H17727" s="9">
        <f>SIMULATION!$D$15*EXP($G$17727)</f>
        <v>392.29099101307736</v>
      </c>
      <c r="I17727" s="2">
        <f ca="1">$F17727/$H17727</f>
        <v>1.860502438089753E-2</v>
      </c>
      <c r="J17727">
        <v>0</v>
      </c>
      <c r="K17727">
        <f ca="1">SIMULATION!$D$3*SIMULATION!$D$17/$H17727/(SIMULATION!$D$17-$I17727)*(((EXP(-$I17727*$J17727))/(1-EXP(-SIMULATION!$D$4*$I17727)))-(EXP(-SIMULATION!$D$17*$J17727)/(1-EXP(-SIMULATION!$D$4*SIMULATION!$D$17))))</f>
        <v>2.5995162054534613</v>
      </c>
      <c r="L17727">
        <v>0.17949036951703914</v>
      </c>
      <c r="M17727">
        <f t="shared" ca="1" si="276"/>
        <v>3.0661043297358344</v>
      </c>
    </row>
    <row r="17728" spans="1:13" x14ac:dyDescent="0.25">
      <c r="A17728" s="9"/>
      <c r="H17728" s="9"/>
      <c r="J17728">
        <v>1</v>
      </c>
      <c r="K17728">
        <f ca="1">SIMULATION!$D$3*SIMULATION!$D$17/$H17727/(SIMULATION!$D$17-$I17727)*(((EXP(-$I17727*$J17728))/(1-EXP(-SIMULATION!$D$4*$I17727)))-(EXP(-SIMULATION!$D$17*$J17728)/(1-EXP(-SIMULATION!$D$4*SIMULATION!$D$17))))</f>
        <v>3.0501838530183227</v>
      </c>
      <c r="L17728">
        <v>0.20569082938703698</v>
      </c>
      <c r="M17728">
        <f t="shared" ca="1" si="276"/>
        <v>3.6775786995286097</v>
      </c>
    </row>
    <row r="17729" spans="1:13" x14ac:dyDescent="0.25">
      <c r="A17729" s="9"/>
      <c r="H17729" s="9"/>
      <c r="J17729">
        <v>2</v>
      </c>
      <c r="K17729">
        <f ca="1">SIMULATION!$D$3*SIMULATION!$D$17/$H17727/(SIMULATION!$D$17-$I17727)*(((EXP(-$I17727*$J17729))/(1-EXP(-SIMULATION!$D$4*$I17727)))-(EXP(-SIMULATION!$D$17*$J17729)/(1-EXP(-SIMULATION!$D$4*SIMULATION!$D$17))))</f>
        <v>3.3134648576938628</v>
      </c>
      <c r="L17729">
        <v>-0.18563020054465204</v>
      </c>
      <c r="M17729">
        <f t="shared" ca="1" si="276"/>
        <v>2.6983857116624939</v>
      </c>
    </row>
    <row r="17730" spans="1:13" x14ac:dyDescent="0.25">
      <c r="A17730" s="9"/>
      <c r="H17730" s="9"/>
      <c r="J17730">
        <v>3</v>
      </c>
      <c r="K17730">
        <f ca="1">SIMULATION!$D$3*SIMULATION!$D$17/$H17727/(SIMULATION!$D$17-$I17727)*(((EXP(-$I17727*$J17730))/(1-EXP(-SIMULATION!$D$4*$I17727)))-(EXP(-SIMULATION!$D$17*$J17730)/(1-EXP(-SIMULATION!$D$4*SIMULATION!$D$17))))</f>
        <v>3.4571343220433288</v>
      </c>
      <c r="L17730">
        <v>0.23453864232293101</v>
      </c>
      <c r="M17730">
        <f t="shared" ca="1" si="276"/>
        <v>4.267965912263378</v>
      </c>
    </row>
    <row r="17731" spans="1:13" x14ac:dyDescent="0.25">
      <c r="A17731" s="9"/>
      <c r="H17731" s="9"/>
      <c r="J17731">
        <v>4</v>
      </c>
      <c r="K17731">
        <f ca="1">SIMULATION!$D$3*SIMULATION!$D$17/$H17727/(SIMULATION!$D$17-$I17727)*(((EXP(-$I17727*$J17731))/(1-EXP(-SIMULATION!$D$4*$I17727)))-(EXP(-SIMULATION!$D$17*$J17731)/(1-EXP(-SIMULATION!$D$4*SIMULATION!$D$17))))</f>
        <v>3.5246155067708425</v>
      </c>
      <c r="L17731">
        <v>-0.31809201929976016</v>
      </c>
      <c r="M17731">
        <f t="shared" ref="M17731:M17794" ca="1" si="277">$K17731*(1+$L17731)</f>
        <v>2.4034634429668578</v>
      </c>
    </row>
    <row r="17732" spans="1:13" x14ac:dyDescent="0.25">
      <c r="A17732" s="9"/>
      <c r="H17732" s="9"/>
      <c r="J17732">
        <v>5</v>
      </c>
      <c r="K17732">
        <f ca="1">SIMULATION!$D$3*SIMULATION!$D$17/$H17727/(SIMULATION!$D$17-$I17727)*(((EXP(-$I17727*$J17732))/(1-EXP(-SIMULATION!$D$4*$I17727)))-(EXP(-SIMULATION!$D$17*$J17732)/(1-EXP(-SIMULATION!$D$4*SIMULATION!$D$17))))</f>
        <v>3.5437265809714353</v>
      </c>
      <c r="L17732">
        <v>-6.1972237066727602E-2</v>
      </c>
      <c r="M17732">
        <f t="shared" ca="1" si="277"/>
        <v>3.3241139171958096</v>
      </c>
    </row>
    <row r="17733" spans="1:13" x14ac:dyDescent="0.25">
      <c r="A17733" s="9"/>
      <c r="H17733" s="9"/>
      <c r="J17733">
        <v>6</v>
      </c>
      <c r="K17733">
        <f ca="1">SIMULATION!$D$3*SIMULATION!$D$17/$H17727/(SIMULATION!$D$17-$I17727)*(((EXP(-$I17727*$J17733))/(1-EXP(-SIMULATION!$D$4*$I17727)))-(EXP(-SIMULATION!$D$17*$J17733)/(1-EXP(-SIMULATION!$D$4*SIMULATION!$D$17))))</f>
        <v>3.5322857490817006</v>
      </c>
      <c r="L17733">
        <v>-0.20020145236626002</v>
      </c>
      <c r="M17733">
        <f t="shared" ca="1" si="277"/>
        <v>2.825117011942901</v>
      </c>
    </row>
    <row r="17734" spans="1:13" x14ac:dyDescent="0.25">
      <c r="A17734" s="9"/>
      <c r="H17734" s="9"/>
      <c r="J17734">
        <v>7</v>
      </c>
      <c r="K17734">
        <f ca="1">SIMULATION!$D$3*SIMULATION!$D$17/$H17727/(SIMULATION!$D$17-$I17727)*(((EXP(-$I17727*$J17734))/(1-EXP(-SIMULATION!$D$4*$I17727)))-(EXP(-SIMULATION!$D$17*$J17734)/(1-EXP(-SIMULATION!$D$4*SIMULATION!$D$17))))</f>
        <v>3.5017031494083373</v>
      </c>
      <c r="L17734">
        <v>-6.7522180084601577E-2</v>
      </c>
      <c r="M17734">
        <f t="shared" ca="1" si="277"/>
        <v>3.265260518751171</v>
      </c>
    </row>
    <row r="17735" spans="1:13" x14ac:dyDescent="0.25">
      <c r="A17735" s="9"/>
      <c r="H17735" s="9"/>
      <c r="J17735">
        <v>8</v>
      </c>
      <c r="K17735">
        <f ca="1">SIMULATION!$D$3*SIMULATION!$D$17/$H17727/(SIMULATION!$D$17-$I17727)*(((EXP(-$I17727*$J17735))/(1-EXP(-SIMULATION!$D$4*$I17727)))-(EXP(-SIMULATION!$D$17*$J17735)/(1-EXP(-SIMULATION!$D$4*SIMULATION!$D$17))))</f>
        <v>3.4592826270639243</v>
      </c>
      <c r="L17735">
        <v>0.38612675858708845</v>
      </c>
      <c r="M17735">
        <f t="shared" ca="1" si="277"/>
        <v>4.7950042148887455</v>
      </c>
    </row>
    <row r="17736" spans="1:13" x14ac:dyDescent="0.25">
      <c r="A17736" s="9"/>
      <c r="H17736" s="9"/>
      <c r="J17736">
        <v>9</v>
      </c>
      <c r="K17736">
        <f ca="1">SIMULATION!$D$3*SIMULATION!$D$17/$H17727/(SIMULATION!$D$17-$I17727)*(((EXP(-$I17727*$J17736))/(1-EXP(-SIMULATION!$D$4*$I17727)))-(EXP(-SIMULATION!$D$17*$J17736)/(1-EXP(-SIMULATION!$D$4*SIMULATION!$D$17))))</f>
        <v>3.4096967631560333</v>
      </c>
      <c r="L17736">
        <v>-1.0724068961549536E-2</v>
      </c>
      <c r="M17736">
        <f t="shared" ca="1" si="277"/>
        <v>3.3731309399299758</v>
      </c>
    </row>
    <row r="17737" spans="1:13" x14ac:dyDescent="0.25">
      <c r="A17737" s="9"/>
      <c r="H17737" s="9"/>
      <c r="J17737">
        <v>10</v>
      </c>
      <c r="K17737">
        <f ca="1">SIMULATION!$D$3*SIMULATION!$D$17/$H17727/(SIMULATION!$D$17-$I17727)*(((EXP(-$I17727*$J17737))/(1-EXP(-SIMULATION!$D$4*$I17727)))-(EXP(-SIMULATION!$D$17*$J17737)/(1-EXP(-SIMULATION!$D$4*SIMULATION!$D$17))))</f>
        <v>3.3559321065647727</v>
      </c>
      <c r="L17737">
        <v>0.33178854703313965</v>
      </c>
      <c r="M17737">
        <f t="shared" ca="1" si="277"/>
        <v>4.4693919441437622</v>
      </c>
    </row>
    <row r="17738" spans="1:13" x14ac:dyDescent="0.25">
      <c r="A17738" s="9"/>
      <c r="H17738" s="9"/>
      <c r="J17738">
        <v>11</v>
      </c>
      <c r="K17738">
        <f ca="1">SIMULATION!$D$3*SIMULATION!$D$17/$H17727/(SIMULATION!$D$17-$I17727)*(((EXP(-$I17727*$J17738))/(1-EXP(-SIMULATION!$D$4*$I17727)))-(EXP(-SIMULATION!$D$17*$J17738)/(1-EXP(-SIMULATION!$D$4*SIMULATION!$D$17))))</f>
        <v>3.2998948987280343</v>
      </c>
      <c r="L17738">
        <v>-0.38648918154080575</v>
      </c>
      <c r="M17738">
        <f t="shared" ca="1" si="277"/>
        <v>2.0245212201479559</v>
      </c>
    </row>
    <row r="17739" spans="1:13" x14ac:dyDescent="0.25">
      <c r="A17739" s="9"/>
      <c r="H17739" s="9"/>
      <c r="J17739">
        <v>12</v>
      </c>
      <c r="K17739">
        <f ca="1">SIMULATION!$D$3*SIMULATION!$D$17/$H17727/(SIMULATION!$D$17-$I17727)*(((EXP(-$I17727*$J17739))/(1-EXP(-SIMULATION!$D$4*$I17727)))-(EXP(-SIMULATION!$D$17*$J17739)/(1-EXP(-SIMULATION!$D$4*SIMULATION!$D$17))))</f>
        <v>3.2427992341536749</v>
      </c>
      <c r="L17739">
        <v>-0.19569798030709692</v>
      </c>
      <c r="M17739">
        <f t="shared" ca="1" si="277"/>
        <v>2.6081899734884</v>
      </c>
    </row>
    <row r="17740" spans="1:13" x14ac:dyDescent="0.25">
      <c r="A17740" s="9"/>
      <c r="H17740" s="9"/>
      <c r="J17740">
        <v>13</v>
      </c>
      <c r="K17740">
        <f ca="1">SIMULATION!$D$3*SIMULATION!$D$17/$H17727/(SIMULATION!$D$17-$I17727)*(((EXP(-$I17727*$J17740))/(1-EXP(-SIMULATION!$D$4*$I17727)))-(EXP(-SIMULATION!$D$17*$J17740)/(1-EXP(-SIMULATION!$D$4*SIMULATION!$D$17))))</f>
        <v>3.1854158005124771</v>
      </c>
      <c r="L17740">
        <v>0.16382116965191537</v>
      </c>
      <c r="M17740">
        <f t="shared" ca="1" si="277"/>
        <v>3.7072543427801237</v>
      </c>
    </row>
    <row r="17741" spans="1:13" x14ac:dyDescent="0.25">
      <c r="A17741" s="9"/>
      <c r="H17741" s="9"/>
      <c r="J17741">
        <v>14</v>
      </c>
      <c r="K17741">
        <f ca="1">SIMULATION!$D$3*SIMULATION!$D$17/$H17727/(SIMULATION!$D$17-$I17727)*(((EXP(-$I17727*$J17741))/(1-EXP(-SIMULATION!$D$4*$I17727)))-(EXP(-SIMULATION!$D$17*$J17741)/(1-EXP(-SIMULATION!$D$4*SIMULATION!$D$17))))</f>
        <v>3.1282312747895809</v>
      </c>
      <c r="L17741">
        <v>0.25739744237183448</v>
      </c>
      <c r="M17741">
        <f t="shared" ca="1" si="277"/>
        <v>3.9334300040680019</v>
      </c>
    </row>
    <row r="17742" spans="1:13" x14ac:dyDescent="0.25">
      <c r="A17742" s="9"/>
      <c r="H17742" s="9"/>
      <c r="J17742">
        <v>15</v>
      </c>
      <c r="K17742">
        <f ca="1">SIMULATION!$D$3*SIMULATION!$D$17/$H17727/(SIMULATION!$D$17-$I17727)*(((EXP(-$I17727*$J17742))/(1-EXP(-SIMULATION!$D$4*$I17727)))-(EXP(-SIMULATION!$D$17*$J17742)/(1-EXP(-SIMULATION!$D$4*SIMULATION!$D$17))))</f>
        <v>3.0715504657160575</v>
      </c>
      <c r="L17742">
        <v>2.8015358698143485E-2</v>
      </c>
      <c r="M17742">
        <f t="shared" ca="1" si="277"/>
        <v>3.1576010537725425</v>
      </c>
    </row>
    <row r="17743" spans="1:13" x14ac:dyDescent="0.25">
      <c r="A17743" s="9"/>
      <c r="H17743" s="9"/>
      <c r="J17743">
        <v>16</v>
      </c>
      <c r="K17743">
        <f ca="1">SIMULATION!$D$3*SIMULATION!$D$17/$H17727/(SIMULATION!$D$17-$I17727)*(((EXP(-$I17727*$J17743))/(1-EXP(-SIMULATION!$D$4*$I17727)))-(EXP(-SIMULATION!$D$17*$J17743)/(1-EXP(-SIMULATION!$D$4*SIMULATION!$D$17))))</f>
        <v>3.0155617666728345</v>
      </c>
      <c r="L17743">
        <v>-0.16416583131516177</v>
      </c>
      <c r="M17743">
        <f t="shared" ca="1" si="277"/>
        <v>2.5205095623647709</v>
      </c>
    </row>
    <row r="17744" spans="1:13" x14ac:dyDescent="0.25">
      <c r="A17744" s="9"/>
      <c r="H17744" s="9"/>
      <c r="J17744">
        <v>17</v>
      </c>
      <c r="K17744">
        <f ca="1">SIMULATION!$D$3*SIMULATION!$D$17/$H17727/(SIMULATION!$D$17-$I17727)*(((EXP(-$I17727*$J17744))/(1-EXP(-SIMULATION!$D$4*$I17727)))-(EXP(-SIMULATION!$D$17*$J17744)/(1-EXP(-SIMULATION!$D$4*SIMULATION!$D$17))))</f>
        <v>2.9603790970997106</v>
      </c>
      <c r="L17744">
        <v>7.8104480501707194E-2</v>
      </c>
      <c r="M17744">
        <f t="shared" ca="1" si="277"/>
        <v>3.1915979685667968</v>
      </c>
    </row>
    <row r="17745" spans="1:13" x14ac:dyDescent="0.25">
      <c r="A17745" s="9"/>
      <c r="H17745" s="9"/>
      <c r="J17745">
        <v>18</v>
      </c>
      <c r="K17745">
        <f ca="1">SIMULATION!$D$3*SIMULATION!$D$17/$H17727/(SIMULATION!$D$17-$I17727)*(((EXP(-$I17727*$J17745))/(1-EXP(-SIMULATION!$D$4*$I17727)))-(EXP(-SIMULATION!$D$17*$J17745)/(1-EXP(-SIMULATION!$D$4*SIMULATION!$D$17))))</f>
        <v>2.9060687772119245</v>
      </c>
      <c r="L17745">
        <v>-5.7745683088177679E-2</v>
      </c>
      <c r="M17745">
        <f t="shared" ca="1" si="277"/>
        <v>2.7382558505705963</v>
      </c>
    </row>
    <row r="17746" spans="1:13" x14ac:dyDescent="0.25">
      <c r="A17746" s="9"/>
      <c r="H17746" s="9"/>
      <c r="J17746">
        <v>19</v>
      </c>
      <c r="K17746">
        <f ca="1">SIMULATION!$D$3*SIMULATION!$D$17/$H17727/(SIMULATION!$D$17-$I17727)*(((EXP(-$I17727*$J17746))/(1-EXP(-SIMULATION!$D$4*$I17727)))-(EXP(-SIMULATION!$D$17*$J17746)/(1-EXP(-SIMULATION!$D$4*SIMULATION!$D$17))))</f>
        <v>2.8526667476578784</v>
      </c>
      <c r="L17746">
        <v>-0.18696785963593407</v>
      </c>
      <c r="M17746">
        <f t="shared" ca="1" si="277"/>
        <v>2.3193097515936834</v>
      </c>
    </row>
    <row r="17747" spans="1:13" x14ac:dyDescent="0.25">
      <c r="A17747" s="9"/>
      <c r="H17747" s="9"/>
      <c r="J17747">
        <v>20</v>
      </c>
      <c r="K17747">
        <f ca="1">SIMULATION!$D$3*SIMULATION!$D$17/$H17727/(SIMULATION!$D$17-$I17727)*(((EXP(-$I17727*$J17747))/(1-EXP(-SIMULATION!$D$4*$I17727)))-(EXP(-SIMULATION!$D$17*$J17747)/(1-EXP(-SIMULATION!$D$4*SIMULATION!$D$17))))</f>
        <v>2.8001896020234041</v>
      </c>
      <c r="L17747">
        <v>0.44570191043101409</v>
      </c>
      <c r="M17747">
        <f t="shared" ca="1" si="277"/>
        <v>4.0482394572142963</v>
      </c>
    </row>
    <row r="17748" spans="1:13" x14ac:dyDescent="0.25">
      <c r="A17748" s="9"/>
      <c r="H17748" s="9"/>
      <c r="J17748">
        <v>21</v>
      </c>
      <c r="K17748">
        <f ca="1">SIMULATION!$D$3*SIMULATION!$D$17/$H17727/(SIMULATION!$D$17-$I17727)*(((EXP(-$I17727*$J17748))/(1-EXP(-SIMULATION!$D$4*$I17727)))-(EXP(-SIMULATION!$D$17*$J17748)/(1-EXP(-SIMULATION!$D$4*SIMULATION!$D$17))))</f>
        <v>2.7486416544997425</v>
      </c>
      <c r="L17748">
        <v>-2.8496934206108868E-2</v>
      </c>
      <c r="M17748">
        <f t="shared" ca="1" si="277"/>
        <v>2.6703137941152932</v>
      </c>
    </row>
    <row r="17749" spans="1:13" x14ac:dyDescent="0.25">
      <c r="A17749" s="9"/>
      <c r="H17749" s="9"/>
      <c r="J17749">
        <v>22</v>
      </c>
      <c r="K17749">
        <f ca="1">SIMULATION!$D$3*SIMULATION!$D$17/$H17727/(SIMULATION!$D$17-$I17727)*(((EXP(-$I17727*$J17749))/(1-EXP(-SIMULATION!$D$4*$I17727)))-(EXP(-SIMULATION!$D$17*$J17749)/(1-EXP(-SIMULATION!$D$4*SIMULATION!$D$17))))</f>
        <v>2.6980194668292672</v>
      </c>
      <c r="L17749">
        <v>2.8081779212959138E-2</v>
      </c>
      <c r="M17749">
        <f t="shared" ca="1" si="277"/>
        <v>2.7737846538090323</v>
      </c>
    </row>
    <row r="17750" spans="1:13" x14ac:dyDescent="0.25">
      <c r="A17750" s="9"/>
      <c r="H17750" s="9"/>
      <c r="J17750">
        <v>23</v>
      </c>
      <c r="K17750">
        <f ca="1">SIMULATION!$D$3*SIMULATION!$D$17/$H17727/(SIMULATION!$D$17-$I17727)*(((EXP(-$I17727*$J17750))/(1-EXP(-SIMULATION!$D$4*$I17727)))-(EXP(-SIMULATION!$D$17*$J17750)/(1-EXP(-SIMULATION!$D$4*SIMULATION!$D$17))))</f>
        <v>2.648314747135021</v>
      </c>
      <c r="L17750">
        <v>-0.30762386053257756</v>
      </c>
      <c r="M17750">
        <f t="shared" ca="1" si="277"/>
        <v>1.8336299407159888</v>
      </c>
    </row>
    <row r="17751" spans="1:13" x14ac:dyDescent="0.25">
      <c r="A17751" s="9"/>
      <c r="H17751" s="9"/>
      <c r="J17751">
        <v>24</v>
      </c>
      <c r="K17751">
        <f ca="1">SIMULATION!$D$3*SIMULATION!$D$17/$H17727/(SIMULATION!$D$17-$I17727)*(((EXP(-$I17727*$J17751))/(1-EXP(-SIMULATION!$D$4*$I17727)))-(EXP(-SIMULATION!$D$17*$J17751)/(1-EXP(-SIMULATION!$D$4*SIMULATION!$D$17))))</f>
        <v>2.5995162054534617</v>
      </c>
      <c r="L17751">
        <v>0.21693762592806337</v>
      </c>
      <c r="M17751">
        <f t="shared" ca="1" si="277"/>
        <v>3.1634490796260635</v>
      </c>
    </row>
    <row r="17752" spans="1:13" x14ac:dyDescent="0.25">
      <c r="A17752" s="9">
        <v>711</v>
      </c>
      <c r="B17752" s="2">
        <f ca="1">NORMINV(RAND(),SIMULATION!D7,SIMULATION!D8)</f>
        <v>66.755825013740861</v>
      </c>
      <c r="C17752" s="2">
        <v>2</v>
      </c>
      <c r="D17752" s="2">
        <f ca="1">SIMULATION!$D$11*(1+(SIMULATION!$D$12*LN(1+$C17752)))*(1+(SIMULATION!$D$13*(($B17752/63.5)-1)))</f>
        <v>10.479844503659365</v>
      </c>
      <c r="E17752" s="2">
        <v>-4.9084382987933849E-2</v>
      </c>
      <c r="F17752" s="2">
        <f ca="1">D17752*(1+E17752)</f>
        <v>9.9654478023877555</v>
      </c>
      <c r="G17752" s="2">
        <v>-0.62107612307725901</v>
      </c>
      <c r="H17752" s="9">
        <f>SIMULATION!$D$15*EXP($G$17752)</f>
        <v>118.62673658488069</v>
      </c>
      <c r="I17752" s="2">
        <f ca="1">$F17752/$H17752</f>
        <v>8.4006760105528183E-2</v>
      </c>
      <c r="J17752">
        <v>0</v>
      </c>
      <c r="K17752">
        <f ca="1">SIMULATION!$D$3*SIMULATION!$D$17/$H17752/(SIMULATION!$D$17-$I17752)*(((EXP(-$I17752*$J17752))/(1-EXP(-SIMULATION!$D$4*$I17752)))-(EXP(-SIMULATION!$D$17*$J17752)/(1-EXP(-SIMULATION!$D$4*SIMULATION!$D$17))))</f>
        <v>0.87787304896204255</v>
      </c>
      <c r="L17752">
        <v>0.17236471782037444</v>
      </c>
      <c r="M17752">
        <f t="shared" ca="1" si="277"/>
        <v>1.0291873893284968</v>
      </c>
    </row>
    <row r="17753" spans="1:13" x14ac:dyDescent="0.25">
      <c r="A17753" s="9"/>
      <c r="H17753" s="9"/>
      <c r="J17753">
        <v>1</v>
      </c>
      <c r="K17753">
        <f ca="1">SIMULATION!$D$3*SIMULATION!$D$17/$H17752/(SIMULATION!$D$17-$I17752)*(((EXP(-$I17752*$J17753))/(1-EXP(-SIMULATION!$D$4*$I17752)))-(EXP(-SIMULATION!$D$17*$J17753)/(1-EXP(-SIMULATION!$D$4*SIMULATION!$D$17))))</f>
        <v>2.3994694308576543</v>
      </c>
      <c r="L17753">
        <v>7.15373593157487E-2</v>
      </c>
      <c r="M17753">
        <f t="shared" ca="1" si="277"/>
        <v>2.5711211377000733</v>
      </c>
    </row>
    <row r="17754" spans="1:13" x14ac:dyDescent="0.25">
      <c r="A17754" s="9"/>
      <c r="H17754" s="9"/>
      <c r="J17754">
        <v>2</v>
      </c>
      <c r="K17754">
        <f ca="1">SIMULATION!$D$3*SIMULATION!$D$17/$H17752/(SIMULATION!$D$17-$I17752)*(((EXP(-$I17752*$J17754))/(1-EXP(-SIMULATION!$D$4*$I17752)))-(EXP(-SIMULATION!$D$17*$J17754)/(1-EXP(-SIMULATION!$D$4*SIMULATION!$D$17))))</f>
        <v>3.2265366182451549</v>
      </c>
      <c r="L17754">
        <v>2.2689967242479216E-2</v>
      </c>
      <c r="M17754">
        <f t="shared" ca="1" si="277"/>
        <v>3.2997466284197969</v>
      </c>
    </row>
    <row r="17755" spans="1:13" x14ac:dyDescent="0.25">
      <c r="A17755" s="9"/>
      <c r="H17755" s="9"/>
      <c r="J17755">
        <v>3</v>
      </c>
      <c r="K17755">
        <f ca="1">SIMULATION!$D$3*SIMULATION!$D$17/$H17752/(SIMULATION!$D$17-$I17752)*(((EXP(-$I17752*$J17755))/(1-EXP(-SIMULATION!$D$4*$I17752)))-(EXP(-SIMULATION!$D$17*$J17755)/(1-EXP(-SIMULATION!$D$4*SIMULATION!$D$17))))</f>
        <v>3.6204584333660796</v>
      </c>
      <c r="L17755">
        <v>-0.39893218916851508</v>
      </c>
      <c r="M17755">
        <f t="shared" ca="1" si="277"/>
        <v>2.1761410247497368</v>
      </c>
    </row>
    <row r="17756" spans="1:13" x14ac:dyDescent="0.25">
      <c r="A17756" s="9"/>
      <c r="H17756" s="9"/>
      <c r="J17756">
        <v>4</v>
      </c>
      <c r="K17756">
        <f ca="1">SIMULATION!$D$3*SIMULATION!$D$17/$H17752/(SIMULATION!$D$17-$I17752)*(((EXP(-$I17752*$J17756))/(1-EXP(-SIMULATION!$D$4*$I17752)))-(EXP(-SIMULATION!$D$17*$J17756)/(1-EXP(-SIMULATION!$D$4*SIMULATION!$D$17))))</f>
        <v>3.7477750543481858</v>
      </c>
      <c r="L17756">
        <v>9.9959676756261773E-2</v>
      </c>
      <c r="M17756">
        <f t="shared" ca="1" si="277"/>
        <v>4.1224014373360118</v>
      </c>
    </row>
    <row r="17757" spans="1:13" x14ac:dyDescent="0.25">
      <c r="A17757" s="9"/>
      <c r="H17757" s="9"/>
      <c r="J17757">
        <v>5</v>
      </c>
      <c r="K17757">
        <f ca="1">SIMULATION!$D$3*SIMULATION!$D$17/$H17752/(SIMULATION!$D$17-$I17752)*(((EXP(-$I17752*$J17757))/(1-EXP(-SIMULATION!$D$4*$I17752)))-(EXP(-SIMULATION!$D$17*$J17757)/(1-EXP(-SIMULATION!$D$4*SIMULATION!$D$17))))</f>
        <v>3.7143259758761165</v>
      </c>
      <c r="L17757">
        <v>0.23512449516615294</v>
      </c>
      <c r="M17757">
        <f t="shared" ca="1" si="277"/>
        <v>4.587654995836516</v>
      </c>
    </row>
    <row r="17758" spans="1:13" x14ac:dyDescent="0.25">
      <c r="A17758" s="9"/>
      <c r="H17758" s="9"/>
      <c r="J17758">
        <v>6</v>
      </c>
      <c r="K17758">
        <f ca="1">SIMULATION!$D$3*SIMULATION!$D$17/$H17752/(SIMULATION!$D$17-$I17752)*(((EXP(-$I17752*$J17758))/(1-EXP(-SIMULATION!$D$4*$I17752)))-(EXP(-SIMULATION!$D$17*$J17758)/(1-EXP(-SIMULATION!$D$4*SIMULATION!$D$17))))</f>
        <v>3.5871234086373165</v>
      </c>
      <c r="L17758">
        <v>-6.196438340494078E-2</v>
      </c>
      <c r="M17758">
        <f t="shared" ca="1" si="277"/>
        <v>3.3648495184236755</v>
      </c>
    </row>
    <row r="17759" spans="1:13" x14ac:dyDescent="0.25">
      <c r="A17759" s="9"/>
      <c r="H17759" s="9"/>
      <c r="J17759">
        <v>7</v>
      </c>
      <c r="K17759">
        <f ca="1">SIMULATION!$D$3*SIMULATION!$D$17/$H17752/(SIMULATION!$D$17-$I17752)*(((EXP(-$I17752*$J17759))/(1-EXP(-SIMULATION!$D$4*$I17752)))-(EXP(-SIMULATION!$D$17*$J17759)/(1-EXP(-SIMULATION!$D$4*SIMULATION!$D$17))))</f>
        <v>3.4083635487543997</v>
      </c>
      <c r="L17759">
        <v>-0.18844557351355873</v>
      </c>
      <c r="M17759">
        <f t="shared" ca="1" si="277"/>
        <v>2.7660725250666687</v>
      </c>
    </row>
    <row r="17760" spans="1:13" x14ac:dyDescent="0.25">
      <c r="A17760" s="9"/>
      <c r="H17760" s="9"/>
      <c r="J17760">
        <v>8</v>
      </c>
      <c r="K17760">
        <f ca="1">SIMULATION!$D$3*SIMULATION!$D$17/$H17752/(SIMULATION!$D$17-$I17752)*(((EXP(-$I17752*$J17760))/(1-EXP(-SIMULATION!$D$4*$I17752)))-(EXP(-SIMULATION!$D$17*$J17760)/(1-EXP(-SIMULATION!$D$4*SIMULATION!$D$17))))</f>
        <v>3.2044000656159985</v>
      </c>
      <c r="L17760">
        <v>0.44922868374337815</v>
      </c>
      <c r="M17760">
        <f t="shared" ca="1" si="277"/>
        <v>4.6439084892798679</v>
      </c>
    </row>
    <row r="17761" spans="1:13" x14ac:dyDescent="0.25">
      <c r="A17761" s="9"/>
      <c r="H17761" s="9"/>
      <c r="J17761">
        <v>9</v>
      </c>
      <c r="K17761">
        <f ca="1">SIMULATION!$D$3*SIMULATION!$D$17/$H17752/(SIMULATION!$D$17-$I17752)*(((EXP(-$I17752*$J17761))/(1-EXP(-SIMULATION!$D$4*$I17752)))-(EXP(-SIMULATION!$D$17*$J17761)/(1-EXP(-SIMULATION!$D$4*SIMULATION!$D$17))))</f>
        <v>2.991489681892963</v>
      </c>
      <c r="L17761">
        <v>0.10870116785638265</v>
      </c>
      <c r="M17761">
        <f t="shared" ca="1" si="277"/>
        <v>3.3166681039450472</v>
      </c>
    </row>
    <row r="17762" spans="1:13" x14ac:dyDescent="0.25">
      <c r="A17762" s="9"/>
      <c r="H17762" s="9"/>
      <c r="J17762">
        <v>10</v>
      </c>
      <c r="K17762">
        <f ca="1">SIMULATION!$D$3*SIMULATION!$D$17/$H17752/(SIMULATION!$D$17-$I17752)*(((EXP(-$I17752*$J17762))/(1-EXP(-SIMULATION!$D$4*$I17752)))-(EXP(-SIMULATION!$D$17*$J17762)/(1-EXP(-SIMULATION!$D$4*SIMULATION!$D$17))))</f>
        <v>2.7794696225601325</v>
      </c>
      <c r="L17762">
        <v>0.23030618697720562</v>
      </c>
      <c r="M17762">
        <f t="shared" ca="1" si="277"/>
        <v>3.4195986731509294</v>
      </c>
    </row>
    <row r="17763" spans="1:13" x14ac:dyDescent="0.25">
      <c r="A17763" s="9"/>
      <c r="H17763" s="9"/>
      <c r="J17763">
        <v>11</v>
      </c>
      <c r="K17763">
        <f ca="1">SIMULATION!$D$3*SIMULATION!$D$17/$H17752/(SIMULATION!$D$17-$I17752)*(((EXP(-$I17752*$J17763))/(1-EXP(-SIMULATION!$D$4*$I17752)))-(EXP(-SIMULATION!$D$17*$J17763)/(1-EXP(-SIMULATION!$D$4*SIMULATION!$D$17))))</f>
        <v>2.5741101145847147</v>
      </c>
      <c r="L17763">
        <v>1.5078829978054114E-2</v>
      </c>
      <c r="M17763">
        <f t="shared" ca="1" si="277"/>
        <v>2.6129246833473272</v>
      </c>
    </row>
    <row r="17764" spans="1:13" x14ac:dyDescent="0.25">
      <c r="A17764" s="9"/>
      <c r="H17764" s="9"/>
      <c r="J17764">
        <v>12</v>
      </c>
      <c r="K17764">
        <f ca="1">SIMULATION!$D$3*SIMULATION!$D$17/$H17752/(SIMULATION!$D$17-$I17752)*(((EXP(-$I17752*$J17764))/(1-EXP(-SIMULATION!$D$4*$I17752)))-(EXP(-SIMULATION!$D$17*$J17764)/(1-EXP(-SIMULATION!$D$4*SIMULATION!$D$17))))</f>
        <v>2.3786181571875056</v>
      </c>
      <c r="L17764">
        <v>-0.41985800899568643</v>
      </c>
      <c r="M17764">
        <f t="shared" ca="1" si="277"/>
        <v>1.3799362735497707</v>
      </c>
    </row>
    <row r="17765" spans="1:13" x14ac:dyDescent="0.25">
      <c r="A17765" s="9"/>
      <c r="H17765" s="9"/>
      <c r="J17765">
        <v>13</v>
      </c>
      <c r="K17765">
        <f ca="1">SIMULATION!$D$3*SIMULATION!$D$17/$H17752/(SIMULATION!$D$17-$I17752)*(((EXP(-$I17752*$J17765))/(1-EXP(-SIMULATION!$D$4*$I17752)))-(EXP(-SIMULATION!$D$17*$J17765)/(1-EXP(-SIMULATION!$D$4*SIMULATION!$D$17))))</f>
        <v>2.1945977093421125</v>
      </c>
      <c r="L17765">
        <v>0.17587591817342282</v>
      </c>
      <c r="M17765">
        <f t="shared" ca="1" si="277"/>
        <v>2.580574596493947</v>
      </c>
    </row>
    <row r="17766" spans="1:13" x14ac:dyDescent="0.25">
      <c r="A17766" s="9"/>
      <c r="H17766" s="9"/>
      <c r="J17766">
        <v>14</v>
      </c>
      <c r="K17766">
        <f ca="1">SIMULATION!$D$3*SIMULATION!$D$17/$H17752/(SIMULATION!$D$17-$I17752)*(((EXP(-$I17752*$J17766))/(1-EXP(-SIMULATION!$D$4*$I17752)))-(EXP(-SIMULATION!$D$17*$J17766)/(1-EXP(-SIMULATION!$D$4*SIMULATION!$D$17))))</f>
        <v>2.0226618154356535</v>
      </c>
      <c r="L17766">
        <v>5.2215514604950621E-4</v>
      </c>
      <c r="M17766">
        <f t="shared" ca="1" si="277"/>
        <v>2.023717958711301</v>
      </c>
    </row>
    <row r="17767" spans="1:13" x14ac:dyDescent="0.25">
      <c r="A17767" s="9"/>
      <c r="H17767" s="9"/>
      <c r="J17767">
        <v>15</v>
      </c>
      <c r="K17767">
        <f ca="1">SIMULATION!$D$3*SIMULATION!$D$17/$H17752/(SIMULATION!$D$17-$I17752)*(((EXP(-$I17752*$J17767))/(1-EXP(-SIMULATION!$D$4*$I17752)))-(EXP(-SIMULATION!$D$17*$J17767)/(1-EXP(-SIMULATION!$D$4*SIMULATION!$D$17))))</f>
        <v>1.8628219411493421</v>
      </c>
      <c r="L17767">
        <v>0.2249181266485942</v>
      </c>
      <c r="M17767">
        <f t="shared" ca="1" si="277"/>
        <v>2.2818043624325499</v>
      </c>
    </row>
    <row r="17768" spans="1:13" x14ac:dyDescent="0.25">
      <c r="A17768" s="9"/>
      <c r="H17768" s="9"/>
      <c r="J17768">
        <v>16</v>
      </c>
      <c r="K17768">
        <f ca="1">SIMULATION!$D$3*SIMULATION!$D$17/$H17752/(SIMULATION!$D$17-$I17752)*(((EXP(-$I17752*$J17768))/(1-EXP(-SIMULATION!$D$4*$I17752)))-(EXP(-SIMULATION!$D$17*$J17768)/(1-EXP(-SIMULATION!$D$4*SIMULATION!$D$17))))</f>
        <v>1.7147347762518741</v>
      </c>
      <c r="L17768">
        <v>-9.4164844470491463E-2</v>
      </c>
      <c r="M17768">
        <f t="shared" ca="1" si="277"/>
        <v>1.5532670427379733</v>
      </c>
    </row>
    <row r="17769" spans="1:13" x14ac:dyDescent="0.25">
      <c r="A17769" s="9"/>
      <c r="H17769" s="9"/>
      <c r="J17769">
        <v>17</v>
      </c>
      <c r="K17769">
        <f ca="1">SIMULATION!$D$3*SIMULATION!$D$17/$H17752/(SIMULATION!$D$17-$I17752)*(((EXP(-$I17752*$J17769))/(1-EXP(-SIMULATION!$D$4*$I17752)))-(EXP(-SIMULATION!$D$17*$J17769)/(1-EXP(-SIMULATION!$D$4*SIMULATION!$D$17))))</f>
        <v>1.5778579157260293</v>
      </c>
      <c r="L17769">
        <v>0.17259703458578871</v>
      </c>
      <c r="M17769">
        <f t="shared" ca="1" si="277"/>
        <v>1.8501915129780553</v>
      </c>
    </row>
    <row r="17770" spans="1:13" x14ac:dyDescent="0.25">
      <c r="A17770" s="9"/>
      <c r="H17770" s="9"/>
      <c r="J17770">
        <v>18</v>
      </c>
      <c r="K17770">
        <f ca="1">SIMULATION!$D$3*SIMULATION!$D$17/$H17752/(SIMULATION!$D$17-$I17752)*(((EXP(-$I17752*$J17770))/(1-EXP(-SIMULATION!$D$4*$I17752)))-(EXP(-SIMULATION!$D$17*$J17770)/(1-EXP(-SIMULATION!$D$4*SIMULATION!$D$17))))</f>
        <v>1.4515473474303824</v>
      </c>
      <c r="L17770">
        <v>-0.44870393503368411</v>
      </c>
      <c r="M17770">
        <f t="shared" ca="1" si="277"/>
        <v>0.80023234075066363</v>
      </c>
    </row>
    <row r="17771" spans="1:13" x14ac:dyDescent="0.25">
      <c r="A17771" s="9"/>
      <c r="H17771" s="9"/>
      <c r="J17771">
        <v>19</v>
      </c>
      <c r="K17771">
        <f ca="1">SIMULATION!$D$3*SIMULATION!$D$17/$H17752/(SIMULATION!$D$17-$I17752)*(((EXP(-$I17752*$J17771))/(1-EXP(-SIMULATION!$D$4*$I17752)))-(EXP(-SIMULATION!$D$17*$J17771)/(1-EXP(-SIMULATION!$D$4*SIMULATION!$D$17))))</f>
        <v>1.335117831411617</v>
      </c>
      <c r="L17771">
        <v>0.20540812892898574</v>
      </c>
      <c r="M17771">
        <f t="shared" ca="1" si="277"/>
        <v>1.6093618870616022</v>
      </c>
    </row>
    <row r="17772" spans="1:13" x14ac:dyDescent="0.25">
      <c r="A17772" s="9"/>
      <c r="H17772" s="9"/>
      <c r="J17772">
        <v>20</v>
      </c>
      <c r="K17772">
        <f ca="1">SIMULATION!$D$3*SIMULATION!$D$17/$H17752/(SIMULATION!$D$17-$I17752)*(((EXP(-$I17752*$J17772))/(1-EXP(-SIMULATION!$D$4*$I17752)))-(EXP(-SIMULATION!$D$17*$J17772)/(1-EXP(-SIMULATION!$D$4*SIMULATION!$D$17))))</f>
        <v>1.2278796679410211</v>
      </c>
      <c r="L17772">
        <v>0.2151193061301937</v>
      </c>
      <c r="M17772">
        <f t="shared" ca="1" si="277"/>
        <v>1.4920202901198663</v>
      </c>
    </row>
    <row r="17773" spans="1:13" x14ac:dyDescent="0.25">
      <c r="A17773" s="9"/>
      <c r="H17773" s="9"/>
      <c r="J17773">
        <v>21</v>
      </c>
      <c r="K17773">
        <f ca="1">SIMULATION!$D$3*SIMULATION!$D$17/$H17752/(SIMULATION!$D$17-$I17752)*(((EXP(-$I17752*$J17773))/(1-EXP(-SIMULATION!$D$4*$I17752)))-(EXP(-SIMULATION!$D$17*$J17773)/(1-EXP(-SIMULATION!$D$4*SIMULATION!$D$17))))</f>
        <v>1.1291604899381555</v>
      </c>
      <c r="L17773">
        <v>0.12465527624299337</v>
      </c>
      <c r="M17773">
        <f t="shared" ca="1" si="277"/>
        <v>1.2699163027340701</v>
      </c>
    </row>
    <row r="17774" spans="1:13" x14ac:dyDescent="0.25">
      <c r="A17774" s="9"/>
      <c r="H17774" s="9"/>
      <c r="J17774">
        <v>22</v>
      </c>
      <c r="K17774">
        <f ca="1">SIMULATION!$D$3*SIMULATION!$D$17/$H17752/(SIMULATION!$D$17-$I17752)*(((EXP(-$I17752*$J17774))/(1-EXP(-SIMULATION!$D$4*$I17752)))-(EXP(-SIMULATION!$D$17*$J17774)/(1-EXP(-SIMULATION!$D$4*SIMULATION!$D$17))))</f>
        <v>1.0383176012297655</v>
      </c>
      <c r="L17774">
        <v>0.37889532581138358</v>
      </c>
      <c r="M17774">
        <f t="shared" ca="1" si="277"/>
        <v>1.4317312870434118</v>
      </c>
    </row>
    <row r="17775" spans="1:13" x14ac:dyDescent="0.25">
      <c r="A17775" s="9"/>
      <c r="H17775" s="9"/>
      <c r="J17775">
        <v>23</v>
      </c>
      <c r="K17775">
        <f ca="1">SIMULATION!$D$3*SIMULATION!$D$17/$H17752/(SIMULATION!$D$17-$I17752)*(((EXP(-$I17752*$J17775))/(1-EXP(-SIMULATION!$D$4*$I17752)))-(EXP(-SIMULATION!$D$17*$J17775)/(1-EXP(-SIMULATION!$D$4*SIMULATION!$D$17))))</f>
        <v>0.95474438743419243</v>
      </c>
      <c r="L17775">
        <v>-8.4657228324893724E-2</v>
      </c>
      <c r="M17775">
        <f t="shared" ca="1" si="277"/>
        <v>0.87391837383526516</v>
      </c>
    </row>
    <row r="17776" spans="1:13" x14ac:dyDescent="0.25">
      <c r="A17776" s="9"/>
      <c r="H17776" s="9"/>
      <c r="J17776">
        <v>24</v>
      </c>
      <c r="K17776">
        <f ca="1">SIMULATION!$D$3*SIMULATION!$D$17/$H17752/(SIMULATION!$D$17-$I17752)*(((EXP(-$I17752*$J17776))/(1-EXP(-SIMULATION!$D$4*$I17752)))-(EXP(-SIMULATION!$D$17*$J17776)/(1-EXP(-SIMULATION!$D$4*SIMULATION!$D$17))))</f>
        <v>0.87787304896204288</v>
      </c>
      <c r="L17776">
        <v>8.0583099067998792E-2</v>
      </c>
      <c r="M17776">
        <f t="shared" ca="1" si="277"/>
        <v>0.94861477983567732</v>
      </c>
    </row>
    <row r="17777" spans="1:13" x14ac:dyDescent="0.25">
      <c r="A17777" s="9">
        <v>712</v>
      </c>
      <c r="B17777" s="2">
        <f ca="1">NORMINV(RAND(),SIMULATION!D7,SIMULATION!D8)</f>
        <v>56.661148870653996</v>
      </c>
      <c r="C17777" s="2">
        <v>2</v>
      </c>
      <c r="D17777" s="2">
        <f ca="1">SIMULATION!$D$11*(1+(SIMULATION!$D$12*LN(1+$C17777)))*(1+(SIMULATION!$D$13*(($B17777/63.5)-1)))</f>
        <v>9.7301963167774108</v>
      </c>
      <c r="E17777" s="2">
        <v>0.33391870281160674</v>
      </c>
      <c r="F17777" s="2">
        <f ca="1">D17777*(1+E17777)</f>
        <v>12.979290848977998</v>
      </c>
      <c r="G17777" s="2">
        <v>-4.358732810852485E-2</v>
      </c>
      <c r="H17777" s="9">
        <f>SIMULATION!$D$15*EXP($G$17777)</f>
        <v>211.34052413679211</v>
      </c>
      <c r="I17777" s="2">
        <f ca="1">$F17777/$H17777</f>
        <v>6.1414113085936285E-2</v>
      </c>
      <c r="J17777">
        <v>0</v>
      </c>
      <c r="K17777">
        <f ca="1">SIMULATION!$D$3*SIMULATION!$D$17/$H17777/(SIMULATION!$D$17-$I17777)*(((EXP(-$I17777*$J17777))/(1-EXP(-SIMULATION!$D$4*$I17777)))-(EXP(-SIMULATION!$D$17*$J17777)/(1-EXP(-SIMULATION!$D$4*SIMULATION!$D$17))))</f>
        <v>0.89676374448348883</v>
      </c>
      <c r="L17777">
        <v>-2.5373102481876707E-2</v>
      </c>
      <c r="M17777">
        <f t="shared" ca="1" si="277"/>
        <v>0.87401006609267773</v>
      </c>
    </row>
    <row r="17778" spans="1:13" x14ac:dyDescent="0.25">
      <c r="A17778" s="9"/>
      <c r="H17778" s="9"/>
      <c r="J17778">
        <v>1</v>
      </c>
      <c r="K17778">
        <f ca="1">SIMULATION!$D$3*SIMULATION!$D$17/$H17777/(SIMULATION!$D$17-$I17777)*(((EXP(-$I17777*$J17778))/(1-EXP(-SIMULATION!$D$4*$I17777)))-(EXP(-SIMULATION!$D$17*$J17778)/(1-EXP(-SIMULATION!$D$4*SIMULATION!$D$17))))</f>
        <v>1.7479181032963398</v>
      </c>
      <c r="L17778">
        <v>0.42810944004032569</v>
      </c>
      <c r="M17778">
        <f t="shared" ca="1" si="277"/>
        <v>2.4962183437348839</v>
      </c>
    </row>
    <row r="17779" spans="1:13" x14ac:dyDescent="0.25">
      <c r="A17779" s="9"/>
      <c r="H17779" s="9"/>
      <c r="J17779">
        <v>2</v>
      </c>
      <c r="K17779">
        <f ca="1">SIMULATION!$D$3*SIMULATION!$D$17/$H17777/(SIMULATION!$D$17-$I17777)*(((EXP(-$I17777*$J17779))/(1-EXP(-SIMULATION!$D$4*$I17777)))-(EXP(-SIMULATION!$D$17*$J17779)/(1-EXP(-SIMULATION!$D$4*SIMULATION!$D$17))))</f>
        <v>2.2234723256069282</v>
      </c>
      <c r="L17779">
        <v>-8.1680162007160759E-2</v>
      </c>
      <c r="M17779">
        <f t="shared" ca="1" si="277"/>
        <v>2.0418587458329158</v>
      </c>
    </row>
    <row r="17780" spans="1:13" x14ac:dyDescent="0.25">
      <c r="A17780" s="9"/>
      <c r="H17780" s="9"/>
      <c r="J17780">
        <v>3</v>
      </c>
      <c r="K17780">
        <f ca="1">SIMULATION!$D$3*SIMULATION!$D$17/$H17777/(SIMULATION!$D$17-$I17777)*(((EXP(-$I17777*$J17780))/(1-EXP(-SIMULATION!$D$4*$I17777)))-(EXP(-SIMULATION!$D$17*$J17780)/(1-EXP(-SIMULATION!$D$4*SIMULATION!$D$17))))</f>
        <v>2.4624957210251721</v>
      </c>
      <c r="L17780">
        <v>8.4533067935039313E-2</v>
      </c>
      <c r="M17780">
        <f t="shared" ca="1" si="277"/>
        <v>2.6706580391003367</v>
      </c>
    </row>
    <row r="17781" spans="1:13" x14ac:dyDescent="0.25">
      <c r="A17781" s="9"/>
      <c r="H17781" s="9"/>
      <c r="J17781">
        <v>4</v>
      </c>
      <c r="K17781">
        <f ca="1">SIMULATION!$D$3*SIMULATION!$D$17/$H17777/(SIMULATION!$D$17-$I17777)*(((EXP(-$I17777*$J17781))/(1-EXP(-SIMULATION!$D$4*$I17777)))-(EXP(-SIMULATION!$D$17*$J17781)/(1-EXP(-SIMULATION!$D$4*SIMULATION!$D$17))))</f>
        <v>2.5538593131674374</v>
      </c>
      <c r="L17781">
        <v>0.10131828204706088</v>
      </c>
      <c r="M17781">
        <f t="shared" ca="1" si="277"/>
        <v>2.8126119513674488</v>
      </c>
    </row>
    <row r="17782" spans="1:13" x14ac:dyDescent="0.25">
      <c r="A17782" s="9"/>
      <c r="H17782" s="9"/>
      <c r="J17782">
        <v>5</v>
      </c>
      <c r="K17782">
        <f ca="1">SIMULATION!$D$3*SIMULATION!$D$17/$H17777/(SIMULATION!$D$17-$I17777)*(((EXP(-$I17777*$J17782))/(1-EXP(-SIMULATION!$D$4*$I17777)))-(EXP(-SIMULATION!$D$17*$J17782)/(1-EXP(-SIMULATION!$D$4*SIMULATION!$D$17))))</f>
        <v>2.5542806157860229</v>
      </c>
      <c r="L17782">
        <v>-0.42871799155195195</v>
      </c>
      <c r="M17782">
        <f t="shared" ca="1" si="277"/>
        <v>1.4592145603261564</v>
      </c>
    </row>
    <row r="17783" spans="1:13" x14ac:dyDescent="0.25">
      <c r="A17783" s="9"/>
      <c r="H17783" s="9"/>
      <c r="J17783">
        <v>6</v>
      </c>
      <c r="K17783">
        <f ca="1">SIMULATION!$D$3*SIMULATION!$D$17/$H17777/(SIMULATION!$D$17-$I17777)*(((EXP(-$I17777*$J17783))/(1-EXP(-SIMULATION!$D$4*$I17777)))-(EXP(-SIMULATION!$D$17*$J17783)/(1-EXP(-SIMULATION!$D$4*SIMULATION!$D$17))))</f>
        <v>2.4998862835496816</v>
      </c>
      <c r="L17783">
        <v>-0.15070040813921523</v>
      </c>
      <c r="M17783">
        <f t="shared" ca="1" si="277"/>
        <v>2.1231524003171187</v>
      </c>
    </row>
    <row r="17784" spans="1:13" x14ac:dyDescent="0.25">
      <c r="A17784" s="9"/>
      <c r="H17784" s="9"/>
      <c r="J17784">
        <v>7</v>
      </c>
      <c r="K17784">
        <f ca="1">SIMULATION!$D$3*SIMULATION!$D$17/$H17777/(SIMULATION!$D$17-$I17777)*(((EXP(-$I17777*$J17784))/(1-EXP(-SIMULATION!$D$4*$I17777)))-(EXP(-SIMULATION!$D$17*$J17784)/(1-EXP(-SIMULATION!$D$4*SIMULATION!$D$17))))</f>
        <v>2.4136209119477794</v>
      </c>
      <c r="L17784">
        <v>-0.11532273569694289</v>
      </c>
      <c r="M17784">
        <f t="shared" ca="1" si="277"/>
        <v>2.1352755454466115</v>
      </c>
    </row>
    <row r="17785" spans="1:13" x14ac:dyDescent="0.25">
      <c r="A17785" s="9"/>
      <c r="H17785" s="9"/>
      <c r="J17785">
        <v>8</v>
      </c>
      <c r="K17785">
        <f ca="1">SIMULATION!$D$3*SIMULATION!$D$17/$H17777/(SIMULATION!$D$17-$I17777)*(((EXP(-$I17777*$J17785))/(1-EXP(-SIMULATION!$D$4*$I17777)))-(EXP(-SIMULATION!$D$17*$J17785)/(1-EXP(-SIMULATION!$D$4*SIMULATION!$D$17))))</f>
        <v>2.3099939979996771</v>
      </c>
      <c r="L17785">
        <v>-6.2166018908511554E-2</v>
      </c>
      <c r="M17785">
        <f t="shared" ca="1" si="277"/>
        <v>2.1663908674414807</v>
      </c>
    </row>
    <row r="17786" spans="1:13" x14ac:dyDescent="0.25">
      <c r="A17786" s="9"/>
      <c r="H17786" s="9"/>
      <c r="J17786">
        <v>9</v>
      </c>
      <c r="K17786">
        <f ca="1">SIMULATION!$D$3*SIMULATION!$D$17/$H17777/(SIMULATION!$D$17-$I17777)*(((EXP(-$I17777*$J17786))/(1-EXP(-SIMULATION!$D$4*$I17777)))-(EXP(-SIMULATION!$D$17*$J17786)/(1-EXP(-SIMULATION!$D$4*SIMULATION!$D$17))))</f>
        <v>2.1981211761392561</v>
      </c>
      <c r="L17786">
        <v>-0.18552715930555036</v>
      </c>
      <c r="M17786">
        <f t="shared" ca="1" si="277"/>
        <v>1.7903099985207647</v>
      </c>
    </row>
    <row r="17787" spans="1:13" x14ac:dyDescent="0.25">
      <c r="A17787" s="9"/>
      <c r="H17787" s="9"/>
      <c r="J17787">
        <v>10</v>
      </c>
      <c r="K17787">
        <f ca="1">SIMULATION!$D$3*SIMULATION!$D$17/$H17777/(SIMULATION!$D$17-$I17777)*(((EXP(-$I17777*$J17787))/(1-EXP(-SIMULATION!$D$4*$I17777)))-(EXP(-SIMULATION!$D$17*$J17787)/(1-EXP(-SIMULATION!$D$4*SIMULATION!$D$17))))</f>
        <v>2.0836724278125818</v>
      </c>
      <c r="L17787">
        <v>-4.5576071261349688E-3</v>
      </c>
      <c r="M17787">
        <f t="shared" ca="1" si="277"/>
        <v>2.0741758675070523</v>
      </c>
    </row>
    <row r="17788" spans="1:13" x14ac:dyDescent="0.25">
      <c r="A17788" s="9"/>
      <c r="H17788" s="9"/>
      <c r="J17788">
        <v>11</v>
      </c>
      <c r="K17788">
        <f ca="1">SIMULATION!$D$3*SIMULATION!$D$17/$H17777/(SIMULATION!$D$17-$I17777)*(((EXP(-$I17777*$J17788))/(1-EXP(-SIMULATION!$D$4*$I17777)))-(EXP(-SIMULATION!$D$17*$J17788)/(1-EXP(-SIMULATION!$D$4*SIMULATION!$D$17))))</f>
        <v>1.9701198942893134</v>
      </c>
      <c r="L17788">
        <v>0.11828807036877326</v>
      </c>
      <c r="M17788">
        <f t="shared" ca="1" si="277"/>
        <v>2.2031615749799278</v>
      </c>
    </row>
    <row r="17789" spans="1:13" x14ac:dyDescent="0.25">
      <c r="A17789" s="9"/>
      <c r="H17789" s="9"/>
      <c r="J17789">
        <v>12</v>
      </c>
      <c r="K17789">
        <f ca="1">SIMULATION!$D$3*SIMULATION!$D$17/$H17777/(SIMULATION!$D$17-$I17777)*(((EXP(-$I17777*$J17789))/(1-EXP(-SIMULATION!$D$4*$I17777)))-(EXP(-SIMULATION!$D$17*$J17789)/(1-EXP(-SIMULATION!$D$4*SIMULATION!$D$17))))</f>
        <v>1.8595368967615404</v>
      </c>
      <c r="L17789">
        <v>0.32383725898706389</v>
      </c>
      <c r="M17789">
        <f t="shared" ca="1" si="277"/>
        <v>2.4617242283941088</v>
      </c>
    </row>
    <row r="17790" spans="1:13" x14ac:dyDescent="0.25">
      <c r="A17790" s="9"/>
      <c r="H17790" s="9"/>
      <c r="J17790">
        <v>13</v>
      </c>
      <c r="K17790">
        <f ca="1">SIMULATION!$D$3*SIMULATION!$D$17/$H17777/(SIMULATION!$D$17-$I17777)*(((EXP(-$I17777*$J17790))/(1-EXP(-SIMULATION!$D$4*$I17777)))-(EXP(-SIMULATION!$D$17*$J17790)/(1-EXP(-SIMULATION!$D$4*SIMULATION!$D$17))))</f>
        <v>1.75310939543208</v>
      </c>
      <c r="L17790">
        <v>0.16842137476158653</v>
      </c>
      <c r="M17790">
        <f t="shared" ca="1" si="277"/>
        <v>2.0483704899182049</v>
      </c>
    </row>
    <row r="17791" spans="1:13" x14ac:dyDescent="0.25">
      <c r="A17791" s="9"/>
      <c r="H17791" s="9"/>
      <c r="J17791">
        <v>14</v>
      </c>
      <c r="K17791">
        <f ca="1">SIMULATION!$D$3*SIMULATION!$D$17/$H17777/(SIMULATION!$D$17-$I17777)*(((EXP(-$I17777*$J17791))/(1-EXP(-SIMULATION!$D$4*$I17777)))-(EXP(-SIMULATION!$D$17*$J17791)/(1-EXP(-SIMULATION!$D$4*SIMULATION!$D$17))))</f>
        <v>1.6514632066214134</v>
      </c>
      <c r="L17791">
        <v>0.10265300998286483</v>
      </c>
      <c r="M17791">
        <f t="shared" ca="1" si="277"/>
        <v>1.8209908756570554</v>
      </c>
    </row>
    <row r="17792" spans="1:13" x14ac:dyDescent="0.25">
      <c r="A17792" s="9"/>
      <c r="H17792" s="9"/>
      <c r="J17792">
        <v>15</v>
      </c>
      <c r="K17792">
        <f ca="1">SIMULATION!$D$3*SIMULATION!$D$17/$H17777/(SIMULATION!$D$17-$I17777)*(((EXP(-$I17777*$J17792))/(1-EXP(-SIMULATION!$D$4*$I17777)))-(EXP(-SIMULATION!$D$17*$J17792)/(1-EXP(-SIMULATION!$D$4*SIMULATION!$D$17))))</f>
        <v>1.5548731852044197</v>
      </c>
      <c r="L17792">
        <v>0.13918102390622714</v>
      </c>
      <c r="M17792">
        <f t="shared" ca="1" si="277"/>
        <v>1.7712820271655079</v>
      </c>
    </row>
    <row r="17793" spans="1:13" x14ac:dyDescent="0.25">
      <c r="A17793" s="9"/>
      <c r="H17793" s="9"/>
      <c r="J17793">
        <v>16</v>
      </c>
      <c r="K17793">
        <f ca="1">SIMULATION!$D$3*SIMULATION!$D$17/$H17777/(SIMULATION!$D$17-$I17777)*(((EXP(-$I17777*$J17793))/(1-EXP(-SIMULATION!$D$4*$I17777)))-(EXP(-SIMULATION!$D$17*$J17793)/(1-EXP(-SIMULATION!$D$4*SIMULATION!$D$17))))</f>
        <v>1.4633967977192053</v>
      </c>
      <c r="L17793">
        <v>7.0310718387402882E-2</v>
      </c>
      <c r="M17793">
        <f t="shared" ca="1" si="277"/>
        <v>1.5662892778526676</v>
      </c>
    </row>
    <row r="17794" spans="1:13" x14ac:dyDescent="0.25">
      <c r="A17794" s="9"/>
      <c r="H17794" s="9"/>
      <c r="J17794">
        <v>17</v>
      </c>
      <c r="K17794">
        <f ca="1">SIMULATION!$D$3*SIMULATION!$D$17/$H17777/(SIMULATION!$D$17-$I17777)*(((EXP(-$I17777*$J17794))/(1-EXP(-SIMULATION!$D$4*$I17777)))-(EXP(-SIMULATION!$D$17*$J17794)/(1-EXP(-SIMULATION!$D$4*SIMULATION!$D$17))))</f>
        <v>1.3769592715411265</v>
      </c>
      <c r="L17794">
        <v>-6.1636601178284671E-2</v>
      </c>
      <c r="M17794">
        <f t="shared" ca="1" si="277"/>
        <v>1.2920881820824048</v>
      </c>
    </row>
    <row r="17795" spans="1:13" x14ac:dyDescent="0.25">
      <c r="A17795" s="9"/>
      <c r="H17795" s="9"/>
      <c r="J17795">
        <v>18</v>
      </c>
      <c r="K17795">
        <f ca="1">SIMULATION!$D$3*SIMULATION!$D$17/$H17777/(SIMULATION!$D$17-$I17777)*(((EXP(-$I17777*$J17795))/(1-EXP(-SIMULATION!$D$4*$I17777)))-(EXP(-SIMULATION!$D$17*$J17795)/(1-EXP(-SIMULATION!$D$4*SIMULATION!$D$17))))</f>
        <v>1.2954077394926695</v>
      </c>
      <c r="L17795">
        <v>-0.13106038562896732</v>
      </c>
      <c r="M17795">
        <f t="shared" ref="M17795:M17858" ca="1" si="278">$K17795*(1+$L17795)</f>
        <v>1.1256311016080114</v>
      </c>
    </row>
    <row r="17796" spans="1:13" x14ac:dyDescent="0.25">
      <c r="A17796" s="9"/>
      <c r="H17796" s="9"/>
      <c r="J17796">
        <v>19</v>
      </c>
      <c r="K17796">
        <f ca="1">SIMULATION!$D$3*SIMULATION!$D$17/$H17777/(SIMULATION!$D$17-$I17777)*(((EXP(-$I17777*$J17796))/(1-EXP(-SIMULATION!$D$4*$I17777)))-(EXP(-SIMULATION!$D$17*$J17796)/(1-EXP(-SIMULATION!$D$4*SIMULATION!$D$17))))</f>
        <v>1.2185455410562156</v>
      </c>
      <c r="L17796">
        <v>0.20673083818281016</v>
      </c>
      <c r="M17796">
        <f t="shared" ca="1" si="278"/>
        <v>1.4704564821226929</v>
      </c>
    </row>
    <row r="17797" spans="1:13" x14ac:dyDescent="0.25">
      <c r="A17797" s="9"/>
      <c r="H17797" s="9"/>
      <c r="J17797">
        <v>20</v>
      </c>
      <c r="K17797">
        <f ca="1">SIMULATION!$D$3*SIMULATION!$D$17/$H17777/(SIMULATION!$D$17-$I17777)*(((EXP(-$I17777*$J17797))/(1-EXP(-SIMULATION!$D$4*$I17777)))-(EXP(-SIMULATION!$D$17*$J17797)/(1-EXP(-SIMULATION!$D$4*SIMULATION!$D$17))))</f>
        <v>1.1461538310425508</v>
      </c>
      <c r="L17797">
        <v>-0.12711529799880872</v>
      </c>
      <c r="M17797">
        <f t="shared" ca="1" si="278"/>
        <v>1.0004601452571007</v>
      </c>
    </row>
    <row r="17798" spans="1:13" x14ac:dyDescent="0.25">
      <c r="A17798" s="9"/>
      <c r="H17798" s="9"/>
      <c r="J17798">
        <v>21</v>
      </c>
      <c r="K17798">
        <f ca="1">SIMULATION!$D$3*SIMULATION!$D$17/$H17777/(SIMULATION!$D$17-$I17777)*(((EXP(-$I17777*$J17798))/(1-EXP(-SIMULATION!$D$4*$I17777)))-(EXP(-SIMULATION!$D$17*$J17798)/(1-EXP(-SIMULATION!$D$4*SIMULATION!$D$17))))</f>
        <v>1.0780050767502531</v>
      </c>
      <c r="L17798">
        <v>7.7156170032478669E-2</v>
      </c>
      <c r="M17798">
        <f t="shared" ca="1" si="278"/>
        <v>1.1611798197478711</v>
      </c>
    </row>
    <row r="17799" spans="1:13" x14ac:dyDescent="0.25">
      <c r="A17799" s="9"/>
      <c r="H17799" s="9"/>
      <c r="J17799">
        <v>22</v>
      </c>
      <c r="K17799">
        <f ca="1">SIMULATION!$D$3*SIMULATION!$D$17/$H17777/(SIMULATION!$D$17-$I17777)*(((EXP(-$I17777*$J17799))/(1-EXP(-SIMULATION!$D$4*$I17777)))-(EXP(-SIMULATION!$D$17*$J17799)/(1-EXP(-SIMULATION!$D$4*SIMULATION!$D$17))))</f>
        <v>1.0138713779332384</v>
      </c>
      <c r="L17799">
        <v>0.32420564413326464</v>
      </c>
      <c r="M17799">
        <f t="shared" ca="1" si="278"/>
        <v>1.3425742010843646</v>
      </c>
    </row>
    <row r="17800" spans="1:13" x14ac:dyDescent="0.25">
      <c r="A17800" s="9"/>
      <c r="H17800" s="9"/>
      <c r="J17800">
        <v>23</v>
      </c>
      <c r="K17800">
        <f ca="1">SIMULATION!$D$3*SIMULATION!$D$17/$H17777/(SIMULATION!$D$17-$I17777)*(((EXP(-$I17777*$J17800))/(1-EXP(-SIMULATION!$D$4*$I17777)))-(EXP(-SIMULATION!$D$17*$J17800)/(1-EXP(-SIMULATION!$D$4*SIMULATION!$D$17))))</f>
        <v>0.95352948871564014</v>
      </c>
      <c r="L17800">
        <v>0.29247012139937195</v>
      </c>
      <c r="M17800">
        <f t="shared" ca="1" si="278"/>
        <v>1.2324083740381844</v>
      </c>
    </row>
    <row r="17801" spans="1:13" x14ac:dyDescent="0.25">
      <c r="A17801" s="9"/>
      <c r="H17801" s="9"/>
      <c r="J17801">
        <v>24</v>
      </c>
      <c r="K17801">
        <f ca="1">SIMULATION!$D$3*SIMULATION!$D$17/$H17777/(SIMULATION!$D$17-$I17777)*(((EXP(-$I17777*$J17801))/(1-EXP(-SIMULATION!$D$4*$I17777)))-(EXP(-SIMULATION!$D$17*$J17801)/(1-EXP(-SIMULATION!$D$4*SIMULATION!$D$17))))</f>
        <v>0.89676374448348883</v>
      </c>
      <c r="L17801">
        <v>-0.63893420846886528</v>
      </c>
      <c r="M17801">
        <f t="shared" ca="1" si="278"/>
        <v>0.32379071121835512</v>
      </c>
    </row>
    <row r="17802" spans="1:13" x14ac:dyDescent="0.25">
      <c r="A17802" s="9">
        <v>713</v>
      </c>
      <c r="B17802" s="2">
        <f ca="1">NORMINV(RAND(),SIMULATION!D7,SIMULATION!D8)</f>
        <v>63.903656064806931</v>
      </c>
      <c r="C17802" s="2">
        <v>2</v>
      </c>
      <c r="D17802" s="2">
        <f ca="1">SIMULATION!$D$11*(1+(SIMULATION!$D$12*LN(1+$C17802)))*(1+(SIMULATION!$D$13*(($B17802/63.5)-1)))</f>
        <v>10.26803748271659</v>
      </c>
      <c r="E17802" s="2">
        <v>0.23153632870619895</v>
      </c>
      <c r="F17802" s="2">
        <f ca="1">D17802*(1+E17802)</f>
        <v>12.645461184482429</v>
      </c>
      <c r="G17802" s="2">
        <v>-7.828461816625705E-2</v>
      </c>
      <c r="H17802" s="9">
        <f>SIMULATION!$D$15*EXP($G$17802)</f>
        <v>204.13333862058519</v>
      </c>
      <c r="I17802" s="2">
        <f ca="1">$F17802/$H17802</f>
        <v>6.1947064942616072E-2</v>
      </c>
      <c r="J17802">
        <v>0</v>
      </c>
      <c r="K17802">
        <f ca="1">SIMULATION!$D$3*SIMULATION!$D$17/$H17802/(SIMULATION!$D$17-$I17802)*(((EXP(-$I17802*$J17802))/(1-EXP(-SIMULATION!$D$4*$I17802)))-(EXP(-SIMULATION!$D$17*$J17802)/(1-EXP(-SIMULATION!$D$4*SIMULATION!$D$17))))</f>
        <v>0.91444717156409216</v>
      </c>
      <c r="L17802">
        <v>0.66468437982593187</v>
      </c>
      <c r="M17802">
        <f t="shared" ca="1" si="278"/>
        <v>1.5222659226787483</v>
      </c>
    </row>
    <row r="17803" spans="1:13" x14ac:dyDescent="0.25">
      <c r="A17803" s="9"/>
      <c r="H17803" s="9"/>
      <c r="J17803">
        <v>1</v>
      </c>
      <c r="K17803">
        <f ca="1">SIMULATION!$D$3*SIMULATION!$D$17/$H17802/(SIMULATION!$D$17-$I17802)*(((EXP(-$I17802*$J17803))/(1-EXP(-SIMULATION!$D$4*$I17802)))-(EXP(-SIMULATION!$D$17*$J17803)/(1-EXP(-SIMULATION!$D$4*SIMULATION!$D$17))))</f>
        <v>1.7957615974321834</v>
      </c>
      <c r="L17803">
        <v>0.10485263385341743</v>
      </c>
      <c r="M17803">
        <f t="shared" ca="1" si="278"/>
        <v>1.9840519306957682</v>
      </c>
    </row>
    <row r="17804" spans="1:13" x14ac:dyDescent="0.25">
      <c r="A17804" s="9"/>
      <c r="H17804" s="9"/>
      <c r="J17804">
        <v>2</v>
      </c>
      <c r="K17804">
        <f ca="1">SIMULATION!$D$3*SIMULATION!$D$17/$H17802/(SIMULATION!$D$17-$I17802)*(((EXP(-$I17802*$J17804))/(1-EXP(-SIMULATION!$D$4*$I17802)))-(EXP(-SIMULATION!$D$17*$J17804)/(1-EXP(-SIMULATION!$D$4*SIMULATION!$D$17))))</f>
        <v>2.2878620887998671</v>
      </c>
      <c r="L17804">
        <v>-0.42376849721978682</v>
      </c>
      <c r="M17804">
        <f t="shared" ca="1" si="278"/>
        <v>1.3183382095830249</v>
      </c>
    </row>
    <row r="17805" spans="1:13" x14ac:dyDescent="0.25">
      <c r="A17805" s="9"/>
      <c r="H17805" s="9"/>
      <c r="J17805">
        <v>3</v>
      </c>
      <c r="K17805">
        <f ca="1">SIMULATION!$D$3*SIMULATION!$D$17/$H17802/(SIMULATION!$D$17-$I17802)*(((EXP(-$I17802*$J17805))/(1-EXP(-SIMULATION!$D$4*$I17802)))-(EXP(-SIMULATION!$D$17*$J17805)/(1-EXP(-SIMULATION!$D$4*SIMULATION!$D$17))))</f>
        <v>2.5349097684214783</v>
      </c>
      <c r="L17805">
        <v>-0.33609682928646922</v>
      </c>
      <c r="M17805">
        <f t="shared" ca="1" si="278"/>
        <v>1.6829346327277215</v>
      </c>
    </row>
    <row r="17806" spans="1:13" x14ac:dyDescent="0.25">
      <c r="A17806" s="9"/>
      <c r="H17806" s="9"/>
      <c r="J17806">
        <v>4</v>
      </c>
      <c r="K17806">
        <f ca="1">SIMULATION!$D$3*SIMULATION!$D$17/$H17802/(SIMULATION!$D$17-$I17802)*(((EXP(-$I17802*$J17806))/(1-EXP(-SIMULATION!$D$4*$I17802)))-(EXP(-SIMULATION!$D$17*$J17806)/(1-EXP(-SIMULATION!$D$4*SIMULATION!$D$17))))</f>
        <v>2.6290243938373075</v>
      </c>
      <c r="L17806">
        <v>0.21177077370558187</v>
      </c>
      <c r="M17806">
        <f t="shared" ca="1" si="278"/>
        <v>3.1857749238110822</v>
      </c>
    </row>
    <row r="17807" spans="1:13" x14ac:dyDescent="0.25">
      <c r="A17807" s="9"/>
      <c r="H17807" s="9"/>
      <c r="J17807">
        <v>5</v>
      </c>
      <c r="K17807">
        <f ca="1">SIMULATION!$D$3*SIMULATION!$D$17/$H17802/(SIMULATION!$D$17-$I17802)*(((EXP(-$I17802*$J17807))/(1-EXP(-SIMULATION!$D$4*$I17802)))-(EXP(-SIMULATION!$D$17*$J17807)/(1-EXP(-SIMULATION!$D$4*SIMULATION!$D$17))))</f>
        <v>2.6289921014363289</v>
      </c>
      <c r="L17807">
        <v>-0.17101026246391818</v>
      </c>
      <c r="M17807">
        <f t="shared" ca="1" si="278"/>
        <v>2.1794074721541348</v>
      </c>
    </row>
    <row r="17808" spans="1:13" x14ac:dyDescent="0.25">
      <c r="A17808" s="9"/>
      <c r="H17808" s="9"/>
      <c r="J17808">
        <v>6</v>
      </c>
      <c r="K17808">
        <f ca="1">SIMULATION!$D$3*SIMULATION!$D$17/$H17802/(SIMULATION!$D$17-$I17802)*(((EXP(-$I17802*$J17808))/(1-EXP(-SIMULATION!$D$4*$I17802)))-(EXP(-SIMULATION!$D$17*$J17808)/(1-EXP(-SIMULATION!$D$4*SIMULATION!$D$17))))</f>
        <v>2.5722528369984139</v>
      </c>
      <c r="L17808">
        <v>1.0498703857762729E-2</v>
      </c>
      <c r="M17808">
        <f t="shared" ca="1" si="278"/>
        <v>2.5992581577813501</v>
      </c>
    </row>
    <row r="17809" spans="1:13" x14ac:dyDescent="0.25">
      <c r="A17809" s="9"/>
      <c r="H17809" s="9"/>
      <c r="J17809">
        <v>7</v>
      </c>
      <c r="K17809">
        <f ca="1">SIMULATION!$D$3*SIMULATION!$D$17/$H17802/(SIMULATION!$D$17-$I17802)*(((EXP(-$I17802*$J17809))/(1-EXP(-SIMULATION!$D$4*$I17802)))-(EXP(-SIMULATION!$D$17*$J17809)/(1-EXP(-SIMULATION!$D$4*SIMULATION!$D$17))))</f>
        <v>2.4825813030139527</v>
      </c>
      <c r="L17809">
        <v>-0.40780532734493702</v>
      </c>
      <c r="M17809">
        <f t="shared" ca="1" si="278"/>
        <v>1.4701714220779274</v>
      </c>
    </row>
    <row r="17810" spans="1:13" x14ac:dyDescent="0.25">
      <c r="A17810" s="9"/>
      <c r="H17810" s="9"/>
      <c r="J17810">
        <v>8</v>
      </c>
      <c r="K17810">
        <f ca="1">SIMULATION!$D$3*SIMULATION!$D$17/$H17802/(SIMULATION!$D$17-$I17802)*(((EXP(-$I17802*$J17810))/(1-EXP(-SIMULATION!$D$4*$I17802)))-(EXP(-SIMULATION!$D$17*$J17810)/(1-EXP(-SIMULATION!$D$4*SIMULATION!$D$17))))</f>
        <v>2.3750082604207456</v>
      </c>
      <c r="L17810">
        <v>-0.23037917024617124</v>
      </c>
      <c r="M17810">
        <f t="shared" ca="1" si="278"/>
        <v>1.8278558280572117</v>
      </c>
    </row>
    <row r="17811" spans="1:13" x14ac:dyDescent="0.25">
      <c r="A17811" s="9"/>
      <c r="H17811" s="9"/>
      <c r="J17811">
        <v>9</v>
      </c>
      <c r="K17811">
        <f ca="1">SIMULATION!$D$3*SIMULATION!$D$17/$H17802/(SIMULATION!$D$17-$I17802)*(((EXP(-$I17802*$J17811))/(1-EXP(-SIMULATION!$D$4*$I17802)))-(EXP(-SIMULATION!$D$17*$J17811)/(1-EXP(-SIMULATION!$D$4*SIMULATION!$D$17))))</f>
        <v>2.2589734326606448</v>
      </c>
      <c r="L17811">
        <v>-0.10015602641494545</v>
      </c>
      <c r="M17811">
        <f t="shared" ca="1" si="278"/>
        <v>2.0327236298684253</v>
      </c>
    </row>
    <row r="17812" spans="1:13" x14ac:dyDescent="0.25">
      <c r="A17812" s="9"/>
      <c r="H17812" s="9"/>
      <c r="J17812">
        <v>10</v>
      </c>
      <c r="K17812">
        <f ca="1">SIMULATION!$D$3*SIMULATION!$D$17/$H17802/(SIMULATION!$D$17-$I17802)*(((EXP(-$I17802*$J17812))/(1-EXP(-SIMULATION!$D$4*$I17802)))-(EXP(-SIMULATION!$D$17*$J17812)/(1-EXP(-SIMULATION!$D$4*SIMULATION!$D$17))))</f>
        <v>2.1403452247598889</v>
      </c>
      <c r="L17812">
        <v>-5.7622930754330746E-2</v>
      </c>
      <c r="M17812">
        <f t="shared" ca="1" si="278"/>
        <v>2.0170122600831872</v>
      </c>
    </row>
    <row r="17813" spans="1:13" x14ac:dyDescent="0.25">
      <c r="A17813" s="9"/>
      <c r="H17813" s="9"/>
      <c r="J17813">
        <v>11</v>
      </c>
      <c r="K17813">
        <f ca="1">SIMULATION!$D$3*SIMULATION!$D$17/$H17802/(SIMULATION!$D$17-$I17802)*(((EXP(-$I17802*$J17813))/(1-EXP(-SIMULATION!$D$4*$I17802)))-(EXP(-SIMULATION!$D$17*$J17813)/(1-EXP(-SIMULATION!$D$4*SIMULATION!$D$17))))</f>
        <v>2.0227143143198649</v>
      </c>
      <c r="L17813">
        <v>-0.36729110296139633</v>
      </c>
      <c r="M17813">
        <f t="shared" ca="1" si="278"/>
        <v>1.2797893428375173</v>
      </c>
    </row>
    <row r="17814" spans="1:13" x14ac:dyDescent="0.25">
      <c r="A17814" s="9"/>
      <c r="H17814" s="9"/>
      <c r="J17814">
        <v>12</v>
      </c>
      <c r="K17814">
        <f ca="1">SIMULATION!$D$3*SIMULATION!$D$17/$H17802/(SIMULATION!$D$17-$I17802)*(((EXP(-$I17802*$J17814))/(1-EXP(-SIMULATION!$D$4*$I17802)))-(EXP(-SIMULATION!$D$17*$J17814)/(1-EXP(-SIMULATION!$D$4*SIMULATION!$D$17))))</f>
        <v>1.908221963688927</v>
      </c>
      <c r="L17814">
        <v>-0.22926062096215782</v>
      </c>
      <c r="M17814">
        <f t="shared" ca="1" si="278"/>
        <v>1.4707418113599755</v>
      </c>
    </row>
    <row r="17815" spans="1:13" x14ac:dyDescent="0.25">
      <c r="A17815" s="9"/>
      <c r="H17815" s="9"/>
      <c r="J17815">
        <v>13</v>
      </c>
      <c r="K17815">
        <f ca="1">SIMULATION!$D$3*SIMULATION!$D$17/$H17802/(SIMULATION!$D$17-$I17802)*(((EXP(-$I17802*$J17815))/(1-EXP(-SIMULATION!$D$4*$I17802)))-(EXP(-SIMULATION!$D$17*$J17815)/(1-EXP(-SIMULATION!$D$4*SIMULATION!$D$17))))</f>
        <v>1.7980902093561373</v>
      </c>
      <c r="L17815">
        <v>-6.6432270604065896E-2</v>
      </c>
      <c r="M17815">
        <f t="shared" ca="1" si="278"/>
        <v>1.6786389939976689</v>
      </c>
    </row>
    <row r="17816" spans="1:13" x14ac:dyDescent="0.25">
      <c r="A17816" s="9"/>
      <c r="H17816" s="9"/>
      <c r="J17816">
        <v>14</v>
      </c>
      <c r="K17816">
        <f ca="1">SIMULATION!$D$3*SIMULATION!$D$17/$H17802/(SIMULATION!$D$17-$I17802)*(((EXP(-$I17802*$J17816))/(1-EXP(-SIMULATION!$D$4*$I17802)))-(EXP(-SIMULATION!$D$17*$J17816)/(1-EXP(-SIMULATION!$D$4*SIMULATION!$D$17))))</f>
        <v>1.692961043862133</v>
      </c>
      <c r="L17816">
        <v>-8.6220486036996641E-2</v>
      </c>
      <c r="M17816">
        <f t="shared" ca="1" si="278"/>
        <v>1.5469931198186386</v>
      </c>
    </row>
    <row r="17817" spans="1:13" x14ac:dyDescent="0.25">
      <c r="A17817" s="9"/>
      <c r="H17817" s="9"/>
      <c r="J17817">
        <v>15</v>
      </c>
      <c r="K17817">
        <f ca="1">SIMULATION!$D$3*SIMULATION!$D$17/$H17802/(SIMULATION!$D$17-$I17802)*(((EXP(-$I17802*$J17817))/(1-EXP(-SIMULATION!$D$4*$I17802)))-(EXP(-SIMULATION!$D$17*$J17817)/(1-EXP(-SIMULATION!$D$4*SIMULATION!$D$17))))</f>
        <v>1.593113230096294</v>
      </c>
      <c r="L17817">
        <v>-0.27208817098830113</v>
      </c>
      <c r="M17817">
        <f t="shared" ca="1" si="278"/>
        <v>1.1596459651421287</v>
      </c>
    </row>
    <row r="17818" spans="1:13" x14ac:dyDescent="0.25">
      <c r="A17818" s="9"/>
      <c r="H17818" s="9"/>
      <c r="J17818">
        <v>16</v>
      </c>
      <c r="K17818">
        <f ca="1">SIMULATION!$D$3*SIMULATION!$D$17/$H17802/(SIMULATION!$D$17-$I17802)*(((EXP(-$I17802*$J17818))/(1-EXP(-SIMULATION!$D$4*$I17802)))-(EXP(-SIMULATION!$D$17*$J17818)/(1-EXP(-SIMULATION!$D$4*SIMULATION!$D$17))))</f>
        <v>1.4986007319952601</v>
      </c>
      <c r="L17818">
        <v>-7.6916688655163698E-2</v>
      </c>
      <c r="M17818">
        <f t="shared" ca="1" si="278"/>
        <v>1.3833333260739804</v>
      </c>
    </row>
    <row r="17819" spans="1:13" x14ac:dyDescent="0.25">
      <c r="A17819" s="9"/>
      <c r="H17819" s="9"/>
      <c r="J17819">
        <v>17</v>
      </c>
      <c r="K17819">
        <f ca="1">SIMULATION!$D$3*SIMULATION!$D$17/$H17802/(SIMULATION!$D$17-$I17802)*(((EXP(-$I17802*$J17819))/(1-EXP(-SIMULATION!$D$4*$I17802)))-(EXP(-SIMULATION!$D$17*$J17819)/(1-EXP(-SIMULATION!$D$4*SIMULATION!$D$17))))</f>
        <v>1.4093409457128747</v>
      </c>
      <c r="L17819">
        <v>0.34786667562420054</v>
      </c>
      <c r="M17819">
        <f t="shared" ca="1" si="278"/>
        <v>1.8996036953190794</v>
      </c>
    </row>
    <row r="17820" spans="1:13" x14ac:dyDescent="0.25">
      <c r="A17820" s="9"/>
      <c r="H17820" s="9"/>
      <c r="J17820">
        <v>18</v>
      </c>
      <c r="K17820">
        <f ca="1">SIMULATION!$D$3*SIMULATION!$D$17/$H17802/(SIMULATION!$D$17-$I17802)*(((EXP(-$I17802*$J17820))/(1-EXP(-SIMULATION!$D$4*$I17802)))-(EXP(-SIMULATION!$D$17*$J17820)/(1-EXP(-SIMULATION!$D$4*SIMULATION!$D$17))))</f>
        <v>1.3251707904607466</v>
      </c>
      <c r="L17820">
        <v>0.63838152634096057</v>
      </c>
      <c r="M17820">
        <f t="shared" ca="1" si="278"/>
        <v>2.1711353423375352</v>
      </c>
    </row>
    <row r="17821" spans="1:13" x14ac:dyDescent="0.25">
      <c r="A17821" s="9"/>
      <c r="H17821" s="9"/>
      <c r="J17821">
        <v>19</v>
      </c>
      <c r="K17821">
        <f ca="1">SIMULATION!$D$3*SIMULATION!$D$17/$H17802/(SIMULATION!$D$17-$I17802)*(((EXP(-$I17802*$J17821))/(1-EXP(-SIMULATION!$D$4*$I17802)))-(EXP(-SIMULATION!$D$17*$J17821)/(1-EXP(-SIMULATION!$D$4*SIMULATION!$D$17))))</f>
        <v>1.2458822300659032</v>
      </c>
      <c r="L17821">
        <v>-0.13692322665526604</v>
      </c>
      <c r="M17821">
        <f t="shared" ca="1" si="278"/>
        <v>1.0752920150928211</v>
      </c>
    </row>
    <row r="17822" spans="1:13" x14ac:dyDescent="0.25">
      <c r="A17822" s="9"/>
      <c r="H17822" s="9"/>
      <c r="J17822">
        <v>20</v>
      </c>
      <c r="K17822">
        <f ca="1">SIMULATION!$D$3*SIMULATION!$D$17/$H17802/(SIMULATION!$D$17-$I17802)*(((EXP(-$I17802*$J17822))/(1-EXP(-SIMULATION!$D$4*$I17802)))-(EXP(-SIMULATION!$D$17*$J17822)/(1-EXP(-SIMULATION!$D$4*SIMULATION!$D$17))))</f>
        <v>1.1712446386299782</v>
      </c>
      <c r="L17822">
        <v>-0.19502398632897966</v>
      </c>
      <c r="M17822">
        <f t="shared" ca="1" si="278"/>
        <v>0.94282384023791455</v>
      </c>
    </row>
    <row r="17823" spans="1:13" x14ac:dyDescent="0.25">
      <c r="A17823" s="9"/>
      <c r="H17823" s="9"/>
      <c r="J17823">
        <v>21</v>
      </c>
      <c r="K17823">
        <f ca="1">SIMULATION!$D$3*SIMULATION!$D$17/$H17802/(SIMULATION!$D$17-$I17802)*(((EXP(-$I17802*$J17823))/(1-EXP(-SIMULATION!$D$4*$I17802)))-(EXP(-SIMULATION!$D$17*$J17823)/(1-EXP(-SIMULATION!$D$4*SIMULATION!$D$17))))</f>
        <v>1.101018759441093</v>
      </c>
      <c r="L17823">
        <v>0.15939984793872314</v>
      </c>
      <c r="M17823">
        <f t="shared" ca="1" si="278"/>
        <v>1.2765209822736847</v>
      </c>
    </row>
    <row r="17824" spans="1:13" x14ac:dyDescent="0.25">
      <c r="A17824" s="9"/>
      <c r="H17824" s="9"/>
      <c r="J17824">
        <v>22</v>
      </c>
      <c r="K17824">
        <f ca="1">SIMULATION!$D$3*SIMULATION!$D$17/$H17802/(SIMULATION!$D$17-$I17802)*(((EXP(-$I17802*$J17824))/(1-EXP(-SIMULATION!$D$4*$I17802)))-(EXP(-SIMULATION!$D$17*$J17824)/(1-EXP(-SIMULATION!$D$4*SIMULATION!$D$17))))</f>
        <v>1.0349652990758733</v>
      </c>
      <c r="L17824">
        <v>0.11582776004213927</v>
      </c>
      <c r="M17824">
        <f t="shared" ca="1" si="278"/>
        <v>1.1548430113891746</v>
      </c>
    </row>
    <row r="17825" spans="1:13" x14ac:dyDescent="0.25">
      <c r="A17825" s="9"/>
      <c r="H17825" s="9"/>
      <c r="J17825">
        <v>23</v>
      </c>
      <c r="K17825">
        <f ca="1">SIMULATION!$D$3*SIMULATION!$D$17/$H17802/(SIMULATION!$D$17-$I17802)*(((EXP(-$I17802*$J17825))/(1-EXP(-SIMULATION!$D$4*$I17802)))-(EXP(-SIMULATION!$D$17*$J17825)/(1-EXP(-SIMULATION!$D$4*SIMULATION!$D$17))))</f>
        <v>0.97285010469117217</v>
      </c>
      <c r="L17825">
        <v>-0.31906309285919565</v>
      </c>
      <c r="M17825">
        <f t="shared" ca="1" si="278"/>
        <v>0.66244954140001444</v>
      </c>
    </row>
    <row r="17826" spans="1:13" x14ac:dyDescent="0.25">
      <c r="A17826" s="9"/>
      <c r="H17826" s="9"/>
      <c r="J17826">
        <v>24</v>
      </c>
      <c r="K17826">
        <f ca="1">SIMULATION!$D$3*SIMULATION!$D$17/$H17802/(SIMULATION!$D$17-$I17802)*(((EXP(-$I17802*$J17826))/(1-EXP(-SIMULATION!$D$4*$I17802)))-(EXP(-SIMULATION!$D$17*$J17826)/(1-EXP(-SIMULATION!$D$4*SIMULATION!$D$17))))</f>
        <v>0.91444717156409228</v>
      </c>
      <c r="L17826">
        <v>3.3458734215587663E-2</v>
      </c>
      <c r="M17826">
        <f t="shared" ca="1" si="278"/>
        <v>0.94504341643165113</v>
      </c>
    </row>
    <row r="17827" spans="1:13" x14ac:dyDescent="0.25">
      <c r="A17827" s="9">
        <v>714</v>
      </c>
      <c r="B17827" s="2">
        <f ca="1">NORMINV(RAND(),SIMULATION!D7,SIMULATION!D8)</f>
        <v>62.916775001821421</v>
      </c>
      <c r="C17827" s="2">
        <v>2</v>
      </c>
      <c r="D17827" s="2">
        <f ca="1">SIMULATION!$D$11*(1+(SIMULATION!$D$12*LN(1+$C17827)))*(1+(SIMULATION!$D$13*(($B17827/63.5)-1)))</f>
        <v>10.194749980567067</v>
      </c>
      <c r="E17827" s="2">
        <v>-0.10393384360291684</v>
      </c>
      <c r="F17827" s="2">
        <f ca="1">D17827*(1+E17827)</f>
        <v>9.13517043051597</v>
      </c>
      <c r="G17827" s="2">
        <v>-0.50687019169390768</v>
      </c>
      <c r="H17827" s="9">
        <f>SIMULATION!$D$15*EXP($G$17827)</f>
        <v>132.97854873260832</v>
      </c>
      <c r="I17827" s="2">
        <f ca="1">$F17827/$H17827</f>
        <v>6.8696571872542106E-2</v>
      </c>
      <c r="J17827">
        <v>0</v>
      </c>
      <c r="K17827">
        <f ca="1">SIMULATION!$D$3*SIMULATION!$D$17/$H17827/(SIMULATION!$D$17-$I17827)*(((EXP(-$I17827*$J17827))/(1-EXP(-SIMULATION!$D$4*$I17827)))-(EXP(-SIMULATION!$D$17*$J17827)/(1-EXP(-SIMULATION!$D$4*SIMULATION!$D$17))))</f>
        <v>1.1643402461855765</v>
      </c>
      <c r="L17827">
        <v>0.22362808194476361</v>
      </c>
      <c r="M17827">
        <f t="shared" ca="1" si="278"/>
        <v>1.4247194221711508</v>
      </c>
    </row>
    <row r="17828" spans="1:13" x14ac:dyDescent="0.25">
      <c r="A17828" s="9"/>
      <c r="H17828" s="9"/>
      <c r="J17828">
        <v>1</v>
      </c>
      <c r="K17828">
        <f ca="1">SIMULATION!$D$3*SIMULATION!$D$17/$H17827/(SIMULATION!$D$17-$I17827)*(((EXP(-$I17827*$J17828))/(1-EXP(-SIMULATION!$D$4*$I17827)))-(EXP(-SIMULATION!$D$17*$J17828)/(1-EXP(-SIMULATION!$D$4*SIMULATION!$D$17))))</f>
        <v>2.5191045205493423</v>
      </c>
      <c r="L17828">
        <v>0.14152030385973335</v>
      </c>
      <c r="M17828">
        <f t="shared" ca="1" si="278"/>
        <v>2.8756089577519131</v>
      </c>
    </row>
    <row r="17829" spans="1:13" x14ac:dyDescent="0.25">
      <c r="A17829" s="9"/>
      <c r="H17829" s="9"/>
      <c r="J17829">
        <v>2</v>
      </c>
      <c r="K17829">
        <f ca="1">SIMULATION!$D$3*SIMULATION!$D$17/$H17827/(SIMULATION!$D$17-$I17827)*(((EXP(-$I17827*$J17829))/(1-EXP(-SIMULATION!$D$4*$I17827)))-(EXP(-SIMULATION!$D$17*$J17829)/(1-EXP(-SIMULATION!$D$4*SIMULATION!$D$17))))</f>
        <v>3.2695629343098136</v>
      </c>
      <c r="L17829">
        <v>1.1624819704302384E-2</v>
      </c>
      <c r="M17829">
        <f t="shared" ca="1" si="278"/>
        <v>3.3075710139330345</v>
      </c>
    </row>
    <row r="17830" spans="1:13" x14ac:dyDescent="0.25">
      <c r="A17830" s="9"/>
      <c r="H17830" s="9"/>
      <c r="J17830">
        <v>3</v>
      </c>
      <c r="K17830">
        <f ca="1">SIMULATION!$D$3*SIMULATION!$D$17/$H17827/(SIMULATION!$D$17-$I17827)*(((EXP(-$I17827*$J17830))/(1-EXP(-SIMULATION!$D$4*$I17827)))-(EXP(-SIMULATION!$D$17*$J17830)/(1-EXP(-SIMULATION!$D$4*SIMULATION!$D$17))))</f>
        <v>3.6405820875082768</v>
      </c>
      <c r="L17830">
        <v>-0.30019728033986803</v>
      </c>
      <c r="M17830">
        <f t="shared" ca="1" si="278"/>
        <v>2.5476892459842526</v>
      </c>
    </row>
    <row r="17831" spans="1:13" x14ac:dyDescent="0.25">
      <c r="A17831" s="9"/>
      <c r="H17831" s="9"/>
      <c r="J17831">
        <v>4</v>
      </c>
      <c r="K17831">
        <f ca="1">SIMULATION!$D$3*SIMULATION!$D$17/$H17827/(SIMULATION!$D$17-$I17827)*(((EXP(-$I17827*$J17831))/(1-EXP(-SIMULATION!$D$4*$I17827)))-(EXP(-SIMULATION!$D$17*$J17831)/(1-EXP(-SIMULATION!$D$4*SIMULATION!$D$17))))</f>
        <v>3.7757431440696525</v>
      </c>
      <c r="L17831">
        <v>0.49289328735537974</v>
      </c>
      <c r="M17831">
        <f t="shared" ca="1" si="278"/>
        <v>5.6367815945596806</v>
      </c>
    </row>
    <row r="17832" spans="1:13" x14ac:dyDescent="0.25">
      <c r="A17832" s="9"/>
      <c r="H17832" s="9"/>
      <c r="J17832">
        <v>5</v>
      </c>
      <c r="K17832">
        <f ca="1">SIMULATION!$D$3*SIMULATION!$D$17/$H17827/(SIMULATION!$D$17-$I17827)*(((EXP(-$I17827*$J17832))/(1-EXP(-SIMULATION!$D$4*$I17827)))-(EXP(-SIMULATION!$D$17*$J17832)/(1-EXP(-SIMULATION!$D$4*SIMULATION!$D$17))))</f>
        <v>3.766572031154122</v>
      </c>
      <c r="L17832">
        <v>7.6339329314213097E-2</v>
      </c>
      <c r="M17832">
        <f t="shared" ca="1" si="278"/>
        <v>4.0541096138261015</v>
      </c>
    </row>
    <row r="17833" spans="1:13" x14ac:dyDescent="0.25">
      <c r="A17833" s="9"/>
      <c r="H17833" s="9"/>
      <c r="J17833">
        <v>6</v>
      </c>
      <c r="K17833">
        <f ca="1">SIMULATION!$D$3*SIMULATION!$D$17/$H17827/(SIMULATION!$D$17-$I17827)*(((EXP(-$I17827*$J17833))/(1-EXP(-SIMULATION!$D$4*$I17827)))-(EXP(-SIMULATION!$D$17*$J17833)/(1-EXP(-SIMULATION!$D$4*SIMULATION!$D$17))))</f>
        <v>3.6712685737558926</v>
      </c>
      <c r="L17833">
        <v>0.18086005056494919</v>
      </c>
      <c r="M17833">
        <f t="shared" ca="1" si="278"/>
        <v>4.3352543936428916</v>
      </c>
    </row>
    <row r="17834" spans="1:13" x14ac:dyDescent="0.25">
      <c r="A17834" s="9"/>
      <c r="H17834" s="9"/>
      <c r="J17834">
        <v>7</v>
      </c>
      <c r="K17834">
        <f ca="1">SIMULATION!$D$3*SIMULATION!$D$17/$H17827/(SIMULATION!$D$17-$I17827)*(((EXP(-$I17827*$J17834))/(1-EXP(-SIMULATION!$D$4*$I17827)))-(EXP(-SIMULATION!$D$17*$J17834)/(1-EXP(-SIMULATION!$D$4*SIMULATION!$D$17))))</f>
        <v>3.5267064439009665</v>
      </c>
      <c r="L17834">
        <v>0.23954386727766655</v>
      </c>
      <c r="M17834">
        <f t="shared" ca="1" si="278"/>
        <v>4.371507344226071</v>
      </c>
    </row>
    <row r="17835" spans="1:13" x14ac:dyDescent="0.25">
      <c r="A17835" s="9"/>
      <c r="H17835" s="9"/>
      <c r="J17835">
        <v>8</v>
      </c>
      <c r="K17835">
        <f ca="1">SIMULATION!$D$3*SIMULATION!$D$17/$H17827/(SIMULATION!$D$17-$I17827)*(((EXP(-$I17827*$J17835))/(1-EXP(-SIMULATION!$D$4*$I17827)))-(EXP(-SIMULATION!$D$17*$J17835)/(1-EXP(-SIMULATION!$D$4*SIMULATION!$D$17))))</f>
        <v>3.3561210262196575</v>
      </c>
      <c r="L17835">
        <v>-0.28712423147177191</v>
      </c>
      <c r="M17835">
        <f t="shared" ca="1" si="278"/>
        <v>2.3924973558400837</v>
      </c>
    </row>
    <row r="17836" spans="1:13" x14ac:dyDescent="0.25">
      <c r="A17836" s="9"/>
      <c r="H17836" s="9"/>
      <c r="J17836">
        <v>9</v>
      </c>
      <c r="K17836">
        <f ca="1">SIMULATION!$D$3*SIMULATION!$D$17/$H17827/(SIMULATION!$D$17-$I17827)*(((EXP(-$I17827*$J17836))/(1-EXP(-SIMULATION!$D$4*$I17827)))-(EXP(-SIMULATION!$D$17*$J17836)/(1-EXP(-SIMULATION!$D$4*SIMULATION!$D$17))))</f>
        <v>3.1740341279794597</v>
      </c>
      <c r="L17836">
        <v>0.15960035234232406</v>
      </c>
      <c r="M17836">
        <f t="shared" ca="1" si="278"/>
        <v>3.6806110931515423</v>
      </c>
    </row>
    <row r="17837" spans="1:13" x14ac:dyDescent="0.25">
      <c r="A17837" s="9"/>
      <c r="H17837" s="9"/>
      <c r="J17837">
        <v>10</v>
      </c>
      <c r="K17837">
        <f ca="1">SIMULATION!$D$3*SIMULATION!$D$17/$H17827/(SIMULATION!$D$17-$I17827)*(((EXP(-$I17827*$J17837))/(1-EXP(-SIMULATION!$D$4*$I17827)))-(EXP(-SIMULATION!$D$17*$J17837)/(1-EXP(-SIMULATION!$D$4*SIMULATION!$D$17))))</f>
        <v>2.9894081155120871</v>
      </c>
      <c r="L17837">
        <v>0.11854738009182286</v>
      </c>
      <c r="M17837">
        <f t="shared" ca="1" si="278"/>
        <v>3.3437946156312783</v>
      </c>
    </row>
    <row r="17838" spans="1:13" x14ac:dyDescent="0.25">
      <c r="A17838" s="9"/>
      <c r="H17838" s="9"/>
      <c r="J17838">
        <v>11</v>
      </c>
      <c r="K17838">
        <f ca="1">SIMULATION!$D$3*SIMULATION!$D$17/$H17827/(SIMULATION!$D$17-$I17827)*(((EXP(-$I17827*$J17838))/(1-EXP(-SIMULATION!$D$4*$I17827)))-(EXP(-SIMULATION!$D$17*$J17838)/(1-EXP(-SIMULATION!$D$4*SIMULATION!$D$17))))</f>
        <v>2.8076655394318348</v>
      </c>
      <c r="L17838">
        <v>2.5705489997374455E-2</v>
      </c>
      <c r="M17838">
        <f t="shared" ca="1" si="278"/>
        <v>2.8798379578716728</v>
      </c>
    </row>
    <row r="17839" spans="1:13" x14ac:dyDescent="0.25">
      <c r="A17839" s="9"/>
      <c r="H17839" s="9"/>
      <c r="J17839">
        <v>12</v>
      </c>
      <c r="K17839">
        <f ca="1">SIMULATION!$D$3*SIMULATION!$D$17/$H17827/(SIMULATION!$D$17-$I17827)*(((EXP(-$I17827*$J17839))/(1-EXP(-SIMULATION!$D$4*$I17827)))-(EXP(-SIMULATION!$D$17*$J17839)/(1-EXP(-SIMULATION!$D$4*SIMULATION!$D$17))))</f>
        <v>2.6319818452129931</v>
      </c>
      <c r="L17839">
        <v>0.1615859704941284</v>
      </c>
      <c r="M17839">
        <f t="shared" ca="1" si="278"/>
        <v>3.0572731859946618</v>
      </c>
    </row>
    <row r="17840" spans="1:13" x14ac:dyDescent="0.25">
      <c r="A17840" s="9"/>
      <c r="H17840" s="9"/>
      <c r="J17840">
        <v>13</v>
      </c>
      <c r="K17840">
        <f ca="1">SIMULATION!$D$3*SIMULATION!$D$17/$H17827/(SIMULATION!$D$17-$I17827)*(((EXP(-$I17827*$J17840))/(1-EXP(-SIMULATION!$D$4*$I17827)))-(EXP(-SIMULATION!$D$17*$J17840)/(1-EXP(-SIMULATION!$D$4*SIMULATION!$D$17))))</f>
        <v>2.4641123597526007</v>
      </c>
      <c r="L17840">
        <v>0.51171030562556619</v>
      </c>
      <c r="M17840">
        <f t="shared" ca="1" si="278"/>
        <v>3.7250240484573389</v>
      </c>
    </row>
    <row r="17841" spans="1:13" x14ac:dyDescent="0.25">
      <c r="A17841" s="9"/>
      <c r="H17841" s="9"/>
      <c r="J17841">
        <v>14</v>
      </c>
      <c r="K17841">
        <f ca="1">SIMULATION!$D$3*SIMULATION!$D$17/$H17827/(SIMULATION!$D$17-$I17827)*(((EXP(-$I17827*$J17841))/(1-EXP(-SIMULATION!$D$4*$I17827)))-(EXP(-SIMULATION!$D$17*$J17841)/(1-EXP(-SIMULATION!$D$4*SIMULATION!$D$17))))</f>
        <v>2.304920924538159</v>
      </c>
      <c r="L17841">
        <v>-0.17167629909507728</v>
      </c>
      <c r="M17841">
        <f t="shared" ca="1" si="278"/>
        <v>1.9092206305066439</v>
      </c>
    </row>
    <row r="17842" spans="1:13" x14ac:dyDescent="0.25">
      <c r="A17842" s="9"/>
      <c r="H17842" s="9"/>
      <c r="J17842">
        <v>15</v>
      </c>
      <c r="K17842">
        <f ca="1">SIMULATION!$D$3*SIMULATION!$D$17/$H17827/(SIMULATION!$D$17-$I17827)*(((EXP(-$I17827*$J17842))/(1-EXP(-SIMULATION!$D$4*$I17827)))-(EXP(-SIMULATION!$D$17*$J17842)/(1-EXP(-SIMULATION!$D$4*SIMULATION!$D$17))))</f>
        <v>2.1547174243450571</v>
      </c>
      <c r="L17842">
        <v>0.42857690392827108</v>
      </c>
      <c r="M17842">
        <f t="shared" ca="1" si="278"/>
        <v>3.0781795469111599</v>
      </c>
    </row>
    <row r="17843" spans="1:13" x14ac:dyDescent="0.25">
      <c r="A17843" s="9"/>
      <c r="H17843" s="9"/>
      <c r="J17843">
        <v>16</v>
      </c>
      <c r="K17843">
        <f ca="1">SIMULATION!$D$3*SIMULATION!$D$17/$H17827/(SIMULATION!$D$17-$I17827)*(((EXP(-$I17827*$J17843))/(1-EXP(-SIMULATION!$D$4*$I17827)))-(EXP(-SIMULATION!$D$17*$J17843)/(1-EXP(-SIMULATION!$D$4*SIMULATION!$D$17))))</f>
        <v>2.0134729333606538</v>
      </c>
      <c r="L17843">
        <v>-0.28279696437754975</v>
      </c>
      <c r="M17843">
        <f t="shared" ca="1" si="278"/>
        <v>1.4440688999499003</v>
      </c>
    </row>
    <row r="17844" spans="1:13" x14ac:dyDescent="0.25">
      <c r="A17844" s="9"/>
      <c r="H17844" s="9"/>
      <c r="J17844">
        <v>17</v>
      </c>
      <c r="K17844">
        <f ca="1">SIMULATION!$D$3*SIMULATION!$D$17/$H17827/(SIMULATION!$D$17-$I17827)*(((EXP(-$I17827*$J17844))/(1-EXP(-SIMULATION!$D$4*$I17827)))-(EXP(-SIMULATION!$D$17*$J17844)/(1-EXP(-SIMULATION!$D$4*SIMULATION!$D$17))))</f>
        <v>1.8809565119634737</v>
      </c>
      <c r="L17844">
        <v>-0.70743191876357914</v>
      </c>
      <c r="M17844">
        <f t="shared" ca="1" si="278"/>
        <v>0.55030783759430435</v>
      </c>
    </row>
    <row r="17845" spans="1:13" x14ac:dyDescent="0.25">
      <c r="A17845" s="9"/>
      <c r="H17845" s="9"/>
      <c r="J17845">
        <v>18</v>
      </c>
      <c r="K17845">
        <f ca="1">SIMULATION!$D$3*SIMULATION!$D$17/$H17827/(SIMULATION!$D$17-$I17827)*(((EXP(-$I17827*$J17845))/(1-EXP(-SIMULATION!$D$4*$I17827)))-(EXP(-SIMULATION!$D$17*$J17845)/(1-EXP(-SIMULATION!$D$4*SIMULATION!$D$17))))</f>
        <v>1.7568218666484434</v>
      </c>
      <c r="L17845">
        <v>-5.8927084997547535E-2</v>
      </c>
      <c r="M17845">
        <f t="shared" ca="1" si="278"/>
        <v>1.6532974751869005</v>
      </c>
    </row>
    <row r="17846" spans="1:13" x14ac:dyDescent="0.25">
      <c r="A17846" s="9"/>
      <c r="H17846" s="9"/>
      <c r="J17846">
        <v>19</v>
      </c>
      <c r="K17846">
        <f ca="1">SIMULATION!$D$3*SIMULATION!$D$17/$H17827/(SIMULATION!$D$17-$I17827)*(((EXP(-$I17827*$J17846))/(1-EXP(-SIMULATION!$D$4*$I17827)))-(EXP(-SIMULATION!$D$17*$J17846)/(1-EXP(-SIMULATION!$D$4*SIMULATION!$D$17))))</f>
        <v>1.6406619476130799</v>
      </c>
      <c r="L17846">
        <v>0.5061176746541789</v>
      </c>
      <c r="M17846">
        <f t="shared" ca="1" si="278"/>
        <v>2.471029957432608</v>
      </c>
    </row>
    <row r="17847" spans="1:13" x14ac:dyDescent="0.25">
      <c r="A17847" s="9"/>
      <c r="H17847" s="9"/>
      <c r="J17847">
        <v>20</v>
      </c>
      <c r="K17847">
        <f ca="1">SIMULATION!$D$3*SIMULATION!$D$17/$H17827/(SIMULATION!$D$17-$I17827)*(((EXP(-$I17827*$J17847))/(1-EXP(-SIMULATION!$D$4*$I17827)))-(EXP(-SIMULATION!$D$17*$J17847)/(1-EXP(-SIMULATION!$D$4*SIMULATION!$D$17))))</f>
        <v>1.5320430621727128</v>
      </c>
      <c r="L17847">
        <v>0.35830315691408471</v>
      </c>
      <c r="M17847">
        <f t="shared" ca="1" si="278"/>
        <v>2.080978927877517</v>
      </c>
    </row>
    <row r="17848" spans="1:13" x14ac:dyDescent="0.25">
      <c r="A17848" s="9"/>
      <c r="H17848" s="9"/>
      <c r="J17848">
        <v>21</v>
      </c>
      <c r="K17848">
        <f ca="1">SIMULATION!$D$3*SIMULATION!$D$17/$H17827/(SIMULATION!$D$17-$I17827)*(((EXP(-$I17827*$J17848))/(1-EXP(-SIMULATION!$D$4*$I17827)))-(EXP(-SIMULATION!$D$17*$J17848)/(1-EXP(-SIMULATION!$D$4*SIMULATION!$D$17))))</f>
        <v>1.4305259194494868</v>
      </c>
      <c r="L17848">
        <v>5.9491902341289706E-3</v>
      </c>
      <c r="M17848">
        <f t="shared" ca="1" si="278"/>
        <v>1.4390363902791439</v>
      </c>
    </row>
    <row r="17849" spans="1:13" x14ac:dyDescent="0.25">
      <c r="A17849" s="9"/>
      <c r="H17849" s="9"/>
      <c r="J17849">
        <v>22</v>
      </c>
      <c r="K17849">
        <f ca="1">SIMULATION!$D$3*SIMULATION!$D$17/$H17827/(SIMULATION!$D$17-$I17827)*(((EXP(-$I17827*$J17849))/(1-EXP(-SIMULATION!$D$4*$I17827)))-(EXP(-SIMULATION!$D$17*$J17849)/(1-EXP(-SIMULATION!$D$4*SIMULATION!$D$17))))</f>
        <v>1.3356783544796851</v>
      </c>
      <c r="L17849">
        <v>0.33298706468526706</v>
      </c>
      <c r="M17849">
        <f t="shared" ca="1" si="278"/>
        <v>1.780441969101523</v>
      </c>
    </row>
    <row r="17850" spans="1:13" x14ac:dyDescent="0.25">
      <c r="A17850" s="9"/>
      <c r="H17850" s="9"/>
      <c r="J17850">
        <v>23</v>
      </c>
      <c r="K17850">
        <f ca="1">SIMULATION!$D$3*SIMULATION!$D$17/$H17827/(SIMULATION!$D$17-$I17827)*(((EXP(-$I17827*$J17850))/(1-EXP(-SIMULATION!$D$4*$I17827)))-(EXP(-SIMULATION!$D$17*$J17850)/(1-EXP(-SIMULATION!$D$4*SIMULATION!$D$17))))</f>
        <v>1.247082770868962</v>
      </c>
      <c r="L17850">
        <v>0.29538015870999046</v>
      </c>
      <c r="M17850">
        <f t="shared" ca="1" si="278"/>
        <v>1.6154462776527307</v>
      </c>
    </row>
    <row r="17851" spans="1:13" x14ac:dyDescent="0.25">
      <c r="A17851" s="9"/>
      <c r="H17851" s="9"/>
      <c r="J17851">
        <v>24</v>
      </c>
      <c r="K17851">
        <f ca="1">SIMULATION!$D$3*SIMULATION!$D$17/$H17827/(SIMULATION!$D$17-$I17827)*(((EXP(-$I17827*$J17851))/(1-EXP(-SIMULATION!$D$4*$I17827)))-(EXP(-SIMULATION!$D$17*$J17851)/(1-EXP(-SIMULATION!$D$4*SIMULATION!$D$17))))</f>
        <v>1.1643402461855767</v>
      </c>
      <c r="L17851">
        <v>4.4883147443261537E-2</v>
      </c>
      <c r="M17851">
        <f t="shared" ca="1" si="278"/>
        <v>1.2165995011292474</v>
      </c>
    </row>
    <row r="17852" spans="1:13" x14ac:dyDescent="0.25">
      <c r="A17852" s="9">
        <v>715</v>
      </c>
      <c r="B17852" s="2">
        <f ca="1">NORMINV(RAND(),SIMULATION!D7,SIMULATION!D8)</f>
        <v>61.400826032294283</v>
      </c>
      <c r="C17852" s="2">
        <v>2</v>
      </c>
      <c r="D17852" s="2">
        <f ca="1">SIMULATION!$D$11*(1+(SIMULATION!$D$12*LN(1+$C17852)))*(1+(SIMULATION!$D$13*(($B17852/63.5)-1)))</f>
        <v>10.082172976579688</v>
      </c>
      <c r="E17852" s="2">
        <v>-1.6082208611593179E-2</v>
      </c>
      <c r="F17852" s="2">
        <f ca="1">D17852*(1+E17852)</f>
        <v>9.920029367512166</v>
      </c>
      <c r="G17852" s="2">
        <v>-0.27648524759291598</v>
      </c>
      <c r="H17852" s="9">
        <f>SIMULATION!$D$15*EXP($G$17852)</f>
        <v>167.43124202065269</v>
      </c>
      <c r="I17852" s="2">
        <f ca="1">$F17852/$H17852</f>
        <v>5.9248377111653559E-2</v>
      </c>
      <c r="J17852">
        <v>0</v>
      </c>
      <c r="K17852">
        <f ca="1">SIMULATION!$D$3*SIMULATION!$D$17/$H17852/(SIMULATION!$D$17-$I17852)*(((EXP(-$I17852*$J17852))/(1-EXP(-SIMULATION!$D$4*$I17852)))-(EXP(-SIMULATION!$D$17*$J17852)/(1-EXP(-SIMULATION!$D$4*SIMULATION!$D$17))))</f>
        <v>1.2047391465437456</v>
      </c>
      <c r="L17852">
        <v>0.20238327590965488</v>
      </c>
      <c r="M17852">
        <f t="shared" ca="1" si="278"/>
        <v>1.4485582016378706</v>
      </c>
    </row>
    <row r="17853" spans="1:13" x14ac:dyDescent="0.25">
      <c r="A17853" s="9"/>
      <c r="H17853" s="9"/>
      <c r="J17853">
        <v>1</v>
      </c>
      <c r="K17853">
        <f ca="1">SIMULATION!$D$3*SIMULATION!$D$17/$H17852/(SIMULATION!$D$17-$I17852)*(((EXP(-$I17852*$J17853))/(1-EXP(-SIMULATION!$D$4*$I17852)))-(EXP(-SIMULATION!$D$17*$J17853)/(1-EXP(-SIMULATION!$D$4*SIMULATION!$D$17))))</f>
        <v>2.2785473707825226</v>
      </c>
      <c r="L17853">
        <v>8.652824458530807E-2</v>
      </c>
      <c r="M17853">
        <f t="shared" ca="1" si="278"/>
        <v>2.4757060749808035</v>
      </c>
    </row>
    <row r="17854" spans="1:13" x14ac:dyDescent="0.25">
      <c r="A17854" s="9"/>
      <c r="H17854" s="9"/>
      <c r="J17854">
        <v>2</v>
      </c>
      <c r="K17854">
        <f ca="1">SIMULATION!$D$3*SIMULATION!$D$17/$H17852/(SIMULATION!$D$17-$I17852)*(((EXP(-$I17852*$J17854))/(1-EXP(-SIMULATION!$D$4*$I17852)))-(EXP(-SIMULATION!$D$17*$J17854)/(1-EXP(-SIMULATION!$D$4*SIMULATION!$D$17))))</f>
        <v>2.8800035739382439</v>
      </c>
      <c r="L17854">
        <v>-0.10801623359300358</v>
      </c>
      <c r="M17854">
        <f t="shared" ca="1" si="278"/>
        <v>2.5689164351470453</v>
      </c>
    </row>
    <row r="17855" spans="1:13" x14ac:dyDescent="0.25">
      <c r="A17855" s="9"/>
      <c r="H17855" s="9"/>
      <c r="J17855">
        <v>3</v>
      </c>
      <c r="K17855">
        <f ca="1">SIMULATION!$D$3*SIMULATION!$D$17/$H17852/(SIMULATION!$D$17-$I17852)*(((EXP(-$I17852*$J17855))/(1-EXP(-SIMULATION!$D$4*$I17852)))-(EXP(-SIMULATION!$D$17*$J17855)/(1-EXP(-SIMULATION!$D$4*SIMULATION!$D$17))))</f>
        <v>3.1837508103928798</v>
      </c>
      <c r="L17855">
        <v>-0.1875095443214525</v>
      </c>
      <c r="M17855">
        <f t="shared" ca="1" si="278"/>
        <v>2.586767146703056</v>
      </c>
    </row>
    <row r="17856" spans="1:13" x14ac:dyDescent="0.25">
      <c r="A17856" s="9"/>
      <c r="H17856" s="9"/>
      <c r="J17856">
        <v>4</v>
      </c>
      <c r="K17856">
        <f ca="1">SIMULATION!$D$3*SIMULATION!$D$17/$H17852/(SIMULATION!$D$17-$I17852)*(((EXP(-$I17852*$J17856))/(1-EXP(-SIMULATION!$D$4*$I17852)))-(EXP(-SIMULATION!$D$17*$J17856)/(1-EXP(-SIMULATION!$D$4*SIMULATION!$D$17))))</f>
        <v>3.3014177763574262</v>
      </c>
      <c r="L17856">
        <v>9.4065008622913164E-3</v>
      </c>
      <c r="M17856">
        <f t="shared" ca="1" si="278"/>
        <v>3.332472565517516</v>
      </c>
    </row>
    <row r="17857" spans="1:13" x14ac:dyDescent="0.25">
      <c r="A17857" s="9"/>
      <c r="H17857" s="9"/>
      <c r="J17857">
        <v>5</v>
      </c>
      <c r="K17857">
        <f ca="1">SIMULATION!$D$3*SIMULATION!$D$17/$H17852/(SIMULATION!$D$17-$I17852)*(((EXP(-$I17852*$J17857))/(1-EXP(-SIMULATION!$D$4*$I17852)))-(EXP(-SIMULATION!$D$17*$J17857)/(1-EXP(-SIMULATION!$D$4*SIMULATION!$D$17))))</f>
        <v>3.3042685371611826</v>
      </c>
      <c r="L17857">
        <v>-0.18335537198940771</v>
      </c>
      <c r="M17857">
        <f t="shared" ca="1" si="278"/>
        <v>2.6984131503770983</v>
      </c>
    </row>
    <row r="17858" spans="1:13" x14ac:dyDescent="0.25">
      <c r="A17858" s="9"/>
      <c r="H17858" s="9"/>
      <c r="J17858">
        <v>6</v>
      </c>
      <c r="K17858">
        <f ca="1">SIMULATION!$D$3*SIMULATION!$D$17/$H17852/(SIMULATION!$D$17-$I17852)*(((EXP(-$I17852*$J17858))/(1-EXP(-SIMULATION!$D$4*$I17852)))-(EXP(-SIMULATION!$D$17*$J17858)/(1-EXP(-SIMULATION!$D$4*SIMULATION!$D$17))))</f>
        <v>3.237716073167562</v>
      </c>
      <c r="L17858">
        <v>-0.33065961386527759</v>
      </c>
      <c r="M17858">
        <f t="shared" ca="1" si="278"/>
        <v>2.1671341266085733</v>
      </c>
    </row>
    <row r="17859" spans="1:13" x14ac:dyDescent="0.25">
      <c r="A17859" s="9"/>
      <c r="H17859" s="9"/>
      <c r="J17859">
        <v>7</v>
      </c>
      <c r="K17859">
        <f ca="1">SIMULATION!$D$3*SIMULATION!$D$17/$H17852/(SIMULATION!$D$17-$I17852)*(((EXP(-$I17852*$J17859))/(1-EXP(-SIMULATION!$D$4*$I17852)))-(EXP(-SIMULATION!$D$17*$J17859)/(1-EXP(-SIMULATION!$D$4*SIMULATION!$D$17))))</f>
        <v>3.1306220177551802</v>
      </c>
      <c r="L17859">
        <v>-0.20725101938649429</v>
      </c>
      <c r="M17859">
        <f t="shared" ref="M17859:M17922" ca="1" si="279">$K17859*(1+$L17859)</f>
        <v>2.4817974132616154</v>
      </c>
    </row>
    <row r="17860" spans="1:13" x14ac:dyDescent="0.25">
      <c r="A17860" s="9"/>
      <c r="H17860" s="9"/>
      <c r="J17860">
        <v>8</v>
      </c>
      <c r="K17860">
        <f ca="1">SIMULATION!$D$3*SIMULATION!$D$17/$H17852/(SIMULATION!$D$17-$I17852)*(((EXP(-$I17852*$J17860))/(1-EXP(-SIMULATION!$D$4*$I17852)))-(EXP(-SIMULATION!$D$17*$J17860)/(1-EXP(-SIMULATION!$D$4*SIMULATION!$D$17))))</f>
        <v>3.0012553120662404</v>
      </c>
      <c r="L17860">
        <v>0.6255258727566263</v>
      </c>
      <c r="M17860">
        <f t="shared" ca="1" si="279"/>
        <v>4.8786181605119356</v>
      </c>
    </row>
    <row r="17861" spans="1:13" x14ac:dyDescent="0.25">
      <c r="A17861" s="9"/>
      <c r="H17861" s="9"/>
      <c r="J17861">
        <v>9</v>
      </c>
      <c r="K17861">
        <f ca="1">SIMULATION!$D$3*SIMULATION!$D$17/$H17852/(SIMULATION!$D$17-$I17852)*(((EXP(-$I17852*$J17861))/(1-EXP(-SIMULATION!$D$4*$I17852)))-(EXP(-SIMULATION!$D$17*$J17861)/(1-EXP(-SIMULATION!$D$4*SIMULATION!$D$17))))</f>
        <v>2.8611098610130621</v>
      </c>
      <c r="L17861">
        <v>0.28941139357962209</v>
      </c>
      <c r="M17861">
        <f t="shared" ca="1" si="279"/>
        <v>3.6891476530732512</v>
      </c>
    </row>
    <row r="17862" spans="1:13" x14ac:dyDescent="0.25">
      <c r="A17862" s="9"/>
      <c r="H17862" s="9"/>
      <c r="J17862">
        <v>10</v>
      </c>
      <c r="K17862">
        <f ca="1">SIMULATION!$D$3*SIMULATION!$D$17/$H17852/(SIMULATION!$D$17-$I17852)*(((EXP(-$I17852*$J17862))/(1-EXP(-SIMULATION!$D$4*$I17852)))-(EXP(-SIMULATION!$D$17*$J17862)/(1-EXP(-SIMULATION!$D$4*SIMULATION!$D$17))))</f>
        <v>2.717350231027619</v>
      </c>
      <c r="L17862">
        <v>-6.7942179269960511E-3</v>
      </c>
      <c r="M17862">
        <f t="shared" ca="1" si="279"/>
        <v>2.698887961374044</v>
      </c>
    </row>
    <row r="17863" spans="1:13" x14ac:dyDescent="0.25">
      <c r="A17863" s="9"/>
      <c r="H17863" s="9"/>
      <c r="J17863">
        <v>11</v>
      </c>
      <c r="K17863">
        <f ca="1">SIMULATION!$D$3*SIMULATION!$D$17/$H17852/(SIMULATION!$D$17-$I17852)*(((EXP(-$I17852*$J17863))/(1-EXP(-SIMULATION!$D$4*$I17852)))-(EXP(-SIMULATION!$D$17*$J17863)/(1-EXP(-SIMULATION!$D$4*SIMULATION!$D$17))))</f>
        <v>2.5743782067363421</v>
      </c>
      <c r="L17863">
        <v>0.25501762953709067</v>
      </c>
      <c r="M17863">
        <f t="shared" ca="1" si="279"/>
        <v>3.2308900345501907</v>
      </c>
    </row>
    <row r="17864" spans="1:13" x14ac:dyDescent="0.25">
      <c r="A17864" s="9"/>
      <c r="H17864" s="9"/>
      <c r="J17864">
        <v>12</v>
      </c>
      <c r="K17864">
        <f ca="1">SIMULATION!$D$3*SIMULATION!$D$17/$H17852/(SIMULATION!$D$17-$I17852)*(((EXP(-$I17852*$J17864))/(1-EXP(-SIMULATION!$D$4*$I17852)))-(EXP(-SIMULATION!$D$17*$J17864)/(1-EXP(-SIMULATION!$D$4*SIMULATION!$D$17))))</f>
        <v>2.4348360132958469</v>
      </c>
      <c r="L17864">
        <v>-0.15842170568048039</v>
      </c>
      <c r="M17864">
        <f t="shared" ca="1" si="279"/>
        <v>2.0491051390172581</v>
      </c>
    </row>
    <row r="17865" spans="1:13" x14ac:dyDescent="0.25">
      <c r="A17865" s="9"/>
      <c r="H17865" s="9"/>
      <c r="J17865">
        <v>13</v>
      </c>
      <c r="K17865">
        <f ca="1">SIMULATION!$D$3*SIMULATION!$D$17/$H17852/(SIMULATION!$D$17-$I17852)*(((EXP(-$I17852*$J17865))/(1-EXP(-SIMULATION!$D$4*$I17852)))-(EXP(-SIMULATION!$D$17*$J17865)/(1-EXP(-SIMULATION!$D$4*SIMULATION!$D$17))))</f>
        <v>2.3002485786764866</v>
      </c>
      <c r="L17865">
        <v>0.50922074507312654</v>
      </c>
      <c r="M17865">
        <f t="shared" ca="1" si="279"/>
        <v>3.4715828737635275</v>
      </c>
    </row>
    <row r="17866" spans="1:13" x14ac:dyDescent="0.25">
      <c r="A17866" s="9"/>
      <c r="H17866" s="9"/>
      <c r="J17866">
        <v>14</v>
      </c>
      <c r="K17866">
        <f ca="1">SIMULATION!$D$3*SIMULATION!$D$17/$H17852/(SIMULATION!$D$17-$I17852)*(((EXP(-$I17852*$J17866))/(1-EXP(-SIMULATION!$D$4*$I17852)))-(EXP(-SIMULATION!$D$17*$J17866)/(1-EXP(-SIMULATION!$D$4*SIMULATION!$D$17))))</f>
        <v>2.1714345200482041</v>
      </c>
      <c r="L17866">
        <v>-6.6429007067092302E-2</v>
      </c>
      <c r="M17866">
        <f t="shared" ca="1" si="279"/>
        <v>2.027188280970194</v>
      </c>
    </row>
    <row r="17867" spans="1:13" x14ac:dyDescent="0.25">
      <c r="A17867" s="9"/>
      <c r="H17867" s="9"/>
      <c r="J17867">
        <v>15</v>
      </c>
      <c r="K17867">
        <f ca="1">SIMULATION!$D$3*SIMULATION!$D$17/$H17852/(SIMULATION!$D$17-$I17852)*(((EXP(-$I17852*$J17867))/(1-EXP(-SIMULATION!$D$4*$I17852)))-(EXP(-SIMULATION!$D$17*$J17867)/(1-EXP(-SIMULATION!$D$4*SIMULATION!$D$17))))</f>
        <v>2.048768956948249</v>
      </c>
      <c r="L17867">
        <v>3.791261482752406E-2</v>
      </c>
      <c r="M17867">
        <f t="shared" ca="1" si="279"/>
        <v>2.1264431452836159</v>
      </c>
    </row>
    <row r="17868" spans="1:13" x14ac:dyDescent="0.25">
      <c r="A17868" s="9"/>
      <c r="H17868" s="9"/>
      <c r="J17868">
        <v>16</v>
      </c>
      <c r="K17868">
        <f ca="1">SIMULATION!$D$3*SIMULATION!$D$17/$H17852/(SIMULATION!$D$17-$I17852)*(((EXP(-$I17852*$J17868))/(1-EXP(-SIMULATION!$D$4*$I17852)))-(EXP(-SIMULATION!$D$17*$J17868)/(1-EXP(-SIMULATION!$D$4*SIMULATION!$D$17))))</f>
        <v>1.9323514034898084</v>
      </c>
      <c r="L17868">
        <v>0.36767990449886023</v>
      </c>
      <c r="M17868">
        <f t="shared" ca="1" si="279"/>
        <v>2.6428381829831795</v>
      </c>
    </row>
    <row r="17869" spans="1:13" x14ac:dyDescent="0.25">
      <c r="A17869" s="9"/>
      <c r="H17869" s="9"/>
      <c r="J17869">
        <v>17</v>
      </c>
      <c r="K17869">
        <f ca="1">SIMULATION!$D$3*SIMULATION!$D$17/$H17852/(SIMULATION!$D$17-$I17852)*(((EXP(-$I17852*$J17869))/(1-EXP(-SIMULATION!$D$4*$I17852)))-(EXP(-SIMULATION!$D$17*$J17869)/(1-EXP(-SIMULATION!$D$4*SIMULATION!$D$17))))</f>
        <v>1.8221128631089385</v>
      </c>
      <c r="L17869">
        <v>0.31212217550698074</v>
      </c>
      <c r="M17869">
        <f t="shared" ca="1" si="279"/>
        <v>2.3908346939617537</v>
      </c>
    </row>
    <row r="17870" spans="1:13" x14ac:dyDescent="0.25">
      <c r="A17870" s="9"/>
      <c r="H17870" s="9"/>
      <c r="J17870">
        <v>18</v>
      </c>
      <c r="K17870">
        <f ca="1">SIMULATION!$D$3*SIMULATION!$D$17/$H17852/(SIMULATION!$D$17-$I17852)*(((EXP(-$I17852*$J17870))/(1-EXP(-SIMULATION!$D$4*$I17852)))-(EXP(-SIMULATION!$D$17*$J17870)/(1-EXP(-SIMULATION!$D$4*SIMULATION!$D$17))))</f>
        <v>1.7178839912783728</v>
      </c>
      <c r="L17870">
        <v>6.7272327947596688E-2</v>
      </c>
      <c r="M17870">
        <f t="shared" ca="1" si="279"/>
        <v>1.8334500465155776</v>
      </c>
    </row>
    <row r="17871" spans="1:13" x14ac:dyDescent="0.25">
      <c r="A17871" s="9"/>
      <c r="H17871" s="9"/>
      <c r="J17871">
        <v>19</v>
      </c>
      <c r="K17871">
        <f ca="1">SIMULATION!$D$3*SIMULATION!$D$17/$H17852/(SIMULATION!$D$17-$I17852)*(((EXP(-$I17852*$J17871))/(1-EXP(-SIMULATION!$D$4*$I17852)))-(EXP(-SIMULATION!$D$17*$J17871)/(1-EXP(-SIMULATION!$D$4*SIMULATION!$D$17))))</f>
        <v>1.6194383364486276</v>
      </c>
      <c r="L17871">
        <v>1.5126823498128723E-2</v>
      </c>
      <c r="M17871">
        <f t="shared" ca="1" si="279"/>
        <v>1.6439352943301893</v>
      </c>
    </row>
    <row r="17872" spans="1:13" x14ac:dyDescent="0.25">
      <c r="A17872" s="9"/>
      <c r="H17872" s="9"/>
      <c r="J17872">
        <v>20</v>
      </c>
      <c r="K17872">
        <f ca="1">SIMULATION!$D$3*SIMULATION!$D$17/$H17852/(SIMULATION!$D$17-$I17852)*(((EXP(-$I17852*$J17872))/(1-EXP(-SIMULATION!$D$4*$I17852)))-(EXP(-SIMULATION!$D$17*$J17872)/(1-EXP(-SIMULATION!$D$4*SIMULATION!$D$17))))</f>
        <v>1.5265196357885678</v>
      </c>
      <c r="L17872">
        <v>9.1972369068841195E-2</v>
      </c>
      <c r="M17872">
        <f t="shared" ca="1" si="279"/>
        <v>1.6669172631221469</v>
      </c>
    </row>
    <row r="17873" spans="1:13" x14ac:dyDescent="0.25">
      <c r="A17873" s="9"/>
      <c r="H17873" s="9"/>
      <c r="J17873">
        <v>21</v>
      </c>
      <c r="K17873">
        <f ca="1">SIMULATION!$D$3*SIMULATION!$D$17/$H17852/(SIMULATION!$D$17-$I17852)*(((EXP(-$I17852*$J17873))/(1-EXP(-SIMULATION!$D$4*$I17852)))-(EXP(-SIMULATION!$D$17*$J17873)/(1-EXP(-SIMULATION!$D$4*SIMULATION!$D$17))))</f>
        <v>1.4388589166766905</v>
      </c>
      <c r="L17873">
        <v>-0.37610653485842815</v>
      </c>
      <c r="M17873">
        <f t="shared" ca="1" si="279"/>
        <v>0.8976946753752687</v>
      </c>
    </row>
    <row r="17874" spans="1:13" x14ac:dyDescent="0.25">
      <c r="A17874" s="9"/>
      <c r="H17874" s="9"/>
      <c r="J17874">
        <v>22</v>
      </c>
      <c r="K17874">
        <f ca="1">SIMULATION!$D$3*SIMULATION!$D$17/$H17852/(SIMULATION!$D$17-$I17852)*(((EXP(-$I17852*$J17874))/(1-EXP(-SIMULATION!$D$4*$I17852)))-(EXP(-SIMULATION!$D$17*$J17874)/(1-EXP(-SIMULATION!$D$4*SIMULATION!$D$17))))</f>
        <v>1.3561850879218795</v>
      </c>
      <c r="L17874">
        <v>-0.42470069050526615</v>
      </c>
      <c r="M17874">
        <f t="shared" ca="1" si="279"/>
        <v>0.78021234462851219</v>
      </c>
    </row>
    <row r="17875" spans="1:13" x14ac:dyDescent="0.25">
      <c r="A17875" s="9"/>
      <c r="H17875" s="9"/>
      <c r="J17875">
        <v>23</v>
      </c>
      <c r="K17875">
        <f ca="1">SIMULATION!$D$3*SIMULATION!$D$17/$H17852/(SIMULATION!$D$17-$I17852)*(((EXP(-$I17852*$J17875))/(1-EXP(-SIMULATION!$D$4*$I17852)))-(EXP(-SIMULATION!$D$17*$J17875)/(1-EXP(-SIMULATION!$D$4*SIMULATION!$D$17))))</f>
        <v>1.2782313802050473</v>
      </c>
      <c r="L17875">
        <v>-0.46017100564427538</v>
      </c>
      <c r="M17875">
        <f t="shared" ca="1" si="279"/>
        <v>0.69002636053002064</v>
      </c>
    </row>
    <row r="17876" spans="1:13" x14ac:dyDescent="0.25">
      <c r="A17876" s="9"/>
      <c r="H17876" s="9"/>
      <c r="J17876">
        <v>24</v>
      </c>
      <c r="K17876">
        <f ca="1">SIMULATION!$D$3*SIMULATION!$D$17/$H17852/(SIMULATION!$D$17-$I17852)*(((EXP(-$I17852*$J17876))/(1-EXP(-SIMULATION!$D$4*$I17852)))-(EXP(-SIMULATION!$D$17*$J17876)/(1-EXP(-SIMULATION!$D$4*SIMULATION!$D$17))))</f>
        <v>1.204739146543746</v>
      </c>
      <c r="L17876">
        <v>2.8077847735226435E-2</v>
      </c>
      <c r="M17876">
        <f t="shared" ca="1" si="279"/>
        <v>1.2385656288610678</v>
      </c>
    </row>
    <row r="17877" spans="1:13" x14ac:dyDescent="0.25">
      <c r="A17877" s="9">
        <v>716</v>
      </c>
      <c r="B17877" s="2">
        <f ca="1">NORMINV(RAND(),SIMULATION!D7,SIMULATION!D8)</f>
        <v>57.272871195350085</v>
      </c>
      <c r="C17877" s="2">
        <v>2</v>
      </c>
      <c r="D17877" s="2">
        <f ca="1">SIMULATION!$D$11*(1+(SIMULATION!$D$12*LN(1+$C17877)))*(1+(SIMULATION!$D$13*(($B17877/63.5)-1)))</f>
        <v>9.7756238792948764</v>
      </c>
      <c r="E17877" s="2">
        <v>0.26351002805371682</v>
      </c>
      <c r="F17877" s="2">
        <f ca="1">D17877*(1+E17877)</f>
        <v>12.351598801970454</v>
      </c>
      <c r="G17877" s="2">
        <v>0.62768592185330185</v>
      </c>
      <c r="H17877" s="9">
        <f>SIMULATION!$D$15*EXP($G$17877)</f>
        <v>413.5357389319808</v>
      </c>
      <c r="I17877" s="2">
        <f ca="1">$F17877/$H17877</f>
        <v>2.9868274103395136E-2</v>
      </c>
      <c r="J17877">
        <v>0</v>
      </c>
      <c r="K17877">
        <f ca="1">SIMULATION!$D$3*SIMULATION!$D$17/$H17877/(SIMULATION!$D$17-$I17877)*(((EXP(-$I17877*$J17877))/(1-EXP(-SIMULATION!$D$4*$I17877)))-(EXP(-SIMULATION!$D$17*$J17877)/(1-EXP(-SIMULATION!$D$4*SIMULATION!$D$17))))</f>
        <v>1.3604209239758198</v>
      </c>
      <c r="L17877">
        <v>-0.28933593390947709</v>
      </c>
      <c r="M17877">
        <f t="shared" ca="1" si="279"/>
        <v>0.9668022654272822</v>
      </c>
    </row>
    <row r="17878" spans="1:13" x14ac:dyDescent="0.25">
      <c r="A17878" s="9"/>
      <c r="H17878" s="9"/>
      <c r="J17878">
        <v>1</v>
      </c>
      <c r="K17878">
        <f ca="1">SIMULATION!$D$3*SIMULATION!$D$17/$H17877/(SIMULATION!$D$17-$I17877)*(((EXP(-$I17877*$J17878))/(1-EXP(-SIMULATION!$D$4*$I17877)))-(EXP(-SIMULATION!$D$17*$J17878)/(1-EXP(-SIMULATION!$D$4*SIMULATION!$D$17))))</f>
        <v>1.7905176430601855</v>
      </c>
      <c r="L17878">
        <v>0.19341436111030788</v>
      </c>
      <c r="M17878">
        <f t="shared" ca="1" si="279"/>
        <v>2.1368294690494056</v>
      </c>
    </row>
    <row r="17879" spans="1:13" x14ac:dyDescent="0.25">
      <c r="A17879" s="9"/>
      <c r="H17879" s="9"/>
      <c r="J17879">
        <v>2</v>
      </c>
      <c r="K17879">
        <f ca="1">SIMULATION!$D$3*SIMULATION!$D$17/$H17877/(SIMULATION!$D$17-$I17877)*(((EXP(-$I17877*$J17879))/(1-EXP(-SIMULATION!$D$4*$I17877)))-(EXP(-SIMULATION!$D$17*$J17879)/(1-EXP(-SIMULATION!$D$4*SIMULATION!$D$17))))</f>
        <v>2.0390990298353722</v>
      </c>
      <c r="L17879">
        <v>4.7894859103741888E-2</v>
      </c>
      <c r="M17879">
        <f t="shared" ca="1" si="279"/>
        <v>2.1367613905679139</v>
      </c>
    </row>
    <row r="17880" spans="1:13" x14ac:dyDescent="0.25">
      <c r="A17880" s="9"/>
      <c r="H17880" s="9"/>
      <c r="J17880">
        <v>3</v>
      </c>
      <c r="K17880">
        <f ca="1">SIMULATION!$D$3*SIMULATION!$D$17/$H17877/(SIMULATION!$D$17-$I17877)*(((EXP(-$I17877*$J17880))/(1-EXP(-SIMULATION!$D$4*$I17877)))-(EXP(-SIMULATION!$D$17*$J17880)/(1-EXP(-SIMULATION!$D$4*SIMULATION!$D$17))))</f>
        <v>2.1721565349450978</v>
      </c>
      <c r="L17880">
        <v>-7.8162682234506162E-2</v>
      </c>
      <c r="M17880">
        <f t="shared" ca="1" si="279"/>
        <v>2.0023749539405782</v>
      </c>
    </row>
    <row r="17881" spans="1:13" x14ac:dyDescent="0.25">
      <c r="A17881" s="9"/>
      <c r="H17881" s="9"/>
      <c r="J17881">
        <v>4</v>
      </c>
      <c r="K17881">
        <f ca="1">SIMULATION!$D$3*SIMULATION!$D$17/$H17877/(SIMULATION!$D$17-$I17877)*(((EXP(-$I17877*$J17881))/(1-EXP(-SIMULATION!$D$4*$I17877)))-(EXP(-SIMULATION!$D$17*$J17881)/(1-EXP(-SIMULATION!$D$4*SIMULATION!$D$17))))</f>
        <v>2.2319556716280959</v>
      </c>
      <c r="L17881">
        <v>8.1665449735289053E-2</v>
      </c>
      <c r="M17881">
        <f t="shared" ca="1" si="279"/>
        <v>2.4142293353408335</v>
      </c>
    </row>
    <row r="17882" spans="1:13" x14ac:dyDescent="0.25">
      <c r="A17882" s="9"/>
      <c r="H17882" s="9"/>
      <c r="J17882">
        <v>5</v>
      </c>
      <c r="K17882">
        <f ca="1">SIMULATION!$D$3*SIMULATION!$D$17/$H17877/(SIMULATION!$D$17-$I17877)*(((EXP(-$I17877*$J17882))/(1-EXP(-SIMULATION!$D$4*$I17877)))-(EXP(-SIMULATION!$D$17*$J17882)/(1-EXP(-SIMULATION!$D$4*SIMULATION!$D$17))))</f>
        <v>2.2455584853497914</v>
      </c>
      <c r="L17882">
        <v>4.2162889669448769E-2</v>
      </c>
      <c r="M17882">
        <f t="shared" ca="1" si="279"/>
        <v>2.3402377200138891</v>
      </c>
    </row>
    <row r="17883" spans="1:13" x14ac:dyDescent="0.25">
      <c r="A17883" s="9"/>
      <c r="H17883" s="9"/>
      <c r="J17883">
        <v>6</v>
      </c>
      <c r="K17883">
        <f ca="1">SIMULATION!$D$3*SIMULATION!$D$17/$H17877/(SIMULATION!$D$17-$I17877)*(((EXP(-$I17877*$J17883))/(1-EXP(-SIMULATION!$D$4*$I17877)))-(EXP(-SIMULATION!$D$17*$J17883)/(1-EXP(-SIMULATION!$D$4*SIMULATION!$D$17))))</f>
        <v>2.2302849389623955</v>
      </c>
      <c r="L17883">
        <v>0.21178687031157109</v>
      </c>
      <c r="M17883">
        <f t="shared" ca="1" si="279"/>
        <v>2.7026300060882744</v>
      </c>
    </row>
    <row r="17884" spans="1:13" x14ac:dyDescent="0.25">
      <c r="A17884" s="9"/>
      <c r="H17884" s="9"/>
      <c r="J17884">
        <v>7</v>
      </c>
      <c r="K17884">
        <f ca="1">SIMULATION!$D$3*SIMULATION!$D$17/$H17877/(SIMULATION!$D$17-$I17877)*(((EXP(-$I17877*$J17884))/(1-EXP(-SIMULATION!$D$4*$I17877)))-(EXP(-SIMULATION!$D$17*$J17884)/(1-EXP(-SIMULATION!$D$4*SIMULATION!$D$17))))</f>
        <v>2.197212681221151</v>
      </c>
      <c r="L17884">
        <v>-0.27497721472516568</v>
      </c>
      <c r="M17884">
        <f t="shared" ca="1" si="279"/>
        <v>1.5930292579801455</v>
      </c>
    </row>
    <row r="17885" spans="1:13" x14ac:dyDescent="0.25">
      <c r="A17885" s="9"/>
      <c r="H17885" s="9"/>
      <c r="J17885">
        <v>8</v>
      </c>
      <c r="K17885">
        <f ca="1">SIMULATION!$D$3*SIMULATION!$D$17/$H17877/(SIMULATION!$D$17-$I17877)*(((EXP(-$I17877*$J17885))/(1-EXP(-SIMULATION!$D$4*$I17877)))-(EXP(-SIMULATION!$D$17*$J17885)/(1-EXP(-SIMULATION!$D$4*SIMULATION!$D$17))))</f>
        <v>2.1534197643139024</v>
      </c>
      <c r="L17885">
        <v>-0.10458331316311854</v>
      </c>
      <c r="M17885">
        <f t="shared" ca="1" si="279"/>
        <v>1.9282079907310126</v>
      </c>
    </row>
    <row r="17886" spans="1:13" x14ac:dyDescent="0.25">
      <c r="A17886" s="9"/>
      <c r="H17886" s="9"/>
      <c r="J17886">
        <v>9</v>
      </c>
      <c r="K17886">
        <f ca="1">SIMULATION!$D$3*SIMULATION!$D$17/$H17877/(SIMULATION!$D$17-$I17877)*(((EXP(-$I17877*$J17886))/(1-EXP(-SIMULATION!$D$4*$I17877)))-(EXP(-SIMULATION!$D$17*$J17886)/(1-EXP(-SIMULATION!$D$4*SIMULATION!$D$17))))</f>
        <v>2.1034218131641236</v>
      </c>
      <c r="L17886">
        <v>-2.7909834123211064E-2</v>
      </c>
      <c r="M17886">
        <f t="shared" ca="1" si="279"/>
        <v>2.044715659267569</v>
      </c>
    </row>
    <row r="17887" spans="1:13" x14ac:dyDescent="0.25">
      <c r="A17887" s="9"/>
      <c r="H17887" s="9"/>
      <c r="J17887">
        <v>10</v>
      </c>
      <c r="K17887">
        <f ca="1">SIMULATION!$D$3*SIMULATION!$D$17/$H17877/(SIMULATION!$D$17-$I17877)*(((EXP(-$I17877*$J17887))/(1-EXP(-SIMULATION!$D$4*$I17877)))-(EXP(-SIMULATION!$D$17*$J17887)/(1-EXP(-SIMULATION!$D$4*SIMULATION!$D$17))))</f>
        <v>2.0500929804202692</v>
      </c>
      <c r="L17887">
        <v>-0.59637131988524739</v>
      </c>
      <c r="M17887">
        <f t="shared" ca="1" si="279"/>
        <v>0.8274763237995526</v>
      </c>
    </row>
    <row r="17888" spans="1:13" x14ac:dyDescent="0.25">
      <c r="A17888" s="9"/>
      <c r="H17888" s="9"/>
      <c r="J17888">
        <v>11</v>
      </c>
      <c r="K17888">
        <f ca="1">SIMULATION!$D$3*SIMULATION!$D$17/$H17877/(SIMULATION!$D$17-$I17877)*(((EXP(-$I17877*$J17888))/(1-EXP(-SIMULATION!$D$4*$I17877)))-(EXP(-SIMULATION!$D$17*$J17888)/(1-EXP(-SIMULATION!$D$4*SIMULATION!$D$17))))</f>
        <v>1.9952560993106352</v>
      </c>
      <c r="L17888">
        <v>0.3558266087573525</v>
      </c>
      <c r="M17888">
        <f t="shared" ca="1" si="279"/>
        <v>2.7052213107307619</v>
      </c>
    </row>
    <row r="17889" spans="1:13" x14ac:dyDescent="0.25">
      <c r="A17889" s="9"/>
      <c r="H17889" s="9"/>
      <c r="J17889">
        <v>12</v>
      </c>
      <c r="K17889">
        <f ca="1">SIMULATION!$D$3*SIMULATION!$D$17/$H17877/(SIMULATION!$D$17-$I17877)*(((EXP(-$I17877*$J17889))/(1-EXP(-SIMULATION!$D$4*$I17877)))-(EXP(-SIMULATION!$D$17*$J17889)/(1-EXP(-SIMULATION!$D$4*SIMULATION!$D$17))))</f>
        <v>1.9400608509736383</v>
      </c>
      <c r="L17889">
        <v>-0.56435070990816105</v>
      </c>
      <c r="M17889">
        <f t="shared" ca="1" si="279"/>
        <v>0.84518613246163454</v>
      </c>
    </row>
    <row r="17890" spans="1:13" x14ac:dyDescent="0.25">
      <c r="A17890" s="9"/>
      <c r="H17890" s="9"/>
      <c r="J17890">
        <v>13</v>
      </c>
      <c r="K17890">
        <f ca="1">SIMULATION!$D$3*SIMULATION!$D$17/$H17877/(SIMULATION!$D$17-$I17877)*(((EXP(-$I17877*$J17890))/(1-EXP(-SIMULATION!$D$4*$I17877)))-(EXP(-SIMULATION!$D$17*$J17890)/(1-EXP(-SIMULATION!$D$4*SIMULATION!$D$17))))</f>
        <v>1.885226086816443</v>
      </c>
      <c r="L17890">
        <v>-0.57777551545606287</v>
      </c>
      <c r="M17890">
        <f t="shared" ca="1" si="279"/>
        <v>0.79598861275485633</v>
      </c>
    </row>
    <row r="17891" spans="1:13" x14ac:dyDescent="0.25">
      <c r="A17891" s="9"/>
      <c r="H17891" s="9"/>
      <c r="J17891">
        <v>14</v>
      </c>
      <c r="K17891">
        <f ca="1">SIMULATION!$D$3*SIMULATION!$D$17/$H17877/(SIMULATION!$D$17-$I17877)*(((EXP(-$I17877*$J17891))/(1-EXP(-SIMULATION!$D$4*$I17877)))-(EXP(-SIMULATION!$D$17*$J17891)/(1-EXP(-SIMULATION!$D$4*SIMULATION!$D$17))))</f>
        <v>1.8311950986019498</v>
      </c>
      <c r="L17891">
        <v>0.35622814462221841</v>
      </c>
      <c r="M17891">
        <f t="shared" ca="1" si="279"/>
        <v>2.4835183310182227</v>
      </c>
    </row>
    <row r="17892" spans="1:13" x14ac:dyDescent="0.25">
      <c r="A17892" s="9"/>
      <c r="H17892" s="9"/>
      <c r="J17892">
        <v>15</v>
      </c>
      <c r="K17892">
        <f ca="1">SIMULATION!$D$3*SIMULATION!$D$17/$H17877/(SIMULATION!$D$17-$I17877)*(((EXP(-$I17877*$J17892))/(1-EXP(-SIMULATION!$D$4*$I17877)))-(EXP(-SIMULATION!$D$17*$J17892)/(1-EXP(-SIMULATION!$D$4*SIMULATION!$D$17))))</f>
        <v>1.7782351037965711</v>
      </c>
      <c r="L17892">
        <v>0.23807536371700375</v>
      </c>
      <c r="M17892">
        <f t="shared" ca="1" si="279"/>
        <v>2.2015890729072836</v>
      </c>
    </row>
    <row r="17893" spans="1:13" x14ac:dyDescent="0.25">
      <c r="A17893" s="9"/>
      <c r="H17893" s="9"/>
      <c r="J17893">
        <v>16</v>
      </c>
      <c r="K17893">
        <f ca="1">SIMULATION!$D$3*SIMULATION!$D$17/$H17877/(SIMULATION!$D$17-$I17877)*(((EXP(-$I17877*$J17893))/(1-EXP(-SIMULATION!$D$4*$I17877)))-(EXP(-SIMULATION!$D$17*$J17893)/(1-EXP(-SIMULATION!$D$4*SIMULATION!$D$17))))</f>
        <v>1.7265009831588101</v>
      </c>
      <c r="L17893">
        <v>0.30103236673198441</v>
      </c>
      <c r="M17893">
        <f t="shared" ca="1" si="279"/>
        <v>2.2462336602842048</v>
      </c>
    </row>
    <row r="17894" spans="1:13" x14ac:dyDescent="0.25">
      <c r="A17894" s="9"/>
      <c r="H17894" s="9"/>
      <c r="J17894">
        <v>17</v>
      </c>
      <c r="K17894">
        <f ca="1">SIMULATION!$D$3*SIMULATION!$D$17/$H17877/(SIMULATION!$D$17-$I17877)*(((EXP(-$I17877*$J17894))/(1-EXP(-SIMULATION!$D$4*$I17877)))-(EXP(-SIMULATION!$D$17*$J17894)/(1-EXP(-SIMULATION!$D$4*SIMULATION!$D$17))))</f>
        <v>1.6760761107384248</v>
      </c>
      <c r="L17894">
        <v>-0.40048399107950711</v>
      </c>
      <c r="M17894">
        <f t="shared" ca="1" si="279"/>
        <v>1.0048344605568826</v>
      </c>
    </row>
    <row r="17895" spans="1:13" x14ac:dyDescent="0.25">
      <c r="A17895" s="9"/>
      <c r="H17895" s="9"/>
      <c r="J17895">
        <v>18</v>
      </c>
      <c r="K17895">
        <f ca="1">SIMULATION!$D$3*SIMULATION!$D$17/$H17877/(SIMULATION!$D$17-$I17877)*(((EXP(-$I17877*$J17895))/(1-EXP(-SIMULATION!$D$4*$I17877)))-(EXP(-SIMULATION!$D$17*$J17895)/(1-EXP(-SIMULATION!$D$4*SIMULATION!$D$17))))</f>
        <v>1.6269985045656727</v>
      </c>
      <c r="L17895">
        <v>-0.19465189243821984</v>
      </c>
      <c r="M17895">
        <f t="shared" ca="1" si="279"/>
        <v>1.3103001666578107</v>
      </c>
    </row>
    <row r="17896" spans="1:13" x14ac:dyDescent="0.25">
      <c r="A17896" s="9"/>
      <c r="H17896" s="9"/>
      <c r="J17896">
        <v>19</v>
      </c>
      <c r="K17896">
        <f ca="1">SIMULATION!$D$3*SIMULATION!$D$17/$H17877/(SIMULATION!$D$17-$I17877)*(((EXP(-$I17877*$J17896))/(1-EXP(-SIMULATION!$D$4*$I17877)))-(EXP(-SIMULATION!$D$17*$J17896)/(1-EXP(-SIMULATION!$D$4*SIMULATION!$D$17))))</f>
        <v>1.5792775708992404</v>
      </c>
      <c r="L17896">
        <v>2.2567610818157561E-2</v>
      </c>
      <c r="M17896">
        <f t="shared" ca="1" si="279"/>
        <v>1.6149180924931397</v>
      </c>
    </row>
    <row r="17897" spans="1:13" x14ac:dyDescent="0.25">
      <c r="A17897" s="9"/>
      <c r="H17897" s="9"/>
      <c r="J17897">
        <v>20</v>
      </c>
      <c r="K17897">
        <f ca="1">SIMULATION!$D$3*SIMULATION!$D$17/$H17877/(SIMULATION!$D$17-$I17877)*(((EXP(-$I17877*$J17897))/(1-EXP(-SIMULATION!$D$4*$I17877)))-(EXP(-SIMULATION!$D$17*$J17897)/(1-EXP(-SIMULATION!$D$4*SIMULATION!$D$17))))</f>
        <v>1.5329048210028073</v>
      </c>
      <c r="L17897">
        <v>0.15405754353260942</v>
      </c>
      <c r="M17897">
        <f t="shared" ca="1" si="279"/>
        <v>1.7690603721957943</v>
      </c>
    </row>
    <row r="17898" spans="1:13" x14ac:dyDescent="0.25">
      <c r="A17898" s="9"/>
      <c r="H17898" s="9"/>
      <c r="J17898">
        <v>21</v>
      </c>
      <c r="K17898">
        <f ca="1">SIMULATION!$D$3*SIMULATION!$D$17/$H17877/(SIMULATION!$D$17-$I17877)*(((EXP(-$I17877*$J17898))/(1-EXP(-SIMULATION!$D$4*$I17877)))-(EXP(-SIMULATION!$D$17*$J17898)/(1-EXP(-SIMULATION!$D$4*SIMULATION!$D$17))))</f>
        <v>1.4878607257642946</v>
      </c>
      <c r="L17898">
        <v>0.13630495081206132</v>
      </c>
      <c r="M17898">
        <f t="shared" ca="1" si="279"/>
        <v>1.6906635088047945</v>
      </c>
    </row>
    <row r="17899" spans="1:13" x14ac:dyDescent="0.25">
      <c r="A17899" s="9"/>
      <c r="H17899" s="9"/>
      <c r="J17899">
        <v>22</v>
      </c>
      <c r="K17899">
        <f ca="1">SIMULATION!$D$3*SIMULATION!$D$17/$H17877/(SIMULATION!$D$17-$I17877)*(((EXP(-$I17877*$J17899))/(1-EXP(-SIMULATION!$D$4*$I17877)))-(EXP(-SIMULATION!$D$17*$J17899)/(1-EXP(-SIMULATION!$D$4*SIMULATION!$D$17))))</f>
        <v>1.4441190957320744</v>
      </c>
      <c r="L17899">
        <v>-0.28857469063301733</v>
      </c>
      <c r="M17899">
        <f t="shared" ca="1" si="279"/>
        <v>1.0273828744439584</v>
      </c>
    </row>
    <row r="17900" spans="1:13" x14ac:dyDescent="0.25">
      <c r="A17900" s="9"/>
      <c r="H17900" s="9"/>
      <c r="J17900">
        <v>23</v>
      </c>
      <c r="K17900">
        <f ca="1">SIMULATION!$D$3*SIMULATION!$D$17/$H17877/(SIMULATION!$D$17-$I17877)*(((EXP(-$I17877*$J17900))/(1-EXP(-SIMULATION!$D$4*$I17877)))-(EXP(-SIMULATION!$D$17*$J17900)/(1-EXP(-SIMULATION!$D$4*SIMULATION!$D$17))))</f>
        <v>1.4016498757481815</v>
      </c>
      <c r="L17900">
        <v>0.22109500985106376</v>
      </c>
      <c r="M17900">
        <f t="shared" ca="1" si="279"/>
        <v>1.711547668834468</v>
      </c>
    </row>
    <row r="17901" spans="1:13" x14ac:dyDescent="0.25">
      <c r="A17901" s="9"/>
      <c r="H17901" s="9"/>
      <c r="J17901">
        <v>24</v>
      </c>
      <c r="K17901">
        <f ca="1">SIMULATION!$D$3*SIMULATION!$D$17/$H17877/(SIMULATION!$D$17-$I17877)*(((EXP(-$I17877*$J17901))/(1-EXP(-SIMULATION!$D$4*$I17877)))-(EXP(-SIMULATION!$D$17*$J17901)/(1-EXP(-SIMULATION!$D$4*SIMULATION!$D$17))))</f>
        <v>1.3604209239758196</v>
      </c>
      <c r="L17901">
        <v>-0.17975543431224744</v>
      </c>
      <c r="M17901">
        <f t="shared" ca="1" si="279"/>
        <v>1.1158778699390772</v>
      </c>
    </row>
    <row r="17902" spans="1:13" x14ac:dyDescent="0.25">
      <c r="A17902" s="9">
        <v>717</v>
      </c>
      <c r="B17902" s="2">
        <f ca="1">NORMINV(RAND(),SIMULATION!D7,SIMULATION!D8)</f>
        <v>56.259897650699344</v>
      </c>
      <c r="C17902" s="2">
        <v>2</v>
      </c>
      <c r="D17902" s="2">
        <f ca="1">SIMULATION!$D$11*(1+(SIMULATION!$D$12*LN(1+$C17902)))*(1+(SIMULATION!$D$13*(($B17902/63.5)-1)))</f>
        <v>9.7003987041289683</v>
      </c>
      <c r="E17902" s="2">
        <v>0.13079862773696652</v>
      </c>
      <c r="F17902" s="2">
        <f ca="1">D17902*(1+E17902)</f>
        <v>10.969197543130486</v>
      </c>
      <c r="G17902" s="2">
        <v>0.34150920014457159</v>
      </c>
      <c r="H17902" s="9">
        <f>SIMULATION!$D$15*EXP($G$17902)</f>
        <v>310.61904303882903</v>
      </c>
      <c r="I17902" s="2">
        <f ca="1">$F17902/$H17902</f>
        <v>3.5313989238448841E-2</v>
      </c>
      <c r="J17902">
        <v>0</v>
      </c>
      <c r="K17902">
        <f ca="1">SIMULATION!$D$3*SIMULATION!$D$17/$H17902/(SIMULATION!$D$17-$I17902)*(((EXP(-$I17902*$J17902))/(1-EXP(-SIMULATION!$D$4*$I17902)))-(EXP(-SIMULATION!$D$17*$J17902)/(1-EXP(-SIMULATION!$D$4*SIMULATION!$D$17))))</f>
        <v>1.4418186864435603</v>
      </c>
      <c r="L17902">
        <v>-9.6578128653553169E-2</v>
      </c>
      <c r="M17902">
        <f t="shared" ca="1" si="279"/>
        <v>1.3025705358491171</v>
      </c>
    </row>
    <row r="17903" spans="1:13" x14ac:dyDescent="0.25">
      <c r="A17903" s="9"/>
      <c r="H17903" s="9"/>
      <c r="J17903">
        <v>1</v>
      </c>
      <c r="K17903">
        <f ca="1">SIMULATION!$D$3*SIMULATION!$D$17/$H17902/(SIMULATION!$D$17-$I17902)*(((EXP(-$I17902*$J17903))/(1-EXP(-SIMULATION!$D$4*$I17902)))-(EXP(-SIMULATION!$D$17*$J17903)/(1-EXP(-SIMULATION!$D$4*SIMULATION!$D$17))))</f>
        <v>2.0158686532683183</v>
      </c>
      <c r="L17903">
        <v>-3.4101137878395478E-2</v>
      </c>
      <c r="M17903">
        <f t="shared" ca="1" si="279"/>
        <v>1.9471252383784798</v>
      </c>
    </row>
    <row r="17904" spans="1:13" x14ac:dyDescent="0.25">
      <c r="A17904" s="9"/>
      <c r="H17904" s="9"/>
      <c r="J17904">
        <v>2</v>
      </c>
      <c r="K17904">
        <f ca="1">SIMULATION!$D$3*SIMULATION!$D$17/$H17902/(SIMULATION!$D$17-$I17902)*(((EXP(-$I17902*$J17904))/(1-EXP(-SIMULATION!$D$4*$I17902)))-(EXP(-SIMULATION!$D$17*$J17904)/(1-EXP(-SIMULATION!$D$4*SIMULATION!$D$17))))</f>
        <v>2.3458467974019008</v>
      </c>
      <c r="L17904">
        <v>-0.27563883421219348</v>
      </c>
      <c r="M17904">
        <f t="shared" ca="1" si="279"/>
        <v>1.6992403209256333</v>
      </c>
    </row>
    <row r="17905" spans="1:13" x14ac:dyDescent="0.25">
      <c r="A17905" s="9"/>
      <c r="H17905" s="9"/>
      <c r="J17905">
        <v>3</v>
      </c>
      <c r="K17905">
        <f ca="1">SIMULATION!$D$3*SIMULATION!$D$17/$H17902/(SIMULATION!$D$17-$I17902)*(((EXP(-$I17902*$J17905))/(1-EXP(-SIMULATION!$D$4*$I17902)))-(EXP(-SIMULATION!$D$17*$J17905)/(1-EXP(-SIMULATION!$D$4*SIMULATION!$D$17))))</f>
        <v>2.5207323855552</v>
      </c>
      <c r="L17905">
        <v>4.1049099948353908E-2</v>
      </c>
      <c r="M17905">
        <f t="shared" ca="1" si="279"/>
        <v>2.6242061811929078</v>
      </c>
    </row>
    <row r="17906" spans="1:13" x14ac:dyDescent="0.25">
      <c r="A17906" s="9"/>
      <c r="H17906" s="9"/>
      <c r="J17906">
        <v>4</v>
      </c>
      <c r="K17906">
        <f ca="1">SIMULATION!$D$3*SIMULATION!$D$17/$H17902/(SIMULATION!$D$17-$I17902)*(((EXP(-$I17902*$J17906))/(1-EXP(-SIMULATION!$D$4*$I17902)))-(EXP(-SIMULATION!$D$17*$J17906)/(1-EXP(-SIMULATION!$D$4*SIMULATION!$D$17))))</f>
        <v>2.5974998785092609</v>
      </c>
      <c r="L17906">
        <v>-1.9013435139326892E-2</v>
      </c>
      <c r="M17906">
        <f t="shared" ca="1" si="279"/>
        <v>2.5481124830448159</v>
      </c>
    </row>
    <row r="17907" spans="1:13" x14ac:dyDescent="0.25">
      <c r="A17907" s="9"/>
      <c r="H17907" s="9"/>
      <c r="J17907">
        <v>5</v>
      </c>
      <c r="K17907">
        <f ca="1">SIMULATION!$D$3*SIMULATION!$D$17/$H17902/(SIMULATION!$D$17-$I17902)*(((EXP(-$I17902*$J17907))/(1-EXP(-SIMULATION!$D$4*$I17902)))-(EXP(-SIMULATION!$D$17*$J17907)/(1-EXP(-SIMULATION!$D$4*SIMULATION!$D$17))))</f>
        <v>2.6126158631365128</v>
      </c>
      <c r="L17907">
        <v>-0.1253241275000799</v>
      </c>
      <c r="M17907">
        <f t="shared" ca="1" si="279"/>
        <v>2.2851920595960613</v>
      </c>
    </row>
    <row r="17908" spans="1:13" x14ac:dyDescent="0.25">
      <c r="A17908" s="9"/>
      <c r="H17908" s="9"/>
      <c r="J17908">
        <v>6</v>
      </c>
      <c r="K17908">
        <f ca="1">SIMULATION!$D$3*SIMULATION!$D$17/$H17902/(SIMULATION!$D$17-$I17902)*(((EXP(-$I17902*$J17908))/(1-EXP(-SIMULATION!$D$4*$I17902)))-(EXP(-SIMULATION!$D$17*$J17908)/(1-EXP(-SIMULATION!$D$4*SIMULATION!$D$17))))</f>
        <v>2.5894065106244337</v>
      </c>
      <c r="L17908">
        <v>-0.25244734354679699</v>
      </c>
      <c r="M17908">
        <f t="shared" ca="1" si="279"/>
        <v>1.9357177156545144</v>
      </c>
    </row>
    <row r="17909" spans="1:13" x14ac:dyDescent="0.25">
      <c r="A17909" s="9"/>
      <c r="H17909" s="9"/>
      <c r="J17909">
        <v>7</v>
      </c>
      <c r="K17909">
        <f ca="1">SIMULATION!$D$3*SIMULATION!$D$17/$H17902/(SIMULATION!$D$17-$I17902)*(((EXP(-$I17902*$J17909))/(1-EXP(-SIMULATION!$D$4*$I17902)))-(EXP(-SIMULATION!$D$17*$J17909)/(1-EXP(-SIMULATION!$D$4*SIMULATION!$D$17))))</f>
        <v>2.5427787695479438</v>
      </c>
      <c r="L17909">
        <v>0.24920274286292673</v>
      </c>
      <c r="M17909">
        <f t="shared" ca="1" si="279"/>
        <v>3.176446213412909</v>
      </c>
    </row>
    <row r="17910" spans="1:13" x14ac:dyDescent="0.25">
      <c r="A17910" s="9"/>
      <c r="H17910" s="9"/>
      <c r="J17910">
        <v>8</v>
      </c>
      <c r="K17910">
        <f ca="1">SIMULATION!$D$3*SIMULATION!$D$17/$H17902/(SIMULATION!$D$17-$I17902)*(((EXP(-$I17902*$J17910))/(1-EXP(-SIMULATION!$D$4*$I17902)))-(EXP(-SIMULATION!$D$17*$J17910)/(1-EXP(-SIMULATION!$D$4*SIMULATION!$D$17))))</f>
        <v>2.4822457698313678</v>
      </c>
      <c r="L17910">
        <v>0.59247978517113953</v>
      </c>
      <c r="M17910">
        <f t="shared" ca="1" si="279"/>
        <v>3.9529262102830267</v>
      </c>
    </row>
    <row r="17911" spans="1:13" x14ac:dyDescent="0.25">
      <c r="A17911" s="9"/>
      <c r="H17911" s="9"/>
      <c r="J17911">
        <v>9</v>
      </c>
      <c r="K17911">
        <f ca="1">SIMULATION!$D$3*SIMULATION!$D$17/$H17902/(SIMULATION!$D$17-$I17902)*(((EXP(-$I17902*$J17911))/(1-EXP(-SIMULATION!$D$4*$I17902)))-(EXP(-SIMULATION!$D$17*$J17911)/(1-EXP(-SIMULATION!$D$4*SIMULATION!$D$17))))</f>
        <v>2.413865525656905</v>
      </c>
      <c r="L17911">
        <v>-0.24886717663464583</v>
      </c>
      <c r="M17911">
        <f t="shared" ca="1" si="279"/>
        <v>1.8131336275109657</v>
      </c>
    </row>
    <row r="17912" spans="1:13" x14ac:dyDescent="0.25">
      <c r="A17912" s="9"/>
      <c r="H17912" s="9"/>
      <c r="J17912">
        <v>10</v>
      </c>
      <c r="K17912">
        <f ca="1">SIMULATION!$D$3*SIMULATION!$D$17/$H17902/(SIMULATION!$D$17-$I17902)*(((EXP(-$I17902*$J17912))/(1-EXP(-SIMULATION!$D$4*$I17902)))-(EXP(-SIMULATION!$D$17*$J17912)/(1-EXP(-SIMULATION!$D$4*SIMULATION!$D$17))))</f>
        <v>2.3414832556711369</v>
      </c>
      <c r="L17912">
        <v>0.12320333019546942</v>
      </c>
      <c r="M17912">
        <f t="shared" ca="1" si="279"/>
        <v>2.6299617903667505</v>
      </c>
    </row>
    <row r="17913" spans="1:13" x14ac:dyDescent="0.25">
      <c r="A17913" s="9"/>
      <c r="H17913" s="9"/>
      <c r="J17913">
        <v>11</v>
      </c>
      <c r="K17913">
        <f ca="1">SIMULATION!$D$3*SIMULATION!$D$17/$H17902/(SIMULATION!$D$17-$I17902)*(((EXP(-$I17902*$J17913))/(1-EXP(-SIMULATION!$D$4*$I17902)))-(EXP(-SIMULATION!$D$17*$J17913)/(1-EXP(-SIMULATION!$D$4*SIMULATION!$D$17))))</f>
        <v>2.2675274459051362</v>
      </c>
      <c r="L17913">
        <v>-8.2102271235107216E-2</v>
      </c>
      <c r="M17913">
        <f t="shared" ca="1" si="279"/>
        <v>2.0813582925083831</v>
      </c>
    </row>
    <row r="17914" spans="1:13" x14ac:dyDescent="0.25">
      <c r="A17914" s="9"/>
      <c r="H17914" s="9"/>
      <c r="J17914">
        <v>12</v>
      </c>
      <c r="K17914">
        <f ca="1">SIMULATION!$D$3*SIMULATION!$D$17/$H17902/(SIMULATION!$D$17-$I17902)*(((EXP(-$I17902*$J17914))/(1-EXP(-SIMULATION!$D$4*$I17902)))-(EXP(-SIMULATION!$D$17*$J17914)/(1-EXP(-SIMULATION!$D$4*SIMULATION!$D$17))))</f>
        <v>2.1935199417891225</v>
      </c>
      <c r="L17914">
        <v>-6.6711825058388297E-2</v>
      </c>
      <c r="M17914">
        <f t="shared" ca="1" si="279"/>
        <v>2.0471862231704008</v>
      </c>
    </row>
    <row r="17915" spans="1:13" x14ac:dyDescent="0.25">
      <c r="A17915" s="9"/>
      <c r="H17915" s="9"/>
      <c r="J17915">
        <v>13</v>
      </c>
      <c r="K17915">
        <f ca="1">SIMULATION!$D$3*SIMULATION!$D$17/$H17902/(SIMULATION!$D$17-$I17902)*(((EXP(-$I17902*$J17915))/(1-EXP(-SIMULATION!$D$4*$I17902)))-(EXP(-SIMULATION!$D$17*$J17915)/(1-EXP(-SIMULATION!$D$4*SIMULATION!$D$17))))</f>
        <v>2.1204027846102727</v>
      </c>
      <c r="L17915">
        <v>0.25281932604141821</v>
      </c>
      <c r="M17915">
        <f t="shared" ca="1" si="279"/>
        <v>2.6564815875517884</v>
      </c>
    </row>
    <row r="17916" spans="1:13" x14ac:dyDescent="0.25">
      <c r="A17916" s="9"/>
      <c r="H17916" s="9"/>
      <c r="J17916">
        <v>14</v>
      </c>
      <c r="K17916">
        <f ca="1">SIMULATION!$D$3*SIMULATION!$D$17/$H17902/(SIMULATION!$D$17-$I17902)*(((EXP(-$I17902*$J17916))/(1-EXP(-SIMULATION!$D$4*$I17902)))-(EXP(-SIMULATION!$D$17*$J17916)/(1-EXP(-SIMULATION!$D$4*SIMULATION!$D$17))))</f>
        <v>2.0487476148491219</v>
      </c>
      <c r="L17916">
        <v>-0.13081984012258677</v>
      </c>
      <c r="M17916">
        <f t="shared" ca="1" si="279"/>
        <v>1.7807307794230289</v>
      </c>
    </row>
    <row r="17917" spans="1:13" x14ac:dyDescent="0.25">
      <c r="A17917" s="9"/>
      <c r="H17917" s="9"/>
      <c r="J17917">
        <v>15</v>
      </c>
      <c r="K17917">
        <f ca="1">SIMULATION!$D$3*SIMULATION!$D$17/$H17902/(SIMULATION!$D$17-$I17902)*(((EXP(-$I17902*$J17917))/(1-EXP(-SIMULATION!$D$4*$I17902)))-(EXP(-SIMULATION!$D$17*$J17917)/(1-EXP(-SIMULATION!$D$4*SIMULATION!$D$17))))</f>
        <v>1.9788898229574263</v>
      </c>
      <c r="L17917">
        <v>-0.5284222566322444</v>
      </c>
      <c r="M17917">
        <f t="shared" ca="1" si="279"/>
        <v>0.93320039708368052</v>
      </c>
    </row>
    <row r="17918" spans="1:13" x14ac:dyDescent="0.25">
      <c r="A17918" s="9"/>
      <c r="H17918" s="9"/>
      <c r="J17918">
        <v>16</v>
      </c>
      <c r="K17918">
        <f ca="1">SIMULATION!$D$3*SIMULATION!$D$17/$H17902/(SIMULATION!$D$17-$I17902)*(((EXP(-$I17902*$J17918))/(1-EXP(-SIMULATION!$D$4*$I17902)))-(EXP(-SIMULATION!$D$17*$J17918)/(1-EXP(-SIMULATION!$D$4*SIMULATION!$D$17))))</f>
        <v>1.9110144778563436</v>
      </c>
      <c r="L17918">
        <v>0.57902544633641451</v>
      </c>
      <c r="M17918">
        <f t="shared" ca="1" si="279"/>
        <v>3.0175404888524633</v>
      </c>
    </row>
    <row r="17919" spans="1:13" x14ac:dyDescent="0.25">
      <c r="A17919" s="9"/>
      <c r="H17919" s="9"/>
      <c r="J17919">
        <v>17</v>
      </c>
      <c r="K17919">
        <f ca="1">SIMULATION!$D$3*SIMULATION!$D$17/$H17902/(SIMULATION!$D$17-$I17902)*(((EXP(-$I17902*$J17919))/(1-EXP(-SIMULATION!$D$4*$I17902)))-(EXP(-SIMULATION!$D$17*$J17919)/(1-EXP(-SIMULATION!$D$4*SIMULATION!$D$17))))</f>
        <v>1.8452113547656632</v>
      </c>
      <c r="L17919">
        <v>0.23303962292574409</v>
      </c>
      <c r="M17919">
        <f t="shared" ca="1" si="279"/>
        <v>2.2752187130985546</v>
      </c>
    </row>
    <row r="17920" spans="1:13" x14ac:dyDescent="0.25">
      <c r="A17920" s="9"/>
      <c r="H17920" s="9"/>
      <c r="J17920">
        <v>18</v>
      </c>
      <c r="K17920">
        <f ca="1">SIMULATION!$D$3*SIMULATION!$D$17/$H17902/(SIMULATION!$D$17-$I17902)*(((EXP(-$I17902*$J17920))/(1-EXP(-SIMULATION!$D$4*$I17902)))-(EXP(-SIMULATION!$D$17*$J17920)/(1-EXP(-SIMULATION!$D$4*SIMULATION!$D$17))))</f>
        <v>1.7815101624263283</v>
      </c>
      <c r="L17920">
        <v>-1.147462440596018E-2</v>
      </c>
      <c r="M17920">
        <f t="shared" ca="1" si="279"/>
        <v>1.7610680024370851</v>
      </c>
    </row>
    <row r="17921" spans="1:13" x14ac:dyDescent="0.25">
      <c r="A17921" s="9"/>
      <c r="H17921" s="9"/>
      <c r="J17921">
        <v>19</v>
      </c>
      <c r="K17921">
        <f ca="1">SIMULATION!$D$3*SIMULATION!$D$17/$H17902/(SIMULATION!$D$17-$I17902)*(((EXP(-$I17902*$J17921))/(1-EXP(-SIMULATION!$D$4*$I17902)))-(EXP(-SIMULATION!$D$17*$J17921)/(1-EXP(-SIMULATION!$D$4*SIMULATION!$D$17))))</f>
        <v>1.7199030828607464</v>
      </c>
      <c r="L17921">
        <v>-2.9863711829408529E-2</v>
      </c>
      <c r="M17921">
        <f t="shared" ca="1" si="279"/>
        <v>1.6685403928196818</v>
      </c>
    </row>
    <row r="17922" spans="1:13" x14ac:dyDescent="0.25">
      <c r="A17922" s="9"/>
      <c r="H17922" s="9"/>
      <c r="J17922">
        <v>20</v>
      </c>
      <c r="K17922">
        <f ca="1">SIMULATION!$D$3*SIMULATION!$D$17/$H17902/(SIMULATION!$D$17-$I17902)*(((EXP(-$I17902*$J17922))/(1-EXP(-SIMULATION!$D$4*$I17902)))-(EXP(-SIMULATION!$D$17*$J17922)/(1-EXP(-SIMULATION!$D$4*SIMULATION!$D$17))))</f>
        <v>1.6603591819032946</v>
      </c>
      <c r="L17922">
        <v>-0.27023486500529392</v>
      </c>
      <c r="M17922">
        <f t="shared" ca="1" si="279"/>
        <v>1.2116722425213575</v>
      </c>
    </row>
    <row r="17923" spans="1:13" x14ac:dyDescent="0.25">
      <c r="A17923" s="9"/>
      <c r="H17923" s="9"/>
      <c r="J17923">
        <v>21</v>
      </c>
      <c r="K17923">
        <f ca="1">SIMULATION!$D$3*SIMULATION!$D$17/$H17902/(SIMULATION!$D$17-$I17902)*(((EXP(-$I17902*$J17923))/(1-EXP(-SIMULATION!$D$4*$I17902)))-(EXP(-SIMULATION!$D$17*$J17923)/(1-EXP(-SIMULATION!$D$4*SIMULATION!$D$17))))</f>
        <v>1.6028336114852244</v>
      </c>
      <c r="L17923">
        <v>-0.35215664749249703</v>
      </c>
      <c r="M17923">
        <f t="shared" ref="M17923:M17986" ca="1" si="280">$K17923*(1+$L17923)</f>
        <v>1.0383851003762963</v>
      </c>
    </row>
    <row r="17924" spans="1:13" x14ac:dyDescent="0.25">
      <c r="A17924" s="9"/>
      <c r="H17924" s="9"/>
      <c r="J17924">
        <v>22</v>
      </c>
      <c r="K17924">
        <f ca="1">SIMULATION!$D$3*SIMULATION!$D$17/$H17902/(SIMULATION!$D$17-$I17902)*(((EXP(-$I17902*$J17924))/(1-EXP(-SIMULATION!$D$4*$I17902)))-(EXP(-SIMULATION!$D$17*$J17924)/(1-EXP(-SIMULATION!$D$4*SIMULATION!$D$17))))</f>
        <v>1.5472734754712247</v>
      </c>
      <c r="L17924">
        <v>-0.13985203871776095</v>
      </c>
      <c r="M17924">
        <f t="shared" ca="1" si="280"/>
        <v>1.3308841254726584</v>
      </c>
    </row>
    <row r="17925" spans="1:13" x14ac:dyDescent="0.25">
      <c r="A17925" s="9"/>
      <c r="H17925" s="9"/>
      <c r="J17925">
        <v>23</v>
      </c>
      <c r="K17925">
        <f ca="1">SIMULATION!$D$3*SIMULATION!$D$17/$H17902/(SIMULATION!$D$17-$I17902)*(((EXP(-$I17902*$J17925))/(1-EXP(-SIMULATION!$D$4*$I17902)))-(EXP(-SIMULATION!$D$17*$J17925)/(1-EXP(-SIMULATION!$D$4*SIMULATION!$D$17))))</f>
        <v>1.4936215585018429</v>
      </c>
      <c r="L17925">
        <v>-0.39375579951799611</v>
      </c>
      <c r="M17925">
        <f t="shared" ca="1" si="280"/>
        <v>0.90549940755663438</v>
      </c>
    </row>
    <row r="17926" spans="1:13" x14ac:dyDescent="0.25">
      <c r="A17926" s="9"/>
      <c r="H17926" s="9"/>
      <c r="J17926">
        <v>24</v>
      </c>
      <c r="K17926">
        <f ca="1">SIMULATION!$D$3*SIMULATION!$D$17/$H17902/(SIMULATION!$D$17-$I17902)*(((EXP(-$I17902*$J17926))/(1-EXP(-SIMULATION!$D$4*$I17902)))-(EXP(-SIMULATION!$D$17*$J17926)/(1-EXP(-SIMULATION!$D$4*SIMULATION!$D$17))))</f>
        <v>1.4418186864435598</v>
      </c>
      <c r="L17926">
        <v>-0.15014414976327561</v>
      </c>
      <c r="M17926">
        <f t="shared" ca="1" si="280"/>
        <v>1.2253380456546887</v>
      </c>
    </row>
    <row r="17927" spans="1:13" x14ac:dyDescent="0.25">
      <c r="A17927" s="9">
        <v>718</v>
      </c>
      <c r="B17927" s="2">
        <f ca="1">NORMINV(RAND(),SIMULATION!D7,SIMULATION!D8)</f>
        <v>61.748806139730647</v>
      </c>
      <c r="C17927" s="2">
        <v>2</v>
      </c>
      <c r="D17927" s="2">
        <f ca="1">SIMULATION!$D$11*(1+(SIMULATION!$D$12*LN(1+$C17927)))*(1+(SIMULATION!$D$13*(($B17927/63.5)-1)))</f>
        <v>10.108014583869815</v>
      </c>
      <c r="E17927" s="2">
        <v>5.2573620795666957E-2</v>
      </c>
      <c r="F17927" s="2">
        <f ca="1">D17927*(1+E17927)</f>
        <v>10.639429509599257</v>
      </c>
      <c r="G17927" s="2">
        <v>0.61584085781824782</v>
      </c>
      <c r="H17927" s="9">
        <f>SIMULATION!$D$15*EXP($G$17927)</f>
        <v>408.66627809548902</v>
      </c>
      <c r="I17927" s="2">
        <f ca="1">$F17927/$H17927</f>
        <v>2.6034517844688045E-2</v>
      </c>
      <c r="J17927">
        <v>0</v>
      </c>
      <c r="K17927">
        <f ca="1">SIMULATION!$D$3*SIMULATION!$D$17/$H17927/(SIMULATION!$D$17-$I17927)*(((EXP(-$I17927*$J17927))/(1-EXP(-SIMULATION!$D$4*$I17927)))-(EXP(-SIMULATION!$D$17*$J17927)/(1-EXP(-SIMULATION!$D$4*SIMULATION!$D$17))))</f>
        <v>1.6469657308150782</v>
      </c>
      <c r="L17927">
        <v>0.74080687405736778</v>
      </c>
      <c r="M17927">
        <f t="shared" ca="1" si="280"/>
        <v>2.867049265539805</v>
      </c>
    </row>
    <row r="17928" spans="1:13" x14ac:dyDescent="0.25">
      <c r="A17928" s="9"/>
      <c r="H17928" s="9"/>
      <c r="J17928">
        <v>1</v>
      </c>
      <c r="K17928">
        <f ca="1">SIMULATION!$D$3*SIMULATION!$D$17/$H17927/(SIMULATION!$D$17-$I17927)*(((EXP(-$I17927*$J17928))/(1-EXP(-SIMULATION!$D$4*$I17927)))-(EXP(-SIMULATION!$D$17*$J17928)/(1-EXP(-SIMULATION!$D$4*SIMULATION!$D$17))))</f>
        <v>2.0813483737075416</v>
      </c>
      <c r="L17928">
        <v>-0.59605523395551274</v>
      </c>
      <c r="M17928">
        <f t="shared" ca="1" si="280"/>
        <v>0.84074978187436689</v>
      </c>
    </row>
    <row r="17929" spans="1:13" x14ac:dyDescent="0.25">
      <c r="A17929" s="9"/>
      <c r="H17929" s="9"/>
      <c r="J17929">
        <v>2</v>
      </c>
      <c r="K17929">
        <f ca="1">SIMULATION!$D$3*SIMULATION!$D$17/$H17927/(SIMULATION!$D$17-$I17927)*(((EXP(-$I17927*$J17929))/(1-EXP(-SIMULATION!$D$4*$I17927)))-(EXP(-SIMULATION!$D$17*$J17929)/(1-EXP(-SIMULATION!$D$4*SIMULATION!$D$17))))</f>
        <v>2.3333463407019068</v>
      </c>
      <c r="L17929">
        <v>-0.66131858290654699</v>
      </c>
      <c r="M17929">
        <f t="shared" ca="1" si="280"/>
        <v>0.79026104523874485</v>
      </c>
    </row>
    <row r="17930" spans="1:13" x14ac:dyDescent="0.25">
      <c r="A17930" s="9"/>
      <c r="H17930" s="9"/>
      <c r="J17930">
        <v>3</v>
      </c>
      <c r="K17930">
        <f ca="1">SIMULATION!$D$3*SIMULATION!$D$17/$H17927/(SIMULATION!$D$17-$I17927)*(((EXP(-$I17927*$J17930))/(1-EXP(-SIMULATION!$D$4*$I17927)))-(EXP(-SIMULATION!$D$17*$J17930)/(1-EXP(-SIMULATION!$D$4*SIMULATION!$D$17))))</f>
        <v>2.4691453212323888</v>
      </c>
      <c r="L17930">
        <v>4.7480837375610568E-2</v>
      </c>
      <c r="M17930">
        <f t="shared" ca="1" si="280"/>
        <v>2.5863824086865739</v>
      </c>
    </row>
    <row r="17931" spans="1:13" x14ac:dyDescent="0.25">
      <c r="A17931" s="9"/>
      <c r="H17931" s="9"/>
      <c r="J17931">
        <v>4</v>
      </c>
      <c r="K17931">
        <f ca="1">SIMULATION!$D$3*SIMULATION!$D$17/$H17927/(SIMULATION!$D$17-$I17927)*(((EXP(-$I17927*$J17931))/(1-EXP(-SIMULATION!$D$4*$I17927)))-(EXP(-SIMULATION!$D$17*$J17931)/(1-EXP(-SIMULATION!$D$4*SIMULATION!$D$17))))</f>
        <v>2.5311412999876888</v>
      </c>
      <c r="L17931">
        <v>-0.22385683542169058</v>
      </c>
      <c r="M17931">
        <f t="shared" ca="1" si="280"/>
        <v>1.9645280185673009</v>
      </c>
    </row>
    <row r="17932" spans="1:13" x14ac:dyDescent="0.25">
      <c r="A17932" s="9"/>
      <c r="H17932" s="9"/>
      <c r="J17932">
        <v>5</v>
      </c>
      <c r="K17932">
        <f ca="1">SIMULATION!$D$3*SIMULATION!$D$17/$H17927/(SIMULATION!$D$17-$I17927)*(((EXP(-$I17927*$J17932))/(1-EXP(-SIMULATION!$D$4*$I17927)))-(EXP(-SIMULATION!$D$17*$J17932)/(1-EXP(-SIMULATION!$D$4*SIMULATION!$D$17))))</f>
        <v>2.5464856887944993</v>
      </c>
      <c r="L17932">
        <v>1.0123467926583181E-2</v>
      </c>
      <c r="M17932">
        <f t="shared" ca="1" si="280"/>
        <v>2.5722649549905134</v>
      </c>
    </row>
    <row r="17933" spans="1:13" x14ac:dyDescent="0.25">
      <c r="A17933" s="9"/>
      <c r="H17933" s="9"/>
      <c r="J17933">
        <v>6</v>
      </c>
      <c r="K17933">
        <f ca="1">SIMULATION!$D$3*SIMULATION!$D$17/$H17927/(SIMULATION!$D$17-$I17927)*(((EXP(-$I17927*$J17933))/(1-EXP(-SIMULATION!$D$4*$I17927)))-(EXP(-SIMULATION!$D$17*$J17933)/(1-EXP(-SIMULATION!$D$4*SIMULATION!$D$17))))</f>
        <v>2.5325612430713154</v>
      </c>
      <c r="L17933">
        <v>-0.1024605491618281</v>
      </c>
      <c r="M17933">
        <f t="shared" ca="1" si="280"/>
        <v>2.2730736273202665</v>
      </c>
    </row>
    <row r="17934" spans="1:13" x14ac:dyDescent="0.25">
      <c r="A17934" s="9"/>
      <c r="H17934" s="9"/>
      <c r="J17934">
        <v>7</v>
      </c>
      <c r="K17934">
        <f ca="1">SIMULATION!$D$3*SIMULATION!$D$17/$H17927/(SIMULATION!$D$17-$I17927)*(((EXP(-$I17927*$J17934))/(1-EXP(-SIMULATION!$D$4*$I17927)))-(EXP(-SIMULATION!$D$17*$J17934)/(1-EXP(-SIMULATION!$D$4*SIMULATION!$D$17))))</f>
        <v>2.5004911508220382</v>
      </c>
      <c r="L17934">
        <v>-0.19191980249948898</v>
      </c>
      <c r="M17934">
        <f t="shared" ca="1" si="280"/>
        <v>2.0205973830045525</v>
      </c>
    </row>
    <row r="17935" spans="1:13" x14ac:dyDescent="0.25">
      <c r="A17935" s="9"/>
      <c r="H17935" s="9"/>
      <c r="J17935">
        <v>8</v>
      </c>
      <c r="K17935">
        <f ca="1">SIMULATION!$D$3*SIMULATION!$D$17/$H17927/(SIMULATION!$D$17-$I17927)*(((EXP(-$I17927*$J17935))/(1-EXP(-SIMULATION!$D$4*$I17927)))-(EXP(-SIMULATION!$D$17*$J17935)/(1-EXP(-SIMULATION!$D$4*SIMULATION!$D$17))))</f>
        <v>2.457387731134228</v>
      </c>
      <c r="L17935">
        <v>-0.15325772383989925</v>
      </c>
      <c r="M17935">
        <f t="shared" ca="1" si="280"/>
        <v>2.080774080868502</v>
      </c>
    </row>
    <row r="17936" spans="1:13" x14ac:dyDescent="0.25">
      <c r="A17936" s="9"/>
      <c r="H17936" s="9"/>
      <c r="J17936">
        <v>9</v>
      </c>
      <c r="K17936">
        <f ca="1">SIMULATION!$D$3*SIMULATION!$D$17/$H17927/(SIMULATION!$D$17-$I17927)*(((EXP(-$I17927*$J17936))/(1-EXP(-SIMULATION!$D$4*$I17927)))-(EXP(-SIMULATION!$D$17*$J17936)/(1-EXP(-SIMULATION!$D$4*SIMULATION!$D$17))))</f>
        <v>2.4077934441311624</v>
      </c>
      <c r="L17936">
        <v>-0.22397052533451114</v>
      </c>
      <c r="M17936">
        <f t="shared" ca="1" si="280"/>
        <v>1.868518681552114</v>
      </c>
    </row>
    <row r="17937" spans="1:13" x14ac:dyDescent="0.25">
      <c r="A17937" s="9"/>
      <c r="H17937" s="9"/>
      <c r="J17937">
        <v>10</v>
      </c>
      <c r="K17937">
        <f ca="1">SIMULATION!$D$3*SIMULATION!$D$17/$H17927/(SIMULATION!$D$17-$I17927)*(((EXP(-$I17927*$J17937))/(1-EXP(-SIMULATION!$D$4*$I17927)))-(EXP(-SIMULATION!$D$17*$J17937)/(1-EXP(-SIMULATION!$D$4*SIMULATION!$D$17))))</f>
        <v>2.354604314769333</v>
      </c>
      <c r="L17937">
        <v>0.15823295840238305</v>
      </c>
      <c r="M17937">
        <f t="shared" ca="1" si="280"/>
        <v>2.7271803213623009</v>
      </c>
    </row>
    <row r="17938" spans="1:13" x14ac:dyDescent="0.25">
      <c r="A17938" s="9"/>
      <c r="H17938" s="9"/>
      <c r="J17938">
        <v>11</v>
      </c>
      <c r="K17938">
        <f ca="1">SIMULATION!$D$3*SIMULATION!$D$17/$H17927/(SIMULATION!$D$17-$I17927)*(((EXP(-$I17927*$J17938))/(1-EXP(-SIMULATION!$D$4*$I17927)))-(EXP(-SIMULATION!$D$17*$J17938)/(1-EXP(-SIMULATION!$D$4*SIMULATION!$D$17))))</f>
        <v>2.2996616751294456</v>
      </c>
      <c r="L17938">
        <v>-0.38918778445103785</v>
      </c>
      <c r="M17938">
        <f t="shared" ca="1" si="280"/>
        <v>1.4046614427988544</v>
      </c>
    </row>
    <row r="17939" spans="1:13" x14ac:dyDescent="0.25">
      <c r="A17939" s="9"/>
      <c r="H17939" s="9"/>
      <c r="J17939">
        <v>12</v>
      </c>
      <c r="K17939">
        <f ca="1">SIMULATION!$D$3*SIMULATION!$D$17/$H17927/(SIMULATION!$D$17-$I17927)*(((EXP(-$I17927*$J17939))/(1-EXP(-SIMULATION!$D$4*$I17927)))-(EXP(-SIMULATION!$D$17*$J17939)/(1-EXP(-SIMULATION!$D$4*SIMULATION!$D$17))))</f>
        <v>2.2441313574055766</v>
      </c>
      <c r="L17939">
        <v>-0.17295173079585982</v>
      </c>
      <c r="M17939">
        <f t="shared" ca="1" si="280"/>
        <v>1.8560049550090199</v>
      </c>
    </row>
    <row r="17940" spans="1:13" x14ac:dyDescent="0.25">
      <c r="A17940" s="9"/>
      <c r="H17940" s="9"/>
      <c r="J17940">
        <v>13</v>
      </c>
      <c r="K17940">
        <f ca="1">SIMULATION!$D$3*SIMULATION!$D$17/$H17927/(SIMULATION!$D$17-$I17927)*(((EXP(-$I17927*$J17940))/(1-EXP(-SIMULATION!$D$4*$I17927)))-(EXP(-SIMULATION!$D$17*$J17940)/(1-EXP(-SIMULATION!$D$4*SIMULATION!$D$17))))</f>
        <v>2.1887466803946376</v>
      </c>
      <c r="L17940">
        <v>-0.3889965592562839</v>
      </c>
      <c r="M17940">
        <f t="shared" ca="1" si="280"/>
        <v>1.3373317526375104</v>
      </c>
    </row>
    <row r="17941" spans="1:13" x14ac:dyDescent="0.25">
      <c r="A17941" s="9"/>
      <c r="H17941" s="9"/>
      <c r="J17941">
        <v>14</v>
      </c>
      <c r="K17941">
        <f ca="1">SIMULATION!$D$3*SIMULATION!$D$17/$H17927/(SIMULATION!$D$17-$I17927)*(((EXP(-$I17927*$J17941))/(1-EXP(-SIMULATION!$D$4*$I17927)))-(EXP(-SIMULATION!$D$17*$J17941)/(1-EXP(-SIMULATION!$D$4*SIMULATION!$D$17))))</f>
        <v>2.1339641518005532</v>
      </c>
      <c r="L17941">
        <v>0.47404807014017514</v>
      </c>
      <c r="M17941">
        <f t="shared" ca="1" si="280"/>
        <v>3.1455657397099213</v>
      </c>
    </row>
    <row r="17942" spans="1:13" x14ac:dyDescent="0.25">
      <c r="A17942" s="9"/>
      <c r="H17942" s="9"/>
      <c r="J17942">
        <v>15</v>
      </c>
      <c r="K17942">
        <f ca="1">SIMULATION!$D$3*SIMULATION!$D$17/$H17927/(SIMULATION!$D$17-$I17927)*(((EXP(-$I17927*$J17942))/(1-EXP(-SIMULATION!$D$4*$I17927)))-(EXP(-SIMULATION!$D$17*$J17942)/(1-EXP(-SIMULATION!$D$4*SIMULATION!$D$17))))</f>
        <v>2.0800632369535448</v>
      </c>
      <c r="L17942">
        <v>-0.4534839909848723</v>
      </c>
      <c r="M17942">
        <f t="shared" ca="1" si="280"/>
        <v>1.1367878587589393</v>
      </c>
    </row>
    <row r="17943" spans="1:13" x14ac:dyDescent="0.25">
      <c r="A17943" s="9"/>
      <c r="H17943" s="9"/>
      <c r="J17943">
        <v>16</v>
      </c>
      <c r="K17943">
        <f ca="1">SIMULATION!$D$3*SIMULATION!$D$17/$H17927/(SIMULATION!$D$17-$I17927)*(((EXP(-$I17927*$J17943))/(1-EXP(-SIMULATION!$D$4*$I17927)))-(EXP(-SIMULATION!$D$17*$J17943)/(1-EXP(-SIMULATION!$D$4*SIMULATION!$D$17))))</f>
        <v>2.0272102841641484</v>
      </c>
      <c r="L17943">
        <v>1.8793937795433049E-2</v>
      </c>
      <c r="M17943">
        <f t="shared" ca="1" si="280"/>
        <v>2.0653095481429919</v>
      </c>
    </row>
    <row r="17944" spans="1:13" x14ac:dyDescent="0.25">
      <c r="A17944" s="9"/>
      <c r="H17944" s="9"/>
      <c r="J17944">
        <v>17</v>
      </c>
      <c r="K17944">
        <f ca="1">SIMULATION!$D$3*SIMULATION!$D$17/$H17927/(SIMULATION!$D$17-$I17927)*(((EXP(-$I17927*$J17944))/(1-EXP(-SIMULATION!$D$4*$I17927)))-(EXP(-SIMULATION!$D$17*$J17944)/(1-EXP(-SIMULATION!$D$4*SIMULATION!$D$17))))</f>
        <v>1.975499481006411</v>
      </c>
      <c r="L17944">
        <v>-0.57995738573117095</v>
      </c>
      <c r="M17944">
        <f t="shared" ca="1" si="280"/>
        <v>0.82979396648864789</v>
      </c>
    </row>
    <row r="17945" spans="1:13" x14ac:dyDescent="0.25">
      <c r="A17945" s="9"/>
      <c r="H17945" s="9"/>
      <c r="J17945">
        <v>18</v>
      </c>
      <c r="K17945">
        <f ca="1">SIMULATION!$D$3*SIMULATION!$D$17/$H17927/(SIMULATION!$D$17-$I17927)*(((EXP(-$I17927*$J17945))/(1-EXP(-SIMULATION!$D$4*$I17927)))-(EXP(-SIMULATION!$D$17*$J17945)/(1-EXP(-SIMULATION!$D$4*SIMULATION!$D$17))))</f>
        <v>1.924979091684824</v>
      </c>
      <c r="L17945">
        <v>-0.21573376543781761</v>
      </c>
      <c r="M17945">
        <f t="shared" ca="1" si="280"/>
        <v>1.5096961038465868</v>
      </c>
    </row>
    <row r="17946" spans="1:13" x14ac:dyDescent="0.25">
      <c r="A17946" s="9"/>
      <c r="H17946" s="9"/>
      <c r="J17946">
        <v>19</v>
      </c>
      <c r="K17946">
        <f ca="1">SIMULATION!$D$3*SIMULATION!$D$17/$H17927/(SIMULATION!$D$17-$I17927)*(((EXP(-$I17927*$J17946))/(1-EXP(-SIMULATION!$D$4*$I17927)))-(EXP(-SIMULATION!$D$17*$J17946)/(1-EXP(-SIMULATION!$D$4*SIMULATION!$D$17))))</f>
        <v>1.8756682623786169</v>
      </c>
      <c r="L17946">
        <v>-0.14846565137627979</v>
      </c>
      <c r="M17946">
        <f t="shared" ca="1" si="280"/>
        <v>1.5971959520387609</v>
      </c>
    </row>
    <row r="17947" spans="1:13" x14ac:dyDescent="0.25">
      <c r="A17947" s="9"/>
      <c r="H17947" s="9"/>
      <c r="J17947">
        <v>20</v>
      </c>
      <c r="K17947">
        <f ca="1">SIMULATION!$D$3*SIMULATION!$D$17/$H17927/(SIMULATION!$D$17-$I17927)*(((EXP(-$I17927*$J17947))/(1-EXP(-SIMULATION!$D$4*$I17927)))-(EXP(-SIMULATION!$D$17*$J17947)/(1-EXP(-SIMULATION!$D$4*SIMULATION!$D$17))))</f>
        <v>1.8275677825276324</v>
      </c>
      <c r="L17947">
        <v>0.52165484235697934</v>
      </c>
      <c r="M17947">
        <f t="shared" ca="1" si="280"/>
        <v>2.780927366018779</v>
      </c>
    </row>
    <row r="17948" spans="1:13" x14ac:dyDescent="0.25">
      <c r="A17948" s="9"/>
      <c r="H17948" s="9"/>
      <c r="J17948">
        <v>21</v>
      </c>
      <c r="K17948">
        <f ca="1">SIMULATION!$D$3*SIMULATION!$D$17/$H17927/(SIMULATION!$D$17-$I17927)*(((EXP(-$I17927*$J17948))/(1-EXP(-SIMULATION!$D$4*$I17927)))-(EXP(-SIMULATION!$D$17*$J17948)/(1-EXP(-SIMULATION!$D$4*SIMULATION!$D$17))))</f>
        <v>1.780666973144087</v>
      </c>
      <c r="L17948">
        <v>-6.9900915741799144E-2</v>
      </c>
      <c r="M17948">
        <f t="shared" ca="1" si="280"/>
        <v>1.6561967210901376</v>
      </c>
    </row>
    <row r="17949" spans="1:13" x14ac:dyDescent="0.25">
      <c r="A17949" s="9"/>
      <c r="H17949" s="9"/>
      <c r="J17949">
        <v>22</v>
      </c>
      <c r="K17949">
        <f ca="1">SIMULATION!$D$3*SIMULATION!$D$17/$H17927/(SIMULATION!$D$17-$I17927)*(((EXP(-$I17927*$J17949))/(1-EXP(-SIMULATION!$D$4*$I17927)))-(EXP(-SIMULATION!$D$17*$J17949)/(1-EXP(-SIMULATION!$D$4*SIMULATION!$D$17))))</f>
        <v>1.7349480934284742</v>
      </c>
      <c r="L17949">
        <v>-0.25140242605665358</v>
      </c>
      <c r="M17949">
        <f t="shared" ca="1" si="280"/>
        <v>1.2987779336581899</v>
      </c>
    </row>
    <row r="17950" spans="1:13" x14ac:dyDescent="0.25">
      <c r="A17950" s="9"/>
      <c r="H17950" s="9"/>
      <c r="J17950">
        <v>23</v>
      </c>
      <c r="K17950">
        <f ca="1">SIMULATION!$D$3*SIMULATION!$D$17/$H17927/(SIMULATION!$D$17-$I17927)*(((EXP(-$I17927*$J17950))/(1-EXP(-SIMULATION!$D$4*$I17927)))-(EXP(-SIMULATION!$D$17*$J17950)/(1-EXP(-SIMULATION!$D$4*SIMULATION!$D$17))))</f>
        <v>1.6903891572493428</v>
      </c>
      <c r="L17950">
        <v>-0.12781783665264088</v>
      </c>
      <c r="M17950">
        <f t="shared" ca="1" si="280"/>
        <v>1.4743272720686509</v>
      </c>
    </row>
    <row r="17951" spans="1:13" x14ac:dyDescent="0.25">
      <c r="A17951" s="9"/>
      <c r="H17951" s="9"/>
      <c r="J17951">
        <v>24</v>
      </c>
      <c r="K17951">
        <f ca="1">SIMULATION!$D$3*SIMULATION!$D$17/$H17927/(SIMULATION!$D$17-$I17927)*(((EXP(-$I17927*$J17951))/(1-EXP(-SIMULATION!$D$4*$I17927)))-(EXP(-SIMULATION!$D$17*$J17951)/(1-EXP(-SIMULATION!$D$4*SIMULATION!$D$17))))</f>
        <v>1.6469657308150782</v>
      </c>
      <c r="L17951">
        <v>-7.9043035065589962E-2</v>
      </c>
      <c r="M17951">
        <f t="shared" ca="1" si="280"/>
        <v>1.5167845608024371</v>
      </c>
    </row>
    <row r="17952" spans="1:13" x14ac:dyDescent="0.25">
      <c r="A17952" s="9">
        <v>719</v>
      </c>
      <c r="B17952" s="2">
        <f ca="1">NORMINV(RAND(),SIMULATION!D7,SIMULATION!D8)</f>
        <v>53.166016612954145</v>
      </c>
      <c r="C17952" s="2">
        <v>2</v>
      </c>
      <c r="D17952" s="2">
        <f ca="1">SIMULATION!$D$11*(1+(SIMULATION!$D$12*LN(1+$C17952)))*(1+(SIMULATION!$D$13*(($B17952/63.5)-1)))</f>
        <v>9.4706417235682299</v>
      </c>
      <c r="E17952" s="2">
        <v>0.13765127903110516</v>
      </c>
      <c r="F17952" s="2">
        <f ca="1">D17952*(1+E17952)</f>
        <v>10.774287670062746</v>
      </c>
      <c r="G17952" s="2">
        <v>0.94791676872958319</v>
      </c>
      <c r="H17952" s="9">
        <f>SIMULATION!$D$15*EXP($G$17952)</f>
        <v>569.62302814860527</v>
      </c>
      <c r="I17952" s="2">
        <f ca="1">$F17952/$H17952</f>
        <v>1.8914768430415195E-2</v>
      </c>
      <c r="J17952">
        <v>0</v>
      </c>
      <c r="K17952">
        <f ca="1">SIMULATION!$D$3*SIMULATION!$D$17/$H17952/(SIMULATION!$D$17-$I17952)*(((EXP(-$I17952*$J17952))/(1-EXP(-SIMULATION!$D$4*$I17952)))-(EXP(-SIMULATION!$D$17*$J17952)/(1-EXP(-SIMULATION!$D$4*SIMULATION!$D$17))))</f>
        <v>1.755185630530488</v>
      </c>
      <c r="L17952">
        <v>0.37800238481300152</v>
      </c>
      <c r="M17952">
        <f t="shared" ca="1" si="280"/>
        <v>2.4186499846605241</v>
      </c>
    </row>
    <row r="17953" spans="1:13" x14ac:dyDescent="0.25">
      <c r="A17953" s="9"/>
      <c r="H17953" s="9"/>
      <c r="J17953">
        <v>1</v>
      </c>
      <c r="K17953">
        <f ca="1">SIMULATION!$D$3*SIMULATION!$D$17/$H17952/(SIMULATION!$D$17-$I17952)*(((EXP(-$I17952*$J17953))/(1-EXP(-SIMULATION!$D$4*$I17952)))-(EXP(-SIMULATION!$D$17*$J17953)/(1-EXP(-SIMULATION!$D$4*SIMULATION!$D$17))))</f>
        <v>2.0656096236649257</v>
      </c>
      <c r="L17953">
        <v>6.5439481118590048E-2</v>
      </c>
      <c r="M17953">
        <f t="shared" ca="1" si="280"/>
        <v>2.2007820456311245</v>
      </c>
    </row>
    <row r="17954" spans="1:13" x14ac:dyDescent="0.25">
      <c r="A17954" s="9"/>
      <c r="H17954" s="9"/>
      <c r="J17954">
        <v>2</v>
      </c>
      <c r="K17954">
        <f ca="1">SIMULATION!$D$3*SIMULATION!$D$17/$H17952/(SIMULATION!$D$17-$I17952)*(((EXP(-$I17952*$J17954))/(1-EXP(-SIMULATION!$D$4*$I17952)))-(EXP(-SIMULATION!$D$17*$J17954)/(1-EXP(-SIMULATION!$D$4*SIMULATION!$D$17))))</f>
        <v>2.246908252788296</v>
      </c>
      <c r="L17954">
        <v>-2.9468049347771433E-2</v>
      </c>
      <c r="M17954">
        <f t="shared" ca="1" si="280"/>
        <v>2.1806962495152153</v>
      </c>
    </row>
    <row r="17955" spans="1:13" x14ac:dyDescent="0.25">
      <c r="A17955" s="9"/>
      <c r="H17955" s="9"/>
      <c r="J17955">
        <v>3</v>
      </c>
      <c r="K17955">
        <f ca="1">SIMULATION!$D$3*SIMULATION!$D$17/$H17952/(SIMULATION!$D$17-$I17952)*(((EXP(-$I17952*$J17955))/(1-EXP(-SIMULATION!$D$4*$I17952)))-(EXP(-SIMULATION!$D$17*$J17955)/(1-EXP(-SIMULATION!$D$4*SIMULATION!$D$17))))</f>
        <v>2.34579052122767</v>
      </c>
      <c r="L17955">
        <v>-0.34809001839710652</v>
      </c>
      <c r="M17955">
        <f t="shared" ca="1" si="280"/>
        <v>1.5292442555377723</v>
      </c>
    </row>
    <row r="17956" spans="1:13" x14ac:dyDescent="0.25">
      <c r="A17956" s="9"/>
      <c r="H17956" s="9"/>
      <c r="J17956">
        <v>4</v>
      </c>
      <c r="K17956">
        <f ca="1">SIMULATION!$D$3*SIMULATION!$D$17/$H17952/(SIMULATION!$D$17-$I17952)*(((EXP(-$I17952*$J17956))/(1-EXP(-SIMULATION!$D$4*$I17952)))-(EXP(-SIMULATION!$D$17*$J17956)/(1-EXP(-SIMULATION!$D$4*SIMULATION!$D$17))))</f>
        <v>2.3921825032555941</v>
      </c>
      <c r="L17956">
        <v>0.10151639592099354</v>
      </c>
      <c r="M17956">
        <f t="shared" ca="1" si="280"/>
        <v>2.6350282493713624</v>
      </c>
    </row>
    <row r="17957" spans="1:13" x14ac:dyDescent="0.25">
      <c r="A17957" s="9"/>
      <c r="H17957" s="9"/>
      <c r="J17957">
        <v>5</v>
      </c>
      <c r="K17957">
        <f ca="1">SIMULATION!$D$3*SIMULATION!$D$17/$H17952/(SIMULATION!$D$17-$I17952)*(((EXP(-$I17952*$J17957))/(1-EXP(-SIMULATION!$D$4*$I17952)))-(EXP(-SIMULATION!$D$17*$J17957)/(1-EXP(-SIMULATION!$D$4*SIMULATION!$D$17))))</f>
        <v>2.4052554807462947</v>
      </c>
      <c r="L17957">
        <v>-0.53577210118847485</v>
      </c>
      <c r="M17957">
        <f t="shared" ca="1" si="280"/>
        <v>1.1165866979317571</v>
      </c>
    </row>
    <row r="17958" spans="1:13" x14ac:dyDescent="0.25">
      <c r="A17958" s="9"/>
      <c r="H17958" s="9"/>
      <c r="J17958">
        <v>6</v>
      </c>
      <c r="K17958">
        <f ca="1">SIMULATION!$D$3*SIMULATION!$D$17/$H17952/(SIMULATION!$D$17-$I17952)*(((EXP(-$I17952*$J17958))/(1-EXP(-SIMULATION!$D$4*$I17952)))-(EXP(-SIMULATION!$D$17*$J17958)/(1-EXP(-SIMULATION!$D$4*SIMULATION!$D$17))))</f>
        <v>2.3972889173114234</v>
      </c>
      <c r="L17958">
        <v>3.8800102722937505E-2</v>
      </c>
      <c r="M17958">
        <f t="shared" ca="1" si="280"/>
        <v>2.4903039735596662</v>
      </c>
    </row>
    <row r="17959" spans="1:13" x14ac:dyDescent="0.25">
      <c r="A17959" s="9"/>
      <c r="H17959" s="9"/>
      <c r="J17959">
        <v>7</v>
      </c>
      <c r="K17959">
        <f ca="1">SIMULATION!$D$3*SIMULATION!$D$17/$H17952/(SIMULATION!$D$17-$I17952)*(((EXP(-$I17952*$J17959))/(1-EXP(-SIMULATION!$D$4*$I17952)))-(EXP(-SIMULATION!$D$17*$J17959)/(1-EXP(-SIMULATION!$D$4*SIMULATION!$D$17))))</f>
        <v>2.3761459437718391</v>
      </c>
      <c r="L17959">
        <v>0.31460345546097224</v>
      </c>
      <c r="M17959">
        <f t="shared" ca="1" si="280"/>
        <v>3.1236896683620325</v>
      </c>
    </row>
    <row r="17960" spans="1:13" x14ac:dyDescent="0.25">
      <c r="A17960" s="9"/>
      <c r="H17960" s="9"/>
      <c r="J17960">
        <v>8</v>
      </c>
      <c r="K17960">
        <f ca="1">SIMULATION!$D$3*SIMULATION!$D$17/$H17952/(SIMULATION!$D$17-$I17952)*(((EXP(-$I17952*$J17960))/(1-EXP(-SIMULATION!$D$4*$I17952)))-(EXP(-SIMULATION!$D$17*$J17960)/(1-EXP(-SIMULATION!$D$4*SIMULATION!$D$17))))</f>
        <v>2.3468597072507604</v>
      </c>
      <c r="L17960">
        <v>-7.925982708433095E-2</v>
      </c>
      <c r="M17960">
        <f t="shared" ca="1" si="280"/>
        <v>2.1608480126628815</v>
      </c>
    </row>
    <row r="17961" spans="1:13" x14ac:dyDescent="0.25">
      <c r="A17961" s="9"/>
      <c r="H17961" s="9"/>
      <c r="J17961">
        <v>9</v>
      </c>
      <c r="K17961">
        <f ca="1">SIMULATION!$D$3*SIMULATION!$D$17/$H17952/(SIMULATION!$D$17-$I17952)*(((EXP(-$I17952*$J17961))/(1-EXP(-SIMULATION!$D$4*$I17952)))-(EXP(-SIMULATION!$D$17*$J17961)/(1-EXP(-SIMULATION!$D$4*SIMULATION!$D$17))))</f>
        <v>2.3126499401299845</v>
      </c>
      <c r="L17961">
        <v>0.33463213099585182</v>
      </c>
      <c r="M17961">
        <f t="shared" ca="1" si="280"/>
        <v>3.0865369178431101</v>
      </c>
    </row>
    <row r="17962" spans="1:13" x14ac:dyDescent="0.25">
      <c r="A17962" s="9"/>
      <c r="H17962" s="9"/>
      <c r="J17962">
        <v>10</v>
      </c>
      <c r="K17962">
        <f ca="1">SIMULATION!$D$3*SIMULATION!$D$17/$H17952/(SIMULATION!$D$17-$I17952)*(((EXP(-$I17952*$J17962))/(1-EXP(-SIMULATION!$D$4*$I17952)))-(EXP(-SIMULATION!$D$17*$J17962)/(1-EXP(-SIMULATION!$D$4*SIMULATION!$D$17))))</f>
        <v>2.2755744001008256</v>
      </c>
      <c r="L17962">
        <v>0.44662318779493515</v>
      </c>
      <c r="M17962">
        <f t="shared" ca="1" si="280"/>
        <v>3.2918986927384033</v>
      </c>
    </row>
    <row r="17963" spans="1:13" x14ac:dyDescent="0.25">
      <c r="A17963" s="9"/>
      <c r="H17963" s="9"/>
      <c r="J17963">
        <v>11</v>
      </c>
      <c r="K17963">
        <f ca="1">SIMULATION!$D$3*SIMULATION!$D$17/$H17952/(SIMULATION!$D$17-$I17952)*(((EXP(-$I17952*$J17963))/(1-EXP(-SIMULATION!$D$4*$I17952)))-(EXP(-SIMULATION!$D$17*$J17963)/(1-EXP(-SIMULATION!$D$4*SIMULATION!$D$17))))</f>
        <v>2.2369463267864105</v>
      </c>
      <c r="L17963">
        <v>-0.57568585163444863</v>
      </c>
      <c r="M17963">
        <f t="shared" ca="1" si="280"/>
        <v>0.94916797558982413</v>
      </c>
    </row>
    <row r="17964" spans="1:13" x14ac:dyDescent="0.25">
      <c r="A17964" s="9"/>
      <c r="H17964" s="9"/>
      <c r="J17964">
        <v>12</v>
      </c>
      <c r="K17964">
        <f ca="1">SIMULATION!$D$3*SIMULATION!$D$17/$H17952/(SIMULATION!$D$17-$I17952)*(((EXP(-$I17952*$J17964))/(1-EXP(-SIMULATION!$D$4*$I17952)))-(EXP(-SIMULATION!$D$17*$J17964)/(1-EXP(-SIMULATION!$D$4*SIMULATION!$D$17))))</f>
        <v>2.1976019561397568</v>
      </c>
      <c r="L17964">
        <v>-0.19226090188894113</v>
      </c>
      <c r="M17964">
        <f t="shared" ca="1" si="280"/>
        <v>1.7750890220594258</v>
      </c>
    </row>
    <row r="17965" spans="1:13" x14ac:dyDescent="0.25">
      <c r="A17965" s="9"/>
      <c r="H17965" s="9"/>
      <c r="J17965">
        <v>13</v>
      </c>
      <c r="K17965">
        <f ca="1">SIMULATION!$D$3*SIMULATION!$D$17/$H17952/(SIMULATION!$D$17-$I17952)*(((EXP(-$I17952*$J17965))/(1-EXP(-SIMULATION!$D$4*$I17952)))-(EXP(-SIMULATION!$D$17*$J17965)/(1-EXP(-SIMULATION!$D$4*SIMULATION!$D$17))))</f>
        <v>2.1580719482609005</v>
      </c>
      <c r="L17965">
        <v>0.14160331264672657</v>
      </c>
      <c r="M17965">
        <f t="shared" ca="1" si="280"/>
        <v>2.4636620850646191</v>
      </c>
    </row>
    <row r="17966" spans="1:13" x14ac:dyDescent="0.25">
      <c r="A17966" s="9"/>
      <c r="H17966" s="9"/>
      <c r="J17966">
        <v>14</v>
      </c>
      <c r="K17966">
        <f ca="1">SIMULATION!$D$3*SIMULATION!$D$17/$H17952/(SIMULATION!$D$17-$I17952)*(((EXP(-$I17952*$J17966))/(1-EXP(-SIMULATION!$D$4*$I17952)))-(EXP(-SIMULATION!$D$17*$J17966)/(1-EXP(-SIMULATION!$D$4*SIMULATION!$D$17))))</f>
        <v>2.1186912406360272</v>
      </c>
      <c r="L17966">
        <v>0.10092348798924074</v>
      </c>
      <c r="M17966">
        <f t="shared" ca="1" si="280"/>
        <v>2.3325169506132668</v>
      </c>
    </row>
    <row r="17967" spans="1:13" x14ac:dyDescent="0.25">
      <c r="A17967" s="9"/>
      <c r="H17967" s="9"/>
      <c r="J17967">
        <v>15</v>
      </c>
      <c r="K17967">
        <f ca="1">SIMULATION!$D$3*SIMULATION!$D$17/$H17952/(SIMULATION!$D$17-$I17952)*(((EXP(-$I17952*$J17967))/(1-EXP(-SIMULATION!$D$4*$I17952)))-(EXP(-SIMULATION!$D$17*$J17967)/(1-EXP(-SIMULATION!$D$4*SIMULATION!$D$17))))</f>
        <v>2.0796694429272202</v>
      </c>
      <c r="L17967">
        <v>0.25014725969428048</v>
      </c>
      <c r="M17967">
        <f t="shared" ca="1" si="280"/>
        <v>2.5998930551453951</v>
      </c>
    </row>
    <row r="17968" spans="1:13" x14ac:dyDescent="0.25">
      <c r="A17968" s="9"/>
      <c r="H17968" s="9"/>
      <c r="J17968">
        <v>16</v>
      </c>
      <c r="K17968">
        <f ca="1">SIMULATION!$D$3*SIMULATION!$D$17/$H17952/(SIMULATION!$D$17-$I17952)*(((EXP(-$I17952*$J17968))/(1-EXP(-SIMULATION!$D$4*$I17952)))-(EXP(-SIMULATION!$D$17*$J17968)/(1-EXP(-SIMULATION!$D$4*SIMULATION!$D$17))))</f>
        <v>2.0411359458642941</v>
      </c>
      <c r="L17968">
        <v>-4.4585672246887718E-2</v>
      </c>
      <c r="M17968">
        <f t="shared" ca="1" si="280"/>
        <v>1.9501305275706475</v>
      </c>
    </row>
    <row r="17969" spans="1:13" x14ac:dyDescent="0.25">
      <c r="A17969" s="9"/>
      <c r="H17969" s="9"/>
      <c r="J17969">
        <v>17</v>
      </c>
      <c r="K17969">
        <f ca="1">SIMULATION!$D$3*SIMULATION!$D$17/$H17952/(SIMULATION!$D$17-$I17952)*(((EXP(-$I17952*$J17969))/(1-EXP(-SIMULATION!$D$4*$I17952)))-(EXP(-SIMULATION!$D$17*$J17969)/(1-EXP(-SIMULATION!$D$4*SIMULATION!$D$17))))</f>
        <v>2.003168826353098</v>
      </c>
      <c r="L17969">
        <v>6.3441722127384317E-2</v>
      </c>
      <c r="M17969">
        <f t="shared" ca="1" si="280"/>
        <v>2.13025330640883</v>
      </c>
    </row>
    <row r="17970" spans="1:13" x14ac:dyDescent="0.25">
      <c r="A17970" s="9"/>
      <c r="H17970" s="9"/>
      <c r="J17970">
        <v>18</v>
      </c>
      <c r="K17970">
        <f ca="1">SIMULATION!$D$3*SIMULATION!$D$17/$H17952/(SIMULATION!$D$17-$I17952)*(((EXP(-$I17952*$J17970))/(1-EXP(-SIMULATION!$D$4*$I17952)))-(EXP(-SIMULATION!$D$17*$J17970)/(1-EXP(-SIMULATION!$D$4*SIMULATION!$D$17))))</f>
        <v>1.9658133688390322</v>
      </c>
      <c r="L17970">
        <v>0.21949856576160487</v>
      </c>
      <c r="M17970">
        <f t="shared" ca="1" si="280"/>
        <v>2.3973065838541885</v>
      </c>
    </row>
    <row r="17971" spans="1:13" x14ac:dyDescent="0.25">
      <c r="A17971" s="9"/>
      <c r="H17971" s="9"/>
      <c r="J17971">
        <v>19</v>
      </c>
      <c r="K17971">
        <f ca="1">SIMULATION!$D$3*SIMULATION!$D$17/$H17952/(SIMULATION!$D$17-$I17952)*(((EXP(-$I17952*$J17971))/(1-EXP(-SIMULATION!$D$4*$I17952)))-(EXP(-SIMULATION!$D$17*$J17971)/(1-EXP(-SIMULATION!$D$4*SIMULATION!$D$17))))</f>
        <v>1.9290939325472758</v>
      </c>
      <c r="L17971">
        <v>-0.28537012571901299</v>
      </c>
      <c r="M17971">
        <f t="shared" ca="1" si="280"/>
        <v>1.3785881544924745</v>
      </c>
    </row>
    <row r="17972" spans="1:13" x14ac:dyDescent="0.25">
      <c r="A17972" s="9"/>
      <c r="H17972" s="9"/>
      <c r="J17972">
        <v>20</v>
      </c>
      <c r="K17972">
        <f ca="1">SIMULATION!$D$3*SIMULATION!$D$17/$H17952/(SIMULATION!$D$17-$I17952)*(((EXP(-$I17952*$J17972))/(1-EXP(-SIMULATION!$D$4*$I17952)))-(EXP(-SIMULATION!$D$17*$J17972)/(1-EXP(-SIMULATION!$D$4*SIMULATION!$D$17))))</f>
        <v>1.8930215546311089</v>
      </c>
      <c r="L17972">
        <v>-7.3736610443706829E-2</v>
      </c>
      <c r="M17972">
        <f t="shared" ca="1" si="280"/>
        <v>1.7534365616957346</v>
      </c>
    </row>
    <row r="17973" spans="1:13" x14ac:dyDescent="0.25">
      <c r="A17973" s="9"/>
      <c r="H17973" s="9"/>
      <c r="J17973">
        <v>21</v>
      </c>
      <c r="K17973">
        <f ca="1">SIMULATION!$D$3*SIMULATION!$D$17/$H17952/(SIMULATION!$D$17-$I17952)*(((EXP(-$I17952*$J17973))/(1-EXP(-SIMULATION!$D$4*$I17952)))-(EXP(-SIMULATION!$D$17*$J17973)/(1-EXP(-SIMULATION!$D$4*SIMULATION!$D$17))))</f>
        <v>1.8575988208178709</v>
      </c>
      <c r="L17973">
        <v>-0.35510785787395255</v>
      </c>
      <c r="M17973">
        <f t="shared" ca="1" si="280"/>
        <v>1.1979508827680565</v>
      </c>
    </row>
    <row r="17974" spans="1:13" x14ac:dyDescent="0.25">
      <c r="A17974" s="9"/>
      <c r="H17974" s="9"/>
      <c r="J17974">
        <v>22</v>
      </c>
      <c r="K17974">
        <f ca="1">SIMULATION!$D$3*SIMULATION!$D$17/$H17952/(SIMULATION!$D$17-$I17952)*(((EXP(-$I17952*$J17974))/(1-EXP(-SIMULATION!$D$4*$I17952)))-(EXP(-SIMULATION!$D$17*$J17974)/(1-EXP(-SIMULATION!$D$4*SIMULATION!$D$17))))</f>
        <v>1.8228229850317215</v>
      </c>
      <c r="L17974">
        <v>-9.7352849307515754E-2</v>
      </c>
      <c r="M17974">
        <f t="shared" ca="1" si="280"/>
        <v>1.6453659736556523</v>
      </c>
    </row>
    <row r="17975" spans="1:13" x14ac:dyDescent="0.25">
      <c r="A17975" s="9"/>
      <c r="H17975" s="9"/>
      <c r="J17975">
        <v>23</v>
      </c>
      <c r="K17975">
        <f ca="1">SIMULATION!$D$3*SIMULATION!$D$17/$H17952/(SIMULATION!$D$17-$I17952)*(((EXP(-$I17952*$J17975))/(1-EXP(-SIMULATION!$D$4*$I17952)))-(EXP(-SIMULATION!$D$17*$J17975)/(1-EXP(-SIMULATION!$D$4*SIMULATION!$D$17))))</f>
        <v>1.7886879669483091</v>
      </c>
      <c r="L17975">
        <v>-8.2628951665749184E-2</v>
      </c>
      <c r="M17975">
        <f t="shared" ca="1" si="280"/>
        <v>1.6408905553822299</v>
      </c>
    </row>
    <row r="17976" spans="1:13" x14ac:dyDescent="0.25">
      <c r="A17976" s="9"/>
      <c r="H17976" s="9"/>
      <c r="J17976">
        <v>24</v>
      </c>
      <c r="K17976">
        <f ca="1">SIMULATION!$D$3*SIMULATION!$D$17/$H17952/(SIMULATION!$D$17-$I17952)*(((EXP(-$I17952*$J17976))/(1-EXP(-SIMULATION!$D$4*$I17952)))-(EXP(-SIMULATION!$D$17*$J17976)/(1-EXP(-SIMULATION!$D$4*SIMULATION!$D$17))))</f>
        <v>1.7551856305304878</v>
      </c>
      <c r="L17976">
        <v>-0.38762532340592953</v>
      </c>
      <c r="M17976">
        <f t="shared" ca="1" si="280"/>
        <v>1.0748312328586673</v>
      </c>
    </row>
    <row r="17977" spans="1:13" x14ac:dyDescent="0.25">
      <c r="A17977" s="9">
        <v>720</v>
      </c>
      <c r="B17977" s="2">
        <f ca="1">NORMINV(RAND(),SIMULATION!D7,SIMULATION!D8)</f>
        <v>57.135652112454459</v>
      </c>
      <c r="C17977" s="2">
        <v>2</v>
      </c>
      <c r="D17977" s="2">
        <f ca="1">SIMULATION!$D$11*(1+(SIMULATION!$D$12*LN(1+$C17977)))*(1+(SIMULATION!$D$13*(($B17977/63.5)-1)))</f>
        <v>9.7654337518217176</v>
      </c>
      <c r="E17977" s="2">
        <v>-4.7490291345538151E-2</v>
      </c>
      <c r="F17977" s="2">
        <f ca="1">D17977*(1+E17977)</f>
        <v>9.3016704578321523</v>
      </c>
      <c r="G17977" s="2">
        <v>-0.50948848869427155</v>
      </c>
      <c r="H17977" s="9">
        <f>SIMULATION!$D$15*EXP($G$17977)</f>
        <v>132.63082681562511</v>
      </c>
      <c r="I17977" s="2">
        <f ca="1">$F17977/$H17977</f>
        <v>7.0132040047995323E-2</v>
      </c>
      <c r="J17977">
        <v>0</v>
      </c>
      <c r="K17977">
        <f ca="1">SIMULATION!$D$3*SIMULATION!$D$17/$H17977/(SIMULATION!$D$17-$I17977)*(((EXP(-$I17977*$J17977))/(1-EXP(-SIMULATION!$D$4*$I17977)))-(EXP(-SIMULATION!$D$17*$J17977)/(1-EXP(-SIMULATION!$D$4*SIMULATION!$D$17))))</f>
        <v>1.1231186921040557</v>
      </c>
      <c r="L17977">
        <v>-0.28596214598323133</v>
      </c>
      <c r="M17977">
        <f t="shared" ca="1" si="280"/>
        <v>0.80194926071609984</v>
      </c>
    </row>
    <row r="17978" spans="1:13" x14ac:dyDescent="0.25">
      <c r="A17978" s="9"/>
      <c r="H17978" s="9"/>
      <c r="J17978">
        <v>1</v>
      </c>
      <c r="K17978">
        <f ca="1">SIMULATION!$D$3*SIMULATION!$D$17/$H17977/(SIMULATION!$D$17-$I17977)*(((EXP(-$I17977*$J17978))/(1-EXP(-SIMULATION!$D$4*$I17977)))-(EXP(-SIMULATION!$D$17*$J17978)/(1-EXP(-SIMULATION!$D$4*SIMULATION!$D$17))))</f>
        <v>2.4817755886922375</v>
      </c>
      <c r="L17978">
        <v>-0.29886500887587364</v>
      </c>
      <c r="M17978">
        <f t="shared" ca="1" si="280"/>
        <v>1.7400597053498055</v>
      </c>
    </row>
    <row r="17979" spans="1:13" x14ac:dyDescent="0.25">
      <c r="A17979" s="9"/>
      <c r="H17979" s="9"/>
      <c r="J17979">
        <v>2</v>
      </c>
      <c r="K17979">
        <f ca="1">SIMULATION!$D$3*SIMULATION!$D$17/$H17977/(SIMULATION!$D$17-$I17977)*(((EXP(-$I17977*$J17979))/(1-EXP(-SIMULATION!$D$4*$I17977)))-(EXP(-SIMULATION!$D$17*$J17979)/(1-EXP(-SIMULATION!$D$4*SIMULATION!$D$17))))</f>
        <v>3.2330932618408994</v>
      </c>
      <c r="L17979">
        <v>7.5928935840126159E-3</v>
      </c>
      <c r="M17979">
        <f t="shared" ca="1" si="280"/>
        <v>3.2576417949252456</v>
      </c>
    </row>
    <row r="17980" spans="1:13" x14ac:dyDescent="0.25">
      <c r="A17980" s="9"/>
      <c r="H17980" s="9"/>
      <c r="J17980">
        <v>3</v>
      </c>
      <c r="K17980">
        <f ca="1">SIMULATION!$D$3*SIMULATION!$D$17/$H17977/(SIMULATION!$D$17-$I17977)*(((EXP(-$I17977*$J17980))/(1-EXP(-SIMULATION!$D$4*$I17977)))-(EXP(-SIMULATION!$D$17*$J17980)/(1-EXP(-SIMULATION!$D$4*SIMULATION!$D$17))))</f>
        <v>3.6032962091433296</v>
      </c>
      <c r="L17980">
        <v>4.3409042507605813E-2</v>
      </c>
      <c r="M17980">
        <f t="shared" ca="1" si="280"/>
        <v>3.7597118474535276</v>
      </c>
    </row>
    <row r="17981" spans="1:13" x14ac:dyDescent="0.25">
      <c r="A17981" s="9"/>
      <c r="H17981" s="9"/>
      <c r="J17981">
        <v>4</v>
      </c>
      <c r="K17981">
        <f ca="1">SIMULATION!$D$3*SIMULATION!$D$17/$H17977/(SIMULATION!$D$17-$I17977)*(((EXP(-$I17977*$J17981))/(1-EXP(-SIMULATION!$D$4*$I17977)))-(EXP(-SIMULATION!$D$17*$J17981)/(1-EXP(-SIMULATION!$D$4*SIMULATION!$D$17))))</f>
        <v>3.7368071251976458</v>
      </c>
      <c r="L17981">
        <v>-0.11137334264608907</v>
      </c>
      <c r="M17981">
        <f t="shared" ca="1" si="280"/>
        <v>3.3206264248406612</v>
      </c>
    </row>
    <row r="17982" spans="1:13" x14ac:dyDescent="0.25">
      <c r="A17982" s="9"/>
      <c r="H17982" s="9"/>
      <c r="J17982">
        <v>5</v>
      </c>
      <c r="K17982">
        <f ca="1">SIMULATION!$D$3*SIMULATION!$D$17/$H17977/(SIMULATION!$D$17-$I17977)*(((EXP(-$I17977*$J17982))/(1-EXP(-SIMULATION!$D$4*$I17977)))-(EXP(-SIMULATION!$D$17*$J17982)/(1-EXP(-SIMULATION!$D$4*SIMULATION!$D$17))))</f>
        <v>3.7256652021751608</v>
      </c>
      <c r="L17982">
        <v>0.32858448290707548</v>
      </c>
      <c r="M17982">
        <f t="shared" ca="1" si="280"/>
        <v>4.9498609761167707</v>
      </c>
    </row>
    <row r="17983" spans="1:13" x14ac:dyDescent="0.25">
      <c r="A17983" s="9"/>
      <c r="H17983" s="9"/>
      <c r="J17983">
        <v>6</v>
      </c>
      <c r="K17983">
        <f ca="1">SIMULATION!$D$3*SIMULATION!$D$17/$H17977/(SIMULATION!$D$17-$I17977)*(((EXP(-$I17977*$J17983))/(1-EXP(-SIMULATION!$D$4*$I17977)))-(EXP(-SIMULATION!$D$17*$J17983)/(1-EXP(-SIMULATION!$D$4*SIMULATION!$D$17))))</f>
        <v>3.6283755796665869</v>
      </c>
      <c r="L17983">
        <v>3.7679387005888292E-2</v>
      </c>
      <c r="M17983">
        <f t="shared" ca="1" si="280"/>
        <v>3.7650905473355585</v>
      </c>
    </row>
    <row r="17984" spans="1:13" x14ac:dyDescent="0.25">
      <c r="A17984" s="9"/>
      <c r="H17984" s="9"/>
      <c r="J17984">
        <v>7</v>
      </c>
      <c r="K17984">
        <f ca="1">SIMULATION!$D$3*SIMULATION!$D$17/$H17977/(SIMULATION!$D$17-$I17977)*(((EXP(-$I17977*$J17984))/(1-EXP(-SIMULATION!$D$4*$I17977)))-(EXP(-SIMULATION!$D$17*$J17984)/(1-EXP(-SIMULATION!$D$4*SIMULATION!$D$17))))</f>
        <v>3.4819861885054544</v>
      </c>
      <c r="L17984">
        <v>0.2886632581852937</v>
      </c>
      <c r="M17984">
        <f t="shared" ca="1" si="280"/>
        <v>4.4871076666356311</v>
      </c>
    </row>
    <row r="17985" spans="1:13" x14ac:dyDescent="0.25">
      <c r="A17985" s="9"/>
      <c r="H17985" s="9"/>
      <c r="J17985">
        <v>8</v>
      </c>
      <c r="K17985">
        <f ca="1">SIMULATION!$D$3*SIMULATION!$D$17/$H17977/(SIMULATION!$D$17-$I17977)*(((EXP(-$I17977*$J17985))/(1-EXP(-SIMULATION!$D$4*$I17977)))-(EXP(-SIMULATION!$D$17*$J17985)/(1-EXP(-SIMULATION!$D$4*SIMULATION!$D$17))))</f>
        <v>3.309824702809832</v>
      </c>
      <c r="L17985">
        <v>-2.5899051912555912E-2</v>
      </c>
      <c r="M17985">
        <f t="shared" ca="1" si="280"/>
        <v>3.2241033810103001</v>
      </c>
    </row>
    <row r="17986" spans="1:13" x14ac:dyDescent="0.25">
      <c r="A17986" s="9"/>
      <c r="H17986" s="9"/>
      <c r="J17986">
        <v>9</v>
      </c>
      <c r="K17986">
        <f ca="1">SIMULATION!$D$3*SIMULATION!$D$17/$H17977/(SIMULATION!$D$17-$I17977)*(((EXP(-$I17977*$J17986))/(1-EXP(-SIMULATION!$D$4*$I17977)))-(EXP(-SIMULATION!$D$17*$J17986)/(1-EXP(-SIMULATION!$D$4*SIMULATION!$D$17))))</f>
        <v>3.1264545318448476</v>
      </c>
      <c r="L17986">
        <v>0.23826952055869824</v>
      </c>
      <c r="M17986">
        <f t="shared" ca="1" si="280"/>
        <v>3.8713933541960888</v>
      </c>
    </row>
    <row r="17987" spans="1:13" x14ac:dyDescent="0.25">
      <c r="A17987" s="9"/>
      <c r="H17987" s="9"/>
      <c r="J17987">
        <v>10</v>
      </c>
      <c r="K17987">
        <f ca="1">SIMULATION!$D$3*SIMULATION!$D$17/$H17977/(SIMULATION!$D$17-$I17977)*(((EXP(-$I17977*$J17987))/(1-EXP(-SIMULATION!$D$4*$I17977)))-(EXP(-SIMULATION!$D$17*$J17987)/(1-EXP(-SIMULATION!$D$4*SIMULATION!$D$17))))</f>
        <v>2.9408488429091677</v>
      </c>
      <c r="L17987">
        <v>-0.24080954580689093</v>
      </c>
      <c r="M17987">
        <f t="shared" ref="M17987:M18050" ca="1" si="281">$K17987*(1+$L17987)</f>
        <v>2.2326643687614904</v>
      </c>
    </row>
    <row r="17988" spans="1:13" x14ac:dyDescent="0.25">
      <c r="A17988" s="9"/>
      <c r="H17988" s="9"/>
      <c r="J17988">
        <v>11</v>
      </c>
      <c r="K17988">
        <f ca="1">SIMULATION!$D$3*SIMULATION!$D$17/$H17977/(SIMULATION!$D$17-$I17977)*(((EXP(-$I17977*$J17988))/(1-EXP(-SIMULATION!$D$4*$I17977)))-(EXP(-SIMULATION!$D$17*$J17988)/(1-EXP(-SIMULATION!$D$4*SIMULATION!$D$17))))</f>
        <v>2.7584227837256909</v>
      </c>
      <c r="L17988">
        <v>0.54450251655025583</v>
      </c>
      <c r="M17988">
        <f t="shared" ca="1" si="281"/>
        <v>4.2603909311738919</v>
      </c>
    </row>
    <row r="17989" spans="1:13" x14ac:dyDescent="0.25">
      <c r="A17989" s="9"/>
      <c r="H17989" s="9"/>
      <c r="J17989">
        <v>12</v>
      </c>
      <c r="K17989">
        <f ca="1">SIMULATION!$D$3*SIMULATION!$D$17/$H17977/(SIMULATION!$D$17-$I17977)*(((EXP(-$I17977*$J17989))/(1-EXP(-SIMULATION!$D$4*$I17977)))-(EXP(-SIMULATION!$D$17*$J17989)/(1-EXP(-SIMULATION!$D$4*SIMULATION!$D$17))))</f>
        <v>2.5823341311372601</v>
      </c>
      <c r="L17989">
        <v>-0.19268677087437105</v>
      </c>
      <c r="M17989">
        <f t="shared" ca="1" si="281"/>
        <v>2.0847525060897469</v>
      </c>
    </row>
    <row r="17990" spans="1:13" x14ac:dyDescent="0.25">
      <c r="A17990" s="9"/>
      <c r="H17990" s="9"/>
      <c r="J17990">
        <v>13</v>
      </c>
      <c r="K17990">
        <f ca="1">SIMULATION!$D$3*SIMULATION!$D$17/$H17977/(SIMULATION!$D$17-$I17977)*(((EXP(-$I17977*$J17990))/(1-EXP(-SIMULATION!$D$4*$I17977)))-(EXP(-SIMULATION!$D$17*$J17990)/(1-EXP(-SIMULATION!$D$4*SIMULATION!$D$17))))</f>
        <v>2.4143152412873481</v>
      </c>
      <c r="L17990">
        <v>-0.17009595260165583</v>
      </c>
      <c r="M17990">
        <f t="shared" ca="1" si="281"/>
        <v>2.0036499904398801</v>
      </c>
    </row>
    <row r="17991" spans="1:13" x14ac:dyDescent="0.25">
      <c r="A17991" s="9"/>
      <c r="H17991" s="9"/>
      <c r="J17991">
        <v>14</v>
      </c>
      <c r="K17991">
        <f ca="1">SIMULATION!$D$3*SIMULATION!$D$17/$H17977/(SIMULATION!$D$17-$I17977)*(((EXP(-$I17977*$J17991))/(1-EXP(-SIMULATION!$D$4*$I17977)))-(EXP(-SIMULATION!$D$17*$J17991)/(1-EXP(-SIMULATION!$D$4*SIMULATION!$D$17))))</f>
        <v>2.2552047505193884</v>
      </c>
      <c r="L17991">
        <v>0.1073879303080926</v>
      </c>
      <c r="M17991">
        <f t="shared" ca="1" si="281"/>
        <v>2.4973865210986439</v>
      </c>
    </row>
    <row r="17992" spans="1:13" x14ac:dyDescent="0.25">
      <c r="A17992" s="9"/>
      <c r="H17992" s="9"/>
      <c r="J17992">
        <v>15</v>
      </c>
      <c r="K17992">
        <f ca="1">SIMULATION!$D$3*SIMULATION!$D$17/$H17977/(SIMULATION!$D$17-$I17977)*(((EXP(-$I17977*$J17992))/(1-EXP(-SIMULATION!$D$4*$I17977)))-(EXP(-SIMULATION!$D$17*$J17992)/(1-EXP(-SIMULATION!$D$4*SIMULATION!$D$17))))</f>
        <v>2.1052869663019651</v>
      </c>
      <c r="L17992">
        <v>-0.14171546773354415</v>
      </c>
      <c r="M17992">
        <f t="shared" ca="1" si="281"/>
        <v>1.806935239159148</v>
      </c>
    </row>
    <row r="17993" spans="1:13" x14ac:dyDescent="0.25">
      <c r="A17993" s="9"/>
      <c r="H17993" s="9"/>
      <c r="J17993">
        <v>16</v>
      </c>
      <c r="K17993">
        <f ca="1">SIMULATION!$D$3*SIMULATION!$D$17/$H17977/(SIMULATION!$D$17-$I17977)*(((EXP(-$I17977*$J17993))/(1-EXP(-SIMULATION!$D$4*$I17977)))-(EXP(-SIMULATION!$D$17*$J17993)/(1-EXP(-SIMULATION!$D$4*SIMULATION!$D$17))))</f>
        <v>1.9645081117348855</v>
      </c>
      <c r="L17993">
        <v>-8.2942072091087296E-2</v>
      </c>
      <c r="M17993">
        <f t="shared" ca="1" si="281"/>
        <v>1.8015677383078448</v>
      </c>
    </row>
    <row r="17994" spans="1:13" x14ac:dyDescent="0.25">
      <c r="A17994" s="9"/>
      <c r="H17994" s="9"/>
      <c r="J17994">
        <v>17</v>
      </c>
      <c r="K17994">
        <f ca="1">SIMULATION!$D$3*SIMULATION!$D$17/$H17977/(SIMULATION!$D$17-$I17977)*(((EXP(-$I17977*$J17994))/(1-EXP(-SIMULATION!$D$4*$I17977)))-(EXP(-SIMULATION!$D$17*$J17994)/(1-EXP(-SIMULATION!$D$4*SIMULATION!$D$17))))</f>
        <v>1.8326137391929773</v>
      </c>
      <c r="L17994">
        <v>0.17139900352488691</v>
      </c>
      <c r="M17994">
        <f t="shared" ca="1" si="281"/>
        <v>2.1467219079366706</v>
      </c>
    </row>
    <row r="17995" spans="1:13" x14ac:dyDescent="0.25">
      <c r="A17995" s="9"/>
      <c r="H17995" s="9"/>
      <c r="J17995">
        <v>18</v>
      </c>
      <c r="K17995">
        <f ca="1">SIMULATION!$D$3*SIMULATION!$D$17/$H17977/(SIMULATION!$D$17-$I17977)*(((EXP(-$I17977*$J17995))/(1-EXP(-SIMULATION!$D$4*$I17977)))-(EXP(-SIMULATION!$D$17*$J17995)/(1-EXP(-SIMULATION!$D$4*SIMULATION!$D$17))))</f>
        <v>1.7092357058791239</v>
      </c>
      <c r="L17995">
        <v>0.29635720384784109</v>
      </c>
      <c r="M17995">
        <f t="shared" ca="1" si="281"/>
        <v>2.2157800203903517</v>
      </c>
    </row>
    <row r="17996" spans="1:13" x14ac:dyDescent="0.25">
      <c r="A17996" s="9"/>
      <c r="H17996" s="9"/>
      <c r="J17996">
        <v>19</v>
      </c>
      <c r="K17996">
        <f ca="1">SIMULATION!$D$3*SIMULATION!$D$17/$H17977/(SIMULATION!$D$17-$I17977)*(((EXP(-$I17977*$J17996))/(1-EXP(-SIMULATION!$D$4*$I17977)))-(EXP(-SIMULATION!$D$17*$J17996)/(1-EXP(-SIMULATION!$D$4*SIMULATION!$D$17))))</f>
        <v>1.5939469007375764</v>
      </c>
      <c r="L17996">
        <v>-0.31149983087470856</v>
      </c>
      <c r="M17996">
        <f t="shared" ca="1" si="281"/>
        <v>1.0974327107345554</v>
      </c>
    </row>
    <row r="17997" spans="1:13" x14ac:dyDescent="0.25">
      <c r="A17997" s="9"/>
      <c r="H17997" s="9"/>
      <c r="J17997">
        <v>20</v>
      </c>
      <c r="K17997">
        <f ca="1">SIMULATION!$D$3*SIMULATION!$D$17/$H17977/(SIMULATION!$D$17-$I17977)*(((EXP(-$I17977*$J17997))/(1-EXP(-SIMULATION!$D$4*$I17977)))-(EXP(-SIMULATION!$D$17*$J17997)/(1-EXP(-SIMULATION!$D$4*SIMULATION!$D$17))))</f>
        <v>1.4862953740038831</v>
      </c>
      <c r="L17997">
        <v>0.24427066986347137</v>
      </c>
      <c r="M17997">
        <f t="shared" ca="1" si="281"/>
        <v>1.8493537406267904</v>
      </c>
    </row>
    <row r="17998" spans="1:13" x14ac:dyDescent="0.25">
      <c r="A17998" s="9"/>
      <c r="H17998" s="9"/>
      <c r="J17998">
        <v>21</v>
      </c>
      <c r="K17998">
        <f ca="1">SIMULATION!$D$3*SIMULATION!$D$17/$H17977/(SIMULATION!$D$17-$I17977)*(((EXP(-$I17977*$J17998))/(1-EXP(-SIMULATION!$D$4*$I17977)))-(EXP(-SIMULATION!$D$17*$J17998)/(1-EXP(-SIMULATION!$D$4*SIMULATION!$D$17))))</f>
        <v>1.3858253311830215</v>
      </c>
      <c r="L17998">
        <v>0.51343773451863695</v>
      </c>
      <c r="M17998">
        <f t="shared" ca="1" si="281"/>
        <v>2.097360349664172</v>
      </c>
    </row>
    <row r="17999" spans="1:13" x14ac:dyDescent="0.25">
      <c r="A17999" s="9"/>
      <c r="H17999" s="9"/>
      <c r="J17999">
        <v>22</v>
      </c>
      <c r="K17999">
        <f ca="1">SIMULATION!$D$3*SIMULATION!$D$17/$H17977/(SIMULATION!$D$17-$I17977)*(((EXP(-$I17977*$J17999))/(1-EXP(-SIMULATION!$D$4*$I17977)))-(EXP(-SIMULATION!$D$17*$J17999)/(1-EXP(-SIMULATION!$D$4*SIMULATION!$D$17))))</f>
        <v>1.2920897688372828</v>
      </c>
      <c r="L17999">
        <v>0.25107364878206334</v>
      </c>
      <c r="M17999">
        <f t="shared" ca="1" si="281"/>
        <v>1.616499461653232</v>
      </c>
    </row>
    <row r="18000" spans="1:13" x14ac:dyDescent="0.25">
      <c r="A18000" s="9"/>
      <c r="H18000" s="9"/>
      <c r="J18000">
        <v>23</v>
      </c>
      <c r="K18000">
        <f ca="1">SIMULATION!$D$3*SIMULATION!$D$17/$H17977/(SIMULATION!$D$17-$I17977)*(((EXP(-$I17977*$J18000))/(1-EXP(-SIMULATION!$D$4*$I17977)))-(EXP(-SIMULATION!$D$17*$J18000)/(1-EXP(-SIMULATION!$D$4*SIMULATION!$D$17))))</f>
        <v>1.2046578096226872</v>
      </c>
      <c r="L18000">
        <v>-1.7111456933066897E-3</v>
      </c>
      <c r="M18000">
        <f t="shared" ca="1" si="281"/>
        <v>1.202596464599843</v>
      </c>
    </row>
    <row r="18001" spans="1:13" x14ac:dyDescent="0.25">
      <c r="A18001" s="9"/>
      <c r="H18001" s="9"/>
      <c r="J18001">
        <v>24</v>
      </c>
      <c r="K18001">
        <f ca="1">SIMULATION!$D$3*SIMULATION!$D$17/$H17977/(SIMULATION!$D$17-$I17977)*(((EXP(-$I17977*$J18001))/(1-EXP(-SIMULATION!$D$4*$I17977)))-(EXP(-SIMULATION!$D$17*$J18001)/(1-EXP(-SIMULATION!$D$4*SIMULATION!$D$17))))</f>
        <v>1.1231186921040563</v>
      </c>
      <c r="L18001">
        <v>-0.2200130748699651</v>
      </c>
      <c r="M18001">
        <f t="shared" ca="1" si="281"/>
        <v>0.87601789521030926</v>
      </c>
    </row>
    <row r="18002" spans="1:13" x14ac:dyDescent="0.25">
      <c r="A18002" s="9">
        <v>721</v>
      </c>
      <c r="B18002" s="2">
        <f ca="1">NORMINV(RAND(),SIMULATION!D7,SIMULATION!D8)</f>
        <v>54.959973025985839</v>
      </c>
      <c r="C18002" s="2">
        <v>2</v>
      </c>
      <c r="D18002" s="2">
        <f ca="1">SIMULATION!$D$11*(1+(SIMULATION!$D$12*LN(1+$C18002)))*(1+(SIMULATION!$D$13*(($B18002/63.5)-1)))</f>
        <v>9.6038640432654763</v>
      </c>
      <c r="E18002" s="2">
        <v>-0.11800185245404538</v>
      </c>
      <c r="F18002" s="2">
        <f ca="1">D18002*(1+E18002)</f>
        <v>8.4705902954433512</v>
      </c>
      <c r="G18002" s="2">
        <v>-0.45107994945601509</v>
      </c>
      <c r="H18002" s="9">
        <f>SIMULATION!$D$15*EXP($G$18002)</f>
        <v>140.60830834868884</v>
      </c>
      <c r="I18002" s="2">
        <f ca="1">$F18002/$H18002</f>
        <v>6.024245931781981E-2</v>
      </c>
      <c r="J18002">
        <v>0</v>
      </c>
      <c r="K18002">
        <f ca="1">SIMULATION!$D$3*SIMULATION!$D$17/$H18002/(SIMULATION!$D$17-$I18002)*(((EXP(-$I18002*$J18002))/(1-EXP(-SIMULATION!$D$4*$I18002)))-(EXP(-SIMULATION!$D$17*$J18002)/(1-EXP(-SIMULATION!$D$4*SIMULATION!$D$17))))</f>
        <v>1.3939063460979519</v>
      </c>
      <c r="L18002">
        <v>2.3743250044345552E-3</v>
      </c>
      <c r="M18002">
        <f t="shared" ca="1" si="281"/>
        <v>1.3972159327893323</v>
      </c>
    </row>
    <row r="18003" spans="1:13" x14ac:dyDescent="0.25">
      <c r="A18003" s="9"/>
      <c r="H18003" s="9"/>
      <c r="J18003">
        <v>1</v>
      </c>
      <c r="K18003">
        <f ca="1">SIMULATION!$D$3*SIMULATION!$D$17/$H18002/(SIMULATION!$D$17-$I18002)*(((EXP(-$I18002*$J18003))/(1-EXP(-SIMULATION!$D$4*$I18002)))-(EXP(-SIMULATION!$D$17*$J18003)/(1-EXP(-SIMULATION!$D$4*SIMULATION!$D$17))))</f>
        <v>2.6728716524819287</v>
      </c>
      <c r="L18003">
        <v>-0.1763498955250648</v>
      </c>
      <c r="M18003">
        <f t="shared" ca="1" si="281"/>
        <v>2.201511015814833</v>
      </c>
    </row>
    <row r="18004" spans="1:13" x14ac:dyDescent="0.25">
      <c r="A18004" s="9"/>
      <c r="H18004" s="9"/>
      <c r="J18004">
        <v>2</v>
      </c>
      <c r="K18004">
        <f ca="1">SIMULATION!$D$3*SIMULATION!$D$17/$H18002/(SIMULATION!$D$17-$I18002)*(((EXP(-$I18002*$J18004))/(1-EXP(-SIMULATION!$D$4*$I18002)))-(EXP(-SIMULATION!$D$17*$J18004)/(1-EXP(-SIMULATION!$D$4*SIMULATION!$D$17))))</f>
        <v>3.3884202062300757</v>
      </c>
      <c r="L18004">
        <v>-0.15856179672774581</v>
      </c>
      <c r="M18004">
        <f t="shared" ca="1" si="281"/>
        <v>2.8511462102616356</v>
      </c>
    </row>
    <row r="18005" spans="1:13" x14ac:dyDescent="0.25">
      <c r="A18005" s="9"/>
      <c r="H18005" s="9"/>
      <c r="J18005">
        <v>3</v>
      </c>
      <c r="K18005">
        <f ca="1">SIMULATION!$D$3*SIMULATION!$D$17/$H18002/(SIMULATION!$D$17-$I18002)*(((EXP(-$I18002*$J18005))/(1-EXP(-SIMULATION!$D$4*$I18002)))-(EXP(-SIMULATION!$D$17*$J18005)/(1-EXP(-SIMULATION!$D$4*SIMULATION!$D$17))))</f>
        <v>3.7490004013101381</v>
      </c>
      <c r="L18005">
        <v>0.2060114198629184</v>
      </c>
      <c r="M18005">
        <f t="shared" ca="1" si="281"/>
        <v>4.5213372970506907</v>
      </c>
    </row>
    <row r="18006" spans="1:13" x14ac:dyDescent="0.25">
      <c r="A18006" s="9"/>
      <c r="H18006" s="9"/>
      <c r="J18006">
        <v>4</v>
      </c>
      <c r="K18006">
        <f ca="1">SIMULATION!$D$3*SIMULATION!$D$17/$H18002/(SIMULATION!$D$17-$I18002)*(((EXP(-$I18002*$J18006))/(1-EXP(-SIMULATION!$D$4*$I18002)))-(EXP(-SIMULATION!$D$17*$J18006)/(1-EXP(-SIMULATION!$D$4*SIMULATION!$D$17))))</f>
        <v>3.8878354069291281</v>
      </c>
      <c r="L18006">
        <v>-0.12385702035384236</v>
      </c>
      <c r="M18006">
        <f t="shared" ca="1" si="281"/>
        <v>3.4062996978007178</v>
      </c>
    </row>
    <row r="18007" spans="1:13" x14ac:dyDescent="0.25">
      <c r="A18007" s="9"/>
      <c r="H18007" s="9"/>
      <c r="J18007">
        <v>5</v>
      </c>
      <c r="K18007">
        <f ca="1">SIMULATION!$D$3*SIMULATION!$D$17/$H18002/(SIMULATION!$D$17-$I18002)*(((EXP(-$I18002*$J18007))/(1-EXP(-SIMULATION!$D$4*$I18002)))-(EXP(-SIMULATION!$D$17*$J18007)/(1-EXP(-SIMULATION!$D$4*SIMULATION!$D$17))))</f>
        <v>3.8899630331000989</v>
      </c>
      <c r="L18007">
        <v>2.0275814287674727E-2</v>
      </c>
      <c r="M18007">
        <f t="shared" ca="1" si="281"/>
        <v>3.9688352011451564</v>
      </c>
    </row>
    <row r="18008" spans="1:13" x14ac:dyDescent="0.25">
      <c r="A18008" s="9"/>
      <c r="H18008" s="9"/>
      <c r="J18008">
        <v>6</v>
      </c>
      <c r="K18008">
        <f ca="1">SIMULATION!$D$3*SIMULATION!$D$17/$H18002/(SIMULATION!$D$17-$I18002)*(((EXP(-$I18002*$J18008))/(1-EXP(-SIMULATION!$D$4*$I18002)))-(EXP(-SIMULATION!$D$17*$J18008)/(1-EXP(-SIMULATION!$D$4*SIMULATION!$D$17))))</f>
        <v>3.8095623173974102</v>
      </c>
      <c r="L18008">
        <v>1.0463437124324518E-2</v>
      </c>
      <c r="M18008">
        <f t="shared" ca="1" si="281"/>
        <v>3.8494234331766943</v>
      </c>
    </row>
    <row r="18009" spans="1:13" x14ac:dyDescent="0.25">
      <c r="A18009" s="9"/>
      <c r="H18009" s="9"/>
      <c r="J18009">
        <v>7</v>
      </c>
      <c r="K18009">
        <f ca="1">SIMULATION!$D$3*SIMULATION!$D$17/$H18002/(SIMULATION!$D$17-$I18002)*(((EXP(-$I18002*$J18009))/(1-EXP(-SIMULATION!$D$4*$I18002)))-(EXP(-SIMULATION!$D$17*$J18009)/(1-EXP(-SIMULATION!$D$4*SIMULATION!$D$17))))</f>
        <v>3.6810556779136294</v>
      </c>
      <c r="L18009">
        <v>-0.21967575377476772</v>
      </c>
      <c r="M18009">
        <f t="shared" ca="1" si="281"/>
        <v>2.8724169971810642</v>
      </c>
    </row>
    <row r="18010" spans="1:13" x14ac:dyDescent="0.25">
      <c r="A18010" s="9"/>
      <c r="H18010" s="9"/>
      <c r="J18010">
        <v>8</v>
      </c>
      <c r="K18010">
        <f ca="1">SIMULATION!$D$3*SIMULATION!$D$17/$H18002/(SIMULATION!$D$17-$I18002)*(((EXP(-$I18002*$J18010))/(1-EXP(-SIMULATION!$D$4*$I18002)))-(EXP(-SIMULATION!$D$17*$J18010)/(1-EXP(-SIMULATION!$D$4*SIMULATION!$D$17))))</f>
        <v>3.5262223648431528</v>
      </c>
      <c r="L18010">
        <v>0.27710635496821207</v>
      </c>
      <c r="M18010">
        <f t="shared" ca="1" si="281"/>
        <v>4.5033609911722277</v>
      </c>
    </row>
    <row r="18011" spans="1:13" x14ac:dyDescent="0.25">
      <c r="A18011" s="9"/>
      <c r="H18011" s="9"/>
      <c r="J18011">
        <v>9</v>
      </c>
      <c r="K18011">
        <f ca="1">SIMULATION!$D$3*SIMULATION!$D$17/$H18002/(SIMULATION!$D$17-$I18002)*(((EXP(-$I18002*$J18011))/(1-EXP(-SIMULATION!$D$4*$I18002)))-(EXP(-SIMULATION!$D$17*$J18011)/(1-EXP(-SIMULATION!$D$4*SIMULATION!$D$17))))</f>
        <v>3.3587559183934759</v>
      </c>
      <c r="L18011">
        <v>0.16248862263093977</v>
      </c>
      <c r="M18011">
        <f t="shared" ca="1" si="281"/>
        <v>3.9045155413267492</v>
      </c>
    </row>
    <row r="18012" spans="1:13" x14ac:dyDescent="0.25">
      <c r="A18012" s="9"/>
      <c r="H18012" s="9"/>
      <c r="J18012">
        <v>10</v>
      </c>
      <c r="K18012">
        <f ca="1">SIMULATION!$D$3*SIMULATION!$D$17/$H18002/(SIMULATION!$D$17-$I18002)*(((EXP(-$I18002*$J18012))/(1-EXP(-SIMULATION!$D$4*$I18002)))-(EXP(-SIMULATION!$D$17*$J18012)/(1-EXP(-SIMULATION!$D$4*SIMULATION!$D$17))))</f>
        <v>3.1871837432162495</v>
      </c>
      <c r="L18012">
        <v>0.48851935837827576</v>
      </c>
      <c r="M18012">
        <f t="shared" ca="1" si="281"/>
        <v>4.7441847004859223</v>
      </c>
    </row>
    <row r="18013" spans="1:13" x14ac:dyDescent="0.25">
      <c r="A18013" s="9"/>
      <c r="H18013" s="9"/>
      <c r="J18013">
        <v>11</v>
      </c>
      <c r="K18013">
        <f ca="1">SIMULATION!$D$3*SIMULATION!$D$17/$H18002/(SIMULATION!$D$17-$I18002)*(((EXP(-$I18002*$J18013))/(1-EXP(-SIMULATION!$D$4*$I18002)))-(EXP(-SIMULATION!$D$17*$J18013)/(1-EXP(-SIMULATION!$D$4*SIMULATION!$D$17))))</f>
        <v>3.01673714318959</v>
      </c>
      <c r="L18013">
        <v>-0.46551898601025143</v>
      </c>
      <c r="M18013">
        <f t="shared" ca="1" si="281"/>
        <v>1.6123887272325093</v>
      </c>
    </row>
    <row r="18014" spans="1:13" x14ac:dyDescent="0.25">
      <c r="A18014" s="9"/>
      <c r="H18014" s="9"/>
      <c r="J18014">
        <v>12</v>
      </c>
      <c r="K18014">
        <f ca="1">SIMULATION!$D$3*SIMULATION!$D$17/$H18002/(SIMULATION!$D$17-$I18002)*(((EXP(-$I18002*$J18014))/(1-EXP(-SIMULATION!$D$4*$I18002)))-(EXP(-SIMULATION!$D$17*$J18014)/(1-EXP(-SIMULATION!$D$4*SIMULATION!$D$17))))</f>
        <v>2.8505488382964681</v>
      </c>
      <c r="L18014">
        <v>-0.39727347881279679</v>
      </c>
      <c r="M18014">
        <f t="shared" ca="1" si="281"/>
        <v>1.7181013847806539</v>
      </c>
    </row>
    <row r="18015" spans="1:13" x14ac:dyDescent="0.25">
      <c r="A18015" s="9"/>
      <c r="H18015" s="9"/>
      <c r="J18015">
        <v>13</v>
      </c>
      <c r="K18015">
        <f ca="1">SIMULATION!$D$3*SIMULATION!$D$17/$H18002/(SIMULATION!$D$17-$I18002)*(((EXP(-$I18002*$J18015))/(1-EXP(-SIMULATION!$D$4*$I18002)))-(EXP(-SIMULATION!$D$17*$J18015)/(1-EXP(-SIMULATION!$D$4*SIMULATION!$D$17))))</f>
        <v>2.6904195652117542</v>
      </c>
      <c r="L18015">
        <v>-0.37953921444426392</v>
      </c>
      <c r="M18015">
        <f t="shared" ca="1" si="281"/>
        <v>1.6692998369058067</v>
      </c>
    </row>
    <row r="18016" spans="1:13" x14ac:dyDescent="0.25">
      <c r="A18016" s="9"/>
      <c r="H18016" s="9"/>
      <c r="J18016">
        <v>14</v>
      </c>
      <c r="K18016">
        <f ca="1">SIMULATION!$D$3*SIMULATION!$D$17/$H18002/(SIMULATION!$D$17-$I18002)*(((EXP(-$I18002*$J18016))/(1-EXP(-SIMULATION!$D$4*$I18002)))-(EXP(-SIMULATION!$D$17*$J18016)/(1-EXP(-SIMULATION!$D$4*SIMULATION!$D$17))))</f>
        <v>2.5373085828819715</v>
      </c>
      <c r="L18016">
        <v>0.46029374184853483</v>
      </c>
      <c r="M18016">
        <f t="shared" ca="1" si="281"/>
        <v>3.7052158447211174</v>
      </c>
    </row>
    <row r="18017" spans="1:13" x14ac:dyDescent="0.25">
      <c r="A18017" s="9"/>
      <c r="H18017" s="9"/>
      <c r="J18017">
        <v>15</v>
      </c>
      <c r="K18017">
        <f ca="1">SIMULATION!$D$3*SIMULATION!$D$17/$H18002/(SIMULATION!$D$17-$I18002)*(((EXP(-$I18002*$J18017))/(1-EXP(-SIMULATION!$D$4*$I18002)))-(EXP(-SIMULATION!$D$17*$J18017)/(1-EXP(-SIMULATION!$D$4*SIMULATION!$D$17))))</f>
        <v>2.3916472936098603</v>
      </c>
      <c r="L18017">
        <v>-0.36244661735018691</v>
      </c>
      <c r="M18017">
        <f t="shared" ca="1" si="281"/>
        <v>1.5248028221462371</v>
      </c>
    </row>
    <row r="18018" spans="1:13" x14ac:dyDescent="0.25">
      <c r="A18018" s="9"/>
      <c r="H18018" s="9"/>
      <c r="J18018">
        <v>16</v>
      </c>
      <c r="K18018">
        <f ca="1">SIMULATION!$D$3*SIMULATION!$D$17/$H18002/(SIMULATION!$D$17-$I18002)*(((EXP(-$I18002*$J18018))/(1-EXP(-SIMULATION!$D$4*$I18002)))-(EXP(-SIMULATION!$D$17*$J18018)/(1-EXP(-SIMULATION!$D$4*SIMULATION!$D$17))))</f>
        <v>2.253539553582466</v>
      </c>
      <c r="L18018">
        <v>-0.3285662109206946</v>
      </c>
      <c r="M18018">
        <f t="shared" ca="1" si="281"/>
        <v>1.5131026013019615</v>
      </c>
    </row>
    <row r="18019" spans="1:13" x14ac:dyDescent="0.25">
      <c r="A18019" s="9"/>
      <c r="H18019" s="9"/>
      <c r="J18019">
        <v>17</v>
      </c>
      <c r="K18019">
        <f ca="1">SIMULATION!$D$3*SIMULATION!$D$17/$H18002/(SIMULATION!$D$17-$I18002)*(((EXP(-$I18002*$J18019))/(1-EXP(-SIMULATION!$D$4*$I18002)))-(EXP(-SIMULATION!$D$17*$J18019)/(1-EXP(-SIMULATION!$D$4*SIMULATION!$D$17))))</f>
        <v>2.1228894101501865</v>
      </c>
      <c r="L18019">
        <v>0.10274074142774692</v>
      </c>
      <c r="M18019">
        <f t="shared" ca="1" si="281"/>
        <v>2.3409966421181294</v>
      </c>
    </row>
    <row r="18020" spans="1:13" x14ac:dyDescent="0.25">
      <c r="A18020" s="9"/>
      <c r="H18020" s="9"/>
      <c r="J18020">
        <v>18</v>
      </c>
      <c r="K18020">
        <f ca="1">SIMULATION!$D$3*SIMULATION!$D$17/$H18002/(SIMULATION!$D$17-$I18002)*(((EXP(-$I18002*$J18020))/(1-EXP(-SIMULATION!$D$4*$I18002)))-(EXP(-SIMULATION!$D$17*$J18020)/(1-EXP(-SIMULATION!$D$4*SIMULATION!$D$17))))</f>
        <v>1.9994823690376877</v>
      </c>
      <c r="L18020">
        <v>-2.8530708992990511E-2</v>
      </c>
      <c r="M18020">
        <f t="shared" ca="1" si="281"/>
        <v>1.9424357194300583</v>
      </c>
    </row>
    <row r="18021" spans="1:13" x14ac:dyDescent="0.25">
      <c r="A18021" s="9"/>
      <c r="H18021" s="9"/>
      <c r="J18021">
        <v>19</v>
      </c>
      <c r="K18021">
        <f ca="1">SIMULATION!$D$3*SIMULATION!$D$17/$H18002/(SIMULATION!$D$17-$I18002)*(((EXP(-$I18002*$J18021))/(1-EXP(-SIMULATION!$D$4*$I18002)))-(EXP(-SIMULATION!$D$17*$J18021)/(1-EXP(-SIMULATION!$D$4*SIMULATION!$D$17))))</f>
        <v>1.8830369168970846</v>
      </c>
      <c r="L18021">
        <v>-0.18021569597731574</v>
      </c>
      <c r="M18021">
        <f t="shared" ca="1" si="281"/>
        <v>1.5436841083674975</v>
      </c>
    </row>
    <row r="18022" spans="1:13" x14ac:dyDescent="0.25">
      <c r="A18022" s="9"/>
      <c r="H18022" s="9"/>
      <c r="J18022">
        <v>20</v>
      </c>
      <c r="K18022">
        <f ca="1">SIMULATION!$D$3*SIMULATION!$D$17/$H18002/(SIMULATION!$D$17-$I18002)*(((EXP(-$I18002*$J18022))/(1-EXP(-SIMULATION!$D$4*$I18002)))-(EXP(-SIMULATION!$D$17*$J18022)/(1-EXP(-SIMULATION!$D$4*SIMULATION!$D$17))))</f>
        <v>1.7732370152359804</v>
      </c>
      <c r="L18022">
        <v>0.27039273221475796</v>
      </c>
      <c r="M18022">
        <f t="shared" ca="1" si="281"/>
        <v>2.2527074166499794</v>
      </c>
    </row>
    <row r="18023" spans="1:13" x14ac:dyDescent="0.25">
      <c r="A18023" s="9"/>
      <c r="H18023" s="9"/>
      <c r="J18023">
        <v>21</v>
      </c>
      <c r="K18023">
        <f ca="1">SIMULATION!$D$3*SIMULATION!$D$17/$H18002/(SIMULATION!$D$17-$I18002)*(((EXP(-$I18002*$J18023))/(1-EXP(-SIMULATION!$D$4*$I18002)))-(EXP(-SIMULATION!$D$17*$J18023)/(1-EXP(-SIMULATION!$D$4*SIMULATION!$D$17))))</f>
        <v>1.6697524309156526</v>
      </c>
      <c r="L18023">
        <v>-0.33376232398491856</v>
      </c>
      <c r="M18023">
        <f t="shared" ca="1" si="281"/>
        <v>1.1124519790937772</v>
      </c>
    </row>
    <row r="18024" spans="1:13" x14ac:dyDescent="0.25">
      <c r="A18024" s="9"/>
      <c r="H18024" s="9"/>
      <c r="J18024">
        <v>22</v>
      </c>
      <c r="K18024">
        <f ca="1">SIMULATION!$D$3*SIMULATION!$D$17/$H18002/(SIMULATION!$D$17-$I18002)*(((EXP(-$I18002*$J18024))/(1-EXP(-SIMULATION!$D$4*$I18002)))-(EXP(-SIMULATION!$D$17*$J18024)/(1-EXP(-SIMULATION!$D$4*SIMULATION!$D$17))))</f>
        <v>1.5722513008156649</v>
      </c>
      <c r="L18024">
        <v>-5.4468807405574866E-2</v>
      </c>
      <c r="M18024">
        <f t="shared" ca="1" si="281"/>
        <v>1.4866126475183719</v>
      </c>
    </row>
    <row r="18025" spans="1:13" x14ac:dyDescent="0.25">
      <c r="A18025" s="9"/>
      <c r="H18025" s="9"/>
      <c r="J18025">
        <v>23</v>
      </c>
      <c r="K18025">
        <f ca="1">SIMULATION!$D$3*SIMULATION!$D$17/$H18002/(SIMULATION!$D$17-$I18002)*(((EXP(-$I18002*$J18025))/(1-EXP(-SIMULATION!$D$4*$I18002)))-(EXP(-SIMULATION!$D$17*$J18025)/(1-EXP(-SIMULATION!$D$4*SIMULATION!$D$17))))</f>
        <v>1.4804077470683108</v>
      </c>
      <c r="L18025">
        <v>1.4832684803318421E-2</v>
      </c>
      <c r="M18025">
        <f t="shared" ca="1" si="281"/>
        <v>1.5023661685609659</v>
      </c>
    </row>
    <row r="18026" spans="1:13" x14ac:dyDescent="0.25">
      <c r="A18026" s="9"/>
      <c r="H18026" s="9"/>
      <c r="J18026">
        <v>24</v>
      </c>
      <c r="K18026">
        <f ca="1">SIMULATION!$D$3*SIMULATION!$D$17/$H18002/(SIMULATION!$D$17-$I18002)*(((EXP(-$I18002*$J18026))/(1-EXP(-SIMULATION!$D$4*$I18002)))-(EXP(-SIMULATION!$D$17*$J18026)/(1-EXP(-SIMULATION!$D$4*SIMULATION!$D$17))))</f>
        <v>1.3939063460979526</v>
      </c>
      <c r="L18026">
        <v>0.26438804027825968</v>
      </c>
      <c r="M18026">
        <f t="shared" ca="1" si="281"/>
        <v>1.76243851327422</v>
      </c>
    </row>
    <row r="18027" spans="1:13" x14ac:dyDescent="0.25">
      <c r="A18027" s="9">
        <v>722</v>
      </c>
      <c r="B18027" s="2">
        <f ca="1">NORMINV(RAND(),SIMULATION!D7,SIMULATION!D8)</f>
        <v>57.465681284671845</v>
      </c>
      <c r="C18027" s="2">
        <v>2</v>
      </c>
      <c r="D18027" s="2">
        <f ca="1">SIMULATION!$D$11*(1+(SIMULATION!$D$12*LN(1+$C18027)))*(1+(SIMULATION!$D$13*(($B18027/63.5)-1)))</f>
        <v>9.7899422914780736</v>
      </c>
      <c r="E18027" s="2">
        <v>0.26469337722419201</v>
      </c>
      <c r="F18027" s="2">
        <f ca="1">D18027*(1+E18027)</f>
        <v>12.381275179439349</v>
      </c>
      <c r="G18027" s="2">
        <v>-0.28198631083689013</v>
      </c>
      <c r="H18027" s="9">
        <f>SIMULATION!$D$15*EXP($G$18027)</f>
        <v>166.51272090698134</v>
      </c>
      <c r="I18027" s="2">
        <f ca="1">$F18027/$H18027</f>
        <v>7.4356332128858046E-2</v>
      </c>
      <c r="J18027">
        <v>0</v>
      </c>
      <c r="K18027">
        <f ca="1">SIMULATION!$D$3*SIMULATION!$D$17/$H18027/(SIMULATION!$D$17-$I18027)*(((EXP(-$I18027*$J18027))/(1-EXP(-SIMULATION!$D$4*$I18027)))-(EXP(-SIMULATION!$D$17*$J18027)/(1-EXP(-SIMULATION!$D$4*SIMULATION!$D$17))))</f>
        <v>0.79994127131793458</v>
      </c>
      <c r="L18027">
        <v>-0.62858837896273601</v>
      </c>
      <c r="M18027">
        <f t="shared" ca="1" si="281"/>
        <v>0.29710748431480388</v>
      </c>
    </row>
    <row r="18028" spans="1:13" x14ac:dyDescent="0.25">
      <c r="A18028" s="9"/>
      <c r="H18028" s="9"/>
      <c r="J18028">
        <v>1</v>
      </c>
      <c r="K18028">
        <f ca="1">SIMULATION!$D$3*SIMULATION!$D$17/$H18027/(SIMULATION!$D$17-$I18027)*(((EXP(-$I18027*$J18028))/(1-EXP(-SIMULATION!$D$4*$I18027)))-(EXP(-SIMULATION!$D$17*$J18028)/(1-EXP(-SIMULATION!$D$4*SIMULATION!$D$17))))</f>
        <v>1.8828457583783318</v>
      </c>
      <c r="L18028">
        <v>-0.12098421106785179</v>
      </c>
      <c r="M18028">
        <f t="shared" ca="1" si="281"/>
        <v>1.6550511497384781</v>
      </c>
    </row>
    <row r="18029" spans="1:13" x14ac:dyDescent="0.25">
      <c r="A18029" s="9"/>
      <c r="H18029" s="9"/>
      <c r="J18029">
        <v>2</v>
      </c>
      <c r="K18029">
        <f ca="1">SIMULATION!$D$3*SIMULATION!$D$17/$H18027/(SIMULATION!$D$17-$I18027)*(((EXP(-$I18027*$J18029))/(1-EXP(-SIMULATION!$D$4*$I18027)))-(EXP(-SIMULATION!$D$17*$J18029)/(1-EXP(-SIMULATION!$D$4*SIMULATION!$D$17))))</f>
        <v>2.478608139648022</v>
      </c>
      <c r="L18029">
        <v>-0.19979127831833912</v>
      </c>
      <c r="M18029">
        <f t="shared" ca="1" si="281"/>
        <v>1.9834038509775034</v>
      </c>
    </row>
    <row r="18030" spans="1:13" x14ac:dyDescent="0.25">
      <c r="A18030" s="9"/>
      <c r="H18030" s="9"/>
      <c r="J18030">
        <v>3</v>
      </c>
      <c r="K18030">
        <f ca="1">SIMULATION!$D$3*SIMULATION!$D$17/$H18027/(SIMULATION!$D$17-$I18027)*(((EXP(-$I18027*$J18030))/(1-EXP(-SIMULATION!$D$4*$I18027)))-(EXP(-SIMULATION!$D$17*$J18030)/(1-EXP(-SIMULATION!$D$4*SIMULATION!$D$17))))</f>
        <v>2.7692341825394364</v>
      </c>
      <c r="L18030">
        <v>8.9214041982152645E-2</v>
      </c>
      <c r="M18030">
        <f t="shared" ca="1" si="281"/>
        <v>3.0162887571589216</v>
      </c>
    </row>
    <row r="18031" spans="1:13" x14ac:dyDescent="0.25">
      <c r="A18031" s="9"/>
      <c r="H18031" s="9"/>
      <c r="J18031">
        <v>4</v>
      </c>
      <c r="K18031">
        <f ca="1">SIMULATION!$D$3*SIMULATION!$D$17/$H18027/(SIMULATION!$D$17-$I18027)*(((EXP(-$I18027*$J18031))/(1-EXP(-SIMULATION!$D$4*$I18027)))-(EXP(-SIMULATION!$D$17*$J18031)/(1-EXP(-SIMULATION!$D$4*SIMULATION!$D$17))))</f>
        <v>2.8708533966497765</v>
      </c>
      <c r="L18031">
        <v>-0.40069256301487832</v>
      </c>
      <c r="M18031">
        <f t="shared" ca="1" si="281"/>
        <v>1.7205237911062083</v>
      </c>
    </row>
    <row r="18032" spans="1:13" x14ac:dyDescent="0.25">
      <c r="A18032" s="9"/>
      <c r="H18032" s="9"/>
      <c r="J18032">
        <v>5</v>
      </c>
      <c r="K18032">
        <f ca="1">SIMULATION!$D$3*SIMULATION!$D$17/$H18027/(SIMULATION!$D$17-$I18027)*(((EXP(-$I18027*$J18032))/(1-EXP(-SIMULATION!$D$4*$I18027)))-(EXP(-SIMULATION!$D$17*$J18032)/(1-EXP(-SIMULATION!$D$4*SIMULATION!$D$17))))</f>
        <v>2.8574163172291875</v>
      </c>
      <c r="L18032">
        <v>-0.45379909220400505</v>
      </c>
      <c r="M18032">
        <f t="shared" ca="1" si="281"/>
        <v>1.560723386421671</v>
      </c>
    </row>
    <row r="18033" spans="1:13" x14ac:dyDescent="0.25">
      <c r="A18033" s="9"/>
      <c r="H18033" s="9"/>
      <c r="J18033">
        <v>6</v>
      </c>
      <c r="K18033">
        <f ca="1">SIMULATION!$D$3*SIMULATION!$D$17/$H18027/(SIMULATION!$D$17-$I18027)*(((EXP(-$I18027*$J18033))/(1-EXP(-SIMULATION!$D$4*$I18027)))-(EXP(-SIMULATION!$D$17*$J18033)/(1-EXP(-SIMULATION!$D$4*SIMULATION!$D$17))))</f>
        <v>2.7758777105949086</v>
      </c>
      <c r="L18033">
        <v>7.8502919354728931E-2</v>
      </c>
      <c r="M18033">
        <f t="shared" ca="1" si="281"/>
        <v>2.9937922146483302</v>
      </c>
    </row>
    <row r="18034" spans="1:13" x14ac:dyDescent="0.25">
      <c r="A18034" s="9"/>
      <c r="H18034" s="9"/>
      <c r="J18034">
        <v>7</v>
      </c>
      <c r="K18034">
        <f ca="1">SIMULATION!$D$3*SIMULATION!$D$17/$H18027/(SIMULATION!$D$17-$I18027)*(((EXP(-$I18027*$J18034))/(1-EXP(-SIMULATION!$D$4*$I18027)))-(EXP(-SIMULATION!$D$17*$J18034)/(1-EXP(-SIMULATION!$D$4*SIMULATION!$D$17))))</f>
        <v>2.6559239371737275</v>
      </c>
      <c r="L18034">
        <v>-0.30518561719214571</v>
      </c>
      <c r="M18034">
        <f t="shared" ca="1" si="281"/>
        <v>1.8453741511919701</v>
      </c>
    </row>
    <row r="18035" spans="1:13" x14ac:dyDescent="0.25">
      <c r="A18035" s="9"/>
      <c r="H18035" s="9"/>
      <c r="J18035">
        <v>8</v>
      </c>
      <c r="K18035">
        <f ca="1">SIMULATION!$D$3*SIMULATION!$D$17/$H18027/(SIMULATION!$D$17-$I18027)*(((EXP(-$I18027*$J18035))/(1-EXP(-SIMULATION!$D$4*$I18027)))-(EXP(-SIMULATION!$D$17*$J18035)/(1-EXP(-SIMULATION!$D$4*SIMULATION!$D$17))))</f>
        <v>2.516204250544595</v>
      </c>
      <c r="L18035">
        <v>0.3225018913403343</v>
      </c>
      <c r="M18035">
        <f t="shared" ca="1" si="281"/>
        <v>3.3276848803438153</v>
      </c>
    </row>
    <row r="18036" spans="1:13" x14ac:dyDescent="0.25">
      <c r="A18036" s="9"/>
      <c r="H18036" s="9"/>
      <c r="J18036">
        <v>9</v>
      </c>
      <c r="K18036">
        <f ca="1">SIMULATION!$D$3*SIMULATION!$D$17/$H18027/(SIMULATION!$D$17-$I18027)*(((EXP(-$I18027*$J18036))/(1-EXP(-SIMULATION!$D$4*$I18027)))-(EXP(-SIMULATION!$D$17*$J18036)/(1-EXP(-SIMULATION!$D$4*SIMULATION!$D$17))))</f>
        <v>2.3683218936953185</v>
      </c>
      <c r="L18036">
        <v>0.35197105637698139</v>
      </c>
      <c r="M18036">
        <f t="shared" ca="1" si="281"/>
        <v>3.2019026524599927</v>
      </c>
    </row>
    <row r="18037" spans="1:13" x14ac:dyDescent="0.25">
      <c r="A18037" s="9"/>
      <c r="H18037" s="9"/>
      <c r="J18037">
        <v>10</v>
      </c>
      <c r="K18037">
        <f ca="1">SIMULATION!$D$3*SIMULATION!$D$17/$H18027/(SIMULATION!$D$17-$I18027)*(((EXP(-$I18027*$J18037))/(1-EXP(-SIMULATION!$D$4*$I18027)))-(EXP(-SIMULATION!$D$17*$J18037)/(1-EXP(-SIMULATION!$D$4*SIMULATION!$D$17))))</f>
        <v>2.2193897673885181</v>
      </c>
      <c r="L18037">
        <v>7.1040358205957423E-3</v>
      </c>
      <c r="M18037">
        <f t="shared" ca="1" si="281"/>
        <v>2.2351563917959099</v>
      </c>
    </row>
    <row r="18038" spans="1:13" x14ac:dyDescent="0.25">
      <c r="A18038" s="9"/>
      <c r="H18038" s="9"/>
      <c r="J18038">
        <v>11</v>
      </c>
      <c r="K18038">
        <f ca="1">SIMULATION!$D$3*SIMULATION!$D$17/$H18027/(SIMULATION!$D$17-$I18027)*(((EXP(-$I18027*$J18038))/(1-EXP(-SIMULATION!$D$4*$I18027)))-(EXP(-SIMULATION!$D$17*$J18038)/(1-EXP(-SIMULATION!$D$4*SIMULATION!$D$17))))</f>
        <v>2.07366637928952</v>
      </c>
      <c r="L18038">
        <v>-0.10618518247938952</v>
      </c>
      <c r="M18038">
        <f t="shared" ca="1" si="281"/>
        <v>1.8534737364032872</v>
      </c>
    </row>
    <row r="18039" spans="1:13" x14ac:dyDescent="0.25">
      <c r="A18039" s="9"/>
      <c r="H18039" s="9"/>
      <c r="J18039">
        <v>12</v>
      </c>
      <c r="K18039">
        <f ca="1">SIMULATION!$D$3*SIMULATION!$D$17/$H18027/(SIMULATION!$D$17-$I18027)*(((EXP(-$I18027*$J18039))/(1-EXP(-SIMULATION!$D$4*$I18027)))-(EXP(-SIMULATION!$D$17*$J18039)/(1-EXP(-SIMULATION!$D$4*SIMULATION!$D$17))))</f>
        <v>1.9336025426054884</v>
      </c>
      <c r="L18039">
        <v>0.18586116920091558</v>
      </c>
      <c r="M18039">
        <f t="shared" ca="1" si="281"/>
        <v>2.2929841719440076</v>
      </c>
    </row>
    <row r="18040" spans="1:13" x14ac:dyDescent="0.25">
      <c r="A18040" s="9"/>
      <c r="H18040" s="9"/>
      <c r="J18040">
        <v>13</v>
      </c>
      <c r="K18040">
        <f ca="1">SIMULATION!$D$3*SIMULATION!$D$17/$H18027/(SIMULATION!$D$17-$I18027)*(((EXP(-$I18027*$J18040))/(1-EXP(-SIMULATION!$D$4*$I18027)))-(EXP(-SIMULATION!$D$17*$J18040)/(1-EXP(-SIMULATION!$D$4*SIMULATION!$D$17))))</f>
        <v>1.8005105874657121</v>
      </c>
      <c r="L18040">
        <v>0.56634527116103972</v>
      </c>
      <c r="M18040">
        <f t="shared" ca="1" si="281"/>
        <v>2.8202212443523038</v>
      </c>
    </row>
    <row r="18041" spans="1:13" x14ac:dyDescent="0.25">
      <c r="A18041" s="9"/>
      <c r="H18041" s="9"/>
      <c r="J18041">
        <v>14</v>
      </c>
      <c r="K18041">
        <f ca="1">SIMULATION!$D$3*SIMULATION!$D$17/$H18027/(SIMULATION!$D$17-$I18027)*(((EXP(-$I18027*$J18041))/(1-EXP(-SIMULATION!$D$4*$I18027)))-(EXP(-SIMULATION!$D$17*$J18041)/(1-EXP(-SIMULATION!$D$4*SIMULATION!$D$17))))</f>
        <v>1.67499177955142</v>
      </c>
      <c r="L18041">
        <v>-4.368663630627749E-2</v>
      </c>
      <c r="M18041">
        <f t="shared" ca="1" si="281"/>
        <v>1.6018170228621527</v>
      </c>
    </row>
    <row r="18042" spans="1:13" x14ac:dyDescent="0.25">
      <c r="A18042" s="9"/>
      <c r="H18042" s="9"/>
      <c r="J18042">
        <v>15</v>
      </c>
      <c r="K18042">
        <f ca="1">SIMULATION!$D$3*SIMULATION!$D$17/$H18027/(SIMULATION!$D$17-$I18027)*(((EXP(-$I18027*$J18042))/(1-EXP(-SIMULATION!$D$4*$I18027)))-(EXP(-SIMULATION!$D$17*$J18042)/(1-EXP(-SIMULATION!$D$4*SIMULATION!$D$17))))</f>
        <v>1.5572088944098297</v>
      </c>
      <c r="L18042">
        <v>-0.1348975906892951</v>
      </c>
      <c r="M18042">
        <f t="shared" ca="1" si="281"/>
        <v>1.3471451663540028</v>
      </c>
    </row>
    <row r="18043" spans="1:13" x14ac:dyDescent="0.25">
      <c r="A18043" s="9"/>
      <c r="H18043" s="9"/>
      <c r="J18043">
        <v>16</v>
      </c>
      <c r="K18043">
        <f ca="1">SIMULATION!$D$3*SIMULATION!$D$17/$H18027/(SIMULATION!$D$17-$I18027)*(((EXP(-$I18027*$J18043))/(1-EXP(-SIMULATION!$D$4*$I18027)))-(EXP(-SIMULATION!$D$17*$J18043)/(1-EXP(-SIMULATION!$D$4*SIMULATION!$D$17))))</f>
        <v>1.4470596587859765</v>
      </c>
      <c r="L18043">
        <v>0.33218139477577863</v>
      </c>
      <c r="M18043">
        <f t="shared" ca="1" si="281"/>
        <v>1.9277459545652644</v>
      </c>
    </row>
    <row r="18044" spans="1:13" x14ac:dyDescent="0.25">
      <c r="A18044" s="9"/>
      <c r="H18044" s="9"/>
      <c r="J18044">
        <v>17</v>
      </c>
      <c r="K18044">
        <f ca="1">SIMULATION!$D$3*SIMULATION!$D$17/$H18027/(SIMULATION!$D$17-$I18027)*(((EXP(-$I18027*$J18044))/(1-EXP(-SIMULATION!$D$4*$I18027)))-(EXP(-SIMULATION!$D$17*$J18044)/(1-EXP(-SIMULATION!$D$4*SIMULATION!$D$17))))</f>
        <v>1.3442867533386345</v>
      </c>
      <c r="L18044">
        <v>0.18932680021643908</v>
      </c>
      <c r="M18044">
        <f t="shared" ca="1" si="281"/>
        <v>1.5987962629215835</v>
      </c>
    </row>
    <row r="18045" spans="1:13" x14ac:dyDescent="0.25">
      <c r="A18045" s="9"/>
      <c r="H18045" s="9"/>
      <c r="J18045">
        <v>18</v>
      </c>
      <c r="K18045">
        <f ca="1">SIMULATION!$D$3*SIMULATION!$D$17/$H18027/(SIMULATION!$D$17-$I18027)*(((EXP(-$I18027*$J18045))/(1-EXP(-SIMULATION!$D$4*$I18027)))-(EXP(-SIMULATION!$D$17*$J18045)/(1-EXP(-SIMULATION!$D$4*SIMULATION!$D$17))))</f>
        <v>1.2485472442360606</v>
      </c>
      <c r="L18045">
        <v>0.25185218881133631</v>
      </c>
      <c r="M18045">
        <f t="shared" ca="1" si="281"/>
        <v>1.5629966005312745</v>
      </c>
    </row>
    <row r="18046" spans="1:13" x14ac:dyDescent="0.25">
      <c r="A18046" s="9"/>
      <c r="H18046" s="9"/>
      <c r="J18046">
        <v>19</v>
      </c>
      <c r="K18046">
        <f ca="1">SIMULATION!$D$3*SIMULATION!$D$17/$H18027/(SIMULATION!$D$17-$I18027)*(((EXP(-$I18027*$J18046))/(1-EXP(-SIMULATION!$D$4*$I18027)))-(EXP(-SIMULATION!$D$17*$J18046)/(1-EXP(-SIMULATION!$D$4*SIMULATION!$D$17))))</f>
        <v>1.1594560918101371</v>
      </c>
      <c r="L18046">
        <v>-0.14345328540840002</v>
      </c>
      <c r="M18046">
        <f t="shared" ca="1" si="281"/>
        <v>0.99312830615318937</v>
      </c>
    </row>
    <row r="18047" spans="1:13" x14ac:dyDescent="0.25">
      <c r="A18047" s="9"/>
      <c r="H18047" s="9"/>
      <c r="J18047">
        <v>20</v>
      </c>
      <c r="K18047">
        <f ca="1">SIMULATION!$D$3*SIMULATION!$D$17/$H18027/(SIMULATION!$D$17-$I18027)*(((EXP(-$I18027*$J18047))/(1-EXP(-SIMULATION!$D$4*$I18027)))-(EXP(-SIMULATION!$D$17*$J18047)/(1-EXP(-SIMULATION!$D$4*SIMULATION!$D$17))))</f>
        <v>1.0766131177300235</v>
      </c>
      <c r="L18047">
        <v>0.1926936053411373</v>
      </c>
      <c r="M18047">
        <f t="shared" ca="1" si="281"/>
        <v>1.2840695809429841</v>
      </c>
    </row>
    <row r="18048" spans="1:13" x14ac:dyDescent="0.25">
      <c r="A18048" s="9"/>
      <c r="H18048" s="9"/>
      <c r="J18048">
        <v>21</v>
      </c>
      <c r="K18048">
        <f ca="1">SIMULATION!$D$3*SIMULATION!$D$17/$H18027/(SIMULATION!$D$17-$I18027)*(((EXP(-$I18027*$J18048))/(1-EXP(-SIMULATION!$D$4*$I18027)))-(EXP(-SIMULATION!$D$17*$J18048)/(1-EXP(-SIMULATION!$D$4*SIMULATION!$D$17))))</f>
        <v>0.99961943750637605</v>
      </c>
      <c r="L18048">
        <v>0.31193246872848562</v>
      </c>
      <c r="M18048">
        <f t="shared" ca="1" si="281"/>
        <v>1.3114331964367201</v>
      </c>
    </row>
    <row r="18049" spans="1:13" x14ac:dyDescent="0.25">
      <c r="A18049" s="9"/>
      <c r="H18049" s="9"/>
      <c r="J18049">
        <v>22</v>
      </c>
      <c r="K18049">
        <f ca="1">SIMULATION!$D$3*SIMULATION!$D$17/$H18027/(SIMULATION!$D$17-$I18027)*(((EXP(-$I18027*$J18049))/(1-EXP(-SIMULATION!$D$4*$I18027)))-(EXP(-SIMULATION!$D$17*$J18049)/(1-EXP(-SIMULATION!$D$4*SIMULATION!$D$17))))</f>
        <v>0.92808720294187941</v>
      </c>
      <c r="L18049">
        <v>1.3838986829548315E-2</v>
      </c>
      <c r="M18049">
        <f t="shared" ca="1" si="281"/>
        <v>0.94093098952006438</v>
      </c>
    </row>
    <row r="18050" spans="1:13" x14ac:dyDescent="0.25">
      <c r="A18050" s="9"/>
      <c r="H18050" s="9"/>
      <c r="J18050">
        <v>23</v>
      </c>
      <c r="K18050">
        <f ca="1">SIMULATION!$D$3*SIMULATION!$D$17/$H18027/(SIMULATION!$D$17-$I18027)*(((EXP(-$I18027*$J18050))/(1-EXP(-SIMULATION!$D$4*$I18027)))-(EXP(-SIMULATION!$D$17*$J18050)/(1-EXP(-SIMULATION!$D$4*SIMULATION!$D$17))))</f>
        <v>0.86164511389301546</v>
      </c>
      <c r="L18050">
        <v>-0.14916033297411704</v>
      </c>
      <c r="M18050">
        <f t="shared" ca="1" si="281"/>
        <v>0.73312184179921225</v>
      </c>
    </row>
    <row r="18051" spans="1:13" x14ac:dyDescent="0.25">
      <c r="A18051" s="9"/>
      <c r="H18051" s="9"/>
      <c r="J18051">
        <v>24</v>
      </c>
      <c r="K18051">
        <f ca="1">SIMULATION!$D$3*SIMULATION!$D$17/$H18027/(SIMULATION!$D$17-$I18027)*(((EXP(-$I18027*$J18051))/(1-EXP(-SIMULATION!$D$4*$I18027)))-(EXP(-SIMULATION!$D$17*$J18051)/(1-EXP(-SIMULATION!$D$4*SIMULATION!$D$17))))</f>
        <v>0.79994127131793502</v>
      </c>
      <c r="L18051">
        <v>0.1835774592491993</v>
      </c>
      <c r="M18051">
        <f t="shared" ref="M18051:M18114" ca="1" si="282">$K18051*(1+$L18051)</f>
        <v>0.9467924574550558</v>
      </c>
    </row>
    <row r="18052" spans="1:13" x14ac:dyDescent="0.25">
      <c r="A18052" s="9">
        <v>723</v>
      </c>
      <c r="B18052" s="2">
        <f ca="1">NORMINV(RAND(),SIMULATION!D7,SIMULATION!D8)</f>
        <v>61.853376862722143</v>
      </c>
      <c r="C18052" s="2">
        <v>2</v>
      </c>
      <c r="D18052" s="2">
        <f ca="1">SIMULATION!$D$11*(1+(SIMULATION!$D$12*LN(1+$C18052)))*(1+(SIMULATION!$D$13*(($B18052/63.5)-1)))</f>
        <v>10.115780187419682</v>
      </c>
      <c r="E18052" s="2">
        <v>-9.0188479617668224E-2</v>
      </c>
      <c r="F18052" s="2">
        <f ca="1">D18052*(1+E18052)</f>
        <v>9.2034533521697703</v>
      </c>
      <c r="G18052" s="2">
        <v>-0.53356167492662887</v>
      </c>
      <c r="H18052" s="9">
        <f>SIMULATION!$D$15*EXP($G$18052)</f>
        <v>129.47610467842918</v>
      </c>
      <c r="I18052" s="2">
        <f ca="1">$F18052/$H18052</f>
        <v>7.1082253941974455E-2</v>
      </c>
      <c r="J18052">
        <v>0</v>
      </c>
      <c r="K18052">
        <f ca="1">SIMULATION!$D$3*SIMULATION!$D$17/$H18052/(SIMULATION!$D$17-$I18052)*(((EXP(-$I18052*$J18052))/(1-EXP(-SIMULATION!$D$4*$I18052)))-(EXP(-SIMULATION!$D$17*$J18052)/(1-EXP(-SIMULATION!$D$4*SIMULATION!$D$17))))</f>
        <v>1.1216278510068041</v>
      </c>
      <c r="L18052">
        <v>-0.18716515757118243</v>
      </c>
      <c r="M18052">
        <f t="shared" ca="1" si="282"/>
        <v>0.91169819753688885</v>
      </c>
    </row>
    <row r="18053" spans="1:13" x14ac:dyDescent="0.25">
      <c r="A18053" s="9"/>
      <c r="H18053" s="9"/>
      <c r="J18053">
        <v>1</v>
      </c>
      <c r="K18053">
        <f ca="1">SIMULATION!$D$3*SIMULATION!$D$17/$H18052/(SIMULATION!$D$17-$I18052)*(((EXP(-$I18052*$J18053))/(1-EXP(-SIMULATION!$D$4*$I18052)))-(EXP(-SIMULATION!$D$17*$J18053)/(1-EXP(-SIMULATION!$D$4*SIMULATION!$D$17))))</f>
        <v>2.5136085346440362</v>
      </c>
      <c r="L18053">
        <v>6.9995177462797251E-2</v>
      </c>
      <c r="M18053">
        <f t="shared" ca="1" si="282"/>
        <v>2.6895490100984469</v>
      </c>
    </row>
    <row r="18054" spans="1:13" x14ac:dyDescent="0.25">
      <c r="A18054" s="9"/>
      <c r="H18054" s="9"/>
      <c r="J18054">
        <v>2</v>
      </c>
      <c r="K18054">
        <f ca="1">SIMULATION!$D$3*SIMULATION!$D$17/$H18052/(SIMULATION!$D$17-$I18052)*(((EXP(-$I18052*$J18054))/(1-EXP(-SIMULATION!$D$4*$I18052)))-(EXP(-SIMULATION!$D$17*$J18054)/(1-EXP(-SIMULATION!$D$4*SIMULATION!$D$17))))</f>
        <v>3.2824709528922713</v>
      </c>
      <c r="L18054">
        <v>0.11892589978963072</v>
      </c>
      <c r="M18054">
        <f t="shared" ca="1" si="282"/>
        <v>3.6728417644983113</v>
      </c>
    </row>
    <row r="18055" spans="1:13" x14ac:dyDescent="0.25">
      <c r="A18055" s="9"/>
      <c r="H18055" s="9"/>
      <c r="J18055">
        <v>3</v>
      </c>
      <c r="K18055">
        <f ca="1">SIMULATION!$D$3*SIMULATION!$D$17/$H18052/(SIMULATION!$D$17-$I18052)*(((EXP(-$I18052*$J18055))/(1-EXP(-SIMULATION!$D$4*$I18052)))-(EXP(-SIMULATION!$D$17*$J18055)/(1-EXP(-SIMULATION!$D$4*SIMULATION!$D$17))))</f>
        <v>3.6604741408437311</v>
      </c>
      <c r="L18055">
        <v>-0.48798062558291577</v>
      </c>
      <c r="M18055">
        <f t="shared" ca="1" si="282"/>
        <v>1.874233679664721</v>
      </c>
    </row>
    <row r="18056" spans="1:13" x14ac:dyDescent="0.25">
      <c r="A18056" s="9"/>
      <c r="H18056" s="9"/>
      <c r="J18056">
        <v>4</v>
      </c>
      <c r="K18056">
        <f ca="1">SIMULATION!$D$3*SIMULATION!$D$17/$H18052/(SIMULATION!$D$17-$I18052)*(((EXP(-$I18052*$J18056))/(1-EXP(-SIMULATION!$D$4*$I18052)))-(EXP(-SIMULATION!$D$17*$J18056)/(1-EXP(-SIMULATION!$D$4*SIMULATION!$D$17))))</f>
        <v>3.7958755265617254</v>
      </c>
      <c r="L18056">
        <v>-7.1634405157516096E-2</v>
      </c>
      <c r="M18056">
        <f t="shared" ca="1" si="282"/>
        <v>3.5239602411645032</v>
      </c>
    </row>
    <row r="18057" spans="1:13" x14ac:dyDescent="0.25">
      <c r="A18057" s="9"/>
      <c r="H18057" s="9"/>
      <c r="J18057">
        <v>5</v>
      </c>
      <c r="K18057">
        <f ca="1">SIMULATION!$D$3*SIMULATION!$D$17/$H18052/(SIMULATION!$D$17-$I18052)*(((EXP(-$I18052*$J18057))/(1-EXP(-SIMULATION!$D$4*$I18052)))-(EXP(-SIMULATION!$D$17*$J18057)/(1-EXP(-SIMULATION!$D$4*SIMULATION!$D$17))))</f>
        <v>3.7831420519117089</v>
      </c>
      <c r="L18057">
        <v>-0.11499355919140654</v>
      </c>
      <c r="M18057">
        <f t="shared" ca="1" si="282"/>
        <v>3.3481050824357008</v>
      </c>
    </row>
    <row r="18058" spans="1:13" x14ac:dyDescent="0.25">
      <c r="A18058" s="9"/>
      <c r="H18058" s="9"/>
      <c r="J18058">
        <v>6</v>
      </c>
      <c r="K18058">
        <f ca="1">SIMULATION!$D$3*SIMULATION!$D$17/$H18052/(SIMULATION!$D$17-$I18052)*(((EXP(-$I18052*$J18058))/(1-EXP(-SIMULATION!$D$4*$I18052)))-(EXP(-SIMULATION!$D$17*$J18058)/(1-EXP(-SIMULATION!$D$4*SIMULATION!$D$17))))</f>
        <v>3.6823074625094128</v>
      </c>
      <c r="L18058">
        <v>-0.28720409194451374</v>
      </c>
      <c r="M18058">
        <f t="shared" ca="1" si="282"/>
        <v>2.6247336914788901</v>
      </c>
    </row>
    <row r="18059" spans="1:13" x14ac:dyDescent="0.25">
      <c r="A18059" s="9"/>
      <c r="H18059" s="9"/>
      <c r="J18059">
        <v>7</v>
      </c>
      <c r="K18059">
        <f ca="1">SIMULATION!$D$3*SIMULATION!$D$17/$H18052/(SIMULATION!$D$17-$I18052)*(((EXP(-$I18052*$J18059))/(1-EXP(-SIMULATION!$D$4*$I18052)))-(EXP(-SIMULATION!$D$17*$J18059)/(1-EXP(-SIMULATION!$D$4*SIMULATION!$D$17))))</f>
        <v>3.5313743866479346</v>
      </c>
      <c r="L18059">
        <v>0.19165087841444528</v>
      </c>
      <c r="M18059">
        <f t="shared" ca="1" si="282"/>
        <v>4.2081653898592846</v>
      </c>
    </row>
    <row r="18060" spans="1:13" x14ac:dyDescent="0.25">
      <c r="A18060" s="9"/>
      <c r="H18060" s="9"/>
      <c r="J18060">
        <v>8</v>
      </c>
      <c r="K18060">
        <f ca="1">SIMULATION!$D$3*SIMULATION!$D$17/$H18052/(SIMULATION!$D$17-$I18052)*(((EXP(-$I18052*$J18060))/(1-EXP(-SIMULATION!$D$4*$I18052)))-(EXP(-SIMULATION!$D$17*$J18060)/(1-EXP(-SIMULATION!$D$4*SIMULATION!$D$17))))</f>
        <v>3.3542595206029864</v>
      </c>
      <c r="L18060">
        <v>-0.77625049030115789</v>
      </c>
      <c r="M18060">
        <f t="shared" ca="1" si="282"/>
        <v>0.75051392313759135</v>
      </c>
    </row>
    <row r="18061" spans="1:13" x14ac:dyDescent="0.25">
      <c r="A18061" s="9"/>
      <c r="H18061" s="9"/>
      <c r="J18061">
        <v>9</v>
      </c>
      <c r="K18061">
        <f ca="1">SIMULATION!$D$3*SIMULATION!$D$17/$H18052/(SIMULATION!$D$17-$I18052)*(((EXP(-$I18052*$J18061))/(1-EXP(-SIMULATION!$D$4*$I18052)))-(EXP(-SIMULATION!$D$17*$J18061)/(1-EXP(-SIMULATION!$D$4*SIMULATION!$D$17))))</f>
        <v>3.1658828907854306</v>
      </c>
      <c r="L18061">
        <v>-4.6553575640448227E-3</v>
      </c>
      <c r="M18061">
        <f t="shared" ca="1" si="282"/>
        <v>3.1511445739229327</v>
      </c>
    </row>
    <row r="18062" spans="1:13" x14ac:dyDescent="0.25">
      <c r="A18062" s="9"/>
      <c r="H18062" s="9"/>
      <c r="J18062">
        <v>10</v>
      </c>
      <c r="K18062">
        <f ca="1">SIMULATION!$D$3*SIMULATION!$D$17/$H18052/(SIMULATION!$D$17-$I18052)*(((EXP(-$I18052*$J18062))/(1-EXP(-SIMULATION!$D$4*$I18052)))-(EXP(-SIMULATION!$D$17*$J18062)/(1-EXP(-SIMULATION!$D$4*SIMULATION!$D$17))))</f>
        <v>2.9754271223346849</v>
      </c>
      <c r="L18062">
        <v>-0.54674925973194266</v>
      </c>
      <c r="M18062">
        <f t="shared" ca="1" si="282"/>
        <v>1.3486145458118515</v>
      </c>
    </row>
    <row r="18063" spans="1:13" x14ac:dyDescent="0.25">
      <c r="A18063" s="9"/>
      <c r="H18063" s="9"/>
      <c r="J18063">
        <v>11</v>
      </c>
      <c r="K18063">
        <f ca="1">SIMULATION!$D$3*SIMULATION!$D$17/$H18052/(SIMULATION!$D$17-$I18052)*(((EXP(-$I18052*$J18063))/(1-EXP(-SIMULATION!$D$4*$I18052)))-(EXP(-SIMULATION!$D$17*$J18063)/(1-EXP(-SIMULATION!$D$4*SIMULATION!$D$17))))</f>
        <v>2.7884241443587694</v>
      </c>
      <c r="L18063">
        <v>-9.7715464206558286E-2</v>
      </c>
      <c r="M18063">
        <f t="shared" ca="1" si="282"/>
        <v>2.5159519846879772</v>
      </c>
    </row>
    <row r="18064" spans="1:13" x14ac:dyDescent="0.25">
      <c r="A18064" s="9"/>
      <c r="H18064" s="9"/>
      <c r="J18064">
        <v>12</v>
      </c>
      <c r="K18064">
        <f ca="1">SIMULATION!$D$3*SIMULATION!$D$17/$H18052/(SIMULATION!$D$17-$I18052)*(((EXP(-$I18052*$J18064))/(1-EXP(-SIMULATION!$D$4*$I18052)))-(EXP(-SIMULATION!$D$17*$J18064)/(1-EXP(-SIMULATION!$D$4*SIMULATION!$D$17))))</f>
        <v>2.6080906193858011</v>
      </c>
      <c r="L18064">
        <v>0.18481324564591292</v>
      </c>
      <c r="M18064">
        <f t="shared" ca="1" si="282"/>
        <v>3.09010031169315</v>
      </c>
    </row>
    <row r="18065" spans="1:13" x14ac:dyDescent="0.25">
      <c r="A18065" s="9"/>
      <c r="H18065" s="9"/>
      <c r="J18065">
        <v>13</v>
      </c>
      <c r="K18065">
        <f ca="1">SIMULATION!$D$3*SIMULATION!$D$17/$H18052/(SIMULATION!$D$17-$I18052)*(((EXP(-$I18052*$J18065))/(1-EXP(-SIMULATION!$D$4*$I18052)))-(EXP(-SIMULATION!$D$17*$J18065)/(1-EXP(-SIMULATION!$D$4*SIMULATION!$D$17))))</f>
        <v>2.4361820593183401</v>
      </c>
      <c r="L18065">
        <v>0.25410635986395597</v>
      </c>
      <c r="M18065">
        <f t="shared" ca="1" si="282"/>
        <v>3.0552314143775994</v>
      </c>
    </row>
    <row r="18066" spans="1:13" x14ac:dyDescent="0.25">
      <c r="A18066" s="9"/>
      <c r="H18066" s="9"/>
      <c r="J18066">
        <v>14</v>
      </c>
      <c r="K18066">
        <f ca="1">SIMULATION!$D$3*SIMULATION!$D$17/$H18052/(SIMULATION!$D$17-$I18052)*(((EXP(-$I18052*$J18066))/(1-EXP(-SIMULATION!$D$4*$I18052)))-(EXP(-SIMULATION!$D$17*$J18066)/(1-EXP(-SIMULATION!$D$4*SIMULATION!$D$17))))</f>
        <v>2.2735386178913108</v>
      </c>
      <c r="L18066">
        <v>5.9291027442523021E-2</v>
      </c>
      <c r="M18066">
        <f t="shared" ca="1" si="282"/>
        <v>2.4083390584763404</v>
      </c>
    </row>
    <row r="18067" spans="1:13" x14ac:dyDescent="0.25">
      <c r="A18067" s="9"/>
      <c r="H18067" s="9"/>
      <c r="J18067">
        <v>15</v>
      </c>
      <c r="K18067">
        <f ca="1">SIMULATION!$D$3*SIMULATION!$D$17/$H18052/(SIMULATION!$D$17-$I18052)*(((EXP(-$I18052*$J18067))/(1-EXP(-SIMULATION!$D$4*$I18052)))-(EXP(-SIMULATION!$D$17*$J18067)/(1-EXP(-SIMULATION!$D$4*SIMULATION!$D$17))))</f>
        <v>2.120433408011801</v>
      </c>
      <c r="L18067">
        <v>-0.1562143474183014</v>
      </c>
      <c r="M18067">
        <f t="shared" ca="1" si="282"/>
        <v>1.7891912869352726</v>
      </c>
    </row>
    <row r="18068" spans="1:13" x14ac:dyDescent="0.25">
      <c r="A18068" s="9"/>
      <c r="H18068" s="9"/>
      <c r="J18068">
        <v>16</v>
      </c>
      <c r="K18068">
        <f ca="1">SIMULATION!$D$3*SIMULATION!$D$17/$H18052/(SIMULATION!$D$17-$I18052)*(((EXP(-$I18052*$J18068))/(1-EXP(-SIMULATION!$D$4*$I18052)))-(EXP(-SIMULATION!$D$17*$J18068)/(1-EXP(-SIMULATION!$D$4*SIMULATION!$D$17))))</f>
        <v>1.9767943710350406</v>
      </c>
      <c r="L18068">
        <v>-6.9083897264923019E-2</v>
      </c>
      <c r="M18068">
        <f t="shared" ca="1" si="282"/>
        <v>1.8402297117925777</v>
      </c>
    </row>
    <row r="18069" spans="1:13" x14ac:dyDescent="0.25">
      <c r="A18069" s="9"/>
      <c r="H18069" s="9"/>
      <c r="J18069">
        <v>17</v>
      </c>
      <c r="K18069">
        <f ca="1">SIMULATION!$D$3*SIMULATION!$D$17/$H18052/(SIMULATION!$D$17-$I18052)*(((EXP(-$I18052*$J18069))/(1-EXP(-SIMULATION!$D$4*$I18052)))-(EXP(-SIMULATION!$D$17*$J18069)/(1-EXP(-SIMULATION!$D$4*SIMULATION!$D$17))))</f>
        <v>1.8423452070590358</v>
      </c>
      <c r="L18069">
        <v>0.2773101921552279</v>
      </c>
      <c r="M18069">
        <f t="shared" ca="1" si="282"/>
        <v>2.35324631044484</v>
      </c>
    </row>
    <row r="18070" spans="1:13" x14ac:dyDescent="0.25">
      <c r="A18070" s="9"/>
      <c r="H18070" s="9"/>
      <c r="J18070">
        <v>18</v>
      </c>
      <c r="K18070">
        <f ca="1">SIMULATION!$D$3*SIMULATION!$D$17/$H18052/(SIMULATION!$D$17-$I18052)*(((EXP(-$I18052*$J18070))/(1-EXP(-SIMULATION!$D$4*$I18052)))-(EXP(-SIMULATION!$D$17*$J18070)/(1-EXP(-SIMULATION!$D$4*SIMULATION!$D$17))))</f>
        <v>1.7166945232496265</v>
      </c>
      <c r="L18070">
        <v>0.27236012688327743</v>
      </c>
      <c r="M18070">
        <f t="shared" ca="1" si="282"/>
        <v>2.1842536614217223</v>
      </c>
    </row>
    <row r="18071" spans="1:13" x14ac:dyDescent="0.25">
      <c r="A18071" s="9"/>
      <c r="H18071" s="9"/>
      <c r="J18071">
        <v>19</v>
      </c>
      <c r="K18071">
        <f ca="1">SIMULATION!$D$3*SIMULATION!$D$17/$H18052/(SIMULATION!$D$17-$I18052)*(((EXP(-$I18052*$J18071))/(1-EXP(-SIMULATION!$D$4*$I18052)))-(EXP(-SIMULATION!$D$17*$J18071)/(1-EXP(-SIMULATION!$D$4*SIMULATION!$D$17))))</f>
        <v>1.5993918788370003</v>
      </c>
      <c r="L18071">
        <v>0.25797284234225504</v>
      </c>
      <c r="M18071">
        <f t="shared" ca="1" si="282"/>
        <v>2.0119915478397008</v>
      </c>
    </row>
    <row r="18072" spans="1:13" x14ac:dyDescent="0.25">
      <c r="A18072" s="9"/>
      <c r="H18072" s="9"/>
      <c r="J18072">
        <v>20</v>
      </c>
      <c r="K18072">
        <f ca="1">SIMULATION!$D$3*SIMULATION!$D$17/$H18052/(SIMULATION!$D$17-$I18052)*(((EXP(-$I18052*$J18072))/(1-EXP(-SIMULATION!$D$4*$I18052)))-(EXP(-SIMULATION!$D$17*$J18072)/(1-EXP(-SIMULATION!$D$4*SIMULATION!$D$17))))</f>
        <v>1.4899626910338428</v>
      </c>
      <c r="L18072">
        <v>-0.30934821904756399</v>
      </c>
      <c r="M18072">
        <f t="shared" ca="1" si="282"/>
        <v>1.0290453861152076</v>
      </c>
    </row>
    <row r="18073" spans="1:13" x14ac:dyDescent="0.25">
      <c r="A18073" s="9"/>
      <c r="H18073" s="9"/>
      <c r="J18073">
        <v>21</v>
      </c>
      <c r="K18073">
        <f ca="1">SIMULATION!$D$3*SIMULATION!$D$17/$H18052/(SIMULATION!$D$17-$I18052)*(((EXP(-$I18052*$J18073))/(1-EXP(-SIMULATION!$D$4*$I18052)))-(EXP(-SIMULATION!$D$17*$J18073)/(1-EXP(-SIMULATION!$D$4*SIMULATION!$D$17))))</f>
        <v>1.3879296637563698</v>
      </c>
      <c r="L18073">
        <v>0.29035676402084781</v>
      </c>
      <c r="M18073">
        <f t="shared" ca="1" si="282"/>
        <v>1.7909244296132127</v>
      </c>
    </row>
    <row r="18074" spans="1:13" x14ac:dyDescent="0.25">
      <c r="A18074" s="9"/>
      <c r="H18074" s="9"/>
      <c r="J18074">
        <v>22</v>
      </c>
      <c r="K18074">
        <f ca="1">SIMULATION!$D$3*SIMULATION!$D$17/$H18052/(SIMULATION!$D$17-$I18052)*(((EXP(-$I18052*$J18074))/(1-EXP(-SIMULATION!$D$4*$I18052)))-(EXP(-SIMULATION!$D$17*$J18074)/(1-EXP(-SIMULATION!$D$4*SIMULATION!$D$17))))</f>
        <v>1.2928256443170483</v>
      </c>
      <c r="L18074">
        <v>-3.1935389875719693E-2</v>
      </c>
      <c r="M18074">
        <f t="shared" ca="1" si="282"/>
        <v>1.2515387533244549</v>
      </c>
    </row>
    <row r="18075" spans="1:13" x14ac:dyDescent="0.25">
      <c r="A18075" s="9"/>
      <c r="H18075" s="9"/>
      <c r="J18075">
        <v>23</v>
      </c>
      <c r="K18075">
        <f ca="1">SIMULATION!$D$3*SIMULATION!$D$17/$H18052/(SIMULATION!$D$17-$I18052)*(((EXP(-$I18052*$J18075))/(1-EXP(-SIMULATION!$D$4*$I18052)))-(EXP(-SIMULATION!$D$17*$J18075)/(1-EXP(-SIMULATION!$D$4*SIMULATION!$D$17))))</f>
        <v>1.2042010470155071</v>
      </c>
      <c r="L18075">
        <v>-0.15788149484653702</v>
      </c>
      <c r="M18075">
        <f t="shared" ca="1" si="282"/>
        <v>1.0140799856169338</v>
      </c>
    </row>
    <row r="18076" spans="1:13" x14ac:dyDescent="0.25">
      <c r="A18076" s="9"/>
      <c r="H18076" s="9"/>
      <c r="J18076">
        <v>24</v>
      </c>
      <c r="K18076">
        <f ca="1">SIMULATION!$D$3*SIMULATION!$D$17/$H18052/(SIMULATION!$D$17-$I18052)*(((EXP(-$I18052*$J18076))/(1-EXP(-SIMULATION!$D$4*$I18052)))-(EXP(-SIMULATION!$D$17*$J18076)/(1-EXP(-SIMULATION!$D$4*SIMULATION!$D$17))))</f>
        <v>1.1216278510068047</v>
      </c>
      <c r="L18076">
        <v>-0.36086954191958631</v>
      </c>
      <c r="M18076">
        <f t="shared" ca="1" si="282"/>
        <v>0.71686652220972913</v>
      </c>
    </row>
    <row r="18077" spans="1:13" x14ac:dyDescent="0.25">
      <c r="A18077" s="9">
        <v>724</v>
      </c>
      <c r="B18077" s="2">
        <f ca="1">NORMINV(RAND(),SIMULATION!D7,SIMULATION!D8)</f>
        <v>64.60858892323229</v>
      </c>
      <c r="C18077" s="2">
        <v>2</v>
      </c>
      <c r="D18077" s="2">
        <f ca="1">SIMULATION!$D$11*(1+(SIMULATION!$D$12*LN(1+$C18077)))*(1+(SIMULATION!$D$13*(($B18077/63.5)-1)))</f>
        <v>10.32038702139436</v>
      </c>
      <c r="E18077" s="2">
        <v>0.3091970452218783</v>
      </c>
      <c r="F18077" s="2">
        <f ca="1">D18077*(1+E18077)</f>
        <v>13.51142019395572</v>
      </c>
      <c r="G18077" s="2">
        <v>0.43864074347444226</v>
      </c>
      <c r="H18077" s="9">
        <f>SIMULATION!$D$15*EXP($G$18077)</f>
        <v>342.30383964203634</v>
      </c>
      <c r="I18077" s="2">
        <f ca="1">$F18077/$H18077</f>
        <v>3.9472008868160123E-2</v>
      </c>
      <c r="J18077">
        <v>0</v>
      </c>
      <c r="K18077">
        <f ca="1">SIMULATION!$D$3*SIMULATION!$D$17/$H18077/(SIMULATION!$D$17-$I18077)*(((EXP(-$I18077*$J18077))/(1-EXP(-SIMULATION!$D$4*$I18077)))-(EXP(-SIMULATION!$D$17*$J18077)/(1-EXP(-SIMULATION!$D$4*SIMULATION!$D$17))))</f>
        <v>1.1167201171076031</v>
      </c>
      <c r="L18077">
        <v>-0.23539003841517828</v>
      </c>
      <c r="M18077">
        <f t="shared" ca="1" si="282"/>
        <v>0.85385532584264201</v>
      </c>
    </row>
    <row r="18078" spans="1:13" x14ac:dyDescent="0.25">
      <c r="A18078" s="9"/>
      <c r="H18078" s="9"/>
      <c r="J18078">
        <v>1</v>
      </c>
      <c r="K18078">
        <f ca="1">SIMULATION!$D$3*SIMULATION!$D$17/$H18077/(SIMULATION!$D$17-$I18077)*(((EXP(-$I18077*$J18078))/(1-EXP(-SIMULATION!$D$4*$I18077)))-(EXP(-SIMULATION!$D$17*$J18078)/(1-EXP(-SIMULATION!$D$4*SIMULATION!$D$17))))</f>
        <v>1.638554861543644</v>
      </c>
      <c r="L18078">
        <v>0.51667618534275117</v>
      </c>
      <c r="M18078">
        <f t="shared" ca="1" si="282"/>
        <v>2.4851571368808338</v>
      </c>
    </row>
    <row r="18079" spans="1:13" x14ac:dyDescent="0.25">
      <c r="A18079" s="9"/>
      <c r="H18079" s="9"/>
      <c r="J18079">
        <v>2</v>
      </c>
      <c r="K18079">
        <f ca="1">SIMULATION!$D$3*SIMULATION!$D$17/$H18077/(SIMULATION!$D$17-$I18077)*(((EXP(-$I18077*$J18079))/(1-EXP(-SIMULATION!$D$4*$I18077)))-(EXP(-SIMULATION!$D$17*$J18079)/(1-EXP(-SIMULATION!$D$4*SIMULATION!$D$17))))</f>
        <v>1.9372388106499578</v>
      </c>
      <c r="L18079">
        <v>-0.10137105442621887</v>
      </c>
      <c r="M18079">
        <f t="shared" ca="1" si="282"/>
        <v>1.7408588697389775</v>
      </c>
    </row>
    <row r="18080" spans="1:13" x14ac:dyDescent="0.25">
      <c r="A18080" s="9"/>
      <c r="H18080" s="9"/>
      <c r="J18080">
        <v>3</v>
      </c>
      <c r="K18080">
        <f ca="1">SIMULATION!$D$3*SIMULATION!$D$17/$H18077/(SIMULATION!$D$17-$I18077)*(((EXP(-$I18077*$J18080))/(1-EXP(-SIMULATION!$D$4*$I18077)))-(EXP(-SIMULATION!$D$17*$J18080)/(1-EXP(-SIMULATION!$D$4*SIMULATION!$D$17))))</f>
        <v>2.0943048053831919</v>
      </c>
      <c r="L18080">
        <v>-0.17334941337887566</v>
      </c>
      <c r="M18080">
        <f t="shared" ca="1" si="282"/>
        <v>1.7312582959334553</v>
      </c>
    </row>
    <row r="18081" spans="1:13" x14ac:dyDescent="0.25">
      <c r="A18081" s="9"/>
      <c r="H18081" s="9"/>
      <c r="J18081">
        <v>4</v>
      </c>
      <c r="K18081">
        <f ca="1">SIMULATION!$D$3*SIMULATION!$D$17/$H18077/(SIMULATION!$D$17-$I18077)*(((EXP(-$I18077*$J18081))/(1-EXP(-SIMULATION!$D$4*$I18077)))-(EXP(-SIMULATION!$D$17*$J18081)/(1-EXP(-SIMULATION!$D$4*SIMULATION!$D$17))))</f>
        <v>2.1619475627237881</v>
      </c>
      <c r="L18081">
        <v>0.20477022369306827</v>
      </c>
      <c r="M18081">
        <f t="shared" ca="1" si="282"/>
        <v>2.6046500487554218</v>
      </c>
    </row>
    <row r="18082" spans="1:13" x14ac:dyDescent="0.25">
      <c r="A18082" s="9"/>
      <c r="H18082" s="9"/>
      <c r="J18082">
        <v>5</v>
      </c>
      <c r="K18082">
        <f ca="1">SIMULATION!$D$3*SIMULATION!$D$17/$H18077/(SIMULATION!$D$17-$I18077)*(((EXP(-$I18077*$J18082))/(1-EXP(-SIMULATION!$D$4*$I18077)))-(EXP(-SIMULATION!$D$17*$J18082)/(1-EXP(-SIMULATION!$D$4*SIMULATION!$D$17))))</f>
        <v>2.1735632884760316</v>
      </c>
      <c r="L18082">
        <v>-0.1898496912285029</v>
      </c>
      <c r="M18082">
        <f t="shared" ca="1" si="282"/>
        <v>1.7609129692932477</v>
      </c>
    </row>
    <row r="18083" spans="1:13" x14ac:dyDescent="0.25">
      <c r="A18083" s="9"/>
      <c r="H18083" s="9"/>
      <c r="J18083">
        <v>6</v>
      </c>
      <c r="K18083">
        <f ca="1">SIMULATION!$D$3*SIMULATION!$D$17/$H18077/(SIMULATION!$D$17-$I18077)*(((EXP(-$I18077*$J18083))/(1-EXP(-SIMULATION!$D$4*$I18077)))-(EXP(-SIMULATION!$D$17*$J18083)/(1-EXP(-SIMULATION!$D$4*SIMULATION!$D$17))))</f>
        <v>2.1505036368606985</v>
      </c>
      <c r="L18083">
        <v>0.21121071869302677</v>
      </c>
      <c r="M18083">
        <f t="shared" ca="1" si="282"/>
        <v>2.6047130555540146</v>
      </c>
    </row>
    <row r="18084" spans="1:13" x14ac:dyDescent="0.25">
      <c r="A18084" s="9"/>
      <c r="H18084" s="9"/>
      <c r="J18084">
        <v>7</v>
      </c>
      <c r="K18084">
        <f ca="1">SIMULATION!$D$3*SIMULATION!$D$17/$H18077/(SIMULATION!$D$17-$I18077)*(((EXP(-$I18077*$J18084))/(1-EXP(-SIMULATION!$D$4*$I18077)))-(EXP(-SIMULATION!$D$17*$J18084)/(1-EXP(-SIMULATION!$D$4*SIMULATION!$D$17))))</f>
        <v>2.1064037347338163</v>
      </c>
      <c r="L18084">
        <v>9.383819384137939E-4</v>
      </c>
      <c r="M18084">
        <f t="shared" ca="1" si="282"/>
        <v>2.1083803459534982</v>
      </c>
    </row>
    <row r="18085" spans="1:13" x14ac:dyDescent="0.25">
      <c r="A18085" s="9"/>
      <c r="H18085" s="9"/>
      <c r="J18085">
        <v>8</v>
      </c>
      <c r="K18085">
        <f ca="1">SIMULATION!$D$3*SIMULATION!$D$17/$H18077/(SIMULATION!$D$17-$I18077)*(((EXP(-$I18077*$J18085))/(1-EXP(-SIMULATION!$D$4*$I18077)))-(EXP(-SIMULATION!$D$17*$J18085)/(1-EXP(-SIMULATION!$D$4*SIMULATION!$D$17))))</f>
        <v>2.0499556105077295</v>
      </c>
      <c r="L18085">
        <v>0.2364320363628454</v>
      </c>
      <c r="M18085">
        <f t="shared" ca="1" si="282"/>
        <v>2.5346307899535119</v>
      </c>
    </row>
    <row r="18086" spans="1:13" x14ac:dyDescent="0.25">
      <c r="A18086" s="9"/>
      <c r="H18086" s="9"/>
      <c r="J18086">
        <v>9</v>
      </c>
      <c r="K18086">
        <f ca="1">SIMULATION!$D$3*SIMULATION!$D$17/$H18077/(SIMULATION!$D$17-$I18077)*(((EXP(-$I18077*$J18086))/(1-EXP(-SIMULATION!$D$4*$I18077)))-(EXP(-SIMULATION!$D$17*$J18086)/(1-EXP(-SIMULATION!$D$4*SIMULATION!$D$17))))</f>
        <v>1.9866854035325596</v>
      </c>
      <c r="L18086">
        <v>-0.26797529574386197</v>
      </c>
      <c r="M18086">
        <f t="shared" ca="1" si="282"/>
        <v>1.4543027949709082</v>
      </c>
    </row>
    <row r="18087" spans="1:13" x14ac:dyDescent="0.25">
      <c r="A18087" s="9"/>
      <c r="H18087" s="9"/>
      <c r="J18087">
        <v>10</v>
      </c>
      <c r="K18087">
        <f ca="1">SIMULATION!$D$3*SIMULATION!$D$17/$H18077/(SIMULATION!$D$17-$I18077)*(((EXP(-$I18077*$J18087))/(1-EXP(-SIMULATION!$D$4*$I18077)))-(EXP(-SIMULATION!$D$17*$J18087)/(1-EXP(-SIMULATION!$D$4*SIMULATION!$D$17))))</f>
        <v>1.9200921745680652</v>
      </c>
      <c r="L18087">
        <v>-0.22313583443620016</v>
      </c>
      <c r="M18087">
        <f t="shared" ca="1" si="282"/>
        <v>1.4916508050014017</v>
      </c>
    </row>
    <row r="18088" spans="1:13" x14ac:dyDescent="0.25">
      <c r="A18088" s="9"/>
      <c r="H18088" s="9"/>
      <c r="J18088">
        <v>11</v>
      </c>
      <c r="K18088">
        <f ca="1">SIMULATION!$D$3*SIMULATION!$D$17/$H18077/(SIMULATION!$D$17-$I18077)*(((EXP(-$I18077*$J18088))/(1-EXP(-SIMULATION!$D$4*$I18077)))-(EXP(-SIMULATION!$D$17*$J18088)/(1-EXP(-SIMULATION!$D$4*SIMULATION!$D$17))))</f>
        <v>1.8523776173854059</v>
      </c>
      <c r="L18088">
        <v>0.33384455798114693</v>
      </c>
      <c r="M18088">
        <f t="shared" ca="1" si="282"/>
        <v>2.4707838042756065</v>
      </c>
    </row>
    <row r="18089" spans="1:13" x14ac:dyDescent="0.25">
      <c r="A18089" s="9"/>
      <c r="H18089" s="9"/>
      <c r="J18089">
        <v>12</v>
      </c>
      <c r="K18089">
        <f ca="1">SIMULATION!$D$3*SIMULATION!$D$17/$H18077/(SIMULATION!$D$17-$I18077)*(((EXP(-$I18077*$J18089))/(1-EXP(-SIMULATION!$D$4*$I18077)))-(EXP(-SIMULATION!$D$17*$J18089)/(1-EXP(-SIMULATION!$D$4*SIMULATION!$D$17))))</f>
        <v>1.7849136124280967</v>
      </c>
      <c r="L18089">
        <v>0.30172270473182022</v>
      </c>
      <c r="M18089">
        <f t="shared" ca="1" si="282"/>
        <v>2.3234625752825457</v>
      </c>
    </row>
    <row r="18090" spans="1:13" x14ac:dyDescent="0.25">
      <c r="A18090" s="9"/>
      <c r="H18090" s="9"/>
      <c r="J18090">
        <v>13</v>
      </c>
      <c r="K18090">
        <f ca="1">SIMULATION!$D$3*SIMULATION!$D$17/$H18077/(SIMULATION!$D$17-$I18077)*(((EXP(-$I18077*$J18090))/(1-EXP(-SIMULATION!$D$4*$I18077)))-(EXP(-SIMULATION!$D$17*$J18090)/(1-EXP(-SIMULATION!$D$4*SIMULATION!$D$17))))</f>
        <v>1.718541785748237</v>
      </c>
      <c r="L18090">
        <v>6.3542299524160906E-2</v>
      </c>
      <c r="M18090">
        <f t="shared" ca="1" si="282"/>
        <v>1.8277418826430381</v>
      </c>
    </row>
    <row r="18091" spans="1:13" x14ac:dyDescent="0.25">
      <c r="A18091" s="9"/>
      <c r="H18091" s="9"/>
      <c r="J18091">
        <v>14</v>
      </c>
      <c r="K18091">
        <f ca="1">SIMULATION!$D$3*SIMULATION!$D$17/$H18077/(SIMULATION!$D$17-$I18077)*(((EXP(-$I18077*$J18091))/(1-EXP(-SIMULATION!$D$4*$I18077)))-(EXP(-SIMULATION!$D$17*$J18091)/(1-EXP(-SIMULATION!$D$4*SIMULATION!$D$17))))</f>
        <v>1.6537654151980443</v>
      </c>
      <c r="L18091">
        <v>-8.6885132308300125E-2</v>
      </c>
      <c r="M18091">
        <f t="shared" ca="1" si="282"/>
        <v>1.5100777882916714</v>
      </c>
    </row>
    <row r="18092" spans="1:13" x14ac:dyDescent="0.25">
      <c r="A18092" s="9"/>
      <c r="H18092" s="9"/>
      <c r="J18092">
        <v>15</v>
      </c>
      <c r="K18092">
        <f ca="1">SIMULATION!$D$3*SIMULATION!$D$17/$H18077/(SIMULATION!$D$17-$I18077)*(((EXP(-$I18077*$J18092))/(1-EXP(-SIMULATION!$D$4*$I18077)))-(EXP(-SIMULATION!$D$17*$J18092)/(1-EXP(-SIMULATION!$D$4*SIMULATION!$D$17))))</f>
        <v>1.5908723523912807</v>
      </c>
      <c r="L18092">
        <v>-0.14312837223113989</v>
      </c>
      <c r="M18092">
        <f t="shared" ca="1" si="282"/>
        <v>1.3631733821659924</v>
      </c>
    </row>
    <row r="18093" spans="1:13" x14ac:dyDescent="0.25">
      <c r="A18093" s="9"/>
      <c r="H18093" s="9"/>
      <c r="J18093">
        <v>16</v>
      </c>
      <c r="K18093">
        <f ca="1">SIMULATION!$D$3*SIMULATION!$D$17/$H18077/(SIMULATION!$D$17-$I18077)*(((EXP(-$I18077*$J18093))/(1-EXP(-SIMULATION!$D$4*$I18077)))-(EXP(-SIMULATION!$D$17*$J18093)/(1-EXP(-SIMULATION!$D$4*SIMULATION!$D$17))))</f>
        <v>1.5300137400698897</v>
      </c>
      <c r="L18093">
        <v>-0.32278444850816584</v>
      </c>
      <c r="M18093">
        <f t="shared" ca="1" si="282"/>
        <v>1.0361490987715141</v>
      </c>
    </row>
    <row r="18094" spans="1:13" x14ac:dyDescent="0.25">
      <c r="A18094" s="9"/>
      <c r="H18094" s="9"/>
      <c r="J18094">
        <v>17</v>
      </c>
      <c r="K18094">
        <f ca="1">SIMULATION!$D$3*SIMULATION!$D$17/$H18077/(SIMULATION!$D$17-$I18077)*(((EXP(-$I18077*$J18094))/(1-EXP(-SIMULATION!$D$4*$I18077)))-(EXP(-SIMULATION!$D$17*$J18094)/(1-EXP(-SIMULATION!$D$4*SIMULATION!$D$17))))</f>
        <v>1.4712544041835589</v>
      </c>
      <c r="L18094">
        <v>4.5146042071786838E-2</v>
      </c>
      <c r="M18094">
        <f t="shared" ca="1" si="282"/>
        <v>1.5376757174131315</v>
      </c>
    </row>
    <row r="18095" spans="1:13" x14ac:dyDescent="0.25">
      <c r="A18095" s="9"/>
      <c r="H18095" s="9"/>
      <c r="J18095">
        <v>18</v>
      </c>
      <c r="K18095">
        <f ca="1">SIMULATION!$D$3*SIMULATION!$D$17/$H18077/(SIMULATION!$D$17-$I18077)*(((EXP(-$I18077*$J18095))/(1-EXP(-SIMULATION!$D$4*$I18077)))-(EXP(-SIMULATION!$D$17*$J18095)/(1-EXP(-SIMULATION!$D$4*SIMULATION!$D$17))))</f>
        <v>1.4146050964471497</v>
      </c>
      <c r="L18095">
        <v>-2.3791585941150713E-2</v>
      </c>
      <c r="M18095">
        <f t="shared" ca="1" si="282"/>
        <v>1.3809493977222376</v>
      </c>
    </row>
    <row r="18096" spans="1:13" x14ac:dyDescent="0.25">
      <c r="A18096" s="9"/>
      <c r="H18096" s="9"/>
      <c r="J18096">
        <v>19</v>
      </c>
      <c r="K18096">
        <f ca="1">SIMULATION!$D$3*SIMULATION!$D$17/$H18077/(SIMULATION!$D$17-$I18077)*(((EXP(-$I18077*$J18096))/(1-EXP(-SIMULATION!$D$4*$I18077)))-(EXP(-SIMULATION!$D$17*$J18096)/(1-EXP(-SIMULATION!$D$4*SIMULATION!$D$17))))</f>
        <v>1.3600431081754518</v>
      </c>
      <c r="L18096">
        <v>-0.18519068692546187</v>
      </c>
      <c r="M18096">
        <f t="shared" ca="1" si="282"/>
        <v>1.1081757907241998</v>
      </c>
    </row>
    <row r="18097" spans="1:13" x14ac:dyDescent="0.25">
      <c r="A18097" s="9"/>
      <c r="H18097" s="9"/>
      <c r="J18097">
        <v>20</v>
      </c>
      <c r="K18097">
        <f ca="1">SIMULATION!$D$3*SIMULATION!$D$17/$H18077/(SIMULATION!$D$17-$I18077)*(((EXP(-$I18077*$J18097))/(1-EXP(-SIMULATION!$D$4*$I18077)))-(EXP(-SIMULATION!$D$17*$J18097)/(1-EXP(-SIMULATION!$D$4*SIMULATION!$D$17))))</f>
        <v>1.3075254340070641</v>
      </c>
      <c r="L18097">
        <v>0.31364109501558801</v>
      </c>
      <c r="M18097">
        <f t="shared" ca="1" si="282"/>
        <v>1.7176191428897716</v>
      </c>
    </row>
    <row r="18098" spans="1:13" x14ac:dyDescent="0.25">
      <c r="A18098" s="9"/>
      <c r="H18098" s="9"/>
      <c r="J18098">
        <v>21</v>
      </c>
      <c r="K18098">
        <f ca="1">SIMULATION!$D$3*SIMULATION!$D$17/$H18077/(SIMULATION!$D$17-$I18077)*(((EXP(-$I18077*$J18098))/(1-EXP(-SIMULATION!$D$4*$I18077)))-(EXP(-SIMULATION!$D$17*$J18098)/(1-EXP(-SIMULATION!$D$4*SIMULATION!$D$17))))</f>
        <v>1.2569971632014403</v>
      </c>
      <c r="L18098">
        <v>0.19741815312823108</v>
      </c>
      <c r="M18098">
        <f t="shared" ca="1" si="282"/>
        <v>1.5051512216480942</v>
      </c>
    </row>
    <row r="18099" spans="1:13" x14ac:dyDescent="0.25">
      <c r="A18099" s="9"/>
      <c r="H18099" s="9"/>
      <c r="J18099">
        <v>22</v>
      </c>
      <c r="K18099">
        <f ca="1">SIMULATION!$D$3*SIMULATION!$D$17/$H18077/(SIMULATION!$D$17-$I18077)*(((EXP(-$I18077*$J18099))/(1-EXP(-SIMULATION!$D$4*$I18077)))-(EXP(-SIMULATION!$D$17*$J18099)/(1-EXP(-SIMULATION!$D$4*SIMULATION!$D$17))))</f>
        <v>1.2083968143649266</v>
      </c>
      <c r="L18099">
        <v>0.19576177202529346</v>
      </c>
      <c r="M18099">
        <f t="shared" ca="1" si="282"/>
        <v>1.4449547160547243</v>
      </c>
    </row>
    <row r="18100" spans="1:13" x14ac:dyDescent="0.25">
      <c r="A18100" s="9"/>
      <c r="H18100" s="9"/>
      <c r="J18100">
        <v>23</v>
      </c>
      <c r="K18100">
        <f ca="1">SIMULATION!$D$3*SIMULATION!$D$17/$H18077/(SIMULATION!$D$17-$I18077)*(((EXP(-$I18077*$J18100))/(1-EXP(-SIMULATION!$D$4*$I18077)))-(EXP(-SIMULATION!$D$17*$J18100)/(1-EXP(-SIMULATION!$D$4*SIMULATION!$D$17))))</f>
        <v>1.1616597131014619</v>
      </c>
      <c r="L18100">
        <v>0.43803633142052911</v>
      </c>
      <c r="M18100">
        <f t="shared" ca="1" si="282"/>
        <v>1.6705088721874506</v>
      </c>
    </row>
    <row r="18101" spans="1:13" x14ac:dyDescent="0.25">
      <c r="A18101" s="9"/>
      <c r="H18101" s="9"/>
      <c r="J18101">
        <v>24</v>
      </c>
      <c r="K18101">
        <f ca="1">SIMULATION!$D$3*SIMULATION!$D$17/$H18077/(SIMULATION!$D$17-$I18077)*(((EXP(-$I18077*$J18101))/(1-EXP(-SIMULATION!$D$4*$I18077)))-(EXP(-SIMULATION!$D$17*$J18101)/(1-EXP(-SIMULATION!$D$4*SIMULATION!$D$17))))</f>
        <v>1.1167201171076031</v>
      </c>
      <c r="L18101">
        <v>-0.14315518157583665</v>
      </c>
      <c r="M18101">
        <f t="shared" ca="1" si="282"/>
        <v>0.95685584597367468</v>
      </c>
    </row>
    <row r="18102" spans="1:13" x14ac:dyDescent="0.25">
      <c r="A18102" s="9">
        <v>725</v>
      </c>
      <c r="B18102" s="2">
        <f ca="1">NORMINV(RAND(),SIMULATION!D7,SIMULATION!D8)</f>
        <v>51.91351116763731</v>
      </c>
      <c r="C18102" s="2">
        <v>2</v>
      </c>
      <c r="D18102" s="2">
        <f ca="1">SIMULATION!$D$11*(1+(SIMULATION!$D$12*LN(1+$C18102)))*(1+(SIMULATION!$D$13*(($B18102/63.5)-1)))</f>
        <v>9.3776284933434493</v>
      </c>
      <c r="E18102" s="2">
        <v>0.3040175382398399</v>
      </c>
      <c r="F18102" s="2">
        <f ca="1">D18102*(1+E18102)</f>
        <v>12.228592022417503</v>
      </c>
      <c r="G18102" s="2">
        <v>-0.44669379432978018</v>
      </c>
      <c r="H18102" s="9">
        <f>SIMULATION!$D$15*EXP($G$18102)</f>
        <v>141.22639271719402</v>
      </c>
      <c r="I18102" s="2">
        <f ca="1">$F18102/$H18102</f>
        <v>8.6588574466426191E-2</v>
      </c>
      <c r="J18102">
        <v>0</v>
      </c>
      <c r="K18102">
        <f ca="1">SIMULATION!$D$3*SIMULATION!$D$17/$H18102/(SIMULATION!$D$17-$I18102)*(((EXP(-$I18102*$J18102))/(1-EXP(-SIMULATION!$D$4*$I18102)))-(EXP(-SIMULATION!$D$17*$J18102)/(1-EXP(-SIMULATION!$D$4*SIMULATION!$D$17))))</f>
        <v>0.69168800152625687</v>
      </c>
      <c r="L18102">
        <v>-0.23349458655483477</v>
      </c>
      <c r="M18102">
        <f t="shared" ca="1" si="282"/>
        <v>0.53018259758494357</v>
      </c>
    </row>
    <row r="18103" spans="1:13" x14ac:dyDescent="0.25">
      <c r="A18103" s="9"/>
      <c r="H18103" s="9"/>
      <c r="J18103">
        <v>1</v>
      </c>
      <c r="K18103">
        <f ca="1">SIMULATION!$D$3*SIMULATION!$D$17/$H18102/(SIMULATION!$D$17-$I18102)*(((EXP(-$I18102*$J18103))/(1-EXP(-SIMULATION!$D$4*$I18102)))-(EXP(-SIMULATION!$D$17*$J18103)/(1-EXP(-SIMULATION!$D$4*SIMULATION!$D$17))))</f>
        <v>1.9700061194183882</v>
      </c>
      <c r="L18103">
        <v>2.5461994623247653E-2</v>
      </c>
      <c r="M18103">
        <f t="shared" ca="1" si="282"/>
        <v>2.0201664046387844</v>
      </c>
    </row>
    <row r="18104" spans="1:13" x14ac:dyDescent="0.25">
      <c r="A18104" s="9"/>
      <c r="H18104" s="9"/>
      <c r="J18104">
        <v>2</v>
      </c>
      <c r="K18104">
        <f ca="1">SIMULATION!$D$3*SIMULATION!$D$17/$H18102/(SIMULATION!$D$17-$I18102)*(((EXP(-$I18102*$J18104))/(1-EXP(-SIMULATION!$D$4*$I18102)))-(EXP(-SIMULATION!$D$17*$J18104)/(1-EXP(-SIMULATION!$D$4*SIMULATION!$D$17))))</f>
        <v>2.6625456120461837</v>
      </c>
      <c r="L18104">
        <v>8.6754429630839944E-2</v>
      </c>
      <c r="M18104">
        <f t="shared" ca="1" si="282"/>
        <v>2.8935332379853462</v>
      </c>
    </row>
    <row r="18105" spans="1:13" x14ac:dyDescent="0.25">
      <c r="A18105" s="9"/>
      <c r="H18105" s="9"/>
      <c r="J18105">
        <v>3</v>
      </c>
      <c r="K18105">
        <f ca="1">SIMULATION!$D$3*SIMULATION!$D$17/$H18102/(SIMULATION!$D$17-$I18102)*(((EXP(-$I18102*$J18105))/(1-EXP(-SIMULATION!$D$4*$I18102)))-(EXP(-SIMULATION!$D$17*$J18105)/(1-EXP(-SIMULATION!$D$4*SIMULATION!$D$17))))</f>
        <v>2.9902079991183395</v>
      </c>
      <c r="L18105">
        <v>-3.5573223546137211E-3</v>
      </c>
      <c r="M18105">
        <f t="shared" ca="1" si="282"/>
        <v>2.9795708653581312</v>
      </c>
    </row>
    <row r="18106" spans="1:13" x14ac:dyDescent="0.25">
      <c r="A18106" s="9"/>
      <c r="H18106" s="9"/>
      <c r="J18106">
        <v>4</v>
      </c>
      <c r="K18106">
        <f ca="1">SIMULATION!$D$3*SIMULATION!$D$17/$H18102/(SIMULATION!$D$17-$I18102)*(((EXP(-$I18102*$J18106))/(1-EXP(-SIMULATION!$D$4*$I18102)))-(EXP(-SIMULATION!$D$17*$J18106)/(1-EXP(-SIMULATION!$D$4*SIMULATION!$D$17))))</f>
        <v>3.0936810708264879</v>
      </c>
      <c r="L18106">
        <v>-0.25873132573300156</v>
      </c>
      <c r="M18106">
        <f t="shared" ca="1" si="282"/>
        <v>2.2932488659764592</v>
      </c>
    </row>
    <row r="18107" spans="1:13" x14ac:dyDescent="0.25">
      <c r="A18107" s="9"/>
      <c r="H18107" s="9"/>
      <c r="J18107">
        <v>5</v>
      </c>
      <c r="K18107">
        <f ca="1">SIMULATION!$D$3*SIMULATION!$D$17/$H18102/(SIMULATION!$D$17-$I18102)*(((EXP(-$I18102*$J18107))/(1-EXP(-SIMULATION!$D$4*$I18102)))-(EXP(-SIMULATION!$D$17*$J18107)/(1-EXP(-SIMULATION!$D$4*SIMULATION!$D$17))))</f>
        <v>3.0623219799903065</v>
      </c>
      <c r="L18107">
        <v>-0.23630273173335267</v>
      </c>
      <c r="M18107">
        <f t="shared" ca="1" si="282"/>
        <v>2.3386869306715075</v>
      </c>
    </row>
    <row r="18108" spans="1:13" x14ac:dyDescent="0.25">
      <c r="A18108" s="9"/>
      <c r="H18108" s="9"/>
      <c r="J18108">
        <v>6</v>
      </c>
      <c r="K18108">
        <f ca="1">SIMULATION!$D$3*SIMULATION!$D$17/$H18102/(SIMULATION!$D$17-$I18102)*(((EXP(-$I18102*$J18108))/(1-EXP(-SIMULATION!$D$4*$I18102)))-(EXP(-SIMULATION!$D$17*$J18108)/(1-EXP(-SIMULATION!$D$4*SIMULATION!$D$17))))</f>
        <v>2.9526602343711921</v>
      </c>
      <c r="L18108">
        <v>-0.29563184914556612</v>
      </c>
      <c r="M18108">
        <f t="shared" ca="1" si="282"/>
        <v>2.079759829385456</v>
      </c>
    </row>
    <row r="18109" spans="1:13" x14ac:dyDescent="0.25">
      <c r="A18109" s="9"/>
      <c r="H18109" s="9"/>
      <c r="J18109">
        <v>7</v>
      </c>
      <c r="K18109">
        <f ca="1">SIMULATION!$D$3*SIMULATION!$D$17/$H18102/(SIMULATION!$D$17-$I18102)*(((EXP(-$I18102*$J18109))/(1-EXP(-SIMULATION!$D$4*$I18102)))-(EXP(-SIMULATION!$D$17*$J18109)/(1-EXP(-SIMULATION!$D$4*SIMULATION!$D$17))))</f>
        <v>2.8002493662275763</v>
      </c>
      <c r="L18109">
        <v>0.15037243732607766</v>
      </c>
      <c r="M18109">
        <f t="shared" ca="1" si="282"/>
        <v>3.2213296885480216</v>
      </c>
    </row>
    <row r="18110" spans="1:13" x14ac:dyDescent="0.25">
      <c r="A18110" s="9"/>
      <c r="H18110" s="9"/>
      <c r="J18110">
        <v>8</v>
      </c>
      <c r="K18110">
        <f ca="1">SIMULATION!$D$3*SIMULATION!$D$17/$H18102/(SIMULATION!$D$17-$I18102)*(((EXP(-$I18102*$J18110))/(1-EXP(-SIMULATION!$D$4*$I18102)))-(EXP(-SIMULATION!$D$17*$J18110)/(1-EXP(-SIMULATION!$D$4*SIMULATION!$D$17))))</f>
        <v>2.6272567287395647</v>
      </c>
      <c r="L18110">
        <v>-9.8168002703527147E-3</v>
      </c>
      <c r="M18110">
        <f t="shared" ca="1" si="282"/>
        <v>2.6014654741745882</v>
      </c>
    </row>
    <row r="18111" spans="1:13" x14ac:dyDescent="0.25">
      <c r="A18111" s="9"/>
      <c r="H18111" s="9"/>
      <c r="J18111">
        <v>9</v>
      </c>
      <c r="K18111">
        <f ca="1">SIMULATION!$D$3*SIMULATION!$D$17/$H18102/(SIMULATION!$D$17-$I18102)*(((EXP(-$I18102*$J18111))/(1-EXP(-SIMULATION!$D$4*$I18102)))-(EXP(-SIMULATION!$D$17*$J18111)/(1-EXP(-SIMULATION!$D$4*SIMULATION!$D$17))))</f>
        <v>2.4473225988106808</v>
      </c>
      <c r="L18111">
        <v>0.1147437875155565</v>
      </c>
      <c r="M18111">
        <f t="shared" ca="1" si="282"/>
        <v>2.7281376630706333</v>
      </c>
    </row>
    <row r="18112" spans="1:13" x14ac:dyDescent="0.25">
      <c r="A18112" s="9"/>
      <c r="H18112" s="9"/>
      <c r="J18112">
        <v>10</v>
      </c>
      <c r="K18112">
        <f ca="1">SIMULATION!$D$3*SIMULATION!$D$17/$H18102/(SIMULATION!$D$17-$I18102)*(((EXP(-$I18102*$J18112))/(1-EXP(-SIMULATION!$D$4*$I18102)))-(EXP(-SIMULATION!$D$17*$J18112)/(1-EXP(-SIMULATION!$D$4*SIMULATION!$D$17))))</f>
        <v>2.2686697685633246</v>
      </c>
      <c r="L18112">
        <v>0.22145351278373951</v>
      </c>
      <c r="M18112">
        <f t="shared" ca="1" si="282"/>
        <v>2.7710746581579464</v>
      </c>
    </row>
    <row r="18113" spans="1:13" x14ac:dyDescent="0.25">
      <c r="A18113" s="9"/>
      <c r="H18113" s="9"/>
      <c r="J18113">
        <v>11</v>
      </c>
      <c r="K18113">
        <f ca="1">SIMULATION!$D$3*SIMULATION!$D$17/$H18102/(SIMULATION!$D$17-$I18102)*(((EXP(-$I18102*$J18113))/(1-EXP(-SIMULATION!$D$4*$I18102)))-(EXP(-SIMULATION!$D$17*$J18113)/(1-EXP(-SIMULATION!$D$4*SIMULATION!$D$17))))</f>
        <v>2.0960923591694782</v>
      </c>
      <c r="L18113">
        <v>0.32274684180708402</v>
      </c>
      <c r="M18113">
        <f t="shared" ca="1" si="282"/>
        <v>2.7725995482273875</v>
      </c>
    </row>
    <row r="18114" spans="1:13" x14ac:dyDescent="0.25">
      <c r="A18114" s="9"/>
      <c r="H18114" s="9"/>
      <c r="J18114">
        <v>12</v>
      </c>
      <c r="K18114">
        <f ca="1">SIMULATION!$D$3*SIMULATION!$D$17/$H18102/(SIMULATION!$D$17-$I18102)*(((EXP(-$I18102*$J18114))/(1-EXP(-SIMULATION!$D$4*$I18102)))-(EXP(-SIMULATION!$D$17*$J18114)/(1-EXP(-SIMULATION!$D$4*SIMULATION!$D$17))))</f>
        <v>1.9322267356293359</v>
      </c>
      <c r="L18114">
        <v>0.31916830912916361</v>
      </c>
      <c r="M18114">
        <f t="shared" ca="1" si="282"/>
        <v>2.5489322756943142</v>
      </c>
    </row>
    <row r="18115" spans="1:13" x14ac:dyDescent="0.25">
      <c r="A18115" s="9"/>
      <c r="H18115" s="9"/>
      <c r="J18115">
        <v>13</v>
      </c>
      <c r="K18115">
        <f ca="1">SIMULATION!$D$3*SIMULATION!$D$17/$H18102/(SIMULATION!$D$17-$I18102)*(((EXP(-$I18102*$J18115))/(1-EXP(-SIMULATION!$D$4*$I18102)))-(EXP(-SIMULATION!$D$17*$J18115)/(1-EXP(-SIMULATION!$D$4*SIMULATION!$D$17))))</f>
        <v>1.7783626701445407</v>
      </c>
      <c r="L18115">
        <v>-0.56902521598311839</v>
      </c>
      <c r="M18115">
        <f t="shared" ref="M18115:M18178" ca="1" si="283">$K18115*(1+$L18115)</f>
        <v>0.76642946766922837</v>
      </c>
    </row>
    <row r="18116" spans="1:13" x14ac:dyDescent="0.25">
      <c r="A18116" s="9"/>
      <c r="H18116" s="9"/>
      <c r="J18116">
        <v>14</v>
      </c>
      <c r="K18116">
        <f ca="1">SIMULATION!$D$3*SIMULATION!$D$17/$H18102/(SIMULATION!$D$17-$I18102)*(((EXP(-$I18102*$J18116))/(1-EXP(-SIMULATION!$D$4*$I18102)))-(EXP(-SIMULATION!$D$17*$J18116)/(1-EXP(-SIMULATION!$D$4*SIMULATION!$D$17))))</f>
        <v>1.6349601568348906</v>
      </c>
      <c r="L18116">
        <v>-8.8815861170898E-2</v>
      </c>
      <c r="M18116">
        <f t="shared" ca="1" si="283"/>
        <v>1.4897497625254934</v>
      </c>
    </row>
    <row r="18117" spans="1:13" x14ac:dyDescent="0.25">
      <c r="A18117" s="9"/>
      <c r="H18117" s="9"/>
      <c r="J18117">
        <v>15</v>
      </c>
      <c r="K18117">
        <f ca="1">SIMULATION!$D$3*SIMULATION!$D$17/$H18102/(SIMULATION!$D$17-$I18102)*(((EXP(-$I18102*$J18117))/(1-EXP(-SIMULATION!$D$4*$I18102)))-(EXP(-SIMULATION!$D$17*$J18117)/(1-EXP(-SIMULATION!$D$4*SIMULATION!$D$17))))</f>
        <v>1.5019778494000129</v>
      </c>
      <c r="L18117">
        <v>-6.9306238895455036E-2</v>
      </c>
      <c r="M18117">
        <f t="shared" ca="1" si="283"/>
        <v>1.3978814137538138</v>
      </c>
    </row>
    <row r="18118" spans="1:13" x14ac:dyDescent="0.25">
      <c r="A18118" s="9"/>
      <c r="H18118" s="9"/>
      <c r="J18118">
        <v>16</v>
      </c>
      <c r="K18118">
        <f ca="1">SIMULATION!$D$3*SIMULATION!$D$17/$H18102/(SIMULATION!$D$17-$I18102)*(((EXP(-$I18102*$J18118))/(1-EXP(-SIMULATION!$D$4*$I18102)))-(EXP(-SIMULATION!$D$17*$J18118)/(1-EXP(-SIMULATION!$D$4*SIMULATION!$D$17))))</f>
        <v>1.3790810102714499</v>
      </c>
      <c r="L18118">
        <v>0.17582439076779077</v>
      </c>
      <c r="M18118">
        <f t="shared" ca="1" si="283"/>
        <v>1.6215570887218571</v>
      </c>
    </row>
    <row r="18119" spans="1:13" x14ac:dyDescent="0.25">
      <c r="A18119" s="9"/>
      <c r="H18119" s="9"/>
      <c r="J18119">
        <v>17</v>
      </c>
      <c r="K18119">
        <f ca="1">SIMULATION!$D$3*SIMULATION!$D$17/$H18102/(SIMULATION!$D$17-$I18102)*(((EXP(-$I18102*$J18119))/(1-EXP(-SIMULATION!$D$4*$I18102)))-(EXP(-SIMULATION!$D$17*$J18119)/(1-EXP(-SIMULATION!$D$4*SIMULATION!$D$17))))</f>
        <v>1.2657724569648217</v>
      </c>
      <c r="L18119">
        <v>-6.5259011656872312E-2</v>
      </c>
      <c r="M18119">
        <f t="shared" ca="1" si="283"/>
        <v>1.1831693974408064</v>
      </c>
    </row>
    <row r="18120" spans="1:13" x14ac:dyDescent="0.25">
      <c r="A18120" s="9"/>
      <c r="H18120" s="9"/>
      <c r="J18120">
        <v>18</v>
      </c>
      <c r="K18120">
        <f ca="1">SIMULATION!$D$3*SIMULATION!$D$17/$H18102/(SIMULATION!$D$17-$I18102)*(((EXP(-$I18102*$J18120))/(1-EXP(-SIMULATION!$D$4*$I18102)))-(EXP(-SIMULATION!$D$17*$J18120)/(1-EXP(-SIMULATION!$D$4*SIMULATION!$D$17))))</f>
        <v>1.1614743549814381</v>
      </c>
      <c r="L18120">
        <v>3.2560660406047048E-2</v>
      </c>
      <c r="M18120">
        <f t="shared" ca="1" si="283"/>
        <v>1.1992927270243214</v>
      </c>
    </row>
    <row r="18121" spans="1:13" x14ac:dyDescent="0.25">
      <c r="A18121" s="9"/>
      <c r="H18121" s="9"/>
      <c r="J18121">
        <v>19</v>
      </c>
      <c r="K18121">
        <f ca="1">SIMULATION!$D$3*SIMULATION!$D$17/$H18102/(SIMULATION!$D$17-$I18102)*(((EXP(-$I18102*$J18121))/(1-EXP(-SIMULATION!$D$4*$I18102)))-(EXP(-SIMULATION!$D$17*$J18121)/(1-EXP(-SIMULATION!$D$4*SIMULATION!$D$17))))</f>
        <v>1.0655786878884179</v>
      </c>
      <c r="L18121">
        <v>-0.31333409732392126</v>
      </c>
      <c r="M18121">
        <f t="shared" ca="1" si="283"/>
        <v>0.7316965515912921</v>
      </c>
    </row>
    <row r="18122" spans="1:13" x14ac:dyDescent="0.25">
      <c r="A18122" s="9"/>
      <c r="H18122" s="9"/>
      <c r="J18122">
        <v>20</v>
      </c>
      <c r="K18122">
        <f ca="1">SIMULATION!$D$3*SIMULATION!$D$17/$H18102/(SIMULATION!$D$17-$I18102)*(((EXP(-$I18102*$J18122))/(1-EXP(-SIMULATION!$D$4*$I18102)))-(EXP(-SIMULATION!$D$17*$J18122)/(1-EXP(-SIMULATION!$D$4*SIMULATION!$D$17))))</f>
        <v>0.97747781628690822</v>
      </c>
      <c r="L18122">
        <v>-0.41672786401361278</v>
      </c>
      <c r="M18122">
        <f t="shared" ca="1" si="283"/>
        <v>0.57013557378497437</v>
      </c>
    </row>
    <row r="18123" spans="1:13" x14ac:dyDescent="0.25">
      <c r="A18123" s="9"/>
      <c r="H18123" s="9"/>
      <c r="J18123">
        <v>21</v>
      </c>
      <c r="K18123">
        <f ca="1">SIMULATION!$D$3*SIMULATION!$D$17/$H18102/(SIMULATION!$D$17-$I18102)*(((EXP(-$I18102*$J18123))/(1-EXP(-SIMULATION!$D$4*$I18102)))-(EXP(-SIMULATION!$D$17*$J18123)/(1-EXP(-SIMULATION!$D$4*SIMULATION!$D$17))))</f>
        <v>0.89658242518876297</v>
      </c>
      <c r="L18123">
        <v>-0.28393087665960559</v>
      </c>
      <c r="M18123">
        <f t="shared" ca="1" si="283"/>
        <v>0.64201499120732231</v>
      </c>
    </row>
    <row r="18124" spans="1:13" x14ac:dyDescent="0.25">
      <c r="A18124" s="9"/>
      <c r="H18124" s="9"/>
      <c r="J18124">
        <v>22</v>
      </c>
      <c r="K18124">
        <f ca="1">SIMULATION!$D$3*SIMULATION!$D$17/$H18102/(SIMULATION!$D$17-$I18102)*(((EXP(-$I18102*$J18124))/(1-EXP(-SIMULATION!$D$4*$I18102)))-(EXP(-SIMULATION!$D$17*$J18124)/(1-EXP(-SIMULATION!$D$4*SIMULATION!$D$17))))</f>
        <v>0.82233152524117448</v>
      </c>
      <c r="L18124">
        <v>-8.0931464441132125E-2</v>
      </c>
      <c r="M18124">
        <f t="shared" ca="1" si="283"/>
        <v>0.75577903064729646</v>
      </c>
    </row>
    <row r="18125" spans="1:13" x14ac:dyDescent="0.25">
      <c r="A18125" s="9"/>
      <c r="H18125" s="9"/>
      <c r="J18125">
        <v>23</v>
      </c>
      <c r="K18125">
        <f ca="1">SIMULATION!$D$3*SIMULATION!$D$17/$H18102/(SIMULATION!$D$17-$I18102)*(((EXP(-$I18102*$J18125))/(1-EXP(-SIMULATION!$D$4*$I18102)))-(EXP(-SIMULATION!$D$17*$J18125)/(1-EXP(-SIMULATION!$D$4*SIMULATION!$D$17))))</f>
        <v>0.75419748627357863</v>
      </c>
      <c r="L18125">
        <v>0.10456844723650907</v>
      </c>
      <c r="M18125">
        <f t="shared" ca="1" si="283"/>
        <v>0.83306274632288513</v>
      </c>
    </row>
    <row r="18126" spans="1:13" x14ac:dyDescent="0.25">
      <c r="A18126" s="9"/>
      <c r="H18126" s="9"/>
      <c r="J18126">
        <v>24</v>
      </c>
      <c r="K18126">
        <f ca="1">SIMULATION!$D$3*SIMULATION!$D$17/$H18102/(SIMULATION!$D$17-$I18102)*(((EXP(-$I18102*$J18126))/(1-EXP(-SIMULATION!$D$4*$I18102)))-(EXP(-SIMULATION!$D$17*$J18126)/(1-EXP(-SIMULATION!$D$4*SIMULATION!$D$17))))</f>
        <v>0.6916880015262562</v>
      </c>
      <c r="L18126">
        <v>0.11181463713598125</v>
      </c>
      <c r="M18126">
        <f t="shared" ca="1" si="283"/>
        <v>0.7690288444282265</v>
      </c>
    </row>
    <row r="18127" spans="1:13" x14ac:dyDescent="0.25">
      <c r="A18127" s="9">
        <v>726</v>
      </c>
      <c r="B18127" s="2">
        <f ca="1">NORMINV(RAND(),SIMULATION!D7,SIMULATION!D8)</f>
        <v>67.107488038214996</v>
      </c>
      <c r="C18127" s="2">
        <v>2</v>
      </c>
      <c r="D18127" s="2">
        <f ca="1">SIMULATION!$D$11*(1+(SIMULATION!$D$12*LN(1+$C18127)))*(1+(SIMULATION!$D$13*(($B18127/63.5)-1)))</f>
        <v>10.505959610766689</v>
      </c>
      <c r="E18127" s="2">
        <v>-3.1366362721400802E-2</v>
      </c>
      <c r="F18127" s="2">
        <f ca="1">D18127*(1+E18127)</f>
        <v>10.176425870878994</v>
      </c>
      <c r="G18127" s="2">
        <v>0.28619487875447164</v>
      </c>
      <c r="H18127" s="9">
        <f>SIMULATION!$D$15*EXP($G$18127)</f>
        <v>293.90391610023977</v>
      </c>
      <c r="I18127" s="2">
        <f ca="1">$F18127/$H18127</f>
        <v>3.4625009444951359E-2</v>
      </c>
      <c r="J18127">
        <v>0</v>
      </c>
      <c r="K18127">
        <f ca="1">SIMULATION!$D$3*SIMULATION!$D$17/$H18127/(SIMULATION!$D$17-$I18127)*(((EXP(-$I18127*$J18127))/(1-EXP(-SIMULATION!$D$4*$I18127)))-(EXP(-SIMULATION!$D$17*$J18127)/(1-EXP(-SIMULATION!$D$4*SIMULATION!$D$17))))</f>
        <v>1.5662026667482132</v>
      </c>
      <c r="L18127">
        <v>-0.26656254040042549</v>
      </c>
      <c r="M18127">
        <f t="shared" ca="1" si="283"/>
        <v>1.1487117051178886</v>
      </c>
    </row>
    <row r="18128" spans="1:13" x14ac:dyDescent="0.25">
      <c r="A18128" s="9"/>
      <c r="H18128" s="9"/>
      <c r="J18128">
        <v>1</v>
      </c>
      <c r="K18128">
        <f ca="1">SIMULATION!$D$3*SIMULATION!$D$17/$H18127/(SIMULATION!$D$17-$I18127)*(((EXP(-$I18127*$J18128))/(1-EXP(-SIMULATION!$D$4*$I18127)))-(EXP(-SIMULATION!$D$17*$J18128)/(1-EXP(-SIMULATION!$D$4*SIMULATION!$D$17))))</f>
        <v>2.1727145627423163</v>
      </c>
      <c r="L18128">
        <v>-0.22032754439414445</v>
      </c>
      <c r="M18128">
        <f t="shared" ca="1" si="283"/>
        <v>1.6940056984639045</v>
      </c>
    </row>
    <row r="18129" spans="1:13" x14ac:dyDescent="0.25">
      <c r="A18129" s="9"/>
      <c r="H18129" s="9"/>
      <c r="J18129">
        <v>2</v>
      </c>
      <c r="K18129">
        <f ca="1">SIMULATION!$D$3*SIMULATION!$D$17/$H18127/(SIMULATION!$D$17-$I18127)*(((EXP(-$I18127*$J18129))/(1-EXP(-SIMULATION!$D$4*$I18127)))-(EXP(-SIMULATION!$D$17*$J18129)/(1-EXP(-SIMULATION!$D$4*SIMULATION!$D$17))))</f>
        <v>2.5215963735713132</v>
      </c>
      <c r="L18129">
        <v>0.22751926535051706</v>
      </c>
      <c r="M18129">
        <f t="shared" ca="1" si="283"/>
        <v>3.0953081279967867</v>
      </c>
    </row>
    <row r="18130" spans="1:13" x14ac:dyDescent="0.25">
      <c r="A18130" s="9"/>
      <c r="H18130" s="9"/>
      <c r="J18130">
        <v>3</v>
      </c>
      <c r="K18130">
        <f ca="1">SIMULATION!$D$3*SIMULATION!$D$17/$H18127/(SIMULATION!$D$17-$I18127)*(((EXP(-$I18127*$J18130))/(1-EXP(-SIMULATION!$D$4*$I18127)))-(EXP(-SIMULATION!$D$17*$J18130)/(1-EXP(-SIMULATION!$D$4*SIMULATION!$D$17))))</f>
        <v>2.70673657657855</v>
      </c>
      <c r="L18130">
        <v>5.1517862762930793E-2</v>
      </c>
      <c r="M18130">
        <f t="shared" ca="1" si="283"/>
        <v>2.8461818600661286</v>
      </c>
    </row>
    <row r="18131" spans="1:13" x14ac:dyDescent="0.25">
      <c r="A18131" s="9"/>
      <c r="H18131" s="9"/>
      <c r="J18131">
        <v>4</v>
      </c>
      <c r="K18131">
        <f ca="1">SIMULATION!$D$3*SIMULATION!$D$17/$H18127/(SIMULATION!$D$17-$I18127)*(((EXP(-$I18127*$J18131))/(1-EXP(-SIMULATION!$D$4*$I18127)))-(EXP(-SIMULATION!$D$17*$J18131)/(1-EXP(-SIMULATION!$D$4*SIMULATION!$D$17))))</f>
        <v>2.7882551072149413</v>
      </c>
      <c r="L18131">
        <v>6.1287003815398117E-2</v>
      </c>
      <c r="M18131">
        <f t="shared" ca="1" si="283"/>
        <v>2.9591389086091264</v>
      </c>
    </row>
    <row r="18132" spans="1:13" x14ac:dyDescent="0.25">
      <c r="A18132" s="9"/>
      <c r="H18132" s="9"/>
      <c r="J18132">
        <v>5</v>
      </c>
      <c r="K18132">
        <f ca="1">SIMULATION!$D$3*SIMULATION!$D$17/$H18127/(SIMULATION!$D$17-$I18127)*(((EXP(-$I18127*$J18132))/(1-EXP(-SIMULATION!$D$4*$I18127)))-(EXP(-SIMULATION!$D$17*$J18132)/(1-EXP(-SIMULATION!$D$4*SIMULATION!$D$17))))</f>
        <v>2.8046337677369566</v>
      </c>
      <c r="L18132">
        <v>0.1324143126752394</v>
      </c>
      <c r="M18132">
        <f t="shared" ca="1" si="283"/>
        <v>3.1760074203976125</v>
      </c>
    </row>
    <row r="18133" spans="1:13" x14ac:dyDescent="0.25">
      <c r="A18133" s="9"/>
      <c r="H18133" s="9"/>
      <c r="J18133">
        <v>6</v>
      </c>
      <c r="K18133">
        <f ca="1">SIMULATION!$D$3*SIMULATION!$D$17/$H18127/(SIMULATION!$D$17-$I18127)*(((EXP(-$I18127*$J18133))/(1-EXP(-SIMULATION!$D$4*$I18127)))-(EXP(-SIMULATION!$D$17*$J18133)/(1-EXP(-SIMULATION!$D$4*SIMULATION!$D$17))))</f>
        <v>2.7804896342082892</v>
      </c>
      <c r="L18133">
        <v>-5.7050812126771863E-2</v>
      </c>
      <c r="M18133">
        <f t="shared" ca="1" si="283"/>
        <v>2.6218604424666356</v>
      </c>
    </row>
    <row r="18134" spans="1:13" x14ac:dyDescent="0.25">
      <c r="A18134" s="9"/>
      <c r="H18134" s="9"/>
      <c r="J18134">
        <v>7</v>
      </c>
      <c r="K18134">
        <f ca="1">SIMULATION!$D$3*SIMULATION!$D$17/$H18127/(SIMULATION!$D$17-$I18127)*(((EXP(-$I18127*$J18134))/(1-EXP(-SIMULATION!$D$4*$I18127)))-(EXP(-SIMULATION!$D$17*$J18134)/(1-EXP(-SIMULATION!$D$4*SIMULATION!$D$17))))</f>
        <v>2.7315563928601079</v>
      </c>
      <c r="L18134">
        <v>0.26937434995768361</v>
      </c>
      <c r="M18134">
        <f t="shared" ca="1" si="283"/>
        <v>3.4673676205595547</v>
      </c>
    </row>
    <row r="18135" spans="1:13" x14ac:dyDescent="0.25">
      <c r="A18135" s="9"/>
      <c r="H18135" s="9"/>
      <c r="J18135">
        <v>8</v>
      </c>
      <c r="K18135">
        <f ca="1">SIMULATION!$D$3*SIMULATION!$D$17/$H18127/(SIMULATION!$D$17-$I18127)*(((EXP(-$I18127*$J18135))/(1-EXP(-SIMULATION!$D$4*$I18127)))-(EXP(-SIMULATION!$D$17*$J18135)/(1-EXP(-SIMULATION!$D$4*SIMULATION!$D$17))))</f>
        <v>2.6678764515584121</v>
      </c>
      <c r="L18135">
        <v>0.11776322428223794</v>
      </c>
      <c r="M18135">
        <f t="shared" ca="1" si="283"/>
        <v>2.9820541844805866</v>
      </c>
    </row>
    <row r="18136" spans="1:13" x14ac:dyDescent="0.25">
      <c r="A18136" s="9"/>
      <c r="H18136" s="9"/>
      <c r="J18136">
        <v>9</v>
      </c>
      <c r="K18136">
        <f ca="1">SIMULATION!$D$3*SIMULATION!$D$17/$H18127/(SIMULATION!$D$17-$I18127)*(((EXP(-$I18127*$J18136))/(1-EXP(-SIMULATION!$D$4*$I18127)))-(EXP(-SIMULATION!$D$17*$J18136)/(1-EXP(-SIMULATION!$D$4*SIMULATION!$D$17))))</f>
        <v>2.59584647421952</v>
      </c>
      <c r="L18136">
        <v>-0.33131908685849193</v>
      </c>
      <c r="M18136">
        <f t="shared" ca="1" si="283"/>
        <v>1.735792990756273</v>
      </c>
    </row>
    <row r="18137" spans="1:13" x14ac:dyDescent="0.25">
      <c r="A18137" s="9"/>
      <c r="H18137" s="9"/>
      <c r="J18137">
        <v>10</v>
      </c>
      <c r="K18137">
        <f ca="1">SIMULATION!$D$3*SIMULATION!$D$17/$H18127/(SIMULATION!$D$17-$I18127)*(((EXP(-$I18127*$J18137))/(1-EXP(-SIMULATION!$D$4*$I18127)))-(EXP(-SIMULATION!$D$17*$J18137)/(1-EXP(-SIMULATION!$D$4*SIMULATION!$D$17))))</f>
        <v>2.5195281624534962</v>
      </c>
      <c r="L18137">
        <v>-7.636974655019306E-2</v>
      </c>
      <c r="M18137">
        <f t="shared" ca="1" si="283"/>
        <v>2.3271124352608492</v>
      </c>
    </row>
    <row r="18138" spans="1:13" x14ac:dyDescent="0.25">
      <c r="A18138" s="9"/>
      <c r="H18138" s="9"/>
      <c r="J18138">
        <v>11</v>
      </c>
      <c r="K18138">
        <f ca="1">SIMULATION!$D$3*SIMULATION!$D$17/$H18127/(SIMULATION!$D$17-$I18127)*(((EXP(-$I18127*$J18138))/(1-EXP(-SIMULATION!$D$4*$I18127)))-(EXP(-SIMULATION!$D$17*$J18138)/(1-EXP(-SIMULATION!$D$4*SIMULATION!$D$17))))</f>
        <v>2.4414881913757682</v>
      </c>
      <c r="L18138">
        <v>-8.5256608013842147E-2</v>
      </c>
      <c r="M18138">
        <f t="shared" ca="1" si="283"/>
        <v>2.2333351896732201</v>
      </c>
    </row>
    <row r="18139" spans="1:13" x14ac:dyDescent="0.25">
      <c r="A18139" s="9"/>
      <c r="H18139" s="9"/>
      <c r="J18139">
        <v>12</v>
      </c>
      <c r="K18139">
        <f ca="1">SIMULATION!$D$3*SIMULATION!$D$17/$H18127/(SIMULATION!$D$17-$I18127)*(((EXP(-$I18127*$J18139))/(1-EXP(-SIMULATION!$D$4*$I18127)))-(EXP(-SIMULATION!$D$17*$J18139)/(1-EXP(-SIMULATION!$D$4*SIMULATION!$D$17))))</f>
        <v>2.3633364175070239</v>
      </c>
      <c r="L18139">
        <v>0.35942330170716552</v>
      </c>
      <c r="M18139">
        <f t="shared" ca="1" si="283"/>
        <v>3.2127745957321827</v>
      </c>
    </row>
    <row r="18140" spans="1:13" x14ac:dyDescent="0.25">
      <c r="A18140" s="9"/>
      <c r="H18140" s="9"/>
      <c r="J18140">
        <v>13</v>
      </c>
      <c r="K18140">
        <f ca="1">SIMULATION!$D$3*SIMULATION!$D$17/$H18127/(SIMULATION!$D$17-$I18127)*(((EXP(-$I18127*$J18140))/(1-EXP(-SIMULATION!$D$4*$I18127)))-(EXP(-SIMULATION!$D$17*$J18140)/(1-EXP(-SIMULATION!$D$4*SIMULATION!$D$17))))</f>
        <v>2.2860707335781232</v>
      </c>
      <c r="L18140">
        <v>-0.45393783537911536</v>
      </c>
      <c r="M18140">
        <f t="shared" ca="1" si="283"/>
        <v>1.2483367332541235</v>
      </c>
    </row>
    <row r="18141" spans="1:13" x14ac:dyDescent="0.25">
      <c r="A18141" s="9"/>
      <c r="H18141" s="9"/>
      <c r="J18141">
        <v>14</v>
      </c>
      <c r="K18141">
        <f ca="1">SIMULATION!$D$3*SIMULATION!$D$17/$H18127/(SIMULATION!$D$17-$I18127)*(((EXP(-$I18127*$J18141))/(1-EXP(-SIMULATION!$D$4*$I18127)))-(EXP(-SIMULATION!$D$17*$J18141)/(1-EXP(-SIMULATION!$D$4*SIMULATION!$D$17))))</f>
        <v>2.2102980194032678</v>
      </c>
      <c r="L18141">
        <v>0.32868886208734321</v>
      </c>
      <c r="M18141">
        <f t="shared" ca="1" si="283"/>
        <v>2.9367983602748362</v>
      </c>
    </row>
    <row r="18142" spans="1:13" x14ac:dyDescent="0.25">
      <c r="A18142" s="9"/>
      <c r="H18142" s="9"/>
      <c r="J18142">
        <v>15</v>
      </c>
      <c r="K18142">
        <f ca="1">SIMULATION!$D$3*SIMULATION!$D$17/$H18127/(SIMULATION!$D$17-$I18127)*(((EXP(-$I18127*$J18142))/(1-EXP(-SIMULATION!$D$4*$I18127)))-(EXP(-SIMULATION!$D$17*$J18142)/(1-EXP(-SIMULATION!$D$4*SIMULATION!$D$17))))</f>
        <v>2.1363756934826865</v>
      </c>
      <c r="L18142">
        <v>-0.1805815833529848</v>
      </c>
      <c r="M18142">
        <f t="shared" ca="1" si="283"/>
        <v>1.750585588116752</v>
      </c>
    </row>
    <row r="18143" spans="1:13" x14ac:dyDescent="0.25">
      <c r="A18143" s="9"/>
      <c r="H18143" s="9"/>
      <c r="J18143">
        <v>16</v>
      </c>
      <c r="K18143">
        <f ca="1">SIMULATION!$D$3*SIMULATION!$D$17/$H18127/(SIMULATION!$D$17-$I18127)*(((EXP(-$I18127*$J18143))/(1-EXP(-SIMULATION!$D$4*$I18127)))-(EXP(-SIMULATION!$D$17*$J18143)/(1-EXP(-SIMULATION!$D$4*SIMULATION!$D$17))))</f>
        <v>2.0645023849553046</v>
      </c>
      <c r="L18143">
        <v>-3.1872598375217678E-2</v>
      </c>
      <c r="M18143">
        <f t="shared" ca="1" si="283"/>
        <v>1.998701329594945</v>
      </c>
    </row>
    <row r="18144" spans="1:13" x14ac:dyDescent="0.25">
      <c r="A18144" s="9"/>
      <c r="H18144" s="9"/>
      <c r="J18144">
        <v>17</v>
      </c>
      <c r="K18144">
        <f ca="1">SIMULATION!$D$3*SIMULATION!$D$17/$H18127/(SIMULATION!$D$17-$I18127)*(((EXP(-$I18127*$J18144))/(1-EXP(-SIMULATION!$D$4*$I18127)))-(EXP(-SIMULATION!$D$17*$J18144)/(1-EXP(-SIMULATION!$D$4*SIMULATION!$D$17))))</f>
        <v>1.9947760019212692</v>
      </c>
      <c r="L18144">
        <v>-0.35138673811322396</v>
      </c>
      <c r="M18144">
        <f t="shared" ca="1" si="283"/>
        <v>1.2938381693396164</v>
      </c>
    </row>
    <row r="18145" spans="1:13" x14ac:dyDescent="0.25">
      <c r="A18145" s="9"/>
      <c r="H18145" s="9"/>
      <c r="J18145">
        <v>18</v>
      </c>
      <c r="K18145">
        <f ca="1">SIMULATION!$D$3*SIMULATION!$D$17/$H18127/(SIMULATION!$D$17-$I18127)*(((EXP(-$I18127*$J18145))/(1-EXP(-SIMULATION!$D$4*$I18127)))-(EXP(-SIMULATION!$D$17*$J18145)/(1-EXP(-SIMULATION!$D$4*SIMULATION!$D$17))))</f>
        <v>1.9272309078078169</v>
      </c>
      <c r="L18145">
        <v>0.31718588069741938</v>
      </c>
      <c r="M18145">
        <f t="shared" ca="1" si="283"/>
        <v>2.538521340608126</v>
      </c>
    </row>
    <row r="18146" spans="1:13" x14ac:dyDescent="0.25">
      <c r="A18146" s="9"/>
      <c r="H18146" s="9"/>
      <c r="J18146">
        <v>19</v>
      </c>
      <c r="K18146">
        <f ca="1">SIMULATION!$D$3*SIMULATION!$D$17/$H18127/(SIMULATION!$D$17-$I18127)*(((EXP(-$I18127*$J18146))/(1-EXP(-SIMULATION!$D$4*$I18127)))-(EXP(-SIMULATION!$D$17*$J18146)/(1-EXP(-SIMULATION!$D$4*SIMULATION!$D$17))))</f>
        <v>1.8618617108609286</v>
      </c>
      <c r="L18146">
        <v>-0.3627547643212673</v>
      </c>
      <c r="M18146">
        <f t="shared" ca="1" si="283"/>
        <v>1.1864625047387809</v>
      </c>
    </row>
    <row r="18147" spans="1:13" x14ac:dyDescent="0.25">
      <c r="A18147" s="9"/>
      <c r="H18147" s="9"/>
      <c r="J18147">
        <v>20</v>
      </c>
      <c r="K18147">
        <f ca="1">SIMULATION!$D$3*SIMULATION!$D$17/$H18127/(SIMULATION!$D$17-$I18127)*(((EXP(-$I18127*$J18147))/(1-EXP(-SIMULATION!$D$4*$I18127)))-(EXP(-SIMULATION!$D$17*$J18147)/(1-EXP(-SIMULATION!$D$4*SIMULATION!$D$17))))</f>
        <v>1.7986384761610001</v>
      </c>
      <c r="L18147">
        <v>0.18765529266225747</v>
      </c>
      <c r="M18147">
        <f t="shared" ca="1" si="283"/>
        <v>2.1361625057985894</v>
      </c>
    </row>
    <row r="18148" spans="1:13" x14ac:dyDescent="0.25">
      <c r="A18148" s="9"/>
      <c r="H18148" s="9"/>
      <c r="J18148">
        <v>21</v>
      </c>
      <c r="K18148">
        <f ca="1">SIMULATION!$D$3*SIMULATION!$D$17/$H18127/(SIMULATION!$D$17-$I18127)*(((EXP(-$I18127*$J18148))/(1-EXP(-SIMULATION!$D$4*$I18127)))-(EXP(-SIMULATION!$D$17*$J18148)/(1-EXP(-SIMULATION!$D$4*SIMULATION!$D$17))))</f>
        <v>1.7375164421022535</v>
      </c>
      <c r="L18148">
        <v>-0.55770245494409088</v>
      </c>
      <c r="M18148">
        <f t="shared" ca="1" si="283"/>
        <v>0.76849925683610443</v>
      </c>
    </row>
    <row r="18149" spans="1:13" x14ac:dyDescent="0.25">
      <c r="A18149" s="9"/>
      <c r="H18149" s="9"/>
      <c r="J18149">
        <v>22</v>
      </c>
      <c r="K18149">
        <f ca="1">SIMULATION!$D$3*SIMULATION!$D$17/$H18127/(SIMULATION!$D$17-$I18127)*(((EXP(-$I18127*$J18149))/(1-EXP(-SIMULATION!$D$4*$I18127)))-(EXP(-SIMULATION!$D$17*$J18149)/(1-EXP(-SIMULATION!$D$4*SIMULATION!$D$17))))</f>
        <v>1.6784422162796186</v>
      </c>
      <c r="L18149">
        <v>0.38708270975489101</v>
      </c>
      <c r="M18149">
        <f t="shared" ca="1" si="283"/>
        <v>2.3281381775241381</v>
      </c>
    </row>
    <row r="18150" spans="1:13" x14ac:dyDescent="0.25">
      <c r="A18150" s="9"/>
      <c r="H18150" s="9"/>
      <c r="J18150">
        <v>23</v>
      </c>
      <c r="K18150">
        <f ca="1">SIMULATION!$D$3*SIMULATION!$D$17/$H18127/(SIMULATION!$D$17-$I18127)*(((EXP(-$I18127*$J18150))/(1-EXP(-SIMULATION!$D$4*$I18127)))-(EXP(-SIMULATION!$D$17*$J18150)/(1-EXP(-SIMULATION!$D$4*SIMULATION!$D$17))))</f>
        <v>1.6213577163381954</v>
      </c>
      <c r="L18150">
        <v>0.22402093910703574</v>
      </c>
      <c r="M18150">
        <f t="shared" ca="1" si="283"/>
        <v>1.9845757945807168</v>
      </c>
    </row>
    <row r="18151" spans="1:13" x14ac:dyDescent="0.25">
      <c r="A18151" s="9"/>
      <c r="H18151" s="9"/>
      <c r="J18151">
        <v>24</v>
      </c>
      <c r="K18151">
        <f ca="1">SIMULATION!$D$3*SIMULATION!$D$17/$H18127/(SIMULATION!$D$17-$I18127)*(((EXP(-$I18127*$J18151))/(1-EXP(-SIMULATION!$D$4*$I18127)))-(EXP(-SIMULATION!$D$17*$J18151)/(1-EXP(-SIMULATION!$D$4*SIMULATION!$D$17))))</f>
        <v>1.5662026667482127</v>
      </c>
      <c r="L18151">
        <v>-6.1556442077585566E-2</v>
      </c>
      <c r="M18151">
        <f t="shared" ca="1" si="283"/>
        <v>1.4697928030107663</v>
      </c>
    </row>
    <row r="18152" spans="1:13" x14ac:dyDescent="0.25">
      <c r="A18152" s="9">
        <v>727</v>
      </c>
      <c r="B18152" s="2">
        <f ca="1">NORMINV(RAND(),SIMULATION!D7,SIMULATION!D8)</f>
        <v>49.508199699025468</v>
      </c>
      <c r="C18152" s="2">
        <v>2</v>
      </c>
      <c r="D18152" s="2">
        <f ca="1">SIMULATION!$D$11*(1+(SIMULATION!$D$12*LN(1+$C18152)))*(1+(SIMULATION!$D$13*(($B18152/63.5)-1)))</f>
        <v>9.1990058851713119</v>
      </c>
      <c r="E18152" s="2">
        <v>-0.18198730640558197</v>
      </c>
      <c r="F18152" s="2">
        <f ca="1">D18152*(1+E18152)</f>
        <v>7.5249035825198893</v>
      </c>
      <c r="G18152" s="2">
        <v>0.4675498244980818</v>
      </c>
      <c r="H18152" s="9">
        <f>SIMULATION!$D$15*EXP($G$18152)</f>
        <v>352.34395510273112</v>
      </c>
      <c r="I18152" s="2">
        <f ca="1">$F18152/$H18152</f>
        <v>2.1356698400930112E-2</v>
      </c>
      <c r="J18152">
        <v>0</v>
      </c>
      <c r="K18152">
        <f ca="1">SIMULATION!$D$3*SIMULATION!$D$17/$H18152/(SIMULATION!$D$17-$I18152)*(((EXP(-$I18152*$J18152))/(1-EXP(-SIMULATION!$D$4*$I18152)))-(EXP(-SIMULATION!$D$17*$J18152)/(1-EXP(-SIMULATION!$D$4*SIMULATION!$D$17))))</f>
        <v>2.4488300508559275</v>
      </c>
      <c r="L18152">
        <v>-0.50538111375568628</v>
      </c>
      <c r="M18152">
        <f t="shared" ca="1" si="283"/>
        <v>1.2112375923559651</v>
      </c>
    </row>
    <row r="18153" spans="1:13" x14ac:dyDescent="0.25">
      <c r="A18153" s="9"/>
      <c r="H18153" s="9"/>
      <c r="J18153">
        <v>1</v>
      </c>
      <c r="K18153">
        <f ca="1">SIMULATION!$D$3*SIMULATION!$D$17/$H18152/(SIMULATION!$D$17-$I18152)*(((EXP(-$I18152*$J18153))/(1-EXP(-SIMULATION!$D$4*$I18152)))-(EXP(-SIMULATION!$D$17*$J18153)/(1-EXP(-SIMULATION!$D$4*SIMULATION!$D$17))))</f>
        <v>2.9513802209766173</v>
      </c>
      <c r="L18153">
        <v>-0.27063650159188962</v>
      </c>
      <c r="M18153">
        <f t="shared" ca="1" si="283"/>
        <v>2.1526290031040074</v>
      </c>
    </row>
    <row r="18154" spans="1:13" x14ac:dyDescent="0.25">
      <c r="A18154" s="9"/>
      <c r="H18154" s="9"/>
      <c r="J18154">
        <v>2</v>
      </c>
      <c r="K18154">
        <f ca="1">SIMULATION!$D$3*SIMULATION!$D$17/$H18152/(SIMULATION!$D$17-$I18152)*(((EXP(-$I18152*$J18154))/(1-EXP(-SIMULATION!$D$4*$I18152)))-(EXP(-SIMULATION!$D$17*$J18154)/(1-EXP(-SIMULATION!$D$4*SIMULATION!$D$17))))</f>
        <v>3.2442222176038338</v>
      </c>
      <c r="L18154">
        <v>-1.5889133592034952E-2</v>
      </c>
      <c r="M18154">
        <f t="shared" ca="1" si="283"/>
        <v>3.1926743373860789</v>
      </c>
    </row>
    <row r="18155" spans="1:13" x14ac:dyDescent="0.25">
      <c r="A18155" s="9"/>
      <c r="H18155" s="9"/>
      <c r="J18155">
        <v>3</v>
      </c>
      <c r="K18155">
        <f ca="1">SIMULATION!$D$3*SIMULATION!$D$17/$H18152/(SIMULATION!$D$17-$I18152)*(((EXP(-$I18152*$J18155))/(1-EXP(-SIMULATION!$D$4*$I18152)))-(EXP(-SIMULATION!$D$17*$J18155)/(1-EXP(-SIMULATION!$D$4*SIMULATION!$D$17))))</f>
        <v>3.4032952213017489</v>
      </c>
      <c r="L18155">
        <v>-9.6327979477232789E-2</v>
      </c>
      <c r="M18155">
        <f t="shared" ca="1" si="283"/>
        <v>3.0754626690692297</v>
      </c>
    </row>
    <row r="18156" spans="1:13" x14ac:dyDescent="0.25">
      <c r="A18156" s="9"/>
      <c r="H18156" s="9"/>
      <c r="J18156">
        <v>4</v>
      </c>
      <c r="K18156">
        <f ca="1">SIMULATION!$D$3*SIMULATION!$D$17/$H18152/(SIMULATION!$D$17-$I18152)*(((EXP(-$I18152*$J18156))/(1-EXP(-SIMULATION!$D$4*$I18152)))-(EXP(-SIMULATION!$D$17*$J18156)/(1-EXP(-SIMULATION!$D$4*SIMULATION!$D$17))))</f>
        <v>3.4772498630895736</v>
      </c>
      <c r="L18156">
        <v>-6.4866877032670425E-2</v>
      </c>
      <c r="M18156">
        <f t="shared" ca="1" si="283"/>
        <v>3.2516915238086721</v>
      </c>
    </row>
    <row r="18157" spans="1:13" x14ac:dyDescent="0.25">
      <c r="A18157" s="9"/>
      <c r="H18157" s="9"/>
      <c r="J18157">
        <v>5</v>
      </c>
      <c r="K18157">
        <f ca="1">SIMULATION!$D$3*SIMULATION!$D$17/$H18152/(SIMULATION!$D$17-$I18152)*(((EXP(-$I18152*$J18157))/(1-EXP(-SIMULATION!$D$4*$I18152)))-(EXP(-SIMULATION!$D$17*$J18157)/(1-EXP(-SIMULATION!$D$4*SIMULATION!$D$17))))</f>
        <v>3.4972498845060387</v>
      </c>
      <c r="L18157">
        <v>7.399919476587706E-2</v>
      </c>
      <c r="M18157">
        <f t="shared" ca="1" si="283"/>
        <v>3.7560435598545423</v>
      </c>
    </row>
    <row r="18158" spans="1:13" x14ac:dyDescent="0.25">
      <c r="A18158" s="9"/>
      <c r="H18158" s="9"/>
      <c r="J18158">
        <v>6</v>
      </c>
      <c r="K18158">
        <f ca="1">SIMULATION!$D$3*SIMULATION!$D$17/$H18152/(SIMULATION!$D$17-$I18152)*(((EXP(-$I18152*$J18158))/(1-EXP(-SIMULATION!$D$4*$I18152)))-(EXP(-SIMULATION!$D$17*$J18158)/(1-EXP(-SIMULATION!$D$4*SIMULATION!$D$17))))</f>
        <v>3.4832532735022212</v>
      </c>
      <c r="L18158">
        <v>0.15031983462467144</v>
      </c>
      <c r="M18158">
        <f t="shared" ca="1" si="283"/>
        <v>4.0068553295309206</v>
      </c>
    </row>
    <row r="18159" spans="1:13" x14ac:dyDescent="0.25">
      <c r="A18159" s="9"/>
      <c r="H18159" s="9"/>
      <c r="J18159">
        <v>7</v>
      </c>
      <c r="K18159">
        <f ca="1">SIMULATION!$D$3*SIMULATION!$D$17/$H18152/(SIMULATION!$D$17-$I18152)*(((EXP(-$I18152*$J18159))/(1-EXP(-SIMULATION!$D$4*$I18152)))-(EXP(-SIMULATION!$D$17*$J18159)/(1-EXP(-SIMULATION!$D$4*SIMULATION!$D$17))))</f>
        <v>3.4480373631038042</v>
      </c>
      <c r="L18159">
        <v>-0.18939796382473592</v>
      </c>
      <c r="M18159">
        <f t="shared" ca="1" si="283"/>
        <v>2.7949861073403319</v>
      </c>
    </row>
    <row r="18160" spans="1:13" x14ac:dyDescent="0.25">
      <c r="A18160" s="9"/>
      <c r="H18160" s="9"/>
      <c r="J18160">
        <v>8</v>
      </c>
      <c r="K18160">
        <f ca="1">SIMULATION!$D$3*SIMULATION!$D$17/$H18152/(SIMULATION!$D$17-$I18152)*(((EXP(-$I18152*$J18160))/(1-EXP(-SIMULATION!$D$4*$I18152)))-(EXP(-SIMULATION!$D$17*$J18160)/(1-EXP(-SIMULATION!$D$4*SIMULATION!$D$17))))</f>
        <v>3.3997782067687918</v>
      </c>
      <c r="L18160">
        <v>-0.15356561902174137</v>
      </c>
      <c r="M18160">
        <f t="shared" ca="1" si="283"/>
        <v>2.8776891619097165</v>
      </c>
    </row>
    <row r="18161" spans="1:13" x14ac:dyDescent="0.25">
      <c r="A18161" s="9"/>
      <c r="H18161" s="9"/>
      <c r="J18161">
        <v>9</v>
      </c>
      <c r="K18161">
        <f ca="1">SIMULATION!$D$3*SIMULATION!$D$17/$H18152/(SIMULATION!$D$17-$I18152)*(((EXP(-$I18152*$J18161))/(1-EXP(-SIMULATION!$D$4*$I18152)))-(EXP(-SIMULATION!$D$17*$J18161)/(1-EXP(-SIMULATION!$D$4*SIMULATION!$D$17))))</f>
        <v>3.3437034992731176</v>
      </c>
      <c r="L18161">
        <v>8.5692180710719837E-2</v>
      </c>
      <c r="M18161">
        <f t="shared" ca="1" si="283"/>
        <v>3.6302327437758959</v>
      </c>
    </row>
    <row r="18162" spans="1:13" x14ac:dyDescent="0.25">
      <c r="A18162" s="9"/>
      <c r="H18162" s="9"/>
      <c r="J18162">
        <v>10</v>
      </c>
      <c r="K18162">
        <f ca="1">SIMULATION!$D$3*SIMULATION!$D$17/$H18152/(SIMULATION!$D$17-$I18152)*(((EXP(-$I18152*$J18162))/(1-EXP(-SIMULATION!$D$4*$I18152)))-(EXP(-SIMULATION!$D$17*$J18162)/(1-EXP(-SIMULATION!$D$4*SIMULATION!$D$17))))</f>
        <v>3.2831518031952682</v>
      </c>
      <c r="L18162">
        <v>0.39565015924689451</v>
      </c>
      <c r="M18162">
        <f t="shared" ca="1" si="283"/>
        <v>4.5821313369612051</v>
      </c>
    </row>
    <row r="18163" spans="1:13" x14ac:dyDescent="0.25">
      <c r="A18163" s="9"/>
      <c r="H18163" s="9"/>
      <c r="J18163">
        <v>11</v>
      </c>
      <c r="K18163">
        <f ca="1">SIMULATION!$D$3*SIMULATION!$D$17/$H18152/(SIMULATION!$D$17-$I18152)*(((EXP(-$I18152*$J18163))/(1-EXP(-SIMULATION!$D$4*$I18152)))-(EXP(-SIMULATION!$D$17*$J18163)/(1-EXP(-SIMULATION!$D$4*SIMULATION!$D$17))))</f>
        <v>3.2202513217291711</v>
      </c>
      <c r="L18163">
        <v>-0.46200341818083351</v>
      </c>
      <c r="M18163">
        <f t="shared" ca="1" si="283"/>
        <v>1.7324842036889472</v>
      </c>
    </row>
    <row r="18164" spans="1:13" x14ac:dyDescent="0.25">
      <c r="A18164" s="9"/>
      <c r="H18164" s="9"/>
      <c r="J18164">
        <v>12</v>
      </c>
      <c r="K18164">
        <f ca="1">SIMULATION!$D$3*SIMULATION!$D$17/$H18152/(SIMULATION!$D$17-$I18152)*(((EXP(-$I18152*$J18164))/(1-EXP(-SIMULATION!$D$4*$I18152)))-(EXP(-SIMULATION!$D$17*$J18164)/(1-EXP(-SIMULATION!$D$4*SIMULATION!$D$17))))</f>
        <v>3.1563548676588677</v>
      </c>
      <c r="L18164">
        <v>0.21173216692224536</v>
      </c>
      <c r="M18164">
        <f t="shared" ca="1" si="283"/>
        <v>3.8246567233638569</v>
      </c>
    </row>
    <row r="18165" spans="1:13" x14ac:dyDescent="0.25">
      <c r="A18165" s="9"/>
      <c r="H18165" s="9"/>
      <c r="J18165">
        <v>13</v>
      </c>
      <c r="K18165">
        <f ca="1">SIMULATION!$D$3*SIMULATION!$D$17/$H18152/(SIMULATION!$D$17-$I18152)*(((EXP(-$I18152*$J18165))/(1-EXP(-SIMULATION!$D$4*$I18152)))-(EXP(-SIMULATION!$D$17*$J18165)/(1-EXP(-SIMULATION!$D$4*SIMULATION!$D$17))))</f>
        <v>3.0923185970233105</v>
      </c>
      <c r="L18165">
        <v>0.16306595268140278</v>
      </c>
      <c r="M18165">
        <f t="shared" ca="1" si="283"/>
        <v>3.596570475041335</v>
      </c>
    </row>
    <row r="18166" spans="1:13" x14ac:dyDescent="0.25">
      <c r="A18166" s="9"/>
      <c r="H18166" s="9"/>
      <c r="J18166">
        <v>14</v>
      </c>
      <c r="K18166">
        <f ca="1">SIMULATION!$D$3*SIMULATION!$D$17/$H18152/(SIMULATION!$D$17-$I18152)*(((EXP(-$I18152*$J18166))/(1-EXP(-SIMULATION!$D$4*$I18152)))-(EXP(-SIMULATION!$D$17*$J18166)/(1-EXP(-SIMULATION!$D$4*SIMULATION!$D$17))))</f>
        <v>3.0286806235077428</v>
      </c>
      <c r="L18166">
        <v>-0.27726736351523495</v>
      </c>
      <c r="M18166">
        <f t="shared" ca="1" si="283"/>
        <v>2.188926332098073</v>
      </c>
    </row>
    <row r="18167" spans="1:13" x14ac:dyDescent="0.25">
      <c r="A18167" s="9"/>
      <c r="H18167" s="9"/>
      <c r="J18167">
        <v>15</v>
      </c>
      <c r="K18167">
        <f ca="1">SIMULATION!$D$3*SIMULATION!$D$17/$H18152/(SIMULATION!$D$17-$I18152)*(((EXP(-$I18152*$J18167))/(1-EXP(-SIMULATION!$D$4*$I18152)))-(EXP(-SIMULATION!$D$17*$J18167)/(1-EXP(-SIMULATION!$D$4*SIMULATION!$D$17))))</f>
        <v>2.9657754740778781</v>
      </c>
      <c r="L18167">
        <v>0.67111172018801957</v>
      </c>
      <c r="M18167">
        <f t="shared" ca="1" si="283"/>
        <v>4.9561421541777229</v>
      </c>
    </row>
    <row r="18168" spans="1:13" x14ac:dyDescent="0.25">
      <c r="A18168" s="9"/>
      <c r="H18168" s="9"/>
      <c r="J18168">
        <v>16</v>
      </c>
      <c r="K18168">
        <f ca="1">SIMULATION!$D$3*SIMULATION!$D$17/$H18152/(SIMULATION!$D$17-$I18152)*(((EXP(-$I18152*$J18168))/(1-EXP(-SIMULATION!$D$4*$I18152)))-(EXP(-SIMULATION!$D$17*$J18168)/(1-EXP(-SIMULATION!$D$4*SIMULATION!$D$17))))</f>
        <v>2.9038074302264518</v>
      </c>
      <c r="L18168">
        <v>-0.17710405247448049</v>
      </c>
      <c r="M18168">
        <f t="shared" ca="1" si="283"/>
        <v>2.3895313667278399</v>
      </c>
    </row>
    <row r="18169" spans="1:13" x14ac:dyDescent="0.25">
      <c r="A18169" s="9"/>
      <c r="H18169" s="9"/>
      <c r="J18169">
        <v>17</v>
      </c>
      <c r="K18169">
        <f ca="1">SIMULATION!$D$3*SIMULATION!$D$17/$H18152/(SIMULATION!$D$17-$I18152)*(((EXP(-$I18152*$J18169))/(1-EXP(-SIMULATION!$D$4*$I18152)))-(EXP(-SIMULATION!$D$17*$J18169)/(1-EXP(-SIMULATION!$D$4*SIMULATION!$D$17))))</f>
        <v>2.8428975222214463</v>
      </c>
      <c r="L18169">
        <v>5.0841865392812539E-2</v>
      </c>
      <c r="M18169">
        <f t="shared" ca="1" si="283"/>
        <v>2.9874357353717893</v>
      </c>
    </row>
    <row r="18170" spans="1:13" x14ac:dyDescent="0.25">
      <c r="A18170" s="9"/>
      <c r="H18170" s="9"/>
      <c r="J18170">
        <v>18</v>
      </c>
      <c r="K18170">
        <f ca="1">SIMULATION!$D$3*SIMULATION!$D$17/$H18152/(SIMULATION!$D$17-$I18152)*(((EXP(-$I18152*$J18170))/(1-EXP(-SIMULATION!$D$4*$I18152)))-(EXP(-SIMULATION!$D$17*$J18170)/(1-EXP(-SIMULATION!$D$4*SIMULATION!$D$17))))</f>
        <v>2.7831136396554514</v>
      </c>
      <c r="L18170">
        <v>0.53547339473380573</v>
      </c>
      <c r="M18170">
        <f t="shared" ca="1" si="283"/>
        <v>4.2733969482117136</v>
      </c>
    </row>
    <row r="18171" spans="1:13" x14ac:dyDescent="0.25">
      <c r="A18171" s="9"/>
      <c r="H18171" s="9"/>
      <c r="J18171">
        <v>19</v>
      </c>
      <c r="K18171">
        <f ca="1">SIMULATION!$D$3*SIMULATION!$D$17/$H18152/(SIMULATION!$D$17-$I18152)*(((EXP(-$I18152*$J18171))/(1-EXP(-SIMULATION!$D$4*$I18152)))-(EXP(-SIMULATION!$D$17*$J18171)/(1-EXP(-SIMULATION!$D$4*SIMULATION!$D$17))))</f>
        <v>2.7244898226061331</v>
      </c>
      <c r="L18171">
        <v>0.1364102526040431</v>
      </c>
      <c r="M18171">
        <f t="shared" ca="1" si="283"/>
        <v>3.0961381675249804</v>
      </c>
    </row>
    <row r="18172" spans="1:13" x14ac:dyDescent="0.25">
      <c r="A18172" s="9"/>
      <c r="H18172" s="9"/>
      <c r="J18172">
        <v>20</v>
      </c>
      <c r="K18172">
        <f ca="1">SIMULATION!$D$3*SIMULATION!$D$17/$H18152/(SIMULATION!$D$17-$I18152)*(((EXP(-$I18152*$J18172))/(1-EXP(-SIMULATION!$D$4*$I18152)))-(EXP(-SIMULATION!$D$17*$J18172)/(1-EXP(-SIMULATION!$D$4*SIMULATION!$D$17))))</f>
        <v>2.6670386195628399</v>
      </c>
      <c r="L18172">
        <v>0.54312408474362583</v>
      </c>
      <c r="M18172">
        <f t="shared" ca="1" si="283"/>
        <v>4.1155715287888111</v>
      </c>
    </row>
    <row r="18173" spans="1:13" x14ac:dyDescent="0.25">
      <c r="A18173" s="9"/>
      <c r="H18173" s="9"/>
      <c r="J18173">
        <v>21</v>
      </c>
      <c r="K18173">
        <f ca="1">SIMULATION!$D$3*SIMULATION!$D$17/$H18152/(SIMULATION!$D$17-$I18152)*(((EXP(-$I18152*$J18173))/(1-EXP(-SIMULATION!$D$4*$I18152)))-(EXP(-SIMULATION!$D$17*$J18173)/(1-EXP(-SIMULATION!$D$4*SIMULATION!$D$17))))</f>
        <v>2.6107590024598681</v>
      </c>
      <c r="L18173">
        <v>-0.18049193116245735</v>
      </c>
      <c r="M18173">
        <f t="shared" ca="1" si="283"/>
        <v>2.1395380683061158</v>
      </c>
    </row>
    <row r="18174" spans="1:13" x14ac:dyDescent="0.25">
      <c r="A18174" s="9"/>
      <c r="H18174" s="9"/>
      <c r="J18174">
        <v>22</v>
      </c>
      <c r="K18174">
        <f ca="1">SIMULATION!$D$3*SIMULATION!$D$17/$H18152/(SIMULATION!$D$17-$I18152)*(((EXP(-$I18152*$J18174))/(1-EXP(-SIMULATION!$D$4*$I18152)))-(EXP(-SIMULATION!$D$17*$J18174)/(1-EXP(-SIMULATION!$D$4*SIMULATION!$D$17))))</f>
        <v>2.5556414346851182</v>
      </c>
      <c r="L18174">
        <v>0.13418600611114651</v>
      </c>
      <c r="M18174">
        <f t="shared" ca="1" si="283"/>
        <v>2.8985727518576745</v>
      </c>
    </row>
    <row r="18175" spans="1:13" x14ac:dyDescent="0.25">
      <c r="A18175" s="9"/>
      <c r="H18175" s="9"/>
      <c r="J18175">
        <v>23</v>
      </c>
      <c r="K18175">
        <f ca="1">SIMULATION!$D$3*SIMULATION!$D$17/$H18152/(SIMULATION!$D$17-$I18152)*(((EXP(-$I18152*$J18175))/(1-EXP(-SIMULATION!$D$4*$I18152)))-(EXP(-SIMULATION!$D$17*$J18175)/(1-EXP(-SIMULATION!$D$4*SIMULATION!$D$17))))</f>
        <v>2.5016711147336737</v>
      </c>
      <c r="L18175">
        <v>1.0549667887508338E-2</v>
      </c>
      <c r="M18175">
        <f t="shared" ca="1" si="283"/>
        <v>2.5280629141578865</v>
      </c>
    </row>
    <row r="18176" spans="1:13" x14ac:dyDescent="0.25">
      <c r="A18176" s="9"/>
      <c r="H18176" s="9"/>
      <c r="J18176">
        <v>24</v>
      </c>
      <c r="K18176">
        <f ca="1">SIMULATION!$D$3*SIMULATION!$D$17/$H18152/(SIMULATION!$D$17-$I18152)*(((EXP(-$I18152*$J18176))/(1-EXP(-SIMULATION!$D$4*$I18152)))-(EXP(-SIMULATION!$D$17*$J18176)/(1-EXP(-SIMULATION!$D$4*SIMULATION!$D$17))))</f>
        <v>2.4488300508559275</v>
      </c>
      <c r="L18176">
        <v>0.29355705897284279</v>
      </c>
      <c r="M18176">
        <f t="shared" ca="1" si="283"/>
        <v>3.1677013985095108</v>
      </c>
    </row>
    <row r="18177" spans="1:13" x14ac:dyDescent="0.25">
      <c r="A18177" s="9">
        <v>728</v>
      </c>
      <c r="B18177" s="2">
        <f ca="1">NORMINV(RAND(),SIMULATION!D7,SIMULATION!D8)</f>
        <v>45.406522111304028</v>
      </c>
      <c r="C18177" s="2">
        <v>2</v>
      </c>
      <c r="D18177" s="2">
        <f ca="1">SIMULATION!$D$11*(1+(SIMULATION!$D$12*LN(1+$C18177)))*(1+(SIMULATION!$D$13*(($B18177/63.5)-1)))</f>
        <v>8.8944081820626835</v>
      </c>
      <c r="E18177" s="2">
        <v>4.5201847694886811E-2</v>
      </c>
      <c r="F18177" s="2">
        <f ca="1">D18177*(1+E18177)</f>
        <v>9.2964518660444355</v>
      </c>
      <c r="G18177" s="2">
        <v>0.17663659595377587</v>
      </c>
      <c r="H18177" s="9">
        <f>SIMULATION!$D$15*EXP($G$18177)</f>
        <v>263.4054855800166</v>
      </c>
      <c r="I18177" s="2">
        <f ca="1">$F18177/$H18177</f>
        <v>3.5293311548063352E-2</v>
      </c>
      <c r="J18177">
        <v>0</v>
      </c>
      <c r="K18177">
        <f ca="1">SIMULATION!$D$3*SIMULATION!$D$17/$H18177/(SIMULATION!$D$17-$I18177)*(((EXP(-$I18177*$J18177))/(1-EXP(-SIMULATION!$D$4*$I18177)))-(EXP(-SIMULATION!$D$17*$J18177)/(1-EXP(-SIMULATION!$D$4*SIMULATION!$D$17))))</f>
        <v>1.7016458387292064</v>
      </c>
      <c r="L18177">
        <v>0.22244019433684203</v>
      </c>
      <c r="M18177">
        <f t="shared" ca="1" si="283"/>
        <v>2.0801602697886095</v>
      </c>
    </row>
    <row r="18178" spans="1:13" x14ac:dyDescent="0.25">
      <c r="A18178" s="9"/>
      <c r="H18178" s="9"/>
      <c r="J18178">
        <v>1</v>
      </c>
      <c r="K18178">
        <f ca="1">SIMULATION!$D$3*SIMULATION!$D$17/$H18177/(SIMULATION!$D$17-$I18177)*(((EXP(-$I18177*$J18178))/(1-EXP(-SIMULATION!$D$4*$I18177)))-(EXP(-SIMULATION!$D$17*$J18178)/(1-EXP(-SIMULATION!$D$4*SIMULATION!$D$17))))</f>
        <v>2.3785839873894279</v>
      </c>
      <c r="L18178">
        <v>0.23570274681887785</v>
      </c>
      <c r="M18178">
        <f t="shared" ca="1" si="283"/>
        <v>2.9392227667565152</v>
      </c>
    </row>
    <row r="18179" spans="1:13" x14ac:dyDescent="0.25">
      <c r="A18179" s="9"/>
      <c r="H18179" s="9"/>
      <c r="J18179">
        <v>2</v>
      </c>
      <c r="K18179">
        <f ca="1">SIMULATION!$D$3*SIMULATION!$D$17/$H18177/(SIMULATION!$D$17-$I18177)*(((EXP(-$I18177*$J18179))/(1-EXP(-SIMULATION!$D$4*$I18177)))-(EXP(-SIMULATION!$D$17*$J18179)/(1-EXP(-SIMULATION!$D$4*SIMULATION!$D$17))))</f>
        <v>2.7677129849386115</v>
      </c>
      <c r="L18179">
        <v>-0.17950869366006911</v>
      </c>
      <c r="M18179">
        <f t="shared" ref="M18179:M18242" ca="1" si="284">$K18179*(1+$L18179)</f>
        <v>2.2708844425862709</v>
      </c>
    </row>
    <row r="18180" spans="1:13" x14ac:dyDescent="0.25">
      <c r="A18180" s="9"/>
      <c r="H18180" s="9"/>
      <c r="J18180">
        <v>3</v>
      </c>
      <c r="K18180">
        <f ca="1">SIMULATION!$D$3*SIMULATION!$D$17/$H18177/(SIMULATION!$D$17-$I18177)*(((EXP(-$I18177*$J18180))/(1-EXP(-SIMULATION!$D$4*$I18177)))-(EXP(-SIMULATION!$D$17*$J18180)/(1-EXP(-SIMULATION!$D$4*SIMULATION!$D$17))))</f>
        <v>2.9739559266181539</v>
      </c>
      <c r="L18180">
        <v>7.0707061285825268E-2</v>
      </c>
      <c r="M18180">
        <f t="shared" ca="1" si="284"/>
        <v>3.1842356105828875</v>
      </c>
    </row>
    <row r="18181" spans="1:13" x14ac:dyDescent="0.25">
      <c r="A18181" s="9"/>
      <c r="H18181" s="9"/>
      <c r="J18181">
        <v>4</v>
      </c>
      <c r="K18181">
        <f ca="1">SIMULATION!$D$3*SIMULATION!$D$17/$H18177/(SIMULATION!$D$17-$I18177)*(((EXP(-$I18177*$J18181))/(1-EXP(-SIMULATION!$D$4*$I18177)))-(EXP(-SIMULATION!$D$17*$J18181)/(1-EXP(-SIMULATION!$D$4*SIMULATION!$D$17))))</f>
        <v>3.0644963619019032</v>
      </c>
      <c r="L18181">
        <v>0.34322381719606698</v>
      </c>
      <c r="M18181">
        <f t="shared" ca="1" si="284"/>
        <v>4.1163045010173338</v>
      </c>
    </row>
    <row r="18182" spans="1:13" x14ac:dyDescent="0.25">
      <c r="A18182" s="9"/>
      <c r="H18182" s="9"/>
      <c r="J18182">
        <v>5</v>
      </c>
      <c r="K18182">
        <f ca="1">SIMULATION!$D$3*SIMULATION!$D$17/$H18177/(SIMULATION!$D$17-$I18177)*(((EXP(-$I18177*$J18182))/(1-EXP(-SIMULATION!$D$4*$I18177)))-(EXP(-SIMULATION!$D$17*$J18182)/(1-EXP(-SIMULATION!$D$4*SIMULATION!$D$17))))</f>
        <v>3.0823352859574893</v>
      </c>
      <c r="L18182">
        <v>0.17090750398863741</v>
      </c>
      <c r="M18182">
        <f t="shared" ca="1" si="284"/>
        <v>3.6091295161365866</v>
      </c>
    </row>
    <row r="18183" spans="1:13" x14ac:dyDescent="0.25">
      <c r="A18183" s="9"/>
      <c r="H18183" s="9"/>
      <c r="J18183">
        <v>6</v>
      </c>
      <c r="K18183">
        <f ca="1">SIMULATION!$D$3*SIMULATION!$D$17/$H18177/(SIMULATION!$D$17-$I18177)*(((EXP(-$I18177*$J18183))/(1-EXP(-SIMULATION!$D$4*$I18177)))-(EXP(-SIMULATION!$D$17*$J18183)/(1-EXP(-SIMULATION!$D$4*SIMULATION!$D$17))))</f>
        <v>3.0549787242873938</v>
      </c>
      <c r="L18183">
        <v>-0.6930908230220294</v>
      </c>
      <c r="M18183">
        <f t="shared" ca="1" si="284"/>
        <v>0.93760100595625462</v>
      </c>
    </row>
    <row r="18184" spans="1:13" x14ac:dyDescent="0.25">
      <c r="A18184" s="9"/>
      <c r="H18184" s="9"/>
      <c r="J18184">
        <v>7</v>
      </c>
      <c r="K18184">
        <f ca="1">SIMULATION!$D$3*SIMULATION!$D$17/$H18177/(SIMULATION!$D$17-$I18177)*(((EXP(-$I18177*$J18184))/(1-EXP(-SIMULATION!$D$4*$I18177)))-(EXP(-SIMULATION!$D$17*$J18184)/(1-EXP(-SIMULATION!$D$4*SIMULATION!$D$17))))</f>
        <v>3.0000048855097856</v>
      </c>
      <c r="L18184">
        <v>-0.78159212027065639</v>
      </c>
      <c r="M18184">
        <f t="shared" ca="1" si="284"/>
        <v>0.65522470622186446</v>
      </c>
    </row>
    <row r="18185" spans="1:13" x14ac:dyDescent="0.25">
      <c r="A18185" s="9"/>
      <c r="H18185" s="9"/>
      <c r="J18185">
        <v>8</v>
      </c>
      <c r="K18185">
        <f ca="1">SIMULATION!$D$3*SIMULATION!$D$17/$H18177/(SIMULATION!$D$17-$I18177)*(((EXP(-$I18177*$J18185))/(1-EXP(-SIMULATION!$D$4*$I18177)))-(EXP(-SIMULATION!$D$17*$J18185)/(1-EXP(-SIMULATION!$D$4*SIMULATION!$D$17))))</f>
        <v>2.9286316678140407</v>
      </c>
      <c r="L18185">
        <v>-0.95095634177588217</v>
      </c>
      <c r="M18185">
        <f t="shared" ca="1" si="284"/>
        <v>0.14363081058059998</v>
      </c>
    </row>
    <row r="18186" spans="1:13" x14ac:dyDescent="0.25">
      <c r="A18186" s="9"/>
      <c r="H18186" s="9"/>
      <c r="J18186">
        <v>9</v>
      </c>
      <c r="K18186">
        <f ca="1">SIMULATION!$D$3*SIMULATION!$D$17/$H18177/(SIMULATION!$D$17-$I18177)*(((EXP(-$I18177*$J18186))/(1-EXP(-SIMULATION!$D$4*$I18177)))-(EXP(-SIMULATION!$D$17*$J18186)/(1-EXP(-SIMULATION!$D$4*SIMULATION!$D$17))))</f>
        <v>2.848002745594933</v>
      </c>
      <c r="L18186">
        <v>0.1711912330927719</v>
      </c>
      <c r="M18186">
        <f t="shared" ca="1" si="284"/>
        <v>3.3355558474649296</v>
      </c>
    </row>
    <row r="18187" spans="1:13" x14ac:dyDescent="0.25">
      <c r="A18187" s="9"/>
      <c r="H18187" s="9"/>
      <c r="J18187">
        <v>10</v>
      </c>
      <c r="K18187">
        <f ca="1">SIMULATION!$D$3*SIMULATION!$D$17/$H18177/(SIMULATION!$D$17-$I18177)*(((EXP(-$I18177*$J18187))/(1-EXP(-SIMULATION!$D$4*$I18177)))-(EXP(-SIMULATION!$D$17*$J18187)/(1-EXP(-SIMULATION!$D$4*SIMULATION!$D$17))))</f>
        <v>2.7626524931725687</v>
      </c>
      <c r="L18187">
        <v>-0.14986937644262485</v>
      </c>
      <c r="M18187">
        <f t="shared" ca="1" si="284"/>
        <v>2.348615486693133</v>
      </c>
    </row>
    <row r="18188" spans="1:13" x14ac:dyDescent="0.25">
      <c r="A18188" s="9"/>
      <c r="H18188" s="9"/>
      <c r="J18188">
        <v>11</v>
      </c>
      <c r="K18188">
        <f ca="1">SIMULATION!$D$3*SIMULATION!$D$17/$H18177/(SIMULATION!$D$17-$I18177)*(((EXP(-$I18177*$J18188))/(1-EXP(-SIMULATION!$D$4*$I18177)))-(EXP(-SIMULATION!$D$17*$J18188)/(1-EXP(-SIMULATION!$D$4*SIMULATION!$D$17))))</f>
        <v>2.6754446893274406</v>
      </c>
      <c r="L18188">
        <v>1.7521133421985354E-2</v>
      </c>
      <c r="M18188">
        <f t="shared" ca="1" si="284"/>
        <v>2.7223215126922891</v>
      </c>
    </row>
    <row r="18189" spans="1:13" x14ac:dyDescent="0.25">
      <c r="A18189" s="9"/>
      <c r="H18189" s="9"/>
      <c r="J18189">
        <v>12</v>
      </c>
      <c r="K18189">
        <f ca="1">SIMULATION!$D$3*SIMULATION!$D$17/$H18177/(SIMULATION!$D$17-$I18177)*(((EXP(-$I18177*$J18189))/(1-EXP(-SIMULATION!$D$4*$I18177)))-(EXP(-SIMULATION!$D$17*$J18189)/(1-EXP(-SIMULATION!$D$4*SIMULATION!$D$17))))</f>
        <v>2.5881740096850119</v>
      </c>
      <c r="L18189">
        <v>1.8001633675068972E-2</v>
      </c>
      <c r="M18189">
        <f t="shared" ca="1" si="284"/>
        <v>2.634765370094696</v>
      </c>
    </row>
    <row r="18190" spans="1:13" x14ac:dyDescent="0.25">
      <c r="A18190" s="9"/>
      <c r="H18190" s="9"/>
      <c r="J18190">
        <v>13</v>
      </c>
      <c r="K18190">
        <f ca="1">SIMULATION!$D$3*SIMULATION!$D$17/$H18177/(SIMULATION!$D$17-$I18177)*(((EXP(-$I18177*$J18190))/(1-EXP(-SIMULATION!$D$4*$I18177)))-(EXP(-SIMULATION!$D$17*$J18190)/(1-EXP(-SIMULATION!$D$4*SIMULATION!$D$17))))</f>
        <v>2.5019514271806775</v>
      </c>
      <c r="L18190">
        <v>-0.32297527252491259</v>
      </c>
      <c r="M18190">
        <f t="shared" ca="1" si="284"/>
        <v>1.6938829831429041</v>
      </c>
    </row>
    <row r="18191" spans="1:13" x14ac:dyDescent="0.25">
      <c r="A18191" s="9"/>
      <c r="H18191" s="9"/>
      <c r="J18191">
        <v>14</v>
      </c>
      <c r="K18191">
        <f ca="1">SIMULATION!$D$3*SIMULATION!$D$17/$H18177/(SIMULATION!$D$17-$I18177)*(((EXP(-$I18177*$J18191))/(1-EXP(-SIMULATION!$D$4*$I18177)))-(EXP(-SIMULATION!$D$17*$J18191)/(1-EXP(-SIMULATION!$D$4*SIMULATION!$D$17))))</f>
        <v>2.4174511373265339</v>
      </c>
      <c r="L18191">
        <v>-1.0628607227018494E-2</v>
      </c>
      <c r="M18191">
        <f t="shared" ca="1" si="284"/>
        <v>2.3917569986973808</v>
      </c>
    </row>
    <row r="18192" spans="1:13" x14ac:dyDescent="0.25">
      <c r="A18192" s="9"/>
      <c r="H18192" s="9"/>
      <c r="J18192">
        <v>15</v>
      </c>
      <c r="K18192">
        <f ca="1">SIMULATION!$D$3*SIMULATION!$D$17/$H18177/(SIMULATION!$D$17-$I18177)*(((EXP(-$I18177*$J18192))/(1-EXP(-SIMULATION!$D$4*$I18177)))-(EXP(-SIMULATION!$D$17*$J18192)/(1-EXP(-SIMULATION!$D$4*SIMULATION!$D$17))))</f>
        <v>2.335068746898548</v>
      </c>
      <c r="L18192">
        <v>-0.30133305269575644</v>
      </c>
      <c r="M18192">
        <f t="shared" ca="1" si="284"/>
        <v>1.6314353531411538</v>
      </c>
    </row>
    <row r="18193" spans="1:13" x14ac:dyDescent="0.25">
      <c r="A18193" s="9"/>
      <c r="H18193" s="9"/>
      <c r="J18193">
        <v>16</v>
      </c>
      <c r="K18193">
        <f ca="1">SIMULATION!$D$3*SIMULATION!$D$17/$H18177/(SIMULATION!$D$17-$I18177)*(((EXP(-$I18177*$J18193))/(1-EXP(-SIMULATION!$D$4*$I18177)))-(EXP(-SIMULATION!$D$17*$J18193)/(1-EXP(-SIMULATION!$D$4*SIMULATION!$D$17))))</f>
        <v>2.2550225996998559</v>
      </c>
      <c r="L18193">
        <v>-8.1652372355727601E-2</v>
      </c>
      <c r="M18193">
        <f t="shared" ca="1" si="284"/>
        <v>2.0708946547185825</v>
      </c>
    </row>
    <row r="18194" spans="1:13" x14ac:dyDescent="0.25">
      <c r="A18194" s="9"/>
      <c r="H18194" s="9"/>
      <c r="J18194">
        <v>17</v>
      </c>
      <c r="K18194">
        <f ca="1">SIMULATION!$D$3*SIMULATION!$D$17/$H18177/(SIMULATION!$D$17-$I18177)*(((EXP(-$I18177*$J18194))/(1-EXP(-SIMULATION!$D$4*$I18177)))-(EXP(-SIMULATION!$D$17*$J18194)/(1-EXP(-SIMULATION!$D$4*SIMULATION!$D$17))))</f>
        <v>2.1774186647559652</v>
      </c>
      <c r="L18194">
        <v>0.16089322554713636</v>
      </c>
      <c r="M18194">
        <f t="shared" ca="1" si="284"/>
        <v>2.527750577095091</v>
      </c>
    </row>
    <row r="18195" spans="1:13" x14ac:dyDescent="0.25">
      <c r="A18195" s="9"/>
      <c r="H18195" s="9"/>
      <c r="J18195">
        <v>18</v>
      </c>
      <c r="K18195">
        <f ca="1">SIMULATION!$D$3*SIMULATION!$D$17/$H18177/(SIMULATION!$D$17-$I18177)*(((EXP(-$I18177*$J18195))/(1-EXP(-SIMULATION!$D$4*$I18177)))-(EXP(-SIMULATION!$D$17*$J18195)/(1-EXP(-SIMULATION!$D$4*SIMULATION!$D$17))))</f>
        <v>2.1022920759511239</v>
      </c>
      <c r="L18195">
        <v>-5.637976215652505E-2</v>
      </c>
      <c r="M18195">
        <f t="shared" ca="1" si="284"/>
        <v>1.9837653487254521</v>
      </c>
    </row>
    <row r="18196" spans="1:13" x14ac:dyDescent="0.25">
      <c r="A18196" s="9"/>
      <c r="H18196" s="9"/>
      <c r="J18196">
        <v>19</v>
      </c>
      <c r="K18196">
        <f ca="1">SIMULATION!$D$3*SIMULATION!$D$17/$H18177/(SIMULATION!$D$17-$I18177)*(((EXP(-$I18177*$J18196))/(1-EXP(-SIMULATION!$D$4*$I18177)))-(EXP(-SIMULATION!$D$17*$J18196)/(1-EXP(-SIMULATION!$D$4*SIMULATION!$D$17))))</f>
        <v>2.0296337108080613</v>
      </c>
      <c r="L18196">
        <v>-8.1882070612248906E-2</v>
      </c>
      <c r="M18196">
        <f t="shared" ca="1" si="284"/>
        <v>1.8634430999826748</v>
      </c>
    </row>
    <row r="18197" spans="1:13" x14ac:dyDescent="0.25">
      <c r="A18197" s="9"/>
      <c r="H18197" s="9"/>
      <c r="J18197">
        <v>20</v>
      </c>
      <c r="K18197">
        <f ca="1">SIMULATION!$D$3*SIMULATION!$D$17/$H18177/(SIMULATION!$D$17-$I18177)*(((EXP(-$I18177*$J18197))/(1-EXP(-SIMULATION!$D$4*$I18177)))-(EXP(-SIMULATION!$D$17*$J18197)/(1-EXP(-SIMULATION!$D$4*SIMULATION!$D$17))))</f>
        <v>1.9594071834034106</v>
      </c>
      <c r="L18197">
        <v>0.1841104001595926</v>
      </c>
      <c r="M18197">
        <f t="shared" ca="1" si="284"/>
        <v>2.3201544240153926</v>
      </c>
    </row>
    <row r="18198" spans="1:13" x14ac:dyDescent="0.25">
      <c r="A18198" s="9"/>
      <c r="H18198" s="9"/>
      <c r="J18198">
        <v>21</v>
      </c>
      <c r="K18198">
        <f ca="1">SIMULATION!$D$3*SIMULATION!$D$17/$H18177/(SIMULATION!$D$17-$I18177)*(((EXP(-$I18177*$J18198))/(1-EXP(-SIMULATION!$D$4*$I18177)))-(EXP(-SIMULATION!$D$17*$J18198)/(1-EXP(-SIMULATION!$D$4*SIMULATION!$D$17))))</f>
        <v>1.8915596957952991</v>
      </c>
      <c r="L18198">
        <v>4.7578283905176551E-2</v>
      </c>
      <c r="M18198">
        <f t="shared" ca="1" si="284"/>
        <v>1.9815568600254374</v>
      </c>
    </row>
    <row r="18199" spans="1:13" x14ac:dyDescent="0.25">
      <c r="A18199" s="9"/>
      <c r="H18199" s="9"/>
      <c r="J18199">
        <v>22</v>
      </c>
      <c r="K18199">
        <f ca="1">SIMULATION!$D$3*SIMULATION!$D$17/$H18177/(SIMULATION!$D$17-$I18177)*(((EXP(-$I18177*$J18199))/(1-EXP(-SIMULATION!$D$4*$I18177)))-(EXP(-SIMULATION!$D$17*$J18199)/(1-EXP(-SIMULATION!$D$4*SIMULATION!$D$17))))</f>
        <v>1.82602895515575</v>
      </c>
      <c r="L18199">
        <v>-0.14496032971503361</v>
      </c>
      <c r="M18199">
        <f t="shared" ca="1" si="284"/>
        <v>1.5613271957471742</v>
      </c>
    </row>
    <row r="18200" spans="1:13" x14ac:dyDescent="0.25">
      <c r="A18200" s="9"/>
      <c r="H18200" s="9"/>
      <c r="J18200">
        <v>23</v>
      </c>
      <c r="K18200">
        <f ca="1">SIMULATION!$D$3*SIMULATION!$D$17/$H18177/(SIMULATION!$D$17-$I18177)*(((EXP(-$I18177*$J18200))/(1-EXP(-SIMULATION!$D$4*$I18177)))-(EXP(-SIMULATION!$D$17*$J18200)/(1-EXP(-SIMULATION!$D$4*SIMULATION!$D$17))))</f>
        <v>1.7627475709848006</v>
      </c>
      <c r="L18200">
        <v>0.15781954704337262</v>
      </c>
      <c r="M18200">
        <f t="shared" ca="1" si="284"/>
        <v>2.0409435941894269</v>
      </c>
    </row>
    <row r="18201" spans="1:13" x14ac:dyDescent="0.25">
      <c r="A18201" s="9"/>
      <c r="H18201" s="9"/>
      <c r="J18201">
        <v>24</v>
      </c>
      <c r="K18201">
        <f ca="1">SIMULATION!$D$3*SIMULATION!$D$17/$H18177/(SIMULATION!$D$17-$I18177)*(((EXP(-$I18177*$J18201))/(1-EXP(-SIMULATION!$D$4*$I18177)))-(EXP(-SIMULATION!$D$17*$J18201)/(1-EXP(-SIMULATION!$D$4*SIMULATION!$D$17))))</f>
        <v>1.7016458387292064</v>
      </c>
      <c r="L18201">
        <v>-0.40024727181068642</v>
      </c>
      <c r="M18201">
        <f t="shared" ca="1" si="284"/>
        <v>1.0205667341898343</v>
      </c>
    </row>
    <row r="18202" spans="1:13" x14ac:dyDescent="0.25">
      <c r="A18202" s="9">
        <v>729</v>
      </c>
      <c r="B18202" s="2">
        <f ca="1">NORMINV(RAND(),SIMULATION!D7,SIMULATION!D8)</f>
        <v>58.78472861143382</v>
      </c>
      <c r="C18202" s="2">
        <v>2</v>
      </c>
      <c r="D18202" s="2">
        <f ca="1">SIMULATION!$D$11*(1+(SIMULATION!$D$12*LN(1+$C18202)))*(1+(SIMULATION!$D$13*(($B18202/63.5)-1)))</f>
        <v>9.8878970374156907</v>
      </c>
      <c r="E18202" s="2">
        <v>-4.7706695145345777E-2</v>
      </c>
      <c r="F18202" s="2">
        <f ca="1">D18202*(1+E18202)</f>
        <v>9.4161781478231337</v>
      </c>
      <c r="G18202" s="2">
        <v>-0.64696191132241976</v>
      </c>
      <c r="H18202" s="9">
        <f>SIMULATION!$D$15*EXP($G$18202)</f>
        <v>115.59539361927659</v>
      </c>
      <c r="I18202" s="2">
        <f ca="1">$F18202/$H18202</f>
        <v>8.1458074175828579E-2</v>
      </c>
      <c r="J18202">
        <v>0</v>
      </c>
      <c r="K18202">
        <f ca="1">SIMULATION!$D$3*SIMULATION!$D$17/$H18202/(SIMULATION!$D$17-$I18202)*(((EXP(-$I18202*$J18202))/(1-EXP(-SIMULATION!$D$4*$I18202)))-(EXP(-SIMULATION!$D$17*$J18202)/(1-EXP(-SIMULATION!$D$4*SIMULATION!$D$17))))</f>
        <v>0.96032192657380577</v>
      </c>
      <c r="L18202">
        <v>0.30602555220355249</v>
      </c>
      <c r="M18202">
        <f t="shared" ca="1" si="284"/>
        <v>1.2542049744467341</v>
      </c>
    </row>
    <row r="18203" spans="1:13" x14ac:dyDescent="0.25">
      <c r="A18203" s="9"/>
      <c r="H18203" s="9"/>
      <c r="J18203">
        <v>1</v>
      </c>
      <c r="K18203">
        <f ca="1">SIMULATION!$D$3*SIMULATION!$D$17/$H18202/(SIMULATION!$D$17-$I18202)*(((EXP(-$I18202*$J18203))/(1-EXP(-SIMULATION!$D$4*$I18202)))-(EXP(-SIMULATION!$D$17*$J18203)/(1-EXP(-SIMULATION!$D$4*SIMULATION!$D$17))))</f>
        <v>2.521494412612804</v>
      </c>
      <c r="L18203">
        <v>0.26745158746083497</v>
      </c>
      <c r="M18203">
        <f t="shared" ca="1" si="284"/>
        <v>3.1958720960397242</v>
      </c>
    </row>
    <row r="18204" spans="1:13" x14ac:dyDescent="0.25">
      <c r="A18204" s="9"/>
      <c r="H18204" s="9"/>
      <c r="J18204">
        <v>2</v>
      </c>
      <c r="K18204">
        <f ca="1">SIMULATION!$D$3*SIMULATION!$D$17/$H18202/(SIMULATION!$D$17-$I18202)*(((EXP(-$I18202*$J18204))/(1-EXP(-SIMULATION!$D$4*$I18202)))-(EXP(-SIMULATION!$D$17*$J18204)/(1-EXP(-SIMULATION!$D$4*SIMULATION!$D$17))))</f>
        <v>3.3728202702419363</v>
      </c>
      <c r="L18204">
        <v>-0.39548680503017741</v>
      </c>
      <c r="M18204">
        <f t="shared" ca="1" si="284"/>
        <v>2.0389143576229332</v>
      </c>
    </row>
    <row r="18205" spans="1:13" x14ac:dyDescent="0.25">
      <c r="A18205" s="9"/>
      <c r="H18205" s="9"/>
      <c r="J18205">
        <v>3</v>
      </c>
      <c r="K18205">
        <f ca="1">SIMULATION!$D$3*SIMULATION!$D$17/$H18202/(SIMULATION!$D$17-$I18202)*(((EXP(-$I18202*$J18205))/(1-EXP(-SIMULATION!$D$4*$I18202)))-(EXP(-SIMULATION!$D$17*$J18205)/(1-EXP(-SIMULATION!$D$4*SIMULATION!$D$17))))</f>
        <v>3.7809239565844464</v>
      </c>
      <c r="L18205">
        <v>-0.10120164976820686</v>
      </c>
      <c r="M18205">
        <f t="shared" ca="1" si="284"/>
        <v>3.398288214529964</v>
      </c>
    </row>
    <row r="18206" spans="1:13" x14ac:dyDescent="0.25">
      <c r="A18206" s="9"/>
      <c r="H18206" s="9"/>
      <c r="J18206">
        <v>4</v>
      </c>
      <c r="K18206">
        <f ca="1">SIMULATION!$D$3*SIMULATION!$D$17/$H18202/(SIMULATION!$D$17-$I18202)*(((EXP(-$I18202*$J18206))/(1-EXP(-SIMULATION!$D$4*$I18202)))-(EXP(-SIMULATION!$D$17*$J18206)/(1-EXP(-SIMULATION!$D$4*SIMULATION!$D$17))))</f>
        <v>3.9157523763801758</v>
      </c>
      <c r="L18206">
        <v>-0.24780820995275318</v>
      </c>
      <c r="M18206">
        <f t="shared" ca="1" si="284"/>
        <v>2.945396789371165</v>
      </c>
    </row>
    <row r="18207" spans="1:13" x14ac:dyDescent="0.25">
      <c r="A18207" s="9"/>
      <c r="H18207" s="9"/>
      <c r="J18207">
        <v>5</v>
      </c>
      <c r="K18207">
        <f ca="1">SIMULATION!$D$3*SIMULATION!$D$17/$H18202/(SIMULATION!$D$17-$I18202)*(((EXP(-$I18202*$J18207))/(1-EXP(-SIMULATION!$D$4*$I18202)))-(EXP(-SIMULATION!$D$17*$J18207)/(1-EXP(-SIMULATION!$D$4*SIMULATION!$D$17))))</f>
        <v>3.8853704970549154</v>
      </c>
      <c r="L18207">
        <v>8.8988079756980448E-2</v>
      </c>
      <c r="M18207">
        <f t="shared" ca="1" si="284"/>
        <v>4.2311221567322566</v>
      </c>
    </row>
    <row r="18208" spans="1:13" x14ac:dyDescent="0.25">
      <c r="A18208" s="9"/>
      <c r="H18208" s="9"/>
      <c r="J18208">
        <v>6</v>
      </c>
      <c r="K18208">
        <f ca="1">SIMULATION!$D$3*SIMULATION!$D$17/$H18202/(SIMULATION!$D$17-$I18202)*(((EXP(-$I18202*$J18208))/(1-EXP(-SIMULATION!$D$4*$I18202)))-(EXP(-SIMULATION!$D$17*$J18208)/(1-EXP(-SIMULATION!$D$4*SIMULATION!$D$17))))</f>
        <v>3.7582536391888133</v>
      </c>
      <c r="L18208">
        <v>0.1541072684299917</v>
      </c>
      <c r="M18208">
        <f t="shared" ca="1" si="284"/>
        <v>4.3374278415912775</v>
      </c>
    </row>
    <row r="18209" spans="1:13" x14ac:dyDescent="0.25">
      <c r="A18209" s="9"/>
      <c r="H18209" s="9"/>
      <c r="J18209">
        <v>7</v>
      </c>
      <c r="K18209">
        <f ca="1">SIMULATION!$D$3*SIMULATION!$D$17/$H18202/(SIMULATION!$D$17-$I18202)*(((EXP(-$I18202*$J18209))/(1-EXP(-SIMULATION!$D$4*$I18202)))-(EXP(-SIMULATION!$D$17*$J18209)/(1-EXP(-SIMULATION!$D$4*SIMULATION!$D$17))))</f>
        <v>3.5775677699068864</v>
      </c>
      <c r="L18209">
        <v>0.11047777770535641</v>
      </c>
      <c r="M18209">
        <f t="shared" ca="1" si="284"/>
        <v>3.9728095067165072</v>
      </c>
    </row>
    <row r="18210" spans="1:13" x14ac:dyDescent="0.25">
      <c r="A18210" s="9"/>
      <c r="H18210" s="9"/>
      <c r="J18210">
        <v>8</v>
      </c>
      <c r="K18210">
        <f ca="1">SIMULATION!$D$3*SIMULATION!$D$17/$H18202/(SIMULATION!$D$17-$I18202)*(((EXP(-$I18202*$J18210))/(1-EXP(-SIMULATION!$D$4*$I18202)))-(EXP(-SIMULATION!$D$17*$J18210)/(1-EXP(-SIMULATION!$D$4*SIMULATION!$D$17))))</f>
        <v>3.3703159167252399</v>
      </c>
      <c r="L18210">
        <v>0.37344009033089604</v>
      </c>
      <c r="M18210">
        <f t="shared" ca="1" si="284"/>
        <v>4.6289269971107707</v>
      </c>
    </row>
    <row r="18211" spans="1:13" x14ac:dyDescent="0.25">
      <c r="A18211" s="9"/>
      <c r="H18211" s="9"/>
      <c r="J18211">
        <v>9</v>
      </c>
      <c r="K18211">
        <f ca="1">SIMULATION!$D$3*SIMULATION!$D$17/$H18202/(SIMULATION!$D$17-$I18202)*(((EXP(-$I18202*$J18211))/(1-EXP(-SIMULATION!$D$4*$I18202)))-(EXP(-SIMULATION!$D$17*$J18211)/(1-EXP(-SIMULATION!$D$4*SIMULATION!$D$17))))</f>
        <v>3.1531950379365075</v>
      </c>
      <c r="L18211">
        <v>0.24873151896697118</v>
      </c>
      <c r="M18211">
        <f t="shared" ca="1" si="284"/>
        <v>3.9374940293215714</v>
      </c>
    </row>
    <row r="18212" spans="1:13" x14ac:dyDescent="0.25">
      <c r="A18212" s="9"/>
      <c r="H18212" s="9"/>
      <c r="J18212">
        <v>10</v>
      </c>
      <c r="K18212">
        <f ca="1">SIMULATION!$D$3*SIMULATION!$D$17/$H18202/(SIMULATION!$D$17-$I18202)*(((EXP(-$I18202*$J18212))/(1-EXP(-SIMULATION!$D$4*$I18202)))-(EXP(-SIMULATION!$D$17*$J18212)/(1-EXP(-SIMULATION!$D$4*SIMULATION!$D$17))))</f>
        <v>2.9363452158329197</v>
      </c>
      <c r="L18212">
        <v>-0.16956558794001261</v>
      </c>
      <c r="M18212">
        <f t="shared" ca="1" si="284"/>
        <v>2.4384421129153675</v>
      </c>
    </row>
    <row r="18213" spans="1:13" x14ac:dyDescent="0.25">
      <c r="A18213" s="9"/>
      <c r="H18213" s="9"/>
      <c r="J18213">
        <v>11</v>
      </c>
      <c r="K18213">
        <f ca="1">SIMULATION!$D$3*SIMULATION!$D$17/$H18202/(SIMULATION!$D$17-$I18202)*(((EXP(-$I18202*$J18213))/(1-EXP(-SIMULATION!$D$4*$I18202)))-(EXP(-SIMULATION!$D$17*$J18213)/(1-EXP(-SIMULATION!$D$4*SIMULATION!$D$17))))</f>
        <v>2.7257485146166154</v>
      </c>
      <c r="L18213">
        <v>0.28883342291090924</v>
      </c>
      <c r="M18213">
        <f t="shared" ca="1" si="284"/>
        <v>3.513035788087659</v>
      </c>
    </row>
    <row r="18214" spans="1:13" x14ac:dyDescent="0.25">
      <c r="A18214" s="9"/>
      <c r="H18214" s="9"/>
      <c r="J18214">
        <v>12</v>
      </c>
      <c r="K18214">
        <f ca="1">SIMULATION!$D$3*SIMULATION!$D$17/$H18202/(SIMULATION!$D$17-$I18202)*(((EXP(-$I18202*$J18214))/(1-EXP(-SIMULATION!$D$4*$I18202)))-(EXP(-SIMULATION!$D$17*$J18214)/(1-EXP(-SIMULATION!$D$4*SIMULATION!$D$17))))</f>
        <v>2.5247628013679697</v>
      </c>
      <c r="L18214">
        <v>0.5036997192952869</v>
      </c>
      <c r="M18214">
        <f t="shared" ca="1" si="284"/>
        <v>3.7964851157041983</v>
      </c>
    </row>
    <row r="18215" spans="1:13" x14ac:dyDescent="0.25">
      <c r="A18215" s="9"/>
      <c r="H18215" s="9"/>
      <c r="J18215">
        <v>13</v>
      </c>
      <c r="K18215">
        <f ca="1">SIMULATION!$D$3*SIMULATION!$D$17/$H18202/(SIMULATION!$D$17-$I18202)*(((EXP(-$I18202*$J18215))/(1-EXP(-SIMULATION!$D$4*$I18202)))-(EXP(-SIMULATION!$D$17*$J18215)/(1-EXP(-SIMULATION!$D$4*SIMULATION!$D$17))))</f>
        <v>2.3351014983074374</v>
      </c>
      <c r="L18215">
        <v>0.52087719772704377</v>
      </c>
      <c r="M18215">
        <f t="shared" ca="1" si="284"/>
        <v>3.5514026231540363</v>
      </c>
    </row>
    <row r="18216" spans="1:13" x14ac:dyDescent="0.25">
      <c r="A18216" s="9"/>
      <c r="H18216" s="9"/>
      <c r="J18216">
        <v>14</v>
      </c>
      <c r="K18216">
        <f ca="1">SIMULATION!$D$3*SIMULATION!$D$17/$H18202/(SIMULATION!$D$17-$I18202)*(((EXP(-$I18202*$J18216))/(1-EXP(-SIMULATION!$D$4*$I18202)))-(EXP(-SIMULATION!$D$17*$J18216)/(1-EXP(-SIMULATION!$D$4*SIMULATION!$D$17))))</f>
        <v>2.157458521382714</v>
      </c>
      <c r="L18216">
        <v>-0.33774823843251128</v>
      </c>
      <c r="M18216">
        <f t="shared" ca="1" si="284"/>
        <v>1.4287807062944919</v>
      </c>
    </row>
    <row r="18217" spans="1:13" x14ac:dyDescent="0.25">
      <c r="A18217" s="9"/>
      <c r="H18217" s="9"/>
      <c r="J18217">
        <v>15</v>
      </c>
      <c r="K18217">
        <f ca="1">SIMULATION!$D$3*SIMULATION!$D$17/$H18202/(SIMULATION!$D$17-$I18202)*(((EXP(-$I18202*$J18217))/(1-EXP(-SIMULATION!$D$4*$I18202)))-(EXP(-SIMULATION!$D$17*$J18217)/(1-EXP(-SIMULATION!$D$4*SIMULATION!$D$17))))</f>
        <v>1.99190607331998</v>
      </c>
      <c r="L18217">
        <v>0.12182751779196077</v>
      </c>
      <c r="M18217">
        <f t="shared" ca="1" si="284"/>
        <v>2.2345750459072846</v>
      </c>
    </row>
    <row r="18218" spans="1:13" x14ac:dyDescent="0.25">
      <c r="A18218" s="9"/>
      <c r="H18218" s="9"/>
      <c r="J18218">
        <v>16</v>
      </c>
      <c r="K18218">
        <f ca="1">SIMULATION!$D$3*SIMULATION!$D$17/$H18202/(SIMULATION!$D$17-$I18202)*(((EXP(-$I18202*$J18218))/(1-EXP(-SIMULATION!$D$4*$I18202)))-(EXP(-SIMULATION!$D$17*$J18218)/(1-EXP(-SIMULATION!$D$4*SIMULATION!$D$17))))</f>
        <v>1.838147086170747</v>
      </c>
      <c r="L18218">
        <v>0.17626486847157508</v>
      </c>
      <c r="M18218">
        <f t="shared" ca="1" si="284"/>
        <v>2.1621478405460426</v>
      </c>
    </row>
    <row r="18219" spans="1:13" x14ac:dyDescent="0.25">
      <c r="A18219" s="9"/>
      <c r="H18219" s="9"/>
      <c r="J18219">
        <v>17</v>
      </c>
      <c r="K18219">
        <f ca="1">SIMULATION!$D$3*SIMULATION!$D$17/$H18202/(SIMULATION!$D$17-$I18202)*(((EXP(-$I18202*$J18219))/(1-EXP(-SIMULATION!$D$4*$I18202)))-(EXP(-SIMULATION!$D$17*$J18219)/(1-EXP(-SIMULATION!$D$4*SIMULATION!$D$17))))</f>
        <v>1.6956747131783199</v>
      </c>
      <c r="L18219">
        <v>-0.21049722646736796</v>
      </c>
      <c r="M18219">
        <f t="shared" ca="1" si="284"/>
        <v>1.3387398890634339</v>
      </c>
    </row>
    <row r="18220" spans="1:13" x14ac:dyDescent="0.25">
      <c r="A18220" s="9"/>
      <c r="H18220" s="9"/>
      <c r="J18220">
        <v>18</v>
      </c>
      <c r="K18220">
        <f ca="1">SIMULATION!$D$3*SIMULATION!$D$17/$H18202/(SIMULATION!$D$17-$I18202)*(((EXP(-$I18202*$J18220))/(1-EXP(-SIMULATION!$D$4*$I18202)))-(EXP(-SIMULATION!$D$17*$J18220)/(1-EXP(-SIMULATION!$D$4*SIMULATION!$D$17))))</f>
        <v>1.5638724339097791</v>
      </c>
      <c r="L18220">
        <v>0.34686890459380881</v>
      </c>
      <c r="M18220">
        <f t="shared" ca="1" si="284"/>
        <v>2.1063311519845183</v>
      </c>
    </row>
    <row r="18221" spans="1:13" x14ac:dyDescent="0.25">
      <c r="A18221" s="9"/>
      <c r="H18221" s="9"/>
      <c r="J18221">
        <v>19</v>
      </c>
      <c r="K18221">
        <f ca="1">SIMULATION!$D$3*SIMULATION!$D$17/$H18202/(SIMULATION!$D$17-$I18202)*(((EXP(-$I18202*$J18221))/(1-EXP(-SIMULATION!$D$4*$I18202)))-(EXP(-SIMULATION!$D$17*$J18221)/(1-EXP(-SIMULATION!$D$4*SIMULATION!$D$17))))</f>
        <v>1.4420762672952103</v>
      </c>
      <c r="L18221">
        <v>0.42758295324279177</v>
      </c>
      <c r="M18221">
        <f t="shared" ca="1" si="284"/>
        <v>2.0586834964666378</v>
      </c>
    </row>
    <row r="18222" spans="1:13" x14ac:dyDescent="0.25">
      <c r="A18222" s="9"/>
      <c r="H18222" s="9"/>
      <c r="J18222">
        <v>20</v>
      </c>
      <c r="K18222">
        <f ca="1">SIMULATION!$D$3*SIMULATION!$D$17/$H18202/(SIMULATION!$D$17-$I18202)*(((EXP(-$I18202*$J18222))/(1-EXP(-SIMULATION!$D$4*$I18202)))-(EXP(-SIMULATION!$D$17*$J18222)/(1-EXP(-SIMULATION!$D$4*SIMULATION!$D$17))))</f>
        <v>1.3296128540041037</v>
      </c>
      <c r="L18222">
        <v>-0.14162872990406117</v>
      </c>
      <c r="M18222">
        <f t="shared" ca="1" si="284"/>
        <v>1.1413014742273886</v>
      </c>
    </row>
    <row r="18223" spans="1:13" x14ac:dyDescent="0.25">
      <c r="A18223" s="9"/>
      <c r="H18223" s="9"/>
      <c r="J18223">
        <v>21</v>
      </c>
      <c r="K18223">
        <f ca="1">SIMULATION!$D$3*SIMULATION!$D$17/$H18202/(SIMULATION!$D$17-$I18202)*(((EXP(-$I18202*$J18223))/(1-EXP(-SIMULATION!$D$4*$I18202)))-(EXP(-SIMULATION!$D$17*$J18223)/(1-EXP(-SIMULATION!$D$4*SIMULATION!$D$17))))</f>
        <v>1.2258222149648534</v>
      </c>
      <c r="L18223">
        <v>0.11664807406365253</v>
      </c>
      <c r="M18223">
        <f t="shared" ca="1" si="284"/>
        <v>1.3688120154849444</v>
      </c>
    </row>
    <row r="18224" spans="1:13" x14ac:dyDescent="0.25">
      <c r="A18224" s="9"/>
      <c r="H18224" s="9"/>
      <c r="J18224">
        <v>22</v>
      </c>
      <c r="K18224">
        <f ca="1">SIMULATION!$D$3*SIMULATION!$D$17/$H18202/(SIMULATION!$D$17-$I18202)*(((EXP(-$I18202*$J18224))/(1-EXP(-SIMULATION!$D$4*$I18202)))-(EXP(-SIMULATION!$D$17*$J18224)/(1-EXP(-SIMULATION!$D$4*SIMULATION!$D$17))))</f>
        <v>1.1300708187171762</v>
      </c>
      <c r="L18224">
        <v>-6.0245463110475739E-2</v>
      </c>
      <c r="M18224">
        <f t="shared" ca="1" si="284"/>
        <v>1.0619891788959255</v>
      </c>
    </row>
    <row r="18225" spans="1:13" x14ac:dyDescent="0.25">
      <c r="A18225" s="9"/>
      <c r="H18225" s="9"/>
      <c r="J18225">
        <v>23</v>
      </c>
      <c r="K18225">
        <f ca="1">SIMULATION!$D$3*SIMULATION!$D$17/$H18202/(SIMULATION!$D$17-$I18202)*(((EXP(-$I18202*$J18225))/(1-EXP(-SIMULATION!$D$4*$I18202)))-(EXP(-SIMULATION!$D$17*$J18225)/(1-EXP(-SIMULATION!$D$4*SIMULATION!$D$17))))</f>
        <v>1.0417585570912451</v>
      </c>
      <c r="L18225">
        <v>-0.33657652942822081</v>
      </c>
      <c r="M18225">
        <f t="shared" ca="1" si="284"/>
        <v>0.6911270774433228</v>
      </c>
    </row>
    <row r="18226" spans="1:13" x14ac:dyDescent="0.25">
      <c r="A18226" s="9"/>
      <c r="H18226" s="9"/>
      <c r="J18226">
        <v>24</v>
      </c>
      <c r="K18226">
        <f ca="1">SIMULATION!$D$3*SIMULATION!$D$17/$H18202/(SIMULATION!$D$17-$I18202)*(((EXP(-$I18202*$J18226))/(1-EXP(-SIMULATION!$D$4*$I18202)))-(EXP(-SIMULATION!$D$17*$J18226)/(1-EXP(-SIMULATION!$D$4*SIMULATION!$D$17))))</f>
        <v>0.96032192657380622</v>
      </c>
      <c r="L18226">
        <v>0.3078378434556443</v>
      </c>
      <c r="M18226">
        <f t="shared" ca="1" si="284"/>
        <v>1.2559453574734563</v>
      </c>
    </row>
    <row r="18227" spans="1:13" x14ac:dyDescent="0.25">
      <c r="A18227" s="9">
        <v>730</v>
      </c>
      <c r="B18227" s="2">
        <f ca="1">NORMINV(RAND(),SIMULATION!D7,SIMULATION!D8)</f>
        <v>46.568377976060383</v>
      </c>
      <c r="C18227" s="2">
        <v>2</v>
      </c>
      <c r="D18227" s="2">
        <f ca="1">SIMULATION!$D$11*(1+(SIMULATION!$D$12*LN(1+$C18227)))*(1+(SIMULATION!$D$13*(($B18227/63.5)-1)))</f>
        <v>8.980689616958367</v>
      </c>
      <c r="E18227" s="2">
        <v>-0.14059113351677896</v>
      </c>
      <c r="F18227" s="2">
        <f ca="1">D18227*(1+E18227)</f>
        <v>7.7180842839478228</v>
      </c>
      <c r="G18227" s="2">
        <v>-0.86990150187881765</v>
      </c>
      <c r="H18227" s="9">
        <f>SIMULATION!$D$15*EXP($G$18227)</f>
        <v>92.495178358324679</v>
      </c>
      <c r="I18227" s="2">
        <f ca="1">$F18227/$H18227</f>
        <v>8.3443098558587572E-2</v>
      </c>
      <c r="J18227">
        <v>0</v>
      </c>
      <c r="K18227">
        <f ca="1">SIMULATION!$D$3*SIMULATION!$D$17/$H18227/(SIMULATION!$D$17-$I18227)*(((EXP(-$I18227*$J18227))/(1-EXP(-SIMULATION!$D$4*$I18227)))-(EXP(-SIMULATION!$D$17*$J18227)/(1-EXP(-SIMULATION!$D$4*SIMULATION!$D$17))))</f>
        <v>1.1418349710793165</v>
      </c>
      <c r="L18227">
        <v>0.60282638938899147</v>
      </c>
      <c r="M18227">
        <f t="shared" ca="1" si="284"/>
        <v>1.8301632239731445</v>
      </c>
    </row>
    <row r="18228" spans="1:13" x14ac:dyDescent="0.25">
      <c r="A18228" s="9"/>
      <c r="H18228" s="9"/>
      <c r="J18228">
        <v>1</v>
      </c>
      <c r="K18228">
        <f ca="1">SIMULATION!$D$3*SIMULATION!$D$17/$H18227/(SIMULATION!$D$17-$I18227)*(((EXP(-$I18227*$J18228))/(1-EXP(-SIMULATION!$D$4*$I18227)))-(EXP(-SIMULATION!$D$17*$J18228)/(1-EXP(-SIMULATION!$D$4*SIMULATION!$D$17))))</f>
        <v>3.0932270263552484</v>
      </c>
      <c r="L18228">
        <v>0.10896274870020475</v>
      </c>
      <c r="M18228">
        <f t="shared" ca="1" si="284"/>
        <v>3.4302735455006768</v>
      </c>
    </row>
    <row r="18229" spans="1:13" x14ac:dyDescent="0.25">
      <c r="A18229" s="9"/>
      <c r="H18229" s="9"/>
      <c r="J18229">
        <v>2</v>
      </c>
      <c r="K18229">
        <f ca="1">SIMULATION!$D$3*SIMULATION!$D$17/$H18227/(SIMULATION!$D$17-$I18227)*(((EXP(-$I18227*$J18229))/(1-EXP(-SIMULATION!$D$4*$I18227)))-(EXP(-SIMULATION!$D$17*$J18229)/(1-EXP(-SIMULATION!$D$4*SIMULATION!$D$17))))</f>
        <v>4.1546719231608584</v>
      </c>
      <c r="L18229">
        <v>-0.54399267780060245</v>
      </c>
      <c r="M18229">
        <f t="shared" ca="1" si="284"/>
        <v>1.8945608182976041</v>
      </c>
    </row>
    <row r="18230" spans="1:13" x14ac:dyDescent="0.25">
      <c r="A18230" s="9"/>
      <c r="H18230" s="9"/>
      <c r="J18230">
        <v>3</v>
      </c>
      <c r="K18230">
        <f ca="1">SIMULATION!$D$3*SIMULATION!$D$17/$H18227/(SIMULATION!$D$17-$I18227)*(((EXP(-$I18227*$J18230))/(1-EXP(-SIMULATION!$D$4*$I18227)))-(EXP(-SIMULATION!$D$17*$J18230)/(1-EXP(-SIMULATION!$D$4*SIMULATION!$D$17))))</f>
        <v>4.6609521313440219</v>
      </c>
      <c r="L18230">
        <v>-1.6402659090737556E-2</v>
      </c>
      <c r="M18230">
        <f t="shared" ca="1" si="284"/>
        <v>4.5845001224953394</v>
      </c>
    </row>
    <row r="18231" spans="1:13" x14ac:dyDescent="0.25">
      <c r="A18231" s="9"/>
      <c r="H18231" s="9"/>
      <c r="J18231">
        <v>4</v>
      </c>
      <c r="K18231">
        <f ca="1">SIMULATION!$D$3*SIMULATION!$D$17/$H18227/(SIMULATION!$D$17-$I18227)*(((EXP(-$I18227*$J18231))/(1-EXP(-SIMULATION!$D$4*$I18227)))-(EXP(-SIMULATION!$D$17*$J18231)/(1-EXP(-SIMULATION!$D$4*SIMULATION!$D$17))))</f>
        <v>4.8253927242098653</v>
      </c>
      <c r="L18231">
        <v>-9.3443581954003943E-2</v>
      </c>
      <c r="M18231">
        <f t="shared" ca="1" si="284"/>
        <v>4.3744907437249063</v>
      </c>
    </row>
    <row r="18232" spans="1:13" x14ac:dyDescent="0.25">
      <c r="A18232" s="9"/>
      <c r="H18232" s="9"/>
      <c r="J18232">
        <v>5</v>
      </c>
      <c r="K18232">
        <f ca="1">SIMULATION!$D$3*SIMULATION!$D$17/$H18227/(SIMULATION!$D$17-$I18227)*(((EXP(-$I18227*$J18232))/(1-EXP(-SIMULATION!$D$4*$I18227)))-(EXP(-SIMULATION!$D$17*$J18232)/(1-EXP(-SIMULATION!$D$4*SIMULATION!$D$17))))</f>
        <v>4.7835829282423887</v>
      </c>
      <c r="L18232">
        <v>-0.2976699616725425</v>
      </c>
      <c r="M18232">
        <f t="shared" ca="1" si="284"/>
        <v>3.3596539813350486</v>
      </c>
    </row>
    <row r="18233" spans="1:13" x14ac:dyDescent="0.25">
      <c r="A18233" s="9"/>
      <c r="H18233" s="9"/>
      <c r="J18233">
        <v>6</v>
      </c>
      <c r="K18233">
        <f ca="1">SIMULATION!$D$3*SIMULATION!$D$17/$H18227/(SIMULATION!$D$17-$I18227)*(((EXP(-$I18227*$J18233))/(1-EXP(-SIMULATION!$D$4*$I18227)))-(EXP(-SIMULATION!$D$17*$J18233)/(1-EXP(-SIMULATION!$D$4*SIMULATION!$D$17))))</f>
        <v>4.6213861879536244</v>
      </c>
      <c r="L18233">
        <v>0.39099672095993149</v>
      </c>
      <c r="M18233">
        <f t="shared" ca="1" si="284"/>
        <v>6.4283330337330087</v>
      </c>
    </row>
    <row r="18234" spans="1:13" x14ac:dyDescent="0.25">
      <c r="A18234" s="9"/>
      <c r="H18234" s="9"/>
      <c r="J18234">
        <v>7</v>
      </c>
      <c r="K18234">
        <f ca="1">SIMULATION!$D$3*SIMULATION!$D$17/$H18227/(SIMULATION!$D$17-$I18227)*(((EXP(-$I18227*$J18234))/(1-EXP(-SIMULATION!$D$4*$I18227)))-(EXP(-SIMULATION!$D$17*$J18234)/(1-EXP(-SIMULATION!$D$4*SIMULATION!$D$17))))</f>
        <v>4.3928825515011436</v>
      </c>
      <c r="L18234">
        <v>0.49099616170667393</v>
      </c>
      <c r="M18234">
        <f t="shared" ca="1" si="284"/>
        <v>6.549771023116425</v>
      </c>
    </row>
    <row r="18235" spans="1:13" x14ac:dyDescent="0.25">
      <c r="A18235" s="9"/>
      <c r="H18235" s="9"/>
      <c r="J18235">
        <v>8</v>
      </c>
      <c r="K18235">
        <f ca="1">SIMULATION!$D$3*SIMULATION!$D$17/$H18227/(SIMULATION!$D$17-$I18227)*(((EXP(-$I18227*$J18235))/(1-EXP(-SIMULATION!$D$4*$I18227)))-(EXP(-SIMULATION!$D$17*$J18235)/(1-EXP(-SIMULATION!$D$4*SIMULATION!$D$17))))</f>
        <v>4.1318600149676268</v>
      </c>
      <c r="L18235">
        <v>8.3040035722241889E-2</v>
      </c>
      <c r="M18235">
        <f t="shared" ca="1" si="284"/>
        <v>4.474969818209841</v>
      </c>
    </row>
    <row r="18236" spans="1:13" x14ac:dyDescent="0.25">
      <c r="A18236" s="9"/>
      <c r="H18236" s="9"/>
      <c r="J18236">
        <v>9</v>
      </c>
      <c r="K18236">
        <f ca="1">SIMULATION!$D$3*SIMULATION!$D$17/$H18227/(SIMULATION!$D$17-$I18227)*(((EXP(-$I18227*$J18236))/(1-EXP(-SIMULATION!$D$4*$I18227)))-(EXP(-SIMULATION!$D$17*$J18236)/(1-EXP(-SIMULATION!$D$4*SIMULATION!$D$17))))</f>
        <v>3.8591724088766974</v>
      </c>
      <c r="L18236">
        <v>4.0763158162973817E-3</v>
      </c>
      <c r="M18236">
        <f t="shared" ca="1" si="284"/>
        <v>3.8749036144048197</v>
      </c>
    </row>
    <row r="18237" spans="1:13" x14ac:dyDescent="0.25">
      <c r="A18237" s="9"/>
      <c r="H18237" s="9"/>
      <c r="J18237">
        <v>10</v>
      </c>
      <c r="K18237">
        <f ca="1">SIMULATION!$D$3*SIMULATION!$D$17/$H18227/(SIMULATION!$D$17-$I18227)*(((EXP(-$I18227*$J18237))/(1-EXP(-SIMULATION!$D$4*$I18227)))-(EXP(-SIMULATION!$D$17*$J18237)/(1-EXP(-SIMULATION!$D$4*SIMULATION!$D$17))))</f>
        <v>3.5874489486408097</v>
      </c>
      <c r="L18237">
        <v>0.15752408278656324</v>
      </c>
      <c r="M18237">
        <f t="shared" ca="1" si="284"/>
        <v>4.1525585538190732</v>
      </c>
    </row>
    <row r="18238" spans="1:13" x14ac:dyDescent="0.25">
      <c r="A18238" s="9"/>
      <c r="H18238" s="9"/>
      <c r="J18238">
        <v>11</v>
      </c>
      <c r="K18238">
        <f ca="1">SIMULATION!$D$3*SIMULATION!$D$17/$H18227/(SIMULATION!$D$17-$I18227)*(((EXP(-$I18227*$J18238))/(1-EXP(-SIMULATION!$D$4*$I18227)))-(EXP(-SIMULATION!$D$17*$J18238)/(1-EXP(-SIMULATION!$D$4*SIMULATION!$D$17))))</f>
        <v>3.3241071122284884</v>
      </c>
      <c r="L18238">
        <v>-0.28029318725494534</v>
      </c>
      <c r="M18238">
        <f t="shared" ca="1" si="284"/>
        <v>2.3923825349651331</v>
      </c>
    </row>
    <row r="18239" spans="1:13" x14ac:dyDescent="0.25">
      <c r="A18239" s="9"/>
      <c r="H18239" s="9"/>
      <c r="J18239">
        <v>12</v>
      </c>
      <c r="K18239">
        <f ca="1">SIMULATION!$D$3*SIMULATION!$D$17/$H18227/(SIMULATION!$D$17-$I18227)*(((EXP(-$I18227*$J18239))/(1-EXP(-SIMULATION!$D$4*$I18227)))-(EXP(-SIMULATION!$D$17*$J18239)/(1-EXP(-SIMULATION!$D$4*SIMULATION!$D$17))))</f>
        <v>3.073278658341791</v>
      </c>
      <c r="L18239">
        <v>4.8102516588147286E-2</v>
      </c>
      <c r="M18239">
        <f t="shared" ca="1" si="284"/>
        <v>3.2211110959846758</v>
      </c>
    </row>
    <row r="18240" spans="1:13" x14ac:dyDescent="0.25">
      <c r="A18240" s="9"/>
      <c r="H18240" s="9"/>
      <c r="J18240">
        <v>13</v>
      </c>
      <c r="K18240">
        <f ca="1">SIMULATION!$D$3*SIMULATION!$D$17/$H18227/(SIMULATION!$D$17-$I18227)*(((EXP(-$I18227*$J18240))/(1-EXP(-SIMULATION!$D$4*$I18227)))-(EXP(-SIMULATION!$D$17*$J18240)/(1-EXP(-SIMULATION!$D$4*SIMULATION!$D$17))))</f>
        <v>2.8370395354721567</v>
      </c>
      <c r="L18240">
        <v>-0.12619810517945818</v>
      </c>
      <c r="M18240">
        <f t="shared" ca="1" si="284"/>
        <v>2.4790105217763605</v>
      </c>
    </row>
    <row r="18241" spans="1:13" x14ac:dyDescent="0.25">
      <c r="A18241" s="9"/>
      <c r="H18241" s="9"/>
      <c r="J18241">
        <v>14</v>
      </c>
      <c r="K18241">
        <f ca="1">SIMULATION!$D$3*SIMULATION!$D$17/$H18227/(SIMULATION!$D$17-$I18227)*(((EXP(-$I18227*$J18241))/(1-EXP(-SIMULATION!$D$4*$I18227)))-(EXP(-SIMULATION!$D$17*$J18241)/(1-EXP(-SIMULATION!$D$4*SIMULATION!$D$17))))</f>
        <v>2.6161940539891555</v>
      </c>
      <c r="L18241">
        <v>2.0580082376167536E-3</v>
      </c>
      <c r="M18241">
        <f t="shared" ca="1" si="284"/>
        <v>2.6215782029034691</v>
      </c>
    </row>
    <row r="18242" spans="1:13" x14ac:dyDescent="0.25">
      <c r="A18242" s="9"/>
      <c r="H18242" s="9"/>
      <c r="J18242">
        <v>15</v>
      </c>
      <c r="K18242">
        <f ca="1">SIMULATION!$D$3*SIMULATION!$D$17/$H18227/(SIMULATION!$D$17-$I18227)*(((EXP(-$I18227*$J18242))/(1-EXP(-SIMULATION!$D$4*$I18227)))-(EXP(-SIMULATION!$D$17*$J18242)/(1-EXP(-SIMULATION!$D$4*SIMULATION!$D$17))))</f>
        <v>2.4107737380646905</v>
      </c>
      <c r="L18242">
        <v>-0.12445505595504609</v>
      </c>
      <c r="M18242">
        <f t="shared" ca="1" si="284"/>
        <v>2.1107407575988937</v>
      </c>
    </row>
    <row r="18243" spans="1:13" x14ac:dyDescent="0.25">
      <c r="A18243" s="9"/>
      <c r="H18243" s="9"/>
      <c r="J18243">
        <v>16</v>
      </c>
      <c r="K18243">
        <f ca="1">SIMULATION!$D$3*SIMULATION!$D$17/$H18227/(SIMULATION!$D$17-$I18227)*(((EXP(-$I18227*$J18243))/(1-EXP(-SIMULATION!$D$4*$I18227)))-(EXP(-SIMULATION!$D$17*$J18243)/(1-EXP(-SIMULATION!$D$4*SIMULATION!$D$17))))</f>
        <v>2.2203536308835377</v>
      </c>
      <c r="L18243">
        <v>0.15338883829522129</v>
      </c>
      <c r="M18243">
        <f t="shared" ref="M18243:M18306" ca="1" si="285">$K18243*(1+$L18243)</f>
        <v>2.56093109492934</v>
      </c>
    </row>
    <row r="18244" spans="1:13" x14ac:dyDescent="0.25">
      <c r="A18244" s="9"/>
      <c r="H18244" s="9"/>
      <c r="J18244">
        <v>17</v>
      </c>
      <c r="K18244">
        <f ca="1">SIMULATION!$D$3*SIMULATION!$D$17/$H18227/(SIMULATION!$D$17-$I18227)*(((EXP(-$I18227*$J18244))/(1-EXP(-SIMULATION!$D$4*$I18227)))-(EXP(-SIMULATION!$D$17*$J18244)/(1-EXP(-SIMULATION!$D$4*SIMULATION!$D$17))))</f>
        <v>2.0442518893759947</v>
      </c>
      <c r="L18244">
        <v>-0.25071950592245235</v>
      </c>
      <c r="M18244">
        <f t="shared" ca="1" si="285"/>
        <v>1.5317180656906058</v>
      </c>
    </row>
    <row r="18245" spans="1:13" x14ac:dyDescent="0.25">
      <c r="A18245" s="9"/>
      <c r="H18245" s="9"/>
      <c r="J18245">
        <v>18</v>
      </c>
      <c r="K18245">
        <f ca="1">SIMULATION!$D$3*SIMULATION!$D$17/$H18227/(SIMULATION!$D$17-$I18227)*(((EXP(-$I18227*$J18245))/(1-EXP(-SIMULATION!$D$4*$I18227)))-(EXP(-SIMULATION!$D$17*$J18245)/(1-EXP(-SIMULATION!$D$4*SIMULATION!$D$17))))</f>
        <v>1.881654836324453</v>
      </c>
      <c r="L18245">
        <v>-0.12216808492045807</v>
      </c>
      <c r="M18245">
        <f t="shared" ca="1" si="285"/>
        <v>1.6517766684893767</v>
      </c>
    </row>
    <row r="18246" spans="1:13" x14ac:dyDescent="0.25">
      <c r="A18246" s="9"/>
      <c r="H18246" s="9"/>
      <c r="J18246">
        <v>19</v>
      </c>
      <c r="K18246">
        <f ca="1">SIMULATION!$D$3*SIMULATION!$D$17/$H18227/(SIMULATION!$D$17-$I18227)*(((EXP(-$I18227*$J18246))/(1-EXP(-SIMULATION!$D$4*$I18227)))-(EXP(-SIMULATION!$D$17*$J18246)/(1-EXP(-SIMULATION!$D$4*SIMULATION!$D$17))))</f>
        <v>1.731694472150449</v>
      </c>
      <c r="L18246">
        <v>0.35228869786270162</v>
      </c>
      <c r="M18246">
        <f t="shared" ca="1" si="285"/>
        <v>2.3417508628403692</v>
      </c>
    </row>
    <row r="18247" spans="1:13" x14ac:dyDescent="0.25">
      <c r="A18247" s="9"/>
      <c r="H18247" s="9"/>
      <c r="J18247">
        <v>20</v>
      </c>
      <c r="K18247">
        <f ca="1">SIMULATION!$D$3*SIMULATION!$D$17/$H18227/(SIMULATION!$D$17-$I18227)*(((EXP(-$I18227*$J18247))/(1-EXP(-SIMULATION!$D$4*$I18227)))-(EXP(-SIMULATION!$D$17*$J18247)/(1-EXP(-SIMULATION!$D$4*SIMULATION!$D$17))))</f>
        <v>1.5934957318304483</v>
      </c>
      <c r="L18247">
        <v>-0.37470213441821554</v>
      </c>
      <c r="M18247">
        <f t="shared" ca="1" si="285"/>
        <v>0.99640947992726292</v>
      </c>
    </row>
    <row r="18248" spans="1:13" x14ac:dyDescent="0.25">
      <c r="A18248" s="9"/>
      <c r="H18248" s="9"/>
      <c r="J18248">
        <v>21</v>
      </c>
      <c r="K18248">
        <f ca="1">SIMULATION!$D$3*SIMULATION!$D$17/$H18227/(SIMULATION!$D$17-$I18227)*(((EXP(-$I18227*$J18248))/(1-EXP(-SIMULATION!$D$4*$I18227)))-(EXP(-SIMULATION!$D$17*$J18248)/(1-EXP(-SIMULATION!$D$4*SIMULATION!$D$17))))</f>
        <v>1.4662045470537488</v>
      </c>
      <c r="L18248">
        <v>-0.61184863594653927</v>
      </c>
      <c r="M18248">
        <f t="shared" ca="1" si="285"/>
        <v>0.56910929492029916</v>
      </c>
    </row>
    <row r="18249" spans="1:13" x14ac:dyDescent="0.25">
      <c r="A18249" s="9"/>
      <c r="H18249" s="9"/>
      <c r="J18249">
        <v>22</v>
      </c>
      <c r="K18249">
        <f ca="1">SIMULATION!$D$3*SIMULATION!$D$17/$H18227/(SIMULATION!$D$17-$I18227)*(((EXP(-$I18227*$J18249))/(1-EXP(-SIMULATION!$D$4*$I18227)))-(EXP(-SIMULATION!$D$17*$J18249)/(1-EXP(-SIMULATION!$D$4*SIMULATION!$D$17))))</f>
        <v>1.3490037857368999</v>
      </c>
      <c r="L18249">
        <v>-0.22623422648274508</v>
      </c>
      <c r="M18249">
        <f t="shared" ca="1" si="285"/>
        <v>1.0438129577484176</v>
      </c>
    </row>
    <row r="18250" spans="1:13" x14ac:dyDescent="0.25">
      <c r="A18250" s="9"/>
      <c r="H18250" s="9"/>
      <c r="J18250">
        <v>23</v>
      </c>
      <c r="K18250">
        <f ca="1">SIMULATION!$D$3*SIMULATION!$D$17/$H18227/(SIMULATION!$D$17-$I18227)*(((EXP(-$I18227*$J18250))/(1-EXP(-SIMULATION!$D$4*$I18227)))-(EXP(-SIMULATION!$D$17*$J18250)/(1-EXP(-SIMULATION!$D$4*SIMULATION!$D$17))))</f>
        <v>1.2411215866412786</v>
      </c>
      <c r="L18250">
        <v>-6.886750471238326E-2</v>
      </c>
      <c r="M18250">
        <f t="shared" ca="1" si="285"/>
        <v>1.1556486399246197</v>
      </c>
    </row>
    <row r="18251" spans="1:13" x14ac:dyDescent="0.25">
      <c r="A18251" s="9"/>
      <c r="H18251" s="9"/>
      <c r="J18251">
        <v>24</v>
      </c>
      <c r="K18251">
        <f ca="1">SIMULATION!$D$3*SIMULATION!$D$17/$H18227/(SIMULATION!$D$17-$I18227)*(((EXP(-$I18227*$J18251))/(1-EXP(-SIMULATION!$D$4*$I18227)))-(EXP(-SIMULATION!$D$17*$J18251)/(1-EXP(-SIMULATION!$D$4*SIMULATION!$D$17))))</f>
        <v>1.1418349710793159</v>
      </c>
      <c r="L18251">
        <v>-4.707151802523845E-2</v>
      </c>
      <c r="M18251">
        <f t="shared" ca="1" si="285"/>
        <v>1.0880870656563082</v>
      </c>
    </row>
    <row r="18252" spans="1:13" x14ac:dyDescent="0.25">
      <c r="A18252" s="9">
        <v>731</v>
      </c>
      <c r="B18252" s="2">
        <f ca="1">NORMINV(RAND(),SIMULATION!D7,SIMULATION!D8)</f>
        <v>63.32958590383862</v>
      </c>
      <c r="C18252" s="2">
        <v>2</v>
      </c>
      <c r="D18252" s="2">
        <f ca="1">SIMULATION!$D$11*(1+(SIMULATION!$D$12*LN(1+$C18252)))*(1+(SIMULATION!$D$13*(($B18252/63.5)-1)))</f>
        <v>10.225406035286984</v>
      </c>
      <c r="E18252" s="2">
        <v>0.1540792698250463</v>
      </c>
      <c r="F18252" s="2">
        <f ca="1">D18252*(1+E18252)</f>
        <v>11.800929130868624</v>
      </c>
      <c r="G18252" s="2">
        <v>0.19158733512213963</v>
      </c>
      <c r="H18252" s="9">
        <f>SIMULATION!$D$15*EXP($G$18252)</f>
        <v>267.37317835418611</v>
      </c>
      <c r="I18252" s="2">
        <f ca="1">$F18252/$H18252</f>
        <v>4.4136548039370171E-2</v>
      </c>
      <c r="J18252">
        <v>0</v>
      </c>
      <c r="K18252">
        <f ca="1">SIMULATION!$D$3*SIMULATION!$D$17/$H18252/(SIMULATION!$D$17-$I18252)*(((EXP(-$I18252*$J18252))/(1-EXP(-SIMULATION!$D$4*$I18252)))-(EXP(-SIMULATION!$D$17*$J18252)/(1-EXP(-SIMULATION!$D$4*SIMULATION!$D$17))))</f>
        <v>1.2118333717970524</v>
      </c>
      <c r="L18252">
        <v>0.12503341662488024</v>
      </c>
      <c r="M18252">
        <f t="shared" ca="1" si="285"/>
        <v>1.3633530386528867</v>
      </c>
    </row>
    <row r="18253" spans="1:13" x14ac:dyDescent="0.25">
      <c r="A18253" s="9"/>
      <c r="H18253" s="9"/>
      <c r="J18253">
        <v>1</v>
      </c>
      <c r="K18253">
        <f ca="1">SIMULATION!$D$3*SIMULATION!$D$17/$H18252/(SIMULATION!$D$17-$I18252)*(((EXP(-$I18252*$J18253))/(1-EXP(-SIMULATION!$D$4*$I18252)))-(EXP(-SIMULATION!$D$17*$J18253)/(1-EXP(-SIMULATION!$D$4*SIMULATION!$D$17))))</f>
        <v>1.8811230296089458</v>
      </c>
      <c r="L18253">
        <v>-8.5708600405107804E-2</v>
      </c>
      <c r="M18253">
        <f t="shared" ca="1" si="285"/>
        <v>1.719894607551347</v>
      </c>
    </row>
    <row r="18254" spans="1:13" x14ac:dyDescent="0.25">
      <c r="A18254" s="9"/>
      <c r="H18254" s="9"/>
      <c r="J18254">
        <v>2</v>
      </c>
      <c r="K18254">
        <f ca="1">SIMULATION!$D$3*SIMULATION!$D$17/$H18252/(SIMULATION!$D$17-$I18252)*(((EXP(-$I18252*$J18254))/(1-EXP(-SIMULATION!$D$4*$I18252)))-(EXP(-SIMULATION!$D$17*$J18254)/(1-EXP(-SIMULATION!$D$4*SIMULATION!$D$17))))</f>
        <v>2.2623292279014611</v>
      </c>
      <c r="L18254">
        <v>0.11569960155472279</v>
      </c>
      <c r="M18254">
        <f t="shared" ca="1" si="285"/>
        <v>2.5240798181552635</v>
      </c>
    </row>
    <row r="18255" spans="1:13" x14ac:dyDescent="0.25">
      <c r="A18255" s="9"/>
      <c r="H18255" s="9"/>
      <c r="J18255">
        <v>3</v>
      </c>
      <c r="K18255">
        <f ca="1">SIMULATION!$D$3*SIMULATION!$D$17/$H18252/(SIMULATION!$D$17-$I18252)*(((EXP(-$I18252*$J18255))/(1-EXP(-SIMULATION!$D$4*$I18252)))-(EXP(-SIMULATION!$D$17*$J18255)/(1-EXP(-SIMULATION!$D$4*SIMULATION!$D$17))))</f>
        <v>2.4609836860384191</v>
      </c>
      <c r="L18255">
        <v>4.5269847491054366E-2</v>
      </c>
      <c r="M18255">
        <f t="shared" ca="1" si="285"/>
        <v>2.5723920421833513</v>
      </c>
    </row>
    <row r="18256" spans="1:13" x14ac:dyDescent="0.25">
      <c r="A18256" s="9"/>
      <c r="H18256" s="9"/>
      <c r="J18256">
        <v>4</v>
      </c>
      <c r="K18256">
        <f ca="1">SIMULATION!$D$3*SIMULATION!$D$17/$H18252/(SIMULATION!$D$17-$I18252)*(((EXP(-$I18252*$J18256))/(1-EXP(-SIMULATION!$D$4*$I18252)))-(EXP(-SIMULATION!$D$17*$J18256)/(1-EXP(-SIMULATION!$D$4*SIMULATION!$D$17))))</f>
        <v>2.5446247850509618</v>
      </c>
      <c r="L18256">
        <v>0.207321113835266</v>
      </c>
      <c r="M18256">
        <f t="shared" ca="1" si="285"/>
        <v>3.0721792297805512</v>
      </c>
    </row>
    <row r="18257" spans="1:13" x14ac:dyDescent="0.25">
      <c r="A18257" s="9"/>
      <c r="H18257" s="9"/>
      <c r="J18257">
        <v>5</v>
      </c>
      <c r="K18257">
        <f ca="1">SIMULATION!$D$3*SIMULATION!$D$17/$H18252/(SIMULATION!$D$17-$I18252)*(((EXP(-$I18252*$J18257))/(1-EXP(-SIMULATION!$D$4*$I18252)))-(EXP(-SIMULATION!$D$17*$J18257)/(1-EXP(-SIMULATION!$D$4*SIMULATION!$D$17))))</f>
        <v>2.5564476911343088</v>
      </c>
      <c r="L18257">
        <v>0.26924007776395031</v>
      </c>
      <c r="M18257">
        <f t="shared" ca="1" si="285"/>
        <v>3.2447458662947812</v>
      </c>
    </row>
    <row r="18258" spans="1:13" x14ac:dyDescent="0.25">
      <c r="A18258" s="9"/>
      <c r="H18258" s="9"/>
      <c r="J18258">
        <v>6</v>
      </c>
      <c r="K18258">
        <f ca="1">SIMULATION!$D$3*SIMULATION!$D$17/$H18252/(SIMULATION!$D$17-$I18252)*(((EXP(-$I18252*$J18258))/(1-EXP(-SIMULATION!$D$4*$I18252)))-(EXP(-SIMULATION!$D$17*$J18258)/(1-EXP(-SIMULATION!$D$4*SIMULATION!$D$17))))</f>
        <v>2.5240515204131184</v>
      </c>
      <c r="L18258">
        <v>-0.16572614460106294</v>
      </c>
      <c r="M18258">
        <f t="shared" ca="1" si="285"/>
        <v>2.1057501931606013</v>
      </c>
    </row>
    <row r="18259" spans="1:13" x14ac:dyDescent="0.25">
      <c r="A18259" s="9"/>
      <c r="H18259" s="9"/>
      <c r="J18259">
        <v>7</v>
      </c>
      <c r="K18259">
        <f ca="1">SIMULATION!$D$3*SIMULATION!$D$17/$H18252/(SIMULATION!$D$17-$I18252)*(((EXP(-$I18252*$J18259))/(1-EXP(-SIMULATION!$D$4*$I18252)))-(EXP(-SIMULATION!$D$17*$J18259)/(1-EXP(-SIMULATION!$D$4*SIMULATION!$D$17))))</f>
        <v>2.4650445758835779</v>
      </c>
      <c r="L18259">
        <v>-0.52575104387309668</v>
      </c>
      <c r="M18259">
        <f t="shared" ca="1" si="285"/>
        <v>1.1690448169190719</v>
      </c>
    </row>
    <row r="18260" spans="1:13" x14ac:dyDescent="0.25">
      <c r="A18260" s="9"/>
      <c r="H18260" s="9"/>
      <c r="J18260">
        <v>8</v>
      </c>
      <c r="K18260">
        <f ca="1">SIMULATION!$D$3*SIMULATION!$D$17/$H18252/(SIMULATION!$D$17-$I18252)*(((EXP(-$I18252*$J18260))/(1-EXP(-SIMULATION!$D$4*$I18252)))-(EXP(-SIMULATION!$D$17*$J18260)/(1-EXP(-SIMULATION!$D$4*SIMULATION!$D$17))))</f>
        <v>2.3906361675800345</v>
      </c>
      <c r="L18260">
        <v>0.18310213644963991</v>
      </c>
      <c r="M18260">
        <f t="shared" ca="1" si="285"/>
        <v>2.8283667573377183</v>
      </c>
    </row>
    <row r="18261" spans="1:13" x14ac:dyDescent="0.25">
      <c r="A18261" s="9"/>
      <c r="H18261" s="9"/>
      <c r="J18261">
        <v>9</v>
      </c>
      <c r="K18261">
        <f ca="1">SIMULATION!$D$3*SIMULATION!$D$17/$H18252/(SIMULATION!$D$17-$I18252)*(((EXP(-$I18252*$J18261))/(1-EXP(-SIMULATION!$D$4*$I18252)))-(EXP(-SIMULATION!$D$17*$J18261)/(1-EXP(-SIMULATION!$D$4*SIMULATION!$D$17))))</f>
        <v>2.3079381929457021</v>
      </c>
      <c r="L18261">
        <v>-0.38195553299548379</v>
      </c>
      <c r="M18261">
        <f t="shared" ca="1" si="285"/>
        <v>1.4264084303384927</v>
      </c>
    </row>
    <row r="18262" spans="1:13" x14ac:dyDescent="0.25">
      <c r="A18262" s="9"/>
      <c r="H18262" s="9"/>
      <c r="J18262">
        <v>10</v>
      </c>
      <c r="K18262">
        <f ca="1">SIMULATION!$D$3*SIMULATION!$D$17/$H18252/(SIMULATION!$D$17-$I18252)*(((EXP(-$I18252*$J18262))/(1-EXP(-SIMULATION!$D$4*$I18252)))-(EXP(-SIMULATION!$D$17*$J18262)/(1-EXP(-SIMULATION!$D$4*SIMULATION!$D$17))))</f>
        <v>2.2214399064889645</v>
      </c>
      <c r="L18262">
        <v>-0.15524929178567326</v>
      </c>
      <c r="M18262">
        <f t="shared" ca="1" si="285"/>
        <v>1.8765629342621206</v>
      </c>
    </row>
    <row r="18263" spans="1:13" x14ac:dyDescent="0.25">
      <c r="A18263" s="9"/>
      <c r="H18263" s="9"/>
      <c r="J18263">
        <v>11</v>
      </c>
      <c r="K18263">
        <f ca="1">SIMULATION!$D$3*SIMULATION!$D$17/$H18252/(SIMULATION!$D$17-$I18252)*(((EXP(-$I18252*$J18263))/(1-EXP(-SIMULATION!$D$4*$I18252)))-(EXP(-SIMULATION!$D$17*$J18263)/(1-EXP(-SIMULATION!$D$4*SIMULATION!$D$17))))</f>
        <v>2.13395285506023</v>
      </c>
      <c r="L18263">
        <v>0.55157854799744954</v>
      </c>
      <c r="M18263">
        <f t="shared" ca="1" si="285"/>
        <v>3.3109954723493638</v>
      </c>
    </row>
    <row r="18264" spans="1:13" x14ac:dyDescent="0.25">
      <c r="A18264" s="9"/>
      <c r="H18264" s="9"/>
      <c r="J18264">
        <v>12</v>
      </c>
      <c r="K18264">
        <f ca="1">SIMULATION!$D$3*SIMULATION!$D$17/$H18252/(SIMULATION!$D$17-$I18252)*(((EXP(-$I18252*$J18264))/(1-EXP(-SIMULATION!$D$4*$I18252)))-(EXP(-SIMULATION!$D$17*$J18264)/(1-EXP(-SIMULATION!$D$4*SIMULATION!$D$17))))</f>
        <v>2.0472162881352394</v>
      </c>
      <c r="L18264">
        <v>-0.24524618100062615</v>
      </c>
      <c r="M18264">
        <f t="shared" ca="1" si="285"/>
        <v>1.5451443117877945</v>
      </c>
    </row>
    <row r="18265" spans="1:13" x14ac:dyDescent="0.25">
      <c r="A18265" s="9"/>
      <c r="H18265" s="9"/>
      <c r="J18265">
        <v>13</v>
      </c>
      <c r="K18265">
        <f ca="1">SIMULATION!$D$3*SIMULATION!$D$17/$H18252/(SIMULATION!$D$17-$I18252)*(((EXP(-$I18252*$J18265))/(1-EXP(-SIMULATION!$D$4*$I18252)))-(EXP(-SIMULATION!$D$17*$J18265)/(1-EXP(-SIMULATION!$D$4*SIMULATION!$D$17))))</f>
        <v>1.9622849977314476</v>
      </c>
      <c r="L18265">
        <v>-0.28437549614012742</v>
      </c>
      <c r="M18265">
        <f t="shared" ca="1" si="285"/>
        <v>1.4042592279332382</v>
      </c>
    </row>
    <row r="18266" spans="1:13" x14ac:dyDescent="0.25">
      <c r="A18266" s="9"/>
      <c r="H18266" s="9"/>
      <c r="J18266">
        <v>14</v>
      </c>
      <c r="K18266">
        <f ca="1">SIMULATION!$D$3*SIMULATION!$D$17/$H18252/(SIMULATION!$D$17-$I18252)*(((EXP(-$I18252*$J18266))/(1-EXP(-SIMULATION!$D$4*$I18252)))-(EXP(-SIMULATION!$D$17*$J18266)/(1-EXP(-SIMULATION!$D$4*SIMULATION!$D$17))))</f>
        <v>1.8797777392057271</v>
      </c>
      <c r="L18266">
        <v>-0.26486974979664984</v>
      </c>
      <c r="M18266">
        <f t="shared" ca="1" si="285"/>
        <v>1.381881479748994</v>
      </c>
    </row>
    <row r="18267" spans="1:13" x14ac:dyDescent="0.25">
      <c r="A18267" s="9"/>
      <c r="H18267" s="9"/>
      <c r="J18267">
        <v>15</v>
      </c>
      <c r="K18267">
        <f ca="1">SIMULATION!$D$3*SIMULATION!$D$17/$H18252/(SIMULATION!$D$17-$I18252)*(((EXP(-$I18252*$J18267))/(1-EXP(-SIMULATION!$D$4*$I18252)))-(EXP(-SIMULATION!$D$17*$J18267)/(1-EXP(-SIMULATION!$D$4*SIMULATION!$D$17))))</f>
        <v>1.8000363139235884</v>
      </c>
      <c r="L18267">
        <v>-0.12589819950142689</v>
      </c>
      <c r="M18267">
        <f t="shared" ca="1" si="285"/>
        <v>1.5734149829634234</v>
      </c>
    </row>
    <row r="18268" spans="1:13" x14ac:dyDescent="0.25">
      <c r="A18268" s="9"/>
      <c r="H18268" s="9"/>
      <c r="J18268">
        <v>16</v>
      </c>
      <c r="K18268">
        <f ca="1">SIMULATION!$D$3*SIMULATION!$D$17/$H18252/(SIMULATION!$D$17-$I18252)*(((EXP(-$I18252*$J18268))/(1-EXP(-SIMULATION!$D$4*$I18252)))-(EXP(-SIMULATION!$D$17*$J18268)/(1-EXP(-SIMULATION!$D$4*SIMULATION!$D$17))))</f>
        <v>1.7232274066971545</v>
      </c>
      <c r="L18268">
        <v>-5.3684301638126819E-2</v>
      </c>
      <c r="M18268">
        <f t="shared" ca="1" si="285"/>
        <v>1.6307171468049375</v>
      </c>
    </row>
    <row r="18269" spans="1:13" x14ac:dyDescent="0.25">
      <c r="A18269" s="9"/>
      <c r="H18269" s="9"/>
      <c r="J18269">
        <v>17</v>
      </c>
      <c r="K18269">
        <f ca="1">SIMULATION!$D$3*SIMULATION!$D$17/$H18252/(SIMULATION!$D$17-$I18252)*(((EXP(-$I18252*$J18269))/(1-EXP(-SIMULATION!$D$4*$I18252)))-(EXP(-SIMULATION!$D$17*$J18269)/(1-EXP(-SIMULATION!$D$4*SIMULATION!$D$17))))</f>
        <v>1.6494077436918333</v>
      </c>
      <c r="L18269">
        <v>0.3052542741103163</v>
      </c>
      <c r="M18269">
        <f t="shared" ca="1" si="285"/>
        <v>2.1528965072044186</v>
      </c>
    </row>
    <row r="18270" spans="1:13" x14ac:dyDescent="0.25">
      <c r="A18270" s="9"/>
      <c r="H18270" s="9"/>
      <c r="J18270">
        <v>18</v>
      </c>
      <c r="K18270">
        <f ca="1">SIMULATION!$D$3*SIMULATION!$D$17/$H18252/(SIMULATION!$D$17-$I18252)*(((EXP(-$I18252*$J18270))/(1-EXP(-SIMULATION!$D$4*$I18252)))-(EXP(-SIMULATION!$D$17*$J18270)/(1-EXP(-SIMULATION!$D$4*SIMULATION!$D$17))))</f>
        <v>1.5785657496027332</v>
      </c>
      <c r="L18270">
        <v>-0.73159360771412585</v>
      </c>
      <c r="M18270">
        <f t="shared" ca="1" si="285"/>
        <v>0.4236971378369162</v>
      </c>
    </row>
    <row r="18271" spans="1:13" x14ac:dyDescent="0.25">
      <c r="A18271" s="9"/>
      <c r="H18271" s="9"/>
      <c r="J18271">
        <v>19</v>
      </c>
      <c r="K18271">
        <f ca="1">SIMULATION!$D$3*SIMULATION!$D$17/$H18252/(SIMULATION!$D$17-$I18252)*(((EXP(-$I18252*$J18271))/(1-EXP(-SIMULATION!$D$4*$I18252)))-(EXP(-SIMULATION!$D$17*$J18271)/(1-EXP(-SIMULATION!$D$4*SIMULATION!$D$17))))</f>
        <v>1.5106481492063344</v>
      </c>
      <c r="L18271">
        <v>-0.31765668247673046</v>
      </c>
      <c r="M18271">
        <f t="shared" ca="1" si="285"/>
        <v>1.0307806697398374</v>
      </c>
    </row>
    <row r="18272" spans="1:13" x14ac:dyDescent="0.25">
      <c r="A18272" s="9"/>
      <c r="H18272" s="9"/>
      <c r="J18272">
        <v>20</v>
      </c>
      <c r="K18272">
        <f ca="1">SIMULATION!$D$3*SIMULATION!$D$17/$H18252/(SIMULATION!$D$17-$I18252)*(((EXP(-$I18252*$J18272))/(1-EXP(-SIMULATION!$D$4*$I18252)))-(EXP(-SIMULATION!$D$17*$J18272)/(1-EXP(-SIMULATION!$D$4*SIMULATION!$D$17))))</f>
        <v>1.4455769249340893</v>
      </c>
      <c r="L18272">
        <v>-0.1081790555696997</v>
      </c>
      <c r="M18272">
        <f t="shared" ca="1" si="285"/>
        <v>1.2891957784413688</v>
      </c>
    </row>
    <row r="18273" spans="1:13" x14ac:dyDescent="0.25">
      <c r="A18273" s="9"/>
      <c r="H18273" s="9"/>
      <c r="J18273">
        <v>21</v>
      </c>
      <c r="K18273">
        <f ca="1">SIMULATION!$D$3*SIMULATION!$D$17/$H18252/(SIMULATION!$D$17-$I18252)*(((EXP(-$I18252*$J18273))/(1-EXP(-SIMULATION!$D$4*$I18252)))-(EXP(-SIMULATION!$D$17*$J18273)/(1-EXP(-SIMULATION!$D$4*SIMULATION!$D$17))))</f>
        <v>1.3832600982084502</v>
      </c>
      <c r="L18273">
        <v>-9.646952394513697E-2</v>
      </c>
      <c r="M18273">
        <f t="shared" ca="1" si="285"/>
        <v>1.2498176550419775</v>
      </c>
    </row>
    <row r="18274" spans="1:13" x14ac:dyDescent="0.25">
      <c r="A18274" s="9"/>
      <c r="H18274" s="9"/>
      <c r="J18274">
        <v>22</v>
      </c>
      <c r="K18274">
        <f ca="1">SIMULATION!$D$3*SIMULATION!$D$17/$H18252/(SIMULATION!$D$17-$I18252)*(((EXP(-$I18252*$J18274))/(1-EXP(-SIMULATION!$D$4*$I18252)))-(EXP(-SIMULATION!$D$17*$J18274)/(1-EXP(-SIMULATION!$D$4*SIMULATION!$D$17))))</f>
        <v>1.3235985565870469</v>
      </c>
      <c r="L18274">
        <v>0.4542438605898127</v>
      </c>
      <c r="M18274">
        <f t="shared" ca="1" si="285"/>
        <v>1.9248350748022509</v>
      </c>
    </row>
    <row r="18275" spans="1:13" x14ac:dyDescent="0.25">
      <c r="A18275" s="9"/>
      <c r="H18275" s="9"/>
      <c r="J18275">
        <v>23</v>
      </c>
      <c r="K18275">
        <f ca="1">SIMULATION!$D$3*SIMULATION!$D$17/$H18252/(SIMULATION!$D$17-$I18252)*(((EXP(-$I18252*$J18275))/(1-EXP(-SIMULATION!$D$4*$I18252)))-(EXP(-SIMULATION!$D$17*$J18275)/(1-EXP(-SIMULATION!$D$4*SIMULATION!$D$17))))</f>
        <v>1.2664903504964924</v>
      </c>
      <c r="L18275">
        <v>-0.21088237640265281</v>
      </c>
      <c r="M18275">
        <f t="shared" ca="1" si="285"/>
        <v>0.99940985569276342</v>
      </c>
    </row>
    <row r="18276" spans="1:13" x14ac:dyDescent="0.25">
      <c r="A18276" s="9"/>
      <c r="H18276" s="9"/>
      <c r="J18276">
        <v>24</v>
      </c>
      <c r="K18276">
        <f ca="1">SIMULATION!$D$3*SIMULATION!$D$17/$H18252/(SIMULATION!$D$17-$I18252)*(((EXP(-$I18252*$J18276))/(1-EXP(-SIMULATION!$D$4*$I18252)))-(EXP(-SIMULATION!$D$17*$J18276)/(1-EXP(-SIMULATION!$D$4*SIMULATION!$D$17))))</f>
        <v>1.2118333717970526</v>
      </c>
      <c r="L18276">
        <v>-3.8914447064414444E-3</v>
      </c>
      <c r="M18276">
        <f t="shared" ca="1" si="285"/>
        <v>1.2071175892372839</v>
      </c>
    </row>
    <row r="18277" spans="1:13" x14ac:dyDescent="0.25">
      <c r="A18277" s="9">
        <v>732</v>
      </c>
      <c r="B18277" s="2">
        <f ca="1">NORMINV(RAND(),SIMULATION!D7,SIMULATION!D8)</f>
        <v>70.062786483308727</v>
      </c>
      <c r="C18277" s="2">
        <v>2</v>
      </c>
      <c r="D18277" s="2">
        <f ca="1">SIMULATION!$D$11*(1+(SIMULATION!$D$12*LN(1+$C18277)))*(1+(SIMULATION!$D$13*(($B18277/63.5)-1)))</f>
        <v>10.725425207251105</v>
      </c>
      <c r="E18277" s="2">
        <v>3.1376835113080138E-3</v>
      </c>
      <c r="F18277" s="2">
        <f ca="1">D18277*(1+E18277)</f>
        <v>10.759078197075663</v>
      </c>
      <c r="G18277" s="2">
        <v>0.77940747294447998</v>
      </c>
      <c r="H18277" s="9">
        <f>SIMULATION!$D$15*EXP($G$18277)</f>
        <v>481.28783087707825</v>
      </c>
      <c r="I18277" s="2">
        <f ca="1">$F18277/$H18277</f>
        <v>2.2354768824029442E-2</v>
      </c>
      <c r="J18277">
        <v>0</v>
      </c>
      <c r="K18277">
        <f ca="1">SIMULATION!$D$3*SIMULATION!$D$17/$H18277/(SIMULATION!$D$17-$I18277)*(((EXP(-$I18277*$J18277))/(1-EXP(-SIMULATION!$D$4*$I18277)))-(EXP(-SIMULATION!$D$17*$J18277)/(1-EXP(-SIMULATION!$D$4*SIMULATION!$D$17))))</f>
        <v>1.69454987148861</v>
      </c>
      <c r="L18277">
        <v>0.28902061010366392</v>
      </c>
      <c r="M18277">
        <f t="shared" ca="1" si="285"/>
        <v>2.1843097091973331</v>
      </c>
    </row>
    <row r="18278" spans="1:13" x14ac:dyDescent="0.25">
      <c r="A18278" s="9"/>
      <c r="H18278" s="9"/>
      <c r="J18278">
        <v>1</v>
      </c>
      <c r="K18278">
        <f ca="1">SIMULATION!$D$3*SIMULATION!$D$17/$H18277/(SIMULATION!$D$17-$I18277)*(((EXP(-$I18277*$J18278))/(1-EXP(-SIMULATION!$D$4*$I18277)))-(EXP(-SIMULATION!$D$17*$J18278)/(1-EXP(-SIMULATION!$D$4*SIMULATION!$D$17))))</f>
        <v>2.0626633487154553</v>
      </c>
      <c r="L18278">
        <v>0.42478091188634137</v>
      </c>
      <c r="M18278">
        <f t="shared" ca="1" si="285"/>
        <v>2.9388433668973408</v>
      </c>
    </row>
    <row r="18279" spans="1:13" x14ac:dyDescent="0.25">
      <c r="A18279" s="9"/>
      <c r="H18279" s="9"/>
      <c r="J18279">
        <v>2</v>
      </c>
      <c r="K18279">
        <f ca="1">SIMULATION!$D$3*SIMULATION!$D$17/$H18277/(SIMULATION!$D$17-$I18277)*(((EXP(-$I18277*$J18279))/(1-EXP(-SIMULATION!$D$4*$I18277)))-(EXP(-SIMULATION!$D$17*$J18279)/(1-EXP(-SIMULATION!$D$4*SIMULATION!$D$17))))</f>
        <v>2.276966527833268</v>
      </c>
      <c r="L18279">
        <v>-0.3025483525421292</v>
      </c>
      <c r="M18279">
        <f t="shared" ca="1" si="285"/>
        <v>1.5880740560437405</v>
      </c>
    </row>
    <row r="18280" spans="1:13" x14ac:dyDescent="0.25">
      <c r="A18280" s="9"/>
      <c r="H18280" s="9"/>
      <c r="J18280">
        <v>3</v>
      </c>
      <c r="K18280">
        <f ca="1">SIMULATION!$D$3*SIMULATION!$D$17/$H18277/(SIMULATION!$D$17-$I18277)*(((EXP(-$I18277*$J18280))/(1-EXP(-SIMULATION!$D$4*$I18277)))-(EXP(-SIMULATION!$D$17*$J18280)/(1-EXP(-SIMULATION!$D$4*SIMULATION!$D$17))))</f>
        <v>2.3931816823282968</v>
      </c>
      <c r="L18280">
        <v>-9.3159885740604076E-2</v>
      </c>
      <c r="M18280">
        <f t="shared" ca="1" si="285"/>
        <v>2.1702331502460859</v>
      </c>
    </row>
    <row r="18281" spans="1:13" x14ac:dyDescent="0.25">
      <c r="A18281" s="9"/>
      <c r="H18281" s="9"/>
      <c r="J18281">
        <v>4</v>
      </c>
      <c r="K18281">
        <f ca="1">SIMULATION!$D$3*SIMULATION!$D$17/$H18277/(SIMULATION!$D$17-$I18277)*(((EXP(-$I18277*$J18281))/(1-EXP(-SIMULATION!$D$4*$I18277)))-(EXP(-SIMULATION!$D$17*$J18281)/(1-EXP(-SIMULATION!$D$4*SIMULATION!$D$17))))</f>
        <v>2.4470064451452971</v>
      </c>
      <c r="L18281">
        <v>9.6268550634278319E-2</v>
      </c>
      <c r="M18281">
        <f t="shared" ca="1" si="285"/>
        <v>2.6825762090121725</v>
      </c>
    </row>
    <row r="18282" spans="1:13" x14ac:dyDescent="0.25">
      <c r="A18282" s="9"/>
      <c r="H18282" s="9"/>
      <c r="J18282">
        <v>5</v>
      </c>
      <c r="K18282">
        <f ca="1">SIMULATION!$D$3*SIMULATION!$D$17/$H18277/(SIMULATION!$D$17-$I18277)*(((EXP(-$I18277*$J18282))/(1-EXP(-SIMULATION!$D$4*$I18277)))-(EXP(-SIMULATION!$D$17*$J18282)/(1-EXP(-SIMULATION!$D$4*SIMULATION!$D$17))))</f>
        <v>2.4613064067353942</v>
      </c>
      <c r="L18282">
        <v>8.8953598563664235E-2</v>
      </c>
      <c r="M18282">
        <f t="shared" ca="1" si="285"/>
        <v>2.6802484687823096</v>
      </c>
    </row>
    <row r="18283" spans="1:13" x14ac:dyDescent="0.25">
      <c r="A18283" s="9"/>
      <c r="H18283" s="9"/>
      <c r="J18283">
        <v>6</v>
      </c>
      <c r="K18283">
        <f ca="1">SIMULATION!$D$3*SIMULATION!$D$17/$H18277/(SIMULATION!$D$17-$I18277)*(((EXP(-$I18277*$J18283))/(1-EXP(-SIMULATION!$D$4*$I18277)))-(EXP(-SIMULATION!$D$17*$J18283)/(1-EXP(-SIMULATION!$D$4*SIMULATION!$D$17))))</f>
        <v>2.4507243013357418</v>
      </c>
      <c r="L18283">
        <v>-0.22832272763308878</v>
      </c>
      <c r="M18283">
        <f t="shared" ca="1" si="285"/>
        <v>1.8911682441780693</v>
      </c>
    </row>
    <row r="18284" spans="1:13" x14ac:dyDescent="0.25">
      <c r="A18284" s="9"/>
      <c r="H18284" s="9"/>
      <c r="J18284">
        <v>7</v>
      </c>
      <c r="K18284">
        <f ca="1">SIMULATION!$D$3*SIMULATION!$D$17/$H18277/(SIMULATION!$D$17-$I18277)*(((EXP(-$I18277*$J18284))/(1-EXP(-SIMULATION!$D$4*$I18277)))-(EXP(-SIMULATION!$D$17*$J18284)/(1-EXP(-SIMULATION!$D$4*SIMULATION!$D$17))))</f>
        <v>2.4246336803871325</v>
      </c>
      <c r="L18284">
        <v>-0.57328561860825078</v>
      </c>
      <c r="M18284">
        <f t="shared" ca="1" si="285"/>
        <v>1.0346260610279954</v>
      </c>
    </row>
    <row r="18285" spans="1:13" x14ac:dyDescent="0.25">
      <c r="A18285" s="9"/>
      <c r="H18285" s="9"/>
      <c r="J18285">
        <v>8</v>
      </c>
      <c r="K18285">
        <f ca="1">SIMULATION!$D$3*SIMULATION!$D$17/$H18277/(SIMULATION!$D$17-$I18277)*(((EXP(-$I18277*$J18285))/(1-EXP(-SIMULATION!$D$4*$I18277)))-(EXP(-SIMULATION!$D$17*$J18285)/(1-EXP(-SIMULATION!$D$4*SIMULATION!$D$17))))</f>
        <v>2.3890316932318183</v>
      </c>
      <c r="L18285">
        <v>-8.9954208155498594E-2</v>
      </c>
      <c r="M18285">
        <f t="shared" ca="1" si="285"/>
        <v>2.17412823900876</v>
      </c>
    </row>
    <row r="18286" spans="1:13" x14ac:dyDescent="0.25">
      <c r="A18286" s="9"/>
      <c r="H18286" s="9"/>
      <c r="J18286">
        <v>9</v>
      </c>
      <c r="K18286">
        <f ca="1">SIMULATION!$D$3*SIMULATION!$D$17/$H18277/(SIMULATION!$D$17-$I18277)*(((EXP(-$I18277*$J18286))/(1-EXP(-SIMULATION!$D$4*$I18277)))-(EXP(-SIMULATION!$D$17*$J18286)/(1-EXP(-SIMULATION!$D$4*SIMULATION!$D$17))))</f>
        <v>2.3477520221112345</v>
      </c>
      <c r="L18286">
        <v>7.2716267781166938E-2</v>
      </c>
      <c r="M18286">
        <f t="shared" ca="1" si="285"/>
        <v>2.5184717868348514</v>
      </c>
    </row>
    <row r="18287" spans="1:13" x14ac:dyDescent="0.25">
      <c r="A18287" s="9"/>
      <c r="H18287" s="9"/>
      <c r="J18287">
        <v>10</v>
      </c>
      <c r="K18287">
        <f ca="1">SIMULATION!$D$3*SIMULATION!$D$17/$H18277/(SIMULATION!$D$17-$I18277)*(((EXP(-$I18277*$J18287))/(1-EXP(-SIMULATION!$D$4*$I18277)))-(EXP(-SIMULATION!$D$17*$J18287)/(1-EXP(-SIMULATION!$D$4*SIMULATION!$D$17))))</f>
        <v>2.3032421556417759</v>
      </c>
      <c r="L18287">
        <v>0.51704510470146436</v>
      </c>
      <c r="M18287">
        <f t="shared" ca="1" si="285"/>
        <v>3.4941222371584044</v>
      </c>
    </row>
    <row r="18288" spans="1:13" x14ac:dyDescent="0.25">
      <c r="A18288" s="9"/>
      <c r="H18288" s="9"/>
      <c r="J18288">
        <v>11</v>
      </c>
      <c r="K18288">
        <f ca="1">SIMULATION!$D$3*SIMULATION!$D$17/$H18277/(SIMULATION!$D$17-$I18277)*(((EXP(-$I18277*$J18288))/(1-EXP(-SIMULATION!$D$4*$I18277)))-(EXP(-SIMULATION!$D$17*$J18288)/(1-EXP(-SIMULATION!$D$4*SIMULATION!$D$17))))</f>
        <v>2.2570614799154143</v>
      </c>
      <c r="L18288">
        <v>0.31723451660318991</v>
      </c>
      <c r="M18288">
        <f t="shared" ca="1" si="285"/>
        <v>2.9730792874400613</v>
      </c>
    </row>
    <row r="18289" spans="1:13" x14ac:dyDescent="0.25">
      <c r="A18289" s="9"/>
      <c r="H18289" s="9"/>
      <c r="J18289">
        <v>12</v>
      </c>
      <c r="K18289">
        <f ca="1">SIMULATION!$D$3*SIMULATION!$D$17/$H18277/(SIMULATION!$D$17-$I18277)*(((EXP(-$I18277*$J18289))/(1-EXP(-SIMULATION!$D$4*$I18277)))-(EXP(-SIMULATION!$D$17*$J18289)/(1-EXP(-SIMULATION!$D$4*SIMULATION!$D$17))))</f>
        <v>2.2102004628588352</v>
      </c>
      <c r="L18289">
        <v>6.2049129609226247E-2</v>
      </c>
      <c r="M18289">
        <f t="shared" ca="1" si="285"/>
        <v>2.3473414778411348</v>
      </c>
    </row>
    <row r="18290" spans="1:13" x14ac:dyDescent="0.25">
      <c r="A18290" s="9"/>
      <c r="H18290" s="9"/>
      <c r="J18290">
        <v>13</v>
      </c>
      <c r="K18290">
        <f ca="1">SIMULATION!$D$3*SIMULATION!$D$17/$H18277/(SIMULATION!$D$17-$I18277)*(((EXP(-$I18277*$J18290))/(1-EXP(-SIMULATION!$D$4*$I18277)))-(EXP(-SIMULATION!$D$17*$J18290)/(1-EXP(-SIMULATION!$D$4*SIMULATION!$D$17))))</f>
        <v>2.163285190909185</v>
      </c>
      <c r="L18290">
        <v>0.27839324411770977</v>
      </c>
      <c r="M18290">
        <f t="shared" ca="1" si="285"/>
        <v>2.7655291731581921</v>
      </c>
    </row>
    <row r="18291" spans="1:13" x14ac:dyDescent="0.25">
      <c r="A18291" s="9"/>
      <c r="H18291" s="9"/>
      <c r="J18291">
        <v>14</v>
      </c>
      <c r="K18291">
        <f ca="1">SIMULATION!$D$3*SIMULATION!$D$17/$H18277/(SIMULATION!$D$17-$I18277)*(((EXP(-$I18277*$J18291))/(1-EXP(-SIMULATION!$D$4*$I18277)))-(EXP(-SIMULATION!$D$17*$J18291)/(1-EXP(-SIMULATION!$D$4*SIMULATION!$D$17))))</f>
        <v>2.1167084367685995</v>
      </c>
      <c r="L18291">
        <v>0.26056093270456965</v>
      </c>
      <c r="M18291">
        <f t="shared" ca="1" si="285"/>
        <v>2.6682399613166576</v>
      </c>
    </row>
    <row r="18292" spans="1:13" x14ac:dyDescent="0.25">
      <c r="A18292" s="9"/>
      <c r="H18292" s="9"/>
      <c r="J18292">
        <v>15</v>
      </c>
      <c r="K18292">
        <f ca="1">SIMULATION!$D$3*SIMULATION!$D$17/$H18277/(SIMULATION!$D$17-$I18277)*(((EXP(-$I18277*$J18292))/(1-EXP(-SIMULATION!$D$4*$I18277)))-(EXP(-SIMULATION!$D$17*$J18292)/(1-EXP(-SIMULATION!$D$4*SIMULATION!$D$17))))</f>
        <v>2.070713646585824</v>
      </c>
      <c r="L18292">
        <v>0.25081132018185981</v>
      </c>
      <c r="M18292">
        <f t="shared" ca="1" si="285"/>
        <v>2.5900720700046076</v>
      </c>
    </row>
    <row r="18293" spans="1:13" x14ac:dyDescent="0.25">
      <c r="A18293" s="9"/>
      <c r="H18293" s="9"/>
      <c r="J18293">
        <v>16</v>
      </c>
      <c r="K18293">
        <f ca="1">SIMULATION!$D$3*SIMULATION!$D$17/$H18277/(SIMULATION!$D$17-$I18277)*(((EXP(-$I18277*$J18293))/(1-EXP(-SIMULATION!$D$4*$I18277)))-(EXP(-SIMULATION!$D$17*$J18293)/(1-EXP(-SIMULATION!$D$4*SIMULATION!$D$17))))</f>
        <v>2.0254487568570134</v>
      </c>
      <c r="L18293">
        <v>-3.0977614478235872E-2</v>
      </c>
      <c r="M18293">
        <f t="shared" ca="1" si="285"/>
        <v>1.9627051861216747</v>
      </c>
    </row>
    <row r="18294" spans="1:13" x14ac:dyDescent="0.25">
      <c r="A18294" s="9"/>
      <c r="H18294" s="9"/>
      <c r="J18294">
        <v>17</v>
      </c>
      <c r="K18294">
        <f ca="1">SIMULATION!$D$3*SIMULATION!$D$17/$H18277/(SIMULATION!$D$17-$I18277)*(((EXP(-$I18277*$J18294))/(1-EXP(-SIMULATION!$D$4*$I18277)))-(EXP(-SIMULATION!$D$17*$J18294)/(1-EXP(-SIMULATION!$D$4*SIMULATION!$D$17))))</f>
        <v>1.9810006775693396</v>
      </c>
      <c r="L18294">
        <v>-6.5732263845571931E-2</v>
      </c>
      <c r="M18294">
        <f t="shared" ca="1" si="285"/>
        <v>1.8507850183530949</v>
      </c>
    </row>
    <row r="18295" spans="1:13" x14ac:dyDescent="0.25">
      <c r="A18295" s="9"/>
      <c r="H18295" s="9"/>
      <c r="J18295">
        <v>18</v>
      </c>
      <c r="K18295">
        <f ca="1">SIMULATION!$D$3*SIMULATION!$D$17/$H18277/(SIMULATION!$D$17-$I18277)*(((EXP(-$I18277*$J18295))/(1-EXP(-SIMULATION!$D$4*$I18277)))-(EXP(-SIMULATION!$D$17*$J18295)/(1-EXP(-SIMULATION!$D$4*SIMULATION!$D$17))))</f>
        <v>1.9374173858927908</v>
      </c>
      <c r="L18295">
        <v>0.37099558268541583</v>
      </c>
      <c r="M18295">
        <f t="shared" ca="1" si="285"/>
        <v>2.6561906778769417</v>
      </c>
    </row>
    <row r="18296" spans="1:13" x14ac:dyDescent="0.25">
      <c r="A18296" s="9"/>
      <c r="H18296" s="9"/>
      <c r="J18296">
        <v>19</v>
      </c>
      <c r="K18296">
        <f ca="1">SIMULATION!$D$3*SIMULATION!$D$17/$H18277/(SIMULATION!$D$17-$I18277)*(((EXP(-$I18277*$J18296))/(1-EXP(-SIMULATION!$D$4*$I18277)))-(EXP(-SIMULATION!$D$17*$J18296)/(1-EXP(-SIMULATION!$D$4*SIMULATION!$D$17))))</f>
        <v>1.8947220804976772</v>
      </c>
      <c r="L18296">
        <v>8.9724959746741422E-3</v>
      </c>
      <c r="M18296">
        <f t="shared" ca="1" si="285"/>
        <v>1.911722466738069</v>
      </c>
    </row>
    <row r="18297" spans="1:13" x14ac:dyDescent="0.25">
      <c r="A18297" s="9"/>
      <c r="H18297" s="9"/>
      <c r="J18297">
        <v>20</v>
      </c>
      <c r="K18297">
        <f ca="1">SIMULATION!$D$3*SIMULATION!$D$17/$H18277/(SIMULATION!$D$17-$I18277)*(((EXP(-$I18277*$J18297))/(1-EXP(-SIMULATION!$D$4*$I18277)))-(EXP(-SIMULATION!$D$17*$J18297)/(1-EXP(-SIMULATION!$D$4*SIMULATION!$D$17))))</f>
        <v>1.852922248213603</v>
      </c>
      <c r="L18297">
        <v>0.22355472571509649</v>
      </c>
      <c r="M18297">
        <f t="shared" ca="1" si="285"/>
        <v>2.2671517731843949</v>
      </c>
    </row>
    <row r="18298" spans="1:13" x14ac:dyDescent="0.25">
      <c r="A18298" s="9"/>
      <c r="H18298" s="9"/>
      <c r="J18298">
        <v>21</v>
      </c>
      <c r="K18298">
        <f ca="1">SIMULATION!$D$3*SIMULATION!$D$17/$H18277/(SIMULATION!$D$17-$I18277)*(((EXP(-$I18277*$J18298))/(1-EXP(-SIMULATION!$D$4*$I18277)))-(EXP(-SIMULATION!$D$17*$J18298)/(1-EXP(-SIMULATION!$D$4*SIMULATION!$D$17))))</f>
        <v>1.8120154704767113</v>
      </c>
      <c r="L18298">
        <v>-7.7186569580827744E-2</v>
      </c>
      <c r="M18298">
        <f t="shared" ca="1" si="285"/>
        <v>1.6721522122832244</v>
      </c>
    </row>
    <row r="18299" spans="1:13" x14ac:dyDescent="0.25">
      <c r="A18299" s="9"/>
      <c r="H18299" s="9"/>
      <c r="J18299">
        <v>22</v>
      </c>
      <c r="K18299">
        <f ca="1">SIMULATION!$D$3*SIMULATION!$D$17/$H18277/(SIMULATION!$D$17-$I18277)*(((EXP(-$I18277*$J18299))/(1-EXP(-SIMULATION!$D$4*$I18277)))-(EXP(-SIMULATION!$D$17*$J18299)/(1-EXP(-SIMULATION!$D$4*SIMULATION!$D$17))))</f>
        <v>1.7719931406356473</v>
      </c>
      <c r="L18299">
        <v>-0.20204058426348553</v>
      </c>
      <c r="M18299">
        <f t="shared" ca="1" si="285"/>
        <v>1.4139786111907322</v>
      </c>
    </row>
    <row r="18300" spans="1:13" x14ac:dyDescent="0.25">
      <c r="A18300" s="9"/>
      <c r="H18300" s="9"/>
      <c r="J18300">
        <v>23</v>
      </c>
      <c r="K18300">
        <f ca="1">SIMULATION!$D$3*SIMULATION!$D$17/$H18277/(SIMULATION!$D$17-$I18277)*(((EXP(-$I18277*$J18300))/(1-EXP(-SIMULATION!$D$4*$I18277)))-(EXP(-SIMULATION!$D$17*$J18300)/(1-EXP(-SIMULATION!$D$4*SIMULATION!$D$17))))</f>
        <v>1.7328428425647819</v>
      </c>
      <c r="L18300">
        <v>0.58066451065929847</v>
      </c>
      <c r="M18300">
        <f t="shared" ca="1" si="285"/>
        <v>2.7390431837921287</v>
      </c>
    </row>
    <row r="18301" spans="1:13" x14ac:dyDescent="0.25">
      <c r="A18301" s="9"/>
      <c r="H18301" s="9"/>
      <c r="J18301">
        <v>24</v>
      </c>
      <c r="K18301">
        <f ca="1">SIMULATION!$D$3*SIMULATION!$D$17/$H18277/(SIMULATION!$D$17-$I18277)*(((EXP(-$I18277*$J18301))/(1-EXP(-SIMULATION!$D$4*$I18277)))-(EXP(-SIMULATION!$D$17*$J18301)/(1-EXP(-SIMULATION!$D$4*SIMULATION!$D$17))))</f>
        <v>1.6945498714886102</v>
      </c>
      <c r="L18301">
        <v>-0.11564982884936084</v>
      </c>
      <c r="M18301">
        <f t="shared" ca="1" si="285"/>
        <v>1.4985754688742461</v>
      </c>
    </row>
    <row r="18302" spans="1:13" x14ac:dyDescent="0.25">
      <c r="A18302" s="9">
        <v>733</v>
      </c>
      <c r="B18302" s="2">
        <f ca="1">NORMINV(RAND(),SIMULATION!D7,SIMULATION!D8)</f>
        <v>52.424624014045818</v>
      </c>
      <c r="C18302" s="2">
        <v>2</v>
      </c>
      <c r="D18302" s="2">
        <f ca="1">SIMULATION!$D$11*(1+(SIMULATION!$D$12*LN(1+$C18302)))*(1+(SIMULATION!$D$13*(($B18302/63.5)-1)))</f>
        <v>9.4155846212242444</v>
      </c>
      <c r="E18302" s="2">
        <v>-0.32172314953777142</v>
      </c>
      <c r="F18302" s="2">
        <f ca="1">D18302*(1+E18302)</f>
        <v>6.3863730821445754</v>
      </c>
      <c r="G18302" s="2">
        <v>-0.21295325050004194</v>
      </c>
      <c r="H18302" s="9">
        <f>SIMULATION!$D$15*EXP($G$18302)</f>
        <v>178.41365678164345</v>
      </c>
      <c r="I18302" s="2">
        <f ca="1">$F18302/$H18302</f>
        <v>3.5795315209309994E-2</v>
      </c>
      <c r="J18302">
        <v>0</v>
      </c>
      <c r="K18302">
        <f ca="1">SIMULATION!$D$3*SIMULATION!$D$17/$H18302/(SIMULATION!$D$17-$I18302)*(((EXP(-$I18302*$J18302))/(1-EXP(-SIMULATION!$D$4*$I18302)))-(EXP(-SIMULATION!$D$17*$J18302)/(1-EXP(-SIMULATION!$D$4*SIMULATION!$D$17))))</f>
        <v>2.4630915254282191</v>
      </c>
      <c r="L18302">
        <v>-0.29917448473472563</v>
      </c>
      <c r="M18302">
        <f t="shared" ca="1" si="285"/>
        <v>1.7261973874537622</v>
      </c>
    </row>
    <row r="18303" spans="1:13" x14ac:dyDescent="0.25">
      <c r="A18303" s="9"/>
      <c r="H18303" s="9"/>
      <c r="J18303">
        <v>1</v>
      </c>
      <c r="K18303">
        <f ca="1">SIMULATION!$D$3*SIMULATION!$D$17/$H18302/(SIMULATION!$D$17-$I18302)*(((EXP(-$I18302*$J18303))/(1-EXP(-SIMULATION!$D$4*$I18302)))-(EXP(-SIMULATION!$D$17*$J18303)/(1-EXP(-SIMULATION!$D$4*SIMULATION!$D$17))))</f>
        <v>3.4627269427176062</v>
      </c>
      <c r="L18303">
        <v>-0.39960167098941307</v>
      </c>
      <c r="M18303">
        <f t="shared" ca="1" si="285"/>
        <v>2.0790154702275894</v>
      </c>
    </row>
    <row r="18304" spans="1:13" x14ac:dyDescent="0.25">
      <c r="A18304" s="9"/>
      <c r="H18304" s="9"/>
      <c r="J18304">
        <v>2</v>
      </c>
      <c r="K18304">
        <f ca="1">SIMULATION!$D$3*SIMULATION!$D$17/$H18302/(SIMULATION!$D$17-$I18302)*(((EXP(-$I18302*$J18304))/(1-EXP(-SIMULATION!$D$4*$I18302)))-(EXP(-SIMULATION!$D$17*$J18304)/(1-EXP(-SIMULATION!$D$4*SIMULATION!$D$17))))</f>
        <v>4.0370607417340674</v>
      </c>
      <c r="L18304">
        <v>-4.1778876597395917E-2</v>
      </c>
      <c r="M18304">
        <f t="shared" ca="1" si="285"/>
        <v>3.8683968791889685</v>
      </c>
    </row>
    <row r="18305" spans="1:13" x14ac:dyDescent="0.25">
      <c r="A18305" s="9"/>
      <c r="H18305" s="9"/>
      <c r="J18305">
        <v>3</v>
      </c>
      <c r="K18305">
        <f ca="1">SIMULATION!$D$3*SIMULATION!$D$17/$H18302/(SIMULATION!$D$17-$I18302)*(((EXP(-$I18302*$J18305))/(1-EXP(-SIMULATION!$D$4*$I18302)))-(EXP(-SIMULATION!$D$17*$J18305)/(1-EXP(-SIMULATION!$D$4*SIMULATION!$D$17))))</f>
        <v>4.341180678101602</v>
      </c>
      <c r="L18305">
        <v>-0.17096903644124783</v>
      </c>
      <c r="M18305">
        <f t="shared" ca="1" si="285"/>
        <v>3.5989732005492083</v>
      </c>
    </row>
    <row r="18306" spans="1:13" x14ac:dyDescent="0.25">
      <c r="A18306" s="9"/>
      <c r="H18306" s="9"/>
      <c r="J18306">
        <v>4</v>
      </c>
      <c r="K18306">
        <f ca="1">SIMULATION!$D$3*SIMULATION!$D$17/$H18302/(SIMULATION!$D$17-$I18302)*(((EXP(-$I18302*$J18306))/(1-EXP(-SIMULATION!$D$4*$I18302)))-(EXP(-SIMULATION!$D$17*$J18306)/(1-EXP(-SIMULATION!$D$4*SIMULATION!$D$17))))</f>
        <v>4.4743888317004874</v>
      </c>
      <c r="L18306">
        <v>0.13852447397179646</v>
      </c>
      <c r="M18306">
        <f t="shared" ca="1" si="285"/>
        <v>5.0942011909570777</v>
      </c>
    </row>
    <row r="18307" spans="1:13" x14ac:dyDescent="0.25">
      <c r="A18307" s="9"/>
      <c r="H18307" s="9"/>
      <c r="J18307">
        <v>5</v>
      </c>
      <c r="K18307">
        <f ca="1">SIMULATION!$D$3*SIMULATION!$D$17/$H18302/(SIMULATION!$D$17-$I18302)*(((EXP(-$I18302*$J18307))/(1-EXP(-SIMULATION!$D$4*$I18302)))-(EXP(-SIMULATION!$D$17*$J18307)/(1-EXP(-SIMULATION!$D$4*SIMULATION!$D$17))))</f>
        <v>4.5002413475893608</v>
      </c>
      <c r="L18307">
        <v>9.1938635586217843E-2</v>
      </c>
      <c r="M18307">
        <f t="shared" ref="M18307:M18370" ca="1" si="286">$K18307*(1+$L18307)</f>
        <v>4.9139873968954086</v>
      </c>
    </row>
    <row r="18308" spans="1:13" x14ac:dyDescent="0.25">
      <c r="A18308" s="9"/>
      <c r="H18308" s="9"/>
      <c r="J18308">
        <v>6</v>
      </c>
      <c r="K18308">
        <f ca="1">SIMULATION!$D$3*SIMULATION!$D$17/$H18302/(SIMULATION!$D$17-$I18302)*(((EXP(-$I18302*$J18308))/(1-EXP(-SIMULATION!$D$4*$I18302)))-(EXP(-SIMULATION!$D$17*$J18308)/(1-EXP(-SIMULATION!$D$4*SIMULATION!$D$17))))</f>
        <v>4.459390287190419</v>
      </c>
      <c r="L18308">
        <v>-9.5707697796042712E-2</v>
      </c>
      <c r="M18308">
        <f t="shared" ca="1" si="286"/>
        <v>4.0325923092293898</v>
      </c>
    </row>
    <row r="18309" spans="1:13" x14ac:dyDescent="0.25">
      <c r="A18309" s="9"/>
      <c r="H18309" s="9"/>
      <c r="J18309">
        <v>7</v>
      </c>
      <c r="K18309">
        <f ca="1">SIMULATION!$D$3*SIMULATION!$D$17/$H18302/(SIMULATION!$D$17-$I18302)*(((EXP(-$I18302*$J18309))/(1-EXP(-SIMULATION!$D$4*$I18302)))-(EXP(-SIMULATION!$D$17*$J18309)/(1-EXP(-SIMULATION!$D$4*SIMULATION!$D$17))))</f>
        <v>4.3778129005563686</v>
      </c>
      <c r="L18309">
        <v>0.47115516952662778</v>
      </c>
      <c r="M18309">
        <f t="shared" ca="1" si="286"/>
        <v>6.4404420798738631</v>
      </c>
    </row>
    <row r="18310" spans="1:13" x14ac:dyDescent="0.25">
      <c r="A18310" s="9"/>
      <c r="H18310" s="9"/>
      <c r="J18310">
        <v>8</v>
      </c>
      <c r="K18310">
        <f ca="1">SIMULATION!$D$3*SIMULATION!$D$17/$H18302/(SIMULATION!$D$17-$I18302)*(((EXP(-$I18302*$J18310))/(1-EXP(-SIMULATION!$D$4*$I18302)))-(EXP(-SIMULATION!$D$17*$J18310)/(1-EXP(-SIMULATION!$D$4*SIMULATION!$D$17))))</f>
        <v>4.2720850495275524</v>
      </c>
      <c r="L18310">
        <v>-7.3767142830832994E-3</v>
      </c>
      <c r="M18310">
        <f t="shared" ca="1" si="286"/>
        <v>4.2405710987241561</v>
      </c>
    </row>
    <row r="18311" spans="1:13" x14ac:dyDescent="0.25">
      <c r="A18311" s="9"/>
      <c r="H18311" s="9"/>
      <c r="J18311">
        <v>9</v>
      </c>
      <c r="K18311">
        <f ca="1">SIMULATION!$D$3*SIMULATION!$D$17/$H18302/(SIMULATION!$D$17-$I18302)*(((EXP(-$I18302*$J18311))/(1-EXP(-SIMULATION!$D$4*$I18302)))-(EXP(-SIMULATION!$D$17*$J18311)/(1-EXP(-SIMULATION!$D$4*SIMULATION!$D$17))))</f>
        <v>4.1527604543385124</v>
      </c>
      <c r="L18311">
        <v>0.35217751669293523</v>
      </c>
      <c r="M18311">
        <f t="shared" ca="1" si="286"/>
        <v>5.6152693185680755</v>
      </c>
    </row>
    <row r="18312" spans="1:13" x14ac:dyDescent="0.25">
      <c r="A18312" s="9"/>
      <c r="H18312" s="9"/>
      <c r="J18312">
        <v>10</v>
      </c>
      <c r="K18312">
        <f ca="1">SIMULATION!$D$3*SIMULATION!$D$17/$H18302/(SIMULATION!$D$17-$I18302)*(((EXP(-$I18302*$J18312))/(1-EXP(-SIMULATION!$D$4*$I18302)))-(EXP(-SIMULATION!$D$17*$J18312)/(1-EXP(-SIMULATION!$D$4*SIMULATION!$D$17))))</f>
        <v>4.0265361091065746</v>
      </c>
      <c r="L18312">
        <v>0.26267705815463099</v>
      </c>
      <c r="M18312">
        <f t="shared" ca="1" si="286"/>
        <v>5.0842147688000834</v>
      </c>
    </row>
    <row r="18313" spans="1:13" x14ac:dyDescent="0.25">
      <c r="A18313" s="9"/>
      <c r="H18313" s="9"/>
      <c r="J18313">
        <v>11</v>
      </c>
      <c r="K18313">
        <f ca="1">SIMULATION!$D$3*SIMULATION!$D$17/$H18302/(SIMULATION!$D$17-$I18302)*(((EXP(-$I18302*$J18313))/(1-EXP(-SIMULATION!$D$4*$I18302)))-(EXP(-SIMULATION!$D$17*$J18313)/(1-EXP(-SIMULATION!$D$4*SIMULATION!$D$17))))</f>
        <v>3.8976398479592809</v>
      </c>
      <c r="L18313">
        <v>0.69833770918890958</v>
      </c>
      <c r="M18313">
        <f t="shared" ca="1" si="286"/>
        <v>6.619508730626575</v>
      </c>
    </row>
    <row r="18314" spans="1:13" x14ac:dyDescent="0.25">
      <c r="A18314" s="9"/>
      <c r="H18314" s="9"/>
      <c r="J18314">
        <v>12</v>
      </c>
      <c r="K18314">
        <f ca="1">SIMULATION!$D$3*SIMULATION!$D$17/$H18302/(SIMULATION!$D$17-$I18302)*(((EXP(-$I18302*$J18314))/(1-EXP(-SIMULATION!$D$4*$I18302)))-(EXP(-SIMULATION!$D$17*$J18314)/(1-EXP(-SIMULATION!$D$4*SIMULATION!$D$17))))</f>
        <v>3.7687194493858236</v>
      </c>
      <c r="L18314">
        <v>-0.12823187684243606</v>
      </c>
      <c r="M18314">
        <f t="shared" ca="1" si="286"/>
        <v>3.2854494810984871</v>
      </c>
    </row>
    <row r="18315" spans="1:13" x14ac:dyDescent="0.25">
      <c r="A18315" s="9"/>
      <c r="H18315" s="9"/>
      <c r="J18315">
        <v>13</v>
      </c>
      <c r="K18315">
        <f ca="1">SIMULATION!$D$3*SIMULATION!$D$17/$H18302/(SIMULATION!$D$17-$I18302)*(((EXP(-$I18302*$J18315))/(1-EXP(-SIMULATION!$D$4*$I18302)))-(EXP(-SIMULATION!$D$17*$J18315)/(1-EXP(-SIMULATION!$D$4*SIMULATION!$D$17))))</f>
        <v>3.6414123170547663</v>
      </c>
      <c r="L18315">
        <v>0.25031812981233958</v>
      </c>
      <c r="M18315">
        <f t="shared" ca="1" si="286"/>
        <v>4.5529238381355333</v>
      </c>
    </row>
    <row r="18316" spans="1:13" x14ac:dyDescent="0.25">
      <c r="A18316" s="9"/>
      <c r="H18316" s="9"/>
      <c r="J18316">
        <v>14</v>
      </c>
      <c r="K18316">
        <f ca="1">SIMULATION!$D$3*SIMULATION!$D$17/$H18302/(SIMULATION!$D$17-$I18302)*(((EXP(-$I18302*$J18316))/(1-EXP(-SIMULATION!$D$4*$I18302)))-(EXP(-SIMULATION!$D$17*$J18316)/(1-EXP(-SIMULATION!$D$4*SIMULATION!$D$17))))</f>
        <v>3.516710469049031</v>
      </c>
      <c r="L18316">
        <v>-0.38091232831428973</v>
      </c>
      <c r="M18316">
        <f t="shared" ca="1" si="286"/>
        <v>2.1771520962763269</v>
      </c>
    </row>
    <row r="18317" spans="1:13" x14ac:dyDescent="0.25">
      <c r="A18317" s="9"/>
      <c r="H18317" s="9"/>
      <c r="J18317">
        <v>15</v>
      </c>
      <c r="K18317">
        <f ca="1">SIMULATION!$D$3*SIMULATION!$D$17/$H18302/(SIMULATION!$D$17-$I18302)*(((EXP(-$I18302*$J18317))/(1-EXP(-SIMULATION!$D$4*$I18302)))-(EXP(-SIMULATION!$D$17*$J18317)/(1-EXP(-SIMULATION!$D$4*SIMULATION!$D$17))))</f>
        <v>3.3951943584400954</v>
      </c>
      <c r="L18317">
        <v>-3.2289498762172422E-2</v>
      </c>
      <c r="M18317">
        <f t="shared" ca="1" si="286"/>
        <v>3.285565234405909</v>
      </c>
    </row>
    <row r="18318" spans="1:13" x14ac:dyDescent="0.25">
      <c r="A18318" s="9"/>
      <c r="H18318" s="9"/>
      <c r="J18318">
        <v>16</v>
      </c>
      <c r="K18318">
        <f ca="1">SIMULATION!$D$3*SIMULATION!$D$17/$H18302/(SIMULATION!$D$17-$I18302)*(((EXP(-$I18302*$J18318))/(1-EXP(-SIMULATION!$D$4*$I18302)))-(EXP(-SIMULATION!$D$17*$J18318)/(1-EXP(-SIMULATION!$D$4*SIMULATION!$D$17))))</f>
        <v>3.2771826403805977</v>
      </c>
      <c r="L18318">
        <v>2.3476758389127259E-2</v>
      </c>
      <c r="M18318">
        <f t="shared" ca="1" si="286"/>
        <v>3.3541202654258555</v>
      </c>
    </row>
    <row r="18319" spans="1:13" x14ac:dyDescent="0.25">
      <c r="A18319" s="9"/>
      <c r="H18319" s="9"/>
      <c r="J18319">
        <v>17</v>
      </c>
      <c r="K18319">
        <f ca="1">SIMULATION!$D$3*SIMULATION!$D$17/$H18302/(SIMULATION!$D$17-$I18302)*(((EXP(-$I18302*$J18319))/(1-EXP(-SIMULATION!$D$4*$I18302)))-(EXP(-SIMULATION!$D$17*$J18319)/(1-EXP(-SIMULATION!$D$4*SIMULATION!$D$17))))</f>
        <v>3.162828078175199</v>
      </c>
      <c r="L18319">
        <v>0.11258427095234741</v>
      </c>
      <c r="M18319">
        <f t="shared" ca="1" si="286"/>
        <v>3.5189127715041679</v>
      </c>
    </row>
    <row r="18320" spans="1:13" x14ac:dyDescent="0.25">
      <c r="A18320" s="9"/>
      <c r="H18320" s="9"/>
      <c r="J18320">
        <v>18</v>
      </c>
      <c r="K18320">
        <f ca="1">SIMULATION!$D$3*SIMULATION!$D$17/$H18302/(SIMULATION!$D$17-$I18302)*(((EXP(-$I18302*$J18320))/(1-EXP(-SIMULATION!$D$4*$I18302)))-(EXP(-SIMULATION!$D$17*$J18320)/(1-EXP(-SIMULATION!$D$4*SIMULATION!$D$17))))</f>
        <v>3.0521789363033913</v>
      </c>
      <c r="L18320">
        <v>-8.9246320996234418E-2</v>
      </c>
      <c r="M18320">
        <f t="shared" ca="1" si="286"/>
        <v>2.7797831952161136</v>
      </c>
    </row>
    <row r="18321" spans="1:13" x14ac:dyDescent="0.25">
      <c r="A18321" s="9"/>
      <c r="H18321" s="9"/>
      <c r="J18321">
        <v>19</v>
      </c>
      <c r="K18321">
        <f ca="1">SIMULATION!$D$3*SIMULATION!$D$17/$H18302/(SIMULATION!$D$17-$I18302)*(((EXP(-$I18302*$J18321))/(1-EXP(-SIMULATION!$D$4*$I18302)))-(EXP(-SIMULATION!$D$17*$J18321)/(1-EXP(-SIMULATION!$D$4*SIMULATION!$D$17))))</f>
        <v>2.9452182589610119</v>
      </c>
      <c r="L18321">
        <v>-6.8215737023617648E-2</v>
      </c>
      <c r="M18321">
        <f t="shared" ca="1" si="286"/>
        <v>2.7443080247305707</v>
      </c>
    </row>
    <row r="18322" spans="1:13" x14ac:dyDescent="0.25">
      <c r="A18322" s="9"/>
      <c r="H18322" s="9"/>
      <c r="J18322">
        <v>20</v>
      </c>
      <c r="K18322">
        <f ca="1">SIMULATION!$D$3*SIMULATION!$D$17/$H18302/(SIMULATION!$D$17-$I18302)*(((EXP(-$I18302*$J18322))/(1-EXP(-SIMULATION!$D$4*$I18302)))-(EXP(-SIMULATION!$D$17*$J18322)/(1-EXP(-SIMULATION!$D$4*SIMULATION!$D$17))))</f>
        <v>2.8418889793415403</v>
      </c>
      <c r="L18322">
        <v>-1.0757936143713558E-2</v>
      </c>
      <c r="M18322">
        <f t="shared" ca="1" si="286"/>
        <v>2.8113161191742608</v>
      </c>
    </row>
    <row r="18323" spans="1:13" x14ac:dyDescent="0.25">
      <c r="A18323" s="9"/>
      <c r="H18323" s="9"/>
      <c r="J18323">
        <v>21</v>
      </c>
      <c r="K18323">
        <f ca="1">SIMULATION!$D$3*SIMULATION!$D$17/$H18302/(SIMULATION!$D$17-$I18302)*(((EXP(-$I18302*$J18323))/(1-EXP(-SIMULATION!$D$4*$I18302)))-(EXP(-SIMULATION!$D$17*$J18323)/(1-EXP(-SIMULATION!$D$4*SIMULATION!$D$17))))</f>
        <v>2.7421099510690827</v>
      </c>
      <c r="L18323">
        <v>0.11801280106339239</v>
      </c>
      <c r="M18323">
        <f t="shared" ca="1" si="286"/>
        <v>3.0657140272185468</v>
      </c>
    </row>
    <row r="18324" spans="1:13" x14ac:dyDescent="0.25">
      <c r="A18324" s="9"/>
      <c r="H18324" s="9"/>
      <c r="J18324">
        <v>22</v>
      </c>
      <c r="K18324">
        <f ca="1">SIMULATION!$D$3*SIMULATION!$D$17/$H18302/(SIMULATION!$D$17-$I18302)*(((EXP(-$I18302*$J18324))/(1-EXP(-SIMULATION!$D$4*$I18302)))-(EXP(-SIMULATION!$D$17*$J18324)/(1-EXP(-SIMULATION!$D$4*SIMULATION!$D$17))))</f>
        <v>2.6457861644075291</v>
      </c>
      <c r="L18324">
        <v>-0.53780564735108294</v>
      </c>
      <c r="M18324">
        <f t="shared" ca="1" si="286"/>
        <v>1.2228674235057992</v>
      </c>
    </row>
    <row r="18325" spans="1:13" x14ac:dyDescent="0.25">
      <c r="A18325" s="9"/>
      <c r="H18325" s="9"/>
      <c r="J18325">
        <v>23</v>
      </c>
      <c r="K18325">
        <f ca="1">SIMULATION!$D$3*SIMULATION!$D$17/$H18302/(SIMULATION!$D$17-$I18302)*(((EXP(-$I18302*$J18325))/(1-EXP(-SIMULATION!$D$4*$I18302)))-(EXP(-SIMULATION!$D$17*$J18325)/(1-EXP(-SIMULATION!$D$4*SIMULATION!$D$17))))</f>
        <v>2.5528152379416675</v>
      </c>
      <c r="L18325">
        <v>0.12320819843895491</v>
      </c>
      <c r="M18325">
        <f t="shared" ca="1" si="286"/>
        <v>2.867343004355972</v>
      </c>
    </row>
    <row r="18326" spans="1:13" x14ac:dyDescent="0.25">
      <c r="A18326" s="9"/>
      <c r="H18326" s="9"/>
      <c r="J18326">
        <v>24</v>
      </c>
      <c r="K18326">
        <f ca="1">SIMULATION!$D$3*SIMULATION!$D$17/$H18302/(SIMULATION!$D$17-$I18302)*(((EXP(-$I18302*$J18326))/(1-EXP(-SIMULATION!$D$4*$I18302)))-(EXP(-SIMULATION!$D$17*$J18326)/(1-EXP(-SIMULATION!$D$4*SIMULATION!$D$17))))</f>
        <v>2.4630915254282186</v>
      </c>
      <c r="L18326">
        <v>-0.19465395306850913</v>
      </c>
      <c r="M18326">
        <f t="shared" ca="1" si="286"/>
        <v>1.9836410232340715</v>
      </c>
    </row>
    <row r="18327" spans="1:13" x14ac:dyDescent="0.25">
      <c r="A18327" s="9">
        <v>734</v>
      </c>
      <c r="B18327" s="2">
        <f ca="1">NORMINV(RAND(),SIMULATION!D7,SIMULATION!D8)</f>
        <v>64.150667393661891</v>
      </c>
      <c r="C18327" s="2">
        <v>2</v>
      </c>
      <c r="D18327" s="2">
        <f ca="1">SIMULATION!$D$11*(1+(SIMULATION!$D$12*LN(1+$C18327)))*(1+(SIMULATION!$D$13*(($B18327/63.5)-1)))</f>
        <v>10.28638097310605</v>
      </c>
      <c r="E18327" s="2">
        <v>0.10035446443930399</v>
      </c>
      <c r="F18327" s="2">
        <f ca="1">D18327*(1+E18327)</f>
        <v>11.318665226680753</v>
      </c>
      <c r="G18327" s="2">
        <v>-1.1774484411819282</v>
      </c>
      <c r="H18327" s="9">
        <f>SIMULATION!$D$15*EXP($G$18327)</f>
        <v>68.006927704940153</v>
      </c>
      <c r="I18327" s="2">
        <f ca="1">$F18327/$H18327</f>
        <v>0.16643400325020924</v>
      </c>
      <c r="J18327">
        <v>0</v>
      </c>
      <c r="K18327">
        <f ca="1">SIMULATION!$D$3*SIMULATION!$D$17/$H18327/(SIMULATION!$D$17-$I18327)*(((EXP(-$I18327*$J18327))/(1-EXP(-SIMULATION!$D$4*$I18327)))-(EXP(-SIMULATION!$D$17*$J18327)/(1-EXP(-SIMULATION!$D$4*SIMULATION!$D$17))))</f>
        <v>0.24211929028227197</v>
      </c>
      <c r="L18327">
        <v>0.45114476517908841</v>
      </c>
      <c r="M18327">
        <f t="shared" ca="1" si="286"/>
        <v>0.3513501406419951</v>
      </c>
    </row>
    <row r="18328" spans="1:13" x14ac:dyDescent="0.25">
      <c r="A18328" s="9"/>
      <c r="H18328" s="9"/>
      <c r="J18328">
        <v>1</v>
      </c>
      <c r="K18328">
        <f ca="1">SIMULATION!$D$3*SIMULATION!$D$17/$H18327/(SIMULATION!$D$17-$I18327)*(((EXP(-$I18327*$J18328))/(1-EXP(-SIMULATION!$D$4*$I18327)))-(EXP(-SIMULATION!$D$17*$J18328)/(1-EXP(-SIMULATION!$D$4*SIMULATION!$D$17))))</f>
        <v>2.8645684433270757</v>
      </c>
      <c r="L18328">
        <v>0.20819155616114635</v>
      </c>
      <c r="M18328">
        <f t="shared" ca="1" si="286"/>
        <v>3.4609474052734521</v>
      </c>
    </row>
    <row r="18329" spans="1:13" x14ac:dyDescent="0.25">
      <c r="A18329" s="9"/>
      <c r="H18329" s="9"/>
      <c r="J18329">
        <v>2</v>
      </c>
      <c r="K18329">
        <f ca="1">SIMULATION!$D$3*SIMULATION!$D$17/$H18327/(SIMULATION!$D$17-$I18327)*(((EXP(-$I18327*$J18329))/(1-EXP(-SIMULATION!$D$4*$I18327)))-(EXP(-SIMULATION!$D$17*$J18329)/(1-EXP(-SIMULATION!$D$4*SIMULATION!$D$17))))</f>
        <v>4.1296868541741629</v>
      </c>
      <c r="L18329">
        <v>0.31617546761712861</v>
      </c>
      <c r="M18329">
        <f t="shared" ca="1" si="286"/>
        <v>5.4353925264049883</v>
      </c>
    </row>
    <row r="18330" spans="1:13" x14ac:dyDescent="0.25">
      <c r="A18330" s="9"/>
      <c r="H18330" s="9"/>
      <c r="J18330">
        <v>3</v>
      </c>
      <c r="K18330">
        <f ca="1">SIMULATION!$D$3*SIMULATION!$D$17/$H18327/(SIMULATION!$D$17-$I18327)*(((EXP(-$I18327*$J18330))/(1-EXP(-SIMULATION!$D$4*$I18327)))-(EXP(-SIMULATION!$D$17*$J18330)/(1-EXP(-SIMULATION!$D$4*SIMULATION!$D$17))))</f>
        <v>4.5886860814863173</v>
      </c>
      <c r="L18330">
        <v>2.3020459419945998E-2</v>
      </c>
      <c r="M18330">
        <f t="shared" ca="1" si="286"/>
        <v>4.6943197432160435</v>
      </c>
    </row>
    <row r="18331" spans="1:13" x14ac:dyDescent="0.25">
      <c r="A18331" s="9"/>
      <c r="H18331" s="9"/>
      <c r="J18331">
        <v>4</v>
      </c>
      <c r="K18331">
        <f ca="1">SIMULATION!$D$3*SIMULATION!$D$17/$H18327/(SIMULATION!$D$17-$I18327)*(((EXP(-$I18327*$J18331))/(1-EXP(-SIMULATION!$D$4*$I18327)))-(EXP(-SIMULATION!$D$17*$J18331)/(1-EXP(-SIMULATION!$D$4*SIMULATION!$D$17))))</f>
        <v>4.5850306389095312</v>
      </c>
      <c r="L18331">
        <v>8.649182857956482E-2</v>
      </c>
      <c r="M18331">
        <f t="shared" ca="1" si="286"/>
        <v>4.9815983229621468</v>
      </c>
    </row>
    <row r="18332" spans="1:13" x14ac:dyDescent="0.25">
      <c r="A18332" s="9"/>
      <c r="H18332" s="9"/>
      <c r="J18332">
        <v>5</v>
      </c>
      <c r="K18332">
        <f ca="1">SIMULATION!$D$3*SIMULATION!$D$17/$H18327/(SIMULATION!$D$17-$I18327)*(((EXP(-$I18327*$J18332))/(1-EXP(-SIMULATION!$D$4*$I18327)))-(EXP(-SIMULATION!$D$17*$J18332)/(1-EXP(-SIMULATION!$D$4*SIMULATION!$D$17))))</f>
        <v>4.330552908865247</v>
      </c>
      <c r="L18332">
        <v>-0.11274562634573511</v>
      </c>
      <c r="M18332">
        <f t="shared" ca="1" si="286"/>
        <v>3.8423020087318895</v>
      </c>
    </row>
    <row r="18333" spans="1:13" x14ac:dyDescent="0.25">
      <c r="A18333" s="9"/>
      <c r="H18333" s="9"/>
      <c r="J18333">
        <v>6</v>
      </c>
      <c r="K18333">
        <f ca="1">SIMULATION!$D$3*SIMULATION!$D$17/$H18327/(SIMULATION!$D$17-$I18327)*(((EXP(-$I18327*$J18333))/(1-EXP(-SIMULATION!$D$4*$I18327)))-(EXP(-SIMULATION!$D$17*$J18333)/(1-EXP(-SIMULATION!$D$4*SIMULATION!$D$17))))</f>
        <v>3.9539998715800349</v>
      </c>
      <c r="L18333">
        <v>0.11475986131280322</v>
      </c>
      <c r="M18333">
        <f t="shared" ca="1" si="286"/>
        <v>4.4077603484734009</v>
      </c>
    </row>
    <row r="18334" spans="1:13" x14ac:dyDescent="0.25">
      <c r="A18334" s="9"/>
      <c r="H18334" s="9"/>
      <c r="J18334">
        <v>7</v>
      </c>
      <c r="K18334">
        <f ca="1">SIMULATION!$D$3*SIMULATION!$D$17/$H18327/(SIMULATION!$D$17-$I18327)*(((EXP(-$I18327*$J18334))/(1-EXP(-SIMULATION!$D$4*$I18327)))-(EXP(-SIMULATION!$D$17*$J18334)/(1-EXP(-SIMULATION!$D$4*SIMULATION!$D$17))))</f>
        <v>3.5319486678220033</v>
      </c>
      <c r="L18334">
        <v>0.50031162163742837</v>
      </c>
      <c r="M18334">
        <f t="shared" ca="1" si="286"/>
        <v>5.2990236333601848</v>
      </c>
    </row>
    <row r="18335" spans="1:13" x14ac:dyDescent="0.25">
      <c r="A18335" s="9"/>
      <c r="H18335" s="9"/>
      <c r="J18335">
        <v>8</v>
      </c>
      <c r="K18335">
        <f ca="1">SIMULATION!$D$3*SIMULATION!$D$17/$H18327/(SIMULATION!$D$17-$I18327)*(((EXP(-$I18327*$J18335))/(1-EXP(-SIMULATION!$D$4*$I18327)))-(EXP(-SIMULATION!$D$17*$J18335)/(1-EXP(-SIMULATION!$D$4*SIMULATION!$D$17))))</f>
        <v>3.1084534817522256</v>
      </c>
      <c r="L18335">
        <v>-0.23432196152402887</v>
      </c>
      <c r="M18335">
        <f t="shared" ca="1" si="286"/>
        <v>2.3800745646018471</v>
      </c>
    </row>
    <row r="18336" spans="1:13" x14ac:dyDescent="0.25">
      <c r="A18336" s="9"/>
      <c r="H18336" s="9"/>
      <c r="J18336">
        <v>9</v>
      </c>
      <c r="K18336">
        <f ca="1">SIMULATION!$D$3*SIMULATION!$D$17/$H18327/(SIMULATION!$D$17-$I18327)*(((EXP(-$I18327*$J18336))/(1-EXP(-SIMULATION!$D$4*$I18327)))-(EXP(-SIMULATION!$D$17*$J18336)/(1-EXP(-SIMULATION!$D$4*SIMULATION!$D$17))))</f>
        <v>2.7074964107407595</v>
      </c>
      <c r="L18336">
        <v>-0.17980733641535004</v>
      </c>
      <c r="M18336">
        <f t="shared" ca="1" si="286"/>
        <v>2.2206686927713428</v>
      </c>
    </row>
    <row r="18337" spans="1:13" x14ac:dyDescent="0.25">
      <c r="A18337" s="9"/>
      <c r="H18337" s="9"/>
      <c r="J18337">
        <v>10</v>
      </c>
      <c r="K18337">
        <f ca="1">SIMULATION!$D$3*SIMULATION!$D$17/$H18327/(SIMULATION!$D$17-$I18327)*(((EXP(-$I18327*$J18337))/(1-EXP(-SIMULATION!$D$4*$I18327)))-(EXP(-SIMULATION!$D$17*$J18337)/(1-EXP(-SIMULATION!$D$4*SIMULATION!$D$17))))</f>
        <v>2.3408483175450252</v>
      </c>
      <c r="L18337">
        <v>-0.18823870801740836</v>
      </c>
      <c r="M18337">
        <f t="shared" ca="1" si="286"/>
        <v>1.9002100545856255</v>
      </c>
    </row>
    <row r="18338" spans="1:13" x14ac:dyDescent="0.25">
      <c r="A18338" s="9"/>
      <c r="H18338" s="9"/>
      <c r="J18338">
        <v>11</v>
      </c>
      <c r="K18338">
        <f ca="1">SIMULATION!$D$3*SIMULATION!$D$17/$H18327/(SIMULATION!$D$17-$I18327)*(((EXP(-$I18327*$J18338))/(1-EXP(-SIMULATION!$D$4*$I18327)))-(EXP(-SIMULATION!$D$17*$J18338)/(1-EXP(-SIMULATION!$D$4*SIMULATION!$D$17))))</f>
        <v>2.013006374683302</v>
      </c>
      <c r="L18338">
        <v>-2.8964604297531726E-2</v>
      </c>
      <c r="M18338">
        <f t="shared" ca="1" si="286"/>
        <v>1.9547004415921911</v>
      </c>
    </row>
    <row r="18339" spans="1:13" x14ac:dyDescent="0.25">
      <c r="A18339" s="9"/>
      <c r="H18339" s="9"/>
      <c r="J18339">
        <v>12</v>
      </c>
      <c r="K18339">
        <f ca="1">SIMULATION!$D$3*SIMULATION!$D$17/$H18327/(SIMULATION!$D$17-$I18327)*(((EXP(-$I18327*$J18339))/(1-EXP(-SIMULATION!$D$4*$I18327)))-(EXP(-SIMULATION!$D$17*$J18339)/(1-EXP(-SIMULATION!$D$4*SIMULATION!$D$17))))</f>
        <v>1.7242735960143554</v>
      </c>
      <c r="L18339">
        <v>-0.2143991331589567</v>
      </c>
      <c r="M18339">
        <f t="shared" ca="1" si="286"/>
        <v>1.3545908317000004</v>
      </c>
    </row>
    <row r="18340" spans="1:13" x14ac:dyDescent="0.25">
      <c r="A18340" s="9"/>
      <c r="H18340" s="9"/>
      <c r="J18340">
        <v>13</v>
      </c>
      <c r="K18340">
        <f ca="1">SIMULATION!$D$3*SIMULATION!$D$17/$H18327/(SIMULATION!$D$17-$I18327)*(((EXP(-$I18327*$J18340))/(1-EXP(-SIMULATION!$D$4*$I18327)))-(EXP(-SIMULATION!$D$17*$J18340)/(1-EXP(-SIMULATION!$D$4*SIMULATION!$D$17))))</f>
        <v>1.4726606744934294</v>
      </c>
      <c r="L18340">
        <v>0.4457060224159381</v>
      </c>
      <c r="M18340">
        <f t="shared" ca="1" si="286"/>
        <v>2.1290344060902684</v>
      </c>
    </row>
    <row r="18341" spans="1:13" x14ac:dyDescent="0.25">
      <c r="A18341" s="9"/>
      <c r="H18341" s="9"/>
      <c r="J18341">
        <v>14</v>
      </c>
      <c r="K18341">
        <f ca="1">SIMULATION!$D$3*SIMULATION!$D$17/$H18327/(SIMULATION!$D$17-$I18327)*(((EXP(-$I18327*$J18341))/(1-EXP(-SIMULATION!$D$4*$I18327)))-(EXP(-SIMULATION!$D$17*$J18341)/(1-EXP(-SIMULATION!$D$4*SIMULATION!$D$17))))</f>
        <v>1.2550441030705375</v>
      </c>
      <c r="L18341">
        <v>-0.26246721814721691</v>
      </c>
      <c r="M18341">
        <f t="shared" ca="1" si="286"/>
        <v>0.92563616868554444</v>
      </c>
    </row>
    <row r="18342" spans="1:13" x14ac:dyDescent="0.25">
      <c r="A18342" s="9"/>
      <c r="H18342" s="9"/>
      <c r="J18342">
        <v>15</v>
      </c>
      <c r="K18342">
        <f ca="1">SIMULATION!$D$3*SIMULATION!$D$17/$H18327/(SIMULATION!$D$17-$I18327)*(((EXP(-$I18327*$J18342))/(1-EXP(-SIMULATION!$D$4*$I18327)))-(EXP(-SIMULATION!$D$17*$J18342)/(1-EXP(-SIMULATION!$D$4*SIMULATION!$D$17))))</f>
        <v>1.0678569985548321</v>
      </c>
      <c r="L18342">
        <v>0.4775201641288267</v>
      </c>
      <c r="M18342">
        <f t="shared" ca="1" si="286"/>
        <v>1.5777802477708518</v>
      </c>
    </row>
    <row r="18343" spans="1:13" x14ac:dyDescent="0.25">
      <c r="A18343" s="9"/>
      <c r="H18343" s="9"/>
      <c r="J18343">
        <v>16</v>
      </c>
      <c r="K18343">
        <f ca="1">SIMULATION!$D$3*SIMULATION!$D$17/$H18327/(SIMULATION!$D$17-$I18327)*(((EXP(-$I18327*$J18343))/(1-EXP(-SIMULATION!$D$4*$I18327)))-(EXP(-SIMULATION!$D$17*$J18343)/(1-EXP(-SIMULATION!$D$4*SIMULATION!$D$17))))</f>
        <v>0.90748833989024458</v>
      </c>
      <c r="L18343">
        <v>-0.27627203290197505</v>
      </c>
      <c r="M18343">
        <f t="shared" ca="1" si="286"/>
        <v>0.6567746913939283</v>
      </c>
    </row>
    <row r="18344" spans="1:13" x14ac:dyDescent="0.25">
      <c r="A18344" s="9"/>
      <c r="H18344" s="9"/>
      <c r="J18344">
        <v>17</v>
      </c>
      <c r="K18344">
        <f ca="1">SIMULATION!$D$3*SIMULATION!$D$17/$H18327/(SIMULATION!$D$17-$I18327)*(((EXP(-$I18327*$J18344))/(1-EXP(-SIMULATION!$D$4*$I18327)))-(EXP(-SIMULATION!$D$17*$J18344)/(1-EXP(-SIMULATION!$D$4*SIMULATION!$D$17))))</f>
        <v>0.77050201441016286</v>
      </c>
      <c r="L18344">
        <v>-0.43839237299693723</v>
      </c>
      <c r="M18344">
        <f t="shared" ca="1" si="286"/>
        <v>0.43271980791397124</v>
      </c>
    </row>
    <row r="18345" spans="1:13" x14ac:dyDescent="0.25">
      <c r="A18345" s="9"/>
      <c r="H18345" s="9"/>
      <c r="J18345">
        <v>18</v>
      </c>
      <c r="K18345">
        <f ca="1">SIMULATION!$D$3*SIMULATION!$D$17/$H18327/(SIMULATION!$D$17-$I18327)*(((EXP(-$I18327*$J18345))/(1-EXP(-SIMULATION!$D$4*$I18327)))-(EXP(-SIMULATION!$D$17*$J18345)/(1-EXP(-SIMULATION!$D$4*SIMULATION!$D$17))))</f>
        <v>0.65374603417792954</v>
      </c>
      <c r="L18345">
        <v>-0.13632677265873386</v>
      </c>
      <c r="M18345">
        <f t="shared" ca="1" si="286"/>
        <v>0.56462294720000605</v>
      </c>
    </row>
    <row r="18346" spans="1:13" x14ac:dyDescent="0.25">
      <c r="A18346" s="9"/>
      <c r="H18346" s="9"/>
      <c r="J18346">
        <v>19</v>
      </c>
      <c r="K18346">
        <f ca="1">SIMULATION!$D$3*SIMULATION!$D$17/$H18327/(SIMULATION!$D$17-$I18327)*(((EXP(-$I18327*$J18346))/(1-EXP(-SIMULATION!$D$4*$I18327)))-(EXP(-SIMULATION!$D$17*$J18346)/(1-EXP(-SIMULATION!$D$4*SIMULATION!$D$17))))</f>
        <v>0.55439614719605301</v>
      </c>
      <c r="L18346">
        <v>-7.672699421078541E-2</v>
      </c>
      <c r="M18346">
        <f t="shared" ca="1" si="286"/>
        <v>0.51185899721965966</v>
      </c>
    </row>
    <row r="18347" spans="1:13" x14ac:dyDescent="0.25">
      <c r="A18347" s="9"/>
      <c r="H18347" s="9"/>
      <c r="J18347">
        <v>20</v>
      </c>
      <c r="K18347">
        <f ca="1">SIMULATION!$D$3*SIMULATION!$D$17/$H18327/(SIMULATION!$D$17-$I18327)*(((EXP(-$I18327*$J18347))/(1-EXP(-SIMULATION!$D$4*$I18327)))-(EXP(-SIMULATION!$D$17*$J18347)/(1-EXP(-SIMULATION!$D$4*SIMULATION!$D$17))))</f>
        <v>0.46996145145264012</v>
      </c>
      <c r="L18347">
        <v>3.9465285666822461E-2</v>
      </c>
      <c r="M18347">
        <f t="shared" ca="1" si="286"/>
        <v>0.48850861438661308</v>
      </c>
    </row>
    <row r="18348" spans="1:13" x14ac:dyDescent="0.25">
      <c r="A18348" s="9"/>
      <c r="H18348" s="9"/>
      <c r="J18348">
        <v>21</v>
      </c>
      <c r="K18348">
        <f ca="1">SIMULATION!$D$3*SIMULATION!$D$17/$H18327/(SIMULATION!$D$17-$I18327)*(((EXP(-$I18327*$J18348))/(1-EXP(-SIMULATION!$D$4*$I18327)))-(EXP(-SIMULATION!$D$17*$J18348)/(1-EXP(-SIMULATION!$D$4*SIMULATION!$D$17))))</f>
        <v>0.39826908359976571</v>
      </c>
      <c r="L18348">
        <v>-0.53857093603537631</v>
      </c>
      <c r="M18348">
        <f t="shared" ca="1" si="286"/>
        <v>0.18377293045148835</v>
      </c>
    </row>
    <row r="18349" spans="1:13" x14ac:dyDescent="0.25">
      <c r="A18349" s="9"/>
      <c r="H18349" s="9"/>
      <c r="J18349">
        <v>22</v>
      </c>
      <c r="K18349">
        <f ca="1">SIMULATION!$D$3*SIMULATION!$D$17/$H18327/(SIMULATION!$D$17-$I18327)*(((EXP(-$I18327*$J18349))/(1-EXP(-SIMULATION!$D$4*$I18327)))-(EXP(-SIMULATION!$D$17*$J18349)/(1-EXP(-SIMULATION!$D$4*SIMULATION!$D$17))))</f>
        <v>0.33743839729122516</v>
      </c>
      <c r="L18349">
        <v>-0.2819749582658877</v>
      </c>
      <c r="M18349">
        <f t="shared" ca="1" si="286"/>
        <v>0.2422892192977239</v>
      </c>
    </row>
    <row r="18350" spans="1:13" x14ac:dyDescent="0.25">
      <c r="A18350" s="9"/>
      <c r="H18350" s="9"/>
      <c r="J18350">
        <v>23</v>
      </c>
      <c r="K18350">
        <f ca="1">SIMULATION!$D$3*SIMULATION!$D$17/$H18327/(SIMULATION!$D$17-$I18327)*(((EXP(-$I18327*$J18350))/(1-EXP(-SIMULATION!$D$4*$I18327)))-(EXP(-SIMULATION!$D$17*$J18350)/(1-EXP(-SIMULATION!$D$4*SIMULATION!$D$17))))</f>
        <v>0.28585086088165745</v>
      </c>
      <c r="L18350">
        <v>0.29596381365640378</v>
      </c>
      <c r="M18350">
        <f t="shared" ca="1" si="286"/>
        <v>0.37045237180515894</v>
      </c>
    </row>
    <row r="18351" spans="1:13" x14ac:dyDescent="0.25">
      <c r="A18351" s="9"/>
      <c r="H18351" s="9"/>
      <c r="J18351">
        <v>24</v>
      </c>
      <c r="K18351">
        <f ca="1">SIMULATION!$D$3*SIMULATION!$D$17/$H18327/(SIMULATION!$D$17-$I18327)*(((EXP(-$I18327*$J18351))/(1-EXP(-SIMULATION!$D$4*$I18327)))-(EXP(-SIMULATION!$D$17*$J18351)/(1-EXP(-SIMULATION!$D$4*SIMULATION!$D$17))))</f>
        <v>0.24211929028227278</v>
      </c>
      <c r="L18351">
        <v>-6.0489498426952809E-2</v>
      </c>
      <c r="M18351">
        <f t="shared" ca="1" si="286"/>
        <v>0.22747361585360831</v>
      </c>
    </row>
    <row r="18352" spans="1:13" x14ac:dyDescent="0.25">
      <c r="A18352" s="9">
        <v>735</v>
      </c>
      <c r="B18352" s="2">
        <f ca="1">NORMINV(RAND(),SIMULATION!D7,SIMULATION!D8)</f>
        <v>62.783221687500379</v>
      </c>
      <c r="C18352" s="2">
        <v>2</v>
      </c>
      <c r="D18352" s="2">
        <f ca="1">SIMULATION!$D$11*(1+(SIMULATION!$D$12*LN(1+$C18352)))*(1+(SIMULATION!$D$13*(($B18352/63.5)-1)))</f>
        <v>10.184832079436438</v>
      </c>
      <c r="E18352" s="2">
        <v>2.3751129548659419E-2</v>
      </c>
      <c r="F18352" s="2">
        <f ca="1">D18352*(1+E18352)</f>
        <v>10.426733345586475</v>
      </c>
      <c r="G18352" s="2">
        <v>-1.1015798199493778</v>
      </c>
      <c r="H18352" s="9">
        <f>SIMULATION!$D$15*EXP($G$18352)</f>
        <v>73.367290239686326</v>
      </c>
      <c r="I18352" s="2">
        <f ca="1">$F18352/$H18352</f>
        <v>0.14211692038131699</v>
      </c>
      <c r="J18352">
        <v>0</v>
      </c>
      <c r="K18352">
        <f ca="1">SIMULATION!$D$3*SIMULATION!$D$17/$H18352/(SIMULATION!$D$17-$I18352)*(((EXP(-$I18352*$J18352))/(1-EXP(-SIMULATION!$D$4*$I18352)))-(EXP(-SIMULATION!$D$17*$J18352)/(1-EXP(-SIMULATION!$D$4*SIMULATION!$D$17))))</f>
        <v>0.37578404814396249</v>
      </c>
      <c r="L18352">
        <v>0.39438732312579677</v>
      </c>
      <c r="M18352">
        <f t="shared" ca="1" si="286"/>
        <v>0.5239885129648354</v>
      </c>
    </row>
    <row r="18353" spans="1:13" x14ac:dyDescent="0.25">
      <c r="A18353" s="9"/>
      <c r="H18353" s="9"/>
      <c r="J18353">
        <v>1</v>
      </c>
      <c r="K18353">
        <f ca="1">SIMULATION!$D$3*SIMULATION!$D$17/$H18352/(SIMULATION!$D$17-$I18352)*(((EXP(-$I18352*$J18353))/(1-EXP(-SIMULATION!$D$4*$I18352)))-(EXP(-SIMULATION!$D$17*$J18353)/(1-EXP(-SIMULATION!$D$4*SIMULATION!$D$17))))</f>
        <v>2.8228830449346991</v>
      </c>
      <c r="L18353">
        <v>-0.13940514950744773</v>
      </c>
      <c r="M18353">
        <f t="shared" ca="1" si="286"/>
        <v>2.4293586120135382</v>
      </c>
    </row>
    <row r="18354" spans="1:13" x14ac:dyDescent="0.25">
      <c r="A18354" s="9"/>
      <c r="H18354" s="9"/>
      <c r="J18354">
        <v>2</v>
      </c>
      <c r="K18354">
        <f ca="1">SIMULATION!$D$3*SIMULATION!$D$17/$H18352/(SIMULATION!$D$17-$I18352)*(((EXP(-$I18352*$J18354))/(1-EXP(-SIMULATION!$D$4*$I18352)))-(EXP(-SIMULATION!$D$17*$J18354)/(1-EXP(-SIMULATION!$D$4*SIMULATION!$D$17))))</f>
        <v>4.0489701897688795</v>
      </c>
      <c r="L18354">
        <v>-0.35026806528995186</v>
      </c>
      <c r="M18354">
        <f t="shared" ca="1" si="286"/>
        <v>2.6307452349818448</v>
      </c>
    </row>
    <row r="18355" spans="1:13" x14ac:dyDescent="0.25">
      <c r="A18355" s="9"/>
      <c r="H18355" s="9"/>
      <c r="J18355">
        <v>3</v>
      </c>
      <c r="K18355">
        <f ca="1">SIMULATION!$D$3*SIMULATION!$D$17/$H18352/(SIMULATION!$D$17-$I18352)*(((EXP(-$I18352*$J18355))/(1-EXP(-SIMULATION!$D$4*$I18352)))-(EXP(-SIMULATION!$D$17*$J18355)/(1-EXP(-SIMULATION!$D$4*SIMULATION!$D$17))))</f>
        <v>4.5379212307257486</v>
      </c>
      <c r="L18355">
        <v>0.25572682175723949</v>
      </c>
      <c r="M18355">
        <f t="shared" ca="1" si="286"/>
        <v>5.6983894044439447</v>
      </c>
    </row>
    <row r="18356" spans="1:13" x14ac:dyDescent="0.25">
      <c r="A18356" s="9"/>
      <c r="H18356" s="9"/>
      <c r="J18356">
        <v>4</v>
      </c>
      <c r="K18356">
        <f ca="1">SIMULATION!$D$3*SIMULATION!$D$17/$H18352/(SIMULATION!$D$17-$I18352)*(((EXP(-$I18352*$J18356))/(1-EXP(-SIMULATION!$D$4*$I18352)))-(EXP(-SIMULATION!$D$17*$J18356)/(1-EXP(-SIMULATION!$D$4*SIMULATION!$D$17))))</f>
        <v>4.5938117659366977</v>
      </c>
      <c r="L18356">
        <v>1.6301863108409659E-2</v>
      </c>
      <c r="M18356">
        <f t="shared" ca="1" si="286"/>
        <v>4.6686994564908</v>
      </c>
    </row>
    <row r="18357" spans="1:13" x14ac:dyDescent="0.25">
      <c r="A18357" s="9"/>
      <c r="H18357" s="9"/>
      <c r="J18357">
        <v>5</v>
      </c>
      <c r="K18357">
        <f ca="1">SIMULATION!$D$3*SIMULATION!$D$17/$H18352/(SIMULATION!$D$17-$I18352)*(((EXP(-$I18352*$J18357))/(1-EXP(-SIMULATION!$D$4*$I18352)))-(EXP(-SIMULATION!$D$17*$J18357)/(1-EXP(-SIMULATION!$D$4*SIMULATION!$D$17))))</f>
        <v>4.4062924675558355</v>
      </c>
      <c r="L18357">
        <v>-0.17204736451756933</v>
      </c>
      <c r="M18357">
        <f t="shared" ca="1" si="286"/>
        <v>3.6482014612192368</v>
      </c>
    </row>
    <row r="18358" spans="1:13" x14ac:dyDescent="0.25">
      <c r="A18358" s="9"/>
      <c r="H18358" s="9"/>
      <c r="J18358">
        <v>6</v>
      </c>
      <c r="K18358">
        <f ca="1">SIMULATION!$D$3*SIMULATION!$D$17/$H18352/(SIMULATION!$D$17-$I18352)*(((EXP(-$I18352*$J18358))/(1-EXP(-SIMULATION!$D$4*$I18352)))-(EXP(-SIMULATION!$D$17*$J18358)/(1-EXP(-SIMULATION!$D$4*SIMULATION!$D$17))))</f>
        <v>4.0923777409155546</v>
      </c>
      <c r="L18358">
        <v>-0.23632907615503193</v>
      </c>
      <c r="M18358">
        <f t="shared" ca="1" si="286"/>
        <v>3.125229890127565</v>
      </c>
    </row>
    <row r="18359" spans="1:13" x14ac:dyDescent="0.25">
      <c r="A18359" s="9"/>
      <c r="H18359" s="9"/>
      <c r="J18359">
        <v>7</v>
      </c>
      <c r="K18359">
        <f ca="1">SIMULATION!$D$3*SIMULATION!$D$17/$H18352/(SIMULATION!$D$17-$I18352)*(((EXP(-$I18352*$J18359))/(1-EXP(-SIMULATION!$D$4*$I18352)))-(EXP(-SIMULATION!$D$17*$J18359)/(1-EXP(-SIMULATION!$D$4*SIMULATION!$D$17))))</f>
        <v>3.7231334999845647</v>
      </c>
      <c r="L18359">
        <v>0.3149791580571355</v>
      </c>
      <c r="M18359">
        <f t="shared" ca="1" si="286"/>
        <v>4.895842955144019</v>
      </c>
    </row>
    <row r="18360" spans="1:13" x14ac:dyDescent="0.25">
      <c r="A18360" s="9"/>
      <c r="H18360" s="9"/>
      <c r="J18360">
        <v>8</v>
      </c>
      <c r="K18360">
        <f ca="1">SIMULATION!$D$3*SIMULATION!$D$17/$H18352/(SIMULATION!$D$17-$I18352)*(((EXP(-$I18352*$J18360))/(1-EXP(-SIMULATION!$D$4*$I18352)))-(EXP(-SIMULATION!$D$17*$J18360)/(1-EXP(-SIMULATION!$D$4*SIMULATION!$D$17))))</f>
        <v>3.3407000402136409</v>
      </c>
      <c r="L18360">
        <v>9.0806291833848321E-2</v>
      </c>
      <c r="M18360">
        <f t="shared" ca="1" si="286"/>
        <v>3.6440566229946296</v>
      </c>
    </row>
    <row r="18361" spans="1:13" x14ac:dyDescent="0.25">
      <c r="A18361" s="9"/>
      <c r="H18361" s="9"/>
      <c r="J18361">
        <v>9</v>
      </c>
      <c r="K18361">
        <f ca="1">SIMULATION!$D$3*SIMULATION!$D$17/$H18352/(SIMULATION!$D$17-$I18352)*(((EXP(-$I18352*$J18361))/(1-EXP(-SIMULATION!$D$4*$I18352)))-(EXP(-SIMULATION!$D$17*$J18361)/(1-EXP(-SIMULATION!$D$4*SIMULATION!$D$17))))</f>
        <v>2.9691319130444009</v>
      </c>
      <c r="L18361">
        <v>-4.7712387080684468E-2</v>
      </c>
      <c r="M18361">
        <f t="shared" ca="1" si="286"/>
        <v>2.8274675419156132</v>
      </c>
    </row>
    <row r="18362" spans="1:13" x14ac:dyDescent="0.25">
      <c r="A18362" s="9"/>
      <c r="H18362" s="9"/>
      <c r="J18362">
        <v>10</v>
      </c>
      <c r="K18362">
        <f ca="1">SIMULATION!$D$3*SIMULATION!$D$17/$H18352/(SIMULATION!$D$17-$I18352)*(((EXP(-$I18352*$J18362))/(1-EXP(-SIMULATION!$D$4*$I18352)))-(EXP(-SIMULATION!$D$17*$J18362)/(1-EXP(-SIMULATION!$D$4*SIMULATION!$D$17))))</f>
        <v>2.6212846990463148</v>
      </c>
      <c r="L18362">
        <v>3.6289224853427097E-3</v>
      </c>
      <c r="M18362">
        <f t="shared" ca="1" si="286"/>
        <v>2.630797138031169</v>
      </c>
    </row>
    <row r="18363" spans="1:13" x14ac:dyDescent="0.25">
      <c r="A18363" s="9"/>
      <c r="H18363" s="9"/>
      <c r="J18363">
        <v>11</v>
      </c>
      <c r="K18363">
        <f ca="1">SIMULATION!$D$3*SIMULATION!$D$17/$H18352/(SIMULATION!$D$17-$I18352)*(((EXP(-$I18352*$J18363))/(1-EXP(-SIMULATION!$D$4*$I18352)))-(EXP(-SIMULATION!$D$17*$J18363)/(1-EXP(-SIMULATION!$D$4*SIMULATION!$D$17))))</f>
        <v>2.3031764443578342</v>
      </c>
      <c r="L18363">
        <v>0.21238034964462604</v>
      </c>
      <c r="M18363">
        <f t="shared" ca="1" si="286"/>
        <v>2.7923258629038177</v>
      </c>
    </row>
    <row r="18364" spans="1:13" x14ac:dyDescent="0.25">
      <c r="A18364" s="9"/>
      <c r="H18364" s="9"/>
      <c r="J18364">
        <v>12</v>
      </c>
      <c r="K18364">
        <f ca="1">SIMULATION!$D$3*SIMULATION!$D$17/$H18352/(SIMULATION!$D$17-$I18352)*(((EXP(-$I18352*$J18364))/(1-EXP(-SIMULATION!$D$4*$I18352)))-(EXP(-SIMULATION!$D$17*$J18364)/(1-EXP(-SIMULATION!$D$4*SIMULATION!$D$17))))</f>
        <v>2.0167376592248401</v>
      </c>
      <c r="L18364">
        <v>0.11012509603112737</v>
      </c>
      <c r="M18364">
        <f t="shared" ca="1" si="286"/>
        <v>2.2388310876165662</v>
      </c>
    </row>
    <row r="18365" spans="1:13" x14ac:dyDescent="0.25">
      <c r="A18365" s="9"/>
      <c r="H18365" s="9"/>
      <c r="J18365">
        <v>13</v>
      </c>
      <c r="K18365">
        <f ca="1">SIMULATION!$D$3*SIMULATION!$D$17/$H18352/(SIMULATION!$D$17-$I18352)*(((EXP(-$I18352*$J18365))/(1-EXP(-SIMULATION!$D$4*$I18352)))-(EXP(-SIMULATION!$D$17*$J18365)/(1-EXP(-SIMULATION!$D$4*SIMULATION!$D$17))))</f>
        <v>1.7615346184664942</v>
      </c>
      <c r="L18365">
        <v>-9.1725645880886067E-2</v>
      </c>
      <c r="M18365">
        <f t="shared" ca="1" si="286"/>
        <v>1.5999567178461147</v>
      </c>
    </row>
    <row r="18366" spans="1:13" x14ac:dyDescent="0.25">
      <c r="A18366" s="9"/>
      <c r="H18366" s="9"/>
      <c r="J18366">
        <v>14</v>
      </c>
      <c r="K18366">
        <f ca="1">SIMULATION!$D$3*SIMULATION!$D$17/$H18352/(SIMULATION!$D$17-$I18352)*(((EXP(-$I18352*$J18366))/(1-EXP(-SIMULATION!$D$4*$I18352)))-(EXP(-SIMULATION!$D$17*$J18366)/(1-EXP(-SIMULATION!$D$4*SIMULATION!$D$17))))</f>
        <v>1.5358398910295037</v>
      </c>
      <c r="L18366">
        <v>0.33749986280718447</v>
      </c>
      <c r="M18366">
        <f t="shared" ca="1" si="286"/>
        <v>2.0541856435457624</v>
      </c>
    </row>
    <row r="18367" spans="1:13" x14ac:dyDescent="0.25">
      <c r="A18367" s="9"/>
      <c r="H18367" s="9"/>
      <c r="J18367">
        <v>15</v>
      </c>
      <c r="K18367">
        <f ca="1">SIMULATION!$D$3*SIMULATION!$D$17/$H18352/(SIMULATION!$D$17-$I18352)*(((EXP(-$I18352*$J18367))/(1-EXP(-SIMULATION!$D$4*$I18352)))-(EXP(-SIMULATION!$D$17*$J18367)/(1-EXP(-SIMULATION!$D$4*SIMULATION!$D$17))))</f>
        <v>1.3372890363521059</v>
      </c>
      <c r="L18367">
        <v>-0.16231386839557352</v>
      </c>
      <c r="M18367">
        <f t="shared" ca="1" si="286"/>
        <v>1.1202284796988069</v>
      </c>
    </row>
    <row r="18368" spans="1:13" x14ac:dyDescent="0.25">
      <c r="A18368" s="9"/>
      <c r="H18368" s="9"/>
      <c r="J18368">
        <v>16</v>
      </c>
      <c r="K18368">
        <f ca="1">SIMULATION!$D$3*SIMULATION!$D$17/$H18352/(SIMULATION!$D$17-$I18352)*(((EXP(-$I18352*$J18368))/(1-EXP(-SIMULATION!$D$4*$I18352)))-(EXP(-SIMULATION!$D$17*$J18368)/(1-EXP(-SIMULATION!$D$4*SIMULATION!$D$17))))</f>
        <v>1.1632759913498278</v>
      </c>
      <c r="L18368">
        <v>-3.0857095707186984E-2</v>
      </c>
      <c r="M18368">
        <f t="shared" ca="1" si="286"/>
        <v>1.1273806727508735</v>
      </c>
    </row>
    <row r="18369" spans="1:13" x14ac:dyDescent="0.25">
      <c r="A18369" s="9"/>
      <c r="H18369" s="9"/>
      <c r="J18369">
        <v>17</v>
      </c>
      <c r="K18369">
        <f ca="1">SIMULATION!$D$3*SIMULATION!$D$17/$H18352/(SIMULATION!$D$17-$I18352)*(((EXP(-$I18352*$J18369))/(1-EXP(-SIMULATION!$D$4*$I18352)))-(EXP(-SIMULATION!$D$17*$J18369)/(1-EXP(-SIMULATION!$D$4*SIMULATION!$D$17))))</f>
        <v>1.0111843743020879</v>
      </c>
      <c r="L18369">
        <v>-0.11838319411077945</v>
      </c>
      <c r="M18369">
        <f t="shared" ca="1" si="286"/>
        <v>0.89147713823729668</v>
      </c>
    </row>
    <row r="18370" spans="1:13" x14ac:dyDescent="0.25">
      <c r="A18370" s="9"/>
      <c r="H18370" s="9"/>
      <c r="J18370">
        <v>18</v>
      </c>
      <c r="K18370">
        <f ca="1">SIMULATION!$D$3*SIMULATION!$D$17/$H18352/(SIMULATION!$D$17-$I18352)*(((EXP(-$I18352*$J18370))/(1-EXP(-SIMULATION!$D$4*$I18352)))-(EXP(-SIMULATION!$D$17*$J18370)/(1-EXP(-SIMULATION!$D$4*SIMULATION!$D$17))))</f>
        <v>0.87851656410238288</v>
      </c>
      <c r="L18370">
        <v>-0.28113958788599902</v>
      </c>
      <c r="M18370">
        <f t="shared" ca="1" si="286"/>
        <v>0.6315307793196151</v>
      </c>
    </row>
    <row r="18371" spans="1:13" x14ac:dyDescent="0.25">
      <c r="A18371" s="9"/>
      <c r="H18371" s="9"/>
      <c r="J18371">
        <v>19</v>
      </c>
      <c r="K18371">
        <f ca="1">SIMULATION!$D$3*SIMULATION!$D$17/$H18352/(SIMULATION!$D$17-$I18352)*(((EXP(-$I18352*$J18371))/(1-EXP(-SIMULATION!$D$4*$I18352)))-(EXP(-SIMULATION!$D$17*$J18371)/(1-EXP(-SIMULATION!$D$4*SIMULATION!$D$17))))</f>
        <v>0.76295980793153595</v>
      </c>
      <c r="L18371">
        <v>-0.17216074668120793</v>
      </c>
      <c r="M18371">
        <f t="shared" ref="M18371:M18434" ca="1" si="287">$K18371*(1+$L18371)</f>
        <v>0.6316080777102917</v>
      </c>
    </row>
    <row r="18372" spans="1:13" x14ac:dyDescent="0.25">
      <c r="A18372" s="9"/>
      <c r="H18372" s="9"/>
      <c r="J18372">
        <v>20</v>
      </c>
      <c r="K18372">
        <f ca="1">SIMULATION!$D$3*SIMULATION!$D$17/$H18352/(SIMULATION!$D$17-$I18352)*(((EXP(-$I18352*$J18372))/(1-EXP(-SIMULATION!$D$4*$I18352)))-(EXP(-SIMULATION!$D$17*$J18372)/(1-EXP(-SIMULATION!$D$4*SIMULATION!$D$17))))</f>
        <v>0.66241417563784866</v>
      </c>
      <c r="L18372">
        <v>-7.0210815490667045E-2</v>
      </c>
      <c r="M18372">
        <f t="shared" ca="1" si="287"/>
        <v>0.61590553617373733</v>
      </c>
    </row>
    <row r="18373" spans="1:13" x14ac:dyDescent="0.25">
      <c r="A18373" s="9"/>
      <c r="H18373" s="9"/>
      <c r="J18373">
        <v>21</v>
      </c>
      <c r="K18373">
        <f ca="1">SIMULATION!$D$3*SIMULATION!$D$17/$H18352/(SIMULATION!$D$17-$I18352)*(((EXP(-$I18352*$J18373))/(1-EXP(-SIMULATION!$D$4*$I18352)))-(EXP(-SIMULATION!$D$17*$J18373)/(1-EXP(-SIMULATION!$D$4*SIMULATION!$D$17))))</f>
        <v>0.57499797347062198</v>
      </c>
      <c r="L18373">
        <v>-0.53392624788515974</v>
      </c>
      <c r="M18373">
        <f t="shared" ca="1" si="287"/>
        <v>0.26799146295388215</v>
      </c>
    </row>
    <row r="18374" spans="1:13" x14ac:dyDescent="0.25">
      <c r="A18374" s="9"/>
      <c r="H18374" s="9"/>
      <c r="J18374">
        <v>22</v>
      </c>
      <c r="K18374">
        <f ca="1">SIMULATION!$D$3*SIMULATION!$D$17/$H18352/(SIMULATION!$D$17-$I18352)*(((EXP(-$I18352*$J18374))/(1-EXP(-SIMULATION!$D$4*$I18352)))-(EXP(-SIMULATION!$D$17*$J18374)/(1-EXP(-SIMULATION!$D$4*SIMULATION!$D$17))))</f>
        <v>0.49904036923719025</v>
      </c>
      <c r="L18374">
        <v>0.187627727253042</v>
      </c>
      <c r="M18374">
        <f t="shared" ca="1" si="287"/>
        <v>0.59267417952468315</v>
      </c>
    </row>
    <row r="18375" spans="1:13" x14ac:dyDescent="0.25">
      <c r="A18375" s="9"/>
      <c r="H18375" s="9"/>
      <c r="J18375">
        <v>23</v>
      </c>
      <c r="K18375">
        <f ca="1">SIMULATION!$D$3*SIMULATION!$D$17/$H18352/(SIMULATION!$D$17-$I18352)*(((EXP(-$I18352*$J18375))/(1-EXP(-SIMULATION!$D$4*$I18352)))-(EXP(-SIMULATION!$D$17*$J18375)/(1-EXP(-SIMULATION!$D$4*SIMULATION!$D$17))))</f>
        <v>0.433067258857327</v>
      </c>
      <c r="L18375">
        <v>0.13919809556423934</v>
      </c>
      <c r="M18375">
        <f t="shared" ca="1" si="287"/>
        <v>0.4933493965414924</v>
      </c>
    </row>
    <row r="18376" spans="1:13" x14ac:dyDescent="0.25">
      <c r="A18376" s="9"/>
      <c r="H18376" s="9"/>
      <c r="J18376">
        <v>24</v>
      </c>
      <c r="K18376">
        <f ca="1">SIMULATION!$D$3*SIMULATION!$D$17/$H18352/(SIMULATION!$D$17-$I18352)*(((EXP(-$I18352*$J18376))/(1-EXP(-SIMULATION!$D$4*$I18352)))-(EXP(-SIMULATION!$D$17*$J18376)/(1-EXP(-SIMULATION!$D$4*SIMULATION!$D$17))))</f>
        <v>0.3757840481439621</v>
      </c>
      <c r="L18376">
        <v>0.14610001343792245</v>
      </c>
      <c r="M18376">
        <f t="shared" ca="1" si="287"/>
        <v>0.43068610262755186</v>
      </c>
    </row>
    <row r="18377" spans="1:13" x14ac:dyDescent="0.25">
      <c r="A18377" s="9">
        <v>736</v>
      </c>
      <c r="B18377" s="2">
        <f ca="1">NORMINV(RAND(),SIMULATION!D7,SIMULATION!D8)</f>
        <v>55.441832850342237</v>
      </c>
      <c r="C18377" s="2">
        <v>2</v>
      </c>
      <c r="D18377" s="2">
        <f ca="1">SIMULATION!$D$11*(1+(SIMULATION!$D$12*LN(1+$C18377)))*(1+(SIMULATION!$D$13*(($B18377/63.5)-1)))</f>
        <v>9.6396477909102583</v>
      </c>
      <c r="E18377" s="2">
        <v>-4.0042178761808392E-2</v>
      </c>
      <c r="F18377" s="2">
        <f ca="1">D18377*(1+E18377)</f>
        <v>9.2536552908657583</v>
      </c>
      <c r="G18377" s="2">
        <v>0.71345075570184946</v>
      </c>
      <c r="H18377" s="9">
        <f>SIMULATION!$D$15*EXP($G$18377)</f>
        <v>450.56789449081327</v>
      </c>
      <c r="I18377" s="2">
        <f ca="1">$F18377/$H18377</f>
        <v>2.0537760022434161E-2</v>
      </c>
      <c r="J18377">
        <v>0</v>
      </c>
      <c r="K18377">
        <f ca="1">SIMULATION!$D$3*SIMULATION!$D$17/$H18377/(SIMULATION!$D$17-$I18377)*(((EXP(-$I18377*$J18377))/(1-EXP(-SIMULATION!$D$4*$I18377)))-(EXP(-SIMULATION!$D$17*$J18377)/(1-EXP(-SIMULATION!$D$4*SIMULATION!$D$17))))</f>
        <v>2.0087778322892795</v>
      </c>
      <c r="L18377">
        <v>8.1229865314084146E-2</v>
      </c>
      <c r="M18377">
        <f t="shared" ca="1" si="287"/>
        <v>2.1719505850520555</v>
      </c>
    </row>
    <row r="18378" spans="1:13" x14ac:dyDescent="0.25">
      <c r="A18378" s="9"/>
      <c r="H18378" s="9"/>
      <c r="J18378">
        <v>1</v>
      </c>
      <c r="K18378">
        <f ca="1">SIMULATION!$D$3*SIMULATION!$D$17/$H18377/(SIMULATION!$D$17-$I18377)*(((EXP(-$I18377*$J18378))/(1-EXP(-SIMULATION!$D$4*$I18377)))-(EXP(-SIMULATION!$D$17*$J18378)/(1-EXP(-SIMULATION!$D$4*SIMULATION!$D$17))))</f>
        <v>2.4015910305194486</v>
      </c>
      <c r="L18378">
        <v>0.17840561862032445</v>
      </c>
      <c r="M18378">
        <f t="shared" ca="1" si="287"/>
        <v>2.8300483639922933</v>
      </c>
    </row>
    <row r="18379" spans="1:13" x14ac:dyDescent="0.25">
      <c r="A18379" s="9"/>
      <c r="H18379" s="9"/>
      <c r="J18379">
        <v>2</v>
      </c>
      <c r="K18379">
        <f ca="1">SIMULATION!$D$3*SIMULATION!$D$17/$H18377/(SIMULATION!$D$17-$I18377)*(((EXP(-$I18377*$J18379))/(1-EXP(-SIMULATION!$D$4*$I18377)))-(EXP(-SIMULATION!$D$17*$J18379)/(1-EXP(-SIMULATION!$D$4*SIMULATION!$D$17))))</f>
        <v>2.6306630886037934</v>
      </c>
      <c r="L18379">
        <v>0.14547763327984631</v>
      </c>
      <c r="M18379">
        <f t="shared" ca="1" si="287"/>
        <v>3.0133657286905242</v>
      </c>
    </row>
    <row r="18380" spans="1:13" x14ac:dyDescent="0.25">
      <c r="A18380" s="9"/>
      <c r="H18380" s="9"/>
      <c r="J18380">
        <v>3</v>
      </c>
      <c r="K18380">
        <f ca="1">SIMULATION!$D$3*SIMULATION!$D$17/$H18377/(SIMULATION!$D$17-$I18377)*(((EXP(-$I18377*$J18380))/(1-EXP(-SIMULATION!$D$4*$I18377)))-(EXP(-SIMULATION!$D$17*$J18380)/(1-EXP(-SIMULATION!$D$4*SIMULATION!$D$17))))</f>
        <v>2.7552663292364818</v>
      </c>
      <c r="L18380">
        <v>-0.88531278734563479</v>
      </c>
      <c r="M18380">
        <f t="shared" ca="1" si="287"/>
        <v>0.3159938154205566</v>
      </c>
    </row>
    <row r="18381" spans="1:13" x14ac:dyDescent="0.25">
      <c r="A18381" s="9"/>
      <c r="H18381" s="9"/>
      <c r="J18381">
        <v>4</v>
      </c>
      <c r="K18381">
        <f ca="1">SIMULATION!$D$3*SIMULATION!$D$17/$H18377/(SIMULATION!$D$17-$I18377)*(((EXP(-$I18377*$J18381))/(1-EXP(-SIMULATION!$D$4*$I18377)))-(EXP(-SIMULATION!$D$17*$J18381)/(1-EXP(-SIMULATION!$D$4*SIMULATION!$D$17))))</f>
        <v>2.8133745349198915</v>
      </c>
      <c r="L18381">
        <v>-0.77473207393761734</v>
      </c>
      <c r="M18381">
        <f t="shared" ca="1" si="287"/>
        <v>0.63376304671812433</v>
      </c>
    </row>
    <row r="18382" spans="1:13" x14ac:dyDescent="0.25">
      <c r="A18382" s="9"/>
      <c r="H18382" s="9"/>
      <c r="J18382">
        <v>5</v>
      </c>
      <c r="K18382">
        <f ca="1">SIMULATION!$D$3*SIMULATION!$D$17/$H18377/(SIMULATION!$D$17-$I18377)*(((EXP(-$I18377*$J18382))/(1-EXP(-SIMULATION!$D$4*$I18377)))-(EXP(-SIMULATION!$D$17*$J18382)/(1-EXP(-SIMULATION!$D$4*SIMULATION!$D$17))))</f>
        <v>2.8293130568460976</v>
      </c>
      <c r="L18382">
        <v>0.59287585977810087</v>
      </c>
      <c r="M18382">
        <f t="shared" ca="1" si="287"/>
        <v>4.5067444680051345</v>
      </c>
    </row>
    <row r="18383" spans="1:13" x14ac:dyDescent="0.25">
      <c r="A18383" s="9"/>
      <c r="H18383" s="9"/>
      <c r="J18383">
        <v>6</v>
      </c>
      <c r="K18383">
        <f ca="1">SIMULATION!$D$3*SIMULATION!$D$17/$H18377/(SIMULATION!$D$17-$I18377)*(((EXP(-$I18377*$J18383))/(1-EXP(-SIMULATION!$D$4*$I18377)))-(EXP(-SIMULATION!$D$17*$J18383)/(1-EXP(-SIMULATION!$D$4*SIMULATION!$D$17))))</f>
        <v>2.8186611865141824</v>
      </c>
      <c r="L18383">
        <v>-0.60095483697005714</v>
      </c>
      <c r="M18383">
        <f t="shared" ca="1" si="287"/>
        <v>1.1247731126987242</v>
      </c>
    </row>
    <row r="18384" spans="1:13" x14ac:dyDescent="0.25">
      <c r="A18384" s="9"/>
      <c r="H18384" s="9"/>
      <c r="J18384">
        <v>7</v>
      </c>
      <c r="K18384">
        <f ca="1">SIMULATION!$D$3*SIMULATION!$D$17/$H18377/(SIMULATION!$D$17-$I18377)*(((EXP(-$I18377*$J18384))/(1-EXP(-SIMULATION!$D$4*$I18377)))-(EXP(-SIMULATION!$D$17*$J18384)/(1-EXP(-SIMULATION!$D$4*SIMULATION!$D$17))))</f>
        <v>2.791393710683125</v>
      </c>
      <c r="L18384">
        <v>-0.24821104648462022</v>
      </c>
      <c r="M18384">
        <f t="shared" ca="1" si="287"/>
        <v>2.0985389566038792</v>
      </c>
    </row>
    <row r="18385" spans="1:13" x14ac:dyDescent="0.25">
      <c r="A18385" s="9"/>
      <c r="H18385" s="9"/>
      <c r="J18385">
        <v>8</v>
      </c>
      <c r="K18385">
        <f ca="1">SIMULATION!$D$3*SIMULATION!$D$17/$H18377/(SIMULATION!$D$17-$I18377)*(((EXP(-$I18377*$J18385))/(1-EXP(-SIMULATION!$D$4*$I18377)))-(EXP(-SIMULATION!$D$17*$J18385)/(1-EXP(-SIMULATION!$D$4*SIMULATION!$D$17))))</f>
        <v>2.7538940923375295</v>
      </c>
      <c r="L18385">
        <v>-0.11894329747803539</v>
      </c>
      <c r="M18385">
        <f t="shared" ca="1" si="287"/>
        <v>2.4263368480896226</v>
      </c>
    </row>
    <row r="18386" spans="1:13" x14ac:dyDescent="0.25">
      <c r="A18386" s="9"/>
      <c r="H18386" s="9"/>
      <c r="J18386">
        <v>9</v>
      </c>
      <c r="K18386">
        <f ca="1">SIMULATION!$D$3*SIMULATION!$D$17/$H18377/(SIMULATION!$D$17-$I18377)*(((EXP(-$I18377*$J18386))/(1-EXP(-SIMULATION!$D$4*$I18377)))-(EXP(-SIMULATION!$D$17*$J18386)/(1-EXP(-SIMULATION!$D$4*SIMULATION!$D$17))))</f>
        <v>2.7102445622854092</v>
      </c>
      <c r="L18386">
        <v>7.1457438359535566E-2</v>
      </c>
      <c r="M18386">
        <f t="shared" ca="1" si="287"/>
        <v>2.9039116960341858</v>
      </c>
    </row>
    <row r="18387" spans="1:13" x14ac:dyDescent="0.25">
      <c r="A18387" s="9"/>
      <c r="H18387" s="9"/>
      <c r="J18387">
        <v>10</v>
      </c>
      <c r="K18387">
        <f ca="1">SIMULATION!$D$3*SIMULATION!$D$17/$H18377/(SIMULATION!$D$17-$I18377)*(((EXP(-$I18377*$J18387))/(1-EXP(-SIMULATION!$D$4*$I18377)))-(EXP(-SIMULATION!$D$17*$J18387)/(1-EXP(-SIMULATION!$D$4*SIMULATION!$D$17))))</f>
        <v>2.6630528376091864</v>
      </c>
      <c r="L18387">
        <v>5.6811503289148302E-2</v>
      </c>
      <c r="M18387">
        <f t="shared" ca="1" si="287"/>
        <v>2.8143448726521965</v>
      </c>
    </row>
    <row r="18388" spans="1:13" x14ac:dyDescent="0.25">
      <c r="A18388" s="9"/>
      <c r="H18388" s="9"/>
      <c r="J18388">
        <v>11</v>
      </c>
      <c r="K18388">
        <f ca="1">SIMULATION!$D$3*SIMULATION!$D$17/$H18377/(SIMULATION!$D$17-$I18377)*(((EXP(-$I18377*$J18388))/(1-EXP(-SIMULATION!$D$4*$I18377)))-(EXP(-SIMULATION!$D$17*$J18388)/(1-EXP(-SIMULATION!$D$4*SIMULATION!$D$17))))</f>
        <v>2.6139818994277975</v>
      </c>
      <c r="L18388">
        <v>-2.1295313680798993E-2</v>
      </c>
      <c r="M18388">
        <f t="shared" ca="1" si="287"/>
        <v>2.558316334923552</v>
      </c>
    </row>
    <row r="18389" spans="1:13" x14ac:dyDescent="0.25">
      <c r="A18389" s="9"/>
      <c r="H18389" s="9"/>
      <c r="J18389">
        <v>12</v>
      </c>
      <c r="K18389">
        <f ca="1">SIMULATION!$D$3*SIMULATION!$D$17/$H18377/(SIMULATION!$D$17-$I18377)*(((EXP(-$I18377*$J18389))/(1-EXP(-SIMULATION!$D$4*$I18377)))-(EXP(-SIMULATION!$D$17*$J18389)/(1-EXP(-SIMULATION!$D$4*SIMULATION!$D$17))))</f>
        <v>2.5640894839277872</v>
      </c>
      <c r="L18389">
        <v>0.20110307982487741</v>
      </c>
      <c r="M18389">
        <f t="shared" ca="1" si="287"/>
        <v>3.0797357760922459</v>
      </c>
    </row>
    <row r="18390" spans="1:13" x14ac:dyDescent="0.25">
      <c r="A18390" s="9"/>
      <c r="H18390" s="9"/>
      <c r="J18390">
        <v>13</v>
      </c>
      <c r="K18390">
        <f ca="1">SIMULATION!$D$3*SIMULATION!$D$17/$H18377/(SIMULATION!$D$17-$I18377)*(((EXP(-$I18377*$J18390))/(1-EXP(-SIMULATION!$D$4*$I18377)))-(EXP(-SIMULATION!$D$17*$J18390)/(1-EXP(-SIMULATION!$D$4*SIMULATION!$D$17))))</f>
        <v>2.51404563310727</v>
      </c>
      <c r="L18390">
        <v>0.12788083210668408</v>
      </c>
      <c r="M18390">
        <f t="shared" ca="1" si="287"/>
        <v>2.8355438806232027</v>
      </c>
    </row>
    <row r="18391" spans="1:13" x14ac:dyDescent="0.25">
      <c r="A18391" s="9"/>
      <c r="H18391" s="9"/>
      <c r="J18391">
        <v>14</v>
      </c>
      <c r="K18391">
        <f ca="1">SIMULATION!$D$3*SIMULATION!$D$17/$H18377/(SIMULATION!$D$17-$I18377)*(((EXP(-$I18377*$J18391))/(1-EXP(-SIMULATION!$D$4*$I18377)))-(EXP(-SIMULATION!$D$17*$J18391)/(1-EXP(-SIMULATION!$D$4*SIMULATION!$D$17))))</f>
        <v>2.4642721032917767</v>
      </c>
      <c r="L18391">
        <v>-2.4191952328177072E-2</v>
      </c>
      <c r="M18391">
        <f t="shared" ca="1" si="287"/>
        <v>2.4046565500452854</v>
      </c>
    </row>
    <row r="18392" spans="1:13" x14ac:dyDescent="0.25">
      <c r="A18392" s="9"/>
      <c r="H18392" s="9"/>
      <c r="J18392">
        <v>15</v>
      </c>
      <c r="K18392">
        <f ca="1">SIMULATION!$D$3*SIMULATION!$D$17/$H18377/(SIMULATION!$D$17-$I18377)*(((EXP(-$I18377*$J18392))/(1-EXP(-SIMULATION!$D$4*$I18377)))-(EXP(-SIMULATION!$D$17*$J18392)/(1-EXP(-SIMULATION!$D$4*SIMULATION!$D$17))))</f>
        <v>2.415031698280075</v>
      </c>
      <c r="L18392">
        <v>0.17012105772656677</v>
      </c>
      <c r="M18392">
        <f t="shared" ca="1" si="287"/>
        <v>2.8258794452346683</v>
      </c>
    </row>
    <row r="18393" spans="1:13" x14ac:dyDescent="0.25">
      <c r="A18393" s="9"/>
      <c r="H18393" s="9"/>
      <c r="J18393">
        <v>16</v>
      </c>
      <c r="K18393">
        <f ca="1">SIMULATION!$D$3*SIMULATION!$D$17/$H18377/(SIMULATION!$D$17-$I18377)*(((EXP(-$I18377*$J18393))/(1-EXP(-SIMULATION!$D$4*$I18377)))-(EXP(-SIMULATION!$D$17*$J18393)/(1-EXP(-SIMULATION!$D$4*SIMULATION!$D$17))))</f>
        <v>2.3664855130425875</v>
      </c>
      <c r="L18393">
        <v>-4.6522282234068187E-3</v>
      </c>
      <c r="M18393">
        <f t="shared" ca="1" si="287"/>
        <v>2.3554760823485275</v>
      </c>
    </row>
    <row r="18394" spans="1:13" x14ac:dyDescent="0.25">
      <c r="A18394" s="9"/>
      <c r="H18394" s="9"/>
      <c r="J18394">
        <v>17</v>
      </c>
      <c r="K18394">
        <f ca="1">SIMULATION!$D$3*SIMULATION!$D$17/$H18377/(SIMULATION!$D$17-$I18377)*(((EXP(-$I18377*$J18394))/(1-EXP(-SIMULATION!$D$4*$I18377)))-(EXP(-SIMULATION!$D$17*$J18394)/(1-EXP(-SIMULATION!$D$4*SIMULATION!$D$17))))</f>
        <v>2.3187296137869717</v>
      </c>
      <c r="L18394">
        <v>-0.2204612142390277</v>
      </c>
      <c r="M18394">
        <f t="shared" ca="1" si="287"/>
        <v>1.8075396676395044</v>
      </c>
    </row>
    <row r="18395" spans="1:13" x14ac:dyDescent="0.25">
      <c r="A18395" s="9"/>
      <c r="H18395" s="9"/>
      <c r="J18395">
        <v>18</v>
      </c>
      <c r="K18395">
        <f ca="1">SIMULATION!$D$3*SIMULATION!$D$17/$H18377/(SIMULATION!$D$17-$I18377)*(((EXP(-$I18377*$J18395))/(1-EXP(-SIMULATION!$D$4*$I18377)))-(EXP(-SIMULATION!$D$17*$J18395)/(1-EXP(-SIMULATION!$D$4*SIMULATION!$D$17))))</f>
        <v>2.2718185404112838</v>
      </c>
      <c r="L18395">
        <v>0.57835130073919305</v>
      </c>
      <c r="M18395">
        <f t="shared" ca="1" si="287"/>
        <v>3.585727748301565</v>
      </c>
    </row>
    <row r="18396" spans="1:13" x14ac:dyDescent="0.25">
      <c r="A18396" s="9"/>
      <c r="H18396" s="9"/>
      <c r="J18396">
        <v>19</v>
      </c>
      <c r="K18396">
        <f ca="1">SIMULATION!$D$3*SIMULATION!$D$17/$H18377/(SIMULATION!$D$17-$I18377)*(((EXP(-$I18377*$J18396))/(1-EXP(-SIMULATION!$D$4*$I18377)))-(EXP(-SIMULATION!$D$17*$J18396)/(1-EXP(-SIMULATION!$D$4*SIMULATION!$D$17))))</f>
        <v>2.225780364484681</v>
      </c>
      <c r="L18396">
        <v>-0.38542788903941433</v>
      </c>
      <c r="M18396">
        <f t="shared" ca="1" si="287"/>
        <v>1.3679025371359723</v>
      </c>
    </row>
    <row r="18397" spans="1:13" x14ac:dyDescent="0.25">
      <c r="A18397" s="9"/>
      <c r="H18397" s="9"/>
      <c r="J18397">
        <v>20</v>
      </c>
      <c r="K18397">
        <f ca="1">SIMULATION!$D$3*SIMULATION!$D$17/$H18377/(SIMULATION!$D$17-$I18377)*(((EXP(-$I18377*$J18397))/(1-EXP(-SIMULATION!$D$4*$I18377)))-(EXP(-SIMULATION!$D$17*$J18397)/(1-EXP(-SIMULATION!$D$4*SIMULATION!$D$17))))</f>
        <v>2.180626335865373</v>
      </c>
      <c r="L18397">
        <v>0.67773210159651132</v>
      </c>
      <c r="M18397">
        <f t="shared" ca="1" si="287"/>
        <v>3.6585068052681127</v>
      </c>
    </row>
    <row r="18398" spans="1:13" x14ac:dyDescent="0.25">
      <c r="A18398" s="9"/>
      <c r="H18398" s="9"/>
      <c r="J18398">
        <v>21</v>
      </c>
      <c r="K18398">
        <f ca="1">SIMULATION!$D$3*SIMULATION!$D$17/$H18377/(SIMULATION!$D$17-$I18377)*(((EXP(-$I18377*$J18398))/(1-EXP(-SIMULATION!$D$4*$I18377)))-(EXP(-SIMULATION!$D$17*$J18398)/(1-EXP(-SIMULATION!$D$4*SIMULATION!$D$17))))</f>
        <v>2.1363570616449441</v>
      </c>
      <c r="L18398">
        <v>-0.1302552560964268</v>
      </c>
      <c r="M18398">
        <f t="shared" ca="1" si="287"/>
        <v>1.8580853254669722</v>
      </c>
    </row>
    <row r="18399" spans="1:13" x14ac:dyDescent="0.25">
      <c r="A18399" s="9"/>
      <c r="H18399" s="9"/>
      <c r="J18399">
        <v>22</v>
      </c>
      <c r="K18399">
        <f ca="1">SIMULATION!$D$3*SIMULATION!$D$17/$H18377/(SIMULATION!$D$17-$I18377)*(((EXP(-$I18377*$J18399))/(1-EXP(-SIMULATION!$D$4*$I18377)))-(EXP(-SIMULATION!$D$17*$J18399)/(1-EXP(-SIMULATION!$D$4*SIMULATION!$D$17))))</f>
        <v>2.0929664629810198</v>
      </c>
      <c r="L18399">
        <v>-0.35980457229377566</v>
      </c>
      <c r="M18399">
        <f t="shared" ca="1" si="287"/>
        <v>1.3399075599429175</v>
      </c>
    </row>
    <row r="18400" spans="1:13" x14ac:dyDescent="0.25">
      <c r="A18400" s="9"/>
      <c r="H18400" s="9"/>
      <c r="J18400">
        <v>23</v>
      </c>
      <c r="K18400">
        <f ca="1">SIMULATION!$D$3*SIMULATION!$D$17/$H18377/(SIMULATION!$D$17-$I18377)*(((EXP(-$I18377*$J18400))/(1-EXP(-SIMULATION!$D$4*$I18377)))-(EXP(-SIMULATION!$D$17*$J18400)/(1-EXP(-SIMULATION!$D$4*SIMULATION!$D$17))))</f>
        <v>2.0504443080034473</v>
      </c>
      <c r="L18400">
        <v>0.13754163302140202</v>
      </c>
      <c r="M18400">
        <f t="shared" ca="1" si="287"/>
        <v>2.3324657665456803</v>
      </c>
    </row>
    <row r="18401" spans="1:13" x14ac:dyDescent="0.25">
      <c r="A18401" s="9"/>
      <c r="H18401" s="9"/>
      <c r="J18401">
        <v>24</v>
      </c>
      <c r="K18401">
        <f ca="1">SIMULATION!$D$3*SIMULATION!$D$17/$H18377/(SIMULATION!$D$17-$I18377)*(((EXP(-$I18377*$J18401))/(1-EXP(-SIMULATION!$D$4*$I18377)))-(EXP(-SIMULATION!$D$17*$J18401)/(1-EXP(-SIMULATION!$D$4*SIMULATION!$D$17))))</f>
        <v>2.0087778322892795</v>
      </c>
      <c r="L18401">
        <v>4.0307917957125829E-2</v>
      </c>
      <c r="M18401">
        <f t="shared" ca="1" si="287"/>
        <v>2.0897474843472885</v>
      </c>
    </row>
    <row r="18402" spans="1:13" x14ac:dyDescent="0.25">
      <c r="A18402" s="9">
        <v>737</v>
      </c>
      <c r="B18402" s="2">
        <f ca="1">NORMINV(RAND(),SIMULATION!D7,SIMULATION!D8)</f>
        <v>50.362049216700143</v>
      </c>
      <c r="C18402" s="2">
        <v>2</v>
      </c>
      <c r="D18402" s="2">
        <f ca="1">SIMULATION!$D$11*(1+(SIMULATION!$D$12*LN(1+$C18402)))*(1+(SIMULATION!$D$13*(($B18402/63.5)-1)))</f>
        <v>9.2624142336633248</v>
      </c>
      <c r="E18402" s="2">
        <v>-2.0804109183322404E-2</v>
      </c>
      <c r="F18402" s="2">
        <f ca="1">D18402*(1+E18402)</f>
        <v>9.0697179566450341</v>
      </c>
      <c r="G18402" s="2">
        <v>0.24042587525492293</v>
      </c>
      <c r="H18402" s="9">
        <f>SIMULATION!$D$15*EXP($G$18402)</f>
        <v>280.75541875723252</v>
      </c>
      <c r="I18402" s="2">
        <f ca="1">$F18402/$H18402</f>
        <v>3.2304694230986732E-2</v>
      </c>
      <c r="J18402">
        <v>0</v>
      </c>
      <c r="K18402">
        <f ca="1">SIMULATION!$D$3*SIMULATION!$D$17/$H18402/(SIMULATION!$D$17-$I18402)*(((EXP(-$I18402*$J18402))/(1-EXP(-SIMULATION!$D$4*$I18402)))-(EXP(-SIMULATION!$D$17*$J18402)/(1-EXP(-SIMULATION!$D$4*SIMULATION!$D$17))))</f>
        <v>1.803416226186654</v>
      </c>
      <c r="L18402">
        <v>0.1332384305983049</v>
      </c>
      <c r="M18402">
        <f t="shared" ca="1" si="287"/>
        <v>2.0437005738792817</v>
      </c>
    </row>
    <row r="18403" spans="1:13" x14ac:dyDescent="0.25">
      <c r="A18403" s="9"/>
      <c r="H18403" s="9"/>
      <c r="J18403">
        <v>1</v>
      </c>
      <c r="K18403">
        <f ca="1">SIMULATION!$D$3*SIMULATION!$D$17/$H18402/(SIMULATION!$D$17-$I18402)*(((EXP(-$I18402*$J18403))/(1-EXP(-SIMULATION!$D$4*$I18402)))-(EXP(-SIMULATION!$D$17*$J18403)/(1-EXP(-SIMULATION!$D$4*SIMULATION!$D$17))))</f>
        <v>2.4376593896041827</v>
      </c>
      <c r="L18403">
        <v>-0.43963432160829718</v>
      </c>
      <c r="M18403">
        <f t="shared" ca="1" si="287"/>
        <v>1.3659806575434521</v>
      </c>
    </row>
    <row r="18404" spans="1:13" x14ac:dyDescent="0.25">
      <c r="A18404" s="9"/>
      <c r="H18404" s="9"/>
      <c r="J18404">
        <v>2</v>
      </c>
      <c r="K18404">
        <f ca="1">SIMULATION!$D$3*SIMULATION!$D$17/$H18402/(SIMULATION!$D$17-$I18402)*(((EXP(-$I18402*$J18404))/(1-EXP(-SIMULATION!$D$4*$I18402)))-(EXP(-SIMULATION!$D$17*$J18404)/(1-EXP(-SIMULATION!$D$4*SIMULATION!$D$17))))</f>
        <v>2.8033454147729837</v>
      </c>
      <c r="L18404">
        <v>0.32021818905858279</v>
      </c>
      <c r="M18404">
        <f t="shared" ca="1" si="287"/>
        <v>3.7010276067972701</v>
      </c>
    </row>
    <row r="18405" spans="1:13" x14ac:dyDescent="0.25">
      <c r="A18405" s="9"/>
      <c r="H18405" s="9"/>
      <c r="J18405">
        <v>3</v>
      </c>
      <c r="K18405">
        <f ca="1">SIMULATION!$D$3*SIMULATION!$D$17/$H18402/(SIMULATION!$D$17-$I18402)*(((EXP(-$I18402*$J18405))/(1-EXP(-SIMULATION!$D$4*$I18402)))-(EXP(-SIMULATION!$D$17*$J18405)/(1-EXP(-SIMULATION!$D$4*SIMULATION!$D$17))))</f>
        <v>2.9982289624588643</v>
      </c>
      <c r="L18405">
        <v>-0.43954349894834371</v>
      </c>
      <c r="M18405">
        <f t="shared" ca="1" si="287"/>
        <v>1.6803769136514326</v>
      </c>
    </row>
    <row r="18406" spans="1:13" x14ac:dyDescent="0.25">
      <c r="A18406" s="9"/>
      <c r="H18406" s="9"/>
      <c r="J18406">
        <v>4</v>
      </c>
      <c r="K18406">
        <f ca="1">SIMULATION!$D$3*SIMULATION!$D$17/$H18402/(SIMULATION!$D$17-$I18402)*(((EXP(-$I18402*$J18406))/(1-EXP(-SIMULATION!$D$4*$I18402)))-(EXP(-SIMULATION!$D$17*$J18406)/(1-EXP(-SIMULATION!$D$4*SIMULATION!$D$17))))</f>
        <v>3.0849124118032987</v>
      </c>
      <c r="L18406">
        <v>-0.16361232516589438</v>
      </c>
      <c r="M18406">
        <f t="shared" ca="1" si="287"/>
        <v>2.5801827191750339</v>
      </c>
    </row>
    <row r="18407" spans="1:13" x14ac:dyDescent="0.25">
      <c r="A18407" s="9"/>
      <c r="H18407" s="9"/>
      <c r="J18407">
        <v>5</v>
      </c>
      <c r="K18407">
        <f ca="1">SIMULATION!$D$3*SIMULATION!$D$17/$H18402/(SIMULATION!$D$17-$I18402)*(((EXP(-$I18402*$J18407))/(1-EXP(-SIMULATION!$D$4*$I18402)))-(EXP(-SIMULATION!$D$17*$J18407)/(1-EXP(-SIMULATION!$D$4*SIMULATION!$D$17))))</f>
        <v>3.1034730155924213</v>
      </c>
      <c r="L18407">
        <v>-0.1554049258580206</v>
      </c>
      <c r="M18407">
        <f t="shared" ca="1" si="287"/>
        <v>2.6211780217019136</v>
      </c>
    </row>
    <row r="18408" spans="1:13" x14ac:dyDescent="0.25">
      <c r="A18408" s="9"/>
      <c r="H18408" s="9"/>
      <c r="J18408">
        <v>6</v>
      </c>
      <c r="K18408">
        <f ca="1">SIMULATION!$D$3*SIMULATION!$D$17/$H18402/(SIMULATION!$D$17-$I18402)*(((EXP(-$I18402*$J18408))/(1-EXP(-SIMULATION!$D$4*$I18402)))-(EXP(-SIMULATION!$D$17*$J18408)/(1-EXP(-SIMULATION!$D$4*SIMULATION!$D$17))))</f>
        <v>3.0795546462773609</v>
      </c>
      <c r="L18408">
        <v>-5.2369259293729237E-2</v>
      </c>
      <c r="M18408">
        <f t="shared" ca="1" si="287"/>
        <v>2.9182806504972532</v>
      </c>
    </row>
    <row r="18409" spans="1:13" x14ac:dyDescent="0.25">
      <c r="A18409" s="9"/>
      <c r="H18409" s="9"/>
      <c r="J18409">
        <v>7</v>
      </c>
      <c r="K18409">
        <f ca="1">SIMULATION!$D$3*SIMULATION!$D$17/$H18402/(SIMULATION!$D$17-$I18402)*(((EXP(-$I18402*$J18409))/(1-EXP(-SIMULATION!$D$4*$I18402)))-(EXP(-SIMULATION!$D$17*$J18409)/(1-EXP(-SIMULATION!$D$4*SIMULATION!$D$17))))</f>
        <v>3.0295531429691347</v>
      </c>
      <c r="L18409">
        <v>0.43359399771147694</v>
      </c>
      <c r="M18409">
        <f t="shared" ca="1" si="287"/>
        <v>4.3431492015084912</v>
      </c>
    </row>
    <row r="18410" spans="1:13" x14ac:dyDescent="0.25">
      <c r="A18410" s="9"/>
      <c r="H18410" s="9"/>
      <c r="J18410">
        <v>8</v>
      </c>
      <c r="K18410">
        <f ca="1">SIMULATION!$D$3*SIMULATION!$D$17/$H18402/(SIMULATION!$D$17-$I18402)*(((EXP(-$I18402*$J18410))/(1-EXP(-SIMULATION!$D$4*$I18402)))-(EXP(-SIMULATION!$D$17*$J18410)/(1-EXP(-SIMULATION!$D$4*SIMULATION!$D$17))))</f>
        <v>2.9639391686629675</v>
      </c>
      <c r="L18410">
        <v>-0.16055247877199358</v>
      </c>
      <c r="M18410">
        <f t="shared" ca="1" si="287"/>
        <v>2.4880713882047258</v>
      </c>
    </row>
    <row r="18411" spans="1:13" x14ac:dyDescent="0.25">
      <c r="A18411" s="9"/>
      <c r="H18411" s="9"/>
      <c r="J18411">
        <v>9</v>
      </c>
      <c r="K18411">
        <f ca="1">SIMULATION!$D$3*SIMULATION!$D$17/$H18402/(SIMULATION!$D$17-$I18402)*(((EXP(-$I18402*$J18411))/(1-EXP(-SIMULATION!$D$4*$I18402)))-(EXP(-SIMULATION!$D$17*$J18411)/(1-EXP(-SIMULATION!$D$4*SIMULATION!$D$17))))</f>
        <v>2.8893875400438183</v>
      </c>
      <c r="L18411">
        <v>2.232609177830552E-2</v>
      </c>
      <c r="M18411">
        <f t="shared" ca="1" si="287"/>
        <v>2.9538962714459287</v>
      </c>
    </row>
    <row r="18412" spans="1:13" x14ac:dyDescent="0.25">
      <c r="A18412" s="9"/>
      <c r="H18412" s="9"/>
      <c r="J18412">
        <v>10</v>
      </c>
      <c r="K18412">
        <f ca="1">SIMULATION!$D$3*SIMULATION!$D$17/$H18402/(SIMULATION!$D$17-$I18402)*(((EXP(-$I18402*$J18412))/(1-EXP(-SIMULATION!$D$4*$I18402)))-(EXP(-SIMULATION!$D$17*$J18412)/(1-EXP(-SIMULATION!$D$4*SIMULATION!$D$17))))</f>
        <v>2.8101417171484786</v>
      </c>
      <c r="L18412">
        <v>-0.26765587375627203</v>
      </c>
      <c r="M18412">
        <f t="shared" ca="1" si="287"/>
        <v>2.0579907804661519</v>
      </c>
    </row>
    <row r="18413" spans="1:13" x14ac:dyDescent="0.25">
      <c r="A18413" s="9"/>
      <c r="H18413" s="9"/>
      <c r="J18413">
        <v>11</v>
      </c>
      <c r="K18413">
        <f ca="1">SIMULATION!$D$3*SIMULATION!$D$17/$H18402/(SIMULATION!$D$17-$I18402)*(((EXP(-$I18402*$J18413))/(1-EXP(-SIMULATION!$D$4*$I18402)))-(EXP(-SIMULATION!$D$17*$J18413)/(1-EXP(-SIMULATION!$D$4*SIMULATION!$D$17))))</f>
        <v>2.7288881660589461</v>
      </c>
      <c r="L18413">
        <v>2.2650351692813001E-2</v>
      </c>
      <c r="M18413">
        <f t="shared" ca="1" si="287"/>
        <v>2.7906984427505366</v>
      </c>
    </row>
    <row r="18414" spans="1:13" x14ac:dyDescent="0.25">
      <c r="A18414" s="9"/>
      <c r="H18414" s="9"/>
      <c r="J18414">
        <v>12</v>
      </c>
      <c r="K18414">
        <f ca="1">SIMULATION!$D$3*SIMULATION!$D$17/$H18402/(SIMULATION!$D$17-$I18402)*(((EXP(-$I18402*$J18414))/(1-EXP(-SIMULATION!$D$4*$I18402)))-(EXP(-SIMULATION!$D$17*$J18414)/(1-EXP(-SIMULATION!$D$4*SIMULATION!$D$17))))</f>
        <v>2.6473166374614219</v>
      </c>
      <c r="L18414">
        <v>-0.13100631296004803</v>
      </c>
      <c r="M18414">
        <f t="shared" ca="1" si="287"/>
        <v>2.3005014455498087</v>
      </c>
    </row>
    <row r="18415" spans="1:13" x14ac:dyDescent="0.25">
      <c r="A18415" s="9"/>
      <c r="H18415" s="9"/>
      <c r="J18415">
        <v>13</v>
      </c>
      <c r="K18415">
        <f ca="1">SIMULATION!$D$3*SIMULATION!$D$17/$H18402/(SIMULATION!$D$17-$I18402)*(((EXP(-$I18402*$J18415))/(1-EXP(-SIMULATION!$D$4*$I18402)))-(EXP(-SIMULATION!$D$17*$J18415)/(1-EXP(-SIMULATION!$D$4*SIMULATION!$D$17))))</f>
        <v>2.5664791735570178</v>
      </c>
      <c r="L18415">
        <v>-0.19088230122149574</v>
      </c>
      <c r="M18415">
        <f t="shared" ca="1" si="287"/>
        <v>2.0765837228714119</v>
      </c>
    </row>
    <row r="18416" spans="1:13" x14ac:dyDescent="0.25">
      <c r="A18416" s="9"/>
      <c r="H18416" s="9"/>
      <c r="J18416">
        <v>14</v>
      </c>
      <c r="K18416">
        <f ca="1">SIMULATION!$D$3*SIMULATION!$D$17/$H18402/(SIMULATION!$D$17-$I18402)*(((EXP(-$I18402*$J18416))/(1-EXP(-SIMULATION!$D$4*$I18402)))-(EXP(-SIMULATION!$D$17*$J18416)/(1-EXP(-SIMULATION!$D$4*SIMULATION!$D$17))))</f>
        <v>2.4870201362692685</v>
      </c>
      <c r="L18416">
        <v>0.24126747898784459</v>
      </c>
      <c r="M18416">
        <f t="shared" ca="1" si="287"/>
        <v>3.0870572147389606</v>
      </c>
    </row>
    <row r="18417" spans="1:13" x14ac:dyDescent="0.25">
      <c r="A18417" s="9"/>
      <c r="H18417" s="9"/>
      <c r="J18417">
        <v>15</v>
      </c>
      <c r="K18417">
        <f ca="1">SIMULATION!$D$3*SIMULATION!$D$17/$H18402/(SIMULATION!$D$17-$I18402)*(((EXP(-$I18402*$J18417))/(1-EXP(-SIMULATION!$D$4*$I18402)))-(EXP(-SIMULATION!$D$17*$J18417)/(1-EXP(-SIMULATION!$D$4*SIMULATION!$D$17))))</f>
        <v>2.4093235837890989</v>
      </c>
      <c r="L18417">
        <v>9.0492360766769014E-3</v>
      </c>
      <c r="M18417">
        <f t="shared" ca="1" si="287"/>
        <v>2.4311261216839117</v>
      </c>
    </row>
    <row r="18418" spans="1:13" x14ac:dyDescent="0.25">
      <c r="A18418" s="9"/>
      <c r="H18418" s="9"/>
      <c r="J18418">
        <v>16</v>
      </c>
      <c r="K18418">
        <f ca="1">SIMULATION!$D$3*SIMULATION!$D$17/$H18402/(SIMULATION!$D$17-$I18402)*(((EXP(-$I18402*$J18418))/(1-EXP(-SIMULATION!$D$4*$I18402)))-(EXP(-SIMULATION!$D$17*$J18418)/(1-EXP(-SIMULATION!$D$4*SIMULATION!$D$17))))</f>
        <v>2.3336076829170569</v>
      </c>
      <c r="L18418">
        <v>0.34104527535788182</v>
      </c>
      <c r="M18418">
        <f t="shared" ca="1" si="287"/>
        <v>3.1294735577147734</v>
      </c>
    </row>
    <row r="18419" spans="1:13" x14ac:dyDescent="0.25">
      <c r="A18419" s="9"/>
      <c r="H18419" s="9"/>
      <c r="J18419">
        <v>17</v>
      </c>
      <c r="K18419">
        <f ca="1">SIMULATION!$D$3*SIMULATION!$D$17/$H18402/(SIMULATION!$D$17-$I18402)*(((EXP(-$I18402*$J18419))/(1-EXP(-SIMULATION!$D$4*$I18402)))-(EXP(-SIMULATION!$D$17*$J18419)/(1-EXP(-SIMULATION!$D$4*SIMULATION!$D$17))))</f>
        <v>2.2599851816163374</v>
      </c>
      <c r="L18419">
        <v>-0.21081793548156072</v>
      </c>
      <c r="M18419">
        <f t="shared" ca="1" si="287"/>
        <v>1.7835397714090613</v>
      </c>
    </row>
    <row r="18420" spans="1:13" x14ac:dyDescent="0.25">
      <c r="A18420" s="9"/>
      <c r="H18420" s="9"/>
      <c r="J18420">
        <v>18</v>
      </c>
      <c r="K18420">
        <f ca="1">SIMULATION!$D$3*SIMULATION!$D$17/$H18402/(SIMULATION!$D$17-$I18402)*(((EXP(-$I18402*$J18420))/(1-EXP(-SIMULATION!$D$4*$I18402)))-(EXP(-SIMULATION!$D$17*$J18420)/(1-EXP(-SIMULATION!$D$4*SIMULATION!$D$17))))</f>
        <v>2.1885021330521299</v>
      </c>
      <c r="L18420">
        <v>-0.57430766752529028</v>
      </c>
      <c r="M18420">
        <f t="shared" ca="1" si="287"/>
        <v>0.93162857764483875</v>
      </c>
    </row>
    <row r="18421" spans="1:13" x14ac:dyDescent="0.25">
      <c r="A18421" s="9"/>
      <c r="H18421" s="9"/>
      <c r="J18421">
        <v>19</v>
      </c>
      <c r="K18421">
        <f ca="1">SIMULATION!$D$3*SIMULATION!$D$17/$H18402/(SIMULATION!$D$17-$I18402)*(((EXP(-$I18402*$J18421))/(1-EXP(-SIMULATION!$D$4*$I18402)))-(EXP(-SIMULATION!$D$17*$J18421)/(1-EXP(-SIMULATION!$D$4*SIMULATION!$D$17))))</f>
        <v>2.1191626835531894</v>
      </c>
      <c r="L18421">
        <v>0.15009691919566029</v>
      </c>
      <c r="M18421">
        <f t="shared" ca="1" si="287"/>
        <v>2.4372424736289311</v>
      </c>
    </row>
    <row r="18422" spans="1:13" x14ac:dyDescent="0.25">
      <c r="A18422" s="9"/>
      <c r="H18422" s="9"/>
      <c r="J18422">
        <v>20</v>
      </c>
      <c r="K18422">
        <f ca="1">SIMULATION!$D$3*SIMULATION!$D$17/$H18402/(SIMULATION!$D$17-$I18402)*(((EXP(-$I18402*$J18422))/(1-EXP(-SIMULATION!$D$4*$I18402)))-(EXP(-SIMULATION!$D$17*$J18422)/(1-EXP(-SIMULATION!$D$4*SIMULATION!$D$17))))</f>
        <v>2.0519449308656248</v>
      </c>
      <c r="L18422">
        <v>-0.35998377185030167</v>
      </c>
      <c r="M18422">
        <f t="shared" ca="1" si="287"/>
        <v>1.3132780550235108</v>
      </c>
    </row>
    <row r="18423" spans="1:13" x14ac:dyDescent="0.25">
      <c r="A18423" s="9"/>
      <c r="H18423" s="9"/>
      <c r="J18423">
        <v>21</v>
      </c>
      <c r="K18423">
        <f ca="1">SIMULATION!$D$3*SIMULATION!$D$17/$H18402/(SIMULATION!$D$17-$I18402)*(((EXP(-$I18402*$J18423))/(1-EXP(-SIMULATION!$D$4*$I18402)))-(EXP(-SIMULATION!$D$17*$J18423)/(1-EXP(-SIMULATION!$D$4*SIMULATION!$D$17))))</f>
        <v>1.9868110608747367</v>
      </c>
      <c r="L18423">
        <v>3.4748939790840354E-3</v>
      </c>
      <c r="M18423">
        <f t="shared" ca="1" si="287"/>
        <v>1.9937150186677479</v>
      </c>
    </row>
    <row r="18424" spans="1:13" x14ac:dyDescent="0.25">
      <c r="A18424" s="9"/>
      <c r="H18424" s="9"/>
      <c r="J18424">
        <v>22</v>
      </c>
      <c r="K18424">
        <f ca="1">SIMULATION!$D$3*SIMULATION!$D$17/$H18402/(SIMULATION!$D$17-$I18402)*(((EXP(-$I18402*$J18424))/(1-EXP(-SIMULATION!$D$4*$I18402)))-(EXP(-SIMULATION!$D$17*$J18424)/(1-EXP(-SIMULATION!$D$4*SIMULATION!$D$17))))</f>
        <v>1.9237138186450786</v>
      </c>
      <c r="L18424">
        <v>0.17594400837980168</v>
      </c>
      <c r="M18424">
        <f t="shared" ca="1" si="287"/>
        <v>2.2621797388731086</v>
      </c>
    </row>
    <row r="18425" spans="1:13" x14ac:dyDescent="0.25">
      <c r="A18425" s="9"/>
      <c r="H18425" s="9"/>
      <c r="J18425">
        <v>23</v>
      </c>
      <c r="K18425">
        <f ca="1">SIMULATION!$D$3*SIMULATION!$D$17/$H18402/(SIMULATION!$D$17-$I18402)*(((EXP(-$I18402*$J18425))/(1-EXP(-SIMULATION!$D$4*$I18402)))-(EXP(-SIMULATION!$D$17*$J18425)/(1-EXP(-SIMULATION!$D$4*SIMULATION!$D$17))))</f>
        <v>1.8626006311915659</v>
      </c>
      <c r="L18425">
        <v>-0.36668626414430211</v>
      </c>
      <c r="M18425">
        <f t="shared" ca="1" si="287"/>
        <v>1.1796105641471117</v>
      </c>
    </row>
    <row r="18426" spans="1:13" x14ac:dyDescent="0.25">
      <c r="A18426" s="9"/>
      <c r="H18426" s="9"/>
      <c r="J18426">
        <v>24</v>
      </c>
      <c r="K18426">
        <f ca="1">SIMULATION!$D$3*SIMULATION!$D$17/$H18402/(SIMULATION!$D$17-$I18402)*(((EXP(-$I18402*$J18426))/(1-EXP(-SIMULATION!$D$4*$I18402)))-(EXP(-SIMULATION!$D$17*$J18426)/(1-EXP(-SIMULATION!$D$4*SIMULATION!$D$17))))</f>
        <v>1.8034162261866538</v>
      </c>
      <c r="L18426">
        <v>4.1103509879749318E-2</v>
      </c>
      <c r="M18426">
        <f t="shared" ca="1" si="287"/>
        <v>1.8775429628570173</v>
      </c>
    </row>
    <row r="18427" spans="1:13" x14ac:dyDescent="0.25">
      <c r="A18427" s="9">
        <v>738</v>
      </c>
      <c r="B18427" s="2">
        <f ca="1">NORMINV(RAND(),SIMULATION!D7,SIMULATION!D8)</f>
        <v>67.104637131938517</v>
      </c>
      <c r="C18427" s="2">
        <v>2</v>
      </c>
      <c r="D18427" s="2">
        <f ca="1">SIMULATION!$D$11*(1+(SIMULATION!$D$12*LN(1+$C18427)))*(1+(SIMULATION!$D$13*(($B18427/63.5)-1)))</f>
        <v>10.505747897513997</v>
      </c>
      <c r="E18427" s="2">
        <v>-0.45890992550537646</v>
      </c>
      <c r="F18427" s="2">
        <f ca="1">D18427*(1+E18427)</f>
        <v>5.6845559124875829</v>
      </c>
      <c r="G18427" s="2">
        <v>-0.25892972366756262</v>
      </c>
      <c r="H18427" s="9">
        <f>SIMULATION!$D$15*EXP($G$18427)</f>
        <v>170.39653769800105</v>
      </c>
      <c r="I18427" s="2">
        <f ca="1">$F18427/$H18427</f>
        <v>3.3360747755112802E-2</v>
      </c>
      <c r="J18427">
        <v>0</v>
      </c>
      <c r="K18427">
        <f ca="1">SIMULATION!$D$3*SIMULATION!$D$17/$H18427/(SIMULATION!$D$17-$I18427)*(((EXP(-$I18427*$J18427))/(1-EXP(-SIMULATION!$D$4*$I18427)))-(EXP(-SIMULATION!$D$17*$J18427)/(1-EXP(-SIMULATION!$D$4*SIMULATION!$D$17))))</f>
        <v>2.8437166312774882</v>
      </c>
      <c r="L18427">
        <v>8.286149236215774E-3</v>
      </c>
      <c r="M18427">
        <f t="shared" ca="1" si="287"/>
        <v>2.8672800916697625</v>
      </c>
    </row>
    <row r="18428" spans="1:13" x14ac:dyDescent="0.25">
      <c r="A18428" s="9"/>
      <c r="H18428" s="9"/>
      <c r="J18428">
        <v>1</v>
      </c>
      <c r="K18428">
        <f ca="1">SIMULATION!$D$3*SIMULATION!$D$17/$H18427/(SIMULATION!$D$17-$I18427)*(((EXP(-$I18427*$J18428))/(1-EXP(-SIMULATION!$D$4*$I18427)))-(EXP(-SIMULATION!$D$17*$J18428)/(1-EXP(-SIMULATION!$D$4*SIMULATION!$D$17))))</f>
        <v>3.8892437201499477</v>
      </c>
      <c r="L18428">
        <v>0.20762699847263491</v>
      </c>
      <c r="M18428">
        <f t="shared" ca="1" si="287"/>
        <v>4.6967557200932255</v>
      </c>
    </row>
    <row r="18429" spans="1:13" x14ac:dyDescent="0.25">
      <c r="A18429" s="9"/>
      <c r="H18429" s="9"/>
      <c r="J18429">
        <v>2</v>
      </c>
      <c r="K18429">
        <f ca="1">SIMULATION!$D$3*SIMULATION!$D$17/$H18427/(SIMULATION!$D$17-$I18427)*(((EXP(-$I18427*$J18429))/(1-EXP(-SIMULATION!$D$4*$I18427)))-(EXP(-SIMULATION!$D$17*$J18429)/(1-EXP(-SIMULATION!$D$4*SIMULATION!$D$17))))</f>
        <v>4.4914263222758875</v>
      </c>
      <c r="L18429">
        <v>-0.42160040418844025</v>
      </c>
      <c r="M18429">
        <f t="shared" ca="1" si="287"/>
        <v>2.5978391694217735</v>
      </c>
    </row>
    <row r="18430" spans="1:13" x14ac:dyDescent="0.25">
      <c r="A18430" s="9"/>
      <c r="H18430" s="9"/>
      <c r="J18430">
        <v>3</v>
      </c>
      <c r="K18430">
        <f ca="1">SIMULATION!$D$3*SIMULATION!$D$17/$H18427/(SIMULATION!$D$17-$I18427)*(((EXP(-$I18427*$J18430))/(1-EXP(-SIMULATION!$D$4*$I18427)))-(EXP(-SIMULATION!$D$17*$J18430)/(1-EXP(-SIMULATION!$D$4*SIMULATION!$D$17))))</f>
        <v>4.8117281033825883</v>
      </c>
      <c r="L18430">
        <v>0.11151644711747984</v>
      </c>
      <c r="M18430">
        <f t="shared" ca="1" si="287"/>
        <v>5.3483149259671441</v>
      </c>
    </row>
    <row r="18431" spans="1:13" x14ac:dyDescent="0.25">
      <c r="A18431" s="9"/>
      <c r="H18431" s="9"/>
      <c r="J18431">
        <v>4</v>
      </c>
      <c r="K18431">
        <f ca="1">SIMULATION!$D$3*SIMULATION!$D$17/$H18427/(SIMULATION!$D$17-$I18427)*(((EXP(-$I18427*$J18431))/(1-EXP(-SIMULATION!$D$4*$I18427)))-(EXP(-SIMULATION!$D$17*$J18431)/(1-EXP(-SIMULATION!$D$4*SIMULATION!$D$17))))</f>
        <v>4.9535458940809116</v>
      </c>
      <c r="L18431">
        <v>-4.6832751169336766E-2</v>
      </c>
      <c r="M18431">
        <f t="shared" ca="1" si="287"/>
        <v>4.7215577118175309</v>
      </c>
    </row>
    <row r="18432" spans="1:13" x14ac:dyDescent="0.25">
      <c r="A18432" s="9"/>
      <c r="H18432" s="9"/>
      <c r="J18432">
        <v>5</v>
      </c>
      <c r="K18432">
        <f ca="1">SIMULATION!$D$3*SIMULATION!$D$17/$H18427/(SIMULATION!$D$17-$I18427)*(((EXP(-$I18427*$J18432))/(1-EXP(-SIMULATION!$D$4*$I18427)))-(EXP(-SIMULATION!$D$17*$J18432)/(1-EXP(-SIMULATION!$D$4*SIMULATION!$D$17))))</f>
        <v>4.9830682827666548</v>
      </c>
      <c r="L18432">
        <v>8.454394261151385E-2</v>
      </c>
      <c r="M18432">
        <f t="shared" ca="1" si="287"/>
        <v>5.4043565216941332</v>
      </c>
    </row>
    <row r="18433" spans="1:13" x14ac:dyDescent="0.25">
      <c r="A18433" s="9"/>
      <c r="H18433" s="9"/>
      <c r="J18433">
        <v>6</v>
      </c>
      <c r="K18433">
        <f ca="1">SIMULATION!$D$3*SIMULATION!$D$17/$H18427/(SIMULATION!$D$17-$I18427)*(((EXP(-$I18427*$J18433))/(1-EXP(-SIMULATION!$D$4*$I18427)))-(EXP(-SIMULATION!$D$17*$J18433)/(1-EXP(-SIMULATION!$D$4*SIMULATION!$D$17))))</f>
        <v>4.9426422297228809</v>
      </c>
      <c r="L18433">
        <v>0.45799424044140913</v>
      </c>
      <c r="M18433">
        <f t="shared" ca="1" si="287"/>
        <v>7.2063439034984453</v>
      </c>
    </row>
    <row r="18434" spans="1:13" x14ac:dyDescent="0.25">
      <c r="A18434" s="9"/>
      <c r="H18434" s="9"/>
      <c r="J18434">
        <v>7</v>
      </c>
      <c r="K18434">
        <f ca="1">SIMULATION!$D$3*SIMULATION!$D$17/$H18427/(SIMULATION!$D$17-$I18427)*(((EXP(-$I18427*$J18434))/(1-EXP(-SIMULATION!$D$4*$I18427)))-(EXP(-SIMULATION!$D$17*$J18434)/(1-EXP(-SIMULATION!$D$4*SIMULATION!$D$17))))</f>
        <v>4.8593386419109361</v>
      </c>
      <c r="L18434">
        <v>0.48212422183089543</v>
      </c>
      <c r="M18434">
        <f t="shared" ca="1" si="287"/>
        <v>7.202143503255046</v>
      </c>
    </row>
    <row r="18435" spans="1:13" x14ac:dyDescent="0.25">
      <c r="A18435" s="9"/>
      <c r="H18435" s="9"/>
      <c r="J18435">
        <v>8</v>
      </c>
      <c r="K18435">
        <f ca="1">SIMULATION!$D$3*SIMULATION!$D$17/$H18427/(SIMULATION!$D$17-$I18427)*(((EXP(-$I18427*$J18435))/(1-EXP(-SIMULATION!$D$4*$I18427)))-(EXP(-SIMULATION!$D$17*$J18435)/(1-EXP(-SIMULATION!$D$4*SIMULATION!$D$17))))</f>
        <v>4.7504413277146877</v>
      </c>
      <c r="L18435">
        <v>0.30683596643821198</v>
      </c>
      <c r="M18435">
        <f t="shared" ref="M18435:M18498" ca="1" si="288">$K18435*(1+$L18435)</f>
        <v>6.2080475835120472</v>
      </c>
    </row>
    <row r="18436" spans="1:13" x14ac:dyDescent="0.25">
      <c r="A18436" s="9"/>
      <c r="H18436" s="9"/>
      <c r="J18436">
        <v>9</v>
      </c>
      <c r="K18436">
        <f ca="1">SIMULATION!$D$3*SIMULATION!$D$17/$H18427/(SIMULATION!$D$17-$I18427)*(((EXP(-$I18427*$J18436))/(1-EXP(-SIMULATION!$D$4*$I18427)))-(EXP(-SIMULATION!$D$17*$J18436)/(1-EXP(-SIMULATION!$D$4*SIMULATION!$D$17))))</f>
        <v>4.6269643812828409</v>
      </c>
      <c r="L18436">
        <v>2.5763296730779484E-2</v>
      </c>
      <c r="M18436">
        <f t="shared" ca="1" si="288"/>
        <v>4.7461702376005785</v>
      </c>
    </row>
    <row r="18437" spans="1:13" x14ac:dyDescent="0.25">
      <c r="A18437" s="9"/>
      <c r="H18437" s="9"/>
      <c r="J18437">
        <v>10</v>
      </c>
      <c r="K18437">
        <f ca="1">SIMULATION!$D$3*SIMULATION!$D$17/$H18427/(SIMULATION!$D$17-$I18427)*(((EXP(-$I18427*$J18437))/(1-EXP(-SIMULATION!$D$4*$I18427)))-(EXP(-SIMULATION!$D$17*$J18437)/(1-EXP(-SIMULATION!$D$4*SIMULATION!$D$17))))</f>
        <v>4.4959061390289028</v>
      </c>
      <c r="L18437">
        <v>0.22096909981744231</v>
      </c>
      <c r="M18437">
        <f t="shared" ca="1" si="288"/>
        <v>5.4893624714338323</v>
      </c>
    </row>
    <row r="18438" spans="1:13" x14ac:dyDescent="0.25">
      <c r="A18438" s="9"/>
      <c r="H18438" s="9"/>
      <c r="J18438">
        <v>11</v>
      </c>
      <c r="K18438">
        <f ca="1">SIMULATION!$D$3*SIMULATION!$D$17/$H18427/(SIMULATION!$D$17-$I18427)*(((EXP(-$I18427*$J18438))/(1-EXP(-SIMULATION!$D$4*$I18427)))-(EXP(-SIMULATION!$D$17*$J18438)/(1-EXP(-SIMULATION!$D$4*SIMULATION!$D$17))))</f>
        <v>4.3616935031552755</v>
      </c>
      <c r="L18438">
        <v>0.42296170203902278</v>
      </c>
      <c r="M18438">
        <f t="shared" ca="1" si="288"/>
        <v>6.2065228110223787</v>
      </c>
    </row>
    <row r="18439" spans="1:13" x14ac:dyDescent="0.25">
      <c r="A18439" s="9"/>
      <c r="H18439" s="9"/>
      <c r="J18439">
        <v>12</v>
      </c>
      <c r="K18439">
        <f ca="1">SIMULATION!$D$3*SIMULATION!$D$17/$H18427/(SIMULATION!$D$17-$I18427)*(((EXP(-$I18427*$J18439))/(1-EXP(-SIMULATION!$D$4*$I18427)))-(EXP(-SIMULATION!$D$17*$J18439)/(1-EXP(-SIMULATION!$D$4*SIMULATION!$D$17))))</f>
        <v>4.2271074348942062</v>
      </c>
      <c r="L18439">
        <v>0.1594672087777585</v>
      </c>
      <c r="M18439">
        <f t="shared" ca="1" si="288"/>
        <v>4.9011924587404954</v>
      </c>
    </row>
    <row r="18440" spans="1:13" x14ac:dyDescent="0.25">
      <c r="A18440" s="9"/>
      <c r="H18440" s="9"/>
      <c r="J18440">
        <v>13</v>
      </c>
      <c r="K18440">
        <f ca="1">SIMULATION!$D$3*SIMULATION!$D$17/$H18427/(SIMULATION!$D$17-$I18427)*(((EXP(-$I18427*$J18440))/(1-EXP(-SIMULATION!$D$4*$I18427)))-(EXP(-SIMULATION!$D$17*$J18440)/(1-EXP(-SIMULATION!$D$4*SIMULATION!$D$17))))</f>
        <v>4.0938759708190604</v>
      </c>
      <c r="L18440">
        <v>0.32366362346034644</v>
      </c>
      <c r="M18440">
        <f t="shared" ca="1" si="288"/>
        <v>5.4189147015316008</v>
      </c>
    </row>
    <row r="18441" spans="1:13" x14ac:dyDescent="0.25">
      <c r="A18441" s="9"/>
      <c r="H18441" s="9"/>
      <c r="J18441">
        <v>14</v>
      </c>
      <c r="K18441">
        <f ca="1">SIMULATION!$D$3*SIMULATION!$D$17/$H18427/(SIMULATION!$D$17-$I18427)*(((EXP(-$I18427*$J18441))/(1-EXP(-SIMULATION!$D$4*$I18427)))-(EXP(-SIMULATION!$D$17*$J18441)/(1-EXP(-SIMULATION!$D$4*SIMULATION!$D$17))))</f>
        <v>3.9630541819094542</v>
      </c>
      <c r="L18441">
        <v>-0.12850293911340485</v>
      </c>
      <c r="M18441">
        <f t="shared" ca="1" si="288"/>
        <v>3.4537900716684193</v>
      </c>
    </row>
    <row r="18442" spans="1:13" x14ac:dyDescent="0.25">
      <c r="A18442" s="9"/>
      <c r="H18442" s="9"/>
      <c r="J18442">
        <v>15</v>
      </c>
      <c r="K18442">
        <f ca="1">SIMULATION!$D$3*SIMULATION!$D$17/$H18427/(SIMULATION!$D$17-$I18427)*(((EXP(-$I18427*$J18442))/(1-EXP(-SIMULATION!$D$4*$I18427)))-(EXP(-SIMULATION!$D$17*$J18442)/(1-EXP(-SIMULATION!$D$4*SIMULATION!$D$17))))</f>
        <v>3.8352676023355099</v>
      </c>
      <c r="L18442">
        <v>0.37424778856471719</v>
      </c>
      <c r="M18442">
        <f t="shared" ca="1" si="288"/>
        <v>5.2706080210634791</v>
      </c>
    </row>
    <row r="18443" spans="1:13" x14ac:dyDescent="0.25">
      <c r="A18443" s="9"/>
      <c r="H18443" s="9"/>
      <c r="J18443">
        <v>16</v>
      </c>
      <c r="K18443">
        <f ca="1">SIMULATION!$D$3*SIMULATION!$D$17/$H18427/(SIMULATION!$D$17-$I18427)*(((EXP(-$I18427*$J18443))/(1-EXP(-SIMULATION!$D$4*$I18427)))-(EXP(-SIMULATION!$D$17*$J18443)/(1-EXP(-SIMULATION!$D$4*SIMULATION!$D$17))))</f>
        <v>3.7108681682335583</v>
      </c>
      <c r="L18443">
        <v>-0.12018441458712184</v>
      </c>
      <c r="M18443">
        <f t="shared" ca="1" si="288"/>
        <v>3.2648796498244228</v>
      </c>
    </row>
    <row r="18444" spans="1:13" x14ac:dyDescent="0.25">
      <c r="A18444" s="9"/>
      <c r="H18444" s="9"/>
      <c r="J18444">
        <v>17</v>
      </c>
      <c r="K18444">
        <f ca="1">SIMULATION!$D$3*SIMULATION!$D$17/$H18427/(SIMULATION!$D$17-$I18427)*(((EXP(-$I18427*$J18444))/(1-EXP(-SIMULATION!$D$4*$I18427)))-(EXP(-SIMULATION!$D$17*$J18444)/(1-EXP(-SIMULATION!$D$4*SIMULATION!$D$17))))</f>
        <v>3.590034092607636</v>
      </c>
      <c r="L18444">
        <v>0.1263169020062902</v>
      </c>
      <c r="M18444">
        <f t="shared" ca="1" si="288"/>
        <v>4.0435160772827956</v>
      </c>
    </row>
    <row r="18445" spans="1:13" x14ac:dyDescent="0.25">
      <c r="A18445" s="9"/>
      <c r="H18445" s="9"/>
      <c r="J18445">
        <v>18</v>
      </c>
      <c r="K18445">
        <f ca="1">SIMULATION!$D$3*SIMULATION!$D$17/$H18427/(SIMULATION!$D$17-$I18427)*(((EXP(-$I18427*$J18445))/(1-EXP(-SIMULATION!$D$4*$I18427)))-(EXP(-SIMULATION!$D$17*$J18445)/(1-EXP(-SIMULATION!$D$4*SIMULATION!$D$17))))</f>
        <v>3.472833814925965</v>
      </c>
      <c r="L18445">
        <v>-0.1645464222014647</v>
      </c>
      <c r="M18445">
        <f t="shared" ca="1" si="288"/>
        <v>2.9013914357796335</v>
      </c>
    </row>
    <row r="18446" spans="1:13" x14ac:dyDescent="0.25">
      <c r="A18446" s="9"/>
      <c r="H18446" s="9"/>
      <c r="J18446">
        <v>19</v>
      </c>
      <c r="K18446">
        <f ca="1">SIMULATION!$D$3*SIMULATION!$D$17/$H18427/(SIMULATION!$D$17-$I18427)*(((EXP(-$I18427*$J18446))/(1-EXP(-SIMULATION!$D$4*$I18427)))-(EXP(-SIMULATION!$D$17*$J18446)/(1-EXP(-SIMULATION!$D$4*SIMULATION!$D$17))))</f>
        <v>3.3592669306378071</v>
      </c>
      <c r="L18446">
        <v>-0.17412575676992456</v>
      </c>
      <c r="M18446">
        <f t="shared" ca="1" si="288"/>
        <v>2.7743320341483173</v>
      </c>
    </row>
    <row r="18447" spans="1:13" x14ac:dyDescent="0.25">
      <c r="A18447" s="9"/>
      <c r="H18447" s="9"/>
      <c r="J18447">
        <v>20</v>
      </c>
      <c r="K18447">
        <f ca="1">SIMULATION!$D$3*SIMULATION!$D$17/$H18427/(SIMULATION!$D$17-$I18427)*(((EXP(-$I18427*$J18447))/(1-EXP(-SIMULATION!$D$4*$I18427)))-(EXP(-SIMULATION!$D$17*$J18447)/(1-EXP(-SIMULATION!$D$4*SIMULATION!$D$17))))</f>
        <v>3.2492903705357263</v>
      </c>
      <c r="L18447">
        <v>0.32838130930220355</v>
      </c>
      <c r="M18447">
        <f t="shared" ca="1" si="288"/>
        <v>4.3162965967152909</v>
      </c>
    </row>
    <row r="18448" spans="1:13" x14ac:dyDescent="0.25">
      <c r="A18448" s="9"/>
      <c r="H18448" s="9"/>
      <c r="J18448">
        <v>21</v>
      </c>
      <c r="K18448">
        <f ca="1">SIMULATION!$D$3*SIMULATION!$D$17/$H18427/(SIMULATION!$D$17-$I18427)*(((EXP(-$I18427*$J18448))/(1-EXP(-SIMULATION!$D$4*$I18427)))-(EXP(-SIMULATION!$D$17*$J18448)/(1-EXP(-SIMULATION!$D$4*SIMULATION!$D$17))))</f>
        <v>3.1428351294771417</v>
      </c>
      <c r="L18448">
        <v>-3.0029324437419923E-2</v>
      </c>
      <c r="M18448">
        <f t="shared" ca="1" si="288"/>
        <v>3.0484579137207519</v>
      </c>
    </row>
    <row r="18449" spans="1:13" x14ac:dyDescent="0.25">
      <c r="A18449" s="9"/>
      <c r="H18449" s="9"/>
      <c r="J18449">
        <v>22</v>
      </c>
      <c r="K18449">
        <f ca="1">SIMULATION!$D$3*SIMULATION!$D$17/$H18427/(SIMULATION!$D$17-$I18427)*(((EXP(-$I18427*$J18449))/(1-EXP(-SIMULATION!$D$4*$I18427)))-(EXP(-SIMULATION!$D$17*$J18449)/(1-EXP(-SIMULATION!$D$4*SIMULATION!$D$17))))</f>
        <v>3.039816940469283</v>
      </c>
      <c r="L18449">
        <v>0.32105390383465782</v>
      </c>
      <c r="M18449">
        <f t="shared" ca="1" si="288"/>
        <v>4.0157620361496722</v>
      </c>
    </row>
    <row r="18450" spans="1:13" x14ac:dyDescent="0.25">
      <c r="A18450" s="9"/>
      <c r="H18450" s="9"/>
      <c r="J18450">
        <v>23</v>
      </c>
      <c r="K18450">
        <f ca="1">SIMULATION!$D$3*SIMULATION!$D$17/$H18427/(SIMULATION!$D$17-$I18427)*(((EXP(-$I18427*$J18450))/(1-EXP(-SIMULATION!$D$4*$I18427)))-(EXP(-SIMULATION!$D$17*$J18450)/(1-EXP(-SIMULATION!$D$4*SIMULATION!$D$17))))</f>
        <v>2.9401430703081322</v>
      </c>
      <c r="L18450">
        <v>0.32023355611764831</v>
      </c>
      <c r="M18450">
        <f t="shared" ca="1" si="288"/>
        <v>3.8816755412075663</v>
      </c>
    </row>
    <row r="18451" spans="1:13" x14ac:dyDescent="0.25">
      <c r="A18451" s="9"/>
      <c r="H18451" s="9"/>
      <c r="J18451">
        <v>24</v>
      </c>
      <c r="K18451">
        <f ca="1">SIMULATION!$D$3*SIMULATION!$D$17/$H18427/(SIMULATION!$D$17-$I18427)*(((EXP(-$I18427*$J18451))/(1-EXP(-SIMULATION!$D$4*$I18427)))-(EXP(-SIMULATION!$D$17*$J18451)/(1-EXP(-SIMULATION!$D$4*SIMULATION!$D$17))))</f>
        <v>2.8437166312774886</v>
      </c>
      <c r="L18451">
        <v>-0.53594502303746294</v>
      </c>
      <c r="M18451">
        <f t="shared" ca="1" si="288"/>
        <v>1.3196408558154584</v>
      </c>
    </row>
    <row r="18452" spans="1:13" x14ac:dyDescent="0.25">
      <c r="A18452" s="9">
        <v>739</v>
      </c>
      <c r="B18452" s="2">
        <f ca="1">NORMINV(RAND(),SIMULATION!D7,SIMULATION!D8)</f>
        <v>67.035250587631793</v>
      </c>
      <c r="C18452" s="2">
        <v>2</v>
      </c>
      <c r="D18452" s="2">
        <f ca="1">SIMULATION!$D$11*(1+(SIMULATION!$D$12*LN(1+$C18452)))*(1+(SIMULATION!$D$13*(($B18452/63.5)-1)))</f>
        <v>10.500595132195304</v>
      </c>
      <c r="E18452" s="2">
        <v>-7.9342446535875355E-2</v>
      </c>
      <c r="F18452" s="2">
        <f ca="1">D18452*(1+E18452)</f>
        <v>9.667452224324224</v>
      </c>
      <c r="G18452" s="2">
        <v>1.6929885800042557</v>
      </c>
      <c r="H18452" s="9">
        <f>SIMULATION!$D$15*EXP($G$18452)</f>
        <v>1199.96371664152</v>
      </c>
      <c r="I18452" s="2">
        <f ca="1">$F18452/$H18452</f>
        <v>8.0564537829374231E-3</v>
      </c>
      <c r="J18452">
        <v>0</v>
      </c>
      <c r="K18452">
        <f ca="1">SIMULATION!$D$3*SIMULATION!$D$17/$H18452/(SIMULATION!$D$17-$I18452)*(((EXP(-$I18452*$J18452))/(1-EXP(-SIMULATION!$D$4*$I18452)))-(EXP(-SIMULATION!$D$17*$J18452)/(1-EXP(-SIMULATION!$D$4*SIMULATION!$D$17))))</f>
        <v>2.1883116360024051</v>
      </c>
      <c r="L18452">
        <v>-0.12277953078757874</v>
      </c>
      <c r="M18452">
        <f t="shared" ca="1" si="288"/>
        <v>1.919631760117031</v>
      </c>
    </row>
    <row r="18453" spans="1:13" x14ac:dyDescent="0.25">
      <c r="A18453" s="9"/>
      <c r="H18453" s="9"/>
      <c r="J18453">
        <v>1</v>
      </c>
      <c r="K18453">
        <f ca="1">SIMULATION!$D$3*SIMULATION!$D$17/$H18452/(SIMULATION!$D$17-$I18452)*(((EXP(-$I18452*$J18453))/(1-EXP(-SIMULATION!$D$4*$I18452)))-(EXP(-SIMULATION!$D$17*$J18453)/(1-EXP(-SIMULATION!$D$4*SIMULATION!$D$17))))</f>
        <v>2.3346731857186431</v>
      </c>
      <c r="L18453">
        <v>8.1841496062441663E-2</v>
      </c>
      <c r="M18453">
        <f t="shared" ca="1" si="288"/>
        <v>2.5257463320547235</v>
      </c>
    </row>
    <row r="18454" spans="1:13" x14ac:dyDescent="0.25">
      <c r="A18454" s="9"/>
      <c r="H18454" s="9"/>
      <c r="J18454">
        <v>2</v>
      </c>
      <c r="K18454">
        <f ca="1">SIMULATION!$D$3*SIMULATION!$D$17/$H18452/(SIMULATION!$D$17-$I18452)*(((EXP(-$I18452*$J18454))/(1-EXP(-SIMULATION!$D$4*$I18452)))-(EXP(-SIMULATION!$D$17*$J18454)/(1-EXP(-SIMULATION!$D$4*SIMULATION!$D$17))))</f>
        <v>2.4209839621138953</v>
      </c>
      <c r="L18454">
        <v>0.2889215069819952</v>
      </c>
      <c r="M18454">
        <f t="shared" ca="1" si="288"/>
        <v>3.1204582968270835</v>
      </c>
    </row>
    <row r="18455" spans="1:13" x14ac:dyDescent="0.25">
      <c r="A18455" s="9"/>
      <c r="H18455" s="9"/>
      <c r="J18455">
        <v>3</v>
      </c>
      <c r="K18455">
        <f ca="1">SIMULATION!$D$3*SIMULATION!$D$17/$H18452/(SIMULATION!$D$17-$I18452)*(((EXP(-$I18452*$J18455))/(1-EXP(-SIMULATION!$D$4*$I18452)))-(EXP(-SIMULATION!$D$17*$J18455)/(1-EXP(-SIMULATION!$D$4*SIMULATION!$D$17))))</f>
        <v>2.468872775437541</v>
      </c>
      <c r="L18455">
        <v>0.2079535540292605</v>
      </c>
      <c r="M18455">
        <f t="shared" ca="1" si="288"/>
        <v>2.9822836435358622</v>
      </c>
    </row>
    <row r="18456" spans="1:13" x14ac:dyDescent="0.25">
      <c r="A18456" s="9"/>
      <c r="H18456" s="9"/>
      <c r="J18456">
        <v>4</v>
      </c>
      <c r="K18456">
        <f ca="1">SIMULATION!$D$3*SIMULATION!$D$17/$H18452/(SIMULATION!$D$17-$I18452)*(((EXP(-$I18452*$J18456))/(1-EXP(-SIMULATION!$D$4*$I18452)))-(EXP(-SIMULATION!$D$17*$J18456)/(1-EXP(-SIMULATION!$D$4*SIMULATION!$D$17))))</f>
        <v>2.4921994106709611</v>
      </c>
      <c r="L18456">
        <v>-0.13965558129462055</v>
      </c>
      <c r="M18456">
        <f t="shared" ca="1" si="288"/>
        <v>2.1441498532715975</v>
      </c>
    </row>
    <row r="18457" spans="1:13" x14ac:dyDescent="0.25">
      <c r="A18457" s="9"/>
      <c r="H18457" s="9"/>
      <c r="J18457">
        <v>5</v>
      </c>
      <c r="K18457">
        <f ca="1">SIMULATION!$D$3*SIMULATION!$D$17/$H18452/(SIMULATION!$D$17-$I18452)*(((EXP(-$I18452*$J18457))/(1-EXP(-SIMULATION!$D$4*$I18452)))-(EXP(-SIMULATION!$D$17*$J18457)/(1-EXP(-SIMULATION!$D$4*SIMULATION!$D$17))))</f>
        <v>2.4998450766678015</v>
      </c>
      <c r="L18457">
        <v>-0.17928407406542285</v>
      </c>
      <c r="M18457">
        <f t="shared" ca="1" si="288"/>
        <v>2.0516626667904085</v>
      </c>
    </row>
    <row r="18458" spans="1:13" x14ac:dyDescent="0.25">
      <c r="A18458" s="9"/>
      <c r="H18458" s="9"/>
      <c r="J18458">
        <v>6</v>
      </c>
      <c r="K18458">
        <f ca="1">SIMULATION!$D$3*SIMULATION!$D$17/$H18452/(SIMULATION!$D$17-$I18452)*(((EXP(-$I18452*$J18458))/(1-EXP(-SIMULATION!$D$4*$I18452)))-(EXP(-SIMULATION!$D$17*$J18458)/(1-EXP(-SIMULATION!$D$4*SIMULATION!$D$17))))</f>
        <v>2.4975005936730783</v>
      </c>
      <c r="L18458">
        <v>-3.1940695108124618E-2</v>
      </c>
      <c r="M18458">
        <f t="shared" ca="1" si="288"/>
        <v>2.4177286886782063</v>
      </c>
    </row>
    <row r="18459" spans="1:13" x14ac:dyDescent="0.25">
      <c r="A18459" s="9"/>
      <c r="H18459" s="9"/>
      <c r="J18459">
        <v>7</v>
      </c>
      <c r="K18459">
        <f ca="1">SIMULATION!$D$3*SIMULATION!$D$17/$H18452/(SIMULATION!$D$17-$I18452)*(((EXP(-$I18452*$J18459))/(1-EXP(-SIMULATION!$D$4*$I18452)))-(EXP(-SIMULATION!$D$17*$J18459)/(1-EXP(-SIMULATION!$D$4*SIMULATION!$D$17))))</f>
        <v>2.488812307264745</v>
      </c>
      <c r="L18459">
        <v>0.10658335839136315</v>
      </c>
      <c r="M18459">
        <f t="shared" ca="1" si="288"/>
        <v>2.7540782813787787</v>
      </c>
    </row>
    <row r="18460" spans="1:13" x14ac:dyDescent="0.25">
      <c r="A18460" s="9"/>
      <c r="H18460" s="9"/>
      <c r="J18460">
        <v>8</v>
      </c>
      <c r="K18460">
        <f ca="1">SIMULATION!$D$3*SIMULATION!$D$17/$H18452/(SIMULATION!$D$17-$I18452)*(((EXP(-$I18452*$J18460))/(1-EXP(-SIMULATION!$D$4*$I18452)))-(EXP(-SIMULATION!$D$17*$J18460)/(1-EXP(-SIMULATION!$D$4*SIMULATION!$D$17))))</f>
        <v>2.4761164177951813</v>
      </c>
      <c r="L18460">
        <v>0.34088044845284332</v>
      </c>
      <c r="M18460">
        <f t="shared" ca="1" si="288"/>
        <v>3.3201760927146506</v>
      </c>
    </row>
    <row r="18461" spans="1:13" x14ac:dyDescent="0.25">
      <c r="A18461" s="9"/>
      <c r="H18461" s="9"/>
      <c r="J18461">
        <v>9</v>
      </c>
      <c r="K18461">
        <f ca="1">SIMULATION!$D$3*SIMULATION!$D$17/$H18452/(SIMULATION!$D$17-$I18452)*(((EXP(-$I18452*$J18461))/(1-EXP(-SIMULATION!$D$4*$I18452)))-(EXP(-SIMULATION!$D$17*$J18461)/(1-EXP(-SIMULATION!$D$4*SIMULATION!$D$17))))</f>
        <v>2.4609095564936259</v>
      </c>
      <c r="L18461">
        <v>-0.33687290583313156</v>
      </c>
      <c r="M18461">
        <f t="shared" ca="1" si="288"/>
        <v>1.631895803205095</v>
      </c>
    </row>
    <row r="18462" spans="1:13" x14ac:dyDescent="0.25">
      <c r="A18462" s="9"/>
      <c r="H18462" s="9"/>
      <c r="J18462">
        <v>10</v>
      </c>
      <c r="K18462">
        <f ca="1">SIMULATION!$D$3*SIMULATION!$D$17/$H18452/(SIMULATION!$D$17-$I18452)*(((EXP(-$I18452*$J18462))/(1-EXP(-SIMULATION!$D$4*$I18452)))-(EXP(-SIMULATION!$D$17*$J18462)/(1-EXP(-SIMULATION!$D$4*SIMULATION!$D$17))))</f>
        <v>2.4441503420263104</v>
      </c>
      <c r="L18462">
        <v>-0.13449878503299767</v>
      </c>
      <c r="M18462">
        <f t="shared" ca="1" si="288"/>
        <v>2.115415090585786</v>
      </c>
    </row>
    <row r="18463" spans="1:13" x14ac:dyDescent="0.25">
      <c r="A18463" s="9"/>
      <c r="H18463" s="9"/>
      <c r="J18463">
        <v>11</v>
      </c>
      <c r="K18463">
        <f ca="1">SIMULATION!$D$3*SIMULATION!$D$17/$H18452/(SIMULATION!$D$17-$I18452)*(((EXP(-$I18452*$J18463))/(1-EXP(-SIMULATION!$D$4*$I18452)))-(EXP(-SIMULATION!$D$17*$J18463)/(1-EXP(-SIMULATION!$D$4*SIMULATION!$D$17))))</f>
        <v>2.426452625230997</v>
      </c>
      <c r="L18463">
        <v>-0.40815939081747221</v>
      </c>
      <c r="M18463">
        <f t="shared" ca="1" si="288"/>
        <v>1.4360731998692571</v>
      </c>
    </row>
    <row r="18464" spans="1:13" x14ac:dyDescent="0.25">
      <c r="A18464" s="9"/>
      <c r="H18464" s="9"/>
      <c r="J18464">
        <v>12</v>
      </c>
      <c r="K18464">
        <f ca="1">SIMULATION!$D$3*SIMULATION!$D$17/$H18452/(SIMULATION!$D$17-$I18452)*(((EXP(-$I18452*$J18464))/(1-EXP(-SIMULATION!$D$4*$I18452)))-(EXP(-SIMULATION!$D$17*$J18464)/(1-EXP(-SIMULATION!$D$4*SIMULATION!$D$17))))</f>
        <v>2.4082093250045364</v>
      </c>
      <c r="L18464">
        <v>0.35267777071334738</v>
      </c>
      <c r="M18464">
        <f t="shared" ca="1" si="288"/>
        <v>3.257531221158231</v>
      </c>
    </row>
    <row r="18465" spans="1:13" x14ac:dyDescent="0.25">
      <c r="A18465" s="9"/>
      <c r="H18465" s="9"/>
      <c r="J18465">
        <v>13</v>
      </c>
      <c r="K18465">
        <f ca="1">SIMULATION!$D$3*SIMULATION!$D$17/$H18452/(SIMULATION!$D$17-$I18452)*(((EXP(-$I18452*$J18465))/(1-EXP(-SIMULATION!$D$4*$I18452)))-(EXP(-SIMULATION!$D$17*$J18465)/(1-EXP(-SIMULATION!$D$4*SIMULATION!$D$17))))</f>
        <v>2.3896717853165459</v>
      </c>
      <c r="L18465">
        <v>3.1700106404994328E-2</v>
      </c>
      <c r="M18465">
        <f t="shared" ca="1" si="288"/>
        <v>2.4654246351840934</v>
      </c>
    </row>
    <row r="18466" spans="1:13" x14ac:dyDescent="0.25">
      <c r="A18466" s="9"/>
      <c r="H18466" s="9"/>
      <c r="J18466">
        <v>14</v>
      </c>
      <c r="K18466">
        <f ca="1">SIMULATION!$D$3*SIMULATION!$D$17/$H18452/(SIMULATION!$D$17-$I18452)*(((EXP(-$I18452*$J18466))/(1-EXP(-SIMULATION!$D$4*$I18452)))-(EXP(-SIMULATION!$D$17*$J18466)/(1-EXP(-SIMULATION!$D$4*SIMULATION!$D$17))))</f>
        <v>2.371000629081168</v>
      </c>
      <c r="L18466">
        <v>0.3277508071264979</v>
      </c>
      <c r="M18466">
        <f t="shared" ca="1" si="288"/>
        <v>3.1480979989599551</v>
      </c>
    </row>
    <row r="18467" spans="1:13" x14ac:dyDescent="0.25">
      <c r="A18467" s="9"/>
      <c r="H18467" s="9"/>
      <c r="J18467">
        <v>15</v>
      </c>
      <c r="K18467">
        <f ca="1">SIMULATION!$D$3*SIMULATION!$D$17/$H18452/(SIMULATION!$D$17-$I18452)*(((EXP(-$I18452*$J18467))/(1-EXP(-SIMULATION!$D$4*$I18452)))-(EXP(-SIMULATION!$D$17*$J18467)/(1-EXP(-SIMULATION!$D$4*SIMULATION!$D$17))))</f>
        <v>2.3522983465237823</v>
      </c>
      <c r="L18467">
        <v>0.5852820111624063</v>
      </c>
      <c r="M18467">
        <f t="shared" ca="1" si="288"/>
        <v>3.7290562536312248</v>
      </c>
    </row>
    <row r="18468" spans="1:13" x14ac:dyDescent="0.25">
      <c r="A18468" s="9"/>
      <c r="H18468" s="9"/>
      <c r="J18468">
        <v>16</v>
      </c>
      <c r="K18468">
        <f ca="1">SIMULATION!$D$3*SIMULATION!$D$17/$H18452/(SIMULATION!$D$17-$I18452)*(((EXP(-$I18452*$J18468))/(1-EXP(-SIMULATION!$D$4*$I18452)))-(EXP(-SIMULATION!$D$17*$J18468)/(1-EXP(-SIMULATION!$D$4*SIMULATION!$D$17))))</f>
        <v>2.3336301785688938</v>
      </c>
      <c r="L18468">
        <v>2.4362354912596092E-2</v>
      </c>
      <c r="M18468">
        <f t="shared" ca="1" si="288"/>
        <v>2.3904829052139345</v>
      </c>
    </row>
    <row r="18469" spans="1:13" x14ac:dyDescent="0.25">
      <c r="A18469" s="9"/>
      <c r="H18469" s="9"/>
      <c r="J18469">
        <v>17</v>
      </c>
      <c r="K18469">
        <f ca="1">SIMULATION!$D$3*SIMULATION!$D$17/$H18452/(SIMULATION!$D$17-$I18452)*(((EXP(-$I18452*$J18469))/(1-EXP(-SIMULATION!$D$4*$I18452)))-(EXP(-SIMULATION!$D$17*$J18469)/(1-EXP(-SIMULATION!$D$4*SIMULATION!$D$17))))</f>
        <v>2.3150374993936733</v>
      </c>
      <c r="L18469">
        <v>0.19254464082698702</v>
      </c>
      <c r="M18469">
        <f t="shared" ca="1" si="288"/>
        <v>2.7607855632154346</v>
      </c>
    </row>
    <row r="18470" spans="1:13" x14ac:dyDescent="0.25">
      <c r="A18470" s="9"/>
      <c r="H18470" s="9"/>
      <c r="J18470">
        <v>18</v>
      </c>
      <c r="K18470">
        <f ca="1">SIMULATION!$D$3*SIMULATION!$D$17/$H18452/(SIMULATION!$D$17-$I18452)*(((EXP(-$I18452*$J18470))/(1-EXP(-SIMULATION!$D$4*$I18452)))-(EXP(-SIMULATION!$D$17*$J18470)/(1-EXP(-SIMULATION!$D$4*SIMULATION!$D$17))))</f>
        <v>2.2965463922649922</v>
      </c>
      <c r="L18470">
        <v>-0.29512564602682229</v>
      </c>
      <c r="M18470">
        <f t="shared" ca="1" si="288"/>
        <v>1.6187766546172182</v>
      </c>
    </row>
    <row r="18471" spans="1:13" x14ac:dyDescent="0.25">
      <c r="A18471" s="9"/>
      <c r="H18471" s="9"/>
      <c r="J18471">
        <v>19</v>
      </c>
      <c r="K18471">
        <f ca="1">SIMULATION!$D$3*SIMULATION!$D$17/$H18452/(SIMULATION!$D$17-$I18452)*(((EXP(-$I18452*$J18471))/(1-EXP(-SIMULATION!$D$4*$I18452)))-(EXP(-SIMULATION!$D$17*$J18471)/(1-EXP(-SIMULATION!$D$4*SIMULATION!$D$17))))</f>
        <v>2.2781731451160403</v>
      </c>
      <c r="L18471">
        <v>0.20467636307298961</v>
      </c>
      <c r="M18471">
        <f t="shared" ca="1" si="288"/>
        <v>2.7444613389089456</v>
      </c>
    </row>
    <row r="18472" spans="1:13" x14ac:dyDescent="0.25">
      <c r="A18472" s="9"/>
      <c r="H18472" s="9"/>
      <c r="J18472">
        <v>20</v>
      </c>
      <c r="K18472">
        <f ca="1">SIMULATION!$D$3*SIMULATION!$D$17/$H18452/(SIMULATION!$D$17-$I18452)*(((EXP(-$I18452*$J18472))/(1-EXP(-SIMULATION!$D$4*$I18452)))-(EXP(-SIMULATION!$D$17*$J18472)/(1-EXP(-SIMULATION!$D$4*SIMULATION!$D$17))))</f>
        <v>2.259927772217539</v>
      </c>
      <c r="L18472">
        <v>0.16399157629174591</v>
      </c>
      <c r="M18472">
        <f t="shared" ca="1" si="288"/>
        <v>2.6305368898889867</v>
      </c>
    </row>
    <row r="18473" spans="1:13" x14ac:dyDescent="0.25">
      <c r="A18473" s="9"/>
      <c r="H18473" s="9"/>
      <c r="J18473">
        <v>21</v>
      </c>
      <c r="K18473">
        <f ca="1">SIMULATION!$D$3*SIMULATION!$D$17/$H18452/(SIMULATION!$D$17-$I18452)*(((EXP(-$I18452*$J18473))/(1-EXP(-SIMULATION!$D$4*$I18452)))-(EXP(-SIMULATION!$D$17*$J18473)/(1-EXP(-SIMULATION!$D$4*SIMULATION!$D$17))))</f>
        <v>2.241816270922655</v>
      </c>
      <c r="L18473">
        <v>0.21466547810358974</v>
      </c>
      <c r="M18473">
        <f t="shared" ca="1" si="288"/>
        <v>2.7230568325406734</v>
      </c>
    </row>
    <row r="18474" spans="1:13" x14ac:dyDescent="0.25">
      <c r="A18474" s="9"/>
      <c r="H18474" s="9"/>
      <c r="J18474">
        <v>22</v>
      </c>
      <c r="K18474">
        <f ca="1">SIMULATION!$D$3*SIMULATION!$D$17/$H18452/(SIMULATION!$D$17-$I18452)*(((EXP(-$I18452*$J18474))/(1-EXP(-SIMULATION!$D$4*$I18452)))-(EXP(-SIMULATION!$D$17*$J18474)/(1-EXP(-SIMULATION!$D$4*SIMULATION!$D$17))))</f>
        <v>2.2238420678166664</v>
      </c>
      <c r="L18474">
        <v>3.168265896732643E-2</v>
      </c>
      <c r="M18474">
        <f t="shared" ca="1" si="288"/>
        <v>2.2942992976484957</v>
      </c>
    </row>
    <row r="18475" spans="1:13" x14ac:dyDescent="0.25">
      <c r="A18475" s="9"/>
      <c r="H18475" s="9"/>
      <c r="J18475">
        <v>23</v>
      </c>
      <c r="K18475">
        <f ca="1">SIMULATION!$D$3*SIMULATION!$D$17/$H18452/(SIMULATION!$D$17-$I18452)*(((EXP(-$I18452*$J18475))/(1-EXP(-SIMULATION!$D$4*$I18452)))-(EXP(-SIMULATION!$D$17*$J18475)/(1-EXP(-SIMULATION!$D$4*SIMULATION!$D$17))))</f>
        <v>2.2060069454177302</v>
      </c>
      <c r="L18475">
        <v>-8.4390889332380384E-2</v>
      </c>
      <c r="M18475">
        <f t="shared" ca="1" si="288"/>
        <v>2.0198400574205202</v>
      </c>
    </row>
    <row r="18476" spans="1:13" x14ac:dyDescent="0.25">
      <c r="A18476" s="9"/>
      <c r="H18476" s="9"/>
      <c r="J18476">
        <v>24</v>
      </c>
      <c r="K18476">
        <f ca="1">SIMULATION!$D$3*SIMULATION!$D$17/$H18452/(SIMULATION!$D$17-$I18452)*(((EXP(-$I18452*$J18476))/(1-EXP(-SIMULATION!$D$4*$I18452)))-(EXP(-SIMULATION!$D$17*$J18476)/(1-EXP(-SIMULATION!$D$4*SIMULATION!$D$17))))</f>
        <v>2.1883116360024055</v>
      </c>
      <c r="L18476">
        <v>0.13651576050111947</v>
      </c>
      <c r="M18476">
        <f t="shared" ca="1" si="288"/>
        <v>2.4870506632047231</v>
      </c>
    </row>
    <row r="18477" spans="1:13" x14ac:dyDescent="0.25">
      <c r="A18477" s="9">
        <v>740</v>
      </c>
      <c r="B18477" s="2">
        <f ca="1">NORMINV(RAND(),SIMULATION!D7,SIMULATION!D8)</f>
        <v>53.963858864083633</v>
      </c>
      <c r="C18477" s="2">
        <v>2</v>
      </c>
      <c r="D18477" s="2">
        <f ca="1">SIMULATION!$D$11*(1+(SIMULATION!$D$12*LN(1+$C18477)))*(1+(SIMULATION!$D$13*(($B18477/63.5)-1)))</f>
        <v>9.5298908751506346</v>
      </c>
      <c r="E18477" s="2">
        <v>-0.21386531551274107</v>
      </c>
      <c r="F18477" s="2">
        <f ca="1">D18477*(1+E18477)</f>
        <v>7.4917777563345522</v>
      </c>
      <c r="G18477" s="2">
        <v>0.19277910210767057</v>
      </c>
      <c r="H18477" s="9">
        <f>SIMULATION!$D$15*EXP($G$18477)</f>
        <v>267.69201483262231</v>
      </c>
      <c r="I18477" s="2">
        <f ca="1">$F18477/$H18477</f>
        <v>2.7986556718992448E-2</v>
      </c>
      <c r="J18477">
        <v>0</v>
      </c>
      <c r="K18477">
        <f ca="1">SIMULATION!$D$3*SIMULATION!$D$17/$H18477/(SIMULATION!$D$17-$I18477)*(((EXP(-$I18477*$J18477))/(1-EXP(-SIMULATION!$D$4*$I18477)))-(EXP(-SIMULATION!$D$17*$J18477)/(1-EXP(-SIMULATION!$D$4*SIMULATION!$D$17))))</f>
        <v>2.2897111633810581</v>
      </c>
      <c r="L18477">
        <v>0.19556693288716495</v>
      </c>
      <c r="M18477">
        <f t="shared" ca="1" si="288"/>
        <v>2.7375029528009938</v>
      </c>
    </row>
    <row r="18478" spans="1:13" x14ac:dyDescent="0.25">
      <c r="A18478" s="9"/>
      <c r="H18478" s="9"/>
      <c r="J18478">
        <v>1</v>
      </c>
      <c r="K18478">
        <f ca="1">SIMULATION!$D$3*SIMULATION!$D$17/$H18477/(SIMULATION!$D$17-$I18477)*(((EXP(-$I18477*$J18478))/(1-EXP(-SIMULATION!$D$4*$I18477)))-(EXP(-SIMULATION!$D$17*$J18478)/(1-EXP(-SIMULATION!$D$4*SIMULATION!$D$17))))</f>
        <v>2.95351410772082</v>
      </c>
      <c r="L18478">
        <v>-0.20361089136973456</v>
      </c>
      <c r="M18478">
        <f t="shared" ca="1" si="288"/>
        <v>2.3521464675746979</v>
      </c>
    </row>
    <row r="18479" spans="1:13" x14ac:dyDescent="0.25">
      <c r="A18479" s="9"/>
      <c r="H18479" s="9"/>
      <c r="J18479">
        <v>2</v>
      </c>
      <c r="K18479">
        <f ca="1">SIMULATION!$D$3*SIMULATION!$D$17/$H18477/(SIMULATION!$D$17-$I18477)*(((EXP(-$I18477*$J18479))/(1-EXP(-SIMULATION!$D$4*$I18477)))-(EXP(-SIMULATION!$D$17*$J18479)/(1-EXP(-SIMULATION!$D$4*SIMULATION!$D$17))))</f>
        <v>3.3378778471712045</v>
      </c>
      <c r="L18479">
        <v>0.15495471192758001</v>
      </c>
      <c r="M18479">
        <f t="shared" ca="1" si="288"/>
        <v>3.8550977474290695</v>
      </c>
    </row>
    <row r="18480" spans="1:13" x14ac:dyDescent="0.25">
      <c r="A18480" s="9"/>
      <c r="H18480" s="9"/>
      <c r="J18480">
        <v>3</v>
      </c>
      <c r="K18480">
        <f ca="1">SIMULATION!$D$3*SIMULATION!$D$17/$H18477/(SIMULATION!$D$17-$I18477)*(((EXP(-$I18477*$J18480))/(1-EXP(-SIMULATION!$D$4*$I18477)))-(EXP(-SIMULATION!$D$17*$J18480)/(1-EXP(-SIMULATION!$D$4*SIMULATION!$D$17))))</f>
        <v>3.5443021789595077</v>
      </c>
      <c r="L18480">
        <v>0.21448846849011119</v>
      </c>
      <c r="M18480">
        <f t="shared" ca="1" si="288"/>
        <v>4.3045141251906962</v>
      </c>
    </row>
    <row r="18481" spans="1:13" x14ac:dyDescent="0.25">
      <c r="A18481" s="9"/>
      <c r="H18481" s="9"/>
      <c r="J18481">
        <v>4</v>
      </c>
      <c r="K18481">
        <f ca="1">SIMULATION!$D$3*SIMULATION!$D$17/$H18477/(SIMULATION!$D$17-$I18477)*(((EXP(-$I18477*$J18481))/(1-EXP(-SIMULATION!$D$4*$I18477)))-(EXP(-SIMULATION!$D$17*$J18481)/(1-EXP(-SIMULATION!$D$4*SIMULATION!$D$17))))</f>
        <v>3.6377993950795218</v>
      </c>
      <c r="L18481">
        <v>-2.8372641706388542E-2</v>
      </c>
      <c r="M18481">
        <f t="shared" ca="1" si="288"/>
        <v>3.5345854162432135</v>
      </c>
    </row>
    <row r="18482" spans="1:13" x14ac:dyDescent="0.25">
      <c r="A18482" s="9"/>
      <c r="H18482" s="9"/>
      <c r="J18482">
        <v>5</v>
      </c>
      <c r="K18482">
        <f ca="1">SIMULATION!$D$3*SIMULATION!$D$17/$H18477/(SIMULATION!$D$17-$I18477)*(((EXP(-$I18477*$J18482))/(1-EXP(-SIMULATION!$D$4*$I18477)))-(EXP(-SIMULATION!$D$17*$J18482)/(1-EXP(-SIMULATION!$D$4*SIMULATION!$D$17))))</f>
        <v>3.6600005706360501</v>
      </c>
      <c r="L18482">
        <v>-2.4519085571323495E-2</v>
      </c>
      <c r="M18482">
        <f t="shared" ca="1" si="288"/>
        <v>3.5702607034535316</v>
      </c>
    </row>
    <row r="18483" spans="1:13" x14ac:dyDescent="0.25">
      <c r="A18483" s="9"/>
      <c r="H18483" s="9"/>
      <c r="J18483">
        <v>6</v>
      </c>
      <c r="K18483">
        <f ca="1">SIMULATION!$D$3*SIMULATION!$D$17/$H18477/(SIMULATION!$D$17-$I18477)*(((EXP(-$I18477*$J18483))/(1-EXP(-SIMULATION!$D$4*$I18477)))-(EXP(-SIMULATION!$D$17*$J18483)/(1-EXP(-SIMULATION!$D$4*SIMULATION!$D$17))))</f>
        <v>3.637554367788272</v>
      </c>
      <c r="L18483">
        <v>-0.16534078216996601</v>
      </c>
      <c r="M18483">
        <f t="shared" ca="1" si="288"/>
        <v>3.036118283432383</v>
      </c>
    </row>
    <row r="18484" spans="1:13" x14ac:dyDescent="0.25">
      <c r="A18484" s="9"/>
      <c r="H18484" s="9"/>
      <c r="J18484">
        <v>7</v>
      </c>
      <c r="K18484">
        <f ca="1">SIMULATION!$D$3*SIMULATION!$D$17/$H18477/(SIMULATION!$D$17-$I18477)*(((EXP(-$I18477*$J18484))/(1-EXP(-SIMULATION!$D$4*$I18477)))-(EXP(-SIMULATION!$D$17*$J18484)/(1-EXP(-SIMULATION!$D$4*SIMULATION!$D$17))))</f>
        <v>3.5875091700665456</v>
      </c>
      <c r="L18484">
        <v>3.7130211057049958E-2</v>
      </c>
      <c r="M18484">
        <f t="shared" ca="1" si="288"/>
        <v>3.7207141427202184</v>
      </c>
    </row>
    <row r="18485" spans="1:13" x14ac:dyDescent="0.25">
      <c r="A18485" s="9"/>
      <c r="H18485" s="9"/>
      <c r="J18485">
        <v>8</v>
      </c>
      <c r="K18485">
        <f ca="1">SIMULATION!$D$3*SIMULATION!$D$17/$H18477/(SIMULATION!$D$17-$I18477)*(((EXP(-$I18477*$J18485))/(1-EXP(-SIMULATION!$D$4*$I18477)))-(EXP(-SIMULATION!$D$17*$J18485)/(1-EXP(-SIMULATION!$D$4*SIMULATION!$D$17))))</f>
        <v>3.5207620621983722</v>
      </c>
      <c r="L18485">
        <v>-0.52773008169018853</v>
      </c>
      <c r="M18485">
        <f t="shared" ca="1" si="288"/>
        <v>1.6627500115027085</v>
      </c>
    </row>
    <row r="18486" spans="1:13" x14ac:dyDescent="0.25">
      <c r="A18486" s="9"/>
      <c r="H18486" s="9"/>
      <c r="J18486">
        <v>9</v>
      </c>
      <c r="K18486">
        <f ca="1">SIMULATION!$D$3*SIMULATION!$D$17/$H18477/(SIMULATION!$D$17-$I18477)*(((EXP(-$I18477*$J18486))/(1-EXP(-SIMULATION!$D$4*$I18477)))-(EXP(-SIMULATION!$D$17*$J18486)/(1-EXP(-SIMULATION!$D$4*SIMULATION!$D$17))))</f>
        <v>3.4442689982282944</v>
      </c>
      <c r="L18486">
        <v>-0.10155992896819067</v>
      </c>
      <c r="M18486">
        <f t="shared" ca="1" si="288"/>
        <v>3.0944692834208878</v>
      </c>
    </row>
    <row r="18487" spans="1:13" x14ac:dyDescent="0.25">
      <c r="A18487" s="9"/>
      <c r="H18487" s="9"/>
      <c r="J18487">
        <v>10</v>
      </c>
      <c r="K18487">
        <f ca="1">SIMULATION!$D$3*SIMULATION!$D$17/$H18477/(SIMULATION!$D$17-$I18477)*(((EXP(-$I18477*$J18487))/(1-EXP(-SIMULATION!$D$4*$I18477)))-(EXP(-SIMULATION!$D$17*$J18487)/(1-EXP(-SIMULATION!$D$4*SIMULATION!$D$17))))</f>
        <v>3.3624611096269938</v>
      </c>
      <c r="L18487">
        <v>-0.43912879087034551</v>
      </c>
      <c r="M18487">
        <f t="shared" ca="1" si="288"/>
        <v>1.8859076282079317</v>
      </c>
    </row>
    <row r="18488" spans="1:13" x14ac:dyDescent="0.25">
      <c r="A18488" s="9"/>
      <c r="H18488" s="9"/>
      <c r="J18488">
        <v>11</v>
      </c>
      <c r="K18488">
        <f ca="1">SIMULATION!$D$3*SIMULATION!$D$17/$H18477/(SIMULATION!$D$17-$I18477)*(((EXP(-$I18477*$J18488))/(1-EXP(-SIMULATION!$D$4*$I18477)))-(EXP(-SIMULATION!$D$17*$J18488)/(1-EXP(-SIMULATION!$D$4*SIMULATION!$D$17))))</f>
        <v>3.2781522892208761</v>
      </c>
      <c r="L18488">
        <v>-0.36793696925602726</v>
      </c>
      <c r="M18488">
        <f t="shared" ca="1" si="288"/>
        <v>2.0719988711652393</v>
      </c>
    </row>
    <row r="18489" spans="1:13" x14ac:dyDescent="0.25">
      <c r="A18489" s="9"/>
      <c r="H18489" s="9"/>
      <c r="J18489">
        <v>12</v>
      </c>
      <c r="K18489">
        <f ca="1">SIMULATION!$D$3*SIMULATION!$D$17/$H18477/(SIMULATION!$D$17-$I18477)*(((EXP(-$I18477*$J18489))/(1-EXP(-SIMULATION!$D$4*$I18477)))-(EXP(-SIMULATION!$D$17*$J18489)/(1-EXP(-SIMULATION!$D$4*SIMULATION!$D$17))))</f>
        <v>3.1931207728886046</v>
      </c>
      <c r="L18489">
        <v>-0.55227933954974762</v>
      </c>
      <c r="M18489">
        <f t="shared" ca="1" si="288"/>
        <v>1.4296261413351063</v>
      </c>
    </row>
    <row r="18490" spans="1:13" x14ac:dyDescent="0.25">
      <c r="A18490" s="9"/>
      <c r="H18490" s="9"/>
      <c r="J18490">
        <v>13</v>
      </c>
      <c r="K18490">
        <f ca="1">SIMULATION!$D$3*SIMULATION!$D$17/$H18477/(SIMULATION!$D$17-$I18477)*(((EXP(-$I18477*$J18490))/(1-EXP(-SIMULATION!$D$4*$I18477)))-(EXP(-SIMULATION!$D$17*$J18490)/(1-EXP(-SIMULATION!$D$4*SIMULATION!$D$17))))</f>
        <v>3.1084818116679047</v>
      </c>
      <c r="L18490">
        <v>0.23368953839791387</v>
      </c>
      <c r="M18490">
        <f t="shared" ca="1" si="288"/>
        <v>3.8349014913548882</v>
      </c>
    </row>
    <row r="18491" spans="1:13" x14ac:dyDescent="0.25">
      <c r="A18491" s="9"/>
      <c r="H18491" s="9"/>
      <c r="J18491">
        <v>14</v>
      </c>
      <c r="K18491">
        <f ca="1">SIMULATION!$D$3*SIMULATION!$D$17/$H18477/(SIMULATION!$D$17-$I18477)*(((EXP(-$I18477*$J18491))/(1-EXP(-SIMULATION!$D$4*$I18477)))-(EXP(-SIMULATION!$D$17*$J18491)/(1-EXP(-SIMULATION!$D$4*SIMULATION!$D$17))))</f>
        <v>3.0249264700656564</v>
      </c>
      <c r="L18491">
        <v>0.12809925895514204</v>
      </c>
      <c r="M18491">
        <f t="shared" ca="1" si="288"/>
        <v>3.4124173092748604</v>
      </c>
    </row>
    <row r="18492" spans="1:13" x14ac:dyDescent="0.25">
      <c r="A18492" s="9"/>
      <c r="H18492" s="9"/>
      <c r="J18492">
        <v>15</v>
      </c>
      <c r="K18492">
        <f ca="1">SIMULATION!$D$3*SIMULATION!$D$17/$H18477/(SIMULATION!$D$17-$I18477)*(((EXP(-$I18477*$J18492))/(1-EXP(-SIMULATION!$D$4*$I18477)))-(EXP(-SIMULATION!$D$17*$J18492)/(1-EXP(-SIMULATION!$D$4*SIMULATION!$D$17))))</f>
        <v>2.9428746353141491</v>
      </c>
      <c r="L18492">
        <v>6.2587597560071276E-2</v>
      </c>
      <c r="M18492">
        <f t="shared" ca="1" si="288"/>
        <v>3.1270620886589326</v>
      </c>
    </row>
    <row r="18493" spans="1:13" x14ac:dyDescent="0.25">
      <c r="A18493" s="9"/>
      <c r="H18493" s="9"/>
      <c r="J18493">
        <v>16</v>
      </c>
      <c r="K18493">
        <f ca="1">SIMULATION!$D$3*SIMULATION!$D$17/$H18477/(SIMULATION!$D$17-$I18477)*(((EXP(-$I18477*$J18493))/(1-EXP(-SIMULATION!$D$4*$I18477)))-(EXP(-SIMULATION!$D$17*$J18493)/(1-EXP(-SIMULATION!$D$4*SIMULATION!$D$17))))</f>
        <v>2.8625730514295267</v>
      </c>
      <c r="L18493">
        <v>0.1193463336632876</v>
      </c>
      <c r="M18493">
        <f t="shared" ca="1" si="288"/>
        <v>3.2042106499609702</v>
      </c>
    </row>
    <row r="18494" spans="1:13" x14ac:dyDescent="0.25">
      <c r="A18494" s="9"/>
      <c r="H18494" s="9"/>
      <c r="J18494">
        <v>17</v>
      </c>
      <c r="K18494">
        <f ca="1">SIMULATION!$D$3*SIMULATION!$D$17/$H18477/(SIMULATION!$D$17-$I18477)*(((EXP(-$I18477*$J18494))/(1-EXP(-SIMULATION!$D$4*$I18477)))-(EXP(-SIMULATION!$D$17*$J18494)/(1-EXP(-SIMULATION!$D$4*SIMULATION!$D$17))))</f>
        <v>2.7841581243253399</v>
      </c>
      <c r="L18494">
        <v>0.13759302324104888</v>
      </c>
      <c r="M18494">
        <f t="shared" ca="1" si="288"/>
        <v>3.1672388578323916</v>
      </c>
    </row>
    <row r="18495" spans="1:13" x14ac:dyDescent="0.25">
      <c r="A18495" s="9"/>
      <c r="H18495" s="9"/>
      <c r="J18495">
        <v>18</v>
      </c>
      <c r="K18495">
        <f ca="1">SIMULATION!$D$3*SIMULATION!$D$17/$H18477/(SIMULATION!$D$17-$I18477)*(((EXP(-$I18477*$J18495))/(1-EXP(-SIMULATION!$D$4*$I18477)))-(EXP(-SIMULATION!$D$17*$J18495)/(1-EXP(-SIMULATION!$D$4*SIMULATION!$D$17))))</f>
        <v>2.7076961518456919</v>
      </c>
      <c r="L18495">
        <v>0.21966251667703113</v>
      </c>
      <c r="M18495">
        <f t="shared" ca="1" si="288"/>
        <v>3.3024755029568293</v>
      </c>
    </row>
    <row r="18496" spans="1:13" x14ac:dyDescent="0.25">
      <c r="A18496" s="9"/>
      <c r="H18496" s="9"/>
      <c r="J18496">
        <v>19</v>
      </c>
      <c r="K18496">
        <f ca="1">SIMULATION!$D$3*SIMULATION!$D$17/$H18477/(SIMULATION!$D$17-$I18477)*(((EXP(-$I18477*$J18496))/(1-EXP(-SIMULATION!$D$4*$I18477)))-(EXP(-SIMULATION!$D$17*$J18496)/(1-EXP(-SIMULATION!$D$4*SIMULATION!$D$17))))</f>
        <v>2.633209087608257</v>
      </c>
      <c r="L18496">
        <v>-0.24701654989428717</v>
      </c>
      <c r="M18496">
        <f t="shared" ca="1" si="288"/>
        <v>1.9827628636369816</v>
      </c>
    </row>
    <row r="18497" spans="1:13" x14ac:dyDescent="0.25">
      <c r="A18497" s="9"/>
      <c r="H18497" s="9"/>
      <c r="J18497">
        <v>20</v>
      </c>
      <c r="K18497">
        <f ca="1">SIMULATION!$D$3*SIMULATION!$D$17/$H18477/(SIMULATION!$D$17-$I18477)*(((EXP(-$I18477*$J18497))/(1-EXP(-SIMULATION!$D$4*$I18477)))-(EXP(-SIMULATION!$D$17*$J18497)/(1-EXP(-SIMULATION!$D$4*SIMULATION!$D$17))))</f>
        <v>2.5606910350179093</v>
      </c>
      <c r="L18497">
        <v>-9.0331376571443314E-2</v>
      </c>
      <c r="M18497">
        <f t="shared" ca="1" si="288"/>
        <v>2.3293802888505875</v>
      </c>
    </row>
    <row r="18498" spans="1:13" x14ac:dyDescent="0.25">
      <c r="A18498" s="9"/>
      <c r="H18498" s="9"/>
      <c r="J18498">
        <v>21</v>
      </c>
      <c r="K18498">
        <f ca="1">SIMULATION!$D$3*SIMULATION!$D$17/$H18477/(SIMULATION!$D$17-$I18477)*(((EXP(-$I18477*$J18498))/(1-EXP(-SIMULATION!$D$4*$I18477)))-(EXP(-SIMULATION!$D$17*$J18498)/(1-EXP(-SIMULATION!$D$4*SIMULATION!$D$17))))</f>
        <v>2.4901188013925166</v>
      </c>
      <c r="L18498">
        <v>-9.8224322154654833E-2</v>
      </c>
      <c r="M18498">
        <f t="shared" ca="1" si="288"/>
        <v>2.2455285700411753</v>
      </c>
    </row>
    <row r="18499" spans="1:13" x14ac:dyDescent="0.25">
      <c r="A18499" s="9"/>
      <c r="H18499" s="9"/>
      <c r="J18499">
        <v>22</v>
      </c>
      <c r="K18499">
        <f ca="1">SIMULATION!$D$3*SIMULATION!$D$17/$H18477/(SIMULATION!$D$17-$I18477)*(((EXP(-$I18477*$J18499))/(1-EXP(-SIMULATION!$D$4*$I18477)))-(EXP(-SIMULATION!$D$17*$J18499)/(1-EXP(-SIMULATION!$D$4*SIMULATION!$D$17))))</f>
        <v>2.4214586460959993</v>
      </c>
      <c r="L18499">
        <v>0.13218243994834106</v>
      </c>
      <c r="M18499">
        <f t="shared" ref="M18499:M18562" ca="1" si="289">$K18499*(1+$L18499)</f>
        <v>2.7415329581709749</v>
      </c>
    </row>
    <row r="18500" spans="1:13" x14ac:dyDescent="0.25">
      <c r="A18500" s="9"/>
      <c r="H18500" s="9"/>
      <c r="J18500">
        <v>23</v>
      </c>
      <c r="K18500">
        <f ca="1">SIMULATION!$D$3*SIMULATION!$D$17/$H18477/(SIMULATION!$D$17-$I18477)*(((EXP(-$I18477*$J18500))/(1-EXP(-SIMULATION!$D$4*$I18477)))-(EXP(-SIMULATION!$D$17*$J18500)/(1-EXP(-SIMULATION!$D$4*SIMULATION!$D$17))))</f>
        <v>2.3546705901185425</v>
      </c>
      <c r="L18500">
        <v>-0.52836194628425603</v>
      </c>
      <c r="M18500">
        <f t="shared" ca="1" si="289"/>
        <v>1.1105522542652118</v>
      </c>
    </row>
    <row r="18501" spans="1:13" x14ac:dyDescent="0.25">
      <c r="A18501" s="9"/>
      <c r="H18501" s="9"/>
      <c r="J18501">
        <v>24</v>
      </c>
      <c r="K18501">
        <f ca="1">SIMULATION!$D$3*SIMULATION!$D$17/$H18477/(SIMULATION!$D$17-$I18477)*(((EXP(-$I18477*$J18501))/(1-EXP(-SIMULATION!$D$4*$I18477)))-(EXP(-SIMULATION!$D$17*$J18501)/(1-EXP(-SIMULATION!$D$4*SIMULATION!$D$17))))</f>
        <v>2.2897111633810581</v>
      </c>
      <c r="L18501">
        <v>-4.5291961971191882E-3</v>
      </c>
      <c r="M18501">
        <f t="shared" ca="1" si="289"/>
        <v>2.2793406122873709</v>
      </c>
    </row>
    <row r="18502" spans="1:13" x14ac:dyDescent="0.25">
      <c r="A18502" s="9">
        <v>741</v>
      </c>
      <c r="B18502" s="2">
        <f ca="1">NORMINV(RAND(),SIMULATION!D7,SIMULATION!D8)</f>
        <v>60.099195633270234</v>
      </c>
      <c r="C18502" s="2">
        <v>2</v>
      </c>
      <c r="D18502" s="2">
        <f ca="1">SIMULATION!$D$11*(1+(SIMULATION!$D$12*LN(1+$C18502)))*(1+(SIMULATION!$D$13*(($B18502/63.5)-1)))</f>
        <v>9.9855116419526198</v>
      </c>
      <c r="E18502" s="2">
        <v>0.25922105257956662</v>
      </c>
      <c r="F18502" s="2">
        <f ca="1">D18502*(1+E18502)</f>
        <v>12.573966480325094</v>
      </c>
      <c r="G18502" s="2">
        <v>0.169359084397321</v>
      </c>
      <c r="H18502" s="9">
        <f>SIMULATION!$D$15*EXP($G$18502)</f>
        <v>261.49550748820093</v>
      </c>
      <c r="I18502" s="2">
        <f ca="1">$F18502/$H18502</f>
        <v>4.8084827923448932E-2</v>
      </c>
      <c r="J18502">
        <v>0</v>
      </c>
      <c r="K18502">
        <f ca="1">SIMULATION!$D$3*SIMULATION!$D$17/$H18502/(SIMULATION!$D$17-$I18502)*(((EXP(-$I18502*$J18502))/(1-EXP(-SIMULATION!$D$4*$I18502)))-(EXP(-SIMULATION!$D$17*$J18502)/(1-EXP(-SIMULATION!$D$4*SIMULATION!$D$17))))</f>
        <v>1.0861412689902741</v>
      </c>
      <c r="L18502">
        <v>-0.14766525153915372</v>
      </c>
      <c r="M18502">
        <f t="shared" ca="1" si="289"/>
        <v>0.92575594529776972</v>
      </c>
    </row>
    <row r="18503" spans="1:13" x14ac:dyDescent="0.25">
      <c r="A18503" s="9"/>
      <c r="H18503" s="9"/>
      <c r="J18503">
        <v>1</v>
      </c>
      <c r="K18503">
        <f ca="1">SIMULATION!$D$3*SIMULATION!$D$17/$H18502/(SIMULATION!$D$17-$I18502)*(((EXP(-$I18502*$J18503))/(1-EXP(-SIMULATION!$D$4*$I18502)))-(EXP(-SIMULATION!$D$17*$J18503)/(1-EXP(-SIMULATION!$D$4*SIMULATION!$D$17))))</f>
        <v>1.7714310123328914</v>
      </c>
      <c r="L18503">
        <v>-0.20780186553088184</v>
      </c>
      <c r="M18503">
        <f t="shared" ca="1" si="289"/>
        <v>1.403324343310858</v>
      </c>
    </row>
    <row r="18504" spans="1:13" x14ac:dyDescent="0.25">
      <c r="A18504" s="9"/>
      <c r="H18504" s="9"/>
      <c r="J18504">
        <v>2</v>
      </c>
      <c r="K18504">
        <f ca="1">SIMULATION!$D$3*SIMULATION!$D$17/$H18502/(SIMULATION!$D$17-$I18502)*(((EXP(-$I18502*$J18504))/(1-EXP(-SIMULATION!$D$4*$I18502)))-(EXP(-SIMULATION!$D$17*$J18504)/(1-EXP(-SIMULATION!$D$4*SIMULATION!$D$17))))</f>
        <v>2.1600941959091626</v>
      </c>
      <c r="L18504">
        <v>7.9477912802597528E-2</v>
      </c>
      <c r="M18504">
        <f t="shared" ca="1" si="289"/>
        <v>2.331773974057028</v>
      </c>
    </row>
    <row r="18505" spans="1:13" x14ac:dyDescent="0.25">
      <c r="A18505" s="9"/>
      <c r="H18505" s="9"/>
      <c r="J18505">
        <v>3</v>
      </c>
      <c r="K18505">
        <f ca="1">SIMULATION!$D$3*SIMULATION!$D$17/$H18502/(SIMULATION!$D$17-$I18502)*(((EXP(-$I18502*$J18505))/(1-EXP(-SIMULATION!$D$4*$I18502)))-(EXP(-SIMULATION!$D$17*$J18505)/(1-EXP(-SIMULATION!$D$4*SIMULATION!$D$17))))</f>
        <v>2.361042101020097</v>
      </c>
      <c r="L18505">
        <v>-0.10020818965085597</v>
      </c>
      <c r="M18505">
        <f t="shared" ca="1" si="289"/>
        <v>2.1244463463874195</v>
      </c>
    </row>
    <row r="18506" spans="1:13" x14ac:dyDescent="0.25">
      <c r="A18506" s="9"/>
      <c r="H18506" s="9"/>
      <c r="J18506">
        <v>4</v>
      </c>
      <c r="K18506">
        <f ca="1">SIMULATION!$D$3*SIMULATION!$D$17/$H18502/(SIMULATION!$D$17-$I18502)*(((EXP(-$I18502*$J18506))/(1-EXP(-SIMULATION!$D$4*$I18502)))-(EXP(-SIMULATION!$D$17*$J18506)/(1-EXP(-SIMULATION!$D$4*SIMULATION!$D$17))))</f>
        <v>2.443956445700727</v>
      </c>
      <c r="L18506">
        <v>-0.37769670019199858</v>
      </c>
      <c r="M18506">
        <f t="shared" ca="1" si="289"/>
        <v>1.520882160746597</v>
      </c>
    </row>
    <row r="18507" spans="1:13" x14ac:dyDescent="0.25">
      <c r="A18507" s="9"/>
      <c r="H18507" s="9"/>
      <c r="J18507">
        <v>5</v>
      </c>
      <c r="K18507">
        <f ca="1">SIMULATION!$D$3*SIMULATION!$D$17/$H18502/(SIMULATION!$D$17-$I18502)*(((EXP(-$I18502*$J18507))/(1-EXP(-SIMULATION!$D$4*$I18502)))-(EXP(-SIMULATION!$D$17*$J18507)/(1-EXP(-SIMULATION!$D$4*SIMULATION!$D$17))))</f>
        <v>2.4533849155393601</v>
      </c>
      <c r="L18507">
        <v>0.47788036827949293</v>
      </c>
      <c r="M18507">
        <f t="shared" ca="1" si="289"/>
        <v>3.6258094025086622</v>
      </c>
    </row>
    <row r="18508" spans="1:13" x14ac:dyDescent="0.25">
      <c r="A18508" s="9"/>
      <c r="H18508" s="9"/>
      <c r="J18508">
        <v>6</v>
      </c>
      <c r="K18508">
        <f ca="1">SIMULATION!$D$3*SIMULATION!$D$17/$H18502/(SIMULATION!$D$17-$I18502)*(((EXP(-$I18502*$J18508))/(1-EXP(-SIMULATION!$D$4*$I18502)))-(EXP(-SIMULATION!$D$17*$J18508)/(1-EXP(-SIMULATION!$D$4*SIMULATION!$D$17))))</f>
        <v>2.4177736767571605</v>
      </c>
      <c r="L18508">
        <v>-9.7689905124990539E-2</v>
      </c>
      <c r="M18508">
        <f t="shared" ca="1" si="289"/>
        <v>2.1815815956610538</v>
      </c>
    </row>
    <row r="18509" spans="1:13" x14ac:dyDescent="0.25">
      <c r="A18509" s="9"/>
      <c r="H18509" s="9"/>
      <c r="J18509">
        <v>7</v>
      </c>
      <c r="K18509">
        <f ca="1">SIMULATION!$D$3*SIMULATION!$D$17/$H18502/(SIMULATION!$D$17-$I18502)*(((EXP(-$I18502*$J18509))/(1-EXP(-SIMULATION!$D$4*$I18502)))-(EXP(-SIMULATION!$D$17*$J18509)/(1-EXP(-SIMULATION!$D$4*SIMULATION!$D$17))))</f>
        <v>2.3552553961240554</v>
      </c>
      <c r="L18509">
        <v>1.4910691330430881E-2</v>
      </c>
      <c r="M18509">
        <f t="shared" ca="1" si="289"/>
        <v>2.3903738823399929</v>
      </c>
    </row>
    <row r="18510" spans="1:13" x14ac:dyDescent="0.25">
      <c r="A18510" s="9"/>
      <c r="H18510" s="9"/>
      <c r="J18510">
        <v>8</v>
      </c>
      <c r="K18510">
        <f ca="1">SIMULATION!$D$3*SIMULATION!$D$17/$H18502/(SIMULATION!$D$17-$I18502)*(((EXP(-$I18502*$J18510))/(1-EXP(-SIMULATION!$D$4*$I18502)))-(EXP(-SIMULATION!$D$17*$J18510)/(1-EXP(-SIMULATION!$D$4*SIMULATION!$D$17))))</f>
        <v>2.2773581218653165</v>
      </c>
      <c r="L18510">
        <v>8.5815206193853008E-2</v>
      </c>
      <c r="M18510">
        <f t="shared" ca="1" si="289"/>
        <v>2.4727900786704344</v>
      </c>
    </row>
    <row r="18511" spans="1:13" x14ac:dyDescent="0.25">
      <c r="A18511" s="9"/>
      <c r="H18511" s="9"/>
      <c r="J18511">
        <v>9</v>
      </c>
      <c r="K18511">
        <f ca="1">SIMULATION!$D$3*SIMULATION!$D$17/$H18502/(SIMULATION!$D$17-$I18502)*(((EXP(-$I18502*$J18511))/(1-EXP(-SIMULATION!$D$4*$I18502)))-(EXP(-SIMULATION!$D$17*$J18511)/(1-EXP(-SIMULATION!$D$4*SIMULATION!$D$17))))</f>
        <v>2.1913818122759023</v>
      </c>
      <c r="L18511">
        <v>1.0173275816516033E-2</v>
      </c>
      <c r="M18511">
        <f t="shared" ca="1" si="289"/>
        <v>2.2136753438714818</v>
      </c>
    </row>
    <row r="18512" spans="1:13" x14ac:dyDescent="0.25">
      <c r="A18512" s="9"/>
      <c r="H18512" s="9"/>
      <c r="J18512">
        <v>10</v>
      </c>
      <c r="K18512">
        <f ca="1">SIMULATION!$D$3*SIMULATION!$D$17/$H18502/(SIMULATION!$D$17-$I18502)*(((EXP(-$I18502*$J18512))/(1-EXP(-SIMULATION!$D$4*$I18502)))-(EXP(-SIMULATION!$D$17*$J18512)/(1-EXP(-SIMULATION!$D$4*SIMULATION!$D$17))))</f>
        <v>2.1019210706089284</v>
      </c>
      <c r="L18512">
        <v>-4.0707065817198441E-2</v>
      </c>
      <c r="M18512">
        <f t="shared" ca="1" si="289"/>
        <v>2.0163580312450948</v>
      </c>
    </row>
    <row r="18513" spans="1:13" x14ac:dyDescent="0.25">
      <c r="A18513" s="9"/>
      <c r="H18513" s="9"/>
      <c r="J18513">
        <v>11</v>
      </c>
      <c r="K18513">
        <f ca="1">SIMULATION!$D$3*SIMULATION!$D$17/$H18502/(SIMULATION!$D$17-$I18502)*(((EXP(-$I18502*$J18513))/(1-EXP(-SIMULATION!$D$4*$I18502)))-(EXP(-SIMULATION!$D$17*$J18513)/(1-EXP(-SIMULATION!$D$4*SIMULATION!$D$17))))</f>
        <v>2.0118407577171498</v>
      </c>
      <c r="L18513">
        <v>-0.15467404424716585</v>
      </c>
      <c r="M18513">
        <f t="shared" ca="1" si="289"/>
        <v>1.7006612113397555</v>
      </c>
    </row>
    <row r="18514" spans="1:13" x14ac:dyDescent="0.25">
      <c r="A18514" s="9"/>
      <c r="H18514" s="9"/>
      <c r="J18514">
        <v>12</v>
      </c>
      <c r="K18514">
        <f ca="1">SIMULATION!$D$3*SIMULATION!$D$17/$H18502/(SIMULATION!$D$17-$I18502)*(((EXP(-$I18502*$J18514))/(1-EXP(-SIMULATION!$D$4*$I18502)))-(EXP(-SIMULATION!$D$17*$J18514)/(1-EXP(-SIMULATION!$D$4*SIMULATION!$D$17))))</f>
        <v>1.9229010045299448</v>
      </c>
      <c r="L18514">
        <v>4.1420260020421103E-2</v>
      </c>
      <c r="M18514">
        <f t="shared" ca="1" si="289"/>
        <v>2.0025480641311044</v>
      </c>
    </row>
    <row r="18515" spans="1:13" x14ac:dyDescent="0.25">
      <c r="A18515" s="9"/>
      <c r="H18515" s="9"/>
      <c r="J18515">
        <v>13</v>
      </c>
      <c r="K18515">
        <f ca="1">SIMULATION!$D$3*SIMULATION!$D$17/$H18502/(SIMULATION!$D$17-$I18502)*(((EXP(-$I18502*$J18515))/(1-EXP(-SIMULATION!$D$4*$I18502)))-(EXP(-SIMULATION!$D$17*$J18515)/(1-EXP(-SIMULATION!$D$4*SIMULATION!$D$17))))</f>
        <v>1.8361575600619853</v>
      </c>
      <c r="L18515">
        <v>-0.18722463532872285</v>
      </c>
      <c r="M18515">
        <f t="shared" ca="1" si="289"/>
        <v>1.4923836304733027</v>
      </c>
    </row>
    <row r="18516" spans="1:13" x14ac:dyDescent="0.25">
      <c r="A18516" s="9"/>
      <c r="H18516" s="9"/>
      <c r="J18516">
        <v>14</v>
      </c>
      <c r="K18516">
        <f ca="1">SIMULATION!$D$3*SIMULATION!$D$17/$H18502/(SIMULATION!$D$17-$I18502)*(((EXP(-$I18502*$J18516))/(1-EXP(-SIMULATION!$D$4*$I18502)))-(EXP(-SIMULATION!$D$17*$J18516)/(1-EXP(-SIMULATION!$D$4*SIMULATION!$D$17))))</f>
        <v>1.7522181771998819</v>
      </c>
      <c r="L18516">
        <v>0.28766430881953642</v>
      </c>
      <c r="M18516">
        <f t="shared" ca="1" si="289"/>
        <v>2.2562688080451143</v>
      </c>
    </row>
    <row r="18517" spans="1:13" x14ac:dyDescent="0.25">
      <c r="A18517" s="9"/>
      <c r="H18517" s="9"/>
      <c r="J18517">
        <v>15</v>
      </c>
      <c r="K18517">
        <f ca="1">SIMULATION!$D$3*SIMULATION!$D$17/$H18502/(SIMULATION!$D$17-$I18502)*(((EXP(-$I18502*$J18517))/(1-EXP(-SIMULATION!$D$4*$I18502)))-(EXP(-SIMULATION!$D$17*$J18517)/(1-EXP(-SIMULATION!$D$4*SIMULATION!$D$17))))</f>
        <v>1.6714067518392812</v>
      </c>
      <c r="L18517">
        <v>-1.9927994399367235E-2</v>
      </c>
      <c r="M18517">
        <f t="shared" ca="1" si="289"/>
        <v>1.6380989674495634</v>
      </c>
    </row>
    <row r="18518" spans="1:13" x14ac:dyDescent="0.25">
      <c r="A18518" s="9"/>
      <c r="H18518" s="9"/>
      <c r="J18518">
        <v>16</v>
      </c>
      <c r="K18518">
        <f ca="1">SIMULATION!$D$3*SIMULATION!$D$17/$H18502/(SIMULATION!$D$17-$I18502)*(((EXP(-$I18502*$J18518))/(1-EXP(-SIMULATION!$D$4*$I18502)))-(EXP(-SIMULATION!$D$17*$J18518)/(1-EXP(-SIMULATION!$D$4*SIMULATION!$D$17))))</f>
        <v>1.5938683555987774</v>
      </c>
      <c r="L18518">
        <v>-0.6198533187165457</v>
      </c>
      <c r="M18518">
        <f t="shared" ca="1" si="289"/>
        <v>0.60590376578359184</v>
      </c>
    </row>
    <row r="18519" spans="1:13" x14ac:dyDescent="0.25">
      <c r="A18519" s="9"/>
      <c r="H18519" s="9"/>
      <c r="J18519">
        <v>17</v>
      </c>
      <c r="K18519">
        <f ca="1">SIMULATION!$D$3*SIMULATION!$D$17/$H18502/(SIMULATION!$D$17-$I18502)*(((EXP(-$I18502*$J18519))/(1-EXP(-SIMULATION!$D$4*$I18502)))-(EXP(-SIMULATION!$D$17*$J18519)/(1-EXP(-SIMULATION!$D$4*SIMULATION!$D$17))))</f>
        <v>1.5196363988215609</v>
      </c>
      <c r="L18519">
        <v>-0.31236986890428969</v>
      </c>
      <c r="M18519">
        <f t="shared" ca="1" si="289"/>
        <v>1.044947776139483</v>
      </c>
    </row>
    <row r="18520" spans="1:13" x14ac:dyDescent="0.25">
      <c r="A18520" s="9"/>
      <c r="H18520" s="9"/>
      <c r="J18520">
        <v>18</v>
      </c>
      <c r="K18520">
        <f ca="1">SIMULATION!$D$3*SIMULATION!$D$17/$H18502/(SIMULATION!$D$17-$I18502)*(((EXP(-$I18502*$J18520))/(1-EXP(-SIMULATION!$D$4*$I18502)))-(EXP(-SIMULATION!$D$17*$J18520)/(1-EXP(-SIMULATION!$D$4*SIMULATION!$D$17))))</f>
        <v>1.4486755325304841</v>
      </c>
      <c r="L18520">
        <v>0.18494070544414054</v>
      </c>
      <c r="M18520">
        <f t="shared" ca="1" si="289"/>
        <v>1.7165946074763379</v>
      </c>
    </row>
    <row r="18521" spans="1:13" x14ac:dyDescent="0.25">
      <c r="A18521" s="9"/>
      <c r="H18521" s="9"/>
      <c r="J18521">
        <v>19</v>
      </c>
      <c r="K18521">
        <f ca="1">SIMULATION!$D$3*SIMULATION!$D$17/$H18502/(SIMULATION!$D$17-$I18502)*(((EXP(-$I18502*$J18521))/(1-EXP(-SIMULATION!$D$4*$I18502)))-(EXP(-SIMULATION!$D$17*$J18521)/(1-EXP(-SIMULATION!$D$4*SIMULATION!$D$17))))</f>
        <v>1.3809090097814027</v>
      </c>
      <c r="L18521">
        <v>-5.7376408564653383E-2</v>
      </c>
      <c r="M18521">
        <f t="shared" ca="1" si="289"/>
        <v>1.3016774102455739</v>
      </c>
    </row>
    <row r="18522" spans="1:13" x14ac:dyDescent="0.25">
      <c r="A18522" s="9"/>
      <c r="H18522" s="9"/>
      <c r="J18522">
        <v>20</v>
      </c>
      <c r="K18522">
        <f ca="1">SIMULATION!$D$3*SIMULATION!$D$17/$H18502/(SIMULATION!$D$17-$I18502)*(((EXP(-$I18502*$J18522))/(1-EXP(-SIMULATION!$D$4*$I18502)))-(EXP(-SIMULATION!$D$17*$J18522)/(1-EXP(-SIMULATION!$D$4*SIMULATION!$D$17))))</f>
        <v>1.3162360943839675</v>
      </c>
      <c r="L18522">
        <v>6.4658359771100965E-3</v>
      </c>
      <c r="M18522">
        <f t="shared" ca="1" si="289"/>
        <v>1.3247466610774064</v>
      </c>
    </row>
    <row r="18523" spans="1:13" x14ac:dyDescent="0.25">
      <c r="A18523" s="9"/>
      <c r="H18523" s="9"/>
      <c r="J18523">
        <v>21</v>
      </c>
      <c r="K18523">
        <f ca="1">SIMULATION!$D$3*SIMULATION!$D$17/$H18502/(SIMULATION!$D$17-$I18502)*(((EXP(-$I18502*$J18523))/(1-EXP(-SIMULATION!$D$4*$I18502)))-(EXP(-SIMULATION!$D$17*$J18523)/(1-EXP(-SIMULATION!$D$4*SIMULATION!$D$17))))</f>
        <v>1.2545430976068936</v>
      </c>
      <c r="L18523">
        <v>0.32182148596525662</v>
      </c>
      <c r="M18523">
        <f t="shared" ca="1" si="289"/>
        <v>1.6582820214862002</v>
      </c>
    </row>
    <row r="18524" spans="1:13" x14ac:dyDescent="0.25">
      <c r="A18524" s="9"/>
      <c r="H18524" s="9"/>
      <c r="J18524">
        <v>22</v>
      </c>
      <c r="K18524">
        <f ca="1">SIMULATION!$D$3*SIMULATION!$D$17/$H18502/(SIMULATION!$D$17-$I18502)*(((EXP(-$I18502*$J18524))/(1-EXP(-SIMULATION!$D$4*$I18502)))-(EXP(-SIMULATION!$D$17*$J18524)/(1-EXP(-SIMULATION!$D$4*SIMULATION!$D$17))))</f>
        <v>1.1957103371382833</v>
      </c>
      <c r="L18524">
        <v>-0.54350082006790423</v>
      </c>
      <c r="M18524">
        <f t="shared" ca="1" si="289"/>
        <v>0.54584078833995608</v>
      </c>
    </row>
    <row r="18525" spans="1:13" x14ac:dyDescent="0.25">
      <c r="A18525" s="9"/>
      <c r="H18525" s="9"/>
      <c r="J18525">
        <v>23</v>
      </c>
      <c r="K18525">
        <f ca="1">SIMULATION!$D$3*SIMULATION!$D$17/$H18502/(SIMULATION!$D$17-$I18502)*(((EXP(-$I18502*$J18525))/(1-EXP(-SIMULATION!$D$4*$I18502)))-(EXP(-SIMULATION!$D$17*$J18525)/(1-EXP(-SIMULATION!$D$4*SIMULATION!$D$17))))</f>
        <v>1.1396164882625148</v>
      </c>
      <c r="L18525">
        <v>-0.17338900577633087</v>
      </c>
      <c r="M18525">
        <f t="shared" ca="1" si="289"/>
        <v>0.94201951839636378</v>
      </c>
    </row>
    <row r="18526" spans="1:13" x14ac:dyDescent="0.25">
      <c r="A18526" s="9"/>
      <c r="H18526" s="9"/>
      <c r="J18526">
        <v>24</v>
      </c>
      <c r="K18526">
        <f ca="1">SIMULATION!$D$3*SIMULATION!$D$17/$H18502/(SIMULATION!$D$17-$I18502)*(((EXP(-$I18502*$J18526))/(1-EXP(-SIMULATION!$D$4*$I18502)))-(EXP(-SIMULATION!$D$17*$J18526)/(1-EXP(-SIMULATION!$D$4*SIMULATION!$D$17))))</f>
        <v>1.0861412689902745</v>
      </c>
      <c r="L18526">
        <v>-0.23303038061079792</v>
      </c>
      <c r="M18526">
        <f t="shared" ca="1" si="289"/>
        <v>0.83303735568037574</v>
      </c>
    </row>
    <row r="18527" spans="1:13" x14ac:dyDescent="0.25">
      <c r="A18527" s="9">
        <v>742</v>
      </c>
      <c r="B18527" s="2">
        <f ca="1">NORMINV(RAND(),SIMULATION!D7,SIMULATION!D8)</f>
        <v>54.468564436029176</v>
      </c>
      <c r="C18527" s="2">
        <v>2</v>
      </c>
      <c r="D18527" s="2">
        <f ca="1">SIMULATION!$D$11*(1+(SIMULATION!$D$12*LN(1+$C18527)))*(1+(SIMULATION!$D$13*(($B18527/63.5)-1)))</f>
        <v>9.567371187699079</v>
      </c>
      <c r="E18527" s="2">
        <v>0.11720039788436551</v>
      </c>
      <c r="F18527" s="2">
        <f ca="1">D18527*(1+E18527)</f>
        <v>10.688670897604824</v>
      </c>
      <c r="G18527" s="2">
        <v>1.0183436637592549</v>
      </c>
      <c r="H18527" s="9">
        <f>SIMULATION!$D$15*EXP($G$18527)</f>
        <v>611.18621459422377</v>
      </c>
      <c r="I18527" s="2">
        <f ca="1">$F18527/$H18527</f>
        <v>1.7488403112464183E-2</v>
      </c>
      <c r="J18527">
        <v>0</v>
      </c>
      <c r="K18527">
        <f ca="1">SIMULATION!$D$3*SIMULATION!$D$17/$H18527/(SIMULATION!$D$17-$I18527)*(((EXP(-$I18527*$J18527))/(1-EXP(-SIMULATION!$D$4*$I18527)))-(EXP(-SIMULATION!$D$17*$J18527)/(1-EXP(-SIMULATION!$D$4*SIMULATION!$D$17))))</f>
        <v>1.7960154631714635</v>
      </c>
      <c r="L18527">
        <v>-9.2961962914947349E-2</v>
      </c>
      <c r="M18527">
        <f t="shared" ca="1" si="289"/>
        <v>1.629054340289446</v>
      </c>
    </row>
    <row r="18528" spans="1:13" x14ac:dyDescent="0.25">
      <c r="A18528" s="9"/>
      <c r="H18528" s="9"/>
      <c r="J18528">
        <v>1</v>
      </c>
      <c r="K18528">
        <f ca="1">SIMULATION!$D$3*SIMULATION!$D$17/$H18527/(SIMULATION!$D$17-$I18527)*(((EXP(-$I18527*$J18528))/(1-EXP(-SIMULATION!$D$4*$I18527)))-(EXP(-SIMULATION!$D$17*$J18528)/(1-EXP(-SIMULATION!$D$4*SIMULATION!$D$17))))</f>
        <v>2.0850879045463939</v>
      </c>
      <c r="L18528">
        <v>-0.30693248814352669</v>
      </c>
      <c r="M18528">
        <f t="shared" ca="1" si="289"/>
        <v>1.4451066860059969</v>
      </c>
    </row>
    <row r="18529" spans="1:13" x14ac:dyDescent="0.25">
      <c r="A18529" s="9"/>
      <c r="H18529" s="9"/>
      <c r="J18529">
        <v>2</v>
      </c>
      <c r="K18529">
        <f ca="1">SIMULATION!$D$3*SIMULATION!$D$17/$H18527/(SIMULATION!$D$17-$I18527)*(((EXP(-$I18527*$J18529))/(1-EXP(-SIMULATION!$D$4*$I18527)))-(EXP(-SIMULATION!$D$17*$J18529)/(1-EXP(-SIMULATION!$D$4*SIMULATION!$D$17))))</f>
        <v>2.2541376421393502</v>
      </c>
      <c r="L18529">
        <v>-2.7539040710568587E-2</v>
      </c>
      <c r="M18529">
        <f t="shared" ca="1" si="289"/>
        <v>2.1920608538452497</v>
      </c>
    </row>
    <row r="18530" spans="1:13" x14ac:dyDescent="0.25">
      <c r="A18530" s="9"/>
      <c r="H18530" s="9"/>
      <c r="J18530">
        <v>3</v>
      </c>
      <c r="K18530">
        <f ca="1">SIMULATION!$D$3*SIMULATION!$D$17/$H18527/(SIMULATION!$D$17-$I18527)*(((EXP(-$I18527*$J18530))/(1-EXP(-SIMULATION!$D$4*$I18527)))-(EXP(-SIMULATION!$D$17*$J18530)/(1-EXP(-SIMULATION!$D$4*SIMULATION!$D$17))))</f>
        <v>2.3465546782354454</v>
      </c>
      <c r="L18530">
        <v>-0.14464852004173584</v>
      </c>
      <c r="M18530">
        <f t="shared" ca="1" si="289"/>
        <v>2.0071290168316769</v>
      </c>
    </row>
    <row r="18531" spans="1:13" x14ac:dyDescent="0.25">
      <c r="A18531" s="9"/>
      <c r="H18531" s="9"/>
      <c r="J18531">
        <v>4</v>
      </c>
      <c r="K18531">
        <f ca="1">SIMULATION!$D$3*SIMULATION!$D$17/$H18527/(SIMULATION!$D$17-$I18527)*(((EXP(-$I18527*$J18531))/(1-EXP(-SIMULATION!$D$4*$I18527)))-(EXP(-SIMULATION!$D$17*$J18531)/(1-EXP(-SIMULATION!$D$4*SIMULATION!$D$17))))</f>
        <v>2.3901395122640374</v>
      </c>
      <c r="L18531">
        <v>-0.18426080965766109</v>
      </c>
      <c r="M18531">
        <f t="shared" ca="1" si="289"/>
        <v>1.9497304705394987</v>
      </c>
    </row>
    <row r="18532" spans="1:13" x14ac:dyDescent="0.25">
      <c r="A18532" s="9"/>
      <c r="H18532" s="9"/>
      <c r="J18532">
        <v>5</v>
      </c>
      <c r="K18532">
        <f ca="1">SIMULATION!$D$3*SIMULATION!$D$17/$H18527/(SIMULATION!$D$17-$I18527)*(((EXP(-$I18527*$J18532))/(1-EXP(-SIMULATION!$D$4*$I18527)))-(EXP(-SIMULATION!$D$17*$J18532)/(1-EXP(-SIMULATION!$D$4*SIMULATION!$D$17))))</f>
        <v>2.4027025961557933</v>
      </c>
      <c r="L18532">
        <v>-0.26228265627243891</v>
      </c>
      <c r="M18532">
        <f t="shared" ca="1" si="289"/>
        <v>1.7725153770033666</v>
      </c>
    </row>
    <row r="18533" spans="1:13" x14ac:dyDescent="0.25">
      <c r="A18533" s="9"/>
      <c r="H18533" s="9"/>
      <c r="J18533">
        <v>6</v>
      </c>
      <c r="K18533">
        <f ca="1">SIMULATION!$D$3*SIMULATION!$D$17/$H18527/(SIMULATION!$D$17-$I18527)*(((EXP(-$I18527*$J18533))/(1-EXP(-SIMULATION!$D$4*$I18527)))-(EXP(-SIMULATION!$D$17*$J18533)/(1-EXP(-SIMULATION!$D$4*SIMULATION!$D$17))))</f>
        <v>2.3956525998051745</v>
      </c>
      <c r="L18533">
        <v>1.8895204679383409E-2</v>
      </c>
      <c r="M18533">
        <f t="shared" ca="1" si="289"/>
        <v>2.44091894601919</v>
      </c>
    </row>
    <row r="18534" spans="1:13" x14ac:dyDescent="0.25">
      <c r="A18534" s="9"/>
      <c r="H18534" s="9"/>
      <c r="J18534">
        <v>7</v>
      </c>
      <c r="K18534">
        <f ca="1">SIMULATION!$D$3*SIMULATION!$D$17/$H18527/(SIMULATION!$D$17-$I18527)*(((EXP(-$I18527*$J18534))/(1-EXP(-SIMULATION!$D$4*$I18527)))-(EXP(-SIMULATION!$D$17*$J18534)/(1-EXP(-SIMULATION!$D$4*SIMULATION!$D$17))))</f>
        <v>2.3762958572501165</v>
      </c>
      <c r="L18534">
        <v>0.23754398089434331</v>
      </c>
      <c r="M18534">
        <f t="shared" ca="1" si="289"/>
        <v>2.9407706349640454</v>
      </c>
    </row>
    <row r="18535" spans="1:13" x14ac:dyDescent="0.25">
      <c r="A18535" s="9"/>
      <c r="H18535" s="9"/>
      <c r="J18535">
        <v>8</v>
      </c>
      <c r="K18535">
        <f ca="1">SIMULATION!$D$3*SIMULATION!$D$17/$H18527/(SIMULATION!$D$17-$I18527)*(((EXP(-$I18527*$J18535))/(1-EXP(-SIMULATION!$D$4*$I18527)))-(EXP(-SIMULATION!$D$17*$J18535)/(1-EXP(-SIMULATION!$D$4*SIMULATION!$D$17))))</f>
        <v>2.3493099061927922</v>
      </c>
      <c r="L18535">
        <v>0.30073061982331856</v>
      </c>
      <c r="M18535">
        <f t="shared" ca="1" si="289"/>
        <v>3.0558193304392129</v>
      </c>
    </row>
    <row r="18536" spans="1:13" x14ac:dyDescent="0.25">
      <c r="A18536" s="9"/>
      <c r="H18536" s="9"/>
      <c r="J18536">
        <v>9</v>
      </c>
      <c r="K18536">
        <f ca="1">SIMULATION!$D$3*SIMULATION!$D$17/$H18527/(SIMULATION!$D$17-$I18527)*(((EXP(-$I18527*$J18536))/(1-EXP(-SIMULATION!$D$4*$I18527)))-(EXP(-SIMULATION!$D$17*$J18536)/(1-EXP(-SIMULATION!$D$4*SIMULATION!$D$17))))</f>
        <v>2.3176877665080977</v>
      </c>
      <c r="L18536">
        <v>-0.22773139006985885</v>
      </c>
      <c r="M18536">
        <f t="shared" ca="1" si="289"/>
        <v>1.7898775096933022</v>
      </c>
    </row>
    <row r="18537" spans="1:13" x14ac:dyDescent="0.25">
      <c r="A18537" s="9"/>
      <c r="H18537" s="9"/>
      <c r="J18537">
        <v>10</v>
      </c>
      <c r="K18537">
        <f ca="1">SIMULATION!$D$3*SIMULATION!$D$17/$H18527/(SIMULATION!$D$17-$I18527)*(((EXP(-$I18527*$J18537))/(1-EXP(-SIMULATION!$D$4*$I18527)))-(EXP(-SIMULATION!$D$17*$J18537)/(1-EXP(-SIMULATION!$D$4*SIMULATION!$D$17))))</f>
        <v>2.2833430554711711</v>
      </c>
      <c r="L18537">
        <v>-0.38746250323069731</v>
      </c>
      <c r="M18537">
        <f t="shared" ca="1" si="289"/>
        <v>1.3986332394638823</v>
      </c>
    </row>
    <row r="18538" spans="1:13" x14ac:dyDescent="0.25">
      <c r="A18538" s="9"/>
      <c r="H18538" s="9"/>
      <c r="J18538">
        <v>11</v>
      </c>
      <c r="K18538">
        <f ca="1">SIMULATION!$D$3*SIMULATION!$D$17/$H18527/(SIMULATION!$D$17-$I18527)*(((EXP(-$I18527*$J18538))/(1-EXP(-SIMULATION!$D$4*$I18527)))-(EXP(-SIMULATION!$D$17*$J18538)/(1-EXP(-SIMULATION!$D$4*SIMULATION!$D$17))))</f>
        <v>2.2474977589445868</v>
      </c>
      <c r="L18538">
        <v>-4.3382365146112371E-2</v>
      </c>
      <c r="M18538">
        <f t="shared" ca="1" si="289"/>
        <v>2.1499959905009836</v>
      </c>
    </row>
    <row r="18539" spans="1:13" x14ac:dyDescent="0.25">
      <c r="A18539" s="9"/>
      <c r="H18539" s="9"/>
      <c r="J18539">
        <v>12</v>
      </c>
      <c r="K18539">
        <f ca="1">SIMULATION!$D$3*SIMULATION!$D$17/$H18527/(SIMULATION!$D$17-$I18527)*(((EXP(-$I18527*$J18539))/(1-EXP(-SIMULATION!$D$4*$I18527)))-(EXP(-SIMULATION!$D$17*$J18539)/(1-EXP(-SIMULATION!$D$4*SIMULATION!$D$17))))</f>
        <v>2.2109307232514865</v>
      </c>
      <c r="L18539">
        <v>-0.10677948976417975</v>
      </c>
      <c r="M18539">
        <f t="shared" ca="1" si="289"/>
        <v>1.9748486687187439</v>
      </c>
    </row>
    <row r="18540" spans="1:13" x14ac:dyDescent="0.25">
      <c r="A18540" s="9"/>
      <c r="H18540" s="9"/>
      <c r="J18540">
        <v>13</v>
      </c>
      <c r="K18540">
        <f ca="1">SIMULATION!$D$3*SIMULATION!$D$17/$H18527/(SIMULATION!$D$17-$I18527)*(((EXP(-$I18527*$J18540))/(1-EXP(-SIMULATION!$D$4*$I18527)))-(EXP(-SIMULATION!$D$17*$J18540)/(1-EXP(-SIMULATION!$D$4*SIMULATION!$D$17))))</f>
        <v>2.1741368935059495</v>
      </c>
      <c r="L18540">
        <v>0.28300219669308707</v>
      </c>
      <c r="M18540">
        <f t="shared" ca="1" si="289"/>
        <v>2.7894224102796175</v>
      </c>
    </row>
    <row r="18541" spans="1:13" x14ac:dyDescent="0.25">
      <c r="A18541" s="9"/>
      <c r="H18541" s="9"/>
      <c r="J18541">
        <v>14</v>
      </c>
      <c r="K18541">
        <f ca="1">SIMULATION!$D$3*SIMULATION!$D$17/$H18527/(SIMULATION!$D$17-$I18527)*(((EXP(-$I18527*$J18541))/(1-EXP(-SIMULATION!$D$4*$I18527)))-(EXP(-SIMULATION!$D$17*$J18541)/(1-EXP(-SIMULATION!$D$4*SIMULATION!$D$17))))</f>
        <v>2.1374293561288766</v>
      </c>
      <c r="L18541">
        <v>-0.37287251166347624</v>
      </c>
      <c r="M18541">
        <f t="shared" ca="1" si="289"/>
        <v>1.3404407036058557</v>
      </c>
    </row>
    <row r="18542" spans="1:13" x14ac:dyDescent="0.25">
      <c r="A18542" s="9"/>
      <c r="H18542" s="9"/>
      <c r="J18542">
        <v>15</v>
      </c>
      <c r="K18542">
        <f ca="1">SIMULATION!$D$3*SIMULATION!$D$17/$H18527/(SIMULATION!$D$17-$I18527)*(((EXP(-$I18527*$J18542))/(1-EXP(-SIMULATION!$D$4*$I18527)))-(EXP(-SIMULATION!$D$17*$J18542)/(1-EXP(-SIMULATION!$D$4*SIMULATION!$D$17))))</f>
        <v>2.1010047289195186</v>
      </c>
      <c r="L18542">
        <v>0.28186177254820965</v>
      </c>
      <c r="M18542">
        <f t="shared" ca="1" si="289"/>
        <v>2.6931976459449447</v>
      </c>
    </row>
    <row r="18543" spans="1:13" x14ac:dyDescent="0.25">
      <c r="A18543" s="9"/>
      <c r="H18543" s="9"/>
      <c r="J18543">
        <v>16</v>
      </c>
      <c r="K18543">
        <f ca="1">SIMULATION!$D$3*SIMULATION!$D$17/$H18527/(SIMULATION!$D$17-$I18527)*(((EXP(-$I18527*$J18543))/(1-EXP(-SIMULATION!$D$4*$I18527)))-(EXP(-SIMULATION!$D$17*$J18543)/(1-EXP(-SIMULATION!$D$4*SIMULATION!$D$17))))</f>
        <v>2.0649850633725464</v>
      </c>
      <c r="L18543">
        <v>-0.40755072943909881</v>
      </c>
      <c r="M18543">
        <f t="shared" ca="1" si="289"/>
        <v>1.2233988945142216</v>
      </c>
    </row>
    <row r="18544" spans="1:13" x14ac:dyDescent="0.25">
      <c r="A18544" s="9"/>
      <c r="H18544" s="9"/>
      <c r="J18544">
        <v>17</v>
      </c>
      <c r="K18544">
        <f ca="1">SIMULATION!$D$3*SIMULATION!$D$17/$H18527/(SIMULATION!$D$17-$I18527)*(((EXP(-$I18527*$J18544))/(1-EXP(-SIMULATION!$D$4*$I18527)))-(EXP(-SIMULATION!$D$17*$J18544)/(1-EXP(-SIMULATION!$D$4*SIMULATION!$D$17))))</f>
        <v>2.0294446954931709</v>
      </c>
      <c r="L18544">
        <v>-0.36741474686215292</v>
      </c>
      <c r="M18544">
        <f t="shared" ca="1" si="289"/>
        <v>1.2837967864278084</v>
      </c>
    </row>
    <row r="18545" spans="1:13" x14ac:dyDescent="0.25">
      <c r="A18545" s="9"/>
      <c r="H18545" s="9"/>
      <c r="J18545">
        <v>18</v>
      </c>
      <c r="K18545">
        <f ca="1">SIMULATION!$D$3*SIMULATION!$D$17/$H18527/(SIMULATION!$D$17-$I18527)*(((EXP(-$I18527*$J18545))/(1-EXP(-SIMULATION!$D$4*$I18527)))-(EXP(-SIMULATION!$D$17*$J18545)/(1-EXP(-SIMULATION!$D$4*SIMULATION!$D$17))))</f>
        <v>1.9944274512653464</v>
      </c>
      <c r="L18545">
        <v>-7.3992195060685301E-2</v>
      </c>
      <c r="M18545">
        <f t="shared" ca="1" si="289"/>
        <v>1.8468553862569355</v>
      </c>
    </row>
    <row r="18546" spans="1:13" x14ac:dyDescent="0.25">
      <c r="A18546" s="9"/>
      <c r="H18546" s="9"/>
      <c r="J18546">
        <v>19</v>
      </c>
      <c r="K18546">
        <f ca="1">SIMULATION!$D$3*SIMULATION!$D$17/$H18527/(SIMULATION!$D$17-$I18527)*(((EXP(-$I18527*$J18546))/(1-EXP(-SIMULATION!$D$4*$I18527)))-(EXP(-SIMULATION!$D$17*$J18546)/(1-EXP(-SIMULATION!$D$4*SIMULATION!$D$17))))</f>
        <v>1.9599576711680782</v>
      </c>
      <c r="L18546">
        <v>-0.40822093400373344</v>
      </c>
      <c r="M18546">
        <f t="shared" ca="1" si="289"/>
        <v>1.1598619200360629</v>
      </c>
    </row>
    <row r="18547" spans="1:13" x14ac:dyDescent="0.25">
      <c r="A18547" s="9"/>
      <c r="H18547" s="9"/>
      <c r="J18547">
        <v>20</v>
      </c>
      <c r="K18547">
        <f ca="1">SIMULATION!$D$3*SIMULATION!$D$17/$H18527/(SIMULATION!$D$17-$I18527)*(((EXP(-$I18527*$J18547))/(1-EXP(-SIMULATION!$D$4*$I18527)))-(EXP(-SIMULATION!$D$17*$J18547)/(1-EXP(-SIMULATION!$D$4*SIMULATION!$D$17))))</f>
        <v>1.9260472738079046</v>
      </c>
      <c r="L18547">
        <v>-0.2038726294075795</v>
      </c>
      <c r="M18547">
        <f t="shared" ca="1" si="289"/>
        <v>1.5333789517333869</v>
      </c>
    </row>
    <row r="18548" spans="1:13" x14ac:dyDescent="0.25">
      <c r="A18548" s="9"/>
      <c r="H18548" s="9"/>
      <c r="J18548">
        <v>21</v>
      </c>
      <c r="K18548">
        <f ca="1">SIMULATION!$D$3*SIMULATION!$D$17/$H18527/(SIMULATION!$D$17-$I18527)*(((EXP(-$I18527*$J18548))/(1-EXP(-SIMULATION!$D$4*$I18527)))-(EXP(-SIMULATION!$D$17*$J18548)/(1-EXP(-SIMULATION!$D$4*SIMULATION!$D$17))))</f>
        <v>1.892700281340737</v>
      </c>
      <c r="L18548">
        <v>-8.5149766960689946E-2</v>
      </c>
      <c r="M18548">
        <f t="shared" ca="1" si="289"/>
        <v>1.7315372934581408</v>
      </c>
    </row>
    <row r="18549" spans="1:13" x14ac:dyDescent="0.25">
      <c r="A18549" s="9"/>
      <c r="H18549" s="9"/>
      <c r="J18549">
        <v>22</v>
      </c>
      <c r="K18549">
        <f ca="1">SIMULATION!$D$3*SIMULATION!$D$17/$H18527/(SIMULATION!$D$17-$I18527)*(((EXP(-$I18527*$J18549))/(1-EXP(-SIMULATION!$D$4*$I18527)))-(EXP(-SIMULATION!$D$17*$J18549)/(1-EXP(-SIMULATION!$D$4*SIMULATION!$D$17))))</f>
        <v>1.859915718366191</v>
      </c>
      <c r="L18549">
        <v>-1.4973691131235506E-2</v>
      </c>
      <c r="M18549">
        <f t="shared" ca="1" si="289"/>
        <v>1.8320659148692457</v>
      </c>
    </row>
    <row r="18550" spans="1:13" x14ac:dyDescent="0.25">
      <c r="A18550" s="9"/>
      <c r="H18550" s="9"/>
      <c r="J18550">
        <v>23</v>
      </c>
      <c r="K18550">
        <f ca="1">SIMULATION!$D$3*SIMULATION!$D$17/$H18527/(SIMULATION!$D$17-$I18527)*(((EXP(-$I18527*$J18550))/(1-EXP(-SIMULATION!$D$4*$I18527)))-(EXP(-SIMULATION!$D$17*$J18550)/(1-EXP(-SIMULATION!$D$4*SIMULATION!$D$17))))</f>
        <v>1.8276894685227996</v>
      </c>
      <c r="L18550">
        <v>-0.20623868494240094</v>
      </c>
      <c r="M18550">
        <f t="shared" ca="1" si="289"/>
        <v>1.4507491960515817</v>
      </c>
    </row>
    <row r="18551" spans="1:13" x14ac:dyDescent="0.25">
      <c r="A18551" s="9"/>
      <c r="H18551" s="9"/>
      <c r="J18551">
        <v>24</v>
      </c>
      <c r="K18551">
        <f ca="1">SIMULATION!$D$3*SIMULATION!$D$17/$H18527/(SIMULATION!$D$17-$I18527)*(((EXP(-$I18527*$J18551))/(1-EXP(-SIMULATION!$D$4*$I18527)))-(EXP(-SIMULATION!$D$17*$J18551)/(1-EXP(-SIMULATION!$D$4*SIMULATION!$D$17))))</f>
        <v>1.7960154631714635</v>
      </c>
      <c r="L18551">
        <v>0.2080989539524668</v>
      </c>
      <c r="M18551">
        <f t="shared" ca="1" si="289"/>
        <v>2.1697644023399003</v>
      </c>
    </row>
    <row r="18552" spans="1:13" x14ac:dyDescent="0.25">
      <c r="A18552" s="9">
        <v>743</v>
      </c>
      <c r="B18552" s="2">
        <f ca="1">NORMINV(RAND(),SIMULATION!D7,SIMULATION!D8)</f>
        <v>55.613406442267227</v>
      </c>
      <c r="C18552" s="2">
        <v>2</v>
      </c>
      <c r="D18552" s="2">
        <f ca="1">SIMULATION!$D$11*(1+(SIMULATION!$D$12*LN(1+$C18552)))*(1+(SIMULATION!$D$13*(($B18552/63.5)-1)))</f>
        <v>9.6523891439046761</v>
      </c>
      <c r="E18552" s="2">
        <v>0.47785776338073832</v>
      </c>
      <c r="F18552" s="2">
        <f ca="1">D18552*(1+E18552)</f>
        <v>14.264858231491484</v>
      </c>
      <c r="G18552" s="2">
        <v>-8.4844275252729251E-2</v>
      </c>
      <c r="H18552" s="9">
        <f>SIMULATION!$D$15*EXP($G$18552)</f>
        <v>202.7986761690951</v>
      </c>
      <c r="I18552" s="2">
        <f ca="1">$F18552/$H18552</f>
        <v>7.0339996793654283E-2</v>
      </c>
      <c r="J18552">
        <v>0</v>
      </c>
      <c r="K18552">
        <f ca="1">SIMULATION!$D$3*SIMULATION!$D$17/$H18552/(SIMULATION!$D$17-$I18552)*(((EXP(-$I18552*$J18552))/(1-EXP(-SIMULATION!$D$4*$I18552)))-(EXP(-SIMULATION!$D$17*$J18552)/(1-EXP(-SIMULATION!$D$4*SIMULATION!$D$17))))</f>
        <v>0.73044096410176462</v>
      </c>
      <c r="L18552">
        <v>0.42056466675174475</v>
      </c>
      <c r="M18552">
        <f t="shared" ca="1" si="289"/>
        <v>1.0376386247510463</v>
      </c>
    </row>
    <row r="18553" spans="1:13" x14ac:dyDescent="0.25">
      <c r="A18553" s="9"/>
      <c r="H18553" s="9"/>
      <c r="J18553">
        <v>1</v>
      </c>
      <c r="K18553">
        <f ca="1">SIMULATION!$D$3*SIMULATION!$D$17/$H18552/(SIMULATION!$D$17-$I18552)*(((EXP(-$I18552*$J18553))/(1-EXP(-SIMULATION!$D$4*$I18552)))-(EXP(-SIMULATION!$D$17*$J18553)/(1-EXP(-SIMULATION!$D$4*SIMULATION!$D$17))))</f>
        <v>1.619037068575738</v>
      </c>
      <c r="L18553">
        <v>-1.8032824543337746E-2</v>
      </c>
      <c r="M18553">
        <f t="shared" ca="1" si="289"/>
        <v>1.5898412571889518</v>
      </c>
    </row>
    <row r="18554" spans="1:13" x14ac:dyDescent="0.25">
      <c r="A18554" s="9"/>
      <c r="H18554" s="9"/>
      <c r="J18554">
        <v>2</v>
      </c>
      <c r="K18554">
        <f ca="1">SIMULATION!$D$3*SIMULATION!$D$17/$H18552/(SIMULATION!$D$17-$I18552)*(((EXP(-$I18552*$J18554))/(1-EXP(-SIMULATION!$D$4*$I18552)))-(EXP(-SIMULATION!$D$17*$J18554)/(1-EXP(-SIMULATION!$D$4*SIMULATION!$D$17))))</f>
        <v>2.1102947013302709</v>
      </c>
      <c r="L18554">
        <v>-1.1891553668412427E-2</v>
      </c>
      <c r="M18554">
        <f t="shared" ca="1" si="289"/>
        <v>2.0852000186332353</v>
      </c>
    </row>
    <row r="18555" spans="1:13" x14ac:dyDescent="0.25">
      <c r="A18555" s="9"/>
      <c r="H18555" s="9"/>
      <c r="J18555">
        <v>3</v>
      </c>
      <c r="K18555">
        <f ca="1">SIMULATION!$D$3*SIMULATION!$D$17/$H18552/(SIMULATION!$D$17-$I18552)*(((EXP(-$I18552*$J18555))/(1-EXP(-SIMULATION!$D$4*$I18552)))-(EXP(-SIMULATION!$D$17*$J18555)/(1-EXP(-SIMULATION!$D$4*SIMULATION!$D$17))))</f>
        <v>2.352238176683398</v>
      </c>
      <c r="L18555">
        <v>2.1126801781523988E-2</v>
      </c>
      <c r="M18555">
        <f t="shared" ca="1" si="289"/>
        <v>2.4019334463851219</v>
      </c>
    </row>
    <row r="18556" spans="1:13" x14ac:dyDescent="0.25">
      <c r="A18556" s="9"/>
      <c r="H18556" s="9"/>
      <c r="J18556">
        <v>4</v>
      </c>
      <c r="K18556">
        <f ca="1">SIMULATION!$D$3*SIMULATION!$D$17/$H18552/(SIMULATION!$D$17-$I18552)*(((EXP(-$I18552*$J18556))/(1-EXP(-SIMULATION!$D$4*$I18552)))-(EXP(-SIMULATION!$D$17*$J18556)/(1-EXP(-SIMULATION!$D$4*SIMULATION!$D$17))))</f>
        <v>2.4393643981202997</v>
      </c>
      <c r="L18556">
        <v>-0.10502655511282218</v>
      </c>
      <c r="M18556">
        <f t="shared" ca="1" si="289"/>
        <v>2.1831663587208618</v>
      </c>
    </row>
    <row r="18557" spans="1:13" x14ac:dyDescent="0.25">
      <c r="A18557" s="9"/>
      <c r="H18557" s="9"/>
      <c r="J18557">
        <v>5</v>
      </c>
      <c r="K18557">
        <f ca="1">SIMULATION!$D$3*SIMULATION!$D$17/$H18552/(SIMULATION!$D$17-$I18552)*(((EXP(-$I18552*$J18557))/(1-EXP(-SIMULATION!$D$4*$I18552)))-(EXP(-SIMULATION!$D$17*$J18557)/(1-EXP(-SIMULATION!$D$4*SIMULATION!$D$17))))</f>
        <v>2.4318931027080821</v>
      </c>
      <c r="L18557">
        <v>-4.6362087283897971E-2</v>
      </c>
      <c r="M18557">
        <f t="shared" ca="1" si="289"/>
        <v>2.3191454624152206</v>
      </c>
    </row>
    <row r="18558" spans="1:13" x14ac:dyDescent="0.25">
      <c r="A18558" s="9"/>
      <c r="H18558" s="9"/>
      <c r="J18558">
        <v>6</v>
      </c>
      <c r="K18558">
        <f ca="1">SIMULATION!$D$3*SIMULATION!$D$17/$H18552/(SIMULATION!$D$17-$I18552)*(((EXP(-$I18552*$J18558))/(1-EXP(-SIMULATION!$D$4*$I18552)))-(EXP(-SIMULATION!$D$17*$J18558)/(1-EXP(-SIMULATION!$D$4*SIMULATION!$D$17))))</f>
        <v>2.3681012210636805</v>
      </c>
      <c r="L18558">
        <v>-0.1929394621272342</v>
      </c>
      <c r="M18558">
        <f t="shared" ca="1" si="289"/>
        <v>1.9112010452088073</v>
      </c>
    </row>
    <row r="18559" spans="1:13" x14ac:dyDescent="0.25">
      <c r="A18559" s="9"/>
      <c r="H18559" s="9"/>
      <c r="J18559">
        <v>7</v>
      </c>
      <c r="K18559">
        <f ca="1">SIMULATION!$D$3*SIMULATION!$D$17/$H18552/(SIMULATION!$D$17-$I18552)*(((EXP(-$I18552*$J18559))/(1-EXP(-SIMULATION!$D$4*$I18552)))-(EXP(-SIMULATION!$D$17*$J18559)/(1-EXP(-SIMULATION!$D$4*SIMULATION!$D$17))))</f>
        <v>2.2722254837002143</v>
      </c>
      <c r="L18559">
        <v>6.4345997806034561E-2</v>
      </c>
      <c r="M18559">
        <f t="shared" ca="1" si="289"/>
        <v>2.418434099689204</v>
      </c>
    </row>
    <row r="18560" spans="1:13" x14ac:dyDescent="0.25">
      <c r="A18560" s="9"/>
      <c r="H18560" s="9"/>
      <c r="J18560">
        <v>8</v>
      </c>
      <c r="K18560">
        <f ca="1">SIMULATION!$D$3*SIMULATION!$D$17/$H18552/(SIMULATION!$D$17-$I18552)*(((EXP(-$I18552*$J18560))/(1-EXP(-SIMULATION!$D$4*$I18552)))-(EXP(-SIMULATION!$D$17*$J18560)/(1-EXP(-SIMULATION!$D$4*SIMULATION!$D$17))))</f>
        <v>2.1595251574126695</v>
      </c>
      <c r="L18560">
        <v>-7.0576448117951412E-2</v>
      </c>
      <c r="M18560">
        <f t="shared" ca="1" si="289"/>
        <v>2.0071135421811235</v>
      </c>
    </row>
    <row r="18561" spans="1:13" x14ac:dyDescent="0.25">
      <c r="A18561" s="9"/>
      <c r="H18561" s="9"/>
      <c r="J18561">
        <v>9</v>
      </c>
      <c r="K18561">
        <f ca="1">SIMULATION!$D$3*SIMULATION!$D$17/$H18552/(SIMULATION!$D$17-$I18552)*(((EXP(-$I18552*$J18561))/(1-EXP(-SIMULATION!$D$4*$I18552)))-(EXP(-SIMULATION!$D$17*$J18561)/(1-EXP(-SIMULATION!$D$4*SIMULATION!$D$17))))</f>
        <v>2.0395250222420391</v>
      </c>
      <c r="L18561">
        <v>0.27751001105906248</v>
      </c>
      <c r="M18561">
        <f t="shared" ca="1" si="289"/>
        <v>2.6055136337196623</v>
      </c>
    </row>
    <row r="18562" spans="1:13" x14ac:dyDescent="0.25">
      <c r="A18562" s="9"/>
      <c r="H18562" s="9"/>
      <c r="J18562">
        <v>10</v>
      </c>
      <c r="K18562">
        <f ca="1">SIMULATION!$D$3*SIMULATION!$D$17/$H18552/(SIMULATION!$D$17-$I18552)*(((EXP(-$I18552*$J18562))/(1-EXP(-SIMULATION!$D$4*$I18552)))-(EXP(-SIMULATION!$D$17*$J18562)/(1-EXP(-SIMULATION!$D$4*SIMULATION!$D$17))))</f>
        <v>1.9180922939462537</v>
      </c>
      <c r="L18562">
        <v>7.432187332720043E-2</v>
      </c>
      <c r="M18562">
        <f t="shared" ca="1" si="289"/>
        <v>2.0606485064468063</v>
      </c>
    </row>
    <row r="18563" spans="1:13" x14ac:dyDescent="0.25">
      <c r="A18563" s="9"/>
      <c r="H18563" s="9"/>
      <c r="J18563">
        <v>11</v>
      </c>
      <c r="K18563">
        <f ca="1">SIMULATION!$D$3*SIMULATION!$D$17/$H18552/(SIMULATION!$D$17-$I18552)*(((EXP(-$I18552*$J18563))/(1-EXP(-SIMULATION!$D$4*$I18552)))-(EXP(-SIMULATION!$D$17*$J18563)/(1-EXP(-SIMULATION!$D$4*SIMULATION!$D$17))))</f>
        <v>1.7987663957489552</v>
      </c>
      <c r="L18563">
        <v>0.50703207874039269</v>
      </c>
      <c r="M18563">
        <f t="shared" ref="M18563:M18626" ca="1" si="290">$K18563*(1+$L18563)</f>
        <v>2.7107986605539116</v>
      </c>
    </row>
    <row r="18564" spans="1:13" x14ac:dyDescent="0.25">
      <c r="A18564" s="9"/>
      <c r="H18564" s="9"/>
      <c r="J18564">
        <v>12</v>
      </c>
      <c r="K18564">
        <f ca="1">SIMULATION!$D$3*SIMULATION!$D$17/$H18552/(SIMULATION!$D$17-$I18552)*(((EXP(-$I18552*$J18564))/(1-EXP(-SIMULATION!$D$4*$I18552)))-(EXP(-SIMULATION!$D$17*$J18564)/(1-EXP(-SIMULATION!$D$4*SIMULATION!$D$17))))</f>
        <v>1.6836100172778254</v>
      </c>
      <c r="L18564">
        <v>-0.32312015025177232</v>
      </c>
      <c r="M18564">
        <f t="shared" ca="1" si="290"/>
        <v>1.1396016955296255</v>
      </c>
    </row>
    <row r="18565" spans="1:13" x14ac:dyDescent="0.25">
      <c r="A18565" s="9"/>
      <c r="H18565" s="9"/>
      <c r="J18565">
        <v>13</v>
      </c>
      <c r="K18565">
        <f ca="1">SIMULATION!$D$3*SIMULATION!$D$17/$H18552/(SIMULATION!$D$17-$I18552)*(((EXP(-$I18552*$J18565))/(1-EXP(-SIMULATION!$D$4*$I18552)))-(EXP(-SIMULATION!$D$17*$J18565)/(1-EXP(-SIMULATION!$D$4*SIMULATION!$D$17))))</f>
        <v>1.5737534768222778</v>
      </c>
      <c r="L18565">
        <v>-7.6556805214590365E-2</v>
      </c>
      <c r="M18565">
        <f t="shared" ca="1" si="290"/>
        <v>1.4532719384414103</v>
      </c>
    </row>
    <row r="18566" spans="1:13" x14ac:dyDescent="0.25">
      <c r="A18566" s="9"/>
      <c r="H18566" s="9"/>
      <c r="J18566">
        <v>14</v>
      </c>
      <c r="K18566">
        <f ca="1">SIMULATION!$D$3*SIMULATION!$D$17/$H18552/(SIMULATION!$D$17-$I18552)*(((EXP(-$I18552*$J18566))/(1-EXP(-SIMULATION!$D$4*$I18552)))-(EXP(-SIMULATION!$D$17*$J18566)/(1-EXP(-SIMULATION!$D$4*SIMULATION!$D$17))))</f>
        <v>1.4697426139886527</v>
      </c>
      <c r="L18566">
        <v>-0.3922655089083153</v>
      </c>
      <c r="M18566">
        <f t="shared" ca="1" si="290"/>
        <v>0.8932132795481561</v>
      </c>
    </row>
    <row r="18567" spans="1:13" x14ac:dyDescent="0.25">
      <c r="A18567" s="9"/>
      <c r="H18567" s="9"/>
      <c r="J18567">
        <v>15</v>
      </c>
      <c r="K18567">
        <f ca="1">SIMULATION!$D$3*SIMULATION!$D$17/$H18552/(SIMULATION!$D$17-$I18552)*(((EXP(-$I18552*$J18567))/(1-EXP(-SIMULATION!$D$4*$I18552)))-(EXP(-SIMULATION!$D$17*$J18567)/(1-EXP(-SIMULATION!$D$4*SIMULATION!$D$17))))</f>
        <v>1.3717608442485878</v>
      </c>
      <c r="L18567">
        <v>-2.5168784586911151E-2</v>
      </c>
      <c r="M18567">
        <f t="shared" ca="1" si="290"/>
        <v>1.3372352910549357</v>
      </c>
    </row>
    <row r="18568" spans="1:13" x14ac:dyDescent="0.25">
      <c r="A18568" s="9"/>
      <c r="H18568" s="9"/>
      <c r="J18568">
        <v>16</v>
      </c>
      <c r="K18568">
        <f ca="1">SIMULATION!$D$3*SIMULATION!$D$17/$H18552/(SIMULATION!$D$17-$I18552)*(((EXP(-$I18552*$J18568))/(1-EXP(-SIMULATION!$D$4*$I18552)))-(EXP(-SIMULATION!$D$17*$J18568)/(1-EXP(-SIMULATION!$D$4*SIMULATION!$D$17))))</f>
        <v>1.2797706333844927</v>
      </c>
      <c r="L18568">
        <v>-0.28239246833556936</v>
      </c>
      <c r="M18568">
        <f t="shared" ca="1" si="290"/>
        <v>0.91837304531967079</v>
      </c>
    </row>
    <row r="18569" spans="1:13" x14ac:dyDescent="0.25">
      <c r="A18569" s="9"/>
      <c r="H18569" s="9"/>
      <c r="J18569">
        <v>17</v>
      </c>
      <c r="K18569">
        <f ca="1">SIMULATION!$D$3*SIMULATION!$D$17/$H18552/(SIMULATION!$D$17-$I18552)*(((EXP(-$I18552*$J18569))/(1-EXP(-SIMULATION!$D$4*$I18552)))-(EXP(-SIMULATION!$D$17*$J18569)/(1-EXP(-SIMULATION!$D$4*SIMULATION!$D$17))))</f>
        <v>1.1936033901836125</v>
      </c>
      <c r="L18569">
        <v>0.55836450607138766</v>
      </c>
      <c r="M18569">
        <f t="shared" ca="1" si="290"/>
        <v>1.860069157588619</v>
      </c>
    </row>
    <row r="18570" spans="1:13" x14ac:dyDescent="0.25">
      <c r="A18570" s="9"/>
      <c r="H18570" s="9"/>
      <c r="J18570">
        <v>18</v>
      </c>
      <c r="K18570">
        <f ca="1">SIMULATION!$D$3*SIMULATION!$D$17/$H18552/(SIMULATION!$D$17-$I18552)*(((EXP(-$I18552*$J18570))/(1-EXP(-SIMULATION!$D$4*$I18552)))-(EXP(-SIMULATION!$D$17*$J18570)/(1-EXP(-SIMULATION!$D$4*SIMULATION!$D$17))))</f>
        <v>1.1130163564290056</v>
      </c>
      <c r="L18570">
        <v>5.9802394332605195E-3</v>
      </c>
      <c r="M18570">
        <f t="shared" ca="1" si="290"/>
        <v>1.1196724607335862</v>
      </c>
    </row>
    <row r="18571" spans="1:13" x14ac:dyDescent="0.25">
      <c r="A18571" s="9"/>
      <c r="H18571" s="9"/>
      <c r="J18571">
        <v>19</v>
      </c>
      <c r="K18571">
        <f ca="1">SIMULATION!$D$3*SIMULATION!$D$17/$H18552/(SIMULATION!$D$17-$I18552)*(((EXP(-$I18552*$J18571))/(1-EXP(-SIMULATION!$D$4*$I18552)))-(EXP(-SIMULATION!$D$17*$J18571)/(1-EXP(-SIMULATION!$D$4*SIMULATION!$D$17))))</f>
        <v>1.037728396551439</v>
      </c>
      <c r="L18571">
        <v>0.26602771224031729</v>
      </c>
      <c r="M18571">
        <f t="shared" ca="1" si="290"/>
        <v>1.313792907812831</v>
      </c>
    </row>
    <row r="18572" spans="1:13" x14ac:dyDescent="0.25">
      <c r="A18572" s="9"/>
      <c r="H18572" s="9"/>
      <c r="J18572">
        <v>20</v>
      </c>
      <c r="K18572">
        <f ca="1">SIMULATION!$D$3*SIMULATION!$D$17/$H18552/(SIMULATION!$D$17-$I18552)*(((EXP(-$I18552*$J18572))/(1-EXP(-SIMULATION!$D$4*$I18552)))-(EXP(-SIMULATION!$D$17*$J18572)/(1-EXP(-SIMULATION!$D$4*SIMULATION!$D$17))))</f>
        <v>0.9674423109653133</v>
      </c>
      <c r="L18572">
        <v>-0.14050090984671379</v>
      </c>
      <c r="M18572">
        <f t="shared" ca="1" si="290"/>
        <v>0.83151578605047938</v>
      </c>
    </row>
    <row r="18573" spans="1:13" x14ac:dyDescent="0.25">
      <c r="A18573" s="9"/>
      <c r="H18573" s="9"/>
      <c r="J18573">
        <v>21</v>
      </c>
      <c r="K18573">
        <f ca="1">SIMULATION!$D$3*SIMULATION!$D$17/$H18552/(SIMULATION!$D$17-$I18552)*(((EXP(-$I18552*$J18573))/(1-EXP(-SIMULATION!$D$4*$I18552)))-(EXP(-SIMULATION!$D$17*$J18573)/(1-EXP(-SIMULATION!$D$4*SIMULATION!$D$17))))</f>
        <v>0.90185855567123974</v>
      </c>
      <c r="L18573">
        <v>0.65864824062488803</v>
      </c>
      <c r="M18573">
        <f t="shared" ca="1" si="290"/>
        <v>1.4958661066566044</v>
      </c>
    </row>
    <row r="18574" spans="1:13" x14ac:dyDescent="0.25">
      <c r="A18574" s="9"/>
      <c r="H18574" s="9"/>
      <c r="J18574">
        <v>22</v>
      </c>
      <c r="K18574">
        <f ca="1">SIMULATION!$D$3*SIMULATION!$D$17/$H18552/(SIMULATION!$D$17-$I18552)*(((EXP(-$I18552*$J18574))/(1-EXP(-SIMULATION!$D$4*$I18552)))-(EXP(-SIMULATION!$D$17*$J18574)/(1-EXP(-SIMULATION!$D$4*SIMULATION!$D$17))))</f>
        <v>0.84068349413521593</v>
      </c>
      <c r="L18574">
        <v>-0.13670923589336381</v>
      </c>
      <c r="M18574">
        <f t="shared" ca="1" si="290"/>
        <v>0.72575429602382735</v>
      </c>
    </row>
    <row r="18575" spans="1:13" x14ac:dyDescent="0.25">
      <c r="A18575" s="9"/>
      <c r="H18575" s="9"/>
      <c r="J18575">
        <v>23</v>
      </c>
      <c r="K18575">
        <f ca="1">SIMULATION!$D$3*SIMULATION!$D$17/$H18552/(SIMULATION!$D$17-$I18552)*(((EXP(-$I18552*$J18575))/(1-EXP(-SIMULATION!$D$4*$I18552)))-(EXP(-SIMULATION!$D$17*$J18575)/(1-EXP(-SIMULATION!$D$4*SIMULATION!$D$17))))</f>
        <v>0.78363418199472512</v>
      </c>
      <c r="L18575">
        <v>-0.2753518425768971</v>
      </c>
      <c r="M18575">
        <f t="shared" ca="1" si="290"/>
        <v>0.56785906607623804</v>
      </c>
    </row>
    <row r="18576" spans="1:13" x14ac:dyDescent="0.25">
      <c r="A18576" s="9"/>
      <c r="H18576" s="9"/>
      <c r="J18576">
        <v>24</v>
      </c>
      <c r="K18576">
        <f ca="1">SIMULATION!$D$3*SIMULATION!$D$17/$H18552/(SIMULATION!$D$17-$I18552)*(((EXP(-$I18552*$J18576))/(1-EXP(-SIMULATION!$D$4*$I18552)))-(EXP(-SIMULATION!$D$17*$J18576)/(1-EXP(-SIMULATION!$D$4*SIMULATION!$D$17))))</f>
        <v>0.7304409641017644</v>
      </c>
      <c r="L18576">
        <v>-7.8504591471384069E-2</v>
      </c>
      <c r="M18576">
        <f t="shared" ca="1" si="290"/>
        <v>0.6730979946209914</v>
      </c>
    </row>
    <row r="18577" spans="1:13" x14ac:dyDescent="0.25">
      <c r="A18577" s="9">
        <v>744</v>
      </c>
      <c r="B18577" s="2">
        <f ca="1">NORMINV(RAND(),SIMULATION!D7,SIMULATION!D8)</f>
        <v>74.724741901765412</v>
      </c>
      <c r="C18577" s="2">
        <v>2</v>
      </c>
      <c r="D18577" s="2">
        <f ca="1">SIMULATION!$D$11*(1+(SIMULATION!$D$12*LN(1+$C18577)))*(1+(SIMULATION!$D$13*(($B18577/63.5)-1)))</f>
        <v>11.071630115386167</v>
      </c>
      <c r="E18577" s="2">
        <v>-0.31838755652522854</v>
      </c>
      <c r="F18577" s="2">
        <f ca="1">D18577*(1+E18577)</f>
        <v>7.5465608561972308</v>
      </c>
      <c r="G18577" s="2">
        <v>-1.284624892682148E-2</v>
      </c>
      <c r="H18577" s="9">
        <f>SIMULATION!$D$15*EXP($G$18577)</f>
        <v>217.9382509746807</v>
      </c>
      <c r="I18577" s="2">
        <f ca="1">$F18577/$H18577</f>
        <v>3.4627059832071261E-2</v>
      </c>
      <c r="J18577">
        <v>0</v>
      </c>
      <c r="K18577">
        <f ca="1">SIMULATION!$D$3*SIMULATION!$D$17/$H18577/(SIMULATION!$D$17-$I18577)*(((EXP(-$I18577*$J18577))/(1-EXP(-SIMULATION!$D$4*$I18577)))-(EXP(-SIMULATION!$D$17*$J18577)/(1-EXP(-SIMULATION!$D$4*SIMULATION!$D$17))))</f>
        <v>2.1119526337747745</v>
      </c>
      <c r="L18577">
        <v>0.24274468404629942</v>
      </c>
      <c r="M18577">
        <f t="shared" ca="1" si="290"/>
        <v>2.624617908581182</v>
      </c>
    </row>
    <row r="18578" spans="1:13" x14ac:dyDescent="0.25">
      <c r="A18578" s="9"/>
      <c r="H18578" s="9"/>
      <c r="J18578">
        <v>1</v>
      </c>
      <c r="K18578">
        <f ca="1">SIMULATION!$D$3*SIMULATION!$D$17/$H18577/(SIMULATION!$D$17-$I18577)*(((EXP(-$I18577*$J18578))/(1-EXP(-SIMULATION!$D$4*$I18577)))-(EXP(-SIMULATION!$D$17*$J18578)/(1-EXP(-SIMULATION!$D$4*SIMULATION!$D$17))))</f>
        <v>2.9298741514047895</v>
      </c>
      <c r="L18578">
        <v>0.35204087874922729</v>
      </c>
      <c r="M18578">
        <f t="shared" ca="1" si="290"/>
        <v>3.9613096222899782</v>
      </c>
    </row>
    <row r="18579" spans="1:13" x14ac:dyDescent="0.25">
      <c r="A18579" s="9"/>
      <c r="H18579" s="9"/>
      <c r="J18579">
        <v>2</v>
      </c>
      <c r="K18579">
        <f ca="1">SIMULATION!$D$3*SIMULATION!$D$17/$H18577/(SIMULATION!$D$17-$I18577)*(((EXP(-$I18577*$J18579))/(1-EXP(-SIMULATION!$D$4*$I18577)))-(EXP(-SIMULATION!$D$17*$J18579)/(1-EXP(-SIMULATION!$D$4*SIMULATION!$D$17))))</f>
        <v>3.4003634356262444</v>
      </c>
      <c r="L18579">
        <v>-4.9345984232374636E-4</v>
      </c>
      <c r="M18579">
        <f t="shared" ca="1" si="290"/>
        <v>3.3986854928214569</v>
      </c>
    </row>
    <row r="18580" spans="1:13" x14ac:dyDescent="0.25">
      <c r="A18580" s="9"/>
      <c r="H18580" s="9"/>
      <c r="J18580">
        <v>3</v>
      </c>
      <c r="K18580">
        <f ca="1">SIMULATION!$D$3*SIMULATION!$D$17/$H18577/(SIMULATION!$D$17-$I18577)*(((EXP(-$I18577*$J18580))/(1-EXP(-SIMULATION!$D$4*$I18577)))-(EXP(-SIMULATION!$D$17*$J18580)/(1-EXP(-SIMULATION!$D$4*SIMULATION!$D$17))))</f>
        <v>3.6500358154397881</v>
      </c>
      <c r="L18580">
        <v>-0.15202368687282433</v>
      </c>
      <c r="M18580">
        <f t="shared" ca="1" si="290"/>
        <v>3.0951439135587759</v>
      </c>
    </row>
    <row r="18581" spans="1:13" x14ac:dyDescent="0.25">
      <c r="A18581" s="9"/>
      <c r="H18581" s="9"/>
      <c r="J18581">
        <v>4</v>
      </c>
      <c r="K18581">
        <f ca="1">SIMULATION!$D$3*SIMULATION!$D$17/$H18577/(SIMULATION!$D$17-$I18577)*(((EXP(-$I18577*$J18581))/(1-EXP(-SIMULATION!$D$4*$I18577)))-(EXP(-SIMULATION!$D$17*$J18581)/(1-EXP(-SIMULATION!$D$4*SIMULATION!$D$17))))</f>
        <v>3.7599673169911467</v>
      </c>
      <c r="L18581">
        <v>5.5957657537276079E-2</v>
      </c>
      <c r="M18581">
        <f t="shared" ca="1" si="290"/>
        <v>3.9703662804666879</v>
      </c>
    </row>
    <row r="18582" spans="1:13" x14ac:dyDescent="0.25">
      <c r="A18582" s="9"/>
      <c r="H18582" s="9"/>
      <c r="J18582">
        <v>5</v>
      </c>
      <c r="K18582">
        <f ca="1">SIMULATION!$D$3*SIMULATION!$D$17/$H18577/(SIMULATION!$D$17-$I18577)*(((EXP(-$I18577*$J18582))/(1-EXP(-SIMULATION!$D$4*$I18577)))-(EXP(-SIMULATION!$D$17*$J18582)/(1-EXP(-SIMULATION!$D$4*SIMULATION!$D$17))))</f>
        <v>3.7820533908946667</v>
      </c>
      <c r="L18582">
        <v>-6.4804151088203546E-2</v>
      </c>
      <c r="M18582">
        <f t="shared" ca="1" si="290"/>
        <v>3.5369606315274762</v>
      </c>
    </row>
    <row r="18583" spans="1:13" x14ac:dyDescent="0.25">
      <c r="A18583" s="9"/>
      <c r="H18583" s="9"/>
      <c r="J18583">
        <v>6</v>
      </c>
      <c r="K18583">
        <f ca="1">SIMULATION!$D$3*SIMULATION!$D$17/$H18577/(SIMULATION!$D$17-$I18577)*(((EXP(-$I18577*$J18583))/(1-EXP(-SIMULATION!$D$4*$I18577)))-(EXP(-SIMULATION!$D$17*$J18583)/(1-EXP(-SIMULATION!$D$4*SIMULATION!$D$17))))</f>
        <v>3.7494919098359141</v>
      </c>
      <c r="L18583">
        <v>0.20919570056601747</v>
      </c>
      <c r="M18583">
        <f t="shared" ca="1" si="290"/>
        <v>4.5338694966806532</v>
      </c>
    </row>
    <row r="18584" spans="1:13" x14ac:dyDescent="0.25">
      <c r="A18584" s="9"/>
      <c r="H18584" s="9"/>
      <c r="J18584">
        <v>7</v>
      </c>
      <c r="K18584">
        <f ca="1">SIMULATION!$D$3*SIMULATION!$D$17/$H18577/(SIMULATION!$D$17-$I18577)*(((EXP(-$I18577*$J18584))/(1-EXP(-SIMULATION!$D$4*$I18577)))-(EXP(-SIMULATION!$D$17*$J18584)/(1-EXP(-SIMULATION!$D$4*SIMULATION!$D$17))))</f>
        <v>3.6835008583798561</v>
      </c>
      <c r="L18584">
        <v>-0.13670951526168959</v>
      </c>
      <c r="M18584">
        <f t="shared" ca="1" si="290"/>
        <v>3.1799312415647285</v>
      </c>
    </row>
    <row r="18585" spans="1:13" x14ac:dyDescent="0.25">
      <c r="A18585" s="9"/>
      <c r="H18585" s="9"/>
      <c r="J18585">
        <v>8</v>
      </c>
      <c r="K18585">
        <f ca="1">SIMULATION!$D$3*SIMULATION!$D$17/$H18577/(SIMULATION!$D$17-$I18577)*(((EXP(-$I18577*$J18585))/(1-EXP(-SIMULATION!$D$4*$I18577)))-(EXP(-SIMULATION!$D$17*$J18585)/(1-EXP(-SIMULATION!$D$4*SIMULATION!$D$17))))</f>
        <v>3.597623124504453</v>
      </c>
      <c r="L18585">
        <v>-0.21007295690139097</v>
      </c>
      <c r="M18585">
        <f t="shared" ca="1" si="290"/>
        <v>2.8418597969229817</v>
      </c>
    </row>
    <row r="18586" spans="1:13" x14ac:dyDescent="0.25">
      <c r="A18586" s="9"/>
      <c r="H18586" s="9"/>
      <c r="J18586">
        <v>9</v>
      </c>
      <c r="K18586">
        <f ca="1">SIMULATION!$D$3*SIMULATION!$D$17/$H18577/(SIMULATION!$D$17-$I18577)*(((EXP(-$I18577*$J18586))/(1-EXP(-SIMULATION!$D$4*$I18577)))-(EXP(-SIMULATION!$D$17*$J18586)/(1-EXP(-SIMULATION!$D$4*SIMULATION!$D$17))))</f>
        <v>3.5004850496305164</v>
      </c>
      <c r="L18586">
        <v>9.0230726787289925E-2</v>
      </c>
      <c r="M18586">
        <f t="shared" ca="1" si="290"/>
        <v>3.8163363597667206</v>
      </c>
    </row>
    <row r="18587" spans="1:13" x14ac:dyDescent="0.25">
      <c r="A18587" s="9"/>
      <c r="H18587" s="9"/>
      <c r="J18587">
        <v>10</v>
      </c>
      <c r="K18587">
        <f ca="1">SIMULATION!$D$3*SIMULATION!$D$17/$H18577/(SIMULATION!$D$17-$I18577)*(((EXP(-$I18577*$J18587))/(1-EXP(-SIMULATION!$D$4*$I18577)))-(EXP(-SIMULATION!$D$17*$J18587)/(1-EXP(-SIMULATION!$D$4*SIMULATION!$D$17))))</f>
        <v>3.3975641117678097</v>
      </c>
      <c r="L18587">
        <v>0.38021557815347123</v>
      </c>
      <c r="M18587">
        <f t="shared" ca="1" si="290"/>
        <v>4.6893709148370926</v>
      </c>
    </row>
    <row r="18588" spans="1:13" x14ac:dyDescent="0.25">
      <c r="A18588" s="9"/>
      <c r="H18588" s="9"/>
      <c r="J18588">
        <v>11</v>
      </c>
      <c r="K18588">
        <f ca="1">SIMULATION!$D$3*SIMULATION!$D$17/$H18577/(SIMULATION!$D$17-$I18577)*(((EXP(-$I18577*$J18588))/(1-EXP(-SIMULATION!$D$4*$I18577)))-(EXP(-SIMULATION!$D$17*$J18588)/(1-EXP(-SIMULATION!$D$4*SIMULATION!$D$17))))</f>
        <v>3.2923216392409831</v>
      </c>
      <c r="L18588">
        <v>0.1671035765378151</v>
      </c>
      <c r="M18588">
        <f t="shared" ca="1" si="290"/>
        <v>3.8424803602709936</v>
      </c>
    </row>
    <row r="18589" spans="1:13" x14ac:dyDescent="0.25">
      <c r="A18589" s="9"/>
      <c r="H18589" s="9"/>
      <c r="J18589">
        <v>12</v>
      </c>
      <c r="K18589">
        <f ca="1">SIMULATION!$D$3*SIMULATION!$D$17/$H18577/(SIMULATION!$D$17-$I18577)*(((EXP(-$I18577*$J18589))/(1-EXP(-SIMULATION!$D$4*$I18577)))-(EXP(-SIMULATION!$D$17*$J18589)/(1-EXP(-SIMULATION!$D$4*SIMULATION!$D$17))))</f>
        <v>3.1869286226571831</v>
      </c>
      <c r="L18589">
        <v>0.14813745428056629</v>
      </c>
      <c r="M18589">
        <f t="shared" ca="1" si="290"/>
        <v>3.6590321157914896</v>
      </c>
    </row>
    <row r="18590" spans="1:13" x14ac:dyDescent="0.25">
      <c r="A18590" s="9"/>
      <c r="H18590" s="9"/>
      <c r="J18590">
        <v>13</v>
      </c>
      <c r="K18590">
        <f ca="1">SIMULATION!$D$3*SIMULATION!$D$17/$H18577/(SIMULATION!$D$17-$I18577)*(((EXP(-$I18577*$J18590))/(1-EXP(-SIMULATION!$D$4*$I18577)))-(EXP(-SIMULATION!$D$17*$J18590)/(1-EXP(-SIMULATION!$D$4*SIMULATION!$D$17))))</f>
        <v>3.0827307763394982</v>
      </c>
      <c r="L18590">
        <v>-0.20669527291050718</v>
      </c>
      <c r="M18590">
        <f t="shared" ca="1" si="290"/>
        <v>2.4455448972143858</v>
      </c>
    </row>
    <row r="18591" spans="1:13" x14ac:dyDescent="0.25">
      <c r="A18591" s="9"/>
      <c r="H18591" s="9"/>
      <c r="J18591">
        <v>14</v>
      </c>
      <c r="K18591">
        <f ca="1">SIMULATION!$D$3*SIMULATION!$D$17/$H18577/(SIMULATION!$D$17-$I18577)*(((EXP(-$I18577*$J18591))/(1-EXP(-SIMULATION!$D$4*$I18577)))-(EXP(-SIMULATION!$D$17*$J18591)/(1-EXP(-SIMULATION!$D$4*SIMULATION!$D$17))))</f>
        <v>2.9805465064109162</v>
      </c>
      <c r="L18591">
        <v>-0.19306284279873379</v>
      </c>
      <c r="M18591">
        <f t="shared" ca="1" si="290"/>
        <v>2.4051137247893903</v>
      </c>
    </row>
    <row r="18592" spans="1:13" x14ac:dyDescent="0.25">
      <c r="A18592" s="9"/>
      <c r="H18592" s="9"/>
      <c r="J18592">
        <v>15</v>
      </c>
      <c r="K18592">
        <f ca="1">SIMULATION!$D$3*SIMULATION!$D$17/$H18577/(SIMULATION!$D$17-$I18577)*(((EXP(-$I18577*$J18592))/(1-EXP(-SIMULATION!$D$4*$I18577)))-(EXP(-SIMULATION!$D$17*$J18592)/(1-EXP(-SIMULATION!$D$4*SIMULATION!$D$17))))</f>
        <v>2.8808578032608816</v>
      </c>
      <c r="L18592">
        <v>9.8804854661590585E-2</v>
      </c>
      <c r="M18592">
        <f t="shared" ca="1" si="290"/>
        <v>3.1655005398127818</v>
      </c>
    </row>
    <row r="18593" spans="1:13" x14ac:dyDescent="0.25">
      <c r="A18593" s="9"/>
      <c r="H18593" s="9"/>
      <c r="J18593">
        <v>16</v>
      </c>
      <c r="K18593">
        <f ca="1">SIMULATION!$D$3*SIMULATION!$D$17/$H18577/(SIMULATION!$D$17-$I18577)*(((EXP(-$I18577*$J18593))/(1-EXP(-SIMULATION!$D$4*$I18577)))-(EXP(-SIMULATION!$D$17*$J18593)/(1-EXP(-SIMULATION!$D$4*SIMULATION!$D$17))))</f>
        <v>2.7839325191510085</v>
      </c>
      <c r="L18593">
        <v>3.5570487611513983E-2</v>
      </c>
      <c r="M18593">
        <f t="shared" ca="1" si="290"/>
        <v>2.8829583563347603</v>
      </c>
    </row>
    <row r="18594" spans="1:13" x14ac:dyDescent="0.25">
      <c r="A18594" s="9"/>
      <c r="H18594" s="9"/>
      <c r="J18594">
        <v>17</v>
      </c>
      <c r="K18594">
        <f ca="1">SIMULATION!$D$3*SIMULATION!$D$17/$H18577/(SIMULATION!$D$17-$I18577)*(((EXP(-$I18577*$J18594))/(1-EXP(-SIMULATION!$D$4*$I18577)))-(EXP(-SIMULATION!$D$17*$J18594)/(1-EXP(-SIMULATION!$D$4*SIMULATION!$D$17))))</f>
        <v>2.6899026774853105</v>
      </c>
      <c r="L18594">
        <v>-0.24549233014605051</v>
      </c>
      <c r="M18594">
        <f t="shared" ca="1" si="290"/>
        <v>2.0295522013233414</v>
      </c>
    </row>
    <row r="18595" spans="1:13" x14ac:dyDescent="0.25">
      <c r="A18595" s="9"/>
      <c r="H18595" s="9"/>
      <c r="J18595">
        <v>18</v>
      </c>
      <c r="K18595">
        <f ca="1">SIMULATION!$D$3*SIMULATION!$D$17/$H18577/(SIMULATION!$D$17-$I18577)*(((EXP(-$I18577*$J18595))/(1-EXP(-SIMULATION!$D$4*$I18577)))-(EXP(-SIMULATION!$D$17*$J18595)/(1-EXP(-SIMULATION!$D$4*SIMULATION!$D$17))))</f>
        <v>2.5988146077777734</v>
      </c>
      <c r="L18595">
        <v>-0.33600970470535713</v>
      </c>
      <c r="M18595">
        <f t="shared" ca="1" si="290"/>
        <v>1.7255876788343951</v>
      </c>
    </row>
    <row r="18596" spans="1:13" x14ac:dyDescent="0.25">
      <c r="A18596" s="9"/>
      <c r="H18596" s="9"/>
      <c r="J18596">
        <v>19</v>
      </c>
      <c r="K18596">
        <f ca="1">SIMULATION!$D$3*SIMULATION!$D$17/$H18577/(SIMULATION!$D$17-$I18577)*(((EXP(-$I18577*$J18596))/(1-EXP(-SIMULATION!$D$4*$I18577)))-(EXP(-SIMULATION!$D$17*$J18596)/(1-EXP(-SIMULATION!$D$4*SIMULATION!$D$17))))</f>
        <v>2.5106610274599142</v>
      </c>
      <c r="L18596">
        <v>-0.50474948899552974</v>
      </c>
      <c r="M18596">
        <f t="shared" ca="1" si="290"/>
        <v>1.2434061568085308</v>
      </c>
    </row>
    <row r="18597" spans="1:13" x14ac:dyDescent="0.25">
      <c r="A18597" s="9"/>
      <c r="H18597" s="9"/>
      <c r="J18597">
        <v>20</v>
      </c>
      <c r="K18597">
        <f ca="1">SIMULATION!$D$3*SIMULATION!$D$17/$H18577/(SIMULATION!$D$17-$I18577)*(((EXP(-$I18577*$J18597))/(1-EXP(-SIMULATION!$D$4*$I18577)))-(EXP(-SIMULATION!$D$17*$J18597)/(1-EXP(-SIMULATION!$D$4*SIMULATION!$D$17))))</f>
        <v>2.4254015563472282</v>
      </c>
      <c r="L18597">
        <v>8.0136463518868148E-2</v>
      </c>
      <c r="M18597">
        <f t="shared" ca="1" si="290"/>
        <v>2.6197646596860538</v>
      </c>
    </row>
    <row r="18598" spans="1:13" x14ac:dyDescent="0.25">
      <c r="A18598" s="9"/>
      <c r="H18598" s="9"/>
      <c r="J18598">
        <v>21</v>
      </c>
      <c r="K18598">
        <f ca="1">SIMULATION!$D$3*SIMULATION!$D$17/$H18577/(SIMULATION!$D$17-$I18577)*(((EXP(-$I18577*$J18598))/(1-EXP(-SIMULATION!$D$4*$I18577)))-(EXP(-SIMULATION!$D$17*$J18598)/(1-EXP(-SIMULATION!$D$4*SIMULATION!$D$17))))</f>
        <v>2.3429758199815369</v>
      </c>
      <c r="L18598">
        <v>1.1826692578555406E-2</v>
      </c>
      <c r="M18598">
        <f t="shared" ca="1" si="290"/>
        <v>2.3706854747234476</v>
      </c>
    </row>
    <row r="18599" spans="1:13" x14ac:dyDescent="0.25">
      <c r="A18599" s="9"/>
      <c r="H18599" s="9"/>
      <c r="J18599">
        <v>22</v>
      </c>
      <c r="K18599">
        <f ca="1">SIMULATION!$D$3*SIMULATION!$D$17/$H18577/(SIMULATION!$D$17-$I18577)*(((EXP(-$I18577*$J18599))/(1-EXP(-SIMULATION!$D$4*$I18577)))-(EXP(-SIMULATION!$D$17*$J18599)/(1-EXP(-SIMULATION!$D$4*SIMULATION!$D$17))))</f>
        <v>2.2633118052026515</v>
      </c>
      <c r="L18599">
        <v>0.24205107719652225</v>
      </c>
      <c r="M18599">
        <f t="shared" ca="1" si="290"/>
        <v>2.8111488656835588</v>
      </c>
    </row>
    <row r="18600" spans="1:13" x14ac:dyDescent="0.25">
      <c r="A18600" s="9"/>
      <c r="H18600" s="9"/>
      <c r="J18600">
        <v>23</v>
      </c>
      <c r="K18600">
        <f ca="1">SIMULATION!$D$3*SIMULATION!$D$17/$H18577/(SIMULATION!$D$17-$I18577)*(((EXP(-$I18577*$J18600))/(1-EXP(-SIMULATION!$D$4*$I18577)))-(EXP(-SIMULATION!$D$17*$J18600)/(1-EXP(-SIMULATION!$D$4*SIMULATION!$D$17))))</f>
        <v>2.1863311746412659</v>
      </c>
      <c r="L18600">
        <v>-0.33063474920375735</v>
      </c>
      <c r="M18600">
        <f t="shared" ca="1" si="290"/>
        <v>1.4634541150373948</v>
      </c>
    </row>
    <row r="18601" spans="1:13" x14ac:dyDescent="0.25">
      <c r="A18601" s="9"/>
      <c r="H18601" s="9"/>
      <c r="J18601">
        <v>24</v>
      </c>
      <c r="K18601">
        <f ca="1">SIMULATION!$D$3*SIMULATION!$D$17/$H18577/(SIMULATION!$D$17-$I18577)*(((EXP(-$I18577*$J18601))/(1-EXP(-SIMULATION!$D$4*$I18577)))-(EXP(-SIMULATION!$D$17*$J18601)/(1-EXP(-SIMULATION!$D$4*SIMULATION!$D$17))))</f>
        <v>2.1119526337747749</v>
      </c>
      <c r="L18601">
        <v>-0.37692160920611928</v>
      </c>
      <c r="M18601">
        <f t="shared" ca="1" si="290"/>
        <v>1.3159120484852849</v>
      </c>
    </row>
    <row r="18602" spans="1:13" x14ac:dyDescent="0.25">
      <c r="A18602" s="9">
        <v>745</v>
      </c>
      <c r="B18602" s="2">
        <f ca="1">NORMINV(RAND(),SIMULATION!D7,SIMULATION!D8)</f>
        <v>55.001296470241762</v>
      </c>
      <c r="C18602" s="2">
        <v>2</v>
      </c>
      <c r="D18602" s="2">
        <f ca="1">SIMULATION!$D$11*(1+(SIMULATION!$D$12*LN(1+$C18602)))*(1+(SIMULATION!$D$13*(($B18602/63.5)-1)))</f>
        <v>9.6069327940231091</v>
      </c>
      <c r="E18602" s="2">
        <v>0.22965965869168878</v>
      </c>
      <c r="F18602" s="2">
        <f ca="1">D18602*(1+E18602)</f>
        <v>11.813257700572448</v>
      </c>
      <c r="G18602" s="2">
        <v>-0.3483701115990161</v>
      </c>
      <c r="H18602" s="9">
        <f>SIMULATION!$D$15*EXP($G$18602)</f>
        <v>155.81788283832427</v>
      </c>
      <c r="I18602" s="2">
        <f ca="1">$F18602/$H18602</f>
        <v>7.5814518111697204E-2</v>
      </c>
      <c r="J18602">
        <v>0</v>
      </c>
      <c r="K18602">
        <f ca="1">SIMULATION!$D$3*SIMULATION!$D$17/$H18602/(SIMULATION!$D$17-$I18602)*(((EXP(-$I18602*$J18602))/(1-EXP(-SIMULATION!$D$4*$I18602)))-(EXP(-SIMULATION!$D$17*$J18602)/(1-EXP(-SIMULATION!$D$4*SIMULATION!$D$17))))</f>
        <v>0.82299379532772665</v>
      </c>
      <c r="L18602">
        <v>-0.22692218330391584</v>
      </c>
      <c r="M18602">
        <f t="shared" ca="1" si="290"/>
        <v>0.63623824644638283</v>
      </c>
    </row>
    <row r="18603" spans="1:13" x14ac:dyDescent="0.25">
      <c r="A18603" s="9"/>
      <c r="H18603" s="9"/>
      <c r="J18603">
        <v>1</v>
      </c>
      <c r="K18603">
        <f ca="1">SIMULATION!$D$3*SIMULATION!$D$17/$H18602/(SIMULATION!$D$17-$I18602)*(((EXP(-$I18602*$J18603))/(1-EXP(-SIMULATION!$D$4*$I18602)))-(EXP(-SIMULATION!$D$17*$J18603)/(1-EXP(-SIMULATION!$D$4*SIMULATION!$D$17))))</f>
        <v>1.9804519680851767</v>
      </c>
      <c r="L18603">
        <v>0.13721722021698596</v>
      </c>
      <c r="M18603">
        <f t="shared" ca="1" si="290"/>
        <v>2.2522040819190834</v>
      </c>
    </row>
    <row r="18604" spans="1:13" x14ac:dyDescent="0.25">
      <c r="A18604" s="9"/>
      <c r="H18604" s="9"/>
      <c r="J18604">
        <v>2</v>
      </c>
      <c r="K18604">
        <f ca="1">SIMULATION!$D$3*SIMULATION!$D$17/$H18602/(SIMULATION!$D$17-$I18602)*(((EXP(-$I18602*$J18604))/(1-EXP(-SIMULATION!$D$4*$I18602)))-(EXP(-SIMULATION!$D$17*$J18604)/(1-EXP(-SIMULATION!$D$4*SIMULATION!$D$17))))</f>
        <v>2.6160888138199816</v>
      </c>
      <c r="L18604">
        <v>0.33729198934505084</v>
      </c>
      <c r="M18604">
        <f t="shared" ca="1" si="290"/>
        <v>3.4984746141366574</v>
      </c>
    </row>
    <row r="18605" spans="1:13" x14ac:dyDescent="0.25">
      <c r="A18605" s="9"/>
      <c r="H18605" s="9"/>
      <c r="J18605">
        <v>3</v>
      </c>
      <c r="K18605">
        <f ca="1">SIMULATION!$D$3*SIMULATION!$D$17/$H18602/(SIMULATION!$D$17-$I18602)*(((EXP(-$I18602*$J18605))/(1-EXP(-SIMULATION!$D$4*$I18602)))-(EXP(-SIMULATION!$D$17*$J18605)/(1-EXP(-SIMULATION!$D$4*SIMULATION!$D$17))))</f>
        <v>2.9250757475676235</v>
      </c>
      <c r="L18605">
        <v>0.19780367793942052</v>
      </c>
      <c r="M18605">
        <f t="shared" ca="1" si="290"/>
        <v>3.5036664886878994</v>
      </c>
    </row>
    <row r="18606" spans="1:13" x14ac:dyDescent="0.25">
      <c r="A18606" s="9"/>
      <c r="H18606" s="9"/>
      <c r="J18606">
        <v>4</v>
      </c>
      <c r="K18606">
        <f ca="1">SIMULATION!$D$3*SIMULATION!$D$17/$H18602/(SIMULATION!$D$17-$I18602)*(((EXP(-$I18602*$J18606))/(1-EXP(-SIMULATION!$D$4*$I18602)))-(EXP(-SIMULATION!$D$17*$J18606)/(1-EXP(-SIMULATION!$D$4*SIMULATION!$D$17))))</f>
        <v>3.0319178101932054</v>
      </c>
      <c r="L18606">
        <v>-5.7211202559667447E-2</v>
      </c>
      <c r="M18606">
        <f t="shared" ca="1" si="290"/>
        <v>2.8584581462099785</v>
      </c>
    </row>
    <row r="18607" spans="1:13" x14ac:dyDescent="0.25">
      <c r="A18607" s="9"/>
      <c r="H18607" s="9"/>
      <c r="J18607">
        <v>5</v>
      </c>
      <c r="K18607">
        <f ca="1">SIMULATION!$D$3*SIMULATION!$D$17/$H18602/(SIMULATION!$D$17-$I18602)*(((EXP(-$I18602*$J18607))/(1-EXP(-SIMULATION!$D$4*$I18602)))-(EXP(-SIMULATION!$D$17*$J18607)/(1-EXP(-SIMULATION!$D$4*SIMULATION!$D$17))))</f>
        <v>3.0158766056181916</v>
      </c>
      <c r="L18607">
        <v>4.4237953673834637E-2</v>
      </c>
      <c r="M18607">
        <f t="shared" ca="1" si="290"/>
        <v>3.1492928151835309</v>
      </c>
    </row>
    <row r="18608" spans="1:13" x14ac:dyDescent="0.25">
      <c r="A18608" s="9"/>
      <c r="H18608" s="9"/>
      <c r="J18608">
        <v>6</v>
      </c>
      <c r="K18608">
        <f ca="1">SIMULATION!$D$3*SIMULATION!$D$17/$H18602/(SIMULATION!$D$17-$I18602)*(((EXP(-$I18602*$J18608))/(1-EXP(-SIMULATION!$D$4*$I18602)))-(EXP(-SIMULATION!$D$17*$J18608)/(1-EXP(-SIMULATION!$D$4*SIMULATION!$D$17))))</f>
        <v>2.9272589214211857</v>
      </c>
      <c r="L18608">
        <v>0.61759183399707995</v>
      </c>
      <c r="M18608">
        <f t="shared" ca="1" si="290"/>
        <v>4.7351101272860099</v>
      </c>
    </row>
    <row r="18609" spans="1:13" x14ac:dyDescent="0.25">
      <c r="A18609" s="9"/>
      <c r="H18609" s="9"/>
      <c r="J18609">
        <v>7</v>
      </c>
      <c r="K18609">
        <f ca="1">SIMULATION!$D$3*SIMULATION!$D$17/$H18602/(SIMULATION!$D$17-$I18602)*(((EXP(-$I18602*$J18609))/(1-EXP(-SIMULATION!$D$4*$I18602)))-(EXP(-SIMULATION!$D$17*$J18609)/(1-EXP(-SIMULATION!$D$4*SIMULATION!$D$17))))</f>
        <v>2.7978520777117826</v>
      </c>
      <c r="L18609">
        <v>4.7591363587568644E-2</v>
      </c>
      <c r="M18609">
        <f t="shared" ca="1" si="290"/>
        <v>2.9310056732063985</v>
      </c>
    </row>
    <row r="18610" spans="1:13" x14ac:dyDescent="0.25">
      <c r="A18610" s="9"/>
      <c r="H18610" s="9"/>
      <c r="J18610">
        <v>8</v>
      </c>
      <c r="K18610">
        <f ca="1">SIMULATION!$D$3*SIMULATION!$D$17/$H18602/(SIMULATION!$D$17-$I18602)*(((EXP(-$I18602*$J18610))/(1-EXP(-SIMULATION!$D$4*$I18602)))-(EXP(-SIMULATION!$D$17*$J18610)/(1-EXP(-SIMULATION!$D$4*SIMULATION!$D$17))))</f>
        <v>2.6476085614287688</v>
      </c>
      <c r="L18610">
        <v>0.4705933619095829</v>
      </c>
      <c r="M18610">
        <f t="shared" ca="1" si="290"/>
        <v>3.8935555753721274</v>
      </c>
    </row>
    <row r="18611" spans="1:13" x14ac:dyDescent="0.25">
      <c r="A18611" s="9"/>
      <c r="H18611" s="9"/>
      <c r="J18611">
        <v>9</v>
      </c>
      <c r="K18611">
        <f ca="1">SIMULATION!$D$3*SIMULATION!$D$17/$H18602/(SIMULATION!$D$17-$I18602)*(((EXP(-$I18602*$J18611))/(1-EXP(-SIMULATION!$D$4*$I18602)))-(EXP(-SIMULATION!$D$17*$J18611)/(1-EXP(-SIMULATION!$D$4*SIMULATION!$D$17))))</f>
        <v>2.4889273008295376</v>
      </c>
      <c r="L18611">
        <v>-0.11481526951785391</v>
      </c>
      <c r="M18611">
        <f t="shared" ca="1" si="290"/>
        <v>2.2031604419744495</v>
      </c>
    </row>
    <row r="18612" spans="1:13" x14ac:dyDescent="0.25">
      <c r="A18612" s="9"/>
      <c r="H18612" s="9"/>
      <c r="J18612">
        <v>10</v>
      </c>
      <c r="K18612">
        <f ca="1">SIMULATION!$D$3*SIMULATION!$D$17/$H18602/(SIMULATION!$D$17-$I18602)*(((EXP(-$I18602*$J18612))/(1-EXP(-SIMULATION!$D$4*$I18602)))-(EXP(-SIMULATION!$D$17*$J18612)/(1-EXP(-SIMULATION!$D$4*SIMULATION!$D$17))))</f>
        <v>2.3293949840039847</v>
      </c>
      <c r="L18612">
        <v>0.18048014564223458</v>
      </c>
      <c r="M18612">
        <f t="shared" ca="1" si="290"/>
        <v>2.7498045299753144</v>
      </c>
    </row>
    <row r="18613" spans="1:13" x14ac:dyDescent="0.25">
      <c r="A18613" s="9"/>
      <c r="H18613" s="9"/>
      <c r="J18613">
        <v>11</v>
      </c>
      <c r="K18613">
        <f ca="1">SIMULATION!$D$3*SIMULATION!$D$17/$H18602/(SIMULATION!$D$17-$I18602)*(((EXP(-$I18602*$J18613))/(1-EXP(-SIMULATION!$D$4*$I18602)))-(EXP(-SIMULATION!$D$17*$J18613)/(1-EXP(-SIMULATION!$D$4*SIMULATION!$D$17))))</f>
        <v>2.1735406987478361</v>
      </c>
      <c r="L18613">
        <v>-0.1375634103252128</v>
      </c>
      <c r="M18613">
        <f t="shared" ca="1" si="290"/>
        <v>1.8745410277474377</v>
      </c>
    </row>
    <row r="18614" spans="1:13" x14ac:dyDescent="0.25">
      <c r="A18614" s="9"/>
      <c r="H18614" s="9"/>
      <c r="J18614">
        <v>12</v>
      </c>
      <c r="K18614">
        <f ca="1">SIMULATION!$D$3*SIMULATION!$D$17/$H18602/(SIMULATION!$D$17-$I18602)*(((EXP(-$I18602*$J18614))/(1-EXP(-SIMULATION!$D$4*$I18602)))-(EXP(-SIMULATION!$D$17*$J18614)/(1-EXP(-SIMULATION!$D$4*SIMULATION!$D$17))))</f>
        <v>2.0239584354761884</v>
      </c>
      <c r="L18614">
        <v>0.47710970953301496</v>
      </c>
      <c r="M18614">
        <f t="shared" ca="1" si="290"/>
        <v>2.9896086567331279</v>
      </c>
    </row>
    <row r="18615" spans="1:13" x14ac:dyDescent="0.25">
      <c r="A18615" s="9"/>
      <c r="H18615" s="9"/>
      <c r="J18615">
        <v>13</v>
      </c>
      <c r="K18615">
        <f ca="1">SIMULATION!$D$3*SIMULATION!$D$17/$H18602/(SIMULATION!$D$17-$I18602)*(((EXP(-$I18602*$J18615))/(1-EXP(-SIMULATION!$D$4*$I18602)))-(EXP(-SIMULATION!$D$17*$J18615)/(1-EXP(-SIMULATION!$D$4*SIMULATION!$D$17))))</f>
        <v>1.8820246410927894</v>
      </c>
      <c r="L18615">
        <v>0.37513971619525949</v>
      </c>
      <c r="M18615">
        <f t="shared" ca="1" si="290"/>
        <v>2.5880468308248235</v>
      </c>
    </row>
    <row r="18616" spans="1:13" x14ac:dyDescent="0.25">
      <c r="A18616" s="9"/>
      <c r="H18616" s="9"/>
      <c r="J18616">
        <v>14</v>
      </c>
      <c r="K18616">
        <f ca="1">SIMULATION!$D$3*SIMULATION!$D$17/$H18602/(SIMULATION!$D$17-$I18602)*(((EXP(-$I18602*$J18616))/(1-EXP(-SIMULATION!$D$4*$I18602)))-(EXP(-SIMULATION!$D$17*$J18616)/(1-EXP(-SIMULATION!$D$4*SIMULATION!$D$17))))</f>
        <v>1.7483564011493413</v>
      </c>
      <c r="L18616">
        <v>1.75011670292042E-2</v>
      </c>
      <c r="M18616">
        <f t="shared" ca="1" si="290"/>
        <v>1.7789546785524344</v>
      </c>
    </row>
    <row r="18617" spans="1:13" x14ac:dyDescent="0.25">
      <c r="A18617" s="9"/>
      <c r="H18617" s="9"/>
      <c r="J18617">
        <v>15</v>
      </c>
      <c r="K18617">
        <f ca="1">SIMULATION!$D$3*SIMULATION!$D$17/$H18602/(SIMULATION!$D$17-$I18602)*(((EXP(-$I18602*$J18617))/(1-EXP(-SIMULATION!$D$4*$I18602)))-(EXP(-SIMULATION!$D$17*$J18617)/(1-EXP(-SIMULATION!$D$4*SIMULATION!$D$17))))</f>
        <v>1.6231035303319303</v>
      </c>
      <c r="L18617">
        <v>0.1411891011721195</v>
      </c>
      <c r="M18617">
        <f t="shared" ca="1" si="290"/>
        <v>1.8522680588887896</v>
      </c>
    </row>
    <row r="18618" spans="1:13" x14ac:dyDescent="0.25">
      <c r="A18618" s="9"/>
      <c r="H18618" s="9"/>
      <c r="J18618">
        <v>16</v>
      </c>
      <c r="K18618">
        <f ca="1">SIMULATION!$D$3*SIMULATION!$D$17/$H18602/(SIMULATION!$D$17-$I18602)*(((EXP(-$I18602*$J18618))/(1-EXP(-SIMULATION!$D$4*$I18602)))-(EXP(-SIMULATION!$D$17*$J18618)/(1-EXP(-SIMULATION!$D$4*SIMULATION!$D$17))))</f>
        <v>1.5061343386243145</v>
      </c>
      <c r="L18618">
        <v>0.28827088040129628</v>
      </c>
      <c r="M18618">
        <f t="shared" ca="1" si="290"/>
        <v>1.9403090104221699</v>
      </c>
    </row>
    <row r="18619" spans="1:13" x14ac:dyDescent="0.25">
      <c r="A18619" s="9"/>
      <c r="H18619" s="9"/>
      <c r="J18619">
        <v>17</v>
      </c>
      <c r="K18619">
        <f ca="1">SIMULATION!$D$3*SIMULATION!$D$17/$H18602/(SIMULATION!$D$17-$I18602)*(((EXP(-$I18602*$J18619))/(1-EXP(-SIMULATION!$D$4*$I18602)))-(EXP(-SIMULATION!$D$17*$J18619)/(1-EXP(-SIMULATION!$D$4*SIMULATION!$D$17))))</f>
        <v>1.3971533653938837</v>
      </c>
      <c r="L18619">
        <v>-0.13142967147077644</v>
      </c>
      <c r="M18619">
        <f t="shared" ca="1" si="290"/>
        <v>1.2135259575858759</v>
      </c>
    </row>
    <row r="18620" spans="1:13" x14ac:dyDescent="0.25">
      <c r="A18620" s="9"/>
      <c r="H18620" s="9"/>
      <c r="J18620">
        <v>18</v>
      </c>
      <c r="K18620">
        <f ca="1">SIMULATION!$D$3*SIMULATION!$D$17/$H18602/(SIMULATION!$D$17-$I18602)*(((EXP(-$I18602*$J18620))/(1-EXP(-SIMULATION!$D$4*$I18602)))-(EXP(-SIMULATION!$D$17*$J18620)/(1-EXP(-SIMULATION!$D$4*SIMULATION!$D$17))))</f>
        <v>1.2957756124712887</v>
      </c>
      <c r="L18620">
        <v>-0.13699025836675371</v>
      </c>
      <c r="M18620">
        <f t="shared" ca="1" si="290"/>
        <v>1.1182669765335083</v>
      </c>
    </row>
    <row r="18621" spans="1:13" x14ac:dyDescent="0.25">
      <c r="A18621" s="9"/>
      <c r="H18621" s="9"/>
      <c r="J18621">
        <v>19</v>
      </c>
      <c r="K18621">
        <f ca="1">SIMULATION!$D$3*SIMULATION!$D$17/$H18602/(SIMULATION!$D$17-$I18602)*(((EXP(-$I18602*$J18621))/(1-EXP(-SIMULATION!$D$4*$I18602)))-(EXP(-SIMULATION!$D$17*$J18621)/(1-EXP(-SIMULATION!$D$4*SIMULATION!$D$17))))</f>
        <v>1.2015729893495852</v>
      </c>
      <c r="L18621">
        <v>7.6957054786301243E-2</v>
      </c>
      <c r="M18621">
        <f t="shared" ca="1" si="290"/>
        <v>1.294042507720701</v>
      </c>
    </row>
    <row r="18622" spans="1:13" x14ac:dyDescent="0.25">
      <c r="A18622" s="9"/>
      <c r="H18622" s="9"/>
      <c r="J18622">
        <v>20</v>
      </c>
      <c r="K18622">
        <f ca="1">SIMULATION!$D$3*SIMULATION!$D$17/$H18602/(SIMULATION!$D$17-$I18602)*(((EXP(-$I18602*$J18622))/(1-EXP(-SIMULATION!$D$4*$I18602)))-(EXP(-SIMULATION!$D$17*$J18622)/(1-EXP(-SIMULATION!$D$4*SIMULATION!$D$17))))</f>
        <v>1.1141030333850461</v>
      </c>
      <c r="L18622">
        <v>4.1031074669951227E-2</v>
      </c>
      <c r="M18622">
        <f t="shared" ca="1" si="290"/>
        <v>1.1598158781378871</v>
      </c>
    </row>
    <row r="18623" spans="1:13" x14ac:dyDescent="0.25">
      <c r="A18623" s="9"/>
      <c r="H18623" s="9"/>
      <c r="J18623">
        <v>21</v>
      </c>
      <c r="K18623">
        <f ca="1">SIMULATION!$D$3*SIMULATION!$D$17/$H18602/(SIMULATION!$D$17-$I18602)*(((EXP(-$I18602*$J18623))/(1-EXP(-SIMULATION!$D$4*$I18602)))-(EXP(-SIMULATION!$D$17*$J18623)/(1-EXP(-SIMULATION!$D$4*SIMULATION!$D$17))))</f>
        <v>1.0329263475408801</v>
      </c>
      <c r="L18623">
        <v>-0.35708134344810932</v>
      </c>
      <c r="M18623">
        <f t="shared" ca="1" si="290"/>
        <v>0.66408761967803398</v>
      </c>
    </row>
    <row r="18624" spans="1:13" x14ac:dyDescent="0.25">
      <c r="A18624" s="9"/>
      <c r="H18624" s="9"/>
      <c r="J18624">
        <v>22</v>
      </c>
      <c r="K18624">
        <f ca="1">SIMULATION!$D$3*SIMULATION!$D$17/$H18602/(SIMULATION!$D$17-$I18602)*(((EXP(-$I18602*$J18624))/(1-EXP(-SIMULATION!$D$4*$I18602)))-(EXP(-SIMULATION!$D$17*$J18624)/(1-EXP(-SIMULATION!$D$4*SIMULATION!$D$17))))</f>
        <v>0.95761687865067691</v>
      </c>
      <c r="L18624">
        <v>8.4679973142481324E-3</v>
      </c>
      <c r="M18624">
        <f t="shared" ca="1" si="290"/>
        <v>0.96572597580716946</v>
      </c>
    </row>
    <row r="18625" spans="1:13" x14ac:dyDescent="0.25">
      <c r="A18625" s="9"/>
      <c r="H18625" s="9"/>
      <c r="J18625">
        <v>23</v>
      </c>
      <c r="K18625">
        <f ca="1">SIMULATION!$D$3*SIMULATION!$D$17/$H18602/(SIMULATION!$D$17-$I18602)*(((EXP(-$I18602*$J18625))/(1-EXP(-SIMULATION!$D$4*$I18602)))-(EXP(-SIMULATION!$D$17*$J18625)/(1-EXP(-SIMULATION!$D$4*SIMULATION!$D$17))))</f>
        <v>0.88776767315115179</v>
      </c>
      <c r="L18625">
        <v>8.1535028306862531E-2</v>
      </c>
      <c r="M18625">
        <f t="shared" ca="1" si="290"/>
        <v>0.96015183551144845</v>
      </c>
    </row>
    <row r="18626" spans="1:13" x14ac:dyDescent="0.25">
      <c r="A18626" s="9"/>
      <c r="H18626" s="9"/>
      <c r="J18626">
        <v>24</v>
      </c>
      <c r="K18626">
        <f ca="1">SIMULATION!$D$3*SIMULATION!$D$17/$H18602/(SIMULATION!$D$17-$I18602)*(((EXP(-$I18602*$J18626))/(1-EXP(-SIMULATION!$D$4*$I18602)))-(EXP(-SIMULATION!$D$17*$J18626)/(1-EXP(-SIMULATION!$D$4*SIMULATION!$D$17))))</f>
        <v>0.82299379532772632</v>
      </c>
      <c r="L18626">
        <v>0.44440217441847724</v>
      </c>
      <c r="M18626">
        <f t="shared" ca="1" si="290"/>
        <v>1.188734027504283</v>
      </c>
    </row>
    <row r="18627" spans="1:13" x14ac:dyDescent="0.25">
      <c r="A18627" s="9">
        <v>746</v>
      </c>
      <c r="B18627" s="2">
        <f ca="1">NORMINV(RAND(),SIMULATION!D7,SIMULATION!D8)</f>
        <v>61.974465773149163</v>
      </c>
      <c r="C18627" s="2">
        <v>2</v>
      </c>
      <c r="D18627" s="2">
        <f ca="1">SIMULATION!$D$11*(1+(SIMULATION!$D$12*LN(1+$C18627)))*(1+(SIMULATION!$D$13*(($B18627/63.5)-1)))</f>
        <v>10.124772460263946</v>
      </c>
      <c r="E18627" s="2">
        <v>-0.16903067681120537</v>
      </c>
      <c r="F18627" s="2">
        <f ca="1">D18627*(1+E18627)</f>
        <v>8.4133753187460787</v>
      </c>
      <c r="G18627" s="2">
        <v>-0.65940333307180665</v>
      </c>
      <c r="H18627" s="9">
        <f>SIMULATION!$D$15*EXP($G$18627)</f>
        <v>114.16613203417178</v>
      </c>
      <c r="I18627" s="2">
        <f ca="1">$F18627/$H18627</f>
        <v>7.3694143515590227E-2</v>
      </c>
      <c r="J18627">
        <v>0</v>
      </c>
      <c r="K18627">
        <f ca="1">SIMULATION!$D$3*SIMULATION!$D$17/$H18627/(SIMULATION!$D$17-$I18627)*(((EXP(-$I18627*$J18627))/(1-EXP(-SIMULATION!$D$4*$I18627)))-(EXP(-SIMULATION!$D$17*$J18627)/(1-EXP(-SIMULATION!$D$4*SIMULATION!$D$17))))</f>
        <v>1.1871396152160496</v>
      </c>
      <c r="L18627">
        <v>0.50208774830680436</v>
      </c>
      <c r="M18627">
        <f t="shared" ref="M18627:M18690" ca="1" si="291">$K18627*(1+$L18627)</f>
        <v>1.7831878715456821</v>
      </c>
    </row>
    <row r="18628" spans="1:13" x14ac:dyDescent="0.25">
      <c r="A18628" s="9"/>
      <c r="H18628" s="9"/>
      <c r="J18628">
        <v>1</v>
      </c>
      <c r="K18628">
        <f ca="1">SIMULATION!$D$3*SIMULATION!$D$17/$H18627/(SIMULATION!$D$17-$I18627)*(((EXP(-$I18627*$J18628))/(1-EXP(-SIMULATION!$D$4*$I18627)))-(EXP(-SIMULATION!$D$17*$J18628)/(1-EXP(-SIMULATION!$D$4*SIMULATION!$D$17))))</f>
        <v>2.7664210185154601</v>
      </c>
      <c r="L18628">
        <v>-0.41527718629773519</v>
      </c>
      <c r="M18628">
        <f t="shared" ca="1" si="291"/>
        <v>1.6175894818314451</v>
      </c>
    </row>
    <row r="18629" spans="1:13" x14ac:dyDescent="0.25">
      <c r="A18629" s="9"/>
      <c r="H18629" s="9"/>
      <c r="J18629">
        <v>2</v>
      </c>
      <c r="K18629">
        <f ca="1">SIMULATION!$D$3*SIMULATION!$D$17/$H18627/(SIMULATION!$D$17-$I18627)*(((EXP(-$I18627*$J18629))/(1-EXP(-SIMULATION!$D$4*$I18627)))-(EXP(-SIMULATION!$D$17*$J18629)/(1-EXP(-SIMULATION!$D$4*SIMULATION!$D$17))))</f>
        <v>3.6359713921248455</v>
      </c>
      <c r="L18629">
        <v>0.16893324725127373</v>
      </c>
      <c r="M18629">
        <f t="shared" ca="1" si="291"/>
        <v>4.2502078463092294</v>
      </c>
    </row>
    <row r="18630" spans="1:13" x14ac:dyDescent="0.25">
      <c r="A18630" s="9"/>
      <c r="H18630" s="9"/>
      <c r="J18630">
        <v>3</v>
      </c>
      <c r="K18630">
        <f ca="1">SIMULATION!$D$3*SIMULATION!$D$17/$H18627/(SIMULATION!$D$17-$I18627)*(((EXP(-$I18627*$J18630))/(1-EXP(-SIMULATION!$D$4*$I18627)))-(EXP(-SIMULATION!$D$17*$J18630)/(1-EXP(-SIMULATION!$D$4*SIMULATION!$D$17))))</f>
        <v>4.060832089449276</v>
      </c>
      <c r="L18630">
        <v>2.1717020740957969E-2</v>
      </c>
      <c r="M18630">
        <f t="shared" ca="1" si="291"/>
        <v>4.1490212641613935</v>
      </c>
    </row>
    <row r="18631" spans="1:13" x14ac:dyDescent="0.25">
      <c r="A18631" s="9"/>
      <c r="H18631" s="9"/>
      <c r="J18631">
        <v>4</v>
      </c>
      <c r="K18631">
        <f ca="1">SIMULATION!$D$3*SIMULATION!$D$17/$H18627/(SIMULATION!$D$17-$I18627)*(((EXP(-$I18627*$J18631))/(1-EXP(-SIMULATION!$D$4*$I18627)))-(EXP(-SIMULATION!$D$17*$J18631)/(1-EXP(-SIMULATION!$D$4*SIMULATION!$D$17))))</f>
        <v>4.2101288492439677</v>
      </c>
      <c r="L18631">
        <v>0.13141011296026067</v>
      </c>
      <c r="M18631">
        <f t="shared" ca="1" si="291"/>
        <v>4.7633823569003697</v>
      </c>
    </row>
    <row r="18632" spans="1:13" x14ac:dyDescent="0.25">
      <c r="A18632" s="9"/>
      <c r="H18632" s="9"/>
      <c r="J18632">
        <v>5</v>
      </c>
      <c r="K18632">
        <f ca="1">SIMULATION!$D$3*SIMULATION!$D$17/$H18627/(SIMULATION!$D$17-$I18627)*(((EXP(-$I18627*$J18632))/(1-EXP(-SIMULATION!$D$4*$I18627)))-(EXP(-SIMULATION!$D$17*$J18632)/(1-EXP(-SIMULATION!$D$4*SIMULATION!$D$17))))</f>
        <v>4.1915734505713198</v>
      </c>
      <c r="L18632">
        <v>0.18380280286368178</v>
      </c>
      <c r="M18632">
        <f t="shared" ca="1" si="291"/>
        <v>4.9619963991953222</v>
      </c>
    </row>
    <row r="18633" spans="1:13" x14ac:dyDescent="0.25">
      <c r="A18633" s="9"/>
      <c r="H18633" s="9"/>
      <c r="J18633">
        <v>6</v>
      </c>
      <c r="K18633">
        <f ca="1">SIMULATION!$D$3*SIMULATION!$D$17/$H18627/(SIMULATION!$D$17-$I18627)*(((EXP(-$I18627*$J18633))/(1-EXP(-SIMULATION!$D$4*$I18627)))-(EXP(-SIMULATION!$D$17*$J18633)/(1-EXP(-SIMULATION!$D$4*SIMULATION!$D$17))))</f>
        <v>4.0735695808827277</v>
      </c>
      <c r="L18633">
        <v>-4.7043194990150014E-2</v>
      </c>
      <c r="M18633">
        <f t="shared" ca="1" si="291"/>
        <v>3.8819358527833181</v>
      </c>
    </row>
    <row r="18634" spans="1:13" x14ac:dyDescent="0.25">
      <c r="A18634" s="9"/>
      <c r="H18634" s="9"/>
      <c r="J18634">
        <v>7</v>
      </c>
      <c r="K18634">
        <f ca="1">SIMULATION!$D$3*SIMULATION!$D$17/$H18627/(SIMULATION!$D$17-$I18627)*(((EXP(-$I18627*$J18634))/(1-EXP(-SIMULATION!$D$4*$I18627)))-(EXP(-SIMULATION!$D$17*$J18634)/(1-EXP(-SIMULATION!$D$4*SIMULATION!$D$17))))</f>
        <v>3.8993754408392109</v>
      </c>
      <c r="L18634">
        <v>-4.6459675191461804E-2</v>
      </c>
      <c r="M18634">
        <f t="shared" ca="1" si="291"/>
        <v>3.718211724408258</v>
      </c>
    </row>
    <row r="18635" spans="1:13" x14ac:dyDescent="0.25">
      <c r="A18635" s="9"/>
      <c r="H18635" s="9"/>
      <c r="J18635">
        <v>8</v>
      </c>
      <c r="K18635">
        <f ca="1">SIMULATION!$D$3*SIMULATION!$D$17/$H18627/(SIMULATION!$D$17-$I18627)*(((EXP(-$I18627*$J18635))/(1-EXP(-SIMULATION!$D$4*$I18627)))-(EXP(-SIMULATION!$D$17*$J18635)/(1-EXP(-SIMULATION!$D$4*SIMULATION!$D$17))))</f>
        <v>3.696176352770792</v>
      </c>
      <c r="L18635">
        <v>-0.22782727556834956</v>
      </c>
      <c r="M18635">
        <f t="shared" ca="1" si="291"/>
        <v>2.8540865642988633</v>
      </c>
    </row>
    <row r="18636" spans="1:13" x14ac:dyDescent="0.25">
      <c r="A18636" s="9"/>
      <c r="H18636" s="9"/>
      <c r="J18636">
        <v>9</v>
      </c>
      <c r="K18636">
        <f ca="1">SIMULATION!$D$3*SIMULATION!$D$17/$H18627/(SIMULATION!$D$17-$I18627)*(((EXP(-$I18627*$J18636))/(1-EXP(-SIMULATION!$D$4*$I18627)))-(EXP(-SIMULATION!$D$17*$J18636)/(1-EXP(-SIMULATION!$D$4*SIMULATION!$D$17))))</f>
        <v>3.4808957984502285</v>
      </c>
      <c r="L18636">
        <v>0.19236857363541235</v>
      </c>
      <c r="M18636">
        <f t="shared" ca="1" si="291"/>
        <v>4.150510758171599</v>
      </c>
    </row>
    <row r="18637" spans="1:13" x14ac:dyDescent="0.25">
      <c r="A18637" s="9"/>
      <c r="H18637" s="9"/>
      <c r="J18637">
        <v>10</v>
      </c>
      <c r="K18637">
        <f ca="1">SIMULATION!$D$3*SIMULATION!$D$17/$H18627/(SIMULATION!$D$17-$I18627)*(((EXP(-$I18627*$J18637))/(1-EXP(-SIMULATION!$D$4*$I18627)))-(EXP(-SIMULATION!$D$17*$J18637)/(1-EXP(-SIMULATION!$D$4*SIMULATION!$D$17))))</f>
        <v>3.2639165699302217</v>
      </c>
      <c r="L18637">
        <v>0.41769559210134366</v>
      </c>
      <c r="M18637">
        <f t="shared" ca="1" si="291"/>
        <v>4.6272401341766125</v>
      </c>
    </row>
    <row r="18638" spans="1:13" x14ac:dyDescent="0.25">
      <c r="A18638" s="9"/>
      <c r="H18638" s="9"/>
      <c r="J18638">
        <v>11</v>
      </c>
      <c r="K18638">
        <f ca="1">SIMULATION!$D$3*SIMULATION!$D$17/$H18627/(SIMULATION!$D$17-$I18627)*(((EXP(-$I18627*$J18638))/(1-EXP(-SIMULATION!$D$4*$I18627)))-(EXP(-SIMULATION!$D$17*$J18638)/(1-EXP(-SIMULATION!$D$4*SIMULATION!$D$17))))</f>
        <v>3.0514628621469235</v>
      </c>
      <c r="L18638">
        <v>5.3270316177978269E-2</v>
      </c>
      <c r="M18638">
        <f t="shared" ca="1" si="291"/>
        <v>3.2140152536188484</v>
      </c>
    </row>
    <row r="18639" spans="1:13" x14ac:dyDescent="0.25">
      <c r="A18639" s="9"/>
      <c r="H18639" s="9"/>
      <c r="J18639">
        <v>12</v>
      </c>
      <c r="K18639">
        <f ca="1">SIMULATION!$D$3*SIMULATION!$D$17/$H18627/(SIMULATION!$D$17-$I18627)*(((EXP(-$I18627*$J18639))/(1-EXP(-SIMULATION!$D$4*$I18627)))-(EXP(-SIMULATION!$D$17*$J18639)/(1-EXP(-SIMULATION!$D$4*SIMULATION!$D$17))))</f>
        <v>2.8471244429056481</v>
      </c>
      <c r="L18639">
        <v>-0.41583979825965245</v>
      </c>
      <c r="M18639">
        <f t="shared" ca="1" si="291"/>
        <v>1.6631767889476381</v>
      </c>
    </row>
    <row r="18640" spans="1:13" x14ac:dyDescent="0.25">
      <c r="A18640" s="9"/>
      <c r="H18640" s="9"/>
      <c r="J18640">
        <v>13</v>
      </c>
      <c r="K18640">
        <f ca="1">SIMULATION!$D$3*SIMULATION!$D$17/$H18627/(SIMULATION!$D$17-$I18627)*(((EXP(-$I18627*$J18640))/(1-EXP(-SIMULATION!$D$4*$I18627)))-(EXP(-SIMULATION!$D$17*$J18640)/(1-EXP(-SIMULATION!$D$4*SIMULATION!$D$17))))</f>
        <v>2.6528312109568457</v>
      </c>
      <c r="L18640">
        <v>3.2092728213033918E-2</v>
      </c>
      <c r="M18640">
        <f t="shared" ca="1" si="291"/>
        <v>2.7379678020051372</v>
      </c>
    </row>
    <row r="18641" spans="1:13" x14ac:dyDescent="0.25">
      <c r="A18641" s="9"/>
      <c r="H18641" s="9"/>
      <c r="J18641">
        <v>14</v>
      </c>
      <c r="K18641">
        <f ca="1">SIMULATION!$D$3*SIMULATION!$D$17/$H18627/(SIMULATION!$D$17-$I18627)*(((EXP(-$I18627*$J18641))/(1-EXP(-SIMULATION!$D$4*$I18627)))-(EXP(-SIMULATION!$D$17*$J18641)/(1-EXP(-SIMULATION!$D$4*SIMULATION!$D$17))))</f>
        <v>2.4694757033744299</v>
      </c>
      <c r="L18641">
        <v>0.14340307910328096</v>
      </c>
      <c r="M18641">
        <f t="shared" ca="1" si="291"/>
        <v>2.8236061230090637</v>
      </c>
    </row>
    <row r="18642" spans="1:13" x14ac:dyDescent="0.25">
      <c r="A18642" s="9"/>
      <c r="H18642" s="9"/>
      <c r="J18642">
        <v>15</v>
      </c>
      <c r="K18642">
        <f ca="1">SIMULATION!$D$3*SIMULATION!$D$17/$H18627/(SIMULATION!$D$17-$I18627)*(((EXP(-$I18627*$J18642))/(1-EXP(-SIMULATION!$D$4*$I18627)))-(EXP(-SIMULATION!$D$17*$J18642)/(1-EXP(-SIMULATION!$D$4*SIMULATION!$D$17))))</f>
        <v>2.2973101433194349</v>
      </c>
      <c r="L18642">
        <v>-0.2902624604046477</v>
      </c>
      <c r="M18642">
        <f t="shared" ca="1" si="291"/>
        <v>1.6304872488069817</v>
      </c>
    </row>
    <row r="18643" spans="1:13" x14ac:dyDescent="0.25">
      <c r="A18643" s="9"/>
      <c r="H18643" s="9"/>
      <c r="J18643">
        <v>16</v>
      </c>
      <c r="K18643">
        <f ca="1">SIMULATION!$D$3*SIMULATION!$D$17/$H18627/(SIMULATION!$D$17-$I18627)*(((EXP(-$I18627*$J18643))/(1-EXP(-SIMULATION!$D$4*$I18627)))-(EXP(-SIMULATION!$D$17*$J18643)/(1-EXP(-SIMULATION!$D$4*SIMULATION!$D$17))))</f>
        <v>2.136199140667451</v>
      </c>
      <c r="L18643">
        <v>-0.52461695532235819</v>
      </c>
      <c r="M18643">
        <f t="shared" ca="1" si="291"/>
        <v>1.015512851528255</v>
      </c>
    </row>
    <row r="18644" spans="1:13" x14ac:dyDescent="0.25">
      <c r="A18644" s="9"/>
      <c r="H18644" s="9"/>
      <c r="J18644">
        <v>17</v>
      </c>
      <c r="K18644">
        <f ca="1">SIMULATION!$D$3*SIMULATION!$D$17/$H18627/(SIMULATION!$D$17-$I18627)*(((EXP(-$I18627*$J18644))/(1-EXP(-SIMULATION!$D$4*$I18627)))-(EXP(-SIMULATION!$D$17*$J18644)/(1-EXP(-SIMULATION!$D$4*SIMULATION!$D$17))))</f>
        <v>1.9857800149063096</v>
      </c>
      <c r="L18644">
        <v>0.34458884760713088</v>
      </c>
      <c r="M18644">
        <f t="shared" ca="1" si="291"/>
        <v>2.6700576618441461</v>
      </c>
    </row>
    <row r="18645" spans="1:13" x14ac:dyDescent="0.25">
      <c r="A18645" s="9"/>
      <c r="H18645" s="9"/>
      <c r="J18645">
        <v>18</v>
      </c>
      <c r="K18645">
        <f ca="1">SIMULATION!$D$3*SIMULATION!$D$17/$H18627/(SIMULATION!$D$17-$I18627)*(((EXP(-$I18627*$J18645))/(1-EXP(-SIMULATION!$D$4*$I18627)))-(EXP(-SIMULATION!$D$17*$J18645)/(1-EXP(-SIMULATION!$D$4*SIMULATION!$D$17))))</f>
        <v>1.8455640347930806</v>
      </c>
      <c r="L18645">
        <v>-0.2372402101208006</v>
      </c>
      <c r="M18645">
        <f t="shared" ca="1" si="291"/>
        <v>1.4077220353873776</v>
      </c>
    </row>
    <row r="18646" spans="1:13" x14ac:dyDescent="0.25">
      <c r="A18646" s="9"/>
      <c r="H18646" s="9"/>
      <c r="J18646">
        <v>19</v>
      </c>
      <c r="K18646">
        <f ca="1">SIMULATION!$D$3*SIMULATION!$D$17/$H18627/(SIMULATION!$D$17-$I18627)*(((EXP(-$I18627*$J18646))/(1-EXP(-SIMULATION!$D$4*$I18627)))-(EXP(-SIMULATION!$D$17*$J18646)/(1-EXP(-SIMULATION!$D$4*SIMULATION!$D$17))))</f>
        <v>1.7149999025419125</v>
      </c>
      <c r="L18646">
        <v>-0.15476162116511694</v>
      </c>
      <c r="M18646">
        <f t="shared" ca="1" si="291"/>
        <v>1.4495837373265086</v>
      </c>
    </row>
    <row r="18647" spans="1:13" x14ac:dyDescent="0.25">
      <c r="A18647" s="9"/>
      <c r="H18647" s="9"/>
      <c r="J18647">
        <v>20</v>
      </c>
      <c r="K18647">
        <f ca="1">SIMULATION!$D$3*SIMULATION!$D$17/$H18627/(SIMULATION!$D$17-$I18627)*(((EXP(-$I18627*$J18647))/(1-EXP(-SIMULATION!$D$4*$I18627)))-(EXP(-SIMULATION!$D$17*$J18647)/(1-EXP(-SIMULATION!$D$4*SIMULATION!$D$17))))</f>
        <v>1.5935131423298621</v>
      </c>
      <c r="L18647">
        <v>0.509309326070986</v>
      </c>
      <c r="M18647">
        <f t="shared" ca="1" si="291"/>
        <v>2.4051042469351431</v>
      </c>
    </row>
    <row r="18648" spans="1:13" x14ac:dyDescent="0.25">
      <c r="A18648" s="9"/>
      <c r="H18648" s="9"/>
      <c r="J18648">
        <v>21</v>
      </c>
      <c r="K18648">
        <f ca="1">SIMULATION!$D$3*SIMULATION!$D$17/$H18627/(SIMULATION!$D$17-$I18627)*(((EXP(-$I18627*$J18648))/(1-EXP(-SIMULATION!$D$4*$I18627)))-(EXP(-SIMULATION!$D$17*$J18648)/(1-EXP(-SIMULATION!$D$4*SIMULATION!$D$17))))</f>
        <v>1.4805301396148587</v>
      </c>
      <c r="L18648">
        <v>-0.1954857522923299</v>
      </c>
      <c r="M18648">
        <f t="shared" ca="1" si="291"/>
        <v>1.1911075914807798</v>
      </c>
    </row>
    <row r="18649" spans="1:13" x14ac:dyDescent="0.25">
      <c r="A18649" s="9"/>
      <c r="H18649" s="9"/>
      <c r="J18649">
        <v>22</v>
      </c>
      <c r="K18649">
        <f ca="1">SIMULATION!$D$3*SIMULATION!$D$17/$H18627/(SIMULATION!$D$17-$I18627)*(((EXP(-$I18627*$J18649))/(1-EXP(-SIMULATION!$D$4*$I18627)))-(EXP(-SIMULATION!$D$17*$J18649)/(1-EXP(-SIMULATION!$D$4*SIMULATION!$D$17))))</f>
        <v>1.3754924297018978</v>
      </c>
      <c r="L18649">
        <v>0.39438996024349399</v>
      </c>
      <c r="M18649">
        <f t="shared" ca="1" si="291"/>
        <v>1.9179728343672562</v>
      </c>
    </row>
    <row r="18650" spans="1:13" x14ac:dyDescent="0.25">
      <c r="A18650" s="9"/>
      <c r="H18650" s="9"/>
      <c r="J18650">
        <v>23</v>
      </c>
      <c r="K18650">
        <f ca="1">SIMULATION!$D$3*SIMULATION!$D$17/$H18627/(SIMULATION!$D$17-$I18627)*(((EXP(-$I18627*$J18650))/(1-EXP(-SIMULATION!$D$4*$I18627)))-(EXP(-SIMULATION!$D$17*$J18650)/(1-EXP(-SIMULATION!$D$4*SIMULATION!$D$17))))</f>
        <v>1.2778648171054401</v>
      </c>
      <c r="L18650">
        <v>-0.42660654416718868</v>
      </c>
      <c r="M18650">
        <f t="shared" ca="1" si="291"/>
        <v>0.73271932356725167</v>
      </c>
    </row>
    <row r="18651" spans="1:13" x14ac:dyDescent="0.25">
      <c r="A18651" s="9"/>
      <c r="H18651" s="9"/>
      <c r="J18651">
        <v>24</v>
      </c>
      <c r="K18651">
        <f ca="1">SIMULATION!$D$3*SIMULATION!$D$17/$H18627/(SIMULATION!$D$17-$I18627)*(((EXP(-$I18627*$J18651))/(1-EXP(-SIMULATION!$D$4*$I18627)))-(EXP(-SIMULATION!$D$17*$J18651)/(1-EXP(-SIMULATION!$D$4*SIMULATION!$D$17))))</f>
        <v>1.1871396152160503</v>
      </c>
      <c r="L18651">
        <v>-0.61058746139497966</v>
      </c>
      <c r="M18651">
        <f t="shared" ca="1" si="291"/>
        <v>0.46228705123986918</v>
      </c>
    </row>
    <row r="18652" spans="1:13" x14ac:dyDescent="0.25">
      <c r="A18652" s="9">
        <v>747</v>
      </c>
      <c r="B18652" s="2">
        <f ca="1">NORMINV(RAND(),SIMULATION!D7,SIMULATION!D8)</f>
        <v>53.349515125871541</v>
      </c>
      <c r="C18652" s="2">
        <v>2</v>
      </c>
      <c r="D18652" s="2">
        <f ca="1">SIMULATION!$D$11*(1+(SIMULATION!$D$12*LN(1+$C18652)))*(1+(SIMULATION!$D$13*(($B18652/63.5)-1)))</f>
        <v>9.4842686419115463</v>
      </c>
      <c r="E18652" s="2">
        <v>0.1431909969816344</v>
      </c>
      <c r="F18652" s="2">
        <f ca="1">D18652*(1+E18652)</f>
        <v>10.842330524388512</v>
      </c>
      <c r="G18652" s="2">
        <v>-0.84464994028653728</v>
      </c>
      <c r="H18652" s="9">
        <f>SIMULATION!$D$15*EXP($G$18652)</f>
        <v>94.860565219935523</v>
      </c>
      <c r="I18652" s="2">
        <f ca="1">$F18652/$H18652</f>
        <v>0.11429755345912623</v>
      </c>
      <c r="J18652">
        <v>0</v>
      </c>
      <c r="K18652">
        <f ca="1">SIMULATION!$D$3*SIMULATION!$D$17/$H18652/(SIMULATION!$D$17-$I18652)*(((EXP(-$I18652*$J18652))/(1-EXP(-SIMULATION!$D$4*$I18652)))-(EXP(-SIMULATION!$D$17*$J18652)/(1-EXP(-SIMULATION!$D$4*SIMULATION!$D$17))))</f>
        <v>0.53655975278200529</v>
      </c>
      <c r="L18652">
        <v>-0.18345910407460425</v>
      </c>
      <c r="M18652">
        <f t="shared" ca="1" si="291"/>
        <v>0.43812298125412741</v>
      </c>
    </row>
    <row r="18653" spans="1:13" x14ac:dyDescent="0.25">
      <c r="A18653" s="9"/>
      <c r="H18653" s="9"/>
      <c r="J18653">
        <v>1</v>
      </c>
      <c r="K18653">
        <f ca="1">SIMULATION!$D$3*SIMULATION!$D$17/$H18652/(SIMULATION!$D$17-$I18652)*(((EXP(-$I18652*$J18653))/(1-EXP(-SIMULATION!$D$4*$I18652)))-(EXP(-SIMULATION!$D$17*$J18653)/(1-EXP(-SIMULATION!$D$4*SIMULATION!$D$17))))</f>
        <v>2.4382381352666735</v>
      </c>
      <c r="L18653">
        <v>0.1294015884992662</v>
      </c>
      <c r="M18653">
        <f t="shared" ca="1" si="291"/>
        <v>2.7537500231096699</v>
      </c>
    </row>
    <row r="18654" spans="1:13" x14ac:dyDescent="0.25">
      <c r="A18654" s="9"/>
      <c r="H18654" s="9"/>
      <c r="J18654">
        <v>2</v>
      </c>
      <c r="K18654">
        <f ca="1">SIMULATION!$D$3*SIMULATION!$D$17/$H18652/(SIMULATION!$D$17-$I18652)*(((EXP(-$I18652*$J18654))/(1-EXP(-SIMULATION!$D$4*$I18652)))-(EXP(-SIMULATION!$D$17*$J18654)/(1-EXP(-SIMULATION!$D$4*SIMULATION!$D$17))))</f>
        <v>3.4306691589730076</v>
      </c>
      <c r="L18654">
        <v>0.10315204432867425</v>
      </c>
      <c r="M18654">
        <f t="shared" ca="1" si="291"/>
        <v>3.7845496961364069</v>
      </c>
    </row>
    <row r="18655" spans="1:13" x14ac:dyDescent="0.25">
      <c r="A18655" s="9"/>
      <c r="H18655" s="9"/>
      <c r="J18655">
        <v>3</v>
      </c>
      <c r="K18655">
        <f ca="1">SIMULATION!$D$3*SIMULATION!$D$17/$H18652/(SIMULATION!$D$17-$I18652)*(((EXP(-$I18652*$J18655))/(1-EXP(-SIMULATION!$D$4*$I18652)))-(EXP(-SIMULATION!$D$17*$J18655)/(1-EXP(-SIMULATION!$D$4*SIMULATION!$D$17))))</f>
        <v>3.8648648487154351</v>
      </c>
      <c r="L18655">
        <v>0.4302967949780277</v>
      </c>
      <c r="M18655">
        <f t="shared" ca="1" si="291"/>
        <v>5.5279038061409267</v>
      </c>
    </row>
    <row r="18656" spans="1:13" x14ac:dyDescent="0.25">
      <c r="A18656" s="9"/>
      <c r="H18656" s="9"/>
      <c r="J18656">
        <v>4</v>
      </c>
      <c r="K18656">
        <f ca="1">SIMULATION!$D$3*SIMULATION!$D$17/$H18652/(SIMULATION!$D$17-$I18652)*(((EXP(-$I18652*$J18656))/(1-EXP(-SIMULATION!$D$4*$I18652)))-(EXP(-SIMULATION!$D$17*$J18656)/(1-EXP(-SIMULATION!$D$4*SIMULATION!$D$17))))</f>
        <v>3.9631233437362106</v>
      </c>
      <c r="L18656">
        <v>0.1226128741417712</v>
      </c>
      <c r="M18656">
        <f t="shared" ca="1" si="291"/>
        <v>4.4490532874900541</v>
      </c>
    </row>
    <row r="18657" spans="1:13" x14ac:dyDescent="0.25">
      <c r="A18657" s="9"/>
      <c r="H18657" s="9"/>
      <c r="J18657">
        <v>5</v>
      </c>
      <c r="K18657">
        <f ca="1">SIMULATION!$D$3*SIMULATION!$D$17/$H18652/(SIMULATION!$D$17-$I18652)*(((EXP(-$I18652*$J18657))/(1-EXP(-SIMULATION!$D$4*$I18652)))-(EXP(-SIMULATION!$D$17*$J18657)/(1-EXP(-SIMULATION!$D$4*SIMULATION!$D$17))))</f>
        <v>3.8655448203729885</v>
      </c>
      <c r="L18657">
        <v>-0.40815815769516789</v>
      </c>
      <c r="M18657">
        <f t="shared" ca="1" si="291"/>
        <v>2.2877911680014509</v>
      </c>
    </row>
    <row r="18658" spans="1:13" x14ac:dyDescent="0.25">
      <c r="A18658" s="9"/>
      <c r="H18658" s="9"/>
      <c r="J18658">
        <v>6</v>
      </c>
      <c r="K18658">
        <f ca="1">SIMULATION!$D$3*SIMULATION!$D$17/$H18652/(SIMULATION!$D$17-$I18652)*(((EXP(-$I18652*$J18658))/(1-EXP(-SIMULATION!$D$4*$I18652)))-(EXP(-SIMULATION!$D$17*$J18658)/(1-EXP(-SIMULATION!$D$4*SIMULATION!$D$17))))</f>
        <v>3.6598092402685589</v>
      </c>
      <c r="L18658">
        <v>0.22499103197031767</v>
      </c>
      <c r="M18658">
        <f t="shared" ca="1" si="291"/>
        <v>4.483233498051086</v>
      </c>
    </row>
    <row r="18659" spans="1:13" x14ac:dyDescent="0.25">
      <c r="A18659" s="9"/>
      <c r="H18659" s="9"/>
      <c r="J18659">
        <v>7</v>
      </c>
      <c r="K18659">
        <f ca="1">SIMULATION!$D$3*SIMULATION!$D$17/$H18652/(SIMULATION!$D$17-$I18652)*(((EXP(-$I18652*$J18659))/(1-EXP(-SIMULATION!$D$4*$I18652)))-(EXP(-SIMULATION!$D$17*$J18659)/(1-EXP(-SIMULATION!$D$4*SIMULATION!$D$17))))</f>
        <v>3.4002311949822266</v>
      </c>
      <c r="L18659">
        <v>0.24360677197029371</v>
      </c>
      <c r="M18659">
        <f t="shared" ca="1" si="291"/>
        <v>4.2285505403445409</v>
      </c>
    </row>
    <row r="18660" spans="1:13" x14ac:dyDescent="0.25">
      <c r="A18660" s="9"/>
      <c r="H18660" s="9"/>
      <c r="J18660">
        <v>8</v>
      </c>
      <c r="K18660">
        <f ca="1">SIMULATION!$D$3*SIMULATION!$D$17/$H18652/(SIMULATION!$D$17-$I18652)*(((EXP(-$I18652*$J18660))/(1-EXP(-SIMULATION!$D$4*$I18652)))-(EXP(-SIMULATION!$D$17*$J18660)/(1-EXP(-SIMULATION!$D$4*SIMULATION!$D$17))))</f>
        <v>3.1199462194790151</v>
      </c>
      <c r="L18660">
        <v>-8.8575827852857184E-2</v>
      </c>
      <c r="M18660">
        <f t="shared" ca="1" si="291"/>
        <v>2.8435944002322691</v>
      </c>
    </row>
    <row r="18661" spans="1:13" x14ac:dyDescent="0.25">
      <c r="A18661" s="9"/>
      <c r="H18661" s="9"/>
      <c r="J18661">
        <v>9</v>
      </c>
      <c r="K18661">
        <f ca="1">SIMULATION!$D$3*SIMULATION!$D$17/$H18652/(SIMULATION!$D$17-$I18652)*(((EXP(-$I18652*$J18661))/(1-EXP(-SIMULATION!$D$4*$I18652)))-(EXP(-SIMULATION!$D$17*$J18661)/(1-EXP(-SIMULATION!$D$4*SIMULATION!$D$17))))</f>
        <v>2.8386982296183043</v>
      </c>
      <c r="L18661">
        <v>-0.16981565808239579</v>
      </c>
      <c r="M18661">
        <f t="shared" ca="1" si="291"/>
        <v>2.3566428216583404</v>
      </c>
    </row>
    <row r="18662" spans="1:13" x14ac:dyDescent="0.25">
      <c r="A18662" s="9"/>
      <c r="H18662" s="9"/>
      <c r="J18662">
        <v>10</v>
      </c>
      <c r="K18662">
        <f ca="1">SIMULATION!$D$3*SIMULATION!$D$17/$H18652/(SIMULATION!$D$17-$I18652)*(((EXP(-$I18652*$J18662))/(1-EXP(-SIMULATION!$D$4*$I18652)))-(EXP(-SIMULATION!$D$17*$J18662)/(1-EXP(-SIMULATION!$D$4*SIMULATION!$D$17))))</f>
        <v>2.5678104128651631</v>
      </c>
      <c r="L18662">
        <v>1.8257562428577508E-2</v>
      </c>
      <c r="M18662">
        <f t="shared" ca="1" si="291"/>
        <v>2.6146923717827999</v>
      </c>
    </row>
    <row r="18663" spans="1:13" x14ac:dyDescent="0.25">
      <c r="A18663" s="9"/>
      <c r="H18663" s="9"/>
      <c r="J18663">
        <v>11</v>
      </c>
      <c r="K18663">
        <f ca="1">SIMULATION!$D$3*SIMULATION!$D$17/$H18652/(SIMULATION!$D$17-$I18652)*(((EXP(-$I18652*$J18663))/(1-EXP(-SIMULATION!$D$4*$I18652)))-(EXP(-SIMULATION!$D$17*$J18663)/(1-EXP(-SIMULATION!$D$4*SIMULATION!$D$17))))</f>
        <v>2.3133533123325436</v>
      </c>
      <c r="L18663">
        <v>0.30304501755782015</v>
      </c>
      <c r="M18663">
        <f t="shared" ca="1" si="291"/>
        <v>3.0144035074858007</v>
      </c>
    </row>
    <row r="18664" spans="1:13" x14ac:dyDescent="0.25">
      <c r="A18664" s="9"/>
      <c r="H18664" s="9"/>
      <c r="J18664">
        <v>12</v>
      </c>
      <c r="K18664">
        <f ca="1">SIMULATION!$D$3*SIMULATION!$D$17/$H18652/(SIMULATION!$D$17-$I18652)*(((EXP(-$I18652*$J18664))/(1-EXP(-SIMULATION!$D$4*$I18652)))-(EXP(-SIMULATION!$D$17*$J18664)/(1-EXP(-SIMULATION!$D$4*SIMULATION!$D$17))))</f>
        <v>2.0781595060823617</v>
      </c>
      <c r="L18664">
        <v>0.1497351235638921</v>
      </c>
      <c r="M18664">
        <f t="shared" ca="1" si="291"/>
        <v>2.3893329765110813</v>
      </c>
    </row>
    <row r="18665" spans="1:13" x14ac:dyDescent="0.25">
      <c r="A18665" s="9"/>
      <c r="H18665" s="9"/>
      <c r="J18665">
        <v>13</v>
      </c>
      <c r="K18665">
        <f ca="1">SIMULATION!$D$3*SIMULATION!$D$17/$H18652/(SIMULATION!$D$17-$I18652)*(((EXP(-$I18652*$J18665))/(1-EXP(-SIMULATION!$D$4*$I18652)))-(EXP(-SIMULATION!$D$17*$J18665)/(1-EXP(-SIMULATION!$D$4*SIMULATION!$D$17))))</f>
        <v>1.8631008314177178</v>
      </c>
      <c r="L18665">
        <v>-0.45454097810418909</v>
      </c>
      <c r="M18665">
        <f t="shared" ca="1" si="291"/>
        <v>1.0162451571983804</v>
      </c>
    </row>
    <row r="18666" spans="1:13" x14ac:dyDescent="0.25">
      <c r="A18666" s="9"/>
      <c r="H18666" s="9"/>
      <c r="J18666">
        <v>14</v>
      </c>
      <c r="K18666">
        <f ca="1">SIMULATION!$D$3*SIMULATION!$D$17/$H18652/(SIMULATION!$D$17-$I18652)*(((EXP(-$I18652*$J18666))/(1-EXP(-SIMULATION!$D$4*$I18652)))-(EXP(-SIMULATION!$D$17*$J18666)/(1-EXP(-SIMULATION!$D$4*SIMULATION!$D$17))))</f>
        <v>1.667894523966815</v>
      </c>
      <c r="L18666">
        <v>-0.35511928673701315</v>
      </c>
      <c r="M18666">
        <f t="shared" ca="1" si="291"/>
        <v>1.0755930102631495</v>
      </c>
    </row>
    <row r="18667" spans="1:13" x14ac:dyDescent="0.25">
      <c r="A18667" s="9"/>
      <c r="H18667" s="9"/>
      <c r="J18667">
        <v>15</v>
      </c>
      <c r="K18667">
        <f ca="1">SIMULATION!$D$3*SIMULATION!$D$17/$H18652/(SIMULATION!$D$17-$I18652)*(((EXP(-$I18652*$J18667))/(1-EXP(-SIMULATION!$D$4*$I18652)))-(EXP(-SIMULATION!$D$17*$J18667)/(1-EXP(-SIMULATION!$D$4*SIMULATION!$D$17))))</f>
        <v>1.4916088064446704</v>
      </c>
      <c r="L18667">
        <v>0.1094378690934925</v>
      </c>
      <c r="M18667">
        <f t="shared" ca="1" si="291"/>
        <v>1.6548472957430629</v>
      </c>
    </row>
    <row r="18668" spans="1:13" x14ac:dyDescent="0.25">
      <c r="A18668" s="9"/>
      <c r="H18668" s="9"/>
      <c r="J18668">
        <v>16</v>
      </c>
      <c r="K18668">
        <f ca="1">SIMULATION!$D$3*SIMULATION!$D$17/$H18652/(SIMULATION!$D$17-$I18652)*(((EXP(-$I18652*$J18668))/(1-EXP(-SIMULATION!$D$4*$I18652)))-(EXP(-SIMULATION!$D$17*$J18668)/(1-EXP(-SIMULATION!$D$4*SIMULATION!$D$17))))</f>
        <v>1.3329770660658835</v>
      </c>
      <c r="L18668">
        <v>-0.41708969011838076</v>
      </c>
      <c r="M18668">
        <f t="shared" ca="1" si="291"/>
        <v>0.77700607464555582</v>
      </c>
    </row>
    <row r="18669" spans="1:13" x14ac:dyDescent="0.25">
      <c r="A18669" s="9"/>
      <c r="H18669" s="9"/>
      <c r="J18669">
        <v>17</v>
      </c>
      <c r="K18669">
        <f ca="1">SIMULATION!$D$3*SIMULATION!$D$17/$H18652/(SIMULATION!$D$17-$I18652)*(((EXP(-$I18652*$J18669))/(1-EXP(-SIMULATION!$D$4*$I18652)))-(EXP(-SIMULATION!$D$17*$J18669)/(1-EXP(-SIMULATION!$D$4*SIMULATION!$D$17))))</f>
        <v>1.19059043113497</v>
      </c>
      <c r="L18669">
        <v>-0.48968730349930673</v>
      </c>
      <c r="M18669">
        <f t="shared" ca="1" si="291"/>
        <v>0.60757341334040937</v>
      </c>
    </row>
    <row r="18670" spans="1:13" x14ac:dyDescent="0.25">
      <c r="A18670" s="9"/>
      <c r="H18670" s="9"/>
      <c r="J18670">
        <v>18</v>
      </c>
      <c r="K18670">
        <f ca="1">SIMULATION!$D$3*SIMULATION!$D$17/$H18652/(SIMULATION!$D$17-$I18652)*(((EXP(-$I18652*$J18670))/(1-EXP(-SIMULATION!$D$4*$I18652)))-(EXP(-SIMULATION!$D$17*$J18670)/(1-EXP(-SIMULATION!$D$4*SIMULATION!$D$17))))</f>
        <v>1.063013368583011</v>
      </c>
      <c r="L18670">
        <v>-0.23907216621050029</v>
      </c>
      <c r="M18670">
        <f t="shared" ca="1" si="291"/>
        <v>0.80887645984514955</v>
      </c>
    </row>
    <row r="18671" spans="1:13" x14ac:dyDescent="0.25">
      <c r="A18671" s="9"/>
      <c r="H18671" s="9"/>
      <c r="J18671">
        <v>19</v>
      </c>
      <c r="K18671">
        <f ca="1">SIMULATION!$D$3*SIMULATION!$D$17/$H18652/(SIMULATION!$D$17-$I18652)*(((EXP(-$I18652*$J18671))/(1-EXP(-SIMULATION!$D$4*$I18652)))-(EXP(-SIMULATION!$D$17*$J18671)/(1-EXP(-SIMULATION!$D$4*SIMULATION!$D$17))))</f>
        <v>0.9488507950200018</v>
      </c>
      <c r="L18671">
        <v>-3.7640656849509166E-2</v>
      </c>
      <c r="M18671">
        <f t="shared" ca="1" si="291"/>
        <v>0.91313542784326995</v>
      </c>
    </row>
    <row r="18672" spans="1:13" x14ac:dyDescent="0.25">
      <c r="A18672" s="9"/>
      <c r="H18672" s="9"/>
      <c r="J18672">
        <v>20</v>
      </c>
      <c r="K18672">
        <f ca="1">SIMULATION!$D$3*SIMULATION!$D$17/$H18652/(SIMULATION!$D$17-$I18652)*(((EXP(-$I18652*$J18672))/(1-EXP(-SIMULATION!$D$4*$I18652)))-(EXP(-SIMULATION!$D$17*$J18672)/(1-EXP(-SIMULATION!$D$4*SIMULATION!$D$17))))</f>
        <v>0.84678486892203608</v>
      </c>
      <c r="L18672">
        <v>0.16117754834977507</v>
      </c>
      <c r="M18672">
        <f t="shared" ca="1" si="291"/>
        <v>0.98326757807457543</v>
      </c>
    </row>
    <row r="18673" spans="1:13" x14ac:dyDescent="0.25">
      <c r="A18673" s="9"/>
      <c r="H18673" s="9"/>
      <c r="J18673">
        <v>21</v>
      </c>
      <c r="K18673">
        <f ca="1">SIMULATION!$D$3*SIMULATION!$D$17/$H18652/(SIMULATION!$D$17-$I18652)*(((EXP(-$I18652*$J18673))/(1-EXP(-SIMULATION!$D$4*$I18652)))-(EXP(-SIMULATION!$D$17*$J18673)/(1-EXP(-SIMULATION!$D$4*SIMULATION!$D$17))))</f>
        <v>0.75559302493433089</v>
      </c>
      <c r="L18673">
        <v>-0.20157385375711026</v>
      </c>
      <c r="M18673">
        <f t="shared" ca="1" si="291"/>
        <v>0.60328522702632548</v>
      </c>
    </row>
    <row r="18674" spans="1:13" x14ac:dyDescent="0.25">
      <c r="A18674" s="9"/>
      <c r="H18674" s="9"/>
      <c r="J18674">
        <v>22</v>
      </c>
      <c r="K18674">
        <f ca="1">SIMULATION!$D$3*SIMULATION!$D$17/$H18652/(SIMULATION!$D$17-$I18652)*(((EXP(-$I18652*$J18674))/(1-EXP(-SIMULATION!$D$4*$I18652)))-(EXP(-SIMULATION!$D$17*$J18674)/(1-EXP(-SIMULATION!$D$4*SIMULATION!$D$17))))</f>
        <v>0.67415458635485115</v>
      </c>
      <c r="L18674">
        <v>-8.7576265450175342E-2</v>
      </c>
      <c r="M18674">
        <f t="shared" ca="1" si="291"/>
        <v>0.61511464534578553</v>
      </c>
    </row>
    <row r="18675" spans="1:13" x14ac:dyDescent="0.25">
      <c r="A18675" s="9"/>
      <c r="H18675" s="9"/>
      <c r="J18675">
        <v>23</v>
      </c>
      <c r="K18675">
        <f ca="1">SIMULATION!$D$3*SIMULATION!$D$17/$H18652/(SIMULATION!$D$17-$I18652)*(((EXP(-$I18652*$J18675))/(1-EXP(-SIMULATION!$D$4*$I18652)))-(EXP(-SIMULATION!$D$17*$J18675)/(1-EXP(-SIMULATION!$D$4*SIMULATION!$D$17))))</f>
        <v>0.60145059226409547</v>
      </c>
      <c r="L18675">
        <v>0.28624290405087605</v>
      </c>
      <c r="M18675">
        <f t="shared" ca="1" si="291"/>
        <v>0.7736115564368895</v>
      </c>
    </row>
    <row r="18676" spans="1:13" x14ac:dyDescent="0.25">
      <c r="A18676" s="9"/>
      <c r="H18676" s="9"/>
      <c r="J18676">
        <v>24</v>
      </c>
      <c r="K18676">
        <f ca="1">SIMULATION!$D$3*SIMULATION!$D$17/$H18652/(SIMULATION!$D$17-$I18652)*(((EXP(-$I18652*$J18676))/(1-EXP(-SIMULATION!$D$4*$I18652)))-(EXP(-SIMULATION!$D$17*$J18676)/(1-EXP(-SIMULATION!$D$4*SIMULATION!$D$17))))</f>
        <v>0.53655975278200674</v>
      </c>
      <c r="L18676">
        <v>0.3514118036298271</v>
      </c>
      <c r="M18676">
        <f t="shared" ca="1" si="291"/>
        <v>0.72511318326230578</v>
      </c>
    </row>
    <row r="18677" spans="1:13" x14ac:dyDescent="0.25">
      <c r="A18677" s="9">
        <v>748</v>
      </c>
      <c r="B18677" s="2">
        <f ca="1">NORMINV(RAND(),SIMULATION!D7,SIMULATION!D8)</f>
        <v>52.681648055779497</v>
      </c>
      <c r="C18677" s="2">
        <v>2</v>
      </c>
      <c r="D18677" s="2">
        <f ca="1">SIMULATION!$D$11*(1+(SIMULATION!$D$12*LN(1+$C18677)))*(1+(SIMULATION!$D$13*(($B18677/63.5)-1)))</f>
        <v>9.4346716730661875</v>
      </c>
      <c r="E18677" s="2">
        <v>6.4038733583654944E-2</v>
      </c>
      <c r="F18677" s="2">
        <f ca="1">D18677*(1+E18677)</f>
        <v>10.03885609878693</v>
      </c>
      <c r="G18677" s="2">
        <v>0.18060720206326772</v>
      </c>
      <c r="H18677" s="9">
        <f>SIMULATION!$D$15*EXP($G$18677)</f>
        <v>264.45344414886478</v>
      </c>
      <c r="I18677" s="2">
        <f ca="1">$F18677/$H18677</f>
        <v>3.7960768978058418E-2</v>
      </c>
      <c r="J18677">
        <v>0</v>
      </c>
      <c r="K18677">
        <f ca="1">SIMULATION!$D$3*SIMULATION!$D$17/$H18677/(SIMULATION!$D$17-$I18677)*(((EXP(-$I18677*$J18677))/(1-EXP(-SIMULATION!$D$4*$I18677)))-(EXP(-SIMULATION!$D$17*$J18677)/(1-EXP(-SIMULATION!$D$4*SIMULATION!$D$17))))</f>
        <v>1.5290615631122968</v>
      </c>
      <c r="L18677">
        <v>0.20284199920164045</v>
      </c>
      <c r="M18677">
        <f t="shared" ca="1" si="291"/>
        <v>1.8392194674763802</v>
      </c>
    </row>
    <row r="18678" spans="1:13" x14ac:dyDescent="0.25">
      <c r="A18678" s="9"/>
      <c r="H18678" s="9"/>
      <c r="J18678">
        <v>1</v>
      </c>
      <c r="K18678">
        <f ca="1">SIMULATION!$D$3*SIMULATION!$D$17/$H18677/(SIMULATION!$D$17-$I18677)*(((EXP(-$I18677*$J18678))/(1-EXP(-SIMULATION!$D$4*$I18677)))-(EXP(-SIMULATION!$D$17*$J18678)/(1-EXP(-SIMULATION!$D$4*SIMULATION!$D$17))))</f>
        <v>2.2040928863511611</v>
      </c>
      <c r="L18678">
        <v>0.23180060518489268</v>
      </c>
      <c r="M18678">
        <f t="shared" ca="1" si="291"/>
        <v>2.7150029512910772</v>
      </c>
    </row>
    <row r="18679" spans="1:13" x14ac:dyDescent="0.25">
      <c r="A18679" s="9"/>
      <c r="H18679" s="9"/>
      <c r="J18679">
        <v>2</v>
      </c>
      <c r="K18679">
        <f ca="1">SIMULATION!$D$3*SIMULATION!$D$17/$H18677/(SIMULATION!$D$17-$I18677)*(((EXP(-$I18677*$J18679))/(1-EXP(-SIMULATION!$D$4*$I18677)))-(EXP(-SIMULATION!$D$17*$J18679)/(1-EXP(-SIMULATION!$D$4*SIMULATION!$D$17))))</f>
        <v>2.5910675307658195</v>
      </c>
      <c r="L18679">
        <v>0.16111409560950851</v>
      </c>
      <c r="M18679">
        <f t="shared" ca="1" si="291"/>
        <v>3.0085250326483171</v>
      </c>
    </row>
    <row r="18680" spans="1:13" x14ac:dyDescent="0.25">
      <c r="A18680" s="9"/>
      <c r="H18680" s="9"/>
      <c r="J18680">
        <v>3</v>
      </c>
      <c r="K18680">
        <f ca="1">SIMULATION!$D$3*SIMULATION!$D$17/$H18677/(SIMULATION!$D$17-$I18677)*(((EXP(-$I18677*$J18680))/(1-EXP(-SIMULATION!$D$4*$I18677)))-(EXP(-SIMULATION!$D$17*$J18680)/(1-EXP(-SIMULATION!$D$4*SIMULATION!$D$17))))</f>
        <v>2.7951470977402959</v>
      </c>
      <c r="L18680">
        <v>-0.34199767510884449</v>
      </c>
      <c r="M18680">
        <f t="shared" ca="1" si="291"/>
        <v>1.8392132887258805</v>
      </c>
    </row>
    <row r="18681" spans="1:13" x14ac:dyDescent="0.25">
      <c r="A18681" s="9"/>
      <c r="H18681" s="9"/>
      <c r="J18681">
        <v>4</v>
      </c>
      <c r="K18681">
        <f ca="1">SIMULATION!$D$3*SIMULATION!$D$17/$H18677/(SIMULATION!$D$17-$I18677)*(((EXP(-$I18677*$J18681))/(1-EXP(-SIMULATION!$D$4*$I18677)))-(EXP(-SIMULATION!$D$17*$J18681)/(1-EXP(-SIMULATION!$D$4*SIMULATION!$D$17))))</f>
        <v>2.8836584213915937</v>
      </c>
      <c r="L18681">
        <v>0.42433852197215222</v>
      </c>
      <c r="M18681">
        <f t="shared" ca="1" si="291"/>
        <v>4.1073057737974521</v>
      </c>
    </row>
    <row r="18682" spans="1:13" x14ac:dyDescent="0.25">
      <c r="A18682" s="9"/>
      <c r="H18682" s="9"/>
      <c r="J18682">
        <v>5</v>
      </c>
      <c r="K18682">
        <f ca="1">SIMULATION!$D$3*SIMULATION!$D$17/$H18677/(SIMULATION!$D$17-$I18677)*(((EXP(-$I18677*$J18682))/(1-EXP(-SIMULATION!$D$4*$I18677)))-(EXP(-SIMULATION!$D$17*$J18682)/(1-EXP(-SIMULATION!$D$4*SIMULATION!$D$17))))</f>
        <v>2.8996852553666859</v>
      </c>
      <c r="L18682">
        <v>-0.27380611400257415</v>
      </c>
      <c r="M18682">
        <f t="shared" ca="1" si="291"/>
        <v>2.1057337037641717</v>
      </c>
    </row>
    <row r="18683" spans="1:13" x14ac:dyDescent="0.25">
      <c r="A18683" s="9"/>
      <c r="H18683" s="9"/>
      <c r="J18683">
        <v>6</v>
      </c>
      <c r="K18683">
        <f ca="1">SIMULATION!$D$3*SIMULATION!$D$17/$H18677/(SIMULATION!$D$17-$I18677)*(((EXP(-$I18677*$J18683))/(1-EXP(-SIMULATION!$D$4*$I18677)))-(EXP(-SIMULATION!$D$17*$J18683)/(1-EXP(-SIMULATION!$D$4*SIMULATION!$D$17))))</f>
        <v>2.8707780679024184</v>
      </c>
      <c r="L18683">
        <v>-0.15458450733865836</v>
      </c>
      <c r="M18683">
        <f t="shared" ca="1" si="291"/>
        <v>2.4270002545970977</v>
      </c>
    </row>
    <row r="18684" spans="1:13" x14ac:dyDescent="0.25">
      <c r="A18684" s="9"/>
      <c r="H18684" s="9"/>
      <c r="J18684">
        <v>7</v>
      </c>
      <c r="K18684">
        <f ca="1">SIMULATION!$D$3*SIMULATION!$D$17/$H18677/(SIMULATION!$D$17-$I18677)*(((EXP(-$I18677*$J18684))/(1-EXP(-SIMULATION!$D$4*$I18677)))-(EXP(-SIMULATION!$D$17*$J18684)/(1-EXP(-SIMULATION!$D$4*SIMULATION!$D$17))))</f>
        <v>2.8145354054175078</v>
      </c>
      <c r="L18684">
        <v>0.15557963288164775</v>
      </c>
      <c r="M18684">
        <f t="shared" ca="1" si="291"/>
        <v>3.2524197905247632</v>
      </c>
    </row>
    <row r="18685" spans="1:13" x14ac:dyDescent="0.25">
      <c r="A18685" s="9"/>
      <c r="H18685" s="9"/>
      <c r="J18685">
        <v>8</v>
      </c>
      <c r="K18685">
        <f ca="1">SIMULATION!$D$3*SIMULATION!$D$17/$H18677/(SIMULATION!$D$17-$I18677)*(((EXP(-$I18677*$J18685))/(1-EXP(-SIMULATION!$D$4*$I18677)))-(EXP(-SIMULATION!$D$17*$J18685)/(1-EXP(-SIMULATION!$D$4*SIMULATION!$D$17))))</f>
        <v>2.742180484422386</v>
      </c>
      <c r="L18685">
        <v>-3.6081836927610786E-2</v>
      </c>
      <c r="M18685">
        <f t="shared" ca="1" si="291"/>
        <v>2.6432375753573809</v>
      </c>
    </row>
    <row r="18686" spans="1:13" x14ac:dyDescent="0.25">
      <c r="A18686" s="9"/>
      <c r="H18686" s="9"/>
      <c r="J18686">
        <v>9</v>
      </c>
      <c r="K18686">
        <f ca="1">SIMULATION!$D$3*SIMULATION!$D$17/$H18677/(SIMULATION!$D$17-$I18677)*(((EXP(-$I18677*$J18686))/(1-EXP(-SIMULATION!$D$4*$I18677)))-(EXP(-SIMULATION!$D$17*$J18686)/(1-EXP(-SIMULATION!$D$4*SIMULATION!$D$17))))</f>
        <v>2.6608530800982897</v>
      </c>
      <c r="L18686">
        <v>0.34251480795516631</v>
      </c>
      <c r="M18686">
        <f t="shared" ca="1" si="291"/>
        <v>3.572234661825068</v>
      </c>
    </row>
    <row r="18687" spans="1:13" x14ac:dyDescent="0.25">
      <c r="A18687" s="9"/>
      <c r="H18687" s="9"/>
      <c r="J18687">
        <v>10</v>
      </c>
      <c r="K18687">
        <f ca="1">SIMULATION!$D$3*SIMULATION!$D$17/$H18677/(SIMULATION!$D$17-$I18677)*(((EXP(-$I18677*$J18687))/(1-EXP(-SIMULATION!$D$4*$I18677)))-(EXP(-SIMULATION!$D$17*$J18687)/(1-EXP(-SIMULATION!$D$4*SIMULATION!$D$17))))</f>
        <v>2.5750781487127257</v>
      </c>
      <c r="L18687">
        <v>3.6645062902222636E-2</v>
      </c>
      <c r="M18687">
        <f t="shared" ca="1" si="291"/>
        <v>2.6694420494504425</v>
      </c>
    </row>
    <row r="18688" spans="1:13" x14ac:dyDescent="0.25">
      <c r="A18688" s="9"/>
      <c r="H18688" s="9"/>
      <c r="J18688">
        <v>11</v>
      </c>
      <c r="K18688">
        <f ca="1">SIMULATION!$D$3*SIMULATION!$D$17/$H18677/(SIMULATION!$D$17-$I18677)*(((EXP(-$I18677*$J18688))/(1-EXP(-SIMULATION!$D$4*$I18677)))-(EXP(-SIMULATION!$D$17*$J18688)/(1-EXP(-SIMULATION!$D$4*SIMULATION!$D$17))))</f>
        <v>2.4877068839011138</v>
      </c>
      <c r="L18688">
        <v>0.20816044883513468</v>
      </c>
      <c r="M18688">
        <f t="shared" ca="1" si="291"/>
        <v>3.0055490654242241</v>
      </c>
    </row>
    <row r="18689" spans="1:13" x14ac:dyDescent="0.25">
      <c r="A18689" s="9"/>
      <c r="H18689" s="9"/>
      <c r="J18689">
        <v>12</v>
      </c>
      <c r="K18689">
        <f ca="1">SIMULATION!$D$3*SIMULATION!$D$17/$H18677/(SIMULATION!$D$17-$I18677)*(((EXP(-$I18677*$J18689))/(1-EXP(-SIMULATION!$D$4*$I18677)))-(EXP(-SIMULATION!$D$17*$J18689)/(1-EXP(-SIMULATION!$D$4*SIMULATION!$D$17))))</f>
        <v>2.4005196984675163</v>
      </c>
      <c r="L18689">
        <v>0.43167246193015146</v>
      </c>
      <c r="M18689">
        <f t="shared" ca="1" si="291"/>
        <v>3.4367579466168139</v>
      </c>
    </row>
    <row r="18690" spans="1:13" x14ac:dyDescent="0.25">
      <c r="A18690" s="9"/>
      <c r="H18690" s="9"/>
      <c r="J18690">
        <v>13</v>
      </c>
      <c r="K18690">
        <f ca="1">SIMULATION!$D$3*SIMULATION!$D$17/$H18677/(SIMULATION!$D$17-$I18677)*(((EXP(-$I18677*$J18690))/(1-EXP(-SIMULATION!$D$4*$I18677)))-(EXP(-SIMULATION!$D$17*$J18690)/(1-EXP(-SIMULATION!$D$4*SIMULATION!$D$17))))</f>
        <v>2.3146125624549714</v>
      </c>
      <c r="L18690">
        <v>9.2625286080177852E-2</v>
      </c>
      <c r="M18690">
        <f t="shared" ca="1" si="291"/>
        <v>2.5290042132171369</v>
      </c>
    </row>
    <row r="18691" spans="1:13" x14ac:dyDescent="0.25">
      <c r="A18691" s="9"/>
      <c r="H18691" s="9"/>
      <c r="J18691">
        <v>14</v>
      </c>
      <c r="K18691">
        <f ca="1">SIMULATION!$D$3*SIMULATION!$D$17/$H18677/(SIMULATION!$D$17-$I18677)*(((EXP(-$I18677*$J18691))/(1-EXP(-SIMULATION!$D$4*$I18677)))-(EXP(-SIMULATION!$D$17*$J18691)/(1-EXP(-SIMULATION!$D$4*SIMULATION!$D$17))))</f>
        <v>2.230644513161228</v>
      </c>
      <c r="L18691">
        <v>0.40719806541050707</v>
      </c>
      <c r="M18691">
        <f t="shared" ref="M18691:M18754" ca="1" si="292">$K18691*(1+$L18691)</f>
        <v>3.1389586435390422</v>
      </c>
    </row>
    <row r="18692" spans="1:13" x14ac:dyDescent="0.25">
      <c r="A18692" s="9"/>
      <c r="H18692" s="9"/>
      <c r="J18692">
        <v>15</v>
      </c>
      <c r="K18692">
        <f ca="1">SIMULATION!$D$3*SIMULATION!$D$17/$H18677/(SIMULATION!$D$17-$I18677)*(((EXP(-$I18677*$J18692))/(1-EXP(-SIMULATION!$D$4*$I18677)))-(EXP(-SIMULATION!$D$17*$J18692)/(1-EXP(-SIMULATION!$D$4*SIMULATION!$D$17))))</f>
        <v>2.1489962031805874</v>
      </c>
      <c r="L18692">
        <v>-0.33238863900714499</v>
      </c>
      <c r="M18692">
        <f t="shared" ca="1" si="292"/>
        <v>1.43469427997387</v>
      </c>
    </row>
    <row r="18693" spans="1:13" x14ac:dyDescent="0.25">
      <c r="A18693" s="9"/>
      <c r="H18693" s="9"/>
      <c r="J18693">
        <v>16</v>
      </c>
      <c r="K18693">
        <f ca="1">SIMULATION!$D$3*SIMULATION!$D$17/$H18677/(SIMULATION!$D$17-$I18677)*(((EXP(-$I18677*$J18693))/(1-EXP(-SIMULATION!$D$4*$I18677)))-(EXP(-SIMULATION!$D$17*$J18693)/(1-EXP(-SIMULATION!$D$4*SIMULATION!$D$17))))</f>
        <v>2.0698714417770336</v>
      </c>
      <c r="L18693">
        <v>0.19638254084922416</v>
      </c>
      <c r="M18693">
        <f t="shared" ca="1" si="292"/>
        <v>2.4763580547444546</v>
      </c>
    </row>
    <row r="18694" spans="1:13" x14ac:dyDescent="0.25">
      <c r="A18694" s="9"/>
      <c r="H18694" s="9"/>
      <c r="J18694">
        <v>17</v>
      </c>
      <c r="K18694">
        <f ca="1">SIMULATION!$D$3*SIMULATION!$D$17/$H18677/(SIMULATION!$D$17-$I18677)*(((EXP(-$I18677*$J18694))/(1-EXP(-SIMULATION!$D$4*$I18677)))-(EXP(-SIMULATION!$D$17*$J18694)/(1-EXP(-SIMULATION!$D$4*SIMULATION!$D$17))))</f>
        <v>1.9933622072373784</v>
      </c>
      <c r="L18694">
        <v>0.36672209344188017</v>
      </c>
      <c r="M18694">
        <f t="shared" ca="1" si="292"/>
        <v>2.7243721688633968</v>
      </c>
    </row>
    <row r="18695" spans="1:13" x14ac:dyDescent="0.25">
      <c r="A18695" s="9"/>
      <c r="H18695" s="9"/>
      <c r="J18695">
        <v>18</v>
      </c>
      <c r="K18695">
        <f ca="1">SIMULATION!$D$3*SIMULATION!$D$17/$H18677/(SIMULATION!$D$17-$I18677)*(((EXP(-$I18677*$J18695))/(1-EXP(-SIMULATION!$D$4*$I18677)))-(EXP(-SIMULATION!$D$17*$J18695)/(1-EXP(-SIMULATION!$D$4*SIMULATION!$D$17))))</f>
        <v>1.9194902526955149</v>
      </c>
      <c r="L18695">
        <v>-0.30472178608646022</v>
      </c>
      <c r="M18695">
        <f t="shared" ca="1" si="292"/>
        <v>1.3345797545185869</v>
      </c>
    </row>
    <row r="18696" spans="1:13" x14ac:dyDescent="0.25">
      <c r="A18696" s="9"/>
      <c r="H18696" s="9"/>
      <c r="J18696">
        <v>19</v>
      </c>
      <c r="K18696">
        <f ca="1">SIMULATION!$D$3*SIMULATION!$D$17/$H18677/(SIMULATION!$D$17-$I18677)*(((EXP(-$I18677*$J18696))/(1-EXP(-SIMULATION!$D$4*$I18677)))-(EXP(-SIMULATION!$D$17*$J18696)/(1-EXP(-SIMULATION!$D$4*SIMULATION!$D$17))))</f>
        <v>1.8482337145584073</v>
      </c>
      <c r="L18696">
        <v>0.10482815808950588</v>
      </c>
      <c r="M18696">
        <f t="shared" ca="1" si="292"/>
        <v>2.0419806505744909</v>
      </c>
    </row>
    <row r="18697" spans="1:13" x14ac:dyDescent="0.25">
      <c r="A18697" s="9"/>
      <c r="H18697" s="9"/>
      <c r="J18697">
        <v>20</v>
      </c>
      <c r="K18697">
        <f ca="1">SIMULATION!$D$3*SIMULATION!$D$17/$H18677/(SIMULATION!$D$17-$I18677)*(((EXP(-$I18677*$J18697))/(1-EXP(-SIMULATION!$D$4*$I18677)))-(EXP(-SIMULATION!$D$17*$J18697)/(1-EXP(-SIMULATION!$D$4*SIMULATION!$D$17))))</f>
        <v>1.7795441122316142</v>
      </c>
      <c r="L18697">
        <v>0.51354078973774775</v>
      </c>
      <c r="M18697">
        <f t="shared" ca="1" si="292"/>
        <v>2.6934126010001966</v>
      </c>
    </row>
    <row r="18698" spans="1:13" x14ac:dyDescent="0.25">
      <c r="A18698" s="9"/>
      <c r="H18698" s="9"/>
      <c r="J18698">
        <v>21</v>
      </c>
      <c r="K18698">
        <f ca="1">SIMULATION!$D$3*SIMULATION!$D$17/$H18677/(SIMULATION!$D$17-$I18677)*(((EXP(-$I18677*$J18698))/(1-EXP(-SIMULATION!$D$4*$I18677)))-(EXP(-SIMULATION!$D$17*$J18698)/(1-EXP(-SIMULATION!$D$4*SIMULATION!$D$17))))</f>
        <v>1.7133571922783513</v>
      </c>
      <c r="L18698">
        <v>-0.34029224464782609</v>
      </c>
      <c r="M18698">
        <f t="shared" ca="1" si="292"/>
        <v>1.1303150274344542</v>
      </c>
    </row>
    <row r="18699" spans="1:13" x14ac:dyDescent="0.25">
      <c r="A18699" s="9"/>
      <c r="H18699" s="9"/>
      <c r="J18699">
        <v>22</v>
      </c>
      <c r="K18699">
        <f ca="1">SIMULATION!$D$3*SIMULATION!$D$17/$H18677/(SIMULATION!$D$17-$I18677)*(((EXP(-$I18677*$J18699))/(1-EXP(-SIMULATION!$D$4*$I18677)))-(EXP(-SIMULATION!$D$17*$J18699)/(1-EXP(-SIMULATION!$D$4*SIMULATION!$D$17))))</f>
        <v>1.6495998297925856</v>
      </c>
      <c r="L18699">
        <v>-0.12688537605417474</v>
      </c>
      <c r="M18699">
        <f t="shared" ca="1" si="292"/>
        <v>1.4402897350504507</v>
      </c>
    </row>
    <row r="18700" spans="1:13" x14ac:dyDescent="0.25">
      <c r="A18700" s="9"/>
      <c r="H18700" s="9"/>
      <c r="J18700">
        <v>23</v>
      </c>
      <c r="K18700">
        <f ca="1">SIMULATION!$D$3*SIMULATION!$D$17/$H18677/(SIMULATION!$D$17-$I18677)*(((EXP(-$I18677*$J18700))/(1-EXP(-SIMULATION!$D$4*$I18677)))-(EXP(-SIMULATION!$D$17*$J18700)/(1-EXP(-SIMULATION!$D$4*SIMULATION!$D$17))))</f>
        <v>1.5881944049207108</v>
      </c>
      <c r="L18700">
        <v>0.51276601526124266</v>
      </c>
      <c r="M18700">
        <f t="shared" ca="1" si="292"/>
        <v>2.4025665213921039</v>
      </c>
    </row>
    <row r="18701" spans="1:13" x14ac:dyDescent="0.25">
      <c r="A18701" s="9"/>
      <c r="H18701" s="9"/>
      <c r="J18701">
        <v>24</v>
      </c>
      <c r="K18701">
        <f ca="1">SIMULATION!$D$3*SIMULATION!$D$17/$H18677/(SIMULATION!$D$17-$I18677)*(((EXP(-$I18677*$J18701))/(1-EXP(-SIMULATION!$D$4*$I18677)))-(EXP(-SIMULATION!$D$17*$J18701)/(1-EXP(-SIMULATION!$D$4*SIMULATION!$D$17))))</f>
        <v>1.5290615631122968</v>
      </c>
      <c r="L18701">
        <v>7.1588627710718028E-2</v>
      </c>
      <c r="M18701">
        <f t="shared" ca="1" si="292"/>
        <v>1.6385249821007117</v>
      </c>
    </row>
    <row r="18702" spans="1:13" x14ac:dyDescent="0.25">
      <c r="A18702" s="9">
        <v>749</v>
      </c>
      <c r="B18702" s="2">
        <f ca="1">NORMINV(RAND(),SIMULATION!D7,SIMULATION!D8)</f>
        <v>63.347231281531165</v>
      </c>
      <c r="C18702" s="2">
        <v>2</v>
      </c>
      <c r="D18702" s="2">
        <f ca="1">SIMULATION!$D$11*(1+(SIMULATION!$D$12*LN(1+$C18702)))*(1+(SIMULATION!$D$13*(($B18702/63.5)-1)))</f>
        <v>10.226716411688024</v>
      </c>
      <c r="E18702" s="2">
        <v>3.1240670120019555E-2</v>
      </c>
      <c r="F18702" s="2">
        <f ca="1">D18702*(1+E18702)</f>
        <v>10.54620588551656</v>
      </c>
      <c r="G18702" s="2">
        <v>0.38456400985968564</v>
      </c>
      <c r="H18702" s="9">
        <f>SIMULATION!$D$15*EXP($G$18702)</f>
        <v>324.28476335887871</v>
      </c>
      <c r="I18702" s="2">
        <f ca="1">$F18702/$H18702</f>
        <v>3.2521435100067622E-2</v>
      </c>
      <c r="J18702">
        <v>0</v>
      </c>
      <c r="K18702">
        <f ca="1">SIMULATION!$D$3*SIMULATION!$D$17/$H18702/(SIMULATION!$D$17-$I18702)*(((EXP(-$I18702*$J18702))/(1-EXP(-SIMULATION!$D$4*$I18702)))-(EXP(-SIMULATION!$D$17*$J18702)/(1-EXP(-SIMULATION!$D$4*SIMULATION!$D$17))))</f>
        <v>1.5472019185437689</v>
      </c>
      <c r="L18702">
        <v>0.12311770999178236</v>
      </c>
      <c r="M18702">
        <f t="shared" ca="1" si="292"/>
        <v>1.7376898756497698</v>
      </c>
    </row>
    <row r="18703" spans="1:13" x14ac:dyDescent="0.25">
      <c r="A18703" s="9"/>
      <c r="H18703" s="9"/>
      <c r="J18703">
        <v>1</v>
      </c>
      <c r="K18703">
        <f ca="1">SIMULATION!$D$3*SIMULATION!$D$17/$H18702/(SIMULATION!$D$17-$I18702)*(((EXP(-$I18702*$J18703))/(1-EXP(-SIMULATION!$D$4*$I18702)))-(EXP(-SIMULATION!$D$17*$J18703)/(1-EXP(-SIMULATION!$D$4*SIMULATION!$D$17))))</f>
        <v>2.0963649077300559</v>
      </c>
      <c r="L18703">
        <v>-1.0270008715945021E-2</v>
      </c>
      <c r="M18703">
        <f t="shared" ca="1" si="292"/>
        <v>2.0748352218558672</v>
      </c>
    </row>
    <row r="18704" spans="1:13" x14ac:dyDescent="0.25">
      <c r="A18704" s="9"/>
      <c r="H18704" s="9"/>
      <c r="J18704">
        <v>2</v>
      </c>
      <c r="K18704">
        <f ca="1">SIMULATION!$D$3*SIMULATION!$D$17/$H18702/(SIMULATION!$D$17-$I18702)*(((EXP(-$I18702*$J18704))/(1-EXP(-SIMULATION!$D$4*$I18702)))-(EXP(-SIMULATION!$D$17*$J18704)/(1-EXP(-SIMULATION!$D$4*SIMULATION!$D$17))))</f>
        <v>2.4129275899639038</v>
      </c>
      <c r="L18704">
        <v>-0.26646402354481052</v>
      </c>
      <c r="M18704">
        <f t="shared" ca="1" si="292"/>
        <v>1.7699691958198391</v>
      </c>
    </row>
    <row r="18705" spans="1:13" x14ac:dyDescent="0.25">
      <c r="A18705" s="9"/>
      <c r="H18705" s="9"/>
      <c r="J18705">
        <v>3</v>
      </c>
      <c r="K18705">
        <f ca="1">SIMULATION!$D$3*SIMULATION!$D$17/$H18702/(SIMULATION!$D$17-$I18702)*(((EXP(-$I18702*$J18705))/(1-EXP(-SIMULATION!$D$4*$I18702)))-(EXP(-SIMULATION!$D$17*$J18705)/(1-EXP(-SIMULATION!$D$4*SIMULATION!$D$17))))</f>
        <v>2.5815656261413014</v>
      </c>
      <c r="L18705">
        <v>-0.23126156185458305</v>
      </c>
      <c r="M18705">
        <f t="shared" ca="1" si="292"/>
        <v>1.9845487274097595</v>
      </c>
    </row>
    <row r="18706" spans="1:13" x14ac:dyDescent="0.25">
      <c r="A18706" s="9"/>
      <c r="H18706" s="9"/>
      <c r="J18706">
        <v>4</v>
      </c>
      <c r="K18706">
        <f ca="1">SIMULATION!$D$3*SIMULATION!$D$17/$H18702/(SIMULATION!$D$17-$I18702)*(((EXP(-$I18702*$J18706))/(1-EXP(-SIMULATION!$D$4*$I18702)))-(EXP(-SIMULATION!$D$17*$J18706)/(1-EXP(-SIMULATION!$D$4*SIMULATION!$D$17))))</f>
        <v>2.6565050364050591</v>
      </c>
      <c r="L18706">
        <v>3.4692684718906727E-2</v>
      </c>
      <c r="M18706">
        <f t="shared" ca="1" si="292"/>
        <v>2.7486663280872472</v>
      </c>
    </row>
    <row r="18707" spans="1:13" x14ac:dyDescent="0.25">
      <c r="A18707" s="9"/>
      <c r="H18707" s="9"/>
      <c r="J18707">
        <v>5</v>
      </c>
      <c r="K18707">
        <f ca="1">SIMULATION!$D$3*SIMULATION!$D$17/$H18702/(SIMULATION!$D$17-$I18702)*(((EXP(-$I18702*$J18707))/(1-EXP(-SIMULATION!$D$4*$I18702)))-(EXP(-SIMULATION!$D$17*$J18707)/(1-EXP(-SIMULATION!$D$4*SIMULATION!$D$17))))</f>
        <v>2.6724601302116833</v>
      </c>
      <c r="L18707">
        <v>-0.37641839544555672</v>
      </c>
      <c r="M18707">
        <f t="shared" ca="1" si="292"/>
        <v>1.666496976105178</v>
      </c>
    </row>
    <row r="18708" spans="1:13" x14ac:dyDescent="0.25">
      <c r="A18708" s="9"/>
      <c r="H18708" s="9"/>
      <c r="J18708">
        <v>6</v>
      </c>
      <c r="K18708">
        <f ca="1">SIMULATION!$D$3*SIMULATION!$D$17/$H18702/(SIMULATION!$D$17-$I18702)*(((EXP(-$I18702*$J18708))/(1-EXP(-SIMULATION!$D$4*$I18702)))-(EXP(-SIMULATION!$D$17*$J18708)/(1-EXP(-SIMULATION!$D$4*SIMULATION!$D$17))))</f>
        <v>2.6516427603839894</v>
      </c>
      <c r="L18708">
        <v>0.37522699239301238</v>
      </c>
      <c r="M18708">
        <f t="shared" ca="1" si="292"/>
        <v>3.6466106982635784</v>
      </c>
    </row>
    <row r="18709" spans="1:13" x14ac:dyDescent="0.25">
      <c r="A18709" s="9"/>
      <c r="H18709" s="9"/>
      <c r="J18709">
        <v>7</v>
      </c>
      <c r="K18709">
        <f ca="1">SIMULATION!$D$3*SIMULATION!$D$17/$H18702/(SIMULATION!$D$17-$I18702)*(((EXP(-$I18702*$J18709))/(1-EXP(-SIMULATION!$D$4*$I18702)))-(EXP(-SIMULATION!$D$17*$J18709)/(1-EXP(-SIMULATION!$D$4*SIMULATION!$D$17))))</f>
        <v>2.6082539873870916</v>
      </c>
      <c r="L18709">
        <v>4.4175816371768969E-2</v>
      </c>
      <c r="M18709">
        <f t="shared" ca="1" si="292"/>
        <v>2.7234757365848377</v>
      </c>
    </row>
    <row r="18710" spans="1:13" x14ac:dyDescent="0.25">
      <c r="A18710" s="9"/>
      <c r="H18710" s="9"/>
      <c r="J18710">
        <v>8</v>
      </c>
      <c r="K18710">
        <f ca="1">SIMULATION!$D$3*SIMULATION!$D$17/$H18702/(SIMULATION!$D$17-$I18702)*(((EXP(-$I18702*$J18710))/(1-EXP(-SIMULATION!$D$4*$I18702)))-(EXP(-SIMULATION!$D$17*$J18710)/(1-EXP(-SIMULATION!$D$4*SIMULATION!$D$17))))</f>
        <v>2.5513624121064642</v>
      </c>
      <c r="L18710">
        <v>0.35738556555124057</v>
      </c>
      <c r="M18710">
        <f t="shared" ca="1" si="292"/>
        <v>3.4631825106833101</v>
      </c>
    </row>
    <row r="18711" spans="1:13" x14ac:dyDescent="0.25">
      <c r="A18711" s="9"/>
      <c r="H18711" s="9"/>
      <c r="J18711">
        <v>9</v>
      </c>
      <c r="K18711">
        <f ca="1">SIMULATION!$D$3*SIMULATION!$D$17/$H18702/(SIMULATION!$D$17-$I18702)*(((EXP(-$I18702*$J18711))/(1-EXP(-SIMULATION!$D$4*$I18702)))-(EXP(-SIMULATION!$D$17*$J18711)/(1-EXP(-SIMULATION!$D$4*SIMULATION!$D$17))))</f>
        <v>2.4867486477481404</v>
      </c>
      <c r="L18711">
        <v>0.46219155156792341</v>
      </c>
      <c r="M18711">
        <f t="shared" ca="1" si="292"/>
        <v>3.6361028636102888</v>
      </c>
    </row>
    <row r="18712" spans="1:13" x14ac:dyDescent="0.25">
      <c r="A18712" s="9"/>
      <c r="H18712" s="9"/>
      <c r="J18712">
        <v>10</v>
      </c>
      <c r="K18712">
        <f ca="1">SIMULATION!$D$3*SIMULATION!$D$17/$H18702/(SIMULATION!$D$17-$I18702)*(((EXP(-$I18702*$J18712))/(1-EXP(-SIMULATION!$D$4*$I18702)))-(EXP(-SIMULATION!$D$17*$J18712)/(1-EXP(-SIMULATION!$D$4*SIMULATION!$D$17))))</f>
        <v>2.4180872696660698</v>
      </c>
      <c r="L18712">
        <v>0.21871274787983883</v>
      </c>
      <c r="M18712">
        <f t="shared" ca="1" si="292"/>
        <v>2.9469537810279927</v>
      </c>
    </row>
    <row r="18713" spans="1:13" x14ac:dyDescent="0.25">
      <c r="A18713" s="9"/>
      <c r="H18713" s="9"/>
      <c r="J18713">
        <v>11</v>
      </c>
      <c r="K18713">
        <f ca="1">SIMULATION!$D$3*SIMULATION!$D$17/$H18702/(SIMULATION!$D$17-$I18702)*(((EXP(-$I18702*$J18713))/(1-EXP(-SIMULATION!$D$4*$I18702)))-(EXP(-SIMULATION!$D$17*$J18713)/(1-EXP(-SIMULATION!$D$4*SIMULATION!$D$17))))</f>
        <v>2.3477042060031064</v>
      </c>
      <c r="L18713">
        <v>0.2038021579583022</v>
      </c>
      <c r="M18713">
        <f t="shared" ca="1" si="292"/>
        <v>2.8261713894343221</v>
      </c>
    </row>
    <row r="18714" spans="1:13" x14ac:dyDescent="0.25">
      <c r="A18714" s="9"/>
      <c r="H18714" s="9"/>
      <c r="J18714">
        <v>12</v>
      </c>
      <c r="K18714">
        <f ca="1">SIMULATION!$D$3*SIMULATION!$D$17/$H18702/(SIMULATION!$D$17-$I18702)*(((EXP(-$I18702*$J18714))/(1-EXP(-SIMULATION!$D$4*$I18702)))-(EXP(-SIMULATION!$D$17*$J18714)/(1-EXP(-SIMULATION!$D$4*SIMULATION!$D$17))))</f>
        <v>2.2770620615067467</v>
      </c>
      <c r="L18714">
        <v>-0.43618080518833419</v>
      </c>
      <c r="M18714">
        <f t="shared" ca="1" si="292"/>
        <v>1.2838512980549257</v>
      </c>
    </row>
    <row r="18715" spans="1:13" x14ac:dyDescent="0.25">
      <c r="A18715" s="9"/>
      <c r="H18715" s="9"/>
      <c r="J18715">
        <v>13</v>
      </c>
      <c r="K18715">
        <f ca="1">SIMULATION!$D$3*SIMULATION!$D$17/$H18702/(SIMULATION!$D$17-$I18702)*(((EXP(-$I18702*$J18715))/(1-EXP(-SIMULATION!$D$4*$I18702)))-(EXP(-SIMULATION!$D$17*$J18715)/(1-EXP(-SIMULATION!$D$4*SIMULATION!$D$17))))</f>
        <v>2.2070710952942885</v>
      </c>
      <c r="L18715">
        <v>-5.5567111276685427E-2</v>
      </c>
      <c r="M18715">
        <f t="shared" ca="1" si="292"/>
        <v>2.0844305301465145</v>
      </c>
    </row>
    <row r="18716" spans="1:13" x14ac:dyDescent="0.25">
      <c r="A18716" s="9"/>
      <c r="H18716" s="9"/>
      <c r="J18716">
        <v>14</v>
      </c>
      <c r="K18716">
        <f ca="1">SIMULATION!$D$3*SIMULATION!$D$17/$H18702/(SIMULATION!$D$17-$I18702)*(((EXP(-$I18702*$J18716))/(1-EXP(-SIMULATION!$D$4*$I18702)))-(EXP(-SIMULATION!$D$17*$J18716)/(1-EXP(-SIMULATION!$D$4*SIMULATION!$D$17))))</f>
        <v>2.1382884743808628</v>
      </c>
      <c r="L18716">
        <v>0.28436182283940209</v>
      </c>
      <c r="M18716">
        <f t="shared" ca="1" si="292"/>
        <v>2.7463360827122889</v>
      </c>
    </row>
    <row r="18717" spans="1:13" x14ac:dyDescent="0.25">
      <c r="A18717" s="9"/>
      <c r="H18717" s="9"/>
      <c r="J18717">
        <v>15</v>
      </c>
      <c r="K18717">
        <f ca="1">SIMULATION!$D$3*SIMULATION!$D$17/$H18702/(SIMULATION!$D$17-$I18702)*(((EXP(-$I18702*$J18717))/(1-EXP(-SIMULATION!$D$4*$I18702)))-(EXP(-SIMULATION!$D$17*$J18717)/(1-EXP(-SIMULATION!$D$4*SIMULATION!$D$17))))</f>
        <v>2.0710459325183792</v>
      </c>
      <c r="L18717">
        <v>-3.955954016114565E-2</v>
      </c>
      <c r="M18717">
        <f t="shared" ca="1" si="292"/>
        <v>1.9891163077753411</v>
      </c>
    </row>
    <row r="18718" spans="1:13" x14ac:dyDescent="0.25">
      <c r="A18718" s="9"/>
      <c r="H18718" s="9"/>
      <c r="J18718">
        <v>16</v>
      </c>
      <c r="K18718">
        <f ca="1">SIMULATION!$D$3*SIMULATION!$D$17/$H18702/(SIMULATION!$D$17-$I18702)*(((EXP(-$I18702*$J18718))/(1-EXP(-SIMULATION!$D$4*$I18702)))-(EXP(-SIMULATION!$D$17*$J18718)/(1-EXP(-SIMULATION!$D$4*SIMULATION!$D$17))))</f>
        <v>2.0055315503047222</v>
      </c>
      <c r="L18718">
        <v>0.14996451563995628</v>
      </c>
      <c r="M18718">
        <f t="shared" ca="1" si="292"/>
        <v>2.3062901178468205</v>
      </c>
    </row>
    <row r="18719" spans="1:13" x14ac:dyDescent="0.25">
      <c r="A18719" s="9"/>
      <c r="H18719" s="9"/>
      <c r="J18719">
        <v>17</v>
      </c>
      <c r="K18719">
        <f ca="1">SIMULATION!$D$3*SIMULATION!$D$17/$H18702/(SIMULATION!$D$17-$I18702)*(((EXP(-$I18702*$J18719))/(1-EXP(-SIMULATION!$D$4*$I18702)))-(EXP(-SIMULATION!$D$17*$J18719)/(1-EXP(-SIMULATION!$D$4*SIMULATION!$D$17))))</f>
        <v>1.9418421359458764</v>
      </c>
      <c r="L18719">
        <v>0.15656140619418257</v>
      </c>
      <c r="M18719">
        <f t="shared" ca="1" si="292"/>
        <v>2.2458596713566781</v>
      </c>
    </row>
    <row r="18720" spans="1:13" x14ac:dyDescent="0.25">
      <c r="A18720" s="9"/>
      <c r="H18720" s="9"/>
      <c r="J18720">
        <v>18</v>
      </c>
      <c r="K18720">
        <f ca="1">SIMULATION!$D$3*SIMULATION!$D$17/$H18702/(SIMULATION!$D$17-$I18702)*(((EXP(-$I18702*$J18720))/(1-EXP(-SIMULATION!$D$4*$I18702)))-(EXP(-SIMULATION!$D$17*$J18720)/(1-EXP(-SIMULATION!$D$4*SIMULATION!$D$17))))</f>
        <v>1.8800167670320582</v>
      </c>
      <c r="L18720">
        <v>-1.5182280499671274E-2</v>
      </c>
      <c r="M18720">
        <f t="shared" ca="1" si="292"/>
        <v>1.8514738251308924</v>
      </c>
    </row>
    <row r="18721" spans="1:13" x14ac:dyDescent="0.25">
      <c r="A18721" s="9"/>
      <c r="H18721" s="9"/>
      <c r="J18721">
        <v>19</v>
      </c>
      <c r="K18721">
        <f ca="1">SIMULATION!$D$3*SIMULATION!$D$17/$H18702/(SIMULATION!$D$17-$I18702)*(((EXP(-$I18702*$J18721))/(1-EXP(-SIMULATION!$D$4*$I18702)))-(EXP(-SIMULATION!$D$17*$J18721)/(1-EXP(-SIMULATION!$D$4*SIMULATION!$D$17))))</f>
        <v>1.8200582606370548</v>
      </c>
      <c r="L18721">
        <v>-0.17393513408390471</v>
      </c>
      <c r="M18721">
        <f t="shared" ca="1" si="292"/>
        <v>1.5034861830326303</v>
      </c>
    </row>
    <row r="18722" spans="1:13" x14ac:dyDescent="0.25">
      <c r="A18722" s="9"/>
      <c r="H18722" s="9"/>
      <c r="J18722">
        <v>20</v>
      </c>
      <c r="K18722">
        <f ca="1">SIMULATION!$D$3*SIMULATION!$D$17/$H18702/(SIMULATION!$D$17-$I18702)*(((EXP(-$I18702*$J18722))/(1-EXP(-SIMULATION!$D$4*$I18702)))-(EXP(-SIMULATION!$D$17*$J18722)/(1-EXP(-SIMULATION!$D$4*SIMULATION!$D$17))))</f>
        <v>1.7619469083711028</v>
      </c>
      <c r="L18722">
        <v>-9.2156425827906702E-2</v>
      </c>
      <c r="M18722">
        <f t="shared" ca="1" si="292"/>
        <v>1.5995721787970918</v>
      </c>
    </row>
    <row r="18723" spans="1:13" x14ac:dyDescent="0.25">
      <c r="A18723" s="9"/>
      <c r="H18723" s="9"/>
      <c r="J18723">
        <v>21</v>
      </c>
      <c r="K18723">
        <f ca="1">SIMULATION!$D$3*SIMULATION!$D$17/$H18702/(SIMULATION!$D$17-$I18702)*(((EXP(-$I18702*$J18723))/(1-EXP(-SIMULATION!$D$4*$I18702)))-(EXP(-SIMULATION!$D$17*$J18723)/(1-EXP(-SIMULATION!$D$4*SIMULATION!$D$17))))</f>
        <v>1.7056492553804339</v>
      </c>
      <c r="L18723">
        <v>7.1816810667031633E-2</v>
      </c>
      <c r="M18723">
        <f t="shared" ca="1" si="292"/>
        <v>1.828143545018454</v>
      </c>
    </row>
    <row r="18724" spans="1:13" x14ac:dyDescent="0.25">
      <c r="A18724" s="9"/>
      <c r="H18724" s="9"/>
      <c r="J18724">
        <v>22</v>
      </c>
      <c r="K18724">
        <f ca="1">SIMULATION!$D$3*SIMULATION!$D$17/$H18702/(SIMULATION!$D$17-$I18702)*(((EXP(-$I18702*$J18724))/(1-EXP(-SIMULATION!$D$4*$I18702)))-(EXP(-SIMULATION!$D$17*$J18724)/(1-EXP(-SIMULATION!$D$4*SIMULATION!$D$17))))</f>
        <v>1.6511237041156785</v>
      </c>
      <c r="L18724">
        <v>-4.0260771590487993E-2</v>
      </c>
      <c r="M18724">
        <f t="shared" ca="1" si="292"/>
        <v>1.5846481897966367</v>
      </c>
    </row>
    <row r="18725" spans="1:13" x14ac:dyDescent="0.25">
      <c r="A18725" s="9"/>
      <c r="H18725" s="9"/>
      <c r="J18725">
        <v>23</v>
      </c>
      <c r="K18725">
        <f ca="1">SIMULATION!$D$3*SIMULATION!$D$17/$H18702/(SIMULATION!$D$17-$I18702)*(((EXP(-$I18702*$J18725))/(1-EXP(-SIMULATION!$D$4*$I18702)))-(EXP(-SIMULATION!$D$17*$J18725)/(1-EXP(-SIMULATION!$D$4*SIMULATION!$D$17))))</f>
        <v>1.5983240840399169</v>
      </c>
      <c r="L18725">
        <v>0.17786704266464254</v>
      </c>
      <c r="M18725">
        <f t="shared" ca="1" si="292"/>
        <v>1.8826132620877705</v>
      </c>
    </row>
    <row r="18726" spans="1:13" x14ac:dyDescent="0.25">
      <c r="A18726" s="9"/>
      <c r="H18726" s="9"/>
      <c r="J18726">
        <v>24</v>
      </c>
      <c r="K18726">
        <f ca="1">SIMULATION!$D$3*SIMULATION!$D$17/$H18702/(SIMULATION!$D$17-$I18702)*(((EXP(-$I18702*$J18726))/(1-EXP(-SIMULATION!$D$4*$I18702)))-(EXP(-SIMULATION!$D$17*$J18726)/(1-EXP(-SIMULATION!$D$4*SIMULATION!$D$17))))</f>
        <v>1.5472019185437689</v>
      </c>
      <c r="L18726">
        <v>-0.38068019978036233</v>
      </c>
      <c r="M18726">
        <f t="shared" ca="1" si="292"/>
        <v>0.958212783091967</v>
      </c>
    </row>
    <row r="18727" spans="1:13" x14ac:dyDescent="0.25">
      <c r="A18727" s="9">
        <v>750</v>
      </c>
      <c r="B18727" s="2">
        <f ca="1">NORMINV(RAND(),SIMULATION!D7,SIMULATION!D8)</f>
        <v>55.906860435061475</v>
      </c>
      <c r="C18727" s="2">
        <v>2</v>
      </c>
      <c r="D18727" s="2">
        <f ca="1">SIMULATION!$D$11*(1+(SIMULATION!$D$12*LN(1+$C18727)))*(1+(SIMULATION!$D$13*(($B18727/63.5)-1)))</f>
        <v>9.674181547198577</v>
      </c>
      <c r="E18727" s="2">
        <v>-0.23031383555119622</v>
      </c>
      <c r="F18727" s="2">
        <f ca="1">D18727*(1+E18727)</f>
        <v>7.4460836892446673</v>
      </c>
      <c r="G18727" s="2">
        <v>2.2213170369539081E-2</v>
      </c>
      <c r="H18727" s="9">
        <f>SIMULATION!$D$15*EXP($G$18727)</f>
        <v>225.7145594125447</v>
      </c>
      <c r="I18727" s="2">
        <f ca="1">$F18727/$H18727</f>
        <v>3.2988938368106131E-2</v>
      </c>
      <c r="J18727">
        <v>0</v>
      </c>
      <c r="K18727">
        <f ca="1">SIMULATION!$D$3*SIMULATION!$D$17/$H18727/(SIMULATION!$D$17-$I18727)*(((EXP(-$I18727*$J18727))/(1-EXP(-SIMULATION!$D$4*$I18727)))-(EXP(-SIMULATION!$D$17*$J18727)/(1-EXP(-SIMULATION!$D$4*SIMULATION!$D$17))))</f>
        <v>2.1799935138717332</v>
      </c>
      <c r="L18727">
        <v>-0.16482274144597567</v>
      </c>
      <c r="M18727">
        <f t="shared" ca="1" si="292"/>
        <v>1.8206810065809487</v>
      </c>
    </row>
    <row r="18728" spans="1:13" x14ac:dyDescent="0.25">
      <c r="A18728" s="9"/>
      <c r="H18728" s="9"/>
      <c r="J18728">
        <v>1</v>
      </c>
      <c r="K18728">
        <f ca="1">SIMULATION!$D$3*SIMULATION!$D$17/$H18727/(SIMULATION!$D$17-$I18727)*(((EXP(-$I18727*$J18728))/(1-EXP(-SIMULATION!$D$4*$I18727)))-(EXP(-SIMULATION!$D$17*$J18728)/(1-EXP(-SIMULATION!$D$4*SIMULATION!$D$17))))</f>
        <v>2.9691484215589545</v>
      </c>
      <c r="L18728">
        <v>-0.20475975135989871</v>
      </c>
      <c r="M18728">
        <f t="shared" ca="1" si="292"/>
        <v>2.3611863290099073</v>
      </c>
    </row>
    <row r="18729" spans="1:13" x14ac:dyDescent="0.25">
      <c r="A18729" s="9"/>
      <c r="H18729" s="9"/>
      <c r="J18729">
        <v>2</v>
      </c>
      <c r="K18729">
        <f ca="1">SIMULATION!$D$3*SIMULATION!$D$17/$H18727/(SIMULATION!$D$17-$I18727)*(((EXP(-$I18727*$J18729))/(1-EXP(-SIMULATION!$D$4*$I18727)))-(EXP(-SIMULATION!$D$17*$J18729)/(1-EXP(-SIMULATION!$D$4*SIMULATION!$D$17))))</f>
        <v>3.4238404329780248</v>
      </c>
      <c r="L18729">
        <v>-0.21151249709535708</v>
      </c>
      <c r="M18729">
        <f t="shared" ca="1" si="292"/>
        <v>2.6996553933427943</v>
      </c>
    </row>
    <row r="18730" spans="1:13" x14ac:dyDescent="0.25">
      <c r="A18730" s="9"/>
      <c r="H18730" s="9"/>
      <c r="J18730">
        <v>3</v>
      </c>
      <c r="K18730">
        <f ca="1">SIMULATION!$D$3*SIMULATION!$D$17/$H18727/(SIMULATION!$D$17-$I18727)*(((EXP(-$I18727*$J18730))/(1-EXP(-SIMULATION!$D$4*$I18727)))-(EXP(-SIMULATION!$D$17*$J18730)/(1-EXP(-SIMULATION!$D$4*SIMULATION!$D$17))))</f>
        <v>3.665856060153192</v>
      </c>
      <c r="L18730">
        <v>-9.2645237959010682E-2</v>
      </c>
      <c r="M18730">
        <f t="shared" ca="1" si="292"/>
        <v>3.3262319531368183</v>
      </c>
    </row>
    <row r="18731" spans="1:13" x14ac:dyDescent="0.25">
      <c r="A18731" s="9"/>
      <c r="H18731" s="9"/>
      <c r="J18731">
        <v>4</v>
      </c>
      <c r="K18731">
        <f ca="1">SIMULATION!$D$3*SIMULATION!$D$17/$H18727/(SIMULATION!$D$17-$I18727)*(((EXP(-$I18727*$J18731))/(1-EXP(-SIMULATION!$D$4*$I18727)))-(EXP(-SIMULATION!$D$17*$J18731)/(1-EXP(-SIMULATION!$D$4*SIMULATION!$D$17))))</f>
        <v>3.7731853323680968</v>
      </c>
      <c r="L18731">
        <v>-6.858997683177181E-3</v>
      </c>
      <c r="M18731">
        <f t="shared" ca="1" si="292"/>
        <v>3.7473050629151858</v>
      </c>
    </row>
    <row r="18732" spans="1:13" x14ac:dyDescent="0.25">
      <c r="A18732" s="9"/>
      <c r="H18732" s="9"/>
      <c r="J18732">
        <v>5</v>
      </c>
      <c r="K18732">
        <f ca="1">SIMULATION!$D$3*SIMULATION!$D$17/$H18727/(SIMULATION!$D$17-$I18727)*(((EXP(-$I18727*$J18732))/(1-EXP(-SIMULATION!$D$4*$I18727)))-(EXP(-SIMULATION!$D$17*$J18732)/(1-EXP(-SIMULATION!$D$4*SIMULATION!$D$17))))</f>
        <v>3.7957541729485191</v>
      </c>
      <c r="L18732">
        <v>8.7347313050554626E-2</v>
      </c>
      <c r="M18732">
        <f t="shared" ca="1" si="292"/>
        <v>4.1273031009560022</v>
      </c>
    </row>
    <row r="18733" spans="1:13" x14ac:dyDescent="0.25">
      <c r="A18733" s="9"/>
      <c r="H18733" s="9"/>
      <c r="J18733">
        <v>6</v>
      </c>
      <c r="K18733">
        <f ca="1">SIMULATION!$D$3*SIMULATION!$D$17/$H18727/(SIMULATION!$D$17-$I18727)*(((EXP(-$I18727*$J18733))/(1-EXP(-SIMULATION!$D$4*$I18727)))-(EXP(-SIMULATION!$D$17*$J18733)/(1-EXP(-SIMULATION!$D$4*SIMULATION!$D$17))))</f>
        <v>3.7655060316502706</v>
      </c>
      <c r="L18733">
        <v>-0.27333376359879458</v>
      </c>
      <c r="M18733">
        <f t="shared" ca="1" si="292"/>
        <v>2.7362660961653407</v>
      </c>
    </row>
    <row r="18734" spans="1:13" x14ac:dyDescent="0.25">
      <c r="A18734" s="9"/>
      <c r="H18734" s="9"/>
      <c r="J18734">
        <v>7</v>
      </c>
      <c r="K18734">
        <f ca="1">SIMULATION!$D$3*SIMULATION!$D$17/$H18727/(SIMULATION!$D$17-$I18727)*(((EXP(-$I18727*$J18734))/(1-EXP(-SIMULATION!$D$4*$I18727)))-(EXP(-SIMULATION!$D$17*$J18734)/(1-EXP(-SIMULATION!$D$4*SIMULATION!$D$17))))</f>
        <v>3.702862384697049</v>
      </c>
      <c r="L18734">
        <v>-5.4258326077499877E-2</v>
      </c>
      <c r="M18734">
        <f t="shared" ca="1" si="292"/>
        <v>3.5019512700080475</v>
      </c>
    </row>
    <row r="18735" spans="1:13" x14ac:dyDescent="0.25">
      <c r="A18735" s="9"/>
      <c r="H18735" s="9"/>
      <c r="J18735">
        <v>8</v>
      </c>
      <c r="K18735">
        <f ca="1">SIMULATION!$D$3*SIMULATION!$D$17/$H18727/(SIMULATION!$D$17-$I18727)*(((EXP(-$I18727*$J18735))/(1-EXP(-SIMULATION!$D$4*$I18727)))-(EXP(-SIMULATION!$D$17*$J18735)/(1-EXP(-SIMULATION!$D$4*SIMULATION!$D$17))))</f>
        <v>3.6208627270779892</v>
      </c>
      <c r="L18735">
        <v>0.50024465260001671</v>
      </c>
      <c r="M18735">
        <f t="shared" ca="1" si="292"/>
        <v>5.4321799440974665</v>
      </c>
    </row>
    <row r="18736" spans="1:13" x14ac:dyDescent="0.25">
      <c r="A18736" s="9"/>
      <c r="H18736" s="9"/>
      <c r="J18736">
        <v>9</v>
      </c>
      <c r="K18736">
        <f ca="1">SIMULATION!$D$3*SIMULATION!$D$17/$H18727/(SIMULATION!$D$17-$I18727)*(((EXP(-$I18727*$J18736))/(1-EXP(-SIMULATION!$D$4*$I18727)))-(EXP(-SIMULATION!$D$17*$J18736)/(1-EXP(-SIMULATION!$D$4*SIMULATION!$D$17))))</f>
        <v>3.5278175288711426</v>
      </c>
      <c r="L18736">
        <v>2.8242560866423048E-2</v>
      </c>
      <c r="M18736">
        <f t="shared" ca="1" si="292"/>
        <v>3.6274521301559197</v>
      </c>
    </row>
    <row r="18737" spans="1:13" x14ac:dyDescent="0.25">
      <c r="A18737" s="9"/>
      <c r="H18737" s="9"/>
      <c r="J18737">
        <v>10</v>
      </c>
      <c r="K18737">
        <f ca="1">SIMULATION!$D$3*SIMULATION!$D$17/$H18727/(SIMULATION!$D$17-$I18727)*(((EXP(-$I18727*$J18737))/(1-EXP(-SIMULATION!$D$4*$I18727)))-(EXP(-SIMULATION!$D$17*$J18737)/(1-EXP(-SIMULATION!$D$4*SIMULATION!$D$17))))</f>
        <v>3.429008264478334</v>
      </c>
      <c r="L18737">
        <v>9.5216550123368576E-2</v>
      </c>
      <c r="M18737">
        <f t="shared" ca="1" si="292"/>
        <v>3.7555066017664802</v>
      </c>
    </row>
    <row r="18738" spans="1:13" x14ac:dyDescent="0.25">
      <c r="A18738" s="9"/>
      <c r="H18738" s="9"/>
      <c r="J18738">
        <v>11</v>
      </c>
      <c r="K18738">
        <f ca="1">SIMULATION!$D$3*SIMULATION!$D$17/$H18727/(SIMULATION!$D$17-$I18727)*(((EXP(-$I18727*$J18738))/(1-EXP(-SIMULATION!$D$4*$I18727)))-(EXP(-SIMULATION!$D$17*$J18738)/(1-EXP(-SIMULATION!$D$4*SIMULATION!$D$17))))</f>
        <v>3.3277767846572677</v>
      </c>
      <c r="L18738">
        <v>5.3298000944885682E-2</v>
      </c>
      <c r="M18738">
        <f t="shared" ca="1" si="292"/>
        <v>3.5051406348702998</v>
      </c>
    </row>
    <row r="18739" spans="1:13" x14ac:dyDescent="0.25">
      <c r="A18739" s="9"/>
      <c r="H18739" s="9"/>
      <c r="J18739">
        <v>12</v>
      </c>
      <c r="K18739">
        <f ca="1">SIMULATION!$D$3*SIMULATION!$D$17/$H18727/(SIMULATION!$D$17-$I18727)*(((EXP(-$I18727*$J18739))/(1-EXP(-SIMULATION!$D$4*$I18727)))-(EXP(-SIMULATION!$D$17*$J18739)/(1-EXP(-SIMULATION!$D$4*SIMULATION!$D$17))))</f>
        <v>3.2262233661504722</v>
      </c>
      <c r="L18739">
        <v>-0.59119311353945803</v>
      </c>
      <c r="M18739">
        <f t="shared" ca="1" si="292"/>
        <v>1.3189023293422237</v>
      </c>
    </row>
    <row r="18740" spans="1:13" x14ac:dyDescent="0.25">
      <c r="A18740" s="9"/>
      <c r="H18740" s="9"/>
      <c r="J18740">
        <v>13</v>
      </c>
      <c r="K18740">
        <f ca="1">SIMULATION!$D$3*SIMULATION!$D$17/$H18727/(SIMULATION!$D$17-$I18727)*(((EXP(-$I18727*$J18740))/(1-EXP(-SIMULATION!$D$4*$I18727)))-(EXP(-SIMULATION!$D$17*$J18740)/(1-EXP(-SIMULATION!$D$4*SIMULATION!$D$17))))</f>
        <v>3.1256539939247601</v>
      </c>
      <c r="L18740">
        <v>-0.3626480505015624</v>
      </c>
      <c r="M18740">
        <f t="shared" ca="1" si="292"/>
        <v>1.9921416664855236</v>
      </c>
    </row>
    <row r="18741" spans="1:13" x14ac:dyDescent="0.25">
      <c r="A18741" s="9"/>
      <c r="H18741" s="9"/>
      <c r="J18741">
        <v>14</v>
      </c>
      <c r="K18741">
        <f ca="1">SIMULATION!$D$3*SIMULATION!$D$17/$H18727/(SIMULATION!$D$17-$I18727)*(((EXP(-$I18727*$J18741))/(1-EXP(-SIMULATION!$D$4*$I18727)))-(EXP(-SIMULATION!$D$17*$J18741)/(1-EXP(-SIMULATION!$D$4*SIMULATION!$D$17))))</f>
        <v>3.0268669470371803</v>
      </c>
      <c r="L18741">
        <v>-0.33883189711857681</v>
      </c>
      <c r="M18741">
        <f t="shared" ca="1" si="292"/>
        <v>2.0012678770470576</v>
      </c>
    </row>
    <row r="18742" spans="1:13" x14ac:dyDescent="0.25">
      <c r="A18742" s="9"/>
      <c r="H18742" s="9"/>
      <c r="J18742">
        <v>15</v>
      </c>
      <c r="K18742">
        <f ca="1">SIMULATION!$D$3*SIMULATION!$D$17/$H18727/(SIMULATION!$D$17-$I18727)*(((EXP(-$I18727*$J18742))/(1-EXP(-SIMULATION!$D$4*$I18727)))-(EXP(-SIMULATION!$D$17*$J18742)/(1-EXP(-SIMULATION!$D$4*SIMULATION!$D$17))))</f>
        <v>2.9303364077737708</v>
      </c>
      <c r="L18742">
        <v>-0.80173780842776721</v>
      </c>
      <c r="M18742">
        <f t="shared" ca="1" si="292"/>
        <v>0.58097491824913183</v>
      </c>
    </row>
    <row r="18743" spans="1:13" x14ac:dyDescent="0.25">
      <c r="A18743" s="9"/>
      <c r="H18743" s="9"/>
      <c r="J18743">
        <v>16</v>
      </c>
      <c r="K18743">
        <f ca="1">SIMULATION!$D$3*SIMULATION!$D$17/$H18727/(SIMULATION!$D$17-$I18727)*(((EXP(-$I18727*$J18743))/(1-EXP(-SIMULATION!$D$4*$I18727)))-(EXP(-SIMULATION!$D$17*$J18743)/(1-EXP(-SIMULATION!$D$4*SIMULATION!$D$17))))</f>
        <v>2.8363300821659481</v>
      </c>
      <c r="L18743">
        <v>-3.6797420099598348E-2</v>
      </c>
      <c r="M18743">
        <f t="shared" ca="1" si="292"/>
        <v>2.7319604525913594</v>
      </c>
    </row>
    <row r="18744" spans="1:13" x14ac:dyDescent="0.25">
      <c r="A18744" s="9"/>
      <c r="H18744" s="9"/>
      <c r="J18744">
        <v>17</v>
      </c>
      <c r="K18744">
        <f ca="1">SIMULATION!$D$3*SIMULATION!$D$17/$H18727/(SIMULATION!$D$17-$I18727)*(((EXP(-$I18727*$J18744))/(1-EXP(-SIMULATION!$D$4*$I18727)))-(EXP(-SIMULATION!$D$17*$J18744)/(1-EXP(-SIMULATION!$D$4*SIMULATION!$D$17))))</f>
        <v>2.7449845347157367</v>
      </c>
      <c r="L18744">
        <v>0.41165762480711388</v>
      </c>
      <c r="M18744">
        <f t="shared" ca="1" si="292"/>
        <v>3.8749783484090776</v>
      </c>
    </row>
    <row r="18745" spans="1:13" x14ac:dyDescent="0.25">
      <c r="A18745" s="9"/>
      <c r="H18745" s="9"/>
      <c r="J18745">
        <v>18</v>
      </c>
      <c r="K18745">
        <f ca="1">SIMULATION!$D$3*SIMULATION!$D$17/$H18727/(SIMULATION!$D$17-$I18727)*(((EXP(-$I18727*$J18745))/(1-EXP(-SIMULATION!$D$4*$I18727)))-(EXP(-SIMULATION!$D$17*$J18745)/(1-EXP(-SIMULATION!$D$4*SIMULATION!$D$17))))</f>
        <v>2.6563534266366449</v>
      </c>
      <c r="L18745">
        <v>-3.3842860149325735E-2</v>
      </c>
      <c r="M18745">
        <f t="shared" ca="1" si="292"/>
        <v>2.566454829111799</v>
      </c>
    </row>
    <row r="18746" spans="1:13" x14ac:dyDescent="0.25">
      <c r="A18746" s="9"/>
      <c r="H18746" s="9"/>
      <c r="J18746">
        <v>19</v>
      </c>
      <c r="K18746">
        <f ca="1">SIMULATION!$D$3*SIMULATION!$D$17/$H18727/(SIMULATION!$D$17-$I18727)*(((EXP(-$I18727*$J18746))/(1-EXP(-SIMULATION!$D$4*$I18727)))-(EXP(-SIMULATION!$D$17*$J18746)/(1-EXP(-SIMULATION!$D$4*SIMULATION!$D$17))))</f>
        <v>2.5704383912453102</v>
      </c>
      <c r="L18746">
        <v>0.11111388321325656</v>
      </c>
      <c r="M18746">
        <f t="shared" ca="1" si="292"/>
        <v>2.8560497824570126</v>
      </c>
    </row>
    <row r="18747" spans="1:13" x14ac:dyDescent="0.25">
      <c r="A18747" s="9"/>
      <c r="H18747" s="9"/>
      <c r="J18747">
        <v>20</v>
      </c>
      <c r="K18747">
        <f ca="1">SIMULATION!$D$3*SIMULATION!$D$17/$H18727/(SIMULATION!$D$17-$I18727)*(((EXP(-$I18727*$J18747))/(1-EXP(-SIMULATION!$D$4*$I18727)))-(EXP(-SIMULATION!$D$17*$J18747)/(1-EXP(-SIMULATION!$D$4*SIMULATION!$D$17))))</f>
        <v>2.4872087840134633</v>
      </c>
      <c r="L18747">
        <v>0.13872926326814722</v>
      </c>
      <c r="M18747">
        <f t="shared" ca="1" si="292"/>
        <v>2.8322574262137152</v>
      </c>
    </row>
    <row r="18748" spans="1:13" x14ac:dyDescent="0.25">
      <c r="A18748" s="9"/>
      <c r="H18748" s="9"/>
      <c r="J18748">
        <v>21</v>
      </c>
      <c r="K18748">
        <f ca="1">SIMULATION!$D$3*SIMULATION!$D$17/$H18727/(SIMULATION!$D$17-$I18727)*(((EXP(-$I18727*$J18748))/(1-EXP(-SIMULATION!$D$4*$I18727)))-(EXP(-SIMULATION!$D$17*$J18748)/(1-EXP(-SIMULATION!$D$4*SIMULATION!$D$17))))</f>
        <v>2.4066143043889743</v>
      </c>
      <c r="L18748">
        <v>0.24641207349858121</v>
      </c>
      <c r="M18748">
        <f t="shared" ca="1" si="292"/>
        <v>2.9996331252448072</v>
      </c>
    </row>
    <row r="18749" spans="1:13" x14ac:dyDescent="0.25">
      <c r="A18749" s="9"/>
      <c r="H18749" s="9"/>
      <c r="J18749">
        <v>22</v>
      </c>
      <c r="K18749">
        <f ca="1">SIMULATION!$D$3*SIMULATION!$D$17/$H18727/(SIMULATION!$D$17-$I18727)*(((EXP(-$I18727*$J18749))/(1-EXP(-SIMULATION!$D$4*$I18727)))-(EXP(-SIMULATION!$D$17*$J18749)/(1-EXP(-SIMULATION!$D$4*SIMULATION!$D$17))))</f>
        <v>2.3285930507927532</v>
      </c>
      <c r="L18749">
        <v>-0.23491032297234002</v>
      </c>
      <c r="M18749">
        <f t="shared" ca="1" si="292"/>
        <v>1.781582505159881</v>
      </c>
    </row>
    <row r="18750" spans="1:13" x14ac:dyDescent="0.25">
      <c r="A18750" s="9"/>
      <c r="H18750" s="9"/>
      <c r="J18750">
        <v>23</v>
      </c>
      <c r="K18750">
        <f ca="1">SIMULATION!$D$3*SIMULATION!$D$17/$H18727/(SIMULATION!$D$17-$I18727)*(((EXP(-$I18727*$J18750))/(1-EXP(-SIMULATION!$D$4*$I18727)))-(EXP(-SIMULATION!$D$17*$J18750)/(1-EXP(-SIMULATION!$D$4*SIMULATION!$D$17))))</f>
        <v>2.253076650166848</v>
      </c>
      <c r="L18750">
        <v>-4.4556162315699281E-3</v>
      </c>
      <c r="M18750">
        <f t="shared" ca="1" si="292"/>
        <v>2.2430378052733935</v>
      </c>
    </row>
    <row r="18751" spans="1:13" x14ac:dyDescent="0.25">
      <c r="A18751" s="9"/>
      <c r="H18751" s="9"/>
      <c r="J18751">
        <v>24</v>
      </c>
      <c r="K18751">
        <f ca="1">SIMULATION!$D$3*SIMULATION!$D$17/$H18727/(SIMULATION!$D$17-$I18727)*(((EXP(-$I18727*$J18751))/(1-EXP(-SIMULATION!$D$4*$I18727)))-(EXP(-SIMULATION!$D$17*$J18751)/(1-EXP(-SIMULATION!$D$4*SIMULATION!$D$17))))</f>
        <v>2.1799935138717323</v>
      </c>
      <c r="L18751">
        <v>-0.22366882953599007</v>
      </c>
      <c r="M18751">
        <f t="shared" ca="1" si="292"/>
        <v>1.6923969162279917</v>
      </c>
    </row>
    <row r="18752" spans="1:13" x14ac:dyDescent="0.25">
      <c r="A18752" s="9">
        <v>751</v>
      </c>
      <c r="B18752" s="2">
        <f ca="1">NORMINV(RAND(),SIMULATION!D7,SIMULATION!D8)</f>
        <v>63.792741765384186</v>
      </c>
      <c r="C18752" s="2">
        <v>2</v>
      </c>
      <c r="D18752" s="2">
        <f ca="1">SIMULATION!$D$11*(1+(SIMULATION!$D$12*LN(1+$C18752)))*(1+(SIMULATION!$D$13*(($B18752/63.5)-1)))</f>
        <v>10.259800794160864</v>
      </c>
      <c r="E18752" s="2">
        <v>0.24367874989273958</v>
      </c>
      <c r="F18752" s="2">
        <f ca="1">D18752*(1+E18752)</f>
        <v>12.759896225830518</v>
      </c>
      <c r="G18752" s="2">
        <v>0.57548732762136956</v>
      </c>
      <c r="H18752" s="9">
        <f>SIMULATION!$D$15*EXP($G$18752)</f>
        <v>392.50345777599097</v>
      </c>
      <c r="I18752" s="2">
        <f ca="1">$F18752/$H18752</f>
        <v>3.2509003355361082E-2</v>
      </c>
      <c r="J18752">
        <v>0</v>
      </c>
      <c r="K18752">
        <f ca="1">SIMULATION!$D$3*SIMULATION!$D$17/$H18752/(SIMULATION!$D$17-$I18752)*(((EXP(-$I18752*$J18752))/(1-EXP(-SIMULATION!$D$4*$I18752)))-(EXP(-SIMULATION!$D$17*$J18752)/(1-EXP(-SIMULATION!$D$4*SIMULATION!$D$17))))</f>
        <v>1.2789575983735277</v>
      </c>
      <c r="L18752">
        <v>-4.35842061765499E-2</v>
      </c>
      <c r="M18752">
        <f t="shared" ca="1" si="292"/>
        <v>1.2232152467149509</v>
      </c>
    </row>
    <row r="18753" spans="1:13" x14ac:dyDescent="0.25">
      <c r="A18753" s="9"/>
      <c r="H18753" s="9"/>
      <c r="J18753">
        <v>1</v>
      </c>
      <c r="K18753">
        <f ca="1">SIMULATION!$D$3*SIMULATION!$D$17/$H18752/(SIMULATION!$D$17-$I18752)*(((EXP(-$I18752*$J18753))/(1-EXP(-SIMULATION!$D$4*$I18752)))-(EXP(-SIMULATION!$D$17*$J18753)/(1-EXP(-SIMULATION!$D$4*SIMULATION!$D$17))))</f>
        <v>1.7326712070534664</v>
      </c>
      <c r="L18753">
        <v>-0.41040112748237439</v>
      </c>
      <c r="M18753">
        <f t="shared" ca="1" si="292"/>
        <v>1.0215809901224771</v>
      </c>
    </row>
    <row r="18754" spans="1:13" x14ac:dyDescent="0.25">
      <c r="A18754" s="9"/>
      <c r="H18754" s="9"/>
      <c r="J18754">
        <v>2</v>
      </c>
      <c r="K18754">
        <f ca="1">SIMULATION!$D$3*SIMULATION!$D$17/$H18752/(SIMULATION!$D$17-$I18752)*(((EXP(-$I18752*$J18754))/(1-EXP(-SIMULATION!$D$4*$I18752)))-(EXP(-SIMULATION!$D$17*$J18754)/(1-EXP(-SIMULATION!$D$4*SIMULATION!$D$17))))</f>
        <v>1.9942157503831341</v>
      </c>
      <c r="L18754">
        <v>0.37177368233725544</v>
      </c>
      <c r="M18754">
        <f t="shared" ca="1" si="292"/>
        <v>2.735612683278025</v>
      </c>
    </row>
    <row r="18755" spans="1:13" x14ac:dyDescent="0.25">
      <c r="A18755" s="9"/>
      <c r="H18755" s="9"/>
      <c r="J18755">
        <v>3</v>
      </c>
      <c r="K18755">
        <f ca="1">SIMULATION!$D$3*SIMULATION!$D$17/$H18752/(SIMULATION!$D$17-$I18752)*(((EXP(-$I18752*$J18755))/(1-EXP(-SIMULATION!$D$4*$I18752)))-(EXP(-SIMULATION!$D$17*$J18755)/(1-EXP(-SIMULATION!$D$4*SIMULATION!$D$17))))</f>
        <v>2.1335478872516611</v>
      </c>
      <c r="L18755">
        <v>-0.33715139592597032</v>
      </c>
      <c r="M18755">
        <f t="shared" ref="M18755:M18818" ca="1" si="293">$K18755*(1+$L18755)</f>
        <v>1.4142192387898589</v>
      </c>
    </row>
    <row r="18756" spans="1:13" x14ac:dyDescent="0.25">
      <c r="A18756" s="9"/>
      <c r="H18756" s="9"/>
      <c r="J18756">
        <v>4</v>
      </c>
      <c r="K18756">
        <f ca="1">SIMULATION!$D$3*SIMULATION!$D$17/$H18752/(SIMULATION!$D$17-$I18752)*(((EXP(-$I18752*$J18756))/(1-EXP(-SIMULATION!$D$4*$I18752)))-(EXP(-SIMULATION!$D$17*$J18756)/(1-EXP(-SIMULATION!$D$4*SIMULATION!$D$17))))</f>
        <v>2.1954676615129824</v>
      </c>
      <c r="L18756">
        <v>9.9214383052838445E-3</v>
      </c>
      <c r="M18756">
        <f t="shared" ca="1" si="293"/>
        <v>2.2172498584679294</v>
      </c>
    </row>
    <row r="18757" spans="1:13" x14ac:dyDescent="0.25">
      <c r="A18757" s="9"/>
      <c r="H18757" s="9"/>
      <c r="J18757">
        <v>5</v>
      </c>
      <c r="K18757">
        <f ca="1">SIMULATION!$D$3*SIMULATION!$D$17/$H18752/(SIMULATION!$D$17-$I18752)*(((EXP(-$I18752*$J18757))/(1-EXP(-SIMULATION!$D$4*$I18752)))-(EXP(-SIMULATION!$D$17*$J18757)/(1-EXP(-SIMULATION!$D$4*SIMULATION!$D$17))))</f>
        <v>2.2086551031991117</v>
      </c>
      <c r="L18757">
        <v>0.17410781166857453</v>
      </c>
      <c r="M18757">
        <f t="shared" ca="1" si="293"/>
        <v>2.593199209947739</v>
      </c>
    </row>
    <row r="18758" spans="1:13" x14ac:dyDescent="0.25">
      <c r="A18758" s="9"/>
      <c r="H18758" s="9"/>
      <c r="J18758">
        <v>6</v>
      </c>
      <c r="K18758">
        <f ca="1">SIMULATION!$D$3*SIMULATION!$D$17/$H18752/(SIMULATION!$D$17-$I18752)*(((EXP(-$I18752*$J18758))/(1-EXP(-SIMULATION!$D$4*$I18752)))-(EXP(-SIMULATION!$D$17*$J18758)/(1-EXP(-SIMULATION!$D$4*SIMULATION!$D$17))))</f>
        <v>2.191461071378102</v>
      </c>
      <c r="L18758">
        <v>-2.8921385420562634E-2</v>
      </c>
      <c r="M18758">
        <f t="shared" ca="1" si="293"/>
        <v>2.1280809810986168</v>
      </c>
    </row>
    <row r="18759" spans="1:13" x14ac:dyDescent="0.25">
      <c r="A18759" s="9"/>
      <c r="H18759" s="9"/>
      <c r="J18759">
        <v>7</v>
      </c>
      <c r="K18759">
        <f ca="1">SIMULATION!$D$3*SIMULATION!$D$17/$H18752/(SIMULATION!$D$17-$I18752)*(((EXP(-$I18752*$J18759))/(1-EXP(-SIMULATION!$D$4*$I18752)))-(EXP(-SIMULATION!$D$17*$J18759)/(1-EXP(-SIMULATION!$D$4*SIMULATION!$D$17))))</f>
        <v>2.1556181372416838</v>
      </c>
      <c r="L18759">
        <v>-0.41301588983748999</v>
      </c>
      <c r="M18759">
        <f t="shared" ca="1" si="293"/>
        <v>1.265313594138977</v>
      </c>
    </row>
    <row r="18760" spans="1:13" x14ac:dyDescent="0.25">
      <c r="A18760" s="9"/>
      <c r="H18760" s="9"/>
      <c r="J18760">
        <v>8</v>
      </c>
      <c r="K18760">
        <f ca="1">SIMULATION!$D$3*SIMULATION!$D$17/$H18752/(SIMULATION!$D$17-$I18752)*(((EXP(-$I18752*$J18760))/(1-EXP(-SIMULATION!$D$4*$I18752)))-(EXP(-SIMULATION!$D$17*$J18760)/(1-EXP(-SIMULATION!$D$4*SIMULATION!$D$17))))</f>
        <v>2.1086185794255274</v>
      </c>
      <c r="L18760">
        <v>-0.3463184314520229</v>
      </c>
      <c r="M18760">
        <f t="shared" ca="1" si="293"/>
        <v>1.378365100468286</v>
      </c>
    </row>
    <row r="18761" spans="1:13" x14ac:dyDescent="0.25">
      <c r="A18761" s="9"/>
      <c r="H18761" s="9"/>
      <c r="J18761">
        <v>9</v>
      </c>
      <c r="K18761">
        <f ca="1">SIMULATION!$D$3*SIMULATION!$D$17/$H18752/(SIMULATION!$D$17-$I18752)*(((EXP(-$I18752*$J18761))/(1-EXP(-SIMULATION!$D$4*$I18752)))-(EXP(-SIMULATION!$D$17*$J18761)/(1-EXP(-SIMULATION!$D$4*SIMULATION!$D$17))))</f>
        <v>2.0552382334072736</v>
      </c>
      <c r="L18761">
        <v>0.27224105067108828</v>
      </c>
      <c r="M18761">
        <f t="shared" ca="1" si="293"/>
        <v>2.6147584494494613</v>
      </c>
    </row>
    <row r="18762" spans="1:13" x14ac:dyDescent="0.25">
      <c r="A18762" s="9"/>
      <c r="H18762" s="9"/>
      <c r="J18762">
        <v>10</v>
      </c>
      <c r="K18762">
        <f ca="1">SIMULATION!$D$3*SIMULATION!$D$17/$H18752/(SIMULATION!$D$17-$I18752)*(((EXP(-$I18752*$J18762))/(1-EXP(-SIMULATION!$D$4*$I18752)))-(EXP(-SIMULATION!$D$17*$J18762)/(1-EXP(-SIMULATION!$D$4*SIMULATION!$D$17))))</f>
        <v>1.9985129843493603</v>
      </c>
      <c r="L18762">
        <v>0.21725460236701441</v>
      </c>
      <c r="M18762">
        <f t="shared" ca="1" si="293"/>
        <v>2.4326991280894958</v>
      </c>
    </row>
    <row r="18763" spans="1:13" x14ac:dyDescent="0.25">
      <c r="A18763" s="9"/>
      <c r="H18763" s="9"/>
      <c r="J18763">
        <v>11</v>
      </c>
      <c r="K18763">
        <f ca="1">SIMULATION!$D$3*SIMULATION!$D$17/$H18752/(SIMULATION!$D$17-$I18752)*(((EXP(-$I18752*$J18763))/(1-EXP(-SIMULATION!$D$4*$I18752)))-(EXP(-SIMULATION!$D$17*$J18763)/(1-EXP(-SIMULATION!$D$4*SIMULATION!$D$17))))</f>
        <v>1.9403645014322748</v>
      </c>
      <c r="L18763">
        <v>-4.2948623114347467E-2</v>
      </c>
      <c r="M18763">
        <f t="shared" ca="1" si="293"/>
        <v>1.8570285177558012</v>
      </c>
    </row>
    <row r="18764" spans="1:13" x14ac:dyDescent="0.25">
      <c r="A18764" s="9"/>
      <c r="H18764" s="9"/>
      <c r="J18764">
        <v>12</v>
      </c>
      <c r="K18764">
        <f ca="1">SIMULATION!$D$3*SIMULATION!$D$17/$H18752/(SIMULATION!$D$17-$I18752)*(((EXP(-$I18752*$J18764))/(1-EXP(-SIMULATION!$D$4*$I18752)))-(EXP(-SIMULATION!$D$17*$J18764)/(1-EXP(-SIMULATION!$D$4*SIMULATION!$D$17))))</f>
        <v>1.8820011984510381</v>
      </c>
      <c r="L18764">
        <v>-0.24335670004629589</v>
      </c>
      <c r="M18764">
        <f t="shared" ca="1" si="293"/>
        <v>1.4240035973128193</v>
      </c>
    </row>
    <row r="18765" spans="1:13" x14ac:dyDescent="0.25">
      <c r="A18765" s="9"/>
      <c r="H18765" s="9"/>
      <c r="J18765">
        <v>13</v>
      </c>
      <c r="K18765">
        <f ca="1">SIMULATION!$D$3*SIMULATION!$D$17/$H18752/(SIMULATION!$D$17-$I18752)*(((EXP(-$I18752*$J18765))/(1-EXP(-SIMULATION!$D$4*$I18752)))-(EXP(-SIMULATION!$D$17*$J18765)/(1-EXP(-SIMULATION!$D$4*SIMULATION!$D$17))))</f>
        <v>1.8241751547491585</v>
      </c>
      <c r="L18765">
        <v>-0.19162791267405249</v>
      </c>
      <c r="M18765">
        <f t="shared" ca="1" si="293"/>
        <v>1.4746122774927104</v>
      </c>
    </row>
    <row r="18766" spans="1:13" x14ac:dyDescent="0.25">
      <c r="A18766" s="9"/>
      <c r="H18766" s="9"/>
      <c r="J18766">
        <v>14</v>
      </c>
      <c r="K18766">
        <f ca="1">SIMULATION!$D$3*SIMULATION!$D$17/$H18752/(SIMULATION!$D$17-$I18752)*(((EXP(-$I18752*$J18766))/(1-EXP(-SIMULATION!$D$4*$I18752)))-(EXP(-SIMULATION!$D$17*$J18766)/(1-EXP(-SIMULATION!$D$4*SIMULATION!$D$17))))</f>
        <v>1.7673467328189834</v>
      </c>
      <c r="L18766">
        <v>0.28258074410427442</v>
      </c>
      <c r="M18766">
        <f t="shared" ca="1" si="293"/>
        <v>2.2667648876692299</v>
      </c>
    </row>
    <row r="18767" spans="1:13" x14ac:dyDescent="0.25">
      <c r="A18767" s="9"/>
      <c r="H18767" s="9"/>
      <c r="J18767">
        <v>15</v>
      </c>
      <c r="K18767">
        <f ca="1">SIMULATION!$D$3*SIMULATION!$D$17/$H18752/(SIMULATION!$D$17-$I18752)*(((EXP(-$I18752*$J18767))/(1-EXP(-SIMULATION!$D$4*$I18752)))-(EXP(-SIMULATION!$D$17*$J18767)/(1-EXP(-SIMULATION!$D$4*SIMULATION!$D$17))))</f>
        <v>1.7117900464390787</v>
      </c>
      <c r="L18767">
        <v>0.11919053149022854</v>
      </c>
      <c r="M18767">
        <f t="shared" ca="1" si="293"/>
        <v>1.9158192118738357</v>
      </c>
    </row>
    <row r="18768" spans="1:13" x14ac:dyDescent="0.25">
      <c r="A18768" s="9"/>
      <c r="H18768" s="9"/>
      <c r="J18768">
        <v>16</v>
      </c>
      <c r="K18768">
        <f ca="1">SIMULATION!$D$3*SIMULATION!$D$17/$H18752/(SIMULATION!$D$17-$I18752)*(((EXP(-$I18752*$J18768))/(1-EXP(-SIMULATION!$D$4*$I18752)))-(EXP(-SIMULATION!$D$17*$J18768)/(1-EXP(-SIMULATION!$D$4*SIMULATION!$D$17))))</f>
        <v>1.6576605251296548</v>
      </c>
      <c r="L18768">
        <v>-6.2557356393357121E-4</v>
      </c>
      <c r="M18768">
        <f t="shared" ca="1" si="293"/>
        <v>1.6566235365271575</v>
      </c>
    </row>
    <row r="18769" spans="1:13" x14ac:dyDescent="0.25">
      <c r="A18769" s="9"/>
      <c r="H18769" s="9"/>
      <c r="J18769">
        <v>17</v>
      </c>
      <c r="K18769">
        <f ca="1">SIMULATION!$D$3*SIMULATION!$D$17/$H18752/(SIMULATION!$D$17-$I18752)*(((EXP(-$I18752*$J18769))/(1-EXP(-SIMULATION!$D$4*$I18752)))-(EXP(-SIMULATION!$D$17*$J18769)/(1-EXP(-SIMULATION!$D$4*SIMULATION!$D$17))))</f>
        <v>1.6050381897149411</v>
      </c>
      <c r="L18769">
        <v>4.6475167859638705E-2</v>
      </c>
      <c r="M18769">
        <f t="shared" ca="1" si="293"/>
        <v>1.6796326090030735</v>
      </c>
    </row>
    <row r="18770" spans="1:13" x14ac:dyDescent="0.25">
      <c r="A18770" s="9"/>
      <c r="H18770" s="9"/>
      <c r="J18770">
        <v>18</v>
      </c>
      <c r="K18770">
        <f ca="1">SIMULATION!$D$3*SIMULATION!$D$17/$H18752/(SIMULATION!$D$17-$I18752)*(((EXP(-$I18752*$J18770))/(1-EXP(-SIMULATION!$D$4*$I18752)))-(EXP(-SIMULATION!$D$17*$J18770)/(1-EXP(-SIMULATION!$D$4*SIMULATION!$D$17))))</f>
        <v>1.5539553636571446</v>
      </c>
      <c r="L18770">
        <v>-9.7794163400122203E-2</v>
      </c>
      <c r="M18770">
        <f t="shared" ca="1" si="293"/>
        <v>1.4019875989071613</v>
      </c>
    </row>
    <row r="18771" spans="1:13" x14ac:dyDescent="0.25">
      <c r="A18771" s="9"/>
      <c r="H18771" s="9"/>
      <c r="J18771">
        <v>19</v>
      </c>
      <c r="K18771">
        <f ca="1">SIMULATION!$D$3*SIMULATION!$D$17/$H18752/(SIMULATION!$D$17-$I18752)*(((EXP(-$I18752*$J18771))/(1-EXP(-SIMULATION!$D$4*$I18752)))-(EXP(-SIMULATION!$D$17*$J18771)/(1-EXP(-SIMULATION!$D$4*SIMULATION!$D$17))))</f>
        <v>1.5044144111170248</v>
      </c>
      <c r="L18771">
        <v>0.39050545381801538</v>
      </c>
      <c r="M18771">
        <f t="shared" ca="1" si="293"/>
        <v>2.0918964434606409</v>
      </c>
    </row>
    <row r="18772" spans="1:13" x14ac:dyDescent="0.25">
      <c r="A18772" s="9"/>
      <c r="H18772" s="9"/>
      <c r="J18772">
        <v>20</v>
      </c>
      <c r="K18772">
        <f ca="1">SIMULATION!$D$3*SIMULATION!$D$17/$H18752/(SIMULATION!$D$17-$I18752)*(((EXP(-$I18752*$J18772))/(1-EXP(-SIMULATION!$D$4*$I18752)))-(EXP(-SIMULATION!$D$17*$J18772)/(1-EXP(-SIMULATION!$D$4*SIMULATION!$D$17))))</f>
        <v>1.4563990845396111</v>
      </c>
      <c r="L18772">
        <v>6.7890314754370087E-2</v>
      </c>
      <c r="M18772">
        <f t="shared" ca="1" si="293"/>
        <v>1.5552744767969817</v>
      </c>
    </row>
    <row r="18773" spans="1:13" x14ac:dyDescent="0.25">
      <c r="A18773" s="9"/>
      <c r="H18773" s="9"/>
      <c r="J18773">
        <v>21</v>
      </c>
      <c r="K18773">
        <f ca="1">SIMULATION!$D$3*SIMULATION!$D$17/$H18752/(SIMULATION!$D$17-$I18752)*(((EXP(-$I18752*$J18773))/(1-EXP(-SIMULATION!$D$4*$I18752)))-(EXP(-SIMULATION!$D$17*$J18773)/(1-EXP(-SIMULATION!$D$4*SIMULATION!$D$17))))</f>
        <v>1.4098817776888486</v>
      </c>
      <c r="L18773">
        <v>0.42300195574216615</v>
      </c>
      <c r="M18773">
        <f t="shared" ca="1" si="293"/>
        <v>2.0062645270164734</v>
      </c>
    </row>
    <row r="18774" spans="1:13" x14ac:dyDescent="0.25">
      <c r="A18774" s="9"/>
      <c r="H18774" s="9"/>
      <c r="J18774">
        <v>22</v>
      </c>
      <c r="K18774">
        <f ca="1">SIMULATION!$D$3*SIMULATION!$D$17/$H18752/(SIMULATION!$D$17-$I18752)*(((EXP(-$I18752*$J18774))/(1-EXP(-SIMULATION!$D$4*$I18752)))-(EXP(-SIMULATION!$D$17*$J18774)/(1-EXP(-SIMULATION!$D$4*SIMULATION!$D$17))))</f>
        <v>1.364828155395013</v>
      </c>
      <c r="L18774">
        <v>2.4370699618664108E-3</v>
      </c>
      <c r="M18774">
        <f t="shared" ca="1" si="293"/>
        <v>1.3681543370956357</v>
      </c>
    </row>
    <row r="18775" spans="1:13" x14ac:dyDescent="0.25">
      <c r="A18775" s="9"/>
      <c r="H18775" s="9"/>
      <c r="J18775">
        <v>23</v>
      </c>
      <c r="K18775">
        <f ca="1">SIMULATION!$D$3*SIMULATION!$D$17/$H18752/(SIMULATION!$D$17-$I18752)*(((EXP(-$I18752*$J18775))/(1-EXP(-SIMULATION!$D$4*$I18752)))-(EXP(-SIMULATION!$D$17*$J18775)/(1-EXP(-SIMULATION!$D$4*SIMULATION!$D$17))))</f>
        <v>1.3212001028172822</v>
      </c>
      <c r="L18775">
        <v>0.58252845328010949</v>
      </c>
      <c r="M18775">
        <f t="shared" ca="1" si="293"/>
        <v>2.0908367551849549</v>
      </c>
    </row>
    <row r="18776" spans="1:13" x14ac:dyDescent="0.25">
      <c r="A18776" s="9"/>
      <c r="H18776" s="9"/>
      <c r="J18776">
        <v>24</v>
      </c>
      <c r="K18776">
        <f ca="1">SIMULATION!$D$3*SIMULATION!$D$17/$H18752/(SIMULATION!$D$17-$I18752)*(((EXP(-$I18752*$J18776))/(1-EXP(-SIMULATION!$D$4*$I18752)))-(EXP(-SIMULATION!$D$17*$J18776)/(1-EXP(-SIMULATION!$D$4*SIMULATION!$D$17))))</f>
        <v>1.278957598373528</v>
      </c>
      <c r="L18776">
        <v>-0.23016960570932279</v>
      </c>
      <c r="M18776">
        <f t="shared" ca="1" si="293"/>
        <v>0.98458043223695069</v>
      </c>
    </row>
    <row r="18777" spans="1:13" x14ac:dyDescent="0.25">
      <c r="A18777" s="9">
        <v>752</v>
      </c>
      <c r="B18777" s="2">
        <f ca="1">NORMINV(RAND(),SIMULATION!D7,SIMULATION!D8)</f>
        <v>63.067726438383119</v>
      </c>
      <c r="C18777" s="2">
        <v>2</v>
      </c>
      <c r="D18777" s="2">
        <f ca="1">SIMULATION!$D$11*(1+(SIMULATION!$D$12*LN(1+$C18777)))*(1+(SIMULATION!$D$13*(($B18777/63.5)-1)))</f>
        <v>10.205959896479348</v>
      </c>
      <c r="E18777" s="2">
        <v>0.25647381298117916</v>
      </c>
      <c r="F18777" s="2">
        <f ca="1">D18777*(1+E18777)</f>
        <v>12.823521346262407</v>
      </c>
      <c r="G18777" s="2">
        <v>-0.35178018811042783</v>
      </c>
      <c r="H18777" s="9">
        <f>SIMULATION!$D$15*EXP($G$18777)</f>
        <v>155.28743688067928</v>
      </c>
      <c r="I18777" s="2">
        <f ca="1">$F18777/$H18777</f>
        <v>8.2579258205644948E-2</v>
      </c>
      <c r="J18777">
        <v>0</v>
      </c>
      <c r="K18777">
        <f ca="1">SIMULATION!$D$3*SIMULATION!$D$17/$H18777/(SIMULATION!$D$17-$I18777)*(((EXP(-$I18777*$J18777))/(1-EXP(-SIMULATION!$D$4*$I18777)))-(EXP(-SIMULATION!$D$17*$J18777)/(1-EXP(-SIMULATION!$D$4*SIMULATION!$D$17))))</f>
        <v>0.69498763352018744</v>
      </c>
      <c r="L18777">
        <v>-0.62066593227275835</v>
      </c>
      <c r="M18777">
        <f t="shared" ca="1" si="293"/>
        <v>0.26363248604334216</v>
      </c>
    </row>
    <row r="18778" spans="1:13" x14ac:dyDescent="0.25">
      <c r="A18778" s="9"/>
      <c r="H18778" s="9"/>
      <c r="J18778">
        <v>1</v>
      </c>
      <c r="K18778">
        <f ca="1">SIMULATION!$D$3*SIMULATION!$D$17/$H18777/(SIMULATION!$D$17-$I18777)*(((EXP(-$I18777*$J18778))/(1-EXP(-SIMULATION!$D$4*$I18777)))-(EXP(-SIMULATION!$D$17*$J18778)/(1-EXP(-SIMULATION!$D$4*SIMULATION!$D$17))))</f>
        <v>1.8572315680837357</v>
      </c>
      <c r="L18778">
        <v>0.30538685154853357</v>
      </c>
      <c r="M18778">
        <f t="shared" ca="1" si="293"/>
        <v>2.4244056692573737</v>
      </c>
    </row>
    <row r="18779" spans="1:13" x14ac:dyDescent="0.25">
      <c r="A18779" s="9"/>
      <c r="H18779" s="9"/>
      <c r="J18779">
        <v>2</v>
      </c>
      <c r="K18779">
        <f ca="1">SIMULATION!$D$3*SIMULATION!$D$17/$H18777/(SIMULATION!$D$17-$I18777)*(((EXP(-$I18777*$J18779))/(1-EXP(-SIMULATION!$D$4*$I18777)))-(EXP(-SIMULATION!$D$17*$J18779)/(1-EXP(-SIMULATION!$D$4*SIMULATION!$D$17))))</f>
        <v>2.4901189717978376</v>
      </c>
      <c r="L18779">
        <v>-7.9552636413564595E-2</v>
      </c>
      <c r="M18779">
        <f t="shared" ca="1" si="293"/>
        <v>2.2920234426078849</v>
      </c>
    </row>
    <row r="18780" spans="1:13" x14ac:dyDescent="0.25">
      <c r="A18780" s="9"/>
      <c r="H18780" s="9"/>
      <c r="J18780">
        <v>3</v>
      </c>
      <c r="K18780">
        <f ca="1">SIMULATION!$D$3*SIMULATION!$D$17/$H18777/(SIMULATION!$D$17-$I18777)*(((EXP(-$I18777*$J18780))/(1-EXP(-SIMULATION!$D$4*$I18777)))-(EXP(-SIMULATION!$D$17*$J18780)/(1-EXP(-SIMULATION!$D$4*SIMULATION!$D$17))))</f>
        <v>2.7926517592904285</v>
      </c>
      <c r="L18780">
        <v>0.20036149546233484</v>
      </c>
      <c r="M18780">
        <f t="shared" ca="1" si="293"/>
        <v>3.3521916420873787</v>
      </c>
    </row>
    <row r="18781" spans="1:13" x14ac:dyDescent="0.25">
      <c r="A18781" s="9"/>
      <c r="H18781" s="9"/>
      <c r="J18781">
        <v>4</v>
      </c>
      <c r="K18781">
        <f ca="1">SIMULATION!$D$3*SIMULATION!$D$17/$H18777/(SIMULATION!$D$17-$I18777)*(((EXP(-$I18777*$J18781))/(1-EXP(-SIMULATION!$D$4*$I18777)))-(EXP(-SIMULATION!$D$17*$J18781)/(1-EXP(-SIMULATION!$D$4*SIMULATION!$D$17))))</f>
        <v>2.8916521465342075</v>
      </c>
      <c r="L18781">
        <v>-0.19347699038901867</v>
      </c>
      <c r="M18781">
        <f t="shared" ca="1" si="293"/>
        <v>2.3321839919708234</v>
      </c>
    </row>
    <row r="18782" spans="1:13" x14ac:dyDescent="0.25">
      <c r="A18782" s="9"/>
      <c r="H18782" s="9"/>
      <c r="J18782">
        <v>5</v>
      </c>
      <c r="K18782">
        <f ca="1">SIMULATION!$D$3*SIMULATION!$D$17/$H18777/(SIMULATION!$D$17-$I18777)*(((EXP(-$I18777*$J18782))/(1-EXP(-SIMULATION!$D$4*$I18777)))-(EXP(-SIMULATION!$D$17*$J18782)/(1-EXP(-SIMULATION!$D$4*SIMULATION!$D$17))))</f>
        <v>2.867743570551188</v>
      </c>
      <c r="L18782">
        <v>0.11319861287343919</v>
      </c>
      <c r="M18782">
        <f t="shared" ca="1" si="293"/>
        <v>3.1923681648143063</v>
      </c>
    </row>
    <row r="18783" spans="1:13" x14ac:dyDescent="0.25">
      <c r="A18783" s="9"/>
      <c r="H18783" s="9"/>
      <c r="J18783">
        <v>6</v>
      </c>
      <c r="K18783">
        <f ca="1">SIMULATION!$D$3*SIMULATION!$D$17/$H18777/(SIMULATION!$D$17-$I18777)*(((EXP(-$I18777*$J18783))/(1-EXP(-SIMULATION!$D$4*$I18777)))-(EXP(-SIMULATION!$D$17*$J18783)/(1-EXP(-SIMULATION!$D$4*SIMULATION!$D$17))))</f>
        <v>2.7719954766882928</v>
      </c>
      <c r="L18783">
        <v>0.24648042785980084</v>
      </c>
      <c r="M18783">
        <f t="shared" ca="1" si="293"/>
        <v>3.455238107807856</v>
      </c>
    </row>
    <row r="18784" spans="1:13" x14ac:dyDescent="0.25">
      <c r="A18784" s="9"/>
      <c r="H18784" s="9"/>
      <c r="J18784">
        <v>7</v>
      </c>
      <c r="K18784">
        <f ca="1">SIMULATION!$D$3*SIMULATION!$D$17/$H18777/(SIMULATION!$D$17-$I18777)*(((EXP(-$I18777*$J18784))/(1-EXP(-SIMULATION!$D$4*$I18777)))-(EXP(-SIMULATION!$D$17*$J18784)/(1-EXP(-SIMULATION!$D$4*SIMULATION!$D$17))))</f>
        <v>2.6365856356693969</v>
      </c>
      <c r="L18784">
        <v>-0.13769189992103806</v>
      </c>
      <c r="M18784">
        <f t="shared" ca="1" si="293"/>
        <v>2.2735491501895599</v>
      </c>
    </row>
    <row r="18785" spans="1:13" x14ac:dyDescent="0.25">
      <c r="A18785" s="9"/>
      <c r="H18785" s="9"/>
      <c r="J18785">
        <v>8</v>
      </c>
      <c r="K18785">
        <f ca="1">SIMULATION!$D$3*SIMULATION!$D$17/$H18777/(SIMULATION!$D$17-$I18777)*(((EXP(-$I18777*$J18785))/(1-EXP(-SIMULATION!$D$4*$I18777)))-(EXP(-SIMULATION!$D$17*$J18785)/(1-EXP(-SIMULATION!$D$4*SIMULATION!$D$17))))</f>
        <v>2.4816290708306532</v>
      </c>
      <c r="L18785">
        <v>-8.0289886116486298E-2</v>
      </c>
      <c r="M18785">
        <f t="shared" ca="1" si="293"/>
        <v>2.2823793553502987</v>
      </c>
    </row>
    <row r="18786" spans="1:13" x14ac:dyDescent="0.25">
      <c r="A18786" s="9"/>
      <c r="H18786" s="9"/>
      <c r="J18786">
        <v>9</v>
      </c>
      <c r="K18786">
        <f ca="1">SIMULATION!$D$3*SIMULATION!$D$17/$H18777/(SIMULATION!$D$17-$I18777)*(((EXP(-$I18777*$J18786))/(1-EXP(-SIMULATION!$D$4*$I18777)))-(EXP(-SIMULATION!$D$17*$J18786)/(1-EXP(-SIMULATION!$D$4*SIMULATION!$D$17))))</f>
        <v>2.3195507528863502</v>
      </c>
      <c r="L18786">
        <v>-0.26855431552215198</v>
      </c>
      <c r="M18786">
        <f t="shared" ca="1" si="293"/>
        <v>1.6966253881260642</v>
      </c>
    </row>
    <row r="18787" spans="1:13" x14ac:dyDescent="0.25">
      <c r="A18787" s="9"/>
      <c r="H18787" s="9"/>
      <c r="J18787">
        <v>10</v>
      </c>
      <c r="K18787">
        <f ca="1">SIMULATION!$D$3*SIMULATION!$D$17/$H18777/(SIMULATION!$D$17-$I18777)*(((EXP(-$I18777*$J18787))/(1-EXP(-SIMULATION!$D$4*$I18777)))-(EXP(-SIMULATION!$D$17*$J18787)/(1-EXP(-SIMULATION!$D$4*SIMULATION!$D$17))))</f>
        <v>2.1578845545617118</v>
      </c>
      <c r="L18787">
        <v>0.17285769187267452</v>
      </c>
      <c r="M18787">
        <f t="shared" ca="1" si="293"/>
        <v>2.5308914979909436</v>
      </c>
    </row>
    <row r="18788" spans="1:13" x14ac:dyDescent="0.25">
      <c r="A18788" s="9"/>
      <c r="H18788" s="9"/>
      <c r="J18788">
        <v>11</v>
      </c>
      <c r="K18788">
        <f ca="1">SIMULATION!$D$3*SIMULATION!$D$17/$H18777/(SIMULATION!$D$17-$I18777)*(((EXP(-$I18777*$J18788))/(1-EXP(-SIMULATION!$D$4*$I18777)))-(EXP(-SIMULATION!$D$17*$J18788)/(1-EXP(-SIMULATION!$D$4*SIMULATION!$D$17))))</f>
        <v>2.0010639659461504</v>
      </c>
      <c r="L18788">
        <v>-8.6776523417302544E-3</v>
      </c>
      <c r="M18788">
        <f t="shared" ca="1" si="293"/>
        <v>1.9836994285361058</v>
      </c>
    </row>
    <row r="18789" spans="1:13" x14ac:dyDescent="0.25">
      <c r="A18789" s="9"/>
      <c r="H18789" s="9"/>
      <c r="J18789">
        <v>12</v>
      </c>
      <c r="K18789">
        <f ca="1">SIMULATION!$D$3*SIMULATION!$D$17/$H18777/(SIMULATION!$D$17-$I18777)*(((EXP(-$I18777*$J18789))/(1-EXP(-SIMULATION!$D$4*$I18777)))-(EXP(-SIMULATION!$D$17*$J18789)/(1-EXP(-SIMULATION!$D$4*SIMULATION!$D$17))))</f>
        <v>1.8515669372996595</v>
      </c>
      <c r="L18789">
        <v>-0.16067538672000645</v>
      </c>
      <c r="M18789">
        <f t="shared" ca="1" si="293"/>
        <v>1.5540657036110588</v>
      </c>
    </row>
    <row r="18790" spans="1:13" x14ac:dyDescent="0.25">
      <c r="A18790" s="9"/>
      <c r="H18790" s="9"/>
      <c r="J18790">
        <v>13</v>
      </c>
      <c r="K18790">
        <f ca="1">SIMULATION!$D$3*SIMULATION!$D$17/$H18777/(SIMULATION!$D$17-$I18777)*(((EXP(-$I18777*$J18790))/(1-EXP(-SIMULATION!$D$4*$I18777)))-(EXP(-SIMULATION!$D$17*$J18790)/(1-EXP(-SIMULATION!$D$4*SIMULATION!$D$17))))</f>
        <v>1.7106470443497941</v>
      </c>
      <c r="L18790">
        <v>-4.2605730950832706E-2</v>
      </c>
      <c r="M18790">
        <f t="shared" ca="1" si="293"/>
        <v>1.6377636766263894</v>
      </c>
    </row>
    <row r="18791" spans="1:13" x14ac:dyDescent="0.25">
      <c r="A18791" s="9"/>
      <c r="H18791" s="9"/>
      <c r="J18791">
        <v>14</v>
      </c>
      <c r="K18791">
        <f ca="1">SIMULATION!$D$3*SIMULATION!$D$17/$H18777/(SIMULATION!$D$17-$I18777)*(((EXP(-$I18777*$J18791))/(1-EXP(-SIMULATION!$D$4*$I18777)))-(EXP(-SIMULATION!$D$17*$J18791)/(1-EXP(-SIMULATION!$D$4*SIMULATION!$D$17))))</f>
        <v>1.5787997553896855</v>
      </c>
      <c r="L18791">
        <v>-0.15095826982082874</v>
      </c>
      <c r="M18791">
        <f t="shared" ca="1" si="293"/>
        <v>1.3404668759225109</v>
      </c>
    </row>
    <row r="18792" spans="1:13" x14ac:dyDescent="0.25">
      <c r="A18792" s="9"/>
      <c r="H18792" s="9"/>
      <c r="J18792">
        <v>15</v>
      </c>
      <c r="K18792">
        <f ca="1">SIMULATION!$D$3*SIMULATION!$D$17/$H18777/(SIMULATION!$D$17-$I18777)*(((EXP(-$I18777*$J18792))/(1-EXP(-SIMULATION!$D$4*$I18777)))-(EXP(-SIMULATION!$D$17*$J18792)/(1-EXP(-SIMULATION!$D$4*SIMULATION!$D$17))))</f>
        <v>1.456059126004716</v>
      </c>
      <c r="L18792">
        <v>0.40981506671913931</v>
      </c>
      <c r="M18792">
        <f t="shared" ca="1" si="293"/>
        <v>2.0527740938753505</v>
      </c>
    </row>
    <row r="18793" spans="1:13" x14ac:dyDescent="0.25">
      <c r="A18793" s="9"/>
      <c r="H18793" s="9"/>
      <c r="J18793">
        <v>16</v>
      </c>
      <c r="K18793">
        <f ca="1">SIMULATION!$D$3*SIMULATION!$D$17/$H18777/(SIMULATION!$D$17-$I18777)*(((EXP(-$I18777*$J18793))/(1-EXP(-SIMULATION!$D$4*$I18777)))-(EXP(-SIMULATION!$D$17*$J18793)/(1-EXP(-SIMULATION!$D$4*SIMULATION!$D$17))))</f>
        <v>1.342185994199824</v>
      </c>
      <c r="L18793">
        <v>0.28704163279080935</v>
      </c>
      <c r="M18793">
        <f t="shared" ca="1" si="293"/>
        <v>1.7274492534838972</v>
      </c>
    </row>
    <row r="18794" spans="1:13" x14ac:dyDescent="0.25">
      <c r="A18794" s="9"/>
      <c r="H18794" s="9"/>
      <c r="J18794">
        <v>17</v>
      </c>
      <c r="K18794">
        <f ca="1">SIMULATION!$D$3*SIMULATION!$D$17/$H18777/(SIMULATION!$D$17-$I18777)*(((EXP(-$I18777*$J18794))/(1-EXP(-SIMULATION!$D$4*$I18777)))-(EXP(-SIMULATION!$D$17*$J18794)/(1-EXP(-SIMULATION!$D$4*SIMULATION!$D$17))))</f>
        <v>1.2367867996458677</v>
      </c>
      <c r="L18794">
        <v>-0.17394020890560977</v>
      </c>
      <c r="M18794">
        <f t="shared" ca="1" si="293"/>
        <v>1.0216598453437649</v>
      </c>
    </row>
    <row r="18795" spans="1:13" x14ac:dyDescent="0.25">
      <c r="A18795" s="9"/>
      <c r="H18795" s="9"/>
      <c r="J18795">
        <v>18</v>
      </c>
      <c r="K18795">
        <f ca="1">SIMULATION!$D$3*SIMULATION!$D$17/$H18777/(SIMULATION!$D$17-$I18777)*(((EXP(-$I18777*$J18795))/(1-EXP(-SIMULATION!$D$4*$I18777)))-(EXP(-SIMULATION!$D$17*$J18795)/(1-EXP(-SIMULATION!$D$4*SIMULATION!$D$17))))</f>
        <v>1.139388086323079</v>
      </c>
      <c r="L18795">
        <v>-3.6132081722003245E-2</v>
      </c>
      <c r="M18795">
        <f t="shared" ca="1" si="293"/>
        <v>1.0982196228749765</v>
      </c>
    </row>
    <row r="18796" spans="1:13" x14ac:dyDescent="0.25">
      <c r="A18796" s="9"/>
      <c r="H18796" s="9"/>
      <c r="J18796">
        <v>19</v>
      </c>
      <c r="K18796">
        <f ca="1">SIMULATION!$D$3*SIMULATION!$D$17/$H18777/(SIMULATION!$D$17-$I18777)*(((EXP(-$I18777*$J18796))/(1-EXP(-SIMULATION!$D$4*$I18777)))-(EXP(-SIMULATION!$D$17*$J18796)/(1-EXP(-SIMULATION!$D$4*SIMULATION!$D$17))))</f>
        <v>1.0494827359678767</v>
      </c>
      <c r="L18796">
        <v>0.2495952008922768</v>
      </c>
      <c r="M18796">
        <f t="shared" ca="1" si="293"/>
        <v>1.3114285902847551</v>
      </c>
    </row>
    <row r="18797" spans="1:13" x14ac:dyDescent="0.25">
      <c r="A18797" s="9"/>
      <c r="H18797" s="9"/>
      <c r="J18797">
        <v>20</v>
      </c>
      <c r="K18797">
        <f ca="1">SIMULATION!$D$3*SIMULATION!$D$17/$H18777/(SIMULATION!$D$17-$I18777)*(((EXP(-$I18777*$J18797))/(1-EXP(-SIMULATION!$D$4*$I18777)))-(EXP(-SIMULATION!$D$17*$J18797)/(1-EXP(-SIMULATION!$D$4*SIMULATION!$D$17))))</f>
        <v>0.96655820558985639</v>
      </c>
      <c r="L18797">
        <v>-8.2670379074308645E-2</v>
      </c>
      <c r="M18797">
        <f t="shared" ca="1" si="293"/>
        <v>0.88665247233635947</v>
      </c>
    </row>
    <row r="18798" spans="1:13" x14ac:dyDescent="0.25">
      <c r="A18798" s="9"/>
      <c r="H18798" s="9"/>
      <c r="J18798">
        <v>21</v>
      </c>
      <c r="K18798">
        <f ca="1">SIMULATION!$D$3*SIMULATION!$D$17/$H18777/(SIMULATION!$D$17-$I18777)*(((EXP(-$I18777*$J18798))/(1-EXP(-SIMULATION!$D$4*$I18777)))-(EXP(-SIMULATION!$D$17*$J18798)/(1-EXP(-SIMULATION!$D$4*SIMULATION!$D$17))))</f>
        <v>0.89011334293346167</v>
      </c>
      <c r="L18798">
        <v>-0.10232066919631938</v>
      </c>
      <c r="M18798">
        <f t="shared" ca="1" si="293"/>
        <v>0.79903635002393691</v>
      </c>
    </row>
    <row r="18799" spans="1:13" x14ac:dyDescent="0.25">
      <c r="A18799" s="9"/>
      <c r="H18799" s="9"/>
      <c r="J18799">
        <v>22</v>
      </c>
      <c r="K18799">
        <f ca="1">SIMULATION!$D$3*SIMULATION!$D$17/$H18777/(SIMULATION!$D$17-$I18777)*(((EXP(-$I18777*$J18799))/(1-EXP(-SIMULATION!$D$4*$I18777)))-(EXP(-SIMULATION!$D$17*$J18799)/(1-EXP(-SIMULATION!$D$4*SIMULATION!$D$17))))</f>
        <v>0.81966798385021067</v>
      </c>
      <c r="L18799">
        <v>-8.9576600545680618E-2</v>
      </c>
      <c r="M18799">
        <f t="shared" ca="1" si="293"/>
        <v>0.74624491228077694</v>
      </c>
    </row>
    <row r="18800" spans="1:13" x14ac:dyDescent="0.25">
      <c r="A18800" s="9"/>
      <c r="H18800" s="9"/>
      <c r="J18800">
        <v>23</v>
      </c>
      <c r="K18800">
        <f ca="1">SIMULATION!$D$3*SIMULATION!$D$17/$H18777/(SIMULATION!$D$17-$I18777)*(((EXP(-$I18777*$J18800))/(1-EXP(-SIMULATION!$D$4*$I18777)))-(EXP(-SIMULATION!$D$17*$J18800)/(1-EXP(-SIMULATION!$D$4*SIMULATION!$D$17))))</f>
        <v>0.75476801754449396</v>
      </c>
      <c r="L18800">
        <v>0.14279932597826969</v>
      </c>
      <c r="M18800">
        <f t="shared" ca="1" si="293"/>
        <v>0.86254838171980253</v>
      </c>
    </row>
    <row r="18801" spans="1:13" x14ac:dyDescent="0.25">
      <c r="A18801" s="9"/>
      <c r="H18801" s="9"/>
      <c r="J18801">
        <v>24</v>
      </c>
      <c r="K18801">
        <f ca="1">SIMULATION!$D$3*SIMULATION!$D$17/$H18777/(SIMULATION!$D$17-$I18777)*(((EXP(-$I18777*$J18801))/(1-EXP(-SIMULATION!$D$4*$I18777)))-(EXP(-SIMULATION!$D$17*$J18801)/(1-EXP(-SIMULATION!$D$4*SIMULATION!$D$17))))</f>
        <v>0.69498763352018811</v>
      </c>
      <c r="L18801">
        <v>-0.52943969324355911</v>
      </c>
      <c r="M18801">
        <f t="shared" ca="1" si="293"/>
        <v>0.32703359402119264</v>
      </c>
    </row>
    <row r="18802" spans="1:13" x14ac:dyDescent="0.25">
      <c r="A18802" s="9">
        <v>753</v>
      </c>
      <c r="B18802" s="2">
        <f ca="1">NORMINV(RAND(),SIMULATION!D7,SIMULATION!D8)</f>
        <v>54.993008009092158</v>
      </c>
      <c r="C18802" s="2">
        <v>2</v>
      </c>
      <c r="D18802" s="2">
        <f ca="1">SIMULATION!$D$11*(1+(SIMULATION!$D$12*LN(1+$C18802)))*(1+(SIMULATION!$D$13*(($B18802/63.5)-1)))</f>
        <v>9.6063172784994055</v>
      </c>
      <c r="E18802" s="2">
        <v>-7.4693490856573369E-2</v>
      </c>
      <c r="F18802" s="2">
        <f ca="1">D18802*(1+E18802)</f>
        <v>8.8887879066924675</v>
      </c>
      <c r="G18802" s="2">
        <v>-0.8047956276893633</v>
      </c>
      <c r="H18802" s="9">
        <f>SIMULATION!$D$15*EXP($G$18802)</f>
        <v>98.717515380777769</v>
      </c>
      <c r="I18802" s="2">
        <f ca="1">$F18802/$H18802</f>
        <v>9.0042662362461445E-2</v>
      </c>
      <c r="J18802">
        <v>0</v>
      </c>
      <c r="K18802">
        <f ca="1">SIMULATION!$D$3*SIMULATION!$D$17/$H18802/(SIMULATION!$D$17-$I18802)*(((EXP(-$I18802*$J18802))/(1-EXP(-SIMULATION!$D$4*$I18802)))-(EXP(-SIMULATION!$D$17*$J18802)/(1-EXP(-SIMULATION!$D$4*SIMULATION!$D$17))))</f>
        <v>0.90931262300449567</v>
      </c>
      <c r="L18802">
        <v>0.24219867797477757</v>
      </c>
      <c r="M18802">
        <f t="shared" ca="1" si="293"/>
        <v>1.1295469381619618</v>
      </c>
    </row>
    <row r="18803" spans="1:13" x14ac:dyDescent="0.25">
      <c r="A18803" s="9"/>
      <c r="H18803" s="9"/>
      <c r="J18803">
        <v>1</v>
      </c>
      <c r="K18803">
        <f ca="1">SIMULATION!$D$3*SIMULATION!$D$17/$H18802/(SIMULATION!$D$17-$I18802)*(((EXP(-$I18802*$J18803))/(1-EXP(-SIMULATION!$D$4*$I18802)))-(EXP(-SIMULATION!$D$17*$J18803)/(1-EXP(-SIMULATION!$D$4*SIMULATION!$D$17))))</f>
        <v>2.7383751419822446</v>
      </c>
      <c r="L18803">
        <v>-0.37867155887939369</v>
      </c>
      <c r="M18803">
        <f t="shared" ca="1" si="293"/>
        <v>1.7014303581712471</v>
      </c>
    </row>
    <row r="18804" spans="1:13" x14ac:dyDescent="0.25">
      <c r="A18804" s="9"/>
      <c r="H18804" s="9"/>
      <c r="J18804">
        <v>2</v>
      </c>
      <c r="K18804">
        <f ca="1">SIMULATION!$D$3*SIMULATION!$D$17/$H18802/(SIMULATION!$D$17-$I18802)*(((EXP(-$I18802*$J18804))/(1-EXP(-SIMULATION!$D$4*$I18802)))-(EXP(-SIMULATION!$D$17*$J18804)/(1-EXP(-SIMULATION!$D$4*SIMULATION!$D$17))))</f>
        <v>3.7248631800544105</v>
      </c>
      <c r="L18804">
        <v>5.5134883904549174E-2</v>
      </c>
      <c r="M18804">
        <f t="shared" ca="1" si="293"/>
        <v>3.9302330790470403</v>
      </c>
    </row>
    <row r="18805" spans="1:13" x14ac:dyDescent="0.25">
      <c r="A18805" s="9"/>
      <c r="H18805" s="9"/>
      <c r="J18805">
        <v>3</v>
      </c>
      <c r="K18805">
        <f ca="1">SIMULATION!$D$3*SIMULATION!$D$17/$H18802/(SIMULATION!$D$17-$I18802)*(((EXP(-$I18802*$J18805))/(1-EXP(-SIMULATION!$D$4*$I18802)))-(EXP(-SIMULATION!$D$17*$J18805)/(1-EXP(-SIMULATION!$D$4*SIMULATION!$D$17))))</f>
        <v>4.187392334878477</v>
      </c>
      <c r="L18805">
        <v>5.5310925874053611E-2</v>
      </c>
      <c r="M18805">
        <f t="shared" ca="1" si="293"/>
        <v>4.4190008819185209</v>
      </c>
    </row>
    <row r="18806" spans="1:13" x14ac:dyDescent="0.25">
      <c r="A18806" s="9"/>
      <c r="H18806" s="9"/>
      <c r="J18806">
        <v>4</v>
      </c>
      <c r="K18806">
        <f ca="1">SIMULATION!$D$3*SIMULATION!$D$17/$H18802/(SIMULATION!$D$17-$I18802)*(((EXP(-$I18802*$J18806))/(1-EXP(-SIMULATION!$D$4*$I18802)))-(EXP(-SIMULATION!$D$17*$J18806)/(1-EXP(-SIMULATION!$D$4*SIMULATION!$D$17))))</f>
        <v>4.3287629294172181</v>
      </c>
      <c r="L18806">
        <v>0.24608371718963973</v>
      </c>
      <c r="M18806">
        <f t="shared" ca="1" si="293"/>
        <v>5.3940010019209215</v>
      </c>
    </row>
    <row r="18807" spans="1:13" x14ac:dyDescent="0.25">
      <c r="A18807" s="9"/>
      <c r="H18807" s="9"/>
      <c r="J18807">
        <v>5</v>
      </c>
      <c r="K18807">
        <f ca="1">SIMULATION!$D$3*SIMULATION!$D$17/$H18802/(SIMULATION!$D$17-$I18802)*(((EXP(-$I18802*$J18807))/(1-EXP(-SIMULATION!$D$4*$I18802)))-(EXP(-SIMULATION!$D$17*$J18807)/(1-EXP(-SIMULATION!$D$4*SIMULATION!$D$17))))</f>
        <v>4.2776765561029295</v>
      </c>
      <c r="L18807">
        <v>-0.11208625951078593</v>
      </c>
      <c r="M18807">
        <f t="shared" ca="1" si="293"/>
        <v>3.7982077915323718</v>
      </c>
    </row>
    <row r="18808" spans="1:13" x14ac:dyDescent="0.25">
      <c r="A18808" s="9"/>
      <c r="H18808" s="9"/>
      <c r="J18808">
        <v>6</v>
      </c>
      <c r="K18808">
        <f ca="1">SIMULATION!$D$3*SIMULATION!$D$17/$H18802/(SIMULATION!$D$17-$I18802)*(((EXP(-$I18802*$J18808))/(1-EXP(-SIMULATION!$D$4*$I18802)))-(EXP(-SIMULATION!$D$17*$J18808)/(1-EXP(-SIMULATION!$D$4*SIMULATION!$D$17))))</f>
        <v>4.1154588464977335</v>
      </c>
      <c r="L18808">
        <v>-0.18526128295209982</v>
      </c>
      <c r="M18808">
        <f t="shared" ca="1" si="293"/>
        <v>3.3530236606589945</v>
      </c>
    </row>
    <row r="18809" spans="1:13" x14ac:dyDescent="0.25">
      <c r="A18809" s="9"/>
      <c r="H18809" s="9"/>
      <c r="J18809">
        <v>7</v>
      </c>
      <c r="K18809">
        <f ca="1">SIMULATION!$D$3*SIMULATION!$D$17/$H18802/(SIMULATION!$D$17-$I18802)*(((EXP(-$I18802*$J18809))/(1-EXP(-SIMULATION!$D$4*$I18802)))-(EXP(-SIMULATION!$D$17*$J18809)/(1-EXP(-SIMULATION!$D$4*SIMULATION!$D$17))))</f>
        <v>3.8931747449540088</v>
      </c>
      <c r="L18809">
        <v>-1.0676646938440731E-2</v>
      </c>
      <c r="M18809">
        <f t="shared" ca="1" si="293"/>
        <v>3.8516086927324809</v>
      </c>
    </row>
    <row r="18810" spans="1:13" x14ac:dyDescent="0.25">
      <c r="A18810" s="9"/>
      <c r="H18810" s="9"/>
      <c r="J18810">
        <v>8</v>
      </c>
      <c r="K18810">
        <f ca="1">SIMULATION!$D$3*SIMULATION!$D$17/$H18802/(SIMULATION!$D$17-$I18802)*(((EXP(-$I18802*$J18810))/(1-EXP(-SIMULATION!$D$4*$I18802)))-(EXP(-SIMULATION!$D$17*$J18810)/(1-EXP(-SIMULATION!$D$4*SIMULATION!$D$17))))</f>
        <v>3.642587868635613</v>
      </c>
      <c r="L18810">
        <v>6.377028940877659E-2</v>
      </c>
      <c r="M18810">
        <f t="shared" ca="1" si="293"/>
        <v>3.874876751215405</v>
      </c>
    </row>
    <row r="18811" spans="1:13" x14ac:dyDescent="0.25">
      <c r="A18811" s="9"/>
      <c r="H18811" s="9"/>
      <c r="J18811">
        <v>9</v>
      </c>
      <c r="K18811">
        <f ca="1">SIMULATION!$D$3*SIMULATION!$D$17/$H18802/(SIMULATION!$D$17-$I18802)*(((EXP(-$I18802*$J18811))/(1-EXP(-SIMULATION!$D$4*$I18802)))-(EXP(-SIMULATION!$D$17*$J18811)/(1-EXP(-SIMULATION!$D$4*SIMULATION!$D$17))))</f>
        <v>3.3831757425202262</v>
      </c>
      <c r="L18811">
        <v>0.21513924038708906</v>
      </c>
      <c r="M18811">
        <f t="shared" ca="1" si="293"/>
        <v>4.1110296018620538</v>
      </c>
    </row>
    <row r="18812" spans="1:13" x14ac:dyDescent="0.25">
      <c r="A18812" s="9"/>
      <c r="H18812" s="9"/>
      <c r="J18812">
        <v>10</v>
      </c>
      <c r="K18812">
        <f ca="1">SIMULATION!$D$3*SIMULATION!$D$17/$H18802/(SIMULATION!$D$17-$I18802)*(((EXP(-$I18802*$J18812))/(1-EXP(-SIMULATION!$D$4*$I18802)))-(EXP(-SIMULATION!$D$17*$J18812)/(1-EXP(-SIMULATION!$D$4*SIMULATION!$D$17))))</f>
        <v>3.1266182140312</v>
      </c>
      <c r="L18812">
        <v>0.29926030274877646</v>
      </c>
      <c r="M18812">
        <f t="shared" ca="1" si="293"/>
        <v>4.0622909273420156</v>
      </c>
    </row>
    <row r="18813" spans="1:13" x14ac:dyDescent="0.25">
      <c r="A18813" s="9"/>
      <c r="H18813" s="9"/>
      <c r="J18813">
        <v>11</v>
      </c>
      <c r="K18813">
        <f ca="1">SIMULATION!$D$3*SIMULATION!$D$17/$H18802/(SIMULATION!$D$17-$I18802)*(((EXP(-$I18802*$J18813))/(1-EXP(-SIMULATION!$D$4*$I18802)))-(EXP(-SIMULATION!$D$17*$J18813)/(1-EXP(-SIMULATION!$D$4*SIMULATION!$D$17))))</f>
        <v>2.8796672327725226</v>
      </c>
      <c r="L18813">
        <v>-0.34217819630426494</v>
      </c>
      <c r="M18813">
        <f t="shared" ca="1" si="293"/>
        <v>1.894307893105927</v>
      </c>
    </row>
    <row r="18814" spans="1:13" x14ac:dyDescent="0.25">
      <c r="A18814" s="9"/>
      <c r="H18814" s="9"/>
      <c r="J18814">
        <v>12</v>
      </c>
      <c r="K18814">
        <f ca="1">SIMULATION!$D$3*SIMULATION!$D$17/$H18802/(SIMULATION!$D$17-$I18802)*(((EXP(-$I18802*$J18814))/(1-EXP(-SIMULATION!$D$4*$I18802)))-(EXP(-SIMULATION!$D$17*$J18814)/(1-EXP(-SIMULATION!$D$4*SIMULATION!$D$17))))</f>
        <v>2.6459799298868365</v>
      </c>
      <c r="L18814">
        <v>7.7423033097263158E-2</v>
      </c>
      <c r="M18814">
        <f t="shared" ca="1" si="293"/>
        <v>2.8508397215731591</v>
      </c>
    </row>
    <row r="18815" spans="1:13" x14ac:dyDescent="0.25">
      <c r="A18815" s="9"/>
      <c r="H18815" s="9"/>
      <c r="J18815">
        <v>13</v>
      </c>
      <c r="K18815">
        <f ca="1">SIMULATION!$D$3*SIMULATION!$D$17/$H18802/(SIMULATION!$D$17-$I18802)*(((EXP(-$I18802*$J18815))/(1-EXP(-SIMULATION!$D$4*$I18802)))-(EXP(-SIMULATION!$D$17*$J18815)/(1-EXP(-SIMULATION!$D$4*SIMULATION!$D$17))))</f>
        <v>2.4272878665698694</v>
      </c>
      <c r="L18815">
        <v>-0.13331761260754357</v>
      </c>
      <c r="M18815">
        <f t="shared" ca="1" si="293"/>
        <v>2.1036876430875164</v>
      </c>
    </row>
    <row r="18816" spans="1:13" x14ac:dyDescent="0.25">
      <c r="A18816" s="9"/>
      <c r="H18816" s="9"/>
      <c r="J18816">
        <v>14</v>
      </c>
      <c r="K18816">
        <f ca="1">SIMULATION!$D$3*SIMULATION!$D$17/$H18802/(SIMULATION!$D$17-$I18802)*(((EXP(-$I18802*$J18816))/(1-EXP(-SIMULATION!$D$4*$I18802)))-(EXP(-SIMULATION!$D$17*$J18816)/(1-EXP(-SIMULATION!$D$4*SIMULATION!$D$17))))</f>
        <v>2.2241413515093034</v>
      </c>
      <c r="L18816">
        <v>0.18476293260030813</v>
      </c>
      <c r="M18816">
        <f t="shared" ca="1" si="293"/>
        <v>2.6350802301317753</v>
      </c>
    </row>
    <row r="18817" spans="1:13" x14ac:dyDescent="0.25">
      <c r="A18817" s="9"/>
      <c r="H18817" s="9"/>
      <c r="J18817">
        <v>15</v>
      </c>
      <c r="K18817">
        <f ca="1">SIMULATION!$D$3*SIMULATION!$D$17/$H18802/(SIMULATION!$D$17-$I18802)*(((EXP(-$I18802*$J18817))/(1-EXP(-SIMULATION!$D$4*$I18802)))-(EXP(-SIMULATION!$D$17*$J18817)/(1-EXP(-SIMULATION!$D$4*SIMULATION!$D$17))))</f>
        <v>2.0363818797339652</v>
      </c>
      <c r="L18817">
        <v>-0.18867981645023188</v>
      </c>
      <c r="M18817">
        <f t="shared" ca="1" si="293"/>
        <v>1.6521577204431825</v>
      </c>
    </row>
    <row r="18818" spans="1:13" x14ac:dyDescent="0.25">
      <c r="A18818" s="9"/>
      <c r="H18818" s="9"/>
      <c r="J18818">
        <v>16</v>
      </c>
      <c r="K18818">
        <f ca="1">SIMULATION!$D$3*SIMULATION!$D$17/$H18802/(SIMULATION!$D$17-$I18802)*(((EXP(-$I18802*$J18818))/(1-EXP(-SIMULATION!$D$4*$I18802)))-(EXP(-SIMULATION!$D$17*$J18818)/(1-EXP(-SIMULATION!$D$4*SIMULATION!$D$17))))</f>
        <v>1.8634407358055969</v>
      </c>
      <c r="L18818">
        <v>-0.49634516795492306</v>
      </c>
      <c r="M18818">
        <f t="shared" ca="1" si="293"/>
        <v>0.93853093081812233</v>
      </c>
    </row>
    <row r="18819" spans="1:13" x14ac:dyDescent="0.25">
      <c r="A18819" s="9"/>
      <c r="H18819" s="9"/>
      <c r="J18819">
        <v>17</v>
      </c>
      <c r="K18819">
        <f ca="1">SIMULATION!$D$3*SIMULATION!$D$17/$H18802/(SIMULATION!$D$17-$I18802)*(((EXP(-$I18802*$J18819))/(1-EXP(-SIMULATION!$D$4*$I18802)))-(EXP(-SIMULATION!$D$17*$J18819)/(1-EXP(-SIMULATION!$D$4*SIMULATION!$D$17))))</f>
        <v>1.7045265559982663</v>
      </c>
      <c r="L18819">
        <v>0.19169744317957227</v>
      </c>
      <c r="M18819">
        <f t="shared" ref="M18819:M18882" ca="1" si="294">$K18819*(1+$L18819)</f>
        <v>2.0312799386148157</v>
      </c>
    </row>
    <row r="18820" spans="1:13" x14ac:dyDescent="0.25">
      <c r="A18820" s="9"/>
      <c r="H18820" s="9"/>
      <c r="J18820">
        <v>18</v>
      </c>
      <c r="K18820">
        <f ca="1">SIMULATION!$D$3*SIMULATION!$D$17/$H18802/(SIMULATION!$D$17-$I18802)*(((EXP(-$I18802*$J18820))/(1-EXP(-SIMULATION!$D$4*$I18802)))-(EXP(-SIMULATION!$D$17*$J18820)/(1-EXP(-SIMULATION!$D$4*SIMULATION!$D$17))))</f>
        <v>1.5587420590495635</v>
      </c>
      <c r="L18820">
        <v>1.2023091018375292E-2</v>
      </c>
      <c r="M18820">
        <f t="shared" ca="1" si="294"/>
        <v>1.5774829566996864</v>
      </c>
    </row>
    <row r="18821" spans="1:13" x14ac:dyDescent="0.25">
      <c r="A18821" s="9"/>
      <c r="H18821" s="9"/>
      <c r="J18821">
        <v>19</v>
      </c>
      <c r="K18821">
        <f ca="1">SIMULATION!$D$3*SIMULATION!$D$17/$H18802/(SIMULATION!$D$17-$I18802)*(((EXP(-$I18802*$J18821))/(1-EXP(-SIMULATION!$D$4*$I18802)))-(EXP(-SIMULATION!$D$17*$J18821)/(1-EXP(-SIMULATION!$D$4*SIMULATION!$D$17))))</f>
        <v>1.4251556846600886</v>
      </c>
      <c r="L18821">
        <v>0.35776595474062572</v>
      </c>
      <c r="M18821">
        <f t="shared" ca="1" si="294"/>
        <v>1.9350278688365354</v>
      </c>
    </row>
    <row r="18822" spans="1:13" x14ac:dyDescent="0.25">
      <c r="A18822" s="9"/>
      <c r="H18822" s="9"/>
      <c r="J18822">
        <v>20</v>
      </c>
      <c r="K18822">
        <f ca="1">SIMULATION!$D$3*SIMULATION!$D$17/$H18802/(SIMULATION!$D$17-$I18802)*(((EXP(-$I18802*$J18822))/(1-EXP(-SIMULATION!$D$4*$I18802)))-(EXP(-SIMULATION!$D$17*$J18822)/(1-EXP(-SIMULATION!$D$4*SIMULATION!$D$17))))</f>
        <v>1.3028446083490015</v>
      </c>
      <c r="L18822">
        <v>-4.7983260679246874E-2</v>
      </c>
      <c r="M18822">
        <f t="shared" ca="1" si="294"/>
        <v>1.24032987588204</v>
      </c>
    </row>
    <row r="18823" spans="1:13" x14ac:dyDescent="0.25">
      <c r="A18823" s="9"/>
      <c r="H18823" s="9"/>
      <c r="J18823">
        <v>21</v>
      </c>
      <c r="K18823">
        <f ca="1">SIMULATION!$D$3*SIMULATION!$D$17/$H18802/(SIMULATION!$D$17-$I18802)*(((EXP(-$I18802*$J18823))/(1-EXP(-SIMULATION!$D$4*$I18802)))-(EXP(-SIMULATION!$D$17*$J18823)/(1-EXP(-SIMULATION!$D$4*SIMULATION!$D$17))))</f>
        <v>1.190919662679254</v>
      </c>
      <c r="L18823">
        <v>0.16966485279217283</v>
      </c>
      <c r="M18823">
        <f t="shared" ca="1" si="294"/>
        <v>1.3929768719350337</v>
      </c>
    </row>
    <row r="18824" spans="1:13" x14ac:dyDescent="0.25">
      <c r="A18824" s="9"/>
      <c r="H18824" s="9"/>
      <c r="J18824">
        <v>22</v>
      </c>
      <c r="K18824">
        <f ca="1">SIMULATION!$D$3*SIMULATION!$D$17/$H18802/(SIMULATION!$D$17-$I18802)*(((EXP(-$I18802*$J18824))/(1-EXP(-SIMULATION!$D$4*$I18802)))-(EXP(-SIMULATION!$D$17*$J18824)/(1-EXP(-SIMULATION!$D$4*SIMULATION!$D$17))))</f>
        <v>1.0885388912917804</v>
      </c>
      <c r="L18824">
        <v>-9.4146688315161098E-2</v>
      </c>
      <c r="M18824">
        <f t="shared" ca="1" si="294"/>
        <v>0.98605655957440208</v>
      </c>
    </row>
    <row r="18825" spans="1:13" x14ac:dyDescent="0.25">
      <c r="A18825" s="9"/>
      <c r="H18825" s="9"/>
      <c r="J18825">
        <v>23</v>
      </c>
      <c r="K18825">
        <f ca="1">SIMULATION!$D$3*SIMULATION!$D$17/$H18802/(SIMULATION!$D$17-$I18802)*(((EXP(-$I18802*$J18825))/(1-EXP(-SIMULATION!$D$4*$I18802)))-(EXP(-SIMULATION!$D$17*$J18825)/(1-EXP(-SIMULATION!$D$4*SIMULATION!$D$17))))</f>
        <v>0.99491402661209316</v>
      </c>
      <c r="L18825">
        <v>-0.15166088712200743</v>
      </c>
      <c r="M18825">
        <f t="shared" ca="1" si="294"/>
        <v>0.84402448272597463</v>
      </c>
    </row>
    <row r="18826" spans="1:13" x14ac:dyDescent="0.25">
      <c r="A18826" s="9"/>
      <c r="H18826" s="9"/>
      <c r="J18826">
        <v>24</v>
      </c>
      <c r="K18826">
        <f ca="1">SIMULATION!$D$3*SIMULATION!$D$17/$H18802/(SIMULATION!$D$17-$I18802)*(((EXP(-$I18802*$J18826))/(1-EXP(-SIMULATION!$D$4*$I18802)))-(EXP(-SIMULATION!$D$17*$J18826)/(1-EXP(-SIMULATION!$D$4*SIMULATION!$D$17))))</f>
        <v>0.90931262300449611</v>
      </c>
      <c r="L18826">
        <v>0.15418323735335382</v>
      </c>
      <c r="M18826">
        <f t="shared" ca="1" si="294"/>
        <v>1.049513386985599</v>
      </c>
    </row>
    <row r="18827" spans="1:13" x14ac:dyDescent="0.25">
      <c r="A18827" s="9">
        <v>754</v>
      </c>
      <c r="B18827" s="2">
        <f ca="1">NORMINV(RAND(),SIMULATION!D7,SIMULATION!D8)</f>
        <v>68.504328852942123</v>
      </c>
      <c r="C18827" s="2">
        <v>2</v>
      </c>
      <c r="D18827" s="2">
        <f ca="1">SIMULATION!$D$11*(1+(SIMULATION!$D$12*LN(1+$C18827)))*(1+(SIMULATION!$D$13*(($B18827/63.5)-1)))</f>
        <v>10.60969143626364</v>
      </c>
      <c r="E18827" s="2">
        <v>-0.40496486779610141</v>
      </c>
      <c r="F18827" s="2">
        <f ca="1">D18827*(1+E18827)</f>
        <v>6.3131391464197062</v>
      </c>
      <c r="G18827" s="2">
        <v>0.85254076588218775</v>
      </c>
      <c r="H18827" s="9">
        <f>SIMULATION!$D$15*EXP($G$18827)</f>
        <v>517.80503187405225</v>
      </c>
      <c r="I18827" s="2">
        <f ca="1">$F18827/$H18827</f>
        <v>1.2192116255747927E-2</v>
      </c>
      <c r="J18827">
        <v>0</v>
      </c>
      <c r="K18827">
        <f ca="1">SIMULATION!$D$3*SIMULATION!$D$17/$H18827/(SIMULATION!$D$17-$I18827)*(((EXP(-$I18827*$J18827))/(1-EXP(-SIMULATION!$D$4*$I18827)))-(EXP(-SIMULATION!$D$17*$J18827)/(1-EXP(-SIMULATION!$D$4*SIMULATION!$D$17))))</f>
        <v>3.2127701184965121</v>
      </c>
      <c r="L18827">
        <v>0.23252645307837741</v>
      </c>
      <c r="M18827">
        <f t="shared" ca="1" si="294"/>
        <v>3.9598241587067045</v>
      </c>
    </row>
    <row r="18828" spans="1:13" x14ac:dyDescent="0.25">
      <c r="A18828" s="9"/>
      <c r="H18828" s="9"/>
      <c r="J18828">
        <v>1</v>
      </c>
      <c r="K18828">
        <f ca="1">SIMULATION!$D$3*SIMULATION!$D$17/$H18827/(SIMULATION!$D$17-$I18827)*(((EXP(-$I18827*$J18828))/(1-EXP(-SIMULATION!$D$4*$I18827)))-(EXP(-SIMULATION!$D$17*$J18828)/(1-EXP(-SIMULATION!$D$4*SIMULATION!$D$17))))</f>
        <v>3.5528668341786225</v>
      </c>
      <c r="L18828">
        <v>0.11918795469987793</v>
      </c>
      <c r="M18828">
        <f t="shared" ca="1" si="294"/>
        <v>3.9763257654654032</v>
      </c>
    </row>
    <row r="18829" spans="1:13" x14ac:dyDescent="0.25">
      <c r="A18829" s="9"/>
      <c r="H18829" s="9"/>
      <c r="J18829">
        <v>2</v>
      </c>
      <c r="K18829">
        <f ca="1">SIMULATION!$D$3*SIMULATION!$D$17/$H18827/(SIMULATION!$D$17-$I18827)*(((EXP(-$I18827*$J18829))/(1-EXP(-SIMULATION!$D$4*$I18827)))-(EXP(-SIMULATION!$D$17*$J18829)/(1-EXP(-SIMULATION!$D$4*SIMULATION!$D$17))))</f>
        <v>3.7527040796435811</v>
      </c>
      <c r="L18829">
        <v>-0.34102907052872133</v>
      </c>
      <c r="M18829">
        <f t="shared" ca="1" si="294"/>
        <v>2.4729228953933902</v>
      </c>
    </row>
    <row r="18830" spans="1:13" x14ac:dyDescent="0.25">
      <c r="A18830" s="9"/>
      <c r="H18830" s="9"/>
      <c r="J18830">
        <v>3</v>
      </c>
      <c r="K18830">
        <f ca="1">SIMULATION!$D$3*SIMULATION!$D$17/$H18827/(SIMULATION!$D$17-$I18827)*(((EXP(-$I18827*$J18830))/(1-EXP(-SIMULATION!$D$4*$I18827)))-(EXP(-SIMULATION!$D$17*$J18830)/(1-EXP(-SIMULATION!$D$4*SIMULATION!$D$17))))</f>
        <v>3.8628790495656307</v>
      </c>
      <c r="L18830">
        <v>-0.10507392701915086</v>
      </c>
      <c r="M18830">
        <f t="shared" ca="1" si="294"/>
        <v>3.4569911782277649</v>
      </c>
    </row>
    <row r="18831" spans="1:13" x14ac:dyDescent="0.25">
      <c r="A18831" s="9"/>
      <c r="H18831" s="9"/>
      <c r="J18831">
        <v>4</v>
      </c>
      <c r="K18831">
        <f ca="1">SIMULATION!$D$3*SIMULATION!$D$17/$H18827/(SIMULATION!$D$17-$I18827)*(((EXP(-$I18827*$J18831))/(1-EXP(-SIMULATION!$D$4*$I18827)))-(EXP(-SIMULATION!$D$17*$J18831)/(1-EXP(-SIMULATION!$D$4*SIMULATION!$D$17))))</f>
        <v>3.9158129959066956</v>
      </c>
      <c r="L18831">
        <v>0.3004469868903924</v>
      </c>
      <c r="M18831">
        <f t="shared" ca="1" si="294"/>
        <v>5.092307211753103</v>
      </c>
    </row>
    <row r="18832" spans="1:13" x14ac:dyDescent="0.25">
      <c r="A18832" s="9"/>
      <c r="H18832" s="9"/>
      <c r="J18832">
        <v>5</v>
      </c>
      <c r="K18832">
        <f ca="1">SIMULATION!$D$3*SIMULATION!$D$17/$H18827/(SIMULATION!$D$17-$I18827)*(((EXP(-$I18827*$J18832))/(1-EXP(-SIMULATION!$D$4*$I18827)))-(EXP(-SIMULATION!$D$17*$J18832)/(1-EXP(-SIMULATION!$D$4*SIMULATION!$D$17))))</f>
        <v>3.9322796175170569</v>
      </c>
      <c r="L18832">
        <v>0.22541498776783062</v>
      </c>
      <c r="M18832">
        <f t="shared" ca="1" si="294"/>
        <v>4.8186743793993543</v>
      </c>
    </row>
    <row r="18833" spans="1:13" x14ac:dyDescent="0.25">
      <c r="A18833" s="9"/>
      <c r="H18833" s="9"/>
      <c r="J18833">
        <v>6</v>
      </c>
      <c r="K18833">
        <f ca="1">SIMULATION!$D$3*SIMULATION!$D$17/$H18827/(SIMULATION!$D$17-$I18827)*(((EXP(-$I18827*$J18833))/(1-EXP(-SIMULATION!$D$4*$I18827)))-(EXP(-SIMULATION!$D$17*$J18833)/(1-EXP(-SIMULATION!$D$4*SIMULATION!$D$17))))</f>
        <v>3.9255886102844459</v>
      </c>
      <c r="L18833">
        <v>-0.4599735571382863</v>
      </c>
      <c r="M18833">
        <f t="shared" ca="1" si="294"/>
        <v>2.1199216533503673</v>
      </c>
    </row>
    <row r="18834" spans="1:13" x14ac:dyDescent="0.25">
      <c r="A18834" s="9"/>
      <c r="H18834" s="9"/>
      <c r="J18834">
        <v>7</v>
      </c>
      <c r="K18834">
        <f ca="1">SIMULATION!$D$3*SIMULATION!$D$17/$H18827/(SIMULATION!$D$17-$I18827)*(((EXP(-$I18827*$J18834))/(1-EXP(-SIMULATION!$D$4*$I18827)))-(EXP(-SIMULATION!$D$17*$J18834)/(1-EXP(-SIMULATION!$D$4*SIMULATION!$D$17))))</f>
        <v>3.9042665872438866</v>
      </c>
      <c r="L18834">
        <v>0.26270260978475524</v>
      </c>
      <c r="M18834">
        <f t="shared" ca="1" si="294"/>
        <v>4.9299276090082751</v>
      </c>
    </row>
    <row r="18835" spans="1:13" x14ac:dyDescent="0.25">
      <c r="A18835" s="9"/>
      <c r="H18835" s="9"/>
      <c r="J18835">
        <v>8</v>
      </c>
      <c r="K18835">
        <f ca="1">SIMULATION!$D$3*SIMULATION!$D$17/$H18827/(SIMULATION!$D$17-$I18827)*(((EXP(-$I18827*$J18835))/(1-EXP(-SIMULATION!$D$4*$I18827)))-(EXP(-SIMULATION!$D$17*$J18835)/(1-EXP(-SIMULATION!$D$4*SIMULATION!$D$17))))</f>
        <v>3.8737750768851691</v>
      </c>
      <c r="L18835">
        <v>0.21833571995956769</v>
      </c>
      <c r="M18835">
        <f t="shared" ca="1" si="294"/>
        <v>4.7195585472583224</v>
      </c>
    </row>
    <row r="18836" spans="1:13" x14ac:dyDescent="0.25">
      <c r="A18836" s="9"/>
      <c r="H18836" s="9"/>
      <c r="J18836">
        <v>9</v>
      </c>
      <c r="K18836">
        <f ca="1">SIMULATION!$D$3*SIMULATION!$D$17/$H18827/(SIMULATION!$D$17-$I18827)*(((EXP(-$I18827*$J18836))/(1-EXP(-SIMULATION!$D$4*$I18827)))-(EXP(-SIMULATION!$D$17*$J18836)/(1-EXP(-SIMULATION!$D$4*SIMULATION!$D$17))))</f>
        <v>3.8376114577980571</v>
      </c>
      <c r="L18836">
        <v>-0.23558216004445084</v>
      </c>
      <c r="M18836">
        <f t="shared" ca="1" si="294"/>
        <v>2.9335386611586567</v>
      </c>
    </row>
    <row r="18837" spans="1:13" x14ac:dyDescent="0.25">
      <c r="A18837" s="9"/>
      <c r="H18837" s="9"/>
      <c r="J18837">
        <v>10</v>
      </c>
      <c r="K18837">
        <f ca="1">SIMULATION!$D$3*SIMULATION!$D$17/$H18827/(SIMULATION!$D$17-$I18827)*(((EXP(-$I18827*$J18837))/(1-EXP(-SIMULATION!$D$4*$I18827)))-(EXP(-SIMULATION!$D$17*$J18837)/(1-EXP(-SIMULATION!$D$4*SIMULATION!$D$17))))</f>
        <v>3.7980144639474287</v>
      </c>
      <c r="L18837">
        <v>4.6103885252082664E-2</v>
      </c>
      <c r="M18837">
        <f t="shared" ca="1" si="294"/>
        <v>3.9731176869790117</v>
      </c>
    </row>
    <row r="18838" spans="1:13" x14ac:dyDescent="0.25">
      <c r="A18838" s="9"/>
      <c r="H18838" s="9"/>
      <c r="J18838">
        <v>11</v>
      </c>
      <c r="K18838">
        <f ca="1">SIMULATION!$D$3*SIMULATION!$D$17/$H18827/(SIMULATION!$D$17-$I18827)*(((EXP(-$I18827*$J18838))/(1-EXP(-SIMULATION!$D$4*$I18827)))-(EXP(-SIMULATION!$D$17*$J18838)/(1-EXP(-SIMULATION!$D$4*SIMULATION!$D$17))))</f>
        <v>3.7564162892131141</v>
      </c>
      <c r="L18838">
        <v>-0.11385983466342274</v>
      </c>
      <c r="M18838">
        <f t="shared" ca="1" si="294"/>
        <v>3.3287113515963207</v>
      </c>
    </row>
    <row r="18839" spans="1:13" x14ac:dyDescent="0.25">
      <c r="A18839" s="9"/>
      <c r="H18839" s="9"/>
      <c r="J18839">
        <v>12</v>
      </c>
      <c r="K18839">
        <f ca="1">SIMULATION!$D$3*SIMULATION!$D$17/$H18827/(SIMULATION!$D$17-$I18827)*(((EXP(-$I18827*$J18839))/(1-EXP(-SIMULATION!$D$4*$I18827)))-(EXP(-SIMULATION!$D$17*$J18839)/(1-EXP(-SIMULATION!$D$4*SIMULATION!$D$17))))</f>
        <v>3.7137323065914538</v>
      </c>
      <c r="L18839">
        <v>-0.13963138018137161</v>
      </c>
      <c r="M18839">
        <f t="shared" ca="1" si="294"/>
        <v>3.1951787389979405</v>
      </c>
    </row>
    <row r="18840" spans="1:13" x14ac:dyDescent="0.25">
      <c r="A18840" s="9"/>
      <c r="H18840" s="9"/>
      <c r="J18840">
        <v>13</v>
      </c>
      <c r="K18840">
        <f ca="1">SIMULATION!$D$3*SIMULATION!$D$17/$H18827/(SIMULATION!$D$17-$I18827)*(((EXP(-$I18827*$J18840))/(1-EXP(-SIMULATION!$D$4*$I18827)))-(EXP(-SIMULATION!$D$17*$J18840)/(1-EXP(-SIMULATION!$D$4*SIMULATION!$D$17))))</f>
        <v>3.6705467269343974</v>
      </c>
      <c r="L18840">
        <v>0.17338162897469517</v>
      </c>
      <c r="M18840">
        <f t="shared" ca="1" si="294"/>
        <v>4.3069520976780193</v>
      </c>
    </row>
    <row r="18841" spans="1:13" x14ac:dyDescent="0.25">
      <c r="A18841" s="9"/>
      <c r="H18841" s="9"/>
      <c r="J18841">
        <v>14</v>
      </c>
      <c r="K18841">
        <f ca="1">SIMULATION!$D$3*SIMULATION!$D$17/$H18827/(SIMULATION!$D$17-$I18827)*(((EXP(-$I18827*$J18841))/(1-EXP(-SIMULATION!$D$4*$I18827)))-(EXP(-SIMULATION!$D$17*$J18841)/(1-EXP(-SIMULATION!$D$4*SIMULATION!$D$17))))</f>
        <v>3.6272315732224443</v>
      </c>
      <c r="L18841">
        <v>0.35246635259640346</v>
      </c>
      <c r="M18841">
        <f t="shared" ca="1" si="294"/>
        <v>4.9057086558586729</v>
      </c>
    </row>
    <row r="18842" spans="1:13" x14ac:dyDescent="0.25">
      <c r="A18842" s="9"/>
      <c r="H18842" s="9"/>
      <c r="J18842">
        <v>15</v>
      </c>
      <c r="K18842">
        <f ca="1">SIMULATION!$D$3*SIMULATION!$D$17/$H18827/(SIMULATION!$D$17-$I18827)*(((EXP(-$I18827*$J18842))/(1-EXP(-SIMULATION!$D$4*$I18827)))-(EXP(-SIMULATION!$D$17*$J18842)/(1-EXP(-SIMULATION!$D$4*SIMULATION!$D$17))))</f>
        <v>3.5840229218171058</v>
      </c>
      <c r="L18842">
        <v>0.17643544473406603</v>
      </c>
      <c r="M18842">
        <f t="shared" ca="1" si="294"/>
        <v>4.2163715999649938</v>
      </c>
    </row>
    <row r="18843" spans="1:13" x14ac:dyDescent="0.25">
      <c r="A18843" s="9"/>
      <c r="H18843" s="9"/>
      <c r="J18843">
        <v>16</v>
      </c>
      <c r="K18843">
        <f ca="1">SIMULATION!$D$3*SIMULATION!$D$17/$H18827/(SIMULATION!$D$17-$I18827)*(((EXP(-$I18827*$J18843))/(1-EXP(-SIMULATION!$D$4*$I18827)))-(EXP(-SIMULATION!$D$17*$J18843)/(1-EXP(-SIMULATION!$D$4*SIMULATION!$D$17))))</f>
        <v>3.5410697593607239</v>
      </c>
      <c r="L18843">
        <v>-0.27144792510711985</v>
      </c>
      <c r="M18843">
        <f t="shared" ca="1" si="294"/>
        <v>2.5798537205226872</v>
      </c>
    </row>
    <row r="18844" spans="1:13" x14ac:dyDescent="0.25">
      <c r="A18844" s="9"/>
      <c r="H18844" s="9"/>
      <c r="J18844">
        <v>17</v>
      </c>
      <c r="K18844">
        <f ca="1">SIMULATION!$D$3*SIMULATION!$D$17/$H18827/(SIMULATION!$D$17-$I18827)*(((EXP(-$I18827*$J18844))/(1-EXP(-SIMULATION!$D$4*$I18827)))-(EXP(-SIMULATION!$D$17*$J18844)/(1-EXP(-SIMULATION!$D$4*SIMULATION!$D$17))))</f>
        <v>3.4984652911224887</v>
      </c>
      <c r="L18844">
        <v>-0.1813891621733334</v>
      </c>
      <c r="M18844">
        <f t="shared" ca="1" si="294"/>
        <v>2.8638816030732932</v>
      </c>
    </row>
    <row r="18845" spans="1:13" x14ac:dyDescent="0.25">
      <c r="A18845" s="9"/>
      <c r="H18845" s="9"/>
      <c r="J18845">
        <v>18</v>
      </c>
      <c r="K18845">
        <f ca="1">SIMULATION!$D$3*SIMULATION!$D$17/$H18827/(SIMULATION!$D$17-$I18827)*(((EXP(-$I18827*$J18845))/(1-EXP(-SIMULATION!$D$4*$I18827)))-(EXP(-SIMULATION!$D$17*$J18845)/(1-EXP(-SIMULATION!$D$4*SIMULATION!$D$17))))</f>
        <v>3.4562670038093417</v>
      </c>
      <c r="L18845">
        <v>-0.12442109205678943</v>
      </c>
      <c r="M18845">
        <f t="shared" ca="1" si="294"/>
        <v>3.0262344887555357</v>
      </c>
    </row>
    <row r="18846" spans="1:13" x14ac:dyDescent="0.25">
      <c r="A18846" s="9"/>
      <c r="H18846" s="9"/>
      <c r="J18846">
        <v>19</v>
      </c>
      <c r="K18846">
        <f ca="1">SIMULATION!$D$3*SIMULATION!$D$17/$H18827/(SIMULATION!$D$17-$I18827)*(((EXP(-$I18827*$J18846))/(1-EXP(-SIMULATION!$D$4*$I18827)))-(EXP(-SIMULATION!$D$17*$J18846)/(1-EXP(-SIMULATION!$D$4*SIMULATION!$D$17))))</f>
        <v>3.4145095219690358</v>
      </c>
      <c r="L18846">
        <v>0.18892841290522813</v>
      </c>
      <c r="M18846">
        <f t="shared" ca="1" si="294"/>
        <v>4.0596073868044353</v>
      </c>
    </row>
    <row r="18847" spans="1:13" x14ac:dyDescent="0.25">
      <c r="A18847" s="9"/>
      <c r="H18847" s="9"/>
      <c r="J18847">
        <v>20</v>
      </c>
      <c r="K18847">
        <f ca="1">SIMULATION!$D$3*SIMULATION!$D$17/$H18827/(SIMULATION!$D$17-$I18827)*(((EXP(-$I18827*$J18847))/(1-EXP(-SIMULATION!$D$4*$I18827)))-(EXP(-SIMULATION!$D$17*$J18847)/(1-EXP(-SIMULATION!$D$4*SIMULATION!$D$17))))</f>
        <v>3.3732128463561701</v>
      </c>
      <c r="L18847">
        <v>-7.532927973269289E-3</v>
      </c>
      <c r="M18847">
        <f t="shared" ca="1" si="294"/>
        <v>3.3478026769460625</v>
      </c>
    </row>
    <row r="18848" spans="1:13" x14ac:dyDescent="0.25">
      <c r="A18848" s="9"/>
      <c r="H18848" s="9"/>
      <c r="J18848">
        <v>21</v>
      </c>
      <c r="K18848">
        <f ca="1">SIMULATION!$D$3*SIMULATION!$D$17/$H18827/(SIMULATION!$D$17-$I18827)*(((EXP(-$I18827*$J18848))/(1-EXP(-SIMULATION!$D$4*$I18827)))-(EXP(-SIMULATION!$D$17*$J18848)/(1-EXP(-SIMULATION!$D$4*SIMULATION!$D$17))))</f>
        <v>3.3323876329519666</v>
      </c>
      <c r="L18848">
        <v>-6.0097723904163153E-2</v>
      </c>
      <c r="M18848">
        <f t="shared" ca="1" si="294"/>
        <v>3.1321187210451717</v>
      </c>
    </row>
    <row r="18849" spans="1:13" x14ac:dyDescent="0.25">
      <c r="A18849" s="9"/>
      <c r="H18849" s="9"/>
      <c r="J18849">
        <v>22</v>
      </c>
      <c r="K18849">
        <f ca="1">SIMULATION!$D$3*SIMULATION!$D$17/$H18827/(SIMULATION!$D$17-$I18827)*(((EXP(-$I18827*$J18849))/(1-EXP(-SIMULATION!$D$4*$I18827)))-(EXP(-SIMULATION!$D$17*$J18849)/(1-EXP(-SIMULATION!$D$4*SIMULATION!$D$17))))</f>
        <v>3.2920385755670636</v>
      </c>
      <c r="L18849">
        <v>0.1316360910443414</v>
      </c>
      <c r="M18849">
        <f t="shared" ca="1" si="294"/>
        <v>3.7253896652218939</v>
      </c>
    </row>
    <row r="18850" spans="1:13" x14ac:dyDescent="0.25">
      <c r="A18850" s="9"/>
      <c r="H18850" s="9"/>
      <c r="J18850">
        <v>23</v>
      </c>
      <c r="K18850">
        <f ca="1">SIMULATION!$D$3*SIMULATION!$D$17/$H18827/(SIMULATION!$D$17-$I18827)*(((EXP(-$I18827*$J18850))/(1-EXP(-SIMULATION!$D$4*$I18827)))-(EXP(-SIMULATION!$D$17*$J18850)/(1-EXP(-SIMULATION!$D$4*SIMULATION!$D$17))))</f>
        <v>3.2521665731781693</v>
      </c>
      <c r="L18850">
        <v>-4.827571077619764E-2</v>
      </c>
      <c r="M18850">
        <f t="shared" ca="1" si="294"/>
        <v>3.0951659202954023</v>
      </c>
    </row>
    <row r="18851" spans="1:13" x14ac:dyDescent="0.25">
      <c r="A18851" s="9"/>
      <c r="H18851" s="9"/>
      <c r="J18851">
        <v>24</v>
      </c>
      <c r="K18851">
        <f ca="1">SIMULATION!$D$3*SIMULATION!$D$17/$H18827/(SIMULATION!$D$17-$I18827)*(((EXP(-$I18827*$J18851))/(1-EXP(-SIMULATION!$D$4*$I18827)))-(EXP(-SIMULATION!$D$17*$J18851)/(1-EXP(-SIMULATION!$D$4*SIMULATION!$D$17))))</f>
        <v>3.2127701184965121</v>
      </c>
      <c r="L18851">
        <v>-2.9373687362806936E-2</v>
      </c>
      <c r="M18851">
        <f t="shared" ca="1" si="294"/>
        <v>3.1183992134672271</v>
      </c>
    </row>
    <row r="18852" spans="1:13" x14ac:dyDescent="0.25">
      <c r="A18852" s="9">
        <v>755</v>
      </c>
      <c r="B18852" s="2">
        <f ca="1">NORMINV(RAND(),SIMULATION!D7,SIMULATION!D8)</f>
        <v>65.930904390217606</v>
      </c>
      <c r="C18852" s="2">
        <v>2</v>
      </c>
      <c r="D18852" s="2">
        <f ca="1">SIMULATION!$D$11*(1+(SIMULATION!$D$12*LN(1+$C18852)))*(1+(SIMULATION!$D$13*(($B18852/63.5)-1)))</f>
        <v>10.418584465102384</v>
      </c>
      <c r="E18852" s="2">
        <v>-0.32745568651189166</v>
      </c>
      <c r="F18852" s="2">
        <f ca="1">D18852*(1+E18852)</f>
        <v>7.0069597366001544</v>
      </c>
      <c r="G18852" s="2">
        <v>1.20673887427115</v>
      </c>
      <c r="H18852" s="9">
        <f>SIMULATION!$D$15*EXP($G$18852)</f>
        <v>737.89157277961738</v>
      </c>
      <c r="I18852" s="2">
        <f ca="1">$F18852/$H18852</f>
        <v>9.4959205323420746E-3</v>
      </c>
      <c r="J18852">
        <v>0</v>
      </c>
      <c r="K18852">
        <f ca="1">SIMULATION!$D$3*SIMULATION!$D$17/$H18852/(SIMULATION!$D$17-$I18852)*(((EXP(-$I18852*$J18852))/(1-EXP(-SIMULATION!$D$4*$I18852)))-(EXP(-SIMULATION!$D$17*$J18852)/(1-EXP(-SIMULATION!$D$4*SIMULATION!$D$17))))</f>
        <v>2.9754953378883702</v>
      </c>
      <c r="L18852">
        <v>0.19506693294727223</v>
      </c>
      <c r="M18852">
        <f t="shared" ca="1" si="294"/>
        <v>3.555916087449162</v>
      </c>
    </row>
    <row r="18853" spans="1:13" x14ac:dyDescent="0.25">
      <c r="A18853" s="9"/>
      <c r="H18853" s="9"/>
      <c r="J18853">
        <v>1</v>
      </c>
      <c r="K18853">
        <f ca="1">SIMULATION!$D$3*SIMULATION!$D$17/$H18852/(SIMULATION!$D$17-$I18852)*(((EXP(-$I18852*$J18853))/(1-EXP(-SIMULATION!$D$4*$I18852)))-(EXP(-SIMULATION!$D$17*$J18853)/(1-EXP(-SIMULATION!$D$4*SIMULATION!$D$17))))</f>
        <v>3.2137372333796406</v>
      </c>
      <c r="L18853">
        <v>-0.30203810433292333</v>
      </c>
      <c r="M18853">
        <f t="shared" ca="1" si="294"/>
        <v>2.2430661315855205</v>
      </c>
    </row>
    <row r="18854" spans="1:13" x14ac:dyDescent="0.25">
      <c r="A18854" s="9"/>
      <c r="H18854" s="9"/>
      <c r="J18854">
        <v>2</v>
      </c>
      <c r="K18854">
        <f ca="1">SIMULATION!$D$3*SIMULATION!$D$17/$H18852/(SIMULATION!$D$17-$I18852)*(((EXP(-$I18852*$J18854))/(1-EXP(-SIMULATION!$D$4*$I18852)))-(EXP(-SIMULATION!$D$17*$J18854)/(1-EXP(-SIMULATION!$D$4*SIMULATION!$D$17))))</f>
        <v>3.3540563034218644</v>
      </c>
      <c r="L18854">
        <v>0.27563122972815429</v>
      </c>
      <c r="M18854">
        <f t="shared" ca="1" si="294"/>
        <v>4.2785389669115004</v>
      </c>
    </row>
    <row r="18855" spans="1:13" x14ac:dyDescent="0.25">
      <c r="A18855" s="9"/>
      <c r="H18855" s="9"/>
      <c r="J18855">
        <v>3</v>
      </c>
      <c r="K18855">
        <f ca="1">SIMULATION!$D$3*SIMULATION!$D$17/$H18852/(SIMULATION!$D$17-$I18852)*(((EXP(-$I18852*$J18855))/(1-EXP(-SIMULATION!$D$4*$I18852)))-(EXP(-SIMULATION!$D$17*$J18855)/(1-EXP(-SIMULATION!$D$4*SIMULATION!$D$17))))</f>
        <v>3.4317407893378729</v>
      </c>
      <c r="L18855">
        <v>-0.26799914468720692</v>
      </c>
      <c r="M18855">
        <f t="shared" ca="1" si="294"/>
        <v>2.5120371930071226</v>
      </c>
    </row>
    <row r="18856" spans="1:13" x14ac:dyDescent="0.25">
      <c r="A18856" s="9"/>
      <c r="H18856" s="9"/>
      <c r="J18856">
        <v>4</v>
      </c>
      <c r="K18856">
        <f ca="1">SIMULATION!$D$3*SIMULATION!$D$17/$H18852/(SIMULATION!$D$17-$I18852)*(((EXP(-$I18852*$J18856))/(1-EXP(-SIMULATION!$D$4*$I18852)))-(EXP(-SIMULATION!$D$17*$J18856)/(1-EXP(-SIMULATION!$D$4*SIMULATION!$D$17))))</f>
        <v>3.4694031495225972</v>
      </c>
      <c r="L18856">
        <v>-0.41722488040310612</v>
      </c>
      <c r="M18856">
        <f t="shared" ca="1" si="294"/>
        <v>2.0218818353928718</v>
      </c>
    </row>
    <row r="18857" spans="1:13" x14ac:dyDescent="0.25">
      <c r="A18857" s="9"/>
      <c r="H18857" s="9"/>
      <c r="J18857">
        <v>5</v>
      </c>
      <c r="K18857">
        <f ca="1">SIMULATION!$D$3*SIMULATION!$D$17/$H18852/(SIMULATION!$D$17-$I18852)*(((EXP(-$I18852*$J18857))/(1-EXP(-SIMULATION!$D$4*$I18852)))-(EXP(-SIMULATION!$D$17*$J18857)/(1-EXP(-SIMULATION!$D$4*SIMULATION!$D$17))))</f>
        <v>3.481532903380347</v>
      </c>
      <c r="L18857">
        <v>-0.2428379125061528</v>
      </c>
      <c r="M18857">
        <f t="shared" ca="1" si="294"/>
        <v>2.636084720801978</v>
      </c>
    </row>
    <row r="18858" spans="1:13" x14ac:dyDescent="0.25">
      <c r="A18858" s="9"/>
      <c r="H18858" s="9"/>
      <c r="J18858">
        <v>6</v>
      </c>
      <c r="K18858">
        <f ca="1">SIMULATION!$D$3*SIMULATION!$D$17/$H18852/(SIMULATION!$D$17-$I18852)*(((EXP(-$I18852*$J18858))/(1-EXP(-SIMULATION!$D$4*$I18852)))-(EXP(-SIMULATION!$D$17*$J18858)/(1-EXP(-SIMULATION!$D$4*SIMULATION!$D$17))))</f>
        <v>3.4774142041462572</v>
      </c>
      <c r="L18858">
        <v>-0.49748199333530796</v>
      </c>
      <c r="M18858">
        <f t="shared" ca="1" si="294"/>
        <v>1.7474632542150637</v>
      </c>
    </row>
    <row r="18859" spans="1:13" x14ac:dyDescent="0.25">
      <c r="A18859" s="9"/>
      <c r="H18859" s="9"/>
      <c r="J18859">
        <v>7</v>
      </c>
      <c r="K18859">
        <f ca="1">SIMULATION!$D$3*SIMULATION!$D$17/$H18852/(SIMULATION!$D$17-$I18852)*(((EXP(-$I18852*$J18859))/(1-EXP(-SIMULATION!$D$4*$I18852)))-(EXP(-SIMULATION!$D$17*$J18859)/(1-EXP(-SIMULATION!$D$4*SIMULATION!$D$17))))</f>
        <v>3.4629954902797451</v>
      </c>
      <c r="L18859">
        <v>0.21062490240339066</v>
      </c>
      <c r="M18859">
        <f t="shared" ca="1" si="294"/>
        <v>4.1923885774432978</v>
      </c>
    </row>
    <row r="18860" spans="1:13" x14ac:dyDescent="0.25">
      <c r="A18860" s="9"/>
      <c r="H18860" s="9"/>
      <c r="J18860">
        <v>8</v>
      </c>
      <c r="K18860">
        <f ca="1">SIMULATION!$D$3*SIMULATION!$D$17/$H18852/(SIMULATION!$D$17-$I18852)*(((EXP(-$I18852*$J18860))/(1-EXP(-SIMULATION!$D$4*$I18852)))-(EXP(-SIMULATION!$D$17*$J18860)/(1-EXP(-SIMULATION!$D$4*SIMULATION!$D$17))))</f>
        <v>3.4420876033684626</v>
      </c>
      <c r="L18860">
        <v>0.34447298078946881</v>
      </c>
      <c r="M18860">
        <f t="shared" ca="1" si="294"/>
        <v>4.6277937802392763</v>
      </c>
    </row>
    <row r="18861" spans="1:13" x14ac:dyDescent="0.25">
      <c r="A18861" s="9"/>
      <c r="H18861" s="9"/>
      <c r="J18861">
        <v>9</v>
      </c>
      <c r="K18861">
        <f ca="1">SIMULATION!$D$3*SIMULATION!$D$17/$H18852/(SIMULATION!$D$17-$I18852)*(((EXP(-$I18852*$J18861))/(1-EXP(-SIMULATION!$D$4*$I18852)))-(EXP(-SIMULATION!$D$17*$J18861)/(1-EXP(-SIMULATION!$D$4*SIMULATION!$D$17))))</f>
        <v>3.4171315710709185</v>
      </c>
      <c r="L18861">
        <v>0.45919073643467218</v>
      </c>
      <c r="M18861">
        <f t="shared" ca="1" si="294"/>
        <v>4.9862467336851415</v>
      </c>
    </row>
    <row r="18862" spans="1:13" x14ac:dyDescent="0.25">
      <c r="A18862" s="9"/>
      <c r="H18862" s="9"/>
      <c r="J18862">
        <v>10</v>
      </c>
      <c r="K18862">
        <f ca="1">SIMULATION!$D$3*SIMULATION!$D$17/$H18852/(SIMULATION!$D$17-$I18852)*(((EXP(-$I18852*$J18862))/(1-EXP(-SIMULATION!$D$4*$I18852)))-(EXP(-SIMULATION!$D$17*$J18862)/(1-EXP(-SIMULATION!$D$4*SIMULATION!$D$17))))</f>
        <v>3.3896906209699575</v>
      </c>
      <c r="L18862">
        <v>-0.19237508740496873</v>
      </c>
      <c r="M18862">
        <f t="shared" ca="1" si="294"/>
        <v>2.7375985914850589</v>
      </c>
    </row>
    <row r="18863" spans="1:13" x14ac:dyDescent="0.25">
      <c r="A18863" s="9"/>
      <c r="H18863" s="9"/>
      <c r="J18863">
        <v>11</v>
      </c>
      <c r="K18863">
        <f ca="1">SIMULATION!$D$3*SIMULATION!$D$17/$H18852/(SIMULATION!$D$17-$I18852)*(((EXP(-$I18852*$J18863))/(1-EXP(-SIMULATION!$D$4*$I18852)))-(EXP(-SIMULATION!$D$17*$J18863)/(1-EXP(-SIMULATION!$D$4*SIMULATION!$D$17))))</f>
        <v>3.3607654749002376</v>
      </c>
      <c r="L18863">
        <v>0.38268011544838471</v>
      </c>
      <c r="M18863">
        <f t="shared" ca="1" si="294"/>
        <v>4.6468635948300063</v>
      </c>
    </row>
    <row r="18864" spans="1:13" x14ac:dyDescent="0.25">
      <c r="A18864" s="9"/>
      <c r="H18864" s="9"/>
      <c r="J18864">
        <v>12</v>
      </c>
      <c r="K18864">
        <f ca="1">SIMULATION!$D$3*SIMULATION!$D$17/$H18852/(SIMULATION!$D$17-$I18852)*(((EXP(-$I18852*$J18864))/(1-EXP(-SIMULATION!$D$4*$I18852)))-(EXP(-SIMULATION!$D$17*$J18864)/(1-EXP(-SIMULATION!$D$4*SIMULATION!$D$17))))</f>
        <v>3.3309963971142778</v>
      </c>
      <c r="L18864">
        <v>-4.0346160227977754E-2</v>
      </c>
      <c r="M18864">
        <f t="shared" ca="1" si="294"/>
        <v>3.1966034827574883</v>
      </c>
    </row>
    <row r="18865" spans="1:13" x14ac:dyDescent="0.25">
      <c r="A18865" s="9"/>
      <c r="H18865" s="9"/>
      <c r="J18865">
        <v>13</v>
      </c>
      <c r="K18865">
        <f ca="1">SIMULATION!$D$3*SIMULATION!$D$17/$H18852/(SIMULATION!$D$17-$I18852)*(((EXP(-$I18852*$J18865))/(1-EXP(-SIMULATION!$D$4*$I18852)))-(EXP(-SIMULATION!$D$17*$J18865)/(1-EXP(-SIMULATION!$D$4*SIMULATION!$D$17))))</f>
        <v>3.300792671559984</v>
      </c>
      <c r="L18865">
        <v>0.11274370149057825</v>
      </c>
      <c r="M18865">
        <f t="shared" ca="1" si="294"/>
        <v>3.6729362552046316</v>
      </c>
    </row>
    <row r="18866" spans="1:13" x14ac:dyDescent="0.25">
      <c r="A18866" s="9"/>
      <c r="H18866" s="9"/>
      <c r="J18866">
        <v>14</v>
      </c>
      <c r="K18866">
        <f ca="1">SIMULATION!$D$3*SIMULATION!$D$17/$H18852/(SIMULATION!$D$17-$I18852)*(((EXP(-$I18852*$J18866))/(1-EXP(-SIMULATION!$D$4*$I18852)))-(EXP(-SIMULATION!$D$17*$J18866)/(1-EXP(-SIMULATION!$D$4*SIMULATION!$D$17))))</f>
        <v>3.2704155739719427</v>
      </c>
      <c r="L18866">
        <v>-0.12418449133569862</v>
      </c>
      <c r="M18866">
        <f t="shared" ca="1" si="294"/>
        <v>2.8642806794618902</v>
      </c>
    </row>
    <row r="18867" spans="1:13" x14ac:dyDescent="0.25">
      <c r="A18867" s="9"/>
      <c r="H18867" s="9"/>
      <c r="J18867">
        <v>15</v>
      </c>
      <c r="K18867">
        <f ca="1">SIMULATION!$D$3*SIMULATION!$D$17/$H18852/(SIMULATION!$D$17-$I18852)*(((EXP(-$I18852*$J18867))/(1-EXP(-SIMULATION!$D$4*$I18852)))-(EXP(-SIMULATION!$D$17*$J18867)/(1-EXP(-SIMULATION!$D$4*SIMULATION!$D$17))))</f>
        <v>3.2400315423112738</v>
      </c>
      <c r="L18867">
        <v>-0.13918836699227868</v>
      </c>
      <c r="M18867">
        <f t="shared" ca="1" si="294"/>
        <v>2.7890568429334937</v>
      </c>
    </row>
    <row r="18868" spans="1:13" x14ac:dyDescent="0.25">
      <c r="A18868" s="9"/>
      <c r="H18868" s="9"/>
      <c r="J18868">
        <v>16</v>
      </c>
      <c r="K18868">
        <f ca="1">SIMULATION!$D$3*SIMULATION!$D$17/$H18852/(SIMULATION!$D$17-$I18852)*(((EXP(-$I18852*$J18868))/(1-EXP(-SIMULATION!$D$4*$I18852)))-(EXP(-SIMULATION!$D$17*$J18868)/(1-EXP(-SIMULATION!$D$4*SIMULATION!$D$17))))</f>
        <v>3.2097462495846454</v>
      </c>
      <c r="L18868">
        <v>7.3061700345095612E-2</v>
      </c>
      <c r="M18868">
        <f t="shared" ca="1" si="294"/>
        <v>3.444255768255593</v>
      </c>
    </row>
    <row r="18869" spans="1:13" x14ac:dyDescent="0.25">
      <c r="A18869" s="9"/>
      <c r="H18869" s="9"/>
      <c r="J18869">
        <v>17</v>
      </c>
      <c r="K18869">
        <f ca="1">SIMULATION!$D$3*SIMULATION!$D$17/$H18852/(SIMULATION!$D$17-$I18852)*(((EXP(-$I18852*$J18869))/(1-EXP(-SIMULATION!$D$4*$I18852)))-(EXP(-SIMULATION!$D$17*$J18869)/(1-EXP(-SIMULATION!$D$4*SIMULATION!$D$17))))</f>
        <v>3.179626438445065</v>
      </c>
      <c r="L18869">
        <v>-4.8913931152940959E-2</v>
      </c>
      <c r="M18869">
        <f t="shared" ca="1" si="294"/>
        <v>3.024098409742892</v>
      </c>
    </row>
    <row r="18870" spans="1:13" x14ac:dyDescent="0.25">
      <c r="A18870" s="9"/>
      <c r="H18870" s="9"/>
      <c r="J18870">
        <v>18</v>
      </c>
      <c r="K18870">
        <f ca="1">SIMULATION!$D$3*SIMULATION!$D$17/$H18852/(SIMULATION!$D$17-$I18852)*(((EXP(-$I18852*$J18870))/(1-EXP(-SIMULATION!$D$4*$I18852)))-(EXP(-SIMULATION!$D$17*$J18870)/(1-EXP(-SIMULATION!$D$4*SIMULATION!$D$17))))</f>
        <v>3.1497139132462006</v>
      </c>
      <c r="L18870">
        <v>-9.1804332100628716E-3</v>
      </c>
      <c r="M18870">
        <f t="shared" ca="1" si="294"/>
        <v>3.1207981750348379</v>
      </c>
    </row>
    <row r="18871" spans="1:13" x14ac:dyDescent="0.25">
      <c r="A18871" s="9"/>
      <c r="H18871" s="9"/>
      <c r="J18871">
        <v>19</v>
      </c>
      <c r="K18871">
        <f ca="1">SIMULATION!$D$3*SIMULATION!$D$17/$H18852/(SIMULATION!$D$17-$I18852)*(((EXP(-$I18852*$J18871))/(1-EXP(-SIMULATION!$D$4*$I18852)))-(EXP(-SIMULATION!$D$17*$J18871)/(1-EXP(-SIMULATION!$D$4*SIMULATION!$D$17))))</f>
        <v>3.1200345064033517</v>
      </c>
      <c r="L18871">
        <v>0.11083541674516277</v>
      </c>
      <c r="M18871">
        <f t="shared" ca="1" si="294"/>
        <v>3.4658448311798558</v>
      </c>
    </row>
    <row r="18872" spans="1:13" x14ac:dyDescent="0.25">
      <c r="A18872" s="9"/>
      <c r="H18872" s="9"/>
      <c r="J18872">
        <v>20</v>
      </c>
      <c r="K18872">
        <f ca="1">SIMULATION!$D$3*SIMULATION!$D$17/$H18852/(SIMULATION!$D$17-$I18852)*(((EXP(-$I18852*$J18872))/(1-EXP(-SIMULATION!$D$4*$I18852)))-(EXP(-SIMULATION!$D$17*$J18872)/(1-EXP(-SIMULATION!$D$4*SIMULATION!$D$17))))</f>
        <v>3.0906038241689457</v>
      </c>
      <c r="L18872">
        <v>-0.13496451897434922</v>
      </c>
      <c r="M18872">
        <f t="shared" ca="1" si="294"/>
        <v>2.6734819656996995</v>
      </c>
    </row>
    <row r="18873" spans="1:13" x14ac:dyDescent="0.25">
      <c r="A18873" s="9"/>
      <c r="H18873" s="9"/>
      <c r="J18873">
        <v>21</v>
      </c>
      <c r="K18873">
        <f ca="1">SIMULATION!$D$3*SIMULATION!$D$17/$H18852/(SIMULATION!$D$17-$I18852)*(((EXP(-$I18852*$J18873))/(1-EXP(-SIMULATION!$D$4*$I18852)))-(EXP(-SIMULATION!$D$17*$J18873)/(1-EXP(-SIMULATION!$D$4*SIMULATION!$D$17))))</f>
        <v>3.0614309285795023</v>
      </c>
      <c r="L18873">
        <v>-0.15371687271579512</v>
      </c>
      <c r="M18873">
        <f t="shared" ca="1" si="294"/>
        <v>2.5908373402028482</v>
      </c>
    </row>
    <row r="18874" spans="1:13" x14ac:dyDescent="0.25">
      <c r="A18874" s="9"/>
      <c r="H18874" s="9"/>
      <c r="J18874">
        <v>22</v>
      </c>
      <c r="K18874">
        <f ca="1">SIMULATION!$D$3*SIMULATION!$D$17/$H18852/(SIMULATION!$D$17-$I18852)*(((EXP(-$I18852*$J18874))/(1-EXP(-SIMULATION!$D$4*$I18852)))-(EXP(-SIMULATION!$D$17*$J18874)/(1-EXP(-SIMULATION!$D$4*SIMULATION!$D$17))))</f>
        <v>3.0325206968519658</v>
      </c>
      <c r="L18874">
        <v>-0.21757934498244763</v>
      </c>
      <c r="M18874">
        <f t="shared" ca="1" si="294"/>
        <v>2.3727068299851992</v>
      </c>
    </row>
    <row r="18875" spans="1:13" x14ac:dyDescent="0.25">
      <c r="A18875" s="9"/>
      <c r="H18875" s="9"/>
      <c r="J18875">
        <v>23</v>
      </c>
      <c r="K18875">
        <f ca="1">SIMULATION!$D$3*SIMULATION!$D$17/$H18852/(SIMULATION!$D$17-$I18852)*(((EXP(-$I18852*$J18875))/(1-EXP(-SIMULATION!$D$4*$I18852)))-(EXP(-SIMULATION!$D$17*$J18875)/(1-EXP(-SIMULATION!$D$4*SIMULATION!$D$17))))</f>
        <v>3.0038753332583013</v>
      </c>
      <c r="L18875">
        <v>0.23881943609645506</v>
      </c>
      <c r="M18875">
        <f t="shared" ca="1" si="294"/>
        <v>3.7212591464510996</v>
      </c>
    </row>
    <row r="18876" spans="1:13" x14ac:dyDescent="0.25">
      <c r="A18876" s="9"/>
      <c r="H18876" s="9"/>
      <c r="J18876">
        <v>24</v>
      </c>
      <c r="K18876">
        <f ca="1">SIMULATION!$D$3*SIMULATION!$D$17/$H18852/(SIMULATION!$D$17-$I18852)*(((EXP(-$I18852*$J18876))/(1-EXP(-SIMULATION!$D$4*$I18852)))-(EXP(-SIMULATION!$D$17*$J18876)/(1-EXP(-SIMULATION!$D$4*SIMULATION!$D$17))))</f>
        <v>2.9754953378883706</v>
      </c>
      <c r="L18876">
        <v>-0.34630646027348772</v>
      </c>
      <c r="M18876">
        <f t="shared" ca="1" si="294"/>
        <v>1.9450620798639835</v>
      </c>
    </row>
    <row r="18877" spans="1:13" x14ac:dyDescent="0.25">
      <c r="A18877" s="9">
        <v>756</v>
      </c>
      <c r="B18877" s="2">
        <f ca="1">NORMINV(RAND(),SIMULATION!D7,SIMULATION!D8)</f>
        <v>75.821745943253291</v>
      </c>
      <c r="C18877" s="2">
        <v>2</v>
      </c>
      <c r="D18877" s="2">
        <f ca="1">SIMULATION!$D$11*(1+(SIMULATION!$D$12*LN(1+$C18877)))*(1+(SIMULATION!$D$13*(($B18877/63.5)-1)))</f>
        <v>11.153095541225186</v>
      </c>
      <c r="E18877" s="2">
        <v>-0.56085298217016122</v>
      </c>
      <c r="F18877" s="2">
        <f ca="1">D18877*(1+E18877)</f>
        <v>4.8978486465003126</v>
      </c>
      <c r="G18877" s="2">
        <v>0.45406979846502937</v>
      </c>
      <c r="H18877" s="9">
        <f>SIMULATION!$D$15*EXP($G$18877)</f>
        <v>347.62621846028026</v>
      </c>
      <c r="I18877" s="2">
        <f ca="1">$F18877/$H18877</f>
        <v>1.4089410943150539E-2</v>
      </c>
      <c r="J18877">
        <v>0</v>
      </c>
      <c r="K18877">
        <f ca="1">SIMULATION!$D$3*SIMULATION!$D$17/$H18877/(SIMULATION!$D$17-$I18877)*(((EXP(-$I18877*$J18877))/(1-EXP(-SIMULATION!$D$4*$I18877)))-(EXP(-SIMULATION!$D$17*$J18877)/(1-EXP(-SIMULATION!$D$4*SIMULATION!$D$17))))</f>
        <v>4.0608817272769686</v>
      </c>
      <c r="L18877">
        <v>-4.9665932194884008E-2</v>
      </c>
      <c r="M18877">
        <f t="shared" ca="1" si="294"/>
        <v>3.8591942507585872</v>
      </c>
    </row>
    <row r="18878" spans="1:13" x14ac:dyDescent="0.25">
      <c r="A18878" s="9"/>
      <c r="H18878" s="9"/>
      <c r="J18878">
        <v>1</v>
      </c>
      <c r="K18878">
        <f ca="1">SIMULATION!$D$3*SIMULATION!$D$17/$H18877/(SIMULATION!$D$17-$I18877)*(((EXP(-$I18877*$J18878))/(1-EXP(-SIMULATION!$D$4*$I18877)))-(EXP(-SIMULATION!$D$17*$J18878)/(1-EXP(-SIMULATION!$D$4*SIMULATION!$D$17))))</f>
        <v>4.5680751912240876</v>
      </c>
      <c r="L18878">
        <v>-3.9233132292919642E-3</v>
      </c>
      <c r="M18878">
        <f t="shared" ca="1" si="294"/>
        <v>4.5501532013939574</v>
      </c>
    </row>
    <row r="18879" spans="1:13" x14ac:dyDescent="0.25">
      <c r="A18879" s="9"/>
      <c r="H18879" s="9"/>
      <c r="J18879">
        <v>2</v>
      </c>
      <c r="K18879">
        <f ca="1">SIMULATION!$D$3*SIMULATION!$D$17/$H18877/(SIMULATION!$D$17-$I18877)*(((EXP(-$I18877*$J18879))/(1-EXP(-SIMULATION!$D$4*$I18877)))-(EXP(-SIMULATION!$D$17*$J18879)/(1-EXP(-SIMULATION!$D$4*SIMULATION!$D$17))))</f>
        <v>4.865594824628527</v>
      </c>
      <c r="L18879">
        <v>-0.32345436440108405</v>
      </c>
      <c r="M18879">
        <f t="shared" ca="1" si="294"/>
        <v>3.2917969431951026</v>
      </c>
    </row>
    <row r="18880" spans="1:13" x14ac:dyDescent="0.25">
      <c r="A18880" s="9"/>
      <c r="H18880" s="9"/>
      <c r="J18880">
        <v>3</v>
      </c>
      <c r="K18880">
        <f ca="1">SIMULATION!$D$3*SIMULATION!$D$17/$H18877/(SIMULATION!$D$17-$I18877)*(((EXP(-$I18877*$J18880))/(1-EXP(-SIMULATION!$D$4*$I18877)))-(EXP(-SIMULATION!$D$17*$J18880)/(1-EXP(-SIMULATION!$D$4*SIMULATION!$D$17))))</f>
        <v>5.0291351509064919</v>
      </c>
      <c r="L18880">
        <v>0.48152227841302364</v>
      </c>
      <c r="M18880">
        <f t="shared" ca="1" si="294"/>
        <v>7.4507757672180119</v>
      </c>
    </row>
    <row r="18881" spans="1:13" x14ac:dyDescent="0.25">
      <c r="A18881" s="9"/>
      <c r="H18881" s="9"/>
      <c r="J18881">
        <v>4</v>
      </c>
      <c r="K18881">
        <f ca="1">SIMULATION!$D$3*SIMULATION!$D$17/$H18877/(SIMULATION!$D$17-$I18877)*(((EXP(-$I18877*$J18881))/(1-EXP(-SIMULATION!$D$4*$I18877)))-(EXP(-SIMULATION!$D$17*$J18881)/(1-EXP(-SIMULATION!$D$4*SIMULATION!$D$17))))</f>
        <v>5.1071976750055965</v>
      </c>
      <c r="L18881">
        <v>0.16643444932221793</v>
      </c>
      <c r="M18881">
        <f t="shared" ca="1" si="294"/>
        <v>5.9572113076248643</v>
      </c>
    </row>
    <row r="18882" spans="1:13" x14ac:dyDescent="0.25">
      <c r="A18882" s="9"/>
      <c r="H18882" s="9"/>
      <c r="J18882">
        <v>5</v>
      </c>
      <c r="K18882">
        <f ca="1">SIMULATION!$D$3*SIMULATION!$D$17/$H18877/(SIMULATION!$D$17-$I18877)*(((EXP(-$I18877*$J18882))/(1-EXP(-SIMULATION!$D$4*$I18877)))-(EXP(-SIMULATION!$D$17*$J18882)/(1-EXP(-SIMULATION!$D$4*SIMULATION!$D$17))))</f>
        <v>5.130858030814772</v>
      </c>
      <c r="L18882">
        <v>-0.1815222222446265</v>
      </c>
      <c r="M18882">
        <f t="shared" ca="1" si="294"/>
        <v>4.1994932790395865</v>
      </c>
    </row>
    <row r="18883" spans="1:13" x14ac:dyDescent="0.25">
      <c r="A18883" s="9"/>
      <c r="H18883" s="9"/>
      <c r="J18883">
        <v>6</v>
      </c>
      <c r="K18883">
        <f ca="1">SIMULATION!$D$3*SIMULATION!$D$17/$H18877/(SIMULATION!$D$17-$I18877)*(((EXP(-$I18877*$J18883))/(1-EXP(-SIMULATION!$D$4*$I18877)))-(EXP(-SIMULATION!$D$17*$J18883)/(1-EXP(-SIMULATION!$D$4*SIMULATION!$D$17))))</f>
        <v>5.1200250052784266</v>
      </c>
      <c r="L18883">
        <v>-0.32567110681373285</v>
      </c>
      <c r="M18883">
        <f t="shared" ref="M18883:M18946" ca="1" si="295">$K18883*(1+$L18883)</f>
        <v>3.4525807948954133</v>
      </c>
    </row>
    <row r="18884" spans="1:13" x14ac:dyDescent="0.25">
      <c r="A18884" s="9"/>
      <c r="H18884" s="9"/>
      <c r="J18884">
        <v>7</v>
      </c>
      <c r="K18884">
        <f ca="1">SIMULATION!$D$3*SIMULATION!$D$17/$H18877/(SIMULATION!$D$17-$I18877)*(((EXP(-$I18877*$J18884))/(1-EXP(-SIMULATION!$D$4*$I18877)))-(EXP(-SIMULATION!$D$17*$J18884)/(1-EXP(-SIMULATION!$D$4*SIMULATION!$D$17))))</f>
        <v>5.0874514719541137</v>
      </c>
      <c r="L18884">
        <v>-8.9271138490309127E-2</v>
      </c>
      <c r="M18884">
        <f t="shared" ca="1" si="295"/>
        <v>4.6332888870385709</v>
      </c>
    </row>
    <row r="18885" spans="1:13" x14ac:dyDescent="0.25">
      <c r="A18885" s="9"/>
      <c r="H18885" s="9"/>
      <c r="J18885">
        <v>8</v>
      </c>
      <c r="K18885">
        <f ca="1">SIMULATION!$D$3*SIMULATION!$D$17/$H18877/(SIMULATION!$D$17-$I18877)*(((EXP(-$I18877*$J18885))/(1-EXP(-SIMULATION!$D$4*$I18877)))-(EXP(-SIMULATION!$D$17*$J18885)/(1-EXP(-SIMULATION!$D$4*SIMULATION!$D$17))))</f>
        <v>5.0413046935814183</v>
      </c>
      <c r="L18885">
        <v>8.2618481826354905E-3</v>
      </c>
      <c r="M18885">
        <f t="shared" ca="1" si="295"/>
        <v>5.0829551876021961</v>
      </c>
    </row>
    <row r="18886" spans="1:13" x14ac:dyDescent="0.25">
      <c r="A18886" s="9"/>
      <c r="H18886" s="9"/>
      <c r="J18886">
        <v>9</v>
      </c>
      <c r="K18886">
        <f ca="1">SIMULATION!$D$3*SIMULATION!$D$17/$H18877/(SIMULATION!$D$17-$I18877)*(((EXP(-$I18877*$J18886))/(1-EXP(-SIMULATION!$D$4*$I18877)))-(EXP(-SIMULATION!$D$17*$J18886)/(1-EXP(-SIMULATION!$D$4*SIMULATION!$D$17))))</f>
        <v>4.9868134333547589</v>
      </c>
      <c r="L18886">
        <v>-0.39394937494864568</v>
      </c>
      <c r="M18886">
        <f t="shared" ca="1" si="295"/>
        <v>3.022261398299142</v>
      </c>
    </row>
    <row r="18887" spans="1:13" x14ac:dyDescent="0.25">
      <c r="A18887" s="9"/>
      <c r="H18887" s="9"/>
      <c r="J18887">
        <v>10</v>
      </c>
      <c r="K18887">
        <f ca="1">SIMULATION!$D$3*SIMULATION!$D$17/$H18877/(SIMULATION!$D$17-$I18877)*(((EXP(-$I18877*$J18887))/(1-EXP(-SIMULATION!$D$4*$I18877)))-(EXP(-SIMULATION!$D$17*$J18887)/(1-EXP(-SIMULATION!$D$4*SIMULATION!$D$17))))</f>
        <v>4.9273234628163669</v>
      </c>
      <c r="L18887">
        <v>-8.6777315249965875E-2</v>
      </c>
      <c r="M18887">
        <f t="shared" ca="1" si="295"/>
        <v>4.4997435613449976</v>
      </c>
    </row>
    <row r="18888" spans="1:13" x14ac:dyDescent="0.25">
      <c r="A18888" s="9"/>
      <c r="H18888" s="9"/>
      <c r="J18888">
        <v>11</v>
      </c>
      <c r="K18888">
        <f ca="1">SIMULATION!$D$3*SIMULATION!$D$17/$H18877/(SIMULATION!$D$17-$I18877)*(((EXP(-$I18877*$J18888))/(1-EXP(-SIMULATION!$D$4*$I18877)))-(EXP(-SIMULATION!$D$17*$J18888)/(1-EXP(-SIMULATION!$D$4*SIMULATION!$D$17))))</f>
        <v>4.86497395595564</v>
      </c>
      <c r="L18888">
        <v>0.13185583326784384</v>
      </c>
      <c r="M18888">
        <f t="shared" ca="1" si="295"/>
        <v>5.5064491507445297</v>
      </c>
    </row>
    <row r="18889" spans="1:13" x14ac:dyDescent="0.25">
      <c r="A18889" s="9"/>
      <c r="H18889" s="9"/>
      <c r="J18889">
        <v>12</v>
      </c>
      <c r="K18889">
        <f ca="1">SIMULATION!$D$3*SIMULATION!$D$17/$H18877/(SIMULATION!$D$17-$I18877)*(((EXP(-$I18877*$J18889))/(1-EXP(-SIMULATION!$D$4*$I18877)))-(EXP(-SIMULATION!$D$17*$J18889)/(1-EXP(-SIMULATION!$D$4*SIMULATION!$D$17))))</f>
        <v>4.8011309379998739</v>
      </c>
      <c r="L18889">
        <v>5.3270022554544827E-2</v>
      </c>
      <c r="M18889">
        <f t="shared" ca="1" si="295"/>
        <v>5.0568872913544505</v>
      </c>
    </row>
    <row r="18890" spans="1:13" x14ac:dyDescent="0.25">
      <c r="A18890" s="9"/>
      <c r="H18890" s="9"/>
      <c r="J18890">
        <v>13</v>
      </c>
      <c r="K18890">
        <f ca="1">SIMULATION!$D$3*SIMULATION!$D$17/$H18877/(SIMULATION!$D$17-$I18877)*(((EXP(-$I18877*$J18890))/(1-EXP(-SIMULATION!$D$4*$I18877)))-(EXP(-SIMULATION!$D$17*$J18890)/(1-EXP(-SIMULATION!$D$4*SIMULATION!$D$17))))</f>
        <v>4.7366650489670583</v>
      </c>
      <c r="L18890">
        <v>-0.29718505249873151</v>
      </c>
      <c r="M18890">
        <f t="shared" ca="1" si="295"/>
        <v>3.3289989977208765</v>
      </c>
    </row>
    <row r="18891" spans="1:13" x14ac:dyDescent="0.25">
      <c r="A18891" s="9"/>
      <c r="H18891" s="9"/>
      <c r="J18891">
        <v>14</v>
      </c>
      <c r="K18891">
        <f ca="1">SIMULATION!$D$3*SIMULATION!$D$17/$H18877/(SIMULATION!$D$17-$I18877)*(((EXP(-$I18877*$J18891))/(1-EXP(-SIMULATION!$D$4*$I18877)))-(EXP(-SIMULATION!$D$17*$J18891)/(1-EXP(-SIMULATION!$D$4*SIMULATION!$D$17))))</f>
        <v>4.6721295403521177</v>
      </c>
      <c r="L18891">
        <v>0.11384122689367986</v>
      </c>
      <c r="M18891">
        <f t="shared" ca="1" si="295"/>
        <v>5.204010499432008</v>
      </c>
    </row>
    <row r="18892" spans="1:13" x14ac:dyDescent="0.25">
      <c r="A18892" s="9"/>
      <c r="H18892" s="9"/>
      <c r="J18892">
        <v>15</v>
      </c>
      <c r="K18892">
        <f ca="1">SIMULATION!$D$3*SIMULATION!$D$17/$H18877/(SIMULATION!$D$17-$I18877)*(((EXP(-$I18877*$J18892))/(1-EXP(-SIMULATION!$D$4*$I18877)))-(EXP(-SIMULATION!$D$17*$J18892)/(1-EXP(-SIMULATION!$D$4*SIMULATION!$D$17))))</f>
        <v>4.607874338796301</v>
      </c>
      <c r="L18892">
        <v>0.10980339291286237</v>
      </c>
      <c r="M18892">
        <f t="shared" ca="1" si="295"/>
        <v>5.1138345753122474</v>
      </c>
    </row>
    <row r="18893" spans="1:13" x14ac:dyDescent="0.25">
      <c r="A18893" s="9"/>
      <c r="H18893" s="9"/>
      <c r="J18893">
        <v>16</v>
      </c>
      <c r="K18893">
        <f ca="1">SIMULATION!$D$3*SIMULATION!$D$17/$H18877/(SIMULATION!$D$17-$I18877)*(((EXP(-$I18877*$J18893))/(1-EXP(-SIMULATION!$D$4*$I18877)))-(EXP(-SIMULATION!$D$17*$J18893)/(1-EXP(-SIMULATION!$D$4*SIMULATION!$D$17))))</f>
        <v>4.5441191399403236</v>
      </c>
      <c r="L18893">
        <v>-3.7343888793936048E-2</v>
      </c>
      <c r="M18893">
        <f t="shared" ca="1" si="295"/>
        <v>4.3744240601119957</v>
      </c>
    </row>
    <row r="18894" spans="1:13" x14ac:dyDescent="0.25">
      <c r="A18894" s="9"/>
      <c r="H18894" s="9"/>
      <c r="J18894">
        <v>17</v>
      </c>
      <c r="K18894">
        <f ca="1">SIMULATION!$D$3*SIMULATION!$D$17/$H18877/(SIMULATION!$D$17-$I18877)*(((EXP(-$I18877*$J18894))/(1-EXP(-SIMULATION!$D$4*$I18877)))-(EXP(-SIMULATION!$D$17*$J18894)/(1-EXP(-SIMULATION!$D$4*SIMULATION!$D$17))))</f>
        <v>4.4810002478374615</v>
      </c>
      <c r="L18894">
        <v>-4.5354100487634767E-2</v>
      </c>
      <c r="M18894">
        <f t="shared" ca="1" si="295"/>
        <v>4.2777685123119253</v>
      </c>
    </row>
    <row r="18895" spans="1:13" x14ac:dyDescent="0.25">
      <c r="A18895" s="9"/>
      <c r="H18895" s="9"/>
      <c r="J18895">
        <v>18</v>
      </c>
      <c r="K18895">
        <f ca="1">SIMULATION!$D$3*SIMULATION!$D$17/$H18877/(SIMULATION!$D$17-$I18877)*(((EXP(-$I18877*$J18895))/(1-EXP(-SIMULATION!$D$4*$I18877)))-(EXP(-SIMULATION!$D$17*$J18895)/(1-EXP(-SIMULATION!$D$4*SIMULATION!$D$17))))</f>
        <v>4.418600589896756</v>
      </c>
      <c r="L18895">
        <v>-0.12902908244789513</v>
      </c>
      <c r="M18895">
        <f t="shared" ca="1" si="295"/>
        <v>3.8484726100786495</v>
      </c>
    </row>
    <row r="18896" spans="1:13" x14ac:dyDescent="0.25">
      <c r="A18896" s="9"/>
      <c r="H18896" s="9"/>
      <c r="J18896">
        <v>19</v>
      </c>
      <c r="K18896">
        <f ca="1">SIMULATION!$D$3*SIMULATION!$D$17/$H18877/(SIMULATION!$D$17-$I18877)*(((EXP(-$I18877*$J18896))/(1-EXP(-SIMULATION!$D$4*$I18877)))-(EXP(-SIMULATION!$D$17*$J18896)/(1-EXP(-SIMULATION!$D$4*SIMULATION!$D$17))))</f>
        <v>4.3569689503099109</v>
      </c>
      <c r="L18896">
        <v>-0.14490799399481832</v>
      </c>
      <c r="M18896">
        <f t="shared" ca="1" si="295"/>
        <v>3.7256093198227922</v>
      </c>
    </row>
    <row r="18897" spans="1:13" x14ac:dyDescent="0.25">
      <c r="A18897" s="9"/>
      <c r="H18897" s="9"/>
      <c r="J18897">
        <v>20</v>
      </c>
      <c r="K18897">
        <f ca="1">SIMULATION!$D$3*SIMULATION!$D$17/$H18877/(SIMULATION!$D$17-$I18877)*(((EXP(-$I18877*$J18897))/(1-EXP(-SIMULATION!$D$4*$I18877)))-(EXP(-SIMULATION!$D$17*$J18897)/(1-EXP(-SIMULATION!$D$4*SIMULATION!$D$17))))</f>
        <v>4.296132294433094</v>
      </c>
      <c r="L18897">
        <v>0.34145202205909736</v>
      </c>
      <c r="M18897">
        <f t="shared" ca="1" si="295"/>
        <v>5.763055353400663</v>
      </c>
    </row>
    <row r="18898" spans="1:13" x14ac:dyDescent="0.25">
      <c r="A18898" s="9"/>
      <c r="H18898" s="9"/>
      <c r="J18898">
        <v>21</v>
      </c>
      <c r="K18898">
        <f ca="1">SIMULATION!$D$3*SIMULATION!$D$17/$H18877/(SIMULATION!$D$17-$I18877)*(((EXP(-$I18877*$J18898))/(1-EXP(-SIMULATION!$D$4*$I18877)))-(EXP(-SIMULATION!$D$17*$J18898)/(1-EXP(-SIMULATION!$D$4*SIMULATION!$D$17))))</f>
        <v>4.2361036656970201</v>
      </c>
      <c r="L18898">
        <v>-0.22655577456870446</v>
      </c>
      <c r="M18898">
        <f t="shared" ca="1" si="295"/>
        <v>3.2763899185617036</v>
      </c>
    </row>
    <row r="18899" spans="1:13" x14ac:dyDescent="0.25">
      <c r="A18899" s="9"/>
      <c r="H18899" s="9"/>
      <c r="J18899">
        <v>22</v>
      </c>
      <c r="K18899">
        <f ca="1">SIMULATION!$D$3*SIMULATION!$D$17/$H18877/(SIMULATION!$D$17-$I18877)*(((EXP(-$I18877*$J18899))/(1-EXP(-SIMULATION!$D$4*$I18877)))-(EXP(-SIMULATION!$D$17*$J18899)/(1-EXP(-SIMULATION!$D$4*SIMULATION!$D$17))))</f>
        <v>4.1768872452975945</v>
      </c>
      <c r="L18899">
        <v>0.40336876240166725</v>
      </c>
      <c r="M18899">
        <f t="shared" ca="1" si="295"/>
        <v>5.8617130841245944</v>
      </c>
    </row>
    <row r="18900" spans="1:13" x14ac:dyDescent="0.25">
      <c r="A18900" s="9"/>
      <c r="H18900" s="9"/>
      <c r="J18900">
        <v>23</v>
      </c>
      <c r="K18900">
        <f ca="1">SIMULATION!$D$3*SIMULATION!$D$17/$H18877/(SIMULATION!$D$17-$I18877)*(((EXP(-$I18877*$J18900))/(1-EXP(-SIMULATION!$D$4*$I18877)))-(EXP(-SIMULATION!$D$17*$J18900)/(1-EXP(-SIMULATION!$D$4*SIMULATION!$D$17))))</f>
        <v>4.1184815937392578</v>
      </c>
      <c r="L18900">
        <v>0.48343286601743152</v>
      </c>
      <c r="M18900">
        <f t="shared" ca="1" si="295"/>
        <v>6.109490954240667</v>
      </c>
    </row>
    <row r="18901" spans="1:13" x14ac:dyDescent="0.25">
      <c r="A18901" s="9"/>
      <c r="H18901" s="9"/>
      <c r="J18901">
        <v>24</v>
      </c>
      <c r="K18901">
        <f ca="1">SIMULATION!$D$3*SIMULATION!$D$17/$H18877/(SIMULATION!$D$17-$I18877)*(((EXP(-$I18877*$J18901))/(1-EXP(-SIMULATION!$D$4*$I18877)))-(EXP(-SIMULATION!$D$17*$J18901)/(1-EXP(-SIMULATION!$D$4*SIMULATION!$D$17))))</f>
        <v>4.0608817272769686</v>
      </c>
      <c r="L18901">
        <v>0.14461142905883462</v>
      </c>
      <c r="M18901">
        <f t="shared" ca="1" si="295"/>
        <v>4.6481316370973991</v>
      </c>
    </row>
    <row r="18902" spans="1:13" x14ac:dyDescent="0.25">
      <c r="A18902" s="9">
        <v>757</v>
      </c>
      <c r="B18902" s="2">
        <f ca="1">NORMINV(RAND(),SIMULATION!D7,SIMULATION!D8)</f>
        <v>60.101299139933964</v>
      </c>
      <c r="C18902" s="2">
        <v>2</v>
      </c>
      <c r="D18902" s="2">
        <f ca="1">SIMULATION!$D$11*(1+(SIMULATION!$D$12*LN(1+$C18902)))*(1+(SIMULATION!$D$13*(($B18902/63.5)-1)))</f>
        <v>9.9856678520116855</v>
      </c>
      <c r="E18902" s="2">
        <v>-8.0573291887873336E-2</v>
      </c>
      <c r="F18902" s="2">
        <f ca="1">D18902*(1+E18902)</f>
        <v>9.1810897214761944</v>
      </c>
      <c r="G18902" s="2">
        <v>0.5176064500119768</v>
      </c>
      <c r="H18902" s="9">
        <f>SIMULATION!$D$15*EXP($G$18902)</f>
        <v>370.42999117705409</v>
      </c>
      <c r="I18902" s="2">
        <f ca="1">$F18902/$H18902</f>
        <v>2.478495246106549E-2</v>
      </c>
      <c r="J18902">
        <v>0</v>
      </c>
      <c r="K18902">
        <f ca="1">SIMULATION!$D$3*SIMULATION!$D$17/$H18902/(SIMULATION!$D$17-$I18902)*(((EXP(-$I18902*$J18902))/(1-EXP(-SIMULATION!$D$4*$I18902)))-(EXP(-SIMULATION!$D$17*$J18902)/(1-EXP(-SIMULATION!$D$4*SIMULATION!$D$17))))</f>
        <v>1.9345761932563394</v>
      </c>
      <c r="L18902">
        <v>0.11462028373233943</v>
      </c>
      <c r="M18902">
        <f t="shared" ca="1" si="295"/>
        <v>2.1563178654292101</v>
      </c>
    </row>
    <row r="18903" spans="1:13" x14ac:dyDescent="0.25">
      <c r="A18903" s="9"/>
      <c r="H18903" s="9"/>
      <c r="J18903">
        <v>1</v>
      </c>
      <c r="K18903">
        <f ca="1">SIMULATION!$D$3*SIMULATION!$D$17/$H18902/(SIMULATION!$D$17-$I18902)*(((EXP(-$I18902*$J18903))/(1-EXP(-SIMULATION!$D$4*$I18902)))-(EXP(-SIMULATION!$D$17*$J18903)/(1-EXP(-SIMULATION!$D$4*SIMULATION!$D$17))))</f>
        <v>2.4134823765181457</v>
      </c>
      <c r="L18903">
        <v>-0.25908757044160285</v>
      </c>
      <c r="M18903">
        <f t="shared" ca="1" si="295"/>
        <v>1.7881790912824334</v>
      </c>
    </row>
    <row r="18904" spans="1:13" x14ac:dyDescent="0.25">
      <c r="A18904" s="9"/>
      <c r="H18904" s="9"/>
      <c r="J18904">
        <v>2</v>
      </c>
      <c r="K18904">
        <f ca="1">SIMULATION!$D$3*SIMULATION!$D$17/$H18902/(SIMULATION!$D$17-$I18902)*(((EXP(-$I18902*$J18904))/(1-EXP(-SIMULATION!$D$4*$I18902)))-(EXP(-SIMULATION!$D$17*$J18904)/(1-EXP(-SIMULATION!$D$4*SIMULATION!$D$17))))</f>
        <v>2.6916430803524882</v>
      </c>
      <c r="L18904">
        <v>9.6698613823789928E-2</v>
      </c>
      <c r="M18904">
        <f t="shared" ca="1" si="295"/>
        <v>2.9519212351309698</v>
      </c>
    </row>
    <row r="18905" spans="1:13" x14ac:dyDescent="0.25">
      <c r="A18905" s="9"/>
      <c r="H18905" s="9"/>
      <c r="J18905">
        <v>3</v>
      </c>
      <c r="K18905">
        <f ca="1">SIMULATION!$D$3*SIMULATION!$D$17/$H18902/(SIMULATION!$D$17-$I18902)*(((EXP(-$I18902*$J18905))/(1-EXP(-SIMULATION!$D$4*$I18902)))-(EXP(-SIMULATION!$D$17*$J18905)/(1-EXP(-SIMULATION!$D$4*SIMULATION!$D$17))))</f>
        <v>2.8418646255003952</v>
      </c>
      <c r="L18905">
        <v>0.1308093798777514</v>
      </c>
      <c r="M18905">
        <f t="shared" ca="1" si="295"/>
        <v>3.2136071748586201</v>
      </c>
    </row>
    <row r="18906" spans="1:13" x14ac:dyDescent="0.25">
      <c r="A18906" s="9"/>
      <c r="H18906" s="9"/>
      <c r="J18906">
        <v>4</v>
      </c>
      <c r="K18906">
        <f ca="1">SIMULATION!$D$3*SIMULATION!$D$17/$H18902/(SIMULATION!$D$17-$I18902)*(((EXP(-$I18902*$J18906))/(1-EXP(-SIMULATION!$D$4*$I18902)))-(EXP(-SIMULATION!$D$17*$J18906)/(1-EXP(-SIMULATION!$D$4*SIMULATION!$D$17))))</f>
        <v>2.910785849842414</v>
      </c>
      <c r="L18906">
        <v>0.39738734669062187</v>
      </c>
      <c r="M18906">
        <f t="shared" ca="1" si="295"/>
        <v>4.0674953154958979</v>
      </c>
    </row>
    <row r="18907" spans="1:13" x14ac:dyDescent="0.25">
      <c r="A18907" s="9"/>
      <c r="H18907" s="9"/>
      <c r="J18907">
        <v>5</v>
      </c>
      <c r="K18907">
        <f ca="1">SIMULATION!$D$3*SIMULATION!$D$17/$H18902/(SIMULATION!$D$17-$I18902)*(((EXP(-$I18902*$J18907))/(1-EXP(-SIMULATION!$D$4*$I18902)))-(EXP(-SIMULATION!$D$17*$J18907)/(1-EXP(-SIMULATION!$D$4*SIMULATION!$D$17))))</f>
        <v>2.9282772545481963</v>
      </c>
      <c r="L18907">
        <v>0.78244895038549389</v>
      </c>
      <c r="M18907">
        <f t="shared" ca="1" si="295"/>
        <v>5.2195047188071486</v>
      </c>
    </row>
    <row r="18908" spans="1:13" x14ac:dyDescent="0.25">
      <c r="A18908" s="9"/>
      <c r="H18908" s="9"/>
      <c r="J18908">
        <v>6</v>
      </c>
      <c r="K18908">
        <f ca="1">SIMULATION!$D$3*SIMULATION!$D$17/$H18902/(SIMULATION!$D$17-$I18902)*(((EXP(-$I18902*$J18908))/(1-EXP(-SIMULATION!$D$4*$I18902)))-(EXP(-SIMULATION!$D$17*$J18908)/(1-EXP(-SIMULATION!$D$4*SIMULATION!$D$17))))</f>
        <v>2.913464194783479</v>
      </c>
      <c r="L18908">
        <v>4.5257454019688725E-2</v>
      </c>
      <c r="M18908">
        <f t="shared" ca="1" si="295"/>
        <v>3.0453201666169019</v>
      </c>
    </row>
    <row r="18909" spans="1:13" x14ac:dyDescent="0.25">
      <c r="A18909" s="9"/>
      <c r="H18909" s="9"/>
      <c r="J18909">
        <v>7</v>
      </c>
      <c r="K18909">
        <f ca="1">SIMULATION!$D$3*SIMULATION!$D$17/$H18902/(SIMULATION!$D$17-$I18902)*(((EXP(-$I18902*$J18909))/(1-EXP(-SIMULATION!$D$4*$I18902)))-(EXP(-SIMULATION!$D$17*$J18909)/(1-EXP(-SIMULATION!$D$4*SIMULATION!$D$17))))</f>
        <v>2.8785866764672696</v>
      </c>
      <c r="L18909">
        <v>0.44400257935230303</v>
      </c>
      <c r="M18909">
        <f t="shared" ca="1" si="295"/>
        <v>4.1566865857079112</v>
      </c>
    </row>
    <row r="18910" spans="1:13" x14ac:dyDescent="0.25">
      <c r="A18910" s="9"/>
      <c r="H18910" s="9"/>
      <c r="J18910">
        <v>8</v>
      </c>
      <c r="K18910">
        <f ca="1">SIMULATION!$D$3*SIMULATION!$D$17/$H18902/(SIMULATION!$D$17-$I18902)*(((EXP(-$I18902*$J18910))/(1-EXP(-SIMULATION!$D$4*$I18902)))-(EXP(-SIMULATION!$D$17*$J18910)/(1-EXP(-SIMULATION!$D$4*SIMULATION!$D$17))))</f>
        <v>2.8314727979138179</v>
      </c>
      <c r="L18910">
        <v>-0.19527792679440706</v>
      </c>
      <c r="M18910">
        <f t="shared" ca="1" si="295"/>
        <v>2.2785486601624485</v>
      </c>
    </row>
    <row r="18911" spans="1:13" x14ac:dyDescent="0.25">
      <c r="A18911" s="9"/>
      <c r="H18911" s="9"/>
      <c r="J18911">
        <v>9</v>
      </c>
      <c r="K18911">
        <f ca="1">SIMULATION!$D$3*SIMULATION!$D$17/$H18902/(SIMULATION!$D$17-$I18902)*(((EXP(-$I18902*$J18911))/(1-EXP(-SIMULATION!$D$4*$I18902)))-(EXP(-SIMULATION!$D$17*$J18911)/(1-EXP(-SIMULATION!$D$4*SIMULATION!$D$17))))</f>
        <v>2.7771237817019734</v>
      </c>
      <c r="L18911">
        <v>0.63032459480068714</v>
      </c>
      <c r="M18911">
        <f t="shared" ca="1" si="295"/>
        <v>4.5276132041146218</v>
      </c>
    </row>
    <row r="18912" spans="1:13" x14ac:dyDescent="0.25">
      <c r="A18912" s="9"/>
      <c r="H18912" s="9"/>
      <c r="J18912">
        <v>10</v>
      </c>
      <c r="K18912">
        <f ca="1">SIMULATION!$D$3*SIMULATION!$D$17/$H18902/(SIMULATION!$D$17-$I18902)*(((EXP(-$I18902*$J18912))/(1-EXP(-SIMULATION!$D$4*$I18902)))-(EXP(-SIMULATION!$D$17*$J18912)/(1-EXP(-SIMULATION!$D$4*SIMULATION!$D$17))))</f>
        <v>2.7187296922297133</v>
      </c>
      <c r="L18912">
        <v>-0.47273188738068739</v>
      </c>
      <c r="M18912">
        <f t="shared" ca="1" si="295"/>
        <v>1.4334994735440456</v>
      </c>
    </row>
    <row r="18913" spans="1:13" x14ac:dyDescent="0.25">
      <c r="A18913" s="9"/>
      <c r="H18913" s="9"/>
      <c r="J18913">
        <v>11</v>
      </c>
      <c r="K18913">
        <f ca="1">SIMULATION!$D$3*SIMULATION!$D$17/$H18902/(SIMULATION!$D$17-$I18902)*(((EXP(-$I18902*$J18913))/(1-EXP(-SIMULATION!$D$4*$I18902)))-(EXP(-SIMULATION!$D$17*$J18913)/(1-EXP(-SIMULATION!$D$4*SIMULATION!$D$17))))</f>
        <v>2.6583203230638182</v>
      </c>
      <c r="L18913">
        <v>-6.3749188365745335E-2</v>
      </c>
      <c r="M18913">
        <f t="shared" ca="1" si="295"/>
        <v>2.4888545600523342</v>
      </c>
    </row>
    <row r="18914" spans="1:13" x14ac:dyDescent="0.25">
      <c r="A18914" s="9"/>
      <c r="H18914" s="9"/>
      <c r="J18914">
        <v>12</v>
      </c>
      <c r="K18914">
        <f ca="1">SIMULATION!$D$3*SIMULATION!$D$17/$H18902/(SIMULATION!$D$17-$I18902)*(((EXP(-$I18902*$J18914))/(1-EXP(-SIMULATION!$D$4*$I18902)))-(EXP(-SIMULATION!$D$17*$J18914)/(1-EXP(-SIMULATION!$D$4*SIMULATION!$D$17))))</f>
        <v>2.597182292460829</v>
      </c>
      <c r="L18914">
        <v>-5.861579969707055E-2</v>
      </c>
      <c r="M18914">
        <f t="shared" ca="1" si="295"/>
        <v>2.4449463754291667</v>
      </c>
    </row>
    <row r="18915" spans="1:13" x14ac:dyDescent="0.25">
      <c r="A18915" s="9"/>
      <c r="H18915" s="9"/>
      <c r="J18915">
        <v>13</v>
      </c>
      <c r="K18915">
        <f ca="1">SIMULATION!$D$3*SIMULATION!$D$17/$H18902/(SIMULATION!$D$17-$I18902)*(((EXP(-$I18902*$J18915))/(1-EXP(-SIMULATION!$D$4*$I18902)))-(EXP(-SIMULATION!$D$17*$J18915)/(1-EXP(-SIMULATION!$D$4*SIMULATION!$D$17))))</f>
        <v>2.5361263196263493</v>
      </c>
      <c r="L18915">
        <v>-0.55949508437816398</v>
      </c>
      <c r="M18915">
        <f t="shared" ca="1" si="295"/>
        <v>1.1171761104333224</v>
      </c>
    </row>
    <row r="18916" spans="1:13" x14ac:dyDescent="0.25">
      <c r="A18916" s="9"/>
      <c r="H18916" s="9"/>
      <c r="J18916">
        <v>14</v>
      </c>
      <c r="K18916">
        <f ca="1">SIMULATION!$D$3*SIMULATION!$D$17/$H18902/(SIMULATION!$D$17-$I18902)*(((EXP(-$I18902*$J18916))/(1-EXP(-SIMULATION!$D$4*$I18902)))-(EXP(-SIMULATION!$D$17*$J18916)/(1-EXP(-SIMULATION!$D$4*SIMULATION!$D$17))))</f>
        <v>2.4756584933668466</v>
      </c>
      <c r="L18916">
        <v>7.6661624937536541E-3</v>
      </c>
      <c r="M18916">
        <f t="shared" ca="1" si="295"/>
        <v>2.4946372936560386</v>
      </c>
    </row>
    <row r="18917" spans="1:13" x14ac:dyDescent="0.25">
      <c r="A18917" s="9"/>
      <c r="H18917" s="9"/>
      <c r="J18917">
        <v>15</v>
      </c>
      <c r="K18917">
        <f ca="1">SIMULATION!$D$3*SIMULATION!$D$17/$H18902/(SIMULATION!$D$17-$I18902)*(((EXP(-$I18902*$J18917))/(1-EXP(-SIMULATION!$D$4*$I18902)))-(EXP(-SIMULATION!$D$17*$J18917)/(1-EXP(-SIMULATION!$D$4*SIMULATION!$D$17))))</f>
        <v>2.4160900169430799</v>
      </c>
      <c r="L18917">
        <v>4.1949340020238E-2</v>
      </c>
      <c r="M18917">
        <f t="shared" ca="1" si="295"/>
        <v>2.5174433985833278</v>
      </c>
    </row>
    <row r="18918" spans="1:13" x14ac:dyDescent="0.25">
      <c r="A18918" s="9"/>
      <c r="H18918" s="9"/>
      <c r="J18918">
        <v>16</v>
      </c>
      <c r="K18918">
        <f ca="1">SIMULATION!$D$3*SIMULATION!$D$17/$H18902/(SIMULATION!$D$17-$I18902)*(((EXP(-$I18902*$J18918))/(1-EXP(-SIMULATION!$D$4*$I18902)))-(EXP(-SIMULATION!$D$17*$J18918)/(1-EXP(-SIMULATION!$D$4*SIMULATION!$D$17))))</f>
        <v>2.3576075271820862</v>
      </c>
      <c r="L18918">
        <v>2.9143531417443122E-2</v>
      </c>
      <c r="M18918">
        <f t="shared" ca="1" si="295"/>
        <v>2.4263165362205177</v>
      </c>
    </row>
    <row r="18919" spans="1:13" x14ac:dyDescent="0.25">
      <c r="A18919" s="9"/>
      <c r="H18919" s="9"/>
      <c r="J18919">
        <v>17</v>
      </c>
      <c r="K18919">
        <f ca="1">SIMULATION!$D$3*SIMULATION!$D$17/$H18902/(SIMULATION!$D$17-$I18902)*(((EXP(-$I18902*$J18919))/(1-EXP(-SIMULATION!$D$4*$I18902)))-(EXP(-SIMULATION!$D$17*$J18919)/(1-EXP(-SIMULATION!$D$4*SIMULATION!$D$17))))</f>
        <v>2.3003181488141311</v>
      </c>
      <c r="L18919">
        <v>-0.29120293001549036</v>
      </c>
      <c r="M18919">
        <f t="shared" ca="1" si="295"/>
        <v>1.6304587639116475</v>
      </c>
    </row>
    <row r="18920" spans="1:13" x14ac:dyDescent="0.25">
      <c r="A18920" s="9"/>
      <c r="H18920" s="9"/>
      <c r="J18920">
        <v>18</v>
      </c>
      <c r="K18920">
        <f ca="1">SIMULATION!$D$3*SIMULATION!$D$17/$H18902/(SIMULATION!$D$17-$I18902)*(((EXP(-$I18902*$J18920))/(1-EXP(-SIMULATION!$D$4*$I18902)))-(EXP(-SIMULATION!$D$17*$J18920)/(1-EXP(-SIMULATION!$D$4*SIMULATION!$D$17))))</f>
        <v>2.2442783587208228</v>
      </c>
      <c r="L18920">
        <v>0.32258152538119172</v>
      </c>
      <c r="M18920">
        <f t="shared" ca="1" si="295"/>
        <v>2.9682410950569831</v>
      </c>
    </row>
    <row r="18921" spans="1:13" x14ac:dyDescent="0.25">
      <c r="A18921" s="9"/>
      <c r="H18921" s="9"/>
      <c r="J18921">
        <v>19</v>
      </c>
      <c r="K18921">
        <f ca="1">SIMULATION!$D$3*SIMULATION!$D$17/$H18902/(SIMULATION!$D$17-$I18902)*(((EXP(-$I18902*$J18921))/(1-EXP(-SIMULATION!$D$4*$I18902)))-(EXP(-SIMULATION!$D$17*$J18921)/(1-EXP(-SIMULATION!$D$4*SIMULATION!$D$17))))</f>
        <v>2.189512475368915</v>
      </c>
      <c r="L18921">
        <v>-1.0392533380450689E-2</v>
      </c>
      <c r="M18921">
        <f t="shared" ca="1" si="295"/>
        <v>2.1667578938817305</v>
      </c>
    </row>
    <row r="18922" spans="1:13" x14ac:dyDescent="0.25">
      <c r="A18922" s="9"/>
      <c r="H18922" s="9"/>
      <c r="J18922">
        <v>20</v>
      </c>
      <c r="K18922">
        <f ca="1">SIMULATION!$D$3*SIMULATION!$D$17/$H18902/(SIMULATION!$D$17-$I18902)*(((EXP(-$I18902*$J18922))/(1-EXP(-SIMULATION!$D$4*$I18902)))-(EXP(-SIMULATION!$D$17*$J18922)/(1-EXP(-SIMULATION!$D$4*SIMULATION!$D$17))))</f>
        <v>2.1360244999942664</v>
      </c>
      <c r="L18922">
        <v>0.41302411862342703</v>
      </c>
      <c r="M18922">
        <f t="shared" ca="1" si="295"/>
        <v>3.0182541364624447</v>
      </c>
    </row>
    <row r="18923" spans="1:13" x14ac:dyDescent="0.25">
      <c r="A18923" s="9"/>
      <c r="H18923" s="9"/>
      <c r="J18923">
        <v>21</v>
      </c>
      <c r="K18923">
        <f ca="1">SIMULATION!$D$3*SIMULATION!$D$17/$H18902/(SIMULATION!$D$17-$I18902)*(((EXP(-$I18902*$J18923))/(1-EXP(-SIMULATION!$D$4*$I18902)))-(EXP(-SIMULATION!$D$17*$J18923)/(1-EXP(-SIMULATION!$D$4*SIMULATION!$D$17))))</f>
        <v>2.0838056976044852</v>
      </c>
      <c r="L18923">
        <v>0.16851681329070559</v>
      </c>
      <c r="M18923">
        <f t="shared" ca="1" si="295"/>
        <v>2.4349619932818087</v>
      </c>
    </row>
    <row r="18924" spans="1:13" x14ac:dyDescent="0.25">
      <c r="A18924" s="9"/>
      <c r="H18924" s="9"/>
      <c r="J18924">
        <v>22</v>
      </c>
      <c r="K18924">
        <f ca="1">SIMULATION!$D$3*SIMULATION!$D$17/$H18902/(SIMULATION!$D$17-$I18902)*(((EXP(-$I18902*$J18924))/(1-EXP(-SIMULATION!$D$4*$I18902)))-(EXP(-SIMULATION!$D$17*$J18924)/(1-EXP(-SIMULATION!$D$4*SIMULATION!$D$17))))</f>
        <v>2.0328394481281449</v>
      </c>
      <c r="L18924">
        <v>-0.3453465415052665</v>
      </c>
      <c r="M18924">
        <f t="shared" ca="1" si="295"/>
        <v>1.3308053752816154</v>
      </c>
    </row>
    <row r="18925" spans="1:13" x14ac:dyDescent="0.25">
      <c r="A18925" s="9"/>
      <c r="H18925" s="9"/>
      <c r="J18925">
        <v>23</v>
      </c>
      <c r="K18925">
        <f ca="1">SIMULATION!$D$3*SIMULATION!$D$17/$H18902/(SIMULATION!$D$17-$I18902)*(((EXP(-$I18902*$J18925))/(1-EXP(-SIMULATION!$D$4*$I18902)))-(EXP(-SIMULATION!$D$17*$J18925)/(1-EXP(-SIMULATION!$D$4*SIMULATION!$D$17))))</f>
        <v>1.9831043483775816</v>
      </c>
      <c r="L18925">
        <v>-0.32250728110240745</v>
      </c>
      <c r="M18925">
        <f t="shared" ca="1" si="295"/>
        <v>1.3435387568399664</v>
      </c>
    </row>
    <row r="18926" spans="1:13" x14ac:dyDescent="0.25">
      <c r="A18926" s="9"/>
      <c r="H18926" s="9"/>
      <c r="J18926">
        <v>24</v>
      </c>
      <c r="K18926">
        <f ca="1">SIMULATION!$D$3*SIMULATION!$D$17/$H18902/(SIMULATION!$D$17-$I18902)*(((EXP(-$I18902*$J18926))/(1-EXP(-SIMULATION!$D$4*$I18902)))-(EXP(-SIMULATION!$D$17*$J18926)/(1-EXP(-SIMULATION!$D$4*SIMULATION!$D$17))))</f>
        <v>1.9345761932563394</v>
      </c>
      <c r="L18926">
        <v>-0.11818749922764221</v>
      </c>
      <c r="M18926">
        <f t="shared" ca="1" si="295"/>
        <v>1.7059334709100409</v>
      </c>
    </row>
    <row r="18927" spans="1:13" x14ac:dyDescent="0.25">
      <c r="A18927" s="9">
        <v>758</v>
      </c>
      <c r="B18927" s="2">
        <f ca="1">NORMINV(RAND(),SIMULATION!D7,SIMULATION!D8)</f>
        <v>54.787826435379415</v>
      </c>
      <c r="C18927" s="2">
        <v>2</v>
      </c>
      <c r="D18927" s="2">
        <f ca="1">SIMULATION!$D$11*(1+(SIMULATION!$D$12*LN(1+$C18927)))*(1+(SIMULATION!$D$13*(($B18927/63.5)-1)))</f>
        <v>9.5910801383935613</v>
      </c>
      <c r="E18927" s="2">
        <v>0.12670210066587057</v>
      </c>
      <c r="F18927" s="2">
        <f ca="1">D18927*(1+E18927)</f>
        <v>10.806290139582735</v>
      </c>
      <c r="G18927" s="2">
        <v>-0.45459675315963882</v>
      </c>
      <c r="H18927" s="9">
        <f>SIMULATION!$D$15*EXP($G$18927)</f>
        <v>140.11468502604976</v>
      </c>
      <c r="I18927" s="2">
        <f ca="1">$F18927/$H18927</f>
        <v>7.7124607870857065E-2</v>
      </c>
      <c r="J18927">
        <v>0</v>
      </c>
      <c r="K18927">
        <f ca="1">SIMULATION!$D$3*SIMULATION!$D$17/$H18927/(SIMULATION!$D$17-$I18927)*(((EXP(-$I18927*$J18927))/(1-EXP(-SIMULATION!$D$4*$I18927)))-(EXP(-SIMULATION!$D$17*$J18927)/(1-EXP(-SIMULATION!$D$4*SIMULATION!$D$17))))</f>
        <v>0.88475720815220782</v>
      </c>
      <c r="L18927">
        <v>0.28586552324037706</v>
      </c>
      <c r="M18927">
        <f t="shared" ca="1" si="295"/>
        <v>1.1376787904013339</v>
      </c>
    </row>
    <row r="18928" spans="1:13" x14ac:dyDescent="0.25">
      <c r="A18928" s="9"/>
      <c r="H18928" s="9"/>
      <c r="J18928">
        <v>1</v>
      </c>
      <c r="K18928">
        <f ca="1">SIMULATION!$D$3*SIMULATION!$D$17/$H18927/(SIMULATION!$D$17-$I18927)*(((EXP(-$I18927*$J18928))/(1-EXP(-SIMULATION!$D$4*$I18927)))-(EXP(-SIMULATION!$D$17*$J18928)/(1-EXP(-SIMULATION!$D$4*SIMULATION!$D$17))))</f>
        <v>2.1721463523515867</v>
      </c>
      <c r="L18928">
        <v>-0.55159106359339805</v>
      </c>
      <c r="M18928">
        <f t="shared" ca="1" si="295"/>
        <v>0.97400983557745502</v>
      </c>
    </row>
    <row r="18929" spans="1:13" x14ac:dyDescent="0.25">
      <c r="A18929" s="9"/>
      <c r="H18929" s="9"/>
      <c r="J18929">
        <v>2</v>
      </c>
      <c r="K18929">
        <f ca="1">SIMULATION!$D$3*SIMULATION!$D$17/$H18927/(SIMULATION!$D$17-$I18927)*(((EXP(-$I18927*$J18929))/(1-EXP(-SIMULATION!$D$4*$I18927)))-(EXP(-SIMULATION!$D$17*$J18929)/(1-EXP(-SIMULATION!$D$4*SIMULATION!$D$17))))</f>
        <v>2.877991820744187</v>
      </c>
      <c r="L18929">
        <v>0.21230400583215592</v>
      </c>
      <c r="M18929">
        <f t="shared" ca="1" si="295"/>
        <v>3.4890010130403581</v>
      </c>
    </row>
    <row r="18930" spans="1:13" x14ac:dyDescent="0.25">
      <c r="A18930" s="9"/>
      <c r="H18930" s="9"/>
      <c r="J18930">
        <v>3</v>
      </c>
      <c r="K18930">
        <f ca="1">SIMULATION!$D$3*SIMULATION!$D$17/$H18927/(SIMULATION!$D$17-$I18927)*(((EXP(-$I18927*$J18930))/(1-EXP(-SIMULATION!$D$4*$I18927)))-(EXP(-SIMULATION!$D$17*$J18930)/(1-EXP(-SIMULATION!$D$4*SIMULATION!$D$17))))</f>
        <v>3.2200135640664813</v>
      </c>
      <c r="L18930">
        <v>-8.8408069912095016E-2</v>
      </c>
      <c r="M18930">
        <f t="shared" ca="1" si="295"/>
        <v>2.9353383797765975</v>
      </c>
    </row>
    <row r="18931" spans="1:13" x14ac:dyDescent="0.25">
      <c r="A18931" s="9"/>
      <c r="H18931" s="9"/>
      <c r="J18931">
        <v>4</v>
      </c>
      <c r="K18931">
        <f ca="1">SIMULATION!$D$3*SIMULATION!$D$17/$H18927/(SIMULATION!$D$17-$I18927)*(((EXP(-$I18927*$J18931))/(1-EXP(-SIMULATION!$D$4*$I18927)))-(EXP(-SIMULATION!$D$17*$J18931)/(1-EXP(-SIMULATION!$D$4*SIMULATION!$D$17))))</f>
        <v>3.337075392873273</v>
      </c>
      <c r="L18931">
        <v>0.41103550905487957</v>
      </c>
      <c r="M18931">
        <f t="shared" ca="1" si="295"/>
        <v>4.7087318757374517</v>
      </c>
    </row>
    <row r="18932" spans="1:13" x14ac:dyDescent="0.25">
      <c r="A18932" s="9"/>
      <c r="H18932" s="9"/>
      <c r="J18932">
        <v>5</v>
      </c>
      <c r="K18932">
        <f ca="1">SIMULATION!$D$3*SIMULATION!$D$17/$H18927/(SIMULATION!$D$17-$I18927)*(((EXP(-$I18927*$J18932))/(1-EXP(-SIMULATION!$D$4*$I18927)))-(EXP(-SIMULATION!$D$17*$J18932)/(1-EXP(-SIMULATION!$D$4*SIMULATION!$D$17))))</f>
        <v>3.317556911832181</v>
      </c>
      <c r="L18932">
        <v>-5.5740435448528095E-2</v>
      </c>
      <c r="M18932">
        <f t="shared" ca="1" si="295"/>
        <v>3.1326348449413812</v>
      </c>
    </row>
    <row r="18933" spans="1:13" x14ac:dyDescent="0.25">
      <c r="A18933" s="9"/>
      <c r="H18933" s="9"/>
      <c r="J18933">
        <v>6</v>
      </c>
      <c r="K18933">
        <f ca="1">SIMULATION!$D$3*SIMULATION!$D$17/$H18927/(SIMULATION!$D$17-$I18927)*(((EXP(-$I18927*$J18933))/(1-EXP(-SIMULATION!$D$4*$I18927)))-(EXP(-SIMULATION!$D$17*$J18933)/(1-EXP(-SIMULATION!$D$4*SIMULATION!$D$17))))</f>
        <v>3.2175313274837789</v>
      </c>
      <c r="L18933">
        <v>0.3685133672976878</v>
      </c>
      <c r="M18933">
        <f t="shared" ca="1" si="295"/>
        <v>4.4032346313606263</v>
      </c>
    </row>
    <row r="18934" spans="1:13" x14ac:dyDescent="0.25">
      <c r="A18934" s="9"/>
      <c r="H18934" s="9"/>
      <c r="J18934">
        <v>7</v>
      </c>
      <c r="K18934">
        <f ca="1">SIMULATION!$D$3*SIMULATION!$D$17/$H18927/(SIMULATION!$D$17-$I18927)*(((EXP(-$I18927*$J18934))/(1-EXP(-SIMULATION!$D$4*$I18927)))-(EXP(-SIMULATION!$D$17*$J18934)/(1-EXP(-SIMULATION!$D$4*SIMULATION!$D$17))))</f>
        <v>3.0724108806816965</v>
      </c>
      <c r="L18934">
        <v>-0.16912232410101247</v>
      </c>
      <c r="M18934">
        <f t="shared" ca="1" si="295"/>
        <v>2.5527976119475695</v>
      </c>
    </row>
    <row r="18935" spans="1:13" x14ac:dyDescent="0.25">
      <c r="A18935" s="9"/>
      <c r="H18935" s="9"/>
      <c r="J18935">
        <v>8</v>
      </c>
      <c r="K18935">
        <f ca="1">SIMULATION!$D$3*SIMULATION!$D$17/$H18927/(SIMULATION!$D$17-$I18927)*(((EXP(-$I18927*$J18935))/(1-EXP(-SIMULATION!$D$4*$I18927)))-(EXP(-SIMULATION!$D$17*$J18935)/(1-EXP(-SIMULATION!$D$4*SIMULATION!$D$17))))</f>
        <v>2.9044064228587687</v>
      </c>
      <c r="L18935">
        <v>9.8287892594748835E-2</v>
      </c>
      <c r="M18935">
        <f t="shared" ca="1" si="295"/>
        <v>3.1898744094002098</v>
      </c>
    </row>
    <row r="18936" spans="1:13" x14ac:dyDescent="0.25">
      <c r="A18936" s="9"/>
      <c r="H18936" s="9"/>
      <c r="J18936">
        <v>9</v>
      </c>
      <c r="K18936">
        <f ca="1">SIMULATION!$D$3*SIMULATION!$D$17/$H18927/(SIMULATION!$D$17-$I18927)*(((EXP(-$I18927*$J18936))/(1-EXP(-SIMULATION!$D$4*$I18927)))-(EXP(-SIMULATION!$D$17*$J18936)/(1-EXP(-SIMULATION!$D$4*SIMULATION!$D$17))))</f>
        <v>2.7273048241063558</v>
      </c>
      <c r="L18936">
        <v>-9.3815061167209432E-2</v>
      </c>
      <c r="M18936">
        <f t="shared" ca="1" si="295"/>
        <v>2.4714425552111927</v>
      </c>
    </row>
    <row r="18937" spans="1:13" x14ac:dyDescent="0.25">
      <c r="A18937" s="9"/>
      <c r="H18937" s="9"/>
      <c r="J18937">
        <v>10</v>
      </c>
      <c r="K18937">
        <f ca="1">SIMULATION!$D$3*SIMULATION!$D$17/$H18927/(SIMULATION!$D$17-$I18927)*(((EXP(-$I18927*$J18937))/(1-EXP(-SIMULATION!$D$4*$I18927)))-(EXP(-SIMULATION!$D$17*$J18937)/(1-EXP(-SIMULATION!$D$4*SIMULATION!$D$17))))</f>
        <v>2.5495277957558469</v>
      </c>
      <c r="L18937">
        <v>-0.33374912129538487</v>
      </c>
      <c r="M18937">
        <f t="shared" ca="1" si="295"/>
        <v>1.6986251342041734</v>
      </c>
    </row>
    <row r="18938" spans="1:13" x14ac:dyDescent="0.25">
      <c r="A18938" s="9"/>
      <c r="H18938" s="9"/>
      <c r="J18938">
        <v>11</v>
      </c>
      <c r="K18938">
        <f ca="1">SIMULATION!$D$3*SIMULATION!$D$17/$H18927/(SIMULATION!$D$17-$I18927)*(((EXP(-$I18927*$J18938))/(1-EXP(-SIMULATION!$D$4*$I18927)))-(EXP(-SIMULATION!$D$17*$J18938)/(1-EXP(-SIMULATION!$D$4*SIMULATION!$D$17))))</f>
        <v>2.3760895988322006</v>
      </c>
      <c r="L18938">
        <v>0.20974779320173989</v>
      </c>
      <c r="M18938">
        <f t="shared" ca="1" si="295"/>
        <v>2.8744691486368623</v>
      </c>
    </row>
    <row r="18939" spans="1:13" x14ac:dyDescent="0.25">
      <c r="A18939" s="9"/>
      <c r="H18939" s="9"/>
      <c r="J18939">
        <v>12</v>
      </c>
      <c r="K18939">
        <f ca="1">SIMULATION!$D$3*SIMULATION!$D$17/$H18927/(SIMULATION!$D$17-$I18927)*(((EXP(-$I18927*$J18939))/(1-EXP(-SIMULATION!$D$4*$I18927)))-(EXP(-SIMULATION!$D$17*$J18939)/(1-EXP(-SIMULATION!$D$4*SIMULATION!$D$17))))</f>
        <v>2.2098493143873776</v>
      </c>
      <c r="L18939">
        <v>-0.59137419428968641</v>
      </c>
      <c r="M18939">
        <f t="shared" ca="1" si="295"/>
        <v>0.90300145658992625</v>
      </c>
    </row>
    <row r="18940" spans="1:13" x14ac:dyDescent="0.25">
      <c r="A18940" s="9"/>
      <c r="H18940" s="9"/>
      <c r="J18940">
        <v>13</v>
      </c>
      <c r="K18940">
        <f ca="1">SIMULATION!$D$3*SIMULATION!$D$17/$H18927/(SIMULATION!$D$17-$I18927)*(((EXP(-$I18927*$J18940))/(1-EXP(-SIMULATION!$D$4*$I18927)))-(EXP(-SIMULATION!$D$17*$J18940)/(1-EXP(-SIMULATION!$D$4*SIMULATION!$D$17))))</f>
        <v>2.0523112209554975</v>
      </c>
      <c r="L18940">
        <v>0.22592508546918749</v>
      </c>
      <c r="M18940">
        <f t="shared" ca="1" si="295"/>
        <v>2.5159798089592407</v>
      </c>
    </row>
    <row r="18941" spans="1:13" x14ac:dyDescent="0.25">
      <c r="A18941" s="9"/>
      <c r="H18941" s="9"/>
      <c r="J18941">
        <v>14</v>
      </c>
      <c r="K18941">
        <f ca="1">SIMULATION!$D$3*SIMULATION!$D$17/$H18927/(SIMULATION!$D$17-$I18927)*(((EXP(-$I18927*$J18941))/(1-EXP(-SIMULATION!$D$4*$I18927)))-(EXP(-SIMULATION!$D$17*$J18941)/(1-EXP(-SIMULATION!$D$4*SIMULATION!$D$17))))</f>
        <v>1.9041357445320954</v>
      </c>
      <c r="L18941">
        <v>-6.2036123831623706E-2</v>
      </c>
      <c r="M18941">
        <f t="shared" ca="1" si="295"/>
        <v>1.7860105436920815</v>
      </c>
    </row>
    <row r="18942" spans="1:13" x14ac:dyDescent="0.25">
      <c r="A18942" s="9"/>
      <c r="H18942" s="9"/>
      <c r="J18942">
        <v>15</v>
      </c>
      <c r="K18942">
        <f ca="1">SIMULATION!$D$3*SIMULATION!$D$17/$H18927/(SIMULATION!$D$17-$I18927)*(((EXP(-$I18927*$J18942))/(1-EXP(-SIMULATION!$D$4*$I18927)))-(EXP(-SIMULATION!$D$17*$J18942)/(1-EXP(-SIMULATION!$D$4*SIMULATION!$D$17))))</f>
        <v>1.7654650812386878</v>
      </c>
      <c r="L18942">
        <v>-7.366381735920241E-2</v>
      </c>
      <c r="M18942">
        <f t="shared" ca="1" si="295"/>
        <v>1.6354141839402718</v>
      </c>
    </row>
    <row r="18943" spans="1:13" x14ac:dyDescent="0.25">
      <c r="A18943" s="9"/>
      <c r="H18943" s="9"/>
      <c r="J18943">
        <v>16</v>
      </c>
      <c r="K18943">
        <f ca="1">SIMULATION!$D$3*SIMULATION!$D$17/$H18927/(SIMULATION!$D$17-$I18927)*(((EXP(-$I18927*$J18943))/(1-EXP(-SIMULATION!$D$4*$I18927)))-(EXP(-SIMULATION!$D$17*$J18943)/(1-EXP(-SIMULATION!$D$4*SIMULATION!$D$17))))</f>
        <v>1.6361301918324218</v>
      </c>
      <c r="L18943">
        <v>0.31886470121694049</v>
      </c>
      <c r="M18943">
        <f t="shared" ca="1" si="295"/>
        <v>2.1578343566030824</v>
      </c>
    </row>
    <row r="18944" spans="1:13" x14ac:dyDescent="0.25">
      <c r="A18944" s="9"/>
      <c r="H18944" s="9"/>
      <c r="J18944">
        <v>17</v>
      </c>
      <c r="K18944">
        <f ca="1">SIMULATION!$D$3*SIMULATION!$D$17/$H18927/(SIMULATION!$D$17-$I18927)*(((EXP(-$I18927*$J18944))/(1-EXP(-SIMULATION!$D$4*$I18927)))-(EXP(-SIMULATION!$D$17*$J18944)/(1-EXP(-SIMULATION!$D$4*SIMULATION!$D$17))))</f>
        <v>1.5157819005488831</v>
      </c>
      <c r="L18944">
        <v>-0.12878165670483199</v>
      </c>
      <c r="M18944">
        <f t="shared" ca="1" si="295"/>
        <v>1.320576996192999</v>
      </c>
    </row>
    <row r="18945" spans="1:13" x14ac:dyDescent="0.25">
      <c r="A18945" s="9"/>
      <c r="H18945" s="9"/>
      <c r="J18945">
        <v>18</v>
      </c>
      <c r="K18945">
        <f ca="1">SIMULATION!$D$3*SIMULATION!$D$17/$H18927/(SIMULATION!$D$17-$I18927)*(((EXP(-$I18927*$J18945))/(1-EXP(-SIMULATION!$D$4*$I18927)))-(EXP(-SIMULATION!$D$17*$J18945)/(1-EXP(-SIMULATION!$D$4*SIMULATION!$D$17))))</f>
        <v>1.4039734730798252</v>
      </c>
      <c r="L18945">
        <v>0.19387691574904847</v>
      </c>
      <c r="M18945">
        <f t="shared" ca="1" si="295"/>
        <v>1.6761715198340215</v>
      </c>
    </row>
    <row r="18946" spans="1:13" x14ac:dyDescent="0.25">
      <c r="A18946" s="9"/>
      <c r="H18946" s="9"/>
      <c r="J18946">
        <v>19</v>
      </c>
      <c r="K18946">
        <f ca="1">SIMULATION!$D$3*SIMULATION!$D$17/$H18927/(SIMULATION!$D$17-$I18927)*(((EXP(-$I18927*$J18946))/(1-EXP(-SIMULATION!$D$4*$I18927)))-(EXP(-SIMULATION!$D$17*$J18946)/(1-EXP(-SIMULATION!$D$4*SIMULATION!$D$17))))</f>
        <v>1.3002122075933074</v>
      </c>
      <c r="L18946">
        <v>0.25113232833314886</v>
      </c>
      <c r="M18946">
        <f t="shared" ca="1" si="295"/>
        <v>1.6267375266133981</v>
      </c>
    </row>
    <row r="18947" spans="1:13" x14ac:dyDescent="0.25">
      <c r="A18947" s="9"/>
      <c r="H18947" s="9"/>
      <c r="J18947">
        <v>20</v>
      </c>
      <c r="K18947">
        <f ca="1">SIMULATION!$D$3*SIMULATION!$D$17/$H18927/(SIMULATION!$D$17-$I18927)*(((EXP(-$I18927*$J18947))/(1-EXP(-SIMULATION!$D$4*$I18927)))-(EXP(-SIMULATION!$D$17*$J18947)/(1-EXP(-SIMULATION!$D$4*SIMULATION!$D$17))))</f>
        <v>1.2039912670529123</v>
      </c>
      <c r="L18947">
        <v>-3.7141220543497659E-2</v>
      </c>
      <c r="M18947">
        <f t="shared" ref="M18947:M19010" ca="1" si="296">$K18947*(1+$L18947)</f>
        <v>1.159273561870855</v>
      </c>
    </row>
    <row r="18948" spans="1:13" x14ac:dyDescent="0.25">
      <c r="A18948" s="9"/>
      <c r="H18948" s="9"/>
      <c r="J18948">
        <v>21</v>
      </c>
      <c r="K18948">
        <f ca="1">SIMULATION!$D$3*SIMULATION!$D$17/$H18927/(SIMULATION!$D$17-$I18927)*(((EXP(-$I18927*$J18948))/(1-EXP(-SIMULATION!$D$4*$I18927)))-(EXP(-SIMULATION!$D$17*$J18948)/(1-EXP(-SIMULATION!$D$4*SIMULATION!$D$17))))</f>
        <v>1.1148089408647348</v>
      </c>
      <c r="L18948">
        <v>-0.12038425721990974</v>
      </c>
      <c r="M18948">
        <f t="shared" ca="1" si="296"/>
        <v>0.98060349457661944</v>
      </c>
    </row>
    <row r="18949" spans="1:13" x14ac:dyDescent="0.25">
      <c r="A18949" s="9"/>
      <c r="H18949" s="9"/>
      <c r="J18949">
        <v>22</v>
      </c>
      <c r="K18949">
        <f ca="1">SIMULATION!$D$3*SIMULATION!$D$17/$H18927/(SIMULATION!$D$17-$I18927)*(((EXP(-$I18927*$J18949))/(1-EXP(-SIMULATION!$D$4*$I18927)))-(EXP(-SIMULATION!$D$17*$J18949)/(1-EXP(-SIMULATION!$D$4*SIMULATION!$D$17))))</f>
        <v>1.0321799353473375</v>
      </c>
      <c r="L18949">
        <v>0.24536494708116707</v>
      </c>
      <c r="M18949">
        <f t="shared" ca="1" si="296"/>
        <v>1.2854407105620795</v>
      </c>
    </row>
    <row r="18950" spans="1:13" x14ac:dyDescent="0.25">
      <c r="A18950" s="9"/>
      <c r="H18950" s="9"/>
      <c r="J18950">
        <v>23</v>
      </c>
      <c r="K18950">
        <f ca="1">SIMULATION!$D$3*SIMULATION!$D$17/$H18927/(SIMULATION!$D$17-$I18927)*(((EXP(-$I18927*$J18950))/(1-EXP(-SIMULATION!$D$4*$I18927)))-(EXP(-SIMULATION!$D$17*$J18950)/(1-EXP(-SIMULATION!$D$4*SIMULATION!$D$17))))</f>
        <v>0.95564163422709725</v>
      </c>
      <c r="L18950">
        <v>0.10230787795831055</v>
      </c>
      <c r="M18950">
        <f t="shared" ca="1" si="296"/>
        <v>1.0534113019134836</v>
      </c>
    </row>
    <row r="18951" spans="1:13" x14ac:dyDescent="0.25">
      <c r="A18951" s="9"/>
      <c r="H18951" s="9"/>
      <c r="J18951">
        <v>24</v>
      </c>
      <c r="K18951">
        <f ca="1">SIMULATION!$D$3*SIMULATION!$D$17/$H18927/(SIMULATION!$D$17-$I18927)*(((EXP(-$I18927*$J18951))/(1-EXP(-SIMULATION!$D$4*$I18927)))-(EXP(-SIMULATION!$D$17*$J18951)/(1-EXP(-SIMULATION!$D$4*SIMULATION!$D$17))))</f>
        <v>0.88475720815220782</v>
      </c>
      <c r="L18951">
        <v>-0.18300054676763214</v>
      </c>
      <c r="M18951">
        <f t="shared" ca="1" si="296"/>
        <v>0.72284615530375007</v>
      </c>
    </row>
    <row r="18952" spans="1:13" x14ac:dyDescent="0.25">
      <c r="A18952" s="9">
        <v>759</v>
      </c>
      <c r="B18952" s="2">
        <f ca="1">NORMINV(RAND(),SIMULATION!D7,SIMULATION!D8)</f>
        <v>70.227922670202659</v>
      </c>
      <c r="C18952" s="2">
        <v>2</v>
      </c>
      <c r="D18952" s="2">
        <f ca="1">SIMULATION!$D$11*(1+(SIMULATION!$D$12*LN(1+$C18952)))*(1+(SIMULATION!$D$13*(($B18952/63.5)-1)))</f>
        <v>10.737688507364842</v>
      </c>
      <c r="E18952" s="2">
        <v>0.22572181141607364</v>
      </c>
      <c r="F18952" s="2">
        <f ca="1">D18952*(1+E18952)</f>
        <v>13.16141900766879</v>
      </c>
      <c r="G18952" s="2">
        <v>-0.58298009727522138</v>
      </c>
      <c r="H18952" s="9">
        <f>SIMULATION!$D$15*EXP($G$18952)</f>
        <v>123.23312933710275</v>
      </c>
      <c r="I18952" s="2">
        <f ca="1">$F18952/$H18952</f>
        <v>0.10680098021097789</v>
      </c>
      <c r="J18952">
        <v>0</v>
      </c>
      <c r="K18952">
        <f ca="1">SIMULATION!$D$3*SIMULATION!$D$17/$H18952/(SIMULATION!$D$17-$I18952)*(((EXP(-$I18952*$J18952))/(1-EXP(-SIMULATION!$D$4*$I18952)))-(EXP(-SIMULATION!$D$17*$J18952)/(1-EXP(-SIMULATION!$D$4*SIMULATION!$D$17))))</f>
        <v>0.49015564455796107</v>
      </c>
      <c r="L18952">
        <v>-0.1389228158854775</v>
      </c>
      <c r="M18952">
        <f t="shared" ca="1" si="296"/>
        <v>0.42206184219380788</v>
      </c>
    </row>
    <row r="18953" spans="1:13" x14ac:dyDescent="0.25">
      <c r="A18953" s="9"/>
      <c r="H18953" s="9"/>
      <c r="J18953">
        <v>1</v>
      </c>
      <c r="K18953">
        <f ca="1">SIMULATION!$D$3*SIMULATION!$D$17/$H18952/(SIMULATION!$D$17-$I18952)*(((EXP(-$I18952*$J18953))/(1-EXP(-SIMULATION!$D$4*$I18952)))-(EXP(-SIMULATION!$D$17*$J18953)/(1-EXP(-SIMULATION!$D$4*SIMULATION!$D$17))))</f>
        <v>1.9549411172044495</v>
      </c>
      <c r="L18953">
        <v>0.44106230146809289</v>
      </c>
      <c r="M18953">
        <f t="shared" ca="1" si="296"/>
        <v>2.8171919455932484</v>
      </c>
    </row>
    <row r="18954" spans="1:13" x14ac:dyDescent="0.25">
      <c r="A18954" s="9"/>
      <c r="H18954" s="9"/>
      <c r="J18954">
        <v>2</v>
      </c>
      <c r="K18954">
        <f ca="1">SIMULATION!$D$3*SIMULATION!$D$17/$H18952/(SIMULATION!$D$17-$I18952)*(((EXP(-$I18952*$J18954))/(1-EXP(-SIMULATION!$D$4*$I18952)))-(EXP(-SIMULATION!$D$17*$J18954)/(1-EXP(-SIMULATION!$D$4*SIMULATION!$D$17))))</f>
        <v>2.7274017790868332</v>
      </c>
      <c r="L18954">
        <v>-0.12911926919828823</v>
      </c>
      <c r="M18954">
        <f t="shared" ca="1" si="296"/>
        <v>2.3752416545610302</v>
      </c>
    </row>
    <row r="18955" spans="1:13" x14ac:dyDescent="0.25">
      <c r="A18955" s="9"/>
      <c r="H18955" s="9"/>
      <c r="J18955">
        <v>3</v>
      </c>
      <c r="K18955">
        <f ca="1">SIMULATION!$D$3*SIMULATION!$D$17/$H18952/(SIMULATION!$D$17-$I18952)*(((EXP(-$I18952*$J18955))/(1-EXP(-SIMULATION!$D$4*$I18952)))-(EXP(-SIMULATION!$D$17*$J18955)/(1-EXP(-SIMULATION!$D$4*SIMULATION!$D$17))))</f>
        <v>3.0730401599407684</v>
      </c>
      <c r="L18955">
        <v>-0.17142113481815274</v>
      </c>
      <c r="M18955">
        <f t="shared" ca="1" si="296"/>
        <v>2.5462561283819642</v>
      </c>
    </row>
    <row r="18956" spans="1:13" x14ac:dyDescent="0.25">
      <c r="A18956" s="9"/>
      <c r="H18956" s="9"/>
      <c r="J18956">
        <v>4</v>
      </c>
      <c r="K18956">
        <f ca="1">SIMULATION!$D$3*SIMULATION!$D$17/$H18952/(SIMULATION!$D$17-$I18952)*(((EXP(-$I18952*$J18956))/(1-EXP(-SIMULATION!$D$4*$I18952)))-(EXP(-SIMULATION!$D$17*$J18956)/(1-EXP(-SIMULATION!$D$4*SIMULATION!$D$17))))</f>
        <v>3.1602912885826959</v>
      </c>
      <c r="L18956">
        <v>-6.8963249134895571E-2</v>
      </c>
      <c r="M18956">
        <f t="shared" ca="1" si="296"/>
        <v>2.9423473331093271</v>
      </c>
    </row>
    <row r="18957" spans="1:13" x14ac:dyDescent="0.25">
      <c r="A18957" s="9"/>
      <c r="H18957" s="9"/>
      <c r="J18957">
        <v>5</v>
      </c>
      <c r="K18957">
        <f ca="1">SIMULATION!$D$3*SIMULATION!$D$17/$H18952/(SIMULATION!$D$17-$I18952)*(((EXP(-$I18952*$J18957))/(1-EXP(-SIMULATION!$D$4*$I18952)))-(EXP(-SIMULATION!$D$17*$J18957)/(1-EXP(-SIMULATION!$D$4*SIMULATION!$D$17))))</f>
        <v>3.0955597359533646</v>
      </c>
      <c r="L18957">
        <v>5.4578073351403454E-3</v>
      </c>
      <c r="M18957">
        <f t="shared" ca="1" si="296"/>
        <v>3.1124547045866162</v>
      </c>
    </row>
    <row r="18958" spans="1:13" x14ac:dyDescent="0.25">
      <c r="A18958" s="9"/>
      <c r="H18958" s="9"/>
      <c r="J18958">
        <v>6</v>
      </c>
      <c r="K18958">
        <f ca="1">SIMULATION!$D$3*SIMULATION!$D$17/$H18952/(SIMULATION!$D$17-$I18952)*(((EXP(-$I18952*$J18958))/(1-EXP(-SIMULATION!$D$4*$I18952)))-(EXP(-SIMULATION!$D$17*$J18958)/(1-EXP(-SIMULATION!$D$4*SIMULATION!$D$17))))</f>
        <v>2.9456547037487368</v>
      </c>
      <c r="L18958">
        <v>-0.10849938537073649</v>
      </c>
      <c r="M18958">
        <f t="shared" ca="1" si="296"/>
        <v>2.6260529788775799</v>
      </c>
    </row>
    <row r="18959" spans="1:13" x14ac:dyDescent="0.25">
      <c r="A18959" s="9"/>
      <c r="H18959" s="9"/>
      <c r="J18959">
        <v>7</v>
      </c>
      <c r="K18959">
        <f ca="1">SIMULATION!$D$3*SIMULATION!$D$17/$H18952/(SIMULATION!$D$17-$I18952)*(((EXP(-$I18952*$J18959))/(1-EXP(-SIMULATION!$D$4*$I18952)))-(EXP(-SIMULATION!$D$17*$J18959)/(1-EXP(-SIMULATION!$D$4*SIMULATION!$D$17))))</f>
        <v>2.7521512473188561</v>
      </c>
      <c r="L18959">
        <v>-0.15242186705434041</v>
      </c>
      <c r="M18959">
        <f t="shared" ca="1" si="296"/>
        <v>2.3326632157865843</v>
      </c>
    </row>
    <row r="18960" spans="1:13" x14ac:dyDescent="0.25">
      <c r="A18960" s="9"/>
      <c r="H18960" s="9"/>
      <c r="J18960">
        <v>8</v>
      </c>
      <c r="K18960">
        <f ca="1">SIMULATION!$D$3*SIMULATION!$D$17/$H18952/(SIMULATION!$D$17-$I18952)*(((EXP(-$I18952*$J18960))/(1-EXP(-SIMULATION!$D$4*$I18952)))-(EXP(-SIMULATION!$D$17*$J18960)/(1-EXP(-SIMULATION!$D$4*SIMULATION!$D$17))))</f>
        <v>2.540579162430753</v>
      </c>
      <c r="L18960">
        <v>-0.17090670557000476</v>
      </c>
      <c r="M18960">
        <f t="shared" ca="1" si="296"/>
        <v>2.1063771475399111</v>
      </c>
    </row>
    <row r="18961" spans="1:13" x14ac:dyDescent="0.25">
      <c r="A18961" s="9"/>
      <c r="H18961" s="9"/>
      <c r="J18961">
        <v>9</v>
      </c>
      <c r="K18961">
        <f ca="1">SIMULATION!$D$3*SIMULATION!$D$17/$H18952/(SIMULATION!$D$17-$I18952)*(((EXP(-$I18952*$J18961))/(1-EXP(-SIMULATION!$D$4*$I18952)))-(EXP(-SIMULATION!$D$17*$J18961)/(1-EXP(-SIMULATION!$D$4*SIMULATION!$D$17))))</f>
        <v>2.3262987451317869</v>
      </c>
      <c r="L18961">
        <v>-0.10511071986645552</v>
      </c>
      <c r="M18961">
        <f t="shared" ca="1" si="296"/>
        <v>2.0817798094065529</v>
      </c>
    </row>
    <row r="18962" spans="1:13" x14ac:dyDescent="0.25">
      <c r="A18962" s="9"/>
      <c r="H18962" s="9"/>
      <c r="J18962">
        <v>10</v>
      </c>
      <c r="K18962">
        <f ca="1">SIMULATION!$D$3*SIMULATION!$D$17/$H18952/(SIMULATION!$D$17-$I18952)*(((EXP(-$I18952*$J18962))/(1-EXP(-SIMULATION!$D$4*$I18952)))-(EXP(-SIMULATION!$D$17*$J18962)/(1-EXP(-SIMULATION!$D$4*SIMULATION!$D$17))))</f>
        <v>2.1182547061056267</v>
      </c>
      <c r="L18962">
        <v>0.17592270695315734</v>
      </c>
      <c r="M18962">
        <f t="shared" ca="1" si="296"/>
        <v>2.490903808019993</v>
      </c>
    </row>
    <row r="18963" spans="1:13" x14ac:dyDescent="0.25">
      <c r="A18963" s="9"/>
      <c r="H18963" s="9"/>
      <c r="J18963">
        <v>11</v>
      </c>
      <c r="K18963">
        <f ca="1">SIMULATION!$D$3*SIMULATION!$D$17/$H18952/(SIMULATION!$D$17-$I18952)*(((EXP(-$I18952*$J18963))/(1-EXP(-SIMULATION!$D$4*$I18952)))-(EXP(-SIMULATION!$D$17*$J18963)/(1-EXP(-SIMULATION!$D$4*SIMULATION!$D$17))))</f>
        <v>1.9213715112257965</v>
      </c>
      <c r="L18963">
        <v>6.9213353843235154E-2</v>
      </c>
      <c r="M18963">
        <f t="shared" ca="1" si="296"/>
        <v>2.0543560774965788</v>
      </c>
    </row>
    <row r="18964" spans="1:13" x14ac:dyDescent="0.25">
      <c r="A18964" s="9"/>
      <c r="H18964" s="9"/>
      <c r="J18964">
        <v>12</v>
      </c>
      <c r="K18964">
        <f ca="1">SIMULATION!$D$3*SIMULATION!$D$17/$H18952/(SIMULATION!$D$17-$I18952)*(((EXP(-$I18952*$J18964))/(1-EXP(-SIMULATION!$D$4*$I18952)))-(EXP(-SIMULATION!$D$17*$J18964)/(1-EXP(-SIMULATION!$D$4*SIMULATION!$D$17))))</f>
        <v>1.738079154215689</v>
      </c>
      <c r="L18964">
        <v>-0.29844945655997529</v>
      </c>
      <c r="M18964">
        <f t="shared" ca="1" si="296"/>
        <v>1.2193503751817951</v>
      </c>
    </row>
    <row r="18965" spans="1:13" x14ac:dyDescent="0.25">
      <c r="A18965" s="9"/>
      <c r="H18965" s="9"/>
      <c r="J18965">
        <v>13</v>
      </c>
      <c r="K18965">
        <f ca="1">SIMULATION!$D$3*SIMULATION!$D$17/$H18952/(SIMULATION!$D$17-$I18952)*(((EXP(-$I18952*$J18965))/(1-EXP(-SIMULATION!$D$4*$I18952)))-(EXP(-SIMULATION!$D$17*$J18965)/(1-EXP(-SIMULATION!$D$4*SIMULATION!$D$17))))</f>
        <v>1.5692826230083419</v>
      </c>
      <c r="L18965">
        <v>6.1796639509283748E-2</v>
      </c>
      <c r="M18965">
        <f t="shared" ca="1" si="296"/>
        <v>1.6662590155505717</v>
      </c>
    </row>
    <row r="18966" spans="1:13" x14ac:dyDescent="0.25">
      <c r="A18966" s="9"/>
      <c r="H18966" s="9"/>
      <c r="J18966">
        <v>14</v>
      </c>
      <c r="K18966">
        <f ca="1">SIMULATION!$D$3*SIMULATION!$D$17/$H18952/(SIMULATION!$D$17-$I18952)*(((EXP(-$I18952*$J18966))/(1-EXP(-SIMULATION!$D$4*$I18952)))-(EXP(-SIMULATION!$D$17*$J18966)/(1-EXP(-SIMULATION!$D$4*SIMULATION!$D$17))))</f>
        <v>1.414975710838295</v>
      </c>
      <c r="L18966">
        <v>0.15912120956988984</v>
      </c>
      <c r="M18966">
        <f t="shared" ca="1" si="296"/>
        <v>1.640128357458899</v>
      </c>
    </row>
    <row r="18967" spans="1:13" x14ac:dyDescent="0.25">
      <c r="A18967" s="9"/>
      <c r="H18967" s="9"/>
      <c r="J18967">
        <v>15</v>
      </c>
      <c r="K18967">
        <f ca="1">SIMULATION!$D$3*SIMULATION!$D$17/$H18952/(SIMULATION!$D$17-$I18952)*(((EXP(-$I18952*$J18967))/(1-EXP(-SIMULATION!$D$4*$I18952)))-(EXP(-SIMULATION!$D$17*$J18967)/(1-EXP(-SIMULATION!$D$4*SIMULATION!$D$17))))</f>
        <v>1.2746276690992986</v>
      </c>
      <c r="L18967">
        <v>0.26827332051126512</v>
      </c>
      <c r="M18967">
        <f t="shared" ca="1" si="296"/>
        <v>1.6165762663041015</v>
      </c>
    </row>
    <row r="18968" spans="1:13" x14ac:dyDescent="0.25">
      <c r="A18968" s="9"/>
      <c r="H18968" s="9"/>
      <c r="J18968">
        <v>16</v>
      </c>
      <c r="K18968">
        <f ca="1">SIMULATION!$D$3*SIMULATION!$D$17/$H18952/(SIMULATION!$D$17-$I18952)*(((EXP(-$I18952*$J18968))/(1-EXP(-SIMULATION!$D$4*$I18952)))-(EXP(-SIMULATION!$D$17*$J18968)/(1-EXP(-SIMULATION!$D$4*SIMULATION!$D$17))))</f>
        <v>1.1474249695798036</v>
      </c>
      <c r="L18968">
        <v>-0.27730329267126691</v>
      </c>
      <c r="M18968">
        <f t="shared" ca="1" si="296"/>
        <v>0.82924024742209579</v>
      </c>
    </row>
    <row r="18969" spans="1:13" x14ac:dyDescent="0.25">
      <c r="A18969" s="9"/>
      <c r="H18969" s="9"/>
      <c r="J18969">
        <v>17</v>
      </c>
      <c r="K18969">
        <f ca="1">SIMULATION!$D$3*SIMULATION!$D$17/$H18952/(SIMULATION!$D$17-$I18952)*(((EXP(-$I18952*$J18969))/(1-EXP(-SIMULATION!$D$4*$I18952)))-(EXP(-SIMULATION!$D$17*$J18969)/(1-EXP(-SIMULATION!$D$4*SIMULATION!$D$17))))</f>
        <v>1.032420826492005</v>
      </c>
      <c r="L18969">
        <v>7.7646145570653885E-2</v>
      </c>
      <c r="M18969">
        <f t="shared" ca="1" si="296"/>
        <v>1.1125843242759779</v>
      </c>
    </row>
    <row r="18970" spans="1:13" x14ac:dyDescent="0.25">
      <c r="A18970" s="9"/>
      <c r="H18970" s="9"/>
      <c r="J18970">
        <v>18</v>
      </c>
      <c r="K18970">
        <f ca="1">SIMULATION!$D$3*SIMULATION!$D$17/$H18952/(SIMULATION!$D$17-$I18952)*(((EXP(-$I18952*$J18970))/(1-EXP(-SIMULATION!$D$4*$I18952)))-(EXP(-SIMULATION!$D$17*$J18970)/(1-EXP(-SIMULATION!$D$4*SIMULATION!$D$17))))</f>
        <v>0.92862615624762357</v>
      </c>
      <c r="L18970">
        <v>0.12519251666836761</v>
      </c>
      <c r="M18970">
        <f t="shared" ca="1" si="296"/>
        <v>1.0448832017923364</v>
      </c>
    </row>
    <row r="18971" spans="1:13" x14ac:dyDescent="0.25">
      <c r="A18971" s="9"/>
      <c r="H18971" s="9"/>
      <c r="J18971">
        <v>19</v>
      </c>
      <c r="K18971">
        <f ca="1">SIMULATION!$D$3*SIMULATION!$D$17/$H18952/(SIMULATION!$D$17-$I18952)*(((EXP(-$I18952*$J18971))/(1-EXP(-SIMULATION!$D$4*$I18952)))-(EXP(-SIMULATION!$D$17*$J18971)/(1-EXP(-SIMULATION!$D$4*SIMULATION!$D$17))))</f>
        <v>0.83506350117006845</v>
      </c>
      <c r="L18971">
        <v>-0.29428692318341648</v>
      </c>
      <c r="M18971">
        <f t="shared" ca="1" si="296"/>
        <v>0.58931523274795772</v>
      </c>
    </row>
    <row r="18972" spans="1:13" x14ac:dyDescent="0.25">
      <c r="A18972" s="9"/>
      <c r="H18972" s="9"/>
      <c r="J18972">
        <v>20</v>
      </c>
      <c r="K18972">
        <f ca="1">SIMULATION!$D$3*SIMULATION!$D$17/$H18952/(SIMULATION!$D$17-$I18952)*(((EXP(-$I18952*$J18972))/(1-EXP(-SIMULATION!$D$4*$I18952)))-(EXP(-SIMULATION!$D$17*$J18972)/(1-EXP(-SIMULATION!$D$4*SIMULATION!$D$17))))</f>
        <v>0.75079766180543506</v>
      </c>
      <c r="L18972">
        <v>0.44431181772610867</v>
      </c>
      <c r="M18972">
        <f t="shared" ca="1" si="296"/>
        <v>1.08438593566672</v>
      </c>
    </row>
    <row r="18973" spans="1:13" x14ac:dyDescent="0.25">
      <c r="A18973" s="9"/>
      <c r="H18973" s="9"/>
      <c r="J18973">
        <v>21</v>
      </c>
      <c r="K18973">
        <f ca="1">SIMULATION!$D$3*SIMULATION!$D$17/$H18952/(SIMULATION!$D$17-$I18952)*(((EXP(-$I18952*$J18973))/(1-EXP(-SIMULATION!$D$4*$I18952)))-(EXP(-SIMULATION!$D$17*$J18973)/(1-EXP(-SIMULATION!$D$4*SIMULATION!$D$17))))</f>
        <v>0.67495180095209506</v>
      </c>
      <c r="L18973">
        <v>-0.10378805858949365</v>
      </c>
      <c r="M18973">
        <f t="shared" ca="1" si="296"/>
        <v>0.60489986388979478</v>
      </c>
    </row>
    <row r="18974" spans="1:13" x14ac:dyDescent="0.25">
      <c r="A18974" s="9"/>
      <c r="H18974" s="9"/>
      <c r="J18974">
        <v>22</v>
      </c>
      <c r="K18974">
        <f ca="1">SIMULATION!$D$3*SIMULATION!$D$17/$H18952/(SIMULATION!$D$17-$I18952)*(((EXP(-$I18952*$J18974))/(1-EXP(-SIMULATION!$D$4*$I18952)))-(EXP(-SIMULATION!$D$17*$J18974)/(1-EXP(-SIMULATION!$D$4*SIMULATION!$D$17))))</f>
        <v>0.60671459477250234</v>
      </c>
      <c r="L18974">
        <v>-9.392718827654975E-2</v>
      </c>
      <c r="M18974">
        <f t="shared" ca="1" si="296"/>
        <v>0.54972759879917488</v>
      </c>
    </row>
    <row r="18975" spans="1:13" x14ac:dyDescent="0.25">
      <c r="A18975" s="9"/>
      <c r="H18975" s="9"/>
      <c r="J18975">
        <v>23</v>
      </c>
      <c r="K18975">
        <f ca="1">SIMULATION!$D$3*SIMULATION!$D$17/$H18952/(SIMULATION!$D$17-$I18952)*(((EXP(-$I18952*$J18975))/(1-EXP(-SIMULATION!$D$4*$I18952)))-(EXP(-SIMULATION!$D$17*$J18975)/(1-EXP(-SIMULATION!$D$4*SIMULATION!$D$17))))</f>
        <v>0.54534196763713849</v>
      </c>
      <c r="L18975">
        <v>4.4349389425142209E-2</v>
      </c>
      <c r="M18975">
        <f t="shared" ca="1" si="296"/>
        <v>0.56952755092975116</v>
      </c>
    </row>
    <row r="18976" spans="1:13" x14ac:dyDescent="0.25">
      <c r="A18976" s="9"/>
      <c r="H18976" s="9"/>
      <c r="J18976">
        <v>24</v>
      </c>
      <c r="K18976">
        <f ca="1">SIMULATION!$D$3*SIMULATION!$D$17/$H18952/(SIMULATION!$D$17-$I18952)*(((EXP(-$I18952*$J18976))/(1-EXP(-SIMULATION!$D$4*$I18952)))-(EXP(-SIMULATION!$D$17*$J18976)/(1-EXP(-SIMULATION!$D$4*SIMULATION!$D$17))))</f>
        <v>0.49015564455796146</v>
      </c>
      <c r="L18976">
        <v>-3.6730835134124465E-2</v>
      </c>
      <c r="M18976">
        <f t="shared" ca="1" si="296"/>
        <v>0.47215181838764247</v>
      </c>
    </row>
    <row r="18977" spans="1:13" x14ac:dyDescent="0.25">
      <c r="A18977" s="9">
        <v>760</v>
      </c>
      <c r="B18977" s="2">
        <f ca="1">NORMINV(RAND(),SIMULATION!D7,SIMULATION!D8)</f>
        <v>57.41468606366044</v>
      </c>
      <c r="C18977" s="2">
        <v>2</v>
      </c>
      <c r="D18977" s="2">
        <f ca="1">SIMULATION!$D$11*(1+(SIMULATION!$D$12*LN(1+$C18977)))*(1+(SIMULATION!$D$13*(($B18977/63.5)-1)))</f>
        <v>9.7861552977767428</v>
      </c>
      <c r="E18977" s="2">
        <v>6.3573035139031758E-2</v>
      </c>
      <c r="F18977" s="2">
        <f ca="1">D18977*(1+E18977)</f>
        <v>10.408290892398325</v>
      </c>
      <c r="G18977" s="2">
        <v>-0.34700723419699936</v>
      </c>
      <c r="H18977" s="9">
        <f>SIMULATION!$D$15*EXP($G$18977)</f>
        <v>156.03038828621817</v>
      </c>
      <c r="I18977" s="2">
        <f ca="1">$F18977/$H18977</f>
        <v>6.6706819144137619E-2</v>
      </c>
      <c r="J18977">
        <v>0</v>
      </c>
      <c r="K18977">
        <f ca="1">SIMULATION!$D$3*SIMULATION!$D$17/$H18977/(SIMULATION!$D$17-$I18977)*(((EXP(-$I18977*$J18977))/(1-EXP(-SIMULATION!$D$4*$I18977)))-(EXP(-SIMULATION!$D$17*$J18977)/(1-EXP(-SIMULATION!$D$4*SIMULATION!$D$17))))</f>
        <v>1.0475886046306355</v>
      </c>
      <c r="L18977">
        <v>0.24214034404673901</v>
      </c>
      <c r="M18977">
        <f t="shared" ca="1" si="296"/>
        <v>1.3012520697753409</v>
      </c>
    </row>
    <row r="18978" spans="1:13" x14ac:dyDescent="0.25">
      <c r="A18978" s="9"/>
      <c r="H18978" s="9"/>
      <c r="J18978">
        <v>1</v>
      </c>
      <c r="K18978">
        <f ca="1">SIMULATION!$D$3*SIMULATION!$D$17/$H18977/(SIMULATION!$D$17-$I18977)*(((EXP(-$I18977*$J18978))/(1-EXP(-SIMULATION!$D$4*$I18977)))-(EXP(-SIMULATION!$D$17*$J18978)/(1-EXP(-SIMULATION!$D$4*SIMULATION!$D$17))))</f>
        <v>2.2017706746341967</v>
      </c>
      <c r="L18978">
        <v>-9.0853411298029332E-2</v>
      </c>
      <c r="M18978">
        <f t="shared" ca="1" si="296"/>
        <v>2.0017322979477163</v>
      </c>
    </row>
    <row r="18979" spans="1:13" x14ac:dyDescent="0.25">
      <c r="A18979" s="9"/>
      <c r="H18979" s="9"/>
      <c r="J18979">
        <v>2</v>
      </c>
      <c r="K18979">
        <f ca="1">SIMULATION!$D$3*SIMULATION!$D$17/$H18977/(SIMULATION!$D$17-$I18977)*(((EXP(-$I18977*$J18979))/(1-EXP(-SIMULATION!$D$4*$I18977)))-(EXP(-SIMULATION!$D$17*$J18979)/(1-EXP(-SIMULATION!$D$4*SIMULATION!$D$17))))</f>
        <v>2.8426377122352902</v>
      </c>
      <c r="L18979">
        <v>0.12547955913901279</v>
      </c>
      <c r="M18979">
        <f t="shared" ca="1" si="296"/>
        <v>3.1993306391585064</v>
      </c>
    </row>
    <row r="18980" spans="1:13" x14ac:dyDescent="0.25">
      <c r="A18980" s="9"/>
      <c r="H18980" s="9"/>
      <c r="J18980">
        <v>3</v>
      </c>
      <c r="K18980">
        <f ca="1">SIMULATION!$D$3*SIMULATION!$D$17/$H18977/(SIMULATION!$D$17-$I18977)*(((EXP(-$I18977*$J18980))/(1-EXP(-SIMULATION!$D$4*$I18977)))-(EXP(-SIMULATION!$D$17*$J18980)/(1-EXP(-SIMULATION!$D$4*SIMULATION!$D$17))))</f>
        <v>3.1609331105869911</v>
      </c>
      <c r="L18980">
        <v>0.6333823701225072</v>
      </c>
      <c r="M18980">
        <f t="shared" ca="1" si="296"/>
        <v>5.1630124159692885</v>
      </c>
    </row>
    <row r="18981" spans="1:13" x14ac:dyDescent="0.25">
      <c r="A18981" s="9"/>
      <c r="H18981" s="9"/>
      <c r="J18981">
        <v>4</v>
      </c>
      <c r="K18981">
        <f ca="1">SIMULATION!$D$3*SIMULATION!$D$17/$H18977/(SIMULATION!$D$17-$I18977)*(((EXP(-$I18977*$J18981))/(1-EXP(-SIMULATION!$D$4*$I18977)))-(EXP(-SIMULATION!$D$17*$J18981)/(1-EXP(-SIMULATION!$D$4*SIMULATION!$D$17))))</f>
        <v>3.2784786070311385</v>
      </c>
      <c r="L18981">
        <v>0.23375519732826125</v>
      </c>
      <c r="M18981">
        <f t="shared" ca="1" si="296"/>
        <v>4.0448400207541848</v>
      </c>
    </row>
    <row r="18982" spans="1:13" x14ac:dyDescent="0.25">
      <c r="A18982" s="9"/>
      <c r="H18982" s="9"/>
      <c r="J18982">
        <v>5</v>
      </c>
      <c r="K18982">
        <f ca="1">SIMULATION!$D$3*SIMULATION!$D$17/$H18977/(SIMULATION!$D$17-$I18977)*(((EXP(-$I18977*$J18982))/(1-EXP(-SIMULATION!$D$4*$I18977)))-(EXP(-SIMULATION!$D$17*$J18982)/(1-EXP(-SIMULATION!$D$4*SIMULATION!$D$17))))</f>
        <v>3.2729558075332044</v>
      </c>
      <c r="L18982">
        <v>0.22285326276895268</v>
      </c>
      <c r="M18982">
        <f t="shared" ca="1" si="296"/>
        <v>4.0023446881405711</v>
      </c>
    </row>
    <row r="18983" spans="1:13" x14ac:dyDescent="0.25">
      <c r="A18983" s="9"/>
      <c r="H18983" s="9"/>
      <c r="J18983">
        <v>6</v>
      </c>
      <c r="K18983">
        <f ca="1">SIMULATION!$D$3*SIMULATION!$D$17/$H18977/(SIMULATION!$D$17-$I18977)*(((EXP(-$I18977*$J18983))/(1-EXP(-SIMULATION!$D$4*$I18977)))-(EXP(-SIMULATION!$D$17*$J18983)/(1-EXP(-SIMULATION!$D$4*SIMULATION!$D$17))))</f>
        <v>3.1937850765724076</v>
      </c>
      <c r="L18983">
        <v>-1.2663551126694116E-2</v>
      </c>
      <c r="M18983">
        <f t="shared" ca="1" si="296"/>
        <v>3.15334041596756</v>
      </c>
    </row>
    <row r="18984" spans="1:13" x14ac:dyDescent="0.25">
      <c r="A18984" s="9"/>
      <c r="H18984" s="9"/>
      <c r="J18984">
        <v>7</v>
      </c>
      <c r="K18984">
        <f ca="1">SIMULATION!$D$3*SIMULATION!$D$17/$H18977/(SIMULATION!$D$17-$I18977)*(((EXP(-$I18977*$J18984))/(1-EXP(-SIMULATION!$D$4*$I18977)))-(EXP(-SIMULATION!$D$17*$J18984)/(1-EXP(-SIMULATION!$D$4*SIMULATION!$D$17))))</f>
        <v>3.072299513207692</v>
      </c>
      <c r="L18984">
        <v>8.7027884907590031E-2</v>
      </c>
      <c r="M18984">
        <f t="shared" ca="1" si="296"/>
        <v>3.3396752416447759</v>
      </c>
    </row>
    <row r="18985" spans="1:13" x14ac:dyDescent="0.25">
      <c r="A18985" s="9"/>
      <c r="H18985" s="9"/>
      <c r="J18985">
        <v>8</v>
      </c>
      <c r="K18985">
        <f ca="1">SIMULATION!$D$3*SIMULATION!$D$17/$H18977/(SIMULATION!$D$17-$I18977)*(((EXP(-$I18977*$J18985))/(1-EXP(-SIMULATION!$D$4*$I18977)))-(EXP(-SIMULATION!$D$17*$J18985)/(1-EXP(-SIMULATION!$D$4*SIMULATION!$D$17))))</f>
        <v>2.9282631832538768</v>
      </c>
      <c r="L18985">
        <v>0.62957983973749909</v>
      </c>
      <c r="M18985">
        <f t="shared" ca="1" si="296"/>
        <v>4.7718386488760718</v>
      </c>
    </row>
    <row r="18986" spans="1:13" x14ac:dyDescent="0.25">
      <c r="A18986" s="9"/>
      <c r="H18986" s="9"/>
      <c r="J18986">
        <v>9</v>
      </c>
      <c r="K18986">
        <f ca="1">SIMULATION!$D$3*SIMULATION!$D$17/$H18977/(SIMULATION!$D$17-$I18977)*(((EXP(-$I18977*$J18986))/(1-EXP(-SIMULATION!$D$4*$I18977)))-(EXP(-SIMULATION!$D$17*$J18986)/(1-EXP(-SIMULATION!$D$4*SIMULATION!$D$17))))</f>
        <v>2.7740467587363353</v>
      </c>
      <c r="L18986">
        <v>-0.22551234175210652</v>
      </c>
      <c r="M18986">
        <f t="shared" ca="1" si="296"/>
        <v>2.1484649780438634</v>
      </c>
    </row>
    <row r="18987" spans="1:13" x14ac:dyDescent="0.25">
      <c r="A18987" s="9"/>
      <c r="H18987" s="9"/>
      <c r="J18987">
        <v>10</v>
      </c>
      <c r="K18987">
        <f ca="1">SIMULATION!$D$3*SIMULATION!$D$17/$H18977/(SIMULATION!$D$17-$I18977)*(((EXP(-$I18977*$J18987))/(1-EXP(-SIMULATION!$D$4*$I18977)))-(EXP(-SIMULATION!$D$17*$J18987)/(1-EXP(-SIMULATION!$D$4*SIMULATION!$D$17))))</f>
        <v>2.6173020575302148</v>
      </c>
      <c r="L18987">
        <v>3.7108150717277896E-2</v>
      </c>
      <c r="M18987">
        <f t="shared" ca="1" si="296"/>
        <v>2.7144252967536877</v>
      </c>
    </row>
    <row r="18988" spans="1:13" x14ac:dyDescent="0.25">
      <c r="A18988" s="9"/>
      <c r="H18988" s="9"/>
      <c r="J18988">
        <v>11</v>
      </c>
      <c r="K18988">
        <f ca="1">SIMULATION!$D$3*SIMULATION!$D$17/$H18977/(SIMULATION!$D$17-$I18977)*(((EXP(-$I18977*$J18988))/(1-EXP(-SIMULATION!$D$4*$I18977)))-(EXP(-SIMULATION!$D$17*$J18988)/(1-EXP(-SIMULATION!$D$4*SIMULATION!$D$17))))</f>
        <v>2.462674726428467</v>
      </c>
      <c r="L18988">
        <v>0.14412297010793476</v>
      </c>
      <c r="M18988">
        <f t="shared" ca="1" si="296"/>
        <v>2.8176027224110833</v>
      </c>
    </row>
    <row r="18989" spans="1:13" x14ac:dyDescent="0.25">
      <c r="A18989" s="9"/>
      <c r="H18989" s="9"/>
      <c r="J18989">
        <v>12</v>
      </c>
      <c r="K18989">
        <f ca="1">SIMULATION!$D$3*SIMULATION!$D$17/$H18977/(SIMULATION!$D$17-$I18977)*(((EXP(-$I18977*$J18989))/(1-EXP(-SIMULATION!$D$4*$I18977)))-(EXP(-SIMULATION!$D$17*$J18989)/(1-EXP(-SIMULATION!$D$4*SIMULATION!$D$17))))</f>
        <v>2.3129006223389705</v>
      </c>
      <c r="L18989">
        <v>-0.29981324790699887</v>
      </c>
      <c r="M18989">
        <f t="shared" ca="1" si="296"/>
        <v>1.619462374669405</v>
      </c>
    </row>
    <row r="18990" spans="1:13" x14ac:dyDescent="0.25">
      <c r="A18990" s="9"/>
      <c r="H18990" s="9"/>
      <c r="J18990">
        <v>13</v>
      </c>
      <c r="K18990">
        <f ca="1">SIMULATION!$D$3*SIMULATION!$D$17/$H18977/(SIMULATION!$D$17-$I18977)*(((EXP(-$I18977*$J18990))/(1-EXP(-SIMULATION!$D$4*$I18977)))-(EXP(-SIMULATION!$D$17*$J18990)/(1-EXP(-SIMULATION!$D$4*SIMULATION!$D$17))))</f>
        <v>2.1695073263425191</v>
      </c>
      <c r="L18990">
        <v>0.32314864519501757</v>
      </c>
      <c r="M18990">
        <f t="shared" ca="1" si="296"/>
        <v>2.8705806795907689</v>
      </c>
    </row>
    <row r="18991" spans="1:13" x14ac:dyDescent="0.25">
      <c r="A18991" s="9"/>
      <c r="H18991" s="9"/>
      <c r="J18991">
        <v>14</v>
      </c>
      <c r="K18991">
        <f ca="1">SIMULATION!$D$3*SIMULATION!$D$17/$H18977/(SIMULATION!$D$17-$I18977)*(((EXP(-$I18977*$J18991))/(1-EXP(-SIMULATION!$D$4*$I18977)))-(EXP(-SIMULATION!$D$17*$J18991)/(1-EXP(-SIMULATION!$D$4*SIMULATION!$D$17))))</f>
        <v>2.0332626865841328</v>
      </c>
      <c r="L18991">
        <v>-5.5204651123031856E-2</v>
      </c>
      <c r="M18991">
        <f t="shared" ca="1" si="296"/>
        <v>1.9210171293297773</v>
      </c>
    </row>
    <row r="18992" spans="1:13" x14ac:dyDescent="0.25">
      <c r="A18992" s="9"/>
      <c r="H18992" s="9"/>
      <c r="J18992">
        <v>15</v>
      </c>
      <c r="K18992">
        <f ca="1">SIMULATION!$D$3*SIMULATION!$D$17/$H18977/(SIMULATION!$D$17-$I18977)*(((EXP(-$I18977*$J18992))/(1-EXP(-SIMULATION!$D$4*$I18977)))-(EXP(-SIMULATION!$D$17*$J18992)/(1-EXP(-SIMULATION!$D$4*SIMULATION!$D$17))))</f>
        <v>1.904461315910726</v>
      </c>
      <c r="L18992">
        <v>0.13696966819476544</v>
      </c>
      <c r="M18992">
        <f t="shared" ca="1" si="296"/>
        <v>2.1653147504407846</v>
      </c>
    </row>
    <row r="18993" spans="1:13" x14ac:dyDescent="0.25">
      <c r="A18993" s="9"/>
      <c r="H18993" s="9"/>
      <c r="J18993">
        <v>16</v>
      </c>
      <c r="K18993">
        <f ca="1">SIMULATION!$D$3*SIMULATION!$D$17/$H18977/(SIMULATION!$D$17-$I18977)*(((EXP(-$I18977*$J18993))/(1-EXP(-SIMULATION!$D$4*$I18977)))-(EXP(-SIMULATION!$D$17*$J18993)/(1-EXP(-SIMULATION!$D$4*SIMULATION!$D$17))))</f>
        <v>1.7831073076052124</v>
      </c>
      <c r="L18993">
        <v>9.8366606102648316E-2</v>
      </c>
      <c r="M18993">
        <f t="shared" ca="1" si="296"/>
        <v>1.958505521771168</v>
      </c>
    </row>
    <row r="18994" spans="1:13" x14ac:dyDescent="0.25">
      <c r="A18994" s="9"/>
      <c r="H18994" s="9"/>
      <c r="J18994">
        <v>17</v>
      </c>
      <c r="K18994">
        <f ca="1">SIMULATION!$D$3*SIMULATION!$D$17/$H18977/(SIMULATION!$D$17-$I18977)*(((EXP(-$I18977*$J18994))/(1-EXP(-SIMULATION!$D$4*$I18977)))-(EXP(-SIMULATION!$D$17*$J18994)/(1-EXP(-SIMULATION!$D$4*SIMULATION!$D$17))))</f>
        <v>1.6690305018737859</v>
      </c>
      <c r="L18994">
        <v>-0.22756401863551975</v>
      </c>
      <c r="M18994">
        <f t="shared" ca="1" si="296"/>
        <v>1.2892192136421288</v>
      </c>
    </row>
    <row r="18995" spans="1:13" x14ac:dyDescent="0.25">
      <c r="A18995" s="9"/>
      <c r="H18995" s="9"/>
      <c r="J18995">
        <v>18</v>
      </c>
      <c r="K18995">
        <f ca="1">SIMULATION!$D$3*SIMULATION!$D$17/$H18977/(SIMULATION!$D$17-$I18977)*(((EXP(-$I18977*$J18995))/(1-EXP(-SIMULATION!$D$4*$I18977)))-(EXP(-SIMULATION!$D$17*$J18995)/(1-EXP(-SIMULATION!$D$4*SIMULATION!$D$17))))</f>
        <v>1.5619602230991521</v>
      </c>
      <c r="L18995">
        <v>-0.221451522592749</v>
      </c>
      <c r="M18995">
        <f t="shared" ca="1" si="296"/>
        <v>1.2160617534645348</v>
      </c>
    </row>
    <row r="18996" spans="1:13" x14ac:dyDescent="0.25">
      <c r="A18996" s="9"/>
      <c r="H18996" s="9"/>
      <c r="J18996">
        <v>19</v>
      </c>
      <c r="K18996">
        <f ca="1">SIMULATION!$D$3*SIMULATION!$D$17/$H18977/(SIMULATION!$D$17-$I18977)*(((EXP(-$I18977*$J18996))/(1-EXP(-SIMULATION!$D$4*$I18977)))-(EXP(-SIMULATION!$D$17*$J18996)/(1-EXP(-SIMULATION!$D$4*SIMULATION!$D$17))))</f>
        <v>1.4615718129608213</v>
      </c>
      <c r="L18996">
        <v>-0.16456487441962628</v>
      </c>
      <c r="M18996">
        <f t="shared" ca="1" si="296"/>
        <v>1.2210484311056582</v>
      </c>
    </row>
    <row r="18997" spans="1:13" x14ac:dyDescent="0.25">
      <c r="A18997" s="9"/>
      <c r="H18997" s="9"/>
      <c r="J18997">
        <v>20</v>
      </c>
      <c r="K18997">
        <f ca="1">SIMULATION!$D$3*SIMULATION!$D$17/$H18977/(SIMULATION!$D$17-$I18977)*(((EXP(-$I18977*$J18997))/(1-EXP(-SIMULATION!$D$4*$I18977)))-(EXP(-SIMULATION!$D$17*$J18997)/(1-EXP(-SIMULATION!$D$4*SIMULATION!$D$17))))</f>
        <v>1.3675157769164648</v>
      </c>
      <c r="L18997">
        <v>-0.16951230746459908</v>
      </c>
      <c r="M18997">
        <f t="shared" ca="1" si="296"/>
        <v>1.1357050220771108</v>
      </c>
    </row>
    <row r="18998" spans="1:13" x14ac:dyDescent="0.25">
      <c r="A18998" s="9"/>
      <c r="H18998" s="9"/>
      <c r="J18998">
        <v>21</v>
      </c>
      <c r="K18998">
        <f ca="1">SIMULATION!$D$3*SIMULATION!$D$17/$H18977/(SIMULATION!$D$17-$I18977)*(((EXP(-$I18977*$J18998))/(1-EXP(-SIMULATION!$D$4*$I18977)))-(EXP(-SIMULATION!$D$17*$J18998)/(1-EXP(-SIMULATION!$D$4*SIMULATION!$D$17))))</f>
        <v>1.2794358323366637</v>
      </c>
      <c r="L18998">
        <v>-6.0563009280818147E-2</v>
      </c>
      <c r="M18998">
        <f t="shared" ca="1" si="296"/>
        <v>1.201949348148647</v>
      </c>
    </row>
    <row r="18999" spans="1:13" x14ac:dyDescent="0.25">
      <c r="A18999" s="9"/>
      <c r="H18999" s="9"/>
      <c r="J18999">
        <v>22</v>
      </c>
      <c r="K18999">
        <f ca="1">SIMULATION!$D$3*SIMULATION!$D$17/$H18977/(SIMULATION!$D$17-$I18977)*(((EXP(-$I18977*$J18999))/(1-EXP(-SIMULATION!$D$4*$I18977)))-(EXP(-SIMULATION!$D$17*$J18999)/(1-EXP(-SIMULATION!$D$4*SIMULATION!$D$17))))</f>
        <v>1.1969798851806426</v>
      </c>
      <c r="L18999">
        <v>2.8633815806115775E-2</v>
      </c>
      <c r="M18999">
        <f t="shared" ca="1" si="296"/>
        <v>1.2312539867365306</v>
      </c>
    </row>
    <row r="19000" spans="1:13" x14ac:dyDescent="0.25">
      <c r="A19000" s="9"/>
      <c r="H19000" s="9"/>
      <c r="J19000">
        <v>23</v>
      </c>
      <c r="K19000">
        <f ca="1">SIMULATION!$D$3*SIMULATION!$D$17/$H18977/(SIMULATION!$D$17-$I18977)*(((EXP(-$I18977*$J19000))/(1-EXP(-SIMULATION!$D$4*$I18977)))-(EXP(-SIMULATION!$D$17*$J19000)/(1-EXP(-SIMULATION!$D$4*SIMULATION!$D$17))))</f>
        <v>1.1198065131183712</v>
      </c>
      <c r="L19000">
        <v>0.11707486195216069</v>
      </c>
      <c r="M19000">
        <f t="shared" ca="1" si="296"/>
        <v>1.2509077060548348</v>
      </c>
    </row>
    <row r="19001" spans="1:13" x14ac:dyDescent="0.25">
      <c r="A19001" s="9"/>
      <c r="H19001" s="9"/>
      <c r="J19001">
        <v>24</v>
      </c>
      <c r="K19001">
        <f ca="1">SIMULATION!$D$3*SIMULATION!$D$17/$H18977/(SIMULATION!$D$17-$I18977)*(((EXP(-$I18977*$J19001))/(1-EXP(-SIMULATION!$D$4*$I18977)))-(EXP(-SIMULATION!$D$17*$J19001)/(1-EXP(-SIMULATION!$D$4*SIMULATION!$D$17))))</f>
        <v>1.0475886046306355</v>
      </c>
      <c r="L19001">
        <v>-0.2242699671147349</v>
      </c>
      <c r="M19001">
        <f t="shared" ca="1" si="296"/>
        <v>0.81264594272035184</v>
      </c>
    </row>
    <row r="19002" spans="1:13" x14ac:dyDescent="0.25">
      <c r="A19002" s="9">
        <v>761</v>
      </c>
      <c r="B19002" s="2">
        <f ca="1">NORMINV(RAND(),SIMULATION!D7,SIMULATION!D8)</f>
        <v>67.462725476061593</v>
      </c>
      <c r="C19002" s="2">
        <v>2</v>
      </c>
      <c r="D19002" s="2">
        <f ca="1">SIMULATION!$D$11*(1+(SIMULATION!$D$12*LN(1+$C19002)))*(1+(SIMULATION!$D$13*(($B19002/63.5)-1)))</f>
        <v>10.532340160020532</v>
      </c>
      <c r="E19002" s="2">
        <v>0.186623606366699</v>
      </c>
      <c r="F19002" s="2">
        <f ca="1">D19002*(1+E19002)</f>
        <v>12.49792346416438</v>
      </c>
      <c r="G19002" s="2">
        <v>-0.4545856702688213</v>
      </c>
      <c r="H19002" s="9">
        <f>SIMULATION!$D$15*EXP($G$19002)</f>
        <v>140.11623791041103</v>
      </c>
      <c r="I19002" s="2">
        <f ca="1">$F19002/$H19002</f>
        <v>8.9196824369174338E-2</v>
      </c>
      <c r="J19002">
        <v>0</v>
      </c>
      <c r="K19002">
        <f ca="1">SIMULATION!$D$3*SIMULATION!$D$17/$H19002/(SIMULATION!$D$17-$I19002)*(((EXP(-$I19002*$J19002))/(1-EXP(-SIMULATION!$D$4*$I19002)))-(EXP(-SIMULATION!$D$17*$J19002)/(1-EXP(-SIMULATION!$D$4*SIMULATION!$D$17))))</f>
        <v>0.65398005075077936</v>
      </c>
      <c r="L19002">
        <v>1.8698739335615132E-2</v>
      </c>
      <c r="M19002">
        <f t="shared" ca="1" si="296"/>
        <v>0.66620865325046053</v>
      </c>
    </row>
    <row r="19003" spans="1:13" x14ac:dyDescent="0.25">
      <c r="A19003" s="9"/>
      <c r="H19003" s="9"/>
      <c r="J19003">
        <v>1</v>
      </c>
      <c r="K19003">
        <f ca="1">SIMULATION!$D$3*SIMULATION!$D$17/$H19002/(SIMULATION!$D$17-$I19002)*(((EXP(-$I19002*$J19003))/(1-EXP(-SIMULATION!$D$4*$I19002)))-(EXP(-SIMULATION!$D$17*$J19003)/(1-EXP(-SIMULATION!$D$4*SIMULATION!$D$17))))</f>
        <v>1.9425877691224487</v>
      </c>
      <c r="L19003">
        <v>0.11327257236951897</v>
      </c>
      <c r="M19003">
        <f t="shared" ca="1" si="296"/>
        <v>2.1626296827845137</v>
      </c>
    </row>
    <row r="19004" spans="1:13" x14ac:dyDescent="0.25">
      <c r="A19004" s="9"/>
      <c r="H19004" s="9"/>
      <c r="J19004">
        <v>2</v>
      </c>
      <c r="K19004">
        <f ca="1">SIMULATION!$D$3*SIMULATION!$D$17/$H19002/(SIMULATION!$D$17-$I19002)*(((EXP(-$I19002*$J19004))/(1-EXP(-SIMULATION!$D$4*$I19002)))-(EXP(-SIMULATION!$D$17*$J19004)/(1-EXP(-SIMULATION!$D$4*SIMULATION!$D$17))))</f>
        <v>2.6383516823160957</v>
      </c>
      <c r="L19004">
        <v>-0.25266138877379296</v>
      </c>
      <c r="M19004">
        <f t="shared" ca="1" si="296"/>
        <v>1.9717420821884379</v>
      </c>
    </row>
    <row r="19005" spans="1:13" x14ac:dyDescent="0.25">
      <c r="A19005" s="9"/>
      <c r="H19005" s="9"/>
      <c r="J19005">
        <v>3</v>
      </c>
      <c r="K19005">
        <f ca="1">SIMULATION!$D$3*SIMULATION!$D$17/$H19002/(SIMULATION!$D$17-$I19002)*(((EXP(-$I19002*$J19005))/(1-EXP(-SIMULATION!$D$4*$I19002)))-(EXP(-SIMULATION!$D$17*$J19005)/(1-EXP(-SIMULATION!$D$4*SIMULATION!$D$17))))</f>
        <v>2.9653009886788486</v>
      </c>
      <c r="L19005">
        <v>-0.14092496149874129</v>
      </c>
      <c r="M19005">
        <f t="shared" ca="1" si="296"/>
        <v>2.5474160610171022</v>
      </c>
    </row>
    <row r="19006" spans="1:13" x14ac:dyDescent="0.25">
      <c r="A19006" s="9"/>
      <c r="H19006" s="9"/>
      <c r="J19006">
        <v>4</v>
      </c>
      <c r="K19006">
        <f ca="1">SIMULATION!$D$3*SIMULATION!$D$17/$H19002/(SIMULATION!$D$17-$I19002)*(((EXP(-$I19002*$J19006))/(1-EXP(-SIMULATION!$D$4*$I19002)))-(EXP(-SIMULATION!$D$17*$J19006)/(1-EXP(-SIMULATION!$D$4*SIMULATION!$D$17))))</f>
        <v>3.066052328269647</v>
      </c>
      <c r="L19006">
        <v>4.2646312863276789E-2</v>
      </c>
      <c r="M19006">
        <f t="shared" ca="1" si="296"/>
        <v>3.1968081551162126</v>
      </c>
    </row>
    <row r="19007" spans="1:13" x14ac:dyDescent="0.25">
      <c r="A19007" s="9"/>
      <c r="H19007" s="9"/>
      <c r="J19007">
        <v>5</v>
      </c>
      <c r="K19007">
        <f ca="1">SIMULATION!$D$3*SIMULATION!$D$17/$H19002/(SIMULATION!$D$17-$I19002)*(((EXP(-$I19002*$J19007))/(1-EXP(-SIMULATION!$D$4*$I19002)))-(EXP(-SIMULATION!$D$17*$J19007)/(1-EXP(-SIMULATION!$D$4*SIMULATION!$D$17))))</f>
        <v>3.031131984317085</v>
      </c>
      <c r="L19007">
        <v>0.26594925357939692</v>
      </c>
      <c r="M19007">
        <f t="shared" ca="1" si="296"/>
        <v>3.8372592730468504</v>
      </c>
    </row>
    <row r="19008" spans="1:13" x14ac:dyDescent="0.25">
      <c r="A19008" s="9"/>
      <c r="H19008" s="9"/>
      <c r="J19008">
        <v>6</v>
      </c>
      <c r="K19008">
        <f ca="1">SIMULATION!$D$3*SIMULATION!$D$17/$H19002/(SIMULATION!$D$17-$I19002)*(((EXP(-$I19002*$J19008))/(1-EXP(-SIMULATION!$D$4*$I19002)))-(EXP(-SIMULATION!$D$17*$J19008)/(1-EXP(-SIMULATION!$D$4*SIMULATION!$D$17))))</f>
        <v>2.9177593678332641</v>
      </c>
      <c r="L19008">
        <v>-0.38728810038311345</v>
      </c>
      <c r="M19008">
        <f t="shared" ca="1" si="296"/>
        <v>1.7877458848900853</v>
      </c>
    </row>
    <row r="19009" spans="1:13" x14ac:dyDescent="0.25">
      <c r="A19009" s="9"/>
      <c r="H19009" s="9"/>
      <c r="J19009">
        <v>7</v>
      </c>
      <c r="K19009">
        <f ca="1">SIMULATION!$D$3*SIMULATION!$D$17/$H19002/(SIMULATION!$D$17-$I19002)*(((EXP(-$I19002*$J19009))/(1-EXP(-SIMULATION!$D$4*$I19002)))-(EXP(-SIMULATION!$D$17*$J19009)/(1-EXP(-SIMULATION!$D$4*SIMULATION!$D$17))))</f>
        <v>2.7618776249237023</v>
      </c>
      <c r="L19009">
        <v>6.4823070098199612E-2</v>
      </c>
      <c r="M19009">
        <f t="shared" ca="1" si="296"/>
        <v>2.9409110118067803</v>
      </c>
    </row>
    <row r="19010" spans="1:13" x14ac:dyDescent="0.25">
      <c r="A19010" s="9"/>
      <c r="H19010" s="9"/>
      <c r="J19010">
        <v>8</v>
      </c>
      <c r="K19010">
        <f ca="1">SIMULATION!$D$3*SIMULATION!$D$17/$H19002/(SIMULATION!$D$17-$I19002)*(((EXP(-$I19002*$J19010))/(1-EXP(-SIMULATION!$D$4*$I19002)))-(EXP(-SIMULATION!$D$17*$J19010)/(1-EXP(-SIMULATION!$D$4*SIMULATION!$D$17))))</f>
        <v>2.5858573744744944</v>
      </c>
      <c r="L19010">
        <v>0.55290510702550943</v>
      </c>
      <c r="M19010">
        <f t="shared" ca="1" si="296"/>
        <v>4.015591122861017</v>
      </c>
    </row>
    <row r="19011" spans="1:13" x14ac:dyDescent="0.25">
      <c r="A19011" s="9"/>
      <c r="H19011" s="9"/>
      <c r="J19011">
        <v>9</v>
      </c>
      <c r="K19011">
        <f ca="1">SIMULATION!$D$3*SIMULATION!$D$17/$H19002/(SIMULATION!$D$17-$I19002)*(((EXP(-$I19002*$J19011))/(1-EXP(-SIMULATION!$D$4*$I19002)))-(EXP(-SIMULATION!$D$17*$J19011)/(1-EXP(-SIMULATION!$D$4*SIMULATION!$D$17))))</f>
        <v>2.4034281749153279</v>
      </c>
      <c r="L19011">
        <v>0.64075592892895816</v>
      </c>
      <c r="M19011">
        <f t="shared" ref="M19011:M19074" ca="1" si="297">$K19011*(1+$L19011)</f>
        <v>3.9434390277472295</v>
      </c>
    </row>
    <row r="19012" spans="1:13" x14ac:dyDescent="0.25">
      <c r="A19012" s="9"/>
      <c r="H19012" s="9"/>
      <c r="J19012">
        <v>10</v>
      </c>
      <c r="K19012">
        <f ca="1">SIMULATION!$D$3*SIMULATION!$D$17/$H19002/(SIMULATION!$D$17-$I19002)*(((EXP(-$I19002*$J19012))/(1-EXP(-SIMULATION!$D$4*$I19002)))-(EXP(-SIMULATION!$D$17*$J19012)/(1-EXP(-SIMULATION!$D$4*SIMULATION!$D$17))))</f>
        <v>2.2228339026448931</v>
      </c>
      <c r="L19012">
        <v>0.10006978461928083</v>
      </c>
      <c r="M19012">
        <f t="shared" ca="1" si="297"/>
        <v>2.4452724125270029</v>
      </c>
    </row>
    <row r="19013" spans="1:13" x14ac:dyDescent="0.25">
      <c r="A19013" s="9"/>
      <c r="H19013" s="9"/>
      <c r="J19013">
        <v>11</v>
      </c>
      <c r="K19013">
        <f ca="1">SIMULATION!$D$3*SIMULATION!$D$17/$H19002/(SIMULATION!$D$17-$I19002)*(((EXP(-$I19002*$J19013))/(1-EXP(-SIMULATION!$D$4*$I19002)))-(EXP(-SIMULATION!$D$17*$J19013)/(1-EXP(-SIMULATION!$D$4*SIMULATION!$D$17))))</f>
        <v>2.0488503816884638</v>
      </c>
      <c r="L19013">
        <v>-0.43503736949847432</v>
      </c>
      <c r="M19013">
        <f t="shared" ca="1" si="297"/>
        <v>1.1575239011427694</v>
      </c>
    </row>
    <row r="19014" spans="1:13" x14ac:dyDescent="0.25">
      <c r="A19014" s="9"/>
      <c r="H19014" s="9"/>
      <c r="J19014">
        <v>12</v>
      </c>
      <c r="K19014">
        <f ca="1">SIMULATION!$D$3*SIMULATION!$D$17/$H19002/(SIMULATION!$D$17-$I19002)*(((EXP(-$I19002*$J19014))/(1-EXP(-SIMULATION!$D$4*$I19002)))-(EXP(-SIMULATION!$D$17*$J19014)/(1-EXP(-SIMULATION!$D$4*SIMULATION!$D$17))))</f>
        <v>1.884074292943382</v>
      </c>
      <c r="L19014">
        <v>-7.983334218879419E-2</v>
      </c>
      <c r="M19014">
        <f t="shared" ca="1" si="297"/>
        <v>1.7336623452057225</v>
      </c>
    </row>
    <row r="19015" spans="1:13" x14ac:dyDescent="0.25">
      <c r="A19015" s="9"/>
      <c r="H19015" s="9"/>
      <c r="J19015">
        <v>13</v>
      </c>
      <c r="K19015">
        <f ca="1">SIMULATION!$D$3*SIMULATION!$D$17/$H19002/(SIMULATION!$D$17-$I19002)*(((EXP(-$I19002*$J19015))/(1-EXP(-SIMULATION!$D$4*$I19002)))-(EXP(-SIMULATION!$D$17*$J19015)/(1-EXP(-SIMULATION!$D$4*SIMULATION!$D$17))))</f>
        <v>1.7297454461738684</v>
      </c>
      <c r="L19015">
        <v>7.8152353101128641E-2</v>
      </c>
      <c r="M19015">
        <f t="shared" ca="1" si="297"/>
        <v>1.8649291230583178</v>
      </c>
    </row>
    <row r="19016" spans="1:13" x14ac:dyDescent="0.25">
      <c r="A19016" s="9"/>
      <c r="H19016" s="9"/>
      <c r="J19016">
        <v>14</v>
      </c>
      <c r="K19016">
        <f ca="1">SIMULATION!$D$3*SIMULATION!$D$17/$H19002/(SIMULATION!$D$17-$I19002)*(((EXP(-$I19002*$J19016))/(1-EXP(-SIMULATION!$D$4*$I19002)))-(EXP(-SIMULATION!$D$17*$J19016)/(1-EXP(-SIMULATION!$D$4*SIMULATION!$D$17))))</f>
        <v>1.5862703346113212</v>
      </c>
      <c r="L19016">
        <v>-9.7010409433446413E-3</v>
      </c>
      <c r="M19016">
        <f t="shared" ca="1" si="297"/>
        <v>1.5708818611480437</v>
      </c>
    </row>
    <row r="19017" spans="1:13" x14ac:dyDescent="0.25">
      <c r="A19017" s="9"/>
      <c r="H19017" s="9"/>
      <c r="J19017">
        <v>15</v>
      </c>
      <c r="K19017">
        <f ca="1">SIMULATION!$D$3*SIMULATION!$D$17/$H19002/(SIMULATION!$D$17-$I19002)*(((EXP(-$I19002*$J19017))/(1-EXP(-SIMULATION!$D$4*$I19002)))-(EXP(-SIMULATION!$D$17*$J19017)/(1-EXP(-SIMULATION!$D$4*SIMULATION!$D$17))))</f>
        <v>1.4535545523928588</v>
      </c>
      <c r="L19017">
        <v>0.1038776936300267</v>
      </c>
      <c r="M19017">
        <f t="shared" ca="1" si="297"/>
        <v>1.6045464468608548</v>
      </c>
    </row>
    <row r="19018" spans="1:13" x14ac:dyDescent="0.25">
      <c r="A19018" s="9"/>
      <c r="H19018" s="9"/>
      <c r="J19018">
        <v>16</v>
      </c>
      <c r="K19018">
        <f ca="1">SIMULATION!$D$3*SIMULATION!$D$17/$H19002/(SIMULATION!$D$17-$I19002)*(((EXP(-$I19002*$J19018))/(1-EXP(-SIMULATION!$D$4*$I19002)))-(EXP(-SIMULATION!$D$17*$J19018)/(1-EXP(-SIMULATION!$D$4*SIMULATION!$D$17))))</f>
        <v>1.3312129902697893</v>
      </c>
      <c r="L19018">
        <v>-4.0881475331481204E-5</v>
      </c>
      <c r="M19018">
        <f t="shared" ca="1" si="297"/>
        <v>1.3311585683187668</v>
      </c>
    </row>
    <row r="19019" spans="1:13" x14ac:dyDescent="0.25">
      <c r="A19019" s="9"/>
      <c r="H19019" s="9"/>
      <c r="J19019">
        <v>17</v>
      </c>
      <c r="K19019">
        <f ca="1">SIMULATION!$D$3*SIMULATION!$D$17/$H19002/(SIMULATION!$D$17-$I19002)*(((EXP(-$I19002*$J19019))/(1-EXP(-SIMULATION!$D$4*$I19002)))-(EXP(-SIMULATION!$D$17*$J19019)/(1-EXP(-SIMULATION!$D$4*SIMULATION!$D$17))))</f>
        <v>1.218701949773179</v>
      </c>
      <c r="L19019">
        <v>0.31129954138099614</v>
      </c>
      <c r="M19019">
        <f t="shared" ca="1" si="297"/>
        <v>1.5980833078176953</v>
      </c>
    </row>
    <row r="19020" spans="1:13" x14ac:dyDescent="0.25">
      <c r="A19020" s="9"/>
      <c r="H19020" s="9"/>
      <c r="J19020">
        <v>18</v>
      </c>
      <c r="K19020">
        <f ca="1">SIMULATION!$D$3*SIMULATION!$D$17/$H19002/(SIMULATION!$D$17-$I19002)*(((EXP(-$I19002*$J19020))/(1-EXP(-SIMULATION!$D$4*$I19002)))-(EXP(-SIMULATION!$D$17*$J19020)/(1-EXP(-SIMULATION!$D$4*SIMULATION!$D$17))))</f>
        <v>1.1154014413651265</v>
      </c>
      <c r="L19020">
        <v>-0.27824459482198532</v>
      </c>
      <c r="M19020">
        <f t="shared" ca="1" si="297"/>
        <v>0.80504701924862843</v>
      </c>
    </row>
    <row r="19021" spans="1:13" x14ac:dyDescent="0.25">
      <c r="A19021" s="9"/>
      <c r="H19021" s="9"/>
      <c r="J19021">
        <v>19</v>
      </c>
      <c r="K19021">
        <f ca="1">SIMULATION!$D$3*SIMULATION!$D$17/$H19002/(SIMULATION!$D$17-$I19002)*(((EXP(-$I19002*$J19021))/(1-EXP(-SIMULATION!$D$4*$I19002)))-(EXP(-SIMULATION!$D$17*$J19021)/(1-EXP(-SIMULATION!$D$4*SIMULATION!$D$17))))</f>
        <v>1.0206657609934879</v>
      </c>
      <c r="L19021">
        <v>2.9991761439062497E-2</v>
      </c>
      <c r="M19021">
        <f t="shared" ca="1" si="297"/>
        <v>1.051277325006224</v>
      </c>
    </row>
    <row r="19022" spans="1:13" x14ac:dyDescent="0.25">
      <c r="A19022" s="9"/>
      <c r="H19022" s="9"/>
      <c r="J19022">
        <v>20</v>
      </c>
      <c r="K19022">
        <f ca="1">SIMULATION!$D$3*SIMULATION!$D$17/$H19002/(SIMULATION!$D$17-$I19002)*(((EXP(-$I19002*$J19022))/(1-EXP(-SIMULATION!$D$4*$I19002)))-(EXP(-SIMULATION!$D$17*$J19022)/(1-EXP(-SIMULATION!$D$4*SIMULATION!$D$17))))</f>
        <v>0.93385392317900151</v>
      </c>
      <c r="L19022">
        <v>-0.11498462110757249</v>
      </c>
      <c r="M19022">
        <f t="shared" ca="1" si="297"/>
        <v>0.82647508365244393</v>
      </c>
    </row>
    <row r="19023" spans="1:13" x14ac:dyDescent="0.25">
      <c r="A19023" s="9"/>
      <c r="H19023" s="9"/>
      <c r="J19023">
        <v>21</v>
      </c>
      <c r="K19023">
        <f ca="1">SIMULATION!$D$3*SIMULATION!$D$17/$H19002/(SIMULATION!$D$17-$I19002)*(((EXP(-$I19002*$J19023))/(1-EXP(-SIMULATION!$D$4*$I19002)))-(EXP(-SIMULATION!$D$17*$J19023)/(1-EXP(-SIMULATION!$D$4*SIMULATION!$D$17))))</f>
        <v>0.85434735443655863</v>
      </c>
      <c r="L19023">
        <v>-0.54955324672926209</v>
      </c>
      <c r="M19023">
        <f t="shared" ca="1" si="297"/>
        <v>0.38483799197139218</v>
      </c>
    </row>
    <row r="19024" spans="1:13" x14ac:dyDescent="0.25">
      <c r="A19024" s="9"/>
      <c r="H19024" s="9"/>
      <c r="J19024">
        <v>22</v>
      </c>
      <c r="K19024">
        <f ca="1">SIMULATION!$D$3*SIMULATION!$D$17/$H19002/(SIMULATION!$D$17-$I19002)*(((EXP(-$I19002*$J19024))/(1-EXP(-SIMULATION!$D$4*$I19002)))-(EXP(-SIMULATION!$D$17*$J19024)/(1-EXP(-SIMULATION!$D$4*SIMULATION!$D$17))))</f>
        <v>0.78155957716571167</v>
      </c>
      <c r="L19024">
        <v>0.44678587966000605</v>
      </c>
      <c r="M19024">
        <f t="shared" ca="1" si="297"/>
        <v>1.1307493603563965</v>
      </c>
    </row>
    <row r="19025" spans="1:13" x14ac:dyDescent="0.25">
      <c r="A19025" s="9"/>
      <c r="H19025" s="9"/>
      <c r="J19025">
        <v>23</v>
      </c>
      <c r="K19025">
        <f ca="1">SIMULATION!$D$3*SIMULATION!$D$17/$H19002/(SIMULATION!$D$17-$I19002)*(((EXP(-$I19002*$J19025))/(1-EXP(-SIMULATION!$D$4*$I19002)))-(EXP(-SIMULATION!$D$17*$J19025)/(1-EXP(-SIMULATION!$D$4*SIMULATION!$D$17))))</f>
        <v>0.71494090202389859</v>
      </c>
      <c r="L19025">
        <v>0.12486126493995103</v>
      </c>
      <c r="M19025">
        <f t="shared" ca="1" si="297"/>
        <v>0.80420932740791218</v>
      </c>
    </row>
    <row r="19026" spans="1:13" x14ac:dyDescent="0.25">
      <c r="A19026" s="9"/>
      <c r="H19026" s="9"/>
      <c r="J19026">
        <v>24</v>
      </c>
      <c r="K19026">
        <f ca="1">SIMULATION!$D$3*SIMULATION!$D$17/$H19002/(SIMULATION!$D$17-$I19002)*(((EXP(-$I19002*$J19026))/(1-EXP(-SIMULATION!$D$4*$I19002)))-(EXP(-SIMULATION!$D$17*$J19026)/(1-EXP(-SIMULATION!$D$4*SIMULATION!$D$17))))</f>
        <v>0.65398005075077958</v>
      </c>
      <c r="L19026">
        <v>0.12775814843422145</v>
      </c>
      <c r="M19026">
        <f t="shared" ca="1" si="297"/>
        <v>0.73753133114761737</v>
      </c>
    </row>
    <row r="19027" spans="1:13" x14ac:dyDescent="0.25">
      <c r="A19027" s="9">
        <v>762</v>
      </c>
      <c r="B19027" s="2">
        <f ca="1">NORMINV(RAND(),SIMULATION!D7,SIMULATION!D8)</f>
        <v>46.426415055247567</v>
      </c>
      <c r="C19027" s="2">
        <v>2</v>
      </c>
      <c r="D19027" s="2">
        <f ca="1">SIMULATION!$D$11*(1+(SIMULATION!$D$12*LN(1+$C19027)))*(1+(SIMULATION!$D$13*(($B19027/63.5)-1)))</f>
        <v>8.9701472038404724</v>
      </c>
      <c r="E19027" s="2">
        <v>0.33423384333931749</v>
      </c>
      <c r="F19027" s="2">
        <f ca="1">D19027*(1+E19027)</f>
        <v>11.968273979099505</v>
      </c>
      <c r="G19027" s="2">
        <v>-0.94318077449071536</v>
      </c>
      <c r="H19027" s="9">
        <f>SIMULATION!$D$15*EXP($G$19027)</f>
        <v>85.959585065000354</v>
      </c>
      <c r="I19027" s="2">
        <f ca="1">$F19027/$H19027</f>
        <v>0.13923140706239351</v>
      </c>
      <c r="J19027">
        <v>0</v>
      </c>
      <c r="K19027">
        <f ca="1">SIMULATION!$D$3*SIMULATION!$D$17/$H19027/(SIMULATION!$D$17-$I19027)*(((EXP(-$I19027*$J19027))/(1-EXP(-SIMULATION!$D$4*$I19027)))-(EXP(-SIMULATION!$D$17*$J19027)/(1-EXP(-SIMULATION!$D$4*SIMULATION!$D$17))))</f>
        <v>0.34134169693289518</v>
      </c>
      <c r="L19027">
        <v>-0.45795459306776176</v>
      </c>
      <c r="M19027">
        <f t="shared" ca="1" si="297"/>
        <v>0.18502269901693191</v>
      </c>
    </row>
    <row r="19028" spans="1:13" x14ac:dyDescent="0.25">
      <c r="A19028" s="9"/>
      <c r="H19028" s="9"/>
      <c r="J19028">
        <v>1</v>
      </c>
      <c r="K19028">
        <f ca="1">SIMULATION!$D$3*SIMULATION!$D$17/$H19027/(SIMULATION!$D$17-$I19027)*(((EXP(-$I19027*$J19028))/(1-EXP(-SIMULATION!$D$4*$I19027)))-(EXP(-SIMULATION!$D$17*$J19028)/(1-EXP(-SIMULATION!$D$4*SIMULATION!$D$17))))</f>
        <v>2.4313215875157819</v>
      </c>
      <c r="L19028">
        <v>0.58743493168833105</v>
      </c>
      <c r="M19028">
        <f t="shared" ca="1" si="297"/>
        <v>3.8595648181904796</v>
      </c>
    </row>
    <row r="19029" spans="1:13" x14ac:dyDescent="0.25">
      <c r="A19029" s="9"/>
      <c r="H19029" s="9"/>
      <c r="J19029">
        <v>2</v>
      </c>
      <c r="K19029">
        <f ca="1">SIMULATION!$D$3*SIMULATION!$D$17/$H19027/(SIMULATION!$D$17-$I19027)*(((EXP(-$I19027*$J19029))/(1-EXP(-SIMULATION!$D$4*$I19027)))-(EXP(-SIMULATION!$D$17*$J19029)/(1-EXP(-SIMULATION!$D$4*SIMULATION!$D$17))))</f>
        <v>3.4830548576690017</v>
      </c>
      <c r="L19029">
        <v>-1.2305254507666947E-2</v>
      </c>
      <c r="M19029">
        <f t="shared" ca="1" si="297"/>
        <v>3.4401949811812189</v>
      </c>
    </row>
    <row r="19030" spans="1:13" x14ac:dyDescent="0.25">
      <c r="A19030" s="9"/>
      <c r="H19030" s="9"/>
      <c r="J19030">
        <v>3</v>
      </c>
      <c r="K19030">
        <f ca="1">SIMULATION!$D$3*SIMULATION!$D$17/$H19027/(SIMULATION!$D$17-$I19027)*(((EXP(-$I19027*$J19030))/(1-EXP(-SIMULATION!$D$4*$I19027)))-(EXP(-SIMULATION!$D$17*$J19030)/(1-EXP(-SIMULATION!$D$4*SIMULATION!$D$17))))</f>
        <v>3.9068317733014553</v>
      </c>
      <c r="L19030">
        <v>0.19501541872813843</v>
      </c>
      <c r="M19030">
        <f t="shared" ca="1" si="297"/>
        <v>4.6687242074722342</v>
      </c>
    </row>
    <row r="19031" spans="1:13" x14ac:dyDescent="0.25">
      <c r="A19031" s="9"/>
      <c r="H19031" s="9"/>
      <c r="J19031">
        <v>4</v>
      </c>
      <c r="K19031">
        <f ca="1">SIMULATION!$D$3*SIMULATION!$D$17/$H19027/(SIMULATION!$D$17-$I19027)*(((EXP(-$I19027*$J19031))/(1-EXP(-SIMULATION!$D$4*$I19027)))-(EXP(-SIMULATION!$D$17*$J19031)/(1-EXP(-SIMULATION!$D$4*SIMULATION!$D$17))))</f>
        <v>3.960718247093896</v>
      </c>
      <c r="L19031">
        <v>2.7766368645783631E-2</v>
      </c>
      <c r="M19031">
        <f t="shared" ca="1" si="297"/>
        <v>4.0706930100447867</v>
      </c>
    </row>
    <row r="19032" spans="1:13" x14ac:dyDescent="0.25">
      <c r="A19032" s="9"/>
      <c r="H19032" s="9"/>
      <c r="J19032">
        <v>5</v>
      </c>
      <c r="K19032">
        <f ca="1">SIMULATION!$D$3*SIMULATION!$D$17/$H19027/(SIMULATION!$D$17-$I19027)*(((EXP(-$I19027*$J19032))/(1-EXP(-SIMULATION!$D$4*$I19027)))-(EXP(-SIMULATION!$D$17*$J19032)/(1-EXP(-SIMULATION!$D$4*SIMULATION!$D$17))))</f>
        <v>3.8058625476787871</v>
      </c>
      <c r="L19032">
        <v>3.1311941189408637E-2</v>
      </c>
      <c r="M19032">
        <f t="shared" ca="1" si="297"/>
        <v>3.9250314919466787</v>
      </c>
    </row>
    <row r="19033" spans="1:13" x14ac:dyDescent="0.25">
      <c r="A19033" s="9"/>
      <c r="H19033" s="9"/>
      <c r="J19033">
        <v>6</v>
      </c>
      <c r="K19033">
        <f ca="1">SIMULATION!$D$3*SIMULATION!$D$17/$H19027/(SIMULATION!$D$17-$I19027)*(((EXP(-$I19027*$J19033))/(1-EXP(-SIMULATION!$D$4*$I19027)))-(EXP(-SIMULATION!$D$17*$J19033)/(1-EXP(-SIMULATION!$D$4*SIMULATION!$D$17))))</f>
        <v>3.5418551141556747</v>
      </c>
      <c r="L19033">
        <v>0.4169837058981351</v>
      </c>
      <c r="M19033">
        <f t="shared" ca="1" si="297"/>
        <v>5.0187509854105707</v>
      </c>
    </row>
    <row r="19034" spans="1:13" x14ac:dyDescent="0.25">
      <c r="A19034" s="9"/>
      <c r="H19034" s="9"/>
      <c r="J19034">
        <v>7</v>
      </c>
      <c r="K19034">
        <f ca="1">SIMULATION!$D$3*SIMULATION!$D$17/$H19027/(SIMULATION!$D$17-$I19027)*(((EXP(-$I19027*$J19034))/(1-EXP(-SIMULATION!$D$4*$I19027)))-(EXP(-SIMULATION!$D$17*$J19034)/(1-EXP(-SIMULATION!$D$4*SIMULATION!$D$17))))</f>
        <v>3.2293165828410881</v>
      </c>
      <c r="L19034">
        <v>-0.1959417063688641</v>
      </c>
      <c r="M19034">
        <f t="shared" ca="1" si="297"/>
        <v>2.5965587811939361</v>
      </c>
    </row>
    <row r="19035" spans="1:13" x14ac:dyDescent="0.25">
      <c r="A19035" s="9"/>
      <c r="H19035" s="9"/>
      <c r="J19035">
        <v>8</v>
      </c>
      <c r="K19035">
        <f ca="1">SIMULATION!$D$3*SIMULATION!$D$17/$H19027/(SIMULATION!$D$17-$I19027)*(((EXP(-$I19027*$J19035))/(1-EXP(-SIMULATION!$D$4*$I19027)))-(EXP(-SIMULATION!$D$17*$J19035)/(1-EXP(-SIMULATION!$D$4*SIMULATION!$D$17))))</f>
        <v>2.9043106225677353</v>
      </c>
      <c r="L19035">
        <v>0.28248958378201977</v>
      </c>
      <c r="M19035">
        <f t="shared" ca="1" si="297"/>
        <v>3.7247481215105935</v>
      </c>
    </row>
    <row r="19036" spans="1:13" x14ac:dyDescent="0.25">
      <c r="A19036" s="9"/>
      <c r="H19036" s="9"/>
      <c r="J19036">
        <v>9</v>
      </c>
      <c r="K19036">
        <f ca="1">SIMULATION!$D$3*SIMULATION!$D$17/$H19027/(SIMULATION!$D$17-$I19027)*(((EXP(-$I19027*$J19036))/(1-EXP(-SIMULATION!$D$4*$I19027)))-(EXP(-SIMULATION!$D$17*$J19036)/(1-EXP(-SIMULATION!$D$4*SIMULATION!$D$17))))</f>
        <v>2.5875259828605239</v>
      </c>
      <c r="L19036">
        <v>0.10557510858447854</v>
      </c>
      <c r="M19036">
        <f t="shared" ca="1" si="297"/>
        <v>2.860704319466183</v>
      </c>
    </row>
    <row r="19037" spans="1:13" x14ac:dyDescent="0.25">
      <c r="A19037" s="9"/>
      <c r="H19037" s="9"/>
      <c r="J19037">
        <v>10</v>
      </c>
      <c r="K19037">
        <f ca="1">SIMULATION!$D$3*SIMULATION!$D$17/$H19027/(SIMULATION!$D$17-$I19027)*(((EXP(-$I19027*$J19037))/(1-EXP(-SIMULATION!$D$4*$I19027)))-(EXP(-SIMULATION!$D$17*$J19037)/(1-EXP(-SIMULATION!$D$4*SIMULATION!$D$17))))</f>
        <v>2.290113551353711</v>
      </c>
      <c r="L19037">
        <v>0.22811701159066294</v>
      </c>
      <c r="M19037">
        <f t="shared" ca="1" si="297"/>
        <v>2.8125274108917999</v>
      </c>
    </row>
    <row r="19038" spans="1:13" x14ac:dyDescent="0.25">
      <c r="A19038" s="9"/>
      <c r="H19038" s="9"/>
      <c r="J19038">
        <v>11</v>
      </c>
      <c r="K19038">
        <f ca="1">SIMULATION!$D$3*SIMULATION!$D$17/$H19027/(SIMULATION!$D$17-$I19027)*(((EXP(-$I19027*$J19038))/(1-EXP(-SIMULATION!$D$4*$I19027)))-(EXP(-SIMULATION!$D$17*$J19038)/(1-EXP(-SIMULATION!$D$4*SIMULATION!$D$17))))</f>
        <v>2.0173859715268754</v>
      </c>
      <c r="L19038">
        <v>-8.0174473239844515E-2</v>
      </c>
      <c r="M19038">
        <f t="shared" ca="1" si="297"/>
        <v>1.8556431139382561</v>
      </c>
    </row>
    <row r="19039" spans="1:13" x14ac:dyDescent="0.25">
      <c r="A19039" s="9"/>
      <c r="H19039" s="9"/>
      <c r="J19039">
        <v>12</v>
      </c>
      <c r="K19039">
        <f ca="1">SIMULATION!$D$3*SIMULATION!$D$17/$H19027/(SIMULATION!$D$17-$I19027)*(((EXP(-$I19027*$J19039))/(1-EXP(-SIMULATION!$D$4*$I19027)))-(EXP(-SIMULATION!$D$17*$J19039)/(1-EXP(-SIMULATION!$D$4*SIMULATION!$D$17))))</f>
        <v>1.7711528544598394</v>
      </c>
      <c r="L19039">
        <v>-2.480003855100148E-2</v>
      </c>
      <c r="M19039">
        <f t="shared" ca="1" si="297"/>
        <v>1.7272281953895192</v>
      </c>
    </row>
    <row r="19040" spans="1:13" x14ac:dyDescent="0.25">
      <c r="A19040" s="9"/>
      <c r="H19040" s="9"/>
      <c r="J19040">
        <v>13</v>
      </c>
      <c r="K19040">
        <f ca="1">SIMULATION!$D$3*SIMULATION!$D$17/$H19027/(SIMULATION!$D$17-$I19027)*(((EXP(-$I19027*$J19040))/(1-EXP(-SIMULATION!$D$4*$I19027)))-(EXP(-SIMULATION!$D$17*$J19040)/(1-EXP(-SIMULATION!$D$4*SIMULATION!$D$17))))</f>
        <v>1.5511862722664282</v>
      </c>
      <c r="L19040">
        <v>0.31732015259274715</v>
      </c>
      <c r="M19040">
        <f t="shared" ca="1" si="297"/>
        <v>2.0434089368817858</v>
      </c>
    </row>
    <row r="19041" spans="1:13" x14ac:dyDescent="0.25">
      <c r="A19041" s="9"/>
      <c r="H19041" s="9"/>
      <c r="J19041">
        <v>14</v>
      </c>
      <c r="K19041">
        <f ca="1">SIMULATION!$D$3*SIMULATION!$D$17/$H19027/(SIMULATION!$D$17-$I19027)*(((EXP(-$I19027*$J19041))/(1-EXP(-SIMULATION!$D$4*$I19027)))-(EXP(-SIMULATION!$D$17*$J19041)/(1-EXP(-SIMULATION!$D$4*SIMULATION!$D$17))))</f>
        <v>1.3561329397919821</v>
      </c>
      <c r="L19041">
        <v>-0.29930983206031864</v>
      </c>
      <c r="M19041">
        <f t="shared" ca="1" si="297"/>
        <v>0.95022901733137766</v>
      </c>
    </row>
    <row r="19042" spans="1:13" x14ac:dyDescent="0.25">
      <c r="A19042" s="9"/>
      <c r="H19042" s="9"/>
      <c r="J19042">
        <v>15</v>
      </c>
      <c r="K19042">
        <f ca="1">SIMULATION!$D$3*SIMULATION!$D$17/$H19027/(SIMULATION!$D$17-$I19027)*(((EXP(-$I19027*$J19042))/(1-EXP(-SIMULATION!$D$4*$I19027)))-(EXP(-SIMULATION!$D$17*$J19042)/(1-EXP(-SIMULATION!$D$4*SIMULATION!$D$17))))</f>
        <v>1.1840753224686535</v>
      </c>
      <c r="L19042">
        <v>3.1545736212369758E-2</v>
      </c>
      <c r="M19042">
        <f t="shared" ca="1" si="297"/>
        <v>1.2214278502468263</v>
      </c>
    </row>
    <row r="19043" spans="1:13" x14ac:dyDescent="0.25">
      <c r="A19043" s="9"/>
      <c r="H19043" s="9"/>
      <c r="J19043">
        <v>16</v>
      </c>
      <c r="K19043">
        <f ca="1">SIMULATION!$D$3*SIMULATION!$D$17/$H19027/(SIMULATION!$D$17-$I19027)*(((EXP(-$I19027*$J19043))/(1-EXP(-SIMULATION!$D$4*$I19027)))-(EXP(-SIMULATION!$D$17*$J19043)/(1-EXP(-SIMULATION!$D$4*SIMULATION!$D$17))))</f>
        <v>1.0328708141463374</v>
      </c>
      <c r="L19043">
        <v>0.12184576746614176</v>
      </c>
      <c r="M19043">
        <f t="shared" ca="1" si="297"/>
        <v>1.1587217511893766</v>
      </c>
    </row>
    <row r="19044" spans="1:13" x14ac:dyDescent="0.25">
      <c r="A19044" s="9"/>
      <c r="H19044" s="9"/>
      <c r="J19044">
        <v>17</v>
      </c>
      <c r="K19044">
        <f ca="1">SIMULATION!$D$3*SIMULATION!$D$17/$H19027/(SIMULATION!$D$17-$I19027)*(((EXP(-$I19027*$J19044))/(1-EXP(-SIMULATION!$D$4*$I19027)))-(EXP(-SIMULATION!$D$17*$J19044)/(1-EXP(-SIMULATION!$D$4*SIMULATION!$D$17))))</f>
        <v>0.90035134741396661</v>
      </c>
      <c r="L19044">
        <v>-3.8171349958820683E-2</v>
      </c>
      <c r="M19044">
        <f t="shared" ca="1" si="297"/>
        <v>0.86598372104593235</v>
      </c>
    </row>
    <row r="19045" spans="1:13" x14ac:dyDescent="0.25">
      <c r="A19045" s="9"/>
      <c r="H19045" s="9"/>
      <c r="J19045">
        <v>18</v>
      </c>
      <c r="K19045">
        <f ca="1">SIMULATION!$D$3*SIMULATION!$D$17/$H19027/(SIMULATION!$D$17-$I19027)*(((EXP(-$I19027*$J19045))/(1-EXP(-SIMULATION!$D$4*$I19027)))-(EXP(-SIMULATION!$D$17*$J19045)/(1-EXP(-SIMULATION!$D$4*SIMULATION!$D$17))))</f>
        <v>0.78443587179785246</v>
      </c>
      <c r="L19045">
        <v>-0.33707256273871727</v>
      </c>
      <c r="M19045">
        <f t="shared" ca="1" si="297"/>
        <v>0.52002406218677055</v>
      </c>
    </row>
    <row r="19046" spans="1:13" x14ac:dyDescent="0.25">
      <c r="A19046" s="9"/>
      <c r="H19046" s="9"/>
      <c r="J19046">
        <v>19</v>
      </c>
      <c r="K19046">
        <f ca="1">SIMULATION!$D$3*SIMULATION!$D$17/$H19027/(SIMULATION!$D$17-$I19027)*(((EXP(-$I19027*$J19046))/(1-EXP(-SIMULATION!$D$4*$I19027)))-(EXP(-SIMULATION!$D$17*$J19046)/(1-EXP(-SIMULATION!$D$4*SIMULATION!$D$17))))</f>
        <v>0.68318900197100429</v>
      </c>
      <c r="L19046">
        <v>0.27073408200964116</v>
      </c>
      <c r="M19046">
        <f t="shared" ca="1" si="297"/>
        <v>0.86815154925870708</v>
      </c>
    </row>
    <row r="19047" spans="1:13" x14ac:dyDescent="0.25">
      <c r="A19047" s="9"/>
      <c r="H19047" s="9"/>
      <c r="J19047">
        <v>20</v>
      </c>
      <c r="K19047">
        <f ca="1">SIMULATION!$D$3*SIMULATION!$D$17/$H19027/(SIMULATION!$D$17-$I19027)*(((EXP(-$I19027*$J19047))/(1-EXP(-SIMULATION!$D$4*$I19027)))-(EXP(-SIMULATION!$D$17*$J19047)/(1-EXP(-SIMULATION!$D$4*SIMULATION!$D$17))))</f>
        <v>0.59484691601204487</v>
      </c>
      <c r="L19047">
        <v>-5.2473685590190042E-2</v>
      </c>
      <c r="M19047">
        <f t="shared" ca="1" si="297"/>
        <v>0.56363310596693461</v>
      </c>
    </row>
    <row r="19048" spans="1:13" x14ac:dyDescent="0.25">
      <c r="A19048" s="9"/>
      <c r="H19048" s="9"/>
      <c r="J19048">
        <v>21</v>
      </c>
      <c r="K19048">
        <f ca="1">SIMULATION!$D$3*SIMULATION!$D$17/$H19027/(SIMULATION!$D$17-$I19027)*(((EXP(-$I19027*$J19048))/(1-EXP(-SIMULATION!$D$4*$I19027)))-(EXP(-SIMULATION!$D$17*$J19048)/(1-EXP(-SIMULATION!$D$4*SIMULATION!$D$17))))</f>
        <v>0.51782378543102214</v>
      </c>
      <c r="L19048">
        <v>3.4207635334274365E-2</v>
      </c>
      <c r="M19048">
        <f t="shared" ca="1" si="297"/>
        <v>0.53553731265046012</v>
      </c>
    </row>
    <row r="19049" spans="1:13" x14ac:dyDescent="0.25">
      <c r="A19049" s="9"/>
      <c r="H19049" s="9"/>
      <c r="J19049">
        <v>22</v>
      </c>
      <c r="K19049">
        <f ca="1">SIMULATION!$D$3*SIMULATION!$D$17/$H19027/(SIMULATION!$D$17-$I19027)*(((EXP(-$I19027*$J19049))/(1-EXP(-SIMULATION!$D$4*$I19027)))-(EXP(-SIMULATION!$D$17*$J19049)/(1-EXP(-SIMULATION!$D$4*SIMULATION!$D$17))))</f>
        <v>0.45070705081460105</v>
      </c>
      <c r="L19049">
        <v>0.45519318429454131</v>
      </c>
      <c r="M19049">
        <f t="shared" ca="1" si="297"/>
        <v>0.65586582845890096</v>
      </c>
    </row>
    <row r="19050" spans="1:13" x14ac:dyDescent="0.25">
      <c r="A19050" s="9"/>
      <c r="H19050" s="9"/>
      <c r="J19050">
        <v>23</v>
      </c>
      <c r="K19050">
        <f ca="1">SIMULATION!$D$3*SIMULATION!$D$17/$H19027/(SIMULATION!$D$17-$I19027)*(((EXP(-$I19027*$J19050))/(1-EXP(-SIMULATION!$D$4*$I19027)))-(EXP(-SIMULATION!$D$17*$J19050)/(1-EXP(-SIMULATION!$D$4*SIMULATION!$D$17))))</f>
        <v>0.39224669907071397</v>
      </c>
      <c r="L19050">
        <v>-0.34382496222442482</v>
      </c>
      <c r="M19050">
        <f t="shared" ca="1" si="297"/>
        <v>0.2573824925800704</v>
      </c>
    </row>
    <row r="19051" spans="1:13" x14ac:dyDescent="0.25">
      <c r="A19051" s="9"/>
      <c r="H19051" s="9"/>
      <c r="J19051">
        <v>24</v>
      </c>
      <c r="K19051">
        <f ca="1">SIMULATION!$D$3*SIMULATION!$D$17/$H19027/(SIMULATION!$D$17-$I19027)*(((EXP(-$I19027*$J19051))/(1-EXP(-SIMULATION!$D$4*$I19027)))-(EXP(-SIMULATION!$D$17*$J19051)/(1-EXP(-SIMULATION!$D$4*SIMULATION!$D$17))))</f>
        <v>0.3413416969328954</v>
      </c>
      <c r="L19051">
        <v>-2.685085834123823E-4</v>
      </c>
      <c r="M19051">
        <f t="shared" ca="1" si="297"/>
        <v>0.34125004375739237</v>
      </c>
    </row>
    <row r="19052" spans="1:13" x14ac:dyDescent="0.25">
      <c r="A19052" s="9">
        <v>763</v>
      </c>
      <c r="B19052" s="2">
        <f ca="1">NORMINV(RAND(),SIMULATION!D7,SIMULATION!D8)</f>
        <v>69.400481974554637</v>
      </c>
      <c r="C19052" s="2">
        <v>2</v>
      </c>
      <c r="D19052" s="2">
        <f ca="1">SIMULATION!$D$11*(1+(SIMULATION!$D$12*LN(1+$C19052)))*(1+(SIMULATION!$D$13*(($B19052/63.5)-1)))</f>
        <v>10.676241323873999</v>
      </c>
      <c r="E19052" s="2">
        <v>-2.5266700965420504E-2</v>
      </c>
      <c r="F19052" s="2">
        <f ca="1">D19052*(1+E19052)</f>
        <v>10.40648792690901</v>
      </c>
      <c r="G19052" s="2">
        <v>0.50706725249659501</v>
      </c>
      <c r="H19052" s="9">
        <f>SIMULATION!$D$15*EXP($G$19052)</f>
        <v>366.54645694835995</v>
      </c>
      <c r="I19052" s="2">
        <f ca="1">$F19052/$H19052</f>
        <v>2.8390638429701433E-2</v>
      </c>
      <c r="J19052">
        <v>0</v>
      </c>
      <c r="K19052">
        <f ca="1">SIMULATION!$D$3*SIMULATION!$D$17/$H19052/(SIMULATION!$D$17-$I19052)*(((EXP(-$I19052*$J19052))/(1-EXP(-SIMULATION!$D$4*$I19052)))-(EXP(-SIMULATION!$D$17*$J19052)/(1-EXP(-SIMULATION!$D$4*SIMULATION!$D$17))))</f>
        <v>1.6411213718596585</v>
      </c>
      <c r="L19052">
        <v>0.40216524712021828</v>
      </c>
      <c r="M19052">
        <f t="shared" ca="1" si="297"/>
        <v>2.3011233539278693</v>
      </c>
    </row>
    <row r="19053" spans="1:13" x14ac:dyDescent="0.25">
      <c r="A19053" s="9"/>
      <c r="H19053" s="9"/>
      <c r="J19053">
        <v>1</v>
      </c>
      <c r="K19053">
        <f ca="1">SIMULATION!$D$3*SIMULATION!$D$17/$H19052/(SIMULATION!$D$17-$I19052)*(((EXP(-$I19052*$J19053))/(1-EXP(-SIMULATION!$D$4*$I19052)))-(EXP(-SIMULATION!$D$17*$J19053)/(1-EXP(-SIMULATION!$D$4*SIMULATION!$D$17))))</f>
        <v>2.1260005466026768</v>
      </c>
      <c r="L19053">
        <v>-0.18215481116642268</v>
      </c>
      <c r="M19053">
        <f t="shared" ca="1" si="297"/>
        <v>1.7387393184965549</v>
      </c>
    </row>
    <row r="19054" spans="1:13" x14ac:dyDescent="0.25">
      <c r="A19054" s="9"/>
      <c r="H19054" s="9"/>
      <c r="J19054">
        <v>2</v>
      </c>
      <c r="K19054">
        <f ca="1">SIMULATION!$D$3*SIMULATION!$D$17/$H19052/(SIMULATION!$D$17-$I19052)*(((EXP(-$I19052*$J19054))/(1-EXP(-SIMULATION!$D$4*$I19052)))-(EXP(-SIMULATION!$D$17*$J19054)/(1-EXP(-SIMULATION!$D$4*SIMULATION!$D$17))))</f>
        <v>2.4066508761557386</v>
      </c>
      <c r="L19054">
        <v>-0.31142730536208968</v>
      </c>
      <c r="M19054">
        <f t="shared" ca="1" si="297"/>
        <v>1.6571540788472445</v>
      </c>
    </row>
    <row r="19055" spans="1:13" x14ac:dyDescent="0.25">
      <c r="A19055" s="9"/>
      <c r="H19055" s="9"/>
      <c r="J19055">
        <v>3</v>
      </c>
      <c r="K19055">
        <f ca="1">SIMULATION!$D$3*SIMULATION!$D$17/$H19052/(SIMULATION!$D$17-$I19052)*(((EXP(-$I19052*$J19055))/(1-EXP(-SIMULATION!$D$4*$I19052)))-(EXP(-SIMULATION!$D$17*$J19055)/(1-EXP(-SIMULATION!$D$4*SIMULATION!$D$17))))</f>
        <v>2.5572681620287332</v>
      </c>
      <c r="L19055">
        <v>0.3219612556126385</v>
      </c>
      <c r="M19055">
        <f t="shared" ca="1" si="297"/>
        <v>3.3806094304137284</v>
      </c>
    </row>
    <row r="19056" spans="1:13" x14ac:dyDescent="0.25">
      <c r="A19056" s="9"/>
      <c r="H19056" s="9"/>
      <c r="J19056">
        <v>4</v>
      </c>
      <c r="K19056">
        <f ca="1">SIMULATION!$D$3*SIMULATION!$D$17/$H19052/(SIMULATION!$D$17-$I19052)*(((EXP(-$I19052*$J19056))/(1-EXP(-SIMULATION!$D$4*$I19052)))-(EXP(-SIMULATION!$D$17*$J19056)/(1-EXP(-SIMULATION!$D$4*SIMULATION!$D$17))))</f>
        <v>2.6253753130093549</v>
      </c>
      <c r="L19056">
        <v>0.14064599078824894</v>
      </c>
      <c r="M19056">
        <f t="shared" ca="1" si="297"/>
        <v>2.9946238250985648</v>
      </c>
    </row>
    <row r="19057" spans="1:13" x14ac:dyDescent="0.25">
      <c r="A19057" s="9"/>
      <c r="H19057" s="9"/>
      <c r="J19057">
        <v>5</v>
      </c>
      <c r="K19057">
        <f ca="1">SIMULATION!$D$3*SIMULATION!$D$17/$H19052/(SIMULATION!$D$17-$I19052)*(((EXP(-$I19052*$J19057))/(1-EXP(-SIMULATION!$D$4*$I19052)))-(EXP(-SIMULATION!$D$17*$J19057)/(1-EXP(-SIMULATION!$D$4*SIMULATION!$D$17))))</f>
        <v>2.6414032602505255</v>
      </c>
      <c r="L19057">
        <v>-7.832347788285083E-3</v>
      </c>
      <c r="M19057">
        <f t="shared" ca="1" si="297"/>
        <v>2.6207148712671331</v>
      </c>
    </row>
    <row r="19058" spans="1:13" x14ac:dyDescent="0.25">
      <c r="A19058" s="9"/>
      <c r="H19058" s="9"/>
      <c r="J19058">
        <v>6</v>
      </c>
      <c r="K19058">
        <f ca="1">SIMULATION!$D$3*SIMULATION!$D$17/$H19052/(SIMULATION!$D$17-$I19052)*(((EXP(-$I19052*$J19058))/(1-EXP(-SIMULATION!$D$4*$I19052)))-(EXP(-SIMULATION!$D$17*$J19058)/(1-EXP(-SIMULATION!$D$4*SIMULATION!$D$17))))</f>
        <v>2.6248306217837496</v>
      </c>
      <c r="L19058">
        <v>-0.41301930790384989</v>
      </c>
      <c r="M19058">
        <f t="shared" ca="1" si="297"/>
        <v>1.5407248950097934</v>
      </c>
    </row>
    <row r="19059" spans="1:13" x14ac:dyDescent="0.25">
      <c r="A19059" s="9"/>
      <c r="H19059" s="9"/>
      <c r="J19059">
        <v>7</v>
      </c>
      <c r="K19059">
        <f ca="1">SIMULATION!$D$3*SIMULATION!$D$17/$H19052/(SIMULATION!$D$17-$I19052)*(((EXP(-$I19052*$J19059))/(1-EXP(-SIMULATION!$D$4*$I19052)))-(EXP(-SIMULATION!$D$17*$J19059)/(1-EXP(-SIMULATION!$D$4*SIMULATION!$D$17))))</f>
        <v>2.5881181306414422</v>
      </c>
      <c r="L19059">
        <v>-7.4953054203079364E-2</v>
      </c>
      <c r="M19059">
        <f t="shared" ca="1" si="297"/>
        <v>2.3941307721115015</v>
      </c>
    </row>
    <row r="19060" spans="1:13" x14ac:dyDescent="0.25">
      <c r="A19060" s="9"/>
      <c r="H19060" s="9"/>
      <c r="J19060">
        <v>8</v>
      </c>
      <c r="K19060">
        <f ca="1">SIMULATION!$D$3*SIMULATION!$D$17/$H19052/(SIMULATION!$D$17-$I19052)*(((EXP(-$I19052*$J19060))/(1-EXP(-SIMULATION!$D$4*$I19052)))-(EXP(-SIMULATION!$D$17*$J19060)/(1-EXP(-SIMULATION!$D$4*SIMULATION!$D$17))))</f>
        <v>2.5392298944677929</v>
      </c>
      <c r="L19060">
        <v>-5.5240313156870363E-2</v>
      </c>
      <c r="M19060">
        <f t="shared" ca="1" si="297"/>
        <v>2.398962039920105</v>
      </c>
    </row>
    <row r="19061" spans="1:13" x14ac:dyDescent="0.25">
      <c r="A19061" s="9"/>
      <c r="H19061" s="9"/>
      <c r="J19061">
        <v>9</v>
      </c>
      <c r="K19061">
        <f ca="1">SIMULATION!$D$3*SIMULATION!$D$17/$H19052/(SIMULATION!$D$17-$I19052)*(((EXP(-$I19052*$J19061))/(1-EXP(-SIMULATION!$D$4*$I19052)))-(EXP(-SIMULATION!$D$17*$J19061)/(1-EXP(-SIMULATION!$D$4*SIMULATION!$D$17))))</f>
        <v>2.4832490629295942</v>
      </c>
      <c r="L19061">
        <v>0.1936333701875447</v>
      </c>
      <c r="M19061">
        <f t="shared" ca="1" si="297"/>
        <v>2.9640889479997141</v>
      </c>
    </row>
    <row r="19062" spans="1:13" x14ac:dyDescent="0.25">
      <c r="A19062" s="9"/>
      <c r="H19062" s="9"/>
      <c r="J19062">
        <v>10</v>
      </c>
      <c r="K19062">
        <f ca="1">SIMULATION!$D$3*SIMULATION!$D$17/$H19052/(SIMULATION!$D$17-$I19052)*(((EXP(-$I19052*$J19062))/(1-EXP(-SIMULATION!$D$4*$I19052)))-(EXP(-SIMULATION!$D$17*$J19062)/(1-EXP(-SIMULATION!$D$4*SIMULATION!$D$17))))</f>
        <v>2.4234131701356678</v>
      </c>
      <c r="L19062">
        <v>-0.26654038921265638</v>
      </c>
      <c r="M19062">
        <f t="shared" ca="1" si="297"/>
        <v>1.7774756805446297</v>
      </c>
    </row>
    <row r="19063" spans="1:13" x14ac:dyDescent="0.25">
      <c r="A19063" s="9"/>
      <c r="H19063" s="9"/>
      <c r="J19063">
        <v>11</v>
      </c>
      <c r="K19063">
        <f ca="1">SIMULATION!$D$3*SIMULATION!$D$17/$H19052/(SIMULATION!$D$17-$I19052)*(((EXP(-$I19052*$J19063))/(1-EXP(-SIMULATION!$D$4*$I19052)))-(EXP(-SIMULATION!$D$17*$J19063)/(1-EXP(-SIMULATION!$D$4*SIMULATION!$D$17))))</f>
        <v>2.3617775911750902</v>
      </c>
      <c r="L19063">
        <v>7.8670231105503863E-2</v>
      </c>
      <c r="M19063">
        <f t="shared" ca="1" si="297"/>
        <v>2.5475791800926348</v>
      </c>
    </row>
    <row r="19064" spans="1:13" x14ac:dyDescent="0.25">
      <c r="A19064" s="9"/>
      <c r="H19064" s="9"/>
      <c r="J19064">
        <v>12</v>
      </c>
      <c r="K19064">
        <f ca="1">SIMULATION!$D$3*SIMULATION!$D$17/$H19052/(SIMULATION!$D$17-$I19052)*(((EXP(-$I19052*$J19064))/(1-EXP(-SIMULATION!$D$4*$I19052)))-(EXP(-SIMULATION!$D$17*$J19064)/(1-EXP(-SIMULATION!$D$4*SIMULATION!$D$17))))</f>
        <v>2.2996406856032054</v>
      </c>
      <c r="L19064">
        <v>-3.0816330296050114E-2</v>
      </c>
      <c r="M19064">
        <f t="shared" ca="1" si="297"/>
        <v>2.2287741986734217</v>
      </c>
    </row>
    <row r="19065" spans="1:13" x14ac:dyDescent="0.25">
      <c r="A19065" s="9"/>
      <c r="H19065" s="9"/>
      <c r="J19065">
        <v>13</v>
      </c>
      <c r="K19065">
        <f ca="1">SIMULATION!$D$3*SIMULATION!$D$17/$H19052/(SIMULATION!$D$17-$I19052)*(((EXP(-$I19052*$J19065))/(1-EXP(-SIMULATION!$D$4*$I19052)))-(EXP(-SIMULATION!$D$17*$J19065)/(1-EXP(-SIMULATION!$D$4*SIMULATION!$D$17))))</f>
        <v>2.2378162245743058</v>
      </c>
      <c r="L19065">
        <v>0.25572568184655298</v>
      </c>
      <c r="M19065">
        <f t="shared" ca="1" si="297"/>
        <v>2.8100833044508491</v>
      </c>
    </row>
    <row r="19066" spans="1:13" x14ac:dyDescent="0.25">
      <c r="A19066" s="9"/>
      <c r="H19066" s="9"/>
      <c r="J19066">
        <v>14</v>
      </c>
      <c r="K19066">
        <f ca="1">SIMULATION!$D$3*SIMULATION!$D$17/$H19052/(SIMULATION!$D$17-$I19052)*(((EXP(-$I19052*$J19066))/(1-EXP(-SIMULATION!$D$4*$I19052)))-(EXP(-SIMULATION!$D$17*$J19066)/(1-EXP(-SIMULATION!$D$4*SIMULATION!$D$17))))</f>
        <v>2.1768079540513652</v>
      </c>
      <c r="L19066">
        <v>0.15722085414152681</v>
      </c>
      <c r="M19066">
        <f t="shared" ca="1" si="297"/>
        <v>2.51904755988939</v>
      </c>
    </row>
    <row r="19067" spans="1:13" x14ac:dyDescent="0.25">
      <c r="A19067" s="9"/>
      <c r="H19067" s="9"/>
      <c r="J19067">
        <v>15</v>
      </c>
      <c r="K19067">
        <f ca="1">SIMULATION!$D$3*SIMULATION!$D$17/$H19052/(SIMULATION!$D$17-$I19052)*(((EXP(-$I19052*$J19067))/(1-EXP(-SIMULATION!$D$4*$I19052)))-(EXP(-SIMULATION!$D$17*$J19067)/(1-EXP(-SIMULATION!$D$4*SIMULATION!$D$17))))</f>
        <v>2.1169214448499702</v>
      </c>
      <c r="L19067">
        <v>0.61864415932131189</v>
      </c>
      <c r="M19067">
        <f t="shared" ca="1" si="297"/>
        <v>3.4265425324484369</v>
      </c>
    </row>
    <row r="19068" spans="1:13" x14ac:dyDescent="0.25">
      <c r="A19068" s="9"/>
      <c r="H19068" s="9"/>
      <c r="J19068">
        <v>16</v>
      </c>
      <c r="K19068">
        <f ca="1">SIMULATION!$D$3*SIMULATION!$D$17/$H19052/(SIMULATION!$D$17-$I19052)*(((EXP(-$I19052*$J19068))/(1-EXP(-SIMULATION!$D$4*$I19052)))-(EXP(-SIMULATION!$D$17*$J19068)/(1-EXP(-SIMULATION!$D$4*SIMULATION!$D$17))))</f>
        <v>2.0583357549634096</v>
      </c>
      <c r="L19068">
        <v>8.0216830599054139E-3</v>
      </c>
      <c r="M19068">
        <f t="shared" ca="1" si="297"/>
        <v>2.0748470720205971</v>
      </c>
    </row>
    <row r="19069" spans="1:13" x14ac:dyDescent="0.25">
      <c r="A19069" s="9"/>
      <c r="H19069" s="9"/>
      <c r="J19069">
        <v>17</v>
      </c>
      <c r="K19069">
        <f ca="1">SIMULATION!$D$3*SIMULATION!$D$17/$H19052/(SIMULATION!$D$17-$I19052)*(((EXP(-$I19052*$J19069))/(1-EXP(-SIMULATION!$D$4*$I19052)))-(EXP(-SIMULATION!$D$17*$J19069)/(1-EXP(-SIMULATION!$D$4*SIMULATION!$D$17))))</f>
        <v>2.0011493390109689</v>
      </c>
      <c r="L19069">
        <v>-9.9328139612479993E-2</v>
      </c>
      <c r="M19069">
        <f t="shared" ca="1" si="297"/>
        <v>1.8023788980802653</v>
      </c>
    </row>
    <row r="19070" spans="1:13" x14ac:dyDescent="0.25">
      <c r="A19070" s="9"/>
      <c r="H19070" s="9"/>
      <c r="J19070">
        <v>18</v>
      </c>
      <c r="K19070">
        <f ca="1">SIMULATION!$D$3*SIMULATION!$D$17/$H19052/(SIMULATION!$D$17-$I19052)*(((EXP(-$I19052*$J19070))/(1-EXP(-SIMULATION!$D$4*$I19052)))-(EXP(-SIMULATION!$D$17*$J19070)/(1-EXP(-SIMULATION!$D$4*SIMULATION!$D$17))))</f>
        <v>1.9454094549957421</v>
      </c>
      <c r="L19070">
        <v>-0.19022841042811889</v>
      </c>
      <c r="M19070">
        <f t="shared" ca="1" si="297"/>
        <v>1.5753373067400691</v>
      </c>
    </row>
    <row r="19071" spans="1:13" x14ac:dyDescent="0.25">
      <c r="A19071" s="9"/>
      <c r="H19071" s="9"/>
      <c r="J19071">
        <v>19</v>
      </c>
      <c r="K19071">
        <f ca="1">SIMULATION!$D$3*SIMULATION!$D$17/$H19052/(SIMULATION!$D$17-$I19052)*(((EXP(-$I19052*$J19071))/(1-EXP(-SIMULATION!$D$4*$I19052)))-(EXP(-SIMULATION!$D$17*$J19071)/(1-EXP(-SIMULATION!$D$4*SIMULATION!$D$17))))</f>
        <v>1.891130996105318</v>
      </c>
      <c r="L19071">
        <v>-0.19522590840447707</v>
      </c>
      <c r="M19071">
        <f t="shared" ca="1" si="297"/>
        <v>1.5219332294787937</v>
      </c>
    </row>
    <row r="19072" spans="1:13" x14ac:dyDescent="0.25">
      <c r="A19072" s="9"/>
      <c r="H19072" s="9"/>
      <c r="J19072">
        <v>20</v>
      </c>
      <c r="K19072">
        <f ca="1">SIMULATION!$D$3*SIMULATION!$D$17/$H19052/(SIMULATION!$D$17-$I19052)*(((EXP(-$I19052*$J19072))/(1-EXP(-SIMULATION!$D$4*$I19052)))-(EXP(-SIMULATION!$D$17*$J19072)/(1-EXP(-SIMULATION!$D$4*SIMULATION!$D$17))))</f>
        <v>1.8383085461804978</v>
      </c>
      <c r="L19072">
        <v>-7.4830530015874072E-3</v>
      </c>
      <c r="M19072">
        <f t="shared" ca="1" si="297"/>
        <v>1.8245523858961581</v>
      </c>
    </row>
    <row r="19073" spans="1:13" x14ac:dyDescent="0.25">
      <c r="A19073" s="9"/>
      <c r="H19073" s="9"/>
      <c r="J19073">
        <v>21</v>
      </c>
      <c r="K19073">
        <f ca="1">SIMULATION!$D$3*SIMULATION!$D$17/$H19052/(SIMULATION!$D$17-$I19052)*(((EXP(-$I19052*$J19073))/(1-EXP(-SIMULATION!$D$4*$I19052)))-(EXP(-SIMULATION!$D$17*$J19073)/(1-EXP(-SIMULATION!$D$4*SIMULATION!$D$17))))</f>
        <v>1.7869240930932517</v>
      </c>
      <c r="L19073">
        <v>-1.4799041763526694E-2</v>
      </c>
      <c r="M19073">
        <f t="shared" ca="1" si="297"/>
        <v>1.7604793288113127</v>
      </c>
    </row>
    <row r="19074" spans="1:13" x14ac:dyDescent="0.25">
      <c r="A19074" s="9"/>
      <c r="H19074" s="9"/>
      <c r="J19074">
        <v>22</v>
      </c>
      <c r="K19074">
        <f ca="1">SIMULATION!$D$3*SIMULATION!$D$17/$H19052/(SIMULATION!$D$17-$I19052)*(((EXP(-$I19052*$J19074))/(1-EXP(-SIMULATION!$D$4*$I19052)))-(EXP(-SIMULATION!$D$17*$J19074)/(1-EXP(-SIMULATION!$D$4*SIMULATION!$D$17))))</f>
        <v>1.7369519599450614</v>
      </c>
      <c r="L19074">
        <v>0.57159009163546259</v>
      </c>
      <c r="M19074">
        <f t="shared" ca="1" si="297"/>
        <v>2.7297764898964552</v>
      </c>
    </row>
    <row r="19075" spans="1:13" x14ac:dyDescent="0.25">
      <c r="A19075" s="9"/>
      <c r="H19075" s="9"/>
      <c r="J19075">
        <v>23</v>
      </c>
      <c r="K19075">
        <f ca="1">SIMULATION!$D$3*SIMULATION!$D$17/$H19052/(SIMULATION!$D$17-$I19052)*(((EXP(-$I19052*$J19075))/(1-EXP(-SIMULATION!$D$4*$I19052)))-(EXP(-SIMULATION!$D$17*$J19075)/(1-EXP(-SIMULATION!$D$4*SIMULATION!$D$17))))</f>
        <v>1.6883619537051233</v>
      </c>
      <c r="L19075">
        <v>0.88942277909656076</v>
      </c>
      <c r="M19075">
        <f t="shared" ref="M19075:M19138" ca="1" si="298">$K19075*(1+$L19075)</f>
        <v>3.1900295346904328</v>
      </c>
    </row>
    <row r="19076" spans="1:13" x14ac:dyDescent="0.25">
      <c r="A19076" s="9"/>
      <c r="H19076" s="9"/>
      <c r="J19076">
        <v>24</v>
      </c>
      <c r="K19076">
        <f ca="1">SIMULATION!$D$3*SIMULATION!$D$17/$H19052/(SIMULATION!$D$17-$I19052)*(((EXP(-$I19052*$J19076))/(1-EXP(-SIMULATION!$D$4*$I19052)))-(EXP(-SIMULATION!$D$17*$J19076)/(1-EXP(-SIMULATION!$D$4*SIMULATION!$D$17))))</f>
        <v>1.6411213718596585</v>
      </c>
      <c r="L19076">
        <v>3.8077661106393837E-2</v>
      </c>
      <c r="M19076">
        <f t="shared" ca="1" si="298"/>
        <v>1.7036114352917906</v>
      </c>
    </row>
    <row r="19077" spans="1:13" x14ac:dyDescent="0.25">
      <c r="A19077" s="9">
        <v>764</v>
      </c>
      <c r="B19077" s="2">
        <f ca="1">NORMINV(RAND(),SIMULATION!D7,SIMULATION!D8)</f>
        <v>55.924451885217621</v>
      </c>
      <c r="C19077" s="2">
        <v>2</v>
      </c>
      <c r="D19077" s="2">
        <f ca="1">SIMULATION!$D$11*(1+(SIMULATION!$D$12*LN(1+$C19077)))*(1+(SIMULATION!$D$13*(($B19077/63.5)-1)))</f>
        <v>9.6754879188470841</v>
      </c>
      <c r="E19077" s="2">
        <v>2.555583339262792E-2</v>
      </c>
      <c r="F19077" s="2">
        <f ca="1">D19077*(1+E19077)</f>
        <v>9.9227530760935245</v>
      </c>
      <c r="G19077" s="2">
        <v>-0.65363032449662073</v>
      </c>
      <c r="H19077" s="9">
        <f>SIMULATION!$D$15*EXP($G$19077)</f>
        <v>114.82712020282078</v>
      </c>
      <c r="I19077" s="2">
        <f ca="1">$F19077/$H19077</f>
        <v>8.6414716824447263E-2</v>
      </c>
      <c r="J19077">
        <v>0</v>
      </c>
      <c r="K19077">
        <f ca="1">SIMULATION!$D$3*SIMULATION!$D$17/$H19077/(SIMULATION!$D$17-$I19077)*(((EXP(-$I19077*$J19077))/(1-EXP(-SIMULATION!$D$4*$I19077)))-(EXP(-SIMULATION!$D$17*$J19077)/(1-EXP(-SIMULATION!$D$4*SIMULATION!$D$17))))</f>
        <v>0.85436483844156585</v>
      </c>
      <c r="L19077">
        <v>-4.568724459356595E-3</v>
      </c>
      <c r="M19077">
        <f t="shared" ca="1" si="298"/>
        <v>0.85046148090696361</v>
      </c>
    </row>
    <row r="19078" spans="1:13" x14ac:dyDescent="0.25">
      <c r="A19078" s="9"/>
      <c r="H19078" s="9"/>
      <c r="J19078">
        <v>1</v>
      </c>
      <c r="K19078">
        <f ca="1">SIMULATION!$D$3*SIMULATION!$D$17/$H19077/(SIMULATION!$D$17-$I19077)*(((EXP(-$I19077*$J19078))/(1-EXP(-SIMULATION!$D$4*$I19077)))-(EXP(-SIMULATION!$D$17*$J19078)/(1-EXP(-SIMULATION!$D$4*SIMULATION!$D$17))))</f>
        <v>2.4265584709927714</v>
      </c>
      <c r="L19078">
        <v>3.4694178620521099E-2</v>
      </c>
      <c r="M19078">
        <f t="shared" ca="1" si="298"/>
        <v>2.5107459240185332</v>
      </c>
    </row>
    <row r="19079" spans="1:13" x14ac:dyDescent="0.25">
      <c r="A19079" s="9"/>
      <c r="H19079" s="9"/>
      <c r="J19079">
        <v>2</v>
      </c>
      <c r="K19079">
        <f ca="1">SIMULATION!$D$3*SIMULATION!$D$17/$H19077/(SIMULATION!$D$17-$I19077)*(((EXP(-$I19077*$J19079))/(1-EXP(-SIMULATION!$D$4*$I19077)))-(EXP(-SIMULATION!$D$17*$J19079)/(1-EXP(-SIMULATION!$D$4*SIMULATION!$D$17))))</f>
        <v>3.2784979594930026</v>
      </c>
      <c r="L19079">
        <v>0.14563951411266793</v>
      </c>
      <c r="M19079">
        <f t="shared" ca="1" si="298"/>
        <v>3.7559768093329367</v>
      </c>
    </row>
    <row r="19080" spans="1:13" x14ac:dyDescent="0.25">
      <c r="A19080" s="9"/>
      <c r="H19080" s="9"/>
      <c r="J19080">
        <v>3</v>
      </c>
      <c r="K19080">
        <f ca="1">SIMULATION!$D$3*SIMULATION!$D$17/$H19077/(SIMULATION!$D$17-$I19077)*(((EXP(-$I19077*$J19080))/(1-EXP(-SIMULATION!$D$4*$I19077)))-(EXP(-SIMULATION!$D$17*$J19080)/(1-EXP(-SIMULATION!$D$4*SIMULATION!$D$17))))</f>
        <v>3.6817593633936894</v>
      </c>
      <c r="L19080">
        <v>-2.0391444902859608E-2</v>
      </c>
      <c r="M19080">
        <f t="shared" ca="1" si="298"/>
        <v>3.6066829701894596</v>
      </c>
    </row>
    <row r="19081" spans="1:13" x14ac:dyDescent="0.25">
      <c r="A19081" s="9"/>
      <c r="H19081" s="9"/>
      <c r="J19081">
        <v>4</v>
      </c>
      <c r="K19081">
        <f ca="1">SIMULATION!$D$3*SIMULATION!$D$17/$H19077/(SIMULATION!$D$17-$I19077)*(((EXP(-$I19077*$J19081))/(1-EXP(-SIMULATION!$D$4*$I19077)))-(EXP(-SIMULATION!$D$17*$J19081)/(1-EXP(-SIMULATION!$D$4*SIMULATION!$D$17))))</f>
        <v>3.8093090721108713</v>
      </c>
      <c r="L19081">
        <v>0.40986073348383945</v>
      </c>
      <c r="M19081">
        <f t="shared" ca="1" si="298"/>
        <v>5.3705952824728778</v>
      </c>
    </row>
    <row r="19082" spans="1:13" x14ac:dyDescent="0.25">
      <c r="A19082" s="9"/>
      <c r="H19082" s="9"/>
      <c r="J19082">
        <v>5</v>
      </c>
      <c r="K19082">
        <f ca="1">SIMULATION!$D$3*SIMULATION!$D$17/$H19077/(SIMULATION!$D$17-$I19077)*(((EXP(-$I19077*$J19082))/(1-EXP(-SIMULATION!$D$4*$I19077)))-(EXP(-SIMULATION!$D$17*$J19082)/(1-EXP(-SIMULATION!$D$4*SIMULATION!$D$17))))</f>
        <v>3.7710102665512704</v>
      </c>
      <c r="L19082">
        <v>0.40908418928113827</v>
      </c>
      <c r="M19082">
        <f t="shared" ca="1" si="298"/>
        <v>5.3136709442142465</v>
      </c>
    </row>
    <row r="19083" spans="1:13" x14ac:dyDescent="0.25">
      <c r="A19083" s="9"/>
      <c r="H19083" s="9"/>
      <c r="J19083">
        <v>6</v>
      </c>
      <c r="K19083">
        <f ca="1">SIMULATION!$D$3*SIMULATION!$D$17/$H19077/(SIMULATION!$D$17-$I19077)*(((EXP(-$I19077*$J19083))/(1-EXP(-SIMULATION!$D$4*$I19077)))-(EXP(-SIMULATION!$D$17*$J19083)/(1-EXP(-SIMULATION!$D$4*SIMULATION!$D$17))))</f>
        <v>3.6363690147440462</v>
      </c>
      <c r="L19083">
        <v>0.16186435244255254</v>
      </c>
      <c r="M19083">
        <f t="shared" ca="1" si="298"/>
        <v>4.2249675305577536</v>
      </c>
    </row>
    <row r="19084" spans="1:13" x14ac:dyDescent="0.25">
      <c r="A19084" s="9"/>
      <c r="H19084" s="9"/>
      <c r="J19084">
        <v>7</v>
      </c>
      <c r="K19084">
        <f ca="1">SIMULATION!$D$3*SIMULATION!$D$17/$H19077/(SIMULATION!$D$17-$I19077)*(((EXP(-$I19077*$J19084))/(1-EXP(-SIMULATION!$D$4*$I19077)))-(EXP(-SIMULATION!$D$17*$J19084)/(1-EXP(-SIMULATION!$D$4*SIMULATION!$D$17))))</f>
        <v>3.4491038201446385</v>
      </c>
      <c r="L19084">
        <v>-0.26269690262577045</v>
      </c>
      <c r="M19084">
        <f t="shared" ca="1" si="298"/>
        <v>2.5430349297579298</v>
      </c>
    </row>
    <row r="19085" spans="1:13" x14ac:dyDescent="0.25">
      <c r="A19085" s="9"/>
      <c r="H19085" s="9"/>
      <c r="J19085">
        <v>8</v>
      </c>
      <c r="K19085">
        <f ca="1">SIMULATION!$D$3*SIMULATION!$D$17/$H19077/(SIMULATION!$D$17-$I19077)*(((EXP(-$I19077*$J19085))/(1-EXP(-SIMULATION!$D$4*$I19077)))-(EXP(-SIMULATION!$D$17*$J19085)/(1-EXP(-SIMULATION!$D$4*SIMULATION!$D$17))))</f>
        <v>3.2364759947469444</v>
      </c>
      <c r="L19085">
        <v>0.23428662053391205</v>
      </c>
      <c r="M19085">
        <f t="shared" ca="1" si="298"/>
        <v>3.9947390179953373</v>
      </c>
    </row>
    <row r="19086" spans="1:13" x14ac:dyDescent="0.25">
      <c r="A19086" s="9"/>
      <c r="H19086" s="9"/>
      <c r="J19086">
        <v>9</v>
      </c>
      <c r="K19086">
        <f ca="1">SIMULATION!$D$3*SIMULATION!$D$17/$H19077/(SIMULATION!$D$17-$I19077)*(((EXP(-$I19077*$J19086))/(1-EXP(-SIMULATION!$D$4*$I19077)))-(EXP(-SIMULATION!$D$17*$J19086)/(1-EXP(-SIMULATION!$D$4*SIMULATION!$D$17))))</f>
        <v>3.0152631504441598</v>
      </c>
      <c r="L19086">
        <v>0.11267060582915513</v>
      </c>
      <c r="M19086">
        <f t="shared" ca="1" si="298"/>
        <v>3.3549946763390301</v>
      </c>
    </row>
    <row r="19087" spans="1:13" x14ac:dyDescent="0.25">
      <c r="A19087" s="9"/>
      <c r="H19087" s="9"/>
      <c r="J19087">
        <v>10</v>
      </c>
      <c r="K19087">
        <f ca="1">SIMULATION!$D$3*SIMULATION!$D$17/$H19077/(SIMULATION!$D$17-$I19077)*(((EXP(-$I19077*$J19087))/(1-EXP(-SIMULATION!$D$4*$I19077)))-(EXP(-SIMULATION!$D$17*$J19087)/(1-EXP(-SIMULATION!$D$4*SIMULATION!$D$17))))</f>
        <v>2.7955819858397355</v>
      </c>
      <c r="L19087">
        <v>0.20243897466632588</v>
      </c>
      <c r="M19087">
        <f t="shared" ca="1" si="298"/>
        <v>3.3615167366487824</v>
      </c>
    </row>
    <row r="19088" spans="1:13" x14ac:dyDescent="0.25">
      <c r="A19088" s="9"/>
      <c r="H19088" s="9"/>
      <c r="J19088">
        <v>11</v>
      </c>
      <c r="K19088">
        <f ca="1">SIMULATION!$D$3*SIMULATION!$D$17/$H19077/(SIMULATION!$D$17-$I19077)*(((EXP(-$I19077*$J19088))/(1-EXP(-SIMULATION!$D$4*$I19077)))-(EXP(-SIMULATION!$D$17*$J19088)/(1-EXP(-SIMULATION!$D$4*SIMULATION!$D$17))))</f>
        <v>2.5833332774983386</v>
      </c>
      <c r="L19088">
        <v>6.2297152625591205E-2</v>
      </c>
      <c r="M19088">
        <f t="shared" ca="1" si="298"/>
        <v>2.7442675849694211</v>
      </c>
    </row>
    <row r="19089" spans="1:13" x14ac:dyDescent="0.25">
      <c r="A19089" s="9"/>
      <c r="H19089" s="9"/>
      <c r="J19089">
        <v>12</v>
      </c>
      <c r="K19089">
        <f ca="1">SIMULATION!$D$3*SIMULATION!$D$17/$H19077/(SIMULATION!$D$17-$I19077)*(((EXP(-$I19077*$J19089))/(1-EXP(-SIMULATION!$D$4*$I19077)))-(EXP(-SIMULATION!$D$17*$J19089)/(1-EXP(-SIMULATION!$D$4*SIMULATION!$D$17))))</f>
        <v>2.3817643390377934</v>
      </c>
      <c r="L19089">
        <v>-0.33453300797095964</v>
      </c>
      <c r="M19089">
        <f t="shared" ca="1" si="298"/>
        <v>1.5849855504215158</v>
      </c>
    </row>
    <row r="19090" spans="1:13" x14ac:dyDescent="0.25">
      <c r="A19090" s="9"/>
      <c r="H19090" s="9"/>
      <c r="J19090">
        <v>13</v>
      </c>
      <c r="K19090">
        <f ca="1">SIMULATION!$D$3*SIMULATION!$D$17/$H19077/(SIMULATION!$D$17-$I19077)*(((EXP(-$I19077*$J19090))/(1-EXP(-SIMULATION!$D$4*$I19077)))-(EXP(-SIMULATION!$D$17*$J19090)/(1-EXP(-SIMULATION!$D$4*SIMULATION!$D$17))))</f>
        <v>2.1924662923635698</v>
      </c>
      <c r="L19090">
        <v>-0.16395835485322532</v>
      </c>
      <c r="M19090">
        <f t="shared" ca="1" si="298"/>
        <v>1.8329931259964884</v>
      </c>
    </row>
    <row r="19091" spans="1:13" x14ac:dyDescent="0.25">
      <c r="A19091" s="9"/>
      <c r="H19091" s="9"/>
      <c r="J19091">
        <v>14</v>
      </c>
      <c r="K19091">
        <f ca="1">SIMULATION!$D$3*SIMULATION!$D$17/$H19077/(SIMULATION!$D$17-$I19077)*(((EXP(-$I19077*$J19091))/(1-EXP(-SIMULATION!$D$4*$I19077)))-(EXP(-SIMULATION!$D$17*$J19091)/(1-EXP(-SIMULATION!$D$4*SIMULATION!$D$17))))</f>
        <v>2.016009483160667</v>
      </c>
      <c r="L19091">
        <v>1.7752032488011871E-2</v>
      </c>
      <c r="M19091">
        <f t="shared" ca="1" si="298"/>
        <v>2.0517977490018753</v>
      </c>
    </row>
    <row r="19092" spans="1:13" x14ac:dyDescent="0.25">
      <c r="A19092" s="9"/>
      <c r="H19092" s="9"/>
      <c r="J19092">
        <v>15</v>
      </c>
      <c r="K19092">
        <f ca="1">SIMULATION!$D$3*SIMULATION!$D$17/$H19077/(SIMULATION!$D$17-$I19077)*(((EXP(-$I19077*$J19092))/(1-EXP(-SIMULATION!$D$4*$I19077)))-(EXP(-SIMULATION!$D$17*$J19092)/(1-EXP(-SIMULATION!$D$4*SIMULATION!$D$17))))</f>
        <v>1.8523473134491675</v>
      </c>
      <c r="L19092">
        <v>0.17951963762410439</v>
      </c>
      <c r="M19092">
        <f t="shared" ca="1" si="298"/>
        <v>2.1848800319135453</v>
      </c>
    </row>
    <row r="19093" spans="1:13" x14ac:dyDescent="0.25">
      <c r="A19093" s="9"/>
      <c r="H19093" s="9"/>
      <c r="J19093">
        <v>16</v>
      </c>
      <c r="K19093">
        <f ca="1">SIMULATION!$D$3*SIMULATION!$D$17/$H19077/(SIMULATION!$D$17-$I19077)*(((EXP(-$I19077*$J19093))/(1-EXP(-SIMULATION!$D$4*$I19077)))-(EXP(-SIMULATION!$D$17*$J19093)/(1-EXP(-SIMULATION!$D$4*SIMULATION!$D$17))))</f>
        <v>1.7010719480953398</v>
      </c>
      <c r="L19093">
        <v>9.1838096215802661E-2</v>
      </c>
      <c r="M19093">
        <f t="shared" ca="1" si="298"/>
        <v>1.8572951573345227</v>
      </c>
    </row>
    <row r="19094" spans="1:13" x14ac:dyDescent="0.25">
      <c r="A19094" s="9"/>
      <c r="H19094" s="9"/>
      <c r="J19094">
        <v>17</v>
      </c>
      <c r="K19094">
        <f ca="1">SIMULATION!$D$3*SIMULATION!$D$17/$H19077/(SIMULATION!$D$17-$I19077)*(((EXP(-$I19077*$J19094))/(1-EXP(-SIMULATION!$D$4*$I19077)))-(EXP(-SIMULATION!$D$17*$J19094)/(1-EXP(-SIMULATION!$D$4*SIMULATION!$D$17))))</f>
        <v>1.5615753534724126</v>
      </c>
      <c r="L19094">
        <v>-0.48878039350729896</v>
      </c>
      <c r="M19094">
        <f t="shared" ca="1" si="298"/>
        <v>0.79830793771086728</v>
      </c>
    </row>
    <row r="19095" spans="1:13" x14ac:dyDescent="0.25">
      <c r="A19095" s="9"/>
      <c r="H19095" s="9"/>
      <c r="J19095">
        <v>18</v>
      </c>
      <c r="K19095">
        <f ca="1">SIMULATION!$D$3*SIMULATION!$D$17/$H19077/(SIMULATION!$D$17-$I19077)*(((EXP(-$I19077*$J19095))/(1-EXP(-SIMULATION!$D$4*$I19077)))-(EXP(-SIMULATION!$D$17*$J19095)/(1-EXP(-SIMULATION!$D$4*SIMULATION!$D$17))))</f>
        <v>1.4331499044761147</v>
      </c>
      <c r="L19095">
        <v>2.7218231500377388E-2</v>
      </c>
      <c r="M19095">
        <f t="shared" ca="1" si="298"/>
        <v>1.4721577103508894</v>
      </c>
    </row>
    <row r="19096" spans="1:13" x14ac:dyDescent="0.25">
      <c r="A19096" s="9"/>
      <c r="H19096" s="9"/>
      <c r="J19096">
        <v>19</v>
      </c>
      <c r="K19096">
        <f ca="1">SIMULATION!$D$3*SIMULATION!$D$17/$H19077/(SIMULATION!$D$17-$I19077)*(((EXP(-$I19077*$J19096))/(1-EXP(-SIMULATION!$D$4*$I19077)))-(EXP(-SIMULATION!$D$17*$J19096)/(1-EXP(-SIMULATION!$D$4*SIMULATION!$D$17))))</f>
        <v>1.3150504799299676</v>
      </c>
      <c r="L19096">
        <v>-0.44925822985292113</v>
      </c>
      <c r="M19096">
        <f t="shared" ca="1" si="298"/>
        <v>0.72425322914939605</v>
      </c>
    </row>
    <row r="19097" spans="1:13" x14ac:dyDescent="0.25">
      <c r="A19097" s="9"/>
      <c r="H19097" s="9"/>
      <c r="J19097">
        <v>20</v>
      </c>
      <c r="K19097">
        <f ca="1">SIMULATION!$D$3*SIMULATION!$D$17/$H19077/(SIMULATION!$D$17-$I19077)*(((EXP(-$I19077*$J19097))/(1-EXP(-SIMULATION!$D$4*$I19077)))-(EXP(-SIMULATION!$D$17*$J19097)/(1-EXP(-SIMULATION!$D$4*SIMULATION!$D$17))))</f>
        <v>1.2065320755169551</v>
      </c>
      <c r="L19097">
        <v>0.36007570087342161</v>
      </c>
      <c r="M19097">
        <f t="shared" ca="1" si="298"/>
        <v>1.6409749582349868</v>
      </c>
    </row>
    <row r="19098" spans="1:13" x14ac:dyDescent="0.25">
      <c r="A19098" s="9"/>
      <c r="H19098" s="9"/>
      <c r="J19098">
        <v>21</v>
      </c>
      <c r="K19098">
        <f ca="1">SIMULATION!$D$3*SIMULATION!$D$17/$H19077/(SIMULATION!$D$17-$I19077)*(((EXP(-$I19077*$J19098))/(1-EXP(-SIMULATION!$D$4*$I19077)))-(EXP(-SIMULATION!$D$17*$J19098)/(1-EXP(-SIMULATION!$D$4*SIMULATION!$D$17))))</f>
        <v>1.1068719081647354</v>
      </c>
      <c r="L19098">
        <v>0.3043421439151916</v>
      </c>
      <c r="M19098">
        <f t="shared" ca="1" si="298"/>
        <v>1.4437396777350899</v>
      </c>
    </row>
    <row r="19099" spans="1:13" x14ac:dyDescent="0.25">
      <c r="A19099" s="9"/>
      <c r="H19099" s="9"/>
      <c r="J19099">
        <v>22</v>
      </c>
      <c r="K19099">
        <f ca="1">SIMULATION!$D$3*SIMULATION!$D$17/$H19077/(SIMULATION!$D$17-$I19077)*(((EXP(-$I19077*$J19099))/(1-EXP(-SIMULATION!$D$4*$I19077)))-(EXP(-SIMULATION!$D$17*$J19099)/(1-EXP(-SIMULATION!$D$4*SIMULATION!$D$17))))</f>
        <v>1.015381747658747</v>
      </c>
      <c r="L19099">
        <v>-9.7654614807116624E-2</v>
      </c>
      <c r="M19099">
        <f t="shared" ca="1" si="298"/>
        <v>0.91622503420895507</v>
      </c>
    </row>
    <row r="19100" spans="1:13" x14ac:dyDescent="0.25">
      <c r="A19100" s="9"/>
      <c r="H19100" s="9"/>
      <c r="J19100">
        <v>23</v>
      </c>
      <c r="K19100">
        <f ca="1">SIMULATION!$D$3*SIMULATION!$D$17/$H19077/(SIMULATION!$D$17-$I19077)*(((EXP(-$I19077*$J19100))/(1-EXP(-SIMULATION!$D$4*$I19077)))-(EXP(-SIMULATION!$D$17*$J19100)/(1-EXP(-SIMULATION!$D$4*SIMULATION!$D$17))))</f>
        <v>0.931414137407099</v>
      </c>
      <c r="L19100">
        <v>0.39301587703268442</v>
      </c>
      <c r="M19100">
        <f t="shared" ca="1" si="298"/>
        <v>1.2974746815007911</v>
      </c>
    </row>
    <row r="19101" spans="1:13" x14ac:dyDescent="0.25">
      <c r="A19101" s="9"/>
      <c r="H19101" s="9"/>
      <c r="J19101">
        <v>24</v>
      </c>
      <c r="K19101">
        <f ca="1">SIMULATION!$D$3*SIMULATION!$D$17/$H19077/(SIMULATION!$D$17-$I19077)*(((EXP(-$I19077*$J19101))/(1-EXP(-SIMULATION!$D$4*$I19077)))-(EXP(-SIMULATION!$D$17*$J19101)/(1-EXP(-SIMULATION!$D$4*SIMULATION!$D$17))))</f>
        <v>0.85436483844156608</v>
      </c>
      <c r="L19101">
        <v>1.7389744690903167E-2</v>
      </c>
      <c r="M19101">
        <f t="shared" ca="1" si="298"/>
        <v>0.8692220248549497</v>
      </c>
    </row>
    <row r="19102" spans="1:13" x14ac:dyDescent="0.25">
      <c r="A19102" s="9">
        <v>765</v>
      </c>
      <c r="B19102" s="2">
        <f ca="1">NORMINV(RAND(),SIMULATION!D7,SIMULATION!D8)</f>
        <v>61.099720814701435</v>
      </c>
      <c r="C19102" s="2">
        <v>2</v>
      </c>
      <c r="D19102" s="2">
        <f ca="1">SIMULATION!$D$11*(1+(SIMULATION!$D$12*LN(1+$C19102)))*(1+(SIMULATION!$D$13*(($B19102/63.5)-1)))</f>
        <v>10.059812380040515</v>
      </c>
      <c r="E19102" s="2">
        <v>0.17302096845134102</v>
      </c>
      <c r="F19102" s="2">
        <f ca="1">D19102*(1+E19102)</f>
        <v>11.800370860473915</v>
      </c>
      <c r="G19102" s="2">
        <v>-0.97192399087627579</v>
      </c>
      <c r="H19102" s="9">
        <f>SIMULATION!$D$15*EXP($G$19102)</f>
        <v>83.524001052281889</v>
      </c>
      <c r="I19102" s="2">
        <f ca="1">$F19102/$H19102</f>
        <v>0.14128119716256729</v>
      </c>
      <c r="J19102">
        <v>0</v>
      </c>
      <c r="K19102">
        <f ca="1">SIMULATION!$D$3*SIMULATION!$D$17/$H19102/(SIMULATION!$D$17-$I19102)*(((EXP(-$I19102*$J19102))/(1-EXP(-SIMULATION!$D$4*$I19102)))-(EXP(-SIMULATION!$D$17*$J19102)/(1-EXP(-SIMULATION!$D$4*SIMULATION!$D$17))))</f>
        <v>0.33608581502262258</v>
      </c>
      <c r="L19102">
        <v>3.1901652190317327E-2</v>
      </c>
      <c r="M19102">
        <f t="shared" ca="1" si="298"/>
        <v>0.34680750779957359</v>
      </c>
    </row>
    <row r="19103" spans="1:13" x14ac:dyDescent="0.25">
      <c r="A19103" s="9"/>
      <c r="H19103" s="9"/>
      <c r="J19103">
        <v>1</v>
      </c>
      <c r="K19103">
        <f ca="1">SIMULATION!$D$3*SIMULATION!$D$17/$H19102/(SIMULATION!$D$17-$I19102)*(((EXP(-$I19102*$J19103))/(1-EXP(-SIMULATION!$D$4*$I19102)))-(EXP(-SIMULATION!$D$17*$J19103)/(1-EXP(-SIMULATION!$D$4*SIMULATION!$D$17))))</f>
        <v>2.4860240401206464</v>
      </c>
      <c r="L19103">
        <v>0.4273868306329896</v>
      </c>
      <c r="M19103">
        <f t="shared" ca="1" si="298"/>
        <v>3.5485179755052294</v>
      </c>
    </row>
    <row r="19104" spans="1:13" x14ac:dyDescent="0.25">
      <c r="A19104" s="9"/>
      <c r="H19104" s="9"/>
      <c r="J19104">
        <v>2</v>
      </c>
      <c r="K19104">
        <f ca="1">SIMULATION!$D$3*SIMULATION!$D$17/$H19102/(SIMULATION!$D$17-$I19102)*(((EXP(-$I19102*$J19104))/(1-EXP(-SIMULATION!$D$4*$I19102)))-(EXP(-SIMULATION!$D$17*$J19104)/(1-EXP(-SIMULATION!$D$4*SIMULATION!$D$17))))</f>
        <v>3.5645871740775665</v>
      </c>
      <c r="L19104">
        <v>5.4179414240394658E-2</v>
      </c>
      <c r="M19104">
        <f t="shared" ca="1" si="298"/>
        <v>3.7577144191779128</v>
      </c>
    </row>
    <row r="19105" spans="1:13" x14ac:dyDescent="0.25">
      <c r="A19105" s="9"/>
      <c r="H19105" s="9"/>
      <c r="J19105">
        <v>3</v>
      </c>
      <c r="K19105">
        <f ca="1">SIMULATION!$D$3*SIMULATION!$D$17/$H19102/(SIMULATION!$D$17-$I19102)*(((EXP(-$I19102*$J19105))/(1-EXP(-SIMULATION!$D$4*$I19102)))-(EXP(-SIMULATION!$D$17*$J19105)/(1-EXP(-SIMULATION!$D$4*SIMULATION!$D$17))))</f>
        <v>3.9960041760818328</v>
      </c>
      <c r="L19105">
        <v>0.10166423353597982</v>
      </c>
      <c r="M19105">
        <f t="shared" ca="1" si="298"/>
        <v>4.4022548778497672</v>
      </c>
    </row>
    <row r="19106" spans="1:13" x14ac:dyDescent="0.25">
      <c r="A19106" s="9"/>
      <c r="H19106" s="9"/>
      <c r="J19106">
        <v>4</v>
      </c>
      <c r="K19106">
        <f ca="1">SIMULATION!$D$3*SIMULATION!$D$17/$H19102/(SIMULATION!$D$17-$I19102)*(((EXP(-$I19102*$J19106))/(1-EXP(-SIMULATION!$D$4*$I19102)))-(EXP(-SIMULATION!$D$17*$J19106)/(1-EXP(-SIMULATION!$D$4*SIMULATION!$D$17))))</f>
        <v>4.0469378754029313</v>
      </c>
      <c r="L19106">
        <v>-0.24184617444265516</v>
      </c>
      <c r="M19106">
        <f t="shared" ca="1" si="298"/>
        <v>3.0682014320296456</v>
      </c>
    </row>
    <row r="19107" spans="1:13" x14ac:dyDescent="0.25">
      <c r="A19107" s="9"/>
      <c r="H19107" s="9"/>
      <c r="J19107">
        <v>5</v>
      </c>
      <c r="K19107">
        <f ca="1">SIMULATION!$D$3*SIMULATION!$D$17/$H19102/(SIMULATION!$D$17-$I19102)*(((EXP(-$I19102*$J19107))/(1-EXP(-SIMULATION!$D$4*$I19102)))-(EXP(-SIMULATION!$D$17*$J19107)/(1-EXP(-SIMULATION!$D$4*SIMULATION!$D$17))))</f>
        <v>3.8837631541280619</v>
      </c>
      <c r="L19107">
        <v>-0.17993077597412227</v>
      </c>
      <c r="M19107">
        <f t="shared" ca="1" si="298"/>
        <v>3.1849546361060952</v>
      </c>
    </row>
    <row r="19108" spans="1:13" x14ac:dyDescent="0.25">
      <c r="A19108" s="9"/>
      <c r="H19108" s="9"/>
      <c r="J19108">
        <v>6</v>
      </c>
      <c r="K19108">
        <f ca="1">SIMULATION!$D$3*SIMULATION!$D$17/$H19102/(SIMULATION!$D$17-$I19102)*(((EXP(-$I19102*$J19108))/(1-EXP(-SIMULATION!$D$4*$I19102)))-(EXP(-SIMULATION!$D$17*$J19108)/(1-EXP(-SIMULATION!$D$4*SIMULATION!$D$17))))</f>
        <v>3.6091820433560784</v>
      </c>
      <c r="L19108">
        <v>-0.31283189739500888</v>
      </c>
      <c r="M19108">
        <f t="shared" ca="1" si="298"/>
        <v>2.4801147766890015</v>
      </c>
    </row>
    <row r="19109" spans="1:13" x14ac:dyDescent="0.25">
      <c r="A19109" s="9"/>
      <c r="H19109" s="9"/>
      <c r="J19109">
        <v>7</v>
      </c>
      <c r="K19109">
        <f ca="1">SIMULATION!$D$3*SIMULATION!$D$17/$H19102/(SIMULATION!$D$17-$I19102)*(((EXP(-$I19102*$J19109))/(1-EXP(-SIMULATION!$D$4*$I19102)))-(EXP(-SIMULATION!$D$17*$J19109)/(1-EXP(-SIMULATION!$D$4*SIMULATION!$D$17))))</f>
        <v>3.2856092901181295</v>
      </c>
      <c r="L19109">
        <v>0.17452461020657398</v>
      </c>
      <c r="M19109">
        <f t="shared" ca="1" si="298"/>
        <v>3.8590289707670946</v>
      </c>
    </row>
    <row r="19110" spans="1:13" x14ac:dyDescent="0.25">
      <c r="A19110" s="9"/>
      <c r="H19110" s="9"/>
      <c r="J19110">
        <v>8</v>
      </c>
      <c r="K19110">
        <f ca="1">SIMULATION!$D$3*SIMULATION!$D$17/$H19102/(SIMULATION!$D$17-$I19102)*(((EXP(-$I19102*$J19110))/(1-EXP(-SIMULATION!$D$4*$I19102)))-(EXP(-SIMULATION!$D$17*$J19110)/(1-EXP(-SIMULATION!$D$4*SIMULATION!$D$17))))</f>
        <v>2.9500904339696721</v>
      </c>
      <c r="L19110">
        <v>0.40941512378085032</v>
      </c>
      <c r="M19110">
        <f t="shared" ca="1" si="298"/>
        <v>4.1579020741580681</v>
      </c>
    </row>
    <row r="19111" spans="1:13" x14ac:dyDescent="0.25">
      <c r="A19111" s="9"/>
      <c r="H19111" s="9"/>
      <c r="J19111">
        <v>9</v>
      </c>
      <c r="K19111">
        <f ca="1">SIMULATION!$D$3*SIMULATION!$D$17/$H19102/(SIMULATION!$D$17-$I19102)*(((EXP(-$I19102*$J19111))/(1-EXP(-SIMULATION!$D$4*$I19102)))-(EXP(-SIMULATION!$D$17*$J19111)/(1-EXP(-SIMULATION!$D$4*SIMULATION!$D$17))))</f>
        <v>2.6238026646000172</v>
      </c>
      <c r="L19111">
        <v>-0.20931236965052463</v>
      </c>
      <c r="M19111">
        <f t="shared" ca="1" si="298"/>
        <v>2.0746083113772271</v>
      </c>
    </row>
    <row r="19112" spans="1:13" x14ac:dyDescent="0.25">
      <c r="A19112" s="9"/>
      <c r="H19112" s="9"/>
      <c r="J19112">
        <v>10</v>
      </c>
      <c r="K19112">
        <f ca="1">SIMULATION!$D$3*SIMULATION!$D$17/$H19102/(SIMULATION!$D$17-$I19102)*(((EXP(-$I19102*$J19112))/(1-EXP(-SIMULATION!$D$4*$I19102)))-(EXP(-SIMULATION!$D$17*$J19112)/(1-EXP(-SIMULATION!$D$4*SIMULATION!$D$17))))</f>
        <v>2.3180919686036554</v>
      </c>
      <c r="L19112">
        <v>0.36199661201574601</v>
      </c>
      <c r="M19112">
        <f t="shared" ca="1" si="298"/>
        <v>3.1572334075790898</v>
      </c>
    </row>
    <row r="19113" spans="1:13" x14ac:dyDescent="0.25">
      <c r="A19113" s="9"/>
      <c r="H19113" s="9"/>
      <c r="J19113">
        <v>11</v>
      </c>
      <c r="K19113">
        <f ca="1">SIMULATION!$D$3*SIMULATION!$D$17/$H19102/(SIMULATION!$D$17-$I19102)*(((EXP(-$I19102*$J19113))/(1-EXP(-SIMULATION!$D$4*$I19102)))-(EXP(-SIMULATION!$D$17*$J19113)/(1-EXP(-SIMULATION!$D$4*SIMULATION!$D$17))))</f>
        <v>2.038297396514992</v>
      </c>
      <c r="L19113">
        <v>8.4625032149488702E-2</v>
      </c>
      <c r="M19113">
        <f t="shared" ca="1" si="298"/>
        <v>2.2107883792252925</v>
      </c>
    </row>
    <row r="19114" spans="1:13" x14ac:dyDescent="0.25">
      <c r="A19114" s="9"/>
      <c r="H19114" s="9"/>
      <c r="J19114">
        <v>12</v>
      </c>
      <c r="K19114">
        <f ca="1">SIMULATION!$D$3*SIMULATION!$D$17/$H19102/(SIMULATION!$D$17-$I19102)*(((EXP(-$I19102*$J19114))/(1-EXP(-SIMULATION!$D$4*$I19102)))-(EXP(-SIMULATION!$D$17*$J19114)/(1-EXP(-SIMULATION!$D$4*SIMULATION!$D$17))))</f>
        <v>1.7861631236628035</v>
      </c>
      <c r="L19114">
        <v>0.32589081045143131</v>
      </c>
      <c r="M19114">
        <f t="shared" ca="1" si="298"/>
        <v>2.3682572716317347</v>
      </c>
    </row>
    <row r="19115" spans="1:13" x14ac:dyDescent="0.25">
      <c r="A19115" s="9"/>
      <c r="H19115" s="9"/>
      <c r="J19115">
        <v>13</v>
      </c>
      <c r="K19115">
        <f ca="1">SIMULATION!$D$3*SIMULATION!$D$17/$H19102/(SIMULATION!$D$17-$I19102)*(((EXP(-$I19102*$J19115))/(1-EXP(-SIMULATION!$D$4*$I19102)))-(EXP(-SIMULATION!$D$17*$J19115)/(1-EXP(-SIMULATION!$D$4*SIMULATION!$D$17))))</f>
        <v>1.5613506236976846</v>
      </c>
      <c r="L19115">
        <v>0.2498587150697687</v>
      </c>
      <c r="M19115">
        <f t="shared" ca="1" si="298"/>
        <v>1.95146768430817</v>
      </c>
    </row>
    <row r="19116" spans="1:13" x14ac:dyDescent="0.25">
      <c r="A19116" s="9"/>
      <c r="H19116" s="9"/>
      <c r="J19116">
        <v>14</v>
      </c>
      <c r="K19116">
        <f ca="1">SIMULATION!$D$3*SIMULATION!$D$17/$H19102/(SIMULATION!$D$17-$I19102)*(((EXP(-$I19102*$J19116))/(1-EXP(-SIMULATION!$D$4*$I19102)))-(EXP(-SIMULATION!$D$17*$J19116)/(1-EXP(-SIMULATION!$D$4*SIMULATION!$D$17))))</f>
        <v>1.3623785906928536</v>
      </c>
      <c r="L19116">
        <v>-0.48294672816047846</v>
      </c>
      <c r="M19116">
        <f t="shared" ca="1" si="298"/>
        <v>0.70442230780185633</v>
      </c>
    </row>
    <row r="19117" spans="1:13" x14ac:dyDescent="0.25">
      <c r="A19117" s="9"/>
      <c r="H19117" s="9"/>
      <c r="J19117">
        <v>15</v>
      </c>
      <c r="K19117">
        <f ca="1">SIMULATION!$D$3*SIMULATION!$D$17/$H19102/(SIMULATION!$D$17-$I19102)*(((EXP(-$I19102*$J19117))/(1-EXP(-SIMULATION!$D$4*$I19102)))-(EXP(-SIMULATION!$D$17*$J19117)/(1-EXP(-SIMULATION!$D$4*SIMULATION!$D$17))))</f>
        <v>1.1871999847352217</v>
      </c>
      <c r="L19117">
        <v>0.15972496173495027</v>
      </c>
      <c r="M19117">
        <f t="shared" ca="1" si="298"/>
        <v>1.3768254568687885</v>
      </c>
    </row>
    <row r="19118" spans="1:13" x14ac:dyDescent="0.25">
      <c r="A19118" s="9"/>
      <c r="H19118" s="9"/>
      <c r="J19118">
        <v>16</v>
      </c>
      <c r="K19118">
        <f ca="1">SIMULATION!$D$3*SIMULATION!$D$17/$H19102/(SIMULATION!$D$17-$I19102)*(((EXP(-$I19102*$J19118))/(1-EXP(-SIMULATION!$D$4*$I19102)))-(EXP(-SIMULATION!$D$17*$J19118)/(1-EXP(-SIMULATION!$D$4*SIMULATION!$D$17))))</f>
        <v>1.0335498681118676</v>
      </c>
      <c r="L19118">
        <v>-0.11897660294709321</v>
      </c>
      <c r="M19118">
        <f t="shared" ca="1" si="298"/>
        <v>0.9105816158275013</v>
      </c>
    </row>
    <row r="19119" spans="1:13" x14ac:dyDescent="0.25">
      <c r="A19119" s="9"/>
      <c r="H19119" s="9"/>
      <c r="J19119">
        <v>17</v>
      </c>
      <c r="K19119">
        <f ca="1">SIMULATION!$D$3*SIMULATION!$D$17/$H19102/(SIMULATION!$D$17-$I19102)*(((EXP(-$I19102*$J19119))/(1-EXP(-SIMULATION!$D$4*$I19102)))-(EXP(-SIMULATION!$D$17*$J19119)/(1-EXP(-SIMULATION!$D$4*SIMULATION!$D$17))))</f>
        <v>0.89914925038553895</v>
      </c>
      <c r="L19119">
        <v>-1.7661272041932834E-2</v>
      </c>
      <c r="M19119">
        <f t="shared" ca="1" si="298"/>
        <v>0.88326913086818004</v>
      </c>
    </row>
    <row r="19120" spans="1:13" x14ac:dyDescent="0.25">
      <c r="A19120" s="9"/>
      <c r="H19120" s="9"/>
      <c r="J19120">
        <v>18</v>
      </c>
      <c r="K19120">
        <f ca="1">SIMULATION!$D$3*SIMULATION!$D$17/$H19102/(SIMULATION!$D$17-$I19102)*(((EXP(-$I19102*$J19120))/(1-EXP(-SIMULATION!$D$4*$I19102)))-(EXP(-SIMULATION!$D$17*$J19120)/(1-EXP(-SIMULATION!$D$4*SIMULATION!$D$17))))</f>
        <v>0.78181917129651624</v>
      </c>
      <c r="L19120">
        <v>-0.1551345644874316</v>
      </c>
      <c r="M19120">
        <f t="shared" ca="1" si="298"/>
        <v>0.66053199464950652</v>
      </c>
    </row>
    <row r="19121" spans="1:13" x14ac:dyDescent="0.25">
      <c r="A19121" s="9"/>
      <c r="H19121" s="9"/>
      <c r="J19121">
        <v>19</v>
      </c>
      <c r="K19121">
        <f ca="1">SIMULATION!$D$3*SIMULATION!$D$17/$H19102/(SIMULATION!$D$17-$I19102)*(((EXP(-$I19102*$J19121))/(1-EXP(-SIMULATION!$D$4*$I19102)))-(EXP(-SIMULATION!$D$17*$J19121)/(1-EXP(-SIMULATION!$D$4*SIMULATION!$D$17))))</f>
        <v>0.6795394418968207</v>
      </c>
      <c r="L19121">
        <v>5.3615365598719426E-2</v>
      </c>
      <c r="M19121">
        <f t="shared" ca="1" si="298"/>
        <v>0.71597319751286859</v>
      </c>
    </row>
    <row r="19122" spans="1:13" x14ac:dyDescent="0.25">
      <c r="A19122" s="9"/>
      <c r="H19122" s="9"/>
      <c r="J19122">
        <v>20</v>
      </c>
      <c r="K19122">
        <f ca="1">SIMULATION!$D$3*SIMULATION!$D$17/$H19102/(SIMULATION!$D$17-$I19102)*(((EXP(-$I19102*$J19122))/(1-EXP(-SIMULATION!$D$4*$I19102)))-(EXP(-SIMULATION!$D$17*$J19122)/(1-EXP(-SIMULATION!$D$4*SIMULATION!$D$17))))</f>
        <v>0.59047381412126998</v>
      </c>
      <c r="L19122">
        <v>-0.22060321732296173</v>
      </c>
      <c r="M19122">
        <f t="shared" ca="1" si="298"/>
        <v>0.46021339098115732</v>
      </c>
    </row>
    <row r="19123" spans="1:13" x14ac:dyDescent="0.25">
      <c r="A19123" s="9"/>
      <c r="H19123" s="9"/>
      <c r="J19123">
        <v>21</v>
      </c>
      <c r="K19123">
        <f ca="1">SIMULATION!$D$3*SIMULATION!$D$17/$H19102/(SIMULATION!$D$17-$I19102)*(((EXP(-$I19102*$J19123))/(1-EXP(-SIMULATION!$D$4*$I19102)))-(EXP(-SIMULATION!$D$17*$J19123)/(1-EXP(-SIMULATION!$D$4*SIMULATION!$D$17))))</f>
        <v>0.51297528028727912</v>
      </c>
      <c r="L19123">
        <v>0.16731485788355474</v>
      </c>
      <c r="M19123">
        <f t="shared" ca="1" si="298"/>
        <v>0.59880366640632188</v>
      </c>
    </row>
    <row r="19124" spans="1:13" x14ac:dyDescent="0.25">
      <c r="A19124" s="9"/>
      <c r="H19124" s="9"/>
      <c r="J19124">
        <v>22</v>
      </c>
      <c r="K19124">
        <f ca="1">SIMULATION!$D$3*SIMULATION!$D$17/$H19102/(SIMULATION!$D$17-$I19102)*(((EXP(-$I19102*$J19124))/(1-EXP(-SIMULATION!$D$4*$I19102)))-(EXP(-SIMULATION!$D$17*$J19124)/(1-EXP(-SIMULATION!$D$4*SIMULATION!$D$17))))</f>
        <v>0.44558006624588642</v>
      </c>
      <c r="L19124">
        <v>-0.34396040742924117</v>
      </c>
      <c r="M19124">
        <f t="shared" ca="1" si="298"/>
        <v>0.29231816511760306</v>
      </c>
    </row>
    <row r="19125" spans="1:13" x14ac:dyDescent="0.25">
      <c r="A19125" s="9"/>
      <c r="H19125" s="9"/>
      <c r="J19125">
        <v>23</v>
      </c>
      <c r="K19125">
        <f ca="1">SIMULATION!$D$3*SIMULATION!$D$17/$H19102/(SIMULATION!$D$17-$I19102)*(((EXP(-$I19102*$J19125))/(1-EXP(-SIMULATION!$D$4*$I19102)))-(EXP(-SIMULATION!$D$17*$J19125)/(1-EXP(-SIMULATION!$D$4*SIMULATION!$D$17))))</f>
        <v>0.38699561802750432</v>
      </c>
      <c r="L19125">
        <v>9.0292279410995949E-2</v>
      </c>
      <c r="M19125">
        <f t="shared" ca="1" si="298"/>
        <v>0.42193833450127477</v>
      </c>
    </row>
    <row r="19126" spans="1:13" x14ac:dyDescent="0.25">
      <c r="A19126" s="9"/>
      <c r="H19126" s="9"/>
      <c r="J19126">
        <v>24</v>
      </c>
      <c r="K19126">
        <f ca="1">SIMULATION!$D$3*SIMULATION!$D$17/$H19102/(SIMULATION!$D$17-$I19102)*(((EXP(-$I19102*$J19126))/(1-EXP(-SIMULATION!$D$4*$I19102)))-(EXP(-SIMULATION!$D$17*$J19126)/(1-EXP(-SIMULATION!$D$4*SIMULATION!$D$17))))</f>
        <v>0.33608581502262402</v>
      </c>
      <c r="L19126">
        <v>0.213463830046074</v>
      </c>
      <c r="M19126">
        <f t="shared" ca="1" si="298"/>
        <v>0.40782798032150974</v>
      </c>
    </row>
    <row r="19127" spans="1:13" x14ac:dyDescent="0.25">
      <c r="A19127" s="9">
        <v>766</v>
      </c>
      <c r="B19127" s="2">
        <f ca="1">NORMINV(RAND(),SIMULATION!D7,SIMULATION!D8)</f>
        <v>60.837958745521988</v>
      </c>
      <c r="C19127" s="2">
        <v>2</v>
      </c>
      <c r="D19127" s="2">
        <f ca="1">SIMULATION!$D$11*(1+(SIMULATION!$D$12*LN(1+$C19127)))*(1+(SIMULATION!$D$13*(($B19127/63.5)-1)))</f>
        <v>10.040373474049536</v>
      </c>
      <c r="E19127" s="2">
        <v>8.7577899638095022E-2</v>
      </c>
      <c r="F19127" s="2">
        <f ca="1">D19127*(1+E19127)</f>
        <v>10.919688294488838</v>
      </c>
      <c r="G19127" s="2">
        <v>0.78114458812100884</v>
      </c>
      <c r="H19127" s="9">
        <f>SIMULATION!$D$15*EXP($G$19127)</f>
        <v>482.12460985268262</v>
      </c>
      <c r="I19127" s="2">
        <f ca="1">$F19127/$H19127</f>
        <v>2.2649099571634485E-2</v>
      </c>
      <c r="J19127">
        <v>0</v>
      </c>
      <c r="K19127">
        <f ca="1">SIMULATION!$D$3*SIMULATION!$D$17/$H19127/(SIMULATION!$D$17-$I19127)*(((EXP(-$I19127*$J19127))/(1-EXP(-SIMULATION!$D$4*$I19127)))-(EXP(-SIMULATION!$D$17*$J19127)/(1-EXP(-SIMULATION!$D$4*SIMULATION!$D$17))))</f>
        <v>1.6643715847597116</v>
      </c>
      <c r="L19127">
        <v>-0.34955306069324793</v>
      </c>
      <c r="M19127">
        <f t="shared" ca="1" si="298"/>
        <v>1.0825854031760829</v>
      </c>
    </row>
    <row r="19128" spans="1:13" x14ac:dyDescent="0.25">
      <c r="A19128" s="9"/>
      <c r="H19128" s="9"/>
      <c r="J19128">
        <v>1</v>
      </c>
      <c r="K19128">
        <f ca="1">SIMULATION!$D$3*SIMULATION!$D$17/$H19127/(SIMULATION!$D$17-$I19127)*(((EXP(-$I19127*$J19128))/(1-EXP(-SIMULATION!$D$4*$I19127)))-(EXP(-SIMULATION!$D$17*$J19128)/(1-EXP(-SIMULATION!$D$4*SIMULATION!$D$17))))</f>
        <v>2.0319055511364157</v>
      </c>
      <c r="L19128">
        <v>0.63681779207837608</v>
      </c>
      <c r="M19128">
        <f t="shared" ca="1" si="298"/>
        <v>3.3258591579229035</v>
      </c>
    </row>
    <row r="19129" spans="1:13" x14ac:dyDescent="0.25">
      <c r="A19129" s="9"/>
      <c r="H19129" s="9"/>
      <c r="J19129">
        <v>2</v>
      </c>
      <c r="K19129">
        <f ca="1">SIMULATION!$D$3*SIMULATION!$D$17/$H19127/(SIMULATION!$D$17-$I19127)*(((EXP(-$I19127*$J19129))/(1-EXP(-SIMULATION!$D$4*$I19127)))-(EXP(-SIMULATION!$D$17*$J19129)/(1-EXP(-SIMULATION!$D$4*SIMULATION!$D$17))))</f>
        <v>2.2458119926505375</v>
      </c>
      <c r="L19129">
        <v>-0.22291498925974135</v>
      </c>
      <c r="M19129">
        <f t="shared" ca="1" si="298"/>
        <v>1.7451868364294447</v>
      </c>
    </row>
    <row r="19130" spans="1:13" x14ac:dyDescent="0.25">
      <c r="A19130" s="9"/>
      <c r="H19130" s="9"/>
      <c r="J19130">
        <v>3</v>
      </c>
      <c r="K19130">
        <f ca="1">SIMULATION!$D$3*SIMULATION!$D$17/$H19127/(SIMULATION!$D$17-$I19127)*(((EXP(-$I19127*$J19130))/(1-EXP(-SIMULATION!$D$4*$I19127)))-(EXP(-SIMULATION!$D$17*$J19130)/(1-EXP(-SIMULATION!$D$4*SIMULATION!$D$17))))</f>
        <v>2.3617543173250963</v>
      </c>
      <c r="L19130">
        <v>6.4921055992280569E-2</v>
      </c>
      <c r="M19130">
        <f t="shared" ca="1" si="298"/>
        <v>2.5150819016001695</v>
      </c>
    </row>
    <row r="19131" spans="1:13" x14ac:dyDescent="0.25">
      <c r="A19131" s="9"/>
      <c r="H19131" s="9"/>
      <c r="J19131">
        <v>4</v>
      </c>
      <c r="K19131">
        <f ca="1">SIMULATION!$D$3*SIMULATION!$D$17/$H19127/(SIMULATION!$D$17-$I19127)*(((EXP(-$I19127*$J19131))/(1-EXP(-SIMULATION!$D$4*$I19127)))-(EXP(-SIMULATION!$D$17*$J19131)/(1-EXP(-SIMULATION!$D$4*SIMULATION!$D$17))))</f>
        <v>2.4153921464295589</v>
      </c>
      <c r="L19131">
        <v>-0.18558298945766241</v>
      </c>
      <c r="M19131">
        <f t="shared" ca="1" si="298"/>
        <v>1.9671364511826015</v>
      </c>
    </row>
    <row r="19132" spans="1:13" x14ac:dyDescent="0.25">
      <c r="A19132" s="9"/>
      <c r="H19132" s="9"/>
      <c r="J19132">
        <v>5</v>
      </c>
      <c r="K19132">
        <f ca="1">SIMULATION!$D$3*SIMULATION!$D$17/$H19127/(SIMULATION!$D$17-$I19127)*(((EXP(-$I19127*$J19132))/(1-EXP(-SIMULATION!$D$4*$I19127)))-(EXP(-SIMULATION!$D$17*$J19132)/(1-EXP(-SIMULATION!$D$4*SIMULATION!$D$17))))</f>
        <v>2.429566431867952</v>
      </c>
      <c r="L19132">
        <v>-0.4826624086853043</v>
      </c>
      <c r="M19132">
        <f t="shared" ca="1" si="298"/>
        <v>1.2569060458016059</v>
      </c>
    </row>
    <row r="19133" spans="1:13" x14ac:dyDescent="0.25">
      <c r="A19133" s="9"/>
      <c r="H19133" s="9"/>
      <c r="J19133">
        <v>6</v>
      </c>
      <c r="K19133">
        <f ca="1">SIMULATION!$D$3*SIMULATION!$D$17/$H19127/(SIMULATION!$D$17-$I19127)*(((EXP(-$I19127*$J19133))/(1-EXP(-SIMULATION!$D$4*$I19127)))-(EXP(-SIMULATION!$D$17*$J19133)/(1-EXP(-SIMULATION!$D$4*SIMULATION!$D$17))))</f>
        <v>2.418903848389955</v>
      </c>
      <c r="L19133">
        <v>0.25764108202605013</v>
      </c>
      <c r="M19133">
        <f t="shared" ca="1" si="298"/>
        <v>3.0421128532061199</v>
      </c>
    </row>
    <row r="19134" spans="1:13" x14ac:dyDescent="0.25">
      <c r="A19134" s="9"/>
      <c r="H19134" s="9"/>
      <c r="J19134">
        <v>7</v>
      </c>
      <c r="K19134">
        <f ca="1">SIMULATION!$D$3*SIMULATION!$D$17/$H19127/(SIMULATION!$D$17-$I19127)*(((EXP(-$I19127*$J19134))/(1-EXP(-SIMULATION!$D$4*$I19127)))-(EXP(-SIMULATION!$D$17*$J19134)/(1-EXP(-SIMULATION!$D$4*SIMULATION!$D$17))))</f>
        <v>2.3927673945805275</v>
      </c>
      <c r="L19134">
        <v>0.14061588352283172</v>
      </c>
      <c r="M19134">
        <f t="shared" ca="1" si="298"/>
        <v>2.7292284958340924</v>
      </c>
    </row>
    <row r="19135" spans="1:13" x14ac:dyDescent="0.25">
      <c r="A19135" s="9"/>
      <c r="H19135" s="9"/>
      <c r="J19135">
        <v>8</v>
      </c>
      <c r="K19135">
        <f ca="1">SIMULATION!$D$3*SIMULATION!$D$17/$H19127/(SIMULATION!$D$17-$I19127)*(((EXP(-$I19127*$J19135))/(1-EXP(-SIMULATION!$D$4*$I19127)))-(EXP(-SIMULATION!$D$17*$J19135)/(1-EXP(-SIMULATION!$D$4*SIMULATION!$D$17))))</f>
        <v>2.3571472044064015</v>
      </c>
      <c r="L19135">
        <v>-0.10910152386755334</v>
      </c>
      <c r="M19135">
        <f t="shared" ca="1" si="298"/>
        <v>2.0999788524255196</v>
      </c>
    </row>
    <row r="19136" spans="1:13" x14ac:dyDescent="0.25">
      <c r="A19136" s="9"/>
      <c r="H19136" s="9"/>
      <c r="J19136">
        <v>9</v>
      </c>
      <c r="K19136">
        <f ca="1">SIMULATION!$D$3*SIMULATION!$D$17/$H19127/(SIMULATION!$D$17-$I19127)*(((EXP(-$I19127*$J19136))/(1-EXP(-SIMULATION!$D$4*$I19127)))-(EXP(-SIMULATION!$D$17*$J19136)/(1-EXP(-SIMULATION!$D$4*SIMULATION!$D$17))))</f>
        <v>2.3158722200762822</v>
      </c>
      <c r="L19136">
        <v>0.2297647468884966</v>
      </c>
      <c r="M19136">
        <f t="shared" ca="1" si="298"/>
        <v>2.8479780145482101</v>
      </c>
    </row>
    <row r="19137" spans="1:13" x14ac:dyDescent="0.25">
      <c r="A19137" s="9"/>
      <c r="H19137" s="9"/>
      <c r="J19137">
        <v>10</v>
      </c>
      <c r="K19137">
        <f ca="1">SIMULATION!$D$3*SIMULATION!$D$17/$H19127/(SIMULATION!$D$17-$I19127)*(((EXP(-$I19127*$J19137))/(1-EXP(-SIMULATION!$D$4*$I19127)))-(EXP(-SIMULATION!$D$17*$J19137)/(1-EXP(-SIMULATION!$D$4*SIMULATION!$D$17))))</f>
        <v>2.2713866564578642</v>
      </c>
      <c r="L19137">
        <v>0.11813509833315217</v>
      </c>
      <c r="M19137">
        <f t="shared" ca="1" si="298"/>
        <v>2.5397171424711238</v>
      </c>
    </row>
    <row r="19138" spans="1:13" x14ac:dyDescent="0.25">
      <c r="A19138" s="9"/>
      <c r="H19138" s="9"/>
      <c r="J19138">
        <v>11</v>
      </c>
      <c r="K19138">
        <f ca="1">SIMULATION!$D$3*SIMULATION!$D$17/$H19127/(SIMULATION!$D$17-$I19127)*(((EXP(-$I19127*$J19138))/(1-EXP(-SIMULATION!$D$4*$I19127)))-(EXP(-SIMULATION!$D$17*$J19138)/(1-EXP(-SIMULATION!$D$4*SIMULATION!$D$17))))</f>
        <v>2.2252475734705346</v>
      </c>
      <c r="L19138">
        <v>-0.38888975999463721</v>
      </c>
      <c r="M19138">
        <f t="shared" ca="1" si="298"/>
        <v>1.3598715786949294</v>
      </c>
    </row>
    <row r="19139" spans="1:13" x14ac:dyDescent="0.25">
      <c r="A19139" s="9"/>
      <c r="H19139" s="9"/>
      <c r="J19139">
        <v>12</v>
      </c>
      <c r="K19139">
        <f ca="1">SIMULATION!$D$3*SIMULATION!$D$17/$H19127/(SIMULATION!$D$17-$I19127)*(((EXP(-$I19127*$J19139))/(1-EXP(-SIMULATION!$D$4*$I19127)))-(EXP(-SIMULATION!$D$17*$J19139)/(1-EXP(-SIMULATION!$D$4*SIMULATION!$D$17))))</f>
        <v>2.1784437278072319</v>
      </c>
      <c r="L19139">
        <v>0.16438495985901397</v>
      </c>
      <c r="M19139">
        <f t="shared" ref="M19139:M19202" ca="1" si="299">$K19139*(1+$L19139)</f>
        <v>2.5365471125579444</v>
      </c>
    </row>
    <row r="19140" spans="1:13" x14ac:dyDescent="0.25">
      <c r="A19140" s="9"/>
      <c r="H19140" s="9"/>
      <c r="J19140">
        <v>13</v>
      </c>
      <c r="K19140">
        <f ca="1">SIMULATION!$D$3*SIMULATION!$D$17/$H19127/(SIMULATION!$D$17-$I19127)*(((EXP(-$I19127*$J19140))/(1-EXP(-SIMULATION!$D$4*$I19127)))-(EXP(-SIMULATION!$D$17*$J19140)/(1-EXP(-SIMULATION!$D$4*SIMULATION!$D$17))))</f>
        <v>2.1315998962181002</v>
      </c>
      <c r="L19140">
        <v>-0.1283459400543176</v>
      </c>
      <c r="M19140">
        <f t="shared" ca="1" si="299"/>
        <v>1.8580177037183021</v>
      </c>
    </row>
    <row r="19141" spans="1:13" x14ac:dyDescent="0.25">
      <c r="A19141" s="9"/>
      <c r="H19141" s="9"/>
      <c r="J19141">
        <v>14</v>
      </c>
      <c r="K19141">
        <f ca="1">SIMULATION!$D$3*SIMULATION!$D$17/$H19127/(SIMULATION!$D$17-$I19127)*(((EXP(-$I19127*$J19141))/(1-EXP(-SIMULATION!$D$4*$I19127)))-(EXP(-SIMULATION!$D$17*$J19141)/(1-EXP(-SIMULATION!$D$4*SIMULATION!$D$17))))</f>
        <v>2.0851078062945581</v>
      </c>
      <c r="L19141">
        <v>-9.0014307522442855E-2</v>
      </c>
      <c r="M19141">
        <f t="shared" ca="1" si="299"/>
        <v>1.8974182710013134</v>
      </c>
    </row>
    <row r="19142" spans="1:13" x14ac:dyDescent="0.25">
      <c r="A19142" s="9"/>
      <c r="H19142" s="9"/>
      <c r="J19142">
        <v>15</v>
      </c>
      <c r="K19142">
        <f ca="1">SIMULATION!$D$3*SIMULATION!$D$17/$H19127/(SIMULATION!$D$17-$I19127)*(((EXP(-$I19127*$J19142))/(1-EXP(-SIMULATION!$D$4*$I19127)))-(EXP(-SIMULATION!$D$17*$J19142)/(1-EXP(-SIMULATION!$D$4*SIMULATION!$D$17))))</f>
        <v>2.0392100356595382</v>
      </c>
      <c r="L19142">
        <v>-7.9102709122517878E-2</v>
      </c>
      <c r="M19142">
        <f t="shared" ca="1" si="299"/>
        <v>1.8779029973690424</v>
      </c>
    </row>
    <row r="19143" spans="1:13" x14ac:dyDescent="0.25">
      <c r="A19143" s="9"/>
      <c r="H19143" s="9"/>
      <c r="J19143">
        <v>16</v>
      </c>
      <c r="K19143">
        <f ca="1">SIMULATION!$D$3*SIMULATION!$D$17/$H19127/(SIMULATION!$D$17-$I19127)*(((EXP(-$I19127*$J19143))/(1-EXP(-SIMULATION!$D$4*$I19127)))-(EXP(-SIMULATION!$D$17*$J19143)/(1-EXP(-SIMULATION!$D$4*SIMULATION!$D$17))))</f>
        <v>1.9940537722699774</v>
      </c>
      <c r="L19143">
        <v>0.20602067546684608</v>
      </c>
      <c r="M19143">
        <f t="shared" ca="1" si="299"/>
        <v>2.4048700773502505</v>
      </c>
    </row>
    <row r="19144" spans="1:13" x14ac:dyDescent="0.25">
      <c r="A19144" s="9"/>
      <c r="H19144" s="9"/>
      <c r="J19144">
        <v>17</v>
      </c>
      <c r="K19144">
        <f ca="1">SIMULATION!$D$3*SIMULATION!$D$17/$H19127/(SIMULATION!$D$17-$I19127)*(((EXP(-$I19127*$J19144))/(1-EXP(-SIMULATION!$D$4*$I19127)))-(EXP(-SIMULATION!$D$17*$J19144)/(1-EXP(-SIMULATION!$D$4*SIMULATION!$D$17))))</f>
        <v>1.9497252610854718</v>
      </c>
      <c r="L19144">
        <v>7.4020839157045454E-3</v>
      </c>
      <c r="M19144">
        <f t="shared" ca="1" si="299"/>
        <v>1.9641572910805953</v>
      </c>
    </row>
    <row r="19145" spans="1:13" x14ac:dyDescent="0.25">
      <c r="A19145" s="9"/>
      <c r="H19145" s="9"/>
      <c r="J19145">
        <v>18</v>
      </c>
      <c r="K19145">
        <f ca="1">SIMULATION!$D$3*SIMULATION!$D$17/$H19127/(SIMULATION!$D$17-$I19127)*(((EXP(-$I19127*$J19145))/(1-EXP(-SIMULATION!$D$4*$I19127)))-(EXP(-SIMULATION!$D$17*$J19145)/(1-EXP(-SIMULATION!$D$4*SIMULATION!$D$17))))</f>
        <v>1.906271874186424</v>
      </c>
      <c r="L19145">
        <v>-0.45541115409129762</v>
      </c>
      <c r="M19145">
        <f t="shared" ca="1" si="299"/>
        <v>1.0381343999514037</v>
      </c>
    </row>
    <row r="19146" spans="1:13" x14ac:dyDescent="0.25">
      <c r="A19146" s="9"/>
      <c r="H19146" s="9"/>
      <c r="J19146">
        <v>19</v>
      </c>
      <c r="K19146">
        <f ca="1">SIMULATION!$D$3*SIMULATION!$D$17/$H19127/(SIMULATION!$D$17-$I19127)*(((EXP(-$I19127*$J19146))/(1-EXP(-SIMULATION!$D$4*$I19127)))-(EXP(-SIMULATION!$D$17*$J19146)/(1-EXP(-SIMULATION!$D$4*SIMULATION!$D$17))))</f>
        <v>1.8637162497909616</v>
      </c>
      <c r="L19146">
        <v>0.30190894074101998</v>
      </c>
      <c r="M19146">
        <f t="shared" ca="1" si="299"/>
        <v>2.4263888486071772</v>
      </c>
    </row>
    <row r="19147" spans="1:13" x14ac:dyDescent="0.25">
      <c r="A19147" s="9"/>
      <c r="H19147" s="9"/>
      <c r="J19147">
        <v>20</v>
      </c>
      <c r="K19147">
        <f ca="1">SIMULATION!$D$3*SIMULATION!$D$17/$H19127/(SIMULATION!$D$17-$I19127)*(((EXP(-$I19127*$J19147))/(1-EXP(-SIMULATION!$D$4*$I19127)))-(EXP(-SIMULATION!$D$17*$J19147)/(1-EXP(-SIMULATION!$D$4*SIMULATION!$D$17))))</f>
        <v>1.8220653489203624</v>
      </c>
      <c r="L19147">
        <v>-0.40781098903138435</v>
      </c>
      <c r="M19147">
        <f t="shared" ca="1" si="299"/>
        <v>1.079007076897335</v>
      </c>
    </row>
    <row r="19148" spans="1:13" x14ac:dyDescent="0.25">
      <c r="A19148" s="9"/>
      <c r="H19148" s="9"/>
      <c r="J19148">
        <v>21</v>
      </c>
      <c r="K19148">
        <f ca="1">SIMULATION!$D$3*SIMULATION!$D$17/$H19127/(SIMULATION!$D$17-$I19127)*(((EXP(-$I19127*$J19148))/(1-EXP(-SIMULATION!$D$4*$I19127)))-(EXP(-SIMULATION!$D$17*$J19148)/(1-EXP(-SIMULATION!$D$4*SIMULATION!$D$17))))</f>
        <v>1.7813162552589432</v>
      </c>
      <c r="L19148">
        <v>0.13890551909461035</v>
      </c>
      <c r="M19148">
        <f t="shared" ca="1" si="299"/>
        <v>2.0287509143673539</v>
      </c>
    </row>
    <row r="19149" spans="1:13" x14ac:dyDescent="0.25">
      <c r="A19149" s="9"/>
      <c r="H19149" s="9"/>
      <c r="J19149">
        <v>22</v>
      </c>
      <c r="K19149">
        <f ca="1">SIMULATION!$D$3*SIMULATION!$D$17/$H19127/(SIMULATION!$D$17-$I19127)*(((EXP(-$I19127*$J19149))/(1-EXP(-SIMULATION!$D$4*$I19127)))-(EXP(-SIMULATION!$D$17*$J19149)/(1-EXP(-SIMULATION!$D$4*SIMULATION!$D$17))))</f>
        <v>1.7414598880605925</v>
      </c>
      <c r="L19149">
        <v>2.4277999719986613E-2</v>
      </c>
      <c r="M19149">
        <f t="shared" ca="1" si="299"/>
        <v>1.7837390507352955</v>
      </c>
    </row>
    <row r="19150" spans="1:13" x14ac:dyDescent="0.25">
      <c r="A19150" s="9"/>
      <c r="H19150" s="9"/>
      <c r="J19150">
        <v>23</v>
      </c>
      <c r="K19150">
        <f ca="1">SIMULATION!$D$3*SIMULATION!$D$17/$H19127/(SIMULATION!$D$17-$I19127)*(((EXP(-$I19127*$J19150))/(1-EXP(-SIMULATION!$D$4*$I19127)))-(EXP(-SIMULATION!$D$17*$J19150)/(1-EXP(-SIMULATION!$D$4*SIMULATION!$D$17))))</f>
        <v>1.7024833777696755</v>
      </c>
      <c r="L19150">
        <v>4.0373791688498563E-2</v>
      </c>
      <c r="M19150">
        <f t="shared" ca="1" si="299"/>
        <v>1.7712190870168798</v>
      </c>
    </row>
    <row r="19151" spans="1:13" x14ac:dyDescent="0.25">
      <c r="A19151" s="9"/>
      <c r="H19151" s="9"/>
      <c r="J19151">
        <v>24</v>
      </c>
      <c r="K19151">
        <f ca="1">SIMULATION!$D$3*SIMULATION!$D$17/$H19127/(SIMULATION!$D$17-$I19127)*(((EXP(-$I19127*$J19151))/(1-EXP(-SIMULATION!$D$4*$I19127)))-(EXP(-SIMULATION!$D$17*$J19151)/(1-EXP(-SIMULATION!$D$4*SIMULATION!$D$17))))</f>
        <v>1.6643715847597118</v>
      </c>
      <c r="L19151">
        <v>0.21008561938140372</v>
      </c>
      <c r="M19151">
        <f t="shared" ca="1" si="299"/>
        <v>2.0140321200247646</v>
      </c>
    </row>
    <row r="19152" spans="1:13" x14ac:dyDescent="0.25">
      <c r="A19152" s="9">
        <v>767</v>
      </c>
      <c r="B19152" s="2">
        <f ca="1">NORMINV(RAND(),SIMULATION!D7,SIMULATION!D8)</f>
        <v>58.539713560703468</v>
      </c>
      <c r="C19152" s="2">
        <v>2</v>
      </c>
      <c r="D19152" s="2">
        <f ca="1">SIMULATION!$D$11*(1+(SIMULATION!$D$12*LN(1+$C19152)))*(1+(SIMULATION!$D$13*(($B19152/63.5)-1)))</f>
        <v>9.8697017941077032</v>
      </c>
      <c r="E19152" s="2">
        <v>0.17910715627199608</v>
      </c>
      <c r="F19152" s="2">
        <f ca="1">D19152*(1+E19152)</f>
        <v>11.637436015702953</v>
      </c>
      <c r="G19152" s="2">
        <v>-1.2750394933957847</v>
      </c>
      <c r="H19152" s="9">
        <f>SIMULATION!$D$15*EXP($G$19152)</f>
        <v>61.683626676697735</v>
      </c>
      <c r="I19152" s="2">
        <f ca="1">$F19152/$H19152</f>
        <v>0.18866329109827187</v>
      </c>
      <c r="J19152">
        <v>0</v>
      </c>
      <c r="K19152">
        <f ca="1">SIMULATION!$D$3*SIMULATION!$D$17/$H19152/(SIMULATION!$D$17-$I19152)*(((EXP(-$I19152*$J19152))/(1-EXP(-SIMULATION!$D$4*$I19152)))-(EXP(-SIMULATION!$D$17*$J19152)/(1-EXP(-SIMULATION!$D$4*SIMULATION!$D$17))))</f>
        <v>0.16869157944863233</v>
      </c>
      <c r="L19152">
        <v>-3.9338386311306033E-2</v>
      </c>
      <c r="M19152">
        <f t="shared" ca="1" si="299"/>
        <v>0.16205552492881767</v>
      </c>
    </row>
    <row r="19153" spans="1:13" x14ac:dyDescent="0.25">
      <c r="A19153" s="9"/>
      <c r="H19153" s="9"/>
      <c r="J19153">
        <v>1</v>
      </c>
      <c r="K19153">
        <f ca="1">SIMULATION!$D$3*SIMULATION!$D$17/$H19152/(SIMULATION!$D$17-$I19152)*(((EXP(-$I19152*$J19153))/(1-EXP(-SIMULATION!$D$4*$I19152)))-(EXP(-SIMULATION!$D$17*$J19153)/(1-EXP(-SIMULATION!$D$4*SIMULATION!$D$17))))</f>
        <v>3.0380517198306918</v>
      </c>
      <c r="L19153">
        <v>0.37674038297478923</v>
      </c>
      <c r="M19153">
        <f t="shared" ca="1" si="299"/>
        <v>4.1826084882569239</v>
      </c>
    </row>
    <row r="19154" spans="1:13" x14ac:dyDescent="0.25">
      <c r="A19154" s="9"/>
      <c r="H19154" s="9"/>
      <c r="J19154">
        <v>2</v>
      </c>
      <c r="K19154">
        <f ca="1">SIMULATION!$D$3*SIMULATION!$D$17/$H19152/(SIMULATION!$D$17-$I19152)*(((EXP(-$I19152*$J19154))/(1-EXP(-SIMULATION!$D$4*$I19152)))-(EXP(-SIMULATION!$D$17*$J19154)/(1-EXP(-SIMULATION!$D$4*SIMULATION!$D$17))))</f>
        <v>4.3730472015509303</v>
      </c>
      <c r="L19154">
        <v>0.21326003414411052</v>
      </c>
      <c r="M19154">
        <f t="shared" ca="1" si="299"/>
        <v>5.3056433970674881</v>
      </c>
    </row>
    <row r="19155" spans="1:13" x14ac:dyDescent="0.25">
      <c r="A19155" s="9"/>
      <c r="H19155" s="9"/>
      <c r="J19155">
        <v>3</v>
      </c>
      <c r="K19155">
        <f ca="1">SIMULATION!$D$3*SIMULATION!$D$17/$H19152/(SIMULATION!$D$17-$I19152)*(((EXP(-$I19152*$J19155))/(1-EXP(-SIMULATION!$D$4*$I19152)))-(EXP(-SIMULATION!$D$17*$J19155)/(1-EXP(-SIMULATION!$D$4*SIMULATION!$D$17))))</f>
        <v>4.8113984242108874</v>
      </c>
      <c r="L19155">
        <v>-0.15943995179930232</v>
      </c>
      <c r="M19155">
        <f t="shared" ca="1" si="299"/>
        <v>4.0442692913674643</v>
      </c>
    </row>
    <row r="19156" spans="1:13" x14ac:dyDescent="0.25">
      <c r="A19156" s="9"/>
      <c r="H19156" s="9"/>
      <c r="J19156">
        <v>4</v>
      </c>
      <c r="K19156">
        <f ca="1">SIMULATION!$D$3*SIMULATION!$D$17/$H19152/(SIMULATION!$D$17-$I19152)*(((EXP(-$I19152*$J19156))/(1-EXP(-SIMULATION!$D$4*$I19152)))-(EXP(-SIMULATION!$D$17*$J19156)/(1-EXP(-SIMULATION!$D$4*SIMULATION!$D$17))))</f>
        <v>4.7468801707148698</v>
      </c>
      <c r="L19156">
        <v>0.11880218652049565</v>
      </c>
      <c r="M19156">
        <f t="shared" ca="1" si="299"/>
        <v>5.3108199141465793</v>
      </c>
    </row>
    <row r="19157" spans="1:13" x14ac:dyDescent="0.25">
      <c r="A19157" s="9"/>
      <c r="H19157" s="9"/>
      <c r="J19157">
        <v>5</v>
      </c>
      <c r="K19157">
        <f ca="1">SIMULATION!$D$3*SIMULATION!$D$17/$H19152/(SIMULATION!$D$17-$I19152)*(((EXP(-$I19152*$J19157))/(1-EXP(-SIMULATION!$D$4*$I19152)))-(EXP(-SIMULATION!$D$17*$J19157)/(1-EXP(-SIMULATION!$D$4*SIMULATION!$D$17))))</f>
        <v>4.4195013907024974</v>
      </c>
      <c r="L19157">
        <v>-0.15752602189214585</v>
      </c>
      <c r="M19157">
        <f t="shared" ca="1" si="299"/>
        <v>3.7233149178783269</v>
      </c>
    </row>
    <row r="19158" spans="1:13" x14ac:dyDescent="0.25">
      <c r="A19158" s="9"/>
      <c r="H19158" s="9"/>
      <c r="J19158">
        <v>6</v>
      </c>
      <c r="K19158">
        <f ca="1">SIMULATION!$D$3*SIMULATION!$D$17/$H19152/(SIMULATION!$D$17-$I19152)*(((EXP(-$I19152*$J19158))/(1-EXP(-SIMULATION!$D$4*$I19152)))-(EXP(-SIMULATION!$D$17*$J19158)/(1-EXP(-SIMULATION!$D$4*SIMULATION!$D$17))))</f>
        <v>3.9728543664459011</v>
      </c>
      <c r="L19158">
        <v>0.23290407562073795</v>
      </c>
      <c r="M19158">
        <f t="shared" ca="1" si="299"/>
        <v>4.8981483402387962</v>
      </c>
    </row>
    <row r="19159" spans="1:13" x14ac:dyDescent="0.25">
      <c r="A19159" s="9"/>
      <c r="H19159" s="9"/>
      <c r="J19159">
        <v>7</v>
      </c>
      <c r="K19159">
        <f ca="1">SIMULATION!$D$3*SIMULATION!$D$17/$H19152/(SIMULATION!$D$17-$I19152)*(((EXP(-$I19152*$J19159))/(1-EXP(-SIMULATION!$D$4*$I19152)))-(EXP(-SIMULATION!$D$17*$J19159)/(1-EXP(-SIMULATION!$D$4*SIMULATION!$D$17))))</f>
        <v>3.4905009126042721</v>
      </c>
      <c r="L19159">
        <v>-0.38259762852311313</v>
      </c>
      <c r="M19159">
        <f t="shared" ca="1" si="299"/>
        <v>2.1550435410841153</v>
      </c>
    </row>
    <row r="19160" spans="1:13" x14ac:dyDescent="0.25">
      <c r="A19160" s="9"/>
      <c r="H19160" s="9"/>
      <c r="J19160">
        <v>8</v>
      </c>
      <c r="K19160">
        <f ca="1">SIMULATION!$D$3*SIMULATION!$D$17/$H19152/(SIMULATION!$D$17-$I19152)*(((EXP(-$I19152*$J19160))/(1-EXP(-SIMULATION!$D$4*$I19152)))-(EXP(-SIMULATION!$D$17*$J19160)/(1-EXP(-SIMULATION!$D$4*SIMULATION!$D$17))))</f>
        <v>3.0189876751102549</v>
      </c>
      <c r="L19160">
        <v>0.39852719897559957</v>
      </c>
      <c r="M19160">
        <f t="shared" ca="1" si="299"/>
        <v>4.2221363770138023</v>
      </c>
    </row>
    <row r="19161" spans="1:13" x14ac:dyDescent="0.25">
      <c r="A19161" s="9"/>
      <c r="H19161" s="9"/>
      <c r="J19161">
        <v>9</v>
      </c>
      <c r="K19161">
        <f ca="1">SIMULATION!$D$3*SIMULATION!$D$17/$H19152/(SIMULATION!$D$17-$I19152)*(((EXP(-$I19152*$J19161))/(1-EXP(-SIMULATION!$D$4*$I19152)))-(EXP(-SIMULATION!$D$17*$J19161)/(1-EXP(-SIMULATION!$D$4*SIMULATION!$D$17))))</f>
        <v>2.5823449326145083</v>
      </c>
      <c r="L19161">
        <v>0.20296833711516418</v>
      </c>
      <c r="M19161">
        <f t="shared" ca="1" si="299"/>
        <v>3.1064791894450461</v>
      </c>
    </row>
    <row r="19162" spans="1:13" x14ac:dyDescent="0.25">
      <c r="A19162" s="9"/>
      <c r="H19162" s="9"/>
      <c r="J19162">
        <v>10</v>
      </c>
      <c r="K19162">
        <f ca="1">SIMULATION!$D$3*SIMULATION!$D$17/$H19152/(SIMULATION!$D$17-$I19152)*(((EXP(-$I19152*$J19162))/(1-EXP(-SIMULATION!$D$4*$I19152)))-(EXP(-SIMULATION!$D$17*$J19162)/(1-EXP(-SIMULATION!$D$4*SIMULATION!$D$17))))</f>
        <v>2.1911707965640614</v>
      </c>
      <c r="L19162">
        <v>0.23744299029707802</v>
      </c>
      <c r="M19162">
        <f t="shared" ca="1" si="299"/>
        <v>2.7114489427518627</v>
      </c>
    </row>
    <row r="19163" spans="1:13" x14ac:dyDescent="0.25">
      <c r="A19163" s="9"/>
      <c r="H19163" s="9"/>
      <c r="J19163">
        <v>11</v>
      </c>
      <c r="K19163">
        <f ca="1">SIMULATION!$D$3*SIMULATION!$D$17/$H19152/(SIMULATION!$D$17-$I19152)*(((EXP(-$I19152*$J19163))/(1-EXP(-SIMULATION!$D$4*$I19152)))-(EXP(-SIMULATION!$D$17*$J19163)/(1-EXP(-SIMULATION!$D$4*SIMULATION!$D$17))))</f>
        <v>1.848281190992995</v>
      </c>
      <c r="L19163">
        <v>0.41777535370330832</v>
      </c>
      <c r="M19163">
        <f t="shared" ca="1" si="299"/>
        <v>2.6204475193032652</v>
      </c>
    </row>
    <row r="19164" spans="1:13" x14ac:dyDescent="0.25">
      <c r="A19164" s="9"/>
      <c r="H19164" s="9"/>
      <c r="J19164">
        <v>12</v>
      </c>
      <c r="K19164">
        <f ca="1">SIMULATION!$D$3*SIMULATION!$D$17/$H19152/(SIMULATION!$D$17-$I19152)*(((EXP(-$I19152*$J19164))/(1-EXP(-SIMULATION!$D$4*$I19152)))-(EXP(-SIMULATION!$D$17*$J19164)/(1-EXP(-SIMULATION!$D$4*SIMULATION!$D$17))))</f>
        <v>1.5521885695327875</v>
      </c>
      <c r="L19164">
        <v>-0.57590982368044596</v>
      </c>
      <c r="M19164">
        <f t="shared" ca="1" si="299"/>
        <v>0.6582679241343562</v>
      </c>
    </row>
    <row r="19165" spans="1:13" x14ac:dyDescent="0.25">
      <c r="A19165" s="9"/>
      <c r="H19165" s="9"/>
      <c r="J19165">
        <v>13</v>
      </c>
      <c r="K19165">
        <f ca="1">SIMULATION!$D$3*SIMULATION!$D$17/$H19152/(SIMULATION!$D$17-$I19152)*(((EXP(-$I19152*$J19165))/(1-EXP(-SIMULATION!$D$4*$I19152)))-(EXP(-SIMULATION!$D$17*$J19165)/(1-EXP(-SIMULATION!$D$4*SIMULATION!$D$17))))</f>
        <v>1.2992136367370095</v>
      </c>
      <c r="L19165">
        <v>0.22252939622019846</v>
      </c>
      <c r="M19165">
        <f t="shared" ca="1" si="299"/>
        <v>1.5883268628811444</v>
      </c>
    </row>
    <row r="19166" spans="1:13" x14ac:dyDescent="0.25">
      <c r="A19166" s="9"/>
      <c r="H19166" s="9"/>
      <c r="J19166">
        <v>14</v>
      </c>
      <c r="K19166">
        <f ca="1">SIMULATION!$D$3*SIMULATION!$D$17/$H19152/(SIMULATION!$D$17-$I19152)*(((EXP(-$I19152*$J19166))/(1-EXP(-SIMULATION!$D$4*$I19152)))-(EXP(-SIMULATION!$D$17*$J19166)/(1-EXP(-SIMULATION!$D$4*SIMULATION!$D$17))))</f>
        <v>1.0847412720111793</v>
      </c>
      <c r="L19166">
        <v>-0.35593960360126731</v>
      </c>
      <c r="M19166">
        <f t="shared" ca="1" si="299"/>
        <v>0.69863889364158571</v>
      </c>
    </row>
    <row r="19167" spans="1:13" x14ac:dyDescent="0.25">
      <c r="A19167" s="9"/>
      <c r="H19167" s="9"/>
      <c r="J19167">
        <v>15</v>
      </c>
      <c r="K19167">
        <f ca="1">SIMULATION!$D$3*SIMULATION!$D$17/$H19152/(SIMULATION!$D$17-$I19152)*(((EXP(-$I19152*$J19167))/(1-EXP(-SIMULATION!$D$4*$I19152)))-(EXP(-SIMULATION!$D$17*$J19167)/(1-EXP(-SIMULATION!$D$4*SIMULATION!$D$17))))</f>
        <v>0.90394477020181263</v>
      </c>
      <c r="L19167">
        <v>-0.19449003487171845</v>
      </c>
      <c r="M19167">
        <f t="shared" ca="1" si="299"/>
        <v>0.72813652032315457</v>
      </c>
    </row>
    <row r="19168" spans="1:13" x14ac:dyDescent="0.25">
      <c r="A19168" s="9"/>
      <c r="H19168" s="9"/>
      <c r="J19168">
        <v>16</v>
      </c>
      <c r="K19168">
        <f ca="1">SIMULATION!$D$3*SIMULATION!$D$17/$H19152/(SIMULATION!$D$17-$I19152)*(((EXP(-$I19152*$J19168))/(1-EXP(-SIMULATION!$D$4*$I19152)))-(EXP(-SIMULATION!$D$17*$J19168)/(1-EXP(-SIMULATION!$D$4*SIMULATION!$D$17))))</f>
        <v>0.75218322211723687</v>
      </c>
      <c r="L19168">
        <v>0.2369090818893925</v>
      </c>
      <c r="M19168">
        <f t="shared" ca="1" si="299"/>
        <v>0.93038225868163638</v>
      </c>
    </row>
    <row r="19169" spans="1:13" x14ac:dyDescent="0.25">
      <c r="A19169" s="9"/>
      <c r="H19169" s="9"/>
      <c r="J19169">
        <v>17</v>
      </c>
      <c r="K19169">
        <f ca="1">SIMULATION!$D$3*SIMULATION!$D$17/$H19152/(SIMULATION!$D$17-$I19152)*(((EXP(-$I19152*$J19169))/(1-EXP(-SIMULATION!$D$4*$I19152)))-(EXP(-SIMULATION!$D$17*$J19169)/(1-EXP(-SIMULATION!$D$4*SIMULATION!$D$17))))</f>
        <v>0.62520090845987708</v>
      </c>
      <c r="L19169">
        <v>5.2742268958700191E-2</v>
      </c>
      <c r="M19169">
        <f t="shared" ca="1" si="299"/>
        <v>0.65817542292709164</v>
      </c>
    </row>
    <row r="19170" spans="1:13" x14ac:dyDescent="0.25">
      <c r="A19170" s="9"/>
      <c r="H19170" s="9"/>
      <c r="J19170">
        <v>18</v>
      </c>
      <c r="K19170">
        <f ca="1">SIMULATION!$D$3*SIMULATION!$D$17/$H19152/(SIMULATION!$D$17-$I19152)*(((EXP(-$I19152*$J19170))/(1-EXP(-SIMULATION!$D$4*$I19152)))-(EXP(-SIMULATION!$D$17*$J19170)/(1-EXP(-SIMULATION!$D$4*SIMULATION!$D$17))))</f>
        <v>0.51920931976948248</v>
      </c>
      <c r="L19170">
        <v>3.7606124472376025E-2</v>
      </c>
      <c r="M19170">
        <f t="shared" ca="1" si="299"/>
        <v>0.53873477007595127</v>
      </c>
    </row>
    <row r="19171" spans="1:13" x14ac:dyDescent="0.25">
      <c r="A19171" s="9"/>
      <c r="H19171" s="9"/>
      <c r="J19171">
        <v>19</v>
      </c>
      <c r="K19171">
        <f ca="1">SIMULATION!$D$3*SIMULATION!$D$17/$H19152/(SIMULATION!$D$17-$I19152)*(((EXP(-$I19152*$J19171))/(1-EXP(-SIMULATION!$D$4*$I19152)))-(EXP(-SIMULATION!$D$17*$J19171)/(1-EXP(-SIMULATION!$D$4*SIMULATION!$D$17))))</f>
        <v>0.43090182740094868</v>
      </c>
      <c r="L19171">
        <v>0.13178793085243387</v>
      </c>
      <c r="M19171">
        <f t="shared" ca="1" si="299"/>
        <v>0.48768948763465231</v>
      </c>
    </row>
    <row r="19172" spans="1:13" x14ac:dyDescent="0.25">
      <c r="A19172" s="9"/>
      <c r="H19172" s="9"/>
      <c r="J19172">
        <v>20</v>
      </c>
      <c r="K19172">
        <f ca="1">SIMULATION!$D$3*SIMULATION!$D$17/$H19152/(SIMULATION!$D$17-$I19152)*(((EXP(-$I19152*$J19172))/(1-EXP(-SIMULATION!$D$4*$I19152)))-(EXP(-SIMULATION!$D$17*$J19172)/(1-EXP(-SIMULATION!$D$4*SIMULATION!$D$17))))</f>
        <v>0.35743171015242869</v>
      </c>
      <c r="L19172">
        <v>-0.15338696361371931</v>
      </c>
      <c r="M19172">
        <f t="shared" ca="1" si="299"/>
        <v>0.30260634543288867</v>
      </c>
    </row>
    <row r="19173" spans="1:13" x14ac:dyDescent="0.25">
      <c r="A19173" s="9"/>
      <c r="H19173" s="9"/>
      <c r="J19173">
        <v>21</v>
      </c>
      <c r="K19173">
        <f ca="1">SIMULATION!$D$3*SIMULATION!$D$17/$H19152/(SIMULATION!$D$17-$I19152)*(((EXP(-$I19152*$J19173))/(1-EXP(-SIMULATION!$D$4*$I19152)))-(EXP(-SIMULATION!$D$17*$J19173)/(1-EXP(-SIMULATION!$D$4*SIMULATION!$D$17))))</f>
        <v>0.29637209273771237</v>
      </c>
      <c r="L19173">
        <v>0.40720714378896739</v>
      </c>
      <c r="M19173">
        <f t="shared" ca="1" si="299"/>
        <v>0.41705692612019524</v>
      </c>
    </row>
    <row r="19174" spans="1:13" x14ac:dyDescent="0.25">
      <c r="A19174" s="9"/>
      <c r="H19174" s="9"/>
      <c r="J19174">
        <v>22</v>
      </c>
      <c r="K19174">
        <f ca="1">SIMULATION!$D$3*SIMULATION!$D$17/$H19152/(SIMULATION!$D$17-$I19152)*(((EXP(-$I19152*$J19174))/(1-EXP(-SIMULATION!$D$4*$I19152)))-(EXP(-SIMULATION!$D$17*$J19174)/(1-EXP(-SIMULATION!$D$4*SIMULATION!$D$17))))</f>
        <v>0.24566875987207068</v>
      </c>
      <c r="L19174">
        <v>-0.12623075139183043</v>
      </c>
      <c r="M19174">
        <f t="shared" ca="1" si="299"/>
        <v>0.21465780771992005</v>
      </c>
    </row>
    <row r="19175" spans="1:13" x14ac:dyDescent="0.25">
      <c r="A19175" s="9"/>
      <c r="H19175" s="9"/>
      <c r="J19175">
        <v>23</v>
      </c>
      <c r="K19175">
        <f ca="1">SIMULATION!$D$3*SIMULATION!$D$17/$H19152/(SIMULATION!$D$17-$I19152)*(((EXP(-$I19152*$J19175))/(1-EXP(-SIMULATION!$D$4*$I19152)))-(EXP(-SIMULATION!$D$17*$J19175)/(1-EXP(-SIMULATION!$D$4*SIMULATION!$D$17))))</f>
        <v>0.20359210379845682</v>
      </c>
      <c r="L19175">
        <v>-0.31109949408804349</v>
      </c>
      <c r="M19175">
        <f t="shared" ca="1" si="299"/>
        <v>0.14025470330643647</v>
      </c>
    </row>
    <row r="19176" spans="1:13" x14ac:dyDescent="0.25">
      <c r="A19176" s="9"/>
      <c r="H19176" s="9"/>
      <c r="J19176">
        <v>24</v>
      </c>
      <c r="K19176">
        <f ca="1">SIMULATION!$D$3*SIMULATION!$D$17/$H19152/(SIMULATION!$D$17-$I19152)*(((EXP(-$I19152*$J19176))/(1-EXP(-SIMULATION!$D$4*$I19152)))-(EXP(-SIMULATION!$D$17*$J19176)/(1-EXP(-SIMULATION!$D$4*SIMULATION!$D$17))))</f>
        <v>0.1686915794486343</v>
      </c>
      <c r="L19176">
        <v>0.43387378515399555</v>
      </c>
      <c r="M19176">
        <f t="shared" ca="1" si="299"/>
        <v>0.24188243354761924</v>
      </c>
    </row>
    <row r="19177" spans="1:13" x14ac:dyDescent="0.25">
      <c r="A19177" s="9">
        <v>768</v>
      </c>
      <c r="B19177" s="2">
        <f ca="1">NORMINV(RAND(),SIMULATION!D7,SIMULATION!D8)</f>
        <v>54.338808794036986</v>
      </c>
      <c r="C19177" s="2">
        <v>2</v>
      </c>
      <c r="D19177" s="2">
        <f ca="1">SIMULATION!$D$11*(1+(SIMULATION!$D$12*LN(1+$C19177)))*(1+(SIMULATION!$D$13*(($B19177/63.5)-1)))</f>
        <v>9.5577353083129157</v>
      </c>
      <c r="E19177" s="2">
        <v>-0.21882209826478607</v>
      </c>
      <c r="F19177" s="2">
        <f ca="1">D19177*(1+E19177)</f>
        <v>7.4662916134884521</v>
      </c>
      <c r="G19177" s="2">
        <v>0.51399312498190686</v>
      </c>
      <c r="H19177" s="9">
        <f>SIMULATION!$D$15*EXP($G$19177)</f>
        <v>369.09392249690291</v>
      </c>
      <c r="I19177" s="2">
        <f ca="1">$F19177/$H19177</f>
        <v>2.0228703748301633E-2</v>
      </c>
      <c r="J19177">
        <v>0</v>
      </c>
      <c r="K19177">
        <f ca="1">SIMULATION!$D$3*SIMULATION!$D$17/$H19177/(SIMULATION!$D$17-$I19177)*(((EXP(-$I19177*$J19177))/(1-EXP(-SIMULATION!$D$4*$I19177)))-(EXP(-SIMULATION!$D$17*$J19177)/(1-EXP(-SIMULATION!$D$4*SIMULATION!$D$17))))</f>
        <v>2.4978465502668712</v>
      </c>
      <c r="L19177">
        <v>-0.18714177332605442</v>
      </c>
      <c r="M19177">
        <f t="shared" ca="1" si="299"/>
        <v>2.0303951173535615</v>
      </c>
    </row>
    <row r="19178" spans="1:13" x14ac:dyDescent="0.25">
      <c r="A19178" s="9"/>
      <c r="H19178" s="9"/>
      <c r="J19178">
        <v>1</v>
      </c>
      <c r="K19178">
        <f ca="1">SIMULATION!$D$3*SIMULATION!$D$17/$H19177/(SIMULATION!$D$17-$I19177)*(((EXP(-$I19177*$J19178))/(1-EXP(-SIMULATION!$D$4*$I19177)))-(EXP(-SIMULATION!$D$17*$J19178)/(1-EXP(-SIMULATION!$D$4*SIMULATION!$D$17))))</f>
        <v>2.9772855167449572</v>
      </c>
      <c r="L19178">
        <v>0.21556348727669433</v>
      </c>
      <c r="M19178">
        <f t="shared" ca="1" si="299"/>
        <v>3.6190795653528949</v>
      </c>
    </row>
    <row r="19179" spans="1:13" x14ac:dyDescent="0.25">
      <c r="A19179" s="9"/>
      <c r="H19179" s="9"/>
      <c r="J19179">
        <v>2</v>
      </c>
      <c r="K19179">
        <f ca="1">SIMULATION!$D$3*SIMULATION!$D$17/$H19177/(SIMULATION!$D$17-$I19177)*(((EXP(-$I19177*$J19179))/(1-EXP(-SIMULATION!$D$4*$I19177)))-(EXP(-SIMULATION!$D$17*$J19179)/(1-EXP(-SIMULATION!$D$4*SIMULATION!$D$17))))</f>
        <v>3.2569544785297979</v>
      </c>
      <c r="L19179">
        <v>0.19278509346499348</v>
      </c>
      <c r="M19179">
        <f t="shared" ca="1" si="299"/>
        <v>3.8848467520843943</v>
      </c>
    </row>
    <row r="19180" spans="1:13" x14ac:dyDescent="0.25">
      <c r="A19180" s="9"/>
      <c r="H19180" s="9"/>
      <c r="J19180">
        <v>3</v>
      </c>
      <c r="K19180">
        <f ca="1">SIMULATION!$D$3*SIMULATION!$D$17/$H19177/(SIMULATION!$D$17-$I19177)*(((EXP(-$I19177*$J19180))/(1-EXP(-SIMULATION!$D$4*$I19177)))-(EXP(-SIMULATION!$D$17*$J19180)/(1-EXP(-SIMULATION!$D$4*SIMULATION!$D$17))))</f>
        <v>3.4091580173261757</v>
      </c>
      <c r="L19180">
        <v>-0.15598528709423035</v>
      </c>
      <c r="M19180">
        <f t="shared" ca="1" si="299"/>
        <v>2.8773795252439553</v>
      </c>
    </row>
    <row r="19181" spans="1:13" x14ac:dyDescent="0.25">
      <c r="A19181" s="9"/>
      <c r="H19181" s="9"/>
      <c r="J19181">
        <v>4</v>
      </c>
      <c r="K19181">
        <f ca="1">SIMULATION!$D$3*SIMULATION!$D$17/$H19177/(SIMULATION!$D$17-$I19177)*(((EXP(-$I19177*$J19181))/(1-EXP(-SIMULATION!$D$4*$I19177)))-(EXP(-SIMULATION!$D$17*$J19181)/(1-EXP(-SIMULATION!$D$4*SIMULATION!$D$17))))</f>
        <v>3.4802196093820275</v>
      </c>
      <c r="L19181">
        <v>0.21482634096800873</v>
      </c>
      <c r="M19181">
        <f t="shared" ca="1" si="299"/>
        <v>4.2278624538306806</v>
      </c>
    </row>
    <row r="19182" spans="1:13" x14ac:dyDescent="0.25">
      <c r="A19182" s="9"/>
      <c r="H19182" s="9"/>
      <c r="J19182">
        <v>5</v>
      </c>
      <c r="K19182">
        <f ca="1">SIMULATION!$D$3*SIMULATION!$D$17/$H19177/(SIMULATION!$D$17-$I19177)*(((EXP(-$I19177*$J19182))/(1-EXP(-SIMULATION!$D$4*$I19177)))-(EXP(-SIMULATION!$D$17*$J19182)/(1-EXP(-SIMULATION!$D$4*SIMULATION!$D$17))))</f>
        <v>3.4998136292315634</v>
      </c>
      <c r="L19182">
        <v>0.1779649656961956</v>
      </c>
      <c r="M19182">
        <f t="shared" ca="1" si="299"/>
        <v>4.1226578417008364</v>
      </c>
    </row>
    <row r="19183" spans="1:13" x14ac:dyDescent="0.25">
      <c r="A19183" s="9"/>
      <c r="H19183" s="9"/>
      <c r="J19183">
        <v>6</v>
      </c>
      <c r="K19183">
        <f ca="1">SIMULATION!$D$3*SIMULATION!$D$17/$H19177/(SIMULATION!$D$17-$I19177)*(((EXP(-$I19177*$J19183))/(1-EXP(-SIMULATION!$D$4*$I19177)))-(EXP(-SIMULATION!$D$17*$J19183)/(1-EXP(-SIMULATION!$D$4*SIMULATION!$D$17))))</f>
        <v>3.4869455198046162</v>
      </c>
      <c r="L19183">
        <v>-2.9125439432377619E-2</v>
      </c>
      <c r="M19183">
        <f t="shared" ca="1" si="299"/>
        <v>3.3853866992635462</v>
      </c>
    </row>
    <row r="19184" spans="1:13" x14ac:dyDescent="0.25">
      <c r="A19184" s="9"/>
      <c r="H19184" s="9"/>
      <c r="J19184">
        <v>7</v>
      </c>
      <c r="K19184">
        <f ca="1">SIMULATION!$D$3*SIMULATION!$D$17/$H19177/(SIMULATION!$D$17-$I19177)*(((EXP(-$I19177*$J19184))/(1-EXP(-SIMULATION!$D$4*$I19177)))-(EXP(-SIMULATION!$D$17*$J19184)/(1-EXP(-SIMULATION!$D$4*SIMULATION!$D$17))))</f>
        <v>3.4537840262630355</v>
      </c>
      <c r="L19184">
        <v>0.15672142895258936</v>
      </c>
      <c r="M19184">
        <f t="shared" ca="1" si="299"/>
        <v>3.9950659941526059</v>
      </c>
    </row>
    <row r="19185" spans="1:13" x14ac:dyDescent="0.25">
      <c r="A19185" s="9"/>
      <c r="H19185" s="9"/>
      <c r="J19185">
        <v>8</v>
      </c>
      <c r="K19185">
        <f ca="1">SIMULATION!$D$3*SIMULATION!$D$17/$H19177/(SIMULATION!$D$17-$I19177)*(((EXP(-$I19177*$J19185))/(1-EXP(-SIMULATION!$D$4*$I19177)))-(EXP(-SIMULATION!$D$17*$J19185)/(1-EXP(-SIMULATION!$D$4*SIMULATION!$D$17))))</f>
        <v>3.4081169802169895</v>
      </c>
      <c r="L19185">
        <v>-0.27990111315568528</v>
      </c>
      <c r="M19185">
        <f t="shared" ca="1" si="299"/>
        <v>2.4541812436894617</v>
      </c>
    </row>
    <row r="19186" spans="1:13" x14ac:dyDescent="0.25">
      <c r="A19186" s="9"/>
      <c r="H19186" s="9"/>
      <c r="J19186">
        <v>9</v>
      </c>
      <c r="K19186">
        <f ca="1">SIMULATION!$D$3*SIMULATION!$D$17/$H19177/(SIMULATION!$D$17-$I19177)*(((EXP(-$I19177*$J19186))/(1-EXP(-SIMULATION!$D$4*$I19177)))-(EXP(-SIMULATION!$D$17*$J19186)/(1-EXP(-SIMULATION!$D$4*SIMULATION!$D$17))))</f>
        <v>3.3549250216952484</v>
      </c>
      <c r="L19186">
        <v>0.33600182531134631</v>
      </c>
      <c r="M19186">
        <f t="shared" ca="1" si="299"/>
        <v>4.4821859527675603</v>
      </c>
    </row>
    <row r="19187" spans="1:13" x14ac:dyDescent="0.25">
      <c r="A19187" s="9"/>
      <c r="H19187" s="9"/>
      <c r="J19187">
        <v>10</v>
      </c>
      <c r="K19187">
        <f ca="1">SIMULATION!$D$3*SIMULATION!$D$17/$H19177/(SIMULATION!$D$17-$I19177)*(((EXP(-$I19177*$J19187))/(1-EXP(-SIMULATION!$D$4*$I19177)))-(EXP(-SIMULATION!$D$17*$J19187)/(1-EXP(-SIMULATION!$D$4*SIMULATION!$D$17))))</f>
        <v>3.2973900742987849</v>
      </c>
      <c r="L19187">
        <v>-2.2965058371355866E-2</v>
      </c>
      <c r="M19187">
        <f t="shared" ca="1" si="299"/>
        <v>3.221665318769384</v>
      </c>
    </row>
    <row r="19188" spans="1:13" x14ac:dyDescent="0.25">
      <c r="A19188" s="9"/>
      <c r="H19188" s="9"/>
      <c r="J19188">
        <v>11</v>
      </c>
      <c r="K19188">
        <f ca="1">SIMULATION!$D$3*SIMULATION!$D$17/$H19177/(SIMULATION!$D$17-$I19177)*(((EXP(-$I19177*$J19188))/(1-EXP(-SIMULATION!$D$4*$I19177)))-(EXP(-SIMULATION!$D$17*$J19188)/(1-EXP(-SIMULATION!$D$4*SIMULATION!$D$17))))</f>
        <v>3.2375415965541863</v>
      </c>
      <c r="L19188">
        <v>5.6635686976371509E-2</v>
      </c>
      <c r="M19188">
        <f t="shared" ca="1" si="299"/>
        <v>3.4209019889896113</v>
      </c>
    </row>
    <row r="19189" spans="1:13" x14ac:dyDescent="0.25">
      <c r="A19189" s="9"/>
      <c r="H19189" s="9"/>
      <c r="J19189">
        <v>12</v>
      </c>
      <c r="K19189">
        <f ca="1">SIMULATION!$D$3*SIMULATION!$D$17/$H19177/(SIMULATION!$D$17-$I19177)*(((EXP(-$I19177*$J19189))/(1-EXP(-SIMULATION!$D$4*$I19177)))-(EXP(-SIMULATION!$D$17*$J19189)/(1-EXP(-SIMULATION!$D$4*SIMULATION!$D$17))))</f>
        <v>3.1766707115427719</v>
      </c>
      <c r="L19189">
        <v>-0.31320493488731077</v>
      </c>
      <c r="M19189">
        <f t="shared" ca="1" si="299"/>
        <v>2.1817217681755912</v>
      </c>
    </row>
    <row r="19190" spans="1:13" x14ac:dyDescent="0.25">
      <c r="A19190" s="9"/>
      <c r="H19190" s="9"/>
      <c r="J19190">
        <v>13</v>
      </c>
      <c r="K19190">
        <f ca="1">SIMULATION!$D$3*SIMULATION!$D$17/$H19177/(SIMULATION!$D$17-$I19177)*(((EXP(-$I19177*$J19190))/(1-EXP(-SIMULATION!$D$4*$I19177)))-(EXP(-SIMULATION!$D$17*$J19190)/(1-EXP(-SIMULATION!$D$4*SIMULATION!$D$17))))</f>
        <v>3.1155955873724328</v>
      </c>
      <c r="L19190">
        <v>3.5345536459507544E-3</v>
      </c>
      <c r="M19190">
        <f t="shared" ca="1" si="299"/>
        <v>3.1266078271150883</v>
      </c>
    </row>
    <row r="19191" spans="1:13" x14ac:dyDescent="0.25">
      <c r="A19191" s="9"/>
      <c r="H19191" s="9"/>
      <c r="J19191">
        <v>14</v>
      </c>
      <c r="K19191">
        <f ca="1">SIMULATION!$D$3*SIMULATION!$D$17/$H19177/(SIMULATION!$D$17-$I19177)*(((EXP(-$I19177*$J19191))/(1-EXP(-SIMULATION!$D$4*$I19177)))-(EXP(-SIMULATION!$D$17*$J19191)/(1-EXP(-SIMULATION!$D$4*SIMULATION!$D$17))))</f>
        <v>3.0548314956554941</v>
      </c>
      <c r="L19191">
        <v>-0.17627532543918858</v>
      </c>
      <c r="M19191">
        <f t="shared" ca="1" si="299"/>
        <v>2.5163400795969388</v>
      </c>
    </row>
    <row r="19192" spans="1:13" x14ac:dyDescent="0.25">
      <c r="A19192" s="9"/>
      <c r="H19192" s="9"/>
      <c r="J19192">
        <v>15</v>
      </c>
      <c r="K19192">
        <f ca="1">SIMULATION!$D$3*SIMULATION!$D$17/$H19177/(SIMULATION!$D$17-$I19177)*(((EXP(-$I19177*$J19192))/(1-EXP(-SIMULATION!$D$4*$I19177)))-(EXP(-SIMULATION!$D$17*$J19192)/(1-EXP(-SIMULATION!$D$4*SIMULATION!$D$17))))</f>
        <v>2.99469978541432</v>
      </c>
      <c r="L19192">
        <v>1.1646123403862485E-2</v>
      </c>
      <c r="M19192">
        <f t="shared" ca="1" si="299"/>
        <v>3.0295764286727755</v>
      </c>
    </row>
    <row r="19193" spans="1:13" x14ac:dyDescent="0.25">
      <c r="A19193" s="9"/>
      <c r="H19193" s="9"/>
      <c r="J19193">
        <v>16</v>
      </c>
      <c r="K19193">
        <f ca="1">SIMULATION!$D$3*SIMULATION!$D$17/$H19177/(SIMULATION!$D$17-$I19177)*(((EXP(-$I19177*$J19193))/(1-EXP(-SIMULATION!$D$4*$I19177)))-(EXP(-SIMULATION!$D$17*$J19193)/(1-EXP(-SIMULATION!$D$4*SIMULATION!$D$17))))</f>
        <v>2.9353977125841211</v>
      </c>
      <c r="L19193">
        <v>8.1094345740748308E-2</v>
      </c>
      <c r="M19193">
        <f t="shared" ca="1" si="299"/>
        <v>3.1734418695750195</v>
      </c>
    </row>
    <row r="19194" spans="1:13" x14ac:dyDescent="0.25">
      <c r="A19194" s="9"/>
      <c r="H19194" s="9"/>
      <c r="J19194">
        <v>17</v>
      </c>
      <c r="K19194">
        <f ca="1">SIMULATION!$D$3*SIMULATION!$D$17/$H19177/(SIMULATION!$D$17-$I19177)*(((EXP(-$I19177*$J19194))/(1-EXP(-SIMULATION!$D$4*$I19177)))-(EXP(-SIMULATION!$D$17*$J19194)/(1-EXP(-SIMULATION!$D$4*SIMULATION!$D$17))))</f>
        <v>2.8770431849046965</v>
      </c>
      <c r="L19194">
        <v>-6.3493003282424895E-2</v>
      </c>
      <c r="M19194">
        <f t="shared" ca="1" si="299"/>
        <v>2.6943710725218644</v>
      </c>
    </row>
    <row r="19195" spans="1:13" x14ac:dyDescent="0.25">
      <c r="A19195" s="9"/>
      <c r="H19195" s="9"/>
      <c r="J19195">
        <v>18</v>
      </c>
      <c r="K19195">
        <f ca="1">SIMULATION!$D$3*SIMULATION!$D$17/$H19177/(SIMULATION!$D$17-$I19177)*(((EXP(-$I19177*$J19195))/(1-EXP(-SIMULATION!$D$4*$I19177)))-(EXP(-SIMULATION!$D$17*$J19195)/(1-EXP(-SIMULATION!$D$4*SIMULATION!$D$17))))</f>
        <v>2.8197034320555199</v>
      </c>
      <c r="L19195">
        <v>0.1425922339778837</v>
      </c>
      <c r="M19195">
        <f t="shared" ca="1" si="299"/>
        <v>3.2217712435874226</v>
      </c>
    </row>
    <row r="19196" spans="1:13" x14ac:dyDescent="0.25">
      <c r="A19196" s="9"/>
      <c r="H19196" s="9"/>
      <c r="J19196">
        <v>19</v>
      </c>
      <c r="K19196">
        <f ca="1">SIMULATION!$D$3*SIMULATION!$D$17/$H19177/(SIMULATION!$D$17-$I19177)*(((EXP(-$I19177*$J19196))/(1-EXP(-SIMULATION!$D$4*$I19177)))-(EXP(-SIMULATION!$D$17*$J19196)/(1-EXP(-SIMULATION!$D$4*SIMULATION!$D$17))))</f>
        <v>2.7634133747661749</v>
      </c>
      <c r="L19196">
        <v>-0.60152846871801591</v>
      </c>
      <c r="M19196">
        <f t="shared" ca="1" si="299"/>
        <v>1.101141559008193</v>
      </c>
    </row>
    <row r="19197" spans="1:13" x14ac:dyDescent="0.25">
      <c r="A19197" s="9"/>
      <c r="H19197" s="9"/>
      <c r="J19197">
        <v>20</v>
      </c>
      <c r="K19197">
        <f ca="1">SIMULATION!$D$3*SIMULATION!$D$17/$H19177/(SIMULATION!$D$17-$I19177)*(((EXP(-$I19177*$J19197))/(1-EXP(-SIMULATION!$D$4*$I19177)))-(EXP(-SIMULATION!$D$17*$J19197)/(1-EXP(-SIMULATION!$D$4*SIMULATION!$D$17))))</f>
        <v>2.708187392848374</v>
      </c>
      <c r="L19197">
        <v>0.45892951936716281</v>
      </c>
      <c r="M19197">
        <f t="shared" ca="1" si="299"/>
        <v>3.9510545314044876</v>
      </c>
    </row>
    <row r="19198" spans="1:13" x14ac:dyDescent="0.25">
      <c r="A19198" s="9"/>
      <c r="H19198" s="9"/>
      <c r="J19198">
        <v>21</v>
      </c>
      <c r="K19198">
        <f ca="1">SIMULATION!$D$3*SIMULATION!$D$17/$H19177/(SIMULATION!$D$17-$I19177)*(((EXP(-$I19177*$J19198))/(1-EXP(-SIMULATION!$D$4*$I19177)))-(EXP(-SIMULATION!$D$17*$J19198)/(1-EXP(-SIMULATION!$D$4*SIMULATION!$D$17))))</f>
        <v>2.6540268631635593</v>
      </c>
      <c r="L19198">
        <v>-0.27202550111765977</v>
      </c>
      <c r="M19198">
        <f t="shared" ca="1" si="299"/>
        <v>1.9320638757317614</v>
      </c>
    </row>
    <row r="19199" spans="1:13" x14ac:dyDescent="0.25">
      <c r="A19199" s="9"/>
      <c r="H19199" s="9"/>
      <c r="J19199">
        <v>22</v>
      </c>
      <c r="K19199">
        <f ca="1">SIMULATION!$D$3*SIMULATION!$D$17/$H19177/(SIMULATION!$D$17-$I19177)*(((EXP(-$I19177*$J19199))/(1-EXP(-SIMULATION!$D$4*$I19177)))-(EXP(-SIMULATION!$D$17*$J19199)/(1-EXP(-SIMULATION!$D$4*SIMULATION!$D$17))))</f>
        <v>2.6009249869280846</v>
      </c>
      <c r="L19199">
        <v>-6.7654594514919453E-2</v>
      </c>
      <c r="M19199">
        <f t="shared" ca="1" si="299"/>
        <v>2.4249604615737428</v>
      </c>
    </row>
    <row r="19200" spans="1:13" x14ac:dyDescent="0.25">
      <c r="A19200" s="9"/>
      <c r="H19200" s="9"/>
      <c r="J19200">
        <v>23</v>
      </c>
      <c r="K19200">
        <f ca="1">SIMULATION!$D$3*SIMULATION!$D$17/$H19177/(SIMULATION!$D$17-$I19177)*(((EXP(-$I19177*$J19200))/(1-EXP(-SIMULATION!$D$4*$I19177)))-(EXP(-SIMULATION!$D$17*$J19200)/(1-EXP(-SIMULATION!$D$4*SIMULATION!$D$17))))</f>
        <v>2.5488698800243408</v>
      </c>
      <c r="L19200">
        <v>-0.18080117675576185</v>
      </c>
      <c r="M19200">
        <f t="shared" ca="1" si="299"/>
        <v>2.0880312063186226</v>
      </c>
    </row>
    <row r="19201" spans="1:13" x14ac:dyDescent="0.25">
      <c r="A19201" s="9"/>
      <c r="H19201" s="9"/>
      <c r="J19201">
        <v>24</v>
      </c>
      <c r="K19201">
        <f ca="1">SIMULATION!$D$3*SIMULATION!$D$17/$H19177/(SIMULATION!$D$17-$I19177)*(((EXP(-$I19177*$J19201))/(1-EXP(-SIMULATION!$D$4*$I19177)))-(EXP(-SIMULATION!$D$17*$J19201)/(1-EXP(-SIMULATION!$D$4*SIMULATION!$D$17))))</f>
        <v>2.4978465502668707</v>
      </c>
      <c r="L19201">
        <v>-6.6218592156019745E-2</v>
      </c>
      <c r="M19201">
        <f t="shared" ca="1" si="299"/>
        <v>2.3324426682864279</v>
      </c>
    </row>
    <row r="19202" spans="1:13" x14ac:dyDescent="0.25">
      <c r="A19202" s="9">
        <v>769</v>
      </c>
      <c r="B19202" s="2">
        <f ca="1">NORMINV(RAND(),SIMULATION!D7,SIMULATION!D8)</f>
        <v>58.47213980245153</v>
      </c>
      <c r="C19202" s="2">
        <v>2</v>
      </c>
      <c r="D19202" s="2">
        <f ca="1">SIMULATION!$D$11*(1+(SIMULATION!$D$12*LN(1+$C19202)))*(1+(SIMULATION!$D$13*(($B19202/63.5)-1)))</f>
        <v>9.8646836494306136</v>
      </c>
      <c r="E19202" s="2">
        <v>-4.3987896821878793E-3</v>
      </c>
      <c r="F19202" s="2">
        <f ca="1">D19202*(1+E19202)</f>
        <v>9.8212909807754514</v>
      </c>
      <c r="G19202" s="2">
        <v>-0.77418785669624146</v>
      </c>
      <c r="H19202" s="9">
        <f>SIMULATION!$D$15*EXP($G$19202)</f>
        <v>101.7857549388262</v>
      </c>
      <c r="I19202" s="2">
        <f ca="1">$F19202/$H19202</f>
        <v>9.6489837764411154E-2</v>
      </c>
      <c r="J19202">
        <v>0</v>
      </c>
      <c r="K19202">
        <f ca="1">SIMULATION!$D$3*SIMULATION!$D$17/$H19202/(SIMULATION!$D$17-$I19202)*(((EXP(-$I19202*$J19202))/(1-EXP(-SIMULATION!$D$4*$I19202)))-(EXP(-SIMULATION!$D$17*$J19202)/(1-EXP(-SIMULATION!$D$4*SIMULATION!$D$17))))</f>
        <v>0.75532779609916834</v>
      </c>
      <c r="L19202">
        <v>1.5139234268227256E-2</v>
      </c>
      <c r="M19202">
        <f t="shared" ca="1" si="299"/>
        <v>0.76676288055361741</v>
      </c>
    </row>
    <row r="19203" spans="1:13" x14ac:dyDescent="0.25">
      <c r="A19203" s="9"/>
      <c r="H19203" s="9"/>
      <c r="J19203">
        <v>1</v>
      </c>
      <c r="K19203">
        <f ca="1">SIMULATION!$D$3*SIMULATION!$D$17/$H19202/(SIMULATION!$D$17-$I19202)*(((EXP(-$I19202*$J19203))/(1-EXP(-SIMULATION!$D$4*$I19202)))-(EXP(-SIMULATION!$D$17*$J19203)/(1-EXP(-SIMULATION!$D$4*SIMULATION!$D$17))))</f>
        <v>2.5294165252916181</v>
      </c>
      <c r="L19203">
        <v>-5.8707143273147265E-2</v>
      </c>
      <c r="M19203">
        <f t="shared" ref="M19203:M19266" ca="1" si="300">$K19203*(1+$L19203)</f>
        <v>2.3809217069438566</v>
      </c>
    </row>
    <row r="19204" spans="1:13" x14ac:dyDescent="0.25">
      <c r="A19204" s="9"/>
      <c r="H19204" s="9"/>
      <c r="J19204">
        <v>2</v>
      </c>
      <c r="K19204">
        <f ca="1">SIMULATION!$D$3*SIMULATION!$D$17/$H19202/(SIMULATION!$D$17-$I19202)*(((EXP(-$I19202*$J19204))/(1-EXP(-SIMULATION!$D$4*$I19202)))-(EXP(-SIMULATION!$D$17*$J19204)/(1-EXP(-SIMULATION!$D$4*SIMULATION!$D$17))))</f>
        <v>3.4781594282605304</v>
      </c>
      <c r="L19204">
        <v>-0.24296244256327482</v>
      </c>
      <c r="M19204">
        <f t="shared" ca="1" si="300"/>
        <v>2.6330973179458685</v>
      </c>
    </row>
    <row r="19205" spans="1:13" x14ac:dyDescent="0.25">
      <c r="A19205" s="9"/>
      <c r="H19205" s="9"/>
      <c r="J19205">
        <v>3</v>
      </c>
      <c r="K19205">
        <f ca="1">SIMULATION!$D$3*SIMULATION!$D$17/$H19202/(SIMULATION!$D$17-$I19202)*(((EXP(-$I19202*$J19205))/(1-EXP(-SIMULATION!$D$4*$I19202)))-(EXP(-SIMULATION!$D$17*$J19205)/(1-EXP(-SIMULATION!$D$4*SIMULATION!$D$17))))</f>
        <v>3.9153056240204771</v>
      </c>
      <c r="L19205">
        <v>0.43530557063586006</v>
      </c>
      <c r="M19205">
        <f t="shared" ca="1" si="300"/>
        <v>5.6196599728985026</v>
      </c>
    </row>
    <row r="19206" spans="1:13" x14ac:dyDescent="0.25">
      <c r="A19206" s="9"/>
      <c r="H19206" s="9"/>
      <c r="J19206">
        <v>4</v>
      </c>
      <c r="K19206">
        <f ca="1">SIMULATION!$D$3*SIMULATION!$D$17/$H19202/(SIMULATION!$D$17-$I19202)*(((EXP(-$I19202*$J19206))/(1-EXP(-SIMULATION!$D$4*$I19202)))-(EXP(-SIMULATION!$D$17*$J19206)/(1-EXP(-SIMULATION!$D$4*SIMULATION!$D$17))))</f>
        <v>4.0403214416167561</v>
      </c>
      <c r="L19206">
        <v>-0.28938488018098585</v>
      </c>
      <c r="M19206">
        <f t="shared" ca="1" si="300"/>
        <v>2.8711135053418233</v>
      </c>
    </row>
    <row r="19207" spans="1:13" x14ac:dyDescent="0.25">
      <c r="A19207" s="9"/>
      <c r="H19207" s="9"/>
      <c r="J19207">
        <v>5</v>
      </c>
      <c r="K19207">
        <f ca="1">SIMULATION!$D$3*SIMULATION!$D$17/$H19202/(SIMULATION!$D$17-$I19202)*(((EXP(-$I19202*$J19207))/(1-EXP(-SIMULATION!$D$4*$I19202)))-(EXP(-SIMULATION!$D$17*$J19207)/(1-EXP(-SIMULATION!$D$4*SIMULATION!$D$17))))</f>
        <v>3.9795844320241414</v>
      </c>
      <c r="L19207">
        <v>-0.3960002930845728</v>
      </c>
      <c r="M19207">
        <f t="shared" ca="1" si="300"/>
        <v>2.4036678305877786</v>
      </c>
    </row>
    <row r="19208" spans="1:13" x14ac:dyDescent="0.25">
      <c r="A19208" s="9"/>
      <c r="H19208" s="9"/>
      <c r="J19208">
        <v>6</v>
      </c>
      <c r="K19208">
        <f ca="1">SIMULATION!$D$3*SIMULATION!$D$17/$H19202/(SIMULATION!$D$17-$I19202)*(((EXP(-$I19202*$J19208))/(1-EXP(-SIMULATION!$D$4*$I19202)))-(EXP(-SIMULATION!$D$17*$J19208)/(1-EXP(-SIMULATION!$D$4*SIMULATION!$D$17))))</f>
        <v>3.812768024255961</v>
      </c>
      <c r="L19208">
        <v>0.29349955445705583</v>
      </c>
      <c r="M19208">
        <f t="shared" ca="1" si="300"/>
        <v>4.9318137406231939</v>
      </c>
    </row>
    <row r="19209" spans="1:13" x14ac:dyDescent="0.25">
      <c r="A19209" s="9"/>
      <c r="H19209" s="9"/>
      <c r="J19209">
        <v>7</v>
      </c>
      <c r="K19209">
        <f ca="1">SIMULATION!$D$3*SIMULATION!$D$17/$H19202/(SIMULATION!$D$17-$I19202)*(((EXP(-$I19202*$J19209))/(1-EXP(-SIMULATION!$D$4*$I19202)))-(EXP(-SIMULATION!$D$17*$J19209)/(1-EXP(-SIMULATION!$D$4*SIMULATION!$D$17))))</f>
        <v>3.58973722545357</v>
      </c>
      <c r="L19209">
        <v>-0.18598699094817722</v>
      </c>
      <c r="M19209">
        <f t="shared" ca="1" si="300"/>
        <v>2.9220928005968019</v>
      </c>
    </row>
    <row r="19210" spans="1:13" x14ac:dyDescent="0.25">
      <c r="A19210" s="9"/>
      <c r="H19210" s="9"/>
      <c r="J19210">
        <v>8</v>
      </c>
      <c r="K19210">
        <f ca="1">SIMULATION!$D$3*SIMULATION!$D$17/$H19202/(SIMULATION!$D$17-$I19202)*(((EXP(-$I19202*$J19210))/(1-EXP(-SIMULATION!$D$4*$I19202)))-(EXP(-SIMULATION!$D$17*$J19210)/(1-EXP(-SIMULATION!$D$4*SIMULATION!$D$17))))</f>
        <v>3.3413646923518834</v>
      </c>
      <c r="L19210">
        <v>3.2238387411391685E-2</v>
      </c>
      <c r="M19210">
        <f t="shared" ca="1" si="300"/>
        <v>3.4490849017866689</v>
      </c>
    </row>
    <row r="19211" spans="1:13" x14ac:dyDescent="0.25">
      <c r="A19211" s="9"/>
      <c r="H19211" s="9"/>
      <c r="J19211">
        <v>9</v>
      </c>
      <c r="K19211">
        <f ca="1">SIMULATION!$D$3*SIMULATION!$D$17/$H19202/(SIMULATION!$D$17-$I19202)*(((EXP(-$I19202*$J19211))/(1-EXP(-SIMULATION!$D$4*$I19202)))-(EXP(-SIMULATION!$D$17*$J19211)/(1-EXP(-SIMULATION!$D$4*SIMULATION!$D$17))))</f>
        <v>3.0864518504258385</v>
      </c>
      <c r="L19211">
        <v>-0.2690706528547141</v>
      </c>
      <c r="M19211">
        <f t="shared" ca="1" si="300"/>
        <v>2.2559782360271177</v>
      </c>
    </row>
    <row r="19212" spans="1:13" x14ac:dyDescent="0.25">
      <c r="A19212" s="9"/>
      <c r="H19212" s="9"/>
      <c r="J19212">
        <v>10</v>
      </c>
      <c r="K19212">
        <f ca="1">SIMULATION!$D$3*SIMULATION!$D$17/$H19202/(SIMULATION!$D$17-$I19202)*(((EXP(-$I19202*$J19212))/(1-EXP(-SIMULATION!$D$4*$I19202)))-(EXP(-SIMULATION!$D$17*$J19212)/(1-EXP(-SIMULATION!$D$4*SIMULATION!$D$17))))</f>
        <v>2.8361549603898077</v>
      </c>
      <c r="L19212">
        <v>0.53720795411081734</v>
      </c>
      <c r="M19212">
        <f t="shared" ca="1" si="300"/>
        <v>4.3597599642020626</v>
      </c>
    </row>
    <row r="19213" spans="1:13" x14ac:dyDescent="0.25">
      <c r="A19213" s="9"/>
      <c r="H19213" s="9"/>
      <c r="J19213">
        <v>11</v>
      </c>
      <c r="K19213">
        <f ca="1">SIMULATION!$D$3*SIMULATION!$D$17/$H19202/(SIMULATION!$D$17-$I19202)*(((EXP(-$I19202*$J19213))/(1-EXP(-SIMULATION!$D$4*$I19202)))-(EXP(-SIMULATION!$D$17*$J19213)/(1-EXP(-SIMULATION!$D$4*SIMULATION!$D$17))))</f>
        <v>2.5968131364450939</v>
      </c>
      <c r="L19213">
        <v>0.65691872313749256</v>
      </c>
      <c r="M19213">
        <f t="shared" ca="1" si="300"/>
        <v>4.3027083062652727</v>
      </c>
    </row>
    <row r="19214" spans="1:13" x14ac:dyDescent="0.25">
      <c r="A19214" s="9"/>
      <c r="H19214" s="9"/>
      <c r="J19214">
        <v>12</v>
      </c>
      <c r="K19214">
        <f ca="1">SIMULATION!$D$3*SIMULATION!$D$17/$H19202/(SIMULATION!$D$17-$I19202)*(((EXP(-$I19202*$J19214))/(1-EXP(-SIMULATION!$D$4*$I19202)))-(EXP(-SIMULATION!$D$17*$J19214)/(1-EXP(-SIMULATION!$D$4*SIMULATION!$D$17))))</f>
        <v>2.3717530610146937</v>
      </c>
      <c r="L19214">
        <v>-0.15498880601219464</v>
      </c>
      <c r="M19214">
        <f t="shared" ca="1" si="300"/>
        <v>2.0041578859322584</v>
      </c>
    </row>
    <row r="19215" spans="1:13" x14ac:dyDescent="0.25">
      <c r="A19215" s="9"/>
      <c r="H19215" s="9"/>
      <c r="J19215">
        <v>13</v>
      </c>
      <c r="K19215">
        <f ca="1">SIMULATION!$D$3*SIMULATION!$D$17/$H19202/(SIMULATION!$D$17-$I19202)*(((EXP(-$I19202*$J19215))/(1-EXP(-SIMULATION!$D$4*$I19202)))-(EXP(-SIMULATION!$D$17*$J19215)/(1-EXP(-SIMULATION!$D$4*SIMULATION!$D$17))))</f>
        <v>2.1624386360180563</v>
      </c>
      <c r="L19215">
        <v>-0.14596626893425488</v>
      </c>
      <c r="M19215">
        <f t="shared" ca="1" si="300"/>
        <v>1.8467955365192212</v>
      </c>
    </row>
    <row r="19216" spans="1:13" x14ac:dyDescent="0.25">
      <c r="A19216" s="9"/>
      <c r="H19216" s="9"/>
      <c r="J19216">
        <v>14</v>
      </c>
      <c r="K19216">
        <f ca="1">SIMULATION!$D$3*SIMULATION!$D$17/$H19202/(SIMULATION!$D$17-$I19202)*(((EXP(-$I19202*$J19216))/(1-EXP(-SIMULATION!$D$4*$I19202)))-(EXP(-SIMULATION!$D$17*$J19216)/(1-EXP(-SIMULATION!$D$4*SIMULATION!$D$17))))</f>
        <v>1.969201483991184</v>
      </c>
      <c r="L19216">
        <v>0.1937065760931222</v>
      </c>
      <c r="M19216">
        <f t="shared" ca="1" si="300"/>
        <v>2.3506487610926117</v>
      </c>
    </row>
    <row r="19217" spans="1:13" x14ac:dyDescent="0.25">
      <c r="A19217" s="9"/>
      <c r="H19217" s="9"/>
      <c r="J19217">
        <v>15</v>
      </c>
      <c r="K19217">
        <f ca="1">SIMULATION!$D$3*SIMULATION!$D$17/$H19202/(SIMULATION!$D$17-$I19202)*(((EXP(-$I19202*$J19217))/(1-EXP(-SIMULATION!$D$4*$I19202)))-(EXP(-SIMULATION!$D$17*$J19217)/(1-EXP(-SIMULATION!$D$4*SIMULATION!$D$17))))</f>
        <v>1.7917034200392867</v>
      </c>
      <c r="L19217">
        <v>-0.12096811721980065</v>
      </c>
      <c r="M19217">
        <f t="shared" ca="1" si="300"/>
        <v>1.5749644307008566</v>
      </c>
    </row>
    <row r="19218" spans="1:13" x14ac:dyDescent="0.25">
      <c r="A19218" s="9"/>
      <c r="H19218" s="9"/>
      <c r="J19218">
        <v>16</v>
      </c>
      <c r="K19218">
        <f ca="1">SIMULATION!$D$3*SIMULATION!$D$17/$H19202/(SIMULATION!$D$17-$I19202)*(((EXP(-$I19202*$J19218))/(1-EXP(-SIMULATION!$D$4*$I19202)))-(EXP(-SIMULATION!$D$17*$J19218)/(1-EXP(-SIMULATION!$D$4*SIMULATION!$D$17))))</f>
        <v>1.6292276839668476</v>
      </c>
      <c r="L19218">
        <v>-3.9967932859917669E-2</v>
      </c>
      <c r="M19218">
        <f t="shared" ca="1" si="300"/>
        <v>1.5641108212805415</v>
      </c>
    </row>
    <row r="19219" spans="1:13" x14ac:dyDescent="0.25">
      <c r="A19219" s="9"/>
      <c r="H19219" s="9"/>
      <c r="J19219">
        <v>17</v>
      </c>
      <c r="K19219">
        <f ca="1">SIMULATION!$D$3*SIMULATION!$D$17/$H19202/(SIMULATION!$D$17-$I19202)*(((EXP(-$I19202*$J19219))/(1-EXP(-SIMULATION!$D$4*$I19202)))-(EXP(-SIMULATION!$D$17*$J19219)/(1-EXP(-SIMULATION!$D$4*SIMULATION!$D$17))))</f>
        <v>1.4808609097376648</v>
      </c>
      <c r="L19219">
        <v>4.5436938795810289E-2</v>
      </c>
      <c r="M19219">
        <f t="shared" ca="1" si="300"/>
        <v>1.5481466962585229</v>
      </c>
    </row>
    <row r="19220" spans="1:13" x14ac:dyDescent="0.25">
      <c r="A19220" s="9"/>
      <c r="H19220" s="9"/>
      <c r="J19220">
        <v>18</v>
      </c>
      <c r="K19220">
        <f ca="1">SIMULATION!$D$3*SIMULATION!$D$17/$H19202/(SIMULATION!$D$17-$I19202)*(((EXP(-$I19202*$J19220))/(1-EXP(-SIMULATION!$D$4*$I19202)))-(EXP(-SIMULATION!$D$17*$J19220)/(1-EXP(-SIMULATION!$D$4*SIMULATION!$D$17))))</f>
        <v>1.345605505316964</v>
      </c>
      <c r="L19220">
        <v>-0.69161417374288059</v>
      </c>
      <c r="M19220">
        <f t="shared" ca="1" si="300"/>
        <v>0.41496566557330061</v>
      </c>
    </row>
    <row r="19221" spans="1:13" x14ac:dyDescent="0.25">
      <c r="A19221" s="9"/>
      <c r="H19221" s="9"/>
      <c r="J19221">
        <v>19</v>
      </c>
      <c r="K19221">
        <f ca="1">SIMULATION!$D$3*SIMULATION!$D$17/$H19202/(SIMULATION!$D$17-$I19202)*(((EXP(-$I19202*$J19221))/(1-EXP(-SIMULATION!$D$4*$I19202)))-(EXP(-SIMULATION!$D$17*$J19221)/(1-EXP(-SIMULATION!$D$4*SIMULATION!$D$17))))</f>
        <v>1.2224478269317811</v>
      </c>
      <c r="L19221">
        <v>0.13811059671728479</v>
      </c>
      <c r="M19221">
        <f t="shared" ca="1" si="300"/>
        <v>1.3912808257650775</v>
      </c>
    </row>
    <row r="19222" spans="1:13" x14ac:dyDescent="0.25">
      <c r="A19222" s="9"/>
      <c r="H19222" s="9"/>
      <c r="J19222">
        <v>20</v>
      </c>
      <c r="K19222">
        <f ca="1">SIMULATION!$D$3*SIMULATION!$D$17/$H19202/(SIMULATION!$D$17-$I19202)*(((EXP(-$I19202*$J19222))/(1-EXP(-SIMULATION!$D$4*$I19202)))-(EXP(-SIMULATION!$D$17*$J19222)/(1-EXP(-SIMULATION!$D$4*SIMULATION!$D$17))))</f>
        <v>1.1103983786632574</v>
      </c>
      <c r="L19222">
        <v>-0.14504312254984583</v>
      </c>
      <c r="M19222">
        <f t="shared" ca="1" si="300"/>
        <v>0.94934273054765239</v>
      </c>
    </row>
    <row r="19223" spans="1:13" x14ac:dyDescent="0.25">
      <c r="A19223" s="9"/>
      <c r="H19223" s="9"/>
      <c r="J19223">
        <v>21</v>
      </c>
      <c r="K19223">
        <f ca="1">SIMULATION!$D$3*SIMULATION!$D$17/$H19202/(SIMULATION!$D$17-$I19202)*(((EXP(-$I19202*$J19223))/(1-EXP(-SIMULATION!$D$4*$I19202)))-(EXP(-SIMULATION!$D$17*$J19223)/(1-EXP(-SIMULATION!$D$4*SIMULATION!$D$17))))</f>
        <v>1.0085144060336426</v>
      </c>
      <c r="L19223">
        <v>-5.5915546769965054E-2</v>
      </c>
      <c r="M19223">
        <f t="shared" ca="1" si="300"/>
        <v>0.95212277159488501</v>
      </c>
    </row>
    <row r="19224" spans="1:13" x14ac:dyDescent="0.25">
      <c r="A19224" s="9"/>
      <c r="H19224" s="9"/>
      <c r="J19224">
        <v>22</v>
      </c>
      <c r="K19224">
        <f ca="1">SIMULATION!$D$3*SIMULATION!$D$17/$H19202/(SIMULATION!$D$17-$I19202)*(((EXP(-$I19202*$J19224))/(1-EXP(-SIMULATION!$D$4*$I19202)))-(EXP(-SIMULATION!$D$17*$J19224)/(1-EXP(-SIMULATION!$D$4*SIMULATION!$D$17))))</f>
        <v>0.91591149856759313</v>
      </c>
      <c r="L19224">
        <v>-5.6652926971697458E-2</v>
      </c>
      <c r="M19224">
        <f t="shared" ca="1" si="300"/>
        <v>0.86402243132670531</v>
      </c>
    </row>
    <row r="19225" spans="1:13" x14ac:dyDescent="0.25">
      <c r="A19225" s="9"/>
      <c r="H19225" s="9"/>
      <c r="J19225">
        <v>23</v>
      </c>
      <c r="K19225">
        <f ca="1">SIMULATION!$D$3*SIMULATION!$D$17/$H19202/(SIMULATION!$D$17-$I19202)*(((EXP(-$I19202*$J19225))/(1-EXP(-SIMULATION!$D$4*$I19202)))-(EXP(-SIMULATION!$D$17*$J19225)/(1-EXP(-SIMULATION!$D$4*SIMULATION!$D$17))))</f>
        <v>0.83176841357048803</v>
      </c>
      <c r="L19225">
        <v>0.21257931905809807</v>
      </c>
      <c r="M19225">
        <f t="shared" ca="1" si="300"/>
        <v>1.0085851765413367</v>
      </c>
    </row>
    <row r="19226" spans="1:13" x14ac:dyDescent="0.25">
      <c r="A19226" s="9"/>
      <c r="H19226" s="9"/>
      <c r="J19226">
        <v>24</v>
      </c>
      <c r="K19226">
        <f ca="1">SIMULATION!$D$3*SIMULATION!$D$17/$H19202/(SIMULATION!$D$17-$I19202)*(((EXP(-$I19202*$J19226))/(1-EXP(-SIMULATION!$D$4*$I19202)))-(EXP(-SIMULATION!$D$17*$J19226)/(1-EXP(-SIMULATION!$D$4*SIMULATION!$D$17))))</f>
        <v>0.75532779609916878</v>
      </c>
      <c r="L19226">
        <v>-0.13717001231786743</v>
      </c>
      <c r="M19226">
        <f t="shared" ca="1" si="300"/>
        <v>0.65171947300421817</v>
      </c>
    </row>
    <row r="19227" spans="1:13" x14ac:dyDescent="0.25">
      <c r="A19227" s="9">
        <v>770</v>
      </c>
      <c r="B19227" s="2">
        <f ca="1">NORMINV(RAND(),SIMULATION!D7,SIMULATION!D8)</f>
        <v>64.592741995085532</v>
      </c>
      <c r="C19227" s="2">
        <v>2</v>
      </c>
      <c r="D19227" s="2">
        <f ca="1">SIMULATION!$D$11*(1+(SIMULATION!$D$12*LN(1+$C19227)))*(1+(SIMULATION!$D$13*(($B19227/63.5)-1)))</f>
        <v>10.319210200980859</v>
      </c>
      <c r="E19227" s="2">
        <v>0.11605872324209913</v>
      </c>
      <c r="F19227" s="2">
        <f ca="1">D19227*(1+E19227)</f>
        <v>11.516844561773542</v>
      </c>
      <c r="G19227" s="2">
        <v>0.1787624632371152</v>
      </c>
      <c r="H19227" s="9">
        <f>SIMULATION!$D$15*EXP($G$19227)</f>
        <v>263.96604631181089</v>
      </c>
      <c r="I19227" s="2">
        <f ca="1">$F19227/$H19227</f>
        <v>4.3630022583166721E-2</v>
      </c>
      <c r="J19227">
        <v>0</v>
      </c>
      <c r="K19227">
        <f ca="1">SIMULATION!$D$3*SIMULATION!$D$17/$H19227/(SIMULATION!$D$17-$I19227)*(((EXP(-$I19227*$J19227))/(1-EXP(-SIMULATION!$D$4*$I19227)))-(EXP(-SIMULATION!$D$17*$J19227)/(1-EXP(-SIMULATION!$D$4*SIMULATION!$D$17))))</f>
        <v>1.2490284393911912</v>
      </c>
      <c r="L19227">
        <v>0.25072542255585528</v>
      </c>
      <c r="M19227">
        <f t="shared" ca="1" si="300"/>
        <v>1.5621916226418282</v>
      </c>
    </row>
    <row r="19228" spans="1:13" x14ac:dyDescent="0.25">
      <c r="A19228" s="9"/>
      <c r="H19228" s="9"/>
      <c r="J19228">
        <v>1</v>
      </c>
      <c r="K19228">
        <f ca="1">SIMULATION!$D$3*SIMULATION!$D$17/$H19227/(SIMULATION!$D$17-$I19227)*(((EXP(-$I19227*$J19228))/(1-EXP(-SIMULATION!$D$4*$I19227)))-(EXP(-SIMULATION!$D$17*$J19228)/(1-EXP(-SIMULATION!$D$4*SIMULATION!$D$17))))</f>
        <v>1.926829312620342</v>
      </c>
      <c r="L19228">
        <v>-0.24723246748767244</v>
      </c>
      <c r="M19228">
        <f t="shared" ca="1" si="300"/>
        <v>1.450454547233639</v>
      </c>
    </row>
    <row r="19229" spans="1:13" x14ac:dyDescent="0.25">
      <c r="A19229" s="9"/>
      <c r="H19229" s="9"/>
      <c r="J19229">
        <v>2</v>
      </c>
      <c r="K19229">
        <f ca="1">SIMULATION!$D$3*SIMULATION!$D$17/$H19227/(SIMULATION!$D$17-$I19227)*(((EXP(-$I19227*$J19229))/(1-EXP(-SIMULATION!$D$4*$I19227)))-(EXP(-SIMULATION!$D$17*$J19229)/(1-EXP(-SIMULATION!$D$4*SIMULATION!$D$17))))</f>
        <v>2.3130914606811617</v>
      </c>
      <c r="L19229">
        <v>0.27588480310414681</v>
      </c>
      <c r="M19229">
        <f t="shared" ca="1" si="300"/>
        <v>2.951238242873067</v>
      </c>
    </row>
    <row r="19230" spans="1:13" x14ac:dyDescent="0.25">
      <c r="A19230" s="9"/>
      <c r="H19230" s="9"/>
      <c r="J19230">
        <v>3</v>
      </c>
      <c r="K19230">
        <f ca="1">SIMULATION!$D$3*SIMULATION!$D$17/$H19227/(SIMULATION!$D$17-$I19227)*(((EXP(-$I19227*$J19230))/(1-EXP(-SIMULATION!$D$4*$I19227)))-(EXP(-SIMULATION!$D$17*$J19230)/(1-EXP(-SIMULATION!$D$4*SIMULATION!$D$17))))</f>
        <v>2.5145815327818264</v>
      </c>
      <c r="L19230">
        <v>-0.15090311878273316</v>
      </c>
      <c r="M19230">
        <f t="shared" ca="1" si="300"/>
        <v>2.1351233370515832</v>
      </c>
    </row>
    <row r="19231" spans="1:13" x14ac:dyDescent="0.25">
      <c r="A19231" s="9"/>
      <c r="H19231" s="9"/>
      <c r="J19231">
        <v>4</v>
      </c>
      <c r="K19231">
        <f ca="1">SIMULATION!$D$3*SIMULATION!$D$17/$H19227/(SIMULATION!$D$17-$I19227)*(((EXP(-$I19227*$J19231))/(1-EXP(-SIMULATION!$D$4*$I19227)))-(EXP(-SIMULATION!$D$17*$J19231)/(1-EXP(-SIMULATION!$D$4*SIMULATION!$D$17))))</f>
        <v>2.5996305423764112</v>
      </c>
      <c r="L19231">
        <v>8.1249730556634633E-2</v>
      </c>
      <c r="M19231">
        <f t="shared" ca="1" si="300"/>
        <v>2.8108498234912926</v>
      </c>
    </row>
    <row r="19232" spans="1:13" x14ac:dyDescent="0.25">
      <c r="A19232" s="9"/>
      <c r="H19232" s="9"/>
      <c r="J19232">
        <v>5</v>
      </c>
      <c r="K19232">
        <f ca="1">SIMULATION!$D$3*SIMULATION!$D$17/$H19227/(SIMULATION!$D$17-$I19227)*(((EXP(-$I19227*$J19232))/(1-EXP(-SIMULATION!$D$4*$I19227)))-(EXP(-SIMULATION!$D$17*$J19232)/(1-EXP(-SIMULATION!$D$4*SIMULATION!$D$17))))</f>
        <v>2.6119427562920197</v>
      </c>
      <c r="L19232">
        <v>0.23842643975933775</v>
      </c>
      <c r="M19232">
        <f t="shared" ca="1" si="300"/>
        <v>3.2346989685299179</v>
      </c>
    </row>
    <row r="19233" spans="1:13" x14ac:dyDescent="0.25">
      <c r="A19233" s="9"/>
      <c r="H19233" s="9"/>
      <c r="J19233">
        <v>6</v>
      </c>
      <c r="K19233">
        <f ca="1">SIMULATION!$D$3*SIMULATION!$D$17/$H19227/(SIMULATION!$D$17-$I19227)*(((EXP(-$I19227*$J19233))/(1-EXP(-SIMULATION!$D$4*$I19227)))-(EXP(-SIMULATION!$D$17*$J19233)/(1-EXP(-SIMULATION!$D$4*SIMULATION!$D$17))))</f>
        <v>2.5794446063606031</v>
      </c>
      <c r="L19233">
        <v>-0.24740571751973073</v>
      </c>
      <c r="M19233">
        <f t="shared" ca="1" si="300"/>
        <v>1.9412752627215588</v>
      </c>
    </row>
    <row r="19234" spans="1:13" x14ac:dyDescent="0.25">
      <c r="A19234" s="9"/>
      <c r="H19234" s="9"/>
      <c r="J19234">
        <v>7</v>
      </c>
      <c r="K19234">
        <f ca="1">SIMULATION!$D$3*SIMULATION!$D$17/$H19227/(SIMULATION!$D$17-$I19227)*(((EXP(-$I19227*$J19234))/(1-EXP(-SIMULATION!$D$4*$I19227)))-(EXP(-SIMULATION!$D$17*$J19234)/(1-EXP(-SIMULATION!$D$4*SIMULATION!$D$17))))</f>
        <v>2.5199551338830637</v>
      </c>
      <c r="L19234">
        <v>0.33538065095528857</v>
      </c>
      <c r="M19234">
        <f t="shared" ca="1" si="300"/>
        <v>3.3650993270628868</v>
      </c>
    </row>
    <row r="19235" spans="1:13" x14ac:dyDescent="0.25">
      <c r="A19235" s="9"/>
      <c r="H19235" s="9"/>
      <c r="J19235">
        <v>8</v>
      </c>
      <c r="K19235">
        <f ca="1">SIMULATION!$D$3*SIMULATION!$D$17/$H19227/(SIMULATION!$D$17-$I19227)*(((EXP(-$I19227*$J19235))/(1-EXP(-SIMULATION!$D$4*$I19227)))-(EXP(-SIMULATION!$D$17*$J19235)/(1-EXP(-SIMULATION!$D$4*SIMULATION!$D$17))))</f>
        <v>2.4448196017004378</v>
      </c>
      <c r="L19235">
        <v>-0.23046566174598143</v>
      </c>
      <c r="M19235">
        <f t="shared" ca="1" si="300"/>
        <v>1.8813726343449995</v>
      </c>
    </row>
    <row r="19236" spans="1:13" x14ac:dyDescent="0.25">
      <c r="A19236" s="9"/>
      <c r="H19236" s="9"/>
      <c r="J19236">
        <v>9</v>
      </c>
      <c r="K19236">
        <f ca="1">SIMULATION!$D$3*SIMULATION!$D$17/$H19227/(SIMULATION!$D$17-$I19227)*(((EXP(-$I19227*$J19236))/(1-EXP(-SIMULATION!$D$4*$I19227)))-(EXP(-SIMULATION!$D$17*$J19236)/(1-EXP(-SIMULATION!$D$4*SIMULATION!$D$17))))</f>
        <v>2.3612378608714444</v>
      </c>
      <c r="L19236">
        <v>-0.25521107908556379</v>
      </c>
      <c r="M19236">
        <f t="shared" ca="1" si="300"/>
        <v>1.7586237984207549</v>
      </c>
    </row>
    <row r="19237" spans="1:13" x14ac:dyDescent="0.25">
      <c r="A19237" s="9"/>
      <c r="H19237" s="9"/>
      <c r="J19237">
        <v>10</v>
      </c>
      <c r="K19237">
        <f ca="1">SIMULATION!$D$3*SIMULATION!$D$17/$H19227/(SIMULATION!$D$17-$I19227)*(((EXP(-$I19227*$J19237))/(1-EXP(-SIMULATION!$D$4*$I19227)))-(EXP(-SIMULATION!$D$17*$J19237)/(1-EXP(-SIMULATION!$D$4*SIMULATION!$D$17))))</f>
        <v>2.2737562903987945</v>
      </c>
      <c r="L19237">
        <v>0.43113904992744612</v>
      </c>
      <c r="M19237">
        <f t="shared" ca="1" si="300"/>
        <v>3.2540614172078848</v>
      </c>
    </row>
    <row r="19238" spans="1:13" x14ac:dyDescent="0.25">
      <c r="A19238" s="9"/>
      <c r="H19238" s="9"/>
      <c r="J19238">
        <v>11</v>
      </c>
      <c r="K19238">
        <f ca="1">SIMULATION!$D$3*SIMULATION!$D$17/$H19227/(SIMULATION!$D$17-$I19227)*(((EXP(-$I19227*$J19238))/(1-EXP(-SIMULATION!$D$4*$I19227)))-(EXP(-SIMULATION!$D$17*$J19238)/(1-EXP(-SIMULATION!$D$4*SIMULATION!$D$17))))</f>
        <v>2.1852237399877388</v>
      </c>
      <c r="L19238">
        <v>-0.17439648064734314</v>
      </c>
      <c r="M19238">
        <f t="shared" ca="1" si="300"/>
        <v>1.8041284103068522</v>
      </c>
    </row>
    <row r="19239" spans="1:13" x14ac:dyDescent="0.25">
      <c r="A19239" s="9"/>
      <c r="H19239" s="9"/>
      <c r="J19239">
        <v>12</v>
      </c>
      <c r="K19239">
        <f ca="1">SIMULATION!$D$3*SIMULATION!$D$17/$H19227/(SIMULATION!$D$17-$I19227)*(((EXP(-$I19227*$J19239))/(1-EXP(-SIMULATION!$D$4*$I19227)))-(EXP(-SIMULATION!$D$17*$J19239)/(1-EXP(-SIMULATION!$D$4*SIMULATION!$D$17))))</f>
        <v>2.0974039984189887</v>
      </c>
      <c r="L19239">
        <v>-7.5819299689707548E-2</v>
      </c>
      <c r="M19239">
        <f t="shared" ca="1" si="300"/>
        <v>1.9383802960924685</v>
      </c>
    </row>
    <row r="19240" spans="1:13" x14ac:dyDescent="0.25">
      <c r="A19240" s="9"/>
      <c r="H19240" s="9"/>
      <c r="J19240">
        <v>13</v>
      </c>
      <c r="K19240">
        <f ca="1">SIMULATION!$D$3*SIMULATION!$D$17/$H19227/(SIMULATION!$D$17-$I19227)*(((EXP(-$I19227*$J19240))/(1-EXP(-SIMULATION!$D$4*$I19227)))-(EXP(-SIMULATION!$D$17*$J19240)/(1-EXP(-SIMULATION!$D$4*SIMULATION!$D$17))))</f>
        <v>2.011368160446251</v>
      </c>
      <c r="L19240">
        <v>0.36907199810603586</v>
      </c>
      <c r="M19240">
        <f t="shared" ca="1" si="300"/>
        <v>2.7537078263490109</v>
      </c>
    </row>
    <row r="19241" spans="1:13" x14ac:dyDescent="0.25">
      <c r="A19241" s="9"/>
      <c r="H19241" s="9"/>
      <c r="J19241">
        <v>14</v>
      </c>
      <c r="K19241">
        <f ca="1">SIMULATION!$D$3*SIMULATION!$D$17/$H19227/(SIMULATION!$D$17-$I19227)*(((EXP(-$I19227*$J19241))/(1-EXP(-SIMULATION!$D$4*$I19227)))-(EXP(-SIMULATION!$D$17*$J19241)/(1-EXP(-SIMULATION!$D$4*SIMULATION!$D$17))))</f>
        <v>1.9277459523501526</v>
      </c>
      <c r="L19241">
        <v>-0.37912273740076735</v>
      </c>
      <c r="M19241">
        <f t="shared" ca="1" si="300"/>
        <v>1.1968936298819135</v>
      </c>
    </row>
    <row r="19242" spans="1:13" x14ac:dyDescent="0.25">
      <c r="A19242" s="9"/>
      <c r="H19242" s="9"/>
      <c r="J19242">
        <v>15</v>
      </c>
      <c r="K19242">
        <f ca="1">SIMULATION!$D$3*SIMULATION!$D$17/$H19227/(SIMULATION!$D$17-$I19227)*(((EXP(-$I19227*$J19242))/(1-EXP(-SIMULATION!$D$4*$I19227)))-(EXP(-SIMULATION!$D$17*$J19242)/(1-EXP(-SIMULATION!$D$4*SIMULATION!$D$17))))</f>
        <v>1.8468866795857557</v>
      </c>
      <c r="L19242">
        <v>-0.42749748299396534</v>
      </c>
      <c r="M19242">
        <f t="shared" ca="1" si="300"/>
        <v>1.0573472726877631</v>
      </c>
    </row>
    <row r="19243" spans="1:13" x14ac:dyDescent="0.25">
      <c r="A19243" s="9"/>
      <c r="H19243" s="9"/>
      <c r="J19243">
        <v>16</v>
      </c>
      <c r="K19243">
        <f ca="1">SIMULATION!$D$3*SIMULATION!$D$17/$H19227/(SIMULATION!$D$17-$I19227)*(((EXP(-$I19227*$J19243))/(1-EXP(-SIMULATION!$D$4*$I19227)))-(EXP(-SIMULATION!$D$17*$J19243)/(1-EXP(-SIMULATION!$D$4*SIMULATION!$D$17))))</f>
        <v>1.7689622626787342</v>
      </c>
      <c r="L19243">
        <v>4.8726489839269985E-2</v>
      </c>
      <c r="M19243">
        <f t="shared" ca="1" si="300"/>
        <v>1.8551575843972019</v>
      </c>
    </row>
    <row r="19244" spans="1:13" x14ac:dyDescent="0.25">
      <c r="A19244" s="9"/>
      <c r="H19244" s="9"/>
      <c r="J19244">
        <v>17</v>
      </c>
      <c r="K19244">
        <f ca="1">SIMULATION!$D$3*SIMULATION!$D$17/$H19227/(SIMULATION!$D$17-$I19227)*(((EXP(-$I19227*$J19244))/(1-EXP(-SIMULATION!$D$4*$I19227)))-(EXP(-SIMULATION!$D$17*$J19244)/(1-EXP(-SIMULATION!$D$4*SIMULATION!$D$17))))</f>
        <v>1.6940331662739585</v>
      </c>
      <c r="L19244">
        <v>0.37864435957929804</v>
      </c>
      <c r="M19244">
        <f t="shared" ca="1" si="300"/>
        <v>2.3354692696238519</v>
      </c>
    </row>
    <row r="19245" spans="1:13" x14ac:dyDescent="0.25">
      <c r="A19245" s="9"/>
      <c r="H19245" s="9"/>
      <c r="J19245">
        <v>18</v>
      </c>
      <c r="K19245">
        <f ca="1">SIMULATION!$D$3*SIMULATION!$D$17/$H19227/(SIMULATION!$D$17-$I19227)*(((EXP(-$I19227*$J19245))/(1-EXP(-SIMULATION!$D$4*$I19227)))-(EXP(-SIMULATION!$D$17*$J19245)/(1-EXP(-SIMULATION!$D$4*SIMULATION!$D$17))))</f>
        <v>1.6220905534356307</v>
      </c>
      <c r="L19245">
        <v>0.13983822444604213</v>
      </c>
      <c r="M19245">
        <f t="shared" ca="1" si="300"/>
        <v>1.8489208163187671</v>
      </c>
    </row>
    <row r="19246" spans="1:13" x14ac:dyDescent="0.25">
      <c r="A19246" s="9"/>
      <c r="H19246" s="9"/>
      <c r="J19246">
        <v>19</v>
      </c>
      <c r="K19246">
        <f ca="1">SIMULATION!$D$3*SIMULATION!$D$17/$H19227/(SIMULATION!$D$17-$I19227)*(((EXP(-$I19227*$J19246))/(1-EXP(-SIMULATION!$D$4*$I19227)))-(EXP(-SIMULATION!$D$17*$J19246)/(1-EXP(-SIMULATION!$D$4*SIMULATION!$D$17))))</f>
        <v>1.5530832085516082</v>
      </c>
      <c r="L19246">
        <v>7.1786357876329948E-2</v>
      </c>
      <c r="M19246">
        <f t="shared" ca="1" si="300"/>
        <v>1.6645733955724129</v>
      </c>
    </row>
    <row r="19247" spans="1:13" x14ac:dyDescent="0.25">
      <c r="A19247" s="9"/>
      <c r="H19247" s="9"/>
      <c r="J19247">
        <v>20</v>
      </c>
      <c r="K19247">
        <f ca="1">SIMULATION!$D$3*SIMULATION!$D$17/$H19227/(SIMULATION!$D$17-$I19227)*(((EXP(-$I19227*$J19247))/(1-EXP(-SIMULATION!$D$4*$I19227)))-(EXP(-SIMULATION!$D$17*$J19247)/(1-EXP(-SIMULATION!$D$4*SIMULATION!$D$17))))</f>
        <v>1.4869347034571803</v>
      </c>
      <c r="L19247">
        <v>-0.38890547521765867</v>
      </c>
      <c r="M19247">
        <f t="shared" ca="1" si="300"/>
        <v>0.90865765599153725</v>
      </c>
    </row>
    <row r="19248" spans="1:13" x14ac:dyDescent="0.25">
      <c r="A19248" s="9"/>
      <c r="H19248" s="9"/>
      <c r="J19248">
        <v>21</v>
      </c>
      <c r="K19248">
        <f ca="1">SIMULATION!$D$3*SIMULATION!$D$17/$H19227/(SIMULATION!$D$17-$I19227)*(((EXP(-$I19227*$J19248))/(1-EXP(-SIMULATION!$D$4*$I19227)))-(EXP(-SIMULATION!$D$17*$J19248)/(1-EXP(-SIMULATION!$D$4*SIMULATION!$D$17))))</f>
        <v>1.4235543148795533</v>
      </c>
      <c r="L19248">
        <v>-0.20298729148201825</v>
      </c>
      <c r="M19248">
        <f t="shared" ca="1" si="300"/>
        <v>1.1345908802246127</v>
      </c>
    </row>
    <row r="19249" spans="1:13" x14ac:dyDescent="0.25">
      <c r="A19249" s="9"/>
      <c r="H19249" s="9"/>
      <c r="J19249">
        <v>22</v>
      </c>
      <c r="K19249">
        <f ca="1">SIMULATION!$D$3*SIMULATION!$D$17/$H19227/(SIMULATION!$D$17-$I19227)*(((EXP(-$I19227*$J19249))/(1-EXP(-SIMULATION!$D$4*$I19227)))-(EXP(-SIMULATION!$D$17*$J19249)/(1-EXP(-SIMULATION!$D$4*SIMULATION!$D$17))))</f>
        <v>1.3628439411214259</v>
      </c>
      <c r="L19249">
        <v>-1.9453993241039705E-2</v>
      </c>
      <c r="M19249">
        <f t="shared" ca="1" si="300"/>
        <v>1.3363311843022578</v>
      </c>
    </row>
    <row r="19250" spans="1:13" x14ac:dyDescent="0.25">
      <c r="A19250" s="9"/>
      <c r="H19250" s="9"/>
      <c r="J19250">
        <v>23</v>
      </c>
      <c r="K19250">
        <f ca="1">SIMULATION!$D$3*SIMULATION!$D$17/$H19227/(SIMULATION!$D$17-$I19227)*(((EXP(-$I19227*$J19250))/(1-EXP(-SIMULATION!$D$4*$I19227)))-(EXP(-SIMULATION!$D$17*$J19250)/(1-EXP(-SIMULATION!$D$4*SIMULATION!$D$17))))</f>
        <v>1.3047024583529974</v>
      </c>
      <c r="L19250">
        <v>-0.10778989277289423</v>
      </c>
      <c r="M19250">
        <f t="shared" ca="1" si="300"/>
        <v>1.1640687202665962</v>
      </c>
    </row>
    <row r="19251" spans="1:13" x14ac:dyDescent="0.25">
      <c r="A19251" s="9"/>
      <c r="H19251" s="9"/>
      <c r="J19251">
        <v>24</v>
      </c>
      <c r="K19251">
        <f ca="1">SIMULATION!$D$3*SIMULATION!$D$17/$H19227/(SIMULATION!$D$17-$I19227)*(((EXP(-$I19227*$J19251))/(1-EXP(-SIMULATION!$D$4*$I19227)))-(EXP(-SIMULATION!$D$17*$J19251)/(1-EXP(-SIMULATION!$D$4*SIMULATION!$D$17))))</f>
        <v>1.249028439391191</v>
      </c>
      <c r="L19251">
        <v>0.29615819605529425</v>
      </c>
      <c r="M19251">
        <f t="shared" ca="1" si="300"/>
        <v>1.6189384488230458</v>
      </c>
    </row>
    <row r="19252" spans="1:13" x14ac:dyDescent="0.25">
      <c r="A19252" s="9">
        <v>771</v>
      </c>
      <c r="B19252" s="2">
        <f ca="1">NORMINV(RAND(),SIMULATION!D7,SIMULATION!D8)</f>
        <v>62.718727304277792</v>
      </c>
      <c r="C19252" s="2">
        <v>2</v>
      </c>
      <c r="D19252" s="2">
        <f ca="1">SIMULATION!$D$11*(1+(SIMULATION!$D$12*LN(1+$C19252)))*(1+(SIMULATION!$D$13*(($B19252/63.5)-1)))</f>
        <v>10.180042614498529</v>
      </c>
      <c r="E19252" s="2">
        <v>-1.4981700205347791E-2</v>
      </c>
      <c r="F19252" s="2">
        <f ca="1">D19252*(1+E19252)</f>
        <v>10.027528267970446</v>
      </c>
      <c r="G19252" s="2">
        <v>-1.3576992901403857</v>
      </c>
      <c r="H19252" s="9">
        <f>SIMULATION!$D$15*EXP($G$19252)</f>
        <v>56.78991340400043</v>
      </c>
      <c r="I19252" s="2">
        <f ca="1">$F19252/$H19252</f>
        <v>0.17657234651222556</v>
      </c>
      <c r="J19252">
        <v>0</v>
      </c>
      <c r="K19252">
        <f ca="1">SIMULATION!$D$3*SIMULATION!$D$17/$H19252/(SIMULATION!$D$17-$I19252)*(((EXP(-$I19252*$J19252))/(1-EXP(-SIMULATION!$D$4*$I19252)))-(EXP(-SIMULATION!$D$17*$J19252)/(1-EXP(-SIMULATION!$D$4*SIMULATION!$D$17))))</f>
        <v>0.23487320496018158</v>
      </c>
      <c r="L19252">
        <v>-0.35803840760052458</v>
      </c>
      <c r="M19252">
        <f t="shared" ca="1" si="300"/>
        <v>0.15077957666820654</v>
      </c>
    </row>
    <row r="19253" spans="1:13" x14ac:dyDescent="0.25">
      <c r="A19253" s="9"/>
      <c r="H19253" s="9"/>
      <c r="J19253">
        <v>1</v>
      </c>
      <c r="K19253">
        <f ca="1">SIMULATION!$D$3*SIMULATION!$D$17/$H19252/(SIMULATION!$D$17-$I19252)*(((EXP(-$I19252*$J19253))/(1-EXP(-SIMULATION!$D$4*$I19252)))-(EXP(-SIMULATION!$D$17*$J19253)/(1-EXP(-SIMULATION!$D$4*SIMULATION!$D$17))))</f>
        <v>3.3649047583688816</v>
      </c>
      <c r="L19253">
        <v>4.9402948312311512E-3</v>
      </c>
      <c r="M19253">
        <f t="shared" ca="1" si="300"/>
        <v>3.3815283799542364</v>
      </c>
    </row>
    <row r="19254" spans="1:13" x14ac:dyDescent="0.25">
      <c r="A19254" s="9"/>
      <c r="H19254" s="9"/>
      <c r="J19254">
        <v>2</v>
      </c>
      <c r="K19254">
        <f ca="1">SIMULATION!$D$3*SIMULATION!$D$17/$H19252/(SIMULATION!$D$17-$I19252)*(((EXP(-$I19252*$J19254))/(1-EXP(-SIMULATION!$D$4*$I19252)))-(EXP(-SIMULATION!$D$17*$J19254)/(1-EXP(-SIMULATION!$D$4*SIMULATION!$D$17))))</f>
        <v>4.8504174468834069</v>
      </c>
      <c r="L19254">
        <v>6.2596807101118535E-2</v>
      </c>
      <c r="M19254">
        <f t="shared" ca="1" si="300"/>
        <v>5.1540380921658668</v>
      </c>
    </row>
    <row r="19255" spans="1:13" x14ac:dyDescent="0.25">
      <c r="A19255" s="9"/>
      <c r="H19255" s="9"/>
      <c r="J19255">
        <v>3</v>
      </c>
      <c r="K19255">
        <f ca="1">SIMULATION!$D$3*SIMULATION!$D$17/$H19252/(SIMULATION!$D$17-$I19252)*(((EXP(-$I19252*$J19255))/(1-EXP(-SIMULATION!$D$4*$I19252)))-(EXP(-SIMULATION!$D$17*$J19255)/(1-EXP(-SIMULATION!$D$4*SIMULATION!$D$17))))</f>
        <v>5.3662972290924236</v>
      </c>
      <c r="L19255">
        <v>-0.11440569959259499</v>
      </c>
      <c r="M19255">
        <f t="shared" ca="1" si="300"/>
        <v>4.7523622403763008</v>
      </c>
    </row>
    <row r="19256" spans="1:13" x14ac:dyDescent="0.25">
      <c r="A19256" s="9"/>
      <c r="H19256" s="9"/>
      <c r="J19256">
        <v>4</v>
      </c>
      <c r="K19256">
        <f ca="1">SIMULATION!$D$3*SIMULATION!$D$17/$H19252/(SIMULATION!$D$17-$I19252)*(((EXP(-$I19252*$J19256))/(1-EXP(-SIMULATION!$D$4*$I19252)))-(EXP(-SIMULATION!$D$17*$J19256)/(1-EXP(-SIMULATION!$D$4*SIMULATION!$D$17))))</f>
        <v>5.3313962621186111</v>
      </c>
      <c r="L19256">
        <v>-0.15467283939029106</v>
      </c>
      <c r="M19256">
        <f t="shared" ca="1" si="300"/>
        <v>4.5067740643419407</v>
      </c>
    </row>
    <row r="19257" spans="1:13" x14ac:dyDescent="0.25">
      <c r="A19257" s="9"/>
      <c r="H19257" s="9"/>
      <c r="J19257">
        <v>5</v>
      </c>
      <c r="K19257">
        <f ca="1">SIMULATION!$D$3*SIMULATION!$D$17/$H19252/(SIMULATION!$D$17-$I19252)*(((EXP(-$I19252*$J19257))/(1-EXP(-SIMULATION!$D$4*$I19252)))-(EXP(-SIMULATION!$D$17*$J19257)/(1-EXP(-SIMULATION!$D$4*SIMULATION!$D$17))))</f>
        <v>5.0027003906939598</v>
      </c>
      <c r="L19257">
        <v>-0.15031147411857665</v>
      </c>
      <c r="M19257">
        <f t="shared" ca="1" si="300"/>
        <v>4.2507371203951712</v>
      </c>
    </row>
    <row r="19258" spans="1:13" x14ac:dyDescent="0.25">
      <c r="A19258" s="9"/>
      <c r="H19258" s="9"/>
      <c r="J19258">
        <v>6</v>
      </c>
      <c r="K19258">
        <f ca="1">SIMULATION!$D$3*SIMULATION!$D$17/$H19252/(SIMULATION!$D$17-$I19252)*(((EXP(-$I19252*$J19258))/(1-EXP(-SIMULATION!$D$4*$I19252)))-(EXP(-SIMULATION!$D$17*$J19258)/(1-EXP(-SIMULATION!$D$4*SIMULATION!$D$17))))</f>
        <v>4.5353168341425905</v>
      </c>
      <c r="L19258">
        <v>-6.0496035362268462E-2</v>
      </c>
      <c r="M19258">
        <f t="shared" ca="1" si="300"/>
        <v>4.2609481465652088</v>
      </c>
    </row>
    <row r="19259" spans="1:13" x14ac:dyDescent="0.25">
      <c r="A19259" s="9"/>
      <c r="H19259" s="9"/>
      <c r="J19259">
        <v>7</v>
      </c>
      <c r="K19259">
        <f ca="1">SIMULATION!$D$3*SIMULATION!$D$17/$H19252/(SIMULATION!$D$17-$I19252)*(((EXP(-$I19252*$J19259))/(1-EXP(-SIMULATION!$D$4*$I19252)))-(EXP(-SIMULATION!$D$17*$J19259)/(1-EXP(-SIMULATION!$D$4*SIMULATION!$D$17))))</f>
        <v>4.0206164315159816</v>
      </c>
      <c r="L19259">
        <v>5.5228845758874948E-2</v>
      </c>
      <c r="M19259">
        <f t="shared" ca="1" si="300"/>
        <v>4.2426704362677761</v>
      </c>
    </row>
    <row r="19260" spans="1:13" x14ac:dyDescent="0.25">
      <c r="A19260" s="9"/>
      <c r="H19260" s="9"/>
      <c r="J19260">
        <v>8</v>
      </c>
      <c r="K19260">
        <f ca="1">SIMULATION!$D$3*SIMULATION!$D$17/$H19252/(SIMULATION!$D$17-$I19252)*(((EXP(-$I19252*$J19260))/(1-EXP(-SIMULATION!$D$4*$I19252)))-(EXP(-SIMULATION!$D$17*$J19260)/(1-EXP(-SIMULATION!$D$4*SIMULATION!$D$17))))</f>
        <v>3.5104252459164935</v>
      </c>
      <c r="L19260">
        <v>0.13305678392791082</v>
      </c>
      <c r="M19260">
        <f t="shared" ca="1" si="300"/>
        <v>3.9775111393574876</v>
      </c>
    </row>
    <row r="19261" spans="1:13" x14ac:dyDescent="0.25">
      <c r="A19261" s="9"/>
      <c r="H19261" s="9"/>
      <c r="J19261">
        <v>9</v>
      </c>
      <c r="K19261">
        <f ca="1">SIMULATION!$D$3*SIMULATION!$D$17/$H19252/(SIMULATION!$D$17-$I19252)*(((EXP(-$I19252*$J19261))/(1-EXP(-SIMULATION!$D$4*$I19252)))-(EXP(-SIMULATION!$D$17*$J19261)/(1-EXP(-SIMULATION!$D$4*SIMULATION!$D$17))))</f>
        <v>3.0323168661798015</v>
      </c>
      <c r="L19261">
        <v>0.64324227938404921</v>
      </c>
      <c r="M19261">
        <f t="shared" ca="1" si="300"/>
        <v>4.9828312789959934</v>
      </c>
    </row>
    <row r="19262" spans="1:13" x14ac:dyDescent="0.25">
      <c r="A19262" s="9"/>
      <c r="H19262" s="9"/>
      <c r="J19262">
        <v>10</v>
      </c>
      <c r="K19262">
        <f ca="1">SIMULATION!$D$3*SIMULATION!$D$17/$H19252/(SIMULATION!$D$17-$I19252)*(((EXP(-$I19252*$J19262))/(1-EXP(-SIMULATION!$D$4*$I19252)))-(EXP(-SIMULATION!$D$17*$J19262)/(1-EXP(-SIMULATION!$D$4*SIMULATION!$D$17))))</f>
        <v>2.5992358533732633</v>
      </c>
      <c r="L19262">
        <v>0.34553045424953582</v>
      </c>
      <c r="M19262">
        <f t="shared" ca="1" si="300"/>
        <v>3.4973509984910072</v>
      </c>
    </row>
    <row r="19263" spans="1:13" x14ac:dyDescent="0.25">
      <c r="A19263" s="9"/>
      <c r="H19263" s="9"/>
      <c r="J19263">
        <v>11</v>
      </c>
      <c r="K19263">
        <f ca="1">SIMULATION!$D$3*SIMULATION!$D$17/$H19252/(SIMULATION!$D$17-$I19252)*(((EXP(-$I19252*$J19263))/(1-EXP(-SIMULATION!$D$4*$I19252)))-(EXP(-SIMULATION!$D$17*$J19263)/(1-EXP(-SIMULATION!$D$4*SIMULATION!$D$17))))</f>
        <v>2.215516972458595</v>
      </c>
      <c r="L19263">
        <v>0.11378473419467273</v>
      </c>
      <c r="M19263">
        <f t="shared" ca="1" si="300"/>
        <v>2.4676089822735823</v>
      </c>
    </row>
    <row r="19264" spans="1:13" x14ac:dyDescent="0.25">
      <c r="A19264" s="9"/>
      <c r="H19264" s="9"/>
      <c r="J19264">
        <v>12</v>
      </c>
      <c r="K19264">
        <f ca="1">SIMULATION!$D$3*SIMULATION!$D$17/$H19252/(SIMULATION!$D$17-$I19252)*(((EXP(-$I19252*$J19264))/(1-EXP(-SIMULATION!$D$4*$I19252)))-(EXP(-SIMULATION!$D$17*$J19264)/(1-EXP(-SIMULATION!$D$4*SIMULATION!$D$17))))</f>
        <v>1.8806186636360962</v>
      </c>
      <c r="L19264">
        <v>-0.33313330439662514</v>
      </c>
      <c r="M19264">
        <f t="shared" ca="1" si="300"/>
        <v>1.2541219539090382</v>
      </c>
    </row>
    <row r="19265" spans="1:13" x14ac:dyDescent="0.25">
      <c r="A19265" s="9"/>
      <c r="H19265" s="9"/>
      <c r="J19265">
        <v>13</v>
      </c>
      <c r="K19265">
        <f ca="1">SIMULATION!$D$3*SIMULATION!$D$17/$H19252/(SIMULATION!$D$17-$I19252)*(((EXP(-$I19252*$J19265))/(1-EXP(-SIMULATION!$D$4*$I19252)))-(EXP(-SIMULATION!$D$17*$J19265)/(1-EXP(-SIMULATION!$D$4*SIMULATION!$D$17))))</f>
        <v>1.591411781231413</v>
      </c>
      <c r="L19265">
        <v>0.44266223322922621</v>
      </c>
      <c r="M19265">
        <f t="shared" ca="1" si="300"/>
        <v>2.2958696742986113</v>
      </c>
    </row>
    <row r="19266" spans="1:13" x14ac:dyDescent="0.25">
      <c r="A19266" s="9"/>
      <c r="H19266" s="9"/>
      <c r="J19266">
        <v>14</v>
      </c>
      <c r="K19266">
        <f ca="1">SIMULATION!$D$3*SIMULATION!$D$17/$H19252/(SIMULATION!$D$17-$I19252)*(((EXP(-$I19252*$J19266))/(1-EXP(-SIMULATION!$D$4*$I19252)))-(EXP(-SIMULATION!$D$17*$J19266)/(1-EXP(-SIMULATION!$D$4*SIMULATION!$D$17))))</f>
        <v>1.3435593077675785</v>
      </c>
      <c r="L19266">
        <v>4.1225074203632729E-2</v>
      </c>
      <c r="M19266">
        <f t="shared" ca="1" si="300"/>
        <v>1.3989476399272782</v>
      </c>
    </row>
    <row r="19267" spans="1:13" x14ac:dyDescent="0.25">
      <c r="A19267" s="9"/>
      <c r="H19267" s="9"/>
      <c r="J19267">
        <v>15</v>
      </c>
      <c r="K19267">
        <f ca="1">SIMULATION!$D$3*SIMULATION!$D$17/$H19252/(SIMULATION!$D$17-$I19252)*(((EXP(-$I19252*$J19267))/(1-EXP(-SIMULATION!$D$4*$I19252)))-(EXP(-SIMULATION!$D$17*$J19267)/(1-EXP(-SIMULATION!$D$4*SIMULATION!$D$17))))</f>
        <v>1.1323276192444529</v>
      </c>
      <c r="L19267">
        <v>-0.1269472658983308</v>
      </c>
      <c r="M19267">
        <f t="shared" ref="M19267:M19330" ca="1" si="301">$K19267*(1+$L19267)</f>
        <v>0.98858172388020349</v>
      </c>
    </row>
    <row r="19268" spans="1:13" x14ac:dyDescent="0.25">
      <c r="A19268" s="9"/>
      <c r="H19268" s="9"/>
      <c r="J19268">
        <v>16</v>
      </c>
      <c r="K19268">
        <f ca="1">SIMULATION!$D$3*SIMULATION!$D$17/$H19252/(SIMULATION!$D$17-$I19252)*(((EXP(-$I19252*$J19268))/(1-EXP(-SIMULATION!$D$4*$I19252)))-(EXP(-SIMULATION!$D$17*$J19268)/(1-EXP(-SIMULATION!$D$4*SIMULATION!$D$17))))</f>
        <v>0.95304527257993976</v>
      </c>
      <c r="L19268">
        <v>-6.2858928164127664E-2</v>
      </c>
      <c r="M19268">
        <f t="shared" ca="1" si="301"/>
        <v>0.89313786825367592</v>
      </c>
    </row>
    <row r="19269" spans="1:13" x14ac:dyDescent="0.25">
      <c r="A19269" s="9"/>
      <c r="H19269" s="9"/>
      <c r="J19269">
        <v>17</v>
      </c>
      <c r="K19269">
        <f ca="1">SIMULATION!$D$3*SIMULATION!$D$17/$H19252/(SIMULATION!$D$17-$I19252)*(((EXP(-$I19252*$J19269))/(1-EXP(-SIMULATION!$D$4*$I19252)))-(EXP(-SIMULATION!$D$17*$J19269)/(1-EXP(-SIMULATION!$D$4*SIMULATION!$D$17))))</f>
        <v>0.80134580500570718</v>
      </c>
      <c r="L19269">
        <v>-3.0274388066646282E-2</v>
      </c>
      <c r="M19269">
        <f t="shared" ca="1" si="301"/>
        <v>0.77708555112938538</v>
      </c>
    </row>
    <row r="19270" spans="1:13" x14ac:dyDescent="0.25">
      <c r="A19270" s="9"/>
      <c r="H19270" s="9"/>
      <c r="J19270">
        <v>18</v>
      </c>
      <c r="K19270">
        <f ca="1">SIMULATION!$D$3*SIMULATION!$D$17/$H19252/(SIMULATION!$D$17-$I19252)*(((EXP(-$I19252*$J19270))/(1-EXP(-SIMULATION!$D$4*$I19252)))-(EXP(-SIMULATION!$D$17*$J19270)/(1-EXP(-SIMULATION!$D$4*SIMULATION!$D$17))))</f>
        <v>0.67328041084977863</v>
      </c>
      <c r="L19270">
        <v>-0.38819331956874059</v>
      </c>
      <c r="M19270">
        <f t="shared" ca="1" si="301"/>
        <v>0.41191745316139755</v>
      </c>
    </row>
    <row r="19271" spans="1:13" x14ac:dyDescent="0.25">
      <c r="A19271" s="9"/>
      <c r="H19271" s="9"/>
      <c r="J19271">
        <v>19</v>
      </c>
      <c r="K19271">
        <f ca="1">SIMULATION!$D$3*SIMULATION!$D$17/$H19252/(SIMULATION!$D$17-$I19252)*(((EXP(-$I19252*$J19271))/(1-EXP(-SIMULATION!$D$4*$I19252)))-(EXP(-SIMULATION!$D$17*$J19271)/(1-EXP(-SIMULATION!$D$4*SIMULATION!$D$17))))</f>
        <v>0.56535417888570072</v>
      </c>
      <c r="L19271">
        <v>0.29702727598951489</v>
      </c>
      <c r="M19271">
        <f t="shared" ca="1" si="301"/>
        <v>0.7332797906094094</v>
      </c>
    </row>
    <row r="19272" spans="1:13" x14ac:dyDescent="0.25">
      <c r="A19272" s="9"/>
      <c r="H19272" s="9"/>
      <c r="J19272">
        <v>20</v>
      </c>
      <c r="K19272">
        <f ca="1">SIMULATION!$D$3*SIMULATION!$D$17/$H19252/(SIMULATION!$D$17-$I19252)*(((EXP(-$I19252*$J19272))/(1-EXP(-SIMULATION!$D$4*$I19252)))-(EXP(-SIMULATION!$D$17*$J19272)/(1-EXP(-SIMULATION!$D$4*SIMULATION!$D$17))))</f>
        <v>0.47451916739268934</v>
      </c>
      <c r="L19272">
        <v>0.19296976441343919</v>
      </c>
      <c r="M19272">
        <f t="shared" ca="1" si="301"/>
        <v>0.56608701933411787</v>
      </c>
    </row>
    <row r="19273" spans="1:13" x14ac:dyDescent="0.25">
      <c r="A19273" s="9"/>
      <c r="H19273" s="9"/>
      <c r="J19273">
        <v>21</v>
      </c>
      <c r="K19273">
        <f ca="1">SIMULATION!$D$3*SIMULATION!$D$17/$H19252/(SIMULATION!$D$17-$I19252)*(((EXP(-$I19252*$J19273))/(1-EXP(-SIMULATION!$D$4*$I19252)))-(EXP(-SIMULATION!$D$17*$J19273)/(1-EXP(-SIMULATION!$D$4*SIMULATION!$D$17))))</f>
        <v>0.3981446993761602</v>
      </c>
      <c r="L19273">
        <v>0.21606908235066496</v>
      </c>
      <c r="M19273">
        <f t="shared" ca="1" si="301"/>
        <v>0.48417145921314853</v>
      </c>
    </row>
    <row r="19274" spans="1:13" x14ac:dyDescent="0.25">
      <c r="A19274" s="9"/>
      <c r="H19274" s="9"/>
      <c r="J19274">
        <v>22</v>
      </c>
      <c r="K19274">
        <f ca="1">SIMULATION!$D$3*SIMULATION!$D$17/$H19252/(SIMULATION!$D$17-$I19252)*(((EXP(-$I19252*$J19274))/(1-EXP(-SIMULATION!$D$4*$I19252)))-(EXP(-SIMULATION!$D$17*$J19274)/(1-EXP(-SIMULATION!$D$4*SIMULATION!$D$17))))</f>
        <v>0.33397714969542669</v>
      </c>
      <c r="L19274">
        <v>-0.20293059324484594</v>
      </c>
      <c r="M19274">
        <f t="shared" ca="1" si="301"/>
        <v>0.26620296857751102</v>
      </c>
    </row>
    <row r="19275" spans="1:13" x14ac:dyDescent="0.25">
      <c r="A19275" s="9"/>
      <c r="H19275" s="9"/>
      <c r="J19275">
        <v>23</v>
      </c>
      <c r="K19275">
        <f ca="1">SIMULATION!$D$3*SIMULATION!$D$17/$H19252/(SIMULATION!$D$17-$I19252)*(((EXP(-$I19252*$J19275))/(1-EXP(-SIMULATION!$D$4*$I19252)))-(EXP(-SIMULATION!$D$17*$J19275)/(1-EXP(-SIMULATION!$D$4*SIMULATION!$D$17))))</f>
        <v>0.28009642615217922</v>
      </c>
      <c r="L19275">
        <v>-0.18029412100254305</v>
      </c>
      <c r="M19275">
        <f t="shared" ca="1" si="301"/>
        <v>0.22959668720311835</v>
      </c>
    </row>
    <row r="19276" spans="1:13" x14ac:dyDescent="0.25">
      <c r="A19276" s="9"/>
      <c r="H19276" s="9"/>
      <c r="J19276">
        <v>24</v>
      </c>
      <c r="K19276">
        <f ca="1">SIMULATION!$D$3*SIMULATION!$D$17/$H19252/(SIMULATION!$D$17-$I19252)*(((EXP(-$I19252*$J19276))/(1-EXP(-SIMULATION!$D$4*$I19252)))-(EXP(-SIMULATION!$D$17*$J19276)/(1-EXP(-SIMULATION!$D$4*SIMULATION!$D$17))))</f>
        <v>0.23487320496018163</v>
      </c>
      <c r="L19276">
        <v>-0.17333837431169305</v>
      </c>
      <c r="M19276">
        <f t="shared" ca="1" si="301"/>
        <v>0.19416066544300667</v>
      </c>
    </row>
    <row r="19277" spans="1:13" x14ac:dyDescent="0.25">
      <c r="A19277" s="9">
        <v>772</v>
      </c>
      <c r="B19277" s="2">
        <f ca="1">NORMINV(RAND(),SIMULATION!D7,SIMULATION!D8)</f>
        <v>59.143853561357801</v>
      </c>
      <c r="C19277" s="2">
        <v>2</v>
      </c>
      <c r="D19277" s="2">
        <f ca="1">SIMULATION!$D$11*(1+(SIMULATION!$D$12*LN(1+$C19277)))*(1+(SIMULATION!$D$13*(($B19277/63.5)-1)))</f>
        <v>9.9145662800697956</v>
      </c>
      <c r="E19277" s="2">
        <v>0.17319462034463698</v>
      </c>
      <c r="F19277" s="2">
        <f ca="1">D19277*(1+E19277)</f>
        <v>11.631715822828225</v>
      </c>
      <c r="G19277" s="2">
        <v>-0.38124471729418102</v>
      </c>
      <c r="H19277" s="9">
        <f>SIMULATION!$D$15*EXP($G$19277)</f>
        <v>150.77871552646968</v>
      </c>
      <c r="I19277" s="2">
        <f ca="1">$F19277/$H19277</f>
        <v>7.714428248187484E-2</v>
      </c>
      <c r="J19277">
        <v>0</v>
      </c>
      <c r="K19277">
        <f ca="1">SIMULATION!$D$3*SIMULATION!$D$17/$H19277/(SIMULATION!$D$17-$I19277)*(((EXP(-$I19277*$J19277))/(1-EXP(-SIMULATION!$D$4*$I19277)))-(EXP(-SIMULATION!$D$17*$J19277)/(1-EXP(-SIMULATION!$D$4*SIMULATION!$D$17))))</f>
        <v>0.82176501441139516</v>
      </c>
      <c r="L19277">
        <v>-5.464400885548773E-2</v>
      </c>
      <c r="M19277">
        <f t="shared" ca="1" si="301"/>
        <v>0.77686047968676886</v>
      </c>
    </row>
    <row r="19278" spans="1:13" x14ac:dyDescent="0.25">
      <c r="A19278" s="9"/>
      <c r="H19278" s="9"/>
      <c r="J19278">
        <v>1</v>
      </c>
      <c r="K19278">
        <f ca="1">SIMULATION!$D$3*SIMULATION!$D$17/$H19277/(SIMULATION!$D$17-$I19277)*(((EXP(-$I19277*$J19278))/(1-EXP(-SIMULATION!$D$4*$I19277)))-(EXP(-SIMULATION!$D$17*$J19278)/(1-EXP(-SIMULATION!$D$4*SIMULATION!$D$17))))</f>
        <v>2.0181046278089148</v>
      </c>
      <c r="L19278">
        <v>-0.36169240222676824</v>
      </c>
      <c r="M19278">
        <f t="shared" ca="1" si="301"/>
        <v>1.2881715170317503</v>
      </c>
    </row>
    <row r="19279" spans="1:13" x14ac:dyDescent="0.25">
      <c r="A19279" s="9"/>
      <c r="H19279" s="9"/>
      <c r="J19279">
        <v>2</v>
      </c>
      <c r="K19279">
        <f ca="1">SIMULATION!$D$3*SIMULATION!$D$17/$H19277/(SIMULATION!$D$17-$I19277)*(((EXP(-$I19277*$J19279))/(1-EXP(-SIMULATION!$D$4*$I19277)))-(EXP(-SIMULATION!$D$17*$J19279)/(1-EXP(-SIMULATION!$D$4*SIMULATION!$D$17))))</f>
        <v>2.6740137503887653</v>
      </c>
      <c r="L19279">
        <v>5.697956173652978E-2</v>
      </c>
      <c r="M19279">
        <f t="shared" ca="1" si="301"/>
        <v>2.8263778819633716</v>
      </c>
    </row>
    <row r="19280" spans="1:13" x14ac:dyDescent="0.25">
      <c r="A19280" s="9"/>
      <c r="H19280" s="9"/>
      <c r="J19280">
        <v>3</v>
      </c>
      <c r="K19280">
        <f ca="1">SIMULATION!$D$3*SIMULATION!$D$17/$H19277/(SIMULATION!$D$17-$I19277)*(((EXP(-$I19277*$J19280))/(1-EXP(-SIMULATION!$D$4*$I19277)))-(EXP(-SIMULATION!$D$17*$J19280)/(1-EXP(-SIMULATION!$D$4*SIMULATION!$D$17))))</f>
        <v>2.9918232252931203</v>
      </c>
      <c r="L19280">
        <v>0.21897776370343847</v>
      </c>
      <c r="M19280">
        <f t="shared" ca="1" si="301"/>
        <v>3.6469659845638165</v>
      </c>
    </row>
    <row r="19281" spans="1:13" x14ac:dyDescent="0.25">
      <c r="A19281" s="9"/>
      <c r="H19281" s="9"/>
      <c r="J19281">
        <v>4</v>
      </c>
      <c r="K19281">
        <f ca="1">SIMULATION!$D$3*SIMULATION!$D$17/$H19277/(SIMULATION!$D$17-$I19277)*(((EXP(-$I19277*$J19281))/(1-EXP(-SIMULATION!$D$4*$I19277)))-(EXP(-SIMULATION!$D$17*$J19281)/(1-EXP(-SIMULATION!$D$4*SIMULATION!$D$17))))</f>
        <v>3.1005811863961759</v>
      </c>
      <c r="L19281">
        <v>7.7470358335046369E-2</v>
      </c>
      <c r="M19281">
        <f t="shared" ca="1" si="301"/>
        <v>3.340784321953191</v>
      </c>
    </row>
    <row r="19282" spans="1:13" x14ac:dyDescent="0.25">
      <c r="A19282" s="9"/>
      <c r="H19282" s="9"/>
      <c r="J19282">
        <v>5</v>
      </c>
      <c r="K19282">
        <f ca="1">SIMULATION!$D$3*SIMULATION!$D$17/$H19277/(SIMULATION!$D$17-$I19277)*(((EXP(-$I19277*$J19282))/(1-EXP(-SIMULATION!$D$4*$I19277)))-(EXP(-SIMULATION!$D$17*$J19282)/(1-EXP(-SIMULATION!$D$4*SIMULATION!$D$17))))</f>
        <v>3.0824197455089837</v>
      </c>
      <c r="L19282">
        <v>7.8664089159239548E-3</v>
      </c>
      <c r="M19282">
        <f t="shared" ca="1" si="301"/>
        <v>3.1066673196776757</v>
      </c>
    </row>
    <row r="19283" spans="1:13" x14ac:dyDescent="0.25">
      <c r="A19283" s="9"/>
      <c r="H19283" s="9"/>
      <c r="J19283">
        <v>6</v>
      </c>
      <c r="K19283">
        <f ca="1">SIMULATION!$D$3*SIMULATION!$D$17/$H19277/(SIMULATION!$D$17-$I19277)*(((EXP(-$I19277*$J19283))/(1-EXP(-SIMULATION!$D$4*$I19277)))-(EXP(-SIMULATION!$D$17*$J19283)/(1-EXP(-SIMULATION!$D$4*SIMULATION!$D$17))))</f>
        <v>2.9894480411122424</v>
      </c>
      <c r="L19283">
        <v>8.988881587299398E-2</v>
      </c>
      <c r="M19283">
        <f t="shared" ca="1" si="301"/>
        <v>3.2581659856416634</v>
      </c>
    </row>
    <row r="19284" spans="1:13" x14ac:dyDescent="0.25">
      <c r="A19284" s="9"/>
      <c r="H19284" s="9"/>
      <c r="J19284">
        <v>7</v>
      </c>
      <c r="K19284">
        <f ca="1">SIMULATION!$D$3*SIMULATION!$D$17/$H19277/(SIMULATION!$D$17-$I19277)*(((EXP(-$I19277*$J19284))/(1-EXP(-SIMULATION!$D$4*$I19277)))-(EXP(-SIMULATION!$D$17*$J19284)/(1-EXP(-SIMULATION!$D$4*SIMULATION!$D$17))))</f>
        <v>2.8545745993673797</v>
      </c>
      <c r="L19284">
        <v>-0.63798085516186243</v>
      </c>
      <c r="M19284">
        <f t="shared" ca="1" si="301"/>
        <v>1.033410655339648</v>
      </c>
    </row>
    <row r="19285" spans="1:13" x14ac:dyDescent="0.25">
      <c r="A19285" s="9"/>
      <c r="H19285" s="9"/>
      <c r="J19285">
        <v>8</v>
      </c>
      <c r="K19285">
        <f ca="1">SIMULATION!$D$3*SIMULATION!$D$17/$H19277/(SIMULATION!$D$17-$I19277)*(((EXP(-$I19277*$J19285))/(1-EXP(-SIMULATION!$D$4*$I19277)))-(EXP(-SIMULATION!$D$17*$J19285)/(1-EXP(-SIMULATION!$D$4*SIMULATION!$D$17))))</f>
        <v>2.6984396823112453</v>
      </c>
      <c r="L19285">
        <v>-0.34559742731176846</v>
      </c>
      <c r="M19285">
        <f t="shared" ca="1" si="301"/>
        <v>1.7658658703484931</v>
      </c>
    </row>
    <row r="19286" spans="1:13" x14ac:dyDescent="0.25">
      <c r="A19286" s="9"/>
      <c r="H19286" s="9"/>
      <c r="J19286">
        <v>9</v>
      </c>
      <c r="K19286">
        <f ca="1">SIMULATION!$D$3*SIMULATION!$D$17/$H19277/(SIMULATION!$D$17-$I19277)*(((EXP(-$I19277*$J19286))/(1-EXP(-SIMULATION!$D$4*$I19277)))-(EXP(-SIMULATION!$D$17*$J19286)/(1-EXP(-SIMULATION!$D$4*SIMULATION!$D$17))))</f>
        <v>2.5338550354831995</v>
      </c>
      <c r="L19286">
        <v>0.2155632636485231</v>
      </c>
      <c r="M19286">
        <f t="shared" ca="1" si="301"/>
        <v>3.0800610965442026</v>
      </c>
    </row>
    <row r="19287" spans="1:13" x14ac:dyDescent="0.25">
      <c r="A19287" s="9"/>
      <c r="H19287" s="9"/>
      <c r="J19287">
        <v>10</v>
      </c>
      <c r="K19287">
        <f ca="1">SIMULATION!$D$3*SIMULATION!$D$17/$H19277/(SIMULATION!$D$17-$I19277)*(((EXP(-$I19277*$J19287))/(1-EXP(-SIMULATION!$D$4*$I19277)))-(EXP(-SIMULATION!$D$17*$J19287)/(1-EXP(-SIMULATION!$D$4*SIMULATION!$D$17))))</f>
        <v>2.3686465147831761</v>
      </c>
      <c r="L19287">
        <v>0.23254784843985379</v>
      </c>
      <c r="M19287">
        <f t="shared" ca="1" si="301"/>
        <v>2.9194701655105622</v>
      </c>
    </row>
    <row r="19288" spans="1:13" x14ac:dyDescent="0.25">
      <c r="A19288" s="9"/>
      <c r="H19288" s="9"/>
      <c r="J19288">
        <v>11</v>
      </c>
      <c r="K19288">
        <f ca="1">SIMULATION!$D$3*SIMULATION!$D$17/$H19277/(SIMULATION!$D$17-$I19277)*(((EXP(-$I19277*$J19288))/(1-EXP(-SIMULATION!$D$4*$I19277)))-(EXP(-SIMULATION!$D$17*$J19288)/(1-EXP(-SIMULATION!$D$4*SIMULATION!$D$17))))</f>
        <v>2.2074734230403674</v>
      </c>
      <c r="L19288">
        <v>0.21214942904599823</v>
      </c>
      <c r="M19288">
        <f t="shared" ca="1" si="301"/>
        <v>2.6757876493725967</v>
      </c>
    </row>
    <row r="19289" spans="1:13" x14ac:dyDescent="0.25">
      <c r="A19289" s="9"/>
      <c r="H19289" s="9"/>
      <c r="J19289">
        <v>12</v>
      </c>
      <c r="K19289">
        <f ca="1">SIMULATION!$D$3*SIMULATION!$D$17/$H19277/(SIMULATION!$D$17-$I19277)*(((EXP(-$I19277*$J19289))/(1-EXP(-SIMULATION!$D$4*$I19277)))-(EXP(-SIMULATION!$D$17*$J19289)/(1-EXP(-SIMULATION!$D$4*SIMULATION!$D$17))))</f>
        <v>2.0529922671726233</v>
      </c>
      <c r="L19289">
        <v>-0.24624134595480024</v>
      </c>
      <c r="M19289">
        <f t="shared" ca="1" si="301"/>
        <v>1.5474606880692396</v>
      </c>
    </row>
    <row r="19290" spans="1:13" x14ac:dyDescent="0.25">
      <c r="A19290" s="9"/>
      <c r="H19290" s="9"/>
      <c r="J19290">
        <v>13</v>
      </c>
      <c r="K19290">
        <f ca="1">SIMULATION!$D$3*SIMULATION!$D$17/$H19277/(SIMULATION!$D$17-$I19277)*(((EXP(-$I19277*$J19290))/(1-EXP(-SIMULATION!$D$4*$I19277)))-(EXP(-SIMULATION!$D$17*$J19290)/(1-EXP(-SIMULATION!$D$4*SIMULATION!$D$17))))</f>
        <v>1.906600561384812</v>
      </c>
      <c r="L19290">
        <v>8.8916820159311682E-2</v>
      </c>
      <c r="M19290">
        <f t="shared" ca="1" si="301"/>
        <v>2.0761294206171081</v>
      </c>
    </row>
    <row r="19291" spans="1:13" x14ac:dyDescent="0.25">
      <c r="A19291" s="9"/>
      <c r="H19291" s="9"/>
      <c r="J19291">
        <v>14</v>
      </c>
      <c r="K19291">
        <f ca="1">SIMULATION!$D$3*SIMULATION!$D$17/$H19277/(SIMULATION!$D$17-$I19277)*(((EXP(-$I19277*$J19291))/(1-EXP(-SIMULATION!$D$4*$I19277)))-(EXP(-SIMULATION!$D$17*$J19291)/(1-EXP(-SIMULATION!$D$4*SIMULATION!$D$17))))</f>
        <v>1.7689116592394254</v>
      </c>
      <c r="L19291">
        <v>-0.17605855943747917</v>
      </c>
      <c r="M19291">
        <f t="shared" ca="1" si="301"/>
        <v>1.4574796207415712</v>
      </c>
    </row>
    <row r="19292" spans="1:13" x14ac:dyDescent="0.25">
      <c r="A19292" s="9"/>
      <c r="H19292" s="9"/>
      <c r="J19292">
        <v>15</v>
      </c>
      <c r="K19292">
        <f ca="1">SIMULATION!$D$3*SIMULATION!$D$17/$H19277/(SIMULATION!$D$17-$I19277)*(((EXP(-$I19277*$J19292))/(1-EXP(-SIMULATION!$D$4*$I19277)))-(EXP(-SIMULATION!$D$17*$J19292)/(1-EXP(-SIMULATION!$D$4*SIMULATION!$D$17))))</f>
        <v>1.640057357256921</v>
      </c>
      <c r="L19292">
        <v>0.12318822523614188</v>
      </c>
      <c r="M19292">
        <f t="shared" ca="1" si="301"/>
        <v>1.8420931123828781</v>
      </c>
    </row>
    <row r="19293" spans="1:13" x14ac:dyDescent="0.25">
      <c r="A19293" s="9"/>
      <c r="H19293" s="9"/>
      <c r="J19293">
        <v>16</v>
      </c>
      <c r="K19293">
        <f ca="1">SIMULATION!$D$3*SIMULATION!$D$17/$H19277/(SIMULATION!$D$17-$I19277)*(((EXP(-$I19277*$J19293))/(1-EXP(-SIMULATION!$D$4*$I19277)))-(EXP(-SIMULATION!$D$17*$J19293)/(1-EXP(-SIMULATION!$D$4*SIMULATION!$D$17))))</f>
        <v>1.5198802550843429</v>
      </c>
      <c r="L19293">
        <v>0.40476459636249967</v>
      </c>
      <c r="M19293">
        <f t="shared" ca="1" si="301"/>
        <v>2.13507397305289</v>
      </c>
    </row>
    <row r="19294" spans="1:13" x14ac:dyDescent="0.25">
      <c r="A19294" s="9"/>
      <c r="H19294" s="9"/>
      <c r="J19294">
        <v>17</v>
      </c>
      <c r="K19294">
        <f ca="1">SIMULATION!$D$3*SIMULATION!$D$17/$H19277/(SIMULATION!$D$17-$I19277)*(((EXP(-$I19277*$J19294))/(1-EXP(-SIMULATION!$D$4*$I19277)))-(EXP(-SIMULATION!$D$17*$J19294)/(1-EXP(-SIMULATION!$D$4*SIMULATION!$D$17))))</f>
        <v>1.4080555844875171</v>
      </c>
      <c r="L19294">
        <v>-8.611992676759149E-2</v>
      </c>
      <c r="M19294">
        <f t="shared" ca="1" si="301"/>
        <v>1.2867939406667539</v>
      </c>
    </row>
    <row r="19295" spans="1:13" x14ac:dyDescent="0.25">
      <c r="A19295" s="9"/>
      <c r="H19295" s="9"/>
      <c r="J19295">
        <v>18</v>
      </c>
      <c r="K19295">
        <f ca="1">SIMULATION!$D$3*SIMULATION!$D$17/$H19277/(SIMULATION!$D$17-$I19277)*(((EXP(-$I19277*$J19295))/(1-EXP(-SIMULATION!$D$4*$I19277)))-(EXP(-SIMULATION!$D$17*$J19295)/(1-EXP(-SIMULATION!$D$4*SIMULATION!$D$17))))</f>
        <v>1.3041679471696159</v>
      </c>
      <c r="L19295">
        <v>-0.13123762079441886</v>
      </c>
      <c r="M19295">
        <f t="shared" ca="1" si="301"/>
        <v>1.1330120486667343</v>
      </c>
    </row>
    <row r="19296" spans="1:13" x14ac:dyDescent="0.25">
      <c r="A19296" s="9"/>
      <c r="H19296" s="9"/>
      <c r="J19296">
        <v>19</v>
      </c>
      <c r="K19296">
        <f ca="1">SIMULATION!$D$3*SIMULATION!$D$17/$H19277/(SIMULATION!$D$17-$I19277)*(((EXP(-$I19277*$J19296))/(1-EXP(-SIMULATION!$D$4*$I19277)))-(EXP(-SIMULATION!$D$17*$J19296)/(1-EXP(-SIMULATION!$D$4*SIMULATION!$D$17))))</f>
        <v>1.207759256049572</v>
      </c>
      <c r="L19296">
        <v>0.26563845167302796</v>
      </c>
      <c r="M19296">
        <f t="shared" ca="1" si="301"/>
        <v>1.5285865548203483</v>
      </c>
    </row>
    <row r="19297" spans="1:13" x14ac:dyDescent="0.25">
      <c r="A19297" s="9"/>
      <c r="H19297" s="9"/>
      <c r="J19297">
        <v>20</v>
      </c>
      <c r="K19297">
        <f ca="1">SIMULATION!$D$3*SIMULATION!$D$17/$H19277/(SIMULATION!$D$17-$I19277)*(((EXP(-$I19277*$J19297))/(1-EXP(-SIMULATION!$D$4*$I19277)))-(EXP(-SIMULATION!$D$17*$J19297)/(1-EXP(-SIMULATION!$D$4*SIMULATION!$D$17))))</f>
        <v>1.1183583146485239</v>
      </c>
      <c r="L19297">
        <v>0.16071032788194795</v>
      </c>
      <c r="M19297">
        <f t="shared" ca="1" si="301"/>
        <v>1.2980900460851907</v>
      </c>
    </row>
    <row r="19298" spans="1:13" x14ac:dyDescent="0.25">
      <c r="A19298" s="9"/>
      <c r="H19298" s="9"/>
      <c r="J19298">
        <v>21</v>
      </c>
      <c r="K19298">
        <f ca="1">SIMULATION!$D$3*SIMULATION!$D$17/$H19277/(SIMULATION!$D$17-$I19277)*(((EXP(-$I19277*$J19298))/(1-EXP(-SIMULATION!$D$4*$I19277)))-(EXP(-SIMULATION!$D$17*$J19298)/(1-EXP(-SIMULATION!$D$4*SIMULATION!$D$17))))</f>
        <v>1.0354987145571959</v>
      </c>
      <c r="L19298">
        <v>-4.0281494208330555E-2</v>
      </c>
      <c r="M19298">
        <f t="shared" ca="1" si="301"/>
        <v>0.99378727908402642</v>
      </c>
    </row>
    <row r="19299" spans="1:13" x14ac:dyDescent="0.25">
      <c r="A19299" s="9"/>
      <c r="H19299" s="9"/>
      <c r="J19299">
        <v>22</v>
      </c>
      <c r="K19299">
        <f ca="1">SIMULATION!$D$3*SIMULATION!$D$17/$H19277/(SIMULATION!$D$17-$I19277)*(((EXP(-$I19277*$J19299))/(1-EXP(-SIMULATION!$D$4*$I19277)))-(EXP(-SIMULATION!$D$17*$J19299)/(1-EXP(-SIMULATION!$D$4*SIMULATION!$D$17))))</f>
        <v>0.95872932537513744</v>
      </c>
      <c r="L19299">
        <v>-0.42843055110512601</v>
      </c>
      <c r="M19299">
        <f t="shared" ca="1" si="301"/>
        <v>0.54798039214402161</v>
      </c>
    </row>
    <row r="19300" spans="1:13" x14ac:dyDescent="0.25">
      <c r="A19300" s="9"/>
      <c r="H19300" s="9"/>
      <c r="J19300">
        <v>23</v>
      </c>
      <c r="K19300">
        <f ca="1">SIMULATION!$D$3*SIMULATION!$D$17/$H19277/(SIMULATION!$D$17-$I19277)*(((EXP(-$I19277*$J19300))/(1-EXP(-SIMULATION!$D$4*$I19277)))-(EXP(-SIMULATION!$D$17*$J19300)/(1-EXP(-SIMULATION!$D$4*SIMULATION!$D$17))))</f>
        <v>0.88762011042499378</v>
      </c>
      <c r="L19300">
        <v>-0.47306149460700198</v>
      </c>
      <c r="M19300">
        <f t="shared" ca="1" si="301"/>
        <v>0.46772121434411407</v>
      </c>
    </row>
    <row r="19301" spans="1:13" x14ac:dyDescent="0.25">
      <c r="A19301" s="9"/>
      <c r="H19301" s="9"/>
      <c r="J19301">
        <v>24</v>
      </c>
      <c r="K19301">
        <f ca="1">SIMULATION!$D$3*SIMULATION!$D$17/$H19277/(SIMULATION!$D$17-$I19277)*(((EXP(-$I19277*$J19301))/(1-EXP(-SIMULATION!$D$4*$I19277)))-(EXP(-SIMULATION!$D$17*$J19301)/(1-EXP(-SIMULATION!$D$4*SIMULATION!$D$17))))</f>
        <v>0.82176501441139582</v>
      </c>
      <c r="L19301">
        <v>-0.56911065062094179</v>
      </c>
      <c r="M19301">
        <f t="shared" ca="1" si="301"/>
        <v>0.35408979240219873</v>
      </c>
    </row>
    <row r="19302" spans="1:13" x14ac:dyDescent="0.25">
      <c r="A19302" s="9">
        <v>773</v>
      </c>
      <c r="B19302" s="2">
        <f ca="1">NORMINV(RAND(),SIMULATION!D7,SIMULATION!D8)</f>
        <v>69.206930109228836</v>
      </c>
      <c r="C19302" s="2">
        <v>2</v>
      </c>
      <c r="D19302" s="2">
        <f ca="1">SIMULATION!$D$11*(1+(SIMULATION!$D$12*LN(1+$C19302)))*(1+(SIMULATION!$D$13*(($B19302/63.5)-1)))</f>
        <v>10.661867826116127</v>
      </c>
      <c r="E19302" s="2">
        <v>0.15300361072951046</v>
      </c>
      <c r="F19302" s="2">
        <f ca="1">D19302*(1+E19302)</f>
        <v>12.293172100632692</v>
      </c>
      <c r="G19302" s="2">
        <v>-0.60625349839952436</v>
      </c>
      <c r="H19302" s="9">
        <f>SIMULATION!$D$15*EXP($G$19302)</f>
        <v>120.39819255773853</v>
      </c>
      <c r="I19302" s="2">
        <f ca="1">$F19302/$H19302</f>
        <v>0.10210429109836795</v>
      </c>
      <c r="J19302">
        <v>0</v>
      </c>
      <c r="K19302">
        <f ca="1">SIMULATION!$D$3*SIMULATION!$D$17/$H19302/(SIMULATION!$D$17-$I19302)*(((EXP(-$I19302*$J19302))/(1-EXP(-SIMULATION!$D$4*$I19302)))-(EXP(-SIMULATION!$D$17*$J19302)/(1-EXP(-SIMULATION!$D$4*SIMULATION!$D$17))))</f>
        <v>0.55945816938327053</v>
      </c>
      <c r="L19302">
        <v>-0.83554700568384133</v>
      </c>
      <c r="M19302">
        <f t="shared" ca="1" si="301"/>
        <v>9.2004571149715525E-2</v>
      </c>
    </row>
    <row r="19303" spans="1:13" x14ac:dyDescent="0.25">
      <c r="A19303" s="9"/>
      <c r="H19303" s="9"/>
      <c r="J19303">
        <v>1</v>
      </c>
      <c r="K19303">
        <f ca="1">SIMULATION!$D$3*SIMULATION!$D$17/$H19302/(SIMULATION!$D$17-$I19302)*(((EXP(-$I19302*$J19303))/(1-EXP(-SIMULATION!$D$4*$I19302)))-(EXP(-SIMULATION!$D$17*$J19303)/(1-EXP(-SIMULATION!$D$4*SIMULATION!$D$17))))</f>
        <v>2.059101169666778</v>
      </c>
      <c r="L19303">
        <v>-0.17711108800040118</v>
      </c>
      <c r="M19303">
        <f t="shared" ca="1" si="301"/>
        <v>1.6944115212041964</v>
      </c>
    </row>
    <row r="19304" spans="1:13" x14ac:dyDescent="0.25">
      <c r="A19304" s="9"/>
      <c r="H19304" s="9"/>
      <c r="J19304">
        <v>2</v>
      </c>
      <c r="K19304">
        <f ca="1">SIMULATION!$D$3*SIMULATION!$D$17/$H19302/(SIMULATION!$D$17-$I19302)*(((EXP(-$I19302*$J19304))/(1-EXP(-SIMULATION!$D$4*$I19302)))-(EXP(-SIMULATION!$D$17*$J19304)/(1-EXP(-SIMULATION!$D$4*SIMULATION!$D$17))))</f>
        <v>2.8550419964417419</v>
      </c>
      <c r="L19304">
        <v>-0.43335662152389404</v>
      </c>
      <c r="M19304">
        <f t="shared" ca="1" si="301"/>
        <v>1.6177906425549153</v>
      </c>
    </row>
    <row r="19305" spans="1:13" x14ac:dyDescent="0.25">
      <c r="A19305" s="9"/>
      <c r="H19305" s="9"/>
      <c r="J19305">
        <v>3</v>
      </c>
      <c r="K19305">
        <f ca="1">SIMULATION!$D$3*SIMULATION!$D$17/$H19302/(SIMULATION!$D$17-$I19302)*(((EXP(-$I19302*$J19305))/(1-EXP(-SIMULATION!$D$4*$I19302)))-(EXP(-SIMULATION!$D$17*$J19305)/(1-EXP(-SIMULATION!$D$4*SIMULATION!$D$17))))</f>
        <v>3.2160555350576665</v>
      </c>
      <c r="L19305">
        <v>-8.5370070488998834E-2</v>
      </c>
      <c r="M19305">
        <f t="shared" ca="1" si="301"/>
        <v>2.9415006473332586</v>
      </c>
    </row>
    <row r="19306" spans="1:13" x14ac:dyDescent="0.25">
      <c r="A19306" s="9"/>
      <c r="H19306" s="9"/>
      <c r="J19306">
        <v>4</v>
      </c>
      <c r="K19306">
        <f ca="1">SIMULATION!$D$3*SIMULATION!$D$17/$H19302/(SIMULATION!$D$17-$I19302)*(((EXP(-$I19302*$J19306))/(1-EXP(-SIMULATION!$D$4*$I19302)))-(EXP(-SIMULATION!$D$17*$J19306)/(1-EXP(-SIMULATION!$D$4*SIMULATION!$D$17))))</f>
        <v>3.3128240731322465</v>
      </c>
      <c r="L19306">
        <v>0.49506736441775007</v>
      </c>
      <c r="M19306">
        <f t="shared" ca="1" si="301"/>
        <v>4.9528951557975036</v>
      </c>
    </row>
    <row r="19307" spans="1:13" x14ac:dyDescent="0.25">
      <c r="A19307" s="9"/>
      <c r="H19307" s="9"/>
      <c r="J19307">
        <v>5</v>
      </c>
      <c r="K19307">
        <f ca="1">SIMULATION!$D$3*SIMULATION!$D$17/$H19302/(SIMULATION!$D$17-$I19302)*(((EXP(-$I19302*$J19307))/(1-EXP(-SIMULATION!$D$4*$I19302)))-(EXP(-SIMULATION!$D$17*$J19307)/(1-EXP(-SIMULATION!$D$4*SIMULATION!$D$17))))</f>
        <v>3.2533207336747494</v>
      </c>
      <c r="L19307">
        <v>3.1147159966877724E-3</v>
      </c>
      <c r="M19307">
        <f t="shared" ca="1" si="301"/>
        <v>3.263453903806282</v>
      </c>
    </row>
    <row r="19308" spans="1:13" x14ac:dyDescent="0.25">
      <c r="A19308" s="9"/>
      <c r="H19308" s="9"/>
      <c r="J19308">
        <v>6</v>
      </c>
      <c r="K19308">
        <f ca="1">SIMULATION!$D$3*SIMULATION!$D$17/$H19302/(SIMULATION!$D$17-$I19302)*(((EXP(-$I19302*$J19308))/(1-EXP(-SIMULATION!$D$4*$I19302)))-(EXP(-SIMULATION!$D$17*$J19308)/(1-EXP(-SIMULATION!$D$4*SIMULATION!$D$17))))</f>
        <v>3.1054693857742826</v>
      </c>
      <c r="L19308">
        <v>-0.25358649375910203</v>
      </c>
      <c r="M19308">
        <f t="shared" ca="1" si="301"/>
        <v>2.3179642927595498</v>
      </c>
    </row>
    <row r="19309" spans="1:13" x14ac:dyDescent="0.25">
      <c r="A19309" s="9"/>
      <c r="H19309" s="9"/>
      <c r="J19309">
        <v>7</v>
      </c>
      <c r="K19309">
        <f ca="1">SIMULATION!$D$3*SIMULATION!$D$17/$H19302/(SIMULATION!$D$17-$I19302)*(((EXP(-$I19302*$J19309))/(1-EXP(-SIMULATION!$D$4*$I19302)))-(EXP(-SIMULATION!$D$17*$J19309)/(1-EXP(-SIMULATION!$D$4*SIMULATION!$D$17))))</f>
        <v>2.9116524354477855</v>
      </c>
      <c r="L19309">
        <v>0.14817779543448154</v>
      </c>
      <c r="M19309">
        <f t="shared" ca="1" si="301"/>
        <v>3.3430946744038779</v>
      </c>
    </row>
    <row r="19310" spans="1:13" x14ac:dyDescent="0.25">
      <c r="A19310" s="9"/>
      <c r="H19310" s="9"/>
      <c r="J19310">
        <v>8</v>
      </c>
      <c r="K19310">
        <f ca="1">SIMULATION!$D$3*SIMULATION!$D$17/$H19302/(SIMULATION!$D$17-$I19302)*(((EXP(-$I19302*$J19310))/(1-EXP(-SIMULATION!$D$4*$I19302)))-(EXP(-SIMULATION!$D$17*$J19310)/(1-EXP(-SIMULATION!$D$4*SIMULATION!$D$17))))</f>
        <v>2.6979958243595634</v>
      </c>
      <c r="L19310">
        <v>-0.26420530930132741</v>
      </c>
      <c r="M19310">
        <f t="shared" ca="1" si="301"/>
        <v>1.9851710030909551</v>
      </c>
    </row>
    <row r="19311" spans="1:13" x14ac:dyDescent="0.25">
      <c r="A19311" s="9"/>
      <c r="H19311" s="9"/>
      <c r="J19311">
        <v>9</v>
      </c>
      <c r="K19311">
        <f ca="1">SIMULATION!$D$3*SIMULATION!$D$17/$H19302/(SIMULATION!$D$17-$I19302)*(((EXP(-$I19302*$J19311))/(1-EXP(-SIMULATION!$D$4*$I19302)))-(EXP(-SIMULATION!$D$17*$J19311)/(1-EXP(-SIMULATION!$D$4*SIMULATION!$D$17))))</f>
        <v>2.4803082960753691</v>
      </c>
      <c r="L19311">
        <v>6.1230118650348685E-2</v>
      </c>
      <c r="M19311">
        <f t="shared" ca="1" si="301"/>
        <v>2.6321778673335081</v>
      </c>
    </row>
    <row r="19312" spans="1:13" x14ac:dyDescent="0.25">
      <c r="A19312" s="9"/>
      <c r="H19312" s="9"/>
      <c r="J19312">
        <v>10</v>
      </c>
      <c r="K19312">
        <f ca="1">SIMULATION!$D$3*SIMULATION!$D$17/$H19302/(SIMULATION!$D$17-$I19302)*(((EXP(-$I19302*$J19312))/(1-EXP(-SIMULATION!$D$4*$I19302)))-(EXP(-SIMULATION!$D$17*$J19312)/(1-EXP(-SIMULATION!$D$4*SIMULATION!$D$17))))</f>
        <v>2.2678776827024021</v>
      </c>
      <c r="L19312">
        <v>-0.38166856549410971</v>
      </c>
      <c r="M19312">
        <f t="shared" ca="1" si="301"/>
        <v>1.4023000608292706</v>
      </c>
    </row>
    <row r="19313" spans="1:13" x14ac:dyDescent="0.25">
      <c r="A19313" s="9"/>
      <c r="H19313" s="9"/>
      <c r="J19313">
        <v>11</v>
      </c>
      <c r="K19313">
        <f ca="1">SIMULATION!$D$3*SIMULATION!$D$17/$H19302/(SIMULATION!$D$17-$I19302)*(((EXP(-$I19302*$J19313))/(1-EXP(-SIMULATION!$D$4*$I19302)))-(EXP(-SIMULATION!$D$17*$J19313)/(1-EXP(-SIMULATION!$D$4*SIMULATION!$D$17))))</f>
        <v>2.0658948635165979</v>
      </c>
      <c r="L19313">
        <v>0.21102288435691288</v>
      </c>
      <c r="M19313">
        <f t="shared" ca="1" si="301"/>
        <v>2.5018459563940012</v>
      </c>
    </row>
    <row r="19314" spans="1:13" x14ac:dyDescent="0.25">
      <c r="A19314" s="9"/>
      <c r="H19314" s="9"/>
      <c r="J19314">
        <v>12</v>
      </c>
      <c r="K19314">
        <f ca="1">SIMULATION!$D$3*SIMULATION!$D$17/$H19302/(SIMULATION!$D$17-$I19302)*(((EXP(-$I19302*$J19314))/(1-EXP(-SIMULATION!$D$4*$I19302)))-(EXP(-SIMULATION!$D$17*$J19314)/(1-EXP(-SIMULATION!$D$4*SIMULATION!$D$17))))</f>
        <v>1.8769991560719803</v>
      </c>
      <c r="L19314">
        <v>0.27317590860987057</v>
      </c>
      <c r="M19314">
        <f t="shared" ca="1" si="301"/>
        <v>2.389750105991904</v>
      </c>
    </row>
    <row r="19315" spans="1:13" x14ac:dyDescent="0.25">
      <c r="A19315" s="9"/>
      <c r="H19315" s="9"/>
      <c r="J19315">
        <v>13</v>
      </c>
      <c r="K19315">
        <f ca="1">SIMULATION!$D$3*SIMULATION!$D$17/$H19302/(SIMULATION!$D$17-$I19302)*(((EXP(-$I19302*$J19315))/(1-EXP(-SIMULATION!$D$4*$I19302)))-(EXP(-SIMULATION!$D$17*$J19315)/(1-EXP(-SIMULATION!$D$4*SIMULATION!$D$17))))</f>
        <v>1.7022614706505605</v>
      </c>
      <c r="L19315">
        <v>-0.28084550997832575</v>
      </c>
      <c r="M19315">
        <f t="shared" ca="1" si="301"/>
        <v>1.2241889798092489</v>
      </c>
    </row>
    <row r="19316" spans="1:13" x14ac:dyDescent="0.25">
      <c r="A19316" s="9"/>
      <c r="H19316" s="9"/>
      <c r="J19316">
        <v>14</v>
      </c>
      <c r="K19316">
        <f ca="1">SIMULATION!$D$3*SIMULATION!$D$17/$H19302/(SIMULATION!$D$17-$I19302)*(((EXP(-$I19302*$J19316))/(1-EXP(-SIMULATION!$D$4*$I19302)))-(EXP(-SIMULATION!$D$17*$J19316)/(1-EXP(-SIMULATION!$D$4*SIMULATION!$D$17))))</f>
        <v>1.5418078657351093</v>
      </c>
      <c r="L19316">
        <v>0.35700995393116813</v>
      </c>
      <c r="M19316">
        <f t="shared" ca="1" si="301"/>
        <v>2.0922486208519135</v>
      </c>
    </row>
    <row r="19317" spans="1:13" x14ac:dyDescent="0.25">
      <c r="A19317" s="9"/>
      <c r="H19317" s="9"/>
      <c r="J19317">
        <v>15</v>
      </c>
      <c r="K19317">
        <f ca="1">SIMULATION!$D$3*SIMULATION!$D$17/$H19302/(SIMULATION!$D$17-$I19302)*(((EXP(-$I19302*$J19317))/(1-EXP(-SIMULATION!$D$4*$I19302)))-(EXP(-SIMULATION!$D$17*$J19317)/(1-EXP(-SIMULATION!$D$4*SIMULATION!$D$17))))</f>
        <v>1.3952132921013916</v>
      </c>
      <c r="L19317">
        <v>-0.58857071013447881</v>
      </c>
      <c r="M19317">
        <f t="shared" ca="1" si="301"/>
        <v>0.57403161398021152</v>
      </c>
    </row>
    <row r="19318" spans="1:13" x14ac:dyDescent="0.25">
      <c r="A19318" s="9"/>
      <c r="H19318" s="9"/>
      <c r="J19318">
        <v>16</v>
      </c>
      <c r="K19318">
        <f ca="1">SIMULATION!$D$3*SIMULATION!$D$17/$H19302/(SIMULATION!$D$17-$I19302)*(((EXP(-$I19302*$J19318))/(1-EXP(-SIMULATION!$D$4*$I19302)))-(EXP(-SIMULATION!$D$17*$J19318)/(1-EXP(-SIMULATION!$D$4*SIMULATION!$D$17))))</f>
        <v>1.2617486355796148</v>
      </c>
      <c r="L19318">
        <v>-0.15657742060815741</v>
      </c>
      <c r="M19318">
        <f t="shared" ca="1" si="301"/>
        <v>1.0641872887646968</v>
      </c>
    </row>
    <row r="19319" spans="1:13" x14ac:dyDescent="0.25">
      <c r="A19319" s="9"/>
      <c r="H19319" s="9"/>
      <c r="J19319">
        <v>17</v>
      </c>
      <c r="K19319">
        <f ca="1">SIMULATION!$D$3*SIMULATION!$D$17/$H19302/(SIMULATION!$D$17-$I19302)*(((EXP(-$I19302*$J19319))/(1-EXP(-SIMULATION!$D$4*$I19302)))-(EXP(-SIMULATION!$D$17*$J19319)/(1-EXP(-SIMULATION!$D$4*SIMULATION!$D$17))))</f>
        <v>1.1405342623499599</v>
      </c>
      <c r="L19319">
        <v>5.9708178204810752E-2</v>
      </c>
      <c r="M19319">
        <f t="shared" ca="1" si="301"/>
        <v>1.2086334853350438</v>
      </c>
    </row>
    <row r="19320" spans="1:13" x14ac:dyDescent="0.25">
      <c r="A19320" s="9"/>
      <c r="H19320" s="9"/>
      <c r="J19320">
        <v>18</v>
      </c>
      <c r="K19320">
        <f ca="1">SIMULATION!$D$3*SIMULATION!$D$17/$H19302/(SIMULATION!$D$17-$I19302)*(((EXP(-$I19302*$J19320))/(1-EXP(-SIMULATION!$D$4*$I19302)))-(EXP(-SIMULATION!$D$17*$J19320)/(1-EXP(-SIMULATION!$D$4*SIMULATION!$D$17))))</f>
        <v>1.0306341113733906</v>
      </c>
      <c r="L19320">
        <v>3.5246743542721483E-2</v>
      </c>
      <c r="M19320">
        <f t="shared" ca="1" si="301"/>
        <v>1.0669606075833491</v>
      </c>
    </row>
    <row r="19321" spans="1:13" x14ac:dyDescent="0.25">
      <c r="A19321" s="9"/>
      <c r="H19321" s="9"/>
      <c r="J19321">
        <v>19</v>
      </c>
      <c r="K19321">
        <f ca="1">SIMULATION!$D$3*SIMULATION!$D$17/$H19302/(SIMULATION!$D$17-$I19302)*(((EXP(-$I19302*$J19321))/(1-EXP(-SIMULATION!$D$4*$I19302)))-(EXP(-SIMULATION!$D$17*$J19321)/(1-EXP(-SIMULATION!$D$4*SIMULATION!$D$17))))</f>
        <v>0.93111210566437086</v>
      </c>
      <c r="L19321">
        <v>-6.7750682300722707E-3</v>
      </c>
      <c r="M19321">
        <f t="shared" ca="1" si="301"/>
        <v>0.92480375761864853</v>
      </c>
    </row>
    <row r="19322" spans="1:13" x14ac:dyDescent="0.25">
      <c r="A19322" s="9"/>
      <c r="H19322" s="9"/>
      <c r="J19322">
        <v>20</v>
      </c>
      <c r="K19322">
        <f ca="1">SIMULATION!$D$3*SIMULATION!$D$17/$H19302/(SIMULATION!$D$17-$I19302)*(((EXP(-$I19302*$J19322))/(1-EXP(-SIMULATION!$D$4*$I19302)))-(EXP(-SIMULATION!$D$17*$J19322)/(1-EXP(-SIMULATION!$D$4*SIMULATION!$D$17))))</f>
        <v>0.84106479370161236</v>
      </c>
      <c r="L19322">
        <v>0.29256399784181997</v>
      </c>
      <c r="M19322">
        <f t="shared" ca="1" si="301"/>
        <v>1.0871300721909616</v>
      </c>
    </row>
    <row r="19323" spans="1:13" x14ac:dyDescent="0.25">
      <c r="A19323" s="9"/>
      <c r="H19323" s="9"/>
      <c r="J19323">
        <v>21</v>
      </c>
      <c r="K19323">
        <f ca="1">SIMULATION!$D$3*SIMULATION!$D$17/$H19302/(SIMULATION!$D$17-$I19302)*(((EXP(-$I19302*$J19323))/(1-EXP(-SIMULATION!$D$4*$I19302)))-(EXP(-SIMULATION!$D$17*$J19323)/(1-EXP(-SIMULATION!$D$4*SIMULATION!$D$17))))</f>
        <v>0.75963909906625371</v>
      </c>
      <c r="L19323">
        <v>-0.29055982944285041</v>
      </c>
      <c r="M19323">
        <f t="shared" ca="1" si="301"/>
        <v>0.53891849200344244</v>
      </c>
    </row>
    <row r="19324" spans="1:13" x14ac:dyDescent="0.25">
      <c r="A19324" s="9"/>
      <c r="H19324" s="9"/>
      <c r="J19324">
        <v>22</v>
      </c>
      <c r="K19324">
        <f ca="1">SIMULATION!$D$3*SIMULATION!$D$17/$H19302/(SIMULATION!$D$17-$I19302)*(((EXP(-$I19302*$J19324))/(1-EXP(-SIMULATION!$D$4*$I19302)))-(EXP(-SIMULATION!$D$17*$J19324)/(1-EXP(-SIMULATION!$D$4*SIMULATION!$D$17))))</f>
        <v>0.68604083454908582</v>
      </c>
      <c r="L19324">
        <v>-0.14245862495211911</v>
      </c>
      <c r="M19324">
        <f t="shared" ca="1" si="301"/>
        <v>0.58830840059821876</v>
      </c>
    </row>
    <row r="19325" spans="1:13" x14ac:dyDescent="0.25">
      <c r="A19325" s="9"/>
      <c r="H19325" s="9"/>
      <c r="J19325">
        <v>23</v>
      </c>
      <c r="K19325">
        <f ca="1">SIMULATION!$D$3*SIMULATION!$D$17/$H19302/(SIMULATION!$D$17-$I19302)*(((EXP(-$I19302*$J19325))/(1-EXP(-SIMULATION!$D$4*$I19302)))-(EXP(-SIMULATION!$D$17*$J19325)/(1-EXP(-SIMULATION!$D$4*SIMULATION!$D$17))))</f>
        <v>0.61953757553848543</v>
      </c>
      <c r="L19325">
        <v>-0.24245231142332982</v>
      </c>
      <c r="M19325">
        <f t="shared" ca="1" si="301"/>
        <v>0.46932925833557387</v>
      </c>
    </row>
    <row r="19326" spans="1:13" x14ac:dyDescent="0.25">
      <c r="A19326" s="9"/>
      <c r="H19326" s="9"/>
      <c r="J19326">
        <v>24</v>
      </c>
      <c r="K19326">
        <f ca="1">SIMULATION!$D$3*SIMULATION!$D$17/$H19302/(SIMULATION!$D$17-$I19302)*(((EXP(-$I19302*$J19326))/(1-EXP(-SIMULATION!$D$4*$I19302)))-(EXP(-SIMULATION!$D$17*$J19326)/(1-EXP(-SIMULATION!$D$4*SIMULATION!$D$17))))</f>
        <v>0.5594581693832712</v>
      </c>
      <c r="L19326">
        <v>-0.29161075564304939</v>
      </c>
      <c r="M19326">
        <f t="shared" ca="1" si="301"/>
        <v>0.39631414985873836</v>
      </c>
    </row>
    <row r="19327" spans="1:13" x14ac:dyDescent="0.25">
      <c r="A19327" s="9">
        <v>774</v>
      </c>
      <c r="B19327" s="2">
        <f ca="1">NORMINV(RAND(),SIMULATION!D7,SIMULATION!D8)</f>
        <v>63.960562056576414</v>
      </c>
      <c r="C19327" s="2">
        <v>2</v>
      </c>
      <c r="D19327" s="2">
        <f ca="1">SIMULATION!$D$11*(1+(SIMULATION!$D$12*LN(1+$C19327)))*(1+(SIMULATION!$D$13*(($B19327/63.5)-1)))</f>
        <v>10.272263420522624</v>
      </c>
      <c r="E19327" s="2">
        <v>-0.12380037576454342</v>
      </c>
      <c r="F19327" s="2">
        <f ca="1">D19327*(1+E19327)</f>
        <v>9.0005533491095484</v>
      </c>
      <c r="G19327" s="2">
        <v>-0.35826042239362732</v>
      </c>
      <c r="H19327" s="9">
        <f>SIMULATION!$D$15*EXP($G$19327)</f>
        <v>154.28439140340774</v>
      </c>
      <c r="I19327" s="2">
        <f ca="1">$F19327/$H19327</f>
        <v>5.8337420054215217E-2</v>
      </c>
      <c r="J19327">
        <v>0</v>
      </c>
      <c r="K19327">
        <f ca="1">SIMULATION!$D$3*SIMULATION!$D$17/$H19327/(SIMULATION!$D$17-$I19327)*(((EXP(-$I19327*$J19327))/(1-EXP(-SIMULATION!$D$4*$I19327)))-(EXP(-SIMULATION!$D$17*$J19327)/(1-EXP(-SIMULATION!$D$4*SIMULATION!$D$17))))</f>
        <v>1.3425852213693408</v>
      </c>
      <c r="L19327">
        <v>-9.3261851526876383E-2</v>
      </c>
      <c r="M19327">
        <f t="shared" ca="1" si="301"/>
        <v>1.2173732377918149</v>
      </c>
    </row>
    <row r="19328" spans="1:13" x14ac:dyDescent="0.25">
      <c r="A19328" s="9"/>
      <c r="H19328" s="9"/>
      <c r="J19328">
        <v>1</v>
      </c>
      <c r="K19328">
        <f ca="1">SIMULATION!$D$3*SIMULATION!$D$17/$H19327/(SIMULATION!$D$17-$I19327)*(((EXP(-$I19327*$J19328))/(1-EXP(-SIMULATION!$D$4*$I19327)))-(EXP(-SIMULATION!$D$17*$J19328)/(1-EXP(-SIMULATION!$D$4*SIMULATION!$D$17))))</f>
        <v>2.5076249599069316</v>
      </c>
      <c r="L19328">
        <v>8.433958973385762E-2</v>
      </c>
      <c r="M19328">
        <f t="shared" ca="1" si="301"/>
        <v>2.7191170202318635</v>
      </c>
    </row>
    <row r="19329" spans="1:13" x14ac:dyDescent="0.25">
      <c r="A19329" s="9"/>
      <c r="H19329" s="9"/>
      <c r="J19329">
        <v>2</v>
      </c>
      <c r="K19329">
        <f ca="1">SIMULATION!$D$3*SIMULATION!$D$17/$H19327/(SIMULATION!$D$17-$I19327)*(((EXP(-$I19327*$J19329))/(1-EXP(-SIMULATION!$D$4*$I19327)))-(EXP(-SIMULATION!$D$17*$J19329)/(1-EXP(-SIMULATION!$D$4*SIMULATION!$D$17))))</f>
        <v>3.1608628967170307</v>
      </c>
      <c r="L19329">
        <v>2.6659034061356595E-2</v>
      </c>
      <c r="M19329">
        <f t="shared" ca="1" si="301"/>
        <v>3.2451284483438885</v>
      </c>
    </row>
    <row r="19330" spans="1:13" x14ac:dyDescent="0.25">
      <c r="A19330" s="9"/>
      <c r="H19330" s="9"/>
      <c r="J19330">
        <v>3</v>
      </c>
      <c r="K19330">
        <f ca="1">SIMULATION!$D$3*SIMULATION!$D$17/$H19327/(SIMULATION!$D$17-$I19327)*(((EXP(-$I19327*$J19330))/(1-EXP(-SIMULATION!$D$4*$I19327)))-(EXP(-SIMULATION!$D$17*$J19330)/(1-EXP(-SIMULATION!$D$4*SIMULATION!$D$17))))</f>
        <v>3.4914156860015728</v>
      </c>
      <c r="L19330">
        <v>-4.0381365442830643E-2</v>
      </c>
      <c r="M19330">
        <f t="shared" ca="1" si="301"/>
        <v>3.3504275532723118</v>
      </c>
    </row>
    <row r="19331" spans="1:13" x14ac:dyDescent="0.25">
      <c r="A19331" s="9"/>
      <c r="H19331" s="9"/>
      <c r="J19331">
        <v>4</v>
      </c>
      <c r="K19331">
        <f ca="1">SIMULATION!$D$3*SIMULATION!$D$17/$H19327/(SIMULATION!$D$17-$I19327)*(((EXP(-$I19327*$J19331))/(1-EXP(-SIMULATION!$D$4*$I19327)))-(EXP(-SIMULATION!$D$17*$J19331)/(1-EXP(-SIMULATION!$D$4*SIMULATION!$D$17))))</f>
        <v>3.6201741021910139</v>
      </c>
      <c r="L19331">
        <v>0.14070419354926983</v>
      </c>
      <c r="M19331">
        <f t="shared" ref="M19331:M19394" ca="1" si="302">$K19331*(1+$L19331)</f>
        <v>4.1295477797477522</v>
      </c>
    </row>
    <row r="19332" spans="1:13" x14ac:dyDescent="0.25">
      <c r="A19332" s="9"/>
      <c r="H19332" s="9"/>
      <c r="J19332">
        <v>5</v>
      </c>
      <c r="K19332">
        <f ca="1">SIMULATION!$D$3*SIMULATION!$D$17/$H19327/(SIMULATION!$D$17-$I19327)*(((EXP(-$I19327*$J19332))/(1-EXP(-SIMULATION!$D$4*$I19327)))-(EXP(-SIMULATION!$D$17*$J19332)/(1-EXP(-SIMULATION!$D$4*SIMULATION!$D$17))))</f>
        <v>3.624325107112194</v>
      </c>
      <c r="L19332">
        <v>-0.20076273137167583</v>
      </c>
      <c r="M19332">
        <f t="shared" ca="1" si="302"/>
        <v>2.8966956992294084</v>
      </c>
    </row>
    <row r="19333" spans="1:13" x14ac:dyDescent="0.25">
      <c r="A19333" s="9"/>
      <c r="H19333" s="9"/>
      <c r="J19333">
        <v>6</v>
      </c>
      <c r="K19333">
        <f ca="1">SIMULATION!$D$3*SIMULATION!$D$17/$H19327/(SIMULATION!$D$17-$I19327)*(((EXP(-$I19327*$J19333))/(1-EXP(-SIMULATION!$D$4*$I19327)))-(EXP(-SIMULATION!$D$17*$J19333)/(1-EXP(-SIMULATION!$D$4*SIMULATION!$D$17))))</f>
        <v>3.5530652232787028</v>
      </c>
      <c r="L19333">
        <v>-0.27179364439279402</v>
      </c>
      <c r="M19333">
        <f t="shared" ca="1" si="302"/>
        <v>2.587364677478488</v>
      </c>
    </row>
    <row r="19334" spans="1:13" x14ac:dyDescent="0.25">
      <c r="A19334" s="9"/>
      <c r="H19334" s="9"/>
      <c r="J19334">
        <v>7</v>
      </c>
      <c r="K19334">
        <f ca="1">SIMULATION!$D$3*SIMULATION!$D$17/$H19327/(SIMULATION!$D$17-$I19327)*(((EXP(-$I19327*$J19334))/(1-EXP(-SIMULATION!$D$4*$I19327)))-(EXP(-SIMULATION!$D$17*$J19334)/(1-EXP(-SIMULATION!$D$4*SIMULATION!$D$17))))</f>
        <v>3.4376691368562091</v>
      </c>
      <c r="L19334">
        <v>-4.5139449386480651E-2</v>
      </c>
      <c r="M19334">
        <f t="shared" ca="1" si="302"/>
        <v>3.2824946448456216</v>
      </c>
    </row>
    <row r="19335" spans="1:13" x14ac:dyDescent="0.25">
      <c r="A19335" s="9"/>
      <c r="H19335" s="9"/>
      <c r="J19335">
        <v>8</v>
      </c>
      <c r="K19335">
        <f ca="1">SIMULATION!$D$3*SIMULATION!$D$17/$H19327/(SIMULATION!$D$17-$I19327)*(((EXP(-$I19327*$J19335))/(1-EXP(-SIMULATION!$D$4*$I19327)))-(EXP(-SIMULATION!$D$17*$J19335)/(1-EXP(-SIMULATION!$D$4*SIMULATION!$D$17))))</f>
        <v>3.2979410462313039</v>
      </c>
      <c r="L19335">
        <v>-8.7777428024145107E-2</v>
      </c>
      <c r="M19335">
        <f t="shared" ca="1" si="302"/>
        <v>3.008456263417862</v>
      </c>
    </row>
    <row r="19336" spans="1:13" x14ac:dyDescent="0.25">
      <c r="A19336" s="9"/>
      <c r="H19336" s="9"/>
      <c r="J19336">
        <v>9</v>
      </c>
      <c r="K19336">
        <f ca="1">SIMULATION!$D$3*SIMULATION!$D$17/$H19327/(SIMULATION!$D$17-$I19327)*(((EXP(-$I19327*$J19336))/(1-EXP(-SIMULATION!$D$4*$I19327)))-(EXP(-SIMULATION!$D$17*$J19336)/(1-EXP(-SIMULATION!$D$4*SIMULATION!$D$17))))</f>
        <v>3.1463480346947699</v>
      </c>
      <c r="L19336">
        <v>-2.3975934982723695E-2</v>
      </c>
      <c r="M19336">
        <f t="shared" ca="1" si="302"/>
        <v>3.0709113987819077</v>
      </c>
    </row>
    <row r="19337" spans="1:13" x14ac:dyDescent="0.25">
      <c r="A19337" s="9"/>
      <c r="H19337" s="9"/>
      <c r="J19337">
        <v>10</v>
      </c>
      <c r="K19337">
        <f ca="1">SIMULATION!$D$3*SIMULATION!$D$17/$H19327/(SIMULATION!$D$17-$I19327)*(((EXP(-$I19327*$J19337))/(1-EXP(-SIMULATION!$D$4*$I19327)))-(EXP(-SIMULATION!$D$17*$J19337)/(1-EXP(-SIMULATION!$D$4*SIMULATION!$D$17))))</f>
        <v>2.990668073699422</v>
      </c>
      <c r="L19337">
        <v>0.35343432139075653</v>
      </c>
      <c r="M19337">
        <f t="shared" ca="1" si="302"/>
        <v>4.047672814832378</v>
      </c>
    </row>
    <row r="19338" spans="1:13" x14ac:dyDescent="0.25">
      <c r="A19338" s="9"/>
      <c r="H19338" s="9"/>
      <c r="J19338">
        <v>11</v>
      </c>
      <c r="K19338">
        <f ca="1">SIMULATION!$D$3*SIMULATION!$D$17/$H19327/(SIMULATION!$D$17-$I19327)*(((EXP(-$I19327*$J19338))/(1-EXP(-SIMULATION!$D$4*$I19327)))-(EXP(-SIMULATION!$D$17*$J19338)/(1-EXP(-SIMULATION!$D$4*SIMULATION!$D$17))))</f>
        <v>2.83568620852957</v>
      </c>
      <c r="L19338">
        <v>-0.26745864301158306</v>
      </c>
      <c r="M19338">
        <f t="shared" ca="1" si="302"/>
        <v>2.0772574231895904</v>
      </c>
    </row>
    <row r="19339" spans="1:13" x14ac:dyDescent="0.25">
      <c r="A19339" s="9"/>
      <c r="H19339" s="9"/>
      <c r="J19339">
        <v>12</v>
      </c>
      <c r="K19339">
        <f ca="1">SIMULATION!$D$3*SIMULATION!$D$17/$H19327/(SIMULATION!$D$17-$I19327)*(((EXP(-$I19327*$J19339))/(1-EXP(-SIMULATION!$D$4*$I19327)))-(EXP(-SIMULATION!$D$17*$J19339)/(1-EXP(-SIMULATION!$D$4*SIMULATION!$D$17))))</f>
        <v>2.6842808369038105</v>
      </c>
      <c r="L19339">
        <v>6.6659808750926211E-2</v>
      </c>
      <c r="M19339">
        <f t="shared" ca="1" si="302"/>
        <v>2.8632144841255949</v>
      </c>
    </row>
    <row r="19340" spans="1:13" x14ac:dyDescent="0.25">
      <c r="A19340" s="9"/>
      <c r="H19340" s="9"/>
      <c r="J19340">
        <v>13</v>
      </c>
      <c r="K19340">
        <f ca="1">SIMULATION!$D$3*SIMULATION!$D$17/$H19327/(SIMULATION!$D$17-$I19327)*(((EXP(-$I19327*$J19340))/(1-EXP(-SIMULATION!$D$4*$I19327)))-(EXP(-SIMULATION!$D$17*$J19340)/(1-EXP(-SIMULATION!$D$4*SIMULATION!$D$17))))</f>
        <v>2.5381191827644223</v>
      </c>
      <c r="L19340">
        <v>0.24570644698129671</v>
      </c>
      <c r="M19340">
        <f t="shared" ca="1" si="302"/>
        <v>3.1617514291765407</v>
      </c>
    </row>
    <row r="19341" spans="1:13" x14ac:dyDescent="0.25">
      <c r="A19341" s="9"/>
      <c r="H19341" s="9"/>
      <c r="J19341">
        <v>14</v>
      </c>
      <c r="K19341">
        <f ca="1">SIMULATION!$D$3*SIMULATION!$D$17/$H19327/(SIMULATION!$D$17-$I19327)*(((EXP(-$I19327*$J19341))/(1-EXP(-SIMULATION!$D$4*$I19327)))-(EXP(-SIMULATION!$D$17*$J19341)/(1-EXP(-SIMULATION!$D$4*SIMULATION!$D$17))))</f>
        <v>2.3981023691178271</v>
      </c>
      <c r="L19341">
        <v>-0.39666581772885195</v>
      </c>
      <c r="M19341">
        <f t="shared" ca="1" si="302"/>
        <v>1.4468571318742069</v>
      </c>
    </row>
    <row r="19342" spans="1:13" x14ac:dyDescent="0.25">
      <c r="A19342" s="9"/>
      <c r="H19342" s="9"/>
      <c r="J19342">
        <v>15</v>
      </c>
      <c r="K19342">
        <f ca="1">SIMULATION!$D$3*SIMULATION!$D$17/$H19327/(SIMULATION!$D$17-$I19327)*(((EXP(-$I19327*$J19342))/(1-EXP(-SIMULATION!$D$4*$I19327)))-(EXP(-SIMULATION!$D$17*$J19342)/(1-EXP(-SIMULATION!$D$4*SIMULATION!$D$17))))</f>
        <v>2.2646500620759489</v>
      </c>
      <c r="L19342">
        <v>-0.202216606467301</v>
      </c>
      <c r="M19342">
        <f t="shared" ca="1" si="302"/>
        <v>1.8067002116869879</v>
      </c>
    </row>
    <row r="19343" spans="1:13" x14ac:dyDescent="0.25">
      <c r="A19343" s="9"/>
      <c r="H19343" s="9"/>
      <c r="J19343">
        <v>16</v>
      </c>
      <c r="K19343">
        <f ca="1">SIMULATION!$D$3*SIMULATION!$D$17/$H19327/(SIMULATION!$D$17-$I19327)*(((EXP(-$I19327*$J19343))/(1-EXP(-SIMULATION!$D$4*$I19327)))-(EXP(-SIMULATION!$D$17*$J19343)/(1-EXP(-SIMULATION!$D$4*SIMULATION!$D$17))))</f>
        <v>2.1378823404977507</v>
      </c>
      <c r="L19343">
        <v>0.32152625456114153</v>
      </c>
      <c r="M19343">
        <f t="shared" ca="1" si="302"/>
        <v>2.8252676421303993</v>
      </c>
    </row>
    <row r="19344" spans="1:13" x14ac:dyDescent="0.25">
      <c r="A19344" s="9"/>
      <c r="H19344" s="9"/>
      <c r="J19344">
        <v>17</v>
      </c>
      <c r="K19344">
        <f ca="1">SIMULATION!$D$3*SIMULATION!$D$17/$H19327/(SIMULATION!$D$17-$I19327)*(((EXP(-$I19327*$J19344))/(1-EXP(-SIMULATION!$D$4*$I19327)))-(EXP(-SIMULATION!$D$17*$J19344)/(1-EXP(-SIMULATION!$D$4*SIMULATION!$D$17))))</f>
        <v>2.0177357357409984</v>
      </c>
      <c r="L19344">
        <v>0.20921783404873565</v>
      </c>
      <c r="M19344">
        <f t="shared" ca="1" si="302"/>
        <v>2.4398820360554621</v>
      </c>
    </row>
    <row r="19345" spans="1:13" x14ac:dyDescent="0.25">
      <c r="A19345" s="9"/>
      <c r="H19345" s="9"/>
      <c r="J19345">
        <v>18</v>
      </c>
      <c r="K19345">
        <f ca="1">SIMULATION!$D$3*SIMULATION!$D$17/$H19327/(SIMULATION!$D$17-$I19327)*(((EXP(-$I19327*$J19345))/(1-EXP(-SIMULATION!$D$4*$I19327)))-(EXP(-SIMULATION!$D$17*$J19345)/(1-EXP(-SIMULATION!$D$4*SIMULATION!$D$17))))</f>
        <v>1.9040371147381208</v>
      </c>
      <c r="L19345">
        <v>-0.70373254119439255</v>
      </c>
      <c r="M19345">
        <f t="shared" ca="1" si="302"/>
        <v>0.56410423745502392</v>
      </c>
    </row>
    <row r="19346" spans="1:13" x14ac:dyDescent="0.25">
      <c r="A19346" s="9"/>
      <c r="H19346" s="9"/>
      <c r="J19346">
        <v>19</v>
      </c>
      <c r="K19346">
        <f ca="1">SIMULATION!$D$3*SIMULATION!$D$17/$H19327/(SIMULATION!$D$17-$I19327)*(((EXP(-$I19327*$J19346))/(1-EXP(-SIMULATION!$D$4*$I19327)))-(EXP(-SIMULATION!$D$17*$J19346)/(1-EXP(-SIMULATION!$D$4*SIMULATION!$D$17))))</f>
        <v>1.7965505751390536</v>
      </c>
      <c r="L19346">
        <v>-0.19670116034628651</v>
      </c>
      <c r="M19346">
        <f t="shared" ca="1" si="302"/>
        <v>1.4431669923884134</v>
      </c>
    </row>
    <row r="19347" spans="1:13" x14ac:dyDescent="0.25">
      <c r="A19347" s="9"/>
      <c r="H19347" s="9"/>
      <c r="J19347">
        <v>20</v>
      </c>
      <c r="K19347">
        <f ca="1">SIMULATION!$D$3*SIMULATION!$D$17/$H19327/(SIMULATION!$D$17-$I19327)*(((EXP(-$I19327*$J19347))/(1-EXP(-SIMULATION!$D$4*$I19327)))-(EXP(-SIMULATION!$D$17*$J19347)/(1-EXP(-SIMULATION!$D$4*SIMULATION!$D$17))))</f>
        <v>1.6950070714846843</v>
      </c>
      <c r="L19347">
        <v>0.15943508464588757</v>
      </c>
      <c r="M19347">
        <f t="shared" ca="1" si="302"/>
        <v>1.965250667402223</v>
      </c>
    </row>
    <row r="19348" spans="1:13" x14ac:dyDescent="0.25">
      <c r="A19348" s="9"/>
      <c r="H19348" s="9"/>
      <c r="J19348">
        <v>21</v>
      </c>
      <c r="K19348">
        <f ca="1">SIMULATION!$D$3*SIMULATION!$D$17/$H19327/(SIMULATION!$D$17-$I19327)*(((EXP(-$I19327*$J19348))/(1-EXP(-SIMULATION!$D$4*$I19327)))-(EXP(-SIMULATION!$D$17*$J19348)/(1-EXP(-SIMULATION!$D$4*SIMULATION!$D$17))))</f>
        <v>1.5991229991106737</v>
      </c>
      <c r="L19348">
        <v>0.40584018822881129</v>
      </c>
      <c r="M19348">
        <f t="shared" ca="1" si="302"/>
        <v>2.2481113780707704</v>
      </c>
    </row>
    <row r="19349" spans="1:13" x14ac:dyDescent="0.25">
      <c r="A19349" s="9"/>
      <c r="H19349" s="9"/>
      <c r="J19349">
        <v>22</v>
      </c>
      <c r="K19349">
        <f ca="1">SIMULATION!$D$3*SIMULATION!$D$17/$H19327/(SIMULATION!$D$17-$I19327)*(((EXP(-$I19327*$J19349))/(1-EXP(-SIMULATION!$D$4*$I19327)))-(EXP(-SIMULATION!$D$17*$J19349)/(1-EXP(-SIMULATION!$D$4*SIMULATION!$D$17))))</f>
        <v>1.5086117246360093</v>
      </c>
      <c r="L19349">
        <v>0.20611248186764344</v>
      </c>
      <c r="M19349">
        <f t="shared" ca="1" si="302"/>
        <v>1.819555431375363</v>
      </c>
    </row>
    <row r="19350" spans="1:13" x14ac:dyDescent="0.25">
      <c r="A19350" s="9"/>
      <c r="H19350" s="9"/>
      <c r="J19350">
        <v>23</v>
      </c>
      <c r="K19350">
        <f ca="1">SIMULATION!$D$3*SIMULATION!$D$17/$H19327/(SIMULATION!$D$17-$I19327)*(((EXP(-$I19327*$J19350))/(1-EXP(-SIMULATION!$D$4*$I19327)))-(EXP(-SIMULATION!$D$17*$J19350)/(1-EXP(-SIMULATION!$D$4*SIMULATION!$D$17))))</f>
        <v>1.4231906179024261</v>
      </c>
      <c r="L19350">
        <v>1.3751959557754506E-3</v>
      </c>
      <c r="M19350">
        <f t="shared" ca="1" si="302"/>
        <v>1.4251477838844631</v>
      </c>
    </row>
    <row r="19351" spans="1:13" x14ac:dyDescent="0.25">
      <c r="A19351" s="9"/>
      <c r="H19351" s="9"/>
      <c r="J19351">
        <v>24</v>
      </c>
      <c r="K19351">
        <f ca="1">SIMULATION!$D$3*SIMULATION!$D$17/$H19327/(SIMULATION!$D$17-$I19327)*(((EXP(-$I19327*$J19351))/(1-EXP(-SIMULATION!$D$4*$I19327)))-(EXP(-SIMULATION!$D$17*$J19351)/(1-EXP(-SIMULATION!$D$4*SIMULATION!$D$17))))</f>
        <v>1.342585221369341</v>
      </c>
      <c r="L19351">
        <v>-1.6838573540955783E-2</v>
      </c>
      <c r="M19351">
        <f t="shared" ca="1" si="302"/>
        <v>1.319978001384313</v>
      </c>
    </row>
    <row r="19352" spans="1:13" x14ac:dyDescent="0.25">
      <c r="A19352" s="9">
        <v>775</v>
      </c>
      <c r="B19352" s="2">
        <f ca="1">NORMINV(RAND(),SIMULATION!D7,SIMULATION!D8)</f>
        <v>61.709550852034354</v>
      </c>
      <c r="C19352" s="2">
        <v>2</v>
      </c>
      <c r="D19352" s="2">
        <f ca="1">SIMULATION!$D$11*(1+(SIMULATION!$D$12*LN(1+$C19352)))*(1+(SIMULATION!$D$13*(($B19352/63.5)-1)))</f>
        <v>10.105099418011106</v>
      </c>
      <c r="E19352" s="2">
        <v>0.20741738178503175</v>
      </c>
      <c r="F19352" s="2">
        <f ca="1">D19352*(1+E19352)</f>
        <v>12.201072681972418</v>
      </c>
      <c r="G19352" s="2">
        <v>0.91431087791025778</v>
      </c>
      <c r="H19352" s="9">
        <f>SIMULATION!$D$15*EXP($G$19352)</f>
        <v>550.79841933758212</v>
      </c>
      <c r="I19352" s="2">
        <f ca="1">$F19352/$H19352</f>
        <v>2.2151611648860651E-2</v>
      </c>
      <c r="J19352">
        <v>0</v>
      </c>
      <c r="K19352">
        <f ca="1">SIMULATION!$D$3*SIMULATION!$D$17/$H19352/(SIMULATION!$D$17-$I19352)*(((EXP(-$I19352*$J19352))/(1-EXP(-SIMULATION!$D$4*$I19352)))-(EXP(-SIMULATION!$D$17*$J19352)/(1-EXP(-SIMULATION!$D$4*SIMULATION!$D$17))))</f>
        <v>1.4975293394087745</v>
      </c>
      <c r="L19352">
        <v>-0.17876420126334996</v>
      </c>
      <c r="M19352">
        <f t="shared" ca="1" si="302"/>
        <v>1.2298247031809328</v>
      </c>
    </row>
    <row r="19353" spans="1:13" x14ac:dyDescent="0.25">
      <c r="A19353" s="9"/>
      <c r="H19353" s="9"/>
      <c r="J19353">
        <v>1</v>
      </c>
      <c r="K19353">
        <f ca="1">SIMULATION!$D$3*SIMULATION!$D$17/$H19352/(SIMULATION!$D$17-$I19352)*(((EXP(-$I19352*$J19353))/(1-EXP(-SIMULATION!$D$4*$I19352)))-(EXP(-SIMULATION!$D$17*$J19353)/(1-EXP(-SIMULATION!$D$4*SIMULATION!$D$17))))</f>
        <v>1.8191509970523552</v>
      </c>
      <c r="L19353">
        <v>-0.19707076125470827</v>
      </c>
      <c r="M19353">
        <f t="shared" ca="1" si="302"/>
        <v>1.4606495252259861</v>
      </c>
    </row>
    <row r="19354" spans="1:13" x14ac:dyDescent="0.25">
      <c r="A19354" s="9"/>
      <c r="H19354" s="9"/>
      <c r="J19354">
        <v>2</v>
      </c>
      <c r="K19354">
        <f ca="1">SIMULATION!$D$3*SIMULATION!$D$17/$H19352/(SIMULATION!$D$17-$I19352)*(((EXP(-$I19352*$J19354))/(1-EXP(-SIMULATION!$D$4*$I19352)))-(EXP(-SIMULATION!$D$17*$J19354)/(1-EXP(-SIMULATION!$D$4*SIMULATION!$D$17))))</f>
        <v>2.0064240272361449</v>
      </c>
      <c r="L19354">
        <v>-0.67393322607736494</v>
      </c>
      <c r="M19354">
        <f t="shared" ca="1" si="302"/>
        <v>0.65422820968175099</v>
      </c>
    </row>
    <row r="19355" spans="1:13" x14ac:dyDescent="0.25">
      <c r="A19355" s="9"/>
      <c r="H19355" s="9"/>
      <c r="J19355">
        <v>3</v>
      </c>
      <c r="K19355">
        <f ca="1">SIMULATION!$D$3*SIMULATION!$D$17/$H19352/(SIMULATION!$D$17-$I19352)*(((EXP(-$I19352*$J19355))/(1-EXP(-SIMULATION!$D$4*$I19352)))-(EXP(-SIMULATION!$D$17*$J19355)/(1-EXP(-SIMULATION!$D$4*SIMULATION!$D$17))))</f>
        <v>2.1080157229729224</v>
      </c>
      <c r="L19355">
        <v>9.5897735386963959E-3</v>
      </c>
      <c r="M19355">
        <f t="shared" ca="1" si="302"/>
        <v>2.1282311163722443</v>
      </c>
    </row>
    <row r="19356" spans="1:13" x14ac:dyDescent="0.25">
      <c r="A19356" s="9"/>
      <c r="H19356" s="9"/>
      <c r="J19356">
        <v>4</v>
      </c>
      <c r="K19356">
        <f ca="1">SIMULATION!$D$3*SIMULATION!$D$17/$H19352/(SIMULATION!$D$17-$I19352)*(((EXP(-$I19352*$J19356))/(1-EXP(-SIMULATION!$D$4*$I19352)))-(EXP(-SIMULATION!$D$17*$J19356)/(1-EXP(-SIMULATION!$D$4*SIMULATION!$D$17))))</f>
        <v>2.1551042293946456</v>
      </c>
      <c r="L19356">
        <v>0.17024321630623232</v>
      </c>
      <c r="M19356">
        <f t="shared" ca="1" si="302"/>
        <v>2.5219961048819548</v>
      </c>
    </row>
    <row r="19357" spans="1:13" x14ac:dyDescent="0.25">
      <c r="A19357" s="9"/>
      <c r="H19357" s="9"/>
      <c r="J19357">
        <v>5</v>
      </c>
      <c r="K19357">
        <f ca="1">SIMULATION!$D$3*SIMULATION!$D$17/$H19352/(SIMULATION!$D$17-$I19352)*(((EXP(-$I19352*$J19357))/(1-EXP(-SIMULATION!$D$4*$I19352)))-(EXP(-SIMULATION!$D$17*$J19357)/(1-EXP(-SIMULATION!$D$4*SIMULATION!$D$17))))</f>
        <v>2.1676604191022002</v>
      </c>
      <c r="L19357">
        <v>-0.14241199439390659</v>
      </c>
      <c r="M19357">
        <f t="shared" ca="1" si="302"/>
        <v>1.8589595756491244</v>
      </c>
    </row>
    <row r="19358" spans="1:13" x14ac:dyDescent="0.25">
      <c r="A19358" s="9"/>
      <c r="H19358" s="9"/>
      <c r="J19358">
        <v>6</v>
      </c>
      <c r="K19358">
        <f ca="1">SIMULATION!$D$3*SIMULATION!$D$17/$H19352/(SIMULATION!$D$17-$I19352)*(((EXP(-$I19352*$J19358))/(1-EXP(-SIMULATION!$D$4*$I19352)))-(EXP(-SIMULATION!$D$17*$J19358)/(1-EXP(-SIMULATION!$D$4*SIMULATION!$D$17))))</f>
        <v>2.1584734660507783</v>
      </c>
      <c r="L19358">
        <v>7.2857462612786653E-2</v>
      </c>
      <c r="M19358">
        <f t="shared" ca="1" si="302"/>
        <v>2.3157343659042651</v>
      </c>
    </row>
    <row r="19359" spans="1:13" x14ac:dyDescent="0.25">
      <c r="A19359" s="9"/>
      <c r="H19359" s="9"/>
      <c r="J19359">
        <v>7</v>
      </c>
      <c r="K19359">
        <f ca="1">SIMULATION!$D$3*SIMULATION!$D$17/$H19352/(SIMULATION!$D$17-$I19352)*(((EXP(-$I19352*$J19359))/(1-EXP(-SIMULATION!$D$4*$I19352)))-(EXP(-SIMULATION!$D$17*$J19359)/(1-EXP(-SIMULATION!$D$4*SIMULATION!$D$17))))</f>
        <v>2.1357305267778646</v>
      </c>
      <c r="L19359">
        <v>6.4921521603588703E-2</v>
      </c>
      <c r="M19359">
        <f t="shared" ca="1" si="302"/>
        <v>2.2743854023115175</v>
      </c>
    </row>
    <row r="19360" spans="1:13" x14ac:dyDescent="0.25">
      <c r="A19360" s="9"/>
      <c r="H19360" s="9"/>
      <c r="J19360">
        <v>8</v>
      </c>
      <c r="K19360">
        <f ca="1">SIMULATION!$D$3*SIMULATION!$D$17/$H19352/(SIMULATION!$D$17-$I19352)*(((EXP(-$I19352*$J19360))/(1-EXP(-SIMULATION!$D$4*$I19352)))-(EXP(-SIMULATION!$D$17*$J19360)/(1-EXP(-SIMULATION!$D$4*SIMULATION!$D$17))))</f>
        <v>2.1046698586087795</v>
      </c>
      <c r="L19360">
        <v>-0.30673167958874564</v>
      </c>
      <c r="M19360">
        <f t="shared" ca="1" si="302"/>
        <v>1.459100937897901</v>
      </c>
    </row>
    <row r="19361" spans="1:13" x14ac:dyDescent="0.25">
      <c r="A19361" s="9"/>
      <c r="H19361" s="9"/>
      <c r="J19361">
        <v>9</v>
      </c>
      <c r="K19361">
        <f ca="1">SIMULATION!$D$3*SIMULATION!$D$17/$H19352/(SIMULATION!$D$17-$I19352)*(((EXP(-$I19352*$J19361))/(1-EXP(-SIMULATION!$D$4*$I19352)))-(EXP(-SIMULATION!$D$17*$J19361)/(1-EXP(-SIMULATION!$D$4*SIMULATION!$D$17))))</f>
        <v>2.0686401738750875</v>
      </c>
      <c r="L19361">
        <v>-4.6929907816605249E-2</v>
      </c>
      <c r="M19361">
        <f t="shared" ca="1" si="302"/>
        <v>1.9715590812094035</v>
      </c>
    </row>
    <row r="19362" spans="1:13" x14ac:dyDescent="0.25">
      <c r="A19362" s="9"/>
      <c r="H19362" s="9"/>
      <c r="J19362">
        <v>10</v>
      </c>
      <c r="K19362">
        <f ca="1">SIMULATION!$D$3*SIMULATION!$D$17/$H19352/(SIMULATION!$D$17-$I19352)*(((EXP(-$I19352*$J19362))/(1-EXP(-SIMULATION!$D$4*$I19352)))-(EXP(-SIMULATION!$D$17*$J19362)/(1-EXP(-SIMULATION!$D$4*SIMULATION!$D$17))))</f>
        <v>2.0297794958447244</v>
      </c>
      <c r="L19362">
        <v>-2.4009243752707521E-2</v>
      </c>
      <c r="M19362">
        <f t="shared" ca="1" si="302"/>
        <v>1.9810460251647406</v>
      </c>
    </row>
    <row r="19363" spans="1:13" x14ac:dyDescent="0.25">
      <c r="A19363" s="9"/>
      <c r="H19363" s="9"/>
      <c r="J19363">
        <v>11</v>
      </c>
      <c r="K19363">
        <f ca="1">SIMULATION!$D$3*SIMULATION!$D$17/$H19352/(SIMULATION!$D$17-$I19352)*(((EXP(-$I19352*$J19363))/(1-EXP(-SIMULATION!$D$4*$I19352)))-(EXP(-SIMULATION!$D$17*$J19363)/(1-EXP(-SIMULATION!$D$4*SIMULATION!$D$17))))</f>
        <v>1.9894501821989976</v>
      </c>
      <c r="L19363">
        <v>6.4532757793248751E-3</v>
      </c>
      <c r="M19363">
        <f t="shared" ca="1" si="302"/>
        <v>2.0022886528739559</v>
      </c>
    </row>
    <row r="19364" spans="1:13" x14ac:dyDescent="0.25">
      <c r="A19364" s="9"/>
      <c r="H19364" s="9"/>
      <c r="J19364">
        <v>12</v>
      </c>
      <c r="K19364">
        <f ca="1">SIMULATION!$D$3*SIMULATION!$D$17/$H19352/(SIMULATION!$D$17-$I19352)*(((EXP(-$I19352*$J19364))/(1-EXP(-SIMULATION!$D$4*$I19352)))-(EXP(-SIMULATION!$D$17*$J19364)/(1-EXP(-SIMULATION!$D$4*SIMULATION!$D$17))))</f>
        <v>1.9485176948393854</v>
      </c>
      <c r="L19364">
        <v>-0.30220384012608403</v>
      </c>
      <c r="M19364">
        <f t="shared" ca="1" si="302"/>
        <v>1.359668164905298</v>
      </c>
    </row>
    <row r="19365" spans="1:13" x14ac:dyDescent="0.25">
      <c r="A19365" s="9"/>
      <c r="H19365" s="9"/>
      <c r="J19365">
        <v>13</v>
      </c>
      <c r="K19365">
        <f ca="1">SIMULATION!$D$3*SIMULATION!$D$17/$H19352/(SIMULATION!$D$17-$I19352)*(((EXP(-$I19352*$J19365))/(1-EXP(-SIMULATION!$D$4*$I19352)))-(EXP(-SIMULATION!$D$17*$J19365)/(1-EXP(-SIMULATION!$D$4*SIMULATION!$D$17))))</f>
        <v>1.9075292386324727</v>
      </c>
      <c r="L19365">
        <v>-5.9084124955023576E-2</v>
      </c>
      <c r="M19365">
        <f t="shared" ca="1" si="302"/>
        <v>1.7948245427417506</v>
      </c>
    </row>
    <row r="19366" spans="1:13" x14ac:dyDescent="0.25">
      <c r="A19366" s="9"/>
      <c r="H19366" s="9"/>
      <c r="J19366">
        <v>14</v>
      </c>
      <c r="K19366">
        <f ca="1">SIMULATION!$D$3*SIMULATION!$D$17/$H19352/(SIMULATION!$D$17-$I19352)*(((EXP(-$I19352*$J19366))/(1-EXP(-SIMULATION!$D$4*$I19352)))-(EXP(-SIMULATION!$D$17*$J19366)/(1-EXP(-SIMULATION!$D$4*SIMULATION!$D$17))))</f>
        <v>1.8668282338210362</v>
      </c>
      <c r="L19366">
        <v>0.21924015728397081</v>
      </c>
      <c r="M19366">
        <f t="shared" ca="1" si="302"/>
        <v>2.2761119494261175</v>
      </c>
    </row>
    <row r="19367" spans="1:13" x14ac:dyDescent="0.25">
      <c r="A19367" s="9"/>
      <c r="H19367" s="9"/>
      <c r="J19367">
        <v>15</v>
      </c>
      <c r="K19367">
        <f ca="1">SIMULATION!$D$3*SIMULATION!$D$17/$H19352/(SIMULATION!$D$17-$I19352)*(((EXP(-$I19352*$J19367))/(1-EXP(-SIMULATION!$D$4*$I19352)))-(EXP(-SIMULATION!$D$17*$J19367)/(1-EXP(-SIMULATION!$D$4*SIMULATION!$D$17))))</f>
        <v>1.8266276691702894</v>
      </c>
      <c r="L19367">
        <v>0.59970184874162202</v>
      </c>
      <c r="M19367">
        <f t="shared" ca="1" si="302"/>
        <v>2.9220596593343116</v>
      </c>
    </row>
    <row r="19368" spans="1:13" x14ac:dyDescent="0.25">
      <c r="A19368" s="9"/>
      <c r="H19368" s="9"/>
      <c r="J19368">
        <v>16</v>
      </c>
      <c r="K19368">
        <f ca="1">SIMULATION!$D$3*SIMULATION!$D$17/$H19352/(SIMULATION!$D$17-$I19352)*(((EXP(-$I19352*$J19368))/(1-EXP(-SIMULATION!$D$4*$I19352)))-(EXP(-SIMULATION!$D$17*$J19368)/(1-EXP(-SIMULATION!$D$4*SIMULATION!$D$17))))</f>
        <v>1.7870571049688659</v>
      </c>
      <c r="L19368">
        <v>9.6335112989999166E-2</v>
      </c>
      <c r="M19368">
        <f t="shared" ca="1" si="302"/>
        <v>1.9592134530956224</v>
      </c>
    </row>
    <row r="19369" spans="1:13" x14ac:dyDescent="0.25">
      <c r="A19369" s="9"/>
      <c r="H19369" s="9"/>
      <c r="J19369">
        <v>17</v>
      </c>
      <c r="K19369">
        <f ca="1">SIMULATION!$D$3*SIMULATION!$D$17/$H19352/(SIMULATION!$D$17-$I19352)*(((EXP(-$I19352*$J19369))/(1-EXP(-SIMULATION!$D$4*$I19352)))-(EXP(-SIMULATION!$D$17*$J19369)/(1-EXP(-SIMULATION!$D$4*SIMULATION!$D$17))))</f>
        <v>1.7481927902931891</v>
      </c>
      <c r="L19369">
        <v>-8.3975140311918633E-2</v>
      </c>
      <c r="M19369">
        <f t="shared" ca="1" si="302"/>
        <v>1.601388055436034</v>
      </c>
    </row>
    <row r="19370" spans="1:13" x14ac:dyDescent="0.25">
      <c r="A19370" s="9"/>
      <c r="H19370" s="9"/>
      <c r="J19370">
        <v>18</v>
      </c>
      <c r="K19370">
        <f ca="1">SIMULATION!$D$3*SIMULATION!$D$17/$H19352/(SIMULATION!$D$17-$I19352)*(((EXP(-$I19352*$J19370))/(1-EXP(-SIMULATION!$D$4*$I19352)))-(EXP(-SIMULATION!$D$17*$J19370)/(1-EXP(-SIMULATION!$D$4*SIMULATION!$D$17))))</f>
        <v>1.7100769595563798</v>
      </c>
      <c r="L19370">
        <v>0.17998606292537431</v>
      </c>
      <c r="M19370">
        <f t="shared" ca="1" si="302"/>
        <v>2.0178669788063273</v>
      </c>
    </row>
    <row r="19371" spans="1:13" x14ac:dyDescent="0.25">
      <c r="A19371" s="9"/>
      <c r="H19371" s="9"/>
      <c r="J19371">
        <v>19</v>
      </c>
      <c r="K19371">
        <f ca="1">SIMULATION!$D$3*SIMULATION!$D$17/$H19352/(SIMULATION!$D$17-$I19352)*(((EXP(-$I19352*$J19371))/(1-EXP(-SIMULATION!$D$4*$I19352)))-(EXP(-SIMULATION!$D$17*$J19371)/(1-EXP(-SIMULATION!$D$4*SIMULATION!$D$17))))</f>
        <v>1.6727301949528668</v>
      </c>
      <c r="L19371">
        <v>0.242833177578512</v>
      </c>
      <c r="M19371">
        <f t="shared" ca="1" si="302"/>
        <v>2.0789245834247954</v>
      </c>
    </row>
    <row r="19372" spans="1:13" x14ac:dyDescent="0.25">
      <c r="A19372" s="9"/>
      <c r="H19372" s="9"/>
      <c r="J19372">
        <v>20</v>
      </c>
      <c r="K19372">
        <f ca="1">SIMULATION!$D$3*SIMULATION!$D$17/$H19352/(SIMULATION!$D$17-$I19352)*(((EXP(-$I19352*$J19372))/(1-EXP(-SIMULATION!$D$4*$I19352)))-(EXP(-SIMULATION!$D$17*$J19372)/(1-EXP(-SIMULATION!$D$4*SIMULATION!$D$17))))</f>
        <v>1.6361593454318777</v>
      </c>
      <c r="L19372">
        <v>-0.12433279476529129</v>
      </c>
      <c r="M19372">
        <f t="shared" ca="1" si="302"/>
        <v>1.4327310813329828</v>
      </c>
    </row>
    <row r="19373" spans="1:13" x14ac:dyDescent="0.25">
      <c r="A19373" s="9"/>
      <c r="H19373" s="9"/>
      <c r="J19373">
        <v>21</v>
      </c>
      <c r="K19373">
        <f ca="1">SIMULATION!$D$3*SIMULATION!$D$17/$H19352/(SIMULATION!$D$17-$I19352)*(((EXP(-$I19352*$J19373))/(1-EXP(-SIMULATION!$D$4*$I19352)))-(EXP(-SIMULATION!$D$17*$J19373)/(1-EXP(-SIMULATION!$D$4*SIMULATION!$D$17))))</f>
        <v>1.6003625982564635</v>
      </c>
      <c r="L19373">
        <v>-0.41986970705492216</v>
      </c>
      <c r="M19373">
        <f t="shared" ca="1" si="302"/>
        <v>0.92841882294486799</v>
      </c>
    </row>
    <row r="19374" spans="1:13" x14ac:dyDescent="0.25">
      <c r="A19374" s="9"/>
      <c r="H19374" s="9"/>
      <c r="J19374">
        <v>22</v>
      </c>
      <c r="K19374">
        <f ca="1">SIMULATION!$D$3*SIMULATION!$D$17/$H19352/(SIMULATION!$D$17-$I19352)*(((EXP(-$I19352*$J19374))/(1-EXP(-SIMULATION!$D$4*$I19352)))-(EXP(-SIMULATION!$D$17*$J19374)/(1-EXP(-SIMULATION!$D$4*SIMULATION!$D$17))))</f>
        <v>1.5653327259383747</v>
      </c>
      <c r="L19374">
        <v>0.13584303057238775</v>
      </c>
      <c r="M19374">
        <f t="shared" ca="1" si="302"/>
        <v>1.7779722672839802</v>
      </c>
    </row>
    <row r="19375" spans="1:13" x14ac:dyDescent="0.25">
      <c r="A19375" s="9"/>
      <c r="H19375" s="9"/>
      <c r="J19375">
        <v>23</v>
      </c>
      <c r="K19375">
        <f ca="1">SIMULATION!$D$3*SIMULATION!$D$17/$H19352/(SIMULATION!$D$17-$I19352)*(((EXP(-$I19352*$J19375))/(1-EXP(-SIMULATION!$D$4*$I19352)))-(EXP(-SIMULATION!$D$17*$J19375)/(1-EXP(-SIMULATION!$D$4*SIMULATION!$D$17))))</f>
        <v>1.5310591639761557</v>
      </c>
      <c r="L19375">
        <v>-0.19955521119467867</v>
      </c>
      <c r="M19375">
        <f t="shared" ca="1" si="302"/>
        <v>1.2255283291573458</v>
      </c>
    </row>
    <row r="19376" spans="1:13" x14ac:dyDescent="0.25">
      <c r="A19376" s="9"/>
      <c r="H19376" s="9"/>
      <c r="J19376">
        <v>24</v>
      </c>
      <c r="K19376">
        <f ca="1">SIMULATION!$D$3*SIMULATION!$D$17/$H19352/(SIMULATION!$D$17-$I19352)*(((EXP(-$I19352*$J19376))/(1-EXP(-SIMULATION!$D$4*$I19352)))-(EXP(-SIMULATION!$D$17*$J19376)/(1-EXP(-SIMULATION!$D$4*SIMULATION!$D$17))))</f>
        <v>1.4975293394087745</v>
      </c>
      <c r="L19376">
        <v>1.5390507462853626E-2</v>
      </c>
      <c r="M19376">
        <f t="shared" ca="1" si="302"/>
        <v>1.5205770758827875</v>
      </c>
    </row>
    <row r="19377" spans="1:13" x14ac:dyDescent="0.25">
      <c r="A19377" s="9">
        <v>776</v>
      </c>
      <c r="B19377" s="2">
        <f ca="1">NORMINV(RAND(),SIMULATION!D7,SIMULATION!D8)</f>
        <v>46.268165114202212</v>
      </c>
      <c r="C19377" s="2">
        <v>2</v>
      </c>
      <c r="D19377" s="2">
        <f ca="1">SIMULATION!$D$11*(1+(SIMULATION!$D$12*LN(1+$C19377)))*(1+(SIMULATION!$D$13*(($B19377/63.5)-1)))</f>
        <v>8.9583952883062565</v>
      </c>
      <c r="E19377" s="2">
        <v>4.4024565710448646E-2</v>
      </c>
      <c r="F19377" s="2">
        <f ca="1">D19377*(1+E19377)</f>
        <v>9.3527847503364683</v>
      </c>
      <c r="G19377" s="2">
        <v>-0.57097647765731174</v>
      </c>
      <c r="H19377" s="9">
        <f>SIMULATION!$D$15*EXP($G$19377)</f>
        <v>124.72128671491707</v>
      </c>
      <c r="I19377" s="2">
        <f ca="1">$F19377/$H19377</f>
        <v>7.4989482522856657E-2</v>
      </c>
      <c r="J19377">
        <v>0</v>
      </c>
      <c r="K19377">
        <f ca="1">SIMULATION!$D$3*SIMULATION!$D$17/$H19377/(SIMULATION!$D$17-$I19377)*(((EXP(-$I19377*$J19377))/(1-EXP(-SIMULATION!$D$4*$I19377)))-(EXP(-SIMULATION!$D$17*$J19377)/(1-EXP(-SIMULATION!$D$4*SIMULATION!$D$17))))</f>
        <v>1.0504802627185494</v>
      </c>
      <c r="L19377">
        <v>-0.12610013145294566</v>
      </c>
      <c r="M19377">
        <f t="shared" ca="1" si="302"/>
        <v>0.91801456350101551</v>
      </c>
    </row>
    <row r="19378" spans="1:13" x14ac:dyDescent="0.25">
      <c r="A19378" s="9"/>
      <c r="H19378" s="9"/>
      <c r="J19378">
        <v>1</v>
      </c>
      <c r="K19378">
        <f ca="1">SIMULATION!$D$3*SIMULATION!$D$17/$H19377/(SIMULATION!$D$17-$I19377)*(((EXP(-$I19377*$J19378))/(1-EXP(-SIMULATION!$D$4*$I19377)))-(EXP(-SIMULATION!$D$17*$J19378)/(1-EXP(-SIMULATION!$D$4*SIMULATION!$D$17))))</f>
        <v>2.4963684401883413</v>
      </c>
      <c r="L19378">
        <v>7.9043077964370934E-2</v>
      </c>
      <c r="M19378">
        <f t="shared" ca="1" si="302"/>
        <v>2.6936890854339435</v>
      </c>
    </row>
    <row r="19379" spans="1:13" x14ac:dyDescent="0.25">
      <c r="A19379" s="9"/>
      <c r="H19379" s="9"/>
      <c r="J19379">
        <v>2</v>
      </c>
      <c r="K19379">
        <f ca="1">SIMULATION!$D$3*SIMULATION!$D$17/$H19377/(SIMULATION!$D$17-$I19377)*(((EXP(-$I19377*$J19379))/(1-EXP(-SIMULATION!$D$4*$I19377)))-(EXP(-SIMULATION!$D$17*$J19379)/(1-EXP(-SIMULATION!$D$4*SIMULATION!$D$17))))</f>
        <v>3.2912087467899309</v>
      </c>
      <c r="L19379">
        <v>7.1713913571538362E-2</v>
      </c>
      <c r="M19379">
        <f t="shared" ca="1" si="302"/>
        <v>3.527234206403115</v>
      </c>
    </row>
    <row r="19380" spans="1:13" x14ac:dyDescent="0.25">
      <c r="A19380" s="9"/>
      <c r="H19380" s="9"/>
      <c r="J19380">
        <v>3</v>
      </c>
      <c r="K19380">
        <f ca="1">SIMULATION!$D$3*SIMULATION!$D$17/$H19377/(SIMULATION!$D$17-$I19377)*(((EXP(-$I19377*$J19380))/(1-EXP(-SIMULATION!$D$4*$I19377)))-(EXP(-SIMULATION!$D$17*$J19380)/(1-EXP(-SIMULATION!$D$4*SIMULATION!$D$17))))</f>
        <v>3.6783581111104411</v>
      </c>
      <c r="L19380">
        <v>-0.18758433240965547</v>
      </c>
      <c r="M19380">
        <f t="shared" ca="1" si="302"/>
        <v>2.988355760474148</v>
      </c>
    </row>
    <row r="19381" spans="1:13" x14ac:dyDescent="0.25">
      <c r="A19381" s="9"/>
      <c r="H19381" s="9"/>
      <c r="J19381">
        <v>4</v>
      </c>
      <c r="K19381">
        <f ca="1">SIMULATION!$D$3*SIMULATION!$D$17/$H19377/(SIMULATION!$D$17-$I19377)*(((EXP(-$I19377*$J19381))/(1-EXP(-SIMULATION!$D$4*$I19377)))-(EXP(-SIMULATION!$D$17*$J19381)/(1-EXP(-SIMULATION!$D$4*SIMULATION!$D$17))))</f>
        <v>3.8130780361620729</v>
      </c>
      <c r="L19381">
        <v>0.36181198596845293</v>
      </c>
      <c r="M19381">
        <f t="shared" ca="1" si="302"/>
        <v>5.1926953730785614</v>
      </c>
    </row>
    <row r="19382" spans="1:13" x14ac:dyDescent="0.25">
      <c r="A19382" s="9"/>
      <c r="H19382" s="9"/>
      <c r="J19382">
        <v>5</v>
      </c>
      <c r="K19382">
        <f ca="1">SIMULATION!$D$3*SIMULATION!$D$17/$H19377/(SIMULATION!$D$17-$I19377)*(((EXP(-$I19377*$J19382))/(1-EXP(-SIMULATION!$D$4*$I19377)))-(EXP(-SIMULATION!$D$17*$J19382)/(1-EXP(-SIMULATION!$D$4*SIMULATION!$D$17))))</f>
        <v>3.7942260090609308</v>
      </c>
      <c r="L19382">
        <v>0.27445722527669209</v>
      </c>
      <c r="M19382">
        <f t="shared" ca="1" si="302"/>
        <v>4.8355787515804511</v>
      </c>
    </row>
    <row r="19383" spans="1:13" x14ac:dyDescent="0.25">
      <c r="A19383" s="9"/>
      <c r="H19383" s="9"/>
      <c r="J19383">
        <v>6</v>
      </c>
      <c r="K19383">
        <f ca="1">SIMULATION!$D$3*SIMULATION!$D$17/$H19377/(SIMULATION!$D$17-$I19377)*(((EXP(-$I19377*$J19383))/(1-EXP(-SIMULATION!$D$4*$I19377)))-(EXP(-SIMULATION!$D$17*$J19383)/(1-EXP(-SIMULATION!$D$4*SIMULATION!$D$17))))</f>
        <v>3.6845605370919499</v>
      </c>
      <c r="L19383">
        <v>-0.18457127363406584</v>
      </c>
      <c r="M19383">
        <f t="shared" ca="1" si="302"/>
        <v>3.0044965059790707</v>
      </c>
    </row>
    <row r="19384" spans="1:13" x14ac:dyDescent="0.25">
      <c r="A19384" s="9"/>
      <c r="H19384" s="9"/>
      <c r="J19384">
        <v>7</v>
      </c>
      <c r="K19384">
        <f ca="1">SIMULATION!$D$3*SIMULATION!$D$17/$H19377/(SIMULATION!$D$17-$I19377)*(((EXP(-$I19377*$J19384))/(1-EXP(-SIMULATION!$D$4*$I19377)))-(EXP(-SIMULATION!$D$17*$J19384)/(1-EXP(-SIMULATION!$D$4*SIMULATION!$D$17))))</f>
        <v>3.5237497784107106</v>
      </c>
      <c r="L19384">
        <v>3.9962108166519114E-2</v>
      </c>
      <c r="M19384">
        <f t="shared" ca="1" si="302"/>
        <v>3.6645662482073074</v>
      </c>
    </row>
    <row r="19385" spans="1:13" x14ac:dyDescent="0.25">
      <c r="A19385" s="9"/>
      <c r="H19385" s="9"/>
      <c r="J19385">
        <v>8</v>
      </c>
      <c r="K19385">
        <f ca="1">SIMULATION!$D$3*SIMULATION!$D$17/$H19377/(SIMULATION!$D$17-$I19377)*(((EXP(-$I19377*$J19385))/(1-EXP(-SIMULATION!$D$4*$I19377)))-(EXP(-SIMULATION!$D$17*$J19385)/(1-EXP(-SIMULATION!$D$4*SIMULATION!$D$17))))</f>
        <v>3.3367046995943812</v>
      </c>
      <c r="L19385">
        <v>-2.8936578182182645E-2</v>
      </c>
      <c r="M19385">
        <f t="shared" ca="1" si="302"/>
        <v>3.2401518831837119</v>
      </c>
    </row>
    <row r="19386" spans="1:13" x14ac:dyDescent="0.25">
      <c r="A19386" s="9"/>
      <c r="H19386" s="9"/>
      <c r="J19386">
        <v>9</v>
      </c>
      <c r="K19386">
        <f ca="1">SIMULATION!$D$3*SIMULATION!$D$17/$H19377/(SIMULATION!$D$17-$I19377)*(((EXP(-$I19377*$J19386))/(1-EXP(-SIMULATION!$D$4*$I19377)))-(EXP(-SIMULATION!$D$17*$J19386)/(1-EXP(-SIMULATION!$D$4*SIMULATION!$D$17))))</f>
        <v>3.1389162996514939</v>
      </c>
      <c r="L19386">
        <v>0.61347708397632295</v>
      </c>
      <c r="M19386">
        <f t="shared" ca="1" si="302"/>
        <v>5.0645695180074419</v>
      </c>
    </row>
    <row r="19387" spans="1:13" x14ac:dyDescent="0.25">
      <c r="A19387" s="9"/>
      <c r="H19387" s="9"/>
      <c r="J19387">
        <v>10</v>
      </c>
      <c r="K19387">
        <f ca="1">SIMULATION!$D$3*SIMULATION!$D$17/$H19377/(SIMULATION!$D$17-$I19377)*(((EXP(-$I19377*$J19387))/(1-EXP(-SIMULATION!$D$4*$I19377)))-(EXP(-SIMULATION!$D$17*$J19387)/(1-EXP(-SIMULATION!$D$4*SIMULATION!$D$17))))</f>
        <v>2.9398731741227042</v>
      </c>
      <c r="L19387">
        <v>0.1038130739699713</v>
      </c>
      <c r="M19387">
        <f t="shared" ca="1" si="302"/>
        <v>3.2450704454102386</v>
      </c>
    </row>
    <row r="19388" spans="1:13" x14ac:dyDescent="0.25">
      <c r="A19388" s="9"/>
      <c r="H19388" s="9"/>
      <c r="J19388">
        <v>11</v>
      </c>
      <c r="K19388">
        <f ca="1">SIMULATION!$D$3*SIMULATION!$D$17/$H19377/(SIMULATION!$D$17-$I19377)*(((EXP(-$I19377*$J19388))/(1-EXP(-SIMULATION!$D$4*$I19377)))-(EXP(-SIMULATION!$D$17*$J19388)/(1-EXP(-SIMULATION!$D$4*SIMULATION!$D$17))))</f>
        <v>2.7452491065861557</v>
      </c>
      <c r="L19388">
        <v>-0.32928258223384321</v>
      </c>
      <c r="M19388">
        <f t="shared" ca="1" si="302"/>
        <v>1.8412863918943152</v>
      </c>
    </row>
    <row r="19389" spans="1:13" x14ac:dyDescent="0.25">
      <c r="A19389" s="9"/>
      <c r="H19389" s="9"/>
      <c r="J19389">
        <v>12</v>
      </c>
      <c r="K19389">
        <f ca="1">SIMULATION!$D$3*SIMULATION!$D$17/$H19377/(SIMULATION!$D$17-$I19377)*(((EXP(-$I19377*$J19389))/(1-EXP(-SIMULATION!$D$4*$I19377)))-(EXP(-SIMULATION!$D$17*$J19389)/(1-EXP(-SIMULATION!$D$4*SIMULATION!$D$17))))</f>
        <v>2.5583026420640631</v>
      </c>
      <c r="L19389">
        <v>0.2317652434113722</v>
      </c>
      <c r="M19389">
        <f t="shared" ca="1" si="302"/>
        <v>3.151228276621997</v>
      </c>
    </row>
    <row r="19390" spans="1:13" x14ac:dyDescent="0.25">
      <c r="A19390" s="9"/>
      <c r="H19390" s="9"/>
      <c r="J19390">
        <v>13</v>
      </c>
      <c r="K19390">
        <f ca="1">SIMULATION!$D$3*SIMULATION!$D$17/$H19377/(SIMULATION!$D$17-$I19377)*(((EXP(-$I19377*$J19390))/(1-EXP(-SIMULATION!$D$4*$I19377)))-(EXP(-SIMULATION!$D$17*$J19390)/(1-EXP(-SIMULATION!$D$4*SIMULATION!$D$17))))</f>
        <v>2.3807718446264778</v>
      </c>
      <c r="L19390">
        <v>-0.27237314449345151</v>
      </c>
      <c r="M19390">
        <f t="shared" ca="1" si="302"/>
        <v>1.7323135309840891</v>
      </c>
    </row>
    <row r="19391" spans="1:13" x14ac:dyDescent="0.25">
      <c r="A19391" s="9"/>
      <c r="H19391" s="9"/>
      <c r="J19391">
        <v>14</v>
      </c>
      <c r="K19391">
        <f ca="1">SIMULATION!$D$3*SIMULATION!$D$17/$H19377/(SIMULATION!$D$17-$I19377)*(((EXP(-$I19377*$J19391))/(1-EXP(-SIMULATION!$D$4*$I19377)))-(EXP(-SIMULATION!$D$17*$J19391)/(1-EXP(-SIMULATION!$D$4*SIMULATION!$D$17))))</f>
        <v>2.213445710154371</v>
      </c>
      <c r="L19391">
        <v>0.2082010312787676</v>
      </c>
      <c r="M19391">
        <f t="shared" ca="1" si="302"/>
        <v>2.6742873896880752</v>
      </c>
    </row>
    <row r="19392" spans="1:13" x14ac:dyDescent="0.25">
      <c r="A19392" s="9"/>
      <c r="H19392" s="9"/>
      <c r="J19392">
        <v>15</v>
      </c>
      <c r="K19392">
        <f ca="1">SIMULATION!$D$3*SIMULATION!$D$17/$H19377/(SIMULATION!$D$17-$I19377)*(((EXP(-$I19377*$J19392))/(1-EXP(-SIMULATION!$D$4*$I19377)))-(EXP(-SIMULATION!$D$17*$J19392)/(1-EXP(-SIMULATION!$D$4*SIMULATION!$D$17))))</f>
        <v>2.0565285141786989</v>
      </c>
      <c r="L19392">
        <v>-0.5330643741330966</v>
      </c>
      <c r="M19392">
        <f t="shared" ca="1" si="302"/>
        <v>0.96026642888116365</v>
      </c>
    </row>
    <row r="19393" spans="1:13" x14ac:dyDescent="0.25">
      <c r="A19393" s="9"/>
      <c r="H19393" s="9"/>
      <c r="J19393">
        <v>16</v>
      </c>
      <c r="K19393">
        <f ca="1">SIMULATION!$D$3*SIMULATION!$D$17/$H19377/(SIMULATION!$D$17-$I19377)*(((EXP(-$I19377*$J19393))/(1-EXP(-SIMULATION!$D$4*$I19377)))-(EXP(-SIMULATION!$D$17*$J19393)/(1-EXP(-SIMULATION!$D$4*SIMULATION!$D$17))))</f>
        <v>1.9098715995081861</v>
      </c>
      <c r="L19393">
        <v>-4.6554345623283463E-2</v>
      </c>
      <c r="M19393">
        <f t="shared" ca="1" si="302"/>
        <v>1.8209587769685889</v>
      </c>
    </row>
    <row r="19394" spans="1:13" x14ac:dyDescent="0.25">
      <c r="A19394" s="9"/>
      <c r="H19394" s="9"/>
      <c r="J19394">
        <v>17</v>
      </c>
      <c r="K19394">
        <f ca="1">SIMULATION!$D$3*SIMULATION!$D$17/$H19377/(SIMULATION!$D$17-$I19377)*(((EXP(-$I19377*$J19394))/(1-EXP(-SIMULATION!$D$4*$I19377)))-(EXP(-SIMULATION!$D$17*$J19394)/(1-EXP(-SIMULATION!$D$4*SIMULATION!$D$17))))</f>
        <v>1.7731203385365097</v>
      </c>
      <c r="L19394">
        <v>-5.6511229192982751E-2</v>
      </c>
      <c r="M19394">
        <f t="shared" ca="1" si="302"/>
        <v>1.6729191286987337</v>
      </c>
    </row>
    <row r="19395" spans="1:13" x14ac:dyDescent="0.25">
      <c r="A19395" s="9"/>
      <c r="H19395" s="9"/>
      <c r="J19395">
        <v>18</v>
      </c>
      <c r="K19395">
        <f ca="1">SIMULATION!$D$3*SIMULATION!$D$17/$H19377/(SIMULATION!$D$17-$I19377)*(((EXP(-$I19377*$J19395))/(1-EXP(-SIMULATION!$D$4*$I19377)))-(EXP(-SIMULATION!$D$17*$J19395)/(1-EXP(-SIMULATION!$D$4*SIMULATION!$D$17))))</f>
        <v>1.6458068510567974</v>
      </c>
      <c r="L19395">
        <v>0.21623854126578176</v>
      </c>
      <c r="M19395">
        <f t="shared" ref="M19395:M19458" ca="1" si="303">$K19395*(1+$L19395)</f>
        <v>2.0016937237345487</v>
      </c>
    </row>
    <row r="19396" spans="1:13" x14ac:dyDescent="0.25">
      <c r="A19396" s="9"/>
      <c r="H19396" s="9"/>
      <c r="J19396">
        <v>19</v>
      </c>
      <c r="K19396">
        <f ca="1">SIMULATION!$D$3*SIMULATION!$D$17/$H19377/(SIMULATION!$D$17-$I19377)*(((EXP(-$I19377*$J19396))/(1-EXP(-SIMULATION!$D$4*$I19377)))-(EXP(-SIMULATION!$D$17*$J19396)/(1-EXP(-SIMULATION!$D$4*SIMULATION!$D$17))))</f>
        <v>1.5274080663108094</v>
      </c>
      <c r="L19396">
        <v>0.36779786169404222</v>
      </c>
      <c r="M19396">
        <f t="shared" ca="1" si="303"/>
        <v>2.0891854870341571</v>
      </c>
    </row>
    <row r="19397" spans="1:13" x14ac:dyDescent="0.25">
      <c r="A19397" s="9"/>
      <c r="H19397" s="9"/>
      <c r="J19397">
        <v>20</v>
      </c>
      <c r="K19397">
        <f ca="1">SIMULATION!$D$3*SIMULATION!$D$17/$H19377/(SIMULATION!$D$17-$I19377)*(((EXP(-$I19377*$J19397))/(1-EXP(-SIMULATION!$D$4*$I19377)))-(EXP(-SIMULATION!$D$17*$J19397)/(1-EXP(-SIMULATION!$D$4*SIMULATION!$D$17))))</f>
        <v>1.4173816745884158</v>
      </c>
      <c r="L19397">
        <v>-0.13656672979874651</v>
      </c>
      <c r="M19397">
        <f t="shared" ca="1" si="303"/>
        <v>1.2238144944132048</v>
      </c>
    </row>
    <row r="19398" spans="1:13" x14ac:dyDescent="0.25">
      <c r="A19398" s="9"/>
      <c r="H19398" s="9"/>
      <c r="J19398">
        <v>21</v>
      </c>
      <c r="K19398">
        <f ca="1">SIMULATION!$D$3*SIMULATION!$D$17/$H19377/(SIMULATION!$D$17-$I19377)*(((EXP(-$I19377*$J19398))/(1-EXP(-SIMULATION!$D$4*$I19377)))-(EXP(-SIMULATION!$D$17*$J19398)/(1-EXP(-SIMULATION!$D$4*SIMULATION!$D$17))))</f>
        <v>1.3151880006539831</v>
      </c>
      <c r="L19398">
        <v>-2.5399935226364044E-2</v>
      </c>
      <c r="M19398">
        <f t="shared" ca="1" si="303"/>
        <v>1.2817823106268806</v>
      </c>
    </row>
    <row r="19399" spans="1:13" x14ac:dyDescent="0.25">
      <c r="A19399" s="9"/>
      <c r="H19399" s="9"/>
      <c r="J19399">
        <v>22</v>
      </c>
      <c r="K19399">
        <f ca="1">SIMULATION!$D$3*SIMULATION!$D$17/$H19377/(SIMULATION!$D$17-$I19377)*(((EXP(-$I19377*$J19399))/(1-EXP(-SIMULATION!$D$4*$I19377)))-(EXP(-SIMULATION!$D$17*$J19399)/(1-EXP(-SIMULATION!$D$4*SIMULATION!$D$17))))</f>
        <v>1.2203029397218721</v>
      </c>
      <c r="L19399">
        <v>0.31306375203423109</v>
      </c>
      <c r="M19399">
        <f t="shared" ca="1" si="303"/>
        <v>1.6023355566496034</v>
      </c>
    </row>
    <row r="19400" spans="1:13" x14ac:dyDescent="0.25">
      <c r="A19400" s="9"/>
      <c r="H19400" s="9"/>
      <c r="J19400">
        <v>23</v>
      </c>
      <c r="K19400">
        <f ca="1">SIMULATION!$D$3*SIMULATION!$D$17/$H19377/(SIMULATION!$D$17-$I19377)*(((EXP(-$I19377*$J19400))/(1-EXP(-SIMULATION!$D$4*$I19377)))-(EXP(-SIMULATION!$D$17*$J19400)/(1-EXP(-SIMULATION!$D$4*SIMULATION!$D$17))))</f>
        <v>1.1322252441985818</v>
      </c>
      <c r="L19400">
        <v>-0.20523059333715685</v>
      </c>
      <c r="M19400">
        <f t="shared" ca="1" si="303"/>
        <v>0.89985798554039953</v>
      </c>
    </row>
    <row r="19401" spans="1:13" x14ac:dyDescent="0.25">
      <c r="A19401" s="9"/>
      <c r="H19401" s="9"/>
      <c r="J19401">
        <v>24</v>
      </c>
      <c r="K19401">
        <f ca="1">SIMULATION!$D$3*SIMULATION!$D$17/$H19377/(SIMULATION!$D$17-$I19377)*(((EXP(-$I19377*$J19401))/(1-EXP(-SIMULATION!$D$4*$I19377)))-(EXP(-SIMULATION!$D$17*$J19401)/(1-EXP(-SIMULATION!$D$4*SIMULATION!$D$17))))</f>
        <v>1.0504802627185499</v>
      </c>
      <c r="L19401">
        <v>0.28543953284472567</v>
      </c>
      <c r="M19401">
        <f t="shared" ca="1" si="303"/>
        <v>1.3503288581715374</v>
      </c>
    </row>
    <row r="19402" spans="1:13" x14ac:dyDescent="0.25">
      <c r="A19402" s="9">
        <v>777</v>
      </c>
      <c r="B19402" s="2">
        <f ca="1">NORMINV(RAND(),SIMULATION!D7,SIMULATION!D8)</f>
        <v>68.090489601549393</v>
      </c>
      <c r="C19402" s="2">
        <v>2</v>
      </c>
      <c r="D19402" s="2">
        <f ca="1">SIMULATION!$D$11*(1+(SIMULATION!$D$12*LN(1+$C19402)))*(1+(SIMULATION!$D$13*(($B19402/63.5)-1)))</f>
        <v>10.578959014532645</v>
      </c>
      <c r="E19402" s="2">
        <v>0.15705475681790784</v>
      </c>
      <c r="F19402" s="2">
        <f ca="1">D19402*(1+E19402)</f>
        <v>12.240434849946684</v>
      </c>
      <c r="G19402" s="2">
        <v>-0.12525080237689359</v>
      </c>
      <c r="H19402" s="9">
        <f>SIMULATION!$D$15*EXP($G$19402)</f>
        <v>194.76763191580591</v>
      </c>
      <c r="I19402" s="2">
        <f ca="1">$F19402/$H19402</f>
        <v>6.2846350441011556E-2</v>
      </c>
      <c r="J19402">
        <v>0</v>
      </c>
      <c r="K19402">
        <f ca="1">SIMULATION!$D$3*SIMULATION!$D$17/$H19402/(SIMULATION!$D$17-$I19402)*(((EXP(-$I19402*$J19402))/(1-EXP(-SIMULATION!$D$4*$I19402)))-(EXP(-SIMULATION!$D$17*$J19402)/(1-EXP(-SIMULATION!$D$4*SIMULATION!$D$17))))</f>
        <v>0.9343323647590176</v>
      </c>
      <c r="L19402">
        <v>7.1226863662516682E-2</v>
      </c>
      <c r="M19402">
        <f t="shared" ca="1" si="303"/>
        <v>1.0008819287191848</v>
      </c>
    </row>
    <row r="19403" spans="1:13" x14ac:dyDescent="0.25">
      <c r="A19403" s="9"/>
      <c r="H19403" s="9"/>
      <c r="J19403">
        <v>1</v>
      </c>
      <c r="K19403">
        <f ca="1">SIMULATION!$D$3*SIMULATION!$D$17/$H19402/(SIMULATION!$D$17-$I19402)*(((EXP(-$I19402*$J19403))/(1-EXP(-SIMULATION!$D$4*$I19402)))-(EXP(-SIMULATION!$D$17*$J19403)/(1-EXP(-SIMULATION!$D$4*SIMULATION!$D$17))))</f>
        <v>1.858214465135485</v>
      </c>
      <c r="L19403">
        <v>-4.7365639166882481E-2</v>
      </c>
      <c r="M19403">
        <f t="shared" ca="1" si="303"/>
        <v>1.7701989492851962</v>
      </c>
    </row>
    <row r="19404" spans="1:13" x14ac:dyDescent="0.25">
      <c r="A19404" s="9"/>
      <c r="H19404" s="9"/>
      <c r="J19404">
        <v>2</v>
      </c>
      <c r="K19404">
        <f ca="1">SIMULATION!$D$3*SIMULATION!$D$17/$H19402/(SIMULATION!$D$17-$I19402)*(((EXP(-$I19402*$J19404))/(1-EXP(-SIMULATION!$D$4*$I19402)))-(EXP(-SIMULATION!$D$17*$J19404)/(1-EXP(-SIMULATION!$D$4*SIMULATION!$D$17))))</f>
        <v>2.3735432978511639</v>
      </c>
      <c r="L19404">
        <v>0.31243273210000844</v>
      </c>
      <c r="M19404">
        <f t="shared" ca="1" si="303"/>
        <v>3.1151159151564674</v>
      </c>
    </row>
    <row r="19405" spans="1:13" x14ac:dyDescent="0.25">
      <c r="A19405" s="9"/>
      <c r="H19405" s="9"/>
      <c r="J19405">
        <v>3</v>
      </c>
      <c r="K19405">
        <f ca="1">SIMULATION!$D$3*SIMULATION!$D$17/$H19402/(SIMULATION!$D$17-$I19402)*(((EXP(-$I19402*$J19405))/(1-EXP(-SIMULATION!$D$4*$I19402)))-(EXP(-SIMULATION!$D$17*$J19405)/(1-EXP(-SIMULATION!$D$4*SIMULATION!$D$17))))</f>
        <v>2.6317342983964576</v>
      </c>
      <c r="L19405">
        <v>-0.22972156091913296</v>
      </c>
      <c r="M19405">
        <f t="shared" ca="1" si="303"/>
        <v>2.0271681874444041</v>
      </c>
    </row>
    <row r="19406" spans="1:13" x14ac:dyDescent="0.25">
      <c r="A19406" s="9"/>
      <c r="H19406" s="9"/>
      <c r="J19406">
        <v>4</v>
      </c>
      <c r="K19406">
        <f ca="1">SIMULATION!$D$3*SIMULATION!$D$17/$H19402/(SIMULATION!$D$17-$I19402)*(((EXP(-$I19402*$J19406))/(1-EXP(-SIMULATION!$D$4*$I19402)))-(EXP(-SIMULATION!$D$17*$J19406)/(1-EXP(-SIMULATION!$D$4*SIMULATION!$D$17))))</f>
        <v>2.7295335094635051</v>
      </c>
      <c r="L19406">
        <v>0.44664585114851801</v>
      </c>
      <c r="M19406">
        <f t="shared" ca="1" si="303"/>
        <v>3.9486683270362342</v>
      </c>
    </row>
    <row r="19407" spans="1:13" x14ac:dyDescent="0.25">
      <c r="A19407" s="9"/>
      <c r="H19407" s="9"/>
      <c r="J19407">
        <v>5</v>
      </c>
      <c r="K19407">
        <f ca="1">SIMULATION!$D$3*SIMULATION!$D$17/$H19402/(SIMULATION!$D$17-$I19402)*(((EXP(-$I19402*$J19407))/(1-EXP(-SIMULATION!$D$4*$I19402)))-(EXP(-SIMULATION!$D$17*$J19407)/(1-EXP(-SIMULATION!$D$4*SIMULATION!$D$17))))</f>
        <v>2.7286708379972837</v>
      </c>
      <c r="L19407">
        <v>-4.3341891363065738E-2</v>
      </c>
      <c r="M19407">
        <f t="shared" ca="1" si="303"/>
        <v>2.6104050829712397</v>
      </c>
    </row>
    <row r="19408" spans="1:13" x14ac:dyDescent="0.25">
      <c r="A19408" s="9"/>
      <c r="H19408" s="9"/>
      <c r="J19408">
        <v>6</v>
      </c>
      <c r="K19408">
        <f ca="1">SIMULATION!$D$3*SIMULATION!$D$17/$H19402/(SIMULATION!$D$17-$I19402)*(((EXP(-$I19402*$J19408))/(1-EXP(-SIMULATION!$D$4*$I19402)))-(EXP(-SIMULATION!$D$17*$J19408)/(1-EXP(-SIMULATION!$D$4*SIMULATION!$D$17))))</f>
        <v>2.6684532833014125</v>
      </c>
      <c r="L19408">
        <v>0.55299821614407085</v>
      </c>
      <c r="M19408">
        <f t="shared" ca="1" si="303"/>
        <v>4.1441031888308819</v>
      </c>
    </row>
    <row r="19409" spans="1:13" x14ac:dyDescent="0.25">
      <c r="A19409" s="9"/>
      <c r="H19409" s="9"/>
      <c r="J19409">
        <v>7</v>
      </c>
      <c r="K19409">
        <f ca="1">SIMULATION!$D$3*SIMULATION!$D$17/$H19402/(SIMULATION!$D$17-$I19402)*(((EXP(-$I19402*$J19409))/(1-EXP(-SIMULATION!$D$4*$I19402)))-(EXP(-SIMULATION!$D$17*$J19409)/(1-EXP(-SIMULATION!$D$4*SIMULATION!$D$17))))</f>
        <v>2.5738339915366737</v>
      </c>
      <c r="L19409">
        <v>0.19837535690622718</v>
      </c>
      <c r="M19409">
        <f t="shared" ca="1" si="303"/>
        <v>3.0844192282251406</v>
      </c>
    </row>
    <row r="19410" spans="1:13" x14ac:dyDescent="0.25">
      <c r="A19410" s="9"/>
      <c r="H19410" s="9"/>
      <c r="J19410">
        <v>8</v>
      </c>
      <c r="K19410">
        <f ca="1">SIMULATION!$D$3*SIMULATION!$D$17/$H19402/(SIMULATION!$D$17-$I19402)*(((EXP(-$I19402*$J19410))/(1-EXP(-SIMULATION!$D$4*$I19402)))-(EXP(-SIMULATION!$D$17*$J19410)/(1-EXP(-SIMULATION!$D$4*SIMULATION!$D$17))))</f>
        <v>2.4605821703548822</v>
      </c>
      <c r="L19410">
        <v>0.31190637314539865</v>
      </c>
      <c r="M19410">
        <f t="shared" ca="1" si="303"/>
        <v>3.228053430936507</v>
      </c>
    </row>
    <row r="19411" spans="1:13" x14ac:dyDescent="0.25">
      <c r="A19411" s="9"/>
      <c r="H19411" s="9"/>
      <c r="J19411">
        <v>9</v>
      </c>
      <c r="K19411">
        <f ca="1">SIMULATION!$D$3*SIMULATION!$D$17/$H19402/(SIMULATION!$D$17-$I19402)*(((EXP(-$I19402*$J19411))/(1-EXP(-SIMULATION!$D$4*$I19402)))-(EXP(-SIMULATION!$D$17*$J19411)/(1-EXP(-SIMULATION!$D$4*SIMULATION!$D$17))))</f>
        <v>2.3385952210599239</v>
      </c>
      <c r="L19411">
        <v>-0.37357823361180276</v>
      </c>
      <c r="M19411">
        <f t="shared" ca="1" si="303"/>
        <v>1.4649469492433542</v>
      </c>
    </row>
    <row r="19412" spans="1:13" x14ac:dyDescent="0.25">
      <c r="A19412" s="9"/>
      <c r="H19412" s="9"/>
      <c r="J19412">
        <v>10</v>
      </c>
      <c r="K19412">
        <f ca="1">SIMULATION!$D$3*SIMULATION!$D$17/$H19402/(SIMULATION!$D$17-$I19402)*(((EXP(-$I19402*$J19412))/(1-EXP(-SIMULATION!$D$4*$I19402)))-(EXP(-SIMULATION!$D$17*$J19412)/(1-EXP(-SIMULATION!$D$4*SIMULATION!$D$17))))</f>
        <v>2.2140204119369766</v>
      </c>
      <c r="L19412">
        <v>-0.60594769472161203</v>
      </c>
      <c r="M19412">
        <f t="shared" ca="1" si="303"/>
        <v>0.87243984725717183</v>
      </c>
    </row>
    <row r="19413" spans="1:13" x14ac:dyDescent="0.25">
      <c r="A19413" s="9"/>
      <c r="H19413" s="9"/>
      <c r="J19413">
        <v>11</v>
      </c>
      <c r="K19413">
        <f ca="1">SIMULATION!$D$3*SIMULATION!$D$17/$H19402/(SIMULATION!$D$17-$I19402)*(((EXP(-$I19402*$J19413))/(1-EXP(-SIMULATION!$D$4*$I19402)))-(EXP(-SIMULATION!$D$17*$J19413)/(1-EXP(-SIMULATION!$D$4*SIMULATION!$D$17))))</f>
        <v>2.090613726693884</v>
      </c>
      <c r="L19413">
        <v>0.44171036685458681</v>
      </c>
      <c r="M19413">
        <f t="shared" ca="1" si="303"/>
        <v>3.0140594828630745</v>
      </c>
    </row>
    <row r="19414" spans="1:13" x14ac:dyDescent="0.25">
      <c r="A19414" s="9"/>
      <c r="H19414" s="9"/>
      <c r="J19414">
        <v>12</v>
      </c>
      <c r="K19414">
        <f ca="1">SIMULATION!$D$3*SIMULATION!$D$17/$H19402/(SIMULATION!$D$17-$I19402)*(((EXP(-$I19402*$J19414))/(1-EXP(-SIMULATION!$D$4*$I19402)))-(EXP(-SIMULATION!$D$17*$J19414)/(1-EXP(-SIMULATION!$D$4*SIMULATION!$D$17))))</f>
        <v>1.9706099231797032</v>
      </c>
      <c r="L19414">
        <v>0.14956250359277712</v>
      </c>
      <c r="M19414">
        <f t="shared" ca="1" si="303"/>
        <v>2.2653392768952298</v>
      </c>
    </row>
    <row r="19415" spans="1:13" x14ac:dyDescent="0.25">
      <c r="A19415" s="9"/>
      <c r="H19415" s="9"/>
      <c r="J19415">
        <v>13</v>
      </c>
      <c r="K19415">
        <f ca="1">SIMULATION!$D$3*SIMULATION!$D$17/$H19402/(SIMULATION!$D$17-$I19402)*(((EXP(-$I19402*$J19415))/(1-EXP(-SIMULATION!$D$4*$I19402)))-(EXP(-SIMULATION!$D$17*$J19415)/(1-EXP(-SIMULATION!$D$4*SIMULATION!$D$17))))</f>
        <v>1.8552794079047865</v>
      </c>
      <c r="L19415">
        <v>0.14021756568448876</v>
      </c>
      <c r="M19415">
        <f t="shared" ca="1" si="303"/>
        <v>2.1154221701457554</v>
      </c>
    </row>
    <row r="19416" spans="1:13" x14ac:dyDescent="0.25">
      <c r="A19416" s="9"/>
      <c r="H19416" s="9"/>
      <c r="J19416">
        <v>14</v>
      </c>
      <c r="K19416">
        <f ca="1">SIMULATION!$D$3*SIMULATION!$D$17/$H19402/(SIMULATION!$D$17-$I19402)*(((EXP(-$I19402*$J19416))/(1-EXP(-SIMULATION!$D$4*$I19402)))-(EXP(-SIMULATION!$D$17*$J19416)/(1-EXP(-SIMULATION!$D$4*SIMULATION!$D$17))))</f>
        <v>1.7452844559578546</v>
      </c>
      <c r="L19416">
        <v>-0.3448995057090582</v>
      </c>
      <c r="M19416">
        <f t="shared" ca="1" si="303"/>
        <v>1.1433367097762879</v>
      </c>
    </row>
    <row r="19417" spans="1:13" x14ac:dyDescent="0.25">
      <c r="A19417" s="9"/>
      <c r="H19417" s="9"/>
      <c r="J19417">
        <v>15</v>
      </c>
      <c r="K19417">
        <f ca="1">SIMULATION!$D$3*SIMULATION!$D$17/$H19402/(SIMULATION!$D$17-$I19402)*(((EXP(-$I19402*$J19417))/(1-EXP(-SIMULATION!$D$4*$I19402)))-(EXP(-SIMULATION!$D$17*$J19417)/(1-EXP(-SIMULATION!$D$4*SIMULATION!$D$17))))</f>
        <v>1.6409068854927473</v>
      </c>
      <c r="L19417">
        <v>-0.24780864176456283</v>
      </c>
      <c r="M19417">
        <f t="shared" ca="1" si="303"/>
        <v>1.2342759789366706</v>
      </c>
    </row>
    <row r="19418" spans="1:13" x14ac:dyDescent="0.25">
      <c r="A19418" s="9"/>
      <c r="H19418" s="9"/>
      <c r="J19418">
        <v>16</v>
      </c>
      <c r="K19418">
        <f ca="1">SIMULATION!$D$3*SIMULATION!$D$17/$H19402/(SIMULATION!$D$17-$I19402)*(((EXP(-$I19402*$J19418))/(1-EXP(-SIMULATION!$D$4*$I19402)))-(EXP(-SIMULATION!$D$17*$J19418)/(1-EXP(-SIMULATION!$D$4*SIMULATION!$D$17))))</f>
        <v>1.542193393723112</v>
      </c>
      <c r="L19418">
        <v>0.14561134702409489</v>
      </c>
      <c r="M19418">
        <f t="shared" ca="1" si="303"/>
        <v>1.7667542511547949</v>
      </c>
    </row>
    <row r="19419" spans="1:13" x14ac:dyDescent="0.25">
      <c r="A19419" s="9"/>
      <c r="H19419" s="9"/>
      <c r="J19419">
        <v>17</v>
      </c>
      <c r="K19419">
        <f ca="1">SIMULATION!$D$3*SIMULATION!$D$17/$H19402/(SIMULATION!$D$17-$I19402)*(((EXP(-$I19402*$J19419))/(1-EXP(-SIMULATION!$D$4*$I19402)))-(EXP(-SIMULATION!$D$17*$J19419)/(1-EXP(-SIMULATION!$D$4*SIMULATION!$D$17))))</f>
        <v>1.4490481627270488</v>
      </c>
      <c r="L19419">
        <v>0.25849016993807883</v>
      </c>
      <c r="M19419">
        <f t="shared" ca="1" si="303"/>
        <v>1.8236128685588247</v>
      </c>
    </row>
    <row r="19420" spans="1:13" x14ac:dyDescent="0.25">
      <c r="A19420" s="9"/>
      <c r="H19420" s="9"/>
      <c r="J19420">
        <v>18</v>
      </c>
      <c r="K19420">
        <f ca="1">SIMULATION!$D$3*SIMULATION!$D$17/$H19402/(SIMULATION!$D$17-$I19402)*(((EXP(-$I19402*$J19420))/(1-EXP(-SIMULATION!$D$4*$I19402)))-(EXP(-SIMULATION!$D$17*$J19420)/(1-EXP(-SIMULATION!$D$4*SIMULATION!$D$17))))</f>
        <v>1.3612917066902332</v>
      </c>
      <c r="L19420">
        <v>7.8414301306828943E-2</v>
      </c>
      <c r="M19420">
        <f t="shared" ca="1" si="303"/>
        <v>1.4680364447451286</v>
      </c>
    </row>
    <row r="19421" spans="1:13" x14ac:dyDescent="0.25">
      <c r="A19421" s="9"/>
      <c r="H19421" s="9"/>
      <c r="J19421">
        <v>19</v>
      </c>
      <c r="K19421">
        <f ca="1">SIMULATION!$D$3*SIMULATION!$D$17/$H19402/(SIMULATION!$D$17-$I19402)*(((EXP(-$I19402*$J19421))/(1-EXP(-SIMULATION!$D$4*$I19402)))-(EXP(-SIMULATION!$D$17*$J19421)/(1-EXP(-SIMULATION!$D$4*SIMULATION!$D$17))))</f>
        <v>1.2786981161047746</v>
      </c>
      <c r="L19421">
        <v>-0.21997978088559031</v>
      </c>
      <c r="M19421">
        <f t="shared" ca="1" si="303"/>
        <v>0.99741038470522914</v>
      </c>
    </row>
    <row r="19422" spans="1:13" x14ac:dyDescent="0.25">
      <c r="A19422" s="9"/>
      <c r="H19422" s="9"/>
      <c r="J19422">
        <v>20</v>
      </c>
      <c r="K19422">
        <f ca="1">SIMULATION!$D$3*SIMULATION!$D$17/$H19402/(SIMULATION!$D$17-$I19402)*(((EXP(-$I19402*$J19422))/(1-EXP(-SIMULATION!$D$4*$I19402)))-(EXP(-SIMULATION!$D$17*$J19422)/(1-EXP(-SIMULATION!$D$4*SIMULATION!$D$17))))</f>
        <v>1.2010184866310682</v>
      </c>
      <c r="L19422">
        <v>-0.21017124039910456</v>
      </c>
      <c r="M19422">
        <f t="shared" ca="1" si="303"/>
        <v>0.94859894155356128</v>
      </c>
    </row>
    <row r="19423" spans="1:13" x14ac:dyDescent="0.25">
      <c r="A19423" s="9"/>
      <c r="H19423" s="9"/>
      <c r="J19423">
        <v>21</v>
      </c>
      <c r="K19423">
        <f ca="1">SIMULATION!$D$3*SIMULATION!$D$17/$H19402/(SIMULATION!$D$17-$I19402)*(((EXP(-$I19402*$J19423))/(1-EXP(-SIMULATION!$D$4*$I19402)))-(EXP(-SIMULATION!$D$17*$J19423)/(1-EXP(-SIMULATION!$D$4*SIMULATION!$D$17))))</f>
        <v>1.1279955214434767</v>
      </c>
      <c r="L19423">
        <v>0.14016995779914307</v>
      </c>
      <c r="M19423">
        <f t="shared" ca="1" si="303"/>
        <v>1.2861066060818311</v>
      </c>
    </row>
    <row r="19424" spans="1:13" x14ac:dyDescent="0.25">
      <c r="A19424" s="9"/>
      <c r="H19424" s="9"/>
      <c r="J19424">
        <v>22</v>
      </c>
      <c r="K19424">
        <f ca="1">SIMULATION!$D$3*SIMULATION!$D$17/$H19402/(SIMULATION!$D$17-$I19402)*(((EXP(-$I19402*$J19424))/(1-EXP(-SIMULATION!$D$4*$I19402)))-(EXP(-SIMULATION!$D$17*$J19424)/(1-EXP(-SIMULATION!$D$4*SIMULATION!$D$17))))</f>
        <v>1.0593725023917835</v>
      </c>
      <c r="L19424">
        <v>0.47485383150280436</v>
      </c>
      <c r="M19424">
        <f t="shared" ca="1" si="303"/>
        <v>1.5624195941412355</v>
      </c>
    </row>
    <row r="19425" spans="1:13" x14ac:dyDescent="0.25">
      <c r="A19425" s="9"/>
      <c r="H19425" s="9"/>
      <c r="J19425">
        <v>23</v>
      </c>
      <c r="K19425">
        <f ca="1">SIMULATION!$D$3*SIMULATION!$D$17/$H19402/(SIMULATION!$D$17-$I19402)*(((EXP(-$I19402*$J19425))/(1-EXP(-SIMULATION!$D$4*$I19402)))-(EXP(-SIMULATION!$D$17*$J19425)/(1-EXP(-SIMULATION!$D$4*SIMULATION!$D$17))))</f>
        <v>0.9948986760981261</v>
      </c>
      <c r="L19425">
        <v>4.9579066824123386E-2</v>
      </c>
      <c r="M19425">
        <f t="shared" ca="1" si="303"/>
        <v>1.0442248240436269</v>
      </c>
    </row>
    <row r="19426" spans="1:13" x14ac:dyDescent="0.25">
      <c r="A19426" s="9"/>
      <c r="H19426" s="9"/>
      <c r="J19426">
        <v>24</v>
      </c>
      <c r="K19426">
        <f ca="1">SIMULATION!$D$3*SIMULATION!$D$17/$H19402/(SIMULATION!$D$17-$I19402)*(((EXP(-$I19402*$J19426))/(1-EXP(-SIMULATION!$D$4*$I19402)))-(EXP(-SIMULATION!$D$17*$J19426)/(1-EXP(-SIMULATION!$D$4*SIMULATION!$D$17))))</f>
        <v>0.9343323647590176</v>
      </c>
      <c r="L19426">
        <v>-0.22374043581842695</v>
      </c>
      <c r="M19426">
        <f t="shared" ca="1" si="303"/>
        <v>0.72528443426857359</v>
      </c>
    </row>
    <row r="19427" spans="1:13" x14ac:dyDescent="0.25">
      <c r="A19427" s="9">
        <v>778</v>
      </c>
      <c r="B19427" s="2">
        <f ca="1">NORMINV(RAND(),SIMULATION!D7,SIMULATION!D8)</f>
        <v>49.670332804568858</v>
      </c>
      <c r="C19427" s="2">
        <v>2</v>
      </c>
      <c r="D19427" s="2">
        <f ca="1">SIMULATION!$D$11*(1+(SIMULATION!$D$12*LN(1+$C19427)))*(1+(SIMULATION!$D$13*(($B19427/63.5)-1)))</f>
        <v>9.2110461712469949</v>
      </c>
      <c r="E19427" s="2">
        <v>-0.10749148184166156</v>
      </c>
      <c r="F19427" s="2">
        <f ca="1">D19427*(1+E19427)</f>
        <v>8.2209371689876924</v>
      </c>
      <c r="G19427" s="2">
        <v>1.7791909470675007E-2</v>
      </c>
      <c r="H19427" s="9">
        <f>SIMULATION!$D$15*EXP($G$19427)</f>
        <v>224.71881929216212</v>
      </c>
      <c r="I19427" s="2">
        <f ca="1">$F19427/$H19427</f>
        <v>3.6583216282831489E-2</v>
      </c>
      <c r="J19427">
        <v>0</v>
      </c>
      <c r="K19427">
        <f ca="1">SIMULATION!$D$3*SIMULATION!$D$17/$H19427/(SIMULATION!$D$17-$I19427)*(((EXP(-$I19427*$J19427))/(1-EXP(-SIMULATION!$D$4*$I19427)))-(EXP(-SIMULATION!$D$17*$J19427)/(1-EXP(-SIMULATION!$D$4*SIMULATION!$D$17))))</f>
        <v>1.896517455930375</v>
      </c>
      <c r="L19427">
        <v>0.23142753428751103</v>
      </c>
      <c r="M19427">
        <f t="shared" ca="1" si="303"/>
        <v>2.3354238144895647</v>
      </c>
    </row>
    <row r="19428" spans="1:13" x14ac:dyDescent="0.25">
      <c r="A19428" s="9"/>
      <c r="H19428" s="9"/>
      <c r="J19428">
        <v>1</v>
      </c>
      <c r="K19428">
        <f ca="1">SIMULATION!$D$3*SIMULATION!$D$17/$H19427/(SIMULATION!$D$17-$I19427)*(((EXP(-$I19427*$J19428))/(1-EXP(-SIMULATION!$D$4*$I19427)))-(EXP(-SIMULATION!$D$17*$J19428)/(1-EXP(-SIMULATION!$D$4*SIMULATION!$D$17))))</f>
        <v>2.6904416117956504</v>
      </c>
      <c r="L19428">
        <v>0.15031477053017056</v>
      </c>
      <c r="M19428">
        <f t="shared" ca="1" si="303"/>
        <v>3.094854725297536</v>
      </c>
    </row>
    <row r="19429" spans="1:13" x14ac:dyDescent="0.25">
      <c r="A19429" s="9"/>
      <c r="H19429" s="9"/>
      <c r="J19429">
        <v>2</v>
      </c>
      <c r="K19429">
        <f ca="1">SIMULATION!$D$3*SIMULATION!$D$17/$H19427/(SIMULATION!$D$17-$I19427)*(((EXP(-$I19427*$J19429))/(1-EXP(-SIMULATION!$D$4*$I19427)))-(EXP(-SIMULATION!$D$17*$J19429)/(1-EXP(-SIMULATION!$D$4*SIMULATION!$D$17))))</f>
        <v>3.1462184826316926</v>
      </c>
      <c r="L19429">
        <v>-8.5511238534355744E-2</v>
      </c>
      <c r="M19429">
        <f t="shared" ca="1" si="303"/>
        <v>2.8771814434821752</v>
      </c>
    </row>
    <row r="19430" spans="1:13" x14ac:dyDescent="0.25">
      <c r="A19430" s="9"/>
      <c r="H19430" s="9"/>
      <c r="J19430">
        <v>3</v>
      </c>
      <c r="K19430">
        <f ca="1">SIMULATION!$D$3*SIMULATION!$D$17/$H19427/(SIMULATION!$D$17-$I19427)*(((EXP(-$I19427*$J19430))/(1-EXP(-SIMULATION!$D$4*$I19427)))-(EXP(-SIMULATION!$D$17*$J19430)/(1-EXP(-SIMULATION!$D$4*SIMULATION!$D$17))))</f>
        <v>3.3872058424896685</v>
      </c>
      <c r="L19430">
        <v>0.31089377536595847</v>
      </c>
      <c r="M19430">
        <f t="shared" ca="1" si="303"/>
        <v>4.4402670548029137</v>
      </c>
    </row>
    <row r="19431" spans="1:13" x14ac:dyDescent="0.25">
      <c r="A19431" s="9"/>
      <c r="H19431" s="9"/>
      <c r="J19431">
        <v>4</v>
      </c>
      <c r="K19431">
        <f ca="1">SIMULATION!$D$3*SIMULATION!$D$17/$H19427/(SIMULATION!$D$17-$I19427)*(((EXP(-$I19427*$J19431))/(1-EXP(-SIMULATION!$D$4*$I19427)))-(EXP(-SIMULATION!$D$17*$J19431)/(1-EXP(-SIMULATION!$D$4*SIMULATION!$D$17))))</f>
        <v>3.4923859706173483</v>
      </c>
      <c r="L19431">
        <v>0.2488089948847102</v>
      </c>
      <c r="M19431">
        <f t="shared" ca="1" si="303"/>
        <v>4.3613230137161132</v>
      </c>
    </row>
    <row r="19432" spans="1:13" x14ac:dyDescent="0.25">
      <c r="A19432" s="9"/>
      <c r="H19432" s="9"/>
      <c r="J19432">
        <v>5</v>
      </c>
      <c r="K19432">
        <f ca="1">SIMULATION!$D$3*SIMULATION!$D$17/$H19427/(SIMULATION!$D$17-$I19427)*(((EXP(-$I19427*$J19432))/(1-EXP(-SIMULATION!$D$4*$I19427)))-(EXP(-SIMULATION!$D$17*$J19432)/(1-EXP(-SIMULATION!$D$4*SIMULATION!$D$17))))</f>
        <v>3.5123067081795205</v>
      </c>
      <c r="L19432">
        <v>0.34714657276822386</v>
      </c>
      <c r="M19432">
        <f t="shared" ca="1" si="303"/>
        <v>4.7315919444348831</v>
      </c>
    </row>
    <row r="19433" spans="1:13" x14ac:dyDescent="0.25">
      <c r="A19433" s="9"/>
      <c r="H19433" s="9"/>
      <c r="J19433">
        <v>6</v>
      </c>
      <c r="K19433">
        <f ca="1">SIMULATION!$D$3*SIMULATION!$D$17/$H19427/(SIMULATION!$D$17-$I19427)*(((EXP(-$I19427*$J19433))/(1-EXP(-SIMULATION!$D$4*$I19427)))-(EXP(-SIMULATION!$D$17*$J19433)/(1-EXP(-SIMULATION!$D$4*SIMULATION!$D$17))))</f>
        <v>3.4792967861563611</v>
      </c>
      <c r="L19433">
        <v>-0.11349615797660574</v>
      </c>
      <c r="M19433">
        <f t="shared" ca="1" si="303"/>
        <v>3.0844099684672619</v>
      </c>
    </row>
    <row r="19434" spans="1:13" x14ac:dyDescent="0.25">
      <c r="A19434" s="9"/>
      <c r="H19434" s="9"/>
      <c r="J19434">
        <v>7</v>
      </c>
      <c r="K19434">
        <f ca="1">SIMULATION!$D$3*SIMULATION!$D$17/$H19427/(SIMULATION!$D$17-$I19427)*(((EXP(-$I19427*$J19434))/(1-EXP(-SIMULATION!$D$4*$I19427)))-(EXP(-SIMULATION!$D$17*$J19434)/(1-EXP(-SIMULATION!$D$4*SIMULATION!$D$17))))</f>
        <v>3.4140119703842049</v>
      </c>
      <c r="L19434">
        <v>0.10508605826838623</v>
      </c>
      <c r="M19434">
        <f t="shared" ca="1" si="303"/>
        <v>3.7727770312329674</v>
      </c>
    </row>
    <row r="19435" spans="1:13" x14ac:dyDescent="0.25">
      <c r="A19435" s="9"/>
      <c r="H19435" s="9"/>
      <c r="J19435">
        <v>8</v>
      </c>
      <c r="K19435">
        <f ca="1">SIMULATION!$D$3*SIMULATION!$D$17/$H19427/(SIMULATION!$D$17-$I19427)*(((EXP(-$I19427*$J19435))/(1-EXP(-SIMULATION!$D$4*$I19427)))-(EXP(-SIMULATION!$D$17*$J19435)/(1-EXP(-SIMULATION!$D$4*SIMULATION!$D$17))))</f>
        <v>3.3296299082036631</v>
      </c>
      <c r="L19435">
        <v>0.17675045084596702</v>
      </c>
      <c r="M19435">
        <f t="shared" ca="1" si="303"/>
        <v>3.9181434956288763</v>
      </c>
    </row>
    <row r="19436" spans="1:13" x14ac:dyDescent="0.25">
      <c r="A19436" s="9"/>
      <c r="H19436" s="9"/>
      <c r="J19436">
        <v>9</v>
      </c>
      <c r="K19436">
        <f ca="1">SIMULATION!$D$3*SIMULATION!$D$17/$H19427/(SIMULATION!$D$17-$I19427)*(((EXP(-$I19427*$J19436))/(1-EXP(-SIMULATION!$D$4*$I19427)))-(EXP(-SIMULATION!$D$17*$J19436)/(1-EXP(-SIMULATION!$D$4*SIMULATION!$D$17))))</f>
        <v>3.2345382089634249</v>
      </c>
      <c r="L19436">
        <v>7.4753437565868053E-2</v>
      </c>
      <c r="M19436">
        <f t="shared" ca="1" si="303"/>
        <v>3.4763310590215868</v>
      </c>
    </row>
    <row r="19437" spans="1:13" x14ac:dyDescent="0.25">
      <c r="A19437" s="9"/>
      <c r="H19437" s="9"/>
      <c r="J19437">
        <v>10</v>
      </c>
      <c r="K19437">
        <f ca="1">SIMULATION!$D$3*SIMULATION!$D$17/$H19427/(SIMULATION!$D$17-$I19427)*(((EXP(-$I19427*$J19437))/(1-EXP(-SIMULATION!$D$4*$I19427)))-(EXP(-SIMULATION!$D$17*$J19437)/(1-EXP(-SIMULATION!$D$4*SIMULATION!$D$17))))</f>
        <v>3.134056955040605</v>
      </c>
      <c r="L19437">
        <v>-0.55718027375105461</v>
      </c>
      <c r="M19437">
        <f t="shared" ca="1" si="303"/>
        <v>1.387822242879684</v>
      </c>
    </row>
    <row r="19438" spans="1:13" x14ac:dyDescent="0.25">
      <c r="A19438" s="9"/>
      <c r="H19438" s="9"/>
      <c r="J19438">
        <v>11</v>
      </c>
      <c r="K19438">
        <f ca="1">SIMULATION!$D$3*SIMULATION!$D$17/$H19427/(SIMULATION!$D$17-$I19427)*(((EXP(-$I19427*$J19438))/(1-EXP(-SIMULATION!$D$4*$I19427)))-(EXP(-SIMULATION!$D$17*$J19438)/(1-EXP(-SIMULATION!$D$4*SIMULATION!$D$17))))</f>
        <v>3.0315424552339412</v>
      </c>
      <c r="L19438">
        <v>-6.0400051265894955E-2</v>
      </c>
      <c r="M19438">
        <f t="shared" ca="1" si="303"/>
        <v>2.8484371355230738</v>
      </c>
    </row>
    <row r="19439" spans="1:13" x14ac:dyDescent="0.25">
      <c r="A19439" s="9"/>
      <c r="H19439" s="9"/>
      <c r="J19439">
        <v>12</v>
      </c>
      <c r="K19439">
        <f ca="1">SIMULATION!$D$3*SIMULATION!$D$17/$H19427/(SIMULATION!$D$17-$I19427)*(((EXP(-$I19427*$J19439))/(1-EXP(-SIMULATION!$D$4*$I19427)))-(EXP(-SIMULATION!$D$17*$J19439)/(1-EXP(-SIMULATION!$D$4*SIMULATION!$D$17))))</f>
        <v>2.9290944858882733</v>
      </c>
      <c r="L19439">
        <v>-0.16993345098506377</v>
      </c>
      <c r="M19439">
        <f t="shared" ca="1" si="303"/>
        <v>2.4313433516399581</v>
      </c>
    </row>
    <row r="19440" spans="1:13" x14ac:dyDescent="0.25">
      <c r="A19440" s="9"/>
      <c r="H19440" s="9"/>
      <c r="J19440">
        <v>13</v>
      </c>
      <c r="K19440">
        <f ca="1">SIMULATION!$D$3*SIMULATION!$D$17/$H19427/(SIMULATION!$D$17-$I19427)*(((EXP(-$I19427*$J19440))/(1-EXP(-SIMULATION!$D$4*$I19427)))-(EXP(-SIMULATION!$D$17*$J19440)/(1-EXP(-SIMULATION!$D$4*SIMULATION!$D$17))))</f>
        <v>2.8280094398763538</v>
      </c>
      <c r="L19440">
        <v>0.23038360815008938</v>
      </c>
      <c r="M19440">
        <f t="shared" ca="1" si="303"/>
        <v>3.4795364585175816</v>
      </c>
    </row>
    <row r="19441" spans="1:13" x14ac:dyDescent="0.25">
      <c r="A19441" s="9"/>
      <c r="H19441" s="9"/>
      <c r="J19441">
        <v>14</v>
      </c>
      <c r="K19441">
        <f ca="1">SIMULATION!$D$3*SIMULATION!$D$17/$H19427/(SIMULATION!$D$17-$I19427)*(((EXP(-$I19427*$J19441))/(1-EXP(-SIMULATION!$D$4*$I19427)))-(EXP(-SIMULATION!$D$17*$J19441)/(1-EXP(-SIMULATION!$D$4*SIMULATION!$D$17))))</f>
        <v>2.7290706496207777</v>
      </c>
      <c r="L19441">
        <v>-9.9972823780654932E-2</v>
      </c>
      <c r="M19441">
        <f t="shared" ca="1" si="303"/>
        <v>2.4562377504812822</v>
      </c>
    </row>
    <row r="19442" spans="1:13" x14ac:dyDescent="0.25">
      <c r="A19442" s="9"/>
      <c r="H19442" s="9"/>
      <c r="J19442">
        <v>15</v>
      </c>
      <c r="K19442">
        <f ca="1">SIMULATION!$D$3*SIMULATION!$D$17/$H19427/(SIMULATION!$D$17-$I19427)*(((EXP(-$I19427*$J19442))/(1-EXP(-SIMULATION!$D$4*$I19427)))-(EXP(-SIMULATION!$D$17*$J19442)/(1-EXP(-SIMULATION!$D$4*SIMULATION!$D$17))))</f>
        <v>2.6327343696533756</v>
      </c>
      <c r="L19442">
        <v>0.38487590184372122</v>
      </c>
      <c r="M19442">
        <f t="shared" ca="1" si="303"/>
        <v>3.6460103844886791</v>
      </c>
    </row>
    <row r="19443" spans="1:13" x14ac:dyDescent="0.25">
      <c r="A19443" s="9"/>
      <c r="H19443" s="9"/>
      <c r="J19443">
        <v>16</v>
      </c>
      <c r="K19443">
        <f ca="1">SIMULATION!$D$3*SIMULATION!$D$17/$H19427/(SIMULATION!$D$17-$I19427)*(((EXP(-$I19427*$J19443))/(1-EXP(-SIMULATION!$D$4*$I19427)))-(EXP(-SIMULATION!$D$17*$J19443)/(1-EXP(-SIMULATION!$D$4*SIMULATION!$D$17))))</f>
        <v>2.5392488975536263</v>
      </c>
      <c r="L19443">
        <v>-3.1427509846834803E-2</v>
      </c>
      <c r="M19443">
        <f t="shared" ca="1" si="303"/>
        <v>2.4594466278221954</v>
      </c>
    </row>
    <row r="19444" spans="1:13" x14ac:dyDescent="0.25">
      <c r="A19444" s="9"/>
      <c r="H19444" s="9"/>
      <c r="J19444">
        <v>17</v>
      </c>
      <c r="K19444">
        <f ca="1">SIMULATION!$D$3*SIMULATION!$D$17/$H19427/(SIMULATION!$D$17-$I19427)*(((EXP(-$I19427*$J19444))/(1-EXP(-SIMULATION!$D$4*$I19427)))-(EXP(-SIMULATION!$D$17*$J19444)/(1-EXP(-SIMULATION!$D$4*SIMULATION!$D$17))))</f>
        <v>2.4487308505356569</v>
      </c>
      <c r="L19444">
        <v>-8.1558556151378261E-2</v>
      </c>
      <c r="M19444">
        <f t="shared" ca="1" si="303"/>
        <v>2.2490158979626322</v>
      </c>
    </row>
    <row r="19445" spans="1:13" x14ac:dyDescent="0.25">
      <c r="A19445" s="9"/>
      <c r="H19445" s="9"/>
      <c r="J19445">
        <v>18</v>
      </c>
      <c r="K19445">
        <f ca="1">SIMULATION!$D$3*SIMULATION!$D$17/$H19427/(SIMULATION!$D$17-$I19427)*(((EXP(-$I19427*$J19445))/(1-EXP(-SIMULATION!$D$4*$I19427)))-(EXP(-SIMULATION!$D$17*$J19445)/(1-EXP(-SIMULATION!$D$4*SIMULATION!$D$17))))</f>
        <v>2.361213988454248</v>
      </c>
      <c r="L19445">
        <v>-5.255594075215414E-2</v>
      </c>
      <c r="M19445">
        <f t="shared" ca="1" si="303"/>
        <v>2.237118165973889</v>
      </c>
    </row>
    <row r="19446" spans="1:13" x14ac:dyDescent="0.25">
      <c r="A19446" s="9"/>
      <c r="H19446" s="9"/>
      <c r="J19446">
        <v>19</v>
      </c>
      <c r="K19446">
        <f ca="1">SIMULATION!$D$3*SIMULATION!$D$17/$H19427/(SIMULATION!$D$17-$I19427)*(((EXP(-$I19427*$J19446))/(1-EXP(-SIMULATION!$D$4*$I19427)))-(EXP(-SIMULATION!$D$17*$J19446)/(1-EXP(-SIMULATION!$D$4*SIMULATION!$D$17))))</f>
        <v>2.276680445933029</v>
      </c>
      <c r="L19446">
        <v>4.2618475543664989E-3</v>
      </c>
      <c r="M19446">
        <f t="shared" ca="1" si="303"/>
        <v>2.2863833109236027</v>
      </c>
    </row>
    <row r="19447" spans="1:13" x14ac:dyDescent="0.25">
      <c r="A19447" s="9"/>
      <c r="H19447" s="9"/>
      <c r="J19447">
        <v>20</v>
      </c>
      <c r="K19447">
        <f ca="1">SIMULATION!$D$3*SIMULATION!$D$17/$H19427/(SIMULATION!$D$17-$I19427)*(((EXP(-$I19427*$J19447))/(1-EXP(-SIMULATION!$D$4*$I19427)))-(EXP(-SIMULATION!$D$17*$J19447)/(1-EXP(-SIMULATION!$D$4*SIMULATION!$D$17))))</f>
        <v>2.1950806938010667</v>
      </c>
      <c r="L19447">
        <v>5.9972555431911025E-2</v>
      </c>
      <c r="M19447">
        <f t="shared" ca="1" si="303"/>
        <v>2.326725292387569</v>
      </c>
    </row>
    <row r="19448" spans="1:13" x14ac:dyDescent="0.25">
      <c r="A19448" s="9"/>
      <c r="H19448" s="9"/>
      <c r="J19448">
        <v>21</v>
      </c>
      <c r="K19448">
        <f ca="1">SIMULATION!$D$3*SIMULATION!$D$17/$H19427/(SIMULATION!$D$17-$I19427)*(((EXP(-$I19427*$J19448))/(1-EXP(-SIMULATION!$D$4*$I19427)))-(EXP(-SIMULATION!$D$17*$J19448)/(1-EXP(-SIMULATION!$D$4*SIMULATION!$D$17))))</f>
        <v>2.1163462798958554</v>
      </c>
      <c r="L19448">
        <v>3.9911517294644622E-2</v>
      </c>
      <c r="M19448">
        <f t="shared" ca="1" si="303"/>
        <v>2.200812871047376</v>
      </c>
    </row>
    <row r="19449" spans="1:13" x14ac:dyDescent="0.25">
      <c r="A19449" s="9"/>
      <c r="H19449" s="9"/>
      <c r="J19449">
        <v>22</v>
      </c>
      <c r="K19449">
        <f ca="1">SIMULATION!$D$3*SIMULATION!$D$17/$H19427/(SIMULATION!$D$17-$I19427)*(((EXP(-$I19427*$J19449))/(1-EXP(-SIMULATION!$D$4*$I19427)))-(EXP(-SIMULATION!$D$17*$J19449)/(1-EXP(-SIMULATION!$D$4*SIMULATION!$D$17))))</f>
        <v>2.0403979445399627</v>
      </c>
      <c r="L19449">
        <v>-3.6937907722918752E-2</v>
      </c>
      <c r="M19449">
        <f t="shared" ca="1" si="303"/>
        <v>1.9650299135465126</v>
      </c>
    </row>
    <row r="19450" spans="1:13" x14ac:dyDescent="0.25">
      <c r="A19450" s="9"/>
      <c r="H19450" s="9"/>
      <c r="J19450">
        <v>23</v>
      </c>
      <c r="K19450">
        <f ca="1">SIMULATION!$D$3*SIMULATION!$D$17/$H19427/(SIMULATION!$D$17-$I19427)*(((EXP(-$I19427*$J19450))/(1-EXP(-SIMULATION!$D$4*$I19427)))-(EXP(-SIMULATION!$D$17*$J19450)/(1-EXP(-SIMULATION!$D$4*SIMULATION!$D$17))))</f>
        <v>1.96715077376145</v>
      </c>
      <c r="L19450">
        <v>-0.43631458322969963</v>
      </c>
      <c r="M19450">
        <f t="shared" ca="1" si="303"/>
        <v>1.1088542037577418</v>
      </c>
    </row>
    <row r="19451" spans="1:13" x14ac:dyDescent="0.25">
      <c r="A19451" s="9"/>
      <c r="H19451" s="9"/>
      <c r="J19451">
        <v>24</v>
      </c>
      <c r="K19451">
        <f ca="1">SIMULATION!$D$3*SIMULATION!$D$17/$H19427/(SIMULATION!$D$17-$I19427)*(((EXP(-$I19427*$J19451))/(1-EXP(-SIMULATION!$D$4*$I19427)))-(EXP(-SIMULATION!$D$17*$J19451)/(1-EXP(-SIMULATION!$D$4*SIMULATION!$D$17))))</f>
        <v>1.8965174559303752</v>
      </c>
      <c r="L19451">
        <v>-0.11942058596030192</v>
      </c>
      <c r="M19451">
        <f t="shared" ca="1" si="303"/>
        <v>1.6700342300592288</v>
      </c>
    </row>
    <row r="19452" spans="1:13" x14ac:dyDescent="0.25">
      <c r="A19452" s="9">
        <v>779</v>
      </c>
      <c r="B19452" s="2">
        <f ca="1">NORMINV(RAND(),SIMULATION!D7,SIMULATION!D8)</f>
        <v>61.959916992485084</v>
      </c>
      <c r="C19452" s="2">
        <v>2</v>
      </c>
      <c r="D19452" s="2">
        <f ca="1">SIMULATION!$D$11*(1+(SIMULATION!$D$12*LN(1+$C19452)))*(1+(SIMULATION!$D$13*(($B19452/63.5)-1)))</f>
        <v>10.123692042537654</v>
      </c>
      <c r="E19452" s="2">
        <v>0.21810570912819843</v>
      </c>
      <c r="F19452" s="2">
        <f ca="1">D19452*(1+E19452)</f>
        <v>12.331727074470827</v>
      </c>
      <c r="G19452" s="2">
        <v>-4.420987368502563E-2</v>
      </c>
      <c r="H19452" s="9">
        <f>SIMULATION!$D$15*EXP($G$19452)</f>
        <v>211.20899597374139</v>
      </c>
      <c r="I19452" s="2">
        <f ca="1">$F19452/$H19452</f>
        <v>5.8386372311546669E-2</v>
      </c>
      <c r="J19452">
        <v>0</v>
      </c>
      <c r="K19452">
        <f ca="1">SIMULATION!$D$3*SIMULATION!$D$17/$H19452/(SIMULATION!$D$17-$I19452)*(((EXP(-$I19452*$J19452))/(1-EXP(-SIMULATION!$D$4*$I19452)))-(EXP(-SIMULATION!$D$17*$J19452)/(1-EXP(-SIMULATION!$D$4*SIMULATION!$D$17))))</f>
        <v>0.97933053296906414</v>
      </c>
      <c r="L19452">
        <v>-8.722047999208446E-2</v>
      </c>
      <c r="M19452">
        <f t="shared" ca="1" si="303"/>
        <v>0.89391285381259844</v>
      </c>
    </row>
    <row r="19453" spans="1:13" x14ac:dyDescent="0.25">
      <c r="A19453" s="9"/>
      <c r="H19453" s="9"/>
      <c r="J19453">
        <v>1</v>
      </c>
      <c r="K19453">
        <f ca="1">SIMULATION!$D$3*SIMULATION!$D$17/$H19452/(SIMULATION!$D$17-$I19452)*(((EXP(-$I19452*$J19453))/(1-EXP(-SIMULATION!$D$4*$I19452)))-(EXP(-SIMULATION!$D$17*$J19453)/(1-EXP(-SIMULATION!$D$4*SIMULATION!$D$17))))</f>
        <v>1.8303819303976827</v>
      </c>
      <c r="L19453">
        <v>-0.40387161184596421</v>
      </c>
      <c r="M19453">
        <f t="shared" ca="1" si="303"/>
        <v>1.091142629874243</v>
      </c>
    </row>
    <row r="19454" spans="1:13" x14ac:dyDescent="0.25">
      <c r="A19454" s="9"/>
      <c r="H19454" s="9"/>
      <c r="J19454">
        <v>2</v>
      </c>
      <c r="K19454">
        <f ca="1">SIMULATION!$D$3*SIMULATION!$D$17/$H19452/(SIMULATION!$D$17-$I19452)*(((EXP(-$I19452*$J19454))/(1-EXP(-SIMULATION!$D$4*$I19452)))-(EXP(-SIMULATION!$D$17*$J19454)/(1-EXP(-SIMULATION!$D$4*SIMULATION!$D$17))))</f>
        <v>2.3075398476873343</v>
      </c>
      <c r="L19454">
        <v>-0.23730635757718938</v>
      </c>
      <c r="M19454">
        <f t="shared" ca="1" si="303"/>
        <v>1.7599459714684305</v>
      </c>
    </row>
    <row r="19455" spans="1:13" x14ac:dyDescent="0.25">
      <c r="A19455" s="9"/>
      <c r="H19455" s="9"/>
      <c r="J19455">
        <v>3</v>
      </c>
      <c r="K19455">
        <f ca="1">SIMULATION!$D$3*SIMULATION!$D$17/$H19452/(SIMULATION!$D$17-$I19452)*(((EXP(-$I19452*$J19455))/(1-EXP(-SIMULATION!$D$4*$I19452)))-(EXP(-SIMULATION!$D$17*$J19455)/(1-EXP(-SIMULATION!$D$4*SIMULATION!$D$17))))</f>
        <v>2.548966615331687</v>
      </c>
      <c r="L19455">
        <v>-0.30679005338659526</v>
      </c>
      <c r="M19455">
        <f t="shared" ca="1" si="303"/>
        <v>1.7669690113334298</v>
      </c>
    </row>
    <row r="19456" spans="1:13" x14ac:dyDescent="0.25">
      <c r="A19456" s="9"/>
      <c r="H19456" s="9"/>
      <c r="J19456">
        <v>4</v>
      </c>
      <c r="K19456">
        <f ca="1">SIMULATION!$D$3*SIMULATION!$D$17/$H19452/(SIMULATION!$D$17-$I19452)*(((EXP(-$I19452*$J19456))/(1-EXP(-SIMULATION!$D$4*$I19452)))-(EXP(-SIMULATION!$D$17*$J19456)/(1-EXP(-SIMULATION!$D$4*SIMULATION!$D$17))))</f>
        <v>2.6429805874503667</v>
      </c>
      <c r="L19456">
        <v>5.7211539092866762E-2</v>
      </c>
      <c r="M19456">
        <f t="shared" ca="1" si="303"/>
        <v>2.7941895746509711</v>
      </c>
    </row>
    <row r="19457" spans="1:13" x14ac:dyDescent="0.25">
      <c r="A19457" s="9"/>
      <c r="H19457" s="9"/>
      <c r="J19457">
        <v>5</v>
      </c>
      <c r="K19457">
        <f ca="1">SIMULATION!$D$3*SIMULATION!$D$17/$H19452/(SIMULATION!$D$17-$I19452)*(((EXP(-$I19452*$J19457))/(1-EXP(-SIMULATION!$D$4*$I19452)))-(EXP(-SIMULATION!$D$17*$J19457)/(1-EXP(-SIMULATION!$D$4*SIMULATION!$D$17))))</f>
        <v>2.6459713324755754</v>
      </c>
      <c r="L19457">
        <v>0.32248017021652592</v>
      </c>
      <c r="M19457">
        <f t="shared" ca="1" si="303"/>
        <v>3.4992446181603465</v>
      </c>
    </row>
    <row r="19458" spans="1:13" x14ac:dyDescent="0.25">
      <c r="A19458" s="9"/>
      <c r="H19458" s="9"/>
      <c r="J19458">
        <v>6</v>
      </c>
      <c r="K19458">
        <f ca="1">SIMULATION!$D$3*SIMULATION!$D$17/$H19452/(SIMULATION!$D$17-$I19452)*(((EXP(-$I19452*$J19458))/(1-EXP(-SIMULATION!$D$4*$I19452)))-(EXP(-SIMULATION!$D$17*$J19458)/(1-EXP(-SIMULATION!$D$4*SIMULATION!$D$17))))</f>
        <v>2.5938794164756107</v>
      </c>
      <c r="L19458">
        <v>0.1776926016019989</v>
      </c>
      <c r="M19458">
        <f t="shared" ca="1" si="303"/>
        <v>3.0547925982310367</v>
      </c>
    </row>
    <row r="19459" spans="1:13" x14ac:dyDescent="0.25">
      <c r="A19459" s="9"/>
      <c r="H19459" s="9"/>
      <c r="J19459">
        <v>7</v>
      </c>
      <c r="K19459">
        <f ca="1">SIMULATION!$D$3*SIMULATION!$D$17/$H19452/(SIMULATION!$D$17-$I19452)*(((EXP(-$I19452*$J19459))/(1-EXP(-SIMULATION!$D$4*$I19452)))-(EXP(-SIMULATION!$D$17*$J19459)/(1-EXP(-SIMULATION!$D$4*SIMULATION!$D$17))))</f>
        <v>2.5095522612418688</v>
      </c>
      <c r="L19459">
        <v>0.27179618901559877</v>
      </c>
      <c r="M19459">
        <f t="shared" ref="M19459:M19522" ca="1" si="304">$K19459*(1+$L19459)</f>
        <v>3.1916390019828875</v>
      </c>
    </row>
    <row r="19460" spans="1:13" x14ac:dyDescent="0.25">
      <c r="A19460" s="9"/>
      <c r="H19460" s="9"/>
      <c r="J19460">
        <v>8</v>
      </c>
      <c r="K19460">
        <f ca="1">SIMULATION!$D$3*SIMULATION!$D$17/$H19452/(SIMULATION!$D$17-$I19452)*(((EXP(-$I19452*$J19460))/(1-EXP(-SIMULATION!$D$4*$I19452)))-(EXP(-SIMULATION!$D$17*$J19460)/(1-EXP(-SIMULATION!$D$4*SIMULATION!$D$17))))</f>
        <v>2.4074573287294987</v>
      </c>
      <c r="L19460">
        <v>0.13464777060916872</v>
      </c>
      <c r="M19460">
        <f t="shared" ca="1" si="304"/>
        <v>2.7316160908796303</v>
      </c>
    </row>
    <row r="19461" spans="1:13" x14ac:dyDescent="0.25">
      <c r="A19461" s="9"/>
      <c r="H19461" s="9"/>
      <c r="J19461">
        <v>9</v>
      </c>
      <c r="K19461">
        <f ca="1">SIMULATION!$D$3*SIMULATION!$D$17/$H19452/(SIMULATION!$D$17-$I19452)*(((EXP(-$I19452*$J19461))/(1-EXP(-SIMULATION!$D$4*$I19452)))-(EXP(-SIMULATION!$D$17*$J19461)/(1-EXP(-SIMULATION!$D$4*SIMULATION!$D$17))))</f>
        <v>2.2967018516881801</v>
      </c>
      <c r="L19461">
        <v>-0.2849159770482208</v>
      </c>
      <c r="M19461">
        <f t="shared" ca="1" si="304"/>
        <v>1.6423347996259843</v>
      </c>
    </row>
    <row r="19462" spans="1:13" x14ac:dyDescent="0.25">
      <c r="A19462" s="9"/>
      <c r="H19462" s="9"/>
      <c r="J19462">
        <v>10</v>
      </c>
      <c r="K19462">
        <f ca="1">SIMULATION!$D$3*SIMULATION!$D$17/$H19452/(SIMULATION!$D$17-$I19452)*(((EXP(-$I19452*$J19462))/(1-EXP(-SIMULATION!$D$4*$I19452)))-(EXP(-SIMULATION!$D$17*$J19462)/(1-EXP(-SIMULATION!$D$4*SIMULATION!$D$17))))</f>
        <v>2.1829673915775603</v>
      </c>
      <c r="L19462">
        <v>-5.9537028333738695E-2</v>
      </c>
      <c r="M19462">
        <f t="shared" ca="1" si="304"/>
        <v>2.0530000001335793</v>
      </c>
    </row>
    <row r="19463" spans="1:13" x14ac:dyDescent="0.25">
      <c r="A19463" s="9"/>
      <c r="H19463" s="9"/>
      <c r="J19463">
        <v>11</v>
      </c>
      <c r="K19463">
        <f ca="1">SIMULATION!$D$3*SIMULATION!$D$17/$H19452/(SIMULATION!$D$17-$I19452)*(((EXP(-$I19452*$J19463))/(1-EXP(-SIMULATION!$D$4*$I19452)))-(EXP(-SIMULATION!$D$17*$J19463)/(1-EXP(-SIMULATION!$D$4*SIMULATION!$D$17))))</f>
        <v>2.0697490231539786</v>
      </c>
      <c r="L19463">
        <v>7.0171818014435852E-2</v>
      </c>
      <c r="M19463">
        <f t="shared" ca="1" si="304"/>
        <v>2.2149870749422962</v>
      </c>
    </row>
    <row r="19464" spans="1:13" x14ac:dyDescent="0.25">
      <c r="A19464" s="9"/>
      <c r="H19464" s="9"/>
      <c r="J19464">
        <v>12</v>
      </c>
      <c r="K19464">
        <f ca="1">SIMULATION!$D$3*SIMULATION!$D$17/$H19452/(SIMULATION!$D$17-$I19452)*(((EXP(-$I19452*$J19464))/(1-EXP(-SIMULATION!$D$4*$I19452)))-(EXP(-SIMULATION!$D$17*$J19464)/(1-EXP(-SIMULATION!$D$4*SIMULATION!$D$17))))</f>
        <v>1.9591489368408788</v>
      </c>
      <c r="L19464">
        <v>-0.14709895205004819</v>
      </c>
      <c r="M19464">
        <f t="shared" ca="1" si="304"/>
        <v>1.6709601813216195</v>
      </c>
    </row>
    <row r="19465" spans="1:13" x14ac:dyDescent="0.25">
      <c r="A19465" s="9"/>
      <c r="H19465" s="9"/>
      <c r="J19465">
        <v>13</v>
      </c>
      <c r="K19465">
        <f ca="1">SIMULATION!$D$3*SIMULATION!$D$17/$H19452/(SIMULATION!$D$17-$I19452)*(((EXP(-$I19452*$J19465))/(1-EXP(-SIMULATION!$D$4*$I19452)))-(EXP(-SIMULATION!$D$17*$J19465)/(1-EXP(-SIMULATION!$D$4*SIMULATION!$D$17))))</f>
        <v>1.8523845293962444</v>
      </c>
      <c r="L19465">
        <v>0.32732267042797902</v>
      </c>
      <c r="M19465">
        <f t="shared" ca="1" si="304"/>
        <v>2.4587119802176982</v>
      </c>
    </row>
    <row r="19466" spans="1:13" x14ac:dyDescent="0.25">
      <c r="A19466" s="9"/>
      <c r="H19466" s="9"/>
      <c r="J19466">
        <v>14</v>
      </c>
      <c r="K19466">
        <f ca="1">SIMULATION!$D$3*SIMULATION!$D$17/$H19452/(SIMULATION!$D$17-$I19452)*(((EXP(-$I19452*$J19466))/(1-EXP(-SIMULATION!$D$4*$I19452)))-(EXP(-SIMULATION!$D$17*$J19466)/(1-EXP(-SIMULATION!$D$4*SIMULATION!$D$17))))</f>
        <v>1.7501135583486682</v>
      </c>
      <c r="L19466">
        <v>0.22133037014720719</v>
      </c>
      <c r="M19466">
        <f t="shared" ca="1" si="304"/>
        <v>2.1374668400176247</v>
      </c>
    </row>
    <row r="19467" spans="1:13" x14ac:dyDescent="0.25">
      <c r="A19467" s="9"/>
      <c r="H19467" s="9"/>
      <c r="J19467">
        <v>15</v>
      </c>
      <c r="K19467">
        <f ca="1">SIMULATION!$D$3*SIMULATION!$D$17/$H19452/(SIMULATION!$D$17-$I19452)*(((EXP(-$I19452*$J19467))/(1-EXP(-SIMULATION!$D$4*$I19452)))-(EXP(-SIMULATION!$D$17*$J19467)/(1-EXP(-SIMULATION!$D$4*SIMULATION!$D$17))))</f>
        <v>1.6526420915458016</v>
      </c>
      <c r="L19467">
        <v>-0.59785483774124104</v>
      </c>
      <c r="M19467">
        <f t="shared" ca="1" si="304"/>
        <v>0.66460202206034114</v>
      </c>
    </row>
    <row r="19468" spans="1:13" x14ac:dyDescent="0.25">
      <c r="A19468" s="9"/>
      <c r="H19468" s="9"/>
      <c r="J19468">
        <v>16</v>
      </c>
      <c r="K19468">
        <f ca="1">SIMULATION!$D$3*SIMULATION!$D$17/$H19452/(SIMULATION!$D$17-$I19452)*(((EXP(-$I19452*$J19468))/(1-EXP(-SIMULATION!$D$4*$I19452)))-(EXP(-SIMULATION!$D$17*$J19468)/(1-EXP(-SIMULATION!$D$4*SIMULATION!$D$17))))</f>
        <v>1.5600573726329778</v>
      </c>
      <c r="L19468">
        <v>0.13523481948181953</v>
      </c>
      <c r="M19468">
        <f t="shared" ca="1" si="304"/>
        <v>1.7710314498022803</v>
      </c>
    </row>
    <row r="19469" spans="1:13" x14ac:dyDescent="0.25">
      <c r="A19469" s="9"/>
      <c r="H19469" s="9"/>
      <c r="J19469">
        <v>17</v>
      </c>
      <c r="K19469">
        <f ca="1">SIMULATION!$D$3*SIMULATION!$D$17/$H19452/(SIMULATION!$D$17-$I19452)*(((EXP(-$I19452*$J19469))/(1-EXP(-SIMULATION!$D$4*$I19452)))-(EXP(-SIMULATION!$D$17*$J19469)/(1-EXP(-SIMULATION!$D$4*SIMULATION!$D$17))))</f>
        <v>1.472312593162296</v>
      </c>
      <c r="L19469">
        <v>-0.44516698086729861</v>
      </c>
      <c r="M19469">
        <f t="shared" ca="1" si="304"/>
        <v>0.81688764117133328</v>
      </c>
    </row>
    <row r="19470" spans="1:13" x14ac:dyDescent="0.25">
      <c r="A19470" s="9"/>
      <c r="H19470" s="9"/>
      <c r="J19470">
        <v>18</v>
      </c>
      <c r="K19470">
        <f ca="1">SIMULATION!$D$3*SIMULATION!$D$17/$H19452/(SIMULATION!$D$17-$I19452)*(((EXP(-$I19452*$J19470))/(1-EXP(-SIMULATION!$D$4*$I19452)))-(EXP(-SIMULATION!$D$17*$J19470)/(1-EXP(-SIMULATION!$D$4*SIMULATION!$D$17))))</f>
        <v>1.3892808663619582</v>
      </c>
      <c r="L19470">
        <v>-5.1506659059500151E-3</v>
      </c>
      <c r="M19470">
        <f t="shared" ca="1" si="304"/>
        <v>1.3821251447697991</v>
      </c>
    </row>
    <row r="19471" spans="1:13" x14ac:dyDescent="0.25">
      <c r="A19471" s="9"/>
      <c r="H19471" s="9"/>
      <c r="J19471">
        <v>19</v>
      </c>
      <c r="K19471">
        <f ca="1">SIMULATION!$D$3*SIMULATION!$D$17/$H19452/(SIMULATION!$D$17-$I19452)*(((EXP(-$I19452*$J19471))/(1-EXP(-SIMULATION!$D$4*$I19452)))-(EXP(-SIMULATION!$D$17*$J19471)/(1-EXP(-SIMULATION!$D$4*SIMULATION!$D$17))))</f>
        <v>1.3107894844464654</v>
      </c>
      <c r="L19471">
        <v>6.4590411143468779E-3</v>
      </c>
      <c r="M19471">
        <f t="shared" ca="1" si="304"/>
        <v>1.3192559276187585</v>
      </c>
    </row>
    <row r="19472" spans="1:13" x14ac:dyDescent="0.25">
      <c r="A19472" s="9"/>
      <c r="H19472" s="9"/>
      <c r="J19472">
        <v>20</v>
      </c>
      <c r="K19472">
        <f ca="1">SIMULATION!$D$3*SIMULATION!$D$17/$H19452/(SIMULATION!$D$17-$I19452)*(((EXP(-$I19452*$J19472))/(1-EXP(-SIMULATION!$D$4*$I19452)))-(EXP(-SIMULATION!$D$17*$J19472)/(1-EXP(-SIMULATION!$D$4*SIMULATION!$D$17))))</f>
        <v>1.2366415598791785</v>
      </c>
      <c r="L19472">
        <v>9.9509737006217028E-2</v>
      </c>
      <c r="M19472">
        <f t="shared" ca="1" si="304"/>
        <v>1.3596994362737134</v>
      </c>
    </row>
    <row r="19473" spans="1:13" x14ac:dyDescent="0.25">
      <c r="A19473" s="9"/>
      <c r="H19473" s="9"/>
      <c r="J19473">
        <v>21</v>
      </c>
      <c r="K19473">
        <f ca="1">SIMULATION!$D$3*SIMULATION!$D$17/$H19452/(SIMULATION!$D$17-$I19452)*(((EXP(-$I19452*$J19473))/(1-EXP(-SIMULATION!$D$4*$I19452)))-(EXP(-SIMULATION!$D$17*$J19473)/(1-EXP(-SIMULATION!$D$4*SIMULATION!$D$17))))</f>
        <v>1.1666295996405709</v>
      </c>
      <c r="L19473">
        <v>-0.30098481652527492</v>
      </c>
      <c r="M19473">
        <f t="shared" ca="1" si="304"/>
        <v>0.81549180363979878</v>
      </c>
    </row>
    <row r="19474" spans="1:13" x14ac:dyDescent="0.25">
      <c r="A19474" s="9"/>
      <c r="H19474" s="9"/>
      <c r="J19474">
        <v>22</v>
      </c>
      <c r="K19474">
        <f ca="1">SIMULATION!$D$3*SIMULATION!$D$17/$H19452/(SIMULATION!$D$17-$I19452)*(((EXP(-$I19452*$J19474))/(1-EXP(-SIMULATION!$D$4*$I19452)))-(EXP(-SIMULATION!$D$17*$J19474)/(1-EXP(-SIMULATION!$D$4*SIMULATION!$D$17))))</f>
        <v>1.100543926643553</v>
      </c>
      <c r="L19474">
        <v>0.1150835306645691</v>
      </c>
      <c r="M19474">
        <f t="shared" ca="1" si="304"/>
        <v>1.2271984073731415</v>
      </c>
    </row>
    <row r="19475" spans="1:13" x14ac:dyDescent="0.25">
      <c r="A19475" s="9"/>
      <c r="H19475" s="9"/>
      <c r="J19475">
        <v>23</v>
      </c>
      <c r="K19475">
        <f ca="1">SIMULATION!$D$3*SIMULATION!$D$17/$H19452/(SIMULATION!$D$17-$I19452)*(((EXP(-$I19452*$J19475))/(1-EXP(-SIMULATION!$D$4*$I19452)))-(EXP(-SIMULATION!$D$17*$J19475)/(1-EXP(-SIMULATION!$D$4*SIMULATION!$D$17))))</f>
        <v>1.0381778148027982</v>
      </c>
      <c r="L19475">
        <v>0.59750350245461414</v>
      </c>
      <c r="M19475">
        <f t="shared" ca="1" si="304"/>
        <v>1.6584926953181478</v>
      </c>
    </row>
    <row r="19476" spans="1:13" x14ac:dyDescent="0.25">
      <c r="A19476" s="9"/>
      <c r="H19476" s="9"/>
      <c r="J19476">
        <v>24</v>
      </c>
      <c r="K19476">
        <f ca="1">SIMULATION!$D$3*SIMULATION!$D$17/$H19452/(SIMULATION!$D$17-$I19452)*(((EXP(-$I19452*$J19476))/(1-EXP(-SIMULATION!$D$4*$I19452)))-(EXP(-SIMULATION!$D$17*$J19476)/(1-EXP(-SIMULATION!$D$4*SIMULATION!$D$17))))</f>
        <v>0.97933053296906414</v>
      </c>
      <c r="L19476">
        <v>9.1997113308470452E-3</v>
      </c>
      <c r="M19476">
        <f t="shared" ca="1" si="304"/>
        <v>0.9883400911698641</v>
      </c>
    </row>
    <row r="19477" spans="1:13" x14ac:dyDescent="0.25">
      <c r="A19477" s="9">
        <v>780</v>
      </c>
      <c r="B19477" s="2">
        <f ca="1">NORMINV(RAND(),SIMULATION!D7,SIMULATION!D8)</f>
        <v>64.385212008420865</v>
      </c>
      <c r="C19477" s="2">
        <v>2</v>
      </c>
      <c r="D19477" s="2">
        <f ca="1">SIMULATION!$D$11*(1+(SIMULATION!$D$12*LN(1+$C19477)))*(1+(SIMULATION!$D$13*(($B19477/63.5)-1)))</f>
        <v>10.303798663649536</v>
      </c>
      <c r="E19477" s="2">
        <v>3.0419574678098176E-2</v>
      </c>
      <c r="F19477" s="2">
        <f ca="1">D19477*(1+E19477)</f>
        <v>10.617235836566511</v>
      </c>
      <c r="G19477" s="2">
        <v>0.45075887139532683</v>
      </c>
      <c r="H19477" s="9">
        <f>SIMULATION!$D$15*EXP($G$19477)</f>
        <v>346.4771566830039</v>
      </c>
      <c r="I19477" s="2">
        <f ca="1">$F19477/$H19477</f>
        <v>3.0643393458346657E-2</v>
      </c>
      <c r="J19477">
        <v>0</v>
      </c>
      <c r="K19477">
        <f ca="1">SIMULATION!$D$3*SIMULATION!$D$17/$H19477/(SIMULATION!$D$17-$I19477)*(((EXP(-$I19477*$J19477))/(1-EXP(-SIMULATION!$D$4*$I19477)))-(EXP(-SIMULATION!$D$17*$J19477)/(1-EXP(-SIMULATION!$D$4*SIMULATION!$D$17))))</f>
        <v>1.5691775660073006</v>
      </c>
      <c r="L19477">
        <v>0.31455716562738906</v>
      </c>
      <c r="M19477">
        <f t="shared" ca="1" si="304"/>
        <v>2.0627736135366423</v>
      </c>
    </row>
    <row r="19478" spans="1:13" x14ac:dyDescent="0.25">
      <c r="A19478" s="9"/>
      <c r="H19478" s="9"/>
      <c r="J19478">
        <v>1</v>
      </c>
      <c r="K19478">
        <f ca="1">SIMULATION!$D$3*SIMULATION!$D$17/$H19477/(SIMULATION!$D$17-$I19477)*(((EXP(-$I19477*$J19478))/(1-EXP(-SIMULATION!$D$4*$I19477)))-(EXP(-SIMULATION!$D$17*$J19478)/(1-EXP(-SIMULATION!$D$4*SIMULATION!$D$17))))</f>
        <v>2.0827095404353599</v>
      </c>
      <c r="L19478">
        <v>0.10326050373504665</v>
      </c>
      <c r="M19478">
        <f t="shared" ca="1" si="304"/>
        <v>2.2977711767145026</v>
      </c>
    </row>
    <row r="19479" spans="1:13" x14ac:dyDescent="0.25">
      <c r="A19479" s="9"/>
      <c r="H19479" s="9"/>
      <c r="J19479">
        <v>2</v>
      </c>
      <c r="K19479">
        <f ca="1">SIMULATION!$D$3*SIMULATION!$D$17/$H19477/(SIMULATION!$D$17-$I19477)*(((EXP(-$I19477*$J19479))/(1-EXP(-SIMULATION!$D$4*$I19477)))-(EXP(-SIMULATION!$D$17*$J19479)/(1-EXP(-SIMULATION!$D$4*SIMULATION!$D$17))))</f>
        <v>2.3792865973099766</v>
      </c>
      <c r="L19479">
        <v>0.15044363408732586</v>
      </c>
      <c r="M19479">
        <f t="shared" ca="1" si="304"/>
        <v>2.7372351195445574</v>
      </c>
    </row>
    <row r="19480" spans="1:13" x14ac:dyDescent="0.25">
      <c r="A19480" s="9"/>
      <c r="H19480" s="9"/>
      <c r="J19480">
        <v>3</v>
      </c>
      <c r="K19480">
        <f ca="1">SIMULATION!$D$3*SIMULATION!$D$17/$H19477/(SIMULATION!$D$17-$I19477)*(((EXP(-$I19477*$J19480))/(1-EXP(-SIMULATION!$D$4*$I19477)))-(EXP(-SIMULATION!$D$17*$J19480)/(1-EXP(-SIMULATION!$D$4*SIMULATION!$D$17))))</f>
        <v>2.5378146843023166</v>
      </c>
      <c r="L19480">
        <v>4.9026565741131733E-2</v>
      </c>
      <c r="M19480">
        <f t="shared" ca="1" si="304"/>
        <v>2.6622350227610738</v>
      </c>
    </row>
    <row r="19481" spans="1:13" x14ac:dyDescent="0.25">
      <c r="A19481" s="9"/>
      <c r="H19481" s="9"/>
      <c r="J19481">
        <v>4</v>
      </c>
      <c r="K19481">
        <f ca="1">SIMULATION!$D$3*SIMULATION!$D$17/$H19477/(SIMULATION!$D$17-$I19477)*(((EXP(-$I19477*$J19481))/(1-EXP(-SIMULATION!$D$4*$I19477)))-(EXP(-SIMULATION!$D$17*$J19481)/(1-EXP(-SIMULATION!$D$4*SIMULATION!$D$17))))</f>
        <v>2.6088290427095289</v>
      </c>
      <c r="L19481">
        <v>-0.16327533675698133</v>
      </c>
      <c r="M19481">
        <f t="shared" ca="1" si="304"/>
        <v>2.1828716022197372</v>
      </c>
    </row>
    <row r="19482" spans="1:13" x14ac:dyDescent="0.25">
      <c r="A19482" s="9"/>
      <c r="H19482" s="9"/>
      <c r="J19482">
        <v>5</v>
      </c>
      <c r="K19482">
        <f ca="1">SIMULATION!$D$3*SIMULATION!$D$17/$H19477/(SIMULATION!$D$17-$I19477)*(((EXP(-$I19477*$J19482))/(1-EXP(-SIMULATION!$D$4*$I19477)))-(EXP(-SIMULATION!$D$17*$J19482)/(1-EXP(-SIMULATION!$D$4*SIMULATION!$D$17))))</f>
        <v>2.6246851699097649</v>
      </c>
      <c r="L19482">
        <v>0.47939465938858666</v>
      </c>
      <c r="M19482">
        <f t="shared" ca="1" si="304"/>
        <v>3.8829452229409314</v>
      </c>
    </row>
    <row r="19483" spans="1:13" x14ac:dyDescent="0.25">
      <c r="A19483" s="9"/>
      <c r="H19483" s="9"/>
      <c r="J19483">
        <v>6</v>
      </c>
      <c r="K19483">
        <f ca="1">SIMULATION!$D$3*SIMULATION!$D$17/$H19477/(SIMULATION!$D$17-$I19477)*(((EXP(-$I19477*$J19483))/(1-EXP(-SIMULATION!$D$4*$I19477)))-(EXP(-SIMULATION!$D$17*$J19483)/(1-EXP(-SIMULATION!$D$4*SIMULATION!$D$17))))</f>
        <v>2.6060894085362731</v>
      </c>
      <c r="L19483">
        <v>-3.6379918283274915E-2</v>
      </c>
      <c r="M19483">
        <f t="shared" ca="1" si="304"/>
        <v>2.5112800888148152</v>
      </c>
    </row>
    <row r="19484" spans="1:13" x14ac:dyDescent="0.25">
      <c r="A19484" s="9"/>
      <c r="H19484" s="9"/>
      <c r="J19484">
        <v>7</v>
      </c>
      <c r="K19484">
        <f ca="1">SIMULATION!$D$3*SIMULATION!$D$17/$H19477/(SIMULATION!$D$17-$I19477)*(((EXP(-$I19477*$J19484))/(1-EXP(-SIMULATION!$D$4*$I19477)))-(EXP(-SIMULATION!$D$17*$J19484)/(1-EXP(-SIMULATION!$D$4*SIMULATION!$D$17))))</f>
        <v>2.5662838804074397</v>
      </c>
      <c r="L19484">
        <v>4.4160178142972066E-2</v>
      </c>
      <c r="M19484">
        <f t="shared" ca="1" si="304"/>
        <v>2.6796114337316701</v>
      </c>
    </row>
    <row r="19485" spans="1:13" x14ac:dyDescent="0.25">
      <c r="A19485" s="9"/>
      <c r="H19485" s="9"/>
      <c r="J19485">
        <v>8</v>
      </c>
      <c r="K19485">
        <f ca="1">SIMULATION!$D$3*SIMULATION!$D$17/$H19477/(SIMULATION!$D$17-$I19477)*(((EXP(-$I19477*$J19485))/(1-EXP(-SIMULATION!$D$4*$I19477)))-(EXP(-SIMULATION!$D$17*$J19485)/(1-EXP(-SIMULATION!$D$4*SIMULATION!$D$17))))</f>
        <v>2.5137282684224078</v>
      </c>
      <c r="L19485">
        <v>0.36638271246008214</v>
      </c>
      <c r="M19485">
        <f t="shared" ca="1" si="304"/>
        <v>3.4347148497945952</v>
      </c>
    </row>
    <row r="19486" spans="1:13" x14ac:dyDescent="0.25">
      <c r="A19486" s="9"/>
      <c r="H19486" s="9"/>
      <c r="J19486">
        <v>9</v>
      </c>
      <c r="K19486">
        <f ca="1">SIMULATION!$D$3*SIMULATION!$D$17/$H19477/(SIMULATION!$D$17-$I19477)*(((EXP(-$I19477*$J19486))/(1-EXP(-SIMULATION!$D$4*$I19477)))-(EXP(-SIMULATION!$D$17*$J19486)/(1-EXP(-SIMULATION!$D$4*SIMULATION!$D$17))))</f>
        <v>2.453818342907796</v>
      </c>
      <c r="L19486">
        <v>-1.1769414270331622E-2</v>
      </c>
      <c r="M19486">
        <f t="shared" ca="1" si="304"/>
        <v>2.4249383382859753</v>
      </c>
    </row>
    <row r="19487" spans="1:13" x14ac:dyDescent="0.25">
      <c r="A19487" s="9"/>
      <c r="H19487" s="9"/>
      <c r="J19487">
        <v>10</v>
      </c>
      <c r="K19487">
        <f ca="1">SIMULATION!$D$3*SIMULATION!$D$17/$H19477/(SIMULATION!$D$17-$I19477)*(((EXP(-$I19477*$J19487))/(1-EXP(-SIMULATION!$D$4*$I19477)))-(EXP(-SIMULATION!$D$17*$J19487)/(1-EXP(-SIMULATION!$D$4*SIMULATION!$D$17))))</f>
        <v>2.3899872111669218</v>
      </c>
      <c r="L19487">
        <v>0.31180787580720154</v>
      </c>
      <c r="M19487">
        <f t="shared" ca="1" si="304"/>
        <v>3.1352040466872575</v>
      </c>
    </row>
    <row r="19488" spans="1:13" x14ac:dyDescent="0.25">
      <c r="A19488" s="9"/>
      <c r="H19488" s="9"/>
      <c r="J19488">
        <v>11</v>
      </c>
      <c r="K19488">
        <f ca="1">SIMULATION!$D$3*SIMULATION!$D$17/$H19477/(SIMULATION!$D$17-$I19477)*(((EXP(-$I19477*$J19488))/(1-EXP(-SIMULATION!$D$4*$I19477)))-(EXP(-SIMULATION!$D$17*$J19488)/(1-EXP(-SIMULATION!$D$4*SIMULATION!$D$17))))</f>
        <v>2.3244110017919852</v>
      </c>
      <c r="L19488">
        <v>3.933148216114269E-2</v>
      </c>
      <c r="M19488">
        <f t="shared" ca="1" si="304"/>
        <v>2.4158335316441306</v>
      </c>
    </row>
    <row r="19489" spans="1:13" x14ac:dyDescent="0.25">
      <c r="A19489" s="9"/>
      <c r="H19489" s="9"/>
      <c r="J19489">
        <v>12</v>
      </c>
      <c r="K19489">
        <f ca="1">SIMULATION!$D$3*SIMULATION!$D$17/$H19477/(SIMULATION!$D$17-$I19477)*(((EXP(-$I19477*$J19489))/(1-EXP(-SIMULATION!$D$4*$I19477)))-(EXP(-SIMULATION!$D$17*$J19489)/(1-EXP(-SIMULATION!$D$4*SIMULATION!$D$17))))</f>
        <v>2.2584610618677341</v>
      </c>
      <c r="L19489">
        <v>-7.9006914971790382E-2</v>
      </c>
      <c r="M19489">
        <f t="shared" ca="1" si="304"/>
        <v>2.0800270207856508</v>
      </c>
    </row>
    <row r="19490" spans="1:13" x14ac:dyDescent="0.25">
      <c r="A19490" s="9"/>
      <c r="H19490" s="9"/>
      <c r="J19490">
        <v>13</v>
      </c>
      <c r="K19490">
        <f ca="1">SIMULATION!$D$3*SIMULATION!$D$17/$H19477/(SIMULATION!$D$17-$I19477)*(((EXP(-$I19477*$J19490))/(1-EXP(-SIMULATION!$D$4*$I19477)))-(EXP(-SIMULATION!$D$17*$J19490)/(1-EXP(-SIMULATION!$D$4*SIMULATION!$D$17))))</f>
        <v>2.1929937141593796</v>
      </c>
      <c r="L19490">
        <v>0.3895128732296177</v>
      </c>
      <c r="M19490">
        <f t="shared" ca="1" si="304"/>
        <v>3.0471929967360909</v>
      </c>
    </row>
    <row r="19491" spans="1:13" x14ac:dyDescent="0.25">
      <c r="A19491" s="9"/>
      <c r="H19491" s="9"/>
      <c r="J19491">
        <v>14</v>
      </c>
      <c r="K19491">
        <f ca="1">SIMULATION!$D$3*SIMULATION!$D$17/$H19477/(SIMULATION!$D$17-$I19477)*(((EXP(-$I19477*$J19491))/(1-EXP(-SIMULATION!$D$4*$I19477)))-(EXP(-SIMULATION!$D$17*$J19491)/(1-EXP(-SIMULATION!$D$4*SIMULATION!$D$17))))</f>
        <v>2.1285359194516347</v>
      </c>
      <c r="L19491">
        <v>-0.25171631477644169</v>
      </c>
      <c r="M19491">
        <f t="shared" ca="1" si="304"/>
        <v>1.5927487019379845</v>
      </c>
    </row>
    <row r="19492" spans="1:13" x14ac:dyDescent="0.25">
      <c r="A19492" s="9"/>
      <c r="H19492" s="9"/>
      <c r="J19492">
        <v>15</v>
      </c>
      <c r="K19492">
        <f ca="1">SIMULATION!$D$3*SIMULATION!$D$17/$H19477/(SIMULATION!$D$17-$I19477)*(((EXP(-$I19477*$J19492))/(1-EXP(-SIMULATION!$D$4*$I19477)))-(EXP(-SIMULATION!$D$17*$J19492)/(1-EXP(-SIMULATION!$D$4*SIMULATION!$D$17))))</f>
        <v>2.0654042330183904</v>
      </c>
      <c r="L19492">
        <v>-0.69643701892699283</v>
      </c>
      <c r="M19492">
        <f t="shared" ca="1" si="304"/>
        <v>0.62698026609587054</v>
      </c>
    </row>
    <row r="19493" spans="1:13" x14ac:dyDescent="0.25">
      <c r="A19493" s="9"/>
      <c r="H19493" s="9"/>
      <c r="J19493">
        <v>16</v>
      </c>
      <c r="K19493">
        <f ca="1">SIMULATION!$D$3*SIMULATION!$D$17/$H19477/(SIMULATION!$D$17-$I19477)*(((EXP(-$I19477*$J19493))/(1-EXP(-SIMULATION!$D$4*$I19477)))-(EXP(-SIMULATION!$D$17*$J19493)/(1-EXP(-SIMULATION!$D$4*SIMULATION!$D$17))))</f>
        <v>2.0037810149695354</v>
      </c>
      <c r="L19493">
        <v>-0.275632112380712</v>
      </c>
      <c r="M19493">
        <f t="shared" ca="1" si="304"/>
        <v>1.4514746210651155</v>
      </c>
    </row>
    <row r="19494" spans="1:13" x14ac:dyDescent="0.25">
      <c r="A19494" s="9"/>
      <c r="H19494" s="9"/>
      <c r="J19494">
        <v>17</v>
      </c>
      <c r="K19494">
        <f ca="1">SIMULATION!$D$3*SIMULATION!$D$17/$H19477/(SIMULATION!$D$17-$I19477)*(((EXP(-$I19477*$J19494))/(1-EXP(-SIMULATION!$D$4*$I19477)))-(EXP(-SIMULATION!$D$17*$J19494)/(1-EXP(-SIMULATION!$D$4*SIMULATION!$D$17))))</f>
        <v>1.9437632484434915</v>
      </c>
      <c r="L19494">
        <v>1.2151265363665534E-3</v>
      </c>
      <c r="M19494">
        <f t="shared" ca="1" si="304"/>
        <v>1.9461251667470891</v>
      </c>
    </row>
    <row r="19495" spans="1:13" x14ac:dyDescent="0.25">
      <c r="A19495" s="9"/>
      <c r="H19495" s="9"/>
      <c r="J19495">
        <v>18</v>
      </c>
      <c r="K19495">
        <f ca="1">SIMULATION!$D$3*SIMULATION!$D$17/$H19477/(SIMULATION!$D$17-$I19477)*(((EXP(-$I19477*$J19495))/(1-EXP(-SIMULATION!$D$4*$I19477)))-(EXP(-SIMULATION!$D$17*$J19495)/(1-EXP(-SIMULATION!$D$4*SIMULATION!$D$17))))</f>
        <v>1.8853938048231791</v>
      </c>
      <c r="L19495">
        <v>-0.7166249737961734</v>
      </c>
      <c r="M19495">
        <f t="shared" ca="1" si="304"/>
        <v>0.5342735188463007</v>
      </c>
    </row>
    <row r="19496" spans="1:13" x14ac:dyDescent="0.25">
      <c r="A19496" s="9"/>
      <c r="H19496" s="9"/>
      <c r="J19496">
        <v>19</v>
      </c>
      <c r="K19496">
        <f ca="1">SIMULATION!$D$3*SIMULATION!$D$17/$H19477/(SIMULATION!$D$17-$I19477)*(((EXP(-$I19477*$J19496))/(1-EXP(-SIMULATION!$D$4*$I19477)))-(EXP(-SIMULATION!$D$17*$J19496)/(1-EXP(-SIMULATION!$D$4*SIMULATION!$D$17))))</f>
        <v>1.8286814611418285</v>
      </c>
      <c r="L19496">
        <v>-0.37592509944870678</v>
      </c>
      <c r="M19496">
        <f t="shared" ca="1" si="304"/>
        <v>1.1412342010020802</v>
      </c>
    </row>
    <row r="19497" spans="1:13" x14ac:dyDescent="0.25">
      <c r="A19497" s="9"/>
      <c r="H19497" s="9"/>
      <c r="J19497">
        <v>20</v>
      </c>
      <c r="K19497">
        <f ca="1">SIMULATION!$D$3*SIMULATION!$D$17/$H19477/(SIMULATION!$D$17-$I19477)*(((EXP(-$I19477*$J19497))/(1-EXP(-SIMULATION!$D$4*$I19477)))-(EXP(-SIMULATION!$D$17*$J19497)/(1-EXP(-SIMULATION!$D$4*SIMULATION!$D$17))))</f>
        <v>1.7736137101653289</v>
      </c>
      <c r="L19497">
        <v>5.6328961953768363E-3</v>
      </c>
      <c r="M19497">
        <f t="shared" ca="1" si="304"/>
        <v>1.7836042920853874</v>
      </c>
    </row>
    <row r="19498" spans="1:13" x14ac:dyDescent="0.25">
      <c r="A19498" s="9"/>
      <c r="H19498" s="9"/>
      <c r="J19498">
        <v>21</v>
      </c>
      <c r="K19498">
        <f ca="1">SIMULATION!$D$3*SIMULATION!$D$17/$H19477/(SIMULATION!$D$17-$I19477)*(((EXP(-$I19477*$J19498))/(1-EXP(-SIMULATION!$D$4*$I19477)))-(EXP(-SIMULATION!$D$17*$J19498)/(1-EXP(-SIMULATION!$D$4*SIMULATION!$D$17))))</f>
        <v>1.7201649523765916</v>
      </c>
      <c r="L19498">
        <v>0.40637951695548241</v>
      </c>
      <c r="M19498">
        <f t="shared" ca="1" si="304"/>
        <v>2.4192047548071414</v>
      </c>
    </row>
    <row r="19499" spans="1:13" x14ac:dyDescent="0.25">
      <c r="A19499" s="9"/>
      <c r="H19499" s="9"/>
      <c r="J19499">
        <v>22</v>
      </c>
      <c r="K19499">
        <f ca="1">SIMULATION!$D$3*SIMULATION!$D$17/$H19477/(SIMULATION!$D$17-$I19477)*(((EXP(-$I19477*$J19499))/(1-EXP(-SIMULATION!$D$4*$I19477)))-(EXP(-SIMULATION!$D$17*$J19499)/(1-EXP(-SIMULATION!$D$4*SIMULATION!$D$17))))</f>
        <v>1.6683017290844824</v>
      </c>
      <c r="L19499">
        <v>2.7620221188218174E-2</v>
      </c>
      <c r="M19499">
        <f t="shared" ca="1" si="304"/>
        <v>1.7143805918504826</v>
      </c>
    </row>
    <row r="19500" spans="1:13" x14ac:dyDescent="0.25">
      <c r="A19500" s="9"/>
      <c r="H19500" s="9"/>
      <c r="J19500">
        <v>23</v>
      </c>
      <c r="K19500">
        <f ca="1">SIMULATION!$D$3*SIMULATION!$D$17/$H19477/(SIMULATION!$D$17-$I19477)*(((EXP(-$I19477*$J19500))/(1-EXP(-SIMULATION!$D$4*$I19477)))-(EXP(-SIMULATION!$D$17*$J19500)/(1-EXP(-SIMULATION!$D$4*SIMULATION!$D$17))))</f>
        <v>1.6179860599118987</v>
      </c>
      <c r="L19500">
        <v>-0.16745116153958328</v>
      </c>
      <c r="M19500">
        <f t="shared" ca="1" si="304"/>
        <v>1.3470524148247975</v>
      </c>
    </row>
    <row r="19501" spans="1:13" x14ac:dyDescent="0.25">
      <c r="A19501" s="9"/>
      <c r="H19501" s="9"/>
      <c r="J19501">
        <v>24</v>
      </c>
      <c r="K19501">
        <f ca="1">SIMULATION!$D$3*SIMULATION!$D$17/$H19477/(SIMULATION!$D$17-$I19477)*(((EXP(-$I19477*$J19501))/(1-EXP(-SIMULATION!$D$4*$I19477)))-(EXP(-SIMULATION!$D$17*$J19501)/(1-EXP(-SIMULATION!$D$4*SIMULATION!$D$17))))</f>
        <v>1.5691775660073009</v>
      </c>
      <c r="L19501">
        <v>0.26077332836611317</v>
      </c>
      <c r="M19501">
        <f t="shared" ca="1" si="304"/>
        <v>1.9783772226924607</v>
      </c>
    </row>
    <row r="19502" spans="1:13" x14ac:dyDescent="0.25">
      <c r="A19502" s="9">
        <v>781</v>
      </c>
      <c r="B19502" s="2">
        <f ca="1">NORMINV(RAND(),SIMULATION!D7,SIMULATION!D8)</f>
        <v>54.214907173369816</v>
      </c>
      <c r="C19502" s="2">
        <v>2</v>
      </c>
      <c r="D19502" s="2">
        <f ca="1">SIMULATION!$D$11*(1+(SIMULATION!$D$12*LN(1+$C19502)))*(1+(SIMULATION!$D$13*(($B19502/63.5)-1)))</f>
        <v>9.5485341587199706</v>
      </c>
      <c r="E19502" s="2">
        <v>-9.1374599200418002E-2</v>
      </c>
      <c r="F19502" s="2">
        <f ca="1">D19502*(1+E19502)</f>
        <v>8.6760406770154326</v>
      </c>
      <c r="G19502" s="2">
        <v>0.90861614833304272</v>
      </c>
      <c r="H19502" s="9">
        <f>SIMULATION!$D$15*EXP($G$19502)</f>
        <v>547.67068553966317</v>
      </c>
      <c r="I19502" s="2">
        <f ca="1">$F19502/$H19502</f>
        <v>1.5841710915139168E-2</v>
      </c>
      <c r="J19502">
        <v>0</v>
      </c>
      <c r="K19502">
        <f ca="1">SIMULATION!$D$3*SIMULATION!$D$17/$H19502/(SIMULATION!$D$17-$I19502)*(((EXP(-$I19502*$J19502))/(1-EXP(-SIMULATION!$D$4*$I19502)))-(EXP(-SIMULATION!$D$17*$J19502)/(1-EXP(-SIMULATION!$D$4*SIMULATION!$D$17))))</f>
        <v>2.2511037652157468</v>
      </c>
      <c r="L19502">
        <v>6.3844886074437709E-2</v>
      </c>
      <c r="M19502">
        <f t="shared" ca="1" si="304"/>
        <v>2.3948252286476839</v>
      </c>
    </row>
    <row r="19503" spans="1:13" x14ac:dyDescent="0.25">
      <c r="A19503" s="9"/>
      <c r="H19503" s="9"/>
      <c r="J19503">
        <v>1</v>
      </c>
      <c r="K19503">
        <f ca="1">SIMULATION!$D$3*SIMULATION!$D$17/$H19502/(SIMULATION!$D$17-$I19502)*(((EXP(-$I19502*$J19503))/(1-EXP(-SIMULATION!$D$4*$I19502)))-(EXP(-SIMULATION!$D$17*$J19503)/(1-EXP(-SIMULATION!$D$4*SIMULATION!$D$17))))</f>
        <v>2.5733834179357928</v>
      </c>
      <c r="L19503">
        <v>0.42995155870042234</v>
      </c>
      <c r="M19503">
        <f t="shared" ca="1" si="304"/>
        <v>3.6798136296111075</v>
      </c>
    </row>
    <row r="19504" spans="1:13" x14ac:dyDescent="0.25">
      <c r="A19504" s="9"/>
      <c r="H19504" s="9"/>
      <c r="J19504">
        <v>2</v>
      </c>
      <c r="K19504">
        <f ca="1">SIMULATION!$D$3*SIMULATION!$D$17/$H19502/(SIMULATION!$D$17-$I19502)*(((EXP(-$I19502*$J19504))/(1-EXP(-SIMULATION!$D$4*$I19502)))-(EXP(-SIMULATION!$D$17*$J19504)/(1-EXP(-SIMULATION!$D$4*SIMULATION!$D$17))))</f>
        <v>2.7621350451679807</v>
      </c>
      <c r="L19504">
        <v>-0.27230001219751537</v>
      </c>
      <c r="M19504">
        <f t="shared" ca="1" si="304"/>
        <v>2.0100056386775549</v>
      </c>
    </row>
    <row r="19505" spans="1:13" x14ac:dyDescent="0.25">
      <c r="A19505" s="9"/>
      <c r="H19505" s="9"/>
      <c r="J19505">
        <v>3</v>
      </c>
      <c r="K19505">
        <f ca="1">SIMULATION!$D$3*SIMULATION!$D$17/$H19502/(SIMULATION!$D$17-$I19502)*(((EXP(-$I19502*$J19505))/(1-EXP(-SIMULATION!$D$4*$I19502)))-(EXP(-SIMULATION!$D$17*$J19505)/(1-EXP(-SIMULATION!$D$4*SIMULATION!$D$17))))</f>
        <v>2.8655980084076975</v>
      </c>
      <c r="L19505">
        <v>-0.30728069252354406</v>
      </c>
      <c r="M19505">
        <f t="shared" ca="1" si="304"/>
        <v>1.9850550678900916</v>
      </c>
    </row>
    <row r="19506" spans="1:13" x14ac:dyDescent="0.25">
      <c r="A19506" s="9"/>
      <c r="H19506" s="9"/>
      <c r="J19506">
        <v>4</v>
      </c>
      <c r="K19506">
        <f ca="1">SIMULATION!$D$3*SIMULATION!$D$17/$H19502/(SIMULATION!$D$17-$I19502)*(((EXP(-$I19502*$J19506))/(1-EXP(-SIMULATION!$D$4*$I19502)))-(EXP(-SIMULATION!$D$17*$J19506)/(1-EXP(-SIMULATION!$D$4*SIMULATION!$D$17))))</f>
        <v>2.9146808712637657</v>
      </c>
      <c r="L19506">
        <v>-0.67931025723714045</v>
      </c>
      <c r="M19506">
        <f t="shared" ca="1" si="304"/>
        <v>0.9347082588414044</v>
      </c>
    </row>
    <row r="19507" spans="1:13" x14ac:dyDescent="0.25">
      <c r="A19507" s="9"/>
      <c r="H19507" s="9"/>
      <c r="J19507">
        <v>5</v>
      </c>
      <c r="K19507">
        <f ca="1">SIMULATION!$D$3*SIMULATION!$D$17/$H19502/(SIMULATION!$D$17-$I19502)*(((EXP(-$I19502*$J19507))/(1-EXP(-SIMULATION!$D$4*$I19502)))-(EXP(-SIMULATION!$D$17*$J19507)/(1-EXP(-SIMULATION!$D$4*SIMULATION!$D$17))))</f>
        <v>2.9291862703381173</v>
      </c>
      <c r="L19507">
        <v>0.4819338959069614</v>
      </c>
      <c r="M19507">
        <f t="shared" ca="1" si="304"/>
        <v>4.3408604214393485</v>
      </c>
    </row>
    <row r="19508" spans="1:13" x14ac:dyDescent="0.25">
      <c r="A19508" s="9"/>
      <c r="H19508" s="9"/>
      <c r="J19508">
        <v>6</v>
      </c>
      <c r="K19508">
        <f ca="1">SIMULATION!$D$3*SIMULATION!$D$17/$H19502/(SIMULATION!$D$17-$I19502)*(((EXP(-$I19502*$J19508))/(1-EXP(-SIMULATION!$D$4*$I19502)))-(EXP(-SIMULATION!$D$17*$J19508)/(1-EXP(-SIMULATION!$D$4*SIMULATION!$D$17))))</f>
        <v>2.9217999625161615</v>
      </c>
      <c r="L19508">
        <v>4.1090604548369158E-2</v>
      </c>
      <c r="M19508">
        <f t="shared" ca="1" si="304"/>
        <v>3.0418584893453531</v>
      </c>
    </row>
    <row r="19509" spans="1:13" x14ac:dyDescent="0.25">
      <c r="A19509" s="9"/>
      <c r="H19509" s="9"/>
      <c r="J19509">
        <v>7</v>
      </c>
      <c r="K19509">
        <f ca="1">SIMULATION!$D$3*SIMULATION!$D$17/$H19502/(SIMULATION!$D$17-$I19502)*(((EXP(-$I19502*$J19509))/(1-EXP(-SIMULATION!$D$4*$I19502)))-(EXP(-SIMULATION!$D$17*$J19509)/(1-EXP(-SIMULATION!$D$4*SIMULATION!$D$17))))</f>
        <v>2.9006471022412468</v>
      </c>
      <c r="L19509">
        <v>0.2556200691081863</v>
      </c>
      <c r="M19509">
        <f t="shared" ca="1" si="304"/>
        <v>3.6421107149746144</v>
      </c>
    </row>
    <row r="19510" spans="1:13" x14ac:dyDescent="0.25">
      <c r="A19510" s="9"/>
      <c r="H19510" s="9"/>
      <c r="J19510">
        <v>8</v>
      </c>
      <c r="K19510">
        <f ca="1">SIMULATION!$D$3*SIMULATION!$D$17/$H19502/(SIMULATION!$D$17-$I19502)*(((EXP(-$I19502*$J19510))/(1-EXP(-SIMULATION!$D$4*$I19502)))-(EXP(-SIMULATION!$D$17*$J19510)/(1-EXP(-SIMULATION!$D$4*SIMULATION!$D$17))))</f>
        <v>2.8709303649977298</v>
      </c>
      <c r="L19510">
        <v>2.2342820351274061E-2</v>
      </c>
      <c r="M19510">
        <f t="shared" ca="1" si="304"/>
        <v>2.9350750463838917</v>
      </c>
    </row>
    <row r="19511" spans="1:13" x14ac:dyDescent="0.25">
      <c r="A19511" s="9"/>
      <c r="H19511" s="9"/>
      <c r="J19511">
        <v>9</v>
      </c>
      <c r="K19511">
        <f ca="1">SIMULATION!$D$3*SIMULATION!$D$17/$H19502/(SIMULATION!$D$17-$I19502)*(((EXP(-$I19502*$J19511))/(1-EXP(-SIMULATION!$D$4*$I19502)))-(EXP(-SIMULATION!$D$17*$J19511)/(1-EXP(-SIMULATION!$D$4*SIMULATION!$D$17))))</f>
        <v>2.8359796955719077</v>
      </c>
      <c r="L19511">
        <v>0.27374575337975371</v>
      </c>
      <c r="M19511">
        <f t="shared" ca="1" si="304"/>
        <v>3.6123170939059239</v>
      </c>
    </row>
    <row r="19512" spans="1:13" x14ac:dyDescent="0.25">
      <c r="A19512" s="9"/>
      <c r="H19512" s="9"/>
      <c r="J19512">
        <v>10</v>
      </c>
      <c r="K19512">
        <f ca="1">SIMULATION!$D$3*SIMULATION!$D$17/$H19502/(SIMULATION!$D$17-$I19502)*(((EXP(-$I19502*$J19512))/(1-EXP(-SIMULATION!$D$4*$I19502)))-(EXP(-SIMULATION!$D$17*$J19512)/(1-EXP(-SIMULATION!$D$4*SIMULATION!$D$17))))</f>
        <v>2.7979250112034424</v>
      </c>
      <c r="L19512">
        <v>0.2325757703196305</v>
      </c>
      <c r="M19512">
        <f t="shared" ca="1" si="304"/>
        <v>3.448654575980644</v>
      </c>
    </row>
    <row r="19513" spans="1:13" x14ac:dyDescent="0.25">
      <c r="A19513" s="9"/>
      <c r="H19513" s="9"/>
      <c r="J19513">
        <v>11</v>
      </c>
      <c r="K19513">
        <f ca="1">SIMULATION!$D$3*SIMULATION!$D$17/$H19502/(SIMULATION!$D$17-$I19502)*(((EXP(-$I19502*$J19513))/(1-EXP(-SIMULATION!$D$4*$I19502)))-(EXP(-SIMULATION!$D$17*$J19513)/(1-EXP(-SIMULATION!$D$4*SIMULATION!$D$17))))</f>
        <v>2.7581272850934435</v>
      </c>
      <c r="L19513">
        <v>0.14902855464925657</v>
      </c>
      <c r="M19513">
        <f t="shared" ca="1" si="304"/>
        <v>3.1691670079295977</v>
      </c>
    </row>
    <row r="19514" spans="1:13" x14ac:dyDescent="0.25">
      <c r="A19514" s="9"/>
      <c r="H19514" s="9"/>
      <c r="J19514">
        <v>12</v>
      </c>
      <c r="K19514">
        <f ca="1">SIMULATION!$D$3*SIMULATION!$D$17/$H19502/(SIMULATION!$D$17-$I19502)*(((EXP(-$I19502*$J19514))/(1-EXP(-SIMULATION!$D$4*$I19502)))-(EXP(-SIMULATION!$D$17*$J19514)/(1-EXP(-SIMULATION!$D$4*SIMULATION!$D$17))))</f>
        <v>2.717454794195294</v>
      </c>
      <c r="L19514">
        <v>-0.13289619092184232</v>
      </c>
      <c r="M19514">
        <f t="shared" ca="1" si="304"/>
        <v>2.3563154030444404</v>
      </c>
    </row>
    <row r="19515" spans="1:13" x14ac:dyDescent="0.25">
      <c r="A19515" s="9"/>
      <c r="H19515" s="9"/>
      <c r="J19515">
        <v>13</v>
      </c>
      <c r="K19515">
        <f ca="1">SIMULATION!$D$3*SIMULATION!$D$17/$H19502/(SIMULATION!$D$17-$I19502)*(((EXP(-$I19502*$J19515))/(1-EXP(-SIMULATION!$D$4*$I19502)))-(EXP(-SIMULATION!$D$17*$J19515)/(1-EXP(-SIMULATION!$D$4*SIMULATION!$D$17))))</f>
        <v>2.6764601445345417</v>
      </c>
      <c r="L19515">
        <v>-3.2894214674837038E-2</v>
      </c>
      <c r="M19515">
        <f t="shared" ca="1" si="304"/>
        <v>2.5884200899715775</v>
      </c>
    </row>
    <row r="19516" spans="1:13" x14ac:dyDescent="0.25">
      <c r="A19516" s="9"/>
      <c r="H19516" s="9"/>
      <c r="J19516">
        <v>14</v>
      </c>
      <c r="K19516">
        <f ca="1">SIMULATION!$D$3*SIMULATION!$D$17/$H19502/(SIMULATION!$D$17-$I19502)*(((EXP(-$I19502*$J19516))/(1-EXP(-SIMULATION!$D$4*$I19502)))-(EXP(-SIMULATION!$D$17*$J19516)/(1-EXP(-SIMULATION!$D$4*SIMULATION!$D$17))))</f>
        <v>2.6354937123759612</v>
      </c>
      <c r="L19516">
        <v>-0.11981817782429086</v>
      </c>
      <c r="M19516">
        <f t="shared" ca="1" si="304"/>
        <v>2.3197136580916977</v>
      </c>
    </row>
    <row r="19517" spans="1:13" x14ac:dyDescent="0.25">
      <c r="A19517" s="9"/>
      <c r="H19517" s="9"/>
      <c r="J19517">
        <v>15</v>
      </c>
      <c r="K19517">
        <f ca="1">SIMULATION!$D$3*SIMULATION!$D$17/$H19502/(SIMULATION!$D$17-$I19502)*(((EXP(-$I19502*$J19517))/(1-EXP(-SIMULATION!$D$4*$I19502)))-(EXP(-SIMULATION!$D$17*$J19517)/(1-EXP(-SIMULATION!$D$4*SIMULATION!$D$17))))</f>
        <v>2.5947763391369127</v>
      </c>
      <c r="L19517">
        <v>-0.18238681478948021</v>
      </c>
      <c r="M19517">
        <f t="shared" ca="1" si="304"/>
        <v>2.1215233475506232</v>
      </c>
    </row>
    <row r="19518" spans="1:13" x14ac:dyDescent="0.25">
      <c r="A19518" s="9"/>
      <c r="H19518" s="9"/>
      <c r="J19518">
        <v>16</v>
      </c>
      <c r="K19518">
        <f ca="1">SIMULATION!$D$3*SIMULATION!$D$17/$H19502/(SIMULATION!$D$17-$I19502)*(((EXP(-$I19502*$J19518))/(1-EXP(-SIMULATION!$D$4*$I19502)))-(EXP(-SIMULATION!$D$17*$J19518)/(1-EXP(-SIMULATION!$D$4*SIMULATION!$D$17))))</f>
        <v>2.5544459151269634</v>
      </c>
      <c r="L19518">
        <v>-3.9602050215659691E-3</v>
      </c>
      <c r="M19518">
        <f t="shared" ca="1" si="304"/>
        <v>2.5443297855865588</v>
      </c>
    </row>
    <row r="19519" spans="1:13" x14ac:dyDescent="0.25">
      <c r="A19519" s="9"/>
      <c r="H19519" s="9"/>
      <c r="J19519">
        <v>17</v>
      </c>
      <c r="K19519">
        <f ca="1">SIMULATION!$D$3*SIMULATION!$D$17/$H19502/(SIMULATION!$D$17-$I19502)*(((EXP(-$I19502*$J19519))/(1-EXP(-SIMULATION!$D$4*$I19502)))-(EXP(-SIMULATION!$D$17*$J19519)/(1-EXP(-SIMULATION!$D$4*SIMULATION!$D$17))))</f>
        <v>2.5145872306280368</v>
      </c>
      <c r="L19519">
        <v>0.13718385271609576</v>
      </c>
      <c r="M19519">
        <f t="shared" ca="1" si="304"/>
        <v>2.8595479949162885</v>
      </c>
    </row>
    <row r="19520" spans="1:13" x14ac:dyDescent="0.25">
      <c r="A19520" s="9"/>
      <c r="H19520" s="9"/>
      <c r="J19520">
        <v>18</v>
      </c>
      <c r="K19520">
        <f ca="1">SIMULATION!$D$3*SIMULATION!$D$17/$H19502/(SIMULATION!$D$17-$I19502)*(((EXP(-$I19502*$J19520))/(1-EXP(-SIMULATION!$D$4*$I19502)))-(EXP(-SIMULATION!$D$17*$J19520)/(1-EXP(-SIMULATION!$D$4*SIMULATION!$D$17))))</f>
        <v>2.4752511042945047</v>
      </c>
      <c r="L19520">
        <v>2.5847155724952449E-2</v>
      </c>
      <c r="M19520">
        <f t="shared" ca="1" si="304"/>
        <v>2.5392293050455654</v>
      </c>
    </row>
    <row r="19521" spans="1:13" x14ac:dyDescent="0.25">
      <c r="A19521" s="9"/>
      <c r="H19521" s="9"/>
      <c r="J19521">
        <v>19</v>
      </c>
      <c r="K19521">
        <f ca="1">SIMULATION!$D$3*SIMULATION!$D$17/$H19502/(SIMULATION!$D$17-$I19502)*(((EXP(-$I19502*$J19521))/(1-EXP(-SIMULATION!$D$4*$I19502)))-(EXP(-SIMULATION!$D$17*$J19521)/(1-EXP(-SIMULATION!$D$4*SIMULATION!$D$17))))</f>
        <v>2.4364666402136717</v>
      </c>
      <c r="L19521">
        <v>-0.31437809335619482</v>
      </c>
      <c r="M19521">
        <f t="shared" ca="1" si="304"/>
        <v>1.6704949033373238</v>
      </c>
    </row>
    <row r="19522" spans="1:13" x14ac:dyDescent="0.25">
      <c r="A19522" s="9"/>
      <c r="H19522" s="9"/>
      <c r="J19522">
        <v>20</v>
      </c>
      <c r="K19522">
        <f ca="1">SIMULATION!$D$3*SIMULATION!$D$17/$H19502/(SIMULATION!$D$17-$I19502)*(((EXP(-$I19502*$J19522))/(1-EXP(-SIMULATION!$D$4*$I19502)))-(EXP(-SIMULATION!$D$17*$J19522)/(1-EXP(-SIMULATION!$D$4*SIMULATION!$D$17))))</f>
        <v>2.398249081658915</v>
      </c>
      <c r="L19522">
        <v>0.11136722239437448</v>
      </c>
      <c r="M19522">
        <f t="shared" ca="1" si="304"/>
        <v>2.6653354204931277</v>
      </c>
    </row>
    <row r="19523" spans="1:13" x14ac:dyDescent="0.25">
      <c r="A19523" s="9"/>
      <c r="H19523" s="9"/>
      <c r="J19523">
        <v>21</v>
      </c>
      <c r="K19523">
        <f ca="1">SIMULATION!$D$3*SIMULATION!$D$17/$H19502/(SIMULATION!$D$17-$I19502)*(((EXP(-$I19502*$J19523))/(1-EXP(-SIMULATION!$D$4*$I19502)))-(EXP(-SIMULATION!$D$17*$J19523)/(1-EXP(-SIMULATION!$D$4*SIMULATION!$D$17))))</f>
        <v>2.3606048431102336</v>
      </c>
      <c r="L19523">
        <v>-0.34067675216453014</v>
      </c>
      <c r="M19523">
        <f t="shared" ref="M19523:M19586" ca="1" si="305">$K19523*(1+$L19523)</f>
        <v>1.5564016520155788</v>
      </c>
    </row>
    <row r="19524" spans="1:13" x14ac:dyDescent="0.25">
      <c r="A19524" s="9"/>
      <c r="H19524" s="9"/>
      <c r="J19524">
        <v>22</v>
      </c>
      <c r="K19524">
        <f ca="1">SIMULATION!$D$3*SIMULATION!$D$17/$H19502/(SIMULATION!$D$17-$I19502)*(((EXP(-$I19502*$J19524))/(1-EXP(-SIMULATION!$D$4*$I19502)))-(EXP(-SIMULATION!$D$17*$J19524)/(1-EXP(-SIMULATION!$D$4*SIMULATION!$D$17))))</f>
        <v>2.323534734053486</v>
      </c>
      <c r="L19524">
        <v>0.25058115193487834</v>
      </c>
      <c r="M19524">
        <f t="shared" ca="1" si="305"/>
        <v>2.9057687442733098</v>
      </c>
    </row>
    <row r="19525" spans="1:13" x14ac:dyDescent="0.25">
      <c r="A19525" s="9"/>
      <c r="H19525" s="9"/>
      <c r="J19525">
        <v>23</v>
      </c>
      <c r="K19525">
        <f ca="1">SIMULATION!$D$3*SIMULATION!$D$17/$H19502/(SIMULATION!$D$17-$I19502)*(((EXP(-$I19502*$J19525))/(1-EXP(-SIMULATION!$D$4*$I19502)))-(EXP(-SIMULATION!$D$17*$J19525)/(1-EXP(-SIMULATION!$D$4*SIMULATION!$D$17))))</f>
        <v>2.2870360240407597</v>
      </c>
      <c r="L19525">
        <v>0.41386984823421197</v>
      </c>
      <c r="M19525">
        <f t="shared" ca="1" si="305"/>
        <v>3.2335712762166846</v>
      </c>
    </row>
    <row r="19526" spans="1:13" x14ac:dyDescent="0.25">
      <c r="A19526" s="9"/>
      <c r="H19526" s="9"/>
      <c r="J19526">
        <v>24</v>
      </c>
      <c r="K19526">
        <f ca="1">SIMULATION!$D$3*SIMULATION!$D$17/$H19502/(SIMULATION!$D$17-$I19502)*(((EXP(-$I19502*$J19526))/(1-EXP(-SIMULATION!$D$4*$I19502)))-(EXP(-SIMULATION!$D$17*$J19526)/(1-EXP(-SIMULATION!$D$4*SIMULATION!$D$17))))</f>
        <v>2.2511037652157468</v>
      </c>
      <c r="L19526">
        <v>2.6642116731417018E-2</v>
      </c>
      <c r="M19526">
        <f t="shared" ca="1" si="305"/>
        <v>2.3110779345031571</v>
      </c>
    </row>
    <row r="19527" spans="1:13" x14ac:dyDescent="0.25">
      <c r="A19527" s="9">
        <v>782</v>
      </c>
      <c r="B19527" s="2">
        <f ca="1">NORMINV(RAND(),SIMULATION!D7,SIMULATION!D8)</f>
        <v>68.328906008842253</v>
      </c>
      <c r="C19527" s="2">
        <v>2</v>
      </c>
      <c r="D19527" s="2">
        <f ca="1">SIMULATION!$D$11*(1+(SIMULATION!$D$12*LN(1+$C19527)))*(1+(SIMULATION!$D$13*(($B19527/63.5)-1)))</f>
        <v>10.596664231115785</v>
      </c>
      <c r="E19527" s="2">
        <v>-0.23132624841940039</v>
      </c>
      <c r="F19527" s="2">
        <f ca="1">D19527*(1+E19527)</f>
        <v>8.1453776487717207</v>
      </c>
      <c r="G19527" s="2">
        <v>0.51468627978740911</v>
      </c>
      <c r="H19527" s="9">
        <f>SIMULATION!$D$15*EXP($G$19527)</f>
        <v>369.34985041154829</v>
      </c>
      <c r="I19527" s="2">
        <f ca="1">$F19527/$H19527</f>
        <v>2.2053285359925633E-2</v>
      </c>
      <c r="J19527">
        <v>0</v>
      </c>
      <c r="K19527">
        <f ca="1">SIMULATION!$D$3*SIMULATION!$D$17/$H19527/(SIMULATION!$D$17-$I19527)*(((EXP(-$I19527*$J19527))/(1-EXP(-SIMULATION!$D$4*$I19527)))-(EXP(-SIMULATION!$D$17*$J19527)/(1-EXP(-SIMULATION!$D$4*SIMULATION!$D$17))))</f>
        <v>2.2455292526172359</v>
      </c>
      <c r="L19527">
        <v>0.24232440844406269</v>
      </c>
      <c r="M19527">
        <f t="shared" ca="1" si="305"/>
        <v>2.7896758004015458</v>
      </c>
    </row>
    <row r="19528" spans="1:13" x14ac:dyDescent="0.25">
      <c r="A19528" s="9"/>
      <c r="H19528" s="9"/>
      <c r="J19528">
        <v>1</v>
      </c>
      <c r="K19528">
        <f ca="1">SIMULATION!$D$3*SIMULATION!$D$17/$H19527/(SIMULATION!$D$17-$I19527)*(((EXP(-$I19527*$J19528))/(1-EXP(-SIMULATION!$D$4*$I19527)))-(EXP(-SIMULATION!$D$17*$J19528)/(1-EXP(-SIMULATION!$D$4*SIMULATION!$D$17))))</f>
        <v>2.7251262486115801</v>
      </c>
      <c r="L19528">
        <v>0.38889555553249777</v>
      </c>
      <c r="M19528">
        <f t="shared" ca="1" si="305"/>
        <v>3.7849157349615723</v>
      </c>
    </row>
    <row r="19529" spans="1:13" x14ac:dyDescent="0.25">
      <c r="A19529" s="9"/>
      <c r="H19529" s="9"/>
      <c r="J19529">
        <v>2</v>
      </c>
      <c r="K19529">
        <f ca="1">SIMULATION!$D$3*SIMULATION!$D$17/$H19527/(SIMULATION!$D$17-$I19527)*(((EXP(-$I19527*$J19529))/(1-EXP(-SIMULATION!$D$4*$I19527)))-(EXP(-SIMULATION!$D$17*$J19529)/(1-EXP(-SIMULATION!$D$4*SIMULATION!$D$17))))</f>
        <v>3.0044105772255016</v>
      </c>
      <c r="L19529">
        <v>-0.18737578023154039</v>
      </c>
      <c r="M19529">
        <f t="shared" ca="1" si="305"/>
        <v>2.4414568011819808</v>
      </c>
    </row>
    <row r="19530" spans="1:13" x14ac:dyDescent="0.25">
      <c r="A19530" s="9"/>
      <c r="H19530" s="9"/>
      <c r="J19530">
        <v>3</v>
      </c>
      <c r="K19530">
        <f ca="1">SIMULATION!$D$3*SIMULATION!$D$17/$H19527/(SIMULATION!$D$17-$I19527)*(((EXP(-$I19527*$J19530))/(1-EXP(-SIMULATION!$D$4*$I19527)))-(EXP(-SIMULATION!$D$17*$J19530)/(1-EXP(-SIMULATION!$D$4*SIMULATION!$D$17))))</f>
        <v>3.155941576227693</v>
      </c>
      <c r="L19530">
        <v>0.55057036090248057</v>
      </c>
      <c r="M19530">
        <f t="shared" ca="1" si="305"/>
        <v>4.8935094688385172</v>
      </c>
    </row>
    <row r="19531" spans="1:13" x14ac:dyDescent="0.25">
      <c r="A19531" s="9"/>
      <c r="H19531" s="9"/>
      <c r="J19531">
        <v>4</v>
      </c>
      <c r="K19531">
        <f ca="1">SIMULATION!$D$3*SIMULATION!$D$17/$H19527/(SIMULATION!$D$17-$I19527)*(((EXP(-$I19527*$J19531))/(1-EXP(-SIMULATION!$D$4*$I19527)))-(EXP(-SIMULATION!$D$17*$J19531)/(1-EXP(-SIMULATION!$D$4*SIMULATION!$D$17))))</f>
        <v>3.2262036842264821</v>
      </c>
      <c r="L19531">
        <v>6.6494321963607786E-2</v>
      </c>
      <c r="M19531">
        <f t="shared" ca="1" si="305"/>
        <v>3.4407279107256157</v>
      </c>
    </row>
    <row r="19532" spans="1:13" x14ac:dyDescent="0.25">
      <c r="A19532" s="9"/>
      <c r="H19532" s="9"/>
      <c r="J19532">
        <v>5</v>
      </c>
      <c r="K19532">
        <f ca="1">SIMULATION!$D$3*SIMULATION!$D$17/$H19527/(SIMULATION!$D$17-$I19527)*(((EXP(-$I19527*$J19532))/(1-EXP(-SIMULATION!$D$4*$I19527)))-(EXP(-SIMULATION!$D$17*$J19532)/(1-EXP(-SIMULATION!$D$4*SIMULATION!$D$17))))</f>
        <v>3.2449722025652288</v>
      </c>
      <c r="L19532">
        <v>9.4195180685717889E-3</v>
      </c>
      <c r="M19532">
        <f t="shared" ca="1" si="305"/>
        <v>3.2755382768593053</v>
      </c>
    </row>
    <row r="19533" spans="1:13" x14ac:dyDescent="0.25">
      <c r="A19533" s="9"/>
      <c r="H19533" s="9"/>
      <c r="J19533">
        <v>6</v>
      </c>
      <c r="K19533">
        <f ca="1">SIMULATION!$D$3*SIMULATION!$D$17/$H19527/(SIMULATION!$D$17-$I19527)*(((EXP(-$I19527*$J19533))/(1-EXP(-SIMULATION!$D$4*$I19527)))-(EXP(-SIMULATION!$D$17*$J19533)/(1-EXP(-SIMULATION!$D$4*SIMULATION!$D$17))))</f>
        <v>3.2313150965587316</v>
      </c>
      <c r="L19533">
        <v>0.32048288426397231</v>
      </c>
      <c r="M19533">
        <f t="shared" ca="1" si="305"/>
        <v>4.2668962786695905</v>
      </c>
    </row>
    <row r="19534" spans="1:13" x14ac:dyDescent="0.25">
      <c r="A19534" s="9"/>
      <c r="H19534" s="9"/>
      <c r="J19534">
        <v>7</v>
      </c>
      <c r="K19534">
        <f ca="1">SIMULATION!$D$3*SIMULATION!$D$17/$H19527/(SIMULATION!$D$17-$I19527)*(((EXP(-$I19527*$J19534))/(1-EXP(-SIMULATION!$D$4*$I19527)))-(EXP(-SIMULATION!$D$17*$J19534)/(1-EXP(-SIMULATION!$D$4*SIMULATION!$D$17))))</f>
        <v>3.1974390892142366</v>
      </c>
      <c r="L19534">
        <v>-0.32835208375198532</v>
      </c>
      <c r="M19534">
        <f t="shared" ca="1" si="305"/>
        <v>2.1475533016006918</v>
      </c>
    </row>
    <row r="19535" spans="1:13" x14ac:dyDescent="0.25">
      <c r="A19535" s="9"/>
      <c r="H19535" s="9"/>
      <c r="J19535">
        <v>8</v>
      </c>
      <c r="K19535">
        <f ca="1">SIMULATION!$D$3*SIMULATION!$D$17/$H19527/(SIMULATION!$D$17-$I19527)*(((EXP(-$I19527*$J19535))/(1-EXP(-SIMULATION!$D$4*$I19527)))-(EXP(-SIMULATION!$D$17*$J19535)/(1-EXP(-SIMULATION!$D$4*SIMULATION!$D$17))))</f>
        <v>3.151154325380022</v>
      </c>
      <c r="L19535">
        <v>-0.11073846895237159</v>
      </c>
      <c r="M19535">
        <f t="shared" ca="1" si="305"/>
        <v>2.8022003199547951</v>
      </c>
    </row>
    <row r="19536" spans="1:13" x14ac:dyDescent="0.25">
      <c r="A19536" s="9"/>
      <c r="H19536" s="9"/>
      <c r="J19536">
        <v>9</v>
      </c>
      <c r="K19536">
        <f ca="1">SIMULATION!$D$3*SIMULATION!$D$17/$H19527/(SIMULATION!$D$17-$I19527)*(((EXP(-$I19527*$J19536))/(1-EXP(-SIMULATION!$D$4*$I19527)))-(EXP(-SIMULATION!$D$17*$J19536)/(1-EXP(-SIMULATION!$D$4*SIMULATION!$D$17))))</f>
        <v>3.0974537824208754</v>
      </c>
      <c r="L19536">
        <v>-0.58891408871446627</v>
      </c>
      <c r="M19536">
        <f t="shared" ca="1" si="305"/>
        <v>1.273319610811309</v>
      </c>
    </row>
    <row r="19537" spans="1:13" x14ac:dyDescent="0.25">
      <c r="A19537" s="9"/>
      <c r="H19537" s="9"/>
      <c r="J19537">
        <v>10</v>
      </c>
      <c r="K19537">
        <f ca="1">SIMULATION!$D$3*SIMULATION!$D$17/$H19527/(SIMULATION!$D$17-$I19527)*(((EXP(-$I19527*$J19537))/(1-EXP(-SIMULATION!$D$4*$I19527)))-(EXP(-SIMULATION!$D$17*$J19537)/(1-EXP(-SIMULATION!$D$4*SIMULATION!$D$17))))</f>
        <v>3.0395253891071916</v>
      </c>
      <c r="L19537">
        <v>-8.7981799934280583E-2</v>
      </c>
      <c r="M19537">
        <f t="shared" ca="1" si="305"/>
        <v>2.7721024744275962</v>
      </c>
    </row>
    <row r="19538" spans="1:13" x14ac:dyDescent="0.25">
      <c r="A19538" s="9"/>
      <c r="H19538" s="9"/>
      <c r="J19538">
        <v>11</v>
      </c>
      <c r="K19538">
        <f ca="1">SIMULATION!$D$3*SIMULATION!$D$17/$H19527/(SIMULATION!$D$17-$I19527)*(((EXP(-$I19527*$J19538))/(1-EXP(-SIMULATION!$D$4*$I19527)))-(EXP(-SIMULATION!$D$17*$J19538)/(1-EXP(-SIMULATION!$D$4*SIMULATION!$D$17))))</f>
        <v>2.9794006102825725</v>
      </c>
      <c r="L19538">
        <v>0.29750384770061927</v>
      </c>
      <c r="M19538">
        <f t="shared" ca="1" si="305"/>
        <v>3.8657837556832111</v>
      </c>
    </row>
    <row r="19539" spans="1:13" x14ac:dyDescent="0.25">
      <c r="A19539" s="9"/>
      <c r="H19539" s="9"/>
      <c r="J19539">
        <v>12</v>
      </c>
      <c r="K19539">
        <f ca="1">SIMULATION!$D$3*SIMULATION!$D$17/$H19527/(SIMULATION!$D$17-$I19527)*(((EXP(-$I19527*$J19539))/(1-EXP(-SIMULATION!$D$4*$I19527)))-(EXP(-SIMULATION!$D$17*$J19539)/(1-EXP(-SIMULATION!$D$4*SIMULATION!$D$17))))</f>
        <v>2.9183700701011577</v>
      </c>
      <c r="L19539">
        <v>0.11410564049484187</v>
      </c>
      <c r="M19539">
        <f t="shared" ca="1" si="305"/>
        <v>3.2513725561510269</v>
      </c>
    </row>
    <row r="19540" spans="1:13" x14ac:dyDescent="0.25">
      <c r="A19540" s="9"/>
      <c r="H19540" s="9"/>
      <c r="J19540">
        <v>13</v>
      </c>
      <c r="K19540">
        <f ca="1">SIMULATION!$D$3*SIMULATION!$D$17/$H19527/(SIMULATION!$D$17-$I19527)*(((EXP(-$I19527*$J19540))/(1-EXP(-SIMULATION!$D$4*$I19527)))-(EXP(-SIMULATION!$D$17*$J19540)/(1-EXP(-SIMULATION!$D$4*SIMULATION!$D$17))))</f>
        <v>2.8572498880463946</v>
      </c>
      <c r="L19540">
        <v>0.12713292808314061</v>
      </c>
      <c r="M19540">
        <f t="shared" ca="1" si="305"/>
        <v>3.2205004325789583</v>
      </c>
    </row>
    <row r="19541" spans="1:13" x14ac:dyDescent="0.25">
      <c r="A19541" s="9"/>
      <c r="H19541" s="9"/>
      <c r="J19541">
        <v>14</v>
      </c>
      <c r="K19541">
        <f ca="1">SIMULATION!$D$3*SIMULATION!$D$17/$H19527/(SIMULATION!$D$17-$I19527)*(((EXP(-$I19527*$J19541))/(1-EXP(-SIMULATION!$D$4*$I19527)))-(EXP(-SIMULATION!$D$17*$J19541)/(1-EXP(-SIMULATION!$D$4*SIMULATION!$D$17))))</f>
        <v>2.7965523481947407</v>
      </c>
      <c r="L19541">
        <v>0.23757914409215294</v>
      </c>
      <c r="M19541">
        <f t="shared" ca="1" si="305"/>
        <v>3.4609548614877474</v>
      </c>
    </row>
    <row r="19542" spans="1:13" x14ac:dyDescent="0.25">
      <c r="A19542" s="9"/>
      <c r="H19542" s="9"/>
      <c r="J19542">
        <v>15</v>
      </c>
      <c r="K19542">
        <f ca="1">SIMULATION!$D$3*SIMULATION!$D$17/$H19527/(SIMULATION!$D$17-$I19527)*(((EXP(-$I19527*$J19542))/(1-EXP(-SIMULATION!$D$4*$I19527)))-(EXP(-SIMULATION!$D$17*$J19542)/(1-EXP(-SIMULATION!$D$4*SIMULATION!$D$17))))</f>
        <v>2.7365952630164121</v>
      </c>
      <c r="L19542">
        <v>4.9400623309112442E-2</v>
      </c>
      <c r="M19542">
        <f t="shared" ca="1" si="305"/>
        <v>2.8717847747541874</v>
      </c>
    </row>
    <row r="19543" spans="1:13" x14ac:dyDescent="0.25">
      <c r="A19543" s="9"/>
      <c r="H19543" s="9"/>
      <c r="J19543">
        <v>16</v>
      </c>
      <c r="K19543">
        <f ca="1">SIMULATION!$D$3*SIMULATION!$D$17/$H19527/(SIMULATION!$D$17-$I19527)*(((EXP(-$I19527*$J19543))/(1-EXP(-SIMULATION!$D$4*$I19527)))-(EXP(-SIMULATION!$D$17*$J19543)/(1-EXP(-SIMULATION!$D$4*SIMULATION!$D$17))))</f>
        <v>2.677572051260773</v>
      </c>
      <c r="L19543">
        <v>0.19844012705541519</v>
      </c>
      <c r="M19543">
        <f t="shared" ca="1" si="305"/>
        <v>3.2089097893129899</v>
      </c>
    </row>
    <row r="19544" spans="1:13" x14ac:dyDescent="0.25">
      <c r="A19544" s="9"/>
      <c r="H19544" s="9"/>
      <c r="J19544">
        <v>17</v>
      </c>
      <c r="K19544">
        <f ca="1">SIMULATION!$D$3*SIMULATION!$D$17/$H19527/(SIMULATION!$D$17-$I19527)*(((EXP(-$I19527*$J19544))/(1-EXP(-SIMULATION!$D$4*$I19527)))-(EXP(-SIMULATION!$D$17*$J19544)/(1-EXP(-SIMULATION!$D$4*SIMULATION!$D$17))))</f>
        <v>2.6195966405845548</v>
      </c>
      <c r="L19544">
        <v>0.35956127843851576</v>
      </c>
      <c r="M19544">
        <f t="shared" ca="1" si="305"/>
        <v>3.5615021576663786</v>
      </c>
    </row>
    <row r="19545" spans="1:13" x14ac:dyDescent="0.25">
      <c r="A19545" s="9"/>
      <c r="H19545" s="9"/>
      <c r="J19545">
        <v>18</v>
      </c>
      <c r="K19545">
        <f ca="1">SIMULATION!$D$3*SIMULATION!$D$17/$H19527/(SIMULATION!$D$17-$I19527)*(((EXP(-$I19527*$J19545))/(1-EXP(-SIMULATION!$D$4*$I19527)))-(EXP(-SIMULATION!$D$17*$J19545)/(1-EXP(-SIMULATION!$D$4*SIMULATION!$D$17))))</f>
        <v>2.5627322373727921</v>
      </c>
      <c r="L19545">
        <v>0.19886433853461977</v>
      </c>
      <c r="M19545">
        <f t="shared" ca="1" si="305"/>
        <v>3.0723682885992787</v>
      </c>
    </row>
    <row r="19546" spans="1:13" x14ac:dyDescent="0.25">
      <c r="A19546" s="9"/>
      <c r="H19546" s="9"/>
      <c r="J19546">
        <v>19</v>
      </c>
      <c r="K19546">
        <f ca="1">SIMULATION!$D$3*SIMULATION!$D$17/$H19527/(SIMULATION!$D$17-$I19527)*(((EXP(-$I19527*$J19546))/(1-EXP(-SIMULATION!$D$4*$I19527)))-(EXP(-SIMULATION!$D$17*$J19546)/(1-EXP(-SIMULATION!$D$4*SIMULATION!$D$17))))</f>
        <v>2.5070097583714976</v>
      </c>
      <c r="L19546">
        <v>-0.51756094373294703</v>
      </c>
      <c r="M19546">
        <f t="shared" ca="1" si="305"/>
        <v>1.2094794218810379</v>
      </c>
    </row>
    <row r="19547" spans="1:13" x14ac:dyDescent="0.25">
      <c r="A19547" s="9"/>
      <c r="H19547" s="9"/>
      <c r="J19547">
        <v>20</v>
      </c>
      <c r="K19547">
        <f ca="1">SIMULATION!$D$3*SIMULATION!$D$17/$H19527/(SIMULATION!$D$17-$I19527)*(((EXP(-$I19527*$J19547))/(1-EXP(-SIMULATION!$D$4*$I19527)))-(EXP(-SIMULATION!$D$17*$J19547)/(1-EXP(-SIMULATION!$D$4*SIMULATION!$D$17))))</f>
        <v>2.4524396374623136</v>
      </c>
      <c r="L19547">
        <v>9.0450677595377907E-2</v>
      </c>
      <c r="M19547">
        <f t="shared" ca="1" si="305"/>
        <v>2.6742644644325431</v>
      </c>
    </row>
    <row r="19548" spans="1:13" x14ac:dyDescent="0.25">
      <c r="A19548" s="9"/>
      <c r="H19548" s="9"/>
      <c r="J19548">
        <v>21</v>
      </c>
      <c r="K19548">
        <f ca="1">SIMULATION!$D$3*SIMULATION!$D$17/$H19527/(SIMULATION!$D$17-$I19527)*(((EXP(-$I19527*$J19548))/(1-EXP(-SIMULATION!$D$4*$I19527)))-(EXP(-SIMULATION!$D$17*$J19548)/(1-EXP(-SIMULATION!$D$4*SIMULATION!$D$17))))</f>
        <v>2.3990193871690262</v>
      </c>
      <c r="L19548">
        <v>0.27020237002527175</v>
      </c>
      <c r="M19548">
        <f t="shared" ca="1" si="305"/>
        <v>3.047240111318672</v>
      </c>
    </row>
    <row r="19549" spans="1:13" x14ac:dyDescent="0.25">
      <c r="A19549" s="9"/>
      <c r="H19549" s="9"/>
      <c r="J19549">
        <v>22</v>
      </c>
      <c r="K19549">
        <f ca="1">SIMULATION!$D$3*SIMULATION!$D$17/$H19527/(SIMULATION!$D$17-$I19527)*(((EXP(-$I19527*$J19549))/(1-EXP(-SIMULATION!$D$4*$I19527)))-(EXP(-SIMULATION!$D$17*$J19549)/(1-EXP(-SIMULATION!$D$4*SIMULATION!$D$17))))</f>
        <v>2.3467384397926838</v>
      </c>
      <c r="L19549">
        <v>9.8882611146935598E-2</v>
      </c>
      <c r="M19549">
        <f t="shared" ca="1" si="305"/>
        <v>2.5787900643982704</v>
      </c>
    </row>
    <row r="19550" spans="1:13" x14ac:dyDescent="0.25">
      <c r="A19550" s="9"/>
      <c r="H19550" s="9"/>
      <c r="J19550">
        <v>23</v>
      </c>
      <c r="K19550">
        <f ca="1">SIMULATION!$D$3*SIMULATION!$D$17/$H19527/(SIMULATION!$D$17-$I19527)*(((EXP(-$I19527*$J19550))/(1-EXP(-SIMULATION!$D$4*$I19527)))-(EXP(-SIMULATION!$D$17*$J19550)/(1-EXP(-SIMULATION!$D$4*SIMULATION!$D$17))))</f>
        <v>2.2955812453640143</v>
      </c>
      <c r="L19550">
        <v>9.4894222772659687E-2</v>
      </c>
      <c r="M19550">
        <f t="shared" ca="1" si="305"/>
        <v>2.5134186434543269</v>
      </c>
    </row>
    <row r="19551" spans="1:13" x14ac:dyDescent="0.25">
      <c r="A19551" s="9"/>
      <c r="H19551" s="9"/>
      <c r="J19551">
        <v>24</v>
      </c>
      <c r="K19551">
        <f ca="1">SIMULATION!$D$3*SIMULATION!$D$17/$H19527/(SIMULATION!$D$17-$I19527)*(((EXP(-$I19527*$J19551))/(1-EXP(-SIMULATION!$D$4*$I19527)))-(EXP(-SIMULATION!$D$17*$J19551)/(1-EXP(-SIMULATION!$D$4*SIMULATION!$D$17))))</f>
        <v>2.2455292526172363</v>
      </c>
      <c r="L19551">
        <v>-8.9355098145087977E-2</v>
      </c>
      <c r="M19551">
        <f t="shared" ca="1" si="305"/>
        <v>2.0448797658619569</v>
      </c>
    </row>
    <row r="19552" spans="1:13" x14ac:dyDescent="0.25">
      <c r="A19552" s="9">
        <v>783</v>
      </c>
      <c r="B19552" s="2">
        <f ca="1">NORMINV(RAND(),SIMULATION!D7,SIMULATION!D8)</f>
        <v>63.184821349675602</v>
      </c>
      <c r="C19552" s="2">
        <v>2</v>
      </c>
      <c r="D19552" s="2">
        <f ca="1">SIMULATION!$D$11*(1+(SIMULATION!$D$12*LN(1+$C19552)))*(1+(SIMULATION!$D$13*(($B19552/63.5)-1)))</f>
        <v>10.214655568009496</v>
      </c>
      <c r="E19552" s="2">
        <v>-7.1922976245804571E-2</v>
      </c>
      <c r="F19552" s="2">
        <f ca="1">D19552*(1+E19552)</f>
        <v>9.4799871382324739</v>
      </c>
      <c r="G19552" s="2">
        <v>0.3237149544764571</v>
      </c>
      <c r="H19552" s="9">
        <f>SIMULATION!$D$15*EXP($G$19552)</f>
        <v>305.14069754291864</v>
      </c>
      <c r="I19552" s="2">
        <f ca="1">$F19552/$H19552</f>
        <v>3.1067593456291075E-2</v>
      </c>
      <c r="J19552">
        <v>0</v>
      </c>
      <c r="K19552">
        <f ca="1">SIMULATION!$D$3*SIMULATION!$D$17/$H19552/(SIMULATION!$D$17-$I19552)*(((EXP(-$I19552*$J19552))/(1-EXP(-SIMULATION!$D$4*$I19552)))-(EXP(-SIMULATION!$D$17*$J19552)/(1-EXP(-SIMULATION!$D$4*SIMULATION!$D$17))))</f>
        <v>1.7491993564723978</v>
      </c>
      <c r="L19552">
        <v>-0.25188088393735625</v>
      </c>
      <c r="M19552">
        <f t="shared" ca="1" si="305"/>
        <v>1.3086094763814755</v>
      </c>
    </row>
    <row r="19553" spans="1:13" x14ac:dyDescent="0.25">
      <c r="A19553" s="9"/>
      <c r="H19553" s="9"/>
      <c r="J19553">
        <v>1</v>
      </c>
      <c r="K19553">
        <f ca="1">SIMULATION!$D$3*SIMULATION!$D$17/$H19552/(SIMULATION!$D$17-$I19552)*(((EXP(-$I19552*$J19553))/(1-EXP(-SIMULATION!$D$4*$I19552)))-(EXP(-SIMULATION!$D$17*$J19553)/(1-EXP(-SIMULATION!$D$4*SIMULATION!$D$17))))</f>
        <v>2.3324163899264412</v>
      </c>
      <c r="L19553">
        <v>-0.31078557601403839</v>
      </c>
      <c r="M19553">
        <f t="shared" ca="1" si="305"/>
        <v>1.6075350186785684</v>
      </c>
    </row>
    <row r="19554" spans="1:13" x14ac:dyDescent="0.25">
      <c r="A19554" s="9"/>
      <c r="H19554" s="9"/>
      <c r="J19554">
        <v>2</v>
      </c>
      <c r="K19554">
        <f ca="1">SIMULATION!$D$3*SIMULATION!$D$17/$H19552/(SIMULATION!$D$17-$I19552)*(((EXP(-$I19552*$J19554))/(1-EXP(-SIMULATION!$D$4*$I19552)))-(EXP(-SIMULATION!$D$17*$J19554)/(1-EXP(-SIMULATION!$D$4*SIMULATION!$D$17))))</f>
        <v>2.6690966911025509</v>
      </c>
      <c r="L19554">
        <v>0.29015908820333519</v>
      </c>
      <c r="M19554">
        <f t="shared" ca="1" si="305"/>
        <v>3.4435593533194058</v>
      </c>
    </row>
    <row r="19555" spans="1:13" x14ac:dyDescent="0.25">
      <c r="A19555" s="9"/>
      <c r="H19555" s="9"/>
      <c r="J19555">
        <v>3</v>
      </c>
      <c r="K19555">
        <f ca="1">SIMULATION!$D$3*SIMULATION!$D$17/$H19552/(SIMULATION!$D$17-$I19552)*(((EXP(-$I19552*$J19555))/(1-EXP(-SIMULATION!$D$4*$I19552)))-(EXP(-SIMULATION!$D$17*$J19555)/(1-EXP(-SIMULATION!$D$4*SIMULATION!$D$17))))</f>
        <v>2.8489239125980439</v>
      </c>
      <c r="L19555">
        <v>0.35677574730806172</v>
      </c>
      <c r="M19555">
        <f t="shared" ca="1" si="305"/>
        <v>3.865350870539018</v>
      </c>
    </row>
    <row r="19556" spans="1:13" x14ac:dyDescent="0.25">
      <c r="A19556" s="9"/>
      <c r="H19556" s="9"/>
      <c r="J19556">
        <v>4</v>
      </c>
      <c r="K19556">
        <f ca="1">SIMULATION!$D$3*SIMULATION!$D$17/$H19552/(SIMULATION!$D$17-$I19552)*(((EXP(-$I19552*$J19556))/(1-EXP(-SIMULATION!$D$4*$I19552)))-(EXP(-SIMULATION!$D$17*$J19556)/(1-EXP(-SIMULATION!$D$4*SIMULATION!$D$17))))</f>
        <v>2.9293348380631943</v>
      </c>
      <c r="L19556">
        <v>-0.15918639061722925</v>
      </c>
      <c r="M19556">
        <f t="shared" ca="1" si="305"/>
        <v>2.4630245982826087</v>
      </c>
    </row>
    <row r="19557" spans="1:13" x14ac:dyDescent="0.25">
      <c r="A19557" s="9"/>
      <c r="H19557" s="9"/>
      <c r="J19557">
        <v>5</v>
      </c>
      <c r="K19557">
        <f ca="1">SIMULATION!$D$3*SIMULATION!$D$17/$H19552/(SIMULATION!$D$17-$I19552)*(((EXP(-$I19552*$J19557))/(1-EXP(-SIMULATION!$D$4*$I19552)))-(EXP(-SIMULATION!$D$17*$J19557)/(1-EXP(-SIMULATION!$D$4*SIMULATION!$D$17))))</f>
        <v>2.9471027355024089</v>
      </c>
      <c r="L19557">
        <v>-0.68593918969569889</v>
      </c>
      <c r="M19557">
        <f t="shared" ca="1" si="305"/>
        <v>0.92556947316190896</v>
      </c>
    </row>
    <row r="19558" spans="1:13" x14ac:dyDescent="0.25">
      <c r="A19558" s="9"/>
      <c r="H19558" s="9"/>
      <c r="J19558">
        <v>6</v>
      </c>
      <c r="K19558">
        <f ca="1">SIMULATION!$D$3*SIMULATION!$D$17/$H19552/(SIMULATION!$D$17-$I19552)*(((EXP(-$I19552*$J19558))/(1-EXP(-SIMULATION!$D$4*$I19552)))-(EXP(-SIMULATION!$D$17*$J19558)/(1-EXP(-SIMULATION!$D$4*SIMULATION!$D$17))))</f>
        <v>2.9257602188176191</v>
      </c>
      <c r="L19558">
        <v>0.40867765551800667</v>
      </c>
      <c r="M19558">
        <f t="shared" ca="1" si="305"/>
        <v>4.1214530456518537</v>
      </c>
    </row>
    <row r="19559" spans="1:13" x14ac:dyDescent="0.25">
      <c r="A19559" s="9"/>
      <c r="H19559" s="9"/>
      <c r="J19559">
        <v>7</v>
      </c>
      <c r="K19559">
        <f ca="1">SIMULATION!$D$3*SIMULATION!$D$17/$H19552/(SIMULATION!$D$17-$I19552)*(((EXP(-$I19552*$J19559))/(1-EXP(-SIMULATION!$D$4*$I19552)))-(EXP(-SIMULATION!$D$17*$J19559)/(1-EXP(-SIMULATION!$D$4*SIMULATION!$D$17))))</f>
        <v>2.8803559662256788</v>
      </c>
      <c r="L19559">
        <v>0.23095759424568957</v>
      </c>
      <c r="M19559">
        <f t="shared" ca="1" si="305"/>
        <v>3.5455960507563806</v>
      </c>
    </row>
    <row r="19560" spans="1:13" x14ac:dyDescent="0.25">
      <c r="A19560" s="9"/>
      <c r="H19560" s="9"/>
      <c r="J19560">
        <v>8</v>
      </c>
      <c r="K19560">
        <f ca="1">SIMULATION!$D$3*SIMULATION!$D$17/$H19552/(SIMULATION!$D$17-$I19552)*(((EXP(-$I19552*$J19560))/(1-EXP(-SIMULATION!$D$4*$I19552)))-(EXP(-SIMULATION!$D$17*$J19560)/(1-EXP(-SIMULATION!$D$4*SIMULATION!$D$17))))</f>
        <v>2.8205029103995334</v>
      </c>
      <c r="L19560">
        <v>-2.9743412363756053E-2</v>
      </c>
      <c r="M19560">
        <f t="shared" ca="1" si="305"/>
        <v>2.7366115292623459</v>
      </c>
    </row>
    <row r="19561" spans="1:13" x14ac:dyDescent="0.25">
      <c r="A19561" s="9"/>
      <c r="H19561" s="9"/>
      <c r="J19561">
        <v>9</v>
      </c>
      <c r="K19561">
        <f ca="1">SIMULATION!$D$3*SIMULATION!$D$17/$H19552/(SIMULATION!$D$17-$I19552)*(((EXP(-$I19552*$J19561))/(1-EXP(-SIMULATION!$D$4*$I19552)))-(EXP(-SIMULATION!$D$17*$J19561)/(1-EXP(-SIMULATION!$D$4*SIMULATION!$D$17))))</f>
        <v>2.7523315631465288</v>
      </c>
      <c r="L19561">
        <v>-0.30509281220797857</v>
      </c>
      <c r="M19561">
        <f t="shared" ca="1" si="305"/>
        <v>1.9126149864173727</v>
      </c>
    </row>
    <row r="19562" spans="1:13" x14ac:dyDescent="0.25">
      <c r="A19562" s="9"/>
      <c r="H19562" s="9"/>
      <c r="J19562">
        <v>10</v>
      </c>
      <c r="K19562">
        <f ca="1">SIMULATION!$D$3*SIMULATION!$D$17/$H19552/(SIMULATION!$D$17-$I19552)*(((EXP(-$I19552*$J19562))/(1-EXP(-SIMULATION!$D$4*$I19552)))-(EXP(-SIMULATION!$D$17*$J19562)/(1-EXP(-SIMULATION!$D$4*SIMULATION!$D$17))))</f>
        <v>2.6797417246234345</v>
      </c>
      <c r="L19562">
        <v>0.27084003822442493</v>
      </c>
      <c r="M19562">
        <f t="shared" ca="1" si="305"/>
        <v>3.4055230757520318</v>
      </c>
    </row>
    <row r="19563" spans="1:13" x14ac:dyDescent="0.25">
      <c r="A19563" s="9"/>
      <c r="H19563" s="9"/>
      <c r="J19563">
        <v>11</v>
      </c>
      <c r="K19563">
        <f ca="1">SIMULATION!$D$3*SIMULATION!$D$17/$H19552/(SIMULATION!$D$17-$I19552)*(((EXP(-$I19552*$J19563))/(1-EXP(-SIMULATION!$D$4*$I19552)))-(EXP(-SIMULATION!$D$17*$J19563)/(1-EXP(-SIMULATION!$D$4*SIMULATION!$D$17))))</f>
        <v>2.6052045812067943</v>
      </c>
      <c r="L19563">
        <v>-2.5917494922284613E-2</v>
      </c>
      <c r="M19563">
        <f t="shared" ca="1" si="305"/>
        <v>2.5376842047018546</v>
      </c>
    </row>
    <row r="19564" spans="1:13" x14ac:dyDescent="0.25">
      <c r="A19564" s="9"/>
      <c r="H19564" s="9"/>
      <c r="J19564">
        <v>12</v>
      </c>
      <c r="K19564">
        <f ca="1">SIMULATION!$D$3*SIMULATION!$D$17/$H19552/(SIMULATION!$D$17-$I19552)*(((EXP(-$I19552*$J19564))/(1-EXP(-SIMULATION!$D$4*$I19552)))-(EXP(-SIMULATION!$D$17*$J19564)/(1-EXP(-SIMULATION!$D$4*SIMULATION!$D$17))))</f>
        <v>2.53027668234866</v>
      </c>
      <c r="L19564">
        <v>4.8789845989414257E-2</v>
      </c>
      <c r="M19564">
        <f t="shared" ca="1" si="305"/>
        <v>2.6537284919910573</v>
      </c>
    </row>
    <row r="19565" spans="1:13" x14ac:dyDescent="0.25">
      <c r="A19565" s="9"/>
      <c r="H19565" s="9"/>
      <c r="J19565">
        <v>13</v>
      </c>
      <c r="K19565">
        <f ca="1">SIMULATION!$D$3*SIMULATION!$D$17/$H19552/(SIMULATION!$D$17-$I19552)*(((EXP(-$I19552*$J19565))/(1-EXP(-SIMULATION!$D$4*$I19552)))-(EXP(-SIMULATION!$D$17*$J19565)/(1-EXP(-SIMULATION!$D$4*SIMULATION!$D$17))))</f>
        <v>2.4559292833155446</v>
      </c>
      <c r="L19565">
        <v>0.17143822113275778</v>
      </c>
      <c r="M19565">
        <f t="shared" ca="1" si="305"/>
        <v>2.8769694308750107</v>
      </c>
    </row>
    <row r="19566" spans="1:13" x14ac:dyDescent="0.25">
      <c r="A19566" s="9"/>
      <c r="H19566" s="9"/>
      <c r="J19566">
        <v>14</v>
      </c>
      <c r="K19566">
        <f ca="1">SIMULATION!$D$3*SIMULATION!$D$17/$H19552/(SIMULATION!$D$17-$I19552)*(((EXP(-$I19552*$J19566))/(1-EXP(-SIMULATION!$D$4*$I19552)))-(EXP(-SIMULATION!$D$17*$J19566)/(1-EXP(-SIMULATION!$D$4*SIMULATION!$D$17))))</f>
        <v>2.3827593707017947</v>
      </c>
      <c r="L19566">
        <v>-1.7917015165186258E-2</v>
      </c>
      <c r="M19566">
        <f t="shared" ca="1" si="305"/>
        <v>2.340067434921941</v>
      </c>
    </row>
    <row r="19567" spans="1:13" x14ac:dyDescent="0.25">
      <c r="A19567" s="9"/>
      <c r="H19567" s="9"/>
      <c r="J19567">
        <v>15</v>
      </c>
      <c r="K19567">
        <f ca="1">SIMULATION!$D$3*SIMULATION!$D$17/$H19552/(SIMULATION!$D$17-$I19552)*(((EXP(-$I19552*$J19567))/(1-EXP(-SIMULATION!$D$4*$I19552)))-(EXP(-SIMULATION!$D$17*$J19567)/(1-EXP(-SIMULATION!$D$4*SIMULATION!$D$17))))</f>
        <v>2.3111248681667282</v>
      </c>
      <c r="L19567">
        <v>2.0197838388734884E-4</v>
      </c>
      <c r="M19567">
        <f t="shared" ca="1" si="305"/>
        <v>2.3115916654325623</v>
      </c>
    </row>
    <row r="19568" spans="1:13" x14ac:dyDescent="0.25">
      <c r="A19568" s="9"/>
      <c r="H19568" s="9"/>
      <c r="J19568">
        <v>16</v>
      </c>
      <c r="K19568">
        <f ca="1">SIMULATION!$D$3*SIMULATION!$D$17/$H19552/(SIMULATION!$D$17-$I19552)*(((EXP(-$I19552*$J19568))/(1-EXP(-SIMULATION!$D$4*$I19552)))-(EXP(-SIMULATION!$D$17*$J19568)/(1-EXP(-SIMULATION!$D$4*SIMULATION!$D$17))))</f>
        <v>2.2412312557690766</v>
      </c>
      <c r="L19568">
        <v>0.29958869844779068</v>
      </c>
      <c r="M19568">
        <f t="shared" ca="1" si="305"/>
        <v>2.9126788106054415</v>
      </c>
    </row>
    <row r="19569" spans="1:13" x14ac:dyDescent="0.25">
      <c r="A19569" s="9"/>
      <c r="H19569" s="9"/>
      <c r="J19569">
        <v>17</v>
      </c>
      <c r="K19569">
        <f ca="1">SIMULATION!$D$3*SIMULATION!$D$17/$H19552/(SIMULATION!$D$17-$I19552)*(((EXP(-$I19552*$J19569))/(1-EXP(-SIMULATION!$D$4*$I19552)))-(EXP(-SIMULATION!$D$17*$J19569)/(1-EXP(-SIMULATION!$D$4*SIMULATION!$D$17))))</f>
        <v>2.1731870546826557</v>
      </c>
      <c r="L19569">
        <v>0.34645061131797866</v>
      </c>
      <c r="M19569">
        <f t="shared" ca="1" si="305"/>
        <v>2.9260890382857792</v>
      </c>
    </row>
    <row r="19570" spans="1:13" x14ac:dyDescent="0.25">
      <c r="A19570" s="9"/>
      <c r="H19570" s="9"/>
      <c r="J19570">
        <v>18</v>
      </c>
      <c r="K19570">
        <f ca="1">SIMULATION!$D$3*SIMULATION!$D$17/$H19552/(SIMULATION!$D$17-$I19552)*(((EXP(-$I19552*$J19570))/(1-EXP(-SIMULATION!$D$4*$I19552)))-(EXP(-SIMULATION!$D$17*$J19570)/(1-EXP(-SIMULATION!$D$4*SIMULATION!$D$17))))</f>
        <v>2.1070393607977924</v>
      </c>
      <c r="L19570">
        <v>-0.31410271703811754</v>
      </c>
      <c r="M19570">
        <f t="shared" ca="1" si="305"/>
        <v>1.4452125726649474</v>
      </c>
    </row>
    <row r="19571" spans="1:13" x14ac:dyDescent="0.25">
      <c r="A19571" s="9"/>
      <c r="H19571" s="9"/>
      <c r="J19571">
        <v>19</v>
      </c>
      <c r="K19571">
        <f ca="1">SIMULATION!$D$3*SIMULATION!$D$17/$H19552/(SIMULATION!$D$17-$I19552)*(((EXP(-$I19552*$J19571))/(1-EXP(-SIMULATION!$D$4*$I19552)))-(EXP(-SIMULATION!$D$17*$J19571)/(1-EXP(-SIMULATION!$D$4*SIMULATION!$D$17))))</f>
        <v>2.0427965938481463</v>
      </c>
      <c r="L19571">
        <v>-9.2594400832386695E-2</v>
      </c>
      <c r="M19571">
        <f t="shared" ca="1" si="305"/>
        <v>1.8536450672183369</v>
      </c>
    </row>
    <row r="19572" spans="1:13" x14ac:dyDescent="0.25">
      <c r="A19572" s="9"/>
      <c r="H19572" s="9"/>
      <c r="J19572">
        <v>20</v>
      </c>
      <c r="K19572">
        <f ca="1">SIMULATION!$D$3*SIMULATION!$D$17/$H19552/(SIMULATION!$D$17-$I19552)*(((EXP(-$I19552*$J19572))/(1-EXP(-SIMULATION!$D$4*$I19552)))-(EXP(-SIMULATION!$D$17*$J19572)/(1-EXP(-SIMULATION!$D$4*SIMULATION!$D$17))))</f>
        <v>1.9804430545986551</v>
      </c>
      <c r="L19572">
        <v>-0.54027835198456398</v>
      </c>
      <c r="M19572">
        <f t="shared" ca="1" si="305"/>
        <v>0.91045254486081784</v>
      </c>
    </row>
    <row r="19573" spans="1:13" x14ac:dyDescent="0.25">
      <c r="A19573" s="9"/>
      <c r="H19573" s="9"/>
      <c r="J19573">
        <v>21</v>
      </c>
      <c r="K19573">
        <f ca="1">SIMULATION!$D$3*SIMULATION!$D$17/$H19552/(SIMULATION!$D$17-$I19552)*(((EXP(-$I19552*$J19573))/(1-EXP(-SIMULATION!$D$4*$I19552)))-(EXP(-SIMULATION!$D$17*$J19573)/(1-EXP(-SIMULATION!$D$4*SIMULATION!$D$17))))</f>
        <v>1.9199482330827118</v>
      </c>
      <c r="L19573">
        <v>-0.10474367215876496</v>
      </c>
      <c r="M19573">
        <f t="shared" ca="1" si="305"/>
        <v>1.7188458047948962</v>
      </c>
    </row>
    <row r="19574" spans="1:13" x14ac:dyDescent="0.25">
      <c r="A19574" s="9"/>
      <c r="H19574" s="9"/>
      <c r="J19574">
        <v>22</v>
      </c>
      <c r="K19574">
        <f ca="1">SIMULATION!$D$3*SIMULATION!$D$17/$H19552/(SIMULATION!$D$17-$I19552)*(((EXP(-$I19552*$J19574))/(1-EXP(-SIMULATION!$D$4*$I19552)))-(EXP(-SIMULATION!$D$17*$J19574)/(1-EXP(-SIMULATION!$D$4*SIMULATION!$D$17))))</f>
        <v>1.8612727538071532</v>
      </c>
      <c r="L19574">
        <v>-0.26422773682590356</v>
      </c>
      <c r="M19574">
        <f t="shared" ca="1" si="305"/>
        <v>1.3694728664529718</v>
      </c>
    </row>
    <row r="19575" spans="1:13" x14ac:dyDescent="0.25">
      <c r="A19575" s="9"/>
      <c r="H19575" s="9"/>
      <c r="J19575">
        <v>23</v>
      </c>
      <c r="K19575">
        <f ca="1">SIMULATION!$D$3*SIMULATION!$D$17/$H19552/(SIMULATION!$D$17-$I19552)*(((EXP(-$I19552*$J19575))/(1-EXP(-SIMULATION!$D$4*$I19552)))-(EXP(-SIMULATION!$D$17*$J19575)/(1-EXP(-SIMULATION!$D$4*SIMULATION!$D$17))))</f>
        <v>1.8043721664484034</v>
      </c>
      <c r="L19575">
        <v>-0.17532583605902838</v>
      </c>
      <c r="M19575">
        <f t="shared" ca="1" si="305"/>
        <v>1.4880191078041967</v>
      </c>
    </row>
    <row r="19576" spans="1:13" x14ac:dyDescent="0.25">
      <c r="A19576" s="9"/>
      <c r="H19576" s="9"/>
      <c r="J19576">
        <v>24</v>
      </c>
      <c r="K19576">
        <f ca="1">SIMULATION!$D$3*SIMULATION!$D$17/$H19552/(SIMULATION!$D$17-$I19552)*(((EXP(-$I19552*$J19576))/(1-EXP(-SIMULATION!$D$4*$I19552)))-(EXP(-SIMULATION!$D$17*$J19576)/(1-EXP(-SIMULATION!$D$4*SIMULATION!$D$17))))</f>
        <v>1.749199356472398</v>
      </c>
      <c r="L19576">
        <v>2.5543819080348355E-2</v>
      </c>
      <c r="M19576">
        <f t="shared" ca="1" si="305"/>
        <v>1.7938805883695905</v>
      </c>
    </row>
    <row r="19577" spans="1:13" x14ac:dyDescent="0.25">
      <c r="A19577" s="9">
        <v>784</v>
      </c>
      <c r="B19577" s="2">
        <f ca="1">NORMINV(RAND(),SIMULATION!D7,SIMULATION!D8)</f>
        <v>62.606386644201052</v>
      </c>
      <c r="C19577" s="2">
        <v>2</v>
      </c>
      <c r="D19577" s="2">
        <f ca="1">SIMULATION!$D$11*(1+(SIMULATION!$D$12*LN(1+$C19577)))*(1+(SIMULATION!$D$13*(($B19577/63.5)-1)))</f>
        <v>10.171700001922757</v>
      </c>
      <c r="E19577" s="2">
        <v>-5.1735786055750632E-2</v>
      </c>
      <c r="F19577" s="2">
        <f ca="1">D19577*(1+E19577)</f>
        <v>9.6454591068000024</v>
      </c>
      <c r="G19577" s="2">
        <v>-0.19436878463519255</v>
      </c>
      <c r="H19577" s="9">
        <f>SIMULATION!$D$15*EXP($G$19577)</f>
        <v>181.76038151730668</v>
      </c>
      <c r="I19577" s="2">
        <f ca="1">$F19577/$H19577</f>
        <v>5.3066895141181195E-2</v>
      </c>
      <c r="J19577">
        <v>0</v>
      </c>
      <c r="K19577">
        <f ca="1">SIMULATION!$D$3*SIMULATION!$D$17/$H19577/(SIMULATION!$D$17-$I19577)*(((EXP(-$I19577*$J19577))/(1-EXP(-SIMULATION!$D$4*$I19577)))-(EXP(-SIMULATION!$D$17*$J19577)/(1-EXP(-SIMULATION!$D$4*SIMULATION!$D$17))))</f>
        <v>1.3348285171283718</v>
      </c>
      <c r="L19577">
        <v>-1.0223125236842937E-2</v>
      </c>
      <c r="M19577">
        <f t="shared" ca="1" si="305"/>
        <v>1.321182398028059</v>
      </c>
    </row>
    <row r="19578" spans="1:13" x14ac:dyDescent="0.25">
      <c r="A19578" s="9"/>
      <c r="H19578" s="9"/>
      <c r="J19578">
        <v>1</v>
      </c>
      <c r="K19578">
        <f ca="1">SIMULATION!$D$3*SIMULATION!$D$17/$H19577/(SIMULATION!$D$17-$I19577)*(((EXP(-$I19577*$J19578))/(1-EXP(-SIMULATION!$D$4*$I19577)))-(EXP(-SIMULATION!$D$17*$J19578)/(1-EXP(-SIMULATION!$D$4*SIMULATION!$D$17))))</f>
        <v>2.3223065668287211</v>
      </c>
      <c r="L19578">
        <v>-0.62724032990333145</v>
      </c>
      <c r="M19578">
        <f t="shared" ca="1" si="305"/>
        <v>0.86566222971440099</v>
      </c>
    </row>
    <row r="19579" spans="1:13" x14ac:dyDescent="0.25">
      <c r="A19579" s="9"/>
      <c r="H19579" s="9"/>
      <c r="J19579">
        <v>2</v>
      </c>
      <c r="K19579">
        <f ca="1">SIMULATION!$D$3*SIMULATION!$D$17/$H19577/(SIMULATION!$D$17-$I19577)*(((EXP(-$I19577*$J19579))/(1-EXP(-SIMULATION!$D$4*$I19577)))-(EXP(-SIMULATION!$D$17*$J19579)/(1-EXP(-SIMULATION!$D$4*SIMULATION!$D$17))))</f>
        <v>2.8792912240046751</v>
      </c>
      <c r="L19579">
        <v>-0.17967853516757282</v>
      </c>
      <c r="M19579">
        <f t="shared" ca="1" si="305"/>
        <v>2.3619443945546674</v>
      </c>
    </row>
    <row r="19580" spans="1:13" x14ac:dyDescent="0.25">
      <c r="A19580" s="9"/>
      <c r="H19580" s="9"/>
      <c r="J19580">
        <v>3</v>
      </c>
      <c r="K19580">
        <f ca="1">SIMULATION!$D$3*SIMULATION!$D$17/$H19577/(SIMULATION!$D$17-$I19577)*(((EXP(-$I19577*$J19580))/(1-EXP(-SIMULATION!$D$4*$I19577)))-(EXP(-SIMULATION!$D$17*$J19580)/(1-EXP(-SIMULATION!$D$4*SIMULATION!$D$17))))</f>
        <v>3.164323656504052</v>
      </c>
      <c r="L19580">
        <v>-0.19982121203654715</v>
      </c>
      <c r="M19580">
        <f t="shared" ca="1" si="305"/>
        <v>2.5320246681854939</v>
      </c>
    </row>
    <row r="19581" spans="1:13" x14ac:dyDescent="0.25">
      <c r="A19581" s="9"/>
      <c r="H19581" s="9"/>
      <c r="J19581">
        <v>4</v>
      </c>
      <c r="K19581">
        <f ca="1">SIMULATION!$D$3*SIMULATION!$D$17/$H19577/(SIMULATION!$D$17-$I19577)*(((EXP(-$I19577*$J19581))/(1-EXP(-SIMULATION!$D$4*$I19577)))-(EXP(-SIMULATION!$D$17*$J19581)/(1-EXP(-SIMULATION!$D$4*SIMULATION!$D$17))))</f>
        <v>3.278798377509649</v>
      </c>
      <c r="L19581">
        <v>6.8246471778550685E-2</v>
      </c>
      <c r="M19581">
        <f t="shared" ca="1" si="305"/>
        <v>3.5025647984479189</v>
      </c>
    </row>
    <row r="19582" spans="1:13" x14ac:dyDescent="0.25">
      <c r="A19582" s="9"/>
      <c r="H19582" s="9"/>
      <c r="J19582">
        <v>5</v>
      </c>
      <c r="K19582">
        <f ca="1">SIMULATION!$D$3*SIMULATION!$D$17/$H19577/(SIMULATION!$D$17-$I19577)*(((EXP(-$I19577*$J19582))/(1-EXP(-SIMULATION!$D$4*$I19577)))-(EXP(-SIMULATION!$D$17*$J19582)/(1-EXP(-SIMULATION!$D$4*SIMULATION!$D$17))))</f>
        <v>3.2874994033179705</v>
      </c>
      <c r="L19582">
        <v>-0.13618873712087312</v>
      </c>
      <c r="M19582">
        <f t="shared" ca="1" si="305"/>
        <v>2.8397790112944721</v>
      </c>
    </row>
    <row r="19583" spans="1:13" x14ac:dyDescent="0.25">
      <c r="A19583" s="9"/>
      <c r="H19583" s="9"/>
      <c r="J19583">
        <v>6</v>
      </c>
      <c r="K19583">
        <f ca="1">SIMULATION!$D$3*SIMULATION!$D$17/$H19577/(SIMULATION!$D$17-$I19577)*(((EXP(-$I19577*$J19583))/(1-EXP(-SIMULATION!$D$4*$I19577)))-(EXP(-SIMULATION!$D$17*$J19583)/(1-EXP(-SIMULATION!$D$4*SIMULATION!$D$17))))</f>
        <v>3.2317597808244547</v>
      </c>
      <c r="L19583">
        <v>0.14357082921786651</v>
      </c>
      <c r="M19583">
        <f t="shared" ca="1" si="305"/>
        <v>3.6957462123903726</v>
      </c>
    </row>
    <row r="19584" spans="1:13" x14ac:dyDescent="0.25">
      <c r="A19584" s="9"/>
      <c r="H19584" s="9"/>
      <c r="J19584">
        <v>7</v>
      </c>
      <c r="K19584">
        <f ca="1">SIMULATION!$D$3*SIMULATION!$D$17/$H19577/(SIMULATION!$D$17-$I19577)*(((EXP(-$I19577*$J19584))/(1-EXP(-SIMULATION!$D$4*$I19577)))-(EXP(-SIMULATION!$D$17*$J19584)/(1-EXP(-SIMULATION!$D$4*SIMULATION!$D$17))))</f>
        <v>3.1378940191997575</v>
      </c>
      <c r="L19584">
        <v>-0.2953354070411911</v>
      </c>
      <c r="M19584">
        <f t="shared" ca="1" si="305"/>
        <v>2.2111628117872781</v>
      </c>
    </row>
    <row r="19585" spans="1:13" x14ac:dyDescent="0.25">
      <c r="A19585" s="9"/>
      <c r="H19585" s="9"/>
      <c r="J19585">
        <v>8</v>
      </c>
      <c r="K19585">
        <f ca="1">SIMULATION!$D$3*SIMULATION!$D$17/$H19577/(SIMULATION!$D$17-$I19577)*(((EXP(-$I19577*$J19585))/(1-EXP(-SIMULATION!$D$4*$I19577)))-(EXP(-SIMULATION!$D$17*$J19585)/(1-EXP(-SIMULATION!$D$4*SIMULATION!$D$17))))</f>
        <v>3.0226013103300029</v>
      </c>
      <c r="L19585">
        <v>-5.0978556325255338E-2</v>
      </c>
      <c r="M19585">
        <f t="shared" ca="1" si="305"/>
        <v>2.8685134591825543</v>
      </c>
    </row>
    <row r="19586" spans="1:13" x14ac:dyDescent="0.25">
      <c r="A19586" s="9"/>
      <c r="H19586" s="9"/>
      <c r="J19586">
        <v>9</v>
      </c>
      <c r="K19586">
        <f ca="1">SIMULATION!$D$3*SIMULATION!$D$17/$H19577/(SIMULATION!$D$17-$I19577)*(((EXP(-$I19577*$J19586))/(1-EXP(-SIMULATION!$D$4*$I19577)))-(EXP(-SIMULATION!$D$17*$J19586)/(1-EXP(-SIMULATION!$D$4*SIMULATION!$D$17))))</f>
        <v>2.8964275823028967</v>
      </c>
      <c r="L19586">
        <v>-5.6944526785100459E-2</v>
      </c>
      <c r="M19586">
        <f t="shared" ca="1" si="305"/>
        <v>2.7314918842613456</v>
      </c>
    </row>
    <row r="19587" spans="1:13" x14ac:dyDescent="0.25">
      <c r="A19587" s="9"/>
      <c r="H19587" s="9"/>
      <c r="J19587">
        <v>10</v>
      </c>
      <c r="K19587">
        <f ca="1">SIMULATION!$D$3*SIMULATION!$D$17/$H19577/(SIMULATION!$D$17-$I19577)*(((EXP(-$I19577*$J19587))/(1-EXP(-SIMULATION!$D$4*$I19577)))-(EXP(-SIMULATION!$D$17*$J19587)/(1-EXP(-SIMULATION!$D$4*SIMULATION!$D$17))))</f>
        <v>2.7659836298294875</v>
      </c>
      <c r="L19587">
        <v>0.27874839681000574</v>
      </c>
      <c r="M19587">
        <f t="shared" ref="M19587:M19650" ca="1" si="306">$K19587*(1+$L19587)</f>
        <v>3.5369971322471776</v>
      </c>
    </row>
    <row r="19588" spans="1:13" x14ac:dyDescent="0.25">
      <c r="A19588" s="9"/>
      <c r="H19588" s="9"/>
      <c r="J19588">
        <v>11</v>
      </c>
      <c r="K19588">
        <f ca="1">SIMULATION!$D$3*SIMULATION!$D$17/$H19577/(SIMULATION!$D$17-$I19577)*(((EXP(-$I19577*$J19588))/(1-EXP(-SIMULATION!$D$4*$I19577)))-(EXP(-SIMULATION!$D$17*$J19588)/(1-EXP(-SIMULATION!$D$4*SIMULATION!$D$17))))</f>
        <v>2.6353661311800973</v>
      </c>
      <c r="L19588">
        <v>3.5971925429537831E-2</v>
      </c>
      <c r="M19588">
        <f t="shared" ca="1" si="306"/>
        <v>2.7301653251304376</v>
      </c>
    </row>
    <row r="19589" spans="1:13" x14ac:dyDescent="0.25">
      <c r="A19589" s="9"/>
      <c r="H19589" s="9"/>
      <c r="J19589">
        <v>12</v>
      </c>
      <c r="K19589">
        <f ca="1">SIMULATION!$D$3*SIMULATION!$D$17/$H19577/(SIMULATION!$D$17-$I19577)*(((EXP(-$I19577*$J19589))/(1-EXP(-SIMULATION!$D$4*$I19577)))-(EXP(-SIMULATION!$D$17*$J19589)/(1-EXP(-SIMULATION!$D$4*SIMULATION!$D$17))))</f>
        <v>2.5070678768905239</v>
      </c>
      <c r="L19589">
        <v>0.36725587548605615</v>
      </c>
      <c r="M19589">
        <f t="shared" ca="1" si="306"/>
        <v>3.4278032849209215</v>
      </c>
    </row>
    <row r="19590" spans="1:13" x14ac:dyDescent="0.25">
      <c r="A19590" s="9"/>
      <c r="H19590" s="9"/>
      <c r="J19590">
        <v>13</v>
      </c>
      <c r="K19590">
        <f ca="1">SIMULATION!$D$3*SIMULATION!$D$17/$H19577/(SIMULATION!$D$17-$I19577)*(((EXP(-$I19577*$J19590))/(1-EXP(-SIMULATION!$D$4*$I19577)))-(EXP(-SIMULATION!$D$17*$J19590)/(1-EXP(-SIMULATION!$D$4*SIMULATION!$D$17))))</f>
        <v>2.3825606933051771</v>
      </c>
      <c r="L19590">
        <v>-0.37739905196054202</v>
      </c>
      <c r="M19590">
        <f t="shared" ca="1" si="306"/>
        <v>1.4833845464133515</v>
      </c>
    </row>
    <row r="19591" spans="1:13" x14ac:dyDescent="0.25">
      <c r="A19591" s="9"/>
      <c r="H19591" s="9"/>
      <c r="J19591">
        <v>14</v>
      </c>
      <c r="K19591">
        <f ca="1">SIMULATION!$D$3*SIMULATION!$D$17/$H19577/(SIMULATION!$D$17-$I19577)*(((EXP(-$I19577*$J19591))/(1-EXP(-SIMULATION!$D$4*$I19577)))-(EXP(-SIMULATION!$D$17*$J19591)/(1-EXP(-SIMULATION!$D$4*SIMULATION!$D$17))))</f>
        <v>2.2626686403096006</v>
      </c>
      <c r="L19591">
        <v>0.1873864672824716</v>
      </c>
      <c r="M19591">
        <f t="shared" ca="1" si="306"/>
        <v>2.6866621234480501</v>
      </c>
    </row>
    <row r="19592" spans="1:13" x14ac:dyDescent="0.25">
      <c r="A19592" s="9"/>
      <c r="H19592" s="9"/>
      <c r="J19592">
        <v>15</v>
      </c>
      <c r="K19592">
        <f ca="1">SIMULATION!$D$3*SIMULATION!$D$17/$H19577/(SIMULATION!$D$17-$I19577)*(((EXP(-$I19577*$J19592))/(1-EXP(-SIMULATION!$D$4*$I19577)))-(EXP(-SIMULATION!$D$17*$J19592)/(1-EXP(-SIMULATION!$D$4*SIMULATION!$D$17))))</f>
        <v>2.147806829959122</v>
      </c>
      <c r="L19592">
        <v>-0.10559362833416482</v>
      </c>
      <c r="M19592">
        <f t="shared" ca="1" si="306"/>
        <v>1.9210121138228375</v>
      </c>
    </row>
    <row r="19593" spans="1:13" x14ac:dyDescent="0.25">
      <c r="A19593" s="9"/>
      <c r="H19593" s="9"/>
      <c r="J19593">
        <v>16</v>
      </c>
      <c r="K19593">
        <f ca="1">SIMULATION!$D$3*SIMULATION!$D$17/$H19577/(SIMULATION!$D$17-$I19577)*(((EXP(-$I19577*$J19593))/(1-EXP(-SIMULATION!$D$4*$I19577)))-(EXP(-SIMULATION!$D$17*$J19593)/(1-EXP(-SIMULATION!$D$4*SIMULATION!$D$17))))</f>
        <v>2.0381341490573024</v>
      </c>
      <c r="L19593">
        <v>-0.23492098084216223</v>
      </c>
      <c r="M19593">
        <f t="shared" ca="1" si="306"/>
        <v>1.5593336756728553</v>
      </c>
    </row>
    <row r="19594" spans="1:13" x14ac:dyDescent="0.25">
      <c r="A19594" s="9"/>
      <c r="H19594" s="9"/>
      <c r="J19594">
        <v>17</v>
      </c>
      <c r="K19594">
        <f ca="1">SIMULATION!$D$3*SIMULATION!$D$17/$H19577/(SIMULATION!$D$17-$I19577)*(((EXP(-$I19577*$J19594))/(1-EXP(-SIMULATION!$D$4*$I19577)))-(EXP(-SIMULATION!$D$17*$J19594)/(1-EXP(-SIMULATION!$D$4*SIMULATION!$D$17))))</f>
        <v>1.9336508257408431</v>
      </c>
      <c r="L19594">
        <v>-5.8321724664141428E-2</v>
      </c>
      <c r="M19594">
        <f t="shared" ca="1" si="306"/>
        <v>1.8208769746853959</v>
      </c>
    </row>
    <row r="19595" spans="1:13" x14ac:dyDescent="0.25">
      <c r="A19595" s="9"/>
      <c r="H19595" s="9"/>
      <c r="J19595">
        <v>18</v>
      </c>
      <c r="K19595">
        <f ca="1">SIMULATION!$D$3*SIMULATION!$D$17/$H19577/(SIMULATION!$D$17-$I19577)*(((EXP(-$I19577*$J19595))/(1-EXP(-SIMULATION!$D$4*$I19577)))-(EXP(-SIMULATION!$D$17*$J19595)/(1-EXP(-SIMULATION!$D$4*SIMULATION!$D$17))))</f>
        <v>1.8342606663603589</v>
      </c>
      <c r="L19595">
        <v>-5.3702889349669138E-2</v>
      </c>
      <c r="M19595">
        <f t="shared" ca="1" si="306"/>
        <v>1.7357555687563582</v>
      </c>
    </row>
    <row r="19596" spans="1:13" x14ac:dyDescent="0.25">
      <c r="A19596" s="9"/>
      <c r="H19596" s="9"/>
      <c r="J19596">
        <v>19</v>
      </c>
      <c r="K19596">
        <f ca="1">SIMULATION!$D$3*SIMULATION!$D$17/$H19577/(SIMULATION!$D$17-$I19577)*(((EXP(-$I19577*$J19596))/(1-EXP(-SIMULATION!$D$4*$I19577)))-(EXP(-SIMULATION!$D$17*$J19596)/(1-EXP(-SIMULATION!$D$4*SIMULATION!$D$17))))</f>
        <v>1.7398106670185882</v>
      </c>
      <c r="L19596">
        <v>6.8279797023330605E-2</v>
      </c>
      <c r="M19596">
        <f t="shared" ca="1" si="306"/>
        <v>1.8586045862216429</v>
      </c>
    </row>
    <row r="19597" spans="1:13" x14ac:dyDescent="0.25">
      <c r="A19597" s="9"/>
      <c r="H19597" s="9"/>
      <c r="J19597">
        <v>20</v>
      </c>
      <c r="K19597">
        <f ca="1">SIMULATION!$D$3*SIMULATION!$D$17/$H19577/(SIMULATION!$D$17-$I19577)*(((EXP(-$I19577*$J19597))/(1-EXP(-SIMULATION!$D$4*$I19577)))-(EXP(-SIMULATION!$D$17*$J19597)/(1-EXP(-SIMULATION!$D$4*SIMULATION!$D$17))))</f>
        <v>1.6501161402649345</v>
      </c>
      <c r="L19597">
        <v>0.39808565908933019</v>
      </c>
      <c r="M19597">
        <f t="shared" ca="1" si="306"/>
        <v>2.3070037115362427</v>
      </c>
    </row>
    <row r="19598" spans="1:13" x14ac:dyDescent="0.25">
      <c r="A19598" s="9"/>
      <c r="H19598" s="9"/>
      <c r="J19598">
        <v>21</v>
      </c>
      <c r="K19598">
        <f ca="1">SIMULATION!$D$3*SIMULATION!$D$17/$H19577/(SIMULATION!$D$17-$I19577)*(((EXP(-$I19577*$J19598))/(1-EXP(-SIMULATION!$D$4*$I19577)))-(EXP(-SIMULATION!$D$17*$J19598)/(1-EXP(-SIMULATION!$D$4*SIMULATION!$D$17))))</f>
        <v>1.5649765728508178</v>
      </c>
      <c r="L19598">
        <v>-0.40671374930189191</v>
      </c>
      <c r="M19598">
        <f t="shared" ca="1" si="306"/>
        <v>0.92847908333703622</v>
      </c>
    </row>
    <row r="19599" spans="1:13" x14ac:dyDescent="0.25">
      <c r="A19599" s="9"/>
      <c r="H19599" s="9"/>
      <c r="J19599">
        <v>22</v>
      </c>
      <c r="K19599">
        <f ca="1">SIMULATION!$D$3*SIMULATION!$D$17/$H19577/(SIMULATION!$D$17-$I19577)*(((EXP(-$I19577*$J19599))/(1-EXP(-SIMULATION!$D$4*$I19577)))-(EXP(-SIMULATION!$D$17*$J19599)/(1-EXP(-SIMULATION!$D$4*SIMULATION!$D$17))))</f>
        <v>1.4841855563366175</v>
      </c>
      <c r="L19599">
        <v>-0.24077215348445302</v>
      </c>
      <c r="M19599">
        <f t="shared" ca="1" si="306"/>
        <v>1.1268350037669292</v>
      </c>
    </row>
    <row r="19600" spans="1:13" x14ac:dyDescent="0.25">
      <c r="A19600" s="9"/>
      <c r="H19600" s="9"/>
      <c r="J19600">
        <v>23</v>
      </c>
      <c r="K19600">
        <f ca="1">SIMULATION!$D$3*SIMULATION!$D$17/$H19577/(SIMULATION!$D$17-$I19577)*(((EXP(-$I19577*$J19600))/(1-EXP(-SIMULATION!$D$4*$I19577)))-(EXP(-SIMULATION!$D$17*$J19600)/(1-EXP(-SIMULATION!$D$4*SIMULATION!$D$17))))</f>
        <v>1.4075369313990065</v>
      </c>
      <c r="L19600">
        <v>-0.10357855519319241</v>
      </c>
      <c r="M19600">
        <f t="shared" ca="1" si="306"/>
        <v>1.2617462896636378</v>
      </c>
    </row>
    <row r="19601" spans="1:13" x14ac:dyDescent="0.25">
      <c r="A19601" s="9"/>
      <c r="H19601" s="9"/>
      <c r="J19601">
        <v>24</v>
      </c>
      <c r="K19601">
        <f ca="1">SIMULATION!$D$3*SIMULATION!$D$17/$H19577/(SIMULATION!$D$17-$I19577)*(((EXP(-$I19577*$J19601))/(1-EXP(-SIMULATION!$D$4*$I19577)))-(EXP(-SIMULATION!$D$17*$J19601)/(1-EXP(-SIMULATION!$D$4*SIMULATION!$D$17))))</f>
        <v>1.334828517128372</v>
      </c>
      <c r="L19601">
        <v>0.16588220621067301</v>
      </c>
      <c r="M19601">
        <f t="shared" ca="1" si="306"/>
        <v>1.5562528164625475</v>
      </c>
    </row>
    <row r="19602" spans="1:13" x14ac:dyDescent="0.25">
      <c r="A19602" s="9">
        <v>785</v>
      </c>
      <c r="B19602" s="2">
        <f ca="1">NORMINV(RAND(),SIMULATION!D7,SIMULATION!D8)</f>
        <v>56.039180028867804</v>
      </c>
      <c r="C19602" s="2">
        <v>2</v>
      </c>
      <c r="D19602" s="2">
        <f ca="1">SIMULATION!$D$11*(1+(SIMULATION!$D$12*LN(1+$C19602)))*(1+(SIMULATION!$D$13*(($B19602/63.5)-1)))</f>
        <v>9.6840078301005619</v>
      </c>
      <c r="E19602" s="2">
        <v>-4.809691414937222E-2</v>
      </c>
      <c r="F19602" s="2">
        <f ca="1">D19602*(1+E19602)</f>
        <v>9.2182369368743675</v>
      </c>
      <c r="G19602" s="2">
        <v>-1.0358360540557368</v>
      </c>
      <c r="H19602" s="9">
        <f>SIMULATION!$D$15*EXP($G$19602)</f>
        <v>78.352820362815521</v>
      </c>
      <c r="I19602" s="2">
        <f ca="1">$F19602/$H19602</f>
        <v>0.11765035252322754</v>
      </c>
      <c r="J19602">
        <v>0</v>
      </c>
      <c r="K19602">
        <f ca="1">SIMULATION!$D$3*SIMULATION!$D$17/$H19602/(SIMULATION!$D$17-$I19602)*(((EXP(-$I19602*$J19602))/(1-EXP(-SIMULATION!$D$4*$I19602)))-(EXP(-SIMULATION!$D$17*$J19602)/(1-EXP(-SIMULATION!$D$4*SIMULATION!$D$17))))</f>
        <v>0.60229792429981011</v>
      </c>
      <c r="L19602">
        <v>0.15655739057813561</v>
      </c>
      <c r="M19602">
        <f t="shared" ca="1" si="306"/>
        <v>0.69659211567881585</v>
      </c>
    </row>
    <row r="19603" spans="1:13" x14ac:dyDescent="0.25">
      <c r="A19603" s="9"/>
      <c r="H19603" s="9"/>
      <c r="J19603">
        <v>1</v>
      </c>
      <c r="K19603">
        <f ca="1">SIMULATION!$D$3*SIMULATION!$D$17/$H19602/(SIMULATION!$D$17-$I19602)*(((EXP(-$I19602*$J19603))/(1-EXP(-SIMULATION!$D$4*$I19602)))-(EXP(-SIMULATION!$D$17*$J19603)/(1-EXP(-SIMULATION!$D$4*SIMULATION!$D$17))))</f>
        <v>2.9037509282018066</v>
      </c>
      <c r="L19603">
        <v>-9.5408076948763285E-2</v>
      </c>
      <c r="M19603">
        <f t="shared" ca="1" si="306"/>
        <v>2.626709636203886</v>
      </c>
    </row>
    <row r="19604" spans="1:13" x14ac:dyDescent="0.25">
      <c r="A19604" s="9"/>
      <c r="H19604" s="9"/>
      <c r="J19604">
        <v>2</v>
      </c>
      <c r="K19604">
        <f ca="1">SIMULATION!$D$3*SIMULATION!$D$17/$H19602/(SIMULATION!$D$17-$I19602)*(((EXP(-$I19602*$J19604))/(1-EXP(-SIMULATION!$D$4*$I19602)))-(EXP(-SIMULATION!$D$17*$J19604)/(1-EXP(-SIMULATION!$D$4*SIMULATION!$D$17))))</f>
        <v>4.0991210965768126</v>
      </c>
      <c r="L19604">
        <v>0.19214212936302727</v>
      </c>
      <c r="M19604">
        <f t="shared" ca="1" si="306"/>
        <v>4.8867349525899888</v>
      </c>
    </row>
    <row r="19605" spans="1:13" x14ac:dyDescent="0.25">
      <c r="A19605" s="9"/>
      <c r="H19605" s="9"/>
      <c r="J19605">
        <v>3</v>
      </c>
      <c r="K19605">
        <f ca="1">SIMULATION!$D$3*SIMULATION!$D$17/$H19602/(SIMULATION!$D$17-$I19602)*(((EXP(-$I19602*$J19605))/(1-EXP(-SIMULATION!$D$4*$I19602)))-(EXP(-SIMULATION!$D$17*$J19605)/(1-EXP(-SIMULATION!$D$4*SIMULATION!$D$17))))</f>
        <v>4.6167043252408622</v>
      </c>
      <c r="L19605">
        <v>0.67881538357555371</v>
      </c>
      <c r="M19605">
        <f t="shared" ca="1" si="306"/>
        <v>7.7505942426341559</v>
      </c>
    </row>
    <row r="19606" spans="1:13" x14ac:dyDescent="0.25">
      <c r="A19606" s="9"/>
      <c r="H19606" s="9"/>
      <c r="J19606">
        <v>4</v>
      </c>
      <c r="K19606">
        <f ca="1">SIMULATION!$D$3*SIMULATION!$D$17/$H19602/(SIMULATION!$D$17-$I19602)*(((EXP(-$I19602*$J19606))/(1-EXP(-SIMULATION!$D$4*$I19602)))-(EXP(-SIMULATION!$D$17*$J19606)/(1-EXP(-SIMULATION!$D$4*SIMULATION!$D$17))))</f>
        <v>4.727520258656785</v>
      </c>
      <c r="L19606">
        <v>0.17016479582126076</v>
      </c>
      <c r="M19606">
        <f t="shared" ca="1" si="306"/>
        <v>5.5319777782119903</v>
      </c>
    </row>
    <row r="19607" spans="1:13" x14ac:dyDescent="0.25">
      <c r="A19607" s="9"/>
      <c r="H19607" s="9"/>
      <c r="J19607">
        <v>5</v>
      </c>
      <c r="K19607">
        <f ca="1">SIMULATION!$D$3*SIMULATION!$D$17/$H19602/(SIMULATION!$D$17-$I19602)*(((EXP(-$I19602*$J19607))/(1-EXP(-SIMULATION!$D$4*$I19602)))-(EXP(-SIMULATION!$D$17*$J19607)/(1-EXP(-SIMULATION!$D$4*SIMULATION!$D$17))))</f>
        <v>4.6021842245198199</v>
      </c>
      <c r="L19607">
        <v>-0.33068439663203858</v>
      </c>
      <c r="M19607">
        <f t="shared" ca="1" si="306"/>
        <v>3.080313711044997</v>
      </c>
    </row>
    <row r="19608" spans="1:13" x14ac:dyDescent="0.25">
      <c r="A19608" s="9"/>
      <c r="H19608" s="9"/>
      <c r="J19608">
        <v>6</v>
      </c>
      <c r="K19608">
        <f ca="1">SIMULATION!$D$3*SIMULATION!$D$17/$H19602/(SIMULATION!$D$17-$I19602)*(((EXP(-$I19602*$J19608))/(1-EXP(-SIMULATION!$D$4*$I19602)))-(EXP(-SIMULATION!$D$17*$J19608)/(1-EXP(-SIMULATION!$D$4*SIMULATION!$D$17))))</f>
        <v>4.3473097370088141</v>
      </c>
      <c r="L19608">
        <v>-0.10200906674432558</v>
      </c>
      <c r="M19608">
        <f t="shared" ca="1" si="306"/>
        <v>3.9038447278880253</v>
      </c>
    </row>
    <row r="19609" spans="1:13" x14ac:dyDescent="0.25">
      <c r="A19609" s="9"/>
      <c r="H19609" s="9"/>
      <c r="J19609">
        <v>7</v>
      </c>
      <c r="K19609">
        <f ca="1">SIMULATION!$D$3*SIMULATION!$D$17/$H19602/(SIMULATION!$D$17-$I19602)*(((EXP(-$I19602*$J19609))/(1-EXP(-SIMULATION!$D$4*$I19602)))-(EXP(-SIMULATION!$D$17*$J19609)/(1-EXP(-SIMULATION!$D$4*SIMULATION!$D$17))))</f>
        <v>4.0287983990810048</v>
      </c>
      <c r="L19609">
        <v>0.3504457296168606</v>
      </c>
      <c r="M19609">
        <f t="shared" ca="1" si="306"/>
        <v>5.4406735935261876</v>
      </c>
    </row>
    <row r="19610" spans="1:13" x14ac:dyDescent="0.25">
      <c r="A19610" s="9"/>
      <c r="H19610" s="9"/>
      <c r="J19610">
        <v>8</v>
      </c>
      <c r="K19610">
        <f ca="1">SIMULATION!$D$3*SIMULATION!$D$17/$H19602/(SIMULATION!$D$17-$I19602)*(((EXP(-$I19602*$J19610))/(1-EXP(-SIMULATION!$D$4*$I19602)))-(EXP(-SIMULATION!$D$17*$J19610)/(1-EXP(-SIMULATION!$D$4*SIMULATION!$D$17))))</f>
        <v>3.6867311168043515</v>
      </c>
      <c r="L19610">
        <v>-0.26867137437778171</v>
      </c>
      <c r="M19610">
        <f t="shared" ca="1" si="306"/>
        <v>2.696212000691192</v>
      </c>
    </row>
    <row r="19611" spans="1:13" x14ac:dyDescent="0.25">
      <c r="A19611" s="9"/>
      <c r="H19611" s="9"/>
      <c r="J19611">
        <v>9</v>
      </c>
      <c r="K19611">
        <f ca="1">SIMULATION!$D$3*SIMULATION!$D$17/$H19602/(SIMULATION!$D$17-$I19602)*(((EXP(-$I19602*$J19611))/(1-EXP(-SIMULATION!$D$4*$I19602)))-(EXP(-SIMULATION!$D$17*$J19611)/(1-EXP(-SIMULATION!$D$4*SIMULATION!$D$17))))</f>
        <v>3.344880951096886</v>
      </c>
      <c r="L19611">
        <v>8.3717194291721919E-2</v>
      </c>
      <c r="M19611">
        <f t="shared" ca="1" si="306"/>
        <v>3.6249049995625433</v>
      </c>
    </row>
    <row r="19612" spans="1:13" x14ac:dyDescent="0.25">
      <c r="A19612" s="9"/>
      <c r="H19612" s="9"/>
      <c r="J19612">
        <v>10</v>
      </c>
      <c r="K19612">
        <f ca="1">SIMULATION!$D$3*SIMULATION!$D$17/$H19602/(SIMULATION!$D$17-$I19602)*(((EXP(-$I19602*$J19612))/(1-EXP(-SIMULATION!$D$4*$I19602)))-(EXP(-SIMULATION!$D$17*$J19612)/(1-EXP(-SIMULATION!$D$4*SIMULATION!$D$17))))</f>
        <v>3.0167826917368039</v>
      </c>
      <c r="L19612">
        <v>0.12951344158585984</v>
      </c>
      <c r="M19612">
        <f t="shared" ca="1" si="306"/>
        <v>3.4074966006602914</v>
      </c>
    </row>
    <row r="19613" spans="1:13" x14ac:dyDescent="0.25">
      <c r="A19613" s="9"/>
      <c r="H19613" s="9"/>
      <c r="J19613">
        <v>11</v>
      </c>
      <c r="K19613">
        <f ca="1">SIMULATION!$D$3*SIMULATION!$D$17/$H19602/(SIMULATION!$D$17-$I19602)*(((EXP(-$I19602*$J19613))/(1-EXP(-SIMULATION!$D$4*$I19602)))-(EXP(-SIMULATION!$D$17*$J19613)/(1-EXP(-SIMULATION!$D$4*SIMULATION!$D$17))))</f>
        <v>2.7095988358807737</v>
      </c>
      <c r="L19613">
        <v>0.11233897727705291</v>
      </c>
      <c r="M19613">
        <f t="shared" ca="1" si="306"/>
        <v>3.0139923979347127</v>
      </c>
    </row>
    <row r="19614" spans="1:13" x14ac:dyDescent="0.25">
      <c r="A19614" s="9"/>
      <c r="H19614" s="9"/>
      <c r="J19614">
        <v>12</v>
      </c>
      <c r="K19614">
        <f ca="1">SIMULATION!$D$3*SIMULATION!$D$17/$H19602/(SIMULATION!$D$17-$I19602)*(((EXP(-$I19602*$J19614))/(1-EXP(-SIMULATION!$D$4*$I19602)))-(EXP(-SIMULATION!$D$17*$J19614)/(1-EXP(-SIMULATION!$D$4*SIMULATION!$D$17))))</f>
        <v>2.4265760631911646</v>
      </c>
      <c r="L19614">
        <v>0.40274537794793952</v>
      </c>
      <c r="M19614">
        <f t="shared" ca="1" si="306"/>
        <v>3.4038683568805133</v>
      </c>
    </row>
    <row r="19615" spans="1:13" x14ac:dyDescent="0.25">
      <c r="A19615" s="9"/>
      <c r="H19615" s="9"/>
      <c r="J19615">
        <v>13</v>
      </c>
      <c r="K19615">
        <f ca="1">SIMULATION!$D$3*SIMULATION!$D$17/$H19602/(SIMULATION!$D$17-$I19602)*(((EXP(-$I19602*$J19615))/(1-EXP(-SIMULATION!$D$4*$I19602)))-(EXP(-SIMULATION!$D$17*$J19615)/(1-EXP(-SIMULATION!$D$4*SIMULATION!$D$17))))</f>
        <v>2.1686007909210865</v>
      </c>
      <c r="L19615">
        <v>-3.4741776519915286E-2</v>
      </c>
      <c r="M19615">
        <f t="shared" ca="1" si="306"/>
        <v>2.0932597468819947</v>
      </c>
    </row>
    <row r="19616" spans="1:13" x14ac:dyDescent="0.25">
      <c r="A19616" s="9"/>
      <c r="H19616" s="9"/>
      <c r="J19616">
        <v>14</v>
      </c>
      <c r="K19616">
        <f ca="1">SIMULATION!$D$3*SIMULATION!$D$17/$H19602/(SIMULATION!$D$17-$I19602)*(((EXP(-$I19602*$J19616))/(1-EXP(-SIMULATION!$D$4*$I19602)))-(EXP(-SIMULATION!$D$17*$J19616)/(1-EXP(-SIMULATION!$D$4*SIMULATION!$D$17))))</f>
        <v>1.9351794635712718</v>
      </c>
      <c r="L19616">
        <v>-0.39028587684119709</v>
      </c>
      <c r="M19616">
        <f t="shared" ca="1" si="306"/>
        <v>1.1799062497862807</v>
      </c>
    </row>
    <row r="19617" spans="1:13" x14ac:dyDescent="0.25">
      <c r="A19617" s="9"/>
      <c r="H19617" s="9"/>
      <c r="J19617">
        <v>15</v>
      </c>
      <c r="K19617">
        <f ca="1">SIMULATION!$D$3*SIMULATION!$D$17/$H19602/(SIMULATION!$D$17-$I19602)*(((EXP(-$I19602*$J19617))/(1-EXP(-SIMULATION!$D$4*$I19602)))-(EXP(-SIMULATION!$D$17*$J19617)/(1-EXP(-SIMULATION!$D$4*SIMULATION!$D$17))))</f>
        <v>1.725052035188565</v>
      </c>
      <c r="L19617">
        <v>-0.45600718775409149</v>
      </c>
      <c r="M19617">
        <f t="shared" ca="1" si="306"/>
        <v>0.93841590789275553</v>
      </c>
    </row>
    <row r="19618" spans="1:13" x14ac:dyDescent="0.25">
      <c r="A19618" s="9"/>
      <c r="H19618" s="9"/>
      <c r="J19618">
        <v>16</v>
      </c>
      <c r="K19618">
        <f ca="1">SIMULATION!$D$3*SIMULATION!$D$17/$H19602/(SIMULATION!$D$17-$I19602)*(((EXP(-$I19602*$J19618))/(1-EXP(-SIMULATION!$D$4*$I19602)))-(EXP(-SIMULATION!$D$17*$J19618)/(1-EXP(-SIMULATION!$D$4*SIMULATION!$D$17))))</f>
        <v>1.5365720254372921</v>
      </c>
      <c r="L19618">
        <v>-0.18057566378014961</v>
      </c>
      <c r="M19618">
        <f t="shared" ca="1" si="306"/>
        <v>1.259104511997944</v>
      </c>
    </row>
    <row r="19619" spans="1:13" x14ac:dyDescent="0.25">
      <c r="A19619" s="9"/>
      <c r="H19619" s="9"/>
      <c r="J19619">
        <v>17</v>
      </c>
      <c r="K19619">
        <f ca="1">SIMULATION!$D$3*SIMULATION!$D$17/$H19602/(SIMULATION!$D$17-$I19602)*(((EXP(-$I19602*$J19619))/(1-EXP(-SIMULATION!$D$4*$I19602)))-(EXP(-SIMULATION!$D$17*$J19619)/(1-EXP(-SIMULATION!$D$4*SIMULATION!$D$17))))</f>
        <v>1.367938442077103</v>
      </c>
      <c r="L19619">
        <v>-0.21753711923039218</v>
      </c>
      <c r="M19619">
        <f t="shared" ca="1" si="306"/>
        <v>1.0703610541031392</v>
      </c>
    </row>
    <row r="19620" spans="1:13" x14ac:dyDescent="0.25">
      <c r="A19620" s="9"/>
      <c r="H19620" s="9"/>
      <c r="J19620">
        <v>18</v>
      </c>
      <c r="K19620">
        <f ca="1">SIMULATION!$D$3*SIMULATION!$D$17/$H19602/(SIMULATION!$D$17-$I19602)*(((EXP(-$I19602*$J19620))/(1-EXP(-SIMULATION!$D$4*$I19602)))-(EXP(-SIMULATION!$D$17*$J19620)/(1-EXP(-SIMULATION!$D$4*SIMULATION!$D$17))))</f>
        <v>1.2173340663198644</v>
      </c>
      <c r="L19620">
        <v>0.2177138717252407</v>
      </c>
      <c r="M19620">
        <f t="shared" ca="1" si="306"/>
        <v>1.4823645790813931</v>
      </c>
    </row>
    <row r="19621" spans="1:13" x14ac:dyDescent="0.25">
      <c r="A19621" s="9"/>
      <c r="H19621" s="9"/>
      <c r="J19621">
        <v>19</v>
      </c>
      <c r="K19621">
        <f ca="1">SIMULATION!$D$3*SIMULATION!$D$17/$H19602/(SIMULATION!$D$17-$I19602)*(((EXP(-$I19602*$J19621))/(1-EXP(-SIMULATION!$D$4*$I19602)))-(EXP(-SIMULATION!$D$17*$J19621)/(1-EXP(-SIMULATION!$D$4*SIMULATION!$D$17))))</f>
        <v>1.0830048804935077</v>
      </c>
      <c r="L19621">
        <v>-0.26119264948182436</v>
      </c>
      <c r="M19621">
        <f t="shared" ca="1" si="306"/>
        <v>0.80013196635566186</v>
      </c>
    </row>
    <row r="19622" spans="1:13" x14ac:dyDescent="0.25">
      <c r="A19622" s="9"/>
      <c r="H19622" s="9"/>
      <c r="J19622">
        <v>20</v>
      </c>
      <c r="K19622">
        <f ca="1">SIMULATION!$D$3*SIMULATION!$D$17/$H19602/(SIMULATION!$D$17-$I19602)*(((EXP(-$I19602*$J19622))/(1-EXP(-SIMULATION!$D$4*$I19602)))-(EXP(-SIMULATION!$D$17*$J19622)/(1-EXP(-SIMULATION!$D$4*SIMULATION!$D$17))))</f>
        <v>0.96330279817794784</v>
      </c>
      <c r="L19622">
        <v>-6.408587714495996E-2</v>
      </c>
      <c r="M19622">
        <f t="shared" ca="1" si="306"/>
        <v>0.90156869340051971</v>
      </c>
    </row>
    <row r="19623" spans="1:13" x14ac:dyDescent="0.25">
      <c r="A19623" s="9"/>
      <c r="H19623" s="9"/>
      <c r="J19623">
        <v>21</v>
      </c>
      <c r="K19623">
        <f ca="1">SIMULATION!$D$3*SIMULATION!$D$17/$H19602/(SIMULATION!$D$17-$I19602)*(((EXP(-$I19602*$J19623))/(1-EXP(-SIMULATION!$D$4*$I19602)))-(EXP(-SIMULATION!$D$17*$J19623)/(1-EXP(-SIMULATION!$D$4*SIMULATION!$D$17))))</f>
        <v>0.85670578438174882</v>
      </c>
      <c r="L19623">
        <v>-3.4730821026698985E-2</v>
      </c>
      <c r="M19623">
        <f t="shared" ca="1" si="306"/>
        <v>0.82695168911184858</v>
      </c>
    </row>
    <row r="19624" spans="1:13" x14ac:dyDescent="0.25">
      <c r="A19624" s="9"/>
      <c r="H19624" s="9"/>
      <c r="J19624">
        <v>22</v>
      </c>
      <c r="K19624">
        <f ca="1">SIMULATION!$D$3*SIMULATION!$D$17/$H19602/(SIMULATION!$D$17-$I19602)*(((EXP(-$I19602*$J19624))/(1-EXP(-SIMULATION!$D$4*$I19602)))-(EXP(-SIMULATION!$D$17*$J19624)/(1-EXP(-SIMULATION!$D$4*SIMULATION!$D$17))))</f>
        <v>0.76182429277717667</v>
      </c>
      <c r="L19624">
        <v>-0.17858456739518891</v>
      </c>
      <c r="M19624">
        <f t="shared" ca="1" si="306"/>
        <v>0.62577423102041885</v>
      </c>
    </row>
    <row r="19625" spans="1:13" x14ac:dyDescent="0.25">
      <c r="A19625" s="9"/>
      <c r="H19625" s="9"/>
      <c r="J19625">
        <v>23</v>
      </c>
      <c r="K19625">
        <f ca="1">SIMULATION!$D$3*SIMULATION!$D$17/$H19602/(SIMULATION!$D$17-$I19602)*(((EXP(-$I19602*$J19625))/(1-EXP(-SIMULATION!$D$4*$I19602)))-(EXP(-SIMULATION!$D$17*$J19625)/(1-EXP(-SIMULATION!$D$4*SIMULATION!$D$17))))</f>
        <v>0.6773996511751168</v>
      </c>
      <c r="L19625">
        <v>-2.2083474732179569E-2</v>
      </c>
      <c r="M19625">
        <f t="shared" ca="1" si="306"/>
        <v>0.66244031309480389</v>
      </c>
    </row>
    <row r="19626" spans="1:13" x14ac:dyDescent="0.25">
      <c r="A19626" s="9"/>
      <c r="H19626" s="9"/>
      <c r="J19626">
        <v>24</v>
      </c>
      <c r="K19626">
        <f ca="1">SIMULATION!$D$3*SIMULATION!$D$17/$H19602/(SIMULATION!$D$17-$I19602)*(((EXP(-$I19602*$J19626))/(1-EXP(-SIMULATION!$D$4*$I19602)))-(EXP(-SIMULATION!$D$17*$J19626)/(1-EXP(-SIMULATION!$D$4*SIMULATION!$D$17))))</f>
        <v>0.60229792429980966</v>
      </c>
      <c r="L19626">
        <v>8.4504328352350055E-2</v>
      </c>
      <c r="M19626">
        <f t="shared" ca="1" si="306"/>
        <v>0.65319470586077966</v>
      </c>
    </row>
    <row r="19627" spans="1:13" x14ac:dyDescent="0.25">
      <c r="A19627" s="9">
        <v>786</v>
      </c>
      <c r="B19627" s="2">
        <f ca="1">NORMINV(RAND(),SIMULATION!D7,SIMULATION!D8)</f>
        <v>57.139946973749609</v>
      </c>
      <c r="C19627" s="2">
        <v>2</v>
      </c>
      <c r="D19627" s="2">
        <f ca="1">SIMULATION!$D$11*(1+(SIMULATION!$D$12*LN(1+$C19627)))*(1+(SIMULATION!$D$13*(($B19627/63.5)-1)))</f>
        <v>9.7657526956825382</v>
      </c>
      <c r="E19627" s="2">
        <v>0.24697129881414215</v>
      </c>
      <c r="F19627" s="2">
        <f ca="1">D19627*(1+E19627)</f>
        <v>12.177613322832965</v>
      </c>
      <c r="G19627" s="2">
        <v>-0.73103766727693675</v>
      </c>
      <c r="H19627" s="9">
        <f>SIMULATION!$D$15*EXP($G$19627)</f>
        <v>106.27396676343038</v>
      </c>
      <c r="I19627" s="2">
        <f ca="1">$F19627/$H19627</f>
        <v>0.11458698394067443</v>
      </c>
      <c r="J19627">
        <v>0</v>
      </c>
      <c r="K19627">
        <f ca="1">SIMULATION!$D$3*SIMULATION!$D$17/$H19627/(SIMULATION!$D$17-$I19627)*(((EXP(-$I19627*$J19627))/(1-EXP(-SIMULATION!$D$4*$I19627)))-(EXP(-SIMULATION!$D$17*$J19627)/(1-EXP(-SIMULATION!$D$4*SIMULATION!$D$17))))</f>
        <v>0.47580890140754584</v>
      </c>
      <c r="L19627">
        <v>0.19216297235569463</v>
      </c>
      <c r="M19627">
        <f t="shared" ca="1" si="306"/>
        <v>0.56724175417531753</v>
      </c>
    </row>
    <row r="19628" spans="1:13" x14ac:dyDescent="0.25">
      <c r="A19628" s="9"/>
      <c r="H19628" s="9"/>
      <c r="J19628">
        <v>1</v>
      </c>
      <c r="K19628">
        <f ca="1">SIMULATION!$D$3*SIMULATION!$D$17/$H19627/(SIMULATION!$D$17-$I19627)*(((EXP(-$I19627*$J19628))/(1-EXP(-SIMULATION!$D$4*$I19627)))-(EXP(-SIMULATION!$D$17*$J19628)/(1-EXP(-SIMULATION!$D$4*SIMULATION!$D$17))))</f>
        <v>2.1732024135365955</v>
      </c>
      <c r="L19628">
        <v>0.18814664591450644</v>
      </c>
      <c r="M19628">
        <f t="shared" ca="1" si="306"/>
        <v>2.582083158536816</v>
      </c>
    </row>
    <row r="19629" spans="1:13" x14ac:dyDescent="0.25">
      <c r="A19629" s="9"/>
      <c r="H19629" s="9"/>
      <c r="J19629">
        <v>2</v>
      </c>
      <c r="K19629">
        <f ca="1">SIMULATION!$D$3*SIMULATION!$D$17/$H19627/(SIMULATION!$D$17-$I19627)*(((EXP(-$I19627*$J19629))/(1-EXP(-SIMULATION!$D$4*$I19627)))-(EXP(-SIMULATION!$D$17*$J19629)/(1-EXP(-SIMULATION!$D$4*SIMULATION!$D$17))))</f>
        <v>3.0586615126715926</v>
      </c>
      <c r="L19629">
        <v>0.61162264032199487</v>
      </c>
      <c r="M19629">
        <f t="shared" ca="1" si="306"/>
        <v>4.9294081429030587</v>
      </c>
    </row>
    <row r="19630" spans="1:13" x14ac:dyDescent="0.25">
      <c r="A19630" s="9"/>
      <c r="H19630" s="9"/>
      <c r="J19630">
        <v>3</v>
      </c>
      <c r="K19630">
        <f ca="1">SIMULATION!$D$3*SIMULATION!$D$17/$H19627/(SIMULATION!$D$17-$I19627)*(((EXP(-$I19627*$J19630))/(1-EXP(-SIMULATION!$D$4*$I19627)))-(EXP(-SIMULATION!$D$17*$J19630)/(1-EXP(-SIMULATION!$D$4*SIMULATION!$D$17))))</f>
        <v>3.4457124210961112</v>
      </c>
      <c r="L19630">
        <v>-0.13612994166466508</v>
      </c>
      <c r="M19630">
        <f t="shared" ca="1" si="306"/>
        <v>2.9766477902190855</v>
      </c>
    </row>
    <row r="19631" spans="1:13" x14ac:dyDescent="0.25">
      <c r="A19631" s="9"/>
      <c r="H19631" s="9"/>
      <c r="J19631">
        <v>4</v>
      </c>
      <c r="K19631">
        <f ca="1">SIMULATION!$D$3*SIMULATION!$D$17/$H19627/(SIMULATION!$D$17-$I19627)*(((EXP(-$I19627*$J19631))/(1-EXP(-SIMULATION!$D$4*$I19627)))-(EXP(-SIMULATION!$D$17*$J19631)/(1-EXP(-SIMULATION!$D$4*SIMULATION!$D$17))))</f>
        <v>3.5328994342313784</v>
      </c>
      <c r="L19631">
        <v>-0.23426050140926066</v>
      </c>
      <c r="M19631">
        <f t="shared" ca="1" si="306"/>
        <v>2.7052806413398423</v>
      </c>
    </row>
    <row r="19632" spans="1:13" x14ac:dyDescent="0.25">
      <c r="A19632" s="9"/>
      <c r="H19632" s="9"/>
      <c r="J19632">
        <v>5</v>
      </c>
      <c r="K19632">
        <f ca="1">SIMULATION!$D$3*SIMULATION!$D$17/$H19627/(SIMULATION!$D$17-$I19627)*(((EXP(-$I19627*$J19632))/(1-EXP(-SIMULATION!$D$4*$I19627)))-(EXP(-SIMULATION!$D$17*$J19632)/(1-EXP(-SIMULATION!$D$4*SIMULATION!$D$17))))</f>
        <v>3.4453403265020905</v>
      </c>
      <c r="L19632">
        <v>-0.28743736312326074</v>
      </c>
      <c r="M19632">
        <f t="shared" ca="1" si="306"/>
        <v>2.4550207879900956</v>
      </c>
    </row>
    <row r="19633" spans="1:13" x14ac:dyDescent="0.25">
      <c r="A19633" s="9"/>
      <c r="H19633" s="9"/>
      <c r="J19633">
        <v>6</v>
      </c>
      <c r="K19633">
        <f ca="1">SIMULATION!$D$3*SIMULATION!$D$17/$H19627/(SIMULATION!$D$17-$I19627)*(((EXP(-$I19627*$J19633))/(1-EXP(-SIMULATION!$D$4*$I19627)))-(EXP(-SIMULATION!$D$17*$J19633)/(1-EXP(-SIMULATION!$D$4*SIMULATION!$D$17))))</f>
        <v>3.2613282736143834</v>
      </c>
      <c r="L19633">
        <v>0.350347409567904</v>
      </c>
      <c r="M19633">
        <f t="shared" ca="1" si="306"/>
        <v>4.403926186025747</v>
      </c>
    </row>
    <row r="19634" spans="1:13" x14ac:dyDescent="0.25">
      <c r="A19634" s="9"/>
      <c r="H19634" s="9"/>
      <c r="J19634">
        <v>7</v>
      </c>
      <c r="K19634">
        <f ca="1">SIMULATION!$D$3*SIMULATION!$D$17/$H19627/(SIMULATION!$D$17-$I19627)*(((EXP(-$I19627*$J19634))/(1-EXP(-SIMULATION!$D$4*$I19627)))-(EXP(-SIMULATION!$D$17*$J19634)/(1-EXP(-SIMULATION!$D$4*SIMULATION!$D$17))))</f>
        <v>3.0293542283064516</v>
      </c>
      <c r="L19634">
        <v>2.0540890720217645E-2</v>
      </c>
      <c r="M19634">
        <f t="shared" ca="1" si="306"/>
        <v>3.0915798624629236</v>
      </c>
    </row>
    <row r="19635" spans="1:13" x14ac:dyDescent="0.25">
      <c r="A19635" s="9"/>
      <c r="H19635" s="9"/>
      <c r="J19635">
        <v>8</v>
      </c>
      <c r="K19635">
        <f ca="1">SIMULATION!$D$3*SIMULATION!$D$17/$H19627/(SIMULATION!$D$17-$I19627)*(((EXP(-$I19627*$J19635))/(1-EXP(-SIMULATION!$D$4*$I19627)))-(EXP(-SIMULATION!$D$17*$J19635)/(1-EXP(-SIMULATION!$D$4*SIMULATION!$D$17))))</f>
        <v>2.7789931731519943</v>
      </c>
      <c r="L19635">
        <v>0.40731390923690325</v>
      </c>
      <c r="M19635">
        <f t="shared" ca="1" si="306"/>
        <v>3.9109157462511996</v>
      </c>
    </row>
    <row r="19636" spans="1:13" x14ac:dyDescent="0.25">
      <c r="A19636" s="9"/>
      <c r="H19636" s="9"/>
      <c r="J19636">
        <v>9</v>
      </c>
      <c r="K19636">
        <f ca="1">SIMULATION!$D$3*SIMULATION!$D$17/$H19627/(SIMULATION!$D$17-$I19627)*(((EXP(-$I19627*$J19636))/(1-EXP(-SIMULATION!$D$4*$I19627)))-(EXP(-SIMULATION!$D$17*$J19636)/(1-EXP(-SIMULATION!$D$4*SIMULATION!$D$17))))</f>
        <v>2.5278605893603738</v>
      </c>
      <c r="L19636">
        <v>-0.5155202095561201</v>
      </c>
      <c r="M19636">
        <f t="shared" ca="1" si="306"/>
        <v>1.2246973686046567</v>
      </c>
    </row>
    <row r="19637" spans="1:13" x14ac:dyDescent="0.25">
      <c r="A19637" s="9"/>
      <c r="H19637" s="9"/>
      <c r="J19637">
        <v>10</v>
      </c>
      <c r="K19637">
        <f ca="1">SIMULATION!$D$3*SIMULATION!$D$17/$H19627/(SIMULATION!$D$17-$I19627)*(((EXP(-$I19627*$J19637))/(1-EXP(-SIMULATION!$D$4*$I19627)))-(EXP(-SIMULATION!$D$17*$J19637)/(1-EXP(-SIMULATION!$D$4*SIMULATION!$D$17))))</f>
        <v>2.2860527580998045</v>
      </c>
      <c r="L19637">
        <v>-0.17682500220146724</v>
      </c>
      <c r="M19637">
        <f t="shared" ca="1" si="306"/>
        <v>1.8818214741161363</v>
      </c>
    </row>
    <row r="19638" spans="1:13" x14ac:dyDescent="0.25">
      <c r="A19638" s="9"/>
      <c r="H19638" s="9"/>
      <c r="J19638">
        <v>11</v>
      </c>
      <c r="K19638">
        <f ca="1">SIMULATION!$D$3*SIMULATION!$D$17/$H19627/(SIMULATION!$D$17-$I19627)*(((EXP(-$I19627*$J19638))/(1-EXP(-SIMULATION!$D$4*$I19627)))-(EXP(-SIMULATION!$D$17*$J19638)/(1-EXP(-SIMULATION!$D$4*SIMULATION!$D$17))))</f>
        <v>2.0589765431446425</v>
      </c>
      <c r="L19638">
        <v>0.11791953681587808</v>
      </c>
      <c r="M19638">
        <f t="shared" ca="1" si="306"/>
        <v>2.3017701034270166</v>
      </c>
    </row>
    <row r="19639" spans="1:13" x14ac:dyDescent="0.25">
      <c r="A19639" s="9"/>
      <c r="H19639" s="9"/>
      <c r="J19639">
        <v>12</v>
      </c>
      <c r="K19639">
        <f ca="1">SIMULATION!$D$3*SIMULATION!$D$17/$H19627/(SIMULATION!$D$17-$I19627)*(((EXP(-$I19627*$J19639))/(1-EXP(-SIMULATION!$D$4*$I19627)))-(EXP(-SIMULATION!$D$17*$J19639)/(1-EXP(-SIMULATION!$D$4*SIMULATION!$D$17))))</f>
        <v>1.8491488106058735</v>
      </c>
      <c r="L19639">
        <v>-0.34725593535688976</v>
      </c>
      <c r="M19639">
        <f t="shared" ca="1" si="306"/>
        <v>1.2070209107648506</v>
      </c>
    </row>
    <row r="19640" spans="1:13" x14ac:dyDescent="0.25">
      <c r="A19640" s="9"/>
      <c r="H19640" s="9"/>
      <c r="J19640">
        <v>13</v>
      </c>
      <c r="K19640">
        <f ca="1">SIMULATION!$D$3*SIMULATION!$D$17/$H19627/(SIMULATION!$D$17-$I19627)*(((EXP(-$I19627*$J19640))/(1-EXP(-SIMULATION!$D$4*$I19627)))-(EXP(-SIMULATION!$D$17*$J19640)/(1-EXP(-SIMULATION!$D$4*SIMULATION!$D$17))))</f>
        <v>1.6573370799613156</v>
      </c>
      <c r="L19640">
        <v>-0.58852357202119598</v>
      </c>
      <c r="M19640">
        <f t="shared" ca="1" si="306"/>
        <v>0.6819551416193036</v>
      </c>
    </row>
    <row r="19641" spans="1:13" x14ac:dyDescent="0.25">
      <c r="A19641" s="9"/>
      <c r="H19641" s="9"/>
      <c r="J19641">
        <v>14</v>
      </c>
      <c r="K19641">
        <f ca="1">SIMULATION!$D$3*SIMULATION!$D$17/$H19627/(SIMULATION!$D$17-$I19627)*(((EXP(-$I19627*$J19641))/(1-EXP(-SIMULATION!$D$4*$I19627)))-(EXP(-SIMULATION!$D$17*$J19641)/(1-EXP(-SIMULATION!$D$4*SIMULATION!$D$17))))</f>
        <v>1.4832793691884818</v>
      </c>
      <c r="L19641">
        <v>-0.49848074834178158</v>
      </c>
      <c r="M19641">
        <f t="shared" ca="1" si="306"/>
        <v>0.74389315923548172</v>
      </c>
    </row>
    <row r="19642" spans="1:13" x14ac:dyDescent="0.25">
      <c r="A19642" s="9"/>
      <c r="H19642" s="9"/>
      <c r="J19642">
        <v>15</v>
      </c>
      <c r="K19642">
        <f ca="1">SIMULATION!$D$3*SIMULATION!$D$17/$H19627/(SIMULATION!$D$17-$I19627)*(((EXP(-$I19627*$J19642))/(1-EXP(-SIMULATION!$D$4*$I19627)))-(EXP(-SIMULATION!$D$17*$J19642)/(1-EXP(-SIMULATION!$D$4*SIMULATION!$D$17))))</f>
        <v>1.3261355802822372</v>
      </c>
      <c r="L19642">
        <v>-7.2307029882692109E-2</v>
      </c>
      <c r="M19642">
        <f t="shared" ca="1" si="306"/>
        <v>1.2302466552502682</v>
      </c>
    </row>
    <row r="19643" spans="1:13" x14ac:dyDescent="0.25">
      <c r="A19643" s="9"/>
      <c r="H19643" s="9"/>
      <c r="J19643">
        <v>16</v>
      </c>
      <c r="K19643">
        <f ca="1">SIMULATION!$D$3*SIMULATION!$D$17/$H19627/(SIMULATION!$D$17-$I19627)*(((EXP(-$I19627*$J19643))/(1-EXP(-SIMULATION!$D$4*$I19627)))-(EXP(-SIMULATION!$D$17*$J19643)/(1-EXP(-SIMULATION!$D$4*SIMULATION!$D$17))))</f>
        <v>1.184767922107568</v>
      </c>
      <c r="L19643">
        <v>0.74162284637169296</v>
      </c>
      <c r="M19643">
        <f t="shared" ca="1" si="306"/>
        <v>2.0634188807908589</v>
      </c>
    </row>
    <row r="19644" spans="1:13" x14ac:dyDescent="0.25">
      <c r="A19644" s="9"/>
      <c r="H19644" s="9"/>
      <c r="J19644">
        <v>17</v>
      </c>
      <c r="K19644">
        <f ca="1">SIMULATION!$D$3*SIMULATION!$D$17/$H19627/(SIMULATION!$D$17-$I19627)*(((EXP(-$I19627*$J19644))/(1-EXP(-SIMULATION!$D$4*$I19627)))-(EXP(-SIMULATION!$D$17*$J19644)/(1-EXP(-SIMULATION!$D$4*SIMULATION!$D$17))))</f>
        <v>1.0579127328555251</v>
      </c>
      <c r="L19644">
        <v>-0.11909456438409922</v>
      </c>
      <c r="M19644">
        <f t="shared" ca="1" si="306"/>
        <v>0.93192107677970437</v>
      </c>
    </row>
    <row r="19645" spans="1:13" x14ac:dyDescent="0.25">
      <c r="A19645" s="9"/>
      <c r="H19645" s="9"/>
      <c r="J19645">
        <v>18</v>
      </c>
      <c r="K19645">
        <f ca="1">SIMULATION!$D$3*SIMULATION!$D$17/$H19627/(SIMULATION!$D$17-$I19627)*(((EXP(-$I19627*$J19645))/(1-EXP(-SIMULATION!$D$4*$I19627)))-(EXP(-SIMULATION!$D$17*$J19645)/(1-EXP(-SIMULATION!$D$4*SIMULATION!$D$17))))</f>
        <v>0.94428356178759532</v>
      </c>
      <c r="L19645">
        <v>-0.10415444712154834</v>
      </c>
      <c r="M19645">
        <f t="shared" ca="1" si="306"/>
        <v>0.84593222948364188</v>
      </c>
    </row>
    <row r="19646" spans="1:13" x14ac:dyDescent="0.25">
      <c r="A19646" s="9"/>
      <c r="H19646" s="9"/>
      <c r="J19646">
        <v>19</v>
      </c>
      <c r="K19646">
        <f ca="1">SIMULATION!$D$3*SIMULATION!$D$17/$H19627/(SIMULATION!$D$17-$I19627)*(((EXP(-$I19627*$J19646))/(1-EXP(-SIMULATION!$D$4*$I19627)))-(EXP(-SIMULATION!$D$17*$J19646)/(1-EXP(-SIMULATION!$D$4*SIMULATION!$D$17))))</f>
        <v>0.84263096096543966</v>
      </c>
      <c r="L19646">
        <v>0.34312609424172075</v>
      </c>
      <c r="M19646">
        <f t="shared" ca="1" si="306"/>
        <v>1.1317596314886589</v>
      </c>
    </row>
    <row r="19647" spans="1:13" x14ac:dyDescent="0.25">
      <c r="A19647" s="9"/>
      <c r="H19647" s="9"/>
      <c r="J19647">
        <v>20</v>
      </c>
      <c r="K19647">
        <f ca="1">SIMULATION!$D$3*SIMULATION!$D$17/$H19627/(SIMULATION!$D$17-$I19627)*(((EXP(-$I19627*$J19647))/(1-EXP(-SIMULATION!$D$4*$I19627)))-(EXP(-SIMULATION!$D$17*$J19647)/(1-EXP(-SIMULATION!$D$4*SIMULATION!$D$17))))</f>
        <v>0.7517752140325632</v>
      </c>
      <c r="L19647">
        <v>-6.4728351138001919E-2</v>
      </c>
      <c r="M19647">
        <f t="shared" ca="1" si="306"/>
        <v>0.70311404400181687</v>
      </c>
    </row>
    <row r="19648" spans="1:13" x14ac:dyDescent="0.25">
      <c r="A19648" s="9"/>
      <c r="H19648" s="9"/>
      <c r="J19648">
        <v>21</v>
      </c>
      <c r="K19648">
        <f ca="1">SIMULATION!$D$3*SIMULATION!$D$17/$H19627/(SIMULATION!$D$17-$I19627)*(((EXP(-$I19627*$J19648))/(1-EXP(-SIMULATION!$D$4*$I19627)))-(EXP(-SIMULATION!$D$17*$J19648)/(1-EXP(-SIMULATION!$D$4*SIMULATION!$D$17))))</f>
        <v>0.67062232730472215</v>
      </c>
      <c r="L19648">
        <v>0.10310621001959269</v>
      </c>
      <c r="M19648">
        <f t="shared" ca="1" si="306"/>
        <v>0.73976765382763088</v>
      </c>
    </row>
    <row r="19649" spans="1:13" x14ac:dyDescent="0.25">
      <c r="A19649" s="9"/>
      <c r="H19649" s="9"/>
      <c r="J19649">
        <v>22</v>
      </c>
      <c r="K19649">
        <f ca="1">SIMULATION!$D$3*SIMULATION!$D$17/$H19627/(SIMULATION!$D$17-$I19627)*(((EXP(-$I19627*$J19649))/(1-EXP(-SIMULATION!$D$4*$I19627)))-(EXP(-SIMULATION!$D$17*$J19649)/(1-EXP(-SIMULATION!$D$4*SIMULATION!$D$17))))</f>
        <v>0.5981698343541092</v>
      </c>
      <c r="L19649">
        <v>-0.52647921107984408</v>
      </c>
      <c r="M19649">
        <f t="shared" ca="1" si="306"/>
        <v>0.28324585187159679</v>
      </c>
    </row>
    <row r="19650" spans="1:13" x14ac:dyDescent="0.25">
      <c r="A19650" s="9"/>
      <c r="H19650" s="9"/>
      <c r="J19650">
        <v>23</v>
      </c>
      <c r="K19650">
        <f ca="1">SIMULATION!$D$3*SIMULATION!$D$17/$H19627/(SIMULATION!$D$17-$I19627)*(((EXP(-$I19627*$J19650))/(1-EXP(-SIMULATION!$D$4*$I19627)))-(EXP(-SIMULATION!$D$17*$J19650)/(1-EXP(-SIMULATION!$D$4*SIMULATION!$D$17))))</f>
        <v>0.53350655384586565</v>
      </c>
      <c r="L19650">
        <v>-0.16549651541374538</v>
      </c>
      <c r="M19650">
        <f t="shared" ca="1" si="306"/>
        <v>0.44521307823397921</v>
      </c>
    </row>
    <row r="19651" spans="1:13" x14ac:dyDescent="0.25">
      <c r="A19651" s="9"/>
      <c r="H19651" s="9"/>
      <c r="J19651">
        <v>24</v>
      </c>
      <c r="K19651">
        <f ca="1">SIMULATION!$D$3*SIMULATION!$D$17/$H19627/(SIMULATION!$D$17-$I19627)*(((EXP(-$I19627*$J19651))/(1-EXP(-SIMULATION!$D$4*$I19627)))-(EXP(-SIMULATION!$D$17*$J19651)/(1-EXP(-SIMULATION!$D$4*SIMULATION!$D$17))))</f>
        <v>0.47580890140754639</v>
      </c>
      <c r="L19651">
        <v>-0.14774495967344856</v>
      </c>
      <c r="M19651">
        <f t="shared" ref="M19651:M19714" ca="1" si="307">$K19651*(1+$L19651)</f>
        <v>0.40551053445682056</v>
      </c>
    </row>
    <row r="19652" spans="1:13" x14ac:dyDescent="0.25">
      <c r="A19652" s="9">
        <v>787</v>
      </c>
      <c r="B19652" s="2">
        <f ca="1">NORMINV(RAND(),SIMULATION!D7,SIMULATION!D8)</f>
        <v>50.569872036918071</v>
      </c>
      <c r="C19652" s="2">
        <v>2</v>
      </c>
      <c r="D19652" s="2">
        <f ca="1">SIMULATION!$D$11*(1+(SIMULATION!$D$12*LN(1+$C19652)))*(1+(SIMULATION!$D$13*(($B19652/63.5)-1)))</f>
        <v>9.277847517323023</v>
      </c>
      <c r="E19652" s="2">
        <v>6.9867831192300375E-2</v>
      </c>
      <c r="F19652" s="2">
        <f ca="1">D19652*(1+E19652)</f>
        <v>9.9260706014912525</v>
      </c>
      <c r="G19652" s="2">
        <v>-0.88812037099012919</v>
      </c>
      <c r="H19652" s="9">
        <f>SIMULATION!$D$15*EXP($G$19652)</f>
        <v>90.825278840921172</v>
      </c>
      <c r="I19652" s="2">
        <f ca="1">$F19652/$H19652</f>
        <v>0.10928753237164936</v>
      </c>
      <c r="J19652">
        <v>0</v>
      </c>
      <c r="K19652">
        <f ca="1">SIMULATION!$D$3*SIMULATION!$D$17/$H19652/(SIMULATION!$D$17-$I19652)*(((EXP(-$I19652*$J19652))/(1-EXP(-SIMULATION!$D$4*$I19652)))-(EXP(-SIMULATION!$D$17*$J19652)/(1-EXP(-SIMULATION!$D$4*SIMULATION!$D$17))))</f>
        <v>0.62811429049427892</v>
      </c>
      <c r="L19652">
        <v>-0.30019981419313807</v>
      </c>
      <c r="M19652">
        <f t="shared" ca="1" si="307"/>
        <v>0.43955449719584161</v>
      </c>
    </row>
    <row r="19653" spans="1:13" x14ac:dyDescent="0.25">
      <c r="A19653" s="9"/>
      <c r="H19653" s="9"/>
      <c r="J19653">
        <v>1</v>
      </c>
      <c r="K19653">
        <f ca="1">SIMULATION!$D$3*SIMULATION!$D$17/$H19652/(SIMULATION!$D$17-$I19652)*(((EXP(-$I19652*$J19653))/(1-EXP(-SIMULATION!$D$4*$I19652)))-(EXP(-SIMULATION!$D$17*$J19653)/(1-EXP(-SIMULATION!$D$4*SIMULATION!$D$17))))</f>
        <v>2.6152011302797957</v>
      </c>
      <c r="L19653">
        <v>-0.12401385472983058</v>
      </c>
      <c r="M19653">
        <f t="shared" ca="1" si="307"/>
        <v>2.2908799572199885</v>
      </c>
    </row>
    <row r="19654" spans="1:13" x14ac:dyDescent="0.25">
      <c r="A19654" s="9"/>
      <c r="H19654" s="9"/>
      <c r="J19654">
        <v>2</v>
      </c>
      <c r="K19654">
        <f ca="1">SIMULATION!$D$3*SIMULATION!$D$17/$H19652/(SIMULATION!$D$17-$I19652)*(((EXP(-$I19652*$J19654))/(1-EXP(-SIMULATION!$D$4*$I19652)))-(EXP(-SIMULATION!$D$17*$J19654)/(1-EXP(-SIMULATION!$D$4*SIMULATION!$D$17))))</f>
        <v>3.6595005821325284</v>
      </c>
      <c r="L19654">
        <v>-0.14043368127496708</v>
      </c>
      <c r="M19654">
        <f t="shared" ca="1" si="307"/>
        <v>3.1455834437557724</v>
      </c>
    </row>
    <row r="19655" spans="1:13" x14ac:dyDescent="0.25">
      <c r="A19655" s="9"/>
      <c r="H19655" s="9"/>
      <c r="J19655">
        <v>3</v>
      </c>
      <c r="K19655">
        <f ca="1">SIMULATION!$D$3*SIMULATION!$D$17/$H19652/(SIMULATION!$D$17-$I19652)*(((EXP(-$I19652*$J19655))/(1-EXP(-SIMULATION!$D$4*$I19652)))-(EXP(-SIMULATION!$D$17*$J19655)/(1-EXP(-SIMULATION!$D$4*SIMULATION!$D$17))))</f>
        <v>4.123354424214102</v>
      </c>
      <c r="L19655">
        <v>0.12469404204132047</v>
      </c>
      <c r="M19655">
        <f t="shared" ca="1" si="307"/>
        <v>4.63751215413832</v>
      </c>
    </row>
    <row r="19656" spans="1:13" x14ac:dyDescent="0.25">
      <c r="A19656" s="9"/>
      <c r="H19656" s="9"/>
      <c r="J19656">
        <v>4</v>
      </c>
      <c r="K19656">
        <f ca="1">SIMULATION!$D$3*SIMULATION!$D$17/$H19652/(SIMULATION!$D$17-$I19652)*(((EXP(-$I19652*$J19656))/(1-EXP(-SIMULATION!$D$4*$I19652)))-(EXP(-SIMULATION!$D$17*$J19656)/(1-EXP(-SIMULATION!$D$4*SIMULATION!$D$17))))</f>
        <v>4.2365048671770289</v>
      </c>
      <c r="L19656">
        <v>0.26987629650568323</v>
      </c>
      <c r="M19656">
        <f t="shared" ca="1" si="307"/>
        <v>5.3798371108590661</v>
      </c>
    </row>
    <row r="19657" spans="1:13" x14ac:dyDescent="0.25">
      <c r="A19657" s="9"/>
      <c r="H19657" s="9"/>
      <c r="J19657">
        <v>5</v>
      </c>
      <c r="K19657">
        <f ca="1">SIMULATION!$D$3*SIMULATION!$D$17/$H19652/(SIMULATION!$D$17-$I19652)*(((EXP(-$I19652*$J19657))/(1-EXP(-SIMULATION!$D$4*$I19652)))-(EXP(-SIMULATION!$D$17*$J19657)/(1-EXP(-SIMULATION!$D$4*SIMULATION!$D$17))))</f>
        <v>4.1439752799478136</v>
      </c>
      <c r="L19657">
        <v>0.55854939288778116</v>
      </c>
      <c r="M19657">
        <f t="shared" ca="1" si="307"/>
        <v>6.4585901567046378</v>
      </c>
    </row>
    <row r="19658" spans="1:13" x14ac:dyDescent="0.25">
      <c r="A19658" s="9"/>
      <c r="H19658" s="9"/>
      <c r="J19658">
        <v>6</v>
      </c>
      <c r="K19658">
        <f ca="1">SIMULATION!$D$3*SIMULATION!$D$17/$H19652/(SIMULATION!$D$17-$I19652)*(((EXP(-$I19652*$J19658))/(1-EXP(-SIMULATION!$D$4*$I19652)))-(EXP(-SIMULATION!$D$17*$J19658)/(1-EXP(-SIMULATION!$D$4*SIMULATION!$D$17))))</f>
        <v>3.9367270065592579</v>
      </c>
      <c r="L19658">
        <v>-0.10157103294462</v>
      </c>
      <c r="M19658">
        <f t="shared" ca="1" si="307"/>
        <v>3.5368695780820523</v>
      </c>
    </row>
    <row r="19659" spans="1:13" x14ac:dyDescent="0.25">
      <c r="A19659" s="9"/>
      <c r="H19659" s="9"/>
      <c r="J19659">
        <v>7</v>
      </c>
      <c r="K19659">
        <f ca="1">SIMULATION!$D$3*SIMULATION!$D$17/$H19652/(SIMULATION!$D$17-$I19652)*(((EXP(-$I19652*$J19659))/(1-EXP(-SIMULATION!$D$4*$I19652)))-(EXP(-SIMULATION!$D$17*$J19659)/(1-EXP(-SIMULATION!$D$4*SIMULATION!$D$17))))</f>
        <v>3.6712814082810215</v>
      </c>
      <c r="L19659">
        <v>0.18344302107305252</v>
      </c>
      <c r="M19659">
        <f t="shared" ca="1" si="307"/>
        <v>4.3447523610254226</v>
      </c>
    </row>
    <row r="19660" spans="1:13" x14ac:dyDescent="0.25">
      <c r="A19660" s="9"/>
      <c r="H19660" s="9"/>
      <c r="J19660">
        <v>8</v>
      </c>
      <c r="K19660">
        <f ca="1">SIMULATION!$D$3*SIMULATION!$D$17/$H19652/(SIMULATION!$D$17-$I19652)*(((EXP(-$I19652*$J19660))/(1-EXP(-SIMULATION!$D$4*$I19652)))-(EXP(-SIMULATION!$D$17*$J19660)/(1-EXP(-SIMULATION!$D$4*SIMULATION!$D$17))))</f>
        <v>3.3822729964850144</v>
      </c>
      <c r="L19660">
        <v>-0.24103815757631078</v>
      </c>
      <c r="M19660">
        <f t="shared" ca="1" si="307"/>
        <v>2.5670161449921589</v>
      </c>
    </row>
    <row r="19661" spans="1:13" x14ac:dyDescent="0.25">
      <c r="A19661" s="9"/>
      <c r="H19661" s="9"/>
      <c r="J19661">
        <v>9</v>
      </c>
      <c r="K19661">
        <f ca="1">SIMULATION!$D$3*SIMULATION!$D$17/$H19652/(SIMULATION!$D$17-$I19652)*(((EXP(-$I19652*$J19661))/(1-EXP(-SIMULATION!$D$4*$I19652)))-(EXP(-SIMULATION!$D$17*$J19661)/(1-EXP(-SIMULATION!$D$4*SIMULATION!$D$17))))</f>
        <v>3.090474826253744</v>
      </c>
      <c r="L19661">
        <v>-3.6376180583559958E-2</v>
      </c>
      <c r="M19661">
        <f t="shared" ca="1" si="307"/>
        <v>2.9780551558849919</v>
      </c>
    </row>
    <row r="19662" spans="1:13" x14ac:dyDescent="0.25">
      <c r="A19662" s="9"/>
      <c r="H19662" s="9"/>
      <c r="J19662">
        <v>10</v>
      </c>
      <c r="K19662">
        <f ca="1">SIMULATION!$D$3*SIMULATION!$D$17/$H19652/(SIMULATION!$D$17-$I19652)*(((EXP(-$I19652*$J19662))/(1-EXP(-SIMULATION!$D$4*$I19652)))-(EXP(-SIMULATION!$D$17*$J19662)/(1-EXP(-SIMULATION!$D$4*SIMULATION!$D$17))))</f>
        <v>2.8079243674989081</v>
      </c>
      <c r="L19662">
        <v>7.148247421890136E-2</v>
      </c>
      <c r="M19662">
        <f t="shared" ca="1" si="307"/>
        <v>3.0086417487072734</v>
      </c>
    </row>
    <row r="19663" spans="1:13" x14ac:dyDescent="0.25">
      <c r="A19663" s="9"/>
      <c r="H19663" s="9"/>
      <c r="J19663">
        <v>11</v>
      </c>
      <c r="K19663">
        <f ca="1">SIMULATION!$D$3*SIMULATION!$D$17/$H19652/(SIMULATION!$D$17-$I19652)*(((EXP(-$I19652*$J19663))/(1-EXP(-SIMULATION!$D$4*$I19652)))-(EXP(-SIMULATION!$D$17*$J19663)/(1-EXP(-SIMULATION!$D$4*SIMULATION!$D$17))))</f>
        <v>2.5411930512238916</v>
      </c>
      <c r="L19663">
        <v>-0.14367024084114693</v>
      </c>
      <c r="M19663">
        <f t="shared" ca="1" si="307"/>
        <v>2.1760992335307061</v>
      </c>
    </row>
    <row r="19664" spans="1:13" x14ac:dyDescent="0.25">
      <c r="A19664" s="9"/>
      <c r="H19664" s="9"/>
      <c r="J19664">
        <v>12</v>
      </c>
      <c r="K19664">
        <f ca="1">SIMULATION!$D$3*SIMULATION!$D$17/$H19652/(SIMULATION!$D$17-$I19652)*(((EXP(-$I19652*$J19664))/(1-EXP(-SIMULATION!$D$4*$I19652)))-(EXP(-SIMULATION!$D$17*$J19664)/(1-EXP(-SIMULATION!$D$4*SIMULATION!$D$17))))</f>
        <v>2.2934678151374546</v>
      </c>
      <c r="L19664">
        <v>0.35729183895925642</v>
      </c>
      <c r="M19664">
        <f t="shared" ca="1" si="307"/>
        <v>3.1129051484017833</v>
      </c>
    </row>
    <row r="19665" spans="1:13" x14ac:dyDescent="0.25">
      <c r="A19665" s="9"/>
      <c r="H19665" s="9"/>
      <c r="J19665">
        <v>13</v>
      </c>
      <c r="K19665">
        <f ca="1">SIMULATION!$D$3*SIMULATION!$D$17/$H19652/(SIMULATION!$D$17-$I19652)*(((EXP(-$I19652*$J19665))/(1-EXP(-SIMULATION!$D$4*$I19652)))-(EXP(-SIMULATION!$D$17*$J19665)/(1-EXP(-SIMULATION!$D$4*SIMULATION!$D$17))))</f>
        <v>2.0658727636925911</v>
      </c>
      <c r="L19665">
        <v>-3.9975380172491304E-2</v>
      </c>
      <c r="M19665">
        <f t="shared" ca="1" si="307"/>
        <v>1.9832887145759843</v>
      </c>
    </row>
    <row r="19666" spans="1:13" x14ac:dyDescent="0.25">
      <c r="A19666" s="9"/>
      <c r="H19666" s="9"/>
      <c r="J19666">
        <v>14</v>
      </c>
      <c r="K19666">
        <f ca="1">SIMULATION!$D$3*SIMULATION!$D$17/$H19652/(SIMULATION!$D$17-$I19652)*(((EXP(-$I19652*$J19666))/(1-EXP(-SIMULATION!$D$4*$I19652)))-(EXP(-SIMULATION!$D$17*$J19666)/(1-EXP(-SIMULATION!$D$4*SIMULATION!$D$17))))</f>
        <v>1.8583051426867643</v>
      </c>
      <c r="L19666">
        <v>-1.5587939478565956E-2</v>
      </c>
      <c r="M19666">
        <f t="shared" ca="1" si="307"/>
        <v>1.8293379945898551</v>
      </c>
    </row>
    <row r="19667" spans="1:13" x14ac:dyDescent="0.25">
      <c r="A19667" s="9"/>
      <c r="H19667" s="9"/>
      <c r="J19667">
        <v>15</v>
      </c>
      <c r="K19667">
        <f ca="1">SIMULATION!$D$3*SIMULATION!$D$17/$H19652/(SIMULATION!$D$17-$I19652)*(((EXP(-$I19652*$J19667))/(1-EXP(-SIMULATION!$D$4*$I19652)))-(EXP(-SIMULATION!$D$17*$J19667)/(1-EXP(-SIMULATION!$D$4*SIMULATION!$D$17))))</f>
        <v>1.6699612112872415</v>
      </c>
      <c r="L19667">
        <v>-0.10849818419398118</v>
      </c>
      <c r="M19667">
        <f t="shared" ca="1" si="307"/>
        <v>1.4887734521881946</v>
      </c>
    </row>
    <row r="19668" spans="1:13" x14ac:dyDescent="0.25">
      <c r="A19668" s="9"/>
      <c r="H19668" s="9"/>
      <c r="J19668">
        <v>16</v>
      </c>
      <c r="K19668">
        <f ca="1">SIMULATION!$D$3*SIMULATION!$D$17/$H19652/(SIMULATION!$D$17-$I19652)*(((EXP(-$I19652*$J19668))/(1-EXP(-SIMULATION!$D$4*$I19652)))-(EXP(-SIMULATION!$D$17*$J19668)/(1-EXP(-SIMULATION!$D$4*SIMULATION!$D$17))))</f>
        <v>1.4996644115898856</v>
      </c>
      <c r="L19668">
        <v>-0.80783670564397225</v>
      </c>
      <c r="M19668">
        <f t="shared" ca="1" si="307"/>
        <v>0.28818045375960633</v>
      </c>
    </row>
    <row r="19669" spans="1:13" x14ac:dyDescent="0.25">
      <c r="A19669" s="9"/>
      <c r="H19669" s="9"/>
      <c r="J19669">
        <v>17</v>
      </c>
      <c r="K19669">
        <f ca="1">SIMULATION!$D$3*SIMULATION!$D$17/$H19652/(SIMULATION!$D$17-$I19652)*(((EXP(-$I19652*$J19669))/(1-EXP(-SIMULATION!$D$4*$I19652)))-(EXP(-SIMULATION!$D$17*$J19669)/(1-EXP(-SIMULATION!$D$4*SIMULATION!$D$17))))</f>
        <v>1.3460677589566634</v>
      </c>
      <c r="L19669">
        <v>0.13306376926875518</v>
      </c>
      <c r="M19669">
        <f t="shared" ca="1" si="307"/>
        <v>1.5251806086545834</v>
      </c>
    </row>
    <row r="19670" spans="1:13" x14ac:dyDescent="0.25">
      <c r="A19670" s="9"/>
      <c r="H19670" s="9"/>
      <c r="J19670">
        <v>18</v>
      </c>
      <c r="K19670">
        <f ca="1">SIMULATION!$D$3*SIMULATION!$D$17/$H19652/(SIMULATION!$D$17-$I19652)*(((EXP(-$I19652*$J19670))/(1-EXP(-SIMULATION!$D$4*$I19652)))-(EXP(-SIMULATION!$D$17*$J19670)/(1-EXP(-SIMULATION!$D$4*SIMULATION!$D$17))))</f>
        <v>1.2077764487399354</v>
      </c>
      <c r="L19670">
        <v>-8.6110589085702807E-2</v>
      </c>
      <c r="M19670">
        <f t="shared" ca="1" si="307"/>
        <v>1.1037741072551015</v>
      </c>
    </row>
    <row r="19671" spans="1:13" x14ac:dyDescent="0.25">
      <c r="A19671" s="9"/>
      <c r="H19671" s="9"/>
      <c r="J19671">
        <v>19</v>
      </c>
      <c r="K19671">
        <f ca="1">SIMULATION!$D$3*SIMULATION!$D$17/$H19652/(SIMULATION!$D$17-$I19652)*(((EXP(-$I19652*$J19671))/(1-EXP(-SIMULATION!$D$4*$I19652)))-(EXP(-SIMULATION!$D$17*$J19671)/(1-EXP(-SIMULATION!$D$4*SIMULATION!$D$17))))</f>
        <v>1.0834200697311553</v>
      </c>
      <c r="L19671">
        <v>-0.64339180416238961</v>
      </c>
      <c r="M19671">
        <f t="shared" ca="1" si="307"/>
        <v>0.38635647640108534</v>
      </c>
    </row>
    <row r="19672" spans="1:13" x14ac:dyDescent="0.25">
      <c r="A19672" s="9"/>
      <c r="H19672" s="9"/>
      <c r="J19672">
        <v>20</v>
      </c>
      <c r="K19672">
        <f ca="1">SIMULATION!$D$3*SIMULATION!$D$17/$H19652/(SIMULATION!$D$17-$I19652)*(((EXP(-$I19652*$J19672))/(1-EXP(-SIMULATION!$D$4*$I19652)))-(EXP(-SIMULATION!$D$17*$J19672)/(1-EXP(-SIMULATION!$D$4*SIMULATION!$D$17))))</f>
        <v>0.9716931823866447</v>
      </c>
      <c r="L19672">
        <v>-0.25713485042218831</v>
      </c>
      <c r="M19672">
        <f t="shared" ca="1" si="307"/>
        <v>0.7218370012773947</v>
      </c>
    </row>
    <row r="19673" spans="1:13" x14ac:dyDescent="0.25">
      <c r="A19673" s="9"/>
      <c r="H19673" s="9"/>
      <c r="J19673">
        <v>21</v>
      </c>
      <c r="K19673">
        <f ca="1">SIMULATION!$D$3*SIMULATION!$D$17/$H19652/(SIMULATION!$D$17-$I19652)*(((EXP(-$I19652*$J19673))/(1-EXP(-SIMULATION!$D$4*$I19652)))-(EXP(-SIMULATION!$D$17*$J19673)/(1-EXP(-SIMULATION!$D$4*SIMULATION!$D$17))))</f>
        <v>0.87137621432376655</v>
      </c>
      <c r="L19673">
        <v>0.40120210684728091</v>
      </c>
      <c r="M19673">
        <f t="shared" ca="1" si="307"/>
        <v>1.2209741873670694</v>
      </c>
    </row>
    <row r="19674" spans="1:13" x14ac:dyDescent="0.25">
      <c r="A19674" s="9"/>
      <c r="H19674" s="9"/>
      <c r="J19674">
        <v>22</v>
      </c>
      <c r="K19674">
        <f ca="1">SIMULATION!$D$3*SIMULATION!$D$17/$H19652/(SIMULATION!$D$17-$I19652)*(((EXP(-$I19652*$J19674))/(1-EXP(-SIMULATION!$D$4*$I19652)))-(EXP(-SIMULATION!$D$17*$J19674)/(1-EXP(-SIMULATION!$D$4*SIMULATION!$D$17))))</f>
        <v>0.78134427146567853</v>
      </c>
      <c r="L19674">
        <v>7.9018711765227276E-2</v>
      </c>
      <c r="M19674">
        <f t="shared" ca="1" si="307"/>
        <v>0.8430850892420364</v>
      </c>
    </row>
    <row r="19675" spans="1:13" x14ac:dyDescent="0.25">
      <c r="A19675" s="9"/>
      <c r="H19675" s="9"/>
      <c r="J19675">
        <v>23</v>
      </c>
      <c r="K19675">
        <f ca="1">SIMULATION!$D$3*SIMULATION!$D$17/$H19652/(SIMULATION!$D$17-$I19652)*(((EXP(-$I19652*$J19675))/(1-EXP(-SIMULATION!$D$4*$I19652)))-(EXP(-SIMULATION!$D$17*$J19675)/(1-EXP(-SIMULATION!$D$4*SIMULATION!$D$17))))</f>
        <v>0.70056867931257727</v>
      </c>
      <c r="L19675">
        <v>0.12096276780675554</v>
      </c>
      <c r="M19675">
        <f t="shared" ca="1" si="307"/>
        <v>0.78531140580094994</v>
      </c>
    </row>
    <row r="19676" spans="1:13" x14ac:dyDescent="0.25">
      <c r="A19676" s="9"/>
      <c r="H19676" s="9"/>
      <c r="J19676">
        <v>24</v>
      </c>
      <c r="K19676">
        <f ca="1">SIMULATION!$D$3*SIMULATION!$D$17/$H19652/(SIMULATION!$D$17-$I19652)*(((EXP(-$I19652*$J19676))/(1-EXP(-SIMULATION!$D$4*$I19652)))-(EXP(-SIMULATION!$D$17*$J19676)/(1-EXP(-SIMULATION!$D$4*SIMULATION!$D$17))))</f>
        <v>0.6281142904942798</v>
      </c>
      <c r="L19676">
        <v>-0.10890318670302167</v>
      </c>
      <c r="M19676">
        <f t="shared" ca="1" si="307"/>
        <v>0.55971064264574522</v>
      </c>
    </row>
    <row r="19677" spans="1:13" x14ac:dyDescent="0.25">
      <c r="A19677" s="9">
        <v>788</v>
      </c>
      <c r="B19677" s="2">
        <f ca="1">NORMINV(RAND(),SIMULATION!D7,SIMULATION!D8)</f>
        <v>50.200083656295512</v>
      </c>
      <c r="C19677" s="2">
        <v>2</v>
      </c>
      <c r="D19677" s="2">
        <f ca="1">SIMULATION!$D$11*(1+(SIMULATION!$D$12*LN(1+$C19677)))*(1+(SIMULATION!$D$13*(($B19677/63.5)-1)))</f>
        <v>9.2503863897807044</v>
      </c>
      <c r="E19677" s="2">
        <v>0.19846547148990601</v>
      </c>
      <c r="F19677" s="2">
        <f ca="1">D19677*(1+E19677)</f>
        <v>11.086268686092341</v>
      </c>
      <c r="G19677" s="2">
        <v>-0.15028750772253943</v>
      </c>
      <c r="H19677" s="9">
        <f>SIMULATION!$D$15*EXP($G$19677)</f>
        <v>189.95182957424984</v>
      </c>
      <c r="I19677" s="2">
        <f ca="1">$F19677/$H19677</f>
        <v>5.8363579392420928E-2</v>
      </c>
      <c r="J19677">
        <v>0</v>
      </c>
      <c r="K19677">
        <f ca="1">SIMULATION!$D$3*SIMULATION!$D$17/$H19677/(SIMULATION!$D$17-$I19677)*(((EXP(-$I19677*$J19677))/(1-EXP(-SIMULATION!$D$4*$I19677)))-(EXP(-SIMULATION!$D$17*$J19677)/(1-EXP(-SIMULATION!$D$4*SIMULATION!$D$17))))</f>
        <v>1.089652134650581</v>
      </c>
      <c r="L19677">
        <v>-0.21984935375640929</v>
      </c>
      <c r="M19677">
        <f t="shared" ca="1" si="307"/>
        <v>0.85009281702835893</v>
      </c>
    </row>
    <row r="19678" spans="1:13" x14ac:dyDescent="0.25">
      <c r="A19678" s="9"/>
      <c r="H19678" s="9"/>
      <c r="J19678">
        <v>1</v>
      </c>
      <c r="K19678">
        <f ca="1">SIMULATION!$D$3*SIMULATION!$D$17/$H19677/(SIMULATION!$D$17-$I19677)*(((EXP(-$I19677*$J19678))/(1-EXP(-SIMULATION!$D$4*$I19677)))-(EXP(-SIMULATION!$D$17*$J19678)/(1-EXP(-SIMULATION!$D$4*SIMULATION!$D$17))))</f>
        <v>2.0359376100770068</v>
      </c>
      <c r="L19678">
        <v>7.9144496040622875E-2</v>
      </c>
      <c r="M19678">
        <f t="shared" ca="1" si="307"/>
        <v>2.1970708661967016</v>
      </c>
    </row>
    <row r="19679" spans="1:13" x14ac:dyDescent="0.25">
      <c r="A19679" s="9"/>
      <c r="H19679" s="9"/>
      <c r="J19679">
        <v>2</v>
      </c>
      <c r="K19679">
        <f ca="1">SIMULATION!$D$3*SIMULATION!$D$17/$H19677/(SIMULATION!$D$17-$I19677)*(((EXP(-$I19677*$J19679))/(1-EXP(-SIMULATION!$D$4*$I19677)))-(EXP(-SIMULATION!$D$17*$J19679)/(1-EXP(-SIMULATION!$D$4*SIMULATION!$D$17))))</f>
        <v>2.5665041295452196</v>
      </c>
      <c r="L19679">
        <v>-0.10469118873960545</v>
      </c>
      <c r="M19679">
        <f t="shared" ca="1" si="307"/>
        <v>2.2978137613180243</v>
      </c>
    </row>
    <row r="19680" spans="1:13" x14ac:dyDescent="0.25">
      <c r="A19680" s="9"/>
      <c r="H19680" s="9"/>
      <c r="J19680">
        <v>3</v>
      </c>
      <c r="K19680">
        <f ca="1">SIMULATION!$D$3*SIMULATION!$D$17/$H19677/(SIMULATION!$D$17-$I19677)*(((EXP(-$I19677*$J19680))/(1-EXP(-SIMULATION!$D$4*$I19677)))-(EXP(-SIMULATION!$D$17*$J19680)/(1-EXP(-SIMULATION!$D$4*SIMULATION!$D$17))))</f>
        <v>2.8349672370875836</v>
      </c>
      <c r="L19680">
        <v>5.1597968566968581E-4</v>
      </c>
      <c r="M19680">
        <f t="shared" ca="1" si="307"/>
        <v>2.8364300225914603</v>
      </c>
    </row>
    <row r="19681" spans="1:13" x14ac:dyDescent="0.25">
      <c r="A19681" s="9"/>
      <c r="H19681" s="9"/>
      <c r="J19681">
        <v>4</v>
      </c>
      <c r="K19681">
        <f ca="1">SIMULATION!$D$3*SIMULATION!$D$17/$H19677/(SIMULATION!$D$17-$I19677)*(((EXP(-$I19677*$J19681))/(1-EXP(-SIMULATION!$D$4*$I19677)))-(EXP(-SIMULATION!$D$17*$J19681)/(1-EXP(-SIMULATION!$D$4*SIMULATION!$D$17))))</f>
        <v>2.9395237569934043</v>
      </c>
      <c r="L19681">
        <v>-7.3370265015111388E-2</v>
      </c>
      <c r="M19681">
        <f t="shared" ca="1" si="307"/>
        <v>2.7238501199245824</v>
      </c>
    </row>
    <row r="19682" spans="1:13" x14ac:dyDescent="0.25">
      <c r="A19682" s="9"/>
      <c r="H19682" s="9"/>
      <c r="J19682">
        <v>5</v>
      </c>
      <c r="K19682">
        <f ca="1">SIMULATION!$D$3*SIMULATION!$D$17/$H19677/(SIMULATION!$D$17-$I19677)*(((EXP(-$I19677*$J19682))/(1-EXP(-SIMULATION!$D$4*$I19677)))-(EXP(-SIMULATION!$D$17*$J19682)/(1-EXP(-SIMULATION!$D$4*SIMULATION!$D$17))))</f>
        <v>2.9428706712777344</v>
      </c>
      <c r="L19682">
        <v>-8.550920811278466E-2</v>
      </c>
      <c r="M19682">
        <f t="shared" ca="1" si="307"/>
        <v>2.6912281305984362</v>
      </c>
    </row>
    <row r="19683" spans="1:13" x14ac:dyDescent="0.25">
      <c r="A19683" s="9"/>
      <c r="H19683" s="9"/>
      <c r="J19683">
        <v>6</v>
      </c>
      <c r="K19683">
        <f ca="1">SIMULATION!$D$3*SIMULATION!$D$17/$H19677/(SIMULATION!$D$17-$I19677)*(((EXP(-$I19677*$J19683))/(1-EXP(-SIMULATION!$D$4*$I19677)))-(EXP(-SIMULATION!$D$17*$J19683)/(1-EXP(-SIMULATION!$D$4*SIMULATION!$D$17))))</f>
        <v>2.8849688364909309</v>
      </c>
      <c r="L19683">
        <v>-9.26341293202603E-2</v>
      </c>
      <c r="M19683">
        <f t="shared" ca="1" si="307"/>
        <v>2.6177222602065093</v>
      </c>
    </row>
    <row r="19684" spans="1:13" x14ac:dyDescent="0.25">
      <c r="A19684" s="9"/>
      <c r="H19684" s="9"/>
      <c r="J19684">
        <v>7</v>
      </c>
      <c r="K19684">
        <f ca="1">SIMULATION!$D$3*SIMULATION!$D$17/$H19677/(SIMULATION!$D$17-$I19677)*(((EXP(-$I19677*$J19684))/(1-EXP(-SIMULATION!$D$4*$I19677)))-(EXP(-SIMULATION!$D$17*$J19684)/(1-EXP(-SIMULATION!$D$4*SIMULATION!$D$17))))</f>
        <v>2.7912215442935642</v>
      </c>
      <c r="L19684">
        <v>0.20027784642148544</v>
      </c>
      <c r="M19684">
        <f t="shared" ca="1" si="307"/>
        <v>3.3502413840699319</v>
      </c>
    </row>
    <row r="19685" spans="1:13" x14ac:dyDescent="0.25">
      <c r="A19685" s="9"/>
      <c r="H19685" s="9"/>
      <c r="J19685">
        <v>8</v>
      </c>
      <c r="K19685">
        <f ca="1">SIMULATION!$D$3*SIMULATION!$D$17/$H19677/(SIMULATION!$D$17-$I19677)*(((EXP(-$I19677*$J19685))/(1-EXP(-SIMULATION!$D$4*$I19677)))-(EXP(-SIMULATION!$D$17*$J19685)/(1-EXP(-SIMULATION!$D$4*SIMULATION!$D$17))))</f>
        <v>2.6777148445034533</v>
      </c>
      <c r="L19685">
        <v>0.35979240576654181</v>
      </c>
      <c r="M19685">
        <f t="shared" ca="1" si="307"/>
        <v>3.6411363103641321</v>
      </c>
    </row>
    <row r="19686" spans="1:13" x14ac:dyDescent="0.25">
      <c r="A19686" s="9"/>
      <c r="H19686" s="9"/>
      <c r="J19686">
        <v>9</v>
      </c>
      <c r="K19686">
        <f ca="1">SIMULATION!$D$3*SIMULATION!$D$17/$H19677/(SIMULATION!$D$17-$I19677)*(((EXP(-$I19677*$J19686))/(1-EXP(-SIMULATION!$D$4*$I19677)))-(EXP(-SIMULATION!$D$17*$J19686)/(1-EXP(-SIMULATION!$D$4*SIMULATION!$D$17))))</f>
        <v>2.5545750137275549</v>
      </c>
      <c r="L19686">
        <v>-0.24913117644256449</v>
      </c>
      <c r="M19686">
        <f t="shared" ca="1" si="307"/>
        <v>1.9181507352468288</v>
      </c>
    </row>
    <row r="19687" spans="1:13" x14ac:dyDescent="0.25">
      <c r="A19687" s="9"/>
      <c r="H19687" s="9"/>
      <c r="J19687">
        <v>10</v>
      </c>
      <c r="K19687">
        <f ca="1">SIMULATION!$D$3*SIMULATION!$D$17/$H19677/(SIMULATION!$D$17-$I19677)*(((EXP(-$I19677*$J19687))/(1-EXP(-SIMULATION!$D$4*$I19677)))-(EXP(-SIMULATION!$D$17*$J19687)/(1-EXP(-SIMULATION!$D$4*SIMULATION!$D$17))))</f>
        <v>2.4281194824572347</v>
      </c>
      <c r="L19687">
        <v>-0.22498040255433557</v>
      </c>
      <c r="M19687">
        <f t="shared" ca="1" si="307"/>
        <v>1.8818401838439811</v>
      </c>
    </row>
    <row r="19688" spans="1:13" x14ac:dyDescent="0.25">
      <c r="A19688" s="9"/>
      <c r="H19688" s="9"/>
      <c r="J19688">
        <v>11</v>
      </c>
      <c r="K19688">
        <f ca="1">SIMULATION!$D$3*SIMULATION!$D$17/$H19677/(SIMULATION!$D$17-$I19677)*(((EXP(-$I19677*$J19688))/(1-EXP(-SIMULATION!$D$4*$I19677)))-(EXP(-SIMULATION!$D$17*$J19688)/(1-EXP(-SIMULATION!$D$4*SIMULATION!$D$17))))</f>
        <v>2.3022346162241254</v>
      </c>
      <c r="L19688">
        <v>0.17775940902854825</v>
      </c>
      <c r="M19688">
        <f t="shared" ca="1" si="307"/>
        <v>2.711478481049193</v>
      </c>
    </row>
    <row r="19689" spans="1:13" x14ac:dyDescent="0.25">
      <c r="A19689" s="9"/>
      <c r="H19689" s="9"/>
      <c r="J19689">
        <v>12</v>
      </c>
      <c r="K19689">
        <f ca="1">SIMULATION!$D$3*SIMULATION!$D$17/$H19677/(SIMULATION!$D$17-$I19677)*(((EXP(-$I19677*$J19689))/(1-EXP(-SIMULATION!$D$4*$I19677)))-(EXP(-SIMULATION!$D$17*$J19689)/(1-EXP(-SIMULATION!$D$4*SIMULATION!$D$17))))</f>
        <v>2.1792580792426466</v>
      </c>
      <c r="L19689">
        <v>0.19464925062043942</v>
      </c>
      <c r="M19689">
        <f t="shared" ca="1" si="307"/>
        <v>2.6034490312757659</v>
      </c>
    </row>
    <row r="19690" spans="1:13" x14ac:dyDescent="0.25">
      <c r="A19690" s="9"/>
      <c r="H19690" s="9"/>
      <c r="J19690">
        <v>13</v>
      </c>
      <c r="K19690">
        <f ca="1">SIMULATION!$D$3*SIMULATION!$D$17/$H19677/(SIMULATION!$D$17-$I19677)*(((EXP(-$I19677*$J19690))/(1-EXP(-SIMULATION!$D$4*$I19677)))-(EXP(-SIMULATION!$D$17*$J19690)/(1-EXP(-SIMULATION!$D$4*SIMULATION!$D$17))))</f>
        <v>2.0605437537760234</v>
      </c>
      <c r="L19690">
        <v>2.0541881541329528E-2</v>
      </c>
      <c r="M19690">
        <f t="shared" ca="1" si="307"/>
        <v>2.1028711994768172</v>
      </c>
    </row>
    <row r="19691" spans="1:13" x14ac:dyDescent="0.25">
      <c r="A19691" s="9"/>
      <c r="H19691" s="9"/>
      <c r="J19691">
        <v>14</v>
      </c>
      <c r="K19691">
        <f ca="1">SIMULATION!$D$3*SIMULATION!$D$17/$H19677/(SIMULATION!$D$17-$I19677)*(((EXP(-$I19677*$J19691))/(1-EXP(-SIMULATION!$D$4*$I19677)))-(EXP(-SIMULATION!$D$17*$J19691)/(1-EXP(-SIMULATION!$D$4*SIMULATION!$D$17))))</f>
        <v>1.9468232630224087</v>
      </c>
      <c r="L19691">
        <v>0.12424487483579688</v>
      </c>
      <c r="M19691">
        <f t="shared" ca="1" si="307"/>
        <v>2.1887060756640455</v>
      </c>
    </row>
    <row r="19692" spans="1:13" x14ac:dyDescent="0.25">
      <c r="A19692" s="9"/>
      <c r="H19692" s="9"/>
      <c r="J19692">
        <v>15</v>
      </c>
      <c r="K19692">
        <f ca="1">SIMULATION!$D$3*SIMULATION!$D$17/$H19677/(SIMULATION!$D$17-$I19677)*(((EXP(-$I19677*$J19692))/(1-EXP(-SIMULATION!$D$4*$I19677)))-(EXP(-SIMULATION!$D$17*$J19692)/(1-EXP(-SIMULATION!$D$4*SIMULATION!$D$17))))</f>
        <v>1.8384371804442521</v>
      </c>
      <c r="L19692">
        <v>-0.40917740645002881</v>
      </c>
      <c r="M19692">
        <f t="shared" ca="1" si="307"/>
        <v>1.0861902230287692</v>
      </c>
    </row>
    <row r="19693" spans="1:13" x14ac:dyDescent="0.25">
      <c r="A19693" s="9"/>
      <c r="H19693" s="9"/>
      <c r="J19693">
        <v>16</v>
      </c>
      <c r="K19693">
        <f ca="1">SIMULATION!$D$3*SIMULATION!$D$17/$H19677/(SIMULATION!$D$17-$I19677)*(((EXP(-$I19677*$J19693))/(1-EXP(-SIMULATION!$D$4*$I19677)))-(EXP(-SIMULATION!$D$17*$J19693)/(1-EXP(-SIMULATION!$D$4*SIMULATION!$D$17))))</f>
        <v>1.7354827572736158</v>
      </c>
      <c r="L19693">
        <v>0.2730172016046849</v>
      </c>
      <c r="M19693">
        <f t="shared" ca="1" si="307"/>
        <v>2.2092994030976407</v>
      </c>
    </row>
    <row r="19694" spans="1:13" x14ac:dyDescent="0.25">
      <c r="A19694" s="9"/>
      <c r="H19694" s="9"/>
      <c r="J19694">
        <v>17</v>
      </c>
      <c r="K19694">
        <f ca="1">SIMULATION!$D$3*SIMULATION!$D$17/$H19677/(SIMULATION!$D$17-$I19677)*(((EXP(-$I19677*$J19694))/(1-EXP(-SIMULATION!$D$4*$I19677)))-(EXP(-SIMULATION!$D$17*$J19694)/(1-EXP(-SIMULATION!$D$4*SIMULATION!$D$17))))</f>
        <v>1.637908177615504</v>
      </c>
      <c r="L19694">
        <v>-0.10520003112005322</v>
      </c>
      <c r="M19694">
        <f t="shared" ca="1" si="307"/>
        <v>1.4656001863585635</v>
      </c>
    </row>
    <row r="19695" spans="1:13" x14ac:dyDescent="0.25">
      <c r="A19695" s="9"/>
      <c r="H19695" s="9"/>
      <c r="J19695">
        <v>18</v>
      </c>
      <c r="K19695">
        <f ca="1">SIMULATION!$D$3*SIMULATION!$D$17/$H19677/(SIMULATION!$D$17-$I19677)*(((EXP(-$I19677*$J19695))/(1-EXP(-SIMULATION!$D$4*$I19677)))-(EXP(-SIMULATION!$D$17*$J19695)/(1-EXP(-SIMULATION!$D$4*SIMULATION!$D$17))))</f>
        <v>1.5455725705106644</v>
      </c>
      <c r="L19695">
        <v>-0.15844127904813005</v>
      </c>
      <c r="M19695">
        <f t="shared" ca="1" si="307"/>
        <v>1.3006900755772486</v>
      </c>
    </row>
    <row r="19696" spans="1:13" x14ac:dyDescent="0.25">
      <c r="A19696" s="9"/>
      <c r="H19696" s="9"/>
      <c r="J19696">
        <v>19</v>
      </c>
      <c r="K19696">
        <f ca="1">SIMULATION!$D$3*SIMULATION!$D$17/$H19677/(SIMULATION!$D$17-$I19677)*(((EXP(-$I19677*$J19696))/(1-EXP(-SIMULATION!$D$4*$I19677)))-(EXP(-SIMULATION!$D$17*$J19696)/(1-EXP(-SIMULATION!$D$4*SIMULATION!$D$17))))</f>
        <v>1.4582841002744189</v>
      </c>
      <c r="L19696">
        <v>-0.16697187855541981</v>
      </c>
      <c r="M19696">
        <f t="shared" ca="1" si="307"/>
        <v>1.214791664584099</v>
      </c>
    </row>
    <row r="19697" spans="1:13" x14ac:dyDescent="0.25">
      <c r="A19697" s="9"/>
      <c r="H19697" s="9"/>
      <c r="J19697">
        <v>20</v>
      </c>
      <c r="K19697">
        <f ca="1">SIMULATION!$D$3*SIMULATION!$D$17/$H19677/(SIMULATION!$D$17-$I19677)*(((EXP(-$I19677*$J19697))/(1-EXP(-SIMULATION!$D$4*$I19677)))-(EXP(-SIMULATION!$D$17*$J19697)/(1-EXP(-SIMULATION!$D$4*SIMULATION!$D$17))))</f>
        <v>1.3758240296603399</v>
      </c>
      <c r="L19697">
        <v>-7.6963047777930782E-2</v>
      </c>
      <c r="M19697">
        <f t="shared" ca="1" si="307"/>
        <v>1.2699364191315659</v>
      </c>
    </row>
    <row r="19698" spans="1:13" x14ac:dyDescent="0.25">
      <c r="A19698" s="9"/>
      <c r="H19698" s="9"/>
      <c r="J19698">
        <v>21</v>
      </c>
      <c r="K19698">
        <f ca="1">SIMULATION!$D$3*SIMULATION!$D$17/$H19677/(SIMULATION!$D$17-$I19677)*(((EXP(-$I19677*$J19698))/(1-EXP(-SIMULATION!$D$4*$I19677)))-(EXP(-SIMULATION!$D$17*$J19698)/(1-EXP(-SIMULATION!$D$4*SIMULATION!$D$17))))</f>
        <v>1.2979618136882072</v>
      </c>
      <c r="L19698">
        <v>-2.4564056167754221E-2</v>
      </c>
      <c r="M19698">
        <f t="shared" ca="1" si="307"/>
        <v>1.26607860679317</v>
      </c>
    </row>
    <row r="19699" spans="1:13" x14ac:dyDescent="0.25">
      <c r="A19699" s="9"/>
      <c r="H19699" s="9"/>
      <c r="J19699">
        <v>22</v>
      </c>
      <c r="K19699">
        <f ca="1">SIMULATION!$D$3*SIMULATION!$D$17/$H19677/(SIMULATION!$D$17-$I19677)*(((EXP(-$I19677*$J19699))/(1-EXP(-SIMULATION!$D$4*$I19677)))-(EXP(-SIMULATION!$D$17*$J19699)/(1-EXP(-SIMULATION!$D$4*SIMULATION!$D$17))))</f>
        <v>1.2244644642103093</v>
      </c>
      <c r="L19699">
        <v>0.34623238047141297</v>
      </c>
      <c r="M19699">
        <f t="shared" ca="1" si="307"/>
        <v>1.648413710456498</v>
      </c>
    </row>
    <row r="19700" spans="1:13" x14ac:dyDescent="0.25">
      <c r="A19700" s="9"/>
      <c r="H19700" s="9"/>
      <c r="J19700">
        <v>23</v>
      </c>
      <c r="K19700">
        <f ca="1">SIMULATION!$D$3*SIMULATION!$D$17/$H19677/(SIMULATION!$D$17-$I19677)*(((EXP(-$I19677*$J19700))/(1-EXP(-SIMULATION!$D$4*$I19677)))-(EXP(-SIMULATION!$D$17*$J19700)/(1-EXP(-SIMULATION!$D$4*SIMULATION!$D$17))))</f>
        <v>1.1551022604850096</v>
      </c>
      <c r="L19700">
        <v>0.25908212589137058</v>
      </c>
      <c r="M19700">
        <f t="shared" ca="1" si="307"/>
        <v>1.4543686097533934</v>
      </c>
    </row>
    <row r="19701" spans="1:13" x14ac:dyDescent="0.25">
      <c r="A19701" s="9"/>
      <c r="H19701" s="9"/>
      <c r="J19701">
        <v>24</v>
      </c>
      <c r="K19701">
        <f ca="1">SIMULATION!$D$3*SIMULATION!$D$17/$H19677/(SIMULATION!$D$17-$I19677)*(((EXP(-$I19677*$J19701))/(1-EXP(-SIMULATION!$D$4*$I19677)))-(EXP(-SIMULATION!$D$17*$J19701)/(1-EXP(-SIMULATION!$D$4*SIMULATION!$D$17))))</f>
        <v>1.0896521346505812</v>
      </c>
      <c r="L19701">
        <v>0.23094765011387536</v>
      </c>
      <c r="M19701">
        <f t="shared" ca="1" si="307"/>
        <v>1.3413047345897011</v>
      </c>
    </row>
    <row r="19702" spans="1:13" x14ac:dyDescent="0.25">
      <c r="A19702" s="9">
        <v>789</v>
      </c>
      <c r="B19702" s="2">
        <f ca="1">NORMINV(RAND(),SIMULATION!D7,SIMULATION!D8)</f>
        <v>65.967858959602708</v>
      </c>
      <c r="C19702" s="2">
        <v>2</v>
      </c>
      <c r="D19702" s="2">
        <f ca="1">SIMULATION!$D$11*(1+(SIMULATION!$D$12*LN(1+$C19702)))*(1+(SIMULATION!$D$13*(($B19702/63.5)-1)))</f>
        <v>10.421328775622491</v>
      </c>
      <c r="E19702" s="2">
        <v>0.13414225527696128</v>
      </c>
      <c r="F19702" s="2">
        <f ca="1">D19702*(1+E19702)</f>
        <v>11.819269320567187</v>
      </c>
      <c r="G19702" s="2">
        <v>-0.43514466654247069</v>
      </c>
      <c r="H19702" s="9">
        <f>SIMULATION!$D$15*EXP($G$19702)</f>
        <v>142.86688929151086</v>
      </c>
      <c r="I19702" s="2">
        <f ca="1">$F19702/$H19702</f>
        <v>8.2729241038143664E-2</v>
      </c>
      <c r="J19702">
        <v>0</v>
      </c>
      <c r="K19702">
        <f ca="1">SIMULATION!$D$3*SIMULATION!$D$17/$H19702/(SIMULATION!$D$17-$I19702)*(((EXP(-$I19702*$J19702))/(1-EXP(-SIMULATION!$D$4*$I19702)))-(EXP(-SIMULATION!$D$17*$J19702)/(1-EXP(-SIMULATION!$D$4*SIMULATION!$D$17))))</f>
        <v>0.75257309543091</v>
      </c>
      <c r="L19702">
        <v>-0.16649616387043367</v>
      </c>
      <c r="M19702">
        <f t="shared" ca="1" si="307"/>
        <v>0.62727256200956572</v>
      </c>
    </row>
    <row r="19703" spans="1:13" x14ac:dyDescent="0.25">
      <c r="A19703" s="9"/>
      <c r="H19703" s="9"/>
      <c r="J19703">
        <v>1</v>
      </c>
      <c r="K19703">
        <f ca="1">SIMULATION!$D$3*SIMULATION!$D$17/$H19702/(SIMULATION!$D$17-$I19702)*(((EXP(-$I19702*$J19703))/(1-EXP(-SIMULATION!$D$4*$I19702)))-(EXP(-SIMULATION!$D$17*$J19703)/(1-EXP(-SIMULATION!$D$4*SIMULATION!$D$17))))</f>
        <v>2.0158756900214509</v>
      </c>
      <c r="L19703">
        <v>8.0015959158448502E-2</v>
      </c>
      <c r="M19703">
        <f t="shared" ca="1" si="307"/>
        <v>2.1771779169027168</v>
      </c>
    </row>
    <row r="19704" spans="1:13" x14ac:dyDescent="0.25">
      <c r="A19704" s="9"/>
      <c r="H19704" s="9"/>
      <c r="J19704">
        <v>2</v>
      </c>
      <c r="K19704">
        <f ca="1">SIMULATION!$D$3*SIMULATION!$D$17/$H19702/(SIMULATION!$D$17-$I19702)*(((EXP(-$I19702*$J19704))/(1-EXP(-SIMULATION!$D$4*$I19702)))-(EXP(-SIMULATION!$D$17*$J19704)/(1-EXP(-SIMULATION!$D$4*SIMULATION!$D$17))))</f>
        <v>2.7036627132788431</v>
      </c>
      <c r="L19704">
        <v>-7.645487344824166E-3</v>
      </c>
      <c r="M19704">
        <f t="shared" ca="1" si="307"/>
        <v>2.6829918942197968</v>
      </c>
    </row>
    <row r="19705" spans="1:13" x14ac:dyDescent="0.25">
      <c r="A19705" s="9"/>
      <c r="H19705" s="9"/>
      <c r="J19705">
        <v>3</v>
      </c>
      <c r="K19705">
        <f ca="1">SIMULATION!$D$3*SIMULATION!$D$17/$H19702/(SIMULATION!$D$17-$I19702)*(((EXP(-$I19702*$J19705))/(1-EXP(-SIMULATION!$D$4*$I19702)))-(EXP(-SIMULATION!$D$17*$J19705)/(1-EXP(-SIMULATION!$D$4*SIMULATION!$D$17))))</f>
        <v>3.032313716634107</v>
      </c>
      <c r="L19705">
        <v>7.3923224908175295E-2</v>
      </c>
      <c r="M19705">
        <f t="shared" ca="1" si="307"/>
        <v>3.2564721255009954</v>
      </c>
    </row>
    <row r="19706" spans="1:13" x14ac:dyDescent="0.25">
      <c r="A19706" s="9"/>
      <c r="H19706" s="9"/>
      <c r="J19706">
        <v>4</v>
      </c>
      <c r="K19706">
        <f ca="1">SIMULATION!$D$3*SIMULATION!$D$17/$H19702/(SIMULATION!$D$17-$I19702)*(((EXP(-$I19702*$J19706))/(1-EXP(-SIMULATION!$D$4*$I19702)))-(EXP(-SIMULATION!$D$17*$J19706)/(1-EXP(-SIMULATION!$D$4*SIMULATION!$D$17))))</f>
        <v>3.1397223077421303</v>
      </c>
      <c r="L19706">
        <v>0.1606624552410903</v>
      </c>
      <c r="M19706">
        <f t="shared" ca="1" si="307"/>
        <v>3.644157802479203</v>
      </c>
    </row>
    <row r="19707" spans="1:13" x14ac:dyDescent="0.25">
      <c r="A19707" s="9"/>
      <c r="H19707" s="9"/>
      <c r="J19707">
        <v>5</v>
      </c>
      <c r="K19707">
        <f ca="1">SIMULATION!$D$3*SIMULATION!$D$17/$H19702/(SIMULATION!$D$17-$I19702)*(((EXP(-$I19702*$J19707))/(1-EXP(-SIMULATION!$D$4*$I19702)))-(EXP(-SIMULATION!$D$17*$J19707)/(1-EXP(-SIMULATION!$D$4*SIMULATION!$D$17))))</f>
        <v>3.1135473482135105</v>
      </c>
      <c r="L19707">
        <v>0.38768235906734311</v>
      </c>
      <c r="M19707">
        <f t="shared" ca="1" si="307"/>
        <v>4.3206147292367945</v>
      </c>
    </row>
    <row r="19708" spans="1:13" x14ac:dyDescent="0.25">
      <c r="A19708" s="9"/>
      <c r="H19708" s="9"/>
      <c r="J19708">
        <v>6</v>
      </c>
      <c r="K19708">
        <f ca="1">SIMULATION!$D$3*SIMULATION!$D$17/$H19702/(SIMULATION!$D$17-$I19702)*(((EXP(-$I19702*$J19708))/(1-EXP(-SIMULATION!$D$4*$I19702)))-(EXP(-SIMULATION!$D$17*$J19708)/(1-EXP(-SIMULATION!$D$4*SIMULATION!$D$17))))</f>
        <v>3.0093121673777761</v>
      </c>
      <c r="L19708">
        <v>0.32063717664967056</v>
      </c>
      <c r="M19708">
        <f t="shared" ca="1" si="307"/>
        <v>3.9742095243832867</v>
      </c>
    </row>
    <row r="19709" spans="1:13" x14ac:dyDescent="0.25">
      <c r="A19709" s="9"/>
      <c r="H19709" s="9"/>
      <c r="J19709">
        <v>7</v>
      </c>
      <c r="K19709">
        <f ca="1">SIMULATION!$D$3*SIMULATION!$D$17/$H19702/(SIMULATION!$D$17-$I19702)*(((EXP(-$I19702*$J19709))/(1-EXP(-SIMULATION!$D$4*$I19702)))-(EXP(-SIMULATION!$D$17*$J19709)/(1-EXP(-SIMULATION!$D$4*SIMULATION!$D$17))))</f>
        <v>2.8619985225296909</v>
      </c>
      <c r="L19709">
        <v>0.2024798508455681</v>
      </c>
      <c r="M19709">
        <f t="shared" ca="1" si="307"/>
        <v>3.4414955564917391</v>
      </c>
    </row>
    <row r="19710" spans="1:13" x14ac:dyDescent="0.25">
      <c r="A19710" s="9"/>
      <c r="H19710" s="9"/>
      <c r="J19710">
        <v>8</v>
      </c>
      <c r="K19710">
        <f ca="1">SIMULATION!$D$3*SIMULATION!$D$17/$H19702/(SIMULATION!$D$17-$I19702)*(((EXP(-$I19702*$J19710))/(1-EXP(-SIMULATION!$D$4*$I19702)))-(EXP(-SIMULATION!$D$17*$J19710)/(1-EXP(-SIMULATION!$D$4*SIMULATION!$D$17))))</f>
        <v>2.6934721885501487</v>
      </c>
      <c r="L19710">
        <v>-4.8482661192236756E-3</v>
      </c>
      <c r="M19710">
        <f t="shared" ca="1" si="307"/>
        <v>2.6804135185953299</v>
      </c>
    </row>
    <row r="19711" spans="1:13" x14ac:dyDescent="0.25">
      <c r="A19711" s="9"/>
      <c r="H19711" s="9"/>
      <c r="J19711">
        <v>9</v>
      </c>
      <c r="K19711">
        <f ca="1">SIMULATION!$D$3*SIMULATION!$D$17/$H19702/(SIMULATION!$D$17-$I19702)*(((EXP(-$I19702*$J19711))/(1-EXP(-SIMULATION!$D$4*$I19702)))-(EXP(-SIMULATION!$D$17*$J19711)/(1-EXP(-SIMULATION!$D$4*SIMULATION!$D$17))))</f>
        <v>2.5172376801011516</v>
      </c>
      <c r="L19711">
        <v>-0.41580072015000241</v>
      </c>
      <c r="M19711">
        <f t="shared" ca="1" si="307"/>
        <v>1.4705684399263712</v>
      </c>
    </row>
    <row r="19712" spans="1:13" x14ac:dyDescent="0.25">
      <c r="A19712" s="9"/>
      <c r="H19712" s="9"/>
      <c r="J19712">
        <v>10</v>
      </c>
      <c r="K19712">
        <f ca="1">SIMULATION!$D$3*SIMULATION!$D$17/$H19702/(SIMULATION!$D$17-$I19702)*(((EXP(-$I19702*$J19712))/(1-EXP(-SIMULATION!$D$4*$I19702)))-(EXP(-SIMULATION!$D$17*$J19712)/(1-EXP(-SIMULATION!$D$4*SIMULATION!$D$17))))</f>
        <v>2.3414817169410815</v>
      </c>
      <c r="L19712">
        <v>-0.14510847714052338</v>
      </c>
      <c r="M19712">
        <f t="shared" ca="1" si="307"/>
        <v>2.0017128707433831</v>
      </c>
    </row>
    <row r="19713" spans="1:13" x14ac:dyDescent="0.25">
      <c r="A19713" s="9"/>
      <c r="H19713" s="9"/>
      <c r="J19713">
        <v>11</v>
      </c>
      <c r="K19713">
        <f ca="1">SIMULATION!$D$3*SIMULATION!$D$17/$H19702/(SIMULATION!$D$17-$I19702)*(((EXP(-$I19702*$J19713))/(1-EXP(-SIMULATION!$D$4*$I19702)))-(EXP(-SIMULATION!$D$17*$J19713)/(1-EXP(-SIMULATION!$D$4*SIMULATION!$D$17))))</f>
        <v>2.1710203502894232</v>
      </c>
      <c r="L19713">
        <v>-0.25097701758834368</v>
      </c>
      <c r="M19713">
        <f t="shared" ca="1" si="307"/>
        <v>1.6261441376501826</v>
      </c>
    </row>
    <row r="19714" spans="1:13" x14ac:dyDescent="0.25">
      <c r="A19714" s="9"/>
      <c r="H19714" s="9"/>
      <c r="J19714">
        <v>12</v>
      </c>
      <c r="K19714">
        <f ca="1">SIMULATION!$D$3*SIMULATION!$D$17/$H19702/(SIMULATION!$D$17-$I19702)*(((EXP(-$I19702*$J19714))/(1-EXP(-SIMULATION!$D$4*$I19702)))-(EXP(-SIMULATION!$D$17*$J19714)/(1-EXP(-SIMULATION!$D$4*SIMULATION!$D$17))))</f>
        <v>2.0085437826633541</v>
      </c>
      <c r="L19714">
        <v>-1.7489121233377976E-2</v>
      </c>
      <c r="M19714">
        <f t="shared" ca="1" si="307"/>
        <v>1.9734161169458071</v>
      </c>
    </row>
    <row r="19715" spans="1:13" x14ac:dyDescent="0.25">
      <c r="A19715" s="9"/>
      <c r="H19715" s="9"/>
      <c r="J19715">
        <v>13</v>
      </c>
      <c r="K19715">
        <f ca="1">SIMULATION!$D$3*SIMULATION!$D$17/$H19702/(SIMULATION!$D$17-$I19702)*(((EXP(-$I19702*$J19715))/(1-EXP(-SIMULATION!$D$4*$I19702)))-(EXP(-SIMULATION!$D$17*$J19715)/(1-EXP(-SIMULATION!$D$4*SIMULATION!$D$17))))</f>
        <v>1.855411366553714</v>
      </c>
      <c r="L19715">
        <v>0.15533388301210119</v>
      </c>
      <c r="M19715">
        <f t="shared" ref="M19715:M19778" ca="1" si="308">$K19715*(1+$L19715)</f>
        <v>2.1436196187052912</v>
      </c>
    </row>
    <row r="19716" spans="1:13" x14ac:dyDescent="0.25">
      <c r="A19716" s="9"/>
      <c r="H19716" s="9"/>
      <c r="J19716">
        <v>14</v>
      </c>
      <c r="K19716">
        <f ca="1">SIMULATION!$D$3*SIMULATION!$D$17/$H19702/(SIMULATION!$D$17-$I19702)*(((EXP(-$I19702*$J19716))/(1-EXP(-SIMULATION!$D$4*$I19702)))-(EXP(-SIMULATION!$D$17*$J19716)/(1-EXP(-SIMULATION!$D$4*SIMULATION!$D$17))))</f>
        <v>1.7121585621206616</v>
      </c>
      <c r="L19716">
        <v>0.25921025977674111</v>
      </c>
      <c r="M19716">
        <f t="shared" ca="1" si="308"/>
        <v>2.15596762778693</v>
      </c>
    </row>
    <row r="19717" spans="1:13" x14ac:dyDescent="0.25">
      <c r="A19717" s="9"/>
      <c r="H19717" s="9"/>
      <c r="J19717">
        <v>15</v>
      </c>
      <c r="K19717">
        <f ca="1">SIMULATION!$D$3*SIMULATION!$D$17/$H19702/(SIMULATION!$D$17-$I19702)*(((EXP(-$I19702*$J19717))/(1-EXP(-SIMULATION!$D$4*$I19702)))-(EXP(-SIMULATION!$D$17*$J19717)/(1-EXP(-SIMULATION!$D$4*SIMULATION!$D$17))))</f>
        <v>1.5788195094780932</v>
      </c>
      <c r="L19717">
        <v>-4.4147792766697599E-2</v>
      </c>
      <c r="M19717">
        <f t="shared" ca="1" si="308"/>
        <v>1.5091181129576352</v>
      </c>
    </row>
    <row r="19718" spans="1:13" x14ac:dyDescent="0.25">
      <c r="A19718" s="9"/>
      <c r="H19718" s="9"/>
      <c r="J19718">
        <v>16</v>
      </c>
      <c r="K19718">
        <f ca="1">SIMULATION!$D$3*SIMULATION!$D$17/$H19702/(SIMULATION!$D$17-$I19702)*(((EXP(-$I19702*$J19718))/(1-EXP(-SIMULATION!$D$4*$I19702)))-(EXP(-SIMULATION!$D$17*$J19718)/(1-EXP(-SIMULATION!$D$4*SIMULATION!$D$17))))</f>
        <v>1.4551316248315438</v>
      </c>
      <c r="L19718">
        <v>-3.6194328798790393E-2</v>
      </c>
      <c r="M19718">
        <f t="shared" ca="1" si="308"/>
        <v>1.4024641123568728</v>
      </c>
    </row>
    <row r="19719" spans="1:13" x14ac:dyDescent="0.25">
      <c r="A19719" s="9"/>
      <c r="H19719" s="9"/>
      <c r="J19719">
        <v>17</v>
      </c>
      <c r="K19719">
        <f ca="1">SIMULATION!$D$3*SIMULATION!$D$17/$H19702/(SIMULATION!$D$17-$I19702)*(((EXP(-$I19702*$J19719))/(1-EXP(-SIMULATION!$D$4*$I19702)))-(EXP(-SIMULATION!$D$17*$J19719)/(1-EXP(-SIMULATION!$D$4*SIMULATION!$D$17))))</f>
        <v>1.3406647626480166</v>
      </c>
      <c r="L19719">
        <v>0.26161270553303645</v>
      </c>
      <c r="M19719">
        <f t="shared" ca="1" si="308"/>
        <v>1.6913996984171702</v>
      </c>
    </row>
    <row r="19720" spans="1:13" x14ac:dyDescent="0.25">
      <c r="A19720" s="9"/>
      <c r="H19720" s="9"/>
      <c r="J19720">
        <v>18</v>
      </c>
      <c r="K19720">
        <f ca="1">SIMULATION!$D$3*SIMULATION!$D$17/$H19702/(SIMULATION!$D$17-$I19702)*(((EXP(-$I19702*$J19720))/(1-EXP(-SIMULATION!$D$4*$I19702)))-(EXP(-SIMULATION!$D$17*$J19720)/(1-EXP(-SIMULATION!$D$4*SIMULATION!$D$17))))</f>
        <v>1.2349021925784758</v>
      </c>
      <c r="L19720">
        <v>8.9617183763398708E-2</v>
      </c>
      <c r="M19720">
        <f t="shared" ca="1" si="308"/>
        <v>1.3455706493006052</v>
      </c>
    </row>
    <row r="19721" spans="1:13" x14ac:dyDescent="0.25">
      <c r="A19721" s="9"/>
      <c r="H19721" s="9"/>
      <c r="J19721">
        <v>19</v>
      </c>
      <c r="K19721">
        <f ca="1">SIMULATION!$D$3*SIMULATION!$D$17/$H19702/(SIMULATION!$D$17-$I19702)*(((EXP(-$I19702*$J19721))/(1-EXP(-SIMULATION!$D$4*$I19702)))-(EXP(-SIMULATION!$D$17*$J19721)/(1-EXP(-SIMULATION!$D$4*SIMULATION!$D$17))))</f>
        <v>1.1372908404939528</v>
      </c>
      <c r="L19721">
        <v>0.27789146610210863</v>
      </c>
      <c r="M19721">
        <f t="shared" ca="1" si="308"/>
        <v>1.4533342595433167</v>
      </c>
    </row>
    <row r="19722" spans="1:13" x14ac:dyDescent="0.25">
      <c r="A19722" s="9"/>
      <c r="H19722" s="9"/>
      <c r="J19722">
        <v>20</v>
      </c>
      <c r="K19722">
        <f ca="1">SIMULATION!$D$3*SIMULATION!$D$17/$H19702/(SIMULATION!$D$17-$I19702)*(((EXP(-$I19702*$J19722))/(1-EXP(-SIMULATION!$D$4*$I19702)))-(EXP(-SIMULATION!$D$17*$J19722)/(1-EXP(-SIMULATION!$D$4*SIMULATION!$D$17))))</f>
        <v>1.0472719643036528</v>
      </c>
      <c r="L19722">
        <v>-0.4608762805499419</v>
      </c>
      <c r="M19722">
        <f t="shared" ca="1" si="308"/>
        <v>0.56460915667115374</v>
      </c>
    </row>
    <row r="19723" spans="1:13" x14ac:dyDescent="0.25">
      <c r="A19723" s="9"/>
      <c r="H19723" s="9"/>
      <c r="J19723">
        <v>21</v>
      </c>
      <c r="K19723">
        <f ca="1">SIMULATION!$D$3*SIMULATION!$D$17/$H19702/(SIMULATION!$D$17-$I19702)*(((EXP(-$I19702*$J19723))/(1-EXP(-SIMULATION!$D$4*$I19702)))-(EXP(-SIMULATION!$D$17*$J19723)/(1-EXP(-SIMULATION!$D$4*SIMULATION!$D$17))))</f>
        <v>0.96429941258251584</v>
      </c>
      <c r="L19723">
        <v>0.25091581301945581</v>
      </c>
      <c r="M19723">
        <f t="shared" ca="1" si="308"/>
        <v>1.2062573836848414</v>
      </c>
    </row>
    <row r="19724" spans="1:13" x14ac:dyDescent="0.25">
      <c r="A19724" s="9"/>
      <c r="H19724" s="9"/>
      <c r="J19724">
        <v>22</v>
      </c>
      <c r="K19724">
        <f ca="1">SIMULATION!$D$3*SIMULATION!$D$17/$H19702/(SIMULATION!$D$17-$I19702)*(((EXP(-$I19702*$J19724))/(1-EXP(-SIMULATION!$D$4*$I19702)))-(EXP(-SIMULATION!$D$17*$J19724)/(1-EXP(-SIMULATION!$D$4*SIMULATION!$D$17))))</f>
        <v>0.88785003705611976</v>
      </c>
      <c r="L19724">
        <v>2.9517405478251497E-2</v>
      </c>
      <c r="M19724">
        <f t="shared" ca="1" si="308"/>
        <v>0.91405706660378583</v>
      </c>
    </row>
    <row r="19725" spans="1:13" x14ac:dyDescent="0.25">
      <c r="A19725" s="9"/>
      <c r="H19725" s="9"/>
      <c r="J19725">
        <v>23</v>
      </c>
      <c r="K19725">
        <f ca="1">SIMULATION!$D$3*SIMULATION!$D$17/$H19702/(SIMULATION!$D$17-$I19702)*(((EXP(-$I19702*$J19725))/(1-EXP(-SIMULATION!$D$4*$I19702)))-(EXP(-SIMULATION!$D$17*$J19725)/(1-EXP(-SIMULATION!$D$4*SIMULATION!$D$17))))</f>
        <v>0.81742917936050186</v>
      </c>
      <c r="L19725">
        <v>0.1388905134032104</v>
      </c>
      <c r="M19725">
        <f t="shared" ca="1" si="308"/>
        <v>0.93096233775264692</v>
      </c>
    </row>
    <row r="19726" spans="1:13" x14ac:dyDescent="0.25">
      <c r="A19726" s="9"/>
      <c r="H19726" s="9"/>
      <c r="J19726">
        <v>24</v>
      </c>
      <c r="K19726">
        <f ca="1">SIMULATION!$D$3*SIMULATION!$D$17/$H19702/(SIMULATION!$D$17-$I19702)*(((EXP(-$I19702*$J19726))/(1-EXP(-SIMULATION!$D$4*$I19702)))-(EXP(-SIMULATION!$D$17*$J19726)/(1-EXP(-SIMULATION!$D$4*SIMULATION!$D$17))))</f>
        <v>0.75257309543091</v>
      </c>
      <c r="L19726">
        <v>0.49509797011098466</v>
      </c>
      <c r="M19726">
        <f t="shared" ca="1" si="308"/>
        <v>1.125170507338894</v>
      </c>
    </row>
    <row r="19727" spans="1:13" x14ac:dyDescent="0.25">
      <c r="A19727" s="9">
        <v>790</v>
      </c>
      <c r="B19727" s="2">
        <f ca="1">NORMINV(RAND(),SIMULATION!D7,SIMULATION!D8)</f>
        <v>69.950407620756422</v>
      </c>
      <c r="C19727" s="2">
        <v>2</v>
      </c>
      <c r="D19727" s="2">
        <f ca="1">SIMULATION!$D$11*(1+(SIMULATION!$D$12*LN(1+$C19727)))*(1+(SIMULATION!$D$13*(($B19727/63.5)-1)))</f>
        <v>10.717079757693135</v>
      </c>
      <c r="E19727" s="2">
        <v>-0.27173573695235659</v>
      </c>
      <c r="F19727" s="2">
        <f ca="1">D19727*(1+E19727)</f>
        <v>7.8048661917592081</v>
      </c>
      <c r="G19727" s="2">
        <v>0.41385080686703901</v>
      </c>
      <c r="H19727" s="9">
        <f>SIMULATION!$D$15*EXP($G$19727)</f>
        <v>333.9224652472285</v>
      </c>
      <c r="I19727" s="2">
        <f ca="1">$F19727/$H19727</f>
        <v>2.3373288724317081E-2</v>
      </c>
      <c r="J19727">
        <v>0</v>
      </c>
      <c r="K19727">
        <f ca="1">SIMULATION!$D$3*SIMULATION!$D$17/$H19727/(SIMULATION!$D$17-$I19727)*(((EXP(-$I19727*$J19727))/(1-EXP(-SIMULATION!$D$4*$I19727)))-(EXP(-SIMULATION!$D$17*$J19727)/(1-EXP(-SIMULATION!$D$4*SIMULATION!$D$17))))</f>
        <v>2.3105762555186291</v>
      </c>
      <c r="L19727">
        <v>0.39410192535665195</v>
      </c>
      <c r="M19727">
        <f t="shared" ca="1" si="308"/>
        <v>3.2211788065018845</v>
      </c>
    </row>
    <row r="19728" spans="1:13" x14ac:dyDescent="0.25">
      <c r="A19728" s="9"/>
      <c r="H19728" s="9"/>
      <c r="J19728">
        <v>1</v>
      </c>
      <c r="K19728">
        <f ca="1">SIMULATION!$D$3*SIMULATION!$D$17/$H19727/(SIMULATION!$D$17-$I19727)*(((EXP(-$I19727*$J19728))/(1-EXP(-SIMULATION!$D$4*$I19727)))-(EXP(-SIMULATION!$D$17*$J19728)/(1-EXP(-SIMULATION!$D$4*SIMULATION!$D$17))))</f>
        <v>2.8414392805756887</v>
      </c>
      <c r="L19728">
        <v>0.37575165048078568</v>
      </c>
      <c r="M19728">
        <f t="shared" ca="1" si="308"/>
        <v>3.9091147799929398</v>
      </c>
    </row>
    <row r="19729" spans="1:13" x14ac:dyDescent="0.25">
      <c r="A19729" s="9"/>
      <c r="H19729" s="9"/>
      <c r="J19729">
        <v>2</v>
      </c>
      <c r="K19729">
        <f ca="1">SIMULATION!$D$3*SIMULATION!$D$17/$H19727/(SIMULATION!$D$17-$I19727)*(((EXP(-$I19727*$J19729))/(1-EXP(-SIMULATION!$D$4*$I19727)))-(EXP(-SIMULATION!$D$17*$J19729)/(1-EXP(-SIMULATION!$D$4*SIMULATION!$D$17))))</f>
        <v>3.15019244077377</v>
      </c>
      <c r="L19729">
        <v>0.20586836866949595</v>
      </c>
      <c r="M19729">
        <f t="shared" ca="1" si="308"/>
        <v>3.7987174195508437</v>
      </c>
    </row>
    <row r="19730" spans="1:13" x14ac:dyDescent="0.25">
      <c r="A19730" s="9"/>
      <c r="H19730" s="9"/>
      <c r="J19730">
        <v>3</v>
      </c>
      <c r="K19730">
        <f ca="1">SIMULATION!$D$3*SIMULATION!$D$17/$H19727/(SIMULATION!$D$17-$I19727)*(((EXP(-$I19727*$J19730))/(1-EXP(-SIMULATION!$D$4*$I19727)))-(EXP(-SIMULATION!$D$17*$J19730)/(1-EXP(-SIMULATION!$D$4*SIMULATION!$D$17))))</f>
        <v>3.3173384673379136</v>
      </c>
      <c r="L19730">
        <v>-7.1895651268104224E-2</v>
      </c>
      <c r="M19730">
        <f t="shared" ca="1" si="308"/>
        <v>3.0788362577519193</v>
      </c>
    </row>
    <row r="19731" spans="1:13" x14ac:dyDescent="0.25">
      <c r="A19731" s="9"/>
      <c r="H19731" s="9"/>
      <c r="J19731">
        <v>4</v>
      </c>
      <c r="K19731">
        <f ca="1">SIMULATION!$D$3*SIMULATION!$D$17/$H19727/(SIMULATION!$D$17-$I19727)*(((EXP(-$I19727*$J19731))/(1-EXP(-SIMULATION!$D$4*$I19727)))-(EXP(-SIMULATION!$D$17*$J19731)/(1-EXP(-SIMULATION!$D$4*SIMULATION!$D$17))))</f>
        <v>3.3944486864911276</v>
      </c>
      <c r="L19731">
        <v>0.29462065565735629</v>
      </c>
      <c r="M19731">
        <f t="shared" ca="1" si="308"/>
        <v>4.3945233841003954</v>
      </c>
    </row>
    <row r="19732" spans="1:13" x14ac:dyDescent="0.25">
      <c r="A19732" s="9"/>
      <c r="H19732" s="9"/>
      <c r="J19732">
        <v>5</v>
      </c>
      <c r="K19732">
        <f ca="1">SIMULATION!$D$3*SIMULATION!$D$17/$H19727/(SIMULATION!$D$17-$I19727)*(((EXP(-$I19727*$J19732))/(1-EXP(-SIMULATION!$D$4*$I19727)))-(EXP(-SIMULATION!$D$17*$J19732)/(1-EXP(-SIMULATION!$D$4*SIMULATION!$D$17))))</f>
        <v>3.4145548654063074</v>
      </c>
      <c r="L19732">
        <v>0.11457422823895926</v>
      </c>
      <c r="M19732">
        <f t="shared" ca="1" si="308"/>
        <v>3.8057748538898184</v>
      </c>
    </row>
    <row r="19733" spans="1:13" x14ac:dyDescent="0.25">
      <c r="A19733" s="9"/>
      <c r="H19733" s="9"/>
      <c r="J19733">
        <v>6</v>
      </c>
      <c r="K19733">
        <f ca="1">SIMULATION!$D$3*SIMULATION!$D$17/$H19727/(SIMULATION!$D$17-$I19727)*(((EXP(-$I19727*$J19733))/(1-EXP(-SIMULATION!$D$4*$I19727)))-(EXP(-SIMULATION!$D$17*$J19733)/(1-EXP(-SIMULATION!$D$4*SIMULATION!$D$17))))</f>
        <v>3.3988085504102479</v>
      </c>
      <c r="L19733">
        <v>-0.30702782210872304</v>
      </c>
      <c r="M19733">
        <f t="shared" ca="1" si="308"/>
        <v>2.3552797634132836</v>
      </c>
    </row>
    <row r="19734" spans="1:13" x14ac:dyDescent="0.25">
      <c r="A19734" s="9"/>
      <c r="H19734" s="9"/>
      <c r="J19734">
        <v>7</v>
      </c>
      <c r="K19734">
        <f ca="1">SIMULATION!$D$3*SIMULATION!$D$17/$H19727/(SIMULATION!$D$17-$I19727)*(((EXP(-$I19727*$J19734))/(1-EXP(-SIMULATION!$D$4*$I19727)))-(EXP(-SIMULATION!$D$17*$J19734)/(1-EXP(-SIMULATION!$D$4*SIMULATION!$D$17))))</f>
        <v>3.3607485238191765</v>
      </c>
      <c r="L19734">
        <v>0.1932559625800451</v>
      </c>
      <c r="M19734">
        <f t="shared" ca="1" si="308"/>
        <v>4.0102332147793174</v>
      </c>
    </row>
    <row r="19735" spans="1:13" x14ac:dyDescent="0.25">
      <c r="A19735" s="9"/>
      <c r="H19735" s="9"/>
      <c r="J19735">
        <v>8</v>
      </c>
      <c r="K19735">
        <f ca="1">SIMULATION!$D$3*SIMULATION!$D$17/$H19727/(SIMULATION!$D$17-$I19727)*(((EXP(-$I19727*$J19735))/(1-EXP(-SIMULATION!$D$4*$I19727)))-(EXP(-SIMULATION!$D$17*$J19735)/(1-EXP(-SIMULATION!$D$4*SIMULATION!$D$17))))</f>
        <v>3.3090354853300799</v>
      </c>
      <c r="L19735">
        <v>0.14326422335125952</v>
      </c>
      <c r="M19735">
        <f t="shared" ca="1" si="308"/>
        <v>3.7831018841776518</v>
      </c>
    </row>
    <row r="19736" spans="1:13" x14ac:dyDescent="0.25">
      <c r="A19736" s="9"/>
      <c r="H19736" s="9"/>
      <c r="J19736">
        <v>9</v>
      </c>
      <c r="K19736">
        <f ca="1">SIMULATION!$D$3*SIMULATION!$D$17/$H19727/(SIMULATION!$D$17-$I19727)*(((EXP(-$I19727*$J19736))/(1-EXP(-SIMULATION!$D$4*$I19727)))-(EXP(-SIMULATION!$D$17*$J19736)/(1-EXP(-SIMULATION!$D$4*SIMULATION!$D$17))))</f>
        <v>3.2492044938951001</v>
      </c>
      <c r="L19736">
        <v>7.9330285393290123E-2</v>
      </c>
      <c r="M19736">
        <f t="shared" ca="1" si="308"/>
        <v>3.5069648136969587</v>
      </c>
    </row>
    <row r="19737" spans="1:13" x14ac:dyDescent="0.25">
      <c r="A19737" s="9"/>
      <c r="H19737" s="9"/>
      <c r="J19737">
        <v>10</v>
      </c>
      <c r="K19737">
        <f ca="1">SIMULATION!$D$3*SIMULATION!$D$17/$H19727/(SIMULATION!$D$17-$I19727)*(((EXP(-$I19727*$J19737))/(1-EXP(-SIMULATION!$D$4*$I19727)))-(EXP(-SIMULATION!$D$17*$J19737)/(1-EXP(-SIMULATION!$D$4*SIMULATION!$D$17))))</f>
        <v>3.1847879668614762</v>
      </c>
      <c r="L19737">
        <v>-0.35027499174734311</v>
      </c>
      <c r="M19737">
        <f t="shared" ca="1" si="308"/>
        <v>2.069236388052035</v>
      </c>
    </row>
    <row r="19738" spans="1:13" x14ac:dyDescent="0.25">
      <c r="A19738" s="9"/>
      <c r="H19738" s="9"/>
      <c r="J19738">
        <v>11</v>
      </c>
      <c r="K19738">
        <f ca="1">SIMULATION!$D$3*SIMULATION!$D$17/$H19727/(SIMULATION!$D$17-$I19727)*(((EXP(-$I19727*$J19738))/(1-EXP(-SIMULATION!$D$4*$I19727)))-(EXP(-SIMULATION!$D$17*$J19738)/(1-EXP(-SIMULATION!$D$4*SIMULATION!$D$17))))</f>
        <v>3.1180353171152801</v>
      </c>
      <c r="L19738">
        <v>8.7372162376509868E-2</v>
      </c>
      <c r="M19738">
        <f t="shared" ca="1" si="308"/>
        <v>3.3904648051379684</v>
      </c>
    </row>
    <row r="19739" spans="1:13" x14ac:dyDescent="0.25">
      <c r="A19739" s="9"/>
      <c r="H19739" s="9"/>
      <c r="J19739">
        <v>12</v>
      </c>
      <c r="K19739">
        <f ca="1">SIMULATION!$D$3*SIMULATION!$D$17/$H19727/(SIMULATION!$D$17-$I19727)*(((EXP(-$I19727*$J19739))/(1-EXP(-SIMULATION!$D$4*$I19727)))-(EXP(-SIMULATION!$D$17*$J19739)/(1-EXP(-SIMULATION!$D$4*SIMULATION!$D$17))))</f>
        <v>3.0503741062500143</v>
      </c>
      <c r="L19739">
        <v>-0.52018094490779787</v>
      </c>
      <c r="M19739">
        <f t="shared" ca="1" si="308"/>
        <v>1.4636276213386024</v>
      </c>
    </row>
    <row r="19740" spans="1:13" x14ac:dyDescent="0.25">
      <c r="A19740" s="9"/>
      <c r="H19740" s="9"/>
      <c r="J19740">
        <v>13</v>
      </c>
      <c r="K19740">
        <f ca="1">SIMULATION!$D$3*SIMULATION!$D$17/$H19727/(SIMULATION!$D$17-$I19727)*(((EXP(-$I19727*$J19740))/(1-EXP(-SIMULATION!$D$4*$I19727)))-(EXP(-SIMULATION!$D$17*$J19740)/(1-EXP(-SIMULATION!$D$4*SIMULATION!$D$17))))</f>
        <v>2.9827055551087773</v>
      </c>
      <c r="L19740">
        <v>-0.38142503791988541</v>
      </c>
      <c r="M19740">
        <f t="shared" ca="1" si="308"/>
        <v>1.8450269756475592</v>
      </c>
    </row>
    <row r="19741" spans="1:13" x14ac:dyDescent="0.25">
      <c r="A19741" s="9"/>
      <c r="H19741" s="9"/>
      <c r="J19741">
        <v>14</v>
      </c>
      <c r="K19741">
        <f ca="1">SIMULATION!$D$3*SIMULATION!$D$17/$H19727/(SIMULATION!$D$17-$I19727)*(((EXP(-$I19727*$J19741))/(1-EXP(-SIMULATION!$D$4*$I19727)))-(EXP(-SIMULATION!$D$17*$J19741)/(1-EXP(-SIMULATION!$D$4*SIMULATION!$D$17))))</f>
        <v>2.9155939066859338</v>
      </c>
      <c r="L19741">
        <v>3.6609425895934376E-2</v>
      </c>
      <c r="M19741">
        <f t="shared" ca="1" si="308"/>
        <v>3.0223321257553906</v>
      </c>
    </row>
    <row r="19742" spans="1:13" x14ac:dyDescent="0.25">
      <c r="A19742" s="9"/>
      <c r="H19742" s="9"/>
      <c r="J19742">
        <v>15</v>
      </c>
      <c r="K19742">
        <f ca="1">SIMULATION!$D$3*SIMULATION!$D$17/$H19727/(SIMULATION!$D$17-$I19727)*(((EXP(-$I19727*$J19742))/(1-EXP(-SIMULATION!$D$4*$I19727)))-(EXP(-SIMULATION!$D$17*$J19742)/(1-EXP(-SIMULATION!$D$4*SIMULATION!$D$17))))</f>
        <v>2.8493877672154784</v>
      </c>
      <c r="L19742">
        <v>0.42746703643772604</v>
      </c>
      <c r="M19742">
        <f t="shared" ca="1" si="308"/>
        <v>4.0674071117289881</v>
      </c>
    </row>
    <row r="19743" spans="1:13" x14ac:dyDescent="0.25">
      <c r="A19743" s="9"/>
      <c r="H19743" s="9"/>
      <c r="J19743">
        <v>16</v>
      </c>
      <c r="K19743">
        <f ca="1">SIMULATION!$D$3*SIMULATION!$D$17/$H19727/(SIMULATION!$D$17-$I19727)*(((EXP(-$I19727*$J19743))/(1-EXP(-SIMULATION!$D$4*$I19727)))-(EXP(-SIMULATION!$D$17*$J19743)/(1-EXP(-SIMULATION!$D$4*SIMULATION!$D$17))))</f>
        <v>2.7842978573977901</v>
      </c>
      <c r="L19743">
        <v>-0.12170813633583498</v>
      </c>
      <c r="M19743">
        <f t="shared" ca="1" si="308"/>
        <v>2.4454261541700468</v>
      </c>
    </row>
    <row r="19744" spans="1:13" x14ac:dyDescent="0.25">
      <c r="A19744" s="9"/>
      <c r="H19744" s="9"/>
      <c r="J19744">
        <v>17</v>
      </c>
      <c r="K19744">
        <f ca="1">SIMULATION!$D$3*SIMULATION!$D$17/$H19727/(SIMULATION!$D$17-$I19727)*(((EXP(-$I19727*$J19744))/(1-EXP(-SIMULATION!$D$4*$I19727)))-(EXP(-SIMULATION!$D$17*$J19744)/(1-EXP(-SIMULATION!$D$4*SIMULATION!$D$17))))</f>
        <v>2.7204468303486191</v>
      </c>
      <c r="L19744">
        <v>0.14258164380444316</v>
      </c>
      <c r="M19744">
        <f t="shared" ca="1" si="308"/>
        <v>3.1083326113023122</v>
      </c>
    </row>
    <row r="19745" spans="1:13" x14ac:dyDescent="0.25">
      <c r="A19745" s="9"/>
      <c r="H19745" s="9"/>
      <c r="J19745">
        <v>18</v>
      </c>
      <c r="K19745">
        <f ca="1">SIMULATION!$D$3*SIMULATION!$D$17/$H19727/(SIMULATION!$D$17-$I19727)*(((EXP(-$I19727*$J19745))/(1-EXP(-SIMULATION!$D$4*$I19727)))-(EXP(-SIMULATION!$D$17*$J19745)/(1-EXP(-SIMULATION!$D$4*SIMULATION!$D$17))))</f>
        <v>2.6579011893855475</v>
      </c>
      <c r="L19745">
        <v>-5.7171450175744487E-2</v>
      </c>
      <c r="M19745">
        <f t="shared" ca="1" si="308"/>
        <v>2.5059451239645396</v>
      </c>
    </row>
    <row r="19746" spans="1:13" x14ac:dyDescent="0.25">
      <c r="A19746" s="9"/>
      <c r="H19746" s="9"/>
      <c r="J19746">
        <v>19</v>
      </c>
      <c r="K19746">
        <f ca="1">SIMULATION!$D$3*SIMULATION!$D$17/$H19727/(SIMULATION!$D$17-$I19727)*(((EXP(-$I19727*$J19746))/(1-EXP(-SIMULATION!$D$4*$I19727)))-(EXP(-SIMULATION!$D$17*$J19746)/(1-EXP(-SIMULATION!$D$4*SIMULATION!$D$17))))</f>
        <v>2.5966917351120431</v>
      </c>
      <c r="L19746">
        <v>-2.0799916951095052E-2</v>
      </c>
      <c r="M19746">
        <f t="shared" ca="1" si="308"/>
        <v>2.5426807626741175</v>
      </c>
    </row>
    <row r="19747" spans="1:13" x14ac:dyDescent="0.25">
      <c r="A19747" s="9"/>
      <c r="H19747" s="9"/>
      <c r="J19747">
        <v>20</v>
      </c>
      <c r="K19747">
        <f ca="1">SIMULATION!$D$3*SIMULATION!$D$17/$H19727/(SIMULATION!$D$17-$I19727)*(((EXP(-$I19727*$J19747))/(1-EXP(-SIMULATION!$D$4*$I19727)))-(EXP(-SIMULATION!$D$17*$J19747)/(1-EXP(-SIMULATION!$D$4*SIMULATION!$D$17))))</f>
        <v>2.5368266619496058</v>
      </c>
      <c r="L19747">
        <v>7.8862877071471646E-2</v>
      </c>
      <c r="M19747">
        <f t="shared" ca="1" si="308"/>
        <v>2.7368881111425694</v>
      </c>
    </row>
    <row r="19748" spans="1:13" x14ac:dyDescent="0.25">
      <c r="A19748" s="9"/>
      <c r="H19748" s="9"/>
      <c r="J19748">
        <v>21</v>
      </c>
      <c r="K19748">
        <f ca="1">SIMULATION!$D$3*SIMULATION!$D$17/$H19727/(SIMULATION!$D$17-$I19727)*(((EXP(-$I19727*$J19748))/(1-EXP(-SIMULATION!$D$4*$I19727)))-(EXP(-SIMULATION!$D$17*$J19748)/(1-EXP(-SIMULATION!$D$4*SIMULATION!$D$17))))</f>
        <v>2.47829994440696</v>
      </c>
      <c r="L19748">
        <v>-1.7322051131565677E-2</v>
      </c>
      <c r="M19748">
        <f t="shared" ca="1" si="308"/>
        <v>2.4353707060505863</v>
      </c>
    </row>
    <row r="19749" spans="1:13" x14ac:dyDescent="0.25">
      <c r="A19749" s="9"/>
      <c r="H19749" s="9"/>
      <c r="J19749">
        <v>22</v>
      </c>
      <c r="K19749">
        <f ca="1">SIMULATION!$D$3*SIMULATION!$D$17/$H19727/(SIMULATION!$D$17-$I19727)*(((EXP(-$I19727*$J19749))/(1-EXP(-SIMULATION!$D$4*$I19727)))-(EXP(-SIMULATION!$D$17*$J19749)/(1-EXP(-SIMULATION!$D$4*SIMULATION!$D$17))))</f>
        <v>2.4210967050440861</v>
      </c>
      <c r="L19749">
        <v>-3.1750004291852089E-2</v>
      </c>
      <c r="M19749">
        <f t="shared" ca="1" si="308"/>
        <v>2.3442268742679477</v>
      </c>
    </row>
    <row r="19750" spans="1:13" x14ac:dyDescent="0.25">
      <c r="A19750" s="9"/>
      <c r="H19750" s="9"/>
      <c r="J19750">
        <v>23</v>
      </c>
      <c r="K19750">
        <f ca="1">SIMULATION!$D$3*SIMULATION!$D$17/$H19727/(SIMULATION!$D$17-$I19727)*(((EXP(-$I19727*$J19750))/(1-EXP(-SIMULATION!$D$4*$I19727)))-(EXP(-SIMULATION!$D$17*$J19750)/(1-EXP(-SIMULATION!$D$4*SIMULATION!$D$17))))</f>
        <v>2.3651966483753726</v>
      </c>
      <c r="L19750">
        <v>3.9660517183586902E-3</v>
      </c>
      <c r="M19750">
        <f t="shared" ca="1" si="308"/>
        <v>2.3745771406069176</v>
      </c>
    </row>
    <row r="19751" spans="1:13" x14ac:dyDescent="0.25">
      <c r="A19751" s="9"/>
      <c r="H19751" s="9"/>
      <c r="J19751">
        <v>24</v>
      </c>
      <c r="K19751">
        <f ca="1">SIMULATION!$D$3*SIMULATION!$D$17/$H19727/(SIMULATION!$D$17-$I19727)*(((EXP(-$I19727*$J19751))/(1-EXP(-SIMULATION!$D$4*$I19727)))-(EXP(-SIMULATION!$D$17*$J19751)/(1-EXP(-SIMULATION!$D$4*SIMULATION!$D$17))))</f>
        <v>2.3105762555186296</v>
      </c>
      <c r="L19751">
        <v>-0.1282376115958328</v>
      </c>
      <c r="M19751">
        <f t="shared" ca="1" si="308"/>
        <v>2.014273475100878</v>
      </c>
    </row>
    <row r="19752" spans="1:13" x14ac:dyDescent="0.25">
      <c r="A19752" s="9">
        <v>791</v>
      </c>
      <c r="B19752" s="2">
        <f ca="1">NORMINV(RAND(),SIMULATION!D7,SIMULATION!D8)</f>
        <v>52.125652512290685</v>
      </c>
      <c r="C19752" s="2">
        <v>2</v>
      </c>
      <c r="D19752" s="2">
        <f ca="1">SIMULATION!$D$11*(1+(SIMULATION!$D$12*LN(1+$C19752)))*(1+(SIMULATION!$D$13*(($B19752/63.5)-1)))</f>
        <v>9.3933824781298778</v>
      </c>
      <c r="E19752" s="2">
        <v>0.35246925939873008</v>
      </c>
      <c r="F19752" s="2">
        <f ca="1">D19752*(1+E19752)</f>
        <v>12.704261043445324</v>
      </c>
      <c r="G19752" s="2">
        <v>-5.5885961766079892E-2</v>
      </c>
      <c r="H19752" s="9">
        <f>SIMULATION!$D$15*EXP($G$19752)</f>
        <v>208.75724243250232</v>
      </c>
      <c r="I19752" s="2">
        <f ca="1">$F19752/$H19752</f>
        <v>6.0856624160251616E-2</v>
      </c>
      <c r="J19752">
        <v>0</v>
      </c>
      <c r="K19752">
        <f ca="1">SIMULATION!$D$3*SIMULATION!$D$17/$H19752/(SIMULATION!$D$17-$I19752)*(((EXP(-$I19752*$J19752))/(1-EXP(-SIMULATION!$D$4*$I19752)))-(EXP(-SIMULATION!$D$17*$J19752)/(1-EXP(-SIMULATION!$D$4*SIMULATION!$D$17))))</f>
        <v>0.92244621242559577</v>
      </c>
      <c r="L19752">
        <v>-0.28167844173228579</v>
      </c>
      <c r="M19752">
        <f t="shared" ca="1" si="308"/>
        <v>0.6626130007277049</v>
      </c>
    </row>
    <row r="19753" spans="1:13" x14ac:dyDescent="0.25">
      <c r="A19753" s="9"/>
      <c r="H19753" s="9"/>
      <c r="J19753">
        <v>1</v>
      </c>
      <c r="K19753">
        <f ca="1">SIMULATION!$D$3*SIMULATION!$D$17/$H19752/(SIMULATION!$D$17-$I19752)*(((EXP(-$I19752*$J19753))/(1-EXP(-SIMULATION!$D$4*$I19752)))-(EXP(-SIMULATION!$D$17*$J19753)/(1-EXP(-SIMULATION!$D$4*SIMULATION!$D$17))))</f>
        <v>1.7840197968295608</v>
      </c>
      <c r="L19753">
        <v>-0.17727582317555454</v>
      </c>
      <c r="M19753">
        <f t="shared" ca="1" si="308"/>
        <v>1.4677562187851148</v>
      </c>
    </row>
    <row r="19754" spans="1:13" x14ac:dyDescent="0.25">
      <c r="A19754" s="9"/>
      <c r="H19754" s="9"/>
      <c r="J19754">
        <v>2</v>
      </c>
      <c r="K19754">
        <f ca="1">SIMULATION!$D$3*SIMULATION!$D$17/$H19752/(SIMULATION!$D$17-$I19752)*(((EXP(-$I19752*$J19754))/(1-EXP(-SIMULATION!$D$4*$I19752)))-(EXP(-SIMULATION!$D$17*$J19754)/(1-EXP(-SIMULATION!$D$4*SIMULATION!$D$17))))</f>
        <v>2.2657063933194301</v>
      </c>
      <c r="L19754">
        <v>0.24697446732412864</v>
      </c>
      <c r="M19754">
        <f t="shared" ca="1" si="308"/>
        <v>2.8252780229223688</v>
      </c>
    </row>
    <row r="19755" spans="1:13" x14ac:dyDescent="0.25">
      <c r="A19755" s="9"/>
      <c r="H19755" s="9"/>
      <c r="J19755">
        <v>3</v>
      </c>
      <c r="K19755">
        <f ca="1">SIMULATION!$D$3*SIMULATION!$D$17/$H19752/(SIMULATION!$D$17-$I19752)*(((EXP(-$I19752*$J19755))/(1-EXP(-SIMULATION!$D$4*$I19752)))-(EXP(-SIMULATION!$D$17*$J19755)/(1-EXP(-SIMULATION!$D$4*SIMULATION!$D$17))))</f>
        <v>2.5081105436260231</v>
      </c>
      <c r="L19755">
        <v>-2.5740182171436612E-2</v>
      </c>
      <c r="M19755">
        <f t="shared" ca="1" si="308"/>
        <v>2.4435513213269884</v>
      </c>
    </row>
    <row r="19756" spans="1:13" x14ac:dyDescent="0.25">
      <c r="A19756" s="9"/>
      <c r="H19756" s="9"/>
      <c r="J19756">
        <v>4</v>
      </c>
      <c r="K19756">
        <f ca="1">SIMULATION!$D$3*SIMULATION!$D$17/$H19752/(SIMULATION!$D$17-$I19752)*(((EXP(-$I19752*$J19756))/(1-EXP(-SIMULATION!$D$4*$I19752)))-(EXP(-SIMULATION!$D$17*$J19756)/(1-EXP(-SIMULATION!$D$4*SIMULATION!$D$17))))</f>
        <v>2.6010895342337577</v>
      </c>
      <c r="L19756">
        <v>0.20243417551271287</v>
      </c>
      <c r="M19756">
        <f t="shared" ca="1" si="308"/>
        <v>3.1276389495311148</v>
      </c>
    </row>
    <row r="19757" spans="1:13" x14ac:dyDescent="0.25">
      <c r="A19757" s="9"/>
      <c r="H19757" s="9"/>
      <c r="J19757">
        <v>5</v>
      </c>
      <c r="K19757">
        <f ca="1">SIMULATION!$D$3*SIMULATION!$D$17/$H19752/(SIMULATION!$D$17-$I19752)*(((EXP(-$I19752*$J19757))/(1-EXP(-SIMULATION!$D$4*$I19752)))-(EXP(-SIMULATION!$D$17*$J19757)/(1-EXP(-SIMULATION!$D$4*SIMULATION!$D$17))))</f>
        <v>2.6019950743137512</v>
      </c>
      <c r="L19757">
        <v>2.7722589795930661E-2</v>
      </c>
      <c r="M19757">
        <f t="shared" ca="1" si="308"/>
        <v>2.6741291164099832</v>
      </c>
    </row>
    <row r="19758" spans="1:13" x14ac:dyDescent="0.25">
      <c r="A19758" s="9"/>
      <c r="H19758" s="9"/>
      <c r="J19758">
        <v>6</v>
      </c>
      <c r="K19758">
        <f ca="1">SIMULATION!$D$3*SIMULATION!$D$17/$H19752/(SIMULATION!$D$17-$I19752)*(((EXP(-$I19752*$J19758))/(1-EXP(-SIMULATION!$D$4*$I19752)))-(EXP(-SIMULATION!$D$17*$J19758)/(1-EXP(-SIMULATION!$D$4*SIMULATION!$D$17))))</f>
        <v>2.5473621499204979</v>
      </c>
      <c r="L19758">
        <v>0.28100507694539217</v>
      </c>
      <c r="M19758">
        <f t="shared" ca="1" si="308"/>
        <v>3.2631838468666872</v>
      </c>
    </row>
    <row r="19759" spans="1:13" x14ac:dyDescent="0.25">
      <c r="A19759" s="9"/>
      <c r="H19759" s="9"/>
      <c r="J19759">
        <v>7</v>
      </c>
      <c r="K19759">
        <f ca="1">SIMULATION!$D$3*SIMULATION!$D$17/$H19752/(SIMULATION!$D$17-$I19752)*(((EXP(-$I19752*$J19759))/(1-EXP(-SIMULATION!$D$4*$I19752)))-(EXP(-SIMULATION!$D$17*$J19759)/(1-EXP(-SIMULATION!$D$4*SIMULATION!$D$17))))</f>
        <v>2.4603987201931403</v>
      </c>
      <c r="L19759">
        <v>-0.70295584759291541</v>
      </c>
      <c r="M19759">
        <f t="shared" ca="1" si="308"/>
        <v>0.7308470524232471</v>
      </c>
    </row>
    <row r="19760" spans="1:13" x14ac:dyDescent="0.25">
      <c r="A19760" s="9"/>
      <c r="H19760" s="9"/>
      <c r="J19760">
        <v>8</v>
      </c>
      <c r="K19760">
        <f ca="1">SIMULATION!$D$3*SIMULATION!$D$17/$H19752/(SIMULATION!$D$17-$I19752)*(((EXP(-$I19752*$J19760))/(1-EXP(-SIMULATION!$D$4*$I19752)))-(EXP(-SIMULATION!$D$17*$J19760)/(1-EXP(-SIMULATION!$D$4*SIMULATION!$D$17))))</f>
        <v>2.3557845387223959</v>
      </c>
      <c r="L19760">
        <v>-1.173372890535071E-2</v>
      </c>
      <c r="M19760">
        <f t="shared" ca="1" si="308"/>
        <v>2.3281424015856107</v>
      </c>
    </row>
    <row r="19761" spans="1:13" x14ac:dyDescent="0.25">
      <c r="A19761" s="9"/>
      <c r="H19761" s="9"/>
      <c r="J19761">
        <v>9</v>
      </c>
      <c r="K19761">
        <f ca="1">SIMULATION!$D$3*SIMULATION!$D$17/$H19752/(SIMULATION!$D$17-$I19752)*(((EXP(-$I19752*$J19761))/(1-EXP(-SIMULATION!$D$4*$I19752)))-(EXP(-SIMULATION!$D$17*$J19761)/(1-EXP(-SIMULATION!$D$4*SIMULATION!$D$17))))</f>
        <v>2.2427456417405516</v>
      </c>
      <c r="L19761">
        <v>8.4943074054422224E-2</v>
      </c>
      <c r="M19761">
        <f t="shared" ca="1" si="308"/>
        <v>2.4332513508721516</v>
      </c>
    </row>
    <row r="19762" spans="1:13" x14ac:dyDescent="0.25">
      <c r="A19762" s="9"/>
      <c r="H19762" s="9"/>
      <c r="J19762">
        <v>10</v>
      </c>
      <c r="K19762">
        <f ca="1">SIMULATION!$D$3*SIMULATION!$D$17/$H19752/(SIMULATION!$D$17-$I19752)*(((EXP(-$I19752*$J19762))/(1-EXP(-SIMULATION!$D$4*$I19752)))-(EXP(-SIMULATION!$D$17*$J19762)/(1-EXP(-SIMULATION!$D$4*SIMULATION!$D$17))))</f>
        <v>2.127023883850816</v>
      </c>
      <c r="L19762">
        <v>-0.25067977405252639</v>
      </c>
      <c r="M19762">
        <f t="shared" ca="1" si="308"/>
        <v>1.5938220172427662</v>
      </c>
    </row>
    <row r="19763" spans="1:13" x14ac:dyDescent="0.25">
      <c r="A19763" s="9"/>
      <c r="H19763" s="9"/>
      <c r="J19763">
        <v>11</v>
      </c>
      <c r="K19763">
        <f ca="1">SIMULATION!$D$3*SIMULATION!$D$17/$H19752/(SIMULATION!$D$17-$I19752)*(((EXP(-$I19752*$J19763))/(1-EXP(-SIMULATION!$D$4*$I19752)))-(EXP(-SIMULATION!$D$17*$J19763)/(1-EXP(-SIMULATION!$D$4*SIMULATION!$D$17))))</f>
        <v>2.0121384330095231</v>
      </c>
      <c r="L19763">
        <v>9.7173130580251246E-3</v>
      </c>
      <c r="M19763">
        <f t="shared" ca="1" si="308"/>
        <v>2.0316910120791607</v>
      </c>
    </row>
    <row r="19764" spans="1:13" x14ac:dyDescent="0.25">
      <c r="A19764" s="9"/>
      <c r="H19764" s="9"/>
      <c r="J19764">
        <v>12</v>
      </c>
      <c r="K19764">
        <f ca="1">SIMULATION!$D$3*SIMULATION!$D$17/$H19752/(SIMULATION!$D$17-$I19752)*(((EXP(-$I19752*$J19764))/(1-EXP(-SIMULATION!$D$4*$I19752)))-(EXP(-SIMULATION!$D$17*$J19764)/(1-EXP(-SIMULATION!$D$4*SIMULATION!$D$17))))</f>
        <v>1.9001935730837944</v>
      </c>
      <c r="L19764">
        <v>0.11535176610876548</v>
      </c>
      <c r="M19764">
        <f t="shared" ca="1" si="308"/>
        <v>2.1193842576875359</v>
      </c>
    </row>
    <row r="19765" spans="1:13" x14ac:dyDescent="0.25">
      <c r="A19765" s="9"/>
      <c r="H19765" s="9"/>
      <c r="J19765">
        <v>13</v>
      </c>
      <c r="K19765">
        <f ca="1">SIMULATION!$D$3*SIMULATION!$D$17/$H19752/(SIMULATION!$D$17-$I19752)*(((EXP(-$I19752*$J19765))/(1-EXP(-SIMULATION!$D$4*$I19752)))-(EXP(-SIMULATION!$D$17*$J19765)/(1-EXP(-SIMULATION!$D$4*SIMULATION!$D$17))))</f>
        <v>1.7923958043635666</v>
      </c>
      <c r="L19765">
        <v>-0.21522066425432171</v>
      </c>
      <c r="M19765">
        <f t="shared" ca="1" si="308"/>
        <v>1.4066351887417805</v>
      </c>
    </row>
    <row r="19766" spans="1:13" x14ac:dyDescent="0.25">
      <c r="A19766" s="9"/>
      <c r="H19766" s="9"/>
      <c r="J19766">
        <v>14</v>
      </c>
      <c r="K19766">
        <f ca="1">SIMULATION!$D$3*SIMULATION!$D$17/$H19752/(SIMULATION!$D$17-$I19752)*(((EXP(-$I19752*$J19766))/(1-EXP(-SIMULATION!$D$4*$I19752)))-(EXP(-SIMULATION!$D$17*$J19766)/(1-EXP(-SIMULATION!$D$4*SIMULATION!$D$17))))</f>
        <v>1.6893846881487469</v>
      </c>
      <c r="L19766">
        <v>-0.19427371327468376</v>
      </c>
      <c r="M19766">
        <f t="shared" ca="1" si="308"/>
        <v>1.3611816516326962</v>
      </c>
    </row>
    <row r="19767" spans="1:13" x14ac:dyDescent="0.25">
      <c r="A19767" s="9"/>
      <c r="H19767" s="9"/>
      <c r="J19767">
        <v>15</v>
      </c>
      <c r="K19767">
        <f ca="1">SIMULATION!$D$3*SIMULATION!$D$17/$H19752/(SIMULATION!$D$17-$I19752)*(((EXP(-$I19752*$J19767))/(1-EXP(-SIMULATION!$D$4*$I19752)))-(EXP(-SIMULATION!$D$17*$J19767)/(1-EXP(-SIMULATION!$D$4*SIMULATION!$D$17))))</f>
        <v>1.5914443650726409</v>
      </c>
      <c r="L19767">
        <v>-0.47122444511875128</v>
      </c>
      <c r="M19767">
        <f t="shared" ca="1" si="308"/>
        <v>0.84151687720392221</v>
      </c>
    </row>
    <row r="19768" spans="1:13" x14ac:dyDescent="0.25">
      <c r="A19768" s="9"/>
      <c r="H19768" s="9"/>
      <c r="J19768">
        <v>16</v>
      </c>
      <c r="K19768">
        <f ca="1">SIMULATION!$D$3*SIMULATION!$D$17/$H19752/(SIMULATION!$D$17-$I19752)*(((EXP(-$I19752*$J19768))/(1-EXP(-SIMULATION!$D$4*$I19752)))-(EXP(-SIMULATION!$D$17*$J19768)/(1-EXP(-SIMULATION!$D$4*SIMULATION!$D$17))))</f>
        <v>1.4986386354797836</v>
      </c>
      <c r="L19768">
        <v>-0.2273377084683452</v>
      </c>
      <c r="M19768">
        <f t="shared" ca="1" si="308"/>
        <v>1.1579415622676819</v>
      </c>
    </row>
    <row r="19769" spans="1:13" x14ac:dyDescent="0.25">
      <c r="A19769" s="9"/>
      <c r="H19769" s="9"/>
      <c r="J19769">
        <v>17</v>
      </c>
      <c r="K19769">
        <f ca="1">SIMULATION!$D$3*SIMULATION!$D$17/$H19752/(SIMULATION!$D$17-$I19752)*(((EXP(-$I19752*$J19769))/(1-EXP(-SIMULATION!$D$4*$I19752)))-(EXP(-SIMULATION!$D$17*$J19769)/(1-EXP(-SIMULATION!$D$4*SIMULATION!$D$17))))</f>
        <v>1.4108970840083468</v>
      </c>
      <c r="L19769">
        <v>-3.6860808656886901E-2</v>
      </c>
      <c r="M19769">
        <f t="shared" ca="1" si="308"/>
        <v>1.3588902765601554</v>
      </c>
    </row>
    <row r="19770" spans="1:13" x14ac:dyDescent="0.25">
      <c r="A19770" s="9"/>
      <c r="H19770" s="9"/>
      <c r="J19770">
        <v>18</v>
      </c>
      <c r="K19770">
        <f ca="1">SIMULATION!$D$3*SIMULATION!$D$17/$H19752/(SIMULATION!$D$17-$I19752)*(((EXP(-$I19752*$J19770))/(1-EXP(-SIMULATION!$D$4*$I19752)))-(EXP(-SIMULATION!$D$17*$J19770)/(1-EXP(-SIMULATION!$D$4*SIMULATION!$D$17))))</f>
        <v>1.3280698579826926</v>
      </c>
      <c r="L19770">
        <v>-0.20167915400492162</v>
      </c>
      <c r="M19770">
        <f t="shared" ca="1" si="308"/>
        <v>1.0602258525653068</v>
      </c>
    </row>
    <row r="19771" spans="1:13" x14ac:dyDescent="0.25">
      <c r="A19771" s="9"/>
      <c r="H19771" s="9"/>
      <c r="J19771">
        <v>19</v>
      </c>
      <c r="K19771">
        <f ca="1">SIMULATION!$D$3*SIMULATION!$D$17/$H19752/(SIMULATION!$D$17-$I19752)*(((EXP(-$I19752*$J19771))/(1-EXP(-SIMULATION!$D$4*$I19752)))-(EXP(-SIMULATION!$D$17*$J19771)/(1-EXP(-SIMULATION!$D$4*SIMULATION!$D$17))))</f>
        <v>1.2499623827512787</v>
      </c>
      <c r="L19771">
        <v>-0.16168924404636426</v>
      </c>
      <c r="M19771">
        <f t="shared" ca="1" si="308"/>
        <v>1.0478569099978323</v>
      </c>
    </row>
    <row r="19772" spans="1:13" x14ac:dyDescent="0.25">
      <c r="A19772" s="9"/>
      <c r="H19772" s="9"/>
      <c r="J19772">
        <v>20</v>
      </c>
      <c r="K19772">
        <f ca="1">SIMULATION!$D$3*SIMULATION!$D$17/$H19752/(SIMULATION!$D$17-$I19752)*(((EXP(-$I19752*$J19772))/(1-EXP(-SIMULATION!$D$4*$I19752)))-(EXP(-SIMULATION!$D$17*$J19772)/(1-EXP(-SIMULATION!$D$4*SIMULATION!$D$17))))</f>
        <v>1.176357243039496</v>
      </c>
      <c r="L19772">
        <v>-0.32528181339401568</v>
      </c>
      <c r="M19772">
        <f t="shared" ca="1" si="308"/>
        <v>0.79370962582442395</v>
      </c>
    </row>
    <row r="19773" spans="1:13" x14ac:dyDescent="0.25">
      <c r="A19773" s="9"/>
      <c r="H19773" s="9"/>
      <c r="J19773">
        <v>21</v>
      </c>
      <c r="K19773">
        <f ca="1">SIMULATION!$D$3*SIMULATION!$D$17/$H19752/(SIMULATION!$D$17-$I19752)*(((EXP(-$I19752*$J19773))/(1-EXP(-SIMULATION!$D$4*$I19752)))-(EXP(-SIMULATION!$D$17*$J19773)/(1-EXP(-SIMULATION!$D$4*SIMULATION!$D$17))))</f>
        <v>1.1070278615282327</v>
      </c>
      <c r="L19773">
        <v>-0.35958471740527437</v>
      </c>
      <c r="M19773">
        <f t="shared" ca="1" si="308"/>
        <v>0.70895756078083794</v>
      </c>
    </row>
    <row r="19774" spans="1:13" x14ac:dyDescent="0.25">
      <c r="A19774" s="9"/>
      <c r="H19774" s="9"/>
      <c r="J19774">
        <v>22</v>
      </c>
      <c r="K19774">
        <f ca="1">SIMULATION!$D$3*SIMULATION!$D$17/$H19752/(SIMULATION!$D$17-$I19752)*(((EXP(-$I19752*$J19774))/(1-EXP(-SIMULATION!$D$4*$I19752)))-(EXP(-SIMULATION!$D$17*$J19774)/(1-EXP(-SIMULATION!$D$4*SIMULATION!$D$17))))</f>
        <v>1.0417469411778104</v>
      </c>
      <c r="L19774">
        <v>-9.9446109293274909E-2</v>
      </c>
      <c r="M19774">
        <f t="shared" ca="1" si="308"/>
        <v>0.93814926100950702</v>
      </c>
    </row>
    <row r="19775" spans="1:13" x14ac:dyDescent="0.25">
      <c r="A19775" s="9"/>
      <c r="H19775" s="9"/>
      <c r="J19775">
        <v>23</v>
      </c>
      <c r="K19775">
        <f ca="1">SIMULATION!$D$3*SIMULATION!$D$17/$H19752/(SIMULATION!$D$17-$I19752)*(((EXP(-$I19752*$J19775))/(1-EXP(-SIMULATION!$D$4*$I19752)))-(EXP(-SIMULATION!$D$17*$J19775)/(1-EXP(-SIMULATION!$D$4*SIMULATION!$D$17))))</f>
        <v>0.98029157111761689</v>
      </c>
      <c r="L19775">
        <v>0.39543088584680663</v>
      </c>
      <c r="M19775">
        <f t="shared" ca="1" si="308"/>
        <v>1.367929135472814</v>
      </c>
    </row>
    <row r="19776" spans="1:13" x14ac:dyDescent="0.25">
      <c r="A19776" s="9"/>
      <c r="H19776" s="9"/>
      <c r="J19776">
        <v>24</v>
      </c>
      <c r="K19776">
        <f ca="1">SIMULATION!$D$3*SIMULATION!$D$17/$H19752/(SIMULATION!$D$17-$I19752)*(((EXP(-$I19752*$J19776))/(1-EXP(-SIMULATION!$D$4*$I19752)))-(EXP(-SIMULATION!$D$17*$J19776)/(1-EXP(-SIMULATION!$D$4*SIMULATION!$D$17))))</f>
        <v>0.9224462124255961</v>
      </c>
      <c r="L19776">
        <v>-0.10467724985264543</v>
      </c>
      <c r="M19776">
        <f t="shared" ca="1" si="308"/>
        <v>0.82588707977189557</v>
      </c>
    </row>
    <row r="19777" spans="1:13" x14ac:dyDescent="0.25">
      <c r="A19777" s="9">
        <v>792</v>
      </c>
      <c r="B19777" s="2">
        <f ca="1">NORMINV(RAND(),SIMULATION!D7,SIMULATION!D8)</f>
        <v>48.078469447258527</v>
      </c>
      <c r="C19777" s="2">
        <v>2</v>
      </c>
      <c r="D19777" s="2">
        <f ca="1">SIMULATION!$D$11*(1+(SIMULATION!$D$12*LN(1+$C19777)))*(1+(SIMULATION!$D$13*(($B19777/63.5)-1)))</f>
        <v>9.0928316329441738</v>
      </c>
      <c r="E19777" s="2">
        <v>-0.15202386228702003</v>
      </c>
      <c r="F19777" s="2">
        <f ca="1">D19777*(1+E19777)</f>
        <v>7.7105042489784097</v>
      </c>
      <c r="G19777" s="2">
        <v>-0.28737269031141477</v>
      </c>
      <c r="H19777" s="9">
        <f>SIMULATION!$D$15*EXP($G$19777)</f>
        <v>165.61823139746505</v>
      </c>
      <c r="I19777" s="2">
        <f ca="1">$F19777/$H19777</f>
        <v>4.655589051952904E-2</v>
      </c>
      <c r="J19777">
        <v>0</v>
      </c>
      <c r="K19777">
        <f ca="1">SIMULATION!$D$3*SIMULATION!$D$17/$H19777/(SIMULATION!$D$17-$I19777)*(((EXP(-$I19777*$J19777))/(1-EXP(-SIMULATION!$D$4*$I19777)))-(EXP(-SIMULATION!$D$17*$J19777)/(1-EXP(-SIMULATION!$D$4*SIMULATION!$D$17))))</f>
        <v>1.8032341488470749</v>
      </c>
      <c r="L19777">
        <v>-0.30252653870076207</v>
      </c>
      <c r="M19777">
        <f t="shared" ca="1" si="308"/>
        <v>1.2577079633293546</v>
      </c>
    </row>
    <row r="19778" spans="1:13" x14ac:dyDescent="0.25">
      <c r="A19778" s="9"/>
      <c r="H19778" s="9"/>
      <c r="J19778">
        <v>1</v>
      </c>
      <c r="K19778">
        <f ca="1">SIMULATION!$D$3*SIMULATION!$D$17/$H19777/(SIMULATION!$D$17-$I19777)*(((EXP(-$I19777*$J19778))/(1-EXP(-SIMULATION!$D$4*$I19777)))-(EXP(-SIMULATION!$D$17*$J19778)/(1-EXP(-SIMULATION!$D$4*SIMULATION!$D$17))))</f>
        <v>2.884672864184175</v>
      </c>
      <c r="L19778">
        <v>-0.16880930967308089</v>
      </c>
      <c r="M19778">
        <f t="shared" ca="1" si="308"/>
        <v>2.3977132293485752</v>
      </c>
    </row>
    <row r="19779" spans="1:13" x14ac:dyDescent="0.25">
      <c r="A19779" s="9"/>
      <c r="H19779" s="9"/>
      <c r="J19779">
        <v>2</v>
      </c>
      <c r="K19779">
        <f ca="1">SIMULATION!$D$3*SIMULATION!$D$17/$H19777/(SIMULATION!$D$17-$I19777)*(((EXP(-$I19777*$J19779))/(1-EXP(-SIMULATION!$D$4*$I19777)))-(EXP(-SIMULATION!$D$17*$J19779)/(1-EXP(-SIMULATION!$D$4*SIMULATION!$D$17))))</f>
        <v>3.4990296236529121</v>
      </c>
      <c r="L19779">
        <v>-0.10844764766202221</v>
      </c>
      <c r="M19779">
        <f t="shared" ref="M19779:M19842" ca="1" si="309">$K19779*(1+$L19779)</f>
        <v>3.1195680918680231</v>
      </c>
    </row>
    <row r="19780" spans="1:13" x14ac:dyDescent="0.25">
      <c r="A19780" s="9"/>
      <c r="H19780" s="9"/>
      <c r="J19780">
        <v>3</v>
      </c>
      <c r="K19780">
        <f ca="1">SIMULATION!$D$3*SIMULATION!$D$17/$H19777/(SIMULATION!$D$17-$I19777)*(((EXP(-$I19777*$J19780))/(1-EXP(-SIMULATION!$D$4*$I19777)))-(EXP(-SIMULATION!$D$17*$J19780)/(1-EXP(-SIMULATION!$D$4*SIMULATION!$D$17))))</f>
        <v>3.8176468668198149</v>
      </c>
      <c r="L19780">
        <v>0.30739579591080962</v>
      </c>
      <c r="M19780">
        <f t="shared" ca="1" si="309"/>
        <v>4.9911754639523007</v>
      </c>
    </row>
    <row r="19781" spans="1:13" x14ac:dyDescent="0.25">
      <c r="A19781" s="9"/>
      <c r="H19781" s="9"/>
      <c r="J19781">
        <v>4</v>
      </c>
      <c r="K19781">
        <f ca="1">SIMULATION!$D$3*SIMULATION!$D$17/$H19777/(SIMULATION!$D$17-$I19777)*(((EXP(-$I19777*$J19781))/(1-EXP(-SIMULATION!$D$4*$I19777)))-(EXP(-SIMULATION!$D$17*$J19781)/(1-EXP(-SIMULATION!$D$4*SIMULATION!$D$17))))</f>
        <v>3.9501622323196752</v>
      </c>
      <c r="L19781">
        <v>-7.7656262159082768E-3</v>
      </c>
      <c r="M19781">
        <f t="shared" ca="1" si="309"/>
        <v>3.9194867489312828</v>
      </c>
    </row>
    <row r="19782" spans="1:13" x14ac:dyDescent="0.25">
      <c r="A19782" s="9"/>
      <c r="H19782" s="9"/>
      <c r="J19782">
        <v>5</v>
      </c>
      <c r="K19782">
        <f ca="1">SIMULATION!$D$3*SIMULATION!$D$17/$H19777/(SIMULATION!$D$17-$I19777)*(((EXP(-$I19777*$J19782))/(1-EXP(-SIMULATION!$D$4*$I19777)))-(EXP(-SIMULATION!$D$17*$J19782)/(1-EXP(-SIMULATION!$D$4*SIMULATION!$D$17))))</f>
        <v>3.9666788279828564</v>
      </c>
      <c r="L19782">
        <v>0.19746945603856869</v>
      </c>
      <c r="M19782">
        <f t="shared" ca="1" si="309"/>
        <v>4.7499767384243379</v>
      </c>
    </row>
    <row r="19783" spans="1:13" x14ac:dyDescent="0.25">
      <c r="A19783" s="9"/>
      <c r="H19783" s="9"/>
      <c r="J19783">
        <v>6</v>
      </c>
      <c r="K19783">
        <f ca="1">SIMULATION!$D$3*SIMULATION!$D$17/$H19777/(SIMULATION!$D$17-$I19777)*(((EXP(-$I19777*$J19783))/(1-EXP(-SIMULATION!$D$4*$I19777)))-(EXP(-SIMULATION!$D$17*$J19783)/(1-EXP(-SIMULATION!$D$4*SIMULATION!$D$17))))</f>
        <v>3.9119721413591408</v>
      </c>
      <c r="L19783">
        <v>-2.45682308610689E-2</v>
      </c>
      <c r="M19783">
        <f t="shared" ca="1" si="309"/>
        <v>3.8158619066681596</v>
      </c>
    </row>
    <row r="19784" spans="1:13" x14ac:dyDescent="0.25">
      <c r="A19784" s="9"/>
      <c r="H19784" s="9"/>
      <c r="J19784">
        <v>7</v>
      </c>
      <c r="K19784">
        <f ca="1">SIMULATION!$D$3*SIMULATION!$D$17/$H19777/(SIMULATION!$D$17-$I19777)*(((EXP(-$I19777*$J19784))/(1-EXP(-SIMULATION!$D$4*$I19777)))-(EXP(-SIMULATION!$D$17*$J19784)/(1-EXP(-SIMULATION!$D$4*SIMULATION!$D$17))))</f>
        <v>3.8145938514086435</v>
      </c>
      <c r="L19784">
        <v>0.53702633291343205</v>
      </c>
      <c r="M19784">
        <f t="shared" ca="1" si="309"/>
        <v>5.8631311989847523</v>
      </c>
    </row>
    <row r="19785" spans="1:13" x14ac:dyDescent="0.25">
      <c r="A19785" s="9"/>
      <c r="H19785" s="9"/>
      <c r="J19785">
        <v>8</v>
      </c>
      <c r="K19785">
        <f ca="1">SIMULATION!$D$3*SIMULATION!$D$17/$H19777/(SIMULATION!$D$17-$I19777)*(((EXP(-$I19777*$J19785))/(1-EXP(-SIMULATION!$D$4*$I19777)))-(EXP(-SIMULATION!$D$17*$J19785)/(1-EXP(-SIMULATION!$D$4*SIMULATION!$D$17))))</f>
        <v>3.6927054652004179</v>
      </c>
      <c r="L19785">
        <v>-0.47888182608055224</v>
      </c>
      <c r="M19785">
        <f t="shared" ca="1" si="309"/>
        <v>1.9243359288476063</v>
      </c>
    </row>
    <row r="19786" spans="1:13" x14ac:dyDescent="0.25">
      <c r="A19786" s="9"/>
      <c r="H19786" s="9"/>
      <c r="J19786">
        <v>9</v>
      </c>
      <c r="K19786">
        <f ca="1">SIMULATION!$D$3*SIMULATION!$D$17/$H19777/(SIMULATION!$D$17-$I19777)*(((EXP(-$I19777*$J19786))/(1-EXP(-SIMULATION!$D$4*$I19777)))-(EXP(-SIMULATION!$D$17*$J19786)/(1-EXP(-SIMULATION!$D$4*SIMULATION!$D$17))))</f>
        <v>3.5578163610467746</v>
      </c>
      <c r="L19786">
        <v>0.17658344004851834</v>
      </c>
      <c r="M19786">
        <f t="shared" ca="1" si="309"/>
        <v>4.1860678131413156</v>
      </c>
    </row>
    <row r="19787" spans="1:13" x14ac:dyDescent="0.25">
      <c r="A19787" s="9"/>
      <c r="H19787" s="9"/>
      <c r="J19787">
        <v>10</v>
      </c>
      <c r="K19787">
        <f ca="1">SIMULATION!$D$3*SIMULATION!$D$17/$H19777/(SIMULATION!$D$17-$I19777)*(((EXP(-$I19777*$J19787))/(1-EXP(-SIMULATION!$D$4*$I19777)))-(EXP(-SIMULATION!$D$17*$J19787)/(1-EXP(-SIMULATION!$D$4*SIMULATION!$D$17))))</f>
        <v>3.4171789377316482</v>
      </c>
      <c r="L19787">
        <v>0.33412544102242875</v>
      </c>
      <c r="M19787">
        <f t="shared" ca="1" si="309"/>
        <v>4.5589453573537897</v>
      </c>
    </row>
    <row r="19788" spans="1:13" x14ac:dyDescent="0.25">
      <c r="A19788" s="9"/>
      <c r="H19788" s="9"/>
      <c r="J19788">
        <v>11</v>
      </c>
      <c r="K19788">
        <f ca="1">SIMULATION!$D$3*SIMULATION!$D$17/$H19777/(SIMULATION!$D$17-$I19777)*(((EXP(-$I19777*$J19788))/(1-EXP(-SIMULATION!$D$4*$I19777)))-(EXP(-SIMULATION!$D$17*$J19788)/(1-EXP(-SIMULATION!$D$4*SIMULATION!$D$17))))</f>
        <v>3.2753232174406066</v>
      </c>
      <c r="L19788">
        <v>0.3582815851521885</v>
      </c>
      <c r="M19788">
        <f t="shared" ca="1" si="309"/>
        <v>4.4488112116709937</v>
      </c>
    </row>
    <row r="19789" spans="1:13" x14ac:dyDescent="0.25">
      <c r="A19789" s="9"/>
      <c r="H19789" s="9"/>
      <c r="J19789">
        <v>12</v>
      </c>
      <c r="K19789">
        <f ca="1">SIMULATION!$D$3*SIMULATION!$D$17/$H19777/(SIMULATION!$D$17-$I19777)*(((EXP(-$I19777*$J19789))/(1-EXP(-SIMULATION!$D$4*$I19777)))-(EXP(-SIMULATION!$D$17*$J19789)/(1-EXP(-SIMULATION!$D$4*SIMULATION!$D$17))))</f>
        <v>3.1350400018704665</v>
      </c>
      <c r="L19789">
        <v>0.37272117759936563</v>
      </c>
      <c r="M19789">
        <f t="shared" ca="1" si="309"/>
        <v>4.303535803188745</v>
      </c>
    </row>
    <row r="19790" spans="1:13" x14ac:dyDescent="0.25">
      <c r="A19790" s="9"/>
      <c r="H19790" s="9"/>
      <c r="J19790">
        <v>13</v>
      </c>
      <c r="K19790">
        <f ca="1">SIMULATION!$D$3*SIMULATION!$D$17/$H19777/(SIMULATION!$D$17-$I19777)*(((EXP(-$I19777*$J19790))/(1-EXP(-SIMULATION!$D$4*$I19777)))-(EXP(-SIMULATION!$D$17*$J19790)/(1-EXP(-SIMULATION!$D$4*SIMULATION!$D$17))))</f>
        <v>2.9980106594155314</v>
      </c>
      <c r="L19790">
        <v>-6.66899499402826E-2</v>
      </c>
      <c r="M19790">
        <f t="shared" ca="1" si="309"/>
        <v>2.7980734786186758</v>
      </c>
    </row>
    <row r="19791" spans="1:13" x14ac:dyDescent="0.25">
      <c r="A19791" s="9"/>
      <c r="H19791" s="9"/>
      <c r="J19791">
        <v>14</v>
      </c>
      <c r="K19791">
        <f ca="1">SIMULATION!$D$3*SIMULATION!$D$17/$H19777/(SIMULATION!$D$17-$I19777)*(((EXP(-$I19777*$J19791))/(1-EXP(-SIMULATION!$D$4*$I19777)))-(EXP(-SIMULATION!$D$17*$J19791)/(1-EXP(-SIMULATION!$D$4*SIMULATION!$D$17))))</f>
        <v>2.8652104760284001</v>
      </c>
      <c r="L19791">
        <v>-0.13742231610286676</v>
      </c>
      <c r="M19791">
        <f t="shared" ca="1" si="309"/>
        <v>2.47146661629038</v>
      </c>
    </row>
    <row r="19792" spans="1:13" x14ac:dyDescent="0.25">
      <c r="A19792" s="9"/>
      <c r="H19792" s="9"/>
      <c r="J19792">
        <v>15</v>
      </c>
      <c r="K19792">
        <f ca="1">SIMULATION!$D$3*SIMULATION!$D$17/$H19777/(SIMULATION!$D$17-$I19777)*(((EXP(-$I19777*$J19792))/(1-EXP(-SIMULATION!$D$4*$I19777)))-(EXP(-SIMULATION!$D$17*$J19792)/(1-EXP(-SIMULATION!$D$4*SIMULATION!$D$17))))</f>
        <v>2.7371669107424395</v>
      </c>
      <c r="L19792">
        <v>9.6279447045563793E-2</v>
      </c>
      <c r="M19792">
        <f t="shared" ca="1" si="309"/>
        <v>3.0006998273801351</v>
      </c>
    </row>
    <row r="19793" spans="1:13" x14ac:dyDescent="0.25">
      <c r="A19793" s="9"/>
      <c r="H19793" s="9"/>
      <c r="J19793">
        <v>16</v>
      </c>
      <c r="K19793">
        <f ca="1">SIMULATION!$D$3*SIMULATION!$D$17/$H19777/(SIMULATION!$D$17-$I19777)*(((EXP(-$I19777*$J19793))/(1-EXP(-SIMULATION!$D$4*$I19777)))-(EXP(-SIMULATION!$D$17*$J19793)/(1-EXP(-SIMULATION!$D$4*SIMULATION!$D$17))))</f>
        <v>2.6141248806549209</v>
      </c>
      <c r="L19793">
        <v>0.50632977261804391</v>
      </c>
      <c r="M19793">
        <f t="shared" ca="1" si="309"/>
        <v>3.937734137072098</v>
      </c>
    </row>
    <row r="19794" spans="1:13" x14ac:dyDescent="0.25">
      <c r="A19794" s="9"/>
      <c r="H19794" s="9"/>
      <c r="J19794">
        <v>17</v>
      </c>
      <c r="K19794">
        <f ca="1">SIMULATION!$D$3*SIMULATION!$D$17/$H19777/(SIMULATION!$D$17-$I19777)*(((EXP(-$I19777*$J19794))/(1-EXP(-SIMULATION!$D$4*$I19777)))-(EXP(-SIMULATION!$D$17*$J19794)/(1-EXP(-SIMULATION!$D$4*SIMULATION!$D$17))))</f>
        <v>2.4961524777490709</v>
      </c>
      <c r="L19794">
        <v>0.16384268814008005</v>
      </c>
      <c r="M19794">
        <f t="shared" ca="1" si="309"/>
        <v>2.905128809711</v>
      </c>
    </row>
    <row r="19795" spans="1:13" x14ac:dyDescent="0.25">
      <c r="A19795" s="9"/>
      <c r="H19795" s="9"/>
      <c r="J19795">
        <v>18</v>
      </c>
      <c r="K19795">
        <f ca="1">SIMULATION!$D$3*SIMULATION!$D$17/$H19777/(SIMULATION!$D$17-$I19777)*(((EXP(-$I19777*$J19795))/(1-EXP(-SIMULATION!$D$4*$I19777)))-(EXP(-SIMULATION!$D$17*$J19795)/(1-EXP(-SIMULATION!$D$4*SIMULATION!$D$17))))</f>
        <v>2.3832085221723971</v>
      </c>
      <c r="L19795">
        <v>-0.28981950909110388</v>
      </c>
      <c r="M19795">
        <f t="shared" ca="1" si="309"/>
        <v>1.6925081982146579</v>
      </c>
    </row>
    <row r="19796" spans="1:13" x14ac:dyDescent="0.25">
      <c r="A19796" s="9"/>
      <c r="H19796" s="9"/>
      <c r="J19796">
        <v>19</v>
      </c>
      <c r="K19796">
        <f ca="1">SIMULATION!$D$3*SIMULATION!$D$17/$H19777/(SIMULATION!$D$17-$I19777)*(((EXP(-$I19777*$J19796))/(1-EXP(-SIMULATION!$D$4*$I19777)))-(EXP(-SIMULATION!$D$17*$J19796)/(1-EXP(-SIMULATION!$D$4*SIMULATION!$D$17))))</f>
        <v>2.2751856681521359</v>
      </c>
      <c r="L19796">
        <v>0.60388852865091902</v>
      </c>
      <c r="M19796">
        <f t="shared" ca="1" si="309"/>
        <v>3.6491441937001872</v>
      </c>
    </row>
    <row r="19797" spans="1:13" x14ac:dyDescent="0.25">
      <c r="A19797" s="9"/>
      <c r="H19797" s="9"/>
      <c r="J19797">
        <v>20</v>
      </c>
      <c r="K19797">
        <f ca="1">SIMULATION!$D$3*SIMULATION!$D$17/$H19777/(SIMULATION!$D$17-$I19777)*(((EXP(-$I19777*$J19797))/(1-EXP(-SIMULATION!$D$4*$I19777)))-(EXP(-SIMULATION!$D$17*$J19797)/(1-EXP(-SIMULATION!$D$4*SIMULATION!$D$17))))</f>
        <v>2.1719378518108932</v>
      </c>
      <c r="L19797">
        <v>5.8916975785280538E-2</v>
      </c>
      <c r="M19797">
        <f t="shared" ca="1" si="309"/>
        <v>2.2999018616331699</v>
      </c>
    </row>
    <row r="19798" spans="1:13" x14ac:dyDescent="0.25">
      <c r="A19798" s="9"/>
      <c r="H19798" s="9"/>
      <c r="J19798">
        <v>21</v>
      </c>
      <c r="K19798">
        <f ca="1">SIMULATION!$D$3*SIMULATION!$D$17/$H19777/(SIMULATION!$D$17-$I19777)*(((EXP(-$I19777*$J19798))/(1-EXP(-SIMULATION!$D$4*$I19777)))-(EXP(-SIMULATION!$D$17*$J19798)/(1-EXP(-SIMULATION!$D$4*SIMULATION!$D$17))))</f>
        <v>2.0732977128751471</v>
      </c>
      <c r="L19798">
        <v>-0.3170812152453138</v>
      </c>
      <c r="M19798">
        <f t="shared" ca="1" si="309"/>
        <v>1.4158939545113658</v>
      </c>
    </row>
    <row r="19799" spans="1:13" x14ac:dyDescent="0.25">
      <c r="A19799" s="9"/>
      <c r="H19799" s="9"/>
      <c r="J19799">
        <v>22</v>
      </c>
      <c r="K19799">
        <f ca="1">SIMULATION!$D$3*SIMULATION!$D$17/$H19777/(SIMULATION!$D$17-$I19777)*(((EXP(-$I19777*$J19799))/(1-EXP(-SIMULATION!$D$4*$I19777)))-(EXP(-SIMULATION!$D$17*$J19799)/(1-EXP(-SIMULATION!$D$4*SIMULATION!$D$17))))</f>
        <v>1.9790875990311145</v>
      </c>
      <c r="L19799">
        <v>-4.7866605077493372E-2</v>
      </c>
      <c r="M19799">
        <f t="shared" ca="1" si="309"/>
        <v>1.8843553945145275</v>
      </c>
    </row>
    <row r="19800" spans="1:13" x14ac:dyDescent="0.25">
      <c r="A19800" s="9"/>
      <c r="H19800" s="9"/>
      <c r="J19800">
        <v>23</v>
      </c>
      <c r="K19800">
        <f ca="1">SIMULATION!$D$3*SIMULATION!$D$17/$H19777/(SIMULATION!$D$17-$I19777)*(((EXP(-$I19777*$J19800))/(1-EXP(-SIMULATION!$D$4*$I19777)))-(EXP(-SIMULATION!$D$17*$J19800)/(1-EXP(-SIMULATION!$D$4*SIMULATION!$D$17))))</f>
        <v>1.8891264651588064</v>
      </c>
      <c r="L19800">
        <v>0.38600141352081696</v>
      </c>
      <c r="M19800">
        <f t="shared" ca="1" si="309"/>
        <v>2.6183319510296901</v>
      </c>
    </row>
    <row r="19801" spans="1:13" x14ac:dyDescent="0.25">
      <c r="A19801" s="9"/>
      <c r="H19801" s="9"/>
      <c r="J19801">
        <v>24</v>
      </c>
      <c r="K19801">
        <f ca="1">SIMULATION!$D$3*SIMULATION!$D$17/$H19777/(SIMULATION!$D$17-$I19777)*(((EXP(-$I19777*$J19801))/(1-EXP(-SIMULATION!$D$4*$I19777)))-(EXP(-SIMULATION!$D$17*$J19801)/(1-EXP(-SIMULATION!$D$4*SIMULATION!$D$17))))</f>
        <v>1.8032341488470751</v>
      </c>
      <c r="L19801">
        <v>0.12264955657293923</v>
      </c>
      <c r="M19801">
        <f t="shared" ca="1" si="309"/>
        <v>2.0244000176003505</v>
      </c>
    </row>
    <row r="19802" spans="1:13" x14ac:dyDescent="0.25">
      <c r="A19802" s="9">
        <v>793</v>
      </c>
      <c r="B19802" s="2">
        <f ca="1">NORMINV(RAND(),SIMULATION!D7,SIMULATION!D8)</f>
        <v>61.739789993312371</v>
      </c>
      <c r="C19802" s="2">
        <v>2</v>
      </c>
      <c r="D19802" s="2">
        <f ca="1">SIMULATION!$D$11*(1+(SIMULATION!$D$12*LN(1+$C19802)))*(1+(SIMULATION!$D$13*(($B19802/63.5)-1)))</f>
        <v>10.107345029173922</v>
      </c>
      <c r="E19802" s="2">
        <v>-0.11202341227984607</v>
      </c>
      <c r="F19802" s="2">
        <f ca="1">D19802*(1+E19802)</f>
        <v>8.9750857499161203</v>
      </c>
      <c r="G19802" s="2">
        <v>-0.51683846313652659</v>
      </c>
      <c r="H19802" s="9">
        <f>SIMULATION!$D$15*EXP($G$19802)</f>
        <v>131.65956736679223</v>
      </c>
      <c r="I19802" s="2">
        <f ca="1">$F19802/$H19802</f>
        <v>6.8168883807071187E-2</v>
      </c>
      <c r="J19802">
        <v>0</v>
      </c>
      <c r="K19802">
        <f ca="1">SIMULATION!$D$3*SIMULATION!$D$17/$H19802/(SIMULATION!$D$17-$I19802)*(((EXP(-$I19802*$J19802))/(1-EXP(-SIMULATION!$D$4*$I19802)))-(EXP(-SIMULATION!$D$17*$J19802)/(1-EXP(-SIMULATION!$D$4*SIMULATION!$D$17))))</f>
        <v>1.1929467647107912</v>
      </c>
      <c r="L19802">
        <v>-3.5017134364374987E-2</v>
      </c>
      <c r="M19802">
        <f t="shared" ca="1" si="309"/>
        <v>1.1511731875613669</v>
      </c>
    </row>
    <row r="19803" spans="1:13" x14ac:dyDescent="0.25">
      <c r="A19803" s="9"/>
      <c r="H19803" s="9"/>
      <c r="J19803">
        <v>1</v>
      </c>
      <c r="K19803">
        <f ca="1">SIMULATION!$D$3*SIMULATION!$D$17/$H19802/(SIMULATION!$D$17-$I19802)*(((EXP(-$I19802*$J19803))/(1-EXP(-SIMULATION!$D$4*$I19802)))-(EXP(-SIMULATION!$D$17*$J19803)/(1-EXP(-SIMULATION!$D$4*SIMULATION!$D$17))))</f>
        <v>2.5611518933542929</v>
      </c>
      <c r="L19803">
        <v>0.45050746153633436</v>
      </c>
      <c r="M19803">
        <f t="shared" ca="1" si="309"/>
        <v>3.7149699314383122</v>
      </c>
    </row>
    <row r="19804" spans="1:13" x14ac:dyDescent="0.25">
      <c r="A19804" s="9"/>
      <c r="H19804" s="9"/>
      <c r="J19804">
        <v>2</v>
      </c>
      <c r="K19804">
        <f ca="1">SIMULATION!$D$3*SIMULATION!$D$17/$H19802/(SIMULATION!$D$17-$I19802)*(((EXP(-$I19802*$J19804))/(1-EXP(-SIMULATION!$D$4*$I19802)))-(EXP(-SIMULATION!$D$17*$J19804)/(1-EXP(-SIMULATION!$D$4*SIMULATION!$D$17))))</f>
        <v>3.319534428782517</v>
      </c>
      <c r="L19804">
        <v>-0.29615474853559437</v>
      </c>
      <c r="M19804">
        <f t="shared" ca="1" si="309"/>
        <v>2.3364385447711826</v>
      </c>
    </row>
    <row r="19805" spans="1:13" x14ac:dyDescent="0.25">
      <c r="A19805" s="9"/>
      <c r="H19805" s="9"/>
      <c r="J19805">
        <v>3</v>
      </c>
      <c r="K19805">
        <f ca="1">SIMULATION!$D$3*SIMULATION!$D$17/$H19802/(SIMULATION!$D$17-$I19802)*(((EXP(-$I19802*$J19805))/(1-EXP(-SIMULATION!$D$4*$I19802)))-(EXP(-SIMULATION!$D$17*$J19805)/(1-EXP(-SIMULATION!$D$4*SIMULATION!$D$17))))</f>
        <v>3.6949298531283334</v>
      </c>
      <c r="L19805">
        <v>0.40532342001186283</v>
      </c>
      <c r="M19805">
        <f t="shared" ca="1" si="309"/>
        <v>5.1925714579022388</v>
      </c>
    </row>
    <row r="19806" spans="1:13" x14ac:dyDescent="0.25">
      <c r="A19806" s="9"/>
      <c r="H19806" s="9"/>
      <c r="J19806">
        <v>4</v>
      </c>
      <c r="K19806">
        <f ca="1">SIMULATION!$D$3*SIMULATION!$D$17/$H19802/(SIMULATION!$D$17-$I19802)*(((EXP(-$I19802*$J19806))/(1-EXP(-SIMULATION!$D$4*$I19802)))-(EXP(-SIMULATION!$D$17*$J19806)/(1-EXP(-SIMULATION!$D$4*SIMULATION!$D$17))))</f>
        <v>3.8321857186091632</v>
      </c>
      <c r="L19806">
        <v>-0.27659446030872092</v>
      </c>
      <c r="M19806">
        <f t="shared" ca="1" si="309"/>
        <v>2.7722243779676741</v>
      </c>
    </row>
    <row r="19807" spans="1:13" x14ac:dyDescent="0.25">
      <c r="A19807" s="9"/>
      <c r="H19807" s="9"/>
      <c r="J19807">
        <v>5</v>
      </c>
      <c r="K19807">
        <f ca="1">SIMULATION!$D$3*SIMULATION!$D$17/$H19802/(SIMULATION!$D$17-$I19802)*(((EXP(-$I19802*$J19807))/(1-EXP(-SIMULATION!$D$4*$I19802)))-(EXP(-SIMULATION!$D$17*$J19807)/(1-EXP(-SIMULATION!$D$4*SIMULATION!$D$17))))</f>
        <v>3.8236436014792106</v>
      </c>
      <c r="L19807">
        <v>9.2841515424406412E-2</v>
      </c>
      <c r="M19807">
        <f t="shared" ca="1" si="309"/>
        <v>4.1786364678833756</v>
      </c>
    </row>
    <row r="19808" spans="1:13" x14ac:dyDescent="0.25">
      <c r="A19808" s="9"/>
      <c r="H19808" s="9"/>
      <c r="J19808">
        <v>6</v>
      </c>
      <c r="K19808">
        <f ca="1">SIMULATION!$D$3*SIMULATION!$D$17/$H19802/(SIMULATION!$D$17-$I19802)*(((EXP(-$I19802*$J19808))/(1-EXP(-SIMULATION!$D$4*$I19802)))-(EXP(-SIMULATION!$D$17*$J19808)/(1-EXP(-SIMULATION!$D$4*SIMULATION!$D$17))))</f>
        <v>3.7280296212352551</v>
      </c>
      <c r="L19808">
        <v>0.38498927861876947</v>
      </c>
      <c r="M19808">
        <f t="shared" ca="1" si="309"/>
        <v>5.1632810557840196</v>
      </c>
    </row>
    <row r="19809" spans="1:13" x14ac:dyDescent="0.25">
      <c r="A19809" s="9"/>
      <c r="H19809" s="9"/>
      <c r="J19809">
        <v>7</v>
      </c>
      <c r="K19809">
        <f ca="1">SIMULATION!$D$3*SIMULATION!$D$17/$H19802/(SIMULATION!$D$17-$I19802)*(((EXP(-$I19802*$J19809))/(1-EXP(-SIMULATION!$D$4*$I19802)))-(EXP(-SIMULATION!$D$17*$J19809)/(1-EXP(-SIMULATION!$D$4*SIMULATION!$D$17))))</f>
        <v>3.5825578584406732</v>
      </c>
      <c r="L19809">
        <v>-9.3360472742122863E-2</v>
      </c>
      <c r="M19809">
        <f t="shared" ca="1" si="309"/>
        <v>3.2480885631506444</v>
      </c>
    </row>
    <row r="19810" spans="1:13" x14ac:dyDescent="0.25">
      <c r="A19810" s="9"/>
      <c r="H19810" s="9"/>
      <c r="J19810">
        <v>8</v>
      </c>
      <c r="K19810">
        <f ca="1">SIMULATION!$D$3*SIMULATION!$D$17/$H19802/(SIMULATION!$D$17-$I19802)*(((EXP(-$I19802*$J19810))/(1-EXP(-SIMULATION!$D$4*$I19802)))-(EXP(-SIMULATION!$D$17*$J19810)/(1-EXP(-SIMULATION!$D$4*SIMULATION!$D$17))))</f>
        <v>3.4106845706469513</v>
      </c>
      <c r="L19810">
        <v>0.21408304582976931</v>
      </c>
      <c r="M19810">
        <f t="shared" ca="1" si="309"/>
        <v>4.1408543118956498</v>
      </c>
    </row>
    <row r="19811" spans="1:13" x14ac:dyDescent="0.25">
      <c r="A19811" s="9"/>
      <c r="H19811" s="9"/>
      <c r="J19811">
        <v>9</v>
      </c>
      <c r="K19811">
        <f ca="1">SIMULATION!$D$3*SIMULATION!$D$17/$H19802/(SIMULATION!$D$17-$I19802)*(((EXP(-$I19802*$J19811))/(1-EXP(-SIMULATION!$D$4*$I19802)))-(EXP(-SIMULATION!$D$17*$J19811)/(1-EXP(-SIMULATION!$D$4*SIMULATION!$D$17))))</f>
        <v>3.2270754625254749</v>
      </c>
      <c r="L19811">
        <v>-0.23416100800529507</v>
      </c>
      <c r="M19811">
        <f t="shared" ca="1" si="309"/>
        <v>2.4714202193113559</v>
      </c>
    </row>
    <row r="19812" spans="1:13" x14ac:dyDescent="0.25">
      <c r="A19812" s="9"/>
      <c r="H19812" s="9"/>
      <c r="J19812">
        <v>10</v>
      </c>
      <c r="K19812">
        <f ca="1">SIMULATION!$D$3*SIMULATION!$D$17/$H19802/(SIMULATION!$D$17-$I19802)*(((EXP(-$I19802*$J19812))/(1-EXP(-SIMULATION!$D$4*$I19802)))-(EXP(-SIMULATION!$D$17*$J19812)/(1-EXP(-SIMULATION!$D$4*SIMULATION!$D$17))))</f>
        <v>3.0407871333927639</v>
      </c>
      <c r="L19812">
        <v>-0.27280252952601641</v>
      </c>
      <c r="M19812">
        <f t="shared" ca="1" si="309"/>
        <v>2.2112527116530538</v>
      </c>
    </row>
    <row r="19813" spans="1:13" x14ac:dyDescent="0.25">
      <c r="A19813" s="9"/>
      <c r="H19813" s="9"/>
      <c r="J19813">
        <v>11</v>
      </c>
      <c r="K19813">
        <f ca="1">SIMULATION!$D$3*SIMULATION!$D$17/$H19802/(SIMULATION!$D$17-$I19802)*(((EXP(-$I19802*$J19813))/(1-EXP(-SIMULATION!$D$4*$I19802)))-(EXP(-SIMULATION!$D$17*$J19813)/(1-EXP(-SIMULATION!$D$4*SIMULATION!$D$17))))</f>
        <v>2.8573042382663596</v>
      </c>
      <c r="L19813">
        <v>-0.40365095325062933</v>
      </c>
      <c r="M19813">
        <f t="shared" ca="1" si="309"/>
        <v>1.7039506587630802</v>
      </c>
    </row>
    <row r="19814" spans="1:13" x14ac:dyDescent="0.25">
      <c r="A19814" s="9"/>
      <c r="H19814" s="9"/>
      <c r="J19814">
        <v>12</v>
      </c>
      <c r="K19814">
        <f ca="1">SIMULATION!$D$3*SIMULATION!$D$17/$H19802/(SIMULATION!$D$17-$I19802)*(((EXP(-$I19802*$J19814))/(1-EXP(-SIMULATION!$D$4*$I19802)))-(EXP(-SIMULATION!$D$17*$J19814)/(1-EXP(-SIMULATION!$D$4*SIMULATION!$D$17))))</f>
        <v>2.6798434670009645</v>
      </c>
      <c r="L19814">
        <v>8.8795913640894175E-2</v>
      </c>
      <c r="M19814">
        <f t="shared" ca="1" si="309"/>
        <v>2.9178026160678967</v>
      </c>
    </row>
    <row r="19815" spans="1:13" x14ac:dyDescent="0.25">
      <c r="A19815" s="9"/>
      <c r="H19815" s="9"/>
      <c r="J19815">
        <v>13</v>
      </c>
      <c r="K19815">
        <f ca="1">SIMULATION!$D$3*SIMULATION!$D$17/$H19802/(SIMULATION!$D$17-$I19802)*(((EXP(-$I19802*$J19815))/(1-EXP(-SIMULATION!$D$4*$I19802)))-(EXP(-SIMULATION!$D$17*$J19815)/(1-EXP(-SIMULATION!$D$4*SIMULATION!$D$17))))</f>
        <v>2.5101877803853894</v>
      </c>
      <c r="L19815">
        <v>-0.47928381254834879</v>
      </c>
      <c r="M19815">
        <f t="shared" ca="1" si="309"/>
        <v>1.3070954107900028</v>
      </c>
    </row>
    <row r="19816" spans="1:13" x14ac:dyDescent="0.25">
      <c r="A19816" s="9"/>
      <c r="H19816" s="9"/>
      <c r="J19816">
        <v>14</v>
      </c>
      <c r="K19816">
        <f ca="1">SIMULATION!$D$3*SIMULATION!$D$17/$H19802/(SIMULATION!$D$17-$I19802)*(((EXP(-$I19802*$J19816))/(1-EXP(-SIMULATION!$D$4*$I19802)))-(EXP(-SIMULATION!$D$17*$J19816)/(1-EXP(-SIMULATION!$D$4*SIMULATION!$D$17))))</f>
        <v>2.3492197147899048</v>
      </c>
      <c r="L19816">
        <v>0.18306784265836223</v>
      </c>
      <c r="M19816">
        <f t="shared" ca="1" si="309"/>
        <v>2.7792862999069858</v>
      </c>
    </row>
    <row r="19817" spans="1:13" x14ac:dyDescent="0.25">
      <c r="A19817" s="9"/>
      <c r="H19817" s="9"/>
      <c r="J19817">
        <v>15</v>
      </c>
      <c r="K19817">
        <f ca="1">SIMULATION!$D$3*SIMULATION!$D$17/$H19802/(SIMULATION!$D$17-$I19802)*(((EXP(-$I19802*$J19817))/(1-EXP(-SIMULATION!$D$4*$I19802)))-(EXP(-SIMULATION!$D$17*$J19817)/(1-EXP(-SIMULATION!$D$4*SIMULATION!$D$17))))</f>
        <v>2.1972619279126411</v>
      </c>
      <c r="L19817">
        <v>-0.21466413974593831</v>
      </c>
      <c r="M19817">
        <f t="shared" ca="1" si="309"/>
        <v>1.7255885863607721</v>
      </c>
    </row>
    <row r="19818" spans="1:13" x14ac:dyDescent="0.25">
      <c r="A19818" s="9"/>
      <c r="H19818" s="9"/>
      <c r="J19818">
        <v>16</v>
      </c>
      <c r="K19818">
        <f ca="1">SIMULATION!$D$3*SIMULATION!$D$17/$H19802/(SIMULATION!$D$17-$I19802)*(((EXP(-$I19802*$J19818))/(1-EXP(-SIMULATION!$D$4*$I19802)))-(EXP(-SIMULATION!$D$17*$J19818)/(1-EXP(-SIMULATION!$D$4*SIMULATION!$D$17))))</f>
        <v>2.054294299600695</v>
      </c>
      <c r="L19818">
        <v>0.16567592804972237</v>
      </c>
      <c r="M19818">
        <f t="shared" ca="1" si="309"/>
        <v>2.3946414141742944</v>
      </c>
    </row>
    <row r="19819" spans="1:13" x14ac:dyDescent="0.25">
      <c r="A19819" s="9"/>
      <c r="H19819" s="9"/>
      <c r="J19819">
        <v>17</v>
      </c>
      <c r="K19819">
        <f ca="1">SIMULATION!$D$3*SIMULATION!$D$17/$H19802/(SIMULATION!$D$17-$I19802)*(((EXP(-$I19802*$J19819))/(1-EXP(-SIMULATION!$D$4*$I19802)))-(EXP(-SIMULATION!$D$17*$J19819)/(1-EXP(-SIMULATION!$D$4*SIMULATION!$D$17))))</f>
        <v>1.9200920005749564</v>
      </c>
      <c r="L19819">
        <v>-8.8761873821814885E-2</v>
      </c>
      <c r="M19819">
        <f t="shared" ca="1" si="309"/>
        <v>1.749661036693646</v>
      </c>
    </row>
    <row r="19820" spans="1:13" x14ac:dyDescent="0.25">
      <c r="A19820" s="9"/>
      <c r="H19820" s="9"/>
      <c r="J19820">
        <v>18</v>
      </c>
      <c r="K19820">
        <f ca="1">SIMULATION!$D$3*SIMULATION!$D$17/$H19802/(SIMULATION!$D$17-$I19802)*(((EXP(-$I19802*$J19820))/(1-EXP(-SIMULATION!$D$4*$I19802)))-(EXP(-SIMULATION!$D$17*$J19820)/(1-EXP(-SIMULATION!$D$4*SIMULATION!$D$17))))</f>
        <v>1.7943129849743433</v>
      </c>
      <c r="L19820">
        <v>-0.34932352348304568</v>
      </c>
      <c r="M19820">
        <f t="shared" ca="1" si="309"/>
        <v>1.1675172508317246</v>
      </c>
    </row>
    <row r="19821" spans="1:13" x14ac:dyDescent="0.25">
      <c r="A19821" s="9"/>
      <c r="H19821" s="9"/>
      <c r="J19821">
        <v>19</v>
      </c>
      <c r="K19821">
        <f ca="1">SIMULATION!$D$3*SIMULATION!$D$17/$H19802/(SIMULATION!$D$17-$I19802)*(((EXP(-$I19802*$J19821))/(1-EXP(-SIMULATION!$D$4*$I19802)))-(EXP(-SIMULATION!$D$17*$J19821)/(1-EXP(-SIMULATION!$D$4*SIMULATION!$D$17))))</f>
        <v>1.6765531373807845</v>
      </c>
      <c r="L19821">
        <v>-0.11390911413319767</v>
      </c>
      <c r="M19821">
        <f t="shared" ca="1" si="309"/>
        <v>1.4855784547045061</v>
      </c>
    </row>
    <row r="19822" spans="1:13" x14ac:dyDescent="0.25">
      <c r="A19822" s="9"/>
      <c r="H19822" s="9"/>
      <c r="J19822">
        <v>20</v>
      </c>
      <c r="K19822">
        <f ca="1">SIMULATION!$D$3*SIMULATION!$D$17/$H19802/(SIMULATION!$D$17-$I19802)*(((EXP(-$I19802*$J19822))/(1-EXP(-SIMULATION!$D$4*$I19802)))-(EXP(-SIMULATION!$D$17*$J19822)/(1-EXP(-SIMULATION!$D$4*SIMULATION!$D$17))))</f>
        <v>1.5663807526969453</v>
      </c>
      <c r="L19822">
        <v>-0.46730382859498332</v>
      </c>
      <c r="M19822">
        <f t="shared" ca="1" si="309"/>
        <v>0.83440502992417098</v>
      </c>
    </row>
    <row r="19823" spans="1:13" x14ac:dyDescent="0.25">
      <c r="A19823" s="9"/>
      <c r="H19823" s="9"/>
      <c r="J19823">
        <v>21</v>
      </c>
      <c r="K19823">
        <f ca="1">SIMULATION!$D$3*SIMULATION!$D$17/$H19802/(SIMULATION!$D$17-$I19802)*(((EXP(-$I19802*$J19823))/(1-EXP(-SIMULATION!$D$4*$I19802)))-(EXP(-SIMULATION!$D$17*$J19823)/(1-EXP(-SIMULATION!$D$4*SIMULATION!$D$17))))</f>
        <v>1.4633578286644948</v>
      </c>
      <c r="L19823">
        <v>8.1132093192794158E-2</v>
      </c>
      <c r="M19823">
        <f t="shared" ca="1" si="309"/>
        <v>1.5820831123941075</v>
      </c>
    </row>
    <row r="19824" spans="1:13" x14ac:dyDescent="0.25">
      <c r="A19824" s="9"/>
      <c r="H19824" s="9"/>
      <c r="J19824">
        <v>22</v>
      </c>
      <c r="K19824">
        <f ca="1">SIMULATION!$D$3*SIMULATION!$D$17/$H19802/(SIMULATION!$D$17-$I19802)*(((EXP(-$I19802*$J19824))/(1-EXP(-SIMULATION!$D$4*$I19802)))-(EXP(-SIMULATION!$D$17*$J19824)/(1-EXP(-SIMULATION!$D$4*SIMULATION!$D$17))))</f>
        <v>1.3670529605194368</v>
      </c>
      <c r="L19824">
        <v>-0.51555527840215254</v>
      </c>
      <c r="M19824">
        <f t="shared" ca="1" si="309"/>
        <v>0.66226159086835168</v>
      </c>
    </row>
    <row r="19825" spans="1:13" x14ac:dyDescent="0.25">
      <c r="A19825" s="9"/>
      <c r="H19825" s="9"/>
      <c r="J19825">
        <v>23</v>
      </c>
      <c r="K19825">
        <f ca="1">SIMULATION!$D$3*SIMULATION!$D$17/$H19802/(SIMULATION!$D$17-$I19802)*(((EXP(-$I19802*$J19825))/(1-EXP(-SIMULATION!$D$4*$I19802)))-(EXP(-SIMULATION!$D$17*$J19825)/(1-EXP(-SIMULATION!$D$4*SIMULATION!$D$17))))</f>
        <v>1.277048903523049</v>
      </c>
      <c r="L19825">
        <v>0.27558187358184716</v>
      </c>
      <c r="M19825">
        <f t="shared" ca="1" si="309"/>
        <v>1.6289804330115745</v>
      </c>
    </row>
    <row r="19826" spans="1:13" x14ac:dyDescent="0.25">
      <c r="A19826" s="9"/>
      <c r="H19826" s="9"/>
      <c r="J19826">
        <v>24</v>
      </c>
      <c r="K19826">
        <f ca="1">SIMULATION!$D$3*SIMULATION!$D$17/$H19802/(SIMULATION!$D$17-$I19802)*(((EXP(-$I19802*$J19826))/(1-EXP(-SIMULATION!$D$4*$I19802)))-(EXP(-SIMULATION!$D$17*$J19826)/(1-EXP(-SIMULATION!$D$4*SIMULATION!$D$17))))</f>
        <v>1.1929467647107916</v>
      </c>
      <c r="L19826">
        <v>0.40812005824379793</v>
      </c>
      <c r="M19826">
        <f t="shared" ca="1" si="309"/>
        <v>1.6798122678063103</v>
      </c>
    </row>
    <row r="19827" spans="1:13" x14ac:dyDescent="0.25">
      <c r="A19827" s="9">
        <v>794</v>
      </c>
      <c r="B19827" s="2">
        <f ca="1">NORMINV(RAND(),SIMULATION!D7,SIMULATION!D8)</f>
        <v>56.890391568173833</v>
      </c>
      <c r="C19827" s="2">
        <v>2</v>
      </c>
      <c r="D19827" s="2">
        <f ca="1">SIMULATION!$D$11*(1+(SIMULATION!$D$12*LN(1+$C19827)))*(1+(SIMULATION!$D$13*(($B19827/63.5)-1)))</f>
        <v>9.7472202777362149</v>
      </c>
      <c r="E19827" s="2">
        <v>0.51271229449605682</v>
      </c>
      <c r="F19827" s="2">
        <f ca="1">D19827*(1+E19827)</f>
        <v>14.744739951292843</v>
      </c>
      <c r="G19827" s="2">
        <v>-0.91599756207880279</v>
      </c>
      <c r="H19827" s="9">
        <f>SIMULATION!$D$15*EXP($G$19827)</f>
        <v>88.328291391638672</v>
      </c>
      <c r="I19827" s="2">
        <f ca="1">$F19827/$H19827</f>
        <v>0.16693111254599236</v>
      </c>
      <c r="J19827">
        <v>0</v>
      </c>
      <c r="K19827">
        <f ca="1">SIMULATION!$D$3*SIMULATION!$D$17/$H19827/(SIMULATION!$D$17-$I19827)*(((EXP(-$I19827*$J19827))/(1-EXP(-SIMULATION!$D$4*$I19827)))-(EXP(-SIMULATION!$D$17*$J19827)/(1-EXP(-SIMULATION!$D$4*SIMULATION!$D$17))))</f>
        <v>0.18449043986522706</v>
      </c>
      <c r="L19827">
        <v>-0.49603376747409655</v>
      </c>
      <c r="M19827">
        <f t="shared" ca="1" si="309"/>
        <v>9.2976951915925227E-2</v>
      </c>
    </row>
    <row r="19828" spans="1:13" x14ac:dyDescent="0.25">
      <c r="A19828" s="9"/>
      <c r="H19828" s="9"/>
      <c r="J19828">
        <v>1</v>
      </c>
      <c r="K19828">
        <f ca="1">SIMULATION!$D$3*SIMULATION!$D$17/$H19827/(SIMULATION!$D$17-$I19827)*(((EXP(-$I19827*$J19828))/(1-EXP(-SIMULATION!$D$4*$I19827)))-(EXP(-SIMULATION!$D$17*$J19828)/(1-EXP(-SIMULATION!$D$4*SIMULATION!$D$17))))</f>
        <v>2.2032874989308509</v>
      </c>
      <c r="L19828">
        <v>0.22039635691263673</v>
      </c>
      <c r="M19828">
        <f t="shared" ca="1" si="309"/>
        <v>2.6888840369263654</v>
      </c>
    </row>
    <row r="19829" spans="1:13" x14ac:dyDescent="0.25">
      <c r="A19829" s="9"/>
      <c r="H19829" s="9"/>
      <c r="J19829">
        <v>2</v>
      </c>
      <c r="K19829">
        <f ca="1">SIMULATION!$D$3*SIMULATION!$D$17/$H19827/(SIMULATION!$D$17-$I19827)*(((EXP(-$I19827*$J19829))/(1-EXP(-SIMULATION!$D$4*$I19827)))-(EXP(-SIMULATION!$D$17*$J19829)/(1-EXP(-SIMULATION!$D$4*SIMULATION!$D$17))))</f>
        <v>3.1764199342587109</v>
      </c>
      <c r="L19829">
        <v>0.1996563648756349</v>
      </c>
      <c r="M19829">
        <f t="shared" ca="1" si="309"/>
        <v>3.8106123916513082</v>
      </c>
    </row>
    <row r="19830" spans="1:13" x14ac:dyDescent="0.25">
      <c r="A19830" s="9"/>
      <c r="H19830" s="9"/>
      <c r="J19830">
        <v>3</v>
      </c>
      <c r="K19830">
        <f ca="1">SIMULATION!$D$3*SIMULATION!$D$17/$H19827/(SIMULATION!$D$17-$I19827)*(((EXP(-$I19827*$J19830))/(1-EXP(-SIMULATION!$D$4*$I19827)))-(EXP(-SIMULATION!$D$17*$J19830)/(1-EXP(-SIMULATION!$D$4*SIMULATION!$D$17))))</f>
        <v>3.5287489255415561</v>
      </c>
      <c r="L19830">
        <v>0.25044883454757422</v>
      </c>
      <c r="M19830">
        <f t="shared" ca="1" si="309"/>
        <v>4.4125199813544436</v>
      </c>
    </row>
    <row r="19831" spans="1:13" x14ac:dyDescent="0.25">
      <c r="A19831" s="9"/>
      <c r="H19831" s="9"/>
      <c r="J19831">
        <v>4</v>
      </c>
      <c r="K19831">
        <f ca="1">SIMULATION!$D$3*SIMULATION!$D$17/$H19827/(SIMULATION!$D$17-$I19827)*(((EXP(-$I19827*$J19831))/(1-EXP(-SIMULATION!$D$4*$I19827)))-(EXP(-SIMULATION!$D$17*$J19831)/(1-EXP(-SIMULATION!$D$4*SIMULATION!$D$17))))</f>
        <v>3.5249588312193483</v>
      </c>
      <c r="L19831">
        <v>0.10021654665808755</v>
      </c>
      <c r="M19831">
        <f t="shared" ca="1" si="309"/>
        <v>3.87821803239608</v>
      </c>
    </row>
    <row r="19832" spans="1:13" x14ac:dyDescent="0.25">
      <c r="A19832" s="9"/>
      <c r="H19832" s="9"/>
      <c r="J19832">
        <v>5</v>
      </c>
      <c r="K19832">
        <f ca="1">SIMULATION!$D$3*SIMULATION!$D$17/$H19827/(SIMULATION!$D$17-$I19827)*(((EXP(-$I19827*$J19832))/(1-EXP(-SIMULATION!$D$4*$I19827)))-(EXP(-SIMULATION!$D$17*$J19832)/(1-EXP(-SIMULATION!$D$4*SIMULATION!$D$17))))</f>
        <v>3.3282537179782823</v>
      </c>
      <c r="L19832">
        <v>-6.0157424651699161E-2</v>
      </c>
      <c r="M19832">
        <f t="shared" ca="1" si="309"/>
        <v>3.128034545717266</v>
      </c>
    </row>
    <row r="19833" spans="1:13" x14ac:dyDescent="0.25">
      <c r="A19833" s="9"/>
      <c r="H19833" s="9"/>
      <c r="J19833">
        <v>6</v>
      </c>
      <c r="K19833">
        <f ca="1">SIMULATION!$D$3*SIMULATION!$D$17/$H19827/(SIMULATION!$D$17-$I19827)*(((EXP(-$I19827*$J19833))/(1-EXP(-SIMULATION!$D$4*$I19827)))-(EXP(-SIMULATION!$D$17*$J19833)/(1-EXP(-SIMULATION!$D$4*SIMULATION!$D$17))))</f>
        <v>3.0377924270286805</v>
      </c>
      <c r="L19833">
        <v>0.24022492344846777</v>
      </c>
      <c r="M19833">
        <f t="shared" ca="1" si="309"/>
        <v>3.7675458802639801</v>
      </c>
    </row>
    <row r="19834" spans="1:13" x14ac:dyDescent="0.25">
      <c r="A19834" s="9"/>
      <c r="H19834" s="9"/>
      <c r="J19834">
        <v>7</v>
      </c>
      <c r="K19834">
        <f ca="1">SIMULATION!$D$3*SIMULATION!$D$17/$H19827/(SIMULATION!$D$17-$I19827)*(((EXP(-$I19827*$J19834))/(1-EXP(-SIMULATION!$D$4*$I19827)))-(EXP(-SIMULATION!$D$17*$J19834)/(1-EXP(-SIMULATION!$D$4*SIMULATION!$D$17))))</f>
        <v>2.7125263130078081</v>
      </c>
      <c r="L19834">
        <v>-0.24948005884790003</v>
      </c>
      <c r="M19834">
        <f t="shared" ca="1" si="309"/>
        <v>2.0358050888121428</v>
      </c>
    </row>
    <row r="19835" spans="1:13" x14ac:dyDescent="0.25">
      <c r="A19835" s="9"/>
      <c r="H19835" s="9"/>
      <c r="J19835">
        <v>8</v>
      </c>
      <c r="K19835">
        <f ca="1">SIMULATION!$D$3*SIMULATION!$D$17/$H19827/(SIMULATION!$D$17-$I19827)*(((EXP(-$I19827*$J19835))/(1-EXP(-SIMULATION!$D$4*$I19827)))-(EXP(-SIMULATION!$D$17*$J19835)/(1-EXP(-SIMULATION!$D$4*SIMULATION!$D$17))))</f>
        <v>2.386346786616059</v>
      </c>
      <c r="L19835">
        <v>-0.1276072125771755</v>
      </c>
      <c r="M19835">
        <f t="shared" ca="1" si="309"/>
        <v>2.0818317249334841</v>
      </c>
    </row>
    <row r="19836" spans="1:13" x14ac:dyDescent="0.25">
      <c r="A19836" s="9"/>
      <c r="H19836" s="9"/>
      <c r="J19836">
        <v>9</v>
      </c>
      <c r="K19836">
        <f ca="1">SIMULATION!$D$3*SIMULATION!$D$17/$H19827/(SIMULATION!$D$17-$I19827)*(((EXP(-$I19827*$J19836))/(1-EXP(-SIMULATION!$D$4*$I19827)))-(EXP(-SIMULATION!$D$17*$J19836)/(1-EXP(-SIMULATION!$D$4*SIMULATION!$D$17))))</f>
        <v>2.0776836873505724</v>
      </c>
      <c r="L19836">
        <v>-0.1394554512610589</v>
      </c>
      <c r="M19836">
        <f t="shared" ca="1" si="309"/>
        <v>1.7879393711533575</v>
      </c>
    </row>
    <row r="19837" spans="1:13" x14ac:dyDescent="0.25">
      <c r="A19837" s="9"/>
      <c r="H19837" s="9"/>
      <c r="J19837">
        <v>10</v>
      </c>
      <c r="K19837">
        <f ca="1">SIMULATION!$D$3*SIMULATION!$D$17/$H19827/(SIMULATION!$D$17-$I19827)*(((EXP(-$I19827*$J19837))/(1-EXP(-SIMULATION!$D$4*$I19827)))-(EXP(-SIMULATION!$D$17*$J19837)/(1-EXP(-SIMULATION!$D$4*SIMULATION!$D$17))))</f>
        <v>1.795564300667966</v>
      </c>
      <c r="L19837">
        <v>5.864641529051396E-2</v>
      </c>
      <c r="M19837">
        <f t="shared" ca="1" si="309"/>
        <v>1.9008677103257607</v>
      </c>
    </row>
    <row r="19838" spans="1:13" x14ac:dyDescent="0.25">
      <c r="A19838" s="9"/>
      <c r="H19838" s="9"/>
      <c r="J19838">
        <v>11</v>
      </c>
      <c r="K19838">
        <f ca="1">SIMULATION!$D$3*SIMULATION!$D$17/$H19827/(SIMULATION!$D$17-$I19827)*(((EXP(-$I19827*$J19838))/(1-EXP(-SIMULATION!$D$4*$I19827)))-(EXP(-SIMULATION!$D$17*$J19838)/(1-EXP(-SIMULATION!$D$4*SIMULATION!$D$17))))</f>
        <v>1.5434183918629822</v>
      </c>
      <c r="L19838">
        <v>0.17880729217244112</v>
      </c>
      <c r="M19838">
        <f t="shared" ca="1" si="309"/>
        <v>1.8193928552011456</v>
      </c>
    </row>
    <row r="19839" spans="1:13" x14ac:dyDescent="0.25">
      <c r="A19839" s="9"/>
      <c r="H19839" s="9"/>
      <c r="J19839">
        <v>12</v>
      </c>
      <c r="K19839">
        <f ca="1">SIMULATION!$D$3*SIMULATION!$D$17/$H19827/(SIMULATION!$D$17-$I19827)*(((EXP(-$I19827*$J19839))/(1-EXP(-SIMULATION!$D$4*$I19827)))-(EXP(-SIMULATION!$D$17*$J19839)/(1-EXP(-SIMULATION!$D$4*SIMULATION!$D$17))))</f>
        <v>1.3214507833303855</v>
      </c>
      <c r="L19839">
        <v>-0.20064158606758387</v>
      </c>
      <c r="M19839">
        <f t="shared" ca="1" si="309"/>
        <v>1.0563128022527257</v>
      </c>
    </row>
    <row r="19840" spans="1:13" x14ac:dyDescent="0.25">
      <c r="A19840" s="9"/>
      <c r="H19840" s="9"/>
      <c r="J19840">
        <v>13</v>
      </c>
      <c r="K19840">
        <f ca="1">SIMULATION!$D$3*SIMULATION!$D$17/$H19827/(SIMULATION!$D$17-$I19827)*(((EXP(-$I19827*$J19840))/(1-EXP(-SIMULATION!$D$4*$I19827)))-(EXP(-SIMULATION!$D$17*$J19840)/(1-EXP(-SIMULATION!$D$4*SIMULATION!$D$17))))</f>
        <v>1.1281060921332942</v>
      </c>
      <c r="L19840">
        <v>-0.44234281463428654</v>
      </c>
      <c r="M19840">
        <f t="shared" ca="1" si="309"/>
        <v>0.62909646813296716</v>
      </c>
    </row>
    <row r="19841" spans="1:13" x14ac:dyDescent="0.25">
      <c r="A19841" s="9"/>
      <c r="H19841" s="9"/>
      <c r="J19841">
        <v>14</v>
      </c>
      <c r="K19841">
        <f ca="1">SIMULATION!$D$3*SIMULATION!$D$17/$H19827/(SIMULATION!$D$17-$I19827)*(((EXP(-$I19827*$J19841))/(1-EXP(-SIMULATION!$D$4*$I19827)))-(EXP(-SIMULATION!$D$17*$J19841)/(1-EXP(-SIMULATION!$D$4*SIMULATION!$D$17))))</f>
        <v>0.9609602603009797</v>
      </c>
      <c r="L19841">
        <v>-0.29422532462263917</v>
      </c>
      <c r="M19841">
        <f t="shared" ca="1" si="309"/>
        <v>0.67822141576446815</v>
      </c>
    </row>
    <row r="19842" spans="1:13" x14ac:dyDescent="0.25">
      <c r="A19842" s="9"/>
      <c r="H19842" s="9"/>
      <c r="J19842">
        <v>15</v>
      </c>
      <c r="K19842">
        <f ca="1">SIMULATION!$D$3*SIMULATION!$D$17/$H19827/(SIMULATION!$D$17-$I19827)*(((EXP(-$I19827*$J19842))/(1-EXP(-SIMULATION!$D$4*$I19827)))-(EXP(-SIMULATION!$D$17*$J19842)/(1-EXP(-SIMULATION!$D$4*SIMULATION!$D$17))))</f>
        <v>0.81725200264326348</v>
      </c>
      <c r="L19842">
        <v>0.36972175806766733</v>
      </c>
      <c r="M19842">
        <f t="shared" ca="1" si="309"/>
        <v>1.1194078498448528</v>
      </c>
    </row>
    <row r="19843" spans="1:13" x14ac:dyDescent="0.25">
      <c r="A19843" s="9"/>
      <c r="H19843" s="9"/>
      <c r="J19843">
        <v>16</v>
      </c>
      <c r="K19843">
        <f ca="1">SIMULATION!$D$3*SIMULATION!$D$17/$H19827/(SIMULATION!$D$17-$I19827)*(((EXP(-$I19827*$J19843))/(1-EXP(-SIMULATION!$D$4*$I19827)))-(EXP(-SIMULATION!$D$17*$J19843)/(1-EXP(-SIMULATION!$D$4*SIMULATION!$D$17))))</f>
        <v>0.69418963411866152</v>
      </c>
      <c r="L19843">
        <v>-3.7274169971503304E-2</v>
      </c>
      <c r="M19843">
        <f t="shared" ref="M19843:M19906" ca="1" si="310">$K19843*(1+$L19843)</f>
        <v>0.66831429170406687</v>
      </c>
    </row>
    <row r="19844" spans="1:13" x14ac:dyDescent="0.25">
      <c r="A19844" s="9"/>
      <c r="H19844" s="9"/>
      <c r="J19844">
        <v>17</v>
      </c>
      <c r="K19844">
        <f ca="1">SIMULATION!$D$3*SIMULATION!$D$17/$H19827/(SIMULATION!$D$17-$I19827)*(((EXP(-$I19827*$J19844))/(1-EXP(-SIMULATION!$D$4*$I19827)))-(EXP(-SIMULATION!$D$17*$J19844)/(1-EXP(-SIMULATION!$D$4*SIMULATION!$D$17))))</f>
        <v>0.58911914180970448</v>
      </c>
      <c r="L19844">
        <v>7.8467218166416979E-3</v>
      </c>
      <c r="M19844">
        <f t="shared" ca="1" si="310"/>
        <v>0.59374179583234388</v>
      </c>
    </row>
    <row r="19845" spans="1:13" x14ac:dyDescent="0.25">
      <c r="A19845" s="9"/>
      <c r="H19845" s="9"/>
      <c r="J19845">
        <v>18</v>
      </c>
      <c r="K19845">
        <f ca="1">SIMULATION!$D$3*SIMULATION!$D$17/$H19827/(SIMULATION!$D$17-$I19827)*(((EXP(-$I19827*$J19845))/(1-EXP(-SIMULATION!$D$4*$I19827)))-(EXP(-SIMULATION!$D$17*$J19845)/(1-EXP(-SIMULATION!$D$4*SIMULATION!$D$17))))</f>
        <v>0.49960772848019358</v>
      </c>
      <c r="L19845">
        <v>0.17182648804063658</v>
      </c>
      <c r="M19845">
        <f t="shared" ca="1" si="310"/>
        <v>0.5854535698629052</v>
      </c>
    </row>
    <row r="19846" spans="1:13" x14ac:dyDescent="0.25">
      <c r="A19846" s="9"/>
      <c r="H19846" s="9"/>
      <c r="J19846">
        <v>19</v>
      </c>
      <c r="K19846">
        <f ca="1">SIMULATION!$D$3*SIMULATION!$D$17/$H19827/(SIMULATION!$D$17-$I19827)*(((EXP(-$I19827*$J19846))/(1-EXP(-SIMULATION!$D$4*$I19827)))-(EXP(-SIMULATION!$D$17*$J19846)/(1-EXP(-SIMULATION!$D$4*SIMULATION!$D$17))))</f>
        <v>0.42347690283975009</v>
      </c>
      <c r="L19846">
        <v>1.0346372274317062E-3</v>
      </c>
      <c r="M19846">
        <f t="shared" ca="1" si="310"/>
        <v>0.42391504780838557</v>
      </c>
    </row>
    <row r="19847" spans="1:13" x14ac:dyDescent="0.25">
      <c r="A19847" s="9"/>
      <c r="H19847" s="9"/>
      <c r="J19847">
        <v>20</v>
      </c>
      <c r="K19847">
        <f ca="1">SIMULATION!$D$3*SIMULATION!$D$17/$H19827/(SIMULATION!$D$17-$I19827)*(((EXP(-$I19827*$J19847))/(1-EXP(-SIMULATION!$D$4*$I19827)))-(EXP(-SIMULATION!$D$17*$J19847)/(1-EXP(-SIMULATION!$D$4*SIMULATION!$D$17))))</f>
        <v>0.35880638159747896</v>
      </c>
      <c r="L19847">
        <v>0.26468063886283399</v>
      </c>
      <c r="M19847">
        <f t="shared" ca="1" si="310"/>
        <v>0.45377548390676148</v>
      </c>
    </row>
    <row r="19848" spans="1:13" x14ac:dyDescent="0.25">
      <c r="A19848" s="9"/>
      <c r="H19848" s="9"/>
      <c r="J19848">
        <v>21</v>
      </c>
      <c r="K19848">
        <f ca="1">SIMULATION!$D$3*SIMULATION!$D$17/$H19827/(SIMULATION!$D$17-$I19827)*(((EXP(-$I19827*$J19848))/(1-EXP(-SIMULATION!$D$4*$I19827)))-(EXP(-SIMULATION!$D$17*$J19848)/(1-EXP(-SIMULATION!$D$4*SIMULATION!$D$17))))</f>
        <v>0.30392194719962229</v>
      </c>
      <c r="L19848">
        <v>-0.31450496197843014</v>
      </c>
      <c r="M19848">
        <f t="shared" ca="1" si="310"/>
        <v>0.20833698675119464</v>
      </c>
    </row>
    <row r="19849" spans="1:13" x14ac:dyDescent="0.25">
      <c r="A19849" s="9"/>
      <c r="H19849" s="9"/>
      <c r="J19849">
        <v>22</v>
      </c>
      <c r="K19849">
        <f ca="1">SIMULATION!$D$3*SIMULATION!$D$17/$H19827/(SIMULATION!$D$17-$I19827)*(((EXP(-$I19827*$J19849))/(1-EXP(-SIMULATION!$D$4*$I19827)))-(EXP(-SIMULATION!$D$17*$J19849)/(1-EXP(-SIMULATION!$D$4*SIMULATION!$D$17))))</f>
        <v>0.25737527519368697</v>
      </c>
      <c r="L19849">
        <v>0.25418245531601186</v>
      </c>
      <c r="M19849">
        <f t="shared" ca="1" si="310"/>
        <v>0.3227955545800526</v>
      </c>
    </row>
    <row r="19850" spans="1:13" x14ac:dyDescent="0.25">
      <c r="A19850" s="9"/>
      <c r="H19850" s="9"/>
      <c r="J19850">
        <v>23</v>
      </c>
      <c r="K19850">
        <f ca="1">SIMULATION!$D$3*SIMULATION!$D$17/$H19827/(SIMULATION!$D$17-$I19827)*(((EXP(-$I19827*$J19850))/(1-EXP(-SIMULATION!$D$4*$I19827)))-(EXP(-SIMULATION!$D$17*$J19850)/(1-EXP(-SIMULATION!$D$4*SIMULATION!$D$17))))</f>
        <v>0.2179205206416383</v>
      </c>
      <c r="L19850">
        <v>0.1305235240817319</v>
      </c>
      <c r="M19850">
        <f t="shared" ca="1" si="310"/>
        <v>0.24636427496551075</v>
      </c>
    </row>
    <row r="19851" spans="1:13" x14ac:dyDescent="0.25">
      <c r="A19851" s="9"/>
      <c r="H19851" s="9"/>
      <c r="J19851">
        <v>24</v>
      </c>
      <c r="K19851">
        <f ca="1">SIMULATION!$D$3*SIMULATION!$D$17/$H19827/(SIMULATION!$D$17-$I19827)*(((EXP(-$I19827*$J19851))/(1-EXP(-SIMULATION!$D$4*$I19827)))-(EXP(-SIMULATION!$D$17*$J19851)/(1-EXP(-SIMULATION!$D$4*SIMULATION!$D$17))))</f>
        <v>0.18449043986522801</v>
      </c>
      <c r="L19851">
        <v>-0.22894540832635357</v>
      </c>
      <c r="M19851">
        <f t="shared" ca="1" si="310"/>
        <v>0.14225220077797479</v>
      </c>
    </row>
    <row r="19852" spans="1:13" x14ac:dyDescent="0.25">
      <c r="A19852" s="9">
        <v>795</v>
      </c>
      <c r="B19852" s="2">
        <f ca="1">NORMINV(RAND(),SIMULATION!D7,SIMULATION!D8)</f>
        <v>56.715530553082317</v>
      </c>
      <c r="C19852" s="2">
        <v>2</v>
      </c>
      <c r="D19852" s="2">
        <f ca="1">SIMULATION!$D$11*(1+(SIMULATION!$D$12*LN(1+$C19852)))*(1+(SIMULATION!$D$13*(($B19852/63.5)-1)))</f>
        <v>9.7342347949865307</v>
      </c>
      <c r="E19852" s="2">
        <v>-0.33914895725153432</v>
      </c>
      <c r="F19852" s="2">
        <f ca="1">D19852*(1+E19852)</f>
        <v>6.4328792146252463</v>
      </c>
      <c r="G19852" s="2">
        <v>-0.74029932253156427</v>
      </c>
      <c r="H19852" s="9">
        <f>SIMULATION!$D$15*EXP($G$19852)</f>
        <v>105.29423787958474</v>
      </c>
      <c r="I19852" s="2">
        <f ca="1">$F19852/$H19852</f>
        <v>6.1094313840629473E-2</v>
      </c>
      <c r="J19852">
        <v>0</v>
      </c>
      <c r="K19852">
        <f ca="1">SIMULATION!$D$3*SIMULATION!$D$17/$H19852/(SIMULATION!$D$17-$I19852)*(((EXP(-$I19852*$J19852))/(1-EXP(-SIMULATION!$D$4*$I19852)))-(EXP(-SIMULATION!$D$17*$J19852)/(1-EXP(-SIMULATION!$D$4*SIMULATION!$D$17))))</f>
        <v>1.8164482425516439</v>
      </c>
      <c r="L19852">
        <v>1.5625876368264492E-2</v>
      </c>
      <c r="M19852">
        <f t="shared" ca="1" si="310"/>
        <v>1.8448318382191071</v>
      </c>
    </row>
    <row r="19853" spans="1:13" x14ac:dyDescent="0.25">
      <c r="A19853" s="9"/>
      <c r="H19853" s="9"/>
      <c r="J19853">
        <v>1</v>
      </c>
      <c r="K19853">
        <f ca="1">SIMULATION!$D$3*SIMULATION!$D$17/$H19852/(SIMULATION!$D$17-$I19852)*(((EXP(-$I19852*$J19853))/(1-EXP(-SIMULATION!$D$4*$I19852)))-(EXP(-SIMULATION!$D$17*$J19853)/(1-EXP(-SIMULATION!$D$4*SIMULATION!$D$17))))</f>
        <v>3.5247076681970348</v>
      </c>
      <c r="L19853">
        <v>-0.10278249254268096</v>
      </c>
      <c r="M19853">
        <f t="shared" ca="1" si="310"/>
        <v>3.1624294285754426</v>
      </c>
    </row>
    <row r="19854" spans="1:13" x14ac:dyDescent="0.25">
      <c r="A19854" s="9"/>
      <c r="H19854" s="9"/>
      <c r="J19854">
        <v>2</v>
      </c>
      <c r="K19854">
        <f ca="1">SIMULATION!$D$3*SIMULATION!$D$17/$H19852/(SIMULATION!$D$17-$I19852)*(((EXP(-$I19852*$J19854))/(1-EXP(-SIMULATION!$D$4*$I19852)))-(EXP(-SIMULATION!$D$17*$J19854)/(1-EXP(-SIMULATION!$D$4*SIMULATION!$D$17))))</f>
        <v>4.4794947143702011</v>
      </c>
      <c r="L19854">
        <v>-0.25854278397036223</v>
      </c>
      <c r="M19854">
        <f t="shared" ca="1" si="310"/>
        <v>3.3213536801364065</v>
      </c>
    </row>
    <row r="19855" spans="1:13" x14ac:dyDescent="0.25">
      <c r="A19855" s="9"/>
      <c r="H19855" s="9"/>
      <c r="J19855">
        <v>3</v>
      </c>
      <c r="K19855">
        <f ca="1">SIMULATION!$D$3*SIMULATION!$D$17/$H19852/(SIMULATION!$D$17-$I19852)*(((EXP(-$I19852*$J19855))/(1-EXP(-SIMULATION!$D$4*$I19852)))-(EXP(-SIMULATION!$D$17*$J19855)/(1-EXP(-SIMULATION!$D$4*SIMULATION!$D$17))))</f>
        <v>4.9597300289500978</v>
      </c>
      <c r="L19855">
        <v>0.1500824977980682</v>
      </c>
      <c r="M19855">
        <f t="shared" ca="1" si="310"/>
        <v>5.7040987000990135</v>
      </c>
    </row>
    <row r="19856" spans="1:13" x14ac:dyDescent="0.25">
      <c r="A19856" s="9"/>
      <c r="H19856" s="9"/>
      <c r="J19856">
        <v>4</v>
      </c>
      <c r="K19856">
        <f ca="1">SIMULATION!$D$3*SIMULATION!$D$17/$H19852/(SIMULATION!$D$17-$I19852)*(((EXP(-$I19852*$J19856))/(1-EXP(-SIMULATION!$D$4*$I19852)))-(EXP(-SIMULATION!$D$17*$J19856)/(1-EXP(-SIMULATION!$D$4*SIMULATION!$D$17))))</f>
        <v>5.1436613248730652</v>
      </c>
      <c r="L19856">
        <v>-0.12774439623829717</v>
      </c>
      <c r="M19856">
        <f t="shared" ca="1" si="310"/>
        <v>4.4865874144728757</v>
      </c>
    </row>
    <row r="19857" spans="1:13" x14ac:dyDescent="0.25">
      <c r="A19857" s="9"/>
      <c r="H19857" s="9"/>
      <c r="J19857">
        <v>5</v>
      </c>
      <c r="K19857">
        <f ca="1">SIMULATION!$D$3*SIMULATION!$D$17/$H19852/(SIMULATION!$D$17-$I19852)*(((EXP(-$I19852*$J19857))/(1-EXP(-SIMULATION!$D$4*$I19852)))-(EXP(-SIMULATION!$D$17*$J19857)/(1-EXP(-SIMULATION!$D$4*SIMULATION!$D$17))))</f>
        <v>5.1450517780377663</v>
      </c>
      <c r="L19857">
        <v>-0.16420309944113748</v>
      </c>
      <c r="M19857">
        <f t="shared" ca="1" si="310"/>
        <v>4.3002183292988301</v>
      </c>
    </row>
    <row r="19858" spans="1:13" x14ac:dyDescent="0.25">
      <c r="A19858" s="9"/>
      <c r="H19858" s="9"/>
      <c r="J19858">
        <v>6</v>
      </c>
      <c r="K19858">
        <f ca="1">SIMULATION!$D$3*SIMULATION!$D$17/$H19852/(SIMULATION!$D$17-$I19852)*(((EXP(-$I19852*$J19858))/(1-EXP(-SIMULATION!$D$4*$I19852)))-(EXP(-SIMULATION!$D$17*$J19858)/(1-EXP(-SIMULATION!$D$4*SIMULATION!$D$17))))</f>
        <v>5.036368705168238</v>
      </c>
      <c r="L19858">
        <v>0.15090512764766756</v>
      </c>
      <c r="M19858">
        <f t="shared" ca="1" si="310"/>
        <v>5.796382567502369</v>
      </c>
    </row>
    <row r="19859" spans="1:13" x14ac:dyDescent="0.25">
      <c r="A19859" s="9"/>
      <c r="H19859" s="9"/>
      <c r="J19859">
        <v>7</v>
      </c>
      <c r="K19859">
        <f ca="1">SIMULATION!$D$3*SIMULATION!$D$17/$H19852/(SIMULATION!$D$17-$I19852)*(((EXP(-$I19852*$J19859))/(1-EXP(-SIMULATION!$D$4*$I19852)))-(EXP(-SIMULATION!$D$17*$J19859)/(1-EXP(-SIMULATION!$D$4*SIMULATION!$D$17))))</f>
        <v>4.8636418077861903</v>
      </c>
      <c r="L19859">
        <v>-2.5095527884050964E-2</v>
      </c>
      <c r="M19859">
        <f t="shared" ca="1" si="310"/>
        <v>4.741586149180856</v>
      </c>
    </row>
    <row r="19860" spans="1:13" x14ac:dyDescent="0.25">
      <c r="A19860" s="9"/>
      <c r="H19860" s="9"/>
      <c r="J19860">
        <v>8</v>
      </c>
      <c r="K19860">
        <f ca="1">SIMULATION!$D$3*SIMULATION!$D$17/$H19852/(SIMULATION!$D$17-$I19852)*(((EXP(-$I19852*$J19860))/(1-EXP(-SIMULATION!$D$4*$I19852)))-(EXP(-SIMULATION!$D$17*$J19860)/(1-EXP(-SIMULATION!$D$4*SIMULATION!$D$17))))</f>
        <v>4.6559831681474764</v>
      </c>
      <c r="L19860">
        <v>-0.20778485101720498</v>
      </c>
      <c r="M19860">
        <f t="shared" ca="1" si="310"/>
        <v>3.6885403992153387</v>
      </c>
    </row>
    <row r="19861" spans="1:13" x14ac:dyDescent="0.25">
      <c r="A19861" s="9"/>
      <c r="H19861" s="9"/>
      <c r="J19861">
        <v>9</v>
      </c>
      <c r="K19861">
        <f ca="1">SIMULATION!$D$3*SIMULATION!$D$17/$H19852/(SIMULATION!$D$17-$I19852)*(((EXP(-$I19852*$J19861))/(1-EXP(-SIMULATION!$D$4*$I19852)))-(EXP(-SIMULATION!$D$17*$J19861)/(1-EXP(-SIMULATION!$D$4*SIMULATION!$D$17))))</f>
        <v>4.4316864567737513</v>
      </c>
      <c r="L19861">
        <v>-0.15120372464698331</v>
      </c>
      <c r="M19861">
        <f t="shared" ca="1" si="310"/>
        <v>3.7615989580419682</v>
      </c>
    </row>
    <row r="19862" spans="1:13" x14ac:dyDescent="0.25">
      <c r="A19862" s="9"/>
      <c r="H19862" s="9"/>
      <c r="J19862">
        <v>10</v>
      </c>
      <c r="K19862">
        <f ca="1">SIMULATION!$D$3*SIMULATION!$D$17/$H19852/(SIMULATION!$D$17-$I19852)*(((EXP(-$I19852*$J19862))/(1-EXP(-SIMULATION!$D$4*$I19852)))-(EXP(-SIMULATION!$D$17*$J19862)/(1-EXP(-SIMULATION!$D$4*SIMULATION!$D$17))))</f>
        <v>4.2021341008940505</v>
      </c>
      <c r="L19862">
        <v>0.1661653054458139</v>
      </c>
      <c r="M19862">
        <f t="shared" ca="1" si="310"/>
        <v>4.9003829972933808</v>
      </c>
    </row>
    <row r="19863" spans="1:13" x14ac:dyDescent="0.25">
      <c r="A19863" s="9"/>
      <c r="H19863" s="9"/>
      <c r="J19863">
        <v>11</v>
      </c>
      <c r="K19863">
        <f ca="1">SIMULATION!$D$3*SIMULATION!$D$17/$H19852/(SIMULATION!$D$17-$I19852)*(((EXP(-$I19852*$J19863))/(1-EXP(-SIMULATION!$D$4*$I19852)))-(EXP(-SIMULATION!$D$17*$J19863)/(1-EXP(-SIMULATION!$D$4*SIMULATION!$D$17))))</f>
        <v>3.9742998211390179</v>
      </c>
      <c r="L19863">
        <v>-2.9341061028240384E-2</v>
      </c>
      <c r="M19863">
        <f t="shared" ca="1" si="310"/>
        <v>3.8576896475424531</v>
      </c>
    </row>
    <row r="19864" spans="1:13" x14ac:dyDescent="0.25">
      <c r="A19864" s="9"/>
      <c r="H19864" s="9"/>
      <c r="J19864">
        <v>12</v>
      </c>
      <c r="K19864">
        <f ca="1">SIMULATION!$D$3*SIMULATION!$D$17/$H19852/(SIMULATION!$D$17-$I19852)*(((EXP(-$I19852*$J19864))/(1-EXP(-SIMULATION!$D$4*$I19852)))-(EXP(-SIMULATION!$D$17*$J19864)/(1-EXP(-SIMULATION!$D$4*SIMULATION!$D$17))))</f>
        <v>3.7523511214801419</v>
      </c>
      <c r="L19864">
        <v>-0.11094688795449764</v>
      </c>
      <c r="M19864">
        <f t="shared" ca="1" si="310"/>
        <v>3.3360394420393509</v>
      </c>
    </row>
    <row r="19865" spans="1:13" x14ac:dyDescent="0.25">
      <c r="A19865" s="9"/>
      <c r="H19865" s="9"/>
      <c r="J19865">
        <v>13</v>
      </c>
      <c r="K19865">
        <f ca="1">SIMULATION!$D$3*SIMULATION!$D$17/$H19852/(SIMULATION!$D$17-$I19852)*(((EXP(-$I19852*$J19865))/(1-EXP(-SIMULATION!$D$4*$I19852)))-(EXP(-SIMULATION!$D$17*$J19865)/(1-EXP(-SIMULATION!$D$4*SIMULATION!$D$17))))</f>
        <v>3.5386750782596499</v>
      </c>
      <c r="L19865">
        <v>0.33423452370818812</v>
      </c>
      <c r="M19865">
        <f t="shared" ca="1" si="310"/>
        <v>4.7214224575997994</v>
      </c>
    </row>
    <row r="19866" spans="1:13" x14ac:dyDescent="0.25">
      <c r="A19866" s="9"/>
      <c r="H19866" s="9"/>
      <c r="J19866">
        <v>14</v>
      </c>
      <c r="K19866">
        <f ca="1">SIMULATION!$D$3*SIMULATION!$D$17/$H19852/(SIMULATION!$D$17-$I19852)*(((EXP(-$I19852*$J19866))/(1-EXP(-SIMULATION!$D$4*$I19852)))-(EXP(-SIMULATION!$D$17*$J19866)/(1-EXP(-SIMULATION!$D$4*SIMULATION!$D$17))))</f>
        <v>3.334534631976573</v>
      </c>
      <c r="L19866">
        <v>-0.11520186430227644</v>
      </c>
      <c r="M19866">
        <f t="shared" ca="1" si="310"/>
        <v>2.9503900257923665</v>
      </c>
    </row>
    <row r="19867" spans="1:13" x14ac:dyDescent="0.25">
      <c r="A19867" s="9"/>
      <c r="H19867" s="9"/>
      <c r="J19867">
        <v>15</v>
      </c>
      <c r="K19867">
        <f ca="1">SIMULATION!$D$3*SIMULATION!$D$17/$H19852/(SIMULATION!$D$17-$I19852)*(((EXP(-$I19852*$J19867))/(1-EXP(-SIMULATION!$D$4*$I19852)))-(EXP(-SIMULATION!$D$17*$J19867)/(1-EXP(-SIMULATION!$D$4*SIMULATION!$D$17))))</f>
        <v>3.1404881590149798</v>
      </c>
      <c r="L19867">
        <v>0.12731745701109126</v>
      </c>
      <c r="M19867">
        <f t="shared" ca="1" si="310"/>
        <v>3.540327125194211</v>
      </c>
    </row>
    <row r="19868" spans="1:13" x14ac:dyDescent="0.25">
      <c r="A19868" s="9"/>
      <c r="H19868" s="9"/>
      <c r="J19868">
        <v>16</v>
      </c>
      <c r="K19868">
        <f ca="1">SIMULATION!$D$3*SIMULATION!$D$17/$H19852/(SIMULATION!$D$17-$I19852)*(((EXP(-$I19852*$J19868))/(1-EXP(-SIMULATION!$D$4*$I19852)))-(EXP(-SIMULATION!$D$17*$J19868)/(1-EXP(-SIMULATION!$D$4*SIMULATION!$D$17))))</f>
        <v>2.9566574064397853</v>
      </c>
      <c r="L19868">
        <v>0.20415936163668988</v>
      </c>
      <c r="M19868">
        <f t="shared" ca="1" si="310"/>
        <v>3.5602866951169232</v>
      </c>
    </row>
    <row r="19869" spans="1:13" x14ac:dyDescent="0.25">
      <c r="A19869" s="9"/>
      <c r="H19869" s="9"/>
      <c r="J19869">
        <v>17</v>
      </c>
      <c r="K19869">
        <f ca="1">SIMULATION!$D$3*SIMULATION!$D$17/$H19852/(SIMULATION!$D$17-$I19852)*(((EXP(-$I19852*$J19869))/(1-EXP(-SIMULATION!$D$4*$I19852)))-(EXP(-SIMULATION!$D$17*$J19869)/(1-EXP(-SIMULATION!$D$4*SIMULATION!$D$17))))</f>
        <v>2.7828983096941129</v>
      </c>
      <c r="L19869">
        <v>6.4103938644502229E-2</v>
      </c>
      <c r="M19869">
        <f t="shared" ca="1" si="310"/>
        <v>2.9612930521926328</v>
      </c>
    </row>
    <row r="19870" spans="1:13" x14ac:dyDescent="0.25">
      <c r="A19870" s="9"/>
      <c r="H19870" s="9"/>
      <c r="J19870">
        <v>18</v>
      </c>
      <c r="K19870">
        <f ca="1">SIMULATION!$D$3*SIMULATION!$D$17/$H19852/(SIMULATION!$D$17-$I19852)*(((EXP(-$I19852*$J19870))/(1-EXP(-SIMULATION!$D$4*$I19852)))-(EXP(-SIMULATION!$D$17*$J19870)/(1-EXP(-SIMULATION!$D$4*SIMULATION!$D$17))))</f>
        <v>2.6189096275403934</v>
      </c>
      <c r="L19870">
        <v>1.2094053092936321E-2</v>
      </c>
      <c r="M19870">
        <f t="shared" ca="1" si="310"/>
        <v>2.6505828596214691</v>
      </c>
    </row>
    <row r="19871" spans="1:13" x14ac:dyDescent="0.25">
      <c r="A19871" s="9"/>
      <c r="H19871" s="9"/>
      <c r="J19871">
        <v>19</v>
      </c>
      <c r="K19871">
        <f ca="1">SIMULATION!$D$3*SIMULATION!$D$17/$H19852/(SIMULATION!$D$17-$I19852)*(((EXP(-$I19852*$J19871))/(1-EXP(-SIMULATION!$D$4*$I19852)))-(EXP(-SIMULATION!$D$17*$J19871)/(1-EXP(-SIMULATION!$D$4*SIMULATION!$D$17))))</f>
        <v>2.4643017779238079</v>
      </c>
      <c r="L19871">
        <v>6.6758197854048162E-3</v>
      </c>
      <c r="M19871">
        <f t="shared" ca="1" si="310"/>
        <v>2.4807530124900801</v>
      </c>
    </row>
    <row r="19872" spans="1:13" x14ac:dyDescent="0.25">
      <c r="A19872" s="9"/>
      <c r="H19872" s="9"/>
      <c r="J19872">
        <v>20</v>
      </c>
      <c r="K19872">
        <f ca="1">SIMULATION!$D$3*SIMULATION!$D$17/$H19852/(SIMULATION!$D$17-$I19852)*(((EXP(-$I19852*$J19872))/(1-EXP(-SIMULATION!$D$4*$I19852)))-(EXP(-SIMULATION!$D$17*$J19872)/(1-EXP(-SIMULATION!$D$4*SIMULATION!$D$17))))</f>
        <v>2.3186402158503125</v>
      </c>
      <c r="L19872">
        <v>-5.9536606914511313E-2</v>
      </c>
      <c r="M19872">
        <f t="shared" ca="1" si="310"/>
        <v>2.1805962447430547</v>
      </c>
    </row>
    <row r="19873" spans="1:13" x14ac:dyDescent="0.25">
      <c r="A19873" s="9"/>
      <c r="H19873" s="9"/>
      <c r="J19873">
        <v>21</v>
      </c>
      <c r="K19873">
        <f ca="1">SIMULATION!$D$3*SIMULATION!$D$17/$H19852/(SIMULATION!$D$17-$I19852)*(((EXP(-$I19852*$J19873))/(1-EXP(-SIMULATION!$D$4*$I19852)))-(EXP(-SIMULATION!$D$17*$J19873)/(1-EXP(-SIMULATION!$D$4*SIMULATION!$D$17))))</f>
        <v>2.1814725406594433</v>
      </c>
      <c r="L19873">
        <v>-4.3567552326077398E-3</v>
      </c>
      <c r="M19873">
        <f t="shared" ca="1" si="310"/>
        <v>2.1719683987531351</v>
      </c>
    </row>
    <row r="19874" spans="1:13" x14ac:dyDescent="0.25">
      <c r="A19874" s="9"/>
      <c r="H19874" s="9"/>
      <c r="J19874">
        <v>22</v>
      </c>
      <c r="K19874">
        <f ca="1">SIMULATION!$D$3*SIMULATION!$D$17/$H19852/(SIMULATION!$D$17-$I19852)*(((EXP(-$I19852*$J19874))/(1-EXP(-SIMULATION!$D$4*$I19852)))-(EXP(-SIMULATION!$D$17*$J19874)/(1-EXP(-SIMULATION!$D$4*SIMULATION!$D$17))))</f>
        <v>2.0523452176107297</v>
      </c>
      <c r="L19874">
        <v>4.3420630613241334E-2</v>
      </c>
      <c r="M19874">
        <f t="shared" ca="1" si="310"/>
        <v>2.1414593411954579</v>
      </c>
    </row>
    <row r="19875" spans="1:13" x14ac:dyDescent="0.25">
      <c r="A19875" s="9"/>
      <c r="H19875" s="9"/>
      <c r="J19875">
        <v>23</v>
      </c>
      <c r="K19875">
        <f ca="1">SIMULATION!$D$3*SIMULATION!$D$17/$H19852/(SIMULATION!$D$17-$I19852)*(((EXP(-$I19852*$J19875))/(1-EXP(-SIMULATION!$D$4*$I19852)))-(EXP(-SIMULATION!$D$17*$J19875)/(1-EXP(-SIMULATION!$D$4*SIMULATION!$D$17))))</f>
        <v>1.930813682557871</v>
      </c>
      <c r="L19875">
        <v>-8.879829864716135E-2</v>
      </c>
      <c r="M19875">
        <f t="shared" ca="1" si="310"/>
        <v>1.7593607125420718</v>
      </c>
    </row>
    <row r="19876" spans="1:13" x14ac:dyDescent="0.25">
      <c r="A19876" s="9"/>
      <c r="H19876" s="9"/>
      <c r="J19876">
        <v>24</v>
      </c>
      <c r="K19876">
        <f ca="1">SIMULATION!$D$3*SIMULATION!$D$17/$H19852/(SIMULATION!$D$17-$I19852)*(((EXP(-$I19852*$J19876))/(1-EXP(-SIMULATION!$D$4*$I19852)))-(EXP(-SIMULATION!$D$17*$J19876)/(1-EXP(-SIMULATION!$D$4*SIMULATION!$D$17))))</f>
        <v>1.8164482425516439</v>
      </c>
      <c r="L19876">
        <v>-0.3971201321971059</v>
      </c>
      <c r="M19876">
        <f t="shared" ca="1" si="310"/>
        <v>1.0951000763403345</v>
      </c>
    </row>
    <row r="19877" spans="1:13" x14ac:dyDescent="0.25">
      <c r="A19877" s="9">
        <v>796</v>
      </c>
      <c r="B19877" s="2">
        <f ca="1">NORMINV(RAND(),SIMULATION!D7,SIMULATION!D8)</f>
        <v>58.823166873682318</v>
      </c>
      <c r="C19877" s="2">
        <v>2</v>
      </c>
      <c r="D19877" s="2">
        <f ca="1">SIMULATION!$D$11*(1+(SIMULATION!$D$12*LN(1+$C19877)))*(1+(SIMULATION!$D$13*(($B19877/63.5)-1)))</f>
        <v>9.890751529545307</v>
      </c>
      <c r="E19877" s="2">
        <v>0.30319864602195878</v>
      </c>
      <c r="F19877" s="2">
        <f ca="1">D19877*(1+E19877)</f>
        <v>12.889614001443061</v>
      </c>
      <c r="G19877" s="2">
        <v>-7.3292426267261915E-2</v>
      </c>
      <c r="H19877" s="9">
        <f>SIMULATION!$D$15*EXP($G$19877)</f>
        <v>205.15495936162191</v>
      </c>
      <c r="I19877" s="2">
        <f ca="1">$F19877/$H19877</f>
        <v>6.2828673708651792E-2</v>
      </c>
      <c r="J19877">
        <v>0</v>
      </c>
      <c r="K19877">
        <f ca="1">SIMULATION!$D$3*SIMULATION!$D$17/$H19877/(SIMULATION!$D$17-$I19877)*(((EXP(-$I19877*$J19877))/(1-EXP(-SIMULATION!$D$4*$I19877)))-(EXP(-SIMULATION!$D$17*$J19877)/(1-EXP(-SIMULATION!$D$4*SIMULATION!$D$17))))</f>
        <v>0.88746800307581408</v>
      </c>
      <c r="L19877">
        <v>-0.6889579527561559</v>
      </c>
      <c r="M19877">
        <f t="shared" ca="1" si="310"/>
        <v>0.27603986454010737</v>
      </c>
    </row>
    <row r="19878" spans="1:13" x14ac:dyDescent="0.25">
      <c r="A19878" s="9"/>
      <c r="H19878" s="9"/>
      <c r="J19878">
        <v>1</v>
      </c>
      <c r="K19878">
        <f ca="1">SIMULATION!$D$3*SIMULATION!$D$17/$H19877/(SIMULATION!$D$17-$I19877)*(((EXP(-$I19877*$J19878))/(1-EXP(-SIMULATION!$D$4*$I19877)))-(EXP(-SIMULATION!$D$17*$J19878)/(1-EXP(-SIMULATION!$D$4*SIMULATION!$D$17))))</f>
        <v>1.764568995615353</v>
      </c>
      <c r="L19878">
        <v>0.22687468464840371</v>
      </c>
      <c r="M19878">
        <f t="shared" ca="1" si="310"/>
        <v>2.1649050300359369</v>
      </c>
    </row>
    <row r="19879" spans="1:13" x14ac:dyDescent="0.25">
      <c r="A19879" s="9"/>
      <c r="H19879" s="9"/>
      <c r="J19879">
        <v>2</v>
      </c>
      <c r="K19879">
        <f ca="1">SIMULATION!$D$3*SIMULATION!$D$17/$H19877/(SIMULATION!$D$17-$I19877)*(((EXP(-$I19877*$J19879))/(1-EXP(-SIMULATION!$D$4*$I19877)))-(EXP(-SIMULATION!$D$17*$J19879)/(1-EXP(-SIMULATION!$D$4*SIMULATION!$D$17))))</f>
        <v>2.2538140604815839</v>
      </c>
      <c r="L19879">
        <v>8.2434155903441816E-2</v>
      </c>
      <c r="M19879">
        <f t="shared" ca="1" si="310"/>
        <v>2.439605320120692</v>
      </c>
    </row>
    <row r="19880" spans="1:13" x14ac:dyDescent="0.25">
      <c r="A19880" s="9"/>
      <c r="H19880" s="9"/>
      <c r="J19880">
        <v>3</v>
      </c>
      <c r="K19880">
        <f ca="1">SIMULATION!$D$3*SIMULATION!$D$17/$H19877/(SIMULATION!$D$17-$I19877)*(((EXP(-$I19877*$J19880))/(1-EXP(-SIMULATION!$D$4*$I19877)))-(EXP(-SIMULATION!$D$17*$J19880)/(1-EXP(-SIMULATION!$D$4*SIMULATION!$D$17))))</f>
        <v>2.4989462071929966</v>
      </c>
      <c r="L19880">
        <v>0.20438110111474919</v>
      </c>
      <c r="M19880">
        <f t="shared" ca="1" si="310"/>
        <v>3.0096835846456274</v>
      </c>
    </row>
    <row r="19881" spans="1:13" x14ac:dyDescent="0.25">
      <c r="A19881" s="9"/>
      <c r="H19881" s="9"/>
      <c r="J19881">
        <v>4</v>
      </c>
      <c r="K19881">
        <f ca="1">SIMULATION!$D$3*SIMULATION!$D$17/$H19877/(SIMULATION!$D$17-$I19877)*(((EXP(-$I19877*$J19881))/(1-EXP(-SIMULATION!$D$4*$I19877)))-(EXP(-SIMULATION!$D$17*$J19881)/(1-EXP(-SIMULATION!$D$4*SIMULATION!$D$17))))</f>
        <v>2.5918093993910727</v>
      </c>
      <c r="L19881">
        <v>0.32930788978721165</v>
      </c>
      <c r="M19881">
        <f t="shared" ca="1" si="310"/>
        <v>3.4453126834352075</v>
      </c>
    </row>
    <row r="19882" spans="1:13" x14ac:dyDescent="0.25">
      <c r="A19882" s="9"/>
      <c r="H19882" s="9"/>
      <c r="J19882">
        <v>5</v>
      </c>
      <c r="K19882">
        <f ca="1">SIMULATION!$D$3*SIMULATION!$D$17/$H19877/(SIMULATION!$D$17-$I19877)*(((EXP(-$I19877*$J19882))/(1-EXP(-SIMULATION!$D$4*$I19877)))-(EXP(-SIMULATION!$D$17*$J19882)/(1-EXP(-SIMULATION!$D$4*SIMULATION!$D$17))))</f>
        <v>2.59100587686464</v>
      </c>
      <c r="L19882">
        <v>9.2236854669581377E-3</v>
      </c>
      <c r="M19882">
        <f t="shared" ca="1" si="310"/>
        <v>2.6149045001158795</v>
      </c>
    </row>
    <row r="19883" spans="1:13" x14ac:dyDescent="0.25">
      <c r="A19883" s="9"/>
      <c r="H19883" s="9"/>
      <c r="J19883">
        <v>6</v>
      </c>
      <c r="K19883">
        <f ca="1">SIMULATION!$D$3*SIMULATION!$D$17/$H19877/(SIMULATION!$D$17-$I19877)*(((EXP(-$I19877*$J19883))/(1-EXP(-SIMULATION!$D$4*$I19877)))-(EXP(-SIMULATION!$D$17*$J19883)/(1-EXP(-SIMULATION!$D$4*SIMULATION!$D$17))))</f>
        <v>2.5338512190213396</v>
      </c>
      <c r="L19883">
        <v>0.11113634584836092</v>
      </c>
      <c r="M19883">
        <f t="shared" ca="1" si="310"/>
        <v>2.8154541844267862</v>
      </c>
    </row>
    <row r="19884" spans="1:13" x14ac:dyDescent="0.25">
      <c r="A19884" s="9"/>
      <c r="H19884" s="9"/>
      <c r="J19884">
        <v>7</v>
      </c>
      <c r="K19884">
        <f ca="1">SIMULATION!$D$3*SIMULATION!$D$17/$H19877/(SIMULATION!$D$17-$I19877)*(((EXP(-$I19877*$J19884))/(1-EXP(-SIMULATION!$D$4*$I19877)))-(EXP(-SIMULATION!$D$17*$J19884)/(1-EXP(-SIMULATION!$D$4*SIMULATION!$D$17))))</f>
        <v>2.4440344993555119</v>
      </c>
      <c r="L19884">
        <v>-0.12890087841211678</v>
      </c>
      <c r="M19884">
        <f t="shared" ca="1" si="310"/>
        <v>2.1289963055190682</v>
      </c>
    </row>
    <row r="19885" spans="1:13" x14ac:dyDescent="0.25">
      <c r="A19885" s="9"/>
      <c r="H19885" s="9"/>
      <c r="J19885">
        <v>8</v>
      </c>
      <c r="K19885">
        <f ca="1">SIMULATION!$D$3*SIMULATION!$D$17/$H19877/(SIMULATION!$D$17-$I19877)*(((EXP(-$I19877*$J19885))/(1-EXP(-SIMULATION!$D$4*$I19877)))-(EXP(-SIMULATION!$D$17*$J19885)/(1-EXP(-SIMULATION!$D$4*SIMULATION!$D$17))))</f>
        <v>2.3365262152310997</v>
      </c>
      <c r="L19885">
        <v>-8.3649839461754222E-3</v>
      </c>
      <c r="M19885">
        <f t="shared" ca="1" si="310"/>
        <v>2.3169812109508734</v>
      </c>
    </row>
    <row r="19886" spans="1:13" x14ac:dyDescent="0.25">
      <c r="A19886" s="9"/>
      <c r="H19886" s="9"/>
      <c r="J19886">
        <v>9</v>
      </c>
      <c r="K19886">
        <f ca="1">SIMULATION!$D$3*SIMULATION!$D$17/$H19877/(SIMULATION!$D$17-$I19877)*(((EXP(-$I19877*$J19886))/(1-EXP(-SIMULATION!$D$4*$I19877)))-(EXP(-SIMULATION!$D$17*$J19886)/(1-EXP(-SIMULATION!$D$4*SIMULATION!$D$17))))</f>
        <v>2.2207225790538128</v>
      </c>
      <c r="L19886">
        <v>-0.2339575669545581</v>
      </c>
      <c r="M19886">
        <f t="shared" ca="1" si="310"/>
        <v>1.7011677275773314</v>
      </c>
    </row>
    <row r="19887" spans="1:13" x14ac:dyDescent="0.25">
      <c r="A19887" s="9"/>
      <c r="H19887" s="9"/>
      <c r="J19887">
        <v>10</v>
      </c>
      <c r="K19887">
        <f ca="1">SIMULATION!$D$3*SIMULATION!$D$17/$H19877/(SIMULATION!$D$17-$I19877)*(((EXP(-$I19877*$J19887))/(1-EXP(-SIMULATION!$D$4*$I19877)))-(EXP(-SIMULATION!$D$17*$J19887)/(1-EXP(-SIMULATION!$D$4*SIMULATION!$D$17))))</f>
        <v>2.1024596775128752</v>
      </c>
      <c r="L19887">
        <v>-9.5909184605404568E-2</v>
      </c>
      <c r="M19887">
        <f t="shared" ca="1" si="310"/>
        <v>1.9008144841768735</v>
      </c>
    </row>
    <row r="19888" spans="1:13" x14ac:dyDescent="0.25">
      <c r="A19888" s="9"/>
      <c r="H19888" s="9"/>
      <c r="J19888">
        <v>11</v>
      </c>
      <c r="K19888">
        <f ca="1">SIMULATION!$D$3*SIMULATION!$D$17/$H19877/(SIMULATION!$D$17-$I19877)*(((EXP(-$I19877*$J19888))/(1-EXP(-SIMULATION!$D$4*$I19877)))-(EXP(-SIMULATION!$D$17*$J19888)/(1-EXP(-SIMULATION!$D$4*SIMULATION!$D$17))))</f>
        <v>1.9853034622765848</v>
      </c>
      <c r="L19888">
        <v>-0.26814908888058919</v>
      </c>
      <c r="M19888">
        <f t="shared" ca="1" si="310"/>
        <v>1.4529461477156393</v>
      </c>
    </row>
    <row r="19889" spans="1:13" x14ac:dyDescent="0.25">
      <c r="A19889" s="9"/>
      <c r="H19889" s="9"/>
      <c r="J19889">
        <v>12</v>
      </c>
      <c r="K19889">
        <f ca="1">SIMULATION!$D$3*SIMULATION!$D$17/$H19877/(SIMULATION!$D$17-$I19877)*(((EXP(-$I19877*$J19889))/(1-EXP(-SIMULATION!$D$4*$I19877)))-(EXP(-SIMULATION!$D$17*$J19889)/(1-EXP(-SIMULATION!$D$4*SIMULATION!$D$17))))</f>
        <v>1.871375720445176</v>
      </c>
      <c r="L19889">
        <v>-0.14375882159782066</v>
      </c>
      <c r="M19889">
        <f t="shared" ca="1" si="310"/>
        <v>1.6023489521072047</v>
      </c>
    </row>
    <row r="19890" spans="1:13" x14ac:dyDescent="0.25">
      <c r="A19890" s="9"/>
      <c r="H19890" s="9"/>
      <c r="J19890">
        <v>13</v>
      </c>
      <c r="K19890">
        <f ca="1">SIMULATION!$D$3*SIMULATION!$D$17/$H19877/(SIMULATION!$D$17-$I19877)*(((EXP(-$I19877*$J19890))/(1-EXP(-SIMULATION!$D$4*$I19877)))-(EXP(-SIMULATION!$D$17*$J19890)/(1-EXP(-SIMULATION!$D$4*SIMULATION!$D$17))))</f>
        <v>1.7618827313968672</v>
      </c>
      <c r="L19890">
        <v>0.48947478453244403</v>
      </c>
      <c r="M19890">
        <f t="shared" ca="1" si="310"/>
        <v>2.6242799017187828</v>
      </c>
    </row>
    <row r="19891" spans="1:13" x14ac:dyDescent="0.25">
      <c r="A19891" s="9"/>
      <c r="H19891" s="9"/>
      <c r="J19891">
        <v>14</v>
      </c>
      <c r="K19891">
        <f ca="1">SIMULATION!$D$3*SIMULATION!$D$17/$H19877/(SIMULATION!$D$17-$I19877)*(((EXP(-$I19877*$J19891))/(1-EXP(-SIMULATION!$D$4*$I19877)))-(EXP(-SIMULATION!$D$17*$J19891)/(1-EXP(-SIMULATION!$D$4*SIMULATION!$D$17))))</f>
        <v>1.657453437139107</v>
      </c>
      <c r="L19891">
        <v>0.1533696111296225</v>
      </c>
      <c r="M19891">
        <f t="shared" ca="1" si="310"/>
        <v>1.911656426258588</v>
      </c>
    </row>
    <row r="19892" spans="1:13" x14ac:dyDescent="0.25">
      <c r="A19892" s="9"/>
      <c r="H19892" s="9"/>
      <c r="J19892">
        <v>15</v>
      </c>
      <c r="K19892">
        <f ca="1">SIMULATION!$D$3*SIMULATION!$D$17/$H19877/(SIMULATION!$D$17-$I19877)*(((EXP(-$I19877*$J19892))/(1-EXP(-SIMULATION!$D$4*$I19877)))-(EXP(-SIMULATION!$D$17*$J19892)/(1-EXP(-SIMULATION!$D$4*SIMULATION!$D$17))))</f>
        <v>1.5583555811796224</v>
      </c>
      <c r="L19892">
        <v>-3.1859377141594751E-2</v>
      </c>
      <c r="M19892">
        <f t="shared" ca="1" si="310"/>
        <v>1.5087073429981117</v>
      </c>
    </row>
    <row r="19893" spans="1:13" x14ac:dyDescent="0.25">
      <c r="A19893" s="9"/>
      <c r="H19893" s="9"/>
      <c r="J19893">
        <v>16</v>
      </c>
      <c r="K19893">
        <f ca="1">SIMULATION!$D$3*SIMULATION!$D$17/$H19877/(SIMULATION!$D$17-$I19877)*(((EXP(-$I19877*$J19893))/(1-EXP(-SIMULATION!$D$4*$I19877)))-(EXP(-SIMULATION!$D$17*$J19893)/(1-EXP(-SIMULATION!$D$4*SIMULATION!$D$17))))</f>
        <v>1.4646336813060321</v>
      </c>
      <c r="L19893">
        <v>0.13958990843735797</v>
      </c>
      <c r="M19893">
        <f t="shared" ca="1" si="310"/>
        <v>1.6690817627738117</v>
      </c>
    </row>
    <row r="19894" spans="1:13" x14ac:dyDescent="0.25">
      <c r="A19894" s="9"/>
      <c r="H19894" s="9"/>
      <c r="J19894">
        <v>17</v>
      </c>
      <c r="K19894">
        <f ca="1">SIMULATION!$D$3*SIMULATION!$D$17/$H19877/(SIMULATION!$D$17-$I19877)*(((EXP(-$I19877*$J19894))/(1-EXP(-SIMULATION!$D$4*$I19877)))-(EXP(-SIMULATION!$D$17*$J19894)/(1-EXP(-SIMULATION!$D$4*SIMULATION!$D$17))))</f>
        <v>1.376196944170353</v>
      </c>
      <c r="L19894">
        <v>-0.18021962198057517</v>
      </c>
      <c r="M19894">
        <f t="shared" ca="1" si="310"/>
        <v>1.1281792511211493</v>
      </c>
    </row>
    <row r="19895" spans="1:13" x14ac:dyDescent="0.25">
      <c r="A19895" s="9"/>
      <c r="H19895" s="9"/>
      <c r="J19895">
        <v>18</v>
      </c>
      <c r="K19895">
        <f ca="1">SIMULATION!$D$3*SIMULATION!$D$17/$H19877/(SIMULATION!$D$17-$I19877)*(((EXP(-$I19877*$J19895))/(1-EXP(-SIMULATION!$D$4*$I19877)))-(EXP(-SIMULATION!$D$17*$J19895)/(1-EXP(-SIMULATION!$D$4*SIMULATION!$D$17))))</f>
        <v>1.2928751319195702</v>
      </c>
      <c r="L19895">
        <v>0.11307888834476565</v>
      </c>
      <c r="M19895">
        <f t="shared" ca="1" si="310"/>
        <v>1.4390720146056273</v>
      </c>
    </row>
    <row r="19896" spans="1:13" x14ac:dyDescent="0.25">
      <c r="A19896" s="9"/>
      <c r="H19896" s="9"/>
      <c r="J19896">
        <v>19</v>
      </c>
      <c r="K19896">
        <f ca="1">SIMULATION!$D$3*SIMULATION!$D$17/$H19877/(SIMULATION!$D$17-$I19877)*(((EXP(-$I19877*$J19896))/(1-EXP(-SIMULATION!$D$4*$I19877)))-(EXP(-SIMULATION!$D$17*$J19896)/(1-EXP(-SIMULATION!$D$4*SIMULATION!$D$17))))</f>
        <v>1.2144539204114846</v>
      </c>
      <c r="L19896">
        <v>-9.4611195636262385E-2</v>
      </c>
      <c r="M19896">
        <f t="shared" ca="1" si="310"/>
        <v>1.0995529829562078</v>
      </c>
    </row>
    <row r="19897" spans="1:13" x14ac:dyDescent="0.25">
      <c r="A19897" s="9"/>
      <c r="H19897" s="9"/>
      <c r="J19897">
        <v>20</v>
      </c>
      <c r="K19897">
        <f ca="1">SIMULATION!$D$3*SIMULATION!$D$17/$H19877/(SIMULATION!$D$17-$I19877)*(((EXP(-$I19877*$J19897))/(1-EXP(-SIMULATION!$D$4*$I19877)))-(EXP(-SIMULATION!$D$17*$J19897)/(1-EXP(-SIMULATION!$D$4*SIMULATION!$D$17))))</f>
        <v>1.1406971420854908</v>
      </c>
      <c r="L19897">
        <v>0.42933210587206178</v>
      </c>
      <c r="M19897">
        <f t="shared" ca="1" si="310"/>
        <v>1.6304350482592971</v>
      </c>
    </row>
    <row r="19898" spans="1:13" x14ac:dyDescent="0.25">
      <c r="A19898" s="9"/>
      <c r="H19898" s="9"/>
      <c r="J19898">
        <v>21</v>
      </c>
      <c r="K19898">
        <f ca="1">SIMULATION!$D$3*SIMULATION!$D$17/$H19877/(SIMULATION!$D$17-$I19877)*(((EXP(-$I19877*$J19898))/(1-EXP(-SIMULATION!$D$4*$I19877)))-(EXP(-SIMULATION!$D$17*$J19898)/(1-EXP(-SIMULATION!$D$4*SIMULATION!$D$17))))</f>
        <v>1.0713606495059425</v>
      </c>
      <c r="L19898">
        <v>0.25394887611998607</v>
      </c>
      <c r="M19898">
        <f t="shared" ca="1" si="310"/>
        <v>1.3434314823671549</v>
      </c>
    </row>
    <row r="19899" spans="1:13" x14ac:dyDescent="0.25">
      <c r="A19899" s="9"/>
      <c r="H19899" s="9"/>
      <c r="J19899">
        <v>22</v>
      </c>
      <c r="K19899">
        <f ca="1">SIMULATION!$D$3*SIMULATION!$D$17/$H19877/(SIMULATION!$D$17-$I19877)*(((EXP(-$I19877*$J19899))/(1-EXP(-SIMULATION!$D$4*$I19877)))-(EXP(-SIMULATION!$D$17*$J19899)/(1-EXP(-SIMULATION!$D$4*SIMULATION!$D$17))))</f>
        <v>1.0062008329923011</v>
      </c>
      <c r="L19899">
        <v>-0.14514172504642328</v>
      </c>
      <c r="M19899">
        <f t="shared" ca="1" si="310"/>
        <v>0.8601591083486505</v>
      </c>
    </row>
    <row r="19900" spans="1:13" x14ac:dyDescent="0.25">
      <c r="A19900" s="9"/>
      <c r="H19900" s="9"/>
      <c r="J19900">
        <v>23</v>
      </c>
      <c r="K19900">
        <f ca="1">SIMULATION!$D$3*SIMULATION!$D$17/$H19877/(SIMULATION!$D$17-$I19877)*(((EXP(-$I19877*$J19900))/(1-EXP(-SIMULATION!$D$4*$I19877)))-(EXP(-SIMULATION!$D$17*$J19900)/(1-EXP(-SIMULATION!$D$4*SIMULATION!$D$17))))</f>
        <v>0.94497973477444119</v>
      </c>
      <c r="L19900">
        <v>0.13676976898109272</v>
      </c>
      <c r="M19900">
        <f t="shared" ca="1" si="310"/>
        <v>1.0742243947913559</v>
      </c>
    </row>
    <row r="19901" spans="1:13" x14ac:dyDescent="0.25">
      <c r="A19901" s="9"/>
      <c r="H19901" s="9"/>
      <c r="J19901">
        <v>24</v>
      </c>
      <c r="K19901">
        <f ca="1">SIMULATION!$D$3*SIMULATION!$D$17/$H19877/(SIMULATION!$D$17-$I19877)*(((EXP(-$I19877*$J19901))/(1-EXP(-SIMULATION!$D$4*$I19877)))-(EXP(-SIMULATION!$D$17*$J19901)/(1-EXP(-SIMULATION!$D$4*SIMULATION!$D$17))))</f>
        <v>0.88746800307581408</v>
      </c>
      <c r="L19901">
        <v>-1.1248699174598621E-2</v>
      </c>
      <c r="M19901">
        <f t="shared" ca="1" si="310"/>
        <v>0.8774851424821325</v>
      </c>
    </row>
    <row r="19902" spans="1:13" x14ac:dyDescent="0.25">
      <c r="A19902" s="9">
        <v>797</v>
      </c>
      <c r="B19902" s="2">
        <f ca="1">NORMINV(RAND(),SIMULATION!D7,SIMULATION!D8)</f>
        <v>56.761132538136849</v>
      </c>
      <c r="C19902" s="2">
        <v>2</v>
      </c>
      <c r="D19902" s="2">
        <f ca="1">SIMULATION!$D$11*(1+(SIMULATION!$D$12*LN(1+$C19902)))*(1+(SIMULATION!$D$13*(($B19902/63.5)-1)))</f>
        <v>9.7376212776165616</v>
      </c>
      <c r="E19902" s="2">
        <v>6.7452679986545666E-2</v>
      </c>
      <c r="F19902" s="2">
        <f ca="1">D19902*(1+E19902)</f>
        <v>10.394449929485809</v>
      </c>
      <c r="G19902" s="2">
        <v>0.14310095883818022</v>
      </c>
      <c r="H19902" s="9">
        <f>SIMULATION!$D$15*EXP($G$19902)</f>
        <v>254.71849088139496</v>
      </c>
      <c r="I19902" s="2">
        <f ca="1">$F19902/$H19902</f>
        <v>4.0807598590578163E-2</v>
      </c>
      <c r="J19902">
        <v>0</v>
      </c>
      <c r="K19902">
        <f ca="1">SIMULATION!$D$3*SIMULATION!$D$17/$H19902/(SIMULATION!$D$17-$I19902)*(((EXP(-$I19902*$J19902))/(1-EXP(-SIMULATION!$D$4*$I19902)))-(EXP(-SIMULATION!$D$17*$J19902)/(1-EXP(-SIMULATION!$D$4*SIMULATION!$D$17))))</f>
        <v>1.4296000657958972</v>
      </c>
      <c r="L19902">
        <v>0.33960719818529822</v>
      </c>
      <c r="M19902">
        <f t="shared" ca="1" si="310"/>
        <v>1.9151025386663596</v>
      </c>
    </row>
    <row r="19903" spans="1:13" x14ac:dyDescent="0.25">
      <c r="A19903" s="9"/>
      <c r="H19903" s="9"/>
      <c r="J19903">
        <v>1</v>
      </c>
      <c r="K19903">
        <f ca="1">SIMULATION!$D$3*SIMULATION!$D$17/$H19902/(SIMULATION!$D$17-$I19902)*(((EXP(-$I19902*$J19903))/(1-EXP(-SIMULATION!$D$4*$I19902)))-(EXP(-SIMULATION!$D$17*$J19903)/(1-EXP(-SIMULATION!$D$4*SIMULATION!$D$17))))</f>
        <v>2.1312452660304548</v>
      </c>
      <c r="L19903">
        <v>-0.19253612726582855</v>
      </c>
      <c r="M19903">
        <f t="shared" ca="1" si="310"/>
        <v>1.7209035562553205</v>
      </c>
    </row>
    <row r="19904" spans="1:13" x14ac:dyDescent="0.25">
      <c r="A19904" s="9"/>
      <c r="H19904" s="9"/>
      <c r="J19904">
        <v>2</v>
      </c>
      <c r="K19904">
        <f ca="1">SIMULATION!$D$3*SIMULATION!$D$17/$H19902/(SIMULATION!$D$17-$I19902)*(((EXP(-$I19902*$J19904))/(1-EXP(-SIMULATION!$D$4*$I19902)))-(EXP(-SIMULATION!$D$17*$J19904)/(1-EXP(-SIMULATION!$D$4*SIMULATION!$D$17))))</f>
        <v>2.5322884231791707</v>
      </c>
      <c r="L19904">
        <v>0.11052565144125674</v>
      </c>
      <c r="M19904">
        <f t="shared" ca="1" si="310"/>
        <v>2.8121712507882011</v>
      </c>
    </row>
    <row r="19905" spans="1:13" x14ac:dyDescent="0.25">
      <c r="A19905" s="9"/>
      <c r="H19905" s="9"/>
      <c r="J19905">
        <v>3</v>
      </c>
      <c r="K19905">
        <f ca="1">SIMULATION!$D$3*SIMULATION!$D$17/$H19902/(SIMULATION!$D$17-$I19902)*(((EXP(-$I19902*$J19905))/(1-EXP(-SIMULATION!$D$4*$I19902)))-(EXP(-SIMULATION!$D$17*$J19905)/(1-EXP(-SIMULATION!$D$4*SIMULATION!$D$17))))</f>
        <v>2.7426413470093425</v>
      </c>
      <c r="L19905">
        <v>-3.3749612031975247E-2</v>
      </c>
      <c r="M19905">
        <f t="shared" ca="1" si="310"/>
        <v>2.6500782656049231</v>
      </c>
    </row>
    <row r="19906" spans="1:13" x14ac:dyDescent="0.25">
      <c r="A19906" s="9"/>
      <c r="H19906" s="9"/>
      <c r="J19906">
        <v>4</v>
      </c>
      <c r="K19906">
        <f ca="1">SIMULATION!$D$3*SIMULATION!$D$17/$H19902/(SIMULATION!$D$17-$I19902)*(((EXP(-$I19902*$J19906))/(1-EXP(-SIMULATION!$D$4*$I19902)))-(EXP(-SIMULATION!$D$17*$J19906)/(1-EXP(-SIMULATION!$D$4*SIMULATION!$D$17))))</f>
        <v>2.8326605061604746</v>
      </c>
      <c r="L19906">
        <v>0.10245238766941857</v>
      </c>
      <c r="M19906">
        <f t="shared" ca="1" si="310"/>
        <v>3.1228733384734788</v>
      </c>
    </row>
    <row r="19907" spans="1:13" x14ac:dyDescent="0.25">
      <c r="A19907" s="9"/>
      <c r="H19907" s="9"/>
      <c r="J19907">
        <v>5</v>
      </c>
      <c r="K19907">
        <f ca="1">SIMULATION!$D$3*SIMULATION!$D$17/$H19902/(SIMULATION!$D$17-$I19902)*(((EXP(-$I19902*$J19907))/(1-EXP(-SIMULATION!$D$4*$I19902)))-(EXP(-SIMULATION!$D$17*$J19907)/(1-EXP(-SIMULATION!$D$4*SIMULATION!$D$17))))</f>
        <v>2.8473574528482701</v>
      </c>
      <c r="L19907">
        <v>-0.17620198046915572</v>
      </c>
      <c r="M19907">
        <f t="shared" ref="M19907:M19970" ca="1" si="311">$K19907*(1+$L19907)</f>
        <v>2.3456474305527943</v>
      </c>
    </row>
    <row r="19908" spans="1:13" x14ac:dyDescent="0.25">
      <c r="A19908" s="9"/>
      <c r="H19908" s="9"/>
      <c r="J19908">
        <v>6</v>
      </c>
      <c r="K19908">
        <f ca="1">SIMULATION!$D$3*SIMULATION!$D$17/$H19902/(SIMULATION!$D$17-$I19902)*(((EXP(-$I19902*$J19908))/(1-EXP(-SIMULATION!$D$4*$I19902)))-(EXP(-SIMULATION!$D$17*$J19908)/(1-EXP(-SIMULATION!$D$4*SIMULATION!$D$17))))</f>
        <v>2.8155050837739055</v>
      </c>
      <c r="L19908">
        <v>-0.66941515393195949</v>
      </c>
      <c r="M19908">
        <f t="shared" ca="1" si="311"/>
        <v>0.93076331472318208</v>
      </c>
    </row>
    <row r="19909" spans="1:13" x14ac:dyDescent="0.25">
      <c r="A19909" s="9"/>
      <c r="H19909" s="9"/>
      <c r="J19909">
        <v>7</v>
      </c>
      <c r="K19909">
        <f ca="1">SIMULATION!$D$3*SIMULATION!$D$17/$H19902/(SIMULATION!$D$17-$I19902)*(((EXP(-$I19902*$J19909))/(1-EXP(-SIMULATION!$D$4*$I19902)))-(EXP(-SIMULATION!$D$17*$J19909)/(1-EXP(-SIMULATION!$D$4*SIMULATION!$D$17))))</f>
        <v>2.755473033931636</v>
      </c>
      <c r="L19909">
        <v>-5.5130809709067169E-2</v>
      </c>
      <c r="M19909">
        <f t="shared" ca="1" si="311"/>
        <v>2.6035615744394849</v>
      </c>
    </row>
    <row r="19910" spans="1:13" x14ac:dyDescent="0.25">
      <c r="A19910" s="9"/>
      <c r="H19910" s="9"/>
      <c r="J19910">
        <v>8</v>
      </c>
      <c r="K19910">
        <f ca="1">SIMULATION!$D$3*SIMULATION!$D$17/$H19902/(SIMULATION!$D$17-$I19902)*(((EXP(-$I19902*$J19910))/(1-EXP(-SIMULATION!$D$4*$I19902)))-(EXP(-SIMULATION!$D$17*$J19910)/(1-EXP(-SIMULATION!$D$4*SIMULATION!$D$17))))</f>
        <v>2.6789670241422079</v>
      </c>
      <c r="L19910">
        <v>0.37399736448493182</v>
      </c>
      <c r="M19910">
        <f t="shared" ca="1" si="311"/>
        <v>3.6808936307134341</v>
      </c>
    </row>
    <row r="19911" spans="1:13" x14ac:dyDescent="0.25">
      <c r="A19911" s="9"/>
      <c r="H19911" s="9"/>
      <c r="J19911">
        <v>9</v>
      </c>
      <c r="K19911">
        <f ca="1">SIMULATION!$D$3*SIMULATION!$D$17/$H19902/(SIMULATION!$D$17-$I19902)*(((EXP(-$I19902*$J19911))/(1-EXP(-SIMULATION!$D$4*$I19902)))-(EXP(-SIMULATION!$D$17*$J19911)/(1-EXP(-SIMULATION!$D$4*SIMULATION!$D$17))))</f>
        <v>2.5934250158276506</v>
      </c>
      <c r="L19911">
        <v>-0.25204016341367197</v>
      </c>
      <c r="M19911">
        <f t="shared" ca="1" si="311"/>
        <v>1.9397777510373448</v>
      </c>
    </row>
    <row r="19912" spans="1:13" x14ac:dyDescent="0.25">
      <c r="A19912" s="9"/>
      <c r="H19912" s="9"/>
      <c r="J19912">
        <v>10</v>
      </c>
      <c r="K19912">
        <f ca="1">SIMULATION!$D$3*SIMULATION!$D$17/$H19902/(SIMULATION!$D$17-$I19902)*(((EXP(-$I19902*$J19912))/(1-EXP(-SIMULATION!$D$4*$I19902)))-(EXP(-SIMULATION!$D$17*$J19912)/(1-EXP(-SIMULATION!$D$4*SIMULATION!$D$17))))</f>
        <v>2.5035526196534703</v>
      </c>
      <c r="L19912">
        <v>-0.11739602756484555</v>
      </c>
      <c r="M19912">
        <f t="shared" ca="1" si="311"/>
        <v>2.2096454873065903</v>
      </c>
    </row>
    <row r="19913" spans="1:13" x14ac:dyDescent="0.25">
      <c r="A19913" s="9"/>
      <c r="H19913" s="9"/>
      <c r="J19913">
        <v>11</v>
      </c>
      <c r="K19913">
        <f ca="1">SIMULATION!$D$3*SIMULATION!$D$17/$H19902/(SIMULATION!$D$17-$I19902)*(((EXP(-$I19902*$J19913))/(1-EXP(-SIMULATION!$D$4*$I19902)))-(EXP(-SIMULATION!$D$17*$J19913)/(1-EXP(-SIMULATION!$D$4*SIMULATION!$D$17))))</f>
        <v>2.4123069213723971</v>
      </c>
      <c r="L19913">
        <v>-4.4681487693980088E-2</v>
      </c>
      <c r="M19913">
        <f t="shared" ca="1" si="311"/>
        <v>2.3045214593509935</v>
      </c>
    </row>
    <row r="19914" spans="1:13" x14ac:dyDescent="0.25">
      <c r="A19914" s="9"/>
      <c r="H19914" s="9"/>
      <c r="J19914">
        <v>12</v>
      </c>
      <c r="K19914">
        <f ca="1">SIMULATION!$D$3*SIMULATION!$D$17/$H19902/(SIMULATION!$D$17-$I19902)*(((EXP(-$I19902*$J19914))/(1-EXP(-SIMULATION!$D$4*$I19902)))-(EXP(-SIMULATION!$D$17*$J19914)/(1-EXP(-SIMULATION!$D$4*SIMULATION!$D$17))))</f>
        <v>2.3215268440707391</v>
      </c>
      <c r="L19914">
        <v>-0.31556594066381072</v>
      </c>
      <c r="M19914">
        <f t="shared" ca="1" si="311"/>
        <v>1.5889320417452684</v>
      </c>
    </row>
    <row r="19915" spans="1:13" x14ac:dyDescent="0.25">
      <c r="A19915" s="9"/>
      <c r="H19915" s="9"/>
      <c r="J19915">
        <v>13</v>
      </c>
      <c r="K19915">
        <f ca="1">SIMULATION!$D$3*SIMULATION!$D$17/$H19902/(SIMULATION!$D$17-$I19902)*(((EXP(-$I19902*$J19915))/(1-EXP(-SIMULATION!$D$4*$I19902)))-(EXP(-SIMULATION!$D$17*$J19915)/(1-EXP(-SIMULATION!$D$4*SIMULATION!$D$17))))</f>
        <v>2.2323370062490122</v>
      </c>
      <c r="L19915">
        <v>-0.59245278686105363</v>
      </c>
      <c r="M19915">
        <f t="shared" ca="1" si="311"/>
        <v>0.90978272568372365</v>
      </c>
    </row>
    <row r="19916" spans="1:13" x14ac:dyDescent="0.25">
      <c r="A19916" s="9"/>
      <c r="H19916" s="9"/>
      <c r="J19916">
        <v>14</v>
      </c>
      <c r="K19916">
        <f ca="1">SIMULATION!$D$3*SIMULATION!$D$17/$H19902/(SIMULATION!$D$17-$I19902)*(((EXP(-$I19902*$J19916))/(1-EXP(-SIMULATION!$D$4*$I19902)))-(EXP(-SIMULATION!$D$17*$J19916)/(1-EXP(-SIMULATION!$D$4*SIMULATION!$D$17))))</f>
        <v>2.1454064342672345</v>
      </c>
      <c r="L19916">
        <v>0.10675210799788103</v>
      </c>
      <c r="M19916">
        <f t="shared" ca="1" si="311"/>
        <v>2.3744330936374793</v>
      </c>
    </row>
    <row r="19917" spans="1:13" x14ac:dyDescent="0.25">
      <c r="A19917" s="9"/>
      <c r="H19917" s="9"/>
      <c r="J19917">
        <v>15</v>
      </c>
      <c r="K19917">
        <f ca="1">SIMULATION!$D$3*SIMULATION!$D$17/$H19902/(SIMULATION!$D$17-$I19902)*(((EXP(-$I19902*$J19917))/(1-EXP(-SIMULATION!$D$4*$I19902)))-(EXP(-SIMULATION!$D$17*$J19917)/(1-EXP(-SIMULATION!$D$4*SIMULATION!$D$17))))</f>
        <v>2.0611142655269794</v>
      </c>
      <c r="L19917">
        <v>-0.16814103233807781</v>
      </c>
      <c r="M19917">
        <f t="shared" ca="1" si="311"/>
        <v>1.714556385154534</v>
      </c>
    </row>
    <row r="19918" spans="1:13" x14ac:dyDescent="0.25">
      <c r="A19918" s="9"/>
      <c r="H19918" s="9"/>
      <c r="J19918">
        <v>16</v>
      </c>
      <c r="K19918">
        <f ca="1">SIMULATION!$D$3*SIMULATION!$D$17/$H19902/(SIMULATION!$D$17-$I19902)*(((EXP(-$I19902*$J19918))/(1-EXP(-SIMULATION!$D$4*$I19902)))-(EXP(-SIMULATION!$D$17*$J19918)/(1-EXP(-SIMULATION!$D$4*SIMULATION!$D$17))))</f>
        <v>1.9796558524997849</v>
      </c>
      <c r="L19918">
        <v>1.5776389780125171E-2</v>
      </c>
      <c r="M19918">
        <f t="shared" ca="1" si="311"/>
        <v>2.0108876748593274</v>
      </c>
    </row>
    <row r="19919" spans="1:13" x14ac:dyDescent="0.25">
      <c r="A19919" s="9"/>
      <c r="H19919" s="9"/>
      <c r="J19919">
        <v>17</v>
      </c>
      <c r="K19919">
        <f ca="1">SIMULATION!$D$3*SIMULATION!$D$17/$H19902/(SIMULATION!$D$17-$I19902)*(((EXP(-$I19902*$J19919))/(1-EXP(-SIMULATION!$D$4*$I19902)))-(EXP(-SIMULATION!$D$17*$J19919)/(1-EXP(-SIMULATION!$D$4*SIMULATION!$D$17))))</f>
        <v>1.9011106774736788</v>
      </c>
      <c r="L19919">
        <v>-9.311328826733424E-2</v>
      </c>
      <c r="M19919">
        <f t="shared" ca="1" si="311"/>
        <v>1.724092010933965</v>
      </c>
    </row>
    <row r="19920" spans="1:13" x14ac:dyDescent="0.25">
      <c r="A19920" s="9"/>
      <c r="H19920" s="9"/>
      <c r="J19920">
        <v>18</v>
      </c>
      <c r="K19920">
        <f ca="1">SIMULATION!$D$3*SIMULATION!$D$17/$H19902/(SIMULATION!$D$17-$I19902)*(((EXP(-$I19902*$J19920))/(1-EXP(-SIMULATION!$D$4*$I19902)))-(EXP(-SIMULATION!$D$17*$J19920)/(1-EXP(-SIMULATION!$D$4*SIMULATION!$D$17))))</f>
        <v>1.8254857978513059</v>
      </c>
      <c r="L19920">
        <v>-0.21441479168461866</v>
      </c>
      <c r="M19920">
        <f t="shared" ca="1" si="311"/>
        <v>1.4340746407817884</v>
      </c>
    </row>
    <row r="19921" spans="1:13" x14ac:dyDescent="0.25">
      <c r="A19921" s="9"/>
      <c r="H19921" s="9"/>
      <c r="J19921">
        <v>19</v>
      </c>
      <c r="K19921">
        <f ca="1">SIMULATION!$D$3*SIMULATION!$D$17/$H19902/(SIMULATION!$D$17-$I19902)*(((EXP(-$I19902*$J19921))/(1-EXP(-SIMULATION!$D$4*$I19902)))-(EXP(-SIMULATION!$D$17*$J19921)/(1-EXP(-SIMULATION!$D$4*SIMULATION!$D$17))))</f>
        <v>1.7527436138752679</v>
      </c>
      <c r="L19921">
        <v>0.44946255033934873</v>
      </c>
      <c r="M19921">
        <f t="shared" ca="1" si="311"/>
        <v>2.5405362286586528</v>
      </c>
    </row>
    <row r="19922" spans="1:13" x14ac:dyDescent="0.25">
      <c r="A19922" s="9"/>
      <c r="H19922" s="9"/>
      <c r="J19922">
        <v>20</v>
      </c>
      <c r="K19922">
        <f ca="1">SIMULATION!$D$3*SIMULATION!$D$17/$H19902/(SIMULATION!$D$17-$I19902)*(((EXP(-$I19902*$J19922))/(1-EXP(-SIMULATION!$D$4*$I19902)))-(EXP(-SIMULATION!$D$17*$J19922)/(1-EXP(-SIMULATION!$D$4*SIMULATION!$D$17))))</f>
        <v>1.6828195927062668</v>
      </c>
      <c r="L19922">
        <v>6.9344950406636977E-2</v>
      </c>
      <c r="M19922">
        <f t="shared" ca="1" si="311"/>
        <v>1.7995146339057999</v>
      </c>
    </row>
    <row r="19923" spans="1:13" x14ac:dyDescent="0.25">
      <c r="A19923" s="9"/>
      <c r="H19923" s="9"/>
      <c r="J19923">
        <v>21</v>
      </c>
      <c r="K19923">
        <f ca="1">SIMULATION!$D$3*SIMULATION!$D$17/$H19902/(SIMULATION!$D$17-$I19902)*(((EXP(-$I19902*$J19923))/(1-EXP(-SIMULATION!$D$4*$I19902)))-(EXP(-SIMULATION!$D$17*$J19923)/(1-EXP(-SIMULATION!$D$4*SIMULATION!$D$17))))</f>
        <v>1.6156335590935118</v>
      </c>
      <c r="L19923">
        <v>-0.43004615310112787</v>
      </c>
      <c r="M19923">
        <f t="shared" ca="1" si="311"/>
        <v>0.92083656218426324</v>
      </c>
    </row>
    <row r="19924" spans="1:13" x14ac:dyDescent="0.25">
      <c r="A19924" s="9"/>
      <c r="H19924" s="9"/>
      <c r="J19924">
        <v>22</v>
      </c>
      <c r="K19924">
        <f ca="1">SIMULATION!$D$3*SIMULATION!$D$17/$H19902/(SIMULATION!$D$17-$I19902)*(((EXP(-$I19902*$J19924))/(1-EXP(-SIMULATION!$D$4*$I19902)))-(EXP(-SIMULATION!$D$17*$J19924)/(1-EXP(-SIMULATION!$D$4*SIMULATION!$D$17))))</f>
        <v>1.5510968660543094</v>
      </c>
      <c r="L19924">
        <v>9.1485869555312113E-2</v>
      </c>
      <c r="M19924">
        <f t="shared" ca="1" si="311"/>
        <v>1.6930003116098071</v>
      </c>
    </row>
    <row r="19925" spans="1:13" x14ac:dyDescent="0.25">
      <c r="A19925" s="9"/>
      <c r="H19925" s="9"/>
      <c r="J19925">
        <v>23</v>
      </c>
      <c r="K19925">
        <f ca="1">SIMULATION!$D$3*SIMULATION!$D$17/$H19902/(SIMULATION!$D$17-$I19902)*(((EXP(-$I19902*$J19925))/(1-EXP(-SIMULATION!$D$4*$I19902)))-(EXP(-SIMULATION!$D$17*$J19925)/(1-EXP(-SIMULATION!$D$4*SIMULATION!$D$17))))</f>
        <v>1.4891169279488681</v>
      </c>
      <c r="L19925">
        <v>2.3644850912577617E-3</v>
      </c>
      <c r="M19925">
        <f t="shared" ca="1" si="311"/>
        <v>1.4926379227241429</v>
      </c>
    </row>
    <row r="19926" spans="1:13" x14ac:dyDescent="0.25">
      <c r="A19926" s="9"/>
      <c r="H19926" s="9"/>
      <c r="J19926">
        <v>24</v>
      </c>
      <c r="K19926">
        <f ca="1">SIMULATION!$D$3*SIMULATION!$D$17/$H19902/(SIMULATION!$D$17-$I19902)*(((EXP(-$I19902*$J19926))/(1-EXP(-SIMULATION!$D$4*$I19902)))-(EXP(-SIMULATION!$D$17*$J19926)/(1-EXP(-SIMULATION!$D$4*SIMULATION!$D$17))))</f>
        <v>1.4296000657958972</v>
      </c>
      <c r="L19926">
        <v>0.24592475875907924</v>
      </c>
      <c r="M19926">
        <f t="shared" ca="1" si="311"/>
        <v>1.7811741170987168</v>
      </c>
    </row>
    <row r="19927" spans="1:13" x14ac:dyDescent="0.25">
      <c r="A19927" s="9">
        <v>798</v>
      </c>
      <c r="B19927" s="2">
        <f ca="1">NORMINV(RAND(),SIMULATION!D7,SIMULATION!D8)</f>
        <v>60.943265924610223</v>
      </c>
      <c r="C19927" s="2">
        <v>2</v>
      </c>
      <c r="D19927" s="2">
        <f ca="1">SIMULATION!$D$11*(1+(SIMULATION!$D$12*LN(1+$C19927)))*(1+(SIMULATION!$D$13*(($B19927/63.5)-1)))</f>
        <v>10.048193768108522</v>
      </c>
      <c r="E19927" s="2">
        <v>-0.13077118658837042</v>
      </c>
      <c r="F19927" s="2">
        <f ca="1">D19927*(1+E19927)</f>
        <v>8.7341795459831015</v>
      </c>
      <c r="G19927" s="2">
        <v>0.79300729149407334</v>
      </c>
      <c r="H19927" s="9">
        <f>SIMULATION!$D$15*EXP($G$19927)</f>
        <v>487.87796881424578</v>
      </c>
      <c r="I19927" s="2">
        <f ca="1">$F19927/$H19927</f>
        <v>1.7902385646170766E-2</v>
      </c>
      <c r="J19927">
        <v>0</v>
      </c>
      <c r="K19927">
        <f ca="1">SIMULATION!$D$3*SIMULATION!$D$17/$H19927/(SIMULATION!$D$17-$I19927)*(((EXP(-$I19927*$J19927))/(1-EXP(-SIMULATION!$D$4*$I19927)))-(EXP(-SIMULATION!$D$17*$J19927)/(1-EXP(-SIMULATION!$D$4*SIMULATION!$D$17))))</f>
        <v>2.1883789437125358</v>
      </c>
      <c r="L19927">
        <v>-0.52616537865986635</v>
      </c>
      <c r="M19927">
        <f t="shared" ca="1" si="311"/>
        <v>1.0369297081427511</v>
      </c>
    </row>
    <row r="19928" spans="1:13" x14ac:dyDescent="0.25">
      <c r="A19928" s="9"/>
      <c r="H19928" s="9"/>
      <c r="J19928">
        <v>1</v>
      </c>
      <c r="K19928">
        <f ca="1">SIMULATION!$D$3*SIMULATION!$D$17/$H19927/(SIMULATION!$D$17-$I19927)*(((EXP(-$I19927*$J19928))/(1-EXP(-SIMULATION!$D$4*$I19927)))-(EXP(-SIMULATION!$D$17*$J19928)/(1-EXP(-SIMULATION!$D$4*SIMULATION!$D$17))))</f>
        <v>2.5506011193173763</v>
      </c>
      <c r="L19928">
        <v>-0.3026655027357571</v>
      </c>
      <c r="M19928">
        <f t="shared" ca="1" si="311"/>
        <v>1.7786221492607979</v>
      </c>
    </row>
    <row r="19929" spans="1:13" x14ac:dyDescent="0.25">
      <c r="A19929" s="9"/>
      <c r="H19929" s="9"/>
      <c r="J19929">
        <v>2</v>
      </c>
      <c r="K19929">
        <f ca="1">SIMULATION!$D$3*SIMULATION!$D$17/$H19927/(SIMULATION!$D$17-$I19927)*(((EXP(-$I19927*$J19929))/(1-EXP(-SIMULATION!$D$4*$I19927)))-(EXP(-SIMULATION!$D$17*$J19929)/(1-EXP(-SIMULATION!$D$4*SIMULATION!$D$17))))</f>
        <v>2.7623486500097081</v>
      </c>
      <c r="L19929">
        <v>0.81684148487214836</v>
      </c>
      <c r="M19929">
        <f t="shared" ca="1" si="311"/>
        <v>5.0187496230182127</v>
      </c>
    </row>
    <row r="19930" spans="1:13" x14ac:dyDescent="0.25">
      <c r="A19930" s="9"/>
      <c r="H19930" s="9"/>
      <c r="J19930">
        <v>3</v>
      </c>
      <c r="K19930">
        <f ca="1">SIMULATION!$D$3*SIMULATION!$D$17/$H19927/(SIMULATION!$D$17-$I19927)*(((EXP(-$I19927*$J19930))/(1-EXP(-SIMULATION!$D$4*$I19927)))-(EXP(-SIMULATION!$D$17*$J19930)/(1-EXP(-SIMULATION!$D$4*SIMULATION!$D$17))))</f>
        <v>2.8780298594160145</v>
      </c>
      <c r="L19930">
        <v>2.7627213910208837E-2</v>
      </c>
      <c r="M19930">
        <f t="shared" ca="1" si="311"/>
        <v>2.9575418059820695</v>
      </c>
    </row>
    <row r="19931" spans="1:13" x14ac:dyDescent="0.25">
      <c r="A19931" s="9"/>
      <c r="H19931" s="9"/>
      <c r="J19931">
        <v>4</v>
      </c>
      <c r="K19931">
        <f ca="1">SIMULATION!$D$3*SIMULATION!$D$17/$H19927/(SIMULATION!$D$17-$I19927)*(((EXP(-$I19927*$J19931))/(1-EXP(-SIMULATION!$D$4*$I19927)))-(EXP(-SIMULATION!$D$17*$J19931)/(1-EXP(-SIMULATION!$D$4*SIMULATION!$D$17))))</f>
        <v>2.9325045082894476</v>
      </c>
      <c r="L19931">
        <v>-2.3129983547145148E-2</v>
      </c>
      <c r="M19931">
        <f t="shared" ca="1" si="311"/>
        <v>2.8646757272607837</v>
      </c>
    </row>
    <row r="19932" spans="1:13" x14ac:dyDescent="0.25">
      <c r="A19932" s="9"/>
      <c r="H19932" s="9"/>
      <c r="J19932">
        <v>5</v>
      </c>
      <c r="K19932">
        <f ca="1">SIMULATION!$D$3*SIMULATION!$D$17/$H19927/(SIMULATION!$D$17-$I19927)*(((EXP(-$I19927*$J19932))/(1-EXP(-SIMULATION!$D$4*$I19927)))-(EXP(-SIMULATION!$D$17*$J19932)/(1-EXP(-SIMULATION!$D$4*SIMULATION!$D$17))))</f>
        <v>2.9481052775338057</v>
      </c>
      <c r="L19932">
        <v>-0.21157678622311221</v>
      </c>
      <c r="M19932">
        <f t="shared" ca="1" si="311"/>
        <v>2.3243546374658068</v>
      </c>
    </row>
    <row r="19933" spans="1:13" x14ac:dyDescent="0.25">
      <c r="A19933" s="9"/>
      <c r="H19933" s="9"/>
      <c r="J19933">
        <v>6</v>
      </c>
      <c r="K19933">
        <f ca="1">SIMULATION!$D$3*SIMULATION!$D$17/$H19927/(SIMULATION!$D$17-$I19927)*(((EXP(-$I19927*$J19933))/(1-EXP(-SIMULATION!$D$4*$I19927)))-(EXP(-SIMULATION!$D$17*$J19933)/(1-EXP(-SIMULATION!$D$4*SIMULATION!$D$17))))</f>
        <v>2.9391373029598724</v>
      </c>
      <c r="L19933">
        <v>0.22292389798403969</v>
      </c>
      <c r="M19933">
        <f t="shared" ca="1" si="311"/>
        <v>3.594341247245985</v>
      </c>
    </row>
    <row r="19934" spans="1:13" x14ac:dyDescent="0.25">
      <c r="A19934" s="9"/>
      <c r="H19934" s="9"/>
      <c r="J19934">
        <v>7</v>
      </c>
      <c r="K19934">
        <f ca="1">SIMULATION!$D$3*SIMULATION!$D$17/$H19927/(SIMULATION!$D$17-$I19927)*(((EXP(-$I19927*$J19934))/(1-EXP(-SIMULATION!$D$4*$I19927)))-(EXP(-SIMULATION!$D$17*$J19934)/(1-EXP(-SIMULATION!$D$4*SIMULATION!$D$17))))</f>
        <v>2.9147615844047547</v>
      </c>
      <c r="L19934">
        <v>-0.16980953529324161</v>
      </c>
      <c r="M19934">
        <f t="shared" ca="1" si="311"/>
        <v>2.4198072742663905</v>
      </c>
    </row>
    <row r="19935" spans="1:13" x14ac:dyDescent="0.25">
      <c r="A19935" s="9"/>
      <c r="H19935" s="9"/>
      <c r="J19935">
        <v>8</v>
      </c>
      <c r="K19935">
        <f ca="1">SIMULATION!$D$3*SIMULATION!$D$17/$H19927/(SIMULATION!$D$17-$I19927)*(((EXP(-$I19927*$J19935))/(1-EXP(-SIMULATION!$D$4*$I19927)))-(EXP(-SIMULATION!$D$17*$J19935)/(1-EXP(-SIMULATION!$D$4*SIMULATION!$D$17))))</f>
        <v>2.8808427423451217</v>
      </c>
      <c r="L19935">
        <v>-0.21972655725793191</v>
      </c>
      <c r="M19935">
        <f t="shared" ca="1" si="311"/>
        <v>2.2478450845681288</v>
      </c>
    </row>
    <row r="19936" spans="1:13" x14ac:dyDescent="0.25">
      <c r="A19936" s="9"/>
      <c r="H19936" s="9"/>
      <c r="J19936">
        <v>9</v>
      </c>
      <c r="K19936">
        <f ca="1">SIMULATION!$D$3*SIMULATION!$D$17/$H19927/(SIMULATION!$D$17-$I19927)*(((EXP(-$I19927*$J19936))/(1-EXP(-SIMULATION!$D$4*$I19927)))-(EXP(-SIMULATION!$D$17*$J19936)/(1-EXP(-SIMULATION!$D$4*SIMULATION!$D$17))))</f>
        <v>2.841133103277564</v>
      </c>
      <c r="L19936">
        <v>-4.5419452685319744E-2</v>
      </c>
      <c r="M19936">
        <f t="shared" ca="1" si="311"/>
        <v>2.7120903927205529</v>
      </c>
    </row>
    <row r="19937" spans="1:13" x14ac:dyDescent="0.25">
      <c r="A19937" s="9"/>
      <c r="H19937" s="9"/>
      <c r="J19937">
        <v>10</v>
      </c>
      <c r="K19937">
        <f ca="1">SIMULATION!$D$3*SIMULATION!$D$17/$H19927/(SIMULATION!$D$17-$I19927)*(((EXP(-$I19927*$J19937))/(1-EXP(-SIMULATION!$D$4*$I19927)))-(EXP(-SIMULATION!$D$17*$J19937)/(1-EXP(-SIMULATION!$D$4*SIMULATION!$D$17))))</f>
        <v>2.7980314884955684</v>
      </c>
      <c r="L19937">
        <v>-0.46211795232556785</v>
      </c>
      <c r="M19937">
        <f t="shared" ca="1" si="311"/>
        <v>1.5050109064895356</v>
      </c>
    </row>
    <row r="19938" spans="1:13" x14ac:dyDescent="0.25">
      <c r="A19938" s="9"/>
      <c r="H19938" s="9"/>
      <c r="J19938">
        <v>11</v>
      </c>
      <c r="K19938">
        <f ca="1">SIMULATION!$D$3*SIMULATION!$D$17/$H19927/(SIMULATION!$D$17-$I19927)*(((EXP(-$I19927*$J19938))/(1-EXP(-SIMULATION!$D$4*$I19927)))-(EXP(-SIMULATION!$D$17*$J19938)/(1-EXP(-SIMULATION!$D$4*SIMULATION!$D$17))))</f>
        <v>2.7530694625118808</v>
      </c>
      <c r="L19938">
        <v>-0.42042063521204642</v>
      </c>
      <c r="M19938">
        <f t="shared" ca="1" si="311"/>
        <v>1.5956222502997486</v>
      </c>
    </row>
    <row r="19939" spans="1:13" x14ac:dyDescent="0.25">
      <c r="A19939" s="9"/>
      <c r="H19939" s="9"/>
      <c r="J19939">
        <v>12</v>
      </c>
      <c r="K19939">
        <f ca="1">SIMULATION!$D$3*SIMULATION!$D$17/$H19927/(SIMULATION!$D$17-$I19927)*(((EXP(-$I19927*$J19939))/(1-EXP(-SIMULATION!$D$4*$I19927)))-(EXP(-SIMULATION!$D$17*$J19939)/(1-EXP(-SIMULATION!$D$4*SIMULATION!$D$17))))</f>
        <v>2.7072229310382099</v>
      </c>
      <c r="L19939">
        <v>-7.6710603100207317E-2</v>
      </c>
      <c r="M19939">
        <f t="shared" ca="1" si="311"/>
        <v>2.4995502272715577</v>
      </c>
    </row>
    <row r="19940" spans="1:13" x14ac:dyDescent="0.25">
      <c r="A19940" s="9"/>
      <c r="H19940" s="9"/>
      <c r="J19940">
        <v>13</v>
      </c>
      <c r="K19940">
        <f ca="1">SIMULATION!$D$3*SIMULATION!$D$17/$H19927/(SIMULATION!$D$17-$I19927)*(((EXP(-$I19927*$J19940))/(1-EXP(-SIMULATION!$D$4*$I19927)))-(EXP(-SIMULATION!$D$17*$J19940)/(1-EXP(-SIMULATION!$D$4*SIMULATION!$D$17))))</f>
        <v>2.6611118187536009</v>
      </c>
      <c r="L19940">
        <v>-2.351791272809816E-2</v>
      </c>
      <c r="M19940">
        <f t="shared" ca="1" si="311"/>
        <v>2.5985280232404433</v>
      </c>
    </row>
    <row r="19941" spans="1:13" x14ac:dyDescent="0.25">
      <c r="A19941" s="9"/>
      <c r="H19941" s="9"/>
      <c r="J19941">
        <v>14</v>
      </c>
      <c r="K19941">
        <f ca="1">SIMULATION!$D$3*SIMULATION!$D$17/$H19927/(SIMULATION!$D$17-$I19927)*(((EXP(-$I19927*$J19941))/(1-EXP(-SIMULATION!$D$4*$I19927)))-(EXP(-SIMULATION!$D$17*$J19941)/(1-EXP(-SIMULATION!$D$4*SIMULATION!$D$17))))</f>
        <v>2.6151280259160563</v>
      </c>
      <c r="L19941">
        <v>5.7434191164605153E-3</v>
      </c>
      <c r="M19941">
        <f t="shared" ca="1" si="311"/>
        <v>2.6301478022120941</v>
      </c>
    </row>
    <row r="19942" spans="1:13" x14ac:dyDescent="0.25">
      <c r="A19942" s="9"/>
      <c r="H19942" s="9"/>
      <c r="J19942">
        <v>15</v>
      </c>
      <c r="K19942">
        <f ca="1">SIMULATION!$D$3*SIMULATION!$D$17/$H19927/(SIMULATION!$D$17-$I19927)*(((EXP(-$I19927*$J19942))/(1-EXP(-SIMULATION!$D$4*$I19927)))-(EXP(-SIMULATION!$D$17*$J19942)/(1-EXP(-SIMULATION!$D$4*SIMULATION!$D$17))))</f>
        <v>2.5695174243468126</v>
      </c>
      <c r="L19942">
        <v>-0.17628376192174958</v>
      </c>
      <c r="M19942">
        <f t="shared" ca="1" si="311"/>
        <v>2.1165532264594722</v>
      </c>
    </row>
    <row r="19943" spans="1:13" x14ac:dyDescent="0.25">
      <c r="A19943" s="9"/>
      <c r="H19943" s="9"/>
      <c r="J19943">
        <v>16</v>
      </c>
      <c r="K19943">
        <f ca="1">SIMULATION!$D$3*SIMULATION!$D$17/$H19927/(SIMULATION!$D$17-$I19927)*(((EXP(-$I19927*$J19943))/(1-EXP(-SIMULATION!$D$4*$I19927)))-(EXP(-SIMULATION!$D$17*$J19943)/(1-EXP(-SIMULATION!$D$4*SIMULATION!$D$17))))</f>
        <v>2.5244324007594017</v>
      </c>
      <c r="L19943">
        <v>-0.14399520401374202</v>
      </c>
      <c r="M19943">
        <f t="shared" ca="1" si="311"/>
        <v>2.1609262421931512</v>
      </c>
    </row>
    <row r="19944" spans="1:13" x14ac:dyDescent="0.25">
      <c r="A19944" s="9"/>
      <c r="H19944" s="9"/>
      <c r="J19944">
        <v>17</v>
      </c>
      <c r="K19944">
        <f ca="1">SIMULATION!$D$3*SIMULATION!$D$17/$H19927/(SIMULATION!$D$17-$I19927)*(((EXP(-$I19927*$J19944))/(1-EXP(-SIMULATION!$D$4*$I19927)))-(EXP(-SIMULATION!$D$17*$J19944)/(1-EXP(-SIMULATION!$D$4*SIMULATION!$D$17))))</f>
        <v>2.4799655261421854</v>
      </c>
      <c r="L19944">
        <v>-1.6843399395999655E-2</v>
      </c>
      <c r="M19944">
        <f t="shared" ca="1" si="311"/>
        <v>2.438194476297062</v>
      </c>
    </row>
    <row r="19945" spans="1:13" x14ac:dyDescent="0.25">
      <c r="A19945" s="9"/>
      <c r="H19945" s="9"/>
      <c r="J19945">
        <v>18</v>
      </c>
      <c r="K19945">
        <f ca="1">SIMULATION!$D$3*SIMULATION!$D$17/$H19927/(SIMULATION!$D$17-$I19927)*(((EXP(-$I19927*$J19945))/(1-EXP(-SIMULATION!$D$4*$I19927)))-(EXP(-SIMULATION!$D$17*$J19945)/(1-EXP(-SIMULATION!$D$4*SIMULATION!$D$17))))</f>
        <v>2.4361711302872071</v>
      </c>
      <c r="L19945">
        <v>5.5037617680962448E-3</v>
      </c>
      <c r="M19945">
        <f t="shared" ca="1" si="311"/>
        <v>2.4495792358146216</v>
      </c>
    </row>
    <row r="19946" spans="1:13" x14ac:dyDescent="0.25">
      <c r="A19946" s="9"/>
      <c r="H19946" s="9"/>
      <c r="J19946">
        <v>19</v>
      </c>
      <c r="K19946">
        <f ca="1">SIMULATION!$D$3*SIMULATION!$D$17/$H19927/(SIMULATION!$D$17-$I19927)*(((EXP(-$I19927*$J19946))/(1-EXP(-SIMULATION!$D$4*$I19927)))-(EXP(-SIMULATION!$D$17*$J19946)/(1-EXP(-SIMULATION!$D$4*SIMULATION!$D$17))))</f>
        <v>2.393079125672088</v>
      </c>
      <c r="L19946">
        <v>-5.1045775675069578E-2</v>
      </c>
      <c r="M19946">
        <f t="shared" ca="1" si="311"/>
        <v>2.2709225454503388</v>
      </c>
    </row>
    <row r="19947" spans="1:13" x14ac:dyDescent="0.25">
      <c r="A19947" s="9"/>
      <c r="H19947" s="9"/>
      <c r="J19947">
        <v>20</v>
      </c>
      <c r="K19947">
        <f ca="1">SIMULATION!$D$3*SIMULATION!$D$17/$H19927/(SIMULATION!$D$17-$I19927)*(((EXP(-$I19927*$J19947))/(1-EXP(-SIMULATION!$D$4*$I19927)))-(EXP(-SIMULATION!$D$17*$J19947)/(1-EXP(-SIMULATION!$D$4*SIMULATION!$D$17))))</f>
        <v>2.3507038645675817</v>
      </c>
      <c r="L19947">
        <v>4.2771772657866997E-2</v>
      </c>
      <c r="M19947">
        <f t="shared" ca="1" si="311"/>
        <v>2.4512476358488353</v>
      </c>
    </row>
    <row r="19948" spans="1:13" x14ac:dyDescent="0.25">
      <c r="A19948" s="9"/>
      <c r="H19948" s="9"/>
      <c r="J19948">
        <v>21</v>
      </c>
      <c r="K19948">
        <f ca="1">SIMULATION!$D$3*SIMULATION!$D$17/$H19927/(SIMULATION!$D$17-$I19927)*(((EXP(-$I19927*$J19948))/(1-EXP(-SIMULATION!$D$4*$I19927)))-(EXP(-SIMULATION!$D$17*$J19948)/(1-EXP(-SIMULATION!$D$4*SIMULATION!$D$17))))</f>
        <v>2.3090498133434472</v>
      </c>
      <c r="L19948">
        <v>0.12219102314179268</v>
      </c>
      <c r="M19948">
        <f t="shared" ca="1" si="311"/>
        <v>2.5911949725212482</v>
      </c>
    </row>
    <row r="19949" spans="1:13" x14ac:dyDescent="0.25">
      <c r="A19949" s="9"/>
      <c r="H19949" s="9"/>
      <c r="J19949">
        <v>22</v>
      </c>
      <c r="K19949">
        <f ca="1">SIMULATION!$D$3*SIMULATION!$D$17/$H19927/(SIMULATION!$D$17-$I19927)*(((EXP(-$I19927*$J19949))/(1-EXP(-SIMULATION!$D$4*$I19927)))-(EXP(-SIMULATION!$D$17*$J19949)/(1-EXP(-SIMULATION!$D$4*SIMULATION!$D$17))))</f>
        <v>2.268115187185122</v>
      </c>
      <c r="L19949">
        <v>-0.19930495801607986</v>
      </c>
      <c r="M19949">
        <f t="shared" ca="1" si="311"/>
        <v>1.8160685850275582</v>
      </c>
    </row>
    <row r="19950" spans="1:13" x14ac:dyDescent="0.25">
      <c r="A19950" s="9"/>
      <c r="H19950" s="9"/>
      <c r="J19950">
        <v>23</v>
      </c>
      <c r="K19950">
        <f ca="1">SIMULATION!$D$3*SIMULATION!$D$17/$H19927/(SIMULATION!$D$17-$I19927)*(((EXP(-$I19927*$J19950))/(1-EXP(-SIMULATION!$D$4*$I19927)))-(EXP(-SIMULATION!$D$17*$J19950)/(1-EXP(-SIMULATION!$D$4*SIMULATION!$D$17))))</f>
        <v>2.2278942778190332</v>
      </c>
      <c r="L19950">
        <v>3.8112658822250636E-2</v>
      </c>
      <c r="M19950">
        <f t="shared" ca="1" si="311"/>
        <v>2.3128052523215947</v>
      </c>
    </row>
    <row r="19951" spans="1:13" x14ac:dyDescent="0.25">
      <c r="A19951" s="9"/>
      <c r="H19951" s="9"/>
      <c r="J19951">
        <v>24</v>
      </c>
      <c r="K19951">
        <f ca="1">SIMULATION!$D$3*SIMULATION!$D$17/$H19927/(SIMULATION!$D$17-$I19927)*(((EXP(-$I19927*$J19951))/(1-EXP(-SIMULATION!$D$4*$I19927)))-(EXP(-SIMULATION!$D$17*$J19951)/(1-EXP(-SIMULATION!$D$4*SIMULATION!$D$17))))</f>
        <v>2.1883789437125354</v>
      </c>
      <c r="L19951">
        <v>-2.037898495424875E-4</v>
      </c>
      <c r="M19951">
        <f t="shared" ca="1" si="311"/>
        <v>2.1879329742968543</v>
      </c>
    </row>
    <row r="19952" spans="1:13" x14ac:dyDescent="0.25">
      <c r="A19952" s="9">
        <v>799</v>
      </c>
      <c r="B19952" s="2">
        <f ca="1">NORMINV(RAND(),SIMULATION!D7,SIMULATION!D8)</f>
        <v>55.387739031255435</v>
      </c>
      <c r="C19952" s="2">
        <v>2</v>
      </c>
      <c r="D19952" s="2">
        <f ca="1">SIMULATION!$D$11*(1+(SIMULATION!$D$12*LN(1+$C19952)))*(1+(SIMULATION!$D$13*(($B19952/63.5)-1)))</f>
        <v>9.635630689932956</v>
      </c>
      <c r="E19952" s="2">
        <v>2.2261230881985301E-2</v>
      </c>
      <c r="F19952" s="2">
        <f ca="1">D19952*(1+E19952)</f>
        <v>9.8501316894150985</v>
      </c>
      <c r="G19952" s="2">
        <v>0.24331702187798274</v>
      </c>
      <c r="H19952" s="9">
        <f>SIMULATION!$D$15*EXP($G$19952)</f>
        <v>281.56829834890152</v>
      </c>
      <c r="I19952" s="2">
        <f ca="1">$F19952/$H19952</f>
        <v>3.4983099117250206E-2</v>
      </c>
      <c r="J19952">
        <v>0</v>
      </c>
      <c r="K19952">
        <f ca="1">SIMULATION!$D$3*SIMULATION!$D$17/$H19952/(SIMULATION!$D$17-$I19952)*(((EXP(-$I19952*$J19952))/(1-EXP(-SIMULATION!$D$4*$I19952)))-(EXP(-SIMULATION!$D$17*$J19952)/(1-EXP(-SIMULATION!$D$4*SIMULATION!$D$17))))</f>
        <v>1.6115993944973395</v>
      </c>
      <c r="L19952">
        <v>-0.30176701985249099</v>
      </c>
      <c r="M19952">
        <f t="shared" ca="1" si="311"/>
        <v>1.1252718480237984</v>
      </c>
    </row>
    <row r="19953" spans="1:13" x14ac:dyDescent="0.25">
      <c r="A19953" s="9"/>
      <c r="H19953" s="9"/>
      <c r="J19953">
        <v>1</v>
      </c>
      <c r="K19953">
        <f ca="1">SIMULATION!$D$3*SIMULATION!$D$17/$H19952/(SIMULATION!$D$17-$I19952)*(((EXP(-$I19952*$J19953))/(1-EXP(-SIMULATION!$D$4*$I19952)))-(EXP(-SIMULATION!$D$17*$J19953)/(1-EXP(-SIMULATION!$D$4*SIMULATION!$D$17))))</f>
        <v>2.2447839581371993</v>
      </c>
      <c r="L19953">
        <v>-0.18606434352569287</v>
      </c>
      <c r="M19953">
        <f t="shared" ca="1" si="311"/>
        <v>1.8271097046093949</v>
      </c>
    </row>
    <row r="19954" spans="1:13" x14ac:dyDescent="0.25">
      <c r="A19954" s="9"/>
      <c r="H19954" s="9"/>
      <c r="J19954">
        <v>2</v>
      </c>
      <c r="K19954">
        <f ca="1">SIMULATION!$D$3*SIMULATION!$D$17/$H19952/(SIMULATION!$D$17-$I19952)*(((EXP(-$I19952*$J19954))/(1-EXP(-SIMULATION!$D$4*$I19952)))-(EXP(-SIMULATION!$D$17*$J19954)/(1-EXP(-SIMULATION!$D$4*SIMULATION!$D$17))))</f>
        <v>2.6088764435919836</v>
      </c>
      <c r="L19954">
        <v>1.7859998672992559E-2</v>
      </c>
      <c r="M19954">
        <f t="shared" ca="1" si="311"/>
        <v>2.6554709734125379</v>
      </c>
    </row>
    <row r="19955" spans="1:13" x14ac:dyDescent="0.25">
      <c r="A19955" s="9"/>
      <c r="H19955" s="9"/>
      <c r="J19955">
        <v>3</v>
      </c>
      <c r="K19955">
        <f ca="1">SIMULATION!$D$3*SIMULATION!$D$17/$H19952/(SIMULATION!$D$17-$I19952)*(((EXP(-$I19952*$J19955))/(1-EXP(-SIMULATION!$D$4*$I19952)))-(EXP(-SIMULATION!$D$17*$J19955)/(1-EXP(-SIMULATION!$D$4*SIMULATION!$D$17))))</f>
        <v>2.801960651034916</v>
      </c>
      <c r="L19955">
        <v>0.2218208724923805</v>
      </c>
      <c r="M19955">
        <f t="shared" ca="1" si="311"/>
        <v>3.4234940073367994</v>
      </c>
    </row>
    <row r="19956" spans="1:13" x14ac:dyDescent="0.25">
      <c r="A19956" s="9"/>
      <c r="H19956" s="9"/>
      <c r="J19956">
        <v>4</v>
      </c>
      <c r="K19956">
        <f ca="1">SIMULATION!$D$3*SIMULATION!$D$17/$H19952/(SIMULATION!$D$17-$I19952)*(((EXP(-$I19952*$J19956))/(1-EXP(-SIMULATION!$D$4*$I19952)))-(EXP(-SIMULATION!$D$17*$J19956)/(1-EXP(-SIMULATION!$D$4*SIMULATION!$D$17))))</f>
        <v>2.8868418152770889</v>
      </c>
      <c r="L19956">
        <v>0.36927845292140982</v>
      </c>
      <c r="M19956">
        <f t="shared" ca="1" si="311"/>
        <v>3.9528902946514464</v>
      </c>
    </row>
    <row r="19957" spans="1:13" x14ac:dyDescent="0.25">
      <c r="A19957" s="9"/>
      <c r="H19957" s="9"/>
      <c r="J19957">
        <v>5</v>
      </c>
      <c r="K19957">
        <f ca="1">SIMULATION!$D$3*SIMULATION!$D$17/$H19952/(SIMULATION!$D$17-$I19952)*(((EXP(-$I19952*$J19957))/(1-EXP(-SIMULATION!$D$4*$I19952)))-(EXP(-SIMULATION!$D$17*$J19957)/(1-EXP(-SIMULATION!$D$4*SIMULATION!$D$17))))</f>
        <v>2.9037195029941856</v>
      </c>
      <c r="L19957">
        <v>-0.18430725105751911</v>
      </c>
      <c r="M19957">
        <f t="shared" ca="1" si="311"/>
        <v>2.3685429435552217</v>
      </c>
    </row>
    <row r="19958" spans="1:13" x14ac:dyDescent="0.25">
      <c r="A19958" s="9"/>
      <c r="H19958" s="9"/>
      <c r="J19958">
        <v>6</v>
      </c>
      <c r="K19958">
        <f ca="1">SIMULATION!$D$3*SIMULATION!$D$17/$H19952/(SIMULATION!$D$17-$I19952)*(((EXP(-$I19952*$J19958))/(1-EXP(-SIMULATION!$D$4*$I19952)))-(EXP(-SIMULATION!$D$17*$J19958)/(1-EXP(-SIMULATION!$D$4*SIMULATION!$D$17))))</f>
        <v>2.8783086547155774</v>
      </c>
      <c r="L19958">
        <v>0.23702194295994028</v>
      </c>
      <c r="M19958">
        <f t="shared" ca="1" si="311"/>
        <v>3.5605309644946752</v>
      </c>
    </row>
    <row r="19959" spans="1:13" x14ac:dyDescent="0.25">
      <c r="A19959" s="9"/>
      <c r="H19959" s="9"/>
      <c r="J19959">
        <v>7</v>
      </c>
      <c r="K19959">
        <f ca="1">SIMULATION!$D$3*SIMULATION!$D$17/$H19952/(SIMULATION!$D$17-$I19952)*(((EXP(-$I19952*$J19959))/(1-EXP(-SIMULATION!$D$4*$I19952)))-(EXP(-SIMULATION!$D$17*$J19959)/(1-EXP(-SIMULATION!$D$4*SIMULATION!$D$17))))</f>
        <v>2.827043689477037</v>
      </c>
      <c r="L19959">
        <v>-0.10956653572261041</v>
      </c>
      <c r="M19959">
        <f t="shared" ca="1" si="311"/>
        <v>2.5172943060845707</v>
      </c>
    </row>
    <row r="19960" spans="1:13" x14ac:dyDescent="0.25">
      <c r="A19960" s="9"/>
      <c r="H19960" s="9"/>
      <c r="J19960">
        <v>8</v>
      </c>
      <c r="K19960">
        <f ca="1">SIMULATION!$D$3*SIMULATION!$D$17/$H19952/(SIMULATION!$D$17-$I19952)*(((EXP(-$I19952*$J19960))/(1-EXP(-SIMULATION!$D$4*$I19952)))-(EXP(-SIMULATION!$D$17*$J19960)/(1-EXP(-SIMULATION!$D$4*SIMULATION!$D$17))))</f>
        <v>2.7604133671487032</v>
      </c>
      <c r="L19960">
        <v>-0.13592485728470624</v>
      </c>
      <c r="M19960">
        <f t="shared" ca="1" si="311"/>
        <v>2.3852045741722203</v>
      </c>
    </row>
    <row r="19961" spans="1:13" x14ac:dyDescent="0.25">
      <c r="A19961" s="9"/>
      <c r="H19961" s="9"/>
      <c r="J19961">
        <v>9</v>
      </c>
      <c r="K19961">
        <f ca="1">SIMULATION!$D$3*SIMULATION!$D$17/$H19952/(SIMULATION!$D$17-$I19952)*(((EXP(-$I19952*$J19961))/(1-EXP(-SIMULATION!$D$4*$I19952)))-(EXP(-SIMULATION!$D$17*$J19961)/(1-EXP(-SIMULATION!$D$4*SIMULATION!$D$17))))</f>
        <v>2.6850977967692198</v>
      </c>
      <c r="L19961">
        <v>-0.36450074120505277</v>
      </c>
      <c r="M19961">
        <f t="shared" ca="1" si="311"/>
        <v>1.7063776596387852</v>
      </c>
    </row>
    <row r="19962" spans="1:13" x14ac:dyDescent="0.25">
      <c r="A19962" s="9"/>
      <c r="H19962" s="9"/>
      <c r="J19962">
        <v>10</v>
      </c>
      <c r="K19962">
        <f ca="1">SIMULATION!$D$3*SIMULATION!$D$17/$H19952/(SIMULATION!$D$17-$I19952)*(((EXP(-$I19952*$J19962))/(1-EXP(-SIMULATION!$D$4*$I19952)))-(EXP(-SIMULATION!$D$17*$J19962)/(1-EXP(-SIMULATION!$D$4*SIMULATION!$D$17))))</f>
        <v>2.6053378327630106</v>
      </c>
      <c r="L19962">
        <v>-7.045146573838526E-2</v>
      </c>
      <c r="M19962">
        <f t="shared" ca="1" si="311"/>
        <v>2.4217879637011883</v>
      </c>
    </row>
    <row r="19963" spans="1:13" x14ac:dyDescent="0.25">
      <c r="A19963" s="9"/>
      <c r="H19963" s="9"/>
      <c r="J19963">
        <v>11</v>
      </c>
      <c r="K19963">
        <f ca="1">SIMULATION!$D$3*SIMULATION!$D$17/$H19952/(SIMULATION!$D$17-$I19952)*(((EXP(-$I19952*$J19963))/(1-EXP(-SIMULATION!$D$4*$I19952)))-(EXP(-SIMULATION!$D$17*$J19963)/(1-EXP(-SIMULATION!$D$4*SIMULATION!$D$17))))</f>
        <v>2.5238125684180717</v>
      </c>
      <c r="L19963">
        <v>-2.6769143933521321E-2</v>
      </c>
      <c r="M19963">
        <f t="shared" ca="1" si="311"/>
        <v>2.4562522665128581</v>
      </c>
    </row>
    <row r="19964" spans="1:13" x14ac:dyDescent="0.25">
      <c r="A19964" s="9"/>
      <c r="H19964" s="9"/>
      <c r="J19964">
        <v>12</v>
      </c>
      <c r="K19964">
        <f ca="1">SIMULATION!$D$3*SIMULATION!$D$17/$H19952/(SIMULATION!$D$17-$I19952)*(((EXP(-$I19952*$J19964))/(1-EXP(-SIMULATION!$D$4*$I19952)))-(EXP(-SIMULATION!$D$17*$J19964)/(1-EXP(-SIMULATION!$D$4*SIMULATION!$D$17))))</f>
        <v>2.4422016078266418</v>
      </c>
      <c r="L19964">
        <v>1.3986603430599093E-2</v>
      </c>
      <c r="M19964">
        <f t="shared" ca="1" si="311"/>
        <v>2.4763597132128843</v>
      </c>
    </row>
    <row r="19965" spans="1:13" x14ac:dyDescent="0.25">
      <c r="A19965" s="9"/>
      <c r="H19965" s="9"/>
      <c r="J19965">
        <v>13</v>
      </c>
      <c r="K19965">
        <f ca="1">SIMULATION!$D$3*SIMULATION!$D$17/$H19952/(SIMULATION!$D$17-$I19952)*(((EXP(-$I19952*$J19965))/(1-EXP(-SIMULATION!$D$4*$I19952)))-(EXP(-SIMULATION!$D$17*$J19965)/(1-EXP(-SIMULATION!$D$4*SIMULATION!$D$17))))</f>
        <v>2.3615453378345879</v>
      </c>
      <c r="L19965">
        <v>-0.46922181431447096</v>
      </c>
      <c r="M19965">
        <f t="shared" ca="1" si="311"/>
        <v>1.2534567498299622</v>
      </c>
    </row>
    <row r="19966" spans="1:13" x14ac:dyDescent="0.25">
      <c r="A19966" s="9"/>
      <c r="H19966" s="9"/>
      <c r="J19966">
        <v>14</v>
      </c>
      <c r="K19966">
        <f ca="1">SIMULATION!$D$3*SIMULATION!$D$17/$H19952/(SIMULATION!$D$17-$I19952)*(((EXP(-$I19952*$J19966))/(1-EXP(-SIMULATION!$D$4*$I19952)))-(EXP(-SIMULATION!$D$17*$J19966)/(1-EXP(-SIMULATION!$D$4*SIMULATION!$D$17))))</f>
        <v>2.2824757550588952</v>
      </c>
      <c r="L19966">
        <v>-0.43545087510447211</v>
      </c>
      <c r="M19966">
        <f t="shared" ca="1" si="311"/>
        <v>1.2885696901137587</v>
      </c>
    </row>
    <row r="19967" spans="1:13" x14ac:dyDescent="0.25">
      <c r="A19967" s="9"/>
      <c r="H19967" s="9"/>
      <c r="J19967">
        <v>15</v>
      </c>
      <c r="K19967">
        <f ca="1">SIMULATION!$D$3*SIMULATION!$D$17/$H19952/(SIMULATION!$D$17-$I19952)*(((EXP(-$I19952*$J19967))/(1-EXP(-SIMULATION!$D$4*$I19952)))-(EXP(-SIMULATION!$D$17*$J19967)/(1-EXP(-SIMULATION!$D$4*SIMULATION!$D$17))))</f>
        <v>2.2053643429628025</v>
      </c>
      <c r="L19967">
        <v>-0.23028651345278756</v>
      </c>
      <c r="M19967">
        <f t="shared" ca="1" si="311"/>
        <v>1.697498677528801</v>
      </c>
    </row>
    <row r="19968" spans="1:13" x14ac:dyDescent="0.25">
      <c r="A19968" s="9"/>
      <c r="H19968" s="9"/>
      <c r="J19968">
        <v>16</v>
      </c>
      <c r="K19968">
        <f ca="1">SIMULATION!$D$3*SIMULATION!$D$17/$H19952/(SIMULATION!$D$17-$I19952)*(((EXP(-$I19952*$J19968))/(1-EXP(-SIMULATION!$D$4*$I19952)))-(EXP(-SIMULATION!$D$17*$J19968)/(1-EXP(-SIMULATION!$D$4*SIMULATION!$D$17))))</f>
        <v>2.1304167940546233</v>
      </c>
      <c r="L19968">
        <v>-6.4933077289080529E-2</v>
      </c>
      <c r="M19968">
        <f t="shared" ca="1" si="311"/>
        <v>1.9920822757083194</v>
      </c>
    </row>
    <row r="19969" spans="1:13" x14ac:dyDescent="0.25">
      <c r="A19969" s="9"/>
      <c r="H19969" s="9"/>
      <c r="J19969">
        <v>17</v>
      </c>
      <c r="K19969">
        <f ca="1">SIMULATION!$D$3*SIMULATION!$D$17/$H19952/(SIMULATION!$D$17-$I19952)*(((EXP(-$I19952*$J19969))/(1-EXP(-SIMULATION!$D$4*$I19952)))-(EXP(-SIMULATION!$D$17*$J19969)/(1-EXP(-SIMULATION!$D$4*SIMULATION!$D$17))))</f>
        <v>2.0577336705616562</v>
      </c>
      <c r="L19969">
        <v>-0.13549247355074392</v>
      </c>
      <c r="M19969">
        <f t="shared" ca="1" si="311"/>
        <v>1.7789262456286059</v>
      </c>
    </row>
    <row r="19970" spans="1:13" x14ac:dyDescent="0.25">
      <c r="A19970" s="9"/>
      <c r="H19970" s="9"/>
      <c r="J19970">
        <v>18</v>
      </c>
      <c r="K19970">
        <f ca="1">SIMULATION!$D$3*SIMULATION!$D$17/$H19952/(SIMULATION!$D$17-$I19952)*(((EXP(-$I19952*$J19970))/(1-EXP(-SIMULATION!$D$4*$I19952)))-(EXP(-SIMULATION!$D$17*$J19970)/(1-EXP(-SIMULATION!$D$4*SIMULATION!$D$17))))</f>
        <v>1.9873492390137901</v>
      </c>
      <c r="L19970">
        <v>0.16432638099171132</v>
      </c>
      <c r="M19970">
        <f t="shared" ca="1" si="311"/>
        <v>2.3139231472275577</v>
      </c>
    </row>
    <row r="19971" spans="1:13" x14ac:dyDescent="0.25">
      <c r="A19971" s="9"/>
      <c r="H19971" s="9"/>
      <c r="J19971">
        <v>19</v>
      </c>
      <c r="K19971">
        <f ca="1">SIMULATION!$D$3*SIMULATION!$D$17/$H19952/(SIMULATION!$D$17-$I19952)*(((EXP(-$I19952*$J19971))/(1-EXP(-SIMULATION!$D$4*$I19952)))-(EXP(-SIMULATION!$D$17*$J19971)/(1-EXP(-SIMULATION!$D$4*SIMULATION!$D$17))))</f>
        <v>1.9192563194535315</v>
      </c>
      <c r="L19971">
        <v>-0.47566659624545599</v>
      </c>
      <c r="M19971">
        <f t="shared" ref="M19971:M20034" ca="1" si="312">$K19971*(1+$L19971)</f>
        <v>1.0063301986564885</v>
      </c>
    </row>
    <row r="19972" spans="1:13" x14ac:dyDescent="0.25">
      <c r="A19972" s="9"/>
      <c r="H19972" s="9"/>
      <c r="J19972">
        <v>20</v>
      </c>
      <c r="K19972">
        <f ca="1">SIMULATION!$D$3*SIMULATION!$D$17/$H19952/(SIMULATION!$D$17-$I19952)*(((EXP(-$I19952*$J19972))/(1-EXP(-SIMULATION!$D$4*$I19952)))-(EXP(-SIMULATION!$D$17*$J19972)/(1-EXP(-SIMULATION!$D$4*SIMULATION!$D$17))))</f>
        <v>1.8534221737488428</v>
      </c>
      <c r="L19972">
        <v>7.4318543143823648E-2</v>
      </c>
      <c r="M19972">
        <f t="shared" ca="1" si="312"/>
        <v>1.9911658095323155</v>
      </c>
    </row>
    <row r="19973" spans="1:13" x14ac:dyDescent="0.25">
      <c r="A19973" s="9"/>
      <c r="H19973" s="9"/>
      <c r="J19973">
        <v>21</v>
      </c>
      <c r="K19973">
        <f ca="1">SIMULATION!$D$3*SIMULATION!$D$17/$H19952/(SIMULATION!$D$17-$I19952)*(((EXP(-$I19952*$J19973))/(1-EXP(-SIMULATION!$D$4*$I19952)))-(EXP(-SIMULATION!$D$17*$J19973)/(1-EXP(-SIMULATION!$D$4*SIMULATION!$D$17))))</f>
        <v>1.7897986527716143</v>
      </c>
      <c r="L19973">
        <v>0.23217128324162939</v>
      </c>
      <c r="M19973">
        <f t="shared" ca="1" si="312"/>
        <v>2.2053385027297394</v>
      </c>
    </row>
    <row r="19974" spans="1:13" x14ac:dyDescent="0.25">
      <c r="A19974" s="9"/>
      <c r="H19974" s="9"/>
      <c r="J19974">
        <v>22</v>
      </c>
      <c r="K19974">
        <f ca="1">SIMULATION!$D$3*SIMULATION!$D$17/$H19952/(SIMULATION!$D$17-$I19952)*(((EXP(-$I19952*$J19974))/(1-EXP(-SIMULATION!$D$4*$I19952)))-(EXP(-SIMULATION!$D$17*$J19974)/(1-EXP(-SIMULATION!$D$4*SIMULATION!$D$17))))</f>
        <v>1.7283286657017709</v>
      </c>
      <c r="L19974">
        <v>-0.18877106343495351</v>
      </c>
      <c r="M19974">
        <f t="shared" ca="1" si="312"/>
        <v>1.4020702255121333</v>
      </c>
    </row>
    <row r="19975" spans="1:13" x14ac:dyDescent="0.25">
      <c r="A19975" s="9"/>
      <c r="H19975" s="9"/>
      <c r="J19975">
        <v>23</v>
      </c>
      <c r="K19975">
        <f ca="1">SIMULATION!$D$3*SIMULATION!$D$17/$H19952/(SIMULATION!$D$17-$I19952)*(((EXP(-$I19952*$J19975))/(1-EXP(-SIMULATION!$D$4*$I19952)))-(EXP(-SIMULATION!$D$17*$J19975)/(1-EXP(-SIMULATION!$D$4*SIMULATION!$D$17))))</f>
        <v>1.6689502936034342</v>
      </c>
      <c r="L19975">
        <v>0.19480599421585332</v>
      </c>
      <c r="M19975">
        <f t="shared" ca="1" si="312"/>
        <v>1.9940718148456915</v>
      </c>
    </row>
    <row r="19976" spans="1:13" x14ac:dyDescent="0.25">
      <c r="A19976" s="9"/>
      <c r="H19976" s="9"/>
      <c r="J19976">
        <v>24</v>
      </c>
      <c r="K19976">
        <f ca="1">SIMULATION!$D$3*SIMULATION!$D$17/$H19952/(SIMULATION!$D$17-$I19952)*(((EXP(-$I19952*$J19976))/(1-EXP(-SIMULATION!$D$4*$I19952)))-(EXP(-SIMULATION!$D$17*$J19976)/(1-EXP(-SIMULATION!$D$4*SIMULATION!$D$17))))</f>
        <v>1.6115993944973397</v>
      </c>
      <c r="L19976">
        <v>0.28427853600622477</v>
      </c>
      <c r="M19976">
        <f t="shared" ca="1" si="312"/>
        <v>2.0697425109935619</v>
      </c>
    </row>
    <row r="19977" spans="1:13" x14ac:dyDescent="0.25">
      <c r="A19977" s="9">
        <v>800</v>
      </c>
      <c r="B19977" s="2">
        <f ca="1">NORMINV(RAND(),SIMULATION!D7,SIMULATION!D8)</f>
        <v>61.302624039785748</v>
      </c>
      <c r="C19977" s="2">
        <v>2</v>
      </c>
      <c r="D19977" s="2">
        <f ca="1">SIMULATION!$D$11*(1+(SIMULATION!$D$12*LN(1+$C19977)))*(1+(SIMULATION!$D$13*(($B19977/63.5)-1)))</f>
        <v>10.07488032601926</v>
      </c>
      <c r="E19977" s="2">
        <v>0.37549797569603305</v>
      </c>
      <c r="F19977" s="2">
        <f ca="1">D19977*(1+E19977)</f>
        <v>13.857977493819281</v>
      </c>
      <c r="G19977" s="2">
        <v>-0.31496594068780215</v>
      </c>
      <c r="H19977" s="9">
        <f>SIMULATION!$D$15*EXP($G$19977)</f>
        <v>161.11075995636554</v>
      </c>
      <c r="I19977" s="2">
        <f ca="1">$F19977/$H19977</f>
        <v>8.6015220197412687E-2</v>
      </c>
      <c r="J19977">
        <v>0</v>
      </c>
      <c r="K19977">
        <f ca="1">SIMULATION!$D$3*SIMULATION!$D$17/$H19977/(SIMULATION!$D$17-$I19977)*(((EXP(-$I19977*$J19977))/(1-EXP(-SIMULATION!$D$4*$I19977)))-(EXP(-SIMULATION!$D$17*$J19977)/(1-EXP(-SIMULATION!$D$4*SIMULATION!$D$17))))</f>
        <v>0.61495926995410843</v>
      </c>
      <c r="L19977">
        <v>-0.30734755485226611</v>
      </c>
      <c r="M19977">
        <f t="shared" ca="1" si="312"/>
        <v>0.42595304199997852</v>
      </c>
    </row>
    <row r="19978" spans="1:13" x14ac:dyDescent="0.25">
      <c r="A19978" s="9"/>
      <c r="H19978" s="9"/>
      <c r="J19978">
        <v>1</v>
      </c>
      <c r="K19978">
        <f ca="1">SIMULATION!$D$3*SIMULATION!$D$17/$H19977/(SIMULATION!$D$17-$I19977)*(((EXP(-$I19977*$J19978))/(1-EXP(-SIMULATION!$D$4*$I19977)))-(EXP(-SIMULATION!$D$17*$J19978)/(1-EXP(-SIMULATION!$D$4*SIMULATION!$D$17))))</f>
        <v>1.735469290986362</v>
      </c>
      <c r="L19978">
        <v>-0.12813205515100229</v>
      </c>
      <c r="M19978">
        <f t="shared" ca="1" si="312"/>
        <v>1.5131000440808267</v>
      </c>
    </row>
    <row r="19979" spans="1:13" x14ac:dyDescent="0.25">
      <c r="A19979" s="9"/>
      <c r="H19979" s="9"/>
      <c r="J19979">
        <v>2</v>
      </c>
      <c r="K19979">
        <f ca="1">SIMULATION!$D$3*SIMULATION!$D$17/$H19977/(SIMULATION!$D$17-$I19977)*(((EXP(-$I19977*$J19979))/(1-EXP(-SIMULATION!$D$4*$I19977)))-(EXP(-SIMULATION!$D$17*$J19979)/(1-EXP(-SIMULATION!$D$4*SIMULATION!$D$17))))</f>
        <v>2.3429624329132142</v>
      </c>
      <c r="L19979">
        <v>5.2530366525653148E-2</v>
      </c>
      <c r="M19979">
        <f t="shared" ca="1" si="312"/>
        <v>2.4660391082699813</v>
      </c>
    </row>
    <row r="19980" spans="1:13" x14ac:dyDescent="0.25">
      <c r="A19980" s="9"/>
      <c r="H19980" s="9"/>
      <c r="J19980">
        <v>3</v>
      </c>
      <c r="K19980">
        <f ca="1">SIMULATION!$D$3*SIMULATION!$D$17/$H19977/(SIMULATION!$D$17-$I19977)*(((EXP(-$I19977*$J19980))/(1-EXP(-SIMULATION!$D$4*$I19977)))-(EXP(-SIMULATION!$D$17*$J19980)/(1-EXP(-SIMULATION!$D$4*SIMULATION!$D$17))))</f>
        <v>2.6308139734967764</v>
      </c>
      <c r="L19980">
        <v>2.6095769563061456E-2</v>
      </c>
      <c r="M19980">
        <f t="shared" ca="1" si="312"/>
        <v>2.6994670887124306</v>
      </c>
    </row>
    <row r="19981" spans="1:13" x14ac:dyDescent="0.25">
      <c r="A19981" s="9"/>
      <c r="H19981" s="9"/>
      <c r="J19981">
        <v>4</v>
      </c>
      <c r="K19981">
        <f ca="1">SIMULATION!$D$3*SIMULATION!$D$17/$H19977/(SIMULATION!$D$17-$I19977)*(((EXP(-$I19977*$J19981))/(1-EXP(-SIMULATION!$D$4*$I19977)))-(EXP(-SIMULATION!$D$17*$J19981)/(1-EXP(-SIMULATION!$D$4*SIMULATION!$D$17))))</f>
        <v>2.722192470818845</v>
      </c>
      <c r="L19981">
        <v>0.37080307194405704</v>
      </c>
      <c r="M19981">
        <f t="shared" ca="1" si="312"/>
        <v>3.731589801421455</v>
      </c>
    </row>
    <row r="19982" spans="1:13" x14ac:dyDescent="0.25">
      <c r="A19982" s="9"/>
      <c r="H19982" s="9"/>
      <c r="J19982">
        <v>5</v>
      </c>
      <c r="K19982">
        <f ca="1">SIMULATION!$D$3*SIMULATION!$D$17/$H19977/(SIMULATION!$D$17-$I19977)*(((EXP(-$I19977*$J19982))/(1-EXP(-SIMULATION!$D$4*$I19977)))-(EXP(-SIMULATION!$D$17*$J19982)/(1-EXP(-SIMULATION!$D$4*SIMULATION!$D$17))))</f>
        <v>2.6953382110481887</v>
      </c>
      <c r="L19982">
        <v>0.14505891661632048</v>
      </c>
      <c r="M19982">
        <f t="shared" ca="1" si="312"/>
        <v>3.0863210518574107</v>
      </c>
    </row>
    <row r="19983" spans="1:13" x14ac:dyDescent="0.25">
      <c r="A19983" s="9"/>
      <c r="H19983" s="9"/>
      <c r="J19983">
        <v>6</v>
      </c>
      <c r="K19983">
        <f ca="1">SIMULATION!$D$3*SIMULATION!$D$17/$H19977/(SIMULATION!$D$17-$I19977)*(((EXP(-$I19977*$J19983))/(1-EXP(-SIMULATION!$D$4*$I19977)))-(EXP(-SIMULATION!$D$17*$J19983)/(1-EXP(-SIMULATION!$D$4*SIMULATION!$D$17))))</f>
        <v>2.5997571497806393</v>
      </c>
      <c r="L19983">
        <v>2.8452025991934117E-2</v>
      </c>
      <c r="M19983">
        <f t="shared" ca="1" si="312"/>
        <v>2.6737255077789146</v>
      </c>
    </row>
    <row r="19984" spans="1:13" x14ac:dyDescent="0.25">
      <c r="A19984" s="9"/>
      <c r="H19984" s="9"/>
      <c r="J19984">
        <v>7</v>
      </c>
      <c r="K19984">
        <f ca="1">SIMULATION!$D$3*SIMULATION!$D$17/$H19977/(SIMULATION!$D$17-$I19977)*(((EXP(-$I19977*$J19984))/(1-EXP(-SIMULATION!$D$4*$I19977)))-(EXP(-SIMULATION!$D$17*$J19984)/(1-EXP(-SIMULATION!$D$4*SIMULATION!$D$17))))</f>
        <v>2.4665937016014796</v>
      </c>
      <c r="L19984">
        <v>5.3477797247770083E-2</v>
      </c>
      <c r="M19984">
        <f t="shared" ca="1" si="312"/>
        <v>2.5985016994683501</v>
      </c>
    </row>
    <row r="19985" spans="1:13" x14ac:dyDescent="0.25">
      <c r="A19985" s="9"/>
      <c r="H19985" s="9"/>
      <c r="J19985">
        <v>8</v>
      </c>
      <c r="K19985">
        <f ca="1">SIMULATION!$D$3*SIMULATION!$D$17/$H19977/(SIMULATION!$D$17-$I19977)*(((EXP(-$I19977*$J19985))/(1-EXP(-SIMULATION!$D$4*$I19977)))-(EXP(-SIMULATION!$D$17*$J19985)/(1-EXP(-SIMULATION!$D$4*SIMULATION!$D$17))))</f>
        <v>2.3152735800952362</v>
      </c>
      <c r="L19985">
        <v>-0.19839029468309241</v>
      </c>
      <c r="M19985">
        <f t="shared" ca="1" si="312"/>
        <v>1.8559457722681638</v>
      </c>
    </row>
    <row r="19986" spans="1:13" x14ac:dyDescent="0.25">
      <c r="A19986" s="9"/>
      <c r="H19986" s="9"/>
      <c r="J19986">
        <v>9</v>
      </c>
      <c r="K19986">
        <f ca="1">SIMULATION!$D$3*SIMULATION!$D$17/$H19977/(SIMULATION!$D$17-$I19977)*(((EXP(-$I19977*$J19986))/(1-EXP(-SIMULATION!$D$4*$I19977)))-(EXP(-SIMULATION!$D$17*$J19986)/(1-EXP(-SIMULATION!$D$4*SIMULATION!$D$17))))</f>
        <v>2.1577567496555705</v>
      </c>
      <c r="L19986">
        <v>0.10460769217191232</v>
      </c>
      <c r="M19986">
        <f t="shared" ca="1" si="312"/>
        <v>2.3834747035054065</v>
      </c>
    </row>
    <row r="19987" spans="1:13" x14ac:dyDescent="0.25">
      <c r="A19987" s="9"/>
      <c r="H19987" s="9"/>
      <c r="J19987">
        <v>10</v>
      </c>
      <c r="K19987">
        <f ca="1">SIMULATION!$D$3*SIMULATION!$D$17/$H19977/(SIMULATION!$D$17-$I19977)*(((EXP(-$I19977*$J19987))/(1-EXP(-SIMULATION!$D$4*$I19977)))-(EXP(-SIMULATION!$D$17*$J19987)/(1-EXP(-SIMULATION!$D$4*SIMULATION!$D$17))))</f>
        <v>2.001259203763055</v>
      </c>
      <c r="L19987">
        <v>-0.24888327141800395</v>
      </c>
      <c r="M19987">
        <f t="shared" ca="1" si="312"/>
        <v>1.5031792661751162</v>
      </c>
    </row>
    <row r="19988" spans="1:13" x14ac:dyDescent="0.25">
      <c r="A19988" s="9"/>
      <c r="H19988" s="9"/>
      <c r="J19988">
        <v>11</v>
      </c>
      <c r="K19988">
        <f ca="1">SIMULATION!$D$3*SIMULATION!$D$17/$H19977/(SIMULATION!$D$17-$I19977)*(((EXP(-$I19977*$J19988))/(1-EXP(-SIMULATION!$D$4*$I19977)))-(EXP(-SIMULATION!$D$17*$J19988)/(1-EXP(-SIMULATION!$D$4*SIMULATION!$D$17))))</f>
        <v>1.8499938281626302</v>
      </c>
      <c r="L19988">
        <v>-3.4801576222141507E-2</v>
      </c>
      <c r="M19988">
        <f t="shared" ca="1" si="312"/>
        <v>1.7856111269413371</v>
      </c>
    </row>
    <row r="19989" spans="1:13" x14ac:dyDescent="0.25">
      <c r="A19989" s="9"/>
      <c r="H19989" s="9"/>
      <c r="J19989">
        <v>12</v>
      </c>
      <c r="K19989">
        <f ca="1">SIMULATION!$D$3*SIMULATION!$D$17/$H19977/(SIMULATION!$D$17-$I19977)*(((EXP(-$I19977*$J19989))/(1-EXP(-SIMULATION!$D$4*$I19977)))-(EXP(-SIMULATION!$D$17*$J19989)/(1-EXP(-SIMULATION!$D$4*SIMULATION!$D$17))))</f>
        <v>1.7062829433350983</v>
      </c>
      <c r="L19989">
        <v>-2.0649263356182224E-2</v>
      </c>
      <c r="M19989">
        <f t="shared" ca="1" si="312"/>
        <v>1.6710494574780101</v>
      </c>
    </row>
    <row r="19990" spans="1:13" x14ac:dyDescent="0.25">
      <c r="A19990" s="9"/>
      <c r="H19990" s="9"/>
      <c r="J19990">
        <v>13</v>
      </c>
      <c r="K19990">
        <f ca="1">SIMULATION!$D$3*SIMULATION!$D$17/$H19977/(SIMULATION!$D$17-$I19977)*(((EXP(-$I19977*$J19990))/(1-EXP(-SIMULATION!$D$4*$I19977)))-(EXP(-SIMULATION!$D$17*$J19990)/(1-EXP(-SIMULATION!$D$4*SIMULATION!$D$17))))</f>
        <v>1.5712684547680902</v>
      </c>
      <c r="L19990">
        <v>9.6171189783617592E-2</v>
      </c>
      <c r="M19990">
        <f t="shared" ca="1" si="312"/>
        <v>1.7223792115326035</v>
      </c>
    </row>
    <row r="19991" spans="1:13" x14ac:dyDescent="0.25">
      <c r="A19991" s="9"/>
      <c r="H19991" s="9"/>
      <c r="J19991">
        <v>14</v>
      </c>
      <c r="K19991">
        <f ca="1">SIMULATION!$D$3*SIMULATION!$D$17/$H19977/(SIMULATION!$D$17-$I19977)*(((EXP(-$I19977*$J19991))/(1-EXP(-SIMULATION!$D$4*$I19977)))-(EXP(-SIMULATION!$D$17*$J19991)/(1-EXP(-SIMULATION!$D$4*SIMULATION!$D$17))))</f>
        <v>1.4453643708133086</v>
      </c>
      <c r="L19991">
        <v>-7.5141557802975378E-2</v>
      </c>
      <c r="M19991">
        <f t="shared" ca="1" si="312"/>
        <v>1.3367574403974791</v>
      </c>
    </row>
    <row r="19992" spans="1:13" x14ac:dyDescent="0.25">
      <c r="A19992" s="9"/>
      <c r="H19992" s="9"/>
      <c r="J19992">
        <v>15</v>
      </c>
      <c r="K19992">
        <f ca="1">SIMULATION!$D$3*SIMULATION!$D$17/$H19977/(SIMULATION!$D$17-$I19977)*(((EXP(-$I19977*$J19992))/(1-EXP(-SIMULATION!$D$4*$I19977)))-(EXP(-SIMULATION!$D$17*$J19992)/(1-EXP(-SIMULATION!$D$4*SIMULATION!$D$17))))</f>
        <v>1.3285444347362581</v>
      </c>
      <c r="L19992">
        <v>3.2253559034719485E-2</v>
      </c>
      <c r="M19992">
        <f t="shared" ca="1" si="312"/>
        <v>1.3713947210922719</v>
      </c>
    </row>
    <row r="19993" spans="1:13" x14ac:dyDescent="0.25">
      <c r="A19993" s="9"/>
      <c r="H19993" s="9"/>
      <c r="J19993">
        <v>16</v>
      </c>
      <c r="K19993">
        <f ca="1">SIMULATION!$D$3*SIMULATION!$D$17/$H19977/(SIMULATION!$D$17-$I19977)*(((EXP(-$I19977*$J19993))/(1-EXP(-SIMULATION!$D$4*$I19977)))-(EXP(-SIMULATION!$D$17*$J19993)/(1-EXP(-SIMULATION!$D$4*SIMULATION!$D$17))))</f>
        <v>1.2205242878201625</v>
      </c>
      <c r="L19993">
        <v>-0.18150396361172988</v>
      </c>
      <c r="M19993">
        <f t="shared" ca="1" si="312"/>
        <v>0.9989942918964192</v>
      </c>
    </row>
    <row r="19994" spans="1:13" x14ac:dyDescent="0.25">
      <c r="A19994" s="9"/>
      <c r="H19994" s="9"/>
      <c r="J19994">
        <v>17</v>
      </c>
      <c r="K19994">
        <f ca="1">SIMULATION!$D$3*SIMULATION!$D$17/$H19977/(SIMULATION!$D$17-$I19977)*(((EXP(-$I19977*$J19994))/(1-EXP(-SIMULATION!$D$4*$I19977)))-(EXP(-SIMULATION!$D$17*$J19994)/(1-EXP(-SIMULATION!$D$4*SIMULATION!$D$17))))</f>
        <v>1.1208762233117162</v>
      </c>
      <c r="L19994">
        <v>-0.14024451097823093</v>
      </c>
      <c r="M19994">
        <f t="shared" ca="1" si="312"/>
        <v>0.96367948550623828</v>
      </c>
    </row>
    <row r="19995" spans="1:13" x14ac:dyDescent="0.25">
      <c r="A19995" s="9"/>
      <c r="H19995" s="9"/>
      <c r="J19995">
        <v>18</v>
      </c>
      <c r="K19995">
        <f ca="1">SIMULATION!$D$3*SIMULATION!$D$17/$H19977/(SIMULATION!$D$17-$I19977)*(((EXP(-$I19977*$J19995))/(1-EXP(-SIMULATION!$D$4*$I19977)))-(EXP(-SIMULATION!$D$17*$J19995)/(1-EXP(-SIMULATION!$D$4*SIMULATION!$D$17))))</f>
        <v>1.0291009061818412</v>
      </c>
      <c r="L19995">
        <v>4.488715251380649E-2</v>
      </c>
      <c r="M19995">
        <f t="shared" ca="1" si="312"/>
        <v>1.0752943155097221</v>
      </c>
    </row>
    <row r="19996" spans="1:13" x14ac:dyDescent="0.25">
      <c r="A19996" s="9"/>
      <c r="H19996" s="9"/>
      <c r="J19996">
        <v>19</v>
      </c>
      <c r="K19996">
        <f ca="1">SIMULATION!$D$3*SIMULATION!$D$17/$H19977/(SIMULATION!$D$17-$I19977)*(((EXP(-$I19977*$J19996))/(1-EXP(-SIMULATION!$D$4*$I19977)))-(EXP(-SIMULATION!$D$17*$J19996)/(1-EXP(-SIMULATION!$D$4*SIMULATION!$D$17))))</f>
        <v>0.94467166532178726</v>
      </c>
      <c r="L19996">
        <v>0.18005302843788235</v>
      </c>
      <c r="M19996">
        <f t="shared" ca="1" si="312"/>
        <v>1.1147626595424327</v>
      </c>
    </row>
    <row r="19997" spans="1:13" x14ac:dyDescent="0.25">
      <c r="A19997" s="9"/>
      <c r="H19997" s="9"/>
      <c r="J19997">
        <v>20</v>
      </c>
      <c r="K19997">
        <f ca="1">SIMULATION!$D$3*SIMULATION!$D$17/$H19977/(SIMULATION!$D$17-$I19977)*(((EXP(-$I19977*$J19997))/(1-EXP(-SIMULATION!$D$4*$I19977)))-(EXP(-SIMULATION!$D$17*$J19997)/(1-EXP(-SIMULATION!$D$4*SIMULATION!$D$17))))</f>
        <v>0.86706134693045456</v>
      </c>
      <c r="L19997">
        <v>0.20874684129255253</v>
      </c>
      <c r="M19997">
        <f t="shared" ca="1" si="312"/>
        <v>1.0480576643090531</v>
      </c>
    </row>
    <row r="19998" spans="1:13" x14ac:dyDescent="0.25">
      <c r="A19998" s="9"/>
      <c r="H19998" s="9"/>
      <c r="J19998">
        <v>21</v>
      </c>
      <c r="K19998">
        <f ca="1">SIMULATION!$D$3*SIMULATION!$D$17/$H19977/(SIMULATION!$D$17-$I19977)*(((EXP(-$I19977*$J19998))/(1-EXP(-SIMULATION!$D$4*$I19977)))-(EXP(-SIMULATION!$D$17*$J19998)/(1-EXP(-SIMULATION!$D$4*SIMULATION!$D$17))))</f>
        <v>0.79575811880238245</v>
      </c>
      <c r="L19998">
        <v>0.11503304091895118</v>
      </c>
      <c r="M19998">
        <f t="shared" ca="1" si="312"/>
        <v>0.88729659504416458</v>
      </c>
    </row>
    <row r="19999" spans="1:13" x14ac:dyDescent="0.25">
      <c r="A19999" s="9"/>
      <c r="H19999" s="9"/>
      <c r="J19999">
        <v>22</v>
      </c>
      <c r="K19999">
        <f ca="1">SIMULATION!$D$3*SIMULATION!$D$17/$H19977/(SIMULATION!$D$17-$I19977)*(((EXP(-$I19977*$J19999))/(1-EXP(-SIMULATION!$D$4*$I19977)))-(EXP(-SIMULATION!$D$17*$J19999)/(1-EXP(-SIMULATION!$D$4*SIMULATION!$D$17))))</f>
        <v>0.73027430980315644</v>
      </c>
      <c r="L19999">
        <v>0.64906614004262242</v>
      </c>
      <c r="M19999">
        <f t="shared" ca="1" si="312"/>
        <v>1.2042706372393814</v>
      </c>
    </row>
    <row r="20000" spans="1:13" x14ac:dyDescent="0.25">
      <c r="A20000" s="9"/>
      <c r="H20000" s="9"/>
      <c r="J20000">
        <v>23</v>
      </c>
      <c r="K20000">
        <f ca="1">SIMULATION!$D$3*SIMULATION!$D$17/$H19977/(SIMULATION!$D$17-$I19977)*(((EXP(-$I19977*$J20000))/(1-EXP(-SIMULATION!$D$4*$I19977)))-(EXP(-SIMULATION!$D$17*$J20000)/(1-EXP(-SIMULATION!$D$4*SIMULATION!$D$17))))</f>
        <v>0.67015089230485358</v>
      </c>
      <c r="L20000">
        <v>-0.2044807427201536</v>
      </c>
      <c r="M20000">
        <f t="shared" ca="1" si="312"/>
        <v>0.53311794011178348</v>
      </c>
    </row>
    <row r="20001" spans="1:13" x14ac:dyDescent="0.25">
      <c r="A20001" s="9"/>
      <c r="H20001" s="9"/>
      <c r="J20001">
        <v>24</v>
      </c>
      <c r="K20001">
        <f ca="1">SIMULATION!$D$3*SIMULATION!$D$17/$H19977/(SIMULATION!$D$17-$I19977)*(((EXP(-$I19977*$J20001))/(1-EXP(-SIMULATION!$D$4*$I19977)))-(EXP(-SIMULATION!$D$17*$J20001)/(1-EXP(-SIMULATION!$D$4*SIMULATION!$D$17))))</f>
        <v>0.61495926995410832</v>
      </c>
      <c r="L20001">
        <v>-0.16339743920554242</v>
      </c>
      <c r="M20001">
        <f t="shared" ca="1" si="312"/>
        <v>0.51447650002789713</v>
      </c>
    </row>
    <row r="20002" spans="1:13" x14ac:dyDescent="0.25">
      <c r="A20002" s="9">
        <v>801</v>
      </c>
      <c r="B20002" s="2">
        <f ca="1">NORMINV(RAND(),SIMULATION!D7,SIMULATION!D8)</f>
        <v>64.063065355563722</v>
      </c>
      <c r="C20002" s="2">
        <v>2</v>
      </c>
      <c r="D20002" s="2">
        <f ca="1">SIMULATION!$D$11*(1+(SIMULATION!$D$12*LN(1+$C20002)))*(1+(SIMULATION!$D$13*(($B20002/63.5)-1)))</f>
        <v>10.279875493574403</v>
      </c>
      <c r="E20002" s="2">
        <v>6.1893362248082243E-2</v>
      </c>
      <c r="F20002" s="2">
        <f ca="1">D20002*(1+E20002)</f>
        <v>10.916131551363387</v>
      </c>
      <c r="G20002" s="2">
        <v>-0.29477071632409568</v>
      </c>
      <c r="H20002" s="9">
        <f>SIMULATION!$D$15*EXP($G$20002)</f>
        <v>164.39750446581701</v>
      </c>
      <c r="I20002" s="2">
        <f ca="1">$F20002/$H20002</f>
        <v>6.6400834896086669E-2</v>
      </c>
      <c r="J20002">
        <v>0</v>
      </c>
      <c r="K20002">
        <f ca="1">SIMULATION!$D$3*SIMULATION!$D$17/$H20002/(SIMULATION!$D$17-$I20002)*(((EXP(-$I20002*$J20002))/(1-EXP(-SIMULATION!$D$4*$I20002)))-(EXP(-SIMULATION!$D$17*$J20002)/(1-EXP(-SIMULATION!$D$4*SIMULATION!$D$17))))</f>
        <v>1.0026579358292538</v>
      </c>
      <c r="L20002">
        <v>2.3651461349556292E-2</v>
      </c>
      <c r="M20002">
        <f t="shared" ca="1" si="312"/>
        <v>1.0263722612453452</v>
      </c>
    </row>
    <row r="20003" spans="1:13" x14ac:dyDescent="0.25">
      <c r="A20003" s="9"/>
      <c r="H20003" s="9"/>
      <c r="J20003">
        <v>1</v>
      </c>
      <c r="K20003">
        <f ca="1">SIMULATION!$D$3*SIMULATION!$D$17/$H20002/(SIMULATION!$D$17-$I20002)*(((EXP(-$I20002*$J20003))/(1-EXP(-SIMULATION!$D$4*$I20002)))-(EXP(-SIMULATION!$D$17*$J20003)/(1-EXP(-SIMULATION!$D$4*SIMULATION!$D$17))))</f>
        <v>2.0980315834331167</v>
      </c>
      <c r="L20003">
        <v>-1.4466262573120986E-3</v>
      </c>
      <c r="M20003">
        <f t="shared" ca="1" si="312"/>
        <v>2.0949965158558523</v>
      </c>
    </row>
    <row r="20004" spans="1:13" x14ac:dyDescent="0.25">
      <c r="A20004" s="9"/>
      <c r="H20004" s="9"/>
      <c r="J20004">
        <v>2</v>
      </c>
      <c r="K20004">
        <f ca="1">SIMULATION!$D$3*SIMULATION!$D$17/$H20002/(SIMULATION!$D$17-$I20002)*(((EXP(-$I20002*$J20004))/(1-EXP(-SIMULATION!$D$4*$I20002)))-(EXP(-SIMULATION!$D$17*$J20004)/(1-EXP(-SIMULATION!$D$4*SIMULATION!$D$17))))</f>
        <v>2.7064657782043358</v>
      </c>
      <c r="L20004">
        <v>5.8989132025578331E-2</v>
      </c>
      <c r="M20004">
        <f t="shared" ca="1" si="312"/>
        <v>2.8661178453175413</v>
      </c>
    </row>
    <row r="20005" spans="1:13" x14ac:dyDescent="0.25">
      <c r="A20005" s="9"/>
      <c r="H20005" s="9"/>
      <c r="J20005">
        <v>3</v>
      </c>
      <c r="K20005">
        <f ca="1">SIMULATION!$D$3*SIMULATION!$D$17/$H20002/(SIMULATION!$D$17-$I20002)*(((EXP(-$I20002*$J20005))/(1-EXP(-SIMULATION!$D$4*$I20002)))-(EXP(-SIMULATION!$D$17*$J20005)/(1-EXP(-SIMULATION!$D$4*SIMULATION!$D$17))))</f>
        <v>3.0088646952008946</v>
      </c>
      <c r="L20005">
        <v>0.26054612616774303</v>
      </c>
      <c r="M20005">
        <f t="shared" ca="1" si="312"/>
        <v>3.7928127356983747</v>
      </c>
    </row>
    <row r="20006" spans="1:13" x14ac:dyDescent="0.25">
      <c r="A20006" s="9"/>
      <c r="H20006" s="9"/>
      <c r="J20006">
        <v>4</v>
      </c>
      <c r="K20006">
        <f ca="1">SIMULATION!$D$3*SIMULATION!$D$17/$H20002/(SIMULATION!$D$17-$I20002)*(((EXP(-$I20002*$J20006))/(1-EXP(-SIMULATION!$D$4*$I20002)))-(EXP(-SIMULATION!$D$17*$J20006)/(1-EXP(-SIMULATION!$D$4*SIMULATION!$D$17))))</f>
        <v>3.1207701838229807</v>
      </c>
      <c r="L20006">
        <v>-0.164427017279447</v>
      </c>
      <c r="M20006">
        <f t="shared" ca="1" si="312"/>
        <v>2.6076312508823367</v>
      </c>
    </row>
    <row r="20007" spans="1:13" x14ac:dyDescent="0.25">
      <c r="A20007" s="9"/>
      <c r="H20007" s="9"/>
      <c r="J20007">
        <v>5</v>
      </c>
      <c r="K20007">
        <f ca="1">SIMULATION!$D$3*SIMULATION!$D$17/$H20002/(SIMULATION!$D$17-$I20002)*(((EXP(-$I20002*$J20007))/(1-EXP(-SIMULATION!$D$4*$I20002)))-(EXP(-SIMULATION!$D$17*$J20007)/(1-EXP(-SIMULATION!$D$4*SIMULATION!$D$17))))</f>
        <v>3.1158631227409508</v>
      </c>
      <c r="L20007">
        <v>-0.11355683918026881</v>
      </c>
      <c r="M20007">
        <f t="shared" ca="1" si="312"/>
        <v>2.7620355552041262</v>
      </c>
    </row>
    <row r="20008" spans="1:13" x14ac:dyDescent="0.25">
      <c r="A20008" s="9"/>
      <c r="H20008" s="9"/>
      <c r="J20008">
        <v>6</v>
      </c>
      <c r="K20008">
        <f ca="1">SIMULATION!$D$3*SIMULATION!$D$17/$H20002/(SIMULATION!$D$17-$I20002)*(((EXP(-$I20002*$J20008))/(1-EXP(-SIMULATION!$D$4*$I20002)))-(EXP(-SIMULATION!$D$17*$J20008)/(1-EXP(-SIMULATION!$D$4*SIMULATION!$D$17))))</f>
        <v>3.0410220657611795</v>
      </c>
      <c r="L20008">
        <v>-0.33643412588480559</v>
      </c>
      <c r="M20008">
        <f t="shared" ca="1" si="312"/>
        <v>2.0179184652704114</v>
      </c>
    </row>
    <row r="20009" spans="1:13" x14ac:dyDescent="0.25">
      <c r="A20009" s="9"/>
      <c r="H20009" s="9"/>
      <c r="J20009">
        <v>7</v>
      </c>
      <c r="K20009">
        <f ca="1">SIMULATION!$D$3*SIMULATION!$D$17/$H20002/(SIMULATION!$D$17-$I20002)*(((EXP(-$I20002*$J20009))/(1-EXP(-SIMULATION!$D$4*$I20002)))-(EXP(-SIMULATION!$D$17*$J20009)/(1-EXP(-SIMULATION!$D$4*SIMULATION!$D$17))))</f>
        <v>2.9259716971036287</v>
      </c>
      <c r="L20009">
        <v>-0.1136768733223411</v>
      </c>
      <c r="M20009">
        <f t="shared" ca="1" si="312"/>
        <v>2.5933563831472242</v>
      </c>
    </row>
    <row r="20010" spans="1:13" x14ac:dyDescent="0.25">
      <c r="A20010" s="9"/>
      <c r="H20010" s="9"/>
      <c r="J20010">
        <v>8</v>
      </c>
      <c r="K20010">
        <f ca="1">SIMULATION!$D$3*SIMULATION!$D$17/$H20002/(SIMULATION!$D$17-$I20002)*(((EXP(-$I20002*$J20010))/(1-EXP(-SIMULATION!$D$4*$I20002)))-(EXP(-SIMULATION!$D$17*$J20010)/(1-EXP(-SIMULATION!$D$4*SIMULATION!$D$17))))</f>
        <v>2.7894644009722893</v>
      </c>
      <c r="L20010">
        <v>0.15706507343495796</v>
      </c>
      <c r="M20010">
        <f t="shared" ca="1" si="312"/>
        <v>3.2275918319552028</v>
      </c>
    </row>
    <row r="20011" spans="1:13" x14ac:dyDescent="0.25">
      <c r="A20011" s="9"/>
      <c r="H20011" s="9"/>
      <c r="J20011">
        <v>9</v>
      </c>
      <c r="K20011">
        <f ca="1">SIMULATION!$D$3*SIMULATION!$D$17/$H20002/(SIMULATION!$D$17-$I20002)*(((EXP(-$I20002*$J20011))/(1-EXP(-SIMULATION!$D$4*$I20002)))-(EXP(-SIMULATION!$D$17*$J20011)/(1-EXP(-SIMULATION!$D$4*SIMULATION!$D$17))))</f>
        <v>2.6432402562100679</v>
      </c>
      <c r="L20011">
        <v>-0.11457427312579595</v>
      </c>
      <c r="M20011">
        <f t="shared" ca="1" si="312"/>
        <v>2.3403929251579569</v>
      </c>
    </row>
    <row r="20012" spans="1:13" x14ac:dyDescent="0.25">
      <c r="A20012" s="9"/>
      <c r="H20012" s="9"/>
      <c r="J20012">
        <v>10</v>
      </c>
      <c r="K20012">
        <f ca="1">SIMULATION!$D$3*SIMULATION!$D$17/$H20002/(SIMULATION!$D$17-$I20002)*(((EXP(-$I20002*$J20012))/(1-EXP(-SIMULATION!$D$4*$I20002)))-(EXP(-SIMULATION!$D$17*$J20012)/(1-EXP(-SIMULATION!$D$4*SIMULATION!$D$17))))</f>
        <v>2.4945634756677526</v>
      </c>
      <c r="L20012">
        <v>-6.5275990344084961E-2</v>
      </c>
      <c r="M20012">
        <f t="shared" ca="1" si="312"/>
        <v>2.3317283743173576</v>
      </c>
    </row>
    <row r="20013" spans="1:13" x14ac:dyDescent="0.25">
      <c r="A20013" s="9"/>
      <c r="H20013" s="9"/>
      <c r="J20013">
        <v>11</v>
      </c>
      <c r="K20013">
        <f ca="1">SIMULATION!$D$3*SIMULATION!$D$17/$H20002/(SIMULATION!$D$17-$I20002)*(((EXP(-$I20002*$J20013))/(1-EXP(-SIMULATION!$D$4*$I20002)))-(EXP(-SIMULATION!$D$17*$J20013)/(1-EXP(-SIMULATION!$D$4*SIMULATION!$D$17))))</f>
        <v>2.3478466752515366</v>
      </c>
      <c r="L20013">
        <v>0.26319131414647756</v>
      </c>
      <c r="M20013">
        <f t="shared" ca="1" si="312"/>
        <v>2.9657795271254268</v>
      </c>
    </row>
    <row r="20014" spans="1:13" x14ac:dyDescent="0.25">
      <c r="A20014" s="9"/>
      <c r="H20014" s="9"/>
      <c r="J20014">
        <v>12</v>
      </c>
      <c r="K20014">
        <f ca="1">SIMULATION!$D$3*SIMULATION!$D$17/$H20002/(SIMULATION!$D$17-$I20002)*(((EXP(-$I20002*$J20014))/(1-EXP(-SIMULATION!$D$4*$I20002)))-(EXP(-SIMULATION!$D$17*$J20014)/(1-EXP(-SIMULATION!$D$4*SIMULATION!$D$17))))</f>
        <v>2.205690675507884</v>
      </c>
      <c r="L20014">
        <v>-9.4236512902931571E-2</v>
      </c>
      <c r="M20014">
        <f t="shared" ca="1" si="312"/>
        <v>1.9978340777055095</v>
      </c>
    </row>
    <row r="20015" spans="1:13" x14ac:dyDescent="0.25">
      <c r="A20015" s="9"/>
      <c r="H20015" s="9"/>
      <c r="J20015">
        <v>13</v>
      </c>
      <c r="K20015">
        <f ca="1">SIMULATION!$D$3*SIMULATION!$D$17/$H20002/(SIMULATION!$D$17-$I20002)*(((EXP(-$I20002*$J20015))/(1-EXP(-SIMULATION!$D$4*$I20002)))-(EXP(-SIMULATION!$D$17*$J20015)/(1-EXP(-SIMULATION!$D$4*SIMULATION!$D$17))))</f>
        <v>2.0695498309759186</v>
      </c>
      <c r="L20015">
        <v>-0.16619824223201812</v>
      </c>
      <c r="M20015">
        <f t="shared" ca="1" si="312"/>
        <v>1.7255942868561509</v>
      </c>
    </row>
    <row r="20016" spans="1:13" x14ac:dyDescent="0.25">
      <c r="A20016" s="9"/>
      <c r="H20016" s="9"/>
      <c r="J20016">
        <v>14</v>
      </c>
      <c r="K20016">
        <f ca="1">SIMULATION!$D$3*SIMULATION!$D$17/$H20002/(SIMULATION!$D$17-$I20002)*(((EXP(-$I20002*$J20016))/(1-EXP(-SIMULATION!$D$4*$I20002)))-(EXP(-SIMULATION!$D$17*$J20016)/(1-EXP(-SIMULATION!$D$4*SIMULATION!$D$17))))</f>
        <v>1.9401574529347423</v>
      </c>
      <c r="L20016">
        <v>-0.23674171071636457</v>
      </c>
      <c r="M20016">
        <f t="shared" ca="1" si="312"/>
        <v>1.480841258467867</v>
      </c>
    </row>
    <row r="20017" spans="1:13" x14ac:dyDescent="0.25">
      <c r="A20017" s="9"/>
      <c r="H20017" s="9"/>
      <c r="J20017">
        <v>15</v>
      </c>
      <c r="K20017">
        <f ca="1">SIMULATION!$D$3*SIMULATION!$D$17/$H20002/(SIMULATION!$D$17-$I20002)*(((EXP(-$I20002*$J20017))/(1-EXP(-SIMULATION!$D$4*$I20002)))-(EXP(-SIMULATION!$D$17*$J20017)/(1-EXP(-SIMULATION!$D$4*SIMULATION!$D$17))))</f>
        <v>1.8177975543360112</v>
      </c>
      <c r="L20017">
        <v>0.42351145669213103</v>
      </c>
      <c r="M20017">
        <f t="shared" ca="1" si="312"/>
        <v>2.5876556445442485</v>
      </c>
    </row>
    <row r="20018" spans="1:13" x14ac:dyDescent="0.25">
      <c r="A20018" s="9"/>
      <c r="H20018" s="9"/>
      <c r="J20018">
        <v>16</v>
      </c>
      <c r="K20018">
        <f ca="1">SIMULATION!$D$3*SIMULATION!$D$17/$H20002/(SIMULATION!$D$17-$I20002)*(((EXP(-$I20002*$J20018))/(1-EXP(-SIMULATION!$D$4*$I20002)))-(EXP(-SIMULATION!$D$17*$J20018)/(1-EXP(-SIMULATION!$D$4*SIMULATION!$D$17))))</f>
        <v>1.7024781705588714</v>
      </c>
      <c r="L20018">
        <v>0.31266506774798758</v>
      </c>
      <c r="M20018">
        <f t="shared" ca="1" si="312"/>
        <v>2.2347836230961309</v>
      </c>
    </row>
    <row r="20019" spans="1:13" x14ac:dyDescent="0.25">
      <c r="A20019" s="9"/>
      <c r="H20019" s="9"/>
      <c r="J20019">
        <v>17</v>
      </c>
      <c r="K20019">
        <f ca="1">SIMULATION!$D$3*SIMULATION!$D$17/$H20002/(SIMULATION!$D$17-$I20002)*(((EXP(-$I20002*$J20019))/(1-EXP(-SIMULATION!$D$4*$I20002)))-(EXP(-SIMULATION!$D$17*$J20019)/(1-EXP(-SIMULATION!$D$4*SIMULATION!$D$17))))</f>
        <v>1.5940416602424974</v>
      </c>
      <c r="L20019">
        <v>1.4791867908593995E-2</v>
      </c>
      <c r="M20019">
        <f t="shared" ca="1" si="312"/>
        <v>1.6176205139216004</v>
      </c>
    </row>
    <row r="20020" spans="1:13" x14ac:dyDescent="0.25">
      <c r="A20020" s="9"/>
      <c r="H20020" s="9"/>
      <c r="J20020">
        <v>18</v>
      </c>
      <c r="K20020">
        <f ca="1">SIMULATION!$D$3*SIMULATION!$D$17/$H20002/(SIMULATION!$D$17-$I20002)*(((EXP(-$I20002*$J20020))/(1-EXP(-SIMULATION!$D$4*$I20002)))-(EXP(-SIMULATION!$D$17*$J20020)/(1-EXP(-SIMULATION!$D$4*SIMULATION!$D$17))))</f>
        <v>1.4922346707180769</v>
      </c>
      <c r="L20020">
        <v>-6.5640181560073244E-2</v>
      </c>
      <c r="M20020">
        <f t="shared" ca="1" si="312"/>
        <v>1.3942841160019062</v>
      </c>
    </row>
    <row r="20021" spans="1:13" x14ac:dyDescent="0.25">
      <c r="A20021" s="9"/>
      <c r="H20021" s="9"/>
      <c r="J20021">
        <v>19</v>
      </c>
      <c r="K20021">
        <f ca="1">SIMULATION!$D$3*SIMULATION!$D$17/$H20002/(SIMULATION!$D$17-$I20002)*(((EXP(-$I20002*$J20021))/(1-EXP(-SIMULATION!$D$4*$I20002)))-(EXP(-SIMULATION!$D$17*$J20021)/(1-EXP(-SIMULATION!$D$4*SIMULATION!$D$17))))</f>
        <v>1.396752301665577</v>
      </c>
      <c r="L20021">
        <v>0.13639396512132368</v>
      </c>
      <c r="M20021">
        <f t="shared" ca="1" si="312"/>
        <v>1.5872608863820803</v>
      </c>
    </row>
    <row r="20022" spans="1:13" x14ac:dyDescent="0.25">
      <c r="A20022" s="9"/>
      <c r="H20022" s="9"/>
      <c r="J20022">
        <v>20</v>
      </c>
      <c r="K20022">
        <f ca="1">SIMULATION!$D$3*SIMULATION!$D$17/$H20002/(SIMULATION!$D$17-$I20002)*(((EXP(-$I20002*$J20022))/(1-EXP(-SIMULATION!$D$4*$I20002)))-(EXP(-SIMULATION!$D$17*$J20022)/(1-EXP(-SIMULATION!$D$4*SIMULATION!$D$17))))</f>
        <v>1.3072657775317142</v>
      </c>
      <c r="L20022">
        <v>0.15580343033249405</v>
      </c>
      <c r="M20022">
        <f t="shared" ca="1" si="312"/>
        <v>1.5109422700274302</v>
      </c>
    </row>
    <row r="20023" spans="1:13" x14ac:dyDescent="0.25">
      <c r="A20023" s="9"/>
      <c r="H20023" s="9"/>
      <c r="J20023">
        <v>21</v>
      </c>
      <c r="K20023">
        <f ca="1">SIMULATION!$D$3*SIMULATION!$D$17/$H20002/(SIMULATION!$D$17-$I20002)*(((EXP(-$I20002*$J20023))/(1-EXP(-SIMULATION!$D$4*$I20002)))-(EXP(-SIMULATION!$D$17*$J20023)/(1-EXP(-SIMULATION!$D$4*SIMULATION!$D$17))))</f>
        <v>1.2234395923537906</v>
      </c>
      <c r="L20023">
        <v>0.45491597475452522</v>
      </c>
      <c r="M20023">
        <f t="shared" ca="1" si="312"/>
        <v>1.7800018070626944</v>
      </c>
    </row>
    <row r="20024" spans="1:13" x14ac:dyDescent="0.25">
      <c r="A20024" s="9"/>
      <c r="H20024" s="9"/>
      <c r="J20024">
        <v>22</v>
      </c>
      <c r="K20024">
        <f ca="1">SIMULATION!$D$3*SIMULATION!$D$17/$H20002/(SIMULATION!$D$17-$I20002)*(((EXP(-$I20002*$J20024))/(1-EXP(-SIMULATION!$D$4*$I20002)))-(EXP(-SIMULATION!$D$17*$J20024)/(1-EXP(-SIMULATION!$D$4*SIMULATION!$D$17))))</f>
        <v>1.1449419460426873</v>
      </c>
      <c r="L20024">
        <v>-4.7505697462112904E-4</v>
      </c>
      <c r="M20024">
        <f t="shared" ca="1" si="312"/>
        <v>1.1443980333856834</v>
      </c>
    </row>
    <row r="20025" spans="1:13" x14ac:dyDescent="0.25">
      <c r="A20025" s="9"/>
      <c r="H20025" s="9"/>
      <c r="J20025">
        <v>23</v>
      </c>
      <c r="K20025">
        <f ca="1">SIMULATION!$D$3*SIMULATION!$D$17/$H20002/(SIMULATION!$D$17-$I20002)*(((EXP(-$I20002*$J20025))/(1-EXP(-SIMULATION!$D$4*$I20002)))-(EXP(-SIMULATION!$D$17*$J20025)/(1-EXP(-SIMULATION!$D$4*SIMULATION!$D$17))))</f>
        <v>1.0714509170388671</v>
      </c>
      <c r="L20025">
        <v>1.1069217008891847E-2</v>
      </c>
      <c r="M20025">
        <f t="shared" ca="1" si="312"/>
        <v>1.0833110397539463</v>
      </c>
    </row>
    <row r="20026" spans="1:13" x14ac:dyDescent="0.25">
      <c r="A20026" s="9"/>
      <c r="H20026" s="9"/>
      <c r="J20026">
        <v>24</v>
      </c>
      <c r="K20026">
        <f ca="1">SIMULATION!$D$3*SIMULATION!$D$17/$H20002/(SIMULATION!$D$17-$I20002)*(((EXP(-$I20002*$J20026))/(1-EXP(-SIMULATION!$D$4*$I20002)))-(EXP(-SIMULATION!$D$17*$J20026)/(1-EXP(-SIMULATION!$D$4*SIMULATION!$D$17))))</f>
        <v>1.0026579358292542</v>
      </c>
      <c r="L20026">
        <v>-0.26836426432964361</v>
      </c>
      <c r="M20026">
        <f t="shared" ca="1" si="312"/>
        <v>0.73358037650615748</v>
      </c>
    </row>
    <row r="20027" spans="1:13" x14ac:dyDescent="0.25">
      <c r="A20027" s="9">
        <v>802</v>
      </c>
      <c r="B20027" s="2">
        <f ca="1">NORMINV(RAND(),SIMULATION!D7,SIMULATION!D8)</f>
        <v>73.246216773808584</v>
      </c>
      <c r="C20027" s="2">
        <v>2</v>
      </c>
      <c r="D20027" s="2">
        <f ca="1">SIMULATION!$D$11*(1+(SIMULATION!$D$12*LN(1+$C20027)))*(1+(SIMULATION!$D$13*(($B20027/63.5)-1)))</f>
        <v>10.961832270886589</v>
      </c>
      <c r="E20027" s="2">
        <v>-9.2615274174441223E-2</v>
      </c>
      <c r="F20027" s="2">
        <f ca="1">D20027*(1+E20027)</f>
        <v>9.9465991696641893</v>
      </c>
      <c r="G20027" s="2">
        <v>-0.62804877626532818</v>
      </c>
      <c r="H20027" s="9">
        <f>SIMULATION!$D$15*EXP($G$20027)</f>
        <v>117.80247049214552</v>
      </c>
      <c r="I20027" s="2">
        <f ca="1">$F20027/$H20027</f>
        <v>8.4434554964001193E-2</v>
      </c>
      <c r="J20027">
        <v>0</v>
      </c>
      <c r="K20027">
        <f ca="1">SIMULATION!$D$3*SIMULATION!$D$17/$H20027/(SIMULATION!$D$17-$I20027)*(((EXP(-$I20027*$J20027))/(1-EXP(-SIMULATION!$D$4*$I20027)))-(EXP(-SIMULATION!$D$17*$J20027)/(1-EXP(-SIMULATION!$D$4*SIMULATION!$D$17))))</f>
        <v>0.87464980211055188</v>
      </c>
      <c r="L20027">
        <v>-0.43313995790705828</v>
      </c>
      <c r="M20027">
        <f t="shared" ca="1" si="312"/>
        <v>0.49580402364097059</v>
      </c>
    </row>
    <row r="20028" spans="1:13" x14ac:dyDescent="0.25">
      <c r="A20028" s="9"/>
      <c r="H20028" s="9"/>
      <c r="J20028">
        <v>1</v>
      </c>
      <c r="K20028">
        <f ca="1">SIMULATION!$D$3*SIMULATION!$D$17/$H20027/(SIMULATION!$D$17-$I20027)*(((EXP(-$I20027*$J20028))/(1-EXP(-SIMULATION!$D$4*$I20027)))-(EXP(-SIMULATION!$D$17*$J20028)/(1-EXP(-SIMULATION!$D$4*SIMULATION!$D$17))))</f>
        <v>2.4069400021602059</v>
      </c>
      <c r="L20028">
        <v>-0.4625976119400933</v>
      </c>
      <c r="M20028">
        <f t="shared" ca="1" si="312"/>
        <v>1.2934953050778115</v>
      </c>
    </row>
    <row r="20029" spans="1:13" x14ac:dyDescent="0.25">
      <c r="A20029" s="9"/>
      <c r="H20029" s="9"/>
      <c r="J20029">
        <v>2</v>
      </c>
      <c r="K20029">
        <f ca="1">SIMULATION!$D$3*SIMULATION!$D$17/$H20027/(SIMULATION!$D$17-$I20027)*(((EXP(-$I20027*$J20029))/(1-EXP(-SIMULATION!$D$4*$I20027)))-(EXP(-SIMULATION!$D$17*$J20029)/(1-EXP(-SIMULATION!$D$4*SIMULATION!$D$17))))</f>
        <v>3.2393655789562779</v>
      </c>
      <c r="L20029">
        <v>1.1064107851975797E-2</v>
      </c>
      <c r="M20029">
        <f t="shared" ca="1" si="312"/>
        <v>3.2752062690938279</v>
      </c>
    </row>
    <row r="20030" spans="1:13" x14ac:dyDescent="0.25">
      <c r="A20030" s="9"/>
      <c r="H20030" s="9"/>
      <c r="J20030">
        <v>3</v>
      </c>
      <c r="K20030">
        <f ca="1">SIMULATION!$D$3*SIMULATION!$D$17/$H20027/(SIMULATION!$D$17-$I20027)*(((EXP(-$I20027*$J20030))/(1-EXP(-SIMULATION!$D$4*$I20027)))-(EXP(-SIMULATION!$D$17*$J20030)/(1-EXP(-SIMULATION!$D$4*SIMULATION!$D$17))))</f>
        <v>3.6354059187992203</v>
      </c>
      <c r="L20030">
        <v>-7.2281219692535538E-3</v>
      </c>
      <c r="M20030">
        <f t="shared" ca="1" si="312"/>
        <v>3.6091287614103931</v>
      </c>
    </row>
    <row r="20031" spans="1:13" x14ac:dyDescent="0.25">
      <c r="A20031" s="9"/>
      <c r="H20031" s="9"/>
      <c r="J20031">
        <v>4</v>
      </c>
      <c r="K20031">
        <f ca="1">SIMULATION!$D$3*SIMULATION!$D$17/$H20027/(SIMULATION!$D$17-$I20027)*(((EXP(-$I20027*$J20031))/(1-EXP(-SIMULATION!$D$4*$I20027)))-(EXP(-SIMULATION!$D$17*$J20031)/(1-EXP(-SIMULATION!$D$4*SIMULATION!$D$17))))</f>
        <v>3.7629248883085724</v>
      </c>
      <c r="L20031">
        <v>-9.793224605549658E-2</v>
      </c>
      <c r="M20031">
        <f t="shared" ca="1" si="312"/>
        <v>3.3944132022583853</v>
      </c>
    </row>
    <row r="20032" spans="1:13" x14ac:dyDescent="0.25">
      <c r="A20032" s="9"/>
      <c r="H20032" s="9"/>
      <c r="J20032">
        <v>5</v>
      </c>
      <c r="K20032">
        <f ca="1">SIMULATION!$D$3*SIMULATION!$D$17/$H20027/(SIMULATION!$D$17-$I20027)*(((EXP(-$I20027*$J20032))/(1-EXP(-SIMULATION!$D$4*$I20027)))-(EXP(-SIMULATION!$D$17*$J20032)/(1-EXP(-SIMULATION!$D$4*SIMULATION!$D$17))))</f>
        <v>3.7285929665084079</v>
      </c>
      <c r="L20032">
        <v>3.9710831217759569E-2</v>
      </c>
      <c r="M20032">
        <f t="shared" ca="1" si="312"/>
        <v>3.8766584924811491</v>
      </c>
    </row>
    <row r="20033" spans="1:13" x14ac:dyDescent="0.25">
      <c r="A20033" s="9"/>
      <c r="H20033" s="9"/>
      <c r="J20033">
        <v>6</v>
      </c>
      <c r="K20033">
        <f ca="1">SIMULATION!$D$3*SIMULATION!$D$17/$H20027/(SIMULATION!$D$17-$I20027)*(((EXP(-$I20027*$J20033))/(1-EXP(-SIMULATION!$D$4*$I20027)))-(EXP(-SIMULATION!$D$17*$J20033)/(1-EXP(-SIMULATION!$D$4*SIMULATION!$D$17))))</f>
        <v>3.5999393571789415</v>
      </c>
      <c r="L20033">
        <v>0.53283162807955275</v>
      </c>
      <c r="M20033">
        <f t="shared" ca="1" si="312"/>
        <v>5.518100905852255</v>
      </c>
    </row>
    <row r="20034" spans="1:13" x14ac:dyDescent="0.25">
      <c r="A20034" s="9"/>
      <c r="H20034" s="9"/>
      <c r="J20034">
        <v>7</v>
      </c>
      <c r="K20034">
        <f ca="1">SIMULATION!$D$3*SIMULATION!$D$17/$H20027/(SIMULATION!$D$17-$I20027)*(((EXP(-$I20027*$J20034))/(1-EXP(-SIMULATION!$D$4*$I20027)))-(EXP(-SIMULATION!$D$17*$J20034)/(1-EXP(-SIMULATION!$D$4*SIMULATION!$D$17))))</f>
        <v>3.4194776125306112</v>
      </c>
      <c r="L20034">
        <v>-7.0664854904148991E-2</v>
      </c>
      <c r="M20034">
        <f t="shared" ca="1" si="312"/>
        <v>3.17784072319315</v>
      </c>
    </row>
    <row r="20035" spans="1:13" x14ac:dyDescent="0.25">
      <c r="A20035" s="9"/>
      <c r="H20035" s="9"/>
      <c r="J20035">
        <v>8</v>
      </c>
      <c r="K20035">
        <f ca="1">SIMULATION!$D$3*SIMULATION!$D$17/$H20027/(SIMULATION!$D$17-$I20027)*(((EXP(-$I20027*$J20035))/(1-EXP(-SIMULATION!$D$4*$I20027)))-(EXP(-SIMULATION!$D$17*$J20035)/(1-EXP(-SIMULATION!$D$4*SIMULATION!$D$17))))</f>
        <v>3.2137522486480536</v>
      </c>
      <c r="L20035">
        <v>-0.48609057652045345</v>
      </c>
      <c r="M20035">
        <f t="shared" ref="M20035:M20098" ca="1" si="313">$K20035*(1+$L20035)</f>
        <v>1.6515775653088174</v>
      </c>
    </row>
    <row r="20036" spans="1:13" x14ac:dyDescent="0.25">
      <c r="A20036" s="9"/>
      <c r="H20036" s="9"/>
      <c r="J20036">
        <v>9</v>
      </c>
      <c r="K20036">
        <f ca="1">SIMULATION!$D$3*SIMULATION!$D$17/$H20027/(SIMULATION!$D$17-$I20027)*(((EXP(-$I20027*$J20036))/(1-EXP(-SIMULATION!$D$4*$I20027)))-(EXP(-SIMULATION!$D$17*$J20036)/(1-EXP(-SIMULATION!$D$4*SIMULATION!$D$17))))</f>
        <v>2.9991310485862672</v>
      </c>
      <c r="L20036">
        <v>3.9916676170609629E-2</v>
      </c>
      <c r="M20036">
        <f t="shared" ca="1" si="313"/>
        <v>3.1188463914459059</v>
      </c>
    </row>
    <row r="20037" spans="1:13" x14ac:dyDescent="0.25">
      <c r="A20037" s="9"/>
      <c r="H20037" s="9"/>
      <c r="J20037">
        <v>10</v>
      </c>
      <c r="K20037">
        <f ca="1">SIMULATION!$D$3*SIMULATION!$D$17/$H20027/(SIMULATION!$D$17-$I20027)*(((EXP(-$I20027*$J20037))/(1-EXP(-SIMULATION!$D$4*$I20027)))-(EXP(-SIMULATION!$D$17*$J20037)/(1-EXP(-SIMULATION!$D$4*SIMULATION!$D$17))))</f>
        <v>2.7855123269572681</v>
      </c>
      <c r="L20037">
        <v>-0.32076611419612905</v>
      </c>
      <c r="M20037">
        <f t="shared" ca="1" si="313"/>
        <v>1.8920143617937677</v>
      </c>
    </row>
    <row r="20038" spans="1:13" x14ac:dyDescent="0.25">
      <c r="A20038" s="9"/>
      <c r="H20038" s="9"/>
      <c r="J20038">
        <v>11</v>
      </c>
      <c r="K20038">
        <f ca="1">SIMULATION!$D$3*SIMULATION!$D$17/$H20027/(SIMULATION!$D$17-$I20027)*(((EXP(-$I20027*$J20038))/(1-EXP(-SIMULATION!$D$4*$I20027)))-(EXP(-SIMULATION!$D$17*$J20038)/(1-EXP(-SIMULATION!$D$4*SIMULATION!$D$17))))</f>
        <v>2.5786964223696147</v>
      </c>
      <c r="L20038">
        <v>0.18891216484066756</v>
      </c>
      <c r="M20038">
        <f t="shared" ca="1" si="313"/>
        <v>3.0658435459863429</v>
      </c>
    </row>
    <row r="20039" spans="1:13" x14ac:dyDescent="0.25">
      <c r="A20039" s="9"/>
      <c r="H20039" s="9"/>
      <c r="J20039">
        <v>12</v>
      </c>
      <c r="K20039">
        <f ca="1">SIMULATION!$D$3*SIMULATION!$D$17/$H20027/(SIMULATION!$D$17-$I20027)*(((EXP(-$I20027*$J20039))/(1-EXP(-SIMULATION!$D$4*$I20027)))-(EXP(-SIMULATION!$D$17*$J20039)/(1-EXP(-SIMULATION!$D$4*SIMULATION!$D$17))))</f>
        <v>2.3819015357439701</v>
      </c>
      <c r="L20039">
        <v>0.25399237892801857</v>
      </c>
      <c r="M20039">
        <f t="shared" ca="1" si="313"/>
        <v>2.9868863731798818</v>
      </c>
    </row>
    <row r="20040" spans="1:13" x14ac:dyDescent="0.25">
      <c r="A20040" s="9"/>
      <c r="H20040" s="9"/>
      <c r="J20040">
        <v>13</v>
      </c>
      <c r="K20040">
        <f ca="1">SIMULATION!$D$3*SIMULATION!$D$17/$H20027/(SIMULATION!$D$17-$I20027)*(((EXP(-$I20027*$J20040))/(1-EXP(-SIMULATION!$D$4*$I20027)))-(EXP(-SIMULATION!$D$17*$J20040)/(1-EXP(-SIMULATION!$D$4*SIMULATION!$D$17))))</f>
        <v>2.1967315581714328</v>
      </c>
      <c r="L20040">
        <v>0.3842155056723402</v>
      </c>
      <c r="M20040">
        <f t="shared" ca="1" si="313"/>
        <v>3.0407498846206575</v>
      </c>
    </row>
    <row r="20041" spans="1:13" x14ac:dyDescent="0.25">
      <c r="A20041" s="9"/>
      <c r="H20041" s="9"/>
      <c r="J20041">
        <v>14</v>
      </c>
      <c r="K20041">
        <f ca="1">SIMULATION!$D$3*SIMULATION!$D$17/$H20027/(SIMULATION!$D$17-$I20027)*(((EXP(-$I20027*$J20041))/(1-EXP(-SIMULATION!$D$4*$I20027)))-(EXP(-SIMULATION!$D$17*$J20041)/(1-EXP(-SIMULATION!$D$4*SIMULATION!$D$17))))</f>
        <v>2.0237930084629845</v>
      </c>
      <c r="L20041">
        <v>-0.27165626916321906</v>
      </c>
      <c r="M20041">
        <f t="shared" ca="1" si="313"/>
        <v>1.4740169502253231</v>
      </c>
    </row>
    <row r="20042" spans="1:13" x14ac:dyDescent="0.25">
      <c r="A20042" s="9"/>
      <c r="H20042" s="9"/>
      <c r="J20042">
        <v>15</v>
      </c>
      <c r="K20042">
        <f ca="1">SIMULATION!$D$3*SIMULATION!$D$17/$H20027/(SIMULATION!$D$17-$I20027)*(((EXP(-$I20027*$J20042))/(1-EXP(-SIMULATION!$D$4*$I20027)))-(EXP(-SIMULATION!$D$17*$J20042)/(1-EXP(-SIMULATION!$D$4*SIMULATION!$D$17))))</f>
        <v>1.8630873764397871</v>
      </c>
      <c r="L20042">
        <v>1.1640272090671691E-2</v>
      </c>
      <c r="M20042">
        <f t="shared" ca="1" si="313"/>
        <v>1.8847742204302418</v>
      </c>
    </row>
    <row r="20043" spans="1:13" x14ac:dyDescent="0.25">
      <c r="A20043" s="9"/>
      <c r="H20043" s="9"/>
      <c r="J20043">
        <v>16</v>
      </c>
      <c r="K20043">
        <f ca="1">SIMULATION!$D$3*SIMULATION!$D$17/$H20027/(SIMULATION!$D$17-$I20027)*(((EXP(-$I20027*$J20043))/(1-EXP(-SIMULATION!$D$4*$I20027)))-(EXP(-SIMULATION!$D$17*$J20043)/(1-EXP(-SIMULATION!$D$4*SIMULATION!$D$17))))</f>
        <v>1.7142597841011371</v>
      </c>
      <c r="L20043">
        <v>-0.30716893787951483</v>
      </c>
      <c r="M20043">
        <f t="shared" ca="1" si="313"/>
        <v>1.1876924269692244</v>
      </c>
    </row>
    <row r="20044" spans="1:13" x14ac:dyDescent="0.25">
      <c r="A20044" s="9"/>
      <c r="H20044" s="9"/>
      <c r="J20044">
        <v>17</v>
      </c>
      <c r="K20044">
        <f ca="1">SIMULATION!$D$3*SIMULATION!$D$17/$H20027/(SIMULATION!$D$17-$I20027)*(((EXP(-$I20027*$J20044))/(1-EXP(-SIMULATION!$D$4*$I20027)))-(EXP(-SIMULATION!$D$17*$J20044)/(1-EXP(-SIMULATION!$D$4*SIMULATION!$D$17))))</f>
        <v>1.5767557954294404</v>
      </c>
      <c r="L20044">
        <v>-4.6171646832439607E-2</v>
      </c>
      <c r="M20044">
        <f t="shared" ca="1" si="313"/>
        <v>1.5039543837018701</v>
      </c>
    </row>
    <row r="20045" spans="1:13" x14ac:dyDescent="0.25">
      <c r="A20045" s="9"/>
      <c r="H20045" s="9"/>
      <c r="J20045">
        <v>18</v>
      </c>
      <c r="K20045">
        <f ca="1">SIMULATION!$D$3*SIMULATION!$D$17/$H20027/(SIMULATION!$D$17-$I20027)*(((EXP(-$I20027*$J20045))/(1-EXP(-SIMULATION!$D$4*$I20027)))-(EXP(-SIMULATION!$D$17*$J20045)/(1-EXP(-SIMULATION!$D$4*SIMULATION!$D$17))))</f>
        <v>1.4499195711342456</v>
      </c>
      <c r="L20045">
        <v>1.6832056582511534E-2</v>
      </c>
      <c r="M20045">
        <f t="shared" ca="1" si="313"/>
        <v>1.474324699395668</v>
      </c>
    </row>
    <row r="20046" spans="1:13" x14ac:dyDescent="0.25">
      <c r="A20046" s="9"/>
      <c r="H20046" s="9"/>
      <c r="J20046">
        <v>19</v>
      </c>
      <c r="K20046">
        <f ca="1">SIMULATION!$D$3*SIMULATION!$D$17/$H20027/(SIMULATION!$D$17-$I20027)*(((EXP(-$I20027*$J20046))/(1-EXP(-SIMULATION!$D$4*$I20027)))-(EXP(-SIMULATION!$D$17*$J20046)/(1-EXP(-SIMULATION!$D$4*SIMULATION!$D$17))))</f>
        <v>1.3330546246907673</v>
      </c>
      <c r="L20046">
        <v>0.47516198041024615</v>
      </c>
      <c r="M20046">
        <f t="shared" ca="1" si="313"/>
        <v>1.96647150015387</v>
      </c>
    </row>
    <row r="20047" spans="1:13" x14ac:dyDescent="0.25">
      <c r="A20047" s="9"/>
      <c r="H20047" s="9"/>
      <c r="J20047">
        <v>20</v>
      </c>
      <c r="K20047">
        <f ca="1">SIMULATION!$D$3*SIMULATION!$D$17/$H20027/(SIMULATION!$D$17-$I20027)*(((EXP(-$I20027*$J20047))/(1-EXP(-SIMULATION!$D$4*$I20027)))-(EXP(-SIMULATION!$D$17*$J20047)/(1-EXP(-SIMULATION!$D$4*SIMULATION!$D$17))))</f>
        <v>1.2254607859681002</v>
      </c>
      <c r="L20047">
        <v>-1.5743523848689937E-2</v>
      </c>
      <c r="M20047">
        <f t="shared" ca="1" si="313"/>
        <v>1.206167714858577</v>
      </c>
    </row>
    <row r="20048" spans="1:13" x14ac:dyDescent="0.25">
      <c r="A20048" s="9"/>
      <c r="H20048" s="9"/>
      <c r="J20048">
        <v>21</v>
      </c>
      <c r="K20048">
        <f ca="1">SIMULATION!$D$3*SIMULATION!$D$17/$H20027/(SIMULATION!$D$17-$I20027)*(((EXP(-$I20027*$J20048))/(1-EXP(-SIMULATION!$D$4*$I20027)))-(EXP(-SIMULATION!$D$17*$J20048)/(1-EXP(-SIMULATION!$D$4*SIMULATION!$D$17))))</f>
        <v>1.1264560776362749</v>
      </c>
      <c r="L20048">
        <v>0.10435420815154881</v>
      </c>
      <c r="M20048">
        <f t="shared" ca="1" si="313"/>
        <v>1.2440065096355077</v>
      </c>
    </row>
    <row r="20049" spans="1:13" x14ac:dyDescent="0.25">
      <c r="A20049" s="9"/>
      <c r="H20049" s="9"/>
      <c r="J20049">
        <v>22</v>
      </c>
      <c r="K20049">
        <f ca="1">SIMULATION!$D$3*SIMULATION!$D$17/$H20027/(SIMULATION!$D$17-$I20027)*(((EXP(-$I20027*$J20049))/(1-EXP(-SIMULATION!$D$4*$I20027)))-(EXP(-SIMULATION!$D$17*$J20049)/(1-EXP(-SIMULATION!$D$4*SIMULATION!$D$17))))</f>
        <v>1.0353890699315997</v>
      </c>
      <c r="L20049">
        <v>-7.8955439749181483E-2</v>
      </c>
      <c r="M20049">
        <f t="shared" ca="1" si="313"/>
        <v>0.95363947060365428</v>
      </c>
    </row>
    <row r="20050" spans="1:13" x14ac:dyDescent="0.25">
      <c r="A20050" s="9"/>
      <c r="H20050" s="9"/>
      <c r="J20050">
        <v>23</v>
      </c>
      <c r="K20050">
        <f ca="1">SIMULATION!$D$3*SIMULATION!$D$17/$H20027/(SIMULATION!$D$17-$I20027)*(((EXP(-$I20027*$J20050))/(1-EXP(-SIMULATION!$D$4*$I20027)))-(EXP(-SIMULATION!$D$17*$J20050)/(1-EXP(-SIMULATION!$D$4*SIMULATION!$D$17))))</f>
        <v>0.95164526846748443</v>
      </c>
      <c r="L20050">
        <v>-0.34746981029053936</v>
      </c>
      <c r="M20050">
        <f t="shared" ca="1" si="313"/>
        <v>0.62097726756919824</v>
      </c>
    </row>
    <row r="20051" spans="1:13" x14ac:dyDescent="0.25">
      <c r="A20051" s="9"/>
      <c r="H20051" s="9"/>
      <c r="J20051">
        <v>24</v>
      </c>
      <c r="K20051">
        <f ca="1">SIMULATION!$D$3*SIMULATION!$D$17/$H20027/(SIMULATION!$D$17-$I20027)*(((EXP(-$I20027*$J20051))/(1-EXP(-SIMULATION!$D$4*$I20027)))-(EXP(-SIMULATION!$D$17*$J20051)/(1-EXP(-SIMULATION!$D$4*SIMULATION!$D$17))))</f>
        <v>0.87464980211055254</v>
      </c>
      <c r="L20051">
        <v>-0.37735162470863509</v>
      </c>
      <c r="M20051">
        <f t="shared" ca="1" si="313"/>
        <v>0.54459927823304943</v>
      </c>
    </row>
    <row r="20052" spans="1:13" x14ac:dyDescent="0.25">
      <c r="A20052" s="9">
        <v>803</v>
      </c>
      <c r="B20052" s="2">
        <f ca="1">NORMINV(RAND(),SIMULATION!D7,SIMULATION!D8)</f>
        <v>56.754545175376457</v>
      </c>
      <c r="C20052" s="2">
        <v>2</v>
      </c>
      <c r="D20052" s="2">
        <f ca="1">SIMULATION!$D$11*(1+(SIMULATION!$D$12*LN(1+$C20052)))*(1+(SIMULATION!$D$13*(($B20052/63.5)-1)))</f>
        <v>9.7371320886143913</v>
      </c>
      <c r="E20052" s="2">
        <v>4.2323924837855811E-2</v>
      </c>
      <c r="F20052" s="2">
        <f ca="1">D20052*(1+E20052)</f>
        <v>10.149245735269179</v>
      </c>
      <c r="G20052" s="2">
        <v>-0.92908417145902467</v>
      </c>
      <c r="H20052" s="9">
        <f>SIMULATION!$D$15*EXP($G$20052)</f>
        <v>87.179904181680868</v>
      </c>
      <c r="I20052" s="2">
        <f ca="1">$F20052/$H20052</f>
        <v>0.11641726187400241</v>
      </c>
      <c r="J20052">
        <v>0</v>
      </c>
      <c r="K20052">
        <f ca="1">SIMULATION!$D$3*SIMULATION!$D$17/$H20052/(SIMULATION!$D$17-$I20052)*(((EXP(-$I20052*$J20052))/(1-EXP(-SIMULATION!$D$4*$I20052)))-(EXP(-SIMULATION!$D$17*$J20052)/(1-EXP(-SIMULATION!$D$4*SIMULATION!$D$17))))</f>
        <v>0.55654294032565599</v>
      </c>
      <c r="L20052">
        <v>0.41608718701023029</v>
      </c>
      <c r="M20052">
        <f t="shared" ca="1" si="313"/>
        <v>0.78811332681616064</v>
      </c>
    </row>
    <row r="20053" spans="1:13" x14ac:dyDescent="0.25">
      <c r="A20053" s="9"/>
      <c r="H20053" s="9"/>
      <c r="J20053">
        <v>1</v>
      </c>
      <c r="K20053">
        <f ca="1">SIMULATION!$D$3*SIMULATION!$D$17/$H20052/(SIMULATION!$D$17-$I20052)*(((EXP(-$I20052*$J20053))/(1-EXP(-SIMULATION!$D$4*$I20052)))-(EXP(-SIMULATION!$D$17*$J20053)/(1-EXP(-SIMULATION!$D$4*SIMULATION!$D$17))))</f>
        <v>2.6252752901105514</v>
      </c>
      <c r="L20053">
        <v>-4.0395972055197106E-2</v>
      </c>
      <c r="M20053">
        <f t="shared" ca="1" si="313"/>
        <v>2.5192247428540462</v>
      </c>
    </row>
    <row r="20054" spans="1:13" x14ac:dyDescent="0.25">
      <c r="A20054" s="9"/>
      <c r="H20054" s="9"/>
      <c r="J20054">
        <v>2</v>
      </c>
      <c r="K20054">
        <f ca="1">SIMULATION!$D$3*SIMULATION!$D$17/$H20052/(SIMULATION!$D$17-$I20052)*(((EXP(-$I20052*$J20054))/(1-EXP(-SIMULATION!$D$4*$I20052)))-(EXP(-SIMULATION!$D$17*$J20054)/(1-EXP(-SIMULATION!$D$4*SIMULATION!$D$17))))</f>
        <v>3.7016553498245752</v>
      </c>
      <c r="L20054">
        <v>-3.8571011284411642E-2</v>
      </c>
      <c r="M20054">
        <f t="shared" ca="1" si="313"/>
        <v>3.5588787595554887</v>
      </c>
    </row>
    <row r="20055" spans="1:13" x14ac:dyDescent="0.25">
      <c r="A20055" s="9"/>
      <c r="H20055" s="9"/>
      <c r="J20055">
        <v>3</v>
      </c>
      <c r="K20055">
        <f ca="1">SIMULATION!$D$3*SIMULATION!$D$17/$H20052/(SIMULATION!$D$17-$I20052)*(((EXP(-$I20052*$J20055))/(1-EXP(-SIMULATION!$D$4*$I20052)))-(EXP(-SIMULATION!$D$17*$J20055)/(1-EXP(-SIMULATION!$D$4*SIMULATION!$D$17))))</f>
        <v>4.1695106315748749</v>
      </c>
      <c r="L20055">
        <v>0.23283388156354637</v>
      </c>
      <c r="M20055">
        <f t="shared" ca="1" si="313"/>
        <v>5.1403139761449275</v>
      </c>
    </row>
    <row r="20056" spans="1:13" x14ac:dyDescent="0.25">
      <c r="A20056" s="9"/>
      <c r="H20056" s="9"/>
      <c r="J20056">
        <v>4</v>
      </c>
      <c r="K20056">
        <f ca="1">SIMULATION!$D$3*SIMULATION!$D$17/$H20052/(SIMULATION!$D$17-$I20052)*(((EXP(-$I20052*$J20056))/(1-EXP(-SIMULATION!$D$4*$I20052)))-(EXP(-SIMULATION!$D$17*$J20056)/(1-EXP(-SIMULATION!$D$4*SIMULATION!$D$17))))</f>
        <v>4.2717961126626891</v>
      </c>
      <c r="L20056">
        <v>0.25787860788253764</v>
      </c>
      <c r="M20056">
        <f t="shared" ca="1" si="313"/>
        <v>5.3734009473541793</v>
      </c>
    </row>
    <row r="20057" spans="1:13" x14ac:dyDescent="0.25">
      <c r="A20057" s="9"/>
      <c r="H20057" s="9"/>
      <c r="J20057">
        <v>5</v>
      </c>
      <c r="K20057">
        <f ca="1">SIMULATION!$D$3*SIMULATION!$D$17/$H20052/(SIMULATION!$D$17-$I20052)*(((EXP(-$I20052*$J20057))/(1-EXP(-SIMULATION!$D$4*$I20052)))-(EXP(-SIMULATION!$D$17*$J20057)/(1-EXP(-SIMULATION!$D$4*SIMULATION!$D$17))))</f>
        <v>4.1615231290281569</v>
      </c>
      <c r="L20057">
        <v>0.3646232269555626</v>
      </c>
      <c r="M20057">
        <f t="shared" ca="1" si="313"/>
        <v>5.6789111213846137</v>
      </c>
    </row>
    <row r="20058" spans="1:13" x14ac:dyDescent="0.25">
      <c r="A20058" s="9"/>
      <c r="H20058" s="9"/>
      <c r="J20058">
        <v>6</v>
      </c>
      <c r="K20058">
        <f ca="1">SIMULATION!$D$3*SIMULATION!$D$17/$H20052/(SIMULATION!$D$17-$I20052)*(((EXP(-$I20052*$J20058))/(1-EXP(-SIMULATION!$D$4*$I20052)))-(EXP(-SIMULATION!$D$17*$J20058)/(1-EXP(-SIMULATION!$D$4*SIMULATION!$D$17))))</f>
        <v>3.9343594819839076</v>
      </c>
      <c r="L20058">
        <v>0.32981454106858982</v>
      </c>
      <c r="M20058">
        <f t="shared" ca="1" si="313"/>
        <v>5.2319684489332845</v>
      </c>
    </row>
    <row r="20059" spans="1:13" x14ac:dyDescent="0.25">
      <c r="A20059" s="9"/>
      <c r="H20059" s="9"/>
      <c r="J20059">
        <v>7</v>
      </c>
      <c r="K20059">
        <f ca="1">SIMULATION!$D$3*SIMULATION!$D$17/$H20052/(SIMULATION!$D$17-$I20052)*(((EXP(-$I20052*$J20059))/(1-EXP(-SIMULATION!$D$4*$I20052)))-(EXP(-SIMULATION!$D$17*$J20059)/(1-EXP(-SIMULATION!$D$4*SIMULATION!$D$17))))</f>
        <v>3.6494880098005642</v>
      </c>
      <c r="L20059">
        <v>-0.21053691362643681</v>
      </c>
      <c r="M20059">
        <f t="shared" ca="1" si="313"/>
        <v>2.8811360679004663</v>
      </c>
    </row>
    <row r="20060" spans="1:13" x14ac:dyDescent="0.25">
      <c r="A20060" s="9"/>
      <c r="H20060" s="9"/>
      <c r="J20060">
        <v>8</v>
      </c>
      <c r="K20060">
        <f ca="1">SIMULATION!$D$3*SIMULATION!$D$17/$H20052/(SIMULATION!$D$17-$I20052)*(((EXP(-$I20052*$J20060))/(1-EXP(-SIMULATION!$D$4*$I20052)))-(EXP(-SIMULATION!$D$17*$J20060)/(1-EXP(-SIMULATION!$D$4*SIMULATION!$D$17))))</f>
        <v>3.3429444556767414</v>
      </c>
      <c r="L20060">
        <v>6.0228175380272912E-2</v>
      </c>
      <c r="M20060">
        <f t="shared" ca="1" si="313"/>
        <v>3.5442839006397513</v>
      </c>
    </row>
    <row r="20061" spans="1:13" x14ac:dyDescent="0.25">
      <c r="A20061" s="9"/>
      <c r="H20061" s="9"/>
      <c r="J20061">
        <v>9</v>
      </c>
      <c r="K20061">
        <f ca="1">SIMULATION!$D$3*SIMULATION!$D$17/$H20052/(SIMULATION!$D$17-$I20052)*(((EXP(-$I20052*$J20061))/(1-EXP(-SIMULATION!$D$4*$I20052)))-(EXP(-SIMULATION!$D$17*$J20061)/(1-EXP(-SIMULATION!$D$4*SIMULATION!$D$17))))</f>
        <v>3.0361390524877625</v>
      </c>
      <c r="L20061">
        <v>0.22865192914579185</v>
      </c>
      <c r="M20061">
        <f t="shared" ca="1" si="313"/>
        <v>3.7303581039939657</v>
      </c>
    </row>
    <row r="20062" spans="1:13" x14ac:dyDescent="0.25">
      <c r="A20062" s="9"/>
      <c r="H20062" s="9"/>
      <c r="J20062">
        <v>10</v>
      </c>
      <c r="K20062">
        <f ca="1">SIMULATION!$D$3*SIMULATION!$D$17/$H20052/(SIMULATION!$D$17-$I20052)*(((EXP(-$I20052*$J20062))/(1-EXP(-SIMULATION!$D$4*$I20052)))-(EXP(-SIMULATION!$D$17*$J20062)/(1-EXP(-SIMULATION!$D$4*SIMULATION!$D$17))))</f>
        <v>2.7412945345975985</v>
      </c>
      <c r="L20062">
        <v>0.44387762407579617</v>
      </c>
      <c r="M20062">
        <f t="shared" ca="1" si="313"/>
        <v>3.9580938395067462</v>
      </c>
    </row>
    <row r="20063" spans="1:13" x14ac:dyDescent="0.25">
      <c r="A20063" s="9"/>
      <c r="H20063" s="9"/>
      <c r="J20063">
        <v>11</v>
      </c>
      <c r="K20063">
        <f ca="1">SIMULATION!$D$3*SIMULATION!$D$17/$H20052/(SIMULATION!$D$17-$I20052)*(((EXP(-$I20052*$J20063))/(1-EXP(-SIMULATION!$D$4*$I20052)))-(EXP(-SIMULATION!$D$17*$J20063)/(1-EXP(-SIMULATION!$D$4*SIMULATION!$D$17))))</f>
        <v>2.4649106298301775</v>
      </c>
      <c r="L20063">
        <v>-0.3626291609692287</v>
      </c>
      <c r="M20063">
        <f t="shared" ca="1" si="313"/>
        <v>1.5710621562707272</v>
      </c>
    </row>
    <row r="20064" spans="1:13" x14ac:dyDescent="0.25">
      <c r="A20064" s="9"/>
      <c r="H20064" s="9"/>
      <c r="J20064">
        <v>12</v>
      </c>
      <c r="K20064">
        <f ca="1">SIMULATION!$D$3*SIMULATION!$D$17/$H20052/(SIMULATION!$D$17-$I20052)*(((EXP(-$I20052*$J20064))/(1-EXP(-SIMULATION!$D$4*$I20052)))-(EXP(-SIMULATION!$D$17*$J20064)/(1-EXP(-SIMULATION!$D$4*SIMULATION!$D$17))))</f>
        <v>2.2099661048910333</v>
      </c>
      <c r="L20064">
        <v>-0.45889969694249716</v>
      </c>
      <c r="M20064">
        <f t="shared" ca="1" si="313"/>
        <v>1.195813329103347</v>
      </c>
    </row>
    <row r="20065" spans="1:13" x14ac:dyDescent="0.25">
      <c r="A20065" s="9"/>
      <c r="H20065" s="9"/>
      <c r="J20065">
        <v>13</v>
      </c>
      <c r="K20065">
        <f ca="1">SIMULATION!$D$3*SIMULATION!$D$17/$H20052/(SIMULATION!$D$17-$I20052)*(((EXP(-$I20052*$J20065))/(1-EXP(-SIMULATION!$D$4*$I20052)))-(EXP(-SIMULATION!$D$17*$J20065)/(1-EXP(-SIMULATION!$D$4*SIMULATION!$D$17))))</f>
        <v>1.9773137918817405</v>
      </c>
      <c r="L20065">
        <v>-4.6365928888672851E-2</v>
      </c>
      <c r="M20065">
        <f t="shared" ca="1" si="313"/>
        <v>1.8856338012167597</v>
      </c>
    </row>
    <row r="20066" spans="1:13" x14ac:dyDescent="0.25">
      <c r="A20066" s="9"/>
      <c r="H20066" s="9"/>
      <c r="J20066">
        <v>14</v>
      </c>
      <c r="K20066">
        <f ca="1">SIMULATION!$D$3*SIMULATION!$D$17/$H20052/(SIMULATION!$D$17-$I20052)*(((EXP(-$I20052*$J20066))/(1-EXP(-SIMULATION!$D$4*$I20052)))-(EXP(-SIMULATION!$D$17*$J20066)/(1-EXP(-SIMULATION!$D$4*SIMULATION!$D$17))))</f>
        <v>1.7665602265787801</v>
      </c>
      <c r="L20066">
        <v>-0.208536762725271</v>
      </c>
      <c r="M20066">
        <f t="shared" ca="1" si="313"/>
        <v>1.3981674757688201</v>
      </c>
    </row>
    <row r="20067" spans="1:13" x14ac:dyDescent="0.25">
      <c r="A20067" s="9"/>
      <c r="H20067" s="9"/>
      <c r="J20067">
        <v>15</v>
      </c>
      <c r="K20067">
        <f ca="1">SIMULATION!$D$3*SIMULATION!$D$17/$H20052/(SIMULATION!$D$17-$I20052)*(((EXP(-$I20052*$J20067))/(1-EXP(-SIMULATION!$D$4*$I20052)))-(EXP(-SIMULATION!$D$17*$J20067)/(1-EXP(-SIMULATION!$D$4*SIMULATION!$D$17))))</f>
        <v>1.5766165880765459</v>
      </c>
      <c r="L20067">
        <v>0.44357338038716132</v>
      </c>
      <c r="M20067">
        <f t="shared" ca="1" si="313"/>
        <v>2.2759617376241321</v>
      </c>
    </row>
    <row r="20068" spans="1:13" x14ac:dyDescent="0.25">
      <c r="A20068" s="9"/>
      <c r="H20068" s="9"/>
      <c r="J20068">
        <v>16</v>
      </c>
      <c r="K20068">
        <f ca="1">SIMULATION!$D$3*SIMULATION!$D$17/$H20052/(SIMULATION!$D$17-$I20052)*(((EXP(-$I20052*$J20068))/(1-EXP(-SIMULATION!$D$4*$I20052)))-(EXP(-SIMULATION!$D$17*$J20068)/(1-EXP(-SIMULATION!$D$4*SIMULATION!$D$17))))</f>
        <v>1.4060404019731154</v>
      </c>
      <c r="L20068">
        <v>0.12969186223716836</v>
      </c>
      <c r="M20068">
        <f t="shared" ca="1" si="313"/>
        <v>1.5883924000857055</v>
      </c>
    </row>
    <row r="20069" spans="1:13" x14ac:dyDescent="0.25">
      <c r="A20069" s="9"/>
      <c r="H20069" s="9"/>
      <c r="J20069">
        <v>17</v>
      </c>
      <c r="K20069">
        <f ca="1">SIMULATION!$D$3*SIMULATION!$D$17/$H20052/(SIMULATION!$D$17-$I20052)*(((EXP(-$I20052*$J20069))/(1-EXP(-SIMULATION!$D$4*$I20052)))-(EXP(-SIMULATION!$D$17*$J20069)/(1-EXP(-SIMULATION!$D$4*SIMULATION!$D$17))))</f>
        <v>1.2532444073314606</v>
      </c>
      <c r="L20069">
        <v>-0.21776512026370018</v>
      </c>
      <c r="M20069">
        <f t="shared" ca="1" si="313"/>
        <v>0.98033148824911542</v>
      </c>
    </row>
    <row r="20070" spans="1:13" x14ac:dyDescent="0.25">
      <c r="A20070" s="9"/>
      <c r="H20070" s="9"/>
      <c r="J20070">
        <v>18</v>
      </c>
      <c r="K20070">
        <f ca="1">SIMULATION!$D$3*SIMULATION!$D$17/$H20052/(SIMULATION!$D$17-$I20052)*(((EXP(-$I20052*$J20070))/(1-EXP(-SIMULATION!$D$4*$I20052)))-(EXP(-SIMULATION!$D$17*$J20070)/(1-EXP(-SIMULATION!$D$4*SIMULATION!$D$17))))</f>
        <v>1.1166214094358442</v>
      </c>
      <c r="L20070">
        <v>-0.37394545567869542</v>
      </c>
      <c r="M20070">
        <f t="shared" ca="1" si="313"/>
        <v>0.6990659076637703</v>
      </c>
    </row>
    <row r="20071" spans="1:13" x14ac:dyDescent="0.25">
      <c r="A20071" s="9"/>
      <c r="H20071" s="9"/>
      <c r="J20071">
        <v>19</v>
      </c>
      <c r="K20071">
        <f ca="1">SIMULATION!$D$3*SIMULATION!$D$17/$H20052/(SIMULATION!$D$17-$I20052)*(((EXP(-$I20052*$J20071))/(1-EXP(-SIMULATION!$D$4*$I20052)))-(EXP(-SIMULATION!$D$17*$J20071)/(1-EXP(-SIMULATION!$D$4*SIMULATION!$D$17))))</f>
        <v>0.99461628264210122</v>
      </c>
      <c r="L20071">
        <v>0.60601932279925519</v>
      </c>
      <c r="M20071">
        <f t="shared" ca="1" si="313"/>
        <v>1.5973729686939799</v>
      </c>
    </row>
    <row r="20072" spans="1:13" x14ac:dyDescent="0.25">
      <c r="A20072" s="9"/>
      <c r="H20072" s="9"/>
      <c r="J20072">
        <v>20</v>
      </c>
      <c r="K20072">
        <f ca="1">SIMULATION!$D$3*SIMULATION!$D$17/$H20052/(SIMULATION!$D$17-$I20052)*(((EXP(-$I20052*$J20072))/(1-EXP(-SIMULATION!$D$4*$I20052)))-(EXP(-SIMULATION!$D$17*$J20072)/(1-EXP(-SIMULATION!$D$4*SIMULATION!$D$17))))</f>
        <v>0.88576498553553384</v>
      </c>
      <c r="L20072">
        <v>0.4008906878880561</v>
      </c>
      <c r="M20072">
        <f t="shared" ca="1" si="313"/>
        <v>1.240859919894028</v>
      </c>
    </row>
    <row r="20073" spans="1:13" x14ac:dyDescent="0.25">
      <c r="A20073" s="9"/>
      <c r="H20073" s="9"/>
      <c r="J20073">
        <v>21</v>
      </c>
      <c r="K20073">
        <f ca="1">SIMULATION!$D$3*SIMULATION!$D$17/$H20052/(SIMULATION!$D$17-$I20052)*(((EXP(-$I20052*$J20073))/(1-EXP(-SIMULATION!$D$4*$I20052)))-(EXP(-SIMULATION!$D$17*$J20073)/(1-EXP(-SIMULATION!$D$4*SIMULATION!$D$17))))</f>
        <v>0.78871321989728094</v>
      </c>
      <c r="L20073">
        <v>9.1432406841442562E-2</v>
      </c>
      <c r="M20073">
        <f t="shared" ca="1" si="313"/>
        <v>0.86082716790015323</v>
      </c>
    </row>
    <row r="20074" spans="1:13" x14ac:dyDescent="0.25">
      <c r="A20074" s="9"/>
      <c r="H20074" s="9"/>
      <c r="J20074">
        <v>22</v>
      </c>
      <c r="K20074">
        <f ca="1">SIMULATION!$D$3*SIMULATION!$D$17/$H20052/(SIMULATION!$D$17-$I20052)*(((EXP(-$I20052*$J20074))/(1-EXP(-SIMULATION!$D$4*$I20052)))-(EXP(-SIMULATION!$D$17*$J20074)/(1-EXP(-SIMULATION!$D$4*SIMULATION!$D$17))))</f>
        <v>0.70222274198932166</v>
      </c>
      <c r="L20074">
        <v>9.2012502826849807E-2</v>
      </c>
      <c r="M20074">
        <f t="shared" ca="1" si="313"/>
        <v>0.76683601402169244</v>
      </c>
    </row>
    <row r="20075" spans="1:13" x14ac:dyDescent="0.25">
      <c r="A20075" s="9"/>
      <c r="H20075" s="9"/>
      <c r="J20075">
        <v>23</v>
      </c>
      <c r="K20075">
        <f ca="1">SIMULATION!$D$3*SIMULATION!$D$17/$H20052/(SIMULATION!$D$17-$I20052)*(((EXP(-$I20052*$J20075))/(1-EXP(-SIMULATION!$D$4*$I20052)))-(EXP(-SIMULATION!$D$17*$J20075)/(1-EXP(-SIMULATION!$D$4*SIMULATION!$D$17))))</f>
        <v>0.62517038160150362</v>
      </c>
      <c r="L20075">
        <v>-0.19644294209291682</v>
      </c>
      <c r="M20075">
        <f t="shared" ca="1" si="313"/>
        <v>0.50236007253035275</v>
      </c>
    </row>
    <row r="20076" spans="1:13" x14ac:dyDescent="0.25">
      <c r="A20076" s="9"/>
      <c r="H20076" s="9"/>
      <c r="J20076">
        <v>24</v>
      </c>
      <c r="K20076">
        <f ca="1">SIMULATION!$D$3*SIMULATION!$D$17/$H20052/(SIMULATION!$D$17-$I20052)*(((EXP(-$I20052*$J20076))/(1-EXP(-SIMULATION!$D$4*$I20052)))-(EXP(-SIMULATION!$D$17*$J20076)/(1-EXP(-SIMULATION!$D$4*SIMULATION!$D$17))))</f>
        <v>0.55654294032565654</v>
      </c>
      <c r="L20076">
        <v>0.20839338010310079</v>
      </c>
      <c r="M20076">
        <f t="shared" ca="1" si="313"/>
        <v>0.67252280483263849</v>
      </c>
    </row>
    <row r="20077" spans="1:13" x14ac:dyDescent="0.25">
      <c r="A20077" s="9">
        <v>804</v>
      </c>
      <c r="B20077" s="2">
        <f ca="1">NORMINV(RAND(),SIMULATION!D7,SIMULATION!D8)</f>
        <v>56.944021774207478</v>
      </c>
      <c r="C20077" s="2">
        <v>2</v>
      </c>
      <c r="D20077" s="2">
        <f ca="1">SIMULATION!$D$11*(1+(SIMULATION!$D$12*LN(1+$C20077)))*(1+(SIMULATION!$D$13*(($B20077/63.5)-1)))</f>
        <v>9.7512029500027992</v>
      </c>
      <c r="E20077" s="2">
        <v>-5.9479490261984506E-2</v>
      </c>
      <c r="F20077" s="2">
        <f ca="1">D20077*(1+E20077)</f>
        <v>9.1712063690954739</v>
      </c>
      <c r="G20077" s="2">
        <v>-0.4362676621862529</v>
      </c>
      <c r="H20077" s="9">
        <f>SIMULATION!$D$15*EXP($G$20077)</f>
        <v>142.70654044957286</v>
      </c>
      <c r="I20077" s="2">
        <f ca="1">$F20077/$H20077</f>
        <v>6.4266195089609332E-2</v>
      </c>
      <c r="J20077">
        <v>0</v>
      </c>
      <c r="K20077">
        <f ca="1">SIMULATION!$D$3*SIMULATION!$D$17/$H20077/(SIMULATION!$D$17-$I20077)*(((EXP(-$I20077*$J20077))/(1-EXP(-SIMULATION!$D$4*$I20077)))-(EXP(-SIMULATION!$D$17*$J20077)/(1-EXP(-SIMULATION!$D$4*SIMULATION!$D$17))))</f>
        <v>1.2253924301833912</v>
      </c>
      <c r="L20077">
        <v>1.6843935602434509E-2</v>
      </c>
      <c r="M20077">
        <f t="shared" ca="1" si="313"/>
        <v>1.246032861365111</v>
      </c>
    </row>
    <row r="20078" spans="1:13" x14ac:dyDescent="0.25">
      <c r="A20078" s="9"/>
      <c r="H20078" s="9"/>
      <c r="J20078">
        <v>1</v>
      </c>
      <c r="K20078">
        <f ca="1">SIMULATION!$D$3*SIMULATION!$D$17/$H20077/(SIMULATION!$D$17-$I20077)*(((EXP(-$I20077*$J20078))/(1-EXP(-SIMULATION!$D$4*$I20077)))-(EXP(-SIMULATION!$D$17*$J20078)/(1-EXP(-SIMULATION!$D$4*SIMULATION!$D$17))))</f>
        <v>2.4867082783131464</v>
      </c>
      <c r="L20078">
        <v>0.3257890899949778</v>
      </c>
      <c r="M20078">
        <f t="shared" ca="1" si="313"/>
        <v>3.2968507053877643</v>
      </c>
    </row>
    <row r="20079" spans="1:13" x14ac:dyDescent="0.25">
      <c r="A20079" s="9"/>
      <c r="H20079" s="9"/>
      <c r="J20079">
        <v>2</v>
      </c>
      <c r="K20079">
        <f ca="1">SIMULATION!$D$3*SIMULATION!$D$17/$H20077/(SIMULATION!$D$17-$I20077)*(((EXP(-$I20077*$J20079))/(1-EXP(-SIMULATION!$D$4*$I20077)))-(EXP(-SIMULATION!$D$17*$J20079)/(1-EXP(-SIMULATION!$D$4*SIMULATION!$D$17))))</f>
        <v>3.1890841004374164</v>
      </c>
      <c r="L20079">
        <v>0.41592878357779595</v>
      </c>
      <c r="M20079">
        <f t="shared" ca="1" si="313"/>
        <v>4.5155159710596413</v>
      </c>
    </row>
    <row r="20080" spans="1:13" x14ac:dyDescent="0.25">
      <c r="A20080" s="9"/>
      <c r="H20080" s="9"/>
      <c r="J20080">
        <v>3</v>
      </c>
      <c r="K20080">
        <f ca="1">SIMULATION!$D$3*SIMULATION!$D$17/$H20077/(SIMULATION!$D$17-$I20077)*(((EXP(-$I20077*$J20080))/(1-EXP(-SIMULATION!$D$4*$I20077)))-(EXP(-SIMULATION!$D$17*$J20080)/(1-EXP(-SIMULATION!$D$4*SIMULATION!$D$17))))</f>
        <v>3.5398696675375962</v>
      </c>
      <c r="L20080">
        <v>6.3015027897948522E-2</v>
      </c>
      <c r="M20080">
        <f t="shared" ca="1" si="313"/>
        <v>3.7629346533925792</v>
      </c>
    </row>
    <row r="20081" spans="1:13" x14ac:dyDescent="0.25">
      <c r="A20081" s="9"/>
      <c r="H20081" s="9"/>
      <c r="J20081">
        <v>4</v>
      </c>
      <c r="K20081">
        <f ca="1">SIMULATION!$D$3*SIMULATION!$D$17/$H20077/(SIMULATION!$D$17-$I20077)*(((EXP(-$I20077*$J20081))/(1-EXP(-SIMULATION!$D$4*$I20077)))-(EXP(-SIMULATION!$D$17*$J20081)/(1-EXP(-SIMULATION!$D$4*SIMULATION!$D$17))))</f>
        <v>3.6715294245581291</v>
      </c>
      <c r="L20081">
        <v>8.0700624650793057E-2</v>
      </c>
      <c r="M20081">
        <f t="shared" ca="1" si="313"/>
        <v>3.9678241425437371</v>
      </c>
    </row>
    <row r="20082" spans="1:13" x14ac:dyDescent="0.25">
      <c r="A20082" s="9"/>
      <c r="H20082" s="9"/>
      <c r="J20082">
        <v>5</v>
      </c>
      <c r="K20082">
        <f ca="1">SIMULATION!$D$3*SIMULATION!$D$17/$H20077/(SIMULATION!$D$17-$I20077)*(((EXP(-$I20077*$J20082))/(1-EXP(-SIMULATION!$D$4*$I20077)))-(EXP(-SIMULATION!$D$17*$J20082)/(1-EXP(-SIMULATION!$D$4*SIMULATION!$D$17))))</f>
        <v>3.6685650219492341</v>
      </c>
      <c r="L20082">
        <v>-0.18596574223823076</v>
      </c>
      <c r="M20082">
        <f t="shared" ca="1" si="313"/>
        <v>2.9863376046932331</v>
      </c>
    </row>
    <row r="20083" spans="1:13" x14ac:dyDescent="0.25">
      <c r="A20083" s="9"/>
      <c r="H20083" s="9"/>
      <c r="J20083">
        <v>6</v>
      </c>
      <c r="K20083">
        <f ca="1">SIMULATION!$D$3*SIMULATION!$D$17/$H20077/(SIMULATION!$D$17-$I20077)*(((EXP(-$I20077*$J20083))/(1-EXP(-SIMULATION!$D$4*$I20077)))-(EXP(-SIMULATION!$D$17*$J20083)/(1-EXP(-SIMULATION!$D$4*SIMULATION!$D$17))))</f>
        <v>3.5847663377014225</v>
      </c>
      <c r="L20083">
        <v>-0.27797294316415433</v>
      </c>
      <c r="M20083">
        <f t="shared" ca="1" si="313"/>
        <v>2.5882982882547712</v>
      </c>
    </row>
    <row r="20084" spans="1:13" x14ac:dyDescent="0.25">
      <c r="A20084" s="9"/>
      <c r="H20084" s="9"/>
      <c r="J20084">
        <v>7</v>
      </c>
      <c r="K20084">
        <f ca="1">SIMULATION!$D$3*SIMULATION!$D$17/$H20077/(SIMULATION!$D$17-$I20077)*(((EXP(-$I20077*$J20084))/(1-EXP(-SIMULATION!$D$4*$I20077)))-(EXP(-SIMULATION!$D$17*$J20084)/(1-EXP(-SIMULATION!$D$4*SIMULATION!$D$17))))</f>
        <v>3.4542648602547272</v>
      </c>
      <c r="L20084">
        <v>-0.24002722109820324</v>
      </c>
      <c r="M20084">
        <f t="shared" ca="1" si="313"/>
        <v>2.6251472649106113</v>
      </c>
    </row>
    <row r="20085" spans="1:13" x14ac:dyDescent="0.25">
      <c r="A20085" s="9"/>
      <c r="H20085" s="9"/>
      <c r="J20085">
        <v>8</v>
      </c>
      <c r="K20085">
        <f ca="1">SIMULATION!$D$3*SIMULATION!$D$17/$H20077/(SIMULATION!$D$17-$I20077)*(((EXP(-$I20077*$J20085))/(1-EXP(-SIMULATION!$D$4*$I20077)))-(EXP(-SIMULATION!$D$17*$J20085)/(1-EXP(-SIMULATION!$D$4*SIMULATION!$D$17))))</f>
        <v>3.2986155665965033</v>
      </c>
      <c r="L20085">
        <v>-0.17942593591644626</v>
      </c>
      <c r="M20085">
        <f t="shared" ca="1" si="313"/>
        <v>2.7067583813313671</v>
      </c>
    </row>
    <row r="20086" spans="1:13" x14ac:dyDescent="0.25">
      <c r="A20086" s="9"/>
      <c r="H20086" s="9"/>
      <c r="J20086">
        <v>9</v>
      </c>
      <c r="K20086">
        <f ca="1">SIMULATION!$D$3*SIMULATION!$D$17/$H20077/(SIMULATION!$D$17-$I20077)*(((EXP(-$I20077*$J20086))/(1-EXP(-SIMULATION!$D$4*$I20077)))-(EXP(-SIMULATION!$D$17*$J20086)/(1-EXP(-SIMULATION!$D$4*SIMULATION!$D$17))))</f>
        <v>3.1313338506819082</v>
      </c>
      <c r="L20086">
        <v>-0.20050932057791304</v>
      </c>
      <c r="M20086">
        <f t="shared" ca="1" si="313"/>
        <v>2.5034722277790586</v>
      </c>
    </row>
    <row r="20087" spans="1:13" x14ac:dyDescent="0.25">
      <c r="A20087" s="9"/>
      <c r="H20087" s="9"/>
      <c r="J20087">
        <v>10</v>
      </c>
      <c r="K20087">
        <f ca="1">SIMULATION!$D$3*SIMULATION!$D$17/$H20077/(SIMULATION!$D$17-$I20077)*(((EXP(-$I20077*$J20087))/(1-EXP(-SIMULATION!$D$4*$I20077)))-(EXP(-SIMULATION!$D$17*$J20087)/(1-EXP(-SIMULATION!$D$4*SIMULATION!$D$17))))</f>
        <v>2.9608016679216242</v>
      </c>
      <c r="L20087">
        <v>0.16449613750130962</v>
      </c>
      <c r="M20087">
        <f t="shared" ca="1" si="313"/>
        <v>3.4478421062021667</v>
      </c>
    </row>
    <row r="20088" spans="1:13" x14ac:dyDescent="0.25">
      <c r="A20088" s="9"/>
      <c r="H20088" s="9"/>
      <c r="J20088">
        <v>11</v>
      </c>
      <c r="K20088">
        <f ca="1">SIMULATION!$D$3*SIMULATION!$D$17/$H20077/(SIMULATION!$D$17-$I20077)*(((EXP(-$I20077*$J20088))/(1-EXP(-SIMULATION!$D$4*$I20077)))-(EXP(-SIMULATION!$D$17*$J20088)/(1-EXP(-SIMULATION!$D$4*SIMULATION!$D$17))))</f>
        <v>2.7921287102590515</v>
      </c>
      <c r="L20088">
        <v>-0.25130974578450305</v>
      </c>
      <c r="M20088">
        <f t="shared" ca="1" si="313"/>
        <v>2.0904395538862368</v>
      </c>
    </row>
    <row r="20089" spans="1:13" x14ac:dyDescent="0.25">
      <c r="A20089" s="9"/>
      <c r="H20089" s="9"/>
      <c r="J20089">
        <v>12</v>
      </c>
      <c r="K20089">
        <f ca="1">SIMULATION!$D$3*SIMULATION!$D$17/$H20077/(SIMULATION!$D$17-$I20077)*(((EXP(-$I20077*$J20089))/(1-EXP(-SIMULATION!$D$4*$I20077)))-(EXP(-SIMULATION!$D$17*$J20089)/(1-EXP(-SIMULATION!$D$4*SIMULATION!$D$17))))</f>
        <v>2.6283440112408885</v>
      </c>
      <c r="L20089">
        <v>-2.7953822888816041E-2</v>
      </c>
      <c r="M20089">
        <f t="shared" ca="1" si="313"/>
        <v>2.5548717482597803</v>
      </c>
    </row>
    <row r="20090" spans="1:13" x14ac:dyDescent="0.25">
      <c r="A20090" s="9"/>
      <c r="H20090" s="9"/>
      <c r="J20090">
        <v>13</v>
      </c>
      <c r="K20090">
        <f ca="1">SIMULATION!$D$3*SIMULATION!$D$17/$H20077/(SIMULATION!$D$17-$I20077)*(((EXP(-$I20077*$J20090))/(1-EXP(-SIMULATION!$D$4*$I20077)))-(EXP(-SIMULATION!$D$17*$J20090)/(1-EXP(-SIMULATION!$D$4*SIMULATION!$D$17))))</f>
        <v>2.4711585416657345</v>
      </c>
      <c r="L20090">
        <v>-9.1825257652982245E-2</v>
      </c>
      <c r="M20090">
        <f t="shared" ca="1" si="313"/>
        <v>2.2442437718759107</v>
      </c>
    </row>
    <row r="20091" spans="1:13" x14ac:dyDescent="0.25">
      <c r="A20091" s="9"/>
      <c r="H20091" s="9"/>
      <c r="J20091">
        <v>14</v>
      </c>
      <c r="K20091">
        <f ca="1">SIMULATION!$D$3*SIMULATION!$D$17/$H20077/(SIMULATION!$D$17-$I20077)*(((EXP(-$I20077*$J20091))/(1-EXP(-SIMULATION!$D$4*$I20077)))-(EXP(-SIMULATION!$D$17*$J20091)/(1-EXP(-SIMULATION!$D$4*SIMULATION!$D$17))))</f>
        <v>2.3214529486845841</v>
      </c>
      <c r="L20091">
        <v>-0.11422604267506606</v>
      </c>
      <c r="M20091">
        <f t="shared" ca="1" si="313"/>
        <v>2.056282565099981</v>
      </c>
    </row>
    <row r="20092" spans="1:13" x14ac:dyDescent="0.25">
      <c r="A20092" s="9"/>
      <c r="H20092" s="9"/>
      <c r="J20092">
        <v>15</v>
      </c>
      <c r="K20092">
        <f ca="1">SIMULATION!$D$3*SIMULATION!$D$17/$H20077/(SIMULATION!$D$17-$I20077)*(((EXP(-$I20077*$J20092))/(1-EXP(-SIMULATION!$D$4*$I20077)))-(EXP(-SIMULATION!$D$17*$J20092)/(1-EXP(-SIMULATION!$D$4*SIMULATION!$D$17))))</f>
        <v>2.1795892193291024</v>
      </c>
      <c r="L20092">
        <v>1.3295423948002597E-2</v>
      </c>
      <c r="M20092">
        <f t="shared" ca="1" si="313"/>
        <v>2.2085677820325786</v>
      </c>
    </row>
    <row r="20093" spans="1:13" x14ac:dyDescent="0.25">
      <c r="A20093" s="9"/>
      <c r="H20093" s="9"/>
      <c r="J20093">
        <v>16</v>
      </c>
      <c r="K20093">
        <f ca="1">SIMULATION!$D$3*SIMULATION!$D$17/$H20077/(SIMULATION!$D$17-$I20077)*(((EXP(-$I20077*$J20093))/(1-EXP(-SIMULATION!$D$4*$I20077)))-(EXP(-SIMULATION!$D$17*$J20093)/(1-EXP(-SIMULATION!$D$4*SIMULATION!$D$17))))</f>
        <v>2.0456095660316431</v>
      </c>
      <c r="L20093">
        <v>-0.2869433413867335</v>
      </c>
      <c r="M20093">
        <f t="shared" ca="1" si="313"/>
        <v>1.4586355219818576</v>
      </c>
    </row>
    <row r="20094" spans="1:13" x14ac:dyDescent="0.25">
      <c r="A20094" s="9"/>
      <c r="H20094" s="9"/>
      <c r="J20094">
        <v>17</v>
      </c>
      <c r="K20094">
        <f ca="1">SIMULATION!$D$3*SIMULATION!$D$17/$H20077/(SIMULATION!$D$17-$I20077)*(((EXP(-$I20077*$J20094))/(1-EXP(-SIMULATION!$D$4*$I20077)))-(EXP(-SIMULATION!$D$17*$J20094)/(1-EXP(-SIMULATION!$D$4*SIMULATION!$D$17))))</f>
        <v>1.9193630932984884</v>
      </c>
      <c r="L20094">
        <v>-4.2542068374852804E-2</v>
      </c>
      <c r="M20094">
        <f t="shared" ca="1" si="313"/>
        <v>1.8377094173472153</v>
      </c>
    </row>
    <row r="20095" spans="1:13" x14ac:dyDescent="0.25">
      <c r="A20095" s="9"/>
      <c r="H20095" s="9"/>
      <c r="J20095">
        <v>18</v>
      </c>
      <c r="K20095">
        <f ca="1">SIMULATION!$D$3*SIMULATION!$D$17/$H20077/(SIMULATION!$D$17-$I20077)*(((EXP(-$I20077*$J20095))/(1-EXP(-SIMULATION!$D$4*$I20077)))-(EXP(-SIMULATION!$D$17*$J20095)/(1-EXP(-SIMULATION!$D$4*SIMULATION!$D$17))))</f>
        <v>1.8005862335924447</v>
      </c>
      <c r="L20095">
        <v>0.52165583060444909</v>
      </c>
      <c r="M20095">
        <f t="shared" ca="1" si="313"/>
        <v>2.7398725408520481</v>
      </c>
    </row>
    <row r="20096" spans="1:13" x14ac:dyDescent="0.25">
      <c r="A20096" s="9"/>
      <c r="H20096" s="9"/>
      <c r="J20096">
        <v>19</v>
      </c>
      <c r="K20096">
        <f ca="1">SIMULATION!$D$3*SIMULATION!$D$17/$H20077/(SIMULATION!$D$17-$I20077)*(((EXP(-$I20077*$J20096))/(1-EXP(-SIMULATION!$D$4*$I20077)))-(EXP(-SIMULATION!$D$17*$J20096)/(1-EXP(-SIMULATION!$D$4*SIMULATION!$D$17))))</f>
        <v>1.6889536031645658</v>
      </c>
      <c r="L20096">
        <v>-0.1008780548433838</v>
      </c>
      <c r="M20096">
        <f t="shared" ca="1" si="313"/>
        <v>1.5185752489566</v>
      </c>
    </row>
    <row r="20097" spans="1:13" x14ac:dyDescent="0.25">
      <c r="A20097" s="9"/>
      <c r="H20097" s="9"/>
      <c r="J20097">
        <v>20</v>
      </c>
      <c r="K20097">
        <f ca="1">SIMULATION!$D$3*SIMULATION!$D$17/$H20077/(SIMULATION!$D$17-$I20077)*(((EXP(-$I20077*$J20097))/(1-EXP(-SIMULATION!$D$4*$I20077)))-(EXP(-SIMULATION!$D$17*$J20097)/(1-EXP(-SIMULATION!$D$4*SIMULATION!$D$17))))</f>
        <v>1.5841099451848017</v>
      </c>
      <c r="L20097">
        <v>0.1344056194574908</v>
      </c>
      <c r="M20097">
        <f t="shared" ca="1" si="313"/>
        <v>1.7970232236561368</v>
      </c>
    </row>
    <row r="20098" spans="1:13" x14ac:dyDescent="0.25">
      <c r="A20098" s="9"/>
      <c r="H20098" s="9"/>
      <c r="J20098">
        <v>21</v>
      </c>
      <c r="K20098">
        <f ca="1">SIMULATION!$D$3*SIMULATION!$D$17/$H20077/(SIMULATION!$D$17-$I20077)*(((EXP(-$I20077*$J20098))/(1-EXP(-SIMULATION!$D$4*$I20077)))-(EXP(-SIMULATION!$D$17*$J20098)/(1-EXP(-SIMULATION!$D$4*SIMULATION!$D$17))))</f>
        <v>1.4856899933971461</v>
      </c>
      <c r="L20098">
        <v>0.3831451235083988</v>
      </c>
      <c r="M20098">
        <f t="shared" ca="1" si="313"/>
        <v>2.054924869412488</v>
      </c>
    </row>
    <row r="20099" spans="1:13" x14ac:dyDescent="0.25">
      <c r="A20099" s="9"/>
      <c r="H20099" s="9"/>
      <c r="J20099">
        <v>22</v>
      </c>
      <c r="K20099">
        <f ca="1">SIMULATION!$D$3*SIMULATION!$D$17/$H20077/(SIMULATION!$D$17-$I20077)*(((EXP(-$I20077*$J20099))/(1-EXP(-SIMULATION!$D$4*$I20077)))-(EXP(-SIMULATION!$D$17*$J20099)/(1-EXP(-SIMULATION!$D$4*SIMULATION!$D$17))))</f>
        <v>1.3933306326912362</v>
      </c>
      <c r="L20099">
        <v>9.6032549893522294E-4</v>
      </c>
      <c r="M20099">
        <f t="shared" ref="M20099:M20162" ca="1" si="314">$K20099*(1+$L20099)</f>
        <v>1.3946686836262572</v>
      </c>
    </row>
    <row r="20100" spans="1:13" x14ac:dyDescent="0.25">
      <c r="A20100" s="9"/>
      <c r="H20100" s="9"/>
      <c r="J20100">
        <v>23</v>
      </c>
      <c r="K20100">
        <f ca="1">SIMULATION!$D$3*SIMULATION!$D$17/$H20077/(SIMULATION!$D$17-$I20077)*(((EXP(-$I20077*$J20100))/(1-EXP(-SIMULATION!$D$4*$I20077)))-(EXP(-SIMULATION!$D$17*$J20100)/(1-EXP(-SIMULATION!$D$4*SIMULATION!$D$17))))</f>
        <v>1.3066781587396492</v>
      </c>
      <c r="L20100">
        <v>-0.33591733391493867</v>
      </c>
      <c r="M20100">
        <f t="shared" ca="1" si="314"/>
        <v>0.86774231537094526</v>
      </c>
    </row>
    <row r="20101" spans="1:13" x14ac:dyDescent="0.25">
      <c r="A20101" s="9"/>
      <c r="H20101" s="9"/>
      <c r="J20101">
        <v>24</v>
      </c>
      <c r="K20101">
        <f ca="1">SIMULATION!$D$3*SIMULATION!$D$17/$H20077/(SIMULATION!$D$17-$I20077)*(((EXP(-$I20077*$J20101))/(1-EXP(-SIMULATION!$D$4*$I20077)))-(EXP(-SIMULATION!$D$17*$J20101)/(1-EXP(-SIMULATION!$D$4*SIMULATION!$D$17))))</f>
        <v>1.2253924301833912</v>
      </c>
      <c r="L20101">
        <v>9.6210964068694102E-2</v>
      </c>
      <c r="M20101">
        <f t="shared" ca="1" si="314"/>
        <v>1.3432886172538152</v>
      </c>
    </row>
    <row r="20102" spans="1:13" x14ac:dyDescent="0.25">
      <c r="A20102" s="9">
        <v>805</v>
      </c>
      <c r="B20102" s="2">
        <f ca="1">NORMINV(RAND(),SIMULATION!D7,SIMULATION!D8)</f>
        <v>59.346260862746767</v>
      </c>
      <c r="C20102" s="2">
        <v>2</v>
      </c>
      <c r="D20102" s="2">
        <f ca="1">SIMULATION!$D$11*(1+(SIMULATION!$D$12*LN(1+$C20102)))*(1+(SIMULATION!$D$13*(($B20102/63.5)-1)))</f>
        <v>9.9295973978934029</v>
      </c>
      <c r="E20102" s="2">
        <v>0.15656229177636027</v>
      </c>
      <c r="F20102" s="2">
        <f ca="1">D20102*(1+E20102)</f>
        <v>11.484197922924178</v>
      </c>
      <c r="G20102" s="2">
        <v>-0.17818701989449828</v>
      </c>
      <c r="H20102" s="9">
        <f>SIMULATION!$D$15*EXP($G$20102)</f>
        <v>184.7255110633744</v>
      </c>
      <c r="I20102" s="2">
        <f ca="1">$F20102/$H20102</f>
        <v>6.216898714647083E-2</v>
      </c>
      <c r="J20102">
        <v>0</v>
      </c>
      <c r="K20102">
        <f ca="1">SIMULATION!$D$3*SIMULATION!$D$17/$H20102/(SIMULATION!$D$17-$I20102)*(((EXP(-$I20102*$J20102))/(1-EXP(-SIMULATION!$D$4*$I20102)))-(EXP(-SIMULATION!$D$17*$J20102)/(1-EXP(-SIMULATION!$D$4*SIMULATION!$D$17))))</f>
        <v>1.0041775438702034</v>
      </c>
      <c r="L20102">
        <v>0.13135886726693033</v>
      </c>
      <c r="M20102">
        <f t="shared" ca="1" si="314"/>
        <v>1.1360851685678817</v>
      </c>
    </row>
    <row r="20103" spans="1:13" x14ac:dyDescent="0.25">
      <c r="A20103" s="9"/>
      <c r="H20103" s="9"/>
      <c r="J20103">
        <v>1</v>
      </c>
      <c r="K20103">
        <f ca="1">SIMULATION!$D$3*SIMULATION!$D$17/$H20102/(SIMULATION!$D$17-$I20102)*(((EXP(-$I20102*$J20103))/(1-EXP(-SIMULATION!$D$4*$I20102)))-(EXP(-SIMULATION!$D$17*$J20103)/(1-EXP(-SIMULATION!$D$4*SIMULATION!$D$17))))</f>
        <v>1.9781350995202207</v>
      </c>
      <c r="L20103">
        <v>8.0264027597837753E-2</v>
      </c>
      <c r="M20103">
        <f t="shared" ca="1" si="314"/>
        <v>2.136908189740363</v>
      </c>
    </row>
    <row r="20104" spans="1:13" x14ac:dyDescent="0.25">
      <c r="A20104" s="9"/>
      <c r="H20104" s="9"/>
      <c r="J20104">
        <v>2</v>
      </c>
      <c r="K20104">
        <f ca="1">SIMULATION!$D$3*SIMULATION!$D$17/$H20102/(SIMULATION!$D$17-$I20102)*(((EXP(-$I20102*$J20104))/(1-EXP(-SIMULATION!$D$4*$I20102)))-(EXP(-SIMULATION!$D$17*$J20104)/(1-EXP(-SIMULATION!$D$4*SIMULATION!$D$17))))</f>
        <v>2.5218244571773227</v>
      </c>
      <c r="L20104">
        <v>0.22563735516385117</v>
      </c>
      <c r="M20104">
        <f t="shared" ca="1" si="314"/>
        <v>3.0908422578823282</v>
      </c>
    </row>
    <row r="20105" spans="1:13" x14ac:dyDescent="0.25">
      <c r="A20105" s="9"/>
      <c r="H20105" s="9"/>
      <c r="J20105">
        <v>3</v>
      </c>
      <c r="K20105">
        <f ca="1">SIMULATION!$D$3*SIMULATION!$D$17/$H20102/(SIMULATION!$D$17-$I20102)*(((EXP(-$I20102*$J20105))/(1-EXP(-SIMULATION!$D$4*$I20102)))-(EXP(-SIMULATION!$D$17*$J20105)/(1-EXP(-SIMULATION!$D$4*SIMULATION!$D$17))))</f>
        <v>2.794636483002209</v>
      </c>
      <c r="L20105">
        <v>0.20803730519534386</v>
      </c>
      <c r="M20105">
        <f t="shared" ca="1" si="314"/>
        <v>3.3760251259265823</v>
      </c>
    </row>
    <row r="20106" spans="1:13" x14ac:dyDescent="0.25">
      <c r="A20106" s="9"/>
      <c r="H20106" s="9"/>
      <c r="J20106">
        <v>4</v>
      </c>
      <c r="K20106">
        <f ca="1">SIMULATION!$D$3*SIMULATION!$D$17/$H20102/(SIMULATION!$D$17-$I20102)*(((EXP(-$I20102*$J20106))/(1-EXP(-SIMULATION!$D$4*$I20102)))-(EXP(-SIMULATION!$D$17*$J20106)/(1-EXP(-SIMULATION!$D$4*SIMULATION!$D$17))))</f>
        <v>2.8984204369622213</v>
      </c>
      <c r="L20106">
        <v>0.4947302788948203</v>
      </c>
      <c r="M20106">
        <f t="shared" ca="1" si="314"/>
        <v>4.3323567880949874</v>
      </c>
    </row>
    <row r="20107" spans="1:13" x14ac:dyDescent="0.25">
      <c r="A20107" s="9"/>
      <c r="H20107" s="9"/>
      <c r="J20107">
        <v>5</v>
      </c>
      <c r="K20107">
        <f ca="1">SIMULATION!$D$3*SIMULATION!$D$17/$H20102/(SIMULATION!$D$17-$I20102)*(((EXP(-$I20102*$J20107))/(1-EXP(-SIMULATION!$D$4*$I20102)))-(EXP(-SIMULATION!$D$17*$J20107)/(1-EXP(-SIMULATION!$D$4*SIMULATION!$D$17))))</f>
        <v>2.8981691381281127</v>
      </c>
      <c r="L20107">
        <v>0.42037805448131232</v>
      </c>
      <c r="M20107">
        <f t="shared" ca="1" si="314"/>
        <v>4.1164958419721902</v>
      </c>
    </row>
    <row r="20108" spans="1:13" x14ac:dyDescent="0.25">
      <c r="A20108" s="9"/>
      <c r="H20108" s="9"/>
      <c r="J20108">
        <v>6</v>
      </c>
      <c r="K20108">
        <f ca="1">SIMULATION!$D$3*SIMULATION!$D$17/$H20102/(SIMULATION!$D$17-$I20102)*(((EXP(-$I20102*$J20108))/(1-EXP(-SIMULATION!$D$4*$I20102)))-(EXP(-SIMULATION!$D$17*$J20108)/(1-EXP(-SIMULATION!$D$4*SIMULATION!$D$17))))</f>
        <v>2.8352734588548305</v>
      </c>
      <c r="L20108">
        <v>6.1280378331715311E-2</v>
      </c>
      <c r="M20108">
        <f t="shared" ca="1" si="314"/>
        <v>3.0090200890873255</v>
      </c>
    </row>
    <row r="20109" spans="1:13" x14ac:dyDescent="0.25">
      <c r="A20109" s="9"/>
      <c r="H20109" s="9"/>
      <c r="J20109">
        <v>7</v>
      </c>
      <c r="K20109">
        <f ca="1">SIMULATION!$D$3*SIMULATION!$D$17/$H20102/(SIMULATION!$D$17-$I20102)*(((EXP(-$I20102*$J20109))/(1-EXP(-SIMULATION!$D$4*$I20102)))-(EXP(-SIMULATION!$D$17*$J20109)/(1-EXP(-SIMULATION!$D$4*SIMULATION!$D$17))))</f>
        <v>2.73601512853068</v>
      </c>
      <c r="L20109">
        <v>-9.763664147205714E-2</v>
      </c>
      <c r="M20109">
        <f t="shared" ca="1" si="314"/>
        <v>2.4688798003642058</v>
      </c>
    </row>
    <row r="20110" spans="1:13" x14ac:dyDescent="0.25">
      <c r="A20110" s="9"/>
      <c r="H20110" s="9"/>
      <c r="J20110">
        <v>8</v>
      </c>
      <c r="K20110">
        <f ca="1">SIMULATION!$D$3*SIMULATION!$D$17/$H20102/(SIMULATION!$D$17-$I20102)*(((EXP(-$I20102*$J20110))/(1-EXP(-SIMULATION!$D$4*$I20102)))-(EXP(-SIMULATION!$D$17*$J20110)/(1-EXP(-SIMULATION!$D$4*SIMULATION!$D$17))))</f>
        <v>2.617008190651601</v>
      </c>
      <c r="L20110">
        <v>3.0286109639804326E-2</v>
      </c>
      <c r="M20110">
        <f t="shared" ca="1" si="314"/>
        <v>2.6962671876419413</v>
      </c>
    </row>
    <row r="20111" spans="1:13" x14ac:dyDescent="0.25">
      <c r="A20111" s="9"/>
      <c r="H20111" s="9"/>
      <c r="J20111">
        <v>9</v>
      </c>
      <c r="K20111">
        <f ca="1">SIMULATION!$D$3*SIMULATION!$D$17/$H20102/(SIMULATION!$D$17-$I20102)*(((EXP(-$I20102*$J20111))/(1-EXP(-SIMULATION!$D$4*$I20102)))-(EXP(-SIMULATION!$D$17*$J20111)/(1-EXP(-SIMULATION!$D$4*SIMULATION!$D$17))))</f>
        <v>2.4886851393947267</v>
      </c>
      <c r="L20111">
        <v>-5.1399177539758041E-2</v>
      </c>
      <c r="M20111">
        <f t="shared" ca="1" si="314"/>
        <v>2.3607687700744195</v>
      </c>
    </row>
    <row r="20112" spans="1:13" x14ac:dyDescent="0.25">
      <c r="A20112" s="9"/>
      <c r="H20112" s="9"/>
      <c r="J20112">
        <v>10</v>
      </c>
      <c r="K20112">
        <f ca="1">SIMULATION!$D$3*SIMULATION!$D$17/$H20102/(SIMULATION!$D$17-$I20102)*(((EXP(-$I20102*$J20112))/(1-EXP(-SIMULATION!$D$4*$I20102)))-(EXP(-SIMULATION!$D$17*$J20112)/(1-EXP(-SIMULATION!$D$4*SIMULATION!$D$17))))</f>
        <v>2.3575300924638012</v>
      </c>
      <c r="L20112">
        <v>0.12892834507485279</v>
      </c>
      <c r="M20112">
        <f t="shared" ca="1" si="314"/>
        <v>2.6614825457493239</v>
      </c>
    </row>
    <row r="20113" spans="1:13" x14ac:dyDescent="0.25">
      <c r="A20113" s="9"/>
      <c r="H20113" s="9"/>
      <c r="J20113">
        <v>11</v>
      </c>
      <c r="K20113">
        <f ca="1">SIMULATION!$D$3*SIMULATION!$D$17/$H20102/(SIMULATION!$D$17-$I20102)*(((EXP(-$I20102*$J20113))/(1-EXP(-SIMULATION!$D$4*$I20102)))-(EXP(-SIMULATION!$D$17*$J20113)/(1-EXP(-SIMULATION!$D$4*SIMULATION!$D$17))))</f>
        <v>2.2275090842751522</v>
      </c>
      <c r="L20113">
        <v>0.10837869965025328</v>
      </c>
      <c r="M20113">
        <f t="shared" ca="1" si="314"/>
        <v>2.46892362228802</v>
      </c>
    </row>
    <row r="20114" spans="1:13" x14ac:dyDescent="0.25">
      <c r="A20114" s="9"/>
      <c r="H20114" s="9"/>
      <c r="J20114">
        <v>12</v>
      </c>
      <c r="K20114">
        <f ca="1">SIMULATION!$D$3*SIMULATION!$D$17/$H20102/(SIMULATION!$D$17-$I20102)*(((EXP(-$I20102*$J20114))/(1-EXP(-SIMULATION!$D$4*$I20102)))-(EXP(-SIMULATION!$D$17*$J20114)/(1-EXP(-SIMULATION!$D$4*SIMULATION!$D$17))))</f>
        <v>2.100985901273027</v>
      </c>
      <c r="L20114">
        <v>-0.21591039372847337</v>
      </c>
      <c r="M20114">
        <f t="shared" ca="1" si="314"/>
        <v>1.6473612081111961</v>
      </c>
    </row>
    <row r="20115" spans="1:13" x14ac:dyDescent="0.25">
      <c r="A20115" s="9"/>
      <c r="H20115" s="9"/>
      <c r="J20115">
        <v>13</v>
      </c>
      <c r="K20115">
        <f ca="1">SIMULATION!$D$3*SIMULATION!$D$17/$H20102/(SIMULATION!$D$17-$I20102)*(((EXP(-$I20102*$J20115))/(1-EXP(-SIMULATION!$D$4*$I20102)))-(EXP(-SIMULATION!$D$17*$J20115)/(1-EXP(-SIMULATION!$D$4*SIMULATION!$D$17))))</f>
        <v>1.9793082842310186</v>
      </c>
      <c r="L20115">
        <v>-0.59104843253834582</v>
      </c>
      <c r="M20115">
        <f t="shared" ca="1" si="314"/>
        <v>0.8094412253261124</v>
      </c>
    </row>
    <row r="20116" spans="1:13" x14ac:dyDescent="0.25">
      <c r="A20116" s="9"/>
      <c r="H20116" s="9"/>
      <c r="J20116">
        <v>14</v>
      </c>
      <c r="K20116">
        <f ca="1">SIMULATION!$D$3*SIMULATION!$D$17/$H20102/(SIMULATION!$D$17-$I20102)*(((EXP(-$I20102*$J20116))/(1-EXP(-SIMULATION!$D$4*$I20102)))-(EXP(-SIMULATION!$D$17*$J20116)/(1-EXP(-SIMULATION!$D$4*SIMULATION!$D$17))))</f>
        <v>1.8631829351377123</v>
      </c>
      <c r="L20116">
        <v>-0.11799660180383907</v>
      </c>
      <c r="M20116">
        <f t="shared" ca="1" si="314"/>
        <v>1.6433336802525595</v>
      </c>
    </row>
    <row r="20117" spans="1:13" x14ac:dyDescent="0.25">
      <c r="A20117" s="9"/>
      <c r="H20117" s="9"/>
      <c r="J20117">
        <v>15</v>
      </c>
      <c r="K20117">
        <f ca="1">SIMULATION!$D$3*SIMULATION!$D$17/$H20102/(SIMULATION!$D$17-$I20102)*(((EXP(-$I20102*$J20117))/(1-EXP(-SIMULATION!$D$4*$I20102)))-(EXP(-SIMULATION!$D$17*$J20117)/(1-EXP(-SIMULATION!$D$4*SIMULATION!$D$17))))</f>
        <v>1.752915223857872</v>
      </c>
      <c r="L20117">
        <v>0.11985116711306894</v>
      </c>
      <c r="M20117">
        <f t="shared" ca="1" si="314"/>
        <v>1.9630041592875043</v>
      </c>
    </row>
    <row r="20118" spans="1:13" x14ac:dyDescent="0.25">
      <c r="A20118" s="9"/>
      <c r="H20118" s="9"/>
      <c r="J20118">
        <v>16</v>
      </c>
      <c r="K20118">
        <f ca="1">SIMULATION!$D$3*SIMULATION!$D$17/$H20102/(SIMULATION!$D$17-$I20102)*(((EXP(-$I20102*$J20118))/(1-EXP(-SIMULATION!$D$4*$I20102)))-(EXP(-SIMULATION!$D$17*$J20118)/(1-EXP(-SIMULATION!$D$4*SIMULATION!$D$17))))</f>
        <v>1.6485622277039922</v>
      </c>
      <c r="L20118">
        <v>-8.5859636971939469E-3</v>
      </c>
      <c r="M20118">
        <f t="shared" ca="1" si="314"/>
        <v>1.6344077322643604</v>
      </c>
    </row>
    <row r="20119" spans="1:13" x14ac:dyDescent="0.25">
      <c r="A20119" s="9"/>
      <c r="H20119" s="9"/>
      <c r="J20119">
        <v>17</v>
      </c>
      <c r="K20119">
        <f ca="1">SIMULATION!$D$3*SIMULATION!$D$17/$H20102/(SIMULATION!$D$17-$I20102)*(((EXP(-$I20102*$J20119))/(1-EXP(-SIMULATION!$D$4*$I20102)))-(EXP(-SIMULATION!$D$17*$J20119)/(1-EXP(-SIMULATION!$D$4*SIMULATION!$D$17))))</f>
        <v>1.5500302670067914</v>
      </c>
      <c r="L20119">
        <v>2.2588400183545512E-3</v>
      </c>
      <c r="M20119">
        <f t="shared" ca="1" si="314"/>
        <v>1.553531537403567</v>
      </c>
    </row>
    <row r="20120" spans="1:13" x14ac:dyDescent="0.25">
      <c r="A20120" s="9"/>
      <c r="H20120" s="9"/>
      <c r="J20120">
        <v>18</v>
      </c>
      <c r="K20120">
        <f ca="1">SIMULATION!$D$3*SIMULATION!$D$17/$H20102/(SIMULATION!$D$17-$I20102)*(((EXP(-$I20102*$J20120))/(1-EXP(-SIMULATION!$D$4*$I20102)))-(EXP(-SIMULATION!$D$17*$J20120)/(1-EXP(-SIMULATION!$D$4*SIMULATION!$D$17))))</f>
        <v>1.45713690467641</v>
      </c>
      <c r="L20120">
        <v>-0.21071561507081754</v>
      </c>
      <c r="M20120">
        <f t="shared" ca="1" si="314"/>
        <v>1.1500954055651329</v>
      </c>
    </row>
    <row r="20121" spans="1:13" x14ac:dyDescent="0.25">
      <c r="A20121" s="9"/>
      <c r="H20121" s="9"/>
      <c r="J20121">
        <v>19</v>
      </c>
      <c r="K20121">
        <f ca="1">SIMULATION!$D$3*SIMULATION!$D$17/$H20102/(SIMULATION!$D$17-$I20102)*(((EXP(-$I20102*$J20121))/(1-EXP(-SIMULATION!$D$4*$I20102)))-(EXP(-SIMULATION!$D$17*$J20121)/(1-EXP(-SIMULATION!$D$4*SIMULATION!$D$17))))</f>
        <v>1.3696502037811424</v>
      </c>
      <c r="L20121">
        <v>-0.22731647444003011</v>
      </c>
      <c r="M20121">
        <f t="shared" ca="1" si="314"/>
        <v>1.0583061482415443</v>
      </c>
    </row>
    <row r="20122" spans="1:13" x14ac:dyDescent="0.25">
      <c r="A20122" s="9"/>
      <c r="H20122" s="9"/>
      <c r="J20122">
        <v>20</v>
      </c>
      <c r="K20122">
        <f ca="1">SIMULATION!$D$3*SIMULATION!$D$17/$H20102/(SIMULATION!$D$17-$I20102)*(((EXP(-$I20102*$J20122))/(1-EXP(-SIMULATION!$D$4*$I20102)))-(EXP(-SIMULATION!$D$17*$J20122)/(1-EXP(-SIMULATION!$D$4*SIMULATION!$D$17))))</f>
        <v>1.2873134400370245</v>
      </c>
      <c r="L20122">
        <v>1.8486149861619533E-2</v>
      </c>
      <c r="M20122">
        <f t="shared" ca="1" si="314"/>
        <v>1.3111109092084259</v>
      </c>
    </row>
    <row r="20123" spans="1:13" x14ac:dyDescent="0.25">
      <c r="A20123" s="9"/>
      <c r="H20123" s="9"/>
      <c r="J20123">
        <v>21</v>
      </c>
      <c r="K20123">
        <f ca="1">SIMULATION!$D$3*SIMULATION!$D$17/$H20102/(SIMULATION!$D$17-$I20102)*(((EXP(-$I20102*$J20123))/(1-EXP(-SIMULATION!$D$4*$I20102)))-(EXP(-SIMULATION!$D$17*$J20123)/(1-EXP(-SIMULATION!$D$4*SIMULATION!$D$17))))</f>
        <v>1.2098605202570829</v>
      </c>
      <c r="L20123">
        <v>0.13640578513278087</v>
      </c>
      <c r="M20123">
        <f t="shared" ca="1" si="314"/>
        <v>1.3748924944239052</v>
      </c>
    </row>
    <row r="20124" spans="1:13" x14ac:dyDescent="0.25">
      <c r="A20124" s="9"/>
      <c r="H20124" s="9"/>
      <c r="J20124">
        <v>22</v>
      </c>
      <c r="K20124">
        <f ca="1">SIMULATION!$D$3*SIMULATION!$D$17/$H20102/(SIMULATION!$D$17-$I20102)*(((EXP(-$I20102*$J20124))/(1-EXP(-SIMULATION!$D$4*$I20102)))-(EXP(-SIMULATION!$D$17*$J20124)/(1-EXP(-SIMULATION!$D$4*SIMULATION!$D$17))))</f>
        <v>1.1370254701440869</v>
      </c>
      <c r="L20124">
        <v>-0.84774590138535755</v>
      </c>
      <c r="M20124">
        <f t="shared" ca="1" si="314"/>
        <v>0.173116788058678</v>
      </c>
    </row>
    <row r="20125" spans="1:13" x14ac:dyDescent="0.25">
      <c r="A20125" s="9"/>
      <c r="H20125" s="9"/>
      <c r="J20125">
        <v>23</v>
      </c>
      <c r="K20125">
        <f ca="1">SIMULATION!$D$3*SIMULATION!$D$17/$H20102/(SIMULATION!$D$17-$I20102)*(((EXP(-$I20102*$J20125))/(1-EXP(-SIMULATION!$D$4*$I20102)))-(EXP(-SIMULATION!$D$17*$J20125)/(1-EXP(-SIMULATION!$D$4*SIMULATION!$D$17))))</f>
        <v>1.0685481452464294</v>
      </c>
      <c r="L20125">
        <v>-0.34719928945361839</v>
      </c>
      <c r="M20125">
        <f t="shared" ca="1" si="314"/>
        <v>0.69754898846988722</v>
      </c>
    </row>
    <row r="20126" spans="1:13" x14ac:dyDescent="0.25">
      <c r="A20126" s="9"/>
      <c r="H20126" s="9"/>
      <c r="J20126">
        <v>24</v>
      </c>
      <c r="K20126">
        <f ca="1">SIMULATION!$D$3*SIMULATION!$D$17/$H20102/(SIMULATION!$D$17-$I20102)*(((EXP(-$I20102*$J20126))/(1-EXP(-SIMULATION!$D$4*$I20102)))-(EXP(-SIMULATION!$D$17*$J20126)/(1-EXP(-SIMULATION!$D$4*SIMULATION!$D$17))))</f>
        <v>1.0041775438702039</v>
      </c>
      <c r="L20126">
        <v>-8.9576904370037305E-2</v>
      </c>
      <c r="M20126">
        <f t="shared" ca="1" si="314"/>
        <v>0.91422642805240373</v>
      </c>
    </row>
    <row r="20127" spans="1:13" x14ac:dyDescent="0.25">
      <c r="A20127" s="9">
        <v>806</v>
      </c>
      <c r="B20127" s="2">
        <f ca="1">NORMINV(RAND(),SIMULATION!D7,SIMULATION!D8)</f>
        <v>55.966529272294281</v>
      </c>
      <c r="C20127" s="2">
        <v>2</v>
      </c>
      <c r="D20127" s="2">
        <f ca="1">SIMULATION!$D$11*(1+(SIMULATION!$D$12*LN(1+$C20127)))*(1+(SIMULATION!$D$13*(($B20127/63.5)-1)))</f>
        <v>9.678612658708337</v>
      </c>
      <c r="E20127" s="2">
        <v>0.39644263562943111</v>
      </c>
      <c r="F20127" s="2">
        <f ca="1">D20127*(1+E20127)</f>
        <v>13.515627370363045</v>
      </c>
      <c r="G20127" s="2">
        <v>-0.65779538089915623</v>
      </c>
      <c r="H20127" s="9">
        <f>SIMULATION!$D$15*EXP($G$20127)</f>
        <v>114.34985338220515</v>
      </c>
      <c r="I20127" s="2">
        <f ca="1">$F20127/$H20127</f>
        <v>0.11819540620824542</v>
      </c>
      <c r="J20127">
        <v>0</v>
      </c>
      <c r="K20127">
        <f ca="1">SIMULATION!$D$3*SIMULATION!$D$17/$H20127/(SIMULATION!$D$17-$I20127)*(((EXP(-$I20127*$J20127))/(1-EXP(-SIMULATION!$D$4*$I20127)))-(EXP(-SIMULATION!$D$17*$J20127)/(1-EXP(-SIMULATION!$D$4*SIMULATION!$D$17))))</f>
        <v>0.4076754267620295</v>
      </c>
      <c r="L20127">
        <v>0.20597668619854967</v>
      </c>
      <c r="M20127">
        <f t="shared" ca="1" si="314"/>
        <v>0.49164706021105187</v>
      </c>
    </row>
    <row r="20128" spans="1:13" x14ac:dyDescent="0.25">
      <c r="A20128" s="9"/>
      <c r="H20128" s="9"/>
      <c r="J20128">
        <v>1</v>
      </c>
      <c r="K20128">
        <f ca="1">SIMULATION!$D$3*SIMULATION!$D$17/$H20127/(SIMULATION!$D$17-$I20127)*(((EXP(-$I20127*$J20128))/(1-EXP(-SIMULATION!$D$4*$I20127)))-(EXP(-SIMULATION!$D$17*$J20128)/(1-EXP(-SIMULATION!$D$4*SIMULATION!$D$17))))</f>
        <v>1.9845306083158605</v>
      </c>
      <c r="L20128">
        <v>-0.29616736521627235</v>
      </c>
      <c r="M20128">
        <f t="shared" ca="1" si="314"/>
        <v>1.3967774068599057</v>
      </c>
    </row>
    <row r="20129" spans="1:13" x14ac:dyDescent="0.25">
      <c r="A20129" s="9"/>
      <c r="H20129" s="9"/>
      <c r="J20129">
        <v>2</v>
      </c>
      <c r="K20129">
        <f ca="1">SIMULATION!$D$3*SIMULATION!$D$17/$H20127/(SIMULATION!$D$17-$I20127)*(((EXP(-$I20127*$J20129))/(1-EXP(-SIMULATION!$D$4*$I20127)))-(EXP(-SIMULATION!$D$17*$J20129)/(1-EXP(-SIMULATION!$D$4*SIMULATION!$D$17))))</f>
        <v>2.8029103358794245</v>
      </c>
      <c r="L20129">
        <v>0.20046120135397938</v>
      </c>
      <c r="M20129">
        <f t="shared" ca="1" si="314"/>
        <v>3.3647851090973</v>
      </c>
    </row>
    <row r="20130" spans="1:13" x14ac:dyDescent="0.25">
      <c r="A20130" s="9"/>
      <c r="H20130" s="9"/>
      <c r="J20130">
        <v>3</v>
      </c>
      <c r="K20130">
        <f ca="1">SIMULATION!$D$3*SIMULATION!$D$17/$H20127/(SIMULATION!$D$17-$I20127)*(((EXP(-$I20127*$J20130))/(1-EXP(-SIMULATION!$D$4*$I20127)))-(EXP(-SIMULATION!$D$17*$J20130)/(1-EXP(-SIMULATION!$D$4*SIMULATION!$D$17))))</f>
        <v>3.1566562438881007</v>
      </c>
      <c r="L20130">
        <v>-8.0779914368062547E-2</v>
      </c>
      <c r="M20130">
        <f t="shared" ca="1" si="314"/>
        <v>2.90166182281741</v>
      </c>
    </row>
    <row r="20131" spans="1:13" x14ac:dyDescent="0.25">
      <c r="A20131" s="9"/>
      <c r="H20131" s="9"/>
      <c r="J20131">
        <v>4</v>
      </c>
      <c r="K20131">
        <f ca="1">SIMULATION!$D$3*SIMULATION!$D$17/$H20127/(SIMULATION!$D$17-$I20127)*(((EXP(-$I20127*$J20131))/(1-EXP(-SIMULATION!$D$4*$I20127)))-(EXP(-SIMULATION!$D$17*$J20131)/(1-EXP(-SIMULATION!$D$4*SIMULATION!$D$17))))</f>
        <v>3.231681818432012</v>
      </c>
      <c r="L20131">
        <v>0.6013853732142096</v>
      </c>
      <c r="M20131">
        <f t="shared" ca="1" si="314"/>
        <v>5.175167994919323</v>
      </c>
    </row>
    <row r="20132" spans="1:13" x14ac:dyDescent="0.25">
      <c r="A20132" s="9"/>
      <c r="H20132" s="9"/>
      <c r="J20132">
        <v>5</v>
      </c>
      <c r="K20132">
        <f ca="1">SIMULATION!$D$3*SIMULATION!$D$17/$H20127/(SIMULATION!$D$17-$I20127)*(((EXP(-$I20127*$J20132))/(1-EXP(-SIMULATION!$D$4*$I20127)))-(EXP(-SIMULATION!$D$17*$J20132)/(1-EXP(-SIMULATION!$D$4*SIMULATION!$D$17))))</f>
        <v>3.1450037059387319</v>
      </c>
      <c r="L20132">
        <v>-0.71173084681633181</v>
      </c>
      <c r="M20132">
        <f t="shared" ca="1" si="314"/>
        <v>0.90660755507045643</v>
      </c>
    </row>
    <row r="20133" spans="1:13" x14ac:dyDescent="0.25">
      <c r="A20133" s="9"/>
      <c r="H20133" s="9"/>
      <c r="J20133">
        <v>6</v>
      </c>
      <c r="K20133">
        <f ca="1">SIMULATION!$D$3*SIMULATION!$D$17/$H20127/(SIMULATION!$D$17-$I20127)*(((EXP(-$I20127*$J20133))/(1-EXP(-SIMULATION!$D$4*$I20127)))-(EXP(-SIMULATION!$D$17*$J20133)/(1-EXP(-SIMULATION!$D$4*SIMULATION!$D$17))))</f>
        <v>2.9697242548955112</v>
      </c>
      <c r="L20133">
        <v>0.38521874373570641</v>
      </c>
      <c r="M20133">
        <f t="shared" ca="1" si="314"/>
        <v>4.1137177016078166</v>
      </c>
    </row>
    <row r="20134" spans="1:13" x14ac:dyDescent="0.25">
      <c r="A20134" s="9"/>
      <c r="H20134" s="9"/>
      <c r="J20134">
        <v>7</v>
      </c>
      <c r="K20134">
        <f ca="1">SIMULATION!$D$3*SIMULATION!$D$17/$H20127/(SIMULATION!$D$17-$I20127)*(((EXP(-$I20127*$J20134))/(1-EXP(-SIMULATION!$D$4*$I20127)))-(EXP(-SIMULATION!$D$17*$J20134)/(1-EXP(-SIMULATION!$D$4*SIMULATION!$D$17))))</f>
        <v>2.7510145740173391</v>
      </c>
      <c r="L20134">
        <v>0.44608688730593576</v>
      </c>
      <c r="M20134">
        <f t="shared" ca="1" si="314"/>
        <v>3.9782061022739987</v>
      </c>
    </row>
    <row r="20135" spans="1:13" x14ac:dyDescent="0.25">
      <c r="A20135" s="9"/>
      <c r="H20135" s="9"/>
      <c r="J20135">
        <v>8</v>
      </c>
      <c r="K20135">
        <f ca="1">SIMULATION!$D$3*SIMULATION!$D$17/$H20127/(SIMULATION!$D$17-$I20127)*(((EXP(-$I20127*$J20135))/(1-EXP(-SIMULATION!$D$4*$I20127)))-(EXP(-SIMULATION!$D$17*$J20135)/(1-EXP(-SIMULATION!$D$4*SIMULATION!$D$17))))</f>
        <v>2.5163334415473604</v>
      </c>
      <c r="L20135">
        <v>-7.9754300467849513E-3</v>
      </c>
      <c r="M20135">
        <f t="shared" ca="1" si="314"/>
        <v>2.4962646002099138</v>
      </c>
    </row>
    <row r="20136" spans="1:13" x14ac:dyDescent="0.25">
      <c r="A20136" s="9"/>
      <c r="H20136" s="9"/>
      <c r="J20136">
        <v>9</v>
      </c>
      <c r="K20136">
        <f ca="1">SIMULATION!$D$3*SIMULATION!$D$17/$H20127/(SIMULATION!$D$17-$I20127)*(((EXP(-$I20127*$J20136))/(1-EXP(-SIMULATION!$D$4*$I20127)))-(EXP(-SIMULATION!$D$17*$J20136)/(1-EXP(-SIMULATION!$D$4*SIMULATION!$D$17))))</f>
        <v>2.2819550191025573</v>
      </c>
      <c r="L20136">
        <v>-0.25870995840477656</v>
      </c>
      <c r="M20136">
        <f t="shared" ca="1" si="314"/>
        <v>1.6915905310289636</v>
      </c>
    </row>
    <row r="20137" spans="1:13" x14ac:dyDescent="0.25">
      <c r="A20137" s="9"/>
      <c r="H20137" s="9"/>
      <c r="J20137">
        <v>10</v>
      </c>
      <c r="K20137">
        <f ca="1">SIMULATION!$D$3*SIMULATION!$D$17/$H20127/(SIMULATION!$D$17-$I20127)*(((EXP(-$I20127*$J20137))/(1-EXP(-SIMULATION!$D$4*$I20127)))-(EXP(-SIMULATION!$D$17*$J20137)/(1-EXP(-SIMULATION!$D$4*SIMULATION!$D$17))))</f>
        <v>2.0571334778588981</v>
      </c>
      <c r="L20137">
        <v>8.9988773453386656E-2</v>
      </c>
      <c r="M20137">
        <f t="shared" ca="1" si="314"/>
        <v>2.2422523963613199</v>
      </c>
    </row>
    <row r="20138" spans="1:13" x14ac:dyDescent="0.25">
      <c r="A20138" s="9"/>
      <c r="H20138" s="9"/>
      <c r="J20138">
        <v>11</v>
      </c>
      <c r="K20138">
        <f ca="1">SIMULATION!$D$3*SIMULATION!$D$17/$H20127/(SIMULATION!$D$17-$I20127)*(((EXP(-$I20127*$J20138))/(1-EXP(-SIMULATION!$D$4*$I20127)))-(EXP(-SIMULATION!$D$17*$J20138)/(1-EXP(-SIMULATION!$D$4*SIMULATION!$D$17))))</f>
        <v>1.8467553621643287</v>
      </c>
      <c r="L20138">
        <v>-5.4311552105600833E-2</v>
      </c>
      <c r="M20138">
        <f t="shared" ca="1" si="314"/>
        <v>1.746455212085843</v>
      </c>
    </row>
    <row r="20139" spans="1:13" x14ac:dyDescent="0.25">
      <c r="A20139" s="9"/>
      <c r="H20139" s="9"/>
      <c r="J20139">
        <v>12</v>
      </c>
      <c r="K20139">
        <f ca="1">SIMULATION!$D$3*SIMULATION!$D$17/$H20127/(SIMULATION!$D$17-$I20127)*(((EXP(-$I20127*$J20139))/(1-EXP(-SIMULATION!$D$4*$I20127)))-(EXP(-SIMULATION!$D$17*$J20139)/(1-EXP(-SIMULATION!$D$4*SIMULATION!$D$17))))</f>
        <v>1.6530246901546306</v>
      </c>
      <c r="L20139">
        <v>6.3534535672349355E-3</v>
      </c>
      <c r="M20139">
        <f t="shared" ca="1" si="314"/>
        <v>1.6635271057690211</v>
      </c>
    </row>
    <row r="20140" spans="1:13" x14ac:dyDescent="0.25">
      <c r="A20140" s="9"/>
      <c r="H20140" s="9"/>
      <c r="J20140">
        <v>13</v>
      </c>
      <c r="K20140">
        <f ca="1">SIMULATION!$D$3*SIMULATION!$D$17/$H20127/(SIMULATION!$D$17-$I20127)*(((EXP(-$I20127*$J20140))/(1-EXP(-SIMULATION!$D$4*$I20127)))-(EXP(-SIMULATION!$D$17*$J20140)/(1-EXP(-SIMULATION!$D$4*SIMULATION!$D$17))))</f>
        <v>1.4765298361511736</v>
      </c>
      <c r="L20140">
        <v>-0.52689334003467847</v>
      </c>
      <c r="M20140">
        <f t="shared" ca="1" si="314"/>
        <v>0.69855609912062522</v>
      </c>
    </row>
    <row r="20141" spans="1:13" x14ac:dyDescent="0.25">
      <c r="A20141" s="9"/>
      <c r="H20141" s="9"/>
      <c r="J20141">
        <v>14</v>
      </c>
      <c r="K20141">
        <f ca="1">SIMULATION!$D$3*SIMULATION!$D$17/$H20127/(SIMULATION!$D$17-$I20127)*(((EXP(-$I20127*$J20141))/(1-EXP(-SIMULATION!$D$4*$I20127)))-(EXP(-SIMULATION!$D$17*$J20141)/(1-EXP(-SIMULATION!$D$4*SIMULATION!$D$17))))</f>
        <v>1.3169156897906664</v>
      </c>
      <c r="L20141">
        <v>4.6588590361167852E-2</v>
      </c>
      <c r="M20141">
        <f t="shared" ca="1" si="314"/>
        <v>1.3782689354025186</v>
      </c>
    </row>
    <row r="20142" spans="1:13" x14ac:dyDescent="0.25">
      <c r="A20142" s="9"/>
      <c r="H20142" s="9"/>
      <c r="J20142">
        <v>15</v>
      </c>
      <c r="K20142">
        <f ca="1">SIMULATION!$D$3*SIMULATION!$D$17/$H20127/(SIMULATION!$D$17-$I20127)*(((EXP(-$I20127*$J20142))/(1-EXP(-SIMULATION!$D$4*$I20127)))-(EXP(-SIMULATION!$D$17*$J20142)/(1-EXP(-SIMULATION!$D$4*SIMULATION!$D$17))))</f>
        <v>1.1733041516828091</v>
      </c>
      <c r="L20142">
        <v>-0.10555437411957644</v>
      </c>
      <c r="M20142">
        <f t="shared" ca="1" si="314"/>
        <v>1.0494567663000296</v>
      </c>
    </row>
    <row r="20143" spans="1:13" x14ac:dyDescent="0.25">
      <c r="A20143" s="9"/>
      <c r="H20143" s="9"/>
      <c r="J20143">
        <v>16</v>
      </c>
      <c r="K20143">
        <f ca="1">SIMULATION!$D$3*SIMULATION!$D$17/$H20127/(SIMULATION!$D$17-$I20127)*(((EXP(-$I20127*$J20143))/(1-EXP(-SIMULATION!$D$4*$I20127)))-(EXP(-SIMULATION!$D$17*$J20143)/(1-EXP(-SIMULATION!$D$4*SIMULATION!$D$17))))</f>
        <v>1.0445544985617707</v>
      </c>
      <c r="L20143">
        <v>0.17162021630542923</v>
      </c>
      <c r="M20143">
        <f t="shared" ca="1" si="314"/>
        <v>1.2238211675477511</v>
      </c>
    </row>
    <row r="20144" spans="1:13" x14ac:dyDescent="0.25">
      <c r="A20144" s="9"/>
      <c r="H20144" s="9"/>
      <c r="J20144">
        <v>17</v>
      </c>
      <c r="K20144">
        <f ca="1">SIMULATION!$D$3*SIMULATION!$D$17/$H20127/(SIMULATION!$D$17-$I20127)*(((EXP(-$I20127*$J20144))/(1-EXP(-SIMULATION!$D$4*$I20127)))-(EXP(-SIMULATION!$D$17*$J20144)/(1-EXP(-SIMULATION!$D$4*SIMULATION!$D$17))))</f>
        <v>0.9294221472201919</v>
      </c>
      <c r="L20144">
        <v>5.0475114658614199E-2</v>
      </c>
      <c r="M20144">
        <f t="shared" ca="1" si="314"/>
        <v>0.97633483666738652</v>
      </c>
    </row>
    <row r="20145" spans="1:13" x14ac:dyDescent="0.25">
      <c r="A20145" s="9"/>
      <c r="H20145" s="9"/>
      <c r="J20145">
        <v>18</v>
      </c>
      <c r="K20145">
        <f ca="1">SIMULATION!$D$3*SIMULATION!$D$17/$H20127/(SIMULATION!$D$17-$I20127)*(((EXP(-$I20127*$J20145))/(1-EXP(-SIMULATION!$D$4*$I20127)))-(EXP(-SIMULATION!$D$17*$J20145)/(1-EXP(-SIMULATION!$D$4*SIMULATION!$D$17))))</f>
        <v>0.82665321114325152</v>
      </c>
      <c r="L20145">
        <v>2.1979064640723377E-2</v>
      </c>
      <c r="M20145">
        <f t="shared" ca="1" si="314"/>
        <v>0.84482227550643063</v>
      </c>
    </row>
    <row r="20146" spans="1:13" x14ac:dyDescent="0.25">
      <c r="A20146" s="9"/>
      <c r="H20146" s="9"/>
      <c r="J20146">
        <v>19</v>
      </c>
      <c r="K20146">
        <f ca="1">SIMULATION!$D$3*SIMULATION!$D$17/$H20127/(SIMULATION!$D$17-$I20127)*(((EXP(-$I20127*$J20146))/(1-EXP(-SIMULATION!$D$4*$I20127)))-(EXP(-SIMULATION!$D$17*$J20146)/(1-EXP(-SIMULATION!$D$4*SIMULATION!$D$17))))</f>
        <v>0.73503871230635276</v>
      </c>
      <c r="L20146">
        <v>0.36984980863193923</v>
      </c>
      <c r="M20146">
        <f t="shared" ca="1" si="314"/>
        <v>1.0068926393899245</v>
      </c>
    </row>
    <row r="20147" spans="1:13" x14ac:dyDescent="0.25">
      <c r="A20147" s="9"/>
      <c r="H20147" s="9"/>
      <c r="J20147">
        <v>20</v>
      </c>
      <c r="K20147">
        <f ca="1">SIMULATION!$D$3*SIMULATION!$D$17/$H20127/(SIMULATION!$D$17-$I20127)*(((EXP(-$I20127*$J20147))/(1-EXP(-SIMULATION!$D$4*$I20127)))-(EXP(-SIMULATION!$D$17*$J20147)/(1-EXP(-SIMULATION!$D$4*SIMULATION!$D$17))))</f>
        <v>0.65344365051556152</v>
      </c>
      <c r="L20147">
        <v>0.44038093440148407</v>
      </c>
      <c r="M20147">
        <f t="shared" ca="1" si="314"/>
        <v>0.94120777590832128</v>
      </c>
    </row>
    <row r="20148" spans="1:13" x14ac:dyDescent="0.25">
      <c r="A20148" s="9"/>
      <c r="H20148" s="9"/>
      <c r="J20148">
        <v>21</v>
      </c>
      <c r="K20148">
        <f ca="1">SIMULATION!$D$3*SIMULATION!$D$17/$H20127/(SIMULATION!$D$17-$I20127)*(((EXP(-$I20127*$J20148))/(1-EXP(-SIMULATION!$D$4*$I20127)))-(EXP(-SIMULATION!$D$17*$J20148)/(1-EXP(-SIMULATION!$D$4*SIMULATION!$D$17))))</f>
        <v>0.58082059302882771</v>
      </c>
      <c r="L20148">
        <v>1.2365298838800734E-2</v>
      </c>
      <c r="M20148">
        <f t="shared" ca="1" si="314"/>
        <v>0.58800261323335867</v>
      </c>
    </row>
    <row r="20149" spans="1:13" x14ac:dyDescent="0.25">
      <c r="A20149" s="9"/>
      <c r="H20149" s="9"/>
      <c r="J20149">
        <v>22</v>
      </c>
      <c r="K20149">
        <f ca="1">SIMULATION!$D$3*SIMULATION!$D$17/$H20127/(SIMULATION!$D$17-$I20127)*(((EXP(-$I20127*$J20149))/(1-EXP(-SIMULATION!$D$4*$I20127)))-(EXP(-SIMULATION!$D$17*$J20149)/(1-EXP(-SIMULATION!$D$4*SIMULATION!$D$17))))</f>
        <v>0.51621390610146078</v>
      </c>
      <c r="L20149">
        <v>-0.22688930334610682</v>
      </c>
      <c r="M20149">
        <f t="shared" ca="1" si="314"/>
        <v>0.39909049256852774</v>
      </c>
    </row>
    <row r="20150" spans="1:13" x14ac:dyDescent="0.25">
      <c r="A20150" s="9"/>
      <c r="H20150" s="9"/>
      <c r="J20150">
        <v>23</v>
      </c>
      <c r="K20150">
        <f ca="1">SIMULATION!$D$3*SIMULATION!$D$17/$H20127/(SIMULATION!$D$17-$I20127)*(((EXP(-$I20127*$J20150))/(1-EXP(-SIMULATION!$D$4*$I20127)))-(EXP(-SIMULATION!$D$17*$J20150)/(1-EXP(-SIMULATION!$D$4*SIMULATION!$D$17))))</f>
        <v>0.45875848873616953</v>
      </c>
      <c r="L20150">
        <v>7.9174357212049254E-2</v>
      </c>
      <c r="M20150">
        <f t="shared" ca="1" si="314"/>
        <v>0.49508039719742691</v>
      </c>
    </row>
    <row r="20151" spans="1:13" x14ac:dyDescent="0.25">
      <c r="A20151" s="9"/>
      <c r="H20151" s="9"/>
      <c r="J20151">
        <v>24</v>
      </c>
      <c r="K20151">
        <f ca="1">SIMULATION!$D$3*SIMULATION!$D$17/$H20127/(SIMULATION!$D$17-$I20127)*(((EXP(-$I20127*$J20151))/(1-EXP(-SIMULATION!$D$4*$I20127)))-(EXP(-SIMULATION!$D$17*$J20151)/(1-EXP(-SIMULATION!$D$4*SIMULATION!$D$17))))</f>
        <v>0.40767542676202889</v>
      </c>
      <c r="L20151">
        <v>0.3831238007534124</v>
      </c>
      <c r="M20151">
        <f t="shared" ca="1" si="314"/>
        <v>0.56386558573686685</v>
      </c>
    </row>
    <row r="20152" spans="1:13" x14ac:dyDescent="0.25">
      <c r="A20152" s="9">
        <v>807</v>
      </c>
      <c r="B20152" s="2">
        <f ca="1">NORMINV(RAND(),SIMULATION!D7,SIMULATION!D8)</f>
        <v>53.138266070394437</v>
      </c>
      <c r="C20152" s="2">
        <v>2</v>
      </c>
      <c r="D20152" s="2">
        <f ca="1">SIMULATION!$D$11*(1+(SIMULATION!$D$12*LN(1+$C20152)))*(1+(SIMULATION!$D$13*(($B20152/63.5)-1)))</f>
        <v>9.4685809200694369</v>
      </c>
      <c r="E20152" s="2">
        <v>-0.14377923465374104</v>
      </c>
      <c r="F20152" s="2">
        <f ca="1">D20152*(1+E20152)</f>
        <v>8.1071956021248379</v>
      </c>
      <c r="G20152" s="2">
        <v>0.57951596439373476</v>
      </c>
      <c r="H20152" s="9">
        <f>SIMULATION!$D$15*EXP($G$20152)</f>
        <v>394.08790106957832</v>
      </c>
      <c r="I20152" s="2">
        <f ca="1">$F20152/$H20152</f>
        <v>2.0572048977198793E-2</v>
      </c>
      <c r="J20152">
        <v>0</v>
      </c>
      <c r="K20152">
        <f ca="1">SIMULATION!$D$3*SIMULATION!$D$17/$H20152/(SIMULATION!$D$17-$I20152)*(((EXP(-$I20152*$J20152))/(1-EXP(-SIMULATION!$D$4*$I20152)))-(EXP(-SIMULATION!$D$17*$J20152)/(1-EXP(-SIMULATION!$D$4*SIMULATION!$D$17))))</f>
        <v>2.2920089710573603</v>
      </c>
      <c r="L20152">
        <v>7.3821527988857369E-2</v>
      </c>
      <c r="M20152">
        <f t="shared" ca="1" si="314"/>
        <v>2.4612085754649837</v>
      </c>
    </row>
    <row r="20153" spans="1:13" x14ac:dyDescent="0.25">
      <c r="A20153" s="9"/>
      <c r="H20153" s="9"/>
      <c r="J20153">
        <v>1</v>
      </c>
      <c r="K20153">
        <f ca="1">SIMULATION!$D$3*SIMULATION!$D$17/$H20152/(SIMULATION!$D$17-$I20152)*(((EXP(-$I20152*$J20153))/(1-EXP(-SIMULATION!$D$4*$I20152)))-(EXP(-SIMULATION!$D$17*$J20153)/(1-EXP(-SIMULATION!$D$4*SIMULATION!$D$17))))</f>
        <v>2.7411281824238642</v>
      </c>
      <c r="L20153">
        <v>-0.25894143535705338</v>
      </c>
      <c r="M20153">
        <f t="shared" ca="1" si="314"/>
        <v>2.031336516369358</v>
      </c>
    </row>
    <row r="20154" spans="1:13" x14ac:dyDescent="0.25">
      <c r="A20154" s="9"/>
      <c r="H20154" s="9"/>
      <c r="J20154">
        <v>2</v>
      </c>
      <c r="K20154">
        <f ca="1">SIMULATION!$D$3*SIMULATION!$D$17/$H20152/(SIMULATION!$D$17-$I20152)*(((EXP(-$I20152*$J20154))/(1-EXP(-SIMULATION!$D$4*$I20152)))-(EXP(-SIMULATION!$D$17*$J20154)/(1-EXP(-SIMULATION!$D$4*SIMULATION!$D$17))))</f>
        <v>3.0030271626999174</v>
      </c>
      <c r="L20154">
        <v>-0.17525985906434821</v>
      </c>
      <c r="M20154">
        <f t="shared" ca="1" si="314"/>
        <v>2.4767170453987206</v>
      </c>
    </row>
    <row r="20155" spans="1:13" x14ac:dyDescent="0.25">
      <c r="A20155" s="9"/>
      <c r="H20155" s="9"/>
      <c r="J20155">
        <v>3</v>
      </c>
      <c r="K20155">
        <f ca="1">SIMULATION!$D$3*SIMULATION!$D$17/$H20152/(SIMULATION!$D$17-$I20152)*(((EXP(-$I20152*$J20155))/(1-EXP(-SIMULATION!$D$4*$I20152)))-(EXP(-SIMULATION!$D$17*$J20155)/(1-EXP(-SIMULATION!$D$4*SIMULATION!$D$17))))</f>
        <v>3.145478399810766</v>
      </c>
      <c r="L20155">
        <v>3.8156677012436239E-2</v>
      </c>
      <c r="M20155">
        <f t="shared" ca="1" si="314"/>
        <v>3.26549940316194</v>
      </c>
    </row>
    <row r="20156" spans="1:13" x14ac:dyDescent="0.25">
      <c r="A20156" s="9"/>
      <c r="H20156" s="9"/>
      <c r="J20156">
        <v>4</v>
      </c>
      <c r="K20156">
        <f ca="1">SIMULATION!$D$3*SIMULATION!$D$17/$H20152/(SIMULATION!$D$17-$I20152)*(((EXP(-$I20152*$J20156))/(1-EXP(-SIMULATION!$D$4*$I20152)))-(EXP(-SIMULATION!$D$17*$J20156)/(1-EXP(-SIMULATION!$D$4*SIMULATION!$D$17))))</f>
        <v>3.2119014078430954</v>
      </c>
      <c r="L20156">
        <v>-0.24376655559665442</v>
      </c>
      <c r="M20156">
        <f t="shared" ca="1" si="314"/>
        <v>2.4289472647371388</v>
      </c>
    </row>
    <row r="20157" spans="1:13" x14ac:dyDescent="0.25">
      <c r="A20157" s="9"/>
      <c r="H20157" s="9"/>
      <c r="J20157">
        <v>5</v>
      </c>
      <c r="K20157">
        <f ca="1">SIMULATION!$D$3*SIMULATION!$D$17/$H20152/(SIMULATION!$D$17-$I20152)*(((EXP(-$I20152*$J20157))/(1-EXP(-SIMULATION!$D$4*$I20152)))-(EXP(-SIMULATION!$D$17*$J20157)/(1-EXP(-SIMULATION!$D$4*SIMULATION!$D$17))))</f>
        <v>3.230109942769908</v>
      </c>
      <c r="L20157">
        <v>-0.23903683786496915</v>
      </c>
      <c r="M20157">
        <f t="shared" ca="1" si="314"/>
        <v>2.4579946760939926</v>
      </c>
    </row>
    <row r="20158" spans="1:13" x14ac:dyDescent="0.25">
      <c r="A20158" s="9"/>
      <c r="H20158" s="9"/>
      <c r="J20158">
        <v>6</v>
      </c>
      <c r="K20158">
        <f ca="1">SIMULATION!$D$3*SIMULATION!$D$17/$H20152/(SIMULATION!$D$17-$I20152)*(((EXP(-$I20152*$J20158))/(1-EXP(-SIMULATION!$D$4*$I20152)))-(EXP(-SIMULATION!$D$17*$J20158)/(1-EXP(-SIMULATION!$D$4*SIMULATION!$D$17))))</f>
        <v>3.21791742618126</v>
      </c>
      <c r="L20158">
        <v>-0.28047889742611981</v>
      </c>
      <c r="M20158">
        <f t="shared" ca="1" si="314"/>
        <v>2.3153594944776428</v>
      </c>
    </row>
    <row r="20159" spans="1:13" x14ac:dyDescent="0.25">
      <c r="A20159" s="9"/>
      <c r="H20159" s="9"/>
      <c r="J20159">
        <v>7</v>
      </c>
      <c r="K20159">
        <f ca="1">SIMULATION!$D$3*SIMULATION!$D$17/$H20152/(SIMULATION!$D$17-$I20152)*(((EXP(-$I20152*$J20159))/(1-EXP(-SIMULATION!$D$4*$I20152)))-(EXP(-SIMULATION!$D$17*$J20159)/(1-EXP(-SIMULATION!$D$4*SIMULATION!$D$17))))</f>
        <v>3.1867290325255784</v>
      </c>
      <c r="L20159">
        <v>-0.16002534671302218</v>
      </c>
      <c r="M20159">
        <f t="shared" ca="1" si="314"/>
        <v>2.6767716142152191</v>
      </c>
    </row>
    <row r="20160" spans="1:13" x14ac:dyDescent="0.25">
      <c r="A20160" s="9"/>
      <c r="H20160" s="9"/>
      <c r="J20160">
        <v>8</v>
      </c>
      <c r="K20160">
        <f ca="1">SIMULATION!$D$3*SIMULATION!$D$17/$H20152/(SIMULATION!$D$17-$I20152)*(((EXP(-$I20152*$J20160))/(1-EXP(-SIMULATION!$D$4*$I20152)))-(EXP(-SIMULATION!$D$17*$J20160)/(1-EXP(-SIMULATION!$D$4*SIMULATION!$D$17))))</f>
        <v>3.1438435815415731</v>
      </c>
      <c r="L20160">
        <v>-0.43691467709138637</v>
      </c>
      <c r="M20160">
        <f t="shared" ca="1" si="314"/>
        <v>1.7702521782865093</v>
      </c>
    </row>
    <row r="20161" spans="1:13" x14ac:dyDescent="0.25">
      <c r="A20161" s="9"/>
      <c r="H20161" s="9"/>
      <c r="J20161">
        <v>9</v>
      </c>
      <c r="K20161">
        <f ca="1">SIMULATION!$D$3*SIMULATION!$D$17/$H20152/(SIMULATION!$D$17-$I20152)*(((EXP(-$I20152*$J20161))/(1-EXP(-SIMULATION!$D$4*$I20152)))-(EXP(-SIMULATION!$D$17*$J20161)/(1-EXP(-SIMULATION!$D$4*SIMULATION!$D$17))))</f>
        <v>3.0939286426225063</v>
      </c>
      <c r="L20161">
        <v>0.14657970176926913</v>
      </c>
      <c r="M20161">
        <f t="shared" ca="1" si="314"/>
        <v>3.547435780353513</v>
      </c>
    </row>
    <row r="20162" spans="1:13" x14ac:dyDescent="0.25">
      <c r="A20162" s="9"/>
      <c r="H20162" s="9"/>
      <c r="J20162">
        <v>10</v>
      </c>
      <c r="K20162">
        <f ca="1">SIMULATION!$D$3*SIMULATION!$D$17/$H20152/(SIMULATION!$D$17-$I20152)*(((EXP(-$I20152*$J20162))/(1-EXP(-SIMULATION!$D$4*$I20152)))-(EXP(-SIMULATION!$D$17*$J20162)/(1-EXP(-SIMULATION!$D$4*SIMULATION!$D$17))))</f>
        <v>3.0399658134008187</v>
      </c>
      <c r="L20162">
        <v>2.180209508289787E-2</v>
      </c>
      <c r="M20162">
        <f t="shared" ca="1" si="314"/>
        <v>3.1062434371133425</v>
      </c>
    </row>
    <row r="20163" spans="1:13" x14ac:dyDescent="0.25">
      <c r="A20163" s="9"/>
      <c r="H20163" s="9"/>
      <c r="J20163">
        <v>11</v>
      </c>
      <c r="K20163">
        <f ca="1">SIMULATION!$D$3*SIMULATION!$D$17/$H20152/(SIMULATION!$D$17-$I20152)*(((EXP(-$I20152*$J20163))/(1-EXP(-SIMULATION!$D$4*$I20152)))-(EXP(-SIMULATION!$D$17*$J20163)/(1-EXP(-SIMULATION!$D$4*SIMULATION!$D$17))))</f>
        <v>2.9838564731946255</v>
      </c>
      <c r="L20163">
        <v>0.12867526847344535</v>
      </c>
      <c r="M20163">
        <f t="shared" ref="M20163:M20226" ca="1" si="315">$K20163*(1+$L20163)</f>
        <v>3.367805005969172</v>
      </c>
    </row>
    <row r="20164" spans="1:13" x14ac:dyDescent="0.25">
      <c r="A20164" s="9"/>
      <c r="H20164" s="9"/>
      <c r="J20164">
        <v>12</v>
      </c>
      <c r="K20164">
        <f ca="1">SIMULATION!$D$3*SIMULATION!$D$17/$H20152/(SIMULATION!$D$17-$I20152)*(((EXP(-$I20152*$J20164))/(1-EXP(-SIMULATION!$D$4*$I20152)))-(EXP(-SIMULATION!$D$17*$J20164)/(1-EXP(-SIMULATION!$D$4*SIMULATION!$D$17))))</f>
        <v>2.9268099605851905</v>
      </c>
      <c r="L20164">
        <v>1.2278920905194444E-2</v>
      </c>
      <c r="M20164">
        <f t="shared" ca="1" si="315"/>
        <v>2.962748028595751</v>
      </c>
    </row>
    <row r="20165" spans="1:13" x14ac:dyDescent="0.25">
      <c r="A20165" s="9"/>
      <c r="H20165" s="9"/>
      <c r="J20165">
        <v>13</v>
      </c>
      <c r="K20165">
        <f ca="1">SIMULATION!$D$3*SIMULATION!$D$17/$H20152/(SIMULATION!$D$17-$I20152)*(((EXP(-$I20152*$J20165))/(1-EXP(-SIMULATION!$D$4*$I20152)))-(EXP(-SIMULATION!$D$17*$J20165)/(1-EXP(-SIMULATION!$D$4*SIMULATION!$D$17))))</f>
        <v>2.8695923231757945</v>
      </c>
      <c r="L20165">
        <v>6.4980359433734716E-2</v>
      </c>
      <c r="M20165">
        <f t="shared" ca="1" si="315"/>
        <v>3.0560594637640439</v>
      </c>
    </row>
    <row r="20166" spans="1:13" x14ac:dyDescent="0.25">
      <c r="A20166" s="9"/>
      <c r="H20166" s="9"/>
      <c r="J20166">
        <v>14</v>
      </c>
      <c r="K20166">
        <f ca="1">SIMULATION!$D$3*SIMULATION!$D$17/$H20152/(SIMULATION!$D$17-$I20152)*(((EXP(-$I20152*$J20166))/(1-EXP(-SIMULATION!$D$4*$I20152)))-(EXP(-SIMULATION!$D$17*$J20166)/(1-EXP(-SIMULATION!$D$4*SIMULATION!$D$17))))</f>
        <v>2.8126857186982117</v>
      </c>
      <c r="L20166">
        <v>-0.15590208064869909</v>
      </c>
      <c r="M20166">
        <f t="shared" ca="1" si="315"/>
        <v>2.374182162942279</v>
      </c>
    </row>
    <row r="20167" spans="1:13" x14ac:dyDescent="0.25">
      <c r="A20167" s="9"/>
      <c r="H20167" s="9"/>
      <c r="J20167">
        <v>15</v>
      </c>
      <c r="K20167">
        <f ca="1">SIMULATION!$D$3*SIMULATION!$D$17/$H20152/(SIMULATION!$D$17-$I20152)*(((EXP(-$I20152*$J20167))/(1-EXP(-SIMULATION!$D$4*$I20152)))-(EXP(-SIMULATION!$D$17*$J20167)/(1-EXP(-SIMULATION!$D$4*SIMULATION!$D$17))))</f>
        <v>2.7563905594106282</v>
      </c>
      <c r="L20167">
        <v>-7.7729852641200609E-2</v>
      </c>
      <c r="M20167">
        <f t="shared" ca="1" si="315"/>
        <v>2.5421367274060436</v>
      </c>
    </row>
    <row r="20168" spans="1:13" x14ac:dyDescent="0.25">
      <c r="A20168" s="9"/>
      <c r="H20168" s="9"/>
      <c r="J20168">
        <v>16</v>
      </c>
      <c r="K20168">
        <f ca="1">SIMULATION!$D$3*SIMULATION!$D$17/$H20152/(SIMULATION!$D$17-$I20152)*(((EXP(-$I20152*$J20168))/(1-EXP(-SIMULATION!$D$4*$I20152)))-(EXP(-SIMULATION!$D$17*$J20168)/(1-EXP(-SIMULATION!$D$4*SIMULATION!$D$17))))</f>
        <v>2.7008909650820949</v>
      </c>
      <c r="L20168">
        <v>0.16421966948015718</v>
      </c>
      <c r="M20168">
        <f t="shared" ca="1" si="315"/>
        <v>3.1444303866698196</v>
      </c>
    </row>
    <row r="20169" spans="1:13" x14ac:dyDescent="0.25">
      <c r="A20169" s="9"/>
      <c r="H20169" s="9"/>
      <c r="J20169">
        <v>17</v>
      </c>
      <c r="K20169">
        <f ca="1">SIMULATION!$D$3*SIMULATION!$D$17/$H20152/(SIMULATION!$D$17-$I20152)*(((EXP(-$I20152*$J20169))/(1-EXP(-SIMULATION!$D$4*$I20152)))-(EXP(-SIMULATION!$D$17*$J20169)/(1-EXP(-SIMULATION!$D$4*SIMULATION!$D$17))))</f>
        <v>2.6462967033023368</v>
      </c>
      <c r="L20169">
        <v>-0.21218348447948901</v>
      </c>
      <c r="M20169">
        <f t="shared" ca="1" si="315"/>
        <v>2.0847962478290625</v>
      </c>
    </row>
    <row r="20170" spans="1:13" x14ac:dyDescent="0.25">
      <c r="A20170" s="9"/>
      <c r="H20170" s="9"/>
      <c r="J20170">
        <v>18</v>
      </c>
      <c r="K20170">
        <f ca="1">SIMULATION!$D$3*SIMULATION!$D$17/$H20152/(SIMULATION!$D$17-$I20152)*(((EXP(-$I20152*$J20170))/(1-EXP(-SIMULATION!$D$4*$I20152)))-(EXP(-SIMULATION!$D$17*$J20170)/(1-EXP(-SIMULATION!$D$4*SIMULATION!$D$17))))</f>
        <v>2.5926700623711683</v>
      </c>
      <c r="L20170">
        <v>0.37207915607288911</v>
      </c>
      <c r="M20170">
        <f t="shared" ca="1" si="315"/>
        <v>3.5573485511536771</v>
      </c>
    </row>
    <row r="20171" spans="1:13" x14ac:dyDescent="0.25">
      <c r="A20171" s="9"/>
      <c r="H20171" s="9"/>
      <c r="J20171">
        <v>19</v>
      </c>
      <c r="K20171">
        <f ca="1">SIMULATION!$D$3*SIMULATION!$D$17/$H20152/(SIMULATION!$D$17-$I20152)*(((EXP(-$I20152*$J20171))/(1-EXP(-SIMULATION!$D$4*$I20152)))-(EXP(-SIMULATION!$D$17*$J20171)/(1-EXP(-SIMULATION!$D$4*SIMULATION!$D$17))))</f>
        <v>2.5400430686899913</v>
      </c>
      <c r="L20171">
        <v>-0.19687292358535236</v>
      </c>
      <c r="M20171">
        <f t="shared" ca="1" si="315"/>
        <v>2.0399773637242826</v>
      </c>
    </row>
    <row r="20172" spans="1:13" x14ac:dyDescent="0.25">
      <c r="A20172" s="9"/>
      <c r="H20172" s="9"/>
      <c r="J20172">
        <v>20</v>
      </c>
      <c r="K20172">
        <f ca="1">SIMULATION!$D$3*SIMULATION!$D$17/$H20152/(SIMULATION!$D$17-$I20152)*(((EXP(-$I20152*$J20172))/(1-EXP(-SIMULATION!$D$4*$I20152)))-(EXP(-SIMULATION!$D$17*$J20172)/(1-EXP(-SIMULATION!$D$4*SIMULATION!$D$17))))</f>
        <v>2.4884285167452278</v>
      </c>
      <c r="L20172">
        <v>-0.18472138774086597</v>
      </c>
      <c r="M20172">
        <f t="shared" ca="1" si="315"/>
        <v>2.0287625478381046</v>
      </c>
    </row>
    <row r="20173" spans="1:13" x14ac:dyDescent="0.25">
      <c r="A20173" s="9"/>
      <c r="H20173" s="9"/>
      <c r="J20173">
        <v>21</v>
      </c>
      <c r="K20173">
        <f ca="1">SIMULATION!$D$3*SIMULATION!$D$17/$H20152/(SIMULATION!$D$17-$I20152)*(((EXP(-$I20152*$J20173))/(1-EXP(-SIMULATION!$D$4*$I20152)))-(EXP(-SIMULATION!$D$17*$J20173)/(1-EXP(-SIMULATION!$D$4*SIMULATION!$D$17))))</f>
        <v>2.4378270341184534</v>
      </c>
      <c r="L20173">
        <v>0.12302732578830204</v>
      </c>
      <c r="M20173">
        <f t="shared" ca="1" si="315"/>
        <v>2.7377463748604747</v>
      </c>
    </row>
    <row r="20174" spans="1:13" x14ac:dyDescent="0.25">
      <c r="A20174" s="9"/>
      <c r="H20174" s="9"/>
      <c r="J20174">
        <v>22</v>
      </c>
      <c r="K20174">
        <f ca="1">SIMULATION!$D$3*SIMULATION!$D$17/$H20152/(SIMULATION!$D$17-$I20152)*(((EXP(-$I20152*$J20174))/(1-EXP(-SIMULATION!$D$4*$I20152)))-(EXP(-SIMULATION!$D$17*$J20174)/(1-EXP(-SIMULATION!$D$4*SIMULATION!$D$17))))</f>
        <v>2.3882316057119817</v>
      </c>
      <c r="L20174">
        <v>0.15163478105531891</v>
      </c>
      <c r="M20174">
        <f t="shared" ca="1" si="315"/>
        <v>2.750370582353511</v>
      </c>
    </row>
    <row r="20175" spans="1:13" x14ac:dyDescent="0.25">
      <c r="A20175" s="9"/>
      <c r="H20175" s="9"/>
      <c r="J20175">
        <v>23</v>
      </c>
      <c r="K20175">
        <f ca="1">SIMULATION!$D$3*SIMULATION!$D$17/$H20152/(SIMULATION!$D$17-$I20152)*(((EXP(-$I20152*$J20175))/(1-EXP(-SIMULATION!$D$4*$I20152)))-(EXP(-SIMULATION!$D$17*$J20175)/(1-EXP(-SIMULATION!$D$4*SIMULATION!$D$17))))</f>
        <v>2.3396304698432857</v>
      </c>
      <c r="L20175">
        <v>9.6939508270047672E-2</v>
      </c>
      <c r="M20175">
        <f t="shared" ca="1" si="315"/>
        <v>2.5664330971235145</v>
      </c>
    </row>
    <row r="20176" spans="1:13" x14ac:dyDescent="0.25">
      <c r="A20176" s="9"/>
      <c r="H20176" s="9"/>
      <c r="J20176">
        <v>24</v>
      </c>
      <c r="K20176">
        <f ca="1">SIMULATION!$D$3*SIMULATION!$D$17/$H20152/(SIMULATION!$D$17-$I20152)*(((EXP(-$I20152*$J20176))/(1-EXP(-SIMULATION!$D$4*$I20152)))-(EXP(-SIMULATION!$D$17*$J20176)/(1-EXP(-SIMULATION!$D$4*SIMULATION!$D$17))))</f>
        <v>2.2920089710573603</v>
      </c>
      <c r="L20176">
        <v>0.39570164001613717</v>
      </c>
      <c r="M20176">
        <f t="shared" ca="1" si="315"/>
        <v>3.1989606798364574</v>
      </c>
    </row>
    <row r="20177" spans="1:13" x14ac:dyDescent="0.25">
      <c r="A20177" s="9">
        <v>808</v>
      </c>
      <c r="B20177" s="2">
        <f ca="1">NORMINV(RAND(),SIMULATION!D7,SIMULATION!D8)</f>
        <v>57.844227119624094</v>
      </c>
      <c r="C20177" s="2">
        <v>2</v>
      </c>
      <c r="D20177" s="2">
        <f ca="1">SIMULATION!$D$11*(1+(SIMULATION!$D$12*LN(1+$C20177)))*(1+(SIMULATION!$D$13*(($B20177/63.5)-1)))</f>
        <v>9.8180537627923865</v>
      </c>
      <c r="E20177" s="2">
        <v>0.17140088333095488</v>
      </c>
      <c r="F20177" s="2">
        <f ca="1">D20177*(1+E20177)</f>
        <v>11.500876850325806</v>
      </c>
      <c r="G20177" s="2">
        <v>0.77472910886295021</v>
      </c>
      <c r="H20177" s="9">
        <f>SIMULATION!$D$15*EXP($G$20177)</f>
        <v>479.04144996733339</v>
      </c>
      <c r="I20177" s="2">
        <f ca="1">$F20177/$H20177</f>
        <v>2.400810378957827E-2</v>
      </c>
      <c r="J20177">
        <v>0</v>
      </c>
      <c r="K20177">
        <f ca="1">SIMULATION!$D$3*SIMULATION!$D$17/$H20177/(SIMULATION!$D$17-$I20177)*(((EXP(-$I20177*$J20177))/(1-EXP(-SIMULATION!$D$4*$I20177)))-(EXP(-SIMULATION!$D$17*$J20177)/(1-EXP(-SIMULATION!$D$4*SIMULATION!$D$17))))</f>
        <v>1.5573589886549024</v>
      </c>
      <c r="L20177">
        <v>-0.15820926705200702</v>
      </c>
      <c r="M20177">
        <f t="shared" ca="1" si="315"/>
        <v>1.3109703645229553</v>
      </c>
    </row>
    <row r="20178" spans="1:13" x14ac:dyDescent="0.25">
      <c r="A20178" s="9"/>
      <c r="H20178" s="9"/>
      <c r="J20178">
        <v>1</v>
      </c>
      <c r="K20178">
        <f ca="1">SIMULATION!$D$3*SIMULATION!$D$17/$H20177/(SIMULATION!$D$17-$I20177)*(((EXP(-$I20177*$J20178))/(1-EXP(-SIMULATION!$D$4*$I20177)))-(EXP(-SIMULATION!$D$17*$J20178)/(1-EXP(-SIMULATION!$D$4*SIMULATION!$D$17))))</f>
        <v>1.9275310471562581</v>
      </c>
      <c r="L20178">
        <v>-0.19740548811030983</v>
      </c>
      <c r="M20178">
        <f t="shared" ca="1" si="315"/>
        <v>1.5470258399446004</v>
      </c>
    </row>
    <row r="20179" spans="1:13" x14ac:dyDescent="0.25">
      <c r="A20179" s="9"/>
      <c r="H20179" s="9"/>
      <c r="J20179">
        <v>2</v>
      </c>
      <c r="K20179">
        <f ca="1">SIMULATION!$D$3*SIMULATION!$D$17/$H20177/(SIMULATION!$D$17-$I20177)*(((EXP(-$I20177*$J20179))/(1-EXP(-SIMULATION!$D$4*$I20177)))-(EXP(-SIMULATION!$D$17*$J20179)/(1-EXP(-SIMULATION!$D$4*SIMULATION!$D$17))))</f>
        <v>2.1426956099852967</v>
      </c>
      <c r="L20179">
        <v>-0.20830050748880213</v>
      </c>
      <c r="M20179">
        <f t="shared" ca="1" si="315"/>
        <v>1.696371027031331</v>
      </c>
    </row>
    <row r="20180" spans="1:13" x14ac:dyDescent="0.25">
      <c r="A20180" s="9"/>
      <c r="H20180" s="9"/>
      <c r="J20180">
        <v>3</v>
      </c>
      <c r="K20180">
        <f ca="1">SIMULATION!$D$3*SIMULATION!$D$17/$H20177/(SIMULATION!$D$17-$I20177)*(((EXP(-$I20177*$J20180))/(1-EXP(-SIMULATION!$D$4*$I20177)))-(EXP(-SIMULATION!$D$17*$J20180)/(1-EXP(-SIMULATION!$D$4*SIMULATION!$D$17))))</f>
        <v>2.2590506972678739</v>
      </c>
      <c r="L20180">
        <v>0.35165852919033924</v>
      </c>
      <c r="M20180">
        <f t="shared" ca="1" si="315"/>
        <v>3.0534651428355044</v>
      </c>
    </row>
    <row r="20181" spans="1:13" x14ac:dyDescent="0.25">
      <c r="A20181" s="9"/>
      <c r="H20181" s="9"/>
      <c r="J20181">
        <v>4</v>
      </c>
      <c r="K20181">
        <f ca="1">SIMULATION!$D$3*SIMULATION!$D$17/$H20177/(SIMULATION!$D$17-$I20177)*(((EXP(-$I20177*$J20181))/(1-EXP(-SIMULATION!$D$4*$I20177)))-(EXP(-SIMULATION!$D$17*$J20181)/(1-EXP(-SIMULATION!$D$4*SIMULATION!$D$17))))</f>
        <v>2.3125969557036825</v>
      </c>
      <c r="L20181">
        <v>-7.0127166141604677E-2</v>
      </c>
      <c r="M20181">
        <f t="shared" ca="1" si="315"/>
        <v>2.1504210847724812</v>
      </c>
    </row>
    <row r="20182" spans="1:13" x14ac:dyDescent="0.25">
      <c r="A20182" s="9"/>
      <c r="H20182" s="9"/>
      <c r="J20182">
        <v>5</v>
      </c>
      <c r="K20182">
        <f ca="1">SIMULATION!$D$3*SIMULATION!$D$17/$H20177/(SIMULATION!$D$17-$I20177)*(((EXP(-$I20177*$J20182))/(1-EXP(-SIMULATION!$D$4*$I20177)))-(EXP(-SIMULATION!$D$17*$J20182)/(1-EXP(-SIMULATION!$D$4*SIMULATION!$D$17))))</f>
        <v>2.3263923591543669</v>
      </c>
      <c r="L20182">
        <v>-0.58983941718706934</v>
      </c>
      <c r="M20182">
        <f t="shared" ca="1" si="315"/>
        <v>0.95419444588230384</v>
      </c>
    </row>
    <row r="20183" spans="1:13" x14ac:dyDescent="0.25">
      <c r="A20183" s="9"/>
      <c r="H20183" s="9"/>
      <c r="J20183">
        <v>6</v>
      </c>
      <c r="K20183">
        <f ca="1">SIMULATION!$D$3*SIMULATION!$D$17/$H20177/(SIMULATION!$D$17-$I20177)*(((EXP(-$I20177*$J20183))/(1-EXP(-SIMULATION!$D$4*$I20177)))-(EXP(-SIMULATION!$D$17*$J20183)/(1-EXP(-SIMULATION!$D$4*SIMULATION!$D$17))))</f>
        <v>2.3152011899127332</v>
      </c>
      <c r="L20183">
        <v>0.18546937459760685</v>
      </c>
      <c r="M20183">
        <f t="shared" ca="1" si="315"/>
        <v>2.7446001066734831</v>
      </c>
    </row>
    <row r="20184" spans="1:13" x14ac:dyDescent="0.25">
      <c r="A20184" s="9"/>
      <c r="H20184" s="9"/>
      <c r="J20184">
        <v>7</v>
      </c>
      <c r="K20184">
        <f ca="1">SIMULATION!$D$3*SIMULATION!$D$17/$H20177/(SIMULATION!$D$17-$I20177)*(((EXP(-$I20177*$J20184))/(1-EXP(-SIMULATION!$D$4*$I20177)))-(EXP(-SIMULATION!$D$17*$J20184)/(1-EXP(-SIMULATION!$D$4*SIMULATION!$D$17))))</f>
        <v>2.2884732119415347</v>
      </c>
      <c r="L20184">
        <v>0.61585455426621116</v>
      </c>
      <c r="M20184">
        <f t="shared" ca="1" si="315"/>
        <v>3.6978398618319535</v>
      </c>
    </row>
    <row r="20185" spans="1:13" x14ac:dyDescent="0.25">
      <c r="A20185" s="9"/>
      <c r="H20185" s="9"/>
      <c r="J20185">
        <v>8</v>
      </c>
      <c r="K20185">
        <f ca="1">SIMULATION!$D$3*SIMULATION!$D$17/$H20177/(SIMULATION!$D$17-$I20177)*(((EXP(-$I20177*$J20185))/(1-EXP(-SIMULATION!$D$4*$I20177)))-(EXP(-SIMULATION!$D$17*$J20185)/(1-EXP(-SIMULATION!$D$4*SIMULATION!$D$17))))</f>
        <v>2.2522527907517658</v>
      </c>
      <c r="L20185">
        <v>-7.1387826442108199E-2</v>
      </c>
      <c r="M20185">
        <f t="shared" ca="1" si="315"/>
        <v>2.0914693594218248</v>
      </c>
    </row>
    <row r="20186" spans="1:13" x14ac:dyDescent="0.25">
      <c r="A20186" s="9"/>
      <c r="H20186" s="9"/>
      <c r="J20186">
        <v>9</v>
      </c>
      <c r="K20186">
        <f ca="1">SIMULATION!$D$3*SIMULATION!$D$17/$H20177/(SIMULATION!$D$17-$I20177)*(((EXP(-$I20177*$J20186))/(1-EXP(-SIMULATION!$D$4*$I20177)))-(EXP(-SIMULATION!$D$17*$J20186)/(1-EXP(-SIMULATION!$D$4*SIMULATION!$D$17))))</f>
        <v>2.2104022972687893</v>
      </c>
      <c r="L20186">
        <v>-1.1998365744409186E-2</v>
      </c>
      <c r="M20186">
        <f t="shared" ca="1" si="315"/>
        <v>2.1838810820638761</v>
      </c>
    </row>
    <row r="20187" spans="1:13" x14ac:dyDescent="0.25">
      <c r="A20187" s="9"/>
      <c r="H20187" s="9"/>
      <c r="J20187">
        <v>10</v>
      </c>
      <c r="K20187">
        <f ca="1">SIMULATION!$D$3*SIMULATION!$D$17/$H20177/(SIMULATION!$D$17-$I20177)*(((EXP(-$I20177*$J20187))/(1-EXP(-SIMULATION!$D$4*$I20177)))-(EXP(-SIMULATION!$D$17*$J20187)/(1-EXP(-SIMULATION!$D$4*SIMULATION!$D$17))))</f>
        <v>2.1653860883855489</v>
      </c>
      <c r="L20187">
        <v>-0.21599014889691362</v>
      </c>
      <c r="M20187">
        <f t="shared" ca="1" si="315"/>
        <v>1.6976840247358489</v>
      </c>
    </row>
    <row r="20188" spans="1:13" x14ac:dyDescent="0.25">
      <c r="A20188" s="9"/>
      <c r="H20188" s="9"/>
      <c r="J20188">
        <v>11</v>
      </c>
      <c r="K20188">
        <f ca="1">SIMULATION!$D$3*SIMULATION!$D$17/$H20177/(SIMULATION!$D$17-$I20177)*(((EXP(-$I20177*$J20188))/(1-EXP(-SIMULATION!$D$4*$I20177)))-(EXP(-SIMULATION!$D$17*$J20188)/(1-EXP(-SIMULATION!$D$4*SIMULATION!$D$17))))</f>
        <v>2.1187728945398909</v>
      </c>
      <c r="L20188">
        <v>-0.19740410456219049</v>
      </c>
      <c r="M20188">
        <f t="shared" ca="1" si="315"/>
        <v>1.7005184285226034</v>
      </c>
    </row>
    <row r="20189" spans="1:13" x14ac:dyDescent="0.25">
      <c r="A20189" s="9"/>
      <c r="H20189" s="9"/>
      <c r="J20189">
        <v>12</v>
      </c>
      <c r="K20189">
        <f ca="1">SIMULATION!$D$3*SIMULATION!$D$17/$H20177/(SIMULATION!$D$17-$I20177)*(((EXP(-$I20177*$J20189))/(1-EXP(-SIMULATION!$D$4*$I20177)))-(EXP(-SIMULATION!$D$17*$J20189)/(1-EXP(-SIMULATION!$D$4*SIMULATION!$D$17))))</f>
        <v>2.0715577558238865</v>
      </c>
      <c r="L20189">
        <v>0.44574851873972587</v>
      </c>
      <c r="M20189">
        <f t="shared" ca="1" si="315"/>
        <v>2.9949515569661744</v>
      </c>
    </row>
    <row r="20190" spans="1:13" x14ac:dyDescent="0.25">
      <c r="A20190" s="9"/>
      <c r="H20190" s="9"/>
      <c r="J20190">
        <v>13</v>
      </c>
      <c r="K20190">
        <f ca="1">SIMULATION!$D$3*SIMULATION!$D$17/$H20177/(SIMULATION!$D$17-$I20177)*(((EXP(-$I20177*$J20190))/(1-EXP(-SIMULATION!$D$4*$I20177)))-(EXP(-SIMULATION!$D$17*$J20190)/(1-EXP(-SIMULATION!$D$4*SIMULATION!$D$17))))</f>
        <v>2.0243683205552534</v>
      </c>
      <c r="L20190">
        <v>-0.24157446842724228</v>
      </c>
      <c r="M20190">
        <f t="shared" ca="1" si="315"/>
        <v>1.535332619616169</v>
      </c>
    </row>
    <row r="20191" spans="1:13" x14ac:dyDescent="0.25">
      <c r="A20191" s="9"/>
      <c r="H20191" s="9"/>
      <c r="J20191">
        <v>14</v>
      </c>
      <c r="K20191">
        <f ca="1">SIMULATION!$D$3*SIMULATION!$D$17/$H20177/(SIMULATION!$D$17-$I20177)*(((EXP(-$I20177*$J20191))/(1-EXP(-SIMULATION!$D$4*$I20177)))-(EXP(-SIMULATION!$D$17*$J20191)/(1-EXP(-SIMULATION!$D$4*SIMULATION!$D$17))))</f>
        <v>1.9775970406472865</v>
      </c>
      <c r="L20191">
        <v>-0.16360530310239305</v>
      </c>
      <c r="M20191">
        <f t="shared" ca="1" si="315"/>
        <v>1.6540516773977916</v>
      </c>
    </row>
    <row r="20192" spans="1:13" x14ac:dyDescent="0.25">
      <c r="A20192" s="9"/>
      <c r="H20192" s="9"/>
      <c r="J20192">
        <v>15</v>
      </c>
      <c r="K20192">
        <f ca="1">SIMULATION!$D$3*SIMULATION!$D$17/$H20177/(SIMULATION!$D$17-$I20177)*(((EXP(-$I20177*$J20192))/(1-EXP(-SIMULATION!$D$4*$I20177)))-(EXP(-SIMULATION!$D$17*$J20192)/(1-EXP(-SIMULATION!$D$4*SIMULATION!$D$17))))</f>
        <v>1.9314858799850505</v>
      </c>
      <c r="L20192">
        <v>0.19370067273441391</v>
      </c>
      <c r="M20192">
        <f t="shared" ca="1" si="315"/>
        <v>2.3056159943151764</v>
      </c>
    </row>
    <row r="20193" spans="1:13" x14ac:dyDescent="0.25">
      <c r="A20193" s="9"/>
      <c r="H20193" s="9"/>
      <c r="J20193">
        <v>16</v>
      </c>
      <c r="K20193">
        <f ca="1">SIMULATION!$D$3*SIMULATION!$D$17/$H20177/(SIMULATION!$D$17-$I20177)*(((EXP(-$I20177*$J20193))/(1-EXP(-SIMULATION!$D$4*$I20177)))-(EXP(-SIMULATION!$D$17*$J20193)/(1-EXP(-SIMULATION!$D$4*SIMULATION!$D$17))))</f>
        <v>1.8861805921166537</v>
      </c>
      <c r="L20193">
        <v>1.8414395151478316E-2</v>
      </c>
      <c r="M20193">
        <f t="shared" ca="1" si="315"/>
        <v>1.9209134668669392</v>
      </c>
    </row>
    <row r="20194" spans="1:13" x14ac:dyDescent="0.25">
      <c r="A20194" s="9"/>
      <c r="H20194" s="9"/>
      <c r="J20194">
        <v>17</v>
      </c>
      <c r="K20194">
        <f ca="1">SIMULATION!$D$3*SIMULATION!$D$17/$H20177/(SIMULATION!$D$17-$I20177)*(((EXP(-$I20177*$J20194))/(1-EXP(-SIMULATION!$D$4*$I20177)))-(EXP(-SIMULATION!$D$17*$J20194)/(1-EXP(-SIMULATION!$D$4*SIMULATION!$D$17))))</f>
        <v>1.8417654973531814</v>
      </c>
      <c r="L20194">
        <v>-0.17343442351743221</v>
      </c>
      <c r="M20194">
        <f t="shared" ca="1" si="315"/>
        <v>1.5223399600654355</v>
      </c>
    </row>
    <row r="20195" spans="1:13" x14ac:dyDescent="0.25">
      <c r="A20195" s="9"/>
      <c r="H20195" s="9"/>
      <c r="J20195">
        <v>18</v>
      </c>
      <c r="K20195">
        <f ca="1">SIMULATION!$D$3*SIMULATION!$D$17/$H20177/(SIMULATION!$D$17-$I20177)*(((EXP(-$I20177*$J20195))/(1-EXP(-SIMULATION!$D$4*$I20177)))-(EXP(-SIMULATION!$D$17*$J20195)/(1-EXP(-SIMULATION!$D$4*SIMULATION!$D$17))))</f>
        <v>1.7982857635435094</v>
      </c>
      <c r="L20195">
        <v>0.30455187271095846</v>
      </c>
      <c r="M20195">
        <f t="shared" ca="1" si="315"/>
        <v>2.3459570605001412</v>
      </c>
    </row>
    <row r="20196" spans="1:13" x14ac:dyDescent="0.25">
      <c r="A20196" s="9"/>
      <c r="H20196" s="9"/>
      <c r="J20196">
        <v>19</v>
      </c>
      <c r="K20196">
        <f ca="1">SIMULATION!$D$3*SIMULATION!$D$17/$H20177/(SIMULATION!$D$17-$I20177)*(((EXP(-$I20177*$J20196))/(1-EXP(-SIMULATION!$D$4*$I20177)))-(EXP(-SIMULATION!$D$17*$J20196)/(1-EXP(-SIMULATION!$D$4*SIMULATION!$D$17))))</f>
        <v>1.7557616790248054</v>
      </c>
      <c r="L20196">
        <v>0.23815191175324654</v>
      </c>
      <c r="M20196">
        <f t="shared" ca="1" si="315"/>
        <v>2.1738996794676528</v>
      </c>
    </row>
    <row r="20197" spans="1:13" x14ac:dyDescent="0.25">
      <c r="A20197" s="9"/>
      <c r="H20197" s="9"/>
      <c r="J20197">
        <v>20</v>
      </c>
      <c r="K20197">
        <f ca="1">SIMULATION!$D$3*SIMULATION!$D$17/$H20177/(SIMULATION!$D$17-$I20177)*(((EXP(-$I20177*$J20197))/(1-EXP(-SIMULATION!$D$4*$I20177)))-(EXP(-SIMULATION!$D$17*$J20197)/(1-EXP(-SIMULATION!$D$4*SIMULATION!$D$17))))</f>
        <v>1.7141977940860533</v>
      </c>
      <c r="L20197">
        <v>-0.24131888487572148</v>
      </c>
      <c r="M20197">
        <f t="shared" ca="1" si="315"/>
        <v>1.3005294939607852</v>
      </c>
    </row>
    <row r="20198" spans="1:13" x14ac:dyDescent="0.25">
      <c r="A20198" s="9"/>
      <c r="H20198" s="9"/>
      <c r="J20198">
        <v>21</v>
      </c>
      <c r="K20198">
        <f ca="1">SIMULATION!$D$3*SIMULATION!$D$17/$H20177/(SIMULATION!$D$17-$I20177)*(((EXP(-$I20177*$J20198))/(1-EXP(-SIMULATION!$D$4*$I20177)))-(EXP(-SIMULATION!$D$17*$J20198)/(1-EXP(-SIMULATION!$D$4*SIMULATION!$D$17))))</f>
        <v>1.673588774168522</v>
      </c>
      <c r="L20198">
        <v>-0.34543089101839203</v>
      </c>
      <c r="M20198">
        <f t="shared" ca="1" si="315"/>
        <v>1.0954795127091108</v>
      </c>
    </row>
    <row r="20199" spans="1:13" x14ac:dyDescent="0.25">
      <c r="A20199" s="9"/>
      <c r="H20199" s="9"/>
      <c r="J20199">
        <v>22</v>
      </c>
      <c r="K20199">
        <f ca="1">SIMULATION!$D$3*SIMULATION!$D$17/$H20177/(SIMULATION!$D$17-$I20177)*(((EXP(-$I20177*$J20199))/(1-EXP(-SIMULATION!$D$4*$I20177)))-(EXP(-SIMULATION!$D$17*$J20199)/(1-EXP(-SIMULATION!$D$4*SIMULATION!$D$17))))</f>
        <v>1.6339231459829908</v>
      </c>
      <c r="L20199">
        <v>-0.35744390307141621</v>
      </c>
      <c r="M20199">
        <f t="shared" ca="1" si="315"/>
        <v>1.0498872793641032</v>
      </c>
    </row>
    <row r="20200" spans="1:13" x14ac:dyDescent="0.25">
      <c r="A20200" s="9"/>
      <c r="H20200" s="9"/>
      <c r="J20200">
        <v>23</v>
      </c>
      <c r="K20200">
        <f ca="1">SIMULATION!$D$3*SIMULATION!$D$17/$H20177/(SIMULATION!$D$17-$I20177)*(((EXP(-$I20177*$J20200))/(1-EXP(-SIMULATION!$D$4*$I20177)))-(EXP(-SIMULATION!$D$17*$J20200)/(1-EXP(-SIMULATION!$D$4*SIMULATION!$D$17))))</f>
        <v>1.5951856934697028</v>
      </c>
      <c r="L20200">
        <v>-0.35108024564764934</v>
      </c>
      <c r="M20200">
        <f t="shared" ca="1" si="315"/>
        <v>1.0351475083527437</v>
      </c>
    </row>
    <row r="20201" spans="1:13" x14ac:dyDescent="0.25">
      <c r="A20201" s="9"/>
      <c r="H20201" s="9"/>
      <c r="J20201">
        <v>24</v>
      </c>
      <c r="K20201">
        <f ca="1">SIMULATION!$D$3*SIMULATION!$D$17/$H20177/(SIMULATION!$D$17-$I20177)*(((EXP(-$I20177*$J20201))/(1-EXP(-SIMULATION!$D$4*$I20177)))-(EXP(-SIMULATION!$D$17*$J20201)/(1-EXP(-SIMULATION!$D$4*SIMULATION!$D$17))))</f>
        <v>1.5573589886549022</v>
      </c>
      <c r="L20201">
        <v>5.8478480601025867E-2</v>
      </c>
      <c r="M20201">
        <f t="shared" ca="1" si="315"/>
        <v>1.6484309760617912</v>
      </c>
    </row>
    <row r="20202" spans="1:13" x14ac:dyDescent="0.25">
      <c r="A20202" s="9">
        <v>809</v>
      </c>
      <c r="B20202" s="2">
        <f ca="1">NORMINV(RAND(),SIMULATION!D7,SIMULATION!D8)</f>
        <v>53.303175814537347</v>
      </c>
      <c r="C20202" s="2">
        <v>2</v>
      </c>
      <c r="D20202" s="2">
        <f ca="1">SIMULATION!$D$11*(1+(SIMULATION!$D$12*LN(1+$C20202)))*(1+(SIMULATION!$D$13*(($B20202/63.5)-1)))</f>
        <v>9.4808274041511034</v>
      </c>
      <c r="E20202" s="2">
        <v>0.21082735651743684</v>
      </c>
      <c r="F20202" s="2">
        <f ca="1">D20202*(1+E20202)</f>
        <v>11.479645183366353</v>
      </c>
      <c r="G20202" s="2">
        <v>-1.0541149956367679</v>
      </c>
      <c r="H20202" s="9">
        <f>SIMULATION!$D$15*EXP($G$20202)</f>
        <v>76.933623955707091</v>
      </c>
      <c r="I20202" s="2">
        <f ca="1">$F20202/$H20202</f>
        <v>0.14921492831243094</v>
      </c>
      <c r="J20202">
        <v>0</v>
      </c>
      <c r="K20202">
        <f ca="1">SIMULATION!$D$3*SIMULATION!$D$17/$H20202/(SIMULATION!$D$17-$I20202)*(((EXP(-$I20202*$J20202))/(1-EXP(-SIMULATION!$D$4*$I20202)))-(EXP(-SIMULATION!$D$17*$J20202)/(1-EXP(-SIMULATION!$D$4*SIMULATION!$D$17))))</f>
        <v>0.30779945763025907</v>
      </c>
      <c r="L20202">
        <v>-0.11444819798588581</v>
      </c>
      <c r="M20202">
        <f t="shared" ca="1" si="315"/>
        <v>0.2725723643634429</v>
      </c>
    </row>
    <row r="20203" spans="1:13" x14ac:dyDescent="0.25">
      <c r="A20203" s="9"/>
      <c r="H20203" s="9"/>
      <c r="J20203">
        <v>1</v>
      </c>
      <c r="K20203">
        <f ca="1">SIMULATION!$D$3*SIMULATION!$D$17/$H20202/(SIMULATION!$D$17-$I20202)*(((EXP(-$I20202*$J20203))/(1-EXP(-SIMULATION!$D$4*$I20202)))-(EXP(-SIMULATION!$D$17*$J20203)/(1-EXP(-SIMULATION!$D$4*SIMULATION!$D$17))))</f>
        <v>2.6374158623661064</v>
      </c>
      <c r="L20203">
        <v>-6.8020735422974835E-2</v>
      </c>
      <c r="M20203">
        <f t="shared" ca="1" si="315"/>
        <v>2.4580168957917445</v>
      </c>
    </row>
    <row r="20204" spans="1:13" x14ac:dyDescent="0.25">
      <c r="A20204" s="9"/>
      <c r="H20204" s="9"/>
      <c r="J20204">
        <v>2</v>
      </c>
      <c r="K20204">
        <f ca="1">SIMULATION!$D$3*SIMULATION!$D$17/$H20202/(SIMULATION!$D$17-$I20202)*(((EXP(-$I20202*$J20204))/(1-EXP(-SIMULATION!$D$4*$I20202)))-(EXP(-SIMULATION!$D$17*$J20204)/(1-EXP(-SIMULATION!$D$4*SIMULATION!$D$17))))</f>
        <v>3.7920438350898613</v>
      </c>
      <c r="L20204">
        <v>-5.959071828263162E-2</v>
      </c>
      <c r="M20204">
        <f t="shared" ca="1" si="315"/>
        <v>3.5660732191976314</v>
      </c>
    </row>
    <row r="20205" spans="1:13" x14ac:dyDescent="0.25">
      <c r="A20205" s="9"/>
      <c r="H20205" s="9"/>
      <c r="J20205">
        <v>3</v>
      </c>
      <c r="K20205">
        <f ca="1">SIMULATION!$D$3*SIMULATION!$D$17/$H20202/(SIMULATION!$D$17-$I20202)*(((EXP(-$I20202*$J20205))/(1-EXP(-SIMULATION!$D$4*$I20202)))-(EXP(-SIMULATION!$D$17*$J20205)/(1-EXP(-SIMULATION!$D$4*SIMULATION!$D$17))))</f>
        <v>4.2405971250472909</v>
      </c>
      <c r="L20205">
        <v>-0.22362911202024557</v>
      </c>
      <c r="M20205">
        <f t="shared" ca="1" si="315"/>
        <v>3.2922761555373588</v>
      </c>
    </row>
    <row r="20206" spans="1:13" x14ac:dyDescent="0.25">
      <c r="A20206" s="9"/>
      <c r="H20206" s="9"/>
      <c r="J20206">
        <v>4</v>
      </c>
      <c r="K20206">
        <f ca="1">SIMULATION!$D$3*SIMULATION!$D$17/$H20202/(SIMULATION!$D$17-$I20202)*(((EXP(-$I20202*$J20206))/(1-EXP(-SIMULATION!$D$4*$I20202)))-(EXP(-SIMULATION!$D$17*$J20206)/(1-EXP(-SIMULATION!$D$4*SIMULATION!$D$17))))</f>
        <v>4.2770678350312012</v>
      </c>
      <c r="L20206">
        <v>-0.54332986918654025</v>
      </c>
      <c r="M20206">
        <f t="shared" ca="1" si="315"/>
        <v>1.9532091277217398</v>
      </c>
    </row>
    <row r="20207" spans="1:13" x14ac:dyDescent="0.25">
      <c r="A20207" s="9"/>
      <c r="H20207" s="9"/>
      <c r="J20207">
        <v>5</v>
      </c>
      <c r="K20207">
        <f ca="1">SIMULATION!$D$3*SIMULATION!$D$17/$H20202/(SIMULATION!$D$17-$I20202)*(((EXP(-$I20202*$J20207))/(1-EXP(-SIMULATION!$D$4*$I20202)))-(EXP(-SIMULATION!$D$17*$J20207)/(1-EXP(-SIMULATION!$D$4*SIMULATION!$D$17))))</f>
        <v>4.0842549252933065</v>
      </c>
      <c r="L20207">
        <v>0.38696282306572677</v>
      </c>
      <c r="M20207">
        <f t="shared" ca="1" si="315"/>
        <v>5.664709741304903</v>
      </c>
    </row>
    <row r="20208" spans="1:13" x14ac:dyDescent="0.25">
      <c r="A20208" s="9"/>
      <c r="H20208" s="9"/>
      <c r="J20208">
        <v>6</v>
      </c>
      <c r="K20208">
        <f ca="1">SIMULATION!$D$3*SIMULATION!$D$17/$H20202/(SIMULATION!$D$17-$I20202)*(((EXP(-$I20202*$J20208))/(1-EXP(-SIMULATION!$D$4*$I20202)))-(EXP(-SIMULATION!$D$17*$J20208)/(1-EXP(-SIMULATION!$D$4*SIMULATION!$D$17))))</f>
        <v>3.7744781074406304</v>
      </c>
      <c r="L20208">
        <v>-7.5667306585317326E-2</v>
      </c>
      <c r="M20208">
        <f t="shared" ca="1" si="315"/>
        <v>3.4888735152853521</v>
      </c>
    </row>
    <row r="20209" spans="1:13" x14ac:dyDescent="0.25">
      <c r="A20209" s="9"/>
      <c r="H20209" s="9"/>
      <c r="J20209">
        <v>7</v>
      </c>
      <c r="K20209">
        <f ca="1">SIMULATION!$D$3*SIMULATION!$D$17/$H20202/(SIMULATION!$D$17-$I20202)*(((EXP(-$I20202*$J20209))/(1-EXP(-SIMULATION!$D$4*$I20202)))-(EXP(-SIMULATION!$D$17*$J20209)/(1-EXP(-SIMULATION!$D$4*SIMULATION!$D$17))))</f>
        <v>3.4155607276918505</v>
      </c>
      <c r="L20209">
        <v>0.42305706847244501</v>
      </c>
      <c r="M20209">
        <f t="shared" ca="1" si="315"/>
        <v>4.8605378363387759</v>
      </c>
    </row>
    <row r="20210" spans="1:13" x14ac:dyDescent="0.25">
      <c r="A20210" s="9"/>
      <c r="H20210" s="9"/>
      <c r="J20210">
        <v>8</v>
      </c>
      <c r="K20210">
        <f ca="1">SIMULATION!$D$3*SIMULATION!$D$17/$H20202/(SIMULATION!$D$17-$I20202)*(((EXP(-$I20202*$J20210))/(1-EXP(-SIMULATION!$D$4*$I20202)))-(EXP(-SIMULATION!$D$17*$J20210)/(1-EXP(-SIMULATION!$D$4*SIMULATION!$D$17))))</f>
        <v>3.0473875716002166</v>
      </c>
      <c r="L20210">
        <v>-0.34875436086189443</v>
      </c>
      <c r="M20210">
        <f t="shared" ca="1" si="315"/>
        <v>1.9845978667683026</v>
      </c>
    </row>
    <row r="20211" spans="1:13" x14ac:dyDescent="0.25">
      <c r="A20211" s="9"/>
      <c r="H20211" s="9"/>
      <c r="J20211">
        <v>9</v>
      </c>
      <c r="K20211">
        <f ca="1">SIMULATION!$D$3*SIMULATION!$D$17/$H20202/(SIMULATION!$D$17-$I20202)*(((EXP(-$I20202*$J20211))/(1-EXP(-SIMULATION!$D$4*$I20202)))-(EXP(-SIMULATION!$D$17*$J20211)/(1-EXP(-SIMULATION!$D$4*SIMULATION!$D$17))))</f>
        <v>2.6924356934824245</v>
      </c>
      <c r="L20211">
        <v>-0.30171355774288672</v>
      </c>
      <c r="M20211">
        <f t="shared" ca="1" si="315"/>
        <v>1.8800913414079059</v>
      </c>
    </row>
    <row r="20212" spans="1:13" x14ac:dyDescent="0.25">
      <c r="A20212" s="9"/>
      <c r="H20212" s="9"/>
      <c r="J20212">
        <v>10</v>
      </c>
      <c r="K20212">
        <f ca="1">SIMULATION!$D$3*SIMULATION!$D$17/$H20202/(SIMULATION!$D$17-$I20202)*(((EXP(-$I20202*$J20212))/(1-EXP(-SIMULATION!$D$4*$I20202)))-(EXP(-SIMULATION!$D$17*$J20212)/(1-EXP(-SIMULATION!$D$4*SIMULATION!$D$17))))</f>
        <v>2.3624540772403488</v>
      </c>
      <c r="L20212">
        <v>9.434878589484777E-2</v>
      </c>
      <c r="M20212">
        <f t="shared" ca="1" si="315"/>
        <v>2.5853487511603084</v>
      </c>
    </row>
    <row r="20213" spans="1:13" x14ac:dyDescent="0.25">
      <c r="A20213" s="9"/>
      <c r="H20213" s="9"/>
      <c r="J20213">
        <v>11</v>
      </c>
      <c r="K20213">
        <f ca="1">SIMULATION!$D$3*SIMULATION!$D$17/$H20202/(SIMULATION!$D$17-$I20202)*(((EXP(-$I20202*$J20213))/(1-EXP(-SIMULATION!$D$4*$I20202)))-(EXP(-SIMULATION!$D$17*$J20213)/(1-EXP(-SIMULATION!$D$4*SIMULATION!$D$17))))</f>
        <v>2.0626849047458009</v>
      </c>
      <c r="L20213">
        <v>0.21529484446268538</v>
      </c>
      <c r="M20213">
        <f t="shared" ca="1" si="315"/>
        <v>2.5067703304885773</v>
      </c>
    </row>
    <row r="20214" spans="1:13" x14ac:dyDescent="0.25">
      <c r="A20214" s="9"/>
      <c r="H20214" s="9"/>
      <c r="J20214">
        <v>12</v>
      </c>
      <c r="K20214">
        <f ca="1">SIMULATION!$D$3*SIMULATION!$D$17/$H20202/(SIMULATION!$D$17-$I20202)*(((EXP(-$I20202*$J20214))/(1-EXP(-SIMULATION!$D$4*$I20202)))-(EXP(-SIMULATION!$D$17*$J20214)/(1-EXP(-SIMULATION!$D$4*SIMULATION!$D$17))))</f>
        <v>1.7945176355725774</v>
      </c>
      <c r="L20214">
        <v>-0.34835670247297668</v>
      </c>
      <c r="M20214">
        <f t="shared" ca="1" si="315"/>
        <v>1.1693853895149116</v>
      </c>
    </row>
    <row r="20215" spans="1:13" x14ac:dyDescent="0.25">
      <c r="A20215" s="9"/>
      <c r="H20215" s="9"/>
      <c r="J20215">
        <v>13</v>
      </c>
      <c r="K20215">
        <f ca="1">SIMULATION!$D$3*SIMULATION!$D$17/$H20202/(SIMULATION!$D$17-$I20202)*(((EXP(-$I20202*$J20215))/(1-EXP(-SIMULATION!$D$4*$I20202)))-(EXP(-SIMULATION!$D$17*$J20215)/(1-EXP(-SIMULATION!$D$4*SIMULATION!$D$17))))</f>
        <v>1.5571458652102879</v>
      </c>
      <c r="L20215">
        <v>0.212591183130452</v>
      </c>
      <c r="M20215">
        <f t="shared" ca="1" si="315"/>
        <v>1.8881813470020341</v>
      </c>
    </row>
    <row r="20216" spans="1:13" x14ac:dyDescent="0.25">
      <c r="A20216" s="9"/>
      <c r="H20216" s="9"/>
      <c r="J20216">
        <v>14</v>
      </c>
      <c r="K20216">
        <f ca="1">SIMULATION!$D$3*SIMULATION!$D$17/$H20202/(SIMULATION!$D$17-$I20202)*(((EXP(-$I20202*$J20216))/(1-EXP(-SIMULATION!$D$4*$I20202)))-(EXP(-SIMULATION!$D$17*$J20216)/(1-EXP(-SIMULATION!$D$4*SIMULATION!$D$17))))</f>
        <v>1.3485912303801311</v>
      </c>
      <c r="L20216">
        <v>-0.54728973421088822</v>
      </c>
      <c r="M20216">
        <f t="shared" ca="1" si="315"/>
        <v>0.61052109434625446</v>
      </c>
    </row>
    <row r="20217" spans="1:13" x14ac:dyDescent="0.25">
      <c r="A20217" s="9"/>
      <c r="H20217" s="9"/>
      <c r="J20217">
        <v>15</v>
      </c>
      <c r="K20217">
        <f ca="1">SIMULATION!$D$3*SIMULATION!$D$17/$H20202/(SIMULATION!$D$17-$I20202)*(((EXP(-$I20202*$J20217))/(1-EXP(-SIMULATION!$D$4*$I20202)))-(EXP(-SIMULATION!$D$17*$J20217)/(1-EXP(-SIMULATION!$D$4*SIMULATION!$D$17))))</f>
        <v>1.1663269493365684</v>
      </c>
      <c r="L20217">
        <v>0.36654500342880553</v>
      </c>
      <c r="M20217">
        <f t="shared" ca="1" si="315"/>
        <v>1.5938382649802494</v>
      </c>
    </row>
    <row r="20218" spans="1:13" x14ac:dyDescent="0.25">
      <c r="A20218" s="9"/>
      <c r="H20218" s="9"/>
      <c r="J20218">
        <v>16</v>
      </c>
      <c r="K20218">
        <f ca="1">SIMULATION!$D$3*SIMULATION!$D$17/$H20202/(SIMULATION!$D$17-$I20202)*(((EXP(-$I20202*$J20218))/(1-EXP(-SIMULATION!$D$4*$I20202)))-(EXP(-SIMULATION!$D$17*$J20218)/(1-EXP(-SIMULATION!$D$4*SIMULATION!$D$17))))</f>
        <v>1.0076493178587032</v>
      </c>
      <c r="L20218">
        <v>-0.36316960466140896</v>
      </c>
      <c r="M20218">
        <f t="shared" ca="1" si="315"/>
        <v>0.64170171345461946</v>
      </c>
    </row>
    <row r="20219" spans="1:13" x14ac:dyDescent="0.25">
      <c r="A20219" s="9"/>
      <c r="H20219" s="9"/>
      <c r="J20219">
        <v>17</v>
      </c>
      <c r="K20219">
        <f ca="1">SIMULATION!$D$3*SIMULATION!$D$17/$H20202/(SIMULATION!$D$17-$I20202)*(((EXP(-$I20202*$J20219))/(1-EXP(-SIMULATION!$D$4*$I20202)))-(EXP(-SIMULATION!$D$17*$J20219)/(1-EXP(-SIMULATION!$D$4*SIMULATION!$D$17))))</f>
        <v>0.86989158199014482</v>
      </c>
      <c r="L20219">
        <v>0.46851967192181532</v>
      </c>
      <c r="M20219">
        <f t="shared" ca="1" si="315"/>
        <v>1.2774529005917163</v>
      </c>
    </row>
    <row r="20220" spans="1:13" x14ac:dyDescent="0.25">
      <c r="A20220" s="9"/>
      <c r="H20220" s="9"/>
      <c r="J20220">
        <v>18</v>
      </c>
      <c r="K20220">
        <f ca="1">SIMULATION!$D$3*SIMULATION!$D$17/$H20202/(SIMULATION!$D$17-$I20202)*(((EXP(-$I20202*$J20220))/(1-EXP(-SIMULATION!$D$4*$I20202)))-(EXP(-SIMULATION!$D$17*$J20220)/(1-EXP(-SIMULATION!$D$4*SIMULATION!$D$17))))</f>
        <v>0.75054015522096973</v>
      </c>
      <c r="L20220">
        <v>-0.14181453330859034</v>
      </c>
      <c r="M20220">
        <f t="shared" ca="1" si="315"/>
        <v>0.64410265337895101</v>
      </c>
    </row>
    <row r="20221" spans="1:13" x14ac:dyDescent="0.25">
      <c r="A20221" s="9"/>
      <c r="H20221" s="9"/>
      <c r="J20221">
        <v>19</v>
      </c>
      <c r="K20221">
        <f ca="1">SIMULATION!$D$3*SIMULATION!$D$17/$H20202/(SIMULATION!$D$17-$I20202)*(((EXP(-$I20202*$J20221))/(1-EXP(-SIMULATION!$D$4*$I20202)))-(EXP(-SIMULATION!$D$17*$J20221)/(1-EXP(-SIMULATION!$D$4*SIMULATION!$D$17))))</f>
        <v>0.64729114405166388</v>
      </c>
      <c r="L20221">
        <v>0.3499468285111329</v>
      </c>
      <c r="M20221">
        <f t="shared" ca="1" si="315"/>
        <v>0.87380862703588658</v>
      </c>
    </row>
    <row r="20222" spans="1:13" x14ac:dyDescent="0.25">
      <c r="A20222" s="9"/>
      <c r="H20222" s="9"/>
      <c r="J20222">
        <v>20</v>
      </c>
      <c r="K20222">
        <f ca="1">SIMULATION!$D$3*SIMULATION!$D$17/$H20202/(SIMULATION!$D$17-$I20202)*(((EXP(-$I20202*$J20222))/(1-EXP(-SIMULATION!$D$4*$I20202)))-(EXP(-SIMULATION!$D$17*$J20222)/(1-EXP(-SIMULATION!$D$4*SIMULATION!$D$17))))</f>
        <v>0.55807110977002394</v>
      </c>
      <c r="L20222">
        <v>0.3331736629017033</v>
      </c>
      <c r="M20222">
        <f t="shared" ca="1" si="315"/>
        <v>0.7440057055717213</v>
      </c>
    </row>
    <row r="20223" spans="1:13" x14ac:dyDescent="0.25">
      <c r="A20223" s="9"/>
      <c r="H20223" s="9"/>
      <c r="J20223">
        <v>21</v>
      </c>
      <c r="K20223">
        <f ca="1">SIMULATION!$D$3*SIMULATION!$D$17/$H20202/(SIMULATION!$D$17-$I20202)*(((EXP(-$I20202*$J20223))/(1-EXP(-SIMULATION!$D$4*$I20202)))-(EXP(-SIMULATION!$D$17*$J20223)/(1-EXP(-SIMULATION!$D$4*SIMULATION!$D$17))))</f>
        <v>0.48103705509220968</v>
      </c>
      <c r="L20223">
        <v>2.8218267115825525E-2</v>
      </c>
      <c r="M20223">
        <f t="shared" ca="1" si="315"/>
        <v>0.49461108720541175</v>
      </c>
    </row>
    <row r="20224" spans="1:13" x14ac:dyDescent="0.25">
      <c r="A20224" s="9"/>
      <c r="H20224" s="9"/>
      <c r="J20224">
        <v>22</v>
      </c>
      <c r="K20224">
        <f ca="1">SIMULATION!$D$3*SIMULATION!$D$17/$H20202/(SIMULATION!$D$17-$I20202)*(((EXP(-$I20202*$J20224))/(1-EXP(-SIMULATION!$D$4*$I20202)))-(EXP(-SIMULATION!$D$17*$J20224)/(1-EXP(-SIMULATION!$D$4*SIMULATION!$D$17))))</f>
        <v>0.41456494368217928</v>
      </c>
      <c r="L20224">
        <v>0.3612975873432861</v>
      </c>
      <c r="M20224">
        <f t="shared" ca="1" si="315"/>
        <v>0.56434625763165591</v>
      </c>
    </row>
    <row r="20225" spans="1:13" x14ac:dyDescent="0.25">
      <c r="A20225" s="9"/>
      <c r="H20225" s="9"/>
      <c r="J20225">
        <v>23</v>
      </c>
      <c r="K20225">
        <f ca="1">SIMULATION!$D$3*SIMULATION!$D$17/$H20202/(SIMULATION!$D$17-$I20202)*(((EXP(-$I20202*$J20225))/(1-EXP(-SIMULATION!$D$4*$I20202)))-(EXP(-SIMULATION!$D$17*$J20225)/(1-EXP(-SIMULATION!$D$4*SIMULATION!$D$17))))</f>
        <v>0.3572324614533135</v>
      </c>
      <c r="L20225">
        <v>-0.16898670743174313</v>
      </c>
      <c r="M20225">
        <f t="shared" ca="1" si="315"/>
        <v>0.29686492400458092</v>
      </c>
    </row>
    <row r="20226" spans="1:13" x14ac:dyDescent="0.25">
      <c r="A20226" s="9"/>
      <c r="H20226" s="9"/>
      <c r="J20226">
        <v>24</v>
      </c>
      <c r="K20226">
        <f ca="1">SIMULATION!$D$3*SIMULATION!$D$17/$H20202/(SIMULATION!$D$17-$I20202)*(((EXP(-$I20202*$J20226))/(1-EXP(-SIMULATION!$D$4*$I20202)))-(EXP(-SIMULATION!$D$17*$J20226)/(1-EXP(-SIMULATION!$D$4*SIMULATION!$D$17))))</f>
        <v>0.30779945763025968</v>
      </c>
      <c r="L20226">
        <v>-6.917600421001772E-3</v>
      </c>
      <c r="M20226">
        <f t="shared" ca="1" si="315"/>
        <v>0.30567022397257249</v>
      </c>
    </row>
    <row r="20227" spans="1:13" x14ac:dyDescent="0.25">
      <c r="A20227" s="9">
        <v>810</v>
      </c>
      <c r="B20227" s="2">
        <f ca="1">NORMINV(RAND(),SIMULATION!D7,SIMULATION!D8)</f>
        <v>54.42587483206308</v>
      </c>
      <c r="C20227" s="2">
        <v>2</v>
      </c>
      <c r="D20227" s="2">
        <f ca="1">SIMULATION!$D$11*(1+(SIMULATION!$D$12*LN(1+$C20227)))*(1+(SIMULATION!$D$13*(($B20227/63.5)-1)))</f>
        <v>9.5642009835480692</v>
      </c>
      <c r="E20227" s="2">
        <v>0.19738331188898164</v>
      </c>
      <c r="F20227" s="2">
        <f ca="1">D20227*(1+E20227)</f>
        <v>11.452014649252643</v>
      </c>
      <c r="G20227" s="2">
        <v>-4.3197323296920182E-3</v>
      </c>
      <c r="H20227" s="9">
        <f>SIMULATION!$D$15*EXP($G$20227)</f>
        <v>219.80444987042247</v>
      </c>
      <c r="I20227" s="2">
        <f ca="1">$F20227/$H20227</f>
        <v>5.2100922688342988E-2</v>
      </c>
      <c r="J20227">
        <v>0</v>
      </c>
      <c r="K20227">
        <f ca="1">SIMULATION!$D$3*SIMULATION!$D$17/$H20227/(SIMULATION!$D$17-$I20227)*(((EXP(-$I20227*$J20227))/(1-EXP(-SIMULATION!$D$4*$I20227)))-(EXP(-SIMULATION!$D$17*$J20227)/(1-EXP(-SIMULATION!$D$4*SIMULATION!$D$17))))</f>
        <v>1.1372716879403604</v>
      </c>
      <c r="L20227">
        <v>0.25636484528618991</v>
      </c>
      <c r="M20227">
        <f t="shared" ref="M20227:M20290" ca="1" si="316">$K20227*(1+$L20227)</f>
        <v>1.428828168267555</v>
      </c>
    </row>
    <row r="20228" spans="1:13" x14ac:dyDescent="0.25">
      <c r="A20228" s="9"/>
      <c r="H20228" s="9"/>
      <c r="J20228">
        <v>1</v>
      </c>
      <c r="K20228">
        <f ca="1">SIMULATION!$D$3*SIMULATION!$D$17/$H20227/(SIMULATION!$D$17-$I20227)*(((EXP(-$I20227*$J20228))/(1-EXP(-SIMULATION!$D$4*$I20227)))-(EXP(-SIMULATION!$D$17*$J20228)/(1-EXP(-SIMULATION!$D$4*SIMULATION!$D$17))))</f>
        <v>1.953597291181963</v>
      </c>
      <c r="L20228">
        <v>-0.53241012660135623</v>
      </c>
      <c r="M20228">
        <f t="shared" ca="1" si="316"/>
        <v>0.91348231005570746</v>
      </c>
    </row>
    <row r="20229" spans="1:13" x14ac:dyDescent="0.25">
      <c r="A20229" s="9"/>
      <c r="H20229" s="9"/>
      <c r="J20229">
        <v>2</v>
      </c>
      <c r="K20229">
        <f ca="1">SIMULATION!$D$3*SIMULATION!$D$17/$H20227/(SIMULATION!$D$17-$I20227)*(((EXP(-$I20227*$J20229))/(1-EXP(-SIMULATION!$D$4*$I20227)))-(EXP(-SIMULATION!$D$17*$J20229)/(1-EXP(-SIMULATION!$D$4*SIMULATION!$D$17))))</f>
        <v>2.4145389064264684</v>
      </c>
      <c r="L20229">
        <v>-0.19259593629527794</v>
      </c>
      <c r="M20229">
        <f t="shared" ca="1" si="316"/>
        <v>1.9495085250218862</v>
      </c>
    </row>
    <row r="20230" spans="1:13" x14ac:dyDescent="0.25">
      <c r="A20230" s="9"/>
      <c r="H20230" s="9"/>
      <c r="J20230">
        <v>3</v>
      </c>
      <c r="K20230">
        <f ca="1">SIMULATION!$D$3*SIMULATION!$D$17/$H20227/(SIMULATION!$D$17-$I20227)*(((EXP(-$I20227*$J20230))/(1-EXP(-SIMULATION!$D$4*$I20227)))-(EXP(-SIMULATION!$D$17*$J20230)/(1-EXP(-SIMULATION!$D$4*SIMULATION!$D$17))))</f>
        <v>2.6508985051542311</v>
      </c>
      <c r="L20230">
        <v>0.24311138519218781</v>
      </c>
      <c r="M20230">
        <f t="shared" ca="1" si="316"/>
        <v>3.2953621127461763</v>
      </c>
    </row>
    <row r="20231" spans="1:13" x14ac:dyDescent="0.25">
      <c r="A20231" s="9"/>
      <c r="H20231" s="9"/>
      <c r="J20231">
        <v>4</v>
      </c>
      <c r="K20231">
        <f ca="1">SIMULATION!$D$3*SIMULATION!$D$17/$H20227/(SIMULATION!$D$17-$I20227)*(((EXP(-$I20227*$J20231))/(1-EXP(-SIMULATION!$D$4*$I20227)))-(EXP(-SIMULATION!$D$17*$J20231)/(1-EXP(-SIMULATION!$D$4*SIMULATION!$D$17))))</f>
        <v>2.7463369115597942</v>
      </c>
      <c r="L20231">
        <v>-7.3568289568619716E-2</v>
      </c>
      <c r="M20231">
        <f t="shared" ca="1" si="316"/>
        <v>2.5442936023971745</v>
      </c>
    </row>
    <row r="20232" spans="1:13" x14ac:dyDescent="0.25">
      <c r="A20232" s="9"/>
      <c r="H20232" s="9"/>
      <c r="J20232">
        <v>5</v>
      </c>
      <c r="K20232">
        <f ca="1">SIMULATION!$D$3*SIMULATION!$D$17/$H20227/(SIMULATION!$D$17-$I20227)*(((EXP(-$I20227*$J20232))/(1-EXP(-SIMULATION!$D$4*$I20227)))-(EXP(-SIMULATION!$D$17*$J20232)/(1-EXP(-SIMULATION!$D$4*SIMULATION!$D$17))))</f>
        <v>2.7543138938861964</v>
      </c>
      <c r="L20232">
        <v>0.48531105548811732</v>
      </c>
      <c r="M20232">
        <f t="shared" ca="1" si="316"/>
        <v>4.0910128768736929</v>
      </c>
    </row>
    <row r="20233" spans="1:13" x14ac:dyDescent="0.25">
      <c r="A20233" s="9"/>
      <c r="H20233" s="9"/>
      <c r="J20233">
        <v>6</v>
      </c>
      <c r="K20233">
        <f ca="1">SIMULATION!$D$3*SIMULATION!$D$17/$H20227/(SIMULATION!$D$17-$I20227)*(((EXP(-$I20227*$J20233))/(1-EXP(-SIMULATION!$D$4*$I20227)))-(EXP(-SIMULATION!$D$17*$J20233)/(1-EXP(-SIMULATION!$D$4*SIMULATION!$D$17))))</f>
        <v>2.7089433731692321</v>
      </c>
      <c r="L20233">
        <v>0.18536002425477294</v>
      </c>
      <c r="M20233">
        <f t="shared" ca="1" si="316"/>
        <v>3.2110731825246877</v>
      </c>
    </row>
    <row r="20234" spans="1:13" x14ac:dyDescent="0.25">
      <c r="A20234" s="9"/>
      <c r="H20234" s="9"/>
      <c r="J20234">
        <v>7</v>
      </c>
      <c r="K20234">
        <f ca="1">SIMULATION!$D$3*SIMULATION!$D$17/$H20227/(SIMULATION!$D$17-$I20227)*(((EXP(-$I20227*$J20234))/(1-EXP(-SIMULATION!$D$4*$I20227)))-(EXP(-SIMULATION!$D$17*$J20234)/(1-EXP(-SIMULATION!$D$4*SIMULATION!$D$17))))</f>
        <v>2.6319493124689894</v>
      </c>
      <c r="L20234">
        <v>7.7218682800130625E-2</v>
      </c>
      <c r="M20234">
        <f t="shared" ca="1" si="316"/>
        <v>2.8351849715745545</v>
      </c>
    </row>
    <row r="20235" spans="1:13" x14ac:dyDescent="0.25">
      <c r="A20235" s="9"/>
      <c r="H20235" s="9"/>
      <c r="J20235">
        <v>8</v>
      </c>
      <c r="K20235">
        <f ca="1">SIMULATION!$D$3*SIMULATION!$D$17/$H20227/(SIMULATION!$D$17-$I20227)*(((EXP(-$I20227*$J20235))/(1-EXP(-SIMULATION!$D$4*$I20227)))-(EXP(-SIMULATION!$D$17*$J20235)/(1-EXP(-SIMULATION!$D$4*SIMULATION!$D$17))))</f>
        <v>2.5371228474009921</v>
      </c>
      <c r="L20235">
        <v>-0.15606623616395174</v>
      </c>
      <c r="M20235">
        <f t="shared" ca="1" si="316"/>
        <v>2.141163633921551</v>
      </c>
    </row>
    <row r="20236" spans="1:13" x14ac:dyDescent="0.25">
      <c r="A20236" s="9"/>
      <c r="H20236" s="9"/>
      <c r="J20236">
        <v>9</v>
      </c>
      <c r="K20236">
        <f ca="1">SIMULATION!$D$3*SIMULATION!$D$17/$H20227/(SIMULATION!$D$17-$I20227)*(((EXP(-$I20227*$J20236))/(1-EXP(-SIMULATION!$D$4*$I20227)))-(EXP(-SIMULATION!$D$17*$J20236)/(1-EXP(-SIMULATION!$D$4*SIMULATION!$D$17))))</f>
        <v>2.4331781703250712</v>
      </c>
      <c r="L20236">
        <v>0.12382841823700239</v>
      </c>
      <c r="M20236">
        <f t="shared" ca="1" si="316"/>
        <v>2.7344747744452285</v>
      </c>
    </row>
    <row r="20237" spans="1:13" x14ac:dyDescent="0.25">
      <c r="A20237" s="9"/>
      <c r="H20237" s="9"/>
      <c r="J20237">
        <v>10</v>
      </c>
      <c r="K20237">
        <f ca="1">SIMULATION!$D$3*SIMULATION!$D$17/$H20227/(SIMULATION!$D$17-$I20227)*(((EXP(-$I20227*$J20237))/(1-EXP(-SIMULATION!$D$4*$I20227)))-(EXP(-SIMULATION!$D$17*$J20237)/(1-EXP(-SIMULATION!$D$4*SIMULATION!$D$17))))</f>
        <v>2.325582314939977</v>
      </c>
      <c r="L20237">
        <v>0.14994222100845853</v>
      </c>
      <c r="M20237">
        <f t="shared" ca="1" si="316"/>
        <v>2.6742852923800693</v>
      </c>
    </row>
    <row r="20238" spans="1:13" x14ac:dyDescent="0.25">
      <c r="A20238" s="9"/>
      <c r="H20238" s="9"/>
      <c r="J20238">
        <v>11</v>
      </c>
      <c r="K20238">
        <f ca="1">SIMULATION!$D$3*SIMULATION!$D$17/$H20227/(SIMULATION!$D$17-$I20227)*(((EXP(-$I20227*$J20238))/(1-EXP(-SIMULATION!$D$4*$I20227)))-(EXP(-SIMULATION!$D$17*$J20238)/(1-EXP(-SIMULATION!$D$4*SIMULATION!$D$17))))</f>
        <v>2.2177274083717009</v>
      </c>
      <c r="L20238">
        <v>0.14706021447746009</v>
      </c>
      <c r="M20238">
        <f t="shared" ca="1" si="316"/>
        <v>2.5438668766993846</v>
      </c>
    </row>
    <row r="20239" spans="1:13" x14ac:dyDescent="0.25">
      <c r="A20239" s="9"/>
      <c r="H20239" s="9"/>
      <c r="J20239">
        <v>12</v>
      </c>
      <c r="K20239">
        <f ca="1">SIMULATION!$D$3*SIMULATION!$D$17/$H20227/(SIMULATION!$D$17-$I20227)*(((EXP(-$I20227*$J20239))/(1-EXP(-SIMULATION!$D$4*$I20227)))-(EXP(-SIMULATION!$D$17*$J20239)/(1-EXP(-SIMULATION!$D$4*SIMULATION!$D$17))))</f>
        <v>2.1116815766285799</v>
      </c>
      <c r="L20239">
        <v>-9.7530300430688499E-2</v>
      </c>
      <c r="M20239">
        <f t="shared" ca="1" si="316"/>
        <v>1.9057286380460448</v>
      </c>
    </row>
    <row r="20240" spans="1:13" x14ac:dyDescent="0.25">
      <c r="A20240" s="9"/>
      <c r="H20240" s="9"/>
      <c r="J20240">
        <v>13</v>
      </c>
      <c r="K20240">
        <f ca="1">SIMULATION!$D$3*SIMULATION!$D$17/$H20227/(SIMULATION!$D$17-$I20227)*(((EXP(-$I20227*$J20240))/(1-EXP(-SIMULATION!$D$4*$I20227)))-(EXP(-SIMULATION!$D$17*$J20240)/(1-EXP(-SIMULATION!$D$4*SIMULATION!$D$17))))</f>
        <v>2.0086698562439782</v>
      </c>
      <c r="L20240">
        <v>9.2064305248330397E-2</v>
      </c>
      <c r="M20240">
        <f t="shared" ca="1" si="316"/>
        <v>2.1935966510323435</v>
      </c>
    </row>
    <row r="20241" spans="1:13" x14ac:dyDescent="0.25">
      <c r="A20241" s="9"/>
      <c r="H20241" s="9"/>
      <c r="J20241">
        <v>14</v>
      </c>
      <c r="K20241">
        <f ca="1">SIMULATION!$D$3*SIMULATION!$D$17/$H20227/(SIMULATION!$D$17-$I20227)*(((EXP(-$I20227*$J20241))/(1-EXP(-SIMULATION!$D$4*$I20227)))-(EXP(-SIMULATION!$D$17*$J20241)/(1-EXP(-SIMULATION!$D$4*SIMULATION!$D$17))))</f>
        <v>1.9093821018896475</v>
      </c>
      <c r="L20241">
        <v>1.8780815377949438E-2</v>
      </c>
      <c r="M20241">
        <f t="shared" ca="1" si="316"/>
        <v>1.945241854631198</v>
      </c>
    </row>
    <row r="20242" spans="1:13" x14ac:dyDescent="0.25">
      <c r="A20242" s="9"/>
      <c r="H20242" s="9"/>
      <c r="J20242">
        <v>15</v>
      </c>
      <c r="K20242">
        <f ca="1">SIMULATION!$D$3*SIMULATION!$D$17/$H20227/(SIMULATION!$D$17-$I20227)*(((EXP(-$I20227*$J20242))/(1-EXP(-SIMULATION!$D$4*$I20227)))-(EXP(-SIMULATION!$D$17*$J20242)/(1-EXP(-SIMULATION!$D$4*SIMULATION!$D$17))))</f>
        <v>1.8141700426281269</v>
      </c>
      <c r="L20242">
        <v>-5.9641038859876684E-2</v>
      </c>
      <c r="M20242">
        <f t="shared" ca="1" si="316"/>
        <v>1.7059710566173185</v>
      </c>
    </row>
    <row r="20243" spans="1:13" x14ac:dyDescent="0.25">
      <c r="A20243" s="9"/>
      <c r="H20243" s="9"/>
      <c r="J20243">
        <v>16</v>
      </c>
      <c r="K20243">
        <f ca="1">SIMULATION!$D$3*SIMULATION!$D$17/$H20227/(SIMULATION!$D$17-$I20227)*(((EXP(-$I20227*$J20243))/(1-EXP(-SIMULATION!$D$4*$I20227)))-(EXP(-SIMULATION!$D$17*$J20243)/(1-EXP(-SIMULATION!$D$4*SIMULATION!$D$17))))</f>
        <v>1.7231733150412583</v>
      </c>
      <c r="L20243">
        <v>0.48904286228777055</v>
      </c>
      <c r="M20243">
        <f t="shared" ca="1" si="316"/>
        <v>2.5658789252469414</v>
      </c>
    </row>
    <row r="20244" spans="1:13" x14ac:dyDescent="0.25">
      <c r="A20244" s="9"/>
      <c r="H20244" s="9"/>
      <c r="J20244">
        <v>17</v>
      </c>
      <c r="K20244">
        <f ca="1">SIMULATION!$D$3*SIMULATION!$D$17/$H20227/(SIMULATION!$D$17-$I20227)*(((EXP(-$I20227*$J20244))/(1-EXP(-SIMULATION!$D$4*$I20227)))-(EXP(-SIMULATION!$D$17*$J20244)/(1-EXP(-SIMULATION!$D$4*SIMULATION!$D$17))))</f>
        <v>1.6363999954699731</v>
      </c>
      <c r="L20244">
        <v>0.32226510858670626</v>
      </c>
      <c r="M20244">
        <f t="shared" ca="1" si="316"/>
        <v>2.1637546177013895</v>
      </c>
    </row>
    <row r="20245" spans="1:13" x14ac:dyDescent="0.25">
      <c r="A20245" s="9"/>
      <c r="H20245" s="9"/>
      <c r="J20245">
        <v>18</v>
      </c>
      <c r="K20245">
        <f ca="1">SIMULATION!$D$3*SIMULATION!$D$17/$H20227/(SIMULATION!$D$17-$I20227)*(((EXP(-$I20227*$J20245))/(1-EXP(-SIMULATION!$D$4*$I20227)))-(EXP(-SIMULATION!$D$17*$J20245)/(1-EXP(-SIMULATION!$D$4*SIMULATION!$D$17))))</f>
        <v>1.5537779860010099</v>
      </c>
      <c r="L20245">
        <v>0.33189838796973747</v>
      </c>
      <c r="M20245">
        <f t="shared" ca="1" si="316"/>
        <v>2.0694743948176106</v>
      </c>
    </row>
    <row r="20246" spans="1:13" x14ac:dyDescent="0.25">
      <c r="A20246" s="9"/>
      <c r="H20246" s="9"/>
      <c r="J20246">
        <v>19</v>
      </c>
      <c r="K20246">
        <f ca="1">SIMULATION!$D$3*SIMULATION!$D$17/$H20227/(SIMULATION!$D$17-$I20227)*(((EXP(-$I20227*$J20246))/(1-EXP(-SIMULATION!$D$4*$I20227)))-(EXP(-SIMULATION!$D$17*$J20246)/(1-EXP(-SIMULATION!$D$4*SIMULATION!$D$17))))</f>
        <v>1.4751877340479993</v>
      </c>
      <c r="L20246">
        <v>-0.16053081827690519</v>
      </c>
      <c r="M20246">
        <f t="shared" ca="1" si="316"/>
        <v>1.2383746399892204</v>
      </c>
    </row>
    <row r="20247" spans="1:13" x14ac:dyDescent="0.25">
      <c r="A20247" s="9"/>
      <c r="H20247" s="9"/>
      <c r="J20247">
        <v>20</v>
      </c>
      <c r="K20247">
        <f ca="1">SIMULATION!$D$3*SIMULATION!$D$17/$H20227/(SIMULATION!$D$17-$I20227)*(((EXP(-$I20227*$J20247))/(1-EXP(-SIMULATION!$D$4*$I20227)))-(EXP(-SIMULATION!$D$17*$J20247)/(1-EXP(-SIMULATION!$D$4*SIMULATION!$D$17))))</f>
        <v>1.4004830006979163</v>
      </c>
      <c r="L20247">
        <v>0.22199965983124556</v>
      </c>
      <c r="M20247">
        <f t="shared" ca="1" si="316"/>
        <v>1.7113897504522957</v>
      </c>
    </row>
    <row r="20248" spans="1:13" x14ac:dyDescent="0.25">
      <c r="A20248" s="9"/>
      <c r="H20248" s="9"/>
      <c r="J20248">
        <v>21</v>
      </c>
      <c r="K20248">
        <f ca="1">SIMULATION!$D$3*SIMULATION!$D$17/$H20227/(SIMULATION!$D$17-$I20227)*(((EXP(-$I20227*$J20248))/(1-EXP(-SIMULATION!$D$4*$I20227)))-(EXP(-SIMULATION!$D$17*$J20248)/(1-EXP(-SIMULATION!$D$4*SIMULATION!$D$17))))</f>
        <v>1.3295039805267606</v>
      </c>
      <c r="L20248">
        <v>-9.1065307866820364E-2</v>
      </c>
      <c r="M20248">
        <f t="shared" ca="1" si="316"/>
        <v>1.2084322912299281</v>
      </c>
    </row>
    <row r="20249" spans="1:13" x14ac:dyDescent="0.25">
      <c r="A20249" s="9"/>
      <c r="H20249" s="9"/>
      <c r="J20249">
        <v>22</v>
      </c>
      <c r="K20249">
        <f ca="1">SIMULATION!$D$3*SIMULATION!$D$17/$H20227/(SIMULATION!$D$17-$I20227)*(((EXP(-$I20227*$J20249))/(1-EXP(-SIMULATION!$D$4*$I20227)))-(EXP(-SIMULATION!$D$17*$J20249)/(1-EXP(-SIMULATION!$D$4*SIMULATION!$D$17))))</f>
        <v>1.2620855296482716</v>
      </c>
      <c r="L20249">
        <v>0.17421820836529239</v>
      </c>
      <c r="M20249">
        <f t="shared" ca="1" si="316"/>
        <v>1.4819638094273546</v>
      </c>
    </row>
    <row r="20250" spans="1:13" x14ac:dyDescent="0.25">
      <c r="A20250" s="9"/>
      <c r="H20250" s="9"/>
      <c r="J20250">
        <v>23</v>
      </c>
      <c r="K20250">
        <f ca="1">SIMULATION!$D$3*SIMULATION!$D$17/$H20227/(SIMULATION!$D$17-$I20227)*(((EXP(-$I20227*$J20250))/(1-EXP(-SIMULATION!$D$4*$I20227)))-(EXP(-SIMULATION!$D$17*$J20250)/(1-EXP(-SIMULATION!$D$4*SIMULATION!$D$17))))</f>
        <v>1.1980622681096327</v>
      </c>
      <c r="L20250">
        <v>-0.79301601119954956</v>
      </c>
      <c r="M20250">
        <f t="shared" ca="1" si="316"/>
        <v>0.24797970708464645</v>
      </c>
    </row>
    <row r="20251" spans="1:13" x14ac:dyDescent="0.25">
      <c r="A20251" s="9"/>
      <c r="H20251" s="9"/>
      <c r="J20251">
        <v>24</v>
      </c>
      <c r="K20251">
        <f ca="1">SIMULATION!$D$3*SIMULATION!$D$17/$H20227/(SIMULATION!$D$17-$I20227)*(((EXP(-$I20227*$J20251))/(1-EXP(-SIMULATION!$D$4*$I20227)))-(EXP(-SIMULATION!$D$17*$J20251)/(1-EXP(-SIMULATION!$D$4*SIMULATION!$D$17))))</f>
        <v>1.1372716879403606</v>
      </c>
      <c r="L20251">
        <v>-0.44542374435360366</v>
      </c>
      <c r="M20251">
        <f t="shared" ca="1" si="316"/>
        <v>0.63070387435062214</v>
      </c>
    </row>
    <row r="20252" spans="1:13" x14ac:dyDescent="0.25">
      <c r="A20252" s="9">
        <v>811</v>
      </c>
      <c r="B20252" s="2">
        <f ca="1">NORMINV(RAND(),SIMULATION!D7,SIMULATION!D8)</f>
        <v>61.130299044389027</v>
      </c>
      <c r="C20252" s="2">
        <v>2</v>
      </c>
      <c r="D20252" s="2">
        <f ca="1">SIMULATION!$D$11*(1+(SIMULATION!$D$12*LN(1+$C20252)))*(1+(SIMULATION!$D$13*(($B20252/63.5)-1)))</f>
        <v>10.062083172497692</v>
      </c>
      <c r="E20252" s="2">
        <v>-0.42440178326403821</v>
      </c>
      <c r="F20252" s="2">
        <f ca="1">D20252*(1+E20252)</f>
        <v>5.7917171307386006</v>
      </c>
      <c r="G20252" s="2">
        <v>0.32862826815570789</v>
      </c>
      <c r="H20252" s="9">
        <f>SIMULATION!$D$15*EXP($G$20252)</f>
        <v>306.64363869341236</v>
      </c>
      <c r="I20252" s="2">
        <f ca="1">$F20252/$H20252</f>
        <v>1.8887452403763251E-2</v>
      </c>
      <c r="J20252">
        <v>0</v>
      </c>
      <c r="K20252">
        <f ca="1">SIMULATION!$D$3*SIMULATION!$D$17/$H20252/(SIMULATION!$D$17-$I20252)*(((EXP(-$I20252*$J20252))/(1-EXP(-SIMULATION!$D$4*$I20252)))-(EXP(-SIMULATION!$D$17*$J20252)/(1-EXP(-SIMULATION!$D$4*SIMULATION!$D$17))))</f>
        <v>3.2661004123378214</v>
      </c>
      <c r="L20252">
        <v>3.0448394869580786E-2</v>
      </c>
      <c r="M20252">
        <f t="shared" ca="1" si="316"/>
        <v>3.3655479273763844</v>
      </c>
    </row>
    <row r="20253" spans="1:13" x14ac:dyDescent="0.25">
      <c r="A20253" s="9"/>
      <c r="H20253" s="9"/>
      <c r="J20253">
        <v>1</v>
      </c>
      <c r="K20253">
        <f ca="1">SIMULATION!$D$3*SIMULATION!$D$17/$H20252/(SIMULATION!$D$17-$I20252)*(((EXP(-$I20252*$J20253))/(1-EXP(-SIMULATION!$D$4*$I20252)))-(EXP(-SIMULATION!$D$17*$J20253)/(1-EXP(-SIMULATION!$D$4*SIMULATION!$D$17))))</f>
        <v>3.8427367225503293</v>
      </c>
      <c r="L20253">
        <v>5.3209117972185825E-2</v>
      </c>
      <c r="M20253">
        <f t="shared" ca="1" si="316"/>
        <v>4.0472053541565609</v>
      </c>
    </row>
    <row r="20254" spans="1:13" x14ac:dyDescent="0.25">
      <c r="A20254" s="9"/>
      <c r="H20254" s="9"/>
      <c r="J20254">
        <v>2</v>
      </c>
      <c r="K20254">
        <f ca="1">SIMULATION!$D$3*SIMULATION!$D$17/$H20252/(SIMULATION!$D$17-$I20252)*(((EXP(-$I20252*$J20254))/(1-EXP(-SIMULATION!$D$4*$I20252)))-(EXP(-SIMULATION!$D$17*$J20254)/(1-EXP(-SIMULATION!$D$4*SIMULATION!$D$17))))</f>
        <v>4.1795212740090113</v>
      </c>
      <c r="L20254">
        <v>0.10595242086093958</v>
      </c>
      <c r="M20254">
        <f t="shared" ca="1" si="316"/>
        <v>4.6223516710300636</v>
      </c>
    </row>
    <row r="20255" spans="1:13" x14ac:dyDescent="0.25">
      <c r="A20255" s="9"/>
      <c r="H20255" s="9"/>
      <c r="J20255">
        <v>3</v>
      </c>
      <c r="K20255">
        <f ca="1">SIMULATION!$D$3*SIMULATION!$D$17/$H20252/(SIMULATION!$D$17-$I20252)*(((EXP(-$I20252*$J20255))/(1-EXP(-SIMULATION!$D$4*$I20252)))-(EXP(-SIMULATION!$D$17*$J20255)/(1-EXP(-SIMULATION!$D$4*SIMULATION!$D$17))))</f>
        <v>4.3632155303059896</v>
      </c>
      <c r="L20255">
        <v>0.29189437016857656</v>
      </c>
      <c r="M20255">
        <f t="shared" ca="1" si="316"/>
        <v>5.6368135794344081</v>
      </c>
    </row>
    <row r="20256" spans="1:13" x14ac:dyDescent="0.25">
      <c r="A20256" s="9"/>
      <c r="H20256" s="9"/>
      <c r="J20256">
        <v>4</v>
      </c>
      <c r="K20256">
        <f ca="1">SIMULATION!$D$3*SIMULATION!$D$17/$H20252/(SIMULATION!$D$17-$I20252)*(((EXP(-$I20252*$J20256))/(1-EXP(-SIMULATION!$D$4*$I20252)))-(EXP(-SIMULATION!$D$17*$J20256)/(1-EXP(-SIMULATION!$D$4*SIMULATION!$D$17))))</f>
        <v>4.4494068828909237</v>
      </c>
      <c r="L20256">
        <v>-0.28430194904014122</v>
      </c>
      <c r="M20256">
        <f t="shared" ca="1" si="316"/>
        <v>3.1844318340124143</v>
      </c>
    </row>
    <row r="20257" spans="1:13" x14ac:dyDescent="0.25">
      <c r="A20257" s="9"/>
      <c r="H20257" s="9"/>
      <c r="J20257">
        <v>5</v>
      </c>
      <c r="K20257">
        <f ca="1">SIMULATION!$D$3*SIMULATION!$D$17/$H20252/(SIMULATION!$D$17-$I20252)*(((EXP(-$I20252*$J20257))/(1-EXP(-SIMULATION!$D$4*$I20252)))-(EXP(-SIMULATION!$D$17*$J20257)/(1-EXP(-SIMULATION!$D$4*SIMULATION!$D$17))))</f>
        <v>4.4737058354327681</v>
      </c>
      <c r="L20257">
        <v>0.49403305569733724</v>
      </c>
      <c r="M20257">
        <f t="shared" ca="1" si="316"/>
        <v>6.6838643996026281</v>
      </c>
    </row>
    <row r="20258" spans="1:13" x14ac:dyDescent="0.25">
      <c r="A20258" s="9"/>
      <c r="H20258" s="9"/>
      <c r="J20258">
        <v>6</v>
      </c>
      <c r="K20258">
        <f ca="1">SIMULATION!$D$3*SIMULATION!$D$17/$H20252/(SIMULATION!$D$17-$I20252)*(((EXP(-$I20252*$J20258))/(1-EXP(-SIMULATION!$D$4*$I20252)))-(EXP(-SIMULATION!$D$17*$J20258)/(1-EXP(-SIMULATION!$D$4*SIMULATION!$D$17))))</f>
        <v>4.4589214273699591</v>
      </c>
      <c r="L20258">
        <v>-0.3320304879693402</v>
      </c>
      <c r="M20258">
        <f t="shared" ca="1" si="316"/>
        <v>2.9784235700233648</v>
      </c>
    </row>
    <row r="20259" spans="1:13" x14ac:dyDescent="0.25">
      <c r="A20259" s="9"/>
      <c r="H20259" s="9"/>
      <c r="J20259">
        <v>7</v>
      </c>
      <c r="K20259">
        <f ca="1">SIMULATION!$D$3*SIMULATION!$D$17/$H20252/(SIMULATION!$D$17-$I20252)*(((EXP(-$I20252*$J20259))/(1-EXP(-SIMULATION!$D$4*$I20252)))-(EXP(-SIMULATION!$D$17*$J20259)/(1-EXP(-SIMULATION!$D$4*SIMULATION!$D$17))))</f>
        <v>4.4196594155751932</v>
      </c>
      <c r="L20259">
        <v>0.26986785023660409</v>
      </c>
      <c r="M20259">
        <f t="shared" ca="1" si="316"/>
        <v>5.6123834008344362</v>
      </c>
    </row>
    <row r="20260" spans="1:13" x14ac:dyDescent="0.25">
      <c r="A20260" s="9"/>
      <c r="H20260" s="9"/>
      <c r="J20260">
        <v>8</v>
      </c>
      <c r="K20260">
        <f ca="1">SIMULATION!$D$3*SIMULATION!$D$17/$H20252/(SIMULATION!$D$17-$I20252)*(((EXP(-$I20252*$J20260))/(1-EXP(-SIMULATION!$D$4*$I20252)))-(EXP(-SIMULATION!$D$17*$J20260)/(1-EXP(-SIMULATION!$D$4*SIMULATION!$D$17))))</f>
        <v>4.3652688969285185</v>
      </c>
      <c r="L20260">
        <v>-0.1172772056685019</v>
      </c>
      <c r="M20260">
        <f t="shared" ca="1" si="316"/>
        <v>3.8533223587051184</v>
      </c>
    </row>
    <row r="20261" spans="1:13" x14ac:dyDescent="0.25">
      <c r="A20261" s="9"/>
      <c r="H20261" s="9"/>
      <c r="J20261">
        <v>9</v>
      </c>
      <c r="K20261">
        <f ca="1">SIMULATION!$D$3*SIMULATION!$D$17/$H20252/(SIMULATION!$D$17-$I20252)*(((EXP(-$I20252*$J20261))/(1-EXP(-SIMULATION!$D$4*$I20252)))-(EXP(-SIMULATION!$D$17*$J20261)/(1-EXP(-SIMULATION!$D$4*SIMULATION!$D$17))))</f>
        <v>4.3017305718034349</v>
      </c>
      <c r="L20261">
        <v>-0.16092842695702522</v>
      </c>
      <c r="M20261">
        <f t="shared" ca="1" si="316"/>
        <v>3.6094598376901632</v>
      </c>
    </row>
    <row r="20262" spans="1:13" x14ac:dyDescent="0.25">
      <c r="A20262" s="9"/>
      <c r="H20262" s="9"/>
      <c r="J20262">
        <v>10</v>
      </c>
      <c r="K20262">
        <f ca="1">SIMULATION!$D$3*SIMULATION!$D$17/$H20252/(SIMULATION!$D$17-$I20252)*(((EXP(-$I20252*$J20262))/(1-EXP(-SIMULATION!$D$4*$I20252)))-(EXP(-SIMULATION!$D$17*$J20262)/(1-EXP(-SIMULATION!$D$4*SIMULATION!$D$17))))</f>
        <v>4.232866785428226</v>
      </c>
      <c r="L20262">
        <v>0.24249954568023846</v>
      </c>
      <c r="M20262">
        <f t="shared" ca="1" si="316"/>
        <v>5.2593350578195421</v>
      </c>
    </row>
    <row r="20263" spans="1:13" x14ac:dyDescent="0.25">
      <c r="A20263" s="9"/>
      <c r="H20263" s="9"/>
      <c r="J20263">
        <v>11</v>
      </c>
      <c r="K20263">
        <f ca="1">SIMULATION!$D$3*SIMULATION!$D$17/$H20252/(SIMULATION!$D$17-$I20252)*(((EXP(-$I20252*$J20263))/(1-EXP(-SIMULATION!$D$4*$I20252)))-(EXP(-SIMULATION!$D$17*$J20263)/(1-EXP(-SIMULATION!$D$4*SIMULATION!$D$17))))</f>
        <v>4.1611169481148096</v>
      </c>
      <c r="L20263">
        <v>-0.42260089180060839</v>
      </c>
      <c r="M20263">
        <f t="shared" ca="1" si="316"/>
        <v>2.4026252149548655</v>
      </c>
    </row>
    <row r="20264" spans="1:13" x14ac:dyDescent="0.25">
      <c r="A20264" s="9"/>
      <c r="H20264" s="9"/>
      <c r="J20264">
        <v>12</v>
      </c>
      <c r="K20264">
        <f ca="1">SIMULATION!$D$3*SIMULATION!$D$17/$H20252/(SIMULATION!$D$17-$I20252)*(((EXP(-$I20252*$J20264))/(1-EXP(-SIMULATION!$D$4*$I20252)))-(EXP(-SIMULATION!$D$17*$J20264)/(1-EXP(-SIMULATION!$D$4*SIMULATION!$D$17))))</f>
        <v>4.0880344397833035</v>
      </c>
      <c r="L20264">
        <v>0.48049612022212823</v>
      </c>
      <c r="M20264">
        <f t="shared" ca="1" si="316"/>
        <v>6.0523191274336225</v>
      </c>
    </row>
    <row r="20265" spans="1:13" x14ac:dyDescent="0.25">
      <c r="A20265" s="9"/>
      <c r="H20265" s="9"/>
      <c r="J20265">
        <v>13</v>
      </c>
      <c r="K20265">
        <f ca="1">SIMULATION!$D$3*SIMULATION!$D$17/$H20252/(SIMULATION!$D$17-$I20252)*(((EXP(-$I20252*$J20265))/(1-EXP(-SIMULATION!$D$4*$I20252)))-(EXP(-SIMULATION!$D$17*$J20265)/(1-EXP(-SIMULATION!$D$4*SIMULATION!$D$17))))</f>
        <v>4.0146050349290752</v>
      </c>
      <c r="L20265">
        <v>0.18418719377223772</v>
      </c>
      <c r="M20265">
        <f t="shared" ca="1" si="316"/>
        <v>4.7540438704165577</v>
      </c>
    </row>
    <row r="20266" spans="1:13" x14ac:dyDescent="0.25">
      <c r="A20266" s="9"/>
      <c r="H20266" s="9"/>
      <c r="J20266">
        <v>14</v>
      </c>
      <c r="K20266">
        <f ca="1">SIMULATION!$D$3*SIMULATION!$D$17/$H20252/(SIMULATION!$D$17-$I20252)*(((EXP(-$I20252*$J20266))/(1-EXP(-SIMULATION!$D$4*$I20252)))-(EXP(-SIMULATION!$D$17*$J20266)/(1-EXP(-SIMULATION!$D$4*SIMULATION!$D$17))))</f>
        <v>3.9414509536223079</v>
      </c>
      <c r="L20266">
        <v>9.2901693373655822E-2</v>
      </c>
      <c r="M20266">
        <f t="shared" ca="1" si="316"/>
        <v>4.3076184215630304</v>
      </c>
    </row>
    <row r="20267" spans="1:13" x14ac:dyDescent="0.25">
      <c r="A20267" s="9"/>
      <c r="H20267" s="9"/>
      <c r="J20267">
        <v>15</v>
      </c>
      <c r="K20267">
        <f ca="1">SIMULATION!$D$3*SIMULATION!$D$17/$H20252/(SIMULATION!$D$17-$I20252)*(((EXP(-$I20252*$J20267))/(1-EXP(-SIMULATION!$D$4*$I20252)))-(EXP(-SIMULATION!$D$17*$J20267)/(1-EXP(-SIMULATION!$D$4*SIMULATION!$D$17))))</f>
        <v>3.8689616189571994</v>
      </c>
      <c r="L20267">
        <v>-0.26522394160624402</v>
      </c>
      <c r="M20267">
        <f t="shared" ca="1" si="316"/>
        <v>2.8428203684540958</v>
      </c>
    </row>
    <row r="20268" spans="1:13" x14ac:dyDescent="0.25">
      <c r="A20268" s="9"/>
      <c r="H20268" s="9"/>
      <c r="J20268">
        <v>16</v>
      </c>
      <c r="K20268">
        <f ca="1">SIMULATION!$D$3*SIMULATION!$D$17/$H20252/(SIMULATION!$D$17-$I20252)*(((EXP(-$I20252*$J20268))/(1-EXP(-SIMULATION!$D$4*$I20252)))-(EXP(-SIMULATION!$D$17*$J20268)/(1-EXP(-SIMULATION!$D$4*SIMULATION!$D$17))))</f>
        <v>3.7973774462781607</v>
      </c>
      <c r="L20268">
        <v>-0.2473930884583169</v>
      </c>
      <c r="M20268">
        <f t="shared" ca="1" si="316"/>
        <v>2.85793251180145</v>
      </c>
    </row>
    <row r="20269" spans="1:13" x14ac:dyDescent="0.25">
      <c r="A20269" s="9"/>
      <c r="H20269" s="9"/>
      <c r="J20269">
        <v>17</v>
      </c>
      <c r="K20269">
        <f ca="1">SIMULATION!$D$3*SIMULATION!$D$17/$H20252/(SIMULATION!$D$17-$I20252)*(((EXP(-$I20252*$J20269))/(1-EXP(-SIMULATION!$D$4*$I20252)))-(EXP(-SIMULATION!$D$17*$J20269)/(1-EXP(-SIMULATION!$D$4*SIMULATION!$D$17))))</f>
        <v>3.7268435340906332</v>
      </c>
      <c r="L20269">
        <v>0.14335009657894909</v>
      </c>
      <c r="M20269">
        <f t="shared" ca="1" si="316"/>
        <v>4.2610869146371577</v>
      </c>
    </row>
    <row r="20270" spans="1:13" x14ac:dyDescent="0.25">
      <c r="A20270" s="9"/>
      <c r="H20270" s="9"/>
      <c r="J20270">
        <v>18</v>
      </c>
      <c r="K20270">
        <f ca="1">SIMULATION!$D$3*SIMULATION!$D$17/$H20252/(SIMULATION!$D$17-$I20252)*(((EXP(-$I20252*$J20270))/(1-EXP(-SIMULATION!$D$4*$I20252)))-(EXP(-SIMULATION!$D$17*$J20270)/(1-EXP(-SIMULATION!$D$4*SIMULATION!$D$17))))</f>
        <v>3.6574440673017428</v>
      </c>
      <c r="L20270">
        <v>-0.28335710357870414</v>
      </c>
      <c r="M20270">
        <f t="shared" ca="1" si="316"/>
        <v>2.6210813098900059</v>
      </c>
    </row>
    <row r="20271" spans="1:13" x14ac:dyDescent="0.25">
      <c r="A20271" s="9"/>
      <c r="H20271" s="9"/>
      <c r="J20271">
        <v>19</v>
      </c>
      <c r="K20271">
        <f ca="1">SIMULATION!$D$3*SIMULATION!$D$17/$H20252/(SIMULATION!$D$17-$I20252)*(((EXP(-$I20252*$J20271))/(1-EXP(-SIMULATION!$D$4*$I20252)))-(EXP(-SIMULATION!$D$17*$J20271)/(1-EXP(-SIMULATION!$D$4*SIMULATION!$D$17))))</f>
        <v>3.5892243605135246</v>
      </c>
      <c r="L20271">
        <v>0.18083380397894597</v>
      </c>
      <c r="M20271">
        <f t="shared" ca="1" si="316"/>
        <v>4.2382774549590847</v>
      </c>
    </row>
    <row r="20272" spans="1:13" x14ac:dyDescent="0.25">
      <c r="A20272" s="9"/>
      <c r="H20272" s="9"/>
      <c r="J20272">
        <v>20</v>
      </c>
      <c r="K20272">
        <f ca="1">SIMULATION!$D$3*SIMULATION!$D$17/$H20252/(SIMULATION!$D$17-$I20252)*(((EXP(-$I20252*$J20272))/(1-EXP(-SIMULATION!$D$4*$I20252)))-(EXP(-SIMULATION!$D$17*$J20272)/(1-EXP(-SIMULATION!$D$4*SIMULATION!$D$17))))</f>
        <v>3.5222049808205025</v>
      </c>
      <c r="L20272">
        <v>-0.14619393468075637</v>
      </c>
      <c r="M20272">
        <f t="shared" ca="1" si="316"/>
        <v>3.0072799759221951</v>
      </c>
    </row>
    <row r="20273" spans="1:13" x14ac:dyDescent="0.25">
      <c r="A20273" s="9"/>
      <c r="H20273" s="9"/>
      <c r="J20273">
        <v>21</v>
      </c>
      <c r="K20273">
        <f ca="1">SIMULATION!$D$3*SIMULATION!$D$17/$H20252/(SIMULATION!$D$17-$I20252)*(((EXP(-$I20252*$J20273))/(1-EXP(-SIMULATION!$D$4*$I20252)))-(EXP(-SIMULATION!$D$17*$J20273)/(1-EXP(-SIMULATION!$D$4*SIMULATION!$D$17))))</f>
        <v>3.4563907950190114</v>
      </c>
      <c r="L20273">
        <v>-0.38212474647515865</v>
      </c>
      <c r="M20273">
        <f t="shared" ca="1" si="316"/>
        <v>2.1356183387532992</v>
      </c>
    </row>
    <row r="20274" spans="1:13" x14ac:dyDescent="0.25">
      <c r="A20274" s="9"/>
      <c r="H20274" s="9"/>
      <c r="J20274">
        <v>22</v>
      </c>
      <c r="K20274">
        <f ca="1">SIMULATION!$D$3*SIMULATION!$D$17/$H20252/(SIMULATION!$D$17-$I20252)*(((EXP(-$I20252*$J20274))/(1-EXP(-SIMULATION!$D$4*$I20252)))-(EXP(-SIMULATION!$D$17*$J20274)/(1-EXP(-SIMULATION!$D$4*SIMULATION!$D$17))))</f>
        <v>3.3917767643128984</v>
      </c>
      <c r="L20274">
        <v>-0.39161385765946405</v>
      </c>
      <c r="M20274">
        <f t="shared" ca="1" si="316"/>
        <v>2.0635099813205895</v>
      </c>
    </row>
    <row r="20275" spans="1:13" x14ac:dyDescent="0.25">
      <c r="A20275" s="9"/>
      <c r="H20275" s="9"/>
      <c r="J20275">
        <v>23</v>
      </c>
      <c r="K20275">
        <f ca="1">SIMULATION!$D$3*SIMULATION!$D$17/$H20252/(SIMULATION!$D$17-$I20252)*(((EXP(-$I20252*$J20275))/(1-EXP(-SIMULATION!$D$4*$I20252)))-(EXP(-SIMULATION!$D$17*$J20275)/(1-EXP(-SIMULATION!$D$4*SIMULATION!$D$17))))</f>
        <v>3.3283516547914176</v>
      </c>
      <c r="L20275">
        <v>0.57700814006992929</v>
      </c>
      <c r="M20275">
        <f t="shared" ca="1" si="316"/>
        <v>5.2488376526212841</v>
      </c>
    </row>
    <row r="20276" spans="1:13" x14ac:dyDescent="0.25">
      <c r="A20276" s="9"/>
      <c r="H20276" s="9"/>
      <c r="J20276">
        <v>24</v>
      </c>
      <c r="K20276">
        <f ca="1">SIMULATION!$D$3*SIMULATION!$D$17/$H20252/(SIMULATION!$D$17-$I20252)*(((EXP(-$I20252*$J20276))/(1-EXP(-SIMULATION!$D$4*$I20252)))-(EXP(-SIMULATION!$D$17*$J20276)/(1-EXP(-SIMULATION!$D$4*SIMULATION!$D$17))))</f>
        <v>3.266100412337821</v>
      </c>
      <c r="L20276">
        <v>0.22229908167777629</v>
      </c>
      <c r="M20276">
        <f t="shared" ca="1" si="316"/>
        <v>3.9921515346679253</v>
      </c>
    </row>
    <row r="20277" spans="1:13" x14ac:dyDescent="0.25">
      <c r="A20277" s="9">
        <v>812</v>
      </c>
      <c r="B20277" s="2">
        <f ca="1">NORMINV(RAND(),SIMULATION!D7,SIMULATION!D8)</f>
        <v>62.035362132369229</v>
      </c>
      <c r="C20277" s="2">
        <v>2</v>
      </c>
      <c r="D20277" s="2">
        <f ca="1">SIMULATION!$D$11*(1+(SIMULATION!$D$12*LN(1+$C20277)))*(1+(SIMULATION!$D$13*(($B20277/63.5)-1)))</f>
        <v>10.129294729688935</v>
      </c>
      <c r="E20277" s="2">
        <v>0.34904754177545916</v>
      </c>
      <c r="F20277" s="2">
        <f ca="1">D20277*(1+E20277)</f>
        <v>13.664900155005972</v>
      </c>
      <c r="G20277" s="2">
        <v>-3.1026210575097867E-2</v>
      </c>
      <c r="H20277" s="9">
        <f>SIMULATION!$D$15*EXP($G$20277)</f>
        <v>214.01194016042865</v>
      </c>
      <c r="I20277" s="2">
        <f ca="1">$F20277/$H20277</f>
        <v>6.3851111039703784E-2</v>
      </c>
      <c r="J20277">
        <v>0</v>
      </c>
      <c r="K20277">
        <f ca="1">SIMULATION!$D$3*SIMULATION!$D$17/$H20277/(SIMULATION!$D$17-$I20277)*(((EXP(-$I20277*$J20277))/(1-EXP(-SIMULATION!$D$4*$I20277)))-(EXP(-SIMULATION!$D$17*$J20277)/(1-EXP(-SIMULATION!$D$4*SIMULATION!$D$17))))</f>
        <v>0.82664545499553244</v>
      </c>
      <c r="L20277">
        <v>-0.19451549235080856</v>
      </c>
      <c r="M20277">
        <f t="shared" ca="1" si="316"/>
        <v>0.66585010731751826</v>
      </c>
    </row>
    <row r="20278" spans="1:13" x14ac:dyDescent="0.25">
      <c r="A20278" s="9"/>
      <c r="H20278" s="9"/>
      <c r="J20278">
        <v>1</v>
      </c>
      <c r="K20278">
        <f ca="1">SIMULATION!$D$3*SIMULATION!$D$17/$H20277/(SIMULATION!$D$17-$I20277)*(((EXP(-$I20277*$J20278))/(1-EXP(-SIMULATION!$D$4*$I20277)))-(EXP(-SIMULATION!$D$17*$J20278)/(1-EXP(-SIMULATION!$D$4*SIMULATION!$D$17))))</f>
        <v>1.66763600266683</v>
      </c>
      <c r="L20278">
        <v>0.46269941059817066</v>
      </c>
      <c r="M20278">
        <f t="shared" ca="1" si="316"/>
        <v>2.4392501981930619</v>
      </c>
    </row>
    <row r="20279" spans="1:13" x14ac:dyDescent="0.25">
      <c r="A20279" s="9"/>
      <c r="H20279" s="9"/>
      <c r="J20279">
        <v>2</v>
      </c>
      <c r="K20279">
        <f ca="1">SIMULATION!$D$3*SIMULATION!$D$17/$H20277/(SIMULATION!$D$17-$I20277)*(((EXP(-$I20277*$J20279))/(1-EXP(-SIMULATION!$D$4*$I20277)))-(EXP(-SIMULATION!$D$17*$J20279)/(1-EXP(-SIMULATION!$D$4*SIMULATION!$D$17))))</f>
        <v>2.1361778853540909</v>
      </c>
      <c r="L20279">
        <v>4.2120360993010537E-2</v>
      </c>
      <c r="M20279">
        <f t="shared" ca="1" si="316"/>
        <v>2.2261544690304911</v>
      </c>
    </row>
    <row r="20280" spans="1:13" x14ac:dyDescent="0.25">
      <c r="A20280" s="9"/>
      <c r="H20280" s="9"/>
      <c r="J20280">
        <v>3</v>
      </c>
      <c r="K20280">
        <f ca="1">SIMULATION!$D$3*SIMULATION!$D$17/$H20277/(SIMULATION!$D$17-$I20277)*(((EXP(-$I20277*$J20280))/(1-EXP(-SIMULATION!$D$4*$I20277)))-(EXP(-SIMULATION!$D$17*$J20280)/(1-EXP(-SIMULATION!$D$4*SIMULATION!$D$17))))</f>
        <v>2.3703993265330192</v>
      </c>
      <c r="L20280">
        <v>0.13240784354614873</v>
      </c>
      <c r="M20280">
        <f t="shared" ca="1" si="316"/>
        <v>2.6842587897024992</v>
      </c>
    </row>
    <row r="20281" spans="1:13" x14ac:dyDescent="0.25">
      <c r="A20281" s="9"/>
      <c r="H20281" s="9"/>
      <c r="J20281">
        <v>4</v>
      </c>
      <c r="K20281">
        <f ca="1">SIMULATION!$D$3*SIMULATION!$D$17/$H20277/(SIMULATION!$D$17-$I20277)*(((EXP(-$I20277*$J20281))/(1-EXP(-SIMULATION!$D$4*$I20277)))-(EXP(-SIMULATION!$D$17*$J20281)/(1-EXP(-SIMULATION!$D$4*SIMULATION!$D$17))))</f>
        <v>2.4585469451715154</v>
      </c>
      <c r="L20281">
        <v>0.37526060220605867</v>
      </c>
      <c r="M20281">
        <f t="shared" ca="1" si="316"/>
        <v>3.3811427523684445</v>
      </c>
    </row>
    <row r="20282" spans="1:13" x14ac:dyDescent="0.25">
      <c r="A20282" s="9"/>
      <c r="H20282" s="9"/>
      <c r="J20282">
        <v>5</v>
      </c>
      <c r="K20282">
        <f ca="1">SIMULATION!$D$3*SIMULATION!$D$17/$H20277/(SIMULATION!$D$17-$I20277)*(((EXP(-$I20277*$J20282))/(1-EXP(-SIMULATION!$D$4*$I20277)))-(EXP(-SIMULATION!$D$17*$J20282)/(1-EXP(-SIMULATION!$D$4*SIMULATION!$D$17))))</f>
        <v>2.4569186747723415</v>
      </c>
      <c r="L20282">
        <v>-0.33274018289193458</v>
      </c>
      <c r="M20282">
        <f t="shared" ca="1" si="316"/>
        <v>1.6394031055779832</v>
      </c>
    </row>
    <row r="20283" spans="1:13" x14ac:dyDescent="0.25">
      <c r="A20283" s="9"/>
      <c r="H20283" s="9"/>
      <c r="J20283">
        <v>6</v>
      </c>
      <c r="K20283">
        <f ca="1">SIMULATION!$D$3*SIMULATION!$D$17/$H20277/(SIMULATION!$D$17-$I20277)*(((EXP(-$I20277*$J20283))/(1-EXP(-SIMULATION!$D$4*$I20277)))-(EXP(-SIMULATION!$D$17*$J20283)/(1-EXP(-SIMULATION!$D$4*SIMULATION!$D$17))))</f>
        <v>2.401354582872504</v>
      </c>
      <c r="L20283">
        <v>0.2226201049099982</v>
      </c>
      <c r="M20283">
        <f t="shared" ca="1" si="316"/>
        <v>2.935944392037686</v>
      </c>
    </row>
    <row r="20284" spans="1:13" x14ac:dyDescent="0.25">
      <c r="A20284" s="9"/>
      <c r="H20284" s="9"/>
      <c r="J20284">
        <v>7</v>
      </c>
      <c r="K20284">
        <f ca="1">SIMULATION!$D$3*SIMULATION!$D$17/$H20277/(SIMULATION!$D$17-$I20277)*(((EXP(-$I20277*$J20284))/(1-EXP(-SIMULATION!$D$4*$I20277)))-(EXP(-SIMULATION!$D$17*$J20284)/(1-EXP(-SIMULATION!$D$4*SIMULATION!$D$17))))</f>
        <v>2.3145995005001403</v>
      </c>
      <c r="L20284">
        <v>-0.33089164466238258</v>
      </c>
      <c r="M20284">
        <f t="shared" ca="1" si="316"/>
        <v>1.5487178650449196</v>
      </c>
    </row>
    <row r="20285" spans="1:13" x14ac:dyDescent="0.25">
      <c r="A20285" s="9"/>
      <c r="H20285" s="9"/>
      <c r="J20285">
        <v>8</v>
      </c>
      <c r="K20285">
        <f ca="1">SIMULATION!$D$3*SIMULATION!$D$17/$H20277/(SIMULATION!$D$17-$I20277)*(((EXP(-$I20277*$J20285))/(1-EXP(-SIMULATION!$D$4*$I20277)))-(EXP(-SIMULATION!$D$17*$J20285)/(1-EXP(-SIMULATION!$D$4*SIMULATION!$D$17))))</f>
        <v>2.2110202670273149</v>
      </c>
      <c r="L20285">
        <v>9.8090142686189409E-3</v>
      </c>
      <c r="M20285">
        <f t="shared" ca="1" si="316"/>
        <v>2.2327081963747912</v>
      </c>
    </row>
    <row r="20286" spans="1:13" x14ac:dyDescent="0.25">
      <c r="A20286" s="9"/>
      <c r="H20286" s="9"/>
      <c r="J20286">
        <v>9</v>
      </c>
      <c r="K20286">
        <f ca="1">SIMULATION!$D$3*SIMULATION!$D$17/$H20277/(SIMULATION!$D$17-$I20277)*(((EXP(-$I20277*$J20286))/(1-EXP(-SIMULATION!$D$4*$I20277)))-(EXP(-SIMULATION!$D$17*$J20286)/(1-EXP(-SIMULATION!$D$4*SIMULATION!$D$17))))</f>
        <v>2.0996278044418708</v>
      </c>
      <c r="L20286">
        <v>0.33163008472548255</v>
      </c>
      <c r="M20286">
        <f t="shared" ca="1" si="316"/>
        <v>2.7959275511209074</v>
      </c>
    </row>
    <row r="20287" spans="1:13" x14ac:dyDescent="0.25">
      <c r="A20287" s="9"/>
      <c r="H20287" s="9"/>
      <c r="J20287">
        <v>10</v>
      </c>
      <c r="K20287">
        <f ca="1">SIMULATION!$D$3*SIMULATION!$D$17/$H20277/(SIMULATION!$D$17-$I20277)*(((EXP(-$I20277*$J20287))/(1-EXP(-SIMULATION!$D$4*$I20277)))-(EXP(-SIMULATION!$D$17*$J20287)/(1-EXP(-SIMULATION!$D$4*SIMULATION!$D$17))))</f>
        <v>1.9860129377821569</v>
      </c>
      <c r="L20287">
        <v>-0.84733071669032622</v>
      </c>
      <c r="M20287">
        <f t="shared" ca="1" si="316"/>
        <v>0.30320317185494161</v>
      </c>
    </row>
    <row r="20288" spans="1:13" x14ac:dyDescent="0.25">
      <c r="A20288" s="9"/>
      <c r="H20288" s="9"/>
      <c r="J20288">
        <v>11</v>
      </c>
      <c r="K20288">
        <f ca="1">SIMULATION!$D$3*SIMULATION!$D$17/$H20277/(SIMULATION!$D$17-$I20277)*(((EXP(-$I20277*$J20288))/(1-EXP(-SIMULATION!$D$4*$I20277)))-(EXP(-SIMULATION!$D$17*$J20288)/(1-EXP(-SIMULATION!$D$4*SIMULATION!$D$17))))</f>
        <v>1.8735861671111416</v>
      </c>
      <c r="L20288">
        <v>-0.28184343385251531</v>
      </c>
      <c r="M20288">
        <f t="shared" ca="1" si="316"/>
        <v>1.3455282081539648</v>
      </c>
    </row>
    <row r="20289" spans="1:13" x14ac:dyDescent="0.25">
      <c r="A20289" s="9"/>
      <c r="H20289" s="9"/>
      <c r="J20289">
        <v>12</v>
      </c>
      <c r="K20289">
        <f ca="1">SIMULATION!$D$3*SIMULATION!$D$17/$H20277/(SIMULATION!$D$17-$I20277)*(((EXP(-$I20277*$J20289))/(1-EXP(-SIMULATION!$D$4*$I20277)))-(EXP(-SIMULATION!$D$17*$J20289)/(1-EXP(-SIMULATION!$D$4*SIMULATION!$D$17))))</f>
        <v>1.7643714410541229</v>
      </c>
      <c r="L20289">
        <v>9.7923738506247665E-2</v>
      </c>
      <c r="M20289">
        <f t="shared" ca="1" si="316"/>
        <v>1.9371452886757983</v>
      </c>
    </row>
    <row r="20290" spans="1:13" x14ac:dyDescent="0.25">
      <c r="A20290" s="9"/>
      <c r="H20290" s="9"/>
      <c r="J20290">
        <v>13</v>
      </c>
      <c r="K20290">
        <f ca="1">SIMULATION!$D$3*SIMULATION!$D$17/$H20277/(SIMULATION!$D$17-$I20277)*(((EXP(-$I20277*$J20290))/(1-EXP(-SIMULATION!$D$4*$I20277)))-(EXP(-SIMULATION!$D$17*$J20290)/(1-EXP(-SIMULATION!$D$4*SIMULATION!$D$17))))</f>
        <v>1.6595141671609777</v>
      </c>
      <c r="L20290">
        <v>-0.47259385450590163</v>
      </c>
      <c r="M20290">
        <f t="shared" ca="1" si="316"/>
        <v>0.8752379702952201</v>
      </c>
    </row>
    <row r="20291" spans="1:13" x14ac:dyDescent="0.25">
      <c r="A20291" s="9"/>
      <c r="H20291" s="9"/>
      <c r="J20291">
        <v>14</v>
      </c>
      <c r="K20291">
        <f ca="1">SIMULATION!$D$3*SIMULATION!$D$17/$H20277/(SIMULATION!$D$17-$I20277)*(((EXP(-$I20277*$J20291))/(1-EXP(-SIMULATION!$D$4*$I20277)))-(EXP(-SIMULATION!$D$17*$J20291)/(1-EXP(-SIMULATION!$D$4*SIMULATION!$D$17))))</f>
        <v>1.5596061390504568</v>
      </c>
      <c r="L20291">
        <v>-0.2481679968146504</v>
      </c>
      <c r="M20291">
        <f t="shared" ref="M20291:M20354" ca="1" si="317">$K20291*(1+$L20291)</f>
        <v>1.1725618077024738</v>
      </c>
    </row>
    <row r="20292" spans="1:13" x14ac:dyDescent="0.25">
      <c r="A20292" s="9"/>
      <c r="H20292" s="9"/>
      <c r="J20292">
        <v>15</v>
      </c>
      <c r="K20292">
        <f ca="1">SIMULATION!$D$3*SIMULATION!$D$17/$H20277/(SIMULATION!$D$17-$I20277)*(((EXP(-$I20277*$J20292))/(1-EXP(-SIMULATION!$D$4*$I20277)))-(EXP(-SIMULATION!$D$17*$J20292)/(1-EXP(-SIMULATION!$D$4*SIMULATION!$D$17))))</f>
        <v>1.4648931776245917</v>
      </c>
      <c r="L20292">
        <v>0.33522199932815727</v>
      </c>
      <c r="M20292">
        <f t="shared" ca="1" si="317"/>
        <v>1.9559575974300849</v>
      </c>
    </row>
    <row r="20293" spans="1:13" x14ac:dyDescent="0.25">
      <c r="A20293" s="9"/>
      <c r="H20293" s="9"/>
      <c r="J20293">
        <v>16</v>
      </c>
      <c r="K20293">
        <f ca="1">SIMULATION!$D$3*SIMULATION!$D$17/$H20277/(SIMULATION!$D$17-$I20277)*(((EXP(-$I20277*$J20293))/(1-EXP(-SIMULATION!$D$4*$I20277)))-(EXP(-SIMULATION!$D$17*$J20293)/(1-EXP(-SIMULATION!$D$4*SIMULATION!$D$17))))</f>
        <v>1.3754076484873163</v>
      </c>
      <c r="L20293">
        <v>0.26704793266622617</v>
      </c>
      <c r="M20293">
        <f t="shared" ca="1" si="317"/>
        <v>1.7427074175891699</v>
      </c>
    </row>
    <row r="20294" spans="1:13" x14ac:dyDescent="0.25">
      <c r="A20294" s="9"/>
      <c r="H20294" s="9"/>
      <c r="J20294">
        <v>17</v>
      </c>
      <c r="K20294">
        <f ca="1">SIMULATION!$D$3*SIMULATION!$D$17/$H20277/(SIMULATION!$D$17-$I20277)*(((EXP(-$I20277*$J20294))/(1-EXP(-SIMULATION!$D$4*$I20277)))-(EXP(-SIMULATION!$D$17*$J20294)/(1-EXP(-SIMULATION!$D$4*SIMULATION!$D$17))))</f>
        <v>1.2910528718672927</v>
      </c>
      <c r="L20294">
        <v>6.5236542415570524E-3</v>
      </c>
      <c r="M20294">
        <f t="shared" ca="1" si="317"/>
        <v>1.299475254410924</v>
      </c>
    </row>
    <row r="20295" spans="1:13" x14ac:dyDescent="0.25">
      <c r="A20295" s="9"/>
      <c r="H20295" s="9"/>
      <c r="J20295">
        <v>18</v>
      </c>
      <c r="K20295">
        <f ca="1">SIMULATION!$D$3*SIMULATION!$D$17/$H20277/(SIMULATION!$D$17-$I20277)*(((EXP(-$I20277*$J20295))/(1-EXP(-SIMULATION!$D$4*$I20277)))-(EXP(-SIMULATION!$D$17*$J20295)/(1-EXP(-SIMULATION!$D$4*SIMULATION!$D$17))))</f>
        <v>1.2116567356639936</v>
      </c>
      <c r="L20295">
        <v>0.3265282366220314</v>
      </c>
      <c r="M20295">
        <f t="shared" ca="1" si="317"/>
        <v>1.6072968729515642</v>
      </c>
    </row>
    <row r="20296" spans="1:13" x14ac:dyDescent="0.25">
      <c r="A20296" s="9"/>
      <c r="H20296" s="9"/>
      <c r="J20296">
        <v>19</v>
      </c>
      <c r="K20296">
        <f ca="1">SIMULATION!$D$3*SIMULATION!$D$17/$H20277/(SIMULATION!$D$17-$I20277)*(((EXP(-$I20277*$J20296))/(1-EXP(-SIMULATION!$D$4*$I20277)))-(EXP(-SIMULATION!$D$17*$J20296)/(1-EXP(-SIMULATION!$D$4*SIMULATION!$D$17))))</f>
        <v>1.1370056027289226</v>
      </c>
      <c r="L20296">
        <v>0.18852334454142836</v>
      </c>
      <c r="M20296">
        <f t="shared" ca="1" si="317"/>
        <v>1.3513577017177216</v>
      </c>
    </row>
    <row r="20297" spans="1:13" x14ac:dyDescent="0.25">
      <c r="A20297" s="9"/>
      <c r="H20297" s="9"/>
      <c r="J20297">
        <v>20</v>
      </c>
      <c r="K20297">
        <f ca="1">SIMULATION!$D$3*SIMULATION!$D$17/$H20277/(SIMULATION!$D$17-$I20277)*(((EXP(-$I20277*$J20297))/(1-EXP(-SIMULATION!$D$4*$I20277)))-(EXP(-SIMULATION!$D$17*$J20297)/(1-EXP(-SIMULATION!$D$4*SIMULATION!$D$17))))</f>
        <v>1.0668656180034755</v>
      </c>
      <c r="L20297">
        <v>7.7840130735658875E-2</v>
      </c>
      <c r="M20297">
        <f t="shared" ca="1" si="317"/>
        <v>1.1499105771862455</v>
      </c>
    </row>
    <row r="20298" spans="1:13" x14ac:dyDescent="0.25">
      <c r="A20298" s="9"/>
      <c r="H20298" s="9"/>
      <c r="J20298">
        <v>21</v>
      </c>
      <c r="K20298">
        <f ca="1">SIMULATION!$D$3*SIMULATION!$D$17/$H20277/(SIMULATION!$D$17-$I20277)*(((EXP(-$I20277*$J20298))/(1-EXP(-SIMULATION!$D$4*$I20277)))-(EXP(-SIMULATION!$D$17*$J20298)/(1-EXP(-SIMULATION!$D$4*SIMULATION!$D$17))))</f>
        <v>1.0009959672492854</v>
      </c>
      <c r="L20298">
        <v>-0.13652693145429737</v>
      </c>
      <c r="M20298">
        <f t="shared" ca="1" si="317"/>
        <v>0.86433305944261407</v>
      </c>
    </row>
    <row r="20299" spans="1:13" x14ac:dyDescent="0.25">
      <c r="A20299" s="9"/>
      <c r="H20299" s="9"/>
      <c r="J20299">
        <v>22</v>
      </c>
      <c r="K20299">
        <f ca="1">SIMULATION!$D$3*SIMULATION!$D$17/$H20277/(SIMULATION!$D$17-$I20277)*(((EXP(-$I20277*$J20299))/(1-EXP(-SIMULATION!$D$4*$I20277)))-(EXP(-SIMULATION!$D$17*$J20299)/(1-EXP(-SIMULATION!$D$4*SIMULATION!$D$17))))</f>
        <v>0.93915700262130175</v>
      </c>
      <c r="L20299">
        <v>-0.1206569296736574</v>
      </c>
      <c r="M20299">
        <f t="shared" ca="1" si="317"/>
        <v>0.82584120220350044</v>
      </c>
    </row>
    <row r="20300" spans="1:13" x14ac:dyDescent="0.25">
      <c r="A20300" s="9"/>
      <c r="H20300" s="9"/>
      <c r="J20300">
        <v>23</v>
      </c>
      <c r="K20300">
        <f ca="1">SIMULATION!$D$3*SIMULATION!$D$17/$H20277/(SIMULATION!$D$17-$I20277)*(((EXP(-$I20277*$J20300))/(1-EXP(-SIMULATION!$D$4*$I20277)))-(EXP(-SIMULATION!$D$17*$J20300)/(1-EXP(-SIMULATION!$D$4*SIMULATION!$D$17))))</f>
        <v>0.88111510173389185</v>
      </c>
      <c r="L20300">
        <v>-0.34646177359711006</v>
      </c>
      <c r="M20300">
        <f t="shared" ca="1" si="317"/>
        <v>0.57584240084396965</v>
      </c>
    </row>
    <row r="20301" spans="1:13" x14ac:dyDescent="0.25">
      <c r="A20301" s="9"/>
      <c r="H20301" s="9"/>
      <c r="J20301">
        <v>24</v>
      </c>
      <c r="K20301">
        <f ca="1">SIMULATION!$D$3*SIMULATION!$D$17/$H20277/(SIMULATION!$D$17-$I20277)*(((EXP(-$I20277*$J20301))/(1-EXP(-SIMULATION!$D$4*$I20277)))-(EXP(-SIMULATION!$D$17*$J20301)/(1-EXP(-SIMULATION!$D$4*SIMULATION!$D$17))))</f>
        <v>0.82664545499553277</v>
      </c>
      <c r="L20301">
        <v>0.15646494383953843</v>
      </c>
      <c r="M20301">
        <f t="shared" ca="1" si="317"/>
        <v>0.95598648968661848</v>
      </c>
    </row>
    <row r="20302" spans="1:13" x14ac:dyDescent="0.25">
      <c r="A20302" s="9">
        <v>813</v>
      </c>
      <c r="B20302" s="2">
        <f ca="1">NORMINV(RAND(),SIMULATION!D7,SIMULATION!D8)</f>
        <v>65.517964253207253</v>
      </c>
      <c r="C20302" s="2">
        <v>2</v>
      </c>
      <c r="D20302" s="2">
        <f ca="1">SIMULATION!$D$11*(1+(SIMULATION!$D$12*LN(1+$C20302)))*(1+(SIMULATION!$D$13*(($B20302/63.5)-1)))</f>
        <v>10.387918813167371</v>
      </c>
      <c r="E20302" s="2">
        <v>-0.11891665553004525</v>
      </c>
      <c r="F20302" s="2">
        <f ca="1">D20302*(1+E20302)</f>
        <v>9.1526222499878696</v>
      </c>
      <c r="G20302" s="2">
        <v>3.649042790217872E-2</v>
      </c>
      <c r="H20302" s="9">
        <f>SIMULATION!$D$15*EXP($G$20302)</f>
        <v>228.96025901725656</v>
      </c>
      <c r="I20302" s="2">
        <f ca="1">$F20302/$H20302</f>
        <v>3.9974720020289824E-2</v>
      </c>
      <c r="J20302">
        <v>0</v>
      </c>
      <c r="K20302">
        <f ca="1">SIMULATION!$D$3*SIMULATION!$D$17/$H20302/(SIMULATION!$D$17-$I20302)*(((EXP(-$I20302*$J20302))/(1-EXP(-SIMULATION!$D$4*$I20302)))-(EXP(-SIMULATION!$D$17*$J20302)/(1-EXP(-SIMULATION!$D$4*SIMULATION!$D$17))))</f>
        <v>1.639110327960916</v>
      </c>
      <c r="L20302">
        <v>0.20963538282422012</v>
      </c>
      <c r="M20302">
        <f t="shared" ca="1" si="317"/>
        <v>1.9827258490541357</v>
      </c>
    </row>
    <row r="20303" spans="1:13" x14ac:dyDescent="0.25">
      <c r="A20303" s="9"/>
      <c r="H20303" s="9"/>
      <c r="J20303">
        <v>1</v>
      </c>
      <c r="K20303">
        <f ca="1">SIMULATION!$D$3*SIMULATION!$D$17/$H20302/(SIMULATION!$D$17-$I20302)*(((EXP(-$I20302*$J20303))/(1-EXP(-SIMULATION!$D$4*$I20302)))-(EXP(-SIMULATION!$D$17*$J20303)/(1-EXP(-SIMULATION!$D$4*SIMULATION!$D$17))))</f>
        <v>2.4194311587960824</v>
      </c>
      <c r="L20303">
        <v>0.28391183605668224</v>
      </c>
      <c r="M20303">
        <f t="shared" ca="1" si="317"/>
        <v>3.1063363013026248</v>
      </c>
    </row>
    <row r="20304" spans="1:13" x14ac:dyDescent="0.25">
      <c r="A20304" s="9"/>
      <c r="H20304" s="9"/>
      <c r="J20304">
        <v>2</v>
      </c>
      <c r="K20304">
        <f ca="1">SIMULATION!$D$3*SIMULATION!$D$17/$H20302/(SIMULATION!$D$17-$I20302)*(((EXP(-$I20302*$J20304))/(1-EXP(-SIMULATION!$D$4*$I20302)))-(EXP(-SIMULATION!$D$17*$J20304)/(1-EXP(-SIMULATION!$D$4*SIMULATION!$D$17))))</f>
        <v>2.865831745663495</v>
      </c>
      <c r="L20304">
        <v>-0.45563441694348633</v>
      </c>
      <c r="M20304">
        <f t="shared" ca="1" si="317"/>
        <v>1.5600601691699749</v>
      </c>
    </row>
    <row r="20305" spans="1:13" x14ac:dyDescent="0.25">
      <c r="A20305" s="9"/>
      <c r="H20305" s="9"/>
      <c r="J20305">
        <v>3</v>
      </c>
      <c r="K20305">
        <f ca="1">SIMULATION!$D$3*SIMULATION!$D$17/$H20302/(SIMULATION!$D$17-$I20302)*(((EXP(-$I20302*$J20305))/(1-EXP(-SIMULATION!$D$4*$I20302)))-(EXP(-SIMULATION!$D$17*$J20305)/(1-EXP(-SIMULATION!$D$4*SIMULATION!$D$17))))</f>
        <v>3.1003503968775101</v>
      </c>
      <c r="L20305">
        <v>9.5587232523977356E-2</v>
      </c>
      <c r="M20305">
        <f t="shared" ca="1" si="317"/>
        <v>3.3967043111696458</v>
      </c>
    </row>
    <row r="20306" spans="1:13" x14ac:dyDescent="0.25">
      <c r="A20306" s="9"/>
      <c r="H20306" s="9"/>
      <c r="J20306">
        <v>4</v>
      </c>
      <c r="K20306">
        <f ca="1">SIMULATION!$D$3*SIMULATION!$D$17/$H20302/(SIMULATION!$D$17-$I20302)*(((EXP(-$I20302*$J20306))/(1-EXP(-SIMULATION!$D$4*$I20302)))-(EXP(-SIMULATION!$D$17*$J20306)/(1-EXP(-SIMULATION!$D$4*SIMULATION!$D$17))))</f>
        <v>3.2011098431649243</v>
      </c>
      <c r="L20306">
        <v>0.85129417421655262</v>
      </c>
      <c r="M20306">
        <f t="shared" ca="1" si="317"/>
        <v>5.9261960036784869</v>
      </c>
    </row>
    <row r="20307" spans="1:13" x14ac:dyDescent="0.25">
      <c r="A20307" s="9"/>
      <c r="H20307" s="9"/>
      <c r="J20307">
        <v>5</v>
      </c>
      <c r="K20307">
        <f ca="1">SIMULATION!$D$3*SIMULATION!$D$17/$H20302/(SIMULATION!$D$17-$I20302)*(((EXP(-$I20302*$J20307))/(1-EXP(-SIMULATION!$D$4*$I20302)))-(EXP(-SIMULATION!$D$17*$J20307)/(1-EXP(-SIMULATION!$D$4*SIMULATION!$D$17))))</f>
        <v>3.2180938751975194</v>
      </c>
      <c r="L20307">
        <v>-1.5522993858300048E-2</v>
      </c>
      <c r="M20307">
        <f t="shared" ca="1" si="317"/>
        <v>3.1681394237373954</v>
      </c>
    </row>
    <row r="20308" spans="1:13" x14ac:dyDescent="0.25">
      <c r="A20308" s="9"/>
      <c r="H20308" s="9"/>
      <c r="J20308">
        <v>6</v>
      </c>
      <c r="K20308">
        <f ca="1">SIMULATION!$D$3*SIMULATION!$D$17/$H20302/(SIMULATION!$D$17-$I20302)*(((EXP(-$I20302*$J20308))/(1-EXP(-SIMULATION!$D$4*$I20302)))-(EXP(-SIMULATION!$D$17*$J20308)/(1-EXP(-SIMULATION!$D$4*SIMULATION!$D$17))))</f>
        <v>3.1832572694175605</v>
      </c>
      <c r="L20308">
        <v>1.6440437527726816E-2</v>
      </c>
      <c r="M20308">
        <f t="shared" ca="1" si="317"/>
        <v>3.2355914116901019</v>
      </c>
    </row>
    <row r="20309" spans="1:13" x14ac:dyDescent="0.25">
      <c r="A20309" s="9"/>
      <c r="H20309" s="9"/>
      <c r="J20309">
        <v>7</v>
      </c>
      <c r="K20309">
        <f ca="1">SIMULATION!$D$3*SIMULATION!$D$17/$H20302/(SIMULATION!$D$17-$I20302)*(((EXP(-$I20302*$J20309))/(1-EXP(-SIMULATION!$D$4*$I20302)))-(EXP(-SIMULATION!$D$17*$J20309)/(1-EXP(-SIMULATION!$D$4*SIMULATION!$D$17))))</f>
        <v>3.117004352393185</v>
      </c>
      <c r="L20309">
        <v>-8.640818993296244E-2</v>
      </c>
      <c r="M20309">
        <f t="shared" ca="1" si="317"/>
        <v>2.8476696482897244</v>
      </c>
    </row>
    <row r="20310" spans="1:13" x14ac:dyDescent="0.25">
      <c r="A20310" s="9"/>
      <c r="H20310" s="9"/>
      <c r="J20310">
        <v>8</v>
      </c>
      <c r="K20310">
        <f ca="1">SIMULATION!$D$3*SIMULATION!$D$17/$H20302/(SIMULATION!$D$17-$I20302)*(((EXP(-$I20302*$J20310))/(1-EXP(-SIMULATION!$D$4*$I20302)))-(EXP(-SIMULATION!$D$17*$J20310)/(1-EXP(-SIMULATION!$D$4*SIMULATION!$D$17))))</f>
        <v>3.0323405053515033</v>
      </c>
      <c r="L20310">
        <v>2.0309210981031715E-2</v>
      </c>
      <c r="M20310">
        <f t="shared" ca="1" si="317"/>
        <v>3.0939249484410154</v>
      </c>
    </row>
    <row r="20311" spans="1:13" x14ac:dyDescent="0.25">
      <c r="A20311" s="9"/>
      <c r="H20311" s="9"/>
      <c r="J20311">
        <v>9</v>
      </c>
      <c r="K20311">
        <f ca="1">SIMULATION!$D$3*SIMULATION!$D$17/$H20302/(SIMULATION!$D$17-$I20302)*(((EXP(-$I20302*$J20311))/(1-EXP(-SIMULATION!$D$4*$I20302)))-(EXP(-SIMULATION!$D$17*$J20311)/(1-EXP(-SIMULATION!$D$4*SIMULATION!$D$17))))</f>
        <v>2.9375324368619391</v>
      </c>
      <c r="L20311">
        <v>0.31557998011571431</v>
      </c>
      <c r="M20311">
        <f t="shared" ca="1" si="317"/>
        <v>3.8645588648760958</v>
      </c>
    </row>
    <row r="20312" spans="1:13" x14ac:dyDescent="0.25">
      <c r="A20312" s="9"/>
      <c r="H20312" s="9"/>
      <c r="J20312">
        <v>10</v>
      </c>
      <c r="K20312">
        <f ca="1">SIMULATION!$D$3*SIMULATION!$D$17/$H20302/(SIMULATION!$D$17-$I20302)*(((EXP(-$I20302*$J20312))/(1-EXP(-SIMULATION!$D$4*$I20302)))-(EXP(-SIMULATION!$D$17*$J20312)/(1-EXP(-SIMULATION!$D$4*SIMULATION!$D$17))))</f>
        <v>2.8378128423459072</v>
      </c>
      <c r="L20312">
        <v>8.5560531682828303E-2</v>
      </c>
      <c r="M20312">
        <f t="shared" ca="1" si="317"/>
        <v>3.0806176179533811</v>
      </c>
    </row>
    <row r="20313" spans="1:13" x14ac:dyDescent="0.25">
      <c r="A20313" s="9"/>
      <c r="H20313" s="9"/>
      <c r="J20313">
        <v>11</v>
      </c>
      <c r="K20313">
        <f ca="1">SIMULATION!$D$3*SIMULATION!$D$17/$H20302/(SIMULATION!$D$17-$I20302)*(((EXP(-$I20302*$J20313))/(1-EXP(-SIMULATION!$D$4*$I20302)))-(EXP(-SIMULATION!$D$17*$J20313)/(1-EXP(-SIMULATION!$D$4*SIMULATION!$D$17))))</f>
        <v>2.7364726876908434</v>
      </c>
      <c r="L20313">
        <v>-2.0400733486960265E-2</v>
      </c>
      <c r="M20313">
        <f t="shared" ca="1" si="317"/>
        <v>2.6806466376949167</v>
      </c>
    </row>
    <row r="20314" spans="1:13" x14ac:dyDescent="0.25">
      <c r="A20314" s="9"/>
      <c r="H20314" s="9"/>
      <c r="J20314">
        <v>12</v>
      </c>
      <c r="K20314">
        <f ca="1">SIMULATION!$D$3*SIMULATION!$D$17/$H20302/(SIMULATION!$D$17-$I20302)*(((EXP(-$I20302*$J20314))/(1-EXP(-SIMULATION!$D$4*$I20302)))-(EXP(-SIMULATION!$D$17*$J20314)/(1-EXP(-SIMULATION!$D$4*SIMULATION!$D$17))))</f>
        <v>2.6355610715832465</v>
      </c>
      <c r="L20314">
        <v>-0.11754381909320173</v>
      </c>
      <c r="M20314">
        <f t="shared" ca="1" si="317"/>
        <v>2.3257671577759802</v>
      </c>
    </row>
    <row r="20315" spans="1:13" x14ac:dyDescent="0.25">
      <c r="A20315" s="9"/>
      <c r="H20315" s="9"/>
      <c r="J20315">
        <v>13</v>
      </c>
      <c r="K20315">
        <f ca="1">SIMULATION!$D$3*SIMULATION!$D$17/$H20302/(SIMULATION!$D$17-$I20302)*(((EXP(-$I20302*$J20315))/(1-EXP(-SIMULATION!$D$4*$I20302)))-(EXP(-SIMULATION!$D$17*$J20315)/(1-EXP(-SIMULATION!$D$4*SIMULATION!$D$17))))</f>
        <v>2.5363336186583734</v>
      </c>
      <c r="L20315">
        <v>-3.5324987249121677E-2</v>
      </c>
      <c r="M20315">
        <f t="shared" ca="1" si="317"/>
        <v>2.4467376659197475</v>
      </c>
    </row>
    <row r="20316" spans="1:13" x14ac:dyDescent="0.25">
      <c r="A20316" s="9"/>
      <c r="H20316" s="9"/>
      <c r="J20316">
        <v>14</v>
      </c>
      <c r="K20316">
        <f ca="1">SIMULATION!$D$3*SIMULATION!$D$17/$H20302/(SIMULATION!$D$17-$I20302)*(((EXP(-$I20302*$J20316))/(1-EXP(-SIMULATION!$D$4*$I20302)))-(EXP(-SIMULATION!$D$17*$J20316)/(1-EXP(-SIMULATION!$D$4*SIMULATION!$D$17))))</f>
        <v>2.4395397288396867</v>
      </c>
      <c r="L20316">
        <v>-0.26032315343458468</v>
      </c>
      <c r="M20316">
        <f t="shared" ca="1" si="317"/>
        <v>1.8044710536991879</v>
      </c>
    </row>
    <row r="20317" spans="1:13" x14ac:dyDescent="0.25">
      <c r="A20317" s="9"/>
      <c r="H20317" s="9"/>
      <c r="J20317">
        <v>15</v>
      </c>
      <c r="K20317">
        <f ca="1">SIMULATION!$D$3*SIMULATION!$D$17/$H20302/(SIMULATION!$D$17-$I20302)*(((EXP(-$I20302*$J20317))/(1-EXP(-SIMULATION!$D$4*$I20302)))-(EXP(-SIMULATION!$D$17*$J20317)/(1-EXP(-SIMULATION!$D$4*SIMULATION!$D$17))))</f>
        <v>2.3456065654130476</v>
      </c>
      <c r="L20317">
        <v>-0.19274944211777953</v>
      </c>
      <c r="M20317">
        <f t="shared" ca="1" si="317"/>
        <v>1.8934922085018817</v>
      </c>
    </row>
    <row r="20318" spans="1:13" x14ac:dyDescent="0.25">
      <c r="A20318" s="9"/>
      <c r="H20318" s="9"/>
      <c r="J20318">
        <v>16</v>
      </c>
      <c r="K20318">
        <f ca="1">SIMULATION!$D$3*SIMULATION!$D$17/$H20302/(SIMULATION!$D$17-$I20302)*(((EXP(-$I20302*$J20318))/(1-EXP(-SIMULATION!$D$4*$I20302)))-(EXP(-SIMULATION!$D$17*$J20318)/(1-EXP(-SIMULATION!$D$4*SIMULATION!$D$17))))</f>
        <v>2.2547568742345505</v>
      </c>
      <c r="L20318">
        <v>-0.88381833810390176</v>
      </c>
      <c r="M20318">
        <f t="shared" ca="1" si="317"/>
        <v>0.26196140082022185</v>
      </c>
    </row>
    <row r="20319" spans="1:13" x14ac:dyDescent="0.25">
      <c r="A20319" s="9"/>
      <c r="H20319" s="9"/>
      <c r="J20319">
        <v>17</v>
      </c>
      <c r="K20319">
        <f ca="1">SIMULATION!$D$3*SIMULATION!$D$17/$H20302/(SIMULATION!$D$17-$I20302)*(((EXP(-$I20302*$J20319))/(1-EXP(-SIMULATION!$D$4*$I20302)))-(EXP(-SIMULATION!$D$17*$J20319)/(1-EXP(-SIMULATION!$D$4*SIMULATION!$D$17))))</f>
        <v>2.1670844036461387</v>
      </c>
      <c r="L20319">
        <v>0.19408061924264969</v>
      </c>
      <c r="M20319">
        <f t="shared" ca="1" si="317"/>
        <v>2.5876734866568696</v>
      </c>
    </row>
    <row r="20320" spans="1:13" x14ac:dyDescent="0.25">
      <c r="A20320" s="9"/>
      <c r="H20320" s="9"/>
      <c r="J20320">
        <v>18</v>
      </c>
      <c r="K20320">
        <f ca="1">SIMULATION!$D$3*SIMULATION!$D$17/$H20302/(SIMULATION!$D$17-$I20302)*(((EXP(-$I20302*$J20320))/(1-EXP(-SIMULATION!$D$4*$I20302)))-(EXP(-SIMULATION!$D$17*$J20320)/(1-EXP(-SIMULATION!$D$4*SIMULATION!$D$17))))</f>
        <v>2.08260215708887</v>
      </c>
      <c r="L20320">
        <v>4.6952339049083879E-2</v>
      </c>
      <c r="M20320">
        <f t="shared" ca="1" si="317"/>
        <v>2.1803851996728598</v>
      </c>
    </row>
    <row r="20321" spans="1:13" x14ac:dyDescent="0.25">
      <c r="A20321" s="9"/>
      <c r="H20321" s="9"/>
      <c r="J20321">
        <v>19</v>
      </c>
      <c r="K20321">
        <f ca="1">SIMULATION!$D$3*SIMULATION!$D$17/$H20302/(SIMULATION!$D$17-$I20302)*(((EXP(-$I20302*$J20321))/(1-EXP(-SIMULATION!$D$4*$I20302)))-(EXP(-SIMULATION!$D$17*$J20321)/(1-EXP(-SIMULATION!$D$4*SIMULATION!$D$17))))</f>
        <v>2.0012732393176007</v>
      </c>
      <c r="L20321">
        <v>-0.12341224428931054</v>
      </c>
      <c r="M20321">
        <f t="shared" ca="1" si="317"/>
        <v>1.7542916174172771</v>
      </c>
    </row>
    <row r="20322" spans="1:13" x14ac:dyDescent="0.25">
      <c r="A20322" s="9"/>
      <c r="H20322" s="9"/>
      <c r="J20322">
        <v>20</v>
      </c>
      <c r="K20322">
        <f ca="1">SIMULATION!$D$3*SIMULATION!$D$17/$H20302/(SIMULATION!$D$17-$I20302)*(((EXP(-$I20302*$J20322))/(1-EXP(-SIMULATION!$D$4*$I20302)))-(EXP(-SIMULATION!$D$17*$J20322)/(1-EXP(-SIMULATION!$D$4*SIMULATION!$D$17))))</f>
        <v>1.9230305511209251</v>
      </c>
      <c r="L20322">
        <v>-0.24867874511691909</v>
      </c>
      <c r="M20322">
        <f t="shared" ca="1" si="317"/>
        <v>1.4448137268466761</v>
      </c>
    </row>
    <row r="20323" spans="1:13" x14ac:dyDescent="0.25">
      <c r="A20323" s="9"/>
      <c r="H20323" s="9"/>
      <c r="J20323">
        <v>21</v>
      </c>
      <c r="K20323">
        <f ca="1">SIMULATION!$D$3*SIMULATION!$D$17/$H20302/(SIMULATION!$D$17-$I20302)*(((EXP(-$I20302*$J20323))/(1-EXP(-SIMULATION!$D$4*$I20302)))-(EXP(-SIMULATION!$D$17*$J20323)/(1-EXP(-SIMULATION!$D$4*SIMULATION!$D$17))))</f>
        <v>1.8477893407250874</v>
      </c>
      <c r="L20323">
        <v>-0.28802869568901124</v>
      </c>
      <c r="M20323">
        <f t="shared" ca="1" si="317"/>
        <v>1.3155729870079824</v>
      </c>
    </row>
    <row r="20324" spans="1:13" x14ac:dyDescent="0.25">
      <c r="A20324" s="9"/>
      <c r="H20324" s="9"/>
      <c r="J20324">
        <v>22</v>
      </c>
      <c r="K20324">
        <f ca="1">SIMULATION!$D$3*SIMULATION!$D$17/$H20302/(SIMULATION!$D$17-$I20302)*(((EXP(-$I20302*$J20324))/(1-EXP(-SIMULATION!$D$4*$I20302)))-(EXP(-SIMULATION!$D$17*$J20324)/(1-EXP(-SIMULATION!$D$4*SIMULATION!$D$17))))</f>
        <v>1.7754551803090808</v>
      </c>
      <c r="L20324">
        <v>0.2759093373233561</v>
      </c>
      <c r="M20324">
        <f t="shared" ca="1" si="317"/>
        <v>2.265319842555479</v>
      </c>
    </row>
    <row r="20325" spans="1:13" x14ac:dyDescent="0.25">
      <c r="A20325" s="9"/>
      <c r="H20325" s="9"/>
      <c r="J20325">
        <v>23</v>
      </c>
      <c r="K20325">
        <f ca="1">SIMULATION!$D$3*SIMULATION!$D$17/$H20302/(SIMULATION!$D$17-$I20302)*(((EXP(-$I20302*$J20325))/(1-EXP(-SIMULATION!$D$4*$I20302)))-(EXP(-SIMULATION!$D$17*$J20325)/(1-EXP(-SIMULATION!$D$4*SIMULATION!$D$17))))</f>
        <v>1.7059290134348102</v>
      </c>
      <c r="L20325">
        <v>-4.4389344577552038E-2</v>
      </c>
      <c r="M20325">
        <f t="shared" ca="1" si="317"/>
        <v>1.6302039426326089</v>
      </c>
    </row>
    <row r="20326" spans="1:13" x14ac:dyDescent="0.25">
      <c r="A20326" s="9"/>
      <c r="H20326" s="9"/>
      <c r="J20326">
        <v>24</v>
      </c>
      <c r="K20326">
        <f ca="1">SIMULATION!$D$3*SIMULATION!$D$17/$H20302/(SIMULATION!$D$17-$I20302)*(((EXP(-$I20302*$J20326))/(1-EXP(-SIMULATION!$D$4*$I20302)))-(EXP(-SIMULATION!$D$17*$J20326)/(1-EXP(-SIMULATION!$D$4*SIMULATION!$D$17))))</f>
        <v>1.639110327960916</v>
      </c>
      <c r="L20326">
        <v>-0.133503462849485</v>
      </c>
      <c r="M20326">
        <f t="shared" ca="1" si="317"/>
        <v>1.4202834231857788</v>
      </c>
    </row>
    <row r="20327" spans="1:13" x14ac:dyDescent="0.25">
      <c r="A20327" s="9">
        <v>814</v>
      </c>
      <c r="B20327" s="2">
        <f ca="1">NORMINV(RAND(),SIMULATION!D7,SIMULATION!D8)</f>
        <v>56.149541962573046</v>
      </c>
      <c r="C20327" s="2">
        <v>2</v>
      </c>
      <c r="D20327" s="2">
        <f ca="1">SIMULATION!$D$11*(1+(SIMULATION!$D$12*LN(1+$C20327)))*(1+(SIMULATION!$D$13*(($B20327/63.5)-1)))</f>
        <v>9.692203499018536</v>
      </c>
      <c r="E20327" s="2">
        <v>0.20651854351192378</v>
      </c>
      <c r="F20327" s="2">
        <f ca="1">D20327*(1+E20327)</f>
        <v>11.693823249057017</v>
      </c>
      <c r="G20327" s="2">
        <v>0.6721331025302002</v>
      </c>
      <c r="H20327" s="9">
        <f>SIMULATION!$D$15*EXP($G$20327)</f>
        <v>432.33083707576498</v>
      </c>
      <c r="I20327" s="2">
        <f ca="1">$F20327/$H20327</f>
        <v>2.7048320976020737E-2</v>
      </c>
      <c r="J20327">
        <v>0</v>
      </c>
      <c r="K20327">
        <f ca="1">SIMULATION!$D$3*SIMULATION!$D$17/$H20327/(SIMULATION!$D$17-$I20327)*(((EXP(-$I20327*$J20327))/(1-EXP(-SIMULATION!$D$4*$I20327)))-(EXP(-SIMULATION!$D$17*$J20327)/(1-EXP(-SIMULATION!$D$4*SIMULATION!$D$17))))</f>
        <v>1.4820315695871067</v>
      </c>
      <c r="L20327">
        <v>9.4572723888325452E-2</v>
      </c>
      <c r="M20327">
        <f t="shared" ca="1" si="317"/>
        <v>1.6221913320114496</v>
      </c>
    </row>
    <row r="20328" spans="1:13" x14ac:dyDescent="0.25">
      <c r="A20328" s="9"/>
      <c r="H20328" s="9"/>
      <c r="J20328">
        <v>1</v>
      </c>
      <c r="K20328">
        <f ca="1">SIMULATION!$D$3*SIMULATION!$D$17/$H20327/(SIMULATION!$D$17-$I20327)*(((EXP(-$I20327*$J20328))/(1-EXP(-SIMULATION!$D$4*$I20327)))-(EXP(-SIMULATION!$D$17*$J20328)/(1-EXP(-SIMULATION!$D$4*SIMULATION!$D$17))))</f>
        <v>1.8928518124196989</v>
      </c>
      <c r="L20328">
        <v>0.79956163200856833</v>
      </c>
      <c r="M20328">
        <f t="shared" ca="1" si="317"/>
        <v>3.4063034967083698</v>
      </c>
    </row>
    <row r="20329" spans="1:13" x14ac:dyDescent="0.25">
      <c r="A20329" s="9"/>
      <c r="H20329" s="9"/>
      <c r="J20329">
        <v>2</v>
      </c>
      <c r="K20329">
        <f ca="1">SIMULATION!$D$3*SIMULATION!$D$17/$H20327/(SIMULATION!$D$17-$I20327)*(((EXP(-$I20327*$J20329))/(1-EXP(-SIMULATION!$D$4*$I20327)))-(EXP(-SIMULATION!$D$17*$J20329)/(1-EXP(-SIMULATION!$D$4*SIMULATION!$D$17))))</f>
        <v>2.1309472268202856</v>
      </c>
      <c r="L20329">
        <v>-9.1361766515570986E-2</v>
      </c>
      <c r="M20329">
        <f t="shared" ca="1" si="317"/>
        <v>1.9362601238265271</v>
      </c>
    </row>
    <row r="20330" spans="1:13" x14ac:dyDescent="0.25">
      <c r="A20330" s="9"/>
      <c r="H20330" s="9"/>
      <c r="J20330">
        <v>3</v>
      </c>
      <c r="K20330">
        <f ca="1">SIMULATION!$D$3*SIMULATION!$D$17/$H20327/(SIMULATION!$D$17-$I20327)*(((EXP(-$I20327*$J20330))/(1-EXP(-SIMULATION!$D$4*$I20327)))-(EXP(-SIMULATION!$D$17*$J20330)/(1-EXP(-SIMULATION!$D$4*SIMULATION!$D$17))))</f>
        <v>2.2590280106230223</v>
      </c>
      <c r="L20330">
        <v>3.533781367731622E-2</v>
      </c>
      <c r="M20330">
        <f t="shared" ca="1" si="317"/>
        <v>2.3388571215542568</v>
      </c>
    </row>
    <row r="20331" spans="1:13" x14ac:dyDescent="0.25">
      <c r="A20331" s="9"/>
      <c r="H20331" s="9"/>
      <c r="J20331">
        <v>4</v>
      </c>
      <c r="K20331">
        <f ca="1">SIMULATION!$D$3*SIMULATION!$D$17/$H20327/(SIMULATION!$D$17-$I20327)*(((EXP(-$I20327*$J20331))/(1-EXP(-SIMULATION!$D$4*$I20327)))-(EXP(-SIMULATION!$D$17*$J20331)/(1-EXP(-SIMULATION!$D$4*SIMULATION!$D$17))))</f>
        <v>2.3172624579093002</v>
      </c>
      <c r="L20331">
        <v>-0.43952028657847009</v>
      </c>
      <c r="M20331">
        <f t="shared" ca="1" si="317"/>
        <v>1.2987785983314746</v>
      </c>
    </row>
    <row r="20332" spans="1:13" x14ac:dyDescent="0.25">
      <c r="A20332" s="9"/>
      <c r="H20332" s="9"/>
      <c r="J20332">
        <v>5</v>
      </c>
      <c r="K20332">
        <f ca="1">SIMULATION!$D$3*SIMULATION!$D$17/$H20327/(SIMULATION!$D$17-$I20327)*(((EXP(-$I20327*$J20332))/(1-EXP(-SIMULATION!$D$4*$I20327)))-(EXP(-SIMULATION!$D$17*$J20332)/(1-EXP(-SIMULATION!$D$4*SIMULATION!$D$17))))</f>
        <v>2.331373941898403</v>
      </c>
      <c r="L20332">
        <v>6.1770675663785704E-2</v>
      </c>
      <c r="M20332">
        <f t="shared" ca="1" si="317"/>
        <v>2.4753844855144109</v>
      </c>
    </row>
    <row r="20333" spans="1:13" x14ac:dyDescent="0.25">
      <c r="A20333" s="9"/>
      <c r="H20333" s="9"/>
      <c r="J20333">
        <v>6</v>
      </c>
      <c r="K20333">
        <f ca="1">SIMULATION!$D$3*SIMULATION!$D$17/$H20327/(SIMULATION!$D$17-$I20327)*(((EXP(-$I20327*$J20333))/(1-EXP(-SIMULATION!$D$4*$I20327)))-(EXP(-SIMULATION!$D$17*$J20333)/(1-EXP(-SIMULATION!$D$4*SIMULATION!$D$17))))</f>
        <v>2.3178296453828966</v>
      </c>
      <c r="L20333">
        <v>-0.15474364179972705</v>
      </c>
      <c r="M20333">
        <f t="shared" ca="1" si="317"/>
        <v>1.9591602449849774</v>
      </c>
    </row>
    <row r="20334" spans="1:13" x14ac:dyDescent="0.25">
      <c r="A20334" s="9"/>
      <c r="H20334" s="9"/>
      <c r="J20334">
        <v>7</v>
      </c>
      <c r="K20334">
        <f ca="1">SIMULATION!$D$3*SIMULATION!$D$17/$H20327/(SIMULATION!$D$17-$I20327)*(((EXP(-$I20327*$J20334))/(1-EXP(-SIMULATION!$D$4*$I20327)))-(EXP(-SIMULATION!$D$17*$J20334)/(1-EXP(-SIMULATION!$D$4*SIMULATION!$D$17))))</f>
        <v>2.2871656127304516</v>
      </c>
      <c r="L20334">
        <v>0.58807320457545986</v>
      </c>
      <c r="M20334">
        <f t="shared" ca="1" si="317"/>
        <v>3.6321864240036432</v>
      </c>
    </row>
    <row r="20335" spans="1:13" x14ac:dyDescent="0.25">
      <c r="A20335" s="9"/>
      <c r="H20335" s="9"/>
      <c r="J20335">
        <v>8</v>
      </c>
      <c r="K20335">
        <f ca="1">SIMULATION!$D$3*SIMULATION!$D$17/$H20327/(SIMULATION!$D$17-$I20327)*(((EXP(-$I20327*$J20335))/(1-EXP(-SIMULATION!$D$4*$I20327)))-(EXP(-SIMULATION!$D$17*$J20335)/(1-EXP(-SIMULATION!$D$4*SIMULATION!$D$17))))</f>
        <v>2.2461175118342442</v>
      </c>
      <c r="L20335">
        <v>-3.0349854419845411E-2</v>
      </c>
      <c r="M20335">
        <f t="shared" ca="1" si="317"/>
        <v>2.1779481723402094</v>
      </c>
    </row>
    <row r="20336" spans="1:13" x14ac:dyDescent="0.25">
      <c r="A20336" s="9"/>
      <c r="H20336" s="9"/>
      <c r="J20336">
        <v>9</v>
      </c>
      <c r="K20336">
        <f ca="1">SIMULATION!$D$3*SIMULATION!$D$17/$H20327/(SIMULATION!$D$17-$I20327)*(((EXP(-$I20327*$J20336))/(1-EXP(-SIMULATION!$D$4*$I20327)))-(EXP(-SIMULATION!$D$17*$J20336)/(1-EXP(-SIMULATION!$D$4*SIMULATION!$D$17))))</f>
        <v>2.1989860663284411</v>
      </c>
      <c r="L20336">
        <v>2.8255804570776498E-2</v>
      </c>
      <c r="M20336">
        <f t="shared" ca="1" si="317"/>
        <v>2.2611201868724784</v>
      </c>
    </row>
    <row r="20337" spans="1:13" x14ac:dyDescent="0.25">
      <c r="A20337" s="9"/>
      <c r="H20337" s="9"/>
      <c r="J20337">
        <v>10</v>
      </c>
      <c r="K20337">
        <f ca="1">SIMULATION!$D$3*SIMULATION!$D$17/$H20327/(SIMULATION!$D$17-$I20327)*(((EXP(-$I20327*$J20337))/(1-EXP(-SIMULATION!$D$4*$I20327)))-(EXP(-SIMULATION!$D$17*$J20337)/(1-EXP(-SIMULATION!$D$4*SIMULATION!$D$17))))</f>
        <v>2.1485120462444516</v>
      </c>
      <c r="L20337">
        <v>-0.21546046562875884</v>
      </c>
      <c r="M20337">
        <f t="shared" ca="1" si="317"/>
        <v>1.6855926403516246</v>
      </c>
    </row>
    <row r="20338" spans="1:13" x14ac:dyDescent="0.25">
      <c r="A20338" s="9"/>
      <c r="H20338" s="9"/>
      <c r="J20338">
        <v>11</v>
      </c>
      <c r="K20338">
        <f ca="1">SIMULATION!$D$3*SIMULATION!$D$17/$H20327/(SIMULATION!$D$17-$I20327)*(((EXP(-$I20327*$J20338))/(1-EXP(-SIMULATION!$D$4*$I20327)))-(EXP(-SIMULATION!$D$17*$J20338)/(1-EXP(-SIMULATION!$D$4*SIMULATION!$D$17))))</f>
        <v>2.0964369721157148</v>
      </c>
      <c r="L20338">
        <v>-0.37870278441466271</v>
      </c>
      <c r="M20338">
        <f t="shared" ca="1" si="317"/>
        <v>1.3025104534256491</v>
      </c>
    </row>
    <row r="20339" spans="1:13" x14ac:dyDescent="0.25">
      <c r="A20339" s="9"/>
      <c r="H20339" s="9"/>
      <c r="J20339">
        <v>12</v>
      </c>
      <c r="K20339">
        <f ca="1">SIMULATION!$D$3*SIMULATION!$D$17/$H20327/(SIMULATION!$D$17-$I20327)*(((EXP(-$I20327*$J20339))/(1-EXP(-SIMULATION!$D$4*$I20327)))-(EXP(-SIMULATION!$D$17*$J20339)/(1-EXP(-SIMULATION!$D$4*SIMULATION!$D$17))))</f>
        <v>2.0438624169282056</v>
      </c>
      <c r="L20339">
        <v>0.16910209578448357</v>
      </c>
      <c r="M20339">
        <f t="shared" ca="1" si="317"/>
        <v>2.3894838351259051</v>
      </c>
    </row>
    <row r="20340" spans="1:13" x14ac:dyDescent="0.25">
      <c r="A20340" s="9"/>
      <c r="H20340" s="9"/>
      <c r="J20340">
        <v>13</v>
      </c>
      <c r="K20340">
        <f ca="1">SIMULATION!$D$3*SIMULATION!$D$17/$H20327/(SIMULATION!$D$17-$I20327)*(((EXP(-$I20327*$J20340))/(1-EXP(-SIMULATION!$D$4*$I20327)))-(EXP(-SIMULATION!$D$17*$J20340)/(1-EXP(-SIMULATION!$D$4*SIMULATION!$D$17))))</f>
        <v>1.9914802449708138</v>
      </c>
      <c r="L20340">
        <v>-0.19796687453103406</v>
      </c>
      <c r="M20340">
        <f t="shared" ca="1" si="317"/>
        <v>1.5972331251836436</v>
      </c>
    </row>
    <row r="20341" spans="1:13" x14ac:dyDescent="0.25">
      <c r="A20341" s="9"/>
      <c r="H20341" s="9"/>
      <c r="J20341">
        <v>14</v>
      </c>
      <c r="K20341">
        <f ca="1">SIMULATION!$D$3*SIMULATION!$D$17/$H20327/(SIMULATION!$D$17-$I20327)*(((EXP(-$I20327*$J20341))/(1-EXP(-SIMULATION!$D$4*$I20327)))-(EXP(-SIMULATION!$D$17*$J20341)/(1-EXP(-SIMULATION!$D$4*SIMULATION!$D$17))))</f>
        <v>1.9397201441998688</v>
      </c>
      <c r="L20341">
        <v>0.26014779078853062</v>
      </c>
      <c r="M20341">
        <f t="shared" ca="1" si="317"/>
        <v>2.4443340544614744</v>
      </c>
    </row>
    <row r="20342" spans="1:13" x14ac:dyDescent="0.25">
      <c r="A20342" s="9"/>
      <c r="H20342" s="9"/>
      <c r="J20342">
        <v>15</v>
      </c>
      <c r="K20342">
        <f ca="1">SIMULATION!$D$3*SIMULATION!$D$17/$H20327/(SIMULATION!$D$17-$I20327)*(((EXP(-$I20327*$J20342))/(1-EXP(-SIMULATION!$D$4*$I20327)))-(EXP(-SIMULATION!$D$17*$J20342)/(1-EXP(-SIMULATION!$D$4*SIMULATION!$D$17))))</f>
        <v>1.8888441585540845</v>
      </c>
      <c r="L20342">
        <v>-5.976158032749767E-2</v>
      </c>
      <c r="M20342">
        <f t="shared" ca="1" si="317"/>
        <v>1.7759638466465297</v>
      </c>
    </row>
    <row r="20343" spans="1:13" x14ac:dyDescent="0.25">
      <c r="A20343" s="9"/>
      <c r="H20343" s="9"/>
      <c r="J20343">
        <v>16</v>
      </c>
      <c r="K20343">
        <f ca="1">SIMULATION!$D$3*SIMULATION!$D$17/$H20327/(SIMULATION!$D$17-$I20327)*(((EXP(-$I20327*$J20343))/(1-EXP(-SIMULATION!$D$4*$I20327)))-(EXP(-SIMULATION!$D$17*$J20343)/(1-EXP(-SIMULATION!$D$4*SIMULATION!$D$17))))</f>
        <v>1.8390072568181048</v>
      </c>
      <c r="L20343">
        <v>7.3489148386085635E-3</v>
      </c>
      <c r="M20343">
        <f t="shared" ca="1" si="317"/>
        <v>1.8525219645360442</v>
      </c>
    </row>
    <row r="20344" spans="1:13" x14ac:dyDescent="0.25">
      <c r="A20344" s="9"/>
      <c r="H20344" s="9"/>
      <c r="J20344">
        <v>17</v>
      </c>
      <c r="K20344">
        <f ca="1">SIMULATION!$D$3*SIMULATION!$D$17/$H20327/(SIMULATION!$D$17-$I20327)*(((EXP(-$I20327*$J20344))/(1-EXP(-SIMULATION!$D$4*$I20327)))-(EXP(-SIMULATION!$D$17*$J20344)/(1-EXP(-SIMULATION!$D$4*SIMULATION!$D$17))))</f>
        <v>1.7902961371417885</v>
      </c>
      <c r="L20344">
        <v>0.27266425358098006</v>
      </c>
      <c r="M20344">
        <f t="shared" ca="1" si="317"/>
        <v>2.2784458970644659</v>
      </c>
    </row>
    <row r="20345" spans="1:13" x14ac:dyDescent="0.25">
      <c r="A20345" s="9"/>
      <c r="H20345" s="9"/>
      <c r="J20345">
        <v>18</v>
      </c>
      <c r="K20345">
        <f ca="1">SIMULATION!$D$3*SIMULATION!$D$17/$H20327/(SIMULATION!$D$17-$I20327)*(((EXP(-$I20327*$J20345))/(1-EXP(-SIMULATION!$D$4*$I20327)))-(EXP(-SIMULATION!$D$17*$J20345)/(1-EXP(-SIMULATION!$D$4*SIMULATION!$D$17))))</f>
        <v>1.7427540846922849</v>
      </c>
      <c r="L20345">
        <v>-4.2310394072546047E-2</v>
      </c>
      <c r="M20345">
        <f t="shared" ca="1" si="317"/>
        <v>1.6690174725974152</v>
      </c>
    </row>
    <row r="20346" spans="1:13" x14ac:dyDescent="0.25">
      <c r="A20346" s="9"/>
      <c r="H20346" s="9"/>
      <c r="J20346">
        <v>19</v>
      </c>
      <c r="K20346">
        <f ca="1">SIMULATION!$D$3*SIMULATION!$D$17/$H20327/(SIMULATION!$D$17-$I20327)*(((EXP(-$I20327*$J20346))/(1-EXP(-SIMULATION!$D$4*$I20327)))-(EXP(-SIMULATION!$D$17*$J20346)/(1-EXP(-SIMULATION!$D$4*SIMULATION!$D$17))))</f>
        <v>1.69639689206123</v>
      </c>
      <c r="L20346">
        <v>4.9966526194032308E-2</v>
      </c>
      <c r="M20346">
        <f t="shared" ca="1" si="317"/>
        <v>1.7811599518038825</v>
      </c>
    </row>
    <row r="20347" spans="1:13" x14ac:dyDescent="0.25">
      <c r="A20347" s="9"/>
      <c r="H20347" s="9"/>
      <c r="J20347">
        <v>20</v>
      </c>
      <c r="K20347">
        <f ca="1">SIMULATION!$D$3*SIMULATION!$D$17/$H20327/(SIMULATION!$D$17-$I20327)*(((EXP(-$I20327*$J20347))/(1-EXP(-SIMULATION!$D$4*$I20327)))-(EXP(-SIMULATION!$D$17*$J20347)/(1-EXP(-SIMULATION!$D$4*SIMULATION!$D$17))))</f>
        <v>1.6512230527080942</v>
      </c>
      <c r="L20347">
        <v>-0.1366643990979734</v>
      </c>
      <c r="M20347">
        <f t="shared" ca="1" si="317"/>
        <v>1.4255596464330211</v>
      </c>
    </row>
    <row r="20348" spans="1:13" x14ac:dyDescent="0.25">
      <c r="A20348" s="9"/>
      <c r="H20348" s="9"/>
      <c r="J20348">
        <v>21</v>
      </c>
      <c r="K20348">
        <f ca="1">SIMULATION!$D$3*SIMULATION!$D$17/$H20327/(SIMULATION!$D$17-$I20327)*(((EXP(-$I20327*$J20348))/(1-EXP(-SIMULATION!$D$4*$I20327)))-(EXP(-SIMULATION!$D$17*$J20348)/(1-EXP(-SIMULATION!$D$4*SIMULATION!$D$17))))</f>
        <v>1.6072202846593002</v>
      </c>
      <c r="L20348">
        <v>0.31393942221740384</v>
      </c>
      <c r="M20348">
        <f t="shared" ca="1" si="317"/>
        <v>2.1117900922013324</v>
      </c>
    </row>
    <row r="20349" spans="1:13" x14ac:dyDescent="0.25">
      <c r="A20349" s="9"/>
      <c r="H20349" s="9"/>
      <c r="J20349">
        <v>22</v>
      </c>
      <c r="K20349">
        <f ca="1">SIMULATION!$D$3*SIMULATION!$D$17/$H20327/(SIMULATION!$D$17-$I20327)*(((EXP(-$I20327*$J20349))/(1-EXP(-SIMULATION!$D$4*$I20327)))-(EXP(-SIMULATION!$D$17*$J20349)/(1-EXP(-SIMULATION!$D$4*SIMULATION!$D$17))))</f>
        <v>1.5643697027731696</v>
      </c>
      <c r="L20349">
        <v>-0.15122018828687056</v>
      </c>
      <c r="M20349">
        <f t="shared" ca="1" si="317"/>
        <v>1.3278054217695352</v>
      </c>
    </row>
    <row r="20350" spans="1:13" x14ac:dyDescent="0.25">
      <c r="A20350" s="9"/>
      <c r="H20350" s="9"/>
      <c r="J20350">
        <v>23</v>
      </c>
      <c r="K20350">
        <f ca="1">SIMULATION!$D$3*SIMULATION!$D$17/$H20327/(SIMULATION!$D$17-$I20327)*(((EXP(-$I20327*$J20350))/(1-EXP(-SIMULATION!$D$4*$I20327)))-(EXP(-SIMULATION!$D$17*$J20350)/(1-EXP(-SIMULATION!$D$4*SIMULATION!$D$17))))</f>
        <v>1.5226484843697141</v>
      </c>
      <c r="L20350">
        <v>-6.9004624855010618E-2</v>
      </c>
      <c r="M20350">
        <f t="shared" ca="1" si="317"/>
        <v>1.4175786969197315</v>
      </c>
    </row>
    <row r="20351" spans="1:13" x14ac:dyDescent="0.25">
      <c r="A20351" s="9"/>
      <c r="H20351" s="9"/>
      <c r="J20351">
        <v>24</v>
      </c>
      <c r="K20351">
        <f ca="1">SIMULATION!$D$3*SIMULATION!$D$17/$H20327/(SIMULATION!$D$17-$I20327)*(((EXP(-$I20327*$J20351))/(1-EXP(-SIMULATION!$D$4*$I20327)))-(EXP(-SIMULATION!$D$17*$J20351)/(1-EXP(-SIMULATION!$D$4*SIMULATION!$D$17))))</f>
        <v>1.4820315695871067</v>
      </c>
      <c r="L20351">
        <v>0.37204258570234988</v>
      </c>
      <c r="M20351">
        <f t="shared" ca="1" si="317"/>
        <v>2.033410426828806</v>
      </c>
    </row>
    <row r="20352" spans="1:13" x14ac:dyDescent="0.25">
      <c r="A20352" s="9">
        <v>815</v>
      </c>
      <c r="B20352" s="2">
        <f ca="1">NORMINV(RAND(),SIMULATION!D7,SIMULATION!D8)</f>
        <v>58.844468481738382</v>
      </c>
      <c r="C20352" s="2">
        <v>2</v>
      </c>
      <c r="D20352" s="2">
        <f ca="1">SIMULATION!$D$11*(1+(SIMULATION!$D$12*LN(1+$C20352)))*(1+(SIMULATION!$D$13*(($B20352/63.5)-1)))</f>
        <v>9.8923334239647573</v>
      </c>
      <c r="E20352" s="2">
        <v>-4.5841078612620684E-2</v>
      </c>
      <c r="F20352" s="2">
        <f ca="1">D20352*(1+E20352)</f>
        <v>9.4388581898145336</v>
      </c>
      <c r="G20352" s="2">
        <v>0.62027068596543844</v>
      </c>
      <c r="H20352" s="9">
        <f>SIMULATION!$D$15*EXP($G$20352)</f>
        <v>410.48061511064247</v>
      </c>
      <c r="I20352" s="2">
        <f ca="1">$F20352/$H20352</f>
        <v>2.2994650276652769E-2</v>
      </c>
      <c r="J20352">
        <v>0</v>
      </c>
      <c r="K20352">
        <f ca="1">SIMULATION!$D$3*SIMULATION!$D$17/$H20352/(SIMULATION!$D$17-$I20352)*(((EXP(-$I20352*$J20352))/(1-EXP(-SIMULATION!$D$4*$I20352)))-(EXP(-SIMULATION!$D$17*$J20352)/(1-EXP(-SIMULATION!$D$4*SIMULATION!$D$17))))</f>
        <v>1.9183682124028634</v>
      </c>
      <c r="L20352">
        <v>-0.45137028237017407</v>
      </c>
      <c r="M20352">
        <f t="shared" ca="1" si="317"/>
        <v>1.0524738106806169</v>
      </c>
    </row>
    <row r="20353" spans="1:13" x14ac:dyDescent="0.25">
      <c r="A20353" s="9"/>
      <c r="H20353" s="9"/>
      <c r="J20353">
        <v>1</v>
      </c>
      <c r="K20353">
        <f ca="1">SIMULATION!$D$3*SIMULATION!$D$17/$H20352/(SIMULATION!$D$17-$I20352)*(((EXP(-$I20352*$J20353))/(1-EXP(-SIMULATION!$D$4*$I20352)))-(EXP(-SIMULATION!$D$17*$J20353)/(1-EXP(-SIMULATION!$D$4*SIMULATION!$D$17))))</f>
        <v>2.3501319071149935</v>
      </c>
      <c r="L20353">
        <v>-0.42936758733250824</v>
      </c>
      <c r="M20353">
        <f t="shared" ca="1" si="317"/>
        <v>1.3410614402438825</v>
      </c>
    </row>
    <row r="20354" spans="1:13" x14ac:dyDescent="0.25">
      <c r="A20354" s="9"/>
      <c r="H20354" s="9"/>
      <c r="J20354">
        <v>2</v>
      </c>
      <c r="K20354">
        <f ca="1">SIMULATION!$D$3*SIMULATION!$D$17/$H20352/(SIMULATION!$D$17-$I20352)*(((EXP(-$I20352*$J20354))/(1-EXP(-SIMULATION!$D$4*$I20352)))-(EXP(-SIMULATION!$D$17*$J20354)/(1-EXP(-SIMULATION!$D$4*SIMULATION!$D$17))))</f>
        <v>2.6013383296354307</v>
      </c>
      <c r="L20354">
        <v>-4.0850165536154739E-2</v>
      </c>
      <c r="M20354">
        <f t="shared" ca="1" si="317"/>
        <v>2.4950732282542791</v>
      </c>
    </row>
    <row r="20355" spans="1:13" x14ac:dyDescent="0.25">
      <c r="A20355" s="9"/>
      <c r="H20355" s="9"/>
      <c r="J20355">
        <v>3</v>
      </c>
      <c r="K20355">
        <f ca="1">SIMULATION!$D$3*SIMULATION!$D$17/$H20352/(SIMULATION!$D$17-$I20352)*(((EXP(-$I20352*$J20355))/(1-EXP(-SIMULATION!$D$4*$I20352)))-(EXP(-SIMULATION!$D$17*$J20355)/(1-EXP(-SIMULATION!$D$4*SIMULATION!$D$17))))</f>
        <v>2.7374184474902994</v>
      </c>
      <c r="L20355">
        <v>-0.64411065484803143</v>
      </c>
      <c r="M20355">
        <f t="shared" ref="M20355:M20418" ca="1" si="318">$K20355*(1+$L20355)</f>
        <v>0.97421805868424116</v>
      </c>
    </row>
    <row r="20356" spans="1:13" x14ac:dyDescent="0.25">
      <c r="A20356" s="9"/>
      <c r="H20356" s="9"/>
      <c r="J20356">
        <v>4</v>
      </c>
      <c r="K20356">
        <f ca="1">SIMULATION!$D$3*SIMULATION!$D$17/$H20352/(SIMULATION!$D$17-$I20352)*(((EXP(-$I20352*$J20356))/(1-EXP(-SIMULATION!$D$4*$I20352)))-(EXP(-SIMULATION!$D$17*$J20356)/(1-EXP(-SIMULATION!$D$4*SIMULATION!$D$17))))</f>
        <v>2.8002888470205116</v>
      </c>
      <c r="L20356">
        <v>-0.10462539069489499</v>
      </c>
      <c r="M20356">
        <f t="shared" ca="1" si="318"/>
        <v>2.5073075323424336</v>
      </c>
    </row>
    <row r="20357" spans="1:13" x14ac:dyDescent="0.25">
      <c r="A20357" s="9"/>
      <c r="H20357" s="9"/>
      <c r="J20357">
        <v>5</v>
      </c>
      <c r="K20357">
        <f ca="1">SIMULATION!$D$3*SIMULATION!$D$17/$H20352/(SIMULATION!$D$17-$I20352)*(((EXP(-$I20352*$J20357))/(1-EXP(-SIMULATION!$D$4*$I20352)))-(EXP(-SIMULATION!$D$17*$J20357)/(1-EXP(-SIMULATION!$D$4*SIMULATION!$D$17))))</f>
        <v>2.816797827562155</v>
      </c>
      <c r="L20357">
        <v>8.2446813791924575E-2</v>
      </c>
      <c r="M20357">
        <f t="shared" ca="1" si="318"/>
        <v>3.0490338335406695</v>
      </c>
    </row>
    <row r="20358" spans="1:13" x14ac:dyDescent="0.25">
      <c r="A20358" s="9"/>
      <c r="H20358" s="9"/>
      <c r="J20358">
        <v>6</v>
      </c>
      <c r="K20358">
        <f ca="1">SIMULATION!$D$3*SIMULATION!$D$17/$H20352/(SIMULATION!$D$17-$I20352)*(((EXP(-$I20352*$J20358))/(1-EXP(-SIMULATION!$D$4*$I20352)))-(EXP(-SIMULATION!$D$17*$J20358)/(1-EXP(-SIMULATION!$D$4*SIMULATION!$D$17))))</f>
        <v>2.8041378568312894</v>
      </c>
      <c r="L20358">
        <v>9.1850064547132085E-2</v>
      </c>
      <c r="M20358">
        <f t="shared" ca="1" si="318"/>
        <v>3.0616980999802998</v>
      </c>
    </row>
    <row r="20359" spans="1:13" x14ac:dyDescent="0.25">
      <c r="A20359" s="9"/>
      <c r="H20359" s="9"/>
      <c r="J20359">
        <v>7</v>
      </c>
      <c r="K20359">
        <f ca="1">SIMULATION!$D$3*SIMULATION!$D$17/$H20352/(SIMULATION!$D$17-$I20352)*(((EXP(-$I20352*$J20359))/(1-EXP(-SIMULATION!$D$4*$I20352)))-(EXP(-SIMULATION!$D$17*$J20359)/(1-EXP(-SIMULATION!$D$4*SIMULATION!$D$17))))</f>
        <v>2.7733139970784784</v>
      </c>
      <c r="L20359">
        <v>-0.35206983839029399</v>
      </c>
      <c r="M20359">
        <f t="shared" ca="1" si="318"/>
        <v>1.7969137863215181</v>
      </c>
    </row>
    <row r="20360" spans="1:13" x14ac:dyDescent="0.25">
      <c r="A20360" s="9"/>
      <c r="H20360" s="9"/>
      <c r="J20360">
        <v>8</v>
      </c>
      <c r="K20360">
        <f ca="1">SIMULATION!$D$3*SIMULATION!$D$17/$H20352/(SIMULATION!$D$17-$I20352)*(((EXP(-$I20352*$J20360))/(1-EXP(-SIMULATION!$D$4*$I20352)))-(EXP(-SIMULATION!$D$17*$J20360)/(1-EXP(-SIMULATION!$D$4*SIMULATION!$D$17))))</f>
        <v>2.731366550270399</v>
      </c>
      <c r="L20360">
        <v>-0.10551423602035653</v>
      </c>
      <c r="M20360">
        <f t="shared" ca="1" si="318"/>
        <v>2.4431684954270612</v>
      </c>
    </row>
    <row r="20361" spans="1:13" x14ac:dyDescent="0.25">
      <c r="A20361" s="9"/>
      <c r="H20361" s="9"/>
      <c r="J20361">
        <v>9</v>
      </c>
      <c r="K20361">
        <f ca="1">SIMULATION!$D$3*SIMULATION!$D$17/$H20352/(SIMULATION!$D$17-$I20352)*(((EXP(-$I20352*$J20361))/(1-EXP(-SIMULATION!$D$4*$I20352)))-(EXP(-SIMULATION!$D$17*$J20361)/(1-EXP(-SIMULATION!$D$4*SIMULATION!$D$17))))</f>
        <v>2.6827953767290942</v>
      </c>
      <c r="L20361">
        <v>-0.43790049367027051</v>
      </c>
      <c r="M20361">
        <f t="shared" ca="1" si="318"/>
        <v>1.5079979568431046</v>
      </c>
    </row>
    <row r="20362" spans="1:13" x14ac:dyDescent="0.25">
      <c r="A20362" s="9"/>
      <c r="H20362" s="9"/>
      <c r="J20362">
        <v>10</v>
      </c>
      <c r="K20362">
        <f ca="1">SIMULATION!$D$3*SIMULATION!$D$17/$H20352/(SIMULATION!$D$17-$I20352)*(((EXP(-$I20352*$J20362))/(1-EXP(-SIMULATION!$D$4*$I20352)))-(EXP(-SIMULATION!$D$17*$J20362)/(1-EXP(-SIMULATION!$D$4*SIMULATION!$D$17))))</f>
        <v>2.6304726268870331</v>
      </c>
      <c r="L20362">
        <v>-0.17651236763796427</v>
      </c>
      <c r="M20362">
        <f t="shared" ca="1" si="318"/>
        <v>2.1661616755083473</v>
      </c>
    </row>
    <row r="20363" spans="1:13" x14ac:dyDescent="0.25">
      <c r="A20363" s="9"/>
      <c r="H20363" s="9"/>
      <c r="J20363">
        <v>11</v>
      </c>
      <c r="K20363">
        <f ca="1">SIMULATION!$D$3*SIMULATION!$D$17/$H20352/(SIMULATION!$D$17-$I20352)*(((EXP(-$I20352*$J20363))/(1-EXP(-SIMULATION!$D$4*$I20352)))-(EXP(-SIMULATION!$D$17*$J20363)/(1-EXP(-SIMULATION!$D$4*SIMULATION!$D$17))))</f>
        <v>2.5762276358885567</v>
      </c>
      <c r="L20363">
        <v>8.6336147718870965E-2</v>
      </c>
      <c r="M20363">
        <f t="shared" ca="1" si="318"/>
        <v>2.7986492056180685</v>
      </c>
    </row>
    <row r="20364" spans="1:13" x14ac:dyDescent="0.25">
      <c r="A20364" s="9"/>
      <c r="H20364" s="9"/>
      <c r="J20364">
        <v>12</v>
      </c>
      <c r="K20364">
        <f ca="1">SIMULATION!$D$3*SIMULATION!$D$17/$H20352/(SIMULATION!$D$17-$I20352)*(((EXP(-$I20352*$J20364))/(1-EXP(-SIMULATION!$D$4*$I20352)))-(EXP(-SIMULATION!$D$17*$J20364)/(1-EXP(-SIMULATION!$D$4*SIMULATION!$D$17))))</f>
        <v>2.521221732322561</v>
      </c>
      <c r="L20364">
        <v>0.22606247196547694</v>
      </c>
      <c r="M20364">
        <f t="shared" ca="1" si="318"/>
        <v>3.0911753495044811</v>
      </c>
    </row>
    <row r="20365" spans="1:13" x14ac:dyDescent="0.25">
      <c r="A20365" s="9"/>
      <c r="H20365" s="9"/>
      <c r="J20365">
        <v>13</v>
      </c>
      <c r="K20365">
        <f ca="1">SIMULATION!$D$3*SIMULATION!$D$17/$H20352/(SIMULATION!$D$17-$I20352)*(((EXP(-$I20352*$J20365))/(1-EXP(-SIMULATION!$D$4*$I20352)))-(EXP(-SIMULATION!$D$17*$J20365)/(1-EXP(-SIMULATION!$D$4*SIMULATION!$D$17))))</f>
        <v>2.4661884189651615</v>
      </c>
      <c r="L20365">
        <v>0.44451238964048029</v>
      </c>
      <c r="M20365">
        <f t="shared" ca="1" si="318"/>
        <v>3.5624397263830434</v>
      </c>
    </row>
    <row r="20366" spans="1:13" x14ac:dyDescent="0.25">
      <c r="A20366" s="9"/>
      <c r="H20366" s="9"/>
      <c r="J20366">
        <v>14</v>
      </c>
      <c r="K20366">
        <f ca="1">SIMULATION!$D$3*SIMULATION!$D$17/$H20352/(SIMULATION!$D$17-$I20352)*(((EXP(-$I20352*$J20366))/(1-EXP(-SIMULATION!$D$4*$I20352)))-(EXP(-SIMULATION!$D$17*$J20366)/(1-EXP(-SIMULATION!$D$4*SIMULATION!$D$17))))</f>
        <v>2.4115872807697847</v>
      </c>
      <c r="L20366">
        <v>-0.25319026280902401</v>
      </c>
      <c r="M20366">
        <f t="shared" ca="1" si="318"/>
        <v>1.8009968633647833</v>
      </c>
    </row>
    <row r="20367" spans="1:13" x14ac:dyDescent="0.25">
      <c r="A20367" s="9"/>
      <c r="H20367" s="9"/>
      <c r="J20367">
        <v>15</v>
      </c>
      <c r="K20367">
        <f ca="1">SIMULATION!$D$3*SIMULATION!$D$17/$H20352/(SIMULATION!$D$17-$I20352)*(((EXP(-$I20352*$J20367))/(1-EXP(-SIMULATION!$D$4*$I20352)))-(EXP(-SIMULATION!$D$17*$J20367)/(1-EXP(-SIMULATION!$D$4*SIMULATION!$D$17))))</f>
        <v>2.3577026073117278</v>
      </c>
      <c r="L20367">
        <v>-0.10755513879120017</v>
      </c>
      <c r="M20367">
        <f t="shared" ca="1" si="318"/>
        <v>2.1041195761539404</v>
      </c>
    </row>
    <row r="20368" spans="1:13" x14ac:dyDescent="0.25">
      <c r="A20368" s="9"/>
      <c r="H20368" s="9"/>
      <c r="J20368">
        <v>16</v>
      </c>
      <c r="K20368">
        <f ca="1">SIMULATION!$D$3*SIMULATION!$D$17/$H20352/(SIMULATION!$D$17-$I20352)*(((EXP(-$I20352*$J20368))/(1-EXP(-SIMULATION!$D$4*$I20352)))-(EXP(-SIMULATION!$D$17*$J20368)/(1-EXP(-SIMULATION!$D$4*SIMULATION!$D$17))))</f>
        <v>2.3047065870387766</v>
      </c>
      <c r="L20368">
        <v>-4.909942916484171E-2</v>
      </c>
      <c r="M20368">
        <f t="shared" ca="1" si="318"/>
        <v>2.1915468092227224</v>
      </c>
    </row>
    <row r="20369" spans="1:13" x14ac:dyDescent="0.25">
      <c r="A20369" s="9"/>
      <c r="H20369" s="9"/>
      <c r="J20369">
        <v>17</v>
      </c>
      <c r="K20369">
        <f ca="1">SIMULATION!$D$3*SIMULATION!$D$17/$H20352/(SIMULATION!$D$17-$I20352)*(((EXP(-$I20352*$J20369))/(1-EXP(-SIMULATION!$D$4*$I20352)))-(EXP(-SIMULATION!$D$17*$J20369)/(1-EXP(-SIMULATION!$D$4*SIMULATION!$D$17))))</f>
        <v>2.2526997983979808</v>
      </c>
      <c r="L20369">
        <v>0.29573178887577839</v>
      </c>
      <c r="M20369">
        <f t="shared" ca="1" si="318"/>
        <v>2.9188947395783211</v>
      </c>
    </row>
    <row r="20370" spans="1:13" x14ac:dyDescent="0.25">
      <c r="A20370" s="9"/>
      <c r="H20370" s="9"/>
      <c r="J20370">
        <v>18</v>
      </c>
      <c r="K20370">
        <f ca="1">SIMULATION!$D$3*SIMULATION!$D$17/$H20352/(SIMULATION!$D$17-$I20352)*(((EXP(-$I20352*$J20370))/(1-EXP(-SIMULATION!$D$4*$I20352)))-(EXP(-SIMULATION!$D$17*$J20370)/(1-EXP(-SIMULATION!$D$4*SIMULATION!$D$17))))</f>
        <v>2.2017371523696281</v>
      </c>
      <c r="L20370">
        <v>-0.19382909085668779</v>
      </c>
      <c r="M20370">
        <f t="shared" ca="1" si="318"/>
        <v>1.7749764418204306</v>
      </c>
    </row>
    <row r="20371" spans="1:13" x14ac:dyDescent="0.25">
      <c r="A20371" s="9"/>
      <c r="H20371" s="9"/>
      <c r="J20371">
        <v>19</v>
      </c>
      <c r="K20371">
        <f ca="1">SIMULATION!$D$3*SIMULATION!$D$17/$H20352/(SIMULATION!$D$17-$I20352)*(((EXP(-$I20352*$J20371))/(1-EXP(-SIMULATION!$D$4*$I20352)))-(EXP(-SIMULATION!$D$17*$J20371)/(1-EXP(-SIMULATION!$D$4*SIMULATION!$D$17))))</f>
        <v>2.1518445120271301</v>
      </c>
      <c r="L20371">
        <v>-0.55836643068056957</v>
      </c>
      <c r="M20371">
        <f t="shared" ca="1" si="318"/>
        <v>0.9503267724669695</v>
      </c>
    </row>
    <row r="20372" spans="1:13" x14ac:dyDescent="0.25">
      <c r="A20372" s="9"/>
      <c r="H20372" s="9"/>
      <c r="J20372">
        <v>20</v>
      </c>
      <c r="K20372">
        <f ca="1">SIMULATION!$D$3*SIMULATION!$D$17/$H20352/(SIMULATION!$D$17-$I20352)*(((EXP(-$I20352*$J20372))/(1-EXP(-SIMULATION!$D$4*$I20352)))-(EXP(-SIMULATION!$D$17*$J20372)/(1-EXP(-SIMULATION!$D$4*SIMULATION!$D$17))))</f>
        <v>2.1030293378235001</v>
      </c>
      <c r="L20372">
        <v>-0.380408620911662</v>
      </c>
      <c r="M20372">
        <f t="shared" ca="1" si="318"/>
        <v>1.3030188476852969</v>
      </c>
    </row>
    <row r="20373" spans="1:13" x14ac:dyDescent="0.25">
      <c r="A20373" s="9"/>
      <c r="H20373" s="9"/>
      <c r="J20373">
        <v>21</v>
      </c>
      <c r="K20373">
        <f ca="1">SIMULATION!$D$3*SIMULATION!$D$17/$H20352/(SIMULATION!$D$17-$I20352)*(((EXP(-$I20352*$J20373))/(1-EXP(-SIMULATION!$D$4*$I20352)))-(EXP(-SIMULATION!$D$17*$J20373)/(1-EXP(-SIMULATION!$D$4*SIMULATION!$D$17))))</f>
        <v>2.0552875045304773</v>
      </c>
      <c r="L20373">
        <v>-0.31977596365969863</v>
      </c>
      <c r="M20373">
        <f t="shared" ca="1" si="318"/>
        <v>1.3980559621715067</v>
      </c>
    </row>
    <row r="20374" spans="1:13" x14ac:dyDescent="0.25">
      <c r="A20374" s="9"/>
      <c r="H20374" s="9"/>
      <c r="J20374">
        <v>22</v>
      </c>
      <c r="K20374">
        <f ca="1">SIMULATION!$D$3*SIMULATION!$D$17/$H20352/(SIMULATION!$D$17-$I20352)*(((EXP(-$I20352*$J20374))/(1-EXP(-SIMULATION!$D$4*$I20352)))-(EXP(-SIMULATION!$D$17*$J20374)/(1-EXP(-SIMULATION!$D$4*SIMULATION!$D$17))))</f>
        <v>2.0086076649892837</v>
      </c>
      <c r="L20374">
        <v>-0.60535682530841373</v>
      </c>
      <c r="M20374">
        <f t="shared" ca="1" si="318"/>
        <v>0.79268330562122502</v>
      </c>
    </row>
    <row r="20375" spans="1:13" x14ac:dyDescent="0.25">
      <c r="A20375" s="9"/>
      <c r="H20375" s="9"/>
      <c r="J20375">
        <v>23</v>
      </c>
      <c r="K20375">
        <f ca="1">SIMULATION!$D$3*SIMULATION!$D$17/$H20352/(SIMULATION!$D$17-$I20352)*(((EXP(-$I20352*$J20375))/(1-EXP(-SIMULATION!$D$4*$I20352)))-(EXP(-SIMULATION!$D$17*$J20375)/(1-EXP(-SIMULATION!$D$4*SIMULATION!$D$17))))</f>
        <v>1.9629740419057695</v>
      </c>
      <c r="L20375">
        <v>-0.18407200871520493</v>
      </c>
      <c r="M20375">
        <f t="shared" ca="1" si="318"/>
        <v>1.6016454669563698</v>
      </c>
    </row>
    <row r="20376" spans="1:13" x14ac:dyDescent="0.25">
      <c r="A20376" s="9"/>
      <c r="H20376" s="9"/>
      <c r="J20376">
        <v>24</v>
      </c>
      <c r="K20376">
        <f ca="1">SIMULATION!$D$3*SIMULATION!$D$17/$H20352/(SIMULATION!$D$17-$I20352)*(((EXP(-$I20352*$J20376))/(1-EXP(-SIMULATION!$D$4*$I20352)))-(EXP(-SIMULATION!$D$17*$J20376)/(1-EXP(-SIMULATION!$D$4*SIMULATION!$D$17))))</f>
        <v>1.9183682124028634</v>
      </c>
      <c r="L20376">
        <v>0.65727856123919515</v>
      </c>
      <c r="M20376">
        <f t="shared" ca="1" si="318"/>
        <v>3.1792705109780242</v>
      </c>
    </row>
    <row r="20377" spans="1:13" x14ac:dyDescent="0.25">
      <c r="A20377" s="9">
        <v>816</v>
      </c>
      <c r="B20377" s="2">
        <f ca="1">NORMINV(RAND(),SIMULATION!D7,SIMULATION!D8)</f>
        <v>69.866477918838314</v>
      </c>
      <c r="C20377" s="2">
        <v>2</v>
      </c>
      <c r="D20377" s="2">
        <f ca="1">SIMULATION!$D$11*(1+(SIMULATION!$D$12*LN(1+$C20377)))*(1+(SIMULATION!$D$13*(($B20377/63.5)-1)))</f>
        <v>10.710846992225811</v>
      </c>
      <c r="E20377" s="2">
        <v>-0.21528101834730387</v>
      </c>
      <c r="F20377" s="2">
        <f ca="1">D20377*(1+E20377)</f>
        <v>8.4050049443772821</v>
      </c>
      <c r="G20377" s="2">
        <v>0.43226544448334941</v>
      </c>
      <c r="H20377" s="9">
        <f>SIMULATION!$D$15*EXP($G$20377)</f>
        <v>340.12849193252504</v>
      </c>
      <c r="I20377" s="2">
        <f ca="1">$F20377/$H20377</f>
        <v>2.4711263959752816E-2</v>
      </c>
      <c r="J20377">
        <v>0</v>
      </c>
      <c r="K20377">
        <f ca="1">SIMULATION!$D$3*SIMULATION!$D$17/$H20377/(SIMULATION!$D$17-$I20377)*(((EXP(-$I20377*$J20377))/(1-EXP(-SIMULATION!$D$4*$I20377)))-(EXP(-SIMULATION!$D$17*$J20377)/(1-EXP(-SIMULATION!$D$4*SIMULATION!$D$17))))</f>
        <v>2.1148900943743181</v>
      </c>
      <c r="L20377">
        <v>0.28571565122478432</v>
      </c>
      <c r="M20377">
        <f t="shared" ca="1" si="318"/>
        <v>2.7191472949573217</v>
      </c>
    </row>
    <row r="20378" spans="1:13" x14ac:dyDescent="0.25">
      <c r="A20378" s="9"/>
      <c r="H20378" s="9"/>
      <c r="J20378">
        <v>1</v>
      </c>
      <c r="K20378">
        <f ca="1">SIMULATION!$D$3*SIMULATION!$D$17/$H20377/(SIMULATION!$D$17-$I20377)*(((EXP(-$I20377*$J20378))/(1-EXP(-SIMULATION!$D$4*$I20377)))-(EXP(-SIMULATION!$D$17*$J20378)/(1-EXP(-SIMULATION!$D$4*SIMULATION!$D$17))))</f>
        <v>2.6364408827023329</v>
      </c>
      <c r="L20378">
        <v>0.16983591864100483</v>
      </c>
      <c r="M20378">
        <f t="shared" ca="1" si="318"/>
        <v>3.084203241958785</v>
      </c>
    </row>
    <row r="20379" spans="1:13" x14ac:dyDescent="0.25">
      <c r="A20379" s="9"/>
      <c r="H20379" s="9"/>
      <c r="J20379">
        <v>2</v>
      </c>
      <c r="K20379">
        <f ca="1">SIMULATION!$D$3*SIMULATION!$D$17/$H20377/(SIMULATION!$D$17-$I20377)*(((EXP(-$I20377*$J20379))/(1-EXP(-SIMULATION!$D$4*$I20377)))-(EXP(-SIMULATION!$D$17*$J20379)/(1-EXP(-SIMULATION!$D$4*SIMULATION!$D$17))))</f>
        <v>2.9393919772990458</v>
      </c>
      <c r="L20379">
        <v>0.10958257617316516</v>
      </c>
      <c r="M20379">
        <f t="shared" ca="1" si="318"/>
        <v>3.2614981225542095</v>
      </c>
    </row>
    <row r="20380" spans="1:13" x14ac:dyDescent="0.25">
      <c r="A20380" s="9"/>
      <c r="H20380" s="9"/>
      <c r="J20380">
        <v>3</v>
      </c>
      <c r="K20380">
        <f ca="1">SIMULATION!$D$3*SIMULATION!$D$17/$H20377/(SIMULATION!$D$17-$I20377)*(((EXP(-$I20377*$J20380))/(1-EXP(-SIMULATION!$D$4*$I20377)))-(EXP(-SIMULATION!$D$17*$J20380)/(1-EXP(-SIMULATION!$D$4*SIMULATION!$D$17))))</f>
        <v>3.1030223653619862</v>
      </c>
      <c r="L20380">
        <v>-8.9915953489739478E-2</v>
      </c>
      <c r="M20380">
        <f t="shared" ca="1" si="318"/>
        <v>2.8240111506804766</v>
      </c>
    </row>
    <row r="20381" spans="1:13" x14ac:dyDescent="0.25">
      <c r="A20381" s="9"/>
      <c r="H20381" s="9"/>
      <c r="J20381">
        <v>4</v>
      </c>
      <c r="K20381">
        <f ca="1">SIMULATION!$D$3*SIMULATION!$D$17/$H20377/(SIMULATION!$D$17-$I20377)*(((EXP(-$I20377*$J20381))/(1-EXP(-SIMULATION!$D$4*$I20377)))-(EXP(-SIMULATION!$D$17*$J20381)/(1-EXP(-SIMULATION!$D$4*SIMULATION!$D$17))))</f>
        <v>3.1781173158961313</v>
      </c>
      <c r="L20381">
        <v>-0.2380576048064475</v>
      </c>
      <c r="M20381">
        <f t="shared" ca="1" si="318"/>
        <v>2.4215423198800021</v>
      </c>
    </row>
    <row r="20382" spans="1:13" x14ac:dyDescent="0.25">
      <c r="A20382" s="9"/>
      <c r="H20382" s="9"/>
      <c r="J20382">
        <v>5</v>
      </c>
      <c r="K20382">
        <f ca="1">SIMULATION!$D$3*SIMULATION!$D$17/$H20377/(SIMULATION!$D$17-$I20377)*(((EXP(-$I20377*$J20382))/(1-EXP(-SIMULATION!$D$4*$I20377)))-(EXP(-SIMULATION!$D$17*$J20382)/(1-EXP(-SIMULATION!$D$4*SIMULATION!$D$17))))</f>
        <v>3.1972030863174044</v>
      </c>
      <c r="L20382">
        <v>-4.6677514058944851E-3</v>
      </c>
      <c r="M20382">
        <f t="shared" ca="1" si="318"/>
        <v>3.1822793371163161</v>
      </c>
    </row>
    <row r="20383" spans="1:13" x14ac:dyDescent="0.25">
      <c r="A20383" s="9"/>
      <c r="H20383" s="9"/>
      <c r="J20383">
        <v>6</v>
      </c>
      <c r="K20383">
        <f ca="1">SIMULATION!$D$3*SIMULATION!$D$17/$H20377/(SIMULATION!$D$17-$I20377)*(((EXP(-$I20377*$J20383))/(1-EXP(-SIMULATION!$D$4*$I20377)))-(EXP(-SIMULATION!$D$17*$J20383)/(1-EXP(-SIMULATION!$D$4*SIMULATION!$D$17))))</f>
        <v>3.1811055598027087</v>
      </c>
      <c r="L20383">
        <v>-0.19578000015753838</v>
      </c>
      <c r="M20383">
        <f t="shared" ca="1" si="318"/>
        <v>2.5583087128033881</v>
      </c>
    </row>
    <row r="20384" spans="1:13" x14ac:dyDescent="0.25">
      <c r="A20384" s="9"/>
      <c r="H20384" s="9"/>
      <c r="J20384">
        <v>7</v>
      </c>
      <c r="K20384">
        <f ca="1">SIMULATION!$D$3*SIMULATION!$D$17/$H20377/(SIMULATION!$D$17-$I20377)*(((EXP(-$I20377*$J20384))/(1-EXP(-SIMULATION!$D$4*$I20377)))-(EXP(-SIMULATION!$D$17*$J20384)/(1-EXP(-SIMULATION!$D$4*SIMULATION!$D$17))))</f>
        <v>3.1431531684928595</v>
      </c>
      <c r="L20384">
        <v>-0.17845334447415115</v>
      </c>
      <c r="M20384">
        <f t="shared" ca="1" si="318"/>
        <v>2.5822469733807836</v>
      </c>
    </row>
    <row r="20385" spans="1:13" x14ac:dyDescent="0.25">
      <c r="A20385" s="9"/>
      <c r="H20385" s="9"/>
      <c r="J20385">
        <v>8</v>
      </c>
      <c r="K20385">
        <f ca="1">SIMULATION!$D$3*SIMULATION!$D$17/$H20377/(SIMULATION!$D$17-$I20377)*(((EXP(-$I20377*$J20385))/(1-EXP(-SIMULATION!$D$4*$I20377)))-(EXP(-SIMULATION!$D$17*$J20385)/(1-EXP(-SIMULATION!$D$4*SIMULATION!$D$17))))</f>
        <v>3.0918702181469957</v>
      </c>
      <c r="L20385">
        <v>0.30715008713860548</v>
      </c>
      <c r="M20385">
        <f t="shared" ca="1" si="318"/>
        <v>4.0415384250721047</v>
      </c>
    </row>
    <row r="20386" spans="1:13" x14ac:dyDescent="0.25">
      <c r="A20386" s="9"/>
      <c r="H20386" s="9"/>
      <c r="J20386">
        <v>9</v>
      </c>
      <c r="K20386">
        <f ca="1">SIMULATION!$D$3*SIMULATION!$D$17/$H20377/(SIMULATION!$D$17-$I20377)*(((EXP(-$I20377*$J20386))/(1-EXP(-SIMULATION!$D$4*$I20377)))-(EXP(-SIMULATION!$D$17*$J20386)/(1-EXP(-SIMULATION!$D$4*SIMULATION!$D$17))))</f>
        <v>3.0327028256578736</v>
      </c>
      <c r="L20386">
        <v>0.16259371233874442</v>
      </c>
      <c r="M20386">
        <f t="shared" ca="1" si="318"/>
        <v>3.5258012365017875</v>
      </c>
    </row>
    <row r="20387" spans="1:13" x14ac:dyDescent="0.25">
      <c r="A20387" s="9"/>
      <c r="H20387" s="9"/>
      <c r="J20387">
        <v>10</v>
      </c>
      <c r="K20387">
        <f ca="1">SIMULATION!$D$3*SIMULATION!$D$17/$H20377/(SIMULATION!$D$17-$I20377)*(((EXP(-$I20377*$J20387))/(1-EXP(-SIMULATION!$D$4*$I20377)))-(EXP(-SIMULATION!$D$17*$J20387)/(1-EXP(-SIMULATION!$D$4*SIMULATION!$D$17))))</f>
        <v>2.9691249316556809</v>
      </c>
      <c r="L20387">
        <v>-0.45213152770444653</v>
      </c>
      <c r="M20387">
        <f t="shared" ca="1" si="318"/>
        <v>1.6266899403608375</v>
      </c>
    </row>
    <row r="20388" spans="1:13" x14ac:dyDescent="0.25">
      <c r="A20388" s="9"/>
      <c r="H20388" s="9"/>
      <c r="J20388">
        <v>11</v>
      </c>
      <c r="K20388">
        <f ca="1">SIMULATION!$D$3*SIMULATION!$D$17/$H20377/(SIMULATION!$D$17-$I20377)*(((EXP(-$I20377*$J20388))/(1-EXP(-SIMULATION!$D$4*$I20377)))-(EXP(-SIMULATION!$D$17*$J20388)/(1-EXP(-SIMULATION!$D$4*SIMULATION!$D$17))))</f>
        <v>2.9033470504246588</v>
      </c>
      <c r="L20388">
        <v>5.2572082095339055E-2</v>
      </c>
      <c r="M20388">
        <f t="shared" ca="1" si="318"/>
        <v>3.0559820499108445</v>
      </c>
    </row>
    <row r="20389" spans="1:13" x14ac:dyDescent="0.25">
      <c r="A20389" s="9"/>
      <c r="H20389" s="9"/>
      <c r="J20389">
        <v>12</v>
      </c>
      <c r="K20389">
        <f ca="1">SIMULATION!$D$3*SIMULATION!$D$17/$H20377/(SIMULATION!$D$17-$I20377)*(((EXP(-$I20377*$J20389))/(1-EXP(-SIMULATION!$D$4*$I20377)))-(EXP(-SIMULATION!$D$17*$J20389)/(1-EXP(-SIMULATION!$D$4*SIMULATION!$D$17))))</f>
        <v>2.8367704444852606</v>
      </c>
      <c r="L20389">
        <v>0.36911187904581227</v>
      </c>
      <c r="M20389">
        <f t="shared" ca="1" si="318"/>
        <v>3.8838561136708396</v>
      </c>
    </row>
    <row r="20390" spans="1:13" x14ac:dyDescent="0.25">
      <c r="A20390" s="9"/>
      <c r="H20390" s="9"/>
      <c r="J20390">
        <v>13</v>
      </c>
      <c r="K20390">
        <f ca="1">SIMULATION!$D$3*SIMULATION!$D$17/$H20377/(SIMULATION!$D$17-$I20377)*(((EXP(-$I20377*$J20390))/(1-EXP(-SIMULATION!$D$4*$I20377)))-(EXP(-SIMULATION!$D$17*$J20390)/(1-EXP(-SIMULATION!$D$4*SIMULATION!$D$17))))</f>
        <v>2.7702781613554888</v>
      </c>
      <c r="L20390">
        <v>0.30434426533300807</v>
      </c>
      <c r="M20390">
        <f t="shared" ca="1" si="318"/>
        <v>3.6133964331413009</v>
      </c>
    </row>
    <row r="20391" spans="1:13" x14ac:dyDescent="0.25">
      <c r="A20391" s="9"/>
      <c r="H20391" s="9"/>
      <c r="J20391">
        <v>14</v>
      </c>
      <c r="K20391">
        <f ca="1">SIMULATION!$D$3*SIMULATION!$D$17/$H20377/(SIMULATION!$D$17-$I20377)*(((EXP(-$I20377*$J20391))/(1-EXP(-SIMULATION!$D$4*$I20377)))-(EXP(-SIMULATION!$D$17*$J20391)/(1-EXP(-SIMULATION!$D$4*SIMULATION!$D$17))))</f>
        <v>2.7044215278642039</v>
      </c>
      <c r="L20391">
        <v>-0.42285729845578324</v>
      </c>
      <c r="M20391">
        <f t="shared" ca="1" si="318"/>
        <v>1.5608371467058848</v>
      </c>
    </row>
    <row r="20392" spans="1:13" x14ac:dyDescent="0.25">
      <c r="A20392" s="9"/>
      <c r="H20392" s="9"/>
      <c r="J20392">
        <v>15</v>
      </c>
      <c r="K20392">
        <f ca="1">SIMULATION!$D$3*SIMULATION!$D$17/$H20377/(SIMULATION!$D$17-$I20377)*(((EXP(-$I20377*$J20392))/(1-EXP(-SIMULATION!$D$4*$I20377)))-(EXP(-SIMULATION!$D$17*$J20392)/(1-EXP(-SIMULATION!$D$4*SIMULATION!$D$17))))</f>
        <v>2.6395396513481826</v>
      </c>
      <c r="L20392">
        <v>-2.2435675756303761E-2</v>
      </c>
      <c r="M20392">
        <f t="shared" ca="1" si="318"/>
        <v>2.5803197955846278</v>
      </c>
    </row>
    <row r="20393" spans="1:13" x14ac:dyDescent="0.25">
      <c r="A20393" s="9"/>
      <c r="H20393" s="9"/>
      <c r="J20393">
        <v>16</v>
      </c>
      <c r="K20393">
        <f ca="1">SIMULATION!$D$3*SIMULATION!$D$17/$H20377/(SIMULATION!$D$17-$I20377)*(((EXP(-$I20377*$J20393))/(1-EXP(-SIMULATION!$D$4*$I20377)))-(EXP(-SIMULATION!$D$17*$J20393)/(1-EXP(-SIMULATION!$D$4*SIMULATION!$D$17))))</f>
        <v>2.5758359902508596</v>
      </c>
      <c r="L20393">
        <v>0.14463051759409318</v>
      </c>
      <c r="M20393">
        <f t="shared" ca="1" si="318"/>
        <v>2.9483804827583349</v>
      </c>
    </row>
    <row r="20394" spans="1:13" x14ac:dyDescent="0.25">
      <c r="A20394" s="9"/>
      <c r="H20394" s="9"/>
      <c r="J20394">
        <v>17</v>
      </c>
      <c r="K20394">
        <f ca="1">SIMULATION!$D$3*SIMULATION!$D$17/$H20377/(SIMULATION!$D$17-$I20377)*(((EXP(-$I20377*$J20394))/(1-EXP(-SIMULATION!$D$4*$I20377)))-(EXP(-SIMULATION!$D$17*$J20394)/(1-EXP(-SIMULATION!$D$4*SIMULATION!$D$17))))</f>
        <v>2.5134274139630852</v>
      </c>
      <c r="L20394">
        <v>-0.10914119808082146</v>
      </c>
      <c r="M20394">
        <f t="shared" ca="1" si="318"/>
        <v>2.2391089347139732</v>
      </c>
    </row>
    <row r="20395" spans="1:13" x14ac:dyDescent="0.25">
      <c r="A20395" s="9"/>
      <c r="H20395" s="9"/>
      <c r="J20395">
        <v>18</v>
      </c>
      <c r="K20395">
        <f ca="1">SIMULATION!$D$3*SIMULATION!$D$17/$H20377/(SIMULATION!$D$17-$I20377)*(((EXP(-$I20377*$J20395))/(1-EXP(-SIMULATION!$D$4*$I20377)))-(EXP(-SIMULATION!$D$17*$J20395)/(1-EXP(-SIMULATION!$D$4*SIMULATION!$D$17))))</f>
        <v>2.4523756333087552</v>
      </c>
      <c r="L20395">
        <v>-0.13283741369827343</v>
      </c>
      <c r="M20395">
        <f t="shared" ca="1" si="318"/>
        <v>2.1266083967633547</v>
      </c>
    </row>
    <row r="20396" spans="1:13" x14ac:dyDescent="0.25">
      <c r="A20396" s="9"/>
      <c r="H20396" s="9"/>
      <c r="J20396">
        <v>19</v>
      </c>
      <c r="K20396">
        <f ca="1">SIMULATION!$D$3*SIMULATION!$D$17/$H20377/(SIMULATION!$D$17-$I20377)*(((EXP(-$I20377*$J20396))/(1-EXP(-SIMULATION!$D$4*$I20377)))-(EXP(-SIMULATION!$D$17*$J20396)/(1-EXP(-SIMULATION!$D$4*SIMULATION!$D$17))))</f>
        <v>2.3927073339131115</v>
      </c>
      <c r="L20396">
        <v>0.31902357833669615</v>
      </c>
      <c r="M20396">
        <f t="shared" ca="1" si="318"/>
        <v>3.1560373894905283</v>
      </c>
    </row>
    <row r="20397" spans="1:13" x14ac:dyDescent="0.25">
      <c r="A20397" s="9"/>
      <c r="H20397" s="9"/>
      <c r="J20397">
        <v>20</v>
      </c>
      <c r="K20397">
        <f ca="1">SIMULATION!$D$3*SIMULATION!$D$17/$H20377/(SIMULATION!$D$17-$I20377)*(((EXP(-$I20377*$J20397))/(1-EXP(-SIMULATION!$D$4*$I20377)))-(EXP(-SIMULATION!$D$17*$J20397)/(1-EXP(-SIMULATION!$D$4*SIMULATION!$D$17))))</f>
        <v>2.3344270703004844</v>
      </c>
      <c r="L20397">
        <v>-0.20862311550766247</v>
      </c>
      <c r="M20397">
        <f t="shared" ca="1" si="318"/>
        <v>1.8474116219689725</v>
      </c>
    </row>
    <row r="20398" spans="1:13" x14ac:dyDescent="0.25">
      <c r="A20398" s="9"/>
      <c r="H20398" s="9"/>
      <c r="J20398">
        <v>21</v>
      </c>
      <c r="K20398">
        <f ca="1">SIMULATION!$D$3*SIMULATION!$D$17/$H20377/(SIMULATION!$D$17-$I20377)*(((EXP(-$I20377*$J20398))/(1-EXP(-SIMULATION!$D$4*$I20377)))-(EXP(-SIMULATION!$D$17*$J20398)/(1-EXP(-SIMULATION!$D$4*SIMULATION!$D$17))))</f>
        <v>2.277525521083418</v>
      </c>
      <c r="L20398">
        <v>0.20302142256439495</v>
      </c>
      <c r="M20398">
        <f t="shared" ca="1" si="318"/>
        <v>2.7399119923004882</v>
      </c>
    </row>
    <row r="20399" spans="1:13" x14ac:dyDescent="0.25">
      <c r="A20399" s="9"/>
      <c r="H20399" s="9"/>
      <c r="J20399">
        <v>22</v>
      </c>
      <c r="K20399">
        <f ca="1">SIMULATION!$D$3*SIMULATION!$D$17/$H20377/(SIMULATION!$D$17-$I20377)*(((EXP(-$I20377*$J20399))/(1-EXP(-SIMULATION!$D$4*$I20377)))-(EXP(-SIMULATION!$D$17*$J20399)/(1-EXP(-SIMULATION!$D$4*SIMULATION!$D$17))))</f>
        <v>2.2219847716135517</v>
      </c>
      <c r="L20399">
        <v>-0.13990594115314423</v>
      </c>
      <c r="M20399">
        <f t="shared" ca="1" si="318"/>
        <v>1.9111159009130034</v>
      </c>
    </row>
    <row r="20400" spans="1:13" x14ac:dyDescent="0.25">
      <c r="A20400" s="9"/>
      <c r="H20400" s="9"/>
      <c r="J20400">
        <v>23</v>
      </c>
      <c r="K20400">
        <f ca="1">SIMULATION!$D$3*SIMULATION!$D$17/$H20377/(SIMULATION!$D$17-$I20377)*(((EXP(-$I20377*$J20400))/(1-EXP(-SIMULATION!$D$4*$I20377)))-(EXP(-SIMULATION!$D$17*$J20400)/(1-EXP(-SIMULATION!$D$4*SIMULATION!$D$17))))</f>
        <v>2.1677816919402657</v>
      </c>
      <c r="L20400">
        <v>-9.0918183163238811E-2</v>
      </c>
      <c r="M20400">
        <f t="shared" ca="1" si="318"/>
        <v>1.9706909190145248</v>
      </c>
    </row>
    <row r="20401" spans="1:13" x14ac:dyDescent="0.25">
      <c r="A20401" s="9"/>
      <c r="H20401" s="9"/>
      <c r="J20401">
        <v>24</v>
      </c>
      <c r="K20401">
        <f ca="1">SIMULATION!$D$3*SIMULATION!$D$17/$H20377/(SIMULATION!$D$17-$I20377)*(((EXP(-$I20377*$J20401))/(1-EXP(-SIMULATION!$D$4*$I20377)))-(EXP(-SIMULATION!$D$17*$J20401)/(1-EXP(-SIMULATION!$D$4*SIMULATION!$D$17))))</f>
        <v>2.1148900943743185</v>
      </c>
      <c r="L20401">
        <v>6.3241522576039225E-2</v>
      </c>
      <c r="M20401">
        <f t="shared" ca="1" si="318"/>
        <v>2.2486389640235336</v>
      </c>
    </row>
    <row r="20402" spans="1:13" x14ac:dyDescent="0.25">
      <c r="A20402" s="9">
        <v>817</v>
      </c>
      <c r="B20402" s="2">
        <f ca="1">NORMINV(RAND(),SIMULATION!D7,SIMULATION!D8)</f>
        <v>60.385229695118376</v>
      </c>
      <c r="C20402" s="2">
        <v>2</v>
      </c>
      <c r="D20402" s="2">
        <f ca="1">SIMULATION!$D$11*(1+(SIMULATION!$D$12*LN(1+$C20402)))*(1+(SIMULATION!$D$13*(($B20402/63.5)-1)))</f>
        <v>10.006753028284541</v>
      </c>
      <c r="E20402" s="2">
        <v>9.1834580025306187E-2</v>
      </c>
      <c r="F20402" s="2">
        <f ca="1">D20402*(1+E20402)</f>
        <v>10.925718990054012</v>
      </c>
      <c r="G20402" s="2">
        <v>-0.2832408933742378</v>
      </c>
      <c r="H20402" s="9">
        <f>SIMULATION!$D$15*EXP($G$20402)</f>
        <v>166.30394794392569</v>
      </c>
      <c r="I20402" s="2">
        <f ca="1">$F20402/$H20402</f>
        <v>6.5697291766867394E-2</v>
      </c>
      <c r="J20402">
        <v>0</v>
      </c>
      <c r="K20402">
        <f ca="1">SIMULATION!$D$3*SIMULATION!$D$17/$H20402/(SIMULATION!$D$17-$I20402)*(((EXP(-$I20402*$J20402))/(1-EXP(-SIMULATION!$D$4*$I20402)))-(EXP(-SIMULATION!$D$17*$J20402)/(1-EXP(-SIMULATION!$D$4*SIMULATION!$D$17))))</f>
        <v>1.0105620862945679</v>
      </c>
      <c r="L20402">
        <v>-8.8577301840629508E-2</v>
      </c>
      <c r="M20402">
        <f t="shared" ca="1" si="318"/>
        <v>0.92104922334815764</v>
      </c>
    </row>
    <row r="20403" spans="1:13" x14ac:dyDescent="0.25">
      <c r="A20403" s="9"/>
      <c r="H20403" s="9"/>
      <c r="J20403">
        <v>1</v>
      </c>
      <c r="K20403">
        <f ca="1">SIMULATION!$D$3*SIMULATION!$D$17/$H20402/(SIMULATION!$D$17-$I20402)*(((EXP(-$I20402*$J20403))/(1-EXP(-SIMULATION!$D$4*$I20402)))-(EXP(-SIMULATION!$D$17*$J20403)/(1-EXP(-SIMULATION!$D$4*SIMULATION!$D$17))))</f>
        <v>2.0932269001484234</v>
      </c>
      <c r="L20403">
        <v>9.2921869883422895E-2</v>
      </c>
      <c r="M20403">
        <f t="shared" ca="1" si="318"/>
        <v>2.287733457800496</v>
      </c>
    </row>
    <row r="20404" spans="1:13" x14ac:dyDescent="0.25">
      <c r="A20404" s="9"/>
      <c r="H20404" s="9"/>
      <c r="J20404">
        <v>2</v>
      </c>
      <c r="K20404">
        <f ca="1">SIMULATION!$D$3*SIMULATION!$D$17/$H20402/(SIMULATION!$D$17-$I20402)*(((EXP(-$I20402*$J20404))/(1-EXP(-SIMULATION!$D$4*$I20402)))-(EXP(-SIMULATION!$D$17*$J20404)/(1-EXP(-SIMULATION!$D$4*SIMULATION!$D$17))))</f>
        <v>2.6951031077671104</v>
      </c>
      <c r="L20404">
        <v>-0.21051734510641645</v>
      </c>
      <c r="M20404">
        <f t="shared" ca="1" si="318"/>
        <v>2.1277371567319263</v>
      </c>
    </row>
    <row r="20405" spans="1:13" x14ac:dyDescent="0.25">
      <c r="A20405" s="9"/>
      <c r="H20405" s="9"/>
      <c r="J20405">
        <v>3</v>
      </c>
      <c r="K20405">
        <f ca="1">SIMULATION!$D$3*SIMULATION!$D$17/$H20402/(SIMULATION!$D$17-$I20402)*(((EXP(-$I20402*$J20405))/(1-EXP(-SIMULATION!$D$4*$I20402)))-(EXP(-SIMULATION!$D$17*$J20405)/(1-EXP(-SIMULATION!$D$4*SIMULATION!$D$17))))</f>
        <v>2.9947232114228095</v>
      </c>
      <c r="L20405">
        <v>0.22667395880812188</v>
      </c>
      <c r="M20405">
        <f t="shared" ca="1" si="318"/>
        <v>3.67354897729059</v>
      </c>
    </row>
    <row r="20406" spans="1:13" x14ac:dyDescent="0.25">
      <c r="A20406" s="9"/>
      <c r="H20406" s="9"/>
      <c r="J20406">
        <v>4</v>
      </c>
      <c r="K20406">
        <f ca="1">SIMULATION!$D$3*SIMULATION!$D$17/$H20402/(SIMULATION!$D$17-$I20402)*(((EXP(-$I20402*$J20406))/(1-EXP(-SIMULATION!$D$4*$I20402)))-(EXP(-SIMULATION!$D$17*$J20406)/(1-EXP(-SIMULATION!$D$4*SIMULATION!$D$17))))</f>
        <v>3.1061235200508408</v>
      </c>
      <c r="L20406">
        <v>0.17323141012105273</v>
      </c>
      <c r="M20406">
        <f t="shared" ca="1" si="318"/>
        <v>3.6442016774394164</v>
      </c>
    </row>
    <row r="20407" spans="1:13" x14ac:dyDescent="0.25">
      <c r="A20407" s="9"/>
      <c r="H20407" s="9"/>
      <c r="J20407">
        <v>5</v>
      </c>
      <c r="K20407">
        <f ca="1">SIMULATION!$D$3*SIMULATION!$D$17/$H20402/(SIMULATION!$D$17-$I20402)*(((EXP(-$I20402*$J20407))/(1-EXP(-SIMULATION!$D$4*$I20402)))-(EXP(-SIMULATION!$D$17*$J20407)/(1-EXP(-SIMULATION!$D$4*SIMULATION!$D$17))))</f>
        <v>3.1020332479809394</v>
      </c>
      <c r="L20407">
        <v>0.32305424846252206</v>
      </c>
      <c r="M20407">
        <f t="shared" ca="1" si="318"/>
        <v>4.1041582676131778</v>
      </c>
    </row>
    <row r="20408" spans="1:13" x14ac:dyDescent="0.25">
      <c r="A20408" s="9"/>
      <c r="H20408" s="9"/>
      <c r="J20408">
        <v>6</v>
      </c>
      <c r="K20408">
        <f ca="1">SIMULATION!$D$3*SIMULATION!$D$17/$H20402/(SIMULATION!$D$17-$I20402)*(((EXP(-$I20402*$J20408))/(1-EXP(-SIMULATION!$D$4*$I20402)))-(EXP(-SIMULATION!$D$17*$J20408)/(1-EXP(-SIMULATION!$D$4*SIMULATION!$D$17))))</f>
        <v>3.0287331496988261</v>
      </c>
      <c r="L20408">
        <v>0.1740453363055629</v>
      </c>
      <c r="M20408">
        <f t="shared" ca="1" si="318"/>
        <v>3.5558700293179655</v>
      </c>
    </row>
    <row r="20409" spans="1:13" x14ac:dyDescent="0.25">
      <c r="A20409" s="9"/>
      <c r="H20409" s="9"/>
      <c r="J20409">
        <v>7</v>
      </c>
      <c r="K20409">
        <f ca="1">SIMULATION!$D$3*SIMULATION!$D$17/$H20402/(SIMULATION!$D$17-$I20402)*(((EXP(-$I20402*$J20409))/(1-EXP(-SIMULATION!$D$4*$I20402)))-(EXP(-SIMULATION!$D$17*$J20409)/(1-EXP(-SIMULATION!$D$4*SIMULATION!$D$17))))</f>
        <v>2.9155758866121126</v>
      </c>
      <c r="L20409">
        <v>0.17313354971706862</v>
      </c>
      <c r="M20409">
        <f t="shared" ca="1" si="318"/>
        <v>3.4203598893307574</v>
      </c>
    </row>
    <row r="20410" spans="1:13" x14ac:dyDescent="0.25">
      <c r="A20410" s="9"/>
      <c r="H20410" s="9"/>
      <c r="J20410">
        <v>8</v>
      </c>
      <c r="K20410">
        <f ca="1">SIMULATION!$D$3*SIMULATION!$D$17/$H20402/(SIMULATION!$D$17-$I20402)*(((EXP(-$I20402*$J20410))/(1-EXP(-SIMULATION!$D$4*$I20402)))-(EXP(-SIMULATION!$D$17*$J20410)/(1-EXP(-SIMULATION!$D$4*SIMULATION!$D$17))))</f>
        <v>2.7810855915639632</v>
      </c>
      <c r="L20410">
        <v>0.15958623297756488</v>
      </c>
      <c r="M20410">
        <f t="shared" ca="1" si="318"/>
        <v>3.2249085647098386</v>
      </c>
    </row>
    <row r="20411" spans="1:13" x14ac:dyDescent="0.25">
      <c r="A20411" s="9"/>
      <c r="H20411" s="9"/>
      <c r="J20411">
        <v>9</v>
      </c>
      <c r="K20411">
        <f ca="1">SIMULATION!$D$3*SIMULATION!$D$17/$H20402/(SIMULATION!$D$17-$I20402)*(((EXP(-$I20402*$J20411))/(1-EXP(-SIMULATION!$D$4*$I20402)))-(EXP(-SIMULATION!$D$17*$J20411)/(1-EXP(-SIMULATION!$D$4*SIMULATION!$D$17))))</f>
        <v>2.6368653840022573</v>
      </c>
      <c r="L20411">
        <v>0.19824574281571899</v>
      </c>
      <c r="M20411">
        <f t="shared" ca="1" si="318"/>
        <v>3.1596127207588407</v>
      </c>
    </row>
    <row r="20412" spans="1:13" x14ac:dyDescent="0.25">
      <c r="A20412" s="9"/>
      <c r="H20412" s="9"/>
      <c r="J20412">
        <v>10</v>
      </c>
      <c r="K20412">
        <f ca="1">SIMULATION!$D$3*SIMULATION!$D$17/$H20402/(SIMULATION!$D$17-$I20402)*(((EXP(-$I20402*$J20412))/(1-EXP(-SIMULATION!$D$4*$I20402)))-(EXP(-SIMULATION!$D$17*$J20412)/(1-EXP(-SIMULATION!$D$4*SIMULATION!$D$17))))</f>
        <v>2.4901002451693999</v>
      </c>
      <c r="L20412">
        <v>0.25946207800897209</v>
      </c>
      <c r="M20412">
        <f t="shared" ca="1" si="318"/>
        <v>3.1361868292317032</v>
      </c>
    </row>
    <row r="20413" spans="1:13" x14ac:dyDescent="0.25">
      <c r="A20413" s="9"/>
      <c r="H20413" s="9"/>
      <c r="J20413">
        <v>11</v>
      </c>
      <c r="K20413">
        <f ca="1">SIMULATION!$D$3*SIMULATION!$D$17/$H20402/(SIMULATION!$D$17-$I20402)*(((EXP(-$I20402*$J20413))/(1-EXP(-SIMULATION!$D$4*$I20402)))-(EXP(-SIMULATION!$D$17*$J20413)/(1-EXP(-SIMULATION!$D$4*SIMULATION!$D$17))))</f>
        <v>2.3451598393605728</v>
      </c>
      <c r="L20413">
        <v>-1.37596770117638E-2</v>
      </c>
      <c r="M20413">
        <f t="shared" ca="1" si="318"/>
        <v>2.3128911974300115</v>
      </c>
    </row>
    <row r="20414" spans="1:13" x14ac:dyDescent="0.25">
      <c r="A20414" s="9"/>
      <c r="H20414" s="9"/>
      <c r="J20414">
        <v>12</v>
      </c>
      <c r="K20414">
        <f ca="1">SIMULATION!$D$3*SIMULATION!$D$17/$H20402/(SIMULATION!$D$17-$I20402)*(((EXP(-$I20402*$J20414))/(1-EXP(-SIMULATION!$D$4*$I20402)))-(EXP(-SIMULATION!$D$17*$J20414)/(1-EXP(-SIMULATION!$D$4*SIMULATION!$D$17))))</f>
        <v>2.2046246275677603</v>
      </c>
      <c r="L20414">
        <v>0.13138949420966486</v>
      </c>
      <c r="M20414">
        <f t="shared" ca="1" si="318"/>
        <v>2.4942891423060591</v>
      </c>
    </row>
    <row r="20415" spans="1:13" x14ac:dyDescent="0.25">
      <c r="A20415" s="9"/>
      <c r="H20415" s="9"/>
      <c r="J20415">
        <v>13</v>
      </c>
      <c r="K20415">
        <f ca="1">SIMULATION!$D$3*SIMULATION!$D$17/$H20402/(SIMULATION!$D$17-$I20402)*(((EXP(-$I20402*$J20415))/(1-EXP(-SIMULATION!$D$4*$I20402)))-(EXP(-SIMULATION!$D$17*$J20415)/(1-EXP(-SIMULATION!$D$4*SIMULATION!$D$17))))</f>
        <v>2.069942477304906</v>
      </c>
      <c r="L20415">
        <v>1.5326718987661744E-2</v>
      </c>
      <c r="M20415">
        <f t="shared" ca="1" si="318"/>
        <v>2.1016679039751827</v>
      </c>
    </row>
    <row r="20416" spans="1:13" x14ac:dyDescent="0.25">
      <c r="A20416" s="9"/>
      <c r="H20416" s="9"/>
      <c r="J20416">
        <v>14</v>
      </c>
      <c r="K20416">
        <f ca="1">SIMULATION!$D$3*SIMULATION!$D$17/$H20402/(SIMULATION!$D$17-$I20402)*(((EXP(-$I20402*$J20416))/(1-EXP(-SIMULATION!$D$4*$I20402)))-(EXP(-SIMULATION!$D$17*$J20416)/(1-EXP(-SIMULATION!$D$4*SIMULATION!$D$17))))</f>
        <v>1.9418485457401289</v>
      </c>
      <c r="L20416">
        <v>0.28280832720118387</v>
      </c>
      <c r="M20416">
        <f t="shared" ca="1" si="318"/>
        <v>2.4910194846389464</v>
      </c>
    </row>
    <row r="20417" spans="1:13" x14ac:dyDescent="0.25">
      <c r="A20417" s="9"/>
      <c r="H20417" s="9"/>
      <c r="J20417">
        <v>15</v>
      </c>
      <c r="K20417">
        <f ca="1">SIMULATION!$D$3*SIMULATION!$D$17/$H20402/(SIMULATION!$D$17-$I20402)*(((EXP(-$I20402*$J20417))/(1-EXP(-SIMULATION!$D$4*$I20402)))-(EXP(-SIMULATION!$D$17*$J20417)/(1-EXP(-SIMULATION!$D$4*SIMULATION!$D$17))))</f>
        <v>1.8206335191048235</v>
      </c>
      <c r="L20417">
        <v>0.21474177286267235</v>
      </c>
      <c r="M20417">
        <f t="shared" ca="1" si="318"/>
        <v>2.2115995887305995</v>
      </c>
    </row>
    <row r="20418" spans="1:13" x14ac:dyDescent="0.25">
      <c r="A20418" s="9"/>
      <c r="H20418" s="9"/>
      <c r="J20418">
        <v>16</v>
      </c>
      <c r="K20418">
        <f ca="1">SIMULATION!$D$3*SIMULATION!$D$17/$H20402/(SIMULATION!$D$17-$I20402)*(((EXP(-$I20402*$J20418))/(1-EXP(-SIMULATION!$D$4*$I20402)))-(EXP(-SIMULATION!$D$17*$J20418)/(1-EXP(-SIMULATION!$D$4*SIMULATION!$D$17))))</f>
        <v>1.7063147280203301</v>
      </c>
      <c r="L20418">
        <v>0.41443018535221204</v>
      </c>
      <c r="M20418">
        <f t="shared" ca="1" si="318"/>
        <v>2.4134630570230051</v>
      </c>
    </row>
    <row r="20419" spans="1:13" x14ac:dyDescent="0.25">
      <c r="A20419" s="9"/>
      <c r="H20419" s="9"/>
      <c r="J20419">
        <v>17</v>
      </c>
      <c r="K20419">
        <f ca="1">SIMULATION!$D$3*SIMULATION!$D$17/$H20402/(SIMULATION!$D$17-$I20402)*(((EXP(-$I20402*$J20419))/(1-EXP(-SIMULATION!$D$4*$I20402)))-(EXP(-SIMULATION!$D$17*$J20419)/(1-EXP(-SIMULATION!$D$4*SIMULATION!$D$17))))</f>
        <v>1.5987450728879784</v>
      </c>
      <c r="L20419">
        <v>3.5556954054486722E-2</v>
      </c>
      <c r="M20419">
        <f t="shared" ref="M20419:M20482" ca="1" si="319">$K20419*(1+$L20419)</f>
        <v>1.6555915779894932</v>
      </c>
    </row>
    <row r="20420" spans="1:13" x14ac:dyDescent="0.25">
      <c r="A20420" s="9"/>
      <c r="H20420" s="9"/>
      <c r="J20420">
        <v>18</v>
      </c>
      <c r="K20420">
        <f ca="1">SIMULATION!$D$3*SIMULATION!$D$17/$H20402/(SIMULATION!$D$17-$I20402)*(((EXP(-$I20402*$J20420))/(1-EXP(-SIMULATION!$D$4*$I20402)))-(EXP(-SIMULATION!$D$17*$J20420)/(1-EXP(-SIMULATION!$D$4*SIMULATION!$D$17))))</f>
        <v>1.4976821428415823</v>
      </c>
      <c r="L20420">
        <v>0.12015901424166778</v>
      </c>
      <c r="M20420">
        <f t="shared" ca="1" si="319"/>
        <v>1.6776421527727754</v>
      </c>
    </row>
    <row r="20421" spans="1:13" x14ac:dyDescent="0.25">
      <c r="A20421" s="9"/>
      <c r="H20421" s="9"/>
      <c r="J20421">
        <v>19</v>
      </c>
      <c r="K20421">
        <f ca="1">SIMULATION!$D$3*SIMULATION!$D$17/$H20402/(SIMULATION!$D$17-$I20402)*(((EXP(-$I20402*$J20421))/(1-EXP(-SIMULATION!$D$4*$I20402)))-(EXP(-SIMULATION!$D$17*$J20421)/(1-EXP(-SIMULATION!$D$4*SIMULATION!$D$17))))</f>
        <v>1.4028318692026605</v>
      </c>
      <c r="L20421">
        <v>0.27840867592228602</v>
      </c>
      <c r="M20421">
        <f t="shared" ca="1" si="319"/>
        <v>1.7933924324489585</v>
      </c>
    </row>
    <row r="20422" spans="1:13" x14ac:dyDescent="0.25">
      <c r="A20422" s="9"/>
      <c r="H20422" s="9"/>
      <c r="J20422">
        <v>20</v>
      </c>
      <c r="K20422">
        <f ca="1">SIMULATION!$D$3*SIMULATION!$D$17/$H20402/(SIMULATION!$D$17-$I20402)*(((EXP(-$I20402*$J20422))/(1-EXP(-SIMULATION!$D$4*$I20402)))-(EXP(-SIMULATION!$D$17*$J20422)/(1-EXP(-SIMULATION!$D$4*SIMULATION!$D$17))))</f>
        <v>1.3138759006992382</v>
      </c>
      <c r="L20422">
        <v>-5.2449160873727904E-2</v>
      </c>
      <c r="M20422">
        <f t="shared" ca="1" si="319"/>
        <v>1.2449642122153497</v>
      </c>
    </row>
    <row r="20423" spans="1:13" x14ac:dyDescent="0.25">
      <c r="A20423" s="9"/>
      <c r="H20423" s="9"/>
      <c r="J20423">
        <v>21</v>
      </c>
      <c r="K20423">
        <f ca="1">SIMULATION!$D$3*SIMULATION!$D$17/$H20402/(SIMULATION!$D$17-$I20402)*(((EXP(-$I20402*$J20423))/(1-EXP(-SIMULATION!$D$4*$I20402)))-(EXP(-SIMULATION!$D$17*$J20423)/(1-EXP(-SIMULATION!$D$4*SIMULATION!$D$17))))</f>
        <v>1.2304885852818508</v>
      </c>
      <c r="L20423">
        <v>-0.14385175774217568</v>
      </c>
      <c r="M20423">
        <f t="shared" ca="1" si="319"/>
        <v>1.0534806394073737</v>
      </c>
    </row>
    <row r="20424" spans="1:13" x14ac:dyDescent="0.25">
      <c r="A20424" s="9"/>
      <c r="H20424" s="9"/>
      <c r="J20424">
        <v>22</v>
      </c>
      <c r="K20424">
        <f ca="1">SIMULATION!$D$3*SIMULATION!$D$17/$H20402/(SIMULATION!$D$17-$I20402)*(((EXP(-$I20402*$J20424))/(1-EXP(-SIMULATION!$D$4*$I20402)))-(EXP(-SIMULATION!$D$17*$J20424)/(1-EXP(-SIMULATION!$D$4*SIMULATION!$D$17))))</f>
        <v>1.1523473272592228</v>
      </c>
      <c r="L20424">
        <v>-0.72224305619426143</v>
      </c>
      <c r="M20424">
        <f t="shared" ca="1" si="319"/>
        <v>0.32007247182223297</v>
      </c>
    </row>
    <row r="20425" spans="1:13" x14ac:dyDescent="0.25">
      <c r="A20425" s="9"/>
      <c r="H20425" s="9"/>
      <c r="J20425">
        <v>23</v>
      </c>
      <c r="K20425">
        <f ca="1">SIMULATION!$D$3*SIMULATION!$D$17/$H20402/(SIMULATION!$D$17-$I20402)*(((EXP(-$I20402*$J20425))/(1-EXP(-SIMULATION!$D$4*$I20402)))-(EXP(-SIMULATION!$D$17*$J20425)/(1-EXP(-SIMULATION!$D$4*SIMULATION!$D$17))))</f>
        <v>1.0791387325747519</v>
      </c>
      <c r="L20425">
        <v>-0.11832215437896317</v>
      </c>
      <c r="M20425">
        <f t="shared" ca="1" si="319"/>
        <v>0.95145271286272337</v>
      </c>
    </row>
    <row r="20426" spans="1:13" x14ac:dyDescent="0.25">
      <c r="A20426" s="9"/>
      <c r="H20426" s="9"/>
      <c r="J20426">
        <v>24</v>
      </c>
      <c r="K20426">
        <f ca="1">SIMULATION!$D$3*SIMULATION!$D$17/$H20402/(SIMULATION!$D$17-$I20402)*(((EXP(-$I20402*$J20426))/(1-EXP(-SIMULATION!$D$4*$I20402)))-(EXP(-SIMULATION!$D$17*$J20426)/(1-EXP(-SIMULATION!$D$4*SIMULATION!$D$17))))</f>
        <v>1.0105620862945677</v>
      </c>
      <c r="L20426">
        <v>0.15461790105809209</v>
      </c>
      <c r="M20426">
        <f t="shared" ca="1" si="319"/>
        <v>1.1668130749663204</v>
      </c>
    </row>
    <row r="20427" spans="1:13" x14ac:dyDescent="0.25">
      <c r="A20427" s="9">
        <v>818</v>
      </c>
      <c r="B20427" s="2">
        <f ca="1">NORMINV(RAND(),SIMULATION!D7,SIMULATION!D8)</f>
        <v>64.610265554634282</v>
      </c>
      <c r="C20427" s="2">
        <v>2</v>
      </c>
      <c r="D20427" s="2">
        <f ca="1">SIMULATION!$D$11*(1+(SIMULATION!$D$12*LN(1+$C20427)))*(1+(SIMULATION!$D$13*(($B20427/63.5)-1)))</f>
        <v>10.320511530954921</v>
      </c>
      <c r="E20427" s="2">
        <v>0.15299922532370958</v>
      </c>
      <c r="F20427" s="2">
        <f ca="1">D20427*(1+E20427)</f>
        <v>11.899541800135436</v>
      </c>
      <c r="G20427" s="2">
        <v>-0.23642112343649488</v>
      </c>
      <c r="H20427" s="9">
        <f>SIMULATION!$D$15*EXP($G$20427)</f>
        <v>174.27541553722037</v>
      </c>
      <c r="I20427" s="2">
        <f ca="1">$F20427/$H20427</f>
        <v>6.8280094260306193E-2</v>
      </c>
      <c r="J20427">
        <v>0</v>
      </c>
      <c r="K20427">
        <f ca="1">SIMULATION!$D$3*SIMULATION!$D$17/$H20427/(SIMULATION!$D$17-$I20427)*(((EXP(-$I20427*$J20427))/(1-EXP(-SIMULATION!$D$4*$I20427)))-(EXP(-SIMULATION!$D$17*$J20427)/(1-EXP(-SIMULATION!$D$4*SIMULATION!$D$17))))</f>
        <v>0.89851717808701415</v>
      </c>
      <c r="L20427">
        <v>-6.1078212594096501E-2</v>
      </c>
      <c r="M20427">
        <f t="shared" ca="1" si="319"/>
        <v>0.84363735486436786</v>
      </c>
    </row>
    <row r="20428" spans="1:13" x14ac:dyDescent="0.25">
      <c r="A20428" s="9"/>
      <c r="H20428" s="9"/>
      <c r="J20428">
        <v>1</v>
      </c>
      <c r="K20428">
        <f ca="1">SIMULATION!$D$3*SIMULATION!$D$17/$H20427/(SIMULATION!$D$17-$I20427)*(((EXP(-$I20427*$J20428))/(1-EXP(-SIMULATION!$D$4*$I20427)))-(EXP(-SIMULATION!$D$17*$J20428)/(1-EXP(-SIMULATION!$D$4*SIMULATION!$D$17))))</f>
        <v>1.9321739867963081</v>
      </c>
      <c r="L20428">
        <v>0.66996599110750177</v>
      </c>
      <c r="M20428">
        <f t="shared" ca="1" si="319"/>
        <v>3.2266648468524299</v>
      </c>
    </row>
    <row r="20429" spans="1:13" x14ac:dyDescent="0.25">
      <c r="A20429" s="9"/>
      <c r="H20429" s="9"/>
      <c r="J20429">
        <v>2</v>
      </c>
      <c r="K20429">
        <f ca="1">SIMULATION!$D$3*SIMULATION!$D$17/$H20427/(SIMULATION!$D$17-$I20427)*(((EXP(-$I20427*$J20429))/(1-EXP(-SIMULATION!$D$4*$I20427)))-(EXP(-SIMULATION!$D$17*$J20429)/(1-EXP(-SIMULATION!$D$4*SIMULATION!$D$17))))</f>
        <v>2.505043538686361</v>
      </c>
      <c r="L20429">
        <v>0.10766719596359568</v>
      </c>
      <c r="M20429">
        <f t="shared" ca="1" si="319"/>
        <v>2.7747545522634449</v>
      </c>
    </row>
    <row r="20430" spans="1:13" x14ac:dyDescent="0.25">
      <c r="A20430" s="9"/>
      <c r="H20430" s="9"/>
      <c r="J20430">
        <v>3</v>
      </c>
      <c r="K20430">
        <f ca="1">SIMULATION!$D$3*SIMULATION!$D$17/$H20427/(SIMULATION!$D$17-$I20427)*(((EXP(-$I20427*$J20430))/(1-EXP(-SIMULATION!$D$4*$I20427)))-(EXP(-SIMULATION!$D$17*$J20430)/(1-EXP(-SIMULATION!$D$4*SIMULATION!$D$17))))</f>
        <v>2.7885380415296921</v>
      </c>
      <c r="L20430">
        <v>-0.27326246531582127</v>
      </c>
      <c r="M20430">
        <f t="shared" ca="1" si="319"/>
        <v>2.0265352616743364</v>
      </c>
    </row>
    <row r="20431" spans="1:13" x14ac:dyDescent="0.25">
      <c r="A20431" s="9"/>
      <c r="H20431" s="9"/>
      <c r="J20431">
        <v>4</v>
      </c>
      <c r="K20431">
        <f ca="1">SIMULATION!$D$3*SIMULATION!$D$17/$H20427/(SIMULATION!$D$17-$I20427)*(((EXP(-$I20427*$J20431))/(1-EXP(-SIMULATION!$D$4*$I20427)))-(EXP(-SIMULATION!$D$17*$J20431)/(1-EXP(-SIMULATION!$D$4*SIMULATION!$D$17))))</f>
        <v>2.8921126240177579</v>
      </c>
      <c r="L20431">
        <v>-0.33735931374753408</v>
      </c>
      <c r="M20431">
        <f t="shared" ca="1" si="319"/>
        <v>1.9164314938985469</v>
      </c>
    </row>
    <row r="20432" spans="1:13" x14ac:dyDescent="0.25">
      <c r="A20432" s="9"/>
      <c r="H20432" s="9"/>
      <c r="J20432">
        <v>5</v>
      </c>
      <c r="K20432">
        <f ca="1">SIMULATION!$D$3*SIMULATION!$D$17/$H20427/(SIMULATION!$D$17-$I20427)*(((EXP(-$I20427*$J20432))/(1-EXP(-SIMULATION!$D$4*$I20427)))-(EXP(-SIMULATION!$D$17*$J20432)/(1-EXP(-SIMULATION!$D$4*SIMULATION!$D$17))))</f>
        <v>2.885544553318375</v>
      </c>
      <c r="L20432">
        <v>-0.55828722344635029</v>
      </c>
      <c r="M20432">
        <f t="shared" ca="1" si="319"/>
        <v>1.2745818965155205</v>
      </c>
    </row>
    <row r="20433" spans="1:13" x14ac:dyDescent="0.25">
      <c r="A20433" s="9"/>
      <c r="H20433" s="9"/>
      <c r="J20433">
        <v>6</v>
      </c>
      <c r="K20433">
        <f ca="1">SIMULATION!$D$3*SIMULATION!$D$17/$H20427/(SIMULATION!$D$17-$I20427)*(((EXP(-$I20427*$J20433))/(1-EXP(-SIMULATION!$D$4*$I20427)))-(EXP(-SIMULATION!$D$17*$J20433)/(1-EXP(-SIMULATION!$D$4*SIMULATION!$D$17))))</f>
        <v>2.8132085997450442</v>
      </c>
      <c r="L20433">
        <v>-3.781444971055916E-2</v>
      </c>
      <c r="M20433">
        <f t="shared" ca="1" si="319"/>
        <v>2.7068286646246729</v>
      </c>
    </row>
    <row r="20434" spans="1:13" x14ac:dyDescent="0.25">
      <c r="A20434" s="9"/>
      <c r="H20434" s="9"/>
      <c r="J20434">
        <v>7</v>
      </c>
      <c r="K20434">
        <f ca="1">SIMULATION!$D$3*SIMULATION!$D$17/$H20427/(SIMULATION!$D$17-$I20427)*(((EXP(-$I20427*$J20434))/(1-EXP(-SIMULATION!$D$4*$I20427)))-(EXP(-SIMULATION!$D$17*$J20434)/(1-EXP(-SIMULATION!$D$4*SIMULATION!$D$17))))</f>
        <v>2.7032234503160675</v>
      </c>
      <c r="L20434">
        <v>-7.694853623941475E-2</v>
      </c>
      <c r="M20434">
        <f t="shared" ca="1" si="319"/>
        <v>2.4952143626861858</v>
      </c>
    </row>
    <row r="20435" spans="1:13" x14ac:dyDescent="0.25">
      <c r="A20435" s="9"/>
      <c r="H20435" s="9"/>
      <c r="J20435">
        <v>8</v>
      </c>
      <c r="K20435">
        <f ca="1">SIMULATION!$D$3*SIMULATION!$D$17/$H20427/(SIMULATION!$D$17-$I20427)*(((EXP(-$I20427*$J20435))/(1-EXP(-SIMULATION!$D$4*$I20427)))-(EXP(-SIMULATION!$D$17*$J20435)/(1-EXP(-SIMULATION!$D$4*SIMULATION!$D$17))))</f>
        <v>2.5733114706537505</v>
      </c>
      <c r="L20435">
        <v>0.27803403266623705</v>
      </c>
      <c r="M20435">
        <f t="shared" ca="1" si="319"/>
        <v>3.2887796361458981</v>
      </c>
    </row>
    <row r="20436" spans="1:13" x14ac:dyDescent="0.25">
      <c r="A20436" s="9"/>
      <c r="H20436" s="9"/>
      <c r="J20436">
        <v>9</v>
      </c>
      <c r="K20436">
        <f ca="1">SIMULATION!$D$3*SIMULATION!$D$17/$H20427/(SIMULATION!$D$17-$I20427)*(((EXP(-$I20427*$J20436))/(1-EXP(-SIMULATION!$D$4*$I20427)))-(EXP(-SIMULATION!$D$17*$J20436)/(1-EXP(-SIMULATION!$D$4*SIMULATION!$D$17))))</f>
        <v>2.4345523985233903</v>
      </c>
      <c r="L20436">
        <v>0.24056784052230668</v>
      </c>
      <c r="M20436">
        <f t="shared" ca="1" si="319"/>
        <v>3.0202274116745644</v>
      </c>
    </row>
    <row r="20437" spans="1:13" x14ac:dyDescent="0.25">
      <c r="A20437" s="9"/>
      <c r="H20437" s="9"/>
      <c r="J20437">
        <v>10</v>
      </c>
      <c r="K20437">
        <f ca="1">SIMULATION!$D$3*SIMULATION!$D$17/$H20427/(SIMULATION!$D$17-$I20427)*(((EXP(-$I20427*$J20437))/(1-EXP(-SIMULATION!$D$4*$I20427)))-(EXP(-SIMULATION!$D$17*$J20437)/(1-EXP(-SIMULATION!$D$4*SIMULATION!$D$17))))</f>
        <v>2.2937875089947641</v>
      </c>
      <c r="L20437">
        <v>-8.8663968107964189E-2</v>
      </c>
      <c r="M20437">
        <f t="shared" ca="1" si="319"/>
        <v>2.0904112064508058</v>
      </c>
    </row>
    <row r="20438" spans="1:13" x14ac:dyDescent="0.25">
      <c r="A20438" s="9"/>
      <c r="H20438" s="9"/>
      <c r="J20438">
        <v>11</v>
      </c>
      <c r="K20438">
        <f ca="1">SIMULATION!$D$3*SIMULATION!$D$17/$H20427/(SIMULATION!$D$17-$I20427)*(((EXP(-$I20427*$J20438))/(1-EXP(-SIMULATION!$D$4*$I20427)))-(EXP(-SIMULATION!$D$17*$J20438)/(1-EXP(-SIMULATION!$D$4*SIMULATION!$D$17))))</f>
        <v>2.1551590543833097</v>
      </c>
      <c r="L20438">
        <v>0.59093387205134518</v>
      </c>
      <c r="M20438">
        <f t="shared" ca="1" si="319"/>
        <v>3.428715539276554</v>
      </c>
    </row>
    <row r="20439" spans="1:13" x14ac:dyDescent="0.25">
      <c r="A20439" s="9"/>
      <c r="H20439" s="9"/>
      <c r="J20439">
        <v>12</v>
      </c>
      <c r="K20439">
        <f ca="1">SIMULATION!$D$3*SIMULATION!$D$17/$H20427/(SIMULATION!$D$17-$I20427)*(((EXP(-$I20427*$J20439))/(1-EXP(-SIMULATION!$D$4*$I20427)))-(EXP(-SIMULATION!$D$17*$J20439)/(1-EXP(-SIMULATION!$D$4*SIMULATION!$D$17))))</f>
        <v>2.0210956469716921</v>
      </c>
      <c r="L20439">
        <v>-0.25846511286152835</v>
      </c>
      <c r="M20439">
        <f t="shared" ca="1" si="319"/>
        <v>1.4987129324732102</v>
      </c>
    </row>
    <row r="20440" spans="1:13" x14ac:dyDescent="0.25">
      <c r="A20440" s="9"/>
      <c r="H20440" s="9"/>
      <c r="J20440">
        <v>13</v>
      </c>
      <c r="K20440">
        <f ca="1">SIMULATION!$D$3*SIMULATION!$D$17/$H20427/(SIMULATION!$D$17-$I20427)*(((EXP(-$I20427*$J20440))/(1-EXP(-SIMULATION!$D$4*$I20427)))-(EXP(-SIMULATION!$D$17*$J20440)/(1-EXP(-SIMULATION!$D$4*SIMULATION!$D$17))))</f>
        <v>1.8929426628484634</v>
      </c>
      <c r="L20440">
        <v>0.16818690906640948</v>
      </c>
      <c r="M20440">
        <f t="shared" ca="1" si="319"/>
        <v>2.211310838352885</v>
      </c>
    </row>
    <row r="20441" spans="1:13" x14ac:dyDescent="0.25">
      <c r="A20441" s="9"/>
      <c r="H20441" s="9"/>
      <c r="J20441">
        <v>14</v>
      </c>
      <c r="K20441">
        <f ca="1">SIMULATION!$D$3*SIMULATION!$D$17/$H20427/(SIMULATION!$D$17-$I20427)*(((EXP(-$I20427*$J20441))/(1-EXP(-SIMULATION!$D$4*$I20427)))-(EXP(-SIMULATION!$D$17*$J20441)/(1-EXP(-SIMULATION!$D$4*SIMULATION!$D$17))))</f>
        <v>1.7713652361821439</v>
      </c>
      <c r="L20441">
        <v>-0.31668556057821579</v>
      </c>
      <c r="M20441">
        <f t="shared" ca="1" si="319"/>
        <v>1.2103994433730381</v>
      </c>
    </row>
    <row r="20442" spans="1:13" x14ac:dyDescent="0.25">
      <c r="A20442" s="9"/>
      <c r="H20442" s="9"/>
      <c r="J20442">
        <v>15</v>
      </c>
      <c r="K20442">
        <f ca="1">SIMULATION!$D$3*SIMULATION!$D$17/$H20427/(SIMULATION!$D$17-$I20427)*(((EXP(-$I20427*$J20442))/(1-EXP(-SIMULATION!$D$4*$I20427)))-(EXP(-SIMULATION!$D$17*$J20442)/(1-EXP(-SIMULATION!$D$4*SIMULATION!$D$17))))</f>
        <v>1.6566055888582853</v>
      </c>
      <c r="L20442">
        <v>-4.0927755327631751E-2</v>
      </c>
      <c r="M20442">
        <f t="shared" ca="1" si="319"/>
        <v>1.5888044406431061</v>
      </c>
    </row>
    <row r="20443" spans="1:13" x14ac:dyDescent="0.25">
      <c r="A20443" s="9"/>
      <c r="H20443" s="9"/>
      <c r="J20443">
        <v>16</v>
      </c>
      <c r="K20443">
        <f ca="1">SIMULATION!$D$3*SIMULATION!$D$17/$H20427/(SIMULATION!$D$17-$I20427)*(((EXP(-$I20427*$J20443))/(1-EXP(-SIMULATION!$D$4*$I20427)))-(EXP(-SIMULATION!$D$17*$J20443)/(1-EXP(-SIMULATION!$D$4*SIMULATION!$D$17))))</f>
        <v>1.5486470753279244</v>
      </c>
      <c r="L20443">
        <v>0.3866324651369395</v>
      </c>
      <c r="M20443">
        <f t="shared" ca="1" si="319"/>
        <v>2.1474043116890713</v>
      </c>
    </row>
    <row r="20444" spans="1:13" x14ac:dyDescent="0.25">
      <c r="A20444" s="9"/>
      <c r="H20444" s="9"/>
      <c r="J20444">
        <v>17</v>
      </c>
      <c r="K20444">
        <f ca="1">SIMULATION!$D$3*SIMULATION!$D$17/$H20427/(SIMULATION!$D$17-$I20427)*(((EXP(-$I20427*$J20444))/(1-EXP(-SIMULATION!$D$4*$I20427)))-(EXP(-SIMULATION!$D$17*$J20444)/(1-EXP(-SIMULATION!$D$4*SIMULATION!$D$17))))</f>
        <v>1.4473185049430872</v>
      </c>
      <c r="L20444">
        <v>-7.4758135986900648E-2</v>
      </c>
      <c r="M20444">
        <f t="shared" ca="1" si="319"/>
        <v>1.3391196713341942</v>
      </c>
    </row>
    <row r="20445" spans="1:13" x14ac:dyDescent="0.25">
      <c r="A20445" s="9"/>
      <c r="H20445" s="9"/>
      <c r="J20445">
        <v>18</v>
      </c>
      <c r="K20445">
        <f ca="1">SIMULATION!$D$3*SIMULATION!$D$17/$H20427/(SIMULATION!$D$17-$I20427)*(((EXP(-$I20427*$J20445))/(1-EXP(-SIMULATION!$D$4*$I20427)))-(EXP(-SIMULATION!$D$17*$J20445)/(1-EXP(-SIMULATION!$D$4*SIMULATION!$D$17))))</f>
        <v>1.3523602455617743</v>
      </c>
      <c r="L20445">
        <v>0.13014344516985343</v>
      </c>
      <c r="M20445">
        <f t="shared" ca="1" si="319"/>
        <v>1.5283610670299324</v>
      </c>
    </row>
    <row r="20446" spans="1:13" x14ac:dyDescent="0.25">
      <c r="A20446" s="9"/>
      <c r="H20446" s="9"/>
      <c r="J20446">
        <v>19</v>
      </c>
      <c r="K20446">
        <f ca="1">SIMULATION!$D$3*SIMULATION!$D$17/$H20427/(SIMULATION!$D$17-$I20427)*(((EXP(-$I20427*$J20446))/(1-EXP(-SIMULATION!$D$4*$I20427)))-(EXP(-SIMULATION!$D$17*$J20446)/(1-EXP(-SIMULATION!$D$4*SIMULATION!$D$17))))</f>
        <v>1.2634658850763894</v>
      </c>
      <c r="L20446">
        <v>-8.6047994585701351E-2</v>
      </c>
      <c r="M20446">
        <f t="shared" ca="1" si="319"/>
        <v>1.1547471794381179</v>
      </c>
    </row>
    <row r="20447" spans="1:13" x14ac:dyDescent="0.25">
      <c r="A20447" s="9"/>
      <c r="H20447" s="9"/>
      <c r="J20447">
        <v>20</v>
      </c>
      <c r="K20447">
        <f ca="1">SIMULATION!$D$3*SIMULATION!$D$17/$H20427/(SIMULATION!$D$17-$I20427)*(((EXP(-$I20427*$J20447))/(1-EXP(-SIMULATION!$D$4*$I20427)))-(EXP(-SIMULATION!$D$17*$J20447)/(1-EXP(-SIMULATION!$D$4*SIMULATION!$D$17))))</f>
        <v>1.1803082760185564</v>
      </c>
      <c r="L20447">
        <v>2.9902059773468936E-2</v>
      </c>
      <c r="M20447">
        <f t="shared" ca="1" si="319"/>
        <v>1.2156019246391834</v>
      </c>
    </row>
    <row r="20448" spans="1:13" x14ac:dyDescent="0.25">
      <c r="A20448" s="9"/>
      <c r="H20448" s="9"/>
      <c r="J20448">
        <v>21</v>
      </c>
      <c r="K20448">
        <f ca="1">SIMULATION!$D$3*SIMULATION!$D$17/$H20427/(SIMULATION!$D$17-$I20427)*(((EXP(-$I20427*$J20448))/(1-EXP(-SIMULATION!$D$4*$I20427)))-(EXP(-SIMULATION!$D$17*$J20448)/(1-EXP(-SIMULATION!$D$4*SIMULATION!$D$17))))</f>
        <v>1.1025556155664553</v>
      </c>
      <c r="L20448">
        <v>-1.7972382131218628E-2</v>
      </c>
      <c r="M20448">
        <f t="shared" ca="1" si="319"/>
        <v>1.082740064722574</v>
      </c>
    </row>
    <row r="20449" spans="1:13" x14ac:dyDescent="0.25">
      <c r="A20449" s="9"/>
      <c r="H20449" s="9"/>
      <c r="J20449">
        <v>22</v>
      </c>
      <c r="K20449">
        <f ca="1">SIMULATION!$D$3*SIMULATION!$D$17/$H20427/(SIMULATION!$D$17-$I20427)*(((EXP(-$I20427*$J20449))/(1-EXP(-SIMULATION!$D$4*$I20427)))-(EXP(-SIMULATION!$D$17*$J20449)/(1-EXP(-SIMULATION!$D$4*SIMULATION!$D$17))))</f>
        <v>1.0298811802574146</v>
      </c>
      <c r="L20449">
        <v>0.2680206831312506</v>
      </c>
      <c r="M20449">
        <f t="shared" ca="1" si="319"/>
        <v>1.3059106377340255</v>
      </c>
    </row>
    <row r="20450" spans="1:13" x14ac:dyDescent="0.25">
      <c r="A20450" s="9"/>
      <c r="H20450" s="9"/>
      <c r="J20450">
        <v>23</v>
      </c>
      <c r="K20450">
        <f ca="1">SIMULATION!$D$3*SIMULATION!$D$17/$H20427/(SIMULATION!$D$17-$I20427)*(((EXP(-$I20427*$J20450))/(1-EXP(-SIMULATION!$D$4*$I20427)))-(EXP(-SIMULATION!$D$17*$J20450)/(1-EXP(-SIMULATION!$D$4*SIMULATION!$D$17))))</f>
        <v>0.96196903208552631</v>
      </c>
      <c r="L20450">
        <v>0.57276182514239538</v>
      </c>
      <c r="M20450">
        <f t="shared" ca="1" si="319"/>
        <v>1.5129481706332959</v>
      </c>
    </row>
    <row r="20451" spans="1:13" x14ac:dyDescent="0.25">
      <c r="A20451" s="9"/>
      <c r="H20451" s="9"/>
      <c r="J20451">
        <v>24</v>
      </c>
      <c r="K20451">
        <f ca="1">SIMULATION!$D$3*SIMULATION!$D$17/$H20427/(SIMULATION!$D$17-$I20427)*(((EXP(-$I20427*$J20451))/(1-EXP(-SIMULATION!$D$4*$I20427)))-(EXP(-SIMULATION!$D$17*$J20451)/(1-EXP(-SIMULATION!$D$4*SIMULATION!$D$17))))</f>
        <v>0.89851717808701381</v>
      </c>
      <c r="L20451">
        <v>0.22577744607708217</v>
      </c>
      <c r="M20451">
        <f t="shared" ca="1" si="319"/>
        <v>1.1013820918118866</v>
      </c>
    </row>
    <row r="20452" spans="1:13" x14ac:dyDescent="0.25">
      <c r="A20452" s="9">
        <v>819</v>
      </c>
      <c r="B20452" s="2">
        <f ca="1">NORMINV(RAND(),SIMULATION!D7,SIMULATION!D8)</f>
        <v>56.64217909072881</v>
      </c>
      <c r="C20452" s="2">
        <v>2</v>
      </c>
      <c r="D20452" s="2">
        <f ca="1">SIMULATION!$D$11*(1+(SIMULATION!$D$12*LN(1+$C20452)))*(1+(SIMULATION!$D$13*(($B20452/63.5)-1)))</f>
        <v>9.7287875879658188</v>
      </c>
      <c r="E20452" s="2">
        <v>-8.0988894619052107E-2</v>
      </c>
      <c r="F20452" s="2">
        <f ca="1">D20452*(1+E20452)</f>
        <v>8.9408638352329124</v>
      </c>
      <c r="G20452" s="2">
        <v>0.90171856008835694</v>
      </c>
      <c r="H20452" s="9">
        <f>SIMULATION!$D$15*EXP($G$20452)</f>
        <v>543.90607694276105</v>
      </c>
      <c r="I20452" s="2">
        <f ca="1">$F20452/$H20452</f>
        <v>1.6438249569647335E-2</v>
      </c>
      <c r="J20452">
        <v>0</v>
      </c>
      <c r="K20452">
        <f ca="1">SIMULATION!$D$3*SIMULATION!$D$17/$H20452/(SIMULATION!$D$17-$I20452)*(((EXP(-$I20452*$J20452))/(1-EXP(-SIMULATION!$D$4*$I20452)))-(EXP(-SIMULATION!$D$17*$J20452)/(1-EXP(-SIMULATION!$D$4*SIMULATION!$D$17))))</f>
        <v>2.1708629679105367</v>
      </c>
      <c r="L20452">
        <v>0.21953667642540628</v>
      </c>
      <c r="M20452">
        <f t="shared" ca="1" si="319"/>
        <v>2.6474470088606092</v>
      </c>
    </row>
    <row r="20453" spans="1:13" x14ac:dyDescent="0.25">
      <c r="A20453" s="9"/>
      <c r="H20453" s="9"/>
      <c r="J20453">
        <v>1</v>
      </c>
      <c r="K20453">
        <f ca="1">SIMULATION!$D$3*SIMULATION!$D$17/$H20452/(SIMULATION!$D$17-$I20452)*(((EXP(-$I20452*$J20453))/(1-EXP(-SIMULATION!$D$4*$I20452)))-(EXP(-SIMULATION!$D$17*$J20453)/(1-EXP(-SIMULATION!$D$4*SIMULATION!$D$17))))</f>
        <v>2.4954899521533425</v>
      </c>
      <c r="L20453">
        <v>0.45586412625815281</v>
      </c>
      <c r="M20453">
        <f t="shared" ca="1" si="319"/>
        <v>3.6330942987777255</v>
      </c>
    </row>
    <row r="20454" spans="1:13" x14ac:dyDescent="0.25">
      <c r="A20454" s="9"/>
      <c r="H20454" s="9"/>
      <c r="J20454">
        <v>2</v>
      </c>
      <c r="K20454">
        <f ca="1">SIMULATION!$D$3*SIMULATION!$D$17/$H20452/(SIMULATION!$D$17-$I20452)*(((EXP(-$I20452*$J20454))/(1-EXP(-SIMULATION!$D$4*$I20452)))-(EXP(-SIMULATION!$D$17*$J20454)/(1-EXP(-SIMULATION!$D$4*SIMULATION!$D$17))))</f>
        <v>2.6855136440598617</v>
      </c>
      <c r="L20454">
        <v>0.15608097759323392</v>
      </c>
      <c r="M20454">
        <f t="shared" ca="1" si="319"/>
        <v>3.1046712389646931</v>
      </c>
    </row>
    <row r="20455" spans="1:13" x14ac:dyDescent="0.25">
      <c r="A20455" s="9"/>
      <c r="H20455" s="9"/>
      <c r="J20455">
        <v>3</v>
      </c>
      <c r="K20455">
        <f ca="1">SIMULATION!$D$3*SIMULATION!$D$17/$H20452/(SIMULATION!$D$17-$I20452)*(((EXP(-$I20452*$J20455))/(1-EXP(-SIMULATION!$D$4*$I20452)))-(EXP(-SIMULATION!$D$17*$J20455)/(1-EXP(-SIMULATION!$D$4*SIMULATION!$D$17))))</f>
        <v>2.7895738325543946</v>
      </c>
      <c r="L20455">
        <v>6.7712809196838336E-2</v>
      </c>
      <c r="M20455">
        <f t="shared" ca="1" si="319"/>
        <v>2.9784637132186438</v>
      </c>
    </row>
    <row r="20456" spans="1:13" x14ac:dyDescent="0.25">
      <c r="A20456" s="9"/>
      <c r="H20456" s="9"/>
      <c r="J20456">
        <v>4</v>
      </c>
      <c r="K20456">
        <f ca="1">SIMULATION!$D$3*SIMULATION!$D$17/$H20452/(SIMULATION!$D$17-$I20452)*(((EXP(-$I20452*$J20456))/(1-EXP(-SIMULATION!$D$4*$I20452)))-(EXP(-SIMULATION!$D$17*$J20456)/(1-EXP(-SIMULATION!$D$4*SIMULATION!$D$17))))</f>
        <v>2.838835289092676</v>
      </c>
      <c r="L20456">
        <v>8.2461495438322097E-2</v>
      </c>
      <c r="M20456">
        <f t="shared" ca="1" si="319"/>
        <v>3.0729298923343396</v>
      </c>
    </row>
    <row r="20457" spans="1:13" x14ac:dyDescent="0.25">
      <c r="A20457" s="9"/>
      <c r="H20457" s="9"/>
      <c r="J20457">
        <v>5</v>
      </c>
      <c r="K20457">
        <f ca="1">SIMULATION!$D$3*SIMULATION!$D$17/$H20452/(SIMULATION!$D$17-$I20452)*(((EXP(-$I20452*$J20457))/(1-EXP(-SIMULATION!$D$4*$I20452)))-(EXP(-SIMULATION!$D$17*$J20457)/(1-EXP(-SIMULATION!$D$4*SIMULATION!$D$17))))</f>
        <v>2.8532644477439661</v>
      </c>
      <c r="L20457">
        <v>0.62394374332703928</v>
      </c>
      <c r="M20457">
        <f t="shared" ca="1" si="319"/>
        <v>4.6335409479712935</v>
      </c>
    </row>
    <row r="20458" spans="1:13" x14ac:dyDescent="0.25">
      <c r="A20458" s="9"/>
      <c r="H20458" s="9"/>
      <c r="J20458">
        <v>6</v>
      </c>
      <c r="K20458">
        <f ca="1">SIMULATION!$D$3*SIMULATION!$D$17/$H20452/(SIMULATION!$D$17-$I20452)*(((EXP(-$I20452*$J20458))/(1-EXP(-SIMULATION!$D$4*$I20452)))-(EXP(-SIMULATION!$D$17*$J20458)/(1-EXP(-SIMULATION!$D$4*SIMULATION!$D$17))))</f>
        <v>2.8456516528883311</v>
      </c>
      <c r="L20458">
        <v>-0.17136873090522606</v>
      </c>
      <c r="M20458">
        <f t="shared" ca="1" si="319"/>
        <v>2.357995940534499</v>
      </c>
    </row>
    <row r="20459" spans="1:13" x14ac:dyDescent="0.25">
      <c r="A20459" s="9"/>
      <c r="H20459" s="9"/>
      <c r="J20459">
        <v>7</v>
      </c>
      <c r="K20459">
        <f ca="1">SIMULATION!$D$3*SIMULATION!$D$17/$H20452/(SIMULATION!$D$17-$I20452)*(((EXP(-$I20452*$J20459))/(1-EXP(-SIMULATION!$D$4*$I20452)))-(EXP(-SIMULATION!$D$17*$J20459)/(1-EXP(-SIMULATION!$D$4*SIMULATION!$D$17))))</f>
        <v>2.8241887119338016</v>
      </c>
      <c r="L20459">
        <v>-0.23540296551637846</v>
      </c>
      <c r="M20459">
        <f t="shared" ca="1" si="319"/>
        <v>2.1593663139667036</v>
      </c>
    </row>
    <row r="20460" spans="1:13" x14ac:dyDescent="0.25">
      <c r="A20460" s="9"/>
      <c r="H20460" s="9"/>
      <c r="J20460">
        <v>8</v>
      </c>
      <c r="K20460">
        <f ca="1">SIMULATION!$D$3*SIMULATION!$D$17/$H20452/(SIMULATION!$D$17-$I20452)*(((EXP(-$I20452*$J20460))/(1-EXP(-SIMULATION!$D$4*$I20452)))-(EXP(-SIMULATION!$D$17*$J20460)/(1-EXP(-SIMULATION!$D$4*SIMULATION!$D$17))))</f>
        <v>2.7941206524392088</v>
      </c>
      <c r="L20460">
        <v>-0.14597958025340182</v>
      </c>
      <c r="M20460">
        <f t="shared" ca="1" si="319"/>
        <v>2.386236092418772</v>
      </c>
    </row>
    <row r="20461" spans="1:13" x14ac:dyDescent="0.25">
      <c r="A20461" s="9"/>
      <c r="H20461" s="9"/>
      <c r="J20461">
        <v>9</v>
      </c>
      <c r="K20461">
        <f ca="1">SIMULATION!$D$3*SIMULATION!$D$17/$H20452/(SIMULATION!$D$17-$I20452)*(((EXP(-$I20452*$J20461))/(1-EXP(-SIMULATION!$D$4*$I20452)))-(EXP(-SIMULATION!$D$17*$J20461)/(1-EXP(-SIMULATION!$D$4*SIMULATION!$D$17))))</f>
        <v>2.75880420696561</v>
      </c>
      <c r="L20461">
        <v>0.19499452938048573</v>
      </c>
      <c r="M20461">
        <f t="shared" ca="1" si="319"/>
        <v>3.2967559349557733</v>
      </c>
    </row>
    <row r="20462" spans="1:13" x14ac:dyDescent="0.25">
      <c r="A20462" s="9"/>
      <c r="H20462" s="9"/>
      <c r="J20462">
        <v>10</v>
      </c>
      <c r="K20462">
        <f ca="1">SIMULATION!$D$3*SIMULATION!$D$17/$H20452/(SIMULATION!$D$17-$I20452)*(((EXP(-$I20452*$J20462))/(1-EXP(-SIMULATION!$D$4*$I20452)))-(EXP(-SIMULATION!$D$17*$J20462)/(1-EXP(-SIMULATION!$D$4*SIMULATION!$D$17))))</f>
        <v>2.7203861146736408</v>
      </c>
      <c r="L20462">
        <v>0.19396715038620529</v>
      </c>
      <c r="M20462">
        <f t="shared" ca="1" si="319"/>
        <v>3.2480516572870877</v>
      </c>
    </row>
    <row r="20463" spans="1:13" x14ac:dyDescent="0.25">
      <c r="A20463" s="9"/>
      <c r="H20463" s="9"/>
      <c r="J20463">
        <v>11</v>
      </c>
      <c r="K20463">
        <f ca="1">SIMULATION!$D$3*SIMULATION!$D$17/$H20452/(SIMULATION!$D$17-$I20452)*(((EXP(-$I20452*$J20463))/(1-EXP(-SIMULATION!$D$4*$I20452)))-(EXP(-SIMULATION!$D$17*$J20463)/(1-EXP(-SIMULATION!$D$4*SIMULATION!$D$17))))</f>
        <v>2.6802377922817349</v>
      </c>
      <c r="L20463">
        <v>2.989212072592028E-2</v>
      </c>
      <c r="M20463">
        <f t="shared" ca="1" si="319"/>
        <v>2.7603557839427943</v>
      </c>
    </row>
    <row r="20464" spans="1:13" x14ac:dyDescent="0.25">
      <c r="A20464" s="9"/>
      <c r="H20464" s="9"/>
      <c r="J20464">
        <v>12</v>
      </c>
      <c r="K20464">
        <f ca="1">SIMULATION!$D$3*SIMULATION!$D$17/$H20452/(SIMULATION!$D$17-$I20452)*(((EXP(-$I20452*$J20464))/(1-EXP(-SIMULATION!$D$4*$I20452)))-(EXP(-SIMULATION!$D$17*$J20464)/(1-EXP(-SIMULATION!$D$4*SIMULATION!$D$17))))</f>
        <v>2.639233880615512</v>
      </c>
      <c r="L20464">
        <v>-0.49055456198077507</v>
      </c>
      <c r="M20464">
        <f t="shared" ca="1" si="319"/>
        <v>1.3445456603453483</v>
      </c>
    </row>
    <row r="20465" spans="1:13" x14ac:dyDescent="0.25">
      <c r="A20465" s="9"/>
      <c r="H20465" s="9"/>
      <c r="J20465">
        <v>13</v>
      </c>
      <c r="K20465">
        <f ca="1">SIMULATION!$D$3*SIMULATION!$D$17/$H20452/(SIMULATION!$D$17-$I20452)*(((EXP(-$I20452*$J20465))/(1-EXP(-SIMULATION!$D$4*$I20452)))-(EXP(-SIMULATION!$D$17*$J20465)/(1-EXP(-SIMULATION!$D$4*SIMULATION!$D$17))))</f>
        <v>2.5979307428647003</v>
      </c>
      <c r="L20465">
        <v>-3.2086386397310609E-2</v>
      </c>
      <c r="M20465">
        <f t="shared" ca="1" si="319"/>
        <v>2.5145725332156914</v>
      </c>
    </row>
    <row r="20466" spans="1:13" x14ac:dyDescent="0.25">
      <c r="A20466" s="9"/>
      <c r="H20466" s="9"/>
      <c r="J20466">
        <v>14</v>
      </c>
      <c r="K20466">
        <f ca="1">SIMULATION!$D$3*SIMULATION!$D$17/$H20452/(SIMULATION!$D$17-$I20452)*(((EXP(-$I20452*$J20466))/(1-EXP(-SIMULATION!$D$4*$I20452)))-(EXP(-SIMULATION!$D$17*$J20466)/(1-EXP(-SIMULATION!$D$4*SIMULATION!$D$17))))</f>
        <v>2.5566808494839495</v>
      </c>
      <c r="L20466">
        <v>-0.23644637370627947</v>
      </c>
      <c r="M20466">
        <f t="shared" ca="1" si="319"/>
        <v>1.9521629338991797</v>
      </c>
    </row>
    <row r="20467" spans="1:13" x14ac:dyDescent="0.25">
      <c r="A20467" s="9"/>
      <c r="H20467" s="9"/>
      <c r="J20467">
        <v>15</v>
      </c>
      <c r="K20467">
        <f ca="1">SIMULATION!$D$3*SIMULATION!$D$17/$H20452/(SIMULATION!$D$17-$I20452)*(((EXP(-$I20452*$J20467))/(1-EXP(-SIMULATION!$D$4*$I20452)))-(EXP(-SIMULATION!$D$17*$J20467)/(1-EXP(-SIMULATION!$D$4*SIMULATION!$D$17))))</f>
        <v>2.5157060777168301</v>
      </c>
      <c r="L20467">
        <v>0.42179771888577383</v>
      </c>
      <c r="M20467">
        <f t="shared" ca="1" si="319"/>
        <v>3.5768251626848659</v>
      </c>
    </row>
    <row r="20468" spans="1:13" x14ac:dyDescent="0.25">
      <c r="A20468" s="9"/>
      <c r="H20468" s="9"/>
      <c r="J20468">
        <v>16</v>
      </c>
      <c r="K20468">
        <f ca="1">SIMULATION!$D$3*SIMULATION!$D$17/$H20452/(SIMULATION!$D$17-$I20452)*(((EXP(-$I20452*$J20468))/(1-EXP(-SIMULATION!$D$4*$I20452)))-(EXP(-SIMULATION!$D$17*$J20468)/(1-EXP(-SIMULATION!$D$4*SIMULATION!$D$17))))</f>
        <v>2.475144682630861</v>
      </c>
      <c r="L20468">
        <v>0.82815954048263762</v>
      </c>
      <c r="M20468">
        <f t="shared" ca="1" si="319"/>
        <v>4.5249593656264784</v>
      </c>
    </row>
    <row r="20469" spans="1:13" x14ac:dyDescent="0.25">
      <c r="A20469" s="9"/>
      <c r="H20469" s="9"/>
      <c r="J20469">
        <v>17</v>
      </c>
      <c r="K20469">
        <f ca="1">SIMULATION!$D$3*SIMULATION!$D$17/$H20452/(SIMULATION!$D$17-$I20452)*(((EXP(-$I20452*$J20469))/(1-EXP(-SIMULATION!$D$4*$I20452)))-(EXP(-SIMULATION!$D$17*$J20469)/(1-EXP(-SIMULATION!$D$4*SIMULATION!$D$17))))</f>
        <v>2.4350813962352529</v>
      </c>
      <c r="L20469">
        <v>-7.5736267126755241E-2</v>
      </c>
      <c r="M20469">
        <f t="shared" ca="1" si="319"/>
        <v>2.250657421134588</v>
      </c>
    </row>
    <row r="20470" spans="1:13" x14ac:dyDescent="0.25">
      <c r="A20470" s="9"/>
      <c r="H20470" s="9"/>
      <c r="J20470">
        <v>18</v>
      </c>
      <c r="K20470">
        <f ca="1">SIMULATION!$D$3*SIMULATION!$D$17/$H20452/(SIMULATION!$D$17-$I20452)*(((EXP(-$I20452*$J20470))/(1-EXP(-SIMULATION!$D$4*$I20452)))-(EXP(-SIMULATION!$D$17*$J20470)/(1-EXP(-SIMULATION!$D$4*SIMULATION!$D$17))))</f>
        <v>2.3955667146817854</v>
      </c>
      <c r="L20470">
        <v>-0.26661611790200906</v>
      </c>
      <c r="M20470">
        <f t="shared" ca="1" si="319"/>
        <v>1.7568700170380582</v>
      </c>
    </row>
    <row r="20471" spans="1:13" x14ac:dyDescent="0.25">
      <c r="A20471" s="9"/>
      <c r="H20471" s="9"/>
      <c r="J20471">
        <v>19</v>
      </c>
      <c r="K20471">
        <f ca="1">SIMULATION!$D$3*SIMULATION!$D$17/$H20452/(SIMULATION!$D$17-$I20452)*(((EXP(-$I20452*$J20471))/(1-EXP(-SIMULATION!$D$4*$I20452)))-(EXP(-SIMULATION!$D$17*$J20471)/(1-EXP(-SIMULATION!$D$4*SIMULATION!$D$17))))</f>
        <v>2.3566292569439158</v>
      </c>
      <c r="L20471">
        <v>0.38216330252034414</v>
      </c>
      <c r="M20471">
        <f t="shared" ca="1" si="319"/>
        <v>3.2572464765936675</v>
      </c>
    </row>
    <row r="20472" spans="1:13" x14ac:dyDescent="0.25">
      <c r="A20472" s="9"/>
      <c r="H20472" s="9"/>
      <c r="J20472">
        <v>20</v>
      </c>
      <c r="K20472">
        <f ca="1">SIMULATION!$D$3*SIMULATION!$D$17/$H20452/(SIMULATION!$D$17-$I20452)*(((EXP(-$I20452*$J20472))/(1-EXP(-SIMULATION!$D$4*$I20452)))-(EXP(-SIMULATION!$D$17*$J20472)/(1-EXP(-SIMULATION!$D$4*SIMULATION!$D$17))))</f>
        <v>2.3182836835476825</v>
      </c>
      <c r="L20472">
        <v>8.906385653362496E-2</v>
      </c>
      <c r="M20472">
        <f t="shared" ca="1" si="319"/>
        <v>2.5247589689434173</v>
      </c>
    </row>
    <row r="20473" spans="1:13" x14ac:dyDescent="0.25">
      <c r="A20473" s="9"/>
      <c r="H20473" s="9"/>
      <c r="J20473">
        <v>21</v>
      </c>
      <c r="K20473">
        <f ca="1">SIMULATION!$D$3*SIMULATION!$D$17/$H20452/(SIMULATION!$D$17-$I20452)*(((EXP(-$I20452*$J20473))/(1-EXP(-SIMULATION!$D$4*$I20452)))-(EXP(-SIMULATION!$D$17*$J20473)/(1-EXP(-SIMULATION!$D$4*SIMULATION!$D$17))))</f>
        <v>2.2805357700925124</v>
      </c>
      <c r="L20473">
        <v>-0.4487044000659387</v>
      </c>
      <c r="M20473">
        <f t="shared" ca="1" si="319"/>
        <v>1.257249335544238</v>
      </c>
    </row>
    <row r="20474" spans="1:13" x14ac:dyDescent="0.25">
      <c r="A20474" s="9"/>
      <c r="H20474" s="9"/>
      <c r="J20474">
        <v>22</v>
      </c>
      <c r="K20474">
        <f ca="1">SIMULATION!$D$3*SIMULATION!$D$17/$H20452/(SIMULATION!$D$17-$I20452)*(((EXP(-$I20452*$J20474))/(1-EXP(-SIMULATION!$D$4*$I20452)))-(EXP(-SIMULATION!$D$17*$J20474)/(1-EXP(-SIMULATION!$D$4*SIMULATION!$D$17))))</f>
        <v>2.2433856575085138</v>
      </c>
      <c r="L20474">
        <v>0.23591316963787698</v>
      </c>
      <c r="M20474">
        <f t="shared" ca="1" si="319"/>
        <v>2.7726298786914998</v>
      </c>
    </row>
    <row r="20475" spans="1:13" x14ac:dyDescent="0.25">
      <c r="A20475" s="9"/>
      <c r="H20475" s="9"/>
      <c r="J20475">
        <v>23</v>
      </c>
      <c r="K20475">
        <f ca="1">SIMULATION!$D$3*SIMULATION!$D$17/$H20452/(SIMULATION!$D$17-$I20452)*(((EXP(-$I20452*$J20475))/(1-EXP(-SIMULATION!$D$4*$I20452)))-(EXP(-SIMULATION!$D$17*$J20475)/(1-EXP(-SIMULATION!$D$4*SIMULATION!$D$17))))</f>
        <v>2.2068299339382111</v>
      </c>
      <c r="L20475">
        <v>-6.7857086017254292E-2</v>
      </c>
      <c r="M20475">
        <f t="shared" ca="1" si="319"/>
        <v>2.0570808852855142</v>
      </c>
    </row>
    <row r="20476" spans="1:13" x14ac:dyDescent="0.25">
      <c r="A20476" s="9"/>
      <c r="H20476" s="9"/>
      <c r="J20476">
        <v>24</v>
      </c>
      <c r="K20476">
        <f ca="1">SIMULATION!$D$3*SIMULATION!$D$17/$H20452/(SIMULATION!$D$17-$I20452)*(((EXP(-$I20452*$J20476))/(1-EXP(-SIMULATION!$D$4*$I20452)))-(EXP(-SIMULATION!$D$17*$J20476)/(1-EXP(-SIMULATION!$D$4*SIMULATION!$D$17))))</f>
        <v>2.1708629679105367</v>
      </c>
      <c r="L20476">
        <v>-0.20615991869308467</v>
      </c>
      <c r="M20476">
        <f t="shared" ca="1" si="319"/>
        <v>1.7233180349522719</v>
      </c>
    </row>
    <row r="20477" spans="1:13" x14ac:dyDescent="0.25">
      <c r="A20477" s="9">
        <v>820</v>
      </c>
      <c r="B20477" s="2">
        <f ca="1">NORMINV(RAND(),SIMULATION!D7,SIMULATION!D8)</f>
        <v>47.594946905579718</v>
      </c>
      <c r="C20477" s="2">
        <v>2</v>
      </c>
      <c r="D20477" s="2">
        <f ca="1">SIMULATION!$D$11*(1+(SIMULATION!$D$12*LN(1+$C20477)))*(1+(SIMULATION!$D$13*(($B20477/63.5)-1)))</f>
        <v>9.0569244090225531</v>
      </c>
      <c r="E20477" s="2">
        <v>0.10956033332634647</v>
      </c>
      <c r="F20477" s="2">
        <f ca="1">D20477*(1+E20477)</f>
        <v>10.049204066186586</v>
      </c>
      <c r="G20477" s="2">
        <v>-2.0106645051095144</v>
      </c>
      <c r="H20477" s="9">
        <f>SIMULATION!$D$15*EXP($G$20477)</f>
        <v>29.559155127951133</v>
      </c>
      <c r="I20477" s="2">
        <f ca="1">$F20477/$H20477</f>
        <v>0.33996925902269987</v>
      </c>
      <c r="J20477">
        <v>0</v>
      </c>
      <c r="K20477">
        <f ca="1">SIMULATION!$D$3*SIMULATION!$D$17/$H20477/(SIMULATION!$D$17-$I20477)*(((EXP(-$I20477*$J20477))/(1-EXP(-SIMULATION!$D$4*$I20477)))-(EXP(-SIMULATION!$D$17*$J20477)/(1-EXP(-SIMULATION!$D$4*SIMULATION!$D$17))))</f>
        <v>2.0745541764695081E-2</v>
      </c>
      <c r="L20477">
        <v>-0.12142470820054437</v>
      </c>
      <c r="M20477">
        <f t="shared" ca="1" si="319"/>
        <v>1.8226520409454775E-2</v>
      </c>
    </row>
    <row r="20478" spans="1:13" x14ac:dyDescent="0.25">
      <c r="A20478" s="9"/>
      <c r="H20478" s="9"/>
      <c r="J20478">
        <v>1</v>
      </c>
      <c r="K20478">
        <f ca="1">SIMULATION!$D$3*SIMULATION!$D$17/$H20477/(SIMULATION!$D$17-$I20477)*(((EXP(-$I20477*$J20478))/(1-EXP(-SIMULATION!$D$4*$I20477)))-(EXP(-SIMULATION!$D$17*$J20478)/(1-EXP(-SIMULATION!$D$4*SIMULATION!$D$17))))</f>
        <v>5.609589707168392</v>
      </c>
      <c r="L20478">
        <v>0.57769023594396618</v>
      </c>
      <c r="M20478">
        <f t="shared" ca="1" si="319"/>
        <v>8.8501949086513445</v>
      </c>
    </row>
    <row r="20479" spans="1:13" x14ac:dyDescent="0.25">
      <c r="A20479" s="9"/>
      <c r="H20479" s="9"/>
      <c r="J20479">
        <v>2</v>
      </c>
      <c r="K20479">
        <f ca="1">SIMULATION!$D$3*SIMULATION!$D$17/$H20477/(SIMULATION!$D$17-$I20477)*(((EXP(-$I20477*$J20479))/(1-EXP(-SIMULATION!$D$4*$I20477)))-(EXP(-SIMULATION!$D$17*$J20479)/(1-EXP(-SIMULATION!$D$4*SIMULATION!$D$17))))</f>
        <v>7.5781607407592597</v>
      </c>
      <c r="L20479">
        <v>-0.3816284939600153</v>
      </c>
      <c r="M20479">
        <f t="shared" ca="1" si="319"/>
        <v>4.6861186702763895</v>
      </c>
    </row>
    <row r="20480" spans="1:13" x14ac:dyDescent="0.25">
      <c r="A20480" s="9"/>
      <c r="H20480" s="9"/>
      <c r="J20480">
        <v>3</v>
      </c>
      <c r="K20480">
        <f ca="1">SIMULATION!$D$3*SIMULATION!$D$17/$H20477/(SIMULATION!$D$17-$I20477)*(((EXP(-$I20477*$J20480))/(1-EXP(-SIMULATION!$D$4*$I20477)))-(EXP(-SIMULATION!$D$17*$J20480)/(1-EXP(-SIMULATION!$D$4*SIMULATION!$D$17))))</f>
        <v>7.691622062550362</v>
      </c>
      <c r="L20480">
        <v>0.22602950330380692</v>
      </c>
      <c r="M20480">
        <f t="shared" ca="1" si="319"/>
        <v>9.4301555769492236</v>
      </c>
    </row>
    <row r="20481" spans="1:13" x14ac:dyDescent="0.25">
      <c r="A20481" s="9"/>
      <c r="H20481" s="9"/>
      <c r="J20481">
        <v>4</v>
      </c>
      <c r="K20481">
        <f ca="1">SIMULATION!$D$3*SIMULATION!$D$17/$H20477/(SIMULATION!$D$17-$I20477)*(((EXP(-$I20477*$J20481))/(1-EXP(-SIMULATION!$D$4*$I20477)))-(EXP(-SIMULATION!$D$17*$J20481)/(1-EXP(-SIMULATION!$D$4*SIMULATION!$D$17))))</f>
        <v>6.9471600805504146</v>
      </c>
      <c r="L20481">
        <v>-0.43703758042004631</v>
      </c>
      <c r="M20481">
        <f t="shared" ca="1" si="319"/>
        <v>3.9109900481559268</v>
      </c>
    </row>
    <row r="20482" spans="1:13" x14ac:dyDescent="0.25">
      <c r="A20482" s="9"/>
      <c r="H20482" s="9"/>
      <c r="J20482">
        <v>5</v>
      </c>
      <c r="K20482">
        <f ca="1">SIMULATION!$D$3*SIMULATION!$D$17/$H20477/(SIMULATION!$D$17-$I20477)*(((EXP(-$I20477*$J20482))/(1-EXP(-SIMULATION!$D$4*$I20477)))-(EXP(-SIMULATION!$D$17*$J20482)/(1-EXP(-SIMULATION!$D$4*SIMULATION!$D$17))))</f>
        <v>5.8884350000375738</v>
      </c>
      <c r="L20482">
        <v>0.20456294819612847</v>
      </c>
      <c r="M20482">
        <f t="shared" ca="1" si="319"/>
        <v>7.0929906239065295</v>
      </c>
    </row>
    <row r="20483" spans="1:13" x14ac:dyDescent="0.25">
      <c r="A20483" s="9"/>
      <c r="H20483" s="9"/>
      <c r="J20483">
        <v>6</v>
      </c>
      <c r="K20483">
        <f ca="1">SIMULATION!$D$3*SIMULATION!$D$17/$H20477/(SIMULATION!$D$17-$I20477)*(((EXP(-$I20477*$J20483))/(1-EXP(-SIMULATION!$D$4*$I20477)))-(EXP(-SIMULATION!$D$17*$J20483)/(1-EXP(-SIMULATION!$D$4*SIMULATION!$D$17))))</f>
        <v>4.7959602246241246</v>
      </c>
      <c r="L20483">
        <v>-0.4312547376244899</v>
      </c>
      <c r="M20483">
        <f t="shared" ref="M20483:M20546" ca="1" si="320">$K20483*(1+$L20483)</f>
        <v>2.7276796562963579</v>
      </c>
    </row>
    <row r="20484" spans="1:13" x14ac:dyDescent="0.25">
      <c r="A20484" s="9"/>
      <c r="H20484" s="9"/>
      <c r="J20484">
        <v>7</v>
      </c>
      <c r="K20484">
        <f ca="1">SIMULATION!$D$3*SIMULATION!$D$17/$H20477/(SIMULATION!$D$17-$I20477)*(((EXP(-$I20477*$J20484))/(1-EXP(-SIMULATION!$D$4*$I20477)))-(EXP(-SIMULATION!$D$17*$J20484)/(1-EXP(-SIMULATION!$D$4*SIMULATION!$D$17))))</f>
        <v>3.801181053009322</v>
      </c>
      <c r="L20484">
        <v>-0.37345989301336208</v>
      </c>
      <c r="M20484">
        <f t="shared" ca="1" si="320"/>
        <v>2.3815923836280413</v>
      </c>
    </row>
    <row r="20485" spans="1:13" x14ac:dyDescent="0.25">
      <c r="A20485" s="9"/>
      <c r="H20485" s="9"/>
      <c r="J20485">
        <v>8</v>
      </c>
      <c r="K20485">
        <f ca="1">SIMULATION!$D$3*SIMULATION!$D$17/$H20477/(SIMULATION!$D$17-$I20477)*(((EXP(-$I20477*$J20485))/(1-EXP(-SIMULATION!$D$4*$I20477)))-(EXP(-SIMULATION!$D$17*$J20485)/(1-EXP(-SIMULATION!$D$4*SIMULATION!$D$17))))</f>
        <v>2.9539409390858435</v>
      </c>
      <c r="L20485">
        <v>0.19680395408753903</v>
      </c>
      <c r="M20485">
        <f t="shared" ca="1" si="320"/>
        <v>3.5352881960389957</v>
      </c>
    </row>
    <row r="20486" spans="1:13" x14ac:dyDescent="0.25">
      <c r="A20486" s="9"/>
      <c r="H20486" s="9"/>
      <c r="J20486">
        <v>9</v>
      </c>
      <c r="K20486">
        <f ca="1">SIMULATION!$D$3*SIMULATION!$D$17/$H20477/(SIMULATION!$D$17-$I20477)*(((EXP(-$I20477*$J20486))/(1-EXP(-SIMULATION!$D$4*$I20477)))-(EXP(-SIMULATION!$D$17*$J20486)/(1-EXP(-SIMULATION!$D$4*SIMULATION!$D$17))))</f>
        <v>2.2617023264504166</v>
      </c>
      <c r="L20486">
        <v>-0.29603668062808691</v>
      </c>
      <c r="M20486">
        <f t="shared" ca="1" si="320"/>
        <v>1.5921554771592132</v>
      </c>
    </row>
    <row r="20487" spans="1:13" x14ac:dyDescent="0.25">
      <c r="A20487" s="9"/>
      <c r="H20487" s="9"/>
      <c r="J20487">
        <v>10</v>
      </c>
      <c r="K20487">
        <f ca="1">SIMULATION!$D$3*SIMULATION!$D$17/$H20477/(SIMULATION!$D$17-$I20477)*(((EXP(-$I20477*$J20487))/(1-EXP(-SIMULATION!$D$4*$I20477)))-(EXP(-SIMULATION!$D$17*$J20487)/(1-EXP(-SIMULATION!$D$4*SIMULATION!$D$17))))</f>
        <v>1.7118237590709213</v>
      </c>
      <c r="L20487">
        <v>0.170870329142884</v>
      </c>
      <c r="M20487">
        <f t="shared" ca="1" si="320"/>
        <v>2.0043236482179783</v>
      </c>
    </row>
    <row r="20488" spans="1:13" x14ac:dyDescent="0.25">
      <c r="A20488" s="9"/>
      <c r="H20488" s="9"/>
      <c r="J20488">
        <v>11</v>
      </c>
      <c r="K20488">
        <f ca="1">SIMULATION!$D$3*SIMULATION!$D$17/$H20477/(SIMULATION!$D$17-$I20477)*(((EXP(-$I20477*$J20488))/(1-EXP(-SIMULATION!$D$4*$I20477)))-(EXP(-SIMULATION!$D$17*$J20488)/(1-EXP(-SIMULATION!$D$4*SIMULATION!$D$17))))</f>
        <v>1.2838023230069118</v>
      </c>
      <c r="L20488">
        <v>0.49415654246216928</v>
      </c>
      <c r="M20488">
        <f t="shared" ca="1" si="320"/>
        <v>1.9182016401489081</v>
      </c>
    </row>
    <row r="20489" spans="1:13" x14ac:dyDescent="0.25">
      <c r="A20489" s="9"/>
      <c r="H20489" s="9"/>
      <c r="J20489">
        <v>12</v>
      </c>
      <c r="K20489">
        <f ca="1">SIMULATION!$D$3*SIMULATION!$D$17/$H20477/(SIMULATION!$D$17-$I20477)*(((EXP(-$I20477*$J20489))/(1-EXP(-SIMULATION!$D$4*$I20477)))-(EXP(-SIMULATION!$D$17*$J20489)/(1-EXP(-SIMULATION!$D$4*SIMULATION!$D$17))))</f>
        <v>0.95567163339298866</v>
      </c>
      <c r="L20489">
        <v>0.14026227217468454</v>
      </c>
      <c r="M20489">
        <f t="shared" ca="1" si="320"/>
        <v>1.0897163081455814</v>
      </c>
    </row>
    <row r="20490" spans="1:13" x14ac:dyDescent="0.25">
      <c r="A20490" s="9"/>
      <c r="H20490" s="9"/>
      <c r="J20490">
        <v>13</v>
      </c>
      <c r="K20490">
        <f ca="1">SIMULATION!$D$3*SIMULATION!$D$17/$H20477/(SIMULATION!$D$17-$I20477)*(((EXP(-$I20477*$J20490))/(1-EXP(-SIMULATION!$D$4*$I20477)))-(EXP(-SIMULATION!$D$17*$J20490)/(1-EXP(-SIMULATION!$D$4*SIMULATION!$D$17))))</f>
        <v>0.70707166654158182</v>
      </c>
      <c r="L20490">
        <v>0.37875084948730514</v>
      </c>
      <c r="M20490">
        <f t="shared" ca="1" si="320"/>
        <v>0.97487566089261046</v>
      </c>
    </row>
    <row r="20491" spans="1:13" x14ac:dyDescent="0.25">
      <c r="A20491" s="9"/>
      <c r="H20491" s="9"/>
      <c r="J20491">
        <v>14</v>
      </c>
      <c r="K20491">
        <f ca="1">SIMULATION!$D$3*SIMULATION!$D$17/$H20477/(SIMULATION!$D$17-$I20477)*(((EXP(-$I20477*$J20491))/(1-EXP(-SIMULATION!$D$4*$I20477)))-(EXP(-SIMULATION!$D$17*$J20491)/(1-EXP(-SIMULATION!$D$4*SIMULATION!$D$17))))</f>
        <v>0.52048272780883686</v>
      </c>
      <c r="L20491">
        <v>0.44973463483905057</v>
      </c>
      <c r="M20491">
        <f t="shared" ca="1" si="320"/>
        <v>0.75456183733997706</v>
      </c>
    </row>
    <row r="20492" spans="1:13" x14ac:dyDescent="0.25">
      <c r="A20492" s="9"/>
      <c r="H20492" s="9"/>
      <c r="J20492">
        <v>15</v>
      </c>
      <c r="K20492">
        <f ca="1">SIMULATION!$D$3*SIMULATION!$D$17/$H20477/(SIMULATION!$D$17-$I20477)*(((EXP(-$I20477*$J20492))/(1-EXP(-SIMULATION!$D$4*$I20477)))-(EXP(-SIMULATION!$D$17*$J20492)/(1-EXP(-SIMULATION!$D$4*SIMULATION!$D$17))))</f>
        <v>0.38149428291761511</v>
      </c>
      <c r="L20492">
        <v>0.45255967303009553</v>
      </c>
      <c r="M20492">
        <f t="shared" ca="1" si="320"/>
        <v>0.55414321085766183</v>
      </c>
    </row>
    <row r="20493" spans="1:13" x14ac:dyDescent="0.25">
      <c r="A20493" s="9"/>
      <c r="H20493" s="9"/>
      <c r="J20493">
        <v>16</v>
      </c>
      <c r="K20493">
        <f ca="1">SIMULATION!$D$3*SIMULATION!$D$17/$H20477/(SIMULATION!$D$17-$I20477)*(((EXP(-$I20477*$J20493))/(1-EXP(-SIMULATION!$D$4*$I20477)))-(EXP(-SIMULATION!$D$17*$J20493)/(1-EXP(-SIMULATION!$D$4*SIMULATION!$D$17))))</f>
        <v>0.27860572927779698</v>
      </c>
      <c r="L20493">
        <v>-0.38534567097365691</v>
      </c>
      <c r="M20493">
        <f t="shared" ca="1" si="320"/>
        <v>0.17124621759213929</v>
      </c>
    </row>
    <row r="20494" spans="1:13" x14ac:dyDescent="0.25">
      <c r="A20494" s="9"/>
      <c r="H20494" s="9"/>
      <c r="J20494">
        <v>17</v>
      </c>
      <c r="K20494">
        <f ca="1">SIMULATION!$D$3*SIMULATION!$D$17/$H20477/(SIMULATION!$D$17-$I20477)*(((EXP(-$I20477*$J20494))/(1-EXP(-SIMULATION!$D$4*$I20477)))-(EXP(-SIMULATION!$D$17*$J20494)/(1-EXP(-SIMULATION!$D$4*SIMULATION!$D$17))))</f>
        <v>0.20283429295853617</v>
      </c>
      <c r="L20494">
        <v>0.5238928151756026</v>
      </c>
      <c r="M20494">
        <f t="shared" ca="1" si="320"/>
        <v>0.30909772171073657</v>
      </c>
    </row>
    <row r="20495" spans="1:13" x14ac:dyDescent="0.25">
      <c r="A20495" s="9"/>
      <c r="H20495" s="9"/>
      <c r="J20495">
        <v>18</v>
      </c>
      <c r="K20495">
        <f ca="1">SIMULATION!$D$3*SIMULATION!$D$17/$H20477/(SIMULATION!$D$17-$I20477)*(((EXP(-$I20477*$J20495))/(1-EXP(-SIMULATION!$D$4*$I20477)))-(EXP(-SIMULATION!$D$17*$J20495)/(1-EXP(-SIMULATION!$D$4*SIMULATION!$D$17))))</f>
        <v>0.14727553859072057</v>
      </c>
      <c r="L20495">
        <v>-8.0285504723050058E-2</v>
      </c>
      <c r="M20495">
        <f t="shared" ca="1" si="320"/>
        <v>0.13545144764160552</v>
      </c>
    </row>
    <row r="20496" spans="1:13" x14ac:dyDescent="0.25">
      <c r="A20496" s="9"/>
      <c r="H20496" s="9"/>
      <c r="J20496">
        <v>19</v>
      </c>
      <c r="K20496">
        <f ca="1">SIMULATION!$D$3*SIMULATION!$D$17/$H20477/(SIMULATION!$D$17-$I20477)*(((EXP(-$I20477*$J20496))/(1-EXP(-SIMULATION!$D$4*$I20477)))-(EXP(-SIMULATION!$D$17*$J20496)/(1-EXP(-SIMULATION!$D$4*SIMULATION!$D$17))))</f>
        <v>0.10668775923246732</v>
      </c>
      <c r="L20496">
        <v>-0.39592226336925151</v>
      </c>
      <c r="M20496">
        <f t="shared" ca="1" si="320"/>
        <v>6.4447700123355101E-2</v>
      </c>
    </row>
    <row r="20497" spans="1:13" x14ac:dyDescent="0.25">
      <c r="A20497" s="9"/>
      <c r="H20497" s="9"/>
      <c r="J20497">
        <v>20</v>
      </c>
      <c r="K20497">
        <f ca="1">SIMULATION!$D$3*SIMULATION!$D$17/$H20477/(SIMULATION!$D$17-$I20477)*(((EXP(-$I20477*$J20497))/(1-EXP(-SIMULATION!$D$4*$I20477)))-(EXP(-SIMULATION!$D$17*$J20497)/(1-EXP(-SIMULATION!$D$4*SIMULATION!$D$17))))</f>
        <v>7.7130281506746209E-2</v>
      </c>
      <c r="L20497">
        <v>0.10371964633370384</v>
      </c>
      <c r="M20497">
        <f t="shared" ca="1" si="320"/>
        <v>8.5130207026244936E-2</v>
      </c>
    </row>
    <row r="20498" spans="1:13" x14ac:dyDescent="0.25">
      <c r="A20498" s="9"/>
      <c r="H20498" s="9"/>
      <c r="J20498">
        <v>21</v>
      </c>
      <c r="K20498">
        <f ca="1">SIMULATION!$D$3*SIMULATION!$D$17/$H20477/(SIMULATION!$D$17-$I20477)*(((EXP(-$I20477*$J20498))/(1-EXP(-SIMULATION!$D$4*$I20477)))-(EXP(-SIMULATION!$D$17*$J20498)/(1-EXP(-SIMULATION!$D$4*SIMULATION!$D$17))))</f>
        <v>5.5663804968127104E-2</v>
      </c>
      <c r="L20498">
        <v>0.14164047580899056</v>
      </c>
      <c r="M20498">
        <f t="shared" ca="1" si="320"/>
        <v>6.3548052789151488E-2</v>
      </c>
    </row>
    <row r="20499" spans="1:13" x14ac:dyDescent="0.25">
      <c r="A20499" s="9"/>
      <c r="H20499" s="9"/>
      <c r="J20499">
        <v>22</v>
      </c>
      <c r="K20499">
        <f ca="1">SIMULATION!$D$3*SIMULATION!$D$17/$H20477/(SIMULATION!$D$17-$I20477)*(((EXP(-$I20477*$J20499))/(1-EXP(-SIMULATION!$D$4*$I20477)))-(EXP(-SIMULATION!$D$17*$J20499)/(1-EXP(-SIMULATION!$D$4*SIMULATION!$D$17))))</f>
        <v>4.0110057416312905E-2</v>
      </c>
      <c r="L20499">
        <v>-0.23789226119836274</v>
      </c>
      <c r="M20499">
        <f t="shared" ca="1" si="320"/>
        <v>3.0568185160750071E-2</v>
      </c>
    </row>
    <row r="20500" spans="1:13" x14ac:dyDescent="0.25">
      <c r="A20500" s="9"/>
      <c r="H20500" s="9"/>
      <c r="J20500">
        <v>23</v>
      </c>
      <c r="K20500">
        <f ca="1">SIMULATION!$D$3*SIMULATION!$D$17/$H20477/(SIMULATION!$D$17-$I20477)*(((EXP(-$I20477*$J20500))/(1-EXP(-SIMULATION!$D$4*$I20477)))-(EXP(-SIMULATION!$D$17*$J20500)/(1-EXP(-SIMULATION!$D$4*SIMULATION!$D$17))))</f>
        <v>2.886338603288089E-2</v>
      </c>
      <c r="L20500">
        <v>0.44975756231818159</v>
      </c>
      <c r="M20500">
        <f t="shared" ca="1" si="320"/>
        <v>4.1844912175278047E-2</v>
      </c>
    </row>
    <row r="20501" spans="1:13" x14ac:dyDescent="0.25">
      <c r="A20501" s="9"/>
      <c r="H20501" s="9"/>
      <c r="J20501">
        <v>24</v>
      </c>
      <c r="K20501">
        <f ca="1">SIMULATION!$D$3*SIMULATION!$D$17/$H20477/(SIMULATION!$D$17-$I20477)*(((EXP(-$I20477*$J20501))/(1-EXP(-SIMULATION!$D$4*$I20477)))-(EXP(-SIMULATION!$D$17*$J20501)/(1-EXP(-SIMULATION!$D$4*SIMULATION!$D$17))))</f>
        <v>2.0745541764704407E-2</v>
      </c>
      <c r="L20501">
        <v>-8.4475719140242544E-2</v>
      </c>
      <c r="M20501">
        <f t="shared" ca="1" si="320"/>
        <v>1.8993047205177065E-2</v>
      </c>
    </row>
    <row r="20502" spans="1:13" x14ac:dyDescent="0.25">
      <c r="A20502" s="9">
        <v>821</v>
      </c>
      <c r="B20502" s="2">
        <f ca="1">NORMINV(RAND(),SIMULATION!D7,SIMULATION!D8)</f>
        <v>72.130351959768717</v>
      </c>
      <c r="C20502" s="2">
        <v>2</v>
      </c>
      <c r="D20502" s="2">
        <f ca="1">SIMULATION!$D$11*(1+(SIMULATION!$D$12*LN(1+$C20502)))*(1+(SIMULATION!$D$13*(($B20502/63.5)-1)))</f>
        <v>10.878966211312878</v>
      </c>
      <c r="E20502" s="2">
        <v>-4.2478469110454505E-2</v>
      </c>
      <c r="F20502" s="2">
        <f ca="1">D20502*(1+E20502)</f>
        <v>10.416844381151947</v>
      </c>
      <c r="G20502" s="2">
        <v>1.9237821325005886</v>
      </c>
      <c r="H20502" s="9">
        <f>SIMULATION!$D$15*EXP($G$20502)</f>
        <v>1511.4733033121854</v>
      </c>
      <c r="I20502" s="2">
        <f ca="1">$F20502/$H20502</f>
        <v>6.8918480785104628E-3</v>
      </c>
      <c r="J20502">
        <v>0</v>
      </c>
      <c r="K20502">
        <f ca="1">SIMULATION!$D$3*SIMULATION!$D$17/$H20502/(SIMULATION!$D$17-$I20502)*(((EXP(-$I20502*$J20502))/(1-EXP(-SIMULATION!$D$4*$I20502)))-(EXP(-SIMULATION!$D$17*$J20502)/(1-EXP(-SIMULATION!$D$4*SIMULATION!$D$17))))</f>
        <v>2.0548498590104036</v>
      </c>
      <c r="L20502">
        <v>0.13612315081666063</v>
      </c>
      <c r="M20502">
        <f t="shared" ca="1" si="320"/>
        <v>2.3345624962740708</v>
      </c>
    </row>
    <row r="20503" spans="1:13" x14ac:dyDescent="0.25">
      <c r="A20503" s="9"/>
      <c r="H20503" s="9"/>
      <c r="J20503">
        <v>1</v>
      </c>
      <c r="K20503">
        <f ca="1">SIMULATION!$D$3*SIMULATION!$D$17/$H20502/(SIMULATION!$D$17-$I20502)*(((EXP(-$I20502*$J20503))/(1-EXP(-SIMULATION!$D$4*$I20502)))-(EXP(-SIMULATION!$D$17*$J20503)/(1-EXP(-SIMULATION!$D$4*SIMULATION!$D$17))))</f>
        <v>2.1709553826152623</v>
      </c>
      <c r="L20503">
        <v>0.33817157997786446</v>
      </c>
      <c r="M20503">
        <f t="shared" ca="1" si="320"/>
        <v>2.9051107944157146</v>
      </c>
    </row>
    <row r="20504" spans="1:13" x14ac:dyDescent="0.25">
      <c r="A20504" s="9"/>
      <c r="H20504" s="9"/>
      <c r="J20504">
        <v>2</v>
      </c>
      <c r="K20504">
        <f ca="1">SIMULATION!$D$3*SIMULATION!$D$17/$H20502/(SIMULATION!$D$17-$I20502)*(((EXP(-$I20502*$J20504))/(1-EXP(-SIMULATION!$D$4*$I20502)))-(EXP(-SIMULATION!$D$17*$J20504)/(1-EXP(-SIMULATION!$D$4*SIMULATION!$D$17))))</f>
        <v>2.2394921342417966</v>
      </c>
      <c r="L20504">
        <v>-0.37798867174831252</v>
      </c>
      <c r="M20504">
        <f t="shared" ca="1" si="320"/>
        <v>1.3929894770289464</v>
      </c>
    </row>
    <row r="20505" spans="1:13" x14ac:dyDescent="0.25">
      <c r="A20505" s="9"/>
      <c r="H20505" s="9"/>
      <c r="J20505">
        <v>3</v>
      </c>
      <c r="K20505">
        <f ca="1">SIMULATION!$D$3*SIMULATION!$D$17/$H20502/(SIMULATION!$D$17-$I20502)*(((EXP(-$I20502*$J20505))/(1-EXP(-SIMULATION!$D$4*$I20502)))-(EXP(-SIMULATION!$D$17*$J20505)/(1-EXP(-SIMULATION!$D$4*SIMULATION!$D$17))))</f>
        <v>2.2775859539347403</v>
      </c>
      <c r="L20505">
        <v>3.1739560461996816E-2</v>
      </c>
      <c r="M20505">
        <f t="shared" ca="1" si="320"/>
        <v>2.3498755310270467</v>
      </c>
    </row>
    <row r="20506" spans="1:13" x14ac:dyDescent="0.25">
      <c r="A20506" s="9"/>
      <c r="H20506" s="9"/>
      <c r="J20506">
        <v>4</v>
      </c>
      <c r="K20506">
        <f ca="1">SIMULATION!$D$3*SIMULATION!$D$17/$H20502/(SIMULATION!$D$17-$I20502)*(((EXP(-$I20502*$J20506))/(1-EXP(-SIMULATION!$D$4*$I20502)))-(EXP(-SIMULATION!$D$17*$J20506)/(1-EXP(-SIMULATION!$D$4*SIMULATION!$D$17))))</f>
        <v>2.2962112190110266</v>
      </c>
      <c r="L20506">
        <v>0.15590952129665908</v>
      </c>
      <c r="M20506">
        <f t="shared" ca="1" si="320"/>
        <v>2.6542124109630536</v>
      </c>
    </row>
    <row r="20507" spans="1:13" x14ac:dyDescent="0.25">
      <c r="A20507" s="9"/>
      <c r="H20507" s="9"/>
      <c r="J20507">
        <v>5</v>
      </c>
      <c r="K20507">
        <f ca="1">SIMULATION!$D$3*SIMULATION!$D$17/$H20502/(SIMULATION!$D$17-$I20502)*(((EXP(-$I20502*$J20507))/(1-EXP(-SIMULATION!$D$4*$I20502)))-(EXP(-SIMULATION!$D$17*$J20507)/(1-EXP(-SIMULATION!$D$4*SIMULATION!$D$17))))</f>
        <v>2.3024003020391413</v>
      </c>
      <c r="L20507">
        <v>-3.8553353448489429E-3</v>
      </c>
      <c r="M20507">
        <f t="shared" ca="1" si="320"/>
        <v>2.2935237767766989</v>
      </c>
    </row>
    <row r="20508" spans="1:13" x14ac:dyDescent="0.25">
      <c r="A20508" s="9"/>
      <c r="H20508" s="9"/>
      <c r="J20508">
        <v>6</v>
      </c>
      <c r="K20508">
        <f ca="1">SIMULATION!$D$3*SIMULATION!$D$17/$H20502/(SIMULATION!$D$17-$I20502)*(((EXP(-$I20502*$J20508))/(1-EXP(-SIMULATION!$D$4*$I20502)))-(EXP(-SIMULATION!$D$17*$J20508)/(1-EXP(-SIMULATION!$D$4*SIMULATION!$D$17))))</f>
        <v>2.3006594451361027</v>
      </c>
      <c r="L20508">
        <v>-1.0118771418071359E-2</v>
      </c>
      <c r="M20508">
        <f t="shared" ca="1" si="320"/>
        <v>2.2773795980999436</v>
      </c>
    </row>
    <row r="20509" spans="1:13" x14ac:dyDescent="0.25">
      <c r="A20509" s="9"/>
      <c r="H20509" s="9"/>
      <c r="J20509">
        <v>7</v>
      </c>
      <c r="K20509">
        <f ca="1">SIMULATION!$D$3*SIMULATION!$D$17/$H20502/(SIMULATION!$D$17-$I20502)*(((EXP(-$I20502*$J20509))/(1-EXP(-SIMULATION!$D$4*$I20502)))-(EXP(-SIMULATION!$D$17*$J20509)/(1-EXP(-SIMULATION!$D$4*SIMULATION!$D$17))))</f>
        <v>2.2938760865758239</v>
      </c>
      <c r="L20509">
        <v>0.46893568713329603</v>
      </c>
      <c r="M20509">
        <f t="shared" ca="1" si="320"/>
        <v>3.3695564454328943</v>
      </c>
    </row>
    <row r="20510" spans="1:13" x14ac:dyDescent="0.25">
      <c r="A20510" s="9"/>
      <c r="H20510" s="9"/>
      <c r="J20510">
        <v>8</v>
      </c>
      <c r="K20510">
        <f ca="1">SIMULATION!$D$3*SIMULATION!$D$17/$H20502/(SIMULATION!$D$17-$I20502)*(((EXP(-$I20502*$J20510))/(1-EXP(-SIMULATION!$D$4*$I20502)))-(EXP(-SIMULATION!$D$17*$J20510)/(1-EXP(-SIMULATION!$D$4*SIMULATION!$D$17))))</f>
        <v>2.2839002976931591</v>
      </c>
      <c r="L20510">
        <v>0.35820969513246698</v>
      </c>
      <c r="M20510">
        <f t="shared" ca="1" si="320"/>
        <v>3.1020155270427758</v>
      </c>
    </row>
    <row r="20511" spans="1:13" x14ac:dyDescent="0.25">
      <c r="A20511" s="9"/>
      <c r="H20511" s="9"/>
      <c r="J20511">
        <v>9</v>
      </c>
      <c r="K20511">
        <f ca="1">SIMULATION!$D$3*SIMULATION!$D$17/$H20502/(SIMULATION!$D$17-$I20502)*(((EXP(-$I20502*$J20511))/(1-EXP(-SIMULATION!$D$4*$I20502)))-(EXP(-SIMULATION!$D$17*$J20511)/(1-EXP(-SIMULATION!$D$4*SIMULATION!$D$17))))</f>
        <v>2.2719173817542111</v>
      </c>
      <c r="L20511">
        <v>0.39264385137090685</v>
      </c>
      <c r="M20511">
        <f t="shared" ca="1" si="320"/>
        <v>3.1639717725226912</v>
      </c>
    </row>
    <row r="20512" spans="1:13" x14ac:dyDescent="0.25">
      <c r="A20512" s="9"/>
      <c r="H20512" s="9"/>
      <c r="J20512">
        <v>10</v>
      </c>
      <c r="K20512">
        <f ca="1">SIMULATION!$D$3*SIMULATION!$D$17/$H20502/(SIMULATION!$D$17-$I20502)*(((EXP(-$I20502*$J20512))/(1-EXP(-SIMULATION!$D$4*$I20502)))-(EXP(-SIMULATION!$D$17*$J20512)/(1-EXP(-SIMULATION!$D$4*SIMULATION!$D$17))))</f>
        <v>2.2586866443449529</v>
      </c>
      <c r="L20512">
        <v>-2.5042322801795414E-2</v>
      </c>
      <c r="M20512">
        <f t="shared" ca="1" si="320"/>
        <v>2.2021238842891626</v>
      </c>
    </row>
    <row r="20513" spans="1:13" x14ac:dyDescent="0.25">
      <c r="A20513" s="9"/>
      <c r="H20513" s="9"/>
      <c r="J20513">
        <v>11</v>
      </c>
      <c r="K20513">
        <f ca="1">SIMULATION!$D$3*SIMULATION!$D$17/$H20502/(SIMULATION!$D$17-$I20502)*(((EXP(-$I20502*$J20513))/(1-EXP(-SIMULATION!$D$4*$I20502)))-(EXP(-SIMULATION!$D$17*$J20513)/(1-EXP(-SIMULATION!$D$4*SIMULATION!$D$17))))</f>
        <v>2.2446944032200338</v>
      </c>
      <c r="L20513">
        <v>-1.4834663812539806E-2</v>
      </c>
      <c r="M20513">
        <f t="shared" ca="1" si="320"/>
        <v>2.2113951163863748</v>
      </c>
    </row>
    <row r="20514" spans="1:13" x14ac:dyDescent="0.25">
      <c r="A20514" s="9"/>
      <c r="H20514" s="9"/>
      <c r="J20514">
        <v>12</v>
      </c>
      <c r="K20514">
        <f ca="1">SIMULATION!$D$3*SIMULATION!$D$17/$H20502/(SIMULATION!$D$17-$I20502)*(((EXP(-$I20502*$J20514))/(1-EXP(-SIMULATION!$D$4*$I20502)))-(EXP(-SIMULATION!$D$17*$J20514)/(1-EXP(-SIMULATION!$D$4*SIMULATION!$D$17))))</f>
        <v>2.2302520407158508</v>
      </c>
      <c r="L20514">
        <v>-0.22255181442612548</v>
      </c>
      <c r="M20514">
        <f t="shared" ca="1" si="320"/>
        <v>1.7339054024269691</v>
      </c>
    </row>
    <row r="20515" spans="1:13" x14ac:dyDescent="0.25">
      <c r="A20515" s="9"/>
      <c r="H20515" s="9"/>
      <c r="J20515">
        <v>13</v>
      </c>
      <c r="K20515">
        <f ca="1">SIMULATION!$D$3*SIMULATION!$D$17/$H20502/(SIMULATION!$D$17-$I20502)*(((EXP(-$I20502*$J20515))/(1-EXP(-SIMULATION!$D$4*$I20502)))-(EXP(-SIMULATION!$D$17*$J20515)/(1-EXP(-SIMULATION!$D$4*SIMULATION!$D$17))))</f>
        <v>2.2155588381047218</v>
      </c>
      <c r="L20515">
        <v>8.9853386312675754E-2</v>
      </c>
      <c r="M20515">
        <f t="shared" ca="1" si="320"/>
        <v>2.4146343022834085</v>
      </c>
    </row>
    <row r="20516" spans="1:13" x14ac:dyDescent="0.25">
      <c r="A20516" s="9"/>
      <c r="H20516" s="9"/>
      <c r="J20516">
        <v>14</v>
      </c>
      <c r="K20516">
        <f ca="1">SIMULATION!$D$3*SIMULATION!$D$17/$H20502/(SIMULATION!$D$17-$I20502)*(((EXP(-$I20502*$J20516))/(1-EXP(-SIMULATION!$D$4*$I20502)))-(EXP(-SIMULATION!$D$17*$J20516)/(1-EXP(-SIMULATION!$D$4*SIMULATION!$D$17))))</f>
        <v>2.2007422413620601</v>
      </c>
      <c r="L20516">
        <v>0.16576166454207605</v>
      </c>
      <c r="M20516">
        <f t="shared" ca="1" si="320"/>
        <v>2.5655409385182946</v>
      </c>
    </row>
    <row r="20517" spans="1:13" x14ac:dyDescent="0.25">
      <c r="A20517" s="9"/>
      <c r="H20517" s="9"/>
      <c r="J20517">
        <v>15</v>
      </c>
      <c r="K20517">
        <f ca="1">SIMULATION!$D$3*SIMULATION!$D$17/$H20502/(SIMULATION!$D$17-$I20502)*(((EXP(-$I20502*$J20517))/(1-EXP(-SIMULATION!$D$4*$I20502)))-(EXP(-SIMULATION!$D$17*$J20517)/(1-EXP(-SIMULATION!$D$4*SIMULATION!$D$17))))</f>
        <v>2.1858836644351998</v>
      </c>
      <c r="L20517">
        <v>0.24142812762121932</v>
      </c>
      <c r="M20517">
        <f t="shared" ca="1" si="320"/>
        <v>2.7136174647375997</v>
      </c>
    </row>
    <row r="20518" spans="1:13" x14ac:dyDescent="0.25">
      <c r="A20518" s="9"/>
      <c r="H20518" s="9"/>
      <c r="J20518">
        <v>16</v>
      </c>
      <c r="K20518">
        <f ca="1">SIMULATION!$D$3*SIMULATION!$D$17/$H20502/(SIMULATION!$D$17-$I20502)*(((EXP(-$I20502*$J20518))/(1-EXP(-SIMULATION!$D$4*$I20502)))-(EXP(-SIMULATION!$D$17*$J20518)/(1-EXP(-SIMULATION!$D$4*SIMULATION!$D$17))))</f>
        <v>2.1710350245922787</v>
      </c>
      <c r="L20518">
        <v>-0.33587561927844839</v>
      </c>
      <c r="M20518">
        <f t="shared" ca="1" si="320"/>
        <v>1.4418372912321455</v>
      </c>
    </row>
    <row r="20519" spans="1:13" x14ac:dyDescent="0.25">
      <c r="A20519" s="9"/>
      <c r="H20519" s="9"/>
      <c r="J20519">
        <v>17</v>
      </c>
      <c r="K20519">
        <f ca="1">SIMULATION!$D$3*SIMULATION!$D$17/$H20502/(SIMULATION!$D$17-$I20502)*(((EXP(-$I20502*$J20519))/(1-EXP(-SIMULATION!$D$4*$I20502)))-(EXP(-SIMULATION!$D$17*$J20519)/(1-EXP(-SIMULATION!$D$4*SIMULATION!$D$17))))</f>
        <v>2.1562293386631151</v>
      </c>
      <c r="L20519">
        <v>-8.2126696367045351E-3</v>
      </c>
      <c r="M20519">
        <f t="shared" ca="1" si="320"/>
        <v>2.1385209394437048</v>
      </c>
    </row>
    <row r="20520" spans="1:13" x14ac:dyDescent="0.25">
      <c r="A20520" s="9"/>
      <c r="H20520" s="9"/>
      <c r="J20520">
        <v>18</v>
      </c>
      <c r="K20520">
        <f ca="1">SIMULATION!$D$3*SIMULATION!$D$17/$H20502/(SIMULATION!$D$17-$I20502)*(((EXP(-$I20502*$J20520))/(1-EXP(-SIMULATION!$D$4*$I20502)))-(EXP(-SIMULATION!$D$17*$J20520)/(1-EXP(-SIMULATION!$D$4*SIMULATION!$D$17))))</f>
        <v>2.1414875133555737</v>
      </c>
      <c r="L20520">
        <v>0.14320743777875847</v>
      </c>
      <c r="M20520">
        <f t="shared" ca="1" si="320"/>
        <v>2.4481644531784301</v>
      </c>
    </row>
    <row r="20521" spans="1:13" x14ac:dyDescent="0.25">
      <c r="A20521" s="9"/>
      <c r="H20521" s="9"/>
      <c r="J20521">
        <v>19</v>
      </c>
      <c r="K20521">
        <f ca="1">SIMULATION!$D$3*SIMULATION!$D$17/$H20502/(SIMULATION!$D$17-$I20502)*(((EXP(-$I20502*$J20521))/(1-EXP(-SIMULATION!$D$4*$I20502)))-(EXP(-SIMULATION!$D$17*$J20521)/(1-EXP(-SIMULATION!$D$4*SIMULATION!$D$17))))</f>
        <v>2.1268226966432064</v>
      </c>
      <c r="L20521">
        <v>-1.0853976447282825E-2</v>
      </c>
      <c r="M20521">
        <f t="shared" ca="1" si="320"/>
        <v>2.1037382131862947</v>
      </c>
    </row>
    <row r="20522" spans="1:13" x14ac:dyDescent="0.25">
      <c r="A20522" s="9"/>
      <c r="H20522" s="9"/>
      <c r="J20522">
        <v>20</v>
      </c>
      <c r="K20522">
        <f ca="1">SIMULATION!$D$3*SIMULATION!$D$17/$H20502/(SIMULATION!$D$17-$I20502)*(((EXP(-$I20502*$J20522))/(1-EXP(-SIMULATION!$D$4*$I20502)))-(EXP(-SIMULATION!$D$17*$J20522)/(1-EXP(-SIMULATION!$D$4*SIMULATION!$D$17))))</f>
        <v>2.1122430662282268</v>
      </c>
      <c r="L20522">
        <v>4.4366947889750853E-2</v>
      </c>
      <c r="M20522">
        <f t="shared" ca="1" si="320"/>
        <v>2.2059568442780622</v>
      </c>
    </row>
    <row r="20523" spans="1:13" x14ac:dyDescent="0.25">
      <c r="A20523" s="9"/>
      <c r="H20523" s="9"/>
      <c r="J20523">
        <v>21</v>
      </c>
      <c r="K20523">
        <f ca="1">SIMULATION!$D$3*SIMULATION!$D$17/$H20502/(SIMULATION!$D$17-$I20502)*(((EXP(-$I20502*$J20523))/(1-EXP(-SIMULATION!$D$4*$I20502)))-(EXP(-SIMULATION!$D$17*$J20523)/(1-EXP(-SIMULATION!$D$4*SIMULATION!$D$17))))</f>
        <v>2.0977536164445114</v>
      </c>
      <c r="L20523">
        <v>0.45361688689385166</v>
      </c>
      <c r="M20523">
        <f t="shared" ca="1" si="320"/>
        <v>3.0493300814063899</v>
      </c>
    </row>
    <row r="20524" spans="1:13" x14ac:dyDescent="0.25">
      <c r="A20524" s="9"/>
      <c r="H20524" s="9"/>
      <c r="J20524">
        <v>22</v>
      </c>
      <c r="K20524">
        <f ca="1">SIMULATION!$D$3*SIMULATION!$D$17/$H20502/(SIMULATION!$D$17-$I20502)*(((EXP(-$I20502*$J20524))/(1-EXP(-SIMULATION!$D$4*$I20502)))-(EXP(-SIMULATION!$D$17*$J20524)/(1-EXP(-SIMULATION!$D$4*SIMULATION!$D$17))))</f>
        <v>2.0833573033367281</v>
      </c>
      <c r="L20524">
        <v>-0.34764109757087347</v>
      </c>
      <c r="M20524">
        <f t="shared" ca="1" si="320"/>
        <v>1.3590966837724527</v>
      </c>
    </row>
    <row r="20525" spans="1:13" x14ac:dyDescent="0.25">
      <c r="A20525" s="9"/>
      <c r="H20525" s="9"/>
      <c r="J20525">
        <v>23</v>
      </c>
      <c r="K20525">
        <f ca="1">SIMULATION!$D$3*SIMULATION!$D$17/$H20502/(SIMULATION!$D$17-$I20502)*(((EXP(-$I20502*$J20525))/(1-EXP(-SIMULATION!$D$4*$I20502)))-(EXP(-SIMULATION!$D$17*$J20525)/(1-EXP(-SIMULATION!$D$4*SIMULATION!$D$17))))</f>
        <v>2.0690557784432269</v>
      </c>
      <c r="L20525">
        <v>-0.2916028998887335</v>
      </c>
      <c r="M20525">
        <f t="shared" ca="1" si="320"/>
        <v>1.4657131134176411</v>
      </c>
    </row>
    <row r="20526" spans="1:13" x14ac:dyDescent="0.25">
      <c r="A20526" s="9"/>
      <c r="H20526" s="9"/>
      <c r="J20526">
        <v>24</v>
      </c>
      <c r="K20526">
        <f ca="1">SIMULATION!$D$3*SIMULATION!$D$17/$H20502/(SIMULATION!$D$17-$I20502)*(((EXP(-$I20502*$J20526))/(1-EXP(-SIMULATION!$D$4*$I20502)))-(EXP(-SIMULATION!$D$17*$J20526)/(1-EXP(-SIMULATION!$D$4*SIMULATION!$D$17))))</f>
        <v>2.0548498590104041</v>
      </c>
      <c r="L20526">
        <v>-0.22873262457989663</v>
      </c>
      <c r="M20526">
        <f t="shared" ca="1" si="320"/>
        <v>1.5848386576413238</v>
      </c>
    </row>
    <row r="20527" spans="1:13" x14ac:dyDescent="0.25">
      <c r="A20527" s="9">
        <v>822</v>
      </c>
      <c r="B20527" s="2">
        <f ca="1">NORMINV(RAND(),SIMULATION!D7,SIMULATION!D8)</f>
        <v>49.03850600260462</v>
      </c>
      <c r="C20527" s="2">
        <v>2</v>
      </c>
      <c r="D20527" s="2">
        <f ca="1">SIMULATION!$D$11*(1+(SIMULATION!$D$12*LN(1+$C20527)))*(1+(SIMULATION!$D$13*(($B20527/63.5)-1)))</f>
        <v>9.1641256153220496</v>
      </c>
      <c r="E20527" s="2">
        <v>0.11812740676703883</v>
      </c>
      <c r="F20527" s="2">
        <f ca="1">D20527*(1+E20527)</f>
        <v>10.246660009547437</v>
      </c>
      <c r="G20527" s="2">
        <v>-0.34997919253080439</v>
      </c>
      <c r="H20527" s="9">
        <f>SIMULATION!$D$15*EXP($G$20527)</f>
        <v>155.56736086333703</v>
      </c>
      <c r="I20527" s="2">
        <f ca="1">$F20527/$H20527</f>
        <v>6.5866387092270162E-2</v>
      </c>
      <c r="J20527">
        <v>0</v>
      </c>
      <c r="K20527">
        <f ca="1">SIMULATION!$D$3*SIMULATION!$D$17/$H20527/(SIMULATION!$D$17-$I20527)*(((EXP(-$I20527*$J20527))/(1-EXP(-SIMULATION!$D$4*$I20527)))-(EXP(-SIMULATION!$D$17*$J20527)/(1-EXP(-SIMULATION!$D$4*SIMULATION!$D$17))))</f>
        <v>1.0752764312702958</v>
      </c>
      <c r="L20527">
        <v>-5.6861632623576401E-2</v>
      </c>
      <c r="M20527">
        <f t="shared" ca="1" si="320"/>
        <v>1.014134457866614</v>
      </c>
    </row>
    <row r="20528" spans="1:13" x14ac:dyDescent="0.25">
      <c r="A20528" s="9"/>
      <c r="H20528" s="9"/>
      <c r="J20528">
        <v>1</v>
      </c>
      <c r="K20528">
        <f ca="1">SIMULATION!$D$3*SIMULATION!$D$17/$H20527/(SIMULATION!$D$17-$I20527)*(((EXP(-$I20527*$J20528))/(1-EXP(-SIMULATION!$D$4*$I20527)))-(EXP(-SIMULATION!$D$17*$J20528)/(1-EXP(-SIMULATION!$D$4*SIMULATION!$D$17))))</f>
        <v>2.2327015053157844</v>
      </c>
      <c r="L20528">
        <v>0.22339050410873826</v>
      </c>
      <c r="M20528">
        <f t="shared" ca="1" si="320"/>
        <v>2.7314658201126161</v>
      </c>
    </row>
    <row r="20529" spans="1:13" x14ac:dyDescent="0.25">
      <c r="A20529" s="9"/>
      <c r="H20529" s="9"/>
      <c r="J20529">
        <v>2</v>
      </c>
      <c r="K20529">
        <f ca="1">SIMULATION!$D$3*SIMULATION!$D$17/$H20527/(SIMULATION!$D$17-$I20527)*(((EXP(-$I20527*$J20529))/(1-EXP(-SIMULATION!$D$4*$I20527)))-(EXP(-SIMULATION!$D$17*$J20529)/(1-EXP(-SIMULATION!$D$4*SIMULATION!$D$17))))</f>
        <v>2.8760098385264161</v>
      </c>
      <c r="L20529">
        <v>-0.43842638247366711</v>
      </c>
      <c r="M20529">
        <f t="shared" ca="1" si="320"/>
        <v>1.6150912490626039</v>
      </c>
    </row>
    <row r="20530" spans="1:13" x14ac:dyDescent="0.25">
      <c r="A20530" s="9"/>
      <c r="H20530" s="9"/>
      <c r="J20530">
        <v>3</v>
      </c>
      <c r="K20530">
        <f ca="1">SIMULATION!$D$3*SIMULATION!$D$17/$H20527/(SIMULATION!$D$17-$I20527)*(((EXP(-$I20527*$J20530))/(1-EXP(-SIMULATION!$D$4*$I20527)))-(EXP(-SIMULATION!$D$17*$J20530)/(1-EXP(-SIMULATION!$D$4*SIMULATION!$D$17))))</f>
        <v>3.1961319545355482</v>
      </c>
      <c r="L20530">
        <v>0.23107021790929888</v>
      </c>
      <c r="M20530">
        <f t="shared" ca="1" si="320"/>
        <v>3.934662861736951</v>
      </c>
    </row>
    <row r="20531" spans="1:13" x14ac:dyDescent="0.25">
      <c r="A20531" s="9"/>
      <c r="H20531" s="9"/>
      <c r="J20531">
        <v>4</v>
      </c>
      <c r="K20531">
        <f ca="1">SIMULATION!$D$3*SIMULATION!$D$17/$H20527/(SIMULATION!$D$17-$I20527)*(((EXP(-$I20527*$J20531))/(1-EXP(-SIMULATION!$D$4*$I20527)))-(EXP(-SIMULATION!$D$17*$J20531)/(1-EXP(-SIMULATION!$D$4*SIMULATION!$D$17))))</f>
        <v>3.3150209479755892</v>
      </c>
      <c r="L20531">
        <v>0.34612216847831223</v>
      </c>
      <c r="M20531">
        <f t="shared" ca="1" si="320"/>
        <v>4.4624231870399305</v>
      </c>
    </row>
    <row r="20532" spans="1:13" x14ac:dyDescent="0.25">
      <c r="A20532" s="9"/>
      <c r="H20532" s="9"/>
      <c r="J20532">
        <v>5</v>
      </c>
      <c r="K20532">
        <f ca="1">SIMULATION!$D$3*SIMULATION!$D$17/$H20527/(SIMULATION!$D$17-$I20527)*(((EXP(-$I20527*$J20532))/(1-EXP(-SIMULATION!$D$4*$I20527)))-(EXP(-SIMULATION!$D$17*$J20532)/(1-EXP(-SIMULATION!$D$4*SIMULATION!$D$17))))</f>
        <v>3.3104529886188354</v>
      </c>
      <c r="L20532">
        <v>0.24697212957246106</v>
      </c>
      <c r="M20532">
        <f t="shared" ca="1" si="320"/>
        <v>4.1280426130675476</v>
      </c>
    </row>
    <row r="20533" spans="1:13" x14ac:dyDescent="0.25">
      <c r="A20533" s="9"/>
      <c r="H20533" s="9"/>
      <c r="J20533">
        <v>6</v>
      </c>
      <c r="K20533">
        <f ca="1">SIMULATION!$D$3*SIMULATION!$D$17/$H20527/(SIMULATION!$D$17-$I20527)*(((EXP(-$I20527*$J20533))/(1-EXP(-SIMULATION!$D$4*$I20527)))-(EXP(-SIMULATION!$D$17*$J20533)/(1-EXP(-SIMULATION!$D$4*SIMULATION!$D$17))))</f>
        <v>3.2319184618988976</v>
      </c>
      <c r="L20533">
        <v>0.30866672391048838</v>
      </c>
      <c r="M20533">
        <f t="shared" ca="1" si="320"/>
        <v>4.229504145479055</v>
      </c>
    </row>
    <row r="20534" spans="1:13" x14ac:dyDescent="0.25">
      <c r="A20534" s="9"/>
      <c r="H20534" s="9"/>
      <c r="J20534">
        <v>7</v>
      </c>
      <c r="K20534">
        <f ca="1">SIMULATION!$D$3*SIMULATION!$D$17/$H20527/(SIMULATION!$D$17-$I20527)*(((EXP(-$I20527*$J20534))/(1-EXP(-SIMULATION!$D$4*$I20527)))-(EXP(-SIMULATION!$D$17*$J20534)/(1-EXP(-SIMULATION!$D$4*SIMULATION!$D$17))))</f>
        <v>3.1108038764987458</v>
      </c>
      <c r="L20534">
        <v>0.47736944264468073</v>
      </c>
      <c r="M20534">
        <f t="shared" ca="1" si="320"/>
        <v>4.5958065891998645</v>
      </c>
    </row>
    <row r="20535" spans="1:13" x14ac:dyDescent="0.25">
      <c r="A20535" s="9"/>
      <c r="H20535" s="9"/>
      <c r="J20535">
        <v>8</v>
      </c>
      <c r="K20535">
        <f ca="1">SIMULATION!$D$3*SIMULATION!$D$17/$H20527/(SIMULATION!$D$17-$I20527)*(((EXP(-$I20527*$J20535))/(1-EXP(-SIMULATION!$D$4*$I20527)))-(EXP(-SIMULATION!$D$17*$J20535)/(1-EXP(-SIMULATION!$D$4*SIMULATION!$D$17))))</f>
        <v>2.9669152538342436</v>
      </c>
      <c r="L20535">
        <v>0.31563836764109288</v>
      </c>
      <c r="M20535">
        <f t="shared" ca="1" si="320"/>
        <v>3.9033875414839434</v>
      </c>
    </row>
    <row r="20536" spans="1:13" x14ac:dyDescent="0.25">
      <c r="A20536" s="9"/>
      <c r="H20536" s="9"/>
      <c r="J20536">
        <v>9</v>
      </c>
      <c r="K20536">
        <f ca="1">SIMULATION!$D$3*SIMULATION!$D$17/$H20527/(SIMULATION!$D$17-$I20527)*(((EXP(-$I20527*$J20536))/(1-EXP(-SIMULATION!$D$4*$I20527)))-(EXP(-SIMULATION!$D$17*$J20536)/(1-EXP(-SIMULATION!$D$4*SIMULATION!$D$17))))</f>
        <v>2.8126571410983399</v>
      </c>
      <c r="L20536">
        <v>0.19502483252200847</v>
      </c>
      <c r="M20536">
        <f t="shared" ca="1" si="320"/>
        <v>3.361195128982875</v>
      </c>
    </row>
    <row r="20537" spans="1:13" x14ac:dyDescent="0.25">
      <c r="A20537" s="9"/>
      <c r="H20537" s="9"/>
      <c r="J20537">
        <v>10</v>
      </c>
      <c r="K20537">
        <f ca="1">SIMULATION!$D$3*SIMULATION!$D$17/$H20527/(SIMULATION!$D$17-$I20527)*(((EXP(-$I20527*$J20537))/(1-EXP(-SIMULATION!$D$4*$I20527)))-(EXP(-SIMULATION!$D$17*$J20537)/(1-EXP(-SIMULATION!$D$4*SIMULATION!$D$17))))</f>
        <v>2.6557093759606247</v>
      </c>
      <c r="L20537">
        <v>9.7931807519748254E-2</v>
      </c>
      <c r="M20537">
        <f t="shared" ca="1" si="320"/>
        <v>2.9157877953955911</v>
      </c>
    </row>
    <row r="20538" spans="1:13" x14ac:dyDescent="0.25">
      <c r="A20538" s="9"/>
      <c r="H20538" s="9"/>
      <c r="J20538">
        <v>11</v>
      </c>
      <c r="K20538">
        <f ca="1">SIMULATION!$D$3*SIMULATION!$D$17/$H20527/(SIMULATION!$D$17-$I20527)*(((EXP(-$I20527*$J20538))/(1-EXP(-SIMULATION!$D$4*$I20527)))-(EXP(-SIMULATION!$D$17*$J20538)/(1-EXP(-SIMULATION!$D$4*SIMULATION!$D$17))))</f>
        <v>2.5007412536312983</v>
      </c>
      <c r="L20538">
        <v>-0.39129133407802857</v>
      </c>
      <c r="M20538">
        <f t="shared" ca="1" si="320"/>
        <v>1.5222228723139459</v>
      </c>
    </row>
    <row r="20539" spans="1:13" x14ac:dyDescent="0.25">
      <c r="A20539" s="9"/>
      <c r="H20539" s="9"/>
      <c r="J20539">
        <v>12</v>
      </c>
      <c r="K20539">
        <f ca="1">SIMULATION!$D$3*SIMULATION!$D$17/$H20527/(SIMULATION!$D$17-$I20527)*(((EXP(-$I20527*$J20539))/(1-EXP(-SIMULATION!$D$4*$I20527)))-(EXP(-SIMULATION!$D$17*$J20539)/(1-EXP(-SIMULATION!$D$4*SIMULATION!$D$17))))</f>
        <v>2.3505089124922023</v>
      </c>
      <c r="L20539">
        <v>-1.6595555077671558E-2</v>
      </c>
      <c r="M20539">
        <f t="shared" ca="1" si="320"/>
        <v>2.3115009123743802</v>
      </c>
    </row>
    <row r="20540" spans="1:13" x14ac:dyDescent="0.25">
      <c r="A20540" s="9"/>
      <c r="H20540" s="9"/>
      <c r="J20540">
        <v>13</v>
      </c>
      <c r="K20540">
        <f ca="1">SIMULATION!$D$3*SIMULATION!$D$17/$H20527/(SIMULATION!$D$17-$I20527)*(((EXP(-$I20527*$J20540))/(1-EXP(-SIMULATION!$D$4*$I20527)))-(EXP(-SIMULATION!$D$17*$J20540)/(1-EXP(-SIMULATION!$D$4*SIMULATION!$D$17))))</f>
        <v>2.2065575409637033</v>
      </c>
      <c r="L20540">
        <v>-0.12591817029013289</v>
      </c>
      <c r="M20540">
        <f t="shared" ca="1" si="320"/>
        <v>1.9287118527656588</v>
      </c>
    </row>
    <row r="20541" spans="1:13" x14ac:dyDescent="0.25">
      <c r="A20541" s="9"/>
      <c r="H20541" s="9"/>
      <c r="J20541">
        <v>14</v>
      </c>
      <c r="K20541">
        <f ca="1">SIMULATION!$D$3*SIMULATION!$D$17/$H20527/(SIMULATION!$D$17-$I20527)*(((EXP(-$I20527*$J20541))/(1-EXP(-SIMULATION!$D$4*$I20527)))-(EXP(-SIMULATION!$D$17*$J20541)/(1-EXP(-SIMULATION!$D$4*SIMULATION!$D$17))))</f>
        <v>2.0696704095310046</v>
      </c>
      <c r="L20541">
        <v>-0.36859151062781137</v>
      </c>
      <c r="M20541">
        <f t="shared" ca="1" si="320"/>
        <v>1.3068074667802907</v>
      </c>
    </row>
    <row r="20542" spans="1:13" x14ac:dyDescent="0.25">
      <c r="A20542" s="9"/>
      <c r="H20542" s="9"/>
      <c r="J20542">
        <v>15</v>
      </c>
      <c r="K20542">
        <f ca="1">SIMULATION!$D$3*SIMULATION!$D$17/$H20527/(SIMULATION!$D$17-$I20527)*(((EXP(-$I20527*$J20542))/(1-EXP(-SIMULATION!$D$4*$I20527)))-(EXP(-SIMULATION!$D$17*$J20542)/(1-EXP(-SIMULATION!$D$4*SIMULATION!$D$17))))</f>
        <v>1.9401557233285964</v>
      </c>
      <c r="L20542">
        <v>3.2751955894235546E-2</v>
      </c>
      <c r="M20542">
        <f t="shared" ca="1" si="320"/>
        <v>2.003699618007003</v>
      </c>
    </row>
    <row r="20543" spans="1:13" x14ac:dyDescent="0.25">
      <c r="A20543" s="9"/>
      <c r="H20543" s="9"/>
      <c r="J20543">
        <v>16</v>
      </c>
      <c r="K20543">
        <f ca="1">SIMULATION!$D$3*SIMULATION!$D$17/$H20527/(SIMULATION!$D$17-$I20527)*(((EXP(-$I20527*$J20543))/(1-EXP(-SIMULATION!$D$4*$I20527)))-(EXP(-SIMULATION!$D$17*$J20543)/(1-EXP(-SIMULATION!$D$4*SIMULATION!$D$17))))</f>
        <v>1.8180296034459187</v>
      </c>
      <c r="L20543">
        <v>0.27869318908815549</v>
      </c>
      <c r="M20543">
        <f t="shared" ca="1" si="320"/>
        <v>2.3247020714869362</v>
      </c>
    </row>
    <row r="20544" spans="1:13" x14ac:dyDescent="0.25">
      <c r="A20544" s="9"/>
      <c r="H20544" s="9"/>
      <c r="J20544">
        <v>17</v>
      </c>
      <c r="K20544">
        <f ca="1">SIMULATION!$D$3*SIMULATION!$D$17/$H20527/(SIMULATION!$D$17-$I20527)*(((EXP(-$I20527*$J20544))/(1-EXP(-SIMULATION!$D$4*$I20527)))-(EXP(-SIMULATION!$D$17*$J20544)/(1-EXP(-SIMULATION!$D$4*SIMULATION!$D$17))))</f>
        <v>1.7031325585916097</v>
      </c>
      <c r="L20544">
        <v>-0.29803088728633997</v>
      </c>
      <c r="M20544">
        <f t="shared" ca="1" si="320"/>
        <v>1.1955464509882978</v>
      </c>
    </row>
    <row r="20545" spans="1:13" x14ac:dyDescent="0.25">
      <c r="A20545" s="9"/>
      <c r="H20545" s="9"/>
      <c r="J20545">
        <v>18</v>
      </c>
      <c r="K20545">
        <f ca="1">SIMULATION!$D$3*SIMULATION!$D$17/$H20527/(SIMULATION!$D$17-$I20527)*(((EXP(-$I20527*$J20545))/(1-EXP(-SIMULATION!$D$4*$I20527)))-(EXP(-SIMULATION!$D$17*$J20545)/(1-EXP(-SIMULATION!$D$4*SIMULATION!$D$17))))</f>
        <v>1.5952033859441692</v>
      </c>
      <c r="L20545">
        <v>-0.30728927933293315</v>
      </c>
      <c r="M20545">
        <f t="shared" ca="1" si="320"/>
        <v>1.1050144870879306</v>
      </c>
    </row>
    <row r="20546" spans="1:13" x14ac:dyDescent="0.25">
      <c r="A20546" s="9"/>
      <c r="H20546" s="9"/>
      <c r="J20546">
        <v>19</v>
      </c>
      <c r="K20546">
        <f ca="1">SIMULATION!$D$3*SIMULATION!$D$17/$H20527/(SIMULATION!$D$17-$I20527)*(((EXP(-$I20527*$J20546))/(1-EXP(-SIMULATION!$D$4*$I20527)))-(EXP(-SIMULATION!$D$17*$J20546)/(1-EXP(-SIMULATION!$D$4*SIMULATION!$D$17))))</f>
        <v>1.4939258385724066</v>
      </c>
      <c r="L20546">
        <v>-0.22882165050672834</v>
      </c>
      <c r="M20546">
        <f t="shared" ca="1" si="320"/>
        <v>1.1520832624556203</v>
      </c>
    </row>
    <row r="20547" spans="1:13" x14ac:dyDescent="0.25">
      <c r="A20547" s="9"/>
      <c r="H20547" s="9"/>
      <c r="J20547">
        <v>20</v>
      </c>
      <c r="K20547">
        <f ca="1">SIMULATION!$D$3*SIMULATION!$D$17/$H20527/(SIMULATION!$D$17-$I20527)*(((EXP(-$I20527*$J20547))/(1-EXP(-SIMULATION!$D$4*$I20527)))-(EXP(-SIMULATION!$D$17*$J20547)/(1-EXP(-SIMULATION!$D$4*SIMULATION!$D$17))))</f>
        <v>1.3989578849985598</v>
      </c>
      <c r="L20547">
        <v>0.2147003887212032</v>
      </c>
      <c r="M20547">
        <f t="shared" ref="M20547:M20610" ca="1" si="321">$K20547*(1+$L20547)</f>
        <v>1.6993146867123428</v>
      </c>
    </row>
    <row r="20548" spans="1:13" x14ac:dyDescent="0.25">
      <c r="A20548" s="9"/>
      <c r="H20548" s="9"/>
      <c r="J20548">
        <v>21</v>
      </c>
      <c r="K20548">
        <f ca="1">SIMULATION!$D$3*SIMULATION!$D$17/$H20527/(SIMULATION!$D$17-$I20527)*(((EXP(-$I20527*$J20548))/(1-EXP(-SIMULATION!$D$4*$I20527)))-(EXP(-SIMULATION!$D$17*$J20548)/(1-EXP(-SIMULATION!$D$4*SIMULATION!$D$17))))</f>
        <v>1.3099498545658537</v>
      </c>
      <c r="L20548">
        <v>0.29676649201738931</v>
      </c>
      <c r="M20548">
        <f t="shared" ca="1" si="321"/>
        <v>1.6986990776240514</v>
      </c>
    </row>
    <row r="20549" spans="1:13" x14ac:dyDescent="0.25">
      <c r="A20549" s="9"/>
      <c r="H20549" s="9"/>
      <c r="J20549">
        <v>22</v>
      </c>
      <c r="K20549">
        <f ca="1">SIMULATION!$D$3*SIMULATION!$D$17/$H20527/(SIMULATION!$D$17-$I20527)*(((EXP(-$I20527*$J20549))/(1-EXP(-SIMULATION!$D$4*$I20527)))-(EXP(-SIMULATION!$D$17*$J20549)/(1-EXP(-SIMULATION!$D$4*SIMULATION!$D$17))))</f>
        <v>1.226555499116653</v>
      </c>
      <c r="L20549">
        <v>8.6675307969732801E-2</v>
      </c>
      <c r="M20549">
        <f t="shared" ca="1" si="321"/>
        <v>1.3328675747445582</v>
      </c>
    </row>
    <row r="20550" spans="1:13" x14ac:dyDescent="0.25">
      <c r="A20550" s="9"/>
      <c r="H20550" s="9"/>
      <c r="J20550">
        <v>23</v>
      </c>
      <c r="K20550">
        <f ca="1">SIMULATION!$D$3*SIMULATION!$D$17/$H20527/(SIMULATION!$D$17-$I20527)*(((EXP(-$I20527*$J20550))/(1-EXP(-SIMULATION!$D$4*$I20527)))-(EXP(-SIMULATION!$D$17*$J20550)/(1-EXP(-SIMULATION!$D$4*SIMULATION!$D$17))))</f>
        <v>1.1484385513696183</v>
      </c>
      <c r="L20550">
        <v>-0.51424775226625263</v>
      </c>
      <c r="M20550">
        <f t="shared" ca="1" si="321"/>
        <v>0.55785660771188073</v>
      </c>
    </row>
    <row r="20551" spans="1:13" x14ac:dyDescent="0.25">
      <c r="A20551" s="9"/>
      <c r="H20551" s="9"/>
      <c r="J20551">
        <v>24</v>
      </c>
      <c r="K20551">
        <f ca="1">SIMULATION!$D$3*SIMULATION!$D$17/$H20527/(SIMULATION!$D$17-$I20527)*(((EXP(-$I20527*$J20551))/(1-EXP(-SIMULATION!$D$4*$I20527)))-(EXP(-SIMULATION!$D$17*$J20551)/(1-EXP(-SIMULATION!$D$4*SIMULATION!$D$17))))</f>
        <v>1.0752764312702963</v>
      </c>
      <c r="L20551">
        <v>0.10278611167221993</v>
      </c>
      <c r="M20551">
        <f t="shared" ca="1" si="321"/>
        <v>1.1857999146133511</v>
      </c>
    </row>
    <row r="20552" spans="1:13" x14ac:dyDescent="0.25">
      <c r="A20552" s="9">
        <v>823</v>
      </c>
      <c r="B20552" s="2">
        <f ca="1">NORMINV(RAND(),SIMULATION!D7,SIMULATION!D8)</f>
        <v>63.000298921722994</v>
      </c>
      <c r="C20552" s="2">
        <v>2</v>
      </c>
      <c r="D20552" s="2">
        <f ca="1">SIMULATION!$D$11*(1+(SIMULATION!$D$12*LN(1+$C20552)))*(1+(SIMULATION!$D$13*(($B20552/63.5)-1)))</f>
        <v>10.200952611956916</v>
      </c>
      <c r="E20552" s="2">
        <v>0.102432227565993</v>
      </c>
      <c r="F20552" s="2">
        <f ca="1">D20552*(1+E20552)</f>
        <v>11.245858911294798</v>
      </c>
      <c r="G20552" s="2">
        <v>0.58202983096965988</v>
      </c>
      <c r="H20552" s="9">
        <f>SIMULATION!$D$15*EXP($G$20552)</f>
        <v>395.07983174035553</v>
      </c>
      <c r="I20552" s="2">
        <f ca="1">$F20552/$H20552</f>
        <v>2.8464775996678869E-2</v>
      </c>
      <c r="J20552">
        <v>0</v>
      </c>
      <c r="K20552">
        <f ca="1">SIMULATION!$D$3*SIMULATION!$D$17/$H20552/(SIMULATION!$D$17-$I20552)*(((EXP(-$I20552*$J20552))/(1-EXP(-SIMULATION!$D$4*$I20552)))-(EXP(-SIMULATION!$D$17*$J20552)/(1-EXP(-SIMULATION!$D$4*SIMULATION!$D$17))))</f>
        <v>1.5173981278969109</v>
      </c>
      <c r="L20552">
        <v>-1.4955013752792592E-2</v>
      </c>
      <c r="M20552">
        <f t="shared" ca="1" si="321"/>
        <v>1.4947054180257509</v>
      </c>
    </row>
    <row r="20553" spans="1:13" x14ac:dyDescent="0.25">
      <c r="A20553" s="9"/>
      <c r="H20553" s="9"/>
      <c r="J20553">
        <v>1</v>
      </c>
      <c r="K20553">
        <f ca="1">SIMULATION!$D$3*SIMULATION!$D$17/$H20552/(SIMULATION!$D$17-$I20552)*(((EXP(-$I20552*$J20553))/(1-EXP(-SIMULATION!$D$4*$I20552)))-(EXP(-SIMULATION!$D$17*$J20553)/(1-EXP(-SIMULATION!$D$4*SIMULATION!$D$17))))</f>
        <v>1.9672751094673859</v>
      </c>
      <c r="L20553">
        <v>-7.8080437945891451E-2</v>
      </c>
      <c r="M20553">
        <f t="shared" ca="1" si="321"/>
        <v>1.8136694073601209</v>
      </c>
    </row>
    <row r="20554" spans="1:13" x14ac:dyDescent="0.25">
      <c r="A20554" s="9"/>
      <c r="H20554" s="9"/>
      <c r="J20554">
        <v>2</v>
      </c>
      <c r="K20554">
        <f ca="1">SIMULATION!$D$3*SIMULATION!$D$17/$H20552/(SIMULATION!$D$17-$I20552)*(((EXP(-$I20552*$J20554))/(1-EXP(-SIMULATION!$D$4*$I20552)))-(EXP(-SIMULATION!$D$17*$J20554)/(1-EXP(-SIMULATION!$D$4*SIMULATION!$D$17))))</f>
        <v>2.2276471464138665</v>
      </c>
      <c r="L20554">
        <v>-0.32508373569982668</v>
      </c>
      <c r="M20554">
        <f t="shared" ca="1" si="321"/>
        <v>1.5034752902365882</v>
      </c>
    </row>
    <row r="20555" spans="1:13" x14ac:dyDescent="0.25">
      <c r="A20555" s="9"/>
      <c r="H20555" s="9"/>
      <c r="J20555">
        <v>3</v>
      </c>
      <c r="K20555">
        <f ca="1">SIMULATION!$D$3*SIMULATION!$D$17/$H20552/(SIMULATION!$D$17-$I20552)*(((EXP(-$I20552*$J20555))/(1-EXP(-SIMULATION!$D$4*$I20552)))-(EXP(-SIMULATION!$D$17*$J20555)/(1-EXP(-SIMULATION!$D$4*SIMULATION!$D$17))))</f>
        <v>2.3673633480438179</v>
      </c>
      <c r="L20555">
        <v>-1.2352152500687288E-2</v>
      </c>
      <c r="M20555">
        <f t="shared" ca="1" si="321"/>
        <v>2.3381213149442428</v>
      </c>
    </row>
    <row r="20556" spans="1:13" x14ac:dyDescent="0.25">
      <c r="A20556" s="9"/>
      <c r="H20556" s="9"/>
      <c r="J20556">
        <v>4</v>
      </c>
      <c r="K20556">
        <f ca="1">SIMULATION!$D$3*SIMULATION!$D$17/$H20552/(SIMULATION!$D$17-$I20552)*(((EXP(-$I20552*$J20556))/(1-EXP(-SIMULATION!$D$4*$I20552)))-(EXP(-SIMULATION!$D$17*$J20556)/(1-EXP(-SIMULATION!$D$4*SIMULATION!$D$17))))</f>
        <v>2.4305219063114891</v>
      </c>
      <c r="L20556">
        <v>0.37953017910298559</v>
      </c>
      <c r="M20556">
        <f t="shared" ca="1" si="321"/>
        <v>3.3529783207276189</v>
      </c>
    </row>
    <row r="20557" spans="1:13" x14ac:dyDescent="0.25">
      <c r="A20557" s="9"/>
      <c r="H20557" s="9"/>
      <c r="J20557">
        <v>5</v>
      </c>
      <c r="K20557">
        <f ca="1">SIMULATION!$D$3*SIMULATION!$D$17/$H20552/(SIMULATION!$D$17-$I20552)*(((EXP(-$I20552*$J20557))/(1-EXP(-SIMULATION!$D$4*$I20552)))-(EXP(-SIMULATION!$D$17*$J20557)/(1-EXP(-SIMULATION!$D$4*SIMULATION!$D$17))))</f>
        <v>2.4453606415556051</v>
      </c>
      <c r="L20557">
        <v>-1.1321877841551293E-2</v>
      </c>
      <c r="M20557">
        <f t="shared" ca="1" si="321"/>
        <v>2.4176745670933752</v>
      </c>
    </row>
    <row r="20558" spans="1:13" x14ac:dyDescent="0.25">
      <c r="A20558" s="9"/>
      <c r="H20558" s="9"/>
      <c r="J20558">
        <v>6</v>
      </c>
      <c r="K20558">
        <f ca="1">SIMULATION!$D$3*SIMULATION!$D$17/$H20552/(SIMULATION!$D$17-$I20552)*(((EXP(-$I20552*$J20558))/(1-EXP(-SIMULATION!$D$4*$I20552)))-(EXP(-SIMULATION!$D$17*$J20558)/(1-EXP(-SIMULATION!$D$4*SIMULATION!$D$17))))</f>
        <v>2.4299542627179007</v>
      </c>
      <c r="L20558">
        <v>0.29911911930745094</v>
      </c>
      <c r="M20558">
        <f t="shared" ca="1" si="321"/>
        <v>3.1568000417394653</v>
      </c>
    </row>
    <row r="20559" spans="1:13" x14ac:dyDescent="0.25">
      <c r="A20559" s="9"/>
      <c r="H20559" s="9"/>
      <c r="J20559">
        <v>7</v>
      </c>
      <c r="K20559">
        <f ca="1">SIMULATION!$D$3*SIMULATION!$D$17/$H20552/(SIMULATION!$D$17-$I20552)*(((EXP(-$I20552*$J20559))/(1-EXP(-SIMULATION!$D$4*$I20552)))-(EXP(-SIMULATION!$D$17*$J20559)/(1-EXP(-SIMULATION!$D$4*SIMULATION!$D$17))))</f>
        <v>2.3958652931666418</v>
      </c>
      <c r="L20559">
        <v>-5.3483880348249357E-2</v>
      </c>
      <c r="M20559">
        <f t="shared" ca="1" si="321"/>
        <v>2.2677251204963937</v>
      </c>
    </row>
    <row r="20560" spans="1:13" x14ac:dyDescent="0.25">
      <c r="A20560" s="9"/>
      <c r="H20560" s="9"/>
      <c r="J20560">
        <v>8</v>
      </c>
      <c r="K20560">
        <f ca="1">SIMULATION!$D$3*SIMULATION!$D$17/$H20552/(SIMULATION!$D$17-$I20552)*(((EXP(-$I20552*$J20560))/(1-EXP(-SIMULATION!$D$4*$I20552)))-(EXP(-SIMULATION!$D$17*$J20560)/(1-EXP(-SIMULATION!$D$4*SIMULATION!$D$17))))</f>
        <v>2.3504836562353093</v>
      </c>
      <c r="L20560">
        <v>0.2755070076136743</v>
      </c>
      <c r="M20560">
        <f t="shared" ca="1" si="321"/>
        <v>2.9980583748095477</v>
      </c>
    </row>
    <row r="20561" spans="1:13" x14ac:dyDescent="0.25">
      <c r="A20561" s="9"/>
      <c r="H20561" s="9"/>
      <c r="J20561">
        <v>9</v>
      </c>
      <c r="K20561">
        <f ca="1">SIMULATION!$D$3*SIMULATION!$D$17/$H20552/(SIMULATION!$D$17-$I20552)*(((EXP(-$I20552*$J20561))/(1-EXP(-SIMULATION!$D$4*$I20552)))-(EXP(-SIMULATION!$D$17*$J20561)/(1-EXP(-SIMULATION!$D$4*SIMULATION!$D$17))))</f>
        <v>2.2985259225316912</v>
      </c>
      <c r="L20561">
        <v>0.15427515712396089</v>
      </c>
      <c r="M20561">
        <f t="shared" ca="1" si="321"/>
        <v>2.6531313703837651</v>
      </c>
    </row>
    <row r="20562" spans="1:13" x14ac:dyDescent="0.25">
      <c r="A20562" s="9"/>
      <c r="H20562" s="9"/>
      <c r="J20562">
        <v>10</v>
      </c>
      <c r="K20562">
        <f ca="1">SIMULATION!$D$3*SIMULATION!$D$17/$H20552/(SIMULATION!$D$17-$I20552)*(((EXP(-$I20552*$J20562))/(1-EXP(-SIMULATION!$D$4*$I20552)))-(EXP(-SIMULATION!$D$17*$J20562)/(1-EXP(-SIMULATION!$D$4*SIMULATION!$D$17))))</f>
        <v>2.2429960485555971</v>
      </c>
      <c r="L20562">
        <v>-6.2727860537502053E-2</v>
      </c>
      <c r="M20562">
        <f t="shared" ca="1" si="321"/>
        <v>2.1022977052356335</v>
      </c>
    </row>
    <row r="20563" spans="1:13" x14ac:dyDescent="0.25">
      <c r="A20563" s="9"/>
      <c r="H20563" s="9"/>
      <c r="J20563">
        <v>11</v>
      </c>
      <c r="K20563">
        <f ca="1">SIMULATION!$D$3*SIMULATION!$D$17/$H20552/(SIMULATION!$D$17-$I20552)*(((EXP(-$I20552*$J20563))/(1-EXP(-SIMULATION!$D$4*$I20552)))-(EXP(-SIMULATION!$D$17*$J20563)/(1-EXP(-SIMULATION!$D$4*SIMULATION!$D$17))))</f>
        <v>2.1858010263079652</v>
      </c>
      <c r="L20563">
        <v>-0.12674733715086675</v>
      </c>
      <c r="M20563">
        <f t="shared" ca="1" si="321"/>
        <v>1.9087565666817992</v>
      </c>
    </row>
    <row r="20564" spans="1:13" x14ac:dyDescent="0.25">
      <c r="A20564" s="9"/>
      <c r="H20564" s="9"/>
      <c r="J20564">
        <v>12</v>
      </c>
      <c r="K20564">
        <f ca="1">SIMULATION!$D$3*SIMULATION!$D$17/$H20552/(SIMULATION!$D$17-$I20552)*(((EXP(-$I20552*$J20564))/(1-EXP(-SIMULATION!$D$4*$I20552)))-(EXP(-SIMULATION!$D$17*$J20564)/(1-EXP(-SIMULATION!$D$4*SIMULATION!$D$17))))</f>
        <v>2.1281453919073683</v>
      </c>
      <c r="L20564">
        <v>0.18909957826824433</v>
      </c>
      <c r="M20564">
        <f t="shared" ca="1" si="321"/>
        <v>2.530576788010559</v>
      </c>
    </row>
    <row r="20565" spans="1:13" x14ac:dyDescent="0.25">
      <c r="A20565" s="9"/>
      <c r="H20565" s="9"/>
      <c r="J20565">
        <v>13</v>
      </c>
      <c r="K20565">
        <f ca="1">SIMULATION!$D$3*SIMULATION!$D$17/$H20552/(SIMULATION!$D$17-$I20552)*(((EXP(-$I20552*$J20565))/(1-EXP(-SIMULATION!$D$4*$I20552)))-(EXP(-SIMULATION!$D$17*$J20565)/(1-EXP(-SIMULATION!$D$4*SIMULATION!$D$17))))</f>
        <v>2.0707840220997324</v>
      </c>
      <c r="L20565">
        <v>-7.6794401762861439E-2</v>
      </c>
      <c r="M20565">
        <f t="shared" ca="1" si="321"/>
        <v>1.9117594019424915</v>
      </c>
    </row>
    <row r="20566" spans="1:13" x14ac:dyDescent="0.25">
      <c r="A20566" s="9"/>
      <c r="H20566" s="9"/>
      <c r="J20566">
        <v>14</v>
      </c>
      <c r="K20566">
        <f ca="1">SIMULATION!$D$3*SIMULATION!$D$17/$H20552/(SIMULATION!$D$17-$I20552)*(((EXP(-$I20552*$J20566))/(1-EXP(-SIMULATION!$D$4*$I20552)))-(EXP(-SIMULATION!$D$17*$J20566)/(1-EXP(-SIMULATION!$D$4*SIMULATION!$D$17))))</f>
        <v>2.0141841186079996</v>
      </c>
      <c r="L20566">
        <v>-8.4148396109304746E-2</v>
      </c>
      <c r="M20566">
        <f t="shared" ca="1" si="321"/>
        <v>1.8446937555583027</v>
      </c>
    </row>
    <row r="20567" spans="1:13" x14ac:dyDescent="0.25">
      <c r="A20567" s="9"/>
      <c r="H20567" s="9"/>
      <c r="J20567">
        <v>15</v>
      </c>
      <c r="K20567">
        <f ca="1">SIMULATION!$D$3*SIMULATION!$D$17/$H20552/(SIMULATION!$D$17-$I20552)*(((EXP(-$I20552*$J20567))/(1-EXP(-SIMULATION!$D$4*$I20552)))-(EXP(-SIMULATION!$D$17*$J20567)/(1-EXP(-SIMULATION!$D$4*SIMULATION!$D$17))))</f>
        <v>1.958628998232083</v>
      </c>
      <c r="L20567">
        <v>0.10624110088351303</v>
      </c>
      <c r="M20567">
        <f t="shared" ca="1" si="321"/>
        <v>2.1667158992266322</v>
      </c>
    </row>
    <row r="20568" spans="1:13" x14ac:dyDescent="0.25">
      <c r="A20568" s="9"/>
      <c r="H20568" s="9"/>
      <c r="J20568">
        <v>16</v>
      </c>
      <c r="K20568">
        <f ca="1">SIMULATION!$D$3*SIMULATION!$D$17/$H20552/(SIMULATION!$D$17-$I20552)*(((EXP(-$I20552*$J20568))/(1-EXP(-SIMULATION!$D$4*$I20552)))-(EXP(-SIMULATION!$D$17*$J20568)/(1-EXP(-SIMULATION!$D$4*SIMULATION!$D$17))))</f>
        <v>1.9042845910370381</v>
      </c>
      <c r="L20568">
        <v>-0.13732073751832144</v>
      </c>
      <c r="M20568">
        <f t="shared" ca="1" si="321"/>
        <v>1.642786826551057</v>
      </c>
    </row>
    <row r="20569" spans="1:13" x14ac:dyDescent="0.25">
      <c r="A20569" s="9"/>
      <c r="H20569" s="9"/>
      <c r="J20569">
        <v>17</v>
      </c>
      <c r="K20569">
        <f ca="1">SIMULATION!$D$3*SIMULATION!$D$17/$H20552/(SIMULATION!$D$17-$I20552)*(((EXP(-$I20552*$J20569))/(1-EXP(-SIMULATION!$D$4*$I20552)))-(EXP(-SIMULATION!$D$17*$J20569)/(1-EXP(-SIMULATION!$D$4*SIMULATION!$D$17))))</f>
        <v>1.8512420413444575</v>
      </c>
      <c r="L20569">
        <v>-9.7313542927988633E-2</v>
      </c>
      <c r="M20569">
        <f t="shared" ca="1" si="321"/>
        <v>1.6710911194839861</v>
      </c>
    </row>
    <row r="20570" spans="1:13" x14ac:dyDescent="0.25">
      <c r="A20570" s="9"/>
      <c r="H20570" s="9"/>
      <c r="J20570">
        <v>18</v>
      </c>
      <c r="K20570">
        <f ca="1">SIMULATION!$D$3*SIMULATION!$D$17/$H20552/(SIMULATION!$D$17-$I20552)*(((EXP(-$I20552*$J20570))/(1-EXP(-SIMULATION!$D$4*$I20552)))-(EXP(-SIMULATION!$D$17*$J20570)/(1-EXP(-SIMULATION!$D$4*SIMULATION!$D$17))))</f>
        <v>1.7995449951753828</v>
      </c>
      <c r="L20570">
        <v>0.23288453979721699</v>
      </c>
      <c r="M20570">
        <f t="shared" ca="1" si="321"/>
        <v>2.2186312032211868</v>
      </c>
    </row>
    <row r="20571" spans="1:13" x14ac:dyDescent="0.25">
      <c r="A20571" s="9"/>
      <c r="H20571" s="9"/>
      <c r="J20571">
        <v>19</v>
      </c>
      <c r="K20571">
        <f ca="1">SIMULATION!$D$3*SIMULATION!$D$17/$H20552/(SIMULATION!$D$17-$I20552)*(((EXP(-$I20552*$J20571))/(1-EXP(-SIMULATION!$D$4*$I20552)))-(EXP(-SIMULATION!$D$17*$J20571)/(1-EXP(-SIMULATION!$D$4*SIMULATION!$D$17))))</f>
        <v>1.7492070747449546</v>
      </c>
      <c r="L20571">
        <v>9.0495170007620016E-2</v>
      </c>
      <c r="M20571">
        <f t="shared" ca="1" si="321"/>
        <v>1.9075018663525309</v>
      </c>
    </row>
    <row r="20572" spans="1:13" x14ac:dyDescent="0.25">
      <c r="A20572" s="9"/>
      <c r="H20572" s="9"/>
      <c r="J20572">
        <v>20</v>
      </c>
      <c r="K20572">
        <f ca="1">SIMULATION!$D$3*SIMULATION!$D$17/$H20552/(SIMULATION!$D$17-$I20552)*(((EXP(-$I20552*$J20572))/(1-EXP(-SIMULATION!$D$4*$I20552)))-(EXP(-SIMULATION!$D$17*$J20572)/(1-EXP(-SIMULATION!$D$4*SIMULATION!$D$17))))</f>
        <v>1.7002230649172787</v>
      </c>
      <c r="L20572">
        <v>0.35144225750304009</v>
      </c>
      <c r="M20572">
        <f t="shared" ca="1" si="321"/>
        <v>2.2977532971105448</v>
      </c>
    </row>
    <row r="20573" spans="1:13" x14ac:dyDescent="0.25">
      <c r="A20573" s="9"/>
      <c r="H20573" s="9"/>
      <c r="J20573">
        <v>21</v>
      </c>
      <c r="K20573">
        <f ca="1">SIMULATION!$D$3*SIMULATION!$D$17/$H20552/(SIMULATION!$D$17-$I20552)*(((EXP(-$I20552*$J20573))/(1-EXP(-SIMULATION!$D$4*$I20552)))-(EXP(-SIMULATION!$D$17*$J20573)/(1-EXP(-SIMULATION!$D$4*SIMULATION!$D$17))))</f>
        <v>1.6525760704579942</v>
      </c>
      <c r="L20573">
        <v>-0.17246501114143983</v>
      </c>
      <c r="M20573">
        <f t="shared" ca="1" si="321"/>
        <v>1.3675645200543793</v>
      </c>
    </row>
    <row r="20574" spans="1:13" x14ac:dyDescent="0.25">
      <c r="A20574" s="9"/>
      <c r="H20574" s="9"/>
      <c r="J20574">
        <v>22</v>
      </c>
      <c r="K20574">
        <f ca="1">SIMULATION!$D$3*SIMULATION!$D$17/$H20552/(SIMULATION!$D$17-$I20552)*(((EXP(-$I20552*$J20574))/(1-EXP(-SIMULATION!$D$4*$I20552)))-(EXP(-SIMULATION!$D$17*$J20574)/(1-EXP(-SIMULATION!$D$4*SIMULATION!$D$17))))</f>
        <v>1.6062420915932958</v>
      </c>
      <c r="L20574">
        <v>-0.12843726153203208</v>
      </c>
      <c r="M20574">
        <f t="shared" ca="1" si="321"/>
        <v>1.3999407559915695</v>
      </c>
    </row>
    <row r="20575" spans="1:13" x14ac:dyDescent="0.25">
      <c r="A20575" s="9"/>
      <c r="H20575" s="9"/>
      <c r="J20575">
        <v>23</v>
      </c>
      <c r="K20575">
        <f ca="1">SIMULATION!$D$3*SIMULATION!$D$17/$H20552/(SIMULATION!$D$17-$I20552)*(((EXP(-$I20552*$J20575))/(1-EXP(-SIMULATION!$D$4*$I20552)))-(EXP(-SIMULATION!$D$17*$J20575)/(1-EXP(-SIMULATION!$D$4*SIMULATION!$D$17))))</f>
        <v>1.5611929454652607</v>
      </c>
      <c r="L20575">
        <v>8.9846265845035772E-2</v>
      </c>
      <c r="M20575">
        <f t="shared" ca="1" si="321"/>
        <v>1.7014603018789269</v>
      </c>
    </row>
    <row r="20576" spans="1:13" x14ac:dyDescent="0.25">
      <c r="A20576" s="9"/>
      <c r="H20576" s="9"/>
      <c r="J20576">
        <v>24</v>
      </c>
      <c r="K20576">
        <f ca="1">SIMULATION!$D$3*SIMULATION!$D$17/$H20552/(SIMULATION!$D$17-$I20552)*(((EXP(-$I20552*$J20576))/(1-EXP(-SIMULATION!$D$4*$I20552)))-(EXP(-SIMULATION!$D$17*$J20576)/(1-EXP(-SIMULATION!$D$4*SIMULATION!$D$17))))</f>
        <v>1.5173981278969111</v>
      </c>
      <c r="L20576">
        <v>-1.5200752559278771E-2</v>
      </c>
      <c r="M20576">
        <f t="shared" ca="1" si="321"/>
        <v>1.4943325344208374</v>
      </c>
    </row>
    <row r="20577" spans="1:13" x14ac:dyDescent="0.25">
      <c r="A20577" s="9">
        <v>824</v>
      </c>
      <c r="B20577" s="2">
        <f ca="1">NORMINV(RAND(),SIMULATION!D7,SIMULATION!D8)</f>
        <v>55.385686133408413</v>
      </c>
      <c r="C20577" s="2">
        <v>2</v>
      </c>
      <c r="D20577" s="2">
        <f ca="1">SIMULATION!$D$11*(1+(SIMULATION!$D$12*LN(1+$C20577)))*(1+(SIMULATION!$D$13*(($B20577/63.5)-1)))</f>
        <v>9.6354782381725368</v>
      </c>
      <c r="E20577" s="2">
        <v>6.3577020359455352E-2</v>
      </c>
      <c r="F20577" s="2">
        <f ca="1">D20577*(1+E20577)</f>
        <v>10.248073234293923</v>
      </c>
      <c r="G20577" s="2">
        <v>1.0975937844718762</v>
      </c>
      <c r="H20577" s="9">
        <f>SIMULATION!$D$15*EXP($G$20577)</f>
        <v>661.59382064849808</v>
      </c>
      <c r="I20577" s="2">
        <f ca="1">$F20577/$H20577</f>
        <v>1.5489977255604808E-2</v>
      </c>
      <c r="J20577">
        <v>0</v>
      </c>
      <c r="K20577">
        <f ca="1">SIMULATION!$D$3*SIMULATION!$D$17/$H20577/(SIMULATION!$D$17-$I20577)*(((EXP(-$I20577*$J20577))/(1-EXP(-SIMULATION!$D$4*$I20577)))-(EXP(-SIMULATION!$D$17*$J20577)/(1-EXP(-SIMULATION!$D$4*SIMULATION!$D$17))))</f>
        <v>1.9127881277120897</v>
      </c>
      <c r="L20577">
        <v>-0.45543825900817791</v>
      </c>
      <c r="M20577">
        <f t="shared" ca="1" si="321"/>
        <v>1.0416312329753834</v>
      </c>
    </row>
    <row r="20578" spans="1:13" x14ac:dyDescent="0.25">
      <c r="A20578" s="9"/>
      <c r="H20578" s="9"/>
      <c r="J20578">
        <v>1</v>
      </c>
      <c r="K20578">
        <f ca="1">SIMULATION!$D$3*SIMULATION!$D$17/$H20577/(SIMULATION!$D$17-$I20577)*(((EXP(-$I20577*$J20578))/(1-EXP(-SIMULATION!$D$4*$I20577)))-(EXP(-SIMULATION!$D$17*$J20578)/(1-EXP(-SIMULATION!$D$4*SIMULATION!$D$17))))</f>
        <v>2.1795159161109749</v>
      </c>
      <c r="L20578">
        <v>0.11203800785289793</v>
      </c>
      <c r="M20578">
        <f t="shared" ca="1" si="321"/>
        <v>2.4237045374357327</v>
      </c>
    </row>
    <row r="20579" spans="1:13" x14ac:dyDescent="0.25">
      <c r="A20579" s="9"/>
      <c r="H20579" s="9"/>
      <c r="J20579">
        <v>2</v>
      </c>
      <c r="K20579">
        <f ca="1">SIMULATION!$D$3*SIMULATION!$D$17/$H20577/(SIMULATION!$D$17-$I20577)*(((EXP(-$I20577*$J20579))/(1-EXP(-SIMULATION!$D$4*$I20577)))-(EXP(-SIMULATION!$D$17*$J20579)/(1-EXP(-SIMULATION!$D$4*SIMULATION!$D$17))))</f>
        <v>2.3357817502567508</v>
      </c>
      <c r="L20579">
        <v>0.23462991039963235</v>
      </c>
      <c r="M20579">
        <f t="shared" ca="1" si="321"/>
        <v>2.8838260130325888</v>
      </c>
    </row>
    <row r="20580" spans="1:13" x14ac:dyDescent="0.25">
      <c r="A20580" s="9"/>
      <c r="H20580" s="9"/>
      <c r="J20580">
        <v>3</v>
      </c>
      <c r="K20580">
        <f ca="1">SIMULATION!$D$3*SIMULATION!$D$17/$H20577/(SIMULATION!$D$17-$I20577)*(((EXP(-$I20577*$J20580))/(1-EXP(-SIMULATION!$D$4*$I20577)))-(EXP(-SIMULATION!$D$17*$J20580)/(1-EXP(-SIMULATION!$D$4*SIMULATION!$D$17))))</f>
        <v>2.4214862129409709</v>
      </c>
      <c r="L20580">
        <v>0.10089909814938605</v>
      </c>
      <c r="M20580">
        <f t="shared" ca="1" si="321"/>
        <v>2.6658119880078868</v>
      </c>
    </row>
    <row r="20581" spans="1:13" x14ac:dyDescent="0.25">
      <c r="A20581" s="9"/>
      <c r="H20581" s="9"/>
      <c r="J20581">
        <v>4</v>
      </c>
      <c r="K20581">
        <f ca="1">SIMULATION!$D$3*SIMULATION!$D$17/$H20577/(SIMULATION!$D$17-$I20577)*(((EXP(-$I20577*$J20581))/(1-EXP(-SIMULATION!$D$4*$I20577)))-(EXP(-SIMULATION!$D$17*$J20581)/(1-EXP(-SIMULATION!$D$4*SIMULATION!$D$17))))</f>
        <v>2.4621951027752829</v>
      </c>
      <c r="L20581">
        <v>0.17344079743376811</v>
      </c>
      <c r="M20581">
        <f t="shared" ca="1" si="321"/>
        <v>2.8892401848381466</v>
      </c>
    </row>
    <row r="20582" spans="1:13" x14ac:dyDescent="0.25">
      <c r="A20582" s="9"/>
      <c r="H20582" s="9"/>
      <c r="J20582">
        <v>5</v>
      </c>
      <c r="K20582">
        <f ca="1">SIMULATION!$D$3*SIMULATION!$D$17/$H20577/(SIMULATION!$D$17-$I20577)*(((EXP(-$I20577*$J20582))/(1-EXP(-SIMULATION!$D$4*$I20577)))-(EXP(-SIMULATION!$D$17*$J20582)/(1-EXP(-SIMULATION!$D$4*SIMULATION!$D$17))))</f>
        <v>2.4742881939128432</v>
      </c>
      <c r="L20582">
        <v>-0.13954483607553406</v>
      </c>
      <c r="M20582">
        <f t="shared" ca="1" si="321"/>
        <v>2.1290140534896462</v>
      </c>
    </row>
    <row r="20583" spans="1:13" x14ac:dyDescent="0.25">
      <c r="A20583" s="9"/>
      <c r="H20583" s="9"/>
      <c r="J20583">
        <v>6</v>
      </c>
      <c r="K20583">
        <f ca="1">SIMULATION!$D$3*SIMULATION!$D$17/$H20577/(SIMULATION!$D$17-$I20577)*(((EXP(-$I20577*$J20583))/(1-EXP(-SIMULATION!$D$4*$I20577)))-(EXP(-SIMULATION!$D$17*$J20583)/(1-EXP(-SIMULATION!$D$4*SIMULATION!$D$17))))</f>
        <v>2.4682586854510027</v>
      </c>
      <c r="L20583">
        <v>0.60251852262353267</v>
      </c>
      <c r="M20583">
        <f t="shared" ca="1" si="321"/>
        <v>3.9554302620616437</v>
      </c>
    </row>
    <row r="20584" spans="1:13" x14ac:dyDescent="0.25">
      <c r="A20584" s="9"/>
      <c r="H20584" s="9"/>
      <c r="J20584">
        <v>7</v>
      </c>
      <c r="K20584">
        <f ca="1">SIMULATION!$D$3*SIMULATION!$D$17/$H20577/(SIMULATION!$D$17-$I20577)*(((EXP(-$I20577*$J20584))/(1-EXP(-SIMULATION!$D$4*$I20577)))-(EXP(-SIMULATION!$D$17*$J20584)/(1-EXP(-SIMULATION!$D$4*SIMULATION!$D$17))))</f>
        <v>2.4508275679003924</v>
      </c>
      <c r="L20584">
        <v>0.48166941875346631</v>
      </c>
      <c r="M20584">
        <f t="shared" ca="1" si="321"/>
        <v>3.6313162579959455</v>
      </c>
    </row>
    <row r="20585" spans="1:13" x14ac:dyDescent="0.25">
      <c r="A20585" s="9"/>
      <c r="H20585" s="9"/>
      <c r="J20585">
        <v>8</v>
      </c>
      <c r="K20585">
        <f ca="1">SIMULATION!$D$3*SIMULATION!$D$17/$H20577/(SIMULATION!$D$17-$I20577)*(((EXP(-$I20577*$J20585))/(1-EXP(-SIMULATION!$D$4*$I20577)))-(EXP(-SIMULATION!$D$17*$J20585)/(1-EXP(-SIMULATION!$D$4*SIMULATION!$D$17))))</f>
        <v>2.4262985597534366</v>
      </c>
      <c r="L20585">
        <v>-4.2743021540823677E-2</v>
      </c>
      <c r="M20585">
        <f t="shared" ca="1" si="321"/>
        <v>2.3225912281494261</v>
      </c>
    </row>
    <row r="20586" spans="1:13" x14ac:dyDescent="0.25">
      <c r="A20586" s="9"/>
      <c r="H20586" s="9"/>
      <c r="J20586">
        <v>9</v>
      </c>
      <c r="K20586">
        <f ca="1">SIMULATION!$D$3*SIMULATION!$D$17/$H20577/(SIMULATION!$D$17-$I20577)*(((EXP(-$I20577*$J20586))/(1-EXP(-SIMULATION!$D$4*$I20577)))-(EXP(-SIMULATION!$D$17*$J20586)/(1-EXP(-SIMULATION!$D$4*SIMULATION!$D$17))))</f>
        <v>2.3974263829488351</v>
      </c>
      <c r="L20586">
        <v>-9.0576804140710277E-3</v>
      </c>
      <c r="M20586">
        <f t="shared" ca="1" si="321"/>
        <v>2.3757112609558222</v>
      </c>
    </row>
    <row r="20587" spans="1:13" x14ac:dyDescent="0.25">
      <c r="A20587" s="9"/>
      <c r="H20587" s="9"/>
      <c r="J20587">
        <v>10</v>
      </c>
      <c r="K20587">
        <f ca="1">SIMULATION!$D$3*SIMULATION!$D$17/$H20577/(SIMULATION!$D$17-$I20577)*(((EXP(-$I20577*$J20587))/(1-EXP(-SIMULATION!$D$4*$I20577)))-(EXP(-SIMULATION!$D$17*$J20587)/(1-EXP(-SIMULATION!$D$4*SIMULATION!$D$17))))</f>
        <v>2.3659731740983756</v>
      </c>
      <c r="L20587">
        <v>0.25846664690683574</v>
      </c>
      <c r="M20587">
        <f t="shared" ca="1" si="321"/>
        <v>2.9774983270791058</v>
      </c>
    </row>
    <row r="20588" spans="1:13" x14ac:dyDescent="0.25">
      <c r="A20588" s="9"/>
      <c r="H20588" s="9"/>
      <c r="J20588">
        <v>11</v>
      </c>
      <c r="K20588">
        <f ca="1">SIMULATION!$D$3*SIMULATION!$D$17/$H20577/(SIMULATION!$D$17-$I20577)*(((EXP(-$I20577*$J20588))/(1-EXP(-SIMULATION!$D$4*$I20577)))-(EXP(-SIMULATION!$D$17*$J20588)/(1-EXP(-SIMULATION!$D$4*SIMULATION!$D$17))))</f>
        <v>2.3330650455512538</v>
      </c>
      <c r="L20588">
        <v>2.9579681678910962E-2</v>
      </c>
      <c r="M20588">
        <f t="shared" ca="1" si="321"/>
        <v>2.4020763669348537</v>
      </c>
    </row>
    <row r="20589" spans="1:13" x14ac:dyDescent="0.25">
      <c r="A20589" s="9"/>
      <c r="H20589" s="9"/>
      <c r="J20589">
        <v>12</v>
      </c>
      <c r="K20589">
        <f ca="1">SIMULATION!$D$3*SIMULATION!$D$17/$H20577/(SIMULATION!$D$17-$I20577)*(((EXP(-$I20577*$J20589))/(1-EXP(-SIMULATION!$D$4*$I20577)))-(EXP(-SIMULATION!$D$17*$J20589)/(1-EXP(-SIMULATION!$D$4*SIMULATION!$D$17))))</f>
        <v>2.2994205776343324</v>
      </c>
      <c r="L20589">
        <v>9.0102901103342542E-2</v>
      </c>
      <c r="M20589">
        <f t="shared" ca="1" si="321"/>
        <v>2.5066050425359094</v>
      </c>
    </row>
    <row r="20590" spans="1:13" x14ac:dyDescent="0.25">
      <c r="A20590" s="9"/>
      <c r="H20590" s="9"/>
      <c r="J20590">
        <v>13</v>
      </c>
      <c r="K20590">
        <f ca="1">SIMULATION!$D$3*SIMULATION!$D$17/$H20577/(SIMULATION!$D$17-$I20577)*(((EXP(-$I20577*$J20590))/(1-EXP(-SIMULATION!$D$4*$I20577)))-(EXP(-SIMULATION!$D$17*$J20590)/(1-EXP(-SIMULATION!$D$4*SIMULATION!$D$17))))</f>
        <v>2.2654972412924002</v>
      </c>
      <c r="L20590">
        <v>-0.10518302703540466</v>
      </c>
      <c r="M20590">
        <f t="shared" ca="1" si="321"/>
        <v>2.0272053837129071</v>
      </c>
    </row>
    <row r="20591" spans="1:13" x14ac:dyDescent="0.25">
      <c r="A20591" s="9"/>
      <c r="H20591" s="9"/>
      <c r="J20591">
        <v>14</v>
      </c>
      <c r="K20591">
        <f ca="1">SIMULATION!$D$3*SIMULATION!$D$17/$H20577/(SIMULATION!$D$17-$I20577)*(((EXP(-$I20577*$J20591))/(1-EXP(-SIMULATION!$D$4*$I20577)))-(EXP(-SIMULATION!$D$17*$J20591)/(1-EXP(-SIMULATION!$D$4*SIMULATION!$D$17))))</f>
        <v>2.2315852285477158</v>
      </c>
      <c r="L20591">
        <v>-0.25116619429796655</v>
      </c>
      <c r="M20591">
        <f t="shared" ca="1" si="321"/>
        <v>1.671086459441828</v>
      </c>
    </row>
    <row r="20592" spans="1:13" x14ac:dyDescent="0.25">
      <c r="A20592" s="9"/>
      <c r="H20592" s="9"/>
      <c r="J20592">
        <v>15</v>
      </c>
      <c r="K20592">
        <f ca="1">SIMULATION!$D$3*SIMULATION!$D$17/$H20577/(SIMULATION!$D$17-$I20577)*(((EXP(-$I20577*$J20592))/(1-EXP(-SIMULATION!$D$4*$I20577)))-(EXP(-SIMULATION!$D$17*$J20592)/(1-EXP(-SIMULATION!$D$4*SIMULATION!$D$17))))</f>
        <v>2.1978675806245298</v>
      </c>
      <c r="L20592">
        <v>0.32634246192169886</v>
      </c>
      <c r="M20592">
        <f t="shared" ca="1" si="321"/>
        <v>2.9151250978634269</v>
      </c>
    </row>
    <row r="20593" spans="1:13" x14ac:dyDescent="0.25">
      <c r="A20593" s="9"/>
      <c r="H20593" s="9"/>
      <c r="J20593">
        <v>16</v>
      </c>
      <c r="K20593">
        <f ca="1">SIMULATION!$D$3*SIMULATION!$D$17/$H20577/(SIMULATION!$D$17-$I20577)*(((EXP(-$I20577*$J20593))/(1-EXP(-SIMULATION!$D$4*$I20577)))-(EXP(-SIMULATION!$D$17*$J20593)/(1-EXP(-SIMULATION!$D$4*SIMULATION!$D$17))))</f>
        <v>2.1644587188101014</v>
      </c>
      <c r="L20593">
        <v>0.10409731943459537</v>
      </c>
      <c r="M20593">
        <f t="shared" ca="1" si="321"/>
        <v>2.3897730694650714</v>
      </c>
    </row>
    <row r="20594" spans="1:13" x14ac:dyDescent="0.25">
      <c r="A20594" s="9"/>
      <c r="H20594" s="9"/>
      <c r="J20594">
        <v>17</v>
      </c>
      <c r="K20594">
        <f ca="1">SIMULATION!$D$3*SIMULATION!$D$17/$H20577/(SIMULATION!$D$17-$I20577)*(((EXP(-$I20577*$J20594))/(1-EXP(-SIMULATION!$D$4*$I20577)))-(EXP(-SIMULATION!$D$17*$J20594)/(1-EXP(-SIMULATION!$D$4*SIMULATION!$D$17))))</f>
        <v>2.1314291352757437</v>
      </c>
      <c r="L20594">
        <v>-4.5035471967368047E-2</v>
      </c>
      <c r="M20594">
        <f t="shared" ca="1" si="321"/>
        <v>2.0354392182036016</v>
      </c>
    </row>
    <row r="20595" spans="1:13" x14ac:dyDescent="0.25">
      <c r="A20595" s="9"/>
      <c r="H20595" s="9"/>
      <c r="J20595">
        <v>18</v>
      </c>
      <c r="K20595">
        <f ca="1">SIMULATION!$D$3*SIMULATION!$D$17/$H20577/(SIMULATION!$D$17-$I20577)*(((EXP(-$I20577*$J20595))/(1-EXP(-SIMULATION!$D$4*$I20577)))-(EXP(-SIMULATION!$D$17*$J20595)/(1-EXP(-SIMULATION!$D$4*SIMULATION!$D$17))))</f>
        <v>2.0988212148748788</v>
      </c>
      <c r="L20595">
        <v>0.19211299301680457</v>
      </c>
      <c r="M20595">
        <f t="shared" ca="1" si="321"/>
        <v>2.5020320402716578</v>
      </c>
    </row>
    <row r="20596" spans="1:13" x14ac:dyDescent="0.25">
      <c r="A20596" s="9"/>
      <c r="H20596" s="9"/>
      <c r="J20596">
        <v>19</v>
      </c>
      <c r="K20596">
        <f ca="1">SIMULATION!$D$3*SIMULATION!$D$17/$H20577/(SIMULATION!$D$17-$I20577)*(((EXP(-$I20577*$J20596))/(1-EXP(-SIMULATION!$D$4*$I20577)))-(EXP(-SIMULATION!$D$17*$J20596)/(1-EXP(-SIMULATION!$D$4*SIMULATION!$D$17))))</f>
        <v>2.0666593734663015</v>
      </c>
      <c r="L20596">
        <v>0.38952025266653123</v>
      </c>
      <c r="M20596">
        <f t="shared" ca="1" si="321"/>
        <v>2.8716650547945504</v>
      </c>
    </row>
    <row r="20597" spans="1:13" x14ac:dyDescent="0.25">
      <c r="A20597" s="9"/>
      <c r="H20597" s="9"/>
      <c r="J20597">
        <v>20</v>
      </c>
      <c r="K20597">
        <f ca="1">SIMULATION!$D$3*SIMULATION!$D$17/$H20577/(SIMULATION!$D$17-$I20577)*(((EXP(-$I20577*$J20597))/(1-EXP(-SIMULATION!$D$4*$I20577)))-(EXP(-SIMULATION!$D$17*$J20597)/(1-EXP(-SIMULATION!$D$4*SIMULATION!$D$17))))</f>
        <v>2.0349565541390975</v>
      </c>
      <c r="L20597">
        <v>-1.6916200315547202E-2</v>
      </c>
      <c r="M20597">
        <f t="shared" ca="1" si="321"/>
        <v>2.0005328214358449</v>
      </c>
    </row>
    <row r="20598" spans="1:13" x14ac:dyDescent="0.25">
      <c r="A20598" s="9"/>
      <c r="H20598" s="9"/>
      <c r="J20598">
        <v>21</v>
      </c>
      <c r="K20598">
        <f ca="1">SIMULATION!$D$3*SIMULATION!$D$17/$H20577/(SIMULATION!$D$17-$I20577)*(((EXP(-$I20577*$J20598))/(1-EXP(-SIMULATION!$D$4*$I20577)))-(EXP(-SIMULATION!$D$17*$J20598)/(1-EXP(-SIMULATION!$D$4*SIMULATION!$D$17))))</f>
        <v>2.0037183895026747</v>
      </c>
      <c r="L20598">
        <v>-9.8394030475118771E-2</v>
      </c>
      <c r="M20598">
        <f t="shared" ca="1" si="321"/>
        <v>1.8065644612223926</v>
      </c>
    </row>
    <row r="20599" spans="1:13" x14ac:dyDescent="0.25">
      <c r="A20599" s="9"/>
      <c r="H20599" s="9"/>
      <c r="J20599">
        <v>22</v>
      </c>
      <c r="K20599">
        <f ca="1">SIMULATION!$D$3*SIMULATION!$D$17/$H20577/(SIMULATION!$D$17-$I20577)*(((EXP(-$I20577*$J20599))/(1-EXP(-SIMULATION!$D$4*$I20577)))-(EXP(-SIMULATION!$D$17*$J20599)/(1-EXP(-SIMULATION!$D$4*SIMULATION!$D$17))))</f>
        <v>1.9729458683445975</v>
      </c>
      <c r="L20599">
        <v>0.9378331518724089</v>
      </c>
      <c r="M20599">
        <f t="shared" ca="1" si="321"/>
        <v>3.8232399105278581</v>
      </c>
    </row>
    <row r="20600" spans="1:13" x14ac:dyDescent="0.25">
      <c r="A20600" s="9"/>
      <c r="H20600" s="9"/>
      <c r="J20600">
        <v>23</v>
      </c>
      <c r="K20600">
        <f ca="1">SIMULATION!$D$3*SIMULATION!$D$17/$H20577/(SIMULATION!$D$17-$I20577)*(((EXP(-$I20577*$J20600))/(1-EXP(-SIMULATION!$D$4*$I20577)))-(EXP(-SIMULATION!$D$17*$J20600)/(1-EXP(-SIMULATION!$D$4*SIMULATION!$D$17))))</f>
        <v>1.9426370438608509</v>
      </c>
      <c r="L20600">
        <v>-7.8885738109744447E-2</v>
      </c>
      <c r="M20600">
        <f t="shared" ca="1" si="321"/>
        <v>1.7893906867765557</v>
      </c>
    </row>
    <row r="20601" spans="1:13" x14ac:dyDescent="0.25">
      <c r="A20601" s="9"/>
      <c r="H20601" s="9"/>
      <c r="J20601">
        <v>24</v>
      </c>
      <c r="K20601">
        <f ca="1">SIMULATION!$D$3*SIMULATION!$D$17/$H20577/(SIMULATION!$D$17-$I20577)*(((EXP(-$I20577*$J20601))/(1-EXP(-SIMULATION!$D$4*$I20577)))-(EXP(-SIMULATION!$D$17*$J20601)/(1-EXP(-SIMULATION!$D$4*SIMULATION!$D$17))))</f>
        <v>1.9127881277120897</v>
      </c>
      <c r="L20601">
        <v>0.18282966117207627</v>
      </c>
      <c r="M20601">
        <f t="shared" ca="1" si="321"/>
        <v>2.2625025329956614</v>
      </c>
    </row>
    <row r="20602" spans="1:13" x14ac:dyDescent="0.25">
      <c r="A20602" s="9">
        <v>825</v>
      </c>
      <c r="B20602" s="2">
        <f ca="1">NORMINV(RAND(),SIMULATION!D7,SIMULATION!D8)</f>
        <v>66.791304833425642</v>
      </c>
      <c r="C20602" s="2">
        <v>2</v>
      </c>
      <c r="D20602" s="2">
        <f ca="1">SIMULATION!$D$11*(1+(SIMULATION!$D$12*LN(1+$C20602)))*(1+(SIMULATION!$D$13*(($B20602/63.5)-1)))</f>
        <v>10.482479296704787</v>
      </c>
      <c r="E20602" s="2">
        <v>-0.37121830162113323</v>
      </c>
      <c r="F20602" s="2">
        <f ca="1">D20602*(1+E20602)</f>
        <v>6.5911911354033448</v>
      </c>
      <c r="G20602" s="2">
        <v>-0.2819575871840817</v>
      </c>
      <c r="H20602" s="9">
        <f>SIMULATION!$D$15*EXP($G$20602)</f>
        <v>166.51750382925604</v>
      </c>
      <c r="I20602" s="2">
        <f ca="1">$F20602/$H20602</f>
        <v>3.9582572305202401E-2</v>
      </c>
      <c r="J20602">
        <v>0</v>
      </c>
      <c r="K20602">
        <f ca="1">SIMULATION!$D$3*SIMULATION!$D$17/$H20602/(SIMULATION!$D$17-$I20602)*(((EXP(-$I20602*$J20602))/(1-EXP(-SIMULATION!$D$4*$I20602)))-(EXP(-SIMULATION!$D$17*$J20602)/(1-EXP(-SIMULATION!$D$4*SIMULATION!$D$17))))</f>
        <v>2.2863031668775524</v>
      </c>
      <c r="L20602">
        <v>0.22225108815508784</v>
      </c>
      <c r="M20602">
        <f t="shared" ca="1" si="321"/>
        <v>2.7944365335685117</v>
      </c>
    </row>
    <row r="20603" spans="1:13" x14ac:dyDescent="0.25">
      <c r="A20603" s="9"/>
      <c r="H20603" s="9"/>
      <c r="J20603">
        <v>1</v>
      </c>
      <c r="K20603">
        <f ca="1">SIMULATION!$D$3*SIMULATION!$D$17/$H20602/(SIMULATION!$D$17-$I20602)*(((EXP(-$I20602*$J20603))/(1-EXP(-SIMULATION!$D$4*$I20602)))-(EXP(-SIMULATION!$D$17*$J20603)/(1-EXP(-SIMULATION!$D$4*SIMULATION!$D$17))))</f>
        <v>3.3590677370236999</v>
      </c>
      <c r="L20603">
        <v>-0.20015610570066866</v>
      </c>
      <c r="M20603">
        <f t="shared" ca="1" si="321"/>
        <v>2.6867298199962781</v>
      </c>
    </row>
    <row r="20604" spans="1:13" x14ac:dyDescent="0.25">
      <c r="A20604" s="9"/>
      <c r="H20604" s="9"/>
      <c r="J20604">
        <v>2</v>
      </c>
      <c r="K20604">
        <f ca="1">SIMULATION!$D$3*SIMULATION!$D$17/$H20602/(SIMULATION!$D$17-$I20602)*(((EXP(-$I20602*$J20604))/(1-EXP(-SIMULATION!$D$4*$I20602)))-(EXP(-SIMULATION!$D$17*$J20604)/(1-EXP(-SIMULATION!$D$4*SIMULATION!$D$17))))</f>
        <v>3.9730182530910425</v>
      </c>
      <c r="L20604">
        <v>-9.3777892496285625E-2</v>
      </c>
      <c r="M20604">
        <f t="shared" ca="1" si="321"/>
        <v>3.60043697446689</v>
      </c>
    </row>
    <row r="20605" spans="1:13" x14ac:dyDescent="0.25">
      <c r="A20605" s="9"/>
      <c r="H20605" s="9"/>
      <c r="J20605">
        <v>3</v>
      </c>
      <c r="K20605">
        <f ca="1">SIMULATION!$D$3*SIMULATION!$D$17/$H20602/(SIMULATION!$D$17-$I20602)*(((EXP(-$I20602*$J20605))/(1-EXP(-SIMULATION!$D$4*$I20602)))-(EXP(-SIMULATION!$D$17*$J20605)/(1-EXP(-SIMULATION!$D$4*SIMULATION!$D$17))))</f>
        <v>4.2958021961412971</v>
      </c>
      <c r="L20605">
        <v>-0.61833848961929283</v>
      </c>
      <c r="M20605">
        <f t="shared" ca="1" si="321"/>
        <v>1.6395423544760463</v>
      </c>
    </row>
    <row r="20606" spans="1:13" x14ac:dyDescent="0.25">
      <c r="A20606" s="9"/>
      <c r="H20606" s="9"/>
      <c r="J20606">
        <v>4</v>
      </c>
      <c r="K20606">
        <f ca="1">SIMULATION!$D$3*SIMULATION!$D$17/$H20602/(SIMULATION!$D$17-$I20602)*(((EXP(-$I20602*$J20606))/(1-EXP(-SIMULATION!$D$4*$I20602)))-(EXP(-SIMULATION!$D$17*$J20606)/(1-EXP(-SIMULATION!$D$4*SIMULATION!$D$17))))</f>
        <v>4.4347414336837847</v>
      </c>
      <c r="L20606">
        <v>9.0885144537415627E-2</v>
      </c>
      <c r="M20606">
        <f t="shared" ca="1" si="321"/>
        <v>4.8377935498702014</v>
      </c>
    </row>
    <row r="20607" spans="1:13" x14ac:dyDescent="0.25">
      <c r="A20607" s="9"/>
      <c r="H20607" s="9"/>
      <c r="J20607">
        <v>5</v>
      </c>
      <c r="K20607">
        <f ca="1">SIMULATION!$D$3*SIMULATION!$D$17/$H20602/(SIMULATION!$D$17-$I20602)*(((EXP(-$I20602*$J20607))/(1-EXP(-SIMULATION!$D$4*$I20602)))-(EXP(-SIMULATION!$D$17*$J20607)/(1-EXP(-SIMULATION!$D$4*SIMULATION!$D$17))))</f>
        <v>4.458504012116471</v>
      </c>
      <c r="L20607">
        <v>-0.43956906554733072</v>
      </c>
      <c r="M20607">
        <f t="shared" ca="1" si="321"/>
        <v>2.4986835697714085</v>
      </c>
    </row>
    <row r="20608" spans="1:13" x14ac:dyDescent="0.25">
      <c r="A20608" s="9"/>
      <c r="H20608" s="9"/>
      <c r="J20608">
        <v>6</v>
      </c>
      <c r="K20608">
        <f ca="1">SIMULATION!$D$3*SIMULATION!$D$17/$H20602/(SIMULATION!$D$17-$I20602)*(((EXP(-$I20602*$J20608))/(1-EXP(-SIMULATION!$D$4*$I20602)))-(EXP(-SIMULATION!$D$17*$J20608)/(1-EXP(-SIMULATION!$D$4*SIMULATION!$D$17))))</f>
        <v>4.4109918006819031</v>
      </c>
      <c r="L20608">
        <v>-0.30409466794931433</v>
      </c>
      <c r="M20608">
        <f t="shared" ca="1" si="321"/>
        <v>3.0696327137263912</v>
      </c>
    </row>
    <row r="20609" spans="1:13" x14ac:dyDescent="0.25">
      <c r="A20609" s="9"/>
      <c r="H20609" s="9"/>
      <c r="J20609">
        <v>7</v>
      </c>
      <c r="K20609">
        <f ca="1">SIMULATION!$D$3*SIMULATION!$D$17/$H20602/(SIMULATION!$D$17-$I20602)*(((EXP(-$I20602*$J20609))/(1-EXP(-SIMULATION!$D$4*$I20602)))-(EXP(-SIMULATION!$D$17*$J20609)/(1-EXP(-SIMULATION!$D$4*SIMULATION!$D$17))))</f>
        <v>4.320239870576926</v>
      </c>
      <c r="L20609">
        <v>-0.17713204341637728</v>
      </c>
      <c r="M20609">
        <f t="shared" ca="1" si="321"/>
        <v>3.5549869542527301</v>
      </c>
    </row>
    <row r="20610" spans="1:13" x14ac:dyDescent="0.25">
      <c r="A20610" s="9"/>
      <c r="H20610" s="9"/>
      <c r="J20610">
        <v>8</v>
      </c>
      <c r="K20610">
        <f ca="1">SIMULATION!$D$3*SIMULATION!$D$17/$H20602/(SIMULATION!$D$17-$I20602)*(((EXP(-$I20602*$J20610))/(1-EXP(-SIMULATION!$D$4*$I20602)))-(EXP(-SIMULATION!$D$17*$J20610)/(1-EXP(-SIMULATION!$D$4*SIMULATION!$D$17))))</f>
        <v>4.2041192790738409</v>
      </c>
      <c r="L20610">
        <v>-1.3841831121815359E-2</v>
      </c>
      <c r="M20610">
        <f t="shared" ca="1" si="321"/>
        <v>4.1459265699969325</v>
      </c>
    </row>
    <row r="20611" spans="1:13" x14ac:dyDescent="0.25">
      <c r="A20611" s="9"/>
      <c r="H20611" s="9"/>
      <c r="J20611">
        <v>9</v>
      </c>
      <c r="K20611">
        <f ca="1">SIMULATION!$D$3*SIMULATION!$D$17/$H20602/(SIMULATION!$D$17-$I20602)*(((EXP(-$I20602*$J20611))/(1-EXP(-SIMULATION!$D$4*$I20602)))-(EXP(-SIMULATION!$D$17*$J20611)/(1-EXP(-SIMULATION!$D$4*SIMULATION!$D$17))))</f>
        <v>4.0739914039509628</v>
      </c>
      <c r="L20611">
        <v>0.52298316067951223</v>
      </c>
      <c r="M20611">
        <f t="shared" ref="M20611:M20674" ca="1" si="322">$K20611*(1+$L20611)</f>
        <v>6.2046203049704012</v>
      </c>
    </row>
    <row r="20612" spans="1:13" x14ac:dyDescent="0.25">
      <c r="A20612" s="9"/>
      <c r="H20612" s="9"/>
      <c r="J20612">
        <v>10</v>
      </c>
      <c r="K20612">
        <f ca="1">SIMULATION!$D$3*SIMULATION!$D$17/$H20602/(SIMULATION!$D$17-$I20602)*(((EXP(-$I20602*$J20612))/(1-EXP(-SIMULATION!$D$4*$I20602)))-(EXP(-SIMULATION!$D$17*$J20612)/(1-EXP(-SIMULATION!$D$4*SIMULATION!$D$17))))</f>
        <v>3.9370495873799509</v>
      </c>
      <c r="L20612">
        <v>-0.20052917086851471</v>
      </c>
      <c r="M20612">
        <f t="shared" ca="1" si="322"/>
        <v>3.1475562979544214</v>
      </c>
    </row>
    <row r="20613" spans="1:13" x14ac:dyDescent="0.25">
      <c r="A20613" s="9"/>
      <c r="H20613" s="9"/>
      <c r="J20613">
        <v>11</v>
      </c>
      <c r="K20613">
        <f ca="1">SIMULATION!$D$3*SIMULATION!$D$17/$H20602/(SIMULATION!$D$17-$I20602)*(((EXP(-$I20602*$J20613))/(1-EXP(-SIMULATION!$D$4*$I20602)))-(EXP(-SIMULATION!$D$17*$J20613)/(1-EXP(-SIMULATION!$D$4*SIMULATION!$D$17))))</f>
        <v>3.7978195813697906</v>
      </c>
      <c r="L20613">
        <v>0.12643649989302039</v>
      </c>
      <c r="M20613">
        <f t="shared" ca="1" si="322"/>
        <v>4.2780025964633621</v>
      </c>
    </row>
    <row r="20614" spans="1:13" x14ac:dyDescent="0.25">
      <c r="A20614" s="9"/>
      <c r="H20614" s="9"/>
      <c r="J20614">
        <v>12</v>
      </c>
      <c r="K20614">
        <f ca="1">SIMULATION!$D$3*SIMULATION!$D$17/$H20602/(SIMULATION!$D$17-$I20602)*(((EXP(-$I20602*$J20614))/(1-EXP(-SIMULATION!$D$4*$I20602)))-(EXP(-SIMULATION!$D$17*$J20614)/(1-EXP(-SIMULATION!$D$4*SIMULATION!$D$17))))</f>
        <v>3.6591209381366419</v>
      </c>
      <c r="L20614">
        <v>-0.11101127006653869</v>
      </c>
      <c r="M20614">
        <f t="shared" ca="1" si="322"/>
        <v>3.2529172754670288</v>
      </c>
    </row>
    <row r="20615" spans="1:13" x14ac:dyDescent="0.25">
      <c r="A20615" s="9"/>
      <c r="H20615" s="9"/>
      <c r="J20615">
        <v>13</v>
      </c>
      <c r="K20615">
        <f ca="1">SIMULATION!$D$3*SIMULATION!$D$17/$H20602/(SIMULATION!$D$17-$I20602)*(((EXP(-$I20602*$J20615))/(1-EXP(-SIMULATION!$D$4*$I20602)))-(EXP(-SIMULATION!$D$17*$J20615)/(1-EXP(-SIMULATION!$D$4*SIMULATION!$D$17))))</f>
        <v>3.5226829659993251</v>
      </c>
      <c r="L20615">
        <v>-0.15256351038901289</v>
      </c>
      <c r="M20615">
        <f t="shared" ca="1" si="322"/>
        <v>2.9852500867188887</v>
      </c>
    </row>
    <row r="20616" spans="1:13" x14ac:dyDescent="0.25">
      <c r="A20616" s="9"/>
      <c r="H20616" s="9"/>
      <c r="J20616">
        <v>14</v>
      </c>
      <c r="K20616">
        <f ca="1">SIMULATION!$D$3*SIMULATION!$D$17/$H20602/(SIMULATION!$D$17-$I20602)*(((EXP(-$I20602*$J20616))/(1-EXP(-SIMULATION!$D$4*$I20602)))-(EXP(-SIMULATION!$D$17*$J20616)/(1-EXP(-SIMULATION!$D$4*SIMULATION!$D$17))))</f>
        <v>3.3895393273830701</v>
      </c>
      <c r="L20616">
        <v>0.23077578114235373</v>
      </c>
      <c r="M20616">
        <f t="shared" ca="1" si="322"/>
        <v>4.1717629133726257</v>
      </c>
    </row>
    <row r="20617" spans="1:13" x14ac:dyDescent="0.25">
      <c r="A20617" s="9"/>
      <c r="H20617" s="9"/>
      <c r="J20617">
        <v>15</v>
      </c>
      <c r="K20617">
        <f ca="1">SIMULATION!$D$3*SIMULATION!$D$17/$H20602/(SIMULATION!$D$17-$I20602)*(((EXP(-$I20602*$J20617))/(1-EXP(-SIMULATION!$D$4*$I20602)))-(EXP(-SIMULATION!$D$17*$J20617)/(1-EXP(-SIMULATION!$D$4*SIMULATION!$D$17))))</f>
        <v>3.26028079002739</v>
      </c>
      <c r="L20617">
        <v>0.11763883290360919</v>
      </c>
      <c r="M20617">
        <f t="shared" ca="1" si="322"/>
        <v>3.6438164171042686</v>
      </c>
    </row>
    <row r="20618" spans="1:13" x14ac:dyDescent="0.25">
      <c r="A20618" s="9"/>
      <c r="H20618" s="9"/>
      <c r="J20618">
        <v>16</v>
      </c>
      <c r="K20618">
        <f ca="1">SIMULATION!$D$3*SIMULATION!$D$17/$H20602/(SIMULATION!$D$17-$I20602)*(((EXP(-$I20602*$J20618))/(1-EXP(-SIMULATION!$D$4*$I20602)))-(EXP(-SIMULATION!$D$17*$J20618)/(1-EXP(-SIMULATION!$D$4*SIMULATION!$D$17))))</f>
        <v>3.1352170838555327</v>
      </c>
      <c r="L20618">
        <v>5.121322998922305E-2</v>
      </c>
      <c r="M20618">
        <f t="shared" ca="1" si="322"/>
        <v>3.2957816774371671</v>
      </c>
    </row>
    <row r="20619" spans="1:13" x14ac:dyDescent="0.25">
      <c r="A20619" s="9"/>
      <c r="H20619" s="9"/>
      <c r="J20619">
        <v>17</v>
      </c>
      <c r="K20619">
        <f ca="1">SIMULATION!$D$3*SIMULATION!$D$17/$H20602/(SIMULATION!$D$17-$I20602)*(((EXP(-$I20602*$J20619))/(1-EXP(-SIMULATION!$D$4*$I20602)))-(EXP(-SIMULATION!$D$17*$J20619)/(1-EXP(-SIMULATION!$D$4*SIMULATION!$D$17))))</f>
        <v>3.0144805149013174</v>
      </c>
      <c r="L20619">
        <v>-0.1750361967081365</v>
      </c>
      <c r="M20619">
        <f t="shared" ca="1" si="322"/>
        <v>2.4868373105222057</v>
      </c>
    </row>
    <row r="20620" spans="1:13" x14ac:dyDescent="0.25">
      <c r="A20620" s="9"/>
      <c r="H20620" s="9"/>
      <c r="J20620">
        <v>18</v>
      </c>
      <c r="K20620">
        <f ca="1">SIMULATION!$D$3*SIMULATION!$D$17/$H20602/(SIMULATION!$D$17-$I20602)*(((EXP(-$I20602*$J20620))/(1-EXP(-SIMULATION!$D$4*$I20602)))-(EXP(-SIMULATION!$D$17*$J20620)/(1-EXP(-SIMULATION!$D$4*SIMULATION!$D$17))))</f>
        <v>2.8980922599313432</v>
      </c>
      <c r="L20620">
        <v>-0.29689872664902439</v>
      </c>
      <c r="M20620">
        <f t="shared" ca="1" si="322"/>
        <v>2.037652358246334</v>
      </c>
    </row>
    <row r="20621" spans="1:13" x14ac:dyDescent="0.25">
      <c r="A20621" s="9"/>
      <c r="H20621" s="9"/>
      <c r="J20621">
        <v>19</v>
      </c>
      <c r="K20621">
        <f ca="1">SIMULATION!$D$3*SIMULATION!$D$17/$H20602/(SIMULATION!$D$17-$I20602)*(((EXP(-$I20602*$J20621))/(1-EXP(-SIMULATION!$D$4*$I20602)))-(EXP(-SIMULATION!$D$17*$J20621)/(1-EXP(-SIMULATION!$D$4*SIMULATION!$D$17))))</f>
        <v>2.7860047499752909</v>
      </c>
      <c r="L20621">
        <v>-0.33816860760542544</v>
      </c>
      <c r="M20621">
        <f t="shared" ca="1" si="322"/>
        <v>1.8438654028940453</v>
      </c>
    </row>
    <row r="20622" spans="1:13" x14ac:dyDescent="0.25">
      <c r="A20622" s="9"/>
      <c r="H20622" s="9"/>
      <c r="J20622">
        <v>20</v>
      </c>
      <c r="K20622">
        <f ca="1">SIMULATION!$D$3*SIMULATION!$D$17/$H20602/(SIMULATION!$D$17-$I20602)*(((EXP(-$I20602*$J20622))/(1-EXP(-SIMULATION!$D$4*$I20602)))-(EXP(-SIMULATION!$D$17*$J20622)/(1-EXP(-SIMULATION!$D$4*SIMULATION!$D$17))))</f>
        <v>2.6781287349162848</v>
      </c>
      <c r="L20622">
        <v>-0.38709032934086002</v>
      </c>
      <c r="M20622">
        <f t="shared" ca="1" si="322"/>
        <v>1.6414510009003191</v>
      </c>
    </row>
    <row r="20623" spans="1:13" x14ac:dyDescent="0.25">
      <c r="A20623" s="9"/>
      <c r="H20623" s="9"/>
      <c r="J20623">
        <v>21</v>
      </c>
      <c r="K20623">
        <f ca="1">SIMULATION!$D$3*SIMULATION!$D$17/$H20602/(SIMULATION!$D$17-$I20602)*(((EXP(-$I20602*$J20623))/(1-EXP(-SIMULATION!$D$4*$I20602)))-(EXP(-SIMULATION!$D$17*$J20623)/(1-EXP(-SIMULATION!$D$4*SIMULATION!$D$17))))</f>
        <v>2.5743505350508116</v>
      </c>
      <c r="L20623">
        <v>-1.8380808269672092E-2</v>
      </c>
      <c r="M20623">
        <f t="shared" ca="1" si="322"/>
        <v>2.5270318914471148</v>
      </c>
    </row>
    <row r="20624" spans="1:13" x14ac:dyDescent="0.25">
      <c r="A20624" s="9"/>
      <c r="H20624" s="9"/>
      <c r="J20624">
        <v>22</v>
      </c>
      <c r="K20624">
        <f ca="1">SIMULATION!$D$3*SIMULATION!$D$17/$H20602/(SIMULATION!$D$17-$I20602)*(((EXP(-$I20602*$J20624))/(1-EXP(-SIMULATION!$D$4*$I20602)))-(EXP(-SIMULATION!$D$17*$J20624)/(1-EXP(-SIMULATION!$D$4*SIMULATION!$D$17))))</f>
        <v>2.4745430077943205</v>
      </c>
      <c r="L20624">
        <v>4.7994629939843381E-2</v>
      </c>
      <c r="M20624">
        <f t="shared" ca="1" si="322"/>
        <v>2.593307783723636</v>
      </c>
    </row>
    <row r="20625" spans="1:13" x14ac:dyDescent="0.25">
      <c r="A20625" s="9"/>
      <c r="H20625" s="9"/>
      <c r="J20625">
        <v>23</v>
      </c>
      <c r="K20625">
        <f ca="1">SIMULATION!$D$3*SIMULATION!$D$17/$H20602/(SIMULATION!$D$17-$I20602)*(((EXP(-$I20602*$J20625))/(1-EXP(-SIMULATION!$D$4*$I20602)))-(EXP(-SIMULATION!$D$17*$J20625)/(1-EXP(-SIMULATION!$D$4*SIMULATION!$D$17))))</f>
        <v>2.3785724903347414</v>
      </c>
      <c r="L20625">
        <v>0.34092460868268126</v>
      </c>
      <c r="M20625">
        <f t="shared" ca="1" si="322"/>
        <v>3.189486385825504</v>
      </c>
    </row>
    <row r="20626" spans="1:13" x14ac:dyDescent="0.25">
      <c r="A20626" s="9"/>
      <c r="H20626" s="9"/>
      <c r="J20626">
        <v>24</v>
      </c>
      <c r="K20626">
        <f ca="1">SIMULATION!$D$3*SIMULATION!$D$17/$H20602/(SIMULATION!$D$17-$I20602)*(((EXP(-$I20602*$J20626))/(1-EXP(-SIMULATION!$D$4*$I20602)))-(EXP(-SIMULATION!$D$17*$J20626)/(1-EXP(-SIMULATION!$D$4*SIMULATION!$D$17))))</f>
        <v>2.2863031668775524</v>
      </c>
      <c r="L20626">
        <v>0.21349828909002128</v>
      </c>
      <c r="M20626">
        <f t="shared" ca="1" si="322"/>
        <v>2.774424981347007</v>
      </c>
    </row>
    <row r="20627" spans="1:13" x14ac:dyDescent="0.25">
      <c r="A20627" s="9">
        <v>826</v>
      </c>
      <c r="B20627" s="2">
        <f ca="1">NORMINV(RAND(),SIMULATION!D7,SIMULATION!D8)</f>
        <v>62.544607039715089</v>
      </c>
      <c r="C20627" s="2">
        <v>2</v>
      </c>
      <c r="D20627" s="2">
        <f ca="1">SIMULATION!$D$11*(1+(SIMULATION!$D$12*LN(1+$C20627)))*(1+(SIMULATION!$D$13*(($B20627/63.5)-1)))</f>
        <v>10.167112141169948</v>
      </c>
      <c r="E20627" s="2">
        <v>5.592053291393996E-2</v>
      </c>
      <c r="F20627" s="2">
        <f ca="1">D20627*(1+E20627)</f>
        <v>10.735662470299962</v>
      </c>
      <c r="G20627" s="2">
        <v>-0.22158811194495717</v>
      </c>
      <c r="H20627" s="9">
        <f>SIMULATION!$D$15*EXP($G$20627)</f>
        <v>176.87971180761667</v>
      </c>
      <c r="I20627" s="2">
        <f ca="1">$F20627/$H20627</f>
        <v>6.0694708062259919E-2</v>
      </c>
      <c r="J20627">
        <v>0</v>
      </c>
      <c r="K20627">
        <f ca="1">SIMULATION!$D$3*SIMULATION!$D$17/$H20627/(SIMULATION!$D$17-$I20627)*(((EXP(-$I20627*$J20627))/(1-EXP(-SIMULATION!$D$4*$I20627)))-(EXP(-SIMULATION!$D$17*$J20627)/(1-EXP(-SIMULATION!$D$4*SIMULATION!$D$17))))</f>
        <v>1.0937569043184365</v>
      </c>
      <c r="L20627">
        <v>-1.3905518922406759E-2</v>
      </c>
      <c r="M20627">
        <f t="shared" ca="1" si="322"/>
        <v>1.0785476469889235</v>
      </c>
    </row>
    <row r="20628" spans="1:13" x14ac:dyDescent="0.25">
      <c r="A20628" s="9"/>
      <c r="H20628" s="9"/>
      <c r="J20628">
        <v>1</v>
      </c>
      <c r="K20628">
        <f ca="1">SIMULATION!$D$3*SIMULATION!$D$17/$H20627/(SIMULATION!$D$17-$I20627)*(((EXP(-$I20627*$J20628))/(1-EXP(-SIMULATION!$D$4*$I20627)))-(EXP(-SIMULATION!$D$17*$J20628)/(1-EXP(-SIMULATION!$D$4*SIMULATION!$D$17))))</f>
        <v>2.1105652574765417</v>
      </c>
      <c r="L20628">
        <v>-1.8106883152903416E-2</v>
      </c>
      <c r="M20628">
        <f t="shared" ca="1" si="322"/>
        <v>2.0723494989728364</v>
      </c>
    </row>
    <row r="20629" spans="1:13" x14ac:dyDescent="0.25">
      <c r="A20629" s="9"/>
      <c r="H20629" s="9"/>
      <c r="J20629">
        <v>2</v>
      </c>
      <c r="K20629">
        <f ca="1">SIMULATION!$D$3*SIMULATION!$D$17/$H20627/(SIMULATION!$D$17-$I20627)*(((EXP(-$I20627*$J20629))/(1-EXP(-SIMULATION!$D$4*$I20627)))-(EXP(-SIMULATION!$D$17*$J20629)/(1-EXP(-SIMULATION!$D$4*SIMULATION!$D$17))))</f>
        <v>2.6791466172322149</v>
      </c>
      <c r="L20629">
        <v>0.11048866389099443</v>
      </c>
      <c r="M20629">
        <f t="shared" ca="1" si="322"/>
        <v>2.9751619473382793</v>
      </c>
    </row>
    <row r="20630" spans="1:13" x14ac:dyDescent="0.25">
      <c r="A20630" s="9"/>
      <c r="H20630" s="9"/>
      <c r="J20630">
        <v>3</v>
      </c>
      <c r="K20630">
        <f ca="1">SIMULATION!$D$3*SIMULATION!$D$17/$H20627/(SIMULATION!$D$17-$I20627)*(((EXP(-$I20627*$J20630))/(1-EXP(-SIMULATION!$D$4*$I20627)))-(EXP(-SIMULATION!$D$17*$J20630)/(1-EXP(-SIMULATION!$D$4*SIMULATION!$D$17))))</f>
        <v>2.9653818975087134</v>
      </c>
      <c r="L20630">
        <v>-0.13970136507064315</v>
      </c>
      <c r="M20630">
        <f t="shared" ca="1" si="322"/>
        <v>2.5511139984709721</v>
      </c>
    </row>
    <row r="20631" spans="1:13" x14ac:dyDescent="0.25">
      <c r="A20631" s="9"/>
      <c r="H20631" s="9"/>
      <c r="J20631">
        <v>4</v>
      </c>
      <c r="K20631">
        <f ca="1">SIMULATION!$D$3*SIMULATION!$D$17/$H20627/(SIMULATION!$D$17-$I20627)*(((EXP(-$I20627*$J20631))/(1-EXP(-SIMULATION!$D$4*$I20627)))-(EXP(-SIMULATION!$D$17*$J20631)/(1-EXP(-SIMULATION!$D$4*SIMULATION!$D$17))))</f>
        <v>3.0752837242362441</v>
      </c>
      <c r="L20631">
        <v>0.14766815066437675</v>
      </c>
      <c r="M20631">
        <f t="shared" ca="1" si="322"/>
        <v>3.5294051845624672</v>
      </c>
    </row>
    <row r="20632" spans="1:13" x14ac:dyDescent="0.25">
      <c r="A20632" s="9"/>
      <c r="H20632" s="9"/>
      <c r="J20632">
        <v>5</v>
      </c>
      <c r="K20632">
        <f ca="1">SIMULATION!$D$3*SIMULATION!$D$17/$H20627/(SIMULATION!$D$17-$I20627)*(((EXP(-$I20627*$J20632))/(1-EXP(-SIMULATION!$D$4*$I20627)))-(EXP(-SIMULATION!$D$17*$J20632)/(1-EXP(-SIMULATION!$D$4*SIMULATION!$D$17))))</f>
        <v>3.076516624767847</v>
      </c>
      <c r="L20632">
        <v>0.1071695615502504</v>
      </c>
      <c r="M20632">
        <f t="shared" ca="1" si="322"/>
        <v>3.4062255625462732</v>
      </c>
    </row>
    <row r="20633" spans="1:13" x14ac:dyDescent="0.25">
      <c r="A20633" s="9"/>
      <c r="H20633" s="9"/>
      <c r="J20633">
        <v>6</v>
      </c>
      <c r="K20633">
        <f ca="1">SIMULATION!$D$3*SIMULATION!$D$17/$H20627/(SIMULATION!$D$17-$I20627)*(((EXP(-$I20627*$J20633))/(1-EXP(-SIMULATION!$D$4*$I20627)))-(EXP(-SIMULATION!$D$17*$J20633)/(1-EXP(-SIMULATION!$D$4*SIMULATION!$D$17))))</f>
        <v>3.0121866892852007</v>
      </c>
      <c r="L20633">
        <v>0.25606835877669931</v>
      </c>
      <c r="M20633">
        <f t="shared" ca="1" si="322"/>
        <v>3.7835123911394821</v>
      </c>
    </row>
    <row r="20634" spans="1:13" x14ac:dyDescent="0.25">
      <c r="A20634" s="9"/>
      <c r="H20634" s="9"/>
      <c r="J20634">
        <v>7</v>
      </c>
      <c r="K20634">
        <f ca="1">SIMULATION!$D$3*SIMULATION!$D$17/$H20627/(SIMULATION!$D$17-$I20627)*(((EXP(-$I20627*$J20634))/(1-EXP(-SIMULATION!$D$4*$I20627)))-(EXP(-SIMULATION!$D$17*$J20634)/(1-EXP(-SIMULATION!$D$4*SIMULATION!$D$17))))</f>
        <v>2.9096773809840739</v>
      </c>
      <c r="L20634">
        <v>0.45651877966326743</v>
      </c>
      <c r="M20634">
        <f t="shared" ca="1" si="322"/>
        <v>4.2379997481647358</v>
      </c>
    </row>
    <row r="20635" spans="1:13" x14ac:dyDescent="0.25">
      <c r="A20635" s="9"/>
      <c r="H20635" s="9"/>
      <c r="J20635">
        <v>8</v>
      </c>
      <c r="K20635">
        <f ca="1">SIMULATION!$D$3*SIMULATION!$D$17/$H20627/(SIMULATION!$D$17-$I20627)*(((EXP(-$I20627*$J20635))/(1-EXP(-SIMULATION!$D$4*$I20627)))-(EXP(-SIMULATION!$D$17*$J20635)/(1-EXP(-SIMULATION!$D$4*SIMULATION!$D$17))))</f>
        <v>2.7863108534706011</v>
      </c>
      <c r="L20635">
        <v>5.0391426479558465E-2</v>
      </c>
      <c r="M20635">
        <f t="shared" ca="1" si="322"/>
        <v>2.9267170319924607</v>
      </c>
    </row>
    <row r="20636" spans="1:13" x14ac:dyDescent="0.25">
      <c r="A20636" s="9"/>
      <c r="H20636" s="9"/>
      <c r="J20636">
        <v>9</v>
      </c>
      <c r="K20636">
        <f ca="1">SIMULATION!$D$3*SIMULATION!$D$17/$H20627/(SIMULATION!$D$17-$I20627)*(((EXP(-$I20627*$J20636))/(1-EXP(-SIMULATION!$D$4*$I20627)))-(EXP(-SIMULATION!$D$17*$J20636)/(1-EXP(-SIMULATION!$D$4*SIMULATION!$D$17))))</f>
        <v>2.6529750281883104</v>
      </c>
      <c r="L20636">
        <v>0.3290219331410692</v>
      </c>
      <c r="M20636">
        <f t="shared" ca="1" si="322"/>
        <v>3.5258620005378112</v>
      </c>
    </row>
    <row r="20637" spans="1:13" x14ac:dyDescent="0.25">
      <c r="A20637" s="9"/>
      <c r="H20637" s="9"/>
      <c r="J20637">
        <v>10</v>
      </c>
      <c r="K20637">
        <f ca="1">SIMULATION!$D$3*SIMULATION!$D$17/$H20627/(SIMULATION!$D$17-$I20627)*(((EXP(-$I20627*$J20637))/(1-EXP(-SIMULATION!$D$4*$I20627)))-(EXP(-SIMULATION!$D$17*$J20637)/(1-EXP(-SIMULATION!$D$4*SIMULATION!$D$17))))</f>
        <v>2.516447130497109</v>
      </c>
      <c r="L20637">
        <v>0.30007650459990121</v>
      </c>
      <c r="M20637">
        <f t="shared" ca="1" si="322"/>
        <v>3.2715737894271331</v>
      </c>
    </row>
    <row r="20638" spans="1:13" x14ac:dyDescent="0.25">
      <c r="A20638" s="9"/>
      <c r="H20638" s="9"/>
      <c r="J20638">
        <v>11</v>
      </c>
      <c r="K20638">
        <f ca="1">SIMULATION!$D$3*SIMULATION!$D$17/$H20627/(SIMULATION!$D$17-$I20627)*(((EXP(-$I20627*$J20638))/(1-EXP(-SIMULATION!$D$4*$I20627)))-(EXP(-SIMULATION!$D$17*$J20638)/(1-EXP(-SIMULATION!$D$4*SIMULATION!$D$17))))</f>
        <v>2.3808819309331315</v>
      </c>
      <c r="L20638">
        <v>0.32315257580321266</v>
      </c>
      <c r="M20638">
        <f t="shared" ca="1" si="322"/>
        <v>3.1502700595974993</v>
      </c>
    </row>
    <row r="20639" spans="1:13" x14ac:dyDescent="0.25">
      <c r="A20639" s="9"/>
      <c r="H20639" s="9"/>
      <c r="J20639">
        <v>12</v>
      </c>
      <c r="K20639">
        <f ca="1">SIMULATION!$D$3*SIMULATION!$D$17/$H20627/(SIMULATION!$D$17-$I20627)*(((EXP(-$I20627*$J20639))/(1-EXP(-SIMULATION!$D$4*$I20627)))-(EXP(-SIMULATION!$D$17*$J20639)/(1-EXP(-SIMULATION!$D$4*SIMULATION!$D$17))))</f>
        <v>2.2487647526762808</v>
      </c>
      <c r="L20639">
        <v>0.36592344425939533</v>
      </c>
      <c r="M20639">
        <f t="shared" ca="1" si="322"/>
        <v>3.0716404963047128</v>
      </c>
    </row>
    <row r="20640" spans="1:13" x14ac:dyDescent="0.25">
      <c r="A20640" s="9"/>
      <c r="H20640" s="9"/>
      <c r="J20640">
        <v>13</v>
      </c>
      <c r="K20640">
        <f ca="1">SIMULATION!$D$3*SIMULATION!$D$17/$H20627/(SIMULATION!$D$17-$I20627)*(((EXP(-$I20627*$J20640))/(1-EXP(-SIMULATION!$D$4*$I20627)))-(EXP(-SIMULATION!$D$17*$J20640)/(1-EXP(-SIMULATION!$D$4*SIMULATION!$D$17))))</f>
        <v>2.1215215290595939</v>
      </c>
      <c r="L20640">
        <v>0.20054451531975348</v>
      </c>
      <c r="M20640">
        <f t="shared" ca="1" si="322"/>
        <v>2.5469810358452722</v>
      </c>
    </row>
    <row r="20641" spans="1:13" x14ac:dyDescent="0.25">
      <c r="A20641" s="9"/>
      <c r="H20641" s="9"/>
      <c r="J20641">
        <v>14</v>
      </c>
      <c r="K20641">
        <f ca="1">SIMULATION!$D$3*SIMULATION!$D$17/$H20627/(SIMULATION!$D$17-$I20627)*(((EXP(-$I20627*$J20641))/(1-EXP(-SIMULATION!$D$4*$I20627)))-(EXP(-SIMULATION!$D$17*$J20641)/(1-EXP(-SIMULATION!$D$4*SIMULATION!$D$17))))</f>
        <v>1.9999091288636734</v>
      </c>
      <c r="L20641">
        <v>0.22857781584432332</v>
      </c>
      <c r="M20641">
        <f t="shared" ca="1" si="322"/>
        <v>2.4570439894264551</v>
      </c>
    </row>
    <row r="20642" spans="1:13" x14ac:dyDescent="0.25">
      <c r="A20642" s="9"/>
      <c r="H20642" s="9"/>
      <c r="J20642">
        <v>15</v>
      </c>
      <c r="K20642">
        <f ca="1">SIMULATION!$D$3*SIMULATION!$D$17/$H20627/(SIMULATION!$D$17-$I20627)*(((EXP(-$I20627*$J20642))/(1-EXP(-SIMULATION!$D$4*$I20627)))-(EXP(-SIMULATION!$D$17*$J20642)/(1-EXP(-SIMULATION!$D$4*SIMULATION!$D$17))))</f>
        <v>1.8842649080533342</v>
      </c>
      <c r="L20642">
        <v>5.2655852276262904E-2</v>
      </c>
      <c r="M20642">
        <f t="shared" ca="1" si="322"/>
        <v>1.983482482701137</v>
      </c>
    </row>
    <row r="20643" spans="1:13" x14ac:dyDescent="0.25">
      <c r="A20643" s="9"/>
      <c r="H20643" s="9"/>
      <c r="J20643">
        <v>16</v>
      </c>
      <c r="K20643">
        <f ca="1">SIMULATION!$D$3*SIMULATION!$D$17/$H20627/(SIMULATION!$D$17-$I20627)*(((EXP(-$I20627*$J20643))/(1-EXP(-SIMULATION!$D$4*$I20627)))-(EXP(-SIMULATION!$D$17*$J20643)/(1-EXP(-SIMULATION!$D$4*SIMULATION!$D$17))))</f>
        <v>1.7746660844501674</v>
      </c>
      <c r="L20643">
        <v>4.7548990820032222E-2</v>
      </c>
      <c r="M20643">
        <f t="shared" ca="1" si="322"/>
        <v>1.8590496658083109</v>
      </c>
    </row>
    <row r="20644" spans="1:13" x14ac:dyDescent="0.25">
      <c r="A20644" s="9"/>
      <c r="H20644" s="9"/>
      <c r="J20644">
        <v>17</v>
      </c>
      <c r="K20644">
        <f ca="1">SIMULATION!$D$3*SIMULATION!$D$17/$H20627/(SIMULATION!$D$17-$I20627)*(((EXP(-$I20627*$J20644))/(1-EXP(-SIMULATION!$D$4*$I20627)))-(EXP(-SIMULATION!$D$17*$J20644)/(1-EXP(-SIMULATION!$D$4*SIMULATION!$D$17))))</f>
        <v>1.6710313567973418</v>
      </c>
      <c r="L20644">
        <v>0.219388328576617</v>
      </c>
      <c r="M20644">
        <f t="shared" ca="1" si="322"/>
        <v>2.0376361331642272</v>
      </c>
    </row>
    <row r="20645" spans="1:13" x14ac:dyDescent="0.25">
      <c r="A20645" s="9"/>
      <c r="H20645" s="9"/>
      <c r="J20645">
        <v>18</v>
      </c>
      <c r="K20645">
        <f ca="1">SIMULATION!$D$3*SIMULATION!$D$17/$H20627/(SIMULATION!$D$17-$I20627)*(((EXP(-$I20627*$J20645))/(1-EXP(-SIMULATION!$D$4*$I20627)))-(EXP(-SIMULATION!$D$17*$J20645)/(1-EXP(-SIMULATION!$D$4*SIMULATION!$D$17))))</f>
        <v>1.5731855427858417</v>
      </c>
      <c r="L20645">
        <v>0.55917654012015661</v>
      </c>
      <c r="M20645">
        <f t="shared" ca="1" si="322"/>
        <v>2.4528739915678792</v>
      </c>
    </row>
    <row r="20646" spans="1:13" x14ac:dyDescent="0.25">
      <c r="A20646" s="9"/>
      <c r="H20646" s="9"/>
      <c r="J20646">
        <v>19</v>
      </c>
      <c r="K20646">
        <f ca="1">SIMULATION!$D$3*SIMULATION!$D$17/$H20627/(SIMULATION!$D$17-$I20627)*(((EXP(-$I20627*$J20646))/(1-EXP(-SIMULATION!$D$4*$I20627)))-(EXP(-SIMULATION!$D$17*$J20646)/(1-EXP(-SIMULATION!$D$4*SIMULATION!$D$17))))</f>
        <v>1.4809005471144887</v>
      </c>
      <c r="L20646">
        <v>3.3914831430200916E-2</v>
      </c>
      <c r="M20646">
        <f t="shared" ca="1" si="322"/>
        <v>1.5311250395347689</v>
      </c>
    </row>
    <row r="20647" spans="1:13" x14ac:dyDescent="0.25">
      <c r="A20647" s="9"/>
      <c r="H20647" s="9"/>
      <c r="J20647">
        <v>20</v>
      </c>
      <c r="K20647">
        <f ca="1">SIMULATION!$D$3*SIMULATION!$D$17/$H20627/(SIMULATION!$D$17-$I20627)*(((EXP(-$I20627*$J20647))/(1-EXP(-SIMULATION!$D$4*$I20627)))-(EXP(-SIMULATION!$D$17*$J20647)/(1-EXP(-SIMULATION!$D$4*SIMULATION!$D$17))))</f>
        <v>1.3939211879707096</v>
      </c>
      <c r="L20647">
        <v>-0.11398723336958379</v>
      </c>
      <c r="M20647">
        <f t="shared" ca="1" si="322"/>
        <v>1.2350319682186848</v>
      </c>
    </row>
    <row r="20648" spans="1:13" x14ac:dyDescent="0.25">
      <c r="A20648" s="9"/>
      <c r="H20648" s="9"/>
      <c r="J20648">
        <v>21</v>
      </c>
      <c r="K20648">
        <f ca="1">SIMULATION!$D$3*SIMULATION!$D$17/$H20627/(SIMULATION!$D$17-$I20627)*(((EXP(-$I20627*$J20648))/(1-EXP(-SIMULATION!$D$4*$I20627)))-(EXP(-SIMULATION!$D$17*$J20648)/(1-EXP(-SIMULATION!$D$4*SIMULATION!$D$17))))</f>
        <v>1.3119813455565108</v>
      </c>
      <c r="L20648">
        <v>0.10754265453771482</v>
      </c>
      <c r="M20648">
        <f t="shared" ca="1" si="322"/>
        <v>1.4530753021616207</v>
      </c>
    </row>
    <row r="20649" spans="1:13" x14ac:dyDescent="0.25">
      <c r="A20649" s="9"/>
      <c r="H20649" s="9"/>
      <c r="J20649">
        <v>22</v>
      </c>
      <c r="K20649">
        <f ca="1">SIMULATION!$D$3*SIMULATION!$D$17/$H20627/(SIMULATION!$D$17-$I20627)*(((EXP(-$I20627*$J20649))/(1-EXP(-SIMULATION!$D$4*$I20627)))-(EXP(-SIMULATION!$D$17*$J20649)/(1-EXP(-SIMULATION!$D$4*SIMULATION!$D$17))))</f>
        <v>1.2348139324025753</v>
      </c>
      <c r="L20649">
        <v>-0.3524357538339713</v>
      </c>
      <c r="M20649">
        <f t="shared" ca="1" si="322"/>
        <v>0.79962135329158324</v>
      </c>
    </row>
    <row r="20650" spans="1:13" x14ac:dyDescent="0.25">
      <c r="A20650" s="9"/>
      <c r="H20650" s="9"/>
      <c r="J20650">
        <v>23</v>
      </c>
      <c r="K20650">
        <f ca="1">SIMULATION!$D$3*SIMULATION!$D$17/$H20627/(SIMULATION!$D$17-$I20627)*(((EXP(-$I20627*$J20650))/(1-EXP(-SIMULATION!$D$4*$I20627)))-(EXP(-SIMULATION!$D$17*$J20650)/(1-EXP(-SIMULATION!$D$4*SIMULATION!$D$17))))</f>
        <v>1.1621569267975762</v>
      </c>
      <c r="L20650">
        <v>-0.15588256156700714</v>
      </c>
      <c r="M20650">
        <f t="shared" ca="1" si="322"/>
        <v>0.98099692810552919</v>
      </c>
    </row>
    <row r="20651" spans="1:13" x14ac:dyDescent="0.25">
      <c r="A20651" s="9"/>
      <c r="H20651" s="9"/>
      <c r="J20651">
        <v>24</v>
      </c>
      <c r="K20651">
        <f ca="1">SIMULATION!$D$3*SIMULATION!$D$17/$H20627/(SIMULATION!$D$17-$I20627)*(((EXP(-$I20627*$J20651))/(1-EXP(-SIMULATION!$D$4*$I20627)))-(EXP(-SIMULATION!$D$17*$J20651)/(1-EXP(-SIMULATION!$D$4*SIMULATION!$D$17))))</f>
        <v>1.0937569043184363</v>
      </c>
      <c r="L20651">
        <v>-0.39925369795018412</v>
      </c>
      <c r="M20651">
        <f t="shared" ca="1" si="322"/>
        <v>0.65707041561075485</v>
      </c>
    </row>
    <row r="20652" spans="1:13" x14ac:dyDescent="0.25">
      <c r="A20652" s="9">
        <v>827</v>
      </c>
      <c r="B20652" s="2">
        <f ca="1">NORMINV(RAND(),SIMULATION!D7,SIMULATION!D8)</f>
        <v>52.906830707302461</v>
      </c>
      <c r="C20652" s="2">
        <v>2</v>
      </c>
      <c r="D20652" s="2">
        <f ca="1">SIMULATION!$D$11*(1+(SIMULATION!$D$12*LN(1+$C20652)))*(1+(SIMULATION!$D$13*(($B20652/63.5)-1)))</f>
        <v>9.4513941279561422</v>
      </c>
      <c r="E20652" s="2">
        <v>0.17678487085440445</v>
      </c>
      <c r="F20652" s="2">
        <f ca="1">D20652*(1+E20652)</f>
        <v>11.122257618260946</v>
      </c>
      <c r="G20652" s="2">
        <v>1.6764397938666464</v>
      </c>
      <c r="H20652" s="9">
        <f>SIMULATION!$D$15*EXP($G$20652)</f>
        <v>1180.2691834943262</v>
      </c>
      <c r="I20652" s="2">
        <f ca="1">$F20652/$H20652</f>
        <v>9.4234923471713371E-3</v>
      </c>
      <c r="J20652">
        <v>0</v>
      </c>
      <c r="K20652">
        <f ca="1">SIMULATION!$D$3*SIMULATION!$D$17/$H20652/(SIMULATION!$D$17-$I20652)*(((EXP(-$I20652*$J20652))/(1-EXP(-SIMULATION!$D$4*$I20652)))-(EXP(-SIMULATION!$D$17*$J20652)/(1-EXP(-SIMULATION!$D$4*SIMULATION!$D$17))))</f>
        <v>1.8759250342220433</v>
      </c>
      <c r="L20652">
        <v>0.30488110924196049</v>
      </c>
      <c r="M20652">
        <f t="shared" ca="1" si="322"/>
        <v>2.4478591395104226</v>
      </c>
    </row>
    <row r="20653" spans="1:13" x14ac:dyDescent="0.25">
      <c r="A20653" s="9"/>
      <c r="H20653" s="9"/>
      <c r="J20653">
        <v>1</v>
      </c>
      <c r="K20653">
        <f ca="1">SIMULATION!$D$3*SIMULATION!$D$17/$H20652/(SIMULATION!$D$17-$I20652)*(((EXP(-$I20652*$J20653))/(1-EXP(-SIMULATION!$D$4*$I20652)))-(EXP(-SIMULATION!$D$17*$J20653)/(1-EXP(-SIMULATION!$D$4*SIMULATION!$D$17))))</f>
        <v>2.0248641904062601</v>
      </c>
      <c r="L20653">
        <v>-2.7686838966944818E-2</v>
      </c>
      <c r="M20653">
        <f t="shared" ca="1" si="322"/>
        <v>1.9688021016365489</v>
      </c>
    </row>
    <row r="20654" spans="1:13" x14ac:dyDescent="0.25">
      <c r="A20654" s="9"/>
      <c r="H20654" s="9"/>
      <c r="J20654">
        <v>2</v>
      </c>
      <c r="K20654">
        <f ca="1">SIMULATION!$D$3*SIMULATION!$D$17/$H20652/(SIMULATION!$D$17-$I20652)*(((EXP(-$I20652*$J20654))/(1-EXP(-SIMULATION!$D$4*$I20652)))-(EXP(-SIMULATION!$D$17*$J20654)/(1-EXP(-SIMULATION!$D$4*SIMULATION!$D$17))))</f>
        <v>2.1125914816881868</v>
      </c>
      <c r="L20654">
        <v>-3.2171318399907181E-2</v>
      </c>
      <c r="M20654">
        <f t="shared" ca="1" si="322"/>
        <v>2.0446266284818644</v>
      </c>
    </row>
    <row r="20655" spans="1:13" x14ac:dyDescent="0.25">
      <c r="A20655" s="9"/>
      <c r="H20655" s="9"/>
      <c r="J20655">
        <v>3</v>
      </c>
      <c r="K20655">
        <f ca="1">SIMULATION!$D$3*SIMULATION!$D$17/$H20652/(SIMULATION!$D$17-$I20652)*(((EXP(-$I20652*$J20655))/(1-EXP(-SIMULATION!$D$4*$I20652)))-(EXP(-SIMULATION!$D$17*$J20655)/(1-EXP(-SIMULATION!$D$4*SIMULATION!$D$17))))</f>
        <v>2.1611650991251863</v>
      </c>
      <c r="L20655">
        <v>-0.38446215996902366</v>
      </c>
      <c r="M20655">
        <f t="shared" ca="1" si="322"/>
        <v>1.3302788970658481</v>
      </c>
    </row>
    <row r="20656" spans="1:13" x14ac:dyDescent="0.25">
      <c r="A20656" s="9"/>
      <c r="H20656" s="9"/>
      <c r="J20656">
        <v>4</v>
      </c>
      <c r="K20656">
        <f ca="1">SIMULATION!$D$3*SIMULATION!$D$17/$H20652/(SIMULATION!$D$17-$I20652)*(((EXP(-$I20652*$J20656))/(1-EXP(-SIMULATION!$D$4*$I20652)))-(EXP(-SIMULATION!$D$17*$J20656)/(1-EXP(-SIMULATION!$D$4*SIMULATION!$D$17))))</f>
        <v>2.1847197882088225</v>
      </c>
      <c r="L20656">
        <v>4.1177696469768224E-2</v>
      </c>
      <c r="M20656">
        <f t="shared" ca="1" si="322"/>
        <v>2.2746815165191818</v>
      </c>
    </row>
    <row r="20657" spans="1:13" x14ac:dyDescent="0.25">
      <c r="A20657" s="9"/>
      <c r="H20657" s="9"/>
      <c r="J20657">
        <v>5</v>
      </c>
      <c r="K20657">
        <f ca="1">SIMULATION!$D$3*SIMULATION!$D$17/$H20652/(SIMULATION!$D$17-$I20652)*(((EXP(-$I20652*$J20657))/(1-EXP(-SIMULATION!$D$4*$I20652)))-(EXP(-SIMULATION!$D$17*$J20657)/(1-EXP(-SIMULATION!$D$4*SIMULATION!$D$17))))</f>
        <v>2.1923127645291163</v>
      </c>
      <c r="L20657">
        <v>-1.5298432958554103E-2</v>
      </c>
      <c r="M20657">
        <f t="shared" ca="1" si="322"/>
        <v>2.1587738146767852</v>
      </c>
    </row>
    <row r="20658" spans="1:13" x14ac:dyDescent="0.25">
      <c r="A20658" s="9"/>
      <c r="H20658" s="9"/>
      <c r="J20658">
        <v>6</v>
      </c>
      <c r="K20658">
        <f ca="1">SIMULATION!$D$3*SIMULATION!$D$17/$H20652/(SIMULATION!$D$17-$I20652)*(((EXP(-$I20652*$J20658))/(1-EXP(-SIMULATION!$D$4*$I20652)))-(EXP(-SIMULATION!$D$17*$J20658)/(1-EXP(-SIMULATION!$D$4*SIMULATION!$D$17))))</f>
        <v>2.1897474455600232</v>
      </c>
      <c r="L20658">
        <v>-0.10375663588719199</v>
      </c>
      <c r="M20658">
        <f t="shared" ca="1" si="322"/>
        <v>1.9625466171661432</v>
      </c>
    </row>
    <row r="20659" spans="1:13" x14ac:dyDescent="0.25">
      <c r="A20659" s="9"/>
      <c r="H20659" s="9"/>
      <c r="J20659">
        <v>7</v>
      </c>
      <c r="K20659">
        <f ca="1">SIMULATION!$D$3*SIMULATION!$D$17/$H20652/(SIMULATION!$D$17-$I20652)*(((EXP(-$I20652*$J20659))/(1-EXP(-SIMULATION!$D$4*$I20652)))-(EXP(-SIMULATION!$D$17*$J20659)/(1-EXP(-SIMULATION!$D$4*SIMULATION!$D$17))))</f>
        <v>2.180742142201384</v>
      </c>
      <c r="L20659">
        <v>0.20557210038127802</v>
      </c>
      <c r="M20659">
        <f t="shared" ca="1" si="322"/>
        <v>2.6290418847636903</v>
      </c>
    </row>
    <row r="20660" spans="1:13" x14ac:dyDescent="0.25">
      <c r="A20660" s="9"/>
      <c r="H20660" s="9"/>
      <c r="J20660">
        <v>8</v>
      </c>
      <c r="K20660">
        <f ca="1">SIMULATION!$D$3*SIMULATION!$D$17/$H20652/(SIMULATION!$D$17-$I20652)*(((EXP(-$I20652*$J20660))/(1-EXP(-SIMULATION!$D$4*$I20652)))-(EXP(-SIMULATION!$D$17*$J20660)/(1-EXP(-SIMULATION!$D$4*SIMULATION!$D$17))))</f>
        <v>2.1676789846316016</v>
      </c>
      <c r="L20660">
        <v>4.6924435812670251E-2</v>
      </c>
      <c r="M20660">
        <f t="shared" ca="1" si="322"/>
        <v>2.2693960980084213</v>
      </c>
    </row>
    <row r="20661" spans="1:13" x14ac:dyDescent="0.25">
      <c r="A20661" s="9"/>
      <c r="H20661" s="9"/>
      <c r="J20661">
        <v>9</v>
      </c>
      <c r="K20661">
        <f ca="1">SIMULATION!$D$3*SIMULATION!$D$17/$H20652/(SIMULATION!$D$17-$I20652)*(((EXP(-$I20652*$J20661))/(1-EXP(-SIMULATION!$D$4*$I20652)))-(EXP(-SIMULATION!$D$17*$J20661)/(1-EXP(-SIMULATION!$D$4*SIMULATION!$D$17))))</f>
        <v>2.1520838521169283</v>
      </c>
      <c r="L20661">
        <v>-2.6111277614997389E-2</v>
      </c>
      <c r="M20661">
        <f t="shared" ca="1" si="322"/>
        <v>2.0958901932035503</v>
      </c>
    </row>
    <row r="20662" spans="1:13" x14ac:dyDescent="0.25">
      <c r="A20662" s="9"/>
      <c r="H20662" s="9"/>
      <c r="J20662">
        <v>10</v>
      </c>
      <c r="K20662">
        <f ca="1">SIMULATION!$D$3*SIMULATION!$D$17/$H20652/(SIMULATION!$D$17-$I20652)*(((EXP(-$I20652*$J20662))/(1-EXP(-SIMULATION!$D$4*$I20652)))-(EXP(-SIMULATION!$D$17*$J20662)/(1-EXP(-SIMULATION!$D$4*SIMULATION!$D$17))))</f>
        <v>2.1349339236265474</v>
      </c>
      <c r="L20662">
        <v>8.6341206913334259E-2</v>
      </c>
      <c r="M20662">
        <f t="shared" ca="1" si="322"/>
        <v>2.3192666952726837</v>
      </c>
    </row>
    <row r="20663" spans="1:13" x14ac:dyDescent="0.25">
      <c r="A20663" s="9"/>
      <c r="H20663" s="9"/>
      <c r="J20663">
        <v>11</v>
      </c>
      <c r="K20663">
        <f ca="1">SIMULATION!$D$3*SIMULATION!$D$17/$H20652/(SIMULATION!$D$17-$I20652)*(((EXP(-$I20652*$J20663))/(1-EXP(-SIMULATION!$D$4*$I20652)))-(EXP(-SIMULATION!$D$17*$J20663)/(1-EXP(-SIMULATION!$D$4*SIMULATION!$D$17))))</f>
        <v>2.1168547636758537</v>
      </c>
      <c r="L20663">
        <v>3.0653233961565465E-2</v>
      </c>
      <c r="M20663">
        <f t="shared" ca="1" si="322"/>
        <v>2.1817432080094639</v>
      </c>
    </row>
    <row r="20664" spans="1:13" x14ac:dyDescent="0.25">
      <c r="A20664" s="9"/>
      <c r="H20664" s="9"/>
      <c r="J20664">
        <v>12</v>
      </c>
      <c r="K20664">
        <f ca="1">SIMULATION!$D$3*SIMULATION!$D$17/$H20652/(SIMULATION!$D$17-$I20652)*(((EXP(-$I20652*$J20664))/(1-EXP(-SIMULATION!$D$4*$I20652)))-(EXP(-SIMULATION!$D$17*$J20664)/(1-EXP(-SIMULATION!$D$4*SIMULATION!$D$17))))</f>
        <v>2.098246619662858</v>
      </c>
      <c r="L20664">
        <v>0.19230617296780209</v>
      </c>
      <c r="M20664">
        <f t="shared" ca="1" si="322"/>
        <v>2.5017523970328499</v>
      </c>
    </row>
    <row r="20665" spans="1:13" x14ac:dyDescent="0.25">
      <c r="A20665" s="9"/>
      <c r="H20665" s="9"/>
      <c r="J20665">
        <v>13</v>
      </c>
      <c r="K20665">
        <f ca="1">SIMULATION!$D$3*SIMULATION!$D$17/$H20652/(SIMULATION!$D$17-$I20652)*(((EXP(-$I20652*$J20665))/(1-EXP(-SIMULATION!$D$4*$I20652)))-(EXP(-SIMULATION!$D$17*$J20665)/(1-EXP(-SIMULATION!$D$4*SIMULATION!$D$17))))</f>
        <v>2.0793653562114511</v>
      </c>
      <c r="L20665">
        <v>8.7541754197346763E-2</v>
      </c>
      <c r="M20665">
        <f t="shared" ca="1" si="322"/>
        <v>2.261396647111392</v>
      </c>
    </row>
    <row r="20666" spans="1:13" x14ac:dyDescent="0.25">
      <c r="A20666" s="9"/>
      <c r="H20666" s="9"/>
      <c r="J20666">
        <v>14</v>
      </c>
      <c r="K20666">
        <f ca="1">SIMULATION!$D$3*SIMULATION!$D$17/$H20652/(SIMULATION!$D$17-$I20652)*(((EXP(-$I20652*$J20666))/(1-EXP(-SIMULATION!$D$4*$I20652)))-(EXP(-SIMULATION!$D$17*$J20666)/(1-EXP(-SIMULATION!$D$4*SIMULATION!$D$17))))</f>
        <v>2.0603743198079512</v>
      </c>
      <c r="L20666">
        <v>-0.24114259343209959</v>
      </c>
      <c r="M20666">
        <f t="shared" ca="1" si="322"/>
        <v>1.5635303128885636</v>
      </c>
    </row>
    <row r="20667" spans="1:13" x14ac:dyDescent="0.25">
      <c r="A20667" s="9"/>
      <c r="H20667" s="9"/>
      <c r="J20667">
        <v>15</v>
      </c>
      <c r="K20667">
        <f ca="1">SIMULATION!$D$3*SIMULATION!$D$17/$H20652/(SIMULATION!$D$17-$I20652)*(((EXP(-$I20652*$J20667))/(1-EXP(-SIMULATION!$D$4*$I20652)))-(EXP(-SIMULATION!$D$17*$J20667)/(1-EXP(-SIMULATION!$D$4*SIMULATION!$D$17))))</f>
        <v>2.0413775748644065</v>
      </c>
      <c r="L20667">
        <v>0.39900123953755773</v>
      </c>
      <c r="M20667">
        <f t="shared" ca="1" si="322"/>
        <v>2.8558897575994782</v>
      </c>
    </row>
    <row r="20668" spans="1:13" x14ac:dyDescent="0.25">
      <c r="A20668" s="9"/>
      <c r="H20668" s="9"/>
      <c r="J20668">
        <v>16</v>
      </c>
      <c r="K20668">
        <f ca="1">SIMULATION!$D$3*SIMULATION!$D$17/$H20652/(SIMULATION!$D$17-$I20652)*(((EXP(-$I20652*$J20668))/(1-EXP(-SIMULATION!$D$4*$I20652)))-(EXP(-SIMULATION!$D$17*$J20668)/(1-EXP(-SIMULATION!$D$4*SIMULATION!$D$17))))</f>
        <v>2.022441202140465</v>
      </c>
      <c r="L20668">
        <v>7.4136509620083932E-2</v>
      </c>
      <c r="M20668">
        <f t="shared" ca="1" si="322"/>
        <v>2.1723779337790057</v>
      </c>
    </row>
    <row r="20669" spans="1:13" x14ac:dyDescent="0.25">
      <c r="A20669" s="9"/>
      <c r="H20669" s="9"/>
      <c r="J20669">
        <v>17</v>
      </c>
      <c r="K20669">
        <f ca="1">SIMULATION!$D$3*SIMULATION!$D$17/$H20652/(SIMULATION!$D$17-$I20652)*(((EXP(-$I20652*$J20669))/(1-EXP(-SIMULATION!$D$4*$I20652)))-(EXP(-SIMULATION!$D$17*$J20669)/(1-EXP(-SIMULATION!$D$4*SIMULATION!$D$17))))</f>
        <v>2.0036069472352991</v>
      </c>
      <c r="L20669">
        <v>-0.10956306034059439</v>
      </c>
      <c r="M20669">
        <f t="shared" ca="1" si="322"/>
        <v>1.784085638376524</v>
      </c>
    </row>
    <row r="20670" spans="1:13" x14ac:dyDescent="0.25">
      <c r="A20670" s="9"/>
      <c r="H20670" s="9"/>
      <c r="J20670">
        <v>18</v>
      </c>
      <c r="K20670">
        <f ca="1">SIMULATION!$D$3*SIMULATION!$D$17/$H20652/(SIMULATION!$D$17-$I20652)*(((EXP(-$I20652*$J20670))/(1-EXP(-SIMULATION!$D$4*$I20652)))-(EXP(-SIMULATION!$D$17*$J20670)/(1-EXP(-SIMULATION!$D$4*SIMULATION!$D$17))))</f>
        <v>1.984900966819243</v>
      </c>
      <c r="L20670">
        <v>-1.5366426907494393E-2</v>
      </c>
      <c r="M20670">
        <f t="shared" ca="1" si="322"/>
        <v>1.9544001311940002</v>
      </c>
    </row>
    <row r="20671" spans="1:13" x14ac:dyDescent="0.25">
      <c r="A20671" s="9"/>
      <c r="H20671" s="9"/>
      <c r="J20671">
        <v>19</v>
      </c>
      <c r="K20671">
        <f ca="1">SIMULATION!$D$3*SIMULATION!$D$17/$H20652/(SIMULATION!$D$17-$I20652)*(((EXP(-$I20652*$J20671))/(1-EXP(-SIMULATION!$D$4*$I20652)))-(EXP(-SIMULATION!$D$17*$J20671)/(1-EXP(-SIMULATION!$D$4*SIMULATION!$D$17))))</f>
        <v>1.9663394333785125</v>
      </c>
      <c r="L20671">
        <v>0.50574073409028319</v>
      </c>
      <c r="M20671">
        <f t="shared" ca="1" si="322"/>
        <v>2.9607973818860325</v>
      </c>
    </row>
    <row r="20672" spans="1:13" x14ac:dyDescent="0.25">
      <c r="A20672" s="9"/>
      <c r="H20672" s="9"/>
      <c r="J20672">
        <v>20</v>
      </c>
      <c r="K20672">
        <f ca="1">SIMULATION!$D$3*SIMULATION!$D$17/$H20652/(SIMULATION!$D$17-$I20652)*(((EXP(-$I20652*$J20672))/(1-EXP(-SIMULATION!$D$4*$I20652)))-(EXP(-SIMULATION!$D$17*$J20672)/(1-EXP(-SIMULATION!$D$4*SIMULATION!$D$17))))</f>
        <v>1.9479321268193481</v>
      </c>
      <c r="L20672">
        <v>-0.52042401059642485</v>
      </c>
      <c r="M20672">
        <f t="shared" ca="1" si="322"/>
        <v>0.93418147701039933</v>
      </c>
    </row>
    <row r="20673" spans="1:13" x14ac:dyDescent="0.25">
      <c r="A20673" s="9"/>
      <c r="H20673" s="9"/>
      <c r="J20673">
        <v>21</v>
      </c>
      <c r="K20673">
        <f ca="1">SIMULATION!$D$3*SIMULATION!$D$17/$H20652/(SIMULATION!$D$17-$I20652)*(((EXP(-$I20652*$J20673))/(1-EXP(-SIMULATION!$D$4*$I20652)))-(EXP(-SIMULATION!$D$17*$J20673)/(1-EXP(-SIMULATION!$D$4*SIMULATION!$D$17))))</f>
        <v>1.9296847360032985</v>
      </c>
      <c r="L20673">
        <v>0.13640643663677346</v>
      </c>
      <c r="M20673">
        <f t="shared" ca="1" si="322"/>
        <v>2.1929061546738815</v>
      </c>
    </row>
    <row r="20674" spans="1:13" x14ac:dyDescent="0.25">
      <c r="A20674" s="9"/>
      <c r="H20674" s="9"/>
      <c r="J20674">
        <v>22</v>
      </c>
      <c r="K20674">
        <f ca="1">SIMULATION!$D$3*SIMULATION!$D$17/$H20652/(SIMULATION!$D$17-$I20652)*(((EXP(-$I20652*$J20674))/(1-EXP(-SIMULATION!$D$4*$I20652)))-(EXP(-SIMULATION!$D$17*$J20674)/(1-EXP(-SIMULATION!$D$4*SIMULATION!$D$17))))</f>
        <v>1.9116003335755396</v>
      </c>
      <c r="L20674">
        <v>0.28738260744107214</v>
      </c>
      <c r="M20674">
        <f t="shared" ca="1" si="322"/>
        <v>2.4609610218237012</v>
      </c>
    </row>
    <row r="20675" spans="1:13" x14ac:dyDescent="0.25">
      <c r="A20675" s="9"/>
      <c r="H20675" s="9"/>
      <c r="J20675">
        <v>23</v>
      </c>
      <c r="K20675">
        <f ca="1">SIMULATION!$D$3*SIMULATION!$D$17/$H20652/(SIMULATION!$D$17-$I20652)*(((EXP(-$I20652*$J20675))/(1-EXP(-SIMULATION!$D$4*$I20652)))-(EXP(-SIMULATION!$D$17*$J20675)/(1-EXP(-SIMULATION!$D$4*SIMULATION!$D$17))))</f>
        <v>1.8936803210197897</v>
      </c>
      <c r="L20675">
        <v>0.31840483683609894</v>
      </c>
      <c r="M20675">
        <f t="shared" ref="M20675:M20738" ca="1" si="323">$K20675*(1+$L20675)</f>
        <v>2.4966372946538273</v>
      </c>
    </row>
    <row r="20676" spans="1:13" x14ac:dyDescent="0.25">
      <c r="A20676" s="9"/>
      <c r="H20676" s="9"/>
      <c r="J20676">
        <v>24</v>
      </c>
      <c r="K20676">
        <f ca="1">SIMULATION!$D$3*SIMULATION!$D$17/$H20652/(SIMULATION!$D$17-$I20652)*(((EXP(-$I20652*$J20676))/(1-EXP(-SIMULATION!$D$4*$I20652)))-(EXP(-SIMULATION!$D$17*$J20676)/(1-EXP(-SIMULATION!$D$4*SIMULATION!$D$17))))</f>
        <v>1.875925034222043</v>
      </c>
      <c r="L20676">
        <v>-2.7631517132584452E-2</v>
      </c>
      <c r="M20676">
        <f t="shared" ca="1" si="323"/>
        <v>1.8240903794994925</v>
      </c>
    </row>
    <row r="20677" spans="1:13" x14ac:dyDescent="0.25">
      <c r="A20677" s="9">
        <v>828</v>
      </c>
      <c r="B20677" s="2">
        <f ca="1">NORMINV(RAND(),SIMULATION!D7,SIMULATION!D8)</f>
        <v>65.182220664010984</v>
      </c>
      <c r="C20677" s="2">
        <v>2</v>
      </c>
      <c r="D20677" s="2">
        <f ca="1">SIMULATION!$D$11*(1+(SIMULATION!$D$12*LN(1+$C20677)))*(1+(SIMULATION!$D$13*(($B20677/63.5)-1)))</f>
        <v>10.362985910979063</v>
      </c>
      <c r="E20677" s="2">
        <v>0.27021496518206101</v>
      </c>
      <c r="F20677" s="2">
        <f ca="1">D20677*(1+E20677)</f>
        <v>13.163219788096461</v>
      </c>
      <c r="G20677" s="2">
        <v>1.3067594883894122</v>
      </c>
      <c r="H20677" s="9">
        <f>SIMULATION!$D$15*EXP($G$20677)</f>
        <v>815.51311783971721</v>
      </c>
      <c r="I20677" s="2">
        <f ca="1">$F20677/$H20677</f>
        <v>1.6141027655037169E-2</v>
      </c>
      <c r="J20677">
        <v>0</v>
      </c>
      <c r="K20677">
        <f ca="1">SIMULATION!$D$3*SIMULATION!$D$17/$H20677/(SIMULATION!$D$17-$I20677)*(((EXP(-$I20677*$J20677))/(1-EXP(-SIMULATION!$D$4*$I20677)))-(EXP(-SIMULATION!$D$17*$J20677)/(1-EXP(-SIMULATION!$D$4*SIMULATION!$D$17))))</f>
        <v>1.4791030257762026</v>
      </c>
      <c r="L20677">
        <v>-0.2601189917458081</v>
      </c>
      <c r="M20677">
        <f t="shared" ca="1" si="323"/>
        <v>1.0943602380231228</v>
      </c>
    </row>
    <row r="20678" spans="1:13" x14ac:dyDescent="0.25">
      <c r="A20678" s="9"/>
      <c r="H20678" s="9"/>
      <c r="J20678">
        <v>1</v>
      </c>
      <c r="K20678">
        <f ca="1">SIMULATION!$D$3*SIMULATION!$D$17/$H20677/(SIMULATION!$D$17-$I20677)*(((EXP(-$I20677*$J20678))/(1-EXP(-SIMULATION!$D$4*$I20677)))-(EXP(-SIMULATION!$D$17*$J20678)/(1-EXP(-SIMULATION!$D$4*SIMULATION!$D$17))))</f>
        <v>1.6955741344496169</v>
      </c>
      <c r="L20678">
        <v>-0.12206185338392343</v>
      </c>
      <c r="M20678">
        <f t="shared" ca="1" si="323"/>
        <v>1.4886092130488551</v>
      </c>
    </row>
    <row r="20679" spans="1:13" x14ac:dyDescent="0.25">
      <c r="A20679" s="9"/>
      <c r="H20679" s="9"/>
      <c r="J20679">
        <v>2</v>
      </c>
      <c r="K20679">
        <f ca="1">SIMULATION!$D$3*SIMULATION!$D$17/$H20677/(SIMULATION!$D$17-$I20677)*(((EXP(-$I20677*$J20679))/(1-EXP(-SIMULATION!$D$4*$I20677)))-(EXP(-SIMULATION!$D$17*$J20679)/(1-EXP(-SIMULATION!$D$4*SIMULATION!$D$17))))</f>
        <v>1.8223218433356132</v>
      </c>
      <c r="L20679">
        <v>0.37958301505855618</v>
      </c>
      <c r="M20679">
        <f t="shared" ca="1" si="323"/>
        <v>2.5140442630360109</v>
      </c>
    </row>
    <row r="20680" spans="1:13" x14ac:dyDescent="0.25">
      <c r="A20680" s="9"/>
      <c r="H20680" s="9"/>
      <c r="J20680">
        <v>3</v>
      </c>
      <c r="K20680">
        <f ca="1">SIMULATION!$D$3*SIMULATION!$D$17/$H20677/(SIMULATION!$D$17-$I20677)*(((EXP(-$I20677*$J20680))/(1-EXP(-SIMULATION!$D$4*$I20677)))-(EXP(-SIMULATION!$D$17*$J20680)/(1-EXP(-SIMULATION!$D$4*SIMULATION!$D$17))))</f>
        <v>1.8917643124251902</v>
      </c>
      <c r="L20680">
        <v>-0.25753930740408398</v>
      </c>
      <c r="M20680">
        <f t="shared" ca="1" si="323"/>
        <v>1.4045606416314436</v>
      </c>
    </row>
    <row r="20681" spans="1:13" x14ac:dyDescent="0.25">
      <c r="A20681" s="9"/>
      <c r="H20681" s="9"/>
      <c r="J20681">
        <v>4</v>
      </c>
      <c r="K20681">
        <f ca="1">SIMULATION!$D$3*SIMULATION!$D$17/$H20677/(SIMULATION!$D$17-$I20677)*(((EXP(-$I20677*$J20681))/(1-EXP(-SIMULATION!$D$4*$I20677)))-(EXP(-SIMULATION!$D$17*$J20681)/(1-EXP(-SIMULATION!$D$4*SIMULATION!$D$17))))</f>
        <v>1.9246728163415601</v>
      </c>
      <c r="L20681">
        <v>0.20826511801754174</v>
      </c>
      <c r="M20681">
        <f t="shared" ca="1" si="323"/>
        <v>2.3255150275820893</v>
      </c>
    </row>
    <row r="20682" spans="1:13" x14ac:dyDescent="0.25">
      <c r="A20682" s="9"/>
      <c r="H20682" s="9"/>
      <c r="J20682">
        <v>5</v>
      </c>
      <c r="K20682">
        <f ca="1">SIMULATION!$D$3*SIMULATION!$D$17/$H20677/(SIMULATION!$D$17-$I20677)*(((EXP(-$I20677*$J20682))/(1-EXP(-SIMULATION!$D$4*$I20677)))-(EXP(-SIMULATION!$D$17*$J20682)/(1-EXP(-SIMULATION!$D$4*SIMULATION!$D$17))))</f>
        <v>1.9343550719677949</v>
      </c>
      <c r="L20682">
        <v>2.0302771051571182E-2</v>
      </c>
      <c r="M20682">
        <f t="shared" ca="1" si="323"/>
        <v>1.9736278401264022</v>
      </c>
    </row>
    <row r="20683" spans="1:13" x14ac:dyDescent="0.25">
      <c r="A20683" s="9"/>
      <c r="H20683" s="9"/>
      <c r="J20683">
        <v>6</v>
      </c>
      <c r="K20683">
        <f ca="1">SIMULATION!$D$3*SIMULATION!$D$17/$H20677/(SIMULATION!$D$17-$I20677)*(((EXP(-$I20677*$J20683))/(1-EXP(-SIMULATION!$D$4*$I20677)))-(EXP(-SIMULATION!$D$17*$J20683)/(1-EXP(-SIMULATION!$D$4*SIMULATION!$D$17))))</f>
        <v>1.9293360155583619</v>
      </c>
      <c r="L20683">
        <v>2.7838700455554928E-2</v>
      </c>
      <c r="M20683">
        <f t="shared" ca="1" si="323"/>
        <v>1.983046222973605</v>
      </c>
    </row>
    <row r="20684" spans="1:13" x14ac:dyDescent="0.25">
      <c r="A20684" s="9"/>
      <c r="H20684" s="9"/>
      <c r="J20684">
        <v>7</v>
      </c>
      <c r="K20684">
        <f ca="1">SIMULATION!$D$3*SIMULATION!$D$17/$H20677/(SIMULATION!$D$17-$I20677)*(((EXP(-$I20677*$J20684))/(1-EXP(-SIMULATION!$D$4*$I20677)))-(EXP(-SIMULATION!$D$17*$J20684)/(1-EXP(-SIMULATION!$D$4*SIMULATION!$D$17))))</f>
        <v>1.9150757090165575</v>
      </c>
      <c r="L20684">
        <v>0.31600671020679416</v>
      </c>
      <c r="M20684">
        <f t="shared" ca="1" si="323"/>
        <v>2.5202524836198235</v>
      </c>
    </row>
    <row r="20685" spans="1:13" x14ac:dyDescent="0.25">
      <c r="A20685" s="9"/>
      <c r="H20685" s="9"/>
      <c r="J20685">
        <v>8</v>
      </c>
      <c r="K20685">
        <f ca="1">SIMULATION!$D$3*SIMULATION!$D$17/$H20677/(SIMULATION!$D$17-$I20677)*(((EXP(-$I20677*$J20685))/(1-EXP(-SIMULATION!$D$4*$I20677)))-(EXP(-SIMULATION!$D$17*$J20685)/(1-EXP(-SIMULATION!$D$4*SIMULATION!$D$17))))</f>
        <v>1.8950702151791723</v>
      </c>
      <c r="L20685">
        <v>-0.22244635330838386</v>
      </c>
      <c r="M20685">
        <f t="shared" ca="1" si="323"/>
        <v>1.4735187565492311</v>
      </c>
    </row>
    <row r="20686" spans="1:13" x14ac:dyDescent="0.25">
      <c r="A20686" s="9"/>
      <c r="H20686" s="9"/>
      <c r="J20686">
        <v>9</v>
      </c>
      <c r="K20686">
        <f ca="1">SIMULATION!$D$3*SIMULATION!$D$17/$H20677/(SIMULATION!$D$17-$I20677)*(((EXP(-$I20677*$J20686))/(1-EXP(-SIMULATION!$D$4*$I20677)))-(EXP(-SIMULATION!$D$17*$J20686)/(1-EXP(-SIMULATION!$D$4*SIMULATION!$D$17))))</f>
        <v>1.8715570646741206</v>
      </c>
      <c r="L20686">
        <v>0.32108499113754285</v>
      </c>
      <c r="M20686">
        <f t="shared" ca="1" si="323"/>
        <v>2.4724859481984165</v>
      </c>
    </row>
    <row r="20687" spans="1:13" x14ac:dyDescent="0.25">
      <c r="A20687" s="9"/>
      <c r="H20687" s="9"/>
      <c r="J20687">
        <v>10</v>
      </c>
      <c r="K20687">
        <f ca="1">SIMULATION!$D$3*SIMULATION!$D$17/$H20677/(SIMULATION!$D$17-$I20677)*(((EXP(-$I20677*$J20687))/(1-EXP(-SIMULATION!$D$4*$I20677)))-(EXP(-SIMULATION!$D$17*$J20687)/(1-EXP(-SIMULATION!$D$4*SIMULATION!$D$17))))</f>
        <v>1.8459673354710782</v>
      </c>
      <c r="L20687">
        <v>0.21884618987400867</v>
      </c>
      <c r="M20687">
        <f t="shared" ca="1" si="323"/>
        <v>2.2499502534707996</v>
      </c>
    </row>
    <row r="20688" spans="1:13" x14ac:dyDescent="0.25">
      <c r="A20688" s="9"/>
      <c r="H20688" s="9"/>
      <c r="J20688">
        <v>11</v>
      </c>
      <c r="K20688">
        <f ca="1">SIMULATION!$D$3*SIMULATION!$D$17/$H20677/(SIMULATION!$D$17-$I20677)*(((EXP(-$I20677*$J20688))/(1-EXP(-SIMULATION!$D$4*$I20677)))-(EXP(-SIMULATION!$D$17*$J20688)/(1-EXP(-SIMULATION!$D$4*SIMULATION!$D$17))))</f>
        <v>1.8192153557063788</v>
      </c>
      <c r="L20688">
        <v>6.1359807341844919E-3</v>
      </c>
      <c r="M20688">
        <f t="shared" ca="1" si="323"/>
        <v>1.8303780260803257</v>
      </c>
    </row>
    <row r="20689" spans="1:13" x14ac:dyDescent="0.25">
      <c r="A20689" s="9"/>
      <c r="H20689" s="9"/>
      <c r="J20689">
        <v>12</v>
      </c>
      <c r="K20689">
        <f ca="1">SIMULATION!$D$3*SIMULATION!$D$17/$H20677/(SIMULATION!$D$17-$I20677)*(((EXP(-$I20677*$J20689))/(1-EXP(-SIMULATION!$D$4*$I20677)))-(EXP(-SIMULATION!$D$17*$J20689)/(1-EXP(-SIMULATION!$D$4*SIMULATION!$D$17))))</f>
        <v>1.7918843515718088</v>
      </c>
      <c r="L20689">
        <v>-4.4368824695910816E-2</v>
      </c>
      <c r="M20689">
        <f t="shared" ca="1" si="323"/>
        <v>1.7123805489015733</v>
      </c>
    </row>
    <row r="20690" spans="1:13" x14ac:dyDescent="0.25">
      <c r="A20690" s="9"/>
      <c r="H20690" s="9"/>
      <c r="J20690">
        <v>13</v>
      </c>
      <c r="K20690">
        <f ca="1">SIMULATION!$D$3*SIMULATION!$D$17/$H20677/(SIMULATION!$D$17-$I20677)*(((EXP(-$I20677*$J20690))/(1-EXP(-SIMULATION!$D$4*$I20677)))-(EXP(-SIMULATION!$D$17*$J20690)/(1-EXP(-SIMULATION!$D$4*SIMULATION!$D$17))))</f>
        <v>1.7643454142857469</v>
      </c>
      <c r="L20690">
        <v>-0.43121313172269876</v>
      </c>
      <c r="M20690">
        <f t="shared" ca="1" si="323"/>
        <v>1.0035365027510075</v>
      </c>
    </row>
    <row r="20691" spans="1:13" x14ac:dyDescent="0.25">
      <c r="A20691" s="9"/>
      <c r="H20691" s="9"/>
      <c r="J20691">
        <v>14</v>
      </c>
      <c r="K20691">
        <f ca="1">SIMULATION!$D$3*SIMULATION!$D$17/$H20677/(SIMULATION!$D$17-$I20677)*(((EXP(-$I20677*$J20691))/(1-EXP(-SIMULATION!$D$4*$I20677)))-(EXP(-SIMULATION!$D$17*$J20691)/(1-EXP(-SIMULATION!$D$4*SIMULATION!$D$17))))</f>
        <v>1.7368337363247717</v>
      </c>
      <c r="L20691">
        <v>0.37865758835003815</v>
      </c>
      <c r="M20691">
        <f t="shared" ca="1" si="323"/>
        <v>2.3944990102864954</v>
      </c>
    </row>
    <row r="20692" spans="1:13" x14ac:dyDescent="0.25">
      <c r="A20692" s="9"/>
      <c r="H20692" s="9"/>
      <c r="J20692">
        <v>15</v>
      </c>
      <c r="K20692">
        <f ca="1">SIMULATION!$D$3*SIMULATION!$D$17/$H20677/(SIMULATION!$D$17-$I20677)*(((EXP(-$I20677*$J20692))/(1-EXP(-SIMULATION!$D$4*$I20677)))-(EXP(-SIMULATION!$D$17*$J20692)/(1-EXP(-SIMULATION!$D$4*SIMULATION!$D$17))))</f>
        <v>1.7094974647711194</v>
      </c>
      <c r="L20692">
        <v>-9.9567481111406744E-2</v>
      </c>
      <c r="M20692">
        <f t="shared" ca="1" si="323"/>
        <v>1.5392871082375232</v>
      </c>
    </row>
    <row r="20693" spans="1:13" x14ac:dyDescent="0.25">
      <c r="A20693" s="9"/>
      <c r="H20693" s="9"/>
      <c r="J20693">
        <v>16</v>
      </c>
      <c r="K20693">
        <f ca="1">SIMULATION!$D$3*SIMULATION!$D$17/$H20677/(SIMULATION!$D$17-$I20677)*(((EXP(-$I20677*$J20693))/(1-EXP(-SIMULATION!$D$4*$I20677)))-(EXP(-SIMULATION!$D$17*$J20693)/(1-EXP(-SIMULATION!$D$4*SIMULATION!$D$17))))</f>
        <v>1.6824290070541292</v>
      </c>
      <c r="L20693">
        <v>-5.1269904026335307E-2</v>
      </c>
      <c r="M20693">
        <f t="shared" ca="1" si="323"/>
        <v>1.5961710333313412</v>
      </c>
    </row>
    <row r="20694" spans="1:13" x14ac:dyDescent="0.25">
      <c r="A20694" s="9"/>
      <c r="H20694" s="9"/>
      <c r="J20694">
        <v>17</v>
      </c>
      <c r="K20694">
        <f ca="1">SIMULATION!$D$3*SIMULATION!$D$17/$H20677/(SIMULATION!$D$17-$I20677)*(((EXP(-$I20677*$J20694))/(1-EXP(-SIMULATION!$D$4*$I20677)))-(EXP(-SIMULATION!$D$17*$J20694)/(1-EXP(-SIMULATION!$D$4*SIMULATION!$D$17))))</f>
        <v>1.6556850917704777</v>
      </c>
      <c r="L20694">
        <v>0.15854566765486389</v>
      </c>
      <c r="M20694">
        <f t="shared" ca="1" si="323"/>
        <v>1.9181867900714329</v>
      </c>
    </row>
    <row r="20695" spans="1:13" x14ac:dyDescent="0.25">
      <c r="A20695" s="9"/>
      <c r="H20695" s="9"/>
      <c r="J20695">
        <v>18</v>
      </c>
      <c r="K20695">
        <f ca="1">SIMULATION!$D$3*SIMULATION!$D$17/$H20677/(SIMULATION!$D$17-$I20677)*(((EXP(-$I20677*$J20695))/(1-EXP(-SIMULATION!$D$4*$I20677)))-(EXP(-SIMULATION!$D$17*$J20695)/(1-EXP(-SIMULATION!$D$4*SIMULATION!$D$17))))</f>
        <v>1.6292996234964863</v>
      </c>
      <c r="L20695">
        <v>-0.14305445330488781</v>
      </c>
      <c r="M20695">
        <f t="shared" ca="1" si="323"/>
        <v>1.3962210565873368</v>
      </c>
    </row>
    <row r="20696" spans="1:13" x14ac:dyDescent="0.25">
      <c r="A20696" s="9"/>
      <c r="H20696" s="9"/>
      <c r="J20696">
        <v>19</v>
      </c>
      <c r="K20696">
        <f ca="1">SIMULATION!$D$3*SIMULATION!$D$17/$H20677/(SIMULATION!$D$17-$I20677)*(((EXP(-$I20677*$J20696))/(1-EXP(-SIMULATION!$D$4*$I20677)))-(EXP(-SIMULATION!$D$17*$J20696)/(1-EXP(-SIMULATION!$D$4*SIMULATION!$D$17))))</f>
        <v>1.6032919198259825</v>
      </c>
      <c r="L20696">
        <v>-9.7516143176976794E-2</v>
      </c>
      <c r="M20696">
        <f t="shared" ca="1" si="323"/>
        <v>1.446945075417742</v>
      </c>
    </row>
    <row r="20697" spans="1:13" x14ac:dyDescent="0.25">
      <c r="A20697" s="9"/>
      <c r="H20697" s="9"/>
      <c r="J20697">
        <v>20</v>
      </c>
      <c r="K20697">
        <f ca="1">SIMULATION!$D$3*SIMULATION!$D$17/$H20677/(SIMULATION!$D$17-$I20677)*(((EXP(-$I20677*$J20697))/(1-EXP(-SIMULATION!$D$4*$I20677)))-(EXP(-SIMULATION!$D$17*$J20697)/(1-EXP(-SIMULATION!$D$4*SIMULATION!$D$17))))</f>
        <v>1.5776719892364133</v>
      </c>
      <c r="L20697">
        <v>-0.25141466072897267</v>
      </c>
      <c r="M20697">
        <f t="shared" ca="1" si="323"/>
        <v>1.1810221213209371</v>
      </c>
    </row>
    <row r="20698" spans="1:13" x14ac:dyDescent="0.25">
      <c r="A20698" s="9"/>
      <c r="H20698" s="9"/>
      <c r="J20698">
        <v>21</v>
      </c>
      <c r="K20698">
        <f ca="1">SIMULATION!$D$3*SIMULATION!$D$17/$H20677/(SIMULATION!$D$17-$I20677)*(((EXP(-$I20677*$J20698))/(1-EXP(-SIMULATION!$D$4*$I20677)))-(EXP(-SIMULATION!$D$17*$J20698)/(1-EXP(-SIMULATION!$D$4*SIMULATION!$D$17))))</f>
        <v>1.5524439126559191</v>
      </c>
      <c r="L20698">
        <v>-5.9221340002038624E-2</v>
      </c>
      <c r="M20698">
        <f t="shared" ca="1" si="323"/>
        <v>1.4605061038704277</v>
      </c>
    </row>
    <row r="20699" spans="1:13" x14ac:dyDescent="0.25">
      <c r="A20699" s="9"/>
      <c r="H20699" s="9"/>
      <c r="J20699">
        <v>22</v>
      </c>
      <c r="K20699">
        <f ca="1">SIMULATION!$D$3*SIMULATION!$D$17/$H20677/(SIMULATION!$D$17-$I20677)*(((EXP(-$I20677*$J20699))/(1-EXP(-SIMULATION!$D$4*$I20677)))-(EXP(-SIMULATION!$D$17*$J20699)/(1-EXP(-SIMULATION!$D$4*SIMULATION!$D$17))))</f>
        <v>1.527608009845832</v>
      </c>
      <c r="L20699">
        <v>5.2796696100720901E-2</v>
      </c>
      <c r="M20699">
        <f t="shared" ca="1" si="323"/>
        <v>1.6082606657026894</v>
      </c>
    </row>
    <row r="20700" spans="1:13" x14ac:dyDescent="0.25">
      <c r="A20700" s="9"/>
      <c r="H20700" s="9"/>
      <c r="J20700">
        <v>23</v>
      </c>
      <c r="K20700">
        <f ca="1">SIMULATION!$D$3*SIMULATION!$D$17/$H20677/(SIMULATION!$D$17-$I20677)*(((EXP(-$I20677*$J20700))/(1-EXP(-SIMULATION!$D$4*$I20677)))-(EXP(-SIMULATION!$D$17*$J20700)/(1-EXP(-SIMULATION!$D$4*SIMULATION!$D$17))))</f>
        <v>1.5031622270731366</v>
      </c>
      <c r="L20700">
        <v>0.13656268001246583</v>
      </c>
      <c r="M20700">
        <f t="shared" ca="1" si="323"/>
        <v>1.7084380892957507</v>
      </c>
    </row>
    <row r="20701" spans="1:13" x14ac:dyDescent="0.25">
      <c r="A20701" s="9"/>
      <c r="H20701" s="9"/>
      <c r="J20701">
        <v>24</v>
      </c>
      <c r="K20701">
        <f ca="1">SIMULATION!$D$3*SIMULATION!$D$17/$H20677/(SIMULATION!$D$17-$I20677)*(((EXP(-$I20677*$J20701))/(1-EXP(-SIMULATION!$D$4*$I20677)))-(EXP(-SIMULATION!$D$17*$J20701)/(1-EXP(-SIMULATION!$D$4*SIMULATION!$D$17))))</f>
        <v>1.4791030257762026</v>
      </c>
      <c r="L20701">
        <v>0.69686448708794957</v>
      </c>
      <c r="M20701">
        <f t="shared" ca="1" si="323"/>
        <v>2.5098373971839703</v>
      </c>
    </row>
    <row r="20702" spans="1:13" x14ac:dyDescent="0.25">
      <c r="A20702" s="9">
        <v>829</v>
      </c>
      <c r="B20702" s="2">
        <f ca="1">NORMINV(RAND(),SIMULATION!D7,SIMULATION!D8)</f>
        <v>68.56641498409958</v>
      </c>
      <c r="C20702" s="2">
        <v>2</v>
      </c>
      <c r="D20702" s="2">
        <f ca="1">SIMULATION!$D$11*(1+(SIMULATION!$D$12*LN(1+$C20702)))*(1+(SIMULATION!$D$13*(($B20702/63.5)-1)))</f>
        <v>10.614302060219572</v>
      </c>
      <c r="E20702" s="2">
        <v>0.149596322222219</v>
      </c>
      <c r="F20702" s="2">
        <f ca="1">D20702*(1+E20702)</f>
        <v>12.202162611384141</v>
      </c>
      <c r="G20702" s="2">
        <v>-0.79010410120512575</v>
      </c>
      <c r="H20702" s="9">
        <f>SIMULATION!$D$15*EXP($G$20702)</f>
        <v>100.17853237856414</v>
      </c>
      <c r="I20702" s="2">
        <f ca="1">$F20702/$H20702</f>
        <v>0.1218041662386653</v>
      </c>
      <c r="J20702">
        <v>0</v>
      </c>
      <c r="K20702">
        <f ca="1">SIMULATION!$D$3*SIMULATION!$D$17/$H20702/(SIMULATION!$D$17-$I20702)*(((EXP(-$I20702*$J20702))/(1-EXP(-SIMULATION!$D$4*$I20702)))-(EXP(-SIMULATION!$D$17*$J20702)/(1-EXP(-SIMULATION!$D$4*SIMULATION!$D$17))))</f>
        <v>0.42926968323430337</v>
      </c>
      <c r="L20702">
        <v>0.26306576494697059</v>
      </c>
      <c r="M20702">
        <f t="shared" ca="1" si="323"/>
        <v>0.54219584082287908</v>
      </c>
    </row>
    <row r="20703" spans="1:13" x14ac:dyDescent="0.25">
      <c r="A20703" s="9"/>
      <c r="H20703" s="9"/>
      <c r="J20703">
        <v>1</v>
      </c>
      <c r="K20703">
        <f ca="1">SIMULATION!$D$3*SIMULATION!$D$17/$H20702/(SIMULATION!$D$17-$I20702)*(((EXP(-$I20702*$J20703))/(1-EXP(-SIMULATION!$D$4*$I20702)))-(EXP(-SIMULATION!$D$17*$J20703)/(1-EXP(-SIMULATION!$D$4*SIMULATION!$D$17))))</f>
        <v>2.2283168541518599</v>
      </c>
      <c r="L20703">
        <v>-0.61186559010800656</v>
      </c>
      <c r="M20703">
        <f t="shared" ca="1" si="323"/>
        <v>0.8648864472386153</v>
      </c>
    </row>
    <row r="20704" spans="1:13" x14ac:dyDescent="0.25">
      <c r="A20704" s="9"/>
      <c r="H20704" s="9"/>
      <c r="J20704">
        <v>2</v>
      </c>
      <c r="K20704">
        <f ca="1">SIMULATION!$D$3*SIMULATION!$D$17/$H20702/(SIMULATION!$D$17-$I20702)*(((EXP(-$I20702*$J20704))/(1-EXP(-SIMULATION!$D$4*$I20702)))-(EXP(-SIMULATION!$D$17*$J20704)/(1-EXP(-SIMULATION!$D$4*SIMULATION!$D$17))))</f>
        <v>3.1571968644499915</v>
      </c>
      <c r="L20704">
        <v>5.5396833809683924E-2</v>
      </c>
      <c r="M20704">
        <f t="shared" ca="1" si="323"/>
        <v>3.332095574454383</v>
      </c>
    </row>
    <row r="20705" spans="1:13" x14ac:dyDescent="0.25">
      <c r="A20705" s="9"/>
      <c r="H20705" s="9"/>
      <c r="J20705">
        <v>3</v>
      </c>
      <c r="K20705">
        <f ca="1">SIMULATION!$D$3*SIMULATION!$D$17/$H20702/(SIMULATION!$D$17-$I20702)*(((EXP(-$I20702*$J20705))/(1-EXP(-SIMULATION!$D$4*$I20702)))-(EXP(-SIMULATION!$D$17*$J20705)/(1-EXP(-SIMULATION!$D$4*SIMULATION!$D$17))))</f>
        <v>3.5541397747135437</v>
      </c>
      <c r="L20705">
        <v>0.52138184897635331</v>
      </c>
      <c r="M20705">
        <f t="shared" ca="1" si="323"/>
        <v>5.407203741974091</v>
      </c>
    </row>
    <row r="20706" spans="1:13" x14ac:dyDescent="0.25">
      <c r="A20706" s="9"/>
      <c r="H20706" s="9"/>
      <c r="J20706">
        <v>4</v>
      </c>
      <c r="K20706">
        <f ca="1">SIMULATION!$D$3*SIMULATION!$D$17/$H20702/(SIMULATION!$D$17-$I20702)*(((EXP(-$I20702*$J20706))/(1-EXP(-SIMULATION!$D$4*$I20702)))-(EXP(-SIMULATION!$D$17*$J20706)/(1-EXP(-SIMULATION!$D$4*SIMULATION!$D$17))))</f>
        <v>3.6329458617263515</v>
      </c>
      <c r="L20706">
        <v>-0.21895269817310903</v>
      </c>
      <c r="M20706">
        <f t="shared" ca="1" si="323"/>
        <v>2.8375025629845361</v>
      </c>
    </row>
    <row r="20707" spans="1:13" x14ac:dyDescent="0.25">
      <c r="A20707" s="9"/>
      <c r="H20707" s="9"/>
      <c r="J20707">
        <v>5</v>
      </c>
      <c r="K20707">
        <f ca="1">SIMULATION!$D$3*SIMULATION!$D$17/$H20702/(SIMULATION!$D$17-$I20702)*(((EXP(-$I20702*$J20707))/(1-EXP(-SIMULATION!$D$4*$I20702)))-(EXP(-SIMULATION!$D$17*$J20707)/(1-EXP(-SIMULATION!$D$4*SIMULATION!$D$17))))</f>
        <v>3.5280155904664814</v>
      </c>
      <c r="L20707">
        <v>-0.25745361964318442</v>
      </c>
      <c r="M20707">
        <f t="shared" ca="1" si="323"/>
        <v>2.6197152065432991</v>
      </c>
    </row>
    <row r="20708" spans="1:13" x14ac:dyDescent="0.25">
      <c r="A20708" s="9"/>
      <c r="H20708" s="9"/>
      <c r="J20708">
        <v>6</v>
      </c>
      <c r="K20708">
        <f ca="1">SIMULATION!$D$3*SIMULATION!$D$17/$H20702/(SIMULATION!$D$17-$I20702)*(((EXP(-$I20702*$J20708))/(1-EXP(-SIMULATION!$D$4*$I20702)))-(EXP(-SIMULATION!$D$17*$J20708)/(1-EXP(-SIMULATION!$D$4*SIMULATION!$D$17))))</f>
        <v>3.3231671733477031</v>
      </c>
      <c r="L20708">
        <v>-6.3604197513872848E-2</v>
      </c>
      <c r="M20708">
        <f t="shared" ca="1" si="323"/>
        <v>3.1117997920824774</v>
      </c>
    </row>
    <row r="20709" spans="1:13" x14ac:dyDescent="0.25">
      <c r="A20709" s="9"/>
      <c r="H20709" s="9"/>
      <c r="J20709">
        <v>7</v>
      </c>
      <c r="K20709">
        <f ca="1">SIMULATION!$D$3*SIMULATION!$D$17/$H20702/(SIMULATION!$D$17-$I20702)*(((EXP(-$I20702*$J20709))/(1-EXP(-SIMULATION!$D$4*$I20702)))-(EXP(-SIMULATION!$D$17*$J20709)/(1-EXP(-SIMULATION!$D$4*SIMULATION!$D$17))))</f>
        <v>3.0700692644272118</v>
      </c>
      <c r="L20709">
        <v>0.22172400193893835</v>
      </c>
      <c r="M20709">
        <f t="shared" ca="1" si="323"/>
        <v>3.750777307965746</v>
      </c>
    </row>
    <row r="20710" spans="1:13" x14ac:dyDescent="0.25">
      <c r="A20710" s="9"/>
      <c r="H20710" s="9"/>
      <c r="J20710">
        <v>8</v>
      </c>
      <c r="K20710">
        <f ca="1">SIMULATION!$D$3*SIMULATION!$D$17/$H20702/(SIMULATION!$D$17-$I20702)*(((EXP(-$I20702*$J20710))/(1-EXP(-SIMULATION!$D$4*$I20702)))-(EXP(-SIMULATION!$D$17*$J20710)/(1-EXP(-SIMULATION!$D$4*SIMULATION!$D$17))))</f>
        <v>2.8000227131549993</v>
      </c>
      <c r="L20710">
        <v>-0.3702602299642796</v>
      </c>
      <c r="M20710">
        <f t="shared" ca="1" si="323"/>
        <v>1.763285659477023</v>
      </c>
    </row>
    <row r="20711" spans="1:13" x14ac:dyDescent="0.25">
      <c r="A20711" s="9"/>
      <c r="H20711" s="9"/>
      <c r="J20711">
        <v>9</v>
      </c>
      <c r="K20711">
        <f ca="1">SIMULATION!$D$3*SIMULATION!$D$17/$H20702/(SIMULATION!$D$17-$I20702)*(((EXP(-$I20702*$J20711))/(1-EXP(-SIMULATION!$D$4*$I20702)))-(EXP(-SIMULATION!$D$17*$J20711)/(1-EXP(-SIMULATION!$D$4*SIMULATION!$D$17))))</f>
        <v>2.5314837161298116</v>
      </c>
      <c r="L20711">
        <v>0.23186482911289319</v>
      </c>
      <c r="M20711">
        <f t="shared" ca="1" si="323"/>
        <v>3.1184457553723224</v>
      </c>
    </row>
    <row r="20712" spans="1:13" x14ac:dyDescent="0.25">
      <c r="A20712" s="9"/>
      <c r="H20712" s="9"/>
      <c r="J20712">
        <v>10</v>
      </c>
      <c r="K20712">
        <f ca="1">SIMULATION!$D$3*SIMULATION!$D$17/$H20702/(SIMULATION!$D$17-$I20702)*(((EXP(-$I20702*$J20712))/(1-EXP(-SIMULATION!$D$4*$I20702)))-(EXP(-SIMULATION!$D$17*$J20712)/(1-EXP(-SIMULATION!$D$4*SIMULATION!$D$17))))</f>
        <v>2.2748610361040758</v>
      </c>
      <c r="L20712">
        <v>-0.542144732896223</v>
      </c>
      <c r="M20712">
        <f t="shared" ca="1" si="323"/>
        <v>1.0415571073094065</v>
      </c>
    </row>
    <row r="20713" spans="1:13" x14ac:dyDescent="0.25">
      <c r="A20713" s="9"/>
      <c r="H20713" s="9"/>
      <c r="J20713">
        <v>11</v>
      </c>
      <c r="K20713">
        <f ca="1">SIMULATION!$D$3*SIMULATION!$D$17/$H20702/(SIMULATION!$D$17-$I20702)*(((EXP(-$I20702*$J20713))/(1-EXP(-SIMULATION!$D$4*$I20702)))-(EXP(-SIMULATION!$D$17*$J20713)/(1-EXP(-SIMULATION!$D$4*SIMULATION!$D$17))))</f>
        <v>2.0355691063665984</v>
      </c>
      <c r="L20713">
        <v>0.16104503513075724</v>
      </c>
      <c r="M20713">
        <f t="shared" ca="1" si="323"/>
        <v>2.3633874046124914</v>
      </c>
    </row>
    <row r="20714" spans="1:13" x14ac:dyDescent="0.25">
      <c r="A20714" s="9"/>
      <c r="H20714" s="9"/>
      <c r="J20714">
        <v>12</v>
      </c>
      <c r="K20714">
        <f ca="1">SIMULATION!$D$3*SIMULATION!$D$17/$H20702/(SIMULATION!$D$17-$I20702)*(((EXP(-$I20702*$J20714))/(1-EXP(-SIMULATION!$D$4*$I20702)))-(EXP(-SIMULATION!$D$17*$J20714)/(1-EXP(-SIMULATION!$D$4*SIMULATION!$D$17))))</f>
        <v>1.8159658804078684</v>
      </c>
      <c r="L20714">
        <v>-0.221561569064743</v>
      </c>
      <c r="M20714">
        <f t="shared" ca="1" si="323"/>
        <v>1.4136176305766637</v>
      </c>
    </row>
    <row r="20715" spans="1:13" x14ac:dyDescent="0.25">
      <c r="A20715" s="9"/>
      <c r="H20715" s="9"/>
      <c r="J20715">
        <v>13</v>
      </c>
      <c r="K20715">
        <f ca="1">SIMULATION!$D$3*SIMULATION!$D$17/$H20702/(SIMULATION!$D$17-$I20702)*(((EXP(-$I20702*$J20715))/(1-EXP(-SIMULATION!$D$4*$I20702)))-(EXP(-SIMULATION!$D$17*$J20715)/(1-EXP(-SIMULATION!$D$4*SIMULATION!$D$17))))</f>
        <v>1.6165781384672093</v>
      </c>
      <c r="L20715">
        <v>0.43685376431870498</v>
      </c>
      <c r="M20715">
        <f t="shared" ca="1" si="323"/>
        <v>2.3227863835719345</v>
      </c>
    </row>
    <row r="20716" spans="1:13" x14ac:dyDescent="0.25">
      <c r="A20716" s="9"/>
      <c r="H20716" s="9"/>
      <c r="J20716">
        <v>14</v>
      </c>
      <c r="K20716">
        <f ca="1">SIMULATION!$D$3*SIMULATION!$D$17/$H20702/(SIMULATION!$D$17-$I20702)*(((EXP(-$I20702*$J20716))/(1-EXP(-SIMULATION!$D$4*$I20702)))-(EXP(-SIMULATION!$D$17*$J20716)/(1-EXP(-SIMULATION!$D$4*SIMULATION!$D$17))))</f>
        <v>1.436872073013518</v>
      </c>
      <c r="L20716">
        <v>-0.12694932595147701</v>
      </c>
      <c r="M20716">
        <f t="shared" ca="1" si="323"/>
        <v>1.2544621318659506</v>
      </c>
    </row>
    <row r="20717" spans="1:13" x14ac:dyDescent="0.25">
      <c r="A20717" s="9"/>
      <c r="H20717" s="9"/>
      <c r="J20717">
        <v>15</v>
      </c>
      <c r="K20717">
        <f ca="1">SIMULATION!$D$3*SIMULATION!$D$17/$H20702/(SIMULATION!$D$17-$I20702)*(((EXP(-$I20702*$J20717))/(1-EXP(-SIMULATION!$D$4*$I20702)))-(EXP(-SIMULATION!$D$17*$J20717)/(1-EXP(-SIMULATION!$D$4*SIMULATION!$D$17))))</f>
        <v>1.2757341546044616</v>
      </c>
      <c r="L20717">
        <v>0.33861665589467854</v>
      </c>
      <c r="M20717">
        <f t="shared" ca="1" si="323"/>
        <v>1.7077189878472492</v>
      </c>
    </row>
    <row r="20718" spans="1:13" x14ac:dyDescent="0.25">
      <c r="A20718" s="9"/>
      <c r="H20718" s="9"/>
      <c r="J20718">
        <v>16</v>
      </c>
      <c r="K20718">
        <f ca="1">SIMULATION!$D$3*SIMULATION!$D$17/$H20702/(SIMULATION!$D$17-$I20702)*(((EXP(-$I20702*$J20718))/(1-EXP(-SIMULATION!$D$4*$I20702)))-(EXP(-SIMULATION!$D$17*$J20718)/(1-EXP(-SIMULATION!$D$4*SIMULATION!$D$17))))</f>
        <v>1.1317678227772225</v>
      </c>
      <c r="L20718">
        <v>0.19446706118594975</v>
      </c>
      <c r="M20718">
        <f t="shared" ca="1" si="323"/>
        <v>1.3518593852175298</v>
      </c>
    </row>
    <row r="20719" spans="1:13" x14ac:dyDescent="0.25">
      <c r="A20719" s="9"/>
      <c r="H20719" s="9"/>
      <c r="J20719">
        <v>17</v>
      </c>
      <c r="K20719">
        <f ca="1">SIMULATION!$D$3*SIMULATION!$D$17/$H20702/(SIMULATION!$D$17-$I20702)*(((EXP(-$I20702*$J20719))/(1-EXP(-SIMULATION!$D$4*$I20702)))-(EXP(-SIMULATION!$D$17*$J20719)/(1-EXP(-SIMULATION!$D$4*SIMULATION!$D$17))))</f>
        <v>1.0034734673184589</v>
      </c>
      <c r="L20719">
        <v>-9.1718248368257801E-2</v>
      </c>
      <c r="M20719">
        <f t="shared" ca="1" si="323"/>
        <v>0.91143663861198765</v>
      </c>
    </row>
    <row r="20720" spans="1:13" x14ac:dyDescent="0.25">
      <c r="A20720" s="9"/>
      <c r="H20720" s="9"/>
      <c r="J20720">
        <v>18</v>
      </c>
      <c r="K20720">
        <f ca="1">SIMULATION!$D$3*SIMULATION!$D$17/$H20702/(SIMULATION!$D$17-$I20702)*(((EXP(-$I20702*$J20720))/(1-EXP(-SIMULATION!$D$4*$I20702)))-(EXP(-SIMULATION!$D$17*$J20720)/(1-EXP(-SIMULATION!$D$4*SIMULATION!$D$17))))</f>
        <v>0.88935478263931</v>
      </c>
      <c r="L20720">
        <v>-0.39892291390179219</v>
      </c>
      <c r="M20720">
        <f t="shared" ca="1" si="323"/>
        <v>0.53457078125634139</v>
      </c>
    </row>
    <row r="20721" spans="1:13" x14ac:dyDescent="0.25">
      <c r="A20721" s="9"/>
      <c r="H20721" s="9"/>
      <c r="J20721">
        <v>19</v>
      </c>
      <c r="K20721">
        <f ca="1">SIMULATION!$D$3*SIMULATION!$D$17/$H20702/(SIMULATION!$D$17-$I20702)*(((EXP(-$I20702*$J20721))/(1-EXP(-SIMULATION!$D$4*$I20702)))-(EXP(-SIMULATION!$D$17*$J20721)/(1-EXP(-SIMULATION!$D$4*SIMULATION!$D$17))))</f>
        <v>0.78797897028807096</v>
      </c>
      <c r="L20721">
        <v>0.22973671324821746</v>
      </c>
      <c r="M20721">
        <f t="shared" ca="1" si="323"/>
        <v>0.96900666903076726</v>
      </c>
    </row>
    <row r="20722" spans="1:13" x14ac:dyDescent="0.25">
      <c r="A20722" s="9"/>
      <c r="H20722" s="9"/>
      <c r="J20722">
        <v>20</v>
      </c>
      <c r="K20722">
        <f ca="1">SIMULATION!$D$3*SIMULATION!$D$17/$H20702/(SIMULATION!$D$17-$I20702)*(((EXP(-$I20702*$J20722))/(1-EXP(-SIMULATION!$D$4*$I20702)))-(EXP(-SIMULATION!$D$17*$J20722)/(1-EXP(-SIMULATION!$D$4*SIMULATION!$D$17))))</f>
        <v>0.69800827814530597</v>
      </c>
      <c r="L20722">
        <v>0.23553090059575021</v>
      </c>
      <c r="M20722">
        <f t="shared" ca="1" si="323"/>
        <v>0.86241079652015884</v>
      </c>
    </row>
    <row r="20723" spans="1:13" x14ac:dyDescent="0.25">
      <c r="A20723" s="9"/>
      <c r="H20723" s="9"/>
      <c r="J20723">
        <v>21</v>
      </c>
      <c r="K20723">
        <f ca="1">SIMULATION!$D$3*SIMULATION!$D$17/$H20702/(SIMULATION!$D$17-$I20702)*(((EXP(-$I20702*$J20723))/(1-EXP(-SIMULATION!$D$4*$I20702)))-(EXP(-SIMULATION!$D$17*$J20723)/(1-EXP(-SIMULATION!$D$4*SIMULATION!$D$17))))</f>
        <v>0.61821397880845519</v>
      </c>
      <c r="L20723">
        <v>-0.24138619035530415</v>
      </c>
      <c r="M20723">
        <f t="shared" ca="1" si="323"/>
        <v>0.46898566163948746</v>
      </c>
    </row>
    <row r="20724" spans="1:13" x14ac:dyDescent="0.25">
      <c r="A20724" s="9"/>
      <c r="H20724" s="9"/>
      <c r="J20724">
        <v>22</v>
      </c>
      <c r="K20724">
        <f ca="1">SIMULATION!$D$3*SIMULATION!$D$17/$H20702/(SIMULATION!$D$17-$I20702)*(((EXP(-$I20702*$J20724))/(1-EXP(-SIMULATION!$D$4*$I20702)))-(EXP(-SIMULATION!$D$17*$J20724)/(1-EXP(-SIMULATION!$D$4*SIMULATION!$D$17))))</f>
        <v>0.54747980933772034</v>
      </c>
      <c r="L20724">
        <v>-0.7308058221228606</v>
      </c>
      <c r="M20724">
        <f t="shared" ca="1" si="323"/>
        <v>0.14737837717900065</v>
      </c>
    </row>
    <row r="20725" spans="1:13" x14ac:dyDescent="0.25">
      <c r="A20725" s="9"/>
      <c r="H20725" s="9"/>
      <c r="J20725">
        <v>23</v>
      </c>
      <c r="K20725">
        <f ca="1">SIMULATION!$D$3*SIMULATION!$D$17/$H20702/(SIMULATION!$D$17-$I20702)*(((EXP(-$I20702*$J20725))/(1-EXP(-SIMULATION!$D$4*$I20702)))-(EXP(-SIMULATION!$D$17*$J20725)/(1-EXP(-SIMULATION!$D$4*SIMULATION!$D$17))))</f>
        <v>0.48479929037451264</v>
      </c>
      <c r="L20725">
        <v>-0.3892894979753001</v>
      </c>
      <c r="M20725">
        <f t="shared" ca="1" si="323"/>
        <v>0.29607201800583688</v>
      </c>
    </row>
    <row r="20726" spans="1:13" x14ac:dyDescent="0.25">
      <c r="A20726" s="9"/>
      <c r="H20726" s="9"/>
      <c r="J20726">
        <v>24</v>
      </c>
      <c r="K20726">
        <f ca="1">SIMULATION!$D$3*SIMULATION!$D$17/$H20702/(SIMULATION!$D$17-$I20702)*(((EXP(-$I20702*$J20726))/(1-EXP(-SIMULATION!$D$4*$I20702)))-(EXP(-SIMULATION!$D$17*$J20726)/(1-EXP(-SIMULATION!$D$4*SIMULATION!$D$17))))</f>
        <v>0.42926968323430298</v>
      </c>
      <c r="L20726">
        <v>0.72644475237524031</v>
      </c>
      <c r="M20726">
        <f t="shared" ca="1" si="323"/>
        <v>0.74111039197364403</v>
      </c>
    </row>
    <row r="20727" spans="1:13" x14ac:dyDescent="0.25">
      <c r="A20727" s="9">
        <v>830</v>
      </c>
      <c r="B20727" s="2">
        <f ca="1">NORMINV(RAND(),SIMULATION!D7,SIMULATION!D8)</f>
        <v>68.914276453701277</v>
      </c>
      <c r="C20727" s="2">
        <v>2</v>
      </c>
      <c r="D20727" s="2">
        <f ca="1">SIMULATION!$D$11*(1+(SIMULATION!$D$12*LN(1+$C20727)))*(1+(SIMULATION!$D$13*(($B20727/63.5)-1)))</f>
        <v>10.640134857257998</v>
      </c>
      <c r="E20727" s="2">
        <v>0.10053312394267458</v>
      </c>
      <c r="F20727" s="2">
        <f ca="1">D20727*(1+E20727)</f>
        <v>11.709820853629488</v>
      </c>
      <c r="G20727" s="2">
        <v>-0.3528622905125679</v>
      </c>
      <c r="H20727" s="9">
        <f>SIMULATION!$D$15*EXP($G$20727)</f>
        <v>155.11949085599485</v>
      </c>
      <c r="I20727" s="2">
        <f ca="1">$F20727/$H20727</f>
        <v>7.5489036155361663E-2</v>
      </c>
      <c r="J20727">
        <v>0</v>
      </c>
      <c r="K20727">
        <f ca="1">SIMULATION!$D$3*SIMULATION!$D$17/$H20727/(SIMULATION!$D$17-$I20727)*(((EXP(-$I20727*$J20727))/(1-EXP(-SIMULATION!$D$4*$I20727)))-(EXP(-SIMULATION!$D$17*$J20727)/(1-EXP(-SIMULATION!$D$4*SIMULATION!$D$17))))</f>
        <v>0.83371411913253091</v>
      </c>
      <c r="L20727">
        <v>0.19272683305331928</v>
      </c>
      <c r="M20727">
        <f t="shared" ca="1" si="323"/>
        <v>0.99439320098478123</v>
      </c>
    </row>
    <row r="20728" spans="1:13" x14ac:dyDescent="0.25">
      <c r="A20728" s="9"/>
      <c r="H20728" s="9"/>
      <c r="J20728">
        <v>1</v>
      </c>
      <c r="K20728">
        <f ca="1">SIMULATION!$D$3*SIMULATION!$D$17/$H20727/(SIMULATION!$D$17-$I20727)*(((EXP(-$I20727*$J20728))/(1-EXP(-SIMULATION!$D$4*$I20727)))-(EXP(-SIMULATION!$D$17*$J20728)/(1-EXP(-SIMULATION!$D$4*SIMULATION!$D$17))))</f>
        <v>1.996334187954617</v>
      </c>
      <c r="L20728">
        <v>-0.3229679082459001</v>
      </c>
      <c r="M20728">
        <f t="shared" ca="1" si="323"/>
        <v>1.3515823111111369</v>
      </c>
    </row>
    <row r="20729" spans="1:13" x14ac:dyDescent="0.25">
      <c r="A20729" s="9"/>
      <c r="H20729" s="9"/>
      <c r="J20729">
        <v>2</v>
      </c>
      <c r="K20729">
        <f ca="1">SIMULATION!$D$3*SIMULATION!$D$17/$H20727/(SIMULATION!$D$17-$I20727)*(((EXP(-$I20727*$J20729))/(1-EXP(-SIMULATION!$D$4*$I20727)))-(EXP(-SIMULATION!$D$17*$J20729)/(1-EXP(-SIMULATION!$D$4*SIMULATION!$D$17))))</f>
        <v>2.6350620960500351</v>
      </c>
      <c r="L20729">
        <v>1.6100071473854682E-2</v>
      </c>
      <c r="M20729">
        <f t="shared" ca="1" si="323"/>
        <v>2.6774867841344858</v>
      </c>
    </row>
    <row r="20730" spans="1:13" x14ac:dyDescent="0.25">
      <c r="A20730" s="9"/>
      <c r="H20730" s="9"/>
      <c r="J20730">
        <v>3</v>
      </c>
      <c r="K20730">
        <f ca="1">SIMULATION!$D$3*SIMULATION!$D$17/$H20727/(SIMULATION!$D$17-$I20727)*(((EXP(-$I20727*$J20730))/(1-EXP(-SIMULATION!$D$4*$I20727)))-(EXP(-SIMULATION!$D$17*$J20730)/(1-EXP(-SIMULATION!$D$4*SIMULATION!$D$17))))</f>
        <v>2.9457968010332873</v>
      </c>
      <c r="L20730">
        <v>2.0703719230081064E-2</v>
      </c>
      <c r="M20730">
        <f t="shared" ca="1" si="323"/>
        <v>3.0067857509107512</v>
      </c>
    </row>
    <row r="20731" spans="1:13" x14ac:dyDescent="0.25">
      <c r="A20731" s="9"/>
      <c r="H20731" s="9"/>
      <c r="J20731">
        <v>4</v>
      </c>
      <c r="K20731">
        <f ca="1">SIMULATION!$D$3*SIMULATION!$D$17/$H20727/(SIMULATION!$D$17-$I20727)*(((EXP(-$I20727*$J20731))/(1-EXP(-SIMULATION!$D$4*$I20727)))-(EXP(-SIMULATION!$D$17*$J20731)/(1-EXP(-SIMULATION!$D$4*SIMULATION!$D$17))))</f>
        <v>3.0535130897456151</v>
      </c>
      <c r="L20731">
        <v>0.23502532811018845</v>
      </c>
      <c r="M20731">
        <f t="shared" ca="1" si="323"/>
        <v>3.7711660055518332</v>
      </c>
    </row>
    <row r="20732" spans="1:13" x14ac:dyDescent="0.25">
      <c r="A20732" s="9"/>
      <c r="H20732" s="9"/>
      <c r="J20732">
        <v>5</v>
      </c>
      <c r="K20732">
        <f ca="1">SIMULATION!$D$3*SIMULATION!$D$17/$H20727/(SIMULATION!$D$17-$I20727)*(((EXP(-$I20727*$J20732))/(1-EXP(-SIMULATION!$D$4*$I20727)))-(EXP(-SIMULATION!$D$17*$J20732)/(1-EXP(-SIMULATION!$D$4*SIMULATION!$D$17))))</f>
        <v>3.0377766832329303</v>
      </c>
      <c r="L20732">
        <v>-0.15121095135267559</v>
      </c>
      <c r="M20732">
        <f t="shared" ca="1" si="323"/>
        <v>2.5784315809643035</v>
      </c>
    </row>
    <row r="20733" spans="1:13" x14ac:dyDescent="0.25">
      <c r="A20733" s="9"/>
      <c r="H20733" s="9"/>
      <c r="J20733">
        <v>6</v>
      </c>
      <c r="K20733">
        <f ca="1">SIMULATION!$D$3*SIMULATION!$D$17/$H20727/(SIMULATION!$D$17-$I20727)*(((EXP(-$I20727*$J20733))/(1-EXP(-SIMULATION!$D$4*$I20727)))-(EXP(-SIMULATION!$D$17*$J20733)/(1-EXP(-SIMULATION!$D$4*SIMULATION!$D$17))))</f>
        <v>2.9490919641523758</v>
      </c>
      <c r="L20733">
        <v>-0.11393135610611092</v>
      </c>
      <c r="M20733">
        <f t="shared" ca="1" si="323"/>
        <v>2.6130979173948612</v>
      </c>
    </row>
    <row r="20734" spans="1:13" x14ac:dyDescent="0.25">
      <c r="A20734" s="9"/>
      <c r="H20734" s="9"/>
      <c r="J20734">
        <v>7</v>
      </c>
      <c r="K20734">
        <f ca="1">SIMULATION!$D$3*SIMULATION!$D$17/$H20727/(SIMULATION!$D$17-$I20727)*(((EXP(-$I20727*$J20734))/(1-EXP(-SIMULATION!$D$4*$I20727)))-(EXP(-SIMULATION!$D$17*$J20734)/(1-EXP(-SIMULATION!$D$4*SIMULATION!$D$17))))</f>
        <v>2.8193752421248663</v>
      </c>
      <c r="L20734">
        <v>-0.1114818633886409</v>
      </c>
      <c r="M20734">
        <f t="shared" ca="1" si="323"/>
        <v>2.5050660365409856</v>
      </c>
    </row>
    <row r="20735" spans="1:13" x14ac:dyDescent="0.25">
      <c r="A20735" s="9"/>
      <c r="H20735" s="9"/>
      <c r="J20735">
        <v>8</v>
      </c>
      <c r="K20735">
        <f ca="1">SIMULATION!$D$3*SIMULATION!$D$17/$H20727/(SIMULATION!$D$17-$I20727)*(((EXP(-$I20727*$J20735))/(1-EXP(-SIMULATION!$D$4*$I20727)))-(EXP(-SIMULATION!$D$17*$J20735)/(1-EXP(-SIMULATION!$D$4*SIMULATION!$D$17))))</f>
        <v>2.6686637215276505</v>
      </c>
      <c r="L20735">
        <v>0.26119897229118072</v>
      </c>
      <c r="M20735">
        <f t="shared" ca="1" si="323"/>
        <v>3.3657159429814305</v>
      </c>
    </row>
    <row r="20736" spans="1:13" x14ac:dyDescent="0.25">
      <c r="A20736" s="9"/>
      <c r="H20736" s="9"/>
      <c r="J20736">
        <v>9</v>
      </c>
      <c r="K20736">
        <f ca="1">SIMULATION!$D$3*SIMULATION!$D$17/$H20727/(SIMULATION!$D$17-$I20727)*(((EXP(-$I20727*$J20736))/(1-EXP(-SIMULATION!$D$4*$I20727)))-(EXP(-SIMULATION!$D$17*$J20736)/(1-EXP(-SIMULATION!$D$4*SIMULATION!$D$17))))</f>
        <v>2.5094124017948967</v>
      </c>
      <c r="L20736">
        <v>-0.39968145550658002</v>
      </c>
      <c r="M20736">
        <f t="shared" ca="1" si="323"/>
        <v>1.5064468005792497</v>
      </c>
    </row>
    <row r="20737" spans="1:13" x14ac:dyDescent="0.25">
      <c r="A20737" s="9"/>
      <c r="H20737" s="9"/>
      <c r="J20737">
        <v>10</v>
      </c>
      <c r="K20737">
        <f ca="1">SIMULATION!$D$3*SIMULATION!$D$17/$H20727/(SIMULATION!$D$17-$I20727)*(((EXP(-$I20727*$J20737))/(1-EXP(-SIMULATION!$D$4*$I20727)))-(EXP(-SIMULATION!$D$17*$J20737)/(1-EXP(-SIMULATION!$D$4*SIMULATION!$D$17))))</f>
        <v>2.3492454385735244</v>
      </c>
      <c r="L20737">
        <v>0.12198551776695006</v>
      </c>
      <c r="M20737">
        <f t="shared" ca="1" si="323"/>
        <v>2.6358193597595614</v>
      </c>
    </row>
    <row r="20738" spans="1:13" x14ac:dyDescent="0.25">
      <c r="A20738" s="9"/>
      <c r="H20738" s="9"/>
      <c r="J20738">
        <v>11</v>
      </c>
      <c r="K20738">
        <f ca="1">SIMULATION!$D$3*SIMULATION!$D$17/$H20727/(SIMULATION!$D$17-$I20727)*(((EXP(-$I20727*$J20738))/(1-EXP(-SIMULATION!$D$4*$I20727)))-(EXP(-SIMULATION!$D$17*$J20738)/(1-EXP(-SIMULATION!$D$4*SIMULATION!$D$17))))</f>
        <v>2.1927172456100532</v>
      </c>
      <c r="L20738">
        <v>4.7040646776853608E-2</v>
      </c>
      <c r="M20738">
        <f t="shared" ca="1" si="323"/>
        <v>2.2958640830423112</v>
      </c>
    </row>
    <row r="20739" spans="1:13" x14ac:dyDescent="0.25">
      <c r="A20739" s="9"/>
      <c r="H20739" s="9"/>
      <c r="J20739">
        <v>12</v>
      </c>
      <c r="K20739">
        <f ca="1">SIMULATION!$D$3*SIMULATION!$D$17/$H20727/(SIMULATION!$D$17-$I20727)*(((EXP(-$I20727*$J20739))/(1-EXP(-SIMULATION!$D$4*$I20727)))-(EXP(-SIMULATION!$D$17*$J20739)/(1-EXP(-SIMULATION!$D$4*SIMULATION!$D$17))))</f>
        <v>2.0424391625785403</v>
      </c>
      <c r="L20739">
        <v>0.18308432180592746</v>
      </c>
      <c r="M20739">
        <f t="shared" ref="M20739:M20802" ca="1" si="324">$K20739*(1+$L20739)</f>
        <v>2.4163777514890987</v>
      </c>
    </row>
    <row r="20740" spans="1:13" x14ac:dyDescent="0.25">
      <c r="A20740" s="9"/>
      <c r="H20740" s="9"/>
      <c r="J20740">
        <v>13</v>
      </c>
      <c r="K20740">
        <f ca="1">SIMULATION!$D$3*SIMULATION!$D$17/$H20727/(SIMULATION!$D$17-$I20727)*(((EXP(-$I20727*$J20740))/(1-EXP(-SIMULATION!$D$4*$I20727)))-(EXP(-SIMULATION!$D$17*$J20740)/(1-EXP(-SIMULATION!$D$4*SIMULATION!$D$17))))</f>
        <v>1.8997996995124111</v>
      </c>
      <c r="L20740">
        <v>0.22152016242214806</v>
      </c>
      <c r="M20740">
        <f t="shared" ca="1" si="324"/>
        <v>2.3206436375179487</v>
      </c>
    </row>
    <row r="20741" spans="1:13" x14ac:dyDescent="0.25">
      <c r="A20741" s="9"/>
      <c r="H20741" s="9"/>
      <c r="J20741">
        <v>14</v>
      </c>
      <c r="K20741">
        <f ca="1">SIMULATION!$D$3*SIMULATION!$D$17/$H20727/(SIMULATION!$D$17-$I20727)*(((EXP(-$I20727*$J20741))/(1-EXP(-SIMULATION!$D$4*$I20727)))-(EXP(-SIMULATION!$D$17*$J20741)/(1-EXP(-SIMULATION!$D$4*SIMULATION!$D$17))))</f>
        <v>1.7654244626213322</v>
      </c>
      <c r="L20741">
        <v>-9.8234807188047668E-2</v>
      </c>
      <c r="M20741">
        <f t="shared" ca="1" si="324"/>
        <v>1.5919983309306629</v>
      </c>
    </row>
    <row r="20742" spans="1:13" x14ac:dyDescent="0.25">
      <c r="A20742" s="9"/>
      <c r="H20742" s="9"/>
      <c r="J20742">
        <v>15</v>
      </c>
      <c r="K20742">
        <f ca="1">SIMULATION!$D$3*SIMULATION!$D$17/$H20727/(SIMULATION!$D$17-$I20727)*(((EXP(-$I20727*$J20742))/(1-EXP(-SIMULATION!$D$4*$I20727)))-(EXP(-SIMULATION!$D$17*$J20742)/(1-EXP(-SIMULATION!$D$4*SIMULATION!$D$17))))</f>
        <v>1.6394693797231217</v>
      </c>
      <c r="L20742">
        <v>-0.19718907652299433</v>
      </c>
      <c r="M20742">
        <f t="shared" ca="1" si="324"/>
        <v>1.3161839267477931</v>
      </c>
    </row>
    <row r="20743" spans="1:13" x14ac:dyDescent="0.25">
      <c r="A20743" s="9"/>
      <c r="H20743" s="9"/>
      <c r="J20743">
        <v>16</v>
      </c>
      <c r="K20743">
        <f ca="1">SIMULATION!$D$3*SIMULATION!$D$17/$H20727/(SIMULATION!$D$17-$I20727)*(((EXP(-$I20727*$J20743))/(1-EXP(-SIMULATION!$D$4*$I20727)))-(EXP(-SIMULATION!$D$17*$J20743)/(1-EXP(-SIMULATION!$D$4*SIMULATION!$D$17))))</f>
        <v>1.5218072095378663</v>
      </c>
      <c r="L20743">
        <v>0.20649836251599715</v>
      </c>
      <c r="M20743">
        <f t="shared" ca="1" si="324"/>
        <v>1.8360579063724745</v>
      </c>
    </row>
    <row r="20744" spans="1:13" x14ac:dyDescent="0.25">
      <c r="A20744" s="9"/>
      <c r="H20744" s="9"/>
      <c r="J20744">
        <v>17</v>
      </c>
      <c r="K20744">
        <f ca="1">SIMULATION!$D$3*SIMULATION!$D$17/$H20727/(SIMULATION!$D$17-$I20727)*(((EXP(-$I20727*$J20744))/(1-EXP(-SIMULATION!$D$4*$I20727)))-(EXP(-SIMULATION!$D$17*$J20744)/(1-EXP(-SIMULATION!$D$4*SIMULATION!$D$17))))</f>
        <v>1.4121457662431187</v>
      </c>
      <c r="L20744">
        <v>0.29375987896299582</v>
      </c>
      <c r="M20744">
        <f t="shared" ca="1" si="324"/>
        <v>1.8269775356128042</v>
      </c>
    </row>
    <row r="20745" spans="1:13" x14ac:dyDescent="0.25">
      <c r="A20745" s="9"/>
      <c r="H20745" s="9"/>
      <c r="J20745">
        <v>18</v>
      </c>
      <c r="K20745">
        <f ca="1">SIMULATION!$D$3*SIMULATION!$D$17/$H20727/(SIMULATION!$D$17-$I20727)*(((EXP(-$I20727*$J20745))/(1-EXP(-SIMULATION!$D$4*$I20727)))-(EXP(-SIMULATION!$D$17*$J20745)/(1-EXP(-SIMULATION!$D$4*SIMULATION!$D$17))))</f>
        <v>1.3101024796796117</v>
      </c>
      <c r="L20745">
        <v>0.51022684549834563</v>
      </c>
      <c r="M20745">
        <f t="shared" ca="1" si="324"/>
        <v>1.9785519351661005</v>
      </c>
    </row>
    <row r="20746" spans="1:13" x14ac:dyDescent="0.25">
      <c r="A20746" s="9"/>
      <c r="H20746" s="9"/>
      <c r="J20746">
        <v>19</v>
      </c>
      <c r="K20746">
        <f ca="1">SIMULATION!$D$3*SIMULATION!$D$17/$H20727/(SIMULATION!$D$17-$I20727)*(((EXP(-$I20727*$J20746))/(1-EXP(-SIMULATION!$D$4*$I20727)))-(EXP(-SIMULATION!$D$17*$J20746)/(1-EXP(-SIMULATION!$D$4*SIMULATION!$D$17))))</f>
        <v>1.2152510617036996</v>
      </c>
      <c r="L20746">
        <v>-0.19819513588857024</v>
      </c>
      <c r="M20746">
        <f t="shared" ca="1" si="324"/>
        <v>0.97439421239060553</v>
      </c>
    </row>
    <row r="20747" spans="1:13" x14ac:dyDescent="0.25">
      <c r="A20747" s="9"/>
      <c r="H20747" s="9"/>
      <c r="J20747">
        <v>20</v>
      </c>
      <c r="K20747">
        <f ca="1">SIMULATION!$D$3*SIMULATION!$D$17/$H20727/(SIMULATION!$D$17-$I20727)*(((EXP(-$I20727*$J20747))/(1-EXP(-SIMULATION!$D$4*$I20727)))-(EXP(-SIMULATION!$D$17*$J20747)/(1-EXP(-SIMULATION!$D$4*SIMULATION!$D$17))))</f>
        <v>1.1271503784541665</v>
      </c>
      <c r="L20747">
        <v>4.5025333260627555E-2</v>
      </c>
      <c r="M20747">
        <f t="shared" ca="1" si="324"/>
        <v>1.1779006998789079</v>
      </c>
    </row>
    <row r="20748" spans="1:13" x14ac:dyDescent="0.25">
      <c r="A20748" s="9"/>
      <c r="H20748" s="9"/>
      <c r="J20748">
        <v>21</v>
      </c>
      <c r="K20748">
        <f ca="1">SIMULATION!$D$3*SIMULATION!$D$17/$H20727/(SIMULATION!$D$17-$I20727)*(((EXP(-$I20727*$J20748))/(1-EXP(-SIMULATION!$D$4*$I20727)))-(EXP(-SIMULATION!$D$17*$J20748)/(1-EXP(-SIMULATION!$D$4*SIMULATION!$D$17))))</f>
        <v>1.0453619948221411</v>
      </c>
      <c r="L20748">
        <v>-9.3863749473558078E-2</v>
      </c>
      <c r="M20748">
        <f t="shared" ca="1" si="324"/>
        <v>0.94724039843097663</v>
      </c>
    </row>
    <row r="20749" spans="1:13" x14ac:dyDescent="0.25">
      <c r="A20749" s="9"/>
      <c r="H20749" s="9"/>
      <c r="J20749">
        <v>22</v>
      </c>
      <c r="K20749">
        <f ca="1">SIMULATION!$D$3*SIMULATION!$D$17/$H20727/(SIMULATION!$D$17-$I20727)*(((EXP(-$I20727*$J20749))/(1-EXP(-SIMULATION!$D$4*$I20727)))-(EXP(-SIMULATION!$D$17*$J20749)/(1-EXP(-SIMULATION!$D$4*SIMULATION!$D$17))))</f>
        <v>0.96946052941947747</v>
      </c>
      <c r="L20749">
        <v>-0.50555405832806877</v>
      </c>
      <c r="M20749">
        <f t="shared" ca="1" si="324"/>
        <v>0.47934582438258255</v>
      </c>
    </row>
    <row r="20750" spans="1:13" x14ac:dyDescent="0.25">
      <c r="A20750" s="9"/>
      <c r="H20750" s="9"/>
      <c r="J20750">
        <v>23</v>
      </c>
      <c r="K20750">
        <f ca="1">SIMULATION!$D$3*SIMULATION!$D$17/$H20727/(SIMULATION!$D$17-$I20727)*(((EXP(-$I20727*$J20750))/(1-EXP(-SIMULATION!$D$4*$I20727)))-(EXP(-SIMULATION!$D$17*$J20750)/(1-EXP(-SIMULATION!$D$4*SIMULATION!$D$17))))</f>
        <v>0.89903946690324321</v>
      </c>
      <c r="L20750">
        <v>3.544764564744366E-3</v>
      </c>
      <c r="M20750">
        <f t="shared" ca="1" si="324"/>
        <v>0.90222635014782848</v>
      </c>
    </row>
    <row r="20751" spans="1:13" x14ac:dyDescent="0.25">
      <c r="A20751" s="9"/>
      <c r="H20751" s="9"/>
      <c r="J20751">
        <v>24</v>
      </c>
      <c r="K20751">
        <f ca="1">SIMULATION!$D$3*SIMULATION!$D$17/$H20727/(SIMULATION!$D$17-$I20727)*(((EXP(-$I20727*$J20751))/(1-EXP(-SIMULATION!$D$4*$I20727)))-(EXP(-SIMULATION!$D$17*$J20751)/(1-EXP(-SIMULATION!$D$4*SIMULATION!$D$17))))</f>
        <v>0.83371411913253091</v>
      </c>
      <c r="L20751">
        <v>7.8555999750750852E-2</v>
      </c>
      <c r="M20751">
        <f t="shared" ca="1" si="324"/>
        <v>0.89920736526730338</v>
      </c>
    </row>
    <row r="20752" spans="1:13" x14ac:dyDescent="0.25">
      <c r="A20752" s="9">
        <v>831</v>
      </c>
      <c r="B20752" s="2">
        <f ca="1">NORMINV(RAND(),SIMULATION!D7,SIMULATION!D8)</f>
        <v>59.052746643230947</v>
      </c>
      <c r="C20752" s="2">
        <v>2</v>
      </c>
      <c r="D20752" s="2">
        <f ca="1">SIMULATION!$D$11*(1+(SIMULATION!$D$12*LN(1+$C20752)))*(1+(SIMULATION!$D$13*(($B20752/63.5)-1)))</f>
        <v>9.9078005220585315</v>
      </c>
      <c r="E20752" s="2">
        <v>0.40768742705613081</v>
      </c>
      <c r="F20752" s="2">
        <f ca="1">D20752*(1+E20752)</f>
        <v>13.947086224681964</v>
      </c>
      <c r="G20752" s="2">
        <v>-0.83729486156815802</v>
      </c>
      <c r="H20752" s="9">
        <f>SIMULATION!$D$15*EXP($G$20752)</f>
        <v>95.560844291321303</v>
      </c>
      <c r="I20752" s="2">
        <f ca="1">$F20752/$H20752</f>
        <v>0.14594980117760029</v>
      </c>
      <c r="J20752">
        <v>0</v>
      </c>
      <c r="K20752">
        <f ca="1">SIMULATION!$D$3*SIMULATION!$D$17/$H20752/(SIMULATION!$D$17-$I20752)*(((EXP(-$I20752*$J20752))/(1-EXP(-SIMULATION!$D$4*$I20752)))-(EXP(-SIMULATION!$D$17*$J20752)/(1-EXP(-SIMULATION!$D$4*SIMULATION!$D$17))))</f>
        <v>0.26571192117259934</v>
      </c>
      <c r="L20752">
        <v>0.37037561222942694</v>
      </c>
      <c r="M20752">
        <f t="shared" ca="1" si="324"/>
        <v>0.364125136653558</v>
      </c>
    </row>
    <row r="20753" spans="1:13" x14ac:dyDescent="0.25">
      <c r="A20753" s="9"/>
      <c r="H20753" s="9"/>
      <c r="J20753">
        <v>1</v>
      </c>
      <c r="K20753">
        <f ca="1">SIMULATION!$D$3*SIMULATION!$D$17/$H20752/(SIMULATION!$D$17-$I20752)*(((EXP(-$I20752*$J20753))/(1-EXP(-SIMULATION!$D$4*$I20752)))-(EXP(-SIMULATION!$D$17*$J20753)/(1-EXP(-SIMULATION!$D$4*SIMULATION!$D$17))))</f>
        <v>2.1427682854757677</v>
      </c>
      <c r="L20753">
        <v>6.5780340999854012E-2</v>
      </c>
      <c r="M20753">
        <f t="shared" ca="1" si="324"/>
        <v>2.2837203139780362</v>
      </c>
    </row>
    <row r="20754" spans="1:13" x14ac:dyDescent="0.25">
      <c r="A20754" s="9"/>
      <c r="H20754" s="9"/>
      <c r="J20754">
        <v>2</v>
      </c>
      <c r="K20754">
        <f ca="1">SIMULATION!$D$3*SIMULATION!$D$17/$H20752/(SIMULATION!$D$17-$I20752)*(((EXP(-$I20752*$J20754))/(1-EXP(-SIMULATION!$D$4*$I20752)))-(EXP(-SIMULATION!$D$17*$J20754)/(1-EXP(-SIMULATION!$D$4*SIMULATION!$D$17))))</f>
        <v>3.0777690735681391</v>
      </c>
      <c r="L20754">
        <v>-4.0997027583140003E-3</v>
      </c>
      <c r="M20754">
        <f t="shared" ca="1" si="324"/>
        <v>3.0651511352077785</v>
      </c>
    </row>
    <row r="20755" spans="1:13" x14ac:dyDescent="0.25">
      <c r="A20755" s="9"/>
      <c r="H20755" s="9"/>
      <c r="J20755">
        <v>3</v>
      </c>
      <c r="K20755">
        <f ca="1">SIMULATION!$D$3*SIMULATION!$D$17/$H20752/(SIMULATION!$D$17-$I20752)*(((EXP(-$I20752*$J20755))/(1-EXP(-SIMULATION!$D$4*$I20752)))-(EXP(-SIMULATION!$D$17*$J20755)/(1-EXP(-SIMULATION!$D$4*SIMULATION!$D$17))))</f>
        <v>3.4454532158761348</v>
      </c>
      <c r="L20755">
        <v>0.3224731480261831</v>
      </c>
      <c r="M20755">
        <f t="shared" ca="1" si="324"/>
        <v>4.5565193607766483</v>
      </c>
    </row>
    <row r="20756" spans="1:13" x14ac:dyDescent="0.25">
      <c r="A20756" s="9"/>
      <c r="H20756" s="9"/>
      <c r="J20756">
        <v>4</v>
      </c>
      <c r="K20756">
        <f ca="1">SIMULATION!$D$3*SIMULATION!$D$17/$H20752/(SIMULATION!$D$17-$I20752)*(((EXP(-$I20752*$J20756))/(1-EXP(-SIMULATION!$D$4*$I20752)))-(EXP(-SIMULATION!$D$17*$J20756)/(1-EXP(-SIMULATION!$D$4*SIMULATION!$D$17))))</f>
        <v>3.4810227713007862</v>
      </c>
      <c r="L20756">
        <v>0.11296742442564038</v>
      </c>
      <c r="M20756">
        <f t="shared" ca="1" si="324"/>
        <v>3.8742649481416414</v>
      </c>
    </row>
    <row r="20757" spans="1:13" x14ac:dyDescent="0.25">
      <c r="A20757" s="9"/>
      <c r="H20757" s="9"/>
      <c r="J20757">
        <v>5</v>
      </c>
      <c r="K20757">
        <f ca="1">SIMULATION!$D$3*SIMULATION!$D$17/$H20752/(SIMULATION!$D$17-$I20752)*(((EXP(-$I20752*$J20757))/(1-EXP(-SIMULATION!$D$4*$I20752)))-(EXP(-SIMULATION!$D$17*$J20757)/(1-EXP(-SIMULATION!$D$4*SIMULATION!$D$17))))</f>
        <v>3.3309319960696464</v>
      </c>
      <c r="L20757">
        <v>0.45730683418579815</v>
      </c>
      <c r="M20757">
        <f t="shared" ca="1" si="324"/>
        <v>4.8541899620804383</v>
      </c>
    </row>
    <row r="20758" spans="1:13" x14ac:dyDescent="0.25">
      <c r="A20758" s="9"/>
      <c r="H20758" s="9"/>
      <c r="J20758">
        <v>6</v>
      </c>
      <c r="K20758">
        <f ca="1">SIMULATION!$D$3*SIMULATION!$D$17/$H20752/(SIMULATION!$D$17-$I20752)*(((EXP(-$I20752*$J20758))/(1-EXP(-SIMULATION!$D$4*$I20752)))-(EXP(-SIMULATION!$D$17*$J20758)/(1-EXP(-SIMULATION!$D$4*SIMULATION!$D$17))))</f>
        <v>3.0853431164715039</v>
      </c>
      <c r="L20758">
        <v>0.30297455413373137</v>
      </c>
      <c r="M20758">
        <f t="shared" ca="1" si="324"/>
        <v>4.0201235715340351</v>
      </c>
    </row>
    <row r="20759" spans="1:13" x14ac:dyDescent="0.25">
      <c r="A20759" s="9"/>
      <c r="H20759" s="9"/>
      <c r="J20759">
        <v>7</v>
      </c>
      <c r="K20759">
        <f ca="1">SIMULATION!$D$3*SIMULATION!$D$17/$H20752/(SIMULATION!$D$17-$I20752)*(((EXP(-$I20752*$J20759))/(1-EXP(-SIMULATION!$D$4*$I20752)))-(EXP(-SIMULATION!$D$17*$J20759)/(1-EXP(-SIMULATION!$D$4*SIMULATION!$D$17))))</f>
        <v>2.798846051055444</v>
      </c>
      <c r="L20759">
        <v>0.13946532498802264</v>
      </c>
      <c r="M20759">
        <f t="shared" ca="1" si="324"/>
        <v>3.1891880251573355</v>
      </c>
    </row>
    <row r="20760" spans="1:13" x14ac:dyDescent="0.25">
      <c r="A20760" s="9"/>
      <c r="H20760" s="9"/>
      <c r="J20760">
        <v>8</v>
      </c>
      <c r="K20760">
        <f ca="1">SIMULATION!$D$3*SIMULATION!$D$17/$H20752/(SIMULATION!$D$17-$I20752)*(((EXP(-$I20752*$J20760))/(1-EXP(-SIMULATION!$D$4*$I20752)))-(EXP(-SIMULATION!$D$17*$J20760)/(1-EXP(-SIMULATION!$D$4*SIMULATION!$D$17))))</f>
        <v>2.5036680774934923</v>
      </c>
      <c r="L20760">
        <v>0.13682993609767904</v>
      </c>
      <c r="M20760">
        <f t="shared" ca="1" si="324"/>
        <v>2.8462448205467257</v>
      </c>
    </row>
    <row r="20761" spans="1:13" x14ac:dyDescent="0.25">
      <c r="A20761" s="9"/>
      <c r="H20761" s="9"/>
      <c r="J20761">
        <v>9</v>
      </c>
      <c r="K20761">
        <f ca="1">SIMULATION!$D$3*SIMULATION!$D$17/$H20752/(SIMULATION!$D$17-$I20752)*(((EXP(-$I20752*$J20761))/(1-EXP(-SIMULATION!$D$4*$I20752)))-(EXP(-SIMULATION!$D$17*$J20761)/(1-EXP(-SIMULATION!$D$4*SIMULATION!$D$17))))</f>
        <v>2.2180801126284355</v>
      </c>
      <c r="L20761">
        <v>0.13153236451793512</v>
      </c>
      <c r="M20761">
        <f t="shared" ca="1" si="324"/>
        <v>2.5098294345326617</v>
      </c>
    </row>
    <row r="20762" spans="1:13" x14ac:dyDescent="0.25">
      <c r="A20762" s="9"/>
      <c r="H20762" s="9"/>
      <c r="J20762">
        <v>10</v>
      </c>
      <c r="K20762">
        <f ca="1">SIMULATION!$D$3*SIMULATION!$D$17/$H20752/(SIMULATION!$D$17-$I20752)*(((EXP(-$I20752*$J20762))/(1-EXP(-SIMULATION!$D$4*$I20752)))-(EXP(-SIMULATION!$D$17*$J20762)/(1-EXP(-SIMULATION!$D$4*SIMULATION!$D$17))))</f>
        <v>1.9517328499619788</v>
      </c>
      <c r="L20762">
        <v>-4.013669031304052E-2</v>
      </c>
      <c r="M20762">
        <f t="shared" ca="1" si="324"/>
        <v>1.8733967529892668</v>
      </c>
    </row>
    <row r="20763" spans="1:13" x14ac:dyDescent="0.25">
      <c r="A20763" s="9"/>
      <c r="H20763" s="9"/>
      <c r="J20763">
        <v>11</v>
      </c>
      <c r="K20763">
        <f ca="1">SIMULATION!$D$3*SIMULATION!$D$17/$H20752/(SIMULATION!$D$17-$I20752)*(((EXP(-$I20752*$J20763))/(1-EXP(-SIMULATION!$D$4*$I20752)))-(EXP(-SIMULATION!$D$17*$J20763)/(1-EXP(-SIMULATION!$D$4*SIMULATION!$D$17))))</f>
        <v>1.7090323753164691</v>
      </c>
      <c r="L20763">
        <v>0.33646353643750132</v>
      </c>
      <c r="M20763">
        <f t="shared" ca="1" si="324"/>
        <v>2.2840594522016313</v>
      </c>
    </row>
    <row r="20764" spans="1:13" x14ac:dyDescent="0.25">
      <c r="A20764" s="9"/>
      <c r="H20764" s="9"/>
      <c r="J20764">
        <v>12</v>
      </c>
      <c r="K20764">
        <f ca="1">SIMULATION!$D$3*SIMULATION!$D$17/$H20752/(SIMULATION!$D$17-$I20752)*(((EXP(-$I20752*$J20764))/(1-EXP(-SIMULATION!$D$4*$I20752)))-(EXP(-SIMULATION!$D$17*$J20764)/(1-EXP(-SIMULATION!$D$4*SIMULATION!$D$17))))</f>
        <v>1.491265395553</v>
      </c>
      <c r="L20764">
        <v>4.6734973852638785E-2</v>
      </c>
      <c r="M20764">
        <f t="shared" ca="1" si="324"/>
        <v>1.5609596448215144</v>
      </c>
    </row>
    <row r="20765" spans="1:13" x14ac:dyDescent="0.25">
      <c r="A20765" s="9"/>
      <c r="H20765" s="9"/>
      <c r="J20765">
        <v>13</v>
      </c>
      <c r="K20765">
        <f ca="1">SIMULATION!$D$3*SIMULATION!$D$17/$H20752/(SIMULATION!$D$17-$I20752)*(((EXP(-$I20752*$J20765))/(1-EXP(-SIMULATION!$D$4*$I20752)))-(EXP(-SIMULATION!$D$17*$J20765)/(1-EXP(-SIMULATION!$D$4*SIMULATION!$D$17))))</f>
        <v>1.2979283422441739</v>
      </c>
      <c r="L20765">
        <v>0.37420813474322923</v>
      </c>
      <c r="M20765">
        <f t="shared" ca="1" si="324"/>
        <v>1.783623686225738</v>
      </c>
    </row>
    <row r="20766" spans="1:13" x14ac:dyDescent="0.25">
      <c r="A20766" s="9"/>
      <c r="H20766" s="9"/>
      <c r="J20766">
        <v>14</v>
      </c>
      <c r="K20766">
        <f ca="1">SIMULATION!$D$3*SIMULATION!$D$17/$H20752/(SIMULATION!$D$17-$I20752)*(((EXP(-$I20752*$J20766))/(1-EXP(-SIMULATION!$D$4*$I20752)))-(EXP(-SIMULATION!$D$17*$J20766)/(1-EXP(-SIMULATION!$D$4*SIMULATION!$D$17))))</f>
        <v>1.1275507525461548</v>
      </c>
      <c r="L20766">
        <v>-5.4003809365447603E-2</v>
      </c>
      <c r="M20766">
        <f t="shared" ca="1" si="324"/>
        <v>1.0666587166557853</v>
      </c>
    </row>
    <row r="20767" spans="1:13" x14ac:dyDescent="0.25">
      <c r="A20767" s="9"/>
      <c r="H20767" s="9"/>
      <c r="J20767">
        <v>15</v>
      </c>
      <c r="K20767">
        <f ca="1">SIMULATION!$D$3*SIMULATION!$D$17/$H20752/(SIMULATION!$D$17-$I20752)*(((EXP(-$I20752*$J20767))/(1-EXP(-SIMULATION!$D$4*$I20752)))-(EXP(-SIMULATION!$D$17*$J20767)/(1-EXP(-SIMULATION!$D$4*SIMULATION!$D$17))))</f>
        <v>0.9781984193037967</v>
      </c>
      <c r="L20767">
        <v>-0.23819575574138108</v>
      </c>
      <c r="M20767">
        <f t="shared" ca="1" si="324"/>
        <v>0.74519570755270448</v>
      </c>
    </row>
    <row r="20768" spans="1:13" x14ac:dyDescent="0.25">
      <c r="A20768" s="9"/>
      <c r="H20768" s="9"/>
      <c r="J20768">
        <v>16</v>
      </c>
      <c r="K20768">
        <f ca="1">SIMULATION!$D$3*SIMULATION!$D$17/$H20752/(SIMULATION!$D$17-$I20752)*(((EXP(-$I20752*$J20768))/(1-EXP(-SIMULATION!$D$4*$I20752)))-(EXP(-SIMULATION!$D$17*$J20768)/(1-EXP(-SIMULATION!$D$4*SIMULATION!$D$17))))</f>
        <v>0.84777465554045439</v>
      </c>
      <c r="L20768">
        <v>-0.26608053310014318</v>
      </c>
      <c r="M20768">
        <f t="shared" ca="1" si="324"/>
        <v>0.62219832324545998</v>
      </c>
    </row>
    <row r="20769" spans="1:13" x14ac:dyDescent="0.25">
      <c r="A20769" s="9"/>
      <c r="H20769" s="9"/>
      <c r="J20769">
        <v>17</v>
      </c>
      <c r="K20769">
        <f ca="1">SIMULATION!$D$3*SIMULATION!$D$17/$H20752/(SIMULATION!$D$17-$I20752)*(((EXP(-$I20752*$J20769))/(1-EXP(-SIMULATION!$D$4*$I20752)))-(EXP(-SIMULATION!$D$17*$J20769)/(1-EXP(-SIMULATION!$D$4*SIMULATION!$D$17))))</f>
        <v>0.7341950601067404</v>
      </c>
      <c r="L20769">
        <v>0.25401063814302305</v>
      </c>
      <c r="M20769">
        <f t="shared" ca="1" si="324"/>
        <v>0.92068841584590866</v>
      </c>
    </row>
    <row r="20770" spans="1:13" x14ac:dyDescent="0.25">
      <c r="A20770" s="9"/>
      <c r="H20770" s="9"/>
      <c r="J20770">
        <v>18</v>
      </c>
      <c r="K20770">
        <f ca="1">SIMULATION!$D$3*SIMULATION!$D$17/$H20752/(SIMULATION!$D$17-$I20752)*(((EXP(-$I20752*$J20770))/(1-EXP(-SIMULATION!$D$4*$I20752)))-(EXP(-SIMULATION!$D$17*$J20770)/(1-EXP(-SIMULATION!$D$4*SIMULATION!$D$17))))</f>
        <v>0.63548370382800823</v>
      </c>
      <c r="L20770">
        <v>0.25308039615109157</v>
      </c>
      <c r="M20770">
        <f t="shared" ca="1" si="324"/>
        <v>0.79631217134036358</v>
      </c>
    </row>
    <row r="20771" spans="1:13" x14ac:dyDescent="0.25">
      <c r="A20771" s="9"/>
      <c r="H20771" s="9"/>
      <c r="J20771">
        <v>19</v>
      </c>
      <c r="K20771">
        <f ca="1">SIMULATION!$D$3*SIMULATION!$D$17/$H20752/(SIMULATION!$D$17-$I20752)*(((EXP(-$I20752*$J20771))/(1-EXP(-SIMULATION!$D$4*$I20752)))-(EXP(-SIMULATION!$D$17*$J20771)/(1-EXP(-SIMULATION!$D$4*SIMULATION!$D$17))))</f>
        <v>0.54982110669860929</v>
      </c>
      <c r="L20771">
        <v>0.31361166802755674</v>
      </c>
      <c r="M20771">
        <f t="shared" ca="1" si="324"/>
        <v>0.72225142108711737</v>
      </c>
    </row>
    <row r="20772" spans="1:13" x14ac:dyDescent="0.25">
      <c r="A20772" s="9"/>
      <c r="H20772" s="9"/>
      <c r="J20772">
        <v>20</v>
      </c>
      <c r="K20772">
        <f ca="1">SIMULATION!$D$3*SIMULATION!$D$17/$H20752/(SIMULATION!$D$17-$I20752)*(((EXP(-$I20752*$J20772))/(1-EXP(-SIMULATION!$D$4*$I20752)))-(EXP(-SIMULATION!$D$17*$J20772)/(1-EXP(-SIMULATION!$D$4*SIMULATION!$D$17))))</f>
        <v>0.47556317678801546</v>
      </c>
      <c r="L20772">
        <v>0.19281890738518181</v>
      </c>
      <c r="M20772">
        <f t="shared" ca="1" si="324"/>
        <v>0.56726074892890666</v>
      </c>
    </row>
    <row r="20773" spans="1:13" x14ac:dyDescent="0.25">
      <c r="A20773" s="9"/>
      <c r="H20773" s="9"/>
      <c r="J20773">
        <v>21</v>
      </c>
      <c r="K20773">
        <f ca="1">SIMULATION!$D$3*SIMULATION!$D$17/$H20752/(SIMULATION!$D$17-$I20752)*(((EXP(-$I20752*$J20773))/(1-EXP(-SIMULATION!$D$4*$I20752)))-(EXP(-SIMULATION!$D$17*$J20773)/(1-EXP(-SIMULATION!$D$4*SIMULATION!$D$17))))</f>
        <v>0.41124314395504258</v>
      </c>
      <c r="L20773">
        <v>-5.7343592898152912E-2</v>
      </c>
      <c r="M20773">
        <f t="shared" ca="1" si="324"/>
        <v>0.38766098452592812</v>
      </c>
    </row>
    <row r="20774" spans="1:13" x14ac:dyDescent="0.25">
      <c r="A20774" s="9"/>
      <c r="H20774" s="9"/>
      <c r="J20774">
        <v>22</v>
      </c>
      <c r="K20774">
        <f ca="1">SIMULATION!$D$3*SIMULATION!$D$17/$H20752/(SIMULATION!$D$17-$I20752)*(((EXP(-$I20752*$J20774))/(1-EXP(-SIMULATION!$D$4*$I20752)))-(EXP(-SIMULATION!$D$17*$J20774)/(1-EXP(-SIMULATION!$D$4*SIMULATION!$D$17))))</f>
        <v>0.35556398175100129</v>
      </c>
      <c r="L20774">
        <v>-0.25442302680541301</v>
      </c>
      <c r="M20774">
        <f t="shared" ca="1" si="324"/>
        <v>0.26510031729092687</v>
      </c>
    </row>
    <row r="20775" spans="1:13" x14ac:dyDescent="0.25">
      <c r="A20775" s="9"/>
      <c r="H20775" s="9"/>
      <c r="J20775">
        <v>23</v>
      </c>
      <c r="K20775">
        <f ca="1">SIMULATION!$D$3*SIMULATION!$D$17/$H20752/(SIMULATION!$D$17-$I20752)*(((EXP(-$I20752*$J20775))/(1-EXP(-SIMULATION!$D$4*$I20752)))-(EXP(-SIMULATION!$D$17*$J20775)/(1-EXP(-SIMULATION!$D$4*SIMULATION!$D$17))))</f>
        <v>0.30738593129881908</v>
      </c>
      <c r="L20775">
        <v>8.1855694801644535E-2</v>
      </c>
      <c r="M20775">
        <f t="shared" ca="1" si="324"/>
        <v>0.33254722027753447</v>
      </c>
    </row>
    <row r="20776" spans="1:13" x14ac:dyDescent="0.25">
      <c r="A20776" s="9"/>
      <c r="H20776" s="9"/>
      <c r="J20776">
        <v>24</v>
      </c>
      <c r="K20776">
        <f ca="1">SIMULATION!$D$3*SIMULATION!$D$17/$H20752/(SIMULATION!$D$17-$I20752)*(((EXP(-$I20752*$J20776))/(1-EXP(-SIMULATION!$D$4*$I20752)))-(EXP(-SIMULATION!$D$17*$J20776)/(1-EXP(-SIMULATION!$D$4*SIMULATION!$D$17))))</f>
        <v>0.26571192117259923</v>
      </c>
      <c r="L20776">
        <v>-0.1227749841841779</v>
      </c>
      <c r="M20776">
        <f t="shared" ca="1" si="324"/>
        <v>0.23308914425308586</v>
      </c>
    </row>
    <row r="20777" spans="1:13" x14ac:dyDescent="0.25">
      <c r="A20777" s="9">
        <v>832</v>
      </c>
      <c r="B20777" s="2">
        <f ca="1">NORMINV(RAND(),SIMULATION!D7,SIMULATION!D8)</f>
        <v>56.992962588564339</v>
      </c>
      <c r="C20777" s="2">
        <v>2</v>
      </c>
      <c r="D20777" s="2">
        <f ca="1">SIMULATION!$D$11*(1+(SIMULATION!$D$12*LN(1+$C20777)))*(1+(SIMULATION!$D$13*(($B20777/63.5)-1)))</f>
        <v>9.7548373798970438</v>
      </c>
      <c r="E20777" s="2">
        <v>-0.1812703281370148</v>
      </c>
      <c r="F20777" s="2">
        <f ca="1">D20777*(1+E20777)</f>
        <v>7.9865748071198883</v>
      </c>
      <c r="G20777" s="2">
        <v>0.50613306525629864</v>
      </c>
      <c r="H20777" s="9">
        <f>SIMULATION!$D$15*EXP($G$20777)</f>
        <v>366.2041938191183</v>
      </c>
      <c r="I20777" s="2">
        <f ca="1">$F20777/$H20777</f>
        <v>2.1809075215191966E-2</v>
      </c>
      <c r="J20777">
        <v>0</v>
      </c>
      <c r="K20777">
        <f ca="1">SIMULATION!$D$3*SIMULATION!$D$17/$H20777/(SIMULATION!$D$17-$I20777)*(((EXP(-$I20777*$J20777))/(1-EXP(-SIMULATION!$D$4*$I20777)))-(EXP(-SIMULATION!$D$17*$J20777)/(1-EXP(-SIMULATION!$D$4*SIMULATION!$D$17))))</f>
        <v>2.2961625644285104</v>
      </c>
      <c r="L20777">
        <v>3.3677272738871548E-2</v>
      </c>
      <c r="M20777">
        <f t="shared" ca="1" si="324"/>
        <v>2.3734910573635557</v>
      </c>
    </row>
    <row r="20778" spans="1:13" x14ac:dyDescent="0.25">
      <c r="A20778" s="9"/>
      <c r="H20778" s="9"/>
      <c r="J20778">
        <v>1</v>
      </c>
      <c r="K20778">
        <f ca="1">SIMULATION!$D$3*SIMULATION!$D$17/$H20777/(SIMULATION!$D$17-$I20777)*(((EXP(-$I20777*$J20778))/(1-EXP(-SIMULATION!$D$4*$I20777)))-(EXP(-SIMULATION!$D$17*$J20778)/(1-EXP(-SIMULATION!$D$4*SIMULATION!$D$17))))</f>
        <v>2.7798138274623403</v>
      </c>
      <c r="L20778">
        <v>7.9741532526434716E-3</v>
      </c>
      <c r="M20778">
        <f t="shared" ca="1" si="324"/>
        <v>2.801980488936342</v>
      </c>
    </row>
    <row r="20779" spans="1:13" x14ac:dyDescent="0.25">
      <c r="A20779" s="9"/>
      <c r="H20779" s="9"/>
      <c r="J20779">
        <v>2</v>
      </c>
      <c r="K20779">
        <f ca="1">SIMULATION!$D$3*SIMULATION!$D$17/$H20777/(SIMULATION!$D$17-$I20777)*(((EXP(-$I20777*$J20779))/(1-EXP(-SIMULATION!$D$4*$I20777)))-(EXP(-SIMULATION!$D$17*$J20779)/(1-EXP(-SIMULATION!$D$4*SIMULATION!$D$17))))</f>
        <v>3.0615237087968468</v>
      </c>
      <c r="L20779">
        <v>0.1331339975134212</v>
      </c>
      <c r="M20779">
        <f t="shared" ca="1" si="324"/>
        <v>3.4691165986310861</v>
      </c>
    </row>
    <row r="20780" spans="1:13" x14ac:dyDescent="0.25">
      <c r="A20780" s="9"/>
      <c r="H20780" s="9"/>
      <c r="J20780">
        <v>3</v>
      </c>
      <c r="K20780">
        <f ca="1">SIMULATION!$D$3*SIMULATION!$D$17/$H20777/(SIMULATION!$D$17-$I20777)*(((EXP(-$I20777*$J20780))/(1-EXP(-SIMULATION!$D$4*$I20777)))-(EXP(-SIMULATION!$D$17*$J20780)/(1-EXP(-SIMULATION!$D$4*SIMULATION!$D$17))))</f>
        <v>3.2144335603831751</v>
      </c>
      <c r="L20780">
        <v>-0.27057215577337179</v>
      </c>
      <c r="M20780">
        <f t="shared" ca="1" si="324"/>
        <v>2.3446973423600244</v>
      </c>
    </row>
    <row r="20781" spans="1:13" x14ac:dyDescent="0.25">
      <c r="A20781" s="9"/>
      <c r="H20781" s="9"/>
      <c r="J20781">
        <v>4</v>
      </c>
      <c r="K20781">
        <f ca="1">SIMULATION!$D$3*SIMULATION!$D$17/$H20777/(SIMULATION!$D$17-$I20777)*(((EXP(-$I20777*$J20781))/(1-EXP(-SIMULATION!$D$4*$I20777)))-(EXP(-SIMULATION!$D$17*$J20781)/(1-EXP(-SIMULATION!$D$4*SIMULATION!$D$17))))</f>
        <v>3.2854010001325609</v>
      </c>
      <c r="L20781">
        <v>-0.26344296672835144</v>
      </c>
      <c r="M20781">
        <f t="shared" ca="1" si="324"/>
        <v>2.4198852137653462</v>
      </c>
    </row>
    <row r="20782" spans="1:13" x14ac:dyDescent="0.25">
      <c r="A20782" s="9"/>
      <c r="H20782" s="9"/>
      <c r="J20782">
        <v>5</v>
      </c>
      <c r="K20782">
        <f ca="1">SIMULATION!$D$3*SIMULATION!$D$17/$H20777/(SIMULATION!$D$17-$I20777)*(((EXP(-$I20777*$J20782))/(1-EXP(-SIMULATION!$D$4*$I20777)))-(EXP(-SIMULATION!$D$17*$J20782)/(1-EXP(-SIMULATION!$D$4*SIMULATION!$D$17))))</f>
        <v>3.3044406745013268</v>
      </c>
      <c r="L20782">
        <v>1.3970196808303682E-2</v>
      </c>
      <c r="M20782">
        <f t="shared" ca="1" si="324"/>
        <v>3.3506043610654741</v>
      </c>
    </row>
    <row r="20783" spans="1:13" x14ac:dyDescent="0.25">
      <c r="A20783" s="9"/>
      <c r="H20783" s="9"/>
      <c r="J20783">
        <v>6</v>
      </c>
      <c r="K20783">
        <f ca="1">SIMULATION!$D$3*SIMULATION!$D$17/$H20777/(SIMULATION!$D$17-$I20777)*(((EXP(-$I20777*$J20783))/(1-EXP(-SIMULATION!$D$4*$I20777)))-(EXP(-SIMULATION!$D$17*$J20783)/(1-EXP(-SIMULATION!$D$4*SIMULATION!$D$17))))</f>
        <v>3.290774122226205</v>
      </c>
      <c r="L20783">
        <v>-0.14810349025207872</v>
      </c>
      <c r="M20783">
        <f t="shared" ca="1" si="324"/>
        <v>2.8033989890932833</v>
      </c>
    </row>
    <row r="20784" spans="1:13" x14ac:dyDescent="0.25">
      <c r="A20784" s="9"/>
      <c r="H20784" s="9"/>
      <c r="J20784">
        <v>7</v>
      </c>
      <c r="K20784">
        <f ca="1">SIMULATION!$D$3*SIMULATION!$D$17/$H20777/(SIMULATION!$D$17-$I20777)*(((EXP(-$I20777*$J20784))/(1-EXP(-SIMULATION!$D$4*$I20777)))-(EXP(-SIMULATION!$D$17*$J20784)/(1-EXP(-SIMULATION!$D$4*SIMULATION!$D$17))))</f>
        <v>3.2567066678910965</v>
      </c>
      <c r="L20784">
        <v>0.12520228492646118</v>
      </c>
      <c r="M20784">
        <f t="shared" ca="1" si="324"/>
        <v>3.6644537840463034</v>
      </c>
    </row>
    <row r="20785" spans="1:13" x14ac:dyDescent="0.25">
      <c r="A20785" s="9"/>
      <c r="H20785" s="9"/>
      <c r="J20785">
        <v>8</v>
      </c>
      <c r="K20785">
        <f ca="1">SIMULATION!$D$3*SIMULATION!$D$17/$H20777/(SIMULATION!$D$17-$I20777)*(((EXP(-$I20777*$J20785))/(1-EXP(-SIMULATION!$D$4*$I20777)))-(EXP(-SIMULATION!$D$17*$J20785)/(1-EXP(-SIMULATION!$D$4*SIMULATION!$D$17))))</f>
        <v>3.2101118235877553</v>
      </c>
      <c r="L20785">
        <v>0.29394998553542123</v>
      </c>
      <c r="M20785">
        <f t="shared" ca="1" si="324"/>
        <v>4.153724147698461</v>
      </c>
    </row>
    <row r="20786" spans="1:13" x14ac:dyDescent="0.25">
      <c r="A20786" s="9"/>
      <c r="H20786" s="9"/>
      <c r="J20786">
        <v>9</v>
      </c>
      <c r="K20786">
        <f ca="1">SIMULATION!$D$3*SIMULATION!$D$17/$H20777/(SIMULATION!$D$17-$I20777)*(((EXP(-$I20777*$J20786))/(1-EXP(-SIMULATION!$D$4*$I20777)))-(EXP(-SIMULATION!$D$17*$J20786)/(1-EXP(-SIMULATION!$D$4*SIMULATION!$D$17))))</f>
        <v>3.1560233480851481</v>
      </c>
      <c r="L20786">
        <v>-0.49478186776322286</v>
      </c>
      <c r="M20786">
        <f t="shared" ca="1" si="324"/>
        <v>1.5944802212152385</v>
      </c>
    </row>
    <row r="20787" spans="1:13" x14ac:dyDescent="0.25">
      <c r="A20787" s="9"/>
      <c r="H20787" s="9"/>
      <c r="J20787">
        <v>10</v>
      </c>
      <c r="K20787">
        <f ca="1">SIMULATION!$D$3*SIMULATION!$D$17/$H20777/(SIMULATION!$D$17-$I20777)*(((EXP(-$I20777*$J20787))/(1-EXP(-SIMULATION!$D$4*$I20777)))-(EXP(-SIMULATION!$D$17*$J20787)/(1-EXP(-SIMULATION!$D$4*SIMULATION!$D$17))))</f>
        <v>3.0976554713913589</v>
      </c>
      <c r="L20787">
        <v>-0.17543412261515262</v>
      </c>
      <c r="M20787">
        <f t="shared" ca="1" si="324"/>
        <v>2.5542210016037892</v>
      </c>
    </row>
    <row r="20788" spans="1:13" x14ac:dyDescent="0.25">
      <c r="A20788" s="9"/>
      <c r="H20788" s="9"/>
      <c r="J20788">
        <v>11</v>
      </c>
      <c r="K20788">
        <f ca="1">SIMULATION!$D$3*SIMULATION!$D$17/$H20777/(SIMULATION!$D$17-$I20777)*(((EXP(-$I20777*$J20788))/(1-EXP(-SIMULATION!$D$4*$I20777)))-(EXP(-SIMULATION!$D$17*$J20788)/(1-EXP(-SIMULATION!$D$4*SIMULATION!$D$17))))</f>
        <v>3.0370566739380367</v>
      </c>
      <c r="L20788">
        <v>-1.3523856553674938E-2</v>
      </c>
      <c r="M20788">
        <f t="shared" ca="1" si="324"/>
        <v>2.9959839551343177</v>
      </c>
    </row>
    <row r="20789" spans="1:13" x14ac:dyDescent="0.25">
      <c r="A20789" s="9"/>
      <c r="H20789" s="9"/>
      <c r="J20789">
        <v>12</v>
      </c>
      <c r="K20789">
        <f ca="1">SIMULATION!$D$3*SIMULATION!$D$17/$H20777/(SIMULATION!$D$17-$I20777)*(((EXP(-$I20777*$J20789))/(1-EXP(-SIMULATION!$D$4*$I20777)))-(EXP(-SIMULATION!$D$17*$J20789)/(1-EXP(-SIMULATION!$D$4*SIMULATION!$D$17))))</f>
        <v>2.9755286387893785</v>
      </c>
      <c r="L20789">
        <v>5.2364773868678202E-2</v>
      </c>
      <c r="M20789">
        <f t="shared" ca="1" si="324"/>
        <v>3.1313415230993598</v>
      </c>
    </row>
    <row r="20790" spans="1:13" x14ac:dyDescent="0.25">
      <c r="A20790" s="9"/>
      <c r="H20790" s="9"/>
      <c r="J20790">
        <v>13</v>
      </c>
      <c r="K20790">
        <f ca="1">SIMULATION!$D$3*SIMULATION!$D$17/$H20777/(SIMULATION!$D$17-$I20777)*(((EXP(-$I20777*$J20790))/(1-EXP(-SIMULATION!$D$4*$I20777)))-(EXP(-SIMULATION!$D$17*$J20790)/(1-EXP(-SIMULATION!$D$4*SIMULATION!$D$17))))</f>
        <v>2.9138947211402875</v>
      </c>
      <c r="L20790">
        <v>0.16801622162696994</v>
      </c>
      <c r="M20790">
        <f t="shared" ca="1" si="324"/>
        <v>3.4034763024050516</v>
      </c>
    </row>
    <row r="20791" spans="1:13" x14ac:dyDescent="0.25">
      <c r="A20791" s="9"/>
      <c r="H20791" s="9"/>
      <c r="J20791">
        <v>14</v>
      </c>
      <c r="K20791">
        <f ca="1">SIMULATION!$D$3*SIMULATION!$D$17/$H20777/(SIMULATION!$D$17-$I20777)*(((EXP(-$I20777*$J20791))/(1-EXP(-SIMULATION!$D$4*$I20777)))-(EXP(-SIMULATION!$D$17*$J20791)/(1-EXP(-SIMULATION!$D$4*SIMULATION!$D$17))))</f>
        <v>2.8526719849535116</v>
      </c>
      <c r="L20791">
        <v>0.33851033849065987</v>
      </c>
      <c r="M20791">
        <f t="shared" ca="1" si="324"/>
        <v>3.8183309441829474</v>
      </c>
    </row>
    <row r="20792" spans="1:13" x14ac:dyDescent="0.25">
      <c r="A20792" s="9"/>
      <c r="H20792" s="9"/>
      <c r="J20792">
        <v>15</v>
      </c>
      <c r="K20792">
        <f ca="1">SIMULATION!$D$3*SIMULATION!$D$17/$H20777/(SIMULATION!$D$17-$I20777)*(((EXP(-$I20777*$J20792))/(1-EXP(-SIMULATION!$D$4*$I20777)))-(EXP(-SIMULATION!$D$17*$J20792)/(1-EXP(-SIMULATION!$D$4*SIMULATION!$D$17))))</f>
        <v>2.7921814431892131</v>
      </c>
      <c r="L20792">
        <v>0.16633529859000568</v>
      </c>
      <c r="M20792">
        <f t="shared" ca="1" si="324"/>
        <v>3.256619777259564</v>
      </c>
    </row>
    <row r="20793" spans="1:13" x14ac:dyDescent="0.25">
      <c r="A20793" s="9"/>
      <c r="H20793" s="9"/>
      <c r="J20793">
        <v>16</v>
      </c>
      <c r="K20793">
        <f ca="1">SIMULATION!$D$3*SIMULATION!$D$17/$H20777/(SIMULATION!$D$17-$I20777)*(((EXP(-$I20777*$J20793))/(1-EXP(-SIMULATION!$D$4*$I20777)))-(EXP(-SIMULATION!$D$17*$J20793)/(1-EXP(-SIMULATION!$D$4*SIMULATION!$D$17))))</f>
        <v>2.732618697504769</v>
      </c>
      <c r="L20793">
        <v>0.13855759577517462</v>
      </c>
      <c r="M20793">
        <f t="shared" ca="1" si="324"/>
        <v>3.1112437744013191</v>
      </c>
    </row>
    <row r="20794" spans="1:13" x14ac:dyDescent="0.25">
      <c r="A20794" s="9"/>
      <c r="H20794" s="9"/>
      <c r="J20794">
        <v>17</v>
      </c>
      <c r="K20794">
        <f ca="1">SIMULATION!$D$3*SIMULATION!$D$17/$H20777/(SIMULATION!$D$17-$I20777)*(((EXP(-$I20777*$J20794))/(1-EXP(-SIMULATION!$D$4*$I20777)))-(EXP(-SIMULATION!$D$17*$J20794)/(1-EXP(-SIMULATION!$D$4*SIMULATION!$D$17))))</f>
        <v>2.6740992010797973</v>
      </c>
      <c r="L20794">
        <v>-0.43403142463792327</v>
      </c>
      <c r="M20794">
        <f t="shared" ca="1" si="324"/>
        <v>1.5134561152120003</v>
      </c>
    </row>
    <row r="20795" spans="1:13" x14ac:dyDescent="0.25">
      <c r="A20795" s="9"/>
      <c r="H20795" s="9"/>
      <c r="J20795">
        <v>18</v>
      </c>
      <c r="K20795">
        <f ca="1">SIMULATION!$D$3*SIMULATION!$D$17/$H20777/(SIMULATION!$D$17-$I20777)*(((EXP(-$I20777*$J20795))/(1-EXP(-SIMULATION!$D$4*$I20777)))-(EXP(-SIMULATION!$D$17*$J20795)/(1-EXP(-SIMULATION!$D$4*SIMULATION!$D$17))))</f>
        <v>2.6166872594275348</v>
      </c>
      <c r="L20795">
        <v>-0.33122605628541413</v>
      </c>
      <c r="M20795">
        <f t="shared" ca="1" si="324"/>
        <v>1.7499722579550641</v>
      </c>
    </row>
    <row r="20796" spans="1:13" x14ac:dyDescent="0.25">
      <c r="A20796" s="9"/>
      <c r="H20796" s="9"/>
      <c r="J20796">
        <v>19</v>
      </c>
      <c r="K20796">
        <f ca="1">SIMULATION!$D$3*SIMULATION!$D$17/$H20777/(SIMULATION!$D$17-$I20777)*(((EXP(-$I20777*$J20796))/(1-EXP(-SIMULATION!$D$4*$I20777)))-(EXP(-SIMULATION!$D$17*$J20796)/(1-EXP(-SIMULATION!$D$4*SIMULATION!$D$17))))</f>
        <v>2.5604146102145982</v>
      </c>
      <c r="L20796">
        <v>0.12382185997786815</v>
      </c>
      <c r="M20796">
        <f t="shared" ca="1" si="324"/>
        <v>2.8774499095658781</v>
      </c>
    </row>
    <row r="20797" spans="1:13" x14ac:dyDescent="0.25">
      <c r="A20797" s="9"/>
      <c r="H20797" s="9"/>
      <c r="J20797">
        <v>20</v>
      </c>
      <c r="K20797">
        <f ca="1">SIMULATION!$D$3*SIMULATION!$D$17/$H20777/(SIMULATION!$D$17-$I20777)*(((EXP(-$I20777*$J20797))/(1-EXP(-SIMULATION!$D$4*$I20777)))-(EXP(-SIMULATION!$D$17*$J20797)/(1-EXP(-SIMULATION!$D$4*SIMULATION!$D$17))))</f>
        <v>2.505292325155676</v>
      </c>
      <c r="L20797">
        <v>-0.19026869527645932</v>
      </c>
      <c r="M20797">
        <f t="shared" ca="1" si="324"/>
        <v>2.0286136231621787</v>
      </c>
    </row>
    <row r="20798" spans="1:13" x14ac:dyDescent="0.25">
      <c r="A20798" s="9"/>
      <c r="H20798" s="9"/>
      <c r="J20798">
        <v>21</v>
      </c>
      <c r="K20798">
        <f ca="1">SIMULATION!$D$3*SIMULATION!$D$17/$H20777/(SIMULATION!$D$17-$I20777)*(((EXP(-$I20777*$J20798))/(1-EXP(-SIMULATION!$D$4*$I20777)))-(EXP(-SIMULATION!$D$17*$J20798)/(1-EXP(-SIMULATION!$D$4*SIMULATION!$D$17))))</f>
        <v>2.4513184326288977</v>
      </c>
      <c r="L20798">
        <v>-1.7536149530050477E-2</v>
      </c>
      <c r="M20798">
        <f t="shared" ca="1" si="324"/>
        <v>2.4083317460485483</v>
      </c>
    </row>
    <row r="20799" spans="1:13" x14ac:dyDescent="0.25">
      <c r="A20799" s="9"/>
      <c r="H20799" s="9"/>
      <c r="J20799">
        <v>22</v>
      </c>
      <c r="K20799">
        <f ca="1">SIMULATION!$D$3*SIMULATION!$D$17/$H20777/(SIMULATION!$D$17-$I20777)*(((EXP(-$I20777*$J20799))/(1-EXP(-SIMULATION!$D$4*$I20777)))-(EXP(-SIMULATION!$D$17*$J20799)/(1-EXP(-SIMULATION!$D$4*SIMULATION!$D$17))))</f>
        <v>2.3984827981202144</v>
      </c>
      <c r="L20799">
        <v>0.33833179661627244</v>
      </c>
      <c r="M20799">
        <f t="shared" ca="1" si="324"/>
        <v>3.2099657923614506</v>
      </c>
    </row>
    <row r="20800" spans="1:13" x14ac:dyDescent="0.25">
      <c r="A20800" s="9"/>
      <c r="H20800" s="9"/>
      <c r="J20800">
        <v>23</v>
      </c>
      <c r="K20800">
        <f ca="1">SIMULATION!$D$3*SIMULATION!$D$17/$H20777/(SIMULATION!$D$17-$I20777)*(((EXP(-$I20777*$J20800))/(1-EXP(-SIMULATION!$D$4*$I20777)))-(EXP(-SIMULATION!$D$17*$J20800)/(1-EXP(-SIMULATION!$D$4*SIMULATION!$D$17))))</f>
        <v>2.3467702475110848</v>
      </c>
      <c r="L20800">
        <v>1.1658320524300561E-2</v>
      </c>
      <c r="M20800">
        <f t="shared" ca="1" si="324"/>
        <v>2.3741296472534614</v>
      </c>
    </row>
    <row r="20801" spans="1:13" x14ac:dyDescent="0.25">
      <c r="A20801" s="9"/>
      <c r="H20801" s="9"/>
      <c r="J20801">
        <v>24</v>
      </c>
      <c r="K20801">
        <f ca="1">SIMULATION!$D$3*SIMULATION!$D$17/$H20777/(SIMULATION!$D$17-$I20777)*(((EXP(-$I20777*$J20801))/(1-EXP(-SIMULATION!$D$4*$I20777)))-(EXP(-SIMULATION!$D$17*$J20801)/(1-EXP(-SIMULATION!$D$4*SIMULATION!$D$17))))</f>
        <v>2.2961625644285104</v>
      </c>
      <c r="L20801">
        <v>-3.180189256747111E-2</v>
      </c>
      <c r="M20801">
        <f t="shared" ca="1" si="324"/>
        <v>2.223140249237106</v>
      </c>
    </row>
    <row r="20802" spans="1:13" x14ac:dyDescent="0.25">
      <c r="A20802" s="9">
        <v>833</v>
      </c>
      <c r="B20802" s="2">
        <f ca="1">NORMINV(RAND(),SIMULATION!D7,SIMULATION!D8)</f>
        <v>72.444535544243564</v>
      </c>
      <c r="C20802" s="2">
        <v>2</v>
      </c>
      <c r="D20802" s="2">
        <f ca="1">SIMULATION!$D$11*(1+(SIMULATION!$D$12*LN(1+$C20802)))*(1+(SIMULATION!$D$13*(($B20802/63.5)-1)))</f>
        <v>10.902298030096478</v>
      </c>
      <c r="E20802" s="2">
        <v>-0.25026260772253955</v>
      </c>
      <c r="F20802" s="2">
        <f ca="1">D20802*(1+E20802)</f>
        <v>8.1738604949162266</v>
      </c>
      <c r="G20802" s="2">
        <v>-1.1940500872737729E-2</v>
      </c>
      <c r="H20802" s="9">
        <f>SIMULATION!$D$15*EXP($G$20802)</f>
        <v>218.1357375444484</v>
      </c>
      <c r="I20802" s="2">
        <f ca="1">$F20802/$H20802</f>
        <v>3.7471441346242869E-2</v>
      </c>
      <c r="J20802">
        <v>0</v>
      </c>
      <c r="K20802">
        <f ca="1">SIMULATION!$D$3*SIMULATION!$D$17/$H20802/(SIMULATION!$D$17-$I20802)*(((EXP(-$I20802*$J20802))/(1-EXP(-SIMULATION!$D$4*$I20802)))-(EXP(-SIMULATION!$D$17*$J20802)/(1-EXP(-SIMULATION!$D$4*SIMULATION!$D$17))))</f>
        <v>1.8883835568166369</v>
      </c>
      <c r="L20802">
        <v>0.32208227700935427</v>
      </c>
      <c r="M20802">
        <f t="shared" ca="1" si="324"/>
        <v>2.4965984326631627</v>
      </c>
    </row>
    <row r="20803" spans="1:13" x14ac:dyDescent="0.25">
      <c r="A20803" s="9"/>
      <c r="H20803" s="9"/>
      <c r="J20803">
        <v>1</v>
      </c>
      <c r="K20803">
        <f ca="1">SIMULATION!$D$3*SIMULATION!$D$17/$H20802/(SIMULATION!$D$17-$I20802)*(((EXP(-$I20802*$J20803))/(1-EXP(-SIMULATION!$D$4*$I20802)))-(EXP(-SIMULATION!$D$17*$J20803)/(1-EXP(-SIMULATION!$D$4*SIMULATION!$D$17))))</f>
        <v>2.7065782110787899</v>
      </c>
      <c r="L20803">
        <v>0.26658620529342103</v>
      </c>
      <c r="M20803">
        <f t="shared" ref="M20803:M20866" ca="1" si="325">$K20803*(1+$L20803)</f>
        <v>3.4281146257001409</v>
      </c>
    </row>
    <row r="20804" spans="1:13" x14ac:dyDescent="0.25">
      <c r="A20804" s="9"/>
      <c r="H20804" s="9"/>
      <c r="J20804">
        <v>2</v>
      </c>
      <c r="K20804">
        <f ca="1">SIMULATION!$D$3*SIMULATION!$D$17/$H20802/(SIMULATION!$D$17-$I20802)*(((EXP(-$I20802*$J20804))/(1-EXP(-SIMULATION!$D$4*$I20802)))-(EXP(-SIMULATION!$D$17*$J20804)/(1-EXP(-SIMULATION!$D$4*SIMULATION!$D$17))))</f>
        <v>3.1758604312005438</v>
      </c>
      <c r="L20804">
        <v>-2.0030322611758203E-2</v>
      </c>
      <c r="M20804">
        <f t="shared" ca="1" si="325"/>
        <v>3.1122469221936795</v>
      </c>
    </row>
    <row r="20805" spans="1:13" x14ac:dyDescent="0.25">
      <c r="A20805" s="9"/>
      <c r="H20805" s="9"/>
      <c r="J20805">
        <v>3</v>
      </c>
      <c r="K20805">
        <f ca="1">SIMULATION!$D$3*SIMULATION!$D$17/$H20802/(SIMULATION!$D$17-$I20802)*(((EXP(-$I20802*$J20805))/(1-EXP(-SIMULATION!$D$4*$I20802)))-(EXP(-SIMULATION!$D$17*$J20805)/(1-EXP(-SIMULATION!$D$4*SIMULATION!$D$17))))</f>
        <v>3.4235752399865764</v>
      </c>
      <c r="L20805">
        <v>-6.0366141019026365E-3</v>
      </c>
      <c r="M20805">
        <f t="shared" ca="1" si="325"/>
        <v>3.4029084374139491</v>
      </c>
    </row>
    <row r="20806" spans="1:13" x14ac:dyDescent="0.25">
      <c r="A20806" s="9"/>
      <c r="H20806" s="9"/>
      <c r="J20806">
        <v>4</v>
      </c>
      <c r="K20806">
        <f ca="1">SIMULATION!$D$3*SIMULATION!$D$17/$H20802/(SIMULATION!$D$17-$I20802)*(((EXP(-$I20802*$J20806))/(1-EXP(-SIMULATION!$D$4*$I20802)))-(EXP(-SIMULATION!$D$17*$J20806)/(1-EXP(-SIMULATION!$D$4*SIMULATION!$D$17))))</f>
        <v>3.5312539752652587</v>
      </c>
      <c r="L20806">
        <v>-0.13027256592090156</v>
      </c>
      <c r="M20806">
        <f t="shared" ca="1" si="325"/>
        <v>3.0712284589890699</v>
      </c>
    </row>
    <row r="20807" spans="1:13" x14ac:dyDescent="0.25">
      <c r="A20807" s="9"/>
      <c r="H20807" s="9"/>
      <c r="J20807">
        <v>5</v>
      </c>
      <c r="K20807">
        <f ca="1">SIMULATION!$D$3*SIMULATION!$D$17/$H20802/(SIMULATION!$D$17-$I20802)*(((EXP(-$I20802*$J20807))/(1-EXP(-SIMULATION!$D$4*$I20802)))-(EXP(-SIMULATION!$D$17*$J20807)/(1-EXP(-SIMULATION!$D$4*SIMULATION!$D$17))))</f>
        <v>3.5510721912725738</v>
      </c>
      <c r="L20807">
        <v>-0.33506371742803298</v>
      </c>
      <c r="M20807">
        <f t="shared" ca="1" si="325"/>
        <v>2.3612367420094742</v>
      </c>
    </row>
    <row r="20808" spans="1:13" x14ac:dyDescent="0.25">
      <c r="A20808" s="9"/>
      <c r="H20808" s="9"/>
      <c r="J20808">
        <v>6</v>
      </c>
      <c r="K20808">
        <f ca="1">SIMULATION!$D$3*SIMULATION!$D$17/$H20802/(SIMULATION!$D$17-$I20802)*(((EXP(-$I20802*$J20808))/(1-EXP(-SIMULATION!$D$4*$I20802)))-(EXP(-SIMULATION!$D$17*$J20808)/(1-EXP(-SIMULATION!$D$4*SIMULATION!$D$17))))</f>
        <v>3.5163961806962623</v>
      </c>
      <c r="L20808">
        <v>-0.36231279442092851</v>
      </c>
      <c r="M20808">
        <f t="shared" ca="1" si="325"/>
        <v>2.2423608541771189</v>
      </c>
    </row>
    <row r="20809" spans="1:13" x14ac:dyDescent="0.25">
      <c r="A20809" s="9"/>
      <c r="H20809" s="9"/>
      <c r="J20809">
        <v>7</v>
      </c>
      <c r="K20809">
        <f ca="1">SIMULATION!$D$3*SIMULATION!$D$17/$H20802/(SIMULATION!$D$17-$I20802)*(((EXP(-$I20802*$J20809))/(1-EXP(-SIMULATION!$D$4*$I20802)))-(EXP(-SIMULATION!$D$17*$J20809)/(1-EXP(-SIMULATION!$D$4*SIMULATION!$D$17))))</f>
        <v>3.4485413450375413</v>
      </c>
      <c r="L20809">
        <v>-4.2734176171398859E-3</v>
      </c>
      <c r="M20809">
        <f t="shared" ca="1" si="325"/>
        <v>3.4338042877002226</v>
      </c>
    </row>
    <row r="20810" spans="1:13" x14ac:dyDescent="0.25">
      <c r="A20810" s="9"/>
      <c r="H20810" s="9"/>
      <c r="J20810">
        <v>8</v>
      </c>
      <c r="K20810">
        <f ca="1">SIMULATION!$D$3*SIMULATION!$D$17/$H20802/(SIMULATION!$D$17-$I20802)*(((EXP(-$I20802*$J20810))/(1-EXP(-SIMULATION!$D$4*$I20802)))-(EXP(-SIMULATION!$D$17*$J20810)/(1-EXP(-SIMULATION!$D$4*SIMULATION!$D$17))))</f>
        <v>3.3611030289806312</v>
      </c>
      <c r="L20810">
        <v>0.43693146441053582</v>
      </c>
      <c r="M20810">
        <f t="shared" ca="1" si="325"/>
        <v>4.8296746974678255</v>
      </c>
    </row>
    <row r="20811" spans="1:13" x14ac:dyDescent="0.25">
      <c r="A20811" s="9"/>
      <c r="H20811" s="9"/>
      <c r="J20811">
        <v>9</v>
      </c>
      <c r="K20811">
        <f ca="1">SIMULATION!$D$3*SIMULATION!$D$17/$H20802/(SIMULATION!$D$17-$I20802)*(((EXP(-$I20802*$J20811))/(1-EXP(-SIMULATION!$D$4*$I20802)))-(EXP(-SIMULATION!$D$17*$J20811)/(1-EXP(-SIMULATION!$D$4*SIMULATION!$D$17))))</f>
        <v>3.2627317342035123</v>
      </c>
      <c r="L20811">
        <v>6.0314742906766625E-2</v>
      </c>
      <c r="M20811">
        <f t="shared" ca="1" si="325"/>
        <v>3.4595225599257455</v>
      </c>
    </row>
    <row r="20812" spans="1:13" x14ac:dyDescent="0.25">
      <c r="A20812" s="9"/>
      <c r="H20812" s="9"/>
      <c r="J20812">
        <v>10</v>
      </c>
      <c r="K20812">
        <f ca="1">SIMULATION!$D$3*SIMULATION!$D$17/$H20802/(SIMULATION!$D$17-$I20802)*(((EXP(-$I20802*$J20812))/(1-EXP(-SIMULATION!$D$4*$I20802)))-(EXP(-SIMULATION!$D$17*$J20812)/(1-EXP(-SIMULATION!$D$4*SIMULATION!$D$17))))</f>
        <v>3.158911457079943</v>
      </c>
      <c r="L20812">
        <v>0.30765917873779491</v>
      </c>
      <c r="M20812">
        <f t="shared" ca="1" si="325"/>
        <v>4.1307795616705691</v>
      </c>
    </row>
    <row r="20813" spans="1:13" x14ac:dyDescent="0.25">
      <c r="A20813" s="9"/>
      <c r="H20813" s="9"/>
      <c r="J20813">
        <v>11</v>
      </c>
      <c r="K20813">
        <f ca="1">SIMULATION!$D$3*SIMULATION!$D$17/$H20802/(SIMULATION!$D$17-$I20802)*(((EXP(-$I20802*$J20813))/(1-EXP(-SIMULATION!$D$4*$I20802)))-(EXP(-SIMULATION!$D$17*$J20813)/(1-EXP(-SIMULATION!$D$4*SIMULATION!$D$17))))</f>
        <v>3.0530992071586898</v>
      </c>
      <c r="L20813">
        <v>0.26339303470169972</v>
      </c>
      <c r="M20813">
        <f t="shared" ca="1" si="325"/>
        <v>3.8572642725775705</v>
      </c>
    </row>
    <row r="20814" spans="1:13" x14ac:dyDescent="0.25">
      <c r="A20814" s="9"/>
      <c r="H20814" s="9"/>
      <c r="J20814">
        <v>12</v>
      </c>
      <c r="K20814">
        <f ca="1">SIMULATION!$D$3*SIMULATION!$D$17/$H20802/(SIMULATION!$D$17-$I20802)*(((EXP(-$I20802*$J20814))/(1-EXP(-SIMULATION!$D$4*$I20802)))-(EXP(-SIMULATION!$D$17*$J20814)/(1-EXP(-SIMULATION!$D$4*SIMULATION!$D$17))))</f>
        <v>2.9474551578474419</v>
      </c>
      <c r="L20814">
        <v>-0.22094576297240859</v>
      </c>
      <c r="M20814">
        <f t="shared" ca="1" si="325"/>
        <v>2.2962274291698779</v>
      </c>
    </row>
    <row r="20815" spans="1:13" x14ac:dyDescent="0.25">
      <c r="A20815" s="9"/>
      <c r="H20815" s="9"/>
      <c r="J20815">
        <v>13</v>
      </c>
      <c r="K20815">
        <f ca="1">SIMULATION!$D$3*SIMULATION!$D$17/$H20802/(SIMULATION!$D$17-$I20802)*(((EXP(-$I20802*$J20815))/(1-EXP(-SIMULATION!$D$4*$I20802)))-(EXP(-SIMULATION!$D$17*$J20815)/(1-EXP(-SIMULATION!$D$4*SIMULATION!$D$17))))</f>
        <v>2.8433104672333807</v>
      </c>
      <c r="L20815">
        <v>-0.23126964184329554</v>
      </c>
      <c r="M20815">
        <f t="shared" ca="1" si="325"/>
        <v>2.1857390738270235</v>
      </c>
    </row>
    <row r="20816" spans="1:13" x14ac:dyDescent="0.25">
      <c r="A20816" s="9"/>
      <c r="H20816" s="9"/>
      <c r="J20816">
        <v>14</v>
      </c>
      <c r="K20816">
        <f ca="1">SIMULATION!$D$3*SIMULATION!$D$17/$H20802/(SIMULATION!$D$17-$I20802)*(((EXP(-$I20802*$J20816))/(1-EXP(-SIMULATION!$D$4*$I20802)))-(EXP(-SIMULATION!$D$17*$J20816)/(1-EXP(-SIMULATION!$D$4*SIMULATION!$D$17))))</f>
        <v>2.7414669944079231</v>
      </c>
      <c r="L20816">
        <v>-0.54429441860636107</v>
      </c>
      <c r="M20816">
        <f t="shared" ca="1" si="325"/>
        <v>1.2493018105581344</v>
      </c>
    </row>
    <row r="20817" spans="1:13" x14ac:dyDescent="0.25">
      <c r="A20817" s="9"/>
      <c r="H20817" s="9"/>
      <c r="J20817">
        <v>15</v>
      </c>
      <c r="K20817">
        <f ca="1">SIMULATION!$D$3*SIMULATION!$D$17/$H20802/(SIMULATION!$D$17-$I20802)*(((EXP(-$I20802*$J20817))/(1-EXP(-SIMULATION!$D$4*$I20802)))-(EXP(-SIMULATION!$D$17*$J20817)/(1-EXP(-SIMULATION!$D$4*SIMULATION!$D$17))))</f>
        <v>2.6423892930937765</v>
      </c>
      <c r="L20817">
        <v>8.1932199628642705E-2</v>
      </c>
      <c r="M20817">
        <f t="shared" ca="1" si="325"/>
        <v>2.8588860601521238</v>
      </c>
    </row>
    <row r="20818" spans="1:13" x14ac:dyDescent="0.25">
      <c r="A20818" s="9"/>
      <c r="H20818" s="9"/>
      <c r="J20818">
        <v>16</v>
      </c>
      <c r="K20818">
        <f ca="1">SIMULATION!$D$3*SIMULATION!$D$17/$H20802/(SIMULATION!$D$17-$I20802)*(((EXP(-$I20802*$J20818))/(1-EXP(-SIMULATION!$D$4*$I20802)))-(EXP(-SIMULATION!$D$17*$J20818)/(1-EXP(-SIMULATION!$D$4*SIMULATION!$D$17))))</f>
        <v>2.54632757659548</v>
      </c>
      <c r="L20818">
        <v>-0.11625405615961192</v>
      </c>
      <c r="M20818">
        <f t="shared" ca="1" si="325"/>
        <v>2.2503066675051806</v>
      </c>
    </row>
    <row r="20819" spans="1:13" x14ac:dyDescent="0.25">
      <c r="A20819" s="9"/>
      <c r="H20819" s="9"/>
      <c r="J20819">
        <v>17</v>
      </c>
      <c r="K20819">
        <f ca="1">SIMULATION!$D$3*SIMULATION!$D$17/$H20802/(SIMULATION!$D$17-$I20802)*(((EXP(-$I20802*$J20819))/(1-EXP(-SIMULATION!$D$4*$I20802)))-(EXP(-SIMULATION!$D$17*$J20819)/(1-EXP(-SIMULATION!$D$4*SIMULATION!$D$17))))</f>
        <v>2.4533964500443033</v>
      </c>
      <c r="L20819">
        <v>8.4989788425365823E-2</v>
      </c>
      <c r="M20819">
        <f t="shared" ca="1" si="325"/>
        <v>2.6619100952571122</v>
      </c>
    </row>
    <row r="20820" spans="1:13" x14ac:dyDescent="0.25">
      <c r="A20820" s="9"/>
      <c r="H20820" s="9"/>
      <c r="J20820">
        <v>18</v>
      </c>
      <c r="K20820">
        <f ca="1">SIMULATION!$D$3*SIMULATION!$D$17/$H20802/(SIMULATION!$D$17-$I20802)*(((EXP(-$I20802*$J20820))/(1-EXP(-SIMULATION!$D$4*$I20802)))-(EXP(-SIMULATION!$D$17*$J20820)/(1-EXP(-SIMULATION!$D$4*SIMULATION!$D$17))))</f>
        <v>2.3636252997039544</v>
      </c>
      <c r="L20820">
        <v>8.7281167086923947E-2</v>
      </c>
      <c r="M20820">
        <f t="shared" ca="1" si="325"/>
        <v>2.5699252744182961</v>
      </c>
    </row>
    <row r="20821" spans="1:13" x14ac:dyDescent="0.25">
      <c r="A20821" s="9"/>
      <c r="H20821" s="9"/>
      <c r="J20821">
        <v>19</v>
      </c>
      <c r="K20821">
        <f ca="1">SIMULATION!$D$3*SIMULATION!$D$17/$H20802/(SIMULATION!$D$17-$I20802)*(((EXP(-$I20802*$J20821))/(1-EXP(-SIMULATION!$D$4*$I20802)))-(EXP(-SIMULATION!$D$17*$J20821)/(1-EXP(-SIMULATION!$D$4*SIMULATION!$D$17))))</f>
        <v>2.2769905217949953</v>
      </c>
      <c r="L20821">
        <v>-1.2653412697606925E-2</v>
      </c>
      <c r="M20821">
        <f t="shared" ca="1" si="325"/>
        <v>2.248178821014184</v>
      </c>
    </row>
    <row r="20822" spans="1:13" x14ac:dyDescent="0.25">
      <c r="A20822" s="9"/>
      <c r="H20822" s="9"/>
      <c r="J20822">
        <v>20</v>
      </c>
      <c r="K20822">
        <f ca="1">SIMULATION!$D$3*SIMULATION!$D$17/$H20802/(SIMULATION!$D$17-$I20802)*(((EXP(-$I20802*$J20822))/(1-EXP(-SIMULATION!$D$4*$I20802)))-(EXP(-SIMULATION!$D$17*$J20822)/(1-EXP(-SIMULATION!$D$4*SIMULATION!$D$17))))</f>
        <v>2.1934361159172804</v>
      </c>
      <c r="L20822">
        <v>0.73866764924606199</v>
      </c>
      <c r="M20822">
        <f t="shared" ca="1" si="325"/>
        <v>3.8136564154333108</v>
      </c>
    </row>
    <row r="20823" spans="1:13" x14ac:dyDescent="0.25">
      <c r="A20823" s="9"/>
      <c r="H20823" s="9"/>
      <c r="J20823">
        <v>21</v>
      </c>
      <c r="K20823">
        <f ca="1">SIMULATION!$D$3*SIMULATION!$D$17/$H20802/(SIMULATION!$D$17-$I20802)*(((EXP(-$I20802*$J20823))/(1-EXP(-SIMULATION!$D$4*$I20802)))-(EXP(-SIMULATION!$D$17*$J20823)/(1-EXP(-SIMULATION!$D$4*SIMULATION!$D$17))))</f>
        <v>2.1128868244159835</v>
      </c>
      <c r="L20823">
        <v>-0.31123034759462603</v>
      </c>
      <c r="M20823">
        <f t="shared" ca="1" si="325"/>
        <v>1.4552923236248914</v>
      </c>
    </row>
    <row r="20824" spans="1:13" x14ac:dyDescent="0.25">
      <c r="A20824" s="9"/>
      <c r="H20824" s="9"/>
      <c r="J20824">
        <v>22</v>
      </c>
      <c r="K20824">
        <f ca="1">SIMULATION!$D$3*SIMULATION!$D$17/$H20802/(SIMULATION!$D$17-$I20802)*(((EXP(-$I20802*$J20824))/(1-EXP(-SIMULATION!$D$4*$I20802)))-(EXP(-SIMULATION!$D$17*$J20824)/(1-EXP(-SIMULATION!$D$4*SIMULATION!$D$17))))</f>
        <v>2.0352564971183442</v>
      </c>
      <c r="L20824">
        <v>0.33355793964578878</v>
      </c>
      <c r="M20824">
        <f t="shared" ca="1" si="325"/>
        <v>2.7141324609478445</v>
      </c>
    </row>
    <row r="20825" spans="1:13" x14ac:dyDescent="0.25">
      <c r="A20825" s="9"/>
      <c r="H20825" s="9"/>
      <c r="J20825">
        <v>23</v>
      </c>
      <c r="K20825">
        <f ca="1">SIMULATION!$D$3*SIMULATION!$D$17/$H20802/(SIMULATION!$D$17-$I20802)*(((EXP(-$I20802*$J20825))/(1-EXP(-SIMULATION!$D$4*$I20802)))-(EXP(-SIMULATION!$D$17*$J20825)/(1-EXP(-SIMULATION!$D$4*SIMULATION!$D$17))))</f>
        <v>1.9604533984054413</v>
      </c>
      <c r="L20825">
        <v>5.6764992350042918E-2</v>
      </c>
      <c r="M20825">
        <f t="shared" ca="1" si="325"/>
        <v>2.0717385205685415</v>
      </c>
    </row>
    <row r="20826" spans="1:13" x14ac:dyDescent="0.25">
      <c r="A20826" s="9"/>
      <c r="H20826" s="9"/>
      <c r="J20826">
        <v>24</v>
      </c>
      <c r="K20826">
        <f ca="1">SIMULATION!$D$3*SIMULATION!$D$17/$H20802/(SIMULATION!$D$17-$I20802)*(((EXP(-$I20802*$J20826))/(1-EXP(-SIMULATION!$D$4*$I20802)))-(EXP(-SIMULATION!$D$17*$J20826)/(1-EXP(-SIMULATION!$D$4*SIMULATION!$D$17))))</f>
        <v>1.8883835568166367</v>
      </c>
      <c r="L20826">
        <v>-0.15835711438126479</v>
      </c>
      <c r="M20826">
        <f t="shared" ca="1" si="325"/>
        <v>1.5893445859141251</v>
      </c>
    </row>
    <row r="20827" spans="1:13" x14ac:dyDescent="0.25">
      <c r="A20827" s="9">
        <v>834</v>
      </c>
      <c r="B20827" s="2">
        <f ca="1">NORMINV(RAND(),SIMULATION!D7,SIMULATION!D8)</f>
        <v>60.999809392151867</v>
      </c>
      <c r="C20827" s="2">
        <v>2</v>
      </c>
      <c r="D20827" s="2">
        <f ca="1">SIMULATION!$D$11*(1+(SIMULATION!$D$12*LN(1+$C20827)))*(1+(SIMULATION!$D$13*(($B20827/63.5)-1)))</f>
        <v>10.052392784235614</v>
      </c>
      <c r="E20827" s="2">
        <v>-0.31401158457128986</v>
      </c>
      <c r="F20827" s="2">
        <f ca="1">D20827*(1+E20827)</f>
        <v>6.8958249973247892</v>
      </c>
      <c r="G20827" s="2">
        <v>-0.26185445243054006</v>
      </c>
      <c r="H20827" s="9">
        <f>SIMULATION!$D$15*EXP($G$20827)</f>
        <v>169.89890212235747</v>
      </c>
      <c r="I20827" s="2">
        <f ca="1">$F20827/$H20827</f>
        <v>4.0587813759729696E-2</v>
      </c>
      <c r="J20827">
        <v>0</v>
      </c>
      <c r="K20827">
        <f ca="1">SIMULATION!$D$3*SIMULATION!$D$17/$H20827/(SIMULATION!$D$17-$I20827)*(((EXP(-$I20827*$J20827))/(1-EXP(-SIMULATION!$D$4*$I20827)))-(EXP(-SIMULATION!$D$17*$J20827)/(1-EXP(-SIMULATION!$D$4*SIMULATION!$D$17))))</f>
        <v>2.1603437994555308</v>
      </c>
      <c r="L20827">
        <v>0.19598099033324254</v>
      </c>
      <c r="M20827">
        <f t="shared" ca="1" si="325"/>
        <v>2.5837301167331055</v>
      </c>
    </row>
    <row r="20828" spans="1:13" x14ac:dyDescent="0.25">
      <c r="A20828" s="9"/>
      <c r="H20828" s="9"/>
      <c r="J20828">
        <v>1</v>
      </c>
      <c r="K20828">
        <f ca="1">SIMULATION!$D$3*SIMULATION!$D$17/$H20827/(SIMULATION!$D$17-$I20827)*(((EXP(-$I20827*$J20828))/(1-EXP(-SIMULATION!$D$4*$I20827)))-(EXP(-SIMULATION!$D$17*$J20828)/(1-EXP(-SIMULATION!$D$4*SIMULATION!$D$17))))</f>
        <v>3.2121833772677371</v>
      </c>
      <c r="L20828">
        <v>0.20003215364593543</v>
      </c>
      <c r="M20828">
        <f t="shared" ca="1" si="325"/>
        <v>3.8547233361282771</v>
      </c>
    </row>
    <row r="20829" spans="1:13" x14ac:dyDescent="0.25">
      <c r="A20829" s="9"/>
      <c r="H20829" s="9"/>
      <c r="J20829">
        <v>2</v>
      </c>
      <c r="K20829">
        <f ca="1">SIMULATION!$D$3*SIMULATION!$D$17/$H20827/(SIMULATION!$D$17-$I20827)*(((EXP(-$I20827*$J20829))/(1-EXP(-SIMULATION!$D$4*$I20827)))-(EXP(-SIMULATION!$D$17*$J20829)/(1-EXP(-SIMULATION!$D$4*SIMULATION!$D$17))))</f>
        <v>3.8135273665631639</v>
      </c>
      <c r="L20829">
        <v>0.30701250493797244</v>
      </c>
      <c r="M20829">
        <f t="shared" ca="1" si="325"/>
        <v>4.9843279560212297</v>
      </c>
    </row>
    <row r="20830" spans="1:13" x14ac:dyDescent="0.25">
      <c r="A20830" s="9"/>
      <c r="H20830" s="9"/>
      <c r="J20830">
        <v>3</v>
      </c>
      <c r="K20830">
        <f ca="1">SIMULATION!$D$3*SIMULATION!$D$17/$H20827/(SIMULATION!$D$17-$I20827)*(((EXP(-$I20827*$J20830))/(1-EXP(-SIMULATION!$D$4*$I20827)))-(EXP(-SIMULATION!$D$17*$J20830)/(1-EXP(-SIMULATION!$D$4*SIMULATION!$D$17))))</f>
        <v>4.1290745144224514</v>
      </c>
      <c r="L20830">
        <v>0.36292973603977746</v>
      </c>
      <c r="M20830">
        <f t="shared" ca="1" si="325"/>
        <v>5.6276384380303641</v>
      </c>
    </row>
    <row r="20831" spans="1:13" x14ac:dyDescent="0.25">
      <c r="A20831" s="9"/>
      <c r="H20831" s="9"/>
      <c r="J20831">
        <v>4</v>
      </c>
      <c r="K20831">
        <f ca="1">SIMULATION!$D$3*SIMULATION!$D$17/$H20827/(SIMULATION!$D$17-$I20827)*(((EXP(-$I20827*$J20831))/(1-EXP(-SIMULATION!$D$4*$I20827)))-(EXP(-SIMULATION!$D$17*$J20831)/(1-EXP(-SIMULATION!$D$4*SIMULATION!$D$17))))</f>
        <v>4.2642527596519484</v>
      </c>
      <c r="L20831">
        <v>0.14399199492057868</v>
      </c>
      <c r="M20831">
        <f t="shared" ca="1" si="325"/>
        <v>4.8782710213598151</v>
      </c>
    </row>
    <row r="20832" spans="1:13" x14ac:dyDescent="0.25">
      <c r="A20832" s="9"/>
      <c r="H20832" s="9"/>
      <c r="J20832">
        <v>5</v>
      </c>
      <c r="K20832">
        <f ca="1">SIMULATION!$D$3*SIMULATION!$D$17/$H20827/(SIMULATION!$D$17-$I20827)*(((EXP(-$I20827*$J20832))/(1-EXP(-SIMULATION!$D$4*$I20827)))-(EXP(-SIMULATION!$D$17*$J20832)/(1-EXP(-SIMULATION!$D$4*SIMULATION!$D$17))))</f>
        <v>4.2865124430576698</v>
      </c>
      <c r="L20832">
        <v>0.21183638158524373</v>
      </c>
      <c r="M20832">
        <f t="shared" ca="1" si="325"/>
        <v>5.1945517286151297</v>
      </c>
    </row>
    <row r="20833" spans="1:13" x14ac:dyDescent="0.25">
      <c r="A20833" s="9"/>
      <c r="H20833" s="9"/>
      <c r="J20833">
        <v>6</v>
      </c>
      <c r="K20833">
        <f ca="1">SIMULATION!$D$3*SIMULATION!$D$17/$H20827/(SIMULATION!$D$17-$I20827)*(((EXP(-$I20827*$J20833))/(1-EXP(-SIMULATION!$D$4*$I20827)))-(EXP(-SIMULATION!$D$17*$J20833)/(1-EXP(-SIMULATION!$D$4*SIMULATION!$D$17))))</f>
        <v>4.2389713315400437</v>
      </c>
      <c r="L20833">
        <v>6.9362500642453223E-2</v>
      </c>
      <c r="M20833">
        <f t="shared" ca="1" si="325"/>
        <v>4.5329969832473305</v>
      </c>
    </row>
    <row r="20834" spans="1:13" x14ac:dyDescent="0.25">
      <c r="A20834" s="9"/>
      <c r="H20834" s="9"/>
      <c r="J20834">
        <v>7</v>
      </c>
      <c r="K20834">
        <f ca="1">SIMULATION!$D$3*SIMULATION!$D$17/$H20827/(SIMULATION!$D$17-$I20827)*(((EXP(-$I20827*$J20834))/(1-EXP(-SIMULATION!$D$4*$I20827)))-(EXP(-SIMULATION!$D$17*$J20834)/(1-EXP(-SIMULATION!$D$4*SIMULATION!$D$17))))</f>
        <v>4.149158506055012</v>
      </c>
      <c r="L20834">
        <v>0.10462539069489499</v>
      </c>
      <c r="M20834">
        <f t="shared" ca="1" si="325"/>
        <v>4.5832658358060652</v>
      </c>
    </row>
    <row r="20835" spans="1:13" x14ac:dyDescent="0.25">
      <c r="A20835" s="9"/>
      <c r="H20835" s="9"/>
      <c r="J20835">
        <v>8</v>
      </c>
      <c r="K20835">
        <f ca="1">SIMULATION!$D$3*SIMULATION!$D$17/$H20827/(SIMULATION!$D$17-$I20827)*(((EXP(-$I20827*$J20835))/(1-EXP(-SIMULATION!$D$4*$I20827)))-(EXP(-SIMULATION!$D$17*$J20835)/(1-EXP(-SIMULATION!$D$4*SIMULATION!$D$17))))</f>
        <v>4.0346174895103086</v>
      </c>
      <c r="L20835">
        <v>0.37059935035265179</v>
      </c>
      <c r="M20835">
        <f t="shared" ca="1" si="325"/>
        <v>5.5298441100442757</v>
      </c>
    </row>
    <row r="20836" spans="1:13" x14ac:dyDescent="0.25">
      <c r="A20836" s="9"/>
      <c r="H20836" s="9"/>
      <c r="J20836">
        <v>9</v>
      </c>
      <c r="K20836">
        <f ca="1">SIMULATION!$D$3*SIMULATION!$D$17/$H20827/(SIMULATION!$D$17-$I20827)*(((EXP(-$I20827*$J20836))/(1-EXP(-SIMULATION!$D$4*$I20827)))-(EXP(-SIMULATION!$D$17*$J20836)/(1-EXP(-SIMULATION!$D$4*SIMULATION!$D$17))))</f>
        <v>3.9064967060403291</v>
      </c>
      <c r="L20836">
        <v>-0.37859758964311341</v>
      </c>
      <c r="M20836">
        <f t="shared" ca="1" si="325"/>
        <v>2.4275064691846984</v>
      </c>
    </row>
    <row r="20837" spans="1:13" x14ac:dyDescent="0.25">
      <c r="A20837" s="9"/>
      <c r="H20837" s="9"/>
      <c r="J20837">
        <v>10</v>
      </c>
      <c r="K20837">
        <f ca="1">SIMULATION!$D$3*SIMULATION!$D$17/$H20827/(SIMULATION!$D$17-$I20827)*(((EXP(-$I20827*$J20837))/(1-EXP(-SIMULATION!$D$4*$I20827)))-(EXP(-SIMULATION!$D$17*$J20837)/(1-EXP(-SIMULATION!$D$4*SIMULATION!$D$17))))</f>
        <v>3.7718501797766781</v>
      </c>
      <c r="L20837">
        <v>-0.33355888187773464</v>
      </c>
      <c r="M20837">
        <f t="shared" ca="1" si="325"/>
        <v>2.5137160512000372</v>
      </c>
    </row>
    <row r="20838" spans="1:13" x14ac:dyDescent="0.25">
      <c r="A20838" s="9"/>
      <c r="H20838" s="9"/>
      <c r="J20838">
        <v>11</v>
      </c>
      <c r="K20838">
        <f ca="1">SIMULATION!$D$3*SIMULATION!$D$17/$H20827/(SIMULATION!$D$17-$I20827)*(((EXP(-$I20827*$J20838))/(1-EXP(-SIMULATION!$D$4*$I20827)))-(EXP(-SIMULATION!$D$17*$J20838)/(1-EXP(-SIMULATION!$D$4*SIMULATION!$D$17))))</f>
        <v>3.6351117299302951</v>
      </c>
      <c r="L20838">
        <v>-0.41902688785287756</v>
      </c>
      <c r="M20838">
        <f t="shared" ca="1" si="325"/>
        <v>2.1119021747401137</v>
      </c>
    </row>
    <row r="20839" spans="1:13" x14ac:dyDescent="0.25">
      <c r="A20839" s="9"/>
      <c r="H20839" s="9"/>
      <c r="J20839">
        <v>12</v>
      </c>
      <c r="K20839">
        <f ca="1">SIMULATION!$D$3*SIMULATION!$D$17/$H20827/(SIMULATION!$D$17-$I20827)*(((EXP(-$I20827*$J20839))/(1-EXP(-SIMULATION!$D$4*$I20827)))-(EXP(-SIMULATION!$D$17*$J20839)/(1-EXP(-SIMULATION!$D$4*SIMULATION!$D$17))))</f>
        <v>3.49903952815409</v>
      </c>
      <c r="L20839">
        <v>-0.48218035579269108</v>
      </c>
      <c r="M20839">
        <f t="shared" ca="1" si="325"/>
        <v>1.8118714035360608</v>
      </c>
    </row>
    <row r="20840" spans="1:13" x14ac:dyDescent="0.25">
      <c r="A20840" s="9"/>
      <c r="H20840" s="9"/>
      <c r="J20840">
        <v>13</v>
      </c>
      <c r="K20840">
        <f ca="1">SIMULATION!$D$3*SIMULATION!$D$17/$H20827/(SIMULATION!$D$17-$I20827)*(((EXP(-$I20827*$J20840))/(1-EXP(-SIMULATION!$D$4*$I20827)))-(EXP(-SIMULATION!$D$17*$J20840)/(1-EXP(-SIMULATION!$D$4*SIMULATION!$D$17))))</f>
        <v>3.3653212568706907</v>
      </c>
      <c r="L20840">
        <v>0.24396327809412266</v>
      </c>
      <c r="M20840">
        <f t="shared" ca="1" si="325"/>
        <v>4.1863360625366974</v>
      </c>
    </row>
    <row r="20841" spans="1:13" x14ac:dyDescent="0.25">
      <c r="A20841" s="9"/>
      <c r="H20841" s="9"/>
      <c r="J20841">
        <v>14</v>
      </c>
      <c r="K20841">
        <f ca="1">SIMULATION!$D$3*SIMULATION!$D$17/$H20827/(SIMULATION!$D$17-$I20827)*(((EXP(-$I20827*$J20841))/(1-EXP(-SIMULATION!$D$4*$I20827)))-(EXP(-SIMULATION!$D$17*$J20841)/(1-EXP(-SIMULATION!$D$4*SIMULATION!$D$17))))</f>
        <v>3.2349617779070106</v>
      </c>
      <c r="L20841">
        <v>0.26813540623811188</v>
      </c>
      <c r="M20841">
        <f t="shared" ca="1" si="325"/>
        <v>4.1023695683908716</v>
      </c>
    </row>
    <row r="20842" spans="1:13" x14ac:dyDescent="0.25">
      <c r="A20842" s="9"/>
      <c r="H20842" s="9"/>
      <c r="J20842">
        <v>15</v>
      </c>
      <c r="K20842">
        <f ca="1">SIMULATION!$D$3*SIMULATION!$D$17/$H20827/(SIMULATION!$D$17-$I20827)*(((EXP(-$I20827*$J20842))/(1-EXP(-SIMULATION!$D$4*$I20827)))-(EXP(-SIMULATION!$D$17*$J20842)/(1-EXP(-SIMULATION!$D$4*SIMULATION!$D$17))))</f>
        <v>3.1085314336845529</v>
      </c>
      <c r="L20842">
        <v>-4.2731562891993799E-2</v>
      </c>
      <c r="M20842">
        <f t="shared" ca="1" si="325"/>
        <v>2.975699027224322</v>
      </c>
    </row>
    <row r="20843" spans="1:13" x14ac:dyDescent="0.25">
      <c r="A20843" s="9"/>
      <c r="H20843" s="9"/>
      <c r="J20843">
        <v>16</v>
      </c>
      <c r="K20843">
        <f ca="1">SIMULATION!$D$3*SIMULATION!$D$17/$H20827/(SIMULATION!$D$17-$I20827)*(((EXP(-$I20827*$J20843))/(1-EXP(-SIMULATION!$D$4*$I20827)))-(EXP(-SIMULATION!$D$17*$J20843)/(1-EXP(-SIMULATION!$D$4*SIMULATION!$D$17))))</f>
        <v>2.9863250433910435</v>
      </c>
      <c r="L20843">
        <v>3.4294305713716146E-2</v>
      </c>
      <c r="M20843">
        <f t="shared" ca="1" si="325"/>
        <v>3.0887389873896227</v>
      </c>
    </row>
    <row r="20844" spans="1:13" x14ac:dyDescent="0.25">
      <c r="A20844" s="9"/>
      <c r="H20844" s="9"/>
      <c r="J20844">
        <v>17</v>
      </c>
      <c r="K20844">
        <f ca="1">SIMULATION!$D$3*SIMULATION!$D$17/$H20827/(SIMULATION!$D$17-$I20827)*(((EXP(-$I20827*$J20844))/(1-EXP(-SIMULATION!$D$4*$I20827)))-(EXP(-SIMULATION!$D$17*$J20844)/(1-EXP(-SIMULATION!$D$4*SIMULATION!$D$17))))</f>
        <v>2.8684636751512094</v>
      </c>
      <c r="L20844">
        <v>9.6879551434687086E-2</v>
      </c>
      <c r="M20844">
        <f t="shared" ca="1" si="325"/>
        <v>3.1463591493065528</v>
      </c>
    </row>
    <row r="20845" spans="1:13" x14ac:dyDescent="0.25">
      <c r="A20845" s="9"/>
      <c r="H20845" s="9"/>
      <c r="J20845">
        <v>18</v>
      </c>
      <c r="K20845">
        <f ca="1">SIMULATION!$D$3*SIMULATION!$D$17/$H20827/(SIMULATION!$D$17-$I20827)*(((EXP(-$I20827*$J20845))/(1-EXP(-SIMULATION!$D$4*$I20827)))-(EXP(-SIMULATION!$D$17*$J20845)/(1-EXP(-SIMULATION!$D$4*SIMULATION!$D$17))))</f>
        <v>2.7549597522998832</v>
      </c>
      <c r="L20845">
        <v>3.2708711951899533E-2</v>
      </c>
      <c r="M20845">
        <f t="shared" ca="1" si="325"/>
        <v>2.8450709372769367</v>
      </c>
    </row>
    <row r="20846" spans="1:13" x14ac:dyDescent="0.25">
      <c r="A20846" s="9"/>
      <c r="H20846" s="9"/>
      <c r="J20846">
        <v>19</v>
      </c>
      <c r="K20846">
        <f ca="1">SIMULATION!$D$3*SIMULATION!$D$17/$H20827/(SIMULATION!$D$17-$I20827)*(((EXP(-$I20827*$J20846))/(1-EXP(-SIMULATION!$D$4*$I20827)))-(EXP(-SIMULATION!$D$17*$J20846)/(1-EXP(-SIMULATION!$D$4*SIMULATION!$D$17))))</f>
        <v>2.6457586677048357</v>
      </c>
      <c r="L20846">
        <v>0.59591177863005407</v>
      </c>
      <c r="M20846">
        <f t="shared" ca="1" si="325"/>
        <v>4.2223974212027064</v>
      </c>
    </row>
    <row r="20847" spans="1:13" x14ac:dyDescent="0.25">
      <c r="A20847" s="9"/>
      <c r="H20847" s="9"/>
      <c r="J20847">
        <v>20</v>
      </c>
      <c r="K20847">
        <f ca="1">SIMULATION!$D$3*SIMULATION!$D$17/$H20827/(SIMULATION!$D$17-$I20827)*(((EXP(-$I20827*$J20847))/(1-EXP(-SIMULATION!$D$4*$I20827)))-(EXP(-SIMULATION!$D$17*$J20847)/(1-EXP(-SIMULATION!$D$4*SIMULATION!$D$17))))</f>
        <v>2.5407653481477315</v>
      </c>
      <c r="L20847">
        <v>-0.3394287473289202</v>
      </c>
      <c r="M20847">
        <f t="shared" ca="1" si="325"/>
        <v>1.6783565487692194</v>
      </c>
    </row>
    <row r="20848" spans="1:13" x14ac:dyDescent="0.25">
      <c r="A20848" s="9"/>
      <c r="H20848" s="9"/>
      <c r="J20848">
        <v>21</v>
      </c>
      <c r="K20848">
        <f ca="1">SIMULATION!$D$3*SIMULATION!$D$17/$H20827/(SIMULATION!$D$17-$I20827)*(((EXP(-$I20827*$J20848))/(1-EXP(-SIMULATION!$D$4*$I20827)))-(EXP(-SIMULATION!$D$17*$J20848)/(1-EXP(-SIMULATION!$D$4*SIMULATION!$D$17))))</f>
        <v>2.4398611784373005</v>
      </c>
      <c r="L20848">
        <v>7.9483749703571069E-2</v>
      </c>
      <c r="M20848">
        <f t="shared" ca="1" si="325"/>
        <v>2.6337904936556709</v>
      </c>
    </row>
    <row r="20849" spans="1:13" x14ac:dyDescent="0.25">
      <c r="A20849" s="9"/>
      <c r="H20849" s="9"/>
      <c r="J20849">
        <v>22</v>
      </c>
      <c r="K20849">
        <f ca="1">SIMULATION!$D$3*SIMULATION!$D$17/$H20827/(SIMULATION!$D$17-$I20827)*(((EXP(-$I20827*$J20849))/(1-EXP(-SIMULATION!$D$4*$I20827)))-(EXP(-SIMULATION!$D$17*$J20849)/(1-EXP(-SIMULATION!$D$4*SIMULATION!$D$17))))</f>
        <v>2.3429147517421027</v>
      </c>
      <c r="L20849">
        <v>0.36178040222279656</v>
      </c>
      <c r="M20849">
        <f t="shared" ca="1" si="325"/>
        <v>3.1905353930010842</v>
      </c>
    </row>
    <row r="20850" spans="1:13" x14ac:dyDescent="0.25">
      <c r="A20850" s="9"/>
      <c r="H20850" s="9"/>
      <c r="J20850">
        <v>23</v>
      </c>
      <c r="K20850">
        <f ca="1">SIMULATION!$D$3*SIMULATION!$D$17/$H20827/(SIMULATION!$D$17-$I20827)*(((EXP(-$I20827*$J20850))/(1-EXP(-SIMULATION!$D$4*$I20827)))-(EXP(-SIMULATION!$D$17*$J20850)/(1-EXP(-SIMULATION!$D$4*SIMULATION!$D$17))))</f>
        <v>2.2497886673955647</v>
      </c>
      <c r="L20850">
        <v>-0.14360548911775489</v>
      </c>
      <c r="M20850">
        <f t="shared" ca="1" si="325"/>
        <v>1.9267066654026426</v>
      </c>
    </row>
    <row r="20851" spans="1:13" x14ac:dyDescent="0.25">
      <c r="A20851" s="9"/>
      <c r="H20851" s="9"/>
      <c r="J20851">
        <v>24</v>
      </c>
      <c r="K20851">
        <f ca="1">SIMULATION!$D$3*SIMULATION!$D$17/$H20827/(SIMULATION!$D$17-$I20827)*(((EXP(-$I20827*$J20851))/(1-EXP(-SIMULATION!$D$4*$I20827)))-(EXP(-SIMULATION!$D$17*$J20851)/(1-EXP(-SIMULATION!$D$4*SIMULATION!$D$17))))</f>
        <v>2.1603437994555312</v>
      </c>
      <c r="L20851">
        <v>-0.19715658273264733</v>
      </c>
      <c r="M20851">
        <f t="shared" ca="1" si="325"/>
        <v>1.7344177984272151</v>
      </c>
    </row>
    <row r="20852" spans="1:13" x14ac:dyDescent="0.25">
      <c r="A20852" s="9">
        <v>835</v>
      </c>
      <c r="B20852" s="2">
        <f ca="1">NORMINV(RAND(),SIMULATION!D7,SIMULATION!D8)</f>
        <v>52.474501346049024</v>
      </c>
      <c r="C20852" s="2">
        <v>2</v>
      </c>
      <c r="D20852" s="2">
        <f ca="1">SIMULATION!$D$11*(1+(SIMULATION!$D$12*LN(1+$C20852)))*(1+(SIMULATION!$D$13*(($B20852/63.5)-1)))</f>
        <v>9.4192885985458279</v>
      </c>
      <c r="E20852" s="2">
        <v>0.30567501826845639</v>
      </c>
      <c r="F20852" s="2">
        <f ca="1">D20852*(1+E20852)</f>
        <v>12.298529812982187</v>
      </c>
      <c r="G20852" s="2">
        <v>-0.10656218872197704</v>
      </c>
      <c r="H20852" s="9">
        <f>SIMULATION!$D$15*EXP($G$20852)</f>
        <v>198.44179450655508</v>
      </c>
      <c r="I20852" s="2">
        <f ca="1">$F20852/$H20852</f>
        <v>6.1975501902528561E-2</v>
      </c>
      <c r="J20852">
        <v>0</v>
      </c>
      <c r="K20852">
        <f ca="1">SIMULATION!$D$3*SIMULATION!$D$17/$H20852/(SIMULATION!$D$17-$I20852)*(((EXP(-$I20852*$J20852))/(1-EXP(-SIMULATION!$D$4*$I20852)))-(EXP(-SIMULATION!$D$17*$J20852)/(1-EXP(-SIMULATION!$D$4*SIMULATION!$D$17))))</f>
        <v>0.93991517838941419</v>
      </c>
      <c r="L20852">
        <v>-0.18855882768407703</v>
      </c>
      <c r="M20852">
        <f t="shared" ca="1" si="325"/>
        <v>0.76268587422983614</v>
      </c>
    </row>
    <row r="20853" spans="1:13" x14ac:dyDescent="0.25">
      <c r="A20853" s="9"/>
      <c r="H20853" s="9"/>
      <c r="J20853">
        <v>1</v>
      </c>
      <c r="K20853">
        <f ca="1">SIMULATION!$D$3*SIMULATION!$D$17/$H20852/(SIMULATION!$D$17-$I20852)*(((EXP(-$I20852*$J20853))/(1-EXP(-SIMULATION!$D$4*$I20852)))-(EXP(-SIMULATION!$D$17*$J20853)/(1-EXP(-SIMULATION!$D$4*SIMULATION!$D$17))))</f>
        <v>1.8465126665636058</v>
      </c>
      <c r="L20853">
        <v>-0.23020818126730694</v>
      </c>
      <c r="M20853">
        <f t="shared" ca="1" si="325"/>
        <v>1.4214303439069529</v>
      </c>
    </row>
    <row r="20854" spans="1:13" x14ac:dyDescent="0.25">
      <c r="A20854" s="9"/>
      <c r="H20854" s="9"/>
      <c r="J20854">
        <v>2</v>
      </c>
      <c r="K20854">
        <f ca="1">SIMULATION!$D$3*SIMULATION!$D$17/$H20852/(SIMULATION!$D$17-$I20852)*(((EXP(-$I20852*$J20854))/(1-EXP(-SIMULATION!$D$4*$I20852)))-(EXP(-SIMULATION!$D$17*$J20854)/(1-EXP(-SIMULATION!$D$4*SIMULATION!$D$17))))</f>
        <v>2.3527137503663575</v>
      </c>
      <c r="L20854">
        <v>-0.40158379769778757</v>
      </c>
      <c r="M20854">
        <f t="shared" ca="1" si="325"/>
        <v>1.4079020275984311</v>
      </c>
    </row>
    <row r="20855" spans="1:13" x14ac:dyDescent="0.25">
      <c r="A20855" s="9"/>
      <c r="H20855" s="9"/>
      <c r="J20855">
        <v>3</v>
      </c>
      <c r="K20855">
        <f ca="1">SIMULATION!$D$3*SIMULATION!$D$17/$H20852/(SIMULATION!$D$17-$I20852)*(((EXP(-$I20852*$J20855))/(1-EXP(-SIMULATION!$D$4*$I20852)))-(EXP(-SIMULATION!$D$17*$J20855)/(1-EXP(-SIMULATION!$D$4*SIMULATION!$D$17))))</f>
        <v>2.6068242487208941</v>
      </c>
      <c r="L20855">
        <v>-0.24006422446454306</v>
      </c>
      <c r="M20855">
        <f t="shared" ca="1" si="325"/>
        <v>1.9810190071363478</v>
      </c>
    </row>
    <row r="20856" spans="1:13" x14ac:dyDescent="0.25">
      <c r="A20856" s="9"/>
      <c r="H20856" s="9"/>
      <c r="J20856">
        <v>4</v>
      </c>
      <c r="K20856">
        <f ca="1">SIMULATION!$D$3*SIMULATION!$D$17/$H20852/(SIMULATION!$D$17-$I20852)*(((EXP(-$I20852*$J20856))/(1-EXP(-SIMULATION!$D$4*$I20852)))-(EXP(-SIMULATION!$D$17*$J20856)/(1-EXP(-SIMULATION!$D$4*SIMULATION!$D$17))))</f>
        <v>2.703612118889851</v>
      </c>
      <c r="L20856">
        <v>0.25913260395297677</v>
      </c>
      <c r="M20856">
        <f t="shared" ca="1" si="325"/>
        <v>3.4042061673366026</v>
      </c>
    </row>
    <row r="20857" spans="1:13" x14ac:dyDescent="0.25">
      <c r="A20857" s="9"/>
      <c r="H20857" s="9"/>
      <c r="J20857">
        <v>5</v>
      </c>
      <c r="K20857">
        <f ca="1">SIMULATION!$D$3*SIMULATION!$D$17/$H20852/(SIMULATION!$D$17-$I20852)*(((EXP(-$I20852*$J20857))/(1-EXP(-SIMULATION!$D$4*$I20852)))-(EXP(-SIMULATION!$D$17*$J20857)/(1-EXP(-SIMULATION!$D$4*SIMULATION!$D$17))))</f>
        <v>2.703553182808466</v>
      </c>
      <c r="L20857">
        <v>-8.2636789140312736E-2</v>
      </c>
      <c r="M20857">
        <f t="shared" ca="1" si="325"/>
        <v>2.4801402285111016</v>
      </c>
    </row>
    <row r="20858" spans="1:13" x14ac:dyDescent="0.25">
      <c r="A20858" s="9"/>
      <c r="H20858" s="9"/>
      <c r="J20858">
        <v>6</v>
      </c>
      <c r="K20858">
        <f ca="1">SIMULATION!$D$3*SIMULATION!$D$17/$H20852/(SIMULATION!$D$17-$I20852)*(((EXP(-$I20852*$J20858))/(1-EXP(-SIMULATION!$D$4*$I20852)))-(EXP(-SIMULATION!$D$17*$J20858)/(1-EXP(-SIMULATION!$D$4*SIMULATION!$D$17))))</f>
        <v>2.6451632806353955</v>
      </c>
      <c r="L20858">
        <v>-0.54605417196981232</v>
      </c>
      <c r="M20858">
        <f t="shared" ca="1" si="325"/>
        <v>1.2007608357030823</v>
      </c>
    </row>
    <row r="20859" spans="1:13" x14ac:dyDescent="0.25">
      <c r="A20859" s="9"/>
      <c r="H20859" s="9"/>
      <c r="J20859">
        <v>7</v>
      </c>
      <c r="K20859">
        <f ca="1">SIMULATION!$D$3*SIMULATION!$D$17/$H20852/(SIMULATION!$D$17-$I20852)*(((EXP(-$I20852*$J20859))/(1-EXP(-SIMULATION!$D$4*$I20852)))-(EXP(-SIMULATION!$D$17*$J20859)/(1-EXP(-SIMULATION!$D$4*SIMULATION!$D$17))))</f>
        <v>2.5529000976278122</v>
      </c>
      <c r="L20859">
        <v>-0.33684596222111785</v>
      </c>
      <c r="M20859">
        <f t="shared" ca="1" si="325"/>
        <v>1.6929660077879862</v>
      </c>
    </row>
    <row r="20860" spans="1:13" x14ac:dyDescent="0.25">
      <c r="A20860" s="9"/>
      <c r="H20860" s="9"/>
      <c r="J20860">
        <v>8</v>
      </c>
      <c r="K20860">
        <f ca="1">SIMULATION!$D$3*SIMULATION!$D$17/$H20852/(SIMULATION!$D$17-$I20852)*(((EXP(-$I20852*$J20860))/(1-EXP(-SIMULATION!$D$4*$I20852)))-(EXP(-SIMULATION!$D$17*$J20860)/(1-EXP(-SIMULATION!$D$4*SIMULATION!$D$17))))</f>
        <v>2.4422259852079398</v>
      </c>
      <c r="L20860">
        <v>-0.81631978540411876</v>
      </c>
      <c r="M20860">
        <f t="shared" ca="1" si="325"/>
        <v>0.44858859305463189</v>
      </c>
    </row>
    <row r="20861" spans="1:13" x14ac:dyDescent="0.25">
      <c r="A20861" s="9"/>
      <c r="H20861" s="9"/>
      <c r="J20861">
        <v>9</v>
      </c>
      <c r="K20861">
        <f ca="1">SIMULATION!$D$3*SIMULATION!$D$17/$H20852/(SIMULATION!$D$17-$I20852)*(((EXP(-$I20852*$J20861))/(1-EXP(-SIMULATION!$D$4*$I20852)))-(EXP(-SIMULATION!$D$17*$J20861)/(1-EXP(-SIMULATION!$D$4*SIMULATION!$D$17))))</f>
        <v>2.3228515299539141</v>
      </c>
      <c r="L20861">
        <v>-0.13555510504620702</v>
      </c>
      <c r="M20861">
        <f t="shared" ca="1" si="325"/>
        <v>2.0079771468042686</v>
      </c>
    </row>
    <row r="20862" spans="1:13" x14ac:dyDescent="0.25">
      <c r="A20862" s="9"/>
      <c r="H20862" s="9"/>
      <c r="J20862">
        <v>10</v>
      </c>
      <c r="K20862">
        <f ca="1">SIMULATION!$D$3*SIMULATION!$D$17/$H20852/(SIMULATION!$D$17-$I20852)*(((EXP(-$I20852*$J20862))/(1-EXP(-SIMULATION!$D$4*$I20852)))-(EXP(-SIMULATION!$D$17*$J20862)/(1-EXP(-SIMULATION!$D$4*SIMULATION!$D$17))))</f>
        <v>2.2008133503517446</v>
      </c>
      <c r="L20862">
        <v>-0.3197259994926247</v>
      </c>
      <c r="M20862">
        <f t="shared" ca="1" si="325"/>
        <v>1.4971561022138211</v>
      </c>
    </row>
    <row r="20863" spans="1:13" x14ac:dyDescent="0.25">
      <c r="A20863" s="9"/>
      <c r="H20863" s="9"/>
      <c r="J20863">
        <v>11</v>
      </c>
      <c r="K20863">
        <f ca="1">SIMULATION!$D$3*SIMULATION!$D$17/$H20852/(SIMULATION!$D$17-$I20852)*(((EXP(-$I20852*$J20863))/(1-EXP(-SIMULATION!$D$4*$I20852)))-(EXP(-SIMULATION!$D$17*$J20863)/(1-EXP(-SIMULATION!$D$4*SIMULATION!$D$17))))</f>
        <v>2.0798048841277503</v>
      </c>
      <c r="L20863">
        <v>-6.8192389365416314E-2</v>
      </c>
      <c r="M20863">
        <f t="shared" ca="1" si="325"/>
        <v>1.9379780196652163</v>
      </c>
    </row>
    <row r="20864" spans="1:13" x14ac:dyDescent="0.25">
      <c r="A20864" s="9"/>
      <c r="H20864" s="9"/>
      <c r="J20864">
        <v>12</v>
      </c>
      <c r="K20864">
        <f ca="1">SIMULATION!$D$3*SIMULATION!$D$17/$H20852/(SIMULATION!$D$17-$I20852)*(((EXP(-$I20852*$J20864))/(1-EXP(-SIMULATION!$D$4*$I20852)))-(EXP(-SIMULATION!$D$17*$J20864)/(1-EXP(-SIMULATION!$D$4*SIMULATION!$D$17))))</f>
        <v>1.9620285167938682</v>
      </c>
      <c r="L20864">
        <v>7.674976247021581E-2</v>
      </c>
      <c r="M20864">
        <f t="shared" ca="1" si="325"/>
        <v>2.1126137394175877</v>
      </c>
    </row>
    <row r="20865" spans="1:13" x14ac:dyDescent="0.25">
      <c r="A20865" s="9"/>
      <c r="H20865" s="9"/>
      <c r="J20865">
        <v>13</v>
      </c>
      <c r="K20865">
        <f ca="1">SIMULATION!$D$3*SIMULATION!$D$17/$H20852/(SIMULATION!$D$17-$I20852)*(((EXP(-$I20852*$J20865))/(1-EXP(-SIMULATION!$D$4*$I20852)))-(EXP(-SIMULATION!$D$17*$J20865)/(1-EXP(-SIMULATION!$D$4*SIMULATION!$D$17))))</f>
        <v>1.8487410144224843</v>
      </c>
      <c r="L20865">
        <v>-0.15339643323138769</v>
      </c>
      <c r="M20865">
        <f t="shared" ca="1" si="325"/>
        <v>1.5651507368414976</v>
      </c>
    </row>
    <row r="20866" spans="1:13" x14ac:dyDescent="0.25">
      <c r="A20866" s="9"/>
      <c r="H20866" s="9"/>
      <c r="J20866">
        <v>14</v>
      </c>
      <c r="K20866">
        <f ca="1">SIMULATION!$D$3*SIMULATION!$D$17/$H20852/(SIMULATION!$D$17-$I20852)*(((EXP(-$I20852*$J20866))/(1-EXP(-SIMULATION!$D$4*$I20852)))-(EXP(-SIMULATION!$D$17*$J20866)/(1-EXP(-SIMULATION!$D$4*SIMULATION!$D$17))))</f>
        <v>1.7406024562986511</v>
      </c>
      <c r="L20866">
        <v>-0.50111627385691748</v>
      </c>
      <c r="M20866">
        <f t="shared" ca="1" si="325"/>
        <v>0.868358239132073</v>
      </c>
    </row>
    <row r="20867" spans="1:13" x14ac:dyDescent="0.25">
      <c r="A20867" s="9"/>
      <c r="H20867" s="9"/>
      <c r="J20867">
        <v>15</v>
      </c>
      <c r="K20867">
        <f ca="1">SIMULATION!$D$3*SIMULATION!$D$17/$H20852/(SIMULATION!$D$17-$I20852)*(((EXP(-$I20852*$J20867))/(1-EXP(-SIMULATION!$D$4*$I20852)))-(EXP(-SIMULATION!$D$17*$J20867)/(1-EXP(-SIMULATION!$D$4*SIMULATION!$D$17))))</f>
        <v>1.6378992812140107</v>
      </c>
      <c r="L20867">
        <v>-8.0051000900237229E-2</v>
      </c>
      <c r="M20867">
        <f t="shared" ref="M20867:M20930" ca="1" si="326">$K20867*(1+$L20867)</f>
        <v>1.50678380437905</v>
      </c>
    </row>
    <row r="20868" spans="1:13" x14ac:dyDescent="0.25">
      <c r="A20868" s="9"/>
      <c r="H20868" s="9"/>
      <c r="J20868">
        <v>16</v>
      </c>
      <c r="K20868">
        <f ca="1">SIMULATION!$D$3*SIMULATION!$D$17/$H20852/(SIMULATION!$D$17-$I20852)*(((EXP(-$I20852*$J20868))/(1-EXP(-SIMULATION!$D$4*$I20852)))-(EXP(-SIMULATION!$D$17*$J20868)/(1-EXP(-SIMULATION!$D$4*SIMULATION!$D$17))))</f>
        <v>1.5406866962720447</v>
      </c>
      <c r="L20868">
        <v>0.19049496165316823</v>
      </c>
      <c r="M20868">
        <f t="shared" ca="1" si="326"/>
        <v>1.8341797493979342</v>
      </c>
    </row>
    <row r="20869" spans="1:13" x14ac:dyDescent="0.25">
      <c r="A20869" s="9"/>
      <c r="H20869" s="9"/>
      <c r="J20869">
        <v>17</v>
      </c>
      <c r="K20869">
        <f ca="1">SIMULATION!$D$3*SIMULATION!$D$17/$H20852/(SIMULATION!$D$17-$I20852)*(((EXP(-$I20852*$J20869))/(1-EXP(-SIMULATION!$D$4*$I20852)))-(EXP(-SIMULATION!$D$17*$J20869)/(1-EXP(-SIMULATION!$D$4*SIMULATION!$D$17))))</f>
        <v>1.448879442762868</v>
      </c>
      <c r="L20869">
        <v>0.24617286050322534</v>
      </c>
      <c r="M20869">
        <f t="shared" ca="1" si="326"/>
        <v>1.8055542397121225</v>
      </c>
    </row>
    <row r="20870" spans="1:13" x14ac:dyDescent="0.25">
      <c r="A20870" s="9"/>
      <c r="H20870" s="9"/>
      <c r="J20870">
        <v>18</v>
      </c>
      <c r="K20870">
        <f ca="1">SIMULATION!$D$3*SIMULATION!$D$17/$H20852/(SIMULATION!$D$17-$I20852)*(((EXP(-$I20852*$J20870))/(1-EXP(-SIMULATION!$D$4*$I20852)))-(EXP(-SIMULATION!$D$17*$J20870)/(1-EXP(-SIMULATION!$D$4*SIMULATION!$D$17))))</f>
        <v>1.3623094976295798</v>
      </c>
      <c r="L20870">
        <v>0.25446275203810337</v>
      </c>
      <c r="M20870">
        <f t="shared" ca="1" si="326"/>
        <v>1.7089665215240486</v>
      </c>
    </row>
    <row r="20871" spans="1:13" x14ac:dyDescent="0.25">
      <c r="A20871" s="9"/>
      <c r="H20871" s="9"/>
      <c r="J20871">
        <v>19</v>
      </c>
      <c r="K20871">
        <f ca="1">SIMULATION!$D$3*SIMULATION!$D$17/$H20852/(SIMULATION!$D$17-$I20852)*(((EXP(-$I20852*$J20871))/(1-EXP(-SIMULATION!$D$4*$I20852)))-(EXP(-SIMULATION!$D$17*$J20871)/(1-EXP(-SIMULATION!$D$4*SIMULATION!$D$17))))</f>
        <v>1.2807626143132009</v>
      </c>
      <c r="L20871">
        <v>-0.24987411707335092</v>
      </c>
      <c r="M20871">
        <f t="shared" ca="1" si="326"/>
        <v>0.96073318688113318</v>
      </c>
    </row>
    <row r="20872" spans="1:13" x14ac:dyDescent="0.25">
      <c r="A20872" s="9"/>
      <c r="H20872" s="9"/>
      <c r="J20872">
        <v>20</v>
      </c>
      <c r="K20872">
        <f ca="1">SIMULATION!$D$3*SIMULATION!$D$17/$H20852/(SIMULATION!$D$17-$I20852)*(((EXP(-$I20852*$J20872))/(1-EXP(-SIMULATION!$D$4*$I20852)))-(EXP(-SIMULATION!$D$17*$J20872)/(1-EXP(-SIMULATION!$D$4*SIMULATION!$D$17))))</f>
        <v>1.2040013295380336</v>
      </c>
      <c r="L20872">
        <v>-0.30090042950116119</v>
      </c>
      <c r="M20872">
        <f t="shared" ca="1" si="326"/>
        <v>0.84171681236007012</v>
      </c>
    </row>
    <row r="20873" spans="1:13" x14ac:dyDescent="0.25">
      <c r="A20873" s="9"/>
      <c r="H20873" s="9"/>
      <c r="J20873">
        <v>21</v>
      </c>
      <c r="K20873">
        <f ca="1">SIMULATION!$D$3*SIMULATION!$D$17/$H20852/(SIMULATION!$D$17-$I20852)*(((EXP(-$I20852*$J20873))/(1-EXP(-SIMULATION!$D$4*$I20852)))-(EXP(-SIMULATION!$D$17*$J20873)/(1-EXP(-SIMULATION!$D$4*SIMULATION!$D$17))))</f>
        <v>1.1317793217501231</v>
      </c>
      <c r="L20873">
        <v>7.1719279646294862E-2</v>
      </c>
      <c r="M20873">
        <f t="shared" ca="1" si="326"/>
        <v>1.2129497194246142</v>
      </c>
    </row>
    <row r="20874" spans="1:13" x14ac:dyDescent="0.25">
      <c r="A20874" s="9"/>
      <c r="H20874" s="9"/>
      <c r="J20874">
        <v>22</v>
      </c>
      <c r="K20874">
        <f ca="1">SIMULATION!$D$3*SIMULATION!$D$17/$H20852/(SIMULATION!$D$17-$I20852)*(((EXP(-$I20852*$J20874))/(1-EXP(-SIMULATION!$D$4*$I20852)))-(EXP(-SIMULATION!$D$17*$J20874)/(1-EXP(-SIMULATION!$D$4*SIMULATION!$D$17))))</f>
        <v>1.06385025061338</v>
      </c>
      <c r="L20874">
        <v>0.35656576159188219</v>
      </c>
      <c r="M20874">
        <f t="shared" ca="1" si="326"/>
        <v>1.4431828254430545</v>
      </c>
    </row>
    <row r="20875" spans="1:13" x14ac:dyDescent="0.25">
      <c r="A20875" s="9"/>
      <c r="H20875" s="9"/>
      <c r="J20875">
        <v>23</v>
      </c>
      <c r="K20875">
        <f ca="1">SIMULATION!$D$3*SIMULATION!$D$17/$H20852/(SIMULATION!$D$17-$I20852)*(((EXP(-$I20852*$J20875))/(1-EXP(-SIMULATION!$D$4*$I20852)))-(EXP(-SIMULATION!$D$17*$J20875)/(1-EXP(-SIMULATION!$D$4*SIMULATION!$D$17))))</f>
        <v>0.99997308157189446</v>
      </c>
      <c r="L20875">
        <v>0.29209387151156002</v>
      </c>
      <c r="M20875">
        <f t="shared" ca="1" si="326"/>
        <v>1.292059090375574</v>
      </c>
    </row>
    <row r="20876" spans="1:13" x14ac:dyDescent="0.25">
      <c r="A20876" s="9"/>
      <c r="H20876" s="9"/>
      <c r="J20876">
        <v>24</v>
      </c>
      <c r="K20876">
        <f ca="1">SIMULATION!$D$3*SIMULATION!$D$17/$H20852/(SIMULATION!$D$17-$I20852)*(((EXP(-$I20852*$J20876))/(1-EXP(-SIMULATION!$D$4*$I20852)))-(EXP(-SIMULATION!$D$17*$J20876)/(1-EXP(-SIMULATION!$D$4*SIMULATION!$D$17))))</f>
        <v>0.93991517838941474</v>
      </c>
      <c r="L20876">
        <v>8.9909787746662306E-2</v>
      </c>
      <c r="M20876">
        <f t="shared" ca="1" si="326"/>
        <v>1.0244227525782732</v>
      </c>
    </row>
    <row r="20877" spans="1:13" x14ac:dyDescent="0.25">
      <c r="A20877" s="9">
        <v>836</v>
      </c>
      <c r="B20877" s="2">
        <f ca="1">NORMINV(RAND(),SIMULATION!D7,SIMULATION!D8)</f>
        <v>65.558592886164007</v>
      </c>
      <c r="C20877" s="2">
        <v>2</v>
      </c>
      <c r="D20877" s="2">
        <f ca="1">SIMULATION!$D$11*(1+(SIMULATION!$D$12*LN(1+$C20877)))*(1+(SIMULATION!$D$13*(($B20877/63.5)-1)))</f>
        <v>10.390935966030899</v>
      </c>
      <c r="E20877" s="2">
        <v>-0.24503164080012807</v>
      </c>
      <c r="F20877" s="2">
        <f ca="1">D20877*(1+E20877)</f>
        <v>7.8448278768252839</v>
      </c>
      <c r="G20877" s="2">
        <v>0.53712982889184246</v>
      </c>
      <c r="H20877" s="9">
        <f>SIMULATION!$D$15*EXP($G$20877)</f>
        <v>377.73309490293053</v>
      </c>
      <c r="I20877" s="2">
        <f ca="1">$F20877/$H20877</f>
        <v>2.0768177273006061E-2</v>
      </c>
      <c r="J20877">
        <v>0</v>
      </c>
      <c r="K20877">
        <f ca="1">SIMULATION!$D$3*SIMULATION!$D$17/$H20877/(SIMULATION!$D$17-$I20877)*(((EXP(-$I20877*$J20877))/(1-EXP(-SIMULATION!$D$4*$I20877)))-(EXP(-SIMULATION!$D$17*$J20877)/(1-EXP(-SIMULATION!$D$4*SIMULATION!$D$17))))</f>
        <v>2.3637302186245361</v>
      </c>
      <c r="L20877">
        <v>0.28703511666845033</v>
      </c>
      <c r="M20877">
        <f t="shared" ca="1" si="326"/>
        <v>3.0422037977001715</v>
      </c>
    </row>
    <row r="20878" spans="1:13" x14ac:dyDescent="0.25">
      <c r="A20878" s="9"/>
      <c r="H20878" s="9"/>
      <c r="J20878">
        <v>1</v>
      </c>
      <c r="K20878">
        <f ca="1">SIMULATION!$D$3*SIMULATION!$D$17/$H20877/(SIMULATION!$D$17-$I20877)*(((EXP(-$I20877*$J20878))/(1-EXP(-SIMULATION!$D$4*$I20877)))-(EXP(-SIMULATION!$D$17*$J20878)/(1-EXP(-SIMULATION!$D$4*SIMULATION!$D$17))))</f>
        <v>2.8323469378133184</v>
      </c>
      <c r="L20878">
        <v>-0.18879563546983988</v>
      </c>
      <c r="M20878">
        <f t="shared" ca="1" si="326"/>
        <v>2.2976121978177977</v>
      </c>
    </row>
    <row r="20879" spans="1:13" x14ac:dyDescent="0.25">
      <c r="A20879" s="9"/>
      <c r="H20879" s="9"/>
      <c r="J20879">
        <v>2</v>
      </c>
      <c r="K20879">
        <f ca="1">SIMULATION!$D$3*SIMULATION!$D$17/$H20877/(SIMULATION!$D$17-$I20877)*(((EXP(-$I20877*$J20879))/(1-EXP(-SIMULATION!$D$4*$I20877)))-(EXP(-SIMULATION!$D$17*$J20879)/(1-EXP(-SIMULATION!$D$4*SIMULATION!$D$17))))</f>
        <v>3.1055657212214718</v>
      </c>
      <c r="L20879">
        <v>0.23368169324969706</v>
      </c>
      <c r="M20879">
        <f t="shared" ca="1" si="326"/>
        <v>3.8312795774547217</v>
      </c>
    </row>
    <row r="20880" spans="1:13" x14ac:dyDescent="0.25">
      <c r="A20880" s="9"/>
      <c r="H20880" s="9"/>
      <c r="J20880">
        <v>3</v>
      </c>
      <c r="K20880">
        <f ca="1">SIMULATION!$D$3*SIMULATION!$D$17/$H20877/(SIMULATION!$D$17-$I20877)*(((EXP(-$I20877*$J20880))/(1-EXP(-SIMULATION!$D$4*$I20877)))-(EXP(-SIMULATION!$D$17*$J20880)/(1-EXP(-SIMULATION!$D$4*SIMULATION!$D$17))))</f>
        <v>3.2541254112598792</v>
      </c>
      <c r="L20880">
        <v>-0.3537538502653424</v>
      </c>
      <c r="M20880">
        <f t="shared" ca="1" si="326"/>
        <v>2.1029660177804064</v>
      </c>
    </row>
    <row r="20881" spans="1:13" x14ac:dyDescent="0.25">
      <c r="A20881" s="9"/>
      <c r="H20881" s="9"/>
      <c r="J20881">
        <v>4</v>
      </c>
      <c r="K20881">
        <f ca="1">SIMULATION!$D$3*SIMULATION!$D$17/$H20877/(SIMULATION!$D$17-$I20877)*(((EXP(-$I20877*$J20881))/(1-EXP(-SIMULATION!$D$4*$I20877)))-(EXP(-SIMULATION!$D$17*$J20881)/(1-EXP(-SIMULATION!$D$4*SIMULATION!$D$17))))</f>
        <v>3.3233457340717432</v>
      </c>
      <c r="L20881">
        <v>0.1890876474591385</v>
      </c>
      <c r="M20881">
        <f t="shared" ca="1" si="326"/>
        <v>3.9517493606207328</v>
      </c>
    </row>
    <row r="20882" spans="1:13" x14ac:dyDescent="0.25">
      <c r="A20882" s="9"/>
      <c r="H20882" s="9"/>
      <c r="J20882">
        <v>5</v>
      </c>
      <c r="K20882">
        <f ca="1">SIMULATION!$D$3*SIMULATION!$D$17/$H20877/(SIMULATION!$D$17-$I20877)*(((EXP(-$I20877*$J20882))/(1-EXP(-SIMULATION!$D$4*$I20877)))-(EXP(-SIMULATION!$D$17*$J20882)/(1-EXP(-SIMULATION!$D$4*SIMULATION!$D$17))))</f>
        <v>3.3422574641858325</v>
      </c>
      <c r="L20882">
        <v>0.26983014439551972</v>
      </c>
      <c r="M20882">
        <f t="shared" ca="1" si="326"/>
        <v>4.2440992783540992</v>
      </c>
    </row>
    <row r="20883" spans="1:13" x14ac:dyDescent="0.25">
      <c r="A20883" s="9"/>
      <c r="H20883" s="9"/>
      <c r="J20883">
        <v>6</v>
      </c>
      <c r="K20883">
        <f ca="1">SIMULATION!$D$3*SIMULATION!$D$17/$H20877/(SIMULATION!$D$17-$I20877)*(((EXP(-$I20877*$J20883))/(1-EXP(-SIMULATION!$D$4*$I20877)))-(EXP(-SIMULATION!$D$17*$J20883)/(1-EXP(-SIMULATION!$D$4*SIMULATION!$D$17))))</f>
        <v>3.3294532508368726</v>
      </c>
      <c r="L20883">
        <v>-7.5881728291931905E-2</v>
      </c>
      <c r="M20883">
        <f t="shared" ca="1" si="326"/>
        <v>3.0768085838961796</v>
      </c>
    </row>
    <row r="20884" spans="1:13" x14ac:dyDescent="0.25">
      <c r="A20884" s="9"/>
      <c r="H20884" s="9"/>
      <c r="J20884">
        <v>7</v>
      </c>
      <c r="K20884">
        <f ca="1">SIMULATION!$D$3*SIMULATION!$D$17/$H20877/(SIMULATION!$D$17-$I20877)*(((EXP(-$I20877*$J20884))/(1-EXP(-SIMULATION!$D$4*$I20877)))-(EXP(-SIMULATION!$D$17*$J20884)/(1-EXP(-SIMULATION!$D$4*SIMULATION!$D$17))))</f>
        <v>3.296836964772258</v>
      </c>
      <c r="L20884">
        <v>3.1220858382478059E-3</v>
      </c>
      <c r="M20884">
        <f t="shared" ca="1" si="326"/>
        <v>3.3071299727709857</v>
      </c>
    </row>
    <row r="20885" spans="1:13" x14ac:dyDescent="0.25">
      <c r="A20885" s="9"/>
      <c r="H20885" s="9"/>
      <c r="J20885">
        <v>8</v>
      </c>
      <c r="K20885">
        <f ca="1">SIMULATION!$D$3*SIMULATION!$D$17/$H20877/(SIMULATION!$D$17-$I20877)*(((EXP(-$I20877*$J20885))/(1-EXP(-SIMULATION!$D$4*$I20877)))-(EXP(-SIMULATION!$D$17*$J20885)/(1-EXP(-SIMULATION!$D$4*SIMULATION!$D$17))))</f>
        <v>3.2520263660681334</v>
      </c>
      <c r="L20885">
        <v>-0.17157533520122434</v>
      </c>
      <c r="M20885">
        <f t="shared" ca="1" si="326"/>
        <v>2.6940588522267737</v>
      </c>
    </row>
    <row r="20886" spans="1:13" x14ac:dyDescent="0.25">
      <c r="A20886" s="9"/>
      <c r="H20886" s="9"/>
      <c r="J20886">
        <v>9</v>
      </c>
      <c r="K20886">
        <f ca="1">SIMULATION!$D$3*SIMULATION!$D$17/$H20877/(SIMULATION!$D$17-$I20877)*(((EXP(-$I20877*$J20886))/(1-EXP(-SIMULATION!$D$4*$I20877)))-(EXP(-SIMULATION!$D$17*$J20886)/(1-EXP(-SIMULATION!$D$4*SIMULATION!$D$17))))</f>
        <v>3.1998927874515601</v>
      </c>
      <c r="L20886">
        <v>-9.5998026524855534E-2</v>
      </c>
      <c r="M20886">
        <f t="shared" ca="1" si="326"/>
        <v>2.8927093947650913</v>
      </c>
    </row>
    <row r="20887" spans="1:13" x14ac:dyDescent="0.25">
      <c r="A20887" s="9"/>
      <c r="H20887" s="9"/>
      <c r="J20887">
        <v>10</v>
      </c>
      <c r="K20887">
        <f ca="1">SIMULATION!$D$3*SIMULATION!$D$17/$H20877/(SIMULATION!$D$17-$I20877)*(((EXP(-$I20877*$J20887))/(1-EXP(-SIMULATION!$D$4*$I20877)))-(EXP(-SIMULATION!$D$17*$J20887)/(1-EXP(-SIMULATION!$D$4*SIMULATION!$D$17))))</f>
        <v>3.1435477963024794</v>
      </c>
      <c r="L20887">
        <v>0.29648731755171098</v>
      </c>
      <c r="M20887">
        <f t="shared" ca="1" si="326"/>
        <v>4.0755698500237942</v>
      </c>
    </row>
    <row r="20888" spans="1:13" x14ac:dyDescent="0.25">
      <c r="A20888" s="9"/>
      <c r="H20888" s="9"/>
      <c r="J20888">
        <v>11</v>
      </c>
      <c r="K20888">
        <f ca="1">SIMULATION!$D$3*SIMULATION!$D$17/$H20877/(SIMULATION!$D$17-$I20877)*(((EXP(-$I20877*$J20888))/(1-EXP(-SIMULATION!$D$4*$I20877)))-(EXP(-SIMULATION!$D$17*$J20888)/(1-EXP(-SIMULATION!$D$4*SIMULATION!$D$17))))</f>
        <v>3.0849754672599787</v>
      </c>
      <c r="L20888">
        <v>-0.23012105710658284</v>
      </c>
      <c r="M20888">
        <f t="shared" ca="1" si="326"/>
        <v>2.3750576515862383</v>
      </c>
    </row>
    <row r="20889" spans="1:13" x14ac:dyDescent="0.25">
      <c r="A20889" s="9"/>
      <c r="H20889" s="9"/>
      <c r="J20889">
        <v>12</v>
      </c>
      <c r="K20889">
        <f ca="1">SIMULATION!$D$3*SIMULATION!$D$17/$H20877/(SIMULATION!$D$17-$I20877)*(((EXP(-$I20877*$J20889))/(1-EXP(-SIMULATION!$D$4*$I20877)))-(EXP(-SIMULATION!$D$17*$J20889)/(1-EXP(-SIMULATION!$D$4*SIMULATION!$D$17))))</f>
        <v>3.0254375535901579</v>
      </c>
      <c r="L20889">
        <v>-0.3166090730546991</v>
      </c>
      <c r="M20889">
        <f t="shared" ca="1" si="326"/>
        <v>2.0675565741631017</v>
      </c>
    </row>
    <row r="20890" spans="1:13" x14ac:dyDescent="0.25">
      <c r="A20890" s="9"/>
      <c r="H20890" s="9"/>
      <c r="J20890">
        <v>13</v>
      </c>
      <c r="K20890">
        <f ca="1">SIMULATION!$D$3*SIMULATION!$D$17/$H20877/(SIMULATION!$D$17-$I20877)*(((EXP(-$I20877*$J20890))/(1-EXP(-SIMULATION!$D$4*$I20877)))-(EXP(-SIMULATION!$D$17*$J20890)/(1-EXP(-SIMULATION!$D$4*SIMULATION!$D$17))))</f>
        <v>2.9657331266550253</v>
      </c>
      <c r="L20890">
        <v>-0.24508753018849566</v>
      </c>
      <c r="M20890">
        <f t="shared" ca="1" si="326"/>
        <v>2.2388689194449403</v>
      </c>
    </row>
    <row r="20891" spans="1:13" x14ac:dyDescent="0.25">
      <c r="A20891" s="9"/>
      <c r="H20891" s="9"/>
      <c r="J20891">
        <v>14</v>
      </c>
      <c r="K20891">
        <f ca="1">SIMULATION!$D$3*SIMULATION!$D$17/$H20877/(SIMULATION!$D$17-$I20877)*(((EXP(-$I20877*$J20891))/(1-EXP(-SIMULATION!$D$4*$I20877)))-(EXP(-SIMULATION!$D$17*$J20891)/(1-EXP(-SIMULATION!$D$4*SIMULATION!$D$17))))</f>
        <v>2.9063649550935158</v>
      </c>
      <c r="L20891">
        <v>-3.9044898480267744E-2</v>
      </c>
      <c r="M20891">
        <f t="shared" ca="1" si="326"/>
        <v>2.7928862304752817</v>
      </c>
    </row>
    <row r="20892" spans="1:13" x14ac:dyDescent="0.25">
      <c r="A20892" s="9"/>
      <c r="H20892" s="9"/>
      <c r="J20892">
        <v>15</v>
      </c>
      <c r="K20892">
        <f ca="1">SIMULATION!$D$3*SIMULATION!$D$17/$H20877/(SIMULATION!$D$17-$I20877)*(((EXP(-$I20877*$J20892))/(1-EXP(-SIMULATION!$D$4*$I20877)))-(EXP(-SIMULATION!$D$17*$J20892)/(1-EXP(-SIMULATION!$D$4*SIMULATION!$D$17))))</f>
        <v>2.84764612063017</v>
      </c>
      <c r="L20892">
        <v>2.4945340646794989E-2</v>
      </c>
      <c r="M20892">
        <f t="shared" ca="1" si="326"/>
        <v>2.9186816231508139</v>
      </c>
    </row>
    <row r="20893" spans="1:13" x14ac:dyDescent="0.25">
      <c r="A20893" s="9"/>
      <c r="H20893" s="9"/>
      <c r="J20893">
        <v>16</v>
      </c>
      <c r="K20893">
        <f ca="1">SIMULATION!$D$3*SIMULATION!$D$17/$H20877/(SIMULATION!$D$17-$I20877)*(((EXP(-$I20877*$J20893))/(1-EXP(-SIMULATION!$D$4*$I20877)))-(EXP(-SIMULATION!$D$17*$J20893)/(1-EXP(-SIMULATION!$D$4*SIMULATION!$D$17))))</f>
        <v>2.7897683361464303</v>
      </c>
      <c r="L20893">
        <v>-0.34069920888290139</v>
      </c>
      <c r="M20893">
        <f t="shared" ca="1" si="326"/>
        <v>1.8392964710547735</v>
      </c>
    </row>
    <row r="20894" spans="1:13" x14ac:dyDescent="0.25">
      <c r="A20894" s="9"/>
      <c r="H20894" s="9"/>
      <c r="J20894">
        <v>17</v>
      </c>
      <c r="K20894">
        <f ca="1">SIMULATION!$D$3*SIMULATION!$D$17/$H20877/(SIMULATION!$D$17-$I20877)*(((EXP(-$I20877*$J20894))/(1-EXP(-SIMULATION!$D$4*$I20877)))-(EXP(-SIMULATION!$D$17*$J20894)/(1-EXP(-SIMULATION!$D$4*SIMULATION!$D$17))))</f>
        <v>2.7328457217128093</v>
      </c>
      <c r="L20894">
        <v>2.1766908744293115E-2</v>
      </c>
      <c r="M20894">
        <f t="shared" ca="1" si="326"/>
        <v>2.7923313251495636</v>
      </c>
    </row>
    <row r="20895" spans="1:13" x14ac:dyDescent="0.25">
      <c r="A20895" s="9"/>
      <c r="H20895" s="9"/>
      <c r="J20895">
        <v>18</v>
      </c>
      <c r="K20895">
        <f ca="1">SIMULATION!$D$3*SIMULATION!$D$17/$H20877/(SIMULATION!$D$17-$I20877)*(((EXP(-$I20877*$J20895))/(1-EXP(-SIMULATION!$D$4*$I20877)))-(EXP(-SIMULATION!$D$17*$J20895)/(1-EXP(-SIMULATION!$D$4*SIMULATION!$D$17))))</f>
        <v>2.6769428535656687</v>
      </c>
      <c r="L20895">
        <v>0.21299812661006215</v>
      </c>
      <c r="M20895">
        <f t="shared" ca="1" si="326"/>
        <v>3.2471266664173504</v>
      </c>
    </row>
    <row r="20896" spans="1:13" x14ac:dyDescent="0.25">
      <c r="A20896" s="9"/>
      <c r="H20896" s="9"/>
      <c r="J20896">
        <v>19</v>
      </c>
      <c r="K20896">
        <f ca="1">SIMULATION!$D$3*SIMULATION!$D$17/$H20877/(SIMULATION!$D$17-$I20877)*(((EXP(-$I20877*$J20896))/(1-EXP(-SIMULATION!$D$4*$I20877)))-(EXP(-SIMULATION!$D$17*$J20896)/(1-EXP(-SIMULATION!$D$4*SIMULATION!$D$17))))</f>
        <v>2.6220927348825493</v>
      </c>
      <c r="L20896">
        <v>0.11762625077479613</v>
      </c>
      <c r="M20896">
        <f t="shared" ca="1" si="326"/>
        <v>2.9305196724706151</v>
      </c>
    </row>
    <row r="20897" spans="1:13" x14ac:dyDescent="0.25">
      <c r="A20897" s="9"/>
      <c r="H20897" s="9"/>
      <c r="J20897">
        <v>20</v>
      </c>
      <c r="K20897">
        <f ca="1">SIMULATION!$D$3*SIMULATION!$D$17/$H20877/(SIMULATION!$D$17-$I20877)*(((EXP(-$I20877*$J20897))/(1-EXP(-SIMULATION!$D$4*$I20877)))-(EXP(-SIMULATION!$D$17*$J20897)/(1-EXP(-SIMULATION!$D$4*SIMULATION!$D$17))))</f>
        <v>2.5683083082771856</v>
      </c>
      <c r="L20897">
        <v>3.7282230309236546E-2</v>
      </c>
      <c r="M20897">
        <f t="shared" ca="1" si="326"/>
        <v>2.6640605701315017</v>
      </c>
    </row>
    <row r="20898" spans="1:13" x14ac:dyDescent="0.25">
      <c r="A20898" s="9"/>
      <c r="H20898" s="9"/>
      <c r="J20898">
        <v>21</v>
      </c>
      <c r="K20898">
        <f ca="1">SIMULATION!$D$3*SIMULATION!$D$17/$H20877/(SIMULATION!$D$17-$I20877)*(((EXP(-$I20877*$J20898))/(1-EXP(-SIMULATION!$D$4*$I20877)))-(EXP(-SIMULATION!$D$17*$J20898)/(1-EXP(-SIMULATION!$D$4*SIMULATION!$D$17))))</f>
        <v>2.5155898297460091</v>
      </c>
      <c r="L20898">
        <v>0.43975975890173369</v>
      </c>
      <c r="M20898">
        <f t="shared" ca="1" si="326"/>
        <v>3.6218450067707675</v>
      </c>
    </row>
    <row r="20899" spans="1:13" x14ac:dyDescent="0.25">
      <c r="A20899" s="9"/>
      <c r="H20899" s="9"/>
      <c r="J20899">
        <v>22</v>
      </c>
      <c r="K20899">
        <f ca="1">SIMULATION!$D$3*SIMULATION!$D$17/$H20877/(SIMULATION!$D$17-$I20877)*(((EXP(-$I20877*$J20899))/(1-EXP(-SIMULATION!$D$4*$I20877)))-(EXP(-SIMULATION!$D$17*$J20899)/(1-EXP(-SIMULATION!$D$4*SIMULATION!$D$17))))</f>
        <v>2.4639295906050522</v>
      </c>
      <c r="L20899">
        <v>2.7471599012480079E-2</v>
      </c>
      <c r="M20899">
        <f t="shared" ca="1" si="326"/>
        <v>2.5316176763131386</v>
      </c>
    </row>
    <row r="20900" spans="1:13" x14ac:dyDescent="0.25">
      <c r="A20900" s="9"/>
      <c r="H20900" s="9"/>
      <c r="J20900">
        <v>23</v>
      </c>
      <c r="K20900">
        <f ca="1">SIMULATION!$D$3*SIMULATION!$D$17/$H20877/(SIMULATION!$D$17-$I20877)*(((EXP(-$I20877*$J20900))/(1-EXP(-SIMULATION!$D$4*$I20877)))-(EXP(-SIMULATION!$D$17*$J20900)/(1-EXP(-SIMULATION!$D$4*SIMULATION!$D$17))))</f>
        <v>2.4133149400259701</v>
      </c>
      <c r="L20900">
        <v>9.8067107569842757E-2</v>
      </c>
      <c r="M20900">
        <f t="shared" ca="1" si="326"/>
        <v>2.6499817558494057</v>
      </c>
    </row>
    <row r="20901" spans="1:13" x14ac:dyDescent="0.25">
      <c r="A20901" s="9"/>
      <c r="H20901" s="9"/>
      <c r="J20901">
        <v>24</v>
      </c>
      <c r="K20901">
        <f ca="1">SIMULATION!$D$3*SIMULATION!$D$17/$H20877/(SIMULATION!$D$17-$I20877)*(((EXP(-$I20877*$J20901))/(1-EXP(-SIMULATION!$D$4*$I20877)))-(EXP(-SIMULATION!$D$17*$J20901)/(1-EXP(-SIMULATION!$D$4*SIMULATION!$D$17))))</f>
        <v>2.3637302186245357</v>
      </c>
      <c r="L20901">
        <v>-0.31578868551830341</v>
      </c>
      <c r="M20901">
        <f t="shared" ca="1" si="326"/>
        <v>1.6172909599652017</v>
      </c>
    </row>
    <row r="20902" spans="1:13" x14ac:dyDescent="0.25">
      <c r="A20902" s="9">
        <v>837</v>
      </c>
      <c r="B20902" s="2">
        <f ca="1">NORMINV(RAND(),SIMULATION!D7,SIMULATION!D8)</f>
        <v>48.843936549475266</v>
      </c>
      <c r="C20902" s="2">
        <v>2</v>
      </c>
      <c r="D20902" s="2">
        <f ca="1">SIMULATION!$D$11*(1+(SIMULATION!$D$12*LN(1+$C20902)))*(1+(SIMULATION!$D$13*(($B20902/63.5)-1)))</f>
        <v>9.1496765497261308</v>
      </c>
      <c r="E20902" s="2">
        <v>-0.18827617655899184</v>
      </c>
      <c r="F20902" s="2">
        <f ca="1">D20902*(1+E20902)</f>
        <v>7.4270104321922261</v>
      </c>
      <c r="G20902" s="2">
        <v>-5.8919627675433288E-2</v>
      </c>
      <c r="H20902" s="9">
        <f>SIMULATION!$D$15*EXP($G$20902)</f>
        <v>208.12490234205086</v>
      </c>
      <c r="I20902" s="2">
        <f ca="1">$F20902/$H20902</f>
        <v>3.5685352154477032E-2</v>
      </c>
      <c r="J20902">
        <v>0</v>
      </c>
      <c r="K20902">
        <f ca="1">SIMULATION!$D$3*SIMULATION!$D$17/$H20902/(SIMULATION!$D$17-$I20902)*(((EXP(-$I20902*$J20902))/(1-EXP(-SIMULATION!$D$4*$I20902)))-(EXP(-SIMULATION!$D$17*$J20902)/(1-EXP(-SIMULATION!$D$4*SIMULATION!$D$17))))</f>
        <v>2.1205972354482783</v>
      </c>
      <c r="L20902">
        <v>0.80574184843079766</v>
      </c>
      <c r="M20902">
        <f t="shared" ca="1" si="326"/>
        <v>3.8292511717156135</v>
      </c>
    </row>
    <row r="20903" spans="1:13" x14ac:dyDescent="0.25">
      <c r="A20903" s="9"/>
      <c r="H20903" s="9"/>
      <c r="J20903">
        <v>1</v>
      </c>
      <c r="K20903">
        <f ca="1">SIMULATION!$D$3*SIMULATION!$D$17/$H20902/(SIMULATION!$D$17-$I20902)*(((EXP(-$I20902*$J20903))/(1-EXP(-SIMULATION!$D$4*$I20902)))-(EXP(-SIMULATION!$D$17*$J20903)/(1-EXP(-SIMULATION!$D$4*SIMULATION!$D$17))))</f>
        <v>2.9774865904372896</v>
      </c>
      <c r="L20903">
        <v>-0.129030920042987</v>
      </c>
      <c r="M20903">
        <f t="shared" ca="1" si="326"/>
        <v>2.5932987562575098</v>
      </c>
    </row>
    <row r="20904" spans="1:13" x14ac:dyDescent="0.25">
      <c r="A20904" s="9"/>
      <c r="H20904" s="9"/>
      <c r="J20904">
        <v>2</v>
      </c>
      <c r="K20904">
        <f ca="1">SIMULATION!$D$3*SIMULATION!$D$17/$H20902/(SIMULATION!$D$17-$I20902)*(((EXP(-$I20902*$J20904))/(1-EXP(-SIMULATION!$D$4*$I20902)))-(EXP(-SIMULATION!$D$17*$J20904)/(1-EXP(-SIMULATION!$D$4*SIMULATION!$D$17))))</f>
        <v>3.4698617563789234</v>
      </c>
      <c r="L20904">
        <v>0.16615434350382063</v>
      </c>
      <c r="M20904">
        <f t="shared" ca="1" si="326"/>
        <v>4.0463943585590778</v>
      </c>
    </row>
    <row r="20905" spans="1:13" x14ac:dyDescent="0.25">
      <c r="A20905" s="9"/>
      <c r="H20905" s="9"/>
      <c r="J20905">
        <v>3</v>
      </c>
      <c r="K20905">
        <f ca="1">SIMULATION!$D$3*SIMULATION!$D$17/$H20902/(SIMULATION!$D$17-$I20902)*(((EXP(-$I20902*$J20905))/(1-EXP(-SIMULATION!$D$4*$I20902)))-(EXP(-SIMULATION!$D$17*$J20905)/(1-EXP(-SIMULATION!$D$4*SIMULATION!$D$17))))</f>
        <v>3.7306364779512218</v>
      </c>
      <c r="L20905">
        <v>0.26168158917058365</v>
      </c>
      <c r="M20905">
        <f t="shared" ca="1" si="326"/>
        <v>4.7068753601192466</v>
      </c>
    </row>
    <row r="20906" spans="1:13" x14ac:dyDescent="0.25">
      <c r="A20906" s="9"/>
      <c r="H20906" s="9"/>
      <c r="J20906">
        <v>4</v>
      </c>
      <c r="K20906">
        <f ca="1">SIMULATION!$D$3*SIMULATION!$D$17/$H20902/(SIMULATION!$D$17-$I20902)*(((EXP(-$I20902*$J20906))/(1-EXP(-SIMULATION!$D$4*$I20902)))-(EXP(-SIMULATION!$D$17*$J20906)/(1-EXP(-SIMULATION!$D$4*SIMULATION!$D$17))))</f>
        <v>3.8449153793081954</v>
      </c>
      <c r="L20906">
        <v>-0.19356639533051159</v>
      </c>
      <c r="M20906">
        <f t="shared" ca="1" si="326"/>
        <v>3.1006689689846616</v>
      </c>
    </row>
    <row r="20907" spans="1:13" x14ac:dyDescent="0.25">
      <c r="A20907" s="9"/>
      <c r="H20907" s="9"/>
      <c r="J20907">
        <v>5</v>
      </c>
      <c r="K20907">
        <f ca="1">SIMULATION!$D$3*SIMULATION!$D$17/$H20902/(SIMULATION!$D$17-$I20902)*(((EXP(-$I20902*$J20907))/(1-EXP(-SIMULATION!$D$4*$I20902)))-(EXP(-SIMULATION!$D$17*$J20907)/(1-EXP(-SIMULATION!$D$4*SIMULATION!$D$17))))</f>
        <v>3.8671682840226045</v>
      </c>
      <c r="L20907">
        <v>0.21804146339432917</v>
      </c>
      <c r="M20907">
        <f t="shared" ca="1" si="326"/>
        <v>4.7103713158630294</v>
      </c>
    </row>
    <row r="20908" spans="1:13" x14ac:dyDescent="0.25">
      <c r="A20908" s="9"/>
      <c r="H20908" s="9"/>
      <c r="J20908">
        <v>6</v>
      </c>
      <c r="K20908">
        <f ca="1">SIMULATION!$D$3*SIMULATION!$D$17/$H20902/(SIMULATION!$D$17-$I20902)*(((EXP(-$I20902*$J20908))/(1-EXP(-SIMULATION!$D$4*$I20902)))-(EXP(-SIMULATION!$D$17*$J20908)/(1-EXP(-SIMULATION!$D$4*SIMULATION!$D$17))))</f>
        <v>3.8322358505361072</v>
      </c>
      <c r="L20908">
        <v>0.7211627420927369</v>
      </c>
      <c r="M20908">
        <f t="shared" ca="1" si="326"/>
        <v>6.5959015648548176</v>
      </c>
    </row>
    <row r="20909" spans="1:13" x14ac:dyDescent="0.25">
      <c r="A20909" s="9"/>
      <c r="H20909" s="9"/>
      <c r="J20909">
        <v>7</v>
      </c>
      <c r="K20909">
        <f ca="1">SIMULATION!$D$3*SIMULATION!$D$17/$H20902/(SIMULATION!$D$17-$I20902)*(((EXP(-$I20902*$J20909))/(1-EXP(-SIMULATION!$D$4*$I20902)))-(EXP(-SIMULATION!$D$17*$J20909)/(1-EXP(-SIMULATION!$D$4*SIMULATION!$D$17))))</f>
        <v>3.7623821678394069</v>
      </c>
      <c r="L20909">
        <v>-0.16587569230080959</v>
      </c>
      <c r="M20909">
        <f t="shared" ca="1" si="326"/>
        <v>3.1382944210488248</v>
      </c>
    </row>
    <row r="20910" spans="1:13" x14ac:dyDescent="0.25">
      <c r="A20910" s="9"/>
      <c r="H20910" s="9"/>
      <c r="J20910">
        <v>8</v>
      </c>
      <c r="K20910">
        <f ca="1">SIMULATION!$D$3*SIMULATION!$D$17/$H20902/(SIMULATION!$D$17-$I20902)*(((EXP(-$I20902*$J20910))/(1-EXP(-SIMULATION!$D$4*$I20902)))-(EXP(-SIMULATION!$D$17*$J20910)/(1-EXP(-SIMULATION!$D$4*SIMULATION!$D$17))))</f>
        <v>3.6718141502024486</v>
      </c>
      <c r="L20910">
        <v>-6.7451248682819681E-2</v>
      </c>
      <c r="M20910">
        <f t="shared" ca="1" si="326"/>
        <v>3.4241457008400471</v>
      </c>
    </row>
    <row r="20911" spans="1:13" x14ac:dyDescent="0.25">
      <c r="A20911" s="9"/>
      <c r="H20911" s="9"/>
      <c r="J20911">
        <v>9</v>
      </c>
      <c r="K20911">
        <f ca="1">SIMULATION!$D$3*SIMULATION!$D$17/$H20902/(SIMULATION!$D$17-$I20902)*(((EXP(-$I20902*$J20911))/(1-EXP(-SIMULATION!$D$4*$I20902)))-(EXP(-SIMULATION!$D$17*$J20911)/(1-EXP(-SIMULATION!$D$4*SIMULATION!$D$17))))</f>
        <v>3.5695775980369606</v>
      </c>
      <c r="L20911">
        <v>-0.42785184218885602</v>
      </c>
      <c r="M20911">
        <f t="shared" ca="1" si="326"/>
        <v>2.0423272468807756</v>
      </c>
    </row>
    <row r="20912" spans="1:13" x14ac:dyDescent="0.25">
      <c r="A20912" s="9"/>
      <c r="H20912" s="9"/>
      <c r="J20912">
        <v>10</v>
      </c>
      <c r="K20912">
        <f ca="1">SIMULATION!$D$3*SIMULATION!$D$17/$H20902/(SIMULATION!$D$17-$I20902)*(((EXP(-$I20902*$J20912))/(1-EXP(-SIMULATION!$D$4*$I20902)))-(EXP(-SIMULATION!$D$17*$J20912)/(1-EXP(-SIMULATION!$D$4*SIMULATION!$D$17))))</f>
        <v>3.4614129897076102</v>
      </c>
      <c r="L20912">
        <v>-0.29930738135725488</v>
      </c>
      <c r="M20912">
        <f t="shared" ca="1" si="326"/>
        <v>2.4253865319622387</v>
      </c>
    </row>
    <row r="20913" spans="1:13" x14ac:dyDescent="0.25">
      <c r="A20913" s="9"/>
      <c r="H20913" s="9"/>
      <c r="J20913">
        <v>11</v>
      </c>
      <c r="K20913">
        <f ca="1">SIMULATION!$D$3*SIMULATION!$D$17/$H20902/(SIMULATION!$D$17-$I20902)*(((EXP(-$I20902*$J20913))/(1-EXP(-SIMULATION!$D$4*$I20902)))-(EXP(-SIMULATION!$D$17*$J20913)/(1-EXP(-SIMULATION!$D$4*SIMULATION!$D$17))))</f>
        <v>3.3509446462858814</v>
      </c>
      <c r="L20913">
        <v>-0.23878815111575291</v>
      </c>
      <c r="M20913">
        <f t="shared" ca="1" si="326"/>
        <v>2.5507787697080451</v>
      </c>
    </row>
    <row r="20914" spans="1:13" x14ac:dyDescent="0.25">
      <c r="A20914" s="9"/>
      <c r="H20914" s="9"/>
      <c r="J20914">
        <v>12</v>
      </c>
      <c r="K20914">
        <f ca="1">SIMULATION!$D$3*SIMULATION!$D$17/$H20902/(SIMULATION!$D$17-$I20902)*(((EXP(-$I20902*$J20914))/(1-EXP(-SIMULATION!$D$4*$I20902)))-(EXP(-SIMULATION!$D$17*$J20914)/(1-EXP(-SIMULATION!$D$4*SIMULATION!$D$17))))</f>
        <v>3.2404427080157783</v>
      </c>
      <c r="L20914">
        <v>0.28348412975368265</v>
      </c>
      <c r="M20914">
        <f t="shared" ca="1" si="326"/>
        <v>4.159056789114298</v>
      </c>
    </row>
    <row r="20915" spans="1:13" x14ac:dyDescent="0.25">
      <c r="A20915" s="9"/>
      <c r="H20915" s="9"/>
      <c r="J20915">
        <v>13</v>
      </c>
      <c r="K20915">
        <f ca="1">SIMULATION!$D$3*SIMULATION!$D$17/$H20902/(SIMULATION!$D$17-$I20902)*(((EXP(-$I20902*$J20915))/(1-EXP(-SIMULATION!$D$4*$I20902)))-(EXP(-SIMULATION!$D$17*$J20915)/(1-EXP(-SIMULATION!$D$4*SIMULATION!$D$17))))</f>
        <v>3.1313113605790899</v>
      </c>
      <c r="L20915">
        <v>-9.4769075760975097E-2</v>
      </c>
      <c r="M20915">
        <f t="shared" ca="1" si="326"/>
        <v>2.8345598770171678</v>
      </c>
    </row>
    <row r="20916" spans="1:13" x14ac:dyDescent="0.25">
      <c r="A20916" s="9"/>
      <c r="H20916" s="9"/>
      <c r="J20916">
        <v>14</v>
      </c>
      <c r="K20916">
        <f ca="1">SIMULATION!$D$3*SIMULATION!$D$17/$H20902/(SIMULATION!$D$17-$I20902)*(((EXP(-$I20902*$J20916))/(1-EXP(-SIMULATION!$D$4*$I20902)))-(EXP(-SIMULATION!$D$17*$J20916)/(1-EXP(-SIMULATION!$D$4*SIMULATION!$D$17))))</f>
        <v>3.0244016379267151</v>
      </c>
      <c r="L20916">
        <v>3.6997270988981042E-2</v>
      </c>
      <c r="M20916">
        <f t="shared" ca="1" si="326"/>
        <v>3.1362962449046079</v>
      </c>
    </row>
    <row r="20917" spans="1:13" x14ac:dyDescent="0.25">
      <c r="A20917" s="9"/>
      <c r="H20917" s="9"/>
      <c r="J20917">
        <v>15</v>
      </c>
      <c r="K20917">
        <f ca="1">SIMULATION!$D$3*SIMULATION!$D$17/$H20902/(SIMULATION!$D$17-$I20902)*(((EXP(-$I20902*$J20917))/(1-EXP(-SIMULATION!$D$4*$I20902)))-(EXP(-SIMULATION!$D$17*$J20917)/(1-EXP(-SIMULATION!$D$4*SIMULATION!$D$17))))</f>
        <v>2.9202118117729428</v>
      </c>
      <c r="L20917">
        <v>-0.22413445483336478</v>
      </c>
      <c r="M20917">
        <f t="shared" ca="1" si="326"/>
        <v>2.2656917293432617</v>
      </c>
    </row>
    <row r="20918" spans="1:13" x14ac:dyDescent="0.25">
      <c r="A20918" s="9"/>
      <c r="H20918" s="9"/>
      <c r="J20918">
        <v>16</v>
      </c>
      <c r="K20918">
        <f ca="1">SIMULATION!$D$3*SIMULATION!$D$17/$H20902/(SIMULATION!$D$17-$I20902)*(((EXP(-$I20902*$J20918))/(1-EXP(-SIMULATION!$D$4*$I20902)))-(EXP(-SIMULATION!$D$17*$J20918)/(1-EXP(-SIMULATION!$D$4*SIMULATION!$D$17))))</f>
        <v>2.8190157460732816</v>
      </c>
      <c r="L20918">
        <v>-0.16357382788537686</v>
      </c>
      <c r="M20918">
        <f t="shared" ca="1" si="326"/>
        <v>2.3578985496189233</v>
      </c>
    </row>
    <row r="20919" spans="1:13" x14ac:dyDescent="0.25">
      <c r="A20919" s="9"/>
      <c r="H20919" s="9"/>
      <c r="J20919">
        <v>17</v>
      </c>
      <c r="K20919">
        <f ca="1">SIMULATION!$D$3*SIMULATION!$D$17/$H20902/(SIMULATION!$D$17-$I20902)*(((EXP(-$I20902*$J20919))/(1-EXP(-SIMULATION!$D$4*$I20902)))-(EXP(-SIMULATION!$D$17*$J20919)/(1-EXP(-SIMULATION!$D$4*SIMULATION!$D$17))))</f>
        <v>2.7209450918175015</v>
      </c>
      <c r="L20919">
        <v>0.37325814033298987</v>
      </c>
      <c r="M20919">
        <f t="shared" ca="1" si="326"/>
        <v>3.736559996737479</v>
      </c>
    </row>
    <row r="20920" spans="1:13" x14ac:dyDescent="0.25">
      <c r="A20920" s="9"/>
      <c r="H20920" s="9"/>
      <c r="J20920">
        <v>18</v>
      </c>
      <c r="K20920">
        <f ca="1">SIMULATION!$D$3*SIMULATION!$D$17/$H20902/(SIMULATION!$D$17-$I20902)*(((EXP(-$I20902*$J20920))/(1-EXP(-SIMULATION!$D$4*$I20902)))-(EXP(-SIMULATION!$D$17*$J20920)/(1-EXP(-SIMULATION!$D$4*SIMULATION!$D$17))))</f>
        <v>2.6260419036048712</v>
      </c>
      <c r="L20920">
        <v>0.12060849326470917</v>
      </c>
      <c r="M20920">
        <f t="shared" ca="1" si="326"/>
        <v>2.9427648608486434</v>
      </c>
    </row>
    <row r="20921" spans="1:13" x14ac:dyDescent="0.25">
      <c r="A20921" s="9"/>
      <c r="H20921" s="9"/>
      <c r="J20921">
        <v>19</v>
      </c>
      <c r="K20921">
        <f ca="1">SIMULATION!$D$3*SIMULATION!$D$17/$H20902/(SIMULATION!$D$17-$I20902)*(((EXP(-$I20902*$J20921))/(1-EXP(-SIMULATION!$D$4*$I20902)))-(EXP(-SIMULATION!$D$17*$J20921)/(1-EXP(-SIMULATION!$D$4*SIMULATION!$D$17))))</f>
        <v>2.5342923037370464</v>
      </c>
      <c r="L20921">
        <v>0.27665326666239998</v>
      </c>
      <c r="M20921">
        <f t="shared" ca="1" si="326"/>
        <v>3.2354125482432794</v>
      </c>
    </row>
    <row r="20922" spans="1:13" x14ac:dyDescent="0.25">
      <c r="A20922" s="9"/>
      <c r="H20922" s="9"/>
      <c r="J20922">
        <v>20</v>
      </c>
      <c r="K20922">
        <f ca="1">SIMULATION!$D$3*SIMULATION!$D$17/$H20902/(SIMULATION!$D$17-$I20902)*(((EXP(-$I20902*$J20922))/(1-EXP(-SIMULATION!$D$4*$I20902)))-(EXP(-SIMULATION!$D$17*$J20922)/(1-EXP(-SIMULATION!$D$4*SIMULATION!$D$17))))</f>
        <v>2.4456480029891905</v>
      </c>
      <c r="L20922">
        <v>0.12762944032406962</v>
      </c>
      <c r="M20922">
        <f t="shared" ca="1" si="326"/>
        <v>2.7577846888403794</v>
      </c>
    </row>
    <row r="20923" spans="1:13" x14ac:dyDescent="0.25">
      <c r="A20923" s="9"/>
      <c r="H20923" s="9"/>
      <c r="J20923">
        <v>21</v>
      </c>
      <c r="K20923">
        <f ca="1">SIMULATION!$D$3*SIMULATION!$D$17/$H20902/(SIMULATION!$D$17-$I20902)*(((EXP(-$I20902*$J20923))/(1-EXP(-SIMULATION!$D$4*$I20902)))-(EXP(-SIMULATION!$D$17*$J20923)/(1-EXP(-SIMULATION!$D$4*SIMULATION!$D$17))))</f>
        <v>2.3600400414685501</v>
      </c>
      <c r="L20923">
        <v>-0.4778692557975312</v>
      </c>
      <c r="M20923">
        <f t="shared" ca="1" si="326"/>
        <v>1.2322494631995993</v>
      </c>
    </row>
    <row r="20924" spans="1:13" x14ac:dyDescent="0.25">
      <c r="A20924" s="9"/>
      <c r="H20924" s="9"/>
      <c r="J20924">
        <v>22</v>
      </c>
      <c r="K20924">
        <f ca="1">SIMULATION!$D$3*SIMULATION!$D$17/$H20902/(SIMULATION!$D$17-$I20902)*(((EXP(-$I20902*$J20924))/(1-EXP(-SIMULATION!$D$4*$I20902)))-(EXP(-SIMULATION!$D$17*$J20924)/(1-EXP(-SIMULATION!$D$4*SIMULATION!$D$17))))</f>
        <v>2.2773875456750838</v>
      </c>
      <c r="L20924">
        <v>1.7921800954820231E-2</v>
      </c>
      <c r="M20924">
        <f t="shared" ca="1" si="326"/>
        <v>2.3182024319656596</v>
      </c>
    </row>
    <row r="20925" spans="1:13" x14ac:dyDescent="0.25">
      <c r="A20925" s="9"/>
      <c r="H20925" s="9"/>
      <c r="J20925">
        <v>23</v>
      </c>
      <c r="K20925">
        <f ca="1">SIMULATION!$D$3*SIMULATION!$D$17/$H20902/(SIMULATION!$D$17-$I20902)*(((EXP(-$I20902*$J20925))/(1-EXP(-SIMULATION!$D$4*$I20902)))-(EXP(-SIMULATION!$D$17*$J20925)/(1-EXP(-SIMULATION!$D$4*SIMULATION!$D$17))))</f>
        <v>2.1976032935206486</v>
      </c>
      <c r="L20925">
        <v>0.22121585192089488</v>
      </c>
      <c r="M20925">
        <f t="shared" ca="1" si="326"/>
        <v>2.6837479782809832</v>
      </c>
    </row>
    <row r="20926" spans="1:13" x14ac:dyDescent="0.25">
      <c r="A20926" s="9"/>
      <c r="H20926" s="9"/>
      <c r="J20926">
        <v>24</v>
      </c>
      <c r="K20926">
        <f ca="1">SIMULATION!$D$3*SIMULATION!$D$17/$H20902/(SIMULATION!$D$17-$I20902)*(((EXP(-$I20902*$J20926))/(1-EXP(-SIMULATION!$D$4*$I20902)))-(EXP(-SIMULATION!$D$17*$J20926)/(1-EXP(-SIMULATION!$D$4*SIMULATION!$D$17))))</f>
        <v>2.1205972354482783</v>
      </c>
      <c r="L20926">
        <v>2.6216941346153686E-2</v>
      </c>
      <c r="M20926">
        <f t="shared" ca="1" si="326"/>
        <v>2.1761928087888416</v>
      </c>
    </row>
    <row r="20927" spans="1:13" x14ac:dyDescent="0.25">
      <c r="A20927" s="9">
        <v>838</v>
      </c>
      <c r="B20927" s="2">
        <f ca="1">NORMINV(RAND(),SIMULATION!D7,SIMULATION!D8)</f>
        <v>65.330963006292237</v>
      </c>
      <c r="C20927" s="2">
        <v>2</v>
      </c>
      <c r="D20927" s="2">
        <f ca="1">SIMULATION!$D$11*(1+(SIMULATION!$D$12*LN(1+$C20927)))*(1+(SIMULATION!$D$13*(($B20927/63.5)-1)))</f>
        <v>10.374031775712433</v>
      </c>
      <c r="E20927" s="2">
        <v>-0.24488280262140674</v>
      </c>
      <c r="F20927" s="2">
        <f ca="1">D20927*(1+E20927)</f>
        <v>7.8336097999924439</v>
      </c>
      <c r="G20927" s="2">
        <v>0.55060079663410622</v>
      </c>
      <c r="H20927" s="9">
        <f>SIMULATION!$D$15*EXP($G$20927)</f>
        <v>382.8559526967075</v>
      </c>
      <c r="I20927" s="2">
        <f ca="1">$F20927/$H20927</f>
        <v>2.0460984724973329E-2</v>
      </c>
      <c r="J20927">
        <v>0</v>
      </c>
      <c r="K20927">
        <f ca="1">SIMULATION!$D$3*SIMULATION!$D$17/$H20927/(SIMULATION!$D$17-$I20927)*(((EXP(-$I20927*$J20927))/(1-EXP(-SIMULATION!$D$4*$I20927)))-(EXP(-SIMULATION!$D$17*$J20927)/(1-EXP(-SIMULATION!$D$4*SIMULATION!$D$17))))</f>
        <v>2.3748575631013997</v>
      </c>
      <c r="L20927">
        <v>8.0200458164253391E-2</v>
      </c>
      <c r="M20927">
        <f t="shared" ca="1" si="326"/>
        <v>2.5653222277369743</v>
      </c>
    </row>
    <row r="20928" spans="1:13" x14ac:dyDescent="0.25">
      <c r="A20928" s="9"/>
      <c r="H20928" s="9"/>
      <c r="J20928">
        <v>1</v>
      </c>
      <c r="K20928">
        <f ca="1">SIMULATION!$D$3*SIMULATION!$D$17/$H20927/(SIMULATION!$D$17-$I20927)*(((EXP(-$I20927*$J20928))/(1-EXP(-SIMULATION!$D$4*$I20927)))-(EXP(-SIMULATION!$D$17*$J20928)/(1-EXP(-SIMULATION!$D$4*SIMULATION!$D$17))))</f>
        <v>2.8371236569578451</v>
      </c>
      <c r="L20928">
        <v>7.1191021783817407E-2</v>
      </c>
      <c r="M20928">
        <f t="shared" ca="1" si="326"/>
        <v>3.0391013890237146</v>
      </c>
    </row>
    <row r="20929" spans="1:13" x14ac:dyDescent="0.25">
      <c r="A20929" s="9"/>
      <c r="H20929" s="9"/>
      <c r="J20929">
        <v>2</v>
      </c>
      <c r="K20929">
        <f ca="1">SIMULATION!$D$3*SIMULATION!$D$17/$H20927/(SIMULATION!$D$17-$I20927)*(((EXP(-$I20927*$J20929))/(1-EXP(-SIMULATION!$D$4*$I20927)))-(EXP(-SIMULATION!$D$17*$J20929)/(1-EXP(-SIMULATION!$D$4*SIMULATION!$D$17))))</f>
        <v>3.1067169820919229</v>
      </c>
      <c r="L20929">
        <v>-5.1801648465571233E-2</v>
      </c>
      <c r="M20929">
        <f t="shared" ca="1" si="326"/>
        <v>2.945783921103577</v>
      </c>
    </row>
    <row r="20930" spans="1:13" x14ac:dyDescent="0.25">
      <c r="A20930" s="9"/>
      <c r="H20930" s="9"/>
      <c r="J20930">
        <v>3</v>
      </c>
      <c r="K20930">
        <f ca="1">SIMULATION!$D$3*SIMULATION!$D$17/$H20927/(SIMULATION!$D$17-$I20927)*(((EXP(-$I20927*$J20930))/(1-EXP(-SIMULATION!$D$4*$I20927)))-(EXP(-SIMULATION!$D$17*$J20930)/(1-EXP(-SIMULATION!$D$4*SIMULATION!$D$17))))</f>
        <v>3.2533804214198221</v>
      </c>
      <c r="L20930">
        <v>-0.15658225890371266</v>
      </c>
      <c r="M20930">
        <f t="shared" ca="1" si="326"/>
        <v>2.7439587659607936</v>
      </c>
    </row>
    <row r="20931" spans="1:13" x14ac:dyDescent="0.25">
      <c r="A20931" s="9"/>
      <c r="H20931" s="9"/>
      <c r="J20931">
        <v>4</v>
      </c>
      <c r="K20931">
        <f ca="1">SIMULATION!$D$3*SIMULATION!$D$17/$H20927/(SIMULATION!$D$17-$I20927)*(((EXP(-$I20927*$J20931))/(1-EXP(-SIMULATION!$D$4*$I20927)))-(EXP(-SIMULATION!$D$17*$J20931)/(1-EXP(-SIMULATION!$D$4*SIMULATION!$D$17))))</f>
        <v>3.3217959808236346</v>
      </c>
      <c r="L20931">
        <v>0.10908834415804224</v>
      </c>
      <c r="M20931">
        <f t="shared" ref="M20931:M20994" ca="1" si="327">$K20931*(1+$L20931)</f>
        <v>3.6841652040025243</v>
      </c>
    </row>
    <row r="20932" spans="1:13" x14ac:dyDescent="0.25">
      <c r="A20932" s="9"/>
      <c r="H20932" s="9"/>
      <c r="J20932">
        <v>5</v>
      </c>
      <c r="K20932">
        <f ca="1">SIMULATION!$D$3*SIMULATION!$D$17/$H20927/(SIMULATION!$D$17-$I20927)*(((EXP(-$I20927*$J20932))/(1-EXP(-SIMULATION!$D$4*$I20927)))-(EXP(-SIMULATION!$D$17*$J20932)/(1-EXP(-SIMULATION!$D$4*SIMULATION!$D$17))))</f>
        <v>3.3405862691000507</v>
      </c>
      <c r="L20932">
        <v>0.34114182036940888</v>
      </c>
      <c r="M20932">
        <f t="shared" ca="1" si="327"/>
        <v>4.4801999500418939</v>
      </c>
    </row>
    <row r="20933" spans="1:13" x14ac:dyDescent="0.25">
      <c r="A20933" s="9"/>
      <c r="H20933" s="9"/>
      <c r="J20933">
        <v>6</v>
      </c>
      <c r="K20933">
        <f ca="1">SIMULATION!$D$3*SIMULATION!$D$17/$H20927/(SIMULATION!$D$17-$I20927)*(((EXP(-$I20927*$J20933))/(1-EXP(-SIMULATION!$D$4*$I20927)))-(EXP(-SIMULATION!$D$17*$J20933)/(1-EXP(-SIMULATION!$D$4*SIMULATION!$D$17))))</f>
        <v>3.3280828603497672</v>
      </c>
      <c r="L20933">
        <v>5.5255141106368075E-2</v>
      </c>
      <c r="M20933">
        <f t="shared" ca="1" si="327"/>
        <v>3.5119765484120782</v>
      </c>
    </row>
    <row r="20934" spans="1:13" x14ac:dyDescent="0.25">
      <c r="A20934" s="9"/>
      <c r="H20934" s="9"/>
      <c r="J20934">
        <v>7</v>
      </c>
      <c r="K20934">
        <f ca="1">SIMULATION!$D$3*SIMULATION!$D$17/$H20927/(SIMULATION!$D$17-$I20927)*(((EXP(-$I20927*$J20934))/(1-EXP(-SIMULATION!$D$4*$I20927)))-(EXP(-SIMULATION!$D$17*$J20934)/(1-EXP(-SIMULATION!$D$4*SIMULATION!$D$17))))</f>
        <v>3.296022796238395</v>
      </c>
      <c r="L20934">
        <v>0.84313451686013152</v>
      </c>
      <c r="M20934">
        <f t="shared" ca="1" si="327"/>
        <v>6.0750133841048344</v>
      </c>
    </row>
    <row r="20935" spans="1:13" x14ac:dyDescent="0.25">
      <c r="A20935" s="9"/>
      <c r="H20935" s="9"/>
      <c r="J20935">
        <v>8</v>
      </c>
      <c r="K20935">
        <f ca="1">SIMULATION!$D$3*SIMULATION!$D$17/$H20927/(SIMULATION!$D$17-$I20927)*(((EXP(-$I20927*$J20935))/(1-EXP(-SIMULATION!$D$4*$I20927)))-(EXP(-SIMULATION!$D$17*$J20935)/(1-EXP(-SIMULATION!$D$4*SIMULATION!$D$17))))</f>
        <v>3.2519173900794329</v>
      </c>
      <c r="L20935">
        <v>-0.20001999105565882</v>
      </c>
      <c r="M20935">
        <f t="shared" ca="1" si="327"/>
        <v>2.6014689028020035</v>
      </c>
    </row>
    <row r="20936" spans="1:13" x14ac:dyDescent="0.25">
      <c r="A20936" s="9"/>
      <c r="H20936" s="9"/>
      <c r="J20936">
        <v>9</v>
      </c>
      <c r="K20936">
        <f ca="1">SIMULATION!$D$3*SIMULATION!$D$17/$H20927/(SIMULATION!$D$17-$I20927)*(((EXP(-$I20927*$J20936))/(1-EXP(-SIMULATION!$D$4*$I20927)))-(EXP(-SIMULATION!$D$17*$J20936)/(1-EXP(-SIMULATION!$D$4*SIMULATION!$D$17))))</f>
        <v>3.2005702097806985</v>
      </c>
      <c r="L20936">
        <v>-0.19798542035798758</v>
      </c>
      <c r="M20936">
        <f t="shared" ca="1" si="327"/>
        <v>2.5669039714120143</v>
      </c>
    </row>
    <row r="20937" spans="1:13" x14ac:dyDescent="0.25">
      <c r="A20937" s="9"/>
      <c r="H20937" s="9"/>
      <c r="J20937">
        <v>10</v>
      </c>
      <c r="K20937">
        <f ca="1">SIMULATION!$D$3*SIMULATION!$D$17/$H20927/(SIMULATION!$D$17-$I20927)*(((EXP(-$I20927*$J20937))/(1-EXP(-SIMULATION!$D$4*$I20927)))-(EXP(-SIMULATION!$D$17*$J20937)/(1-EXP(-SIMULATION!$D$4*SIMULATION!$D$17))))</f>
        <v>3.1450498340372786</v>
      </c>
      <c r="L20937">
        <v>3.0829297269289416E-2</v>
      </c>
      <c r="M20937">
        <f t="shared" ca="1" si="327"/>
        <v>3.2420095102975433</v>
      </c>
    </row>
    <row r="20938" spans="1:13" x14ac:dyDescent="0.25">
      <c r="A20938" s="9"/>
      <c r="H20938" s="9"/>
      <c r="J20938">
        <v>11</v>
      </c>
      <c r="K20938">
        <f ca="1">SIMULATION!$D$3*SIMULATION!$D$17/$H20927/(SIMULATION!$D$17-$I20927)*(((EXP(-$I20927*$J20938))/(1-EXP(-SIMULATION!$D$4*$I20927)))-(EXP(-SIMULATION!$D$17*$J20938)/(1-EXP(-SIMULATION!$D$4*SIMULATION!$D$17))))</f>
        <v>3.087313214068538</v>
      </c>
      <c r="L20938">
        <v>-9.7509744007449925E-2</v>
      </c>
      <c r="M20938">
        <f t="shared" ca="1" si="327"/>
        <v>2.7862700928938975</v>
      </c>
    </row>
    <row r="20939" spans="1:13" x14ac:dyDescent="0.25">
      <c r="A20939" s="9"/>
      <c r="H20939" s="9"/>
      <c r="J20939">
        <v>12</v>
      </c>
      <c r="K20939">
        <f ca="1">SIMULATION!$D$3*SIMULATION!$D$17/$H20927/(SIMULATION!$D$17-$I20927)*(((EXP(-$I20927*$J20939))/(1-EXP(-SIMULATION!$D$4*$I20927)))-(EXP(-SIMULATION!$D$17*$J20939)/(1-EXP(-SIMULATION!$D$4*SIMULATION!$D$17))))</f>
        <v>3.0286051349878016</v>
      </c>
      <c r="L20939">
        <v>8.5122087111031877E-2</v>
      </c>
      <c r="M20939">
        <f t="shared" ca="1" si="327"/>
        <v>3.2864063251131514</v>
      </c>
    </row>
    <row r="20940" spans="1:13" x14ac:dyDescent="0.25">
      <c r="A20940" s="9"/>
      <c r="H20940" s="9"/>
      <c r="J20940">
        <v>13</v>
      </c>
      <c r="K20940">
        <f ca="1">SIMULATION!$D$3*SIMULATION!$D$17/$H20927/(SIMULATION!$D$17-$I20927)*(((EXP(-$I20927*$J20940))/(1-EXP(-SIMULATION!$D$4*$I20927)))-(EXP(-SIMULATION!$D$17*$J20940)/(1-EXP(-SIMULATION!$D$4*SIMULATION!$D$17))))</f>
        <v>2.9697141964615286</v>
      </c>
      <c r="L20940">
        <v>0.34799193509148973</v>
      </c>
      <c r="M20940">
        <f t="shared" ca="1" si="327"/>
        <v>4.0031507863568443</v>
      </c>
    </row>
    <row r="20941" spans="1:13" x14ac:dyDescent="0.25">
      <c r="A20941" s="9"/>
      <c r="H20941" s="9"/>
      <c r="J20941">
        <v>14</v>
      </c>
      <c r="K20941">
        <f ca="1">SIMULATION!$D$3*SIMULATION!$D$17/$H20927/(SIMULATION!$D$17-$I20927)*(((EXP(-$I20927*$J20941))/(1-EXP(-SIMULATION!$D$4*$I20927)))-(EXP(-SIMULATION!$D$17*$J20941)/(1-EXP(-SIMULATION!$D$4*SIMULATION!$D$17))))</f>
        <v>2.9111368475247028</v>
      </c>
      <c r="L20941">
        <v>-0.10943118692199352</v>
      </c>
      <c r="M20941">
        <f t="shared" ca="1" si="327"/>
        <v>2.5925676870077243</v>
      </c>
    </row>
    <row r="20942" spans="1:13" x14ac:dyDescent="0.25">
      <c r="A20942" s="9"/>
      <c r="H20942" s="9"/>
      <c r="J20942">
        <v>15</v>
      </c>
      <c r="K20942">
        <f ca="1">SIMULATION!$D$3*SIMULATION!$D$17/$H20927/(SIMULATION!$D$17-$I20927)*(((EXP(-$I20927*$J20942))/(1-EXP(-SIMULATION!$D$4*$I20927)))-(EXP(-SIMULATION!$D$17*$J20942)/(1-EXP(-SIMULATION!$D$4*SIMULATION!$D$17))))</f>
        <v>2.8531825003445226</v>
      </c>
      <c r="L20942">
        <v>0.29895769338184974</v>
      </c>
      <c r="M20942">
        <f t="shared" ca="1" si="327"/>
        <v>3.7061633594449801</v>
      </c>
    </row>
    <row r="20943" spans="1:13" x14ac:dyDescent="0.25">
      <c r="A20943" s="9"/>
      <c r="H20943" s="9"/>
      <c r="J20943">
        <v>16</v>
      </c>
      <c r="K20943">
        <f ca="1">SIMULATION!$D$3*SIMULATION!$D$17/$H20927/(SIMULATION!$D$17-$I20927)*(((EXP(-$I20927*$J20943))/(1-EXP(-SIMULATION!$D$4*$I20927)))-(EXP(-SIMULATION!$D$17*$J20943)/(1-EXP(-SIMULATION!$D$4*SIMULATION!$D$17))))</f>
        <v>2.79604088601929</v>
      </c>
      <c r="L20943">
        <v>0.11790144502636334</v>
      </c>
      <c r="M20943">
        <f t="shared" ca="1" si="327"/>
        <v>3.1256981468337575</v>
      </c>
    </row>
    <row r="20944" spans="1:13" x14ac:dyDescent="0.25">
      <c r="A20944" s="9"/>
      <c r="H20944" s="9"/>
      <c r="J20944">
        <v>17</v>
      </c>
      <c r="K20944">
        <f ca="1">SIMULATION!$D$3*SIMULATION!$D$17/$H20927/(SIMULATION!$D$17-$I20927)*(((EXP(-$I20927*$J20944))/(1-EXP(-SIMULATION!$D$4*$I20927)))-(EXP(-SIMULATION!$D$17*$J20944)/(1-EXP(-SIMULATION!$D$4*SIMULATION!$D$17))))</f>
        <v>2.7398252142308253</v>
      </c>
      <c r="L20944">
        <v>-7.9116695095810236E-2</v>
      </c>
      <c r="M20944">
        <f t="shared" ca="1" si="327"/>
        <v>2.5230592981407121</v>
      </c>
    </row>
    <row r="20945" spans="1:13" x14ac:dyDescent="0.25">
      <c r="A20945" s="9"/>
      <c r="H20945" s="9"/>
      <c r="J20945">
        <v>18</v>
      </c>
      <c r="K20945">
        <f ca="1">SIMULATION!$D$3*SIMULATION!$D$17/$H20927/(SIMULATION!$D$17-$I20927)*(((EXP(-$I20927*$J20945))/(1-EXP(-SIMULATION!$D$4*$I20927)))-(EXP(-SIMULATION!$D$17*$J20945)/(1-EXP(-SIMULATION!$D$4*SIMULATION!$D$17))))</f>
        <v>2.6845998274913079</v>
      </c>
      <c r="L20945">
        <v>-0.18173355872061603</v>
      </c>
      <c r="M20945">
        <f t="shared" ca="1" si="327"/>
        <v>2.1967179471005607</v>
      </c>
    </row>
    <row r="20946" spans="1:13" x14ac:dyDescent="0.25">
      <c r="A20946" s="9"/>
      <c r="H20946" s="9"/>
      <c r="J20946">
        <v>19</v>
      </c>
      <c r="K20946">
        <f ca="1">SIMULATION!$D$3*SIMULATION!$D$17/$H20927/(SIMULATION!$D$17-$I20927)*(((EXP(-$I20927*$J20946))/(1-EXP(-SIMULATION!$D$4*$I20927)))-(EXP(-SIMULATION!$D$17*$J20946)/(1-EXP(-SIMULATION!$D$4*SIMULATION!$D$17))))</f>
        <v>2.6303979192208296</v>
      </c>
      <c r="L20946">
        <v>-0.19179284463158844</v>
      </c>
      <c r="M20946">
        <f t="shared" ca="1" si="327"/>
        <v>2.1259064197804554</v>
      </c>
    </row>
    <row r="20947" spans="1:13" x14ac:dyDescent="0.25">
      <c r="A20947" s="9"/>
      <c r="H20947" s="9"/>
      <c r="J20947">
        <v>20</v>
      </c>
      <c r="K20947">
        <f ca="1">SIMULATION!$D$3*SIMULATION!$D$17/$H20927/(SIMULATION!$D$17-$I20927)*(((EXP(-$I20927*$J20947))/(1-EXP(-SIMULATION!$D$4*$I20927)))-(EXP(-SIMULATION!$D$17*$J20947)/(1-EXP(-SIMULATION!$D$4*SIMULATION!$D$17))))</f>
        <v>2.5772328845560284</v>
      </c>
      <c r="L20947">
        <v>-4.1444701344803145E-2</v>
      </c>
      <c r="M20947">
        <f t="shared" ca="1" si="327"/>
        <v>2.470420237359598</v>
      </c>
    </row>
    <row r="20948" spans="1:13" x14ac:dyDescent="0.25">
      <c r="A20948" s="9"/>
      <c r="H20948" s="9"/>
      <c r="J20948">
        <v>21</v>
      </c>
      <c r="K20948">
        <f ca="1">SIMULATION!$D$3*SIMULATION!$D$17/$H20927/(SIMULATION!$D$17-$I20927)*(((EXP(-$I20927*$J20948))/(1-EXP(-SIMULATION!$D$4*$I20927)))-(EXP(-SIMULATION!$D$17*$J20948)/(1-EXP(-SIMULATION!$D$4*SIMULATION!$D$17))))</f>
        <v>2.5251055909263913</v>
      </c>
      <c r="L20948">
        <v>3.4484959309141396E-2</v>
      </c>
      <c r="M20948">
        <f t="shared" ca="1" si="327"/>
        <v>2.6121837544807733</v>
      </c>
    </row>
    <row r="20949" spans="1:13" x14ac:dyDescent="0.25">
      <c r="A20949" s="9"/>
      <c r="H20949" s="9"/>
      <c r="J20949">
        <v>22</v>
      </c>
      <c r="K20949">
        <f ca="1">SIMULATION!$D$3*SIMULATION!$D$17/$H20927/(SIMULATION!$D$17-$I20927)*(((EXP(-$I20927*$J20949))/(1-EXP(-SIMULATION!$D$4*$I20927)))-(EXP(-SIMULATION!$D$17*$J20949)/(1-EXP(-SIMULATION!$D$4*SIMULATION!$D$17))))</f>
        <v>2.4740090339854119</v>
      </c>
      <c r="L20949">
        <v>3.9300996058301986E-2</v>
      </c>
      <c r="M20949">
        <f t="shared" ca="1" si="327"/>
        <v>2.571240053278276</v>
      </c>
    </row>
    <row r="20950" spans="1:13" x14ac:dyDescent="0.25">
      <c r="A20950" s="9"/>
      <c r="H20950" s="9"/>
      <c r="J20950">
        <v>23</v>
      </c>
      <c r="K20950">
        <f ca="1">SIMULATION!$D$3*SIMULATION!$D$17/$H20927/(SIMULATION!$D$17-$I20927)*(((EXP(-$I20927*$J20950))/(1-EXP(-SIMULATION!$D$4*$I20927)))-(EXP(-SIMULATION!$D$17*$J20950)/(1-EXP(-SIMULATION!$D$4*SIMULATION!$D$17))))</f>
        <v>2.4239313180790898</v>
      </c>
      <c r="L20950">
        <v>-0.21597912201696276</v>
      </c>
      <c r="M20950">
        <f t="shared" ca="1" si="327"/>
        <v>1.9004127601709486</v>
      </c>
    </row>
    <row r="20951" spans="1:13" x14ac:dyDescent="0.25">
      <c r="A20951" s="9"/>
      <c r="H20951" s="9"/>
      <c r="J20951">
        <v>24</v>
      </c>
      <c r="K20951">
        <f ca="1">SIMULATION!$D$3*SIMULATION!$D$17/$H20927/(SIMULATION!$D$17-$I20927)*(((EXP(-$I20927*$J20951))/(1-EXP(-SIMULATION!$D$4*$I20927)))-(EXP(-SIMULATION!$D$17*$J20951)/(1-EXP(-SIMULATION!$D$4*SIMULATION!$D$17))))</f>
        <v>2.3748575631014002</v>
      </c>
      <c r="L20951">
        <v>-0.30694986758160187</v>
      </c>
      <c r="M20951">
        <f t="shared" ca="1" si="327"/>
        <v>1.6458953485822598</v>
      </c>
    </row>
    <row r="20952" spans="1:13" x14ac:dyDescent="0.25">
      <c r="A20952" s="9">
        <v>839</v>
      </c>
      <c r="B20952" s="2">
        <f ca="1">NORMINV(RAND(),SIMULATION!D7,SIMULATION!D8)</f>
        <v>57.584442396067665</v>
      </c>
      <c r="C20952" s="2">
        <v>2</v>
      </c>
      <c r="D20952" s="2">
        <f ca="1">SIMULATION!$D$11*(1+(SIMULATION!$D$12*LN(1+$C20952)))*(1+(SIMULATION!$D$13*(($B20952/63.5)-1)))</f>
        <v>9.7987616979224228</v>
      </c>
      <c r="E20952" s="2">
        <v>-5.7680833968351004E-2</v>
      </c>
      <c r="F20952" s="2">
        <f ca="1">D20952*(1+E20952)</f>
        <v>9.2335609513291228</v>
      </c>
      <c r="G20952" s="2">
        <v>-0.21789856939373839</v>
      </c>
      <c r="H20952" s="9">
        <f>SIMULATION!$D$15*EXP($G$20952)</f>
        <v>177.53352242013742</v>
      </c>
      <c r="I20952" s="2">
        <f ca="1">$F20952/$H20952</f>
        <v>5.20102391112236E-2</v>
      </c>
      <c r="J20952">
        <v>0</v>
      </c>
      <c r="K20952">
        <f ca="1">SIMULATION!$D$3*SIMULATION!$D$17/$H20952/(SIMULATION!$D$17-$I20952)*(((EXP(-$I20952*$J20952))/(1-EXP(-SIMULATION!$D$4*$I20952)))-(EXP(-SIMULATION!$D$17*$J20952)/(1-EXP(-SIMULATION!$D$4*SIMULATION!$D$17))))</f>
        <v>1.4120344413169161</v>
      </c>
      <c r="L20952">
        <v>0.33056253854543788</v>
      </c>
      <c r="M20952">
        <f t="shared" ca="1" si="327"/>
        <v>1.8788001307522251</v>
      </c>
    </row>
    <row r="20953" spans="1:13" x14ac:dyDescent="0.25">
      <c r="A20953" s="9"/>
      <c r="H20953" s="9"/>
      <c r="J20953">
        <v>1</v>
      </c>
      <c r="K20953">
        <f ca="1">SIMULATION!$D$3*SIMULATION!$D$17/$H20952/(SIMULATION!$D$17-$I20952)*(((EXP(-$I20952*$J20953))/(1-EXP(-SIMULATION!$D$4*$I20952)))-(EXP(-SIMULATION!$D$17*$J20953)/(1-EXP(-SIMULATION!$D$4*SIMULATION!$D$17))))</f>
        <v>2.4226999926650343</v>
      </c>
      <c r="L20953">
        <v>4.4720532890173387E-2</v>
      </c>
      <c r="M20953">
        <f t="shared" ca="1" si="327"/>
        <v>2.5310444273700341</v>
      </c>
    </row>
    <row r="20954" spans="1:13" x14ac:dyDescent="0.25">
      <c r="A20954" s="9"/>
      <c r="H20954" s="9"/>
      <c r="J20954">
        <v>2</v>
      </c>
      <c r="K20954">
        <f ca="1">SIMULATION!$D$3*SIMULATION!$D$17/$H20952/(SIMULATION!$D$17-$I20952)*(((EXP(-$I20952*$J20954))/(1-EXP(-SIMULATION!$D$4*$I20952)))-(EXP(-SIMULATION!$D$17*$J20954)/(1-EXP(-SIMULATION!$D$4*SIMULATION!$D$17))))</f>
        <v>2.9934338882585338</v>
      </c>
      <c r="L20954">
        <v>-6.661008389048366E-2</v>
      </c>
      <c r="M20954">
        <f t="shared" ca="1" si="327"/>
        <v>2.7940410058410166</v>
      </c>
    </row>
    <row r="20955" spans="1:13" x14ac:dyDescent="0.25">
      <c r="A20955" s="9"/>
      <c r="H20955" s="9"/>
      <c r="J20955">
        <v>3</v>
      </c>
      <c r="K20955">
        <f ca="1">SIMULATION!$D$3*SIMULATION!$D$17/$H20952/(SIMULATION!$D$17-$I20952)*(((EXP(-$I20952*$J20955))/(1-EXP(-SIMULATION!$D$4*$I20952)))-(EXP(-SIMULATION!$D$17*$J20955)/(1-EXP(-SIMULATION!$D$4*SIMULATION!$D$17))))</f>
        <v>3.2861475300143725</v>
      </c>
      <c r="L20955">
        <v>-0.24665245562933064</v>
      </c>
      <c r="M20955">
        <f t="shared" ca="1" si="327"/>
        <v>2.4756111721760683</v>
      </c>
    </row>
    <row r="20956" spans="1:13" x14ac:dyDescent="0.25">
      <c r="A20956" s="9"/>
      <c r="H20956" s="9"/>
      <c r="J20956">
        <v>4</v>
      </c>
      <c r="K20956">
        <f ca="1">SIMULATION!$D$3*SIMULATION!$D$17/$H20952/(SIMULATION!$D$17-$I20952)*(((EXP(-$I20952*$J20956))/(1-EXP(-SIMULATION!$D$4*$I20952)))-(EXP(-SIMULATION!$D$17*$J20956)/(1-EXP(-SIMULATION!$D$4*SIMULATION!$D$17))))</f>
        <v>3.4044000889029986</v>
      </c>
      <c r="L20956">
        <v>-0.31384096271083189</v>
      </c>
      <c r="M20956">
        <f t="shared" ca="1" si="327"/>
        <v>2.3359598875488401</v>
      </c>
    </row>
    <row r="20957" spans="1:13" x14ac:dyDescent="0.25">
      <c r="A20957" s="9"/>
      <c r="H20957" s="9"/>
      <c r="J20957">
        <v>5</v>
      </c>
      <c r="K20957">
        <f ca="1">SIMULATION!$D$3*SIMULATION!$D$17/$H20952/(SIMULATION!$D$17-$I20952)*(((EXP(-$I20952*$J20957))/(1-EXP(-SIMULATION!$D$4*$I20952)))-(EXP(-SIMULATION!$D$17*$J20957)/(1-EXP(-SIMULATION!$D$4*SIMULATION!$D$17))))</f>
        <v>3.414367223567973</v>
      </c>
      <c r="L20957">
        <v>0.33082400826048808</v>
      </c>
      <c r="M20957">
        <f t="shared" ca="1" si="327"/>
        <v>4.5439218741419634</v>
      </c>
    </row>
    <row r="20958" spans="1:13" x14ac:dyDescent="0.25">
      <c r="A20958" s="9"/>
      <c r="H20958" s="9"/>
      <c r="J20958">
        <v>6</v>
      </c>
      <c r="K20958">
        <f ca="1">SIMULATION!$D$3*SIMULATION!$D$17/$H20952/(SIMULATION!$D$17-$I20952)*(((EXP(-$I20952*$J20958))/(1-EXP(-SIMULATION!$D$4*$I20952)))-(EXP(-SIMULATION!$D$17*$J20958)/(1-EXP(-SIMULATION!$D$4*SIMULATION!$D$17))))</f>
        <v>3.3582778367455504</v>
      </c>
      <c r="L20958">
        <v>3.3560099620529749E-2</v>
      </c>
      <c r="M20958">
        <f t="shared" ca="1" si="327"/>
        <v>3.4709819755001479</v>
      </c>
    </row>
    <row r="20959" spans="1:13" x14ac:dyDescent="0.25">
      <c r="A20959" s="9"/>
      <c r="H20959" s="9"/>
      <c r="J20959">
        <v>7</v>
      </c>
      <c r="K20959">
        <f ca="1">SIMULATION!$D$3*SIMULATION!$D$17/$H20952/(SIMULATION!$D$17-$I20952)*(((EXP(-$I20952*$J20959))/(1-EXP(-SIMULATION!$D$4*$I20952)))-(EXP(-SIMULATION!$D$17*$J20959)/(1-EXP(-SIMULATION!$D$4*SIMULATION!$D$17))))</f>
        <v>3.26302419318132</v>
      </c>
      <c r="L20959">
        <v>0.13375412126570915</v>
      </c>
      <c r="M20959">
        <f t="shared" ca="1" si="327"/>
        <v>3.6994671268090369</v>
      </c>
    </row>
    <row r="20960" spans="1:13" x14ac:dyDescent="0.25">
      <c r="A20960" s="9"/>
      <c r="H20960" s="9"/>
      <c r="J20960">
        <v>8</v>
      </c>
      <c r="K20960">
        <f ca="1">SIMULATION!$D$3*SIMULATION!$D$17/$H20952/(SIMULATION!$D$17-$I20952)*(((EXP(-$I20952*$J20960))/(1-EXP(-SIMULATION!$D$4*$I20952)))-(EXP(-SIMULATION!$D$17*$J20960)/(1-EXP(-SIMULATION!$D$4*SIMULATION!$D$17))))</f>
        <v>3.1456790348399593</v>
      </c>
      <c r="L20960">
        <v>-0.39481408883190933</v>
      </c>
      <c r="M20960">
        <f t="shared" ca="1" si="327"/>
        <v>1.9037206329419807</v>
      </c>
    </row>
    <row r="20961" spans="1:13" x14ac:dyDescent="0.25">
      <c r="A20961" s="9"/>
      <c r="H20961" s="9"/>
      <c r="J20961">
        <v>9</v>
      </c>
      <c r="K20961">
        <f ca="1">SIMULATION!$D$3*SIMULATION!$D$17/$H20952/(SIMULATION!$D$17-$I20952)*(((EXP(-$I20952*$J20961))/(1-EXP(-SIMULATION!$D$4*$I20952)))-(EXP(-SIMULATION!$D$17*$J20961)/(1-EXP(-SIMULATION!$D$4*SIMULATION!$D$17))))</f>
        <v>3.0170306480745266</v>
      </c>
      <c r="L20961">
        <v>0.41724159192240778</v>
      </c>
      <c r="M20961">
        <f t="shared" ca="1" si="327"/>
        <v>4.2758613185558358</v>
      </c>
    </row>
    <row r="20962" spans="1:13" x14ac:dyDescent="0.25">
      <c r="A20962" s="9"/>
      <c r="H20962" s="9"/>
      <c r="J20962">
        <v>10</v>
      </c>
      <c r="K20962">
        <f ca="1">SIMULATION!$D$3*SIMULATION!$D$17/$H20952/(SIMULATION!$D$17-$I20952)*(((EXP(-$I20952*$J20962))/(1-EXP(-SIMULATION!$D$4*$I20952)))-(EXP(-SIMULATION!$D$17*$J20962)/(1-EXP(-SIMULATION!$D$4*SIMULATION!$D$17))))</f>
        <v>2.8838478083003163</v>
      </c>
      <c r="L20962">
        <v>0.48663885846199828</v>
      </c>
      <c r="M20962">
        <f t="shared" ca="1" si="327"/>
        <v>4.2872402137097181</v>
      </c>
    </row>
    <row r="20963" spans="1:13" x14ac:dyDescent="0.25">
      <c r="A20963" s="9"/>
      <c r="H20963" s="9"/>
      <c r="J20963">
        <v>11</v>
      </c>
      <c r="K20963">
        <f ca="1">SIMULATION!$D$3*SIMULATION!$D$17/$H20952/(SIMULATION!$D$17-$I20952)*(((EXP(-$I20952*$J20963))/(1-EXP(-SIMULATION!$D$4*$I20952)))-(EXP(-SIMULATION!$D$17*$J20963)/(1-EXP(-SIMULATION!$D$4*SIMULATION!$D$17))))</f>
        <v>2.7503308202300256</v>
      </c>
      <c r="L20963">
        <v>-0.64567952842145304</v>
      </c>
      <c r="M20963">
        <f t="shared" ca="1" si="327"/>
        <v>0.97449851322091452</v>
      </c>
    </row>
    <row r="20964" spans="1:13" x14ac:dyDescent="0.25">
      <c r="A20964" s="9"/>
      <c r="H20964" s="9"/>
      <c r="J20964">
        <v>12</v>
      </c>
      <c r="K20964">
        <f ca="1">SIMULATION!$D$3*SIMULATION!$D$17/$H20952/(SIMULATION!$D$17-$I20952)*(((EXP(-$I20952*$J20964))/(1-EXP(-SIMULATION!$D$4*$I20952)))-(EXP(-SIMULATION!$D$17*$J20964)/(1-EXP(-SIMULATION!$D$4*SIMULATION!$D$17))))</f>
        <v>2.6190410082174425</v>
      </c>
      <c r="L20964">
        <v>0.121895661716488</v>
      </c>
      <c r="M20964">
        <f t="shared" ca="1" si="327"/>
        <v>2.938290744976725</v>
      </c>
    </row>
    <row r="20965" spans="1:13" x14ac:dyDescent="0.25">
      <c r="A20965" s="9"/>
      <c r="H20965" s="9"/>
      <c r="J20965">
        <v>13</v>
      </c>
      <c r="K20965">
        <f ca="1">SIMULATION!$D$3*SIMULATION!$D$17/$H20952/(SIMULATION!$D$17-$I20952)*(((EXP(-$I20952*$J20965))/(1-EXP(-SIMULATION!$D$4*$I20952)))-(EXP(-SIMULATION!$D$17*$J20965)/(1-EXP(-SIMULATION!$D$4*SIMULATION!$D$17))))</f>
        <v>2.4914960035956457</v>
      </c>
      <c r="L20965">
        <v>0.1493815017452709</v>
      </c>
      <c r="M20965">
        <f t="shared" ca="1" si="327"/>
        <v>2.8636794182051042</v>
      </c>
    </row>
    <row r="20966" spans="1:13" x14ac:dyDescent="0.25">
      <c r="A20966" s="9"/>
      <c r="H20966" s="9"/>
      <c r="J20966">
        <v>14</v>
      </c>
      <c r="K20966">
        <f ca="1">SIMULATION!$D$3*SIMULATION!$D$17/$H20952/(SIMULATION!$D$17-$I20952)*(((EXP(-$I20952*$J20966))/(1-EXP(-SIMULATION!$D$4*$I20952)))-(EXP(-SIMULATION!$D$17*$J20966)/(1-EXP(-SIMULATION!$D$4*SIMULATION!$D$17))))</f>
        <v>2.3685508844881813</v>
      </c>
      <c r="L20966">
        <v>-0.20338809617706458</v>
      </c>
      <c r="M20966">
        <f t="shared" ca="1" si="327"/>
        <v>1.8868158293936277</v>
      </c>
    </row>
    <row r="20967" spans="1:13" x14ac:dyDescent="0.25">
      <c r="A20967" s="9"/>
      <c r="H20967" s="9"/>
      <c r="J20967">
        <v>15</v>
      </c>
      <c r="K20967">
        <f ca="1">SIMULATION!$D$3*SIMULATION!$D$17/$H20952/(SIMULATION!$D$17-$I20952)*(((EXP(-$I20952*$J20967))/(1-EXP(-SIMULATION!$D$4*$I20952)))-(EXP(-SIMULATION!$D$17*$J20967)/(1-EXP(-SIMULATION!$D$4*SIMULATION!$D$17))))</f>
        <v>2.2506421016525149</v>
      </c>
      <c r="L20967">
        <v>0.1492561021702426</v>
      </c>
      <c r="M20967">
        <f t="shared" ca="1" si="327"/>
        <v>2.586564169125412</v>
      </c>
    </row>
    <row r="20968" spans="1:13" x14ac:dyDescent="0.25">
      <c r="A20968" s="9"/>
      <c r="H20968" s="9"/>
      <c r="J20968">
        <v>16</v>
      </c>
      <c r="K20968">
        <f ca="1">SIMULATION!$D$3*SIMULATION!$D$17/$H20952/(SIMULATION!$D$17-$I20952)*(((EXP(-$I20952*$J20968))/(1-EXP(-SIMULATION!$D$4*$I20952)))-(EXP(-SIMULATION!$D$17*$J20968)/(1-EXP(-SIMULATION!$D$4*SIMULATION!$D$17))))</f>
        <v>2.1379434903883343</v>
      </c>
      <c r="L20968">
        <v>-0.12724036836796551</v>
      </c>
      <c r="M20968">
        <f t="shared" ca="1" si="327"/>
        <v>1.8659107731214288</v>
      </c>
    </row>
    <row r="20969" spans="1:13" x14ac:dyDescent="0.25">
      <c r="A20969" s="9"/>
      <c r="H20969" s="9"/>
      <c r="J20969">
        <v>17</v>
      </c>
      <c r="K20969">
        <f ca="1">SIMULATION!$D$3*SIMULATION!$D$17/$H20952/(SIMULATION!$D$17-$I20952)*(((EXP(-$I20952*$J20969))/(1-EXP(-SIMULATION!$D$4*$I20952)))-(EXP(-SIMULATION!$D$17*$J20969)/(1-EXP(-SIMULATION!$D$4*SIMULATION!$D$17))))</f>
        <v>2.0304659603521071</v>
      </c>
      <c r="L20969">
        <v>0.21369248932978457</v>
      </c>
      <c r="M20969">
        <f t="shared" ca="1" si="327"/>
        <v>2.4643612859191406</v>
      </c>
    </row>
    <row r="20970" spans="1:13" x14ac:dyDescent="0.25">
      <c r="A20970" s="9"/>
      <c r="H20970" s="9"/>
      <c r="J20970">
        <v>18</v>
      </c>
      <c r="K20970">
        <f ca="1">SIMULATION!$D$3*SIMULATION!$D$17/$H20952/(SIMULATION!$D$17-$I20952)*(((EXP(-$I20952*$J20970))/(1-EXP(-SIMULATION!$D$4*$I20952)))-(EXP(-SIMULATION!$D$17*$J20970)/(1-EXP(-SIMULATION!$D$4*SIMULATION!$D$17))))</f>
        <v>1.9281211073218627</v>
      </c>
      <c r="L20970">
        <v>-0.2629389072676831</v>
      </c>
      <c r="M20970">
        <f t="shared" ca="1" si="327"/>
        <v>1.421143050282897</v>
      </c>
    </row>
    <row r="20971" spans="1:13" x14ac:dyDescent="0.25">
      <c r="A20971" s="9"/>
      <c r="H20971" s="9"/>
      <c r="J20971">
        <v>19</v>
      </c>
      <c r="K20971">
        <f ca="1">SIMULATION!$D$3*SIMULATION!$D$17/$H20952/(SIMULATION!$D$17-$I20952)*(((EXP(-$I20952*$J20971))/(1-EXP(-SIMULATION!$D$4*$I20952)))-(EXP(-SIMULATION!$D$17*$J20971)/(1-EXP(-SIMULATION!$D$4*SIMULATION!$D$17))))</f>
        <v>1.8307617190513947</v>
      </c>
      <c r="L20971">
        <v>0.10155574298813524</v>
      </c>
      <c r="M20971">
        <f t="shared" ca="1" si="327"/>
        <v>2.0166860856638951</v>
      </c>
    </row>
    <row r="20972" spans="1:13" x14ac:dyDescent="0.25">
      <c r="A20972" s="9"/>
      <c r="H20972" s="9"/>
      <c r="J20972">
        <v>20</v>
      </c>
      <c r="K20972">
        <f ca="1">SIMULATION!$D$3*SIMULATION!$D$17/$H20952/(SIMULATION!$D$17-$I20952)*(((EXP(-$I20952*$J20972))/(1-EXP(-SIMULATION!$D$4*$I20952)))-(EXP(-SIMULATION!$D$17*$J20972)/(1-EXP(-SIMULATION!$D$4*SIMULATION!$D$17))))</f>
        <v>1.7382074873772142</v>
      </c>
      <c r="L20972">
        <v>-8.6364623562117607E-3</v>
      </c>
      <c r="M20972">
        <f t="shared" ca="1" si="327"/>
        <v>1.7231955238451955</v>
      </c>
    </row>
    <row r="20973" spans="1:13" x14ac:dyDescent="0.25">
      <c r="A20973" s="9"/>
      <c r="H20973" s="9"/>
      <c r="J20973">
        <v>21</v>
      </c>
      <c r="K20973">
        <f ca="1">SIMULATION!$D$3*SIMULATION!$D$17/$H20952/(SIMULATION!$D$17-$I20952)*(((EXP(-$I20952*$J20973))/(1-EXP(-SIMULATION!$D$4*$I20952)))-(EXP(-SIMULATION!$D$17*$J20973)/(1-EXP(-SIMULATION!$D$4*SIMULATION!$D$17))))</f>
        <v>1.6502612525513576</v>
      </c>
      <c r="L20973">
        <v>6.880018275745696E-2</v>
      </c>
      <c r="M20973">
        <f t="shared" ca="1" si="327"/>
        <v>1.7637995283244408</v>
      </c>
    </row>
    <row r="20974" spans="1:13" x14ac:dyDescent="0.25">
      <c r="A20974" s="9"/>
      <c r="H20974" s="9"/>
      <c r="J20974">
        <v>22</v>
      </c>
      <c r="K20974">
        <f ca="1">SIMULATION!$D$3*SIMULATION!$D$17/$H20952/(SIMULATION!$D$17-$I20952)*(((EXP(-$I20952*$J20974))/(1-EXP(-SIMULATION!$D$4*$I20952)))-(EXP(-SIMULATION!$D$17*$J20974)/(1-EXP(-SIMULATION!$D$4*SIMULATION!$D$17))))</f>
        <v>1.5667191921835184</v>
      </c>
      <c r="L20974">
        <v>-0.53538583542297413</v>
      </c>
      <c r="M20974">
        <f t="shared" ca="1" si="327"/>
        <v>0.72791992860313826</v>
      </c>
    </row>
    <row r="20975" spans="1:13" x14ac:dyDescent="0.25">
      <c r="A20975" s="9"/>
      <c r="H20975" s="9"/>
      <c r="J20975">
        <v>23</v>
      </c>
      <c r="K20975">
        <f ca="1">SIMULATION!$D$3*SIMULATION!$D$17/$H20952/(SIMULATION!$D$17-$I20952)*(((EXP(-$I20952*$J20975))/(1-EXP(-SIMULATION!$D$4*$I20952)))-(EXP(-SIMULATION!$D$17*$J20975)/(1-EXP(-SIMULATION!$D$4*SIMULATION!$D$17))))</f>
        <v>1.4873771409332286</v>
      </c>
      <c r="L20975">
        <v>-7.0395870679975395E-2</v>
      </c>
      <c r="M20975">
        <f t="shared" ca="1" si="327"/>
        <v>1.3826719320677414</v>
      </c>
    </row>
    <row r="20976" spans="1:13" x14ac:dyDescent="0.25">
      <c r="A20976" s="9"/>
      <c r="H20976" s="9"/>
      <c r="J20976">
        <v>24</v>
      </c>
      <c r="K20976">
        <f ca="1">SIMULATION!$D$3*SIMULATION!$D$17/$H20952/(SIMULATION!$D$17-$I20952)*(((EXP(-$I20952*$J20976))/(1-EXP(-SIMULATION!$D$4*$I20952)))-(EXP(-SIMULATION!$D$17*$J20976)/(1-EXP(-SIMULATION!$D$4*SIMULATION!$D$17))))</f>
        <v>1.4120344413169164</v>
      </c>
      <c r="L20976">
        <v>5.561613526561609E-4</v>
      </c>
      <c r="M20976">
        <f t="shared" ca="1" si="327"/>
        <v>1.4128197603017962</v>
      </c>
    </row>
    <row r="20977" spans="1:13" x14ac:dyDescent="0.25">
      <c r="A20977" s="9">
        <v>840</v>
      </c>
      <c r="B20977" s="2">
        <f ca="1">NORMINV(RAND(),SIMULATION!D7,SIMULATION!D8)</f>
        <v>60.506122643219292</v>
      </c>
      <c r="C20977" s="2">
        <v>2</v>
      </c>
      <c r="D20977" s="2">
        <f ca="1">SIMULATION!$D$11*(1+(SIMULATION!$D$12*LN(1+$C20977)))*(1+(SIMULATION!$D$13*(($B20977/63.5)-1)))</f>
        <v>10.015730748626043</v>
      </c>
      <c r="E20977" s="2">
        <v>0.34669591380945602</v>
      </c>
      <c r="F20977" s="2">
        <f ca="1">D20977*(1+E20977)</f>
        <v>13.488143672990416</v>
      </c>
      <c r="G20977" s="2">
        <v>0.41295094578075686</v>
      </c>
      <c r="H20977" s="9">
        <f>SIMULATION!$D$15*EXP($G$20977)</f>
        <v>333.62211657122731</v>
      </c>
      <c r="I20977" s="2">
        <f ca="1">$F20977/$H20977</f>
        <v>4.0429405015511732E-2</v>
      </c>
      <c r="J20977">
        <v>0</v>
      </c>
      <c r="K20977">
        <f ca="1">SIMULATION!$D$3*SIMULATION!$D$17/$H20977/(SIMULATION!$D$17-$I20977)*(((EXP(-$I20977*$J20977))/(1-EXP(-SIMULATION!$D$4*$I20977)))-(EXP(-SIMULATION!$D$17*$J20977)/(1-EXP(-SIMULATION!$D$4*SIMULATION!$D$17))))</f>
        <v>1.1064816052799336</v>
      </c>
      <c r="L20977">
        <v>0.51841747800313376</v>
      </c>
      <c r="M20977">
        <f t="shared" ca="1" si="327"/>
        <v>1.6801010085460157</v>
      </c>
    </row>
    <row r="20978" spans="1:13" x14ac:dyDescent="0.25">
      <c r="A20978" s="9"/>
      <c r="H20978" s="9"/>
      <c r="J20978">
        <v>1</v>
      </c>
      <c r="K20978">
        <f ca="1">SIMULATION!$D$3*SIMULATION!$D$17/$H20977/(SIMULATION!$D$17-$I20977)*(((EXP(-$I20977*$J20978))/(1-EXP(-SIMULATION!$D$4*$I20977)))-(EXP(-SIMULATION!$D$17*$J20978)/(1-EXP(-SIMULATION!$D$4*SIMULATION!$D$17))))</f>
        <v>1.6421028419309063</v>
      </c>
      <c r="L20978">
        <v>0.40162214018057135</v>
      </c>
      <c r="M20978">
        <f t="shared" ca="1" si="327"/>
        <v>2.3016076997037951</v>
      </c>
    </row>
    <row r="20979" spans="1:13" x14ac:dyDescent="0.25">
      <c r="A20979" s="9"/>
      <c r="H20979" s="9"/>
      <c r="J20979">
        <v>2</v>
      </c>
      <c r="K20979">
        <f ca="1">SIMULATION!$D$3*SIMULATION!$D$17/$H20977/(SIMULATION!$D$17-$I20977)*(((EXP(-$I20977*$J20979))/(1-EXP(-SIMULATION!$D$4*$I20977)))-(EXP(-SIMULATION!$D$17*$J20979)/(1-EXP(-SIMULATION!$D$4*SIMULATION!$D$17))))</f>
        <v>1.9483719500511278</v>
      </c>
      <c r="L20979">
        <v>0.3485890703862134</v>
      </c>
      <c r="M20979">
        <f t="shared" ca="1" si="327"/>
        <v>2.6275531168860242</v>
      </c>
    </row>
    <row r="20980" spans="1:13" x14ac:dyDescent="0.25">
      <c r="A20980" s="9"/>
      <c r="H20980" s="9"/>
      <c r="J20980">
        <v>3</v>
      </c>
      <c r="K20980">
        <f ca="1">SIMULATION!$D$3*SIMULATION!$D$17/$H20977/(SIMULATION!$D$17-$I20977)*(((EXP(-$I20977*$J20980))/(1-EXP(-SIMULATION!$D$4*$I20977)))-(EXP(-SIMULATION!$D$17*$J20980)/(1-EXP(-SIMULATION!$D$4*SIMULATION!$D$17))))</f>
        <v>2.1091315095708469</v>
      </c>
      <c r="L20980">
        <v>0.10613924485783831</v>
      </c>
      <c r="M20980">
        <f t="shared" ca="1" si="327"/>
        <v>2.3329931353025688</v>
      </c>
    </row>
    <row r="20981" spans="1:13" x14ac:dyDescent="0.25">
      <c r="A20981" s="9"/>
      <c r="H20981" s="9"/>
      <c r="J20981">
        <v>4</v>
      </c>
      <c r="K20981">
        <f ca="1">SIMULATION!$D$3*SIMULATION!$D$17/$H20977/(SIMULATION!$D$17-$I20977)*(((EXP(-$I20977*$J20981))/(1-EXP(-SIMULATION!$D$4*$I20977)))-(EXP(-SIMULATION!$D$17*$J20981)/(1-EXP(-SIMULATION!$D$4*SIMULATION!$D$17))))</f>
        <v>2.1780518387443566</v>
      </c>
      <c r="L20981">
        <v>0.27875457747524918</v>
      </c>
      <c r="M20981">
        <f t="shared" ca="1" si="327"/>
        <v>2.7851937587727291</v>
      </c>
    </row>
    <row r="20982" spans="1:13" x14ac:dyDescent="0.25">
      <c r="A20982" s="9"/>
      <c r="H20982" s="9"/>
      <c r="J20982">
        <v>5</v>
      </c>
      <c r="K20982">
        <f ca="1">SIMULATION!$D$3*SIMULATION!$D$17/$H20977/(SIMULATION!$D$17-$I20977)*(((EXP(-$I20977*$J20982))/(1-EXP(-SIMULATION!$D$4*$I20977)))-(EXP(-SIMULATION!$D$17*$J20982)/(1-EXP(-SIMULATION!$D$4*SIMULATION!$D$17))))</f>
        <v>2.1894704378947756</v>
      </c>
      <c r="L20982">
        <v>6.3134968824370169E-2</v>
      </c>
      <c r="M20982">
        <f t="shared" ca="1" si="327"/>
        <v>2.3277025857331424</v>
      </c>
    </row>
    <row r="20983" spans="1:13" x14ac:dyDescent="0.25">
      <c r="A20983" s="9"/>
      <c r="H20983" s="9"/>
      <c r="J20983">
        <v>6</v>
      </c>
      <c r="K20983">
        <f ca="1">SIMULATION!$D$3*SIMULATION!$D$17/$H20977/(SIMULATION!$D$17-$I20977)*(((EXP(-$I20977*$J20983))/(1-EXP(-SIMULATION!$D$4*$I20977)))-(EXP(-SIMULATION!$D$17*$J20983)/(1-EXP(-SIMULATION!$D$4*SIMULATION!$D$17))))</f>
        <v>2.1653380769787809</v>
      </c>
      <c r="L20983">
        <v>-0.1432580025603106</v>
      </c>
      <c r="M20983">
        <f t="shared" ca="1" si="327"/>
        <v>1.8551360692030165</v>
      </c>
    </row>
    <row r="20984" spans="1:13" x14ac:dyDescent="0.25">
      <c r="A20984" s="9"/>
      <c r="H20984" s="9"/>
      <c r="J20984">
        <v>7</v>
      </c>
      <c r="K20984">
        <f ca="1">SIMULATION!$D$3*SIMULATION!$D$17/$H20977/(SIMULATION!$D$17-$I20977)*(((EXP(-$I20977*$J20984))/(1-EXP(-SIMULATION!$D$4*$I20977)))-(EXP(-SIMULATION!$D$17*$J20984)/(1-EXP(-SIMULATION!$D$4*SIMULATION!$D$17))))</f>
        <v>2.1196699296066068</v>
      </c>
      <c r="L20984">
        <v>3.4957686678693599E-3</v>
      </c>
      <c r="M20984">
        <f t="shared" ca="1" si="327"/>
        <v>2.1270798053327504</v>
      </c>
    </row>
    <row r="20985" spans="1:13" x14ac:dyDescent="0.25">
      <c r="A20985" s="9"/>
      <c r="H20985" s="9"/>
      <c r="J20985">
        <v>8</v>
      </c>
      <c r="K20985">
        <f ca="1">SIMULATION!$D$3*SIMULATION!$D$17/$H20977/(SIMULATION!$D$17-$I20977)*(((EXP(-$I20977*$J20985))/(1-EXP(-SIMULATION!$D$4*$I20977)))-(EXP(-SIMULATION!$D$17*$J20985)/(1-EXP(-SIMULATION!$D$4*SIMULATION!$D$17))))</f>
        <v>2.0613978837306091</v>
      </c>
      <c r="L20985">
        <v>-0.12657391822691047</v>
      </c>
      <c r="M20985">
        <f t="shared" ca="1" si="327"/>
        <v>1.8004786765621648</v>
      </c>
    </row>
    <row r="20986" spans="1:13" x14ac:dyDescent="0.25">
      <c r="A20986" s="9"/>
      <c r="H20986" s="9"/>
      <c r="J20986">
        <v>9</v>
      </c>
      <c r="K20986">
        <f ca="1">SIMULATION!$D$3*SIMULATION!$D$17/$H20977/(SIMULATION!$D$17-$I20977)*(((EXP(-$I20977*$J20986))/(1-EXP(-SIMULATION!$D$4*$I20977)))-(EXP(-SIMULATION!$D$17*$J20986)/(1-EXP(-SIMULATION!$D$4*SIMULATION!$D$17))))</f>
        <v>1.9961982908601641</v>
      </c>
      <c r="L20986">
        <v>-0.16763352494524619</v>
      </c>
      <c r="M20986">
        <f t="shared" ca="1" si="327"/>
        <v>1.6615685348735989</v>
      </c>
    </row>
    <row r="20987" spans="1:13" x14ac:dyDescent="0.25">
      <c r="A20987" s="9"/>
      <c r="H20987" s="9"/>
      <c r="J20987">
        <v>10</v>
      </c>
      <c r="K20987">
        <f ca="1">SIMULATION!$D$3*SIMULATION!$D$17/$H20977/(SIMULATION!$D$17-$I20977)*(((EXP(-$I20977*$J20987))/(1-EXP(-SIMULATION!$D$4*$I20977)))-(EXP(-SIMULATION!$D$17*$J20987)/(1-EXP(-SIMULATION!$D$4*SIMULATION!$D$17))))</f>
        <v>1.9276631546102265</v>
      </c>
      <c r="L20987">
        <v>-0.27781466711890324</v>
      </c>
      <c r="M20987">
        <f t="shared" ca="1" si="327"/>
        <v>1.3921300569948116</v>
      </c>
    </row>
    <row r="20988" spans="1:13" x14ac:dyDescent="0.25">
      <c r="A20988" s="9"/>
      <c r="H20988" s="9"/>
      <c r="J20988">
        <v>11</v>
      </c>
      <c r="K20988">
        <f ca="1">SIMULATION!$D$3*SIMULATION!$D$17/$H20977/(SIMULATION!$D$17-$I20977)*(((EXP(-$I20977*$J20988))/(1-EXP(-SIMULATION!$D$4*$I20977)))-(EXP(-SIMULATION!$D$17*$J20988)/(1-EXP(-SIMULATION!$D$4*SIMULATION!$D$17))))</f>
        <v>1.8580505823077273</v>
      </c>
      <c r="L20988">
        <v>-2.3344713160806897E-3</v>
      </c>
      <c r="M20988">
        <f t="shared" ca="1" si="327"/>
        <v>1.853713016519503</v>
      </c>
    </row>
    <row r="20989" spans="1:13" x14ac:dyDescent="0.25">
      <c r="A20989" s="9"/>
      <c r="H20989" s="9"/>
      <c r="J20989">
        <v>12</v>
      </c>
      <c r="K20989">
        <f ca="1">SIMULATION!$D$3*SIMULATION!$D$17/$H20977/(SIMULATION!$D$17-$I20977)*(((EXP(-$I20977*$J20989))/(1-EXP(-SIMULATION!$D$4*$I20977)))-(EXP(-SIMULATION!$D$17*$J20989)/(1-EXP(-SIMULATION!$D$4*SIMULATION!$D$17))))</f>
        <v>1.7887656211014491</v>
      </c>
      <c r="L20989">
        <v>0.40192259998691077</v>
      </c>
      <c r="M20989">
        <f t="shared" ca="1" si="327"/>
        <v>2.5077109503017447</v>
      </c>
    </row>
    <row r="20990" spans="1:13" x14ac:dyDescent="0.25">
      <c r="A20990" s="9"/>
      <c r="H20990" s="9"/>
      <c r="J20990">
        <v>13</v>
      </c>
      <c r="K20990">
        <f ca="1">SIMULATION!$D$3*SIMULATION!$D$17/$H20977/(SIMULATION!$D$17-$I20977)*(((EXP(-$I20977*$J20990))/(1-EXP(-SIMULATION!$D$4*$I20977)))-(EXP(-SIMULATION!$D$17*$J20990)/(1-EXP(-SIMULATION!$D$4*SIMULATION!$D$17))))</f>
        <v>1.7206683207494777</v>
      </c>
      <c r="L20990">
        <v>0.51599767284437892</v>
      </c>
      <c r="M20990">
        <f t="shared" ca="1" si="327"/>
        <v>2.6085291699932536</v>
      </c>
    </row>
    <row r="20991" spans="1:13" x14ac:dyDescent="0.25">
      <c r="A20991" s="9"/>
      <c r="H20991" s="9"/>
      <c r="J20991">
        <v>14</v>
      </c>
      <c r="K20991">
        <f ca="1">SIMULATION!$D$3*SIMULATION!$D$17/$H20977/(SIMULATION!$D$17-$I20977)*(((EXP(-$I20977*$J20991))/(1-EXP(-SIMULATION!$D$4*$I20977)))-(EXP(-SIMULATION!$D$17*$J20991)/(1-EXP(-SIMULATION!$D$4*SIMULATION!$D$17))))</f>
        <v>1.6542710817881003</v>
      </c>
      <c r="L20991">
        <v>0.20991917070345181</v>
      </c>
      <c r="M20991">
        <f t="shared" ca="1" si="327"/>
        <v>2.0015342953957602</v>
      </c>
    </row>
    <row r="20992" spans="1:13" x14ac:dyDescent="0.25">
      <c r="A20992" s="9"/>
      <c r="H20992" s="9"/>
      <c r="J20992">
        <v>15</v>
      </c>
      <c r="K20992">
        <f ca="1">SIMULATION!$D$3*SIMULATION!$D$17/$H20977/(SIMULATION!$D$17-$I20977)*(((EXP(-$I20977*$J20992))/(1-EXP(-SIMULATION!$D$4*$I20977)))-(EXP(-SIMULATION!$D$17*$J20992)/(1-EXP(-SIMULATION!$D$4*SIMULATION!$D$17))))</f>
        <v>1.5898650576983102</v>
      </c>
      <c r="L20992">
        <v>0.18033303298574282</v>
      </c>
      <c r="M20992">
        <f t="shared" ca="1" si="327"/>
        <v>1.8765702455910995</v>
      </c>
    </row>
    <row r="20993" spans="1:13" x14ac:dyDescent="0.25">
      <c r="A20993" s="9"/>
      <c r="H20993" s="9"/>
      <c r="J20993">
        <v>16</v>
      </c>
      <c r="K20993">
        <f ca="1">SIMULATION!$D$3*SIMULATION!$D$17/$H20977/(SIMULATION!$D$17-$I20977)*(((EXP(-$I20977*$J20993))/(1-EXP(-SIMULATION!$D$4*$I20977)))-(EXP(-SIMULATION!$D$17*$J20993)/(1-EXP(-SIMULATION!$D$4*SIMULATION!$D$17))))</f>
        <v>1.5276010956610573</v>
      </c>
      <c r="L20993">
        <v>-0.33251727095342021</v>
      </c>
      <c r="M20993">
        <f t="shared" ca="1" si="327"/>
        <v>1.0196473482263879</v>
      </c>
    </row>
    <row r="20994" spans="1:13" x14ac:dyDescent="0.25">
      <c r="A20994" s="9"/>
      <c r="H20994" s="9"/>
      <c r="J20994">
        <v>17</v>
      </c>
      <c r="K20994">
        <f ca="1">SIMULATION!$D$3*SIMULATION!$D$17/$H20977/(SIMULATION!$D$17-$I20977)*(((EXP(-$I20977*$J20994))/(1-EXP(-SIMULATION!$D$4*$I20977)))-(EXP(-SIMULATION!$D$17*$J20994)/(1-EXP(-SIMULATION!$D$4*SIMULATION!$D$17))))</f>
        <v>1.4675415469464841</v>
      </c>
      <c r="L20994">
        <v>0.32392063329969278</v>
      </c>
      <c r="M20994">
        <f t="shared" ca="1" si="327"/>
        <v>1.9429085342270003</v>
      </c>
    </row>
    <row r="20995" spans="1:13" x14ac:dyDescent="0.25">
      <c r="A20995" s="9"/>
      <c r="H20995" s="9"/>
      <c r="J20995">
        <v>18</v>
      </c>
      <c r="K20995">
        <f ca="1">SIMULATION!$D$3*SIMULATION!$D$17/$H20977/(SIMULATION!$D$17-$I20977)*(((EXP(-$I20977*$J20995))/(1-EXP(-SIMULATION!$D$4*$I20977)))-(EXP(-SIMULATION!$D$17*$J20995)/(1-EXP(-SIMULATION!$D$4*SIMULATION!$D$17))))</f>
        <v>1.4096934121718947</v>
      </c>
      <c r="L20995">
        <v>0.33494510006028949</v>
      </c>
      <c r="M20995">
        <f t="shared" ref="M20995:M21058" ca="1" si="328">$K20995*(1+$L20995)</f>
        <v>1.8818633131661409</v>
      </c>
    </row>
    <row r="20996" spans="1:13" x14ac:dyDescent="0.25">
      <c r="A20996" s="9"/>
      <c r="H20996" s="9"/>
      <c r="J20996">
        <v>19</v>
      </c>
      <c r="K20996">
        <f ca="1">SIMULATION!$D$3*SIMULATION!$D$17/$H20977/(SIMULATION!$D$17-$I20977)*(((EXP(-$I20977*$J20996))/(1-EXP(-SIMULATION!$D$4*$I20977)))-(EXP(-SIMULATION!$D$17*$J20996)/(1-EXP(-SIMULATION!$D$4*SIMULATION!$D$17))))</f>
        <v>1.354029527713233</v>
      </c>
      <c r="L20996">
        <v>-0.30841758957914739</v>
      </c>
      <c r="M20996">
        <f t="shared" ca="1" si="328"/>
        <v>0.93642300455692629</v>
      </c>
    </row>
    <row r="20997" spans="1:13" x14ac:dyDescent="0.25">
      <c r="A20997" s="9"/>
      <c r="H20997" s="9"/>
      <c r="J20997">
        <v>20</v>
      </c>
      <c r="K20997">
        <f ca="1">SIMULATION!$D$3*SIMULATION!$D$17/$H20977/(SIMULATION!$D$17-$I20977)*(((EXP(-$I20977*$J20997))/(1-EXP(-SIMULATION!$D$4*$I20977)))-(EXP(-SIMULATION!$D$17*$J20997)/(1-EXP(-SIMULATION!$D$4*SIMULATION!$D$17))))</f>
        <v>1.3005020907320868</v>
      </c>
      <c r="L20997">
        <v>-0.49183152452885615</v>
      </c>
      <c r="M20997">
        <f t="shared" ca="1" si="328"/>
        <v>0.66087416479435979</v>
      </c>
    </row>
    <row r="20998" spans="1:13" x14ac:dyDescent="0.25">
      <c r="A20998" s="9"/>
      <c r="H20998" s="9"/>
      <c r="J20998">
        <v>21</v>
      </c>
      <c r="K20998">
        <f ca="1">SIMULATION!$D$3*SIMULATION!$D$17/$H20977/(SIMULATION!$D$17-$I20977)*(((EXP(-$I20977*$J20998))/(1-EXP(-SIMULATION!$D$4*$I20977)))-(EXP(-SIMULATION!$D$17*$J20998)/(1-EXP(-SIMULATION!$D$4*SIMULATION!$D$17))))</f>
        <v>1.2490512766516244</v>
      </c>
      <c r="L20998">
        <v>-0.3554720872980795</v>
      </c>
      <c r="M20998">
        <f t="shared" ca="1" si="328"/>
        <v>0.80504841219794065</v>
      </c>
    </row>
    <row r="20999" spans="1:13" x14ac:dyDescent="0.25">
      <c r="A20999" s="9"/>
      <c r="H20999" s="9"/>
      <c r="J20999">
        <v>22</v>
      </c>
      <c r="K20999">
        <f ca="1">SIMULATION!$D$3*SIMULATION!$D$17/$H20977/(SIMULATION!$D$17-$I20977)*(((EXP(-$I20977*$J20999))/(1-EXP(-SIMULATION!$D$4*$I20977)))-(EXP(-SIMULATION!$D$17*$J20999)/(1-EXP(-SIMULATION!$D$4*SIMULATION!$D$17))))</f>
        <v>1.1996107137235228</v>
      </c>
      <c r="L20999">
        <v>1.1815772573969548E-2</v>
      </c>
      <c r="M20999">
        <f t="shared" ca="1" si="328"/>
        <v>1.2137850410941773</v>
      </c>
    </row>
    <row r="21000" spans="1:13" x14ac:dyDescent="0.25">
      <c r="A21000" s="9"/>
      <c r="H21000" s="9"/>
      <c r="J21000">
        <v>23</v>
      </c>
      <c r="K21000">
        <f ca="1">SIMULATION!$D$3*SIMULATION!$D$17/$H20977/(SIMULATION!$D$17-$I20977)*(((EXP(-$I20977*$J21000))/(1-EXP(-SIMULATION!$D$4*$I20977)))-(EXP(-SIMULATION!$D$17*$J21000)/(1-EXP(-SIMULATION!$D$4*SIMULATION!$D$17))))</f>
        <v>1.152110945433354</v>
      </c>
      <c r="L21000">
        <v>9.9285833135456331E-2</v>
      </c>
      <c r="M21000">
        <f t="shared" ca="1" si="328"/>
        <v>1.2664992405151827</v>
      </c>
    </row>
    <row r="21001" spans="1:13" x14ac:dyDescent="0.25">
      <c r="A21001" s="9"/>
      <c r="H21001" s="9"/>
      <c r="J21001">
        <v>24</v>
      </c>
      <c r="K21001">
        <f ca="1">SIMULATION!$D$3*SIMULATION!$D$17/$H20977/(SIMULATION!$D$17-$I20977)*(((EXP(-$I20977*$J21001))/(1-EXP(-SIMULATION!$D$4*$I20977)))-(EXP(-SIMULATION!$D$17*$J21001)/(1-EXP(-SIMULATION!$D$4*SIMULATION!$D$17))))</f>
        <v>1.1064816052799338</v>
      </c>
      <c r="L21001">
        <v>4.8191556841439546E-2</v>
      </c>
      <c r="M21001">
        <f t="shared" ca="1" si="328"/>
        <v>1.1598046764547889</v>
      </c>
    </row>
    <row r="21002" spans="1:13" x14ac:dyDescent="0.25">
      <c r="A21002" s="9">
        <v>841</v>
      </c>
      <c r="B21002" s="2">
        <f ca="1">NORMINV(RAND(),SIMULATION!D7,SIMULATION!D8)</f>
        <v>52.71245168022822</v>
      </c>
      <c r="C21002" s="2">
        <v>2</v>
      </c>
      <c r="D21002" s="2">
        <f ca="1">SIMULATION!$D$11*(1+(SIMULATION!$D$12*LN(1+$C21002)))*(1+(SIMULATION!$D$13*(($B21002/63.5)-1)))</f>
        <v>9.4369592037298826</v>
      </c>
      <c r="E21002" s="2">
        <v>-8.2655033818368195E-2</v>
      </c>
      <c r="F21002" s="2">
        <f ca="1">D21002*(1+E21002)</f>
        <v>8.6569470216030275</v>
      </c>
      <c r="G21002" s="2">
        <v>-5.4994009195473405E-2</v>
      </c>
      <c r="H21002" s="9">
        <f>SIMULATION!$D$15*EXP($G$21002)</f>
        <v>208.94352705769754</v>
      </c>
      <c r="I21002" s="2">
        <f ca="1">$F21002/$H21002</f>
        <v>4.1431994297734351E-2</v>
      </c>
      <c r="J21002">
        <v>0</v>
      </c>
      <c r="K21002">
        <f ca="1">SIMULATION!$D$3*SIMULATION!$D$17/$H21002/(SIMULATION!$D$17-$I21002)*(((EXP(-$I21002*$J21002))/(1-EXP(-SIMULATION!$D$4*$I21002)))-(EXP(-SIMULATION!$D$17*$J21002)/(1-EXP(-SIMULATION!$D$4*SIMULATION!$D$17))))</f>
        <v>1.704282297631676</v>
      </c>
      <c r="L21002">
        <v>5.0178814920011222E-2</v>
      </c>
      <c r="M21002">
        <f t="shared" ca="1" si="328"/>
        <v>1.7898011636159876</v>
      </c>
    </row>
    <row r="21003" spans="1:13" x14ac:dyDescent="0.25">
      <c r="A21003" s="9"/>
      <c r="H21003" s="9"/>
      <c r="J21003">
        <v>1</v>
      </c>
      <c r="K21003">
        <f ca="1">SIMULATION!$D$3*SIMULATION!$D$17/$H21002/(SIMULATION!$D$17-$I21002)*(((EXP(-$I21002*$J21003))/(1-EXP(-SIMULATION!$D$4*$I21002)))-(EXP(-SIMULATION!$D$17*$J21003)/(1-EXP(-SIMULATION!$D$4*SIMULATION!$D$17))))</f>
        <v>2.5598531727016862</v>
      </c>
      <c r="L21003">
        <v>-0.30490852097299448</v>
      </c>
      <c r="M21003">
        <f t="shared" ca="1" si="328"/>
        <v>1.7793321279051877</v>
      </c>
    </row>
    <row r="21004" spans="1:13" x14ac:dyDescent="0.25">
      <c r="A21004" s="9"/>
      <c r="H21004" s="9"/>
      <c r="J21004">
        <v>2</v>
      </c>
      <c r="K21004">
        <f ca="1">SIMULATION!$D$3*SIMULATION!$D$17/$H21002/(SIMULATION!$D$17-$I21002)*(((EXP(-$I21002*$J21004))/(1-EXP(-SIMULATION!$D$4*$I21002)))-(EXP(-SIMULATION!$D$17*$J21004)/(1-EXP(-SIMULATION!$D$4*SIMULATION!$D$17))))</f>
        <v>3.0485562239594839</v>
      </c>
      <c r="L21004">
        <v>0.3952344331100488</v>
      </c>
      <c r="M21004">
        <f t="shared" ca="1" si="328"/>
        <v>4.2534506149402214</v>
      </c>
    </row>
    <row r="21005" spans="1:13" x14ac:dyDescent="0.25">
      <c r="A21005" s="9"/>
      <c r="H21005" s="9"/>
      <c r="J21005">
        <v>3</v>
      </c>
      <c r="K21005">
        <f ca="1">SIMULATION!$D$3*SIMULATION!$D$17/$H21002/(SIMULATION!$D$17-$I21002)*(((EXP(-$I21002*$J21005))/(1-EXP(-SIMULATION!$D$4*$I21002)))-(EXP(-SIMULATION!$D$17*$J21005)/(1-EXP(-SIMULATION!$D$4*SIMULATION!$D$17))))</f>
        <v>3.3045790411363116</v>
      </c>
      <c r="L21005">
        <v>4.4178151692811529E-2</v>
      </c>
      <c r="M21005">
        <f t="shared" ca="1" si="328"/>
        <v>3.4505692352965172</v>
      </c>
    </row>
    <row r="21006" spans="1:13" x14ac:dyDescent="0.25">
      <c r="A21006" s="9"/>
      <c r="H21006" s="9"/>
      <c r="J21006">
        <v>4</v>
      </c>
      <c r="K21006">
        <f ca="1">SIMULATION!$D$3*SIMULATION!$D$17/$H21002/(SIMULATION!$D$17-$I21002)*(((EXP(-$I21002*$J21006))/(1-EXP(-SIMULATION!$D$4*$I21002)))-(EXP(-SIMULATION!$D$17*$J21006)/(1-EXP(-SIMULATION!$D$4*SIMULATION!$D$17))))</f>
        <v>3.4138141710348671</v>
      </c>
      <c r="L21006">
        <v>-0.14092707297594248</v>
      </c>
      <c r="M21006">
        <f t="shared" ca="1" si="328"/>
        <v>2.9327153322271298</v>
      </c>
    </row>
    <row r="21007" spans="1:13" x14ac:dyDescent="0.25">
      <c r="A21007" s="9"/>
      <c r="H21007" s="9"/>
      <c r="J21007">
        <v>5</v>
      </c>
      <c r="K21007">
        <f ca="1">SIMULATION!$D$3*SIMULATION!$D$17/$H21002/(SIMULATION!$D$17-$I21002)*(((EXP(-$I21002*$J21007))/(1-EXP(-SIMULATION!$D$4*$I21002)))-(EXP(-SIMULATION!$D$17*$J21007)/(1-EXP(-SIMULATION!$D$4*SIMULATION!$D$17))))</f>
        <v>3.4312095067072907</v>
      </c>
      <c r="L21007">
        <v>-0.47565855950693292</v>
      </c>
      <c r="M21007">
        <f t="shared" ca="1" si="328"/>
        <v>1.7991253353804069</v>
      </c>
    </row>
    <row r="21008" spans="1:13" x14ac:dyDescent="0.25">
      <c r="A21008" s="9"/>
      <c r="H21008" s="9"/>
      <c r="J21008">
        <v>6</v>
      </c>
      <c r="K21008">
        <f ca="1">SIMULATION!$D$3*SIMULATION!$D$17/$H21002/(SIMULATION!$D$17-$I21002)*(((EXP(-$I21002*$J21008))/(1-EXP(-SIMULATION!$D$4*$I21002)))-(EXP(-SIMULATION!$D$17*$J21008)/(1-EXP(-SIMULATION!$D$4*SIMULATION!$D$17))))</f>
        <v>3.3918866764209725</v>
      </c>
      <c r="L21008">
        <v>-0.30227386198384237</v>
      </c>
      <c r="M21008">
        <f t="shared" ca="1" si="328"/>
        <v>2.3666079913276659</v>
      </c>
    </row>
    <row r="21009" spans="1:13" x14ac:dyDescent="0.25">
      <c r="A21009" s="9"/>
      <c r="H21009" s="9"/>
      <c r="J21009">
        <v>7</v>
      </c>
      <c r="K21009">
        <f ca="1">SIMULATION!$D$3*SIMULATION!$D$17/$H21002/(SIMULATION!$D$17-$I21002)*(((EXP(-$I21002*$J21009))/(1-EXP(-SIMULATION!$D$4*$I21002)))-(EXP(-SIMULATION!$D$17*$J21009)/(1-EXP(-SIMULATION!$D$4*SIMULATION!$D$17))))</f>
        <v>3.3182658221594989</v>
      </c>
      <c r="L21009">
        <v>-9.1362810417552953E-2</v>
      </c>
      <c r="M21009">
        <f t="shared" ca="1" si="328"/>
        <v>3.0150997309344949</v>
      </c>
    </row>
    <row r="21010" spans="1:13" x14ac:dyDescent="0.25">
      <c r="A21010" s="9"/>
      <c r="H21010" s="9"/>
      <c r="J21010">
        <v>8</v>
      </c>
      <c r="K21010">
        <f ca="1">SIMULATION!$D$3*SIMULATION!$D$17/$H21002/(SIMULATION!$D$17-$I21002)*(((EXP(-$I21002*$J21010))/(1-EXP(-SIMULATION!$D$4*$I21002)))-(EXP(-SIMULATION!$D$17*$J21010)/(1-EXP(-SIMULATION!$D$4*SIMULATION!$D$17))))</f>
        <v>3.2246311818818247</v>
      </c>
      <c r="L21010">
        <v>0.23925228790374323</v>
      </c>
      <c r="M21010">
        <f t="shared" ca="1" si="328"/>
        <v>3.9961315697928033</v>
      </c>
    </row>
    <row r="21011" spans="1:13" x14ac:dyDescent="0.25">
      <c r="A21011" s="9"/>
      <c r="H21011" s="9"/>
      <c r="J21011">
        <v>9</v>
      </c>
      <c r="K21011">
        <f ca="1">SIMULATION!$D$3*SIMULATION!$D$17/$H21002/(SIMULATION!$D$17-$I21002)*(((EXP(-$I21002*$J21011))/(1-EXP(-SIMULATION!$D$4*$I21002)))-(EXP(-SIMULATION!$D$17*$J21011)/(1-EXP(-SIMULATION!$D$4*SIMULATION!$D$17))))</f>
        <v>3.1200566827402958</v>
      </c>
      <c r="L21011">
        <v>-0.58255307113982768</v>
      </c>
      <c r="M21011">
        <f t="shared" ca="1" si="328"/>
        <v>1.3024580800795935</v>
      </c>
    </row>
    <row r="21012" spans="1:13" x14ac:dyDescent="0.25">
      <c r="A21012" s="9"/>
      <c r="H21012" s="9"/>
      <c r="J21012">
        <v>10</v>
      </c>
      <c r="K21012">
        <f ca="1">SIMULATION!$D$3*SIMULATION!$D$17/$H21002/(SIMULATION!$D$17-$I21002)*(((EXP(-$I21002*$J21012))/(1-EXP(-SIMULATION!$D$4*$I21002)))-(EXP(-SIMULATION!$D$17*$J21012)/(1-EXP(-SIMULATION!$D$4*SIMULATION!$D$17))))</f>
        <v>3.0102805953013463</v>
      </c>
      <c r="L21012">
        <v>-0.63987940367173324</v>
      </c>
      <c r="M21012">
        <f t="shared" ca="1" si="328"/>
        <v>1.0840640430953308</v>
      </c>
    </row>
    <row r="21013" spans="1:13" x14ac:dyDescent="0.25">
      <c r="A21013" s="9"/>
      <c r="H21013" s="9"/>
      <c r="J21013">
        <v>11</v>
      </c>
      <c r="K21013">
        <f ca="1">SIMULATION!$D$3*SIMULATION!$D$17/$H21002/(SIMULATION!$D$17-$I21002)*(((EXP(-$I21002*$J21013))/(1-EXP(-SIMULATION!$D$4*$I21002)))-(EXP(-SIMULATION!$D$17*$J21013)/(1-EXP(-SIMULATION!$D$4*SIMULATION!$D$17))))</f>
        <v>2.8989067261016621</v>
      </c>
      <c r="L21013">
        <v>7.0910585720501323E-2</v>
      </c>
      <c r="M21013">
        <f t="shared" ca="1" si="328"/>
        <v>3.1044698999986315</v>
      </c>
    </row>
    <row r="21014" spans="1:13" x14ac:dyDescent="0.25">
      <c r="A21014" s="9"/>
      <c r="H21014" s="9"/>
      <c r="J21014">
        <v>12</v>
      </c>
      <c r="K21014">
        <f ca="1">SIMULATION!$D$3*SIMULATION!$D$17/$H21002/(SIMULATION!$D$17-$I21002)*(((EXP(-$I21002*$J21014))/(1-EXP(-SIMULATION!$D$4*$I21002)))-(EXP(-SIMULATION!$D$17*$J21014)/(1-EXP(-SIMULATION!$D$4*SIMULATION!$D$17))))</f>
        <v>2.7881740449527372</v>
      </c>
      <c r="L21014">
        <v>0.23660454340603737</v>
      </c>
      <c r="M21014">
        <f t="shared" ca="1" si="328"/>
        <v>3.4478686917953438</v>
      </c>
    </row>
    <row r="21015" spans="1:13" x14ac:dyDescent="0.25">
      <c r="A21015" s="9"/>
      <c r="H21015" s="9"/>
      <c r="J21015">
        <v>13</v>
      </c>
      <c r="K21015">
        <f ca="1">SIMULATION!$D$3*SIMULATION!$D$17/$H21002/(SIMULATION!$D$17-$I21002)*(((EXP(-$I21002*$J21015))/(1-EXP(-SIMULATION!$D$4*$I21002)))-(EXP(-SIMULATION!$D$17*$J21015)/(1-EXP(-SIMULATION!$D$4*SIMULATION!$D$17))))</f>
        <v>2.6794497598711353</v>
      </c>
      <c r="L21015">
        <v>-0.23169288975311142</v>
      </c>
      <c r="M21015">
        <f t="shared" ca="1" si="328"/>
        <v>2.0586403020583113</v>
      </c>
    </row>
    <row r="21016" spans="1:13" x14ac:dyDescent="0.25">
      <c r="A21016" s="9"/>
      <c r="H21016" s="9"/>
      <c r="J21016">
        <v>14</v>
      </c>
      <c r="K21016">
        <f ca="1">SIMULATION!$D$3*SIMULATION!$D$17/$H21002/(SIMULATION!$D$17-$I21002)*(((EXP(-$I21002*$J21016))/(1-EXP(-SIMULATION!$D$4*$I21002)))-(EXP(-SIMULATION!$D$17*$J21016)/(1-EXP(-SIMULATION!$D$4*SIMULATION!$D$17))))</f>
        <v>2.5735451754416947</v>
      </c>
      <c r="L21016">
        <v>-0.24593996420387843</v>
      </c>
      <c r="M21016">
        <f t="shared" ca="1" si="328"/>
        <v>1.9406075671165002</v>
      </c>
    </row>
    <row r="21017" spans="1:13" x14ac:dyDescent="0.25">
      <c r="A21017" s="9"/>
      <c r="H21017" s="9"/>
      <c r="J21017">
        <v>15</v>
      </c>
      <c r="K21017">
        <f ca="1">SIMULATION!$D$3*SIMULATION!$D$17/$H21002/(SIMULATION!$D$17-$I21002)*(((EXP(-$I21002*$J21017))/(1-EXP(-SIMULATION!$D$4*$I21002)))-(EXP(-SIMULATION!$D$17*$J21017)/(1-EXP(-SIMULATION!$D$4*SIMULATION!$D$17))))</f>
        <v>2.4709179912112571</v>
      </c>
      <c r="L21017">
        <v>-0.2865972044896265</v>
      </c>
      <c r="M21017">
        <f t="shared" ca="1" si="328"/>
        <v>1.7627598024069873</v>
      </c>
    </row>
    <row r="21018" spans="1:13" x14ac:dyDescent="0.25">
      <c r="A21018" s="9"/>
      <c r="H21018" s="9"/>
      <c r="J21018">
        <v>16</v>
      </c>
      <c r="K21018">
        <f ca="1">SIMULATION!$D$3*SIMULATION!$D$17/$H21002/(SIMULATION!$D$17-$I21002)*(((EXP(-$I21002*$J21018))/(1-EXP(-SIMULATION!$D$4*$I21002)))-(EXP(-SIMULATION!$D$17*$J21018)/(1-EXP(-SIMULATION!$D$4*SIMULATION!$D$17))))</f>
        <v>2.371801832614858</v>
      </c>
      <c r="L21018">
        <v>-0.24642877684803693</v>
      </c>
      <c r="M21018">
        <f t="shared" ca="1" si="328"/>
        <v>1.7873216080776462</v>
      </c>
    </row>
    <row r="21019" spans="1:13" x14ac:dyDescent="0.25">
      <c r="A21019" s="9"/>
      <c r="H21019" s="9"/>
      <c r="J21019">
        <v>17</v>
      </c>
      <c r="K21019">
        <f ca="1">SIMULATION!$D$3*SIMULATION!$D$17/$H21002/(SIMULATION!$D$17-$I21002)*(((EXP(-$I21002*$J21019))/(1-EXP(-SIMULATION!$D$4*$I21002)))-(EXP(-SIMULATION!$D$17*$J21019)/(1-EXP(-SIMULATION!$D$4*SIMULATION!$D$17))))</f>
        <v>2.2762891550765589</v>
      </c>
      <c r="L21019">
        <v>-0.19761760234420045</v>
      </c>
      <c r="M21019">
        <f t="shared" ca="1" si="328"/>
        <v>1.8264543500082235</v>
      </c>
    </row>
    <row r="21020" spans="1:13" x14ac:dyDescent="0.25">
      <c r="A21020" s="9"/>
      <c r="H21020" s="9"/>
      <c r="J21020">
        <v>18</v>
      </c>
      <c r="K21020">
        <f ca="1">SIMULATION!$D$3*SIMULATION!$D$17/$H21002/(SIMULATION!$D$17-$I21002)*(((EXP(-$I21002*$J21020))/(1-EXP(-SIMULATION!$D$4*$I21002)))-(EXP(-SIMULATION!$D$17*$J21020)/(1-EXP(-SIMULATION!$D$4*SIMULATION!$D$17))))</f>
        <v>2.1843842726670992</v>
      </c>
      <c r="L21020">
        <v>0.22216458004524942</v>
      </c>
      <c r="M21020">
        <f t="shared" ca="1" si="328"/>
        <v>2.6696770872616331</v>
      </c>
    </row>
    <row r="21021" spans="1:13" x14ac:dyDescent="0.25">
      <c r="A21021" s="9"/>
      <c r="H21021" s="9"/>
      <c r="J21021">
        <v>19</v>
      </c>
      <c r="K21021">
        <f ca="1">SIMULATION!$D$3*SIMULATION!$D$17/$H21002/(SIMULATION!$D$17-$I21002)*(((EXP(-$I21002*$J21021))/(1-EXP(-SIMULATION!$D$4*$I21002)))-(EXP(-SIMULATION!$D$17*$J21021)/(1-EXP(-SIMULATION!$D$4*SIMULATION!$D$17))))</f>
        <v>2.0960372458419685</v>
      </c>
      <c r="L21021">
        <v>-3.5974209138687763E-2</v>
      </c>
      <c r="M21021">
        <f t="shared" ca="1" si="328"/>
        <v>2.0206339635975703</v>
      </c>
    </row>
    <row r="21022" spans="1:13" x14ac:dyDescent="0.25">
      <c r="A21022" s="9"/>
      <c r="H21022" s="9"/>
      <c r="J21022">
        <v>20</v>
      </c>
      <c r="K21022">
        <f ca="1">SIMULATION!$D$3*SIMULATION!$D$17/$H21002/(SIMULATION!$D$17-$I21002)*(((EXP(-$I21002*$J21022))/(1-EXP(-SIMULATION!$D$4*$I21002)))-(EXP(-SIMULATION!$D$17*$J21022)/(1-EXP(-SIMULATION!$D$4*SIMULATION!$D$17))))</f>
        <v>2.0111655070412722</v>
      </c>
      <c r="L21022">
        <v>-0.22503918454548882</v>
      </c>
      <c r="M21022">
        <f t="shared" ca="1" si="328"/>
        <v>1.5585744613506896</v>
      </c>
    </row>
    <row r="21023" spans="1:13" x14ac:dyDescent="0.25">
      <c r="A21023" s="9"/>
      <c r="H21023" s="9"/>
      <c r="J21023">
        <v>21</v>
      </c>
      <c r="K21023">
        <f ca="1">SIMULATION!$D$3*SIMULATION!$D$17/$H21002/(SIMULATION!$D$17-$I21002)*(((EXP(-$I21002*$J21023))/(1-EXP(-SIMULATION!$D$4*$I21002)))-(EXP(-SIMULATION!$D$17*$J21023)/(1-EXP(-SIMULATION!$D$4*SIMULATION!$D$17))))</f>
        <v>1.9296676320861523</v>
      </c>
      <c r="L21023">
        <v>0.11937355548438001</v>
      </c>
      <c r="M21023">
        <f t="shared" ca="1" si="328"/>
        <v>2.1600189182314007</v>
      </c>
    </row>
    <row r="21024" spans="1:13" x14ac:dyDescent="0.25">
      <c r="A21024" s="9"/>
      <c r="H21024" s="9"/>
      <c r="J21024">
        <v>22</v>
      </c>
      <c r="K21024">
        <f ca="1">SIMULATION!$D$3*SIMULATION!$D$17/$H21002/(SIMULATION!$D$17-$I21002)*(((EXP(-$I21002*$J21024))/(1-EXP(-SIMULATION!$D$4*$I21002)))-(EXP(-SIMULATION!$D$17*$J21024)/(1-EXP(-SIMULATION!$D$4*SIMULATION!$D$17))))</f>
        <v>1.8514320819343071</v>
      </c>
      <c r="L21024">
        <v>-0.17637217811749079</v>
      </c>
      <c r="M21024">
        <f t="shared" ca="1" si="328"/>
        <v>1.5248909730069529</v>
      </c>
    </row>
    <row r="21025" spans="1:13" x14ac:dyDescent="0.25">
      <c r="A21025" s="9"/>
      <c r="H21025" s="9"/>
      <c r="J21025">
        <v>23</v>
      </c>
      <c r="K21025">
        <f ca="1">SIMULATION!$D$3*SIMULATION!$D$17/$H21002/(SIMULATION!$D$17-$I21002)*(((EXP(-$I21002*$J21025))/(1-EXP(-SIMULATION!$D$4*$I21002)))-(EXP(-SIMULATION!$D$17*$J21025)/(1-EXP(-SIMULATION!$D$4*SIMULATION!$D$17))))</f>
        <v>1.7763427246998706</v>
      </c>
      <c r="L21025">
        <v>0.67665583597896084</v>
      </c>
      <c r="M21025">
        <f t="shared" ca="1" si="328"/>
        <v>2.9783153960668067</v>
      </c>
    </row>
    <row r="21026" spans="1:13" x14ac:dyDescent="0.25">
      <c r="A21026" s="9"/>
      <c r="H21026" s="9"/>
      <c r="J21026">
        <v>24</v>
      </c>
      <c r="K21026">
        <f ca="1">SIMULATION!$D$3*SIMULATION!$D$17/$H21002/(SIMULATION!$D$17-$I21002)*(((EXP(-$I21002*$J21026))/(1-EXP(-SIMULATION!$D$4*$I21002)))-(EXP(-SIMULATION!$D$17*$J21026)/(1-EXP(-SIMULATION!$D$4*SIMULATION!$D$17))))</f>
        <v>1.7042822976316765</v>
      </c>
      <c r="L21026">
        <v>0.4469309323109425</v>
      </c>
      <c r="M21026">
        <f t="shared" ca="1" si="328"/>
        <v>2.4659787738332368</v>
      </c>
    </row>
    <row r="21027" spans="1:13" x14ac:dyDescent="0.25">
      <c r="A21027" s="9">
        <v>842</v>
      </c>
      <c r="B21027" s="2">
        <f ca="1">NORMINV(RAND(),SIMULATION!D7,SIMULATION!D8)</f>
        <v>58.817498760633491</v>
      </c>
      <c r="C21027" s="2">
        <v>2</v>
      </c>
      <c r="D21027" s="2">
        <f ca="1">SIMULATION!$D$11*(1+(SIMULATION!$D$12*LN(1+$C21027)))*(1+(SIMULATION!$D$13*(($B21027/63.5)-1)))</f>
        <v>9.8903306056236424</v>
      </c>
      <c r="E21027" s="2">
        <v>-0.26770440496264214</v>
      </c>
      <c r="F21027" s="2">
        <f ca="1">D21027*(1+E21027)</f>
        <v>7.2426455359613575</v>
      </c>
      <c r="G21027" s="2">
        <v>-0.20521566092038898</v>
      </c>
      <c r="H21027" s="9">
        <f>SIMULATION!$D$15*EXP($G$21027)</f>
        <v>179.79950307389484</v>
      </c>
      <c r="I21027" s="2">
        <f ca="1">$F21027/$H21027</f>
        <v>4.0281788392845227E-2</v>
      </c>
      <c r="J21027">
        <v>0</v>
      </c>
      <c r="K21027">
        <f ca="1">SIMULATION!$D$3*SIMULATION!$D$17/$H21027/(SIMULATION!$D$17-$I21027)*(((EXP(-$I21027*$J21027))/(1-EXP(-SIMULATION!$D$4*$I21027)))-(EXP(-SIMULATION!$D$17*$J21027)/(1-EXP(-SIMULATION!$D$4*SIMULATION!$D$17))))</f>
        <v>2.0641079403823506</v>
      </c>
      <c r="L21027">
        <v>4.8763625012649157E-2</v>
      </c>
      <c r="M21027">
        <f t="shared" ca="1" si="328"/>
        <v>2.1647613259727869</v>
      </c>
    </row>
    <row r="21028" spans="1:13" x14ac:dyDescent="0.25">
      <c r="A21028" s="9"/>
      <c r="H21028" s="9"/>
      <c r="J21028">
        <v>1</v>
      </c>
      <c r="K21028">
        <f ca="1">SIMULATION!$D$3*SIMULATION!$D$17/$H21027/(SIMULATION!$D$17-$I21027)*(((EXP(-$I21027*$J21028))/(1-EXP(-SIMULATION!$D$4*$I21027)))-(EXP(-SIMULATION!$D$17*$J21028)/(1-EXP(-SIMULATION!$D$4*SIMULATION!$D$17))))</f>
        <v>3.0579067338799719</v>
      </c>
      <c r="L21028">
        <v>-4.840740630054384E-2</v>
      </c>
      <c r="M21028">
        <f t="shared" ca="1" si="328"/>
        <v>2.9098814001838749</v>
      </c>
    </row>
    <row r="21029" spans="1:13" x14ac:dyDescent="0.25">
      <c r="A21029" s="9"/>
      <c r="H21029" s="9"/>
      <c r="J21029">
        <v>2</v>
      </c>
      <c r="K21029">
        <f ca="1">SIMULATION!$D$3*SIMULATION!$D$17/$H21027/(SIMULATION!$D$17-$I21027)*(((EXP(-$I21027*$J21029))/(1-EXP(-SIMULATION!$D$4*$I21027)))-(EXP(-SIMULATION!$D$17*$J21029)/(1-EXP(-SIMULATION!$D$4*SIMULATION!$D$17))))</f>
        <v>3.6262501777824672</v>
      </c>
      <c r="L21029">
        <v>-0.34733264017497428</v>
      </c>
      <c r="M21029">
        <f t="shared" ca="1" si="328"/>
        <v>2.3667351295983128</v>
      </c>
    </row>
    <row r="21030" spans="1:13" x14ac:dyDescent="0.25">
      <c r="A21030" s="9"/>
      <c r="H21030" s="9"/>
      <c r="J21030">
        <v>3</v>
      </c>
      <c r="K21030">
        <f ca="1">SIMULATION!$D$3*SIMULATION!$D$17/$H21027/(SIMULATION!$D$17-$I21027)*(((EXP(-$I21027*$J21030))/(1-EXP(-SIMULATION!$D$4*$I21027)))-(EXP(-SIMULATION!$D$17*$J21030)/(1-EXP(-SIMULATION!$D$4*SIMULATION!$D$17))))</f>
        <v>3.9246562460788579</v>
      </c>
      <c r="L21030">
        <v>-0.64073072496101313</v>
      </c>
      <c r="M21030">
        <f t="shared" ca="1" si="328"/>
        <v>1.4100084043059828</v>
      </c>
    </row>
    <row r="21031" spans="1:13" x14ac:dyDescent="0.25">
      <c r="A21031" s="9"/>
      <c r="H21031" s="9"/>
      <c r="J21031">
        <v>4</v>
      </c>
      <c r="K21031">
        <f ca="1">SIMULATION!$D$3*SIMULATION!$D$17/$H21027/(SIMULATION!$D$17-$I21027)*(((EXP(-$I21027*$J21031))/(1-EXP(-SIMULATION!$D$4*$I21027)))-(EXP(-SIMULATION!$D$17*$J21031)/(1-EXP(-SIMULATION!$D$4*SIMULATION!$D$17))))</f>
        <v>4.0526778452811572</v>
      </c>
      <c r="L21031">
        <v>-3.5607435489455226E-2</v>
      </c>
      <c r="M21031">
        <f t="shared" ca="1" si="328"/>
        <v>3.9083723803457642</v>
      </c>
    </row>
    <row r="21032" spans="1:13" x14ac:dyDescent="0.25">
      <c r="A21032" s="9"/>
      <c r="H21032" s="9"/>
      <c r="J21032">
        <v>5</v>
      </c>
      <c r="K21032">
        <f ca="1">SIMULATION!$D$3*SIMULATION!$D$17/$H21027/(SIMULATION!$D$17-$I21027)*(((EXP(-$I21027*$J21032))/(1-EXP(-SIMULATION!$D$4*$I21027)))-(EXP(-SIMULATION!$D$17*$J21032)/(1-EXP(-SIMULATION!$D$4*SIMULATION!$D$17))))</f>
        <v>4.0740083241212526</v>
      </c>
      <c r="L21032">
        <v>0.28344765072697198</v>
      </c>
      <c r="M21032">
        <f t="shared" ca="1" si="328"/>
        <v>5.2287764126355505</v>
      </c>
    </row>
    <row r="21033" spans="1:13" x14ac:dyDescent="0.25">
      <c r="A21033" s="9"/>
      <c r="H21033" s="9"/>
      <c r="J21033">
        <v>6</v>
      </c>
      <c r="K21033">
        <f ca="1">SIMULATION!$D$3*SIMULATION!$D$17/$H21027/(SIMULATION!$D$17-$I21027)*(((EXP(-$I21027*$J21033))/(1-EXP(-SIMULATION!$D$4*$I21027)))-(EXP(-SIMULATION!$D$17*$J21033)/(1-EXP(-SIMULATION!$D$4*SIMULATION!$D$17))))</f>
        <v>4.0293654057909425</v>
      </c>
      <c r="L21033">
        <v>0.43100524952866121</v>
      </c>
      <c r="M21033">
        <f t="shared" ca="1" si="328"/>
        <v>5.766043047956023</v>
      </c>
    </row>
    <row r="21034" spans="1:13" x14ac:dyDescent="0.25">
      <c r="A21034" s="9"/>
      <c r="H21034" s="9"/>
      <c r="J21034">
        <v>7</v>
      </c>
      <c r="K21034">
        <f ca="1">SIMULATION!$D$3*SIMULATION!$D$17/$H21027/(SIMULATION!$D$17-$I21027)*(((EXP(-$I21027*$J21034))/(1-EXP(-SIMULATION!$D$4*$I21027)))-(EXP(-SIMULATION!$D$17*$J21034)/(1-EXP(-SIMULATION!$D$4*SIMULATION!$D$17))))</f>
        <v>3.9447473646082734</v>
      </c>
      <c r="L21034">
        <v>-1.744918883407303E-2</v>
      </c>
      <c r="M21034">
        <f t="shared" ca="1" si="328"/>
        <v>3.8759147229405118</v>
      </c>
    </row>
    <row r="21035" spans="1:13" x14ac:dyDescent="0.25">
      <c r="A21035" s="9"/>
      <c r="H21035" s="9"/>
      <c r="J21035">
        <v>8</v>
      </c>
      <c r="K21035">
        <f ca="1">SIMULATION!$D$3*SIMULATION!$D$17/$H21027/(SIMULATION!$D$17-$I21027)*(((EXP(-$I21027*$J21035))/(1-EXP(-SIMULATION!$D$4*$I21027)))-(EXP(-SIMULATION!$D$17*$J21035)/(1-EXP(-SIMULATION!$D$4*SIMULATION!$D$17))))</f>
        <v>3.8367236308811203</v>
      </c>
      <c r="L21035">
        <v>-8.8531566047680449E-2</v>
      </c>
      <c r="M21035">
        <f t="shared" ca="1" si="328"/>
        <v>3.4970524793470723</v>
      </c>
    </row>
    <row r="21036" spans="1:13" x14ac:dyDescent="0.25">
      <c r="A21036" s="9"/>
      <c r="H21036" s="9"/>
      <c r="J21036">
        <v>9</v>
      </c>
      <c r="K21036">
        <f ca="1">SIMULATION!$D$3*SIMULATION!$D$17/$H21027/(SIMULATION!$D$17-$I21027)*(((EXP(-$I21027*$J21036))/(1-EXP(-SIMULATION!$D$4*$I21027)))-(EXP(-SIMULATION!$D$17*$J21036)/(1-EXP(-SIMULATION!$D$4*SIMULATION!$D$17))))</f>
        <v>3.7158249914304191</v>
      </c>
      <c r="L21036">
        <v>-9.6407327030928289E-2</v>
      </c>
      <c r="M21036">
        <f t="shared" ca="1" si="328"/>
        <v>3.3575922362918904</v>
      </c>
    </row>
    <row r="21037" spans="1:13" x14ac:dyDescent="0.25">
      <c r="A21037" s="9"/>
      <c r="H21037" s="9"/>
      <c r="J21037">
        <v>10</v>
      </c>
      <c r="K21037">
        <f ca="1">SIMULATION!$D$3*SIMULATION!$D$17/$H21027/(SIMULATION!$D$17-$I21027)*(((EXP(-$I21027*$J21037))/(1-EXP(-SIMULATION!$D$4*$I21027)))-(EXP(-SIMULATION!$D$17*$J21037)/(1-EXP(-SIMULATION!$D$4*SIMULATION!$D$17))))</f>
        <v>3.5887159707016654</v>
      </c>
      <c r="L21037">
        <v>0.20559483161088543</v>
      </c>
      <c r="M21037">
        <f t="shared" ca="1" si="328"/>
        <v>4.3265374263973699</v>
      </c>
    </row>
    <row r="21038" spans="1:13" x14ac:dyDescent="0.25">
      <c r="A21038" s="9"/>
      <c r="H21038" s="9"/>
      <c r="J21038">
        <v>11</v>
      </c>
      <c r="K21038">
        <f ca="1">SIMULATION!$D$3*SIMULATION!$D$17/$H21027/(SIMULATION!$D$17-$I21027)*(((EXP(-$I21027*$J21038))/(1-EXP(-SIMULATION!$D$4*$I21027)))-(EXP(-SIMULATION!$D$17*$J21038)/(1-EXP(-SIMULATION!$D$4*SIMULATION!$D$17))))</f>
        <v>3.4595868092274107</v>
      </c>
      <c r="L21038">
        <v>-0.34876499948795692</v>
      </c>
      <c r="M21038">
        <f t="shared" ca="1" si="328"/>
        <v>2.2530040174786703</v>
      </c>
    </row>
    <row r="21039" spans="1:13" x14ac:dyDescent="0.25">
      <c r="A21039" s="9"/>
      <c r="H21039" s="9"/>
      <c r="J21039">
        <v>12</v>
      </c>
      <c r="K21039">
        <f ca="1">SIMULATION!$D$3*SIMULATION!$D$17/$H21027/(SIMULATION!$D$17-$I21027)*(((EXP(-$I21027*$J21039))/(1-EXP(-SIMULATION!$D$4*$I21027)))-(EXP(-SIMULATION!$D$17*$J21039)/(1-EXP(-SIMULATION!$D$4*SIMULATION!$D$17))))</f>
        <v>3.3310453465002339</v>
      </c>
      <c r="L21039">
        <v>-8.7215935123200347E-2</v>
      </c>
      <c r="M21039">
        <f t="shared" ca="1" si="328"/>
        <v>3.040525111667431</v>
      </c>
    </row>
    <row r="21040" spans="1:13" x14ac:dyDescent="0.25">
      <c r="A21040" s="9"/>
      <c r="H21040" s="9"/>
      <c r="J21040">
        <v>13</v>
      </c>
      <c r="K21040">
        <f ca="1">SIMULATION!$D$3*SIMULATION!$D$17/$H21027/(SIMULATION!$D$17-$I21027)*(((EXP(-$I21027*$J21040))/(1-EXP(-SIMULATION!$D$4*$I21027)))-(EXP(-SIMULATION!$D$17*$J21040)/(1-EXP(-SIMULATION!$D$4*SIMULATION!$D$17))))</f>
        <v>3.2046884356124918</v>
      </c>
      <c r="L21040">
        <v>0.4527913868806957</v>
      </c>
      <c r="M21040">
        <f t="shared" ca="1" si="328"/>
        <v>4.6557437568939992</v>
      </c>
    </row>
    <row r="21041" spans="1:13" x14ac:dyDescent="0.25">
      <c r="A21041" s="9"/>
      <c r="H21041" s="9"/>
      <c r="J21041">
        <v>14</v>
      </c>
      <c r="K21041">
        <f ca="1">SIMULATION!$D$3*SIMULATION!$D$17/$H21027/(SIMULATION!$D$17-$I21027)*(((EXP(-$I21027*$J21041))/(1-EXP(-SIMULATION!$D$4*$I21027)))-(EXP(-SIMULATION!$D$17*$J21041)/(1-EXP(-SIMULATION!$D$4*SIMULATION!$D$17))))</f>
        <v>3.0814679990296723</v>
      </c>
      <c r="L21041">
        <v>-9.5010408618009731E-3</v>
      </c>
      <c r="M21041">
        <f t="shared" ca="1" si="328"/>
        <v>3.0521908456565594</v>
      </c>
    </row>
    <row r="21042" spans="1:13" x14ac:dyDescent="0.25">
      <c r="A21042" s="9"/>
      <c r="H21042" s="9"/>
      <c r="J21042">
        <v>15</v>
      </c>
      <c r="K21042">
        <f ca="1">SIMULATION!$D$3*SIMULATION!$D$17/$H21027/(SIMULATION!$D$17-$I21027)*(((EXP(-$I21027*$J21042))/(1-EXP(-SIMULATION!$D$4*$I21027)))-(EXP(-SIMULATION!$D$17*$J21042)/(1-EXP(-SIMULATION!$D$4*SIMULATION!$D$17))))</f>
        <v>2.9619254901782686</v>
      </c>
      <c r="L21042">
        <v>0.22129808521049185</v>
      </c>
      <c r="M21042">
        <f t="shared" ca="1" si="328"/>
        <v>3.6173939296908668</v>
      </c>
    </row>
    <row r="21043" spans="1:13" x14ac:dyDescent="0.25">
      <c r="A21043" s="9"/>
      <c r="H21043" s="9"/>
      <c r="J21043">
        <v>16</v>
      </c>
      <c r="K21043">
        <f ca="1">SIMULATION!$D$3*SIMULATION!$D$17/$H21027/(SIMULATION!$D$17-$I21027)*(((EXP(-$I21027*$J21043))/(1-EXP(-SIMULATION!$D$4*$I21027)))-(EXP(-SIMULATION!$D$17*$J21043)/(1-EXP(-SIMULATION!$D$4*SIMULATION!$D$17))))</f>
        <v>2.8463420308584517</v>
      </c>
      <c r="L21043">
        <v>-0.38347738373089602</v>
      </c>
      <c r="M21043">
        <f t="shared" ca="1" si="328"/>
        <v>1.7548342356615674</v>
      </c>
    </row>
    <row r="21044" spans="1:13" x14ac:dyDescent="0.25">
      <c r="A21044" s="9"/>
      <c r="H21044" s="9"/>
      <c r="J21044">
        <v>17</v>
      </c>
      <c r="K21044">
        <f ca="1">SIMULATION!$D$3*SIMULATION!$D$17/$H21027/(SIMULATION!$D$17-$I21027)*(((EXP(-$I21027*$J21044))/(1-EXP(-SIMULATION!$D$4*$I21027)))-(EXP(-SIMULATION!$D$17*$J21044)/(1-EXP(-SIMULATION!$D$4*SIMULATION!$D$17))))</f>
        <v>2.7348345160710901</v>
      </c>
      <c r="L21044">
        <v>0.21891566773202345</v>
      </c>
      <c r="M21044">
        <f t="shared" ca="1" si="328"/>
        <v>3.3335326402933778</v>
      </c>
    </row>
    <row r="21045" spans="1:13" x14ac:dyDescent="0.25">
      <c r="A21045" s="9"/>
      <c r="H21045" s="9"/>
      <c r="J21045">
        <v>18</v>
      </c>
      <c r="K21045">
        <f ca="1">SIMULATION!$D$3*SIMULATION!$D$17/$H21027/(SIMULATION!$D$17-$I21027)*(((EXP(-$I21027*$J21045))/(1-EXP(-SIMULATION!$D$4*$I21027)))-(EXP(-SIMULATION!$D$17*$J21045)/(1-EXP(-SIMULATION!$D$4*SIMULATION!$D$17))))</f>
        <v>2.6274170976716054</v>
      </c>
      <c r="L21045">
        <v>-9.865397420017763E-2</v>
      </c>
      <c r="M21045">
        <f t="shared" ca="1" si="328"/>
        <v>2.3682119591048054</v>
      </c>
    </row>
    <row r="21046" spans="1:13" x14ac:dyDescent="0.25">
      <c r="A21046" s="9"/>
      <c r="H21046" s="9"/>
      <c r="J21046">
        <v>19</v>
      </c>
      <c r="K21046">
        <f ca="1">SIMULATION!$D$3*SIMULATION!$D$17/$H21027/(SIMULATION!$D$17-$I21027)*(((EXP(-$I21027*$J21046))/(1-EXP(-SIMULATION!$D$4*$I21027)))-(EXP(-SIMULATION!$D$17*$J21046)/(1-EXP(-SIMULATION!$D$4*SIMULATION!$D$17))))</f>
        <v>2.5240404859884626</v>
      </c>
      <c r="L21046">
        <v>-0.1728885179791117</v>
      </c>
      <c r="M21046">
        <f t="shared" ca="1" si="328"/>
        <v>2.0876628670466402</v>
      </c>
    </row>
    <row r="21047" spans="1:13" x14ac:dyDescent="0.25">
      <c r="A21047" s="9"/>
      <c r="H21047" s="9"/>
      <c r="J21047">
        <v>20</v>
      </c>
      <c r="K21047">
        <f ca="1">SIMULATION!$D$3*SIMULATION!$D$17/$H21027/(SIMULATION!$D$17-$I21027)*(((EXP(-$I21027*$J21047))/(1-EXP(-SIMULATION!$D$4*$I21027)))-(EXP(-SIMULATION!$D$17*$J21047)/(1-EXP(-SIMULATION!$D$4*SIMULATION!$D$17))))</f>
        <v>2.4246170405477208</v>
      </c>
      <c r="L21047">
        <v>7.6868790795646236E-2</v>
      </c>
      <c r="M21047">
        <f t="shared" ca="1" si="328"/>
        <v>2.6109944205971423</v>
      </c>
    </row>
    <row r="21048" spans="1:13" x14ac:dyDescent="0.25">
      <c r="A21048" s="9"/>
      <c r="H21048" s="9"/>
      <c r="J21048">
        <v>21</v>
      </c>
      <c r="K21048">
        <f ca="1">SIMULATION!$D$3*SIMULATION!$D$17/$H21027/(SIMULATION!$D$17-$I21027)*(((EXP(-$I21027*$J21048))/(1-EXP(-SIMULATION!$D$4*$I21027)))-(EXP(-SIMULATION!$D$17*$J21048)/(1-EXP(-SIMULATION!$D$4*SIMULATION!$D$17))))</f>
        <v>2.3290367578509117</v>
      </c>
      <c r="L21048">
        <v>5.85189463246375E-2</v>
      </c>
      <c r="M21048">
        <f t="shared" ca="1" si="328"/>
        <v>2.4653295348716973</v>
      </c>
    </row>
    <row r="21049" spans="1:13" x14ac:dyDescent="0.25">
      <c r="A21049" s="9"/>
      <c r="H21049" s="9"/>
      <c r="J21049">
        <v>22</v>
      </c>
      <c r="K21049">
        <f ca="1">SIMULATION!$D$3*SIMULATION!$D$17/$H21027/(SIMULATION!$D$17-$I21027)*(((EXP(-$I21027*$J21049))/(1-EXP(-SIMULATION!$D$4*$I21027)))-(EXP(-SIMULATION!$D$17*$J21049)/(1-EXP(-SIMULATION!$D$4*SIMULATION!$D$17))))</f>
        <v>2.2371774293552154</v>
      </c>
      <c r="L21049">
        <v>-0.39825639607875685</v>
      </c>
      <c r="M21049">
        <f t="shared" ca="1" si="328"/>
        <v>1.3462072089514696</v>
      </c>
    </row>
    <row r="21050" spans="1:13" x14ac:dyDescent="0.25">
      <c r="A21050" s="9"/>
      <c r="H21050" s="9"/>
      <c r="J21050">
        <v>23</v>
      </c>
      <c r="K21050">
        <f ca="1">SIMULATION!$D$3*SIMULATION!$D$17/$H21027/(SIMULATION!$D$17-$I21027)*(((EXP(-$I21027*$J21050))/(1-EXP(-SIMULATION!$D$4*$I21027)))-(EXP(-SIMULATION!$D$17*$J21050)/(1-EXP(-SIMULATION!$D$4*SIMULATION!$D$17))))</f>
        <v>2.1489110670274627</v>
      </c>
      <c r="L21050">
        <v>-0.44528376791439545</v>
      </c>
      <c r="M21050">
        <f t="shared" ca="1" si="328"/>
        <v>1.19203585018853</v>
      </c>
    </row>
    <row r="21051" spans="1:13" x14ac:dyDescent="0.25">
      <c r="A21051" s="9"/>
      <c r="H21051" s="9"/>
      <c r="J21051">
        <v>24</v>
      </c>
      <c r="K21051">
        <f ca="1">SIMULATION!$D$3*SIMULATION!$D$17/$H21027/(SIMULATION!$D$17-$I21027)*(((EXP(-$I21027*$J21051))/(1-EXP(-SIMULATION!$D$4*$I21027)))-(EXP(-SIMULATION!$D$17*$J21051)/(1-EXP(-SIMULATION!$D$4*SIMULATION!$D$17))))</f>
        <v>2.064107940382351</v>
      </c>
      <c r="L21051">
        <v>0.14966760489048572</v>
      </c>
      <c r="M21051">
        <f t="shared" ca="1" si="328"/>
        <v>2.373038032054811</v>
      </c>
    </row>
    <row r="21052" spans="1:13" x14ac:dyDescent="0.25">
      <c r="A21052" s="9">
        <v>843</v>
      </c>
      <c r="B21052" s="2">
        <f ca="1">NORMINV(RAND(),SIMULATION!D7,SIMULATION!D8)</f>
        <v>67.227693732289396</v>
      </c>
      <c r="C21052" s="2">
        <v>2</v>
      </c>
      <c r="D21052" s="2">
        <f ca="1">SIMULATION!$D$11*(1+(SIMULATION!$D$12*LN(1+$C21052)))*(1+(SIMULATION!$D$13*(($B21052/63.5)-1)))</f>
        <v>10.514886294430282</v>
      </c>
      <c r="E21052" s="2">
        <v>-1.540637610463624E-2</v>
      </c>
      <c r="F21052" s="2">
        <f ca="1">D21052*(1+E21052)</f>
        <v>10.352890001480803</v>
      </c>
      <c r="G21052" s="2">
        <v>1.4699429829203376</v>
      </c>
      <c r="H21052" s="9">
        <f>SIMULATION!$D$15*EXP($G$21052)</f>
        <v>960.06501113663535</v>
      </c>
      <c r="I21052" s="2">
        <f ca="1">$F21052/$H21052</f>
        <v>1.0783530158258618E-2</v>
      </c>
      <c r="J21052">
        <v>0</v>
      </c>
      <c r="K21052">
        <f ca="1">SIMULATION!$D$3*SIMULATION!$D$17/$H21052/(SIMULATION!$D$17-$I21052)*(((EXP(-$I21052*$J21052))/(1-EXP(-SIMULATION!$D$4*$I21052)))-(EXP(-SIMULATION!$D$17*$J21052)/(1-EXP(-SIMULATION!$D$4*SIMULATION!$D$17))))</f>
        <v>1.9876070058591273</v>
      </c>
      <c r="L21052">
        <v>-0.2699786029554091</v>
      </c>
      <c r="M21052">
        <f t="shared" ca="1" si="328"/>
        <v>1.4509956431928965</v>
      </c>
    </row>
    <row r="21053" spans="1:13" x14ac:dyDescent="0.25">
      <c r="A21053" s="9"/>
      <c r="H21053" s="9"/>
      <c r="J21053">
        <v>1</v>
      </c>
      <c r="K21053">
        <f ca="1">SIMULATION!$D$3*SIMULATION!$D$17/$H21052/(SIMULATION!$D$17-$I21052)*(((EXP(-$I21052*$J21053))/(1-EXP(-SIMULATION!$D$4*$I21052)))-(EXP(-SIMULATION!$D$17*$J21053)/(1-EXP(-SIMULATION!$D$4*SIMULATION!$D$17))))</f>
        <v>2.1708702468794026</v>
      </c>
      <c r="L21053">
        <v>0.55239597431936438</v>
      </c>
      <c r="M21053">
        <f t="shared" ca="1" si="328"/>
        <v>3.3700502320252697</v>
      </c>
    </row>
    <row r="21054" spans="1:13" x14ac:dyDescent="0.25">
      <c r="A21054" s="9"/>
      <c r="H21054" s="9"/>
      <c r="J21054">
        <v>2</v>
      </c>
      <c r="K21054">
        <f ca="1">SIMULATION!$D$3*SIMULATION!$D$17/$H21052/(SIMULATION!$D$17-$I21052)*(((EXP(-$I21052*$J21054))/(1-EXP(-SIMULATION!$D$4*$I21052)))-(EXP(-SIMULATION!$D$17*$J21054)/(1-EXP(-SIMULATION!$D$4*SIMULATION!$D$17))))</f>
        <v>2.2786871678789855</v>
      </c>
      <c r="L21054">
        <v>0.11937830359574599</v>
      </c>
      <c r="M21054">
        <f t="shared" ca="1" si="328"/>
        <v>2.5507129764057739</v>
      </c>
    </row>
    <row r="21055" spans="1:13" x14ac:dyDescent="0.25">
      <c r="A21055" s="9"/>
      <c r="H21055" s="9"/>
      <c r="J21055">
        <v>3</v>
      </c>
      <c r="K21055">
        <f ca="1">SIMULATION!$D$3*SIMULATION!$D$17/$H21052/(SIMULATION!$D$17-$I21052)*(((EXP(-$I21052*$J21055))/(1-EXP(-SIMULATION!$D$4*$I21052)))-(EXP(-SIMULATION!$D$17*$J21055)/(1-EXP(-SIMULATION!$D$4*SIMULATION!$D$17))))</f>
        <v>2.3382594637319869</v>
      </c>
      <c r="L21055">
        <v>-0.29827418012538204</v>
      </c>
      <c r="M21055">
        <f t="shared" ca="1" si="328"/>
        <v>1.6408170392669128</v>
      </c>
    </row>
    <row r="21056" spans="1:13" x14ac:dyDescent="0.25">
      <c r="A21056" s="9"/>
      <c r="H21056" s="9"/>
      <c r="J21056">
        <v>4</v>
      </c>
      <c r="K21056">
        <f ca="1">SIMULATION!$D$3*SIMULATION!$D$17/$H21052/(SIMULATION!$D$17-$I21052)*(((EXP(-$I21052*$J21056))/(1-EXP(-SIMULATION!$D$4*$I21052)))-(EXP(-SIMULATION!$D$17*$J21056)/(1-EXP(-SIMULATION!$D$4*SIMULATION!$D$17))))</f>
        <v>2.3670175338928257</v>
      </c>
      <c r="L21056">
        <v>-0.15681310171661889</v>
      </c>
      <c r="M21056">
        <f t="shared" ca="1" si="328"/>
        <v>1.9958381725854697</v>
      </c>
    </row>
    <row r="21057" spans="1:13" x14ac:dyDescent="0.25">
      <c r="A21057" s="9"/>
      <c r="H21057" s="9"/>
      <c r="J21057">
        <v>5</v>
      </c>
      <c r="K21057">
        <f ca="1">SIMULATION!$D$3*SIMULATION!$D$17/$H21052/(SIMULATION!$D$17-$I21052)*(((EXP(-$I21052*$J21057))/(1-EXP(-SIMULATION!$D$4*$I21052)))-(EXP(-SIMULATION!$D$17*$J21057)/(1-EXP(-SIMULATION!$D$4*SIMULATION!$D$17))))</f>
        <v>2.3761301063756126</v>
      </c>
      <c r="L21057">
        <v>7.2564223320229979E-2</v>
      </c>
      <c r="M21057">
        <f t="shared" ca="1" si="328"/>
        <v>2.5485521420525741</v>
      </c>
    </row>
    <row r="21058" spans="1:13" x14ac:dyDescent="0.25">
      <c r="A21058" s="9"/>
      <c r="H21058" s="9"/>
      <c r="J21058">
        <v>6</v>
      </c>
      <c r="K21058">
        <f ca="1">SIMULATION!$D$3*SIMULATION!$D$17/$H21052/(SIMULATION!$D$17-$I21052)*(((EXP(-$I21052*$J21058))/(1-EXP(-SIMULATION!$D$4*$I21052)))-(EXP(-SIMULATION!$D$17*$J21058)/(1-EXP(-SIMULATION!$D$4*SIMULATION!$D$17))))</f>
        <v>2.3727532898725454</v>
      </c>
      <c r="L21058">
        <v>-0.40664670818238324</v>
      </c>
      <c r="M21058">
        <f t="shared" ca="1" si="328"/>
        <v>1.4078809752169545</v>
      </c>
    </row>
    <row r="21059" spans="1:13" x14ac:dyDescent="0.25">
      <c r="A21059" s="9"/>
      <c r="H21059" s="9"/>
      <c r="J21059">
        <v>7</v>
      </c>
      <c r="K21059">
        <f ca="1">SIMULATION!$D$3*SIMULATION!$D$17/$H21052/(SIMULATION!$D$17-$I21052)*(((EXP(-$I21052*$J21059))/(1-EXP(-SIMULATION!$D$4*$I21052)))-(EXP(-SIMULATION!$D$17*$J21059)/(1-EXP(-SIMULATION!$D$4*SIMULATION!$D$17))))</f>
        <v>2.3614718208234549</v>
      </c>
      <c r="L21059">
        <v>-0.1153492944294177</v>
      </c>
      <c r="M21059">
        <f t="shared" ref="M21059:M21122" ca="1" si="329">$K21059*(1+$L21059)</f>
        <v>2.089077712476517</v>
      </c>
    </row>
    <row r="21060" spans="1:13" x14ac:dyDescent="0.25">
      <c r="A21060" s="9"/>
      <c r="H21060" s="9"/>
      <c r="J21060">
        <v>8</v>
      </c>
      <c r="K21060">
        <f ca="1">SIMULATION!$D$3*SIMULATION!$D$17/$H21052/(SIMULATION!$D$17-$I21052)*(((EXP(-$I21052*$J21060))/(1-EXP(-SIMULATION!$D$4*$I21052)))-(EXP(-SIMULATION!$D$17*$J21060)/(1-EXP(-SIMULATION!$D$4*SIMULATION!$D$17))))</f>
        <v>2.3452226494011015</v>
      </c>
      <c r="L21060">
        <v>0.16341378412981111</v>
      </c>
      <c r="M21060">
        <f t="shared" ca="1" si="329"/>
        <v>2.7284643571666769</v>
      </c>
    </row>
    <row r="21061" spans="1:13" x14ac:dyDescent="0.25">
      <c r="A21061" s="9"/>
      <c r="H21061" s="9"/>
      <c r="J21061">
        <v>9</v>
      </c>
      <c r="K21061">
        <f ca="1">SIMULATION!$D$3*SIMULATION!$D$17/$H21052/(SIMULATION!$D$17-$I21052)*(((EXP(-$I21052*$J21061))/(1-EXP(-SIMULATION!$D$4*$I21052)))-(EXP(-SIMULATION!$D$17*$J21061)/(1-EXP(-SIMULATION!$D$4*SIMULATION!$D$17))))</f>
        <v>2.3258867957082727</v>
      </c>
      <c r="L21061">
        <v>-4.3558068073090886E-2</v>
      </c>
      <c r="M21061">
        <f t="shared" ca="1" si="329"/>
        <v>2.2245756603305082</v>
      </c>
    </row>
    <row r="21062" spans="1:13" x14ac:dyDescent="0.25">
      <c r="A21062" s="9"/>
      <c r="H21062" s="9"/>
      <c r="J21062">
        <v>10</v>
      </c>
      <c r="K21062">
        <f ca="1">SIMULATION!$D$3*SIMULATION!$D$17/$H21052/(SIMULATION!$D$17-$I21052)*(((EXP(-$I21052*$J21062))/(1-EXP(-SIMULATION!$D$4*$I21052)))-(EXP(-SIMULATION!$D$17*$J21062)/(1-EXP(-SIMULATION!$D$4*SIMULATION!$D$17))))</f>
        <v>2.304668625474831</v>
      </c>
      <c r="L21062">
        <v>-9.0713451654841529E-2</v>
      </c>
      <c r="M21062">
        <f t="shared" ca="1" si="329"/>
        <v>2.0956041795373896</v>
      </c>
    </row>
    <row r="21063" spans="1:13" x14ac:dyDescent="0.25">
      <c r="A21063" s="9"/>
      <c r="H21063" s="9"/>
      <c r="J21063">
        <v>11</v>
      </c>
      <c r="K21063">
        <f ca="1">SIMULATION!$D$3*SIMULATION!$D$17/$H21052/(SIMULATION!$D$17-$I21052)*(((EXP(-$I21052*$J21063))/(1-EXP(-SIMULATION!$D$4*$I21052)))-(EXP(-SIMULATION!$D$17*$J21063)/(1-EXP(-SIMULATION!$D$4*SIMULATION!$D$17))))</f>
        <v>2.2823388990110316</v>
      </c>
      <c r="L21063">
        <v>-0.15922097910332869</v>
      </c>
      <c r="M21063">
        <f t="shared" ca="1" si="329"/>
        <v>1.918942664864882</v>
      </c>
    </row>
    <row r="21064" spans="1:13" x14ac:dyDescent="0.25">
      <c r="A21064" s="9"/>
      <c r="H21064" s="9"/>
      <c r="J21064">
        <v>12</v>
      </c>
      <c r="K21064">
        <f ca="1">SIMULATION!$D$3*SIMULATION!$D$17/$H21052/(SIMULATION!$D$17-$I21052)*(((EXP(-$I21052*$J21064))/(1-EXP(-SIMULATION!$D$4*$I21052)))-(EXP(-SIMULATION!$D$17*$J21064)/(1-EXP(-SIMULATION!$D$4*SIMULATION!$D$17))))</f>
        <v>2.2593905227577089</v>
      </c>
      <c r="L21064">
        <v>7.0400251823842741E-2</v>
      </c>
      <c r="M21064">
        <f t="shared" ca="1" si="329"/>
        <v>2.4184521845282552</v>
      </c>
    </row>
    <row r="21065" spans="1:13" x14ac:dyDescent="0.25">
      <c r="A21065" s="9"/>
      <c r="H21065" s="9"/>
      <c r="J21065">
        <v>13</v>
      </c>
      <c r="K21065">
        <f ca="1">SIMULATION!$D$3*SIMULATION!$D$17/$H21052/(SIMULATION!$D$17-$I21052)*(((EXP(-$I21052*$J21065))/(1-EXP(-SIMULATION!$D$4*$I21052)))-(EXP(-SIMULATION!$D$17*$J21065)/(1-EXP(-SIMULATION!$D$4*SIMULATION!$D$17))))</f>
        <v>2.2361383585425783</v>
      </c>
      <c r="L21065">
        <v>0.40120020567344655</v>
      </c>
      <c r="M21065">
        <f t="shared" ca="1" si="329"/>
        <v>3.1332775279041436</v>
      </c>
    </row>
    <row r="21066" spans="1:13" x14ac:dyDescent="0.25">
      <c r="A21066" s="9"/>
      <c r="H21066" s="9"/>
      <c r="J21066">
        <v>14</v>
      </c>
      <c r="K21066">
        <f ca="1">SIMULATION!$D$3*SIMULATION!$D$17/$H21052/(SIMULATION!$D$17-$I21052)*(((EXP(-$I21052*$J21066))/(1-EXP(-SIMULATION!$D$4*$I21052)))-(EXP(-SIMULATION!$D$17*$J21066)/(1-EXP(-SIMULATION!$D$4*SIMULATION!$D$17))))</f>
        <v>2.2127831836578293</v>
      </c>
      <c r="L21066">
        <v>0.21629237530298545</v>
      </c>
      <c r="M21066">
        <f t="shared" ca="1" si="329"/>
        <v>2.6913913144816837</v>
      </c>
    </row>
    <row r="21067" spans="1:13" x14ac:dyDescent="0.25">
      <c r="A21067" s="9"/>
      <c r="H21067" s="9"/>
      <c r="J21067">
        <v>15</v>
      </c>
      <c r="K21067">
        <f ca="1">SIMULATION!$D$3*SIMULATION!$D$17/$H21052/(SIMULATION!$D$17-$I21052)*(((EXP(-$I21052*$J21067))/(1-EXP(-SIMULATION!$D$4*$I21052)))-(EXP(-SIMULATION!$D$17*$J21067)/(1-EXP(-SIMULATION!$D$4*SIMULATION!$D$17))))</f>
        <v>2.1894526779149772</v>
      </c>
      <c r="L21067">
        <v>0.10192102500201455</v>
      </c>
      <c r="M21067">
        <f t="shared" ca="1" si="329"/>
        <v>2.4126039390414773</v>
      </c>
    </row>
    <row r="21068" spans="1:13" x14ac:dyDescent="0.25">
      <c r="A21068" s="9"/>
      <c r="H21068" s="9"/>
      <c r="J21068">
        <v>16</v>
      </c>
      <c r="K21068">
        <f ca="1">SIMULATION!$D$3*SIMULATION!$D$17/$H21052/(SIMULATION!$D$17-$I21052)*(((EXP(-$I21052*$J21068))/(1-EXP(-SIMULATION!$D$4*$I21052)))-(EXP(-SIMULATION!$D$17*$J21068)/(1-EXP(-SIMULATION!$D$4*SIMULATION!$D$17))))</f>
        <v>2.1662276890302916</v>
      </c>
      <c r="L21068">
        <v>0.48442280785030867</v>
      </c>
      <c r="M21068">
        <f t="shared" ca="1" si="329"/>
        <v>3.2155977885934308</v>
      </c>
    </row>
    <row r="21069" spans="1:13" x14ac:dyDescent="0.25">
      <c r="A21069" s="9"/>
      <c r="H21069" s="9"/>
      <c r="J21069">
        <v>17</v>
      </c>
      <c r="K21069">
        <f ca="1">SIMULATION!$D$3*SIMULATION!$D$17/$H21052/(SIMULATION!$D$17-$I21052)*(((EXP(-$I21052*$J21069))/(1-EXP(-SIMULATION!$D$4*$I21052)))-(EXP(-SIMULATION!$D$17*$J21069)/(1-EXP(-SIMULATION!$D$4*SIMULATION!$D$17))))</f>
        <v>2.1431590640082931</v>
      </c>
      <c r="L21069">
        <v>0.19054384871149155</v>
      </c>
      <c r="M21069">
        <f t="shared" ca="1" si="329"/>
        <v>2.5515248404653512</v>
      </c>
    </row>
    <row r="21070" spans="1:13" x14ac:dyDescent="0.25">
      <c r="A21070" s="9"/>
      <c r="H21070" s="9"/>
      <c r="J21070">
        <v>18</v>
      </c>
      <c r="K21070">
        <f ca="1">SIMULATION!$D$3*SIMULATION!$D$17/$H21052/(SIMULATION!$D$17-$I21052)*(((EXP(-$I21052*$J21070))/(1-EXP(-SIMULATION!$D$4*$I21052)))-(EXP(-SIMULATION!$D$17*$J21070)/(1-EXP(-SIMULATION!$D$4*SIMULATION!$D$17))))</f>
        <v>2.1202784349890158</v>
      </c>
      <c r="L21070">
        <v>0.259812342427855</v>
      </c>
      <c r="M21070">
        <f t="shared" ca="1" si="329"/>
        <v>2.6711529417827786</v>
      </c>
    </row>
    <row r="21071" spans="1:13" x14ac:dyDescent="0.25">
      <c r="A21071" s="9"/>
      <c r="H21071" s="9"/>
      <c r="J21071">
        <v>19</v>
      </c>
      <c r="K21071">
        <f ca="1">SIMULATION!$D$3*SIMULATION!$D$17/$H21052/(SIMULATION!$D$17-$I21052)*(((EXP(-$I21052*$J21071))/(1-EXP(-SIMULATION!$D$4*$I21052)))-(EXP(-SIMULATION!$D$17*$J21071)/(1-EXP(-SIMULATION!$D$4*SIMULATION!$D$17))))</f>
        <v>2.0976051309700781</v>
      </c>
      <c r="L21071">
        <v>-0.25078521818080174</v>
      </c>
      <c r="M21071">
        <f t="shared" ca="1" si="329"/>
        <v>1.5715567705425779</v>
      </c>
    </row>
    <row r="21072" spans="1:13" x14ac:dyDescent="0.25">
      <c r="A21072" s="9"/>
      <c r="H21072" s="9"/>
      <c r="J21072">
        <v>20</v>
      </c>
      <c r="K21072">
        <f ca="1">SIMULATION!$D$3*SIMULATION!$D$17/$H21052/(SIMULATION!$D$17-$I21052)*(((EXP(-$I21052*$J21072))/(1-EXP(-SIMULATION!$D$4*$I21052)))-(EXP(-SIMULATION!$D$17*$J21072)/(1-EXP(-SIMULATION!$D$4*SIMULATION!$D$17))))</f>
        <v>2.07515060689648</v>
      </c>
      <c r="L21072">
        <v>6.8071456327607013E-2</v>
      </c>
      <c r="M21072">
        <f t="shared" ca="1" si="329"/>
        <v>2.2164091308070408</v>
      </c>
    </row>
    <row r="21073" spans="1:13" x14ac:dyDescent="0.25">
      <c r="A21073" s="9"/>
      <c r="H21073" s="9"/>
      <c r="J21073">
        <v>21</v>
      </c>
      <c r="K21073">
        <f ca="1">SIMULATION!$D$3*SIMULATION!$D$17/$H21052/(SIMULATION!$D$17-$I21052)*(((EXP(-$I21052*$J21073))/(1-EXP(-SIMULATION!$D$4*$I21052)))-(EXP(-SIMULATION!$D$17*$J21073)/(1-EXP(-SIMULATION!$D$4*SIMULATION!$D$17))))</f>
        <v>2.0529212818205367</v>
      </c>
      <c r="L21073">
        <v>-0.10640120870190005</v>
      </c>
      <c r="M21073">
        <f t="shared" ca="1" si="329"/>
        <v>1.8344879760649775</v>
      </c>
    </row>
    <row r="21074" spans="1:13" x14ac:dyDescent="0.25">
      <c r="A21074" s="9"/>
      <c r="H21074" s="9"/>
      <c r="J21074">
        <v>22</v>
      </c>
      <c r="K21074">
        <f ca="1">SIMULATION!$D$3*SIMULATION!$D$17/$H21052/(SIMULATION!$D$17-$I21052)*(((EXP(-$I21052*$J21074))/(1-EXP(-SIMULATION!$D$4*$I21052)))-(EXP(-SIMULATION!$D$17*$J21074)/(1-EXP(-SIMULATION!$D$4*SIMULATION!$D$17))))</f>
        <v>2.0309203575565031</v>
      </c>
      <c r="L21074">
        <v>0.21163561284911897</v>
      </c>
      <c r="M21074">
        <f t="shared" ca="1" si="329"/>
        <v>2.4607354320757255</v>
      </c>
    </row>
    <row r="21075" spans="1:13" x14ac:dyDescent="0.25">
      <c r="A21075" s="9"/>
      <c r="H21075" s="9"/>
      <c r="J21075">
        <v>23</v>
      </c>
      <c r="K21075">
        <f ca="1">SIMULATION!$D$3*SIMULATION!$D$17/$H21052/(SIMULATION!$D$17-$I21052)*(((EXP(-$I21052*$J21075))/(1-EXP(-SIMULATION!$D$4*$I21052)))-(EXP(-SIMULATION!$D$17*$J21075)/(1-EXP(-SIMULATION!$D$4*SIMULATION!$D$17))))</f>
        <v>2.009148984012588</v>
      </c>
      <c r="L21075">
        <v>-8.9545871444617481E-2</v>
      </c>
      <c r="M21075">
        <f t="shared" ca="1" si="329"/>
        <v>1.829237987377113</v>
      </c>
    </row>
    <row r="21076" spans="1:13" x14ac:dyDescent="0.25">
      <c r="A21076" s="9"/>
      <c r="H21076" s="9"/>
      <c r="J21076">
        <v>24</v>
      </c>
      <c r="K21076">
        <f ca="1">SIMULATION!$D$3*SIMULATION!$D$17/$H21052/(SIMULATION!$D$17-$I21052)*(((EXP(-$I21052*$J21076))/(1-EXP(-SIMULATION!$D$4*$I21052)))-(EXP(-SIMULATION!$D$17*$J21076)/(1-EXP(-SIMULATION!$D$4*SIMULATION!$D$17))))</f>
        <v>1.9876070058591275</v>
      </c>
      <c r="L21076">
        <v>-0.30336155607437504</v>
      </c>
      <c r="M21076">
        <f t="shared" ca="1" si="329"/>
        <v>1.3846434516973734</v>
      </c>
    </row>
    <row r="21077" spans="1:13" x14ac:dyDescent="0.25">
      <c r="A21077" s="9">
        <v>844</v>
      </c>
      <c r="B21077" s="2">
        <f ca="1">NORMINV(RAND(),SIMULATION!D7,SIMULATION!D8)</f>
        <v>57.212472566164308</v>
      </c>
      <c r="C21077" s="2">
        <v>2</v>
      </c>
      <c r="D21077" s="2">
        <f ca="1">SIMULATION!$D$11*(1+(SIMULATION!$D$12*LN(1+$C21077)))*(1+(SIMULATION!$D$13*(($B21077/63.5)-1)))</f>
        <v>9.7711385721668922</v>
      </c>
      <c r="E21077" s="2">
        <v>-0.28218812755259215</v>
      </c>
      <c r="F21077" s="2">
        <f ca="1">D21077*(1+E21077)</f>
        <v>7.0138392744302083</v>
      </c>
      <c r="G21077" s="2">
        <v>-0.99859223363697225</v>
      </c>
      <c r="H21077" s="9">
        <f>SIMULATION!$D$15*EXP($G$21077)</f>
        <v>81.326001376037709</v>
      </c>
      <c r="I21077" s="2">
        <f ca="1">$F21077/$H21077</f>
        <v>8.6243503378450867E-2</v>
      </c>
      <c r="J21077">
        <v>0</v>
      </c>
      <c r="K21077">
        <f ca="1">SIMULATION!$D$3*SIMULATION!$D$17/$H21077/(SIMULATION!$D$17-$I21077)*(((EXP(-$I21077*$J21077))/(1-EXP(-SIMULATION!$D$4*$I21077)))-(EXP(-SIMULATION!$D$17*$J21077)/(1-EXP(-SIMULATION!$D$4*SIMULATION!$D$17))))</f>
        <v>1.2114155660228763</v>
      </c>
      <c r="L21077">
        <v>0.10711321495483561</v>
      </c>
      <c r="M21077">
        <f t="shared" ca="1" si="329"/>
        <v>1.3411741819459186</v>
      </c>
    </row>
    <row r="21078" spans="1:13" x14ac:dyDescent="0.25">
      <c r="A21078" s="9"/>
      <c r="H21078" s="9"/>
      <c r="J21078">
        <v>1</v>
      </c>
      <c r="K21078">
        <f ca="1">SIMULATION!$D$3*SIMULATION!$D$17/$H21077/(SIMULATION!$D$17-$I21077)*(((EXP(-$I21077*$J21078))/(1-EXP(-SIMULATION!$D$4*$I21077)))-(EXP(-SIMULATION!$D$17*$J21078)/(1-EXP(-SIMULATION!$D$4*SIMULATION!$D$17))))</f>
        <v>3.4312304759257546</v>
      </c>
      <c r="L21078">
        <v>-8.5452358193246328E-2</v>
      </c>
      <c r="M21078">
        <f t="shared" ca="1" si="329"/>
        <v>3.1380237402533639</v>
      </c>
    </row>
    <row r="21079" spans="1:13" x14ac:dyDescent="0.25">
      <c r="A21079" s="9"/>
      <c r="H21079" s="9"/>
      <c r="J21079">
        <v>2</v>
      </c>
      <c r="K21079">
        <f ca="1">SIMULATION!$D$3*SIMULATION!$D$17/$H21077/(SIMULATION!$D$17-$I21077)*(((EXP(-$I21077*$J21079))/(1-EXP(-SIMULATION!$D$4*$I21077)))-(EXP(-SIMULATION!$D$17*$J21079)/(1-EXP(-SIMULATION!$D$4*SIMULATION!$D$17))))</f>
        <v>4.634367405382986</v>
      </c>
      <c r="L21079">
        <v>-0.13527777683167211</v>
      </c>
      <c r="M21079">
        <f t="shared" ca="1" si="329"/>
        <v>4.0074404857616113</v>
      </c>
    </row>
    <row r="21080" spans="1:13" x14ac:dyDescent="0.25">
      <c r="A21080" s="9"/>
      <c r="H21080" s="9"/>
      <c r="J21080">
        <v>3</v>
      </c>
      <c r="K21080">
        <f ca="1">SIMULATION!$D$3*SIMULATION!$D$17/$H21077/(SIMULATION!$D$17-$I21077)*(((EXP(-$I21077*$J21080))/(1-EXP(-SIMULATION!$D$4*$I21077)))-(EXP(-SIMULATION!$D$17*$J21080)/(1-EXP(-SIMULATION!$D$4*SIMULATION!$D$17))))</f>
        <v>5.2041191267262841</v>
      </c>
      <c r="L21080">
        <v>-0.10215863372887367</v>
      </c>
      <c r="M21080">
        <f t="shared" ca="1" si="329"/>
        <v>4.6724734269776276</v>
      </c>
    </row>
    <row r="21081" spans="1:13" x14ac:dyDescent="0.25">
      <c r="A21081" s="9"/>
      <c r="H21081" s="9"/>
      <c r="J21081">
        <v>4</v>
      </c>
      <c r="K21081">
        <f ca="1">SIMULATION!$D$3*SIMULATION!$D$17/$H21077/(SIMULATION!$D$17-$I21077)*(((EXP(-$I21077*$J21081))/(1-EXP(-SIMULATION!$D$4*$I21077)))-(EXP(-SIMULATION!$D$17*$J21081)/(1-EXP(-SIMULATION!$D$4*SIMULATION!$D$17))))</f>
        <v>5.3846111570842154</v>
      </c>
      <c r="L21081">
        <v>-0.31122956849706107</v>
      </c>
      <c r="M21081">
        <f t="shared" ca="1" si="329"/>
        <v>3.7087609501404342</v>
      </c>
    </row>
    <row r="21082" spans="1:13" x14ac:dyDescent="0.25">
      <c r="A21082" s="9"/>
      <c r="H21082" s="9"/>
      <c r="J21082">
        <v>5</v>
      </c>
      <c r="K21082">
        <f ca="1">SIMULATION!$D$3*SIMULATION!$D$17/$H21077/(SIMULATION!$D$17-$I21077)*(((EXP(-$I21077*$J21082))/(1-EXP(-SIMULATION!$D$4*$I21077)))-(EXP(-SIMULATION!$D$17*$J21082)/(1-EXP(-SIMULATION!$D$4*SIMULATION!$D$17))))</f>
        <v>5.3309110196932785</v>
      </c>
      <c r="L21082">
        <v>0.21291404830556943</v>
      </c>
      <c r="M21082">
        <f t="shared" ca="1" si="329"/>
        <v>6.465936866052945</v>
      </c>
    </row>
    <row r="21083" spans="1:13" x14ac:dyDescent="0.25">
      <c r="A21083" s="9"/>
      <c r="H21083" s="9"/>
      <c r="J21083">
        <v>6</v>
      </c>
      <c r="K21083">
        <f ca="1">SIMULATION!$D$3*SIMULATION!$D$17/$H21077/(SIMULATION!$D$17-$I21077)*(((EXP(-$I21077*$J21083))/(1-EXP(-SIMULATION!$D$4*$I21077)))-(EXP(-SIMULATION!$D$17*$J21083)/(1-EXP(-SIMULATION!$D$4*SIMULATION!$D$17))))</f>
        <v>5.1411292486748561</v>
      </c>
      <c r="L21083">
        <v>0.28263222260745752</v>
      </c>
      <c r="M21083">
        <f t="shared" ca="1" si="329"/>
        <v>6.5941780349400387</v>
      </c>
    </row>
    <row r="21084" spans="1:13" x14ac:dyDescent="0.25">
      <c r="A21084" s="9"/>
      <c r="H21084" s="9"/>
      <c r="J21084">
        <v>7</v>
      </c>
      <c r="K21084">
        <f ca="1">SIMULATION!$D$3*SIMULATION!$D$17/$H21077/(SIMULATION!$D$17-$I21077)*(((EXP(-$I21077*$J21084))/(1-EXP(-SIMULATION!$D$4*$I21077)))-(EXP(-SIMULATION!$D$17*$J21084)/(1-EXP(-SIMULATION!$D$4*SIMULATION!$D$17))))</f>
        <v>4.8769811108489209</v>
      </c>
      <c r="L21084">
        <v>0.20707969135875198</v>
      </c>
      <c r="M21084">
        <f t="shared" ca="1" si="329"/>
        <v>5.8869048540459792</v>
      </c>
    </row>
    <row r="21085" spans="1:13" x14ac:dyDescent="0.25">
      <c r="A21085" s="9"/>
      <c r="H21085" s="9"/>
      <c r="J21085">
        <v>8</v>
      </c>
      <c r="K21085">
        <f ca="1">SIMULATION!$D$3*SIMULATION!$D$17/$H21077/(SIMULATION!$D$17-$I21077)*(((EXP(-$I21077*$J21085))/(1-EXP(-SIMULATION!$D$4*$I21077)))-(EXP(-SIMULATION!$D$17*$J21085)/(1-EXP(-SIMULATION!$D$4*SIMULATION!$D$17))))</f>
        <v>4.5769544500687003</v>
      </c>
      <c r="L21085">
        <v>-0.46084410400988096</v>
      </c>
      <c r="M21085">
        <f t="shared" ca="1" si="329"/>
        <v>2.4676919774327528</v>
      </c>
    </row>
    <row r="21086" spans="1:13" x14ac:dyDescent="0.25">
      <c r="A21086" s="9"/>
      <c r="H21086" s="9"/>
      <c r="J21086">
        <v>9</v>
      </c>
      <c r="K21086">
        <f ca="1">SIMULATION!$D$3*SIMULATION!$D$17/$H21077/(SIMULATION!$D$17-$I21077)*(((EXP(-$I21077*$J21086))/(1-EXP(-SIMULATION!$D$4*$I21077)))-(EXP(-SIMULATION!$D$17*$J21086)/(1-EXP(-SIMULATION!$D$4*SIMULATION!$D$17))))</f>
        <v>4.2647400664927186</v>
      </c>
      <c r="L21086">
        <v>0.19219137729716521</v>
      </c>
      <c r="M21086">
        <f t="shared" ca="1" si="329"/>
        <v>5.0843863336863588</v>
      </c>
    </row>
    <row r="21087" spans="1:13" x14ac:dyDescent="0.25">
      <c r="A21087" s="9"/>
      <c r="H21087" s="9"/>
      <c r="J21087">
        <v>10</v>
      </c>
      <c r="K21087">
        <f ca="1">SIMULATION!$D$3*SIMULATION!$D$17/$H21077/(SIMULATION!$D$17-$I21077)*(((EXP(-$I21077*$J21087))/(1-EXP(-SIMULATION!$D$4*$I21077)))-(EXP(-SIMULATION!$D$17*$J21087)/(1-EXP(-SIMULATION!$D$4*SIMULATION!$D$17))))</f>
        <v>3.9546268655986108</v>
      </c>
      <c r="L21087">
        <v>0.5355808783426923</v>
      </c>
      <c r="M21087">
        <f t="shared" ca="1" si="329"/>
        <v>6.0726493957935226</v>
      </c>
    </row>
    <row r="21088" spans="1:13" x14ac:dyDescent="0.25">
      <c r="A21088" s="9"/>
      <c r="H21088" s="9"/>
      <c r="J21088">
        <v>11</v>
      </c>
      <c r="K21088">
        <f ca="1">SIMULATION!$D$3*SIMULATION!$D$17/$H21077/(SIMULATION!$D$17-$I21077)*(((EXP(-$I21077*$J21088))/(1-EXP(-SIMULATION!$D$4*$I21077)))-(EXP(-SIMULATION!$D$17*$J21088)/(1-EXP(-SIMULATION!$D$4*SIMULATION!$D$17))))</f>
        <v>3.6549525564207812</v>
      </c>
      <c r="L21088">
        <v>-2.0333649788654515E-2</v>
      </c>
      <c r="M21088">
        <f t="shared" ca="1" si="329"/>
        <v>3.5806340311443736</v>
      </c>
    </row>
    <row r="21089" spans="1:13" x14ac:dyDescent="0.25">
      <c r="A21089" s="9"/>
      <c r="H21089" s="9"/>
      <c r="J21089">
        <v>12</v>
      </c>
      <c r="K21089">
        <f ca="1">SIMULATION!$D$3*SIMULATION!$D$17/$H21077/(SIMULATION!$D$17-$I21077)*(((EXP(-$I21077*$J21089))/(1-EXP(-SIMULATION!$D$4*$I21077)))-(EXP(-SIMULATION!$D$17*$J21089)/(1-EXP(-SIMULATION!$D$4*SIMULATION!$D$17))))</f>
        <v>3.3703088475338694</v>
      </c>
      <c r="L21089">
        <v>0.55333387097099651</v>
      </c>
      <c r="M21089">
        <f t="shared" ca="1" si="329"/>
        <v>5.2352148885075831</v>
      </c>
    </row>
    <row r="21090" spans="1:13" x14ac:dyDescent="0.25">
      <c r="A21090" s="9"/>
      <c r="H21090" s="9"/>
      <c r="J21090">
        <v>13</v>
      </c>
      <c r="K21090">
        <f ca="1">SIMULATION!$D$3*SIMULATION!$D$17/$H21077/(SIMULATION!$D$17-$I21077)*(((EXP(-$I21077*$J21090))/(1-EXP(-SIMULATION!$D$4*$I21077)))-(EXP(-SIMULATION!$D$17*$J21090)/(1-EXP(-SIMULATION!$D$4*SIMULATION!$D$17))))</f>
        <v>3.1029489985986145</v>
      </c>
      <c r="L21090">
        <v>-0.28136803592477261</v>
      </c>
      <c r="M21090">
        <f t="shared" ca="1" si="329"/>
        <v>2.2298783332881826</v>
      </c>
    </row>
    <row r="21091" spans="1:13" x14ac:dyDescent="0.25">
      <c r="A21091" s="9"/>
      <c r="H21091" s="9"/>
      <c r="J21091">
        <v>14</v>
      </c>
      <c r="K21091">
        <f ca="1">SIMULATION!$D$3*SIMULATION!$D$17/$H21077/(SIMULATION!$D$17-$I21077)*(((EXP(-$I21077*$J21091))/(1-EXP(-SIMULATION!$D$4*$I21077)))-(EXP(-SIMULATION!$D$17*$J21091)/(1-EXP(-SIMULATION!$D$4*SIMULATION!$D$17))))</f>
        <v>2.8536846840156005</v>
      </c>
      <c r="L21091">
        <v>-1.9546031760899966E-2</v>
      </c>
      <c r="M21091">
        <f t="shared" ca="1" si="329"/>
        <v>2.7979064725462379</v>
      </c>
    </row>
    <row r="21092" spans="1:13" x14ac:dyDescent="0.25">
      <c r="A21092" s="9"/>
      <c r="H21092" s="9"/>
      <c r="J21092">
        <v>15</v>
      </c>
      <c r="K21092">
        <f ca="1">SIMULATION!$D$3*SIMULATION!$D$17/$H21077/(SIMULATION!$D$17-$I21077)*(((EXP(-$I21077*$J21092))/(1-EXP(-SIMULATION!$D$4*$I21077)))-(EXP(-SIMULATION!$D$17*$J21092)/(1-EXP(-SIMULATION!$D$4*SIMULATION!$D$17))))</f>
        <v>2.6224560192304813</v>
      </c>
      <c r="L21092">
        <v>-0.26598684019690266</v>
      </c>
      <c r="M21092">
        <f t="shared" ca="1" si="329"/>
        <v>1.9249172291200178</v>
      </c>
    </row>
    <row r="21093" spans="1:13" x14ac:dyDescent="0.25">
      <c r="A21093" s="9"/>
      <c r="H21093" s="9"/>
      <c r="J21093">
        <v>16</v>
      </c>
      <c r="K21093">
        <f ca="1">SIMULATION!$D$3*SIMULATION!$D$17/$H21077/(SIMULATION!$D$17-$I21077)*(((EXP(-$I21077*$J21093))/(1-EXP(-SIMULATION!$D$4*$I21077)))-(EXP(-SIMULATION!$D$17*$J21093)/(1-EXP(-SIMULATION!$D$4*SIMULATION!$D$17))))</f>
        <v>2.4086925305598066</v>
      </c>
      <c r="L21093">
        <v>4.7721915563899688E-2</v>
      </c>
      <c r="M21093">
        <f t="shared" ca="1" si="329"/>
        <v>2.5236399521225774</v>
      </c>
    </row>
    <row r="21094" spans="1:13" x14ac:dyDescent="0.25">
      <c r="A21094" s="9"/>
      <c r="H21094" s="9"/>
      <c r="J21094">
        <v>17</v>
      </c>
      <c r="K21094">
        <f ca="1">SIMULATION!$D$3*SIMULATION!$D$17/$H21077/(SIMULATION!$D$17-$I21077)*(((EXP(-$I21077*$J21094))/(1-EXP(-SIMULATION!$D$4*$I21077)))-(EXP(-SIMULATION!$D$17*$J21094)/(1-EXP(-SIMULATION!$D$4*SIMULATION!$D$17))))</f>
        <v>2.211540513249052</v>
      </c>
      <c r="L21094">
        <v>6.1061377482958729E-2</v>
      </c>
      <c r="M21094">
        <f t="shared" ca="1" si="329"/>
        <v>2.3465802233474085</v>
      </c>
    </row>
    <row r="21095" spans="1:13" x14ac:dyDescent="0.25">
      <c r="A21095" s="9"/>
      <c r="H21095" s="9"/>
      <c r="J21095">
        <v>18</v>
      </c>
      <c r="K21095">
        <f ca="1">SIMULATION!$D$3*SIMULATION!$D$17/$H21077/(SIMULATION!$D$17-$I21077)*(((EXP(-$I21077*$J21095))/(1-EXP(-SIMULATION!$D$4*$I21077)))-(EXP(-SIMULATION!$D$17*$J21095)/(1-EXP(-SIMULATION!$D$4*SIMULATION!$D$17))))</f>
        <v>2.030005095091862</v>
      </c>
      <c r="L21095">
        <v>0.2296126011625087</v>
      </c>
      <c r="M21095">
        <f t="shared" ca="1" si="329"/>
        <v>2.4961198453490501</v>
      </c>
    </row>
    <row r="21096" spans="1:13" x14ac:dyDescent="0.25">
      <c r="A21096" s="9"/>
      <c r="H21096" s="9"/>
      <c r="J21096">
        <v>19</v>
      </c>
      <c r="K21096">
        <f ca="1">SIMULATION!$D$3*SIMULATION!$D$17/$H21077/(SIMULATION!$D$17-$I21077)*(((EXP(-$I21077*$J21096))/(1-EXP(-SIMULATION!$D$4*$I21077)))-(EXP(-SIMULATION!$D$17*$J21096)/(1-EXP(-SIMULATION!$D$4*SIMULATION!$D$17))))</f>
        <v>1.8630379414894265</v>
      </c>
      <c r="L21096">
        <v>3.8034600626541966E-2</v>
      </c>
      <c r="M21096">
        <f t="shared" ca="1" si="329"/>
        <v>1.9338978455460716</v>
      </c>
    </row>
    <row r="21097" spans="1:13" x14ac:dyDescent="0.25">
      <c r="A21097" s="9"/>
      <c r="H21097" s="9"/>
      <c r="J21097">
        <v>20</v>
      </c>
      <c r="K21097">
        <f ca="1">SIMULATION!$D$3*SIMULATION!$D$17/$H21077/(SIMULATION!$D$17-$I21077)*(((EXP(-$I21077*$J21097))/(1-EXP(-SIMULATION!$D$4*$I21077)))-(EXP(-SIMULATION!$D$17*$J21097)/(1-EXP(-SIMULATION!$D$4*SIMULATION!$D$17))))</f>
        <v>1.7095904016080414</v>
      </c>
      <c r="L21097">
        <v>4.107274538360281E-2</v>
      </c>
      <c r="M21097">
        <f t="shared" ca="1" si="329"/>
        <v>1.7798079728835399</v>
      </c>
    </row>
    <row r="21098" spans="1:13" x14ac:dyDescent="0.25">
      <c r="A21098" s="9"/>
      <c r="H21098" s="9"/>
      <c r="J21098">
        <v>21</v>
      </c>
      <c r="K21098">
        <f ca="1">SIMULATION!$D$3*SIMULATION!$D$17/$H21077/(SIMULATION!$D$17-$I21077)*(((EXP(-$I21077*$J21098))/(1-EXP(-SIMULATION!$D$4*$I21077)))-(EXP(-SIMULATION!$D$17*$J21098)/(1-EXP(-SIMULATION!$D$4*SIMULATION!$D$17))))</f>
        <v>1.5686447609817022</v>
      </c>
      <c r="L21098">
        <v>-6.5896115618206838E-2</v>
      </c>
      <c r="M21098">
        <f t="shared" ca="1" si="329"/>
        <v>1.4652771644481575</v>
      </c>
    </row>
    <row r="21099" spans="1:13" x14ac:dyDescent="0.25">
      <c r="A21099" s="9"/>
      <c r="H21099" s="9"/>
      <c r="J21099">
        <v>22</v>
      </c>
      <c r="K21099">
        <f ca="1">SIMULATION!$D$3*SIMULATION!$D$17/$H21077/(SIMULATION!$D$17-$I21077)*(((EXP(-$I21077*$J21099))/(1-EXP(-SIMULATION!$D$4*$I21077)))-(EXP(-SIMULATION!$D$17*$J21099)/(1-EXP(-SIMULATION!$D$4*SIMULATION!$D$17))))</f>
        <v>1.439231695946986</v>
      </c>
      <c r="L21099">
        <v>-0.20696924716311019</v>
      </c>
      <c r="M21099">
        <f t="shared" ca="1" si="329"/>
        <v>1.141354995343552</v>
      </c>
    </row>
    <row r="21100" spans="1:13" x14ac:dyDescent="0.25">
      <c r="A21100" s="9"/>
      <c r="H21100" s="9"/>
      <c r="J21100">
        <v>23</v>
      </c>
      <c r="K21100">
        <f ca="1">SIMULATION!$D$3*SIMULATION!$D$17/$H21077/(SIMULATION!$D$17-$I21077)*(((EXP(-$I21077*$J21100))/(1-EXP(-SIMULATION!$D$4*$I21077)))-(EXP(-SIMULATION!$D$17*$J21100)/(1-EXP(-SIMULATION!$D$4*SIMULATION!$D$17))))</f>
        <v>1.3204390984812853</v>
      </c>
      <c r="L21100">
        <v>0.31396337362942717</v>
      </c>
      <c r="M21100">
        <f t="shared" ca="1" si="329"/>
        <v>1.7350086125126689</v>
      </c>
    </row>
    <row r="21101" spans="1:13" x14ac:dyDescent="0.25">
      <c r="A21101" s="9"/>
      <c r="H21101" s="9"/>
      <c r="J21101">
        <v>24</v>
      </c>
      <c r="K21101">
        <f ca="1">SIMULATION!$D$3*SIMULATION!$D$17/$H21077/(SIMULATION!$D$17-$I21077)*(((EXP(-$I21077*$J21101))/(1-EXP(-SIMULATION!$D$4*$I21077)))-(EXP(-SIMULATION!$D$17*$J21101)/(1-EXP(-SIMULATION!$D$4*SIMULATION!$D$17))))</f>
        <v>1.2114155660228776</v>
      </c>
      <c r="L21101">
        <v>-0.46877601249838835</v>
      </c>
      <c r="M21101">
        <f t="shared" ca="1" si="329"/>
        <v>0.64353300750419484</v>
      </c>
    </row>
    <row r="21102" spans="1:13" x14ac:dyDescent="0.25">
      <c r="A21102" s="9">
        <v>845</v>
      </c>
      <c r="B21102" s="2">
        <f ca="1">NORMINV(RAND(),SIMULATION!D7,SIMULATION!D8)</f>
        <v>62.56566099198956</v>
      </c>
      <c r="C21102" s="2">
        <v>2</v>
      </c>
      <c r="D21102" s="2">
        <f ca="1">SIMULATION!$D$11*(1+(SIMULATION!$D$12*LN(1+$C21102)))*(1+(SIMULATION!$D$13*(($B21102/63.5)-1)))</f>
        <v>10.168675644240828</v>
      </c>
      <c r="E21102" s="2">
        <v>8.6060229162348484E-2</v>
      </c>
      <c r="F21102" s="2">
        <f ca="1">D21102*(1+E21102)</f>
        <v>11.043794200461786</v>
      </c>
      <c r="G21102" s="2">
        <v>0.61470631422778088</v>
      </c>
      <c r="H21102" s="9">
        <f>SIMULATION!$D$15*EXP($G$21102)</f>
        <v>408.20289130499788</v>
      </c>
      <c r="I21102" s="2">
        <f ca="1">$F21102/$H21102</f>
        <v>2.7054669223815393E-2</v>
      </c>
      <c r="J21102">
        <v>0</v>
      </c>
      <c r="K21102">
        <f ca="1">SIMULATION!$D$3*SIMULATION!$D$17/$H21102/(SIMULATION!$D$17-$I21102)*(((EXP(-$I21102*$J21102))/(1-EXP(-SIMULATION!$D$4*$I21102)))-(EXP(-SIMULATION!$D$17*$J21102)/(1-EXP(-SIMULATION!$D$4*SIMULATION!$D$17))))</f>
        <v>1.5691542217591279</v>
      </c>
      <c r="L21102">
        <v>0.32894821162172605</v>
      </c>
      <c r="M21102">
        <f t="shared" ca="1" si="329"/>
        <v>2.0853246967654742</v>
      </c>
    </row>
    <row r="21103" spans="1:13" x14ac:dyDescent="0.25">
      <c r="A21103" s="9"/>
      <c r="H21103" s="9"/>
      <c r="J21103">
        <v>1</v>
      </c>
      <c r="K21103">
        <f ca="1">SIMULATION!$D$3*SIMULATION!$D$17/$H21102/(SIMULATION!$D$17-$I21102)*(((EXP(-$I21102*$J21103))/(1-EXP(-SIMULATION!$D$4*$I21102)))-(EXP(-SIMULATION!$D$17*$J21103)/(1-EXP(-SIMULATION!$D$4*SIMULATION!$D$17))))</f>
        <v>2.0042585269600663</v>
      </c>
      <c r="L21103">
        <v>-0.19450947113739664</v>
      </c>
      <c r="M21103">
        <f t="shared" ca="1" si="329"/>
        <v>1.614411260858446</v>
      </c>
    </row>
    <row r="21104" spans="1:13" x14ac:dyDescent="0.25">
      <c r="A21104" s="9"/>
      <c r="H21104" s="9"/>
      <c r="J21104">
        <v>2</v>
      </c>
      <c r="K21104">
        <f ca="1">SIMULATION!$D$3*SIMULATION!$D$17/$H21102/(SIMULATION!$D$17-$I21102)*(((EXP(-$I21102*$J21104))/(1-EXP(-SIMULATION!$D$4*$I21102)))-(EXP(-SIMULATION!$D$17*$J21104)/(1-EXP(-SIMULATION!$D$4*SIMULATION!$D$17))))</f>
        <v>2.2564264869112196</v>
      </c>
      <c r="L21104">
        <v>0.17369608133960182</v>
      </c>
      <c r="M21104">
        <f t="shared" ca="1" si="329"/>
        <v>2.6483589255185827</v>
      </c>
    </row>
    <row r="21105" spans="1:13" x14ac:dyDescent="0.25">
      <c r="A21105" s="9"/>
      <c r="H21105" s="9"/>
      <c r="J21105">
        <v>3</v>
      </c>
      <c r="K21105">
        <f ca="1">SIMULATION!$D$3*SIMULATION!$D$17/$H21102/(SIMULATION!$D$17-$I21102)*(((EXP(-$I21102*$J21105))/(1-EXP(-SIMULATION!$D$4*$I21102)))-(EXP(-SIMULATION!$D$17*$J21105)/(1-EXP(-SIMULATION!$D$4*SIMULATION!$D$17))))</f>
        <v>2.3920759354825418</v>
      </c>
      <c r="L21105">
        <v>0.66024415846159312</v>
      </c>
      <c r="M21105">
        <f t="shared" ca="1" si="329"/>
        <v>3.971430098481441</v>
      </c>
    </row>
    <row r="21106" spans="1:13" x14ac:dyDescent="0.25">
      <c r="A21106" s="9"/>
      <c r="H21106" s="9"/>
      <c r="J21106">
        <v>4</v>
      </c>
      <c r="K21106">
        <f ca="1">SIMULATION!$D$3*SIMULATION!$D$17/$H21102/(SIMULATION!$D$17-$I21102)*(((EXP(-$I21102*$J21106))/(1-EXP(-SIMULATION!$D$4*$I21102)))-(EXP(-SIMULATION!$D$17*$J21106)/(1-EXP(-SIMULATION!$D$4*SIMULATION!$D$17))))</f>
        <v>2.453750040585112</v>
      </c>
      <c r="L21106">
        <v>0.13103701344705193</v>
      </c>
      <c r="M21106">
        <f t="shared" ca="1" si="329"/>
        <v>2.7752821176489677</v>
      </c>
    </row>
    <row r="21107" spans="1:13" x14ac:dyDescent="0.25">
      <c r="A21107" s="9"/>
      <c r="H21107" s="9"/>
      <c r="J21107">
        <v>5</v>
      </c>
      <c r="K21107">
        <f ca="1">SIMULATION!$D$3*SIMULATION!$D$17/$H21102/(SIMULATION!$D$17-$I21102)*(((EXP(-$I21102*$J21107))/(1-EXP(-SIMULATION!$D$4*$I21102)))-(EXP(-SIMULATION!$D$17*$J21107)/(1-EXP(-SIMULATION!$D$4*SIMULATION!$D$17))))</f>
        <v>2.4686930115458208</v>
      </c>
      <c r="L21107">
        <v>-0.26262654520737172</v>
      </c>
      <c r="M21107">
        <f t="shared" ca="1" si="329"/>
        <v>1.8203486947459597</v>
      </c>
    </row>
    <row r="21108" spans="1:13" x14ac:dyDescent="0.25">
      <c r="A21108" s="9"/>
      <c r="H21108" s="9"/>
      <c r="J21108">
        <v>6</v>
      </c>
      <c r="K21108">
        <f ca="1">SIMULATION!$D$3*SIMULATION!$D$17/$H21102/(SIMULATION!$D$17-$I21102)*(((EXP(-$I21102*$J21108))/(1-EXP(-SIMULATION!$D$4*$I21102)))-(EXP(-SIMULATION!$D$17*$J21108)/(1-EXP(-SIMULATION!$D$4*SIMULATION!$D$17))))</f>
        <v>2.4543456070458642</v>
      </c>
      <c r="L21108">
        <v>-0.21920558180479655</v>
      </c>
      <c r="M21108">
        <f t="shared" ca="1" si="329"/>
        <v>1.916339350303329</v>
      </c>
    </row>
    <row r="21109" spans="1:13" x14ac:dyDescent="0.25">
      <c r="A21109" s="9"/>
      <c r="H21109" s="9"/>
      <c r="J21109">
        <v>7</v>
      </c>
      <c r="K21109">
        <f ca="1">SIMULATION!$D$3*SIMULATION!$D$17/$H21102/(SIMULATION!$D$17-$I21102)*(((EXP(-$I21102*$J21109))/(1-EXP(-SIMULATION!$D$4*$I21102)))-(EXP(-SIMULATION!$D$17*$J21109)/(1-EXP(-SIMULATION!$D$4*SIMULATION!$D$17))))</f>
        <v>2.4218667768467022</v>
      </c>
      <c r="L21109">
        <v>-0.69106324319028156</v>
      </c>
      <c r="M21109">
        <f t="shared" ca="1" si="329"/>
        <v>0.74820366746422629</v>
      </c>
    </row>
    <row r="21110" spans="1:13" x14ac:dyDescent="0.25">
      <c r="A21110" s="9"/>
      <c r="H21110" s="9"/>
      <c r="J21110">
        <v>8</v>
      </c>
      <c r="K21110">
        <f ca="1">SIMULATION!$D$3*SIMULATION!$D$17/$H21102/(SIMULATION!$D$17-$I21102)*(((EXP(-$I21102*$J21110))/(1-EXP(-SIMULATION!$D$4*$I21102)))-(EXP(-SIMULATION!$D$17*$J21110)/(1-EXP(-SIMULATION!$D$4*SIMULATION!$D$17))))</f>
        <v>2.3783904024809028</v>
      </c>
      <c r="L21110">
        <v>3.4712105519445632E-2</v>
      </c>
      <c r="M21110">
        <f t="shared" ca="1" si="329"/>
        <v>2.460949341098257</v>
      </c>
    </row>
    <row r="21111" spans="1:13" x14ac:dyDescent="0.25">
      <c r="A21111" s="9"/>
      <c r="H21111" s="9"/>
      <c r="J21111">
        <v>9</v>
      </c>
      <c r="K21111">
        <f ca="1">SIMULATION!$D$3*SIMULATION!$D$17/$H21102/(SIMULATION!$D$17-$I21102)*(((EXP(-$I21102*$J21111))/(1-EXP(-SIMULATION!$D$4*$I21102)))-(EXP(-SIMULATION!$D$17*$J21111)/(1-EXP(-SIMULATION!$D$4*SIMULATION!$D$17))))</f>
        <v>2.328471458995077</v>
      </c>
      <c r="L21111">
        <v>-0.37443166407331852</v>
      </c>
      <c r="M21111">
        <f t="shared" ca="1" si="329"/>
        <v>1.4566180158563224</v>
      </c>
    </row>
    <row r="21112" spans="1:13" x14ac:dyDescent="0.25">
      <c r="A21112" s="9"/>
      <c r="H21112" s="9"/>
      <c r="J21112">
        <v>10</v>
      </c>
      <c r="K21112">
        <f ca="1">SIMULATION!$D$3*SIMULATION!$D$17/$H21102/(SIMULATION!$D$17-$I21102)*(((EXP(-$I21102*$J21112))/(1-EXP(-SIMULATION!$D$4*$I21102)))-(EXP(-SIMULATION!$D$17*$J21112)/(1-EXP(-SIMULATION!$D$4*SIMULATION!$D$17))))</f>
        <v>2.2750127383583618</v>
      </c>
      <c r="L21112">
        <v>-0.27826899846675662</v>
      </c>
      <c r="M21112">
        <f t="shared" ca="1" si="329"/>
        <v>1.6419472221562672</v>
      </c>
    </row>
    <row r="21113" spans="1:13" x14ac:dyDescent="0.25">
      <c r="A21113" s="9"/>
      <c r="H21113" s="9"/>
      <c r="J21113">
        <v>11</v>
      </c>
      <c r="K21113">
        <f ca="1">SIMULATION!$D$3*SIMULATION!$D$17/$H21102/(SIMULATION!$D$17-$I21102)*(((EXP(-$I21102*$J21113))/(1-EXP(-SIMULATION!$D$4*$I21102)))-(EXP(-SIMULATION!$D$17*$J21113)/(1-EXP(-SIMULATION!$D$4*SIMULATION!$D$17))))</f>
        <v>2.2198587045004325</v>
      </c>
      <c r="L21113">
        <v>-0.10924108381380787</v>
      </c>
      <c r="M21113">
        <f t="shared" ca="1" si="329"/>
        <v>1.9773589337072899</v>
      </c>
    </row>
    <row r="21114" spans="1:13" x14ac:dyDescent="0.25">
      <c r="A21114" s="9"/>
      <c r="H21114" s="9"/>
      <c r="J21114">
        <v>12</v>
      </c>
      <c r="K21114">
        <f ca="1">SIMULATION!$D$3*SIMULATION!$D$17/$H21102/(SIMULATION!$D$17-$I21102)*(((EXP(-$I21102*$J21114))/(1-EXP(-SIMULATION!$D$4*$I21102)))-(EXP(-SIMULATION!$D$17*$J21114)/(1-EXP(-SIMULATION!$D$4*SIMULATION!$D$17))))</f>
        <v>2.1641760385324527</v>
      </c>
      <c r="L21114">
        <v>-0.16628491633666947</v>
      </c>
      <c r="M21114">
        <f t="shared" ca="1" si="329"/>
        <v>1.8043062070272589</v>
      </c>
    </row>
    <row r="21115" spans="1:13" x14ac:dyDescent="0.25">
      <c r="A21115" s="9"/>
      <c r="H21115" s="9"/>
      <c r="J21115">
        <v>13</v>
      </c>
      <c r="K21115">
        <f ca="1">SIMULATION!$D$3*SIMULATION!$D$17/$H21102/(SIMULATION!$D$17-$I21102)*(((EXP(-$I21102*$J21115))/(1-EXP(-SIMULATION!$D$4*$I21102)))-(EXP(-SIMULATION!$D$17*$J21115)/(1-EXP(-SIMULATION!$D$4*SIMULATION!$D$17))))</f>
        <v>2.1086974901660187</v>
      </c>
      <c r="L21115">
        <v>0.43043898354980065</v>
      </c>
      <c r="M21115">
        <f t="shared" ca="1" si="329"/>
        <v>3.0163630944470956</v>
      </c>
    </row>
    <row r="21116" spans="1:13" x14ac:dyDescent="0.25">
      <c r="A21116" s="9"/>
      <c r="H21116" s="9"/>
      <c r="J21116">
        <v>14</v>
      </c>
      <c r="K21116">
        <f ca="1">SIMULATION!$D$3*SIMULATION!$D$17/$H21102/(SIMULATION!$D$17-$I21102)*(((EXP(-$I21102*$J21116))/(1-EXP(-SIMULATION!$D$4*$I21102)))-(EXP(-SIMULATION!$D$17*$J21116)/(1-EXP(-SIMULATION!$D$4*SIMULATION!$D$17))))</f>
        <v>2.053878132724245</v>
      </c>
      <c r="L21116">
        <v>0.2098808169060038</v>
      </c>
      <c r="M21116">
        <f t="shared" ca="1" si="329"/>
        <v>2.4849477530457871</v>
      </c>
    </row>
    <row r="21117" spans="1:13" x14ac:dyDescent="0.25">
      <c r="A21117" s="9"/>
      <c r="H21117" s="9"/>
      <c r="J21117">
        <v>15</v>
      </c>
      <c r="K21117">
        <f ca="1">SIMULATION!$D$3*SIMULATION!$D$17/$H21102/(SIMULATION!$D$17-$I21102)*(((EXP(-$I21102*$J21117))/(1-EXP(-SIMULATION!$D$4*$I21102)))-(EXP(-SIMULATION!$D$17*$J21117)/(1-EXP(-SIMULATION!$D$4*SIMULATION!$D$17))))</f>
        <v>1.9999954845390902</v>
      </c>
      <c r="L21117">
        <v>-0.2434628238160709</v>
      </c>
      <c r="M21117">
        <f t="shared" ca="1" si="329"/>
        <v>1.5130709362538124</v>
      </c>
    </row>
    <row r="21118" spans="1:13" x14ac:dyDescent="0.25">
      <c r="A21118" s="9"/>
      <c r="H21118" s="9"/>
      <c r="J21118">
        <v>16</v>
      </c>
      <c r="K21118">
        <f ca="1">SIMULATION!$D$3*SIMULATION!$D$17/$H21102/(SIMULATION!$D$17-$I21102)*(((EXP(-$I21102*$J21118))/(1-EXP(-SIMULATION!$D$4*$I21102)))-(EXP(-SIMULATION!$D$17*$J21118)/(1-EXP(-SIMULATION!$D$4*SIMULATION!$D$17))))</f>
        <v>1.9472136588494082</v>
      </c>
      <c r="L21118">
        <v>0.32698604000674475</v>
      </c>
      <c r="M21118">
        <f t="shared" ca="1" si="329"/>
        <v>2.5839253422036208</v>
      </c>
    </row>
    <row r="21119" spans="1:13" x14ac:dyDescent="0.25">
      <c r="A21119" s="9"/>
      <c r="H21119" s="9"/>
      <c r="J21119">
        <v>17</v>
      </c>
      <c r="K21119">
        <f ca="1">SIMULATION!$D$3*SIMULATION!$D$17/$H21102/(SIMULATION!$D$17-$I21102)*(((EXP(-$I21102*$J21119))/(1-EXP(-SIMULATION!$D$4*$I21102)))-(EXP(-SIMULATION!$D$17*$J21119)/(1-EXP(-SIMULATION!$D$4*SIMULATION!$D$17))))</f>
        <v>1.8956244625645866</v>
      </c>
      <c r="L21119">
        <v>0.45960484509290178</v>
      </c>
      <c r="M21119">
        <f t="shared" ca="1" si="329"/>
        <v>2.7668626500358986</v>
      </c>
    </row>
    <row r="21120" spans="1:13" x14ac:dyDescent="0.25">
      <c r="A21120" s="9"/>
      <c r="H21120" s="9"/>
      <c r="J21120">
        <v>18</v>
      </c>
      <c r="K21120">
        <f ca="1">SIMULATION!$D$3*SIMULATION!$D$17/$H21102/(SIMULATION!$D$17-$I21102)*(((EXP(-$I21102*$J21120))/(1-EXP(-SIMULATION!$D$4*$I21102)))-(EXP(-SIMULATION!$D$17*$J21120)/(1-EXP(-SIMULATION!$D$4*SIMULATION!$D$17))))</f>
        <v>1.8452737235698673</v>
      </c>
      <c r="L21120">
        <v>-1.7189554633196685E-2</v>
      </c>
      <c r="M21120">
        <f t="shared" ca="1" si="329"/>
        <v>1.8135542900853607</v>
      </c>
    </row>
    <row r="21121" spans="1:13" x14ac:dyDescent="0.25">
      <c r="A21121" s="9"/>
      <c r="H21121" s="9"/>
      <c r="J21121">
        <v>19</v>
      </c>
      <c r="K21121">
        <f ca="1">SIMULATION!$D$3*SIMULATION!$D$17/$H21102/(SIMULATION!$D$17-$I21102)*(((EXP(-$I21102*$J21121))/(1-EXP(-SIMULATION!$D$4*$I21102)))-(EXP(-SIMULATION!$D$17*$J21121)/(1-EXP(-SIMULATION!$D$4*SIMULATION!$D$17))))</f>
        <v>1.7961781523836404</v>
      </c>
      <c r="L21121">
        <v>-0.29072656147065856</v>
      </c>
      <c r="M21121">
        <f t="shared" ca="1" si="329"/>
        <v>1.2739814543524242</v>
      </c>
    </row>
    <row r="21122" spans="1:13" x14ac:dyDescent="0.25">
      <c r="A21122" s="9"/>
      <c r="H21122" s="9"/>
      <c r="J21122">
        <v>20</v>
      </c>
      <c r="K21122">
        <f ca="1">SIMULATION!$D$3*SIMULATION!$D$17/$H21102/(SIMULATION!$D$17-$I21102)*(((EXP(-$I21102*$J21122))/(1-EXP(-SIMULATION!$D$4*$I21102)))-(EXP(-SIMULATION!$D$17*$J21122)/(1-EXP(-SIMULATION!$D$4*SIMULATION!$D$17))))</f>
        <v>1.7483361382517761</v>
      </c>
      <c r="L21122">
        <v>-0.34598257965087476</v>
      </c>
      <c r="M21122">
        <f t="shared" ca="1" si="329"/>
        <v>1.1434422910425783</v>
      </c>
    </row>
    <row r="21123" spans="1:13" x14ac:dyDescent="0.25">
      <c r="A21123" s="9"/>
      <c r="H21123" s="9"/>
      <c r="J21123">
        <v>21</v>
      </c>
      <c r="K21123">
        <f ca="1">SIMULATION!$D$3*SIMULATION!$D$17/$H21102/(SIMULATION!$D$17-$I21102)*(((EXP(-$I21102*$J21123))/(1-EXP(-SIMULATION!$D$4*$I21102)))-(EXP(-SIMULATION!$D$17*$J21123)/(1-EXP(-SIMULATION!$D$4*SIMULATION!$D$17))))</f>
        <v>1.7017346585292623</v>
      </c>
      <c r="L21123">
        <v>-0.18291699390959687</v>
      </c>
      <c r="M21123">
        <f t="shared" ref="M21123:M21186" ca="1" si="330">$K21123*(1+$L21123)</f>
        <v>1.3904584703593152</v>
      </c>
    </row>
    <row r="21124" spans="1:13" x14ac:dyDescent="0.25">
      <c r="A21124" s="9"/>
      <c r="H21124" s="9"/>
      <c r="J21124">
        <v>22</v>
      </c>
      <c r="K21124">
        <f ca="1">SIMULATION!$D$3*SIMULATION!$D$17/$H21102/(SIMULATION!$D$17-$I21102)*(((EXP(-$I21102*$J21124))/(1-EXP(-SIMULATION!$D$4*$I21102)))-(EXP(-SIMULATION!$D$17*$J21124)/(1-EXP(-SIMULATION!$D$4*SIMULATION!$D$17))))</f>
        <v>1.656353697602696</v>
      </c>
      <c r="L21124">
        <v>0.38326141077478154</v>
      </c>
      <c r="M21124">
        <f t="shared" ca="1" si="330"/>
        <v>2.2911701524879313</v>
      </c>
    </row>
    <row r="21125" spans="1:13" x14ac:dyDescent="0.25">
      <c r="A21125" s="9"/>
      <c r="H21125" s="9"/>
      <c r="J21125">
        <v>23</v>
      </c>
      <c r="K21125">
        <f ca="1">SIMULATION!$D$3*SIMULATION!$D$17/$H21102/(SIMULATION!$D$17-$I21102)*(((EXP(-$I21102*$J21125))/(1-EXP(-SIMULATION!$D$4*$I21102)))-(EXP(-SIMULATION!$D$17*$J21125)/(1-EXP(-SIMULATION!$D$4*SIMULATION!$D$17))))</f>
        <v>1.612169070100369</v>
      </c>
      <c r="L21125">
        <v>-0.51972332842636293</v>
      </c>
      <c r="M21125">
        <f t="shared" ca="1" si="330"/>
        <v>0.77428719500177079</v>
      </c>
    </row>
    <row r="21126" spans="1:13" x14ac:dyDescent="0.25">
      <c r="A21126" s="9"/>
      <c r="H21126" s="9"/>
      <c r="J21126">
        <v>24</v>
      </c>
      <c r="K21126">
        <f ca="1">SIMULATION!$D$3*SIMULATION!$D$17/$H21102/(SIMULATION!$D$17-$I21102)*(((EXP(-$I21102*$J21126))/(1-EXP(-SIMULATION!$D$4*$I21102)))-(EXP(-SIMULATION!$D$17*$J21126)/(1-EXP(-SIMULATION!$D$4*SIMULATION!$D$17))))</f>
        <v>1.5691542217591281</v>
      </c>
      <c r="L21126">
        <v>-0.41434422119185849</v>
      </c>
      <c r="M21126">
        <f t="shared" ca="1" si="330"/>
        <v>0.91898423781442551</v>
      </c>
    </row>
    <row r="21127" spans="1:13" x14ac:dyDescent="0.25">
      <c r="A21127" s="9">
        <v>846</v>
      </c>
      <c r="B21127" s="2">
        <f ca="1">NORMINV(RAND(),SIMULATION!D7,SIMULATION!D8)</f>
        <v>56.67227575595512</v>
      </c>
      <c r="C21127" s="2">
        <v>2</v>
      </c>
      <c r="D21127" s="2">
        <f ca="1">SIMULATION!$D$11*(1+(SIMULATION!$D$12*LN(1+$C21127)))*(1+(SIMULATION!$D$13*(($B21127/63.5)-1)))</f>
        <v>9.7310226186095257</v>
      </c>
      <c r="E21127" s="2">
        <v>3.1635276057911339E-2</v>
      </c>
      <c r="F21127" s="2">
        <f ca="1">D21127*(1+E21127)</f>
        <v>10.038866205475017</v>
      </c>
      <c r="G21127" s="2">
        <v>1.1521802504119656</v>
      </c>
      <c r="H21127" s="9">
        <f>SIMULATION!$D$15*EXP($G$21127)</f>
        <v>698.71174107874754</v>
      </c>
      <c r="I21127" s="2">
        <f ca="1">$F21127/$H21127</f>
        <v>1.436767928069438E-2</v>
      </c>
      <c r="J21127">
        <v>0</v>
      </c>
      <c r="K21127">
        <f ca="1">SIMULATION!$D$3*SIMULATION!$D$17/$H21127/(SIMULATION!$D$17-$I21127)*(((EXP(-$I21127*$J21127))/(1-EXP(-SIMULATION!$D$4*$I21127)))-(EXP(-SIMULATION!$D$17*$J21127)/(1-EXP(-SIMULATION!$D$4*SIMULATION!$D$17))))</f>
        <v>1.9755539914927207</v>
      </c>
      <c r="L21127">
        <v>0.21067408844483917</v>
      </c>
      <c r="M21127">
        <f t="shared" ca="1" si="330"/>
        <v>2.3917520278240132</v>
      </c>
    </row>
    <row r="21128" spans="1:13" x14ac:dyDescent="0.25">
      <c r="A21128" s="9"/>
      <c r="H21128" s="9"/>
      <c r="J21128">
        <v>1</v>
      </c>
      <c r="K21128">
        <f ca="1">SIMULATION!$D$3*SIMULATION!$D$17/$H21127/(SIMULATION!$D$17-$I21127)*(((EXP(-$I21127*$J21128))/(1-EXP(-SIMULATION!$D$4*$I21127)))-(EXP(-SIMULATION!$D$17*$J21128)/(1-EXP(-SIMULATION!$D$4*SIMULATION!$D$17))))</f>
        <v>2.2279386298564798</v>
      </c>
      <c r="L21128">
        <v>-9.3912091658963831E-2</v>
      </c>
      <c r="M21128">
        <f t="shared" ca="1" si="330"/>
        <v>2.0187082530388518</v>
      </c>
    </row>
    <row r="21129" spans="1:13" x14ac:dyDescent="0.25">
      <c r="A21129" s="9"/>
      <c r="H21129" s="9"/>
      <c r="J21129">
        <v>2</v>
      </c>
      <c r="K21129">
        <f ca="1">SIMULATION!$D$3*SIMULATION!$D$17/$H21127/(SIMULATION!$D$17-$I21127)*(((EXP(-$I21127*$J21129))/(1-EXP(-SIMULATION!$D$4*$I21127)))-(EXP(-SIMULATION!$D$17*$J21129)/(1-EXP(-SIMULATION!$D$4*SIMULATION!$D$17))))</f>
        <v>2.3759505769621292</v>
      </c>
      <c r="L21129">
        <v>0.30803747725965402</v>
      </c>
      <c r="M21129">
        <f t="shared" ca="1" si="330"/>
        <v>3.1078323987831631</v>
      </c>
    </row>
    <row r="21130" spans="1:13" x14ac:dyDescent="0.25">
      <c r="A21130" s="9"/>
      <c r="H21130" s="9"/>
      <c r="J21130">
        <v>3</v>
      </c>
      <c r="K21130">
        <f ca="1">SIMULATION!$D$3*SIMULATION!$D$17/$H21127/(SIMULATION!$D$17-$I21127)*(((EXP(-$I21127*$J21130))/(1-EXP(-SIMULATION!$D$4*$I21127)))-(EXP(-SIMULATION!$D$17*$J21130)/(1-EXP(-SIMULATION!$D$4*SIMULATION!$D$17))))</f>
        <v>2.4572737171435826</v>
      </c>
      <c r="L21130">
        <v>-0.18913500808780706</v>
      </c>
      <c r="M21130">
        <f t="shared" ca="1" si="330"/>
        <v>1.9925172327776755</v>
      </c>
    </row>
    <row r="21131" spans="1:13" x14ac:dyDescent="0.25">
      <c r="A21131" s="9"/>
      <c r="H21131" s="9"/>
      <c r="J21131">
        <v>4</v>
      </c>
      <c r="K21131">
        <f ca="1">SIMULATION!$D$3*SIMULATION!$D$17/$H21127/(SIMULATION!$D$17-$I21127)*(((EXP(-$I21127*$J21131))/(1-EXP(-SIMULATION!$D$4*$I21127)))-(EXP(-SIMULATION!$D$17*$J21131)/(1-EXP(-SIMULATION!$D$4*SIMULATION!$D$17))))</f>
        <v>2.4960540059691714</v>
      </c>
      <c r="L21131">
        <v>-6.8850896832555977E-2</v>
      </c>
      <c r="M21131">
        <f t="shared" ca="1" si="330"/>
        <v>2.3241984491156997</v>
      </c>
    </row>
    <row r="21132" spans="1:13" x14ac:dyDescent="0.25">
      <c r="A21132" s="9"/>
      <c r="H21132" s="9"/>
      <c r="J21132">
        <v>5</v>
      </c>
      <c r="K21132">
        <f ca="1">SIMULATION!$D$3*SIMULATION!$D$17/$H21127/(SIMULATION!$D$17-$I21127)*(((EXP(-$I21127*$J21132))/(1-EXP(-SIMULATION!$D$4*$I21127)))-(EXP(-SIMULATION!$D$17*$J21132)/(1-EXP(-SIMULATION!$D$4*SIMULATION!$D$17))))</f>
        <v>2.5077620054394902</v>
      </c>
      <c r="L21132">
        <v>-0.18087654488171812</v>
      </c>
      <c r="M21132">
        <f t="shared" ca="1" si="330"/>
        <v>2.0541666785099468</v>
      </c>
    </row>
    <row r="21133" spans="1:13" x14ac:dyDescent="0.25">
      <c r="A21133" s="9"/>
      <c r="H21133" s="9"/>
      <c r="J21133">
        <v>6</v>
      </c>
      <c r="K21133">
        <f ca="1">SIMULATION!$D$3*SIMULATION!$D$17/$H21127/(SIMULATION!$D$17-$I21127)*(((EXP(-$I21127*$J21133))/(1-EXP(-SIMULATION!$D$4*$I21127)))-(EXP(-SIMULATION!$D$17*$J21133)/(1-EXP(-SIMULATION!$D$4*SIMULATION!$D$17))))</f>
        <v>2.5023089140170205</v>
      </c>
      <c r="L21133">
        <v>-0.26217446147318407</v>
      </c>
      <c r="M21133">
        <f t="shared" ca="1" si="330"/>
        <v>1.8462674220450601</v>
      </c>
    </row>
    <row r="21134" spans="1:13" x14ac:dyDescent="0.25">
      <c r="A21134" s="9"/>
      <c r="H21134" s="9"/>
      <c r="J21134">
        <v>7</v>
      </c>
      <c r="K21134">
        <f ca="1">SIMULATION!$D$3*SIMULATION!$D$17/$H21127/(SIMULATION!$D$17-$I21127)*(((EXP(-$I21127*$J21134))/(1-EXP(-SIMULATION!$D$4*$I21127)))-(EXP(-SIMULATION!$D$17*$J21134)/(1-EXP(-SIMULATION!$D$4*SIMULATION!$D$17))))</f>
        <v>2.4860433937538611</v>
      </c>
      <c r="L21134">
        <v>0.12797584225996436</v>
      </c>
      <c r="M21134">
        <f t="shared" ca="1" si="330"/>
        <v>2.8041968909643318</v>
      </c>
    </row>
    <row r="21135" spans="1:13" x14ac:dyDescent="0.25">
      <c r="A21135" s="9"/>
      <c r="H21135" s="9"/>
      <c r="J21135">
        <v>8</v>
      </c>
      <c r="K21135">
        <f ca="1">SIMULATION!$D$3*SIMULATION!$D$17/$H21127/(SIMULATION!$D$17-$I21127)*(((EXP(-$I21127*$J21135))/(1-EXP(-SIMULATION!$D$4*$I21127)))-(EXP(-SIMULATION!$D$17*$J21135)/(1-EXP(-SIMULATION!$D$4*SIMULATION!$D$17))))</f>
        <v>2.4630311850381021</v>
      </c>
      <c r="L21135">
        <v>-0.11871242128595941</v>
      </c>
      <c r="M21135">
        <f t="shared" ca="1" si="330"/>
        <v>2.170638789359403</v>
      </c>
    </row>
    <row r="21136" spans="1:13" x14ac:dyDescent="0.25">
      <c r="A21136" s="9"/>
      <c r="H21136" s="9"/>
      <c r="J21136">
        <v>9</v>
      </c>
      <c r="K21136">
        <f ca="1">SIMULATION!$D$3*SIMULATION!$D$17/$H21127/(SIMULATION!$D$17-$I21127)*(((EXP(-$I21127*$J21136))/(1-EXP(-SIMULATION!$D$4*$I21127)))-(EXP(-SIMULATION!$D$17*$J21136)/(1-EXP(-SIMULATION!$D$4*SIMULATION!$D$17))))</f>
        <v>2.4358751142430375</v>
      </c>
      <c r="L21136">
        <v>-0.5619682709820788</v>
      </c>
      <c r="M21136">
        <f t="shared" ca="1" si="330"/>
        <v>1.0669905879636041</v>
      </c>
    </row>
    <row r="21137" spans="1:13" x14ac:dyDescent="0.25">
      <c r="A21137" s="9"/>
      <c r="H21137" s="9"/>
      <c r="J21137">
        <v>10</v>
      </c>
      <c r="K21137">
        <f ca="1">SIMULATION!$D$3*SIMULATION!$D$17/$H21127/(SIMULATION!$D$17-$I21127)*(((EXP(-$I21127*$J21137))/(1-EXP(-SIMULATION!$D$4*$I21127)))-(EXP(-SIMULATION!$D$17*$J21137)/(1-EXP(-SIMULATION!$D$4*SIMULATION!$D$17))))</f>
        <v>2.4062405739988364</v>
      </c>
      <c r="L21137">
        <v>-3.9126157348155971E-2</v>
      </c>
      <c r="M21137">
        <f t="shared" ca="1" si="330"/>
        <v>2.312093626683041</v>
      </c>
    </row>
    <row r="21138" spans="1:13" x14ac:dyDescent="0.25">
      <c r="A21138" s="9"/>
      <c r="H21138" s="9"/>
      <c r="J21138">
        <v>11</v>
      </c>
      <c r="K21138">
        <f ca="1">SIMULATION!$D$3*SIMULATION!$D$17/$H21127/(SIMULATION!$D$17-$I21127)*(((EXP(-$I21127*$J21138))/(1-EXP(-SIMULATION!$D$4*$I21127)))-(EXP(-SIMULATION!$D$17*$J21138)/(1-EXP(-SIMULATION!$D$4*SIMULATION!$D$17))))</f>
        <v>2.3751922631783846</v>
      </c>
      <c r="L21138">
        <v>-6.4554465673821324E-2</v>
      </c>
      <c r="M21138">
        <f t="shared" ca="1" si="330"/>
        <v>2.2218629957563096</v>
      </c>
    </row>
    <row r="21139" spans="1:13" x14ac:dyDescent="0.25">
      <c r="A21139" s="9"/>
      <c r="H21139" s="9"/>
      <c r="J21139">
        <v>12</v>
      </c>
      <c r="K21139">
        <f ca="1">SIMULATION!$D$3*SIMULATION!$D$17/$H21127/(SIMULATION!$D$17-$I21127)*(((EXP(-$I21127*$J21139))/(1-EXP(-SIMULATION!$D$4*$I21127)))-(EXP(-SIMULATION!$D$17*$J21139)/(1-EXP(-SIMULATION!$D$4*SIMULATION!$D$17))))</f>
        <v>2.343409977533649</v>
      </c>
      <c r="L21139">
        <v>0.19133597574648872</v>
      </c>
      <c r="M21139">
        <f t="shared" ca="1" si="330"/>
        <v>2.7917886121591069</v>
      </c>
    </row>
    <row r="21140" spans="1:13" x14ac:dyDescent="0.25">
      <c r="A21140" s="9"/>
      <c r="H21140" s="9"/>
      <c r="J21140">
        <v>13</v>
      </c>
      <c r="K21140">
        <f ca="1">SIMULATION!$D$3*SIMULATION!$D$17/$H21127/(SIMULATION!$D$17-$I21127)*(((EXP(-$I21127*$J21140))/(1-EXP(-SIMULATION!$D$4*$I21127)))-(EXP(-SIMULATION!$D$17*$J21140)/(1-EXP(-SIMULATION!$D$4*SIMULATION!$D$17))))</f>
        <v>2.3113268930601572</v>
      </c>
      <c r="L21140">
        <v>-0.25661125503209792</v>
      </c>
      <c r="M21140">
        <f t="shared" ca="1" si="330"/>
        <v>1.7182143982425506</v>
      </c>
    </row>
    <row r="21141" spans="1:13" x14ac:dyDescent="0.25">
      <c r="A21141" s="9"/>
      <c r="H21141" s="9"/>
      <c r="J21141">
        <v>14</v>
      </c>
      <c r="K21141">
        <f ca="1">SIMULATION!$D$3*SIMULATION!$D$17/$H21127/(SIMULATION!$D$17-$I21127)*(((EXP(-$I21127*$J21141))/(1-EXP(-SIMULATION!$D$4*$I21127)))-(EXP(-SIMULATION!$D$17*$J21141)/(1-EXP(-SIMULATION!$D$4*SIMULATION!$D$17))))</f>
        <v>2.2792181808274163</v>
      </c>
      <c r="L21141">
        <v>0.4696871489290535</v>
      </c>
      <c r="M21141">
        <f t="shared" ca="1" si="330"/>
        <v>3.3497376699675092</v>
      </c>
    </row>
    <row r="21142" spans="1:13" x14ac:dyDescent="0.25">
      <c r="A21142" s="9"/>
      <c r="H21142" s="9"/>
      <c r="J21142">
        <v>15</v>
      </c>
      <c r="K21142">
        <f ca="1">SIMULATION!$D$3*SIMULATION!$D$17/$H21127/(SIMULATION!$D$17-$I21127)*(((EXP(-$I21127*$J21142))/(1-EXP(-SIMULATION!$D$4*$I21127)))-(EXP(-SIMULATION!$D$17*$J21142)/(1-EXP(-SIMULATION!$D$4*SIMULATION!$D$17))))</f>
        <v>2.2472577930141777</v>
      </c>
      <c r="L21142">
        <v>-0.24487164118524571</v>
      </c>
      <c r="M21142">
        <f t="shared" ca="1" si="330"/>
        <v>1.6969680890724628</v>
      </c>
    </row>
    <row r="21143" spans="1:13" x14ac:dyDescent="0.25">
      <c r="A21143" s="9"/>
      <c r="H21143" s="9"/>
      <c r="J21143">
        <v>16</v>
      </c>
      <c r="K21143">
        <f ca="1">SIMULATION!$D$3*SIMULATION!$D$17/$H21127/(SIMULATION!$D$17-$I21127)*(((EXP(-$I21127*$J21143))/(1-EXP(-SIMULATION!$D$4*$I21127)))-(EXP(-SIMULATION!$D$17*$J21143)/(1-EXP(-SIMULATION!$D$4*SIMULATION!$D$17))))</f>
        <v>2.2155548522862092</v>
      </c>
      <c r="L21143">
        <v>0.158316761376912</v>
      </c>
      <c r="M21143">
        <f t="shared" ca="1" si="330"/>
        <v>2.5663143211530648</v>
      </c>
    </row>
    <row r="21144" spans="1:13" x14ac:dyDescent="0.25">
      <c r="A21144" s="9"/>
      <c r="H21144" s="9"/>
      <c r="J21144">
        <v>17</v>
      </c>
      <c r="K21144">
        <f ca="1">SIMULATION!$D$3*SIMULATION!$D$17/$H21127/(SIMULATION!$D$17-$I21127)*(((EXP(-$I21127*$J21144))/(1-EXP(-SIMULATION!$D$4*$I21127)))-(EXP(-SIMULATION!$D$17*$J21144)/(1-EXP(-SIMULATION!$D$4*SIMULATION!$D$17))))</f>
        <v>2.1841769705078189</v>
      </c>
      <c r="L21144">
        <v>0.10094435645822153</v>
      </c>
      <c r="M21144">
        <f t="shared" ca="1" si="330"/>
        <v>2.4046573091865984</v>
      </c>
    </row>
    <row r="21145" spans="1:13" x14ac:dyDescent="0.25">
      <c r="A21145" s="9"/>
      <c r="H21145" s="9"/>
      <c r="J21145">
        <v>18</v>
      </c>
      <c r="K21145">
        <f ca="1">SIMULATION!$D$3*SIMULATION!$D$17/$H21127/(SIMULATION!$D$17-$I21127)*(((EXP(-$I21127*$J21145))/(1-EXP(-SIMULATION!$D$4*$I21127)))-(EXP(-SIMULATION!$D$17*$J21145)/(1-EXP(-SIMULATION!$D$4*SIMULATION!$D$17))))</f>
        <v>2.1531651914600638</v>
      </c>
      <c r="L21145">
        <v>0.19026681418136332</v>
      </c>
      <c r="M21145">
        <f t="shared" ca="1" si="330"/>
        <v>2.5628410728453752</v>
      </c>
    </row>
    <row r="21146" spans="1:13" x14ac:dyDescent="0.25">
      <c r="A21146" s="9"/>
      <c r="H21146" s="9"/>
      <c r="J21146">
        <v>19</v>
      </c>
      <c r="K21146">
        <f ca="1">SIMULATION!$D$3*SIMULATION!$D$17/$H21127/(SIMULATION!$D$17-$I21127)*(((EXP(-$I21127*$J21146))/(1-EXP(-SIMULATION!$D$4*$I21127)))-(EXP(-SIMULATION!$D$17*$J21146)/(1-EXP(-SIMULATION!$D$4*SIMULATION!$D$17))))</f>
        <v>2.1225435660259269</v>
      </c>
      <c r="L21146">
        <v>-4.2870905081735917E-2</v>
      </c>
      <c r="M21146">
        <f t="shared" ca="1" si="330"/>
        <v>2.0315482022749798</v>
      </c>
    </row>
    <row r="21147" spans="1:13" x14ac:dyDescent="0.25">
      <c r="A21147" s="9"/>
      <c r="H21147" s="9"/>
      <c r="J21147">
        <v>20</v>
      </c>
      <c r="K21147">
        <f ca="1">SIMULATION!$D$3*SIMULATION!$D$17/$H21127/(SIMULATION!$D$17-$I21127)*(((EXP(-$I21127*$J21147))/(1-EXP(-SIMULATION!$D$4*$I21127)))-(EXP(-SIMULATION!$D$17*$J21147)/(1-EXP(-SIMULATION!$D$4*SIMULATION!$D$17))))</f>
        <v>2.092325287736752</v>
      </c>
      <c r="L21147">
        <v>-0.17062171185007086</v>
      </c>
      <c r="M21147">
        <f t="shared" ca="1" si="330"/>
        <v>1.7353291653959153</v>
      </c>
    </row>
    <row r="21148" spans="1:13" x14ac:dyDescent="0.25">
      <c r="A21148" s="9"/>
      <c r="H21148" s="9"/>
      <c r="J21148">
        <v>21</v>
      </c>
      <c r="K21148">
        <f ca="1">SIMULATION!$D$3*SIMULATION!$D$17/$H21127/(SIMULATION!$D$17-$I21127)*(((EXP(-$I21127*$J21148))/(1-EXP(-SIMULATION!$D$4*$I21127)))-(EXP(-SIMULATION!$D$17*$J21148)/(1-EXP(-SIMULATION!$D$4*SIMULATION!$D$17))))</f>
        <v>2.0625166241212955</v>
      </c>
      <c r="L21148">
        <v>-0.12198964991339767</v>
      </c>
      <c r="M21148">
        <f t="shared" ca="1" si="330"/>
        <v>1.8109109432041759</v>
      </c>
    </row>
    <row r="21149" spans="1:13" x14ac:dyDescent="0.25">
      <c r="A21149" s="9"/>
      <c r="H21149" s="9"/>
      <c r="J21149">
        <v>22</v>
      </c>
      <c r="K21149">
        <f ca="1">SIMULATION!$D$3*SIMULATION!$D$17/$H21127/(SIMULATION!$D$17-$I21127)*(((EXP(-$I21127*$J21149))/(1-EXP(-SIMULATION!$D$4*$I21127)))-(EXP(-SIMULATION!$D$17*$J21149)/(1-EXP(-SIMULATION!$D$4*SIMULATION!$D$17))))</f>
        <v>2.0331194355581239</v>
      </c>
      <c r="L21149">
        <v>0.41188131587258903</v>
      </c>
      <c r="M21149">
        <f t="shared" ca="1" si="330"/>
        <v>2.8705233440019398</v>
      </c>
    </row>
    <row r="21150" spans="1:13" x14ac:dyDescent="0.25">
      <c r="A21150" s="9"/>
      <c r="H21150" s="9"/>
      <c r="J21150">
        <v>23</v>
      </c>
      <c r="K21150">
        <f ca="1">SIMULATION!$D$3*SIMULATION!$D$17/$H21127/(SIMULATION!$D$17-$I21127)*(((EXP(-$I21127*$J21150))/(1-EXP(-SIMULATION!$D$4*$I21127)))-(EXP(-SIMULATION!$D$17*$J21150)/(1-EXP(-SIMULATION!$D$4*SIMULATION!$D$17))))</f>
        <v>2.0041327889723104</v>
      </c>
      <c r="L21150">
        <v>-3.5296553530676872E-2</v>
      </c>
      <c r="M21150">
        <f t="shared" ca="1" si="330"/>
        <v>1.9333938087037645</v>
      </c>
    </row>
    <row r="21151" spans="1:13" x14ac:dyDescent="0.25">
      <c r="A21151" s="9"/>
      <c r="H21151" s="9"/>
      <c r="J21151">
        <v>24</v>
      </c>
      <c r="K21151">
        <f ca="1">SIMULATION!$D$3*SIMULATION!$D$17/$H21127/(SIMULATION!$D$17-$I21127)*(((EXP(-$I21127*$J21151))/(1-EXP(-SIMULATION!$D$4*$I21127)))-(EXP(-SIMULATION!$D$17*$J21151)/(1-EXP(-SIMULATION!$D$4*SIMULATION!$D$17))))</f>
        <v>1.9755539914927207</v>
      </c>
      <c r="L21151">
        <v>0.29240280873394947</v>
      </c>
      <c r="M21151">
        <f t="shared" ca="1" si="330"/>
        <v>2.553211527410757</v>
      </c>
    </row>
    <row r="21152" spans="1:13" x14ac:dyDescent="0.25">
      <c r="A21152" s="9">
        <v>847</v>
      </c>
      <c r="B21152" s="2">
        <f ca="1">NORMINV(RAND(),SIMULATION!D7,SIMULATION!D8)</f>
        <v>54.360478548335522</v>
      </c>
      <c r="C21152" s="2">
        <v>2</v>
      </c>
      <c r="D21152" s="2">
        <f ca="1">SIMULATION!$D$11*(1+(SIMULATION!$D$12*LN(1+$C21152)))*(1+(SIMULATION!$D$13*(($B21152/63.5)-1)))</f>
        <v>9.5593445419118765</v>
      </c>
      <c r="E21152" s="2">
        <v>-0.10854511412761923</v>
      </c>
      <c r="F21152" s="2">
        <f ca="1">D21152*(1+E21152)</f>
        <v>8.5217243976248174</v>
      </c>
      <c r="G21152" s="2">
        <v>-9.0462586222727917E-2</v>
      </c>
      <c r="H21152" s="9">
        <f>SIMULATION!$D$15*EXP($G$21152)</f>
        <v>201.6624848687909</v>
      </c>
      <c r="I21152" s="2">
        <f ca="1">$F21152/$H21152</f>
        <v>4.2257360872892981E-2</v>
      </c>
      <c r="J21152">
        <v>0</v>
      </c>
      <c r="K21152">
        <f ca="1">SIMULATION!$D$3*SIMULATION!$D$17/$H21152/(SIMULATION!$D$17-$I21152)*(((EXP(-$I21152*$J21152))/(1-EXP(-SIMULATION!$D$4*$I21152)))-(EXP(-SIMULATION!$D$17*$J21152)/(1-EXP(-SIMULATION!$D$4*SIMULATION!$D$17))))</f>
        <v>1.7149750731169429</v>
      </c>
      <c r="L21152">
        <v>0.46579726345747274</v>
      </c>
      <c r="M21152">
        <f t="shared" ca="1" si="330"/>
        <v>2.5138057690725941</v>
      </c>
    </row>
    <row r="21153" spans="1:13" x14ac:dyDescent="0.25">
      <c r="A21153" s="9"/>
      <c r="H21153" s="9"/>
      <c r="J21153">
        <v>1</v>
      </c>
      <c r="K21153">
        <f ca="1">SIMULATION!$D$3*SIMULATION!$D$17/$H21152/(SIMULATION!$D$17-$I21152)*(((EXP(-$I21152*$J21153))/(1-EXP(-SIMULATION!$D$4*$I21152)))-(EXP(-SIMULATION!$D$17*$J21153)/(1-EXP(-SIMULATION!$D$4*SIMULATION!$D$17))))</f>
        <v>2.6017205127298535</v>
      </c>
      <c r="L21153">
        <v>-0.29873538143986617</v>
      </c>
      <c r="M21153">
        <f t="shared" ca="1" si="330"/>
        <v>1.8244945429595767</v>
      </c>
    </row>
    <row r="21154" spans="1:13" x14ac:dyDescent="0.25">
      <c r="A21154" s="9"/>
      <c r="H21154" s="9"/>
      <c r="J21154">
        <v>2</v>
      </c>
      <c r="K21154">
        <f ca="1">SIMULATION!$D$3*SIMULATION!$D$17/$H21152/(SIMULATION!$D$17-$I21152)*(((EXP(-$I21152*$J21154))/(1-EXP(-SIMULATION!$D$4*$I21152)))-(EXP(-SIMULATION!$D$17*$J21154)/(1-EXP(-SIMULATION!$D$4*SIMULATION!$D$17))))</f>
        <v>3.1077904088445472</v>
      </c>
      <c r="L21154">
        <v>0.26221013344785921</v>
      </c>
      <c r="M21154">
        <f t="shared" ca="1" si="330"/>
        <v>3.922684546675653</v>
      </c>
    </row>
    <row r="21155" spans="1:13" x14ac:dyDescent="0.25">
      <c r="A21155" s="9"/>
      <c r="H21155" s="9"/>
      <c r="J21155">
        <v>3</v>
      </c>
      <c r="K21155">
        <f ca="1">SIMULATION!$D$3*SIMULATION!$D$17/$H21152/(SIMULATION!$D$17-$I21152)*(((EXP(-$I21152*$J21155))/(1-EXP(-SIMULATION!$D$4*$I21152)))-(EXP(-SIMULATION!$D$17*$J21155)/(1-EXP(-SIMULATION!$D$4*SIMULATION!$D$17))))</f>
        <v>3.372486916693112</v>
      </c>
      <c r="L21155">
        <v>0.49588984180587481</v>
      </c>
      <c r="M21155">
        <f t="shared" ca="1" si="330"/>
        <v>5.0448689203044417</v>
      </c>
    </row>
    <row r="21156" spans="1:13" x14ac:dyDescent="0.25">
      <c r="A21156" s="9"/>
      <c r="H21156" s="9"/>
      <c r="J21156">
        <v>4</v>
      </c>
      <c r="K21156">
        <f ca="1">SIMULATION!$D$3*SIMULATION!$D$17/$H21152/(SIMULATION!$D$17-$I21152)*(((EXP(-$I21152*$J21156))/(1-EXP(-SIMULATION!$D$4*$I21152)))-(EXP(-SIMULATION!$D$17*$J21156)/(1-EXP(-SIMULATION!$D$4*SIMULATION!$D$17))))</f>
        <v>3.4849717868297274</v>
      </c>
      <c r="L21156">
        <v>-0.30821803251714802</v>
      </c>
      <c r="M21156">
        <f t="shared" ca="1" si="330"/>
        <v>2.4108406393152992</v>
      </c>
    </row>
    <row r="21157" spans="1:13" x14ac:dyDescent="0.25">
      <c r="A21157" s="9"/>
      <c r="H21157" s="9"/>
      <c r="J21157">
        <v>5</v>
      </c>
      <c r="K21157">
        <f ca="1">SIMULATION!$D$3*SIMULATION!$D$17/$H21152/(SIMULATION!$D$17-$I21152)*(((EXP(-$I21152*$J21157))/(1-EXP(-SIMULATION!$D$4*$I21152)))-(EXP(-SIMULATION!$D$17*$J21157)/(1-EXP(-SIMULATION!$D$4*SIMULATION!$D$17))))</f>
        <v>3.5022799859505684</v>
      </c>
      <c r="L21157">
        <v>-0.10533656542006434</v>
      </c>
      <c r="M21157">
        <f t="shared" ca="1" si="330"/>
        <v>3.1333618410911046</v>
      </c>
    </row>
    <row r="21158" spans="1:13" x14ac:dyDescent="0.25">
      <c r="A21158" s="9"/>
      <c r="H21158" s="9"/>
      <c r="J21158">
        <v>6</v>
      </c>
      <c r="K21158">
        <f ca="1">SIMULATION!$D$3*SIMULATION!$D$17/$H21152/(SIMULATION!$D$17-$I21152)*(((EXP(-$I21152*$J21158))/(1-EXP(-SIMULATION!$D$4*$I21152)))-(EXP(-SIMULATION!$D$17*$J21158)/(1-EXP(-SIMULATION!$D$4*SIMULATION!$D$17))))</f>
        <v>3.460863080162583</v>
      </c>
      <c r="L21158">
        <v>-0.21917383415919944</v>
      </c>
      <c r="M21158">
        <f t="shared" ca="1" si="330"/>
        <v>2.7023324493833329</v>
      </c>
    </row>
    <row r="21159" spans="1:13" x14ac:dyDescent="0.25">
      <c r="A21159" s="9"/>
      <c r="H21159" s="9"/>
      <c r="J21159">
        <v>7</v>
      </c>
      <c r="K21159">
        <f ca="1">SIMULATION!$D$3*SIMULATION!$D$17/$H21152/(SIMULATION!$D$17-$I21152)*(((EXP(-$I21152*$J21159))/(1-EXP(-SIMULATION!$D$4*$I21152)))-(EXP(-SIMULATION!$D$17*$J21159)/(1-EXP(-SIMULATION!$D$4*SIMULATION!$D$17))))</f>
        <v>3.3839863404988475</v>
      </c>
      <c r="L21159">
        <v>-0.75232953965892835</v>
      </c>
      <c r="M21159">
        <f t="shared" ca="1" si="330"/>
        <v>0.83811345473924803</v>
      </c>
    </row>
    <row r="21160" spans="1:13" x14ac:dyDescent="0.25">
      <c r="A21160" s="9"/>
      <c r="H21160" s="9"/>
      <c r="J21160">
        <v>8</v>
      </c>
      <c r="K21160">
        <f ca="1">SIMULATION!$D$3*SIMULATION!$D$17/$H21152/(SIMULATION!$D$17-$I21152)*(((EXP(-$I21152*$J21160))/(1-EXP(-SIMULATION!$D$4*$I21152)))-(EXP(-SIMULATION!$D$17*$J21160)/(1-EXP(-SIMULATION!$D$4*SIMULATION!$D$17))))</f>
        <v>3.2864688202233503</v>
      </c>
      <c r="L21160">
        <v>0.13840966098272545</v>
      </c>
      <c r="M21160">
        <f t="shared" ca="1" si="330"/>
        <v>3.741347855460762</v>
      </c>
    </row>
    <row r="21161" spans="1:13" x14ac:dyDescent="0.25">
      <c r="A21161" s="9"/>
      <c r="H21161" s="9"/>
      <c r="J21161">
        <v>9</v>
      </c>
      <c r="K21161">
        <f ca="1">SIMULATION!$D$3*SIMULATION!$D$17/$H21152/(SIMULATION!$D$17-$I21152)*(((EXP(-$I21152*$J21161))/(1-EXP(-SIMULATION!$D$4*$I21152)))-(EXP(-SIMULATION!$D$17*$J21161)/(1-EXP(-SIMULATION!$D$4*SIMULATION!$D$17))))</f>
        <v>3.1777207508862388</v>
      </c>
      <c r="L21161">
        <v>0.33131849310703437</v>
      </c>
      <c r="M21161">
        <f t="shared" ca="1" si="330"/>
        <v>4.2305584015848208</v>
      </c>
    </row>
    <row r="21162" spans="1:13" x14ac:dyDescent="0.25">
      <c r="A21162" s="9"/>
      <c r="H21162" s="9"/>
      <c r="J21162">
        <v>10</v>
      </c>
      <c r="K21162">
        <f ca="1">SIMULATION!$D$3*SIMULATION!$D$17/$H21152/(SIMULATION!$D$17-$I21152)*(((EXP(-$I21152*$J21162))/(1-EXP(-SIMULATION!$D$4*$I21152)))-(EXP(-SIMULATION!$D$17*$J21162)/(1-EXP(-SIMULATION!$D$4*SIMULATION!$D$17))))</f>
        <v>3.0636898255431553</v>
      </c>
      <c r="L21162">
        <v>-0.2200976265821015</v>
      </c>
      <c r="M21162">
        <f t="shared" ca="1" si="330"/>
        <v>2.3893789663573739</v>
      </c>
    </row>
    <row r="21163" spans="1:13" x14ac:dyDescent="0.25">
      <c r="A21163" s="9"/>
      <c r="H21163" s="9"/>
      <c r="J21163">
        <v>11</v>
      </c>
      <c r="K21163">
        <f ca="1">SIMULATION!$D$3*SIMULATION!$D$17/$H21152/(SIMULATION!$D$17-$I21152)*(((EXP(-$I21152*$J21163))/(1-EXP(-SIMULATION!$D$4*$I21152)))-(EXP(-SIMULATION!$D$17*$J21163)/(1-EXP(-SIMULATION!$D$4*SIMULATION!$D$17))))</f>
        <v>2.9481082767497218</v>
      </c>
      <c r="L21163">
        <v>-3.4163699848168888E-2</v>
      </c>
      <c r="M21163">
        <f t="shared" ca="1" si="330"/>
        <v>2.8473899904629416</v>
      </c>
    </row>
    <row r="21164" spans="1:13" x14ac:dyDescent="0.25">
      <c r="A21164" s="9"/>
      <c r="H21164" s="9"/>
      <c r="J21164">
        <v>12</v>
      </c>
      <c r="K21164">
        <f ca="1">SIMULATION!$D$3*SIMULATION!$D$17/$H21152/(SIMULATION!$D$17-$I21152)*(((EXP(-$I21152*$J21164))/(1-EXP(-SIMULATION!$D$4*$I21152)))-(EXP(-SIMULATION!$D$17*$J21164)/(1-EXP(-SIMULATION!$D$4*SIMULATION!$D$17))))</f>
        <v>2.8332918929787865</v>
      </c>
      <c r="L21164">
        <v>-0.17218541841749579</v>
      </c>
      <c r="M21164">
        <f t="shared" ca="1" si="330"/>
        <v>2.3454403428873354</v>
      </c>
    </row>
    <row r="21165" spans="1:13" x14ac:dyDescent="0.25">
      <c r="A21165" s="9"/>
      <c r="H21165" s="9"/>
      <c r="J21165">
        <v>13</v>
      </c>
      <c r="K21165">
        <f ca="1">SIMULATION!$D$3*SIMULATION!$D$17/$H21152/(SIMULATION!$D$17-$I21152)*(((EXP(-$I21152*$J21165))/(1-EXP(-SIMULATION!$D$4*$I21152)))-(EXP(-SIMULATION!$D$17*$J21165)/(1-EXP(-SIMULATION!$D$4*SIMULATION!$D$17))))</f>
        <v>2.720651912153992</v>
      </c>
      <c r="L21165">
        <v>0.11768086530583534</v>
      </c>
      <c r="M21165">
        <f t="shared" ca="1" si="330"/>
        <v>3.0408205833722497</v>
      </c>
    </row>
    <row r="21166" spans="1:13" x14ac:dyDescent="0.25">
      <c r="A21166" s="9"/>
      <c r="H21166" s="9"/>
      <c r="J21166">
        <v>14</v>
      </c>
      <c r="K21166">
        <f ca="1">SIMULATION!$D$3*SIMULATION!$D$17/$H21152/(SIMULATION!$D$17-$I21152)*(((EXP(-$I21152*$J21166))/(1-EXP(-SIMULATION!$D$4*$I21152)))-(EXP(-SIMULATION!$D$17*$J21166)/(1-EXP(-SIMULATION!$D$4*SIMULATION!$D$17))))</f>
        <v>2.6110229254793254</v>
      </c>
      <c r="L21166">
        <v>8.3250861151668604E-2</v>
      </c>
      <c r="M21166">
        <f t="shared" ca="1" si="330"/>
        <v>2.8283928325122285</v>
      </c>
    </row>
    <row r="21167" spans="1:13" x14ac:dyDescent="0.25">
      <c r="A21167" s="9"/>
      <c r="H21167" s="9"/>
      <c r="J21167">
        <v>15</v>
      </c>
      <c r="K21167">
        <f ca="1">SIMULATION!$D$3*SIMULATION!$D$17/$H21152/(SIMULATION!$D$17-$I21152)*(((EXP(-$I21152*$J21167))/(1-EXP(-SIMULATION!$D$4*$I21152)))-(EXP(-SIMULATION!$D$17*$J21167)/(1-EXP(-SIMULATION!$D$4*SIMULATION!$D$17))))</f>
        <v>2.5048728815776888</v>
      </c>
      <c r="L21167">
        <v>-0.19272536088016259</v>
      </c>
      <c r="M21167">
        <f t="shared" ca="1" si="330"/>
        <v>2.0221203515166959</v>
      </c>
    </row>
    <row r="21168" spans="1:13" x14ac:dyDescent="0.25">
      <c r="A21168" s="9"/>
      <c r="H21168" s="9"/>
      <c r="J21168">
        <v>16</v>
      </c>
      <c r="K21168">
        <f ca="1">SIMULATION!$D$3*SIMULATION!$D$17/$H21152/(SIMULATION!$D$17-$I21152)*(((EXP(-$I21152*$J21168))/(1-EXP(-SIMULATION!$D$4*$I21152)))-(EXP(-SIMULATION!$D$17*$J21168)/(1-EXP(-SIMULATION!$D$4*SIMULATION!$D$17))))</f>
        <v>2.4024375428007589</v>
      </c>
      <c r="L21168">
        <v>-0.34000665605908242</v>
      </c>
      <c r="M21168">
        <f t="shared" ca="1" si="330"/>
        <v>1.5855927874822742</v>
      </c>
    </row>
    <row r="21169" spans="1:13" x14ac:dyDescent="0.25">
      <c r="A21169" s="9"/>
      <c r="H21169" s="9"/>
      <c r="J21169">
        <v>17</v>
      </c>
      <c r="K21169">
        <f ca="1">SIMULATION!$D$3*SIMULATION!$D$17/$H21152/(SIMULATION!$D$17-$I21152)*(((EXP(-$I21152*$J21169))/(1-EXP(-SIMULATION!$D$4*$I21152)))-(EXP(-SIMULATION!$D$17*$J21169)/(1-EXP(-SIMULATION!$D$4*SIMULATION!$D$17))))</f>
        <v>2.30380653359826</v>
      </c>
      <c r="L21169">
        <v>0.17426124853213162</v>
      </c>
      <c r="M21169">
        <f t="shared" ca="1" si="330"/>
        <v>2.7052707365195747</v>
      </c>
    </row>
    <row r="21170" spans="1:13" x14ac:dyDescent="0.25">
      <c r="A21170" s="9"/>
      <c r="H21170" s="9"/>
      <c r="J21170">
        <v>18</v>
      </c>
      <c r="K21170">
        <f ca="1">SIMULATION!$D$3*SIMULATION!$D$17/$H21152/(SIMULATION!$D$17-$I21152)*(((EXP(-$I21152*$J21170))/(1-EXP(-SIMULATION!$D$4*$I21152)))-(EXP(-SIMULATION!$D$17*$J21170)/(1-EXP(-SIMULATION!$D$4*SIMULATION!$D$17))))</f>
        <v>2.2089783726413601</v>
      </c>
      <c r="L21170">
        <v>0.29618350373612073</v>
      </c>
      <c r="M21170">
        <f t="shared" ca="1" si="330"/>
        <v>2.863241326727592</v>
      </c>
    </row>
    <row r="21171" spans="1:13" x14ac:dyDescent="0.25">
      <c r="A21171" s="9"/>
      <c r="H21171" s="9"/>
      <c r="J21171">
        <v>19</v>
      </c>
      <c r="K21171">
        <f ca="1">SIMULATION!$D$3*SIMULATION!$D$17/$H21152/(SIMULATION!$D$17-$I21152)*(((EXP(-$I21152*$J21171))/(1-EXP(-SIMULATION!$D$4*$I21152)))-(EXP(-SIMULATION!$D$17*$J21171)/(1-EXP(-SIMULATION!$D$4*SIMULATION!$D$17))))</f>
        <v>2.1178956335243009</v>
      </c>
      <c r="L21171">
        <v>-6.1387107793582536E-2</v>
      </c>
      <c r="M21171">
        <f t="shared" ca="1" si="330"/>
        <v>1.9878841459735868</v>
      </c>
    </row>
    <row r="21172" spans="1:13" x14ac:dyDescent="0.25">
      <c r="A21172" s="9"/>
      <c r="H21172" s="9"/>
      <c r="J21172">
        <v>20</v>
      </c>
      <c r="K21172">
        <f ca="1">SIMULATION!$D$3*SIMULATION!$D$17/$H21152/(SIMULATION!$D$17-$I21152)*(((EXP(-$I21152*$J21172))/(1-EXP(-SIMULATION!$D$4*$I21152)))-(EXP(-SIMULATION!$D$17*$J21172)/(1-EXP(-SIMULATION!$D$4*SIMULATION!$D$17))))</f>
        <v>2.0304673757302178</v>
      </c>
      <c r="L21172">
        <v>-0.25241928333940328</v>
      </c>
      <c r="M21172">
        <f t="shared" ca="1" si="330"/>
        <v>1.5179382559043575</v>
      </c>
    </row>
    <row r="21173" spans="1:13" x14ac:dyDescent="0.25">
      <c r="A21173" s="9"/>
      <c r="H21173" s="9"/>
      <c r="J21173">
        <v>21</v>
      </c>
      <c r="K21173">
        <f ca="1">SIMULATION!$D$3*SIMULATION!$D$17/$H21152/(SIMULATION!$D$17-$I21152)*(((EXP(-$I21152*$J21173))/(1-EXP(-SIMULATION!$D$4*$I21152)))-(EXP(-SIMULATION!$D$17*$J21173)/(1-EXP(-SIMULATION!$D$4*SIMULATION!$D$17))))</f>
        <v>1.9465834222467138</v>
      </c>
      <c r="L21173">
        <v>-0.51090045854751864</v>
      </c>
      <c r="M21173">
        <f t="shared" ca="1" si="330"/>
        <v>0.95207305921986962</v>
      </c>
    </row>
    <row r="21174" spans="1:13" x14ac:dyDescent="0.25">
      <c r="A21174" s="9"/>
      <c r="H21174" s="9"/>
      <c r="J21174">
        <v>22</v>
      </c>
      <c r="K21174">
        <f ca="1">SIMULATION!$D$3*SIMULATION!$D$17/$H21152/(SIMULATION!$D$17-$I21152)*(((EXP(-$I21152*$J21174))/(1-EXP(-SIMULATION!$D$4*$I21152)))-(EXP(-SIMULATION!$D$17*$J21174)/(1-EXP(-SIMULATION!$D$4*SIMULATION!$D$17))))</f>
        <v>1.8661234163174909</v>
      </c>
      <c r="L21174">
        <v>0.14087217725744891</v>
      </c>
      <c r="M21174">
        <f t="shared" ca="1" si="330"/>
        <v>2.1290082850052445</v>
      </c>
    </row>
    <row r="21175" spans="1:13" x14ac:dyDescent="0.25">
      <c r="A21175" s="9"/>
      <c r="H21175" s="9"/>
      <c r="J21175">
        <v>23</v>
      </c>
      <c r="K21175">
        <f ca="1">SIMULATION!$D$3*SIMULATION!$D$17/$H21152/(SIMULATION!$D$17-$I21152)*(((EXP(-$I21152*$J21175))/(1-EXP(-SIMULATION!$D$4*$I21152)))-(EXP(-SIMULATION!$D$17*$J21175)/(1-EXP(-SIMULATION!$D$4*SIMULATION!$D$17))))</f>
        <v>1.7889625363728916</v>
      </c>
      <c r="L21175">
        <v>0.58605903238681656</v>
      </c>
      <c r="M21175">
        <f t="shared" ca="1" si="330"/>
        <v>2.8374001894158534</v>
      </c>
    </row>
    <row r="21176" spans="1:13" x14ac:dyDescent="0.25">
      <c r="A21176" s="9"/>
      <c r="H21176" s="9"/>
      <c r="J21176">
        <v>24</v>
      </c>
      <c r="K21176">
        <f ca="1">SIMULATION!$D$3*SIMULATION!$D$17/$H21152/(SIMULATION!$D$17-$I21152)*(((EXP(-$I21152*$J21176))/(1-EXP(-SIMULATION!$D$4*$I21152)))-(EXP(-SIMULATION!$D$17*$J21176)/(1-EXP(-SIMULATION!$D$4*SIMULATION!$D$17))))</f>
        <v>1.7149750731169429</v>
      </c>
      <c r="L21176">
        <v>-1.9604846754597244E-2</v>
      </c>
      <c r="M21176">
        <f t="shared" ca="1" si="330"/>
        <v>1.681353249620531</v>
      </c>
    </row>
    <row r="21177" spans="1:13" x14ac:dyDescent="0.25">
      <c r="A21177" s="9">
        <v>848</v>
      </c>
      <c r="B21177" s="2">
        <f ca="1">NORMINV(RAND(),SIMULATION!D7,SIMULATION!D8)</f>
        <v>55.87234193389915</v>
      </c>
      <c r="C21177" s="2">
        <v>2</v>
      </c>
      <c r="D21177" s="2">
        <f ca="1">SIMULATION!$D$11*(1+(SIMULATION!$D$12*LN(1+$C21177)))*(1+(SIMULATION!$D$13*(($B21177/63.5)-1)))</f>
        <v>9.6716181433366373</v>
      </c>
      <c r="E21177" s="2">
        <v>-6.2083483751482933E-2</v>
      </c>
      <c r="F21177" s="2">
        <f ca="1">D21177*(1+E21177)</f>
        <v>9.0711703954842484</v>
      </c>
      <c r="G21177" s="2">
        <v>0.14635903808875525</v>
      </c>
      <c r="H21177" s="9">
        <f>SIMULATION!$D$15*EXP($G$21177)</f>
        <v>255.54973730933074</v>
      </c>
      <c r="I21177" s="2">
        <f ca="1">$F21177/$H21177</f>
        <v>3.5496692311227186E-2</v>
      </c>
      <c r="J21177">
        <v>0</v>
      </c>
      <c r="K21177">
        <f ca="1">SIMULATION!$D$3*SIMULATION!$D$17/$H21177/(SIMULATION!$D$17-$I21177)*(((EXP(-$I21177*$J21177))/(1-EXP(-SIMULATION!$D$4*$I21177)))-(EXP(-SIMULATION!$D$17*$J21177)/(1-EXP(-SIMULATION!$D$4*SIMULATION!$D$17))))</f>
        <v>1.7399244309204169</v>
      </c>
      <c r="L21177">
        <v>-7.8333493175914246E-2</v>
      </c>
      <c r="M21177">
        <f t="shared" ca="1" si="330"/>
        <v>1.603630072384306</v>
      </c>
    </row>
    <row r="21178" spans="1:13" x14ac:dyDescent="0.25">
      <c r="A21178" s="9"/>
      <c r="H21178" s="9"/>
      <c r="J21178">
        <v>1</v>
      </c>
      <c r="K21178">
        <f ca="1">SIMULATION!$D$3*SIMULATION!$D$17/$H21177/(SIMULATION!$D$17-$I21177)*(((EXP(-$I21177*$J21178))/(1-EXP(-SIMULATION!$D$4*$I21177)))-(EXP(-SIMULATION!$D$17*$J21178)/(1-EXP(-SIMULATION!$D$4*SIMULATION!$D$17))))</f>
        <v>2.4377346700113764</v>
      </c>
      <c r="L21178">
        <v>-0.25052587781677293</v>
      </c>
      <c r="M21178">
        <f t="shared" ca="1" si="330"/>
        <v>1.827019051922395</v>
      </c>
    </row>
    <row r="21179" spans="1:13" x14ac:dyDescent="0.25">
      <c r="A21179" s="9"/>
      <c r="H21179" s="9"/>
      <c r="J21179">
        <v>2</v>
      </c>
      <c r="K21179">
        <f ca="1">SIMULATION!$D$3*SIMULATION!$D$17/$H21177/(SIMULATION!$D$17-$I21177)*(((EXP(-$I21177*$J21179))/(1-EXP(-SIMULATION!$D$4*$I21177)))-(EXP(-SIMULATION!$D$17*$J21179)/(1-EXP(-SIMULATION!$D$4*SIMULATION!$D$17))))</f>
        <v>2.838778770531639</v>
      </c>
      <c r="L21179">
        <v>-0.33824642679497835</v>
      </c>
      <c r="M21179">
        <f t="shared" ca="1" si="330"/>
        <v>1.8785719949378705</v>
      </c>
    </row>
    <row r="21180" spans="1:13" x14ac:dyDescent="0.25">
      <c r="A21180" s="9"/>
      <c r="H21180" s="9"/>
      <c r="J21180">
        <v>3</v>
      </c>
      <c r="K21180">
        <f ca="1">SIMULATION!$D$3*SIMULATION!$D$17/$H21177/(SIMULATION!$D$17-$I21177)*(((EXP(-$I21177*$J21180))/(1-EXP(-SIMULATION!$D$4*$I21177)))-(EXP(-SIMULATION!$D$17*$J21180)/(1-EXP(-SIMULATION!$D$4*SIMULATION!$D$17))))</f>
        <v>3.0512566536307717</v>
      </c>
      <c r="L21180">
        <v>6.0172856236288264E-2</v>
      </c>
      <c r="M21180">
        <f t="shared" ca="1" si="330"/>
        <v>3.234859481589714</v>
      </c>
    </row>
    <row r="21181" spans="1:13" x14ac:dyDescent="0.25">
      <c r="A21181" s="9"/>
      <c r="H21181" s="9"/>
      <c r="J21181">
        <v>4</v>
      </c>
      <c r="K21181">
        <f ca="1">SIMULATION!$D$3*SIMULATION!$D$17/$H21177/(SIMULATION!$D$17-$I21177)*(((EXP(-$I21177*$J21181))/(1-EXP(-SIMULATION!$D$4*$I21177)))-(EXP(-SIMULATION!$D$17*$J21181)/(1-EXP(-SIMULATION!$D$4*SIMULATION!$D$17))))</f>
        <v>3.1444493525310682</v>
      </c>
      <c r="L21181">
        <v>0.24249499778455361</v>
      </c>
      <c r="M21181">
        <f t="shared" ca="1" si="330"/>
        <v>3.9069625913067307</v>
      </c>
    </row>
    <row r="21182" spans="1:13" x14ac:dyDescent="0.25">
      <c r="A21182" s="9"/>
      <c r="H21182" s="9"/>
      <c r="J21182">
        <v>5</v>
      </c>
      <c r="K21182">
        <f ca="1">SIMULATION!$D$3*SIMULATION!$D$17/$H21177/(SIMULATION!$D$17-$I21177)*(((EXP(-$I21177*$J21182))/(1-EXP(-SIMULATION!$D$4*$I21177)))-(EXP(-SIMULATION!$D$17*$J21182)/(1-EXP(-SIMULATION!$D$4*SIMULATION!$D$17))))</f>
        <v>3.1626996888120247</v>
      </c>
      <c r="L21182">
        <v>0.30225763200457495</v>
      </c>
      <c r="M21182">
        <f t="shared" ca="1" si="330"/>
        <v>4.118649807493953</v>
      </c>
    </row>
    <row r="21183" spans="1:13" x14ac:dyDescent="0.25">
      <c r="A21183" s="9"/>
      <c r="H21183" s="9"/>
      <c r="J21183">
        <v>6</v>
      </c>
      <c r="K21183">
        <f ca="1">SIMULATION!$D$3*SIMULATION!$D$17/$H21177/(SIMULATION!$D$17-$I21177)*(((EXP(-$I21177*$J21183))/(1-EXP(-SIMULATION!$D$4*$I21177)))-(EXP(-SIMULATION!$D$17*$J21183)/(1-EXP(-SIMULATION!$D$4*SIMULATION!$D$17))))</f>
        <v>3.1343713609363641</v>
      </c>
      <c r="L21183">
        <v>-2.397076926194603E-2</v>
      </c>
      <c r="M21183">
        <f t="shared" ca="1" si="330"/>
        <v>3.0592380682621068</v>
      </c>
    </row>
    <row r="21184" spans="1:13" x14ac:dyDescent="0.25">
      <c r="A21184" s="9"/>
      <c r="H21184" s="9"/>
      <c r="J21184">
        <v>7</v>
      </c>
      <c r="K21184">
        <f ca="1">SIMULATION!$D$3*SIMULATION!$D$17/$H21177/(SIMULATION!$D$17-$I21177)*(((EXP(-$I21177*$J21184))/(1-EXP(-SIMULATION!$D$4*$I21177)))-(EXP(-SIMULATION!$D$17*$J21184)/(1-EXP(-SIMULATION!$D$4*SIMULATION!$D$17))))</f>
        <v>3.0775900798157543</v>
      </c>
      <c r="L21184">
        <v>4.5112745102667377E-2</v>
      </c>
      <c r="M21184">
        <f t="shared" ca="1" si="330"/>
        <v>3.2164286166169802</v>
      </c>
    </row>
    <row r="21185" spans="1:13" x14ac:dyDescent="0.25">
      <c r="A21185" s="9"/>
      <c r="H21185" s="9"/>
      <c r="J21185">
        <v>8</v>
      </c>
      <c r="K21185">
        <f ca="1">SIMULATION!$D$3*SIMULATION!$D$17/$H21177/(SIMULATION!$D$17-$I21177)*(((EXP(-$I21177*$J21185))/(1-EXP(-SIMULATION!$D$4*$I21177)))-(EXP(-SIMULATION!$D$17*$J21185)/(1-EXP(-SIMULATION!$D$4*SIMULATION!$D$17))))</f>
        <v>3.0039225642969907</v>
      </c>
      <c r="L21185">
        <v>0.63400989127047402</v>
      </c>
      <c r="M21185">
        <f t="shared" ca="1" si="330"/>
        <v>4.9084391826718496</v>
      </c>
    </row>
    <row r="21186" spans="1:13" x14ac:dyDescent="0.25">
      <c r="A21186" s="9"/>
      <c r="H21186" s="9"/>
      <c r="J21186">
        <v>9</v>
      </c>
      <c r="K21186">
        <f ca="1">SIMULATION!$D$3*SIMULATION!$D$17/$H21177/(SIMULATION!$D$17-$I21177)*(((EXP(-$I21177*$J21186))/(1-EXP(-SIMULATION!$D$4*$I21177)))-(EXP(-SIMULATION!$D$17*$J21186)/(1-EXP(-SIMULATION!$D$4*SIMULATION!$D$17))))</f>
        <v>2.9207340694411013</v>
      </c>
      <c r="L21186">
        <v>-0.19999314900853643</v>
      </c>
      <c r="M21186">
        <f t="shared" ca="1" si="330"/>
        <v>2.336607265477058</v>
      </c>
    </row>
    <row r="21187" spans="1:13" x14ac:dyDescent="0.25">
      <c r="A21187" s="9"/>
      <c r="H21187" s="9"/>
      <c r="J21187">
        <v>10</v>
      </c>
      <c r="K21187">
        <f ca="1">SIMULATION!$D$3*SIMULATION!$D$17/$H21177/(SIMULATION!$D$17-$I21177)*(((EXP(-$I21177*$J21187))/(1-EXP(-SIMULATION!$D$4*$I21177)))-(EXP(-SIMULATION!$D$17*$J21187)/(1-EXP(-SIMULATION!$D$4*SIMULATION!$D$17))))</f>
        <v>2.8326990886753558</v>
      </c>
      <c r="L21187">
        <v>0.3305910311403002</v>
      </c>
      <c r="M21187">
        <f t="shared" ref="M21187:M21250" ca="1" si="331">$K21187*(1+$L21187)</f>
        <v>3.7691640013107301</v>
      </c>
    </row>
    <row r="21188" spans="1:13" x14ac:dyDescent="0.25">
      <c r="A21188" s="9"/>
      <c r="H21188" s="9"/>
      <c r="J21188">
        <v>11</v>
      </c>
      <c r="K21188">
        <f ca="1">SIMULATION!$D$3*SIMULATION!$D$17/$H21177/(SIMULATION!$D$17-$I21177)*(((EXP(-$I21177*$J21188))/(1-EXP(-SIMULATION!$D$4*$I21177)))-(EXP(-SIMULATION!$D$17*$J21188)/(1-EXP(-SIMULATION!$D$4*SIMULATION!$D$17))))</f>
        <v>2.7427693912700004</v>
      </c>
      <c r="L21188">
        <v>0.49875947532412496</v>
      </c>
      <c r="M21188">
        <f t="shared" ca="1" si="331"/>
        <v>4.1107516137948954</v>
      </c>
    </row>
    <row r="21189" spans="1:13" x14ac:dyDescent="0.25">
      <c r="A21189" s="9"/>
      <c r="H21189" s="9"/>
      <c r="J21189">
        <v>12</v>
      </c>
      <c r="K21189">
        <f ca="1">SIMULATION!$D$3*SIMULATION!$D$17/$H21177/(SIMULATION!$D$17-$I21177)*(((EXP(-$I21177*$J21189))/(1-EXP(-SIMULATION!$D$4*$I21177)))-(EXP(-SIMULATION!$D$17*$J21189)/(1-EXP(-SIMULATION!$D$4*SIMULATION!$D$17))))</f>
        <v>2.6527943091099275</v>
      </c>
      <c r="L21189">
        <v>-0.41838367981061642</v>
      </c>
      <c r="M21189">
        <f t="shared" ca="1" si="331"/>
        <v>1.5429084642838542</v>
      </c>
    </row>
    <row r="21190" spans="1:13" x14ac:dyDescent="0.25">
      <c r="A21190" s="9"/>
      <c r="H21190" s="9"/>
      <c r="J21190">
        <v>13</v>
      </c>
      <c r="K21190">
        <f ca="1">SIMULATION!$D$3*SIMULATION!$D$17/$H21177/(SIMULATION!$D$17-$I21177)*(((EXP(-$I21177*$J21190))/(1-EXP(-SIMULATION!$D$4*$I21177)))-(EXP(-SIMULATION!$D$17*$J21190)/(1-EXP(-SIMULATION!$D$4*SIMULATION!$D$17))))</f>
        <v>2.5639181782955882</v>
      </c>
      <c r="L21190">
        <v>-4.5435895466663163E-2</v>
      </c>
      <c r="M21190">
        <f t="shared" ca="1" si="331"/>
        <v>2.4474242599614726</v>
      </c>
    </row>
    <row r="21191" spans="1:13" x14ac:dyDescent="0.25">
      <c r="A21191" s="9"/>
      <c r="H21191" s="9"/>
      <c r="J21191">
        <v>14</v>
      </c>
      <c r="K21191">
        <f ca="1">SIMULATION!$D$3*SIMULATION!$D$17/$H21177/(SIMULATION!$D$17-$I21177)*(((EXP(-$I21177*$J21191))/(1-EXP(-SIMULATION!$D$4*$I21177)))-(EXP(-SIMULATION!$D$17*$J21191)/(1-EXP(-SIMULATION!$D$4*SIMULATION!$D$17))))</f>
        <v>2.4768349780047196</v>
      </c>
      <c r="L21191">
        <v>-0.18136456961328826</v>
      </c>
      <c r="M21191">
        <f t="shared" ca="1" si="331"/>
        <v>2.0276248682157552</v>
      </c>
    </row>
    <row r="21192" spans="1:13" x14ac:dyDescent="0.25">
      <c r="A21192" s="9"/>
      <c r="H21192" s="9"/>
      <c r="J21192">
        <v>15</v>
      </c>
      <c r="K21192">
        <f ca="1">SIMULATION!$D$3*SIMULATION!$D$17/$H21177/(SIMULATION!$D$17-$I21177)*(((EXP(-$I21177*$J21192))/(1-EXP(-SIMULATION!$D$4*$I21177)))-(EXP(-SIMULATION!$D$17*$J21192)/(1-EXP(-SIMULATION!$D$4*SIMULATION!$D$17))))</f>
        <v>2.3919514596833937</v>
      </c>
      <c r="L21192">
        <v>-0.24386033348280786</v>
      </c>
      <c r="M21192">
        <f t="shared" ca="1" si="331"/>
        <v>1.8086493790503122</v>
      </c>
    </row>
    <row r="21193" spans="1:13" x14ac:dyDescent="0.25">
      <c r="A21193" s="9"/>
      <c r="H21193" s="9"/>
      <c r="J21193">
        <v>16</v>
      </c>
      <c r="K21193">
        <f ca="1">SIMULATION!$D$3*SIMULATION!$D$17/$H21177/(SIMULATION!$D$17-$I21177)*(((EXP(-$I21177*$J21193))/(1-EXP(-SIMULATION!$D$4*$I21177)))-(EXP(-SIMULATION!$D$17*$J21193)/(1-EXP(-SIMULATION!$D$4*SIMULATION!$D$17))))</f>
        <v>2.3094916363474298</v>
      </c>
      <c r="L21193">
        <v>0.10031622207341388</v>
      </c>
      <c r="M21193">
        <f t="shared" ca="1" si="331"/>
        <v>2.5411711122159506</v>
      </c>
    </row>
    <row r="21194" spans="1:13" x14ac:dyDescent="0.25">
      <c r="A21194" s="9"/>
      <c r="H21194" s="9"/>
      <c r="J21194">
        <v>17</v>
      </c>
      <c r="K21194">
        <f ca="1">SIMULATION!$D$3*SIMULATION!$D$17/$H21177/(SIMULATION!$D$17-$I21177)*(((EXP(-$I21177*$J21194))/(1-EXP(-SIMULATION!$D$4*$I21177)))-(EXP(-SIMULATION!$D$17*$J21194)/(1-EXP(-SIMULATION!$D$4*SIMULATION!$D$17))))</f>
        <v>2.2295636956875051</v>
      </c>
      <c r="L21194">
        <v>-0.22250389944034593</v>
      </c>
      <c r="M21194">
        <f t="shared" ca="1" si="331"/>
        <v>1.7334770793464065</v>
      </c>
    </row>
    <row r="21195" spans="1:13" x14ac:dyDescent="0.25">
      <c r="A21195" s="9"/>
      <c r="H21195" s="9"/>
      <c r="J21195">
        <v>18</v>
      </c>
      <c r="K21195">
        <f ca="1">SIMULATION!$D$3*SIMULATION!$D$17/$H21177/(SIMULATION!$D$17-$I21177)*(((EXP(-$I21177*$J21195))/(1-EXP(-SIMULATION!$D$4*$I21177)))-(EXP(-SIMULATION!$D$17*$J21195)/(1-EXP(-SIMULATION!$D$4*SIMULATION!$D$17))))</f>
        <v>2.1522028350458187</v>
      </c>
      <c r="L21195">
        <v>0.11028087457377864</v>
      </c>
      <c r="M21195">
        <f t="shared" ca="1" si="331"/>
        <v>2.3895496459548373</v>
      </c>
    </row>
    <row r="21196" spans="1:13" x14ac:dyDescent="0.25">
      <c r="A21196" s="9"/>
      <c r="H21196" s="9"/>
      <c r="J21196">
        <v>19</v>
      </c>
      <c r="K21196">
        <f ca="1">SIMULATION!$D$3*SIMULATION!$D$17/$H21177/(SIMULATION!$D$17-$I21177)*(((EXP(-$I21177*$J21196))/(1-EXP(-SIMULATION!$D$4*$I21177)))-(EXP(-SIMULATION!$D$17*$J21196)/(1-EXP(-SIMULATION!$D$4*SIMULATION!$D$17))))</f>
        <v>2.0773986680977017</v>
      </c>
      <c r="L21196">
        <v>-0.42906442263702416</v>
      </c>
      <c r="M21196">
        <f t="shared" ca="1" si="331"/>
        <v>1.1860608079834383</v>
      </c>
    </row>
    <row r="21197" spans="1:13" x14ac:dyDescent="0.25">
      <c r="A21197" s="9"/>
      <c r="H21197" s="9"/>
      <c r="J21197">
        <v>20</v>
      </c>
      <c r="K21197">
        <f ca="1">SIMULATION!$D$3*SIMULATION!$D$17/$H21177/(SIMULATION!$D$17-$I21177)*(((EXP(-$I21177*$J21197))/(1-EXP(-SIMULATION!$D$4*$I21177)))-(EXP(-SIMULATION!$D$17*$J21197)/(1-EXP(-SIMULATION!$D$4*SIMULATION!$D$17))))</f>
        <v>2.0051127462071974</v>
      </c>
      <c r="L21197">
        <v>-0.42925950194669038</v>
      </c>
      <c r="M21197">
        <f t="shared" ca="1" si="331"/>
        <v>1.1443990474233352</v>
      </c>
    </row>
    <row r="21198" spans="1:13" x14ac:dyDescent="0.25">
      <c r="A21198" s="9"/>
      <c r="H21198" s="9"/>
      <c r="J21198">
        <v>21</v>
      </c>
      <c r="K21198">
        <f ca="1">SIMULATION!$D$3*SIMULATION!$D$17/$H21177/(SIMULATION!$D$17-$I21177)*(((EXP(-$I21177*$J21198))/(1-EXP(-SIMULATION!$D$4*$I21177)))-(EXP(-SIMULATION!$D$17*$J21198)/(1-EXP(-SIMULATION!$D$4*SIMULATION!$D$17))))</f>
        <v>1.9352897464734182</v>
      </c>
      <c r="L21198">
        <v>-0.33850990071427883</v>
      </c>
      <c r="M21198">
        <f t="shared" ca="1" si="331"/>
        <v>1.2801750065413395</v>
      </c>
    </row>
    <row r="21199" spans="1:13" x14ac:dyDescent="0.25">
      <c r="A21199" s="9"/>
      <c r="H21199" s="9"/>
      <c r="J21199">
        <v>22</v>
      </c>
      <c r="K21199">
        <f ca="1">SIMULATION!$D$3*SIMULATION!$D$17/$H21177/(SIMULATION!$D$17-$I21177)*(((EXP(-$I21177*$J21199))/(1-EXP(-SIMULATION!$D$4*$I21177)))-(EXP(-SIMULATION!$D$17*$J21199)/(1-EXP(-SIMULATION!$D$4*SIMULATION!$D$17))))</f>
        <v>1.8678646026357824</v>
      </c>
      <c r="L21199">
        <v>0.18405698247403915</v>
      </c>
      <c r="M21199">
        <f t="shared" ca="1" si="331"/>
        <v>2.2116581250669949</v>
      </c>
    </row>
    <row r="21200" spans="1:13" x14ac:dyDescent="0.25">
      <c r="A21200" s="9"/>
      <c r="H21200" s="9"/>
      <c r="J21200">
        <v>23</v>
      </c>
      <c r="K21200">
        <f ca="1">SIMULATION!$D$3*SIMULATION!$D$17/$H21177/(SIMULATION!$D$17-$I21177)*(((EXP(-$I21177*$J21200))/(1-EXP(-SIMULATION!$D$4*$I21177)))-(EXP(-SIMULATION!$D$17*$J21200)/(1-EXP(-SIMULATION!$D$4*SIMULATION!$D$17))))</f>
        <v>1.8027670374131908</v>
      </c>
      <c r="L21200">
        <v>0.11047782232051941</v>
      </c>
      <c r="M21200">
        <f t="shared" ca="1" si="331"/>
        <v>2.0019328138578145</v>
      </c>
    </row>
    <row r="21201" spans="1:13" x14ac:dyDescent="0.25">
      <c r="A21201" s="9"/>
      <c r="H21201" s="9"/>
      <c r="J21201">
        <v>24</v>
      </c>
      <c r="K21201">
        <f ca="1">SIMULATION!$D$3*SIMULATION!$D$17/$H21177/(SIMULATION!$D$17-$I21177)*(((EXP(-$I21177*$J21201))/(1-EXP(-SIMULATION!$D$4*$I21177)))-(EXP(-SIMULATION!$D$17*$J21201)/(1-EXP(-SIMULATION!$D$4*SIMULATION!$D$17))))</f>
        <v>1.7399244309204169</v>
      </c>
      <c r="L21201">
        <v>0.35573858629231708</v>
      </c>
      <c r="M21201">
        <f t="shared" ca="1" si="331"/>
        <v>2.3588826882315104</v>
      </c>
    </row>
    <row r="21202" spans="1:13" x14ac:dyDescent="0.25">
      <c r="A21202" s="9">
        <v>849</v>
      </c>
      <c r="B21202" s="2">
        <f ca="1">NORMINV(RAND(),SIMULATION!D7,SIMULATION!D8)</f>
        <v>56.387424094008189</v>
      </c>
      <c r="C21202" s="2">
        <v>2</v>
      </c>
      <c r="D21202" s="2">
        <f ca="1">SIMULATION!$D$11*(1+(SIMULATION!$D$12*LN(1+$C21202)))*(1+(SIMULATION!$D$13*(($B21202/63.5)-1)))</f>
        <v>9.7098690393483356</v>
      </c>
      <c r="E21202" s="2">
        <v>-3.6413254209860316E-2</v>
      </c>
      <c r="F21202" s="2">
        <f ca="1">D21202*(1+E21202)</f>
        <v>9.3563011096740922</v>
      </c>
      <c r="G21202" s="2">
        <v>-0.59952974091531408</v>
      </c>
      <c r="H21202" s="9">
        <f>SIMULATION!$D$15*EXP($G$21202)</f>
        <v>121.21044845175895</v>
      </c>
      <c r="I21202" s="2">
        <f ca="1">$F21202/$H21202</f>
        <v>7.71905494054652E-2</v>
      </c>
      <c r="J21202">
        <v>0</v>
      </c>
      <c r="K21202">
        <f ca="1">SIMULATION!$D$3*SIMULATION!$D$17/$H21202/(SIMULATION!$D$17-$I21202)*(((EXP(-$I21202*$J21202))/(1-EXP(-SIMULATION!$D$4*$I21202)))-(EXP(-SIMULATION!$D$17*$J21202)/(1-EXP(-SIMULATION!$D$4*SIMULATION!$D$17))))</f>
        <v>1.0210104405670331</v>
      </c>
      <c r="L21202">
        <v>0.43606872992338075</v>
      </c>
      <c r="M21202">
        <f t="shared" ca="1" si="331"/>
        <v>1.4662411666236106</v>
      </c>
    </row>
    <row r="21203" spans="1:13" x14ac:dyDescent="0.25">
      <c r="A21203" s="9"/>
      <c r="H21203" s="9"/>
      <c r="J21203">
        <v>1</v>
      </c>
      <c r="K21203">
        <f ca="1">SIMULATION!$D$3*SIMULATION!$D$17/$H21202/(SIMULATION!$D$17-$I21202)*(((EXP(-$I21202*$J21203))/(1-EXP(-SIMULATION!$D$4*$I21202)))-(EXP(-SIMULATION!$D$17*$J21203)/(1-EXP(-SIMULATION!$D$4*SIMULATION!$D$17))))</f>
        <v>2.5091952624765592</v>
      </c>
      <c r="L21203">
        <v>-5.6856081295926536E-2</v>
      </c>
      <c r="M21203">
        <f t="shared" ca="1" si="331"/>
        <v>2.3665322526458383</v>
      </c>
    </row>
    <row r="21204" spans="1:13" x14ac:dyDescent="0.25">
      <c r="A21204" s="9"/>
      <c r="H21204" s="9"/>
      <c r="J21204">
        <v>2</v>
      </c>
      <c r="K21204">
        <f ca="1">SIMULATION!$D$3*SIMULATION!$D$17/$H21202/(SIMULATION!$D$17-$I21202)*(((EXP(-$I21202*$J21204))/(1-EXP(-SIMULATION!$D$4*$I21202)))-(EXP(-SIMULATION!$D$17*$J21204)/(1-EXP(-SIMULATION!$D$4*SIMULATION!$D$17))))</f>
        <v>3.3250655693850657</v>
      </c>
      <c r="L21204">
        <v>-8.3240691466408043E-2</v>
      </c>
      <c r="M21204">
        <f t="shared" ca="1" si="331"/>
        <v>3.048284812218307</v>
      </c>
    </row>
    <row r="21205" spans="1:13" x14ac:dyDescent="0.25">
      <c r="A21205" s="9"/>
      <c r="H21205" s="9"/>
      <c r="J21205">
        <v>3</v>
      </c>
      <c r="K21205">
        <f ca="1">SIMULATION!$D$3*SIMULATION!$D$17/$H21202/(SIMULATION!$D$17-$I21202)*(((EXP(-$I21202*$J21205))/(1-EXP(-SIMULATION!$D$4*$I21202)))-(EXP(-SIMULATION!$D$17*$J21205)/(1-EXP(-SIMULATION!$D$4*SIMULATION!$D$17))))</f>
        <v>3.720336704432861</v>
      </c>
      <c r="L21205">
        <v>0.19938753729081488</v>
      </c>
      <c r="M21205">
        <f t="shared" ca="1" si="331"/>
        <v>4.4621254778223554</v>
      </c>
    </row>
    <row r="21206" spans="1:13" x14ac:dyDescent="0.25">
      <c r="A21206" s="9"/>
      <c r="H21206" s="9"/>
      <c r="J21206">
        <v>4</v>
      </c>
      <c r="K21206">
        <f ca="1">SIMULATION!$D$3*SIMULATION!$D$17/$H21202/(SIMULATION!$D$17-$I21202)*(((EXP(-$I21202*$J21206))/(1-EXP(-SIMULATION!$D$4*$I21202)))-(EXP(-SIMULATION!$D$17*$J21206)/(1-EXP(-SIMULATION!$D$4*SIMULATION!$D$17))))</f>
        <v>3.8555535513742343</v>
      </c>
      <c r="L21206">
        <v>-1.2918377553683753E-2</v>
      </c>
      <c r="M21206">
        <f t="shared" ca="1" si="331"/>
        <v>3.8057460549191355</v>
      </c>
    </row>
    <row r="21207" spans="1:13" x14ac:dyDescent="0.25">
      <c r="A21207" s="9"/>
      <c r="H21207" s="9"/>
      <c r="J21207">
        <v>5</v>
      </c>
      <c r="K21207">
        <f ca="1">SIMULATION!$D$3*SIMULATION!$D$17/$H21202/(SIMULATION!$D$17-$I21202)*(((EXP(-$I21202*$J21207))/(1-EXP(-SIMULATION!$D$4*$I21202)))-(EXP(-SIMULATION!$D$17*$J21207)/(1-EXP(-SIMULATION!$D$4*SIMULATION!$D$17))))</f>
        <v>3.832893239225196</v>
      </c>
      <c r="L21207">
        <v>0.11864141312586587</v>
      </c>
      <c r="M21207">
        <f t="shared" ca="1" si="331"/>
        <v>4.2876331094874507</v>
      </c>
    </row>
    <row r="21208" spans="1:13" x14ac:dyDescent="0.25">
      <c r="A21208" s="9"/>
      <c r="H21208" s="9"/>
      <c r="J21208">
        <v>6</v>
      </c>
      <c r="K21208">
        <f ca="1">SIMULATION!$D$3*SIMULATION!$D$17/$H21202/(SIMULATION!$D$17-$I21202)*(((EXP(-$I21202*$J21208))/(1-EXP(-SIMULATION!$D$4*$I21202)))-(EXP(-SIMULATION!$D$17*$J21208)/(1-EXP(-SIMULATION!$D$4*SIMULATION!$D$17))))</f>
        <v>3.7171817153558511</v>
      </c>
      <c r="L21208">
        <v>-0.14558729968859713</v>
      </c>
      <c r="M21208">
        <f t="shared" ca="1" si="331"/>
        <v>3.1760072669653652</v>
      </c>
    </row>
    <row r="21209" spans="1:13" x14ac:dyDescent="0.25">
      <c r="A21209" s="9"/>
      <c r="H21209" s="9"/>
      <c r="J21209">
        <v>7</v>
      </c>
      <c r="K21209">
        <f ca="1">SIMULATION!$D$3*SIMULATION!$D$17/$H21202/(SIMULATION!$D$17-$I21202)*(((EXP(-$I21202*$J21209))/(1-EXP(-SIMULATION!$D$4*$I21202)))-(EXP(-SIMULATION!$D$17*$J21209)/(1-EXP(-SIMULATION!$D$4*SIMULATION!$D$17))))</f>
        <v>3.5493577910951211</v>
      </c>
      <c r="L21209">
        <v>-0.16366806349493529</v>
      </c>
      <c r="M21209">
        <f t="shared" ca="1" si="331"/>
        <v>2.9684412747759219</v>
      </c>
    </row>
    <row r="21210" spans="1:13" x14ac:dyDescent="0.25">
      <c r="A21210" s="9"/>
      <c r="H21210" s="9"/>
      <c r="J21210">
        <v>8</v>
      </c>
      <c r="K21210">
        <f ca="1">SIMULATION!$D$3*SIMULATION!$D$17/$H21202/(SIMULATION!$D$17-$I21202)*(((EXP(-$I21202*$J21210))/(1-EXP(-SIMULATION!$D$4*$I21202)))-(EXP(-SIMULATION!$D$17*$J21210)/(1-EXP(-SIMULATION!$D$4*SIMULATION!$D$17))))</f>
        <v>3.3550976329519275</v>
      </c>
      <c r="L21210">
        <v>-6.2915466558026378E-2</v>
      </c>
      <c r="M21210">
        <f t="shared" ca="1" si="331"/>
        <v>3.1440101000270269</v>
      </c>
    </row>
    <row r="21211" spans="1:13" x14ac:dyDescent="0.25">
      <c r="A21211" s="9"/>
      <c r="H21211" s="9"/>
      <c r="J21211">
        <v>9</v>
      </c>
      <c r="K21211">
        <f ca="1">SIMULATION!$D$3*SIMULATION!$D$17/$H21202/(SIMULATION!$D$17-$I21202)*(((EXP(-$I21202*$J21211))/(1-EXP(-SIMULATION!$D$4*$I21202)))-(EXP(-SIMULATION!$D$17*$J21211)/(1-EXP(-SIMULATION!$D$4*SIMULATION!$D$17))))</f>
        <v>3.150338217040813</v>
      </c>
      <c r="L21211">
        <v>0.18402302106864013</v>
      </c>
      <c r="M21211">
        <f t="shared" ca="1" si="331"/>
        <v>3.730072973128657</v>
      </c>
    </row>
    <row r="21212" spans="1:13" x14ac:dyDescent="0.25">
      <c r="A21212" s="9"/>
      <c r="H21212" s="9"/>
      <c r="J21212">
        <v>10</v>
      </c>
      <c r="K21212">
        <f ca="1">SIMULATION!$D$3*SIMULATION!$D$17/$H21202/(SIMULATION!$D$17-$I21202)*(((EXP(-$I21202*$J21212))/(1-EXP(-SIMULATION!$D$4*$I21202)))-(EXP(-SIMULATION!$D$17*$J21212)/(1-EXP(-SIMULATION!$D$4*SIMULATION!$D$17))))</f>
        <v>2.9448138111419286</v>
      </c>
      <c r="L21212">
        <v>0.14883211809083599</v>
      </c>
      <c r="M21212">
        <f t="shared" ca="1" si="331"/>
        <v>3.383096688037329</v>
      </c>
    </row>
    <row r="21213" spans="1:13" x14ac:dyDescent="0.25">
      <c r="A21213" s="9"/>
      <c r="H21213" s="9"/>
      <c r="J21213">
        <v>11</v>
      </c>
      <c r="K21213">
        <f ca="1">SIMULATION!$D$3*SIMULATION!$D$17/$H21202/(SIMULATION!$D$17-$I21202)*(((EXP(-$I21202*$J21213))/(1-EXP(-SIMULATION!$D$4*$I21202)))-(EXP(-SIMULATION!$D$17*$J21213)/(1-EXP(-SIMULATION!$D$4*SIMULATION!$D$17))))</f>
        <v>2.7443193855564987</v>
      </c>
      <c r="L21213">
        <v>-0.10325931130121127</v>
      </c>
      <c r="M21213">
        <f t="shared" ca="1" si="331"/>
        <v>2.4609428558133715</v>
      </c>
    </row>
    <row r="21214" spans="1:13" x14ac:dyDescent="0.25">
      <c r="A21214" s="9"/>
      <c r="H21214" s="9"/>
      <c r="J21214">
        <v>12</v>
      </c>
      <c r="K21214">
        <f ca="1">SIMULATION!$D$3*SIMULATION!$D$17/$H21202/(SIMULATION!$D$17-$I21202)*(((EXP(-$I21202*$J21214))/(1-EXP(-SIMULATION!$D$4*$I21202)))-(EXP(-SIMULATION!$D$17*$J21214)/(1-EXP(-SIMULATION!$D$4*SIMULATION!$D$17))))</f>
        <v>2.5521584209466202</v>
      </c>
      <c r="L21214">
        <v>2.2425101346958375E-2</v>
      </c>
      <c r="M21214">
        <f t="shared" ca="1" si="331"/>
        <v>2.6093908321898414</v>
      </c>
    </row>
    <row r="21215" spans="1:13" x14ac:dyDescent="0.25">
      <c r="A21215" s="9"/>
      <c r="H21215" s="9"/>
      <c r="J21215">
        <v>13</v>
      </c>
      <c r="K21215">
        <f ca="1">SIMULATION!$D$3*SIMULATION!$D$17/$H21202/(SIMULATION!$D$17-$I21202)*(((EXP(-$I21202*$J21215))/(1-EXP(-SIMULATION!$D$4*$I21202)))-(EXP(-SIMULATION!$D$17*$J21215)/(1-EXP(-SIMULATION!$D$4*SIMULATION!$D$17))))</f>
        <v>2.370068254137673</v>
      </c>
      <c r="L21215">
        <v>4.3375404089000889E-2</v>
      </c>
      <c r="M21215">
        <f t="shared" ca="1" si="331"/>
        <v>2.4728709223794074</v>
      </c>
    </row>
    <row r="21216" spans="1:13" x14ac:dyDescent="0.25">
      <c r="A21216" s="9"/>
      <c r="H21216" s="9"/>
      <c r="J21216">
        <v>14</v>
      </c>
      <c r="K21216">
        <f ca="1">SIMULATION!$D$3*SIMULATION!$D$17/$H21202/(SIMULATION!$D$17-$I21202)*(((EXP(-$I21202*$J21216))/(1-EXP(-SIMULATION!$D$4*$I21202)))-(EXP(-SIMULATION!$D$17*$J21216)/(1-EXP(-SIMULATION!$D$4*SIMULATION!$D$17))))</f>
        <v>2.1988107991654231</v>
      </c>
      <c r="L21216">
        <v>0.49188275838598677</v>
      </c>
      <c r="M21216">
        <f t="shared" ca="1" si="331"/>
        <v>3.2803679202278073</v>
      </c>
    </row>
    <row r="21217" spans="1:13" x14ac:dyDescent="0.25">
      <c r="A21217" s="9"/>
      <c r="H21217" s="9"/>
      <c r="J21217">
        <v>15</v>
      </c>
      <c r="K21217">
        <f ca="1">SIMULATION!$D$3*SIMULATION!$D$17/$H21202/(SIMULATION!$D$17-$I21202)*(((EXP(-$I21202*$J21217))/(1-EXP(-SIMULATION!$D$4*$I21202)))-(EXP(-SIMULATION!$D$17*$J21217)/(1-EXP(-SIMULATION!$D$4*SIMULATION!$D$17))))</f>
        <v>2.0385490007675382</v>
      </c>
      <c r="L21217">
        <v>0.16668906951400206</v>
      </c>
      <c r="M21217">
        <f t="shared" ca="1" si="331"/>
        <v>2.3783528368641775</v>
      </c>
    </row>
    <row r="21218" spans="1:13" x14ac:dyDescent="0.25">
      <c r="A21218" s="9"/>
      <c r="H21218" s="9"/>
      <c r="J21218">
        <v>16</v>
      </c>
      <c r="K21218">
        <f ca="1">SIMULATION!$D$3*SIMULATION!$D$17/$H21202/(SIMULATION!$D$17-$I21202)*(((EXP(-$I21202*$J21218))/(1-EXP(-SIMULATION!$D$4*$I21202)))-(EXP(-SIMULATION!$D$17*$J21218)/(1-EXP(-SIMULATION!$D$4*SIMULATION!$D$17))))</f>
        <v>1.8890861356465247</v>
      </c>
      <c r="L21218">
        <v>-0.20833332525446674</v>
      </c>
      <c r="M21218">
        <f t="shared" ca="1" si="331"/>
        <v>1.4955265393151735</v>
      </c>
    </row>
    <row r="21219" spans="1:13" x14ac:dyDescent="0.25">
      <c r="A21219" s="9"/>
      <c r="H21219" s="9"/>
      <c r="J21219">
        <v>17</v>
      </c>
      <c r="K21219">
        <f ca="1">SIMULATION!$D$3*SIMULATION!$D$17/$H21202/(SIMULATION!$D$17-$I21202)*(((EXP(-$I21202*$J21219))/(1-EXP(-SIMULATION!$D$4*$I21202)))-(EXP(-SIMULATION!$D$17*$J21219)/(1-EXP(-SIMULATION!$D$4*SIMULATION!$D$17))))</f>
        <v>1.7500173673170005</v>
      </c>
      <c r="L21219">
        <v>-0.14674657560483353</v>
      </c>
      <c r="M21219">
        <f t="shared" ca="1" si="331"/>
        <v>1.4932083114142447</v>
      </c>
    </row>
    <row r="21220" spans="1:13" x14ac:dyDescent="0.25">
      <c r="A21220" s="9"/>
      <c r="H21220" s="9"/>
      <c r="J21220">
        <v>18</v>
      </c>
      <c r="K21220">
        <f ca="1">SIMULATION!$D$3*SIMULATION!$D$17/$H21202/(SIMULATION!$D$17-$I21202)*(((EXP(-$I21202*$J21220))/(1-EXP(-SIMULATION!$D$4*$I21202)))-(EXP(-SIMULATION!$D$17*$J21220)/(1-EXP(-SIMULATION!$D$4*SIMULATION!$D$17))))</f>
        <v>1.6208252042797553</v>
      </c>
      <c r="L21220">
        <v>5.1180139720354192E-2</v>
      </c>
      <c r="M21220">
        <f t="shared" ca="1" si="331"/>
        <v>1.7037792646970649</v>
      </c>
    </row>
    <row r="21221" spans="1:13" x14ac:dyDescent="0.25">
      <c r="A21221" s="9"/>
      <c r="H21221" s="9"/>
      <c r="J21221">
        <v>19</v>
      </c>
      <c r="K21221">
        <f ca="1">SIMULATION!$D$3*SIMULATION!$D$17/$H21202/(SIMULATION!$D$17-$I21202)*(((EXP(-$I21202*$J21221))/(1-EXP(-SIMULATION!$D$4*$I21202)))-(EXP(-SIMULATION!$D$17*$J21221)/(1-EXP(-SIMULATION!$D$4*SIMULATION!$D$17))))</f>
        <v>1.5009391335390028</v>
      </c>
      <c r="L21221">
        <v>0.14521125452469952</v>
      </c>
      <c r="M21221">
        <f t="shared" ca="1" si="331"/>
        <v>1.7188923880854168</v>
      </c>
    </row>
    <row r="21222" spans="1:13" x14ac:dyDescent="0.25">
      <c r="A21222" s="9"/>
      <c r="H21222" s="9"/>
      <c r="J21222">
        <v>20</v>
      </c>
      <c r="K21222">
        <f ca="1">SIMULATION!$D$3*SIMULATION!$D$17/$H21202/(SIMULATION!$D$17-$I21202)*(((EXP(-$I21202*$J21222))/(1-EXP(-SIMULATION!$D$4*$I21202)))-(EXP(-SIMULATION!$D$17*$J21222)/(1-EXP(-SIMULATION!$D$4*SIMULATION!$D$17))))</f>
        <v>1.3897724110921792</v>
      </c>
      <c r="L21222">
        <v>-0.30199224028356147</v>
      </c>
      <c r="M21222">
        <f t="shared" ca="1" si="331"/>
        <v>0.97007192718216517</v>
      </c>
    </row>
    <row r="21223" spans="1:13" x14ac:dyDescent="0.25">
      <c r="A21223" s="9"/>
      <c r="H21223" s="9"/>
      <c r="J21223">
        <v>21</v>
      </c>
      <c r="K21223">
        <f ca="1">SIMULATION!$D$3*SIMULATION!$D$17/$H21202/(SIMULATION!$D$17-$I21202)*(((EXP(-$I21202*$J21223))/(1-EXP(-SIMULATION!$D$4*$I21202)))-(EXP(-SIMULATION!$D$17*$J21223)/(1-EXP(-SIMULATION!$D$4*SIMULATION!$D$17))))</f>
        <v>1.2867443198458548</v>
      </c>
      <c r="L21223">
        <v>-0.13264970001158974</v>
      </c>
      <c r="M21223">
        <f t="shared" ca="1" si="331"/>
        <v>1.116058071826685</v>
      </c>
    </row>
    <row r="21224" spans="1:13" x14ac:dyDescent="0.25">
      <c r="A21224" s="9"/>
      <c r="H21224" s="9"/>
      <c r="J21224">
        <v>22</v>
      </c>
      <c r="K21224">
        <f ca="1">SIMULATION!$D$3*SIMULATION!$D$17/$H21202/(SIMULATION!$D$17-$I21202)*(((EXP(-$I21202*$J21224))/(1-EXP(-SIMULATION!$D$4*$I21202)))-(EXP(-SIMULATION!$D$17*$J21224)/(1-EXP(-SIMULATION!$D$4*SIMULATION!$D$17))))</f>
        <v>1.1912932126391891</v>
      </c>
      <c r="L21224">
        <v>7.1240097625177726E-3</v>
      </c>
      <c r="M21224">
        <f t="shared" ca="1" si="331"/>
        <v>1.1997799971160519</v>
      </c>
    </row>
    <row r="21225" spans="1:13" x14ac:dyDescent="0.25">
      <c r="A21225" s="9"/>
      <c r="H21225" s="9"/>
      <c r="J21225">
        <v>23</v>
      </c>
      <c r="K21225">
        <f ca="1">SIMULATION!$D$3*SIMULATION!$D$17/$H21202/(SIMULATION!$D$17-$I21202)*(((EXP(-$I21202*$J21225))/(1-EXP(-SIMULATION!$D$4*$I21202)))-(EXP(-SIMULATION!$D$17*$J21225)/(1-EXP(-SIMULATION!$D$4*SIMULATION!$D$17))))</f>
        <v>1.1028837407991339</v>
      </c>
      <c r="L21225">
        <v>-0.26342242073259015</v>
      </c>
      <c r="M21225">
        <f t="shared" ca="1" si="331"/>
        <v>0.81235943601121152</v>
      </c>
    </row>
    <row r="21226" spans="1:13" x14ac:dyDescent="0.25">
      <c r="A21226" s="9"/>
      <c r="H21226" s="9"/>
      <c r="J21226">
        <v>24</v>
      </c>
      <c r="K21226">
        <f ca="1">SIMULATION!$D$3*SIMULATION!$D$17/$H21202/(SIMULATION!$D$17-$I21202)*(((EXP(-$I21202*$J21226))/(1-EXP(-SIMULATION!$D$4*$I21202)))-(EXP(-SIMULATION!$D$17*$J21226)/(1-EXP(-SIMULATION!$D$4*SIMULATION!$D$17))))</f>
        <v>1.0210104405670335</v>
      </c>
      <c r="L21226">
        <v>-0.29167101499817111</v>
      </c>
      <c r="M21226">
        <f t="shared" ca="1" si="331"/>
        <v>0.72321128904311693</v>
      </c>
    </row>
    <row r="21227" spans="1:13" x14ac:dyDescent="0.25">
      <c r="A21227" s="9">
        <v>850</v>
      </c>
      <c r="B21227" s="2">
        <f ca="1">NORMINV(RAND(),SIMULATION!D7,SIMULATION!D8)</f>
        <v>65.343940545813396</v>
      </c>
      <c r="C21227" s="2">
        <v>2</v>
      </c>
      <c r="D21227" s="2">
        <f ca="1">SIMULATION!$D$11*(1+(SIMULATION!$D$12*LN(1+$C21227)))*(1+(SIMULATION!$D$13*(($B21227/63.5)-1)))</f>
        <v>10.374995510341888</v>
      </c>
      <c r="E21227" s="2">
        <v>0.29097543172970547</v>
      </c>
      <c r="F21227" s="2">
        <f ca="1">D21227*(1+E21227)</f>
        <v>13.393864308157376</v>
      </c>
      <c r="G21227" s="2">
        <v>0.58518965287323399</v>
      </c>
      <c r="H21227" s="9">
        <f>SIMULATION!$D$15*EXP($G$21227)</f>
        <v>396.33018805764272</v>
      </c>
      <c r="I21227" s="2">
        <f ca="1">$F21227/$H21227</f>
        <v>3.379471135872536E-2</v>
      </c>
      <c r="J21227">
        <v>0</v>
      </c>
      <c r="K21227">
        <f ca="1">SIMULATION!$D$3*SIMULATION!$D$17/$H21227/(SIMULATION!$D$17-$I21227)*(((EXP(-$I21227*$J21227))/(1-EXP(-SIMULATION!$D$4*$I21227)))-(EXP(-SIMULATION!$D$17*$J21227)/(1-EXP(-SIMULATION!$D$4*SIMULATION!$D$17))))</f>
        <v>1.2010820702937626</v>
      </c>
      <c r="L21227">
        <v>-0.1468008520287277</v>
      </c>
      <c r="M21227">
        <f t="shared" ca="1" si="331"/>
        <v>1.0247621990182101</v>
      </c>
    </row>
    <row r="21228" spans="1:13" x14ac:dyDescent="0.25">
      <c r="A21228" s="9"/>
      <c r="H21228" s="9"/>
      <c r="J21228">
        <v>1</v>
      </c>
      <c r="K21228">
        <f ca="1">SIMULATION!$D$3*SIMULATION!$D$17/$H21227/(SIMULATION!$D$17-$I21227)*(((EXP(-$I21227*$J21228))/(1-EXP(-SIMULATION!$D$4*$I21227)))-(EXP(-SIMULATION!$D$17*$J21228)/(1-EXP(-SIMULATION!$D$4*SIMULATION!$D$17))))</f>
        <v>1.6506806170890671</v>
      </c>
      <c r="L21228">
        <v>0.22520587540457787</v>
      </c>
      <c r="M21228">
        <f t="shared" ca="1" si="331"/>
        <v>2.0224235904739793</v>
      </c>
    </row>
    <row r="21229" spans="1:13" x14ac:dyDescent="0.25">
      <c r="A21229" s="9"/>
      <c r="H21229" s="9"/>
      <c r="J21229">
        <v>2</v>
      </c>
      <c r="K21229">
        <f ca="1">SIMULATION!$D$3*SIMULATION!$D$17/$H21227/(SIMULATION!$D$17-$I21227)*(((EXP(-$I21227*$J21229))/(1-EXP(-SIMULATION!$D$4*$I21227)))-(EXP(-SIMULATION!$D$17*$J21229)/(1-EXP(-SIMULATION!$D$4*SIMULATION!$D$17))))</f>
        <v>1.909518671483051</v>
      </c>
      <c r="L21229">
        <v>0.33055467622605195</v>
      </c>
      <c r="M21229">
        <f t="shared" ca="1" si="331"/>
        <v>2.5407189976827316</v>
      </c>
    </row>
    <row r="21230" spans="1:13" x14ac:dyDescent="0.25">
      <c r="A21230" s="9"/>
      <c r="H21230" s="9"/>
      <c r="J21230">
        <v>3</v>
      </c>
      <c r="K21230">
        <f ca="1">SIMULATION!$D$3*SIMULATION!$D$17/$H21227/(SIMULATION!$D$17-$I21227)*(((EXP(-$I21227*$J21230))/(1-EXP(-SIMULATION!$D$4*$I21227)))-(EXP(-SIMULATION!$D$17*$J21230)/(1-EXP(-SIMULATION!$D$4*SIMULATION!$D$17))))</f>
        <v>2.0470856013507559</v>
      </c>
      <c r="L21230">
        <v>4.0082183674237992E-2</v>
      </c>
      <c r="M21230">
        <f t="shared" ca="1" si="331"/>
        <v>2.129137262420985</v>
      </c>
    </row>
    <row r="21231" spans="1:13" x14ac:dyDescent="0.25">
      <c r="A21231" s="9"/>
      <c r="H21231" s="9"/>
      <c r="J21231">
        <v>4</v>
      </c>
      <c r="K21231">
        <f ca="1">SIMULATION!$D$3*SIMULATION!$D$17/$H21227/(SIMULATION!$D$17-$I21227)*(((EXP(-$I21227*$J21231))/(1-EXP(-SIMULATION!$D$4*$I21227)))-(EXP(-SIMULATION!$D$17*$J21231)/(1-EXP(-SIMULATION!$D$4*SIMULATION!$D$17))))</f>
        <v>2.1078795533671477</v>
      </c>
      <c r="L21231">
        <v>9.2803171177137767E-2</v>
      </c>
      <c r="M21231">
        <f t="shared" ca="1" si="331"/>
        <v>2.3034974603790679</v>
      </c>
    </row>
    <row r="21232" spans="1:13" x14ac:dyDescent="0.25">
      <c r="A21232" s="9"/>
      <c r="H21232" s="9"/>
      <c r="J21232">
        <v>5</v>
      </c>
      <c r="K21232">
        <f ca="1">SIMULATION!$D$3*SIMULATION!$D$17/$H21227/(SIMULATION!$D$17-$I21227)*(((EXP(-$I21227*$J21232))/(1-EXP(-SIMULATION!$D$4*$I21227)))-(EXP(-SIMULATION!$D$17*$J21232)/(1-EXP(-SIMULATION!$D$4*SIMULATION!$D$17))))</f>
        <v>2.1203847672084368</v>
      </c>
      <c r="L21232">
        <v>-0.13012112237662268</v>
      </c>
      <c r="M21232">
        <f t="shared" ca="1" si="331"/>
        <v>1.8444779214289813</v>
      </c>
    </row>
    <row r="21233" spans="1:13" x14ac:dyDescent="0.25">
      <c r="A21233" s="9"/>
      <c r="H21233" s="9"/>
      <c r="J21233">
        <v>6</v>
      </c>
      <c r="K21233">
        <f ca="1">SIMULATION!$D$3*SIMULATION!$D$17/$H21227/(SIMULATION!$D$17-$I21227)*(((EXP(-$I21227*$J21233))/(1-EXP(-SIMULATION!$D$4*$I21227)))-(EXP(-SIMULATION!$D$17*$J21233)/(1-EXP(-SIMULATION!$D$4*SIMULATION!$D$17))))</f>
        <v>2.1028244207290219</v>
      </c>
      <c r="L21233">
        <v>0.51997222676950716</v>
      </c>
      <c r="M21233">
        <f t="shared" ca="1" si="331"/>
        <v>3.1962347172807908</v>
      </c>
    </row>
    <row r="21234" spans="1:13" x14ac:dyDescent="0.25">
      <c r="A21234" s="9"/>
      <c r="H21234" s="9"/>
      <c r="J21234">
        <v>7</v>
      </c>
      <c r="K21234">
        <f ca="1">SIMULATION!$D$3*SIMULATION!$D$17/$H21227/(SIMULATION!$D$17-$I21227)*(((EXP(-$I21227*$J21234))/(1-EXP(-SIMULATION!$D$4*$I21227)))-(EXP(-SIMULATION!$D$17*$J21234)/(1-EXP(-SIMULATION!$D$4*SIMULATION!$D$17))))</f>
        <v>2.066847158296476</v>
      </c>
      <c r="L21234">
        <v>4.6491996989114714E-2</v>
      </c>
      <c r="M21234">
        <f t="shared" ca="1" si="331"/>
        <v>2.1629390101569559</v>
      </c>
    </row>
    <row r="21235" spans="1:13" x14ac:dyDescent="0.25">
      <c r="A21235" s="9"/>
      <c r="H21235" s="9"/>
      <c r="J21235">
        <v>8</v>
      </c>
      <c r="K21235">
        <f ca="1">SIMULATION!$D$3*SIMULATION!$D$17/$H21227/(SIMULATION!$D$17-$I21227)*(((EXP(-$I21227*$J21235))/(1-EXP(-SIMULATION!$D$4*$I21227)))-(EXP(-SIMULATION!$D$17*$J21235)/(1-EXP(-SIMULATION!$D$4*SIMULATION!$D$17))))</f>
        <v>2.019889474279053</v>
      </c>
      <c r="L21235">
        <v>-0.43609335724764459</v>
      </c>
      <c r="M21235">
        <f t="shared" ca="1" si="331"/>
        <v>1.1390290921715207</v>
      </c>
    </row>
    <row r="21236" spans="1:13" x14ac:dyDescent="0.25">
      <c r="A21236" s="9"/>
      <c r="H21236" s="9"/>
      <c r="J21236">
        <v>9</v>
      </c>
      <c r="K21236">
        <f ca="1">SIMULATION!$D$3*SIMULATION!$D$17/$H21227/(SIMULATION!$D$17-$I21227)*(((EXP(-$I21227*$J21236))/(1-EXP(-SIMULATION!$D$4*$I21227)))-(EXP(-SIMULATION!$D$17*$J21236)/(1-EXP(-SIMULATION!$D$4*SIMULATION!$D$17))))</f>
        <v>1.9666895534786011</v>
      </c>
      <c r="L21236">
        <v>0.42056202777835394</v>
      </c>
      <c r="M21236">
        <f t="shared" ca="1" si="331"/>
        <v>2.7938045001000669</v>
      </c>
    </row>
    <row r="21237" spans="1:13" x14ac:dyDescent="0.25">
      <c r="A21237" s="9"/>
      <c r="H21237" s="9"/>
      <c r="J21237">
        <v>10</v>
      </c>
      <c r="K21237">
        <f ca="1">SIMULATION!$D$3*SIMULATION!$D$17/$H21227/(SIMULATION!$D$17-$I21227)*(((EXP(-$I21227*$J21237))/(1-EXP(-SIMULATION!$D$4*$I21227)))-(EXP(-SIMULATION!$D$17*$J21237)/(1-EXP(-SIMULATION!$D$4*SIMULATION!$D$17))))</f>
        <v>1.9102573456466969</v>
      </c>
      <c r="L21237">
        <v>0.13471378769708975</v>
      </c>
      <c r="M21237">
        <f t="shared" ca="1" si="331"/>
        <v>2.1675953481549524</v>
      </c>
    </row>
    <row r="21238" spans="1:13" x14ac:dyDescent="0.25">
      <c r="A21238" s="9"/>
      <c r="H21238" s="9"/>
      <c r="J21238">
        <v>11</v>
      </c>
      <c r="K21238">
        <f ca="1">SIMULATION!$D$3*SIMULATION!$D$17/$H21227/(SIMULATION!$D$17-$I21227)*(((EXP(-$I21227*$J21238))/(1-EXP(-SIMULATION!$D$4*$I21227)))-(EXP(-SIMULATION!$D$17*$J21238)/(1-EXP(-SIMULATION!$D$4*SIMULATION!$D$17))))</f>
        <v>1.8524961826370365</v>
      </c>
      <c r="L21238">
        <v>0.45604847834381435</v>
      </c>
      <c r="M21238">
        <f t="shared" ca="1" si="331"/>
        <v>2.6973242478663817</v>
      </c>
    </row>
    <row r="21239" spans="1:13" x14ac:dyDescent="0.25">
      <c r="A21239" s="9"/>
      <c r="H21239" s="9"/>
      <c r="J21239">
        <v>12</v>
      </c>
      <c r="K21239">
        <f ca="1">SIMULATION!$D$3*SIMULATION!$D$17/$H21227/(SIMULATION!$D$17-$I21227)*(((EXP(-$I21227*$J21239))/(1-EXP(-SIMULATION!$D$4*$I21227)))-(EXP(-SIMULATION!$D$17*$J21239)/(1-EXP(-SIMULATION!$D$4*SIMULATION!$D$17))))</f>
        <v>1.7946010966217749</v>
      </c>
      <c r="L21239">
        <v>3.3520905012533818E-2</v>
      </c>
      <c r="M21239">
        <f t="shared" ca="1" si="331"/>
        <v>1.8547577495170224</v>
      </c>
    </row>
    <row r="21240" spans="1:13" x14ac:dyDescent="0.25">
      <c r="A21240" s="9"/>
      <c r="H21240" s="9"/>
      <c r="J21240">
        <v>13</v>
      </c>
      <c r="K21240">
        <f ca="1">SIMULATION!$D$3*SIMULATION!$D$17/$H21227/(SIMULATION!$D$17-$I21227)*(((EXP(-$I21227*$J21240))/(1-EXP(-SIMULATION!$D$4*$I21227)))-(EXP(-SIMULATION!$D$17*$J21240)/(1-EXP(-SIMULATION!$D$4*SIMULATION!$D$17))))</f>
        <v>1.7373140438973309</v>
      </c>
      <c r="L21240">
        <v>0.21293169478103713</v>
      </c>
      <c r="M21240">
        <f t="shared" ca="1" si="331"/>
        <v>2.1072432676312869</v>
      </c>
    </row>
    <row r="21241" spans="1:13" x14ac:dyDescent="0.25">
      <c r="A21241" s="9"/>
      <c r="H21241" s="9"/>
      <c r="J21241">
        <v>14</v>
      </c>
      <c r="K21241">
        <f ca="1">SIMULATION!$D$3*SIMULATION!$D$17/$H21227/(SIMULATION!$D$17-$I21227)*(((EXP(-$I21227*$J21241))/(1-EXP(-SIMULATION!$D$4*$I21227)))-(EXP(-SIMULATION!$D$17*$J21241)/(1-EXP(-SIMULATION!$D$4*SIMULATION!$D$17))))</f>
        <v>1.681087431254473</v>
      </c>
      <c r="L21241">
        <v>-3.4057909746033829E-2</v>
      </c>
      <c r="M21241">
        <f t="shared" ca="1" si="331"/>
        <v>1.6238331072456162</v>
      </c>
    </row>
    <row r="21242" spans="1:13" x14ac:dyDescent="0.25">
      <c r="A21242" s="9"/>
      <c r="H21242" s="9"/>
      <c r="J21242">
        <v>15</v>
      </c>
      <c r="K21242">
        <f ca="1">SIMULATION!$D$3*SIMULATION!$D$17/$H21227/(SIMULATION!$D$17-$I21227)*(((EXP(-$I21227*$J21242))/(1-EXP(-SIMULATION!$D$4*$I21227)))-(EXP(-SIMULATION!$D$17*$J21242)/(1-EXP(-SIMULATION!$D$4*SIMULATION!$D$17))))</f>
        <v>1.6261888813107486</v>
      </c>
      <c r="L21242">
        <v>-0.52390034228984661</v>
      </c>
      <c r="M21242">
        <f t="shared" ca="1" si="331"/>
        <v>0.77422796976410468</v>
      </c>
    </row>
    <row r="21243" spans="1:13" x14ac:dyDescent="0.25">
      <c r="A21243" s="9"/>
      <c r="H21243" s="9"/>
      <c r="J21243">
        <v>16</v>
      </c>
      <c r="K21243">
        <f ca="1">SIMULATION!$D$3*SIMULATION!$D$17/$H21227/(SIMULATION!$D$17-$I21227)*(((EXP(-$I21227*$J21243))/(1-EXP(-SIMULATION!$D$4*$I21227)))-(EXP(-SIMULATION!$D$17*$J21243)/(1-EXP(-SIMULATION!$D$4*SIMULATION!$D$17))))</f>
        <v>1.5727683432186199</v>
      </c>
      <c r="L21243">
        <v>-2.5361112581388942E-2</v>
      </c>
      <c r="M21243">
        <f t="shared" ca="1" si="331"/>
        <v>1.5328811882018079</v>
      </c>
    </row>
    <row r="21244" spans="1:13" x14ac:dyDescent="0.25">
      <c r="A21244" s="9"/>
      <c r="H21244" s="9"/>
      <c r="J21244">
        <v>17</v>
      </c>
      <c r="K21244">
        <f ca="1">SIMULATION!$D$3*SIMULATION!$D$17/$H21227/(SIMULATION!$D$17-$I21227)*(((EXP(-$I21227*$J21244))/(1-EXP(-SIMULATION!$D$4*$I21227)))-(EXP(-SIMULATION!$D$17*$J21244)/(1-EXP(-SIMULATION!$D$4*SIMULATION!$D$17))))</f>
        <v>1.5209010742222975</v>
      </c>
      <c r="L21244">
        <v>0.2766187172547982</v>
      </c>
      <c r="M21244">
        <f t="shared" ca="1" si="331"/>
        <v>1.9416107784451142</v>
      </c>
    </row>
    <row r="21245" spans="1:13" x14ac:dyDescent="0.25">
      <c r="A21245" s="9"/>
      <c r="H21245" s="9"/>
      <c r="J21245">
        <v>18</v>
      </c>
      <c r="K21245">
        <f ca="1">SIMULATION!$D$3*SIMULATION!$D$17/$H21227/(SIMULATION!$D$17-$I21227)*(((EXP(-$I21227*$J21245))/(1-EXP(-SIMULATION!$D$4*$I21227)))-(EXP(-SIMULATION!$D$17*$J21245)/(1-EXP(-SIMULATION!$D$4*SIMULATION!$D$17))))</f>
        <v>1.4706151594865786</v>
      </c>
      <c r="L21245">
        <v>-0.36307689999109843</v>
      </c>
      <c r="M21245">
        <f t="shared" ca="1" si="331"/>
        <v>0.93666876630027673</v>
      </c>
    </row>
    <row r="21246" spans="1:13" x14ac:dyDescent="0.25">
      <c r="A21246" s="9"/>
      <c r="H21246" s="9"/>
      <c r="J21246">
        <v>19</v>
      </c>
      <c r="K21246">
        <f ca="1">SIMULATION!$D$3*SIMULATION!$D$17/$H21227/(SIMULATION!$D$17-$I21227)*(((EXP(-$I21227*$J21246))/(1-EXP(-SIMULATION!$D$4*$I21227)))-(EXP(-SIMULATION!$D$17*$J21246)/(1-EXP(-SIMULATION!$D$4*SIMULATION!$D$17))))</f>
        <v>1.421909124465792</v>
      </c>
      <c r="L21246">
        <v>0.29967897033327795</v>
      </c>
      <c r="M21246">
        <f t="shared" ca="1" si="331"/>
        <v>1.8480253867931931</v>
      </c>
    </row>
    <row r="21247" spans="1:13" x14ac:dyDescent="0.25">
      <c r="A21247" s="9"/>
      <c r="H21247" s="9"/>
      <c r="J21247">
        <v>20</v>
      </c>
      <c r="K21247">
        <f ca="1">SIMULATION!$D$3*SIMULATION!$D$17/$H21227/(SIMULATION!$D$17-$I21227)*(((EXP(-$I21227*$J21247))/(1-EXP(-SIMULATION!$D$4*$I21227)))-(EXP(-SIMULATION!$D$17*$J21247)/(1-EXP(-SIMULATION!$D$4*SIMULATION!$D$17))))</f>
        <v>1.3747631990963964</v>
      </c>
      <c r="L21247">
        <v>0.40368586558887559</v>
      </c>
      <c r="M21247">
        <f t="shared" ca="1" si="331"/>
        <v>1.9297356711033569</v>
      </c>
    </row>
    <row r="21248" spans="1:13" x14ac:dyDescent="0.25">
      <c r="A21248" s="9"/>
      <c r="H21248" s="9"/>
      <c r="J21248">
        <v>21</v>
      </c>
      <c r="K21248">
        <f ca="1">SIMULATION!$D$3*SIMULATION!$D$17/$H21227/(SIMULATION!$D$17-$I21227)*(((EXP(-$I21227*$J21248))/(1-EXP(-SIMULATION!$D$4*$I21227)))-(EXP(-SIMULATION!$D$17*$J21248)/(1-EXP(-SIMULATION!$D$4*SIMULATION!$D$17))))</f>
        <v>1.3291465146631434</v>
      </c>
      <c r="L21248">
        <v>0.23620254750687511</v>
      </c>
      <c r="M21248">
        <f t="shared" ca="1" si="331"/>
        <v>1.6430943074364621</v>
      </c>
    </row>
    <row r="21249" spans="1:13" x14ac:dyDescent="0.25">
      <c r="A21249" s="9"/>
      <c r="H21249" s="9"/>
      <c r="J21249">
        <v>22</v>
      </c>
      <c r="K21249">
        <f ca="1">SIMULATION!$D$3*SIMULATION!$D$17/$H21227/(SIMULATION!$D$17-$I21227)*(((EXP(-$I21227*$J21249))/(1-EXP(-SIMULATION!$D$4*$I21227)))-(EXP(-SIMULATION!$D$17*$J21249)/(1-EXP(-SIMULATION!$D$4*SIMULATION!$D$17))))</f>
        <v>1.2850216949382243</v>
      </c>
      <c r="L21249">
        <v>-8.081098744688614E-2</v>
      </c>
      <c r="M21249">
        <f t="shared" ca="1" si="331"/>
        <v>1.1811778228795951</v>
      </c>
    </row>
    <row r="21250" spans="1:13" x14ac:dyDescent="0.25">
      <c r="A21250" s="9"/>
      <c r="H21250" s="9"/>
      <c r="J21250">
        <v>23</v>
      </c>
      <c r="K21250">
        <f ca="1">SIMULATION!$D$3*SIMULATION!$D$17/$H21227/(SIMULATION!$D$17-$I21227)*(((EXP(-$I21227*$J21250))/(1-EXP(-SIMULATION!$D$4*$I21227)))-(EXP(-SIMULATION!$D$17*$J21250)/(1-EXP(-SIMULATION!$D$4*SIMULATION!$D$17))))</f>
        <v>1.2423477781980579</v>
      </c>
      <c r="L21250">
        <v>0.1509319132799147</v>
      </c>
      <c r="M21250">
        <f t="shared" ca="1" si="331"/>
        <v>1.4298577053205419</v>
      </c>
    </row>
    <row r="21251" spans="1:13" x14ac:dyDescent="0.25">
      <c r="A21251" s="9"/>
      <c r="H21251" s="9"/>
      <c r="J21251">
        <v>24</v>
      </c>
      <c r="K21251">
        <f ca="1">SIMULATION!$D$3*SIMULATION!$D$17/$H21227/(SIMULATION!$D$17-$I21227)*(((EXP(-$I21227*$J21251))/(1-EXP(-SIMULATION!$D$4*$I21227)))-(EXP(-SIMULATION!$D$17*$J21251)/(1-EXP(-SIMULATION!$D$4*SIMULATION!$D$17))))</f>
        <v>1.2010820702937626</v>
      </c>
      <c r="L21251">
        <v>-1.2318194691518248E-2</v>
      </c>
      <c r="M21251">
        <f t="shared" ref="M21251:M21314" ca="1" si="332">$K21251*(1+$L21251)</f>
        <v>1.1862869075113922</v>
      </c>
    </row>
    <row r="21252" spans="1:13" x14ac:dyDescent="0.25">
      <c r="A21252" s="9">
        <v>851</v>
      </c>
      <c r="B21252" s="2">
        <f ca="1">NORMINV(RAND(),SIMULATION!D7,SIMULATION!D8)</f>
        <v>59.40029990488069</v>
      </c>
      <c r="C21252" s="2">
        <v>2</v>
      </c>
      <c r="D21252" s="2">
        <f ca="1">SIMULATION!$D$11*(1+(SIMULATION!$D$12*LN(1+$C21252)))*(1+(SIMULATION!$D$13*(($B21252/63.5)-1)))</f>
        <v>9.9336104310390265</v>
      </c>
      <c r="E21252" s="2">
        <v>-4.571255057111015E-2</v>
      </c>
      <c r="F21252" s="2">
        <f ca="1">D21252*(1+E21252)</f>
        <v>9.479519761856448</v>
      </c>
      <c r="G21252" s="2">
        <v>0.19423964899707441</v>
      </c>
      <c r="H21252" s="9">
        <f>SIMULATION!$D$15*EXP($G$21252)</f>
        <v>268.08327723119061</v>
      </c>
      <c r="I21252" s="2">
        <f ca="1">$F21252/$H21252</f>
        <v>3.5360354662038344E-2</v>
      </c>
      <c r="J21252">
        <v>0</v>
      </c>
      <c r="K21252">
        <f ca="1">SIMULATION!$D$3*SIMULATION!$D$17/$H21252/(SIMULATION!$D$17-$I21252)*(((EXP(-$I21252*$J21252))/(1-EXP(-SIMULATION!$D$4*$I21252)))-(EXP(-SIMULATION!$D$17*$J21252)/(1-EXP(-SIMULATION!$D$4*SIMULATION!$D$17))))</f>
        <v>1.6675271410349315</v>
      </c>
      <c r="L21252">
        <v>-0.33164809207431911</v>
      </c>
      <c r="M21252">
        <f t="shared" ca="1" si="332"/>
        <v>1.1144949462285525</v>
      </c>
    </row>
    <row r="21253" spans="1:13" x14ac:dyDescent="0.25">
      <c r="A21253" s="9"/>
      <c r="H21253" s="9"/>
      <c r="J21253">
        <v>1</v>
      </c>
      <c r="K21253">
        <f ca="1">SIMULATION!$D$3*SIMULATION!$D$17/$H21252/(SIMULATION!$D$17-$I21252)*(((EXP(-$I21252*$J21253))/(1-EXP(-SIMULATION!$D$4*$I21252)))-(EXP(-SIMULATION!$D$17*$J21253)/(1-EXP(-SIMULATION!$D$4*SIMULATION!$D$17))))</f>
        <v>2.3326730799524942</v>
      </c>
      <c r="L21253">
        <v>0.22381549267177672</v>
      </c>
      <c r="M21253">
        <f t="shared" ca="1" si="332"/>
        <v>2.8547614545842528</v>
      </c>
    </row>
    <row r="21254" spans="1:13" x14ac:dyDescent="0.25">
      <c r="A21254" s="9"/>
      <c r="H21254" s="9"/>
      <c r="J21254">
        <v>2</v>
      </c>
      <c r="K21254">
        <f ca="1">SIMULATION!$D$3*SIMULATION!$D$17/$H21252/(SIMULATION!$D$17-$I21252)*(((EXP(-$I21252*$J21254))/(1-EXP(-SIMULATION!$D$4*$I21252)))-(EXP(-SIMULATION!$D$17*$J21254)/(1-EXP(-SIMULATION!$D$4*SIMULATION!$D$17))))</f>
        <v>2.7149974268046919</v>
      </c>
      <c r="L21254">
        <v>0.1651701229068345</v>
      </c>
      <c r="M21254">
        <f t="shared" ca="1" si="332"/>
        <v>3.1634338854817625</v>
      </c>
    </row>
    <row r="21255" spans="1:13" x14ac:dyDescent="0.25">
      <c r="A21255" s="9"/>
      <c r="H21255" s="9"/>
      <c r="J21255">
        <v>3</v>
      </c>
      <c r="K21255">
        <f ca="1">SIMULATION!$D$3*SIMULATION!$D$17/$H21252/(SIMULATION!$D$17-$I21252)*(((EXP(-$I21252*$J21255))/(1-EXP(-SIMULATION!$D$4*$I21252)))-(EXP(-SIMULATION!$D$17*$J21255)/(1-EXP(-SIMULATION!$D$4*SIMULATION!$D$17))))</f>
        <v>2.9176086282789626</v>
      </c>
      <c r="L21255">
        <v>0.49623699121308285</v>
      </c>
      <c r="M21255">
        <f t="shared" ca="1" si="332"/>
        <v>4.3654339555134447</v>
      </c>
    </row>
    <row r="21256" spans="1:13" x14ac:dyDescent="0.25">
      <c r="A21256" s="9"/>
      <c r="H21256" s="9"/>
      <c r="J21256">
        <v>4</v>
      </c>
      <c r="K21256">
        <f ca="1">SIMULATION!$D$3*SIMULATION!$D$17/$H21252/(SIMULATION!$D$17-$I21252)*(((EXP(-$I21252*$J21256))/(1-EXP(-SIMULATION!$D$4*$I21252)))-(EXP(-SIMULATION!$D$17*$J21256)/(1-EXP(-SIMULATION!$D$4*SIMULATION!$D$17))))</f>
        <v>3.0065280701163672</v>
      </c>
      <c r="L21256">
        <v>-0.13258040946051397</v>
      </c>
      <c r="M21256">
        <f t="shared" ca="1" si="332"/>
        <v>2.6079213475258105</v>
      </c>
    </row>
    <row r="21257" spans="1:13" x14ac:dyDescent="0.25">
      <c r="A21257" s="9"/>
      <c r="H21257" s="9"/>
      <c r="J21257">
        <v>5</v>
      </c>
      <c r="K21257">
        <f ca="1">SIMULATION!$D$3*SIMULATION!$D$17/$H21252/(SIMULATION!$D$17-$I21252)*(((EXP(-$I21252*$J21257))/(1-EXP(-SIMULATION!$D$4*$I21252)))-(EXP(-SIMULATION!$D$17*$J21257)/(1-EXP(-SIMULATION!$D$4*SIMULATION!$D$17))))</f>
        <v>3.0240126907744087</v>
      </c>
      <c r="L21257">
        <v>-6.9247445751513894E-4</v>
      </c>
      <c r="M21257">
        <f t="shared" ca="1" si="332"/>
        <v>3.0219186392268456</v>
      </c>
    </row>
    <row r="21258" spans="1:13" x14ac:dyDescent="0.25">
      <c r="A21258" s="9"/>
      <c r="H21258" s="9"/>
      <c r="J21258">
        <v>6</v>
      </c>
      <c r="K21258">
        <f ca="1">SIMULATION!$D$3*SIMULATION!$D$17/$H21252/(SIMULATION!$D$17-$I21252)*(((EXP(-$I21252*$J21258))/(1-EXP(-SIMULATION!$D$4*$I21252)))-(EXP(-SIMULATION!$D$17*$J21258)/(1-EXP(-SIMULATION!$D$4*SIMULATION!$D$17))))</f>
        <v>2.9970923716972071</v>
      </c>
      <c r="L21258">
        <v>0.39498561263944243</v>
      </c>
      <c r="M21258">
        <f t="shared" ca="1" si="332"/>
        <v>4.1809007382690275</v>
      </c>
    </row>
    <row r="21259" spans="1:13" x14ac:dyDescent="0.25">
      <c r="A21259" s="9"/>
      <c r="H21259" s="9"/>
      <c r="J21259">
        <v>7</v>
      </c>
      <c r="K21259">
        <f ca="1">SIMULATION!$D$3*SIMULATION!$D$17/$H21252/(SIMULATION!$D$17-$I21252)*(((EXP(-$I21252*$J21259))/(1-EXP(-SIMULATION!$D$4*$I21252)))-(EXP(-SIMULATION!$D$17*$J21259)/(1-EXP(-SIMULATION!$D$4*SIMULATION!$D$17))))</f>
        <v>2.9430408424924561</v>
      </c>
      <c r="L21259">
        <v>0.11119779810347313</v>
      </c>
      <c r="M21259">
        <f t="shared" ca="1" si="332"/>
        <v>3.2703005039062076</v>
      </c>
    </row>
    <row r="21260" spans="1:13" x14ac:dyDescent="0.25">
      <c r="A21260" s="9"/>
      <c r="H21260" s="9"/>
      <c r="J21260">
        <v>8</v>
      </c>
      <c r="K21260">
        <f ca="1">SIMULATION!$D$3*SIMULATION!$D$17/$H21252/(SIMULATION!$D$17-$I21252)*(((EXP(-$I21252*$J21260))/(1-EXP(-SIMULATION!$D$4*$I21252)))-(EXP(-SIMULATION!$D$17*$J21260)/(1-EXP(-SIMULATION!$D$4*SIMULATION!$D$17))))</f>
        <v>2.8728815101643197</v>
      </c>
      <c r="L21260">
        <v>8.5956185823207312E-2</v>
      </c>
      <c r="M21260">
        <f t="shared" ca="1" si="332"/>
        <v>3.1198234471000608</v>
      </c>
    </row>
    <row r="21261" spans="1:13" x14ac:dyDescent="0.25">
      <c r="A21261" s="9"/>
      <c r="H21261" s="9"/>
      <c r="J21261">
        <v>9</v>
      </c>
      <c r="K21261">
        <f ca="1">SIMULATION!$D$3*SIMULATION!$D$17/$H21252/(SIMULATION!$D$17-$I21252)*(((EXP(-$I21252*$J21261))/(1-EXP(-SIMULATION!$D$4*$I21252)))-(EXP(-SIMULATION!$D$17*$J21261)/(1-EXP(-SIMULATION!$D$4*SIMULATION!$D$17))))</f>
        <v>2.7936340220483387</v>
      </c>
      <c r="L21261">
        <v>0.12291380706119172</v>
      </c>
      <c r="M21261">
        <f t="shared" ca="1" si="332"/>
        <v>3.1370102152339689</v>
      </c>
    </row>
    <row r="21262" spans="1:13" x14ac:dyDescent="0.25">
      <c r="A21262" s="9"/>
      <c r="H21262" s="9"/>
      <c r="J21262">
        <v>10</v>
      </c>
      <c r="K21262">
        <f ca="1">SIMULATION!$D$3*SIMULATION!$D$17/$H21252/(SIMULATION!$D$17-$I21252)*(((EXP(-$I21252*$J21262))/(1-EXP(-SIMULATION!$D$4*$I21252)))-(EXP(-SIMULATION!$D$17*$J21262)/(1-EXP(-SIMULATION!$D$4*SIMULATION!$D$17))))</f>
        <v>2.7097538623318695</v>
      </c>
      <c r="L21262">
        <v>-9.1777734944601494E-2</v>
      </c>
      <c r="M21262">
        <f t="shared" ca="1" si="332"/>
        <v>2.4610587905896648</v>
      </c>
    </row>
    <row r="21263" spans="1:13" x14ac:dyDescent="0.25">
      <c r="A21263" s="9"/>
      <c r="H21263" s="9"/>
      <c r="J21263">
        <v>11</v>
      </c>
      <c r="K21263">
        <f ca="1">SIMULATION!$D$3*SIMULATION!$D$17/$H21252/(SIMULATION!$D$17-$I21252)*(((EXP(-$I21252*$J21263))/(1-EXP(-SIMULATION!$D$4*$I21252)))-(EXP(-SIMULATION!$D$17*$J21263)/(1-EXP(-SIMULATION!$D$4*SIMULATION!$D$17))))</f>
        <v>2.6240548268359865</v>
      </c>
      <c r="L21263">
        <v>0.12521127734052276</v>
      </c>
      <c r="M21263">
        <f t="shared" ca="1" si="332"/>
        <v>2.9526160835156845</v>
      </c>
    </row>
    <row r="21264" spans="1:13" x14ac:dyDescent="0.25">
      <c r="A21264" s="9"/>
      <c r="H21264" s="9"/>
      <c r="J21264">
        <v>12</v>
      </c>
      <c r="K21264">
        <f ca="1">SIMULATION!$D$3*SIMULATION!$D$17/$H21252/(SIMULATION!$D$17-$I21252)*(((EXP(-$I21252*$J21264))/(1-EXP(-SIMULATION!$D$4*$I21252)))-(EXP(-SIMULATION!$D$17*$J21264)/(1-EXP(-SIMULATION!$D$4*SIMULATION!$D$17))))</f>
        <v>2.5383001154964191</v>
      </c>
      <c r="L21264">
        <v>0.18823917591913067</v>
      </c>
      <c r="M21264">
        <f t="shared" ca="1" si="332"/>
        <v>3.0161076374728992</v>
      </c>
    </row>
    <row r="21265" spans="1:13" x14ac:dyDescent="0.25">
      <c r="A21265" s="9"/>
      <c r="H21265" s="9"/>
      <c r="J21265">
        <v>13</v>
      </c>
      <c r="K21265">
        <f ca="1">SIMULATION!$D$3*SIMULATION!$D$17/$H21252/(SIMULATION!$D$17-$I21252)*(((EXP(-$I21252*$J21265))/(1-EXP(-SIMULATION!$D$4*$I21252)))-(EXP(-SIMULATION!$D$17*$J21265)/(1-EXP(-SIMULATION!$D$4*SIMULATION!$D$17))))</f>
        <v>2.4535810688194259</v>
      </c>
      <c r="L21265">
        <v>0.53547475477678996</v>
      </c>
      <c r="M21265">
        <f t="shared" ca="1" si="332"/>
        <v>3.7674117899704824</v>
      </c>
    </row>
    <row r="21266" spans="1:13" x14ac:dyDescent="0.25">
      <c r="A21266" s="9"/>
      <c r="H21266" s="9"/>
      <c r="J21266">
        <v>14</v>
      </c>
      <c r="K21266">
        <f ca="1">SIMULATION!$D$3*SIMULATION!$D$17/$H21252/(SIMULATION!$D$17-$I21252)*(((EXP(-$I21252*$J21266))/(1-EXP(-SIMULATION!$D$4*$I21252)))-(EXP(-SIMULATION!$D$17*$J21266)/(1-EXP(-SIMULATION!$D$4*SIMULATION!$D$17))))</f>
        <v>2.3705598231772176</v>
      </c>
      <c r="L21266">
        <v>9.6059709944638E-2</v>
      </c>
      <c r="M21266">
        <f t="shared" ca="1" si="332"/>
        <v>2.5982751121980336</v>
      </c>
    </row>
    <row r="21267" spans="1:13" x14ac:dyDescent="0.25">
      <c r="A21267" s="9"/>
      <c r="H21267" s="9"/>
      <c r="J21267">
        <v>15</v>
      </c>
      <c r="K21267">
        <f ca="1">SIMULATION!$D$3*SIMULATION!$D$17/$H21252/(SIMULATION!$D$17-$I21252)*(((EXP(-$I21252*$J21267))/(1-EXP(-SIMULATION!$D$4*$I21252)))-(EXP(-SIMULATION!$D$17*$J21267)/(1-EXP(-SIMULATION!$D$4*SIMULATION!$D$17))))</f>
        <v>2.2896247636675215</v>
      </c>
      <c r="L21267">
        <v>7.5945871323474357E-2</v>
      </c>
      <c r="M21267">
        <f t="shared" ca="1" si="332"/>
        <v>2.4635123113480555</v>
      </c>
    </row>
    <row r="21268" spans="1:13" x14ac:dyDescent="0.25">
      <c r="A21268" s="9"/>
      <c r="H21268" s="9"/>
      <c r="J21268">
        <v>16</v>
      </c>
      <c r="K21268">
        <f ca="1">SIMULATION!$D$3*SIMULATION!$D$17/$H21252/(SIMULATION!$D$17-$I21252)*(((EXP(-$I21252*$J21268))/(1-EXP(-SIMULATION!$D$4*$I21252)))-(EXP(-SIMULATION!$D$17*$J21268)/(1-EXP(-SIMULATION!$D$4*SIMULATION!$D$17))))</f>
        <v>2.2109900971523935</v>
      </c>
      <c r="L21268">
        <v>-0.80385486577499421</v>
      </c>
      <c r="M21268">
        <f t="shared" ca="1" si="332"/>
        <v>0.43367494937611484</v>
      </c>
    </row>
    <row r="21269" spans="1:13" x14ac:dyDescent="0.25">
      <c r="A21269" s="9"/>
      <c r="H21269" s="9"/>
      <c r="J21269">
        <v>17</v>
      </c>
      <c r="K21269">
        <f ca="1">SIMULATION!$D$3*SIMULATION!$D$17/$H21252/(SIMULATION!$D$17-$I21252)*(((EXP(-$I21252*$J21269))/(1-EXP(-SIMULATION!$D$4*$I21252)))-(EXP(-SIMULATION!$D$17*$J21269)/(1-EXP(-SIMULATION!$D$4*SIMULATION!$D$17))))</f>
        <v>2.1347596177122341</v>
      </c>
      <c r="L21269">
        <v>-0.12144394421177741</v>
      </c>
      <c r="M21269">
        <f t="shared" ca="1" si="332"/>
        <v>1.8755059897932342</v>
      </c>
    </row>
    <row r="21270" spans="1:13" x14ac:dyDescent="0.25">
      <c r="A21270" s="9"/>
      <c r="H21270" s="9"/>
      <c r="J21270">
        <v>18</v>
      </c>
      <c r="K21270">
        <f ca="1">SIMULATION!$D$3*SIMULATION!$D$17/$H21252/(SIMULATION!$D$17-$I21252)*(((EXP(-$I21252*$J21270))/(1-EXP(-SIMULATION!$D$4*$I21252)))-(EXP(-SIMULATION!$D$17*$J21270)/(1-EXP(-SIMULATION!$D$4*SIMULATION!$D$17))))</f>
        <v>2.0609675272368642</v>
      </c>
      <c r="L21270">
        <v>7.5047986237427675E-3</v>
      </c>
      <c r="M21270">
        <f t="shared" ca="1" si="332"/>
        <v>2.0764346734988499</v>
      </c>
    </row>
    <row r="21271" spans="1:13" x14ac:dyDescent="0.25">
      <c r="A21271" s="9"/>
      <c r="H21271" s="9"/>
      <c r="J21271">
        <v>19</v>
      </c>
      <c r="K21271">
        <f ca="1">SIMULATION!$D$3*SIMULATION!$D$17/$H21252/(SIMULATION!$D$17-$I21252)*(((EXP(-$I21252*$J21271))/(1-EXP(-SIMULATION!$D$4*$I21252)))-(EXP(-SIMULATION!$D$17*$J21271)/(1-EXP(-SIMULATION!$D$4*SIMULATION!$D$17))))</f>
        <v>1.9896045538457359</v>
      </c>
      <c r="L21271">
        <v>-6.2732803836296161E-2</v>
      </c>
      <c r="M21271">
        <f t="shared" ca="1" si="332"/>
        <v>1.8647910816575297</v>
      </c>
    </row>
    <row r="21272" spans="1:13" x14ac:dyDescent="0.25">
      <c r="A21272" s="9"/>
      <c r="H21272" s="9"/>
      <c r="J21272">
        <v>20</v>
      </c>
      <c r="K21272">
        <f ca="1">SIMULATION!$D$3*SIMULATION!$D$17/$H21252/(SIMULATION!$D$17-$I21252)*(((EXP(-$I21252*$J21272))/(1-EXP(-SIMULATION!$D$4*$I21252)))-(EXP(-SIMULATION!$D$17*$J21272)/(1-EXP(-SIMULATION!$D$4*SIMULATION!$D$17))))</f>
        <v>1.9206346502039218</v>
      </c>
      <c r="L21272">
        <v>5.0344162923972223E-2</v>
      </c>
      <c r="M21272">
        <f t="shared" ca="1" si="332"/>
        <v>2.0173273939512146</v>
      </c>
    </row>
    <row r="21273" spans="1:13" x14ac:dyDescent="0.25">
      <c r="A21273" s="9"/>
      <c r="H21273" s="9"/>
      <c r="J21273">
        <v>21</v>
      </c>
      <c r="K21273">
        <f ca="1">SIMULATION!$D$3*SIMULATION!$D$17/$H21252/(SIMULATION!$D$17-$I21252)*(((EXP(-$I21252*$J21273))/(1-EXP(-SIMULATION!$D$4*$I21252)))-(EXP(-SIMULATION!$D$17*$J21273)/(1-EXP(-SIMULATION!$D$4*SIMULATION!$D$17))))</f>
        <v>1.8540056565616627</v>
      </c>
      <c r="L21273">
        <v>0.43548287843559397</v>
      </c>
      <c r="M21273">
        <f t="shared" ca="1" si="332"/>
        <v>2.661393376517009</v>
      </c>
    </row>
    <row r="21274" spans="1:13" x14ac:dyDescent="0.25">
      <c r="A21274" s="9"/>
      <c r="H21274" s="9"/>
      <c r="J21274">
        <v>22</v>
      </c>
      <c r="K21274">
        <f ca="1">SIMULATION!$D$3*SIMULATION!$D$17/$H21252/(SIMULATION!$D$17-$I21252)*(((EXP(-$I21252*$J21274))/(1-EXP(-SIMULATION!$D$4*$I21252)))-(EXP(-SIMULATION!$D$17*$J21274)/(1-EXP(-SIMULATION!$D$4*SIMULATION!$D$17))))</f>
        <v>1.7896560975501927</v>
      </c>
      <c r="L21274">
        <v>0.43962212096637104</v>
      </c>
      <c r="M21274">
        <f t="shared" ca="1" si="332"/>
        <v>2.5764285069556072</v>
      </c>
    </row>
    <row r="21275" spans="1:13" x14ac:dyDescent="0.25">
      <c r="A21275" s="9"/>
      <c r="H21275" s="9"/>
      <c r="J21275">
        <v>23</v>
      </c>
      <c r="K21275">
        <f ca="1">SIMULATION!$D$3*SIMULATION!$D$17/$H21252/(SIMULATION!$D$17-$I21252)*(((EXP(-$I21252*$J21275))/(1-EXP(-SIMULATION!$D$4*$I21252)))-(EXP(-SIMULATION!$D$17*$J21275)/(1-EXP(-SIMULATION!$D$4*SIMULATION!$D$17))))</f>
        <v>1.7275195026572323</v>
      </c>
      <c r="L21275">
        <v>2.5893510761898574E-2</v>
      </c>
      <c r="M21275">
        <f t="shared" ca="1" si="332"/>
        <v>1.772251047490677</v>
      </c>
    </row>
    <row r="21276" spans="1:13" x14ac:dyDescent="0.25">
      <c r="A21276" s="9"/>
      <c r="H21276" s="9"/>
      <c r="J21276">
        <v>24</v>
      </c>
      <c r="K21276">
        <f ca="1">SIMULATION!$D$3*SIMULATION!$D$17/$H21252/(SIMULATION!$D$17-$I21252)*(((EXP(-$I21252*$J21276))/(1-EXP(-SIMULATION!$D$4*$I21252)))-(EXP(-SIMULATION!$D$17*$J21276)/(1-EXP(-SIMULATION!$D$4*SIMULATION!$D$17))))</f>
        <v>1.6675271410349308</v>
      </c>
      <c r="L21276">
        <v>-0.28185593737325693</v>
      </c>
      <c r="M21276">
        <f t="shared" ca="1" si="332"/>
        <v>1.1975247156031832</v>
      </c>
    </row>
    <row r="21277" spans="1:13" x14ac:dyDescent="0.25">
      <c r="A21277" s="9">
        <v>852</v>
      </c>
      <c r="B21277" s="2">
        <f ca="1">NORMINV(RAND(),SIMULATION!D7,SIMULATION!D8)</f>
        <v>59.587828470709617</v>
      </c>
      <c r="C21277" s="2">
        <v>2</v>
      </c>
      <c r="D21277" s="2">
        <f ca="1">SIMULATION!$D$11*(1+(SIMULATION!$D$12*LN(1+$C21277)))*(1+(SIMULATION!$D$13*(($B21277/63.5)-1)))</f>
        <v>9.9475366281125712</v>
      </c>
      <c r="E21277" s="2">
        <v>0.21066294738010297</v>
      </c>
      <c r="F21277" s="2">
        <f ca="1">D21277*(1+E21277)</f>
        <v>12.043114013362297</v>
      </c>
      <c r="G21277" s="2">
        <v>0.47989873469607208</v>
      </c>
      <c r="H21277" s="9">
        <f>SIMULATION!$D$15*EXP($G$21277)</f>
        <v>356.72199534012503</v>
      </c>
      <c r="I21277" s="2">
        <f ca="1">$F21277/$H21277</f>
        <v>3.3760503054709325E-2</v>
      </c>
      <c r="J21277">
        <v>0</v>
      </c>
      <c r="K21277">
        <f ca="1">SIMULATION!$D$3*SIMULATION!$D$17/$H21277/(SIMULATION!$D$17-$I21277)*(((EXP(-$I21277*$J21277))/(1-EXP(-SIMULATION!$D$4*$I21277)))-(EXP(-SIMULATION!$D$17*$J21277)/(1-EXP(-SIMULATION!$D$4*SIMULATION!$D$17))))</f>
        <v>1.3363055644408057</v>
      </c>
      <c r="L21277">
        <v>4.2636854778460576E-2</v>
      </c>
      <c r="M21277">
        <f t="shared" ca="1" si="332"/>
        <v>1.3932814307315171</v>
      </c>
    </row>
    <row r="21278" spans="1:13" x14ac:dyDescent="0.25">
      <c r="A21278" s="9"/>
      <c r="H21278" s="9"/>
      <c r="J21278">
        <v>1</v>
      </c>
      <c r="K21278">
        <f ca="1">SIMULATION!$D$3*SIMULATION!$D$17/$H21277/(SIMULATION!$D$17-$I21277)*(((EXP(-$I21277*$J21278))/(1-EXP(-SIMULATION!$D$4*$I21277)))-(EXP(-SIMULATION!$D$17*$J21278)/(1-EXP(-SIMULATION!$D$4*SIMULATION!$D$17))))</f>
        <v>1.8358169702740612</v>
      </c>
      <c r="L21278">
        <v>-0.17946934863051736</v>
      </c>
      <c r="M21278">
        <f t="shared" ca="1" si="332"/>
        <v>1.5063440944141255</v>
      </c>
    </row>
    <row r="21279" spans="1:13" x14ac:dyDescent="0.25">
      <c r="A21279" s="9"/>
      <c r="H21279" s="9"/>
      <c r="J21279">
        <v>2</v>
      </c>
      <c r="K21279">
        <f ca="1">SIMULATION!$D$3*SIMULATION!$D$17/$H21277/(SIMULATION!$D$17-$I21277)*(((EXP(-$I21277*$J21279))/(1-EXP(-SIMULATION!$D$4*$I21277)))-(EXP(-SIMULATION!$D$17*$J21279)/(1-EXP(-SIMULATION!$D$4*SIMULATION!$D$17))))</f>
        <v>2.1234002330426875</v>
      </c>
      <c r="L21279">
        <v>-0.11021522298095518</v>
      </c>
      <c r="M21279">
        <f t="shared" ca="1" si="332"/>
        <v>1.8893692028800755</v>
      </c>
    </row>
    <row r="21280" spans="1:13" x14ac:dyDescent="0.25">
      <c r="A21280" s="9"/>
      <c r="H21280" s="9"/>
      <c r="J21280">
        <v>3</v>
      </c>
      <c r="K21280">
        <f ca="1">SIMULATION!$D$3*SIMULATION!$D$17/$H21277/(SIMULATION!$D$17-$I21277)*(((EXP(-$I21277*$J21280))/(1-EXP(-SIMULATION!$D$4*$I21277)))-(EXP(-SIMULATION!$D$17*$J21280)/(1-EXP(-SIMULATION!$D$4*SIMULATION!$D$17))))</f>
        <v>2.276254222295174</v>
      </c>
      <c r="L21280">
        <v>0.18209442328473674</v>
      </c>
      <c r="M21280">
        <f t="shared" ca="1" si="332"/>
        <v>2.6907474221534606</v>
      </c>
    </row>
    <row r="21281" spans="1:13" x14ac:dyDescent="0.25">
      <c r="A21281" s="9"/>
      <c r="H21281" s="9"/>
      <c r="J21281">
        <v>4</v>
      </c>
      <c r="K21281">
        <f ca="1">SIMULATION!$D$3*SIMULATION!$D$17/$H21277/(SIMULATION!$D$17-$I21277)*(((EXP(-$I21277*$J21281))/(1-EXP(-SIMULATION!$D$4*$I21277)))-(EXP(-SIMULATION!$D$17*$J21281)/(1-EXP(-SIMULATION!$D$4*SIMULATION!$D$17))))</f>
        <v>2.3438140140627617</v>
      </c>
      <c r="L21281">
        <v>0.66857199891883823</v>
      </c>
      <c r="M21281">
        <f t="shared" ca="1" si="332"/>
        <v>3.9108224345386886</v>
      </c>
    </row>
    <row r="21282" spans="1:13" x14ac:dyDescent="0.25">
      <c r="A21282" s="9"/>
      <c r="H21282" s="9"/>
      <c r="J21282">
        <v>5</v>
      </c>
      <c r="K21282">
        <f ca="1">SIMULATION!$D$3*SIMULATION!$D$17/$H21277/(SIMULATION!$D$17-$I21277)*(((EXP(-$I21277*$J21282))/(1-EXP(-SIMULATION!$D$4*$I21277)))-(EXP(-SIMULATION!$D$17*$J21282)/(1-EXP(-SIMULATION!$D$4*SIMULATION!$D$17))))</f>
        <v>2.357724161065188</v>
      </c>
      <c r="L21282">
        <v>6.2702088110059881E-2</v>
      </c>
      <c r="M21282">
        <f t="shared" ca="1" si="332"/>
        <v>2.5055583891515147</v>
      </c>
    </row>
    <row r="21283" spans="1:13" x14ac:dyDescent="0.25">
      <c r="A21283" s="9"/>
      <c r="H21283" s="9"/>
      <c r="J21283">
        <v>6</v>
      </c>
      <c r="K21283">
        <f ca="1">SIMULATION!$D$3*SIMULATION!$D$17/$H21277/(SIMULATION!$D$17-$I21277)*(((EXP(-$I21277*$J21283))/(1-EXP(-SIMULATION!$D$4*$I21277)))-(EXP(-SIMULATION!$D$17*$J21283)/(1-EXP(-SIMULATION!$D$4*SIMULATION!$D$17))))</f>
        <v>2.3382297668798624</v>
      </c>
      <c r="L21283">
        <v>0.16152749799840671</v>
      </c>
      <c r="M21283">
        <f t="shared" ca="1" si="332"/>
        <v>2.7159181708693643</v>
      </c>
    </row>
    <row r="21284" spans="1:13" x14ac:dyDescent="0.25">
      <c r="A21284" s="9"/>
      <c r="H21284" s="9"/>
      <c r="J21284">
        <v>7</v>
      </c>
      <c r="K21284">
        <f ca="1">SIMULATION!$D$3*SIMULATION!$D$17/$H21277/(SIMULATION!$D$17-$I21277)*(((EXP(-$I21277*$J21284))/(1-EXP(-SIMULATION!$D$4*$I21277)))-(EXP(-SIMULATION!$D$17*$J21284)/(1-EXP(-SIMULATION!$D$4*SIMULATION!$D$17))))</f>
        <v>2.2982720032402506</v>
      </c>
      <c r="L21284">
        <v>0.18001918761110844</v>
      </c>
      <c r="M21284">
        <f t="shared" ca="1" si="332"/>
        <v>2.7120050621729153</v>
      </c>
    </row>
    <row r="21285" spans="1:13" x14ac:dyDescent="0.25">
      <c r="A21285" s="9"/>
      <c r="H21285" s="9"/>
      <c r="J21285">
        <v>8</v>
      </c>
      <c r="K21285">
        <f ca="1">SIMULATION!$D$3*SIMULATION!$D$17/$H21277/(SIMULATION!$D$17-$I21277)*(((EXP(-$I21277*$J21285))/(1-EXP(-SIMULATION!$D$4*$I21277)))-(EXP(-SIMULATION!$D$17*$J21285)/(1-EXP(-SIMULATION!$D$4*SIMULATION!$D$17))))</f>
        <v>2.2461125800318795</v>
      </c>
      <c r="L21285">
        <v>0.30784775599200359</v>
      </c>
      <c r="M21285">
        <f t="shared" ca="1" si="332"/>
        <v>2.9375732975001032</v>
      </c>
    </row>
    <row r="21286" spans="1:13" x14ac:dyDescent="0.25">
      <c r="A21286" s="9"/>
      <c r="H21286" s="9"/>
      <c r="J21286">
        <v>9</v>
      </c>
      <c r="K21286">
        <f ca="1">SIMULATION!$D$3*SIMULATION!$D$17/$H21277/(SIMULATION!$D$17-$I21277)*(((EXP(-$I21277*$J21286))/(1-EXP(-SIMULATION!$D$4*$I21277)))-(EXP(-SIMULATION!$D$17*$J21286)/(1-EXP(-SIMULATION!$D$4*SIMULATION!$D$17))))</f>
        <v>2.1870155336911301</v>
      </c>
      <c r="L21286">
        <v>7.5361594359849488E-2</v>
      </c>
      <c r="M21286">
        <f t="shared" ca="1" si="332"/>
        <v>2.3518325111998508</v>
      </c>
    </row>
    <row r="21287" spans="1:13" x14ac:dyDescent="0.25">
      <c r="A21287" s="9"/>
      <c r="H21287" s="9"/>
      <c r="J21287">
        <v>10</v>
      </c>
      <c r="K21287">
        <f ca="1">SIMULATION!$D$3*SIMULATION!$D$17/$H21277/(SIMULATION!$D$17-$I21277)*(((EXP(-$I21277*$J21287))/(1-EXP(-SIMULATION!$D$4*$I21277)))-(EXP(-SIMULATION!$D$17*$J21287)/(1-EXP(-SIMULATION!$D$4*SIMULATION!$D$17))))</f>
        <v>2.1243249235366686</v>
      </c>
      <c r="L21287">
        <v>0.58763040303149594</v>
      </c>
      <c r="M21287">
        <f t="shared" ca="1" si="332"/>
        <v>3.3726428345243731</v>
      </c>
    </row>
    <row r="21288" spans="1:13" x14ac:dyDescent="0.25">
      <c r="A21288" s="9"/>
      <c r="H21288" s="9"/>
      <c r="J21288">
        <v>11</v>
      </c>
      <c r="K21288">
        <f ca="1">SIMULATION!$D$3*SIMULATION!$D$17/$H21277/(SIMULATION!$D$17-$I21277)*(((EXP(-$I21277*$J21288))/(1-EXP(-SIMULATION!$D$4*$I21277)))-(EXP(-SIMULATION!$D$17*$J21288)/(1-EXP(-SIMULATION!$D$4*SIMULATION!$D$17))))</f>
        <v>2.0601554123844821</v>
      </c>
      <c r="L21288">
        <v>-0.17811024353705027</v>
      </c>
      <c r="M21288">
        <f t="shared" ca="1" si="332"/>
        <v>1.6932206301605097</v>
      </c>
    </row>
    <row r="21289" spans="1:13" x14ac:dyDescent="0.25">
      <c r="A21289" s="9"/>
      <c r="H21289" s="9"/>
      <c r="J21289">
        <v>12</v>
      </c>
      <c r="K21289">
        <f ca="1">SIMULATION!$D$3*SIMULATION!$D$17/$H21277/(SIMULATION!$D$17-$I21277)*(((EXP(-$I21277*$J21289))/(1-EXP(-SIMULATION!$D$4*$I21277)))-(EXP(-SIMULATION!$D$17*$J21289)/(1-EXP(-SIMULATION!$D$4*SIMULATION!$D$17))))</f>
        <v>1.9958347751215593</v>
      </c>
      <c r="L21289">
        <v>0.11493858515466129</v>
      </c>
      <c r="M21289">
        <f t="shared" ca="1" si="332"/>
        <v>2.2252332003765032</v>
      </c>
    </row>
    <row r="21290" spans="1:13" x14ac:dyDescent="0.25">
      <c r="A21290" s="9"/>
      <c r="H21290" s="9"/>
      <c r="J21290">
        <v>13</v>
      </c>
      <c r="K21290">
        <f ca="1">SIMULATION!$D$3*SIMULATION!$D$17/$H21277/(SIMULATION!$D$17-$I21277)*(((EXP(-$I21277*$J21290))/(1-EXP(-SIMULATION!$D$4*$I21277)))-(EXP(-SIMULATION!$D$17*$J21290)/(1-EXP(-SIMULATION!$D$4*SIMULATION!$D$17))))</f>
        <v>1.9321874377638295</v>
      </c>
      <c r="L21290">
        <v>-3.2128375336778321E-2</v>
      </c>
      <c r="M21290">
        <f t="shared" ca="1" si="332"/>
        <v>1.870109394542345</v>
      </c>
    </row>
    <row r="21291" spans="1:13" x14ac:dyDescent="0.25">
      <c r="A21291" s="9"/>
      <c r="H21291" s="9"/>
      <c r="J21291">
        <v>14</v>
      </c>
      <c r="K21291">
        <f ca="1">SIMULATION!$D$3*SIMULATION!$D$17/$H21277/(SIMULATION!$D$17-$I21277)*(((EXP(-$I21277*$J21291))/(1-EXP(-SIMULATION!$D$4*$I21277)))-(EXP(-SIMULATION!$D$17*$J21291)/(1-EXP(-SIMULATION!$D$4*SIMULATION!$D$17))))</f>
        <v>1.8697161460242953</v>
      </c>
      <c r="L21291">
        <v>-0.59358745451043016</v>
      </c>
      <c r="M21291">
        <f t="shared" ca="1" si="332"/>
        <v>0.75987609824868207</v>
      </c>
    </row>
    <row r="21292" spans="1:13" x14ac:dyDescent="0.25">
      <c r="A21292" s="9"/>
      <c r="H21292" s="9"/>
      <c r="J21292">
        <v>15</v>
      </c>
      <c r="K21292">
        <f ca="1">SIMULATION!$D$3*SIMULATION!$D$17/$H21277/(SIMULATION!$D$17-$I21277)*(((EXP(-$I21277*$J21292))/(1-EXP(-SIMULATION!$D$4*$I21277)))-(EXP(-SIMULATION!$D$17*$J21292)/(1-EXP(-SIMULATION!$D$4*SIMULATION!$D$17))))</f>
        <v>1.8087183537989542</v>
      </c>
      <c r="L21292">
        <v>0.14767570747744665</v>
      </c>
      <c r="M21292">
        <f t="shared" ca="1" si="332"/>
        <v>2.0758221163236574</v>
      </c>
    </row>
    <row r="21293" spans="1:13" x14ac:dyDescent="0.25">
      <c r="A21293" s="9"/>
      <c r="H21293" s="9"/>
      <c r="J21293">
        <v>16</v>
      </c>
      <c r="K21293">
        <f ca="1">SIMULATION!$D$3*SIMULATION!$D$17/$H21277/(SIMULATION!$D$17-$I21277)*(((EXP(-$I21277*$J21293))/(1-EXP(-SIMULATION!$D$4*$I21277)))-(EXP(-SIMULATION!$D$17*$J21293)/(1-EXP(-SIMULATION!$D$4*SIMULATION!$D$17))))</f>
        <v>1.7493607795587516</v>
      </c>
      <c r="L21293">
        <v>0.4614667428930973</v>
      </c>
      <c r="M21293">
        <f t="shared" ca="1" si="332"/>
        <v>2.5566326006466586</v>
      </c>
    </row>
    <row r="21294" spans="1:13" x14ac:dyDescent="0.25">
      <c r="A21294" s="9"/>
      <c r="H21294" s="9"/>
      <c r="J21294">
        <v>17</v>
      </c>
      <c r="K21294">
        <f ca="1">SIMULATION!$D$3*SIMULATION!$D$17/$H21277/(SIMULATION!$D$17-$I21277)*(((EXP(-$I21277*$J21294))/(1-EXP(-SIMULATION!$D$4*$I21277)))-(EXP(-SIMULATION!$D$17*$J21294)/(1-EXP(-SIMULATION!$D$4*SIMULATION!$D$17))))</f>
        <v>1.6917271566555347</v>
      </c>
      <c r="L21294">
        <v>0.45603163702368371</v>
      </c>
      <c r="M21294">
        <f t="shared" ca="1" si="332"/>
        <v>2.4632082613025799</v>
      </c>
    </row>
    <row r="21295" spans="1:13" x14ac:dyDescent="0.25">
      <c r="A21295" s="9"/>
      <c r="H21295" s="9"/>
      <c r="J21295">
        <v>18</v>
      </c>
      <c r="K21295">
        <f ca="1">SIMULATION!$D$3*SIMULATION!$D$17/$H21277/(SIMULATION!$D$17-$I21277)*(((EXP(-$I21277*$J21295))/(1-EXP(-SIMULATION!$D$4*$I21277)))-(EXP(-SIMULATION!$D$17*$J21295)/(1-EXP(-SIMULATION!$D$4*SIMULATION!$D$17))))</f>
        <v>1.6358488065416328</v>
      </c>
      <c r="L21295">
        <v>0.11310719390008096</v>
      </c>
      <c r="M21295">
        <f t="shared" ca="1" si="332"/>
        <v>1.8208750746943532</v>
      </c>
    </row>
    <row r="21296" spans="1:13" x14ac:dyDescent="0.25">
      <c r="A21296" s="9"/>
      <c r="H21296" s="9"/>
      <c r="J21296">
        <v>19</v>
      </c>
      <c r="K21296">
        <f ca="1">SIMULATION!$D$3*SIMULATION!$D$17/$H21277/(SIMULATION!$D$17-$I21277)*(((EXP(-$I21277*$J21296))/(1-EXP(-SIMULATION!$D$4*$I21277)))-(EXP(-SIMULATION!$D$17*$J21296)/(1-EXP(-SIMULATION!$D$4*SIMULATION!$D$17))))</f>
        <v>1.581724205369768</v>
      </c>
      <c r="L21296">
        <v>8.0613349223881775E-2</v>
      </c>
      <c r="M21296">
        <f t="shared" ca="1" si="332"/>
        <v>1.7092322911131081</v>
      </c>
    </row>
    <row r="21297" spans="1:13" x14ac:dyDescent="0.25">
      <c r="A21297" s="9"/>
      <c r="H21297" s="9"/>
      <c r="J21297">
        <v>20</v>
      </c>
      <c r="K21297">
        <f ca="1">SIMULATION!$D$3*SIMULATION!$D$17/$H21277/(SIMULATION!$D$17-$I21277)*(((EXP(-$I21277*$J21297))/(1-EXP(-SIMULATION!$D$4*$I21277)))-(EXP(-SIMULATION!$D$17*$J21297)/(1-EXP(-SIMULATION!$D$4*SIMULATION!$D$17))))</f>
        <v>1.5293314981291217</v>
      </c>
      <c r="L21297">
        <v>0.43710131012256626</v>
      </c>
      <c r="M21297">
        <f t="shared" ca="1" si="332"/>
        <v>2.1978042995730678</v>
      </c>
    </row>
    <row r="21298" spans="1:13" x14ac:dyDescent="0.25">
      <c r="A21298" s="9"/>
      <c r="H21298" s="9"/>
      <c r="J21298">
        <v>21</v>
      </c>
      <c r="K21298">
        <f ca="1">SIMULATION!$D$3*SIMULATION!$D$17/$H21277/(SIMULATION!$D$17-$I21277)*(((EXP(-$I21277*$J21298))/(1-EXP(-SIMULATION!$D$4*$I21277)))-(EXP(-SIMULATION!$D$17*$J21298)/(1-EXP(-SIMULATION!$D$4*SIMULATION!$D$17))))</f>
        <v>1.4786364942085481</v>
      </c>
      <c r="L21298">
        <v>-0.43447494246804702</v>
      </c>
      <c r="M21298">
        <f t="shared" ca="1" si="332"/>
        <v>0.83620598845613459</v>
      </c>
    </row>
    <row r="21299" spans="1:13" x14ac:dyDescent="0.25">
      <c r="A21299" s="9"/>
      <c r="H21299" s="9"/>
      <c r="J21299">
        <v>22</v>
      </c>
      <c r="K21299">
        <f ca="1">SIMULATION!$D$3*SIMULATION!$D$17/$H21277/(SIMULATION!$D$17-$I21277)*(((EXP(-$I21277*$J21299))/(1-EXP(-SIMULATION!$D$4*$I21277)))-(EXP(-SIMULATION!$D$17*$J21299)/(1-EXP(-SIMULATION!$D$4*SIMULATION!$D$17))))</f>
        <v>1.4295977681386622</v>
      </c>
      <c r="L21299">
        <v>-0.10248322534769708</v>
      </c>
      <c r="M21299">
        <f t="shared" ca="1" si="332"/>
        <v>1.2830879779099429</v>
      </c>
    </row>
    <row r="21300" spans="1:13" x14ac:dyDescent="0.25">
      <c r="A21300" s="9"/>
      <c r="H21300" s="9"/>
      <c r="J21300">
        <v>23</v>
      </c>
      <c r="K21300">
        <f ca="1">SIMULATION!$D$3*SIMULATION!$D$17/$H21277/(SIMULATION!$D$17-$I21277)*(((EXP(-$I21277*$J21300))/(1-EXP(-SIMULATION!$D$4*$I21277)))-(EXP(-SIMULATION!$D$17*$J21300)/(1-EXP(-SIMULATION!$D$4*SIMULATION!$D$17))))</f>
        <v>1.3821699060261043</v>
      </c>
      <c r="L21300">
        <v>0.17159377688573704</v>
      </c>
      <c r="M21300">
        <f t="shared" ca="1" si="332"/>
        <v>1.6193416604989277</v>
      </c>
    </row>
    <row r="21301" spans="1:13" x14ac:dyDescent="0.25">
      <c r="A21301" s="9"/>
      <c r="H21301" s="9"/>
      <c r="J21301">
        <v>24</v>
      </c>
      <c r="K21301">
        <f ca="1">SIMULATION!$D$3*SIMULATION!$D$17/$H21277/(SIMULATION!$D$17-$I21277)*(((EXP(-$I21277*$J21301))/(1-EXP(-SIMULATION!$D$4*$I21277)))-(EXP(-SIMULATION!$D$17*$J21301)/(1-EXP(-SIMULATION!$D$4*SIMULATION!$D$17))))</f>
        <v>1.3363055644408055</v>
      </c>
      <c r="L21301">
        <v>-0.20991289735080598</v>
      </c>
      <c r="M21301">
        <f t="shared" ca="1" si="332"/>
        <v>1.0557977916630319</v>
      </c>
    </row>
    <row r="21302" spans="1:13" x14ac:dyDescent="0.25">
      <c r="A21302" s="9">
        <v>853</v>
      </c>
      <c r="B21302" s="2">
        <f ca="1">NORMINV(RAND(),SIMULATION!D7,SIMULATION!D8)</f>
        <v>60.738534288517144</v>
      </c>
      <c r="C21302" s="2">
        <v>2</v>
      </c>
      <c r="D21302" s="2">
        <f ca="1">SIMULATION!$D$11*(1+(SIMULATION!$D$12*LN(1+$C21302)))*(1+(SIMULATION!$D$13*(($B21302/63.5)-1)))</f>
        <v>10.032990041151946</v>
      </c>
      <c r="E21302" s="2">
        <v>4.1924310732864088E-2</v>
      </c>
      <c r="F21302" s="2">
        <f ca="1">D21302*(1+E21302)</f>
        <v>10.453616233216932</v>
      </c>
      <c r="G21302" s="2">
        <v>-0.5548312168933186</v>
      </c>
      <c r="H21302" s="9">
        <f>SIMULATION!$D$15*EXP($G$21302)</f>
        <v>126.75128776347792</v>
      </c>
      <c r="I21302" s="2">
        <f ca="1">$F21302/$H21302</f>
        <v>8.2473451888896973E-2</v>
      </c>
      <c r="J21302">
        <v>0</v>
      </c>
      <c r="K21302">
        <f ca="1">SIMULATION!$D$3*SIMULATION!$D$17/$H21302/(SIMULATION!$D$17-$I21302)*(((EXP(-$I21302*$J21302))/(1-EXP(-SIMULATION!$D$4*$I21302)))-(EXP(-SIMULATION!$D$17*$J21302)/(1-EXP(-SIMULATION!$D$4*SIMULATION!$D$17))))</f>
        <v>0.85371671669452309</v>
      </c>
      <c r="L21302">
        <v>4.651554970964758E-2</v>
      </c>
      <c r="M21302">
        <f t="shared" ca="1" si="332"/>
        <v>0.89342781906788438</v>
      </c>
    </row>
    <row r="21303" spans="1:13" x14ac:dyDescent="0.25">
      <c r="A21303" s="9"/>
      <c r="H21303" s="9"/>
      <c r="J21303">
        <v>1</v>
      </c>
      <c r="K21303">
        <f ca="1">SIMULATION!$D$3*SIMULATION!$D$17/$H21302/(SIMULATION!$D$17-$I21302)*(((EXP(-$I21302*$J21303))/(1-EXP(-SIMULATION!$D$4*$I21302)))-(EXP(-SIMULATION!$D$17*$J21303)/(1-EXP(-SIMULATION!$D$4*SIMULATION!$D$17))))</f>
        <v>2.2776098788065182</v>
      </c>
      <c r="L21303">
        <v>-0.50852528433566557</v>
      </c>
      <c r="M21303">
        <f t="shared" ca="1" si="332"/>
        <v>1.1193876675807128</v>
      </c>
    </row>
    <row r="21304" spans="1:13" x14ac:dyDescent="0.25">
      <c r="A21304" s="9"/>
      <c r="H21304" s="9"/>
      <c r="J21304">
        <v>2</v>
      </c>
      <c r="K21304">
        <f ca="1">SIMULATION!$D$3*SIMULATION!$D$17/$H21302/(SIMULATION!$D$17-$I21302)*(((EXP(-$I21302*$J21304))/(1-EXP(-SIMULATION!$D$4*$I21302)))-(EXP(-SIMULATION!$D$17*$J21304)/(1-EXP(-SIMULATION!$D$4*SIMULATION!$D$17))))</f>
        <v>3.05307950522164</v>
      </c>
      <c r="L21304">
        <v>-0.11981618675619499</v>
      </c>
      <c r="M21304">
        <f t="shared" ca="1" si="332"/>
        <v>2.6872711610424926</v>
      </c>
    </row>
    <row r="21305" spans="1:13" x14ac:dyDescent="0.25">
      <c r="A21305" s="9"/>
      <c r="H21305" s="9"/>
      <c r="J21305">
        <v>3</v>
      </c>
      <c r="K21305">
        <f ca="1">SIMULATION!$D$3*SIMULATION!$D$17/$H21302/(SIMULATION!$D$17-$I21302)*(((EXP(-$I21302*$J21305))/(1-EXP(-SIMULATION!$D$4*$I21302)))-(EXP(-SIMULATION!$D$17*$J21305)/(1-EXP(-SIMULATION!$D$4*SIMULATION!$D$17))))</f>
        <v>3.4238687305852795</v>
      </c>
      <c r="L21305">
        <v>0.2165630150201073</v>
      </c>
      <c r="M21305">
        <f t="shared" ca="1" si="332"/>
        <v>4.1653520659138952</v>
      </c>
    </row>
    <row r="21306" spans="1:13" x14ac:dyDescent="0.25">
      <c r="A21306" s="9"/>
      <c r="H21306" s="9"/>
      <c r="J21306">
        <v>4</v>
      </c>
      <c r="K21306">
        <f ca="1">SIMULATION!$D$3*SIMULATION!$D$17/$H21302/(SIMULATION!$D$17-$I21302)*(((EXP(-$I21302*$J21306))/(1-EXP(-SIMULATION!$D$4*$I21302)))-(EXP(-SIMULATION!$D$17*$J21306)/(1-EXP(-SIMULATION!$D$4*SIMULATION!$D$17))))</f>
        <v>3.5453155266328444</v>
      </c>
      <c r="L21306">
        <v>-0.41915200697353666</v>
      </c>
      <c r="M21306">
        <f t="shared" ca="1" si="332"/>
        <v>2.0592894082902466</v>
      </c>
    </row>
    <row r="21307" spans="1:13" x14ac:dyDescent="0.25">
      <c r="A21307" s="9"/>
      <c r="H21307" s="9"/>
      <c r="J21307">
        <v>5</v>
      </c>
      <c r="K21307">
        <f ca="1">SIMULATION!$D$3*SIMULATION!$D$17/$H21302/(SIMULATION!$D$17-$I21302)*(((EXP(-$I21302*$J21307))/(1-EXP(-SIMULATION!$D$4*$I21302)))-(EXP(-SIMULATION!$D$17*$J21307)/(1-EXP(-SIMULATION!$D$4*SIMULATION!$D$17))))</f>
        <v>3.5161736566204564</v>
      </c>
      <c r="L21307">
        <v>-0.18462547947928817</v>
      </c>
      <c r="M21307">
        <f t="shared" ca="1" si="332"/>
        <v>2.8669984093344625</v>
      </c>
    </row>
    <row r="21308" spans="1:13" x14ac:dyDescent="0.25">
      <c r="A21308" s="9"/>
      <c r="H21308" s="9"/>
      <c r="J21308">
        <v>6</v>
      </c>
      <c r="K21308">
        <f ca="1">SIMULATION!$D$3*SIMULATION!$D$17/$H21302/(SIMULATION!$D$17-$I21302)*(((EXP(-$I21302*$J21308))/(1-EXP(-SIMULATION!$D$4*$I21302)))-(EXP(-SIMULATION!$D$17*$J21308)/(1-EXP(-SIMULATION!$D$4*SIMULATION!$D$17))))</f>
        <v>3.3989989349391836</v>
      </c>
      <c r="L21308">
        <v>0.22646019533352188</v>
      </c>
      <c r="M21308">
        <f t="shared" ca="1" si="332"/>
        <v>4.1687368976839441</v>
      </c>
    </row>
    <row r="21309" spans="1:13" x14ac:dyDescent="0.25">
      <c r="A21309" s="9"/>
      <c r="H21309" s="9"/>
      <c r="J21309">
        <v>7</v>
      </c>
      <c r="K21309">
        <f ca="1">SIMULATION!$D$3*SIMULATION!$D$17/$H21302/(SIMULATION!$D$17-$I21302)*(((EXP(-$I21302*$J21309))/(1-EXP(-SIMULATION!$D$4*$I21302)))-(EXP(-SIMULATION!$D$17*$J21309)/(1-EXP(-SIMULATION!$D$4*SIMULATION!$D$17))))</f>
        <v>3.2332082826421229</v>
      </c>
      <c r="L21309">
        <v>-0.15395069770319406</v>
      </c>
      <c r="M21309">
        <f t="shared" ca="1" si="332"/>
        <v>2.7354536117096222</v>
      </c>
    </row>
    <row r="21310" spans="1:13" x14ac:dyDescent="0.25">
      <c r="A21310" s="9"/>
      <c r="H21310" s="9"/>
      <c r="J21310">
        <v>8</v>
      </c>
      <c r="K21310">
        <f ca="1">SIMULATION!$D$3*SIMULATION!$D$17/$H21302/(SIMULATION!$D$17-$I21302)*(((EXP(-$I21302*$J21310))/(1-EXP(-SIMULATION!$D$4*$I21302)))-(EXP(-SIMULATION!$D$17*$J21310)/(1-EXP(-SIMULATION!$D$4*SIMULATION!$D$17))))</f>
        <v>3.0434437249380859</v>
      </c>
      <c r="L21310">
        <v>-0.31545143470677234</v>
      </c>
      <c r="M21310">
        <f t="shared" ca="1" si="332"/>
        <v>2.0833850354570433</v>
      </c>
    </row>
    <row r="21311" spans="1:13" x14ac:dyDescent="0.25">
      <c r="A21311" s="9"/>
      <c r="H21311" s="9"/>
      <c r="J21311">
        <v>9</v>
      </c>
      <c r="K21311">
        <f ca="1">SIMULATION!$D$3*SIMULATION!$D$17/$H21302/(SIMULATION!$D$17-$I21302)*(((EXP(-$I21302*$J21311))/(1-EXP(-SIMULATION!$D$4*$I21302)))-(EXP(-SIMULATION!$D$17*$J21311)/(1-EXP(-SIMULATION!$D$4*SIMULATION!$D$17))))</f>
        <v>2.8449280426913579</v>
      </c>
      <c r="L21311">
        <v>6.4072553264398105E-2</v>
      </c>
      <c r="M21311">
        <f t="shared" ca="1" si="332"/>
        <v>3.0272098462400803</v>
      </c>
    </row>
    <row r="21312" spans="1:13" x14ac:dyDescent="0.25">
      <c r="A21312" s="9"/>
      <c r="H21312" s="9"/>
      <c r="J21312">
        <v>10</v>
      </c>
      <c r="K21312">
        <f ca="1">SIMULATION!$D$3*SIMULATION!$D$17/$H21302/(SIMULATION!$D$17-$I21302)*(((EXP(-$I21302*$J21312))/(1-EXP(-SIMULATION!$D$4*$I21302)))-(EXP(-SIMULATION!$D$17*$J21312)/(1-EXP(-SIMULATION!$D$4*SIMULATION!$D$17))))</f>
        <v>2.6468929353572599</v>
      </c>
      <c r="L21312">
        <v>-3.9469486673422399E-2</v>
      </c>
      <c r="M21312">
        <f t="shared" ca="1" si="332"/>
        <v>2.5424214299192007</v>
      </c>
    </row>
    <row r="21313" spans="1:13" x14ac:dyDescent="0.25">
      <c r="A21313" s="9"/>
      <c r="H21313" s="9"/>
      <c r="J21313">
        <v>11</v>
      </c>
      <c r="K21313">
        <f ca="1">SIMULATION!$D$3*SIMULATION!$D$17/$H21302/(SIMULATION!$D$17-$I21302)*(((EXP(-$I21302*$J21313))/(1-EXP(-SIMULATION!$D$4*$I21302)))-(EXP(-SIMULATION!$D$17*$J21313)/(1-EXP(-SIMULATION!$D$4*SIMULATION!$D$17))))</f>
        <v>2.4547723087051283</v>
      </c>
      <c r="L21313">
        <v>5.6885099854559654E-2</v>
      </c>
      <c r="M21313">
        <f t="shared" ca="1" si="332"/>
        <v>2.5944122766060271</v>
      </c>
    </row>
    <row r="21314" spans="1:13" x14ac:dyDescent="0.25">
      <c r="A21314" s="9"/>
      <c r="H21314" s="9"/>
      <c r="J21314">
        <v>12</v>
      </c>
      <c r="K21314">
        <f ca="1">SIMULATION!$D$3*SIMULATION!$D$17/$H21302/(SIMULATION!$D$17-$I21302)*(((EXP(-$I21302*$J21314))/(1-EXP(-SIMULATION!$D$4*$I21302)))-(EXP(-SIMULATION!$D$17*$J21314)/(1-EXP(-SIMULATION!$D$4*SIMULATION!$D$17))))</f>
        <v>2.271604506534155</v>
      </c>
      <c r="L21314">
        <v>0.20988026666590051</v>
      </c>
      <c r="M21314">
        <f t="shared" ca="1" si="332"/>
        <v>2.7483694661250051</v>
      </c>
    </row>
    <row r="21315" spans="1:13" x14ac:dyDescent="0.25">
      <c r="A21315" s="9"/>
      <c r="H21315" s="9"/>
      <c r="J21315">
        <v>13</v>
      </c>
      <c r="K21315">
        <f ca="1">SIMULATION!$D$3*SIMULATION!$D$17/$H21302/(SIMULATION!$D$17-$I21302)*(((EXP(-$I21302*$J21315))/(1-EXP(-SIMULATION!$D$4*$I21302)))-(EXP(-SIMULATION!$D$17*$J21315)/(1-EXP(-SIMULATION!$D$4*SIMULATION!$D$17))))</f>
        <v>2.0989278741783322</v>
      </c>
      <c r="L21315">
        <v>-0.14825020816113563</v>
      </c>
      <c r="M21315">
        <f t="shared" ref="M21315:M21378" ca="1" si="333">$K21315*(1+$L21315)</f>
        <v>1.7877613799161844</v>
      </c>
    </row>
    <row r="21316" spans="1:13" x14ac:dyDescent="0.25">
      <c r="A21316" s="9"/>
      <c r="H21316" s="9"/>
      <c r="J21316">
        <v>14</v>
      </c>
      <c r="K21316">
        <f ca="1">SIMULATION!$D$3*SIMULATION!$D$17/$H21302/(SIMULATION!$D$17-$I21302)*(((EXP(-$I21302*$J21316))/(1-EXP(-SIMULATION!$D$4*$I21302)))-(EXP(-SIMULATION!$D$17*$J21316)/(1-EXP(-SIMULATION!$D$4*SIMULATION!$D$17))))</f>
        <v>1.9373518758465973</v>
      </c>
      <c r="L21316">
        <v>8.1605441563524769E-2</v>
      </c>
      <c r="M21316">
        <f t="shared" ca="1" si="333"/>
        <v>2.095450331138982</v>
      </c>
    </row>
    <row r="21317" spans="1:13" x14ac:dyDescent="0.25">
      <c r="A21317" s="9"/>
      <c r="H21317" s="9"/>
      <c r="J21317">
        <v>15</v>
      </c>
      <c r="K21317">
        <f ca="1">SIMULATION!$D$3*SIMULATION!$D$17/$H21302/(SIMULATION!$D$17-$I21302)*(((EXP(-$I21302*$J21317))/(1-EXP(-SIMULATION!$D$4*$I21302)))-(EXP(-SIMULATION!$D$17*$J21317)/(1-EXP(-SIMULATION!$D$4*SIMULATION!$D$17))))</f>
        <v>1.7869205191788735</v>
      </c>
      <c r="L21317">
        <v>-2.6798843721158667E-2</v>
      </c>
      <c r="M21317">
        <f t="shared" ca="1" si="333"/>
        <v>1.739033115443267</v>
      </c>
    </row>
    <row r="21318" spans="1:13" x14ac:dyDescent="0.25">
      <c r="A21318" s="9"/>
      <c r="H21318" s="9"/>
      <c r="J21318">
        <v>16</v>
      </c>
      <c r="K21318">
        <f ca="1">SIMULATION!$D$3*SIMULATION!$D$17/$H21302/(SIMULATION!$D$17-$I21302)*(((EXP(-$I21302*$J21318))/(1-EXP(-SIMULATION!$D$4*$I21302)))-(EXP(-SIMULATION!$D$17*$J21318)/(1-EXP(-SIMULATION!$D$4*SIMULATION!$D$17))))</f>
        <v>1.6473428879871419</v>
      </c>
      <c r="L21318">
        <v>-0.24248074813913342</v>
      </c>
      <c r="M21318">
        <f t="shared" ca="1" si="333"/>
        <v>1.247893952066339</v>
      </c>
    </row>
    <row r="21319" spans="1:13" x14ac:dyDescent="0.25">
      <c r="A21319" s="9"/>
      <c r="H21319" s="9"/>
      <c r="J21319">
        <v>17</v>
      </c>
      <c r="K21319">
        <f ca="1">SIMULATION!$D$3*SIMULATION!$D$17/$H21302/(SIMULATION!$D$17-$I21302)*(((EXP(-$I21302*$J21319))/(1-EXP(-SIMULATION!$D$4*$I21302)))-(EXP(-SIMULATION!$D$17*$J21319)/(1-EXP(-SIMULATION!$D$4*SIMULATION!$D$17))))</f>
        <v>1.518138701406895</v>
      </c>
      <c r="L21319">
        <v>-0.280315358002796</v>
      </c>
      <c r="M21319">
        <f t="shared" ca="1" si="333"/>
        <v>1.0925811078241214</v>
      </c>
    </row>
    <row r="21320" spans="1:13" x14ac:dyDescent="0.25">
      <c r="A21320" s="9"/>
      <c r="H21320" s="9"/>
      <c r="J21320">
        <v>18</v>
      </c>
      <c r="K21320">
        <f ca="1">SIMULATION!$D$3*SIMULATION!$D$17/$H21302/(SIMULATION!$D$17-$I21302)*(((EXP(-$I21302*$J21320))/(1-EXP(-SIMULATION!$D$4*$I21302)))-(EXP(-SIMULATION!$D$17*$J21320)/(1-EXP(-SIMULATION!$D$4*SIMULATION!$D$17))))</f>
        <v>1.3987295918401776</v>
      </c>
      <c r="L21320">
        <v>0.79296425505252432</v>
      </c>
      <c r="M21320">
        <f t="shared" ca="1" si="333"/>
        <v>2.5078721606536458</v>
      </c>
    </row>
    <row r="21321" spans="1:13" x14ac:dyDescent="0.25">
      <c r="A21321" s="9"/>
      <c r="H21321" s="9"/>
      <c r="J21321">
        <v>19</v>
      </c>
      <c r="K21321">
        <f ca="1">SIMULATION!$D$3*SIMULATION!$D$17/$H21302/(SIMULATION!$D$17-$I21302)*(((EXP(-$I21302*$J21321))/(1-EXP(-SIMULATION!$D$4*$I21302)))-(EXP(-SIMULATION!$D$17*$J21321)/(1-EXP(-SIMULATION!$D$4*SIMULATION!$D$17))))</f>
        <v>1.2884957565024502</v>
      </c>
      <c r="L21321">
        <v>0.13578468986321929</v>
      </c>
      <c r="M21321">
        <f t="shared" ca="1" si="333"/>
        <v>1.4634537531892096</v>
      </c>
    </row>
    <row r="21322" spans="1:13" x14ac:dyDescent="0.25">
      <c r="A21322" s="9"/>
      <c r="H21322" s="9"/>
      <c r="J21322">
        <v>20</v>
      </c>
      <c r="K21322">
        <f ca="1">SIMULATION!$D$3*SIMULATION!$D$17/$H21302/(SIMULATION!$D$17-$I21302)*(((EXP(-$I21302*$J21322))/(1-EXP(-SIMULATION!$D$4*$I21302)))-(EXP(-SIMULATION!$D$17*$J21322)/(1-EXP(-SIMULATION!$D$4*SIMULATION!$D$17))))</f>
        <v>1.1868105653208416</v>
      </c>
      <c r="L21322">
        <v>9.8438701379747515E-2</v>
      </c>
      <c r="M21322">
        <f t="shared" ca="1" si="333"/>
        <v>1.3036386561547892</v>
      </c>
    </row>
    <row r="21323" spans="1:13" x14ac:dyDescent="0.25">
      <c r="A21323" s="9"/>
      <c r="H21323" s="9"/>
      <c r="J21323">
        <v>21</v>
      </c>
      <c r="K21323">
        <f ca="1">SIMULATION!$D$3*SIMULATION!$D$17/$H21302/(SIMULATION!$D$17-$I21302)*(((EXP(-$I21302*$J21323))/(1-EXP(-SIMULATION!$D$4*$I21302)))-(EXP(-SIMULATION!$D$17*$J21323)/(1-EXP(-SIMULATION!$D$4*SIMULATION!$D$17))))</f>
        <v>1.0930611769728169</v>
      </c>
      <c r="L21323">
        <v>0.1099212946877333</v>
      </c>
      <c r="M21323">
        <f t="shared" ca="1" si="333"/>
        <v>1.2132118767185665</v>
      </c>
    </row>
    <row r="21324" spans="1:13" x14ac:dyDescent="0.25">
      <c r="A21324" s="9"/>
      <c r="H21324" s="9"/>
      <c r="J21324">
        <v>22</v>
      </c>
      <c r="K21324">
        <f ca="1">SIMULATION!$D$3*SIMULATION!$D$17/$H21302/(SIMULATION!$D$17-$I21302)*(((EXP(-$I21302*$J21324))/(1-EXP(-SIMULATION!$D$4*$I21302)))-(EXP(-SIMULATION!$D$17*$J21324)/(1-EXP(-SIMULATION!$D$4*SIMULATION!$D$17))))</f>
        <v>1.0066603122196989</v>
      </c>
      <c r="L21324">
        <v>-0.23789399429149816</v>
      </c>
      <c r="M21324">
        <f t="shared" ca="1" si="333"/>
        <v>0.76718186965102808</v>
      </c>
    </row>
    <row r="21325" spans="1:13" x14ac:dyDescent="0.25">
      <c r="A21325" s="9"/>
      <c r="H21325" s="9"/>
      <c r="J21325">
        <v>23</v>
      </c>
      <c r="K21325">
        <f ca="1">SIMULATION!$D$3*SIMULATION!$D$17/$H21302/(SIMULATION!$D$17-$I21302)*(((EXP(-$I21302*$J21325))/(1-EXP(-SIMULATION!$D$4*$I21302)))-(EXP(-SIMULATION!$D$17*$J21325)/(1-EXP(-SIMULATION!$D$4*SIMULATION!$D$17))))</f>
        <v>0.92705247445209493</v>
      </c>
      <c r="L21325">
        <v>-0.17860473178111219</v>
      </c>
      <c r="M21325">
        <f t="shared" ca="1" si="333"/>
        <v>0.7614765159055622</v>
      </c>
    </row>
    <row r="21326" spans="1:13" x14ac:dyDescent="0.25">
      <c r="A21326" s="9"/>
      <c r="H21326" s="9"/>
      <c r="J21326">
        <v>24</v>
      </c>
      <c r="K21326">
        <f ca="1">SIMULATION!$D$3*SIMULATION!$D$17/$H21302/(SIMULATION!$D$17-$I21302)*(((EXP(-$I21302*$J21326))/(1-EXP(-SIMULATION!$D$4*$I21302)))-(EXP(-SIMULATION!$D$17*$J21326)/(1-EXP(-SIMULATION!$D$4*SIMULATION!$D$17))))</f>
        <v>0.85371671669452354</v>
      </c>
      <c r="L21326">
        <v>0.15132218874105691</v>
      </c>
      <c r="M21326">
        <f t="shared" ca="1" si="333"/>
        <v>0.98290299882956766</v>
      </c>
    </row>
    <row r="21327" spans="1:13" x14ac:dyDescent="0.25">
      <c r="A21327" s="9">
        <v>854</v>
      </c>
      <c r="B21327" s="2">
        <f ca="1">NORMINV(RAND(),SIMULATION!D7,SIMULATION!D8)</f>
        <v>64.900613218094762</v>
      </c>
      <c r="C21327" s="2">
        <v>2</v>
      </c>
      <c r="D21327" s="2">
        <f ca="1">SIMULATION!$D$11*(1+(SIMULATION!$D$12*LN(1+$C21327)))*(1+(SIMULATION!$D$13*(($B21327/63.5)-1)))</f>
        <v>10.342073252836174</v>
      </c>
      <c r="E21327" s="2">
        <v>0.26351375889533601</v>
      </c>
      <c r="F21327" s="2">
        <f ca="1">D21327*(1+E21327)</f>
        <v>13.06735185046195</v>
      </c>
      <c r="G21327" s="2">
        <v>-0.44769903292100871</v>
      </c>
      <c r="H21327" s="9">
        <f>SIMULATION!$D$15*EXP($G$21327)</f>
        <v>141.08449782819267</v>
      </c>
      <c r="I21327" s="2">
        <f ca="1">$F21327/$H21327</f>
        <v>9.26207489243423E-2</v>
      </c>
      <c r="J21327">
        <v>0</v>
      </c>
      <c r="K21327">
        <f ca="1">SIMULATION!$D$3*SIMULATION!$D$17/$H21327/(SIMULATION!$D$17-$I21327)*(((EXP(-$I21327*$J21327))/(1-EXP(-SIMULATION!$D$4*$I21327)))-(EXP(-SIMULATION!$D$17*$J21327)/(1-EXP(-SIMULATION!$D$4*SIMULATION!$D$17))))</f>
        <v>0.59777424829363468</v>
      </c>
      <c r="L21327">
        <v>-9.4928603405721998E-2</v>
      </c>
      <c r="M21327">
        <f t="shared" ca="1" si="333"/>
        <v>0.54102837375121471</v>
      </c>
    </row>
    <row r="21328" spans="1:13" x14ac:dyDescent="0.25">
      <c r="A21328" s="9"/>
      <c r="H21328" s="9"/>
      <c r="J21328">
        <v>1</v>
      </c>
      <c r="K21328">
        <f ca="1">SIMULATION!$D$3*SIMULATION!$D$17/$H21327/(SIMULATION!$D$17-$I21327)*(((EXP(-$I21327*$J21328))/(1-EXP(-SIMULATION!$D$4*$I21327)))-(EXP(-SIMULATION!$D$17*$J21328)/(1-EXP(-SIMULATION!$D$4*SIMULATION!$D$17))))</f>
        <v>1.877664478977765</v>
      </c>
      <c r="L21328">
        <v>4.2735729664835888E-2</v>
      </c>
      <c r="M21328">
        <f t="shared" ca="1" si="333"/>
        <v>1.9579078405526236</v>
      </c>
    </row>
    <row r="21329" spans="1:13" x14ac:dyDescent="0.25">
      <c r="A21329" s="9"/>
      <c r="H21329" s="9"/>
      <c r="J21329">
        <v>2</v>
      </c>
      <c r="K21329">
        <f ca="1">SIMULATION!$D$3*SIMULATION!$D$17/$H21327/(SIMULATION!$D$17-$I21327)*(((EXP(-$I21327*$J21329))/(1-EXP(-SIMULATION!$D$4*$I21327)))-(EXP(-SIMULATION!$D$17*$J21329)/(1-EXP(-SIMULATION!$D$4*SIMULATION!$D$17))))</f>
        <v>2.5656359371186808</v>
      </c>
      <c r="L21329">
        <v>0.37051698306282943</v>
      </c>
      <c r="M21329">
        <f t="shared" ca="1" si="333"/>
        <v>3.5162476241774696</v>
      </c>
    </row>
    <row r="21330" spans="1:13" x14ac:dyDescent="0.25">
      <c r="A21330" s="9"/>
      <c r="H21330" s="9"/>
      <c r="J21330">
        <v>3</v>
      </c>
      <c r="K21330">
        <f ca="1">SIMULATION!$D$3*SIMULATION!$D$17/$H21327/(SIMULATION!$D$17-$I21327)*(((EXP(-$I21327*$J21330))/(1-EXP(-SIMULATION!$D$4*$I21327)))-(EXP(-SIMULATION!$D$17*$J21330)/(1-EXP(-SIMULATION!$D$4*SIMULATION!$D$17))))</f>
        <v>2.885987176552522</v>
      </c>
      <c r="L21330">
        <v>0.17440382431455057</v>
      </c>
      <c r="M21330">
        <f t="shared" ca="1" si="333"/>
        <v>3.3893143770660337</v>
      </c>
    </row>
    <row r="21331" spans="1:13" x14ac:dyDescent="0.25">
      <c r="A21331" s="9"/>
      <c r="H21331" s="9"/>
      <c r="J21331">
        <v>4</v>
      </c>
      <c r="K21331">
        <f ca="1">SIMULATION!$D$3*SIMULATION!$D$17/$H21327/(SIMULATION!$D$17-$I21327)*(((EXP(-$I21327*$J21331))/(1-EXP(-SIMULATION!$D$4*$I21327)))-(EXP(-SIMULATION!$D$17*$J21331)/(1-EXP(-SIMULATION!$D$4*SIMULATION!$D$17))))</f>
        <v>2.9814195439247038</v>
      </c>
      <c r="L21331">
        <v>5.366613374981917E-2</v>
      </c>
      <c r="M21331">
        <f t="shared" ca="1" si="333"/>
        <v>3.141420803933292</v>
      </c>
    </row>
    <row r="21332" spans="1:13" x14ac:dyDescent="0.25">
      <c r="A21332" s="9"/>
      <c r="H21332" s="9"/>
      <c r="J21332">
        <v>5</v>
      </c>
      <c r="K21332">
        <f ca="1">SIMULATION!$D$3*SIMULATION!$D$17/$H21327/(SIMULATION!$D$17-$I21327)*(((EXP(-$I21327*$J21332))/(1-EXP(-SIMULATION!$D$4*$I21327)))-(EXP(-SIMULATION!$D$17*$J21332)/(1-EXP(-SIMULATION!$D$4*SIMULATION!$D$17))))</f>
        <v>2.9424364373031007</v>
      </c>
      <c r="L21332">
        <v>-0.15468459891980813</v>
      </c>
      <c r="M21332">
        <f t="shared" ca="1" si="333"/>
        <v>2.4872868371518413</v>
      </c>
    </row>
    <row r="21333" spans="1:13" x14ac:dyDescent="0.25">
      <c r="A21333" s="9"/>
      <c r="H21333" s="9"/>
      <c r="J21333">
        <v>6</v>
      </c>
      <c r="K21333">
        <f ca="1">SIMULATION!$D$3*SIMULATION!$D$17/$H21327/(SIMULATION!$D$17-$I21327)*(((EXP(-$I21327*$J21333))/(1-EXP(-SIMULATION!$D$4*$I21327)))-(EXP(-SIMULATION!$D$17*$J21333)/(1-EXP(-SIMULATION!$D$4*SIMULATION!$D$17))))</f>
        <v>2.8261749686224027</v>
      </c>
      <c r="L21333">
        <v>0.35150085614561133</v>
      </c>
      <c r="M21333">
        <f t="shared" ca="1" si="333"/>
        <v>3.819577889710474</v>
      </c>
    </row>
    <row r="21334" spans="1:13" x14ac:dyDescent="0.25">
      <c r="A21334" s="9"/>
      <c r="H21334" s="9"/>
      <c r="J21334">
        <v>7</v>
      </c>
      <c r="K21334">
        <f ca="1">SIMULATION!$D$3*SIMULATION!$D$17/$H21327/(SIMULATION!$D$17-$I21327)*(((EXP(-$I21327*$J21334))/(1-EXP(-SIMULATION!$D$4*$I21327)))-(EXP(-SIMULATION!$D$17*$J21334)/(1-EXP(-SIMULATION!$D$4*SIMULATION!$D$17))))</f>
        <v>2.668466370158586</v>
      </c>
      <c r="L21334">
        <v>1.7815937247800732E-2</v>
      </c>
      <c r="M21334">
        <f t="shared" ca="1" si="333"/>
        <v>2.7160075995571984</v>
      </c>
    </row>
    <row r="21335" spans="1:13" x14ac:dyDescent="0.25">
      <c r="A21335" s="9"/>
      <c r="H21335" s="9"/>
      <c r="J21335">
        <v>8</v>
      </c>
      <c r="K21335">
        <f ca="1">SIMULATION!$D$3*SIMULATION!$D$17/$H21327/(SIMULATION!$D$17-$I21327)*(((EXP(-$I21327*$J21335))/(1-EXP(-SIMULATION!$D$4*$I21327)))-(EXP(-SIMULATION!$D$17*$J21335)/(1-EXP(-SIMULATION!$D$4*SIMULATION!$D$17))))</f>
        <v>2.4915578686378579</v>
      </c>
      <c r="L21335">
        <v>-0.23462896387143839</v>
      </c>
      <c r="M21335">
        <f t="shared" ca="1" si="333"/>
        <v>1.9069662274936279</v>
      </c>
    </row>
    <row r="21336" spans="1:13" x14ac:dyDescent="0.25">
      <c r="A21336" s="9"/>
      <c r="H21336" s="9"/>
      <c r="J21336">
        <v>9</v>
      </c>
      <c r="K21336">
        <f ca="1">SIMULATION!$D$3*SIMULATION!$D$17/$H21327/(SIMULATION!$D$17-$I21327)*(((EXP(-$I21327*$J21336))/(1-EXP(-SIMULATION!$D$4*$I21327)))-(EXP(-SIMULATION!$D$17*$J21336)/(1-EXP(-SIMULATION!$D$4*SIMULATION!$D$17))))</f>
        <v>2.3090549175719208</v>
      </c>
      <c r="L21336">
        <v>0.15612438282172714</v>
      </c>
      <c r="M21336">
        <f t="shared" ca="1" si="333"/>
        <v>2.6695546914793109</v>
      </c>
    </row>
    <row r="21337" spans="1:13" x14ac:dyDescent="0.25">
      <c r="A21337" s="9"/>
      <c r="H21337" s="9"/>
      <c r="J21337">
        <v>10</v>
      </c>
      <c r="K21337">
        <f ca="1">SIMULATION!$D$3*SIMULATION!$D$17/$H21327/(SIMULATION!$D$17-$I21327)*(((EXP(-$I21327*$J21337))/(1-EXP(-SIMULATION!$D$4*$I21327)))-(EXP(-SIMULATION!$D$17*$J21337)/(1-EXP(-SIMULATION!$D$4*SIMULATION!$D$17))))</f>
        <v>2.1290827101124417</v>
      </c>
      <c r="L21337">
        <v>-0.70566521609151767</v>
      </c>
      <c r="M21337">
        <f t="shared" ca="1" si="333"/>
        <v>0.62666309940423148</v>
      </c>
    </row>
    <row r="21338" spans="1:13" x14ac:dyDescent="0.25">
      <c r="A21338" s="9"/>
      <c r="H21338" s="9"/>
      <c r="J21338">
        <v>11</v>
      </c>
      <c r="K21338">
        <f ca="1">SIMULATION!$D$3*SIMULATION!$D$17/$H21327/(SIMULATION!$D$17-$I21327)*(((EXP(-$I21327*$J21338))/(1-EXP(-SIMULATION!$D$4*$I21327)))-(EXP(-SIMULATION!$D$17*$J21338)/(1-EXP(-SIMULATION!$D$4*SIMULATION!$D$17))))</f>
        <v>1.9563070580946003</v>
      </c>
      <c r="L21338">
        <v>-0.1499514347307313</v>
      </c>
      <c r="M21338">
        <f t="shared" ca="1" si="333"/>
        <v>1.6629560079594587</v>
      </c>
    </row>
    <row r="21339" spans="1:13" x14ac:dyDescent="0.25">
      <c r="A21339" s="9"/>
      <c r="H21339" s="9"/>
      <c r="J21339">
        <v>12</v>
      </c>
      <c r="K21339">
        <f ca="1">SIMULATION!$D$3*SIMULATION!$D$17/$H21327/(SIMULATION!$D$17-$I21327)*(((EXP(-$I21327*$J21339))/(1-EXP(-SIMULATION!$D$4*$I21327)))-(EXP(-SIMULATION!$D$17*$J21339)/(1-EXP(-SIMULATION!$D$4*SIMULATION!$D$17))))</f>
        <v>1.7932247759652393</v>
      </c>
      <c r="L21339">
        <v>0.33298655202837663</v>
      </c>
      <c r="M21339">
        <f t="shared" ca="1" si="333"/>
        <v>2.3903445111257624</v>
      </c>
    </row>
    <row r="21340" spans="1:13" x14ac:dyDescent="0.25">
      <c r="A21340" s="9"/>
      <c r="H21340" s="9"/>
      <c r="J21340">
        <v>13</v>
      </c>
      <c r="K21340">
        <f ca="1">SIMULATION!$D$3*SIMULATION!$D$17/$H21327/(SIMULATION!$D$17-$I21327)*(((EXP(-$I21327*$J21340))/(1-EXP(-SIMULATION!$D$4*$I21327)))-(EXP(-SIMULATION!$D$17*$J21340)/(1-EXP(-SIMULATION!$D$4*SIMULATION!$D$17))))</f>
        <v>1.6409863565571212</v>
      </c>
      <c r="L21340">
        <v>0.39132563882982496</v>
      </c>
      <c r="M21340">
        <f t="shared" ca="1" si="333"/>
        <v>2.2831463908478637</v>
      </c>
    </row>
    <row r="21341" spans="1:13" x14ac:dyDescent="0.25">
      <c r="A21341" s="9"/>
      <c r="H21341" s="9"/>
      <c r="J21341">
        <v>14</v>
      </c>
      <c r="K21341">
        <f ca="1">SIMULATION!$D$3*SIMULATION!$D$17/$H21327/(SIMULATION!$D$17-$I21327)*(((EXP(-$I21327*$J21341))/(1-EXP(-SIMULATION!$D$4*$I21327)))-(EXP(-SIMULATION!$D$17*$J21341)/(1-EXP(-SIMULATION!$D$4*SIMULATION!$D$17))))</f>
        <v>1.4999193026295239</v>
      </c>
      <c r="L21341">
        <v>0.23704131329683384</v>
      </c>
      <c r="M21341">
        <f t="shared" ca="1" si="333"/>
        <v>1.8554621439640975</v>
      </c>
    </row>
    <row r="21342" spans="1:13" x14ac:dyDescent="0.25">
      <c r="A21342" s="9"/>
      <c r="H21342" s="9"/>
      <c r="J21342">
        <v>15</v>
      </c>
      <c r="K21342">
        <f ca="1">SIMULATION!$D$3*SIMULATION!$D$17/$H21327/(SIMULATION!$D$17-$I21327)*(((EXP(-$I21327*$J21342))/(1-EXP(-SIMULATION!$D$4*$I21327)))-(EXP(-SIMULATION!$D$17*$J21342)/(1-EXP(-SIMULATION!$D$4*SIMULATION!$D$17))))</f>
        <v>1.3698599727334038</v>
      </c>
      <c r="L21342">
        <v>0.31567780310410642</v>
      </c>
      <c r="M21342">
        <f t="shared" ca="1" si="333"/>
        <v>1.8022943594861356</v>
      </c>
    </row>
    <row r="21343" spans="1:13" x14ac:dyDescent="0.25">
      <c r="A21343" s="9"/>
      <c r="H21343" s="9"/>
      <c r="J21343">
        <v>16</v>
      </c>
      <c r="K21343">
        <f ca="1">SIMULATION!$D$3*SIMULATION!$D$17/$H21327/(SIMULATION!$D$17-$I21327)*(((EXP(-$I21327*$J21343))/(1-EXP(-SIMULATION!$D$4*$I21327)))-(EXP(-SIMULATION!$D$17*$J21343)/(1-EXP(-SIMULATION!$D$4*SIMULATION!$D$17))))</f>
        <v>1.2503630295851655</v>
      </c>
      <c r="L21343">
        <v>-3.3353184626553734E-2</v>
      </c>
      <c r="M21343">
        <f t="shared" ca="1" si="333"/>
        <v>1.2086594406091944</v>
      </c>
    </row>
    <row r="21344" spans="1:13" x14ac:dyDescent="0.25">
      <c r="A21344" s="9"/>
      <c r="H21344" s="9"/>
      <c r="J21344">
        <v>17</v>
      </c>
      <c r="K21344">
        <f ca="1">SIMULATION!$D$3*SIMULATION!$D$17/$H21327/(SIMULATION!$D$17-$I21327)*(((EXP(-$I21327*$J21344))/(1-EXP(-SIMULATION!$D$4*$I21327)))-(EXP(-SIMULATION!$D$17*$J21344)/(1-EXP(-SIMULATION!$D$4*SIMULATION!$D$17))))</f>
        <v>1.1408327368074822</v>
      </c>
      <c r="L21344">
        <v>3.65890325000056E-2</v>
      </c>
      <c r="M21344">
        <f t="shared" ca="1" si="333"/>
        <v>1.1825747028916014</v>
      </c>
    </row>
    <row r="21345" spans="1:13" x14ac:dyDescent="0.25">
      <c r="A21345" s="9"/>
      <c r="H21345" s="9"/>
      <c r="J21345">
        <v>18</v>
      </c>
      <c r="K21345">
        <f ca="1">SIMULATION!$D$3*SIMULATION!$D$17/$H21327/(SIMULATION!$D$17-$I21327)*(((EXP(-$I21327*$J21345))/(1-EXP(-SIMULATION!$D$4*$I21327)))-(EXP(-SIMULATION!$D$17*$J21345)/(1-EXP(-SIMULATION!$D$4*SIMULATION!$D$17))))</f>
        <v>1.0406044327653812</v>
      </c>
      <c r="L21345">
        <v>-0.24793845965001587</v>
      </c>
      <c r="M21345">
        <f t="shared" ca="1" si="333"/>
        <v>0.7825985726005541</v>
      </c>
    </row>
    <row r="21346" spans="1:13" x14ac:dyDescent="0.25">
      <c r="A21346" s="9"/>
      <c r="H21346" s="9"/>
      <c r="J21346">
        <v>19</v>
      </c>
      <c r="K21346">
        <f ca="1">SIMULATION!$D$3*SIMULATION!$D$17/$H21327/(SIMULATION!$D$17-$I21327)*(((EXP(-$I21327*$J21346))/(1-EXP(-SIMULATION!$D$4*$I21327)))-(EXP(-SIMULATION!$D$17*$J21346)/(1-EXP(-SIMULATION!$D$4*SIMULATION!$D$17))))</f>
        <v>0.9489943123619915</v>
      </c>
      <c r="L21346">
        <v>-0.25761514113684858</v>
      </c>
      <c r="M21346">
        <f t="shared" ca="1" si="333"/>
        <v>0.70451900864479045</v>
      </c>
    </row>
    <row r="21347" spans="1:13" x14ac:dyDescent="0.25">
      <c r="A21347" s="9"/>
      <c r="H21347" s="9"/>
      <c r="J21347">
        <v>20</v>
      </c>
      <c r="K21347">
        <f ca="1">SIMULATION!$D$3*SIMULATION!$D$17/$H21327/(SIMULATION!$D$17-$I21327)*(((EXP(-$I21327*$J21347))/(1-EXP(-SIMULATION!$D$4*$I21327)))-(EXP(-SIMULATION!$D$17*$J21347)/(1-EXP(-SIMULATION!$D$4*SIMULATION!$D$17))))</f>
        <v>0.86532911464298545</v>
      </c>
      <c r="L21347">
        <v>-9.7405472248239047E-3</v>
      </c>
      <c r="M21347">
        <f t="shared" ca="1" si="333"/>
        <v>0.85690033553679046</v>
      </c>
    </row>
    <row r="21348" spans="1:13" x14ac:dyDescent="0.25">
      <c r="A21348" s="9"/>
      <c r="H21348" s="9"/>
      <c r="J21348">
        <v>21</v>
      </c>
      <c r="K21348">
        <f ca="1">SIMULATION!$D$3*SIMULATION!$D$17/$H21327/(SIMULATION!$D$17-$I21327)*(((EXP(-$I21327*$J21348))/(1-EXP(-SIMULATION!$D$4*$I21327)))-(EXP(-SIMULATION!$D$17*$J21348)/(1-EXP(-SIMULATION!$D$4*SIMULATION!$D$17))))</f>
        <v>0.78896312938819835</v>
      </c>
      <c r="L21348">
        <v>0.33841711140501618</v>
      </c>
      <c r="M21348">
        <f t="shared" ca="1" si="333"/>
        <v>1.0559617526408143</v>
      </c>
    </row>
    <row r="21349" spans="1:13" x14ac:dyDescent="0.25">
      <c r="A21349" s="9"/>
      <c r="H21349" s="9"/>
      <c r="J21349">
        <v>22</v>
      </c>
      <c r="K21349">
        <f ca="1">SIMULATION!$D$3*SIMULATION!$D$17/$H21327/(SIMULATION!$D$17-$I21327)*(((EXP(-$I21327*$J21349))/(1-EXP(-SIMULATION!$D$4*$I21327)))-(EXP(-SIMULATION!$D$17*$J21349)/(1-EXP(-SIMULATION!$D$4*SIMULATION!$D$17))))</f>
        <v>0.71928725591163711</v>
      </c>
      <c r="L21349">
        <v>-0.34913023792260006</v>
      </c>
      <c r="M21349">
        <f t="shared" ca="1" si="333"/>
        <v>0.46816232512051315</v>
      </c>
    </row>
    <row r="21350" spans="1:13" x14ac:dyDescent="0.25">
      <c r="A21350" s="9"/>
      <c r="H21350" s="9"/>
      <c r="J21350">
        <v>23</v>
      </c>
      <c r="K21350">
        <f ca="1">SIMULATION!$D$3*SIMULATION!$D$17/$H21327/(SIMULATION!$D$17-$I21327)*(((EXP(-$I21327*$J21350))/(1-EXP(-SIMULATION!$D$4*$I21327)))-(EXP(-SIMULATION!$D$17*$J21350)/(1-EXP(-SIMULATION!$D$4*SIMULATION!$D$17))))</f>
        <v>0.65573313144184386</v>
      </c>
      <c r="L21350">
        <v>0.31943804272614368</v>
      </c>
      <c r="M21350">
        <f t="shared" ca="1" si="333"/>
        <v>0.86519923950031152</v>
      </c>
    </row>
    <row r="21351" spans="1:13" x14ac:dyDescent="0.25">
      <c r="A21351" s="9"/>
      <c r="H21351" s="9"/>
      <c r="J21351">
        <v>24</v>
      </c>
      <c r="K21351">
        <f ca="1">SIMULATION!$D$3*SIMULATION!$D$17/$H21327/(SIMULATION!$D$17-$I21327)*(((EXP(-$I21327*$J21351))/(1-EXP(-SIMULATION!$D$4*$I21327)))-(EXP(-SIMULATION!$D$17*$J21351)/(1-EXP(-SIMULATION!$D$4*SIMULATION!$D$17))))</f>
        <v>0.5977742482936349</v>
      </c>
      <c r="L21351">
        <v>-0.17866883751780988</v>
      </c>
      <c r="M21351">
        <f t="shared" ca="1" si="333"/>
        <v>0.49097061825292854</v>
      </c>
    </row>
    <row r="21352" spans="1:13" x14ac:dyDescent="0.25">
      <c r="A21352" s="9">
        <v>855</v>
      </c>
      <c r="B21352" s="2">
        <f ca="1">NORMINV(RAND(),SIMULATION!D7,SIMULATION!D8)</f>
        <v>55.136495584979258</v>
      </c>
      <c r="C21352" s="2">
        <v>2</v>
      </c>
      <c r="D21352" s="2">
        <f ca="1">SIMULATION!$D$11*(1+(SIMULATION!$D$12*LN(1+$C21352)))*(1+(SIMULATION!$D$13*(($B21352/63.5)-1)))</f>
        <v>9.6169729151517522</v>
      </c>
      <c r="E21352" s="2">
        <v>-8.8041534669614341E-2</v>
      </c>
      <c r="F21352" s="2">
        <f ca="1">D21352*(1+E21352)</f>
        <v>8.770279860825676</v>
      </c>
      <c r="G21352" s="2">
        <v>-0.10287172981130681</v>
      </c>
      <c r="H21352" s="9">
        <f>SIMULATION!$D$15*EXP($G$21352)</f>
        <v>199.17548879694556</v>
      </c>
      <c r="I21352" s="2">
        <f ca="1">$F21352/$H21352</f>
        <v>4.4032927514322598E-2</v>
      </c>
      <c r="J21352">
        <v>0</v>
      </c>
      <c r="K21352">
        <f ca="1">SIMULATION!$D$3*SIMULATION!$D$17/$H21352/(SIMULATION!$D$17-$I21352)*(((EXP(-$I21352*$J21352))/(1-EXP(-SIMULATION!$D$4*$I21352)))-(EXP(-SIMULATION!$D$17*$J21352)/(1-EXP(-SIMULATION!$D$4*SIMULATION!$D$17))))</f>
        <v>1.6325519136191831</v>
      </c>
      <c r="L21352">
        <v>-0.24354671451258292</v>
      </c>
      <c r="M21352">
        <f t="shared" ca="1" si="333"/>
        <v>1.2349492587860009</v>
      </c>
    </row>
    <row r="21353" spans="1:13" x14ac:dyDescent="0.25">
      <c r="A21353" s="9"/>
      <c r="H21353" s="9"/>
      <c r="J21353">
        <v>1</v>
      </c>
      <c r="K21353">
        <f ca="1">SIMULATION!$D$3*SIMULATION!$D$17/$H21352/(SIMULATION!$D$17-$I21352)*(((EXP(-$I21352*$J21353))/(1-EXP(-SIMULATION!$D$4*$I21352)))-(EXP(-SIMULATION!$D$17*$J21353)/(1-EXP(-SIMULATION!$D$4*SIMULATION!$D$17))))</f>
        <v>2.530971908007591</v>
      </c>
      <c r="L21353">
        <v>7.8313260046247335E-2</v>
      </c>
      <c r="M21353">
        <f t="shared" ca="1" si="333"/>
        <v>2.7291805692091362</v>
      </c>
    </row>
    <row r="21354" spans="1:13" x14ac:dyDescent="0.25">
      <c r="A21354" s="9"/>
      <c r="H21354" s="9"/>
      <c r="J21354">
        <v>2</v>
      </c>
      <c r="K21354">
        <f ca="1">SIMULATION!$D$3*SIMULATION!$D$17/$H21352/(SIMULATION!$D$17-$I21352)*(((EXP(-$I21352*$J21354))/(1-EXP(-SIMULATION!$D$4*$I21352)))-(EXP(-SIMULATION!$D$17*$J21354)/(1-EXP(-SIMULATION!$D$4*SIMULATION!$D$17))))</f>
        <v>3.0427400022091597</v>
      </c>
      <c r="L21354">
        <v>-7.8231860258072494E-2</v>
      </c>
      <c r="M21354">
        <f t="shared" ca="1" si="333"/>
        <v>2.8047007915546858</v>
      </c>
    </row>
    <row r="21355" spans="1:13" x14ac:dyDescent="0.25">
      <c r="A21355" s="9"/>
      <c r="H21355" s="9"/>
      <c r="J21355">
        <v>3</v>
      </c>
      <c r="K21355">
        <f ca="1">SIMULATION!$D$3*SIMULATION!$D$17/$H21352/(SIMULATION!$D$17-$I21352)*(((EXP(-$I21352*$J21355))/(1-EXP(-SIMULATION!$D$4*$I21352)))-(EXP(-SIMULATION!$D$17*$J21355)/(1-EXP(-SIMULATION!$D$4*SIMULATION!$D$17))))</f>
        <v>3.3094874664034304</v>
      </c>
      <c r="L21355">
        <v>0.29301744053639384</v>
      </c>
      <c r="M21355">
        <f t="shared" ca="1" si="333"/>
        <v>4.2792250132962382</v>
      </c>
    </row>
    <row r="21356" spans="1:13" x14ac:dyDescent="0.25">
      <c r="A21356" s="9"/>
      <c r="H21356" s="9"/>
      <c r="J21356">
        <v>4</v>
      </c>
      <c r="K21356">
        <f ca="1">SIMULATION!$D$3*SIMULATION!$D$17/$H21352/(SIMULATION!$D$17-$I21352)*(((EXP(-$I21352*$J21356))/(1-EXP(-SIMULATION!$D$4*$I21352)))-(EXP(-SIMULATION!$D$17*$J21356)/(1-EXP(-SIMULATION!$D$4*SIMULATION!$D$17))))</f>
        <v>3.4218563654455689</v>
      </c>
      <c r="L21356">
        <v>-0.18702207331793302</v>
      </c>
      <c r="M21356">
        <f t="shared" ca="1" si="333"/>
        <v>2.7818936933837719</v>
      </c>
    </row>
    <row r="21357" spans="1:13" x14ac:dyDescent="0.25">
      <c r="A21357" s="9"/>
      <c r="H21357" s="9"/>
      <c r="J21357">
        <v>5</v>
      </c>
      <c r="K21357">
        <f ca="1">SIMULATION!$D$3*SIMULATION!$D$17/$H21352/(SIMULATION!$D$17-$I21352)*(((EXP(-$I21352*$J21357))/(1-EXP(-SIMULATION!$D$4*$I21352)))-(EXP(-SIMULATION!$D$17*$J21357)/(1-EXP(-SIMULATION!$D$4*SIMULATION!$D$17))))</f>
        <v>3.4378187565348561</v>
      </c>
      <c r="L21357">
        <v>-0.32406995974435993</v>
      </c>
      <c r="M21357">
        <f t="shared" ca="1" si="333"/>
        <v>2.3237249704961997</v>
      </c>
    </row>
    <row r="21358" spans="1:13" x14ac:dyDescent="0.25">
      <c r="A21358" s="9"/>
      <c r="H21358" s="9"/>
      <c r="J21358">
        <v>6</v>
      </c>
      <c r="K21358">
        <f ca="1">SIMULATION!$D$3*SIMULATION!$D$17/$H21352/(SIMULATION!$D$17-$I21352)*(((EXP(-$I21352*$J21358))/(1-EXP(-SIMULATION!$D$4*$I21352)))-(EXP(-SIMULATION!$D$17*$J21358)/(1-EXP(-SIMULATION!$D$4*SIMULATION!$D$17))))</f>
        <v>3.3944158555455215</v>
      </c>
      <c r="L21358">
        <v>-0.45773375706690406</v>
      </c>
      <c r="M21358">
        <f t="shared" ca="1" si="333"/>
        <v>1.8406771329392007</v>
      </c>
    </row>
    <row r="21359" spans="1:13" x14ac:dyDescent="0.25">
      <c r="A21359" s="9"/>
      <c r="H21359" s="9"/>
      <c r="J21359">
        <v>7</v>
      </c>
      <c r="K21359">
        <f ca="1">SIMULATION!$D$3*SIMULATION!$D$17/$H21352/(SIMULATION!$D$17-$I21352)*(((EXP(-$I21352*$J21359))/(1-EXP(-SIMULATION!$D$4*$I21352)))-(EXP(-SIMULATION!$D$17*$J21359)/(1-EXP(-SIMULATION!$D$4*SIMULATION!$D$17))))</f>
        <v>3.31528056902728</v>
      </c>
      <c r="L21359">
        <v>5.167217203592929E-2</v>
      </c>
      <c r="M21359">
        <f t="shared" ca="1" si="333"/>
        <v>3.4865883169374308</v>
      </c>
    </row>
    <row r="21360" spans="1:13" x14ac:dyDescent="0.25">
      <c r="A21360" s="9"/>
      <c r="H21360" s="9"/>
      <c r="J21360">
        <v>8</v>
      </c>
      <c r="K21360">
        <f ca="1">SIMULATION!$D$3*SIMULATION!$D$17/$H21352/(SIMULATION!$D$17-$I21352)*(((EXP(-$I21352*$J21360))/(1-EXP(-SIMULATION!$D$4*$I21352)))-(EXP(-SIMULATION!$D$17*$J21360)/(1-EXP(-SIMULATION!$D$4*SIMULATION!$D$17))))</f>
        <v>3.2154579136431098</v>
      </c>
      <c r="L21360">
        <v>-0.18702103665957284</v>
      </c>
      <c r="M21360">
        <f t="shared" ca="1" si="333"/>
        <v>2.6140996412983482</v>
      </c>
    </row>
    <row r="21361" spans="1:13" x14ac:dyDescent="0.25">
      <c r="A21361" s="9"/>
      <c r="H21361" s="9"/>
      <c r="J21361">
        <v>9</v>
      </c>
      <c r="K21361">
        <f ca="1">SIMULATION!$D$3*SIMULATION!$D$17/$H21352/(SIMULATION!$D$17-$I21352)*(((EXP(-$I21352*$J21361))/(1-EXP(-SIMULATION!$D$4*$I21352)))-(EXP(-SIMULATION!$D$17*$J21361)/(1-EXP(-SIMULATION!$D$4*SIMULATION!$D$17))))</f>
        <v>3.104493864968322</v>
      </c>
      <c r="L21361">
        <v>0.36303178877508807</v>
      </c>
      <c r="M21361">
        <f t="shared" ca="1" si="333"/>
        <v>4.2315238260090586</v>
      </c>
    </row>
    <row r="21362" spans="1:13" x14ac:dyDescent="0.25">
      <c r="A21362" s="9"/>
      <c r="H21362" s="9"/>
      <c r="J21362">
        <v>10</v>
      </c>
      <c r="K21362">
        <f ca="1">SIMULATION!$D$3*SIMULATION!$D$17/$H21352/(SIMULATION!$D$17-$I21352)*(((EXP(-$I21352*$J21362))/(1-EXP(-SIMULATION!$D$4*$I21352)))-(EXP(-SIMULATION!$D$17*$J21362)/(1-EXP(-SIMULATION!$D$4*SIMULATION!$D$17))))</f>
        <v>2.9884145821025716</v>
      </c>
      <c r="L21362">
        <v>5.5697406980773544E-2</v>
      </c>
      <c r="M21362">
        <f t="shared" ca="1" si="333"/>
        <v>3.1548615253092169</v>
      </c>
    </row>
    <row r="21363" spans="1:13" x14ac:dyDescent="0.25">
      <c r="A21363" s="9"/>
      <c r="H21363" s="9"/>
      <c r="J21363">
        <v>11</v>
      </c>
      <c r="K21363">
        <f ca="1">SIMULATION!$D$3*SIMULATION!$D$17/$H21352/(SIMULATION!$D$17-$I21352)*(((EXP(-$I21352*$J21363))/(1-EXP(-SIMULATION!$D$4*$I21352)))-(EXP(-SIMULATION!$D$17*$J21363)/(1-EXP(-SIMULATION!$D$4*SIMULATION!$D$17))))</f>
        <v>2.8709945661212104</v>
      </c>
      <c r="L21363">
        <v>3.9170156660283471E-2</v>
      </c>
      <c r="M21363">
        <f t="shared" ca="1" si="333"/>
        <v>2.983451873047001</v>
      </c>
    </row>
    <row r="21364" spans="1:13" x14ac:dyDescent="0.25">
      <c r="A21364" s="9"/>
      <c r="H21364" s="9"/>
      <c r="J21364">
        <v>12</v>
      </c>
      <c r="K21364">
        <f ca="1">SIMULATION!$D$3*SIMULATION!$D$17/$H21352/(SIMULATION!$D$17-$I21352)*(((EXP(-$I21352*$J21364))/(1-EXP(-SIMULATION!$D$4*$I21352)))-(EXP(-SIMULATION!$D$17*$J21364)/(1-EXP(-SIMULATION!$D$4*SIMULATION!$D$17))))</f>
        <v>2.7545691576820337</v>
      </c>
      <c r="L21364">
        <v>0.25228215167630941</v>
      </c>
      <c r="M21364">
        <f t="shared" ca="1" si="333"/>
        <v>3.4494977917232563</v>
      </c>
    </row>
    <row r="21365" spans="1:13" x14ac:dyDescent="0.25">
      <c r="A21365" s="9"/>
      <c r="H21365" s="9"/>
      <c r="J21365">
        <v>13</v>
      </c>
      <c r="K21365">
        <f ca="1">SIMULATION!$D$3*SIMULATION!$D$17/$H21352/(SIMULATION!$D$17-$I21352)*(((EXP(-$I21352*$J21365))/(1-EXP(-SIMULATION!$D$4*$I21352)))-(EXP(-SIMULATION!$D$17*$J21365)/(1-EXP(-SIMULATION!$D$4*SIMULATION!$D$17))))</f>
        <v>2.6405550433862168</v>
      </c>
      <c r="L21365">
        <v>0.33583711363538565</v>
      </c>
      <c r="M21365">
        <f t="shared" ca="1" si="333"/>
        <v>3.5273514275524045</v>
      </c>
    </row>
    <row r="21366" spans="1:13" x14ac:dyDescent="0.25">
      <c r="A21366" s="9"/>
      <c r="H21366" s="9"/>
      <c r="J21366">
        <v>14</v>
      </c>
      <c r="K21366">
        <f ca="1">SIMULATION!$D$3*SIMULATION!$D$17/$H21352/(SIMULATION!$D$17-$I21352)*(((EXP(-$I21352*$J21366))/(1-EXP(-SIMULATION!$D$4*$I21352)))-(EXP(-SIMULATION!$D$17*$J21366)/(1-EXP(-SIMULATION!$D$4*SIMULATION!$D$17))))</f>
        <v>2.5297836540317706</v>
      </c>
      <c r="L21366">
        <v>0.22544386881532014</v>
      </c>
      <c r="M21366">
        <f t="shared" ca="1" si="333"/>
        <v>3.1001078682624503</v>
      </c>
    </row>
    <row r="21367" spans="1:13" x14ac:dyDescent="0.25">
      <c r="A21367" s="9"/>
      <c r="H21367" s="9"/>
      <c r="J21367">
        <v>15</v>
      </c>
      <c r="K21367">
        <f ca="1">SIMULATION!$D$3*SIMULATION!$D$17/$H21352/(SIMULATION!$D$17-$I21352)*(((EXP(-$I21352*$J21367))/(1-EXP(-SIMULATION!$D$4*$I21352)))-(EXP(-SIMULATION!$D$17*$J21367)/(1-EXP(-SIMULATION!$D$4*SIMULATION!$D$17))))</f>
        <v>2.4227146661204073</v>
      </c>
      <c r="L21367">
        <v>0.13313307218389636</v>
      </c>
      <c r="M21367">
        <f t="shared" ca="1" si="333"/>
        <v>2.7452581126459998</v>
      </c>
    </row>
    <row r="21368" spans="1:13" x14ac:dyDescent="0.25">
      <c r="A21368" s="9"/>
      <c r="H21368" s="9"/>
      <c r="J21368">
        <v>16</v>
      </c>
      <c r="K21368">
        <f ca="1">SIMULATION!$D$3*SIMULATION!$D$17/$H21352/(SIMULATION!$D$17-$I21352)*(((EXP(-$I21352*$J21368))/(1-EXP(-SIMULATION!$D$4*$I21352)))-(EXP(-SIMULATION!$D$17*$J21368)/(1-EXP(-SIMULATION!$D$4*SIMULATION!$D$17))))</f>
        <v>2.3195726770021237</v>
      </c>
      <c r="L21368">
        <v>-8.6570587660818779E-2</v>
      </c>
      <c r="M21368">
        <f t="shared" ca="1" si="333"/>
        <v>2.118765907232071</v>
      </c>
    </row>
    <row r="21369" spans="1:13" x14ac:dyDescent="0.25">
      <c r="A21369" s="9"/>
      <c r="H21369" s="9"/>
      <c r="J21369">
        <v>17</v>
      </c>
      <c r="K21369">
        <f ca="1">SIMULATION!$D$3*SIMULATION!$D$17/$H21352/(SIMULATION!$D$17-$I21352)*(((EXP(-$I21352*$J21369))/(1-EXP(-SIMULATION!$D$4*$I21352)))-(EXP(-SIMULATION!$D$17*$J21369)/(1-EXP(-SIMULATION!$D$4*SIMULATION!$D$17))))</f>
        <v>2.2204346539303748</v>
      </c>
      <c r="L21369">
        <v>9.7137937259736878E-2</v>
      </c>
      <c r="M21369">
        <f t="shared" ca="1" si="333"/>
        <v>2.4361230960332092</v>
      </c>
    </row>
    <row r="21370" spans="1:13" x14ac:dyDescent="0.25">
      <c r="A21370" s="9"/>
      <c r="H21370" s="9"/>
      <c r="J21370">
        <v>18</v>
      </c>
      <c r="K21370">
        <f ca="1">SIMULATION!$D$3*SIMULATION!$D$17/$H21352/(SIMULATION!$D$17-$I21352)*(((EXP(-$I21352*$J21370))/(1-EXP(-SIMULATION!$D$4*$I21352)))-(EXP(-SIMULATION!$D$17*$J21370)/(1-EXP(-SIMULATION!$D$4*SIMULATION!$D$17))))</f>
        <v>2.1252858436895532</v>
      </c>
      <c r="L21370">
        <v>2.6336546589538889E-2</v>
      </c>
      <c r="M21370">
        <f t="shared" ca="1" si="333"/>
        <v>2.1812585333279704</v>
      </c>
    </row>
    <row r="21371" spans="1:13" x14ac:dyDescent="0.25">
      <c r="A21371" s="9"/>
      <c r="H21371" s="9"/>
      <c r="J21371">
        <v>19</v>
      </c>
      <c r="K21371">
        <f ca="1">SIMULATION!$D$3*SIMULATION!$D$17/$H21352/(SIMULATION!$D$17-$I21352)*(((EXP(-$I21352*$J21371))/(1-EXP(-SIMULATION!$D$4*$I21352)))-(EXP(-SIMULATION!$D$17*$J21371)/(1-EXP(-SIMULATION!$D$4*SIMULATION!$D$17))))</f>
        <v>2.0340554765851788</v>
      </c>
      <c r="L21371">
        <v>0.16395977998435238</v>
      </c>
      <c r="M21371">
        <f t="shared" ca="1" si="333"/>
        <v>2.3675587650020518</v>
      </c>
    </row>
    <row r="21372" spans="1:13" x14ac:dyDescent="0.25">
      <c r="A21372" s="9"/>
      <c r="H21372" s="9"/>
      <c r="J21372">
        <v>20</v>
      </c>
      <c r="K21372">
        <f ca="1">SIMULATION!$D$3*SIMULATION!$D$17/$H21352/(SIMULATION!$D$17-$I21352)*(((EXP(-$I21352*$J21372))/(1-EXP(-SIMULATION!$D$4*$I21352)))-(EXP(-SIMULATION!$D$17*$J21372)/(1-EXP(-SIMULATION!$D$4*SIMULATION!$D$17))))</f>
        <v>1.9466395275238526</v>
      </c>
      <c r="L21372">
        <v>0.13885690401868833</v>
      </c>
      <c r="M21372">
        <f t="shared" ca="1" si="333"/>
        <v>2.216943865556217</v>
      </c>
    </row>
    <row r="21373" spans="1:13" x14ac:dyDescent="0.25">
      <c r="A21373" s="9"/>
      <c r="H21373" s="9"/>
      <c r="J21373">
        <v>21</v>
      </c>
      <c r="K21373">
        <f ca="1">SIMULATION!$D$3*SIMULATION!$D$17/$H21352/(SIMULATION!$D$17-$I21352)*(((EXP(-$I21352*$J21373))/(1-EXP(-SIMULATION!$D$4*$I21352)))-(EXP(-SIMULATION!$D$17*$J21373)/(1-EXP(-SIMULATION!$D$4*SIMULATION!$D$17))))</f>
        <v>1.8629151880842207</v>
      </c>
      <c r="L21373">
        <v>0.10149626054064698</v>
      </c>
      <c r="M21373">
        <f t="shared" ca="1" si="333"/>
        <v>2.0519941133791448</v>
      </c>
    </row>
    <row r="21374" spans="1:13" x14ac:dyDescent="0.25">
      <c r="A21374" s="9"/>
      <c r="H21374" s="9"/>
      <c r="J21374">
        <v>22</v>
      </c>
      <c r="K21374">
        <f ca="1">SIMULATION!$D$3*SIMULATION!$D$17/$H21352/(SIMULATION!$D$17-$I21352)*(((EXP(-$I21352*$J21374))/(1-EXP(-SIMULATION!$D$4*$I21352)))-(EXP(-SIMULATION!$D$17*$J21374)/(1-EXP(-SIMULATION!$D$4*SIMULATION!$D$17))))</f>
        <v>1.7827500316911735</v>
      </c>
      <c r="L21374">
        <v>0.36491184713912767</v>
      </c>
      <c r="M21374">
        <f t="shared" ca="1" si="333"/>
        <v>2.433296638742938</v>
      </c>
    </row>
    <row r="21375" spans="1:13" x14ac:dyDescent="0.25">
      <c r="A21375" s="9"/>
      <c r="H21375" s="9"/>
      <c r="J21375">
        <v>23</v>
      </c>
      <c r="K21375">
        <f ca="1">SIMULATION!$D$3*SIMULATION!$D$17/$H21352/(SIMULATION!$D$17-$I21352)*(((EXP(-$I21352*$J21375))/(1-EXP(-SIMULATION!$D$4*$I21352)))-(EXP(-SIMULATION!$D$17*$J21375)/(1-EXP(-SIMULATION!$D$4*SIMULATION!$D$17))))</f>
        <v>1.7060077826920721</v>
      </c>
      <c r="L21375">
        <v>0.14889733444971295</v>
      </c>
      <c r="M21375">
        <f t="shared" ca="1" si="333"/>
        <v>1.9600277940853865</v>
      </c>
    </row>
    <row r="21376" spans="1:13" x14ac:dyDescent="0.25">
      <c r="A21376" s="9"/>
      <c r="H21376" s="9"/>
      <c r="J21376">
        <v>24</v>
      </c>
      <c r="K21376">
        <f ca="1">SIMULATION!$D$3*SIMULATION!$D$17/$H21352/(SIMULATION!$D$17-$I21352)*(((EXP(-$I21352*$J21376))/(1-EXP(-SIMULATION!$D$4*$I21352)))-(EXP(-SIMULATION!$D$17*$J21376)/(1-EXP(-SIMULATION!$D$4*SIMULATION!$D$17))))</f>
        <v>1.6325519136191833</v>
      </c>
      <c r="L21376">
        <v>0.16985374072677284</v>
      </c>
      <c r="M21376">
        <f t="shared" ca="1" si="333"/>
        <v>1.9098469630780528</v>
      </c>
    </row>
    <row r="21377" spans="1:13" x14ac:dyDescent="0.25">
      <c r="A21377" s="9">
        <v>856</v>
      </c>
      <c r="B21377" s="2">
        <f ca="1">NORMINV(RAND(),SIMULATION!D7,SIMULATION!D8)</f>
        <v>52.434754814824544</v>
      </c>
      <c r="C21377" s="2">
        <v>2</v>
      </c>
      <c r="D21377" s="2">
        <f ca="1">SIMULATION!$D$11*(1+(SIMULATION!$D$12*LN(1+$C21377)))*(1+(SIMULATION!$D$13*(($B21377/63.5)-1)))</f>
        <v>9.4163369520893259</v>
      </c>
      <c r="E21377" s="2">
        <v>-0.26492498504265133</v>
      </c>
      <c r="F21377" s="2">
        <f ca="1">D21377*(1+E21377)</f>
        <v>6.9217140259004957</v>
      </c>
      <c r="G21377" s="2">
        <v>-0.23973015745363743</v>
      </c>
      <c r="H21377" s="9">
        <f>SIMULATION!$D$15*EXP($G$21377)</f>
        <v>173.69968533959997</v>
      </c>
      <c r="I21377" s="2">
        <f ca="1">$F21377/$H21377</f>
        <v>3.9848742456659404E-2</v>
      </c>
      <c r="J21377">
        <v>0</v>
      </c>
      <c r="K21377">
        <f ca="1">SIMULATION!$D$3*SIMULATION!$D$17/$H21377/(SIMULATION!$D$17-$I21377)*(((EXP(-$I21377*$J21377))/(1-EXP(-SIMULATION!$D$4*$I21377)))-(EXP(-SIMULATION!$D$17*$J21377)/(1-EXP(-SIMULATION!$D$4*SIMULATION!$D$17))))</f>
        <v>2.1705254029416028</v>
      </c>
      <c r="L21377">
        <v>0.26363367224711981</v>
      </c>
      <c r="M21377">
        <f t="shared" ca="1" si="333"/>
        <v>2.7427489856247567</v>
      </c>
    </row>
    <row r="21378" spans="1:13" x14ac:dyDescent="0.25">
      <c r="A21378" s="9"/>
      <c r="H21378" s="9"/>
      <c r="J21378">
        <v>1</v>
      </c>
      <c r="K21378">
        <f ca="1">SIMULATION!$D$3*SIMULATION!$D$17/$H21377/(SIMULATION!$D$17-$I21377)*(((EXP(-$I21377*$J21378))/(1-EXP(-SIMULATION!$D$4*$I21377)))-(EXP(-SIMULATION!$D$17*$J21378)/(1-EXP(-SIMULATION!$D$4*SIMULATION!$D$17))))</f>
        <v>3.1990440545322616</v>
      </c>
      <c r="L21378">
        <v>0.13694814715821205</v>
      </c>
      <c r="M21378">
        <f t="shared" ca="1" si="333"/>
        <v>3.6371472104779494</v>
      </c>
    </row>
    <row r="21379" spans="1:13" x14ac:dyDescent="0.25">
      <c r="A21379" s="9"/>
      <c r="H21379" s="9"/>
      <c r="J21379">
        <v>2</v>
      </c>
      <c r="K21379">
        <f ca="1">SIMULATION!$D$3*SIMULATION!$D$17/$H21377/(SIMULATION!$D$17-$I21377)*(((EXP(-$I21377*$J21379))/(1-EXP(-SIMULATION!$D$4*$I21377)))-(EXP(-SIMULATION!$D$17*$J21379)/(1-EXP(-SIMULATION!$D$4*SIMULATION!$D$17))))</f>
        <v>3.7875092148274052</v>
      </c>
      <c r="L21379">
        <v>5.1564409417001113E-2</v>
      </c>
      <c r="M21379">
        <f t="shared" ref="M21379:M21442" ca="1" si="334">$K21379*(1+$L21379)</f>
        <v>3.98280989065143</v>
      </c>
    </row>
    <row r="21380" spans="1:13" x14ac:dyDescent="0.25">
      <c r="A21380" s="9"/>
      <c r="H21380" s="9"/>
      <c r="J21380">
        <v>3</v>
      </c>
      <c r="K21380">
        <f ca="1">SIMULATION!$D$3*SIMULATION!$D$17/$H21377/(SIMULATION!$D$17-$I21377)*(((EXP(-$I21377*$J21380))/(1-EXP(-SIMULATION!$D$4*$I21377)))-(EXP(-SIMULATION!$D$17*$J21380)/(1-EXP(-SIMULATION!$D$4*SIMULATION!$D$17))))</f>
        <v>4.096736769999918</v>
      </c>
      <c r="L21380">
        <v>0.16146077197106187</v>
      </c>
      <c r="M21380">
        <f t="shared" ca="1" si="334"/>
        <v>4.758199051446339</v>
      </c>
    </row>
    <row r="21381" spans="1:13" x14ac:dyDescent="0.25">
      <c r="A21381" s="9"/>
      <c r="H21381" s="9"/>
      <c r="J21381">
        <v>4</v>
      </c>
      <c r="K21381">
        <f ca="1">SIMULATION!$D$3*SIMULATION!$D$17/$H21377/(SIMULATION!$D$17-$I21377)*(((EXP(-$I21377*$J21381))/(1-EXP(-SIMULATION!$D$4*$I21377)))-(EXP(-SIMULATION!$D$17*$J21381)/(1-EXP(-SIMULATION!$D$4*SIMULATION!$D$17))))</f>
        <v>4.2296736490678191</v>
      </c>
      <c r="L21381">
        <v>-0.12638893229889397</v>
      </c>
      <c r="M21381">
        <f t="shared" ca="1" si="334"/>
        <v>3.6950897125893705</v>
      </c>
    </row>
    <row r="21382" spans="1:13" x14ac:dyDescent="0.25">
      <c r="A21382" s="9"/>
      <c r="H21382" s="9"/>
      <c r="J21382">
        <v>5</v>
      </c>
      <c r="K21382">
        <f ca="1">SIMULATION!$D$3*SIMULATION!$D$17/$H21377/(SIMULATION!$D$17-$I21377)*(((EXP(-$I21377*$J21382))/(1-EXP(-SIMULATION!$D$4*$I21377)))-(EXP(-SIMULATION!$D$17*$J21382)/(1-EXP(-SIMULATION!$D$4*SIMULATION!$D$17))))</f>
        <v>4.2521871595040617</v>
      </c>
      <c r="L21382">
        <v>-0.39439649586478331</v>
      </c>
      <c r="M21382">
        <f t="shared" ca="1" si="334"/>
        <v>2.5751394440344333</v>
      </c>
    </row>
    <row r="21383" spans="1:13" x14ac:dyDescent="0.25">
      <c r="A21383" s="9"/>
      <c r="H21383" s="9"/>
      <c r="J21383">
        <v>6</v>
      </c>
      <c r="K21383">
        <f ca="1">SIMULATION!$D$3*SIMULATION!$D$17/$H21377/(SIMULATION!$D$17-$I21377)*(((EXP(-$I21377*$J21383))/(1-EXP(-SIMULATION!$D$4*$I21377)))-(EXP(-SIMULATION!$D$17*$J21383)/(1-EXP(-SIMULATION!$D$4*SIMULATION!$D$17))))</f>
        <v>4.2063871336731022</v>
      </c>
      <c r="L21383">
        <v>-0.39410055152080226</v>
      </c>
      <c r="M21383">
        <f t="shared" ca="1" si="334"/>
        <v>2.5486476443825259</v>
      </c>
    </row>
    <row r="21384" spans="1:13" x14ac:dyDescent="0.25">
      <c r="A21384" s="9"/>
      <c r="H21384" s="9"/>
      <c r="J21384">
        <v>7</v>
      </c>
      <c r="K21384">
        <f ca="1">SIMULATION!$D$3*SIMULATION!$D$17/$H21377/(SIMULATION!$D$17-$I21377)*(((EXP(-$I21377*$J21384))/(1-EXP(-SIMULATION!$D$4*$I21377)))-(EXP(-SIMULATION!$D$17*$J21384)/(1-EXP(-SIMULATION!$D$4*SIMULATION!$D$17))))</f>
        <v>4.1191629255979567</v>
      </c>
      <c r="L21384">
        <v>-9.3609408054285363E-3</v>
      </c>
      <c r="M21384">
        <f t="shared" ca="1" si="334"/>
        <v>4.0806036852835188</v>
      </c>
    </row>
    <row r="21385" spans="1:13" x14ac:dyDescent="0.25">
      <c r="A21385" s="9"/>
      <c r="H21385" s="9"/>
      <c r="J21385">
        <v>8</v>
      </c>
      <c r="K21385">
        <f ca="1">SIMULATION!$D$3*SIMULATION!$D$17/$H21377/(SIMULATION!$D$17-$I21377)*(((EXP(-$I21377*$J21385))/(1-EXP(-SIMULATION!$D$4*$I21377)))-(EXP(-SIMULATION!$D$17*$J21385)/(1-EXP(-SIMULATION!$D$4*SIMULATION!$D$17))))</f>
        <v>4.0076539738299628</v>
      </c>
      <c r="L21385">
        <v>-2.6401603667336827E-2</v>
      </c>
      <c r="M21385">
        <f t="shared" ca="1" si="334"/>
        <v>3.9018454819770767</v>
      </c>
    </row>
    <row r="21386" spans="1:13" x14ac:dyDescent="0.25">
      <c r="A21386" s="9"/>
      <c r="H21386" s="9"/>
      <c r="J21386">
        <v>9</v>
      </c>
      <c r="K21386">
        <f ca="1">SIMULATION!$D$3*SIMULATION!$D$17/$H21377/(SIMULATION!$D$17-$I21377)*(((EXP(-$I21377*$J21386))/(1-EXP(-SIMULATION!$D$4*$I21377)))-(EXP(-SIMULATION!$D$17*$J21386)/(1-EXP(-SIMULATION!$D$4*SIMULATION!$D$17))))</f>
        <v>3.8827553249704185</v>
      </c>
      <c r="L21386">
        <v>7.4050370890822087E-2</v>
      </c>
      <c r="M21386">
        <f t="shared" ca="1" si="334"/>
        <v>4.1702747968627918</v>
      </c>
    </row>
    <row r="21387" spans="1:13" x14ac:dyDescent="0.25">
      <c r="A21387" s="9"/>
      <c r="H21387" s="9"/>
      <c r="J21387">
        <v>10</v>
      </c>
      <c r="K21387">
        <f ca="1">SIMULATION!$D$3*SIMULATION!$D$17/$H21377/(SIMULATION!$D$17-$I21377)*(((EXP(-$I21377*$J21387))/(1-EXP(-SIMULATION!$D$4*$I21377)))-(EXP(-SIMULATION!$D$17*$J21387)/(1-EXP(-SIMULATION!$D$4*SIMULATION!$D$17))))</f>
        <v>3.7513639179769021</v>
      </c>
      <c r="L21387">
        <v>0.35374286941605115</v>
      </c>
      <c r="M21387">
        <f t="shared" ca="1" si="334"/>
        <v>5.0783821545458911</v>
      </c>
    </row>
    <row r="21388" spans="1:13" x14ac:dyDescent="0.25">
      <c r="A21388" s="9"/>
      <c r="H21388" s="9"/>
      <c r="J21388">
        <v>11</v>
      </c>
      <c r="K21388">
        <f ca="1">SIMULATION!$D$3*SIMULATION!$D$17/$H21377/(SIMULATION!$D$17-$I21377)*(((EXP(-$I21377*$J21388))/(1-EXP(-SIMULATION!$D$4*$I21377)))-(EXP(-SIMULATION!$D$17*$J21388)/(1-EXP(-SIMULATION!$D$4*SIMULATION!$D$17))))</f>
        <v>3.6178179228906164</v>
      </c>
      <c r="L21388">
        <v>-0.54346857090041878</v>
      </c>
      <c r="M21388">
        <f t="shared" ca="1" si="334"/>
        <v>1.6516475865593316</v>
      </c>
    </row>
    <row r="21389" spans="1:13" x14ac:dyDescent="0.25">
      <c r="A21389" s="9"/>
      <c r="H21389" s="9"/>
      <c r="J21389">
        <v>12</v>
      </c>
      <c r="K21389">
        <f ca="1">SIMULATION!$D$3*SIMULATION!$D$17/$H21377/(SIMULATION!$D$17-$I21377)*(((EXP(-$I21377*$J21389))/(1-EXP(-SIMULATION!$D$4*$I21377)))-(EXP(-SIMULATION!$D$17*$J21389)/(1-EXP(-SIMULATION!$D$4*SIMULATION!$D$17))))</f>
        <v>3.4848189745127822</v>
      </c>
      <c r="L21389">
        <v>-0.41020801973698984</v>
      </c>
      <c r="M21389">
        <f t="shared" ca="1" si="334"/>
        <v>2.055318283836006</v>
      </c>
    </row>
    <row r="21390" spans="1:13" x14ac:dyDescent="0.25">
      <c r="A21390" s="9"/>
      <c r="H21390" s="9"/>
      <c r="J21390">
        <v>13</v>
      </c>
      <c r="K21390">
        <f ca="1">SIMULATION!$D$3*SIMULATION!$D$17/$H21377/(SIMULATION!$D$17-$I21377)*(((EXP(-$I21377*$J21390))/(1-EXP(-SIMULATION!$D$4*$I21377)))-(EXP(-SIMULATION!$D$17*$J21390)/(1-EXP(-SIMULATION!$D$4*SIMULATION!$D$17))))</f>
        <v>3.3540230376709044</v>
      </c>
      <c r="L21390">
        <v>-8.6596625990836396E-2</v>
      </c>
      <c r="M21390">
        <f t="shared" ca="1" si="334"/>
        <v>3.0635759591130682</v>
      </c>
    </row>
    <row r="21391" spans="1:13" x14ac:dyDescent="0.25">
      <c r="A21391" s="9"/>
      <c r="H21391" s="9"/>
      <c r="J21391">
        <v>14</v>
      </c>
      <c r="K21391">
        <f ca="1">SIMULATION!$D$3*SIMULATION!$D$17/$H21377/(SIMULATION!$D$17-$I21377)*(((EXP(-$I21377*$J21391))/(1-EXP(-SIMULATION!$D$4*$I21377)))-(EXP(-SIMULATION!$D$17*$J21391)/(1-EXP(-SIMULATION!$D$4*SIMULATION!$D$17))))</f>
        <v>3.226418928425653</v>
      </c>
      <c r="L21391">
        <v>-0.4109443562852958</v>
      </c>
      <c r="M21391">
        <f t="shared" ca="1" si="334"/>
        <v>1.9005402787770791</v>
      </c>
    </row>
    <row r="21392" spans="1:13" x14ac:dyDescent="0.25">
      <c r="A21392" s="9"/>
      <c r="H21392" s="9"/>
      <c r="J21392">
        <v>15</v>
      </c>
      <c r="K21392">
        <f ca="1">SIMULATION!$D$3*SIMULATION!$D$17/$H21377/(SIMULATION!$D$17-$I21377)*(((EXP(-$I21377*$J21392))/(1-EXP(-SIMULATION!$D$4*$I21377)))-(EXP(-SIMULATION!$D$17*$J21392)/(1-EXP(-SIMULATION!$D$4*SIMULATION!$D$17))))</f>
        <v>3.1025707647217922</v>
      </c>
      <c r="L21392">
        <v>-0.11937649478723672</v>
      </c>
      <c r="M21392">
        <f t="shared" ca="1" si="334"/>
        <v>2.7321967419999482</v>
      </c>
    </row>
    <row r="21393" spans="1:13" x14ac:dyDescent="0.25">
      <c r="A21393" s="9"/>
      <c r="H21393" s="9"/>
      <c r="J21393">
        <v>16</v>
      </c>
      <c r="K21393">
        <f ca="1">SIMULATION!$D$3*SIMULATION!$D$17/$H21377/(SIMULATION!$D$17-$I21377)*(((EXP(-$I21377*$J21393))/(1-EXP(-SIMULATION!$D$4*$I21377)))-(EXP(-SIMULATION!$D$17*$J21393)/(1-EXP(-SIMULATION!$D$4*SIMULATION!$D$17))))</f>
        <v>2.982773224213279</v>
      </c>
      <c r="L21393">
        <v>0.48729128825648954</v>
      </c>
      <c r="M21393">
        <f t="shared" ca="1" si="334"/>
        <v>4.4362526312171306</v>
      </c>
    </row>
    <row r="21394" spans="1:13" x14ac:dyDescent="0.25">
      <c r="A21394" s="9"/>
      <c r="H21394" s="9"/>
      <c r="J21394">
        <v>17</v>
      </c>
      <c r="K21394">
        <f ca="1">SIMULATION!$D$3*SIMULATION!$D$17/$H21377/(SIMULATION!$D$17-$I21377)*(((EXP(-$I21377*$J21394))/(1-EXP(-SIMULATION!$D$4*$I21377)))-(EXP(-SIMULATION!$D$17*$J21394)/(1-EXP(-SIMULATION!$D$4*SIMULATION!$D$17))))</f>
        <v>2.86715093112314</v>
      </c>
      <c r="L21394">
        <v>-4.0522701177953344E-3</v>
      </c>
      <c r="M21394">
        <f t="shared" ca="1" si="334"/>
        <v>2.8555324610817405</v>
      </c>
    </row>
    <row r="21395" spans="1:13" x14ac:dyDescent="0.25">
      <c r="A21395" s="9"/>
      <c r="H21395" s="9"/>
      <c r="J21395">
        <v>18</v>
      </c>
      <c r="K21395">
        <f ca="1">SIMULATION!$D$3*SIMULATION!$D$17/$H21377/(SIMULATION!$D$17-$I21377)*(((EXP(-$I21377*$J21395))/(1-EXP(-SIMULATION!$D$4*$I21377)))-(EXP(-SIMULATION!$D$17*$J21395)/(1-EXP(-SIMULATION!$D$4*SIMULATION!$D$17))))</f>
        <v>2.7557220437782566</v>
      </c>
      <c r="L21395">
        <v>5.1522178007449529E-2</v>
      </c>
      <c r="M21395">
        <f t="shared" ca="1" si="334"/>
        <v>2.8977028454568523</v>
      </c>
    </row>
    <row r="21396" spans="1:13" x14ac:dyDescent="0.25">
      <c r="A21396" s="9"/>
      <c r="H21396" s="9"/>
      <c r="J21396">
        <v>19</v>
      </c>
      <c r="K21396">
        <f ca="1">SIMULATION!$D$3*SIMULATION!$D$17/$H21377/(SIMULATION!$D$17-$I21377)*(((EXP(-$I21377*$J21396))/(1-EXP(-SIMULATION!$D$4*$I21377)))-(EXP(-SIMULATION!$D$17*$J21396)/(1-EXP(-SIMULATION!$D$4*SIMULATION!$D$17))))</f>
        <v>2.6484389050513388</v>
      </c>
      <c r="L21396">
        <v>-8.4094265944919117E-3</v>
      </c>
      <c r="M21396">
        <f t="shared" ca="1" si="334"/>
        <v>2.626167052489313</v>
      </c>
    </row>
    <row r="21397" spans="1:13" x14ac:dyDescent="0.25">
      <c r="A21397" s="9"/>
      <c r="H21397" s="9"/>
      <c r="J21397">
        <v>20</v>
      </c>
      <c r="K21397">
        <f ca="1">SIMULATION!$D$3*SIMULATION!$D$17/$H21377/(SIMULATION!$D$17-$I21377)*(((EXP(-$I21377*$J21397))/(1-EXP(-SIMULATION!$D$4*$I21377)))-(EXP(-SIMULATION!$D$17*$J21397)/(1-EXP(-SIMULATION!$D$4*SIMULATION!$D$17))))</f>
        <v>2.5452139979851691</v>
      </c>
      <c r="L21397">
        <v>0.16313658720037916</v>
      </c>
      <c r="M21397">
        <f t="shared" ca="1" si="334"/>
        <v>2.9604315233111023</v>
      </c>
    </row>
    <row r="21398" spans="1:13" x14ac:dyDescent="0.25">
      <c r="A21398" s="9"/>
      <c r="H21398" s="9"/>
      <c r="J21398">
        <v>21</v>
      </c>
      <c r="K21398">
        <f ca="1">SIMULATION!$D$3*SIMULATION!$D$17/$H21377/(SIMULATION!$D$17-$I21377)*(((EXP(-$I21377*$J21398))/(1-EXP(-SIMULATION!$D$4*$I21377)))-(EXP(-SIMULATION!$D$17*$J21398)/(1-EXP(-SIMULATION!$D$4*SIMULATION!$D$17))))</f>
        <v>2.4459364882995147</v>
      </c>
      <c r="L21398">
        <v>0.20911360427239858</v>
      </c>
      <c r="M21398">
        <f t="shared" ca="1" si="334"/>
        <v>2.9574150831892001</v>
      </c>
    </row>
    <row r="21399" spans="1:13" x14ac:dyDescent="0.25">
      <c r="A21399" s="9"/>
      <c r="H21399" s="9"/>
      <c r="J21399">
        <v>22</v>
      </c>
      <c r="K21399">
        <f ca="1">SIMULATION!$D$3*SIMULATION!$D$17/$H21377/(SIMULATION!$D$17-$I21377)*(((EXP(-$I21377*$J21399))/(1-EXP(-SIMULATION!$D$4*$I21377)))-(EXP(-SIMULATION!$D$17*$J21399)/(1-EXP(-SIMULATION!$D$4*SIMULATION!$D$17))))</f>
        <v>2.3504827382788482</v>
      </c>
      <c r="L21399">
        <v>-0.16183969635866588</v>
      </c>
      <c r="M21399">
        <f t="shared" ca="1" si="334"/>
        <v>1.9700813256195138</v>
      </c>
    </row>
    <row r="21400" spans="1:13" x14ac:dyDescent="0.25">
      <c r="A21400" s="9"/>
      <c r="H21400" s="9"/>
      <c r="J21400">
        <v>23</v>
      </c>
      <c r="K21400">
        <f ca="1">SIMULATION!$D$3*SIMULATION!$D$17/$H21377/(SIMULATION!$D$17-$I21377)*(((EXP(-$I21377*$J21400))/(1-EXP(-SIMULATION!$D$4*$I21377)))-(EXP(-SIMULATION!$D$17*$J21400)/(1-EXP(-SIMULATION!$D$4*SIMULATION!$D$17))))</f>
        <v>2.2587229607713448</v>
      </c>
      <c r="L21400">
        <v>0.53858817507778467</v>
      </c>
      <c r="M21400">
        <f t="shared" ca="1" si="334"/>
        <v>3.4752444382194736</v>
      </c>
    </row>
    <row r="21401" spans="1:13" x14ac:dyDescent="0.25">
      <c r="A21401" s="9"/>
      <c r="H21401" s="9"/>
      <c r="J21401">
        <v>24</v>
      </c>
      <c r="K21401">
        <f ca="1">SIMULATION!$D$3*SIMULATION!$D$17/$H21377/(SIMULATION!$D$17-$I21377)*(((EXP(-$I21377*$J21401))/(1-EXP(-SIMULATION!$D$4*$I21377)))-(EXP(-SIMULATION!$D$17*$J21401)/(1-EXP(-SIMULATION!$D$4*SIMULATION!$D$17))))</f>
        <v>2.1705254029416028</v>
      </c>
      <c r="L21401">
        <v>0.15487380222236571</v>
      </c>
      <c r="M21401">
        <f t="shared" ca="1" si="334"/>
        <v>2.5066829249154012</v>
      </c>
    </row>
    <row r="21402" spans="1:13" x14ac:dyDescent="0.25">
      <c r="A21402" s="9">
        <v>857</v>
      </c>
      <c r="B21402" s="2">
        <f ca="1">NORMINV(RAND(),SIMULATION!D7,SIMULATION!D8)</f>
        <v>65.33359514999205</v>
      </c>
      <c r="C21402" s="2">
        <v>2</v>
      </c>
      <c r="D21402" s="2">
        <f ca="1">SIMULATION!$D$11*(1+(SIMULATION!$D$12*LN(1+$C21402)))*(1+(SIMULATION!$D$13*(($B21402/63.5)-1)))</f>
        <v>10.374227243276147</v>
      </c>
      <c r="E21402" s="2">
        <v>-9.7491858667008491E-2</v>
      </c>
      <c r="F21402" s="2">
        <f ca="1">D21402*(1+E21402)</f>
        <v>9.36282454709524</v>
      </c>
      <c r="G21402" s="2">
        <v>0.7178173660117686</v>
      </c>
      <c r="H21402" s="9">
        <f>SIMULATION!$D$15*EXP($G$21402)</f>
        <v>452.53965071674554</v>
      </c>
      <c r="I21402" s="2">
        <f ca="1">$F21402/$H21402</f>
        <v>2.0689512028981602E-2</v>
      </c>
      <c r="J21402">
        <v>0</v>
      </c>
      <c r="K21402">
        <f ca="1">SIMULATION!$D$3*SIMULATION!$D$17/$H21402/(SIMULATION!$D$17-$I21402)*(((EXP(-$I21402*$J21402))/(1-EXP(-SIMULATION!$D$4*$I21402)))-(EXP(-SIMULATION!$D$17*$J21402)/(1-EXP(-SIMULATION!$D$4*SIMULATION!$D$17))))</f>
        <v>1.982155712926021</v>
      </c>
      <c r="L21402">
        <v>0.14856152826725144</v>
      </c>
      <c r="M21402">
        <f t="shared" ca="1" si="334"/>
        <v>2.276627794901974</v>
      </c>
    </row>
    <row r="21403" spans="1:13" x14ac:dyDescent="0.25">
      <c r="A21403" s="9"/>
      <c r="H21403" s="9"/>
      <c r="J21403">
        <v>1</v>
      </c>
      <c r="K21403">
        <f ca="1">SIMULATION!$D$3*SIMULATION!$D$17/$H21402/(SIMULATION!$D$17-$I21402)*(((EXP(-$I21402*$J21403))/(1-EXP(-SIMULATION!$D$4*$I21402)))-(EXP(-SIMULATION!$D$17*$J21403)/(1-EXP(-SIMULATION!$D$4*SIMULATION!$D$17))))</f>
        <v>2.3732909208849269</v>
      </c>
      <c r="L21403">
        <v>-0.4664399213631048</v>
      </c>
      <c r="M21403">
        <f t="shared" ca="1" si="334"/>
        <v>1.2662932903755912</v>
      </c>
    </row>
    <row r="21404" spans="1:13" x14ac:dyDescent="0.25">
      <c r="A21404" s="9"/>
      <c r="H21404" s="9"/>
      <c r="J21404">
        <v>2</v>
      </c>
      <c r="K21404">
        <f ca="1">SIMULATION!$D$3*SIMULATION!$D$17/$H21402/(SIMULATION!$D$17-$I21402)*(((EXP(-$I21402*$J21404))/(1-EXP(-SIMULATION!$D$4*$I21402)))-(EXP(-SIMULATION!$D$17*$J21404)/(1-EXP(-SIMULATION!$D$4*SIMULATION!$D$17))))</f>
        <v>2.6013521933807655</v>
      </c>
      <c r="L21404">
        <v>-0.17512672600539375</v>
      </c>
      <c r="M21404">
        <f t="shared" ca="1" si="334"/>
        <v>2.1457859005670423</v>
      </c>
    </row>
    <row r="21405" spans="1:13" x14ac:dyDescent="0.25">
      <c r="A21405" s="9"/>
      <c r="H21405" s="9"/>
      <c r="J21405">
        <v>3</v>
      </c>
      <c r="K21405">
        <f ca="1">SIMULATION!$D$3*SIMULATION!$D$17/$H21402/(SIMULATION!$D$17-$I21402)*(((EXP(-$I21402*$J21405))/(1-EXP(-SIMULATION!$D$4*$I21402)))-(EXP(-SIMULATION!$D$17*$J21405)/(1-EXP(-SIMULATION!$D$4*SIMULATION!$D$17))))</f>
        <v>2.7253742557664205</v>
      </c>
      <c r="L21405">
        <v>-0.11743484323934757</v>
      </c>
      <c r="M21405">
        <f t="shared" ca="1" si="334"/>
        <v>2.405320357271937</v>
      </c>
    </row>
    <row r="21406" spans="1:13" x14ac:dyDescent="0.25">
      <c r="A21406" s="9"/>
      <c r="H21406" s="9"/>
      <c r="J21406">
        <v>4</v>
      </c>
      <c r="K21406">
        <f ca="1">SIMULATION!$D$3*SIMULATION!$D$17/$H21402/(SIMULATION!$D$17-$I21402)*(((EXP(-$I21402*$J21406))/(1-EXP(-SIMULATION!$D$4*$I21402)))-(EXP(-SIMULATION!$D$17*$J21406)/(1-EXP(-SIMULATION!$D$4*SIMULATION!$D$17))))</f>
        <v>2.7831785220432774</v>
      </c>
      <c r="L21406">
        <v>9.3065037188656025E-2</v>
      </c>
      <c r="M21406">
        <f t="shared" ca="1" si="334"/>
        <v>3.0421951346999041</v>
      </c>
    </row>
    <row r="21407" spans="1:13" x14ac:dyDescent="0.25">
      <c r="A21407" s="9"/>
      <c r="H21407" s="9"/>
      <c r="J21407">
        <v>5</v>
      </c>
      <c r="K21407">
        <f ca="1">SIMULATION!$D$3*SIMULATION!$D$17/$H21402/(SIMULATION!$D$17-$I21402)*(((EXP(-$I21402*$J21407))/(1-EXP(-SIMULATION!$D$4*$I21402)))-(EXP(-SIMULATION!$D$17*$J21407)/(1-EXP(-SIMULATION!$D$4*SIMULATION!$D$17))))</f>
        <v>2.7989925952636043</v>
      </c>
      <c r="L21407">
        <v>-0.30488513348996449</v>
      </c>
      <c r="M21407">
        <f t="shared" ca="1" si="334"/>
        <v>1.9456213642192381</v>
      </c>
    </row>
    <row r="21408" spans="1:13" x14ac:dyDescent="0.25">
      <c r="A21408" s="9"/>
      <c r="H21408" s="9"/>
      <c r="J21408">
        <v>6</v>
      </c>
      <c r="K21408">
        <f ca="1">SIMULATION!$D$3*SIMULATION!$D$17/$H21402/(SIMULATION!$D$17-$I21402)*(((EXP(-$I21402*$J21408))/(1-EXP(-SIMULATION!$D$4*$I21402)))-(EXP(-SIMULATION!$D$17*$J21408)/(1-EXP(-SIMULATION!$D$4*SIMULATION!$D$17))))</f>
        <v>2.7883330243883346</v>
      </c>
      <c r="L21408">
        <v>9.4668579173143919E-2</v>
      </c>
      <c r="M21408">
        <f t="shared" ca="1" si="334"/>
        <v>3.0523005500687335</v>
      </c>
    </row>
    <row r="21409" spans="1:13" x14ac:dyDescent="0.25">
      <c r="A21409" s="9"/>
      <c r="H21409" s="9"/>
      <c r="J21409">
        <v>7</v>
      </c>
      <c r="K21409">
        <f ca="1">SIMULATION!$D$3*SIMULATION!$D$17/$H21402/(SIMULATION!$D$17-$I21402)*(((EXP(-$I21402*$J21409))/(1-EXP(-SIMULATION!$D$4*$I21402)))-(EXP(-SIMULATION!$D$17*$J21409)/(1-EXP(-SIMULATION!$D$4*SIMULATION!$D$17))))</f>
        <v>2.761134289525522</v>
      </c>
      <c r="L21409">
        <v>3.6452763234982491E-2</v>
      </c>
      <c r="M21409">
        <f t="shared" ca="1" si="334"/>
        <v>2.8617852640415875</v>
      </c>
    </row>
    <row r="21410" spans="1:13" x14ac:dyDescent="0.25">
      <c r="A21410" s="9"/>
      <c r="H21410" s="9"/>
      <c r="J21410">
        <v>8</v>
      </c>
      <c r="K21410">
        <f ca="1">SIMULATION!$D$3*SIMULATION!$D$17/$H21402/(SIMULATION!$D$17-$I21402)*(((EXP(-$I21402*$J21410))/(1-EXP(-SIMULATION!$D$4*$I21402)))-(EXP(-SIMULATION!$D$17*$J21410)/(1-EXP(-SIMULATION!$D$4*SIMULATION!$D$17))))</f>
        <v>2.7237539278201575</v>
      </c>
      <c r="L21410">
        <v>-0.20398648358433208</v>
      </c>
      <c r="M21410">
        <f t="shared" ca="1" si="334"/>
        <v>2.1681449419351106</v>
      </c>
    </row>
    <row r="21411" spans="1:13" x14ac:dyDescent="0.25">
      <c r="A21411" s="9"/>
      <c r="H21411" s="9"/>
      <c r="J21411">
        <v>9</v>
      </c>
      <c r="K21411">
        <f ca="1">SIMULATION!$D$3*SIMULATION!$D$17/$H21402/(SIMULATION!$D$17-$I21402)*(((EXP(-$I21402*$J21411))/(1-EXP(-SIMULATION!$D$4*$I21402)))-(EXP(-SIMULATION!$D$17*$J21411)/(1-EXP(-SIMULATION!$D$4*SIMULATION!$D$17))))</f>
        <v>2.6802574630685756</v>
      </c>
      <c r="L21411">
        <v>0.27572596127363863</v>
      </c>
      <c r="M21411">
        <f t="shared" ca="1" si="334"/>
        <v>3.4192740285340029</v>
      </c>
    </row>
    <row r="21412" spans="1:13" x14ac:dyDescent="0.25">
      <c r="A21412" s="9"/>
      <c r="H21412" s="9"/>
      <c r="J21412">
        <v>10</v>
      </c>
      <c r="K21412">
        <f ca="1">SIMULATION!$D$3*SIMULATION!$D$17/$H21402/(SIMULATION!$D$17-$I21402)*(((EXP(-$I21402*$J21412))/(1-EXP(-SIMULATION!$D$4*$I21402)))-(EXP(-SIMULATION!$D$17*$J21412)/(1-EXP(-SIMULATION!$D$4*SIMULATION!$D$17))))</f>
        <v>2.6332418161524727</v>
      </c>
      <c r="L21412">
        <v>-0.17311404043828235</v>
      </c>
      <c r="M21412">
        <f t="shared" ca="1" si="334"/>
        <v>2.1773906859072776</v>
      </c>
    </row>
    <row r="21413" spans="1:13" x14ac:dyDescent="0.25">
      <c r="A21413" s="9"/>
      <c r="H21413" s="9"/>
      <c r="J21413">
        <v>11</v>
      </c>
      <c r="K21413">
        <f ca="1">SIMULATION!$D$3*SIMULATION!$D$17/$H21402/(SIMULATION!$D$17-$I21402)*(((EXP(-$I21402*$J21413))/(1-EXP(-SIMULATION!$D$4*$I21402)))-(EXP(-SIMULATION!$D$17*$J21413)/(1-EXP(-SIMULATION!$D$4*SIMULATION!$D$17))))</f>
        <v>2.5843629628531595</v>
      </c>
      <c r="L21413">
        <v>0.10952492139574663</v>
      </c>
      <c r="M21413">
        <f t="shared" ca="1" si="334"/>
        <v>2.8674151132177306</v>
      </c>
    </row>
    <row r="21414" spans="1:13" x14ac:dyDescent="0.25">
      <c r="A21414" s="9"/>
      <c r="H21414" s="9"/>
      <c r="J21414">
        <v>12</v>
      </c>
      <c r="K21414">
        <f ca="1">SIMULATION!$D$3*SIMULATION!$D$17/$H21402/(SIMULATION!$D$17-$I21402)*(((EXP(-$I21402*$J21414))/(1-EXP(-SIMULATION!$D$4*$I21402)))-(EXP(-SIMULATION!$D$17*$J21414)/(1-EXP(-SIMULATION!$D$4*SIMULATION!$D$17))))</f>
        <v>2.5346740662806866</v>
      </c>
      <c r="L21414">
        <v>-0.23813540452888612</v>
      </c>
      <c r="M21414">
        <f t="shared" ca="1" si="334"/>
        <v>1.9310784321580585</v>
      </c>
    </row>
    <row r="21415" spans="1:13" x14ac:dyDescent="0.25">
      <c r="A21415" s="9"/>
      <c r="H21415" s="9"/>
      <c r="J21415">
        <v>13</v>
      </c>
      <c r="K21415">
        <f ca="1">SIMULATION!$D$3*SIMULATION!$D$17/$H21402/(SIMULATION!$D$17-$I21402)*(((EXP(-$I21402*$J21415))/(1-EXP(-SIMULATION!$D$4*$I21402)))-(EXP(-SIMULATION!$D$17*$J21415)/(1-EXP(-SIMULATION!$D$4*SIMULATION!$D$17))))</f>
        <v>2.4848421569070771</v>
      </c>
      <c r="L21415">
        <v>-7.7215899612956052E-2</v>
      </c>
      <c r="M21415">
        <f t="shared" ca="1" si="334"/>
        <v>2.2929728343652989</v>
      </c>
    </row>
    <row r="21416" spans="1:13" x14ac:dyDescent="0.25">
      <c r="A21416" s="9"/>
      <c r="H21416" s="9"/>
      <c r="J21416">
        <v>14</v>
      </c>
      <c r="K21416">
        <f ca="1">SIMULATION!$D$3*SIMULATION!$D$17/$H21402/(SIMULATION!$D$17-$I21402)*(((EXP(-$I21402*$J21416))/(1-EXP(-SIMULATION!$D$4*$I21402)))-(EXP(-SIMULATION!$D$17*$J21416)/(1-EXP(-SIMULATION!$D$4*SIMULATION!$D$17))))</f>
        <v>2.4352869830262605</v>
      </c>
      <c r="L21416">
        <v>3.353065175642677E-2</v>
      </c>
      <c r="M21416">
        <f t="shared" ca="1" si="334"/>
        <v>2.516943742781073</v>
      </c>
    </row>
    <row r="21417" spans="1:13" x14ac:dyDescent="0.25">
      <c r="A21417" s="9"/>
      <c r="H21417" s="9"/>
      <c r="J21417">
        <v>15</v>
      </c>
      <c r="K21417">
        <f ca="1">SIMULATION!$D$3*SIMULATION!$D$17/$H21402/(SIMULATION!$D$17-$I21402)*(((EXP(-$I21402*$J21417))/(1-EXP(-SIMULATION!$D$4*$I21402)))-(EXP(-SIMULATION!$D$17*$J21417)/(1-EXP(-SIMULATION!$D$4*SIMULATION!$D$17))))</f>
        <v>2.3862699862029428</v>
      </c>
      <c r="L21417">
        <v>-0.16882257110051566</v>
      </c>
      <c r="M21417">
        <f t="shared" ca="1" si="334"/>
        <v>1.9834137517921699</v>
      </c>
    </row>
    <row r="21418" spans="1:13" x14ac:dyDescent="0.25">
      <c r="A21418" s="9"/>
      <c r="H21418" s="9"/>
      <c r="J21418">
        <v>16</v>
      </c>
      <c r="K21418">
        <f ca="1">SIMULATION!$D$3*SIMULATION!$D$17/$H21402/(SIMULATION!$D$17-$I21402)*(((EXP(-$I21402*$J21418))/(1-EXP(-SIMULATION!$D$4*$I21402)))-(EXP(-SIMULATION!$D$17*$J21418)/(1-EXP(-SIMULATION!$D$4*SIMULATION!$D$17))))</f>
        <v>2.3379513156711336</v>
      </c>
      <c r="L21418">
        <v>-0.23302873232739804</v>
      </c>
      <c r="M21418">
        <f t="shared" ca="1" si="334"/>
        <v>1.7931414843371167</v>
      </c>
    </row>
    <row r="21419" spans="1:13" x14ac:dyDescent="0.25">
      <c r="A21419" s="9"/>
      <c r="H21419" s="9"/>
      <c r="J21419">
        <v>17</v>
      </c>
      <c r="K21419">
        <f ca="1">SIMULATION!$D$3*SIMULATION!$D$17/$H21402/(SIMULATION!$D$17-$I21402)*(((EXP(-$I21402*$J21419))/(1-EXP(-SIMULATION!$D$4*$I21402)))-(EXP(-SIMULATION!$D$17*$J21419)/(1-EXP(-SIMULATION!$D$4*SIMULATION!$D$17))))</f>
        <v>2.2904263613818427</v>
      </c>
      <c r="L21419">
        <v>-0.40904788196444386</v>
      </c>
      <c r="M21419">
        <f t="shared" ca="1" si="334"/>
        <v>1.353532309463072</v>
      </c>
    </row>
    <row r="21420" spans="1:13" x14ac:dyDescent="0.25">
      <c r="A21420" s="9"/>
      <c r="H21420" s="9"/>
      <c r="J21420">
        <v>18</v>
      </c>
      <c r="K21420">
        <f ca="1">SIMULATION!$D$3*SIMULATION!$D$17/$H21402/(SIMULATION!$D$17-$I21402)*(((EXP(-$I21402*$J21420))/(1-EXP(-SIMULATION!$D$4*$I21402)))-(EXP(-SIMULATION!$D$17*$J21420)/(1-EXP(-SIMULATION!$D$4*SIMULATION!$D$17))))</f>
        <v>2.2437491621687307</v>
      </c>
      <c r="L21420">
        <v>0.12665796751954536</v>
      </c>
      <c r="M21420">
        <f t="shared" ca="1" si="334"/>
        <v>2.5279378706727051</v>
      </c>
    </row>
    <row r="21421" spans="1:13" x14ac:dyDescent="0.25">
      <c r="A21421" s="9"/>
      <c r="H21421" s="9"/>
      <c r="J21421">
        <v>19</v>
      </c>
      <c r="K21421">
        <f ca="1">SIMULATION!$D$3*SIMULATION!$D$17/$H21402/(SIMULATION!$D$17-$I21402)*(((EXP(-$I21402*$J21421))/(1-EXP(-SIMULATION!$D$4*$I21402)))-(EXP(-SIMULATION!$D$17*$J21421)/(1-EXP(-SIMULATION!$D$4*SIMULATION!$D$17))))</f>
        <v>2.1979474032341613</v>
      </c>
      <c r="L21421">
        <v>9.5247142373460422E-2</v>
      </c>
      <c r="M21421">
        <f t="shared" ca="1" si="334"/>
        <v>2.4072956124793832</v>
      </c>
    </row>
    <row r="21422" spans="1:13" x14ac:dyDescent="0.25">
      <c r="A21422" s="9"/>
      <c r="H21422" s="9"/>
      <c r="J21422">
        <v>20</v>
      </c>
      <c r="K21422">
        <f ca="1">SIMULATION!$D$3*SIMULATION!$D$17/$H21402/(SIMULATION!$D$17-$I21402)*(((EXP(-$I21402*$J21422))/(1-EXP(-SIMULATION!$D$4*$I21402)))-(EXP(-SIMULATION!$D$17*$J21422)/(1-EXP(-SIMULATION!$D$4*SIMULATION!$D$17))))</f>
        <v>2.1530320239297325</v>
      </c>
      <c r="L21422">
        <v>-0.35352440160146953</v>
      </c>
      <c r="M21422">
        <f t="shared" ca="1" si="334"/>
        <v>1.3918826660411729</v>
      </c>
    </row>
    <row r="21423" spans="1:13" x14ac:dyDescent="0.25">
      <c r="A21423" s="9"/>
      <c r="H21423" s="9"/>
      <c r="J21423">
        <v>21</v>
      </c>
      <c r="K21423">
        <f ca="1">SIMULATION!$D$3*SIMULATION!$D$17/$H21402/(SIMULATION!$D$17-$I21402)*(((EXP(-$I21402*$J21423))/(1-EXP(-SIMULATION!$D$4*$I21402)))-(EXP(-SIMULATION!$D$17*$J21423)/(1-EXP(-SIMULATION!$D$4*SIMULATION!$D$17))))</f>
        <v>2.1090033717435444</v>
      </c>
      <c r="L21423">
        <v>8.9383043146282773E-2</v>
      </c>
      <c r="M21423">
        <f t="shared" ca="1" si="334"/>
        <v>2.2975125111157535</v>
      </c>
    </row>
    <row r="21424" spans="1:13" x14ac:dyDescent="0.25">
      <c r="A21424" s="9"/>
      <c r="H21424" s="9"/>
      <c r="J21424">
        <v>22</v>
      </c>
      <c r="K21424">
        <f ca="1">SIMULATION!$D$3*SIMULATION!$D$17/$H21402/(SIMULATION!$D$17-$I21402)*(((EXP(-$I21402*$J21424))/(1-EXP(-SIMULATION!$D$4*$I21402)))-(EXP(-SIMULATION!$D$17*$J21424)/(1-EXP(-SIMULATION!$D$4*SIMULATION!$D$17))))</f>
        <v>2.0658551430725169</v>
      </c>
      <c r="L21424">
        <v>-2.1315960134962314E-2</v>
      </c>
      <c r="M21424">
        <f t="shared" ca="1" si="334"/>
        <v>2.0218194571981765</v>
      </c>
    </row>
    <row r="21425" spans="1:13" x14ac:dyDescent="0.25">
      <c r="A21425" s="9"/>
      <c r="H21425" s="9"/>
      <c r="J21425">
        <v>23</v>
      </c>
      <c r="K21425">
        <f ca="1">SIMULATION!$D$3*SIMULATION!$D$17/$H21402/(SIMULATION!$D$17-$I21402)*(((EXP(-$I21402*$J21425))/(1-EXP(-SIMULATION!$D$4*$I21402)))-(EXP(-SIMULATION!$D$17*$J21425)/(1-EXP(-SIMULATION!$D$4*SIMULATION!$D$17))))</f>
        <v>2.0235769057712409</v>
      </c>
      <c r="L21425">
        <v>-0.34105421951190407</v>
      </c>
      <c r="M21425">
        <f t="shared" ca="1" si="334"/>
        <v>1.3334274635511165</v>
      </c>
    </row>
    <row r="21426" spans="1:13" x14ac:dyDescent="0.25">
      <c r="A21426" s="9"/>
      <c r="H21426" s="9"/>
      <c r="J21426">
        <v>24</v>
      </c>
      <c r="K21426">
        <f ca="1">SIMULATION!$D$3*SIMULATION!$D$17/$H21402/(SIMULATION!$D$17-$I21402)*(((EXP(-$I21402*$J21426))/(1-EXP(-SIMULATION!$D$4*$I21402)))-(EXP(-SIMULATION!$D$17*$J21426)/(1-EXP(-SIMULATION!$D$4*SIMULATION!$D$17))))</f>
        <v>1.982155712926021</v>
      </c>
      <c r="L21426">
        <v>-8.0578458505011802E-2</v>
      </c>
      <c r="M21426">
        <f t="shared" ca="1" si="334"/>
        <v>1.8224366610615397</v>
      </c>
    </row>
    <row r="21427" spans="1:13" x14ac:dyDescent="0.25">
      <c r="A21427" s="9">
        <v>858</v>
      </c>
      <c r="B21427" s="2">
        <f ca="1">NORMINV(RAND(),SIMULATION!D7,SIMULATION!D8)</f>
        <v>58.456117200705478</v>
      </c>
      <c r="C21427" s="2">
        <v>2</v>
      </c>
      <c r="D21427" s="2">
        <f ca="1">SIMULATION!$D$11*(1+(SIMULATION!$D$12*LN(1+$C21427)))*(1+(SIMULATION!$D$13*(($B21427/63.5)-1)))</f>
        <v>9.8634937831904494</v>
      </c>
      <c r="E21427" s="2">
        <v>-0.32088348872225808</v>
      </c>
      <c r="F21427" s="2">
        <f ca="1">D21427*(1+E21427)</f>
        <v>6.698461487049995</v>
      </c>
      <c r="G21427" s="2">
        <v>-0.63691514281082451</v>
      </c>
      <c r="H21427" s="9">
        <f>SIMULATION!$D$15*EXP($G$21427)</f>
        <v>116.76260732496999</v>
      </c>
      <c r="I21427" s="2">
        <f ca="1">$F21427/$H21427</f>
        <v>5.7368207515331081E-2</v>
      </c>
      <c r="J21427">
        <v>0</v>
      </c>
      <c r="K21427">
        <f ca="1">SIMULATION!$D$3*SIMULATION!$D$17/$H21427/(SIMULATION!$D$17-$I21427)*(((EXP(-$I21427*$J21427))/(1-EXP(-SIMULATION!$D$4*$I21427)))-(EXP(-SIMULATION!$D$17*$J21427)/(1-EXP(-SIMULATION!$D$4*SIMULATION!$D$17))))</f>
        <v>1.8252978472886772</v>
      </c>
      <c r="L21427">
        <v>0.37180877219882752</v>
      </c>
      <c r="M21427">
        <f t="shared" ca="1" si="334"/>
        <v>2.5039595987862433</v>
      </c>
    </row>
    <row r="21428" spans="1:13" x14ac:dyDescent="0.25">
      <c r="A21428" s="9"/>
      <c r="H21428" s="9"/>
      <c r="J21428">
        <v>1</v>
      </c>
      <c r="K21428">
        <f ca="1">SIMULATION!$D$3*SIMULATION!$D$17/$H21427/(SIMULATION!$D$17-$I21427)*(((EXP(-$I21427*$J21428))/(1-EXP(-SIMULATION!$D$4*$I21427)))-(EXP(-SIMULATION!$D$17*$J21428)/(1-EXP(-SIMULATION!$D$4*SIMULATION!$D$17))))</f>
        <v>3.3643345946728567</v>
      </c>
      <c r="L21428">
        <v>-3.6809092420199058E-2</v>
      </c>
      <c r="M21428">
        <f t="shared" ca="1" si="334"/>
        <v>3.2404964916450707</v>
      </c>
    </row>
    <row r="21429" spans="1:13" x14ac:dyDescent="0.25">
      <c r="A21429" s="9"/>
      <c r="H21429" s="9"/>
      <c r="J21429">
        <v>2</v>
      </c>
      <c r="K21429">
        <f ca="1">SIMULATION!$D$3*SIMULATION!$D$17/$H21427/(SIMULATION!$D$17-$I21427)*(((EXP(-$I21427*$J21429))/(1-EXP(-SIMULATION!$D$4*$I21427)))-(EXP(-SIMULATION!$D$17*$J21429)/(1-EXP(-SIMULATION!$D$4*SIMULATION!$D$17))))</f>
        <v>4.2282274948160383</v>
      </c>
      <c r="L21429">
        <v>0.41474901292214694</v>
      </c>
      <c r="M21429">
        <f t="shared" ca="1" si="334"/>
        <v>5.981880674701272</v>
      </c>
    </row>
    <row r="21430" spans="1:13" x14ac:dyDescent="0.25">
      <c r="A21430" s="9"/>
      <c r="H21430" s="9"/>
      <c r="J21430">
        <v>3</v>
      </c>
      <c r="K21430">
        <f ca="1">SIMULATION!$D$3*SIMULATION!$D$17/$H21427/(SIMULATION!$D$17-$I21427)*(((EXP(-$I21427*$J21430))/(1-EXP(-SIMULATION!$D$4*$I21427)))-(EXP(-SIMULATION!$D$17*$J21430)/(1-EXP(-SIMULATION!$D$4*SIMULATION!$D$17))))</f>
        <v>4.6662938032062966</v>
      </c>
      <c r="L21430">
        <v>0.32384473271560177</v>
      </c>
      <c r="M21430">
        <f t="shared" ca="1" si="334"/>
        <v>6.1774484726781083</v>
      </c>
    </row>
    <row r="21431" spans="1:13" x14ac:dyDescent="0.25">
      <c r="A21431" s="9"/>
      <c r="H21431" s="9"/>
      <c r="J21431">
        <v>4</v>
      </c>
      <c r="K21431">
        <f ca="1">SIMULATION!$D$3*SIMULATION!$D$17/$H21427/(SIMULATION!$D$17-$I21427)*(((EXP(-$I21427*$J21431))/(1-EXP(-SIMULATION!$D$4*$I21427)))-(EXP(-SIMULATION!$D$17*$J21431)/(1-EXP(-SIMULATION!$D$4*SIMULATION!$D$17))))</f>
        <v>4.8379217194083166</v>
      </c>
      <c r="L21431">
        <v>0.19238711714907458</v>
      </c>
      <c r="M21431">
        <f t="shared" ca="1" si="334"/>
        <v>5.7686755319981762</v>
      </c>
    </row>
    <row r="21432" spans="1:13" x14ac:dyDescent="0.25">
      <c r="A21432" s="9"/>
      <c r="H21432" s="9"/>
      <c r="J21432">
        <v>5</v>
      </c>
      <c r="K21432">
        <f ca="1">SIMULATION!$D$3*SIMULATION!$D$17/$H21427/(SIMULATION!$D$17-$I21427)*(((EXP(-$I21427*$J21432))/(1-EXP(-SIMULATION!$D$4*$I21427)))-(EXP(-SIMULATION!$D$17*$J21432)/(1-EXP(-SIMULATION!$D$4*SIMULATION!$D$17))))</f>
        <v>4.8448919267503872</v>
      </c>
      <c r="L21432">
        <v>-0.26874356718296211</v>
      </c>
      <c r="M21432">
        <f t="shared" ca="1" si="334"/>
        <v>3.5428583877395536</v>
      </c>
    </row>
    <row r="21433" spans="1:13" x14ac:dyDescent="0.25">
      <c r="A21433" s="9"/>
      <c r="H21433" s="9"/>
      <c r="J21433">
        <v>6</v>
      </c>
      <c r="K21433">
        <f ca="1">SIMULATION!$D$3*SIMULATION!$D$17/$H21427/(SIMULATION!$D$17-$I21427)*(((EXP(-$I21427*$J21433))/(1-EXP(-SIMULATION!$D$4*$I21427)))-(EXP(-SIMULATION!$D$17*$J21433)/(1-EXP(-SIMULATION!$D$4*SIMULATION!$D$17))))</f>
        <v>4.7520888372866343</v>
      </c>
      <c r="L21433">
        <v>-0.1755673502302576</v>
      </c>
      <c r="M21433">
        <f t="shared" ca="1" si="334"/>
        <v>3.9177771920654343</v>
      </c>
    </row>
    <row r="21434" spans="1:13" x14ac:dyDescent="0.25">
      <c r="A21434" s="9"/>
      <c r="H21434" s="9"/>
      <c r="J21434">
        <v>7</v>
      </c>
      <c r="K21434">
        <f ca="1">SIMULATION!$D$3*SIMULATION!$D$17/$H21427/(SIMULATION!$D$17-$I21427)*(((EXP(-$I21427*$J21434))/(1-EXP(-SIMULATION!$D$4*$I21427)))-(EXP(-SIMULATION!$D$17*$J21434)/(1-EXP(-SIMULATION!$D$4*SIMULATION!$D$17))))</f>
        <v>4.6007717439657503</v>
      </c>
      <c r="L21434">
        <v>0.14490137557691407</v>
      </c>
      <c r="M21434">
        <f t="shared" ca="1" si="334"/>
        <v>5.2674298983817849</v>
      </c>
    </row>
    <row r="21435" spans="1:13" x14ac:dyDescent="0.25">
      <c r="A21435" s="9"/>
      <c r="H21435" s="9"/>
      <c r="J21435">
        <v>8</v>
      </c>
      <c r="K21435">
        <f ca="1">SIMULATION!$D$3*SIMULATION!$D$17/$H21427/(SIMULATION!$D$17-$I21427)*(((EXP(-$I21427*$J21435))/(1-EXP(-SIMULATION!$D$4*$I21427)))-(EXP(-SIMULATION!$D$17*$J21435)/(1-EXP(-SIMULATION!$D$4*SIMULATION!$D$17))))</f>
        <v>4.4170782429645472</v>
      </c>
      <c r="L21435">
        <v>-0.30867551333342313</v>
      </c>
      <c r="M21435">
        <f t="shared" ca="1" si="334"/>
        <v>3.0536343488835711</v>
      </c>
    </row>
    <row r="21436" spans="1:13" x14ac:dyDescent="0.25">
      <c r="A21436" s="9"/>
      <c r="H21436" s="9"/>
      <c r="J21436">
        <v>9</v>
      </c>
      <c r="K21436">
        <f ca="1">SIMULATION!$D$3*SIMULATION!$D$17/$H21427/(SIMULATION!$D$17-$I21427)*(((EXP(-$I21427*$J21436))/(1-EXP(-SIMULATION!$D$4*$I21427)))-(EXP(-SIMULATION!$D$17*$J21436)/(1-EXP(-SIMULATION!$D$4*SIMULATION!$D$17))))</f>
        <v>4.2174724377741395</v>
      </c>
      <c r="L21436">
        <v>0.21988382384576305</v>
      </c>
      <c r="M21436">
        <f t="shared" ca="1" si="334"/>
        <v>5.1448264043560288</v>
      </c>
    </row>
    <row r="21437" spans="1:13" x14ac:dyDescent="0.25">
      <c r="A21437" s="9"/>
      <c r="H21437" s="9"/>
      <c r="J21437">
        <v>10</v>
      </c>
      <c r="K21437">
        <f ca="1">SIMULATION!$D$3*SIMULATION!$D$17/$H21427/(SIMULATION!$D$17-$I21427)*(((EXP(-$I21427*$J21437))/(1-EXP(-SIMULATION!$D$4*$I21427)))-(EXP(-SIMULATION!$D$17*$J21437)/(1-EXP(-SIMULATION!$D$4*SIMULATION!$D$17))))</f>
        <v>4.0122353407604319</v>
      </c>
      <c r="L21437">
        <v>-6.2471301432425866E-2</v>
      </c>
      <c r="M21437">
        <f t="shared" ca="1" si="334"/>
        <v>3.7615857773699553</v>
      </c>
    </row>
    <row r="21438" spans="1:13" x14ac:dyDescent="0.25">
      <c r="A21438" s="9"/>
      <c r="H21438" s="9"/>
      <c r="J21438">
        <v>11</v>
      </c>
      <c r="K21438">
        <f ca="1">SIMULATION!$D$3*SIMULATION!$D$17/$H21427/(SIMULATION!$D$17-$I21427)*(((EXP(-$I21427*$J21438))/(1-EXP(-SIMULATION!$D$4*$I21427)))-(EXP(-SIMULATION!$D$17*$J21438)/(1-EXP(-SIMULATION!$D$4*SIMULATION!$D$17))))</f>
        <v>3.8077007197401329</v>
      </c>
      <c r="L21438">
        <v>-3.1117695478915988E-2</v>
      </c>
      <c r="M21438">
        <f t="shared" ca="1" si="334"/>
        <v>3.6892138482684103</v>
      </c>
    </row>
    <row r="21439" spans="1:13" x14ac:dyDescent="0.25">
      <c r="A21439" s="9"/>
      <c r="H21439" s="9"/>
      <c r="J21439">
        <v>12</v>
      </c>
      <c r="K21439">
        <f ca="1">SIMULATION!$D$3*SIMULATION!$D$17/$H21427/(SIMULATION!$D$17-$I21427)*(((EXP(-$I21427*$J21439))/(1-EXP(-SIMULATION!$D$4*$I21427)))-(EXP(-SIMULATION!$D$17*$J21439)/(1-EXP(-SIMULATION!$D$4*SIMULATION!$D$17))))</f>
        <v>3.6076870447472271</v>
      </c>
      <c r="L21439">
        <v>1.3342618310082396E-2</v>
      </c>
      <c r="M21439">
        <f t="shared" ca="1" si="334"/>
        <v>3.6558230359675186</v>
      </c>
    </row>
    <row r="21440" spans="1:13" x14ac:dyDescent="0.25">
      <c r="A21440" s="9"/>
      <c r="H21440" s="9"/>
      <c r="J21440">
        <v>13</v>
      </c>
      <c r="K21440">
        <f ca="1">SIMULATION!$D$3*SIMULATION!$D$17/$H21427/(SIMULATION!$D$17-$I21427)*(((EXP(-$I21427*$J21440))/(1-EXP(-SIMULATION!$D$4*$I21427)))-(EXP(-SIMULATION!$D$17*$J21440)/(1-EXP(-SIMULATION!$D$4*SIMULATION!$D$17))))</f>
        <v>3.4144143230073838</v>
      </c>
      <c r="L21440">
        <v>0.38484598473756287</v>
      </c>
      <c r="M21440">
        <f t="shared" ca="1" si="334"/>
        <v>4.7284379654472</v>
      </c>
    </row>
    <row r="21441" spans="1:13" x14ac:dyDescent="0.25">
      <c r="A21441" s="9"/>
      <c r="H21441" s="9"/>
      <c r="J21441">
        <v>14</v>
      </c>
      <c r="K21441">
        <f ca="1">SIMULATION!$D$3*SIMULATION!$D$17/$H21427/(SIMULATION!$D$17-$I21427)*(((EXP(-$I21427*$J21441))/(1-EXP(-SIMULATION!$D$4*$I21427)))-(EXP(-SIMULATION!$D$17*$J21441)/(1-EXP(-SIMULATION!$D$4*SIMULATION!$D$17))))</f>
        <v>3.2290908818876747</v>
      </c>
      <c r="L21441">
        <v>-8.3248491087766843E-2</v>
      </c>
      <c r="M21441">
        <f t="shared" ca="1" si="334"/>
        <v>2.9602739383852592</v>
      </c>
    </row>
    <row r="21442" spans="1:13" x14ac:dyDescent="0.25">
      <c r="A21442" s="9"/>
      <c r="H21442" s="9"/>
      <c r="J21442">
        <v>15</v>
      </c>
      <c r="K21442">
        <f ca="1">SIMULATION!$D$3*SIMULATION!$D$17/$H21427/(SIMULATION!$D$17-$I21427)*(((EXP(-$I21427*$J21442))/(1-EXP(-SIMULATION!$D$4*$I21427)))-(EXP(-SIMULATION!$D$17*$J21442)/(1-EXP(-SIMULATION!$D$4*SIMULATION!$D$17))))</f>
        <v>3.0522886881533688</v>
      </c>
      <c r="L21442">
        <v>0.14344093374430492</v>
      </c>
      <c r="M21442">
        <f t="shared" ca="1" si="334"/>
        <v>3.490111827639268</v>
      </c>
    </row>
    <row r="21443" spans="1:13" x14ac:dyDescent="0.25">
      <c r="A21443" s="9"/>
      <c r="H21443" s="9"/>
      <c r="J21443">
        <v>16</v>
      </c>
      <c r="K21443">
        <f ca="1">SIMULATION!$D$3*SIMULATION!$D$17/$H21427/(SIMULATION!$D$17-$I21427)*(((EXP(-$I21427*$J21443))/(1-EXP(-SIMULATION!$D$4*$I21427)))-(EXP(-SIMULATION!$D$17*$J21443)/(1-EXP(-SIMULATION!$D$4*SIMULATION!$D$17))))</f>
        <v>2.8841831954911243</v>
      </c>
      <c r="L21443">
        <v>4.7881985905093197E-2</v>
      </c>
      <c r="M21443">
        <f t="shared" ref="M21443:M21506" ca="1" si="335">$K21443*(1+$L21443)</f>
        <v>3.0222836146053371</v>
      </c>
    </row>
    <row r="21444" spans="1:13" x14ac:dyDescent="0.25">
      <c r="A21444" s="9"/>
      <c r="H21444" s="9"/>
      <c r="J21444">
        <v>17</v>
      </c>
      <c r="K21444">
        <f ca="1">SIMULATION!$D$3*SIMULATION!$D$17/$H21427/(SIMULATION!$D$17-$I21427)*(((EXP(-$I21427*$J21444))/(1-EXP(-SIMULATION!$D$4*$I21427)))-(EXP(-SIMULATION!$D$17*$J21444)/(1-EXP(-SIMULATION!$D$4*SIMULATION!$D$17))))</f>
        <v>2.7247064155979044</v>
      </c>
      <c r="L21444">
        <v>0.12748105719620581</v>
      </c>
      <c r="M21444">
        <f t="shared" ca="1" si="335"/>
        <v>3.0720548700076096</v>
      </c>
    </row>
    <row r="21445" spans="1:13" x14ac:dyDescent="0.25">
      <c r="A21445" s="9"/>
      <c r="H21445" s="9"/>
      <c r="J21445">
        <v>18</v>
      </c>
      <c r="K21445">
        <f ca="1">SIMULATION!$D$3*SIMULATION!$D$17/$H21427/(SIMULATION!$D$17-$I21427)*(((EXP(-$I21427*$J21445))/(1-EXP(-SIMULATION!$D$4*$I21427)))-(EXP(-SIMULATION!$D$17*$J21445)/(1-EXP(-SIMULATION!$D$4*SIMULATION!$D$17))))</f>
        <v>2.5736444158947296</v>
      </c>
      <c r="L21445">
        <v>8.968711299138464E-2</v>
      </c>
      <c r="M21445">
        <f t="shared" ca="1" si="335"/>
        <v>2.8044671534227259</v>
      </c>
    </row>
    <row r="21446" spans="1:13" x14ac:dyDescent="0.25">
      <c r="A21446" s="9"/>
      <c r="H21446" s="9"/>
      <c r="J21446">
        <v>19</v>
      </c>
      <c r="K21446">
        <f ca="1">SIMULATION!$D$3*SIMULATION!$D$17/$H21427/(SIMULATION!$D$17-$I21427)*(((EXP(-$I21427*$J21446))/(1-EXP(-SIMULATION!$D$4*$I21427)))-(EXP(-SIMULATION!$D$17*$J21446)/(1-EXP(-SIMULATION!$D$4*SIMULATION!$D$17))))</f>
        <v>2.4306992375877727</v>
      </c>
      <c r="L21446">
        <v>9.566099620316236E-2</v>
      </c>
      <c r="M21446">
        <f t="shared" ca="1" si="335"/>
        <v>2.6632223481256863</v>
      </c>
    </row>
    <row r="21447" spans="1:13" x14ac:dyDescent="0.25">
      <c r="A21447" s="9"/>
      <c r="H21447" s="9"/>
      <c r="J21447">
        <v>20</v>
      </c>
      <c r="K21447">
        <f ca="1">SIMULATION!$D$3*SIMULATION!$D$17/$H21427/(SIMULATION!$D$17-$I21427)*(((EXP(-$I21427*$J21447))/(1-EXP(-SIMULATION!$D$4*$I21427)))-(EXP(-SIMULATION!$D$17*$J21447)/(1-EXP(-SIMULATION!$D$4*SIMULATION!$D$17))))</f>
        <v>2.2955280446932189</v>
      </c>
      <c r="L21447">
        <v>0.56361443915237597</v>
      </c>
      <c r="M21447">
        <f t="shared" ca="1" si="335"/>
        <v>3.5893207961615379</v>
      </c>
    </row>
    <row r="21448" spans="1:13" x14ac:dyDescent="0.25">
      <c r="A21448" s="9"/>
      <c r="H21448" s="9"/>
      <c r="J21448">
        <v>21</v>
      </c>
      <c r="K21448">
        <f ca="1">SIMULATION!$D$3*SIMULATION!$D$17/$H21427/(SIMULATION!$D$17-$I21427)*(((EXP(-$I21427*$J21448))/(1-EXP(-SIMULATION!$D$4*$I21427)))-(EXP(-SIMULATION!$D$17*$J21448)/(1-EXP(-SIMULATION!$D$4*SIMULATION!$D$17))))</f>
        <v>2.1677677116365381</v>
      </c>
      <c r="L21448">
        <v>-0.51598246127286262</v>
      </c>
      <c r="M21448">
        <f t="shared" ca="1" si="335"/>
        <v>1.049237592318476</v>
      </c>
    </row>
    <row r="21449" spans="1:13" x14ac:dyDescent="0.25">
      <c r="A21449" s="9"/>
      <c r="H21449" s="9"/>
      <c r="J21449">
        <v>22</v>
      </c>
      <c r="K21449">
        <f ca="1">SIMULATION!$D$3*SIMULATION!$D$17/$H21427/(SIMULATION!$D$17-$I21427)*(((EXP(-$I21427*$J21449))/(1-EXP(-SIMULATION!$D$4*$I21427)))-(EXP(-SIMULATION!$D$17*$J21449)/(1-EXP(-SIMULATION!$D$4*SIMULATION!$D$17))))</f>
        <v>2.0470501074161689</v>
      </c>
      <c r="L21449">
        <v>-0.4113049731330245</v>
      </c>
      <c r="M21449">
        <f t="shared" ca="1" si="335"/>
        <v>1.2050882179834066</v>
      </c>
    </row>
    <row r="21450" spans="1:13" x14ac:dyDescent="0.25">
      <c r="A21450" s="9"/>
      <c r="H21450" s="9"/>
      <c r="J21450">
        <v>23</v>
      </c>
      <c r="K21450">
        <f ca="1">SIMULATION!$D$3*SIMULATION!$D$17/$H21427/(SIMULATION!$D$17-$I21427)*(((EXP(-$I21427*$J21450))/(1-EXP(-SIMULATION!$D$4*$I21427)))-(EXP(-SIMULATION!$D$17*$J21450)/(1-EXP(-SIMULATION!$D$4*SIMULATION!$D$17))))</f>
        <v>1.9330114442248556</v>
      </c>
      <c r="L21450">
        <v>-0.40001250067384064</v>
      </c>
      <c r="M21450">
        <f t="shared" ca="1" si="335"/>
        <v>1.1597827025893188</v>
      </c>
    </row>
    <row r="21451" spans="1:13" x14ac:dyDescent="0.25">
      <c r="A21451" s="9"/>
      <c r="H21451" s="9"/>
      <c r="J21451">
        <v>24</v>
      </c>
      <c r="K21451">
        <f ca="1">SIMULATION!$D$3*SIMULATION!$D$17/$H21427/(SIMULATION!$D$17-$I21427)*(((EXP(-$I21427*$J21451))/(1-EXP(-SIMULATION!$D$4*$I21427)))-(EXP(-SIMULATION!$D$17*$J21451)/(1-EXP(-SIMULATION!$D$4*SIMULATION!$D$17))))</f>
        <v>1.8252978472886769</v>
      </c>
      <c r="L21451">
        <v>0.10085529527717636</v>
      </c>
      <c r="M21451">
        <f t="shared" ca="1" si="335"/>
        <v>2.009388800645771</v>
      </c>
    </row>
    <row r="21452" spans="1:13" x14ac:dyDescent="0.25">
      <c r="A21452" s="9">
        <v>859</v>
      </c>
      <c r="B21452" s="2">
        <f ca="1">NORMINV(RAND(),SIMULATION!D7,SIMULATION!D8)</f>
        <v>56.662983122788823</v>
      </c>
      <c r="C21452" s="2">
        <v>2</v>
      </c>
      <c r="D21452" s="2">
        <f ca="1">SIMULATION!$D$11*(1+(SIMULATION!$D$12*LN(1+$C21452)))*(1+(SIMULATION!$D$13*(($B21452/63.5)-1)))</f>
        <v>9.7303325315274112</v>
      </c>
      <c r="E21452" s="2">
        <v>-0.44831929867794129</v>
      </c>
      <c r="F21452" s="2">
        <f ca="1">D21452*(1+E21452)</f>
        <v>5.3680366750898854</v>
      </c>
      <c r="G21452" s="2">
        <v>0.10392431283308601</v>
      </c>
      <c r="H21452" s="9">
        <f>SIMULATION!$D$15*EXP($G$21452)</f>
        <v>244.93241908288741</v>
      </c>
      <c r="I21452" s="2">
        <f ca="1">$F21452/$H21452</f>
        <v>2.1916399205910313E-2</v>
      </c>
      <c r="J21452">
        <v>0</v>
      </c>
      <c r="K21452">
        <f ca="1">SIMULATION!$D$3*SIMULATION!$D$17/$H21452/(SIMULATION!$D$17-$I21452)*(((EXP(-$I21452*$J21452))/(1-EXP(-SIMULATION!$D$4*$I21452)))-(EXP(-SIMULATION!$D$17*$J21452)/(1-EXP(-SIMULATION!$D$4*SIMULATION!$D$17))))</f>
        <v>3.4123205310025333</v>
      </c>
      <c r="L21452">
        <v>-9.6282685365486967E-2</v>
      </c>
      <c r="M21452">
        <f t="shared" ca="1" si="335"/>
        <v>3.0837731469498246</v>
      </c>
    </row>
    <row r="21453" spans="1:13" x14ac:dyDescent="0.25">
      <c r="A21453" s="9"/>
      <c r="H21453" s="9"/>
      <c r="J21453">
        <v>1</v>
      </c>
      <c r="K21453">
        <f ca="1">SIMULATION!$D$3*SIMULATION!$D$17/$H21452/(SIMULATION!$D$17-$I21452)*(((EXP(-$I21452*$J21453))/(1-EXP(-SIMULATION!$D$4*$I21452)))-(EXP(-SIMULATION!$D$17*$J21453)/(1-EXP(-SIMULATION!$D$4*SIMULATION!$D$17))))</f>
        <v>4.1354818869038033</v>
      </c>
      <c r="L21453">
        <v>-0.10486157457381363</v>
      </c>
      <c r="M21453">
        <f t="shared" ca="1" si="335"/>
        <v>3.7018287446215847</v>
      </c>
    </row>
    <row r="21454" spans="1:13" x14ac:dyDescent="0.25">
      <c r="A21454" s="9"/>
      <c r="H21454" s="9"/>
      <c r="J21454">
        <v>2</v>
      </c>
      <c r="K21454">
        <f ca="1">SIMULATION!$D$3*SIMULATION!$D$17/$H21452/(SIMULATION!$D$17-$I21452)*(((EXP(-$I21452*$J21454))/(1-EXP(-SIMULATION!$D$4*$I21452)))-(EXP(-SIMULATION!$D$17*$J21454)/(1-EXP(-SIMULATION!$D$4*SIMULATION!$D$17))))</f>
        <v>4.5566555377816691</v>
      </c>
      <c r="L21454">
        <v>8.6983139690091929E-2</v>
      </c>
      <c r="M21454">
        <f t="shared" ca="1" si="335"/>
        <v>4.9530077429441635</v>
      </c>
    </row>
    <row r="21455" spans="1:13" x14ac:dyDescent="0.25">
      <c r="A21455" s="9"/>
      <c r="H21455" s="9"/>
      <c r="J21455">
        <v>3</v>
      </c>
      <c r="K21455">
        <f ca="1">SIMULATION!$D$3*SIMULATION!$D$17/$H21452/(SIMULATION!$D$17-$I21452)*(((EXP(-$I21452*$J21455))/(1-EXP(-SIMULATION!$D$4*$I21452)))-(EXP(-SIMULATION!$D$17*$J21455)/(1-EXP(-SIMULATION!$D$4*SIMULATION!$D$17))))</f>
        <v>4.7852239376833454</v>
      </c>
      <c r="L21455">
        <v>-0.50534283157090232</v>
      </c>
      <c r="M21455">
        <f t="shared" ca="1" si="335"/>
        <v>2.3670453233135804</v>
      </c>
    </row>
    <row r="21456" spans="1:13" x14ac:dyDescent="0.25">
      <c r="A21456" s="9"/>
      <c r="H21456" s="9"/>
      <c r="J21456">
        <v>4</v>
      </c>
      <c r="K21456">
        <f ca="1">SIMULATION!$D$3*SIMULATION!$D$17/$H21452/(SIMULATION!$D$17-$I21452)*(((EXP(-$I21452*$J21456))/(1-EXP(-SIMULATION!$D$4*$I21452)))-(EXP(-SIMULATION!$D$17*$J21456)/(1-EXP(-SIMULATION!$D$4*SIMULATION!$D$17))))</f>
        <v>4.8912621658085316</v>
      </c>
      <c r="L21456">
        <v>-0.13263181032044974</v>
      </c>
      <c r="M21456">
        <f t="shared" ca="1" si="335"/>
        <v>4.2425252100054216</v>
      </c>
    </row>
    <row r="21457" spans="1:13" x14ac:dyDescent="0.25">
      <c r="A21457" s="9"/>
      <c r="H21457" s="9"/>
      <c r="J21457">
        <v>5</v>
      </c>
      <c r="K21457">
        <f ca="1">SIMULATION!$D$3*SIMULATION!$D$17/$H21452/(SIMULATION!$D$17-$I21452)*(((EXP(-$I21452*$J21457))/(1-EXP(-SIMULATION!$D$4*$I21452)))-(EXP(-SIMULATION!$D$17*$J21457)/(1-EXP(-SIMULATION!$D$4*SIMULATION!$D$17))))</f>
        <v>4.9196566116945224</v>
      </c>
      <c r="L21457">
        <v>-8.6613192307572917E-2</v>
      </c>
      <c r="M21457">
        <f t="shared" ca="1" si="335"/>
        <v>4.4935494474986024</v>
      </c>
    </row>
    <row r="21458" spans="1:13" x14ac:dyDescent="0.25">
      <c r="A21458" s="9"/>
      <c r="H21458" s="9"/>
      <c r="J21458">
        <v>6</v>
      </c>
      <c r="K21458">
        <f ca="1">SIMULATION!$D$3*SIMULATION!$D$17/$H21452/(SIMULATION!$D$17-$I21452)*(((EXP(-$I21452*$J21458))/(1-EXP(-SIMULATION!$D$4*$I21452)))-(EXP(-SIMULATION!$D$17*$J21458)/(1-EXP(-SIMULATION!$D$4*SIMULATION!$D$17))))</f>
        <v>4.8991525620990037</v>
      </c>
      <c r="L21458">
        <v>-0.27529127931314062</v>
      </c>
      <c r="M21458">
        <f t="shared" ca="1" si="335"/>
        <v>3.5504585857285185</v>
      </c>
    </row>
    <row r="21459" spans="1:13" x14ac:dyDescent="0.25">
      <c r="A21459" s="9"/>
      <c r="H21459" s="9"/>
      <c r="J21459">
        <v>7</v>
      </c>
      <c r="K21459">
        <f ca="1">SIMULATION!$D$3*SIMULATION!$D$17/$H21452/(SIMULATION!$D$17-$I21452)*(((EXP(-$I21452*$J21459))/(1-EXP(-SIMULATION!$D$4*$I21452)))-(EXP(-SIMULATION!$D$17*$J21459)/(1-EXP(-SIMULATION!$D$4*SIMULATION!$D$17))))</f>
        <v>4.8481521051868199</v>
      </c>
      <c r="L21459">
        <v>0.28492426827092965</v>
      </c>
      <c r="M21459">
        <f t="shared" ca="1" si="335"/>
        <v>6.2295082962233419</v>
      </c>
    </row>
    <row r="21460" spans="1:13" x14ac:dyDescent="0.25">
      <c r="A21460" s="9"/>
      <c r="H21460" s="9"/>
      <c r="J21460">
        <v>8</v>
      </c>
      <c r="K21460">
        <f ca="1">SIMULATION!$D$3*SIMULATION!$D$17/$H21452/(SIMULATION!$D$17-$I21452)*(((EXP(-$I21452*$J21460))/(1-EXP(-SIMULATION!$D$4*$I21452)))-(EXP(-SIMULATION!$D$17*$J21460)/(1-EXP(-SIMULATION!$D$4*SIMULATION!$D$17))))</f>
        <v>4.7784295593535662</v>
      </c>
      <c r="L21460">
        <v>0.28966200965688355</v>
      </c>
      <c r="M21460">
        <f t="shared" ca="1" si="335"/>
        <v>6.1625590685197773</v>
      </c>
    </row>
    <row r="21461" spans="1:13" x14ac:dyDescent="0.25">
      <c r="A21461" s="9"/>
      <c r="H21461" s="9"/>
      <c r="J21461">
        <v>9</v>
      </c>
      <c r="K21461">
        <f ca="1">SIMULATION!$D$3*SIMULATION!$D$17/$H21452/(SIMULATION!$D$17-$I21452)*(((EXP(-$I21452*$J21461))/(1-EXP(-SIMULATION!$D$4*$I21452)))-(EXP(-SIMULATION!$D$17*$J21461)/(1-EXP(-SIMULATION!$D$4*SIMULATION!$D$17))))</f>
        <v>4.6975124014758247</v>
      </c>
      <c r="L21461">
        <v>-0.44773063604623414</v>
      </c>
      <c r="M21461">
        <f t="shared" ca="1" si="335"/>
        <v>2.5942921861279813</v>
      </c>
    </row>
    <row r="21462" spans="1:13" x14ac:dyDescent="0.25">
      <c r="A21462" s="9"/>
      <c r="H21462" s="9"/>
      <c r="J21462">
        <v>10</v>
      </c>
      <c r="K21462">
        <f ca="1">SIMULATION!$D$3*SIMULATION!$D$17/$H21452/(SIMULATION!$D$17-$I21452)*(((EXP(-$I21452*$J21462))/(1-EXP(-SIMULATION!$D$4*$I21452)))-(EXP(-SIMULATION!$D$17*$J21462)/(1-EXP(-SIMULATION!$D$4*SIMULATION!$D$17))))</f>
        <v>4.6102070149869583</v>
      </c>
      <c r="L21462">
        <v>8.0504317072520332E-3</v>
      </c>
      <c r="M21462">
        <f t="shared" ca="1" si="335"/>
        <v>4.6473211717174054</v>
      </c>
    </row>
    <row r="21463" spans="1:13" x14ac:dyDescent="0.25">
      <c r="A21463" s="9"/>
      <c r="H21463" s="9"/>
      <c r="J21463">
        <v>11</v>
      </c>
      <c r="K21463">
        <f ca="1">SIMULATION!$D$3*SIMULATION!$D$17/$H21452/(SIMULATION!$D$17-$I21452)*(((EXP(-$I21452*$J21463))/(1-EXP(-SIMULATION!$D$4*$I21452)))-(EXP(-SIMULATION!$D$17*$J21463)/(1-EXP(-SIMULATION!$D$4*SIMULATION!$D$17))))</f>
        <v>4.5195764179220239</v>
      </c>
      <c r="L21463">
        <v>0.35899461600504567</v>
      </c>
      <c r="M21463">
        <f t="shared" ca="1" si="335"/>
        <v>6.1420800185794011</v>
      </c>
    </row>
    <row r="21464" spans="1:13" x14ac:dyDescent="0.25">
      <c r="A21464" s="9"/>
      <c r="H21464" s="9"/>
      <c r="J21464">
        <v>12</v>
      </c>
      <c r="K21464">
        <f ca="1">SIMULATION!$D$3*SIMULATION!$D$17/$H21452/(SIMULATION!$D$17-$I21452)*(((EXP(-$I21452*$J21464))/(1-EXP(-SIMULATION!$D$4*$I21452)))-(EXP(-SIMULATION!$D$17*$J21464)/(1-EXP(-SIMULATION!$D$4*SIMULATION!$D$17))))</f>
        <v>4.4275668066043989</v>
      </c>
      <c r="L21464">
        <v>7.197283642322419E-2</v>
      </c>
      <c r="M21464">
        <f t="shared" ca="1" si="335"/>
        <v>4.7462313481290339</v>
      </c>
    </row>
    <row r="21465" spans="1:13" x14ac:dyDescent="0.25">
      <c r="A21465" s="9"/>
      <c r="H21465" s="9"/>
      <c r="J21465">
        <v>13</v>
      </c>
      <c r="K21465">
        <f ca="1">SIMULATION!$D$3*SIMULATION!$D$17/$H21452/(SIMULATION!$D$17-$I21452)*(((EXP(-$I21452*$J21465))/(1-EXP(-SIMULATION!$D$4*$I21452)))-(EXP(-SIMULATION!$D$17*$J21465)/(1-EXP(-SIMULATION!$D$4*SIMULATION!$D$17))))</f>
        <v>4.3354090520475728</v>
      </c>
      <c r="L21465">
        <v>-0.13181036407572283</v>
      </c>
      <c r="M21465">
        <f t="shared" ca="1" si="335"/>
        <v>3.7639572064799975</v>
      </c>
    </row>
    <row r="21466" spans="1:13" x14ac:dyDescent="0.25">
      <c r="A21466" s="9"/>
      <c r="H21466" s="9"/>
      <c r="J21466">
        <v>14</v>
      </c>
      <c r="K21466">
        <f ca="1">SIMULATION!$D$3*SIMULATION!$D$17/$H21452/(SIMULATION!$D$17-$I21452)*(((EXP(-$I21452*$J21466))/(1-EXP(-SIMULATION!$D$4*$I21452)))-(EXP(-SIMULATION!$D$17*$J21466)/(1-EXP(-SIMULATION!$D$4*SIMULATION!$D$17))))</f>
        <v>4.2438759807670525</v>
      </c>
      <c r="L21466">
        <v>-4.823189833026327E-2</v>
      </c>
      <c r="M21466">
        <f t="shared" ca="1" si="335"/>
        <v>4.0391857859364499</v>
      </c>
    </row>
    <row r="21467" spans="1:13" x14ac:dyDescent="0.25">
      <c r="A21467" s="9"/>
      <c r="H21467" s="9"/>
      <c r="J21467">
        <v>15</v>
      </c>
      <c r="K21467">
        <f ca="1">SIMULATION!$D$3*SIMULATION!$D$17/$H21452/(SIMULATION!$D$17-$I21452)*(((EXP(-$I21452*$J21467))/(1-EXP(-SIMULATION!$D$4*$I21452)))-(EXP(-SIMULATION!$D$17*$J21467)/(1-EXP(-SIMULATION!$D$4*SIMULATION!$D$17))))</f>
        <v>4.1534472389109851</v>
      </c>
      <c r="L21467">
        <v>-0.17429775555724888</v>
      </c>
      <c r="M21467">
        <f t="shared" ca="1" si="335"/>
        <v>3.429510707343348</v>
      </c>
    </row>
    <row r="21468" spans="1:13" x14ac:dyDescent="0.25">
      <c r="A21468" s="9"/>
      <c r="H21468" s="9"/>
      <c r="J21468">
        <v>16</v>
      </c>
      <c r="K21468">
        <f ca="1">SIMULATION!$D$3*SIMULATION!$D$17/$H21452/(SIMULATION!$D$17-$I21452)*(((EXP(-$I21452*$J21468))/(1-EXP(-SIMULATION!$D$4*$I21452)))-(EXP(-SIMULATION!$D$17*$J21468)/(1-EXP(-SIMULATION!$D$4*SIMULATION!$D$17))))</f>
        <v>4.0644149337039703</v>
      </c>
      <c r="L21468">
        <v>-5.2712540364198764E-2</v>
      </c>
      <c r="M21468">
        <f t="shared" ca="1" si="335"/>
        <v>3.8501692974542472</v>
      </c>
    </row>
    <row r="21469" spans="1:13" x14ac:dyDescent="0.25">
      <c r="A21469" s="9"/>
      <c r="H21469" s="9"/>
      <c r="J21469">
        <v>17</v>
      </c>
      <c r="K21469">
        <f ca="1">SIMULATION!$D$3*SIMULATION!$D$17/$H21452/(SIMULATION!$D$17-$I21452)*(((EXP(-$I21452*$J21469))/(1-EXP(-SIMULATION!$D$4*$I21452)))-(EXP(-SIMULATION!$D$17*$J21469)/(1-EXP(-SIMULATION!$D$4*SIMULATION!$D$17))))</f>
        <v>3.9769513237178944</v>
      </c>
      <c r="L21469">
        <v>-6.9139340370128477E-2</v>
      </c>
      <c r="M21469">
        <f t="shared" ca="1" si="335"/>
        <v>3.70198753251193</v>
      </c>
    </row>
    <row r="21470" spans="1:13" x14ac:dyDescent="0.25">
      <c r="A21470" s="9"/>
      <c r="H21470" s="9"/>
      <c r="J21470">
        <v>18</v>
      </c>
      <c r="K21470">
        <f ca="1">SIMULATION!$D$3*SIMULATION!$D$17/$H21452/(SIMULATION!$D$17-$I21452)*(((EXP(-$I21452*$J21470))/(1-EXP(-SIMULATION!$D$4*$I21452)))-(EXP(-SIMULATION!$D$17*$J21470)/(1-EXP(-SIMULATION!$D$4*SIMULATION!$D$17))))</f>
        <v>3.8911521892687402</v>
      </c>
      <c r="L21470">
        <v>0.21466497621887684</v>
      </c>
      <c r="M21470">
        <f t="shared" ca="1" si="335"/>
        <v>4.7264462814421444</v>
      </c>
    </row>
    <row r="21471" spans="1:13" x14ac:dyDescent="0.25">
      <c r="A21471" s="9"/>
      <c r="H21471" s="9"/>
      <c r="J21471">
        <v>19</v>
      </c>
      <c r="K21471">
        <f ca="1">SIMULATION!$D$3*SIMULATION!$D$17/$H21452/(SIMULATION!$D$17-$I21452)*(((EXP(-$I21452*$J21471))/(1-EXP(-SIMULATION!$D$4*$I21452)))-(EXP(-SIMULATION!$D$17*$J21471)/(1-EXP(-SIMULATION!$D$4*SIMULATION!$D$17))))</f>
        <v>3.8070646182032113</v>
      </c>
      <c r="L21471">
        <v>0.10017608200665314</v>
      </c>
      <c r="M21471">
        <f t="shared" ca="1" si="335"/>
        <v>4.1884414356009634</v>
      </c>
    </row>
    <row r="21472" spans="1:13" x14ac:dyDescent="0.25">
      <c r="A21472" s="9"/>
      <c r="H21472" s="9"/>
      <c r="J21472">
        <v>20</v>
      </c>
      <c r="K21472">
        <f ca="1">SIMULATION!$D$3*SIMULATION!$D$17/$H21452/(SIMULATION!$D$17-$I21452)*(((EXP(-$I21452*$J21472))/(1-EXP(-SIMULATION!$D$4*$I21452)))-(EXP(-SIMULATION!$D$17*$J21472)/(1-EXP(-SIMULATION!$D$4*SIMULATION!$D$17))))</f>
        <v>3.7247048048409162</v>
      </c>
      <c r="L21472">
        <v>-0.19425544995825447</v>
      </c>
      <c r="M21472">
        <f t="shared" ca="1" si="335"/>
        <v>3.0011605970148714</v>
      </c>
    </row>
    <row r="21473" spans="1:13" x14ac:dyDescent="0.25">
      <c r="A21473" s="9"/>
      <c r="H21473" s="9"/>
      <c r="J21473">
        <v>21</v>
      </c>
      <c r="K21473">
        <f ca="1">SIMULATION!$D$3*SIMULATION!$D$17/$H21452/(SIMULATION!$D$17-$I21452)*(((EXP(-$I21452*$J21473))/(1-EXP(-SIMULATION!$D$4*$I21452)))-(EXP(-SIMULATION!$D$17*$J21473)/(1-EXP(-SIMULATION!$D$4*SIMULATION!$D$17))))</f>
        <v>3.6440694492530006</v>
      </c>
      <c r="L21473">
        <v>-0.10775305037861037</v>
      </c>
      <c r="M21473">
        <f t="shared" ca="1" si="335"/>
        <v>3.251409850304487</v>
      </c>
    </row>
    <row r="21474" spans="1:13" x14ac:dyDescent="0.25">
      <c r="A21474" s="9"/>
      <c r="H21474" s="9"/>
      <c r="J21474">
        <v>22</v>
      </c>
      <c r="K21474">
        <f ca="1">SIMULATION!$D$3*SIMULATION!$D$17/$H21452/(SIMULATION!$D$17-$I21452)*(((EXP(-$I21452*$J21474))/(1-EXP(-SIMULATION!$D$4*$I21452)))-(EXP(-SIMULATION!$D$17*$J21474)/(1-EXP(-SIMULATION!$D$4*SIMULATION!$D$17))))</f>
        <v>3.5651430556265975</v>
      </c>
      <c r="L21474">
        <v>-0.73223829133684659</v>
      </c>
      <c r="M21474">
        <f t="shared" ca="1" si="335"/>
        <v>0.95460879620315353</v>
      </c>
    </row>
    <row r="21475" spans="1:13" x14ac:dyDescent="0.25">
      <c r="A21475" s="9"/>
      <c r="H21475" s="9"/>
      <c r="J21475">
        <v>23</v>
      </c>
      <c r="K21475">
        <f ca="1">SIMULATION!$D$3*SIMULATION!$D$17/$H21452/(SIMULATION!$D$17-$I21452)*(((EXP(-$I21452*$J21475))/(1-EXP(-SIMULATION!$D$4*$I21452)))-(EXP(-SIMULATION!$D$17*$J21475)/(1-EXP(-SIMULATION!$D$4*SIMULATION!$D$17))))</f>
        <v>3.4879026028063516</v>
      </c>
      <c r="L21475">
        <v>-0.48923786502823835</v>
      </c>
      <c r="M21475">
        <f t="shared" ca="1" si="335"/>
        <v>1.7814885799829367</v>
      </c>
    </row>
    <row r="21476" spans="1:13" x14ac:dyDescent="0.25">
      <c r="A21476" s="9"/>
      <c r="H21476" s="9"/>
      <c r="J21476">
        <v>24</v>
      </c>
      <c r="K21476">
        <f ca="1">SIMULATION!$D$3*SIMULATION!$D$17/$H21452/(SIMULATION!$D$17-$I21452)*(((EXP(-$I21452*$J21476))/(1-EXP(-SIMULATION!$D$4*$I21452)))-(EXP(-SIMULATION!$D$17*$J21476)/(1-EXP(-SIMULATION!$D$4*SIMULATION!$D$17))))</f>
        <v>3.4123205310025333</v>
      </c>
      <c r="L21476">
        <v>-0.3278229781754618</v>
      </c>
      <c r="M21476">
        <f t="shared" ca="1" si="335"/>
        <v>2.2936834520400096</v>
      </c>
    </row>
    <row r="21477" spans="1:13" x14ac:dyDescent="0.25">
      <c r="A21477" s="9">
        <v>860</v>
      </c>
      <c r="B21477" s="2">
        <f ca="1">NORMINV(RAND(),SIMULATION!D7,SIMULATION!D8)</f>
        <v>67.6379092778364</v>
      </c>
      <c r="C21477" s="2">
        <v>2</v>
      </c>
      <c r="D21477" s="2">
        <f ca="1">SIMULATION!$D$11*(1+(SIMULATION!$D$12*LN(1+$C21477)))*(1+(SIMULATION!$D$13*(($B21477/63.5)-1)))</f>
        <v>10.545349613470062</v>
      </c>
      <c r="E21477" s="2">
        <v>0.12214254742079822</v>
      </c>
      <c r="F21477" s="2">
        <f ca="1">D21477*(1+E21477)</f>
        <v>11.833385478702226</v>
      </c>
      <c r="G21477" s="2">
        <v>1.208202111000606</v>
      </c>
      <c r="H21477" s="9">
        <f>SIMULATION!$D$15*EXP($G$21477)</f>
        <v>738.97207315239564</v>
      </c>
      <c r="I21477" s="2">
        <f ca="1">$F21477/$H21477</f>
        <v>1.6013305385441635E-2</v>
      </c>
      <c r="J21477">
        <v>0</v>
      </c>
      <c r="K21477">
        <f ca="1">SIMULATION!$D$3*SIMULATION!$D$17/$H21477/(SIMULATION!$D$17-$I21477)*(((EXP(-$I21477*$J21477))/(1-EXP(-SIMULATION!$D$4*$I21477)))-(EXP(-SIMULATION!$D$17*$J21477)/(1-EXP(-SIMULATION!$D$4*SIMULATION!$D$17))))</f>
        <v>1.6475196313856286</v>
      </c>
      <c r="L21477">
        <v>0.20704512961440907</v>
      </c>
      <c r="M21477">
        <f t="shared" ca="1" si="335"/>
        <v>1.9886305470081496</v>
      </c>
    </row>
    <row r="21478" spans="1:13" x14ac:dyDescent="0.25">
      <c r="A21478" s="9"/>
      <c r="H21478" s="9"/>
      <c r="J21478">
        <v>1</v>
      </c>
      <c r="K21478">
        <f ca="1">SIMULATION!$D$3*SIMULATION!$D$17/$H21477/(SIMULATION!$D$17-$I21477)*(((EXP(-$I21477*$J21478))/(1-EXP(-SIMULATION!$D$4*$I21477)))-(EXP(-SIMULATION!$D$17*$J21478)/(1-EXP(-SIMULATION!$D$4*SIMULATION!$D$17))))</f>
        <v>1.8863939193387214</v>
      </c>
      <c r="L21478">
        <v>0.24039154681353581</v>
      </c>
      <c r="M21478">
        <f t="shared" ca="1" si="335"/>
        <v>2.3398670715082051</v>
      </c>
    </row>
    <row r="21479" spans="1:13" x14ac:dyDescent="0.25">
      <c r="A21479" s="9"/>
      <c r="H21479" s="9"/>
      <c r="J21479">
        <v>2</v>
      </c>
      <c r="K21479">
        <f ca="1">SIMULATION!$D$3*SIMULATION!$D$17/$H21477/(SIMULATION!$D$17-$I21477)*(((EXP(-$I21477*$J21479))/(1-EXP(-SIMULATION!$D$4*$I21477)))-(EXP(-SIMULATION!$D$17*$J21479)/(1-EXP(-SIMULATION!$D$4*SIMULATION!$D$17))))</f>
        <v>2.0262752672099165</v>
      </c>
      <c r="L21479">
        <v>8.9541010445908023E-2</v>
      </c>
      <c r="M21479">
        <f t="shared" ca="1" si="335"/>
        <v>2.2077100020774445</v>
      </c>
    </row>
    <row r="21480" spans="1:13" x14ac:dyDescent="0.25">
      <c r="A21480" s="9"/>
      <c r="H21480" s="9"/>
      <c r="J21480">
        <v>3</v>
      </c>
      <c r="K21480">
        <f ca="1">SIMULATION!$D$3*SIMULATION!$D$17/$H21477/(SIMULATION!$D$17-$I21477)*(((EXP(-$I21477*$J21480))/(1-EXP(-SIMULATION!$D$4*$I21477)))-(EXP(-SIMULATION!$D$17*$J21480)/(1-EXP(-SIMULATION!$D$4*SIMULATION!$D$17))))</f>
        <v>2.102929150214901</v>
      </c>
      <c r="L21480">
        <v>6.208058896107517E-2</v>
      </c>
      <c r="M21480">
        <f t="shared" ca="1" si="335"/>
        <v>2.2334802304036554</v>
      </c>
    </row>
    <row r="21481" spans="1:13" x14ac:dyDescent="0.25">
      <c r="A21481" s="9"/>
      <c r="H21481" s="9"/>
      <c r="J21481">
        <v>4</v>
      </c>
      <c r="K21481">
        <f ca="1">SIMULATION!$D$3*SIMULATION!$D$17/$H21477/(SIMULATION!$D$17-$I21477)*(((EXP(-$I21477*$J21481))/(1-EXP(-SIMULATION!$D$4*$I21477)))-(EXP(-SIMULATION!$D$17*$J21481)/(1-EXP(-SIMULATION!$D$4*SIMULATION!$D$17))))</f>
        <v>2.1392716232304063</v>
      </c>
      <c r="L21481">
        <v>0.33252136381485747</v>
      </c>
      <c r="M21481">
        <f t="shared" ca="1" si="335"/>
        <v>2.8506251409574048</v>
      </c>
    </row>
    <row r="21482" spans="1:13" x14ac:dyDescent="0.25">
      <c r="A21482" s="9"/>
      <c r="H21482" s="9"/>
      <c r="J21482">
        <v>5</v>
      </c>
      <c r="K21482">
        <f ca="1">SIMULATION!$D$3*SIMULATION!$D$17/$H21477/(SIMULATION!$D$17-$I21477)*(((EXP(-$I21477*$J21482))/(1-EXP(-SIMULATION!$D$4*$I21477)))-(EXP(-SIMULATION!$D$17*$J21482)/(1-EXP(-SIMULATION!$D$4*SIMULATION!$D$17))))</f>
        <v>2.1499845735448218</v>
      </c>
      <c r="L21482">
        <v>-0.3033562733786036</v>
      </c>
      <c r="M21482">
        <f t="shared" ca="1" si="335"/>
        <v>1.4977732654927782</v>
      </c>
    </row>
    <row r="21483" spans="1:13" x14ac:dyDescent="0.25">
      <c r="A21483" s="9"/>
      <c r="H21483" s="9"/>
      <c r="J21483">
        <v>6</v>
      </c>
      <c r="K21483">
        <f ca="1">SIMULATION!$D$3*SIMULATION!$D$17/$H21477/(SIMULATION!$D$17-$I21477)*(((EXP(-$I21477*$J21483))/(1-EXP(-SIMULATION!$D$4*$I21477)))-(EXP(-SIMULATION!$D$17*$J21483)/(1-EXP(-SIMULATION!$D$4*SIMULATION!$D$17))))</f>
        <v>2.1444732860204931</v>
      </c>
      <c r="L21483">
        <v>0.35880885264769496</v>
      </c>
      <c r="M21483">
        <f t="shared" ca="1" si="335"/>
        <v>2.9139292853111383</v>
      </c>
    </row>
    <row r="21484" spans="1:13" x14ac:dyDescent="0.25">
      <c r="A21484" s="9"/>
      <c r="H21484" s="9"/>
      <c r="J21484">
        <v>7</v>
      </c>
      <c r="K21484">
        <f ca="1">SIMULATION!$D$3*SIMULATION!$D$17/$H21477/(SIMULATION!$D$17-$I21477)*(((EXP(-$I21477*$J21484))/(1-EXP(-SIMULATION!$D$4*$I21477)))-(EXP(-SIMULATION!$D$17*$J21484)/(1-EXP(-SIMULATION!$D$4*SIMULATION!$D$17))))</f>
        <v>2.128761721820696</v>
      </c>
      <c r="L21484">
        <v>-0.1951925208151718</v>
      </c>
      <c r="M21484">
        <f t="shared" ca="1" si="335"/>
        <v>1.7132433551236688</v>
      </c>
    </row>
    <row r="21485" spans="1:13" x14ac:dyDescent="0.25">
      <c r="A21485" s="9"/>
      <c r="H21485" s="9"/>
      <c r="J21485">
        <v>8</v>
      </c>
      <c r="K21485">
        <f ca="1">SIMULATION!$D$3*SIMULATION!$D$17/$H21477/(SIMULATION!$D$17-$I21477)*(((EXP(-$I21477*$J21485))/(1-EXP(-SIMULATION!$D$4*$I21477)))-(EXP(-SIMULATION!$D$17*$J21485)/(1-EXP(-SIMULATION!$D$4*SIMULATION!$D$17))))</f>
        <v>2.1067070582138907</v>
      </c>
      <c r="L21485">
        <v>0.18520663189494607</v>
      </c>
      <c r="M21485">
        <f t="shared" ca="1" si="335"/>
        <v>2.4968831768549955</v>
      </c>
    </row>
    <row r="21486" spans="1:13" x14ac:dyDescent="0.25">
      <c r="A21486" s="9"/>
      <c r="H21486" s="9"/>
      <c r="J21486">
        <v>9</v>
      </c>
      <c r="K21486">
        <f ca="1">SIMULATION!$D$3*SIMULATION!$D$17/$H21477/(SIMULATION!$D$17-$I21477)*(((EXP(-$I21477*$J21486))/(1-EXP(-SIMULATION!$D$4*$I21477)))-(EXP(-SIMULATION!$D$17*$J21486)/(1-EXP(-SIMULATION!$D$4*SIMULATION!$D$17))))</f>
        <v>2.0807779943635922</v>
      </c>
      <c r="L21486">
        <v>-0.10226985840739111</v>
      </c>
      <c r="M21486">
        <f t="shared" ca="1" si="335"/>
        <v>1.8679771235028124</v>
      </c>
    </row>
    <row r="21487" spans="1:13" x14ac:dyDescent="0.25">
      <c r="A21487" s="9"/>
      <c r="H21487" s="9"/>
      <c r="J21487">
        <v>10</v>
      </c>
      <c r="K21487">
        <f ca="1">SIMULATION!$D$3*SIMULATION!$D$17/$H21477/(SIMULATION!$D$17-$I21477)*(((EXP(-$I21477*$J21487))/(1-EXP(-SIMULATION!$D$4*$I21477)))-(EXP(-SIMULATION!$D$17*$J21487)/(1-EXP(-SIMULATION!$D$4*SIMULATION!$D$17))))</f>
        <v>2.0525535077845047</v>
      </c>
      <c r="L21487">
        <v>-0.41151002919712187</v>
      </c>
      <c r="M21487">
        <f t="shared" ca="1" si="335"/>
        <v>1.2079071538674482</v>
      </c>
    </row>
    <row r="21488" spans="1:13" x14ac:dyDescent="0.25">
      <c r="A21488" s="9"/>
      <c r="H21488" s="9"/>
      <c r="J21488">
        <v>11</v>
      </c>
      <c r="K21488">
        <f ca="1">SIMULATION!$D$3*SIMULATION!$D$17/$H21477/(SIMULATION!$D$17-$I21477)*(((EXP(-$I21477*$J21488))/(1-EXP(-SIMULATION!$D$4*$I21477)))-(EXP(-SIMULATION!$D$17*$J21488)/(1-EXP(-SIMULATION!$D$4*SIMULATION!$D$17))))</f>
        <v>2.0230424688117803</v>
      </c>
      <c r="L21488">
        <v>1.8381427190084246E-2</v>
      </c>
      <c r="M21488">
        <f t="shared" ca="1" si="335"/>
        <v>2.0602288766546923</v>
      </c>
    </row>
    <row r="21489" spans="1:13" x14ac:dyDescent="0.25">
      <c r="A21489" s="9"/>
      <c r="H21489" s="9"/>
      <c r="J21489">
        <v>12</v>
      </c>
      <c r="K21489">
        <f ca="1">SIMULATION!$D$3*SIMULATION!$D$17/$H21477/(SIMULATION!$D$17-$I21477)*(((EXP(-$I21477*$J21489))/(1-EXP(-SIMULATION!$D$4*$I21477)))-(EXP(-SIMULATION!$D$17*$J21489)/(1-EXP(-SIMULATION!$D$4*SIMULATION!$D$17))))</f>
        <v>1.9928884565485521</v>
      </c>
      <c r="L21489">
        <v>0.23085758167758463</v>
      </c>
      <c r="M21489">
        <f t="shared" ca="1" si="335"/>
        <v>2.4529618661805248</v>
      </c>
    </row>
    <row r="21490" spans="1:13" x14ac:dyDescent="0.25">
      <c r="A21490" s="9"/>
      <c r="H21490" s="9"/>
      <c r="J21490">
        <v>13</v>
      </c>
      <c r="K21490">
        <f ca="1">SIMULATION!$D$3*SIMULATION!$D$17/$H21477/(SIMULATION!$D$17-$I21477)*(((EXP(-$I21477*$J21490))/(1-EXP(-SIMULATION!$D$4*$I21477)))-(EXP(-SIMULATION!$D$17*$J21490)/(1-EXP(-SIMULATION!$D$4*SIMULATION!$D$17))))</f>
        <v>1.9625010091460078</v>
      </c>
      <c r="L21490">
        <v>0.16232488656259672</v>
      </c>
      <c r="M21490">
        <f t="shared" ca="1" si="335"/>
        <v>2.2810637628346151</v>
      </c>
    </row>
    <row r="21491" spans="1:13" x14ac:dyDescent="0.25">
      <c r="A21491" s="9"/>
      <c r="H21491" s="9"/>
      <c r="J21491">
        <v>14</v>
      </c>
      <c r="K21491">
        <f ca="1">SIMULATION!$D$3*SIMULATION!$D$17/$H21477/(SIMULATION!$D$17-$I21477)*(((EXP(-$I21477*$J21491))/(1-EXP(-SIMULATION!$D$4*$I21477)))-(EXP(-SIMULATION!$D$17*$J21491)/(1-EXP(-SIMULATION!$D$4*SIMULATION!$D$17))))</f>
        <v>1.9321397314298234</v>
      </c>
      <c r="L21491">
        <v>0.12088842475068776</v>
      </c>
      <c r="M21491">
        <f t="shared" ca="1" si="335"/>
        <v>2.1657130599605918</v>
      </c>
    </row>
    <row r="21492" spans="1:13" x14ac:dyDescent="0.25">
      <c r="A21492" s="9"/>
      <c r="H21492" s="9"/>
      <c r="J21492">
        <v>15</v>
      </c>
      <c r="K21492">
        <f ca="1">SIMULATION!$D$3*SIMULATION!$D$17/$H21477/(SIMULATION!$D$17-$I21477)*(((EXP(-$I21477*$J21492))/(1-EXP(-SIMULATION!$D$4*$I21477)))-(EXP(-SIMULATION!$D$17*$J21492)/(1-EXP(-SIMULATION!$D$4*SIMULATION!$D$17))))</f>
        <v>1.9019681923814402</v>
      </c>
      <c r="L21492">
        <v>0.3023410472193549</v>
      </c>
      <c r="M21492">
        <f t="shared" ca="1" si="335"/>
        <v>2.4770112474439481</v>
      </c>
    </row>
    <row r="21493" spans="1:13" x14ac:dyDescent="0.25">
      <c r="A21493" s="9"/>
      <c r="H21493" s="9"/>
      <c r="J21493">
        <v>16</v>
      </c>
      <c r="K21493">
        <f ca="1">SIMULATION!$D$3*SIMULATION!$D$17/$H21477/(SIMULATION!$D$17-$I21477)*(((EXP(-$I21477*$J21493))/(1-EXP(-SIMULATION!$D$4*$I21477)))-(EXP(-SIMULATION!$D$17*$J21493)/(1-EXP(-SIMULATION!$D$4*SIMULATION!$D$17))))</f>
        <v>1.8720884632365014</v>
      </c>
      <c r="L21493">
        <v>7.6293940484883638E-2</v>
      </c>
      <c r="M21493">
        <f t="shared" ca="1" si="335"/>
        <v>2.0149174690331044</v>
      </c>
    </row>
    <row r="21494" spans="1:13" x14ac:dyDescent="0.25">
      <c r="A21494" s="9"/>
      <c r="H21494" s="9"/>
      <c r="J21494">
        <v>17</v>
      </c>
      <c r="K21494">
        <f ca="1">SIMULATION!$D$3*SIMULATION!$D$17/$H21477/(SIMULATION!$D$17-$I21477)*(((EXP(-$I21477*$J21494))/(1-EXP(-SIMULATION!$D$4*$I21477)))-(EXP(-SIMULATION!$D$17*$J21494)/(1-EXP(-SIMULATION!$D$4*SIMULATION!$D$17))))</f>
        <v>1.842563249632176</v>
      </c>
      <c r="L21494">
        <v>-0.39263782933069535</v>
      </c>
      <c r="M21494">
        <f t="shared" ca="1" si="335"/>
        <v>1.1191032148920863</v>
      </c>
    </row>
    <row r="21495" spans="1:13" x14ac:dyDescent="0.25">
      <c r="A21495" s="9"/>
      <c r="H21495" s="9"/>
      <c r="J21495">
        <v>18</v>
      </c>
      <c r="K21495">
        <f ca="1">SIMULATION!$D$3*SIMULATION!$D$17/$H21477/(SIMULATION!$D$17-$I21477)*(((EXP(-$I21477*$J21495))/(1-EXP(-SIMULATION!$D$4*$I21477)))-(EXP(-SIMULATION!$D$17*$J21495)/(1-EXP(-SIMULATION!$D$4*SIMULATION!$D$17))))</f>
        <v>1.813430073731028</v>
      </c>
      <c r="L21495">
        <v>-1.1203942910827987E-3</v>
      </c>
      <c r="M21495">
        <f t="shared" ca="1" si="335"/>
        <v>1.8113983170291419</v>
      </c>
    </row>
    <row r="21496" spans="1:13" x14ac:dyDescent="0.25">
      <c r="A21496" s="9"/>
      <c r="H21496" s="9"/>
      <c r="J21496">
        <v>19</v>
      </c>
      <c r="K21496">
        <f ca="1">SIMULATION!$D$3*SIMULATION!$D$17/$H21477/(SIMULATION!$D$17-$I21477)*(((EXP(-$I21477*$J21496))/(1-EXP(-SIMULATION!$D$4*$I21477)))-(EXP(-SIMULATION!$D$17*$J21496)/(1-EXP(-SIMULATION!$D$4*SIMULATION!$D$17))))</f>
        <v>1.7847103617878828</v>
      </c>
      <c r="L21496">
        <v>0.44260135285099123</v>
      </c>
      <c r="M21496">
        <f t="shared" ca="1" si="335"/>
        <v>2.574625582362382</v>
      </c>
    </row>
    <row r="21497" spans="1:13" x14ac:dyDescent="0.25">
      <c r="A21497" s="9"/>
      <c r="H21497" s="9"/>
      <c r="J21497">
        <v>20</v>
      </c>
      <c r="K21497">
        <f ca="1">SIMULATION!$D$3*SIMULATION!$D$17/$H21477/(SIMULATION!$D$17-$I21477)*(((EXP(-$I21477*$J21497))/(1-EXP(-SIMULATION!$D$4*$I21477)))-(EXP(-SIMULATION!$D$17*$J21497)/(1-EXP(-SIMULATION!$D$4*SIMULATION!$D$17))))</f>
        <v>1.7564152670117228</v>
      </c>
      <c r="L21497">
        <v>0.36403279793707377</v>
      </c>
      <c r="M21497">
        <f t="shared" ca="1" si="335"/>
        <v>2.3958080310013927</v>
      </c>
    </row>
    <row r="21498" spans="1:13" x14ac:dyDescent="0.25">
      <c r="A21498" s="9"/>
      <c r="H21498" s="9"/>
      <c r="J21498">
        <v>21</v>
      </c>
      <c r="K21498">
        <f ca="1">SIMULATION!$D$3*SIMULATION!$D$17/$H21477/(SIMULATION!$D$17-$I21477)*(((EXP(-$I21477*$J21498))/(1-EXP(-SIMULATION!$D$4*$I21477)))-(EXP(-SIMULATION!$D$17*$J21498)/(1-EXP(-SIMULATION!$D$4*SIMULATION!$D$17))))</f>
        <v>1.7285494003360644</v>
      </c>
      <c r="L21498">
        <v>0.23330847121913256</v>
      </c>
      <c r="M21498">
        <f t="shared" ca="1" si="335"/>
        <v>2.1318346183552199</v>
      </c>
    </row>
    <row r="21499" spans="1:13" x14ac:dyDescent="0.25">
      <c r="A21499" s="9"/>
      <c r="H21499" s="9"/>
      <c r="J21499">
        <v>22</v>
      </c>
      <c r="K21499">
        <f ca="1">SIMULATION!$D$3*SIMULATION!$D$17/$H21477/(SIMULATION!$D$17-$I21477)*(((EXP(-$I21477*$J21499))/(1-EXP(-SIMULATION!$D$4*$I21477)))-(EXP(-SIMULATION!$D$17*$J21499)/(1-EXP(-SIMULATION!$D$4*SIMULATION!$D$17))))</f>
        <v>1.7011132205367854</v>
      </c>
      <c r="L21499">
        <v>0.16316160616301706</v>
      </c>
      <c r="M21499">
        <f t="shared" ca="1" si="335"/>
        <v>1.9786695858647099</v>
      </c>
    </row>
    <row r="21500" spans="1:13" x14ac:dyDescent="0.25">
      <c r="A21500" s="9"/>
      <c r="H21500" s="9"/>
      <c r="J21500">
        <v>23</v>
      </c>
      <c r="K21500">
        <f ca="1">SIMULATION!$D$3*SIMULATION!$D$17/$H21477/(SIMULATION!$D$17-$I21477)*(((EXP(-$I21477*$J21500))/(1-EXP(-SIMULATION!$D$4*$I21477)))-(EXP(-SIMULATION!$D$17*$J21500)/(1-EXP(-SIMULATION!$D$4*SIMULATION!$D$17))))</f>
        <v>1.6741045652375972</v>
      </c>
      <c r="L21500">
        <v>-0.12231667602981883</v>
      </c>
      <c r="M21500">
        <f t="shared" ca="1" si="335"/>
        <v>1.4693336594913893</v>
      </c>
    </row>
    <row r="21501" spans="1:13" x14ac:dyDescent="0.25">
      <c r="A21501" s="9"/>
      <c r="H21501" s="9"/>
      <c r="J21501">
        <v>24</v>
      </c>
      <c r="K21501">
        <f ca="1">SIMULATION!$D$3*SIMULATION!$D$17/$H21477/(SIMULATION!$D$17-$I21477)*(((EXP(-$I21477*$J21501))/(1-EXP(-SIMULATION!$D$4*$I21477)))-(EXP(-SIMULATION!$D$17*$J21501)/(1-EXP(-SIMULATION!$D$4*SIMULATION!$D$17))))</f>
        <v>1.6475196313856286</v>
      </c>
      <c r="L21501">
        <v>0.27187561968646917</v>
      </c>
      <c r="M21501">
        <f t="shared" ca="1" si="335"/>
        <v>2.0954400521142196</v>
      </c>
    </row>
    <row r="21502" spans="1:13" x14ac:dyDescent="0.25">
      <c r="A21502" s="9">
        <v>861</v>
      </c>
      <c r="B21502" s="2">
        <f ca="1">NORMINV(RAND(),SIMULATION!D7,SIMULATION!D8)</f>
        <v>63.976687758597798</v>
      </c>
      <c r="C21502" s="2">
        <v>2</v>
      </c>
      <c r="D21502" s="2">
        <f ca="1">SIMULATION!$D$11*(1+(SIMULATION!$D$12*LN(1+$C21502)))*(1+(SIMULATION!$D$13*(($B21502/63.5)-1)))</f>
        <v>10.27346094316834</v>
      </c>
      <c r="E21502" s="2">
        <v>-7.7994459031563287E-3</v>
      </c>
      <c r="F21502" s="2">
        <f ca="1">D21502*(1+E21502)</f>
        <v>10.19333364030391</v>
      </c>
      <c r="G21502" s="2">
        <v>1.3541156413530546</v>
      </c>
      <c r="H21502" s="9">
        <f>SIMULATION!$D$15*EXP($G$21502)</f>
        <v>855.06172604512005</v>
      </c>
      <c r="I21502" s="2">
        <f ca="1">$F21502/$H21502</f>
        <v>1.1921167010305437E-2</v>
      </c>
      <c r="J21502">
        <v>0</v>
      </c>
      <c r="K21502">
        <f ca="1">SIMULATION!$D$3*SIMULATION!$D$17/$H21502/(SIMULATION!$D$17-$I21502)*(((EXP(-$I21502*$J21502))/(1-EXP(-SIMULATION!$D$4*$I21502)))-(EXP(-SIMULATION!$D$17*$J21502)/(1-EXP(-SIMULATION!$D$4*SIMULATION!$D$17))))</f>
        <v>1.9953410212668652</v>
      </c>
      <c r="L21502">
        <v>-0.56941288899693543</v>
      </c>
      <c r="M21502">
        <f t="shared" ca="1" si="335"/>
        <v>0.8591681258132039</v>
      </c>
    </row>
    <row r="21503" spans="1:13" x14ac:dyDescent="0.25">
      <c r="A21503" s="9"/>
      <c r="H21503" s="9"/>
      <c r="J21503">
        <v>1</v>
      </c>
      <c r="K21503">
        <f ca="1">SIMULATION!$D$3*SIMULATION!$D$17/$H21502/(SIMULATION!$D$17-$I21502)*(((EXP(-$I21502*$J21503))/(1-EXP(-SIMULATION!$D$4*$I21502)))-(EXP(-SIMULATION!$D$17*$J21503)/(1-EXP(-SIMULATION!$D$4*SIMULATION!$D$17))))</f>
        <v>2.2012599467265339</v>
      </c>
      <c r="L21503">
        <v>-0.15791856062066353</v>
      </c>
      <c r="M21503">
        <f t="shared" ca="1" si="335"/>
        <v>1.8536401443875612</v>
      </c>
    </row>
    <row r="21504" spans="1:13" x14ac:dyDescent="0.25">
      <c r="A21504" s="9"/>
      <c r="H21504" s="9"/>
      <c r="J21504">
        <v>2</v>
      </c>
      <c r="K21504">
        <f ca="1">SIMULATION!$D$3*SIMULATION!$D$17/$H21502/(SIMULATION!$D$17-$I21502)*(((EXP(-$I21502*$J21504))/(1-EXP(-SIMULATION!$D$4*$I21502)))-(EXP(-SIMULATION!$D$17*$J21504)/(1-EXP(-SIMULATION!$D$4*SIMULATION!$D$17))))</f>
        <v>2.3222846577033098</v>
      </c>
      <c r="L21504">
        <v>-0.18094498023958716</v>
      </c>
      <c r="M21504">
        <f t="shared" ca="1" si="335"/>
        <v>1.9020789062044881</v>
      </c>
    </row>
    <row r="21505" spans="1:13" x14ac:dyDescent="0.25">
      <c r="A21505" s="9"/>
      <c r="H21505" s="9"/>
      <c r="J21505">
        <v>3</v>
      </c>
      <c r="K21505">
        <f ca="1">SIMULATION!$D$3*SIMULATION!$D$17/$H21502/(SIMULATION!$D$17-$I21502)*(((EXP(-$I21502*$J21505))/(1-EXP(-SIMULATION!$D$4*$I21502)))-(EXP(-SIMULATION!$D$17*$J21505)/(1-EXP(-SIMULATION!$D$4*SIMULATION!$D$17))))</f>
        <v>2.3890366570781327</v>
      </c>
      <c r="L21505">
        <v>-1.1280179089198936E-2</v>
      </c>
      <c r="M21505">
        <f t="shared" ca="1" si="335"/>
        <v>2.3620878957356299</v>
      </c>
    </row>
    <row r="21506" spans="1:13" x14ac:dyDescent="0.25">
      <c r="A21506" s="9"/>
      <c r="H21506" s="9"/>
      <c r="J21506">
        <v>4</v>
      </c>
      <c r="K21506">
        <f ca="1">SIMULATION!$D$3*SIMULATION!$D$17/$H21502/(SIMULATION!$D$17-$I21502)*(((EXP(-$I21502*$J21506))/(1-EXP(-SIMULATION!$D$4*$I21502)))-(EXP(-SIMULATION!$D$17*$J21506)/(1-EXP(-SIMULATION!$D$4*SIMULATION!$D$17))))</f>
        <v>2.421137411906078</v>
      </c>
      <c r="L21506">
        <v>-0.44890370649697375</v>
      </c>
      <c r="M21506">
        <f t="shared" ca="1" si="335"/>
        <v>1.3342798537629492</v>
      </c>
    </row>
    <row r="21507" spans="1:13" x14ac:dyDescent="0.25">
      <c r="A21507" s="9"/>
      <c r="H21507" s="9"/>
      <c r="J21507">
        <v>5</v>
      </c>
      <c r="K21507">
        <f ca="1">SIMULATION!$D$3*SIMULATION!$D$17/$H21502/(SIMULATION!$D$17-$I21502)*(((EXP(-$I21502*$J21507))/(1-EXP(-SIMULATION!$D$4*$I21502)))-(EXP(-SIMULATION!$D$17*$J21507)/(1-EXP(-SIMULATION!$D$4*SIMULATION!$D$17))))</f>
        <v>2.4311593174423951</v>
      </c>
      <c r="L21507">
        <v>2.0429548886518364E-2</v>
      </c>
      <c r="M21507">
        <f t="shared" ref="M21507:M21570" ca="1" si="336">$K21507*(1+$L21507)</f>
        <v>2.480826805568999</v>
      </c>
    </row>
    <row r="21508" spans="1:13" x14ac:dyDescent="0.25">
      <c r="A21508" s="9"/>
      <c r="H21508" s="9"/>
      <c r="J21508">
        <v>6</v>
      </c>
      <c r="K21508">
        <f ca="1">SIMULATION!$D$3*SIMULATION!$D$17/$H21502/(SIMULATION!$D$17-$I21502)*(((EXP(-$I21502*$J21508))/(1-EXP(-SIMULATION!$D$4*$I21502)))-(EXP(-SIMULATION!$D$17*$J21508)/(1-EXP(-SIMULATION!$D$4*SIMULATION!$D$17))))</f>
        <v>2.4271575705885087</v>
      </c>
      <c r="L21508">
        <v>0.17546916526752032</v>
      </c>
      <c r="M21508">
        <f t="shared" ca="1" si="336"/>
        <v>2.8530488834724164</v>
      </c>
    </row>
    <row r="21509" spans="1:13" x14ac:dyDescent="0.25">
      <c r="A21509" s="9"/>
      <c r="H21509" s="9"/>
      <c r="J21509">
        <v>7</v>
      </c>
      <c r="K21509">
        <f ca="1">SIMULATION!$D$3*SIMULATION!$D$17/$H21502/(SIMULATION!$D$17-$I21502)*(((EXP(-$I21502*$J21509))/(1-EXP(-SIMULATION!$D$4*$I21502)))-(EXP(-SIMULATION!$D$17*$J21509)/(1-EXP(-SIMULATION!$D$4*SIMULATION!$D$17))))</f>
        <v>2.414292655647003</v>
      </c>
      <c r="L21509">
        <v>8.7315061935838767E-2</v>
      </c>
      <c r="M21509">
        <f t="shared" ca="1" si="336"/>
        <v>2.6250967684060615</v>
      </c>
    </row>
    <row r="21510" spans="1:13" x14ac:dyDescent="0.25">
      <c r="A21510" s="9"/>
      <c r="H21510" s="9"/>
      <c r="J21510">
        <v>8</v>
      </c>
      <c r="K21510">
        <f ca="1">SIMULATION!$D$3*SIMULATION!$D$17/$H21502/(SIMULATION!$D$17-$I21502)*(((EXP(-$I21502*$J21510))/(1-EXP(-SIMULATION!$D$4*$I21502)))-(EXP(-SIMULATION!$D$17*$J21510)/(1-EXP(-SIMULATION!$D$4*SIMULATION!$D$17))))</f>
        <v>2.3958700723703923</v>
      </c>
      <c r="L21510">
        <v>-0.32625879965258436</v>
      </c>
      <c r="M21510">
        <f t="shared" ca="1" si="336"/>
        <v>1.6141963784352777</v>
      </c>
    </row>
    <row r="21511" spans="1:13" x14ac:dyDescent="0.25">
      <c r="A21511" s="9"/>
      <c r="H21511" s="9"/>
      <c r="J21511">
        <v>9</v>
      </c>
      <c r="K21511">
        <f ca="1">SIMULATION!$D$3*SIMULATION!$D$17/$H21502/(SIMULATION!$D$17-$I21502)*(((EXP(-$I21502*$J21511))/(1-EXP(-SIMULATION!$D$4*$I21502)))-(EXP(-SIMULATION!$D$17*$J21511)/(1-EXP(-SIMULATION!$D$4*SIMULATION!$D$17))))</f>
        <v>2.3740066187272144</v>
      </c>
      <c r="L21511">
        <v>-0.33176016019540755</v>
      </c>
      <c r="M21511">
        <f t="shared" ca="1" si="336"/>
        <v>1.5864058025933159</v>
      </c>
    </row>
    <row r="21512" spans="1:13" x14ac:dyDescent="0.25">
      <c r="A21512" s="9"/>
      <c r="H21512" s="9"/>
      <c r="J21512">
        <v>10</v>
      </c>
      <c r="K21512">
        <f ca="1">SIMULATION!$D$3*SIMULATION!$D$17/$H21502/(SIMULATION!$D$17-$I21502)*(((EXP(-$I21502*$J21512))/(1-EXP(-SIMULATION!$D$4*$I21502)))-(EXP(-SIMULATION!$D$17*$J21512)/(1-EXP(-SIMULATION!$D$4*SIMULATION!$D$17))))</f>
        <v>2.3500573608676651</v>
      </c>
      <c r="L21512">
        <v>0.32425261746792766</v>
      </c>
      <c r="M21512">
        <f t="shared" ca="1" si="336"/>
        <v>3.112069611328776</v>
      </c>
    </row>
    <row r="21513" spans="1:13" x14ac:dyDescent="0.25">
      <c r="A21513" s="9"/>
      <c r="H21513" s="9"/>
      <c r="J21513">
        <v>11</v>
      </c>
      <c r="K21513">
        <f ca="1">SIMULATION!$D$3*SIMULATION!$D$17/$H21502/(SIMULATION!$D$17-$I21502)*(((EXP(-$I21502*$J21513))/(1-EXP(-SIMULATION!$D$4*$I21502)))-(EXP(-SIMULATION!$D$17*$J21513)/(1-EXP(-SIMULATION!$D$4*SIMULATION!$D$17))))</f>
        <v>2.3248892456395809</v>
      </c>
      <c r="L21513">
        <v>0.19171328064218021</v>
      </c>
      <c r="M21513">
        <f t="shared" ca="1" si="336"/>
        <v>2.7706013900508686</v>
      </c>
    </row>
    <row r="21514" spans="1:13" x14ac:dyDescent="0.25">
      <c r="A21514" s="9"/>
      <c r="H21514" s="9"/>
      <c r="J21514">
        <v>12</v>
      </c>
      <c r="K21514">
        <f ca="1">SIMULATION!$D$3*SIMULATION!$D$17/$H21502/(SIMULATION!$D$17-$I21502)*(((EXP(-$I21502*$J21514))/(1-EXP(-SIMULATION!$D$4*$I21502)))-(EXP(-SIMULATION!$D$17*$J21514)/(1-EXP(-SIMULATION!$D$4*SIMULATION!$D$17))))</f>
        <v>2.2990564379301768</v>
      </c>
      <c r="L21514">
        <v>-0.15116969831113006</v>
      </c>
      <c r="M21514">
        <f t="shared" ca="1" si="336"/>
        <v>1.9515087698080107</v>
      </c>
    </row>
    <row r="21515" spans="1:13" x14ac:dyDescent="0.25">
      <c r="A21515" s="9"/>
      <c r="H21515" s="9"/>
      <c r="J21515">
        <v>13</v>
      </c>
      <c r="K21515">
        <f ca="1">SIMULATION!$D$3*SIMULATION!$D$17/$H21502/(SIMULATION!$D$17-$I21502)*(((EXP(-$I21502*$J21515))/(1-EXP(-SIMULATION!$D$4*$I21502)))-(EXP(-SIMULATION!$D$17*$J21515)/(1-EXP(-SIMULATION!$D$4*SIMULATION!$D$17))))</f>
        <v>2.2729126808927727</v>
      </c>
      <c r="L21515">
        <v>-0.3073701019646049</v>
      </c>
      <c r="M21515">
        <f t="shared" ca="1" si="336"/>
        <v>1.5742872784101176</v>
      </c>
    </row>
    <row r="21516" spans="1:13" x14ac:dyDescent="0.25">
      <c r="A21516" s="9"/>
      <c r="H21516" s="9"/>
      <c r="J21516">
        <v>14</v>
      </c>
      <c r="K21516">
        <f ca="1">SIMULATION!$D$3*SIMULATION!$D$17/$H21502/(SIMULATION!$D$17-$I21502)*(((EXP(-$I21502*$J21516))/(1-EXP(-SIMULATION!$D$4*$I21502)))-(EXP(-SIMULATION!$D$17*$J21516)/(1-EXP(-SIMULATION!$D$4*SIMULATION!$D$17))))</f>
        <v>2.2466832989117442</v>
      </c>
      <c r="L21516">
        <v>-2.678788206414448E-2</v>
      </c>
      <c r="M21516">
        <f t="shared" ca="1" si="336"/>
        <v>2.1864994116650132</v>
      </c>
    </row>
    <row r="21517" spans="1:13" x14ac:dyDescent="0.25">
      <c r="A21517" s="9"/>
      <c r="H21517" s="9"/>
      <c r="J21517">
        <v>15</v>
      </c>
      <c r="K21517">
        <f ca="1">SIMULATION!$D$3*SIMULATION!$D$17/$H21502/(SIMULATION!$D$17-$I21502)*(((EXP(-$I21502*$J21517))/(1-EXP(-SIMULATION!$D$4*$I21502)))-(EXP(-SIMULATION!$D$17*$J21517)/(1-EXP(-SIMULATION!$D$4*SIMULATION!$D$17))))</f>
        <v>2.2205113386567272</v>
      </c>
      <c r="L21517">
        <v>-9.9597409571016787E-2</v>
      </c>
      <c r="M21517">
        <f t="shared" ca="1" si="336"/>
        <v>1.9993541614034462</v>
      </c>
    </row>
    <row r="21518" spans="1:13" x14ac:dyDescent="0.25">
      <c r="A21518" s="9"/>
      <c r="H21518" s="9"/>
      <c r="J21518">
        <v>16</v>
      </c>
      <c r="K21518">
        <f ca="1">SIMULATION!$D$3*SIMULATION!$D$17/$H21502/(SIMULATION!$D$17-$I21502)*(((EXP(-$I21502*$J21518))/(1-EXP(-SIMULATION!$D$4*$I21502)))-(EXP(-SIMULATION!$D$17*$J21518)/(1-EXP(-SIMULATION!$D$4*SIMULATION!$D$17))))</f>
        <v>2.1944871371988954</v>
      </c>
      <c r="L21518">
        <v>0.14464748051352816</v>
      </c>
      <c r="M21518">
        <f t="shared" ca="1" si="336"/>
        <v>2.5119141726140608</v>
      </c>
    </row>
    <row r="21519" spans="1:13" x14ac:dyDescent="0.25">
      <c r="A21519" s="9"/>
      <c r="H21519" s="9"/>
      <c r="J21519">
        <v>17</v>
      </c>
      <c r="K21519">
        <f ca="1">SIMULATION!$D$3*SIMULATION!$D$17/$H21502/(SIMULATION!$D$17-$I21502)*(((EXP(-$I21502*$J21519))/(1-EXP(-SIMULATION!$D$4*$I21502)))-(EXP(-SIMULATION!$D$17*$J21519)/(1-EXP(-SIMULATION!$D$4*SIMULATION!$D$17))))</f>
        <v>2.1686672697885494</v>
      </c>
      <c r="L21519">
        <v>7.8928918345898217E-3</v>
      </c>
      <c r="M21519">
        <f t="shared" ca="1" si="336"/>
        <v>2.1857843259742054</v>
      </c>
    </row>
    <row r="21520" spans="1:13" x14ac:dyDescent="0.25">
      <c r="A21520" s="9"/>
      <c r="H21520" s="9"/>
      <c r="J21520">
        <v>18</v>
      </c>
      <c r="K21520">
        <f ca="1">SIMULATION!$D$3*SIMULATION!$D$17/$H21502/(SIMULATION!$D$17-$I21502)*(((EXP(-$I21502*$J21520))/(1-EXP(-SIMULATION!$D$4*$I21502)))-(EXP(-SIMULATION!$D$17*$J21520)/(1-EXP(-SIMULATION!$D$4*SIMULATION!$D$17))))</f>
        <v>2.1430866918641014</v>
      </c>
      <c r="L21520">
        <v>0.19442238519842245</v>
      </c>
      <c r="M21520">
        <f t="shared" ca="1" si="336"/>
        <v>2.5597507181833166</v>
      </c>
    </row>
    <row r="21521" spans="1:13" x14ac:dyDescent="0.25">
      <c r="A21521" s="9"/>
      <c r="H21521" s="9"/>
      <c r="J21521">
        <v>19</v>
      </c>
      <c r="K21521">
        <f ca="1">SIMULATION!$D$3*SIMULATION!$D$17/$H21502/(SIMULATION!$D$17-$I21502)*(((EXP(-$I21502*$J21521))/(1-EXP(-SIMULATION!$D$4*$I21502)))-(EXP(-SIMULATION!$D$17*$J21521)/(1-EXP(-SIMULATION!$D$4*SIMULATION!$D$17))))</f>
        <v>2.1177665197615316</v>
      </c>
      <c r="L21521">
        <v>-6.5518418862127087E-2</v>
      </c>
      <c r="M21521">
        <f t="shared" ca="1" si="336"/>
        <v>1.9790138058676066</v>
      </c>
    </row>
    <row r="21522" spans="1:13" x14ac:dyDescent="0.25">
      <c r="A21522" s="9"/>
      <c r="H21522" s="9"/>
      <c r="J21522">
        <v>20</v>
      </c>
      <c r="K21522">
        <f ca="1">SIMULATION!$D$3*SIMULATION!$D$17/$H21502/(SIMULATION!$D$17-$I21502)*(((EXP(-$I21502*$J21522))/(1-EXP(-SIMULATION!$D$4*$I21502)))-(EXP(-SIMULATION!$D$17*$J21522)/(1-EXP(-SIMULATION!$D$4*SIMULATION!$D$17))))</f>
        <v>2.0927190165994225</v>
      </c>
      <c r="L21522">
        <v>0.57094043749300627</v>
      </c>
      <c r="M21522">
        <f t="shared" ca="1" si="336"/>
        <v>3.2875369274866308</v>
      </c>
    </row>
    <row r="21523" spans="1:13" x14ac:dyDescent="0.25">
      <c r="A21523" s="9"/>
      <c r="H21523" s="9"/>
      <c r="J21523">
        <v>21</v>
      </c>
      <c r="K21523">
        <f ca="1">SIMULATION!$D$3*SIMULATION!$D$17/$H21502/(SIMULATION!$D$17-$I21502)*(((EXP(-$I21502*$J21523))/(1-EXP(-SIMULATION!$D$4*$I21502)))-(EXP(-SIMULATION!$D$17*$J21523)/(1-EXP(-SIMULATION!$D$4*SIMULATION!$D$17))))</f>
        <v>2.0679507871748197</v>
      </c>
      <c r="L21523">
        <v>0.10843109952013133</v>
      </c>
      <c r="M21523">
        <f t="shared" ca="1" si="336"/>
        <v>2.2921809647817066</v>
      </c>
    </row>
    <row r="21524" spans="1:13" x14ac:dyDescent="0.25">
      <c r="A21524" s="9"/>
      <c r="H21524" s="9"/>
      <c r="J21524">
        <v>22</v>
      </c>
      <c r="K21524">
        <f ca="1">SIMULATION!$D$3*SIMULATION!$D$17/$H21502/(SIMULATION!$D$17-$I21502)*(((EXP(-$I21502*$J21524))/(1-EXP(-SIMULATION!$D$4*$I21502)))-(EXP(-SIMULATION!$D$17*$J21524)/(1-EXP(-SIMULATION!$D$4*SIMULATION!$D$17))))</f>
        <v>2.043464825151883</v>
      </c>
      <c r="L21524">
        <v>9.440047514899845E-2</v>
      </c>
      <c r="M21524">
        <f t="shared" ca="1" si="336"/>
        <v>2.2363688755964857</v>
      </c>
    </row>
    <row r="21525" spans="1:13" x14ac:dyDescent="0.25">
      <c r="A21525" s="9"/>
      <c r="H21525" s="9"/>
      <c r="J21525">
        <v>23</v>
      </c>
      <c r="K21525">
        <f ca="1">SIMULATION!$D$3*SIMULATION!$D$17/$H21502/(SIMULATION!$D$17-$I21502)*(((EXP(-$I21502*$J21525))/(1-EXP(-SIMULATION!$D$4*$I21502)))-(EXP(-SIMULATION!$D$17*$J21525)/(1-EXP(-SIMULATION!$D$4*SIMULATION!$D$17))))</f>
        <v>2.0192618247740159</v>
      </c>
      <c r="L21525">
        <v>-0.30269357574200717</v>
      </c>
      <c r="M21525">
        <f t="shared" ca="1" si="336"/>
        <v>1.4080442426738387</v>
      </c>
    </row>
    <row r="21526" spans="1:13" x14ac:dyDescent="0.25">
      <c r="A21526" s="9"/>
      <c r="H21526" s="9"/>
      <c r="J21526">
        <v>24</v>
      </c>
      <c r="K21526">
        <f ca="1">SIMULATION!$D$3*SIMULATION!$D$17/$H21502/(SIMULATION!$D$17-$I21502)*(((EXP(-$I21502*$J21526))/(1-EXP(-SIMULATION!$D$4*$I21502)))-(EXP(-SIMULATION!$D$17*$J21526)/(1-EXP(-SIMULATION!$D$4*SIMULATION!$D$17))))</f>
        <v>1.995341021266865</v>
      </c>
      <c r="L21526">
        <v>0.5817343328178346</v>
      </c>
      <c r="M21526">
        <f t="shared" ca="1" si="336"/>
        <v>3.1560993990176014</v>
      </c>
    </row>
    <row r="21527" spans="1:13" x14ac:dyDescent="0.25">
      <c r="A21527" s="9">
        <v>862</v>
      </c>
      <c r="B21527" s="2">
        <f ca="1">NORMINV(RAND(),SIMULATION!D7,SIMULATION!D8)</f>
        <v>59.191409098493004</v>
      </c>
      <c r="C21527" s="2">
        <v>2</v>
      </c>
      <c r="D21527" s="2">
        <f ca="1">SIMULATION!$D$11*(1+(SIMULATION!$D$12*LN(1+$C21527)))*(1+(SIMULATION!$D$13*(($B21527/63.5)-1)))</f>
        <v>9.918097836871052</v>
      </c>
      <c r="E21527" s="2">
        <v>-0.13940480299800953</v>
      </c>
      <c r="F21527" s="2">
        <f ca="1">D21527*(1+E21527)</f>
        <v>8.5354673618070596</v>
      </c>
      <c r="G21527" s="2">
        <v>-0.13835240915954564</v>
      </c>
      <c r="H21527" s="9">
        <f>SIMULATION!$D$15*EXP($G$21527)</f>
        <v>192.23250636073871</v>
      </c>
      <c r="I21527" s="2">
        <f ca="1">$F21527/$H21527</f>
        <v>4.4401789912625993E-2</v>
      </c>
      <c r="J21527">
        <v>0</v>
      </c>
      <c r="K21527">
        <f ca="1">SIMULATION!$D$3*SIMULATION!$D$17/$H21527/(SIMULATION!$D$17-$I21527)*(((EXP(-$I21527*$J21527))/(1-EXP(-SIMULATION!$D$4*$I21527)))-(EXP(-SIMULATION!$D$17*$J21527)/(1-EXP(-SIMULATION!$D$4*SIMULATION!$D$17))))</f>
        <v>1.6703076474772884</v>
      </c>
      <c r="L21527">
        <v>-0.12671347304945832</v>
      </c>
      <c r="M21527">
        <f t="shared" ca="1" si="336"/>
        <v>1.4586571644043709</v>
      </c>
    </row>
    <row r="21528" spans="1:13" x14ac:dyDescent="0.25">
      <c r="A21528" s="9"/>
      <c r="H21528" s="9"/>
      <c r="J21528">
        <v>1</v>
      </c>
      <c r="K21528">
        <f ca="1">SIMULATION!$D$3*SIMULATION!$D$17/$H21527/(SIMULATION!$D$17-$I21527)*(((EXP(-$I21527*$J21528))/(1-EXP(-SIMULATION!$D$4*$I21527)))-(EXP(-SIMULATION!$D$17*$J21528)/(1-EXP(-SIMULATION!$D$4*SIMULATION!$D$17))))</f>
        <v>2.6013031409712273</v>
      </c>
      <c r="L21528">
        <v>0.28504789429845356</v>
      </c>
      <c r="M21528">
        <f t="shared" ca="1" si="336"/>
        <v>3.3427991237370289</v>
      </c>
    </row>
    <row r="21529" spans="1:13" x14ac:dyDescent="0.25">
      <c r="A21529" s="9"/>
      <c r="H21529" s="9"/>
      <c r="J21529">
        <v>2</v>
      </c>
      <c r="K21529">
        <f ca="1">SIMULATION!$D$3*SIMULATION!$D$17/$H21527/(SIMULATION!$D$17-$I21527)*(((EXP(-$I21527*$J21529))/(1-EXP(-SIMULATION!$D$4*$I21527)))-(EXP(-SIMULATION!$D$17*$J21529)/(1-EXP(-SIMULATION!$D$4*SIMULATION!$D$17))))</f>
        <v>3.1314186841459311</v>
      </c>
      <c r="L21529">
        <v>-0.4173162295302148</v>
      </c>
      <c r="M21529">
        <f t="shared" ca="1" si="336"/>
        <v>1.8246268457976844</v>
      </c>
    </row>
    <row r="21530" spans="1:13" x14ac:dyDescent="0.25">
      <c r="A21530" s="9"/>
      <c r="H21530" s="9"/>
      <c r="J21530">
        <v>3</v>
      </c>
      <c r="K21530">
        <f ca="1">SIMULATION!$D$3*SIMULATION!$D$17/$H21527/(SIMULATION!$D$17-$I21527)*(((EXP(-$I21527*$J21530))/(1-EXP(-SIMULATION!$D$4*$I21527)))-(EXP(-SIMULATION!$D$17*$J21530)/(1-EXP(-SIMULATION!$D$4*SIMULATION!$D$17))))</f>
        <v>3.40752826991335</v>
      </c>
      <c r="L21530">
        <v>0.16013339732546286</v>
      </c>
      <c r="M21530">
        <f t="shared" ca="1" si="336"/>
        <v>3.9531873482571314</v>
      </c>
    </row>
    <row r="21531" spans="1:13" x14ac:dyDescent="0.25">
      <c r="A21531" s="9"/>
      <c r="H21531" s="9"/>
      <c r="J21531">
        <v>4</v>
      </c>
      <c r="K21531">
        <f ca="1">SIMULATION!$D$3*SIMULATION!$D$17/$H21527/(SIMULATION!$D$17-$I21527)*(((EXP(-$I21527*$J21531))/(1-EXP(-SIMULATION!$D$4*$I21527)))-(EXP(-SIMULATION!$D$17*$J21531)/(1-EXP(-SIMULATION!$D$4*SIMULATION!$D$17))))</f>
        <v>3.5236269066328054</v>
      </c>
      <c r="L21531">
        <v>0.2235104449898051</v>
      </c>
      <c r="M21531">
        <f t="shared" ca="1" si="336"/>
        <v>4.3111943245123543</v>
      </c>
    </row>
    <row r="21532" spans="1:13" x14ac:dyDescent="0.25">
      <c r="A21532" s="9"/>
      <c r="H21532" s="9"/>
      <c r="J21532">
        <v>5</v>
      </c>
      <c r="K21532">
        <f ca="1">SIMULATION!$D$3*SIMULATION!$D$17/$H21527/(SIMULATION!$D$17-$I21527)*(((EXP(-$I21527*$J21532))/(1-EXP(-SIMULATION!$D$4*$I21527)))-(EXP(-SIMULATION!$D$17*$J21532)/(1-EXP(-SIMULATION!$D$4*SIMULATION!$D$17))))</f>
        <v>3.5398289123632081</v>
      </c>
      <c r="L21532">
        <v>0.11143772030148509</v>
      </c>
      <c r="M21532">
        <f t="shared" ca="1" si="336"/>
        <v>3.9342993766142498</v>
      </c>
    </row>
    <row r="21533" spans="1:13" x14ac:dyDescent="0.25">
      <c r="A21533" s="9"/>
      <c r="H21533" s="9"/>
      <c r="J21533">
        <v>6</v>
      </c>
      <c r="K21533">
        <f ca="1">SIMULATION!$D$3*SIMULATION!$D$17/$H21527/(SIMULATION!$D$17-$I21527)*(((EXP(-$I21527*$J21533))/(1-EXP(-SIMULATION!$D$4*$I21527)))-(EXP(-SIMULATION!$D$17*$J21533)/(1-EXP(-SIMULATION!$D$4*SIMULATION!$D$17))))</f>
        <v>3.4945422464707026</v>
      </c>
      <c r="L21533">
        <v>-0.18324216463907297</v>
      </c>
      <c r="M21533">
        <f t="shared" ca="1" si="336"/>
        <v>2.8541947608047225</v>
      </c>
    </row>
    <row r="21534" spans="1:13" x14ac:dyDescent="0.25">
      <c r="A21534" s="9"/>
      <c r="H21534" s="9"/>
      <c r="J21534">
        <v>7</v>
      </c>
      <c r="K21534">
        <f ca="1">SIMULATION!$D$3*SIMULATION!$D$17/$H21527/(SIMULATION!$D$17-$I21527)*(((EXP(-$I21527*$J21534))/(1-EXP(-SIMULATION!$D$4*$I21527)))-(EXP(-SIMULATION!$D$17*$J21534)/(1-EXP(-SIMULATION!$D$4*SIMULATION!$D$17))))</f>
        <v>3.4122698905885134</v>
      </c>
      <c r="L21534">
        <v>5.1001632532471773E-2</v>
      </c>
      <c r="M21534">
        <f t="shared" ca="1" si="336"/>
        <v>3.5863012256499265</v>
      </c>
    </row>
    <row r="21535" spans="1:13" x14ac:dyDescent="0.25">
      <c r="A21535" s="9"/>
      <c r="H21535" s="9"/>
      <c r="J21535">
        <v>8</v>
      </c>
      <c r="K21535">
        <f ca="1">SIMULATION!$D$3*SIMULATION!$D$17/$H21527/(SIMULATION!$D$17-$I21527)*(((EXP(-$I21527*$J21535))/(1-EXP(-SIMULATION!$D$4*$I21527)))-(EXP(-SIMULATION!$D$17*$J21535)/(1-EXP(-SIMULATION!$D$4*SIMULATION!$D$17))))</f>
        <v>3.3086089464712027</v>
      </c>
      <c r="L21535">
        <v>-0.20840680612639714</v>
      </c>
      <c r="M21535">
        <f t="shared" ca="1" si="336"/>
        <v>2.6190723232159154</v>
      </c>
    </row>
    <row r="21536" spans="1:13" x14ac:dyDescent="0.25">
      <c r="A21536" s="9"/>
      <c r="H21536" s="9"/>
      <c r="J21536">
        <v>9</v>
      </c>
      <c r="K21536">
        <f ca="1">SIMULATION!$D$3*SIMULATION!$D$17/$H21527/(SIMULATION!$D$17-$I21527)*(((EXP(-$I21527*$J21536))/(1-EXP(-SIMULATION!$D$4*$I21527)))-(EXP(-SIMULATION!$D$17*$J21536)/(1-EXP(-SIMULATION!$D$4*SIMULATION!$D$17))))</f>
        <v>3.1934539722070983</v>
      </c>
      <c r="L21536">
        <v>8.4782873521617647E-2</v>
      </c>
      <c r="M21536">
        <f t="shared" ca="1" si="336"/>
        <v>3.4642041764298401</v>
      </c>
    </row>
    <row r="21537" spans="1:13" x14ac:dyDescent="0.25">
      <c r="A21537" s="9"/>
      <c r="H21537" s="9"/>
      <c r="J21537">
        <v>10</v>
      </c>
      <c r="K21537">
        <f ca="1">SIMULATION!$D$3*SIMULATION!$D$17/$H21527/(SIMULATION!$D$17-$I21527)*(((EXP(-$I21527*$J21537))/(1-EXP(-SIMULATION!$D$4*$I21527)))-(EXP(-SIMULATION!$D$17*$J21537)/(1-EXP(-SIMULATION!$D$4*SIMULATION!$D$17))))</f>
        <v>3.0730495597690233</v>
      </c>
      <c r="L21537">
        <v>0.25213062811789622</v>
      </c>
      <c r="M21537">
        <f t="shared" ca="1" si="336"/>
        <v>3.8478594755110112</v>
      </c>
    </row>
    <row r="21538" spans="1:13" x14ac:dyDescent="0.25">
      <c r="A21538" s="9"/>
      <c r="H21538" s="9"/>
      <c r="J21538">
        <v>11</v>
      </c>
      <c r="K21538">
        <f ca="1">SIMULATION!$D$3*SIMULATION!$D$17/$H21527/(SIMULATION!$D$17-$I21527)*(((EXP(-$I21527*$J21538))/(1-EXP(-SIMULATION!$D$4*$I21527)))-(EXP(-SIMULATION!$D$17*$J21538)/(1-EXP(-SIMULATION!$D$4*SIMULATION!$D$17))))</f>
        <v>2.9513054870804925</v>
      </c>
      <c r="L21538">
        <v>0.18415975848701668</v>
      </c>
      <c r="M21538">
        <f t="shared" ca="1" si="336"/>
        <v>3.494817192802643</v>
      </c>
    </row>
    <row r="21539" spans="1:13" x14ac:dyDescent="0.25">
      <c r="A21539" s="9"/>
      <c r="H21539" s="9"/>
      <c r="J21539">
        <v>12</v>
      </c>
      <c r="K21539">
        <f ca="1">SIMULATION!$D$3*SIMULATION!$D$17/$H21527/(SIMULATION!$D$17-$I21527)*(((EXP(-$I21527*$J21539))/(1-EXP(-SIMULATION!$D$4*$I21527)))-(EXP(-SIMULATION!$D$17*$J21539)/(1-EXP(-SIMULATION!$D$4*SIMULATION!$D$17))))</f>
        <v>2.8306393181578731</v>
      </c>
      <c r="L21539">
        <v>-0.1249246811702229</v>
      </c>
      <c r="M21539">
        <f t="shared" ca="1" si="336"/>
        <v>2.4770226038291034</v>
      </c>
    </row>
    <row r="21540" spans="1:13" x14ac:dyDescent="0.25">
      <c r="A21540" s="9"/>
      <c r="H21540" s="9"/>
      <c r="J21540">
        <v>13</v>
      </c>
      <c r="K21540">
        <f ca="1">SIMULATION!$D$3*SIMULATION!$D$17/$H21527/(SIMULATION!$D$17-$I21527)*(((EXP(-$I21527*$J21540))/(1-EXP(-SIMULATION!$D$4*$I21527)))-(EXP(-SIMULATION!$D$17*$J21540)/(1-EXP(-SIMULATION!$D$4*SIMULATION!$D$17))))</f>
        <v>2.712516188378757</v>
      </c>
      <c r="L21540">
        <v>0.1419594050681956</v>
      </c>
      <c r="M21540">
        <f t="shared" ca="1" si="336"/>
        <v>3.0975833727188551</v>
      </c>
    </row>
    <row r="21541" spans="1:13" x14ac:dyDescent="0.25">
      <c r="A21541" s="9"/>
      <c r="H21541" s="9"/>
      <c r="J21541">
        <v>14</v>
      </c>
      <c r="K21541">
        <f ca="1">SIMULATION!$D$3*SIMULATION!$D$17/$H21527/(SIMULATION!$D$17-$I21527)*(((EXP(-$I21527*$J21541))/(1-EXP(-SIMULATION!$D$4*$I21527)))-(EXP(-SIMULATION!$D$17*$J21541)/(1-EXP(-SIMULATION!$D$4*SIMULATION!$D$17))))</f>
        <v>2.5977945461570888</v>
      </c>
      <c r="L21541">
        <v>0.1528635320210599</v>
      </c>
      <c r="M21541">
        <f t="shared" ca="1" si="336"/>
        <v>2.9949025959477078</v>
      </c>
    </row>
    <row r="21542" spans="1:13" x14ac:dyDescent="0.25">
      <c r="A21542" s="9"/>
      <c r="H21542" s="9"/>
      <c r="J21542">
        <v>15</v>
      </c>
      <c r="K21542">
        <f ca="1">SIMULATION!$D$3*SIMULATION!$D$17/$H21527/(SIMULATION!$D$17-$I21527)*(((EXP(-$I21527*$J21542))/(1-EXP(-SIMULATION!$D$4*$I21527)))-(EXP(-SIMULATION!$D$17*$J21542)/(1-EXP(-SIMULATION!$D$4*SIMULATION!$D$17))))</f>
        <v>2.4869475539751353</v>
      </c>
      <c r="L21542">
        <v>0.52286677075688448</v>
      </c>
      <c r="M21542">
        <f t="shared" ca="1" si="336"/>
        <v>3.7872897905638472</v>
      </c>
    </row>
    <row r="21543" spans="1:13" x14ac:dyDescent="0.25">
      <c r="A21543" s="9"/>
      <c r="H21543" s="9"/>
      <c r="J21543">
        <v>16</v>
      </c>
      <c r="K21543">
        <f ca="1">SIMULATION!$D$3*SIMULATION!$D$17/$H21527/(SIMULATION!$D$17-$I21527)*(((EXP(-$I21527*$J21543))/(1-EXP(-SIMULATION!$D$4*$I21527)))-(EXP(-SIMULATION!$D$17*$J21543)/(1-EXP(-SIMULATION!$D$4*SIMULATION!$D$17))))</f>
        <v>2.3802048158020566</v>
      </c>
      <c r="L21543">
        <v>-0.21132207425208024</v>
      </c>
      <c r="M21543">
        <f t="shared" ca="1" si="336"/>
        <v>1.8772149969819754</v>
      </c>
    </row>
    <row r="21544" spans="1:13" x14ac:dyDescent="0.25">
      <c r="A21544" s="9"/>
      <c r="H21544" s="9"/>
      <c r="J21544">
        <v>17</v>
      </c>
      <c r="K21544">
        <f ca="1">SIMULATION!$D$3*SIMULATION!$D$17/$H21527/(SIMULATION!$D$17-$I21527)*(((EXP(-$I21527*$J21544))/(1-EXP(-SIMULATION!$D$4*$I21527)))-(EXP(-SIMULATION!$D$17*$J21544)/(1-EXP(-SIMULATION!$D$4*SIMULATION!$D$17))))</f>
        <v>2.27764305431689</v>
      </c>
      <c r="L21544">
        <v>4.1940885189720979E-2</v>
      </c>
      <c r="M21544">
        <f t="shared" ca="1" si="336"/>
        <v>2.3731694201611599</v>
      </c>
    </row>
    <row r="21545" spans="1:13" x14ac:dyDescent="0.25">
      <c r="A21545" s="9"/>
      <c r="H21545" s="9"/>
      <c r="J21545">
        <v>18</v>
      </c>
      <c r="K21545">
        <f ca="1">SIMULATION!$D$3*SIMULATION!$D$17/$H21527/(SIMULATION!$D$17-$I21527)*(((EXP(-$I21527*$J21545))/(1-EXP(-SIMULATION!$D$4*$I21527)))-(EXP(-SIMULATION!$D$17*$J21545)/(1-EXP(-SIMULATION!$D$4*SIMULATION!$D$17))))</f>
        <v>2.1792440802307049</v>
      </c>
      <c r="L21545">
        <v>0.15282992059195435</v>
      </c>
      <c r="M21545">
        <f t="shared" ca="1" si="336"/>
        <v>2.5122977799628501</v>
      </c>
    </row>
    <row r="21546" spans="1:13" x14ac:dyDescent="0.25">
      <c r="A21546" s="9"/>
      <c r="H21546" s="9"/>
      <c r="J21546">
        <v>19</v>
      </c>
      <c r="K21546">
        <f ca="1">SIMULATION!$D$3*SIMULATION!$D$17/$H21527/(SIMULATION!$D$17-$I21527)*(((EXP(-$I21527*$J21546))/(1-EXP(-SIMULATION!$D$4*$I21527)))-(EXP(-SIMULATION!$D$17*$J21546)/(1-EXP(-SIMULATION!$D$4*SIMULATION!$D$17))))</f>
        <v>2.0849318076219463</v>
      </c>
      <c r="L21546">
        <v>-3.598355161094216E-2</v>
      </c>
      <c r="M21546">
        <f t="shared" ca="1" si="336"/>
        <v>2.0099085563170873</v>
      </c>
    </row>
    <row r="21547" spans="1:13" x14ac:dyDescent="0.25">
      <c r="A21547" s="9"/>
      <c r="H21547" s="9"/>
      <c r="J21547">
        <v>20</v>
      </c>
      <c r="K21547">
        <f ca="1">SIMULATION!$D$3*SIMULATION!$D$17/$H21527/(SIMULATION!$D$17-$I21527)*(((EXP(-$I21527*$J21547))/(1-EXP(-SIMULATION!$D$4*$I21527)))-(EXP(-SIMULATION!$D$17*$J21547)/(1-EXP(-SIMULATION!$D$4*SIMULATION!$D$17))))</f>
        <v>1.9945958472165002</v>
      </c>
      <c r="L21547">
        <v>7.7223093097477685E-2</v>
      </c>
      <c r="M21547">
        <f t="shared" ca="1" si="336"/>
        <v>2.1486247080179424</v>
      </c>
    </row>
    <row r="21548" spans="1:13" x14ac:dyDescent="0.25">
      <c r="A21548" s="9"/>
      <c r="H21548" s="9"/>
      <c r="J21548">
        <v>21</v>
      </c>
      <c r="K21548">
        <f ca="1">SIMULATION!$D$3*SIMULATION!$D$17/$H21527/(SIMULATION!$D$17-$I21527)*(((EXP(-$I21527*$J21548))/(1-EXP(-SIMULATION!$D$4*$I21527)))-(EXP(-SIMULATION!$D$17*$J21548)/(1-EXP(-SIMULATION!$D$4*SIMULATION!$D$17))))</f>
        <v>1.9081065040065348</v>
      </c>
      <c r="L21548">
        <v>-0.24662129918901202</v>
      </c>
      <c r="M21548">
        <f t="shared" ca="1" si="336"/>
        <v>1.4375267989974394</v>
      </c>
    </row>
    <row r="21549" spans="1:13" x14ac:dyDescent="0.25">
      <c r="A21549" s="9"/>
      <c r="H21549" s="9"/>
      <c r="J21549">
        <v>22</v>
      </c>
      <c r="K21549">
        <f ca="1">SIMULATION!$D$3*SIMULATION!$D$17/$H21527/(SIMULATION!$D$17-$I21527)*(((EXP(-$I21527*$J21549))/(1-EXP(-SIMULATION!$D$4*$I21527)))-(EXP(-SIMULATION!$D$17*$J21549)/(1-EXP(-SIMULATION!$D$4*SIMULATION!$D$17))))</f>
        <v>1.8253242718389819</v>
      </c>
      <c r="L21549">
        <v>0.15404233343343673</v>
      </c>
      <c r="M21549">
        <f t="shared" ca="1" si="336"/>
        <v>2.1065014819457475</v>
      </c>
    </row>
    <row r="21550" spans="1:13" x14ac:dyDescent="0.25">
      <c r="A21550" s="9"/>
      <c r="H21550" s="9"/>
      <c r="J21550">
        <v>23</v>
      </c>
      <c r="K21550">
        <f ca="1">SIMULATION!$D$3*SIMULATION!$D$17/$H21527/(SIMULATION!$D$17-$I21527)*(((EXP(-$I21527*$J21550))/(1-EXP(-SIMULATION!$D$4*$I21527)))-(EXP(-SIMULATION!$D$17*$J21550)/(1-EXP(-SIMULATION!$D$4*SIMULATION!$D$17))))</f>
        <v>1.7461058065773398</v>
      </c>
      <c r="L21550">
        <v>-0.41747921695893964</v>
      </c>
      <c r="M21550">
        <f t="shared" ca="1" si="336"/>
        <v>1.0171429217199743</v>
      </c>
    </row>
    <row r="21551" spans="1:13" x14ac:dyDescent="0.25">
      <c r="A21551" s="9"/>
      <c r="H21551" s="9"/>
      <c r="J21551">
        <v>24</v>
      </c>
      <c r="K21551">
        <f ca="1">SIMULATION!$D$3*SIMULATION!$D$17/$H21527/(SIMULATION!$D$17-$I21527)*(((EXP(-$I21527*$J21551))/(1-EXP(-SIMULATION!$D$4*$I21527)))-(EXP(-SIMULATION!$D$17*$J21551)/(1-EXP(-SIMULATION!$D$4*SIMULATION!$D$17))))</f>
        <v>1.6703076474772889</v>
      </c>
      <c r="L21551">
        <v>-0.29053542455087472</v>
      </c>
      <c r="M21551">
        <f t="shared" ca="1" si="336"/>
        <v>1.185024105986902</v>
      </c>
    </row>
    <row r="21552" spans="1:13" x14ac:dyDescent="0.25">
      <c r="A21552" s="9">
        <v>863</v>
      </c>
      <c r="B21552" s="2">
        <f ca="1">NORMINV(RAND(),SIMULATION!D7,SIMULATION!D8)</f>
        <v>64.260273128021325</v>
      </c>
      <c r="C21552" s="2">
        <v>2</v>
      </c>
      <c r="D21552" s="2">
        <f ca="1">SIMULATION!$D$11*(1+(SIMULATION!$D$12*LN(1+$C21552)))*(1+(SIMULATION!$D$13*(($B21552/63.5)-1)))</f>
        <v>10.294520485346935</v>
      </c>
      <c r="E21552" s="2">
        <v>-6.3673607572937552E-2</v>
      </c>
      <c r="F21552" s="2">
        <f ca="1">D21552*(1+E21552)</f>
        <v>9.6390312278113868</v>
      </c>
      <c r="G21552" s="2">
        <v>0.40563019405678302</v>
      </c>
      <c r="H21552" s="9">
        <f>SIMULATION!$D$15*EXP($G$21552)</f>
        <v>331.18867008301697</v>
      </c>
      <c r="I21552" s="2">
        <f ca="1">$F21552/$H21552</f>
        <v>2.9104350778048148E-2</v>
      </c>
      <c r="J21552">
        <v>0</v>
      </c>
      <c r="K21552">
        <f ca="1">SIMULATION!$D$3*SIMULATION!$D$17/$H21552/(SIMULATION!$D$17-$I21552)*(((EXP(-$I21552*$J21552))/(1-EXP(-SIMULATION!$D$4*$I21552)))-(EXP(-SIMULATION!$D$17*$J21552)/(1-EXP(-SIMULATION!$D$4*SIMULATION!$D$17))))</f>
        <v>1.7579718457513092</v>
      </c>
      <c r="L21552">
        <v>0.12192744357723004</v>
      </c>
      <c r="M21552">
        <f t="shared" ca="1" si="336"/>
        <v>1.9723168587845108</v>
      </c>
    </row>
    <row r="21553" spans="1:13" x14ac:dyDescent="0.25">
      <c r="A21553" s="9"/>
      <c r="H21553" s="9"/>
      <c r="J21553">
        <v>1</v>
      </c>
      <c r="K21553">
        <f ca="1">SIMULATION!$D$3*SIMULATION!$D$17/$H21552/(SIMULATION!$D$17-$I21552)*(((EXP(-$I21552*$J21553))/(1-EXP(-SIMULATION!$D$4*$I21552)))-(EXP(-SIMULATION!$D$17*$J21553)/(1-EXP(-SIMULATION!$D$4*SIMULATION!$D$17))))</f>
        <v>2.2948070746321969</v>
      </c>
      <c r="L21553">
        <v>-0.20432120974637633</v>
      </c>
      <c r="M21553">
        <f t="shared" ca="1" si="336"/>
        <v>1.8259293170088036</v>
      </c>
    </row>
    <row r="21554" spans="1:13" x14ac:dyDescent="0.25">
      <c r="A21554" s="9"/>
      <c r="H21554" s="9"/>
      <c r="J21554">
        <v>2</v>
      </c>
      <c r="K21554">
        <f ca="1">SIMULATION!$D$3*SIMULATION!$D$17/$H21552/(SIMULATION!$D$17-$I21552)*(((EXP(-$I21552*$J21554))/(1-EXP(-SIMULATION!$D$4*$I21552)))-(EXP(-SIMULATION!$D$17*$J21554)/(1-EXP(-SIMULATION!$D$4*SIMULATION!$D$17))))</f>
        <v>2.6053128158429693</v>
      </c>
      <c r="L21554">
        <v>0.27566355023525002</v>
      </c>
      <c r="M21554">
        <f t="shared" ca="1" si="336"/>
        <v>3.3235025961316382</v>
      </c>
    </row>
    <row r="21555" spans="1:13" x14ac:dyDescent="0.25">
      <c r="A21555" s="9"/>
      <c r="H21555" s="9"/>
      <c r="J21555">
        <v>3</v>
      </c>
      <c r="K21555">
        <f ca="1">SIMULATION!$D$3*SIMULATION!$D$17/$H21552/(SIMULATION!$D$17-$I21552)*(((EXP(-$I21552*$J21555))/(1-EXP(-SIMULATION!$D$4*$I21552)))-(EXP(-SIMULATION!$D$17*$J21555)/(1-EXP(-SIMULATION!$D$4*SIMULATION!$D$17))))</f>
        <v>2.7717423953685496</v>
      </c>
      <c r="L21555">
        <v>-0.38520583675115549</v>
      </c>
      <c r="M21555">
        <f t="shared" ca="1" si="336"/>
        <v>1.7040510467019554</v>
      </c>
    </row>
    <row r="21556" spans="1:13" x14ac:dyDescent="0.25">
      <c r="A21556" s="9"/>
      <c r="H21556" s="9"/>
      <c r="J21556">
        <v>4</v>
      </c>
      <c r="K21556">
        <f ca="1">SIMULATION!$D$3*SIMULATION!$D$17/$H21552/(SIMULATION!$D$17-$I21552)*(((EXP(-$I21552*$J21556))/(1-EXP(-SIMULATION!$D$4*$I21552)))-(EXP(-SIMULATION!$D$17*$J21556)/(1-EXP(-SIMULATION!$D$4*SIMULATION!$D$17))))</f>
        <v>2.8467781673982957</v>
      </c>
      <c r="L21556">
        <v>-0.12839660108228684</v>
      </c>
      <c r="M21556">
        <f t="shared" ca="1" si="336"/>
        <v>2.4812615266690932</v>
      </c>
    </row>
    <row r="21557" spans="1:13" x14ac:dyDescent="0.25">
      <c r="A21557" s="9"/>
      <c r="H21557" s="9"/>
      <c r="J21557">
        <v>5</v>
      </c>
      <c r="K21557">
        <f ca="1">SIMULATION!$D$3*SIMULATION!$D$17/$H21552/(SIMULATION!$D$17-$I21552)*(((EXP(-$I21552*$J21557))/(1-EXP(-SIMULATION!$D$4*$I21552)))-(EXP(-SIMULATION!$D$17*$J21557)/(1-EXP(-SIMULATION!$D$4*SIMULATION!$D$17))))</f>
        <v>2.8641534804832203</v>
      </c>
      <c r="L21557">
        <v>-0.26936671537002205</v>
      </c>
      <c r="M21557">
        <f t="shared" ca="1" si="336"/>
        <v>2.0926458651298385</v>
      </c>
    </row>
    <row r="21558" spans="1:13" x14ac:dyDescent="0.25">
      <c r="A21558" s="9"/>
      <c r="H21558" s="9"/>
      <c r="J21558">
        <v>6</v>
      </c>
      <c r="K21558">
        <f ca="1">SIMULATION!$D$3*SIMULATION!$D$17/$H21552/(SIMULATION!$D$17-$I21552)*(((EXP(-$I21552*$J21558))/(1-EXP(-SIMULATION!$D$4*$I21552)))-(EXP(-SIMULATION!$D$17*$J21558)/(1-EXP(-SIMULATION!$D$4*SIMULATION!$D$17))))</f>
        <v>2.8454594686202981</v>
      </c>
      <c r="L21558">
        <v>9.4723346286010493E-2</v>
      </c>
      <c r="M21558">
        <f t="shared" ca="1" si="336"/>
        <v>3.114990911209226</v>
      </c>
    </row>
    <row r="21559" spans="1:13" x14ac:dyDescent="0.25">
      <c r="A21559" s="9"/>
      <c r="H21559" s="9"/>
      <c r="J21559">
        <v>7</v>
      </c>
      <c r="K21559">
        <f ca="1">SIMULATION!$D$3*SIMULATION!$D$17/$H21552/(SIMULATION!$D$17-$I21552)*(((EXP(-$I21552*$J21559))/(1-EXP(-SIMULATION!$D$4*$I21552)))-(EXP(-SIMULATION!$D$17*$J21559)/(1-EXP(-SIMULATION!$D$4*SIMULATION!$D$17))))</f>
        <v>2.8045069861835383</v>
      </c>
      <c r="L21559">
        <v>-0.27603584899863898</v>
      </c>
      <c r="M21559">
        <f t="shared" ca="1" si="336"/>
        <v>2.030362519229751</v>
      </c>
    </row>
    <row r="21560" spans="1:13" x14ac:dyDescent="0.25">
      <c r="A21560" s="9"/>
      <c r="H21560" s="9"/>
      <c r="J21560">
        <v>8</v>
      </c>
      <c r="K21560">
        <f ca="1">SIMULATION!$D$3*SIMULATION!$D$17/$H21552/(SIMULATION!$D$17-$I21552)*(((EXP(-$I21552*$J21560))/(1-EXP(-SIMULATION!$D$4*$I21552)))-(EXP(-SIMULATION!$D$17*$J21560)/(1-EXP(-SIMULATION!$D$4*SIMULATION!$D$17))))</f>
        <v>2.7501218203128208</v>
      </c>
      <c r="L21560">
        <v>0.51919108584587337</v>
      </c>
      <c r="M21560">
        <f t="shared" ca="1" si="336"/>
        <v>4.1779605544094638</v>
      </c>
    </row>
    <row r="21561" spans="1:13" x14ac:dyDescent="0.25">
      <c r="A21561" s="9"/>
      <c r="H21561" s="9"/>
      <c r="J21561">
        <v>9</v>
      </c>
      <c r="K21561">
        <f ca="1">SIMULATION!$D$3*SIMULATION!$D$17/$H21552/(SIMULATION!$D$17-$I21552)*(((EXP(-$I21552*$J21561))/(1-EXP(-SIMULATION!$D$4*$I21552)))-(EXP(-SIMULATION!$D$17*$J21561)/(1-EXP(-SIMULATION!$D$4*SIMULATION!$D$17))))</f>
        <v>2.6879359100778628</v>
      </c>
      <c r="L21561">
        <v>0.25436294455625408</v>
      </c>
      <c r="M21561">
        <f t="shared" ca="1" si="336"/>
        <v>3.3716472029437625</v>
      </c>
    </row>
    <row r="21562" spans="1:13" x14ac:dyDescent="0.25">
      <c r="A21562" s="9"/>
      <c r="H21562" s="9"/>
      <c r="J21562">
        <v>10</v>
      </c>
      <c r="K21562">
        <f ca="1">SIMULATION!$D$3*SIMULATION!$D$17/$H21552/(SIMULATION!$D$17-$I21552)*(((EXP(-$I21552*$J21562))/(1-EXP(-SIMULATION!$D$4*$I21552)))-(EXP(-SIMULATION!$D$17*$J21562)/(1-EXP(-SIMULATION!$D$4*SIMULATION!$D$17))))</f>
        <v>2.6215351830071216</v>
      </c>
      <c r="L21562">
        <v>-0.36809425564644976</v>
      </c>
      <c r="M21562">
        <f t="shared" ca="1" si="336"/>
        <v>1.656563141167136</v>
      </c>
    </row>
    <row r="21563" spans="1:13" x14ac:dyDescent="0.25">
      <c r="A21563" s="9"/>
      <c r="H21563" s="9"/>
      <c r="J21563">
        <v>11</v>
      </c>
      <c r="K21563">
        <f ca="1">SIMULATION!$D$3*SIMULATION!$D$17/$H21552/(SIMULATION!$D$17-$I21552)*(((EXP(-$I21552*$J21563))/(1-EXP(-SIMULATION!$D$4*$I21552)))-(EXP(-SIMULATION!$D$17*$J21563)/(1-EXP(-SIMULATION!$D$4*SIMULATION!$D$17))))</f>
        <v>2.5531950969846671</v>
      </c>
      <c r="L21563">
        <v>0.18541340505192264</v>
      </c>
      <c r="M21563">
        <f t="shared" ca="1" si="336"/>
        <v>3.0265916936784683</v>
      </c>
    </row>
    <row r="21564" spans="1:13" x14ac:dyDescent="0.25">
      <c r="A21564" s="9"/>
      <c r="H21564" s="9"/>
      <c r="J21564">
        <v>12</v>
      </c>
      <c r="K21564">
        <f ca="1">SIMULATION!$D$3*SIMULATION!$D$17/$H21552/(SIMULATION!$D$17-$I21552)*(((EXP(-$I21552*$J21564))/(1-EXP(-SIMULATION!$D$4*$I21552)))-(EXP(-SIMULATION!$D$17*$J21564)/(1-EXP(-SIMULATION!$D$4*SIMULATION!$D$17))))</f>
        <v>2.4843519743006404</v>
      </c>
      <c r="L21564">
        <v>4.5694160209844105E-2</v>
      </c>
      <c r="M21564">
        <f t="shared" ca="1" si="336"/>
        <v>2.5978723514319766</v>
      </c>
    </row>
    <row r="21565" spans="1:13" x14ac:dyDescent="0.25">
      <c r="A21565" s="9"/>
      <c r="H21565" s="9"/>
      <c r="J21565">
        <v>13</v>
      </c>
      <c r="K21565">
        <f ca="1">SIMULATION!$D$3*SIMULATION!$D$17/$H21552/(SIMULATION!$D$17-$I21552)*(((EXP(-$I21552*$J21565))/(1-EXP(-SIMULATION!$D$4*$I21552)))-(EXP(-SIMULATION!$D$17*$J21565)/(1-EXP(-SIMULATION!$D$4*SIMULATION!$D$17))))</f>
        <v>2.4159050254463592</v>
      </c>
      <c r="L21565">
        <v>-0.25540591969834597</v>
      </c>
      <c r="M21565">
        <f t="shared" ca="1" si="336"/>
        <v>1.7988685805183757</v>
      </c>
    </row>
    <row r="21566" spans="1:13" x14ac:dyDescent="0.25">
      <c r="A21566" s="9"/>
      <c r="H21566" s="9"/>
      <c r="J21566">
        <v>14</v>
      </c>
      <c r="K21566">
        <f ca="1">SIMULATION!$D$3*SIMULATION!$D$17/$H21552/(SIMULATION!$D$17-$I21552)*(((EXP(-$I21552*$J21566))/(1-EXP(-SIMULATION!$D$4*$I21552)))-(EXP(-SIMULATION!$D$17*$J21566)/(1-EXP(-SIMULATION!$D$4*SIMULATION!$D$17))))</f>
        <v>2.3484098753184579</v>
      </c>
      <c r="L21566">
        <v>0.28600270980122516</v>
      </c>
      <c r="M21566">
        <f t="shared" ca="1" si="336"/>
        <v>3.0200614633834943</v>
      </c>
    </row>
    <row r="21567" spans="1:13" x14ac:dyDescent="0.25">
      <c r="A21567" s="9"/>
      <c r="H21567" s="9"/>
      <c r="J21567">
        <v>15</v>
      </c>
      <c r="K21567">
        <f ca="1">SIMULATION!$D$3*SIMULATION!$D$17/$H21552/(SIMULATION!$D$17-$I21552)*(((EXP(-$I21552*$J21567))/(1-EXP(-SIMULATION!$D$4*$I21552)))-(EXP(-SIMULATION!$D$17*$J21567)/(1-EXP(-SIMULATION!$D$4*SIMULATION!$D$17))))</f>
        <v>2.2822025620484858</v>
      </c>
      <c r="L21567">
        <v>-0.18806125642614618</v>
      </c>
      <c r="M21567">
        <f t="shared" ca="1" si="336"/>
        <v>1.8530086808106778</v>
      </c>
    </row>
    <row r="21568" spans="1:13" x14ac:dyDescent="0.25">
      <c r="A21568" s="9"/>
      <c r="H21568" s="9"/>
      <c r="J21568">
        <v>16</v>
      </c>
      <c r="K21568">
        <f ca="1">SIMULATION!$D$3*SIMULATION!$D$17/$H21552/(SIMULATION!$D$17-$I21552)*(((EXP(-$I21552*$J21568))/(1-EXP(-SIMULATION!$D$4*$I21552)))-(EXP(-SIMULATION!$D$17*$J21568)/(1-EXP(-SIMULATION!$D$4*SIMULATION!$D$17))))</f>
        <v>2.2174789815038878</v>
      </c>
      <c r="L21568">
        <v>0.66477352864619166</v>
      </c>
      <c r="M21568">
        <f t="shared" ca="1" si="336"/>
        <v>3.69160030873699</v>
      </c>
    </row>
    <row r="21569" spans="1:13" x14ac:dyDescent="0.25">
      <c r="A21569" s="9"/>
      <c r="H21569" s="9"/>
      <c r="J21569">
        <v>17</v>
      </c>
      <c r="K21569">
        <f ca="1">SIMULATION!$D$3*SIMULATION!$D$17/$H21552/(SIMULATION!$D$17-$I21552)*(((EXP(-$I21552*$J21569))/(1-EXP(-SIMULATION!$D$4*$I21552)))-(EXP(-SIMULATION!$D$17*$J21569)/(1-EXP(-SIMULATION!$D$4*SIMULATION!$D$17))))</f>
        <v>2.1543457807800754</v>
      </c>
      <c r="L21569">
        <v>-7.8533446657798128E-2</v>
      </c>
      <c r="M21569">
        <f t="shared" ca="1" si="336"/>
        <v>1.9851575813227309</v>
      </c>
    </row>
    <row r="21570" spans="1:13" x14ac:dyDescent="0.25">
      <c r="A21570" s="9"/>
      <c r="H21570" s="9"/>
      <c r="J21570">
        <v>18</v>
      </c>
      <c r="K21570">
        <f ca="1">SIMULATION!$D$3*SIMULATION!$D$17/$H21552/(SIMULATION!$D$17-$I21552)*(((EXP(-$I21552*$J21570))/(1-EXP(-SIMULATION!$D$4*$I21552)))-(EXP(-SIMULATION!$D$17*$J21570)/(1-EXP(-SIMULATION!$D$4*SIMULATION!$D$17))))</f>
        <v>2.0928529559854132</v>
      </c>
      <c r="L21570">
        <v>0.88722924612193088</v>
      </c>
      <c r="M21570">
        <f t="shared" ca="1" si="336"/>
        <v>3.9496933063684061</v>
      </c>
    </row>
    <row r="21571" spans="1:13" x14ac:dyDescent="0.25">
      <c r="A21571" s="9"/>
      <c r="H21571" s="9"/>
      <c r="J21571">
        <v>19</v>
      </c>
      <c r="K21571">
        <f ca="1">SIMULATION!$D$3*SIMULATION!$D$17/$H21552/(SIMULATION!$D$17-$I21552)*(((EXP(-$I21552*$J21571))/(1-EXP(-SIMULATION!$D$4*$I21552)))-(EXP(-SIMULATION!$D$17*$J21571)/(1-EXP(-SIMULATION!$D$4*SIMULATION!$D$17))))</f>
        <v>2.0330147261519018</v>
      </c>
      <c r="L21571">
        <v>0.14923455372139099</v>
      </c>
      <c r="M21571">
        <f t="shared" ref="M21571:M21634" ca="1" si="337">$K21571*(1+$L21571)</f>
        <v>2.3364107715181968</v>
      </c>
    </row>
    <row r="21572" spans="1:13" x14ac:dyDescent="0.25">
      <c r="A21572" s="9"/>
      <c r="H21572" s="9"/>
      <c r="J21572">
        <v>20</v>
      </c>
      <c r="K21572">
        <f ca="1">SIMULATION!$D$3*SIMULATION!$D$17/$H21552/(SIMULATION!$D$17-$I21552)*(((EXP(-$I21552*$J21572))/(1-EXP(-SIMULATION!$D$4*$I21552)))-(EXP(-SIMULATION!$D$17*$J21572)/(1-EXP(-SIMULATION!$D$4*SIMULATION!$D$17))))</f>
        <v>1.9748228946484239</v>
      </c>
      <c r="L21572">
        <v>-0.28548987489942695</v>
      </c>
      <c r="M21572">
        <f t="shared" ca="1" si="337"/>
        <v>1.4110309535067209</v>
      </c>
    </row>
    <row r="21573" spans="1:13" x14ac:dyDescent="0.25">
      <c r="A21573" s="9"/>
      <c r="H21573" s="9"/>
      <c r="J21573">
        <v>21</v>
      </c>
      <c r="K21573">
        <f ca="1">SIMULATION!$D$3*SIMULATION!$D$17/$H21552/(SIMULATION!$D$17-$I21552)*(((EXP(-$I21552*$J21573))/(1-EXP(-SIMULATION!$D$4*$I21552)))-(EXP(-SIMULATION!$D$17*$J21573)/(1-EXP(-SIMULATION!$D$4*SIMULATION!$D$17))))</f>
        <v>1.9182553968362515</v>
      </c>
      <c r="L21573">
        <v>4.4012351773481874E-2</v>
      </c>
      <c r="M21573">
        <f t="shared" ca="1" si="337"/>
        <v>2.0026823281531887</v>
      </c>
    </row>
    <row r="21574" spans="1:13" x14ac:dyDescent="0.25">
      <c r="A21574" s="9"/>
      <c r="H21574" s="9"/>
      <c r="J21574">
        <v>22</v>
      </c>
      <c r="K21574">
        <f ca="1">SIMULATION!$D$3*SIMULATION!$D$17/$H21552/(SIMULATION!$D$17-$I21552)*(((EXP(-$I21552*$J21574))/(1-EXP(-SIMULATION!$D$4*$I21552)))-(EXP(-SIMULATION!$D$17*$J21574)/(1-EXP(-SIMULATION!$D$4*SIMULATION!$D$17))))</f>
        <v>1.863281763372336</v>
      </c>
      <c r="L21574">
        <v>0.20677982789298763</v>
      </c>
      <c r="M21574">
        <f t="shared" ca="1" si="337"/>
        <v>2.2485708457186098</v>
      </c>
    </row>
    <row r="21575" spans="1:13" x14ac:dyDescent="0.25">
      <c r="A21575" s="9"/>
      <c r="H21575" s="9"/>
      <c r="J21575">
        <v>23</v>
      </c>
      <c r="K21575">
        <f ca="1">SIMULATION!$D$3*SIMULATION!$D$17/$H21552/(SIMULATION!$D$17-$I21552)*(((EXP(-$I21552*$J21575))/(1-EXP(-SIMULATION!$D$4*$I21552)))-(EXP(-SIMULATION!$D$17*$J21575)/(1-EXP(-SIMULATION!$D$4*SIMULATION!$D$17))))</f>
        <v>1.8098666073933434</v>
      </c>
      <c r="L21575">
        <v>0.16924147595112607</v>
      </c>
      <c r="M21575">
        <f t="shared" ca="1" si="337"/>
        <v>2.11617110330325</v>
      </c>
    </row>
    <row r="21576" spans="1:13" x14ac:dyDescent="0.25">
      <c r="A21576" s="9"/>
      <c r="H21576" s="9"/>
      <c r="J21576">
        <v>24</v>
      </c>
      <c r="K21576">
        <f ca="1">SIMULATION!$D$3*SIMULATION!$D$17/$H21552/(SIMULATION!$D$17-$I21552)*(((EXP(-$I21552*$J21576))/(1-EXP(-SIMULATION!$D$4*$I21552)))-(EXP(-SIMULATION!$D$17*$J21576)/(1-EXP(-SIMULATION!$D$4*SIMULATION!$D$17))))</f>
        <v>1.7579718457513089</v>
      </c>
      <c r="L21576">
        <v>-0.15588575027442281</v>
      </c>
      <c r="M21576">
        <f t="shared" ca="1" si="337"/>
        <v>1.4839290856150542</v>
      </c>
    </row>
    <row r="21577" spans="1:13" x14ac:dyDescent="0.25">
      <c r="A21577" s="9">
        <v>864</v>
      </c>
      <c r="B21577" s="2">
        <f ca="1">NORMINV(RAND(),SIMULATION!D7,SIMULATION!D8)</f>
        <v>48.084297930073319</v>
      </c>
      <c r="C21577" s="2">
        <v>2</v>
      </c>
      <c r="D21577" s="2">
        <f ca="1">SIMULATION!$D$11*(1+(SIMULATION!$D$12*LN(1+$C21577)))*(1+(SIMULATION!$D$13*(($B21577/63.5)-1)))</f>
        <v>9.0932644662032551</v>
      </c>
      <c r="E21577" s="2">
        <v>-0.45559488597809661</v>
      </c>
      <c r="F21577" s="2">
        <f ca="1">D21577*(1+E21577)</f>
        <v>4.9504196785547059</v>
      </c>
      <c r="G21577" s="2">
        <v>-0.28782833943780328</v>
      </c>
      <c r="H21577" s="9">
        <f>SIMULATION!$D$15*EXP($G$21577)</f>
        <v>165.54278478491167</v>
      </c>
      <c r="I21577" s="2">
        <f ca="1">$F21577/$H21577</f>
        <v>2.9904170604516191E-2</v>
      </c>
      <c r="J21577">
        <v>0</v>
      </c>
      <c r="K21577">
        <f ca="1">SIMULATION!$D$3*SIMULATION!$D$17/$H21577/(SIMULATION!$D$17-$I21577)*(((EXP(-$I21577*$J21577))/(1-EXP(-SIMULATION!$D$4*$I21577)))-(EXP(-SIMULATION!$D$17*$J21577)/(1-EXP(-SIMULATION!$D$4*SIMULATION!$D$17))))</f>
        <v>3.3929913185290879</v>
      </c>
      <c r="L21577">
        <v>0.21152620524701413</v>
      </c>
      <c r="M21577">
        <f t="shared" ca="1" si="337"/>
        <v>4.1106978965736092</v>
      </c>
    </row>
    <row r="21578" spans="1:13" x14ac:dyDescent="0.25">
      <c r="A21578" s="9"/>
      <c r="H21578" s="9"/>
      <c r="J21578">
        <v>1</v>
      </c>
      <c r="K21578">
        <f ca="1">SIMULATION!$D$3*SIMULATION!$D$17/$H21577/(SIMULATION!$D$17-$I21577)*(((EXP(-$I21577*$J21578))/(1-EXP(-SIMULATION!$D$4*$I21577)))-(EXP(-SIMULATION!$D$17*$J21578)/(1-EXP(-SIMULATION!$D$4*SIMULATION!$D$17))))</f>
        <v>4.4674173313581544</v>
      </c>
      <c r="L21578">
        <v>7.5695415487743879E-3</v>
      </c>
      <c r="M21578">
        <f t="shared" ca="1" si="337"/>
        <v>4.5012336324635847</v>
      </c>
    </row>
    <row r="21579" spans="1:13" x14ac:dyDescent="0.25">
      <c r="A21579" s="9"/>
      <c r="H21579" s="9"/>
      <c r="J21579">
        <v>2</v>
      </c>
      <c r="K21579">
        <f ca="1">SIMULATION!$D$3*SIMULATION!$D$17/$H21577/(SIMULATION!$D$17-$I21577)*(((EXP(-$I21577*$J21579))/(1-EXP(-SIMULATION!$D$4*$I21577)))-(EXP(-SIMULATION!$D$17*$J21579)/(1-EXP(-SIMULATION!$D$4*SIMULATION!$D$17))))</f>
        <v>5.0883773377942827</v>
      </c>
      <c r="L21579">
        <v>8.3382689499638785E-2</v>
      </c>
      <c r="M21579">
        <f t="shared" ca="1" si="337"/>
        <v>5.512659925408582</v>
      </c>
    </row>
    <row r="21580" spans="1:13" x14ac:dyDescent="0.25">
      <c r="A21580" s="9"/>
      <c r="H21580" s="9"/>
      <c r="J21580">
        <v>3</v>
      </c>
      <c r="K21580">
        <f ca="1">SIMULATION!$D$3*SIMULATION!$D$17/$H21577/(SIMULATION!$D$17-$I21577)*(((EXP(-$I21577*$J21580))/(1-EXP(-SIMULATION!$D$4*$I21577)))-(EXP(-SIMULATION!$D$17*$J21580)/(1-EXP(-SIMULATION!$D$4*SIMULATION!$D$17))))</f>
        <v>5.4207356844350869</v>
      </c>
      <c r="L21580">
        <v>4.716739393843776E-2</v>
      </c>
      <c r="M21580">
        <f t="shared" ca="1" si="337"/>
        <v>5.6764176598989842</v>
      </c>
    </row>
    <row r="21581" spans="1:13" x14ac:dyDescent="0.25">
      <c r="A21581" s="9"/>
      <c r="H21581" s="9"/>
      <c r="J21581">
        <v>4</v>
      </c>
      <c r="K21581">
        <f ca="1">SIMULATION!$D$3*SIMULATION!$D$17/$H21577/(SIMULATION!$D$17-$I21577)*(((EXP(-$I21577*$J21581))/(1-EXP(-SIMULATION!$D$4*$I21577)))-(EXP(-SIMULATION!$D$17*$J21581)/(1-EXP(-SIMULATION!$D$4*SIMULATION!$D$17))))</f>
        <v>5.570082807750703</v>
      </c>
      <c r="L21581">
        <v>-0.11393350859449405</v>
      </c>
      <c r="M21581">
        <f t="shared" ca="1" si="337"/>
        <v>4.9354637303017945</v>
      </c>
    </row>
    <row r="21582" spans="1:13" x14ac:dyDescent="0.25">
      <c r="A21582" s="9"/>
      <c r="H21582" s="9"/>
      <c r="J21582">
        <v>5</v>
      </c>
      <c r="K21582">
        <f ca="1">SIMULATION!$D$3*SIMULATION!$D$17/$H21577/(SIMULATION!$D$17-$I21577)*(((EXP(-$I21577*$J21582))/(1-EXP(-SIMULATION!$D$4*$I21577)))-(EXP(-SIMULATION!$D$17*$J21582)/(1-EXP(-SIMULATION!$D$4*SIMULATION!$D$17))))</f>
        <v>5.6040267112594746</v>
      </c>
      <c r="L21582">
        <v>0.29229591072728328</v>
      </c>
      <c r="M21582">
        <f t="shared" ca="1" si="337"/>
        <v>7.2420608025670852</v>
      </c>
    </row>
    <row r="21583" spans="1:13" x14ac:dyDescent="0.25">
      <c r="A21583" s="9"/>
      <c r="H21583" s="9"/>
      <c r="J21583">
        <v>6</v>
      </c>
      <c r="K21583">
        <f ca="1">SIMULATION!$D$3*SIMULATION!$D$17/$H21577/(SIMULATION!$D$17-$I21577)*(((EXP(-$I21577*$J21583))/(1-EXP(-SIMULATION!$D$4*$I21577)))-(EXP(-SIMULATION!$D$17*$J21583)/(1-EXP(-SIMULATION!$D$4*SIMULATION!$D$17))))</f>
        <v>5.5658370100772787</v>
      </c>
      <c r="L21583">
        <v>0.18778219044445699</v>
      </c>
      <c r="M21583">
        <f t="shared" ca="1" si="337"/>
        <v>6.6110020754864172</v>
      </c>
    </row>
    <row r="21584" spans="1:13" x14ac:dyDescent="0.25">
      <c r="A21584" s="9"/>
      <c r="H21584" s="9"/>
      <c r="J21584">
        <v>7</v>
      </c>
      <c r="K21584">
        <f ca="1">SIMULATION!$D$3*SIMULATION!$D$17/$H21577/(SIMULATION!$D$17-$I21577)*(((EXP(-$I21577*$J21584))/(1-EXP(-SIMULATION!$D$4*$I21577)))-(EXP(-SIMULATION!$D$17*$J21584)/(1-EXP(-SIMULATION!$D$4*SIMULATION!$D$17))))</f>
        <v>5.4831883164900956</v>
      </c>
      <c r="L21584">
        <v>0.38045966064122849</v>
      </c>
      <c r="M21584">
        <f t="shared" ca="1" si="337"/>
        <v>7.5693202826138668</v>
      </c>
    </row>
    <row r="21585" spans="1:13" x14ac:dyDescent="0.25">
      <c r="A21585" s="9"/>
      <c r="H21585" s="9"/>
      <c r="J21585">
        <v>8</v>
      </c>
      <c r="K21585">
        <f ca="1">SIMULATION!$D$3*SIMULATION!$D$17/$H21577/(SIMULATION!$D$17-$I21577)*(((EXP(-$I21577*$J21585))/(1-EXP(-SIMULATION!$D$4*$I21577)))-(EXP(-SIMULATION!$D$17*$J21585)/(1-EXP(-SIMULATION!$D$4*SIMULATION!$D$17))))</f>
        <v>5.3737631657410274</v>
      </c>
      <c r="L21585">
        <v>-0.14475451547594551</v>
      </c>
      <c r="M21585">
        <f t="shared" ca="1" si="337"/>
        <v>4.5958866824017015</v>
      </c>
    </row>
    <row r="21586" spans="1:13" x14ac:dyDescent="0.25">
      <c r="A21586" s="9"/>
      <c r="H21586" s="9"/>
      <c r="J21586">
        <v>9</v>
      </c>
      <c r="K21586">
        <f ca="1">SIMULATION!$D$3*SIMULATION!$D$17/$H21577/(SIMULATION!$D$17-$I21577)*(((EXP(-$I21577*$J21586))/(1-EXP(-SIMULATION!$D$4*$I21577)))-(EXP(-SIMULATION!$D$17*$J21586)/(1-EXP(-SIMULATION!$D$4*SIMULATION!$D$17))))</f>
        <v>5.2488424603613248</v>
      </c>
      <c r="L21586">
        <v>-0.22214406750006363</v>
      </c>
      <c r="M21586">
        <f t="shared" ca="1" si="337"/>
        <v>4.0828432465496185</v>
      </c>
    </row>
    <row r="21587" spans="1:13" x14ac:dyDescent="0.25">
      <c r="A21587" s="9"/>
      <c r="H21587" s="9"/>
      <c r="J21587">
        <v>10</v>
      </c>
      <c r="K21587">
        <f ca="1">SIMULATION!$D$3*SIMULATION!$D$17/$H21577/(SIMULATION!$D$17-$I21577)*(((EXP(-$I21577*$J21587))/(1-EXP(-SIMULATION!$D$4*$I21577)))-(EXP(-SIMULATION!$D$17*$J21587)/(1-EXP(-SIMULATION!$D$4*SIMULATION!$D$17))))</f>
        <v>5.1156062689001631</v>
      </c>
      <c r="L21587">
        <v>-0.19913739421555124</v>
      </c>
      <c r="M21587">
        <f t="shared" ca="1" si="337"/>
        <v>4.0968977666786461</v>
      </c>
    </row>
    <row r="21588" spans="1:13" x14ac:dyDescent="0.25">
      <c r="A21588" s="9"/>
      <c r="H21588" s="9"/>
      <c r="J21588">
        <v>11</v>
      </c>
      <c r="K21588">
        <f ca="1">SIMULATION!$D$3*SIMULATION!$D$17/$H21577/(SIMULATION!$D$17-$I21577)*(((EXP(-$I21577*$J21588))/(1-EXP(-SIMULATION!$D$4*$I21577)))-(EXP(-SIMULATION!$D$17*$J21588)/(1-EXP(-SIMULATION!$D$4*SIMULATION!$D$17))))</f>
        <v>4.9786081897761294</v>
      </c>
      <c r="L21588">
        <v>-0.38770905524774191</v>
      </c>
      <c r="M21588">
        <f t="shared" ca="1" si="337"/>
        <v>3.0483567120693555</v>
      </c>
    </row>
    <row r="21589" spans="1:13" x14ac:dyDescent="0.25">
      <c r="A21589" s="9"/>
      <c r="H21589" s="9"/>
      <c r="J21589">
        <v>12</v>
      </c>
      <c r="K21589">
        <f ca="1">SIMULATION!$D$3*SIMULATION!$D$17/$H21577/(SIMULATION!$D$17-$I21577)*(((EXP(-$I21577*$J21589))/(1-EXP(-SIMULATION!$D$4*$I21577)))-(EXP(-SIMULATION!$D$17*$J21589)/(1-EXP(-SIMULATION!$D$4*SIMULATION!$D$17))))</f>
        <v>4.8407201168874145</v>
      </c>
      <c r="L21589">
        <v>-0.20836483089804522</v>
      </c>
      <c r="M21589">
        <f t="shared" ca="1" si="337"/>
        <v>3.8320842883074024</v>
      </c>
    </row>
    <row r="21590" spans="1:13" x14ac:dyDescent="0.25">
      <c r="A21590" s="9"/>
      <c r="H21590" s="9"/>
      <c r="J21590">
        <v>13</v>
      </c>
      <c r="K21590">
        <f ca="1">SIMULATION!$D$3*SIMULATION!$D$17/$H21577/(SIMULATION!$D$17-$I21577)*(((EXP(-$I21577*$J21590))/(1-EXP(-SIMULATION!$D$4*$I21577)))-(EXP(-SIMULATION!$D$17*$J21590)/(1-EXP(-SIMULATION!$D$4*SIMULATION!$D$17))))</f>
        <v>4.7037376270656335</v>
      </c>
      <c r="L21590">
        <v>-4.2342429247653024E-2</v>
      </c>
      <c r="M21590">
        <f t="shared" ca="1" si="337"/>
        <v>4.5045699493920832</v>
      </c>
    </row>
    <row r="21591" spans="1:13" x14ac:dyDescent="0.25">
      <c r="A21591" s="9"/>
      <c r="H21591" s="9"/>
      <c r="J21591">
        <v>14</v>
      </c>
      <c r="K21591">
        <f ca="1">SIMULATION!$D$3*SIMULATION!$D$17/$H21577/(SIMULATION!$D$17-$I21577)*(((EXP(-$I21577*$J21591))/(1-EXP(-SIMULATION!$D$4*$I21577)))-(EXP(-SIMULATION!$D$17*$J21591)/(1-EXP(-SIMULATION!$D$4*SIMULATION!$D$17))))</f>
        <v>4.5687678869846131</v>
      </c>
      <c r="L21591">
        <v>0.21830529139827054</v>
      </c>
      <c r="M21591">
        <f t="shared" ca="1" si="337"/>
        <v>5.5661540918838499</v>
      </c>
    </row>
    <row r="21592" spans="1:13" x14ac:dyDescent="0.25">
      <c r="A21592" s="9"/>
      <c r="H21592" s="9"/>
      <c r="J21592">
        <v>15</v>
      </c>
      <c r="K21592">
        <f ca="1">SIMULATION!$D$3*SIMULATION!$D$17/$H21577/(SIMULATION!$D$17-$I21577)*(((EXP(-$I21577*$J21592))/(1-EXP(-SIMULATION!$D$4*$I21577)))-(EXP(-SIMULATION!$D$17*$J21592)/(1-EXP(-SIMULATION!$D$4*SIMULATION!$D$17))))</f>
        <v>4.4364781944367921</v>
      </c>
      <c r="L21592">
        <v>0.49649286200407888</v>
      </c>
      <c r="M21592">
        <f t="shared" ca="1" si="337"/>
        <v>6.6391579504114038</v>
      </c>
    </row>
    <row r="21593" spans="1:13" x14ac:dyDescent="0.25">
      <c r="A21593" s="9"/>
      <c r="H21593" s="9"/>
      <c r="J21593">
        <v>16</v>
      </c>
      <c r="K21593">
        <f ca="1">SIMULATION!$D$3*SIMULATION!$D$17/$H21577/(SIMULATION!$D$17-$I21577)*(((EXP(-$I21577*$J21593))/(1-EXP(-SIMULATION!$D$4*$I21577)))-(EXP(-SIMULATION!$D$17*$J21593)/(1-EXP(-SIMULATION!$D$4*SIMULATION!$D$17))))</f>
        <v>4.3072552118748524</v>
      </c>
      <c r="L21593">
        <v>-0.22296433281549058</v>
      </c>
      <c r="M21593">
        <f t="shared" ca="1" si="337"/>
        <v>3.3468909272931313</v>
      </c>
    </row>
    <row r="21594" spans="1:13" x14ac:dyDescent="0.25">
      <c r="A21594" s="9"/>
      <c r="H21594" s="9"/>
      <c r="J21594">
        <v>17</v>
      </c>
      <c r="K21594">
        <f ca="1">SIMULATION!$D$3*SIMULATION!$D$17/$H21577/(SIMULATION!$D$17-$I21577)*(((EXP(-$I21577*$J21594))/(1-EXP(-SIMULATION!$D$4*$I21577)))-(EXP(-SIMULATION!$D$17*$J21594)/(1-EXP(-SIMULATION!$D$4*SIMULATION!$D$17))))</f>
        <v>4.1813069705007901</v>
      </c>
      <c r="L21594">
        <v>0.25412821642461103</v>
      </c>
      <c r="M21594">
        <f t="shared" ca="1" si="337"/>
        <v>5.2438950532379494</v>
      </c>
    </row>
    <row r="21595" spans="1:13" x14ac:dyDescent="0.25">
      <c r="A21595" s="9"/>
      <c r="H21595" s="9"/>
      <c r="J21595">
        <v>18</v>
      </c>
      <c r="K21595">
        <f ca="1">SIMULATION!$D$3*SIMULATION!$D$17/$H21577/(SIMULATION!$D$17-$I21577)*(((EXP(-$I21577*$J21595))/(1-EXP(-SIMULATION!$D$4*$I21577)))-(EXP(-SIMULATION!$D$17*$J21595)/(1-EXP(-SIMULATION!$D$4*SIMULATION!$D$17))))</f>
        <v>4.0587282014116601</v>
      </c>
      <c r="L21595">
        <v>0.32207176157551193</v>
      </c>
      <c r="M21595">
        <f t="shared" ca="1" si="337"/>
        <v>5.365929942996523</v>
      </c>
    </row>
    <row r="21596" spans="1:13" x14ac:dyDescent="0.25">
      <c r="A21596" s="9"/>
      <c r="H21596" s="9"/>
      <c r="J21596">
        <v>19</v>
      </c>
      <c r="K21596">
        <f ca="1">SIMULATION!$D$3*SIMULATION!$D$17/$H21577/(SIMULATION!$D$17-$I21577)*(((EXP(-$I21577*$J21596))/(1-EXP(-SIMULATION!$D$4*$I21577)))-(EXP(-SIMULATION!$D$17*$J21596)/(1-EXP(-SIMULATION!$D$4*SIMULATION!$D$17))))</f>
        <v>3.9395421668803365</v>
      </c>
      <c r="L21596">
        <v>-0.22103582581940492</v>
      </c>
      <c r="M21596">
        <f t="shared" ca="1" si="337"/>
        <v>3.0687622106735732</v>
      </c>
    </row>
    <row r="21597" spans="1:13" x14ac:dyDescent="0.25">
      <c r="A21597" s="9"/>
      <c r="H21597" s="9"/>
      <c r="J21597">
        <v>20</v>
      </c>
      <c r="K21597">
        <f ca="1">SIMULATION!$D$3*SIMULATION!$D$17/$H21577/(SIMULATION!$D$17-$I21577)*(((EXP(-$I21577*$J21597))/(1-EXP(-SIMULATION!$D$4*$I21577)))-(EXP(-SIMULATION!$D$17*$J21597)/(1-EXP(-SIMULATION!$D$4*SIMULATION!$D$17))))</f>
        <v>3.8237274333688411</v>
      </c>
      <c r="L21597">
        <v>-0.29615012746488062</v>
      </c>
      <c r="M21597">
        <f t="shared" ca="1" si="337"/>
        <v>2.6913300665856981</v>
      </c>
    </row>
    <row r="21598" spans="1:13" x14ac:dyDescent="0.25">
      <c r="A21598" s="9"/>
      <c r="H21598" s="9"/>
      <c r="J21598">
        <v>21</v>
      </c>
      <c r="K21598">
        <f ca="1">SIMULATION!$D$3*SIMULATION!$D$17/$H21577/(SIMULATION!$D$17-$I21577)*(((EXP(-$I21577*$J21598))/(1-EXP(-SIMULATION!$D$4*$I21577)))-(EXP(-SIMULATION!$D$17*$J21598)/(1-EXP(-SIMULATION!$D$4*SIMULATION!$D$17))))</f>
        <v>3.7112349958248942</v>
      </c>
      <c r="L21598">
        <v>-0.18032691290736469</v>
      </c>
      <c r="M21598">
        <f t="shared" ca="1" si="337"/>
        <v>3.0419994459540147</v>
      </c>
    </row>
    <row r="21599" spans="1:13" x14ac:dyDescent="0.25">
      <c r="A21599" s="9"/>
      <c r="H21599" s="9"/>
      <c r="J21599">
        <v>22</v>
      </c>
      <c r="K21599">
        <f ca="1">SIMULATION!$D$3*SIMULATION!$D$17/$H21577/(SIMULATION!$D$17-$I21577)*(((EXP(-$I21577*$J21599))/(1-EXP(-SIMULATION!$D$4*$I21577)))-(EXP(-SIMULATION!$D$17*$J21599)/(1-EXP(-SIMULATION!$D$4*SIMULATION!$D$17))))</f>
        <v>3.6019992198040631</v>
      </c>
      <c r="L21599">
        <v>-0.3068218855301405</v>
      </c>
      <c r="M21599">
        <f t="shared" ca="1" si="337"/>
        <v>2.4968270275056854</v>
      </c>
    </row>
    <row r="21600" spans="1:13" x14ac:dyDescent="0.25">
      <c r="A21600" s="9"/>
      <c r="H21600" s="9"/>
      <c r="J21600">
        <v>23</v>
      </c>
      <c r="K21600">
        <f ca="1">SIMULATION!$D$3*SIMULATION!$D$17/$H21577/(SIMULATION!$D$17-$I21577)*(((EXP(-$I21577*$J21600))/(1-EXP(-SIMULATION!$D$4*$I21577)))-(EXP(-SIMULATION!$D$17*$J21600)/(1-EXP(-SIMULATION!$D$4*SIMULATION!$D$17))))</f>
        <v>3.4959448228337444</v>
      </c>
      <c r="L21600">
        <v>-0.53694220581942664</v>
      </c>
      <c r="M21600">
        <f t="shared" ca="1" si="337"/>
        <v>1.618824498238389</v>
      </c>
    </row>
    <row r="21601" spans="1:13" x14ac:dyDescent="0.25">
      <c r="A21601" s="9"/>
      <c r="H21601" s="9"/>
      <c r="J21601">
        <v>24</v>
      </c>
      <c r="K21601">
        <f ca="1">SIMULATION!$D$3*SIMULATION!$D$17/$H21577/(SIMULATION!$D$17-$I21577)*(((EXP(-$I21577*$J21601))/(1-EXP(-SIMULATION!$D$4*$I21577)))-(EXP(-SIMULATION!$D$17*$J21601)/(1-EXP(-SIMULATION!$D$4*SIMULATION!$D$17))))</f>
        <v>3.3929913185290874</v>
      </c>
      <c r="L21601">
        <v>-0.21401206936681674</v>
      </c>
      <c r="M21601">
        <f t="shared" ca="1" si="337"/>
        <v>2.6668502251070336</v>
      </c>
    </row>
    <row r="21602" spans="1:13" x14ac:dyDescent="0.25">
      <c r="A21602" s="9">
        <v>865</v>
      </c>
      <c r="B21602" s="2">
        <f ca="1">NORMINV(RAND(),SIMULATION!D7,SIMULATION!D8)</f>
        <v>58.78620911005428</v>
      </c>
      <c r="C21602" s="2">
        <v>2</v>
      </c>
      <c r="D21602" s="2">
        <f ca="1">SIMULATION!$D$11*(1+(SIMULATION!$D$12*LN(1+$C21602)))*(1+(SIMULATION!$D$13*(($B21602/63.5)-1)))</f>
        <v>9.8880069818151721</v>
      </c>
      <c r="E21602" s="2">
        <v>-0.17972240131359946</v>
      </c>
      <c r="F21602" s="2">
        <f ca="1">D21602*(1+E21602)</f>
        <v>8.1109106228377126</v>
      </c>
      <c r="G21602" s="2">
        <v>0.73545766010115698</v>
      </c>
      <c r="H21602" s="9">
        <f>SIMULATION!$D$15*EXP($G$21602)</f>
        <v>460.59340973500684</v>
      </c>
      <c r="I21602" s="2">
        <f ca="1">$F21602/$H21602</f>
        <v>1.7609697515003877E-2</v>
      </c>
      <c r="J21602">
        <v>0</v>
      </c>
      <c r="K21602">
        <f ca="1">SIMULATION!$D$3*SIMULATION!$D$17/$H21602/(SIMULATION!$D$17-$I21602)*(((EXP(-$I21602*$J21602))/(1-EXP(-SIMULATION!$D$4*$I21602)))-(EXP(-SIMULATION!$D$17*$J21602)/(1-EXP(-SIMULATION!$D$4*SIMULATION!$D$17))))</f>
        <v>2.3638013743605799</v>
      </c>
      <c r="L21602">
        <v>0.15398876489090887</v>
      </c>
      <c r="M21602">
        <f t="shared" ca="1" si="337"/>
        <v>2.7278002284457985</v>
      </c>
    </row>
    <row r="21603" spans="1:13" x14ac:dyDescent="0.25">
      <c r="A21603" s="9"/>
      <c r="H21603" s="9"/>
      <c r="J21603">
        <v>1</v>
      </c>
      <c r="K21603">
        <f ca="1">SIMULATION!$D$3*SIMULATION!$D$17/$H21602/(SIMULATION!$D$17-$I21602)*(((EXP(-$I21602*$J21603))/(1-EXP(-SIMULATION!$D$4*$I21602)))-(EXP(-SIMULATION!$D$17*$J21603)/(1-EXP(-SIMULATION!$D$4*SIMULATION!$D$17))))</f>
        <v>2.747414663445559</v>
      </c>
      <c r="L21603">
        <v>0.4620269230783644</v>
      </c>
      <c r="M21603">
        <f t="shared" ca="1" si="337"/>
        <v>4.0167942068176909</v>
      </c>
    </row>
    <row r="21604" spans="1:13" x14ac:dyDescent="0.25">
      <c r="A21604" s="9"/>
      <c r="H21604" s="9"/>
      <c r="J21604">
        <v>2</v>
      </c>
      <c r="K21604">
        <f ca="1">SIMULATION!$D$3*SIMULATION!$D$17/$H21602/(SIMULATION!$D$17-$I21602)*(((EXP(-$I21602*$J21604))/(1-EXP(-SIMULATION!$D$4*$I21602)))-(EXP(-SIMULATION!$D$17*$J21604)/(1-EXP(-SIMULATION!$D$4*SIMULATION!$D$17))))</f>
        <v>2.9717270748564948</v>
      </c>
      <c r="L21604">
        <v>-0.18238307342323498</v>
      </c>
      <c r="M21604">
        <f t="shared" ca="1" si="337"/>
        <v>2.4297343575691275</v>
      </c>
    </row>
    <row r="21605" spans="1:13" x14ac:dyDescent="0.25">
      <c r="A21605" s="9"/>
      <c r="H21605" s="9"/>
      <c r="J21605">
        <v>3</v>
      </c>
      <c r="K21605">
        <f ca="1">SIMULATION!$D$3*SIMULATION!$D$17/$H21602/(SIMULATION!$D$17-$I21602)*(((EXP(-$I21602*$J21605))/(1-EXP(-SIMULATION!$D$4*$I21602)))-(EXP(-SIMULATION!$D$17*$J21605)/(1-EXP(-SIMULATION!$D$4*SIMULATION!$D$17))))</f>
        <v>3.0943311955190791</v>
      </c>
      <c r="L21605">
        <v>0.15614734372400774</v>
      </c>
      <c r="M21605">
        <f t="shared" ca="1" si="337"/>
        <v>3.5775027923017166</v>
      </c>
    </row>
    <row r="21606" spans="1:13" x14ac:dyDescent="0.25">
      <c r="A21606" s="9"/>
      <c r="H21606" s="9"/>
      <c r="J21606">
        <v>4</v>
      </c>
      <c r="K21606">
        <f ca="1">SIMULATION!$D$3*SIMULATION!$D$17/$H21602/(SIMULATION!$D$17-$I21602)*(((EXP(-$I21602*$J21606))/(1-EXP(-SIMULATION!$D$4*$I21602)))-(EXP(-SIMULATION!$D$17*$J21606)/(1-EXP(-SIMULATION!$D$4*SIMULATION!$D$17))))</f>
        <v>3.1521271973181544</v>
      </c>
      <c r="L21606">
        <v>0.40994824105012173</v>
      </c>
      <c r="M21606">
        <f t="shared" ca="1" si="337"/>
        <v>4.4443361974249811</v>
      </c>
    </row>
    <row r="21607" spans="1:13" x14ac:dyDescent="0.25">
      <c r="A21607" s="9"/>
      <c r="H21607" s="9"/>
      <c r="J21607">
        <v>5</v>
      </c>
      <c r="K21607">
        <f ca="1">SIMULATION!$D$3*SIMULATION!$D$17/$H21602/(SIMULATION!$D$17-$I21602)*(((EXP(-$I21602*$J21607))/(1-EXP(-SIMULATION!$D$4*$I21602)))-(EXP(-SIMULATION!$D$17*$J21607)/(1-EXP(-SIMULATION!$D$4*SIMULATION!$D$17))))</f>
        <v>3.1687551646881476</v>
      </c>
      <c r="L21607">
        <v>-5.4084432107529466E-2</v>
      </c>
      <c r="M21607">
        <f t="shared" ca="1" si="337"/>
        <v>2.9973748411181882</v>
      </c>
    </row>
    <row r="21608" spans="1:13" x14ac:dyDescent="0.25">
      <c r="A21608" s="9"/>
      <c r="H21608" s="9"/>
      <c r="J21608">
        <v>6</v>
      </c>
      <c r="K21608">
        <f ca="1">SIMULATION!$D$3*SIMULATION!$D$17/$H21602/(SIMULATION!$D$17-$I21602)*(((EXP(-$I21602*$J21608))/(1-EXP(-SIMULATION!$D$4*$I21602)))-(EXP(-SIMULATION!$D$17*$J21608)/(1-EXP(-SIMULATION!$D$4*SIMULATION!$D$17))))</f>
        <v>3.1593579085628778</v>
      </c>
      <c r="L21608">
        <v>0.15451604044735986</v>
      </c>
      <c r="M21608">
        <f t="shared" ca="1" si="337"/>
        <v>3.6475293829500655</v>
      </c>
    </row>
    <row r="21609" spans="1:13" x14ac:dyDescent="0.25">
      <c r="A21609" s="9"/>
      <c r="H21609" s="9"/>
      <c r="J21609">
        <v>7</v>
      </c>
      <c r="K21609">
        <f ca="1">SIMULATION!$D$3*SIMULATION!$D$17/$H21602/(SIMULATION!$D$17-$I21602)*(((EXP(-$I21602*$J21609))/(1-EXP(-SIMULATION!$D$4*$I21602)))-(EXP(-SIMULATION!$D$17*$J21609)/(1-EXP(-SIMULATION!$D$4*SIMULATION!$D$17))))</f>
        <v>3.1336330912141199</v>
      </c>
      <c r="L21609">
        <v>0.6719281746632072</v>
      </c>
      <c r="M21609">
        <f t="shared" ca="1" si="337"/>
        <v>5.2392094542578471</v>
      </c>
    </row>
    <row r="21610" spans="1:13" x14ac:dyDescent="0.25">
      <c r="A21610" s="9"/>
      <c r="H21610" s="9"/>
      <c r="J21610">
        <v>8</v>
      </c>
      <c r="K21610">
        <f ca="1">SIMULATION!$D$3*SIMULATION!$D$17/$H21602/(SIMULATION!$D$17-$I21602)*(((EXP(-$I21602*$J21610))/(1-EXP(-SIMULATION!$D$4*$I21602)))-(EXP(-SIMULATION!$D$17*$J21610)/(1-EXP(-SIMULATION!$D$4*SIMULATION!$D$17))))</f>
        <v>3.0977891000131872</v>
      </c>
      <c r="L21610">
        <v>-7.9406671149180305E-2</v>
      </c>
      <c r="M21610">
        <f t="shared" ca="1" si="337"/>
        <v>2.851803979658925</v>
      </c>
    </row>
    <row r="21611" spans="1:13" x14ac:dyDescent="0.25">
      <c r="A21611" s="9"/>
      <c r="H21611" s="9"/>
      <c r="J21611">
        <v>9</v>
      </c>
      <c r="K21611">
        <f ca="1">SIMULATION!$D$3*SIMULATION!$D$17/$H21602/(SIMULATION!$D$17-$I21602)*(((EXP(-$I21602*$J21611))/(1-EXP(-SIMULATION!$D$4*$I21602)))-(EXP(-SIMULATION!$D$17*$J21611)/(1-EXP(-SIMULATION!$D$4*SIMULATION!$D$17))))</f>
        <v>3.0557984169234409</v>
      </c>
      <c r="L21611">
        <v>-4.214735263209634E-2</v>
      </c>
      <c r="M21611">
        <f t="shared" ca="1" si="337"/>
        <v>2.927004603472767</v>
      </c>
    </row>
    <row r="21612" spans="1:13" x14ac:dyDescent="0.25">
      <c r="A21612" s="9"/>
      <c r="H21612" s="9"/>
      <c r="J21612">
        <v>10</v>
      </c>
      <c r="K21612">
        <f ca="1">SIMULATION!$D$3*SIMULATION!$D$17/$H21602/(SIMULATION!$D$17-$I21602)*(((EXP(-$I21602*$J21612))/(1-EXP(-SIMULATION!$D$4*$I21602)))-(EXP(-SIMULATION!$D$17*$J21612)/(1-EXP(-SIMULATION!$D$4*SIMULATION!$D$17))))</f>
        <v>3.010200806236214</v>
      </c>
      <c r="L21612">
        <v>0.19927592046586537</v>
      </c>
      <c r="M21612">
        <f t="shared" ca="1" si="337"/>
        <v>3.6100613426860257</v>
      </c>
    </row>
    <row r="21613" spans="1:13" x14ac:dyDescent="0.25">
      <c r="A21613" s="9"/>
      <c r="H21613" s="9"/>
      <c r="J21613">
        <v>11</v>
      </c>
      <c r="K21613">
        <f ca="1">SIMULATION!$D$3*SIMULATION!$D$17/$H21602/(SIMULATION!$D$17-$I21602)*(((EXP(-$I21602*$J21613))/(1-EXP(-SIMULATION!$D$4*$I21602)))-(EXP(-SIMULATION!$D$17*$J21613)/(1-EXP(-SIMULATION!$D$4*SIMULATION!$D$17))))</f>
        <v>2.9626180149409977</v>
      </c>
      <c r="L21613">
        <v>0.20654623077399534</v>
      </c>
      <c r="M21613">
        <f t="shared" ca="1" si="337"/>
        <v>3.574535599150197</v>
      </c>
    </row>
    <row r="21614" spans="1:13" x14ac:dyDescent="0.25">
      <c r="A21614" s="9"/>
      <c r="H21614" s="9"/>
      <c r="J21614">
        <v>12</v>
      </c>
      <c r="K21614">
        <f ca="1">SIMULATION!$D$3*SIMULATION!$D$17/$H21602/(SIMULATION!$D$17-$I21602)*(((EXP(-$I21602*$J21614))/(1-EXP(-SIMULATION!$D$4*$I21602)))-(EXP(-SIMULATION!$D$17*$J21614)/(1-EXP(-SIMULATION!$D$4*SIMULATION!$D$17))))</f>
        <v>2.9140836034202691</v>
      </c>
      <c r="L21614">
        <v>-1.479182667957164E-2</v>
      </c>
      <c r="M21614">
        <f t="shared" ca="1" si="337"/>
        <v>2.8709789838286945</v>
      </c>
    </row>
    <row r="21615" spans="1:13" x14ac:dyDescent="0.25">
      <c r="A21615" s="9"/>
      <c r="H21615" s="9"/>
      <c r="J21615">
        <v>13</v>
      </c>
      <c r="K21615">
        <f ca="1">SIMULATION!$D$3*SIMULATION!$D$17/$H21602/(SIMULATION!$D$17-$I21602)*(((EXP(-$I21602*$J21615))/(1-EXP(-SIMULATION!$D$4*$I21602)))-(EXP(-SIMULATION!$D$17*$J21615)/(1-EXP(-SIMULATION!$D$4*SIMULATION!$D$17))))</f>
        <v>2.8652543071997991</v>
      </c>
      <c r="L21615">
        <v>-0.33543583391166715</v>
      </c>
      <c r="M21615">
        <f t="shared" ca="1" si="337"/>
        <v>1.9041453392952383</v>
      </c>
    </row>
    <row r="21616" spans="1:13" x14ac:dyDescent="0.25">
      <c r="A21616" s="9"/>
      <c r="H21616" s="9"/>
      <c r="J21616">
        <v>14</v>
      </c>
      <c r="K21616">
        <f ca="1">SIMULATION!$D$3*SIMULATION!$D$17/$H21602/(SIMULATION!$D$17-$I21602)*(((EXP(-$I21602*$J21616))/(1-EXP(-SIMULATION!$D$4*$I21602)))-(EXP(-SIMULATION!$D$17*$J21616)/(1-EXP(-SIMULATION!$D$4*SIMULATION!$D$17))))</f>
        <v>2.8165454809542072</v>
      </c>
      <c r="L21616">
        <v>-0.28302968449578486</v>
      </c>
      <c r="M21616">
        <f t="shared" ca="1" si="337"/>
        <v>2.0193795021117094</v>
      </c>
    </row>
    <row r="21617" spans="1:13" x14ac:dyDescent="0.25">
      <c r="A21617" s="9"/>
      <c r="H21617" s="9"/>
      <c r="J21617">
        <v>15</v>
      </c>
      <c r="K21617">
        <f ca="1">SIMULATION!$D$3*SIMULATION!$D$17/$H21602/(SIMULATION!$D$17-$I21602)*(((EXP(-$I21602*$J21617))/(1-EXP(-SIMULATION!$D$4*$I21602)))-(EXP(-SIMULATION!$D$17*$J21617)/(1-EXP(-SIMULATION!$D$4*SIMULATION!$D$17))))</f>
        <v>2.7682178926089591</v>
      </c>
      <c r="L21617">
        <v>0.10523009921899087</v>
      </c>
      <c r="M21617">
        <f t="shared" ca="1" si="337"/>
        <v>3.0595177361079862</v>
      </c>
    </row>
    <row r="21618" spans="1:13" x14ac:dyDescent="0.25">
      <c r="A21618" s="9"/>
      <c r="H21618" s="9"/>
      <c r="J21618">
        <v>16</v>
      </c>
      <c r="K21618">
        <f ca="1">SIMULATION!$D$3*SIMULATION!$D$17/$H21602/(SIMULATION!$D$17-$I21602)*(((EXP(-$I21602*$J21618))/(1-EXP(-SIMULATION!$D$4*$I21602)))-(EXP(-SIMULATION!$D$17*$J21618)/(1-EXP(-SIMULATION!$D$4*SIMULATION!$D$17))))</f>
        <v>2.7204333414329165</v>
      </c>
      <c r="L21618">
        <v>0.67725089137573824</v>
      </c>
      <c r="M21618">
        <f t="shared" ca="1" si="337"/>
        <v>4.5628492468466373</v>
      </c>
    </row>
    <row r="21619" spans="1:13" x14ac:dyDescent="0.25">
      <c r="A21619" s="9"/>
      <c r="H21619" s="9"/>
      <c r="J21619">
        <v>17</v>
      </c>
      <c r="K21619">
        <f ca="1">SIMULATION!$D$3*SIMULATION!$D$17/$H21602/(SIMULATION!$D$17-$I21602)*(((EXP(-$I21602*$J21619))/(1-EXP(-SIMULATION!$D$4*$I21602)))-(EXP(-SIMULATION!$D$17*$J21619)/(1-EXP(-SIMULATION!$D$4*SIMULATION!$D$17))))</f>
        <v>2.6732902978164268</v>
      </c>
      <c r="L21619">
        <v>-7.2746235980494608E-2</v>
      </c>
      <c r="M21619">
        <f t="shared" ca="1" si="337"/>
        <v>2.4788184909671065</v>
      </c>
    </row>
    <row r="21620" spans="1:13" x14ac:dyDescent="0.25">
      <c r="A21620" s="9"/>
      <c r="H21620" s="9"/>
      <c r="J21620">
        <v>18</v>
      </c>
      <c r="K21620">
        <f ca="1">SIMULATION!$D$3*SIMULATION!$D$17/$H21602/(SIMULATION!$D$17-$I21602)*(((EXP(-$I21602*$J21620))/(1-EXP(-SIMULATION!$D$4*$I21602)))-(EXP(-SIMULATION!$D$17*$J21620)/(1-EXP(-SIMULATION!$D$4*SIMULATION!$D$17))))</f>
        <v>2.6268467404892513</v>
      </c>
      <c r="L21620">
        <v>-0.4117373127102128</v>
      </c>
      <c r="M21620">
        <f t="shared" ca="1" si="337"/>
        <v>1.545275922658625</v>
      </c>
    </row>
    <row r="21621" spans="1:13" x14ac:dyDescent="0.25">
      <c r="A21621" s="9"/>
      <c r="H21621" s="9"/>
      <c r="J21621">
        <v>19</v>
      </c>
      <c r="K21621">
        <f ca="1">SIMULATION!$D$3*SIMULATION!$D$17/$H21602/(SIMULATION!$D$17-$I21602)*(((EXP(-$I21602*$J21621))/(1-EXP(-SIMULATION!$D$4*$I21602)))-(EXP(-SIMULATION!$D$17*$J21621)/(1-EXP(-SIMULATION!$D$4*SIMULATION!$D$17))))</f>
        <v>2.5811347895753638</v>
      </c>
      <c r="L21621">
        <v>0.2845564703890896</v>
      </c>
      <c r="M21621">
        <f t="shared" ca="1" si="337"/>
        <v>3.315613394895415</v>
      </c>
    </row>
    <row r="21622" spans="1:13" x14ac:dyDescent="0.25">
      <c r="A21622" s="9"/>
      <c r="H21622" s="9"/>
      <c r="J21622">
        <v>20</v>
      </c>
      <c r="K21622">
        <f ca="1">SIMULATION!$D$3*SIMULATION!$D$17/$H21602/(SIMULATION!$D$17-$I21602)*(((EXP(-$I21602*$J21622))/(1-EXP(-SIMULATION!$D$4*$I21602)))-(EXP(-SIMULATION!$D$17*$J21622)/(1-EXP(-SIMULATION!$D$4*SIMULATION!$D$17))))</f>
        <v>2.5361700822485962</v>
      </c>
      <c r="L21622">
        <v>0.23411333997758851</v>
      </c>
      <c r="M21622">
        <f t="shared" ca="1" si="337"/>
        <v>3.1299213309550504</v>
      </c>
    </row>
    <row r="21623" spans="1:13" x14ac:dyDescent="0.25">
      <c r="A21623" s="9"/>
      <c r="H21623" s="9"/>
      <c r="J21623">
        <v>21</v>
      </c>
      <c r="K21623">
        <f ca="1">SIMULATION!$D$3*SIMULATION!$D$17/$H21602/(SIMULATION!$D$17-$I21602)*(((EXP(-$I21602*$J21623))/(1-EXP(-SIMULATION!$D$4*$I21602)))-(EXP(-SIMULATION!$D$17*$J21623)/(1-EXP(-SIMULATION!$D$4*SIMULATION!$D$17))))</f>
        <v>2.4919577793465173</v>
      </c>
      <c r="L21623">
        <v>0.61371435704280164</v>
      </c>
      <c r="M21623">
        <f t="shared" ca="1" si="337"/>
        <v>4.0213080456759727</v>
      </c>
    </row>
    <row r="21624" spans="1:13" x14ac:dyDescent="0.25">
      <c r="A21624" s="9"/>
      <c r="H21624" s="9"/>
      <c r="J21624">
        <v>22</v>
      </c>
      <c r="K21624">
        <f ca="1">SIMULATION!$D$3*SIMULATION!$D$17/$H21602/(SIMULATION!$D$17-$I21602)*(((EXP(-$I21602*$J21624))/(1-EXP(-SIMULATION!$D$4*$I21602)))-(EXP(-SIMULATION!$D$17*$J21624)/(1-EXP(-SIMULATION!$D$4*SIMULATION!$D$17))))</f>
        <v>2.4484964130473426</v>
      </c>
      <c r="L21624">
        <v>-8.4731871432725536E-3</v>
      </c>
      <c r="M21624">
        <f t="shared" ca="1" si="337"/>
        <v>2.4277498447199606</v>
      </c>
    </row>
    <row r="21625" spans="1:13" x14ac:dyDescent="0.25">
      <c r="A21625" s="9"/>
      <c r="H21625" s="9"/>
      <c r="J21625">
        <v>23</v>
      </c>
      <c r="K21625">
        <f ca="1">SIMULATION!$D$3*SIMULATION!$D$17/$H21602/(SIMULATION!$D$17-$I21602)*(((EXP(-$I21602*$J21625))/(1-EXP(-SIMULATION!$D$4*$I21602)))-(EXP(-SIMULATION!$D$17*$J21625)/(1-EXP(-SIMULATION!$D$4*SIMULATION!$D$17))))</f>
        <v>2.4057803510739286</v>
      </c>
      <c r="L21625">
        <v>-0.17916199287349205</v>
      </c>
      <c r="M21625">
        <f t="shared" ca="1" si="337"/>
        <v>1.9747559489596345</v>
      </c>
    </row>
    <row r="21626" spans="1:13" x14ac:dyDescent="0.25">
      <c r="A21626" s="9"/>
      <c r="H21626" s="9"/>
      <c r="J21626">
        <v>24</v>
      </c>
      <c r="K21626">
        <f ca="1">SIMULATION!$D$3*SIMULATION!$D$17/$H21602/(SIMULATION!$D$17-$I21602)*(((EXP(-$I21602*$J21626))/(1-EXP(-SIMULATION!$D$4*$I21602)))-(EXP(-SIMULATION!$D$17*$J21626)/(1-EXP(-SIMULATION!$D$4*SIMULATION!$D$17))))</f>
        <v>2.3638013743605804</v>
      </c>
      <c r="L21626">
        <v>0.25083462076646057</v>
      </c>
      <c r="M21626">
        <f t="shared" ca="1" si="337"/>
        <v>2.956724595665555</v>
      </c>
    </row>
    <row r="21627" spans="1:13" x14ac:dyDescent="0.25">
      <c r="A21627" s="9">
        <v>866</v>
      </c>
      <c r="B21627" s="2">
        <f ca="1">NORMINV(RAND(),SIMULATION!D7,SIMULATION!D8)</f>
        <v>58.793206871082837</v>
      </c>
      <c r="C21627" s="2">
        <v>2</v>
      </c>
      <c r="D21627" s="2">
        <f ca="1">SIMULATION!$D$11*(1+(SIMULATION!$D$12*LN(1+$C21627)))*(1+(SIMULATION!$D$13*(($B21627/63.5)-1)))</f>
        <v>9.8885266477056799</v>
      </c>
      <c r="E21627" s="2">
        <v>-0.18086895257211733</v>
      </c>
      <c r="F21627" s="2">
        <f ca="1">D21627*(1+E21627)</f>
        <v>8.0999991904536834</v>
      </c>
      <c r="G21627" s="2">
        <v>-0.24943585859534814</v>
      </c>
      <c r="H21627" s="9">
        <f>SIMULATION!$D$15*EXP($G$21627)</f>
        <v>172.02196301123192</v>
      </c>
      <c r="I21627" s="2">
        <f ca="1">$F21627/$H21627</f>
        <v>4.7087005918684963E-2</v>
      </c>
      <c r="J21627">
        <v>0</v>
      </c>
      <c r="K21627">
        <f ca="1">SIMULATION!$D$3*SIMULATION!$D$17/$H21627/(SIMULATION!$D$17-$I21627)*(((EXP(-$I21627*$J21627))/(1-EXP(-SIMULATION!$D$4*$I21627)))-(EXP(-SIMULATION!$D$17*$J21627)/(1-EXP(-SIMULATION!$D$4*SIMULATION!$D$17))))</f>
        <v>1.7058981540621028</v>
      </c>
      <c r="L21627">
        <v>-2.7378093612830525E-2</v>
      </c>
      <c r="M21627">
        <f t="shared" ca="1" si="337"/>
        <v>1.6591939147062358</v>
      </c>
    </row>
    <row r="21628" spans="1:13" x14ac:dyDescent="0.25">
      <c r="A21628" s="9"/>
      <c r="H21628" s="9"/>
      <c r="J21628">
        <v>1</v>
      </c>
      <c r="K21628">
        <f ca="1">SIMULATION!$D$3*SIMULATION!$D$17/$H21627/(SIMULATION!$D$17-$I21627)*(((EXP(-$I21627*$J21628))/(1-EXP(-SIMULATION!$D$4*$I21627)))-(EXP(-SIMULATION!$D$17*$J21628)/(1-EXP(-SIMULATION!$D$4*SIMULATION!$D$17))))</f>
        <v>2.7472714148824666</v>
      </c>
      <c r="L21628">
        <v>0.18536936797324863</v>
      </c>
      <c r="M21628">
        <f t="shared" ca="1" si="337"/>
        <v>3.2565313807102019</v>
      </c>
    </row>
    <row r="21629" spans="1:13" x14ac:dyDescent="0.25">
      <c r="A21629" s="9"/>
      <c r="H21629" s="9"/>
      <c r="J21629">
        <v>2</v>
      </c>
      <c r="K21629">
        <f ca="1">SIMULATION!$D$3*SIMULATION!$D$17/$H21627/(SIMULATION!$D$17-$I21627)*(((EXP(-$I21627*$J21629))/(1-EXP(-SIMULATION!$D$4*$I21627)))-(EXP(-SIMULATION!$D$17*$J21629)/(1-EXP(-SIMULATION!$D$4*SIMULATION!$D$17))))</f>
        <v>3.3385277807983758</v>
      </c>
      <c r="L21629">
        <v>0.12659130361404736</v>
      </c>
      <c r="M21629">
        <f t="shared" ca="1" si="337"/>
        <v>3.7611563647213546</v>
      </c>
    </row>
    <row r="21630" spans="1:13" x14ac:dyDescent="0.25">
      <c r="A21630" s="9"/>
      <c r="H21630" s="9"/>
      <c r="J21630">
        <v>3</v>
      </c>
      <c r="K21630">
        <f ca="1">SIMULATION!$D$3*SIMULATION!$D$17/$H21627/(SIMULATION!$D$17-$I21627)*(((EXP(-$I21627*$J21630))/(1-EXP(-SIMULATION!$D$4*$I21627)))-(EXP(-SIMULATION!$D$17*$J21630)/(1-EXP(-SIMULATION!$D$4*SIMULATION!$D$17))))</f>
        <v>3.6448377008171238</v>
      </c>
      <c r="L21630">
        <v>-0.23398684988146182</v>
      </c>
      <c r="M21630">
        <f t="shared" ca="1" si="337"/>
        <v>2.7919936088737352</v>
      </c>
    </row>
    <row r="21631" spans="1:13" x14ac:dyDescent="0.25">
      <c r="A21631" s="9"/>
      <c r="H21631" s="9"/>
      <c r="J21631">
        <v>4</v>
      </c>
      <c r="K21631">
        <f ca="1">SIMULATION!$D$3*SIMULATION!$D$17/$H21627/(SIMULATION!$D$17-$I21627)*(((EXP(-$I21627*$J21631))/(1-EXP(-SIMULATION!$D$4*$I21627)))-(EXP(-SIMULATION!$D$17*$J21631)/(1-EXP(-SIMULATION!$D$4*SIMULATION!$D$17))))</f>
        <v>3.7718854518870262</v>
      </c>
      <c r="L21631">
        <v>0.11503982356943192</v>
      </c>
      <c r="M21631">
        <f t="shared" ca="1" si="337"/>
        <v>4.2058024887962162</v>
      </c>
    </row>
    <row r="21632" spans="1:13" x14ac:dyDescent="0.25">
      <c r="A21632" s="9"/>
      <c r="H21632" s="9"/>
      <c r="J21632">
        <v>5</v>
      </c>
      <c r="K21632">
        <f ca="1">SIMULATION!$D$3*SIMULATION!$D$17/$H21627/(SIMULATION!$D$17-$I21627)*(((EXP(-$I21627*$J21632))/(1-EXP(-SIMULATION!$D$4*$I21627)))-(EXP(-SIMULATION!$D$17*$J21632)/(1-EXP(-SIMULATION!$D$4*SIMULATION!$D$17))))</f>
        <v>3.7872425311032765</v>
      </c>
      <c r="L21632">
        <v>-8.5719446212243075E-2</v>
      </c>
      <c r="M21632">
        <f t="shared" ca="1" si="337"/>
        <v>3.4626021986656501</v>
      </c>
    </row>
    <row r="21633" spans="1:13" x14ac:dyDescent="0.25">
      <c r="A21633" s="9"/>
      <c r="H21633" s="9"/>
      <c r="J21633">
        <v>6</v>
      </c>
      <c r="K21633">
        <f ca="1">SIMULATION!$D$3*SIMULATION!$D$17/$H21627/(SIMULATION!$D$17-$I21627)*(((EXP(-$I21627*$J21633))/(1-EXP(-SIMULATION!$D$4*$I21627)))-(EXP(-SIMULATION!$D$17*$J21633)/(1-EXP(-SIMULATION!$D$4*SIMULATION!$D$17))))</f>
        <v>3.734063903775767</v>
      </c>
      <c r="L21633">
        <v>-0.11085871839734759</v>
      </c>
      <c r="M21633">
        <f t="shared" ca="1" si="337"/>
        <v>3.3201103649893886</v>
      </c>
    </row>
    <row r="21634" spans="1:13" x14ac:dyDescent="0.25">
      <c r="A21634" s="9"/>
      <c r="H21634" s="9"/>
      <c r="J21634">
        <v>7</v>
      </c>
      <c r="K21634">
        <f ca="1">SIMULATION!$D$3*SIMULATION!$D$17/$H21627/(SIMULATION!$D$17-$I21627)*(((EXP(-$I21627*$J21634))/(1-EXP(-SIMULATION!$D$4*$I21627)))-(EXP(-SIMULATION!$D$17*$J21634)/(1-EXP(-SIMULATION!$D$4*SIMULATION!$D$17))))</f>
        <v>3.6398645668250018</v>
      </c>
      <c r="L21634">
        <v>0.22393546926660252</v>
      </c>
      <c r="M21634">
        <f t="shared" ca="1" si="337"/>
        <v>4.4549593466638369</v>
      </c>
    </row>
    <row r="21635" spans="1:13" x14ac:dyDescent="0.25">
      <c r="A21635" s="9"/>
      <c r="H21635" s="9"/>
      <c r="J21635">
        <v>8</v>
      </c>
      <c r="K21635">
        <f ca="1">SIMULATION!$D$3*SIMULATION!$D$17/$H21627/(SIMULATION!$D$17-$I21627)*(((EXP(-$I21627*$J21635))/(1-EXP(-SIMULATION!$D$4*$I21627)))-(EXP(-SIMULATION!$D$17*$J21635)/(1-EXP(-SIMULATION!$D$4*SIMULATION!$D$17))))</f>
        <v>3.5221434737518318</v>
      </c>
      <c r="L21635">
        <v>-0.10754572004570262</v>
      </c>
      <c r="M21635">
        <f t="shared" ref="M21635:M21698" ca="1" si="338">$K21635*(1+$L21635)</f>
        <v>3.1433520177629188</v>
      </c>
    </row>
    <row r="21636" spans="1:13" x14ac:dyDescent="0.25">
      <c r="A21636" s="9"/>
      <c r="H21636" s="9"/>
      <c r="J21636">
        <v>9</v>
      </c>
      <c r="K21636">
        <f ca="1">SIMULATION!$D$3*SIMULATION!$D$17/$H21627/(SIMULATION!$D$17-$I21627)*(((EXP(-$I21627*$J21636))/(1-EXP(-SIMULATION!$D$4*$I21627)))-(EXP(-SIMULATION!$D$17*$J21636)/(1-EXP(-SIMULATION!$D$4*SIMULATION!$D$17))))</f>
        <v>3.391987186624823</v>
      </c>
      <c r="L21636">
        <v>-0.26859125533327183</v>
      </c>
      <c r="M21636">
        <f t="shared" ca="1" si="338"/>
        <v>2.4809290900948886</v>
      </c>
    </row>
    <row r="21637" spans="1:13" x14ac:dyDescent="0.25">
      <c r="A21637" s="9"/>
      <c r="H21637" s="9"/>
      <c r="J21637">
        <v>10</v>
      </c>
      <c r="K21637">
        <f ca="1">SIMULATION!$D$3*SIMULATION!$D$17/$H21627/(SIMULATION!$D$17-$I21627)*(((EXP(-$I21627*$J21637))/(1-EXP(-SIMULATION!$D$4*$I21627)))-(EXP(-SIMULATION!$D$17*$J21637)/(1-EXP(-SIMULATION!$D$4*SIMULATION!$D$17))))</f>
        <v>3.2563789016953835</v>
      </c>
      <c r="L21637">
        <v>0.1405170853326822</v>
      </c>
      <c r="M21637">
        <f t="shared" ca="1" si="338"/>
        <v>3.7139557737004596</v>
      </c>
    </row>
    <row r="21638" spans="1:13" x14ac:dyDescent="0.25">
      <c r="A21638" s="9"/>
      <c r="H21638" s="9"/>
      <c r="J21638">
        <v>11</v>
      </c>
      <c r="K21638">
        <f ca="1">SIMULATION!$D$3*SIMULATION!$D$17/$H21627/(SIMULATION!$D$17-$I21627)*(((EXP(-$I21627*$J21638))/(1-EXP(-SIMULATION!$D$4*$I21627)))-(EXP(-SIMULATION!$D$17*$J21638)/(1-EXP(-SIMULATION!$D$4*SIMULATION!$D$17))))</f>
        <v>3.1196778599787147</v>
      </c>
      <c r="L21638">
        <v>0.2875406638078723</v>
      </c>
      <c r="M21638">
        <f t="shared" ca="1" si="338"/>
        <v>4.0167121027037167</v>
      </c>
    </row>
    <row r="21639" spans="1:13" x14ac:dyDescent="0.25">
      <c r="A21639" s="9"/>
      <c r="H21639" s="9"/>
      <c r="J21639">
        <v>12</v>
      </c>
      <c r="K21639">
        <f ca="1">SIMULATION!$D$3*SIMULATION!$D$17/$H21627/(SIMULATION!$D$17-$I21627)*(((EXP(-$I21627*$J21639))/(1-EXP(-SIMULATION!$D$4*$I21627)))-(EXP(-SIMULATION!$D$17*$J21639)/(1-EXP(-SIMULATION!$D$4*SIMULATION!$D$17))))</f>
        <v>2.9845671327579328</v>
      </c>
      <c r="L21639">
        <v>-0.39081676809364968</v>
      </c>
      <c r="M21639">
        <f t="shared" ca="1" si="338"/>
        <v>1.818148251774947</v>
      </c>
    </row>
    <row r="21640" spans="1:13" x14ac:dyDescent="0.25">
      <c r="A21640" s="9"/>
      <c r="H21640" s="9"/>
      <c r="J21640">
        <v>13</v>
      </c>
      <c r="K21640">
        <f ca="1">SIMULATION!$D$3*SIMULATION!$D$17/$H21627/(SIMULATION!$D$17-$I21627)*(((EXP(-$I21627*$J21640))/(1-EXP(-SIMULATION!$D$4*$I21627)))-(EXP(-SIMULATION!$D$17*$J21640)/(1-EXP(-SIMULATION!$D$4*SIMULATION!$D$17))))</f>
        <v>2.8526607406407596</v>
      </c>
      <c r="L21640">
        <v>-2.1396500474767E-3</v>
      </c>
      <c r="M21640">
        <f t="shared" ca="1" si="338"/>
        <v>2.8465570449516124</v>
      </c>
    </row>
    <row r="21641" spans="1:13" x14ac:dyDescent="0.25">
      <c r="A21641" s="9"/>
      <c r="H21641" s="9"/>
      <c r="J21641">
        <v>14</v>
      </c>
      <c r="K21641">
        <f ca="1">SIMULATION!$D$3*SIMULATION!$D$17/$H21627/(SIMULATION!$D$17-$I21627)*(((EXP(-$I21627*$J21641))/(1-EXP(-SIMULATION!$D$4*$I21627)))-(EXP(-SIMULATION!$D$17*$J21641)/(1-EXP(-SIMULATION!$D$4*SIMULATION!$D$17))))</f>
        <v>2.7248924765511275</v>
      </c>
      <c r="L21641">
        <v>-8.1572879609310284E-2</v>
      </c>
      <c r="M21641">
        <f t="shared" ca="1" si="338"/>
        <v>2.5026151506131074</v>
      </c>
    </row>
    <row r="21642" spans="1:13" x14ac:dyDescent="0.25">
      <c r="A21642" s="9"/>
      <c r="H21642" s="9"/>
      <c r="J21642">
        <v>15</v>
      </c>
      <c r="K21642">
        <f ca="1">SIMULATION!$D$3*SIMULATION!$D$17/$H21627/(SIMULATION!$D$17-$I21627)*(((EXP(-$I21627*$J21642))/(1-EXP(-SIMULATION!$D$4*$I21627)))-(EXP(-SIMULATION!$D$17*$J21642)/(1-EXP(-SIMULATION!$D$4*SIMULATION!$D$17))))</f>
        <v>2.6017648500492543</v>
      </c>
      <c r="L21642">
        <v>0.573245473744871</v>
      </c>
      <c r="M21642">
        <f t="shared" ca="1" si="338"/>
        <v>4.0932147740884917</v>
      </c>
    </row>
    <row r="21643" spans="1:13" x14ac:dyDescent="0.25">
      <c r="A21643" s="9"/>
      <c r="H21643" s="9"/>
      <c r="J21643">
        <v>16</v>
      </c>
      <c r="K21643">
        <f ca="1">SIMULATION!$D$3*SIMULATION!$D$17/$H21627/(SIMULATION!$D$17-$I21627)*(((EXP(-$I21627*$J21643))/(1-EXP(-SIMULATION!$D$4*$I21627)))-(EXP(-SIMULATION!$D$17*$J21643)/(1-EXP(-SIMULATION!$D$4*SIMULATION!$D$17))))</f>
        <v>2.4835084042553497</v>
      </c>
      <c r="L21643">
        <v>-0.10428295656515729</v>
      </c>
      <c r="M21643">
        <f t="shared" ca="1" si="338"/>
        <v>2.2245208052051861</v>
      </c>
    </row>
    <row r="21644" spans="1:13" x14ac:dyDescent="0.25">
      <c r="A21644" s="9"/>
      <c r="H21644" s="9"/>
      <c r="J21644">
        <v>17</v>
      </c>
      <c r="K21644">
        <f ca="1">SIMULATION!$D$3*SIMULATION!$D$17/$H21627/(SIMULATION!$D$17-$I21627)*(((EXP(-$I21627*$J21644))/(1-EXP(-SIMULATION!$D$4*$I21627)))-(EXP(-SIMULATION!$D$17*$J21644)/(1-EXP(-SIMULATION!$D$4*SIMULATION!$D$17))))</f>
        <v>2.3701836071424491</v>
      </c>
      <c r="L21644">
        <v>0.41382216047537368</v>
      </c>
      <c r="M21644">
        <f t="shared" ca="1" si="338"/>
        <v>3.3510181081734514</v>
      </c>
    </row>
    <row r="21645" spans="1:13" x14ac:dyDescent="0.25">
      <c r="A21645" s="9"/>
      <c r="H21645" s="9"/>
      <c r="J21645">
        <v>18</v>
      </c>
      <c r="K21645">
        <f ca="1">SIMULATION!$D$3*SIMULATION!$D$17/$H21627/(SIMULATION!$D$17-$I21627)*(((EXP(-$I21627*$J21645))/(1-EXP(-SIMULATION!$D$4*$I21627)))-(EXP(-SIMULATION!$D$17*$J21645)/(1-EXP(-SIMULATION!$D$4*SIMULATION!$D$17))))</f>
        <v>2.2617459524215477</v>
      </c>
      <c r="L21645">
        <v>3.046094569795707E-2</v>
      </c>
      <c r="M21645">
        <f t="shared" ca="1" si="338"/>
        <v>2.3306408730608346</v>
      </c>
    </row>
    <row r="21646" spans="1:13" x14ac:dyDescent="0.25">
      <c r="A21646" s="9"/>
      <c r="H21646" s="9"/>
      <c r="J21646">
        <v>19</v>
      </c>
      <c r="K21646">
        <f ca="1">SIMULATION!$D$3*SIMULATION!$D$17/$H21627/(SIMULATION!$D$17-$I21627)*(((EXP(-$I21627*$J21646))/(1-EXP(-SIMULATION!$D$4*$I21627)))-(EXP(-SIMULATION!$D$17*$J21646)/(1-EXP(-SIMULATION!$D$4*SIMULATION!$D$17))))</f>
        <v>2.1580874931418506</v>
      </c>
      <c r="L21646">
        <v>-0.11356898504558274</v>
      </c>
      <c r="M21646">
        <f t="shared" ca="1" si="338"/>
        <v>1.9129956869061646</v>
      </c>
    </row>
    <row r="21647" spans="1:13" x14ac:dyDescent="0.25">
      <c r="A21647" s="9"/>
      <c r="H21647" s="9"/>
      <c r="J21647">
        <v>20</v>
      </c>
      <c r="K21647">
        <f ca="1">SIMULATION!$D$3*SIMULATION!$D$17/$H21627/(SIMULATION!$D$17-$I21627)*(((EXP(-$I21627*$J21647))/(1-EXP(-SIMULATION!$D$4*$I21627)))-(EXP(-SIMULATION!$D$17*$J21647)/(1-EXP(-SIMULATION!$D$4*SIMULATION!$D$17))))</f>
        <v>2.0590632812947764</v>
      </c>
      <c r="L21647">
        <v>-0.69727441712823302</v>
      </c>
      <c r="M21647">
        <f t="shared" ca="1" si="338"/>
        <v>0.62333113199981427</v>
      </c>
    </row>
    <row r="21648" spans="1:13" x14ac:dyDescent="0.25">
      <c r="A21648" s="9"/>
      <c r="H21648" s="9"/>
      <c r="J21648">
        <v>21</v>
      </c>
      <c r="K21648">
        <f ca="1">SIMULATION!$D$3*SIMULATION!$D$17/$H21627/(SIMULATION!$D$17-$I21627)*(((EXP(-$I21627*$J21648))/(1-EXP(-SIMULATION!$D$4*$I21627)))-(EXP(-SIMULATION!$D$17*$J21648)/(1-EXP(-SIMULATION!$D$4*SIMULATION!$D$17))))</f>
        <v>1.9645081429202063</v>
      </c>
      <c r="L21648">
        <v>-0.50009092817204126</v>
      </c>
      <c r="M21648">
        <f t="shared" ca="1" si="338"/>
        <v>0.9820754423257072</v>
      </c>
    </row>
    <row r="21649" spans="1:13" x14ac:dyDescent="0.25">
      <c r="A21649" s="9"/>
      <c r="H21649" s="9"/>
      <c r="J21649">
        <v>22</v>
      </c>
      <c r="K21649">
        <f ca="1">SIMULATION!$D$3*SIMULATION!$D$17/$H21627/(SIMULATION!$D$17-$I21627)*(((EXP(-$I21627*$J21649))/(1-EXP(-SIMULATION!$D$4*$I21627)))-(EXP(-SIMULATION!$D$17*$J21649)/(1-EXP(-SIMULATION!$D$4*SIMULATION!$D$17))))</f>
        <v>1.8742472676967759</v>
      </c>
      <c r="L21649">
        <v>-0.13852097037199881</v>
      </c>
      <c r="M21649">
        <f t="shared" ca="1" si="338"/>
        <v>1.614624717458351</v>
      </c>
    </row>
    <row r="21650" spans="1:13" x14ac:dyDescent="0.25">
      <c r="A21650" s="9"/>
      <c r="H21650" s="9"/>
      <c r="J21650">
        <v>23</v>
      </c>
      <c r="K21650">
        <f ca="1">SIMULATION!$D$3*SIMULATION!$D$17/$H21627/(SIMULATION!$D$17-$I21627)*(((EXP(-$I21627*$J21650))/(1-EXP(-SIMULATION!$D$4*$I21627)))-(EXP(-SIMULATION!$D$17*$J21650)/(1-EXP(-SIMULATION!$D$4*SIMULATION!$D$17))))</f>
        <v>1.7881028420767047</v>
      </c>
      <c r="L21650">
        <v>-0.35869691572503137</v>
      </c>
      <c r="M21650">
        <f t="shared" ca="1" si="338"/>
        <v>1.1467158676246278</v>
      </c>
    </row>
    <row r="21651" spans="1:13" x14ac:dyDescent="0.25">
      <c r="A21651" s="9"/>
      <c r="H21651" s="9"/>
      <c r="J21651">
        <v>24</v>
      </c>
      <c r="K21651">
        <f ca="1">SIMULATION!$D$3*SIMULATION!$D$17/$H21627/(SIMULATION!$D$17-$I21627)*(((EXP(-$I21627*$J21651))/(1-EXP(-SIMULATION!$D$4*$I21627)))-(EXP(-SIMULATION!$D$17*$J21651)/(1-EXP(-SIMULATION!$D$4*SIMULATION!$D$17))))</f>
        <v>1.7058981540621028</v>
      </c>
      <c r="L21651">
        <v>0.27994759962060867</v>
      </c>
      <c r="M21651">
        <f t="shared" ca="1" si="338"/>
        <v>2.1834602474890157</v>
      </c>
    </row>
    <row r="21652" spans="1:13" x14ac:dyDescent="0.25">
      <c r="A21652" s="9">
        <v>867</v>
      </c>
      <c r="B21652" s="2">
        <f ca="1">NORMINV(RAND(),SIMULATION!D7,SIMULATION!D8)</f>
        <v>62.367174386894597</v>
      </c>
      <c r="C21652" s="2">
        <v>2</v>
      </c>
      <c r="D21652" s="2">
        <f ca="1">SIMULATION!$D$11*(1+(SIMULATION!$D$12*LN(1+$C21652)))*(1+(SIMULATION!$D$13*(($B21652/63.5)-1)))</f>
        <v>10.153935684135055</v>
      </c>
      <c r="E21652" s="2">
        <v>0.15424907974642524</v>
      </c>
      <c r="F21652" s="2">
        <f ca="1">D21652*(1+E21652)</f>
        <v>11.720170919217276</v>
      </c>
      <c r="G21652" s="2">
        <v>-0.32744775232506851</v>
      </c>
      <c r="H21652" s="9">
        <f>SIMULATION!$D$15*EXP($G$21652)</f>
        <v>159.11230391958594</v>
      </c>
      <c r="I21652" s="2">
        <f ca="1">$F21652/$H21652</f>
        <v>7.3659739884984352E-2</v>
      </c>
      <c r="J21652">
        <v>0</v>
      </c>
      <c r="K21652">
        <f ca="1">SIMULATION!$D$3*SIMULATION!$D$17/$H21652/(SIMULATION!$D$17-$I21652)*(((EXP(-$I21652*$J21652))/(1-EXP(-SIMULATION!$D$4*$I21652)))-(EXP(-SIMULATION!$D$17*$J21652)/(1-EXP(-SIMULATION!$D$4*SIMULATION!$D$17))))</f>
        <v>0.85256499673811192</v>
      </c>
      <c r="L21652">
        <v>-4.1308342067737959E-2</v>
      </c>
      <c r="M21652">
        <f t="shared" ca="1" si="338"/>
        <v>0.81734695021787418</v>
      </c>
    </row>
    <row r="21653" spans="1:13" x14ac:dyDescent="0.25">
      <c r="A21653" s="9"/>
      <c r="H21653" s="9"/>
      <c r="J21653">
        <v>1</v>
      </c>
      <c r="K21653">
        <f ca="1">SIMULATION!$D$3*SIMULATION!$D$17/$H21652/(SIMULATION!$D$17-$I21652)*(((EXP(-$I21652*$J21653))/(1-EXP(-SIMULATION!$D$4*$I21652)))-(EXP(-SIMULATION!$D$17*$J21653)/(1-EXP(-SIMULATION!$D$4*SIMULATION!$D$17))))</f>
        <v>1.9857240943593724</v>
      </c>
      <c r="L21653">
        <v>4.7504613446407024E-2</v>
      </c>
      <c r="M21653">
        <f t="shared" ca="1" si="338"/>
        <v>2.080055149873131</v>
      </c>
    </row>
    <row r="21654" spans="1:13" x14ac:dyDescent="0.25">
      <c r="A21654" s="9"/>
      <c r="H21654" s="9"/>
      <c r="J21654">
        <v>2</v>
      </c>
      <c r="K21654">
        <f ca="1">SIMULATION!$D$3*SIMULATION!$D$17/$H21652/(SIMULATION!$D$17-$I21652)*(((EXP(-$I21652*$J21654))/(1-EXP(-SIMULATION!$D$4*$I21652)))-(EXP(-SIMULATION!$D$17*$J21654)/(1-EXP(-SIMULATION!$D$4*SIMULATION!$D$17))))</f>
        <v>2.6096663403149698</v>
      </c>
      <c r="L21654">
        <v>-0.30959218532431843</v>
      </c>
      <c r="M21654">
        <f t="shared" ca="1" si="338"/>
        <v>1.8017340350495419</v>
      </c>
    </row>
    <row r="21655" spans="1:13" x14ac:dyDescent="0.25">
      <c r="A21655" s="9"/>
      <c r="H21655" s="9"/>
      <c r="J21655">
        <v>3</v>
      </c>
      <c r="K21655">
        <f ca="1">SIMULATION!$D$3*SIMULATION!$D$17/$H21652/(SIMULATION!$D$17-$I21652)*(((EXP(-$I21652*$J21655))/(1-EXP(-SIMULATION!$D$4*$I21652)))-(EXP(-SIMULATION!$D$17*$J21655)/(1-EXP(-SIMULATION!$D$4*SIMULATION!$D$17))))</f>
        <v>2.9145484858292696</v>
      </c>
      <c r="L21655">
        <v>2.9697654504008388E-2</v>
      </c>
      <c r="M21655">
        <f t="shared" ca="1" si="338"/>
        <v>3.001103739796608</v>
      </c>
    </row>
    <row r="21656" spans="1:13" x14ac:dyDescent="0.25">
      <c r="A21656" s="9"/>
      <c r="H21656" s="9"/>
      <c r="J21656">
        <v>4</v>
      </c>
      <c r="K21656">
        <f ca="1">SIMULATION!$D$3*SIMULATION!$D$17/$H21652/(SIMULATION!$D$17-$I21652)*(((EXP(-$I21652*$J21656))/(1-EXP(-SIMULATION!$D$4*$I21652)))-(EXP(-SIMULATION!$D$17*$J21656)/(1-EXP(-SIMULATION!$D$4*SIMULATION!$D$17))))</f>
        <v>3.0217121565214038</v>
      </c>
      <c r="L21656">
        <v>-0.23482998578399705</v>
      </c>
      <c r="M21656">
        <f t="shared" ca="1" si="338"/>
        <v>2.3121235337621515</v>
      </c>
    </row>
    <row r="21657" spans="1:13" x14ac:dyDescent="0.25">
      <c r="A21657" s="9"/>
      <c r="H21657" s="9"/>
      <c r="J21657">
        <v>5</v>
      </c>
      <c r="K21657">
        <f ca="1">SIMULATION!$D$3*SIMULATION!$D$17/$H21652/(SIMULATION!$D$17-$I21652)*(((EXP(-$I21652*$J21657))/(1-EXP(-SIMULATION!$D$4*$I21652)))-(EXP(-SIMULATION!$D$17*$J21657)/(1-EXP(-SIMULATION!$D$4*SIMULATION!$D$17))))</f>
        <v>3.0084371772989735</v>
      </c>
      <c r="L21657">
        <v>0.85015811904877059</v>
      </c>
      <c r="M21657">
        <f t="shared" ca="1" si="338"/>
        <v>5.5660844692278619</v>
      </c>
    </row>
    <row r="21658" spans="1:13" x14ac:dyDescent="0.25">
      <c r="A21658" s="9"/>
      <c r="H21658" s="9"/>
      <c r="J21658">
        <v>6</v>
      </c>
      <c r="K21658">
        <f ca="1">SIMULATION!$D$3*SIMULATION!$D$17/$H21652/(SIMULATION!$D$17-$I21652)*(((EXP(-$I21652*$J21658))/(1-EXP(-SIMULATION!$D$4*$I21652)))-(EXP(-SIMULATION!$D$17*$J21658)/(1-EXP(-SIMULATION!$D$4*SIMULATION!$D$17))))</f>
        <v>2.9238015046478734</v>
      </c>
      <c r="L21658">
        <v>0.61891929890529629</v>
      </c>
      <c r="M21658">
        <f t="shared" ca="1" si="338"/>
        <v>4.7333986820427851</v>
      </c>
    </row>
    <row r="21659" spans="1:13" x14ac:dyDescent="0.25">
      <c r="A21659" s="9"/>
      <c r="H21659" s="9"/>
      <c r="J21659">
        <v>7</v>
      </c>
      <c r="K21659">
        <f ca="1">SIMULATION!$D$3*SIMULATION!$D$17/$H21652/(SIMULATION!$D$17-$I21652)*(((EXP(-$I21652*$J21659))/(1-EXP(-SIMULATION!$D$4*$I21652)))-(EXP(-SIMULATION!$D$17*$J21659)/(1-EXP(-SIMULATION!$D$4*SIMULATION!$D$17))))</f>
        <v>2.7988422416213492</v>
      </c>
      <c r="L21659">
        <v>0.20883582263384615</v>
      </c>
      <c r="M21659">
        <f t="shared" ca="1" si="338"/>
        <v>3.3833407635727015</v>
      </c>
    </row>
    <row r="21660" spans="1:13" x14ac:dyDescent="0.25">
      <c r="A21660" s="9"/>
      <c r="H21660" s="9"/>
      <c r="J21660">
        <v>8</v>
      </c>
      <c r="K21660">
        <f ca="1">SIMULATION!$D$3*SIMULATION!$D$17/$H21652/(SIMULATION!$D$17-$I21652)*(((EXP(-$I21652*$J21660))/(1-EXP(-SIMULATION!$D$4*$I21652)))-(EXP(-SIMULATION!$D$17*$J21660)/(1-EXP(-SIMULATION!$D$4*SIMULATION!$D$17))))</f>
        <v>2.6530648197445927</v>
      </c>
      <c r="L21660">
        <v>-0.11613481281982142</v>
      </c>
      <c r="M21660">
        <f t="shared" ca="1" si="338"/>
        <v>2.3449516335047011</v>
      </c>
    </row>
    <row r="21661" spans="1:13" x14ac:dyDescent="0.25">
      <c r="A21661" s="9"/>
      <c r="H21661" s="9"/>
      <c r="J21661">
        <v>9</v>
      </c>
      <c r="K21661">
        <f ca="1">SIMULATION!$D$3*SIMULATION!$D$17/$H21652/(SIMULATION!$D$17-$I21652)*(((EXP(-$I21652*$J21661))/(1-EXP(-SIMULATION!$D$4*$I21652)))-(EXP(-SIMULATION!$D$17*$J21661)/(1-EXP(-SIMULATION!$D$4*SIMULATION!$D$17))))</f>
        <v>2.498612156919314</v>
      </c>
      <c r="L21661">
        <v>-0.1322800931933755</v>
      </c>
      <c r="M21661">
        <f t="shared" ca="1" si="338"/>
        <v>2.168095507947926</v>
      </c>
    </row>
    <row r="21662" spans="1:13" x14ac:dyDescent="0.25">
      <c r="A21662" s="9"/>
      <c r="H21662" s="9"/>
      <c r="J21662">
        <v>10</v>
      </c>
      <c r="K21662">
        <f ca="1">SIMULATION!$D$3*SIMULATION!$D$17/$H21652/(SIMULATION!$D$17-$I21652)*(((EXP(-$I21652*$J21662))/(1-EXP(-SIMULATION!$D$4*$I21652)))-(EXP(-SIMULATION!$D$17*$J21662)/(1-EXP(-SIMULATION!$D$4*SIMULATION!$D$17))))</f>
        <v>2.3429344191234347</v>
      </c>
      <c r="L21662">
        <v>-0.38528055584266901</v>
      </c>
      <c r="M21662">
        <f t="shared" ca="1" si="338"/>
        <v>1.4402473438206369</v>
      </c>
    </row>
    <row r="21663" spans="1:13" x14ac:dyDescent="0.25">
      <c r="A21663" s="9"/>
      <c r="H21663" s="9"/>
      <c r="J21663">
        <v>11</v>
      </c>
      <c r="K21663">
        <f ca="1">SIMULATION!$D$3*SIMULATION!$D$17/$H21652/(SIMULATION!$D$17-$I21652)*(((EXP(-$I21652*$J21663))/(1-EXP(-SIMULATION!$D$4*$I21652)))-(EXP(-SIMULATION!$D$17*$J21663)/(1-EXP(-SIMULATION!$D$4*SIMULATION!$D$17))))</f>
        <v>2.1904980700956673</v>
      </c>
      <c r="L21663">
        <v>8.1266242248421161E-2</v>
      </c>
      <c r="M21663">
        <f t="shared" ca="1" si="338"/>
        <v>2.3685116169047609</v>
      </c>
    </row>
    <row r="21664" spans="1:13" x14ac:dyDescent="0.25">
      <c r="A21664" s="9"/>
      <c r="H21664" s="9"/>
      <c r="J21664">
        <v>12</v>
      </c>
      <c r="K21664">
        <f ca="1">SIMULATION!$D$3*SIMULATION!$D$17/$H21652/(SIMULATION!$D$17-$I21652)*(((EXP(-$I21652*$J21664))/(1-EXP(-SIMULATION!$D$4*$I21652)))-(EXP(-SIMULATION!$D$17*$J21664)/(1-EXP(-SIMULATION!$D$4*SIMULATION!$D$17))))</f>
        <v>2.0438794011486792</v>
      </c>
      <c r="L21664">
        <v>0.14841557784246104</v>
      </c>
      <c r="M21664">
        <f t="shared" ca="1" si="338"/>
        <v>2.3472229435104635</v>
      </c>
    </row>
    <row r="21665" spans="1:13" x14ac:dyDescent="0.25">
      <c r="A21665" s="9"/>
      <c r="H21665" s="9"/>
      <c r="J21665">
        <v>13</v>
      </c>
      <c r="K21665">
        <f ca="1">SIMULATION!$D$3*SIMULATION!$D$17/$H21652/(SIMULATION!$D$17-$I21652)*(((EXP(-$I21652*$J21665))/(1-EXP(-SIMULATION!$D$4*$I21652)))-(EXP(-SIMULATION!$D$17*$J21665)/(1-EXP(-SIMULATION!$D$4*SIMULATION!$D$17))))</f>
        <v>1.9044637395474246</v>
      </c>
      <c r="L21665">
        <v>0.22626652314847606</v>
      </c>
      <c r="M21665">
        <f t="shared" ca="1" si="338"/>
        <v>2.3353801283571651</v>
      </c>
    </row>
    <row r="21666" spans="1:13" x14ac:dyDescent="0.25">
      <c r="A21666" s="9"/>
      <c r="H21666" s="9"/>
      <c r="J21666">
        <v>14</v>
      </c>
      <c r="K21666">
        <f ca="1">SIMULATION!$D$3*SIMULATION!$D$17/$H21652/(SIMULATION!$D$17-$I21652)*(((EXP(-$I21652*$J21666))/(1-EXP(-SIMULATION!$D$4*$I21652)))-(EXP(-SIMULATION!$D$17*$J21666)/(1-EXP(-SIMULATION!$D$4*SIMULATION!$D$17))))</f>
        <v>1.772892076355665</v>
      </c>
      <c r="L21666">
        <v>-0.29107019850114974</v>
      </c>
      <c r="M21666">
        <f t="shared" ca="1" si="338"/>
        <v>1.2568560277697063</v>
      </c>
    </row>
    <row r="21667" spans="1:13" x14ac:dyDescent="0.25">
      <c r="A21667" s="9"/>
      <c r="H21667" s="9"/>
      <c r="J21667">
        <v>15</v>
      </c>
      <c r="K21667">
        <f ca="1">SIMULATION!$D$3*SIMULATION!$D$17/$H21652/(SIMULATION!$D$17-$I21652)*(((EXP(-$I21652*$J21667))/(1-EXP(-SIMULATION!$D$4*$I21652)))-(EXP(-SIMULATION!$D$17*$J21667)/(1-EXP(-SIMULATION!$D$4*SIMULATION!$D$17))))</f>
        <v>1.6493459369355215</v>
      </c>
      <c r="L21667">
        <v>-0.26067142609908217</v>
      </c>
      <c r="M21667">
        <f t="shared" ca="1" si="338"/>
        <v>1.2194085794238123</v>
      </c>
    </row>
    <row r="21668" spans="1:13" x14ac:dyDescent="0.25">
      <c r="A21668" s="9"/>
      <c r="H21668" s="9"/>
      <c r="J21668">
        <v>16</v>
      </c>
      <c r="K21668">
        <f ca="1">SIMULATION!$D$3*SIMULATION!$D$17/$H21652/(SIMULATION!$D$17-$I21652)*(((EXP(-$I21652*$J21668))/(1-EXP(-SIMULATION!$D$4*$I21652)))-(EXP(-SIMULATION!$D$17*$J21668)/(1-EXP(-SIMULATION!$D$4*SIMULATION!$D$17))))</f>
        <v>1.5337286885308425</v>
      </c>
      <c r="L21668">
        <v>-0.48628210973574665</v>
      </c>
      <c r="M21668">
        <f t="shared" ca="1" si="338"/>
        <v>0.78790386610982466</v>
      </c>
    </row>
    <row r="21669" spans="1:13" x14ac:dyDescent="0.25">
      <c r="A21669" s="9"/>
      <c r="H21669" s="9"/>
      <c r="J21669">
        <v>17</v>
      </c>
      <c r="K21669">
        <f ca="1">SIMULATION!$D$3*SIMULATION!$D$17/$H21652/(SIMULATION!$D$17-$I21652)*(((EXP(-$I21652*$J21669))/(1-EXP(-SIMULATION!$D$4*$I21652)))-(EXP(-SIMULATION!$D$17*$J21669)/(1-EXP(-SIMULATION!$D$4*SIMULATION!$D$17))))</f>
        <v>1.4257805705837669</v>
      </c>
      <c r="L21669">
        <v>-0.49584203518077979</v>
      </c>
      <c r="M21669">
        <f t="shared" ca="1" si="338"/>
        <v>0.71881863074429853</v>
      </c>
    </row>
    <row r="21670" spans="1:13" x14ac:dyDescent="0.25">
      <c r="A21670" s="9"/>
      <c r="H21670" s="9"/>
      <c r="J21670">
        <v>18</v>
      </c>
      <c r="K21670">
        <f ca="1">SIMULATION!$D$3*SIMULATION!$D$17/$H21652/(SIMULATION!$D$17-$I21652)*(((EXP(-$I21652*$J21670))/(1-EXP(-SIMULATION!$D$4*$I21652)))-(EXP(-SIMULATION!$D$17*$J21670)/(1-EXP(-SIMULATION!$D$4*SIMULATION!$D$17))))</f>
        <v>1.3251513350588289</v>
      </c>
      <c r="L21670">
        <v>0.42821131706889809</v>
      </c>
      <c r="M21670">
        <f t="shared" ca="1" si="338"/>
        <v>1.8925961335599788</v>
      </c>
    </row>
    <row r="21671" spans="1:13" x14ac:dyDescent="0.25">
      <c r="A21671" s="9"/>
      <c r="H21671" s="9"/>
      <c r="J21671">
        <v>19</v>
      </c>
      <c r="K21671">
        <f ca="1">SIMULATION!$D$3*SIMULATION!$D$17/$H21652/(SIMULATION!$D$17-$I21652)*(((EXP(-$I21652*$J21671))/(1-EXP(-SIMULATION!$D$4*$I21652)))-(EXP(-SIMULATION!$D$17*$J21671)/(1-EXP(-SIMULATION!$D$4*SIMULATION!$D$17))))</f>
        <v>1.2314457984905636</v>
      </c>
      <c r="L21671">
        <v>-1.4325506168594277E-2</v>
      </c>
      <c r="M21671">
        <f t="shared" ca="1" si="338"/>
        <v>1.2138047141079975</v>
      </c>
    </row>
    <row r="21672" spans="1:13" x14ac:dyDescent="0.25">
      <c r="A21672" s="9"/>
      <c r="H21672" s="9"/>
      <c r="J21672">
        <v>20</v>
      </c>
      <c r="K21672">
        <f ca="1">SIMULATION!$D$3*SIMULATION!$D$17/$H21652/(SIMULATION!$D$17-$I21652)*(((EXP(-$I21652*$J21672))/(1-EXP(-SIMULATION!$D$4*$I21652)))-(EXP(-SIMULATION!$D$17*$J21672)/(1-EXP(-SIMULATION!$D$4*SIMULATION!$D$17))))</f>
        <v>1.1442521060502955</v>
      </c>
      <c r="L21672">
        <v>-0.14831420821900479</v>
      </c>
      <c r="M21672">
        <f t="shared" ca="1" si="338"/>
        <v>0.97454326093851729</v>
      </c>
    </row>
    <row r="21673" spans="1:13" x14ac:dyDescent="0.25">
      <c r="A21673" s="9"/>
      <c r="H21673" s="9"/>
      <c r="J21673">
        <v>21</v>
      </c>
      <c r="K21673">
        <f ca="1">SIMULATION!$D$3*SIMULATION!$D$17/$H21652/(SIMULATION!$D$17-$I21652)*(((EXP(-$I21652*$J21673))/(1-EXP(-SIMULATION!$D$4*$I21652)))-(EXP(-SIMULATION!$D$17*$J21673)/(1-EXP(-SIMULATION!$D$4*SIMULATION!$D$17))))</f>
        <v>1.0631589828686621</v>
      </c>
      <c r="L21673">
        <v>0.58310588820713138</v>
      </c>
      <c r="M21673">
        <f t="shared" ca="1" si="338"/>
        <v>1.6830932458796837</v>
      </c>
    </row>
    <row r="21674" spans="1:13" x14ac:dyDescent="0.25">
      <c r="A21674" s="9"/>
      <c r="H21674" s="9"/>
      <c r="J21674">
        <v>22</v>
      </c>
      <c r="K21674">
        <f ca="1">SIMULATION!$D$3*SIMULATION!$D$17/$H21652/(SIMULATION!$D$17-$I21652)*(((EXP(-$I21652*$J21674))/(1-EXP(-SIMULATION!$D$4*$I21652)))-(EXP(-SIMULATION!$D$17*$J21674)/(1-EXP(-SIMULATION!$D$4*SIMULATION!$D$17))))</f>
        <v>0.9877659892642433</v>
      </c>
      <c r="L21674">
        <v>-0.23079098199045919</v>
      </c>
      <c r="M21674">
        <f t="shared" ca="1" si="338"/>
        <v>0.75979850662517123</v>
      </c>
    </row>
    <row r="21675" spans="1:13" x14ac:dyDescent="0.25">
      <c r="A21675" s="9"/>
      <c r="H21675" s="9"/>
      <c r="J21675">
        <v>23</v>
      </c>
      <c r="K21675">
        <f ca="1">SIMULATION!$D$3*SIMULATION!$D$17/$H21652/(SIMULATION!$D$17-$I21652)*(((EXP(-$I21652*$J21675))/(1-EXP(-SIMULATION!$D$4*$I21652)))-(EXP(-SIMULATION!$D$17*$J21675)/(1-EXP(-SIMULATION!$D$4*SIMULATION!$D$17))))</f>
        <v>0.91768934950366443</v>
      </c>
      <c r="L21675">
        <v>9.8884279638872058E-2</v>
      </c>
      <c r="M21675">
        <f t="shared" ca="1" si="338"/>
        <v>1.0084343997615994</v>
      </c>
    </row>
    <row r="21676" spans="1:13" x14ac:dyDescent="0.25">
      <c r="A21676" s="9"/>
      <c r="H21676" s="9"/>
      <c r="J21676">
        <v>24</v>
      </c>
      <c r="K21676">
        <f ca="1">SIMULATION!$D$3*SIMULATION!$D$17/$H21652/(SIMULATION!$D$17-$I21652)*(((EXP(-$I21652*$J21676))/(1-EXP(-SIMULATION!$D$4*$I21652)))-(EXP(-SIMULATION!$D$17*$J21676)/(1-EXP(-SIMULATION!$D$4*SIMULATION!$D$17))))</f>
        <v>0.85256499673811215</v>
      </c>
      <c r="L21676">
        <v>-0.20465797351449108</v>
      </c>
      <c r="M21676">
        <f t="shared" ca="1" si="338"/>
        <v>0.67808077221630136</v>
      </c>
    </row>
    <row r="21677" spans="1:13" x14ac:dyDescent="0.25">
      <c r="A21677" s="9">
        <v>868</v>
      </c>
      <c r="B21677" s="2">
        <f ca="1">NORMINV(RAND(),SIMULATION!D7,SIMULATION!D8)</f>
        <v>60.436352972951831</v>
      </c>
      <c r="C21677" s="2">
        <v>2</v>
      </c>
      <c r="D21677" s="2">
        <f ca="1">SIMULATION!$D$11*(1+(SIMULATION!$D$12*LN(1+$C21677)))*(1+(SIMULATION!$D$13*(($B21677/63.5)-1)))</f>
        <v>10.010549531707937</v>
      </c>
      <c r="E21677" s="2">
        <v>-0.14162618847281105</v>
      </c>
      <c r="F21677" s="2">
        <f ca="1">D21677*(1+E21677)</f>
        <v>8.5927935570138594</v>
      </c>
      <c r="G21677" s="2">
        <v>-0.96640399761712703</v>
      </c>
      <c r="H21677" s="9">
        <f>SIMULATION!$D$15*EXP($G$21677)</f>
        <v>83.986327821455617</v>
      </c>
      <c r="I21677" s="2">
        <f ca="1">$F21677/$H21677</f>
        <v>0.1023118140762275</v>
      </c>
      <c r="J21677">
        <v>0</v>
      </c>
      <c r="K21677">
        <f ca="1">SIMULATION!$D$3*SIMULATION!$D$17/$H21677/(SIMULATION!$D$17-$I21677)*(((EXP(-$I21677*$J21677))/(1-EXP(-SIMULATION!$D$4*$I21677)))-(EXP(-SIMULATION!$D$17*$J21677)/(1-EXP(-SIMULATION!$D$4*SIMULATION!$D$17))))</f>
        <v>0.79813194164210188</v>
      </c>
      <c r="L21677">
        <v>-0.24890295773051524</v>
      </c>
      <c r="M21677">
        <f t="shared" ca="1" si="338"/>
        <v>0.59947454070818373</v>
      </c>
    </row>
    <row r="21678" spans="1:13" x14ac:dyDescent="0.25">
      <c r="A21678" s="9"/>
      <c r="H21678" s="9"/>
      <c r="J21678">
        <v>1</v>
      </c>
      <c r="K21678">
        <f ca="1">SIMULATION!$D$3*SIMULATION!$D$17/$H21677/(SIMULATION!$D$17-$I21677)*(((EXP(-$I21677*$J21678))/(1-EXP(-SIMULATION!$D$4*$I21677)))-(EXP(-SIMULATION!$D$17*$J21678)/(1-EXP(-SIMULATION!$D$4*SIMULATION!$D$17))))</f>
        <v>2.9479203164671541</v>
      </c>
      <c r="L21678">
        <v>0.281386481002811</v>
      </c>
      <c r="M21678">
        <f t="shared" ca="1" si="338"/>
        <v>3.7774252405945399</v>
      </c>
    </row>
    <row r="21679" spans="1:13" x14ac:dyDescent="0.25">
      <c r="A21679" s="9"/>
      <c r="H21679" s="9"/>
      <c r="J21679">
        <v>2</v>
      </c>
      <c r="K21679">
        <f ca="1">SIMULATION!$D$3*SIMULATION!$D$17/$H21677/(SIMULATION!$D$17-$I21677)*(((EXP(-$I21677*$J21679))/(1-EXP(-SIMULATION!$D$4*$I21677)))-(EXP(-SIMULATION!$D$17*$J21679)/(1-EXP(-SIMULATION!$D$4*SIMULATION!$D$17))))</f>
        <v>4.0886065271106071</v>
      </c>
      <c r="L21679">
        <v>-0.21716063058597099</v>
      </c>
      <c r="M21679">
        <f t="shared" ca="1" si="338"/>
        <v>3.2007221554653507</v>
      </c>
    </row>
    <row r="21680" spans="1:13" x14ac:dyDescent="0.25">
      <c r="A21680" s="9"/>
      <c r="H21680" s="9"/>
      <c r="J21680">
        <v>3</v>
      </c>
      <c r="K21680">
        <f ca="1">SIMULATION!$D$3*SIMULATION!$D$17/$H21677/(SIMULATION!$D$17-$I21677)*(((EXP(-$I21677*$J21680))/(1-EXP(-SIMULATION!$D$4*$I21677)))-(EXP(-SIMULATION!$D$17*$J21680)/(1-EXP(-SIMULATION!$D$4*SIMULATION!$D$17))))</f>
        <v>4.6056794668436911</v>
      </c>
      <c r="L21680">
        <v>-0.21246042289855008</v>
      </c>
      <c r="M21680">
        <f t="shared" ca="1" si="338"/>
        <v>3.6271548595829119</v>
      </c>
    </row>
    <row r="21681" spans="1:13" x14ac:dyDescent="0.25">
      <c r="A21681" s="9"/>
      <c r="H21681" s="9"/>
      <c r="J21681">
        <v>4</v>
      </c>
      <c r="K21681">
        <f ca="1">SIMULATION!$D$3*SIMULATION!$D$17/$H21677/(SIMULATION!$D$17-$I21677)*(((EXP(-$I21677*$J21681))/(1-EXP(-SIMULATION!$D$4*$I21677)))-(EXP(-SIMULATION!$D$17*$J21681)/(1-EXP(-SIMULATION!$D$4*SIMULATION!$D$17))))</f>
        <v>4.7439287123640144</v>
      </c>
      <c r="L21681">
        <v>-0.13857927318726948</v>
      </c>
      <c r="M21681">
        <f t="shared" ca="1" si="338"/>
        <v>4.0865185193523903</v>
      </c>
    </row>
    <row r="21682" spans="1:13" x14ac:dyDescent="0.25">
      <c r="A21682" s="9"/>
      <c r="H21682" s="9"/>
      <c r="J21682">
        <v>5</v>
      </c>
      <c r="K21682">
        <f ca="1">SIMULATION!$D$3*SIMULATION!$D$17/$H21677/(SIMULATION!$D$17-$I21677)*(((EXP(-$I21677*$J21682))/(1-EXP(-SIMULATION!$D$4*$I21677)))-(EXP(-SIMULATION!$D$17*$J21682)/(1-EXP(-SIMULATION!$D$4*SIMULATION!$D$17))))</f>
        <v>4.6581982506273469</v>
      </c>
      <c r="L21682">
        <v>-5.0843079809812647E-2</v>
      </c>
      <c r="M21682">
        <f t="shared" ca="1" si="338"/>
        <v>4.4213611052007709</v>
      </c>
    </row>
    <row r="21683" spans="1:13" x14ac:dyDescent="0.25">
      <c r="A21683" s="9"/>
      <c r="H21683" s="9"/>
      <c r="J21683">
        <v>6</v>
      </c>
      <c r="K21683">
        <f ca="1">SIMULATION!$D$3*SIMULATION!$D$17/$H21677/(SIMULATION!$D$17-$I21677)*(((EXP(-$I21677*$J21683))/(1-EXP(-SIMULATION!$D$4*$I21677)))-(EXP(-SIMULATION!$D$17*$J21683)/(1-EXP(-SIMULATION!$D$4*SIMULATION!$D$17))))</f>
        <v>4.4458895032315082</v>
      </c>
      <c r="L21683">
        <v>0.30273015815338894</v>
      </c>
      <c r="M21683">
        <f t="shared" ca="1" si="338"/>
        <v>5.7917943356772748</v>
      </c>
    </row>
    <row r="21684" spans="1:13" x14ac:dyDescent="0.25">
      <c r="A21684" s="9"/>
      <c r="H21684" s="9"/>
      <c r="J21684">
        <v>7</v>
      </c>
      <c r="K21684">
        <f ca="1">SIMULATION!$D$3*SIMULATION!$D$17/$H21677/(SIMULATION!$D$17-$I21677)*(((EXP(-$I21677*$J21684))/(1-EXP(-SIMULATION!$D$4*$I21677)))-(EXP(-SIMULATION!$D$17*$J21684)/(1-EXP(-SIMULATION!$D$4*SIMULATION!$D$17))))</f>
        <v>4.1677709189572241</v>
      </c>
      <c r="L21684">
        <v>-0.10281034264262535</v>
      </c>
      <c r="M21684">
        <f t="shared" ca="1" si="338"/>
        <v>3.7392809627232624</v>
      </c>
    </row>
    <row r="21685" spans="1:13" x14ac:dyDescent="0.25">
      <c r="A21685" s="9"/>
      <c r="H21685" s="9"/>
      <c r="J21685">
        <v>8</v>
      </c>
      <c r="K21685">
        <f ca="1">SIMULATION!$D$3*SIMULATION!$D$17/$H21677/(SIMULATION!$D$17-$I21677)*(((EXP(-$I21677*$J21685))/(1-EXP(-SIMULATION!$D$4*$I21677)))-(EXP(-SIMULATION!$D$17*$J21685)/(1-EXP(-SIMULATION!$D$4*SIMULATION!$D$17))))</f>
        <v>3.8612959921847163</v>
      </c>
      <c r="L21685">
        <v>0.37630853039617224</v>
      </c>
      <c r="M21685">
        <f t="shared" ca="1" si="338"/>
        <v>5.3143346124283761</v>
      </c>
    </row>
    <row r="21686" spans="1:13" x14ac:dyDescent="0.25">
      <c r="A21686" s="9"/>
      <c r="H21686" s="9"/>
      <c r="J21686">
        <v>9</v>
      </c>
      <c r="K21686">
        <f ca="1">SIMULATION!$D$3*SIMULATION!$D$17/$H21677/(SIMULATION!$D$17-$I21677)*(((EXP(-$I21677*$J21686))/(1-EXP(-SIMULATION!$D$4*$I21677)))-(EXP(-SIMULATION!$D$17*$J21686)/(1-EXP(-SIMULATION!$D$4*SIMULATION!$D$17))))</f>
        <v>3.5491221786432261</v>
      </c>
      <c r="L21686">
        <v>0.2632772750817024</v>
      </c>
      <c r="M21686">
        <f t="shared" ca="1" si="338"/>
        <v>4.4835253947684492</v>
      </c>
    </row>
    <row r="21687" spans="1:13" x14ac:dyDescent="0.25">
      <c r="A21687" s="9"/>
      <c r="H21687" s="9"/>
      <c r="J21687">
        <v>10</v>
      </c>
      <c r="K21687">
        <f ca="1">SIMULATION!$D$3*SIMULATION!$D$17/$H21677/(SIMULATION!$D$17-$I21677)*(((EXP(-$I21677*$J21687))/(1-EXP(-SIMULATION!$D$4*$I21677)))-(EXP(-SIMULATION!$D$17*$J21687)/(1-EXP(-SIMULATION!$D$4*SIMULATION!$D$17))))</f>
        <v>3.2445559461924121</v>
      </c>
      <c r="L21687">
        <v>-0.19928089359089429</v>
      </c>
      <c r="M21687">
        <f t="shared" ca="1" si="338"/>
        <v>2.5979779379295387</v>
      </c>
    </row>
    <row r="21688" spans="1:13" x14ac:dyDescent="0.25">
      <c r="A21688" s="9"/>
      <c r="H21688" s="9"/>
      <c r="J21688">
        <v>11</v>
      </c>
      <c r="K21688">
        <f ca="1">SIMULATION!$D$3*SIMULATION!$D$17/$H21677/(SIMULATION!$D$17-$I21677)*(((EXP(-$I21677*$J21688))/(1-EXP(-SIMULATION!$D$4*$I21677)))-(EXP(-SIMULATION!$D$17*$J21688)/(1-EXP(-SIMULATION!$D$4*SIMULATION!$D$17))))</f>
        <v>2.955029387350073</v>
      </c>
      <c r="L21688">
        <v>0.18447725476660176</v>
      </c>
      <c r="M21688">
        <f t="shared" ca="1" si="338"/>
        <v>3.5001650964830477</v>
      </c>
    </row>
    <row r="21689" spans="1:13" x14ac:dyDescent="0.25">
      <c r="A21689" s="9"/>
      <c r="H21689" s="9"/>
      <c r="J21689">
        <v>12</v>
      </c>
      <c r="K21689">
        <f ca="1">SIMULATION!$D$3*SIMULATION!$D$17/$H21677/(SIMULATION!$D$17-$I21677)*(((EXP(-$I21677*$J21689))/(1-EXP(-SIMULATION!$D$4*$I21677)))-(EXP(-SIMULATION!$D$17*$J21689)/(1-EXP(-SIMULATION!$D$4*SIMULATION!$D$17))))</f>
        <v>2.684316644698399</v>
      </c>
      <c r="L21689">
        <v>-2.485948136067645E-2</v>
      </c>
      <c r="M21689">
        <f t="shared" ca="1" si="338"/>
        <v>2.617585925103366</v>
      </c>
    </row>
    <row r="21690" spans="1:13" x14ac:dyDescent="0.25">
      <c r="A21690" s="9"/>
      <c r="H21690" s="9"/>
      <c r="J21690">
        <v>13</v>
      </c>
      <c r="K21690">
        <f ca="1">SIMULATION!$D$3*SIMULATION!$D$17/$H21677/(SIMULATION!$D$17-$I21677)*(((EXP(-$I21677*$J21690))/(1-EXP(-SIMULATION!$D$4*$I21677)))-(EXP(-SIMULATION!$D$17*$J21690)/(1-EXP(-SIMULATION!$D$4*SIMULATION!$D$17))))</f>
        <v>2.4339438934943507</v>
      </c>
      <c r="L21690">
        <v>-0.1990774762234071</v>
      </c>
      <c r="M21690">
        <f t="shared" ca="1" si="338"/>
        <v>1.9494004859081222</v>
      </c>
    </row>
    <row r="21691" spans="1:13" x14ac:dyDescent="0.25">
      <c r="A21691" s="9"/>
      <c r="H21691" s="9"/>
      <c r="J21691">
        <v>14</v>
      </c>
      <c r="K21691">
        <f ca="1">SIMULATION!$D$3*SIMULATION!$D$17/$H21677/(SIMULATION!$D$17-$I21677)*(((EXP(-$I21677*$J21691))/(1-EXP(-SIMULATION!$D$4*$I21677)))-(EXP(-SIMULATION!$D$17*$J21691)/(1-EXP(-SIMULATION!$D$4*SIMULATION!$D$17))))</f>
        <v>2.2040835433586814</v>
      </c>
      <c r="L21691">
        <v>-0.34400662132694548</v>
      </c>
      <c r="M21691">
        <f t="shared" ca="1" si="338"/>
        <v>1.4458642104855393</v>
      </c>
    </row>
    <row r="21692" spans="1:13" x14ac:dyDescent="0.25">
      <c r="A21692" s="9"/>
      <c r="H21692" s="9"/>
      <c r="J21692">
        <v>15</v>
      </c>
      <c r="K21692">
        <f ca="1">SIMULATION!$D$3*SIMULATION!$D$17/$H21677/(SIMULATION!$D$17-$I21677)*(((EXP(-$I21677*$J21692))/(1-EXP(-SIMULATION!$D$4*$I21677)))-(EXP(-SIMULATION!$D$17*$J21692)/(1-EXP(-SIMULATION!$D$4*SIMULATION!$D$17))))</f>
        <v>1.9941188242767829</v>
      </c>
      <c r="L21692">
        <v>-0.31128652708700155</v>
      </c>
      <c r="M21692">
        <f t="shared" ca="1" si="338"/>
        <v>1.3733765008688483</v>
      </c>
    </row>
    <row r="21693" spans="1:13" x14ac:dyDescent="0.25">
      <c r="A21693" s="9"/>
      <c r="H21693" s="9"/>
      <c r="J21693">
        <v>16</v>
      </c>
      <c r="K21693">
        <f ca="1">SIMULATION!$D$3*SIMULATION!$D$17/$H21677/(SIMULATION!$D$17-$I21677)*(((EXP(-$I21677*$J21693))/(1-EXP(-SIMULATION!$D$4*$I21677)))-(EXP(-SIMULATION!$D$17*$J21693)/(1-EXP(-SIMULATION!$D$4*SIMULATION!$D$17))))</f>
        <v>1.8029979676860215</v>
      </c>
      <c r="L21693">
        <v>6.1422812942537035E-2</v>
      </c>
      <c r="M21693">
        <f t="shared" ca="1" si="338"/>
        <v>1.9137431745909743</v>
      </c>
    </row>
    <row r="21694" spans="1:13" x14ac:dyDescent="0.25">
      <c r="A21694" s="9"/>
      <c r="H21694" s="9"/>
      <c r="J21694">
        <v>17</v>
      </c>
      <c r="K21694">
        <f ca="1">SIMULATION!$D$3*SIMULATION!$D$17/$H21677/(SIMULATION!$D$17-$I21677)*(((EXP(-$I21677*$J21694))/(1-EXP(-SIMULATION!$D$4*$I21677)))-(EXP(-SIMULATION!$D$17*$J21694)/(1-EXP(-SIMULATION!$D$4*SIMULATION!$D$17))))</f>
        <v>1.6294542959814307</v>
      </c>
      <c r="L21694">
        <v>-0.13503182659689258</v>
      </c>
      <c r="M21694">
        <f t="shared" ca="1" si="338"/>
        <v>1.4094261060389044</v>
      </c>
    </row>
    <row r="21695" spans="1:13" x14ac:dyDescent="0.25">
      <c r="A21695" s="9"/>
      <c r="H21695" s="9"/>
      <c r="J21695">
        <v>18</v>
      </c>
      <c r="K21695">
        <f ca="1">SIMULATION!$D$3*SIMULATION!$D$17/$H21677/(SIMULATION!$D$17-$I21677)*(((EXP(-$I21677*$J21695))/(1-EXP(-SIMULATION!$D$4*$I21677)))-(EXP(-SIMULATION!$D$17*$J21695)/(1-EXP(-SIMULATION!$D$4*SIMULATION!$D$17))))</f>
        <v>1.4721410518122158</v>
      </c>
      <c r="L21695">
        <v>0.20945105912089315</v>
      </c>
      <c r="M21695">
        <f t="shared" ca="1" si="338"/>
        <v>1.7804825542896299</v>
      </c>
    </row>
    <row r="21696" spans="1:13" x14ac:dyDescent="0.25">
      <c r="A21696" s="9"/>
      <c r="H21696" s="9"/>
      <c r="J21696">
        <v>19</v>
      </c>
      <c r="K21696">
        <f ca="1">SIMULATION!$D$3*SIMULATION!$D$17/$H21677/(SIMULATION!$D$17-$I21677)*(((EXP(-$I21677*$J21696))/(1-EXP(-SIMULATION!$D$4*$I21677)))-(EXP(-SIMULATION!$D$17*$J21696)/(1-EXP(-SIMULATION!$D$4*SIMULATION!$D$17))))</f>
        <v>1.3297121944430408</v>
      </c>
      <c r="L21696">
        <v>0.11597312658894539</v>
      </c>
      <c r="M21696">
        <f t="shared" ca="1" si="338"/>
        <v>1.4839230750960479</v>
      </c>
    </row>
    <row r="21697" spans="1:13" x14ac:dyDescent="0.25">
      <c r="A21697" s="9"/>
      <c r="H21697" s="9"/>
      <c r="J21697">
        <v>20</v>
      </c>
      <c r="K21697">
        <f ca="1">SIMULATION!$D$3*SIMULATION!$D$17/$H21677/(SIMULATION!$D$17-$I21677)*(((EXP(-$I21677*$J21697))/(1-EXP(-SIMULATION!$D$4*$I21677)))-(EXP(-SIMULATION!$D$17*$J21697)/(1-EXP(-SIMULATION!$D$4*SIMULATION!$D$17))))</f>
        <v>1.2008691156471503</v>
      </c>
      <c r="L21697">
        <v>7.0803521010211506E-2</v>
      </c>
      <c r="M21697">
        <f t="shared" ca="1" si="338"/>
        <v>1.2858948773073875</v>
      </c>
    </row>
    <row r="21698" spans="1:13" x14ac:dyDescent="0.25">
      <c r="A21698" s="9"/>
      <c r="H21698" s="9"/>
      <c r="J21698">
        <v>21</v>
      </c>
      <c r="K21698">
        <f ca="1">SIMULATION!$D$3*SIMULATION!$D$17/$H21677/(SIMULATION!$D$17-$I21677)*(((EXP(-$I21677*$J21698))/(1-EXP(-SIMULATION!$D$4*$I21677)))-(EXP(-SIMULATION!$D$17*$J21698)/(1-EXP(-SIMULATION!$D$4*SIMULATION!$D$17))))</f>
        <v>1.0843860081397927</v>
      </c>
      <c r="L21698">
        <v>0.1280772888123658</v>
      </c>
      <c r="M21698">
        <f t="shared" ca="1" si="338"/>
        <v>1.2232712280884013</v>
      </c>
    </row>
    <row r="21699" spans="1:13" x14ac:dyDescent="0.25">
      <c r="A21699" s="9"/>
      <c r="H21699" s="9"/>
      <c r="J21699">
        <v>22</v>
      </c>
      <c r="K21699">
        <f ca="1">SIMULATION!$D$3*SIMULATION!$D$17/$H21677/(SIMULATION!$D$17-$I21677)*(((EXP(-$I21677*$J21699))/(1-EXP(-SIMULATION!$D$4*$I21677)))-(EXP(-SIMULATION!$D$17*$J21699)/(1-EXP(-SIMULATION!$D$4*SIMULATION!$D$17))))</f>
        <v>0.97912199831212554</v>
      </c>
      <c r="L21699">
        <v>0.14943596244865001</v>
      </c>
      <c r="M21699">
        <f t="shared" ref="M21699:M21762" ca="1" si="339">$K21699*(1+$L21699)</f>
        <v>1.1254380364845435</v>
      </c>
    </row>
    <row r="21700" spans="1:13" x14ac:dyDescent="0.25">
      <c r="A21700" s="9"/>
      <c r="H21700" s="9"/>
      <c r="J21700">
        <v>23</v>
      </c>
      <c r="K21700">
        <f ca="1">SIMULATION!$D$3*SIMULATION!$D$17/$H21677/(SIMULATION!$D$17-$I21677)*(((EXP(-$I21677*$J21700))/(1-EXP(-SIMULATION!$D$4*$I21677)))-(EXP(-SIMULATION!$D$17*$J21700)/(1-EXP(-SIMULATION!$D$4*SIMULATION!$D$17))))</f>
        <v>0.88402519827220405</v>
      </c>
      <c r="L21700">
        <v>-0.50982026095892152</v>
      </c>
      <c r="M21700">
        <f t="shared" ca="1" si="339"/>
        <v>0.43333124099480663</v>
      </c>
    </row>
    <row r="21701" spans="1:13" x14ac:dyDescent="0.25">
      <c r="A21701" s="9"/>
      <c r="H21701" s="9"/>
      <c r="J21701">
        <v>24</v>
      </c>
      <c r="K21701">
        <f ca="1">SIMULATION!$D$3*SIMULATION!$D$17/$H21677/(SIMULATION!$D$17-$I21677)*(((EXP(-$I21677*$J21701))/(1-EXP(-SIMULATION!$D$4*$I21677)))-(EXP(-SIMULATION!$D$17*$J21701)/(1-EXP(-SIMULATION!$D$4*SIMULATION!$D$17))))</f>
        <v>0.79813194164210166</v>
      </c>
      <c r="L21701">
        <v>-0.16982999469719609</v>
      </c>
      <c r="M21701">
        <f t="shared" ca="1" si="339"/>
        <v>0.66258519822536077</v>
      </c>
    </row>
    <row r="21702" spans="1:13" x14ac:dyDescent="0.25">
      <c r="A21702" s="9">
        <v>869</v>
      </c>
      <c r="B21702" s="2">
        <f ca="1">NORMINV(RAND(),SIMULATION!D7,SIMULATION!D8)</f>
        <v>67.354473539831034</v>
      </c>
      <c r="C21702" s="2">
        <v>2</v>
      </c>
      <c r="D21702" s="2">
        <f ca="1">SIMULATION!$D$11*(1+(SIMULATION!$D$12*LN(1+$C21702)))*(1+(SIMULATION!$D$13*(($B21702/63.5)-1)))</f>
        <v>10.524301183180521</v>
      </c>
      <c r="E21702" s="2">
        <v>-0.17685133201234218</v>
      </c>
      <c r="F21702" s="2">
        <f ca="1">D21702*(1+E21702)</f>
        <v>8.6630645004359774</v>
      </c>
      <c r="G21702" s="2">
        <v>0.25721919124934012</v>
      </c>
      <c r="H21702" s="9">
        <f>SIMULATION!$D$15*EXP($G$21702)</f>
        <v>285.51004444809365</v>
      </c>
      <c r="I21702" s="2">
        <f ca="1">$F21702/$H21702</f>
        <v>3.0342415858545885E-2</v>
      </c>
      <c r="J21702">
        <v>0</v>
      </c>
      <c r="K21702">
        <f ca="1">SIMULATION!$D$3*SIMULATION!$D$17/$H21702/(SIMULATION!$D$17-$I21702)*(((EXP(-$I21702*$J21702))/(1-EXP(-SIMULATION!$D$4*$I21702)))-(EXP(-SIMULATION!$D$17*$J21702)/(1-EXP(-SIMULATION!$D$4*SIMULATION!$D$17))))</f>
        <v>1.9295453902038737</v>
      </c>
      <c r="L21702">
        <v>7.1693343870222789E-2</v>
      </c>
      <c r="M21702">
        <f t="shared" ca="1" si="339"/>
        <v>2.0678809513769632</v>
      </c>
    </row>
    <row r="21703" spans="1:13" x14ac:dyDescent="0.25">
      <c r="A21703" s="9"/>
      <c r="H21703" s="9"/>
      <c r="J21703">
        <v>1</v>
      </c>
      <c r="K21703">
        <f ca="1">SIMULATION!$D$3*SIMULATION!$D$17/$H21702/(SIMULATION!$D$17-$I21702)*(((EXP(-$I21702*$J21703))/(1-EXP(-SIMULATION!$D$4*$I21702)))-(EXP(-SIMULATION!$D$17*$J21703)/(1-EXP(-SIMULATION!$D$4*SIMULATION!$D$17))))</f>
        <v>2.5526453204913659</v>
      </c>
      <c r="L21703">
        <v>-6.4760515789107034E-2</v>
      </c>
      <c r="M21703">
        <f t="shared" ca="1" si="339"/>
        <v>2.3873346929096946</v>
      </c>
    </row>
    <row r="21704" spans="1:13" x14ac:dyDescent="0.25">
      <c r="A21704" s="9"/>
      <c r="H21704" s="9"/>
      <c r="J21704">
        <v>2</v>
      </c>
      <c r="K21704">
        <f ca="1">SIMULATION!$D$3*SIMULATION!$D$17/$H21702/(SIMULATION!$D$17-$I21702)*(((EXP(-$I21702*$J21704))/(1-EXP(-SIMULATION!$D$4*$I21702)))-(EXP(-SIMULATION!$D$17*$J21704)/(1-EXP(-SIMULATION!$D$4*SIMULATION!$D$17))))</f>
        <v>2.9126076205018916</v>
      </c>
      <c r="L21704">
        <v>0.19789642987771647</v>
      </c>
      <c r="M21704">
        <f t="shared" ca="1" si="339"/>
        <v>3.4890022702338466</v>
      </c>
    </row>
    <row r="21705" spans="1:13" x14ac:dyDescent="0.25">
      <c r="A21705" s="9"/>
      <c r="H21705" s="9"/>
      <c r="J21705">
        <v>3</v>
      </c>
      <c r="K21705">
        <f ca="1">SIMULATION!$D$3*SIMULATION!$D$17/$H21702/(SIMULATION!$D$17-$I21702)*(((EXP(-$I21702*$J21705))/(1-EXP(-SIMULATION!$D$4*$I21702)))-(EXP(-SIMULATION!$D$17*$J21705)/(1-EXP(-SIMULATION!$D$4*SIMULATION!$D$17))))</f>
        <v>3.1051205404761348</v>
      </c>
      <c r="L21705">
        <v>0.25388020367202935</v>
      </c>
      <c r="M21705">
        <f t="shared" ca="1" si="339"/>
        <v>3.893449175718418</v>
      </c>
    </row>
    <row r="21706" spans="1:13" x14ac:dyDescent="0.25">
      <c r="A21706" s="9"/>
      <c r="H21706" s="9"/>
      <c r="J21706">
        <v>4</v>
      </c>
      <c r="K21706">
        <f ca="1">SIMULATION!$D$3*SIMULATION!$D$17/$H21702/(SIMULATION!$D$17-$I21702)*(((EXP(-$I21702*$J21706))/(1-EXP(-SIMULATION!$D$4*$I21702)))-(EXP(-SIMULATION!$D$17*$J21706)/(1-EXP(-SIMULATION!$D$4*SIMULATION!$D$17))))</f>
        <v>3.1914682992470573</v>
      </c>
      <c r="L21706">
        <v>0.46013066712878148</v>
      </c>
      <c r="M21706">
        <f t="shared" ca="1" si="339"/>
        <v>4.6599607368999632</v>
      </c>
    </row>
    <row r="21707" spans="1:13" x14ac:dyDescent="0.25">
      <c r="A21707" s="9"/>
      <c r="H21707" s="9"/>
      <c r="J21707">
        <v>5</v>
      </c>
      <c r="K21707">
        <f ca="1">SIMULATION!$D$3*SIMULATION!$D$17/$H21702/(SIMULATION!$D$17-$I21702)*(((EXP(-$I21702*$J21707))/(1-EXP(-SIMULATION!$D$4*$I21702)))-(EXP(-SIMULATION!$D$17*$J21707)/(1-EXP(-SIMULATION!$D$4*SIMULATION!$D$17))))</f>
        <v>3.2108892271931619</v>
      </c>
      <c r="L21707">
        <v>5.793667265897303E-2</v>
      </c>
      <c r="M21707">
        <f t="shared" ca="1" si="339"/>
        <v>3.3969174652932748</v>
      </c>
    </row>
    <row r="21708" spans="1:13" x14ac:dyDescent="0.25">
      <c r="A21708" s="9"/>
      <c r="H21708" s="9"/>
      <c r="J21708">
        <v>6</v>
      </c>
      <c r="K21708">
        <f ca="1">SIMULATION!$D$3*SIMULATION!$D$17/$H21702/(SIMULATION!$D$17-$I21702)*(((EXP(-$I21702*$J21708))/(1-EXP(-SIMULATION!$D$4*$I21702)))-(EXP(-SIMULATION!$D$17*$J21708)/(1-EXP(-SIMULATION!$D$4*SIMULATION!$D$17))))</f>
        <v>3.1884951328666338</v>
      </c>
      <c r="L21708">
        <v>0.2395603276495252</v>
      </c>
      <c r="M21708">
        <f t="shared" ca="1" si="339"/>
        <v>3.9523320716050812</v>
      </c>
    </row>
    <row r="21709" spans="1:13" x14ac:dyDescent="0.25">
      <c r="A21709" s="9"/>
      <c r="H21709" s="9"/>
      <c r="J21709">
        <v>7</v>
      </c>
      <c r="K21709">
        <f ca="1">SIMULATION!$D$3*SIMULATION!$D$17/$H21702/(SIMULATION!$D$17-$I21702)*(((EXP(-$I21702*$J21709))/(1-EXP(-SIMULATION!$D$4*$I21702)))-(EXP(-SIMULATION!$D$17*$J21709)/(1-EXP(-SIMULATION!$D$4*SIMULATION!$D$17))))</f>
        <v>3.1403461949344043</v>
      </c>
      <c r="L21709">
        <v>-0.21090257173581076</v>
      </c>
      <c r="M21709">
        <f t="shared" ca="1" si="339"/>
        <v>2.4780391062819707</v>
      </c>
    </row>
    <row r="21710" spans="1:13" x14ac:dyDescent="0.25">
      <c r="A21710" s="9"/>
      <c r="H21710" s="9"/>
      <c r="J21710">
        <v>8</v>
      </c>
      <c r="K21710">
        <f ca="1">SIMULATION!$D$3*SIMULATION!$D$17/$H21702/(SIMULATION!$D$17-$I21702)*(((EXP(-$I21702*$J21710))/(1-EXP(-SIMULATION!$D$4*$I21702)))-(EXP(-SIMULATION!$D$17*$J21710)/(1-EXP(-SIMULATION!$D$4*SIMULATION!$D$17))))</f>
        <v>3.0767030465970842</v>
      </c>
      <c r="L21710">
        <v>-6.7151281975804347E-2</v>
      </c>
      <c r="M21710">
        <f t="shared" ca="1" si="339"/>
        <v>2.8700984927592272</v>
      </c>
    </row>
    <row r="21711" spans="1:13" x14ac:dyDescent="0.25">
      <c r="A21711" s="9"/>
      <c r="H21711" s="9"/>
      <c r="J21711">
        <v>9</v>
      </c>
      <c r="K21711">
        <f ca="1">SIMULATION!$D$3*SIMULATION!$D$17/$H21702/(SIMULATION!$D$17-$I21702)*(((EXP(-$I21702*$J21711))/(1-EXP(-SIMULATION!$D$4*$I21702)))-(EXP(-SIMULATION!$D$17*$J21711)/(1-EXP(-SIMULATION!$D$4*SIMULATION!$D$17))))</f>
        <v>3.0041107615798754</v>
      </c>
      <c r="L21711">
        <v>1.5116268182923737E-2</v>
      </c>
      <c r="M21711">
        <f t="shared" ca="1" si="339"/>
        <v>3.0495217055031243</v>
      </c>
    </row>
    <row r="21712" spans="1:13" x14ac:dyDescent="0.25">
      <c r="A21712" s="9"/>
      <c r="H21712" s="9"/>
      <c r="J21712">
        <v>10</v>
      </c>
      <c r="K21712">
        <f ca="1">SIMULATION!$D$3*SIMULATION!$D$17/$H21702/(SIMULATION!$D$17-$I21702)*(((EXP(-$I21702*$J21712))/(1-EXP(-SIMULATION!$D$4*$I21702)))-(EXP(-SIMULATION!$D$17*$J21712)/(1-EXP(-SIMULATION!$D$4*SIMULATION!$D$17))))</f>
        <v>2.926734295150355</v>
      </c>
      <c r="L21712">
        <v>-9.4994529236403738E-2</v>
      </c>
      <c r="M21712">
        <f t="shared" ca="1" si="339"/>
        <v>2.6487105485825091</v>
      </c>
    </row>
    <row r="21713" spans="1:13" x14ac:dyDescent="0.25">
      <c r="A21713" s="9"/>
      <c r="H21713" s="9"/>
      <c r="J21713">
        <v>11</v>
      </c>
      <c r="K21713">
        <f ca="1">SIMULATION!$D$3*SIMULATION!$D$17/$H21702/(SIMULATION!$D$17-$I21702)*(((EXP(-$I21702*$J21713))/(1-EXP(-SIMULATION!$D$4*$I21702)))-(EXP(-SIMULATION!$D$17*$J21713)/(1-EXP(-SIMULATION!$D$4*SIMULATION!$D$17))))</f>
        <v>2.847214240176497</v>
      </c>
      <c r="L21713">
        <v>0.12868656299032896</v>
      </c>
      <c r="M21713">
        <f t="shared" ca="1" si="339"/>
        <v>3.2136124548419311</v>
      </c>
    </row>
    <row r="21714" spans="1:13" x14ac:dyDescent="0.25">
      <c r="A21714" s="9"/>
      <c r="H21714" s="9"/>
      <c r="J21714">
        <v>12</v>
      </c>
      <c r="K21714">
        <f ca="1">SIMULATION!$D$3*SIMULATION!$D$17/$H21702/(SIMULATION!$D$17-$I21702)*(((EXP(-$I21702*$J21714))/(1-EXP(-SIMULATION!$D$4*$I21702)))-(EXP(-SIMULATION!$D$17*$J21714)/(1-EXP(-SIMULATION!$D$4*SIMULATION!$D$17))))</f>
        <v>2.7672151902235491</v>
      </c>
      <c r="L21714">
        <v>0.33821538332254014</v>
      </c>
      <c r="M21714">
        <f t="shared" ca="1" si="339"/>
        <v>3.7031299365209627</v>
      </c>
    </row>
    <row r="21715" spans="1:13" x14ac:dyDescent="0.25">
      <c r="A21715" s="9"/>
      <c r="H21715" s="9"/>
      <c r="J21715">
        <v>13</v>
      </c>
      <c r="K21715">
        <f ca="1">SIMULATION!$D$3*SIMULATION!$D$17/$H21702/(SIMULATION!$D$17-$I21702)*(((EXP(-$I21702*$J21715))/(1-EXP(-SIMULATION!$D$4*$I21702)))-(EXP(-SIMULATION!$D$17*$J21715)/(1-EXP(-SIMULATION!$D$4*SIMULATION!$D$17))))</f>
        <v>2.6877771185609345</v>
      </c>
      <c r="L21715">
        <v>0.17197882897004449</v>
      </c>
      <c r="M21715">
        <f t="shared" ca="1" si="339"/>
        <v>3.1500178799435248</v>
      </c>
    </row>
    <row r="21716" spans="1:13" x14ac:dyDescent="0.25">
      <c r="A21716" s="9"/>
      <c r="H21716" s="9"/>
      <c r="J21716">
        <v>14</v>
      </c>
      <c r="K21716">
        <f ca="1">SIMULATION!$D$3*SIMULATION!$D$17/$H21702/(SIMULATION!$D$17-$I21702)*(((EXP(-$I21702*$J21716))/(1-EXP(-SIMULATION!$D$4*$I21702)))-(EXP(-SIMULATION!$D$17*$J21716)/(1-EXP(-SIMULATION!$D$4*SIMULATION!$D$17))))</f>
        <v>2.6095405257407727</v>
      </c>
      <c r="L21716">
        <v>0.50348583222213938</v>
      </c>
      <c r="M21716">
        <f t="shared" ca="1" si="339"/>
        <v>3.9234072090607648</v>
      </c>
    </row>
    <row r="21717" spans="1:13" x14ac:dyDescent="0.25">
      <c r="A21717" s="9"/>
      <c r="H21717" s="9"/>
      <c r="J21717">
        <v>15</v>
      </c>
      <c r="K21717">
        <f ca="1">SIMULATION!$D$3*SIMULATION!$D$17/$H21702/(SIMULATION!$D$17-$I21702)*(((EXP(-$I21702*$J21717))/(1-EXP(-SIMULATION!$D$4*$I21702)))-(EXP(-SIMULATION!$D$17*$J21717)/(1-EXP(-SIMULATION!$D$4*SIMULATION!$D$17))))</f>
        <v>2.5328906957484718</v>
      </c>
      <c r="L21717">
        <v>-5.7761674979291605E-2</v>
      </c>
      <c r="M21717">
        <f t="shared" ca="1" si="339"/>
        <v>2.3865866866225769</v>
      </c>
    </row>
    <row r="21718" spans="1:13" x14ac:dyDescent="0.25">
      <c r="A21718" s="9"/>
      <c r="H21718" s="9"/>
      <c r="J21718">
        <v>16</v>
      </c>
      <c r="K21718">
        <f ca="1">SIMULATION!$D$3*SIMULATION!$D$17/$H21702/(SIMULATION!$D$17-$I21702)*(((EXP(-$I21702*$J21718))/(1-EXP(-SIMULATION!$D$4*$I21702)))-(EXP(-SIMULATION!$D$17*$J21718)/(1-EXP(-SIMULATION!$D$4*SIMULATION!$D$17))))</f>
        <v>2.4580501156763819</v>
      </c>
      <c r="L21718">
        <v>-0.13848925213415716</v>
      </c>
      <c r="M21718">
        <f t="shared" ca="1" si="339"/>
        <v>2.117636593448081</v>
      </c>
    </row>
    <row r="21719" spans="1:13" x14ac:dyDescent="0.25">
      <c r="A21719" s="9"/>
      <c r="H21719" s="9"/>
      <c r="J21719">
        <v>17</v>
      </c>
      <c r="K21719">
        <f ca="1">SIMULATION!$D$3*SIMULATION!$D$17/$H21702/(SIMULATION!$D$17-$I21702)*(((EXP(-$I21702*$J21719))/(1-EXP(-SIMULATION!$D$4*$I21702)))-(EXP(-SIMULATION!$D$17*$J21719)/(1-EXP(-SIMULATION!$D$4*SIMULATION!$D$17))))</f>
        <v>2.3851376780171099</v>
      </c>
      <c r="L21719">
        <v>0.27845765196507288</v>
      </c>
      <c r="M21719">
        <f t="shared" ca="1" si="339"/>
        <v>3.0492975154511806</v>
      </c>
    </row>
    <row r="21720" spans="1:13" x14ac:dyDescent="0.25">
      <c r="A21720" s="9"/>
      <c r="H21720" s="9"/>
      <c r="J21720">
        <v>18</v>
      </c>
      <c r="K21720">
        <f ca="1">SIMULATION!$D$3*SIMULATION!$D$17/$H21702/(SIMULATION!$D$17-$I21702)*(((EXP(-$I21702*$J21720))/(1-EXP(-SIMULATION!$D$4*$I21702)))-(EXP(-SIMULATION!$D$17*$J21720)/(1-EXP(-SIMULATION!$D$4*SIMULATION!$D$17))))</f>
        <v>2.3142065971248846</v>
      </c>
      <c r="L21720">
        <v>0.22999936688343536</v>
      </c>
      <c r="M21720">
        <f t="shared" ca="1" si="339"/>
        <v>2.8464726493010777</v>
      </c>
    </row>
    <row r="21721" spans="1:13" x14ac:dyDescent="0.25">
      <c r="A21721" s="9"/>
      <c r="H21721" s="9"/>
      <c r="J21721">
        <v>19</v>
      </c>
      <c r="K21721">
        <f ca="1">SIMULATION!$D$3*SIMULATION!$D$17/$H21702/(SIMULATION!$D$17-$I21702)*(((EXP(-$I21702*$J21721))/(1-EXP(-SIMULATION!$D$4*$I21702)))-(EXP(-SIMULATION!$D$17*$J21721)/(1-EXP(-SIMULATION!$D$4*SIMULATION!$D$17))))</f>
        <v>2.2452686858507733</v>
      </c>
      <c r="L21721">
        <v>0.13216756707008781</v>
      </c>
      <c r="M21721">
        <f t="shared" ca="1" si="339"/>
        <v>2.542020385478323</v>
      </c>
    </row>
    <row r="21722" spans="1:13" x14ac:dyDescent="0.25">
      <c r="A21722" s="9"/>
      <c r="H21722" s="9"/>
      <c r="J21722">
        <v>20</v>
      </c>
      <c r="K21722">
        <f ca="1">SIMULATION!$D$3*SIMULATION!$D$17/$H21702/(SIMULATION!$D$17-$I21702)*(((EXP(-$I21702*$J21722))/(1-EXP(-SIMULATION!$D$4*$I21702)))-(EXP(-SIMULATION!$D$17*$J21722)/(1-EXP(-SIMULATION!$D$4*SIMULATION!$D$17))))</f>
        <v>2.1783098920783917</v>
      </c>
      <c r="L21722">
        <v>-2.2834140413332326E-2</v>
      </c>
      <c r="M21722">
        <f t="shared" ca="1" si="339"/>
        <v>2.1285700581389229</v>
      </c>
    </row>
    <row r="21723" spans="1:13" x14ac:dyDescent="0.25">
      <c r="A21723" s="9"/>
      <c r="H21723" s="9"/>
      <c r="J21723">
        <v>21</v>
      </c>
      <c r="K21723">
        <f ca="1">SIMULATION!$D$3*SIMULATION!$D$17/$H21702/(SIMULATION!$D$17-$I21702)*(((EXP(-$I21702*$J21723))/(1-EXP(-SIMULATION!$D$4*$I21702)))-(EXP(-SIMULATION!$D$17*$J21723)/(1-EXP(-SIMULATION!$D$4*SIMULATION!$D$17))))</f>
        <v>2.1133002350049943</v>
      </c>
      <c r="L21723">
        <v>0.170770745818873</v>
      </c>
      <c r="M21723">
        <f t="shared" ca="1" si="339"/>
        <v>2.4741900922759967</v>
      </c>
    </row>
    <row r="21724" spans="1:13" x14ac:dyDescent="0.25">
      <c r="A21724" s="9"/>
      <c r="H21724" s="9"/>
      <c r="J21724">
        <v>22</v>
      </c>
      <c r="K21724">
        <f ca="1">SIMULATION!$D$3*SIMULATION!$D$17/$H21702/(SIMULATION!$D$17-$I21702)*(((EXP(-$I21702*$J21724))/(1-EXP(-SIMULATION!$D$4*$I21702)))-(EXP(-SIMULATION!$D$17*$J21724)/(1-EXP(-SIMULATION!$D$4*SIMULATION!$D$17))))</f>
        <v>2.0502001532384457</v>
      </c>
      <c r="L21724">
        <v>-0.15776764703768131</v>
      </c>
      <c r="M21724">
        <f t="shared" ca="1" si="339"/>
        <v>1.7267448991057224</v>
      </c>
    </row>
    <row r="21725" spans="1:13" x14ac:dyDescent="0.25">
      <c r="A21725" s="9"/>
      <c r="H21725" s="9"/>
      <c r="J21725">
        <v>23</v>
      </c>
      <c r="K21725">
        <f ca="1">SIMULATION!$D$3*SIMULATION!$D$17/$H21702/(SIMULATION!$D$17-$I21702)*(((EXP(-$I21702*$J21725))/(1-EXP(-SIMULATION!$D$4*$I21702)))-(EXP(-SIMULATION!$D$17*$J21725)/(1-EXP(-SIMULATION!$D$4*SIMULATION!$D$17))))</f>
        <v>1.9889645540758991</v>
      </c>
      <c r="L21725">
        <v>-0.53507817526926527</v>
      </c>
      <c r="M21725">
        <f t="shared" ca="1" si="339"/>
        <v>0.92471302980571912</v>
      </c>
    </row>
    <row r="21726" spans="1:13" x14ac:dyDescent="0.25">
      <c r="A21726" s="9"/>
      <c r="H21726" s="9"/>
      <c r="J21726">
        <v>24</v>
      </c>
      <c r="K21726">
        <f ca="1">SIMULATION!$D$3*SIMULATION!$D$17/$H21702/(SIMULATION!$D$17-$I21702)*(((EXP(-$I21702*$J21726))/(1-EXP(-SIMULATION!$D$4*$I21702)))-(EXP(-SIMULATION!$D$17*$J21726)/(1-EXP(-SIMULATION!$D$4*SIMULATION!$D$17))))</f>
        <v>1.9295453902038737</v>
      </c>
      <c r="L21726">
        <v>-0.14669927815433501</v>
      </c>
      <c r="M21726">
        <f t="shared" ca="1" si="339"/>
        <v>1.6464824742949407</v>
      </c>
    </row>
    <row r="21727" spans="1:13" x14ac:dyDescent="0.25">
      <c r="A21727" s="9">
        <v>870</v>
      </c>
      <c r="B21727" s="2">
        <f ca="1">NORMINV(RAND(),SIMULATION!D7,SIMULATION!D8)</f>
        <v>55.914328597650794</v>
      </c>
      <c r="C21727" s="2">
        <v>2</v>
      </c>
      <c r="D21727" s="2">
        <f ca="1">SIMULATION!$D$11*(1+(SIMULATION!$D$12*LN(1+$C21727)))*(1+(SIMULATION!$D$13*(($B21727/63.5)-1)))</f>
        <v>9.67473614592617</v>
      </c>
      <c r="E21727" s="2">
        <v>0.26230869381717042</v>
      </c>
      <c r="F21727" s="2">
        <f ca="1">D21727*(1+E21727)</f>
        <v>12.212503547389829</v>
      </c>
      <c r="G21727" s="2">
        <v>-0.19400522848999949</v>
      </c>
      <c r="H21727" s="9">
        <f>SIMULATION!$D$15*EXP($G$21727)</f>
        <v>181.8264736343296</v>
      </c>
      <c r="I21727" s="2">
        <f ca="1">$F21727/$H21727</f>
        <v>6.7165706419354196E-2</v>
      </c>
      <c r="J21727">
        <v>0</v>
      </c>
      <c r="K21727">
        <f ca="1">SIMULATION!$D$3*SIMULATION!$D$17/$H21727/(SIMULATION!$D$17-$I21727)*(((EXP(-$I21727*$J21727))/(1-EXP(-SIMULATION!$D$4*$I21727)))-(EXP(-SIMULATION!$D$17*$J21727)/(1-EXP(-SIMULATION!$D$4*SIMULATION!$D$17))))</f>
        <v>0.88774085332877428</v>
      </c>
      <c r="L21727">
        <v>0.39547884852374637</v>
      </c>
      <c r="M21727">
        <f t="shared" ca="1" si="339"/>
        <v>1.238823583790726</v>
      </c>
    </row>
    <row r="21728" spans="1:13" x14ac:dyDescent="0.25">
      <c r="A21728" s="9"/>
      <c r="H21728" s="9"/>
      <c r="J21728">
        <v>1</v>
      </c>
      <c r="K21728">
        <f ca="1">SIMULATION!$D$3*SIMULATION!$D$17/$H21727/(SIMULATION!$D$17-$I21727)*(((EXP(-$I21727*$J21728))/(1-EXP(-SIMULATION!$D$4*$I21727)))-(EXP(-SIMULATION!$D$17*$J21728)/(1-EXP(-SIMULATION!$D$4*SIMULATION!$D$17))))</f>
        <v>1.8782644659202554</v>
      </c>
      <c r="L21728">
        <v>0.36706193164681533</v>
      </c>
      <c r="M21728">
        <f t="shared" ca="1" si="339"/>
        <v>2.5677038489245185</v>
      </c>
    </row>
    <row r="21729" spans="1:13" x14ac:dyDescent="0.25">
      <c r="A21729" s="9"/>
      <c r="H21729" s="9"/>
      <c r="J21729">
        <v>2</v>
      </c>
      <c r="K21729">
        <f ca="1">SIMULATION!$D$3*SIMULATION!$D$17/$H21727/(SIMULATION!$D$17-$I21727)*(((EXP(-$I21727*$J21729))/(1-EXP(-SIMULATION!$D$4*$I21727)))-(EXP(-SIMULATION!$D$17*$J21729)/(1-EXP(-SIMULATION!$D$4*SIMULATION!$D$17))))</f>
        <v>2.4279591330727315</v>
      </c>
      <c r="L21729">
        <v>0.2284923389028479</v>
      </c>
      <c r="M21729">
        <f t="shared" ca="1" si="339"/>
        <v>2.982729194149051</v>
      </c>
    </row>
    <row r="21730" spans="1:13" x14ac:dyDescent="0.25">
      <c r="A21730" s="9"/>
      <c r="H21730" s="9"/>
      <c r="J21730">
        <v>3</v>
      </c>
      <c r="K21730">
        <f ca="1">SIMULATION!$D$3*SIMULATION!$D$17/$H21727/(SIMULATION!$D$17-$I21727)*(((EXP(-$I21727*$J21730))/(1-EXP(-SIMULATION!$D$4*$I21727)))-(EXP(-SIMULATION!$D$17*$J21730)/(1-EXP(-SIMULATION!$D$4*SIMULATION!$D$17))))</f>
        <v>2.7006851863175867</v>
      </c>
      <c r="L21730">
        <v>-0.14553835637143159</v>
      </c>
      <c r="M21730">
        <f t="shared" ca="1" si="339"/>
        <v>2.3076319032242516</v>
      </c>
    </row>
    <row r="21731" spans="1:13" x14ac:dyDescent="0.25">
      <c r="A21731" s="9"/>
      <c r="H21731" s="9"/>
      <c r="J21731">
        <v>4</v>
      </c>
      <c r="K21731">
        <f ca="1">SIMULATION!$D$3*SIMULATION!$D$17/$H21727/(SIMULATION!$D$17-$I21727)*(((EXP(-$I21727*$J21731))/(1-EXP(-SIMULATION!$D$4*$I21727)))-(EXP(-SIMULATION!$D$17*$J21731)/(1-EXP(-SIMULATION!$D$4*SIMULATION!$D$17))))</f>
        <v>2.801089383416913</v>
      </c>
      <c r="L21731">
        <v>-0.20198672189224698</v>
      </c>
      <c r="M21731">
        <f t="shared" ca="1" si="339"/>
        <v>2.2353065211333556</v>
      </c>
    </row>
    <row r="21732" spans="1:13" x14ac:dyDescent="0.25">
      <c r="A21732" s="9"/>
      <c r="H21732" s="9"/>
      <c r="J21732">
        <v>5</v>
      </c>
      <c r="K21732">
        <f ca="1">SIMULATION!$D$3*SIMULATION!$D$17/$H21727/(SIMULATION!$D$17-$I21727)*(((EXP(-$I21727*$J21732))/(1-EXP(-SIMULATION!$D$4*$I21727)))-(EXP(-SIMULATION!$D$17*$J21732)/(1-EXP(-SIMULATION!$D$4*SIMULATION!$D$17))))</f>
        <v>2.7958963019821064</v>
      </c>
      <c r="L21732">
        <v>-0.14361294011401152</v>
      </c>
      <c r="M21732">
        <f t="shared" ca="1" si="339"/>
        <v>2.3943694138005638</v>
      </c>
    </row>
    <row r="21733" spans="1:13" x14ac:dyDescent="0.25">
      <c r="A21733" s="9"/>
      <c r="H21733" s="9"/>
      <c r="J21733">
        <v>6</v>
      </c>
      <c r="K21733">
        <f ca="1">SIMULATION!$D$3*SIMULATION!$D$17/$H21727/(SIMULATION!$D$17-$I21727)*(((EXP(-$I21727*$J21733))/(1-EXP(-SIMULATION!$D$4*$I21727)))-(EXP(-SIMULATION!$D$17*$J21733)/(1-EXP(-SIMULATION!$D$4*SIMULATION!$D$17))))</f>
        <v>2.7275508668131367</v>
      </c>
      <c r="L21733">
        <v>0.39628655827475795</v>
      </c>
      <c r="M21733">
        <f t="shared" ca="1" si="339"/>
        <v>3.8084426123418473</v>
      </c>
    </row>
    <row r="21734" spans="1:13" x14ac:dyDescent="0.25">
      <c r="A21734" s="9"/>
      <c r="H21734" s="9"/>
      <c r="J21734">
        <v>7</v>
      </c>
      <c r="K21734">
        <f ca="1">SIMULATION!$D$3*SIMULATION!$D$17/$H21727/(SIMULATION!$D$17-$I21727)*(((EXP(-$I21727*$J21734))/(1-EXP(-SIMULATION!$D$4*$I21727)))-(EXP(-SIMULATION!$D$17*$J21734)/(1-EXP(-SIMULATION!$D$4*SIMULATION!$D$17))))</f>
        <v>2.6229593964274995</v>
      </c>
      <c r="L21734">
        <v>-0.18927279729033314</v>
      </c>
      <c r="M21734">
        <f t="shared" ca="1" si="339"/>
        <v>2.1265045342867026</v>
      </c>
    </row>
    <row r="21735" spans="1:13" x14ac:dyDescent="0.25">
      <c r="A21735" s="9"/>
      <c r="H21735" s="9"/>
      <c r="J21735">
        <v>8</v>
      </c>
      <c r="K21735">
        <f ca="1">SIMULATION!$D$3*SIMULATION!$D$17/$H21727/(SIMULATION!$D$17-$I21727)*(((EXP(-$I21727*$J21735))/(1-EXP(-SIMULATION!$D$4*$I21727)))-(EXP(-SIMULATION!$D$17*$J21735)/(1-EXP(-SIMULATION!$D$4*SIMULATION!$D$17))))</f>
        <v>2.4990897536918677</v>
      </c>
      <c r="L21735">
        <v>0.10082976312042191</v>
      </c>
      <c r="M21735">
        <f t="shared" ca="1" si="339"/>
        <v>2.7510723815732927</v>
      </c>
    </row>
    <row r="21736" spans="1:13" x14ac:dyDescent="0.25">
      <c r="A21736" s="9"/>
      <c r="H21736" s="9"/>
      <c r="J21736">
        <v>9</v>
      </c>
      <c r="K21736">
        <f ca="1">SIMULATION!$D$3*SIMULATION!$D$17/$H21727/(SIMULATION!$D$17-$I21727)*(((EXP(-$I21727*$J21736))/(1-EXP(-SIMULATION!$D$4*$I21727)))-(EXP(-SIMULATION!$D$17*$J21736)/(1-EXP(-SIMULATION!$D$4*SIMULATION!$D$17))))</f>
        <v>2.3665588201328207</v>
      </c>
      <c r="L21736">
        <v>4.0595274200711955E-2</v>
      </c>
      <c r="M21736">
        <f t="shared" ca="1" si="339"/>
        <v>2.4626299243482257</v>
      </c>
    </row>
    <row r="21737" spans="1:13" x14ac:dyDescent="0.25">
      <c r="A21737" s="9"/>
      <c r="H21737" s="9"/>
      <c r="J21737">
        <v>10</v>
      </c>
      <c r="K21737">
        <f ca="1">SIMULATION!$D$3*SIMULATION!$D$17/$H21727/(SIMULATION!$D$17-$I21727)*(((EXP(-$I21727*$J21737))/(1-EXP(-SIMULATION!$D$4*$I21727)))-(EXP(-SIMULATION!$D$17*$J21737)/(1-EXP(-SIMULATION!$D$4*SIMULATION!$D$17))))</f>
        <v>2.2319302788321047</v>
      </c>
      <c r="L21737">
        <v>0.40882424673597323</v>
      </c>
      <c r="M21737">
        <f t="shared" ca="1" si="339"/>
        <v>3.1443974938428507</v>
      </c>
    </row>
    <row r="21738" spans="1:13" x14ac:dyDescent="0.25">
      <c r="A21738" s="9"/>
      <c r="H21738" s="9"/>
      <c r="J21738">
        <v>11</v>
      </c>
      <c r="K21738">
        <f ca="1">SIMULATION!$D$3*SIMULATION!$D$17/$H21727/(SIMULATION!$D$17-$I21727)*(((EXP(-$I21727*$J21738))/(1-EXP(-SIMULATION!$D$4*$I21727)))-(EXP(-SIMULATION!$D$17*$J21738)/(1-EXP(-SIMULATION!$D$4*SIMULATION!$D$17))))</f>
        <v>2.0991860069603181</v>
      </c>
      <c r="L21738">
        <v>-0.29565073587218421</v>
      </c>
      <c r="M21738">
        <f t="shared" ca="1" si="339"/>
        <v>1.4785601192699078</v>
      </c>
    </row>
    <row r="21739" spans="1:13" x14ac:dyDescent="0.25">
      <c r="A21739" s="9"/>
      <c r="H21739" s="9"/>
      <c r="J21739">
        <v>12</v>
      </c>
      <c r="K21739">
        <f ca="1">SIMULATION!$D$3*SIMULATION!$D$17/$H21727/(SIMULATION!$D$17-$I21727)*(((EXP(-$I21727*$J21739))/(1-EXP(-SIMULATION!$D$4*$I21727)))-(EXP(-SIMULATION!$D$17*$J21739)/(1-EXP(-SIMULATION!$D$4*SIMULATION!$D$17))))</f>
        <v>1.9706679676260759</v>
      </c>
      <c r="L21739">
        <v>-2.5488786820452171E-2</v>
      </c>
      <c r="M21739">
        <f t="shared" ca="1" si="339"/>
        <v>1.9204380319053611</v>
      </c>
    </row>
    <row r="21740" spans="1:13" x14ac:dyDescent="0.25">
      <c r="A21740" s="9"/>
      <c r="H21740" s="9"/>
      <c r="J21740">
        <v>13</v>
      </c>
      <c r="K21740">
        <f ca="1">SIMULATION!$D$3*SIMULATION!$D$17/$H21727/(SIMULATION!$D$17-$I21727)*(((EXP(-$I21727*$J21740))/(1-EXP(-SIMULATION!$D$4*$I21727)))-(EXP(-SIMULATION!$D$17*$J21740)/(1-EXP(-SIMULATION!$D$4*SIMULATION!$D$17))))</f>
        <v>1.8476808505850082</v>
      </c>
      <c r="L21740">
        <v>0.25884599378256157</v>
      </c>
      <c r="M21740">
        <f t="shared" ca="1" si="339"/>
        <v>2.3259456365476932</v>
      </c>
    </row>
    <row r="21741" spans="1:13" x14ac:dyDescent="0.25">
      <c r="A21741" s="9"/>
      <c r="H21741" s="9"/>
      <c r="J21741">
        <v>14</v>
      </c>
      <c r="K21741">
        <f ca="1">SIMULATION!$D$3*SIMULATION!$D$17/$H21727/(SIMULATION!$D$17-$I21727)*(((EXP(-$I21727*$J21741))/(1-EXP(-SIMULATION!$D$4*$I21727)))-(EXP(-SIMULATION!$D$17*$J21741)/(1-EXP(-SIMULATION!$D$4*SIMULATION!$D$17))))</f>
        <v>1.7308773740638548</v>
      </c>
      <c r="L21741">
        <v>-0.24011826317311702</v>
      </c>
      <c r="M21741">
        <f t="shared" ca="1" si="339"/>
        <v>1.3152621052379965</v>
      </c>
    </row>
    <row r="21742" spans="1:13" x14ac:dyDescent="0.25">
      <c r="A21742" s="9"/>
      <c r="H21742" s="9"/>
      <c r="J21742">
        <v>15</v>
      </c>
      <c r="K21742">
        <f ca="1">SIMULATION!$D$3*SIMULATION!$D$17/$H21727/(SIMULATION!$D$17-$I21727)*(((EXP(-$I21727*$J21742))/(1-EXP(-SIMULATION!$D$4*$I21727)))-(EXP(-SIMULATION!$D$17*$J21742)/(1-EXP(-SIMULATION!$D$4*SIMULATION!$D$17))))</f>
        <v>1.6205043680385338</v>
      </c>
      <c r="L21742">
        <v>-5.6810115507147339E-2</v>
      </c>
      <c r="M21742">
        <f t="shared" ca="1" si="339"/>
        <v>1.5284433277104279</v>
      </c>
    </row>
    <row r="21743" spans="1:13" x14ac:dyDescent="0.25">
      <c r="A21743" s="9"/>
      <c r="H21743" s="9"/>
      <c r="J21743">
        <v>16</v>
      </c>
      <c r="K21743">
        <f ca="1">SIMULATION!$D$3*SIMULATION!$D$17/$H21727/(SIMULATION!$D$17-$I21727)*(((EXP(-$I21727*$J21743))/(1-EXP(-SIMULATION!$D$4*$I21727)))-(EXP(-SIMULATION!$D$17*$J21743)/(1-EXP(-SIMULATION!$D$4*SIMULATION!$D$17))))</f>
        <v>1.5165596966414381</v>
      </c>
      <c r="L21743">
        <v>0.14975712275516539</v>
      </c>
      <c r="M21743">
        <f t="shared" ca="1" si="339"/>
        <v>1.7436753132969061</v>
      </c>
    </row>
    <row r="21744" spans="1:13" x14ac:dyDescent="0.25">
      <c r="A21744" s="9"/>
      <c r="H21744" s="9"/>
      <c r="J21744">
        <v>17</v>
      </c>
      <c r="K21744">
        <f ca="1">SIMULATION!$D$3*SIMULATION!$D$17/$H21727/(SIMULATION!$D$17-$I21727)*(((EXP(-$I21727*$J21744))/(1-EXP(-SIMULATION!$D$4*$I21727)))-(EXP(-SIMULATION!$D$17*$J21744)/(1-EXP(-SIMULATION!$D$4*SIMULATION!$D$17))))</f>
        <v>1.4188920943796535</v>
      </c>
      <c r="L21744">
        <v>-0.31641724450629832</v>
      </c>
      <c r="M21744">
        <f t="shared" ca="1" si="339"/>
        <v>0.96993016762427298</v>
      </c>
    </row>
    <row r="21745" spans="1:13" x14ac:dyDescent="0.25">
      <c r="A21745" s="9"/>
      <c r="H21745" s="9"/>
      <c r="J21745">
        <v>18</v>
      </c>
      <c r="K21745">
        <f ca="1">SIMULATION!$D$3*SIMULATION!$D$17/$H21727/(SIMULATION!$D$17-$I21727)*(((EXP(-$I21727*$J21745))/(1-EXP(-SIMULATION!$D$4*$I21727)))-(EXP(-SIMULATION!$D$17*$J21745)/(1-EXP(-SIMULATION!$D$4*SIMULATION!$D$17))))</f>
        <v>1.3272644671338083</v>
      </c>
      <c r="L21745">
        <v>-3.0760361810742411E-2</v>
      </c>
      <c r="M21745">
        <f t="shared" ca="1" si="339"/>
        <v>1.2864373319062301</v>
      </c>
    </row>
    <row r="21746" spans="1:13" x14ac:dyDescent="0.25">
      <c r="A21746" s="9"/>
      <c r="H21746" s="9"/>
      <c r="J21746">
        <v>19</v>
      </c>
      <c r="K21746">
        <f ca="1">SIMULATION!$D$3*SIMULATION!$D$17/$H21727/(SIMULATION!$D$17-$I21727)*(((EXP(-$I21727*$J21746))/(1-EXP(-SIMULATION!$D$4*$I21727)))-(EXP(-SIMULATION!$D$17*$J21746)/(1-EXP(-SIMULATION!$D$4*SIMULATION!$D$17))))</f>
        <v>1.2413938244449725</v>
      </c>
      <c r="L21746">
        <v>-7.4938315487397475E-2</v>
      </c>
      <c r="M21746">
        <f t="shared" ca="1" si="339"/>
        <v>1.1483658623846082</v>
      </c>
    </row>
    <row r="21747" spans="1:13" x14ac:dyDescent="0.25">
      <c r="A21747" s="9"/>
      <c r="H21747" s="9"/>
      <c r="J21747">
        <v>20</v>
      </c>
      <c r="K21747">
        <f ca="1">SIMULATION!$D$3*SIMULATION!$D$17/$H21727/(SIMULATION!$D$17-$I21727)*(((EXP(-$I21727*$J21747))/(1-EXP(-SIMULATION!$D$4*$I21727)))-(EXP(-SIMULATION!$D$17*$J21747)/(1-EXP(-SIMULATION!$D$4*SIMULATION!$D$17))))</f>
        <v>1.1609762776526245</v>
      </c>
      <c r="L21747">
        <v>0.17346840207972708</v>
      </c>
      <c r="M21747">
        <f t="shared" ca="1" si="339"/>
        <v>1.3623689773894947</v>
      </c>
    </row>
    <row r="21748" spans="1:13" x14ac:dyDescent="0.25">
      <c r="A21748" s="9"/>
      <c r="H21748" s="9"/>
      <c r="J21748">
        <v>21</v>
      </c>
      <c r="K21748">
        <f ca="1">SIMULATION!$D$3*SIMULATION!$D$17/$H21727/(SIMULATION!$D$17-$I21727)*(((EXP(-$I21727*$J21748))/(1-EXP(-SIMULATION!$D$4*$I21727)))-(EXP(-SIMULATION!$D$17*$J21748)/(1-EXP(-SIMULATION!$D$4*SIMULATION!$D$17))))</f>
        <v>1.0857025062872843</v>
      </c>
      <c r="L21748">
        <v>-4.7513263176761883E-2</v>
      </c>
      <c r="M21748">
        <f t="shared" ca="1" si="339"/>
        <v>1.0341172373743865</v>
      </c>
    </row>
    <row r="21749" spans="1:13" x14ac:dyDescent="0.25">
      <c r="A21749" s="9"/>
      <c r="H21749" s="9"/>
      <c r="J21749">
        <v>22</v>
      </c>
      <c r="K21749">
        <f ca="1">SIMULATION!$D$3*SIMULATION!$D$17/$H21727/(SIMULATION!$D$17-$I21727)*(((EXP(-$I21727*$J21749))/(1-EXP(-SIMULATION!$D$4*$I21727)))-(EXP(-SIMULATION!$D$17*$J21749)/(1-EXP(-SIMULATION!$D$4*SIMULATION!$D$17))))</f>
        <v>1.0152671522134655</v>
      </c>
      <c r="L21749">
        <v>7.6042093588492787E-2</v>
      </c>
      <c r="M21749">
        <f t="shared" ca="1" si="339"/>
        <v>1.0924701920194042</v>
      </c>
    </row>
    <row r="21750" spans="1:13" x14ac:dyDescent="0.25">
      <c r="A21750" s="9"/>
      <c r="H21750" s="9"/>
      <c r="J21750">
        <v>23</v>
      </c>
      <c r="K21750">
        <f ca="1">SIMULATION!$D$3*SIMULATION!$D$17/$H21727/(SIMULATION!$D$17-$I21727)*(((EXP(-$I21727*$J21750))/(1-EXP(-SIMULATION!$D$4*$I21727)))-(EXP(-SIMULATION!$D$17*$J21750)/(1-EXP(-SIMULATION!$D$4*SIMULATION!$D$17))))</f>
        <v>0.94937435611810361</v>
      </c>
      <c r="L21750">
        <v>0.51336486805689741</v>
      </c>
      <c r="M21750">
        <f t="shared" ca="1" si="339"/>
        <v>1.4367497971832759</v>
      </c>
    </row>
    <row r="21751" spans="1:13" x14ac:dyDescent="0.25">
      <c r="A21751" s="9"/>
      <c r="H21751" s="9"/>
      <c r="J21751">
        <v>24</v>
      </c>
      <c r="K21751">
        <f ca="1">SIMULATION!$D$3*SIMULATION!$D$17/$H21727/(SIMULATION!$D$17-$I21727)*(((EXP(-$I21727*$J21751))/(1-EXP(-SIMULATION!$D$4*$I21727)))-(EXP(-SIMULATION!$D$17*$J21751)/(1-EXP(-SIMULATION!$D$4*SIMULATION!$D$17))))</f>
        <v>0.8877408533287745</v>
      </c>
      <c r="L21751">
        <v>-0.28386284073733969</v>
      </c>
      <c r="M21751">
        <f t="shared" ca="1" si="339"/>
        <v>0.63574421286427851</v>
      </c>
    </row>
    <row r="21752" spans="1:13" x14ac:dyDescent="0.25">
      <c r="A21752" s="9">
        <v>871</v>
      </c>
      <c r="B21752" s="2">
        <f ca="1">NORMINV(RAND(),SIMULATION!D7,SIMULATION!D8)</f>
        <v>56.067761382581452</v>
      </c>
      <c r="C21752" s="2">
        <v>2</v>
      </c>
      <c r="D21752" s="2">
        <f ca="1">SIMULATION!$D$11*(1+(SIMULATION!$D$12*LN(1+$C21752)))*(1+(SIMULATION!$D$13*(($B21752/63.5)-1)))</f>
        <v>9.6861303310789335</v>
      </c>
      <c r="E21752" s="2">
        <v>2.8596843141703372E-2</v>
      </c>
      <c r="F21752" s="2">
        <f ca="1">D21752*(1+E21752)</f>
        <v>9.9631230808068931</v>
      </c>
      <c r="G21752" s="2">
        <v>0.87918246791234966</v>
      </c>
      <c r="H21752" s="9">
        <f>SIMULATION!$D$15*EXP($G$21752)</f>
        <v>531.78564600025697</v>
      </c>
      <c r="I21752" s="2">
        <f ca="1">$F21752/$H21752</f>
        <v>1.8735223780000407E-2</v>
      </c>
      <c r="J21752">
        <v>0</v>
      </c>
      <c r="K21752">
        <f ca="1">SIMULATION!$D$3*SIMULATION!$D$17/$H21752/(SIMULATION!$D$17-$I21752)*(((EXP(-$I21752*$J21752))/(1-EXP(-SIMULATION!$D$4*$I21752)))-(EXP(-SIMULATION!$D$17*$J21752)/(1-EXP(-SIMULATION!$D$4*SIMULATION!$D$17))))</f>
        <v>1.9016874978064882</v>
      </c>
      <c r="L21752">
        <v>-0.783261935888933</v>
      </c>
      <c r="M21752">
        <f t="shared" ca="1" si="339"/>
        <v>0.4121680668187972</v>
      </c>
    </row>
    <row r="21753" spans="1:13" x14ac:dyDescent="0.25">
      <c r="A21753" s="9"/>
      <c r="H21753" s="9"/>
      <c r="J21753">
        <v>1</v>
      </c>
      <c r="K21753">
        <f ca="1">SIMULATION!$D$3*SIMULATION!$D$17/$H21752/(SIMULATION!$D$17-$I21752)*(((EXP(-$I21752*$J21753))/(1-EXP(-SIMULATION!$D$4*$I21752)))-(EXP(-SIMULATION!$D$17*$J21753)/(1-EXP(-SIMULATION!$D$4*SIMULATION!$D$17))))</f>
        <v>2.2341640169086974</v>
      </c>
      <c r="L21753">
        <v>0.13728834258356107</v>
      </c>
      <c r="M21753">
        <f t="shared" ca="1" si="339"/>
        <v>2.5408886918499238</v>
      </c>
    </row>
    <row r="21754" spans="1:13" x14ac:dyDescent="0.25">
      <c r="A21754" s="9"/>
      <c r="H21754" s="9"/>
      <c r="J21754">
        <v>2</v>
      </c>
      <c r="K21754">
        <f ca="1">SIMULATION!$D$3*SIMULATION!$D$17/$H21752/(SIMULATION!$D$17-$I21752)*(((EXP(-$I21752*$J21754))/(1-EXP(-SIMULATION!$D$4*$I21752)))-(EXP(-SIMULATION!$D$17*$J21754)/(1-EXP(-SIMULATION!$D$4*SIMULATION!$D$17))))</f>
        <v>2.4283742322940052</v>
      </c>
      <c r="L21754">
        <v>6.2574670524060266E-2</v>
      </c>
      <c r="M21754">
        <f t="shared" ca="1" si="339"/>
        <v>2.5803289497889201</v>
      </c>
    </row>
    <row r="21755" spans="1:13" x14ac:dyDescent="0.25">
      <c r="A21755" s="9"/>
      <c r="H21755" s="9"/>
      <c r="J21755">
        <v>3</v>
      </c>
      <c r="K21755">
        <f ca="1">SIMULATION!$D$3*SIMULATION!$D$17/$H21752/(SIMULATION!$D$17-$I21752)*(((EXP(-$I21752*$J21755))/(1-EXP(-SIMULATION!$D$4*$I21752)))-(EXP(-SIMULATION!$D$17*$J21755)/(1-EXP(-SIMULATION!$D$4*SIMULATION!$D$17))))</f>
        <v>2.5343298928752809</v>
      </c>
      <c r="L21755">
        <v>0.4194503641395223</v>
      </c>
      <c r="M21755">
        <f t="shared" ca="1" si="339"/>
        <v>3.5973554892914943</v>
      </c>
    </row>
    <row r="21756" spans="1:13" x14ac:dyDescent="0.25">
      <c r="A21756" s="9"/>
      <c r="H21756" s="9"/>
      <c r="J21756">
        <v>4</v>
      </c>
      <c r="K21756">
        <f ca="1">SIMULATION!$D$3*SIMULATION!$D$17/$H21752/(SIMULATION!$D$17-$I21752)*(((EXP(-$I21752*$J21756))/(1-EXP(-SIMULATION!$D$4*$I21752)))-(EXP(-SIMULATION!$D$17*$J21756)/(1-EXP(-SIMULATION!$D$4*SIMULATION!$D$17))))</f>
        <v>2.5840732479585196</v>
      </c>
      <c r="L21756">
        <v>0.46853836792315423</v>
      </c>
      <c r="M21756">
        <f t="shared" ca="1" si="339"/>
        <v>3.7948107101508888</v>
      </c>
    </row>
    <row r="21757" spans="1:13" x14ac:dyDescent="0.25">
      <c r="A21757" s="9"/>
      <c r="H21757" s="9"/>
      <c r="J21757">
        <v>5</v>
      </c>
      <c r="K21757">
        <f ca="1">SIMULATION!$D$3*SIMULATION!$D$17/$H21752/(SIMULATION!$D$17-$I21752)*(((EXP(-$I21752*$J21757))/(1-EXP(-SIMULATION!$D$4*$I21752)))-(EXP(-SIMULATION!$D$17*$J21757)/(1-EXP(-SIMULATION!$D$4*SIMULATION!$D$17))))</f>
        <v>2.5981313757978048</v>
      </c>
      <c r="L21757">
        <v>-0.27346630988287196</v>
      </c>
      <c r="M21757">
        <f t="shared" ca="1" si="339"/>
        <v>1.8876299758674697</v>
      </c>
    </row>
    <row r="21758" spans="1:13" x14ac:dyDescent="0.25">
      <c r="A21758" s="9"/>
      <c r="H21758" s="9"/>
      <c r="J21758">
        <v>6</v>
      </c>
      <c r="K21758">
        <f ca="1">SIMULATION!$D$3*SIMULATION!$D$17/$H21752/(SIMULATION!$D$17-$I21752)*(((EXP(-$I21752*$J21758))/(1-EXP(-SIMULATION!$D$4*$I21752)))-(EXP(-SIMULATION!$D$17*$J21758)/(1-EXP(-SIMULATION!$D$4*SIMULATION!$D$17))))</f>
        <v>2.5896522717817931</v>
      </c>
      <c r="L21758">
        <v>-3.9637950449025648E-2</v>
      </c>
      <c r="M21758">
        <f t="shared" ca="1" si="339"/>
        <v>2.4870037633526998</v>
      </c>
    </row>
    <row r="21759" spans="1:13" x14ac:dyDescent="0.25">
      <c r="A21759" s="9"/>
      <c r="H21759" s="9"/>
      <c r="J21759">
        <v>7</v>
      </c>
      <c r="K21759">
        <f ca="1">SIMULATION!$D$3*SIMULATION!$D$17/$H21752/(SIMULATION!$D$17-$I21752)*(((EXP(-$I21752*$J21759))/(1-EXP(-SIMULATION!$D$4*$I21752)))-(EXP(-SIMULATION!$D$17*$J21759)/(1-EXP(-SIMULATION!$D$4*SIMULATION!$D$17))))</f>
        <v>2.5670553519559118</v>
      </c>
      <c r="L21759">
        <v>0.27535211388683667</v>
      </c>
      <c r="M21759">
        <f t="shared" ca="1" si="339"/>
        <v>3.2738994695814898</v>
      </c>
    </row>
    <row r="21760" spans="1:13" x14ac:dyDescent="0.25">
      <c r="A21760" s="9"/>
      <c r="H21760" s="9"/>
      <c r="J21760">
        <v>8</v>
      </c>
      <c r="K21760">
        <f ca="1">SIMULATION!$D$3*SIMULATION!$D$17/$H21752/(SIMULATION!$D$17-$I21752)*(((EXP(-$I21752*$J21760))/(1-EXP(-SIMULATION!$D$4*$I21752)))-(EXP(-SIMULATION!$D$17*$J21760)/(1-EXP(-SIMULATION!$D$4*SIMULATION!$D$17))))</f>
        <v>2.5357299578683365</v>
      </c>
      <c r="L21760">
        <v>-0.35678612351759714</v>
      </c>
      <c r="M21760">
        <f t="shared" ca="1" si="339"/>
        <v>1.631016695913053</v>
      </c>
    </row>
    <row r="21761" spans="1:13" x14ac:dyDescent="0.25">
      <c r="A21761" s="9"/>
      <c r="H21761" s="9"/>
      <c r="J21761">
        <v>9</v>
      </c>
      <c r="K21761">
        <f ca="1">SIMULATION!$D$3*SIMULATION!$D$17/$H21752/(SIMULATION!$D$17-$I21752)*(((EXP(-$I21752*$J21761))/(1-EXP(-SIMULATION!$D$4*$I21752)))-(EXP(-SIMULATION!$D$17*$J21761)/(1-EXP(-SIMULATION!$D$4*SIMULATION!$D$17))))</f>
        <v>2.4991237975934881</v>
      </c>
      <c r="L21761">
        <v>-6.2125140165899262E-2</v>
      </c>
      <c r="M21761">
        <f t="shared" ca="1" si="339"/>
        <v>2.3438653813760579</v>
      </c>
    </row>
    <row r="21762" spans="1:13" x14ac:dyDescent="0.25">
      <c r="A21762" s="9"/>
      <c r="H21762" s="9"/>
      <c r="J21762">
        <v>10</v>
      </c>
      <c r="K21762">
        <f ca="1">SIMULATION!$D$3*SIMULATION!$D$17/$H21752/(SIMULATION!$D$17-$I21752)*(((EXP(-$I21752*$J21762))/(1-EXP(-SIMULATION!$D$4*$I21752)))-(EXP(-SIMULATION!$D$17*$J21762)/(1-EXP(-SIMULATION!$D$4*SIMULATION!$D$17))))</f>
        <v>2.4594404430874062</v>
      </c>
      <c r="L21762">
        <v>0.37090480506621193</v>
      </c>
      <c r="M21762">
        <f t="shared" ca="1" si="339"/>
        <v>3.3716587212026981</v>
      </c>
    </row>
    <row r="21763" spans="1:13" x14ac:dyDescent="0.25">
      <c r="A21763" s="9"/>
      <c r="H21763" s="9"/>
      <c r="J21763">
        <v>11</v>
      </c>
      <c r="K21763">
        <f ca="1">SIMULATION!$D$3*SIMULATION!$D$17/$H21752/(SIMULATION!$D$17-$I21752)*(((EXP(-$I21752*$J21763))/(1-EXP(-SIMULATION!$D$4*$I21752)))-(EXP(-SIMULATION!$D$17*$J21763)/(1-EXP(-SIMULATION!$D$4*SIMULATION!$D$17))))</f>
        <v>2.4180863013885516</v>
      </c>
      <c r="L21763">
        <v>-0.51804244459816196</v>
      </c>
      <c r="M21763">
        <f t="shared" ref="M21763:M21826" ca="1" si="340">$K21763*(1+$L21763)</f>
        <v>1.1654149625678984</v>
      </c>
    </row>
    <row r="21764" spans="1:13" x14ac:dyDescent="0.25">
      <c r="A21764" s="9"/>
      <c r="H21764" s="9"/>
      <c r="J21764">
        <v>12</v>
      </c>
      <c r="K21764">
        <f ca="1">SIMULATION!$D$3*SIMULATION!$D$17/$H21752/(SIMULATION!$D$17-$I21752)*(((EXP(-$I21752*$J21764))/(1-EXP(-SIMULATION!$D$4*$I21752)))-(EXP(-SIMULATION!$D$17*$J21764)/(1-EXP(-SIMULATION!$D$4*SIMULATION!$D$17))))</f>
        <v>2.3759570426147918</v>
      </c>
      <c r="L21764">
        <v>-0.79386360630244956</v>
      </c>
      <c r="M21764">
        <f t="shared" ca="1" si="340"/>
        <v>0.48977121634491033</v>
      </c>
    </row>
    <row r="21765" spans="1:13" x14ac:dyDescent="0.25">
      <c r="A21765" s="9"/>
      <c r="H21765" s="9"/>
      <c r="J21765">
        <v>13</v>
      </c>
      <c r="K21765">
        <f ca="1">SIMULATION!$D$3*SIMULATION!$D$17/$H21752/(SIMULATION!$D$17-$I21752)*(((EXP(-$I21752*$J21765))/(1-EXP(-SIMULATION!$D$4*$I21752)))-(EXP(-SIMULATION!$D$17*$J21765)/(1-EXP(-SIMULATION!$D$4*SIMULATION!$D$17))))</f>
        <v>2.3336211480151241</v>
      </c>
      <c r="L21765">
        <v>2.4282959295915115E-2</v>
      </c>
      <c r="M21765">
        <f t="shared" ca="1" si="340"/>
        <v>2.3902883753644621</v>
      </c>
    </row>
    <row r="21766" spans="1:13" x14ac:dyDescent="0.25">
      <c r="A21766" s="9"/>
      <c r="H21766" s="9"/>
      <c r="J21766">
        <v>14</v>
      </c>
      <c r="K21766">
        <f ca="1">SIMULATION!$D$3*SIMULATION!$D$17/$H21752/(SIMULATION!$D$17-$I21752)*(((EXP(-$I21752*$J21766))/(1-EXP(-SIMULATION!$D$4*$I21752)))-(EXP(-SIMULATION!$D$17*$J21766)/(1-EXP(-SIMULATION!$D$4*SIMULATION!$D$17))))</f>
        <v>2.2914375300913852</v>
      </c>
      <c r="L21766">
        <v>-0.16349134446126512</v>
      </c>
      <c r="M21766">
        <f t="shared" ca="1" si="340"/>
        <v>1.916807327547744</v>
      </c>
    </row>
    <row r="21767" spans="1:13" x14ac:dyDescent="0.25">
      <c r="A21767" s="9"/>
      <c r="H21767" s="9"/>
      <c r="J21767">
        <v>15</v>
      </c>
      <c r="K21767">
        <f ca="1">SIMULATION!$D$3*SIMULATION!$D$17/$H21752/(SIMULATION!$D$17-$I21752)*(((EXP(-$I21752*$J21767))/(1-EXP(-SIMULATION!$D$4*$I21752)))-(EXP(-SIMULATION!$D$17*$J21767)/(1-EXP(-SIMULATION!$D$4*SIMULATION!$D$17))))</f>
        <v>2.2496309045376761</v>
      </c>
      <c r="L21767">
        <v>0.5087976456112675</v>
      </c>
      <c r="M21767">
        <f t="shared" ca="1" si="340"/>
        <v>3.3942378122607919</v>
      </c>
    </row>
    <row r="21768" spans="1:13" x14ac:dyDescent="0.25">
      <c r="A21768" s="9"/>
      <c r="H21768" s="9"/>
      <c r="J21768">
        <v>16</v>
      </c>
      <c r="K21768">
        <f ca="1">SIMULATION!$D$3*SIMULATION!$D$17/$H21752/(SIMULATION!$D$17-$I21752)*(((EXP(-$I21752*$J21768))/(1-EXP(-SIMULATION!$D$4*$I21752)))-(EXP(-SIMULATION!$D$17*$J21768)/(1-EXP(-SIMULATION!$D$4*SIMULATION!$D$17))))</f>
        <v>2.2083400885540452</v>
      </c>
      <c r="L21768">
        <v>-0.11658580221789762</v>
      </c>
      <c r="M21768">
        <f t="shared" ca="1" si="340"/>
        <v>1.9508789877600288</v>
      </c>
    </row>
    <row r="21769" spans="1:13" x14ac:dyDescent="0.25">
      <c r="A21769" s="9"/>
      <c r="H21769" s="9"/>
      <c r="J21769">
        <v>17</v>
      </c>
      <c r="K21769">
        <f ca="1">SIMULATION!$D$3*SIMULATION!$D$17/$H21752/(SIMULATION!$D$17-$I21752)*(((EXP(-$I21752*$J21769))/(1-EXP(-SIMULATION!$D$4*$I21752)))-(EXP(-SIMULATION!$D$17*$J21769)/(1-EXP(-SIMULATION!$D$4*SIMULATION!$D$17))))</f>
        <v>2.1676489497579716</v>
      </c>
      <c r="L21769">
        <v>-0.11175317390549214</v>
      </c>
      <c r="M21769">
        <f t="shared" ca="1" si="340"/>
        <v>1.9254072997096117</v>
      </c>
    </row>
    <row r="21770" spans="1:13" x14ac:dyDescent="0.25">
      <c r="A21770" s="9"/>
      <c r="H21770" s="9"/>
      <c r="J21770">
        <v>18</v>
      </c>
      <c r="K21770">
        <f ca="1">SIMULATION!$D$3*SIMULATION!$D$17/$H21752/(SIMULATION!$D$17-$I21752)*(((EXP(-$I21752*$J21770))/(1-EXP(-SIMULATION!$D$4*$I21752)))-(EXP(-SIMULATION!$D$17*$J21770)/(1-EXP(-SIMULATION!$D$4*SIMULATION!$D$17))))</f>
        <v>2.1276062372115452</v>
      </c>
      <c r="L21770">
        <v>0.12486176676904681</v>
      </c>
      <c r="M21770">
        <f t="shared" ca="1" si="340"/>
        <v>2.3932629109786223</v>
      </c>
    </row>
    <row r="21771" spans="1:13" x14ac:dyDescent="0.25">
      <c r="A21771" s="9"/>
      <c r="H21771" s="9"/>
      <c r="J21771">
        <v>19</v>
      </c>
      <c r="K21771">
        <f ca="1">SIMULATION!$D$3*SIMULATION!$D$17/$H21752/(SIMULATION!$D$17-$I21752)*(((EXP(-$I21752*$J21771))/(1-EXP(-SIMULATION!$D$4*$I21752)))-(EXP(-SIMULATION!$D$17*$J21771)/(1-EXP(-SIMULATION!$D$4*SIMULATION!$D$17))))</f>
        <v>2.0882382878716399</v>
      </c>
      <c r="L21771">
        <v>4.2335805542944201E-2</v>
      </c>
      <c r="M21771">
        <f t="shared" ca="1" si="340"/>
        <v>2.1766455379543044</v>
      </c>
    </row>
    <row r="21772" spans="1:13" x14ac:dyDescent="0.25">
      <c r="A21772" s="9"/>
      <c r="H21772" s="9"/>
      <c r="J21772">
        <v>20</v>
      </c>
      <c r="K21772">
        <f ca="1">SIMULATION!$D$3*SIMULATION!$D$17/$H21752/(SIMULATION!$D$17-$I21752)*(((EXP(-$I21752*$J21772))/(1-EXP(-SIMULATION!$D$4*$I21752)))-(EXP(-SIMULATION!$D$17*$J21772)/(1-EXP(-SIMULATION!$D$4*SIMULATION!$D$17))))</f>
        <v>2.0495571674707347</v>
      </c>
      <c r="L21772">
        <v>-4.109418472803985E-2</v>
      </c>
      <c r="M21772">
        <f t="shared" ca="1" si="340"/>
        <v>1.9653322866200142</v>
      </c>
    </row>
    <row r="21773" spans="1:13" x14ac:dyDescent="0.25">
      <c r="A21773" s="9"/>
      <c r="H21773" s="9"/>
      <c r="J21773">
        <v>21</v>
      </c>
      <c r="K21773">
        <f ca="1">SIMULATION!$D$3*SIMULATION!$D$17/$H21752/(SIMULATION!$D$17-$I21752)*(((EXP(-$I21752*$J21773))/(1-EXP(-SIMULATION!$D$4*$I21752)))-(EXP(-SIMULATION!$D$17*$J21773)/(1-EXP(-SIMULATION!$D$4*SIMULATION!$D$17))))</f>
        <v>2.0115658857019962</v>
      </c>
      <c r="L21773">
        <v>8.6836240903396825E-2</v>
      </c>
      <c r="M21773">
        <f t="shared" ca="1" si="340"/>
        <v>2.1862427055458697</v>
      </c>
    </row>
    <row r="21774" spans="1:13" x14ac:dyDescent="0.25">
      <c r="A21774" s="9"/>
      <c r="H21774" s="9"/>
      <c r="J21774">
        <v>22</v>
      </c>
      <c r="K21774">
        <f ca="1">SIMULATION!$D$3*SIMULATION!$D$17/$H21752/(SIMULATION!$D$17-$I21752)*(((EXP(-$I21752*$J21774))/(1-EXP(-SIMULATION!$D$4*$I21752)))-(EXP(-SIMULATION!$D$17*$J21774)/(1-EXP(-SIMULATION!$D$4*SIMULATION!$D$17))))</f>
        <v>1.9742617365788633</v>
      </c>
      <c r="L21774">
        <v>-0.14731975477145351</v>
      </c>
      <c r="M21774">
        <f t="shared" ca="1" si="340"/>
        <v>1.6834139816914011</v>
      </c>
    </row>
    <row r="21775" spans="1:13" x14ac:dyDescent="0.25">
      <c r="A21775" s="9"/>
      <c r="H21775" s="9"/>
      <c r="J21775">
        <v>23</v>
      </c>
      <c r="K21775">
        <f ca="1">SIMULATION!$D$3*SIMULATION!$D$17/$H21752/(SIMULATION!$D$17-$I21752)*(((EXP(-$I21752*$J21775))/(1-EXP(-SIMULATION!$D$4*$I21752)))-(EXP(-SIMULATION!$D$17*$J21775)/(1-EXP(-SIMULATION!$D$4*SIMULATION!$D$17))))</f>
        <v>1.9376384373917011</v>
      </c>
      <c r="L21775">
        <v>3.5147002502357937E-2</v>
      </c>
      <c r="M21775">
        <f t="shared" ca="1" si="340"/>
        <v>2.0057406203993722</v>
      </c>
    </row>
    <row r="21776" spans="1:13" x14ac:dyDescent="0.25">
      <c r="A21776" s="9"/>
      <c r="H21776" s="9"/>
      <c r="J21776">
        <v>24</v>
      </c>
      <c r="K21776">
        <f ca="1">SIMULATION!$D$3*SIMULATION!$D$17/$H21752/(SIMULATION!$D$17-$I21752)*(((EXP(-$I21752*$J21776))/(1-EXP(-SIMULATION!$D$4*$I21752)))-(EXP(-SIMULATION!$D$17*$J21776)/(1-EXP(-SIMULATION!$D$4*SIMULATION!$D$17))))</f>
        <v>1.9016874978064879</v>
      </c>
      <c r="L21776">
        <v>-0.27695212678236553</v>
      </c>
      <c r="M21776">
        <f t="shared" ca="1" si="340"/>
        <v>1.3750111008135459</v>
      </c>
    </row>
    <row r="21777" spans="1:13" x14ac:dyDescent="0.25">
      <c r="A21777" s="9">
        <v>872</v>
      </c>
      <c r="B21777" s="2">
        <f ca="1">NORMINV(RAND(),SIMULATION!D7,SIMULATION!D8)</f>
        <v>52.948742105789968</v>
      </c>
      <c r="C21777" s="2">
        <v>2</v>
      </c>
      <c r="D21777" s="2">
        <f ca="1">SIMULATION!$D$11*(1+(SIMULATION!$D$12*LN(1+$C21777)))*(1+(SIMULATION!$D$13*(($B21777/63.5)-1)))</f>
        <v>9.4545065412164089</v>
      </c>
      <c r="E21777" s="2">
        <v>-0.104929084243569</v>
      </c>
      <c r="F21777" s="2">
        <f ca="1">D21777*(1+E21777)</f>
        <v>8.4624538278717374</v>
      </c>
      <c r="G21777" s="2">
        <v>-1.3575482731999708</v>
      </c>
      <c r="H21777" s="9">
        <f>SIMULATION!$D$15*EXP($G$21777)</f>
        <v>56.798490290580411</v>
      </c>
      <c r="I21777" s="2">
        <f ca="1">$F21777/$H21777</f>
        <v>0.14899082325213087</v>
      </c>
      <c r="J21777">
        <v>0</v>
      </c>
      <c r="K21777">
        <f ca="1">SIMULATION!$D$3*SIMULATION!$D$17/$H21777/(SIMULATION!$D$17-$I21777)*(((EXP(-$I21777*$J21777))/(1-EXP(-SIMULATION!$D$4*$I21777)))-(EXP(-SIMULATION!$D$17*$J21777)/(1-EXP(-SIMULATION!$D$4*SIMULATION!$D$17))))</f>
        <v>0.41891238400551883</v>
      </c>
      <c r="L21777">
        <v>0.11831782041761608</v>
      </c>
      <c r="M21777">
        <f t="shared" ca="1" si="340"/>
        <v>0.46847718422699924</v>
      </c>
    </row>
    <row r="21778" spans="1:13" x14ac:dyDescent="0.25">
      <c r="A21778" s="9"/>
      <c r="H21778" s="9"/>
      <c r="J21778">
        <v>1</v>
      </c>
      <c r="K21778">
        <f ca="1">SIMULATION!$D$3*SIMULATION!$D$17/$H21777/(SIMULATION!$D$17-$I21777)*(((EXP(-$I21777*$J21778))/(1-EXP(-SIMULATION!$D$4*$I21777)))-(EXP(-SIMULATION!$D$17*$J21778)/(1-EXP(-SIMULATION!$D$4*SIMULATION!$D$17))))</f>
        <v>3.5745624055071099</v>
      </c>
      <c r="L21778">
        <v>0.27521845823854868</v>
      </c>
      <c r="M21778">
        <f t="shared" ca="1" si="340"/>
        <v>4.5583479596282546</v>
      </c>
    </row>
    <row r="21779" spans="1:13" x14ac:dyDescent="0.25">
      <c r="A21779" s="9"/>
      <c r="H21779" s="9"/>
      <c r="J21779">
        <v>2</v>
      </c>
      <c r="K21779">
        <f ca="1">SIMULATION!$D$3*SIMULATION!$D$17/$H21777/(SIMULATION!$D$17-$I21777)*(((EXP(-$I21777*$J21779))/(1-EXP(-SIMULATION!$D$4*$I21777)))-(EXP(-SIMULATION!$D$17*$J21779)/(1-EXP(-SIMULATION!$D$4*SIMULATION!$D$17))))</f>
        <v>5.1391375117348659</v>
      </c>
      <c r="L21779">
        <v>-0.28488632749793569</v>
      </c>
      <c r="M21779">
        <f t="shared" ca="1" si="340"/>
        <v>3.6750674995098409</v>
      </c>
    </row>
    <row r="21780" spans="1:13" x14ac:dyDescent="0.25">
      <c r="A21780" s="9"/>
      <c r="H21780" s="9"/>
      <c r="J21780">
        <v>3</v>
      </c>
      <c r="K21780">
        <f ca="1">SIMULATION!$D$3*SIMULATION!$D$17/$H21777/(SIMULATION!$D$17-$I21777)*(((EXP(-$I21777*$J21780))/(1-EXP(-SIMULATION!$D$4*$I21777)))-(EXP(-SIMULATION!$D$17*$J21780)/(1-EXP(-SIMULATION!$D$4*SIMULATION!$D$17))))</f>
        <v>5.7474613608058034</v>
      </c>
      <c r="L21780">
        <v>0.36433540092535666</v>
      </c>
      <c r="M21780">
        <f t="shared" ca="1" si="340"/>
        <v>7.8414649999979806</v>
      </c>
    </row>
    <row r="21781" spans="1:13" x14ac:dyDescent="0.25">
      <c r="A21781" s="9"/>
      <c r="H21781" s="9"/>
      <c r="J21781">
        <v>4</v>
      </c>
      <c r="K21781">
        <f ca="1">SIMULATION!$D$3*SIMULATION!$D$17/$H21777/(SIMULATION!$D$17-$I21777)*(((EXP(-$I21777*$J21781))/(1-EXP(-SIMULATION!$D$4*$I21777)))-(EXP(-SIMULATION!$D$17*$J21781)/(1-EXP(-SIMULATION!$D$4*SIMULATION!$D$17))))</f>
        <v>5.7975755209671789</v>
      </c>
      <c r="L21781">
        <v>-0.56360576967566389</v>
      </c>
      <c r="M21781">
        <f t="shared" ca="1" si="340"/>
        <v>2.5300285072196838</v>
      </c>
    </row>
    <row r="21782" spans="1:13" x14ac:dyDescent="0.25">
      <c r="A21782" s="9"/>
      <c r="H21782" s="9"/>
      <c r="J21782">
        <v>5</v>
      </c>
      <c r="K21782">
        <f ca="1">SIMULATION!$D$3*SIMULATION!$D$17/$H21777/(SIMULATION!$D$17-$I21777)*(((EXP(-$I21777*$J21782))/(1-EXP(-SIMULATION!$D$4*$I21777)))-(EXP(-SIMULATION!$D$17*$J21782)/(1-EXP(-SIMULATION!$D$4*SIMULATION!$D$17))))</f>
        <v>5.5369996584980541</v>
      </c>
      <c r="L21782">
        <v>-0.21278034080992111</v>
      </c>
      <c r="M21782">
        <f t="shared" ca="1" si="340"/>
        <v>4.3588349840984213</v>
      </c>
    </row>
    <row r="21783" spans="1:13" x14ac:dyDescent="0.25">
      <c r="A21783" s="9"/>
      <c r="H21783" s="9"/>
      <c r="J21783">
        <v>6</v>
      </c>
      <c r="K21783">
        <f ca="1">SIMULATION!$D$3*SIMULATION!$D$17/$H21777/(SIMULATION!$D$17-$I21777)*(((EXP(-$I21777*$J21783))/(1-EXP(-SIMULATION!$D$4*$I21777)))-(EXP(-SIMULATION!$D$17*$J21783)/(1-EXP(-SIMULATION!$D$4*SIMULATION!$D$17))))</f>
        <v>5.1178411410659645</v>
      </c>
      <c r="L21783">
        <v>0.42565718064291969</v>
      </c>
      <c r="M21783">
        <f t="shared" ca="1" si="340"/>
        <v>7.2962869721504457</v>
      </c>
    </row>
    <row r="21784" spans="1:13" x14ac:dyDescent="0.25">
      <c r="A21784" s="9"/>
      <c r="H21784" s="9"/>
      <c r="J21784">
        <v>7</v>
      </c>
      <c r="K21784">
        <f ca="1">SIMULATION!$D$3*SIMULATION!$D$17/$H21777/(SIMULATION!$D$17-$I21777)*(((EXP(-$I21777*$J21784))/(1-EXP(-SIMULATION!$D$4*$I21777)))-(EXP(-SIMULATION!$D$17*$J21784)/(1-EXP(-SIMULATION!$D$4*SIMULATION!$D$17))))</f>
        <v>4.6319658479997248</v>
      </c>
      <c r="L21784">
        <v>-0.58278755841205376</v>
      </c>
      <c r="M21784">
        <f t="shared" ca="1" si="340"/>
        <v>1.9325137807959469</v>
      </c>
    </row>
    <row r="21785" spans="1:13" x14ac:dyDescent="0.25">
      <c r="A21785" s="9"/>
      <c r="H21785" s="9"/>
      <c r="J21785">
        <v>8</v>
      </c>
      <c r="K21785">
        <f ca="1">SIMULATION!$D$3*SIMULATION!$D$17/$H21777/(SIMULATION!$D$17-$I21777)*(((EXP(-$I21777*$J21785))/(1-EXP(-SIMULATION!$D$4*$I21777)))-(EXP(-SIMULATION!$D$17*$J21785)/(1-EXP(-SIMULATION!$D$4*SIMULATION!$D$17))))</f>
        <v>4.1334117562235662</v>
      </c>
      <c r="L21785">
        <v>1.0392862972086466E-2</v>
      </c>
      <c r="M21785">
        <f t="shared" ca="1" si="340"/>
        <v>4.176369738213209</v>
      </c>
    </row>
    <row r="21786" spans="1:13" x14ac:dyDescent="0.25">
      <c r="A21786" s="9"/>
      <c r="H21786" s="9"/>
      <c r="J21786">
        <v>9</v>
      </c>
      <c r="K21786">
        <f ca="1">SIMULATION!$D$3*SIMULATION!$D$17/$H21777/(SIMULATION!$D$17-$I21777)*(((EXP(-$I21777*$J21786))/(1-EXP(-SIMULATION!$D$4*$I21777)))-(EXP(-SIMULATION!$D$17*$J21786)/(1-EXP(-SIMULATION!$D$4*SIMULATION!$D$17))))</f>
        <v>3.6526446516828099</v>
      </c>
      <c r="L21786">
        <v>6.7583894884470875E-3</v>
      </c>
      <c r="M21786">
        <f t="shared" ca="1" si="340"/>
        <v>3.6773306469017757</v>
      </c>
    </row>
    <row r="21787" spans="1:13" x14ac:dyDescent="0.25">
      <c r="A21787" s="9"/>
      <c r="H21787" s="9"/>
      <c r="J21787">
        <v>10</v>
      </c>
      <c r="K21787">
        <f ca="1">SIMULATION!$D$3*SIMULATION!$D$17/$H21777/(SIMULATION!$D$17-$I21777)*(((EXP(-$I21777*$J21787))/(1-EXP(-SIMULATION!$D$4*$I21777)))-(EXP(-SIMULATION!$D$17*$J21787)/(1-EXP(-SIMULATION!$D$4*SIMULATION!$D$17))))</f>
        <v>3.2056009514767627</v>
      </c>
      <c r="L21787">
        <v>0.81234653692295999</v>
      </c>
      <c r="M21787">
        <f t="shared" ca="1" si="340"/>
        <v>5.8096597831658565</v>
      </c>
    </row>
    <row r="21788" spans="1:13" x14ac:dyDescent="0.25">
      <c r="A21788" s="9"/>
      <c r="H21788" s="9"/>
      <c r="J21788">
        <v>11</v>
      </c>
      <c r="K21788">
        <f ca="1">SIMULATION!$D$3*SIMULATION!$D$17/$H21777/(SIMULATION!$D$17-$I21777)*(((EXP(-$I21777*$J21788))/(1-EXP(-SIMULATION!$D$4*$I21777)))-(EXP(-SIMULATION!$D$17*$J21788)/(1-EXP(-SIMULATION!$D$4*SIMULATION!$D$17))))</f>
        <v>2.7994027957128056</v>
      </c>
      <c r="L21788">
        <v>-0.14328896585620415</v>
      </c>
      <c r="M21788">
        <f t="shared" ca="1" si="340"/>
        <v>2.3982792641001507</v>
      </c>
    </row>
    <row r="21789" spans="1:13" x14ac:dyDescent="0.25">
      <c r="A21789" s="9"/>
      <c r="H21789" s="9"/>
      <c r="J21789">
        <v>12</v>
      </c>
      <c r="K21789">
        <f ca="1">SIMULATION!$D$3*SIMULATION!$D$17/$H21777/(SIMULATION!$D$17-$I21777)*(((EXP(-$I21777*$J21789))/(1-EXP(-SIMULATION!$D$4*$I21777)))-(EXP(-SIMULATION!$D$17*$J21789)/(1-EXP(-SIMULATION!$D$4*SIMULATION!$D$17))))</f>
        <v>2.4359516907506924</v>
      </c>
      <c r="L21789">
        <v>1.5684555423656647E-2</v>
      </c>
      <c r="M21789">
        <f t="shared" ca="1" si="340"/>
        <v>2.4741585100536216</v>
      </c>
    </row>
    <row r="21790" spans="1:13" x14ac:dyDescent="0.25">
      <c r="A21790" s="9"/>
      <c r="H21790" s="9"/>
      <c r="J21790">
        <v>13</v>
      </c>
      <c r="K21790">
        <f ca="1">SIMULATION!$D$3*SIMULATION!$D$17/$H21777/(SIMULATION!$D$17-$I21777)*(((EXP(-$I21777*$J21790))/(1-EXP(-SIMULATION!$D$4*$I21777)))-(EXP(-SIMULATION!$D$17*$J21790)/(1-EXP(-SIMULATION!$D$4*SIMULATION!$D$17))))</f>
        <v>2.1141721899841932</v>
      </c>
      <c r="L21790">
        <v>-0.27970373785929487</v>
      </c>
      <c r="M21790">
        <f t="shared" ca="1" si="340"/>
        <v>1.5228303259674432</v>
      </c>
    </row>
    <row r="21791" spans="1:13" x14ac:dyDescent="0.25">
      <c r="A21791" s="9"/>
      <c r="H21791" s="9"/>
      <c r="J21791">
        <v>14</v>
      </c>
      <c r="K21791">
        <f ca="1">SIMULATION!$D$3*SIMULATION!$D$17/$H21777/(SIMULATION!$D$17-$I21777)*(((EXP(-$I21777*$J21791))/(1-EXP(-SIMULATION!$D$4*$I21777)))-(EXP(-SIMULATION!$D$17*$J21791)/(1-EXP(-SIMULATION!$D$4*SIMULATION!$D$17))))</f>
        <v>1.831398682351512</v>
      </c>
      <c r="L21791">
        <v>-0.13820088249107668</v>
      </c>
      <c r="M21791">
        <f t="shared" ca="1" si="340"/>
        <v>1.5782977682575381</v>
      </c>
    </row>
    <row r="21792" spans="1:13" x14ac:dyDescent="0.25">
      <c r="A21792" s="9"/>
      <c r="H21792" s="9"/>
      <c r="J21792">
        <v>15</v>
      </c>
      <c r="K21792">
        <f ca="1">SIMULATION!$D$3*SIMULATION!$D$17/$H21777/(SIMULATION!$D$17-$I21777)*(((EXP(-$I21777*$J21792))/(1-EXP(-SIMULATION!$D$4*$I21777)))-(EXP(-SIMULATION!$D$17*$J21792)/(1-EXP(-SIMULATION!$D$4*SIMULATION!$D$17))))</f>
        <v>1.5842201253463806</v>
      </c>
      <c r="L21792">
        <v>0.33313415937560281</v>
      </c>
      <c r="M21792">
        <f t="shared" ca="1" si="340"/>
        <v>2.1119779650695589</v>
      </c>
    </row>
    <row r="21793" spans="1:13" x14ac:dyDescent="0.25">
      <c r="A21793" s="9"/>
      <c r="H21793" s="9"/>
      <c r="J21793">
        <v>16</v>
      </c>
      <c r="K21793">
        <f ca="1">SIMULATION!$D$3*SIMULATION!$D$17/$H21777/(SIMULATION!$D$17-$I21777)*(((EXP(-$I21777*$J21793))/(1-EXP(-SIMULATION!$D$4*$I21777)))-(EXP(-SIMULATION!$D$17*$J21793)/(1-EXP(-SIMULATION!$D$4*SIMULATION!$D$17))))</f>
        <v>1.3689835000511819</v>
      </c>
      <c r="L21793">
        <v>-1.6893266867562842E-2</v>
      </c>
      <c r="M21793">
        <f t="shared" ca="1" si="340"/>
        <v>1.345856896447527</v>
      </c>
    </row>
    <row r="21794" spans="1:13" x14ac:dyDescent="0.25">
      <c r="A21794" s="9"/>
      <c r="H21794" s="9"/>
      <c r="J21794">
        <v>17</v>
      </c>
      <c r="K21794">
        <f ca="1">SIMULATION!$D$3*SIMULATION!$D$17/$H21777/(SIMULATION!$D$17-$I21777)*(((EXP(-$I21777*$J21794))/(1-EXP(-SIMULATION!$D$4*$I21777)))-(EXP(-SIMULATION!$D$17*$J21794)/(1-EXP(-SIMULATION!$D$4*SIMULATION!$D$17))))</f>
        <v>1.1820838090887018</v>
      </c>
      <c r="L21794">
        <v>-5.4436817572045451E-2</v>
      </c>
      <c r="M21794">
        <f t="shared" ca="1" si="340"/>
        <v>1.1177349284184717</v>
      </c>
    </row>
    <row r="21795" spans="1:13" x14ac:dyDescent="0.25">
      <c r="A21795" s="9"/>
      <c r="H21795" s="9"/>
      <c r="J21795">
        <v>18</v>
      </c>
      <c r="K21795">
        <f ca="1">SIMULATION!$D$3*SIMULATION!$D$17/$H21777/(SIMULATION!$D$17-$I21777)*(((EXP(-$I21777*$J21795))/(1-EXP(-SIMULATION!$D$4*$I21777)))-(EXP(-SIMULATION!$D$17*$J21795)/(1-EXP(-SIMULATION!$D$4*SIMULATION!$D$17))))</f>
        <v>1.0201218025945449</v>
      </c>
      <c r="L21795">
        <v>-8.2520956347772026E-2</v>
      </c>
      <c r="M21795">
        <f t="shared" ca="1" si="340"/>
        <v>0.93594037585322998</v>
      </c>
    </row>
    <row r="21796" spans="1:13" x14ac:dyDescent="0.25">
      <c r="A21796" s="9"/>
      <c r="H21796" s="9"/>
      <c r="J21796">
        <v>19</v>
      </c>
      <c r="K21796">
        <f ca="1">SIMULATION!$D$3*SIMULATION!$D$17/$H21777/(SIMULATION!$D$17-$I21777)*(((EXP(-$I21777*$J21796))/(1-EXP(-SIMULATION!$D$4*$I21777)))-(EXP(-SIMULATION!$D$17*$J21796)/(1-EXP(-SIMULATION!$D$4*SIMULATION!$D$17))))</f>
        <v>0.87998083240702241</v>
      </c>
      <c r="L21796">
        <v>-0.15170088713099364</v>
      </c>
      <c r="M21796">
        <f t="shared" ca="1" si="340"/>
        <v>0.7464869594726069</v>
      </c>
    </row>
    <row r="21797" spans="1:13" x14ac:dyDescent="0.25">
      <c r="A21797" s="9"/>
      <c r="H21797" s="9"/>
      <c r="J21797">
        <v>20</v>
      </c>
      <c r="K21797">
        <f ca="1">SIMULATION!$D$3*SIMULATION!$D$17/$H21777/(SIMULATION!$D$17-$I21777)*(((EXP(-$I21777*$J21797))/(1-EXP(-SIMULATION!$D$4*$I21777)))-(EXP(-SIMULATION!$D$17*$J21797)/(1-EXP(-SIMULATION!$D$4*SIMULATION!$D$17))))</f>
        <v>0.7588552343213073</v>
      </c>
      <c r="L21797">
        <v>9.2184246874276857E-2</v>
      </c>
      <c r="M21797">
        <f t="shared" ca="1" si="340"/>
        <v>0.82880973258381985</v>
      </c>
    </row>
    <row r="21798" spans="1:13" x14ac:dyDescent="0.25">
      <c r="A21798" s="9"/>
      <c r="H21798" s="9"/>
      <c r="J21798">
        <v>21</v>
      </c>
      <c r="K21798">
        <f ca="1">SIMULATION!$D$3*SIMULATION!$D$17/$H21777/(SIMULATION!$D$17-$I21777)*(((EXP(-$I21777*$J21798))/(1-EXP(-SIMULATION!$D$4*$I21777)))-(EXP(-SIMULATION!$D$17*$J21798)/(1-EXP(-SIMULATION!$D$4*SIMULATION!$D$17))))</f>
        <v>0.65425053693023461</v>
      </c>
      <c r="L21798">
        <v>-0.35297681730078667</v>
      </c>
      <c r="M21798">
        <f t="shared" ca="1" si="340"/>
        <v>0.4233152646872696</v>
      </c>
    </row>
    <row r="21799" spans="1:13" x14ac:dyDescent="0.25">
      <c r="A21799" s="9"/>
      <c r="H21799" s="9"/>
      <c r="J21799">
        <v>22</v>
      </c>
      <c r="K21799">
        <f ca="1">SIMULATION!$D$3*SIMULATION!$D$17/$H21777/(SIMULATION!$D$17-$I21777)*(((EXP(-$I21777*$J21799))/(1-EXP(-SIMULATION!$D$4*$I21777)))-(EXP(-SIMULATION!$D$17*$J21799)/(1-EXP(-SIMULATION!$D$4*SIMULATION!$D$17))))</f>
        <v>0.56396810499184613</v>
      </c>
      <c r="L21799">
        <v>-0.27093181478713352</v>
      </c>
      <c r="M21799">
        <f t="shared" ca="1" si="340"/>
        <v>0.41117120282434455</v>
      </c>
    </row>
    <row r="21800" spans="1:13" x14ac:dyDescent="0.25">
      <c r="A21800" s="9"/>
      <c r="H21800" s="9"/>
      <c r="J21800">
        <v>23</v>
      </c>
      <c r="K21800">
        <f ca="1">SIMULATION!$D$3*SIMULATION!$D$17/$H21777/(SIMULATION!$D$17-$I21777)*(((EXP(-$I21777*$J21800))/(1-EXP(-SIMULATION!$D$4*$I21777)))-(EXP(-SIMULATION!$D$17*$J21800)/(1-EXP(-SIMULATION!$D$4*SIMULATION!$D$17))))</f>
        <v>0.48608195229979023</v>
      </c>
      <c r="L21800">
        <v>0.18810236377898754</v>
      </c>
      <c r="M21800">
        <f t="shared" ca="1" si="340"/>
        <v>0.57751511651768583</v>
      </c>
    </row>
    <row r="21801" spans="1:13" x14ac:dyDescent="0.25">
      <c r="A21801" s="9"/>
      <c r="H21801" s="9"/>
      <c r="J21801">
        <v>24</v>
      </c>
      <c r="K21801">
        <f ca="1">SIMULATION!$D$3*SIMULATION!$D$17/$H21777/(SIMULATION!$D$17-$I21777)*(((EXP(-$I21777*$J21801))/(1-EXP(-SIMULATION!$D$4*$I21777)))-(EXP(-SIMULATION!$D$17*$J21801)/(1-EXP(-SIMULATION!$D$4*SIMULATION!$D$17))))</f>
        <v>0.41891238400551883</v>
      </c>
      <c r="L21801">
        <v>-0.37413402461739059</v>
      </c>
      <c r="M21801">
        <f t="shared" ca="1" si="340"/>
        <v>0.26218300781546827</v>
      </c>
    </row>
    <row r="21802" spans="1:13" x14ac:dyDescent="0.25">
      <c r="A21802" s="9">
        <v>873</v>
      </c>
      <c r="B21802" s="2">
        <f ca="1">NORMINV(RAND(),SIMULATION!D7,SIMULATION!D8)</f>
        <v>61.493903948250491</v>
      </c>
      <c r="C21802" s="2">
        <v>2</v>
      </c>
      <c r="D21802" s="2">
        <f ca="1">SIMULATION!$D$11*(1+(SIMULATION!$D$12*LN(1+$C21802)))*(1+(SIMULATION!$D$13*(($B21802/63.5)-1)))</f>
        <v>10.089085104313781</v>
      </c>
      <c r="E21802" s="2">
        <v>-9.5698466650647948E-3</v>
      </c>
      <c r="F21802" s="2">
        <f ca="1">D21802*(1+E21802)</f>
        <v>9.9925341068747091</v>
      </c>
      <c r="G21802" s="2">
        <v>0.84959882808404485</v>
      </c>
      <c r="H21802" s="9">
        <f>SIMULATION!$D$15*EXP($G$21802)</f>
        <v>516.28392028365613</v>
      </c>
      <c r="I21802" s="2">
        <f ca="1">$F21802/$H21802</f>
        <v>1.9354726564764252E-2</v>
      </c>
      <c r="J21802">
        <v>0</v>
      </c>
      <c r="K21802">
        <f ca="1">SIMULATION!$D$3*SIMULATION!$D$17/$H21802/(SIMULATION!$D$17-$I21802)*(((EXP(-$I21802*$J21802))/(1-EXP(-SIMULATION!$D$4*$I21802)))-(EXP(-SIMULATION!$D$17*$J21802)/(1-EXP(-SIMULATION!$D$4*SIMULATION!$D$17))))</f>
        <v>1.8837217225123928</v>
      </c>
      <c r="L21802">
        <v>-2.8968247300550629E-2</v>
      </c>
      <c r="M21802">
        <f t="shared" ca="1" si="340"/>
        <v>1.8291536058092346</v>
      </c>
    </row>
    <row r="21803" spans="1:13" x14ac:dyDescent="0.25">
      <c r="A21803" s="9"/>
      <c r="H21803" s="9"/>
      <c r="J21803">
        <v>1</v>
      </c>
      <c r="K21803">
        <f ca="1">SIMULATION!$D$3*SIMULATION!$D$17/$H21802/(SIMULATION!$D$17-$I21802)*(((EXP(-$I21802*$J21803))/(1-EXP(-SIMULATION!$D$4*$I21802)))-(EXP(-SIMULATION!$D$17*$J21803)/(1-EXP(-SIMULATION!$D$4*SIMULATION!$D$17))))</f>
        <v>2.2263037318492143</v>
      </c>
      <c r="L21803">
        <v>-0.27604754457885705</v>
      </c>
      <c r="M21803">
        <f t="shared" ca="1" si="340"/>
        <v>1.6117380531854926</v>
      </c>
    </row>
    <row r="21804" spans="1:13" x14ac:dyDescent="0.25">
      <c r="A21804" s="9"/>
      <c r="H21804" s="9"/>
      <c r="J21804">
        <v>2</v>
      </c>
      <c r="K21804">
        <f ca="1">SIMULATION!$D$3*SIMULATION!$D$17/$H21802/(SIMULATION!$D$17-$I21802)*(((EXP(-$I21802*$J21804))/(1-EXP(-SIMULATION!$D$4*$I21802)))-(EXP(-SIMULATION!$D$17*$J21804)/(1-EXP(-SIMULATION!$D$4*SIMULATION!$D$17))))</f>
        <v>2.4263025277932528</v>
      </c>
      <c r="L21804">
        <v>0.23929706418446228</v>
      </c>
      <c r="M21804">
        <f t="shared" ca="1" si="340"/>
        <v>3.0069095995175181</v>
      </c>
    </row>
    <row r="21805" spans="1:13" x14ac:dyDescent="0.25">
      <c r="A21805" s="9"/>
      <c r="H21805" s="9"/>
      <c r="J21805">
        <v>3</v>
      </c>
      <c r="K21805">
        <f ca="1">SIMULATION!$D$3*SIMULATION!$D$17/$H21802/(SIMULATION!$D$17-$I21802)*(((EXP(-$I21802*$J21805))/(1-EXP(-SIMULATION!$D$4*$I21802)))-(EXP(-SIMULATION!$D$17*$J21805)/(1-EXP(-SIMULATION!$D$4*SIMULATION!$D$17))))</f>
        <v>2.5353050189096131</v>
      </c>
      <c r="L21805">
        <v>-0.45599488351946749</v>
      </c>
      <c r="M21805">
        <f t="shared" ca="1" si="340"/>
        <v>1.3792189021256027</v>
      </c>
    </row>
    <row r="21806" spans="1:13" x14ac:dyDescent="0.25">
      <c r="A21806" s="9"/>
      <c r="H21806" s="9"/>
      <c r="J21806">
        <v>4</v>
      </c>
      <c r="K21806">
        <f ca="1">SIMULATION!$D$3*SIMULATION!$D$17/$H21802/(SIMULATION!$D$17-$I21802)*(((EXP(-$I21802*$J21806))/(1-EXP(-SIMULATION!$D$4*$I21802)))-(EXP(-SIMULATION!$D$17*$J21806)/(1-EXP(-SIMULATION!$D$4*SIMULATION!$D$17))))</f>
        <v>2.5863621702713977</v>
      </c>
      <c r="L21806">
        <v>-3.8563361504866438E-2</v>
      </c>
      <c r="M21806">
        <f t="shared" ca="1" si="340"/>
        <v>2.4866233509167111</v>
      </c>
    </row>
    <row r="21807" spans="1:13" x14ac:dyDescent="0.25">
      <c r="A21807" s="9"/>
      <c r="H21807" s="9"/>
      <c r="J21807">
        <v>5</v>
      </c>
      <c r="K21807">
        <f ca="1">SIMULATION!$D$3*SIMULATION!$D$17/$H21802/(SIMULATION!$D$17-$I21802)*(((EXP(-$I21802*$J21807))/(1-EXP(-SIMULATION!$D$4*$I21802)))-(EXP(-SIMULATION!$D$17*$J21807)/(1-EXP(-SIMULATION!$D$4*SIMULATION!$D$17))))</f>
        <v>2.600646801980266</v>
      </c>
      <c r="L21807">
        <v>0.26905473718305528</v>
      </c>
      <c r="M21807">
        <f t="shared" ca="1" si="340"/>
        <v>3.3003631437930192</v>
      </c>
    </row>
    <row r="21808" spans="1:13" x14ac:dyDescent="0.25">
      <c r="A21808" s="9"/>
      <c r="H21808" s="9"/>
      <c r="J21808">
        <v>6</v>
      </c>
      <c r="K21808">
        <f ca="1">SIMULATION!$D$3*SIMULATION!$D$17/$H21802/(SIMULATION!$D$17-$I21802)*(((EXP(-$I21802*$J21808))/(1-EXP(-SIMULATION!$D$4*$I21802)))-(EXP(-SIMULATION!$D$17*$J21808)/(1-EXP(-SIMULATION!$D$4*SIMULATION!$D$17))))</f>
        <v>2.5917200654458004</v>
      </c>
      <c r="L21808">
        <v>-0.32735860317851717</v>
      </c>
      <c r="M21808">
        <f t="shared" ca="1" si="340"/>
        <v>1.7432982049917281</v>
      </c>
    </row>
    <row r="21809" spans="1:13" x14ac:dyDescent="0.25">
      <c r="A21809" s="9"/>
      <c r="H21809" s="9"/>
      <c r="J21809">
        <v>7</v>
      </c>
      <c r="K21809">
        <f ca="1">SIMULATION!$D$3*SIMULATION!$D$17/$H21802/(SIMULATION!$D$17-$I21802)*(((EXP(-$I21802*$J21809))/(1-EXP(-SIMULATION!$D$4*$I21802)))-(EXP(-SIMULATION!$D$17*$J21809)/(1-EXP(-SIMULATION!$D$4*SIMULATION!$D$17))))</f>
        <v>2.5682655023714345</v>
      </c>
      <c r="L21809">
        <v>-0.11150827018584071</v>
      </c>
      <c r="M21809">
        <f t="shared" ca="1" si="340"/>
        <v>2.2818826588240264</v>
      </c>
    </row>
    <row r="21810" spans="1:13" x14ac:dyDescent="0.25">
      <c r="A21810" s="9"/>
      <c r="H21810" s="9"/>
      <c r="J21810">
        <v>8</v>
      </c>
      <c r="K21810">
        <f ca="1">SIMULATION!$D$3*SIMULATION!$D$17/$H21802/(SIMULATION!$D$17-$I21802)*(((EXP(-$I21802*$J21810))/(1-EXP(-SIMULATION!$D$4*$I21802)))-(EXP(-SIMULATION!$D$17*$J21810)/(1-EXP(-SIMULATION!$D$4*SIMULATION!$D$17))))</f>
        <v>2.5358410935873374</v>
      </c>
      <c r="L21810">
        <v>-0.29635624953321721</v>
      </c>
      <c r="M21810">
        <f t="shared" ca="1" si="340"/>
        <v>1.784328737679582</v>
      </c>
    </row>
    <row r="21811" spans="1:13" x14ac:dyDescent="0.25">
      <c r="A21811" s="9"/>
      <c r="H21811" s="9"/>
      <c r="J21811">
        <v>9</v>
      </c>
      <c r="K21811">
        <f ca="1">SIMULATION!$D$3*SIMULATION!$D$17/$H21802/(SIMULATION!$D$17-$I21802)*(((EXP(-$I21802*$J21811))/(1-EXP(-SIMULATION!$D$4*$I21802)))-(EXP(-SIMULATION!$D$17*$J21811)/(1-EXP(-SIMULATION!$D$4*SIMULATION!$D$17))))</f>
        <v>2.4980020119865554</v>
      </c>
      <c r="L21811">
        <v>-0.17703760028780277</v>
      </c>
      <c r="M21811">
        <f t="shared" ca="1" si="340"/>
        <v>2.0557617302703526</v>
      </c>
    </row>
    <row r="21812" spans="1:13" x14ac:dyDescent="0.25">
      <c r="A21812" s="9"/>
      <c r="H21812" s="9"/>
      <c r="J21812">
        <v>10</v>
      </c>
      <c r="K21812">
        <f ca="1">SIMULATION!$D$3*SIMULATION!$D$17/$H21802/(SIMULATION!$D$17-$I21802)*(((EXP(-$I21802*$J21812))/(1-EXP(-SIMULATION!$D$4*$I21802)))-(EXP(-SIMULATION!$D$17*$J21812)/(1-EXP(-SIMULATION!$D$4*SIMULATION!$D$17))))</f>
        <v>2.4570201074214157</v>
      </c>
      <c r="L21812">
        <v>3.3655247876250988E-2</v>
      </c>
      <c r="M21812">
        <f t="shared" ca="1" si="340"/>
        <v>2.5397117281736166</v>
      </c>
    </row>
    <row r="21813" spans="1:13" x14ac:dyDescent="0.25">
      <c r="A21813" s="9"/>
      <c r="H21813" s="9"/>
      <c r="J21813">
        <v>11</v>
      </c>
      <c r="K21813">
        <f ca="1">SIMULATION!$D$3*SIMULATION!$D$17/$H21802/(SIMULATION!$D$17-$I21802)*(((EXP(-$I21802*$J21813))/(1-EXP(-SIMULATION!$D$4*$I21802)))-(EXP(-SIMULATION!$D$17*$J21813)/(1-EXP(-SIMULATION!$D$4*SIMULATION!$D$17))))</f>
        <v>2.4143449676971094</v>
      </c>
      <c r="L21813">
        <v>-0.24875589824549432</v>
      </c>
      <c r="M21813">
        <f t="shared" ca="1" si="340"/>
        <v>1.8137624165831261</v>
      </c>
    </row>
    <row r="21814" spans="1:13" x14ac:dyDescent="0.25">
      <c r="A21814" s="9"/>
      <c r="H21814" s="9"/>
      <c r="J21814">
        <v>12</v>
      </c>
      <c r="K21814">
        <f ca="1">SIMULATION!$D$3*SIMULATION!$D$17/$H21802/(SIMULATION!$D$17-$I21802)*(((EXP(-$I21802*$J21814))/(1-EXP(-SIMULATION!$D$4*$I21802)))-(EXP(-SIMULATION!$D$17*$J21814)/(1-EXP(-SIMULATION!$D$4*SIMULATION!$D$17))))</f>
        <v>2.370899375300739</v>
      </c>
      <c r="L21814">
        <v>-2.2425183959403374E-2</v>
      </c>
      <c r="M21814">
        <f t="shared" ca="1" si="340"/>
        <v>2.3177315206603852</v>
      </c>
    </row>
    <row r="21815" spans="1:13" x14ac:dyDescent="0.25">
      <c r="A21815" s="9"/>
      <c r="H21815" s="9"/>
      <c r="J21815">
        <v>13</v>
      </c>
      <c r="K21815">
        <f ca="1">SIMULATION!$D$3*SIMULATION!$D$17/$H21802/(SIMULATION!$D$17-$I21802)*(((EXP(-$I21802*$J21815))/(1-EXP(-SIMULATION!$D$4*$I21802)))-(EXP(-SIMULATION!$D$17*$J21815)/(1-EXP(-SIMULATION!$D$4*SIMULATION!$D$17))))</f>
        <v>2.3272686409424499</v>
      </c>
      <c r="L21815">
        <v>0.61431373841800052</v>
      </c>
      <c r="M21815">
        <f t="shared" ca="1" si="340"/>
        <v>3.756941740062786</v>
      </c>
    </row>
    <row r="21816" spans="1:13" x14ac:dyDescent="0.25">
      <c r="A21816" s="9"/>
      <c r="H21816" s="9"/>
      <c r="J21816">
        <v>14</v>
      </c>
      <c r="K21816">
        <f ca="1">SIMULATION!$D$3*SIMULATION!$D$17/$H21802/(SIMULATION!$D$17-$I21802)*(((EXP(-$I21802*$J21816))/(1-EXP(-SIMULATION!$D$4*$I21802)))-(EXP(-SIMULATION!$D$17*$J21816)/(1-EXP(-SIMULATION!$D$4*SIMULATION!$D$17))))</f>
        <v>2.2838219308256469</v>
      </c>
      <c r="L21816">
        <v>-5.2775423035380815E-4</v>
      </c>
      <c r="M21816">
        <f t="shared" ca="1" si="340"/>
        <v>2.2826166341402789</v>
      </c>
    </row>
    <row r="21817" spans="1:13" x14ac:dyDescent="0.25">
      <c r="A21817" s="9"/>
      <c r="H21817" s="9"/>
      <c r="J21817">
        <v>15</v>
      </c>
      <c r="K21817">
        <f ca="1">SIMULATION!$D$3*SIMULATION!$D$17/$H21802/(SIMULATION!$D$17-$I21802)*(((EXP(-$I21802*$J21817))/(1-EXP(-SIMULATION!$D$4*$I21802)))-(EXP(-SIMULATION!$D$17*$J21817)/(1-EXP(-SIMULATION!$D$4*SIMULATION!$D$17))))</f>
        <v>2.2407900138911931</v>
      </c>
      <c r="L21817">
        <v>-0.2438175209835694</v>
      </c>
      <c r="M21817">
        <f t="shared" ca="1" si="340"/>
        <v>1.6944461476595045</v>
      </c>
    </row>
    <row r="21818" spans="1:13" x14ac:dyDescent="0.25">
      <c r="A21818" s="9"/>
      <c r="H21818" s="9"/>
      <c r="J21818">
        <v>16</v>
      </c>
      <c r="K21818">
        <f ca="1">SIMULATION!$D$3*SIMULATION!$D$17/$H21802/(SIMULATION!$D$17-$I21802)*(((EXP(-$I21802*$J21818))/(1-EXP(-SIMULATION!$D$4*$I21802)))-(EXP(-SIMULATION!$D$17*$J21818)/(1-EXP(-SIMULATION!$D$4*SIMULATION!$D$17))))</f>
        <v>2.1983150819654615</v>
      </c>
      <c r="L21818">
        <v>-0.30635789338294317</v>
      </c>
      <c r="M21818">
        <f t="shared" ca="1" si="340"/>
        <v>1.5248439044625708</v>
      </c>
    </row>
    <row r="21819" spans="1:13" x14ac:dyDescent="0.25">
      <c r="A21819" s="9"/>
      <c r="H21819" s="9"/>
      <c r="J21819">
        <v>17</v>
      </c>
      <c r="K21819">
        <f ca="1">SIMULATION!$D$3*SIMULATION!$D$17/$H21802/(SIMULATION!$D$17-$I21802)*(((EXP(-$I21802*$J21819))/(1-EXP(-SIMULATION!$D$4*$I21802)))-(EXP(-SIMULATION!$D$17*$J21819)/(1-EXP(-SIMULATION!$D$4*SIMULATION!$D$17))))</f>
        <v>2.156482673588878</v>
      </c>
      <c r="L21819">
        <v>-0.23125020336610866</v>
      </c>
      <c r="M21819">
        <f t="shared" ca="1" si="340"/>
        <v>1.6577956167659602</v>
      </c>
    </row>
    <row r="21820" spans="1:13" x14ac:dyDescent="0.25">
      <c r="A21820" s="9"/>
      <c r="H21820" s="9"/>
      <c r="J21820">
        <v>18</v>
      </c>
      <c r="K21820">
        <f ca="1">SIMULATION!$D$3*SIMULATION!$D$17/$H21802/(SIMULATION!$D$17-$I21802)*(((EXP(-$I21802*$J21820))/(1-EXP(-SIMULATION!$D$4*$I21802)))-(EXP(-SIMULATION!$D$17*$J21820)/(1-EXP(-SIMULATION!$D$4*SIMULATION!$D$17))))</f>
        <v>2.1153421294893358</v>
      </c>
      <c r="L21820">
        <v>-1.5260952156597373E-2</v>
      </c>
      <c r="M21820">
        <f t="shared" ca="1" si="340"/>
        <v>2.0830599944563644</v>
      </c>
    </row>
    <row r="21821" spans="1:13" x14ac:dyDescent="0.25">
      <c r="A21821" s="9"/>
      <c r="H21821" s="9"/>
      <c r="J21821">
        <v>19</v>
      </c>
      <c r="K21821">
        <f ca="1">SIMULATION!$D$3*SIMULATION!$D$17/$H21802/(SIMULATION!$D$17-$I21802)*(((EXP(-$I21802*$J21821))/(1-EXP(-SIMULATION!$D$4*$I21802)))-(EXP(-SIMULATION!$D$17*$J21821)/(1-EXP(-SIMULATION!$D$4*SIMULATION!$D$17))))</f>
        <v>2.0749196988953158</v>
      </c>
      <c r="L21821">
        <v>0.10167392882779609</v>
      </c>
      <c r="M21821">
        <f t="shared" ca="1" si="340"/>
        <v>2.2858849366841905</v>
      </c>
    </row>
    <row r="21822" spans="1:13" x14ac:dyDescent="0.25">
      <c r="A21822" s="9"/>
      <c r="H21822" s="9"/>
      <c r="J21822">
        <v>20</v>
      </c>
      <c r="K21822">
        <f ca="1">SIMULATION!$D$3*SIMULATION!$D$17/$H21802/(SIMULATION!$D$17-$I21802)*(((EXP(-$I21802*$J21822))/(1-EXP(-SIMULATION!$D$4*$I21802)))-(EXP(-SIMULATION!$D$17*$J21822)/(1-EXP(-SIMULATION!$D$4*SIMULATION!$D$17))))</f>
        <v>2.0352269363679931</v>
      </c>
      <c r="L21822">
        <v>0.27421772577589593</v>
      </c>
      <c r="M21822">
        <f t="shared" ca="1" si="340"/>
        <v>2.5933222382966683</v>
      </c>
    </row>
    <row r="21823" spans="1:13" x14ac:dyDescent="0.25">
      <c r="A21823" s="9"/>
      <c r="H21823" s="9"/>
      <c r="J21823">
        <v>21</v>
      </c>
      <c r="K21823">
        <f ca="1">SIMULATION!$D$3*SIMULATION!$D$17/$H21802/(SIMULATION!$D$17-$I21802)*(((EXP(-$I21802*$J21823))/(1-EXP(-SIMULATION!$D$4*$I21802)))-(EXP(-SIMULATION!$D$17*$J21823)/(1-EXP(-SIMULATION!$D$4*SIMULATION!$D$17))))</f>
        <v>1.9962660807221406</v>
      </c>
      <c r="L21823">
        <v>-0.34372786954449092</v>
      </c>
      <c r="M21823">
        <f t="shared" ca="1" si="340"/>
        <v>1.3100937937515884</v>
      </c>
    </row>
    <row r="21824" spans="1:13" x14ac:dyDescent="0.25">
      <c r="A21824" s="9"/>
      <c r="H21824" s="9"/>
      <c r="J21824">
        <v>22</v>
      </c>
      <c r="K21824">
        <f ca="1">SIMULATION!$D$3*SIMULATION!$D$17/$H21802/(SIMULATION!$D$17-$I21802)*(((EXP(-$I21802*$J21824))/(1-EXP(-SIMULATION!$D$4*$I21802)))-(EXP(-SIMULATION!$D$17*$J21824)/(1-EXP(-SIMULATION!$D$4*SIMULATION!$D$17))))</f>
        <v>1.9580335000340936</v>
      </c>
      <c r="L21824">
        <v>0.41024455503575746</v>
      </c>
      <c r="M21824">
        <f t="shared" ca="1" si="340"/>
        <v>2.7613060820006869</v>
      </c>
    </row>
    <row r="21825" spans="1:13" x14ac:dyDescent="0.25">
      <c r="A21825" s="9"/>
      <c r="H21825" s="9"/>
      <c r="J21825">
        <v>23</v>
      </c>
      <c r="K21825">
        <f ca="1">SIMULATION!$D$3*SIMULATION!$D$17/$H21802/(SIMULATION!$D$17-$I21802)*(((EXP(-$I21802*$J21825))/(1-EXP(-SIMULATION!$D$4*$I21802)))-(EXP(-SIMULATION!$D$17*$J21825)/(1-EXP(-SIMULATION!$D$4*SIMULATION!$D$17))))</f>
        <v>1.9205218973884399</v>
      </c>
      <c r="L21825">
        <v>-0.55503365983395281</v>
      </c>
      <c r="M21825">
        <f t="shared" ca="1" si="340"/>
        <v>0.85456759988968689</v>
      </c>
    </row>
    <row r="21826" spans="1:13" x14ac:dyDescent="0.25">
      <c r="A21826" s="9"/>
      <c r="H21826" s="9"/>
      <c r="J21826">
        <v>24</v>
      </c>
      <c r="K21826">
        <f ca="1">SIMULATION!$D$3*SIMULATION!$D$17/$H21802/(SIMULATION!$D$17-$I21802)*(((EXP(-$I21802*$J21826))/(1-EXP(-SIMULATION!$D$4*$I21802)))-(EXP(-SIMULATION!$D$17*$J21826)/(1-EXP(-SIMULATION!$D$4*SIMULATION!$D$17))))</f>
        <v>1.883721722512393</v>
      </c>
      <c r="L21826">
        <v>0.1751343843310241</v>
      </c>
      <c r="M21826">
        <f t="shared" ca="1" si="340"/>
        <v>2.213626166635577</v>
      </c>
    </row>
    <row r="21827" spans="1:13" x14ac:dyDescent="0.25">
      <c r="A21827" s="9">
        <v>874</v>
      </c>
      <c r="B21827" s="2">
        <f ca="1">NORMINV(RAND(),SIMULATION!D7,SIMULATION!D8)</f>
        <v>51.450444255259676</v>
      </c>
      <c r="C21827" s="2">
        <v>2</v>
      </c>
      <c r="D21827" s="2">
        <f ca="1">SIMULATION!$D$11*(1+(SIMULATION!$D$12*LN(1+$C21827)))*(1+(SIMULATION!$D$13*(($B21827/63.5)-1)))</f>
        <v>9.343240339989304</v>
      </c>
      <c r="E21827" s="2">
        <v>-0.112040279934225</v>
      </c>
      <c r="F21827" s="2">
        <f ca="1">D21827*(1+E21827)</f>
        <v>8.2964210768041582</v>
      </c>
      <c r="G21827" s="2">
        <v>-0.13996572632161525</v>
      </c>
      <c r="H21827" s="9">
        <f>SIMULATION!$D$15*EXP($G$21827)</f>
        <v>191.92262439527903</v>
      </c>
      <c r="I21827" s="2">
        <f ca="1">$F21827/$H21827</f>
        <v>4.3227947215420823E-2</v>
      </c>
      <c r="J21827">
        <v>0</v>
      </c>
      <c r="K21827">
        <f ca="1">SIMULATION!$D$3*SIMULATION!$D$17/$H21827/(SIMULATION!$D$17-$I21827)*(((EXP(-$I21827*$J21827))/(1-EXP(-SIMULATION!$D$4*$I21827)))-(EXP(-SIMULATION!$D$17*$J21827)/(1-EXP(-SIMULATION!$D$4*SIMULATION!$D$17))))</f>
        <v>1.7419412094391333</v>
      </c>
      <c r="L21827">
        <v>4.841171272167627E-2</v>
      </c>
      <c r="M21827">
        <f t="shared" ref="M21827:M21890" ca="1" si="341">$K21827*(1+$L21827)</f>
        <v>1.8262715668485501</v>
      </c>
    </row>
    <row r="21828" spans="1:13" x14ac:dyDescent="0.25">
      <c r="A21828" s="9"/>
      <c r="H21828" s="9"/>
      <c r="J21828">
        <v>1</v>
      </c>
      <c r="K21828">
        <f ca="1">SIMULATION!$D$3*SIMULATION!$D$17/$H21827/(SIMULATION!$D$17-$I21827)*(((EXP(-$I21827*$J21828))/(1-EXP(-SIMULATION!$D$4*$I21827)))-(EXP(-SIMULATION!$D$17*$J21828)/(1-EXP(-SIMULATION!$D$4*SIMULATION!$D$17))))</f>
        <v>2.6740325508461851</v>
      </c>
      <c r="L21828">
        <v>-0.1255274660657473</v>
      </c>
      <c r="M21828">
        <f t="shared" ca="1" si="341"/>
        <v>2.3383680205611368</v>
      </c>
    </row>
    <row r="21829" spans="1:13" x14ac:dyDescent="0.25">
      <c r="A21829" s="9"/>
      <c r="H21829" s="9"/>
      <c r="J21829">
        <v>2</v>
      </c>
      <c r="K21829">
        <f ca="1">SIMULATION!$D$3*SIMULATION!$D$17/$H21827/(SIMULATION!$D$17-$I21827)*(((EXP(-$I21827*$J21829))/(1-EXP(-SIMULATION!$D$4*$I21827)))-(EXP(-SIMULATION!$D$17*$J21829)/(1-EXP(-SIMULATION!$D$4*SIMULATION!$D$17))))</f>
        <v>3.2054354933295319</v>
      </c>
      <c r="L21829">
        <v>0.18048580877308218</v>
      </c>
      <c r="M21829">
        <f t="shared" ca="1" si="341"/>
        <v>3.7839711108130567</v>
      </c>
    </row>
    <row r="21830" spans="1:13" x14ac:dyDescent="0.25">
      <c r="A21830" s="9"/>
      <c r="H21830" s="9"/>
      <c r="J21830">
        <v>3</v>
      </c>
      <c r="K21830">
        <f ca="1">SIMULATION!$D$3*SIMULATION!$D$17/$H21827/(SIMULATION!$D$17-$I21827)*(((EXP(-$I21827*$J21830))/(1-EXP(-SIMULATION!$D$4*$I21827)))-(EXP(-SIMULATION!$D$17*$J21830)/(1-EXP(-SIMULATION!$D$4*SIMULATION!$D$17))))</f>
        <v>3.4828557713582371</v>
      </c>
      <c r="L21830">
        <v>-0.31942853078229017</v>
      </c>
      <c r="M21830">
        <f t="shared" ca="1" si="341"/>
        <v>2.3703322693866555</v>
      </c>
    </row>
    <row r="21831" spans="1:13" x14ac:dyDescent="0.25">
      <c r="A21831" s="9"/>
      <c r="H21831" s="9"/>
      <c r="J21831">
        <v>4</v>
      </c>
      <c r="K21831">
        <f ca="1">SIMULATION!$D$3*SIMULATION!$D$17/$H21827/(SIMULATION!$D$17-$I21827)*(((EXP(-$I21827*$J21831))/(1-EXP(-SIMULATION!$D$4*$I21827)))-(EXP(-SIMULATION!$D$17*$J21831)/(1-EXP(-SIMULATION!$D$4*SIMULATION!$D$17))))</f>
        <v>3.6001880212859683</v>
      </c>
      <c r="L21831">
        <v>-0.64608790066328969</v>
      </c>
      <c r="M21831">
        <f t="shared" ca="1" si="341"/>
        <v>1.2741501006201941</v>
      </c>
    </row>
    <row r="21832" spans="1:13" x14ac:dyDescent="0.25">
      <c r="A21832" s="9"/>
      <c r="H21832" s="9"/>
      <c r="J21832">
        <v>5</v>
      </c>
      <c r="K21832">
        <f ca="1">SIMULATION!$D$3*SIMULATION!$D$17/$H21827/(SIMULATION!$D$17-$I21827)*(((EXP(-$I21827*$J21832))/(1-EXP(-SIMULATION!$D$4*$I21827)))-(EXP(-SIMULATION!$D$17*$J21832)/(1-EXP(-SIMULATION!$D$4*SIMULATION!$D$17))))</f>
        <v>3.6174892362650248</v>
      </c>
      <c r="L21832">
        <v>-2.4750972233482195E-2</v>
      </c>
      <c r="M21832">
        <f t="shared" ca="1" si="341"/>
        <v>3.5279528606233086</v>
      </c>
    </row>
    <row r="21833" spans="1:13" x14ac:dyDescent="0.25">
      <c r="A21833" s="9"/>
      <c r="H21833" s="9"/>
      <c r="J21833">
        <v>6</v>
      </c>
      <c r="K21833">
        <f ca="1">SIMULATION!$D$3*SIMULATION!$D$17/$H21827/(SIMULATION!$D$17-$I21827)*(((EXP(-$I21827*$J21833))/(1-EXP(-SIMULATION!$D$4*$I21827)))-(EXP(-SIMULATION!$D$17*$J21833)/(1-EXP(-SIMULATION!$D$4*SIMULATION!$D$17))))</f>
        <v>3.5731372056220465</v>
      </c>
      <c r="L21833">
        <v>-0.23536466010867316</v>
      </c>
      <c r="M21833">
        <f t="shared" ca="1" si="341"/>
        <v>2.732146981699159</v>
      </c>
    </row>
    <row r="21834" spans="1:13" x14ac:dyDescent="0.25">
      <c r="A21834" s="9"/>
      <c r="H21834" s="9"/>
      <c r="J21834">
        <v>7</v>
      </c>
      <c r="K21834">
        <f ca="1">SIMULATION!$D$3*SIMULATION!$D$17/$H21827/(SIMULATION!$D$17-$I21827)*(((EXP(-$I21827*$J21834))/(1-EXP(-SIMULATION!$D$4*$I21827)))-(EXP(-SIMULATION!$D$17*$J21834)/(1-EXP(-SIMULATION!$D$4*SIMULATION!$D$17))))</f>
        <v>3.4916217357676294</v>
      </c>
      <c r="L21834">
        <v>-7.1240570732742717E-2</v>
      </c>
      <c r="M21834">
        <f t="shared" ca="1" si="341"/>
        <v>3.2428766105286937</v>
      </c>
    </row>
    <row r="21835" spans="1:13" x14ac:dyDescent="0.25">
      <c r="A21835" s="9"/>
      <c r="H21835" s="9"/>
      <c r="J21835">
        <v>8</v>
      </c>
      <c r="K21835">
        <f ca="1">SIMULATION!$D$3*SIMULATION!$D$17/$H21827/(SIMULATION!$D$17-$I21827)*(((EXP(-$I21827*$J21835))/(1-EXP(-SIMULATION!$D$4*$I21827)))-(EXP(-SIMULATION!$D$17*$J21835)/(1-EXP(-SIMULATION!$D$4*SIMULATION!$D$17))))</f>
        <v>3.3885372600486563</v>
      </c>
      <c r="L21835">
        <v>2.4837076494215182E-2</v>
      </c>
      <c r="M21835">
        <f t="shared" ca="1" si="341"/>
        <v>3.4726986191799831</v>
      </c>
    </row>
    <row r="21836" spans="1:13" x14ac:dyDescent="0.25">
      <c r="A21836" s="9"/>
      <c r="H21836" s="9"/>
      <c r="J21836">
        <v>9</v>
      </c>
      <c r="K21836">
        <f ca="1">SIMULATION!$D$3*SIMULATION!$D$17/$H21827/(SIMULATION!$D$17-$I21827)*(((EXP(-$I21827*$J21836))/(1-EXP(-SIMULATION!$D$4*$I21827)))-(EXP(-SIMULATION!$D$17*$J21836)/(1-EXP(-SIMULATION!$D$4*SIMULATION!$D$17))))</f>
        <v>3.2737820388885175</v>
      </c>
      <c r="L21836">
        <v>-0.38248723175817756</v>
      </c>
      <c r="M21836">
        <f t="shared" ca="1" si="341"/>
        <v>2.0216022094544059</v>
      </c>
    </row>
    <row r="21837" spans="1:13" x14ac:dyDescent="0.25">
      <c r="A21837" s="9"/>
      <c r="H21837" s="9"/>
      <c r="J21837">
        <v>10</v>
      </c>
      <c r="K21837">
        <f ca="1">SIMULATION!$D$3*SIMULATION!$D$17/$H21827/(SIMULATION!$D$17-$I21827)*(((EXP(-$I21827*$J21837))/(1-EXP(-SIMULATION!$D$4*$I21827)))-(EXP(-SIMULATION!$D$17*$J21837)/(1-EXP(-SIMULATION!$D$4*SIMULATION!$D$17))))</f>
        <v>3.1536081072929396</v>
      </c>
      <c r="L21837">
        <v>0.84737727082706693</v>
      </c>
      <c r="M21837">
        <f t="shared" ca="1" si="341"/>
        <v>5.8259039385089428</v>
      </c>
    </row>
    <row r="21838" spans="1:13" x14ac:dyDescent="0.25">
      <c r="A21838" s="9"/>
      <c r="H21838" s="9"/>
      <c r="J21838">
        <v>11</v>
      </c>
      <c r="K21838">
        <f ca="1">SIMULATION!$D$3*SIMULATION!$D$17/$H21827/(SIMULATION!$D$17-$I21827)*(((EXP(-$I21827*$J21838))/(1-EXP(-SIMULATION!$D$4*$I21827)))-(EXP(-SIMULATION!$D$17*$J21838)/(1-EXP(-SIMULATION!$D$4*SIMULATION!$D$17))))</f>
        <v>3.0319347608824363</v>
      </c>
      <c r="L21838">
        <v>-0.17030440781095796</v>
      </c>
      <c r="M21838">
        <f t="shared" ca="1" si="341"/>
        <v>2.5155829069088949</v>
      </c>
    </row>
    <row r="21839" spans="1:13" x14ac:dyDescent="0.25">
      <c r="A21839" s="9"/>
      <c r="H21839" s="9"/>
      <c r="J21839">
        <v>12</v>
      </c>
      <c r="K21839">
        <f ca="1">SIMULATION!$D$3*SIMULATION!$D$17/$H21827/(SIMULATION!$D$17-$I21827)*(((EXP(-$I21827*$J21839))/(1-EXP(-SIMULATION!$D$4*$I21827)))-(EXP(-SIMULATION!$D$17*$J21839)/(1-EXP(-SIMULATION!$D$4*SIMULATION!$D$17))))</f>
        <v>2.9111901067304271</v>
      </c>
      <c r="L21839">
        <v>-0.11191634306435874</v>
      </c>
      <c r="M21839">
        <f t="shared" ca="1" si="341"/>
        <v>2.5853803560200177</v>
      </c>
    </row>
    <row r="21840" spans="1:13" x14ac:dyDescent="0.25">
      <c r="A21840" s="9"/>
      <c r="H21840" s="9"/>
      <c r="J21840">
        <v>13</v>
      </c>
      <c r="K21840">
        <f ca="1">SIMULATION!$D$3*SIMULATION!$D$17/$H21827/(SIMULATION!$D$17-$I21827)*(((EXP(-$I21827*$J21840))/(1-EXP(-SIMULATION!$D$4*$I21827)))-(EXP(-SIMULATION!$D$17*$J21840)/(1-EXP(-SIMULATION!$D$4*SIMULATION!$D$17))))</f>
        <v>2.7928501935637899</v>
      </c>
      <c r="L21840">
        <v>0.11488366060010212</v>
      </c>
      <c r="M21840">
        <f t="shared" ca="1" si="341"/>
        <v>3.1137030473081015</v>
      </c>
    </row>
    <row r="21841" spans="1:13" x14ac:dyDescent="0.25">
      <c r="A21841" s="9"/>
      <c r="H21841" s="9"/>
      <c r="J21841">
        <v>14</v>
      </c>
      <c r="K21841">
        <f ca="1">SIMULATION!$D$3*SIMULATION!$D$17/$H21827/(SIMULATION!$D$17-$I21827)*(((EXP(-$I21827*$J21841))/(1-EXP(-SIMULATION!$D$4*$I21827)))-(EXP(-SIMULATION!$D$17*$J21841)/(1-EXP(-SIMULATION!$D$4*SIMULATION!$D$17))))</f>
        <v>2.677784350077455</v>
      </c>
      <c r="L21841">
        <v>1.1647730455587495E-2</v>
      </c>
      <c r="M21841">
        <f t="shared" ca="1" si="341"/>
        <v>2.7089744604053476</v>
      </c>
    </row>
    <row r="21842" spans="1:13" x14ac:dyDescent="0.25">
      <c r="A21842" s="9"/>
      <c r="H21842" s="9"/>
      <c r="J21842">
        <v>15</v>
      </c>
      <c r="K21842">
        <f ca="1">SIMULATION!$D$3*SIMULATION!$D$17/$H21827/(SIMULATION!$D$17-$I21827)*(((EXP(-$I21827*$J21842))/(1-EXP(-SIMULATION!$D$4*$I21827)))-(EXP(-SIMULATION!$D$17*$J21842)/(1-EXP(-SIMULATION!$D$4*SIMULATION!$D$17))))</f>
        <v>2.5664763430248545</v>
      </c>
      <c r="L21842">
        <v>-0.23273829367207566</v>
      </c>
      <c r="M21842">
        <f t="shared" ca="1" si="341"/>
        <v>1.9691590181995011</v>
      </c>
    </row>
    <row r="21843" spans="1:13" x14ac:dyDescent="0.25">
      <c r="A21843" s="9"/>
      <c r="H21843" s="9"/>
      <c r="J21843">
        <v>16</v>
      </c>
      <c r="K21843">
        <f ca="1">SIMULATION!$D$3*SIMULATION!$D$17/$H21827/(SIMULATION!$D$17-$I21827)*(((EXP(-$I21827*$J21843))/(1-EXP(-SIMULATION!$D$4*$I21827)))-(EXP(-SIMULATION!$D$17*$J21843)/(1-EXP(-SIMULATION!$D$4*SIMULATION!$D$17))))</f>
        <v>2.4591659636596499</v>
      </c>
      <c r="L21843">
        <v>-0.10931296767153546</v>
      </c>
      <c r="M21843">
        <f t="shared" ca="1" si="341"/>
        <v>2.1903472341751824</v>
      </c>
    </row>
    <row r="21844" spans="1:13" x14ac:dyDescent="0.25">
      <c r="A21844" s="9"/>
      <c r="H21844" s="9"/>
      <c r="J21844">
        <v>17</v>
      </c>
      <c r="K21844">
        <f ca="1">SIMULATION!$D$3*SIMULATION!$D$17/$H21827/(SIMULATION!$D$17-$I21827)*(((EXP(-$I21827*$J21844))/(1-EXP(-SIMULATION!$D$4*$I21827)))-(EXP(-SIMULATION!$D$17*$J21844)/(1-EXP(-SIMULATION!$D$4*SIMULATION!$D$17))))</f>
        <v>2.3559396285306402</v>
      </c>
      <c r="L21844">
        <v>8.822725020955784E-3</v>
      </c>
      <c r="M21844">
        <f t="shared" ca="1" si="341"/>
        <v>2.376725436039139</v>
      </c>
    </row>
    <row r="21845" spans="1:13" x14ac:dyDescent="0.25">
      <c r="A21845" s="9"/>
      <c r="H21845" s="9"/>
      <c r="J21845">
        <v>18</v>
      </c>
      <c r="K21845">
        <f ca="1">SIMULATION!$D$3*SIMULATION!$D$17/$H21827/(SIMULATION!$D$17-$I21827)*(((EXP(-$I21827*$J21845))/(1-EXP(-SIMULATION!$D$4*$I21827)))-(EXP(-SIMULATION!$D$17*$J21845)/(1-EXP(-SIMULATION!$D$4*SIMULATION!$D$17))))</f>
        <v>2.2567883129885749</v>
      </c>
      <c r="L21845">
        <v>9.0510551722317409E-2</v>
      </c>
      <c r="M21845">
        <f t="shared" ca="1" si="341"/>
        <v>2.461051468317649</v>
      </c>
    </row>
    <row r="21846" spans="1:13" x14ac:dyDescent="0.25">
      <c r="A21846" s="9"/>
      <c r="H21846" s="9"/>
      <c r="J21846">
        <v>19</v>
      </c>
      <c r="K21846">
        <f ca="1">SIMULATION!$D$3*SIMULATION!$D$17/$H21827/(SIMULATION!$D$17-$I21827)*(((EXP(-$I21827*$J21846))/(1-EXP(-SIMULATION!$D$4*$I21827)))-(EXP(-SIMULATION!$D$17*$J21846)/(1-EXP(-SIMULATION!$D$4*SIMULATION!$D$17))))</f>
        <v>2.1616445560189561</v>
      </c>
      <c r="L21846">
        <v>-0.32692761051285013</v>
      </c>
      <c r="M21846">
        <f t="shared" ca="1" si="341"/>
        <v>1.454943266541568</v>
      </c>
    </row>
    <row r="21847" spans="1:13" x14ac:dyDescent="0.25">
      <c r="A21847" s="9"/>
      <c r="H21847" s="9"/>
      <c r="J21847">
        <v>20</v>
      </c>
      <c r="K21847">
        <f ca="1">SIMULATION!$D$3*SIMULATION!$D$17/$H21827/(SIMULATION!$D$17-$I21827)*(((EXP(-$I21827*$J21847))/(1-EXP(-SIMULATION!$D$4*$I21827)))-(EXP(-SIMULATION!$D$17*$J21847)/(1-EXP(-SIMULATION!$D$4*SIMULATION!$D$17))))</f>
        <v>2.0704060585647106</v>
      </c>
      <c r="L21847">
        <v>-0.39157283487704508</v>
      </c>
      <c r="M21847">
        <f t="shared" ca="1" si="341"/>
        <v>1.2596912888659175</v>
      </c>
    </row>
    <row r="21848" spans="1:13" x14ac:dyDescent="0.25">
      <c r="A21848" s="9"/>
      <c r="H21848" s="9"/>
      <c r="J21848">
        <v>21</v>
      </c>
      <c r="K21848">
        <f ca="1">SIMULATION!$D$3*SIMULATION!$D$17/$H21827/(SIMULATION!$D$17-$I21827)*(((EXP(-$I21827*$J21848))/(1-EXP(-SIMULATION!$D$4*$I21827)))-(EXP(-SIMULATION!$D$17*$J21848)/(1-EXP(-SIMULATION!$D$4*SIMULATION!$D$17))))</f>
        <v>1.9829506955085687</v>
      </c>
      <c r="L21848">
        <v>-0.34611392293244958</v>
      </c>
      <c r="M21848">
        <f t="shared" ca="1" si="341"/>
        <v>1.2966238513044688</v>
      </c>
    </row>
    <row r="21849" spans="1:13" x14ac:dyDescent="0.25">
      <c r="A21849" s="9"/>
      <c r="H21849" s="9"/>
      <c r="J21849">
        <v>22</v>
      </c>
      <c r="K21849">
        <f ca="1">SIMULATION!$D$3*SIMULATION!$D$17/$H21827/(SIMULATION!$D$17-$I21827)*(((EXP(-$I21827*$J21849))/(1-EXP(-SIMULATION!$D$4*$I21827)))-(EXP(-SIMULATION!$D$17*$J21849)/(1-EXP(-SIMULATION!$D$4*SIMULATION!$D$17))))</f>
        <v>1.8991460299906155</v>
      </c>
      <c r="L21849">
        <v>0.17841196483489694</v>
      </c>
      <c r="M21849">
        <f t="shared" ca="1" si="341"/>
        <v>2.2379764047096353</v>
      </c>
    </row>
    <row r="21850" spans="1:13" x14ac:dyDescent="0.25">
      <c r="A21850" s="9"/>
      <c r="H21850" s="9"/>
      <c r="J21850">
        <v>23</v>
      </c>
      <c r="K21850">
        <f ca="1">SIMULATION!$D$3*SIMULATION!$D$17/$H21827/(SIMULATION!$D$17-$I21827)*(((EXP(-$I21827*$J21850))/(1-EXP(-SIMULATION!$D$4*$I21827)))-(EXP(-SIMULATION!$D$17*$J21850)/(1-EXP(-SIMULATION!$D$4*SIMULATION!$D$17))))</f>
        <v>1.8188553091616926</v>
      </c>
      <c r="L21850">
        <v>-9.4320497911494397E-2</v>
      </c>
      <c r="M21850">
        <f t="shared" ca="1" si="341"/>
        <v>1.6472999707725966</v>
      </c>
    </row>
    <row r="21851" spans="1:13" x14ac:dyDescent="0.25">
      <c r="A21851" s="9"/>
      <c r="H21851" s="9"/>
      <c r="J21851">
        <v>24</v>
      </c>
      <c r="K21851">
        <f ca="1">SIMULATION!$D$3*SIMULATION!$D$17/$H21827/(SIMULATION!$D$17-$I21827)*(((EXP(-$I21827*$J21851))/(1-EXP(-SIMULATION!$D$4*$I21827)))-(EXP(-SIMULATION!$D$17*$J21851)/(1-EXP(-SIMULATION!$D$4*SIMULATION!$D$17))))</f>
        <v>1.7419412094391327</v>
      </c>
      <c r="L21851">
        <v>0.25655733338555581</v>
      </c>
      <c r="M21851">
        <f t="shared" ca="1" si="341"/>
        <v>2.1888490010472466</v>
      </c>
    </row>
    <row r="21852" spans="1:13" x14ac:dyDescent="0.25">
      <c r="A21852" s="9">
        <v>875</v>
      </c>
      <c r="B21852" s="2">
        <f ca="1">NORMINV(RAND(),SIMULATION!D7,SIMULATION!D8)</f>
        <v>58.941218670475166</v>
      </c>
      <c r="C21852" s="2">
        <v>2</v>
      </c>
      <c r="D21852" s="2">
        <f ca="1">SIMULATION!$D$11*(1+(SIMULATION!$D$12*LN(1+$C21852)))*(1+(SIMULATION!$D$13*(($B21852/63.5)-1)))</f>
        <v>9.8995182610550181</v>
      </c>
      <c r="E21852" s="2">
        <v>-1.3051807150711598E-2</v>
      </c>
      <c r="F21852" s="2">
        <f ca="1">D21852*(1+E21852)</f>
        <v>9.7703116578267792</v>
      </c>
      <c r="G21852" s="2">
        <v>0.22854167218493285</v>
      </c>
      <c r="H21852" s="9">
        <f>SIMULATION!$D$15*EXP($G$21852)</f>
        <v>277.43861218627922</v>
      </c>
      <c r="I21852" s="2">
        <f ca="1">$F21852/$H21852</f>
        <v>3.5216120715262041E-2</v>
      </c>
      <c r="J21852">
        <v>0</v>
      </c>
      <c r="K21852">
        <f ca="1">SIMULATION!$D$3*SIMULATION!$D$17/$H21852/(SIMULATION!$D$17-$I21852)*(((EXP(-$I21852*$J21852))/(1-EXP(-SIMULATION!$D$4*$I21852)))-(EXP(-SIMULATION!$D$17*$J21852)/(1-EXP(-SIMULATION!$D$4*SIMULATION!$D$17))))</f>
        <v>1.6205206062997095</v>
      </c>
      <c r="L21852">
        <v>9.9419570018962483E-2</v>
      </c>
      <c r="M21852">
        <f t="shared" ca="1" si="341"/>
        <v>1.7816320681848949</v>
      </c>
    </row>
    <row r="21853" spans="1:13" x14ac:dyDescent="0.25">
      <c r="A21853" s="9"/>
      <c r="H21853" s="9"/>
      <c r="J21853">
        <v>1</v>
      </c>
      <c r="K21853">
        <f ca="1">SIMULATION!$D$3*SIMULATION!$D$17/$H21852/(SIMULATION!$D$17-$I21852)*(((EXP(-$I21852*$J21853))/(1-EXP(-SIMULATION!$D$4*$I21852)))-(EXP(-SIMULATION!$D$17*$J21853)/(1-EXP(-SIMULATION!$D$4*SIMULATION!$D$17))))</f>
        <v>2.2631965898040716</v>
      </c>
      <c r="L21853">
        <v>-0.43929097497440639</v>
      </c>
      <c r="M21853">
        <f t="shared" ca="1" si="341"/>
        <v>1.2689947533102892</v>
      </c>
    </row>
    <row r="21854" spans="1:13" x14ac:dyDescent="0.25">
      <c r="A21854" s="9"/>
      <c r="H21854" s="9"/>
      <c r="J21854">
        <v>2</v>
      </c>
      <c r="K21854">
        <f ca="1">SIMULATION!$D$3*SIMULATION!$D$17/$H21852/(SIMULATION!$D$17-$I21852)*(((EXP(-$I21852*$J21854))/(1-EXP(-SIMULATION!$D$4*$I21852)))-(EXP(-SIMULATION!$D$17*$J21854)/(1-EXP(-SIMULATION!$D$4*SIMULATION!$D$17))))</f>
        <v>2.6326594065629694</v>
      </c>
      <c r="L21854">
        <v>0.36023732630088451</v>
      </c>
      <c r="M21854">
        <f t="shared" ca="1" si="341"/>
        <v>3.5810415922440866</v>
      </c>
    </row>
    <row r="21855" spans="1:13" x14ac:dyDescent="0.25">
      <c r="A21855" s="9"/>
      <c r="H21855" s="9"/>
      <c r="J21855">
        <v>3</v>
      </c>
      <c r="K21855">
        <f ca="1">SIMULATION!$D$3*SIMULATION!$D$17/$H21852/(SIMULATION!$D$17-$I21852)*(((EXP(-$I21852*$J21855))/(1-EXP(-SIMULATION!$D$4*$I21852)))-(EXP(-SIMULATION!$D$17*$J21855)/(1-EXP(-SIMULATION!$D$4*SIMULATION!$D$17))))</f>
        <v>2.8285070638170522</v>
      </c>
      <c r="L21855">
        <v>-0.58549904517906803</v>
      </c>
      <c r="M21855">
        <f t="shared" ca="1" si="341"/>
        <v>1.1724188786699188</v>
      </c>
    </row>
    <row r="21856" spans="1:13" x14ac:dyDescent="0.25">
      <c r="A21856" s="9"/>
      <c r="H21856" s="9"/>
      <c r="J21856">
        <v>4</v>
      </c>
      <c r="K21856">
        <f ca="1">SIMULATION!$D$3*SIMULATION!$D$17/$H21852/(SIMULATION!$D$17-$I21852)*(((EXP(-$I21852*$J21856))/(1-EXP(-SIMULATION!$D$4*$I21852)))-(EXP(-SIMULATION!$D$17*$J21856)/(1-EXP(-SIMULATION!$D$4*SIMULATION!$D$17))))</f>
        <v>2.9145136378151091</v>
      </c>
      <c r="L21856">
        <v>0.33673570080177995</v>
      </c>
      <c r="M21856">
        <f t="shared" ca="1" si="341"/>
        <v>3.8959344301411249</v>
      </c>
    </row>
    <row r="21857" spans="1:13" x14ac:dyDescent="0.25">
      <c r="A21857" s="9"/>
      <c r="H21857" s="9"/>
      <c r="J21857">
        <v>5</v>
      </c>
      <c r="K21857">
        <f ca="1">SIMULATION!$D$3*SIMULATION!$D$17/$H21852/(SIMULATION!$D$17-$I21852)*(((EXP(-$I21852*$J21857))/(1-EXP(-SIMULATION!$D$4*$I21852)))-(EXP(-SIMULATION!$D$17*$J21857)/(1-EXP(-SIMULATION!$D$4*SIMULATION!$D$17))))</f>
        <v>2.9314981160926696</v>
      </c>
      <c r="L21857">
        <v>-0.38465817838341393</v>
      </c>
      <c r="M21857">
        <f t="shared" ca="1" si="341"/>
        <v>1.8038733908220534</v>
      </c>
    </row>
    <row r="21858" spans="1:13" x14ac:dyDescent="0.25">
      <c r="A21858" s="9"/>
      <c r="H21858" s="9"/>
      <c r="J21858">
        <v>6</v>
      </c>
      <c r="K21858">
        <f ca="1">SIMULATION!$D$3*SIMULATION!$D$17/$H21852/(SIMULATION!$D$17-$I21852)*(((EXP(-$I21852*$J21858))/(1-EXP(-SIMULATION!$D$4*$I21852)))-(EXP(-SIMULATION!$D$17*$J21858)/(1-EXP(-SIMULATION!$D$4*SIMULATION!$D$17))))</f>
        <v>2.9055710032477045</v>
      </c>
      <c r="L21858">
        <v>0.19857018063605725</v>
      </c>
      <c r="M21858">
        <f t="shared" ca="1" si="341"/>
        <v>3.4825307622134916</v>
      </c>
    </row>
    <row r="21859" spans="1:13" x14ac:dyDescent="0.25">
      <c r="A21859" s="9"/>
      <c r="H21859" s="9"/>
      <c r="J21859">
        <v>7</v>
      </c>
      <c r="K21859">
        <f ca="1">SIMULATION!$D$3*SIMULATION!$D$17/$H21852/(SIMULATION!$D$17-$I21852)*(((EXP(-$I21852*$J21859))/(1-EXP(-SIMULATION!$D$4*$I21852)))-(EXP(-SIMULATION!$D$17*$J21859)/(1-EXP(-SIMULATION!$D$4*SIMULATION!$D$17))))</f>
        <v>2.8534188874582385</v>
      </c>
      <c r="L21859">
        <v>0.31515234272470699</v>
      </c>
      <c r="M21859">
        <f t="shared" ca="1" si="341"/>
        <v>3.7526805346156293</v>
      </c>
    </row>
    <row r="21860" spans="1:13" x14ac:dyDescent="0.25">
      <c r="A21860" s="9"/>
      <c r="H21860" s="9"/>
      <c r="J21860">
        <v>8</v>
      </c>
      <c r="K21860">
        <f ca="1">SIMULATION!$D$3*SIMULATION!$D$17/$H21852/(SIMULATION!$D$17-$I21852)*(((EXP(-$I21852*$J21860))/(1-EXP(-SIMULATION!$D$4*$I21852)))-(EXP(-SIMULATION!$D$17*$J21860)/(1-EXP(-SIMULATION!$D$4*SIMULATION!$D$17))))</f>
        <v>2.7856908623665726</v>
      </c>
      <c r="L21860">
        <v>-0.17866035387394444</v>
      </c>
      <c r="M21860">
        <f t="shared" ca="1" si="341"/>
        <v>2.2879983471127474</v>
      </c>
    </row>
    <row r="21861" spans="1:13" x14ac:dyDescent="0.25">
      <c r="A21861" s="9"/>
      <c r="H21861" s="9"/>
      <c r="J21861">
        <v>9</v>
      </c>
      <c r="K21861">
        <f ca="1">SIMULATION!$D$3*SIMULATION!$D$17/$H21852/(SIMULATION!$D$17-$I21852)*(((EXP(-$I21852*$J21861))/(1-EXP(-SIMULATION!$D$4*$I21852)))-(EXP(-SIMULATION!$D$17*$J21861)/(1-EXP(-SIMULATION!$D$4*SIMULATION!$D$17))))</f>
        <v>2.7091685737625535</v>
      </c>
      <c r="L21861">
        <v>-6.6528994205107911E-2</v>
      </c>
      <c r="M21861">
        <f t="shared" ca="1" si="341"/>
        <v>2.5289303134180439</v>
      </c>
    </row>
    <row r="21862" spans="1:13" x14ac:dyDescent="0.25">
      <c r="A21862" s="9"/>
      <c r="H21862" s="9"/>
      <c r="J21862">
        <v>10</v>
      </c>
      <c r="K21862">
        <f ca="1">SIMULATION!$D$3*SIMULATION!$D$17/$H21852/(SIMULATION!$D$17-$I21852)*(((EXP(-$I21852*$J21862))/(1-EXP(-SIMULATION!$D$4*$I21852)))-(EXP(-SIMULATION!$D$17*$J21862)/(1-EXP(-SIMULATION!$D$4*SIMULATION!$D$17))))</f>
        <v>2.6281567854010293</v>
      </c>
      <c r="L21862">
        <v>0.18757623532236103</v>
      </c>
      <c r="M21862">
        <f t="shared" ca="1" si="341"/>
        <v>3.121136541043473</v>
      </c>
    </row>
    <row r="21863" spans="1:13" x14ac:dyDescent="0.25">
      <c r="A21863" s="9"/>
      <c r="H21863" s="9"/>
      <c r="J21863">
        <v>11</v>
      </c>
      <c r="K21863">
        <f ca="1">SIMULATION!$D$3*SIMULATION!$D$17/$H21852/(SIMULATION!$D$17-$I21852)*(((EXP(-$I21852*$J21863))/(1-EXP(-SIMULATION!$D$4*$I21852)))-(EXP(-SIMULATION!$D$17*$J21863)/(1-EXP(-SIMULATION!$D$4*SIMULATION!$D$17))))</f>
        <v>2.5453744363840567</v>
      </c>
      <c r="L21863">
        <v>-0.15316738656402015</v>
      </c>
      <c r="M21863">
        <f t="shared" ca="1" si="341"/>
        <v>2.1555060861362447</v>
      </c>
    </row>
    <row r="21864" spans="1:13" x14ac:dyDescent="0.25">
      <c r="A21864" s="9"/>
      <c r="H21864" s="9"/>
      <c r="J21864">
        <v>12</v>
      </c>
      <c r="K21864">
        <f ca="1">SIMULATION!$D$3*SIMULATION!$D$17/$H21852/(SIMULATION!$D$17-$I21852)*(((EXP(-$I21852*$J21864))/(1-EXP(-SIMULATION!$D$4*$I21852)))-(EXP(-SIMULATION!$D$17*$J21864)/(1-EXP(-SIMULATION!$D$4*SIMULATION!$D$17))))</f>
        <v>2.46252560317479</v>
      </c>
      <c r="L21864">
        <v>-0.31397235602050982</v>
      </c>
      <c r="M21864">
        <f t="shared" ca="1" si="341"/>
        <v>1.689360637785174</v>
      </c>
    </row>
    <row r="21865" spans="1:13" x14ac:dyDescent="0.25">
      <c r="A21865" s="9"/>
      <c r="H21865" s="9"/>
      <c r="J21865">
        <v>13</v>
      </c>
      <c r="K21865">
        <f ca="1">SIMULATION!$D$3*SIMULATION!$D$17/$H21852/(SIMULATION!$D$17-$I21852)*(((EXP(-$I21852*$J21865))/(1-EXP(-SIMULATION!$D$4*$I21852)))-(EXP(-SIMULATION!$D$17*$J21865)/(1-EXP(-SIMULATION!$D$4*SIMULATION!$D$17))))</f>
        <v>2.3806653384307679</v>
      </c>
      <c r="L21865">
        <v>0.14569301210114302</v>
      </c>
      <c r="M21865">
        <f t="shared" ca="1" si="341"/>
        <v>2.7275116423915335</v>
      </c>
    </row>
    <row r="21866" spans="1:13" x14ac:dyDescent="0.25">
      <c r="A21866" s="9"/>
      <c r="H21866" s="9"/>
      <c r="J21866">
        <v>14</v>
      </c>
      <c r="K21866">
        <f ca="1">SIMULATION!$D$3*SIMULATION!$D$17/$H21852/(SIMULATION!$D$17-$I21852)*(((EXP(-$I21852*$J21866))/(1-EXP(-SIMULATION!$D$4*$I21852)))-(EXP(-SIMULATION!$D$17*$J21866)/(1-EXP(-SIMULATION!$D$4*SIMULATION!$D$17))))</f>
        <v>2.300434063566664</v>
      </c>
      <c r="L21866">
        <v>-6.9382770877564254E-2</v>
      </c>
      <c r="M21866">
        <f t="shared" ca="1" si="341"/>
        <v>2.1408235740152741</v>
      </c>
    </row>
    <row r="21867" spans="1:13" x14ac:dyDescent="0.25">
      <c r="A21867" s="9"/>
      <c r="H21867" s="9"/>
      <c r="J21867">
        <v>15</v>
      </c>
      <c r="K21867">
        <f ca="1">SIMULATION!$D$3*SIMULATION!$D$17/$H21852/(SIMULATION!$D$17-$I21852)*(((EXP(-$I21852*$J21867))/(1-EXP(-SIMULATION!$D$4*$I21852)))-(EXP(-SIMULATION!$D$17*$J21867)/(1-EXP(-SIMULATION!$D$4*SIMULATION!$D$17))))</f>
        <v>2.2222077289421849</v>
      </c>
      <c r="L21867">
        <v>0.5418083231222055</v>
      </c>
      <c r="M21867">
        <f t="shared" ca="1" si="341"/>
        <v>3.4262183721895547</v>
      </c>
    </row>
    <row r="21868" spans="1:13" x14ac:dyDescent="0.25">
      <c r="A21868" s="9"/>
      <c r="H21868" s="9"/>
      <c r="J21868">
        <v>16</v>
      </c>
      <c r="K21868">
        <f ca="1">SIMULATION!$D$3*SIMULATION!$D$17/$H21852/(SIMULATION!$D$17-$I21852)*(((EXP(-$I21852*$J21868))/(1-EXP(-SIMULATION!$D$4*$I21852)))-(EXP(-SIMULATION!$D$17*$J21868)/(1-EXP(-SIMULATION!$D$4*SIMULATION!$D$17))))</f>
        <v>2.1461939974307569</v>
      </c>
      <c r="L21868">
        <v>-5.3944132208408289E-2</v>
      </c>
      <c r="M21868">
        <f t="shared" ca="1" si="341"/>
        <v>2.0304194246884597</v>
      </c>
    </row>
    <row r="21869" spans="1:13" x14ac:dyDescent="0.25">
      <c r="A21869" s="9"/>
      <c r="H21869" s="9"/>
      <c r="J21869">
        <v>17</v>
      </c>
      <c r="K21869">
        <f ca="1">SIMULATION!$D$3*SIMULATION!$D$17/$H21852/(SIMULATION!$D$17-$I21852)*(((EXP(-$I21852*$J21869))/(1-EXP(-SIMULATION!$D$4*$I21852)))-(EXP(-SIMULATION!$D$17*$J21869)/(1-EXP(-SIMULATION!$D$4*SIMULATION!$D$17))))</f>
        <v>2.0724938399387098</v>
      </c>
      <c r="L21869">
        <v>-0.71317617307144421</v>
      </c>
      <c r="M21869">
        <f t="shared" ca="1" si="341"/>
        <v>0.59444061445707852</v>
      </c>
    </row>
    <row r="21870" spans="1:13" x14ac:dyDescent="0.25">
      <c r="A21870" s="9"/>
      <c r="H21870" s="9"/>
      <c r="J21870">
        <v>18</v>
      </c>
      <c r="K21870">
        <f ca="1">SIMULATION!$D$3*SIMULATION!$D$17/$H21852/(SIMULATION!$D$17-$I21852)*(((EXP(-$I21852*$J21870))/(1-EXP(-SIMULATION!$D$4*$I21852)))-(EXP(-SIMULATION!$D$17*$J21870)/(1-EXP(-SIMULATION!$D$4*SIMULATION!$D$17))))</f>
        <v>2.0011409674899339</v>
      </c>
      <c r="L21870">
        <v>-0.25809506668951171</v>
      </c>
      <c r="M21870">
        <f t="shared" ca="1" si="341"/>
        <v>1.4846563560305055</v>
      </c>
    </row>
    <row r="21871" spans="1:13" x14ac:dyDescent="0.25">
      <c r="A21871" s="9"/>
      <c r="H21871" s="9"/>
      <c r="J21871">
        <v>19</v>
      </c>
      <c r="K21871">
        <f ca="1">SIMULATION!$D$3*SIMULATION!$D$17/$H21852/(SIMULATION!$D$17-$I21852)*(((EXP(-$I21852*$J21871))/(1-EXP(-SIMULATION!$D$4*$I21852)))-(EXP(-SIMULATION!$D$17*$J21871)/(1-EXP(-SIMULATION!$D$4*SIMULATION!$D$17))))</f>
        <v>1.932127061821542</v>
      </c>
      <c r="L21871">
        <v>0.28825003166868851</v>
      </c>
      <c r="M21871">
        <f t="shared" ca="1" si="341"/>
        <v>2.4890627485795314</v>
      </c>
    </row>
    <row r="21872" spans="1:13" x14ac:dyDescent="0.25">
      <c r="A21872" s="9"/>
      <c r="H21872" s="9"/>
      <c r="J21872">
        <v>20</v>
      </c>
      <c r="K21872">
        <f ca="1">SIMULATION!$D$3*SIMULATION!$D$17/$H21852/(SIMULATION!$D$17-$I21852)*(((EXP(-$I21852*$J21872))/(1-EXP(-SIMULATION!$D$4*$I21852)))-(EXP(-SIMULATION!$D$17*$J21872)/(1-EXP(-SIMULATION!$D$4*SIMULATION!$D$17))))</f>
        <v>1.8654179066508227</v>
      </c>
      <c r="L21872">
        <v>-3.7187461034231983E-2</v>
      </c>
      <c r="M21872">
        <f t="shared" ca="1" si="341"/>
        <v>1.7960477509346866</v>
      </c>
    </row>
    <row r="21873" spans="1:13" x14ac:dyDescent="0.25">
      <c r="A21873" s="9"/>
      <c r="H21873" s="9"/>
      <c r="J21873">
        <v>21</v>
      </c>
      <c r="K21873">
        <f ca="1">SIMULATION!$D$3*SIMULATION!$D$17/$H21852/(SIMULATION!$D$17-$I21852)*(((EXP(-$I21852*$J21873))/(1-EXP(-SIMULATION!$D$4*$I21852)))-(EXP(-SIMULATION!$D$17*$J21873)/(1-EXP(-SIMULATION!$D$4*SIMULATION!$D$17))))</f>
        <v>1.800963689155626</v>
      </c>
      <c r="L21873">
        <v>-0.21332074956194516</v>
      </c>
      <c r="M21873">
        <f t="shared" ca="1" si="341"/>
        <v>1.416780765051102</v>
      </c>
    </row>
    <row r="21874" spans="1:13" x14ac:dyDescent="0.25">
      <c r="A21874" s="9"/>
      <c r="H21874" s="9"/>
      <c r="J21874">
        <v>22</v>
      </c>
      <c r="K21874">
        <f ca="1">SIMULATION!$D$3*SIMULATION!$D$17/$H21852/(SIMULATION!$D$17-$I21852)*(((EXP(-$I21852*$J21874))/(1-EXP(-SIMULATION!$D$4*$I21852)))-(EXP(-SIMULATION!$D$17*$J21874)/(1-EXP(-SIMULATION!$D$4*SIMULATION!$D$17))))</f>
        <v>1.7387055668257325</v>
      </c>
      <c r="L21874">
        <v>0.3900736114603226</v>
      </c>
      <c r="M21874">
        <f t="shared" ca="1" si="341"/>
        <v>2.4169287265436132</v>
      </c>
    </row>
    <row r="21875" spans="1:13" x14ac:dyDescent="0.25">
      <c r="A21875" s="9"/>
      <c r="H21875" s="9"/>
      <c r="J21875">
        <v>23</v>
      </c>
      <c r="K21875">
        <f ca="1">SIMULATION!$D$3*SIMULATION!$D$17/$H21852/(SIMULATION!$D$17-$I21852)*(((EXP(-$I21852*$J21875))/(1-EXP(-SIMULATION!$D$4*$I21852)))-(EXP(-SIMULATION!$D$17*$J21875)/(1-EXP(-SIMULATION!$D$4*SIMULATION!$D$17))))</f>
        <v>1.678579842270119</v>
      </c>
      <c r="L21875">
        <v>0.13537438482993155</v>
      </c>
      <c r="M21875">
        <f t="shared" ca="1" si="341"/>
        <v>1.9058165558053599</v>
      </c>
    </row>
    <row r="21876" spans="1:13" x14ac:dyDescent="0.25">
      <c r="A21876" s="9"/>
      <c r="H21876" s="9"/>
      <c r="J21876">
        <v>24</v>
      </c>
      <c r="K21876">
        <f ca="1">SIMULATION!$D$3*SIMULATION!$D$17/$H21852/(SIMULATION!$D$17-$I21852)*(((EXP(-$I21852*$J21876))/(1-EXP(-SIMULATION!$D$4*$I21852)))-(EXP(-SIMULATION!$D$17*$J21876)/(1-EXP(-SIMULATION!$D$4*SIMULATION!$D$17))))</f>
        <v>1.6205206062997095</v>
      </c>
      <c r="L21876">
        <v>0.46921497081376556</v>
      </c>
      <c r="M21876">
        <f t="shared" ca="1" si="341"/>
        <v>2.3808931352877334</v>
      </c>
    </row>
    <row r="21877" spans="1:13" x14ac:dyDescent="0.25">
      <c r="A21877" s="9">
        <v>876</v>
      </c>
      <c r="B21877" s="2">
        <f ca="1">NORMINV(RAND(),SIMULATION!D7,SIMULATION!D8)</f>
        <v>70.260046316817977</v>
      </c>
      <c r="C21877" s="2">
        <v>2</v>
      </c>
      <c r="D21877" s="2">
        <f ca="1">SIMULATION!$D$11*(1+(SIMULATION!$D$12*LN(1+$C21877)))*(1+(SIMULATION!$D$13*(($B21877/63.5)-1)))</f>
        <v>10.740074065167775</v>
      </c>
      <c r="E21877" s="2">
        <v>-0.19793369566766839</v>
      </c>
      <c r="F21877" s="2">
        <f ca="1">D21877*(1+E21877)</f>
        <v>8.6142515137046392</v>
      </c>
      <c r="G21877" s="2">
        <v>0.52115932199646786</v>
      </c>
      <c r="H21877" s="9">
        <f>SIMULATION!$D$15*EXP($G$21877)</f>
        <v>371.74842223644123</v>
      </c>
      <c r="I21877" s="2">
        <f ca="1">$F21877/$H21877</f>
        <v>2.3172261127246321E-2</v>
      </c>
      <c r="J21877">
        <v>0</v>
      </c>
      <c r="K21877">
        <f ca="1">SIMULATION!$D$3*SIMULATION!$D$17/$H21877/(SIMULATION!$D$17-$I21877)*(((EXP(-$I21877*$J21877))/(1-EXP(-SIMULATION!$D$4*$I21877)))-(EXP(-SIMULATION!$D$17*$J21877)/(1-EXP(-SIMULATION!$D$4*SIMULATION!$D$17))))</f>
        <v>2.09800236231652</v>
      </c>
      <c r="L21877">
        <v>0.3348205152249652</v>
      </c>
      <c r="M21877">
        <f t="shared" ca="1" si="341"/>
        <v>2.8004565942105315</v>
      </c>
    </row>
    <row r="21878" spans="1:13" x14ac:dyDescent="0.25">
      <c r="A21878" s="9"/>
      <c r="H21878" s="9"/>
      <c r="J21878">
        <v>1</v>
      </c>
      <c r="K21878">
        <f ca="1">SIMULATION!$D$3*SIMULATION!$D$17/$H21877/(SIMULATION!$D$17-$I21877)*(((EXP(-$I21877*$J21878))/(1-EXP(-SIMULATION!$D$4*$I21877)))-(EXP(-SIMULATION!$D$17*$J21878)/(1-EXP(-SIMULATION!$D$4*SIMULATION!$D$17))))</f>
        <v>2.5747972754811275</v>
      </c>
      <c r="L21878">
        <v>5.3321659262908633E-2</v>
      </c>
      <c r="M21878">
        <f t="shared" ca="1" si="341"/>
        <v>2.7120897384753979</v>
      </c>
    </row>
    <row r="21879" spans="1:13" x14ac:dyDescent="0.25">
      <c r="A21879" s="9"/>
      <c r="H21879" s="9"/>
      <c r="J21879">
        <v>2</v>
      </c>
      <c r="K21879">
        <f ca="1">SIMULATION!$D$3*SIMULATION!$D$17/$H21877/(SIMULATION!$D$17-$I21877)*(((EXP(-$I21877*$J21879))/(1-EXP(-SIMULATION!$D$4*$I21877)))-(EXP(-SIMULATION!$D$17*$J21879)/(1-EXP(-SIMULATION!$D$4*SIMULATION!$D$17))))</f>
        <v>2.8521569045812178</v>
      </c>
      <c r="L21879">
        <v>0.65991769401941303</v>
      </c>
      <c r="M21879">
        <f t="shared" ca="1" si="341"/>
        <v>4.7343457120340027</v>
      </c>
    </row>
    <row r="21880" spans="1:13" x14ac:dyDescent="0.25">
      <c r="A21880" s="9"/>
      <c r="H21880" s="9"/>
      <c r="J21880">
        <v>3</v>
      </c>
      <c r="K21880">
        <f ca="1">SIMULATION!$D$3*SIMULATION!$D$17/$H21877/(SIMULATION!$D$17-$I21877)*(((EXP(-$I21877*$J21880))/(1-EXP(-SIMULATION!$D$4*$I21877)))-(EXP(-SIMULATION!$D$17*$J21880)/(1-EXP(-SIMULATION!$D$4*SIMULATION!$D$17))))</f>
        <v>3.0023590975940366</v>
      </c>
      <c r="L21880">
        <v>-7.3239159946437557E-3</v>
      </c>
      <c r="M21880">
        <f t="shared" ca="1" si="341"/>
        <v>2.9803700717775032</v>
      </c>
    </row>
    <row r="21881" spans="1:13" x14ac:dyDescent="0.25">
      <c r="A21881" s="9"/>
      <c r="H21881" s="9"/>
      <c r="J21881">
        <v>4</v>
      </c>
      <c r="K21881">
        <f ca="1">SIMULATION!$D$3*SIMULATION!$D$17/$H21877/(SIMULATION!$D$17-$I21877)*(((EXP(-$I21877*$J21881))/(1-EXP(-SIMULATION!$D$4*$I21877)))-(EXP(-SIMULATION!$D$17*$J21881)/(1-EXP(-SIMULATION!$D$4*SIMULATION!$D$17))))</f>
        <v>3.0717064675873855</v>
      </c>
      <c r="L21881">
        <v>-0.22613551022921755</v>
      </c>
      <c r="M21881">
        <f t="shared" ca="1" si="341"/>
        <v>2.3770845582651248</v>
      </c>
    </row>
    <row r="21882" spans="1:13" x14ac:dyDescent="0.25">
      <c r="A21882" s="9"/>
      <c r="H21882" s="9"/>
      <c r="J21882">
        <v>5</v>
      </c>
      <c r="K21882">
        <f ca="1">SIMULATION!$D$3*SIMULATION!$D$17/$H21877/(SIMULATION!$D$17-$I21877)*(((EXP(-$I21877*$J21882))/(1-EXP(-SIMULATION!$D$4*$I21877)))-(EXP(-SIMULATION!$D$17*$J21882)/(1-EXP(-SIMULATION!$D$4*SIMULATION!$D$17))))</f>
        <v>3.0898564052215591</v>
      </c>
      <c r="L21882">
        <v>-0.33092839169049199</v>
      </c>
      <c r="M21882">
        <f t="shared" ca="1" si="341"/>
        <v>2.0673351944870237</v>
      </c>
    </row>
    <row r="21883" spans="1:13" x14ac:dyDescent="0.25">
      <c r="A21883" s="9"/>
      <c r="H21883" s="9"/>
      <c r="J21883">
        <v>6</v>
      </c>
      <c r="K21883">
        <f ca="1">SIMULATION!$D$3*SIMULATION!$D$17/$H21877/(SIMULATION!$D$17-$I21877)*(((EXP(-$I21877*$J21883))/(1-EXP(-SIMULATION!$D$4*$I21877)))-(EXP(-SIMULATION!$D$17*$J21883)/(1-EXP(-SIMULATION!$D$4*SIMULATION!$D$17))))</f>
        <v>3.0757999694981031</v>
      </c>
      <c r="L21883">
        <v>-0.28571663787599605</v>
      </c>
      <c r="M21883">
        <f t="shared" ca="1" si="341"/>
        <v>2.1969927434340137</v>
      </c>
    </row>
    <row r="21884" spans="1:13" x14ac:dyDescent="0.25">
      <c r="A21884" s="9"/>
      <c r="H21884" s="9"/>
      <c r="J21884">
        <v>7</v>
      </c>
      <c r="K21884">
        <f ca="1">SIMULATION!$D$3*SIMULATION!$D$17/$H21877/(SIMULATION!$D$17-$I21877)*(((EXP(-$I21877*$J21884))/(1-EXP(-SIMULATION!$D$4*$I21877)))-(EXP(-SIMULATION!$D$17*$J21884)/(1-EXP(-SIMULATION!$D$4*SIMULATION!$D$17))))</f>
        <v>3.0416932985148968</v>
      </c>
      <c r="L21884">
        <v>0.44453916044695407</v>
      </c>
      <c r="M21884">
        <f t="shared" ca="1" si="341"/>
        <v>4.3938450837738356</v>
      </c>
    </row>
    <row r="21885" spans="1:13" x14ac:dyDescent="0.25">
      <c r="A21885" s="9"/>
      <c r="H21885" s="9"/>
      <c r="J21885">
        <v>8</v>
      </c>
      <c r="K21885">
        <f ca="1">SIMULATION!$D$3*SIMULATION!$D$17/$H21877/(SIMULATION!$D$17-$I21877)*(((EXP(-$I21877*$J21885))/(1-EXP(-SIMULATION!$D$4*$I21877)))-(EXP(-SIMULATION!$D$17*$J21885)/(1-EXP(-SIMULATION!$D$4*SIMULATION!$D$17))))</f>
        <v>2.99531286308265</v>
      </c>
      <c r="L21885">
        <v>-0.15370128831992716</v>
      </c>
      <c r="M21885">
        <f t="shared" ca="1" si="341"/>
        <v>2.5349294171055972</v>
      </c>
    </row>
    <row r="21886" spans="1:13" x14ac:dyDescent="0.25">
      <c r="A21886" s="9"/>
      <c r="H21886" s="9"/>
      <c r="J21886">
        <v>9</v>
      </c>
      <c r="K21886">
        <f ca="1">SIMULATION!$D$3*SIMULATION!$D$17/$H21877/(SIMULATION!$D$17-$I21877)*(((EXP(-$I21877*$J21886))/(1-EXP(-SIMULATION!$D$4*$I21877)))-(EXP(-SIMULATION!$D$17*$J21886)/(1-EXP(-SIMULATION!$D$4*SIMULATION!$D$17))))</f>
        <v>2.9416288456089998</v>
      </c>
      <c r="L21886">
        <v>0.18945370443893239</v>
      </c>
      <c r="M21886">
        <f t="shared" ca="1" si="341"/>
        <v>3.498931327494045</v>
      </c>
    </row>
    <row r="21887" spans="1:13" x14ac:dyDescent="0.25">
      <c r="A21887" s="9"/>
      <c r="H21887" s="9"/>
      <c r="J21887">
        <v>10</v>
      </c>
      <c r="K21887">
        <f ca="1">SIMULATION!$D$3*SIMULATION!$D$17/$H21877/(SIMULATION!$D$17-$I21877)*(((EXP(-$I21877*$J21887))/(1-EXP(-SIMULATION!$D$4*$I21877)))-(EXP(-SIMULATION!$D$17*$J21887)/(1-EXP(-SIMULATION!$D$4*SIMULATION!$D$17))))</f>
        <v>2.8838133924114473</v>
      </c>
      <c r="L21887">
        <v>0.25357712545159045</v>
      </c>
      <c r="M21887">
        <f t="shared" ca="1" si="341"/>
        <v>3.6150825027979412</v>
      </c>
    </row>
    <row r="21888" spans="1:13" x14ac:dyDescent="0.25">
      <c r="A21888" s="9"/>
      <c r="H21888" s="9"/>
      <c r="J21888">
        <v>11</v>
      </c>
      <c r="K21888">
        <f ca="1">SIMULATION!$D$3*SIMULATION!$D$17/$H21877/(SIMULATION!$D$17-$I21877)*(((EXP(-$I21877*$J21888))/(1-EXP(-SIMULATION!$D$4*$I21877)))-(EXP(-SIMULATION!$D$17*$J21888)/(1-EXP(-SIMULATION!$D$4*SIMULATION!$D$17))))</f>
        <v>2.8238867193664463</v>
      </c>
      <c r="L21888">
        <v>-5.9036395923251286E-2</v>
      </c>
      <c r="M21888">
        <f t="shared" ca="1" si="341"/>
        <v>2.6571746249595178</v>
      </c>
    </row>
    <row r="21889" spans="1:13" x14ac:dyDescent="0.25">
      <c r="A21889" s="9"/>
      <c r="H21889" s="9"/>
      <c r="J21889">
        <v>12</v>
      </c>
      <c r="K21889">
        <f ca="1">SIMULATION!$D$3*SIMULATION!$D$17/$H21877/(SIMULATION!$D$17-$I21877)*(((EXP(-$I21877*$J21889))/(1-EXP(-SIMULATION!$D$4*$I21877)))-(EXP(-SIMULATION!$D$17*$J21889)/(1-EXP(-SIMULATION!$D$4*SIMULATION!$D$17))))</f>
        <v>2.7631311453430625</v>
      </c>
      <c r="L21889">
        <v>0.13268696043982089</v>
      </c>
      <c r="M21889">
        <f t="shared" ca="1" si="341"/>
        <v>3.1297626183152345</v>
      </c>
    </row>
    <row r="21890" spans="1:13" x14ac:dyDescent="0.25">
      <c r="A21890" s="9"/>
      <c r="H21890" s="9"/>
      <c r="J21890">
        <v>13</v>
      </c>
      <c r="K21890">
        <f ca="1">SIMULATION!$D$3*SIMULATION!$D$17/$H21877/(SIMULATION!$D$17-$I21877)*(((EXP(-$I21877*$J21890))/(1-EXP(-SIMULATION!$D$4*$I21877)))-(EXP(-SIMULATION!$D$17*$J21890)/(1-EXP(-SIMULATION!$D$4*SIMULATION!$D$17))))</f>
        <v>2.702356408281855</v>
      </c>
      <c r="L21890">
        <v>-6.3540016462920929E-2</v>
      </c>
      <c r="M21890">
        <f t="shared" ca="1" si="341"/>
        <v>2.5306486376109461</v>
      </c>
    </row>
    <row r="21891" spans="1:13" x14ac:dyDescent="0.25">
      <c r="A21891" s="9"/>
      <c r="H21891" s="9"/>
      <c r="J21891">
        <v>14</v>
      </c>
      <c r="K21891">
        <f ca="1">SIMULATION!$D$3*SIMULATION!$D$17/$H21877/(SIMULATION!$D$17-$I21877)*(((EXP(-$I21877*$J21891))/(1-EXP(-SIMULATION!$D$4*$I21877)))-(EXP(-SIMULATION!$D$17*$J21891)/(1-EXP(-SIMULATION!$D$4*SIMULATION!$D$17))))</f>
        <v>2.6420696797336345</v>
      </c>
      <c r="L21891">
        <v>5.2272469415349035E-2</v>
      </c>
      <c r="M21891">
        <f t="shared" ref="M21891:M21954" ca="1" si="342">$K21891*(1+$L21891)</f>
        <v>2.7801771862607323</v>
      </c>
    </row>
    <row r="21892" spans="1:13" x14ac:dyDescent="0.25">
      <c r="A21892" s="9"/>
      <c r="H21892" s="9"/>
      <c r="J21892">
        <v>15</v>
      </c>
      <c r="K21892">
        <f ca="1">SIMULATION!$D$3*SIMULATION!$D$17/$H21877/(SIMULATION!$D$17-$I21877)*(((EXP(-$I21877*$J21892))/(1-EXP(-SIMULATION!$D$4*$I21877)))-(EXP(-SIMULATION!$D$17*$J21892)/(1-EXP(-SIMULATION!$D$4*SIMULATION!$D$17))))</f>
        <v>2.5825845080054011</v>
      </c>
      <c r="L21892">
        <v>-0.18648875102296283</v>
      </c>
      <c r="M21892">
        <f t="shared" ca="1" si="342"/>
        <v>2.1009615486962208</v>
      </c>
    </row>
    <row r="21893" spans="1:13" x14ac:dyDescent="0.25">
      <c r="A21893" s="9"/>
      <c r="H21893" s="9"/>
      <c r="J21893">
        <v>16</v>
      </c>
      <c r="K21893">
        <f ca="1">SIMULATION!$D$3*SIMULATION!$D$17/$H21877/(SIMULATION!$D$17-$I21877)*(((EXP(-$I21877*$J21893))/(1-EXP(-SIMULATION!$D$4*$I21877)))-(EXP(-SIMULATION!$D$17*$J21893)/(1-EXP(-SIMULATION!$D$4*SIMULATION!$D$17))))</f>
        <v>2.5240906254194622</v>
      </c>
      <c r="L21893">
        <v>-0.29181342955072975</v>
      </c>
      <c r="M21893">
        <f t="shared" ca="1" si="342"/>
        <v>1.7875270835189625</v>
      </c>
    </row>
    <row r="21894" spans="1:13" x14ac:dyDescent="0.25">
      <c r="A21894" s="9"/>
      <c r="H21894" s="9"/>
      <c r="J21894">
        <v>17</v>
      </c>
      <c r="K21894">
        <f ca="1">SIMULATION!$D$3*SIMULATION!$D$17/$H21877/(SIMULATION!$D$17-$I21877)*(((EXP(-$I21877*$J21894))/(1-EXP(-SIMULATION!$D$4*$I21877)))-(EXP(-SIMULATION!$D$17*$J21894)/(1-EXP(-SIMULATION!$D$4*SIMULATION!$D$17))))</f>
        <v>2.4666986764871508</v>
      </c>
      <c r="L21894">
        <v>-7.500649986667432E-2</v>
      </c>
      <c r="M21894">
        <f t="shared" ca="1" si="342"/>
        <v>2.2816802425380915</v>
      </c>
    </row>
    <row r="21895" spans="1:13" x14ac:dyDescent="0.25">
      <c r="A21895" s="9"/>
      <c r="H21895" s="9"/>
      <c r="J21895">
        <v>18</v>
      </c>
      <c r="K21895">
        <f ca="1">SIMULATION!$D$3*SIMULATION!$D$17/$H21877/(SIMULATION!$D$17-$I21877)*(((EXP(-$I21877*$J21895))/(1-EXP(-SIMULATION!$D$4*$I21877)))-(EXP(-SIMULATION!$D$17*$J21895)/(1-EXP(-SIMULATION!$D$4*SIMULATION!$D$17))))</f>
        <v>2.4104688749335268</v>
      </c>
      <c r="L21895">
        <v>0.2154921011936804</v>
      </c>
      <c r="M21895">
        <f t="shared" ca="1" si="342"/>
        <v>2.9299058776549192</v>
      </c>
    </row>
    <row r="21896" spans="1:13" x14ac:dyDescent="0.25">
      <c r="A21896" s="9"/>
      <c r="H21896" s="9"/>
      <c r="J21896">
        <v>19</v>
      </c>
      <c r="K21896">
        <f ca="1">SIMULATION!$D$3*SIMULATION!$D$17/$H21877/(SIMULATION!$D$17-$I21877)*(((EXP(-$I21877*$J21896))/(1-EXP(-SIMULATION!$D$4*$I21877)))-(EXP(-SIMULATION!$D$17*$J21896)/(1-EXP(-SIMULATION!$D$4*SIMULATION!$D$17))))</f>
        <v>2.3554293620742137</v>
      </c>
      <c r="L21896">
        <v>-7.1252915760527585E-2</v>
      </c>
      <c r="M21896">
        <f t="shared" ca="1" si="342"/>
        <v>2.1875981521584666</v>
      </c>
    </row>
    <row r="21897" spans="1:13" x14ac:dyDescent="0.25">
      <c r="A21897" s="9"/>
      <c r="H21897" s="9"/>
      <c r="J21897">
        <v>20</v>
      </c>
      <c r="K21897">
        <f ca="1">SIMULATION!$D$3*SIMULATION!$D$17/$H21877/(SIMULATION!$D$17-$I21877)*(((EXP(-$I21877*$J21897))/(1-EXP(-SIMULATION!$D$4*$I21877)))-(EXP(-SIMULATION!$D$17*$J21897)/(1-EXP(-SIMULATION!$D$4*SIMULATION!$D$17))))</f>
        <v>2.3015879657001537</v>
      </c>
      <c r="L21897">
        <v>9.3999053787611517E-2</v>
      </c>
      <c r="M21897">
        <f t="shared" ca="1" si="342"/>
        <v>2.5179350566849217</v>
      </c>
    </row>
    <row r="21898" spans="1:13" x14ac:dyDescent="0.25">
      <c r="A21898" s="9"/>
      <c r="H21898" s="9"/>
      <c r="J21898">
        <v>21</v>
      </c>
      <c r="K21898">
        <f ca="1">SIMULATION!$D$3*SIMULATION!$D$17/$H21877/(SIMULATION!$D$17-$I21877)*(((EXP(-$I21877*$J21898))/(1-EXP(-SIMULATION!$D$4*$I21877)))-(EXP(-SIMULATION!$D$17*$J21898)/(1-EXP(-SIMULATION!$D$4*SIMULATION!$D$17))))</f>
        <v>2.2489397299761098</v>
      </c>
      <c r="L21898">
        <v>-8.9841012367737519E-2</v>
      </c>
      <c r="M21898">
        <f t="shared" ca="1" si="342"/>
        <v>2.0468927078810299</v>
      </c>
    </row>
    <row r="21899" spans="1:13" x14ac:dyDescent="0.25">
      <c r="A21899" s="9"/>
      <c r="H21899" s="9"/>
      <c r="J21899">
        <v>22</v>
      </c>
      <c r="K21899">
        <f ca="1">SIMULATION!$D$3*SIMULATION!$D$17/$H21877/(SIMULATION!$D$17-$I21877)*(((EXP(-$I21877*$J21899))/(1-EXP(-SIMULATION!$D$4*$I21877)))-(EXP(-SIMULATION!$D$17*$J21899)/(1-EXP(-SIMULATION!$D$4*SIMULATION!$D$17))))</f>
        <v>2.197471735427639</v>
      </c>
      <c r="L21899">
        <v>0.19271274247874864</v>
      </c>
      <c r="M21899">
        <f t="shared" ca="1" si="342"/>
        <v>2.6209525400814346</v>
      </c>
    </row>
    <row r="21900" spans="1:13" x14ac:dyDescent="0.25">
      <c r="A21900" s="9"/>
      <c r="H21900" s="9"/>
      <c r="J21900">
        <v>23</v>
      </c>
      <c r="K21900">
        <f ca="1">SIMULATION!$D$3*SIMULATION!$D$17/$H21877/(SIMULATION!$D$17-$I21877)*(((EXP(-$I21877*$J21900))/(1-EXP(-SIMULATION!$D$4*$I21877)))-(EXP(-SIMULATION!$D$17*$J21900)/(1-EXP(-SIMULATION!$D$4*SIMULATION!$D$17))))</f>
        <v>2.1471661824736277</v>
      </c>
      <c r="L21900">
        <v>0.58539008960005079</v>
      </c>
      <c r="M21900">
        <f t="shared" ca="1" si="342"/>
        <v>3.4040959864180635</v>
      </c>
    </row>
    <row r="21901" spans="1:13" x14ac:dyDescent="0.25">
      <c r="A21901" s="9"/>
      <c r="H21901" s="9"/>
      <c r="J21901">
        <v>24</v>
      </c>
      <c r="K21901">
        <f ca="1">SIMULATION!$D$3*SIMULATION!$D$17/$H21877/(SIMULATION!$D$17-$I21877)*(((EXP(-$I21877*$J21901))/(1-EXP(-SIMULATION!$D$4*$I21877)))-(EXP(-SIMULATION!$D$17*$J21901)/(1-EXP(-SIMULATION!$D$4*SIMULATION!$D$17))))</f>
        <v>2.09800236231652</v>
      </c>
      <c r="L21901">
        <v>6.8285188589895573E-2</v>
      </c>
      <c r="M21901">
        <f t="shared" ca="1" si="342"/>
        <v>2.2412648492893501</v>
      </c>
    </row>
    <row r="21902" spans="1:13" x14ac:dyDescent="0.25">
      <c r="A21902" s="9">
        <v>877</v>
      </c>
      <c r="B21902" s="2">
        <f ca="1">NORMINV(RAND(),SIMULATION!D7,SIMULATION!D8)</f>
        <v>65.525663078106803</v>
      </c>
      <c r="C21902" s="2">
        <v>2</v>
      </c>
      <c r="D21902" s="2">
        <f ca="1">SIMULATION!$D$11*(1+(SIMULATION!$D$12*LN(1+$C21902)))*(1+(SIMULATION!$D$13*(($B21902/63.5)-1)))</f>
        <v>10.388490541278829</v>
      </c>
      <c r="E21902" s="2">
        <v>0.13645814217365423</v>
      </c>
      <c r="F21902" s="2">
        <f ca="1">D21902*(1+E21902)</f>
        <v>11.806084660530317</v>
      </c>
      <c r="G21902" s="2">
        <v>-1.3813459739599112</v>
      </c>
      <c r="H21902" s="9">
        <f>SIMULATION!$D$15*EXP($G$21902)</f>
        <v>55.462773348587042</v>
      </c>
      <c r="I21902" s="2">
        <f ca="1">$F21902/$H21902</f>
        <v>0.21286502545280828</v>
      </c>
      <c r="J21902">
        <v>0</v>
      </c>
      <c r="K21902">
        <f ca="1">SIMULATION!$D$3*SIMULATION!$D$17/$H21902/(SIMULATION!$D$17-$I21902)*(((EXP(-$I21902*$J21902))/(1-EXP(-SIMULATION!$D$4*$I21902)))-(EXP(-SIMULATION!$D$17*$J21902)/(1-EXP(-SIMULATION!$D$4*SIMULATION!$D$17))))</f>
        <v>0.11514913087321998</v>
      </c>
      <c r="L21902">
        <v>4.8036680194625606E-2</v>
      </c>
      <c r="M21902">
        <f t="shared" ca="1" si="342"/>
        <v>0.12068051284766595</v>
      </c>
    </row>
    <row r="21903" spans="1:13" x14ac:dyDescent="0.25">
      <c r="A21903" s="9"/>
      <c r="H21903" s="9"/>
      <c r="J21903">
        <v>1</v>
      </c>
      <c r="K21903">
        <f ca="1">SIMULATION!$D$3*SIMULATION!$D$17/$H21902/(SIMULATION!$D$17-$I21902)*(((EXP(-$I21902*$J21903))/(1-EXP(-SIMULATION!$D$4*$I21902)))-(EXP(-SIMULATION!$D$17*$J21903)/(1-EXP(-SIMULATION!$D$4*SIMULATION!$D$17))))</f>
        <v>3.276185135956807</v>
      </c>
      <c r="L21903">
        <v>-0.28966637342754714</v>
      </c>
      <c r="M21903">
        <f t="shared" ca="1" si="342"/>
        <v>2.3271844689469634</v>
      </c>
    </row>
    <row r="21904" spans="1:13" x14ac:dyDescent="0.25">
      <c r="A21904" s="9"/>
      <c r="H21904" s="9"/>
      <c r="J21904">
        <v>2</v>
      </c>
      <c r="K21904">
        <f ca="1">SIMULATION!$D$3*SIMULATION!$D$17/$H21902/(SIMULATION!$D$17-$I21902)*(((EXP(-$I21902*$J21904))/(1-EXP(-SIMULATION!$D$4*$I21902)))-(EXP(-SIMULATION!$D$17*$J21904)/(1-EXP(-SIMULATION!$D$4*SIMULATION!$D$17))))</f>
        <v>4.6878433035746019</v>
      </c>
      <c r="L21904">
        <v>-0.31333716223231667</v>
      </c>
      <c r="M21904">
        <f t="shared" ca="1" si="342"/>
        <v>3.2189677858427674</v>
      </c>
    </row>
    <row r="21905" spans="1:13" x14ac:dyDescent="0.25">
      <c r="A21905" s="9"/>
      <c r="H21905" s="9"/>
      <c r="J21905">
        <v>3</v>
      </c>
      <c r="K21905">
        <f ca="1">SIMULATION!$D$3*SIMULATION!$D$17/$H21902/(SIMULATION!$D$17-$I21902)*(((EXP(-$I21902*$J21905))/(1-EXP(-SIMULATION!$D$4*$I21902)))-(EXP(-SIMULATION!$D$17*$J21905)/(1-EXP(-SIMULATION!$D$4*SIMULATION!$D$17))))</f>
        <v>5.0961848388540956</v>
      </c>
      <c r="L21905">
        <v>-1.2577086536500826E-2</v>
      </c>
      <c r="M21905">
        <f t="shared" ca="1" si="342"/>
        <v>5.0320896811298246</v>
      </c>
    </row>
    <row r="21906" spans="1:13" x14ac:dyDescent="0.25">
      <c r="A21906" s="9"/>
      <c r="H21906" s="9"/>
      <c r="J21906">
        <v>4</v>
      </c>
      <c r="K21906">
        <f ca="1">SIMULATION!$D$3*SIMULATION!$D$17/$H21902/(SIMULATION!$D$17-$I21902)*(((EXP(-$I21902*$J21906))/(1-EXP(-SIMULATION!$D$4*$I21902)))-(EXP(-SIMULATION!$D$17*$J21906)/(1-EXP(-SIMULATION!$D$4*SIMULATION!$D$17))))</f>
        <v>4.9567314840999002</v>
      </c>
      <c r="L21906">
        <v>-0.21793624706706227</v>
      </c>
      <c r="M21906">
        <f t="shared" ca="1" si="342"/>
        <v>3.8764800267360182</v>
      </c>
    </row>
    <row r="21907" spans="1:13" x14ac:dyDescent="0.25">
      <c r="A21907" s="9"/>
      <c r="H21907" s="9"/>
      <c r="J21907">
        <v>5</v>
      </c>
      <c r="K21907">
        <f ca="1">SIMULATION!$D$3*SIMULATION!$D$17/$H21902/(SIMULATION!$D$17-$I21902)*(((EXP(-$I21902*$J21907))/(1-EXP(-SIMULATION!$D$4*$I21902)))-(EXP(-SIMULATION!$D$17*$J21907)/(1-EXP(-SIMULATION!$D$4*SIMULATION!$D$17))))</f>
        <v>4.543148152685041</v>
      </c>
      <c r="L21907">
        <v>4.8115391581539359E-2</v>
      </c>
      <c r="M21907">
        <f t="shared" ca="1" si="342"/>
        <v>4.7617435050644286</v>
      </c>
    </row>
    <row r="21908" spans="1:13" x14ac:dyDescent="0.25">
      <c r="A21908" s="9"/>
      <c r="H21908" s="9"/>
      <c r="J21908">
        <v>6</v>
      </c>
      <c r="K21908">
        <f ca="1">SIMULATION!$D$3*SIMULATION!$D$17/$H21902/(SIMULATION!$D$17-$I21902)*(((EXP(-$I21902*$J21908))/(1-EXP(-SIMULATION!$D$4*$I21902)))-(EXP(-SIMULATION!$D$17*$J21908)/(1-EXP(-SIMULATION!$D$4*SIMULATION!$D$17))))</f>
        <v>4.0160595880002337</v>
      </c>
      <c r="L21908">
        <v>-0.5042320350291517</v>
      </c>
      <c r="M21908">
        <f t="shared" ca="1" si="342"/>
        <v>1.9910336891445393</v>
      </c>
    </row>
    <row r="21909" spans="1:13" x14ac:dyDescent="0.25">
      <c r="A21909" s="9"/>
      <c r="H21909" s="9"/>
      <c r="J21909">
        <v>7</v>
      </c>
      <c r="K21909">
        <f ca="1">SIMULATION!$D$3*SIMULATION!$D$17/$H21902/(SIMULATION!$D$17-$I21902)*(((EXP(-$I21902*$J21909))/(1-EXP(-SIMULATION!$D$4*$I21902)))-(EXP(-SIMULATION!$D$17*$J21909)/(1-EXP(-SIMULATION!$D$4*SIMULATION!$D$17))))</f>
        <v>3.4664790415423314</v>
      </c>
      <c r="L21909">
        <v>-5.5852942040904687E-3</v>
      </c>
      <c r="M21909">
        <f t="shared" ca="1" si="342"/>
        <v>3.4471177362430039</v>
      </c>
    </row>
    <row r="21910" spans="1:13" x14ac:dyDescent="0.25">
      <c r="A21910" s="9"/>
      <c r="H21910" s="9"/>
      <c r="J21910">
        <v>8</v>
      </c>
      <c r="K21910">
        <f ca="1">SIMULATION!$D$3*SIMULATION!$D$17/$H21902/(SIMULATION!$D$17-$I21902)*(((EXP(-$I21902*$J21910))/(1-EXP(-SIMULATION!$D$4*$I21902)))-(EXP(-SIMULATION!$D$17*$J21910)/(1-EXP(-SIMULATION!$D$4*SIMULATION!$D$17))))</f>
        <v>2.9430963145110329</v>
      </c>
      <c r="L21910">
        <v>-0.18516478412217791</v>
      </c>
      <c r="M21910">
        <f t="shared" ca="1" si="342"/>
        <v>2.3981385207838199</v>
      </c>
    </row>
    <row r="21911" spans="1:13" x14ac:dyDescent="0.25">
      <c r="A21911" s="9"/>
      <c r="H21911" s="9"/>
      <c r="J21911">
        <v>9</v>
      </c>
      <c r="K21911">
        <f ca="1">SIMULATION!$D$3*SIMULATION!$D$17/$H21902/(SIMULATION!$D$17-$I21902)*(((EXP(-$I21902*$J21911))/(1-EXP(-SIMULATION!$D$4*$I21902)))-(EXP(-SIMULATION!$D$17*$J21911)/(1-EXP(-SIMULATION!$D$4*SIMULATION!$D$17))))</f>
        <v>2.4693264289729333</v>
      </c>
      <c r="L21911">
        <v>7.2237153004547231E-3</v>
      </c>
      <c r="M21911">
        <f t="shared" ca="1" si="342"/>
        <v>2.487164140079722</v>
      </c>
    </row>
    <row r="21912" spans="1:13" x14ac:dyDescent="0.25">
      <c r="A21912" s="9"/>
      <c r="H21912" s="9"/>
      <c r="J21912">
        <v>10</v>
      </c>
      <c r="K21912">
        <f ca="1">SIMULATION!$D$3*SIMULATION!$D$17/$H21902/(SIMULATION!$D$17-$I21902)*(((EXP(-$I21902*$J21912))/(1-EXP(-SIMULATION!$D$4*$I21902)))-(EXP(-SIMULATION!$D$17*$J21912)/(1-EXP(-SIMULATION!$D$4*SIMULATION!$D$17))))</f>
        <v>2.0538806739883899</v>
      </c>
      <c r="L21912">
        <v>-0.13660224815384905</v>
      </c>
      <c r="M21912">
        <f t="shared" ca="1" si="342"/>
        <v>1.7733159564818333</v>
      </c>
    </row>
    <row r="21913" spans="1:13" x14ac:dyDescent="0.25">
      <c r="A21913" s="9"/>
      <c r="H21913" s="9"/>
      <c r="J21913">
        <v>11</v>
      </c>
      <c r="K21913">
        <f ca="1">SIMULATION!$D$3*SIMULATION!$D$17/$H21902/(SIMULATION!$D$17-$I21902)*(((EXP(-$I21902*$J21913))/(1-EXP(-SIMULATION!$D$4*$I21902)))-(EXP(-SIMULATION!$D$17*$J21913)/(1-EXP(-SIMULATION!$D$4*SIMULATION!$D$17))))</f>
        <v>1.6972545364284122</v>
      </c>
      <c r="L21913">
        <v>7.9221081514114292E-2</v>
      </c>
      <c r="M21913">
        <f t="shared" ca="1" si="342"/>
        <v>1.8317128764090078</v>
      </c>
    </row>
    <row r="21914" spans="1:13" x14ac:dyDescent="0.25">
      <c r="A21914" s="9"/>
      <c r="H21914" s="9"/>
      <c r="J21914">
        <v>12</v>
      </c>
      <c r="K21914">
        <f ca="1">SIMULATION!$D$3*SIMULATION!$D$17/$H21902/(SIMULATION!$D$17-$I21902)*(((EXP(-$I21902*$J21914))/(1-EXP(-SIMULATION!$D$4*$I21902)))-(EXP(-SIMULATION!$D$17*$J21914)/(1-EXP(-SIMULATION!$D$4*SIMULATION!$D$17))))</f>
        <v>1.3956539568733668</v>
      </c>
      <c r="L21914">
        <v>-0.15586169054299887</v>
      </c>
      <c r="M21914">
        <f t="shared" ca="1" si="342"/>
        <v>1.1781249717420583</v>
      </c>
    </row>
    <row r="21915" spans="1:13" x14ac:dyDescent="0.25">
      <c r="A21915" s="9"/>
      <c r="H21915" s="9"/>
      <c r="J21915">
        <v>13</v>
      </c>
      <c r="K21915">
        <f ca="1">SIMULATION!$D$3*SIMULATION!$D$17/$H21902/(SIMULATION!$D$17-$I21902)*(((EXP(-$I21902*$J21915))/(1-EXP(-SIMULATION!$D$4*$I21902)))-(EXP(-SIMULATION!$D$17*$J21915)/(1-EXP(-SIMULATION!$D$4*SIMULATION!$D$17))))</f>
        <v>1.1433243632649206</v>
      </c>
      <c r="L21915">
        <v>-2.8128874622407533E-2</v>
      </c>
      <c r="M21915">
        <f t="shared" ca="1" si="342"/>
        <v>1.1111639355978977</v>
      </c>
    </row>
    <row r="21916" spans="1:13" x14ac:dyDescent="0.25">
      <c r="A21916" s="9"/>
      <c r="H21916" s="9"/>
      <c r="J21916">
        <v>14</v>
      </c>
      <c r="K21916">
        <f ca="1">SIMULATION!$D$3*SIMULATION!$D$17/$H21902/(SIMULATION!$D$17-$I21902)*(((EXP(-$I21902*$J21916))/(1-EXP(-SIMULATION!$D$4*$I21902)))-(EXP(-SIMULATION!$D$17*$J21916)/(1-EXP(-SIMULATION!$D$4*SIMULATION!$D$17))))</f>
        <v>0.93389202140608973</v>
      </c>
      <c r="L21916">
        <v>3.5676641833349565E-2</v>
      </c>
      <c r="M21916">
        <f t="shared" ca="1" si="342"/>
        <v>0.96721015256481768</v>
      </c>
    </row>
    <row r="21917" spans="1:13" x14ac:dyDescent="0.25">
      <c r="A21917" s="9"/>
      <c r="H21917" s="9"/>
      <c r="J21917">
        <v>15</v>
      </c>
      <c r="K21917">
        <f ca="1">SIMULATION!$D$3*SIMULATION!$D$17/$H21902/(SIMULATION!$D$17-$I21902)*(((EXP(-$I21902*$J21917))/(1-EXP(-SIMULATION!$D$4*$I21902)))-(EXP(-SIMULATION!$D$17*$J21917)/(1-EXP(-SIMULATION!$D$4*SIMULATION!$D$17))))</f>
        <v>0.7611014349858698</v>
      </c>
      <c r="L21917">
        <v>0.31608419830054302</v>
      </c>
      <c r="M21917">
        <f t="shared" ca="1" si="342"/>
        <v>1.0016735718887715</v>
      </c>
    </row>
    <row r="21918" spans="1:13" x14ac:dyDescent="0.25">
      <c r="A21918" s="9"/>
      <c r="H21918" s="9"/>
      <c r="J21918">
        <v>16</v>
      </c>
      <c r="K21918">
        <f ca="1">SIMULATION!$D$3*SIMULATION!$D$17/$H21902/(SIMULATION!$D$17-$I21902)*(((EXP(-$I21902*$J21918))/(1-EXP(-SIMULATION!$D$4*$I21902)))-(EXP(-SIMULATION!$D$17*$J21918)/(1-EXP(-SIMULATION!$D$4*SIMULATION!$D$17))))</f>
        <v>0.61918914370334321</v>
      </c>
      <c r="L21918">
        <v>0.22747197118251261</v>
      </c>
      <c r="M21918">
        <f t="shared" ca="1" si="342"/>
        <v>0.76003731875635472</v>
      </c>
    </row>
    <row r="21919" spans="1:13" x14ac:dyDescent="0.25">
      <c r="A21919" s="9"/>
      <c r="H21919" s="9"/>
      <c r="J21919">
        <v>17</v>
      </c>
      <c r="K21919">
        <f ca="1">SIMULATION!$D$3*SIMULATION!$D$17/$H21902/(SIMULATION!$D$17-$I21902)*(((EXP(-$I21902*$J21919))/(1-EXP(-SIMULATION!$D$4*$I21902)))-(EXP(-SIMULATION!$D$17*$J21919)/(1-EXP(-SIMULATION!$D$4*SIMULATION!$D$17))))</f>
        <v>0.50304344945415169</v>
      </c>
      <c r="L21919">
        <v>-0.14386572316556354</v>
      </c>
      <c r="M21919">
        <f t="shared" ca="1" si="342"/>
        <v>0.43067273981473053</v>
      </c>
    </row>
    <row r="21920" spans="1:13" x14ac:dyDescent="0.25">
      <c r="A21920" s="9"/>
      <c r="H21920" s="9"/>
      <c r="J21920">
        <v>18</v>
      </c>
      <c r="K21920">
        <f ca="1">SIMULATION!$D$3*SIMULATION!$D$17/$H21902/(SIMULATION!$D$17-$I21902)*(((EXP(-$I21902*$J21920))/(1-EXP(-SIMULATION!$D$4*$I21902)))-(EXP(-SIMULATION!$D$17*$J21920)/(1-EXP(-SIMULATION!$D$4*SIMULATION!$D$17))))</f>
        <v>0.40824226289752374</v>
      </c>
      <c r="L21920">
        <v>-0.26725047908345012</v>
      </c>
      <c r="M21920">
        <f t="shared" ca="1" si="342"/>
        <v>0.29913932255604875</v>
      </c>
    </row>
    <row r="21921" spans="1:13" x14ac:dyDescent="0.25">
      <c r="A21921" s="9"/>
      <c r="H21921" s="9"/>
      <c r="J21921">
        <v>19</v>
      </c>
      <c r="K21921">
        <f ca="1">SIMULATION!$D$3*SIMULATION!$D$17/$H21902/(SIMULATION!$D$17-$I21902)*(((EXP(-$I21902*$J21921))/(1-EXP(-SIMULATION!$D$4*$I21902)))-(EXP(-SIMULATION!$D$17*$J21921)/(1-EXP(-SIMULATION!$D$4*SIMULATION!$D$17))))</f>
        <v>0.33102521538612889</v>
      </c>
      <c r="L21921">
        <v>0.30260176684849771</v>
      </c>
      <c r="M21921">
        <f t="shared" ca="1" si="342"/>
        <v>0.43119403043337601</v>
      </c>
    </row>
    <row r="21922" spans="1:13" x14ac:dyDescent="0.25">
      <c r="A21922" s="9"/>
      <c r="H21922" s="9"/>
      <c r="J21922">
        <v>20</v>
      </c>
      <c r="K21922">
        <f ca="1">SIMULATION!$D$3*SIMULATION!$D$17/$H21902/(SIMULATION!$D$17-$I21902)*(((EXP(-$I21902*$J21922))/(1-EXP(-SIMULATION!$D$4*$I21902)))-(EXP(-SIMULATION!$D$17*$J21922)/(1-EXP(-SIMULATION!$D$4*SIMULATION!$D$17))))</f>
        <v>0.26823364380079645</v>
      </c>
      <c r="L21922">
        <v>5.3439621143107102E-2</v>
      </c>
      <c r="M21922">
        <f t="shared" ca="1" si="342"/>
        <v>0.28256794810334618</v>
      </c>
    </row>
    <row r="21923" spans="1:13" x14ac:dyDescent="0.25">
      <c r="A21923" s="9"/>
      <c r="H21923" s="9"/>
      <c r="J21923">
        <v>21</v>
      </c>
      <c r="K21923">
        <f ca="1">SIMULATION!$D$3*SIMULATION!$D$17/$H21902/(SIMULATION!$D$17-$I21902)*(((EXP(-$I21902*$J21923))/(1-EXP(-SIMULATION!$D$4*$I21902)))-(EXP(-SIMULATION!$D$17*$J21923)/(1-EXP(-SIMULATION!$D$4*SIMULATION!$D$17))))</f>
        <v>0.21723806799723441</v>
      </c>
      <c r="L21923">
        <v>0.46946872481323421</v>
      </c>
      <c r="M21923">
        <f t="shared" ca="1" si="342"/>
        <v>0.31922454676078676</v>
      </c>
    </row>
    <row r="21924" spans="1:13" x14ac:dyDescent="0.25">
      <c r="A21924" s="9"/>
      <c r="H21924" s="9"/>
      <c r="J21924">
        <v>22</v>
      </c>
      <c r="K21924">
        <f ca="1">SIMULATION!$D$3*SIMULATION!$D$17/$H21902/(SIMULATION!$D$17-$I21902)*(((EXP(-$I21902*$J21924))/(1-EXP(-SIMULATION!$D$4*$I21902)))-(EXP(-SIMULATION!$D$17*$J21924)/(1-EXP(-SIMULATION!$D$4*SIMULATION!$D$17))))</f>
        <v>0.17586418434909057</v>
      </c>
      <c r="L21924">
        <v>-3.2324278329348144E-2</v>
      </c>
      <c r="M21924">
        <f t="shared" ca="1" si="342"/>
        <v>0.17017950150602679</v>
      </c>
    </row>
    <row r="21925" spans="1:13" x14ac:dyDescent="0.25">
      <c r="A21925" s="9"/>
      <c r="H21925" s="9"/>
      <c r="J21925">
        <v>23</v>
      </c>
      <c r="K21925">
        <f ca="1">SIMULATION!$D$3*SIMULATION!$D$17/$H21902/(SIMULATION!$D$17-$I21902)*(((EXP(-$I21902*$J21925))/(1-EXP(-SIMULATION!$D$4*$I21902)))-(EXP(-SIMULATION!$D$17*$J21925)/(1-EXP(-SIMULATION!$D$4*SIMULATION!$D$17))))</f>
        <v>0.14232318725817344</v>
      </c>
      <c r="L21925">
        <v>-3.0495815155870596E-3</v>
      </c>
      <c r="M21925">
        <f t="shared" ca="1" si="342"/>
        <v>0.14188916109707148</v>
      </c>
    </row>
    <row r="21926" spans="1:13" x14ac:dyDescent="0.25">
      <c r="A21926" s="9"/>
      <c r="H21926" s="9"/>
      <c r="J21926">
        <v>24</v>
      </c>
      <c r="K21926">
        <f ca="1">SIMULATION!$D$3*SIMULATION!$D$17/$H21902/(SIMULATION!$D$17-$I21902)*(((EXP(-$I21902*$J21926))/(1-EXP(-SIMULATION!$D$4*$I21902)))-(EXP(-SIMULATION!$D$17*$J21926)/(1-EXP(-SIMULATION!$D$4*SIMULATION!$D$17))))</f>
        <v>0.11514913087322239</v>
      </c>
      <c r="L21926">
        <v>-3.3441398033004111E-2</v>
      </c>
      <c r="M21926">
        <f t="shared" ca="1" si="342"/>
        <v>0.11129838295453647</v>
      </c>
    </row>
    <row r="21927" spans="1:13" x14ac:dyDescent="0.25">
      <c r="A21927" s="9">
        <v>878</v>
      </c>
      <c r="B21927" s="2">
        <f ca="1">NORMINV(RAND(),SIMULATION!D7,SIMULATION!D8)</f>
        <v>68.766607196408955</v>
      </c>
      <c r="C21927" s="2">
        <v>2</v>
      </c>
      <c r="D21927" s="2">
        <f ca="1">SIMULATION!$D$11*(1+(SIMULATION!$D$12*LN(1+$C21927)))*(1+(SIMULATION!$D$13*(($B21927/63.5)-1)))</f>
        <v>10.629168681680072</v>
      </c>
      <c r="E21927" s="2">
        <v>3.3743847386056018E-3</v>
      </c>
      <c r="F21927" s="2">
        <f ca="1">D21927*(1+E21927)</f>
        <v>10.665035586263599</v>
      </c>
      <c r="G21927" s="2">
        <v>-0.22277305415645832</v>
      </c>
      <c r="H21927" s="9">
        <f>SIMULATION!$D$15*EXP($G$21927)</f>
        <v>176.67024369904888</v>
      </c>
      <c r="I21927" s="2">
        <f ca="1">$F21927/$H21927</f>
        <v>6.0366903689967659E-2</v>
      </c>
      <c r="J21927">
        <v>0</v>
      </c>
      <c r="K21927">
        <f ca="1">SIMULATION!$D$3*SIMULATION!$D$17/$H21927/(SIMULATION!$D$17-$I21927)*(((EXP(-$I21927*$J21927))/(1-EXP(-SIMULATION!$D$4*$I21927)))-(EXP(-SIMULATION!$D$17*$J21927)/(1-EXP(-SIMULATION!$D$4*SIMULATION!$D$17))))</f>
        <v>1.1054154756410792</v>
      </c>
      <c r="L21927">
        <v>-0.1671921057596126</v>
      </c>
      <c r="M21927">
        <f t="shared" ca="1" si="342"/>
        <v>0.92059873452938346</v>
      </c>
    </row>
    <row r="21928" spans="1:13" x14ac:dyDescent="0.25">
      <c r="A21928" s="9"/>
      <c r="H21928" s="9"/>
      <c r="J21928">
        <v>1</v>
      </c>
      <c r="K21928">
        <f ca="1">SIMULATION!$D$3*SIMULATION!$D$17/$H21927/(SIMULATION!$D$17-$I21927)*(((EXP(-$I21927*$J21928))/(1-EXP(-SIMULATION!$D$4*$I21927)))-(EXP(-SIMULATION!$D$17*$J21928)/(1-EXP(-SIMULATION!$D$4*SIMULATION!$D$17))))</f>
        <v>2.1233490616355208</v>
      </c>
      <c r="L21928">
        <v>0.41209847649190101</v>
      </c>
      <c r="M21928">
        <f t="shared" ca="1" si="342"/>
        <v>2.9983779749960262</v>
      </c>
    </row>
    <row r="21929" spans="1:13" x14ac:dyDescent="0.25">
      <c r="A21929" s="9"/>
      <c r="H21929" s="9"/>
      <c r="J21929">
        <v>2</v>
      </c>
      <c r="K21929">
        <f ca="1">SIMULATION!$D$3*SIMULATION!$D$17/$H21927/(SIMULATION!$D$17-$I21927)*(((EXP(-$I21927*$J21929))/(1-EXP(-SIMULATION!$D$4*$I21927)))-(EXP(-SIMULATION!$D$17*$J21929)/(1-EXP(-SIMULATION!$D$4*SIMULATION!$D$17))))</f>
        <v>2.6927752258146223</v>
      </c>
      <c r="L21929">
        <v>-0.54613954742105575</v>
      </c>
      <c r="M21929">
        <f t="shared" ca="1" si="342"/>
        <v>1.2221441826815933</v>
      </c>
    </row>
    <row r="21930" spans="1:13" x14ac:dyDescent="0.25">
      <c r="A21930" s="9"/>
      <c r="H21930" s="9"/>
      <c r="J21930">
        <v>3</v>
      </c>
      <c r="K21930">
        <f ca="1">SIMULATION!$D$3*SIMULATION!$D$17/$H21927/(SIMULATION!$D$17-$I21927)*(((EXP(-$I21927*$J21930))/(1-EXP(-SIMULATION!$D$4*$I21927)))-(EXP(-SIMULATION!$D$17*$J21930)/(1-EXP(-SIMULATION!$D$4*SIMULATION!$D$17))))</f>
        <v>2.97964274301818</v>
      </c>
      <c r="L21930">
        <v>-0.21367586168060521</v>
      </c>
      <c r="M21930">
        <f t="shared" ca="1" si="342"/>
        <v>2.3429650124034085</v>
      </c>
    </row>
    <row r="21931" spans="1:13" x14ac:dyDescent="0.25">
      <c r="A21931" s="9"/>
      <c r="H21931" s="9"/>
      <c r="J21931">
        <v>4</v>
      </c>
      <c r="K21931">
        <f ca="1">SIMULATION!$D$3*SIMULATION!$D$17/$H21927/(SIMULATION!$D$17-$I21927)*(((EXP(-$I21927*$J21931))/(1-EXP(-SIMULATION!$D$4*$I21927)))-(EXP(-SIMULATION!$D$17*$J21931)/(1-EXP(-SIMULATION!$D$4*SIMULATION!$D$17))))</f>
        <v>3.090011159594654</v>
      </c>
      <c r="L21931">
        <v>-0.2688903277701688</v>
      </c>
      <c r="M21931">
        <f t="shared" ca="1" si="342"/>
        <v>2.2591370460777678</v>
      </c>
    </row>
    <row r="21932" spans="1:13" x14ac:dyDescent="0.25">
      <c r="A21932" s="9"/>
      <c r="H21932" s="9"/>
      <c r="J21932">
        <v>5</v>
      </c>
      <c r="K21932">
        <f ca="1">SIMULATION!$D$3*SIMULATION!$D$17/$H21927/(SIMULATION!$D$17-$I21927)*(((EXP(-$I21927*$J21932))/(1-EXP(-SIMULATION!$D$4*$I21927)))-(EXP(-SIMULATION!$D$17*$J21932)/(1-EXP(-SIMULATION!$D$4*SIMULATION!$D$17))))</f>
        <v>3.0915782141694295</v>
      </c>
      <c r="L21932">
        <v>0.38934411691009463</v>
      </c>
      <c r="M21932">
        <f t="shared" ca="1" si="342"/>
        <v>4.2952660038237136</v>
      </c>
    </row>
    <row r="21933" spans="1:13" x14ac:dyDescent="0.25">
      <c r="A21933" s="9"/>
      <c r="H21933" s="9"/>
      <c r="J21933">
        <v>6</v>
      </c>
      <c r="K21933">
        <f ca="1">SIMULATION!$D$3*SIMULATION!$D$17/$H21927/(SIMULATION!$D$17-$I21927)*(((EXP(-$I21927*$J21933))/(1-EXP(-SIMULATION!$D$4*$I21927)))-(EXP(-SIMULATION!$D$17*$J21933)/(1-EXP(-SIMULATION!$D$4*SIMULATION!$D$17))))</f>
        <v>3.0274741552943443</v>
      </c>
      <c r="L21933">
        <v>-0.13717891300563181</v>
      </c>
      <c r="M21933">
        <f t="shared" ca="1" si="342"/>
        <v>2.612168541518423</v>
      </c>
    </row>
    <row r="21934" spans="1:13" x14ac:dyDescent="0.25">
      <c r="A21934" s="9"/>
      <c r="H21934" s="9"/>
      <c r="J21934">
        <v>7</v>
      </c>
      <c r="K21934">
        <f ca="1">SIMULATION!$D$3*SIMULATION!$D$17/$H21927/(SIMULATION!$D$17-$I21927)*(((EXP(-$I21927*$J21934))/(1-EXP(-SIMULATION!$D$4*$I21927)))-(EXP(-SIMULATION!$D$17*$J21934)/(1-EXP(-SIMULATION!$D$4*SIMULATION!$D$17))))</f>
        <v>2.9251005560751686</v>
      </c>
      <c r="L21934">
        <v>0.29607642164317355</v>
      </c>
      <c r="M21934">
        <f t="shared" ca="1" si="342"/>
        <v>3.7911538616643616</v>
      </c>
    </row>
    <row r="21935" spans="1:13" x14ac:dyDescent="0.25">
      <c r="A21935" s="9"/>
      <c r="H21935" s="9"/>
      <c r="J21935">
        <v>8</v>
      </c>
      <c r="K21935">
        <f ca="1">SIMULATION!$D$3*SIMULATION!$D$17/$H21927/(SIMULATION!$D$17-$I21927)*(((EXP(-$I21927*$J21935))/(1-EXP(-SIMULATION!$D$4*$I21927)))-(EXP(-SIMULATION!$D$17*$J21935)/(1-EXP(-SIMULATION!$D$4*SIMULATION!$D$17))))</f>
        <v>2.8017935759981083</v>
      </c>
      <c r="L21935">
        <v>-0.6829419471210797</v>
      </c>
      <c r="M21935">
        <f t="shared" ca="1" si="342"/>
        <v>0.88833121577462748</v>
      </c>
    </row>
    <row r="21936" spans="1:13" x14ac:dyDescent="0.25">
      <c r="A21936" s="9"/>
      <c r="H21936" s="9"/>
      <c r="J21936">
        <v>9</v>
      </c>
      <c r="K21936">
        <f ca="1">SIMULATION!$D$3*SIMULATION!$D$17/$H21927/(SIMULATION!$D$17-$I21927)*(((EXP(-$I21927*$J21936))/(1-EXP(-SIMULATION!$D$4*$I21927)))-(EXP(-SIMULATION!$D$17*$J21936)/(1-EXP(-SIMULATION!$D$4*SIMULATION!$D$17))))</f>
        <v>2.668452302113399</v>
      </c>
      <c r="L21936">
        <v>-9.7196774780786185E-2</v>
      </c>
      <c r="M21936">
        <f t="shared" ca="1" si="342"/>
        <v>2.4090873446916126</v>
      </c>
    </row>
    <row r="21937" spans="1:13" x14ac:dyDescent="0.25">
      <c r="A21937" s="9"/>
      <c r="H21937" s="9"/>
      <c r="J21937">
        <v>10</v>
      </c>
      <c r="K21937">
        <f ca="1">SIMULATION!$D$3*SIMULATION!$D$17/$H21927/(SIMULATION!$D$17-$I21927)*(((EXP(-$I21927*$J21937))/(1-EXP(-SIMULATION!$D$4*$I21927)))-(EXP(-SIMULATION!$D$17*$J21937)/(1-EXP(-SIMULATION!$D$4*SIMULATION!$D$17))))</f>
        <v>2.5318631113839212</v>
      </c>
      <c r="L21937">
        <v>-0.11724642191389445</v>
      </c>
      <c r="M21937">
        <f t="shared" ca="1" si="342"/>
        <v>2.2350112207983766</v>
      </c>
    </row>
    <row r="21938" spans="1:13" x14ac:dyDescent="0.25">
      <c r="A21938" s="9"/>
      <c r="H21938" s="9"/>
      <c r="J21938">
        <v>11</v>
      </c>
      <c r="K21938">
        <f ca="1">SIMULATION!$D$3*SIMULATION!$D$17/$H21927/(SIMULATION!$D$17-$I21927)*(((EXP(-$I21927*$J21938))/(1-EXP(-SIMULATION!$D$4*$I21927)))-(EXP(-SIMULATION!$D$17*$J21938)/(1-EXP(-SIMULATION!$D$4*SIMULATION!$D$17))))</f>
        <v>2.3961884566586464</v>
      </c>
      <c r="L21938">
        <v>0.59267101287515667</v>
      </c>
      <c r="M21938">
        <f t="shared" ca="1" si="342"/>
        <v>3.8163398963062849</v>
      </c>
    </row>
    <row r="21939" spans="1:13" x14ac:dyDescent="0.25">
      <c r="A21939" s="9"/>
      <c r="H21939" s="9"/>
      <c r="J21939">
        <v>12</v>
      </c>
      <c r="K21939">
        <f ca="1">SIMULATION!$D$3*SIMULATION!$D$17/$H21927/(SIMULATION!$D$17-$I21927)*(((EXP(-$I21927*$J21939))/(1-EXP(-SIMULATION!$D$4*$I21927)))-(EXP(-SIMULATION!$D$17*$J21939)/(1-EXP(-SIMULATION!$D$4*SIMULATION!$D$17))))</f>
        <v>2.263920237306817</v>
      </c>
      <c r="L21939">
        <v>-0.16902119162889068</v>
      </c>
      <c r="M21939">
        <f t="shared" ca="1" si="342"/>
        <v>1.8812697410444579</v>
      </c>
    </row>
    <row r="21940" spans="1:13" x14ac:dyDescent="0.25">
      <c r="A21940" s="9"/>
      <c r="H21940" s="9"/>
      <c r="J21940">
        <v>13</v>
      </c>
      <c r="K21940">
        <f ca="1">SIMULATION!$D$3*SIMULATION!$D$17/$H21927/(SIMULATION!$D$17-$I21927)*(((EXP(-$I21927*$J21940))/(1-EXP(-SIMULATION!$D$4*$I21927)))-(EXP(-SIMULATION!$D$17*$J21940)/(1-EXP(-SIMULATION!$D$4*SIMULATION!$D$17))))</f>
        <v>2.1364901025141854</v>
      </c>
      <c r="L21940">
        <v>0.35762684876676981</v>
      </c>
      <c r="M21940">
        <f t="shared" ca="1" si="342"/>
        <v>2.9005563252977264</v>
      </c>
    </row>
    <row r="21941" spans="1:13" x14ac:dyDescent="0.25">
      <c r="A21941" s="9"/>
      <c r="H21941" s="9"/>
      <c r="J21941">
        <v>14</v>
      </c>
      <c r="K21941">
        <f ca="1">SIMULATION!$D$3*SIMULATION!$D$17/$H21927/(SIMULATION!$D$17-$I21927)*(((EXP(-$I21927*$J21941))/(1-EXP(-SIMULATION!$D$4*$I21927)))-(EXP(-SIMULATION!$D$17*$J21941)/(1-EXP(-SIMULATION!$D$4*SIMULATION!$D$17))))</f>
        <v>2.0146599461779546</v>
      </c>
      <c r="L21941">
        <v>0.5275282228299607</v>
      </c>
      <c r="M21941">
        <f t="shared" ca="1" si="342"/>
        <v>3.0774499271919153</v>
      </c>
    </row>
    <row r="21942" spans="1:13" x14ac:dyDescent="0.25">
      <c r="A21942" s="9"/>
      <c r="H21942" s="9"/>
      <c r="J21942">
        <v>15</v>
      </c>
      <c r="K21942">
        <f ca="1">SIMULATION!$D$3*SIMULATION!$D$17/$H21927/(SIMULATION!$D$17-$I21927)*(((EXP(-$I21927*$J21942))/(1-EXP(-SIMULATION!$D$4*$I21927)))-(EXP(-SIMULATION!$D$17*$J21942)/(1-EXP(-SIMULATION!$D$4*SIMULATION!$D$17))))</f>
        <v>1.8987715785238222</v>
      </c>
      <c r="L21942">
        <v>3.1996815245083729E-2</v>
      </c>
      <c r="M21942">
        <f t="shared" ca="1" si="342"/>
        <v>1.9595262219144651</v>
      </c>
    </row>
    <row r="21943" spans="1:13" x14ac:dyDescent="0.25">
      <c r="A21943" s="9"/>
      <c r="H21943" s="9"/>
      <c r="J21943">
        <v>16</v>
      </c>
      <c r="K21943">
        <f ca="1">SIMULATION!$D$3*SIMULATION!$D$17/$H21927/(SIMULATION!$D$17-$I21927)*(((EXP(-$I21927*$J21943))/(1-EXP(-SIMULATION!$D$4*$I21927)))-(EXP(-SIMULATION!$D$17*$J21943)/(1-EXP(-SIMULATION!$D$4*SIMULATION!$D$17))))</f>
        <v>1.788906187962779</v>
      </c>
      <c r="L21943">
        <v>-5.9010910272548664E-2</v>
      </c>
      <c r="M21943">
        <f t="shared" ca="1" si="342"/>
        <v>1.6833412054189003</v>
      </c>
    </row>
    <row r="21944" spans="1:13" x14ac:dyDescent="0.25">
      <c r="A21944" s="9"/>
      <c r="H21944" s="9"/>
      <c r="J21944">
        <v>17</v>
      </c>
      <c r="K21944">
        <f ca="1">SIMULATION!$D$3*SIMULATION!$D$17/$H21927/(SIMULATION!$D$17-$I21927)*(((EXP(-$I21927*$J21944))/(1-EXP(-SIMULATION!$D$4*$I21927)))-(EXP(-SIMULATION!$D$17*$J21944)/(1-EXP(-SIMULATION!$D$4*SIMULATION!$D$17))))</f>
        <v>1.6849860256127613</v>
      </c>
      <c r="L21944">
        <v>-0.21025528435832264</v>
      </c>
      <c r="M21944">
        <f t="shared" ca="1" si="342"/>
        <v>1.3307088096577504</v>
      </c>
    </row>
    <row r="21945" spans="1:13" x14ac:dyDescent="0.25">
      <c r="A21945" s="9"/>
      <c r="H21945" s="9"/>
      <c r="J21945">
        <v>18</v>
      </c>
      <c r="K21945">
        <f ca="1">SIMULATION!$D$3*SIMULATION!$D$17/$H21927/(SIMULATION!$D$17-$I21927)*(((EXP(-$I21927*$J21945))/(1-EXP(-SIMULATION!$D$4*$I21927)))-(EXP(-SIMULATION!$D$17*$J21945)/(1-EXP(-SIMULATION!$D$4*SIMULATION!$D$17))))</f>
        <v>1.5868390941386608</v>
      </c>
      <c r="L21945">
        <v>0.69592925707183417</v>
      </c>
      <c r="M21945">
        <f t="shared" ca="1" si="342"/>
        <v>2.691166846015121</v>
      </c>
    </row>
    <row r="21946" spans="1:13" x14ac:dyDescent="0.25">
      <c r="A21946" s="9"/>
      <c r="H21946" s="9"/>
      <c r="J21946">
        <v>19</v>
      </c>
      <c r="K21946">
        <f ca="1">SIMULATION!$D$3*SIMULATION!$D$17/$H21927/(SIMULATION!$D$17-$I21927)*(((EXP(-$I21927*$J21946))/(1-EXP(-SIMULATION!$D$4*$I21927)))-(EXP(-SIMULATION!$D$17*$J21946)/(1-EXP(-SIMULATION!$D$4*SIMULATION!$D$17))))</f>
        <v>1.494240156574328</v>
      </c>
      <c r="L21946">
        <v>0.21758822934646591</v>
      </c>
      <c r="M21946">
        <f t="shared" ca="1" si="342"/>
        <v>1.8193692264617221</v>
      </c>
    </row>
    <row r="21947" spans="1:13" x14ac:dyDescent="0.25">
      <c r="A21947" s="9"/>
      <c r="H21947" s="9"/>
      <c r="J21947">
        <v>20</v>
      </c>
      <c r="K21947">
        <f ca="1">SIMULATION!$D$3*SIMULATION!$D$17/$H21927/(SIMULATION!$D$17-$I21927)*(((EXP(-$I21927*$J21947))/(1-EXP(-SIMULATION!$D$4*$I21927)))-(EXP(-SIMULATION!$D$17*$J21947)/(1-EXP(-SIMULATION!$D$4*SIMULATION!$D$17))))</f>
        <v>1.4069365965036105</v>
      </c>
      <c r="L21947">
        <v>-0.50402901580374004</v>
      </c>
      <c r="M21947">
        <f t="shared" ca="1" si="342"/>
        <v>0.69779972846963201</v>
      </c>
    </row>
    <row r="21948" spans="1:13" x14ac:dyDescent="0.25">
      <c r="A21948" s="9"/>
      <c r="H21948" s="9"/>
      <c r="J21948">
        <v>21</v>
      </c>
      <c r="K21948">
        <f ca="1">SIMULATION!$D$3*SIMULATION!$D$17/$H21927/(SIMULATION!$D$17-$I21927)*(((EXP(-$I21927*$J21948))/(1-EXP(-SIMULATION!$D$4*$I21927)))-(EXP(-SIMULATION!$D$17*$J21948)/(1-EXP(-SIMULATION!$D$4*SIMULATION!$D$17))))</f>
        <v>1.3246645951856022</v>
      </c>
      <c r="L21948">
        <v>7.8176997480604429E-2</v>
      </c>
      <c r="M21948">
        <f t="shared" ca="1" si="342"/>
        <v>1.4282228959060728</v>
      </c>
    </row>
    <row r="21949" spans="1:13" x14ac:dyDescent="0.25">
      <c r="A21949" s="9"/>
      <c r="H21949" s="9"/>
      <c r="J21949">
        <v>22</v>
      </c>
      <c r="K21949">
        <f ca="1">SIMULATION!$D$3*SIMULATION!$D$17/$H21927/(SIMULATION!$D$17-$I21927)*(((EXP(-$I21927*$J21949))/(1-EXP(-SIMULATION!$D$4*$I21927)))-(EXP(-SIMULATION!$D$17*$J21949)/(1-EXP(-SIMULATION!$D$4*SIMULATION!$D$17))))</f>
        <v>1.2471591266649604</v>
      </c>
      <c r="L21949">
        <v>-0.11051043677964106</v>
      </c>
      <c r="M21949">
        <f t="shared" ca="1" si="342"/>
        <v>1.1093350268435</v>
      </c>
    </row>
    <row r="21950" spans="1:13" x14ac:dyDescent="0.25">
      <c r="A21950" s="9"/>
      <c r="H21950" s="9"/>
      <c r="J21950">
        <v>23</v>
      </c>
      <c r="K21950">
        <f ca="1">SIMULATION!$D$3*SIMULATION!$D$17/$H21927/(SIMULATION!$D$17-$I21927)*(((EXP(-$I21927*$J21950))/(1-EXP(-SIMULATION!$D$4*$I21927)))-(EXP(-SIMULATION!$D$17*$J21950)/(1-EXP(-SIMULATION!$D$4*SIMULATION!$D$17))))</f>
        <v>1.1741600130647341</v>
      </c>
      <c r="L21950">
        <v>-4.5314706781152993E-2</v>
      </c>
      <c r="M21950">
        <f t="shared" ca="1" si="342"/>
        <v>1.1209532963585509</v>
      </c>
    </row>
    <row r="21951" spans="1:13" x14ac:dyDescent="0.25">
      <c r="A21951" s="9"/>
      <c r="H21951" s="9"/>
      <c r="J21951">
        <v>24</v>
      </c>
      <c r="K21951">
        <f ca="1">SIMULATION!$D$3*SIMULATION!$D$17/$H21927/(SIMULATION!$D$17-$I21927)*(((EXP(-$I21927*$J21951))/(1-EXP(-SIMULATION!$D$4*$I21927)))-(EXP(-SIMULATION!$D$17*$J21951)/(1-EXP(-SIMULATION!$D$4*SIMULATION!$D$17))))</f>
        <v>1.1054154756410792</v>
      </c>
      <c r="L21951">
        <v>-0.19762761213112459</v>
      </c>
      <c r="M21951">
        <f t="shared" ca="1" si="342"/>
        <v>0.88695485477734148</v>
      </c>
    </row>
    <row r="21952" spans="1:13" x14ac:dyDescent="0.25">
      <c r="A21952" s="9">
        <v>879</v>
      </c>
      <c r="B21952" s="2">
        <f ca="1">NORMINV(RAND(),SIMULATION!D7,SIMULATION!D8)</f>
        <v>72.195763324684648</v>
      </c>
      <c r="C21952" s="2">
        <v>2</v>
      </c>
      <c r="D21952" s="2">
        <f ca="1">SIMULATION!$D$11*(1+(SIMULATION!$D$12*LN(1+$C21952)))*(1+(SIMULATION!$D$13*(($B21952/63.5)-1)))</f>
        <v>10.88382377290432</v>
      </c>
      <c r="E21952" s="2">
        <v>-0.12856489477733354</v>
      </c>
      <c r="F21952" s="2">
        <f ca="1">D21952*(1+E21952)</f>
        <v>9.4845461147658341</v>
      </c>
      <c r="G21952" s="2">
        <v>0.67865108678666841</v>
      </c>
      <c r="H21952" s="9">
        <f>SIMULATION!$D$15*EXP($G$21952)</f>
        <v>435.15796624812816</v>
      </c>
      <c r="I21952" s="2">
        <f ca="1">$F21952/$H21952</f>
        <v>2.1795639400883041E-2</v>
      </c>
      <c r="J21952">
        <v>0</v>
      </c>
      <c r="K21952">
        <f ca="1">SIMULATION!$D$3*SIMULATION!$D$17/$H21952/(SIMULATION!$D$17-$I21952)*(((EXP(-$I21952*$J21952))/(1-EXP(-SIMULATION!$D$4*$I21952)))-(EXP(-SIMULATION!$D$17*$J21952)/(1-EXP(-SIMULATION!$D$4*SIMULATION!$D$17))))</f>
        <v>1.9337884451751661</v>
      </c>
      <c r="L21952">
        <v>0.22998863509523057</v>
      </c>
      <c r="M21952">
        <f t="shared" ca="1" si="342"/>
        <v>2.3785378102439307</v>
      </c>
    </row>
    <row r="21953" spans="1:13" x14ac:dyDescent="0.25">
      <c r="A21953" s="9"/>
      <c r="H21953" s="9"/>
      <c r="J21953">
        <v>1</v>
      </c>
      <c r="K21953">
        <f ca="1">SIMULATION!$D$3*SIMULATION!$D$17/$H21952/(SIMULATION!$D$17-$I21952)*(((EXP(-$I21952*$J21953))/(1-EXP(-SIMULATION!$D$4*$I21952)))-(EXP(-SIMULATION!$D$17*$J21953)/(1-EXP(-SIMULATION!$D$4*SIMULATION!$D$17))))</f>
        <v>2.3407988046702708</v>
      </c>
      <c r="L21953">
        <v>0.10589714554995644</v>
      </c>
      <c r="M21953">
        <f t="shared" ca="1" si="342"/>
        <v>2.5886827163916024</v>
      </c>
    </row>
    <row r="21954" spans="1:13" x14ac:dyDescent="0.25">
      <c r="A21954" s="9"/>
      <c r="H21954" s="9"/>
      <c r="J21954">
        <v>2</v>
      </c>
      <c r="K21954">
        <f ca="1">SIMULATION!$D$3*SIMULATION!$D$17/$H21952/(SIMULATION!$D$17-$I21952)*(((EXP(-$I21952*$J21954))/(1-EXP(-SIMULATION!$D$4*$I21952)))-(EXP(-SIMULATION!$D$17*$J21954)/(1-EXP(-SIMULATION!$D$4*SIMULATION!$D$17))))</f>
        <v>2.5778710404274947</v>
      </c>
      <c r="L21954">
        <v>-0.25764981448522362</v>
      </c>
      <c r="M21954">
        <f t="shared" ca="1" si="342"/>
        <v>1.9136830450945204</v>
      </c>
    </row>
    <row r="21955" spans="1:13" x14ac:dyDescent="0.25">
      <c r="A21955" s="9"/>
      <c r="H21955" s="9"/>
      <c r="J21955">
        <v>3</v>
      </c>
      <c r="K21955">
        <f ca="1">SIMULATION!$D$3*SIMULATION!$D$17/$H21952/(SIMULATION!$D$17-$I21952)*(((EXP(-$I21952*$J21955))/(1-EXP(-SIMULATION!$D$4*$I21952)))-(EXP(-SIMULATION!$D$17*$J21955)/(1-EXP(-SIMULATION!$D$4*SIMULATION!$D$17))))</f>
        <v>2.7065548445325378</v>
      </c>
      <c r="L21955">
        <v>-0.14724628582412486</v>
      </c>
      <c r="M21955">
        <f t="shared" ref="M21955:M22018" ca="1" si="343">$K21955*(1+$L21955)</f>
        <v>2.30802469629583</v>
      </c>
    </row>
    <row r="21956" spans="1:13" x14ac:dyDescent="0.25">
      <c r="A21956" s="9"/>
      <c r="H21956" s="9"/>
      <c r="J21956">
        <v>4</v>
      </c>
      <c r="K21956">
        <f ca="1">SIMULATION!$D$3*SIMULATION!$D$17/$H21952/(SIMULATION!$D$17-$I21952)*(((EXP(-$I21952*$J21956))/(1-EXP(-SIMULATION!$D$4*$I21952)))-(EXP(-SIMULATION!$D$17*$J21956)/(1-EXP(-SIMULATION!$D$4*SIMULATION!$D$17))))</f>
        <v>2.76628171428584</v>
      </c>
      <c r="L21956">
        <v>-0.5321547930366255</v>
      </c>
      <c r="M21956">
        <f t="shared" ca="1" si="343"/>
        <v>1.2941916411390573</v>
      </c>
    </row>
    <row r="21957" spans="1:13" x14ac:dyDescent="0.25">
      <c r="A21957" s="9"/>
      <c r="H21957" s="9"/>
      <c r="J21957">
        <v>5</v>
      </c>
      <c r="K21957">
        <f ca="1">SIMULATION!$D$3*SIMULATION!$D$17/$H21952/(SIMULATION!$D$17-$I21952)*(((EXP(-$I21952*$J21957))/(1-EXP(-SIMULATION!$D$4*$I21952)))-(EXP(-SIMULATION!$D$17*$J21957)/(1-EXP(-SIMULATION!$D$4*SIMULATION!$D$17))))</f>
        <v>2.7823095088387007</v>
      </c>
      <c r="L21957">
        <v>0.62389030790927613</v>
      </c>
      <c r="M21957">
        <f t="shared" ca="1" si="343"/>
        <v>4.5181654450069848</v>
      </c>
    </row>
    <row r="21958" spans="1:13" x14ac:dyDescent="0.25">
      <c r="A21958" s="9"/>
      <c r="H21958" s="9"/>
      <c r="J21958">
        <v>6</v>
      </c>
      <c r="K21958">
        <f ca="1">SIMULATION!$D$3*SIMULATION!$D$17/$H21952/(SIMULATION!$D$17-$I21952)*(((EXP(-$I21952*$J21958))/(1-EXP(-SIMULATION!$D$4*$I21952)))-(EXP(-SIMULATION!$D$17*$J21958)/(1-EXP(-SIMULATION!$D$4*SIMULATION!$D$17))))</f>
        <v>2.7708135088165431</v>
      </c>
      <c r="L21958">
        <v>-0.1173247137787124</v>
      </c>
      <c r="M21958">
        <f t="shared" ca="1" si="343"/>
        <v>2.4457286069604525</v>
      </c>
    </row>
    <row r="21959" spans="1:13" x14ac:dyDescent="0.25">
      <c r="A21959" s="9"/>
      <c r="H21959" s="9"/>
      <c r="J21959">
        <v>7</v>
      </c>
      <c r="K21959">
        <f ca="1">SIMULATION!$D$3*SIMULATION!$D$17/$H21952/(SIMULATION!$D$17-$I21952)*(((EXP(-$I21952*$J21959))/(1-EXP(-SIMULATION!$D$4*$I21952)))-(EXP(-SIMULATION!$D$17*$J21959)/(1-EXP(-SIMULATION!$D$4*SIMULATION!$D$17))))</f>
        <v>2.7421488858953769</v>
      </c>
      <c r="L21959">
        <v>2.6097795943818849E-2</v>
      </c>
      <c r="M21959">
        <f t="shared" ca="1" si="343"/>
        <v>2.8137129279670448</v>
      </c>
    </row>
    <row r="21960" spans="1:13" x14ac:dyDescent="0.25">
      <c r="A21960" s="9"/>
      <c r="H21960" s="9"/>
      <c r="J21960">
        <v>8</v>
      </c>
      <c r="K21960">
        <f ca="1">SIMULATION!$D$3*SIMULATION!$D$17/$H21952/(SIMULATION!$D$17-$I21952)*(((EXP(-$I21952*$J21960))/(1-EXP(-SIMULATION!$D$4*$I21952)))-(EXP(-SIMULATION!$D$17*$J21960)/(1-EXP(-SIMULATION!$D$4*SIMULATION!$D$17))))</f>
        <v>2.7029413675936103</v>
      </c>
      <c r="L21960">
        <v>-7.8830151989460279E-2</v>
      </c>
      <c r="M21960">
        <f t="shared" ca="1" si="343"/>
        <v>2.4898680887676061</v>
      </c>
    </row>
    <row r="21961" spans="1:13" x14ac:dyDescent="0.25">
      <c r="A21961" s="9"/>
      <c r="H21961" s="9"/>
      <c r="J21961">
        <v>9</v>
      </c>
      <c r="K21961">
        <f ca="1">SIMULATION!$D$3*SIMULATION!$D$17/$H21952/(SIMULATION!$D$17-$I21952)*(((EXP(-$I21952*$J21961))/(1-EXP(-SIMULATION!$D$4*$I21952)))-(EXP(-SIMULATION!$D$17*$J21961)/(1-EXP(-SIMULATION!$D$4*SIMULATION!$D$17))))</f>
        <v>2.6574269812170068</v>
      </c>
      <c r="L21961">
        <v>0.35868644568450797</v>
      </c>
      <c r="M21961">
        <f t="shared" ca="1" si="343"/>
        <v>3.6106100197758471</v>
      </c>
    </row>
    <row r="21962" spans="1:13" x14ac:dyDescent="0.25">
      <c r="A21962" s="9"/>
      <c r="H21962" s="9"/>
      <c r="J21962">
        <v>10</v>
      </c>
      <c r="K21962">
        <f ca="1">SIMULATION!$D$3*SIMULATION!$D$17/$H21952/(SIMULATION!$D$17-$I21952)*(((EXP(-$I21952*$J21962))/(1-EXP(-SIMULATION!$D$4*$I21952)))-(EXP(-SIMULATION!$D$17*$J21962)/(1-EXP(-SIMULATION!$D$4*SIMULATION!$D$17))))</f>
        <v>2.6083105895992253</v>
      </c>
      <c r="L21962">
        <v>0.28251026450468059</v>
      </c>
      <c r="M21962">
        <f t="shared" ca="1" si="343"/>
        <v>3.3451851041772622</v>
      </c>
    </row>
    <row r="21963" spans="1:13" x14ac:dyDescent="0.25">
      <c r="A21963" s="9"/>
      <c r="H21963" s="9"/>
      <c r="J21963">
        <v>11</v>
      </c>
      <c r="K21963">
        <f ca="1">SIMULATION!$D$3*SIMULATION!$D$17/$H21952/(SIMULATION!$D$17-$I21952)*(((EXP(-$I21952*$J21963))/(1-EXP(-SIMULATION!$D$4*$I21952)))-(EXP(-SIMULATION!$D$17*$J21963)/(1-EXP(-SIMULATION!$D$4*SIMULATION!$D$17))))</f>
        <v>2.5573160570445448</v>
      </c>
      <c r="L21963">
        <v>-1.6008931962091463E-2</v>
      </c>
      <c r="M21963">
        <f t="shared" ca="1" si="343"/>
        <v>2.516376158281755</v>
      </c>
    </row>
    <row r="21964" spans="1:13" x14ac:dyDescent="0.25">
      <c r="A21964" s="9"/>
      <c r="H21964" s="9"/>
      <c r="J21964">
        <v>12</v>
      </c>
      <c r="K21964">
        <f ca="1">SIMULATION!$D$3*SIMULATION!$D$17/$H21952/(SIMULATION!$D$17-$I21952)*(((EXP(-$I21952*$J21964))/(1-EXP(-SIMULATION!$D$4*$I21952)))-(EXP(-SIMULATION!$D$17*$J21964)/(1-EXP(-SIMULATION!$D$4*SIMULATION!$D$17))))</f>
        <v>2.5055388045173603</v>
      </c>
      <c r="L21964">
        <v>-7.5106050473170705E-2</v>
      </c>
      <c r="M21964">
        <f t="shared" ca="1" si="343"/>
        <v>2.3173576806027918</v>
      </c>
    </row>
    <row r="21965" spans="1:13" x14ac:dyDescent="0.25">
      <c r="A21965" s="9"/>
      <c r="H21965" s="9"/>
      <c r="J21965">
        <v>13</v>
      </c>
      <c r="K21965">
        <f ca="1">SIMULATION!$D$3*SIMULATION!$D$17/$H21952/(SIMULATION!$D$17-$I21952)*(((EXP(-$I21952*$J21965))/(1-EXP(-SIMULATION!$D$4*$I21952)))-(EXP(-SIMULATION!$D$17*$J21965)/(1-EXP(-SIMULATION!$D$4*SIMULATION!$D$17))))</f>
        <v>2.4536717311608789</v>
      </c>
      <c r="L21965">
        <v>0.12152706510281647</v>
      </c>
      <c r="M21965">
        <f t="shared" ca="1" si="343"/>
        <v>2.7518592553746073</v>
      </c>
    </row>
    <row r="21966" spans="1:13" x14ac:dyDescent="0.25">
      <c r="A21966" s="9"/>
      <c r="H21966" s="9"/>
      <c r="J21966">
        <v>14</v>
      </c>
      <c r="K21966">
        <f ca="1">SIMULATION!$D$3*SIMULATION!$D$17/$H21952/(SIMULATION!$D$17-$I21952)*(((EXP(-$I21952*$J21966))/(1-EXP(-SIMULATION!$D$4*$I21952)))-(EXP(-SIMULATION!$D$17*$J21966)/(1-EXP(-SIMULATION!$D$4*SIMULATION!$D$17))))</f>
        <v>2.4021499859803863</v>
      </c>
      <c r="L21966">
        <v>-3.5169706362201181E-2</v>
      </c>
      <c r="M21966">
        <f t="shared" ca="1" si="343"/>
        <v>2.3176670763354905</v>
      </c>
    </row>
    <row r="21967" spans="1:13" x14ac:dyDescent="0.25">
      <c r="A21967" s="9"/>
      <c r="H21967" s="9"/>
      <c r="J21967">
        <v>15</v>
      </c>
      <c r="K21967">
        <f ca="1">SIMULATION!$D$3*SIMULATION!$D$17/$H21952/(SIMULATION!$D$17-$I21952)*(((EXP(-$I21952*$J21967))/(1-EXP(-SIMULATION!$D$4*$I21952)))-(EXP(-SIMULATION!$D$17*$J21967)/(1-EXP(-SIMULATION!$D$4*SIMULATION!$D$17))))</f>
        <v>2.3512437368348982</v>
      </c>
      <c r="L21967">
        <v>-0.21884506118532771</v>
      </c>
      <c r="M21967">
        <f t="shared" ca="1" si="343"/>
        <v>1.8366856573856465</v>
      </c>
    </row>
    <row r="21968" spans="1:13" x14ac:dyDescent="0.25">
      <c r="A21968" s="9"/>
      <c r="H21968" s="9"/>
      <c r="J21968">
        <v>16</v>
      </c>
      <c r="K21968">
        <f ca="1">SIMULATION!$D$3*SIMULATION!$D$17/$H21952/(SIMULATION!$D$17-$I21952)*(((EXP(-$I21952*$J21968))/(1-EXP(-SIMULATION!$D$4*$I21952)))-(EXP(-SIMULATION!$D$17*$J21968)/(1-EXP(-SIMULATION!$D$4*SIMULATION!$D$17))))</f>
        <v>2.3011176149325427</v>
      </c>
      <c r="L21968">
        <v>0.23764488397827996</v>
      </c>
      <c r="M21968">
        <f t="shared" ca="1" si="343"/>
        <v>2.8479664435535628</v>
      </c>
    </row>
    <row r="21969" spans="1:13" x14ac:dyDescent="0.25">
      <c r="A21969" s="9"/>
      <c r="H21969" s="9"/>
      <c r="J21969">
        <v>17</v>
      </c>
      <c r="K21969">
        <f ca="1">SIMULATION!$D$3*SIMULATION!$D$17/$H21952/(SIMULATION!$D$17-$I21952)*(((EXP(-$I21952*$J21969))/(1-EXP(-SIMULATION!$D$4*$I21952)))-(EXP(-SIMULATION!$D$17*$J21969)/(1-EXP(-SIMULATION!$D$4*SIMULATION!$D$17))))</f>
        <v>2.2518688042687036</v>
      </c>
      <c r="L21969">
        <v>0.24291951021667571</v>
      </c>
      <c r="M21969">
        <f t="shared" ca="1" si="343"/>
        <v>2.7988916712738683</v>
      </c>
    </row>
    <row r="21970" spans="1:13" x14ac:dyDescent="0.25">
      <c r="A21970" s="9"/>
      <c r="H21970" s="9"/>
      <c r="J21970">
        <v>18</v>
      </c>
      <c r="K21970">
        <f ca="1">SIMULATION!$D$3*SIMULATION!$D$17/$H21952/(SIMULATION!$D$17-$I21952)*(((EXP(-$I21952*$J21970))/(1-EXP(-SIMULATION!$D$4*$I21952)))-(EXP(-SIMULATION!$D$17*$J21970)/(1-EXP(-SIMULATION!$D$4*SIMULATION!$D$17))))</f>
        <v>2.2035514463121317</v>
      </c>
      <c r="L21970">
        <v>-0.30134488097280387</v>
      </c>
      <c r="M21970">
        <f t="shared" ca="1" si="343"/>
        <v>1.5395224980057525</v>
      </c>
    </row>
    <row r="21971" spans="1:13" x14ac:dyDescent="0.25">
      <c r="A21971" s="9"/>
      <c r="H21971" s="9"/>
      <c r="J21971">
        <v>19</v>
      </c>
      <c r="K21971">
        <f ca="1">SIMULATION!$D$3*SIMULATION!$D$17/$H21952/(SIMULATION!$D$17-$I21952)*(((EXP(-$I21952*$J21971))/(1-EXP(-SIMULATION!$D$4*$I21952)))-(EXP(-SIMULATION!$D$17*$J21971)/(1-EXP(-SIMULATION!$D$4*SIMULATION!$D$17))))</f>
        <v>2.1561922752548992</v>
      </c>
      <c r="L21971">
        <v>-0.40432941249046905</v>
      </c>
      <c r="M21971">
        <f t="shared" ca="1" si="343"/>
        <v>1.2843803193845982</v>
      </c>
    </row>
    <row r="21972" spans="1:13" x14ac:dyDescent="0.25">
      <c r="A21972" s="9"/>
      <c r="H21972" s="9"/>
      <c r="J21972">
        <v>20</v>
      </c>
      <c r="K21972">
        <f ca="1">SIMULATION!$D$3*SIMULATION!$D$17/$H21952/(SIMULATION!$D$17-$I21952)*(((EXP(-$I21952*$J21972))/(1-EXP(-SIMULATION!$D$4*$I21952)))-(EXP(-SIMULATION!$D$17*$J21972)/(1-EXP(-SIMULATION!$D$4*SIMULATION!$D$17))))</f>
        <v>2.1098006336781276</v>
      </c>
      <c r="L21972">
        <v>0.16022436022912306</v>
      </c>
      <c r="M21972">
        <f t="shared" ca="1" si="343"/>
        <v>2.4478420904202043</v>
      </c>
    </row>
    <row r="21973" spans="1:13" x14ac:dyDescent="0.25">
      <c r="A21973" s="9"/>
      <c r="H21973" s="9"/>
      <c r="J21973">
        <v>21</v>
      </c>
      <c r="K21973">
        <f ca="1">SIMULATION!$D$3*SIMULATION!$D$17/$H21952/(SIMULATION!$D$17-$I21952)*(((EXP(-$I21952*$J21973))/(1-EXP(-SIMULATION!$D$4*$I21952)))-(EXP(-SIMULATION!$D$17*$J21973)/(1-EXP(-SIMULATION!$D$4*SIMULATION!$D$17))))</f>
        <v>2.0643748871332543</v>
      </c>
      <c r="L21973">
        <v>0.29767505301832081</v>
      </c>
      <c r="M21973">
        <f t="shared" ca="1" si="343"/>
        <v>2.6788877911103359</v>
      </c>
    </row>
    <row r="21974" spans="1:13" x14ac:dyDescent="0.25">
      <c r="A21974" s="9"/>
      <c r="H21974" s="9"/>
      <c r="J21974">
        <v>22</v>
      </c>
      <c r="K21974">
        <f ca="1">SIMULATION!$D$3*SIMULATION!$D$17/$H21952/(SIMULATION!$D$17-$I21952)*(((EXP(-$I21952*$J21974))/(1-EXP(-SIMULATION!$D$4*$I21952)))-(EXP(-SIMULATION!$D$17*$J21974)/(1-EXP(-SIMULATION!$D$4*SIMULATION!$D$17))))</f>
        <v>2.0199065311407409</v>
      </c>
      <c r="L21974">
        <v>0.30937852759471857</v>
      </c>
      <c r="M21974">
        <f t="shared" ca="1" si="343"/>
        <v>2.6448222396240189</v>
      </c>
    </row>
    <row r="21975" spans="1:13" x14ac:dyDescent="0.25">
      <c r="A21975" s="9"/>
      <c r="H21975" s="9"/>
      <c r="J21975">
        <v>23</v>
      </c>
      <c r="K21975">
        <f ca="1">SIMULATION!$D$3*SIMULATION!$D$17/$H21952/(SIMULATION!$D$17-$I21952)*(((EXP(-$I21952*$J21975))/(1-EXP(-SIMULATION!$D$4*$I21952)))-(EXP(-SIMULATION!$D$17*$J21975)/(1-EXP(-SIMULATION!$D$4*SIMULATION!$D$17))))</f>
        <v>1.9763828195119144</v>
      </c>
      <c r="L21975">
        <v>-8.8380891922394608E-3</v>
      </c>
      <c r="M21975">
        <f t="shared" ca="1" si="343"/>
        <v>1.9589153718750583</v>
      </c>
    </row>
    <row r="21976" spans="1:13" x14ac:dyDescent="0.25">
      <c r="A21976" s="9"/>
      <c r="H21976" s="9"/>
      <c r="J21976">
        <v>24</v>
      </c>
      <c r="K21976">
        <f ca="1">SIMULATION!$D$3*SIMULATION!$D$17/$H21952/(SIMULATION!$D$17-$I21952)*(((EXP(-$I21952*$J21976))/(1-EXP(-SIMULATION!$D$4*$I21952)))-(EXP(-SIMULATION!$D$17*$J21976)/(1-EXP(-SIMULATION!$D$4*SIMULATION!$D$17))))</f>
        <v>1.9337884451751661</v>
      </c>
      <c r="L21976">
        <v>0.32892353108963929</v>
      </c>
      <c r="M21976">
        <f t="shared" ca="1" si="343"/>
        <v>2.569856968942525</v>
      </c>
    </row>
    <row r="21977" spans="1:13" x14ac:dyDescent="0.25">
      <c r="A21977" s="9">
        <v>880</v>
      </c>
      <c r="B21977" s="2">
        <f ca="1">NORMINV(RAND(),SIMULATION!D7,SIMULATION!D8)</f>
        <v>69.749284928075753</v>
      </c>
      <c r="C21977" s="2">
        <v>2</v>
      </c>
      <c r="D21977" s="2">
        <f ca="1">SIMULATION!$D$11*(1+(SIMULATION!$D$12*LN(1+$C21977)))*(1+(SIMULATION!$D$13*(($B21977/63.5)-1)))</f>
        <v>10.70214403714383</v>
      </c>
      <c r="E21977" s="2">
        <v>-6.9634434670209827E-2</v>
      </c>
      <c r="F21977" s="2">
        <f ca="1">D21977*(1+E21977)</f>
        <v>9.9569062873581622</v>
      </c>
      <c r="G21977" s="2">
        <v>-0.60540889112030871</v>
      </c>
      <c r="H21977" s="9">
        <f>SIMULATION!$D$15*EXP($G$21977)</f>
        <v>120.49992470338492</v>
      </c>
      <c r="I21977" s="2">
        <f ca="1">$F21977/$H21977</f>
        <v>8.2629979328762732E-2</v>
      </c>
      <c r="J21977">
        <v>0</v>
      </c>
      <c r="K21977">
        <f ca="1">SIMULATION!$D$3*SIMULATION!$D$17/$H21977/(SIMULATION!$D$17-$I21977)*(((EXP(-$I21977*$J21977))/(1-EXP(-SIMULATION!$D$4*$I21977)))-(EXP(-SIMULATION!$D$17*$J21977)/(1-EXP(-SIMULATION!$D$4*SIMULATION!$D$17))))</f>
        <v>0.89448736435279508</v>
      </c>
      <c r="L21977">
        <v>-8.3857153876946033E-2</v>
      </c>
      <c r="M21977">
        <f t="shared" ca="1" si="343"/>
        <v>0.81947819979927883</v>
      </c>
    </row>
    <row r="21978" spans="1:13" x14ac:dyDescent="0.25">
      <c r="A21978" s="9"/>
      <c r="H21978" s="9"/>
      <c r="J21978">
        <v>1</v>
      </c>
      <c r="K21978">
        <f ca="1">SIMULATION!$D$3*SIMULATION!$D$17/$H21977/(SIMULATION!$D$17-$I21977)*(((EXP(-$I21977*$J21978))/(1-EXP(-SIMULATION!$D$4*$I21977)))-(EXP(-SIMULATION!$D$17*$J21978)/(1-EXP(-SIMULATION!$D$4*SIMULATION!$D$17))))</f>
        <v>2.3922695359789188</v>
      </c>
      <c r="L21978">
        <v>1.3168062939546171E-2</v>
      </c>
      <c r="M21978">
        <f t="shared" ca="1" si="343"/>
        <v>2.4237710917970481</v>
      </c>
    </row>
    <row r="21979" spans="1:13" x14ac:dyDescent="0.25">
      <c r="A21979" s="9"/>
      <c r="H21979" s="9"/>
      <c r="J21979">
        <v>2</v>
      </c>
      <c r="K21979">
        <f ca="1">SIMULATION!$D$3*SIMULATION!$D$17/$H21977/(SIMULATION!$D$17-$I21977)*(((EXP(-$I21977*$J21979))/(1-EXP(-SIMULATION!$D$4*$I21977)))-(EXP(-SIMULATION!$D$17*$J21979)/(1-EXP(-SIMULATION!$D$4*SIMULATION!$D$17))))</f>
        <v>3.2078182379797746</v>
      </c>
      <c r="L21979">
        <v>-0.28070547325763889</v>
      </c>
      <c r="M21979">
        <f t="shared" ca="1" si="343"/>
        <v>2.307366101363177</v>
      </c>
    </row>
    <row r="21980" spans="1:13" x14ac:dyDescent="0.25">
      <c r="A21980" s="9"/>
      <c r="H21980" s="9"/>
      <c r="J21980">
        <v>3</v>
      </c>
      <c r="K21980">
        <f ca="1">SIMULATION!$D$3*SIMULATION!$D$17/$H21977/(SIMULATION!$D$17-$I21977)*(((EXP(-$I21977*$J21980))/(1-EXP(-SIMULATION!$D$4*$I21977)))-(EXP(-SIMULATION!$D$17*$J21980)/(1-EXP(-SIMULATION!$D$4*SIMULATION!$D$17))))</f>
        <v>3.5976166909679188</v>
      </c>
      <c r="L21980">
        <v>-0.15780489806353257</v>
      </c>
      <c r="M21980">
        <f t="shared" ca="1" si="343"/>
        <v>3.0298951557780631</v>
      </c>
    </row>
    <row r="21981" spans="1:13" x14ac:dyDescent="0.25">
      <c r="A21981" s="9"/>
      <c r="H21981" s="9"/>
      <c r="J21981">
        <v>4</v>
      </c>
      <c r="K21981">
        <f ca="1">SIMULATION!$D$3*SIMULATION!$D$17/$H21977/(SIMULATION!$D$17-$I21977)*(((EXP(-$I21977*$J21981))/(1-EXP(-SIMULATION!$D$4*$I21977)))-(EXP(-SIMULATION!$D$17*$J21981)/(1-EXP(-SIMULATION!$D$4*SIMULATION!$D$17))))</f>
        <v>3.7251181622639211</v>
      </c>
      <c r="L21981">
        <v>-0.20419051205790331</v>
      </c>
      <c r="M21981">
        <f t="shared" ca="1" si="343"/>
        <v>2.9644843772350553</v>
      </c>
    </row>
    <row r="21982" spans="1:13" x14ac:dyDescent="0.25">
      <c r="A21982" s="9"/>
      <c r="H21982" s="9"/>
      <c r="J21982">
        <v>5</v>
      </c>
      <c r="K21982">
        <f ca="1">SIMULATION!$D$3*SIMULATION!$D$17/$H21977/(SIMULATION!$D$17-$I21977)*(((EXP(-$I21977*$J21982))/(1-EXP(-SIMULATION!$D$4*$I21977)))-(EXP(-SIMULATION!$D$17*$J21982)/(1-EXP(-SIMULATION!$D$4*SIMULATION!$D$17))))</f>
        <v>3.6942320315611168</v>
      </c>
      <c r="L21982">
        <v>-0.39078424121873795</v>
      </c>
      <c r="M21982">
        <f t="shared" ca="1" si="343"/>
        <v>2.2505843702215493</v>
      </c>
    </row>
    <row r="21983" spans="1:13" x14ac:dyDescent="0.25">
      <c r="A21983" s="9"/>
      <c r="H21983" s="9"/>
      <c r="J21983">
        <v>6</v>
      </c>
      <c r="K21983">
        <f ca="1">SIMULATION!$D$3*SIMULATION!$D$17/$H21977/(SIMULATION!$D$17-$I21977)*(((EXP(-$I21977*$J21983))/(1-EXP(-SIMULATION!$D$4*$I21977)))-(EXP(-SIMULATION!$D$17*$J21983)/(1-EXP(-SIMULATION!$D$4*SIMULATION!$D$17))))</f>
        <v>3.5707767673074864</v>
      </c>
      <c r="L21983">
        <v>-6.2702721851696758E-2</v>
      </c>
      <c r="M21983">
        <f t="shared" ca="1" si="343"/>
        <v>3.3468793448725043</v>
      </c>
    </row>
    <row r="21984" spans="1:13" x14ac:dyDescent="0.25">
      <c r="A21984" s="9"/>
      <c r="H21984" s="9"/>
      <c r="J21984">
        <v>7</v>
      </c>
      <c r="K21984">
        <f ca="1">SIMULATION!$D$3*SIMULATION!$D$17/$H21977/(SIMULATION!$D$17-$I21977)*(((EXP(-$I21977*$J21984))/(1-EXP(-SIMULATION!$D$4*$I21977)))-(EXP(-SIMULATION!$D$17*$J21984)/(1-EXP(-SIMULATION!$D$4*SIMULATION!$D$17))))</f>
        <v>3.3962222600036718</v>
      </c>
      <c r="L21984">
        <v>0.50799983827155237</v>
      </c>
      <c r="M21984">
        <f t="shared" ca="1" si="343"/>
        <v>5.1215026188197834</v>
      </c>
    </row>
    <row r="21985" spans="1:13" x14ac:dyDescent="0.25">
      <c r="A21985" s="9"/>
      <c r="H21985" s="9"/>
      <c r="J21985">
        <v>8</v>
      </c>
      <c r="K21985">
        <f ca="1">SIMULATION!$D$3*SIMULATION!$D$17/$H21977/(SIMULATION!$D$17-$I21977)*(((EXP(-$I21977*$J21985))/(1-EXP(-SIMULATION!$D$4*$I21977)))-(EXP(-SIMULATION!$D$17*$J21985)/(1-EXP(-SIMULATION!$D$4*SIMULATION!$D$17))))</f>
        <v>3.1964914049748288</v>
      </c>
      <c r="L21985">
        <v>-0.4000950569055059</v>
      </c>
      <c r="M21985">
        <f t="shared" ca="1" si="343"/>
        <v>1.9175909944034639</v>
      </c>
    </row>
    <row r="21986" spans="1:13" x14ac:dyDescent="0.25">
      <c r="A21986" s="9"/>
      <c r="H21986" s="9"/>
      <c r="J21986">
        <v>9</v>
      </c>
      <c r="K21986">
        <f ca="1">SIMULATION!$D$3*SIMULATION!$D$17/$H21977/(SIMULATION!$D$17-$I21977)*(((EXP(-$I21977*$J21986))/(1-EXP(-SIMULATION!$D$4*$I21977)))-(EXP(-SIMULATION!$D$17*$J21986)/(1-EXP(-SIMULATION!$D$4*SIMULATION!$D$17))))</f>
        <v>2.9875959159579653</v>
      </c>
      <c r="L21986">
        <v>-0.33934041012193172</v>
      </c>
      <c r="M21986">
        <f t="shared" ca="1" si="343"/>
        <v>1.973783892558181</v>
      </c>
    </row>
    <row r="21987" spans="1:13" x14ac:dyDescent="0.25">
      <c r="A21987" s="9"/>
      <c r="H21987" s="9"/>
      <c r="J21987">
        <v>10</v>
      </c>
      <c r="K21987">
        <f ca="1">SIMULATION!$D$3*SIMULATION!$D$17/$H21977/(SIMULATION!$D$17-$I21977)*(((EXP(-$I21977*$J21987))/(1-EXP(-SIMULATION!$D$4*$I21977)))-(EXP(-SIMULATION!$D$17*$J21987)/(1-EXP(-SIMULATION!$D$4*SIMULATION!$D$17))))</f>
        <v>2.7792437902078269</v>
      </c>
      <c r="L21987">
        <v>0.32207241368179879</v>
      </c>
      <c r="M21987">
        <f t="shared" ca="1" si="343"/>
        <v>3.6743615459302124</v>
      </c>
    </row>
    <row r="21988" spans="1:13" x14ac:dyDescent="0.25">
      <c r="A21988" s="9"/>
      <c r="H21988" s="9"/>
      <c r="J21988">
        <v>11</v>
      </c>
      <c r="K21988">
        <f ca="1">SIMULATION!$D$3*SIMULATION!$D$17/$H21977/(SIMULATION!$D$17-$I21977)*(((EXP(-$I21977*$J21988))/(1-EXP(-SIMULATION!$D$4*$I21977)))-(EXP(-SIMULATION!$D$17*$J21988)/(1-EXP(-SIMULATION!$D$4*SIMULATION!$D$17))))</f>
        <v>2.5771472839031571</v>
      </c>
      <c r="L21988">
        <v>-0.31593854134940297</v>
      </c>
      <c r="M21988">
        <f t="shared" ca="1" si="343"/>
        <v>1.762927130184218</v>
      </c>
    </row>
    <row r="21989" spans="1:13" x14ac:dyDescent="0.25">
      <c r="A21989" s="9"/>
      <c r="H21989" s="9"/>
      <c r="J21989">
        <v>12</v>
      </c>
      <c r="K21989">
        <f ca="1">SIMULATION!$D$3*SIMULATION!$D$17/$H21977/(SIMULATION!$D$17-$I21977)*(((EXP(-$I21977*$J21989))/(1-EXP(-SIMULATION!$D$4*$I21977)))-(EXP(-SIMULATION!$D$17*$J21989)/(1-EXP(-SIMULATION!$D$4*SIMULATION!$D$17))))</f>
        <v>2.384498442459722</v>
      </c>
      <c r="L21989">
        <v>-0.28097218667425045</v>
      </c>
      <c r="M21989">
        <f t="shared" ca="1" si="343"/>
        <v>1.7145207009604695</v>
      </c>
    </row>
    <row r="21990" spans="1:13" x14ac:dyDescent="0.25">
      <c r="A21990" s="9"/>
      <c r="H21990" s="9"/>
      <c r="J21990">
        <v>13</v>
      </c>
      <c r="K21990">
        <f ca="1">SIMULATION!$D$3*SIMULATION!$D$17/$H21977/(SIMULATION!$D$17-$I21977)*(((EXP(-$I21977*$J21990))/(1-EXP(-SIMULATION!$D$4*$I21977)))-(EXP(-SIMULATION!$D$17*$J21990)/(1-EXP(-SIMULATION!$D$4*SIMULATION!$D$17))))</f>
        <v>2.2029114555227851</v>
      </c>
      <c r="L21990">
        <v>-3.5127536311610745E-2</v>
      </c>
      <c r="M21990">
        <f t="shared" ca="1" si="343"/>
        <v>2.1255286033776453</v>
      </c>
    </row>
    <row r="21991" spans="1:13" x14ac:dyDescent="0.25">
      <c r="A21991" s="9"/>
      <c r="H21991" s="9"/>
      <c r="J21991">
        <v>14</v>
      </c>
      <c r="K21991">
        <f ca="1">SIMULATION!$D$3*SIMULATION!$D$17/$H21977/(SIMULATION!$D$17-$I21977)*(((EXP(-$I21977*$J21991))/(1-EXP(-SIMULATION!$D$4*$I21977)))-(EXP(-SIMULATION!$D$17*$J21991)/(1-EXP(-SIMULATION!$D$4*SIMULATION!$D$17))))</f>
        <v>2.0330235941088772</v>
      </c>
      <c r="L21991">
        <v>-9.7812622694358212E-2</v>
      </c>
      <c r="M21991">
        <f t="shared" ca="1" si="343"/>
        <v>1.8341682243695776</v>
      </c>
    </row>
    <row r="21992" spans="1:13" x14ac:dyDescent="0.25">
      <c r="A21992" s="9"/>
      <c r="H21992" s="9"/>
      <c r="J21992">
        <v>15</v>
      </c>
      <c r="K21992">
        <f ca="1">SIMULATION!$D$3*SIMULATION!$D$17/$H21977/(SIMULATION!$D$17-$I21977)*(((EXP(-$I21977*$J21992))/(1-EXP(-SIMULATION!$D$4*$I21977)))-(EXP(-SIMULATION!$D$17*$J21992)/(1-EXP(-SIMULATION!$D$4*SIMULATION!$D$17))))</f>
        <v>1.874877592607215</v>
      </c>
      <c r="L21992">
        <v>-5.6603814593141226E-2</v>
      </c>
      <c r="M21992">
        <f t="shared" ca="1" si="343"/>
        <v>1.7687523689704412</v>
      </c>
    </row>
    <row r="21993" spans="1:13" x14ac:dyDescent="0.25">
      <c r="A21993" s="9"/>
      <c r="H21993" s="9"/>
      <c r="J21993">
        <v>16</v>
      </c>
      <c r="K21993">
        <f ca="1">SIMULATION!$D$3*SIMULATION!$D$17/$H21977/(SIMULATION!$D$17-$I21977)*(((EXP(-$I21977*$J21993))/(1-EXP(-SIMULATION!$D$4*$I21977)))-(EXP(-SIMULATION!$D$17*$J21993)/(1-EXP(-SIMULATION!$D$4*SIMULATION!$D$17))))</f>
        <v>1.7281641905132894</v>
      </c>
      <c r="L21993">
        <v>-0.14134948803185779</v>
      </c>
      <c r="M21993">
        <f t="shared" ca="1" si="343"/>
        <v>1.4838890669492459</v>
      </c>
    </row>
    <row r="21994" spans="1:13" x14ac:dyDescent="0.25">
      <c r="A21994" s="9"/>
      <c r="H21994" s="9"/>
      <c r="J21994">
        <v>17</v>
      </c>
      <c r="K21994">
        <f ca="1">SIMULATION!$D$3*SIMULATION!$D$17/$H21977/(SIMULATION!$D$17-$I21977)*(((EXP(-$I21977*$J21994))/(1-EXP(-SIMULATION!$D$4*$I21977)))-(EXP(-SIMULATION!$D$17*$J21994)/(1-EXP(-SIMULATION!$D$4*SIMULATION!$D$17))))</f>
        <v>1.5923752592309577</v>
      </c>
      <c r="L21994">
        <v>-0.2701405866573735</v>
      </c>
      <c r="M21994">
        <f t="shared" ca="1" si="343"/>
        <v>1.1622100725236195</v>
      </c>
    </row>
    <row r="21995" spans="1:13" x14ac:dyDescent="0.25">
      <c r="A21995" s="9"/>
      <c r="H21995" s="9"/>
      <c r="J21995">
        <v>18</v>
      </c>
      <c r="K21995">
        <f ca="1">SIMULATION!$D$3*SIMULATION!$D$17/$H21977/(SIMULATION!$D$17-$I21977)*(((EXP(-$I21977*$J21995))/(1-EXP(-SIMULATION!$D$4*$I21977)))-(EXP(-SIMULATION!$D$17*$J21995)/(1-EXP(-SIMULATION!$D$4*SIMULATION!$D$17))))</f>
        <v>1.4668998120111549</v>
      </c>
      <c r="L21995">
        <v>0.54419569520070576</v>
      </c>
      <c r="M21995">
        <f t="shared" ca="1" si="343"/>
        <v>2.2651803749983497</v>
      </c>
    </row>
    <row r="21996" spans="1:13" x14ac:dyDescent="0.25">
      <c r="A21996" s="9"/>
      <c r="H21996" s="9"/>
      <c r="J21996">
        <v>19</v>
      </c>
      <c r="K21996">
        <f ca="1">SIMULATION!$D$3*SIMULATION!$D$17/$H21977/(SIMULATION!$D$17-$I21977)*(((EXP(-$I21977*$J21996))/(1-EXP(-SIMULATION!$D$4*$I21977)))-(EXP(-SIMULATION!$D$17*$J21996)/(1-EXP(-SIMULATION!$D$4*SIMULATION!$D$17))))</f>
        <v>1.351083579947898</v>
      </c>
      <c r="L21996">
        <v>3.7218953360451994E-2</v>
      </c>
      <c r="M21996">
        <f t="shared" ca="1" si="343"/>
        <v>1.401369496696051</v>
      </c>
    </row>
    <row r="21997" spans="1:13" x14ac:dyDescent="0.25">
      <c r="A21997" s="9"/>
      <c r="H21997" s="9"/>
      <c r="J21997">
        <v>20</v>
      </c>
      <c r="K21997">
        <f ca="1">SIMULATION!$D$3*SIMULATION!$D$17/$H21977/(SIMULATION!$D$17-$I21977)*(((EXP(-$I21977*$J21997))/(1-EXP(-SIMULATION!$D$4*$I21977)))-(EXP(-SIMULATION!$D$17*$J21997)/(1-EXP(-SIMULATION!$D$4*SIMULATION!$D$17))))</f>
        <v>1.2442653948310278</v>
      </c>
      <c r="L21997">
        <v>-0.21991365541960742</v>
      </c>
      <c r="M21997">
        <f t="shared" ca="1" si="343"/>
        <v>0.97063444354161543</v>
      </c>
    </row>
    <row r="21998" spans="1:13" x14ac:dyDescent="0.25">
      <c r="A21998" s="9"/>
      <c r="H21998" s="9"/>
      <c r="J21998">
        <v>21</v>
      </c>
      <c r="K21998">
        <f ca="1">SIMULATION!$D$3*SIMULATION!$D$17/$H21977/(SIMULATION!$D$17-$I21977)*(((EXP(-$I21977*$J21998))/(1-EXP(-SIMULATION!$D$4*$I21977)))-(EXP(-SIMULATION!$D$17*$J21998)/(1-EXP(-SIMULATION!$D$4*SIMULATION!$D$17))))</f>
        <v>1.1457988516194104</v>
      </c>
      <c r="L21998">
        <v>0.18328258494674682</v>
      </c>
      <c r="M21998">
        <f t="shared" ca="1" si="343"/>
        <v>1.35580382697323</v>
      </c>
    </row>
    <row r="21999" spans="1:13" x14ac:dyDescent="0.25">
      <c r="A21999" s="9"/>
      <c r="H21999" s="9"/>
      <c r="J21999">
        <v>22</v>
      </c>
      <c r="K21999">
        <f ca="1">SIMULATION!$D$3*SIMULATION!$D$17/$H21977/(SIMULATION!$D$17-$I21977)*(((EXP(-$I21977*$J21999))/(1-EXP(-SIMULATION!$D$4*$I21977)))-(EXP(-SIMULATION!$D$17*$J21999)/(1-EXP(-SIMULATION!$D$4*SIMULATION!$D$17))))</f>
        <v>1.0550646687977894</v>
      </c>
      <c r="L21999">
        <v>3.369046287259167E-2</v>
      </c>
      <c r="M21999">
        <f t="shared" ca="1" si="343"/>
        <v>1.0906102858501043</v>
      </c>
    </row>
    <row r="22000" spans="1:13" x14ac:dyDescent="0.25">
      <c r="A22000" s="9"/>
      <c r="H22000" s="9"/>
      <c r="J22000">
        <v>23</v>
      </c>
      <c r="K22000">
        <f ca="1">SIMULATION!$D$3*SIMULATION!$D$17/$H21977/(SIMULATION!$D$17-$I21977)*(((EXP(-$I21977*$J22000))/(1-EXP(-SIMULATION!$D$4*$I21977)))-(EXP(-SIMULATION!$D$17*$J22000)/(1-EXP(-SIMULATION!$D$4*SIMULATION!$D$17))))</f>
        <v>0.97147720837770546</v>
      </c>
      <c r="L22000">
        <v>-0.33093465790010668</v>
      </c>
      <c r="M22000">
        <f t="shared" ca="1" si="343"/>
        <v>0.64998173076547883</v>
      </c>
    </row>
    <row r="22001" spans="1:13" x14ac:dyDescent="0.25">
      <c r="A22001" s="9"/>
      <c r="H22001" s="9"/>
      <c r="J22001">
        <v>24</v>
      </c>
      <c r="K22001">
        <f ca="1">SIMULATION!$D$3*SIMULATION!$D$17/$H21977/(SIMULATION!$D$17-$I21977)*(((EXP(-$I21977*$J22001))/(1-EXP(-SIMULATION!$D$4*$I21977)))-(EXP(-SIMULATION!$D$17*$J22001)/(1-EXP(-SIMULATION!$D$4*SIMULATION!$D$17))))</f>
        <v>0.8944873643527953</v>
      </c>
      <c r="L22001">
        <v>0.42915369768519168</v>
      </c>
      <c r="M22001">
        <f t="shared" ca="1" si="343"/>
        <v>1.2783599242974788</v>
      </c>
    </row>
    <row r="22002" spans="1:13" x14ac:dyDescent="0.25">
      <c r="A22002" s="9">
        <v>881</v>
      </c>
      <c r="B22002" s="2">
        <f ca="1">NORMINV(RAND(),SIMULATION!D7,SIMULATION!D8)</f>
        <v>51.970454312029403</v>
      </c>
      <c r="C22002" s="2">
        <v>2</v>
      </c>
      <c r="D22002" s="2">
        <f ca="1">SIMULATION!$D$11*(1+(SIMULATION!$D$12*LN(1+$C22002)))*(1+(SIMULATION!$D$13*(($B22002/63.5)-1)))</f>
        <v>9.3818571901677785</v>
      </c>
      <c r="E22002" s="2">
        <v>0.25247138620725484</v>
      </c>
      <c r="F22002" s="2">
        <f ca="1">D22002*(1+E22002)</f>
        <v>11.750507680167939</v>
      </c>
      <c r="G22002" s="2">
        <v>0.80852635504106707</v>
      </c>
      <c r="H22002" s="9">
        <f>SIMULATION!$D$15*EXP($G$22002)</f>
        <v>495.50843370656736</v>
      </c>
      <c r="I22002" s="2">
        <f ca="1">$F22002/$H22002</f>
        <v>2.371404174146996E-2</v>
      </c>
      <c r="J22002">
        <v>0</v>
      </c>
      <c r="K22002">
        <f ca="1">SIMULATION!$D$3*SIMULATION!$D$17/$H22002/(SIMULATION!$D$17-$I22002)*(((EXP(-$I22002*$J22002))/(1-EXP(-SIMULATION!$D$4*$I22002)))-(EXP(-SIMULATION!$D$17*$J22002)/(1-EXP(-SIMULATION!$D$4*SIMULATION!$D$17))))</f>
        <v>1.5291071674644208</v>
      </c>
      <c r="L22002">
        <v>5.5057518250084987E-2</v>
      </c>
      <c r="M22002">
        <f t="shared" ca="1" si="343"/>
        <v>1.6132960132434289</v>
      </c>
    </row>
    <row r="22003" spans="1:13" x14ac:dyDescent="0.25">
      <c r="A22003" s="9"/>
      <c r="H22003" s="9"/>
      <c r="J22003">
        <v>1</v>
      </c>
      <c r="K22003">
        <f ca="1">SIMULATION!$D$3*SIMULATION!$D$17/$H22002/(SIMULATION!$D$17-$I22002)*(((EXP(-$I22002*$J22003))/(1-EXP(-SIMULATION!$D$4*$I22002)))-(EXP(-SIMULATION!$D$17*$J22003)/(1-EXP(-SIMULATION!$D$4*SIMULATION!$D$17))))</f>
        <v>1.8869209120991888</v>
      </c>
      <c r="L22003">
        <v>-0.18192713459446452</v>
      </c>
      <c r="M22003">
        <f t="shared" ca="1" si="343"/>
        <v>1.54363879735461</v>
      </c>
    </row>
    <row r="22004" spans="1:13" x14ac:dyDescent="0.25">
      <c r="A22004" s="9"/>
      <c r="H22004" s="9"/>
      <c r="J22004">
        <v>2</v>
      </c>
      <c r="K22004">
        <f ca="1">SIMULATION!$D$3*SIMULATION!$D$17/$H22002/(SIMULATION!$D$17-$I22002)*(((EXP(-$I22002*$J22004))/(1-EXP(-SIMULATION!$D$4*$I22002)))-(EXP(-SIMULATION!$D$17*$J22004)/(1-EXP(-SIMULATION!$D$4*SIMULATION!$D$17))))</f>
        <v>2.0949602864081167</v>
      </c>
      <c r="L22004">
        <v>9.8775527889748443E-2</v>
      </c>
      <c r="M22004">
        <f t="shared" ca="1" si="343"/>
        <v>2.3018910946061371</v>
      </c>
    </row>
    <row r="22005" spans="1:13" x14ac:dyDescent="0.25">
      <c r="A22005" s="9"/>
      <c r="H22005" s="9"/>
      <c r="J22005">
        <v>3</v>
      </c>
      <c r="K22005">
        <f ca="1">SIMULATION!$D$3*SIMULATION!$D$17/$H22002/(SIMULATION!$D$17-$I22002)*(((EXP(-$I22002*$J22005))/(1-EXP(-SIMULATION!$D$4*$I22002)))-(EXP(-SIMULATION!$D$17*$J22005)/(1-EXP(-SIMULATION!$D$4*SIMULATION!$D$17))))</f>
        <v>2.2075187526302478</v>
      </c>
      <c r="L22005">
        <v>0.13389484965141077</v>
      </c>
      <c r="M22005">
        <f t="shared" ca="1" si="343"/>
        <v>2.5030941441163446</v>
      </c>
    </row>
    <row r="22006" spans="1:13" x14ac:dyDescent="0.25">
      <c r="A22006" s="9"/>
      <c r="H22006" s="9"/>
      <c r="J22006">
        <v>4</v>
      </c>
      <c r="K22006">
        <f ca="1">SIMULATION!$D$3*SIMULATION!$D$17/$H22002/(SIMULATION!$D$17-$I22002)*(((EXP(-$I22002*$J22006))/(1-EXP(-SIMULATION!$D$4*$I22002)))-(EXP(-SIMULATION!$D$17*$J22006)/(1-EXP(-SIMULATION!$D$4*SIMULATION!$D$17))))</f>
        <v>2.2593772053489225</v>
      </c>
      <c r="L22006">
        <v>8.8582937699602099E-2</v>
      </c>
      <c r="M22006">
        <f t="shared" ca="1" si="343"/>
        <v>2.4595194755702474</v>
      </c>
    </row>
    <row r="22007" spans="1:13" x14ac:dyDescent="0.25">
      <c r="A22007" s="9"/>
      <c r="H22007" s="9"/>
      <c r="J22007">
        <v>5</v>
      </c>
      <c r="K22007">
        <f ca="1">SIMULATION!$D$3*SIMULATION!$D$17/$H22002/(SIMULATION!$D$17-$I22002)*(((EXP(-$I22002*$J22007))/(1-EXP(-SIMULATION!$D$4*$I22002)))-(EXP(-SIMULATION!$D$17*$J22007)/(1-EXP(-SIMULATION!$D$4*SIMULATION!$D$17))))</f>
        <v>2.2728126856881889</v>
      </c>
      <c r="L22007">
        <v>5.3089917746920508E-3</v>
      </c>
      <c r="M22007">
        <f t="shared" ca="1" si="343"/>
        <v>2.2848790295419232</v>
      </c>
    </row>
    <row r="22008" spans="1:13" x14ac:dyDescent="0.25">
      <c r="A22008" s="9"/>
      <c r="H22008" s="9"/>
      <c r="J22008">
        <v>6</v>
      </c>
      <c r="K22008">
        <f ca="1">SIMULATION!$D$3*SIMULATION!$D$17/$H22002/(SIMULATION!$D$17-$I22002)*(((EXP(-$I22002*$J22008))/(1-EXP(-SIMULATION!$D$4*$I22002)))-(EXP(-SIMULATION!$D$17*$J22008)/(1-EXP(-SIMULATION!$D$4*SIMULATION!$D$17))))</f>
        <v>2.262089729102212</v>
      </c>
      <c r="L22008">
        <v>0.45115907724552562</v>
      </c>
      <c r="M22008">
        <f t="shared" ca="1" si="343"/>
        <v>3.2826520439305469</v>
      </c>
    </row>
    <row r="22009" spans="1:13" x14ac:dyDescent="0.25">
      <c r="A22009" s="9"/>
      <c r="H22009" s="9"/>
      <c r="J22009">
        <v>7</v>
      </c>
      <c r="K22009">
        <f ca="1">SIMULATION!$D$3*SIMULATION!$D$17/$H22002/(SIMULATION!$D$17-$I22002)*(((EXP(-$I22002*$J22009))/(1-EXP(-SIMULATION!$D$4*$I22002)))-(EXP(-SIMULATION!$D$17*$J22009)/(1-EXP(-SIMULATION!$D$4*SIMULATION!$D$17))))</f>
        <v>2.2363385238096618</v>
      </c>
      <c r="L22009">
        <v>0.2349138755565664</v>
      </c>
      <c r="M22009">
        <f t="shared" ca="1" si="343"/>
        <v>2.7616854734942402</v>
      </c>
    </row>
    <row r="22010" spans="1:13" x14ac:dyDescent="0.25">
      <c r="A22010" s="9"/>
      <c r="H22010" s="9"/>
      <c r="J22010">
        <v>8</v>
      </c>
      <c r="K22010">
        <f ca="1">SIMULATION!$D$3*SIMULATION!$D$17/$H22002/(SIMULATION!$D$17-$I22002)*(((EXP(-$I22002*$J22010))/(1-EXP(-SIMULATION!$D$4*$I22002)))-(EXP(-SIMULATION!$D$17*$J22010)/(1-EXP(-SIMULATION!$D$4*SIMULATION!$D$17))))</f>
        <v>2.2013992984743065</v>
      </c>
      <c r="L22010">
        <v>-7.4204128048480547E-2</v>
      </c>
      <c r="M22010">
        <f t="shared" ca="1" si="343"/>
        <v>2.0380463830444837</v>
      </c>
    </row>
    <row r="22011" spans="1:13" x14ac:dyDescent="0.25">
      <c r="A22011" s="9"/>
      <c r="H22011" s="9"/>
      <c r="J22011">
        <v>9</v>
      </c>
      <c r="K22011">
        <f ca="1">SIMULATION!$D$3*SIMULATION!$D$17/$H22002/(SIMULATION!$D$17-$I22002)*(((EXP(-$I22002*$J22011))/(1-EXP(-SIMULATION!$D$4*$I22002)))-(EXP(-SIMULATION!$D$17*$J22011)/(1-EXP(-SIMULATION!$D$4*SIMULATION!$D$17))))</f>
        <v>2.1610042446340025</v>
      </c>
      <c r="L22011">
        <v>-0.34993889820038465</v>
      </c>
      <c r="M22011">
        <f t="shared" ca="1" si="343"/>
        <v>1.4047848002604253</v>
      </c>
    </row>
    <row r="22012" spans="1:13" x14ac:dyDescent="0.25">
      <c r="A22012" s="9"/>
      <c r="H22012" s="9"/>
      <c r="J22012">
        <v>10</v>
      </c>
      <c r="K22012">
        <f ca="1">SIMULATION!$D$3*SIMULATION!$D$17/$H22002/(SIMULATION!$D$17-$I22002)*(((EXP(-$I22002*$J22012))/(1-EXP(-SIMULATION!$D$4*$I22002)))-(EXP(-SIMULATION!$D$17*$J22012)/(1-EXP(-SIMULATION!$D$4*SIMULATION!$D$17))))</f>
        <v>2.1175349154543714</v>
      </c>
      <c r="L22012">
        <v>0.16306639411386881</v>
      </c>
      <c r="M22012">
        <f t="shared" ca="1" si="343"/>
        <v>2.4628336985277319</v>
      </c>
    </row>
    <row r="22013" spans="1:13" x14ac:dyDescent="0.25">
      <c r="A22013" s="9"/>
      <c r="H22013" s="9"/>
      <c r="J22013">
        <v>11</v>
      </c>
      <c r="K22013">
        <f ca="1">SIMULATION!$D$3*SIMULATION!$D$17/$H22002/(SIMULATION!$D$17-$I22002)*(((EXP(-$I22002*$J22013))/(1-EXP(-SIMULATION!$D$4*$I22002)))-(EXP(-SIMULATION!$D$17*$J22013)/(1-EXP(-SIMULATION!$D$4*SIMULATION!$D$17))))</f>
        <v>2.0725075795422376</v>
      </c>
      <c r="L22013">
        <v>-0.42607223661511623</v>
      </c>
      <c r="M22013">
        <f t="shared" ca="1" si="343"/>
        <v>1.1894696397248956</v>
      </c>
    </row>
    <row r="22014" spans="1:13" x14ac:dyDescent="0.25">
      <c r="A22014" s="9"/>
      <c r="H22014" s="9"/>
      <c r="J22014">
        <v>12</v>
      </c>
      <c r="K22014">
        <f ca="1">SIMULATION!$D$3*SIMULATION!$D$17/$H22002/(SIMULATION!$D$17-$I22002)*(((EXP(-$I22002*$J22014))/(1-EXP(-SIMULATION!$D$4*$I22002)))-(EXP(-SIMULATION!$D$17*$J22014)/(1-EXP(-SIMULATION!$D$4*SIMULATION!$D$17))))</f>
        <v>2.0268842418906408</v>
      </c>
      <c r="L22014">
        <v>-0.30798219087901663</v>
      </c>
      <c r="M22014">
        <f t="shared" ca="1" si="343"/>
        <v>1.4026399924150066</v>
      </c>
    </row>
    <row r="22015" spans="1:13" x14ac:dyDescent="0.25">
      <c r="A22015" s="9"/>
      <c r="H22015" s="9"/>
      <c r="J22015">
        <v>13</v>
      </c>
      <c r="K22015">
        <f ca="1">SIMULATION!$D$3*SIMULATION!$D$17/$H22002/(SIMULATION!$D$17-$I22002)*(((EXP(-$I22002*$J22015))/(1-EXP(-SIMULATION!$D$4*$I22002)))-(EXP(-SIMULATION!$D$17*$J22015)/(1-EXP(-SIMULATION!$D$4*SIMULATION!$D$17))))</f>
        <v>1.981271948219977</v>
      </c>
      <c r="L22015">
        <v>7.135879089119003E-2</v>
      </c>
      <c r="M22015">
        <f t="shared" ca="1" si="343"/>
        <v>2.1226531188715874</v>
      </c>
    </row>
    <row r="22016" spans="1:13" x14ac:dyDescent="0.25">
      <c r="A22016" s="9"/>
      <c r="H22016" s="9"/>
      <c r="J22016">
        <v>14</v>
      </c>
      <c r="K22016">
        <f ca="1">SIMULATION!$D$3*SIMULATION!$D$17/$H22002/(SIMULATION!$D$17-$I22002)*(((EXP(-$I22002*$J22016))/(1-EXP(-SIMULATION!$D$4*$I22002)))-(EXP(-SIMULATION!$D$17*$J22016)/(1-EXP(-SIMULATION!$D$4*SIMULATION!$D$17))))</f>
        <v>1.9360504987346172</v>
      </c>
      <c r="L22016">
        <v>-0.12097967754777678</v>
      </c>
      <c r="M22016">
        <f t="shared" ca="1" si="343"/>
        <v>1.7018277336814909</v>
      </c>
    </row>
    <row r="22017" spans="1:13" x14ac:dyDescent="0.25">
      <c r="A22017" s="9"/>
      <c r="H22017" s="9"/>
      <c r="J22017">
        <v>15</v>
      </c>
      <c r="K22017">
        <f ca="1">SIMULATION!$D$3*SIMULATION!$D$17/$H22002/(SIMULATION!$D$17-$I22002)*(((EXP(-$I22002*$J22017))/(1-EXP(-SIMULATION!$D$4*$I22002)))-(EXP(-SIMULATION!$D$17*$J22017)/(1-EXP(-SIMULATION!$D$4*SIMULATION!$D$17))))</f>
        <v>1.8914542850193059</v>
      </c>
      <c r="L22017">
        <v>-0.26722840604311582</v>
      </c>
      <c r="M22017">
        <f t="shared" ca="1" si="343"/>
        <v>1.3860039713301755</v>
      </c>
    </row>
    <row r="22018" spans="1:13" x14ac:dyDescent="0.25">
      <c r="A22018" s="9"/>
      <c r="H22018" s="9"/>
      <c r="J22018">
        <v>16</v>
      </c>
      <c r="K22018">
        <f ca="1">SIMULATION!$D$3*SIMULATION!$D$17/$H22002/(SIMULATION!$D$17-$I22002)*(((EXP(-$I22002*$J22018))/(1-EXP(-SIMULATION!$D$4*$I22002)))-(EXP(-SIMULATION!$D$17*$J22018)/(1-EXP(-SIMULATION!$D$4*SIMULATION!$D$17))))</f>
        <v>1.8476247280512115</v>
      </c>
      <c r="L22018">
        <v>-0.15597262642746726</v>
      </c>
      <c r="M22018">
        <f t="shared" ca="1" si="343"/>
        <v>1.5594458465647292</v>
      </c>
    </row>
    <row r="22019" spans="1:13" x14ac:dyDescent="0.25">
      <c r="A22019" s="9"/>
      <c r="H22019" s="9"/>
      <c r="J22019">
        <v>17</v>
      </c>
      <c r="K22019">
        <f ca="1">SIMULATION!$D$3*SIMULATION!$D$17/$H22002/(SIMULATION!$D$17-$I22002)*(((EXP(-$I22002*$J22019))/(1-EXP(-SIMULATION!$D$4*$I22002)))-(EXP(-SIMULATION!$D$17*$J22019)/(1-EXP(-SIMULATION!$D$4*SIMULATION!$D$17))))</f>
        <v>1.804643876811719</v>
      </c>
      <c r="L22019">
        <v>0.58873441713864694</v>
      </c>
      <c r="M22019">
        <f t="shared" ref="M22019:M22082" ca="1" si="344">$K22019*(1+$L22019)</f>
        <v>2.8670998377692944</v>
      </c>
    </row>
    <row r="22020" spans="1:13" x14ac:dyDescent="0.25">
      <c r="A22020" s="9"/>
      <c r="H22020" s="9"/>
      <c r="J22020">
        <v>18</v>
      </c>
      <c r="K22020">
        <f ca="1">SIMULATION!$D$3*SIMULATION!$D$17/$H22002/(SIMULATION!$D$17-$I22002)*(((EXP(-$I22002*$J22020))/(1-EXP(-SIMULATION!$D$4*$I22002)))-(EXP(-SIMULATION!$D$17*$J22020)/(1-EXP(-SIMULATION!$D$4*SIMULATION!$D$17))))</f>
        <v>1.7625559342689501</v>
      </c>
      <c r="L22020">
        <v>0.36396157409544549</v>
      </c>
      <c r="M22020">
        <f t="shared" ca="1" si="344"/>
        <v>2.404058566536746</v>
      </c>
    </row>
    <row r="22021" spans="1:13" x14ac:dyDescent="0.25">
      <c r="A22021" s="9"/>
      <c r="H22021" s="9"/>
      <c r="J22021">
        <v>19</v>
      </c>
      <c r="K22021">
        <f ca="1">SIMULATION!$D$3*SIMULATION!$D$17/$H22002/(SIMULATION!$D$17-$I22002)*(((EXP(-$I22002*$J22021))/(1-EXP(-SIMULATION!$D$4*$I22002)))-(EXP(-SIMULATION!$D$17*$J22021)/(1-EXP(-SIMULATION!$D$4*SIMULATION!$D$17))))</f>
        <v>1.7213810470394078</v>
      </c>
      <c r="L22021">
        <v>1.6599432052485832E-2</v>
      </c>
      <c r="M22021">
        <f t="shared" ca="1" si="344"/>
        <v>1.7499549947661752</v>
      </c>
    </row>
    <row r="22022" spans="1:13" x14ac:dyDescent="0.25">
      <c r="A22022" s="9"/>
      <c r="H22022" s="9"/>
      <c r="J22022">
        <v>20</v>
      </c>
      <c r="K22022">
        <f ca="1">SIMULATION!$D$3*SIMULATION!$D$17/$H22002/(SIMULATION!$D$17-$I22002)*(((EXP(-$I22002*$J22022))/(1-EXP(-SIMULATION!$D$4*$I22002)))-(EXP(-SIMULATION!$D$17*$J22022)/(1-EXP(-SIMULATION!$D$4*SIMULATION!$D$17))))</f>
        <v>1.6811241375377881</v>
      </c>
      <c r="L22022">
        <v>-0.23153012309754681</v>
      </c>
      <c r="M22022">
        <f t="shared" ca="1" si="344"/>
        <v>1.2918932590314067</v>
      </c>
    </row>
    <row r="22023" spans="1:13" x14ac:dyDescent="0.25">
      <c r="A22023" s="9"/>
      <c r="H22023" s="9"/>
      <c r="J22023">
        <v>21</v>
      </c>
      <c r="K22023">
        <f ca="1">SIMULATION!$D$3*SIMULATION!$D$17/$H22002/(SIMULATION!$D$17-$I22002)*(((EXP(-$I22002*$J22023))/(1-EXP(-SIMULATION!$D$4*$I22002)))-(EXP(-SIMULATION!$D$17*$J22023)/(1-EXP(-SIMULATION!$D$4*SIMULATION!$D$17))))</f>
        <v>1.6417805593406689</v>
      </c>
      <c r="L22023">
        <v>1.6585986387932915E-2</v>
      </c>
      <c r="M22023">
        <f t="shared" ca="1" si="344"/>
        <v>1.6690111093498663</v>
      </c>
    </row>
    <row r="22024" spans="1:13" x14ac:dyDescent="0.25">
      <c r="A22024" s="9"/>
      <c r="H22024" s="9"/>
      <c r="J22024">
        <v>22</v>
      </c>
      <c r="K22024">
        <f ca="1">SIMULATION!$D$3*SIMULATION!$D$17/$H22002/(SIMULATION!$D$17-$I22002)*(((EXP(-$I22002*$J22024))/(1-EXP(-SIMULATION!$D$4*$I22002)))-(EXP(-SIMULATION!$D$17*$J22024)/(1-EXP(-SIMULATION!$D$4*SIMULATION!$D$17))))</f>
        <v>1.6033397168938019</v>
      </c>
      <c r="L22024">
        <v>0.13080795140079493</v>
      </c>
      <c r="M22024">
        <f t="shared" ca="1" si="344"/>
        <v>1.8130693006602108</v>
      </c>
    </row>
    <row r="22025" spans="1:13" x14ac:dyDescent="0.25">
      <c r="A22025" s="9"/>
      <c r="H22025" s="9"/>
      <c r="J22025">
        <v>23</v>
      </c>
      <c r="K22025">
        <f ca="1">SIMULATION!$D$3*SIMULATION!$D$17/$H22002/(SIMULATION!$D$17-$I22002)*(((EXP(-$I22002*$J22025))/(1-EXP(-SIMULATION!$D$4*$I22002)))-(EXP(-SIMULATION!$D$17*$J22025)/(1-EXP(-SIMULATION!$D$4*SIMULATION!$D$17))))</f>
        <v>1.5657873808241873</v>
      </c>
      <c r="L22025">
        <v>-0.1802693375244829</v>
      </c>
      <c r="M22025">
        <f t="shared" ca="1" si="344"/>
        <v>1.2835239269788159</v>
      </c>
    </row>
    <row r="22026" spans="1:13" x14ac:dyDescent="0.25">
      <c r="A22026" s="9"/>
      <c r="H22026" s="9"/>
      <c r="J22026">
        <v>24</v>
      </c>
      <c r="K22026">
        <f ca="1">SIMULATION!$D$3*SIMULATION!$D$17/$H22002/(SIMULATION!$D$17-$I22002)*(((EXP(-$I22002*$J22026))/(1-EXP(-SIMULATION!$D$4*$I22002)))-(EXP(-SIMULATION!$D$17*$J22026)/(1-EXP(-SIMULATION!$D$4*SIMULATION!$D$17))))</f>
        <v>1.5291071674644203</v>
      </c>
      <c r="L22026">
        <v>-0.39955207298655665</v>
      </c>
      <c r="M22026">
        <f t="shared" ca="1" si="344"/>
        <v>0.91814922888540929</v>
      </c>
    </row>
    <row r="22027" spans="1:13" x14ac:dyDescent="0.25">
      <c r="A22027" s="9">
        <v>882</v>
      </c>
      <c r="B22027" s="2">
        <f ca="1">NORMINV(RAND(),SIMULATION!D7,SIMULATION!D8)</f>
        <v>60.594770926688057</v>
      </c>
      <c r="C22027" s="2">
        <v>2</v>
      </c>
      <c r="D22027" s="2">
        <f ca="1">SIMULATION!$D$11*(1+(SIMULATION!$D$12*LN(1+$C22027)))*(1+(SIMULATION!$D$13*(($B22027/63.5)-1)))</f>
        <v>10.02231392415645</v>
      </c>
      <c r="E22027" s="2">
        <v>4.5511354199876466E-2</v>
      </c>
      <c r="F22027" s="2">
        <f ca="1">D22027*(1+E22027)</f>
        <v>10.478443003061088</v>
      </c>
      <c r="G22027" s="2">
        <v>0.3520138220542513</v>
      </c>
      <c r="H22027" s="9">
        <f>SIMULATION!$D$15*EXP($G$22027)</f>
        <v>313.89917676348398</v>
      </c>
      <c r="I22027" s="2">
        <f ca="1">$F22027/$H22027</f>
        <v>3.3381556177053504E-2</v>
      </c>
      <c r="J22027">
        <v>0</v>
      </c>
      <c r="K22027">
        <f ca="1">SIMULATION!$D$3*SIMULATION!$D$17/$H22027/(SIMULATION!$D$17-$I22027)*(((EXP(-$I22027*$J22027))/(1-EXP(-SIMULATION!$D$4*$I22027)))-(EXP(-SIMULATION!$D$17*$J22027)/(1-EXP(-SIMULATION!$D$4*SIMULATION!$D$17))))</f>
        <v>1.5423583222447652</v>
      </c>
      <c r="L22027">
        <v>0.43527316976135777</v>
      </c>
      <c r="M22027">
        <f t="shared" ca="1" si="344"/>
        <v>2.2137055180760541</v>
      </c>
    </row>
    <row r="22028" spans="1:13" x14ac:dyDescent="0.25">
      <c r="A22028" s="9"/>
      <c r="H22028" s="9"/>
      <c r="J22028">
        <v>1</v>
      </c>
      <c r="K22028">
        <f ca="1">SIMULATION!$D$3*SIMULATION!$D$17/$H22027/(SIMULATION!$D$17-$I22027)*(((EXP(-$I22027*$J22028))/(1-EXP(-SIMULATION!$D$4*$I22027)))-(EXP(-SIMULATION!$D$17*$J22028)/(1-EXP(-SIMULATION!$D$4*SIMULATION!$D$17))))</f>
        <v>2.109916019421616</v>
      </c>
      <c r="L22028">
        <v>4.215630828069665E-2</v>
      </c>
      <c r="M22028">
        <f t="shared" ca="1" si="344"/>
        <v>2.1988622895827339</v>
      </c>
    </row>
    <row r="22029" spans="1:13" x14ac:dyDescent="0.25">
      <c r="A22029" s="9"/>
      <c r="H22029" s="9"/>
      <c r="J22029">
        <v>2</v>
      </c>
      <c r="K22029">
        <f ca="1">SIMULATION!$D$3*SIMULATION!$D$17/$H22027/(SIMULATION!$D$17-$I22027)*(((EXP(-$I22027*$J22029))/(1-EXP(-SIMULATION!$D$4*$I22027)))-(EXP(-SIMULATION!$D$17*$J22029)/(1-EXP(-SIMULATION!$D$4*SIMULATION!$D$17))))</f>
        <v>2.4368001578449503</v>
      </c>
      <c r="L22029">
        <v>-2.3110400315854776E-2</v>
      </c>
      <c r="M22029">
        <f t="shared" ca="1" si="344"/>
        <v>2.3804847307074155</v>
      </c>
    </row>
    <row r="22030" spans="1:13" x14ac:dyDescent="0.25">
      <c r="A22030" s="9"/>
      <c r="H22030" s="9"/>
      <c r="J22030">
        <v>3</v>
      </c>
      <c r="K22030">
        <f ca="1">SIMULATION!$D$3*SIMULATION!$D$17/$H22027/(SIMULATION!$D$17-$I22027)*(((EXP(-$I22027*$J22030))/(1-EXP(-SIMULATION!$D$4*$I22027)))-(EXP(-SIMULATION!$D$17*$J22030)/(1-EXP(-SIMULATION!$D$4*SIMULATION!$D$17))))</f>
        <v>2.6106636778054653</v>
      </c>
      <c r="L22030">
        <v>-0.27590743431398312</v>
      </c>
      <c r="M22030">
        <f t="shared" ca="1" si="344"/>
        <v>1.8903621606054521</v>
      </c>
    </row>
    <row r="22031" spans="1:13" x14ac:dyDescent="0.25">
      <c r="A22031" s="9"/>
      <c r="H22031" s="9"/>
      <c r="J22031">
        <v>4</v>
      </c>
      <c r="K22031">
        <f ca="1">SIMULATION!$D$3*SIMULATION!$D$17/$H22027/(SIMULATION!$D$17-$I22027)*(((EXP(-$I22027*$J22031))/(1-EXP(-SIMULATION!$D$4*$I22027)))-(EXP(-SIMULATION!$D$17*$J22031)/(1-EXP(-SIMULATION!$D$4*SIMULATION!$D$17))))</f>
        <v>2.6876370244174872</v>
      </c>
      <c r="L22031">
        <v>0.2252809131827479</v>
      </c>
      <c r="M22031">
        <f t="shared" ca="1" si="344"/>
        <v>3.2931103475820218</v>
      </c>
    </row>
    <row r="22032" spans="1:13" x14ac:dyDescent="0.25">
      <c r="A22032" s="9"/>
      <c r="H22032" s="9"/>
      <c r="J22032">
        <v>5</v>
      </c>
      <c r="K22032">
        <f ca="1">SIMULATION!$D$3*SIMULATION!$D$17/$H22027/(SIMULATION!$D$17-$I22027)*(((EXP(-$I22027*$J22032))/(1-EXP(-SIMULATION!$D$4*$I22027)))-(EXP(-SIMULATION!$D$17*$J22032)/(1-EXP(-SIMULATION!$D$4*SIMULATION!$D$17))))</f>
        <v>2.7036515655872386</v>
      </c>
      <c r="L22032">
        <v>0.44216997573564087</v>
      </c>
      <c r="M22032">
        <f t="shared" ca="1" si="344"/>
        <v>3.8991251127405757</v>
      </c>
    </row>
    <row r="22033" spans="1:13" x14ac:dyDescent="0.25">
      <c r="A22033" s="9"/>
      <c r="H22033" s="9"/>
      <c r="J22033">
        <v>6</v>
      </c>
      <c r="K22033">
        <f ca="1">SIMULATION!$D$3*SIMULATION!$D$17/$H22027/(SIMULATION!$D$17-$I22027)*(((EXP(-$I22027*$J22033))/(1-EXP(-SIMULATION!$D$4*$I22027)))-(EXP(-SIMULATION!$D$17*$J22033)/(1-EXP(-SIMULATION!$D$4*SIMULATION!$D$17))))</f>
        <v>2.6816958703582765</v>
      </c>
      <c r="L22033">
        <v>0.18973502867755745</v>
      </c>
      <c r="M22033">
        <f t="shared" ca="1" si="344"/>
        <v>3.1905075132251914</v>
      </c>
    </row>
    <row r="22034" spans="1:13" x14ac:dyDescent="0.25">
      <c r="A22034" s="9"/>
      <c r="H22034" s="9"/>
      <c r="J22034">
        <v>7</v>
      </c>
      <c r="K22034">
        <f ca="1">SIMULATION!$D$3*SIMULATION!$D$17/$H22027/(SIMULATION!$D$17-$I22027)*(((EXP(-$I22027*$J22034))/(1-EXP(-SIMULATION!$D$4*$I22027)))-(EXP(-SIMULATION!$D$17*$J22034)/(1-EXP(-SIMULATION!$D$4*SIMULATION!$D$17))))</f>
        <v>2.6364656668569681</v>
      </c>
      <c r="L22034">
        <v>-0.21571704153802404</v>
      </c>
      <c r="M22034">
        <f t="shared" ca="1" si="344"/>
        <v>2.0677350930860094</v>
      </c>
    </row>
    <row r="22035" spans="1:13" x14ac:dyDescent="0.25">
      <c r="A22035" s="9"/>
      <c r="H22035" s="9"/>
      <c r="J22035">
        <v>8</v>
      </c>
      <c r="K22035">
        <f ca="1">SIMULATION!$D$3*SIMULATION!$D$17/$H22027/(SIMULATION!$D$17-$I22027)*(((EXP(-$I22027*$J22035))/(1-EXP(-SIMULATION!$D$4*$I22027)))-(EXP(-SIMULATION!$D$17*$J22035)/(1-EXP(-SIMULATION!$D$4*SIMULATION!$D$17))))</f>
        <v>2.5773436082128334</v>
      </c>
      <c r="L22035">
        <v>-0.35110833507046041</v>
      </c>
      <c r="M22035">
        <f t="shared" ca="1" si="344"/>
        <v>1.6724167850287324</v>
      </c>
    </row>
    <row r="22036" spans="1:13" x14ac:dyDescent="0.25">
      <c r="A22036" s="9"/>
      <c r="H22036" s="9"/>
      <c r="J22036">
        <v>9</v>
      </c>
      <c r="K22036">
        <f ca="1">SIMULATION!$D$3*SIMULATION!$D$17/$H22027/(SIMULATION!$D$17-$I22027)*(((EXP(-$I22027*$J22036))/(1-EXP(-SIMULATION!$D$4*$I22027)))-(EXP(-SIMULATION!$D$17*$J22036)/(1-EXP(-SIMULATION!$D$4*SIMULATION!$D$17))))</f>
        <v>2.5103087401971931</v>
      </c>
      <c r="L22036">
        <v>0.25273323084522331</v>
      </c>
      <c r="M22036">
        <f t="shared" ca="1" si="344"/>
        <v>3.1447471785262318</v>
      </c>
    </row>
    <row r="22037" spans="1:13" x14ac:dyDescent="0.25">
      <c r="A22037" s="9"/>
      <c r="H22037" s="9"/>
      <c r="J22037">
        <v>10</v>
      </c>
      <c r="K22037">
        <f ca="1">SIMULATION!$D$3*SIMULATION!$D$17/$H22027/(SIMULATION!$D$17-$I22027)*(((EXP(-$I22027*$J22037))/(1-EXP(-SIMULATION!$D$4*$I22027)))-(EXP(-SIMULATION!$D$17*$J22037)/(1-EXP(-SIMULATION!$D$4*SIMULATION!$D$17))))</f>
        <v>2.4391600970108698</v>
      </c>
      <c r="L22037">
        <v>0.58386685303084185</v>
      </c>
      <c r="M22037">
        <f t="shared" ca="1" si="344"/>
        <v>3.8633048268910093</v>
      </c>
    </row>
    <row r="22038" spans="1:13" x14ac:dyDescent="0.25">
      <c r="A22038" s="9"/>
      <c r="H22038" s="9"/>
      <c r="J22038">
        <v>11</v>
      </c>
      <c r="K22038">
        <f ca="1">SIMULATION!$D$3*SIMULATION!$D$17/$H22027/(SIMULATION!$D$17-$I22027)*(((EXP(-$I22027*$J22038))/(1-EXP(-SIMULATION!$D$4*$I22027)))-(EXP(-SIMULATION!$D$17*$J22038)/(1-EXP(-SIMULATION!$D$4*SIMULATION!$D$17))))</f>
        <v>2.3663007749683822</v>
      </c>
      <c r="L22038">
        <v>-0.20999374388715569</v>
      </c>
      <c r="M22038">
        <f t="shared" ca="1" si="344"/>
        <v>1.8693924160696935</v>
      </c>
    </row>
    <row r="22039" spans="1:13" x14ac:dyDescent="0.25">
      <c r="A22039" s="9"/>
      <c r="H22039" s="9"/>
      <c r="J22039">
        <v>12</v>
      </c>
      <c r="K22039">
        <f ca="1">SIMULATION!$D$3*SIMULATION!$D$17/$H22027/(SIMULATION!$D$17-$I22027)*(((EXP(-$I22027*$J22039))/(1-EXP(-SIMULATION!$D$4*$I22027)))-(EXP(-SIMULATION!$D$17*$J22039)/(1-EXP(-SIMULATION!$D$4*SIMULATION!$D$17))))</f>
        <v>2.2932403509368346</v>
      </c>
      <c r="L22039">
        <v>-0.17906323457740916</v>
      </c>
      <c r="M22039">
        <f t="shared" ca="1" si="344"/>
        <v>1.8826053160346521</v>
      </c>
    </row>
    <row r="22040" spans="1:13" x14ac:dyDescent="0.25">
      <c r="A22040" s="9"/>
      <c r="H22040" s="9"/>
      <c r="J22040">
        <v>13</v>
      </c>
      <c r="K22040">
        <f ca="1">SIMULATION!$D$3*SIMULATION!$D$17/$H22027/(SIMULATION!$D$17-$I22027)*(((EXP(-$I22027*$J22040))/(1-EXP(-SIMULATION!$D$4*$I22027)))-(EXP(-SIMULATION!$D$17*$J22040)/(1-EXP(-SIMULATION!$D$4*SIMULATION!$D$17))))</f>
        <v>2.2209168104056229</v>
      </c>
      <c r="L22040">
        <v>-0.39565893077854686</v>
      </c>
      <c r="M22040">
        <f t="shared" ca="1" si="344"/>
        <v>1.3421912398524336</v>
      </c>
    </row>
    <row r="22041" spans="1:13" x14ac:dyDescent="0.25">
      <c r="A22041" s="9"/>
      <c r="H22041" s="9"/>
      <c r="J22041">
        <v>14</v>
      </c>
      <c r="K22041">
        <f ca="1">SIMULATION!$D$3*SIMULATION!$D$17/$H22027/(SIMULATION!$D$17-$I22027)*(((EXP(-$I22027*$J22041))/(1-EXP(-SIMULATION!$D$4*$I22027)))-(EXP(-SIMULATION!$D$17*$J22041)/(1-EXP(-SIMULATION!$D$4*SIMULATION!$D$17))))</f>
        <v>2.149902814057703</v>
      </c>
      <c r="L22041">
        <v>-0.14987290863731464</v>
      </c>
      <c r="M22041">
        <f t="shared" ca="1" si="344"/>
        <v>1.8276906260273273</v>
      </c>
    </row>
    <row r="22042" spans="1:13" x14ac:dyDescent="0.25">
      <c r="A22042" s="9"/>
      <c r="H22042" s="9"/>
      <c r="J22042">
        <v>15</v>
      </c>
      <c r="K22042">
        <f ca="1">SIMULATION!$D$3*SIMULATION!$D$17/$H22027/(SIMULATION!$D$17-$I22027)*(((EXP(-$I22027*$J22042))/(1-EXP(-SIMULATION!$D$4*$I22027)))-(EXP(-SIMULATION!$D$17*$J22042)/(1-EXP(-SIMULATION!$D$4*SIMULATION!$D$17))))</f>
        <v>2.0805378467200835</v>
      </c>
      <c r="L22042">
        <v>-0.13214636695579857</v>
      </c>
      <c r="M22042">
        <f t="shared" ca="1" si="344"/>
        <v>1.8056023289619845</v>
      </c>
    </row>
    <row r="22043" spans="1:13" x14ac:dyDescent="0.25">
      <c r="A22043" s="9"/>
      <c r="H22043" s="9"/>
      <c r="J22043">
        <v>16</v>
      </c>
      <c r="K22043">
        <f ca="1">SIMULATION!$D$3*SIMULATION!$D$17/$H22027/(SIMULATION!$D$17-$I22027)*(((EXP(-$I22027*$J22043))/(1-EXP(-SIMULATION!$D$4*$I22027)))-(EXP(-SIMULATION!$D$17*$J22043)/(1-EXP(-SIMULATION!$D$4*SIMULATION!$D$17))))</f>
        <v>2.0130128709835819</v>
      </c>
      <c r="L22043">
        <v>-0.27564854381391385</v>
      </c>
      <c r="M22043">
        <f t="shared" ca="1" si="344"/>
        <v>1.4581288044182916</v>
      </c>
    </row>
    <row r="22044" spans="1:13" x14ac:dyDescent="0.25">
      <c r="A22044" s="9"/>
      <c r="H22044" s="9"/>
      <c r="J22044">
        <v>17</v>
      </c>
      <c r="K22044">
        <f ca="1">SIMULATION!$D$3*SIMULATION!$D$17/$H22027/(SIMULATION!$D$17-$I22027)*(((EXP(-$I22027*$J22044))/(1-EXP(-SIMULATION!$D$4*$I22027)))-(EXP(-SIMULATION!$D$17*$J22044)/(1-EXP(-SIMULATION!$D$4*SIMULATION!$D$17))))</f>
        <v>1.9474245456674357</v>
      </c>
      <c r="L22044">
        <v>-0.37523094619892988</v>
      </c>
      <c r="M22044">
        <f t="shared" ca="1" si="344"/>
        <v>1.2166905907456227</v>
      </c>
    </row>
    <row r="22045" spans="1:13" x14ac:dyDescent="0.25">
      <c r="A22045" s="9"/>
      <c r="H22045" s="9"/>
      <c r="J22045">
        <v>18</v>
      </c>
      <c r="K22045">
        <f ca="1">SIMULATION!$D$3*SIMULATION!$D$17/$H22027/(SIMULATION!$D$17-$I22027)*(((EXP(-$I22027*$J22045))/(1-EXP(-SIMULATION!$D$4*$I22027)))-(EXP(-SIMULATION!$D$17*$J22045)/(1-EXP(-SIMULATION!$D$4*SIMULATION!$D$17))))</f>
        <v>1.8838099416704115</v>
      </c>
      <c r="L22045">
        <v>-9.1086743980158036E-2</v>
      </c>
      <c r="M22045">
        <f t="shared" ca="1" si="344"/>
        <v>1.7122198278062022</v>
      </c>
    </row>
    <row r="22046" spans="1:13" x14ac:dyDescent="0.25">
      <c r="A22046" s="9"/>
      <c r="H22046" s="9"/>
      <c r="J22046">
        <v>19</v>
      </c>
      <c r="K22046">
        <f ca="1">SIMULATION!$D$3*SIMULATION!$D$17/$H22027/(SIMULATION!$D$17-$I22027)*(((EXP(-$I22027*$J22046))/(1-EXP(-SIMULATION!$D$4*$I22027)))-(EXP(-SIMULATION!$D$17*$J22046)/(1-EXP(-SIMULATION!$D$4*SIMULATION!$D$17))))</f>
        <v>1.8221687610145771</v>
      </c>
      <c r="L22046">
        <v>-0.78150478398995538</v>
      </c>
      <c r="M22046">
        <f t="shared" ca="1" si="344"/>
        <v>0.39813515704463542</v>
      </c>
    </row>
    <row r="22047" spans="1:13" x14ac:dyDescent="0.25">
      <c r="A22047" s="9"/>
      <c r="H22047" s="9"/>
      <c r="J22047">
        <v>20</v>
      </c>
      <c r="K22047">
        <f ca="1">SIMULATION!$D$3*SIMULATION!$D$17/$H22027/(SIMULATION!$D$17-$I22027)*(((EXP(-$I22027*$J22047))/(1-EXP(-SIMULATION!$D$4*$I22027)))-(EXP(-SIMULATION!$D$17*$J22047)/(1-EXP(-SIMULATION!$D$4*SIMULATION!$D$17))))</f>
        <v>1.7624775485414987</v>
      </c>
      <c r="L22047">
        <v>6.5815838897420945E-2</v>
      </c>
      <c r="M22047">
        <f t="shared" ca="1" si="344"/>
        <v>1.8784764869366275</v>
      </c>
    </row>
    <row r="22048" spans="1:13" x14ac:dyDescent="0.25">
      <c r="A22048" s="9"/>
      <c r="H22048" s="9"/>
      <c r="J22048">
        <v>21</v>
      </c>
      <c r="K22048">
        <f ca="1">SIMULATION!$D$3*SIMULATION!$D$17/$H22027/(SIMULATION!$D$17-$I22027)*(((EXP(-$I22027*$J22048))/(1-EXP(-SIMULATION!$D$4*$I22027)))-(EXP(-SIMULATION!$D$17*$J22048)/(1-EXP(-SIMULATION!$D$4*SIMULATION!$D$17))))</f>
        <v>1.7046987731857961</v>
      </c>
      <c r="L22048">
        <v>2.9834267958234725E-2</v>
      </c>
      <c r="M22048">
        <f t="shared" ca="1" si="344"/>
        <v>1.755557213173095</v>
      </c>
    </row>
    <row r="22049" spans="1:13" x14ac:dyDescent="0.25">
      <c r="A22049" s="9"/>
      <c r="H22049" s="9"/>
      <c r="J22049">
        <v>22</v>
      </c>
      <c r="K22049">
        <f ca="1">SIMULATION!$D$3*SIMULATION!$D$17/$H22027/(SIMULATION!$D$17-$I22027)*(((EXP(-$I22027*$J22049))/(1-EXP(-SIMULATION!$D$4*$I22027)))-(EXP(-SIMULATION!$D$17*$J22049)/(1-EXP(-SIMULATION!$D$4*SIMULATION!$D$17))))</f>
        <v>1.6487866224005001</v>
      </c>
      <c r="L22049">
        <v>0.48030473772771171</v>
      </c>
      <c r="M22049">
        <f t="shared" ca="1" si="344"/>
        <v>2.4407066486415321</v>
      </c>
    </row>
    <row r="22050" spans="1:13" x14ac:dyDescent="0.25">
      <c r="A22050" s="9"/>
      <c r="H22050" s="9"/>
      <c r="J22050">
        <v>23</v>
      </c>
      <c r="K22050">
        <f ca="1">SIMULATION!$D$3*SIMULATION!$D$17/$H22027/(SIMULATION!$D$17-$I22027)*(((EXP(-$I22027*$J22050))/(1-EXP(-SIMULATION!$D$4*$I22027)))-(EXP(-SIMULATION!$D$17*$J22050)/(1-EXP(-SIMULATION!$D$4*SIMULATION!$D$17))))</f>
        <v>1.5946906911135237</v>
      </c>
      <c r="L22050">
        <v>7.7673347440370646E-2</v>
      </c>
      <c r="M22050">
        <f t="shared" ca="1" si="344"/>
        <v>1.7185556552243091</v>
      </c>
    </row>
    <row r="22051" spans="1:13" x14ac:dyDescent="0.25">
      <c r="A22051" s="9"/>
      <c r="H22051" s="9"/>
      <c r="J22051">
        <v>24</v>
      </c>
      <c r="K22051">
        <f ca="1">SIMULATION!$D$3*SIMULATION!$D$17/$H22027/(SIMULATION!$D$17-$I22027)*(((EXP(-$I22027*$J22051))/(1-EXP(-SIMULATION!$D$4*$I22027)))-(EXP(-SIMULATION!$D$17*$J22051)/(1-EXP(-SIMULATION!$D$4*SIMULATION!$D$17))))</f>
        <v>1.5423583222447654</v>
      </c>
      <c r="L22051">
        <v>0.34175688252556258</v>
      </c>
      <c r="M22051">
        <f t="shared" ca="1" si="344"/>
        <v>2.0694698941924936</v>
      </c>
    </row>
    <row r="22052" spans="1:13" x14ac:dyDescent="0.25">
      <c r="A22052" s="9">
        <v>883</v>
      </c>
      <c r="B22052" s="2">
        <f ca="1">NORMINV(RAND(),SIMULATION!D7,SIMULATION!D8)</f>
        <v>59.174725534098087</v>
      </c>
      <c r="C22052" s="2">
        <v>2</v>
      </c>
      <c r="D22052" s="2">
        <f ca="1">SIMULATION!$D$11*(1+(SIMULATION!$D$12*LN(1+$C22052)))*(1+(SIMULATION!$D$13*(($B22052/63.5)-1)))</f>
        <v>9.9168588863963549</v>
      </c>
      <c r="E22052" s="2">
        <v>-0.26485792623060939</v>
      </c>
      <c r="F22052" s="2">
        <f ca="1">D22052*(1+E22052)</f>
        <v>7.2903002070238259</v>
      </c>
      <c r="G22052" s="2">
        <v>-4.4395328465430234E-2</v>
      </c>
      <c r="H22052" s="9">
        <f>SIMULATION!$D$15*EXP($G$22052)</f>
        <v>211.16982988765483</v>
      </c>
      <c r="I22052" s="2">
        <f ca="1">$F22052/$H22052</f>
        <v>3.4523398588247017E-2</v>
      </c>
      <c r="J22052">
        <v>0</v>
      </c>
      <c r="K22052">
        <f ca="1">SIMULATION!$D$3*SIMULATION!$D$17/$H22052/(SIMULATION!$D$17-$I22052)*(((EXP(-$I22052*$J22052))/(1-EXP(-SIMULATION!$D$4*$I22052)))-(EXP(-SIMULATION!$D$17*$J22052)/(1-EXP(-SIMULATION!$D$4*SIMULATION!$D$17))))</f>
        <v>2.1887306121532784</v>
      </c>
      <c r="L22052">
        <v>1.7829716708171073E-2</v>
      </c>
      <c r="M22052">
        <f t="shared" ca="1" si="344"/>
        <v>2.2277550589184734</v>
      </c>
    </row>
    <row r="22053" spans="1:13" x14ac:dyDescent="0.25">
      <c r="A22053" s="9"/>
      <c r="H22053" s="9"/>
      <c r="J22053">
        <v>1</v>
      </c>
      <c r="K22053">
        <f ca="1">SIMULATION!$D$3*SIMULATION!$D$17/$H22052/(SIMULATION!$D$17-$I22052)*(((EXP(-$I22052*$J22053))/(1-EXP(-SIMULATION!$D$4*$I22052)))-(EXP(-SIMULATION!$D$17*$J22053)/(1-EXP(-SIMULATION!$D$4*SIMULATION!$D$17))))</f>
        <v>3.0328289700496538</v>
      </c>
      <c r="L22053">
        <v>9.1215111312481001E-2</v>
      </c>
      <c r="M22053">
        <f t="shared" ca="1" si="344"/>
        <v>3.3094688021444503</v>
      </c>
    </row>
    <row r="22054" spans="1:13" x14ac:dyDescent="0.25">
      <c r="A22054" s="9"/>
      <c r="H22054" s="9"/>
      <c r="J22054">
        <v>2</v>
      </c>
      <c r="K22054">
        <f ca="1">SIMULATION!$D$3*SIMULATION!$D$17/$H22052/(SIMULATION!$D$17-$I22052)*(((EXP(-$I22052*$J22054))/(1-EXP(-SIMULATION!$D$4*$I22052)))-(EXP(-SIMULATION!$D$17*$J22054)/(1-EXP(-SIMULATION!$D$4*SIMULATION!$D$17))))</f>
        <v>3.5184267857036957</v>
      </c>
      <c r="L22054">
        <v>0.70438624445604103</v>
      </c>
      <c r="M22054">
        <f t="shared" ca="1" si="344"/>
        <v>5.996758215679062</v>
      </c>
    </row>
    <row r="22055" spans="1:13" x14ac:dyDescent="0.25">
      <c r="A22055" s="9"/>
      <c r="H22055" s="9"/>
      <c r="J22055">
        <v>3</v>
      </c>
      <c r="K22055">
        <f ca="1">SIMULATION!$D$3*SIMULATION!$D$17/$H22052/(SIMULATION!$D$17-$I22052)*(((EXP(-$I22052*$J22055))/(1-EXP(-SIMULATION!$D$4*$I22052)))-(EXP(-SIMULATION!$D$17*$J22055)/(1-EXP(-SIMULATION!$D$4*SIMULATION!$D$17))))</f>
        <v>3.7761660251240694</v>
      </c>
      <c r="L22055">
        <v>0.23892757878354115</v>
      </c>
      <c r="M22055">
        <f t="shared" ca="1" si="344"/>
        <v>4.6783962305916322</v>
      </c>
    </row>
    <row r="22056" spans="1:13" x14ac:dyDescent="0.25">
      <c r="A22056" s="9"/>
      <c r="H22056" s="9"/>
      <c r="J22056">
        <v>4</v>
      </c>
      <c r="K22056">
        <f ca="1">SIMULATION!$D$3*SIMULATION!$D$17/$H22052/(SIMULATION!$D$17-$I22052)*(((EXP(-$I22052*$J22056))/(1-EXP(-SIMULATION!$D$4*$I22052)))-(EXP(-SIMULATION!$D$17*$J22056)/(1-EXP(-SIMULATION!$D$4*SIMULATION!$D$17))))</f>
        <v>3.8897015276770448</v>
      </c>
      <c r="L22056">
        <v>0.26875270850507249</v>
      </c>
      <c r="M22056">
        <f t="shared" ca="1" si="344"/>
        <v>4.9350693485165689</v>
      </c>
    </row>
    <row r="22057" spans="1:13" x14ac:dyDescent="0.25">
      <c r="A22057" s="9"/>
      <c r="H22057" s="9"/>
      <c r="J22057">
        <v>5</v>
      </c>
      <c r="K22057">
        <f ca="1">SIMULATION!$D$3*SIMULATION!$D$17/$H22052/(SIMULATION!$D$17-$I22052)*(((EXP(-$I22052*$J22057))/(1-EXP(-SIMULATION!$D$4*$I22052)))-(EXP(-SIMULATION!$D$17*$J22057)/(1-EXP(-SIMULATION!$D$4*SIMULATION!$D$17))))</f>
        <v>3.9125798030611811</v>
      </c>
      <c r="L22057">
        <v>0.22436400920099089</v>
      </c>
      <c r="M22057">
        <f t="shared" ca="1" si="344"/>
        <v>4.7904218939948109</v>
      </c>
    </row>
    <row r="22058" spans="1:13" x14ac:dyDescent="0.25">
      <c r="A22058" s="9"/>
      <c r="H22058" s="9"/>
      <c r="J22058">
        <v>6</v>
      </c>
      <c r="K22058">
        <f ca="1">SIMULATION!$D$3*SIMULATION!$D$17/$H22052/(SIMULATION!$D$17-$I22052)*(((EXP(-$I22052*$J22058))/(1-EXP(-SIMULATION!$D$4*$I22052)))-(EXP(-SIMULATION!$D$17*$J22058)/(1-EXP(-SIMULATION!$D$4*SIMULATION!$D$17))))</f>
        <v>3.8790553008016606</v>
      </c>
      <c r="L22058">
        <v>-1.1159081110269186E-2</v>
      </c>
      <c r="M22058">
        <f t="shared" ca="1" si="344"/>
        <v>3.8357686080687952</v>
      </c>
    </row>
    <row r="22059" spans="1:13" x14ac:dyDescent="0.25">
      <c r="A22059" s="9"/>
      <c r="H22059" s="9"/>
      <c r="J22059">
        <v>7</v>
      </c>
      <c r="K22059">
        <f ca="1">SIMULATION!$D$3*SIMULATION!$D$17/$H22052/(SIMULATION!$D$17-$I22052)*(((EXP(-$I22052*$J22059))/(1-EXP(-SIMULATION!$D$4*$I22052)))-(EXP(-SIMULATION!$D$17*$J22059)/(1-EXP(-SIMULATION!$D$4*SIMULATION!$D$17))))</f>
        <v>3.811021667450448</v>
      </c>
      <c r="L22059">
        <v>0.11306545258107395</v>
      </c>
      <c r="M22059">
        <f t="shared" ca="1" si="344"/>
        <v>4.2419165570770119</v>
      </c>
    </row>
    <row r="22060" spans="1:13" x14ac:dyDescent="0.25">
      <c r="A22060" s="9"/>
      <c r="H22060" s="9"/>
      <c r="J22060">
        <v>8</v>
      </c>
      <c r="K22060">
        <f ca="1">SIMULATION!$D$3*SIMULATION!$D$17/$H22052/(SIMULATION!$D$17-$I22052)*(((EXP(-$I22052*$J22060))/(1-EXP(-SIMULATION!$D$4*$I22052)))-(EXP(-SIMULATION!$D$17*$J22060)/(1-EXP(-SIMULATION!$D$4*SIMULATION!$D$17))))</f>
        <v>3.7224533960004931</v>
      </c>
      <c r="L22060">
        <v>4.864799869600922E-2</v>
      </c>
      <c r="M22060">
        <f t="shared" ca="1" si="344"/>
        <v>3.9035433039550806</v>
      </c>
    </row>
    <row r="22061" spans="1:13" x14ac:dyDescent="0.25">
      <c r="A22061" s="9"/>
      <c r="H22061" s="9"/>
      <c r="J22061">
        <v>9</v>
      </c>
      <c r="K22061">
        <f ca="1">SIMULATION!$D$3*SIMULATION!$D$17/$H22052/(SIMULATION!$D$17-$I22052)*(((EXP(-$I22052*$J22061))/(1-EXP(-SIMULATION!$D$4*$I22052)))-(EXP(-SIMULATION!$D$17*$J22061)/(1-EXP(-SIMULATION!$D$4*SIMULATION!$D$17))))</f>
        <v>3.6222520765161397</v>
      </c>
      <c r="L22061">
        <v>0.49629992868283301</v>
      </c>
      <c r="M22061">
        <f t="shared" ca="1" si="344"/>
        <v>5.4199755237623428</v>
      </c>
    </row>
    <row r="22062" spans="1:13" x14ac:dyDescent="0.25">
      <c r="A22062" s="9"/>
      <c r="H22062" s="9"/>
      <c r="J22062">
        <v>10</v>
      </c>
      <c r="K22062">
        <f ca="1">SIMULATION!$D$3*SIMULATION!$D$17/$H22052/(SIMULATION!$D$17-$I22052)*(((EXP(-$I22052*$J22062))/(1-EXP(-SIMULATION!$D$4*$I22052)))-(EXP(-SIMULATION!$D$17*$J22062)/(1-EXP(-SIMULATION!$D$4*SIMULATION!$D$17))))</f>
        <v>3.5160702787373497</v>
      </c>
      <c r="L22062">
        <v>-0.3703926813166642</v>
      </c>
      <c r="M22062">
        <f t="shared" ca="1" si="344"/>
        <v>2.2137435804979915</v>
      </c>
    </row>
    <row r="22063" spans="1:13" x14ac:dyDescent="0.25">
      <c r="A22063" s="9"/>
      <c r="H22063" s="9"/>
      <c r="J22063">
        <v>11</v>
      </c>
      <c r="K22063">
        <f ca="1">SIMULATION!$D$3*SIMULATION!$D$17/$H22052/(SIMULATION!$D$17-$I22052)*(((EXP(-$I22052*$J22063))/(1-EXP(-SIMULATION!$D$4*$I22052)))-(EXP(-SIMULATION!$D$17*$J22063)/(1-EXP(-SIMULATION!$D$4*SIMULATION!$D$17))))</f>
        <v>3.4074802786019278</v>
      </c>
      <c r="L22063">
        <v>0.1675380746513136</v>
      </c>
      <c r="M22063">
        <f t="shared" ca="1" si="344"/>
        <v>3.9783629638912164</v>
      </c>
    </row>
    <row r="22064" spans="1:13" x14ac:dyDescent="0.25">
      <c r="A22064" s="9"/>
      <c r="H22064" s="9"/>
      <c r="J22064">
        <v>12</v>
      </c>
      <c r="K22064">
        <f ca="1">SIMULATION!$D$3*SIMULATION!$D$17/$H22052/(SIMULATION!$D$17-$I22052)*(((EXP(-$I22052*$J22064))/(1-EXP(-SIMULATION!$D$4*$I22052)))-(EXP(-SIMULATION!$D$17*$J22064)/(1-EXP(-SIMULATION!$D$4*SIMULATION!$D$17))))</f>
        <v>3.2987229469404955</v>
      </c>
      <c r="L22064">
        <v>0.46581100938234632</v>
      </c>
      <c r="M22064">
        <f t="shared" ca="1" si="344"/>
        <v>4.8353044125275559</v>
      </c>
    </row>
    <row r="22065" spans="1:13" x14ac:dyDescent="0.25">
      <c r="A22065" s="9"/>
      <c r="H22065" s="9"/>
      <c r="J22065">
        <v>13</v>
      </c>
      <c r="K22065">
        <f ca="1">SIMULATION!$D$3*SIMULATION!$D$17/$H22052/(SIMULATION!$D$17-$I22052)*(((EXP(-$I22052*$J22065))/(1-EXP(-SIMULATION!$D$4*$I22052)))-(EXP(-SIMULATION!$D$17*$J22065)/(1-EXP(-SIMULATION!$D$4*SIMULATION!$D$17))))</f>
        <v>3.1911875979233488</v>
      </c>
      <c r="L22065">
        <v>-0.1568146991255624</v>
      </c>
      <c r="M22065">
        <f t="shared" ca="1" si="344"/>
        <v>2.6907624749017729</v>
      </c>
    </row>
    <row r="22066" spans="1:13" x14ac:dyDescent="0.25">
      <c r="A22066" s="9"/>
      <c r="H22066" s="9"/>
      <c r="J22066">
        <v>14</v>
      </c>
      <c r="K22066">
        <f ca="1">SIMULATION!$D$3*SIMULATION!$D$17/$H22052/(SIMULATION!$D$17-$I22052)*(((EXP(-$I22052*$J22066))/(1-EXP(-SIMULATION!$D$4*$I22052)))-(EXP(-SIMULATION!$D$17*$J22066)/(1-EXP(-SIMULATION!$D$4*SIMULATION!$D$17))))</f>
        <v>3.0857194319400061</v>
      </c>
      <c r="L22066">
        <v>0.47111521638088039</v>
      </c>
      <c r="M22066">
        <f t="shared" ca="1" si="344"/>
        <v>4.5394488098091097</v>
      </c>
    </row>
    <row r="22067" spans="1:13" x14ac:dyDescent="0.25">
      <c r="A22067" s="9"/>
      <c r="H22067" s="9"/>
      <c r="J22067">
        <v>15</v>
      </c>
      <c r="K22067">
        <f ca="1">SIMULATION!$D$3*SIMULATION!$D$17/$H22052/(SIMULATION!$D$17-$I22052)*(((EXP(-$I22052*$J22067))/(1-EXP(-SIMULATION!$D$4*$I22052)))-(EXP(-SIMULATION!$D$17*$J22067)/(1-EXP(-SIMULATION!$D$4*SIMULATION!$D$17))))</f>
        <v>2.9828164986944752</v>
      </c>
      <c r="L22067">
        <v>0.34184929325278562</v>
      </c>
      <c r="M22067">
        <f t="shared" ca="1" si="344"/>
        <v>4.0024902106759299</v>
      </c>
    </row>
    <row r="22068" spans="1:13" x14ac:dyDescent="0.25">
      <c r="A22068" s="9"/>
      <c r="H22068" s="9"/>
      <c r="J22068">
        <v>16</v>
      </c>
      <c r="K22068">
        <f ca="1">SIMULATION!$D$3*SIMULATION!$D$17/$H22052/(SIMULATION!$D$17-$I22052)*(((EXP(-$I22052*$J22068))/(1-EXP(-SIMULATION!$D$4*$I22052)))-(EXP(-SIMULATION!$D$17*$J22068)/(1-EXP(-SIMULATION!$D$4*SIMULATION!$D$17))))</f>
        <v>2.8827558639972475</v>
      </c>
      <c r="L22068">
        <v>-5.7600039572558256E-2</v>
      </c>
      <c r="M22068">
        <f t="shared" ca="1" si="344"/>
        <v>2.716709012152982</v>
      </c>
    </row>
    <row r="22069" spans="1:13" x14ac:dyDescent="0.25">
      <c r="A22069" s="9"/>
      <c r="H22069" s="9"/>
      <c r="J22069">
        <v>17</v>
      </c>
      <c r="K22069">
        <f ca="1">SIMULATION!$D$3*SIMULATION!$D$17/$H22052/(SIMULATION!$D$17-$I22052)*(((EXP(-$I22052*$J22069))/(1-EXP(-SIMULATION!$D$4*$I22052)))-(EXP(-SIMULATION!$D$17*$J22069)/(1-EXP(-SIMULATION!$D$4*SIMULATION!$D$17))))</f>
        <v>2.7856744103300635</v>
      </c>
      <c r="L22069">
        <v>-0.16008470570776279</v>
      </c>
      <c r="M22069">
        <f t="shared" ca="1" si="344"/>
        <v>2.3397305421547294</v>
      </c>
    </row>
    <row r="22070" spans="1:13" x14ac:dyDescent="0.25">
      <c r="A22070" s="9"/>
      <c r="H22070" s="9"/>
      <c r="J22070">
        <v>18</v>
      </c>
      <c r="K22070">
        <f ca="1">SIMULATION!$D$3*SIMULATION!$D$17/$H22052/(SIMULATION!$D$17-$I22052)*(((EXP(-$I22052*$J22070))/(1-EXP(-SIMULATION!$D$4*$I22052)))-(EXP(-SIMULATION!$D$17*$J22070)/(1-EXP(-SIMULATION!$D$4*SIMULATION!$D$17))))</f>
        <v>2.691620567333731</v>
      </c>
      <c r="L22070">
        <v>-0.41446055028726347</v>
      </c>
      <c r="M22070">
        <f t="shared" ca="1" si="344"/>
        <v>1.5760500258320767</v>
      </c>
    </row>
    <row r="22071" spans="1:13" x14ac:dyDescent="0.25">
      <c r="A22071" s="9"/>
      <c r="H22071" s="9"/>
      <c r="J22071">
        <v>19</v>
      </c>
      <c r="K22071">
        <f ca="1">SIMULATION!$D$3*SIMULATION!$D$17/$H22052/(SIMULATION!$D$17-$I22052)*(((EXP(-$I22052*$J22071))/(1-EXP(-SIMULATION!$D$4*$I22052)))-(EXP(-SIMULATION!$D$17*$J22071)/(1-EXP(-SIMULATION!$D$4*SIMULATION!$D$17))))</f>
        <v>2.6005874151299175</v>
      </c>
      <c r="L22071">
        <v>1.3199841101484517E-2</v>
      </c>
      <c r="M22071">
        <f t="shared" ca="1" si="344"/>
        <v>2.6349147557801524</v>
      </c>
    </row>
    <row r="22072" spans="1:13" x14ac:dyDescent="0.25">
      <c r="A22072" s="9"/>
      <c r="H22072" s="9"/>
      <c r="J22072">
        <v>20</v>
      </c>
      <c r="K22072">
        <f ca="1">SIMULATION!$D$3*SIMULATION!$D$17/$H22052/(SIMULATION!$D$17-$I22052)*(((EXP(-$I22052*$J22072))/(1-EXP(-SIMULATION!$D$4*$I22052)))-(EXP(-SIMULATION!$D$17*$J22072)/(1-EXP(-SIMULATION!$D$4*SIMULATION!$D$17))))</f>
        <v>2.5125338524919112</v>
      </c>
      <c r="L22072">
        <v>0.38508632322107827</v>
      </c>
      <c r="M22072">
        <f t="shared" ca="1" si="344"/>
        <v>3.4800762757165122</v>
      </c>
    </row>
    <row r="22073" spans="1:13" x14ac:dyDescent="0.25">
      <c r="A22073" s="9"/>
      <c r="H22073" s="9"/>
      <c r="J22073">
        <v>21</v>
      </c>
      <c r="K22073">
        <f ca="1">SIMULATION!$D$3*SIMULATION!$D$17/$H22052/(SIMULATION!$D$17-$I22052)*(((EXP(-$I22052*$J22073))/(1-EXP(-SIMULATION!$D$4*$I22052)))-(EXP(-SIMULATION!$D$17*$J22073)/(1-EXP(-SIMULATION!$D$4*SIMULATION!$D$17))))</f>
        <v>2.4273981182161108</v>
      </c>
      <c r="L22073">
        <v>0.32703873903910602</v>
      </c>
      <c r="M22073">
        <f t="shared" ca="1" si="344"/>
        <v>3.2212513379434067</v>
      </c>
    </row>
    <row r="22074" spans="1:13" x14ac:dyDescent="0.25">
      <c r="A22074" s="9"/>
      <c r="H22074" s="9"/>
      <c r="J22074">
        <v>22</v>
      </c>
      <c r="K22074">
        <f ca="1">SIMULATION!$D$3*SIMULATION!$D$17/$H22052/(SIMULATION!$D$17-$I22052)*(((EXP(-$I22052*$J22074))/(1-EXP(-SIMULATION!$D$4*$I22052)))-(EXP(-SIMULATION!$D$17*$J22074)/(1-EXP(-SIMULATION!$D$4*SIMULATION!$D$17))))</f>
        <v>2.345106413722037</v>
      </c>
      <c r="L22074">
        <v>-0.24084133276776853</v>
      </c>
      <c r="M22074">
        <f t="shared" ca="1" si="344"/>
        <v>1.7803078595589796</v>
      </c>
    </row>
    <row r="22075" spans="1:13" x14ac:dyDescent="0.25">
      <c r="A22075" s="9"/>
      <c r="H22075" s="9"/>
      <c r="J22075">
        <v>23</v>
      </c>
      <c r="K22075">
        <f ca="1">SIMULATION!$D$3*SIMULATION!$D$17/$H22052/(SIMULATION!$D$17-$I22052)*(((EXP(-$I22052*$J22075))/(1-EXP(-SIMULATION!$D$4*$I22052)))-(EXP(-SIMULATION!$D$17*$J22075)/(1-EXP(-SIMULATION!$D$4*SIMULATION!$D$17))))</f>
        <v>2.2655783878334712</v>
      </c>
      <c r="L22075">
        <v>7.3372739021585837E-2</v>
      </c>
      <c r="M22075">
        <f t="shared" ca="1" si="344"/>
        <v>2.431810079616922</v>
      </c>
    </row>
    <row r="22076" spans="1:13" x14ac:dyDescent="0.25">
      <c r="A22076" s="9"/>
      <c r="H22076" s="9"/>
      <c r="J22076">
        <v>24</v>
      </c>
      <c r="K22076">
        <f ca="1">SIMULATION!$D$3*SIMULATION!$D$17/$H22052/(SIMULATION!$D$17-$I22052)*(((EXP(-$I22052*$J22076))/(1-EXP(-SIMULATION!$D$4*$I22052)))-(EXP(-SIMULATION!$D$17*$J22076)/(1-EXP(-SIMULATION!$D$4*SIMULATION!$D$17))))</f>
        <v>2.1887306121532779</v>
      </c>
      <c r="L22076">
        <v>2.1160288812888343E-2</v>
      </c>
      <c r="M22076">
        <f t="shared" ca="1" si="344"/>
        <v>2.2350447840400514</v>
      </c>
    </row>
    <row r="22077" spans="1:13" x14ac:dyDescent="0.25">
      <c r="A22077" s="9">
        <v>884</v>
      </c>
      <c r="B22077" s="2">
        <f ca="1">NORMINV(RAND(),SIMULATION!D7,SIMULATION!D8)</f>
        <v>62.002121188667971</v>
      </c>
      <c r="C22077" s="2">
        <v>2</v>
      </c>
      <c r="D22077" s="2">
        <f ca="1">SIMULATION!$D$11*(1+(SIMULATION!$D$12*LN(1+$C22077)))*(1+(SIMULATION!$D$13*(($B22077/63.5)-1)))</f>
        <v>10.126826199463428</v>
      </c>
      <c r="E22077" s="2">
        <v>1.5455313253793429E-2</v>
      </c>
      <c r="F22077" s="2">
        <f ca="1">D22077*(1+E22077)</f>
        <v>10.283339470642858</v>
      </c>
      <c r="G22077" s="2">
        <v>0.98773943070850612</v>
      </c>
      <c r="H22077" s="9">
        <f>SIMULATION!$D$15*EXP($G$22077)</f>
        <v>592.76465589271004</v>
      </c>
      <c r="I22077" s="2">
        <f ca="1">$F22077/$H22077</f>
        <v>1.7348098218096415E-2</v>
      </c>
      <c r="J22077">
        <v>0</v>
      </c>
      <c r="K22077">
        <f ca="1">SIMULATION!$D$3*SIMULATION!$D$17/$H22077/(SIMULATION!$D$17-$I22077)*(((EXP(-$I22077*$J22077))/(1-EXP(-SIMULATION!$D$4*$I22077)))-(EXP(-SIMULATION!$D$17*$J22077)/(1-EXP(-SIMULATION!$D$4*SIMULATION!$D$17))))</f>
        <v>1.8695588854443883</v>
      </c>
      <c r="L22077">
        <v>0.1358436349303202</v>
      </c>
      <c r="M22077">
        <f t="shared" ca="1" si="344"/>
        <v>2.1235265601594322</v>
      </c>
    </row>
    <row r="22078" spans="1:13" x14ac:dyDescent="0.25">
      <c r="A22078" s="9"/>
      <c r="H22078" s="9"/>
      <c r="J22078">
        <v>1</v>
      </c>
      <c r="K22078">
        <f ca="1">SIMULATION!$D$3*SIMULATION!$D$17/$H22077/(SIMULATION!$D$17-$I22077)*(((EXP(-$I22077*$J22078))/(1-EXP(-SIMULATION!$D$4*$I22077)))-(EXP(-SIMULATION!$D$17*$J22078)/(1-EXP(-SIMULATION!$D$4*SIMULATION!$D$17))))</f>
        <v>2.1675901818293388</v>
      </c>
      <c r="L22078">
        <v>-0.36013459130337405</v>
      </c>
      <c r="M22078">
        <f t="shared" ca="1" si="344"/>
        <v>1.3869659775830239</v>
      </c>
    </row>
    <row r="22079" spans="1:13" x14ac:dyDescent="0.25">
      <c r="A22079" s="9"/>
      <c r="H22079" s="9"/>
      <c r="J22079">
        <v>2</v>
      </c>
      <c r="K22079">
        <f ca="1">SIMULATION!$D$3*SIMULATION!$D$17/$H22077/(SIMULATION!$D$17-$I22077)*(((EXP(-$I22077*$J22079))/(1-EXP(-SIMULATION!$D$4*$I22077)))-(EXP(-SIMULATION!$D$17*$J22079)/(1-EXP(-SIMULATION!$D$4*SIMULATION!$D$17))))</f>
        <v>2.3419013979242194</v>
      </c>
      <c r="L22079">
        <v>-0.26521216522621288</v>
      </c>
      <c r="M22079">
        <f t="shared" ca="1" si="344"/>
        <v>1.7208006574344423</v>
      </c>
    </row>
    <row r="22080" spans="1:13" x14ac:dyDescent="0.25">
      <c r="A22080" s="9"/>
      <c r="H22080" s="9"/>
      <c r="J22080">
        <v>3</v>
      </c>
      <c r="K22080">
        <f ca="1">SIMULATION!$D$3*SIMULATION!$D$17/$H22077/(SIMULATION!$D$17-$I22077)*(((EXP(-$I22077*$J22080))/(1-EXP(-SIMULATION!$D$4*$I22077)))-(EXP(-SIMULATION!$D$17*$J22080)/(1-EXP(-SIMULATION!$D$4*SIMULATION!$D$17))))</f>
        <v>2.4372165588443124</v>
      </c>
      <c r="L22080">
        <v>-0.17557577288537377</v>
      </c>
      <c r="M22080">
        <f t="shared" ca="1" si="344"/>
        <v>2.0093003778361913</v>
      </c>
    </row>
    <row r="22081" spans="1:13" x14ac:dyDescent="0.25">
      <c r="A22081" s="9"/>
      <c r="H22081" s="9"/>
      <c r="J22081">
        <v>4</v>
      </c>
      <c r="K22081">
        <f ca="1">SIMULATION!$D$3*SIMULATION!$D$17/$H22077/(SIMULATION!$D$17-$I22077)*(((EXP(-$I22077*$J22081))/(1-EXP(-SIMULATION!$D$4*$I22077)))-(EXP(-SIMULATION!$D$17*$J22081)/(1-EXP(-SIMULATION!$D$4*SIMULATION!$D$17))))</f>
        <v>2.4821909734972705</v>
      </c>
      <c r="L22081">
        <v>-1.0855624512013723E-2</v>
      </c>
      <c r="M22081">
        <f t="shared" ca="1" si="344"/>
        <v>2.4552452403218745</v>
      </c>
    </row>
    <row r="22082" spans="1:13" x14ac:dyDescent="0.25">
      <c r="A22082" s="9"/>
      <c r="H22082" s="9"/>
      <c r="J22082">
        <v>5</v>
      </c>
      <c r="K22082">
        <f ca="1">SIMULATION!$D$3*SIMULATION!$D$17/$H22077/(SIMULATION!$D$17-$I22077)*(((EXP(-$I22077*$J22082))/(1-EXP(-SIMULATION!$D$4*$I22077)))-(EXP(-SIMULATION!$D$17*$J22082)/(1-EXP(-SIMULATION!$D$4*SIMULATION!$D$17))))</f>
        <v>2.4951828121850128</v>
      </c>
      <c r="L22082">
        <v>0.65426640483123855</v>
      </c>
      <c r="M22082">
        <f t="shared" ca="1" si="344"/>
        <v>4.1276971001100007</v>
      </c>
    </row>
    <row r="22083" spans="1:13" x14ac:dyDescent="0.25">
      <c r="A22083" s="9"/>
      <c r="H22083" s="9"/>
      <c r="J22083">
        <v>6</v>
      </c>
      <c r="K22083">
        <f ca="1">SIMULATION!$D$3*SIMULATION!$D$17/$H22077/(SIMULATION!$D$17-$I22077)*(((EXP(-$I22077*$J22083))/(1-EXP(-SIMULATION!$D$4*$I22077)))-(EXP(-SIMULATION!$D$17*$J22083)/(1-EXP(-SIMULATION!$D$4*SIMULATION!$D$17))))</f>
        <v>2.4879516721831743</v>
      </c>
      <c r="L22083">
        <v>0.3331048354280306</v>
      </c>
      <c r="M22083">
        <f t="shared" ref="M22083:M22146" ca="1" si="345">$K22083*(1+$L22083)</f>
        <v>3.3167004044986439</v>
      </c>
    </row>
    <row r="22084" spans="1:13" x14ac:dyDescent="0.25">
      <c r="A22084" s="9"/>
      <c r="H22084" s="9"/>
      <c r="J22084">
        <v>7</v>
      </c>
      <c r="K22084">
        <f ca="1">SIMULATION!$D$3*SIMULATION!$D$17/$H22077/(SIMULATION!$D$17-$I22077)*(((EXP(-$I22077*$J22084))/(1-EXP(-SIMULATION!$D$4*$I22077)))-(EXP(-SIMULATION!$D$17*$J22084)/(1-EXP(-SIMULATION!$D$4*SIMULATION!$D$17))))</f>
        <v>2.4680287069171412</v>
      </c>
      <c r="L22084">
        <v>-0.29861174483071562</v>
      </c>
      <c r="M22084">
        <f t="shared" ca="1" si="345"/>
        <v>1.7310463484523189</v>
      </c>
    </row>
    <row r="22085" spans="1:13" x14ac:dyDescent="0.25">
      <c r="A22085" s="9"/>
      <c r="H22085" s="9"/>
      <c r="J22085">
        <v>8</v>
      </c>
      <c r="K22085">
        <f ca="1">SIMULATION!$D$3*SIMULATION!$D$17/$H22077/(SIMULATION!$D$17-$I22077)*(((EXP(-$I22077*$J22085))/(1-EXP(-SIMULATION!$D$4*$I22077)))-(EXP(-SIMULATION!$D$17*$J22085)/(1-EXP(-SIMULATION!$D$4*SIMULATION!$D$17))))</f>
        <v>2.4402354608662788</v>
      </c>
      <c r="L22085">
        <v>-0.78470662242360201</v>
      </c>
      <c r="M22085">
        <f t="shared" ca="1" si="345"/>
        <v>0.52536653445159931</v>
      </c>
    </row>
    <row r="22086" spans="1:13" x14ac:dyDescent="0.25">
      <c r="A22086" s="9"/>
      <c r="H22086" s="9"/>
      <c r="J22086">
        <v>9</v>
      </c>
      <c r="K22086">
        <f ca="1">SIMULATION!$D$3*SIMULATION!$D$17/$H22077/(SIMULATION!$D$17-$I22077)*(((EXP(-$I22077*$J22086))/(1-EXP(-SIMULATION!$D$4*$I22077)))-(EXP(-SIMULATION!$D$17*$J22086)/(1-EXP(-SIMULATION!$D$4*SIMULATION!$D$17))))</f>
        <v>2.4076571744569755</v>
      </c>
      <c r="L22086">
        <v>-0.19596227561325746</v>
      </c>
      <c r="M22086">
        <f t="shared" ca="1" si="345"/>
        <v>1.9358471956538008</v>
      </c>
    </row>
    <row r="22087" spans="1:13" x14ac:dyDescent="0.25">
      <c r="A22087" s="9"/>
      <c r="H22087" s="9"/>
      <c r="J22087">
        <v>10</v>
      </c>
      <c r="K22087">
        <f ca="1">SIMULATION!$D$3*SIMULATION!$D$17/$H22077/(SIMULATION!$D$17-$I22077)*(((EXP(-$I22077*$J22087))/(1-EXP(-SIMULATION!$D$4*$I22077)))-(EXP(-SIMULATION!$D$17*$J22087)/(1-EXP(-SIMULATION!$D$4*SIMULATION!$D$17))))</f>
        <v>2.3722665001050207</v>
      </c>
      <c r="L22087">
        <v>0.66025433001028633</v>
      </c>
      <c r="M22087">
        <f t="shared" ca="1" si="345"/>
        <v>3.938565728737708</v>
      </c>
    </row>
    <row r="22088" spans="1:13" x14ac:dyDescent="0.25">
      <c r="A22088" s="9"/>
      <c r="H22088" s="9"/>
      <c r="J22088">
        <v>11</v>
      </c>
      <c r="K22088">
        <f ca="1">SIMULATION!$D$3*SIMULATION!$D$17/$H22077/(SIMULATION!$D$17-$I22077)*(((EXP(-$I22077*$J22088))/(1-EXP(-SIMULATION!$D$4*$I22077)))-(EXP(-SIMULATION!$D$17*$J22088)/(1-EXP(-SIMULATION!$D$4*SIMULATION!$D$17))))</f>
        <v>2.3353231932592711</v>
      </c>
      <c r="L22088">
        <v>2.2999885320247569E-2</v>
      </c>
      <c r="M22088">
        <f t="shared" ca="1" si="345"/>
        <v>2.3890353588899487</v>
      </c>
    </row>
    <row r="22089" spans="1:13" x14ac:dyDescent="0.25">
      <c r="A22089" s="9"/>
      <c r="H22089" s="9"/>
      <c r="J22089">
        <v>12</v>
      </c>
      <c r="K22089">
        <f ca="1">SIMULATION!$D$3*SIMULATION!$D$17/$H22077/(SIMULATION!$D$17-$I22077)*(((EXP(-$I22077*$J22089))/(1-EXP(-SIMULATION!$D$4*$I22077)))-(EXP(-SIMULATION!$D$17*$J22089)/(1-EXP(-SIMULATION!$D$4*SIMULATION!$D$17))))</f>
        <v>2.2976302428106972</v>
      </c>
      <c r="L22089">
        <v>0.43429965268722681</v>
      </c>
      <c r="M22089">
        <f t="shared" ca="1" si="345"/>
        <v>3.2954902592670514</v>
      </c>
    </row>
    <row r="22090" spans="1:13" x14ac:dyDescent="0.25">
      <c r="A22090" s="9"/>
      <c r="H22090" s="9"/>
      <c r="J22090">
        <v>13</v>
      </c>
      <c r="K22090">
        <f ca="1">SIMULATION!$D$3*SIMULATION!$D$17/$H22077/(SIMULATION!$D$17-$I22077)*(((EXP(-$I22077*$J22090))/(1-EXP(-SIMULATION!$D$4*$I22077)))-(EXP(-SIMULATION!$D$17*$J22090)/(1-EXP(-SIMULATION!$D$4*SIMULATION!$D$17))))</f>
        <v>2.2596980043842976</v>
      </c>
      <c r="L22090">
        <v>-0.14397722390533735</v>
      </c>
      <c r="M22090">
        <f t="shared" ca="1" si="345"/>
        <v>1.9343529588486155</v>
      </c>
    </row>
    <row r="22091" spans="1:13" x14ac:dyDescent="0.25">
      <c r="A22091" s="9"/>
      <c r="H22091" s="9"/>
      <c r="J22091">
        <v>14</v>
      </c>
      <c r="K22091">
        <f ca="1">SIMULATION!$D$3*SIMULATION!$D$17/$H22077/(SIMULATION!$D$17-$I22077)*(((EXP(-$I22077*$J22091))/(1-EXP(-SIMULATION!$D$4*$I22077)))-(EXP(-SIMULATION!$D$17*$J22091)/(1-EXP(-SIMULATION!$D$4*SIMULATION!$D$17))))</f>
        <v>2.2218493796672498</v>
      </c>
      <c r="L22091">
        <v>-6.5509525392770357E-2</v>
      </c>
      <c r="M22091">
        <f t="shared" ca="1" si="345"/>
        <v>2.0762970813110271</v>
      </c>
    </row>
    <row r="22092" spans="1:13" x14ac:dyDescent="0.25">
      <c r="A22092" s="9"/>
      <c r="H22092" s="9"/>
      <c r="J22092">
        <v>15</v>
      </c>
      <c r="K22092">
        <f ca="1">SIMULATION!$D$3*SIMULATION!$D$17/$H22077/(SIMULATION!$D$17-$I22077)*(((EXP(-$I22077*$J22092))/(1-EXP(-SIMULATION!$D$4*$I22077)))-(EXP(-SIMULATION!$D$17*$J22092)/(1-EXP(-SIMULATION!$D$4*SIMULATION!$D$17))))</f>
        <v>2.1842872166277534</v>
      </c>
      <c r="L22092">
        <v>0.17540019193031972</v>
      </c>
      <c r="M22092">
        <f t="shared" ca="1" si="345"/>
        <v>2.5674116136552052</v>
      </c>
    </row>
    <row r="22093" spans="1:13" x14ac:dyDescent="0.25">
      <c r="A22093" s="9"/>
      <c r="H22093" s="9"/>
      <c r="J22093">
        <v>16</v>
      </c>
      <c r="K22093">
        <f ca="1">SIMULATION!$D$3*SIMULATION!$D$17/$H22077/(SIMULATION!$D$17-$I22077)*(((EXP(-$I22077*$J22093))/(1-EXP(-SIMULATION!$D$4*$I22077)))-(EXP(-SIMULATION!$D$17*$J22093)/(1-EXP(-SIMULATION!$D$4*SIMULATION!$D$17))))</f>
        <v>2.1471374999849657</v>
      </c>
      <c r="L22093">
        <v>-0.19783777139396072</v>
      </c>
      <c r="M22093">
        <f t="shared" ca="1" si="345"/>
        <v>1.7223526021115396</v>
      </c>
    </row>
    <row r="22094" spans="1:13" x14ac:dyDescent="0.25">
      <c r="A22094" s="9"/>
      <c r="H22094" s="9"/>
      <c r="J22094">
        <v>17</v>
      </c>
      <c r="K22094">
        <f ca="1">SIMULATION!$D$3*SIMULATION!$D$17/$H22077/(SIMULATION!$D$17-$I22077)*(((EXP(-$I22077*$J22094))/(1-EXP(-SIMULATION!$D$4*$I22077)))-(EXP(-SIMULATION!$D$17*$J22094)/(1-EXP(-SIMULATION!$D$4*SIMULATION!$D$17))))</f>
        <v>2.1104770275052092</v>
      </c>
      <c r="L22094">
        <v>0.44432903922942868</v>
      </c>
      <c r="M22094">
        <f t="shared" ca="1" si="345"/>
        <v>3.0482232574523795</v>
      </c>
    </row>
    <row r="22095" spans="1:13" x14ac:dyDescent="0.25">
      <c r="A22095" s="9"/>
      <c r="H22095" s="9"/>
      <c r="J22095">
        <v>18</v>
      </c>
      <c r="K22095">
        <f ca="1">SIMULATION!$D$3*SIMULATION!$D$17/$H22077/(SIMULATION!$D$17-$I22077)*(((EXP(-$I22077*$J22095))/(1-EXP(-SIMULATION!$D$4*$I22077)))-(EXP(-SIMULATION!$D$17*$J22095)/(1-EXP(-SIMULATION!$D$4*SIMULATION!$D$17))))</f>
        <v>2.0743511444597704</v>
      </c>
      <c r="L22095">
        <v>-0.30326369336751169</v>
      </c>
      <c r="M22095">
        <f t="shared" ca="1" si="345"/>
        <v>1.4452757550497757</v>
      </c>
    </row>
    <row r="22096" spans="1:13" x14ac:dyDescent="0.25">
      <c r="A22096" s="9"/>
      <c r="H22096" s="9"/>
      <c r="J22096">
        <v>19</v>
      </c>
      <c r="K22096">
        <f ca="1">SIMULATION!$D$3*SIMULATION!$D$17/$H22077/(SIMULATION!$D$17-$I22077)*(((EXP(-$I22077*$J22096))/(1-EXP(-SIMULATION!$D$4*$I22077)))-(EXP(-SIMULATION!$D$17*$J22096)/(1-EXP(-SIMULATION!$D$4*SIMULATION!$D$17))))</f>
        <v>2.0387851071316705</v>
      </c>
      <c r="L22096">
        <v>0.22953075929178737</v>
      </c>
      <c r="M22096">
        <f t="shared" ca="1" si="345"/>
        <v>2.5067490008043909</v>
      </c>
    </row>
    <row r="22097" spans="1:13" x14ac:dyDescent="0.25">
      <c r="A22097" s="9"/>
      <c r="H22097" s="9"/>
      <c r="J22097">
        <v>20</v>
      </c>
      <c r="K22097">
        <f ca="1">SIMULATION!$D$3*SIMULATION!$D$17/$H22077/(SIMULATION!$D$17-$I22077)*(((EXP(-$I22077*$J22097))/(1-EXP(-SIMULATION!$D$4*$I22077)))-(EXP(-SIMULATION!$D$17*$J22097)/(1-EXP(-SIMULATION!$D$4*SIMULATION!$D$17))))</f>
        <v>2.0037913636823763</v>
      </c>
      <c r="L22097">
        <v>4.3111071094060913E-2</v>
      </c>
      <c r="M22097">
        <f t="shared" ca="1" si="345"/>
        <v>2.0901769556197527</v>
      </c>
    </row>
    <row r="22098" spans="1:13" x14ac:dyDescent="0.25">
      <c r="A22098" s="9"/>
      <c r="H22098" s="9"/>
      <c r="J22098">
        <v>21</v>
      </c>
      <c r="K22098">
        <f ca="1">SIMULATION!$D$3*SIMULATION!$D$17/$H22077/(SIMULATION!$D$17-$I22077)*(((EXP(-$I22077*$J22098))/(1-EXP(-SIMULATION!$D$4*$I22077)))-(EXP(-SIMULATION!$D$17*$J22098)/(1-EXP(-SIMULATION!$D$4*SIMULATION!$D$17))))</f>
        <v>1.9693742187833352</v>
      </c>
      <c r="L22098">
        <v>0.14758246702350508</v>
      </c>
      <c r="M22098">
        <f t="shared" ca="1" si="345"/>
        <v>2.260019324483868</v>
      </c>
    </row>
    <row r="22099" spans="1:13" x14ac:dyDescent="0.25">
      <c r="A22099" s="9"/>
      <c r="H22099" s="9"/>
      <c r="J22099">
        <v>22</v>
      </c>
      <c r="K22099">
        <f ca="1">SIMULATION!$D$3*SIMULATION!$D$17/$H22077/(SIMULATION!$D$17-$I22077)*(((EXP(-$I22077*$J22099))/(1-EXP(-SIMULATION!$D$4*$I22077)))-(EXP(-SIMULATION!$D$17*$J22099)/(1-EXP(-SIMULATION!$D$4*SIMULATION!$D$17))))</f>
        <v>1.9355328217198355</v>
      </c>
      <c r="L22099">
        <v>0.36906725329366263</v>
      </c>
      <c r="M22099">
        <f t="shared" ca="1" si="345"/>
        <v>2.6498746038917078</v>
      </c>
    </row>
    <row r="22100" spans="1:13" x14ac:dyDescent="0.25">
      <c r="A22100" s="9"/>
      <c r="H22100" s="9"/>
      <c r="J22100">
        <v>23</v>
      </c>
      <c r="K22100">
        <f ca="1">SIMULATION!$D$3*SIMULATION!$D$17/$H22077/(SIMULATION!$D$17-$I22077)*(((EXP(-$I22077*$J22100))/(1-EXP(-SIMULATION!$D$4*$I22077)))-(EXP(-SIMULATION!$D$17*$J22100)/(1-EXP(-SIMULATION!$D$4*SIMULATION!$D$17))))</f>
        <v>1.9022630801542468</v>
      </c>
      <c r="L22100">
        <v>6.0191408117848406E-2</v>
      </c>
      <c r="M22100">
        <f t="shared" ca="1" si="345"/>
        <v>2.0167629735593269</v>
      </c>
    </row>
    <row r="22101" spans="1:13" x14ac:dyDescent="0.25">
      <c r="A22101" s="9"/>
      <c r="H22101" s="9"/>
      <c r="J22101">
        <v>24</v>
      </c>
      <c r="K22101">
        <f ca="1">SIMULATION!$D$3*SIMULATION!$D$17/$H22077/(SIMULATION!$D$17-$I22077)*(((EXP(-$I22077*$J22101))/(1-EXP(-SIMULATION!$D$4*$I22077)))-(EXP(-SIMULATION!$D$17*$J22101)/(1-EXP(-SIMULATION!$D$4*SIMULATION!$D$17))))</f>
        <v>1.8695588854443883</v>
      </c>
      <c r="L22101">
        <v>-0.33681797904010291</v>
      </c>
      <c r="M22101">
        <f t="shared" ca="1" si="345"/>
        <v>1.2398578399525422</v>
      </c>
    </row>
    <row r="22102" spans="1:13" x14ac:dyDescent="0.25">
      <c r="A22102" s="9">
        <v>885</v>
      </c>
      <c r="B22102" s="2">
        <f ca="1">NORMINV(RAND(),SIMULATION!D7,SIMULATION!D8)</f>
        <v>55.96355012128673</v>
      </c>
      <c r="C22102" s="2">
        <v>2</v>
      </c>
      <c r="D22102" s="2">
        <f ca="1">SIMULATION!$D$11*(1+(SIMULATION!$D$12*LN(1+$C22102)))*(1+(SIMULATION!$D$13*(($B22102/63.5)-1)))</f>
        <v>9.6783914217791285</v>
      </c>
      <c r="E22102" s="2">
        <v>3.7819694938837985E-3</v>
      </c>
      <c r="F22102" s="2">
        <f ca="1">D22102*(1+E22102)</f>
        <v>9.7149948028861637</v>
      </c>
      <c r="G22102" s="2">
        <v>-0.68054436021501574</v>
      </c>
      <c r="H22102" s="9">
        <f>SIMULATION!$D$15*EXP($G$22102)</f>
        <v>111.77787677315855</v>
      </c>
      <c r="I22102" s="2">
        <f ca="1">$F22102/$H22102</f>
        <v>8.6913395417249906E-2</v>
      </c>
      <c r="J22102">
        <v>0</v>
      </c>
      <c r="K22102">
        <f ca="1">SIMULATION!$D$3*SIMULATION!$D$17/$H22102/(SIMULATION!$D$17-$I22102)*(((EXP(-$I22102*$J22102))/(1-EXP(-SIMULATION!$D$4*$I22102)))-(EXP(-SIMULATION!$D$17*$J22102)/(1-EXP(-SIMULATION!$D$4*SIMULATION!$D$17))))</f>
        <v>0.86695295132240646</v>
      </c>
      <c r="L22102">
        <v>4.3094025439233304E-2</v>
      </c>
      <c r="M22102">
        <f t="shared" ca="1" si="345"/>
        <v>0.90431344386131263</v>
      </c>
    </row>
    <row r="22103" spans="1:13" x14ac:dyDescent="0.25">
      <c r="A22103" s="9"/>
      <c r="H22103" s="9"/>
      <c r="J22103">
        <v>1</v>
      </c>
      <c r="K22103">
        <f ca="1">SIMULATION!$D$3*SIMULATION!$D$17/$H22102/(SIMULATION!$D$17-$I22102)*(((EXP(-$I22102*$J22103))/(1-EXP(-SIMULATION!$D$4*$I22102)))-(EXP(-SIMULATION!$D$17*$J22103)/(1-EXP(-SIMULATION!$D$4*SIMULATION!$D$17))))</f>
        <v>2.4820802887487918</v>
      </c>
      <c r="L22103">
        <v>-0.40151630048071391</v>
      </c>
      <c r="M22103">
        <f t="shared" ca="1" si="345"/>
        <v>1.4854845937142749</v>
      </c>
    </row>
    <row r="22104" spans="1:13" x14ac:dyDescent="0.25">
      <c r="A22104" s="9"/>
      <c r="H22104" s="9"/>
      <c r="J22104">
        <v>2</v>
      </c>
      <c r="K22104">
        <f ca="1">SIMULATION!$D$3*SIMULATION!$D$17/$H22102/(SIMULATION!$D$17-$I22102)*(((EXP(-$I22102*$J22104))/(1-EXP(-SIMULATION!$D$4*$I22102)))-(EXP(-SIMULATION!$D$17*$J22104)/(1-EXP(-SIMULATION!$D$4*SIMULATION!$D$17))))</f>
        <v>3.3567231541113038</v>
      </c>
      <c r="L22104">
        <v>-0.3033117522293729</v>
      </c>
      <c r="M22104">
        <f t="shared" ca="1" si="345"/>
        <v>2.338589572488897</v>
      </c>
    </row>
    <row r="22105" spans="1:13" x14ac:dyDescent="0.25">
      <c r="A22105" s="9"/>
      <c r="H22105" s="9"/>
      <c r="J22105">
        <v>3</v>
      </c>
      <c r="K22105">
        <f ca="1">SIMULATION!$D$3*SIMULATION!$D$17/$H22102/(SIMULATION!$D$17-$I22102)*(((EXP(-$I22102*$J22105))/(1-EXP(-SIMULATION!$D$4*$I22102)))-(EXP(-SIMULATION!$D$17*$J22105)/(1-EXP(-SIMULATION!$D$4*SIMULATION!$D$17))))</f>
        <v>3.770195350965849</v>
      </c>
      <c r="L22105">
        <v>7.0937991921360605E-2</v>
      </c>
      <c r="M22105">
        <f t="shared" ca="1" si="345"/>
        <v>4.0376454383146161</v>
      </c>
    </row>
    <row r="22106" spans="1:13" x14ac:dyDescent="0.25">
      <c r="A22106" s="9"/>
      <c r="H22106" s="9"/>
      <c r="J22106">
        <v>4</v>
      </c>
      <c r="K22106">
        <f ca="1">SIMULATION!$D$3*SIMULATION!$D$17/$H22102/(SIMULATION!$D$17-$I22102)*(((EXP(-$I22102*$J22106))/(1-EXP(-SIMULATION!$D$4*$I22102)))-(EXP(-SIMULATION!$D$17*$J22106)/(1-EXP(-SIMULATION!$D$4*SIMULATION!$D$17))))</f>
        <v>3.9003766645804387</v>
      </c>
      <c r="L22106">
        <v>0.3985386811844247</v>
      </c>
      <c r="M22106">
        <f t="shared" ca="1" si="345"/>
        <v>5.4548276366048318</v>
      </c>
    </row>
    <row r="22107" spans="1:13" x14ac:dyDescent="0.25">
      <c r="A22107" s="9"/>
      <c r="H22107" s="9"/>
      <c r="J22107">
        <v>5</v>
      </c>
      <c r="K22107">
        <f ca="1">SIMULATION!$D$3*SIMULATION!$D$17/$H22102/(SIMULATION!$D$17-$I22102)*(((EXP(-$I22102*$J22107))/(1-EXP(-SIMULATION!$D$4*$I22102)))-(EXP(-SIMULATION!$D$17*$J22107)/(1-EXP(-SIMULATION!$D$4*SIMULATION!$D$17))))</f>
        <v>3.8602380057959951</v>
      </c>
      <c r="L22107">
        <v>0.16268931797080935</v>
      </c>
      <c r="M22107">
        <f t="shared" ca="1" si="345"/>
        <v>4.4882574941639426</v>
      </c>
    </row>
    <row r="22108" spans="1:13" x14ac:dyDescent="0.25">
      <c r="A22108" s="9"/>
      <c r="H22108" s="9"/>
      <c r="J22108">
        <v>6</v>
      </c>
      <c r="K22108">
        <f ca="1">SIMULATION!$D$3*SIMULATION!$D$17/$H22102/(SIMULATION!$D$17-$I22102)*(((EXP(-$I22102*$J22108))/(1-EXP(-SIMULATION!$D$4*$I22102)))-(EXP(-SIMULATION!$D$17*$J22108)/(1-EXP(-SIMULATION!$D$4*SIMULATION!$D$17))))</f>
        <v>3.7212399092980286</v>
      </c>
      <c r="L22108">
        <v>-0.22112307187166921</v>
      </c>
      <c r="M22108">
        <f t="shared" ca="1" si="345"/>
        <v>2.8983879093825968</v>
      </c>
    </row>
    <row r="22109" spans="1:13" x14ac:dyDescent="0.25">
      <c r="A22109" s="9"/>
      <c r="H22109" s="9"/>
      <c r="J22109">
        <v>7</v>
      </c>
      <c r="K22109">
        <f ca="1">SIMULATION!$D$3*SIMULATION!$D$17/$H22102/(SIMULATION!$D$17-$I22102)*(((EXP(-$I22102*$J22109))/(1-EXP(-SIMULATION!$D$4*$I22102)))-(EXP(-SIMULATION!$D$17*$J22109)/(1-EXP(-SIMULATION!$D$4*SIMULATION!$D$17))))</f>
        <v>3.5283197997569191</v>
      </c>
      <c r="L22109">
        <v>3.3074258617191918E-2</v>
      </c>
      <c r="M22109">
        <f t="shared" ca="1" si="345"/>
        <v>3.6450163612982385</v>
      </c>
    </row>
    <row r="22110" spans="1:13" x14ac:dyDescent="0.25">
      <c r="A22110" s="9"/>
      <c r="H22110" s="9"/>
      <c r="J22110">
        <v>8</v>
      </c>
      <c r="K22110">
        <f ca="1">SIMULATION!$D$3*SIMULATION!$D$17/$H22102/(SIMULATION!$D$17-$I22102)*(((EXP(-$I22102*$J22110))/(1-EXP(-SIMULATION!$D$4*$I22102)))-(EXP(-SIMULATION!$D$17*$J22110)/(1-EXP(-SIMULATION!$D$4*SIMULATION!$D$17))))</f>
        <v>3.3094897238908731</v>
      </c>
      <c r="L22110">
        <v>0.25024232074912606</v>
      </c>
      <c r="M22110">
        <f t="shared" ca="1" si="345"/>
        <v>4.1376641128927094</v>
      </c>
    </row>
    <row r="22111" spans="1:13" x14ac:dyDescent="0.25">
      <c r="A22111" s="9"/>
      <c r="H22111" s="9"/>
      <c r="J22111">
        <v>9</v>
      </c>
      <c r="K22111">
        <f ca="1">SIMULATION!$D$3*SIMULATION!$D$17/$H22102/(SIMULATION!$D$17-$I22102)*(((EXP(-$I22102*$J22111))/(1-EXP(-SIMULATION!$D$4*$I22102)))-(EXP(-SIMULATION!$D$17*$J22111)/(1-EXP(-SIMULATION!$D$4*SIMULATION!$D$17))))</f>
        <v>3.0819808770002295</v>
      </c>
      <c r="L22111">
        <v>-0.34698431426482323</v>
      </c>
      <c r="M22111">
        <f t="shared" ca="1" si="345"/>
        <v>2.0125818558170065</v>
      </c>
    </row>
    <row r="22112" spans="1:13" x14ac:dyDescent="0.25">
      <c r="A22112" s="9"/>
      <c r="H22112" s="9"/>
      <c r="J22112">
        <v>10</v>
      </c>
      <c r="K22112">
        <f ca="1">SIMULATION!$D$3*SIMULATION!$D$17/$H22102/(SIMULATION!$D$17-$I22102)*(((EXP(-$I22102*$J22112))/(1-EXP(-SIMULATION!$D$4*$I22102)))-(EXP(-SIMULATION!$D$17*$J22112)/(1-EXP(-SIMULATION!$D$4*SIMULATION!$D$17))))</f>
        <v>2.8561757254665037</v>
      </c>
      <c r="L22112">
        <v>-0.29368649089937199</v>
      </c>
      <c r="M22112">
        <f t="shared" ca="1" si="345"/>
        <v>2.0173554992622784</v>
      </c>
    </row>
    <row r="22113" spans="1:13" x14ac:dyDescent="0.25">
      <c r="A22113" s="9"/>
      <c r="H22113" s="9"/>
      <c r="J22113">
        <v>11</v>
      </c>
      <c r="K22113">
        <f ca="1">SIMULATION!$D$3*SIMULATION!$D$17/$H22102/(SIMULATION!$D$17-$I22102)*(((EXP(-$I22102*$J22113))/(1-EXP(-SIMULATION!$D$4*$I22102)))-(EXP(-SIMULATION!$D$17*$J22113)/(1-EXP(-SIMULATION!$D$4*SIMULATION!$D$17))))</f>
        <v>2.6381228198210884</v>
      </c>
      <c r="L22113">
        <v>0.20557329672690666</v>
      </c>
      <c r="M22113">
        <f t="shared" ca="1" si="345"/>
        <v>3.1804504250621926</v>
      </c>
    </row>
    <row r="22114" spans="1:13" x14ac:dyDescent="0.25">
      <c r="A22114" s="9"/>
      <c r="H22114" s="9"/>
      <c r="J22114">
        <v>12</v>
      </c>
      <c r="K22114">
        <f ca="1">SIMULATION!$D$3*SIMULATION!$D$17/$H22102/(SIMULATION!$D$17-$I22102)*(((EXP(-$I22102*$J22114))/(1-EXP(-SIMULATION!$D$4*$I22102)))-(EXP(-SIMULATION!$D$17*$J22114)/(1-EXP(-SIMULATION!$D$4*SIMULATION!$D$17))))</f>
        <v>2.4311437766168638</v>
      </c>
      <c r="L22114">
        <v>-0.11922954627397298</v>
      </c>
      <c r="M22114">
        <f t="shared" ca="1" si="345"/>
        <v>2.1412796072040421</v>
      </c>
    </row>
    <row r="22115" spans="1:13" x14ac:dyDescent="0.25">
      <c r="A22115" s="9"/>
      <c r="H22115" s="9"/>
      <c r="J22115">
        <v>13</v>
      </c>
      <c r="K22115">
        <f ca="1">SIMULATION!$D$3*SIMULATION!$D$17/$H22102/(SIMULATION!$D$17-$I22102)*(((EXP(-$I22102*$J22115))/(1-EXP(-SIMULATION!$D$4*$I22102)))-(EXP(-SIMULATION!$D$17*$J22115)/(1-EXP(-SIMULATION!$D$4*SIMULATION!$D$17))))</f>
        <v>2.2368588805689478</v>
      </c>
      <c r="L22115">
        <v>-0.18831389119091585</v>
      </c>
      <c r="M22115">
        <f t="shared" ca="1" si="345"/>
        <v>1.815627280724053</v>
      </c>
    </row>
    <row r="22116" spans="1:13" x14ac:dyDescent="0.25">
      <c r="A22116" s="9"/>
      <c r="H22116" s="9"/>
      <c r="J22116">
        <v>14</v>
      </c>
      <c r="K22116">
        <f ca="1">SIMULATION!$D$3*SIMULATION!$D$17/$H22102/(SIMULATION!$D$17-$I22102)*(((EXP(-$I22102*$J22116))/(1-EXP(-SIMULATION!$D$4*$I22102)))-(EXP(-SIMULATION!$D$17*$J22116)/(1-EXP(-SIMULATION!$D$4*SIMULATION!$D$17))))</f>
        <v>2.0558404733116977</v>
      </c>
      <c r="L22116">
        <v>0.35845882631324649</v>
      </c>
      <c r="M22116">
        <f t="shared" ca="1" si="345"/>
        <v>2.7927746364622781</v>
      </c>
    </row>
    <row r="22117" spans="1:13" x14ac:dyDescent="0.25">
      <c r="A22117" s="9"/>
      <c r="H22117" s="9"/>
      <c r="J22117">
        <v>15</v>
      </c>
      <c r="K22117">
        <f ca="1">SIMULATION!$D$3*SIMULATION!$D$17/$H22102/(SIMULATION!$D$17-$I22102)*(((EXP(-$I22102*$J22117))/(1-EXP(-SIMULATION!$D$4*$I22102)))-(EXP(-SIMULATION!$D$17*$J22117)/(1-EXP(-SIMULATION!$D$4*SIMULATION!$D$17))))</f>
        <v>1.8880281386044806</v>
      </c>
      <c r="L22117">
        <v>-0.25987842502932873</v>
      </c>
      <c r="M22117">
        <f t="shared" ca="1" si="345"/>
        <v>1.397370359532893</v>
      </c>
    </row>
    <row r="22118" spans="1:13" x14ac:dyDescent="0.25">
      <c r="A22118" s="9"/>
      <c r="H22118" s="9"/>
      <c r="J22118">
        <v>16</v>
      </c>
      <c r="K22118">
        <f ca="1">SIMULATION!$D$3*SIMULATION!$D$17/$H22102/(SIMULATION!$D$17-$I22102)*(((EXP(-$I22102*$J22118))/(1-EXP(-SIMULATION!$D$4*$I22102)))-(EXP(-SIMULATION!$D$17*$J22118)/(1-EXP(-SIMULATION!$D$4*SIMULATION!$D$17))))</f>
        <v>1.7329915341170987</v>
      </c>
      <c r="L22118">
        <v>-0.11516897674140632</v>
      </c>
      <c r="M22118">
        <f t="shared" ca="1" si="345"/>
        <v>1.5334046724313124</v>
      </c>
    </row>
    <row r="22119" spans="1:13" x14ac:dyDescent="0.25">
      <c r="A22119" s="9"/>
      <c r="H22119" s="9"/>
      <c r="J22119">
        <v>17</v>
      </c>
      <c r="K22119">
        <f ca="1">SIMULATION!$D$3*SIMULATION!$D$17/$H22102/(SIMULATION!$D$17-$I22102)*(((EXP(-$I22102*$J22119))/(1-EXP(-SIMULATION!$D$4*$I22102)))-(EXP(-SIMULATION!$D$17*$J22119)/(1-EXP(-SIMULATION!$D$4*SIMULATION!$D$17))))</f>
        <v>1.5900958602360096</v>
      </c>
      <c r="L22119">
        <v>0.29674715530576257</v>
      </c>
      <c r="M22119">
        <f t="shared" ca="1" si="345"/>
        <v>2.0619522834245148</v>
      </c>
    </row>
    <row r="22120" spans="1:13" x14ac:dyDescent="0.25">
      <c r="A22120" s="9"/>
      <c r="H22120" s="9"/>
      <c r="J22120">
        <v>18</v>
      </c>
      <c r="K22120">
        <f ca="1">SIMULATION!$D$3*SIMULATION!$D$17/$H22102/(SIMULATION!$D$17-$I22102)*(((EXP(-$I22102*$J22120))/(1-EXP(-SIMULATION!$D$4*$I22102)))-(EXP(-SIMULATION!$D$17*$J22120)/(1-EXP(-SIMULATION!$D$4*SIMULATION!$D$17))))</f>
        <v>1.4586051827258735</v>
      </c>
      <c r="L22120">
        <v>-4.675109563608832E-2</v>
      </c>
      <c r="M22120">
        <f t="shared" ca="1" si="345"/>
        <v>1.390413792332962</v>
      </c>
    </row>
    <row r="22121" spans="1:13" x14ac:dyDescent="0.25">
      <c r="A22121" s="9"/>
      <c r="H22121" s="9"/>
      <c r="J22121">
        <v>19</v>
      </c>
      <c r="K22121">
        <f ca="1">SIMULATION!$D$3*SIMULATION!$D$17/$H22102/(SIMULATION!$D$17-$I22102)*(((EXP(-$I22102*$J22121))/(1-EXP(-SIMULATION!$D$4*$I22102)))-(EXP(-SIMULATION!$D$17*$J22121)/(1-EXP(-SIMULATION!$D$4*SIMULATION!$D$17))))</f>
        <v>1.3377461565363713</v>
      </c>
      <c r="L22121">
        <v>0.17600857528849259</v>
      </c>
      <c r="M22121">
        <f t="shared" ca="1" si="345"/>
        <v>1.5732009516459948</v>
      </c>
    </row>
    <row r="22122" spans="1:13" x14ac:dyDescent="0.25">
      <c r="A22122" s="9"/>
      <c r="H22122" s="9"/>
      <c r="J22122">
        <v>20</v>
      </c>
      <c r="K22122">
        <f ca="1">SIMULATION!$D$3*SIMULATION!$D$17/$H22102/(SIMULATION!$D$17-$I22102)*(((EXP(-$I22102*$J22122))/(1-EXP(-SIMULATION!$D$4*$I22102)))-(EXP(-SIMULATION!$D$17*$J22122)/(1-EXP(-SIMULATION!$D$4*SIMULATION!$D$17))))</f>
        <v>1.226746580800069</v>
      </c>
      <c r="L22122">
        <v>-4.844796238580161E-2</v>
      </c>
      <c r="M22122">
        <f t="shared" ca="1" si="345"/>
        <v>1.1673132085965565</v>
      </c>
    </row>
    <row r="22123" spans="1:13" x14ac:dyDescent="0.25">
      <c r="A22123" s="9"/>
      <c r="H22123" s="9"/>
      <c r="J22123">
        <v>21</v>
      </c>
      <c r="K22123">
        <f ca="1">SIMULATION!$D$3*SIMULATION!$D$17/$H22102/(SIMULATION!$D$17-$I22102)*(((EXP(-$I22102*$J22123))/(1-EXP(-SIMULATION!$D$4*$I22102)))-(EXP(-SIMULATION!$D$17*$J22123)/(1-EXP(-SIMULATION!$D$4*SIMULATION!$D$17))))</f>
        <v>1.1248580149053453</v>
      </c>
      <c r="L22123">
        <v>-2.445696274228094E-2</v>
      </c>
      <c r="M22123">
        <f t="shared" ca="1" si="345"/>
        <v>1.0973474043444491</v>
      </c>
    </row>
    <row r="22124" spans="1:13" x14ac:dyDescent="0.25">
      <c r="A22124" s="9"/>
      <c r="H22124" s="9"/>
      <c r="J22124">
        <v>22</v>
      </c>
      <c r="K22124">
        <f ca="1">SIMULATION!$D$3*SIMULATION!$D$17/$H22102/(SIMULATION!$D$17-$I22102)*(((EXP(-$I22102*$J22124))/(1-EXP(-SIMULATION!$D$4*$I22102)))-(EXP(-SIMULATION!$D$17*$J22124)/(1-EXP(-SIMULATION!$D$4*SIMULATION!$D$17))))</f>
        <v>1.0313683545736281</v>
      </c>
      <c r="L22124">
        <v>-0.21259279090889582</v>
      </c>
      <c r="M22124">
        <f t="shared" ca="1" si="345"/>
        <v>0.81210687761970479</v>
      </c>
    </row>
    <row r="22125" spans="1:13" x14ac:dyDescent="0.25">
      <c r="A22125" s="9"/>
      <c r="H22125" s="9"/>
      <c r="J22125">
        <v>23</v>
      </c>
      <c r="K22125">
        <f ca="1">SIMULATION!$D$3*SIMULATION!$D$17/$H22102/(SIMULATION!$D$17-$I22102)*(((EXP(-$I22102*$J22125))/(1-EXP(-SIMULATION!$D$4*$I22102)))-(EXP(-SIMULATION!$D$17*$J22125)/(1-EXP(-SIMULATION!$D$4*SIMULATION!$D$17))))</f>
        <v>0.94560813362908913</v>
      </c>
      <c r="L22125">
        <v>0.24654468127599558</v>
      </c>
      <c r="M22125">
        <f t="shared" ca="1" si="345"/>
        <v>1.1787427895466618</v>
      </c>
    </row>
    <row r="22126" spans="1:13" x14ac:dyDescent="0.25">
      <c r="A22126" s="9"/>
      <c r="H22126" s="9"/>
      <c r="J22126">
        <v>24</v>
      </c>
      <c r="K22126">
        <f ca="1">SIMULATION!$D$3*SIMULATION!$D$17/$H22102/(SIMULATION!$D$17-$I22102)*(((EXP(-$I22102*$J22126))/(1-EXP(-SIMULATION!$D$4*$I22102)))-(EXP(-SIMULATION!$D$17*$J22126)/(1-EXP(-SIMULATION!$D$4*SIMULATION!$D$17))))</f>
        <v>0.86695295132240646</v>
      </c>
      <c r="L22126">
        <v>-0.3027204474870076</v>
      </c>
      <c r="M22126">
        <f t="shared" ca="1" si="345"/>
        <v>0.6045085659479057</v>
      </c>
    </row>
    <row r="22127" spans="1:13" x14ac:dyDescent="0.25">
      <c r="A22127" s="9">
        <v>886</v>
      </c>
      <c r="B22127" s="2">
        <f ca="1">NORMINV(RAND(),SIMULATION!D7,SIMULATION!D8)</f>
        <v>63.860184265816173</v>
      </c>
      <c r="C22127" s="2">
        <v>2</v>
      </c>
      <c r="D22127" s="2">
        <f ca="1">SIMULATION!$D$11*(1+(SIMULATION!$D$12*LN(1+$C22127)))*(1+(SIMULATION!$D$13*(($B22127/63.5)-1)))</f>
        <v>10.264809191404222</v>
      </c>
      <c r="E22127" s="2">
        <v>0.23880220820719347</v>
      </c>
      <c r="F22127" s="2">
        <f ca="1">D22127*(1+E22127)</f>
        <v>12.716068293137045</v>
      </c>
      <c r="G22127" s="2">
        <v>0.66888562602238222</v>
      </c>
      <c r="H22127" s="9">
        <f>SIMULATION!$D$15*EXP($G$22127)</f>
        <v>430.92913007591125</v>
      </c>
      <c r="I22127" s="2">
        <f ca="1">$F22127/$H22127</f>
        <v>2.9508490853001789E-2</v>
      </c>
      <c r="J22127">
        <v>0</v>
      </c>
      <c r="K22127">
        <f ca="1">SIMULATION!$D$3*SIMULATION!$D$17/$H22127/(SIMULATION!$D$17-$I22127)*(((EXP(-$I22127*$J22127))/(1-EXP(-SIMULATION!$D$4*$I22127)))-(EXP(-SIMULATION!$D$17*$J22127)/(1-EXP(-SIMULATION!$D$4*SIMULATION!$D$17))))</f>
        <v>1.3266715082594724</v>
      </c>
      <c r="L22127">
        <v>0.22785787203367089</v>
      </c>
      <c r="M22127">
        <f t="shared" ca="1" si="345"/>
        <v>1.6289640550191764</v>
      </c>
    </row>
    <row r="22128" spans="1:13" x14ac:dyDescent="0.25">
      <c r="A22128" s="9"/>
      <c r="H22128" s="9"/>
      <c r="J22128">
        <v>1</v>
      </c>
      <c r="K22128">
        <f ca="1">SIMULATION!$D$3*SIMULATION!$D$17/$H22127/(SIMULATION!$D$17-$I22127)*(((EXP(-$I22127*$J22128))/(1-EXP(-SIMULATION!$D$4*$I22127)))-(EXP(-SIMULATION!$D$17*$J22128)/(1-EXP(-SIMULATION!$D$4*SIMULATION!$D$17))))</f>
        <v>1.739335869347211</v>
      </c>
      <c r="L22128">
        <v>-0.30896319332652195</v>
      </c>
      <c r="M22128">
        <f t="shared" ca="1" si="345"/>
        <v>1.2019451048863343</v>
      </c>
    </row>
    <row r="22129" spans="1:13" x14ac:dyDescent="0.25">
      <c r="A22129" s="9"/>
      <c r="H22129" s="9"/>
      <c r="J22129">
        <v>2</v>
      </c>
      <c r="K22129">
        <f ca="1">SIMULATION!$D$3*SIMULATION!$D$17/$H22127/(SIMULATION!$D$17-$I22127)*(((EXP(-$I22127*$J22129))/(1-EXP(-SIMULATION!$D$4*$I22127)))-(EXP(-SIMULATION!$D$17*$J22129)/(1-EXP(-SIMULATION!$D$4*SIMULATION!$D$17))))</f>
        <v>1.9779264134899908</v>
      </c>
      <c r="L22129">
        <v>8.2903475404432839E-2</v>
      </c>
      <c r="M22129">
        <f t="shared" ca="1" si="345"/>
        <v>2.1419033872625364</v>
      </c>
    </row>
    <row r="22130" spans="1:13" x14ac:dyDescent="0.25">
      <c r="A22130" s="9"/>
      <c r="H22130" s="9"/>
      <c r="J22130">
        <v>3</v>
      </c>
      <c r="K22130">
        <f ca="1">SIMULATION!$D$3*SIMULATION!$D$17/$H22127/(SIMULATION!$D$17-$I22127)*(((EXP(-$I22127*$J22130))/(1-EXP(-SIMULATION!$D$4*$I22127)))-(EXP(-SIMULATION!$D$17*$J22130)/(1-EXP(-SIMULATION!$D$4*SIMULATION!$D$17))))</f>
        <v>2.1057180192967606</v>
      </c>
      <c r="L22130">
        <v>-9.4572330883387762E-2</v>
      </c>
      <c r="M22130">
        <f t="shared" ca="1" si="345"/>
        <v>1.9065753580287155</v>
      </c>
    </row>
    <row r="22131" spans="1:13" x14ac:dyDescent="0.25">
      <c r="A22131" s="9"/>
      <c r="H22131" s="9"/>
      <c r="J22131">
        <v>4</v>
      </c>
      <c r="K22131">
        <f ca="1">SIMULATION!$D$3*SIMULATION!$D$17/$H22127/(SIMULATION!$D$17-$I22127)*(((EXP(-$I22127*$J22131))/(1-EXP(-SIMULATION!$D$4*$I22127)))-(EXP(-SIMULATION!$D$17*$J22131)/(1-EXP(-SIMULATION!$D$4*SIMULATION!$D$17))))</f>
        <v>2.1632369049877944</v>
      </c>
      <c r="L22131">
        <v>-4.5792376443262353E-2</v>
      </c>
      <c r="M22131">
        <f t="shared" ca="1" si="345"/>
        <v>2.0641771462986354</v>
      </c>
    </row>
    <row r="22132" spans="1:13" x14ac:dyDescent="0.25">
      <c r="A22132" s="9"/>
      <c r="H22132" s="9"/>
      <c r="J22132">
        <v>5</v>
      </c>
      <c r="K22132">
        <f ca="1">SIMULATION!$D$3*SIMULATION!$D$17/$H22127/(SIMULATION!$D$17-$I22127)*(((EXP(-$I22127*$J22132))/(1-EXP(-SIMULATION!$D$4*$I22127)))-(EXP(-SIMULATION!$D$17*$J22132)/(1-EXP(-SIMULATION!$D$4*SIMULATION!$D$17))))</f>
        <v>2.1764320305919265</v>
      </c>
      <c r="L22132">
        <v>-1.0736099620820203E-2</v>
      </c>
      <c r="M22132">
        <f t="shared" ca="1" si="345"/>
        <v>2.1530656394935477</v>
      </c>
    </row>
    <row r="22133" spans="1:13" x14ac:dyDescent="0.25">
      <c r="A22133" s="9"/>
      <c r="H22133" s="9"/>
      <c r="J22133">
        <v>6</v>
      </c>
      <c r="K22133">
        <f ca="1">SIMULATION!$D$3*SIMULATION!$D$17/$H22127/(SIMULATION!$D$17-$I22127)*(((EXP(-$I22127*$J22133))/(1-EXP(-SIMULATION!$D$4*$I22127)))-(EXP(-SIMULATION!$D$17*$J22133)/(1-EXP(-SIMULATION!$D$4*SIMULATION!$D$17))))</f>
        <v>2.1619115123612347</v>
      </c>
      <c r="L22133">
        <v>-0.71628877119549994</v>
      </c>
      <c r="M22133">
        <f t="shared" ca="1" si="345"/>
        <v>0.61335857173860098</v>
      </c>
    </row>
    <row r="22134" spans="1:13" x14ac:dyDescent="0.25">
      <c r="A22134" s="9"/>
      <c r="H22134" s="9"/>
      <c r="J22134">
        <v>7</v>
      </c>
      <c r="K22134">
        <f ca="1">SIMULATION!$D$3*SIMULATION!$D$17/$H22127/(SIMULATION!$D$17-$I22127)*(((EXP(-$I22127*$J22134))/(1-EXP(-SIMULATION!$D$4*$I22127)))-(EXP(-SIMULATION!$D$17*$J22134)/(1-EXP(-SIMULATION!$D$4*SIMULATION!$D$17))))</f>
        <v>2.130298226302227</v>
      </c>
      <c r="L22134">
        <v>-0.32817463249777046</v>
      </c>
      <c r="M22134">
        <f t="shared" ca="1" si="345"/>
        <v>1.4311883887748413</v>
      </c>
    </row>
    <row r="22135" spans="1:13" x14ac:dyDescent="0.25">
      <c r="A22135" s="9"/>
      <c r="H22135" s="9"/>
      <c r="J22135">
        <v>8</v>
      </c>
      <c r="K22135">
        <f ca="1">SIMULATION!$D$3*SIMULATION!$D$17/$H22127/(SIMULATION!$D$17-$I22127)*(((EXP(-$I22127*$J22135))/(1-EXP(-SIMULATION!$D$4*$I22127)))-(EXP(-SIMULATION!$D$17*$J22135)/(1-EXP(-SIMULATION!$D$4*SIMULATION!$D$17))))</f>
        <v>2.088380142956062</v>
      </c>
      <c r="L22135">
        <v>0.14407770329059463</v>
      </c>
      <c r="M22135">
        <f t="shared" ca="1" si="345"/>
        <v>2.3892691575508551</v>
      </c>
    </row>
    <row r="22136" spans="1:13" x14ac:dyDescent="0.25">
      <c r="A22136" s="9"/>
      <c r="H22136" s="9"/>
      <c r="J22136">
        <v>9</v>
      </c>
      <c r="K22136">
        <f ca="1">SIMULATION!$D$3*SIMULATION!$D$17/$H22127/(SIMULATION!$D$17-$I22127)*(((EXP(-$I22127*$J22136))/(1-EXP(-SIMULATION!$D$4*$I22127)))-(EXP(-SIMULATION!$D$17*$J22136)/(1-EXP(-SIMULATION!$D$4*SIMULATION!$D$17))))</f>
        <v>2.0404882972106178</v>
      </c>
      <c r="L22136">
        <v>-8.2957192442036504E-2</v>
      </c>
      <c r="M22136">
        <f t="shared" ca="1" si="345"/>
        <v>1.8712151168631932</v>
      </c>
    </row>
    <row r="22137" spans="1:13" x14ac:dyDescent="0.25">
      <c r="A22137" s="9"/>
      <c r="H22137" s="9"/>
      <c r="J22137">
        <v>10</v>
      </c>
      <c r="K22137">
        <f ca="1">SIMULATION!$D$3*SIMULATION!$D$17/$H22127/(SIMULATION!$D$17-$I22127)*(((EXP(-$I22127*$J22137))/(1-EXP(-SIMULATION!$D$4*$I22127)))-(EXP(-SIMULATION!$D$17*$J22137)/(1-EXP(-SIMULATION!$D$4*SIMULATION!$D$17))))</f>
        <v>1.9893798083829215</v>
      </c>
      <c r="L22137">
        <v>-1.2311683385422271E-2</v>
      </c>
      <c r="M22137">
        <f t="shared" ca="1" si="345"/>
        <v>1.9648871940487589</v>
      </c>
    </row>
    <row r="22138" spans="1:13" x14ac:dyDescent="0.25">
      <c r="A22138" s="9"/>
      <c r="H22138" s="9"/>
      <c r="J22138">
        <v>11</v>
      </c>
      <c r="K22138">
        <f ca="1">SIMULATION!$D$3*SIMULATION!$D$17/$H22127/(SIMULATION!$D$17-$I22127)*(((EXP(-$I22127*$J22138))/(1-EXP(-SIMULATION!$D$4*$I22127)))-(EXP(-SIMULATION!$D$17*$J22138)/(1-EXP(-SIMULATION!$D$4*SIMULATION!$D$17))))</f>
        <v>1.9368037249769827</v>
      </c>
      <c r="L22138">
        <v>-5.0897687719302198E-2</v>
      </c>
      <c r="M22138">
        <f t="shared" ca="1" si="345"/>
        <v>1.8382248938095231</v>
      </c>
    </row>
    <row r="22139" spans="1:13" x14ac:dyDescent="0.25">
      <c r="A22139" s="9"/>
      <c r="H22139" s="9"/>
      <c r="J22139">
        <v>12</v>
      </c>
      <c r="K22139">
        <f ca="1">SIMULATION!$D$3*SIMULATION!$D$17/$H22127/(SIMULATION!$D$17-$I22127)*(((EXP(-$I22127*$J22139))/(1-EXP(-SIMULATION!$D$4*$I22127)))-(EXP(-SIMULATION!$D$17*$J22139)/(1-EXP(-SIMULATION!$D$4*SIMULATION!$D$17))))</f>
        <v>1.8838636162575857</v>
      </c>
      <c r="L22139">
        <v>0.22460140968425502</v>
      </c>
      <c r="M22139">
        <f t="shared" ca="1" si="345"/>
        <v>2.3069820401219179</v>
      </c>
    </row>
    <row r="22140" spans="1:13" x14ac:dyDescent="0.25">
      <c r="A22140" s="9"/>
      <c r="H22140" s="9"/>
      <c r="J22140">
        <v>13</v>
      </c>
      <c r="K22140">
        <f ca="1">SIMULATION!$D$3*SIMULATION!$D$17/$H22127/(SIMULATION!$D$17-$I22127)*(((EXP(-$I22127*$J22140))/(1-EXP(-SIMULATION!$D$4*$I22127)))-(EXP(-SIMULATION!$D$17*$J22140)/(1-EXP(-SIMULATION!$D$4*SIMULATION!$D$17))))</f>
        <v>1.8312499146997738</v>
      </c>
      <c r="L22140">
        <v>-0.15693490716920747</v>
      </c>
      <c r="M22140">
        <f t="shared" ca="1" si="345"/>
        <v>1.5438628793327458</v>
      </c>
    </row>
    <row r="22141" spans="1:13" x14ac:dyDescent="0.25">
      <c r="A22141" s="9"/>
      <c r="H22141" s="9"/>
      <c r="J22141">
        <v>14</v>
      </c>
      <c r="K22141">
        <f ca="1">SIMULATION!$D$3*SIMULATION!$D$17/$H22127/(SIMULATION!$D$17-$I22127)*(((EXP(-$I22127*$J22141))/(1-EXP(-SIMULATION!$D$4*$I22127)))-(EXP(-SIMULATION!$D$17*$J22141)/(1-EXP(-SIMULATION!$D$4*SIMULATION!$D$17))))</f>
        <v>1.7793887920746845</v>
      </c>
      <c r="L22141">
        <v>-1.5144883034221276E-2</v>
      </c>
      <c r="M22141">
        <f t="shared" ca="1" si="345"/>
        <v>1.7524401569463093</v>
      </c>
    </row>
    <row r="22142" spans="1:13" x14ac:dyDescent="0.25">
      <c r="A22142" s="9"/>
      <c r="H22142" s="9"/>
      <c r="J22142">
        <v>15</v>
      </c>
      <c r="K22142">
        <f ca="1">SIMULATION!$D$3*SIMULATION!$D$17/$H22127/(SIMULATION!$D$17-$I22127)*(((EXP(-$I22127*$J22142))/(1-EXP(-SIMULATION!$D$4*$I22127)))-(EXP(-SIMULATION!$D$17*$J22142)/(1-EXP(-SIMULATION!$D$4*SIMULATION!$D$17))))</f>
        <v>1.7285375486877326</v>
      </c>
      <c r="L22142">
        <v>5.2802608572190796E-2</v>
      </c>
      <c r="M22142">
        <f t="shared" ca="1" si="345"/>
        <v>1.8198088402734252</v>
      </c>
    </row>
    <row r="22143" spans="1:13" x14ac:dyDescent="0.25">
      <c r="A22143" s="9"/>
      <c r="H22143" s="9"/>
      <c r="J22143">
        <v>16</v>
      </c>
      <c r="K22143">
        <f ca="1">SIMULATION!$D$3*SIMULATION!$D$17/$H22127/(SIMULATION!$D$17-$I22127)*(((EXP(-$I22127*$J22143))/(1-EXP(-SIMULATION!$D$4*$I22127)))-(EXP(-SIMULATION!$D$17*$J22143)/(1-EXP(-SIMULATION!$D$4*SIMULATION!$D$17))))</f>
        <v>1.6788457273584569</v>
      </c>
      <c r="L22143">
        <v>-0.24822556244491892</v>
      </c>
      <c r="M22143">
        <f t="shared" ca="1" si="345"/>
        <v>1.2621133024266551</v>
      </c>
    </row>
    <row r="22144" spans="1:13" x14ac:dyDescent="0.25">
      <c r="A22144" s="9"/>
      <c r="H22144" s="9"/>
      <c r="J22144">
        <v>17</v>
      </c>
      <c r="K22144">
        <f ca="1">SIMULATION!$D$3*SIMULATION!$D$17/$H22127/(SIMULATION!$D$17-$I22127)*(((EXP(-$I22127*$J22144))/(1-EXP(-SIMULATION!$D$4*$I22127)))-(EXP(-SIMULATION!$D$17*$J22144)/(1-EXP(-SIMULATION!$D$4*SIMULATION!$D$17))))</f>
        <v>1.6303942633828454</v>
      </c>
      <c r="L22144">
        <v>0.27757243311639906</v>
      </c>
      <c r="M22144">
        <f t="shared" ca="1" si="345"/>
        <v>2.0829467660090413</v>
      </c>
    </row>
    <row r="22145" spans="1:13" x14ac:dyDescent="0.25">
      <c r="A22145" s="9"/>
      <c r="H22145" s="9"/>
      <c r="J22145">
        <v>18</v>
      </c>
      <c r="K22145">
        <f ca="1">SIMULATION!$D$3*SIMULATION!$D$17/$H22127/(SIMULATION!$D$17-$I22127)*(((EXP(-$I22127*$J22145))/(1-EXP(-SIMULATION!$D$4*$I22127)))-(EXP(-SIMULATION!$D$17*$J22145)/(1-EXP(-SIMULATION!$D$4*SIMULATION!$D$17))))</f>
        <v>1.5832205598084941</v>
      </c>
      <c r="L22145">
        <v>0.29067197768723613</v>
      </c>
      <c r="M22145">
        <f t="shared" ca="1" si="345"/>
        <v>2.0434184110431222</v>
      </c>
    </row>
    <row r="22146" spans="1:13" x14ac:dyDescent="0.25">
      <c r="A22146" s="9"/>
      <c r="H22146" s="9"/>
      <c r="J22146">
        <v>19</v>
      </c>
      <c r="K22146">
        <f ca="1">SIMULATION!$D$3*SIMULATION!$D$17/$H22127/(SIMULATION!$D$17-$I22127)*(((EXP(-$I22127*$J22146))/(1-EXP(-SIMULATION!$D$4*$I22127)))-(EXP(-SIMULATION!$D$17*$J22146)/(1-EXP(-SIMULATION!$D$4*SIMULATION!$D$17))))</f>
        <v>1.5373345436857255</v>
      </c>
      <c r="L22146">
        <v>2.8689654929847437E-2</v>
      </c>
      <c r="M22146">
        <f t="shared" ca="1" si="345"/>
        <v>1.5814401412558035</v>
      </c>
    </row>
    <row r="22147" spans="1:13" x14ac:dyDescent="0.25">
      <c r="A22147" s="9"/>
      <c r="H22147" s="9"/>
      <c r="J22147">
        <v>20</v>
      </c>
      <c r="K22147">
        <f ca="1">SIMULATION!$D$3*SIMULATION!$D$17/$H22127/(SIMULATION!$D$17-$I22127)*(((EXP(-$I22127*$J22147))/(1-EXP(-SIMULATION!$D$4*$I22127)))-(EXP(-SIMULATION!$D$17*$J22147)/(1-EXP(-SIMULATION!$D$4*SIMULATION!$D$17))))</f>
        <v>1.4927289430753417</v>
      </c>
      <c r="L22147">
        <v>-0.18118648282040961</v>
      </c>
      <c r="M22147">
        <f t="shared" ref="M22147:M22210" ca="1" si="346">$K22147*(1+$L22147)</f>
        <v>1.222266636075293</v>
      </c>
    </row>
    <row r="22148" spans="1:13" x14ac:dyDescent="0.25">
      <c r="A22148" s="9"/>
      <c r="H22148" s="9"/>
      <c r="J22148">
        <v>21</v>
      </c>
      <c r="K22148">
        <f ca="1">SIMULATION!$D$3*SIMULATION!$D$17/$H22127/(SIMULATION!$D$17-$I22127)*(((EXP(-$I22127*$J22148))/(1-EXP(-SIMULATION!$D$4*$I22127)))-(EXP(-SIMULATION!$D$17*$J22148)/(1-EXP(-SIMULATION!$D$4*SIMULATION!$D$17))))</f>
        <v>1.4493858609324954</v>
      </c>
      <c r="L22148">
        <v>0.53693286145330066</v>
      </c>
      <c r="M22148">
        <f t="shared" ca="1" si="346"/>
        <v>2.2276087585929361</v>
      </c>
    </row>
    <row r="22149" spans="1:13" x14ac:dyDescent="0.25">
      <c r="A22149" s="9"/>
      <c r="H22149" s="9"/>
      <c r="J22149">
        <v>22</v>
      </c>
      <c r="K22149">
        <f ca="1">SIMULATION!$D$3*SIMULATION!$D$17/$H22127/(SIMULATION!$D$17-$I22127)*(((EXP(-$I22127*$J22149))/(1-EXP(-SIMULATION!$D$4*$I22127)))-(EXP(-SIMULATION!$D$17*$J22149)/(1-EXP(-SIMULATION!$D$4*SIMULATION!$D$17))))</f>
        <v>1.4072809762840832</v>
      </c>
      <c r="L22149">
        <v>0.12332978050977558</v>
      </c>
      <c r="M22149">
        <f t="shared" ca="1" si="346"/>
        <v>1.5808406302047817</v>
      </c>
    </row>
    <row r="22150" spans="1:13" x14ac:dyDescent="0.25">
      <c r="A22150" s="9"/>
      <c r="H22150" s="9"/>
      <c r="J22150">
        <v>23</v>
      </c>
      <c r="K22150">
        <f ca="1">SIMULATION!$D$3*SIMULATION!$D$17/$H22127/(SIMULATION!$D$17-$I22127)*(((EXP(-$I22127*$J22150))/(1-EXP(-SIMULATION!$D$4*$I22127)))-(EXP(-SIMULATION!$D$17*$J22150)/(1-EXP(-SIMULATION!$D$4*SIMULATION!$D$17))))</f>
        <v>1.3663862252534036</v>
      </c>
      <c r="L22150">
        <v>0.14406528981673569</v>
      </c>
      <c r="M22150">
        <f t="shared" ca="1" si="346"/>
        <v>1.5632350527961305</v>
      </c>
    </row>
    <row r="22151" spans="1:13" x14ac:dyDescent="0.25">
      <c r="A22151" s="9"/>
      <c r="H22151" s="9"/>
      <c r="J22151">
        <v>24</v>
      </c>
      <c r="K22151">
        <f ca="1">SIMULATION!$D$3*SIMULATION!$D$17/$H22127/(SIMULATION!$D$17-$I22127)*(((EXP(-$I22127*$J22151))/(1-EXP(-SIMULATION!$D$4*$I22127)))-(EXP(-SIMULATION!$D$17*$J22151)/(1-EXP(-SIMULATION!$D$4*SIMULATION!$D$17))))</f>
        <v>1.3266715082594727</v>
      </c>
      <c r="L22151">
        <v>-0.24101974906460863</v>
      </c>
      <c r="M22151">
        <f t="shared" ca="1" si="346"/>
        <v>1.0069174742476086</v>
      </c>
    </row>
    <row r="22152" spans="1:13" x14ac:dyDescent="0.25">
      <c r="A22152" s="9">
        <v>887</v>
      </c>
      <c r="B22152" s="2">
        <f ca="1">NORMINV(RAND(),SIMULATION!D7,SIMULATION!D8)</f>
        <v>62.359499240088304</v>
      </c>
      <c r="C22152" s="2">
        <v>2</v>
      </c>
      <c r="D22152" s="2">
        <f ca="1">SIMULATION!$D$11*(1+(SIMULATION!$D$12*LN(1+$C22152)))*(1+(SIMULATION!$D$13*(($B22152/63.5)-1)))</f>
        <v>10.153365714399936</v>
      </c>
      <c r="E22152" s="2">
        <v>-0.24884747155430983</v>
      </c>
      <c r="F22152" s="2">
        <f ca="1">D22152*(1+E22152)</f>
        <v>7.6267263286052929</v>
      </c>
      <c r="G22152" s="2">
        <v>0.26545635347573932</v>
      </c>
      <c r="H22152" s="9">
        <f>SIMULATION!$D$15*EXP($G$22152)</f>
        <v>287.87154969991315</v>
      </c>
      <c r="I22152" s="2">
        <f ca="1">$F22152/$H22152</f>
        <v>2.6493504955788946E-2</v>
      </c>
      <c r="J22152">
        <v>0</v>
      </c>
      <c r="K22152">
        <f ca="1">SIMULATION!$D$3*SIMULATION!$D$17/$H22152/(SIMULATION!$D$17-$I22152)*(((EXP(-$I22152*$J22152))/(1-EXP(-SIMULATION!$D$4*$I22152)))-(EXP(-SIMULATION!$D$17*$J22152)/(1-EXP(-SIMULATION!$D$4*SIMULATION!$D$17))))</f>
        <v>2.2861193569236282</v>
      </c>
      <c r="L22152">
        <v>-0.2422313933388287</v>
      </c>
      <c r="M22152">
        <f t="shared" ca="1" si="346"/>
        <v>1.7323494797571508</v>
      </c>
    </row>
    <row r="22153" spans="1:13" x14ac:dyDescent="0.25">
      <c r="A22153" s="9"/>
      <c r="H22153" s="9"/>
      <c r="J22153">
        <v>1</v>
      </c>
      <c r="K22153">
        <f ca="1">SIMULATION!$D$3*SIMULATION!$D$17/$H22152/(SIMULATION!$D$17-$I22152)*(((EXP(-$I22152*$J22153))/(1-EXP(-SIMULATION!$D$4*$I22152)))-(EXP(-SIMULATION!$D$17*$J22153)/(1-EXP(-SIMULATION!$D$4*SIMULATION!$D$17))))</f>
        <v>2.9029211925460374</v>
      </c>
      <c r="L22153">
        <v>-0.22076814826129051</v>
      </c>
      <c r="M22153">
        <f t="shared" ca="1" si="346"/>
        <v>2.2620486563191915</v>
      </c>
    </row>
    <row r="22154" spans="1:13" x14ac:dyDescent="0.25">
      <c r="A22154" s="9"/>
      <c r="H22154" s="9"/>
      <c r="J22154">
        <v>2</v>
      </c>
      <c r="K22154">
        <f ca="1">SIMULATION!$D$3*SIMULATION!$D$17/$H22152/(SIMULATION!$D$17-$I22152)*(((EXP(-$I22152*$J22154))/(1-EXP(-SIMULATION!$D$4*$I22152)))-(EXP(-SIMULATION!$D$17*$J22154)/(1-EXP(-SIMULATION!$D$4*SIMULATION!$D$17))))</f>
        <v>3.2605874459087127</v>
      </c>
      <c r="L22154">
        <v>0.21163693987672791</v>
      </c>
      <c r="M22154">
        <f t="shared" ca="1" si="346"/>
        <v>3.9506481951613091</v>
      </c>
    </row>
    <row r="22155" spans="1:13" x14ac:dyDescent="0.25">
      <c r="A22155" s="9"/>
      <c r="H22155" s="9"/>
      <c r="J22155">
        <v>3</v>
      </c>
      <c r="K22155">
        <f ca="1">SIMULATION!$D$3*SIMULATION!$D$17/$H22152/(SIMULATION!$D$17-$I22152)*(((EXP(-$I22152*$J22155))/(1-EXP(-SIMULATION!$D$4*$I22152)))-(EXP(-SIMULATION!$D$17*$J22155)/(1-EXP(-SIMULATION!$D$4*SIMULATION!$D$17))))</f>
        <v>3.4531762811669742</v>
      </c>
      <c r="L22155">
        <v>-0.32899447374121704</v>
      </c>
      <c r="M22155">
        <f t="shared" ca="1" si="346"/>
        <v>2.3171003678087927</v>
      </c>
    </row>
    <row r="22156" spans="1:13" x14ac:dyDescent="0.25">
      <c r="A22156" s="9"/>
      <c r="H22156" s="9"/>
      <c r="J22156">
        <v>4</v>
      </c>
      <c r="K22156">
        <f ca="1">SIMULATION!$D$3*SIMULATION!$D$17/$H22152/(SIMULATION!$D$17-$I22152)*(((EXP(-$I22152*$J22156))/(1-EXP(-SIMULATION!$D$4*$I22152)))-(EXP(-SIMULATION!$D$17*$J22156)/(1-EXP(-SIMULATION!$D$4*SIMULATION!$D$17))))</f>
        <v>3.5409367533235039</v>
      </c>
      <c r="L22156">
        <v>-0.25906713788732166</v>
      </c>
      <c r="M22156">
        <f t="shared" ca="1" si="346"/>
        <v>2.6235964031999583</v>
      </c>
    </row>
    <row r="22157" spans="1:13" x14ac:dyDescent="0.25">
      <c r="A22157" s="9"/>
      <c r="H22157" s="9"/>
      <c r="J22157">
        <v>5</v>
      </c>
      <c r="K22157">
        <f ca="1">SIMULATION!$D$3*SIMULATION!$D$17/$H22152/(SIMULATION!$D$17-$I22152)*(((EXP(-$I22152*$J22157))/(1-EXP(-SIMULATION!$D$4*$I22152)))-(EXP(-SIMULATION!$D$17*$J22157)/(1-EXP(-SIMULATION!$D$4*SIMULATION!$D$17))))</f>
        <v>3.5624528914262803</v>
      </c>
      <c r="L22157">
        <v>-0.20374436183474509</v>
      </c>
      <c r="M22157">
        <f t="shared" ca="1" si="346"/>
        <v>2.8366232004962906</v>
      </c>
    </row>
    <row r="22158" spans="1:13" x14ac:dyDescent="0.25">
      <c r="A22158" s="9"/>
      <c r="H22158" s="9"/>
      <c r="J22158">
        <v>6</v>
      </c>
      <c r="K22158">
        <f ca="1">SIMULATION!$D$3*SIMULATION!$D$17/$H22152/(SIMULATION!$D$17-$I22152)*(((EXP(-$I22152*$J22158))/(1-EXP(-SIMULATION!$D$4*$I22152)))-(EXP(-SIMULATION!$D$17*$J22158)/(1-EXP(-SIMULATION!$D$4*SIMULATION!$D$17))))</f>
        <v>3.5424259043236406</v>
      </c>
      <c r="L22158">
        <v>-0.41962131874293762</v>
      </c>
      <c r="M22158">
        <f t="shared" ca="1" si="346"/>
        <v>2.0559484748022112</v>
      </c>
    </row>
    <row r="22159" spans="1:13" x14ac:dyDescent="0.25">
      <c r="A22159" s="9"/>
      <c r="H22159" s="9"/>
      <c r="J22159">
        <v>7</v>
      </c>
      <c r="K22159">
        <f ca="1">SIMULATION!$D$3*SIMULATION!$D$17/$H22152/(SIMULATION!$D$17-$I22152)*(((EXP(-$I22152*$J22159))/(1-EXP(-SIMULATION!$D$4*$I22152)))-(EXP(-SIMULATION!$D$17*$J22159)/(1-EXP(-SIMULATION!$D$4*SIMULATION!$D$17))))</f>
        <v>3.4966611899242062</v>
      </c>
      <c r="L22159">
        <v>-6.5003868856467646E-3</v>
      </c>
      <c r="M22159">
        <f t="shared" ca="1" si="346"/>
        <v>3.4739315393816725</v>
      </c>
    </row>
    <row r="22160" spans="1:13" x14ac:dyDescent="0.25">
      <c r="A22160" s="9"/>
      <c r="H22160" s="9"/>
      <c r="J22160">
        <v>8</v>
      </c>
      <c r="K22160">
        <f ca="1">SIMULATION!$D$3*SIMULATION!$D$17/$H22152/(SIMULATION!$D$17-$I22152)*(((EXP(-$I22152*$J22160))/(1-EXP(-SIMULATION!$D$4*$I22152)))-(EXP(-SIMULATION!$D$17*$J22160)/(1-EXP(-SIMULATION!$D$4*SIMULATION!$D$17))))</f>
        <v>3.4352641151337702</v>
      </c>
      <c r="L22160">
        <v>7.7931695875158497E-2</v>
      </c>
      <c r="M22160">
        <f t="shared" ca="1" si="346"/>
        <v>3.7029800734052207</v>
      </c>
    </row>
    <row r="22161" spans="1:13" x14ac:dyDescent="0.25">
      <c r="A22161" s="9"/>
      <c r="H22161" s="9"/>
      <c r="J22161">
        <v>9</v>
      </c>
      <c r="K22161">
        <f ca="1">SIMULATION!$D$3*SIMULATION!$D$17/$H22152/(SIMULATION!$D$17-$I22152)*(((EXP(-$I22152*$J22161))/(1-EXP(-SIMULATION!$D$4*$I22152)))-(EXP(-SIMULATION!$D$17*$J22161)/(1-EXP(-SIMULATION!$D$4*SIMULATION!$D$17))))</f>
        <v>3.364687932993677</v>
      </c>
      <c r="L22161">
        <v>-1.0963079173239142E-2</v>
      </c>
      <c r="M22161">
        <f t="shared" ca="1" si="346"/>
        <v>3.327800592791025</v>
      </c>
    </row>
    <row r="22162" spans="1:13" x14ac:dyDescent="0.25">
      <c r="A22162" s="9"/>
      <c r="H22162" s="9"/>
      <c r="J22162">
        <v>10</v>
      </c>
      <c r="K22162">
        <f ca="1">SIMULATION!$D$3*SIMULATION!$D$17/$H22152/(SIMULATION!$D$17-$I22152)*(((EXP(-$I22152*$J22162))/(1-EXP(-SIMULATION!$D$4*$I22152)))-(EXP(-SIMULATION!$D$17*$J22162)/(1-EXP(-SIMULATION!$D$4*SIMULATION!$D$17))))</f>
        <v>3.2890461218965941</v>
      </c>
      <c r="L22162">
        <v>0.28338351000277306</v>
      </c>
      <c r="M22162">
        <f t="shared" ca="1" si="346"/>
        <v>4.2211075564806597</v>
      </c>
    </row>
    <row r="22163" spans="1:13" x14ac:dyDescent="0.25">
      <c r="A22163" s="9"/>
      <c r="H22163" s="9"/>
      <c r="J22163">
        <v>11</v>
      </c>
      <c r="K22163">
        <f ca="1">SIMULATION!$D$3*SIMULATION!$D$17/$H22152/(SIMULATION!$D$17-$I22152)*(((EXP(-$I22152*$J22163))/(1-EXP(-SIMULATION!$D$4*$I22152)))-(EXP(-SIMULATION!$D$17*$J22163)/(1-EXP(-SIMULATION!$D$4*SIMULATION!$D$17))))</f>
        <v>3.2109533490257194</v>
      </c>
      <c r="L22163">
        <v>0.18289462020076369</v>
      </c>
      <c r="M22163">
        <f t="shared" ca="1" si="346"/>
        <v>3.7982194422781488</v>
      </c>
    </row>
    <row r="22164" spans="1:13" x14ac:dyDescent="0.25">
      <c r="A22164" s="9"/>
      <c r="H22164" s="9"/>
      <c r="J22164">
        <v>12</v>
      </c>
      <c r="K22164">
        <f ca="1">SIMULATION!$D$3*SIMULATION!$D$17/$H22152/(SIMULATION!$D$17-$I22152)*(((EXP(-$I22152*$J22164))/(1-EXP(-SIMULATION!$D$4*$I22152)))-(EXP(-SIMULATION!$D$17*$J22164)/(1-EXP(-SIMULATION!$D$4*SIMULATION!$D$17))))</f>
        <v>3.1320643651555726</v>
      </c>
      <c r="L22164">
        <v>-0.1709727795662046</v>
      </c>
      <c r="M22164">
        <f t="shared" ca="1" si="346"/>
        <v>2.5965666148646642</v>
      </c>
    </row>
    <row r="22165" spans="1:13" x14ac:dyDescent="0.25">
      <c r="A22165" s="9"/>
      <c r="H22165" s="9"/>
      <c r="J22165">
        <v>13</v>
      </c>
      <c r="K22165">
        <f ca="1">SIMULATION!$D$3*SIMULATION!$D$17/$H22152/(SIMULATION!$D$17-$I22152)*(((EXP(-$I22152*$J22165))/(1-EXP(-SIMULATION!$D$4*$I22152)))-(EXP(-SIMULATION!$D$17*$J22165)/(1-EXP(-SIMULATION!$D$4*SIMULATION!$D$17))))</f>
        <v>3.0534193269280925</v>
      </c>
      <c r="L22165">
        <v>-4.4784683970211141E-3</v>
      </c>
      <c r="M22165">
        <f t="shared" ca="1" si="346"/>
        <v>3.0397446849695915</v>
      </c>
    </row>
    <row r="22166" spans="1:13" x14ac:dyDescent="0.25">
      <c r="A22166" s="9"/>
      <c r="H22166" s="9"/>
      <c r="J22166">
        <v>14</v>
      </c>
      <c r="K22166">
        <f ca="1">SIMULATION!$D$3*SIMULATION!$D$17/$H22152/(SIMULATION!$D$17-$I22152)*(((EXP(-$I22152*$J22166))/(1-EXP(-SIMULATION!$D$4*$I22152)))-(EXP(-SIMULATION!$D$17*$J22166)/(1-EXP(-SIMULATION!$D$4*SIMULATION!$D$17))))</f>
        <v>2.9756650735373205</v>
      </c>
      <c r="L22166">
        <v>-0.30190698991124676</v>
      </c>
      <c r="M22166">
        <f t="shared" ca="1" si="346"/>
        <v>2.0772909882016393</v>
      </c>
    </row>
    <row r="22167" spans="1:13" x14ac:dyDescent="0.25">
      <c r="A22167" s="9"/>
      <c r="H22167" s="9"/>
      <c r="J22167">
        <v>15</v>
      </c>
      <c r="K22167">
        <f ca="1">SIMULATION!$D$3*SIMULATION!$D$17/$H22152/(SIMULATION!$D$17-$I22152)*(((EXP(-$I22152*$J22167))/(1-EXP(-SIMULATION!$D$4*$I22152)))-(EXP(-SIMULATION!$D$17*$J22167)/(1-EXP(-SIMULATION!$D$4*SIMULATION!$D$17))))</f>
        <v>2.8991969123593648</v>
      </c>
      <c r="L22167">
        <v>-0.25105195083287946</v>
      </c>
      <c r="M22167">
        <f t="shared" ca="1" si="346"/>
        <v>2.1713478716628858</v>
      </c>
    </row>
    <row r="22168" spans="1:13" x14ac:dyDescent="0.25">
      <c r="A22168" s="9"/>
      <c r="H22168" s="9"/>
      <c r="J22168">
        <v>16</v>
      </c>
      <c r="K22168">
        <f ca="1">SIMULATION!$D$3*SIMULATION!$D$17/$H22152/(SIMULATION!$D$17-$I22152)*(((EXP(-$I22152*$J22168))/(1-EXP(-SIMULATION!$D$4*$I22152)))-(EXP(-SIMULATION!$D$17*$J22168)/(1-EXP(-SIMULATION!$D$4*SIMULATION!$D$17))))</f>
        <v>2.8242494651466803</v>
      </c>
      <c r="L22168">
        <v>-0.13378492288270225</v>
      </c>
      <c r="M22168">
        <f t="shared" ca="1" si="346"/>
        <v>2.4464074682505186</v>
      </c>
    </row>
    <row r="22169" spans="1:13" x14ac:dyDescent="0.25">
      <c r="A22169" s="9"/>
      <c r="H22169" s="9"/>
      <c r="J22169">
        <v>17</v>
      </c>
      <c r="K22169">
        <f ca="1">SIMULATION!$D$3*SIMULATION!$D$17/$H22152/(SIMULATION!$D$17-$I22152)*(((EXP(-$I22152*$J22169))/(1-EXP(-SIMULATION!$D$4*$I22152)))-(EXP(-SIMULATION!$D$17*$J22169)/(1-EXP(-SIMULATION!$D$4*SIMULATION!$D$17))))</f>
        <v>2.7509548713477701</v>
      </c>
      <c r="L22169">
        <v>3.8396362572876166E-2</v>
      </c>
      <c r="M22169">
        <f t="shared" ca="1" si="346"/>
        <v>2.8565815320096593</v>
      </c>
    </row>
    <row r="22170" spans="1:13" x14ac:dyDescent="0.25">
      <c r="A22170" s="9"/>
      <c r="H22170" s="9"/>
      <c r="J22170">
        <v>18</v>
      </c>
      <c r="K22170">
        <f ca="1">SIMULATION!$D$3*SIMULATION!$D$17/$H22152/(SIMULATION!$D$17-$I22152)*(((EXP(-$I22152*$J22170))/(1-EXP(-SIMULATION!$D$4*$I22152)))-(EXP(-SIMULATION!$D$17*$J22170)/(1-EXP(-SIMULATION!$D$4*SIMULATION!$D$17))))</f>
        <v>2.679380073423629</v>
      </c>
      <c r="L22170">
        <v>6.9539761059703192E-2</v>
      </c>
      <c r="M22170">
        <f t="shared" ca="1" si="346"/>
        <v>2.8657035235176385</v>
      </c>
    </row>
    <row r="22171" spans="1:13" x14ac:dyDescent="0.25">
      <c r="A22171" s="9"/>
      <c r="H22171" s="9"/>
      <c r="J22171">
        <v>19</v>
      </c>
      <c r="K22171">
        <f ca="1">SIMULATION!$D$3*SIMULATION!$D$17/$H22152/(SIMULATION!$D$17-$I22152)*(((EXP(-$I22152*$J22171))/(1-EXP(-SIMULATION!$D$4*$I22152)))-(EXP(-SIMULATION!$D$17*$J22171)/(1-EXP(-SIMULATION!$D$4*SIMULATION!$D$17))))</f>
        <v>2.6095506977341461</v>
      </c>
      <c r="L22171">
        <v>-0.35938205153620184</v>
      </c>
      <c r="M22171">
        <f t="shared" ca="1" si="346"/>
        <v>1.6717250143947218</v>
      </c>
    </row>
    <row r="22172" spans="1:13" x14ac:dyDescent="0.25">
      <c r="A22172" s="9"/>
      <c r="H22172" s="9"/>
      <c r="J22172">
        <v>20</v>
      </c>
      <c r="K22172">
        <f ca="1">SIMULATION!$D$3*SIMULATION!$D$17/$H22152/(SIMULATION!$D$17-$I22152)*(((EXP(-$I22152*$J22172))/(1-EXP(-SIMULATION!$D$4*$I22152)))-(EXP(-SIMULATION!$D$17*$J22172)/(1-EXP(-SIMULATION!$D$4*SIMULATION!$D$17))))</f>
        <v>2.5414663458658127</v>
      </c>
      <c r="L22172">
        <v>0.36430777474677062</v>
      </c>
      <c r="M22172">
        <f t="shared" ca="1" si="346"/>
        <v>3.4673422949219934</v>
      </c>
    </row>
    <row r="22173" spans="1:13" x14ac:dyDescent="0.25">
      <c r="A22173" s="9"/>
      <c r="H22173" s="9"/>
      <c r="J22173">
        <v>21</v>
      </c>
      <c r="K22173">
        <f ca="1">SIMULATION!$D$3*SIMULATION!$D$17/$H22152/(SIMULATION!$D$17-$I22152)*(((EXP(-$I22152*$J22173))/(1-EXP(-SIMULATION!$D$4*$I22152)))-(EXP(-SIMULATION!$D$17*$J22173)/(1-EXP(-SIMULATION!$D$4*SIMULATION!$D$17))))</f>
        <v>2.4751103818787059</v>
      </c>
      <c r="L22173">
        <v>-0.62939408803262009</v>
      </c>
      <c r="M22173">
        <f t="shared" ca="1" si="346"/>
        <v>0.9172905402960877</v>
      </c>
    </row>
    <row r="22174" spans="1:13" x14ac:dyDescent="0.25">
      <c r="A22174" s="9"/>
      <c r="H22174" s="9"/>
      <c r="J22174">
        <v>22</v>
      </c>
      <c r="K22174">
        <f ca="1">SIMULATION!$D$3*SIMULATION!$D$17/$H22152/(SIMULATION!$D$17-$I22152)*(((EXP(-$I22152*$J22174))/(1-EXP(-SIMULATION!$D$4*$I22152)))-(EXP(-SIMULATION!$D$17*$J22174)/(1-EXP(-SIMULATION!$D$4*SIMULATION!$D$17))))</f>
        <v>2.410456192713621</v>
      </c>
      <c r="L22174">
        <v>0.20863117614599885</v>
      </c>
      <c r="M22174">
        <f t="shared" ca="1" si="346"/>
        <v>2.9133525032478702</v>
      </c>
    </row>
    <row r="22175" spans="1:13" x14ac:dyDescent="0.25">
      <c r="A22175" s="9"/>
      <c r="H22175" s="9"/>
      <c r="J22175">
        <v>23</v>
      </c>
      <c r="K22175">
        <f ca="1">SIMULATION!$D$3*SIMULATION!$D$17/$H22152/(SIMULATION!$D$17-$I22152)*(((EXP(-$I22152*$J22175))/(1-EXP(-SIMULATION!$D$4*$I22152)))-(EXP(-SIMULATION!$D$17*$J22175)/(1-EXP(-SIMULATION!$D$4*SIMULATION!$D$17))))</f>
        <v>2.3474711888152351</v>
      </c>
      <c r="L22175">
        <v>-0.24317330353461325</v>
      </c>
      <c r="M22175">
        <f t="shared" ca="1" si="346"/>
        <v>1.7766288648787083</v>
      </c>
    </row>
    <row r="22176" spans="1:13" x14ac:dyDescent="0.25">
      <c r="A22176" s="9"/>
      <c r="H22176" s="9"/>
      <c r="J22176">
        <v>24</v>
      </c>
      <c r="K22176">
        <f ca="1">SIMULATION!$D$3*SIMULATION!$D$17/$H22152/(SIMULATION!$D$17-$I22152)*(((EXP(-$I22152*$J22176))/(1-EXP(-SIMULATION!$D$4*$I22152)))-(EXP(-SIMULATION!$D$17*$J22176)/(1-EXP(-SIMULATION!$D$4*SIMULATION!$D$17))))</f>
        <v>2.2861193569236278</v>
      </c>
      <c r="L22176">
        <v>-0.57895656578275367</v>
      </c>
      <c r="M22176">
        <f t="shared" ca="1" si="346"/>
        <v>0.96255554506964691</v>
      </c>
    </row>
    <row r="22177" spans="1:13" x14ac:dyDescent="0.25">
      <c r="A22177" s="9">
        <v>888</v>
      </c>
      <c r="B22177" s="2">
        <f ca="1">NORMINV(RAND(),SIMULATION!D7,SIMULATION!D8)</f>
        <v>64.394489037368629</v>
      </c>
      <c r="C22177" s="2">
        <v>2</v>
      </c>
      <c r="D22177" s="2">
        <f ca="1">SIMULATION!$D$11*(1+(SIMULATION!$D$12*LN(1+$C22177)))*(1+(SIMULATION!$D$13*(($B22177/63.5)-1)))</f>
        <v>10.304487591935274</v>
      </c>
      <c r="E22177" s="2">
        <v>0.21764705730431383</v>
      </c>
      <c r="F22177" s="2">
        <f ca="1">D22177*(1+E22177)</f>
        <v>12.547228993348803</v>
      </c>
      <c r="G22177" s="2">
        <v>0.75401750291748604</v>
      </c>
      <c r="H22177" s="9">
        <f>SIMULATION!$D$15*EXP($G$22177)</f>
        <v>469.22177388173395</v>
      </c>
      <c r="I22177" s="2">
        <f ca="1">$F22177/$H22177</f>
        <v>2.6740508842011446E-2</v>
      </c>
      <c r="J22177">
        <v>0</v>
      </c>
      <c r="K22177">
        <f ca="1">SIMULATION!$D$3*SIMULATION!$D$17/$H22177/(SIMULATION!$D$17-$I22177)*(((EXP(-$I22177*$J22177))/(1-EXP(-SIMULATION!$D$4*$I22177)))-(EXP(-SIMULATION!$D$17*$J22177)/(1-EXP(-SIMULATION!$D$4*SIMULATION!$D$17))))</f>
        <v>1.3858688271339692</v>
      </c>
      <c r="L22177">
        <v>0.19620065103422871</v>
      </c>
      <c r="M22177">
        <f t="shared" ca="1" si="346"/>
        <v>1.6577771932656968</v>
      </c>
    </row>
    <row r="22178" spans="1:13" x14ac:dyDescent="0.25">
      <c r="A22178" s="9"/>
      <c r="H22178" s="9"/>
      <c r="J22178">
        <v>1</v>
      </c>
      <c r="K22178">
        <f ca="1">SIMULATION!$D$3*SIMULATION!$D$17/$H22177/(SIMULATION!$D$17-$I22177)*(((EXP(-$I22177*$J22178))/(1-EXP(-SIMULATION!$D$4*$I22177)))-(EXP(-SIMULATION!$D$17*$J22178)/(1-EXP(-SIMULATION!$D$4*SIMULATION!$D$17))))</f>
        <v>1.7643300878320756</v>
      </c>
      <c r="L22178">
        <v>1.6576293985526902E-2</v>
      </c>
      <c r="M22178">
        <f t="shared" ca="1" si="346"/>
        <v>1.7935761420554905</v>
      </c>
    </row>
    <row r="22179" spans="1:13" x14ac:dyDescent="0.25">
      <c r="A22179" s="9"/>
      <c r="H22179" s="9"/>
      <c r="J22179">
        <v>2</v>
      </c>
      <c r="K22179">
        <f ca="1">SIMULATION!$D$3*SIMULATION!$D$17/$H22177/(SIMULATION!$D$17-$I22177)*(((EXP(-$I22177*$J22179))/(1-EXP(-SIMULATION!$D$4*$I22177)))-(EXP(-SIMULATION!$D$17*$J22179)/(1-EXP(-SIMULATION!$D$4*SIMULATION!$D$17))))</f>
        <v>1.9837368727247686</v>
      </c>
      <c r="L22179">
        <v>-0.23926351139149069</v>
      </c>
      <c r="M22179">
        <f t="shared" ca="1" si="346"/>
        <v>1.5091010228798658</v>
      </c>
    </row>
    <row r="22180" spans="1:13" x14ac:dyDescent="0.25">
      <c r="A22180" s="9"/>
      <c r="H22180" s="9"/>
      <c r="J22180">
        <v>3</v>
      </c>
      <c r="K22180">
        <f ca="1">SIMULATION!$D$3*SIMULATION!$D$17/$H22177/(SIMULATION!$D$17-$I22177)*(((EXP(-$I22177*$J22180))/(1-EXP(-SIMULATION!$D$4*$I22177)))-(EXP(-SIMULATION!$D$17*$J22180)/(1-EXP(-SIMULATION!$D$4*SIMULATION!$D$17))))</f>
        <v>2.1018277460170958</v>
      </c>
      <c r="L22180">
        <v>5.8291120758977855E-3</v>
      </c>
      <c r="M22180">
        <f t="shared" ca="1" si="346"/>
        <v>2.114079535512861</v>
      </c>
    </row>
    <row r="22181" spans="1:13" x14ac:dyDescent="0.25">
      <c r="A22181" s="9"/>
      <c r="H22181" s="9"/>
      <c r="J22181">
        <v>4</v>
      </c>
      <c r="K22181">
        <f ca="1">SIMULATION!$D$3*SIMULATION!$D$17/$H22177/(SIMULATION!$D$17-$I22177)*(((EXP(-$I22177*$J22181))/(1-EXP(-SIMULATION!$D$4*$I22177)))-(EXP(-SIMULATION!$D$17*$J22181)/(1-EXP(-SIMULATION!$D$4*SIMULATION!$D$17))))</f>
        <v>2.1555868842425174</v>
      </c>
      <c r="L22181">
        <v>-0.50539284377600124</v>
      </c>
      <c r="M22181">
        <f t="shared" ca="1" si="346"/>
        <v>1.0661686988089416</v>
      </c>
    </row>
    <row r="22182" spans="1:13" x14ac:dyDescent="0.25">
      <c r="A22182" s="9"/>
      <c r="H22182" s="9"/>
      <c r="J22182">
        <v>5</v>
      </c>
      <c r="K22182">
        <f ca="1">SIMULATION!$D$3*SIMULATION!$D$17/$H22177/(SIMULATION!$D$17-$I22177)*(((EXP(-$I22177*$J22182))/(1-EXP(-SIMULATION!$D$4*$I22177)))-(EXP(-SIMULATION!$D$17*$J22182)/(1-EXP(-SIMULATION!$D$4*SIMULATION!$D$17))))</f>
        <v>2.1686989732200743</v>
      </c>
      <c r="L22182">
        <v>0.16813284941151194</v>
      </c>
      <c r="M22182">
        <f t="shared" ca="1" si="346"/>
        <v>2.5333285111033859</v>
      </c>
    </row>
    <row r="22183" spans="1:13" x14ac:dyDescent="0.25">
      <c r="A22183" s="9"/>
      <c r="H22183" s="9"/>
      <c r="J22183">
        <v>6</v>
      </c>
      <c r="K22183">
        <f ca="1">SIMULATION!$D$3*SIMULATION!$D$17/$H22177/(SIMULATION!$D$17-$I22177)*(((EXP(-$I22177*$J22183))/(1-EXP(-SIMULATION!$D$4*$I22177)))-(EXP(-SIMULATION!$D$17*$J22183)/(1-EXP(-SIMULATION!$D$4*SIMULATION!$D$17))))</f>
        <v>2.1563264757926159</v>
      </c>
      <c r="L22183">
        <v>0.20166801456865921</v>
      </c>
      <c r="M22183">
        <f t="shared" ca="1" si="346"/>
        <v>2.5911885549275464</v>
      </c>
    </row>
    <row r="22184" spans="1:13" x14ac:dyDescent="0.25">
      <c r="A22184" s="9"/>
      <c r="H22184" s="9"/>
      <c r="J22184">
        <v>7</v>
      </c>
      <c r="K22184">
        <f ca="1">SIMULATION!$D$3*SIMULATION!$D$17/$H22177/(SIMULATION!$D$17-$I22177)*(((EXP(-$I22177*$J22184))/(1-EXP(-SIMULATION!$D$4*$I22177)))-(EXP(-SIMULATION!$D$17*$J22184)/(1-EXP(-SIMULATION!$D$4*SIMULATION!$D$17))))</f>
        <v>2.1281710100550328</v>
      </c>
      <c r="L22184">
        <v>-2.7229525804769866E-2</v>
      </c>
      <c r="M22184">
        <f t="shared" ca="1" si="346"/>
        <v>2.0702219226197762</v>
      </c>
    </row>
    <row r="22185" spans="1:13" x14ac:dyDescent="0.25">
      <c r="A22185" s="9"/>
      <c r="H22185" s="9"/>
      <c r="J22185">
        <v>8</v>
      </c>
      <c r="K22185">
        <f ca="1">SIMULATION!$D$3*SIMULATION!$D$17/$H22177/(SIMULATION!$D$17-$I22177)*(((EXP(-$I22177*$J22185))/(1-EXP(-SIMULATION!$D$4*$I22177)))-(EXP(-SIMULATION!$D$17*$J22185)/(1-EXP(-SIMULATION!$D$4*SIMULATION!$D$17))))</f>
        <v>2.0904351442174112</v>
      </c>
      <c r="L22185">
        <v>-7.497638026092994E-2</v>
      </c>
      <c r="M22185">
        <f t="shared" ca="1" si="346"/>
        <v>1.9337018839337548</v>
      </c>
    </row>
    <row r="22186" spans="1:13" x14ac:dyDescent="0.25">
      <c r="A22186" s="9"/>
      <c r="H22186" s="9"/>
      <c r="J22186">
        <v>9</v>
      </c>
      <c r="K22186">
        <f ca="1">SIMULATION!$D$3*SIMULATION!$D$17/$H22177/(SIMULATION!$D$17-$I22177)*(((EXP(-$I22177*$J22186))/(1-EXP(-SIMULATION!$D$4*$I22177)))-(EXP(-SIMULATION!$D$17*$J22186)/(1-EXP(-SIMULATION!$D$4*SIMULATION!$D$17))))</f>
        <v>2.0470795520346363</v>
      </c>
      <c r="L22186">
        <v>-0.18364176451097053</v>
      </c>
      <c r="M22186">
        <f t="shared" ca="1" si="346"/>
        <v>1.6711502510046687</v>
      </c>
    </row>
    <row r="22187" spans="1:13" x14ac:dyDescent="0.25">
      <c r="A22187" s="9"/>
      <c r="H22187" s="9"/>
      <c r="J22187">
        <v>10</v>
      </c>
      <c r="K22187">
        <f ca="1">SIMULATION!$D$3*SIMULATION!$D$17/$H22177/(SIMULATION!$D$17-$I22177)*(((EXP(-$I22177*$J22187))/(1-EXP(-SIMULATION!$D$4*$I22177)))-(EXP(-SIMULATION!$D$17*$J22187)/(1-EXP(-SIMULATION!$D$4*SIMULATION!$D$17))))</f>
        <v>2.0006286184540527</v>
      </c>
      <c r="L22187">
        <v>0.10034692791234311</v>
      </c>
      <c r="M22187">
        <f t="shared" ca="1" si="346"/>
        <v>2.2013855542094318</v>
      </c>
    </row>
    <row r="22188" spans="1:13" x14ac:dyDescent="0.25">
      <c r="A22188" s="9"/>
      <c r="H22188" s="9"/>
      <c r="J22188">
        <v>11</v>
      </c>
      <c r="K22188">
        <f ca="1">SIMULATION!$D$3*SIMULATION!$D$17/$H22177/(SIMULATION!$D$17-$I22177)*(((EXP(-$I22177*$J22188))/(1-EXP(-SIMULATION!$D$4*$I22177)))-(EXP(-SIMULATION!$D$17*$J22188)/(1-EXP(-SIMULATION!$D$4*SIMULATION!$D$17))))</f>
        <v>1.952686681466727</v>
      </c>
      <c r="L22188">
        <v>0.18945276580502415</v>
      </c>
      <c r="M22188">
        <f t="shared" ca="1" si="346"/>
        <v>2.3226285740212327</v>
      </c>
    </row>
    <row r="22189" spans="1:13" x14ac:dyDescent="0.25">
      <c r="A22189" s="9"/>
      <c r="H22189" s="9"/>
      <c r="J22189">
        <v>12</v>
      </c>
      <c r="K22189">
        <f ca="1">SIMULATION!$D$3*SIMULATION!$D$17/$H22177/(SIMULATION!$D$17-$I22177)*(((EXP(-$I22177*$J22189))/(1-EXP(-SIMULATION!$D$4*$I22177)))-(EXP(-SIMULATION!$D$17*$J22189)/(1-EXP(-SIMULATION!$D$4*SIMULATION!$D$17))))</f>
        <v>1.9042688428720933</v>
      </c>
      <c r="L22189">
        <v>-0.6090653510423607</v>
      </c>
      <c r="M22189">
        <f t="shared" ca="1" si="346"/>
        <v>0.74444467160917183</v>
      </c>
    </row>
    <row r="22190" spans="1:13" x14ac:dyDescent="0.25">
      <c r="A22190" s="9"/>
      <c r="H22190" s="9"/>
      <c r="J22190">
        <v>13</v>
      </c>
      <c r="K22190">
        <f ca="1">SIMULATION!$D$3*SIMULATION!$D$17/$H22177/(SIMULATION!$D$17-$I22177)*(((EXP(-$I22177*$J22190))/(1-EXP(-SIMULATION!$D$4*$I22177)))-(EXP(-SIMULATION!$D$17*$J22190)/(1-EXP(-SIMULATION!$D$4*SIMULATION!$D$17))))</f>
        <v>1.8560129505526342</v>
      </c>
      <c r="L22190">
        <v>-0.30192679903992725</v>
      </c>
      <c r="M22190">
        <f t="shared" ca="1" si="346"/>
        <v>1.2956329014156265</v>
      </c>
    </row>
    <row r="22191" spans="1:13" x14ac:dyDescent="0.25">
      <c r="A22191" s="9"/>
      <c r="H22191" s="9"/>
      <c r="J22191">
        <v>14</v>
      </c>
      <c r="K22191">
        <f ca="1">SIMULATION!$D$3*SIMULATION!$D$17/$H22177/(SIMULATION!$D$17-$I22177)*(((EXP(-$I22177*$J22191))/(1-EXP(-SIMULATION!$D$4*$I22177)))-(EXP(-SIMULATION!$D$17*$J22191)/(1-EXP(-SIMULATION!$D$4*SIMULATION!$D$17))))</f>
        <v>1.8083154328127473</v>
      </c>
      <c r="L22191">
        <v>-0.85167935417773721</v>
      </c>
      <c r="M22191">
        <f t="shared" ca="1" si="346"/>
        <v>0.26821051284515135</v>
      </c>
    </row>
    <row r="22192" spans="1:13" x14ac:dyDescent="0.25">
      <c r="A22192" s="9"/>
      <c r="H22192" s="9"/>
      <c r="J22192">
        <v>15</v>
      </c>
      <c r="K22192">
        <f ca="1">SIMULATION!$D$3*SIMULATION!$D$17/$H22177/(SIMULATION!$D$17-$I22177)*(((EXP(-$I22177*$J22192))/(1-EXP(-SIMULATION!$D$4*$I22177)))-(EXP(-SIMULATION!$D$17*$J22192)/(1-EXP(-SIMULATION!$D$4*SIMULATION!$D$17))))</f>
        <v>1.7614183355105386</v>
      </c>
      <c r="L22192">
        <v>0.34477428929749204</v>
      </c>
      <c r="M22192">
        <f t="shared" ca="1" si="346"/>
        <v>2.3687100902917559</v>
      </c>
    </row>
    <row r="22193" spans="1:13" x14ac:dyDescent="0.25">
      <c r="A22193" s="9"/>
      <c r="H22193" s="9"/>
      <c r="J22193">
        <v>16</v>
      </c>
      <c r="K22193">
        <f ca="1">SIMULATION!$D$3*SIMULATION!$D$17/$H22177/(SIMULATION!$D$17-$I22177)*(((EXP(-$I22177*$J22193))/(1-EXP(-SIMULATION!$D$4*$I22177)))-(EXP(-SIMULATION!$D$17*$J22193)/(1-EXP(-SIMULATION!$D$4*SIMULATION!$D$17))))</f>
        <v>1.7154650889871763</v>
      </c>
      <c r="L22193">
        <v>-0.24080435886503496</v>
      </c>
      <c r="M22193">
        <f t="shared" ca="1" si="346"/>
        <v>1.3023736180782692</v>
      </c>
    </row>
    <row r="22194" spans="1:13" x14ac:dyDescent="0.25">
      <c r="A22194" s="9"/>
      <c r="H22194" s="9"/>
      <c r="J22194">
        <v>17</v>
      </c>
      <c r="K22194">
        <f ca="1">SIMULATION!$D$3*SIMULATION!$D$17/$H22177/(SIMULATION!$D$17-$I22177)*(((EXP(-$I22177*$J22194))/(1-EXP(-SIMULATION!$D$4*$I22177)))-(EXP(-SIMULATION!$D$17*$J22194)/(1-EXP(-SIMULATION!$D$4*SIMULATION!$D$17))))</f>
        <v>1.6705362365177476</v>
      </c>
      <c r="L22194">
        <v>-0.43471255595534319</v>
      </c>
      <c r="M22194">
        <f t="shared" ca="1" si="346"/>
        <v>0.94433315932509787</v>
      </c>
    </row>
    <row r="22195" spans="1:13" x14ac:dyDescent="0.25">
      <c r="A22195" s="9"/>
      <c r="H22195" s="9"/>
      <c r="J22195">
        <v>18</v>
      </c>
      <c r="K22195">
        <f ca="1">SIMULATION!$D$3*SIMULATION!$D$17/$H22177/(SIMULATION!$D$17-$I22177)*(((EXP(-$I22177*$J22195))/(1-EXP(-SIMULATION!$D$4*$I22177)))-(EXP(-SIMULATION!$D$17*$J22195)/(1-EXP(-SIMULATION!$D$4*SIMULATION!$D$17))))</f>
        <v>1.6266723218389851</v>
      </c>
      <c r="L22195">
        <v>-0.31206478669682458</v>
      </c>
      <c r="M22195">
        <f t="shared" ca="1" si="346"/>
        <v>1.1190451706986739</v>
      </c>
    </row>
    <row r="22196" spans="1:13" x14ac:dyDescent="0.25">
      <c r="A22196" s="9"/>
      <c r="H22196" s="9"/>
      <c r="J22196">
        <v>19</v>
      </c>
      <c r="K22196">
        <f ca="1">SIMULATION!$D$3*SIMULATION!$D$17/$H22177/(SIMULATION!$D$17-$I22177)*(((EXP(-$I22177*$J22196))/(1-EXP(-SIMULATION!$D$4*$I22177)))-(EXP(-SIMULATION!$D$17*$J22196)/(1-EXP(-SIMULATION!$D$4*SIMULATION!$D$17))))</f>
        <v>1.5838885481162766</v>
      </c>
      <c r="L22196">
        <v>-0.36650461818115299</v>
      </c>
      <c r="M22196">
        <f t="shared" ca="1" si="346"/>
        <v>1.00338608054742</v>
      </c>
    </row>
    <row r="22197" spans="1:13" x14ac:dyDescent="0.25">
      <c r="A22197" s="9"/>
      <c r="H22197" s="9"/>
      <c r="J22197">
        <v>20</v>
      </c>
      <c r="K22197">
        <f ca="1">SIMULATION!$D$3*SIMULATION!$D$17/$H22177/(SIMULATION!$D$17-$I22177)*(((EXP(-$I22177*$J22197))/(1-EXP(-SIMULATION!$D$4*$I22177)))-(EXP(-SIMULATION!$D$17*$J22197)/(1-EXP(-SIMULATION!$D$4*SIMULATION!$D$17))))</f>
        <v>1.5421841640580896</v>
      </c>
      <c r="L22197">
        <v>-0.34005857813479884</v>
      </c>
      <c r="M22197">
        <f t="shared" ca="1" si="346"/>
        <v>1.0177512100064923</v>
      </c>
    </row>
    <row r="22198" spans="1:13" x14ac:dyDescent="0.25">
      <c r="A22198" s="9"/>
      <c r="H22198" s="9"/>
      <c r="J22198">
        <v>21</v>
      </c>
      <c r="K22198">
        <f ca="1">SIMULATION!$D$3*SIMULATION!$D$17/$H22177/(SIMULATION!$D$17-$I22177)*(((EXP(-$I22177*$J22198))/(1-EXP(-SIMULATION!$D$4*$I22177)))-(EXP(-SIMULATION!$D$17*$J22198)/(1-EXP(-SIMULATION!$D$4*SIMULATION!$D$17))))</f>
        <v>1.5015484712618303</v>
      </c>
      <c r="L22198">
        <v>-0.52770457623368994</v>
      </c>
      <c r="M22198">
        <f t="shared" ca="1" si="346"/>
        <v>0.70917447154026125</v>
      </c>
    </row>
    <row r="22199" spans="1:13" x14ac:dyDescent="0.25">
      <c r="A22199" s="9"/>
      <c r="H22199" s="9"/>
      <c r="J22199">
        <v>22</v>
      </c>
      <c r="K22199">
        <f ca="1">SIMULATION!$D$3*SIMULATION!$D$17/$H22177/(SIMULATION!$D$17-$I22177)*(((EXP(-$I22177*$J22199))/(1-EXP(-SIMULATION!$D$4*$I22177)))-(EXP(-SIMULATION!$D$17*$J22199)/(1-EXP(-SIMULATION!$D$4*SIMULATION!$D$17))))</f>
        <v>1.4619646665607835</v>
      </c>
      <c r="L22199">
        <v>-0.14547346858782226</v>
      </c>
      <c r="M22199">
        <f t="shared" ca="1" si="346"/>
        <v>1.2492875955633473</v>
      </c>
    </row>
    <row r="22200" spans="1:13" x14ac:dyDescent="0.25">
      <c r="A22200" s="9"/>
      <c r="H22200" s="9"/>
      <c r="J22200">
        <v>23</v>
      </c>
      <c r="K22200">
        <f ca="1">SIMULATION!$D$3*SIMULATION!$D$17/$H22177/(SIMULATION!$D$17-$I22177)*(((EXP(-$I22177*$J22200))/(1-EXP(-SIMULATION!$D$4*$I22177)))-(EXP(-SIMULATION!$D$17*$J22200)/(1-EXP(-SIMULATION!$D$4*SIMULATION!$D$17))))</f>
        <v>1.4234122971799688</v>
      </c>
      <c r="L22200">
        <v>6.1049310350553436E-2</v>
      </c>
      <c r="M22200">
        <f t="shared" ca="1" si="346"/>
        <v>1.5103106362673029</v>
      </c>
    </row>
    <row r="22201" spans="1:13" x14ac:dyDescent="0.25">
      <c r="A22201" s="9"/>
      <c r="H22201" s="9"/>
      <c r="J22201">
        <v>24</v>
      </c>
      <c r="K22201">
        <f ca="1">SIMULATION!$D$3*SIMULATION!$D$17/$H22177/(SIMULATION!$D$17-$I22177)*(((EXP(-$I22177*$J22201))/(1-EXP(-SIMULATION!$D$4*$I22177)))-(EXP(-SIMULATION!$D$17*$J22201)/(1-EXP(-SIMULATION!$D$4*SIMULATION!$D$17))))</f>
        <v>1.3858688271339692</v>
      </c>
      <c r="L22201">
        <v>0.28858395213473126</v>
      </c>
      <c r="M22201">
        <f t="shared" ca="1" si="346"/>
        <v>1.7858083304086148</v>
      </c>
    </row>
    <row r="22202" spans="1:13" x14ac:dyDescent="0.25">
      <c r="A22202" s="9">
        <v>889</v>
      </c>
      <c r="B22202" s="2">
        <f ca="1">NORMINV(RAND(),SIMULATION!D7,SIMULATION!D8)</f>
        <v>60.321276276063372</v>
      </c>
      <c r="C22202" s="2">
        <v>2</v>
      </c>
      <c r="D22202" s="2">
        <f ca="1">SIMULATION!$D$11*(1+(SIMULATION!$D$12*LN(1+$C22202)))*(1+(SIMULATION!$D$13*(($B22202/63.5)-1)))</f>
        <v>10.002003736285479</v>
      </c>
      <c r="E22202" s="2">
        <v>-6.1459793068568573E-2</v>
      </c>
      <c r="F22202" s="2">
        <f ca="1">D22202*(1+E22202)</f>
        <v>9.3872826563823235</v>
      </c>
      <c r="G22202" s="2">
        <v>1.8043630939866573</v>
      </c>
      <c r="H22202" s="9">
        <f>SIMULATION!$D$15*EXP($G$22202)</f>
        <v>1341.3356002661651</v>
      </c>
      <c r="I22202" s="2">
        <f ca="1">$F22202/$H22202</f>
        <v>6.9984593374839065E-3</v>
      </c>
      <c r="J22202">
        <v>0</v>
      </c>
      <c r="K22202">
        <f ca="1">SIMULATION!$D$3*SIMULATION!$D$17/$H22202/(SIMULATION!$D$17-$I22202)*(((EXP(-$I22202*$J22202))/(1-EXP(-SIMULATION!$D$4*$I22202)))-(EXP(-SIMULATION!$D$17*$J22202)/(1-EXP(-SIMULATION!$D$4*SIMULATION!$D$17))))</f>
        <v>2.2777759648329008</v>
      </c>
      <c r="L22202">
        <v>-0.10552194448821059</v>
      </c>
      <c r="M22202">
        <f t="shared" ca="1" si="346"/>
        <v>2.0374206159152228</v>
      </c>
    </row>
    <row r="22203" spans="1:13" x14ac:dyDescent="0.25">
      <c r="A22203" s="9"/>
      <c r="H22203" s="9"/>
      <c r="J22203">
        <v>1</v>
      </c>
      <c r="K22203">
        <f ca="1">SIMULATION!$D$3*SIMULATION!$D$17/$H22202/(SIMULATION!$D$17-$I22202)*(((EXP(-$I22202*$J22203))/(1-EXP(-SIMULATION!$D$4*$I22202)))-(EXP(-SIMULATION!$D$17*$J22203)/(1-EXP(-SIMULATION!$D$4*SIMULATION!$D$17))))</f>
        <v>2.4086180333093306</v>
      </c>
      <c r="L22203">
        <v>0.377345315938868</v>
      </c>
      <c r="M22203">
        <f t="shared" ca="1" si="346"/>
        <v>3.3174987660644946</v>
      </c>
    </row>
    <row r="22204" spans="1:13" x14ac:dyDescent="0.25">
      <c r="A22204" s="9"/>
      <c r="H22204" s="9"/>
      <c r="J22204">
        <v>2</v>
      </c>
      <c r="K22204">
        <f ca="1">SIMULATION!$D$3*SIMULATION!$D$17/$H22202/(SIMULATION!$D$17-$I22202)*(((EXP(-$I22202*$J22204))/(1-EXP(-SIMULATION!$D$4*$I22202)))-(EXP(-SIMULATION!$D$17*$J22204)/(1-EXP(-SIMULATION!$D$4*SIMULATION!$D$17))))</f>
        <v>2.4858467071145145</v>
      </c>
      <c r="L22204">
        <v>-0.19936566059720037</v>
      </c>
      <c r="M22204">
        <f t="shared" ca="1" si="346"/>
        <v>1.9902542362072539</v>
      </c>
    </row>
    <row r="22205" spans="1:13" x14ac:dyDescent="0.25">
      <c r="A22205" s="9"/>
      <c r="H22205" s="9"/>
      <c r="J22205">
        <v>3</v>
      </c>
      <c r="K22205">
        <f ca="1">SIMULATION!$D$3*SIMULATION!$D$17/$H22202/(SIMULATION!$D$17-$I22202)*(((EXP(-$I22202*$J22205))/(1-EXP(-SIMULATION!$D$4*$I22202)))-(EXP(-SIMULATION!$D$17*$J22205)/(1-EXP(-SIMULATION!$D$4*SIMULATION!$D$17))))</f>
        <v>2.5287647709029488</v>
      </c>
      <c r="L22205">
        <v>0.12757889058931637</v>
      </c>
      <c r="M22205">
        <f t="shared" ca="1" si="346"/>
        <v>2.8513817749360935</v>
      </c>
    </row>
    <row r="22206" spans="1:13" x14ac:dyDescent="0.25">
      <c r="A22206" s="9"/>
      <c r="H22206" s="9"/>
      <c r="J22206">
        <v>4</v>
      </c>
      <c r="K22206">
        <f ca="1">SIMULATION!$D$3*SIMULATION!$D$17/$H22202/(SIMULATION!$D$17-$I22202)*(((EXP(-$I22202*$J22206))/(1-EXP(-SIMULATION!$D$4*$I22202)))-(EXP(-SIMULATION!$D$17*$J22206)/(1-EXP(-SIMULATION!$D$4*SIMULATION!$D$17))))</f>
        <v>2.5497415957913687</v>
      </c>
      <c r="L22206">
        <v>0.25534538591744482</v>
      </c>
      <c r="M22206">
        <f t="shared" ca="1" si="346"/>
        <v>3.2008063475584771</v>
      </c>
    </row>
    <row r="22207" spans="1:13" x14ac:dyDescent="0.25">
      <c r="A22207" s="9"/>
      <c r="H22207" s="9"/>
      <c r="J22207">
        <v>5</v>
      </c>
      <c r="K22207">
        <f ca="1">SIMULATION!$D$3*SIMULATION!$D$17/$H22202/(SIMULATION!$D$17-$I22202)*(((EXP(-$I22202*$J22207))/(1-EXP(-SIMULATION!$D$4*$I22202)))-(EXP(-SIMULATION!$D$17*$J22207)/(1-EXP(-SIMULATION!$D$4*SIMULATION!$D$17))))</f>
        <v>2.5567034554305725</v>
      </c>
      <c r="L22207">
        <v>0.35309103191077468</v>
      </c>
      <c r="M22207">
        <f t="shared" ca="1" si="346"/>
        <v>3.4594525167983967</v>
      </c>
    </row>
    <row r="22208" spans="1:13" x14ac:dyDescent="0.25">
      <c r="A22208" s="9"/>
      <c r="H22208" s="9"/>
      <c r="J22208">
        <v>6</v>
      </c>
      <c r="K22208">
        <f ca="1">SIMULATION!$D$3*SIMULATION!$D$17/$H22202/(SIMULATION!$D$17-$I22202)*(((EXP(-$I22202*$J22208))/(1-EXP(-SIMULATION!$D$4*$I22202)))-(EXP(-SIMULATION!$D$17*$J22208)/(1-EXP(-SIMULATION!$D$4*SIMULATION!$D$17))))</f>
        <v>2.5547293809835878</v>
      </c>
      <c r="L22208">
        <v>-0.12608692016390571</v>
      </c>
      <c r="M22208">
        <f t="shared" ca="1" si="346"/>
        <v>2.2326114214831261</v>
      </c>
    </row>
    <row r="22209" spans="1:13" x14ac:dyDescent="0.25">
      <c r="A22209" s="9"/>
      <c r="H22209" s="9"/>
      <c r="J22209">
        <v>7</v>
      </c>
      <c r="K22209">
        <f ca="1">SIMULATION!$D$3*SIMULATION!$D$17/$H22202/(SIMULATION!$D$17-$I22202)*(((EXP(-$I22202*$J22209))/(1-EXP(-SIMULATION!$D$4*$I22202)))-(EXP(-SIMULATION!$D$17*$J22209)/(1-EXP(-SIMULATION!$D$4*SIMULATION!$D$17))))</f>
        <v>2.5470738237211603</v>
      </c>
      <c r="L22209">
        <v>1.7958891007891251E-2</v>
      </c>
      <c r="M22209">
        <f t="shared" ca="1" si="346"/>
        <v>2.5928164449104214</v>
      </c>
    </row>
    <row r="22210" spans="1:13" x14ac:dyDescent="0.25">
      <c r="A22210" s="9"/>
      <c r="H22210" s="9"/>
      <c r="J22210">
        <v>8</v>
      </c>
      <c r="K22210">
        <f ca="1">SIMULATION!$D$3*SIMULATION!$D$17/$H22202/(SIMULATION!$D$17-$I22202)*(((EXP(-$I22202*$J22210))/(1-EXP(-SIMULATION!$D$4*$I22202)))-(EXP(-SIMULATION!$D$17*$J22210)/(1-EXP(-SIMULATION!$D$4*SIMULATION!$D$17))))</f>
        <v>2.535822002023695</v>
      </c>
      <c r="L22210">
        <v>-0.24554523309952547</v>
      </c>
      <c r="M22210">
        <f t="shared" ca="1" si="346"/>
        <v>1.9131629974378814</v>
      </c>
    </row>
    <row r="22211" spans="1:13" x14ac:dyDescent="0.25">
      <c r="A22211" s="9"/>
      <c r="H22211" s="9"/>
      <c r="J22211">
        <v>9</v>
      </c>
      <c r="K22211">
        <f ca="1">SIMULATION!$D$3*SIMULATION!$D$17/$H22202/(SIMULATION!$D$17-$I22202)*(((EXP(-$I22202*$J22211))/(1-EXP(-SIMULATION!$D$4*$I22202)))-(EXP(-SIMULATION!$D$17*$J22211)/(1-EXP(-SIMULATION!$D$4*SIMULATION!$D$17))))</f>
        <v>2.5223098636339958</v>
      </c>
      <c r="L22211">
        <v>-0.11364307512099776</v>
      </c>
      <c r="M22211">
        <f t="shared" ref="M22211:M22274" ca="1" si="347">$K22211*(1+$L22211)</f>
        <v>2.2356668143226037</v>
      </c>
    </row>
    <row r="22212" spans="1:13" x14ac:dyDescent="0.25">
      <c r="A22212" s="9"/>
      <c r="H22212" s="9"/>
      <c r="J22212">
        <v>10</v>
      </c>
      <c r="K22212">
        <f ca="1">SIMULATION!$D$3*SIMULATION!$D$17/$H22202/(SIMULATION!$D$17-$I22202)*(((EXP(-$I22202*$J22212))/(1-EXP(-SIMULATION!$D$4*$I22202)))-(EXP(-SIMULATION!$D$17*$J22212)/(1-EXP(-SIMULATION!$D$4*SIMULATION!$D$17))))</f>
        <v>2.5073932076486116</v>
      </c>
      <c r="L22212">
        <v>0.11511380839712489</v>
      </c>
      <c r="M22212">
        <f t="shared" ca="1" si="347"/>
        <v>2.7960287889301263</v>
      </c>
    </row>
    <row r="22213" spans="1:13" x14ac:dyDescent="0.25">
      <c r="A22213" s="9"/>
      <c r="H22213" s="9"/>
      <c r="J22213">
        <v>11</v>
      </c>
      <c r="K22213">
        <f ca="1">SIMULATION!$D$3*SIMULATION!$D$17/$H22202/(SIMULATION!$D$17-$I22202)*(((EXP(-$I22202*$J22213))/(1-EXP(-SIMULATION!$D$4*$I22202)))-(EXP(-SIMULATION!$D$17*$J22213)/(1-EXP(-SIMULATION!$D$4*SIMULATION!$D$17))))</f>
        <v>2.4916201444079942</v>
      </c>
      <c r="L22213">
        <v>0.21814248746827689</v>
      </c>
      <c r="M22213">
        <f t="shared" ca="1" si="347"/>
        <v>3.0351483605352212</v>
      </c>
    </row>
    <row r="22214" spans="1:13" x14ac:dyDescent="0.25">
      <c r="A22214" s="9"/>
      <c r="H22214" s="9"/>
      <c r="J22214">
        <v>12</v>
      </c>
      <c r="K22214">
        <f ca="1">SIMULATION!$D$3*SIMULATION!$D$17/$H22202/(SIMULATION!$D$17-$I22202)*(((EXP(-$I22202*$J22214))/(1-EXP(-SIMULATION!$D$4*$I22202)))-(EXP(-SIMULATION!$D$17*$J22214)/(1-EXP(-SIMULATION!$D$4*SIMULATION!$D$17))))</f>
        <v>2.4753416119657352</v>
      </c>
      <c r="L22214">
        <v>0.26649451478189951</v>
      </c>
      <c r="M22214">
        <f t="shared" ca="1" si="347"/>
        <v>3.1350065737659891</v>
      </c>
    </row>
    <row r="22215" spans="1:13" x14ac:dyDescent="0.25">
      <c r="A22215" s="9"/>
      <c r="H22215" s="9"/>
      <c r="J22215">
        <v>13</v>
      </c>
      <c r="K22215">
        <f ca="1">SIMULATION!$D$3*SIMULATION!$D$17/$H22202/(SIMULATION!$D$17-$I22202)*(((EXP(-$I22202*$J22215))/(1-EXP(-SIMULATION!$D$4*$I22202)))-(EXP(-SIMULATION!$D$17*$J22215)/(1-EXP(-SIMULATION!$D$4*SIMULATION!$D$17))))</f>
        <v>2.4587821977100499</v>
      </c>
      <c r="L22215">
        <v>-9.0362047394530409E-2</v>
      </c>
      <c r="M22215">
        <f t="shared" ca="1" si="347"/>
        <v>2.2366016042277468</v>
      </c>
    </row>
    <row r="22216" spans="1:13" x14ac:dyDescent="0.25">
      <c r="A22216" s="9"/>
      <c r="H22216" s="9"/>
      <c r="J22216">
        <v>14</v>
      </c>
      <c r="K22216">
        <f ca="1">SIMULATION!$D$3*SIMULATION!$D$17/$H22202/(SIMULATION!$D$17-$I22202)*(((EXP(-$I22202*$J22216))/(1-EXP(-SIMULATION!$D$4*$I22202)))-(EXP(-SIMULATION!$D$17*$J22216)/(1-EXP(-SIMULATION!$D$4*SIMULATION!$D$17))))</f>
        <v>2.4420855225632909</v>
      </c>
      <c r="L22216">
        <v>0.355930501129263</v>
      </c>
      <c r="M22216">
        <f t="shared" ca="1" si="347"/>
        <v>3.3112982464097613</v>
      </c>
    </row>
    <row r="22217" spans="1:13" x14ac:dyDescent="0.25">
      <c r="A22217" s="9"/>
      <c r="H22217" s="9"/>
      <c r="J22217">
        <v>15</v>
      </c>
      <c r="K22217">
        <f ca="1">SIMULATION!$D$3*SIMULATION!$D$17/$H22202/(SIMULATION!$D$17-$I22202)*(((EXP(-$I22202*$J22217))/(1-EXP(-SIMULATION!$D$4*$I22202)))-(EXP(-SIMULATION!$D$17*$J22217)/(1-EXP(-SIMULATION!$D$4*SIMULATION!$D$17))))</f>
        <v>2.4253433242640399</v>
      </c>
      <c r="L22217">
        <v>-0.13387687449621716</v>
      </c>
      <c r="M22217">
        <f t="shared" ca="1" si="347"/>
        <v>2.1006459404313049</v>
      </c>
    </row>
    <row r="22218" spans="1:13" x14ac:dyDescent="0.25">
      <c r="A22218" s="9"/>
      <c r="H22218" s="9"/>
      <c r="J22218">
        <v>16</v>
      </c>
      <c r="K22218">
        <f ca="1">SIMULATION!$D$3*SIMULATION!$D$17/$H22202/(SIMULATION!$D$17-$I22202)*(((EXP(-$I22202*$J22218))/(1-EXP(-SIMULATION!$D$4*$I22202)))-(EXP(-SIMULATION!$D$17*$J22218)/(1-EXP(-SIMULATION!$D$4*SIMULATION!$D$17))))</f>
        <v>2.4086140946257091</v>
      </c>
      <c r="L22218">
        <v>0.19272583407807731</v>
      </c>
      <c r="M22218">
        <f t="shared" ca="1" si="347"/>
        <v>2.8728162549846621</v>
      </c>
    </row>
    <row r="22219" spans="1:13" x14ac:dyDescent="0.25">
      <c r="A22219" s="9"/>
      <c r="H22219" s="9"/>
      <c r="J22219">
        <v>17</v>
      </c>
      <c r="K22219">
        <f ca="1">SIMULATION!$D$3*SIMULATION!$D$17/$H22202/(SIMULATION!$D$17-$I22202)*(((EXP(-$I22202*$J22219))/(1-EXP(-SIMULATION!$D$4*$I22202)))-(EXP(-SIMULATION!$D$17*$J22219)/(1-EXP(-SIMULATION!$D$4*SIMULATION!$D$17))))</f>
        <v>2.3919350227297862</v>
      </c>
      <c r="L22219">
        <v>-0.12616221467922697</v>
      </c>
      <c r="M22219">
        <f t="shared" ca="1" si="347"/>
        <v>2.0901632028933892</v>
      </c>
    </row>
    <row r="22220" spans="1:13" x14ac:dyDescent="0.25">
      <c r="A22220" s="9"/>
      <c r="H22220" s="9"/>
      <c r="J22220">
        <v>18</v>
      </c>
      <c r="K22220">
        <f ca="1">SIMULATION!$D$3*SIMULATION!$D$17/$H22202/(SIMULATION!$D$17-$I22202)*(((EXP(-$I22202*$J22220))/(1-EXP(-SIMULATION!$D$4*$I22202)))-(EXP(-SIMULATION!$D$17*$J22220)/(1-EXP(-SIMULATION!$D$4*SIMULATION!$D$17))))</f>
        <v>2.375329648399616</v>
      </c>
      <c r="L22220">
        <v>-0.32635657459461664</v>
      </c>
      <c r="M22220">
        <f t="shared" ca="1" si="347"/>
        <v>1.6001252008148823</v>
      </c>
    </row>
    <row r="22221" spans="1:13" x14ac:dyDescent="0.25">
      <c r="A22221" s="9"/>
      <c r="H22221" s="9"/>
      <c r="J22221">
        <v>19</v>
      </c>
      <c r="K22221">
        <f ca="1">SIMULATION!$D$3*SIMULATION!$D$17/$H22202/(SIMULATION!$D$17-$I22202)*(((EXP(-$I22202*$J22221))/(1-EXP(-SIMULATION!$D$4*$I22202)))-(EXP(-SIMULATION!$D$17*$J22221)/(1-EXP(-SIMULATION!$D$4*SIMULATION!$D$17))))</f>
        <v>2.35881276671789</v>
      </c>
      <c r="L22221">
        <v>0.14205602371633022</v>
      </c>
      <c r="M22221">
        <f t="shared" ca="1" si="347"/>
        <v>2.6938963290491489</v>
      </c>
    </row>
    <row r="22222" spans="1:13" x14ac:dyDescent="0.25">
      <c r="A22222" s="9"/>
      <c r="H22222" s="9"/>
      <c r="J22222">
        <v>20</v>
      </c>
      <c r="K22222">
        <f ca="1">SIMULATION!$D$3*SIMULATION!$D$17/$H22202/(SIMULATION!$D$17-$I22202)*(((EXP(-$I22202*$J22222))/(1-EXP(-SIMULATION!$D$4*$I22202)))-(EXP(-SIMULATION!$D$17*$J22222)/(1-EXP(-SIMULATION!$D$4*SIMULATION!$D$17))))</f>
        <v>2.342393570946331</v>
      </c>
      <c r="L22222">
        <v>0.19491854391428204</v>
      </c>
      <c r="M22222">
        <f t="shared" ca="1" si="347"/>
        <v>2.7989695150693654</v>
      </c>
    </row>
    <row r="22223" spans="1:13" x14ac:dyDescent="0.25">
      <c r="A22223" s="9"/>
      <c r="H22223" s="9"/>
      <c r="J22223">
        <v>21</v>
      </c>
      <c r="K22223">
        <f ca="1">SIMULATION!$D$3*SIMULATION!$D$17/$H22202/(SIMULATION!$D$17-$I22202)*(((EXP(-$I22202*$J22223))/(1-EXP(-SIMULATION!$D$4*$I22202)))-(EXP(-SIMULATION!$D$17*$J22223)/(1-EXP(-SIMULATION!$D$4*SIMULATION!$D$17))))</f>
        <v>2.3260776665708236</v>
      </c>
      <c r="L22223">
        <v>-0.34043535273685199</v>
      </c>
      <c r="M22223">
        <f t="shared" ca="1" si="347"/>
        <v>1.5341985956584716</v>
      </c>
    </row>
    <row r="22224" spans="1:13" x14ac:dyDescent="0.25">
      <c r="A22224" s="9"/>
      <c r="H22224" s="9"/>
      <c r="J22224">
        <v>22</v>
      </c>
      <c r="K22224">
        <f ca="1">SIMULATION!$D$3*SIMULATION!$D$17/$H22202/(SIMULATION!$D$17-$I22202)*(((EXP(-$I22202*$J22224))/(1-EXP(-SIMULATION!$D$4*$I22202)))-(EXP(-SIMULATION!$D$17*$J22224)/(1-EXP(-SIMULATION!$D$4*SIMULATION!$D$17))))</f>
        <v>2.3098683619364335</v>
      </c>
      <c r="L22224">
        <v>9.6587584670415436E-2</v>
      </c>
      <c r="M22224">
        <f t="shared" ca="1" si="347"/>
        <v>2.5329729679224826</v>
      </c>
    </row>
    <row r="22225" spans="1:13" x14ac:dyDescent="0.25">
      <c r="A22225" s="9"/>
      <c r="H22225" s="9"/>
      <c r="J22225">
        <v>23</v>
      </c>
      <c r="K22225">
        <f ca="1">SIMULATION!$D$3*SIMULATION!$D$17/$H22202/(SIMULATION!$D$17-$I22202)*(((EXP(-$I22202*$J22225))/(1-EXP(-SIMULATION!$D$4*$I22202)))-(EXP(-SIMULATION!$D$17*$J22225)/(1-EXP(-SIMULATION!$D$4*SIMULATION!$D$17))))</f>
        <v>2.2937674953037552</v>
      </c>
      <c r="L22225">
        <v>0.20391950950756374</v>
      </c>
      <c r="M22225">
        <f t="shared" ca="1" si="347"/>
        <v>2.7615114378704897</v>
      </c>
    </row>
    <row r="22226" spans="1:13" x14ac:dyDescent="0.25">
      <c r="A22226" s="9"/>
      <c r="H22226" s="9"/>
      <c r="J22226">
        <v>24</v>
      </c>
      <c r="K22226">
        <f ca="1">SIMULATION!$D$3*SIMULATION!$D$17/$H22202/(SIMULATION!$D$17-$I22202)*(((EXP(-$I22202*$J22226))/(1-EXP(-SIMULATION!$D$4*$I22202)))-(EXP(-SIMULATION!$D$17*$J22226)/(1-EXP(-SIMULATION!$D$4*SIMULATION!$D$17))))</f>
        <v>2.2777759648329012</v>
      </c>
      <c r="L22226">
        <v>0.35250022153808164</v>
      </c>
      <c r="M22226">
        <f t="shared" ca="1" si="347"/>
        <v>3.0806924970506167</v>
      </c>
    </row>
    <row r="22227" spans="1:13" x14ac:dyDescent="0.25">
      <c r="A22227" s="9">
        <v>890</v>
      </c>
      <c r="B22227" s="2">
        <f ca="1">NORMINV(RAND(),SIMULATION!D7,SIMULATION!D8)</f>
        <v>67.527526448388755</v>
      </c>
      <c r="C22227" s="2">
        <v>2</v>
      </c>
      <c r="D22227" s="2">
        <f ca="1">SIMULATION!$D$11*(1+(SIMULATION!$D$12*LN(1+$C22227)))*(1+(SIMULATION!$D$13*(($B22227/63.5)-1)))</f>
        <v>10.537152392797957</v>
      </c>
      <c r="E22227" s="2">
        <v>3.4347400322127533E-2</v>
      </c>
      <c r="F22227" s="2">
        <f ca="1">D22227*(1+E22227)</f>
        <v>10.899076184288653</v>
      </c>
      <c r="G22227" s="2">
        <v>0.49315991751494931</v>
      </c>
      <c r="H22227" s="9">
        <f>SIMULATION!$D$15*EXP($G$22227)</f>
        <v>361.48405642980566</v>
      </c>
      <c r="I22227" s="2">
        <f ca="1">$F22227/$H22227</f>
        <v>3.0150918112221297E-2</v>
      </c>
      <c r="J22227">
        <v>0</v>
      </c>
      <c r="K22227">
        <f ca="1">SIMULATION!$D$3*SIMULATION!$D$17/$H22227/(SIMULATION!$D$17-$I22227)*(((EXP(-$I22227*$J22227))/(1-EXP(-SIMULATION!$D$4*$I22227)))-(EXP(-SIMULATION!$D$17*$J22227)/(1-EXP(-SIMULATION!$D$4*SIMULATION!$D$17))))</f>
        <v>1.5369301405161957</v>
      </c>
      <c r="L22227">
        <v>0.29978214571389633</v>
      </c>
      <c r="M22227">
        <f t="shared" ca="1" si="347"/>
        <v>1.997674355852501</v>
      </c>
    </row>
    <row r="22228" spans="1:13" x14ac:dyDescent="0.25">
      <c r="A22228" s="9"/>
      <c r="H22228" s="9"/>
      <c r="J22228">
        <v>1</v>
      </c>
      <c r="K22228">
        <f ca="1">SIMULATION!$D$3*SIMULATION!$D$17/$H22227/(SIMULATION!$D$17-$I22227)*(((EXP(-$I22227*$J22228))/(1-EXP(-SIMULATION!$D$4*$I22227)))-(EXP(-SIMULATION!$D$17*$J22228)/(1-EXP(-SIMULATION!$D$4*SIMULATION!$D$17))))</f>
        <v>2.0290259774213846</v>
      </c>
      <c r="L22228">
        <v>-0.33285680145519569</v>
      </c>
      <c r="M22228">
        <f t="shared" ca="1" si="347"/>
        <v>1.3536508805074003</v>
      </c>
    </row>
    <row r="22229" spans="1:13" x14ac:dyDescent="0.25">
      <c r="A22229" s="9"/>
      <c r="H22229" s="9"/>
      <c r="J22229">
        <v>2</v>
      </c>
      <c r="K22229">
        <f ca="1">SIMULATION!$D$3*SIMULATION!$D$17/$H22227/(SIMULATION!$D$17-$I22227)*(((EXP(-$I22227*$J22229))/(1-EXP(-SIMULATION!$D$4*$I22227)))-(EXP(-SIMULATION!$D$17*$J22229)/(1-EXP(-SIMULATION!$D$4*SIMULATION!$D$17))))</f>
        <v>2.3133615045074558</v>
      </c>
      <c r="L22229">
        <v>-8.3363467833586807E-2</v>
      </c>
      <c r="M22229">
        <f t="shared" ca="1" si="347"/>
        <v>2.1205116671389903</v>
      </c>
    </row>
    <row r="22230" spans="1:13" x14ac:dyDescent="0.25">
      <c r="A22230" s="9"/>
      <c r="H22230" s="9"/>
      <c r="J22230">
        <v>3</v>
      </c>
      <c r="K22230">
        <f ca="1">SIMULATION!$D$3*SIMULATION!$D$17/$H22227/(SIMULATION!$D$17-$I22227)*(((EXP(-$I22227*$J22230))/(1-EXP(-SIMULATION!$D$4*$I22227)))-(EXP(-SIMULATION!$D$17*$J22230)/(1-EXP(-SIMULATION!$D$4*SIMULATION!$D$17))))</f>
        <v>2.465480249296057</v>
      </c>
      <c r="L22230">
        <v>-0.23542259435326449</v>
      </c>
      <c r="M22230">
        <f t="shared" ca="1" si="347"/>
        <v>1.885050492680046</v>
      </c>
    </row>
    <row r="22231" spans="1:13" x14ac:dyDescent="0.25">
      <c r="A22231" s="9"/>
      <c r="H22231" s="9"/>
      <c r="J22231">
        <v>4</v>
      </c>
      <c r="K22231">
        <f ca="1">SIMULATION!$D$3*SIMULATION!$D$17/$H22227/(SIMULATION!$D$17-$I22227)*(((EXP(-$I22227*$J22231))/(1-EXP(-SIMULATION!$D$4*$I22227)))-(EXP(-SIMULATION!$D$17*$J22231)/(1-EXP(-SIMULATION!$D$4*SIMULATION!$D$17))))</f>
        <v>2.5337649815644792</v>
      </c>
      <c r="L22231">
        <v>0.26693483294827064</v>
      </c>
      <c r="M22231">
        <f t="shared" ca="1" si="347"/>
        <v>3.2101151136485715</v>
      </c>
    </row>
    <row r="22232" spans="1:13" x14ac:dyDescent="0.25">
      <c r="A22232" s="9"/>
      <c r="H22232" s="9"/>
      <c r="J22232">
        <v>5</v>
      </c>
      <c r="K22232">
        <f ca="1">SIMULATION!$D$3*SIMULATION!$D$17/$H22227/(SIMULATION!$D$17-$I22227)*(((EXP(-$I22227*$J22232))/(1-EXP(-SIMULATION!$D$4*$I22227)))-(EXP(-SIMULATION!$D$17*$J22232)/(1-EXP(-SIMULATION!$D$4*SIMULATION!$D$17))))</f>
        <v>2.5491940106866822</v>
      </c>
      <c r="L22232">
        <v>0.29765063024156418</v>
      </c>
      <c r="M22232">
        <f t="shared" ca="1" si="347"/>
        <v>3.3079632145755942</v>
      </c>
    </row>
    <row r="22233" spans="1:13" x14ac:dyDescent="0.25">
      <c r="A22233" s="9"/>
      <c r="H22233" s="9"/>
      <c r="J22233">
        <v>6</v>
      </c>
      <c r="K22233">
        <f ca="1">SIMULATION!$D$3*SIMULATION!$D$17/$H22227/(SIMULATION!$D$17-$I22227)*(((EXP(-$I22227*$J22233))/(1-EXP(-SIMULATION!$D$4*$I22227)))-(EXP(-SIMULATION!$D$17*$J22233)/(1-EXP(-SIMULATION!$D$4*SIMULATION!$D$17))))</f>
        <v>2.5315932336811873</v>
      </c>
      <c r="L22233">
        <v>-6.6429134217709018E-2</v>
      </c>
      <c r="M22233">
        <f t="shared" ca="1" si="347"/>
        <v>2.3634216869763356</v>
      </c>
    </row>
    <row r="22234" spans="1:13" x14ac:dyDescent="0.25">
      <c r="A22234" s="9"/>
      <c r="H22234" s="9"/>
      <c r="J22234">
        <v>7</v>
      </c>
      <c r="K22234">
        <f ca="1">SIMULATION!$D$3*SIMULATION!$D$17/$H22227/(SIMULATION!$D$17-$I22227)*(((EXP(-$I22227*$J22234))/(1-EXP(-SIMULATION!$D$4*$I22227)))-(EXP(-SIMULATION!$D$17*$J22234)/(1-EXP(-SIMULATION!$D$4*SIMULATION!$D$17))))</f>
        <v>2.4936425759594147</v>
      </c>
      <c r="L22234">
        <v>6.0406882931952462E-2</v>
      </c>
      <c r="M22234">
        <f t="shared" ca="1" si="347"/>
        <v>2.6442757511195274</v>
      </c>
    </row>
    <row r="22235" spans="1:13" x14ac:dyDescent="0.25">
      <c r="A22235" s="9"/>
      <c r="H22235" s="9"/>
      <c r="J22235">
        <v>8</v>
      </c>
      <c r="K22235">
        <f ca="1">SIMULATION!$D$3*SIMULATION!$D$17/$H22227/(SIMULATION!$D$17-$I22227)*(((EXP(-$I22227*$J22235))/(1-EXP(-SIMULATION!$D$4*$I22227)))-(EXP(-SIMULATION!$D$17*$J22235)/(1-EXP(-SIMULATION!$D$4*SIMULATION!$D$17))))</f>
        <v>2.4434433930974939</v>
      </c>
      <c r="L22235">
        <v>2.0179547610267398E-2</v>
      </c>
      <c r="M22235">
        <f t="shared" ca="1" si="347"/>
        <v>2.4927509753814978</v>
      </c>
    </row>
    <row r="22236" spans="1:13" x14ac:dyDescent="0.25">
      <c r="A22236" s="9"/>
      <c r="H22236" s="9"/>
      <c r="J22236">
        <v>9</v>
      </c>
      <c r="K22236">
        <f ca="1">SIMULATION!$D$3*SIMULATION!$D$17/$H22227/(SIMULATION!$D$17-$I22227)*(((EXP(-$I22227*$J22236))/(1-EXP(-SIMULATION!$D$4*$I22227)))-(EXP(-SIMULATION!$D$17*$J22236)/(1-EXP(-SIMULATION!$D$4*SIMULATION!$D$17))))</f>
        <v>2.3861637021725746</v>
      </c>
      <c r="L22236">
        <v>-5.2809150058313943E-2</v>
      </c>
      <c r="M22236">
        <f t="shared" ca="1" si="347"/>
        <v>2.2601524251608409</v>
      </c>
    </row>
    <row r="22237" spans="1:13" x14ac:dyDescent="0.25">
      <c r="A22237" s="9"/>
      <c r="H22237" s="9"/>
      <c r="J22237">
        <v>10</v>
      </c>
      <c r="K22237">
        <f ca="1">SIMULATION!$D$3*SIMULATION!$D$17/$H22227/(SIMULATION!$D$17-$I22227)*(((EXP(-$I22227*$J22237))/(1-EXP(-SIMULATION!$D$4*$I22227)))-(EXP(-SIMULATION!$D$17*$J22237)/(1-EXP(-SIMULATION!$D$4*SIMULATION!$D$17))))</f>
        <v>2.3250924645521969</v>
      </c>
      <c r="L22237">
        <v>-0.63372904158715271</v>
      </c>
      <c r="M22237">
        <f t="shared" ca="1" si="347"/>
        <v>0.85161384539002227</v>
      </c>
    </row>
    <row r="22238" spans="1:13" x14ac:dyDescent="0.25">
      <c r="A22238" s="9"/>
      <c r="H22238" s="9"/>
      <c r="J22238">
        <v>11</v>
      </c>
      <c r="K22238">
        <f ca="1">SIMULATION!$D$3*SIMULATION!$D$17/$H22227/(SIMULATION!$D$17-$I22227)*(((EXP(-$I22227*$J22238))/(1-EXP(-SIMULATION!$D$4*$I22227)))-(EXP(-SIMULATION!$D$17*$J22238)/(1-EXP(-SIMULATION!$D$4*SIMULATION!$D$17))))</f>
        <v>2.2623151751442188</v>
      </c>
      <c r="L22238">
        <v>-0.31760988055275846</v>
      </c>
      <c r="M22238">
        <f t="shared" ca="1" si="347"/>
        <v>1.5437815225939704</v>
      </c>
    </row>
    <row r="22239" spans="1:13" x14ac:dyDescent="0.25">
      <c r="A22239" s="9"/>
      <c r="H22239" s="9"/>
      <c r="J22239">
        <v>12</v>
      </c>
      <c r="K22239">
        <f ca="1">SIMULATION!$D$3*SIMULATION!$D$17/$H22227/(SIMULATION!$D$17-$I22227)*(((EXP(-$I22227*$J22239))/(1-EXP(-SIMULATION!$D$4*$I22227)))-(EXP(-SIMULATION!$D$17*$J22239)/(1-EXP(-SIMULATION!$D$4*SIMULATION!$D$17))))</f>
        <v>2.1991467762499375</v>
      </c>
      <c r="L22239">
        <v>-0.35513487253484538</v>
      </c>
      <c r="M22239">
        <f t="shared" ca="1" si="347"/>
        <v>1.418153066181</v>
      </c>
    </row>
    <row r="22240" spans="1:13" x14ac:dyDescent="0.25">
      <c r="A22240" s="9"/>
      <c r="H22240" s="9"/>
      <c r="J22240">
        <v>13</v>
      </c>
      <c r="K22240">
        <f ca="1">SIMULATION!$D$3*SIMULATION!$D$17/$H22227/(SIMULATION!$D$17-$I22227)*(((EXP(-$I22227*$J22240))/(1-EXP(-SIMULATION!$D$4*$I22227)))-(EXP(-SIMULATION!$D$17*$J22240)/(1-EXP(-SIMULATION!$D$4*SIMULATION!$D$17))))</f>
        <v>2.136409059729893</v>
      </c>
      <c r="L22240">
        <v>-5.7895130693263783E-2</v>
      </c>
      <c r="M22240">
        <f t="shared" ca="1" si="347"/>
        <v>2.0127213780025581</v>
      </c>
    </row>
    <row r="22241" spans="1:13" x14ac:dyDescent="0.25">
      <c r="A22241" s="9"/>
      <c r="H22241" s="9"/>
      <c r="J22241">
        <v>14</v>
      </c>
      <c r="K22241">
        <f ca="1">SIMULATION!$D$3*SIMULATION!$D$17/$H22227/(SIMULATION!$D$17-$I22227)*(((EXP(-$I22227*$J22241))/(1-EXP(-SIMULATION!$D$4*$I22227)))-(EXP(-SIMULATION!$D$17*$J22241)/(1-EXP(-SIMULATION!$D$4*SIMULATION!$D$17))))</f>
        <v>2.0746084140856009</v>
      </c>
      <c r="L22241">
        <v>-0.25420362438429439</v>
      </c>
      <c r="M22241">
        <f t="shared" ca="1" si="347"/>
        <v>1.5472354360468881</v>
      </c>
    </row>
    <row r="22242" spans="1:13" x14ac:dyDescent="0.25">
      <c r="A22242" s="9"/>
      <c r="H22242" s="9"/>
      <c r="J22242">
        <v>15</v>
      </c>
      <c r="K22242">
        <f ca="1">SIMULATION!$D$3*SIMULATION!$D$17/$H22227/(SIMULATION!$D$17-$I22227)*(((EXP(-$I22227*$J22242))/(1-EXP(-SIMULATION!$D$4*$I22227)))-(EXP(-SIMULATION!$D$17*$J22242)/(1-EXP(-SIMULATION!$D$4*SIMULATION!$D$17))))</f>
        <v>2.0140497107073285</v>
      </c>
      <c r="L22242">
        <v>-4.5044150414981728E-2</v>
      </c>
      <c r="M22242">
        <f t="shared" ca="1" si="347"/>
        <v>1.923328552594977</v>
      </c>
    </row>
    <row r="22243" spans="1:13" x14ac:dyDescent="0.25">
      <c r="A22243" s="9"/>
      <c r="H22243" s="9"/>
      <c r="J22243">
        <v>16</v>
      </c>
      <c r="K22243">
        <f ca="1">SIMULATION!$D$3*SIMULATION!$D$17/$H22227/(SIMULATION!$D$17-$I22227)*(((EXP(-$I22227*$J22243))/(1-EXP(-SIMULATION!$D$4*$I22227)))-(EXP(-SIMULATION!$D$17*$J22243)/(1-EXP(-SIMULATION!$D$4*SIMULATION!$D$17))))</f>
        <v>1.9549092670955881</v>
      </c>
      <c r="L22243">
        <v>0.55965949479731314</v>
      </c>
      <c r="M22243">
        <f t="shared" ca="1" si="347"/>
        <v>3.0489927998928907</v>
      </c>
    </row>
    <row r="22244" spans="1:13" x14ac:dyDescent="0.25">
      <c r="A22244" s="9"/>
      <c r="H22244" s="9"/>
      <c r="J22244">
        <v>17</v>
      </c>
      <c r="K22244">
        <f ca="1">SIMULATION!$D$3*SIMULATION!$D$17/$H22227/(SIMULATION!$D$17-$I22227)*(((EXP(-$I22227*$J22244))/(1-EXP(-SIMULATION!$D$4*$I22227)))-(EXP(-SIMULATION!$D$17*$J22244)/(1-EXP(-SIMULATION!$D$4*SIMULATION!$D$17))))</f>
        <v>1.897281586144137</v>
      </c>
      <c r="L22244">
        <v>6.3458843785508354E-2</v>
      </c>
      <c r="M22244">
        <f t="shared" ca="1" si="347"/>
        <v>2.0176808819363794</v>
      </c>
    </row>
    <row r="22245" spans="1:13" x14ac:dyDescent="0.25">
      <c r="A22245" s="9"/>
      <c r="H22245" s="9"/>
      <c r="J22245">
        <v>18</v>
      </c>
      <c r="K22245">
        <f ca="1">SIMULATION!$D$3*SIMULATION!$D$17/$H22227/(SIMULATION!$D$17-$I22227)*(((EXP(-$I22227*$J22245))/(1-EXP(-SIMULATION!$D$4*$I22227)))-(EXP(-SIMULATION!$D$17*$J22245)/(1-EXP(-SIMULATION!$D$4*SIMULATION!$D$17))))</f>
        <v>1.8412092910010038</v>
      </c>
      <c r="L22245">
        <v>-2.6834583154129881E-2</v>
      </c>
      <c r="M22245">
        <f t="shared" ca="1" si="347"/>
        <v>1.7918012071774809</v>
      </c>
    </row>
    <row r="22246" spans="1:13" x14ac:dyDescent="0.25">
      <c r="A22246" s="9"/>
      <c r="H22246" s="9"/>
      <c r="J22246">
        <v>19</v>
      </c>
      <c r="K22246">
        <f ca="1">SIMULATION!$D$3*SIMULATION!$D$17/$H22227/(SIMULATION!$D$17-$I22227)*(((EXP(-$I22227*$J22246))/(1-EXP(-SIMULATION!$D$4*$I22227)))-(EXP(-SIMULATION!$D$17*$J22246)/(1-EXP(-SIMULATION!$D$4*SIMULATION!$D$17))))</f>
        <v>1.7867022917471309</v>
      </c>
      <c r="L22246">
        <v>-5.6967911356369624E-2</v>
      </c>
      <c r="M22246">
        <f t="shared" ca="1" si="347"/>
        <v>1.684917593970658</v>
      </c>
    </row>
    <row r="22247" spans="1:13" x14ac:dyDescent="0.25">
      <c r="A22247" s="9"/>
      <c r="H22247" s="9"/>
      <c r="J22247">
        <v>20</v>
      </c>
      <c r="K22247">
        <f ca="1">SIMULATION!$D$3*SIMULATION!$D$17/$H22227/(SIMULATION!$D$17-$I22227)*(((EXP(-$I22227*$J22247))/(1-EXP(-SIMULATION!$D$4*$I22227)))-(EXP(-SIMULATION!$D$17*$J22247)/(1-EXP(-SIMULATION!$D$4*SIMULATION!$D$17))))</f>
        <v>1.7337500520466753</v>
      </c>
      <c r="L22247">
        <v>0.2155403984173857</v>
      </c>
      <c r="M22247">
        <f t="shared" ca="1" si="347"/>
        <v>2.1074432290209786</v>
      </c>
    </row>
    <row r="22248" spans="1:13" x14ac:dyDescent="0.25">
      <c r="A22248" s="9"/>
      <c r="H22248" s="9"/>
      <c r="J22248">
        <v>21</v>
      </c>
      <c r="K22248">
        <f ca="1">SIMULATION!$D$3*SIMULATION!$D$17/$H22227/(SIMULATION!$D$17-$I22227)*(((EXP(-$I22227*$J22248))/(1-EXP(-SIMULATION!$D$4*$I22227)))-(EXP(-SIMULATION!$D$17*$J22248)/(1-EXP(-SIMULATION!$D$4*SIMULATION!$D$17))))</f>
        <v>1.6823294345615802</v>
      </c>
      <c r="L22248">
        <v>-0.26367733373086544</v>
      </c>
      <c r="M22248">
        <f t="shared" ca="1" si="347"/>
        <v>1.2387372947994284</v>
      </c>
    </row>
    <row r="22249" spans="1:13" x14ac:dyDescent="0.25">
      <c r="A22249" s="9"/>
      <c r="H22249" s="9"/>
      <c r="J22249">
        <v>22</v>
      </c>
      <c r="K22249">
        <f ca="1">SIMULATION!$D$3*SIMULATION!$D$17/$H22227/(SIMULATION!$D$17-$I22227)*(((EXP(-$I22227*$J22249))/(1-EXP(-SIMULATION!$D$4*$I22227)))-(EXP(-SIMULATION!$D$17*$J22249)/(1-EXP(-SIMULATION!$D$4*SIMULATION!$D$17))))</f>
        <v>1.6324097135869637</v>
      </c>
      <c r="L22249">
        <v>-0.70877038390425262</v>
      </c>
      <c r="M22249">
        <f t="shared" ca="1" si="347"/>
        <v>0.47540605419890036</v>
      </c>
    </row>
    <row r="22250" spans="1:13" x14ac:dyDescent="0.25">
      <c r="A22250" s="9"/>
      <c r="H22250" s="9"/>
      <c r="J22250">
        <v>23</v>
      </c>
      <c r="K22250">
        <f ca="1">SIMULATION!$D$3*SIMULATION!$D$17/$H22227/(SIMULATION!$D$17-$I22227)*(((EXP(-$I22227*$J22250))/(1-EXP(-SIMULATION!$D$4*$I22227)))-(EXP(-SIMULATION!$D$17*$J22250)/(1-EXP(-SIMULATION!$D$4*SIMULATION!$D$17))))</f>
        <v>1.5839557728152711</v>
      </c>
      <c r="L22250">
        <v>-0.23104178044892909</v>
      </c>
      <c r="M22250">
        <f t="shared" ca="1" si="347"/>
        <v>1.2179958109116715</v>
      </c>
    </row>
    <row r="22251" spans="1:13" x14ac:dyDescent="0.25">
      <c r="A22251" s="9"/>
      <c r="H22251" s="9"/>
      <c r="J22251">
        <v>24</v>
      </c>
      <c r="K22251">
        <f ca="1">SIMULATION!$D$3*SIMULATION!$D$17/$H22227/(SIMULATION!$D$17-$I22227)*(((EXP(-$I22227*$J22251))/(1-EXP(-SIMULATION!$D$4*$I22227)))-(EXP(-SIMULATION!$D$17*$J22251)/(1-EXP(-SIMULATION!$D$4*SIMULATION!$D$17))))</f>
        <v>1.5369301405161953</v>
      </c>
      <c r="L22251">
        <v>-4.0415364485183E-2</v>
      </c>
      <c r="M22251">
        <f t="shared" ca="1" si="347"/>
        <v>1.4748145486989697</v>
      </c>
    </row>
    <row r="22252" spans="1:13" x14ac:dyDescent="0.25">
      <c r="A22252" s="9">
        <v>891</v>
      </c>
      <c r="B22252" s="2">
        <f ca="1">NORMINV(RAND(),SIMULATION!D7,SIMULATION!D8)</f>
        <v>50.241830395703786</v>
      </c>
      <c r="C22252" s="2">
        <v>2</v>
      </c>
      <c r="D22252" s="2">
        <f ca="1">SIMULATION!$D$11*(1+(SIMULATION!$D$12*LN(1+$C22252)))*(1+(SIMULATION!$D$13*(($B22252/63.5)-1)))</f>
        <v>9.253486575171701</v>
      </c>
      <c r="E22252" s="2">
        <v>0.23869753188677834</v>
      </c>
      <c r="F22252" s="2">
        <f ca="1">D22252*(1+E22252)</f>
        <v>11.462270982012623</v>
      </c>
      <c r="G22252" s="2">
        <v>-0.90884941997379431</v>
      </c>
      <c r="H22252" s="9">
        <f>SIMULATION!$D$15*EXP($G$22252)</f>
        <v>88.961936565215694</v>
      </c>
      <c r="I22252" s="2">
        <f ca="1">$F22252/$H22252</f>
        <v>0.12884466575893308</v>
      </c>
      <c r="J22252">
        <v>0</v>
      </c>
      <c r="K22252">
        <f ca="1">SIMULATION!$D$3*SIMULATION!$D$17/$H22252/(SIMULATION!$D$17-$I22252)*(((EXP(-$I22252*$J22252))/(1-EXP(-SIMULATION!$D$4*$I22252)))-(EXP(-SIMULATION!$D$17*$J22252)/(1-EXP(-SIMULATION!$D$4*SIMULATION!$D$17))))</f>
        <v>0.41364633732481304</v>
      </c>
      <c r="L22252">
        <v>-5.4336318850386187E-2</v>
      </c>
      <c r="M22252">
        <f t="shared" ca="1" si="347"/>
        <v>0.39117031804863761</v>
      </c>
    </row>
    <row r="22253" spans="1:13" x14ac:dyDescent="0.25">
      <c r="A22253" s="9"/>
      <c r="H22253" s="9"/>
      <c r="J22253">
        <v>1</v>
      </c>
      <c r="K22253">
        <f ca="1">SIMULATION!$D$3*SIMULATION!$D$17/$H22252/(SIMULATION!$D$17-$I22252)*(((EXP(-$I22252*$J22253))/(1-EXP(-SIMULATION!$D$4*$I22252)))-(EXP(-SIMULATION!$D$17*$J22253)/(1-EXP(-SIMULATION!$D$4*SIMULATION!$D$17))))</f>
        <v>2.4372500028361337</v>
      </c>
      <c r="L22253">
        <v>0.24311168898136687</v>
      </c>
      <c r="M22253">
        <f t="shared" ca="1" si="347"/>
        <v>3.0297739674954673</v>
      </c>
    </row>
    <row r="22254" spans="1:13" x14ac:dyDescent="0.25">
      <c r="A22254" s="9"/>
      <c r="H22254" s="9"/>
      <c r="J22254">
        <v>2</v>
      </c>
      <c r="K22254">
        <f ca="1">SIMULATION!$D$3*SIMULATION!$D$17/$H22252/(SIMULATION!$D$17-$I22252)*(((EXP(-$I22252*$J22254))/(1-EXP(-SIMULATION!$D$4*$I22252)))-(EXP(-SIMULATION!$D$17*$J22254)/(1-EXP(-SIMULATION!$D$4*SIMULATION!$D$17))))</f>
        <v>3.4714311838595346</v>
      </c>
      <c r="L22254">
        <v>-0.11265314998561543</v>
      </c>
      <c r="M22254">
        <f t="shared" ca="1" si="347"/>
        <v>3.0803635260394642</v>
      </c>
    </row>
    <row r="22255" spans="1:13" x14ac:dyDescent="0.25">
      <c r="A22255" s="9"/>
      <c r="H22255" s="9"/>
      <c r="J22255">
        <v>3</v>
      </c>
      <c r="K22255">
        <f ca="1">SIMULATION!$D$3*SIMULATION!$D$17/$H22252/(SIMULATION!$D$17-$I22252)*(((EXP(-$I22252*$J22255))/(1-EXP(-SIMULATION!$D$4*$I22252)))-(EXP(-SIMULATION!$D$17*$J22255)/(1-EXP(-SIMULATION!$D$4*SIMULATION!$D$17))))</f>
        <v>3.9033111720832947</v>
      </c>
      <c r="L22255">
        <v>6.5423474012420643E-2</v>
      </c>
      <c r="M22255">
        <f t="shared" ca="1" si="347"/>
        <v>4.1586793491124769</v>
      </c>
    </row>
    <row r="22256" spans="1:13" x14ac:dyDescent="0.25">
      <c r="A22256" s="9"/>
      <c r="H22256" s="9"/>
      <c r="J22256">
        <v>4</v>
      </c>
      <c r="K22256">
        <f ca="1">SIMULATION!$D$3*SIMULATION!$D$17/$H22252/(SIMULATION!$D$17-$I22252)*(((EXP(-$I22252*$J22256))/(1-EXP(-SIMULATION!$D$4*$I22252)))-(EXP(-SIMULATION!$D$17*$J22256)/(1-EXP(-SIMULATION!$D$4*SIMULATION!$D$17))))</f>
        <v>3.9771290818357699</v>
      </c>
      <c r="L22256">
        <v>-3.4805346721099814E-3</v>
      </c>
      <c r="M22256">
        <f t="shared" ca="1" si="347"/>
        <v>3.9632865461709836</v>
      </c>
    </row>
    <row r="22257" spans="1:13" x14ac:dyDescent="0.25">
      <c r="A22257" s="9"/>
      <c r="H22257" s="9"/>
      <c r="J22257">
        <v>5</v>
      </c>
      <c r="K22257">
        <f ca="1">SIMULATION!$D$3*SIMULATION!$D$17/$H22252/(SIMULATION!$D$17-$I22252)*(((EXP(-$I22252*$J22257))/(1-EXP(-SIMULATION!$D$4*$I22252)))-(EXP(-SIMULATION!$D$17*$J22257)/(1-EXP(-SIMULATION!$D$4*SIMULATION!$D$17))))</f>
        <v>3.8460255859489831</v>
      </c>
      <c r="L22257">
        <v>-0.1830965404128361</v>
      </c>
      <c r="M22257">
        <f t="shared" ca="1" si="347"/>
        <v>3.1418316068224734</v>
      </c>
    </row>
    <row r="22258" spans="1:13" x14ac:dyDescent="0.25">
      <c r="A22258" s="9"/>
      <c r="H22258" s="9"/>
      <c r="J22258">
        <v>6</v>
      </c>
      <c r="K22258">
        <f ca="1">SIMULATION!$D$3*SIMULATION!$D$17/$H22252/(SIMULATION!$D$17-$I22252)*(((EXP(-$I22252*$J22258))/(1-EXP(-SIMULATION!$D$4*$I22252)))-(EXP(-SIMULATION!$D$17*$J22258)/(1-EXP(-SIMULATION!$D$4*SIMULATION!$D$17))))</f>
        <v>3.6051711069820129</v>
      </c>
      <c r="L22258">
        <v>-0.15965215939441571</v>
      </c>
      <c r="M22258">
        <f t="shared" ca="1" si="347"/>
        <v>3.0295977547659785</v>
      </c>
    </row>
    <row r="22259" spans="1:13" x14ac:dyDescent="0.25">
      <c r="A22259" s="9"/>
      <c r="H22259" s="9"/>
      <c r="J22259">
        <v>7</v>
      </c>
      <c r="K22259">
        <f ca="1">SIMULATION!$D$3*SIMULATION!$D$17/$H22252/(SIMULATION!$D$17-$I22252)*(((EXP(-$I22252*$J22259))/(1-EXP(-SIMULATION!$D$4*$I22252)))-(EXP(-SIMULATION!$D$17*$J22259)/(1-EXP(-SIMULATION!$D$4*SIMULATION!$D$17))))</f>
        <v>3.3129458625008952</v>
      </c>
      <c r="L22259">
        <v>-0.20656378766540537</v>
      </c>
      <c r="M22259">
        <f t="shared" ca="1" si="347"/>
        <v>2.6286112168122768</v>
      </c>
    </row>
    <row r="22260" spans="1:13" x14ac:dyDescent="0.25">
      <c r="A22260" s="9"/>
      <c r="H22260" s="9"/>
      <c r="J22260">
        <v>8</v>
      </c>
      <c r="K22260">
        <f ca="1">SIMULATION!$D$3*SIMULATION!$D$17/$H22252/(SIMULATION!$D$17-$I22252)*(((EXP(-$I22252*$J22260))/(1-EXP(-SIMULATION!$D$4*$I22252)))-(EXP(-SIMULATION!$D$17*$J22260)/(1-EXP(-SIMULATION!$D$4*SIMULATION!$D$17))))</f>
        <v>3.0044692087048595</v>
      </c>
      <c r="L22260">
        <v>-7.5461483827956415E-3</v>
      </c>
      <c r="M22260">
        <f t="shared" ca="1" si="347"/>
        <v>2.9817970382444319</v>
      </c>
    </row>
    <row r="22261" spans="1:13" x14ac:dyDescent="0.25">
      <c r="A22261" s="9"/>
      <c r="H22261" s="9"/>
      <c r="J22261">
        <v>9</v>
      </c>
      <c r="K22261">
        <f ca="1">SIMULATION!$D$3*SIMULATION!$D$17/$H22252/(SIMULATION!$D$17-$I22252)*(((EXP(-$I22252*$J22261))/(1-EXP(-SIMULATION!$D$4*$I22252)))-(EXP(-SIMULATION!$D$17*$J22261)/(1-EXP(-SIMULATION!$D$4*SIMULATION!$D$17))))</f>
        <v>2.700231468484648</v>
      </c>
      <c r="L22261">
        <v>0.27674023866499908</v>
      </c>
      <c r="M22261">
        <f t="shared" ca="1" si="347"/>
        <v>3.4474941695238304</v>
      </c>
    </row>
    <row r="22262" spans="1:13" x14ac:dyDescent="0.25">
      <c r="A22262" s="9"/>
      <c r="H22262" s="9"/>
      <c r="J22262">
        <v>10</v>
      </c>
      <c r="K22262">
        <f ca="1">SIMULATION!$D$3*SIMULATION!$D$17/$H22252/(SIMULATION!$D$17-$I22252)*(((EXP(-$I22252*$J22262))/(1-EXP(-SIMULATION!$D$4*$I22252)))-(EXP(-SIMULATION!$D$17*$J22262)/(1-EXP(-SIMULATION!$D$4*SIMULATION!$D$17))))</f>
        <v>2.4115919189586723</v>
      </c>
      <c r="L22262">
        <v>-0.45593612714772302</v>
      </c>
      <c r="M22262">
        <f t="shared" ca="1" si="347"/>
        <v>1.3120600391679098</v>
      </c>
    </row>
    <row r="22263" spans="1:13" x14ac:dyDescent="0.25">
      <c r="A22263" s="9"/>
      <c r="H22263" s="9"/>
      <c r="J22263">
        <v>11</v>
      </c>
      <c r="K22263">
        <f ca="1">SIMULATION!$D$3*SIMULATION!$D$17/$H22252/(SIMULATION!$D$17-$I22252)*(((EXP(-$I22252*$J22263))/(1-EXP(-SIMULATION!$D$4*$I22252)))-(EXP(-SIMULATION!$D$17*$J22263)/(1-EXP(-SIMULATION!$D$4*SIMULATION!$D$17))))</f>
        <v>2.1442725874125976</v>
      </c>
      <c r="L22263">
        <v>4.6516510200142386E-2</v>
      </c>
      <c r="M22263">
        <f t="shared" ca="1" si="347"/>
        <v>2.2440166650968614</v>
      </c>
    </row>
    <row r="22264" spans="1:13" x14ac:dyDescent="0.25">
      <c r="A22264" s="9"/>
      <c r="H22264" s="9"/>
      <c r="J22264">
        <v>12</v>
      </c>
      <c r="K22264">
        <f ca="1">SIMULATION!$D$3*SIMULATION!$D$17/$H22252/(SIMULATION!$D$17-$I22252)*(((EXP(-$I22252*$J22264))/(1-EXP(-SIMULATION!$D$4*$I22252)))-(EXP(-SIMULATION!$D$17*$J22264)/(1-EXP(-SIMULATION!$D$4*SIMULATION!$D$17))))</f>
        <v>1.9005712725567774</v>
      </c>
      <c r="L22264">
        <v>0.21918061277161471</v>
      </c>
      <c r="M22264">
        <f t="shared" ca="1" si="347"/>
        <v>2.3171396486918994</v>
      </c>
    </row>
    <row r="22265" spans="1:13" x14ac:dyDescent="0.25">
      <c r="A22265" s="9"/>
      <c r="H22265" s="9"/>
      <c r="J22265">
        <v>13</v>
      </c>
      <c r="K22265">
        <f ca="1">SIMULATION!$D$3*SIMULATION!$D$17/$H22252/(SIMULATION!$D$17-$I22252)*(((EXP(-$I22252*$J22265))/(1-EXP(-SIMULATION!$D$4*$I22252)))-(EXP(-SIMULATION!$D$17*$J22265)/(1-EXP(-SIMULATION!$D$4*SIMULATION!$D$17))))</f>
        <v>1.6807569438618788</v>
      </c>
      <c r="L22265">
        <v>-0.19165916318633705</v>
      </c>
      <c r="M22265">
        <f t="shared" ca="1" si="347"/>
        <v>1.3586244744816858</v>
      </c>
    </row>
    <row r="22266" spans="1:13" x14ac:dyDescent="0.25">
      <c r="A22266" s="9"/>
      <c r="H22266" s="9"/>
      <c r="J22266">
        <v>14</v>
      </c>
      <c r="K22266">
        <f ca="1">SIMULATION!$D$3*SIMULATION!$D$17/$H22252/(SIMULATION!$D$17-$I22252)*(((EXP(-$I22252*$J22266))/(1-EXP(-SIMULATION!$D$4*$I22252)))-(EXP(-SIMULATION!$D$17*$J22266)/(1-EXP(-SIMULATION!$D$4*SIMULATION!$D$17))))</f>
        <v>1.4839439401708912</v>
      </c>
      <c r="L22266">
        <v>-0.21887367457672635</v>
      </c>
      <c r="M22266">
        <f t="shared" ca="1" si="347"/>
        <v>1.1591476771198224</v>
      </c>
    </row>
    <row r="22267" spans="1:13" x14ac:dyDescent="0.25">
      <c r="A22267" s="9"/>
      <c r="H22267" s="9"/>
      <c r="J22267">
        <v>15</v>
      </c>
      <c r="K22267">
        <f ca="1">SIMULATION!$D$3*SIMULATION!$D$17/$H22252/(SIMULATION!$D$17-$I22252)*(((EXP(-$I22252*$J22267))/(1-EXP(-SIMULATION!$D$4*$I22252)))-(EXP(-SIMULATION!$D$17*$J22267)/(1-EXP(-SIMULATION!$D$4*SIMULATION!$D$17))))</f>
        <v>1.308634588889745</v>
      </c>
      <c r="L22267">
        <v>-0.21165878124468934</v>
      </c>
      <c r="M22267">
        <f t="shared" ca="1" si="347"/>
        <v>1.0316505867106966</v>
      </c>
    </row>
    <row r="22268" spans="1:13" x14ac:dyDescent="0.25">
      <c r="A22268" s="9"/>
      <c r="H22268" s="9"/>
      <c r="J22268">
        <v>16</v>
      </c>
      <c r="K22268">
        <f ca="1">SIMULATION!$D$3*SIMULATION!$D$17/$H22252/(SIMULATION!$D$17-$I22252)*(((EXP(-$I22252*$J22268))/(1-EXP(-SIMULATION!$D$4*$I22252)))-(EXP(-SIMULATION!$D$17*$J22268)/(1-EXP(-SIMULATION!$D$4*SIMULATION!$D$17))))</f>
        <v>1.1530514673002978</v>
      </c>
      <c r="L22268">
        <v>9.2288442650324723E-2</v>
      </c>
      <c r="M22268">
        <f t="shared" ca="1" si="347"/>
        <v>1.2594647915131143</v>
      </c>
    </row>
    <row r="22269" spans="1:13" x14ac:dyDescent="0.25">
      <c r="A22269" s="9"/>
      <c r="H22269" s="9"/>
      <c r="J22269">
        <v>17</v>
      </c>
      <c r="K22269">
        <f ca="1">SIMULATION!$D$3*SIMULATION!$D$17/$H22252/(SIMULATION!$D$17-$I22252)*(((EXP(-$I22252*$J22269))/(1-EXP(-SIMULATION!$D$4*$I22252)))-(EXP(-SIMULATION!$D$17*$J22269)/(1-EXP(-SIMULATION!$D$4*SIMULATION!$D$17))))</f>
        <v>1.0153367306606096</v>
      </c>
      <c r="L22269">
        <v>2.745049796045718E-2</v>
      </c>
      <c r="M22269">
        <f t="shared" ca="1" si="347"/>
        <v>1.043208229514786</v>
      </c>
    </row>
    <row r="22270" spans="1:13" x14ac:dyDescent="0.25">
      <c r="A22270" s="9"/>
      <c r="H22270" s="9"/>
      <c r="J22270">
        <v>18</v>
      </c>
      <c r="K22270">
        <f ca="1">SIMULATION!$D$3*SIMULATION!$D$17/$H22252/(SIMULATION!$D$17-$I22252)*(((EXP(-$I22252*$J22270))/(1-EXP(-SIMULATION!$D$4*$I22252)))-(EXP(-SIMULATION!$D$17*$J22270)/(1-EXP(-SIMULATION!$D$4*SIMULATION!$D$17))))</f>
        <v>0.89366789672806968</v>
      </c>
      <c r="L22270">
        <v>-0.37544727468028877</v>
      </c>
      <c r="M22270">
        <f t="shared" ca="1" si="347"/>
        <v>0.55814272043225011</v>
      </c>
    </row>
    <row r="22271" spans="1:13" x14ac:dyDescent="0.25">
      <c r="A22271" s="9"/>
      <c r="H22271" s="9"/>
      <c r="J22271">
        <v>19</v>
      </c>
      <c r="K22271">
        <f ca="1">SIMULATION!$D$3*SIMULATION!$D$17/$H22252/(SIMULATION!$D$17-$I22252)*(((EXP(-$I22252*$J22271))/(1-EXP(-SIMULATION!$D$4*$I22252)))-(EXP(-SIMULATION!$D$17*$J22271)/(1-EXP(-SIMULATION!$D$4*SIMULATION!$D$17))))</f>
        <v>0.78632153813085226</v>
      </c>
      <c r="L22271">
        <v>4.6003771887768719E-2</v>
      </c>
      <c r="M22271">
        <f t="shared" ca="1" si="347"/>
        <v>0.82249529480146333</v>
      </c>
    </row>
    <row r="22272" spans="1:13" x14ac:dyDescent="0.25">
      <c r="A22272" s="9"/>
      <c r="H22272" s="9"/>
      <c r="J22272">
        <v>20</v>
      </c>
      <c r="K22272">
        <f ca="1">SIMULATION!$D$3*SIMULATION!$D$17/$H22252/(SIMULATION!$D$17-$I22252)*(((EXP(-$I22252*$J22272))/(1-EXP(-SIMULATION!$D$4*$I22252)))-(EXP(-SIMULATION!$D$17*$J22272)/(1-EXP(-SIMULATION!$D$4*SIMULATION!$D$17))))</f>
        <v>0.6917048627876321</v>
      </c>
      <c r="L22272">
        <v>0.46304403943443828</v>
      </c>
      <c r="M22272">
        <f t="shared" ca="1" si="347"/>
        <v>1.0119946765492611</v>
      </c>
    </row>
    <row r="22273" spans="1:13" x14ac:dyDescent="0.25">
      <c r="A22273" s="9"/>
      <c r="H22273" s="9"/>
      <c r="J22273">
        <v>21</v>
      </c>
      <c r="K22273">
        <f ca="1">SIMULATION!$D$3*SIMULATION!$D$17/$H22252/(SIMULATION!$D$17-$I22252)*(((EXP(-$I22252*$J22273))/(1-EXP(-SIMULATION!$D$4*$I22252)))-(EXP(-SIMULATION!$D$17*$J22273)/(1-EXP(-SIMULATION!$D$4*SIMULATION!$D$17))))</f>
        <v>0.60836783264745009</v>
      </c>
      <c r="L22273">
        <v>0.18539595485764193</v>
      </c>
      <c r="M22273">
        <f t="shared" ca="1" si="347"/>
        <v>0.7211567678857983</v>
      </c>
    </row>
    <row r="22274" spans="1:13" x14ac:dyDescent="0.25">
      <c r="A22274" s="9"/>
      <c r="H22274" s="9"/>
      <c r="J22274">
        <v>22</v>
      </c>
      <c r="K22274">
        <f ca="1">SIMULATION!$D$3*SIMULATION!$D$17/$H22252/(SIMULATION!$D$17-$I22252)*(((EXP(-$I22252*$J22274))/(1-EXP(-SIMULATION!$D$4*$I22252)))-(EXP(-SIMULATION!$D$17*$J22274)/(1-EXP(-SIMULATION!$D$4*SIMULATION!$D$17))))</f>
        <v>0.53500379238540252</v>
      </c>
      <c r="L22274">
        <v>-0.25631071468104311</v>
      </c>
      <c r="M22274">
        <f t="shared" ca="1" si="347"/>
        <v>0.39787658800203163</v>
      </c>
    </row>
    <row r="22275" spans="1:13" x14ac:dyDescent="0.25">
      <c r="A22275" s="9"/>
      <c r="H22275" s="9"/>
      <c r="J22275">
        <v>23</v>
      </c>
      <c r="K22275">
        <f ca="1">SIMULATION!$D$3*SIMULATION!$D$17/$H22252/(SIMULATION!$D$17-$I22252)*(((EXP(-$I22252*$J22275))/(1-EXP(-SIMULATION!$D$4*$I22252)))-(EXP(-SIMULATION!$D$17*$J22275)/(1-EXP(-SIMULATION!$D$4*SIMULATION!$D$17))))</f>
        <v>0.47044359782205991</v>
      </c>
      <c r="L22275">
        <v>-7.6654455974260738E-2</v>
      </c>
      <c r="M22275">
        <f t="shared" ref="M22275:M22338" ca="1" si="348">$K22275*(1+$L22275)</f>
        <v>0.43438199976443598</v>
      </c>
    </row>
    <row r="22276" spans="1:13" x14ac:dyDescent="0.25">
      <c r="A22276" s="9"/>
      <c r="H22276" s="9"/>
      <c r="J22276">
        <v>24</v>
      </c>
      <c r="K22276">
        <f ca="1">SIMULATION!$D$3*SIMULATION!$D$17/$H22252/(SIMULATION!$D$17-$I22252)*(((EXP(-$I22252*$J22276))/(1-EXP(-SIMULATION!$D$4*$I22252)))-(EXP(-SIMULATION!$D$17*$J22276)/(1-EXP(-SIMULATION!$D$4*SIMULATION!$D$17))))</f>
        <v>0.4136463373248136</v>
      </c>
      <c r="L22276">
        <v>-3.3174736071057087E-2</v>
      </c>
      <c r="M22276">
        <f t="shared" ca="1" si="348"/>
        <v>0.39992372925730346</v>
      </c>
    </row>
    <row r="22277" spans="1:13" x14ac:dyDescent="0.25">
      <c r="A22277" s="9">
        <v>892</v>
      </c>
      <c r="B22277" s="2">
        <f ca="1">NORMINV(RAND(),SIMULATION!D7,SIMULATION!D8)</f>
        <v>66.310051738459023</v>
      </c>
      <c r="C22277" s="2">
        <v>2</v>
      </c>
      <c r="D22277" s="2">
        <f ca="1">SIMULATION!$D$11*(1+(SIMULATION!$D$12*LN(1+$C22277)))*(1+(SIMULATION!$D$13*(($B22277/63.5)-1)))</f>
        <v>10.446740605838501</v>
      </c>
      <c r="E22277" s="2">
        <v>7.081859649242768E-2</v>
      </c>
      <c r="F22277" s="2">
        <f ca="1">D22277*(1+E22277)</f>
        <v>11.186564113464438</v>
      </c>
      <c r="G22277" s="2">
        <v>0.31611041638942533</v>
      </c>
      <c r="H22277" s="9">
        <f>SIMULATION!$D$15*EXP($G$22277)</f>
        <v>302.82904415470688</v>
      </c>
      <c r="I22277" s="2">
        <f ca="1">$F22277/$H22277</f>
        <v>3.6940195563770088E-2</v>
      </c>
      <c r="J22277">
        <v>0</v>
      </c>
      <c r="K22277">
        <f ca="1">SIMULATION!$D$3*SIMULATION!$D$17/$H22277/(SIMULATION!$D$17-$I22277)*(((EXP(-$I22277*$J22277))/(1-EXP(-SIMULATION!$D$4*$I22277)))-(EXP(-SIMULATION!$D$17*$J22277)/(1-EXP(-SIMULATION!$D$4*SIMULATION!$D$17))))</f>
        <v>1.3881312209108263</v>
      </c>
      <c r="L22277">
        <v>6.3445273265971769E-2</v>
      </c>
      <c r="M22277">
        <f t="shared" ca="1" si="348"/>
        <v>1.4762015855505408</v>
      </c>
    </row>
    <row r="22278" spans="1:13" x14ac:dyDescent="0.25">
      <c r="A22278" s="9"/>
      <c r="H22278" s="9"/>
      <c r="J22278">
        <v>1</v>
      </c>
      <c r="K22278">
        <f ca="1">SIMULATION!$D$3*SIMULATION!$D$17/$H22277/(SIMULATION!$D$17-$I22277)*(((EXP(-$I22277*$J22278))/(1-EXP(-SIMULATION!$D$4*$I22277)))-(EXP(-SIMULATION!$D$17*$J22278)/(1-EXP(-SIMULATION!$D$4*SIMULATION!$D$17))))</f>
        <v>1.9773649352314671</v>
      </c>
      <c r="L22278">
        <v>0.33785506849197977</v>
      </c>
      <c r="M22278">
        <f t="shared" ca="1" si="348"/>
        <v>2.6454277008577338</v>
      </c>
    </row>
    <row r="22279" spans="1:13" x14ac:dyDescent="0.25">
      <c r="A22279" s="9"/>
      <c r="H22279" s="9"/>
      <c r="J22279">
        <v>2</v>
      </c>
      <c r="K22279">
        <f ca="1">SIMULATION!$D$3*SIMULATION!$D$17/$H22277/(SIMULATION!$D$17-$I22277)*(((EXP(-$I22277*$J22279))/(1-EXP(-SIMULATION!$D$4*$I22277)))-(EXP(-SIMULATION!$D$17*$J22279)/(1-EXP(-SIMULATION!$D$4*SIMULATION!$D$17))))</f>
        <v>2.3155091902598262</v>
      </c>
      <c r="L22279">
        <v>0.21608643889179524</v>
      </c>
      <c r="M22279">
        <f t="shared" ca="1" si="348"/>
        <v>2.8158593254042961</v>
      </c>
    </row>
    <row r="22280" spans="1:13" x14ac:dyDescent="0.25">
      <c r="A22280" s="9"/>
      <c r="H22280" s="9"/>
      <c r="J22280">
        <v>3</v>
      </c>
      <c r="K22280">
        <f ca="1">SIMULATION!$D$3*SIMULATION!$D$17/$H22277/(SIMULATION!$D$17-$I22277)*(((EXP(-$I22277*$J22280))/(1-EXP(-SIMULATION!$D$4*$I22277)))-(EXP(-SIMULATION!$D$17*$J22280)/(1-EXP(-SIMULATION!$D$4*SIMULATION!$D$17))))</f>
        <v>2.4941799638746245</v>
      </c>
      <c r="L22280">
        <v>0.38628099538655369</v>
      </c>
      <c r="M22280">
        <f t="shared" ca="1" si="348"/>
        <v>3.4576342829933133</v>
      </c>
    </row>
    <row r="22281" spans="1:13" x14ac:dyDescent="0.25">
      <c r="A22281" s="9"/>
      <c r="H22281" s="9"/>
      <c r="J22281">
        <v>4</v>
      </c>
      <c r="K22281">
        <f ca="1">SIMULATION!$D$3*SIMULATION!$D$17/$H22277/(SIMULATION!$D$17-$I22277)*(((EXP(-$I22277*$J22281))/(1-EXP(-SIMULATION!$D$4*$I22277)))-(EXP(-SIMULATION!$D$17*$J22281)/(1-EXP(-SIMULATION!$D$4*SIMULATION!$D$17))))</f>
        <v>2.5720351112419788</v>
      </c>
      <c r="L22281">
        <v>-9.8757998597646403E-4</v>
      </c>
      <c r="M22281">
        <f t="shared" ca="1" si="348"/>
        <v>2.5694950208428877</v>
      </c>
    </row>
    <row r="22282" spans="1:13" x14ac:dyDescent="0.25">
      <c r="A22282" s="9"/>
      <c r="H22282" s="9"/>
      <c r="J22282">
        <v>5</v>
      </c>
      <c r="K22282">
        <f ca="1">SIMULATION!$D$3*SIMULATION!$D$17/$H22277/(SIMULATION!$D$17-$I22277)*(((EXP(-$I22277*$J22282))/(1-EXP(-SIMULATION!$D$4*$I22277)))-(EXP(-SIMULATION!$D$17*$J22282)/(1-EXP(-SIMULATION!$D$4*SIMULATION!$D$17))))</f>
        <v>2.5866140041664916</v>
      </c>
      <c r="L22282">
        <v>-8.3498677289743431E-3</v>
      </c>
      <c r="M22282">
        <f t="shared" ca="1" si="348"/>
        <v>2.5650161193657883</v>
      </c>
    </row>
    <row r="22283" spans="1:13" x14ac:dyDescent="0.25">
      <c r="A22283" s="9"/>
      <c r="H22283" s="9"/>
      <c r="J22283">
        <v>6</v>
      </c>
      <c r="K22283">
        <f ca="1">SIMULATION!$D$3*SIMULATION!$D$17/$H22277/(SIMULATION!$D$17-$I22277)*(((EXP(-$I22277*$J22283))/(1-EXP(-SIMULATION!$D$4*$I22277)))-(EXP(-SIMULATION!$D$17*$J22283)/(1-EXP(-SIMULATION!$D$4*SIMULATION!$D$17))))</f>
        <v>2.56192459116237</v>
      </c>
      <c r="L22283">
        <v>-0.16234305486258463</v>
      </c>
      <c r="M22283">
        <f t="shared" ca="1" si="348"/>
        <v>2.1460139267054927</v>
      </c>
    </row>
    <row r="22284" spans="1:13" x14ac:dyDescent="0.25">
      <c r="A22284" s="9"/>
      <c r="H22284" s="9"/>
      <c r="J22284">
        <v>7</v>
      </c>
      <c r="K22284">
        <f ca="1">SIMULATION!$D$3*SIMULATION!$D$17/$H22277/(SIMULATION!$D$17-$I22277)*(((EXP(-$I22277*$J22284))/(1-EXP(-SIMULATION!$D$4*$I22277)))-(EXP(-SIMULATION!$D$17*$J22284)/(1-EXP(-SIMULATION!$D$4*SIMULATION!$D$17))))</f>
        <v>2.5133053039611526</v>
      </c>
      <c r="L22284">
        <v>0.25380399634451051</v>
      </c>
      <c r="M22284">
        <f t="shared" ca="1" si="348"/>
        <v>3.1511922341403475</v>
      </c>
    </row>
    <row r="22285" spans="1:13" x14ac:dyDescent="0.25">
      <c r="A22285" s="9"/>
      <c r="H22285" s="9"/>
      <c r="J22285">
        <v>8</v>
      </c>
      <c r="K22285">
        <f ca="1">SIMULATION!$D$3*SIMULATION!$D$17/$H22277/(SIMULATION!$D$17-$I22277)*(((EXP(-$I22277*$J22285))/(1-EXP(-SIMULATION!$D$4*$I22277)))-(EXP(-SIMULATION!$D$17*$J22285)/(1-EXP(-SIMULATION!$D$4*SIMULATION!$D$17))))</f>
        <v>2.4505406218453194</v>
      </c>
      <c r="L22285">
        <v>0.33450857804232947</v>
      </c>
      <c r="M22285">
        <f t="shared" ca="1" si="348"/>
        <v>3.2702674806937635</v>
      </c>
    </row>
    <row r="22286" spans="1:13" x14ac:dyDescent="0.25">
      <c r="A22286" s="9"/>
      <c r="H22286" s="9"/>
      <c r="J22286">
        <v>9</v>
      </c>
      <c r="K22286">
        <f ca="1">SIMULATION!$D$3*SIMULATION!$D$17/$H22277/(SIMULATION!$D$17-$I22277)*(((EXP(-$I22277*$J22286))/(1-EXP(-SIMULATION!$D$4*$I22277)))-(EXP(-SIMULATION!$D$17*$J22286)/(1-EXP(-SIMULATION!$D$4*SIMULATION!$D$17))))</f>
        <v>2.3798575398211725</v>
      </c>
      <c r="L22286">
        <v>-0.15582903304960524</v>
      </c>
      <c r="M22286">
        <f t="shared" ca="1" si="348"/>
        <v>2.0090066405950266</v>
      </c>
    </row>
    <row r="22287" spans="1:13" x14ac:dyDescent="0.25">
      <c r="A22287" s="9"/>
      <c r="H22287" s="9"/>
      <c r="J22287">
        <v>10</v>
      </c>
      <c r="K22287">
        <f ca="1">SIMULATION!$D$3*SIMULATION!$D$17/$H22277/(SIMULATION!$D$17-$I22277)*(((EXP(-$I22277*$J22287))/(1-EXP(-SIMULATION!$D$4*$I22277)))-(EXP(-SIMULATION!$D$17*$J22287)/(1-EXP(-SIMULATION!$D$4*SIMULATION!$D$17))))</f>
        <v>2.3052048950200619</v>
      </c>
      <c r="L22287">
        <v>-0.19571980818623133</v>
      </c>
      <c r="M22287">
        <f t="shared" ca="1" si="348"/>
        <v>1.8540306351367737</v>
      </c>
    </row>
    <row r="22288" spans="1:13" x14ac:dyDescent="0.25">
      <c r="A22288" s="9"/>
      <c r="H22288" s="9"/>
      <c r="J22288">
        <v>11</v>
      </c>
      <c r="K22288">
        <f ca="1">SIMULATION!$D$3*SIMULATION!$D$17/$H22277/(SIMULATION!$D$17-$I22277)*(((EXP(-$I22277*$J22288))/(1-EXP(-SIMULATION!$D$4*$I22277)))-(EXP(-SIMULATION!$D$17*$J22288)/(1-EXP(-SIMULATION!$D$4*SIMULATION!$D$17))))</f>
        <v>2.2290731333779696</v>
      </c>
      <c r="L22288">
        <v>-0.31748687918224699</v>
      </c>
      <c r="M22288">
        <f t="shared" ca="1" si="348"/>
        <v>1.5213716607928056</v>
      </c>
    </row>
    <row r="22289" spans="1:13" x14ac:dyDescent="0.25">
      <c r="A22289" s="9"/>
      <c r="H22289" s="9"/>
      <c r="J22289">
        <v>12</v>
      </c>
      <c r="K22289">
        <f ca="1">SIMULATION!$D$3*SIMULATION!$D$17/$H22277/(SIMULATION!$D$17-$I22277)*(((EXP(-$I22277*$J22289))/(1-EXP(-SIMULATION!$D$4*$I22277)))-(EXP(-SIMULATION!$D$17*$J22289)/(1-EXP(-SIMULATION!$D$4*SIMULATION!$D$17))))</f>
        <v>2.1530195813467663</v>
      </c>
      <c r="L22289">
        <v>0.12186419927158897</v>
      </c>
      <c r="M22289">
        <f t="shared" ca="1" si="348"/>
        <v>2.4153955886436416</v>
      </c>
    </row>
    <row r="22290" spans="1:13" x14ac:dyDescent="0.25">
      <c r="A22290" s="9"/>
      <c r="H22290" s="9"/>
      <c r="J22290">
        <v>13</v>
      </c>
      <c r="K22290">
        <f ca="1">SIMULATION!$D$3*SIMULATION!$D$17/$H22277/(SIMULATION!$D$17-$I22277)*(((EXP(-$I22277*$J22290))/(1-EXP(-SIMULATION!$D$4*$I22277)))-(EXP(-SIMULATION!$D$17*$J22290)/(1-EXP(-SIMULATION!$D$4*SIMULATION!$D$17))))</f>
        <v>2.0780050000635373</v>
      </c>
      <c r="L22290">
        <v>-0.34049214468286088</v>
      </c>
      <c r="M22290">
        <f t="shared" ca="1" si="348"/>
        <v>1.3704606209301951</v>
      </c>
    </row>
    <row r="22291" spans="1:13" x14ac:dyDescent="0.25">
      <c r="A22291" s="9"/>
      <c r="H22291" s="9"/>
      <c r="J22291">
        <v>14</v>
      </c>
      <c r="K22291">
        <f ca="1">SIMULATION!$D$3*SIMULATION!$D$17/$H22277/(SIMULATION!$D$17-$I22277)*(((EXP(-$I22277*$J22291))/(1-EXP(-SIMULATION!$D$4*$I22277)))-(EXP(-SIMULATION!$D$17*$J22291)/(1-EXP(-SIMULATION!$D$4*SIMULATION!$D$17))))</f>
        <v>2.0046092066487793</v>
      </c>
      <c r="L22291">
        <v>3.537971009360793E-3</v>
      </c>
      <c r="M22291">
        <f t="shared" ca="1" si="348"/>
        <v>2.0117014559070006</v>
      </c>
    </row>
    <row r="22292" spans="1:13" x14ac:dyDescent="0.25">
      <c r="A22292" s="9"/>
      <c r="H22292" s="9"/>
      <c r="J22292">
        <v>15</v>
      </c>
      <c r="K22292">
        <f ca="1">SIMULATION!$D$3*SIMULATION!$D$17/$H22277/(SIMULATION!$D$17-$I22277)*(((EXP(-$I22277*$J22292))/(1-EXP(-SIMULATION!$D$4*$I22277)))-(EXP(-SIMULATION!$D$17*$J22292)/(1-EXP(-SIMULATION!$D$4*SIMULATION!$D$17))))</f>
        <v>1.9331692006267251</v>
      </c>
      <c r="L22292">
        <v>-8.8071699041656029E-2</v>
      </c>
      <c r="M22292">
        <f t="shared" ca="1" si="348"/>
        <v>1.7629117045925295</v>
      </c>
    </row>
    <row r="22293" spans="1:13" x14ac:dyDescent="0.25">
      <c r="A22293" s="9"/>
      <c r="H22293" s="9"/>
      <c r="J22293">
        <v>16</v>
      </c>
      <c r="K22293">
        <f ca="1">SIMULATION!$D$3*SIMULATION!$D$17/$H22277/(SIMULATION!$D$17-$I22277)*(((EXP(-$I22277*$J22293))/(1-EXP(-SIMULATION!$D$4*$I22277)))-(EXP(-SIMULATION!$D$17*$J22293)/(1-EXP(-SIMULATION!$D$4*SIMULATION!$D$17))))</f>
        <v>1.8638676315216178</v>
      </c>
      <c r="L22293">
        <v>-0.54676665207983022</v>
      </c>
      <c r="M22293">
        <f t="shared" ca="1" si="348"/>
        <v>0.84476696671458018</v>
      </c>
    </row>
    <row r="22294" spans="1:13" x14ac:dyDescent="0.25">
      <c r="A22294" s="9"/>
      <c r="H22294" s="9"/>
      <c r="J22294">
        <v>17</v>
      </c>
      <c r="K22294">
        <f ca="1">SIMULATION!$D$3*SIMULATION!$D$17/$H22277/(SIMULATION!$D$17-$I22277)*(((EXP(-$I22277*$J22294))/(1-EXP(-SIMULATION!$D$4*$I22277)))-(EXP(-SIMULATION!$D$17*$J22294)/(1-EXP(-SIMULATION!$D$4*SIMULATION!$D$17))))</f>
        <v>1.7967894455845705</v>
      </c>
      <c r="L22294">
        <v>0.65932301218591549</v>
      </c>
      <c r="M22294">
        <f t="shared" ca="1" si="348"/>
        <v>2.9814540751112508</v>
      </c>
    </row>
    <row r="22295" spans="1:13" x14ac:dyDescent="0.25">
      <c r="A22295" s="9"/>
      <c r="H22295" s="9"/>
      <c r="J22295">
        <v>18</v>
      </c>
      <c r="K22295">
        <f ca="1">SIMULATION!$D$3*SIMULATION!$D$17/$H22277/(SIMULATION!$D$17-$I22277)*(((EXP(-$I22277*$J22295))/(1-EXP(-SIMULATION!$D$4*$I22277)))-(EXP(-SIMULATION!$D$17*$J22295)/(1-EXP(-SIMULATION!$D$4*SIMULATION!$D$17))))</f>
        <v>1.7319581425833663</v>
      </c>
      <c r="L22295">
        <v>-0.16049535379702731</v>
      </c>
      <c r="M22295">
        <f t="shared" ca="1" si="348"/>
        <v>1.4539869077278067</v>
      </c>
    </row>
    <row r="22296" spans="1:13" x14ac:dyDescent="0.25">
      <c r="A22296" s="9"/>
      <c r="H22296" s="9"/>
      <c r="J22296">
        <v>19</v>
      </c>
      <c r="K22296">
        <f ca="1">SIMULATION!$D$3*SIMULATION!$D$17/$H22277/(SIMULATION!$D$17-$I22277)*(((EXP(-$I22277*$J22296))/(1-EXP(-SIMULATION!$D$4*$I22277)))-(EXP(-SIMULATION!$D$17*$J22296)/(1-EXP(-SIMULATION!$D$4*SIMULATION!$D$17))))</f>
        <v>1.6693589678143452</v>
      </c>
      <c r="L22296">
        <v>-0.54269795993105929</v>
      </c>
      <c r="M22296">
        <f t="shared" ca="1" si="348"/>
        <v>0.76340126158888122</v>
      </c>
    </row>
    <row r="22297" spans="1:13" x14ac:dyDescent="0.25">
      <c r="A22297" s="9"/>
      <c r="H22297" s="9"/>
      <c r="J22297">
        <v>20</v>
      </c>
      <c r="K22297">
        <f ca="1">SIMULATION!$D$3*SIMULATION!$D$17/$H22277/(SIMULATION!$D$17-$I22277)*(((EXP(-$I22277*$J22297))/(1-EXP(-SIMULATION!$D$4*$I22277)))-(EXP(-SIMULATION!$D$17*$J22297)/(1-EXP(-SIMULATION!$D$4*SIMULATION!$D$17))))</f>
        <v>1.6089537334185777</v>
      </c>
      <c r="L22297">
        <v>-7.0099780570697531E-2</v>
      </c>
      <c r="M22297">
        <f t="shared" ca="1" si="348"/>
        <v>1.4961664297575308</v>
      </c>
    </row>
    <row r="22298" spans="1:13" x14ac:dyDescent="0.25">
      <c r="A22298" s="9"/>
      <c r="H22298" s="9"/>
      <c r="J22298">
        <v>21</v>
      </c>
      <c r="K22298">
        <f ca="1">SIMULATION!$D$3*SIMULATION!$D$17/$H22277/(SIMULATION!$D$17-$I22277)*(((EXP(-$I22277*$J22298))/(1-EXP(-SIMULATION!$D$4*$I22277)))-(EXP(-SIMULATION!$D$17*$J22298)/(1-EXP(-SIMULATION!$D$4*SIMULATION!$D$17))))</f>
        <v>1.5506902770286199</v>
      </c>
      <c r="L22298">
        <v>-0.30095409309243171</v>
      </c>
      <c r="M22298">
        <f t="shared" ca="1" si="348"/>
        <v>1.08400369103822</v>
      </c>
    </row>
    <row r="22299" spans="1:13" x14ac:dyDescent="0.25">
      <c r="A22299" s="9"/>
      <c r="H22299" s="9"/>
      <c r="J22299">
        <v>22</v>
      </c>
      <c r="K22299">
        <f ca="1">SIMULATION!$D$3*SIMULATION!$D$17/$H22277/(SIMULATION!$D$17-$I22277)*(((EXP(-$I22277*$J22299))/(1-EXP(-SIMULATION!$D$4*$I22277)))-(EXP(-SIMULATION!$D$17*$J22299)/(1-EXP(-SIMULATION!$D$4*SIMULATION!$D$17))))</f>
        <v>1.4945084853086066</v>
      </c>
      <c r="L22299">
        <v>-0.16730832346631466</v>
      </c>
      <c r="M22299">
        <f t="shared" ca="1" si="348"/>
        <v>1.2444647762254424</v>
      </c>
    </row>
    <row r="22300" spans="1:13" x14ac:dyDescent="0.25">
      <c r="A22300" s="9"/>
      <c r="H22300" s="9"/>
      <c r="J22300">
        <v>23</v>
      </c>
      <c r="K22300">
        <f ca="1">SIMULATION!$D$3*SIMULATION!$D$17/$H22277/(SIMULATION!$D$17-$I22277)*(((EXP(-$I22277*$J22300))/(1-EXP(-SIMULATION!$D$4*$I22277)))-(EXP(-SIMULATION!$D$17*$J22300)/(1-EXP(-SIMULATION!$D$4*SIMULATION!$D$17))))</f>
        <v>1.4403441175651217</v>
      </c>
      <c r="L22300">
        <v>-0.61868152569882517</v>
      </c>
      <c r="M22300">
        <f t="shared" ca="1" si="348"/>
        <v>0.54922982137860421</v>
      </c>
    </row>
    <row r="22301" spans="1:13" x14ac:dyDescent="0.25">
      <c r="A22301" s="9"/>
      <c r="H22301" s="9"/>
      <c r="J22301">
        <v>24</v>
      </c>
      <c r="K22301">
        <f ca="1">SIMULATION!$D$3*SIMULATION!$D$17/$H22277/(SIMULATION!$D$17-$I22277)*(((EXP(-$I22277*$J22301))/(1-EXP(-SIMULATION!$D$4*$I22277)))-(EXP(-SIMULATION!$D$17*$J22301)/(1-EXP(-SIMULATION!$D$4*SIMULATION!$D$17))))</f>
        <v>1.3881312209108265</v>
      </c>
      <c r="L22301">
        <v>0.22839550708558137</v>
      </c>
      <c r="M22301">
        <f t="shared" ca="1" si="348"/>
        <v>1.705174155012082</v>
      </c>
    </row>
    <row r="22302" spans="1:13" x14ac:dyDescent="0.25">
      <c r="A22302" s="9">
        <v>893</v>
      </c>
      <c r="B22302" s="2">
        <f ca="1">NORMINV(RAND(),SIMULATION!D7,SIMULATION!D8)</f>
        <v>53.525497858124062</v>
      </c>
      <c r="C22302" s="2">
        <v>2</v>
      </c>
      <c r="D22302" s="2">
        <f ca="1">SIMULATION!$D$11*(1+(SIMULATION!$D$12*LN(1+$C22302)))*(1+(SIMULATION!$D$13*(($B22302/63.5)-1)))</f>
        <v>9.4973374253262559</v>
      </c>
      <c r="E22302" s="2">
        <v>-0.45462219122875097</v>
      </c>
      <c r="F22302" s="2">
        <f ca="1">D22302*(1+E22302)</f>
        <v>5.1796370741856101</v>
      </c>
      <c r="G22302" s="2">
        <v>-0.23705984641461147</v>
      </c>
      <c r="H22302" s="9">
        <f>SIMULATION!$D$15*EXP($G$22302)</f>
        <v>174.16413736654138</v>
      </c>
      <c r="I22302" s="2">
        <f ca="1">$F22302/$H22302</f>
        <v>2.9739974902437457E-2</v>
      </c>
      <c r="J22302">
        <v>0</v>
      </c>
      <c r="K22302">
        <f ca="1">SIMULATION!$D$3*SIMULATION!$D$17/$H22302/(SIMULATION!$D$17-$I22302)*(((EXP(-$I22302*$J22302))/(1-EXP(-SIMULATION!$D$4*$I22302)))-(EXP(-SIMULATION!$D$17*$J22302)/(1-EXP(-SIMULATION!$D$4*SIMULATION!$D$17))))</f>
        <v>3.2487080713545731</v>
      </c>
      <c r="L22302">
        <v>-0.3305476595446063</v>
      </c>
      <c r="M22302">
        <f t="shared" ca="1" si="348"/>
        <v>2.1748552218246471</v>
      </c>
    </row>
    <row r="22303" spans="1:13" x14ac:dyDescent="0.25">
      <c r="A22303" s="9"/>
      <c r="H22303" s="9"/>
      <c r="J22303">
        <v>1</v>
      </c>
      <c r="K22303">
        <f ca="1">SIMULATION!$D$3*SIMULATION!$D$17/$H22302/(SIMULATION!$D$17-$I22302)*(((EXP(-$I22302*$J22303))/(1-EXP(-SIMULATION!$D$4*$I22302)))-(EXP(-SIMULATION!$D$17*$J22303)/(1-EXP(-SIMULATION!$D$4*SIMULATION!$D$17))))</f>
        <v>4.269866833481907</v>
      </c>
      <c r="L22303">
        <v>-0.38006375083045085</v>
      </c>
      <c r="M22303">
        <f t="shared" ca="1" si="348"/>
        <v>2.6470452292022335</v>
      </c>
    </row>
    <row r="22304" spans="1:13" x14ac:dyDescent="0.25">
      <c r="A22304" s="9"/>
      <c r="H22304" s="9"/>
      <c r="J22304">
        <v>2</v>
      </c>
      <c r="K22304">
        <f ca="1">SIMULATION!$D$3*SIMULATION!$D$17/$H22302/(SIMULATION!$D$17-$I22302)*(((EXP(-$I22302*$J22304))/(1-EXP(-SIMULATION!$D$4*$I22302)))-(EXP(-SIMULATION!$D$17*$J22304)/(1-EXP(-SIMULATION!$D$4*SIMULATION!$D$17))))</f>
        <v>4.8601367134581075</v>
      </c>
      <c r="L22304">
        <v>6.2830448690067806E-2</v>
      </c>
      <c r="M22304">
        <f t="shared" ca="1" si="348"/>
        <v>5.1655012838597516</v>
      </c>
    </row>
    <row r="22305" spans="1:13" x14ac:dyDescent="0.25">
      <c r="A22305" s="9"/>
      <c r="H22305" s="9"/>
      <c r="J22305">
        <v>3</v>
      </c>
      <c r="K22305">
        <f ca="1">SIMULATION!$D$3*SIMULATION!$D$17/$H22302/(SIMULATION!$D$17-$I22302)*(((EXP(-$I22302*$J22305))/(1-EXP(-SIMULATION!$D$4*$I22302)))-(EXP(-SIMULATION!$D$17*$J22305)/(1-EXP(-SIMULATION!$D$4*SIMULATION!$D$17))))</f>
        <v>5.176161195620721</v>
      </c>
      <c r="L22305">
        <v>-0.16782909493950959</v>
      </c>
      <c r="M22305">
        <f t="shared" ca="1" si="348"/>
        <v>4.3074507468986853</v>
      </c>
    </row>
    <row r="22306" spans="1:13" x14ac:dyDescent="0.25">
      <c r="A22306" s="9"/>
      <c r="H22306" s="9"/>
      <c r="J22306">
        <v>4</v>
      </c>
      <c r="K22306">
        <f ca="1">SIMULATION!$D$3*SIMULATION!$D$17/$H22302/(SIMULATION!$D$17-$I22302)*(((EXP(-$I22302*$J22306))/(1-EXP(-SIMULATION!$D$4*$I22302)))-(EXP(-SIMULATION!$D$17*$J22306)/(1-EXP(-SIMULATION!$D$4*SIMULATION!$D$17))))</f>
        <v>5.3182661787991243</v>
      </c>
      <c r="L22306">
        <v>-0.13204993708947346</v>
      </c>
      <c r="M22306">
        <f t="shared" ca="1" si="348"/>
        <v>4.6159894644636257</v>
      </c>
    </row>
    <row r="22307" spans="1:13" x14ac:dyDescent="0.25">
      <c r="A22307" s="9"/>
      <c r="H22307" s="9"/>
      <c r="J22307">
        <v>5</v>
      </c>
      <c r="K22307">
        <f ca="1">SIMULATION!$D$3*SIMULATION!$D$17/$H22302/(SIMULATION!$D$17-$I22302)*(((EXP(-$I22302*$J22307))/(1-EXP(-SIMULATION!$D$4*$I22302)))-(EXP(-SIMULATION!$D$17*$J22307)/(1-EXP(-SIMULATION!$D$4*SIMULATION!$D$17))))</f>
        <v>5.3506894989012368</v>
      </c>
      <c r="L22307">
        <v>0.29272485283047939</v>
      </c>
      <c r="M22307">
        <f t="shared" ca="1" si="348"/>
        <v>6.916969295008693</v>
      </c>
    </row>
    <row r="22308" spans="1:13" x14ac:dyDescent="0.25">
      <c r="A22308" s="9"/>
      <c r="H22308" s="9"/>
      <c r="J22308">
        <v>6</v>
      </c>
      <c r="K22308">
        <f ca="1">SIMULATION!$D$3*SIMULATION!$D$17/$H22302/(SIMULATION!$D$17-$I22302)*(((EXP(-$I22302*$J22308))/(1-EXP(-SIMULATION!$D$4*$I22302)))-(EXP(-SIMULATION!$D$17*$J22308)/(1-EXP(-SIMULATION!$D$4*SIMULATION!$D$17))))</f>
        <v>5.3145444508141901</v>
      </c>
      <c r="L22308">
        <v>-6.8928246659720235E-2</v>
      </c>
      <c r="M22308">
        <f t="shared" ca="1" si="348"/>
        <v>4.9482222200244221</v>
      </c>
    </row>
    <row r="22309" spans="1:13" x14ac:dyDescent="0.25">
      <c r="A22309" s="9"/>
      <c r="H22309" s="9"/>
      <c r="J22309">
        <v>7</v>
      </c>
      <c r="K22309">
        <f ca="1">SIMULATION!$D$3*SIMULATION!$D$17/$H22302/(SIMULATION!$D$17-$I22302)*(((EXP(-$I22302*$J22309))/(1-EXP(-SIMULATION!$D$4*$I22302)))-(EXP(-SIMULATION!$D$17*$J22309)/(1-EXP(-SIMULATION!$D$4*SIMULATION!$D$17))))</f>
        <v>5.2361270820606807</v>
      </c>
      <c r="L22309">
        <v>0.14966541008796874</v>
      </c>
      <c r="M22309">
        <f t="shared" ca="1" si="348"/>
        <v>6.0197941890700113</v>
      </c>
    </row>
    <row r="22310" spans="1:13" x14ac:dyDescent="0.25">
      <c r="A22310" s="9"/>
      <c r="H22310" s="9"/>
      <c r="J22310">
        <v>8</v>
      </c>
      <c r="K22310">
        <f ca="1">SIMULATION!$D$3*SIMULATION!$D$17/$H22302/(SIMULATION!$D$17-$I22302)*(((EXP(-$I22302*$J22310))/(1-EXP(-SIMULATION!$D$4*$I22302)))-(EXP(-SIMULATION!$D$17*$J22310)/(1-EXP(-SIMULATION!$D$4*SIMULATION!$D$17))))</f>
        <v>5.1322396637060361</v>
      </c>
      <c r="L22310">
        <v>0.10986303220429536</v>
      </c>
      <c r="M22310">
        <f t="shared" ca="1" si="348"/>
        <v>5.6960830751599341</v>
      </c>
    </row>
    <row r="22311" spans="1:13" x14ac:dyDescent="0.25">
      <c r="A22311" s="9"/>
      <c r="H22311" s="9"/>
      <c r="J22311">
        <v>9</v>
      </c>
      <c r="K22311">
        <f ca="1">SIMULATION!$D$3*SIMULATION!$D$17/$H22302/(SIMULATION!$D$17-$I22302)*(((EXP(-$I22302*$J22311))/(1-EXP(-SIMULATION!$D$4*$I22302)))-(EXP(-SIMULATION!$D$17*$J22311)/(1-EXP(-SIMULATION!$D$4*SIMULATION!$D$17))))</f>
        <v>5.0136020565171329</v>
      </c>
      <c r="L22311">
        <v>-0.28035293500304564</v>
      </c>
      <c r="M22311">
        <f t="shared" ca="1" si="348"/>
        <v>3.6080240050352494</v>
      </c>
    </row>
    <row r="22312" spans="1:13" x14ac:dyDescent="0.25">
      <c r="A22312" s="9"/>
      <c r="H22312" s="9"/>
      <c r="J22312">
        <v>10</v>
      </c>
      <c r="K22312">
        <f ca="1">SIMULATION!$D$3*SIMULATION!$D$17/$H22302/(SIMULATION!$D$17-$I22302)*(((EXP(-$I22302*$J22312))/(1-EXP(-SIMULATION!$D$4*$I22302)))-(EXP(-SIMULATION!$D$17*$J22312)/(1-EXP(-SIMULATION!$D$4*SIMULATION!$D$17))))</f>
        <v>4.8870377552471567</v>
      </c>
      <c r="L22312">
        <v>0.24053144100261892</v>
      </c>
      <c r="M22312">
        <f t="shared" ca="1" si="348"/>
        <v>6.062523988750959</v>
      </c>
    </row>
    <row r="22313" spans="1:13" x14ac:dyDescent="0.25">
      <c r="A22313" s="9"/>
      <c r="H22313" s="9"/>
      <c r="J22313">
        <v>11</v>
      </c>
      <c r="K22313">
        <f ca="1">SIMULATION!$D$3*SIMULATION!$D$17/$H22302/(SIMULATION!$D$17-$I22302)*(((EXP(-$I22302*$J22313))/(1-EXP(-SIMULATION!$D$4*$I22302)))-(EXP(-SIMULATION!$D$17*$J22313)/(1-EXP(-SIMULATION!$D$4*SIMULATION!$D$17))))</f>
        <v>4.7568747181470989</v>
      </c>
      <c r="L22313">
        <v>0.257892833630194</v>
      </c>
      <c r="M22313">
        <f t="shared" ca="1" si="348"/>
        <v>5.9836386184338846</v>
      </c>
    </row>
    <row r="22314" spans="1:13" x14ac:dyDescent="0.25">
      <c r="A22314" s="9"/>
      <c r="H22314" s="9"/>
      <c r="J22314">
        <v>12</v>
      </c>
      <c r="K22314">
        <f ca="1">SIMULATION!$D$3*SIMULATION!$D$17/$H22302/(SIMULATION!$D$17-$I22302)*(((EXP(-$I22302*$J22314))/(1-EXP(-SIMULATION!$D$4*$I22302)))-(EXP(-SIMULATION!$D$17*$J22314)/(1-EXP(-SIMULATION!$D$4*SIMULATION!$D$17))))</f>
        <v>4.6258430129822452</v>
      </c>
      <c r="L22314">
        <v>1.7406864191025891E-2</v>
      </c>
      <c r="M22314">
        <f t="shared" ca="1" si="348"/>
        <v>4.7063644340782336</v>
      </c>
    </row>
    <row r="22315" spans="1:13" x14ac:dyDescent="0.25">
      <c r="A22315" s="9"/>
      <c r="H22315" s="9"/>
      <c r="J22315">
        <v>13</v>
      </c>
      <c r="K22315">
        <f ca="1">SIMULATION!$D$3*SIMULATION!$D$17/$H22302/(SIMULATION!$D$17-$I22302)*(((EXP(-$I22302*$J22315))/(1-EXP(-SIMULATION!$D$4*$I22302)))-(EXP(-SIMULATION!$D$17*$J22315)/(1-EXP(-SIMULATION!$D$4*SIMULATION!$D$17))))</f>
        <v>4.4956500120084044</v>
      </c>
      <c r="L22315">
        <v>-0.33314553090100046</v>
      </c>
      <c r="M22315">
        <f t="shared" ca="1" si="348"/>
        <v>2.9979443020127752</v>
      </c>
    </row>
    <row r="22316" spans="1:13" x14ac:dyDescent="0.25">
      <c r="A22316" s="9"/>
      <c r="H22316" s="9"/>
      <c r="J22316">
        <v>14</v>
      </c>
      <c r="K22316">
        <f ca="1">SIMULATION!$D$3*SIMULATION!$D$17/$H22302/(SIMULATION!$D$17-$I22302)*(((EXP(-$I22302*$J22316))/(1-EXP(-SIMULATION!$D$4*$I22302)))-(EXP(-SIMULATION!$D$17*$J22316)/(1-EXP(-SIMULATION!$D$4*SIMULATION!$D$17))))</f>
        <v>4.3673489536183947</v>
      </c>
      <c r="L22316">
        <v>-1.8426732416296866E-2</v>
      </c>
      <c r="M22316">
        <f t="shared" ca="1" si="348"/>
        <v>4.2868729830814747</v>
      </c>
    </row>
    <row r="22317" spans="1:13" x14ac:dyDescent="0.25">
      <c r="A22317" s="9"/>
      <c r="H22317" s="9"/>
      <c r="J22317">
        <v>15</v>
      </c>
      <c r="K22317">
        <f ca="1">SIMULATION!$D$3*SIMULATION!$D$17/$H22302/(SIMULATION!$D$17-$I22302)*(((EXP(-$I22302*$J22317))/(1-EXP(-SIMULATION!$D$4*$I22302)))-(EXP(-SIMULATION!$D$17*$J22317)/(1-EXP(-SIMULATION!$D$4*SIMULATION!$D$17))))</f>
        <v>4.2415750894263224</v>
      </c>
      <c r="L22317">
        <v>-2.9440514669133291E-2</v>
      </c>
      <c r="M22317">
        <f t="shared" ca="1" si="348"/>
        <v>4.1167009357858362</v>
      </c>
    </row>
    <row r="22318" spans="1:13" x14ac:dyDescent="0.25">
      <c r="A22318" s="9"/>
      <c r="H22318" s="9"/>
      <c r="J22318">
        <v>16</v>
      </c>
      <c r="K22318">
        <f ca="1">SIMULATION!$D$3*SIMULATION!$D$17/$H22302/(SIMULATION!$D$17-$I22302)*(((EXP(-$I22302*$J22318))/(1-EXP(-SIMULATION!$D$4*$I22302)))-(EXP(-SIMULATION!$D$17*$J22318)/(1-EXP(-SIMULATION!$D$4*SIMULATION!$D$17))))</f>
        <v>4.1186969779456275</v>
      </c>
      <c r="L22318">
        <v>-0.98849099985344058</v>
      </c>
      <c r="M22318">
        <f t="shared" ca="1" si="348"/>
        <v>4.7402084122810079E-2</v>
      </c>
    </row>
    <row r="22319" spans="1:13" x14ac:dyDescent="0.25">
      <c r="A22319" s="9"/>
      <c r="H22319" s="9"/>
      <c r="J22319">
        <v>17</v>
      </c>
      <c r="K22319">
        <f ca="1">SIMULATION!$D$3*SIMULATION!$D$17/$H22302/(SIMULATION!$D$17-$I22302)*(((EXP(-$I22302*$J22319))/(1-EXP(-SIMULATION!$D$4*$I22302)))-(EXP(-SIMULATION!$D$17*$J22319)/(1-EXP(-SIMULATION!$D$4*SIMULATION!$D$17))))</f>
        <v>3.998913403173221</v>
      </c>
      <c r="L22319">
        <v>0.25685748872477476</v>
      </c>
      <c r="M22319">
        <f t="shared" ca="1" si="348"/>
        <v>5.0260642575401375</v>
      </c>
    </row>
    <row r="22320" spans="1:13" x14ac:dyDescent="0.25">
      <c r="A22320" s="9"/>
      <c r="H22320" s="9"/>
      <c r="J22320">
        <v>18</v>
      </c>
      <c r="K22320">
        <f ca="1">SIMULATION!$D$3*SIMULATION!$D$17/$H22302/(SIMULATION!$D$17-$I22302)*(((EXP(-$I22302*$J22320))/(1-EXP(-SIMULATION!$D$4*$I22302)))-(EXP(-SIMULATION!$D$17*$J22320)/(1-EXP(-SIMULATION!$D$4*SIMULATION!$D$17))))</f>
        <v>3.8823154492919549</v>
      </c>
      <c r="L22320">
        <v>-0.24986200656139879</v>
      </c>
      <c r="M22320">
        <f t="shared" ca="1" si="348"/>
        <v>2.9122723210275487</v>
      </c>
    </row>
    <row r="22321" spans="1:13" x14ac:dyDescent="0.25">
      <c r="A22321" s="9"/>
      <c r="H22321" s="9"/>
      <c r="J22321">
        <v>19</v>
      </c>
      <c r="K22321">
        <f ca="1">SIMULATION!$D$3*SIMULATION!$D$17/$H22302/(SIMULATION!$D$17-$I22302)*(((EXP(-$I22302*$J22321))/(1-EXP(-SIMULATION!$D$4*$I22302)))-(EXP(-SIMULATION!$D$17*$J22321)/(1-EXP(-SIMULATION!$D$4*SIMULATION!$D$17))))</f>
        <v>3.7689262475371397</v>
      </c>
      <c r="L22321">
        <v>-0.44148020528126519</v>
      </c>
      <c r="M22321">
        <f t="shared" ca="1" si="348"/>
        <v>2.1050199140844947</v>
      </c>
    </row>
    <row r="22322" spans="1:13" x14ac:dyDescent="0.25">
      <c r="A22322" s="9"/>
      <c r="H22322" s="9"/>
      <c r="J22322">
        <v>20</v>
      </c>
      <c r="K22322">
        <f ca="1">SIMULATION!$D$3*SIMULATION!$D$17/$H22302/(SIMULATION!$D$17-$I22302)*(((EXP(-$I22302*$J22322))/(1-EXP(-SIMULATION!$D$4*$I22302)))-(EXP(-SIMULATION!$D$17*$J22322)/(1-EXP(-SIMULATION!$D$4*SIMULATION!$D$17))))</f>
        <v>3.6587264157846531</v>
      </c>
      <c r="L22322">
        <v>-0.1547255666943067</v>
      </c>
      <c r="M22322">
        <f t="shared" ca="1" si="348"/>
        <v>3.0926278977229429</v>
      </c>
    </row>
    <row r="22323" spans="1:13" x14ac:dyDescent="0.25">
      <c r="A22323" s="9"/>
      <c r="H22323" s="9"/>
      <c r="J22323">
        <v>21</v>
      </c>
      <c r="K22323">
        <f ca="1">SIMULATION!$D$3*SIMULATION!$D$17/$H22302/(SIMULATION!$D$17-$I22302)*(((EXP(-$I22302*$J22323))/(1-EXP(-SIMULATION!$D$4*$I22302)))-(EXP(-SIMULATION!$D$17*$J22323)/(1-EXP(-SIMULATION!$D$4*SIMULATION!$D$17))))</f>
        <v>3.5516703306010022</v>
      </c>
      <c r="L22323">
        <v>0.55544057416007264</v>
      </c>
      <c r="M22323">
        <f t="shared" ca="1" si="348"/>
        <v>5.5244121382573184</v>
      </c>
    </row>
    <row r="22324" spans="1:13" x14ac:dyDescent="0.25">
      <c r="A22324" s="9"/>
      <c r="H22324" s="9"/>
      <c r="J22324">
        <v>22</v>
      </c>
      <c r="K22324">
        <f ca="1">SIMULATION!$D$3*SIMULATION!$D$17/$H22302/(SIMULATION!$D$17-$I22302)*(((EXP(-$I22302*$J22324))/(1-EXP(-SIMULATION!$D$4*$I22302)))-(EXP(-SIMULATION!$D$17*$J22324)/(1-EXP(-SIMULATION!$D$4*SIMULATION!$D$17))))</f>
        <v>3.4476965253990333</v>
      </c>
      <c r="L22324">
        <v>0.3994983662337398</v>
      </c>
      <c r="M22324">
        <f t="shared" ca="1" si="348"/>
        <v>4.8250456545656881</v>
      </c>
    </row>
    <row r="22325" spans="1:13" x14ac:dyDescent="0.25">
      <c r="A22325" s="9"/>
      <c r="H22325" s="9"/>
      <c r="J22325">
        <v>23</v>
      </c>
      <c r="K22325">
        <f ca="1">SIMULATION!$D$3*SIMULATION!$D$17/$H22302/(SIMULATION!$D$17-$I22302)*(((EXP(-$I22302*$J22325))/(1-EXP(-SIMULATION!$D$4*$I22302)))-(EXP(-SIMULATION!$D$17*$J22325)/(1-EXP(-SIMULATION!$D$4*SIMULATION!$D$17))))</f>
        <v>3.3467343253201038</v>
      </c>
      <c r="L22325">
        <v>-3.0407594758195402E-2</v>
      </c>
      <c r="M22325">
        <f t="shared" ca="1" si="348"/>
        <v>3.2449681841924276</v>
      </c>
    </row>
    <row r="22326" spans="1:13" x14ac:dyDescent="0.25">
      <c r="A22326" s="9"/>
      <c r="H22326" s="9"/>
      <c r="J22326">
        <v>24</v>
      </c>
      <c r="K22326">
        <f ca="1">SIMULATION!$D$3*SIMULATION!$D$17/$H22302/(SIMULATION!$D$17-$I22302)*(((EXP(-$I22302*$J22326))/(1-EXP(-SIMULATION!$D$4*$I22302)))-(EXP(-SIMULATION!$D$17*$J22326)/(1-EXP(-SIMULATION!$D$4*SIMULATION!$D$17))))</f>
        <v>3.2487080713545731</v>
      </c>
      <c r="L22326">
        <v>-4.8171198368309985E-2</v>
      </c>
      <c r="M22326">
        <f t="shared" ca="1" si="348"/>
        <v>3.0922139104086224</v>
      </c>
    </row>
    <row r="22327" spans="1:13" x14ac:dyDescent="0.25">
      <c r="A22327" s="9">
        <v>894</v>
      </c>
      <c r="B22327" s="2">
        <f ca="1">NORMINV(RAND(),SIMULATION!D7,SIMULATION!D8)</f>
        <v>69.175867432697245</v>
      </c>
      <c r="C22327" s="2">
        <v>2</v>
      </c>
      <c r="D22327" s="2">
        <f ca="1">SIMULATION!$D$11*(1+(SIMULATION!$D$12*LN(1+$C22327)))*(1+(SIMULATION!$D$13*(($B22327/63.5)-1)))</f>
        <v>10.659561057794733</v>
      </c>
      <c r="E22327" s="2">
        <v>-0.21083225870558811</v>
      </c>
      <c r="F22327" s="2">
        <f ca="1">D22327*(1+E22327)</f>
        <v>8.4121817231697413</v>
      </c>
      <c r="G22327" s="2">
        <v>-5.782176917186533E-2</v>
      </c>
      <c r="H22327" s="9">
        <f>SIMULATION!$D$15*EXP($G$22327)</f>
        <v>208.3535195075784</v>
      </c>
      <c r="I22327" s="2">
        <f ca="1">$F22327/$H22327</f>
        <v>4.0374560233256661E-2</v>
      </c>
      <c r="J22327">
        <v>0</v>
      </c>
      <c r="K22327">
        <f ca="1">SIMULATION!$D$3*SIMULATION!$D$17/$H22327/(SIMULATION!$D$17-$I22327)*(((EXP(-$I22327*$J22327))/(1-EXP(-SIMULATION!$D$4*$I22327)))-(EXP(-SIMULATION!$D$17*$J22327)/(1-EXP(-SIMULATION!$D$4*SIMULATION!$D$17))))</f>
        <v>1.7752528122798117</v>
      </c>
      <c r="L22327">
        <v>0.18953959874706622</v>
      </c>
      <c r="M22327">
        <f t="shared" ca="1" si="348"/>
        <v>2.1117335179939283</v>
      </c>
    </row>
    <row r="22328" spans="1:13" x14ac:dyDescent="0.25">
      <c r="A22328" s="9"/>
      <c r="H22328" s="9"/>
      <c r="J22328">
        <v>1</v>
      </c>
      <c r="K22328">
        <f ca="1">SIMULATION!$D$3*SIMULATION!$D$17/$H22327/(SIMULATION!$D$17-$I22327)*(((EXP(-$I22327*$J22328))/(1-EXP(-SIMULATION!$D$4*$I22327)))-(EXP(-SIMULATION!$D$17*$J22328)/(1-EXP(-SIMULATION!$D$4*SIMULATION!$D$17))))</f>
        <v>2.6328873306610423</v>
      </c>
      <c r="L22328">
        <v>-0.20438749732464367</v>
      </c>
      <c r="M22328">
        <f t="shared" ca="1" si="348"/>
        <v>2.0947580784094701</v>
      </c>
    </row>
    <row r="22329" spans="1:13" x14ac:dyDescent="0.25">
      <c r="A22329" s="9"/>
      <c r="H22329" s="9"/>
      <c r="J22329">
        <v>2</v>
      </c>
      <c r="K22329">
        <f ca="1">SIMULATION!$D$3*SIMULATION!$D$17/$H22327/(SIMULATION!$D$17-$I22327)*(((EXP(-$I22327*$J22329))/(1-EXP(-SIMULATION!$D$4*$I22327)))-(EXP(-SIMULATION!$D$17*$J22329)/(1-EXP(-SIMULATION!$D$4*SIMULATION!$D$17))))</f>
        <v>3.1233122747402571</v>
      </c>
      <c r="L22329">
        <v>0.36066127483205057</v>
      </c>
      <c r="M22329">
        <f t="shared" ca="1" si="348"/>
        <v>4.2497700614466698</v>
      </c>
    </row>
    <row r="22330" spans="1:13" x14ac:dyDescent="0.25">
      <c r="A22330" s="9"/>
      <c r="H22330" s="9"/>
      <c r="J22330">
        <v>3</v>
      </c>
      <c r="K22330">
        <f ca="1">SIMULATION!$D$3*SIMULATION!$D$17/$H22327/(SIMULATION!$D$17-$I22327)*(((EXP(-$I22327*$J22330))/(1-EXP(-SIMULATION!$D$4*$I22327)))-(EXP(-SIMULATION!$D$17*$J22330)/(1-EXP(-SIMULATION!$D$4*SIMULATION!$D$17))))</f>
        <v>3.3807617116666222</v>
      </c>
      <c r="L22330">
        <v>-0.17337380066804292</v>
      </c>
      <c r="M22330">
        <f t="shared" ca="1" si="348"/>
        <v>2.7946262045619816</v>
      </c>
    </row>
    <row r="22331" spans="1:13" x14ac:dyDescent="0.25">
      <c r="A22331" s="9"/>
      <c r="H22331" s="9"/>
      <c r="J22331">
        <v>4</v>
      </c>
      <c r="K22331">
        <f ca="1">SIMULATION!$D$3*SIMULATION!$D$17/$H22327/(SIMULATION!$D$17-$I22327)*(((EXP(-$I22327*$J22331))/(1-EXP(-SIMULATION!$D$4*$I22327)))-(EXP(-SIMULATION!$D$17*$J22331)/(1-EXP(-SIMULATION!$D$4*SIMULATION!$D$17))))</f>
        <v>3.4911634441426718</v>
      </c>
      <c r="L22331">
        <v>0.49035448764588735</v>
      </c>
      <c r="M22331">
        <f t="shared" ca="1" si="348"/>
        <v>5.2030711060833035</v>
      </c>
    </row>
    <row r="22332" spans="1:13" x14ac:dyDescent="0.25">
      <c r="A22332" s="9"/>
      <c r="H22332" s="9"/>
      <c r="J22332">
        <v>5</v>
      </c>
      <c r="K22332">
        <f ca="1">SIMULATION!$D$3*SIMULATION!$D$17/$H22327/(SIMULATION!$D$17-$I22327)*(((EXP(-$I22327*$J22332))/(1-EXP(-SIMULATION!$D$4*$I22327)))-(EXP(-SIMULATION!$D$17*$J22332)/(1-EXP(-SIMULATION!$D$4*SIMULATION!$D$17))))</f>
        <v>3.5094931139731282</v>
      </c>
      <c r="L22332">
        <v>0.163823527793655</v>
      </c>
      <c r="M22332">
        <f t="shared" ca="1" si="348"/>
        <v>4.0844306566717457</v>
      </c>
    </row>
    <row r="22333" spans="1:13" x14ac:dyDescent="0.25">
      <c r="A22333" s="9"/>
      <c r="H22333" s="9"/>
      <c r="J22333">
        <v>6</v>
      </c>
      <c r="K22333">
        <f ca="1">SIMULATION!$D$3*SIMULATION!$D$17/$H22327/(SIMULATION!$D$17-$I22327)*(((EXP(-$I22327*$J22333))/(1-EXP(-SIMULATION!$D$4*$I22327)))-(EXP(-SIMULATION!$D$17*$J22333)/(1-EXP(-SIMULATION!$D$4*SIMULATION!$D$17))))</f>
        <v>3.4708949878410498</v>
      </c>
      <c r="L22333">
        <v>-0.13493987247326036</v>
      </c>
      <c r="M22333">
        <f t="shared" ca="1" si="348"/>
        <v>3.0025328608136999</v>
      </c>
    </row>
    <row r="22334" spans="1:13" x14ac:dyDescent="0.25">
      <c r="A22334" s="9"/>
      <c r="H22334" s="9"/>
      <c r="J22334">
        <v>7</v>
      </c>
      <c r="K22334">
        <f ca="1">SIMULATION!$D$3*SIMULATION!$D$17/$H22327/(SIMULATION!$D$17-$I22327)*(((EXP(-$I22327*$J22334))/(1-EXP(-SIMULATION!$D$4*$I22327)))-(EXP(-SIMULATION!$D$17*$J22334)/(1-EXP(-SIMULATION!$D$4*SIMULATION!$D$17))))</f>
        <v>3.397808287475379</v>
      </c>
      <c r="L22334">
        <v>8.1782767221750319E-2</v>
      </c>
      <c r="M22334">
        <f t="shared" ca="1" si="348"/>
        <v>3.6756904517141122</v>
      </c>
    </row>
    <row r="22335" spans="1:13" x14ac:dyDescent="0.25">
      <c r="A22335" s="9"/>
      <c r="H22335" s="9"/>
      <c r="J22335">
        <v>8</v>
      </c>
      <c r="K22335">
        <f ca="1">SIMULATION!$D$3*SIMULATION!$D$17/$H22327/(SIMULATION!$D$17-$I22327)*(((EXP(-$I22327*$J22335))/(1-EXP(-SIMULATION!$D$4*$I22327)))-(EXP(-SIMULATION!$D$17*$J22335)/(1-EXP(-SIMULATION!$D$4*SIMULATION!$D$17))))</f>
        <v>3.3045337812081637</v>
      </c>
      <c r="L22335">
        <v>-4.6626928616557553E-2</v>
      </c>
      <c r="M22335">
        <f t="shared" ca="1" si="348"/>
        <v>3.1504535204807675</v>
      </c>
    </row>
    <row r="22336" spans="1:13" x14ac:dyDescent="0.25">
      <c r="A22336" s="9"/>
      <c r="H22336" s="9"/>
      <c r="J22336">
        <v>9</v>
      </c>
      <c r="K22336">
        <f ca="1">SIMULATION!$D$3*SIMULATION!$D$17/$H22327/(SIMULATION!$D$17-$I22327)*(((EXP(-$I22327*$J22336))/(1-EXP(-SIMULATION!$D$4*$I22327)))-(EXP(-SIMULATION!$D$17*$J22336)/(1-EXP(-SIMULATION!$D$4*SIMULATION!$D$17))))</f>
        <v>3.2001600381850084</v>
      </c>
      <c r="L22336">
        <v>0.58359240827232683</v>
      </c>
      <c r="M22336">
        <f t="shared" ca="1" si="348"/>
        <v>5.0677491417262592</v>
      </c>
    </row>
    <row r="22337" spans="1:13" x14ac:dyDescent="0.25">
      <c r="A22337" s="9"/>
      <c r="H22337" s="9"/>
      <c r="J22337">
        <v>10</v>
      </c>
      <c r="K22337">
        <f ca="1">SIMULATION!$D$3*SIMULATION!$D$17/$H22327/(SIMULATION!$D$17-$I22327)*(((EXP(-$I22327*$J22337))/(1-EXP(-SIMULATION!$D$4*$I22327)))-(EXP(-SIMULATION!$D$17*$J22337)/(1-EXP(-SIMULATION!$D$4*SIMULATION!$D$17))))</f>
        <v>3.0904385196683566</v>
      </c>
      <c r="L22337">
        <v>0.2078897408736198</v>
      </c>
      <c r="M22337">
        <f t="shared" ca="1" si="348"/>
        <v>3.7329089827080644</v>
      </c>
    </row>
    <row r="22338" spans="1:13" x14ac:dyDescent="0.25">
      <c r="A22338" s="9"/>
      <c r="H22338" s="9"/>
      <c r="J22338">
        <v>11</v>
      </c>
      <c r="K22338">
        <f ca="1">SIMULATION!$D$3*SIMULATION!$D$17/$H22327/(SIMULATION!$D$17-$I22327)*(((EXP(-$I22327*$J22338))/(1-EXP(-SIMULATION!$D$4*$I22327)))-(EXP(-SIMULATION!$D$17*$J22338)/(1-EXP(-SIMULATION!$D$4*SIMULATION!$D$17))))</f>
        <v>2.9789850645160585</v>
      </c>
      <c r="L22338">
        <v>0.19513368943804837</v>
      </c>
      <c r="M22338">
        <f t="shared" ca="1" si="348"/>
        <v>3.5602854109359199</v>
      </c>
    </row>
    <row r="22339" spans="1:13" x14ac:dyDescent="0.25">
      <c r="A22339" s="9"/>
      <c r="H22339" s="9"/>
      <c r="J22339">
        <v>12</v>
      </c>
      <c r="K22339">
        <f ca="1">SIMULATION!$D$3*SIMULATION!$D$17/$H22327/(SIMULATION!$D$17-$I22327)*(((EXP(-$I22327*$J22339))/(1-EXP(-SIMULATION!$D$4*$I22327)))-(EXP(-SIMULATION!$D$17*$J22339)/(1-EXP(-SIMULATION!$D$4*SIMULATION!$D$17))))</f>
        <v>2.868049716385991</v>
      </c>
      <c r="L22339">
        <v>0.11116028298805124</v>
      </c>
      <c r="M22339">
        <f t="shared" ref="M22339:M22402" ca="1" si="349">$K22339*(1+$L22339)</f>
        <v>3.1868629344832575</v>
      </c>
    </row>
    <row r="22340" spans="1:13" x14ac:dyDescent="0.25">
      <c r="A22340" s="9"/>
      <c r="H22340" s="9"/>
      <c r="J22340">
        <v>13</v>
      </c>
      <c r="K22340">
        <f ca="1">SIMULATION!$D$3*SIMULATION!$D$17/$H22327/(SIMULATION!$D$17-$I22327)*(((EXP(-$I22327*$J22340))/(1-EXP(-SIMULATION!$D$4*$I22327)))-(EXP(-SIMULATION!$D$17*$J22340)/(1-EXP(-SIMULATION!$D$4*SIMULATION!$D$17))))</f>
        <v>2.7590099383451592</v>
      </c>
      <c r="L22340">
        <v>6.6090327937944005E-2</v>
      </c>
      <c r="M22340">
        <f t="shared" ca="1" si="349"/>
        <v>2.9413538099544372</v>
      </c>
    </row>
    <row r="22341" spans="1:13" x14ac:dyDescent="0.25">
      <c r="A22341" s="9"/>
      <c r="H22341" s="9"/>
      <c r="J22341">
        <v>14</v>
      </c>
      <c r="K22341">
        <f ca="1">SIMULATION!$D$3*SIMULATION!$D$17/$H22327/(SIMULATION!$D$17-$I22327)*(((EXP(-$I22327*$J22341))/(1-EXP(-SIMULATION!$D$4*$I22327)))-(EXP(-SIMULATION!$D$17*$J22341)/(1-EXP(-SIMULATION!$D$4*SIMULATION!$D$17))))</f>
        <v>2.6526865717396282</v>
      </c>
      <c r="L22341">
        <v>-0.11458567448077946</v>
      </c>
      <c r="M22341">
        <f t="shared" ca="1" si="349"/>
        <v>2.3487266917307363</v>
      </c>
    </row>
    <row r="22342" spans="1:13" x14ac:dyDescent="0.25">
      <c r="A22342" s="9"/>
      <c r="H22342" s="9"/>
      <c r="J22342">
        <v>15</v>
      </c>
      <c r="K22342">
        <f ca="1">SIMULATION!$D$3*SIMULATION!$D$17/$H22327/(SIMULATION!$D$17-$I22327)*(((EXP(-$I22327*$J22342))/(1-EXP(-SIMULATION!$D$4*$I22327)))-(EXP(-SIMULATION!$D$17*$J22342)/(1-EXP(-SIMULATION!$D$4*SIMULATION!$D$17))))</f>
        <v>2.5495462094396042</v>
      </c>
      <c r="L22342">
        <v>-0.32456019243335671</v>
      </c>
      <c r="M22342">
        <f t="shared" ca="1" si="349"/>
        <v>1.7220650010861509</v>
      </c>
    </row>
    <row r="22343" spans="1:13" x14ac:dyDescent="0.25">
      <c r="A22343" s="9"/>
      <c r="H22343" s="9"/>
      <c r="J22343">
        <v>16</v>
      </c>
      <c r="K22343">
        <f ca="1">SIMULATION!$D$3*SIMULATION!$D$17/$H22327/(SIMULATION!$D$17-$I22327)*(((EXP(-$I22327*$J22343))/(1-EXP(-SIMULATION!$D$4*$I22327)))-(EXP(-SIMULATION!$D$17*$J22343)/(1-EXP(-SIMULATION!$D$4*SIMULATION!$D$17))))</f>
        <v>2.4498307846501235</v>
      </c>
      <c r="L22343">
        <v>0.12659432323264733</v>
      </c>
      <c r="M22343">
        <f t="shared" ca="1" si="349"/>
        <v>2.7599654548674115</v>
      </c>
    </row>
    <row r="22344" spans="1:13" x14ac:dyDescent="0.25">
      <c r="A22344" s="9"/>
      <c r="H22344" s="9"/>
      <c r="J22344">
        <v>17</v>
      </c>
      <c r="K22344">
        <f ca="1">SIMULATION!$D$3*SIMULATION!$D$17/$H22327/(SIMULATION!$D$17-$I22327)*(((EXP(-$I22327*$J22344))/(1-EXP(-SIMULATION!$D$4*$I22327)))-(EXP(-SIMULATION!$D$17*$J22344)/(1-EXP(-SIMULATION!$D$4*SIMULATION!$D$17))))</f>
        <v>2.3536405215227512</v>
      </c>
      <c r="L22344">
        <v>-4.8827716752869611E-3</v>
      </c>
      <c r="M22344">
        <f t="shared" ca="1" si="349"/>
        <v>2.3421482322504521</v>
      </c>
    </row>
    <row r="22345" spans="1:13" x14ac:dyDescent="0.25">
      <c r="A22345" s="9"/>
      <c r="H22345" s="9"/>
      <c r="J22345">
        <v>18</v>
      </c>
      <c r="K22345">
        <f ca="1">SIMULATION!$D$3*SIMULATION!$D$17/$H22327/(SIMULATION!$D$17-$I22327)*(((EXP(-$I22327*$J22345))/(1-EXP(-SIMULATION!$D$4*$I22327)))-(EXP(-SIMULATION!$D$17*$J22345)/(1-EXP(-SIMULATION!$D$4*SIMULATION!$D$17))))</f>
        <v>2.2609870025589629</v>
      </c>
      <c r="L22345">
        <v>-0.58676998770983568</v>
      </c>
      <c r="M22345">
        <f t="shared" ca="1" si="349"/>
        <v>0.93430768685534205</v>
      </c>
    </row>
    <row r="22346" spans="1:13" x14ac:dyDescent="0.25">
      <c r="A22346" s="9"/>
      <c r="H22346" s="9"/>
      <c r="J22346">
        <v>19</v>
      </c>
      <c r="K22346">
        <f ca="1">SIMULATION!$D$3*SIMULATION!$D$17/$H22327/(SIMULATION!$D$17-$I22327)*(((EXP(-$I22327*$J22346))/(1-EXP(-SIMULATION!$D$4*$I22327)))-(EXP(-SIMULATION!$D$17*$J22346)/(1-EXP(-SIMULATION!$D$4*SIMULATION!$D$17))))</f>
        <v>2.1718270896642875</v>
      </c>
      <c r="L22346">
        <v>-0.21375950831280427</v>
      </c>
      <c r="M22346">
        <f t="shared" ca="1" si="349"/>
        <v>1.7075783988372206</v>
      </c>
    </row>
    <row r="22347" spans="1:13" x14ac:dyDescent="0.25">
      <c r="A22347" s="9"/>
      <c r="H22347" s="9"/>
      <c r="J22347">
        <v>20</v>
      </c>
      <c r="K22347">
        <f ca="1">SIMULATION!$D$3*SIMULATION!$D$17/$H22327/(SIMULATION!$D$17-$I22327)*(((EXP(-$I22327*$J22347))/(1-EXP(-SIMULATION!$D$4*$I22327)))-(EXP(-SIMULATION!$D$17*$J22347)/(1-EXP(-SIMULATION!$D$4*SIMULATION!$D$17))))</f>
        <v>2.0860845791532419</v>
      </c>
      <c r="L22347">
        <v>-0.20422832946734312</v>
      </c>
      <c r="M22347">
        <f t="shared" ca="1" si="349"/>
        <v>1.6600470104251897</v>
      </c>
    </row>
    <row r="22348" spans="1:13" x14ac:dyDescent="0.25">
      <c r="A22348" s="9"/>
      <c r="H22348" s="9"/>
      <c r="J22348">
        <v>21</v>
      </c>
      <c r="K22348">
        <f ca="1">SIMULATION!$D$3*SIMULATION!$D$17/$H22327/(SIMULATION!$D$17-$I22327)*(((EXP(-$I22327*$J22348))/(1-EXP(-SIMULATION!$D$4*$I22327)))-(EXP(-SIMULATION!$D$17*$J22348)/(1-EXP(-SIMULATION!$D$4*SIMULATION!$D$17))))</f>
        <v>2.0036639996339418</v>
      </c>
      <c r="L22348">
        <v>2.3262483293768565E-2</v>
      </c>
      <c r="M22348">
        <f t="shared" ca="1" si="349"/>
        <v>2.0502741999517515</v>
      </c>
    </row>
    <row r="22349" spans="1:13" x14ac:dyDescent="0.25">
      <c r="A22349" s="9"/>
      <c r="H22349" s="9"/>
      <c r="J22349">
        <v>22</v>
      </c>
      <c r="K22349">
        <f ca="1">SIMULATION!$D$3*SIMULATION!$D$17/$H22327/(SIMULATION!$D$17-$I22327)*(((EXP(-$I22327*$J22349))/(1-EXP(-SIMULATION!$D$4*$I22327)))-(EXP(-SIMULATION!$D$17*$J22349)/(1-EXP(-SIMULATION!$D$4*SIMULATION!$D$17))))</f>
        <v>1.9244593779919914</v>
      </c>
      <c r="L22349">
        <v>-0.4480972271352156</v>
      </c>
      <c r="M22349">
        <f t="shared" ca="1" si="349"/>
        <v>1.0621144669794182</v>
      </c>
    </row>
    <row r="22350" spans="1:13" x14ac:dyDescent="0.25">
      <c r="A22350" s="9"/>
      <c r="H22350" s="9"/>
      <c r="J22350">
        <v>23</v>
      </c>
      <c r="K22350">
        <f ca="1">SIMULATION!$D$3*SIMULATION!$D$17/$H22327/(SIMULATION!$D$17-$I22327)*(((EXP(-$I22327*$J22350))/(1-EXP(-SIMULATION!$D$4*$I22327)))-(EXP(-SIMULATION!$D$17*$J22350)/(1-EXP(-SIMULATION!$D$4*SIMULATION!$D$17))))</f>
        <v>1.848359783818986</v>
      </c>
      <c r="L22350">
        <v>0.33870383173282193</v>
      </c>
      <c r="M22350">
        <f t="shared" ca="1" si="349"/>
        <v>2.4744063250193271</v>
      </c>
    </row>
    <row r="22351" spans="1:13" x14ac:dyDescent="0.25">
      <c r="A22351" s="9"/>
      <c r="H22351" s="9"/>
      <c r="J22351">
        <v>24</v>
      </c>
      <c r="K22351">
        <f ca="1">SIMULATION!$D$3*SIMULATION!$D$17/$H22327/(SIMULATION!$D$17-$I22327)*(((EXP(-$I22327*$J22351))/(1-EXP(-SIMULATION!$D$4*$I22327)))-(EXP(-SIMULATION!$D$17*$J22351)/(1-EXP(-SIMULATION!$D$4*SIMULATION!$D$17))))</f>
        <v>1.7752528122798117</v>
      </c>
      <c r="L22351">
        <v>-0.30792261234652607</v>
      </c>
      <c r="M22351">
        <f t="shared" ca="1" si="349"/>
        <v>1.2286123287470949</v>
      </c>
    </row>
    <row r="22352" spans="1:13" x14ac:dyDescent="0.25">
      <c r="A22352" s="9">
        <v>895</v>
      </c>
      <c r="B22352" s="2">
        <f ca="1">NORMINV(RAND(),SIMULATION!D7,SIMULATION!D8)</f>
        <v>70.716634117275589</v>
      </c>
      <c r="C22352" s="2">
        <v>2</v>
      </c>
      <c r="D22352" s="2">
        <f ca="1">SIMULATION!$D$11*(1+(SIMULATION!$D$12*LN(1+$C22352)))*(1+(SIMULATION!$D$13*(($B22352/63.5)-1)))</f>
        <v>10.77398106841521</v>
      </c>
      <c r="E22352" s="2">
        <v>0.38913210231005929</v>
      </c>
      <c r="F22352" s="2">
        <f ca="1">D22352*(1+E22352)</f>
        <v>14.966482971816401</v>
      </c>
      <c r="G22352" s="2">
        <v>0.36599675614562127</v>
      </c>
      <c r="H22352" s="9">
        <f>SIMULATION!$D$15*EXP($G$22352)</f>
        <v>318.31923896450843</v>
      </c>
      <c r="I22352" s="2">
        <f ca="1">$F22352/$H22352</f>
        <v>4.7017211465138979E-2</v>
      </c>
      <c r="J22352">
        <v>0</v>
      </c>
      <c r="K22352">
        <f ca="1">SIMULATION!$D$3*SIMULATION!$D$17/$H22352/(SIMULATION!$D$17-$I22352)*(((EXP(-$I22352*$J22352))/(1-EXP(-SIMULATION!$D$4*$I22352)))-(EXP(-SIMULATION!$D$17*$J22352)/(1-EXP(-SIMULATION!$D$4*SIMULATION!$D$17))))</f>
        <v>0.92400215406174691</v>
      </c>
      <c r="L22352">
        <v>-0.12569720312900029</v>
      </c>
      <c r="M22352">
        <f t="shared" ca="1" si="349"/>
        <v>0.80785766761101374</v>
      </c>
    </row>
    <row r="22353" spans="1:13" x14ac:dyDescent="0.25">
      <c r="A22353" s="9"/>
      <c r="H22353" s="9"/>
      <c r="J22353">
        <v>1</v>
      </c>
      <c r="K22353">
        <f ca="1">SIMULATION!$D$3*SIMULATION!$D$17/$H22352/(SIMULATION!$D$17-$I22352)*(((EXP(-$I22352*$J22353))/(1-EXP(-SIMULATION!$D$4*$I22352)))-(EXP(-SIMULATION!$D$17*$J22353)/(1-EXP(-SIMULATION!$D$4*SIMULATION!$D$17))))</f>
        <v>1.486754017701309</v>
      </c>
      <c r="L22353">
        <v>-4.4683823706120389E-2</v>
      </c>
      <c r="M22353">
        <f t="shared" ca="1" si="349"/>
        <v>1.4203201632799776</v>
      </c>
    </row>
    <row r="22354" spans="1:13" x14ac:dyDescent="0.25">
      <c r="A22354" s="9"/>
      <c r="H22354" s="9"/>
      <c r="J22354">
        <v>2</v>
      </c>
      <c r="K22354">
        <f ca="1">SIMULATION!$D$3*SIMULATION!$D$17/$H22352/(SIMULATION!$D$17-$I22352)*(((EXP(-$I22352*$J22354))/(1-EXP(-SIMULATION!$D$4*$I22352)))-(EXP(-SIMULATION!$D$17*$J22354)/(1-EXP(-SIMULATION!$D$4*SIMULATION!$D$17))))</f>
        <v>1.8062895447838452</v>
      </c>
      <c r="L22354">
        <v>0.16406913502292225</v>
      </c>
      <c r="M22354">
        <f t="shared" ca="1" si="349"/>
        <v>2.1026459079974784</v>
      </c>
    </row>
    <row r="22355" spans="1:13" x14ac:dyDescent="0.25">
      <c r="A22355" s="9"/>
      <c r="H22355" s="9"/>
      <c r="J22355">
        <v>3</v>
      </c>
      <c r="K22355">
        <f ca="1">SIMULATION!$D$3*SIMULATION!$D$17/$H22352/(SIMULATION!$D$17-$I22352)*(((EXP(-$I22352*$J22355))/(1-EXP(-SIMULATION!$D$4*$I22352)))-(EXP(-SIMULATION!$D$17*$J22355)/(1-EXP(-SIMULATION!$D$4*SIMULATION!$D$17))))</f>
        <v>1.9718533409944201</v>
      </c>
      <c r="L22355">
        <v>0.40036198638181952</v>
      </c>
      <c r="M22355">
        <f t="shared" ca="1" si="349"/>
        <v>2.7613084614485737</v>
      </c>
    </row>
    <row r="22356" spans="1:13" x14ac:dyDescent="0.25">
      <c r="A22356" s="9"/>
      <c r="H22356" s="9"/>
      <c r="J22356">
        <v>4</v>
      </c>
      <c r="K22356">
        <f ca="1">SIMULATION!$D$3*SIMULATION!$D$17/$H22352/(SIMULATION!$D$17-$I22352)*(((EXP(-$I22352*$J22356))/(1-EXP(-SIMULATION!$D$4*$I22352)))-(EXP(-SIMULATION!$D$17*$J22356)/(1-EXP(-SIMULATION!$D$4*SIMULATION!$D$17))))</f>
        <v>2.0405488388195381</v>
      </c>
      <c r="L22356">
        <v>-0.14389445724292693</v>
      </c>
      <c r="M22356">
        <f t="shared" ca="1" si="349"/>
        <v>1.7469251711799159</v>
      </c>
    </row>
    <row r="22357" spans="1:13" x14ac:dyDescent="0.25">
      <c r="A22357" s="9"/>
      <c r="H22357" s="9"/>
      <c r="J22357">
        <v>5</v>
      </c>
      <c r="K22357">
        <f ca="1">SIMULATION!$D$3*SIMULATION!$D$17/$H22352/(SIMULATION!$D$17-$I22352)*(((EXP(-$I22352*$J22357))/(1-EXP(-SIMULATION!$D$4*$I22352)))-(EXP(-SIMULATION!$D$17*$J22357)/(1-EXP(-SIMULATION!$D$4*SIMULATION!$D$17))))</f>
        <v>2.0488866077055552</v>
      </c>
      <c r="L22357">
        <v>0.12197189550040664</v>
      </c>
      <c r="M22357">
        <f t="shared" ca="1" si="349"/>
        <v>2.2987931909127997</v>
      </c>
    </row>
    <row r="22358" spans="1:13" x14ac:dyDescent="0.25">
      <c r="A22358" s="9"/>
      <c r="H22358" s="9"/>
      <c r="J22358">
        <v>6</v>
      </c>
      <c r="K22358">
        <f ca="1">SIMULATION!$D$3*SIMULATION!$D$17/$H22352/(SIMULATION!$D$17-$I22352)*(((EXP(-$I22352*$J22358))/(1-EXP(-SIMULATION!$D$4*$I22352)))-(EXP(-SIMULATION!$D$17*$J22358)/(1-EXP(-SIMULATION!$D$4*SIMULATION!$D$17))))</f>
        <v>2.0201846087116468</v>
      </c>
      <c r="L22358">
        <v>0.20557106717680798</v>
      </c>
      <c r="M22358">
        <f t="shared" ca="1" si="349"/>
        <v>2.4354761146186625</v>
      </c>
    </row>
    <row r="22359" spans="1:13" x14ac:dyDescent="0.25">
      <c r="A22359" s="9"/>
      <c r="H22359" s="9"/>
      <c r="J22359">
        <v>7</v>
      </c>
      <c r="K22359">
        <f ca="1">SIMULATION!$D$3*SIMULATION!$D$17/$H22352/(SIMULATION!$D$17-$I22352)*(((EXP(-$I22352*$J22359))/(1-EXP(-SIMULATION!$D$4*$I22352)))-(EXP(-SIMULATION!$D$17*$J22359)/(1-EXP(-SIMULATION!$D$4*SIMULATION!$D$17))))</f>
        <v>1.9693102828943703</v>
      </c>
      <c r="L22359">
        <v>0.20409614784487184</v>
      </c>
      <c r="M22359">
        <f t="shared" ca="1" si="349"/>
        <v>2.371238925544406</v>
      </c>
    </row>
    <row r="22360" spans="1:13" x14ac:dyDescent="0.25">
      <c r="A22360" s="9"/>
      <c r="H22360" s="9"/>
      <c r="J22360">
        <v>8</v>
      </c>
      <c r="K22360">
        <f ca="1">SIMULATION!$D$3*SIMULATION!$D$17/$H22352/(SIMULATION!$D$17-$I22352)*(((EXP(-$I22352*$J22360))/(1-EXP(-SIMULATION!$D$4*$I22352)))-(EXP(-SIMULATION!$D$17*$J22360)/(1-EXP(-SIMULATION!$D$4*SIMULATION!$D$17))))</f>
        <v>1.90571923022985</v>
      </c>
      <c r="L22360">
        <v>-0.43528420832143844</v>
      </c>
      <c r="M22360">
        <f t="shared" ca="1" si="349"/>
        <v>1.0761897438163086</v>
      </c>
    </row>
    <row r="22361" spans="1:13" x14ac:dyDescent="0.25">
      <c r="A22361" s="9"/>
      <c r="H22361" s="9"/>
      <c r="J22361">
        <v>9</v>
      </c>
      <c r="K22361">
        <f ca="1">SIMULATION!$D$3*SIMULATION!$D$17/$H22352/(SIMULATION!$D$17-$I22352)*(((EXP(-$I22352*$J22361))/(1-EXP(-SIMULATION!$D$4*$I22352)))-(EXP(-SIMULATION!$D$17*$J22361)/(1-EXP(-SIMULATION!$D$4*SIMULATION!$D$17))))</f>
        <v>1.835402310044578</v>
      </c>
      <c r="L22361">
        <v>0.22216429514035801</v>
      </c>
      <c r="M22361">
        <f t="shared" ca="1" si="349"/>
        <v>2.2431631705546162</v>
      </c>
    </row>
    <row r="22362" spans="1:13" x14ac:dyDescent="0.25">
      <c r="A22362" s="9"/>
      <c r="H22362" s="9"/>
      <c r="J22362">
        <v>10</v>
      </c>
      <c r="K22362">
        <f ca="1">SIMULATION!$D$3*SIMULATION!$D$17/$H22352/(SIMULATION!$D$17-$I22352)*(((EXP(-$I22352*$J22362))/(1-EXP(-SIMULATION!$D$4*$I22352)))-(EXP(-SIMULATION!$D$17*$J22362)/(1-EXP(-SIMULATION!$D$4*SIMULATION!$D$17))))</f>
        <v>1.7621332387427908</v>
      </c>
      <c r="L22362">
        <v>1.0163577705494895E-3</v>
      </c>
      <c r="M22362">
        <f t="shared" ca="1" si="349"/>
        <v>1.7639241965527306</v>
      </c>
    </row>
    <row r="22363" spans="1:13" x14ac:dyDescent="0.25">
      <c r="A22363" s="9"/>
      <c r="H22363" s="9"/>
      <c r="J22363">
        <v>11</v>
      </c>
      <c r="K22363">
        <f ca="1">SIMULATION!$D$3*SIMULATION!$D$17/$H22352/(SIMULATION!$D$17-$I22352)*(((EXP(-$I22352*$J22363))/(1-EXP(-SIMULATION!$D$4*$I22352)))-(EXP(-SIMULATION!$D$17*$J22363)/(1-EXP(-SIMULATION!$D$4*SIMULATION!$D$17))))</f>
        <v>1.688267936178437</v>
      </c>
      <c r="L22363">
        <v>5.1493018930990321E-2</v>
      </c>
      <c r="M22363">
        <f t="shared" ca="1" si="349"/>
        <v>1.7752019489766573</v>
      </c>
    </row>
    <row r="22364" spans="1:13" x14ac:dyDescent="0.25">
      <c r="A22364" s="9"/>
      <c r="H22364" s="9"/>
      <c r="J22364">
        <v>12</v>
      </c>
      <c r="K22364">
        <f ca="1">SIMULATION!$D$3*SIMULATION!$D$17/$H22352/(SIMULATION!$D$17-$I22352)*(((EXP(-$I22352*$J22364))/(1-EXP(-SIMULATION!$D$4*$I22352)))-(EXP(-SIMULATION!$D$17*$J22364)/(1-EXP(-SIMULATION!$D$4*SIMULATION!$D$17))))</f>
        <v>1.6152566283153384</v>
      </c>
      <c r="L22364">
        <v>0.39097925890416135</v>
      </c>
      <c r="M22364">
        <f t="shared" ca="1" si="349"/>
        <v>2.2467884677941039</v>
      </c>
    </row>
    <row r="22365" spans="1:13" x14ac:dyDescent="0.25">
      <c r="A22365" s="9"/>
      <c r="H22365" s="9"/>
      <c r="J22365">
        <v>13</v>
      </c>
      <c r="K22365">
        <f ca="1">SIMULATION!$D$3*SIMULATION!$D$17/$H22352/(SIMULATION!$D$17-$I22352)*(((EXP(-$I22352*$J22365))/(1-EXP(-SIMULATION!$D$4*$I22352)))-(EXP(-SIMULATION!$D$17*$J22365)/(1-EXP(-SIMULATION!$D$4*SIMULATION!$D$17))))</f>
        <v>1.5439718834773011</v>
      </c>
      <c r="L22365">
        <v>8.288882976603687E-2</v>
      </c>
      <c r="M22365">
        <f t="shared" ca="1" si="349"/>
        <v>1.6719499060903984</v>
      </c>
    </row>
    <row r="22366" spans="1:13" x14ac:dyDescent="0.25">
      <c r="A22366" s="9"/>
      <c r="H22366" s="9"/>
      <c r="J22366">
        <v>14</v>
      </c>
      <c r="K22366">
        <f ca="1">SIMULATION!$D$3*SIMULATION!$D$17/$H22352/(SIMULATION!$D$17-$I22352)*(((EXP(-$I22352*$J22366))/(1-EXP(-SIMULATION!$D$4*$I22352)))-(EXP(-SIMULATION!$D$17*$J22366)/(1-EXP(-SIMULATION!$D$4*SIMULATION!$D$17))))</f>
        <v>1.4749187004169801</v>
      </c>
      <c r="L22366">
        <v>0.76910727787022071</v>
      </c>
      <c r="M22366">
        <f t="shared" ca="1" si="349"/>
        <v>2.6092894071745669</v>
      </c>
    </row>
    <row r="22367" spans="1:13" x14ac:dyDescent="0.25">
      <c r="A22367" s="9"/>
      <c r="H22367" s="9"/>
      <c r="J22367">
        <v>15</v>
      </c>
      <c r="K22367">
        <f ca="1">SIMULATION!$D$3*SIMULATION!$D$17/$H22352/(SIMULATION!$D$17-$I22352)*(((EXP(-$I22352*$J22367))/(1-EXP(-SIMULATION!$D$4*$I22352)))-(EXP(-SIMULATION!$D$17*$J22367)/(1-EXP(-SIMULATION!$D$4*SIMULATION!$D$17))))</f>
        <v>1.4083690180920574</v>
      </c>
      <c r="L22367">
        <v>-7.3903166389257632E-2</v>
      </c>
      <c r="M22367">
        <f t="shared" ca="1" si="349"/>
        <v>1.3042860882105247</v>
      </c>
    </row>
    <row r="22368" spans="1:13" x14ac:dyDescent="0.25">
      <c r="A22368" s="9"/>
      <c r="H22368" s="9"/>
      <c r="J22368">
        <v>16</v>
      </c>
      <c r="K22368">
        <f ca="1">SIMULATION!$D$3*SIMULATION!$D$17/$H22352/(SIMULATION!$D$17-$I22352)*(((EXP(-$I22352*$J22368))/(1-EXP(-SIMULATION!$D$4*$I22352)))-(EXP(-SIMULATION!$D$17*$J22368)/(1-EXP(-SIMULATION!$D$4*SIMULATION!$D$17))))</f>
        <v>1.3444477985371244</v>
      </c>
      <c r="L22368">
        <v>0.22029274658916115</v>
      </c>
      <c r="M22368">
        <f t="shared" ca="1" si="349"/>
        <v>1.6406198967226187</v>
      </c>
    </row>
    <row r="22369" spans="1:13" x14ac:dyDescent="0.25">
      <c r="A22369" s="9"/>
      <c r="H22369" s="9"/>
      <c r="J22369">
        <v>17</v>
      </c>
      <c r="K22369">
        <f ca="1">SIMULATION!$D$3*SIMULATION!$D$17/$H22352/(SIMULATION!$D$17-$I22352)*(((EXP(-$I22352*$J22369))/(1-EXP(-SIMULATION!$D$4*$I22352)))-(EXP(-SIMULATION!$D$17*$J22369)/(1-EXP(-SIMULATION!$D$4*SIMULATION!$D$17))))</f>
        <v>1.2831880818474319</v>
      </c>
      <c r="L22369">
        <v>-0.15159229574281985</v>
      </c>
      <c r="M22369">
        <f t="shared" ca="1" si="349"/>
        <v>1.0886666546503543</v>
      </c>
    </row>
    <row r="22370" spans="1:13" x14ac:dyDescent="0.25">
      <c r="A22370" s="9"/>
      <c r="H22370" s="9"/>
      <c r="J22370">
        <v>18</v>
      </c>
      <c r="K22370">
        <f ca="1">SIMULATION!$D$3*SIMULATION!$D$17/$H22352/(SIMULATION!$D$17-$I22352)*(((EXP(-$I22352*$J22370))/(1-EXP(-SIMULATION!$D$4*$I22352)))-(EXP(-SIMULATION!$D$17*$J22370)/(1-EXP(-SIMULATION!$D$4*SIMULATION!$D$17))))</f>
        <v>1.2245661627454283</v>
      </c>
      <c r="L22370">
        <v>-5.8146928051346351E-2</v>
      </c>
      <c r="M22370">
        <f t="shared" ca="1" si="349"/>
        <v>1.1533614021861567</v>
      </c>
    </row>
    <row r="22371" spans="1:13" x14ac:dyDescent="0.25">
      <c r="A22371" s="9"/>
      <c r="H22371" s="9"/>
      <c r="J22371">
        <v>19</v>
      </c>
      <c r="K22371">
        <f ca="1">SIMULATION!$D$3*SIMULATION!$D$17/$H22352/(SIMULATION!$D$17-$I22352)*(((EXP(-$I22352*$J22371))/(1-EXP(-SIMULATION!$D$4*$I22352)))-(EXP(-SIMULATION!$D$17*$J22371)/(1-EXP(-SIMULATION!$D$4*SIMULATION!$D$17))))</f>
        <v>1.1685240333517686</v>
      </c>
      <c r="L22371">
        <v>-0.39891622190143783</v>
      </c>
      <c r="M22371">
        <f t="shared" ca="1" si="349"/>
        <v>0.70238084076605134</v>
      </c>
    </row>
    <row r="22372" spans="1:13" x14ac:dyDescent="0.25">
      <c r="A22372" s="9"/>
      <c r="H22372" s="9"/>
      <c r="J22372">
        <v>20</v>
      </c>
      <c r="K22372">
        <f ca="1">SIMULATION!$D$3*SIMULATION!$D$17/$H22352/(SIMULATION!$D$17-$I22352)*(((EXP(-$I22352*$J22372))/(1-EXP(-SIMULATION!$D$4*$I22352)))-(EXP(-SIMULATION!$D$17*$J22372)/(1-EXP(-SIMULATION!$D$4*SIMULATION!$D$17))))</f>
        <v>1.1149836703883997</v>
      </c>
      <c r="L22372">
        <v>-0.24297993296091494</v>
      </c>
      <c r="M22372">
        <f t="shared" ca="1" si="349"/>
        <v>0.84406501290491154</v>
      </c>
    </row>
    <row r="22373" spans="1:13" x14ac:dyDescent="0.25">
      <c r="A22373" s="9"/>
      <c r="H22373" s="9"/>
      <c r="J22373">
        <v>21</v>
      </c>
      <c r="K22373">
        <f ca="1">SIMULATION!$D$3*SIMULATION!$D$17/$H22352/(SIMULATION!$D$17-$I22352)*(((EXP(-$I22352*$J22373))/(1-EXP(-SIMULATION!$D$4*$I22352)))-(EXP(-SIMULATION!$D$17*$J22373)/(1-EXP(-SIMULATION!$D$4*SIMULATION!$D$17))))</f>
        <v>1.0638561004438207</v>
      </c>
      <c r="L22373">
        <v>-0.57090134774930545</v>
      </c>
      <c r="M22373">
        <f t="shared" ca="1" si="349"/>
        <v>0.45649921888912298</v>
      </c>
    </row>
    <row r="22374" spans="1:13" x14ac:dyDescent="0.25">
      <c r="A22374" s="9"/>
      <c r="H22374" s="9"/>
      <c r="J22374">
        <v>22</v>
      </c>
      <c r="K22374">
        <f ca="1">SIMULATION!$D$3*SIMULATION!$D$17/$H22352/(SIMULATION!$D$17-$I22352)*(((EXP(-$I22352*$J22374))/(1-EXP(-SIMULATION!$D$4*$I22352)))-(EXP(-SIMULATION!$D$17*$J22374)/(1-EXP(-SIMULATION!$D$4*SIMULATION!$D$17))))</f>
        <v>1.0150471230421754</v>
      </c>
      <c r="L22374">
        <v>0.1363442214454974</v>
      </c>
      <c r="M22374">
        <f t="shared" ca="1" si="349"/>
        <v>1.1534429327638527</v>
      </c>
    </row>
    <row r="22375" spans="1:13" x14ac:dyDescent="0.25">
      <c r="A22375" s="9"/>
      <c r="H22375" s="9"/>
      <c r="J22375">
        <v>23</v>
      </c>
      <c r="K22375">
        <f ca="1">SIMULATION!$D$3*SIMULATION!$D$17/$H22352/(SIMULATION!$D$17-$I22352)*(((EXP(-$I22352*$J22375))/(1-EXP(-SIMULATION!$D$4*$I22352)))-(EXP(-SIMULATION!$D$17*$J22375)/(1-EXP(-SIMULATION!$D$4*SIMULATION!$D$17))))</f>
        <v>0.96846089590975271</v>
      </c>
      <c r="L22375">
        <v>-0.30721338840698864</v>
      </c>
      <c r="M22375">
        <f t="shared" ca="1" si="349"/>
        <v>0.67093674253764968</v>
      </c>
    </row>
    <row r="22376" spans="1:13" x14ac:dyDescent="0.25">
      <c r="A22376" s="9"/>
      <c r="H22376" s="9"/>
      <c r="J22376">
        <v>24</v>
      </c>
      <c r="K22376">
        <f ca="1">SIMULATION!$D$3*SIMULATION!$D$17/$H22352/(SIMULATION!$D$17-$I22352)*(((EXP(-$I22352*$J22376))/(1-EXP(-SIMULATION!$D$4*$I22352)))-(EXP(-SIMULATION!$D$17*$J22376)/(1-EXP(-SIMULATION!$D$4*SIMULATION!$D$17))))</f>
        <v>0.92400215406174691</v>
      </c>
      <c r="L22376">
        <v>9.0449591384337447E-2</v>
      </c>
      <c r="M22376">
        <f t="shared" ca="1" si="349"/>
        <v>1.0075777713348797</v>
      </c>
    </row>
    <row r="22377" spans="1:13" x14ac:dyDescent="0.25">
      <c r="A22377" s="9">
        <v>896</v>
      </c>
      <c r="B22377" s="2">
        <f ca="1">NORMINV(RAND(),SIMULATION!D7,SIMULATION!D8)</f>
        <v>63.478682391119506</v>
      </c>
      <c r="C22377" s="2">
        <v>2</v>
      </c>
      <c r="D22377" s="2">
        <f ca="1">SIMULATION!$D$11*(1+(SIMULATION!$D$12*LN(1+$C22377)))*(1+(SIMULATION!$D$13*(($B22377/63.5)-1)))</f>
        <v>10.236478199443246</v>
      </c>
      <c r="E22377" s="2">
        <v>0.11157855240503314</v>
      </c>
      <c r="F22377" s="2">
        <f ca="1">D22377*(1+E22377)</f>
        <v>11.378649618662804</v>
      </c>
      <c r="G22377" s="2">
        <v>-0.37043007678300299</v>
      </c>
      <c r="H22377" s="9">
        <f>SIMULATION!$D$15*EXP($G$22377)</f>
        <v>152.4181822745613</v>
      </c>
      <c r="I22377" s="2">
        <f ca="1">$F22377/$H22377</f>
        <v>7.4654148533051412E-2</v>
      </c>
      <c r="J22377">
        <v>0</v>
      </c>
      <c r="K22377">
        <f ca="1">SIMULATION!$D$3*SIMULATION!$D$17/$H22377/(SIMULATION!$D$17-$I22377)*(((EXP(-$I22377*$J22377))/(1-EXP(-SIMULATION!$D$4*$I22377)))-(EXP(-SIMULATION!$D$17*$J22377)/(1-EXP(-SIMULATION!$D$4*SIMULATION!$D$17))))</f>
        <v>0.86714097517081845</v>
      </c>
      <c r="L22377">
        <v>-0.34750728500752359</v>
      </c>
      <c r="M22377">
        <f t="shared" ca="1" si="349"/>
        <v>0.56580316917043094</v>
      </c>
    </row>
    <row r="22378" spans="1:13" x14ac:dyDescent="0.25">
      <c r="A22378" s="9"/>
      <c r="H22378" s="9"/>
      <c r="J22378">
        <v>1</v>
      </c>
      <c r="K22378">
        <f ca="1">SIMULATION!$D$3*SIMULATION!$D$17/$H22377/(SIMULATION!$D$17-$I22377)*(((EXP(-$I22377*$J22378))/(1-EXP(-SIMULATION!$D$4*$I22377)))-(EXP(-SIMULATION!$D$17*$J22378)/(1-EXP(-SIMULATION!$D$4*SIMULATION!$D$17))))</f>
        <v>2.0502334368692079</v>
      </c>
      <c r="L22378">
        <v>-1.6960788883563185E-2</v>
      </c>
      <c r="M22378">
        <f t="shared" ca="1" si="349"/>
        <v>2.0154598603844471</v>
      </c>
    </row>
    <row r="22379" spans="1:13" x14ac:dyDescent="0.25">
      <c r="A22379" s="9"/>
      <c r="H22379" s="9"/>
      <c r="J22379">
        <v>2</v>
      </c>
      <c r="K22379">
        <f ca="1">SIMULATION!$D$3*SIMULATION!$D$17/$H22377/(SIMULATION!$D$17-$I22377)*(((EXP(-$I22377*$J22379))/(1-EXP(-SIMULATION!$D$4*$I22377)))-(EXP(-SIMULATION!$D$17*$J22379)/(1-EXP(-SIMULATION!$D$4*SIMULATION!$D$17))))</f>
        <v>2.7008765725723798</v>
      </c>
      <c r="L22379">
        <v>0.36448197958926382</v>
      </c>
      <c r="M22379">
        <f t="shared" ca="1" si="349"/>
        <v>3.6852974123698266</v>
      </c>
    </row>
    <row r="22380" spans="1:13" x14ac:dyDescent="0.25">
      <c r="A22380" s="9"/>
      <c r="H22380" s="9"/>
      <c r="J22380">
        <v>3</v>
      </c>
      <c r="K22380">
        <f ca="1">SIMULATION!$D$3*SIMULATION!$D$17/$H22377/(SIMULATION!$D$17-$I22377)*(((EXP(-$I22377*$J22380))/(1-EXP(-SIMULATION!$D$4*$I22377)))-(EXP(-SIMULATION!$D$17*$J22380)/(1-EXP(-SIMULATION!$D$4*SIMULATION!$D$17))))</f>
        <v>3.018047139233317</v>
      </c>
      <c r="L22380">
        <v>-0.27557936188236204</v>
      </c>
      <c r="M22380">
        <f t="shared" ca="1" si="349"/>
        <v>2.1863356344725111</v>
      </c>
    </row>
    <row r="22381" spans="1:13" x14ac:dyDescent="0.25">
      <c r="A22381" s="9"/>
      <c r="H22381" s="9"/>
      <c r="J22381">
        <v>4</v>
      </c>
      <c r="K22381">
        <f ca="1">SIMULATION!$D$3*SIMULATION!$D$17/$H22377/(SIMULATION!$D$17-$I22377)*(((EXP(-$I22377*$J22381))/(1-EXP(-SIMULATION!$D$4*$I22377)))-(EXP(-SIMULATION!$D$17*$J22381)/(1-EXP(-SIMULATION!$D$4*SIMULATION!$D$17))))</f>
        <v>3.1286979314546111</v>
      </c>
      <c r="L22381">
        <v>-0.22959291066312434</v>
      </c>
      <c r="M22381">
        <f t="shared" ca="1" si="349"/>
        <v>2.4103710667862503</v>
      </c>
    </row>
    <row r="22382" spans="1:13" x14ac:dyDescent="0.25">
      <c r="A22382" s="9"/>
      <c r="H22382" s="9"/>
      <c r="J22382">
        <v>5</v>
      </c>
      <c r="K22382">
        <f ca="1">SIMULATION!$D$3*SIMULATION!$D$17/$H22377/(SIMULATION!$D$17-$I22377)*(((EXP(-$I22377*$J22382))/(1-EXP(-SIMULATION!$D$4*$I22377)))-(EXP(-SIMULATION!$D$17*$J22382)/(1-EXP(-SIMULATION!$D$4*SIMULATION!$D$17))))</f>
        <v>3.1136670610750388</v>
      </c>
      <c r="L22382">
        <v>-9.6494080167239135E-2</v>
      </c>
      <c r="M22382">
        <f t="shared" ca="1" si="349"/>
        <v>2.813216622069572</v>
      </c>
    </row>
    <row r="22383" spans="1:13" x14ac:dyDescent="0.25">
      <c r="A22383" s="9"/>
      <c r="H22383" s="9"/>
      <c r="J22383">
        <v>6</v>
      </c>
      <c r="K22383">
        <f ca="1">SIMULATION!$D$3*SIMULATION!$D$17/$H22377/(SIMULATION!$D$17-$I22377)*(((EXP(-$I22377*$J22383))/(1-EXP(-SIMULATION!$D$4*$I22377)))-(EXP(-SIMULATION!$D$17*$J22383)/(1-EXP(-SIMULATION!$D$4*SIMULATION!$D$17))))</f>
        <v>3.0242783735854397</v>
      </c>
      <c r="L22383">
        <v>0.43454131034477916</v>
      </c>
      <c r="M22383">
        <f t="shared" ca="1" si="349"/>
        <v>4.3384522608906337</v>
      </c>
    </row>
    <row r="22384" spans="1:13" x14ac:dyDescent="0.25">
      <c r="A22384" s="9"/>
      <c r="H22384" s="9"/>
      <c r="J22384">
        <v>7</v>
      </c>
      <c r="K22384">
        <f ca="1">SIMULATION!$D$3*SIMULATION!$D$17/$H22377/(SIMULATION!$D$17-$I22377)*(((EXP(-$I22377*$J22384))/(1-EXP(-SIMULATION!$D$4*$I22377)))-(EXP(-SIMULATION!$D$17*$J22384)/(1-EXP(-SIMULATION!$D$4*SIMULATION!$D$17))))</f>
        <v>2.892976726139215</v>
      </c>
      <c r="L22384">
        <v>-0.22558934728506141</v>
      </c>
      <c r="M22384">
        <f t="shared" ca="1" si="349"/>
        <v>2.2403519947785955</v>
      </c>
    </row>
    <row r="22385" spans="1:13" x14ac:dyDescent="0.25">
      <c r="A22385" s="9"/>
      <c r="H22385" s="9"/>
      <c r="J22385">
        <v>8</v>
      </c>
      <c r="K22385">
        <f ca="1">SIMULATION!$D$3*SIMULATION!$D$17/$H22377/(SIMULATION!$D$17-$I22377)*(((EXP(-$I22377*$J22385))/(1-EXP(-SIMULATION!$D$4*$I22377)))-(EXP(-SIMULATION!$D$17*$J22385)/(1-EXP(-SIMULATION!$D$4*SIMULATION!$D$17))))</f>
        <v>2.7401408522617952</v>
      </c>
      <c r="L22385">
        <v>0.27996125739596839</v>
      </c>
      <c r="M22385">
        <f t="shared" ca="1" si="349"/>
        <v>3.5072741307030681</v>
      </c>
    </row>
    <row r="22386" spans="1:13" x14ac:dyDescent="0.25">
      <c r="A22386" s="9"/>
      <c r="H22386" s="9"/>
      <c r="J22386">
        <v>9</v>
      </c>
      <c r="K22386">
        <f ca="1">SIMULATION!$D$3*SIMULATION!$D$17/$H22377/(SIMULATION!$D$17-$I22377)*(((EXP(-$I22377*$J22386))/(1-EXP(-SIMULATION!$D$4*$I22377)))-(EXP(-SIMULATION!$D$17*$J22386)/(1-EXP(-SIMULATION!$D$4*SIMULATION!$D$17))))</f>
        <v>2.5784469096968814</v>
      </c>
      <c r="L22386">
        <v>-0.12464255247760013</v>
      </c>
      <c r="M22386">
        <f t="shared" ca="1" si="349"/>
        <v>2.257062705444282</v>
      </c>
    </row>
    <row r="22387" spans="1:13" x14ac:dyDescent="0.25">
      <c r="A22387" s="9"/>
      <c r="H22387" s="9"/>
      <c r="J22387">
        <v>10</v>
      </c>
      <c r="K22387">
        <f ca="1">SIMULATION!$D$3*SIMULATION!$D$17/$H22377/(SIMULATION!$D$17-$I22377)*(((EXP(-$I22377*$J22387))/(1-EXP(-SIMULATION!$D$4*$I22377)))-(EXP(-SIMULATION!$D$17*$J22387)/(1-EXP(-SIMULATION!$D$4*SIMULATION!$D$17))))</f>
        <v>2.4156626120887403</v>
      </c>
      <c r="L22387">
        <v>9.3454745223757935E-2</v>
      </c>
      <c r="M22387">
        <f t="shared" ca="1" si="349"/>
        <v>2.641417746048051</v>
      </c>
    </row>
    <row r="22388" spans="1:13" x14ac:dyDescent="0.25">
      <c r="A22388" s="9"/>
      <c r="H22388" s="9"/>
      <c r="J22388">
        <v>11</v>
      </c>
      <c r="K22388">
        <f ca="1">SIMULATION!$D$3*SIMULATION!$D$17/$H22377/(SIMULATION!$D$17-$I22377)*(((EXP(-$I22377*$J22388))/(1-EXP(-SIMULATION!$D$4*$I22377)))-(EXP(-SIMULATION!$D$17*$J22388)/(1-EXP(-SIMULATION!$D$4*SIMULATION!$D$17))))</f>
        <v>2.2564357943208169</v>
      </c>
      <c r="L22388">
        <v>0.10904537825677785</v>
      </c>
      <c r="M22388">
        <f t="shared" ca="1" si="349"/>
        <v>2.5024896890246637</v>
      </c>
    </row>
    <row r="22389" spans="1:13" x14ac:dyDescent="0.25">
      <c r="A22389" s="9"/>
      <c r="H22389" s="9"/>
      <c r="J22389">
        <v>12</v>
      </c>
      <c r="K22389">
        <f ca="1">SIMULATION!$D$3*SIMULATION!$D$17/$H22377/(SIMULATION!$D$17-$I22377)*(((EXP(-$I22377*$J22389))/(1-EXP(-SIMULATION!$D$4*$I22377)))-(EXP(-SIMULATION!$D$17*$J22389)/(1-EXP(-SIMULATION!$D$4*SIMULATION!$D$17))))</f>
        <v>2.1034387291118279</v>
      </c>
      <c r="L22389">
        <v>-0.23227651332040591</v>
      </c>
      <c r="M22389">
        <f t="shared" ca="1" si="349"/>
        <v>1.6148593151306267</v>
      </c>
    </row>
    <row r="22390" spans="1:13" x14ac:dyDescent="0.25">
      <c r="A22390" s="9"/>
      <c r="H22390" s="9"/>
      <c r="J22390">
        <v>13</v>
      </c>
      <c r="K22390">
        <f ca="1">SIMULATION!$D$3*SIMULATION!$D$17/$H22377/(SIMULATION!$D$17-$I22377)*(((EXP(-$I22377*$J22390))/(1-EXP(-SIMULATION!$D$4*$I22377)))-(EXP(-SIMULATION!$D$17*$J22390)/(1-EXP(-SIMULATION!$D$4*SIMULATION!$D$17))))</f>
        <v>1.9580997257027986</v>
      </c>
      <c r="L22390">
        <v>-5.3818826802799695E-2</v>
      </c>
      <c r="M22390">
        <f t="shared" ca="1" si="349"/>
        <v>1.85271709570259</v>
      </c>
    </row>
    <row r="22391" spans="1:13" x14ac:dyDescent="0.25">
      <c r="A22391" s="9"/>
      <c r="H22391" s="9"/>
      <c r="J22391">
        <v>14</v>
      </c>
      <c r="K22391">
        <f ca="1">SIMULATION!$D$3*SIMULATION!$D$17/$H22377/(SIMULATION!$D$17-$I22377)*(((EXP(-$I22377*$J22391))/(1-EXP(-SIMULATION!$D$4*$I22377)))-(EXP(-SIMULATION!$D$17*$J22391)/(1-EXP(-SIMULATION!$D$4*SIMULATION!$D$17))))</f>
        <v>1.8210703716949237</v>
      </c>
      <c r="L22391">
        <v>-0.33743389053712819</v>
      </c>
      <c r="M22391">
        <f t="shared" ca="1" si="349"/>
        <v>1.2065795112320115</v>
      </c>
    </row>
    <row r="22392" spans="1:13" x14ac:dyDescent="0.25">
      <c r="A22392" s="9"/>
      <c r="H22392" s="9"/>
      <c r="J22392">
        <v>15</v>
      </c>
      <c r="K22392">
        <f ca="1">SIMULATION!$D$3*SIMULATION!$D$17/$H22377/(SIMULATION!$D$17-$I22377)*(((EXP(-$I22377*$J22392))/(1-EXP(-SIMULATION!$D$4*$I22377)))-(EXP(-SIMULATION!$D$17*$J22392)/(1-EXP(-SIMULATION!$D$4*SIMULATION!$D$17))))</f>
        <v>1.6925234825729005</v>
      </c>
      <c r="L22392">
        <v>-0.26886653611239758</v>
      </c>
      <c r="M22392">
        <f t="shared" ca="1" si="349"/>
        <v>1.2374605565246328</v>
      </c>
    </row>
    <row r="22393" spans="1:13" x14ac:dyDescent="0.25">
      <c r="A22393" s="9"/>
      <c r="H22393" s="9"/>
      <c r="J22393">
        <v>16</v>
      </c>
      <c r="K22393">
        <f ca="1">SIMULATION!$D$3*SIMULATION!$D$17/$H22377/(SIMULATION!$D$17-$I22377)*(((EXP(-$I22377*$J22393))/(1-EXP(-SIMULATION!$D$4*$I22377)))-(EXP(-SIMULATION!$D$17*$J22393)/(1-EXP(-SIMULATION!$D$4*SIMULATION!$D$17))))</f>
        <v>1.5723426703766858</v>
      </c>
      <c r="L22393">
        <v>-0.37536136104121726</v>
      </c>
      <c r="M22393">
        <f t="shared" ca="1" si="349"/>
        <v>0.98214598560091115</v>
      </c>
    </row>
    <row r="22394" spans="1:13" x14ac:dyDescent="0.25">
      <c r="A22394" s="9"/>
      <c r="H22394" s="9"/>
      <c r="J22394">
        <v>17</v>
      </c>
      <c r="K22394">
        <f ca="1">SIMULATION!$D$3*SIMULATION!$D$17/$H22377/(SIMULATION!$D$17-$I22377)*(((EXP(-$I22377*$J22394))/(1-EXP(-SIMULATION!$D$4*$I22377)))-(EXP(-SIMULATION!$D$17*$J22394)/(1-EXP(-SIMULATION!$D$4*SIMULATION!$D$17))))</f>
        <v>1.4602425574569622</v>
      </c>
      <c r="L22394">
        <v>0.18951440743337919</v>
      </c>
      <c r="M22394">
        <f t="shared" ca="1" si="349"/>
        <v>1.7369795604424205</v>
      </c>
    </row>
    <row r="22395" spans="1:13" x14ac:dyDescent="0.25">
      <c r="A22395" s="9"/>
      <c r="H22395" s="9"/>
      <c r="J22395">
        <v>18</v>
      </c>
      <c r="K22395">
        <f ca="1">SIMULATION!$D$3*SIMULATION!$D$17/$H22377/(SIMULATION!$D$17-$I22377)*(((EXP(-$I22377*$J22395))/(1-EXP(-SIMULATION!$D$4*$I22377)))-(EXP(-SIMULATION!$D$17*$J22395)/(1-EXP(-SIMULATION!$D$4*SIMULATION!$D$17))))</f>
        <v>1.3558446370195141</v>
      </c>
      <c r="L22395">
        <v>-7.8255563651624296E-2</v>
      </c>
      <c r="M22395">
        <f t="shared" ca="1" si="349"/>
        <v>1.24974225072552</v>
      </c>
    </row>
    <row r="22396" spans="1:13" x14ac:dyDescent="0.25">
      <c r="A22396" s="9"/>
      <c r="H22396" s="9"/>
      <c r="J22396">
        <v>19</v>
      </c>
      <c r="K22396">
        <f ca="1">SIMULATION!$D$3*SIMULATION!$D$17/$H22377/(SIMULATION!$D$17-$I22377)*(((EXP(-$I22377*$J22396))/(1-EXP(-SIMULATION!$D$4*$I22377)))-(EXP(-SIMULATION!$D$17*$J22396)/(1-EXP(-SIMULATION!$D$4*SIMULATION!$D$17))))</f>
        <v>1.2587247956046121</v>
      </c>
      <c r="L22396">
        <v>0.19726630681209634</v>
      </c>
      <c r="M22396">
        <f t="shared" ca="1" si="349"/>
        <v>1.5070287873263448</v>
      </c>
    </row>
    <row r="22397" spans="1:13" x14ac:dyDescent="0.25">
      <c r="A22397" s="9"/>
      <c r="H22397" s="9"/>
      <c r="J22397">
        <v>20</v>
      </c>
      <c r="K22397">
        <f ca="1">SIMULATION!$D$3*SIMULATION!$D$17/$H22377/(SIMULATION!$D$17-$I22377)*(((EXP(-$I22377*$J22397))/(1-EXP(-SIMULATION!$D$4*$I22377)))-(EXP(-SIMULATION!$D$17*$J22397)/(1-EXP(-SIMULATION!$D$4*SIMULATION!$D$17))))</f>
        <v>1.1684427543136982</v>
      </c>
      <c r="L22397">
        <v>-0.18951696300170354</v>
      </c>
      <c r="M22397">
        <f t="shared" ca="1" si="349"/>
        <v>0.94700303207482051</v>
      </c>
    </row>
    <row r="22398" spans="1:13" x14ac:dyDescent="0.25">
      <c r="A22398" s="9"/>
      <c r="H22398" s="9"/>
      <c r="J22398">
        <v>21</v>
      </c>
      <c r="K22398">
        <f ca="1">SIMULATION!$D$3*SIMULATION!$D$17/$H22377/(SIMULATION!$D$17-$I22377)*(((EXP(-$I22377*$J22398))/(1-EXP(-SIMULATION!$D$4*$I22377)))-(EXP(-SIMULATION!$D$17*$J22398)/(1-EXP(-SIMULATION!$D$4*SIMULATION!$D$17))))</f>
        <v>1.0845599959530783</v>
      </c>
      <c r="L22398">
        <v>0.11626314654468699</v>
      </c>
      <c r="M22398">
        <f t="shared" ca="1" si="349"/>
        <v>1.2106543536990761</v>
      </c>
    </row>
    <row r="22399" spans="1:13" x14ac:dyDescent="0.25">
      <c r="A22399" s="9"/>
      <c r="H22399" s="9"/>
      <c r="J22399">
        <v>22</v>
      </c>
      <c r="K22399">
        <f ca="1">SIMULATION!$D$3*SIMULATION!$D$17/$H22377/(SIMULATION!$D$17-$I22377)*(((EXP(-$I22377*$J22399))/(1-EXP(-SIMULATION!$D$4*$I22377)))-(EXP(-SIMULATION!$D$17*$J22399)/(1-EXP(-SIMULATION!$D$4*SIMULATION!$D$17))))</f>
        <v>1.0066503812578771</v>
      </c>
      <c r="L22399">
        <v>0.18545161221563494</v>
      </c>
      <c r="M22399">
        <f t="shared" ca="1" si="349"/>
        <v>1.1933353173996339</v>
      </c>
    </row>
    <row r="22400" spans="1:13" x14ac:dyDescent="0.25">
      <c r="A22400" s="9"/>
      <c r="H22400" s="9"/>
      <c r="J22400">
        <v>23</v>
      </c>
      <c r="K22400">
        <f ca="1">SIMULATION!$D$3*SIMULATION!$D$17/$H22377/(SIMULATION!$D$17-$I22377)*(((EXP(-$I22377*$J22400))/(1-EXP(-SIMULATION!$D$4*$I22377)))-(EXP(-SIMULATION!$D$17*$J22400)/(1-EXP(-SIMULATION!$D$4*SIMULATION!$D$17))))</f>
        <v>0.93430614282357438</v>
      </c>
      <c r="L22400">
        <v>0.11491168367810425</v>
      </c>
      <c r="M22400">
        <f t="shared" ca="1" si="349"/>
        <v>1.0416688347662266</v>
      </c>
    </row>
    <row r="22401" spans="1:13" x14ac:dyDescent="0.25">
      <c r="A22401" s="9"/>
      <c r="H22401" s="9"/>
      <c r="J22401">
        <v>24</v>
      </c>
      <c r="K22401">
        <f ca="1">SIMULATION!$D$3*SIMULATION!$D$17/$H22377/(SIMULATION!$D$17-$I22377)*(((EXP(-$I22377*$J22401))/(1-EXP(-SIMULATION!$D$4*$I22377)))-(EXP(-SIMULATION!$D$17*$J22401)/(1-EXP(-SIMULATION!$D$4*SIMULATION!$D$17))))</f>
        <v>0.86714097517081878</v>
      </c>
      <c r="L22401">
        <v>0.28761965649522792</v>
      </c>
      <c r="M22401">
        <f t="shared" ca="1" si="349"/>
        <v>1.1165477645823865</v>
      </c>
    </row>
    <row r="22402" spans="1:13" x14ac:dyDescent="0.25">
      <c r="A22402" s="9">
        <v>897</v>
      </c>
      <c r="B22402" s="2">
        <f ca="1">NORMINV(RAND(),SIMULATION!D7,SIMULATION!D8)</f>
        <v>61.686808831717968</v>
      </c>
      <c r="C22402" s="2">
        <v>2</v>
      </c>
      <c r="D22402" s="2">
        <f ca="1">SIMULATION!$D$11*(1+(SIMULATION!$D$12*LN(1+$C22402)))*(1+(SIMULATION!$D$13*(($B22402/63.5)-1)))</f>
        <v>10.103410556074918</v>
      </c>
      <c r="E22402" s="2">
        <v>-0.24333609907113835</v>
      </c>
      <c r="F22402" s="2">
        <f ca="1">D22402*(1+E22402)</f>
        <v>7.644886044045486</v>
      </c>
      <c r="G22402" s="2">
        <v>0.30536904711428386</v>
      </c>
      <c r="H22402" s="9">
        <f>SIMULATION!$D$15*EXP($G$22402)</f>
        <v>299.59365293753132</v>
      </c>
      <c r="I22402" s="2">
        <f ca="1">$F22402/$H22402</f>
        <v>2.5517516706669123E-2</v>
      </c>
      <c r="J22402">
        <v>0</v>
      </c>
      <c r="K22402">
        <f ca="1">SIMULATION!$D$3*SIMULATION!$D$17/$H22402/(SIMULATION!$D$17-$I22402)*(((EXP(-$I22402*$J22402))/(1-EXP(-SIMULATION!$D$4*$I22402)))-(EXP(-SIMULATION!$D$17*$J22402)/(1-EXP(-SIMULATION!$D$4*SIMULATION!$D$17))))</f>
        <v>2.3049788501474553</v>
      </c>
      <c r="L22402">
        <v>-0.24218135233145777</v>
      </c>
      <c r="M22402">
        <f t="shared" ca="1" si="349"/>
        <v>1.746755955123336</v>
      </c>
    </row>
    <row r="22403" spans="1:13" x14ac:dyDescent="0.25">
      <c r="A22403" s="9"/>
      <c r="H22403" s="9"/>
      <c r="J22403">
        <v>1</v>
      </c>
      <c r="K22403">
        <f ca="1">SIMULATION!$D$3*SIMULATION!$D$17/$H22402/(SIMULATION!$D$17-$I22402)*(((EXP(-$I22402*$J22403))/(1-EXP(-SIMULATION!$D$4*$I22402)))-(EXP(-SIMULATION!$D$17*$J22403)/(1-EXP(-SIMULATION!$D$4*SIMULATION!$D$17))))</f>
        <v>2.8973468147083254</v>
      </c>
      <c r="L22403">
        <v>-7.7876721481801539E-2</v>
      </c>
      <c r="M22403">
        <f t="shared" ref="M22403:M22466" ca="1" si="350">$K22403*(1+$L22403)</f>
        <v>2.6717109437831001</v>
      </c>
    </row>
    <row r="22404" spans="1:13" x14ac:dyDescent="0.25">
      <c r="A22404" s="9"/>
      <c r="H22404" s="9"/>
      <c r="J22404">
        <v>2</v>
      </c>
      <c r="K22404">
        <f ca="1">SIMULATION!$D$3*SIMULATION!$D$17/$H22402/(SIMULATION!$D$17-$I22402)*(((EXP(-$I22402*$J22404))/(1-EXP(-SIMULATION!$D$4*$I22402)))-(EXP(-SIMULATION!$D$17*$J22404)/(1-EXP(-SIMULATION!$D$4*SIMULATION!$D$17))))</f>
        <v>3.2411675566281146</v>
      </c>
      <c r="L22404">
        <v>-0.11365405710763976</v>
      </c>
      <c r="M22404">
        <f t="shared" ca="1" si="350"/>
        <v>2.8727957140516738</v>
      </c>
    </row>
    <row r="22405" spans="1:13" x14ac:dyDescent="0.25">
      <c r="A22405" s="9"/>
      <c r="H22405" s="9"/>
      <c r="J22405">
        <v>3</v>
      </c>
      <c r="K22405">
        <f ca="1">SIMULATION!$D$3*SIMULATION!$D$17/$H22402/(SIMULATION!$D$17-$I22402)*(((EXP(-$I22402*$J22405))/(1-EXP(-SIMULATION!$D$4*$I22402)))-(EXP(-SIMULATION!$D$17*$J22405)/(1-EXP(-SIMULATION!$D$4*SIMULATION!$D$17))))</f>
        <v>3.4266147471249115</v>
      </c>
      <c r="L22405">
        <v>-0.16153659106940543</v>
      </c>
      <c r="M22405">
        <f t="shared" ca="1" si="350"/>
        <v>2.8730910819662006</v>
      </c>
    </row>
    <row r="22406" spans="1:13" x14ac:dyDescent="0.25">
      <c r="A22406" s="9"/>
      <c r="H22406" s="9"/>
      <c r="J22406">
        <v>4</v>
      </c>
      <c r="K22406">
        <f ca="1">SIMULATION!$D$3*SIMULATION!$D$17/$H22402/(SIMULATION!$D$17-$I22402)*(((EXP(-$I22402*$J22406))/(1-EXP(-SIMULATION!$D$4*$I22402)))-(EXP(-SIMULATION!$D$17*$J22406)/(1-EXP(-SIMULATION!$D$4*SIMULATION!$D$17))))</f>
        <v>3.5114511496823355</v>
      </c>
      <c r="L22406">
        <v>0.20522233541445756</v>
      </c>
      <c r="M22406">
        <f t="shared" ca="1" si="350"/>
        <v>4.2320793553139264</v>
      </c>
    </row>
    <row r="22407" spans="1:13" x14ac:dyDescent="0.25">
      <c r="A22407" s="9"/>
      <c r="H22407" s="9"/>
      <c r="J22407">
        <v>5</v>
      </c>
      <c r="K22407">
        <f ca="1">SIMULATION!$D$3*SIMULATION!$D$17/$H22402/(SIMULATION!$D$17-$I22402)*(((EXP(-$I22402*$J22407))/(1-EXP(-SIMULATION!$D$4*$I22402)))-(EXP(-SIMULATION!$D$17*$J22407)/(1-EXP(-SIMULATION!$D$4*SIMULATION!$D$17))))</f>
        <v>3.5326704035741683</v>
      </c>
      <c r="L22407">
        <v>-0.14293763622065475</v>
      </c>
      <c r="M22407">
        <f t="shared" ca="1" si="350"/>
        <v>3.0277188465406102</v>
      </c>
    </row>
    <row r="22408" spans="1:13" x14ac:dyDescent="0.25">
      <c r="A22408" s="9"/>
      <c r="H22408" s="9"/>
      <c r="J22408">
        <v>6</v>
      </c>
      <c r="K22408">
        <f ca="1">SIMULATION!$D$3*SIMULATION!$D$17/$H22402/(SIMULATION!$D$17-$I22402)*(((EXP(-$I22402*$J22408))/(1-EXP(-SIMULATION!$D$4*$I22402)))-(EXP(-SIMULATION!$D$17*$J22408)/(1-EXP(-SIMULATION!$D$4*SIMULATION!$D$17))))</f>
        <v>3.513957346944963</v>
      </c>
      <c r="L22408">
        <v>0.31301312526176395</v>
      </c>
      <c r="M22408">
        <f t="shared" ca="1" si="350"/>
        <v>4.6138721181487421</v>
      </c>
    </row>
    <row r="22409" spans="1:13" x14ac:dyDescent="0.25">
      <c r="A22409" s="9"/>
      <c r="H22409" s="9"/>
      <c r="J22409">
        <v>7</v>
      </c>
      <c r="K22409">
        <f ca="1">SIMULATION!$D$3*SIMULATION!$D$17/$H22402/(SIMULATION!$D$17-$I22402)*(((EXP(-$I22402*$J22409))/(1-EXP(-SIMULATION!$D$4*$I22402)))-(EXP(-SIMULATION!$D$17*$J22409)/(1-EXP(-SIMULATION!$D$4*SIMULATION!$D$17))))</f>
        <v>3.470468758892121</v>
      </c>
      <c r="L22409">
        <v>-0.32702208718339565</v>
      </c>
      <c r="M22409">
        <f t="shared" ca="1" si="350"/>
        <v>2.3355488218544509</v>
      </c>
    </row>
    <row r="22410" spans="1:13" x14ac:dyDescent="0.25">
      <c r="A22410" s="9"/>
      <c r="H22410" s="9"/>
      <c r="J22410">
        <v>8</v>
      </c>
      <c r="K22410">
        <f ca="1">SIMULATION!$D$3*SIMULATION!$D$17/$H22402/(SIMULATION!$D$17-$I22402)*(((EXP(-$I22402*$J22410))/(1-EXP(-SIMULATION!$D$4*$I22402)))-(EXP(-SIMULATION!$D$17*$J22410)/(1-EXP(-SIMULATION!$D$4*SIMULATION!$D$17))))</f>
        <v>3.4118969613486301</v>
      </c>
      <c r="L22410">
        <v>-0.23096502329339147</v>
      </c>
      <c r="M22410">
        <f t="shared" ca="1" si="350"/>
        <v>2.6238681001960922</v>
      </c>
    </row>
    <row r="22411" spans="1:13" x14ac:dyDescent="0.25">
      <c r="A22411" s="9"/>
      <c r="H22411" s="9"/>
      <c r="J22411">
        <v>9</v>
      </c>
      <c r="K22411">
        <f ca="1">SIMULATION!$D$3*SIMULATION!$D$17/$H22402/(SIMULATION!$D$17-$I22402)*(((EXP(-$I22402*$J22411))/(1-EXP(-SIMULATION!$D$4*$I22402)))-(EXP(-SIMULATION!$D$17*$J22411)/(1-EXP(-SIMULATION!$D$4*SIMULATION!$D$17))))</f>
        <v>3.3444330361858929</v>
      </c>
      <c r="L22411">
        <v>-5.015181677359707E-2</v>
      </c>
      <c r="M22411">
        <f t="shared" ca="1" si="350"/>
        <v>3.1767036433435334</v>
      </c>
    </row>
    <row r="22412" spans="1:13" x14ac:dyDescent="0.25">
      <c r="A22412" s="9"/>
      <c r="H22412" s="9"/>
      <c r="J22412">
        <v>10</v>
      </c>
      <c r="K22412">
        <f ca="1">SIMULATION!$D$3*SIMULATION!$D$17/$H22402/(SIMULATION!$D$17-$I22402)*(((EXP(-$I22402*$J22412))/(1-EXP(-SIMULATION!$D$4*$I22402)))-(EXP(-SIMULATION!$D$17*$J22412)/(1-EXP(-SIMULATION!$D$4*SIMULATION!$D$17))))</f>
        <v>3.2720248893731241</v>
      </c>
      <c r="L22412">
        <v>3.1599643888800097E-3</v>
      </c>
      <c r="M22412">
        <f t="shared" ca="1" si="350"/>
        <v>3.2823643715030721</v>
      </c>
    </row>
    <row r="22413" spans="1:13" x14ac:dyDescent="0.25">
      <c r="A22413" s="9"/>
      <c r="H22413" s="9"/>
      <c r="J22413">
        <v>11</v>
      </c>
      <c r="K22413">
        <f ca="1">SIMULATION!$D$3*SIMULATION!$D$17/$H22402/(SIMULATION!$D$17-$I22402)*(((EXP(-$I22402*$J22413))/(1-EXP(-SIMULATION!$D$4*$I22402)))-(EXP(-SIMULATION!$D$17*$J22413)/(1-EXP(-SIMULATION!$D$4*SIMULATION!$D$17))))</f>
        <v>3.1971834363402833</v>
      </c>
      <c r="L22413">
        <v>-4.164848891365585E-2</v>
      </c>
      <c r="M22413">
        <f t="shared" ca="1" si="350"/>
        <v>3.0640255774369409</v>
      </c>
    </row>
    <row r="22414" spans="1:13" x14ac:dyDescent="0.25">
      <c r="A22414" s="9"/>
      <c r="H22414" s="9"/>
      <c r="J22414">
        <v>12</v>
      </c>
      <c r="K22414">
        <f ca="1">SIMULATION!$D$3*SIMULATION!$D$17/$H22402/(SIMULATION!$D$17-$I22402)*(((EXP(-$I22402*$J22414))/(1-EXP(-SIMULATION!$D$4*$I22402)))-(EXP(-SIMULATION!$D$17*$J22414)/(1-EXP(-SIMULATION!$D$4*SIMULATION!$D$17))))</f>
        <v>3.1214992127581631</v>
      </c>
      <c r="L22414">
        <v>0.25670959683298472</v>
      </c>
      <c r="M22414">
        <f t="shared" ca="1" si="350"/>
        <v>3.9228180171797904</v>
      </c>
    </row>
    <row r="22415" spans="1:13" x14ac:dyDescent="0.25">
      <c r="A22415" s="9"/>
      <c r="H22415" s="9"/>
      <c r="J22415">
        <v>13</v>
      </c>
      <c r="K22415">
        <f ca="1">SIMULATION!$D$3*SIMULATION!$D$17/$H22402/(SIMULATION!$D$17-$I22402)*(((EXP(-$I22402*$J22415))/(1-EXP(-SIMULATION!$D$4*$I22402)))-(EXP(-SIMULATION!$D$17*$J22415)/(1-EXP(-SIMULATION!$D$4*SIMULATION!$D$17))))</f>
        <v>3.045973419207769</v>
      </c>
      <c r="L22415">
        <v>-0.48986112695507139</v>
      </c>
      <c r="M22415">
        <f t="shared" ca="1" si="350"/>
        <v>1.553869447399459</v>
      </c>
    </row>
    <row r="22416" spans="1:13" x14ac:dyDescent="0.25">
      <c r="A22416" s="9"/>
      <c r="H22416" s="9"/>
      <c r="J22416">
        <v>14</v>
      </c>
      <c r="K22416">
        <f ca="1">SIMULATION!$D$3*SIMULATION!$D$17/$H22402/(SIMULATION!$D$17-$I22402)*(((EXP(-$I22402*$J22416))/(1-EXP(-SIMULATION!$D$4*$I22402)))-(EXP(-SIMULATION!$D$17*$J22416)/(1-EXP(-SIMULATION!$D$4*SIMULATION!$D$17))))</f>
        <v>2.9712300508849849</v>
      </c>
      <c r="L22416">
        <v>-9.9735930717549503E-3</v>
      </c>
      <c r="M22416">
        <f t="shared" ca="1" si="350"/>
        <v>2.9415962114348884</v>
      </c>
    </row>
    <row r="22417" spans="1:13" x14ac:dyDescent="0.25">
      <c r="A22417" s="9"/>
      <c r="H22417" s="9"/>
      <c r="J22417">
        <v>15</v>
      </c>
      <c r="K22417">
        <f ca="1">SIMULATION!$D$3*SIMULATION!$D$17/$H22402/(SIMULATION!$D$17-$I22402)*(((EXP(-$I22402*$J22417))/(1-EXP(-SIMULATION!$D$4*$I22402)))-(EXP(-SIMULATION!$D$17*$J22417)/(1-EXP(-SIMULATION!$D$4*SIMULATION!$D$17))))</f>
        <v>2.8976518240052536</v>
      </c>
      <c r="L22417">
        <v>-0.13305877312222475</v>
      </c>
      <c r="M22417">
        <f t="shared" ca="1" si="350"/>
        <v>2.5120938273677376</v>
      </c>
    </row>
    <row r="22418" spans="1:13" x14ac:dyDescent="0.25">
      <c r="A22418" s="9"/>
      <c r="H22418" s="9"/>
      <c r="J22418">
        <v>16</v>
      </c>
      <c r="K22418">
        <f ca="1">SIMULATION!$D$3*SIMULATION!$D$17/$H22402/(SIMULATION!$D$17-$I22402)*(((EXP(-$I22402*$J22418))/(1-EXP(-SIMULATION!$D$4*$I22402)))-(EXP(-SIMULATION!$D$17*$J22418)/(1-EXP(-SIMULATION!$D$4*SIMULATION!$D$17))))</f>
        <v>2.825467269572441</v>
      </c>
      <c r="L22418">
        <v>0.76892123288183289</v>
      </c>
      <c r="M22418">
        <f t="shared" ca="1" si="350"/>
        <v>4.9980290459593482</v>
      </c>
    </row>
    <row r="22419" spans="1:13" x14ac:dyDescent="0.25">
      <c r="A22419" s="9"/>
      <c r="H22419" s="9"/>
      <c r="J22419">
        <v>17</v>
      </c>
      <c r="K22419">
        <f ca="1">SIMULATION!$D$3*SIMULATION!$D$17/$H22402/(SIMULATION!$D$17-$I22402)*(((EXP(-$I22402*$J22419))/(1-EXP(-SIMULATION!$D$4*$I22402)))-(EXP(-SIMULATION!$D$17*$J22419)/(1-EXP(-SIMULATION!$D$4*SIMULATION!$D$17))))</f>
        <v>2.7548065342906538</v>
      </c>
      <c r="L22419">
        <v>-8.6382330163634488E-2</v>
      </c>
      <c r="M22419">
        <f t="shared" ca="1" si="350"/>
        <v>2.516839926708621</v>
      </c>
    </row>
    <row r="22420" spans="1:13" x14ac:dyDescent="0.25">
      <c r="A22420" s="9"/>
      <c r="H22420" s="9"/>
      <c r="J22420">
        <v>18</v>
      </c>
      <c r="K22420">
        <f ca="1">SIMULATION!$D$3*SIMULATION!$D$17/$H22402/(SIMULATION!$D$17-$I22402)*(((EXP(-$I22402*$J22420))/(1-EXP(-SIMULATION!$D$4*$I22402)))-(EXP(-SIMULATION!$D$17*$J22420)/(1-EXP(-SIMULATION!$D$4*SIMULATION!$D$17))))</f>
        <v>2.6857371285279545</v>
      </c>
      <c r="L22420">
        <v>-0.29529534189479412</v>
      </c>
      <c r="M22420">
        <f t="shared" ca="1" si="350"/>
        <v>1.8926514649197497</v>
      </c>
    </row>
    <row r="22421" spans="1:13" x14ac:dyDescent="0.25">
      <c r="A22421" s="9"/>
      <c r="H22421" s="9"/>
      <c r="J22421">
        <v>19</v>
      </c>
      <c r="K22421">
        <f ca="1">SIMULATION!$D$3*SIMULATION!$D$17/$H22402/(SIMULATION!$D$17-$I22402)*(((EXP(-$I22402*$J22421))/(1-EXP(-SIMULATION!$D$4*$I22402)))-(EXP(-SIMULATION!$D$17*$J22421)/(1-EXP(-SIMULATION!$D$4*SIMULATION!$D$17))))</f>
        <v>2.618286824131578</v>
      </c>
      <c r="L22421">
        <v>5.087787955802299E-2</v>
      </c>
      <c r="M22421">
        <f t="shared" ca="1" si="350"/>
        <v>2.7514997058181025</v>
      </c>
    </row>
    <row r="22422" spans="1:13" x14ac:dyDescent="0.25">
      <c r="A22422" s="9"/>
      <c r="H22422" s="9"/>
      <c r="J22422">
        <v>20</v>
      </c>
      <c r="K22422">
        <f ca="1">SIMULATION!$D$3*SIMULATION!$D$17/$H22402/(SIMULATION!$D$17-$I22402)*(((EXP(-$I22402*$J22422))/(1-EXP(-SIMULATION!$D$4*$I22402)))-(EXP(-SIMULATION!$D$17*$J22422)/(1-EXP(-SIMULATION!$D$4*SIMULATION!$D$17))))</f>
        <v>2.5524583178167388</v>
      </c>
      <c r="L22422">
        <v>0.2203656333158342</v>
      </c>
      <c r="M22422">
        <f t="shared" ca="1" si="350"/>
        <v>3.114932411534693</v>
      </c>
    </row>
    <row r="22423" spans="1:13" x14ac:dyDescent="0.25">
      <c r="A22423" s="9"/>
      <c r="H22423" s="9"/>
      <c r="J22423">
        <v>21</v>
      </c>
      <c r="K22423">
        <f ca="1">SIMULATION!$D$3*SIMULATION!$D$17/$H22402/(SIMULATION!$D$17-$I22402)*(((EXP(-$I22402*$J22423))/(1-EXP(-SIMULATION!$D$4*$I22402)))-(EXP(-SIMULATION!$D$17*$J22423)/(1-EXP(-SIMULATION!$D$4*SIMULATION!$D$17))))</f>
        <v>2.4882386179892433</v>
      </c>
      <c r="L22423">
        <v>3.8055424159542488E-2</v>
      </c>
      <c r="M22423">
        <f t="shared" ca="1" si="350"/>
        <v>2.5829295940069779</v>
      </c>
    </row>
    <row r="22424" spans="1:13" x14ac:dyDescent="0.25">
      <c r="A22424" s="9"/>
      <c r="H22424" s="9"/>
      <c r="J22424">
        <v>22</v>
      </c>
      <c r="K22424">
        <f ca="1">SIMULATION!$D$3*SIMULATION!$D$17/$H22402/(SIMULATION!$D$17-$I22402)*(((EXP(-$I22402*$J22424))/(1-EXP(-SIMULATION!$D$4*$I22402)))-(EXP(-SIMULATION!$D$17*$J22424)/(1-EXP(-SIMULATION!$D$4*SIMULATION!$D$17))))</f>
        <v>2.4256050504641302</v>
      </c>
      <c r="L22424">
        <v>-0.22422863126799947</v>
      </c>
      <c r="M22424">
        <f t="shared" ca="1" si="350"/>
        <v>1.8817149500018113</v>
      </c>
    </row>
    <row r="22425" spans="1:13" x14ac:dyDescent="0.25">
      <c r="A22425" s="9"/>
      <c r="H22425" s="9"/>
      <c r="J22425">
        <v>23</v>
      </c>
      <c r="K22425">
        <f ca="1">SIMULATION!$D$3*SIMULATION!$D$17/$H22402/(SIMULATION!$D$17-$I22402)*(((EXP(-$I22402*$J22425))/(1-EXP(-SIMULATION!$D$4*$I22402)))-(EXP(-SIMULATION!$D$17*$J22425)/(1-EXP(-SIMULATION!$D$4*SIMULATION!$D$17))))</f>
        <v>2.3645290977322895</v>
      </c>
      <c r="L22425">
        <v>0.25839851744981596</v>
      </c>
      <c r="M22425">
        <f t="shared" ca="1" si="350"/>
        <v>2.9755199110532642</v>
      </c>
    </row>
    <row r="22426" spans="1:13" x14ac:dyDescent="0.25">
      <c r="A22426" s="9"/>
      <c r="H22426" s="9"/>
      <c r="J22426">
        <v>24</v>
      </c>
      <c r="K22426">
        <f ca="1">SIMULATION!$D$3*SIMULATION!$D$17/$H22402/(SIMULATION!$D$17-$I22402)*(((EXP(-$I22402*$J22426))/(1-EXP(-SIMULATION!$D$4*$I22402)))-(EXP(-SIMULATION!$D$17*$J22426)/(1-EXP(-SIMULATION!$D$4*SIMULATION!$D$17))))</f>
        <v>2.3049788501474553</v>
      </c>
      <c r="L22426">
        <v>0.40470442331095507</v>
      </c>
      <c r="M22426">
        <f t="shared" ca="1" si="350"/>
        <v>3.2378139864403295</v>
      </c>
    </row>
    <row r="22427" spans="1:13" x14ac:dyDescent="0.25">
      <c r="A22427" s="9">
        <v>898</v>
      </c>
      <c r="B22427" s="2">
        <f ca="1">NORMINV(RAND(),SIMULATION!D7,SIMULATION!D8)</f>
        <v>73.372331538069545</v>
      </c>
      <c r="C22427" s="2">
        <v>2</v>
      </c>
      <c r="D22427" s="2">
        <f ca="1">SIMULATION!$D$11*(1+(SIMULATION!$D$12*LN(1+$C22427)))*(1+(SIMULATION!$D$13*(($B22427/63.5)-1)))</f>
        <v>10.971197772367486</v>
      </c>
      <c r="E22427" s="2">
        <v>0.31135682632068473</v>
      </c>
      <c r="F22427" s="2">
        <f ca="1">D22427*(1+E22427)</f>
        <v>14.387155091708392</v>
      </c>
      <c r="G22427" s="2">
        <v>-8.0828679628807992E-2</v>
      </c>
      <c r="H22427" s="9">
        <f>SIMULATION!$D$15*EXP($G$22427)</f>
        <v>203.61467090160207</v>
      </c>
      <c r="I22427" s="2">
        <f ca="1">$F22427/$H22427</f>
        <v>7.0658735090169733E-2</v>
      </c>
      <c r="J22427">
        <v>0</v>
      </c>
      <c r="K22427">
        <f ca="1">SIMULATION!$D$3*SIMULATION!$D$17/$H22427/(SIMULATION!$D$17-$I22427)*(((EXP(-$I22427*$J22427))/(1-EXP(-SIMULATION!$D$4*$I22427)))-(EXP(-SIMULATION!$D$17*$J22427)/(1-EXP(-SIMULATION!$D$4*SIMULATION!$D$17))))</f>
        <v>0.72133707203286457</v>
      </c>
      <c r="L22427">
        <v>0.13347091731506056</v>
      </c>
      <c r="M22427">
        <f t="shared" ca="1" si="350"/>
        <v>0.8176145927304509</v>
      </c>
    </row>
    <row r="22428" spans="1:13" x14ac:dyDescent="0.25">
      <c r="A22428" s="9"/>
      <c r="H22428" s="9"/>
      <c r="J22428">
        <v>1</v>
      </c>
      <c r="K22428">
        <f ca="1">SIMULATION!$D$3*SIMULATION!$D$17/$H22427/(SIMULATION!$D$17-$I22427)*(((EXP(-$I22427*$J22428))/(1-EXP(-SIMULATION!$D$4*$I22427)))-(EXP(-SIMULATION!$D$17*$J22428)/(1-EXP(-SIMULATION!$D$4*SIMULATION!$D$17))))</f>
        <v>1.6064191742811935</v>
      </c>
      <c r="L22428">
        <v>-6.7688241553746711E-2</v>
      </c>
      <c r="M22428">
        <f t="shared" ca="1" si="350"/>
        <v>1.4976834851758778</v>
      </c>
    </row>
    <row r="22429" spans="1:13" x14ac:dyDescent="0.25">
      <c r="A22429" s="9"/>
      <c r="H22429" s="9"/>
      <c r="J22429">
        <v>2</v>
      </c>
      <c r="K22429">
        <f ca="1">SIMULATION!$D$3*SIMULATION!$D$17/$H22427/(SIMULATION!$D$17-$I22427)*(((EXP(-$I22427*$J22429))/(1-EXP(-SIMULATION!$D$4*$I22427)))-(EXP(-SIMULATION!$D$17*$J22429)/(1-EXP(-SIMULATION!$D$4*SIMULATION!$D$17))))</f>
        <v>2.0955458674721856</v>
      </c>
      <c r="L22429">
        <v>0.1656775558084102</v>
      </c>
      <c r="M22429">
        <f t="shared" ca="1" si="350"/>
        <v>2.4427307848793922</v>
      </c>
    </row>
    <row r="22430" spans="1:13" x14ac:dyDescent="0.25">
      <c r="A22430" s="9"/>
      <c r="H22430" s="9"/>
      <c r="J22430">
        <v>3</v>
      </c>
      <c r="K22430">
        <f ca="1">SIMULATION!$D$3*SIMULATION!$D$17/$H22427/(SIMULATION!$D$17-$I22427)*(((EXP(-$I22427*$J22430))/(1-EXP(-SIMULATION!$D$4*$I22427)))-(EXP(-SIMULATION!$D$17*$J22430)/(1-EXP(-SIMULATION!$D$4*SIMULATION!$D$17))))</f>
        <v>2.336259675910803</v>
      </c>
      <c r="L22430">
        <v>-0.55927628749149783</v>
      </c>
      <c r="M22430">
        <f t="shared" ca="1" si="350"/>
        <v>1.0296450377513191</v>
      </c>
    </row>
    <row r="22431" spans="1:13" x14ac:dyDescent="0.25">
      <c r="A22431" s="9"/>
      <c r="H22431" s="9"/>
      <c r="J22431">
        <v>4</v>
      </c>
      <c r="K22431">
        <f ca="1">SIMULATION!$D$3*SIMULATION!$D$17/$H22427/(SIMULATION!$D$17-$I22427)*(((EXP(-$I22427*$J22431))/(1-EXP(-SIMULATION!$D$4*$I22427)))-(EXP(-SIMULATION!$D$17*$J22431)/(1-EXP(-SIMULATION!$D$4*SIMULATION!$D$17))))</f>
        <v>2.4227461616345076</v>
      </c>
      <c r="L22431">
        <v>-0.16073853645921898</v>
      </c>
      <c r="M22431">
        <f t="shared" ca="1" si="350"/>
        <v>2.0333174894011865</v>
      </c>
    </row>
    <row r="22432" spans="1:13" x14ac:dyDescent="0.25">
      <c r="A22432" s="9"/>
      <c r="H22432" s="9"/>
      <c r="J22432">
        <v>5</v>
      </c>
      <c r="K22432">
        <f ca="1">SIMULATION!$D$3*SIMULATION!$D$17/$H22427/(SIMULATION!$D$17-$I22427)*(((EXP(-$I22427*$J22432))/(1-EXP(-SIMULATION!$D$4*$I22427)))-(EXP(-SIMULATION!$D$17*$J22432)/(1-EXP(-SIMULATION!$D$4*SIMULATION!$D$17))))</f>
        <v>2.415023232259772</v>
      </c>
      <c r="L22432">
        <v>-0.17710364755563907</v>
      </c>
      <c r="M22432">
        <f t="shared" ca="1" si="350"/>
        <v>1.9873138088949569</v>
      </c>
    </row>
    <row r="22433" spans="1:13" x14ac:dyDescent="0.25">
      <c r="A22433" s="9"/>
      <c r="H22433" s="9"/>
      <c r="J22433">
        <v>6</v>
      </c>
      <c r="K22433">
        <f ca="1">SIMULATION!$D$3*SIMULATION!$D$17/$H22427/(SIMULATION!$D$17-$I22427)*(((EXP(-$I22427*$J22433))/(1-EXP(-SIMULATION!$D$4*$I22427)))-(EXP(-SIMULATION!$D$17*$J22433)/(1-EXP(-SIMULATION!$D$4*SIMULATION!$D$17))))</f>
        <v>2.3512364246377739</v>
      </c>
      <c r="L22433">
        <v>-8.4682856380040011E-3</v>
      </c>
      <c r="M22433">
        <f t="shared" ca="1" si="350"/>
        <v>2.331325482991462</v>
      </c>
    </row>
    <row r="22434" spans="1:13" x14ac:dyDescent="0.25">
      <c r="A22434" s="9"/>
      <c r="H22434" s="9"/>
      <c r="J22434">
        <v>7</v>
      </c>
      <c r="K22434">
        <f ca="1">SIMULATION!$D$3*SIMULATION!$D$17/$H22427/(SIMULATION!$D$17-$I22427)*(((EXP(-$I22427*$J22434))/(1-EXP(-SIMULATION!$D$4*$I22427)))-(EXP(-SIMULATION!$D$17*$J22434)/(1-EXP(-SIMULATION!$D$4*SIMULATION!$D$17))))</f>
        <v>2.2555364457856788</v>
      </c>
      <c r="L22434">
        <v>0.61105487200585673</v>
      </c>
      <c r="M22434">
        <f t="shared" ca="1" si="350"/>
        <v>3.6337929799697917</v>
      </c>
    </row>
    <row r="22435" spans="1:13" x14ac:dyDescent="0.25">
      <c r="A22435" s="9"/>
      <c r="H22435" s="9"/>
      <c r="J22435">
        <v>8</v>
      </c>
      <c r="K22435">
        <f ca="1">SIMULATION!$D$3*SIMULATION!$D$17/$H22427/(SIMULATION!$D$17-$I22427)*(((EXP(-$I22427*$J22435))/(1-EXP(-SIMULATION!$D$4*$I22427)))-(EXP(-SIMULATION!$D$17*$J22435)/(1-EXP(-SIMULATION!$D$4*SIMULATION!$D$17))))</f>
        <v>2.1431258245031932</v>
      </c>
      <c r="L22435">
        <v>0.32734284544022552</v>
      </c>
      <c r="M22435">
        <f t="shared" ca="1" si="350"/>
        <v>2.844662730032498</v>
      </c>
    </row>
    <row r="22436" spans="1:13" x14ac:dyDescent="0.25">
      <c r="A22436" s="9"/>
      <c r="H22436" s="9"/>
      <c r="J22436">
        <v>9</v>
      </c>
      <c r="K22436">
        <f ca="1">SIMULATION!$D$3*SIMULATION!$D$17/$H22427/(SIMULATION!$D$17-$I22427)*(((EXP(-$I22427*$J22436))/(1-EXP(-SIMULATION!$D$4*$I22427)))-(EXP(-SIMULATION!$D$17*$J22436)/(1-EXP(-SIMULATION!$D$4*SIMULATION!$D$17))))</f>
        <v>2.0234915605303123</v>
      </c>
      <c r="L22436">
        <v>-0.22781041394429893</v>
      </c>
      <c r="M22436">
        <f t="shared" ca="1" si="350"/>
        <v>1.5625191105131064</v>
      </c>
    </row>
    <row r="22437" spans="1:13" x14ac:dyDescent="0.25">
      <c r="A22437" s="9"/>
      <c r="H22437" s="9"/>
      <c r="J22437">
        <v>10</v>
      </c>
      <c r="K22437">
        <f ca="1">SIMULATION!$D$3*SIMULATION!$D$17/$H22427/(SIMULATION!$D$17-$I22427)*(((EXP(-$I22427*$J22437))/(1-EXP(-SIMULATION!$D$4*$I22427)))-(EXP(-SIMULATION!$D$17*$J22437)/(1-EXP(-SIMULATION!$D$4*SIMULATION!$D$17))))</f>
        <v>1.9024754101981509</v>
      </c>
      <c r="L22437">
        <v>0.10556691219678635</v>
      </c>
      <c r="M22437">
        <f t="shared" ca="1" si="350"/>
        <v>2.1033138647830842</v>
      </c>
    </row>
    <row r="22438" spans="1:13" x14ac:dyDescent="0.25">
      <c r="A22438" s="9"/>
      <c r="H22438" s="9"/>
      <c r="J22438">
        <v>11</v>
      </c>
      <c r="K22438">
        <f ca="1">SIMULATION!$D$3*SIMULATION!$D$17/$H22427/(SIMULATION!$D$17-$I22427)*(((EXP(-$I22427*$J22438))/(1-EXP(-SIMULATION!$D$4*$I22427)))-(EXP(-SIMULATION!$D$17*$J22438)/(1-EXP(-SIMULATION!$D$4*SIMULATION!$D$17))))</f>
        <v>1.7835993882671326</v>
      </c>
      <c r="L22438">
        <v>0.20556497676708352</v>
      </c>
      <c r="M22438">
        <f t="shared" ca="1" si="350"/>
        <v>2.1502449550780502</v>
      </c>
    </row>
    <row r="22439" spans="1:13" x14ac:dyDescent="0.25">
      <c r="A22439" s="9"/>
      <c r="H22439" s="9"/>
      <c r="J22439">
        <v>12</v>
      </c>
      <c r="K22439">
        <f ca="1">SIMULATION!$D$3*SIMULATION!$D$17/$H22427/(SIMULATION!$D$17-$I22427)*(((EXP(-$I22427*$J22439))/(1-EXP(-SIMULATION!$D$4*$I22427)))-(EXP(-SIMULATION!$D$17*$J22439)/(1-EXP(-SIMULATION!$D$4*SIMULATION!$D$17))))</f>
        <v>1.6689140752267322</v>
      </c>
      <c r="L22439">
        <v>0.50607653612277459</v>
      </c>
      <c r="M22439">
        <f t="shared" ca="1" si="350"/>
        <v>2.5135123295040205</v>
      </c>
    </row>
    <row r="22440" spans="1:13" x14ac:dyDescent="0.25">
      <c r="A22440" s="9"/>
      <c r="H22440" s="9"/>
      <c r="J22440">
        <v>13</v>
      </c>
      <c r="K22440">
        <f ca="1">SIMULATION!$D$3*SIMULATION!$D$17/$H22427/(SIMULATION!$D$17-$I22427)*(((EXP(-$I22427*$J22440))/(1-EXP(-SIMULATION!$D$4*$I22427)))-(EXP(-SIMULATION!$D$17*$J22440)/(1-EXP(-SIMULATION!$D$4*SIMULATION!$D$17))))</f>
        <v>1.5595412022332109</v>
      </c>
      <c r="L22440">
        <v>0.32280644303908762</v>
      </c>
      <c r="M22440">
        <f t="shared" ca="1" si="350"/>
        <v>2.062971150499016</v>
      </c>
    </row>
    <row r="22441" spans="1:13" x14ac:dyDescent="0.25">
      <c r="A22441" s="9"/>
      <c r="H22441" s="9"/>
      <c r="J22441">
        <v>14</v>
      </c>
      <c r="K22441">
        <f ca="1">SIMULATION!$D$3*SIMULATION!$D$17/$H22427/(SIMULATION!$D$17-$I22427)*(((EXP(-$I22427*$J22441))/(1-EXP(-SIMULATION!$D$4*$I22427)))-(EXP(-SIMULATION!$D$17*$J22441)/(1-EXP(-SIMULATION!$D$4*SIMULATION!$D$17))))</f>
        <v>1.4560203920692656</v>
      </c>
      <c r="L22441">
        <v>-0.36956271781403122</v>
      </c>
      <c r="M22441">
        <f t="shared" ca="1" si="350"/>
        <v>0.91792953878349637</v>
      </c>
    </row>
    <row r="22442" spans="1:13" x14ac:dyDescent="0.25">
      <c r="A22442" s="9"/>
      <c r="H22442" s="9"/>
      <c r="J22442">
        <v>15</v>
      </c>
      <c r="K22442">
        <f ca="1">SIMULATION!$D$3*SIMULATION!$D$17/$H22427/(SIMULATION!$D$17-$I22427)*(((EXP(-$I22427*$J22442))/(1-EXP(-SIMULATION!$D$4*$I22427)))-(EXP(-SIMULATION!$D$17*$J22442)/(1-EXP(-SIMULATION!$D$4*SIMULATION!$D$17))))</f>
        <v>1.3585304640632356</v>
      </c>
      <c r="L22442">
        <v>-0.14314580521860809</v>
      </c>
      <c r="M22442">
        <f t="shared" ca="1" si="350"/>
        <v>1.1640625268708944</v>
      </c>
    </row>
    <row r="22443" spans="1:13" x14ac:dyDescent="0.25">
      <c r="A22443" s="9"/>
      <c r="H22443" s="9"/>
      <c r="J22443">
        <v>16</v>
      </c>
      <c r="K22443">
        <f ca="1">SIMULATION!$D$3*SIMULATION!$D$17/$H22427/(SIMULATION!$D$17-$I22427)*(((EXP(-$I22427*$J22443))/(1-EXP(-SIMULATION!$D$4*$I22427)))-(EXP(-SIMULATION!$D$17*$J22443)/(1-EXP(-SIMULATION!$D$4*SIMULATION!$D$17))))</f>
        <v>1.267030417612758</v>
      </c>
      <c r="L22443">
        <v>-0.40097766267480317</v>
      </c>
      <c r="M22443">
        <f t="shared" ca="1" si="350"/>
        <v>0.75897952222051457</v>
      </c>
    </row>
    <row r="22444" spans="1:13" x14ac:dyDescent="0.25">
      <c r="A22444" s="9"/>
      <c r="H22444" s="9"/>
      <c r="J22444">
        <v>17</v>
      </c>
      <c r="K22444">
        <f ca="1">SIMULATION!$D$3*SIMULATION!$D$17/$H22427/(SIMULATION!$D$17-$I22427)*(((EXP(-$I22427*$J22444))/(1-EXP(-SIMULATION!$D$4*$I22427)))-(EXP(-SIMULATION!$D$17*$J22444)/(1-EXP(-SIMULATION!$D$4*SIMULATION!$D$17))))</f>
        <v>1.1813490007066834</v>
      </c>
      <c r="L22444">
        <v>0.16696188650155577</v>
      </c>
      <c r="M22444">
        <f t="shared" ca="1" si="350"/>
        <v>1.378589258481399</v>
      </c>
    </row>
    <row r="22445" spans="1:13" x14ac:dyDescent="0.25">
      <c r="A22445" s="9"/>
      <c r="H22445" s="9"/>
      <c r="J22445">
        <v>18</v>
      </c>
      <c r="K22445">
        <f ca="1">SIMULATION!$D$3*SIMULATION!$D$17/$H22427/(SIMULATION!$D$17-$I22427)*(((EXP(-$I22427*$J22445))/(1-EXP(-SIMULATION!$D$4*$I22427)))-(EXP(-SIMULATION!$D$17*$J22445)/(1-EXP(-SIMULATION!$D$4*SIMULATION!$D$17))))</f>
        <v>1.1012413834825359</v>
      </c>
      <c r="L22445">
        <v>-0.14775627286111986</v>
      </c>
      <c r="M22445">
        <f t="shared" ca="1" si="350"/>
        <v>0.93852606113873305</v>
      </c>
    </row>
    <row r="22446" spans="1:13" x14ac:dyDescent="0.25">
      <c r="A22446" s="9"/>
      <c r="H22446" s="9"/>
      <c r="J22446">
        <v>19</v>
      </c>
      <c r="K22446">
        <f ca="1">SIMULATION!$D$3*SIMULATION!$D$17/$H22427/(SIMULATION!$D$17-$I22427)*(((EXP(-$I22427*$J22446))/(1-EXP(-SIMULATION!$D$4*$I22427)))-(EXP(-SIMULATION!$D$17*$J22446)/(1-EXP(-SIMULATION!$D$4*SIMULATION!$D$17))))</f>
        <v>1.0264248012921728</v>
      </c>
      <c r="L22446">
        <v>0.12898190415855182</v>
      </c>
      <c r="M22446">
        <f t="shared" ca="1" si="350"/>
        <v>1.1588150266384005</v>
      </c>
    </row>
    <row r="22447" spans="1:13" x14ac:dyDescent="0.25">
      <c r="A22447" s="9"/>
      <c r="H22447" s="9"/>
      <c r="J22447">
        <v>20</v>
      </c>
      <c r="K22447">
        <f ca="1">SIMULATION!$D$3*SIMULATION!$D$17/$H22427/(SIMULATION!$D$17-$I22427)*(((EXP(-$I22427*$J22447))/(1-EXP(-SIMULATION!$D$4*$I22427)))-(EXP(-SIMULATION!$D$17*$J22447)/(1-EXP(-SIMULATION!$D$4*SIMULATION!$D$17))))</f>
        <v>0.95660076694767993</v>
      </c>
      <c r="L22447">
        <v>-0.23336922104379298</v>
      </c>
      <c r="M22447">
        <f t="shared" ca="1" si="350"/>
        <v>0.73335959111520488</v>
      </c>
    </row>
    <row r="22448" spans="1:13" x14ac:dyDescent="0.25">
      <c r="A22448" s="9"/>
      <c r="H22448" s="9"/>
      <c r="J22448">
        <v>21</v>
      </c>
      <c r="K22448">
        <f ca="1">SIMULATION!$D$3*SIMULATION!$D$17/$H22427/(SIMULATION!$D$17-$I22427)*(((EXP(-$I22427*$J22448))/(1-EXP(-SIMULATION!$D$4*$I22427)))-(EXP(-SIMULATION!$D$17*$J22448)/(1-EXP(-SIMULATION!$D$4*SIMULATION!$D$17))))</f>
        <v>0.89146871906165193</v>
      </c>
      <c r="L22448">
        <v>0.24974341115393817</v>
      </c>
      <c r="M22448">
        <f t="shared" ca="1" si="350"/>
        <v>1.1141071578971407</v>
      </c>
    </row>
    <row r="22449" spans="1:13" x14ac:dyDescent="0.25">
      <c r="A22449" s="9"/>
      <c r="H22449" s="9"/>
      <c r="J22449">
        <v>22</v>
      </c>
      <c r="K22449">
        <f ca="1">SIMULATION!$D$3*SIMULATION!$D$17/$H22427/(SIMULATION!$D$17-$I22427)*(((EXP(-$I22427*$J22449))/(1-EXP(-SIMULATION!$D$4*$I22427)))-(EXP(-SIMULATION!$D$17*$J22449)/(1-EXP(-SIMULATION!$D$4*SIMULATION!$D$17))))</f>
        <v>0.83073422239265871</v>
      </c>
      <c r="L22449">
        <v>0.31706964178432118</v>
      </c>
      <c r="M22449">
        <f t="shared" ca="1" si="350"/>
        <v>1.0941348247046756</v>
      </c>
    </row>
    <row r="22450" spans="1:13" x14ac:dyDescent="0.25">
      <c r="A22450" s="9"/>
      <c r="H22450" s="9"/>
      <c r="J22450">
        <v>23</v>
      </c>
      <c r="K22450">
        <f ca="1">SIMULATION!$D$3*SIMULATION!$D$17/$H22427/(SIMULATION!$D$17-$I22427)*(((EXP(-$I22427*$J22450))/(1-EXP(-SIMULATION!$D$4*$I22427)))-(EXP(-SIMULATION!$D$17*$J22450)/(1-EXP(-SIMULATION!$D$4*SIMULATION!$D$17))))</f>
        <v>0.77411371422083941</v>
      </c>
      <c r="L22450">
        <v>0.103228529511752</v>
      </c>
      <c r="M22450">
        <f t="shared" ca="1" si="350"/>
        <v>0.85402433461473737</v>
      </c>
    </row>
    <row r="22451" spans="1:13" x14ac:dyDescent="0.25">
      <c r="A22451" s="9"/>
      <c r="H22451" s="9"/>
      <c r="J22451">
        <v>24</v>
      </c>
      <c r="K22451">
        <f ca="1">SIMULATION!$D$3*SIMULATION!$D$17/$H22427/(SIMULATION!$D$17-$I22427)*(((EXP(-$I22427*$J22451))/(1-EXP(-SIMULATION!$D$4*$I22427)))-(EXP(-SIMULATION!$D$17*$J22451)/(1-EXP(-SIMULATION!$D$4*SIMULATION!$D$17))))</f>
        <v>0.72133707203286479</v>
      </c>
      <c r="L22451">
        <v>-4.1083652358820895E-2</v>
      </c>
      <c r="M22451">
        <f t="shared" ca="1" si="350"/>
        <v>0.69170191053193675</v>
      </c>
    </row>
    <row r="22452" spans="1:13" x14ac:dyDescent="0.25">
      <c r="A22452" s="9">
        <v>899</v>
      </c>
      <c r="B22452" s="2">
        <f ca="1">NORMINV(RAND(),SIMULATION!D7,SIMULATION!D8)</f>
        <v>59.68279607811089</v>
      </c>
      <c r="C22452" s="2">
        <v>2</v>
      </c>
      <c r="D22452" s="2">
        <f ca="1">SIMULATION!$D$11*(1+(SIMULATION!$D$12*LN(1+$C22452)))*(1+(SIMULATION!$D$13*(($B22452/63.5)-1)))</f>
        <v>9.9545890876161511</v>
      </c>
      <c r="E22452" s="2">
        <v>-6.8439387960909717E-2</v>
      </c>
      <c r="F22452" s="2">
        <f ca="1">D22452*(1+E22452)</f>
        <v>9.2733031030573514</v>
      </c>
      <c r="G22452" s="2">
        <v>1.4576831639745598</v>
      </c>
      <c r="H22452" s="9">
        <f>SIMULATION!$D$15*EXP($G$22452)</f>
        <v>948.36664437789341</v>
      </c>
      <c r="I22452" s="2">
        <f ca="1">$F22452/$H22452</f>
        <v>9.7781835306327367E-3</v>
      </c>
      <c r="J22452">
        <v>0</v>
      </c>
      <c r="K22452">
        <f ca="1">SIMULATION!$D$3*SIMULATION!$D$17/$H22452/(SIMULATION!$D$17-$I22452)*(((EXP(-$I22452*$J22452))/(1-EXP(-SIMULATION!$D$4*$I22452)))-(EXP(-SIMULATION!$D$17*$J22452)/(1-EXP(-SIMULATION!$D$4*SIMULATION!$D$17))))</f>
        <v>2.2418587597841273</v>
      </c>
      <c r="L22452">
        <v>0.38958466688612498</v>
      </c>
      <c r="M22452">
        <f t="shared" ca="1" si="350"/>
        <v>3.1152525579203676</v>
      </c>
    </row>
    <row r="22453" spans="1:13" x14ac:dyDescent="0.25">
      <c r="A22453" s="9"/>
      <c r="H22453" s="9"/>
      <c r="J22453">
        <v>1</v>
      </c>
      <c r="K22453">
        <f ca="1">SIMULATION!$D$3*SIMULATION!$D$17/$H22452/(SIMULATION!$D$17-$I22452)*(((EXP(-$I22452*$J22453))/(1-EXP(-SIMULATION!$D$4*$I22452)))-(EXP(-SIMULATION!$D$17*$J22453)/(1-EXP(-SIMULATION!$D$4*SIMULATION!$D$17))))</f>
        <v>2.4272610170052866</v>
      </c>
      <c r="L22453">
        <v>-0.12650968816546476</v>
      </c>
      <c r="M22453">
        <f t="shared" ca="1" si="350"/>
        <v>2.1201889826477589</v>
      </c>
    </row>
    <row r="22454" spans="1:13" x14ac:dyDescent="0.25">
      <c r="A22454" s="9"/>
      <c r="H22454" s="9"/>
      <c r="J22454">
        <v>2</v>
      </c>
      <c r="K22454">
        <f ca="1">SIMULATION!$D$3*SIMULATION!$D$17/$H22452/(SIMULATION!$D$17-$I22452)*(((EXP(-$I22452*$J22454))/(1-EXP(-SIMULATION!$D$4*$I22452)))-(EXP(-SIMULATION!$D$17*$J22454)/(1-EXP(-SIMULATION!$D$4*SIMULATION!$D$17))))</f>
        <v>2.5364319900652554</v>
      </c>
      <c r="L22454">
        <v>-0.16480733132744221</v>
      </c>
      <c r="M22454">
        <f t="shared" ca="1" si="350"/>
        <v>2.1184094026890472</v>
      </c>
    </row>
    <row r="22455" spans="1:13" x14ac:dyDescent="0.25">
      <c r="A22455" s="9"/>
      <c r="H22455" s="9"/>
      <c r="J22455">
        <v>3</v>
      </c>
      <c r="K22455">
        <f ca="1">SIMULATION!$D$3*SIMULATION!$D$17/$H22452/(SIMULATION!$D$17-$I22452)*(((EXP(-$I22452*$J22455))/(1-EXP(-SIMULATION!$D$4*$I22452)))-(EXP(-SIMULATION!$D$17*$J22455)/(1-EXP(-SIMULATION!$D$4*SIMULATION!$D$17))))</f>
        <v>2.5968459011074181</v>
      </c>
      <c r="L22455">
        <v>0.33141673749224626</v>
      </c>
      <c r="M22455">
        <f t="shared" ca="1" si="350"/>
        <v>3.4574840974225509</v>
      </c>
    </row>
    <row r="22456" spans="1:13" x14ac:dyDescent="0.25">
      <c r="A22456" s="9"/>
      <c r="H22456" s="9"/>
      <c r="J22456">
        <v>4</v>
      </c>
      <c r="K22456">
        <f ca="1">SIMULATION!$D$3*SIMULATION!$D$17/$H22452/(SIMULATION!$D$17-$I22452)*(((EXP(-$I22452*$J22456))/(1-EXP(-SIMULATION!$D$4*$I22452)))-(EXP(-SIMULATION!$D$17*$J22456)/(1-EXP(-SIMULATION!$D$4*SIMULATION!$D$17))))</f>
        <v>2.6261079859665282</v>
      </c>
      <c r="L22456">
        <v>0.27771852768955968</v>
      </c>
      <c r="M22456">
        <f t="shared" ca="1" si="350"/>
        <v>3.3554268293829472</v>
      </c>
    </row>
    <row r="22457" spans="1:13" x14ac:dyDescent="0.25">
      <c r="A22457" s="9"/>
      <c r="H22457" s="9"/>
      <c r="J22457">
        <v>5</v>
      </c>
      <c r="K22457">
        <f ca="1">SIMULATION!$D$3*SIMULATION!$D$17/$H22452/(SIMULATION!$D$17-$I22452)*(((EXP(-$I22452*$J22457))/(1-EXP(-SIMULATION!$D$4*$I22452)))-(EXP(-SIMULATION!$D$17*$J22457)/(1-EXP(-SIMULATION!$D$4*SIMULATION!$D$17))))</f>
        <v>2.6354992033518001</v>
      </c>
      <c r="L22457">
        <v>-0.48586011101261622</v>
      </c>
      <c r="M22457">
        <f t="shared" ca="1" si="350"/>
        <v>1.355015267837633</v>
      </c>
    </row>
    <row r="22458" spans="1:13" x14ac:dyDescent="0.25">
      <c r="A22458" s="9"/>
      <c r="H22458" s="9"/>
      <c r="J22458">
        <v>6</v>
      </c>
      <c r="K22458">
        <f ca="1">SIMULATION!$D$3*SIMULATION!$D$17/$H22452/(SIMULATION!$D$17-$I22452)*(((EXP(-$I22452*$J22458))/(1-EXP(-SIMULATION!$D$4*$I22452)))-(EXP(-SIMULATION!$D$17*$J22458)/(1-EXP(-SIMULATION!$D$4*SIMULATION!$D$17))))</f>
        <v>2.6322477704564902</v>
      </c>
      <c r="L22458">
        <v>0.41134850026203112</v>
      </c>
      <c r="M22458">
        <f t="shared" ca="1" si="350"/>
        <v>3.7150189431518426</v>
      </c>
    </row>
    <row r="22459" spans="1:13" x14ac:dyDescent="0.25">
      <c r="A22459" s="9"/>
      <c r="H22459" s="9"/>
      <c r="J22459">
        <v>7</v>
      </c>
      <c r="K22459">
        <f ca="1">SIMULATION!$D$3*SIMULATION!$D$17/$H22452/(SIMULATION!$D$17-$I22452)*(((EXP(-$I22452*$J22459))/(1-EXP(-SIMULATION!$D$4*$I22452)))-(EXP(-SIMULATION!$D$17*$J22459)/(1-EXP(-SIMULATION!$D$4*SIMULATION!$D$17))))</f>
        <v>2.6209848180348181</v>
      </c>
      <c r="L22459">
        <v>0.18461455529313786</v>
      </c>
      <c r="M22459">
        <f t="shared" ca="1" si="350"/>
        <v>3.1048567646463821</v>
      </c>
    </row>
    <row r="22460" spans="1:13" x14ac:dyDescent="0.25">
      <c r="A22460" s="9"/>
      <c r="H22460" s="9"/>
      <c r="J22460">
        <v>8</v>
      </c>
      <c r="K22460">
        <f ca="1">SIMULATION!$D$3*SIMULATION!$D$17/$H22452/(SIMULATION!$D$17-$I22452)*(((EXP(-$I22452*$J22460))/(1-EXP(-SIMULATION!$D$4*$I22452)))-(EXP(-SIMULATION!$D$17*$J22460)/(1-EXP(-SIMULATION!$D$4*SIMULATION!$D$17))))</f>
        <v>2.6046772094280399</v>
      </c>
      <c r="L22460">
        <v>0.80762510840099411</v>
      </c>
      <c r="M22460">
        <f t="shared" ca="1" si="350"/>
        <v>4.7082799230419594</v>
      </c>
    </row>
    <row r="22461" spans="1:13" x14ac:dyDescent="0.25">
      <c r="A22461" s="9"/>
      <c r="H22461" s="9"/>
      <c r="J22461">
        <v>9</v>
      </c>
      <c r="K22461">
        <f ca="1">SIMULATION!$D$3*SIMULATION!$D$17/$H22452/(SIMULATION!$D$17-$I22452)*(((EXP(-$I22452*$J22461))/(1-EXP(-SIMULATION!$D$4*$I22452)))-(EXP(-SIMULATION!$D$17*$J22461)/(1-EXP(-SIMULATION!$D$4*SIMULATION!$D$17))))</f>
        <v>2.5852253135575891</v>
      </c>
      <c r="L22461">
        <v>6.3098664090264212E-2</v>
      </c>
      <c r="M22461">
        <f t="shared" ca="1" si="350"/>
        <v>2.7483495772154072</v>
      </c>
    </row>
    <row r="22462" spans="1:13" x14ac:dyDescent="0.25">
      <c r="A22462" s="9"/>
      <c r="H22462" s="9"/>
      <c r="J22462">
        <v>10</v>
      </c>
      <c r="K22462">
        <f ca="1">SIMULATION!$D$3*SIMULATION!$D$17/$H22452/(SIMULATION!$D$17-$I22452)*(((EXP(-$I22452*$J22462))/(1-EXP(-SIMULATION!$D$4*$I22452)))-(EXP(-SIMULATION!$D$17*$J22462)/(1-EXP(-SIMULATION!$D$4*SIMULATION!$D$17))))</f>
        <v>2.5638460722875323</v>
      </c>
      <c r="L22462">
        <v>-1.6010375334349985E-2</v>
      </c>
      <c r="M22462">
        <f t="shared" ca="1" si="350"/>
        <v>2.5227979343707099</v>
      </c>
    </row>
    <row r="22463" spans="1:13" x14ac:dyDescent="0.25">
      <c r="A22463" s="9"/>
      <c r="H22463" s="9"/>
      <c r="J22463">
        <v>11</v>
      </c>
      <c r="K22463">
        <f ca="1">SIMULATION!$D$3*SIMULATION!$D$17/$H22452/(SIMULATION!$D$17-$I22452)*(((EXP(-$I22452*$J22463))/(1-EXP(-SIMULATION!$D$4*$I22452)))-(EXP(-SIMULATION!$D$17*$J22463)/(1-EXP(-SIMULATION!$D$4*SIMULATION!$D$17))))</f>
        <v>2.541318479207499</v>
      </c>
      <c r="L22463">
        <v>0.20037656497636416</v>
      </c>
      <c r="M22463">
        <f t="shared" ca="1" si="350"/>
        <v>3.0505391465820555</v>
      </c>
    </row>
    <row r="22464" spans="1:13" x14ac:dyDescent="0.25">
      <c r="A22464" s="9"/>
      <c r="H22464" s="9"/>
      <c r="J22464">
        <v>12</v>
      </c>
      <c r="K22464">
        <f ca="1">SIMULATION!$D$3*SIMULATION!$D$17/$H22452/(SIMULATION!$D$17-$I22452)*(((EXP(-$I22452*$J22464))/(1-EXP(-SIMULATION!$D$4*$I22452)))-(EXP(-SIMULATION!$D$17*$J22464)/(1-EXP(-SIMULATION!$D$4*SIMULATION!$D$17))))</f>
        <v>2.5181408883145373</v>
      </c>
      <c r="L22464">
        <v>-0.19476418623878314</v>
      </c>
      <c r="M22464">
        <f t="shared" ca="1" si="350"/>
        <v>2.0276972273673501</v>
      </c>
    </row>
    <row r="22465" spans="1:13" x14ac:dyDescent="0.25">
      <c r="A22465" s="9"/>
      <c r="H22465" s="9"/>
      <c r="J22465">
        <v>13</v>
      </c>
      <c r="K22465">
        <f ca="1">SIMULATION!$D$3*SIMULATION!$D$17/$H22452/(SIMULATION!$D$17-$I22452)*(((EXP(-$I22452*$J22465))/(1-EXP(-SIMULATION!$D$4*$I22452)))-(EXP(-SIMULATION!$D$17*$J22465)/(1-EXP(-SIMULATION!$D$4*SIMULATION!$D$17))))</f>
        <v>2.494631821154583</v>
      </c>
      <c r="L22465">
        <v>-0.20317056657497232</v>
      </c>
      <c r="M22465">
        <f t="shared" ca="1" si="350"/>
        <v>1.9877960606546514</v>
      </c>
    </row>
    <row r="22466" spans="1:13" x14ac:dyDescent="0.25">
      <c r="A22466" s="9"/>
      <c r="H22466" s="9"/>
      <c r="J22466">
        <v>14</v>
      </c>
      <c r="K22466">
        <f ca="1">SIMULATION!$D$3*SIMULATION!$D$17/$H22452/(SIMULATION!$D$17-$I22452)*(((EXP(-$I22452*$J22466))/(1-EXP(-SIMULATION!$D$4*$I22452)))-(EXP(-SIMULATION!$D$17*$J22466)/(1-EXP(-SIMULATION!$D$4*SIMULATION!$D$17))))</f>
        <v>2.4709945664059969</v>
      </c>
      <c r="L22466">
        <v>0.15540613251729377</v>
      </c>
      <c r="M22466">
        <f t="shared" ca="1" si="350"/>
        <v>2.8550022754424003</v>
      </c>
    </row>
    <row r="22467" spans="1:13" x14ac:dyDescent="0.25">
      <c r="A22467" s="9"/>
      <c r="H22467" s="9"/>
      <c r="J22467">
        <v>15</v>
      </c>
      <c r="K22467">
        <f ca="1">SIMULATION!$D$3*SIMULATION!$D$17/$H22452/(SIMULATION!$D$17-$I22452)*(((EXP(-$I22452*$J22467))/(1-EXP(-SIMULATION!$D$4*$I22452)))-(EXP(-SIMULATION!$D$17*$J22467)/(1-EXP(-SIMULATION!$D$4*SIMULATION!$D$17))))</f>
        <v>2.4473585767817769</v>
      </c>
      <c r="L22467">
        <v>0.27021921633886031</v>
      </c>
      <c r="M22467">
        <f t="shared" ref="M22467:M22530" ca="1" si="351">$K22467*(1+$L22467)</f>
        <v>3.1086818934999374</v>
      </c>
    </row>
    <row r="22468" spans="1:13" x14ac:dyDescent="0.25">
      <c r="A22468" s="9"/>
      <c r="H22468" s="9"/>
      <c r="J22468">
        <v>16</v>
      </c>
      <c r="K22468">
        <f ca="1">SIMULATION!$D$3*SIMULATION!$D$17/$H22452/(SIMULATION!$D$17-$I22452)*(((EXP(-$I22452*$J22468))/(1-EXP(-SIMULATION!$D$4*$I22452)))-(EXP(-SIMULATION!$D$17*$J22468)/(1-EXP(-SIMULATION!$D$4*SIMULATION!$D$17))))</f>
        <v>2.4238059970910903</v>
      </c>
      <c r="L22468">
        <v>0.42333838019008629</v>
      </c>
      <c r="M22468">
        <f t="shared" ca="1" si="351"/>
        <v>3.4498961017946495</v>
      </c>
    </row>
    <row r="22469" spans="1:13" x14ac:dyDescent="0.25">
      <c r="A22469" s="9"/>
      <c r="H22469" s="9"/>
      <c r="J22469">
        <v>17</v>
      </c>
      <c r="K22469">
        <f ca="1">SIMULATION!$D$3*SIMULATION!$D$17/$H22452/(SIMULATION!$D$17-$I22452)*(((EXP(-$I22452*$J22469))/(1-EXP(-SIMULATION!$D$4*$I22452)))-(EXP(-SIMULATION!$D$17*$J22469)/(1-EXP(-SIMULATION!$D$4*SIMULATION!$D$17))))</f>
        <v>2.4003886639874894</v>
      </c>
      <c r="L22469">
        <v>0.11466683625189021</v>
      </c>
      <c r="M22469">
        <f t="shared" ca="1" si="351"/>
        <v>2.6756336378618362</v>
      </c>
    </row>
    <row r="22470" spans="1:13" x14ac:dyDescent="0.25">
      <c r="A22470" s="9"/>
      <c r="H22470" s="9"/>
      <c r="J22470">
        <v>18</v>
      </c>
      <c r="K22470">
        <f ca="1">SIMULATION!$D$3*SIMULATION!$D$17/$H22452/(SIMULATION!$D$17-$I22452)*(((EXP(-$I22452*$J22470))/(1-EXP(-SIMULATION!$D$4*$I22452)))-(EXP(-SIMULATION!$D$17*$J22470)/(1-EXP(-SIMULATION!$D$4*SIMULATION!$D$17))))</f>
        <v>2.3771389997434116</v>
      </c>
      <c r="L22470">
        <v>-0.35788964918503918</v>
      </c>
      <c r="M22470">
        <f t="shared" ca="1" si="351"/>
        <v>1.5263855570611671</v>
      </c>
    </row>
    <row r="22471" spans="1:13" x14ac:dyDescent="0.25">
      <c r="A22471" s="9"/>
      <c r="H22471" s="9"/>
      <c r="J22471">
        <v>19</v>
      </c>
      <c r="K22471">
        <f ca="1">SIMULATION!$D$3*SIMULATION!$D$17/$H22452/(SIMULATION!$D$17-$I22452)*(((EXP(-$I22452*$J22471))/(1-EXP(-SIMULATION!$D$4*$I22452)))-(EXP(-SIMULATION!$D$17*$J22471)/(1-EXP(-SIMULATION!$D$4*SIMULATION!$D$17))))</f>
        <v>2.3540769931692318</v>
      </c>
      <c r="L22471">
        <v>0.36669245149097562</v>
      </c>
      <c r="M22471">
        <f t="shared" ca="1" si="351"/>
        <v>3.2172992567929621</v>
      </c>
    </row>
    <row r="22472" spans="1:13" x14ac:dyDescent="0.25">
      <c r="A22472" s="9"/>
      <c r="H22472" s="9"/>
      <c r="J22472">
        <v>20</v>
      </c>
      <c r="K22472">
        <f ca="1">SIMULATION!$D$3*SIMULATION!$D$17/$H22452/(SIMULATION!$D$17-$I22452)*(((EXP(-$I22452*$J22472))/(1-EXP(-SIMULATION!$D$4*$I22452)))-(EXP(-SIMULATION!$D$17*$J22472)/(1-EXP(-SIMULATION!$D$4*SIMULATION!$D$17))))</f>
        <v>2.3312146730803054</v>
      </c>
      <c r="L22472">
        <v>-0.1391771887031229</v>
      </c>
      <c r="M22472">
        <f t="shared" ca="1" si="351"/>
        <v>2.0067627686175187</v>
      </c>
    </row>
    <row r="22473" spans="1:13" x14ac:dyDescent="0.25">
      <c r="A22473" s="9"/>
      <c r="H22473" s="9"/>
      <c r="J22473">
        <v>21</v>
      </c>
      <c r="K22473">
        <f ca="1">SIMULATION!$D$3*SIMULATION!$D$17/$H22452/(SIMULATION!$D$17-$I22452)*(((EXP(-$I22452*$J22473))/(1-EXP(-SIMULATION!$D$4*$I22452)))-(EXP(-SIMULATION!$D$17*$J22473)/(1-EXP(-SIMULATION!$D$4*SIMULATION!$D$17))))</f>
        <v>2.3085589749286188</v>
      </c>
      <c r="L22473">
        <v>-0.44873168419517812</v>
      </c>
      <c r="M22473">
        <f t="shared" ca="1" si="351"/>
        <v>1.2726354180450059</v>
      </c>
    </row>
    <row r="22474" spans="1:13" x14ac:dyDescent="0.25">
      <c r="A22474" s="9"/>
      <c r="H22474" s="9"/>
      <c r="J22474">
        <v>22</v>
      </c>
      <c r="K22474">
        <f ca="1">SIMULATION!$D$3*SIMULATION!$D$17/$H22452/(SIMULATION!$D$17-$I22452)*(((EXP(-$I22452*$J22474))/(1-EXP(-SIMULATION!$D$4*$I22452)))-(EXP(-SIMULATION!$D$17*$J22474)/(1-EXP(-SIMULATION!$D$4*SIMULATION!$D$17))))</f>
        <v>2.2861135777360393</v>
      </c>
      <c r="L22474">
        <v>0.13193126926828377</v>
      </c>
      <c r="M22474">
        <f t="shared" ca="1" si="351"/>
        <v>2.5877234437382119</v>
      </c>
    </row>
    <row r="22475" spans="1:13" x14ac:dyDescent="0.25">
      <c r="A22475" s="9"/>
      <c r="H22475" s="9"/>
      <c r="J22475">
        <v>23</v>
      </c>
      <c r="K22475">
        <f ca="1">SIMULATION!$D$3*SIMULATION!$D$17/$H22452/(SIMULATION!$D$17-$I22452)*(((EXP(-$I22452*$J22475))/(1-EXP(-SIMULATION!$D$4*$I22452)))-(EXP(-SIMULATION!$D$17*$J22475)/(1-EXP(-SIMULATION!$D$4*SIMULATION!$D$17))))</f>
        <v>2.263880081172557</v>
      </c>
      <c r="L22475">
        <v>-0.31920204936900354</v>
      </c>
      <c r="M22475">
        <f t="shared" ca="1" si="351"/>
        <v>1.5412449197366107</v>
      </c>
    </row>
    <row r="22476" spans="1:13" x14ac:dyDescent="0.25">
      <c r="A22476" s="9"/>
      <c r="H22476" s="9"/>
      <c r="J22476">
        <v>24</v>
      </c>
      <c r="K22476">
        <f ca="1">SIMULATION!$D$3*SIMULATION!$D$17/$H22452/(SIMULATION!$D$17-$I22452)*(((EXP(-$I22452*$J22476))/(1-EXP(-SIMULATION!$D$4*$I22452)))-(EXP(-SIMULATION!$D$17*$J22476)/(1-EXP(-SIMULATION!$D$4*SIMULATION!$D$17))))</f>
        <v>2.2418587597841273</v>
      </c>
      <c r="L22476">
        <v>0.5929817424445657</v>
      </c>
      <c r="M22476">
        <f t="shared" ca="1" si="351"/>
        <v>3.5712400734755323</v>
      </c>
    </row>
    <row r="22477" spans="1:13" x14ac:dyDescent="0.25">
      <c r="A22477" s="9">
        <v>900</v>
      </c>
      <c r="B22477" s="2">
        <f ca="1">NORMINV(RAND(),SIMULATION!D7,SIMULATION!D8)</f>
        <v>57.124099170917695</v>
      </c>
      <c r="C22477" s="2">
        <v>2</v>
      </c>
      <c r="D22477" s="2">
        <f ca="1">SIMULATION!$D$11*(1+(SIMULATION!$D$12*LN(1+$C22477)))*(1+(SIMULATION!$D$13*(($B22477/63.5)-1)))</f>
        <v>9.7645758103133975</v>
      </c>
      <c r="E22477" s="2">
        <v>-0.40764153782056167</v>
      </c>
      <c r="F22477" s="2">
        <f ca="1">D22477*(1+E22477)</f>
        <v>5.7841291108317874</v>
      </c>
      <c r="G22477" s="2">
        <v>-0.12912743668484414</v>
      </c>
      <c r="H22477" s="9">
        <f>SIMULATION!$D$15*EXP($G$22477)</f>
        <v>194.01405065508055</v>
      </c>
      <c r="I22477" s="2">
        <f ca="1">$F22477/$H22477</f>
        <v>2.9812939275799411E-2</v>
      </c>
      <c r="J22477">
        <v>0</v>
      </c>
      <c r="K22477">
        <f ca="1">SIMULATION!$D$3*SIMULATION!$D$17/$H22477/(SIMULATION!$D$17-$I22477)*(((EXP(-$I22477*$J22477))/(1-EXP(-SIMULATION!$D$4*$I22477)))-(EXP(-SIMULATION!$D$17*$J22477)/(1-EXP(-SIMULATION!$D$4*SIMULATION!$D$17))))</f>
        <v>2.9068535577711296</v>
      </c>
      <c r="L22477">
        <v>-0.14328373448742848</v>
      </c>
      <c r="M22477">
        <f t="shared" ca="1" si="351"/>
        <v>2.4903487244056142</v>
      </c>
    </row>
    <row r="22478" spans="1:13" x14ac:dyDescent="0.25">
      <c r="A22478" s="9"/>
      <c r="H22478" s="9"/>
      <c r="J22478">
        <v>1</v>
      </c>
      <c r="K22478">
        <f ca="1">SIMULATION!$D$3*SIMULATION!$D$17/$H22477/(SIMULATION!$D$17-$I22477)*(((EXP(-$I22477*$J22478))/(1-EXP(-SIMULATION!$D$4*$I22477)))-(EXP(-SIMULATION!$D$17*$J22478)/(1-EXP(-SIMULATION!$D$4*SIMULATION!$D$17))))</f>
        <v>3.8235684384889397</v>
      </c>
      <c r="L22478">
        <v>-0.11586481825218817</v>
      </c>
      <c r="M22478">
        <f t="shared" ca="1" si="351"/>
        <v>3.3805513762886155</v>
      </c>
    </row>
    <row r="22479" spans="1:13" x14ac:dyDescent="0.25">
      <c r="A22479" s="9"/>
      <c r="H22479" s="9"/>
      <c r="J22479">
        <v>2</v>
      </c>
      <c r="K22479">
        <f ca="1">SIMULATION!$D$3*SIMULATION!$D$17/$H22477/(SIMULATION!$D$17-$I22477)*(((EXP(-$I22477*$J22479))/(1-EXP(-SIMULATION!$D$4*$I22477)))-(EXP(-SIMULATION!$D$17*$J22479)/(1-EXP(-SIMULATION!$D$4*SIMULATION!$D$17))))</f>
        <v>4.3534275800905879</v>
      </c>
      <c r="L22479">
        <v>-0.22582121845633291</v>
      </c>
      <c r="M22479">
        <f t="shared" ca="1" si="351"/>
        <v>3.3703312594931267</v>
      </c>
    </row>
    <row r="22480" spans="1:13" x14ac:dyDescent="0.25">
      <c r="A22480" s="9"/>
      <c r="H22480" s="9"/>
      <c r="J22480">
        <v>3</v>
      </c>
      <c r="K22480">
        <f ca="1">SIMULATION!$D$3*SIMULATION!$D$17/$H22477/(SIMULATION!$D$17-$I22477)*(((EXP(-$I22477*$J22480))/(1-EXP(-SIMULATION!$D$4*$I22477)))-(EXP(-SIMULATION!$D$17*$J22480)/(1-EXP(-SIMULATION!$D$4*SIMULATION!$D$17))))</f>
        <v>4.6370718767787196</v>
      </c>
      <c r="L22480">
        <v>0.29633364065715695</v>
      </c>
      <c r="M22480">
        <f t="shared" ca="1" si="351"/>
        <v>6.0111922680134722</v>
      </c>
    </row>
    <row r="22481" spans="1:13" x14ac:dyDescent="0.25">
      <c r="A22481" s="9"/>
      <c r="H22481" s="9"/>
      <c r="J22481">
        <v>4</v>
      </c>
      <c r="K22481">
        <f ca="1">SIMULATION!$D$3*SIMULATION!$D$17/$H22477/(SIMULATION!$D$17-$I22477)*(((EXP(-$I22477*$J22481))/(1-EXP(-SIMULATION!$D$4*$I22477)))-(EXP(-SIMULATION!$D$17*$J22481)/(1-EXP(-SIMULATION!$D$4*SIMULATION!$D$17))))</f>
        <v>4.7645777374787031</v>
      </c>
      <c r="L22481">
        <v>4.0099534090529722E-2</v>
      </c>
      <c r="M22481">
        <f t="shared" ca="1" si="351"/>
        <v>4.9556350848897095</v>
      </c>
    </row>
    <row r="22482" spans="1:13" x14ac:dyDescent="0.25">
      <c r="A22482" s="9"/>
      <c r="H22482" s="9"/>
      <c r="J22482">
        <v>5</v>
      </c>
      <c r="K22482">
        <f ca="1">SIMULATION!$D$3*SIMULATION!$D$17/$H22477/(SIMULATION!$D$17-$I22477)*(((EXP(-$I22477*$J22482))/(1-EXP(-SIMULATION!$D$4*$I22477)))-(EXP(-SIMULATION!$D$17*$J22482)/(1-EXP(-SIMULATION!$D$4*SIMULATION!$D$17))))</f>
        <v>4.7936200809937066</v>
      </c>
      <c r="L22482">
        <v>-0.25460896122263554</v>
      </c>
      <c r="M22482">
        <f t="shared" ca="1" si="351"/>
        <v>3.5731214516759331</v>
      </c>
    </row>
    <row r="22483" spans="1:13" x14ac:dyDescent="0.25">
      <c r="A22483" s="9"/>
      <c r="H22483" s="9"/>
      <c r="J22483">
        <v>6</v>
      </c>
      <c r="K22483">
        <f ca="1">SIMULATION!$D$3*SIMULATION!$D$17/$H22477/(SIMULATION!$D$17-$I22477)*(((EXP(-$I22477*$J22483))/(1-EXP(-SIMULATION!$D$4*$I22477)))-(EXP(-SIMULATION!$D$17*$J22483)/(1-EXP(-SIMULATION!$D$4*SIMULATION!$D$17))))</f>
        <v>4.7611115813543279</v>
      </c>
      <c r="L22483">
        <v>-0.34489076527370355</v>
      </c>
      <c r="M22483">
        <f t="shared" ca="1" si="351"/>
        <v>3.1190481645075407</v>
      </c>
    </row>
    <row r="22484" spans="1:13" x14ac:dyDescent="0.25">
      <c r="A22484" s="9"/>
      <c r="H22484" s="9"/>
      <c r="J22484">
        <v>7</v>
      </c>
      <c r="K22484">
        <f ca="1">SIMULATION!$D$3*SIMULATION!$D$17/$H22477/(SIMULATION!$D$17-$I22477)*(((EXP(-$I22477*$J22484))/(1-EXP(-SIMULATION!$D$4*$I22477)))-(EXP(-SIMULATION!$D$17*$J22484)/(1-EXP(-SIMULATION!$D$4*SIMULATION!$D$17))))</f>
        <v>4.6906613371813899</v>
      </c>
      <c r="L22484">
        <v>-0.28778346598155735</v>
      </c>
      <c r="M22484">
        <f t="shared" ca="1" si="351"/>
        <v>3.3407665598216432</v>
      </c>
    </row>
    <row r="22485" spans="1:13" x14ac:dyDescent="0.25">
      <c r="A22485" s="9"/>
      <c r="H22485" s="9"/>
      <c r="J22485">
        <v>8</v>
      </c>
      <c r="K22485">
        <f ca="1">SIMULATION!$D$3*SIMULATION!$D$17/$H22477/(SIMULATION!$D$17-$I22477)*(((EXP(-$I22477*$J22485))/(1-EXP(-SIMULATION!$D$4*$I22477)))-(EXP(-SIMULATION!$D$17*$J22485)/(1-EXP(-SIMULATION!$D$4*SIMULATION!$D$17))))</f>
        <v>4.5973545276908299</v>
      </c>
      <c r="L22485">
        <v>0.56811385068186648</v>
      </c>
      <c r="M22485">
        <f t="shared" ca="1" si="351"/>
        <v>7.2091753113669812</v>
      </c>
    </row>
    <row r="22486" spans="1:13" x14ac:dyDescent="0.25">
      <c r="A22486" s="9"/>
      <c r="H22486" s="9"/>
      <c r="J22486">
        <v>9</v>
      </c>
      <c r="K22486">
        <f ca="1">SIMULATION!$D$3*SIMULATION!$D$17/$H22477/(SIMULATION!$D$17-$I22477)*(((EXP(-$I22477*$J22486))/(1-EXP(-SIMULATION!$D$4*$I22477)))-(EXP(-SIMULATION!$D$17*$J22486)/(1-EXP(-SIMULATION!$D$4*SIMULATION!$D$17))))</f>
        <v>4.4908152930894092</v>
      </c>
      <c r="L22486">
        <v>-0.15304934824194558</v>
      </c>
      <c r="M22486">
        <f t="shared" ca="1" si="351"/>
        <v>3.8034989394071133</v>
      </c>
    </row>
    <row r="22487" spans="1:13" x14ac:dyDescent="0.25">
      <c r="A22487" s="9"/>
      <c r="H22487" s="9"/>
      <c r="J22487">
        <v>10</v>
      </c>
      <c r="K22487">
        <f ca="1">SIMULATION!$D$3*SIMULATION!$D$17/$H22477/(SIMULATION!$D$17-$I22477)*(((EXP(-$I22477*$J22487))/(1-EXP(-SIMULATION!$D$4*$I22477)))-(EXP(-SIMULATION!$D$17*$J22487)/(1-EXP(-SIMULATION!$D$4*SIMULATION!$D$17))))</f>
        <v>4.3771694646350445</v>
      </c>
      <c r="L22487">
        <v>0.32826945153824683</v>
      </c>
      <c r="M22487">
        <f t="shared" ca="1" si="351"/>
        <v>5.8140604840807528</v>
      </c>
    </row>
    <row r="22488" spans="1:13" x14ac:dyDescent="0.25">
      <c r="A22488" s="9"/>
      <c r="H22488" s="9"/>
      <c r="J22488">
        <v>11</v>
      </c>
      <c r="K22488">
        <f ca="1">SIMULATION!$D$3*SIMULATION!$D$17/$H22477/(SIMULATION!$D$17-$I22477)*(((EXP(-$I22477*$J22488))/(1-EXP(-SIMULATION!$D$4*$I22477)))-(EXP(-SIMULATION!$D$17*$J22488)/(1-EXP(-SIMULATION!$D$4*SIMULATION!$D$17))))</f>
        <v>4.2603022927726757</v>
      </c>
      <c r="L22488">
        <v>0.16626101140819824</v>
      </c>
      <c r="M22488">
        <f t="shared" ca="1" si="351"/>
        <v>4.968624460873726</v>
      </c>
    </row>
    <row r="22489" spans="1:13" x14ac:dyDescent="0.25">
      <c r="A22489" s="9"/>
      <c r="H22489" s="9"/>
      <c r="J22489">
        <v>12</v>
      </c>
      <c r="K22489">
        <f ca="1">SIMULATION!$D$3*SIMULATION!$D$17/$H22477/(SIMULATION!$D$17-$I22477)*(((EXP(-$I22477*$J22489))/(1-EXP(-SIMULATION!$D$4*$I22477)))-(EXP(-SIMULATION!$D$17*$J22489)/(1-EXP(-SIMULATION!$D$4*SIMULATION!$D$17))))</f>
        <v>4.1426643940071139</v>
      </c>
      <c r="L22489">
        <v>0.19213388697152917</v>
      </c>
      <c r="M22489">
        <f t="shared" ca="1" si="351"/>
        <v>4.9386106064462556</v>
      </c>
    </row>
    <row r="22490" spans="1:13" x14ac:dyDescent="0.25">
      <c r="A22490" s="9"/>
      <c r="H22490" s="9"/>
      <c r="J22490">
        <v>13</v>
      </c>
      <c r="K22490">
        <f ca="1">SIMULATION!$D$3*SIMULATION!$D$17/$H22477/(SIMULATION!$D$17-$I22477)*(((EXP(-$I22477*$J22490))/(1-EXP(-SIMULATION!$D$4*$I22477)))-(EXP(-SIMULATION!$D$17*$J22490)/(1-EXP(-SIMULATION!$D$4*SIMULATION!$D$17))))</f>
        <v>4.0257881864281089</v>
      </c>
      <c r="L22490">
        <v>0.12128748731081856</v>
      </c>
      <c r="M22490">
        <f t="shared" ca="1" si="351"/>
        <v>4.5140659200055513</v>
      </c>
    </row>
    <row r="22491" spans="1:13" x14ac:dyDescent="0.25">
      <c r="A22491" s="9"/>
      <c r="H22491" s="9"/>
      <c r="J22491">
        <v>14</v>
      </c>
      <c r="K22491">
        <f ca="1">SIMULATION!$D$3*SIMULATION!$D$17/$H22477/(SIMULATION!$D$17-$I22477)*(((EXP(-$I22477*$J22491))/(1-EXP(-SIMULATION!$D$4*$I22477)))-(EXP(-SIMULATION!$D$17*$J22491)/(1-EXP(-SIMULATION!$D$4*SIMULATION!$D$17))))</f>
        <v>3.9106188003576396</v>
      </c>
      <c r="L22491">
        <v>0.29440200480990658</v>
      </c>
      <c r="M22491">
        <f t="shared" ca="1" si="351"/>
        <v>5.0619128152302402</v>
      </c>
    </row>
    <row r="22492" spans="1:13" x14ac:dyDescent="0.25">
      <c r="A22492" s="9"/>
      <c r="H22492" s="9"/>
      <c r="J22492">
        <v>15</v>
      </c>
      <c r="K22492">
        <f ca="1">SIMULATION!$D$3*SIMULATION!$D$17/$H22477/(SIMULATION!$D$17-$I22477)*(((EXP(-$I22477*$J22492))/(1-EXP(-SIMULATION!$D$4*$I22477)))-(EXP(-SIMULATION!$D$17*$J22492)/(1-EXP(-SIMULATION!$D$4*SIMULATION!$D$17))))</f>
        <v>3.797726101143748</v>
      </c>
      <c r="L22492">
        <v>0.1486492328117538</v>
      </c>
      <c r="M22492">
        <f t="shared" ca="1" si="351"/>
        <v>4.3622551725079388</v>
      </c>
    </row>
    <row r="22493" spans="1:13" x14ac:dyDescent="0.25">
      <c r="A22493" s="9"/>
      <c r="H22493" s="9"/>
      <c r="J22493">
        <v>16</v>
      </c>
      <c r="K22493">
        <f ca="1">SIMULATION!$D$3*SIMULATION!$D$17/$H22477/(SIMULATION!$D$17-$I22477)*(((EXP(-$I22477*$J22493))/(1-EXP(-SIMULATION!$D$4*$I22477)))-(EXP(-SIMULATION!$D$17*$J22493)/(1-EXP(-SIMULATION!$D$4*SIMULATION!$D$17))))</f>
        <v>3.6874405266946693</v>
      </c>
      <c r="L22493">
        <v>-9.1267646740459479E-2</v>
      </c>
      <c r="M22493">
        <f t="shared" ca="1" si="351"/>
        <v>3.3508965073278461</v>
      </c>
    </row>
    <row r="22494" spans="1:13" x14ac:dyDescent="0.25">
      <c r="A22494" s="9"/>
      <c r="H22494" s="9"/>
      <c r="J22494">
        <v>17</v>
      </c>
      <c r="K22494">
        <f ca="1">SIMULATION!$D$3*SIMULATION!$D$17/$H22477/(SIMULATION!$D$17-$I22477)*(((EXP(-$I22477*$J22494))/(1-EXP(-SIMULATION!$D$4*$I22477)))-(EXP(-SIMULATION!$D$17*$J22494)/(1-EXP(-SIMULATION!$D$4*SIMULATION!$D$17))))</f>
        <v>3.5799401045837036</v>
      </c>
      <c r="L22494">
        <v>-4.3962523174073509E-2</v>
      </c>
      <c r="M22494">
        <f t="shared" ca="1" si="351"/>
        <v>3.4225569047741478</v>
      </c>
    </row>
    <row r="22495" spans="1:13" x14ac:dyDescent="0.25">
      <c r="A22495" s="9"/>
      <c r="H22495" s="9"/>
      <c r="J22495">
        <v>18</v>
      </c>
      <c r="K22495">
        <f ca="1">SIMULATION!$D$3*SIMULATION!$D$17/$H22477/(SIMULATION!$D$17-$I22477)*(((EXP(-$I22477*$J22495))/(1-EXP(-SIMULATION!$D$4*$I22477)))-(EXP(-SIMULATION!$D$17*$J22495)/(1-EXP(-SIMULATION!$D$4*SIMULATION!$D$17))))</f>
        <v>3.4753061847449955</v>
      </c>
      <c r="L22495">
        <v>0.64734760797507551</v>
      </c>
      <c r="M22495">
        <f t="shared" ca="1" si="351"/>
        <v>5.7250373304206539</v>
      </c>
    </row>
    <row r="22496" spans="1:13" x14ac:dyDescent="0.25">
      <c r="A22496" s="9"/>
      <c r="H22496" s="9"/>
      <c r="J22496">
        <v>19</v>
      </c>
      <c r="K22496">
        <f ca="1">SIMULATION!$D$3*SIMULATION!$D$17/$H22477/(SIMULATION!$D$17-$I22477)*(((EXP(-$I22477*$J22496))/(1-EXP(-SIMULATION!$D$4*$I22477)))-(EXP(-SIMULATION!$D$17*$J22496)/(1-EXP(-SIMULATION!$D$4*SIMULATION!$D$17))))</f>
        <v>3.3735591252410595</v>
      </c>
      <c r="L22496">
        <v>-0.1799736290993818</v>
      </c>
      <c r="M22496">
        <f t="shared" ca="1" si="351"/>
        <v>2.7664074464900898</v>
      </c>
    </row>
    <row r="22497" spans="1:13" x14ac:dyDescent="0.25">
      <c r="A22497" s="9"/>
      <c r="H22497" s="9"/>
      <c r="J22497">
        <v>20</v>
      </c>
      <c r="K22497">
        <f ca="1">SIMULATION!$D$3*SIMULATION!$D$17/$H22477/(SIMULATION!$D$17-$I22477)*(((EXP(-$I22477*$J22497))/(1-EXP(-SIMULATION!$D$4*$I22477)))-(EXP(-SIMULATION!$D$17*$J22497)/(1-EXP(-SIMULATION!$D$4*SIMULATION!$D$17))))</f>
        <v>3.2746811323266578</v>
      </c>
      <c r="L22497">
        <v>-0.3363280541680998</v>
      </c>
      <c r="M22497">
        <f t="shared" ca="1" si="351"/>
        <v>2.1733139990702433</v>
      </c>
    </row>
    <row r="22498" spans="1:13" x14ac:dyDescent="0.25">
      <c r="A22498" s="9"/>
      <c r="H22498" s="9"/>
      <c r="J22498">
        <v>21</v>
      </c>
      <c r="K22498">
        <f ca="1">SIMULATION!$D$3*SIMULATION!$D$17/$H22477/(SIMULATION!$D$17-$I22477)*(((EXP(-$I22477*$J22498))/(1-EXP(-SIMULATION!$D$4*$I22477)))-(EXP(-SIMULATION!$D$17*$J22498)/(1-EXP(-SIMULATION!$D$4*SIMULATION!$D$17))))</f>
        <v>3.1786308695035173</v>
      </c>
      <c r="L22498">
        <v>-0.16331012876154846</v>
      </c>
      <c r="M22498">
        <f t="shared" ca="1" si="351"/>
        <v>2.6595282529194648</v>
      </c>
    </row>
    <row r="22499" spans="1:13" x14ac:dyDescent="0.25">
      <c r="A22499" s="9"/>
      <c r="H22499" s="9"/>
      <c r="J22499">
        <v>22</v>
      </c>
      <c r="K22499">
        <f ca="1">SIMULATION!$D$3*SIMULATION!$D$17/$H22477/(SIMULATION!$D$17-$I22477)*(((EXP(-$I22477*$J22499))/(1-EXP(-SIMULATION!$D$4*$I22477)))-(EXP(-SIMULATION!$D$17*$J22499)/(1-EXP(-SIMULATION!$D$4*SIMULATION!$D$17))))</f>
        <v>3.0853527927497315</v>
      </c>
      <c r="L22499">
        <v>2.2204161550371422E-2</v>
      </c>
      <c r="M22499">
        <f t="shared" ca="1" si="351"/>
        <v>3.1538604645998363</v>
      </c>
    </row>
    <row r="22500" spans="1:13" x14ac:dyDescent="0.25">
      <c r="A22500" s="9"/>
      <c r="H22500" s="9"/>
      <c r="J22500">
        <v>23</v>
      </c>
      <c r="K22500">
        <f ca="1">SIMULATION!$D$3*SIMULATION!$D$17/$H22477/(SIMULATION!$D$17-$I22477)*(((EXP(-$I22477*$J22500))/(1-EXP(-SIMULATION!$D$4*$I22477)))-(EXP(-SIMULATION!$D$17*$J22500)/(1-EXP(-SIMULATION!$D$4*SIMULATION!$D$17))))</f>
        <v>2.9947831069354249</v>
      </c>
      <c r="L22500">
        <v>0.14211287467254249</v>
      </c>
      <c r="M22500">
        <f t="shared" ca="1" si="351"/>
        <v>3.420380343282786</v>
      </c>
    </row>
    <row r="22501" spans="1:13" x14ac:dyDescent="0.25">
      <c r="A22501" s="9"/>
      <c r="H22501" s="9"/>
      <c r="J22501">
        <v>24</v>
      </c>
      <c r="K22501">
        <f ca="1">SIMULATION!$D$3*SIMULATION!$D$17/$H22477/(SIMULATION!$D$17-$I22477)*(((EXP(-$I22477*$J22501))/(1-EXP(-SIMULATION!$D$4*$I22477)))-(EXP(-SIMULATION!$D$17*$J22501)/(1-EXP(-SIMULATION!$D$4*SIMULATION!$D$17))))</f>
        <v>2.9068535577711296</v>
      </c>
      <c r="L22501">
        <v>0.28160771215711855</v>
      </c>
      <c r="M22501">
        <f t="shared" ca="1" si="351"/>
        <v>3.725445937750838</v>
      </c>
    </row>
    <row r="22502" spans="1:13" x14ac:dyDescent="0.25">
      <c r="A22502" s="9">
        <v>901</v>
      </c>
      <c r="B22502" s="2">
        <f ca="1">NORMINV(RAND(),SIMULATION!D7,SIMULATION!D8)</f>
        <v>63.655084949509458</v>
      </c>
      <c r="C22502" s="2">
        <v>2</v>
      </c>
      <c r="D22502" s="2">
        <f ca="1">SIMULATION!$D$11*(1+(SIMULATION!$D$12*LN(1+$C22502)))*(1+(SIMULATION!$D$13*(($B22502/63.5)-1)))</f>
        <v>10.249578159876247</v>
      </c>
      <c r="E22502" s="2">
        <v>-0.27714763776302581</v>
      </c>
      <c r="F22502" s="2">
        <f ca="1">D22502*(1+E22502)</f>
        <v>7.4089317847990452</v>
      </c>
      <c r="G22502" s="2">
        <v>-0.63393980349333534</v>
      </c>
      <c r="H22502" s="9">
        <f>SIMULATION!$D$15*EXP($G$22502)</f>
        <v>117.11053304321923</v>
      </c>
      <c r="I22502" s="2">
        <f ca="1">$F22502/$H22502</f>
        <v>6.326443567689001E-2</v>
      </c>
      <c r="J22502">
        <v>0</v>
      </c>
      <c r="K22502">
        <f ca="1">SIMULATION!$D$3*SIMULATION!$D$17/$H22502/(SIMULATION!$D$17-$I22502)*(((EXP(-$I22502*$J22502))/(1-EXP(-SIMULATION!$D$4*$I22502)))-(EXP(-SIMULATION!$D$17*$J22502)/(1-EXP(-SIMULATION!$D$4*SIMULATION!$D$17))))</f>
        <v>1.5357094231781241</v>
      </c>
      <c r="L22502">
        <v>-0.28258757018564595</v>
      </c>
      <c r="M22502">
        <f t="shared" ca="1" si="351"/>
        <v>1.101737028771018</v>
      </c>
    </row>
    <row r="22503" spans="1:13" x14ac:dyDescent="0.25">
      <c r="A22503" s="9"/>
      <c r="H22503" s="9"/>
      <c r="J22503">
        <v>1</v>
      </c>
      <c r="K22503">
        <f ca="1">SIMULATION!$D$3*SIMULATION!$D$17/$H22502/(SIMULATION!$D$17-$I22502)*(((EXP(-$I22502*$J22503))/(1-EXP(-SIMULATION!$D$4*$I22502)))-(EXP(-SIMULATION!$D$17*$J22503)/(1-EXP(-SIMULATION!$D$4*SIMULATION!$D$17))))</f>
        <v>3.072368881945498</v>
      </c>
      <c r="L22503">
        <v>0.36562537482813384</v>
      </c>
      <c r="M22503">
        <f t="shared" ca="1" si="351"/>
        <v>4.1957049060171157</v>
      </c>
    </row>
    <row r="22504" spans="1:13" x14ac:dyDescent="0.25">
      <c r="A22504" s="9"/>
      <c r="H22504" s="9"/>
      <c r="J22504">
        <v>2</v>
      </c>
      <c r="K22504">
        <f ca="1">SIMULATION!$D$3*SIMULATION!$D$17/$H22502/(SIMULATION!$D$17-$I22502)*(((EXP(-$I22502*$J22504))/(1-EXP(-SIMULATION!$D$4*$I22502)))-(EXP(-SIMULATION!$D$17*$J22504)/(1-EXP(-SIMULATION!$D$4*SIMULATION!$D$17))))</f>
        <v>3.9290779138282819</v>
      </c>
      <c r="L22504">
        <v>0.24253944871744776</v>
      </c>
      <c r="M22504">
        <f t="shared" ca="1" si="351"/>
        <v>4.8820343050160933</v>
      </c>
    </row>
    <row r="22505" spans="1:13" x14ac:dyDescent="0.25">
      <c r="A22505" s="9"/>
      <c r="H22505" s="9"/>
      <c r="J22505">
        <v>3</v>
      </c>
      <c r="K22505">
        <f ca="1">SIMULATION!$D$3*SIMULATION!$D$17/$H22502/(SIMULATION!$D$17-$I22502)*(((EXP(-$I22502*$J22505))/(1-EXP(-SIMULATION!$D$4*$I22502)))-(EXP(-SIMULATION!$D$17*$J22505)/(1-EXP(-SIMULATION!$D$4*SIMULATION!$D$17))))</f>
        <v>4.3579064228112916</v>
      </c>
      <c r="L22505">
        <v>-0.5020024597238274</v>
      </c>
      <c r="M22505">
        <f t="shared" ca="1" si="351"/>
        <v>2.1702266793137572</v>
      </c>
    </row>
    <row r="22506" spans="1:13" x14ac:dyDescent="0.25">
      <c r="A22506" s="9"/>
      <c r="H22506" s="9"/>
      <c r="J22506">
        <v>4</v>
      </c>
      <c r="K22506">
        <f ca="1">SIMULATION!$D$3*SIMULATION!$D$17/$H22502/(SIMULATION!$D$17-$I22502)*(((EXP(-$I22502*$J22506))/(1-EXP(-SIMULATION!$D$4*$I22502)))-(EXP(-SIMULATION!$D$17*$J22506)/(1-EXP(-SIMULATION!$D$4*SIMULATION!$D$17))))</f>
        <v>4.5199057893710242</v>
      </c>
      <c r="L22506">
        <v>-0.18245575419941071</v>
      </c>
      <c r="M22506">
        <f t="shared" ca="1" si="351"/>
        <v>3.6952229696610512</v>
      </c>
    </row>
    <row r="22507" spans="1:13" x14ac:dyDescent="0.25">
      <c r="A22507" s="9"/>
      <c r="H22507" s="9"/>
      <c r="J22507">
        <v>5</v>
      </c>
      <c r="K22507">
        <f ca="1">SIMULATION!$D$3*SIMULATION!$D$17/$H22502/(SIMULATION!$D$17-$I22502)*(((EXP(-$I22502*$J22507))/(1-EXP(-SIMULATION!$D$4*$I22502)))-(EXP(-SIMULATION!$D$17*$J22507)/(1-EXP(-SIMULATION!$D$4*SIMULATION!$D$17))))</f>
        <v>4.5178300103212736</v>
      </c>
      <c r="L22507">
        <v>0.29850149302552698</v>
      </c>
      <c r="M22507">
        <f t="shared" ca="1" si="351"/>
        <v>5.8664090136377061</v>
      </c>
    </row>
    <row r="22508" spans="1:13" x14ac:dyDescent="0.25">
      <c r="A22508" s="9"/>
      <c r="H22508" s="9"/>
      <c r="J22508">
        <v>6</v>
      </c>
      <c r="K22508">
        <f ca="1">SIMULATION!$D$3*SIMULATION!$D$17/$H22502/(SIMULATION!$D$17-$I22502)*(((EXP(-$I22502*$J22508))/(1-EXP(-SIMULATION!$D$4*$I22502)))-(EXP(-SIMULATION!$D$17*$J22508)/(1-EXP(-SIMULATION!$D$4*SIMULATION!$D$17))))</f>
        <v>4.4171023913338443</v>
      </c>
      <c r="L22508">
        <v>-4.8191682253793444E-2</v>
      </c>
      <c r="M22508">
        <f t="shared" ca="1" si="351"/>
        <v>4.2042347964082127</v>
      </c>
    </row>
    <row r="22509" spans="1:13" x14ac:dyDescent="0.25">
      <c r="A22509" s="9"/>
      <c r="H22509" s="9"/>
      <c r="J22509">
        <v>7</v>
      </c>
      <c r="K22509">
        <f ca="1">SIMULATION!$D$3*SIMULATION!$D$17/$H22502/(SIMULATION!$D$17-$I22502)*(((EXP(-$I22502*$J22509))/(1-EXP(-SIMULATION!$D$4*$I22502)))-(EXP(-SIMULATION!$D$17*$J22509)/(1-EXP(-SIMULATION!$D$4*SIMULATION!$D$17))))</f>
        <v>4.259249815115397</v>
      </c>
      <c r="L22509">
        <v>0.62265291206340379</v>
      </c>
      <c r="M22509">
        <f t="shared" ca="1" si="351"/>
        <v>6.9112841157025136</v>
      </c>
    </row>
    <row r="22510" spans="1:13" x14ac:dyDescent="0.25">
      <c r="A22510" s="9"/>
      <c r="H22510" s="9"/>
      <c r="J22510">
        <v>8</v>
      </c>
      <c r="K22510">
        <f ca="1">SIMULATION!$D$3*SIMULATION!$D$17/$H22502/(SIMULATION!$D$17-$I22502)*(((EXP(-$I22502*$J22510))/(1-EXP(-SIMULATION!$D$4*$I22502)))-(EXP(-SIMULATION!$D$17*$J22510)/(1-EXP(-SIMULATION!$D$4*SIMULATION!$D$17))))</f>
        <v>4.0705101532647712</v>
      </c>
      <c r="L22510">
        <v>-0.23066074518208057</v>
      </c>
      <c r="M22510">
        <f t="shared" ca="1" si="351"/>
        <v>3.1316032480414941</v>
      </c>
    </row>
    <row r="22511" spans="1:13" x14ac:dyDescent="0.25">
      <c r="A22511" s="9"/>
      <c r="H22511" s="9"/>
      <c r="J22511">
        <v>9</v>
      </c>
      <c r="K22511">
        <f ca="1">SIMULATION!$D$3*SIMULATION!$D$17/$H22502/(SIMULATION!$D$17-$I22502)*(((EXP(-$I22502*$J22511))/(1-EXP(-SIMULATION!$D$4*$I22502)))-(EXP(-SIMULATION!$D$17*$J22511)/(1-EXP(-SIMULATION!$D$4*SIMULATION!$D$17))))</f>
        <v>3.8673466091020616</v>
      </c>
      <c r="L22511">
        <v>0.27646455859274205</v>
      </c>
      <c r="M22511">
        <f t="shared" ca="1" si="351"/>
        <v>4.9365308823126011</v>
      </c>
    </row>
    <row r="22512" spans="1:13" x14ac:dyDescent="0.25">
      <c r="A22512" s="9"/>
      <c r="H22512" s="9"/>
      <c r="J22512">
        <v>10</v>
      </c>
      <c r="K22512">
        <f ca="1">SIMULATION!$D$3*SIMULATION!$D$17/$H22502/(SIMULATION!$D$17-$I22502)*(((EXP(-$I22502*$J22512))/(1-EXP(-SIMULATION!$D$4*$I22502)))-(EXP(-SIMULATION!$D$17*$J22512)/(1-EXP(-SIMULATION!$D$4*SIMULATION!$D$17))))</f>
        <v>3.6599800384670123</v>
      </c>
      <c r="L22512">
        <v>-0.17248879848054652</v>
      </c>
      <c r="M22512">
        <f t="shared" ca="1" si="351"/>
        <v>3.028674479169053</v>
      </c>
    </row>
    <row r="22513" spans="1:13" x14ac:dyDescent="0.25">
      <c r="A22513" s="9"/>
      <c r="H22513" s="9"/>
      <c r="J22513">
        <v>11</v>
      </c>
      <c r="K22513">
        <f ca="1">SIMULATION!$D$3*SIMULATION!$D$17/$H22502/(SIMULATION!$D$17-$I22502)*(((EXP(-$I22502*$J22513))/(1-EXP(-SIMULATION!$D$4*$I22502)))-(EXP(-SIMULATION!$D$17*$J22513)/(1-EXP(-SIMULATION!$D$4*SIMULATION!$D$17))))</f>
        <v>3.4546512287535327</v>
      </c>
      <c r="L22513">
        <v>-7.3953953611763323E-2</v>
      </c>
      <c r="M22513">
        <f t="shared" ca="1" si="351"/>
        <v>3.199166112037473</v>
      </c>
    </row>
    <row r="22514" spans="1:13" x14ac:dyDescent="0.25">
      <c r="A22514" s="9"/>
      <c r="H22514" s="9"/>
      <c r="J22514">
        <v>12</v>
      </c>
      <c r="K22514">
        <f ca="1">SIMULATION!$D$3*SIMULATION!$D$17/$H22502/(SIMULATION!$D$17-$I22502)*(((EXP(-$I22502*$J22514))/(1-EXP(-SIMULATION!$D$4*$I22502)))-(EXP(-SIMULATION!$D$17*$J22514)/(1-EXP(-SIMULATION!$D$4*SIMULATION!$D$17))))</f>
        <v>3.2550693851429431</v>
      </c>
      <c r="L22514">
        <v>-8.4945499840118814E-4</v>
      </c>
      <c r="M22514">
        <f t="shared" ca="1" si="351"/>
        <v>3.2523043501835907</v>
      </c>
    </row>
    <row r="22515" spans="1:13" x14ac:dyDescent="0.25">
      <c r="A22515" s="9"/>
      <c r="H22515" s="9"/>
      <c r="J22515">
        <v>13</v>
      </c>
      <c r="K22515">
        <f ca="1">SIMULATION!$D$3*SIMULATION!$D$17/$H22502/(SIMULATION!$D$17-$I22502)*(((EXP(-$I22502*$J22515))/(1-EXP(-SIMULATION!$D$4*$I22502)))-(EXP(-SIMULATION!$D$17*$J22515)/(1-EXP(-SIMULATION!$D$4*SIMULATION!$D$17))))</f>
        <v>3.0633391944941057</v>
      </c>
      <c r="L22515">
        <v>0.10770123429956611</v>
      </c>
      <c r="M22515">
        <f t="shared" ca="1" si="351"/>
        <v>3.393264606819359</v>
      </c>
    </row>
    <row r="22516" spans="1:13" x14ac:dyDescent="0.25">
      <c r="A22516" s="9"/>
      <c r="H22516" s="9"/>
      <c r="J22516">
        <v>14</v>
      </c>
      <c r="K22516">
        <f ca="1">SIMULATION!$D$3*SIMULATION!$D$17/$H22502/(SIMULATION!$D$17-$I22502)*(((EXP(-$I22502*$J22516))/(1-EXP(-SIMULATION!$D$4*$I22502)))-(EXP(-SIMULATION!$D$17*$J22516)/(1-EXP(-SIMULATION!$D$4*SIMULATION!$D$17))))</f>
        <v>2.8805538203283092</v>
      </c>
      <c r="L22516">
        <v>0.55913040350515153</v>
      </c>
      <c r="M22516">
        <f t="shared" ca="1" si="351"/>
        <v>4.4911590402067825</v>
      </c>
    </row>
    <row r="22517" spans="1:13" x14ac:dyDescent="0.25">
      <c r="A22517" s="9"/>
      <c r="H22517" s="9"/>
      <c r="J22517">
        <v>15</v>
      </c>
      <c r="K22517">
        <f ca="1">SIMULATION!$D$3*SIMULATION!$D$17/$H22502/(SIMULATION!$D$17-$I22502)*(((EXP(-$I22502*$J22517))/(1-EXP(-SIMULATION!$D$4*$I22502)))-(EXP(-SIMULATION!$D$17*$J22517)/(1-EXP(-SIMULATION!$D$4*SIMULATION!$D$17))))</f>
        <v>2.7071738851757758</v>
      </c>
      <c r="L22517">
        <v>-0.3939478878046474</v>
      </c>
      <c r="M22517">
        <f t="shared" ca="1" si="351"/>
        <v>1.6406884511908779</v>
      </c>
    </row>
    <row r="22518" spans="1:13" x14ac:dyDescent="0.25">
      <c r="A22518" s="9"/>
      <c r="H22518" s="9"/>
      <c r="J22518">
        <v>16</v>
      </c>
      <c r="K22518">
        <f ca="1">SIMULATION!$D$3*SIMULATION!$D$17/$H22502/(SIMULATION!$D$17-$I22502)*(((EXP(-$I22502*$J22518))/(1-EXP(-SIMULATION!$D$4*$I22502)))-(EXP(-SIMULATION!$D$17*$J22518)/(1-EXP(-SIMULATION!$D$4*SIMULATION!$D$17))))</f>
        <v>2.5432693711573364</v>
      </c>
      <c r="L22518">
        <v>-0.19679869420817339</v>
      </c>
      <c r="M22518">
        <f t="shared" ca="1" si="351"/>
        <v>2.0427572798939302</v>
      </c>
    </row>
    <row r="22519" spans="1:13" x14ac:dyDescent="0.25">
      <c r="A22519" s="9"/>
      <c r="H22519" s="9"/>
      <c r="J22519">
        <v>17</v>
      </c>
      <c r="K22519">
        <f ca="1">SIMULATION!$D$3*SIMULATION!$D$17/$H22502/(SIMULATION!$D$17-$I22502)*(((EXP(-$I22502*$J22519))/(1-EXP(-SIMULATION!$D$4*$I22502)))-(EXP(-SIMULATION!$D$17*$J22519)/(1-EXP(-SIMULATION!$D$4*SIMULATION!$D$17))))</f>
        <v>2.3886737341270332</v>
      </c>
      <c r="L22519">
        <v>-0.12160538671531698</v>
      </c>
      <c r="M22519">
        <f t="shared" ca="1" si="351"/>
        <v>2.0981981409517951</v>
      </c>
    </row>
    <row r="22520" spans="1:13" x14ac:dyDescent="0.25">
      <c r="A22520" s="9"/>
      <c r="H22520" s="9"/>
      <c r="J22520">
        <v>18</v>
      </c>
      <c r="K22520">
        <f ca="1">SIMULATION!$D$3*SIMULATION!$D$17/$H22502/(SIMULATION!$D$17-$I22502)*(((EXP(-$I22502*$J22520))/(1-EXP(-SIMULATION!$D$4*$I22502)))-(EXP(-SIMULATION!$D$17*$J22520)/(1-EXP(-SIMULATION!$D$4*SIMULATION!$D$17))))</f>
        <v>2.2430818174072233</v>
      </c>
      <c r="L22520">
        <v>1.0390926621439178E-2</v>
      </c>
      <c r="M22520">
        <f t="shared" ca="1" si="351"/>
        <v>2.2663895159777865</v>
      </c>
    </row>
    <row r="22521" spans="1:13" x14ac:dyDescent="0.25">
      <c r="A22521" s="9"/>
      <c r="H22521" s="9"/>
      <c r="J22521">
        <v>19</v>
      </c>
      <c r="K22521">
        <f ca="1">SIMULATION!$D$3*SIMULATION!$D$17/$H22502/(SIMULATION!$D$17-$I22502)*(((EXP(-$I22502*$J22521))/(1-EXP(-SIMULATION!$D$4*$I22502)))-(EXP(-SIMULATION!$D$17*$J22521)/(1-EXP(-SIMULATION!$D$4*SIMULATION!$D$17))))</f>
        <v>2.1061118028234591</v>
      </c>
      <c r="L22521">
        <v>-0.62368320029864965</v>
      </c>
      <c r="M22521">
        <f t="shared" ca="1" si="351"/>
        <v>0.79256525345176554</v>
      </c>
    </row>
    <row r="22522" spans="1:13" x14ac:dyDescent="0.25">
      <c r="A22522" s="9"/>
      <c r="H22522" s="9"/>
      <c r="J22522">
        <v>20</v>
      </c>
      <c r="K22522">
        <f ca="1">SIMULATION!$D$3*SIMULATION!$D$17/$H22502/(SIMULATION!$D$17-$I22502)*(((EXP(-$I22502*$J22522))/(1-EXP(-SIMULATION!$D$4*$I22502)))-(EXP(-SIMULATION!$D$17*$J22522)/(1-EXP(-SIMULATION!$D$4*SIMULATION!$D$17))))</f>
        <v>1.9773441646724625</v>
      </c>
      <c r="L22522">
        <v>-0.45650871102621293</v>
      </c>
      <c r="M22522">
        <f t="shared" ca="1" si="351"/>
        <v>1.074669328802633</v>
      </c>
    </row>
    <row r="22523" spans="1:13" x14ac:dyDescent="0.25">
      <c r="A22523" s="9"/>
      <c r="H22523" s="9"/>
      <c r="J22523">
        <v>21</v>
      </c>
      <c r="K22523">
        <f ca="1">SIMULATION!$D$3*SIMULATION!$D$17/$H22502/(SIMULATION!$D$17-$I22502)*(((EXP(-$I22502*$J22523))/(1-EXP(-SIMULATION!$D$4*$I22502)))-(EXP(-SIMULATION!$D$17*$J22523)/(1-EXP(-SIMULATION!$D$4*SIMULATION!$D$17))))</f>
        <v>1.8563459323299312</v>
      </c>
      <c r="L22523">
        <v>-0.14968688139008154</v>
      </c>
      <c r="M22523">
        <f t="shared" ca="1" si="351"/>
        <v>1.5784752989383004</v>
      </c>
    </row>
    <row r="22524" spans="1:13" x14ac:dyDescent="0.25">
      <c r="A22524" s="9"/>
      <c r="H22524" s="9"/>
      <c r="J22524">
        <v>22</v>
      </c>
      <c r="K22524">
        <f ca="1">SIMULATION!$D$3*SIMULATION!$D$17/$H22502/(SIMULATION!$D$17-$I22502)*(((EXP(-$I22502*$J22524))/(1-EXP(-SIMULATION!$D$4*$I22502)))-(EXP(-SIMULATION!$D$17*$J22524)/(1-EXP(-SIMULATION!$D$4*SIMULATION!$D$17))))</f>
        <v>1.7426855811939455</v>
      </c>
      <c r="L22524">
        <v>0.12882969151788007</v>
      </c>
      <c r="M22524">
        <f t="shared" ca="1" si="351"/>
        <v>1.9671952270318191</v>
      </c>
    </row>
    <row r="22525" spans="1:13" x14ac:dyDescent="0.25">
      <c r="A22525" s="9"/>
      <c r="H22525" s="9"/>
      <c r="J22525">
        <v>23</v>
      </c>
      <c r="K22525">
        <f ca="1">SIMULATION!$D$3*SIMULATION!$D$17/$H22502/(SIMULATION!$D$17-$I22502)*(((EXP(-$I22502*$J22525))/(1-EXP(-SIMULATION!$D$4*$I22502)))-(EXP(-SIMULATION!$D$17*$J22525)/(1-EXP(-SIMULATION!$D$4*SIMULATION!$D$17))))</f>
        <v>1.6359419583232047</v>
      </c>
      <c r="L22525">
        <v>6.728509493995799E-2</v>
      </c>
      <c r="M22525">
        <f t="shared" ca="1" si="351"/>
        <v>1.7460164683052422</v>
      </c>
    </row>
    <row r="22526" spans="1:13" x14ac:dyDescent="0.25">
      <c r="A22526" s="9"/>
      <c r="H22526" s="9"/>
      <c r="J22526">
        <v>24</v>
      </c>
      <c r="K22526">
        <f ca="1">SIMULATION!$D$3*SIMULATION!$D$17/$H22502/(SIMULATION!$D$17-$I22502)*(((EXP(-$I22502*$J22526))/(1-EXP(-SIMULATION!$D$4*$I22502)))-(EXP(-SIMULATION!$D$17*$J22526)/(1-EXP(-SIMULATION!$D$4*SIMULATION!$D$17))))</f>
        <v>1.5357094231781243</v>
      </c>
      <c r="L22526">
        <v>-0.1391320101690085</v>
      </c>
      <c r="M22526">
        <f t="shared" ca="1" si="351"/>
        <v>1.3220430840958632</v>
      </c>
    </row>
    <row r="22527" spans="1:13" x14ac:dyDescent="0.25">
      <c r="A22527" s="9">
        <v>902</v>
      </c>
      <c r="B22527" s="2">
        <f ca="1">NORMINV(RAND(),SIMULATION!D7,SIMULATION!D8)</f>
        <v>61.955681581017082</v>
      </c>
      <c r="C22527" s="2">
        <v>2</v>
      </c>
      <c r="D22527" s="2">
        <f ca="1">SIMULATION!$D$11*(1+(SIMULATION!$D$12*LN(1+$C22527)))*(1+(SIMULATION!$D$13*(($B22527/63.5)-1)))</f>
        <v>10.123377513524273</v>
      </c>
      <c r="E22527" s="2">
        <v>6.3547007302036884E-2</v>
      </c>
      <c r="F22527" s="2">
        <f ca="1">D22527*(1+E22527)</f>
        <v>10.766687858297477</v>
      </c>
      <c r="G22527" s="2">
        <v>-0.49486954338376699</v>
      </c>
      <c r="H22527" s="9">
        <f>SIMULATION!$D$15*EXP($G$22527)</f>
        <v>134.58399143803834</v>
      </c>
      <c r="I22527" s="2">
        <f ca="1">$F22527/$H22527</f>
        <v>7.9999766266810379E-2</v>
      </c>
      <c r="J22527">
        <v>0</v>
      </c>
      <c r="K22527">
        <f ca="1">SIMULATION!$D$3*SIMULATION!$D$17/$H22527/(SIMULATION!$D$17-$I22527)*(((EXP(-$I22527*$J22527))/(1-EXP(-SIMULATION!$D$4*$I22527)))-(EXP(-SIMULATION!$D$17*$J22527)/(1-EXP(-SIMULATION!$D$4*SIMULATION!$D$17))))</f>
        <v>0.85582773685070979</v>
      </c>
      <c r="L22527">
        <v>0.17182898828844559</v>
      </c>
      <c r="M22527">
        <f t="shared" ca="1" si="351"/>
        <v>1.0028837510229573</v>
      </c>
    </row>
    <row r="22528" spans="1:13" x14ac:dyDescent="0.25">
      <c r="A22528" s="9"/>
      <c r="H22528" s="9"/>
      <c r="J22528">
        <v>1</v>
      </c>
      <c r="K22528">
        <f ca="1">SIMULATION!$D$3*SIMULATION!$D$17/$H22527/(SIMULATION!$D$17-$I22527)*(((EXP(-$I22527*$J22528))/(1-EXP(-SIMULATION!$D$4*$I22527)))-(EXP(-SIMULATION!$D$17*$J22528)/(1-EXP(-SIMULATION!$D$4*SIMULATION!$D$17))))</f>
        <v>2.1965463017844264</v>
      </c>
      <c r="L22528">
        <v>0.50820898307488449</v>
      </c>
      <c r="M22528">
        <f t="shared" ca="1" si="351"/>
        <v>3.312850864091188</v>
      </c>
    </row>
    <row r="22529" spans="1:13" x14ac:dyDescent="0.25">
      <c r="A22529" s="9"/>
      <c r="H22529" s="9"/>
      <c r="J22529">
        <v>2</v>
      </c>
      <c r="K22529">
        <f ca="1">SIMULATION!$D$3*SIMULATION!$D$17/$H22527/(SIMULATION!$D$17-$I22527)*(((EXP(-$I22527*$J22529))/(1-EXP(-SIMULATION!$D$4*$I22527)))-(EXP(-SIMULATION!$D$17*$J22529)/(1-EXP(-SIMULATION!$D$4*SIMULATION!$D$17))))</f>
        <v>2.92899885727816</v>
      </c>
      <c r="L22529">
        <v>-0.2729190221924106</v>
      </c>
      <c r="M22529">
        <f t="shared" ca="1" si="351"/>
        <v>2.1296193531471164</v>
      </c>
    </row>
    <row r="22530" spans="1:13" x14ac:dyDescent="0.25">
      <c r="A22530" s="9"/>
      <c r="H22530" s="9"/>
      <c r="J22530">
        <v>3</v>
      </c>
      <c r="K22530">
        <f ca="1">SIMULATION!$D$3*SIMULATION!$D$17/$H22527/(SIMULATION!$D$17-$I22527)*(((EXP(-$I22527*$J22530))/(1-EXP(-SIMULATION!$D$4*$I22527)))-(EXP(-SIMULATION!$D$17*$J22530)/(1-EXP(-SIMULATION!$D$4*SIMULATION!$D$17))))</f>
        <v>3.2814018762768145</v>
      </c>
      <c r="L22530">
        <v>5.7202200328256521E-2</v>
      </c>
      <c r="M22530">
        <f t="shared" ca="1" si="351"/>
        <v>3.469105283761118</v>
      </c>
    </row>
    <row r="22531" spans="1:13" x14ac:dyDescent="0.25">
      <c r="A22531" s="9"/>
      <c r="H22531" s="9"/>
      <c r="J22531">
        <v>4</v>
      </c>
      <c r="K22531">
        <f ca="1">SIMULATION!$D$3*SIMULATION!$D$17/$H22527/(SIMULATION!$D$17-$I22527)*(((EXP(-$I22527*$J22531))/(1-EXP(-SIMULATION!$D$4*$I22527)))-(EXP(-SIMULATION!$D$17*$J22531)/(1-EXP(-SIMULATION!$D$4*SIMULATION!$D$17))))</f>
        <v>3.3992530095675186</v>
      </c>
      <c r="L22531">
        <v>-0.18558588188400157</v>
      </c>
      <c r="M22531">
        <f t="shared" ref="M22531:M22594" ca="1" si="352">$K22531*(1+$L22531)</f>
        <v>2.7683996420400843</v>
      </c>
    </row>
    <row r="22532" spans="1:13" x14ac:dyDescent="0.25">
      <c r="A22532" s="9"/>
      <c r="H22532" s="9"/>
      <c r="J22532">
        <v>5</v>
      </c>
      <c r="K22532">
        <f ca="1">SIMULATION!$D$3*SIMULATION!$D$17/$H22527/(SIMULATION!$D$17-$I22527)*(((EXP(-$I22527*$J22532))/(1-EXP(-SIMULATION!$D$4*$I22527)))-(EXP(-SIMULATION!$D$17*$J22532)/(1-EXP(-SIMULATION!$D$4*SIMULATION!$D$17))))</f>
        <v>3.3750992647137501</v>
      </c>
      <c r="L22532">
        <v>9.735863369108487E-2</v>
      </c>
      <c r="M22532">
        <f t="shared" ca="1" si="352"/>
        <v>3.7036943176980657</v>
      </c>
    </row>
    <row r="22533" spans="1:13" x14ac:dyDescent="0.25">
      <c r="A22533" s="9"/>
      <c r="H22533" s="9"/>
      <c r="J22533">
        <v>6</v>
      </c>
      <c r="K22533">
        <f ca="1">SIMULATION!$D$3*SIMULATION!$D$17/$H22527/(SIMULATION!$D$17-$I22527)*(((EXP(-$I22527*$J22533))/(1-EXP(-SIMULATION!$D$4*$I22527)))-(EXP(-SIMULATION!$D$17*$J22533)/(1-EXP(-SIMULATION!$D$4*SIMULATION!$D$17))))</f>
        <v>3.2676087503522697</v>
      </c>
      <c r="L22533">
        <v>0.174065992897185</v>
      </c>
      <c r="M22533">
        <f t="shared" ca="1" si="352"/>
        <v>3.8363883118818678</v>
      </c>
    </row>
    <row r="22534" spans="1:13" x14ac:dyDescent="0.25">
      <c r="A22534" s="9"/>
      <c r="H22534" s="9"/>
      <c r="J22534">
        <v>7</v>
      </c>
      <c r="K22534">
        <f ca="1">SIMULATION!$D$3*SIMULATION!$D$17/$H22527/(SIMULATION!$D$17-$I22527)*(((EXP(-$I22527*$J22534))/(1-EXP(-SIMULATION!$D$4*$I22527)))-(EXP(-SIMULATION!$D$17*$J22534)/(1-EXP(-SIMULATION!$D$4*SIMULATION!$D$17))))</f>
        <v>3.1137882259026117</v>
      </c>
      <c r="L22534">
        <v>-0.10985206674673623</v>
      </c>
      <c r="M22534">
        <f t="shared" ca="1" si="352"/>
        <v>2.7717321538755568</v>
      </c>
    </row>
    <row r="22535" spans="1:13" x14ac:dyDescent="0.25">
      <c r="A22535" s="9"/>
      <c r="H22535" s="9"/>
      <c r="J22535">
        <v>8</v>
      </c>
      <c r="K22535">
        <f ca="1">SIMULATION!$D$3*SIMULATION!$D$17/$H22527/(SIMULATION!$D$17-$I22527)*(((EXP(-$I22527*$J22535))/(1-EXP(-SIMULATION!$D$4*$I22527)))-(EXP(-SIMULATION!$D$17*$J22535)/(1-EXP(-SIMULATION!$D$4*SIMULATION!$D$17))))</f>
        <v>2.9368086312166133</v>
      </c>
      <c r="L22535">
        <v>0.18257392599870148</v>
      </c>
      <c r="M22535">
        <f t="shared" ca="1" si="352"/>
        <v>3.4729933129247028</v>
      </c>
    </row>
    <row r="22536" spans="1:13" x14ac:dyDescent="0.25">
      <c r="A22536" s="9"/>
      <c r="H22536" s="9"/>
      <c r="J22536">
        <v>9</v>
      </c>
      <c r="K22536">
        <f ca="1">SIMULATION!$D$3*SIMULATION!$D$17/$H22527/(SIMULATION!$D$17-$I22527)*(((EXP(-$I22527*$J22536))/(1-EXP(-SIMULATION!$D$4*$I22527)))-(EXP(-SIMULATION!$D$17*$J22536)/(1-EXP(-SIMULATION!$D$4*SIMULATION!$D$17))))</f>
        <v>2.7510163932183791</v>
      </c>
      <c r="L22536">
        <v>-0.46102073560244083</v>
      </c>
      <c r="M22536">
        <f t="shared" ca="1" si="352"/>
        <v>1.4827407919624684</v>
      </c>
    </row>
    <row r="22537" spans="1:13" x14ac:dyDescent="0.25">
      <c r="A22537" s="9"/>
      <c r="H22537" s="9"/>
      <c r="J22537">
        <v>10</v>
      </c>
      <c r="K22537">
        <f ca="1">SIMULATION!$D$3*SIMULATION!$D$17/$H22527/(SIMULATION!$D$17-$I22527)*(((EXP(-$I22527*$J22537))/(1-EXP(-SIMULATION!$D$4*$I22527)))-(EXP(-SIMULATION!$D$17*$J22537)/(1-EXP(-SIMULATION!$D$4*SIMULATION!$D$17))))</f>
        <v>2.565141577885981</v>
      </c>
      <c r="L22537">
        <v>-0.40918992987659403</v>
      </c>
      <c r="M22537">
        <f t="shared" ca="1" si="352"/>
        <v>1.5155114755072807</v>
      </c>
    </row>
    <row r="22538" spans="1:13" x14ac:dyDescent="0.25">
      <c r="A22538" s="9"/>
      <c r="H22538" s="9"/>
      <c r="J22538">
        <v>11</v>
      </c>
      <c r="K22538">
        <f ca="1">SIMULATION!$D$3*SIMULATION!$D$17/$H22527/(SIMULATION!$D$17-$I22527)*(((EXP(-$I22527*$J22538))/(1-EXP(-SIMULATION!$D$4*$I22527)))-(EXP(-SIMULATION!$D$17*$J22538)/(1-EXP(-SIMULATION!$D$4*SIMULATION!$D$17))))</f>
        <v>2.38435078413247</v>
      </c>
      <c r="L22538">
        <v>0.38335739376178329</v>
      </c>
      <c r="M22538">
        <f t="shared" ca="1" si="352"/>
        <v>3.2984092865513581</v>
      </c>
    </row>
    <row r="22539" spans="1:13" x14ac:dyDescent="0.25">
      <c r="A22539" s="9"/>
      <c r="H22539" s="9"/>
      <c r="J22539">
        <v>12</v>
      </c>
      <c r="K22539">
        <f ca="1">SIMULATION!$D$3*SIMULATION!$D$17/$H22527/(SIMULATION!$D$17-$I22527)*(((EXP(-$I22527*$J22539))/(1-EXP(-SIMULATION!$D$4*$I22527)))-(EXP(-SIMULATION!$D$17*$J22539)/(1-EXP(-SIMULATION!$D$4*SIMULATION!$D$17))))</f>
        <v>2.2115599484247954</v>
      </c>
      <c r="L22539">
        <v>4.5783861078555227E-2</v>
      </c>
      <c r="M22539">
        <f t="shared" ca="1" si="352"/>
        <v>2.3128137018703732</v>
      </c>
    </row>
    <row r="22540" spans="1:13" x14ac:dyDescent="0.25">
      <c r="A22540" s="9"/>
      <c r="H22540" s="9"/>
      <c r="J22540">
        <v>13</v>
      </c>
      <c r="K22540">
        <f ca="1">SIMULATION!$D$3*SIMULATION!$D$17/$H22527/(SIMULATION!$D$17-$I22527)*(((EXP(-$I22527*$J22540))/(1-EXP(-SIMULATION!$D$4*$I22527)))-(EXP(-SIMULATION!$D$17*$J22540)/(1-EXP(-SIMULATION!$D$4*SIMULATION!$D$17))))</f>
        <v>2.0482730928682518</v>
      </c>
      <c r="L22540">
        <v>-0.21017223162936094</v>
      </c>
      <c r="M22540">
        <f t="shared" ca="1" si="352"/>
        <v>1.6177829659537579</v>
      </c>
    </row>
    <row r="22541" spans="1:13" x14ac:dyDescent="0.25">
      <c r="A22541" s="9"/>
      <c r="H22541" s="9"/>
      <c r="J22541">
        <v>14</v>
      </c>
      <c r="K22541">
        <f ca="1">SIMULATION!$D$3*SIMULATION!$D$17/$H22527/(SIMULATION!$D$17-$I22527)*(((EXP(-$I22527*$J22541))/(1-EXP(-SIMULATION!$D$4*$I22527)))-(EXP(-SIMULATION!$D$17*$J22541)/(1-EXP(-SIMULATION!$D$4*SIMULATION!$D$17))))</f>
        <v>1.8951174807924842</v>
      </c>
      <c r="L22541">
        <v>0.33330068492268172</v>
      </c>
      <c r="M22541">
        <f t="shared" ca="1" si="352"/>
        <v>2.5267614351495662</v>
      </c>
    </row>
    <row r="22542" spans="1:13" x14ac:dyDescent="0.25">
      <c r="A22542" s="9"/>
      <c r="H22542" s="9"/>
      <c r="J22542">
        <v>15</v>
      </c>
      <c r="K22542">
        <f ca="1">SIMULATION!$D$3*SIMULATION!$D$17/$H22527/(SIMULATION!$D$17-$I22527)*(((EXP(-$I22527*$J22542))/(1-EXP(-SIMULATION!$D$4*$I22527)))-(EXP(-SIMULATION!$D$17*$J22542)/(1-EXP(-SIMULATION!$D$4*SIMULATION!$D$17))))</f>
        <v>1.7521844023825504</v>
      </c>
      <c r="L22542">
        <v>0.12811086355544182</v>
      </c>
      <c r="M22542">
        <f t="shared" ca="1" si="352"/>
        <v>1.9766582592801545</v>
      </c>
    </row>
    <row r="22543" spans="1:13" x14ac:dyDescent="0.25">
      <c r="A22543" s="9"/>
      <c r="H22543" s="9"/>
      <c r="J22543">
        <v>16</v>
      </c>
      <c r="K22543">
        <f ca="1">SIMULATION!$D$3*SIMULATION!$D$17/$H22527/(SIMULATION!$D$17-$I22527)*(((EXP(-$I22527*$J22543))/(1-EXP(-SIMULATION!$D$4*$I22527)))-(EXP(-SIMULATION!$D$17*$J22543)/(1-EXP(-SIMULATION!$D$4*SIMULATION!$D$17))))</f>
        <v>1.6192455690127368</v>
      </c>
      <c r="L22543">
        <v>0.33428796756996088</v>
      </c>
      <c r="M22543">
        <f t="shared" ca="1" si="352"/>
        <v>2.1605398792746691</v>
      </c>
    </row>
    <row r="22544" spans="1:13" x14ac:dyDescent="0.25">
      <c r="A22544" s="9"/>
      <c r="H22544" s="9"/>
      <c r="J22544">
        <v>17</v>
      </c>
      <c r="K22544">
        <f ca="1">SIMULATION!$D$3*SIMULATION!$D$17/$H22527/(SIMULATION!$D$17-$I22527)*(((EXP(-$I22527*$J22544))/(1-EXP(-SIMULATION!$D$4*$I22527)))-(EXP(-SIMULATION!$D$17*$J22544)/(1-EXP(-SIMULATION!$D$4*SIMULATION!$D$17))))</f>
        <v>1.495889947567089</v>
      </c>
      <c r="L22544">
        <v>0.13989165718896041</v>
      </c>
      <c r="M22544">
        <f t="shared" ca="1" si="352"/>
        <v>1.705152471304556</v>
      </c>
    </row>
    <row r="22545" spans="1:13" x14ac:dyDescent="0.25">
      <c r="A22545" s="9"/>
      <c r="H22545" s="9"/>
      <c r="J22545">
        <v>18</v>
      </c>
      <c r="K22545">
        <f ca="1">SIMULATION!$D$3*SIMULATION!$D$17/$H22527/(SIMULATION!$D$17-$I22527)*(((EXP(-$I22527*$J22545))/(1-EXP(-SIMULATION!$D$4*$I22527)))-(EXP(-SIMULATION!$D$17*$J22545)/(1-EXP(-SIMULATION!$D$4*SIMULATION!$D$17))))</f>
        <v>1.3816097519624515</v>
      </c>
      <c r="L22545">
        <v>-5.8901643631340303E-2</v>
      </c>
      <c r="M22545">
        <f t="shared" ca="1" si="352"/>
        <v>1.3002306667147747</v>
      </c>
    </row>
    <row r="22546" spans="1:13" x14ac:dyDescent="0.25">
      <c r="A22546" s="9"/>
      <c r="H22546" s="9"/>
      <c r="J22546">
        <v>19</v>
      </c>
      <c r="K22546">
        <f ca="1">SIMULATION!$D$3*SIMULATION!$D$17/$H22527/(SIMULATION!$D$17-$I22527)*(((EXP(-$I22527*$J22546))/(1-EXP(-SIMULATION!$D$4*$I22527)))-(EXP(-SIMULATION!$D$17*$J22546)/(1-EXP(-SIMULATION!$D$4*SIMULATION!$D$17))))</f>
        <v>1.2758539837078218</v>
      </c>
      <c r="L22546">
        <v>1.0605576296484322E-2</v>
      </c>
      <c r="M22546">
        <f t="shared" ca="1" si="352"/>
        <v>1.2893851504752085</v>
      </c>
    </row>
    <row r="22547" spans="1:13" x14ac:dyDescent="0.25">
      <c r="A22547" s="9"/>
      <c r="H22547" s="9"/>
      <c r="J22547">
        <v>20</v>
      </c>
      <c r="K22547">
        <f ca="1">SIMULATION!$D$3*SIMULATION!$D$17/$H22527/(SIMULATION!$D$17-$I22527)*(((EXP(-$I22527*$J22547))/(1-EXP(-SIMULATION!$D$4*$I22527)))-(EXP(-SIMULATION!$D$17*$J22547)/(1-EXP(-SIMULATION!$D$4*SIMULATION!$D$17))))</f>
        <v>1.1780612974129996</v>
      </c>
      <c r="L22547">
        <v>-9.7251059938532045E-2</v>
      </c>
      <c r="M22547">
        <f t="shared" ca="1" si="352"/>
        <v>1.0634935875670233</v>
      </c>
    </row>
    <row r="22548" spans="1:13" x14ac:dyDescent="0.25">
      <c r="A22548" s="9"/>
      <c r="H22548" s="9"/>
      <c r="J22548">
        <v>21</v>
      </c>
      <c r="K22548">
        <f ca="1">SIMULATION!$D$3*SIMULATION!$D$17/$H22527/(SIMULATION!$D$17-$I22527)*(((EXP(-$I22527*$J22548))/(1-EXP(-SIMULATION!$D$4*$I22527)))-(EXP(-SIMULATION!$D$17*$J22548)/(1-EXP(-SIMULATION!$D$4*SIMULATION!$D$17))))</f>
        <v>1.0876797282872157</v>
      </c>
      <c r="L22548">
        <v>4.8185411648326508E-2</v>
      </c>
      <c r="M22548">
        <f t="shared" ca="1" si="352"/>
        <v>1.140090023736275</v>
      </c>
    </row>
    <row r="22549" spans="1:13" x14ac:dyDescent="0.25">
      <c r="A22549" s="9"/>
      <c r="H22549" s="9"/>
      <c r="J22549">
        <v>22</v>
      </c>
      <c r="K22549">
        <f ca="1">SIMULATION!$D$3*SIMULATION!$D$17/$H22527/(SIMULATION!$D$17-$I22527)*(((EXP(-$I22527*$J22549))/(1-EXP(-SIMULATION!$D$4*$I22527)))-(EXP(-SIMULATION!$D$17*$J22549)/(1-EXP(-SIMULATION!$D$4*SIMULATION!$D$17))))</f>
        <v>1.004178103007402</v>
      </c>
      <c r="L22549">
        <v>-0.29472757054053106</v>
      </c>
      <c r="M22549">
        <f t="shared" ca="1" si="352"/>
        <v>0.7082191303180313</v>
      </c>
    </row>
    <row r="22550" spans="1:13" x14ac:dyDescent="0.25">
      <c r="A22550" s="9"/>
      <c r="H22550" s="9"/>
      <c r="J22550">
        <v>23</v>
      </c>
      <c r="K22550">
        <f ca="1">SIMULATION!$D$3*SIMULATION!$D$17/$H22527/(SIMULATION!$D$17-$I22527)*(((EXP(-$I22527*$J22550))/(1-EXP(-SIMULATION!$D$4*$I22527)))-(EXP(-SIMULATION!$D$17*$J22550)/(1-EXP(-SIMULATION!$D$4*SIMULATION!$D$17))))</f>
        <v>0.92705221573069596</v>
      </c>
      <c r="L22550">
        <v>1.789778954748664E-2</v>
      </c>
      <c r="M22550">
        <f t="shared" ca="1" si="352"/>
        <v>0.94364440118737503</v>
      </c>
    </row>
    <row r="22551" spans="1:13" x14ac:dyDescent="0.25">
      <c r="A22551" s="9"/>
      <c r="H22551" s="9"/>
      <c r="J22551">
        <v>24</v>
      </c>
      <c r="K22551">
        <f ca="1">SIMULATION!$D$3*SIMULATION!$D$17/$H22527/(SIMULATION!$D$17-$I22527)*(((EXP(-$I22527*$J22551))/(1-EXP(-SIMULATION!$D$4*$I22527)))-(EXP(-SIMULATION!$D$17*$J22551)/(1-EXP(-SIMULATION!$D$4*SIMULATION!$D$17))))</f>
        <v>0.85582773685071023</v>
      </c>
      <c r="L22551">
        <v>-0.7008195332480287</v>
      </c>
      <c r="M22551">
        <f t="shared" ca="1" si="352"/>
        <v>0.25604694177027876</v>
      </c>
    </row>
    <row r="22552" spans="1:13" x14ac:dyDescent="0.25">
      <c r="A22552" s="9">
        <v>903</v>
      </c>
      <c r="B22552" s="2">
        <f ca="1">NORMINV(RAND(),SIMULATION!D7,SIMULATION!D8)</f>
        <v>60.503548335477731</v>
      </c>
      <c r="C22552" s="2">
        <v>2</v>
      </c>
      <c r="D22552" s="2">
        <f ca="1">SIMULATION!$D$11*(1+(SIMULATION!$D$12*LN(1+$C22552)))*(1+(SIMULATION!$D$13*(($B22552/63.5)-1)))</f>
        <v>10.015539576061061</v>
      </c>
      <c r="E22552" s="2">
        <v>-0.77445849119140153</v>
      </c>
      <c r="F22552" s="2">
        <f ca="1">D22552*(1+E22552)</f>
        <v>2.2589199075170421</v>
      </c>
      <c r="G22552" s="2">
        <v>0.18322652503614872</v>
      </c>
      <c r="H22552" s="9">
        <f>SIMULATION!$D$15*EXP($G$22552)</f>
        <v>265.14704111105436</v>
      </c>
      <c r="I22552" s="2">
        <f ca="1">$F22552/$H22552</f>
        <v>8.5194988337467976E-3</v>
      </c>
      <c r="J22552">
        <v>0</v>
      </c>
      <c r="K22552">
        <f ca="1">SIMULATION!$D$3*SIMULATION!$D$17/$H22552/(SIMULATION!$D$17-$I22552)*(((EXP(-$I22552*$J22552))/(1-EXP(-SIMULATION!$D$4*$I22552)))-(EXP(-SIMULATION!$D$17*$J22552)/(1-EXP(-SIMULATION!$D$4*SIMULATION!$D$17))))</f>
        <v>9.3215384252852473</v>
      </c>
      <c r="L22552">
        <v>0.30269154354224381</v>
      </c>
      <c r="M22552">
        <f t="shared" ca="1" si="352"/>
        <v>12.143089279423176</v>
      </c>
    </row>
    <row r="22553" spans="1:13" x14ac:dyDescent="0.25">
      <c r="A22553" s="9"/>
      <c r="H22553" s="9"/>
      <c r="J22553">
        <v>1</v>
      </c>
      <c r="K22553">
        <f ca="1">SIMULATION!$D$3*SIMULATION!$D$17/$H22552/(SIMULATION!$D$17-$I22552)*(((EXP(-$I22552*$J22553))/(1-EXP(-SIMULATION!$D$4*$I22552)))-(EXP(-SIMULATION!$D$17*$J22553)/(1-EXP(-SIMULATION!$D$4*SIMULATION!$D$17))))</f>
        <v>9.9841253088055346</v>
      </c>
      <c r="L22553">
        <v>0.26737814101851454</v>
      </c>
      <c r="M22553">
        <f t="shared" ca="1" si="352"/>
        <v>12.653662173569861</v>
      </c>
    </row>
    <row r="22554" spans="1:13" x14ac:dyDescent="0.25">
      <c r="A22554" s="9"/>
      <c r="H22554" s="9"/>
      <c r="J22554">
        <v>2</v>
      </c>
      <c r="K22554">
        <f ca="1">SIMULATION!$D$3*SIMULATION!$D$17/$H22552/(SIMULATION!$D$17-$I22552)*(((EXP(-$I22552*$J22554))/(1-EXP(-SIMULATION!$D$4*$I22552)))-(EXP(-SIMULATION!$D$17*$J22554)/(1-EXP(-SIMULATION!$D$4*SIMULATION!$D$17))))</f>
        <v>10.374703417462902</v>
      </c>
      <c r="L22554">
        <v>0.53825988343659725</v>
      </c>
      <c r="M22554">
        <f t="shared" ca="1" si="352"/>
        <v>15.95899006963575</v>
      </c>
    </row>
    <row r="22555" spans="1:13" x14ac:dyDescent="0.25">
      <c r="A22555" s="9"/>
      <c r="H22555" s="9"/>
      <c r="J22555">
        <v>3</v>
      </c>
      <c r="K22555">
        <f ca="1">SIMULATION!$D$3*SIMULATION!$D$17/$H22552/(SIMULATION!$D$17-$I22552)*(((EXP(-$I22552*$J22555))/(1-EXP(-SIMULATION!$D$4*$I22552)))-(EXP(-SIMULATION!$D$17*$J22555)/(1-EXP(-SIMULATION!$D$4*SIMULATION!$D$17))))</f>
        <v>10.5912603331008</v>
      </c>
      <c r="L22555">
        <v>-0.11494280685476277</v>
      </c>
      <c r="M22555">
        <f t="shared" ca="1" si="352"/>
        <v>9.3738711422846848</v>
      </c>
    </row>
    <row r="22556" spans="1:13" x14ac:dyDescent="0.25">
      <c r="A22556" s="9"/>
      <c r="H22556" s="9"/>
      <c r="J22556">
        <v>4</v>
      </c>
      <c r="K22556">
        <f ca="1">SIMULATION!$D$3*SIMULATION!$D$17/$H22552/(SIMULATION!$D$17-$I22552)*(((EXP(-$I22552*$J22556))/(1-EXP(-SIMULATION!$D$4*$I22552)))-(EXP(-SIMULATION!$D$17*$J22556)/(1-EXP(-SIMULATION!$D$4*SIMULATION!$D$17))))</f>
        <v>10.696586428349038</v>
      </c>
      <c r="L22556">
        <v>-0.38952807964732605</v>
      </c>
      <c r="M22556">
        <f t="shared" ca="1" si="352"/>
        <v>6.5299656581325873</v>
      </c>
    </row>
    <row r="22557" spans="1:13" x14ac:dyDescent="0.25">
      <c r="A22557" s="9"/>
      <c r="H22557" s="9"/>
      <c r="J22557">
        <v>5</v>
      </c>
      <c r="K22557">
        <f ca="1">SIMULATION!$D$3*SIMULATION!$D$17/$H22552/(SIMULATION!$D$17-$I22552)*(((EXP(-$I22552*$J22557))/(1-EXP(-SIMULATION!$D$4*$I22552)))-(EXP(-SIMULATION!$D$17*$J22557)/(1-EXP(-SIMULATION!$D$4*SIMULATION!$D$17))))</f>
        <v>10.73091687049666</v>
      </c>
      <c r="L22557">
        <v>0.23235686801642039</v>
      </c>
      <c r="M22557">
        <f t="shared" ca="1" si="352"/>
        <v>13.224319105469831</v>
      </c>
    </row>
    <row r="22558" spans="1:13" x14ac:dyDescent="0.25">
      <c r="A22558" s="9"/>
      <c r="H22558" s="9"/>
      <c r="J22558">
        <v>6</v>
      </c>
      <c r="K22558">
        <f ca="1">SIMULATION!$D$3*SIMULATION!$D$17/$H22552/(SIMULATION!$D$17-$I22552)*(((EXP(-$I22552*$J22558))/(1-EXP(-SIMULATION!$D$4*$I22552)))-(EXP(-SIMULATION!$D$17*$J22558)/(1-EXP(-SIMULATION!$D$4*SIMULATION!$D$17))))</f>
        <v>10.720032924295202</v>
      </c>
      <c r="L22558">
        <v>-4.3884186895739499E-3</v>
      </c>
      <c r="M22558">
        <f t="shared" ca="1" si="352"/>
        <v>10.672988931457377</v>
      </c>
    </row>
    <row r="22559" spans="1:13" x14ac:dyDescent="0.25">
      <c r="A22559" s="9"/>
      <c r="H22559" s="9"/>
      <c r="J22559">
        <v>7</v>
      </c>
      <c r="K22559">
        <f ca="1">SIMULATION!$D$3*SIMULATION!$D$17/$H22552/(SIMULATION!$D$17-$I22552)*(((EXP(-$I22552*$J22559))/(1-EXP(-SIMULATION!$D$4*$I22552)))-(EXP(-SIMULATION!$D$17*$J22559)/(1-EXP(-SIMULATION!$D$4*SIMULATION!$D$17))))</f>
        <v>10.680453463287742</v>
      </c>
      <c r="L22559">
        <v>0.20958298423417415</v>
      </c>
      <c r="M22559">
        <f t="shared" ca="1" si="352"/>
        <v>12.918894773097808</v>
      </c>
    </row>
    <row r="22560" spans="1:13" x14ac:dyDescent="0.25">
      <c r="A22560" s="9"/>
      <c r="H22560" s="9"/>
      <c r="J22560">
        <v>8</v>
      </c>
      <c r="K22560">
        <f ca="1">SIMULATION!$D$3*SIMULATION!$D$17/$H22552/(SIMULATION!$D$17-$I22552)*(((EXP(-$I22552*$J22560))/(1-EXP(-SIMULATION!$D$4*$I22552)))-(EXP(-SIMULATION!$D$17*$J22560)/(1-EXP(-SIMULATION!$D$4*SIMULATION!$D$17))))</f>
        <v>10.622761816124649</v>
      </c>
      <c r="L22560">
        <v>-0.52710559747753083</v>
      </c>
      <c r="M22560">
        <f t="shared" ca="1" si="352"/>
        <v>5.0234446021747656</v>
      </c>
    </row>
    <row r="22561" spans="1:13" x14ac:dyDescent="0.25">
      <c r="A22561" s="9"/>
      <c r="H22561" s="9"/>
      <c r="J22561">
        <v>9</v>
      </c>
      <c r="K22561">
        <f ca="1">SIMULATION!$D$3*SIMULATION!$D$17/$H22552/(SIMULATION!$D$17-$I22552)*(((EXP(-$I22552*$J22561))/(1-EXP(-SIMULATION!$D$4*$I22552)))-(EXP(-SIMULATION!$D$17*$J22561)/(1-EXP(-SIMULATION!$D$4*SIMULATION!$D$17))))</f>
        <v>10.553737690273557</v>
      </c>
      <c r="L22561">
        <v>-6.1799510342141942E-2</v>
      </c>
      <c r="M22561">
        <f t="shared" ca="1" si="352"/>
        <v>9.9015218687352444</v>
      </c>
    </row>
    <row r="22562" spans="1:13" x14ac:dyDescent="0.25">
      <c r="A22562" s="9"/>
      <c r="H22562" s="9"/>
      <c r="J22562">
        <v>10</v>
      </c>
      <c r="K22562">
        <f ca="1">SIMULATION!$D$3*SIMULATION!$D$17/$H22552/(SIMULATION!$D$17-$I22552)*(((EXP(-$I22552*$J22562))/(1-EXP(-SIMULATION!$D$4*$I22552)))-(EXP(-SIMULATION!$D$17*$J22562)/(1-EXP(-SIMULATION!$D$4*SIMULATION!$D$17))))</f>
        <v>10.477723360317068</v>
      </c>
      <c r="L22562">
        <v>2.5196276979891515E-2</v>
      </c>
      <c r="M22562">
        <f t="shared" ca="1" si="352"/>
        <v>10.741722980222296</v>
      </c>
    </row>
    <row r="22563" spans="1:13" x14ac:dyDescent="0.25">
      <c r="A22563" s="9"/>
      <c r="H22563" s="9"/>
      <c r="J22563">
        <v>11</v>
      </c>
      <c r="K22563">
        <f ca="1">SIMULATION!$D$3*SIMULATION!$D$17/$H22552/(SIMULATION!$D$17-$I22552)*(((EXP(-$I22552*$J22563))/(1-EXP(-SIMULATION!$D$4*$I22552)))-(EXP(-SIMULATION!$D$17*$J22563)/(1-EXP(-SIMULATION!$D$4*SIMULATION!$D$17))))</f>
        <v>10.397499154410667</v>
      </c>
      <c r="L22563">
        <v>-0.1668076311048019</v>
      </c>
      <c r="M22563">
        <f t="shared" ca="1" si="352"/>
        <v>8.6631169510492434</v>
      </c>
    </row>
    <row r="22564" spans="1:13" x14ac:dyDescent="0.25">
      <c r="A22564" s="9"/>
      <c r="H22564" s="9"/>
      <c r="J22564">
        <v>12</v>
      </c>
      <c r="K22564">
        <f ca="1">SIMULATION!$D$3*SIMULATION!$D$17/$H22552/(SIMULATION!$D$17-$I22552)*(((EXP(-$I22552*$J22564))/(1-EXP(-SIMULATION!$D$4*$I22552)))-(EXP(-SIMULATION!$D$17*$J22564)/(1-EXP(-SIMULATION!$D$4*SIMULATION!$D$17))))</f>
        <v>10.31484448709088</v>
      </c>
      <c r="L22564">
        <v>0.38224162232636316</v>
      </c>
      <c r="M22564">
        <f t="shared" ca="1" si="352"/>
        <v>14.257607377880642</v>
      </c>
    </row>
    <row r="22565" spans="1:13" x14ac:dyDescent="0.25">
      <c r="A22565" s="9"/>
      <c r="H22565" s="9"/>
      <c r="J22565">
        <v>13</v>
      </c>
      <c r="K22565">
        <f ca="1">SIMULATION!$D$3*SIMULATION!$D$17/$H22552/(SIMULATION!$D$17-$I22552)*(((EXP(-$I22552*$J22565))/(1-EXP(-SIMULATION!$D$4*$I22552)))-(EXP(-SIMULATION!$D$17*$J22565)/(1-EXP(-SIMULATION!$D$4*SIMULATION!$D$17))))</f>
        <v>10.230897382552358</v>
      </c>
      <c r="L22565">
        <v>0.2994343292197878</v>
      </c>
      <c r="M22565">
        <f t="shared" ca="1" si="352"/>
        <v>13.294379277613407</v>
      </c>
    </row>
    <row r="22566" spans="1:13" x14ac:dyDescent="0.25">
      <c r="A22566" s="9"/>
      <c r="H22566" s="9"/>
      <c r="J22566">
        <v>14</v>
      </c>
      <c r="K22566">
        <f ca="1">SIMULATION!$D$3*SIMULATION!$D$17/$H22552/(SIMULATION!$D$17-$I22552)*(((EXP(-$I22552*$J22566))/(1-EXP(-SIMULATION!$D$4*$I22552)))-(EXP(-SIMULATION!$D$17*$J22566)/(1-EXP(-SIMULATION!$D$4*SIMULATION!$D$17))))</f>
        <v>10.146384865727045</v>
      </c>
      <c r="L22566">
        <v>-0.38569678788010903</v>
      </c>
      <c r="M22566">
        <f t="shared" ca="1" si="352"/>
        <v>6.2329568144207732</v>
      </c>
    </row>
    <row r="22567" spans="1:13" x14ac:dyDescent="0.25">
      <c r="A22567" s="9"/>
      <c r="H22567" s="9"/>
      <c r="J22567">
        <v>15</v>
      </c>
      <c r="K22567">
        <f ca="1">SIMULATION!$D$3*SIMULATION!$D$17/$H22552/(SIMULATION!$D$17-$I22552)*(((EXP(-$I22552*$J22567))/(1-EXP(-SIMULATION!$D$4*$I22552)))-(EXP(-SIMULATION!$D$17*$J22567)/(1-EXP(-SIMULATION!$D$4*SIMULATION!$D$17))))</f>
        <v>10.061770602317461</v>
      </c>
      <c r="L22567">
        <v>-0.22699783681162783</v>
      </c>
      <c r="M22567">
        <f t="shared" ca="1" si="352"/>
        <v>7.7777704410965667</v>
      </c>
    </row>
    <row r="22568" spans="1:13" x14ac:dyDescent="0.25">
      <c r="A22568" s="9"/>
      <c r="H22568" s="9"/>
      <c r="J22568">
        <v>16</v>
      </c>
      <c r="K22568">
        <f ca="1">SIMULATION!$D$3*SIMULATION!$D$17/$H22552/(SIMULATION!$D$17-$I22552)*(((EXP(-$I22552*$J22568))/(1-EXP(-SIMULATION!$D$4*$I22552)))-(EXP(-SIMULATION!$D$17*$J22568)/(1-EXP(-SIMULATION!$D$4*SIMULATION!$D$17))))</f>
        <v>9.9773495099523437</v>
      </c>
      <c r="L22568">
        <v>0.12320842592790876</v>
      </c>
      <c r="M22568">
        <f t="shared" ca="1" si="352"/>
        <v>11.206643038006163</v>
      </c>
    </row>
    <row r="22569" spans="1:13" x14ac:dyDescent="0.25">
      <c r="A22569" s="9"/>
      <c r="H22569" s="9"/>
      <c r="J22569">
        <v>17</v>
      </c>
      <c r="K22569">
        <f ca="1">SIMULATION!$D$3*SIMULATION!$D$17/$H22552/(SIMULATION!$D$17-$I22552)*(((EXP(-$I22552*$J22569))/(1-EXP(-SIMULATION!$D$4*$I22552)))-(EXP(-SIMULATION!$D$17*$J22569)/(1-EXP(-SIMULATION!$D$4*SIMULATION!$D$17))))</f>
        <v>9.8933083871514924</v>
      </c>
      <c r="L22569">
        <v>-0.24542052151717839</v>
      </c>
      <c r="M22569">
        <f t="shared" ca="1" si="352"/>
        <v>7.4652874832464979</v>
      </c>
    </row>
    <row r="22570" spans="1:13" x14ac:dyDescent="0.25">
      <c r="A22570" s="9"/>
      <c r="H22570" s="9"/>
      <c r="J22570">
        <v>18</v>
      </c>
      <c r="K22570">
        <f ca="1">SIMULATION!$D$3*SIMULATION!$D$17/$H22552/(SIMULATION!$D$17-$I22552)*(((EXP(-$I22552*$J22570))/(1-EXP(-SIMULATION!$D$4*$I22552)))-(EXP(-SIMULATION!$D$17*$J22570)/(1-EXP(-SIMULATION!$D$4*SIMULATION!$D$17))))</f>
        <v>9.8097647656792084</v>
      </c>
      <c r="L22570">
        <v>5.7146000861587387E-2</v>
      </c>
      <c r="M22570">
        <f t="shared" ca="1" si="352"/>
        <v>10.370353591430682</v>
      </c>
    </row>
    <row r="22571" spans="1:13" x14ac:dyDescent="0.25">
      <c r="A22571" s="9"/>
      <c r="H22571" s="9"/>
      <c r="J22571">
        <v>19</v>
      </c>
      <c r="K22571">
        <f ca="1">SIMULATION!$D$3*SIMULATION!$D$17/$H22552/(SIMULATION!$D$17-$I22552)*(((EXP(-$I22552*$J22571))/(1-EXP(-SIMULATION!$D$4*$I22552)))-(EXP(-SIMULATION!$D$17*$J22571)/(1-EXP(-SIMULATION!$D$4*SIMULATION!$D$17))))</f>
        <v>9.7267918079177811</v>
      </c>
      <c r="L22571">
        <v>1.4216342600097317E-2</v>
      </c>
      <c r="M22571">
        <f t="shared" ca="1" si="352"/>
        <v>9.865071212658961</v>
      </c>
    </row>
    <row r="22572" spans="1:13" x14ac:dyDescent="0.25">
      <c r="A22572" s="9"/>
      <c r="H22572" s="9"/>
      <c r="J22572">
        <v>20</v>
      </c>
      <c r="K22572">
        <f ca="1">SIMULATION!$D$3*SIMULATION!$D$17/$H22552/(SIMULATION!$D$17-$I22552)*(((EXP(-$I22552*$J22572))/(1-EXP(-SIMULATION!$D$4*$I22552)))-(EXP(-SIMULATION!$D$17*$J22572)/(1-EXP(-SIMULATION!$D$4*SIMULATION!$D$17))))</f>
        <v>9.6444342615524707</v>
      </c>
      <c r="L22572">
        <v>1.1912652207972184E-2</v>
      </c>
      <c r="M22572">
        <f t="shared" ca="1" si="352"/>
        <v>9.7593250526529971</v>
      </c>
    </row>
    <row r="22573" spans="1:13" x14ac:dyDescent="0.25">
      <c r="A22573" s="9"/>
      <c r="H22573" s="9"/>
      <c r="J22573">
        <v>21</v>
      </c>
      <c r="K22573">
        <f ca="1">SIMULATION!$D$3*SIMULATION!$D$17/$H22552/(SIMULATION!$D$17-$I22552)*(((EXP(-$I22552*$J22573))/(1-EXP(-SIMULATION!$D$4*$I22552)))-(EXP(-SIMULATION!$D$17*$J22573)/(1-EXP(-SIMULATION!$D$4*SIMULATION!$D$17))))</f>
        <v>9.5627186835658495</v>
      </c>
      <c r="L22573">
        <v>1.9967951195229424E-2</v>
      </c>
      <c r="M22573">
        <f t="shared" ca="1" si="352"/>
        <v>9.7536665835330005</v>
      </c>
    </row>
    <row r="22574" spans="1:13" x14ac:dyDescent="0.25">
      <c r="A22574" s="9"/>
      <c r="H22574" s="9"/>
      <c r="J22574">
        <v>22</v>
      </c>
      <c r="K22574">
        <f ca="1">SIMULATION!$D$3*SIMULATION!$D$17/$H22552/(SIMULATION!$D$17-$I22552)*(((EXP(-$I22552*$J22574))/(1-EXP(-SIMULATION!$D$4*$I22552)))-(EXP(-SIMULATION!$D$17*$J22574)/(1-EXP(-SIMULATION!$D$4*SIMULATION!$D$17))))</f>
        <v>9.4816599918678328</v>
      </c>
      <c r="L22574">
        <v>-0.25591731164281645</v>
      </c>
      <c r="M22574">
        <f t="shared" ca="1" si="352"/>
        <v>7.0551390568377688</v>
      </c>
    </row>
    <row r="22575" spans="1:13" x14ac:dyDescent="0.25">
      <c r="A22575" s="9"/>
      <c r="H22575" s="9"/>
      <c r="J22575">
        <v>23</v>
      </c>
      <c r="K22575">
        <f ca="1">SIMULATION!$D$3*SIMULATION!$D$17/$H22552/(SIMULATION!$D$17-$I22552)*(((EXP(-$I22552*$J22575))/(1-EXP(-SIMULATION!$D$4*$I22552)))-(EXP(-SIMULATION!$D$17*$J22575)/(1-EXP(-SIMULATION!$D$4*SIMULATION!$D$17))))</f>
        <v>9.4012656635867913</v>
      </c>
      <c r="L22575">
        <v>-0.31905745902320226</v>
      </c>
      <c r="M22575">
        <f t="shared" ca="1" si="352"/>
        <v>6.4017217293607098</v>
      </c>
    </row>
    <row r="22576" spans="1:13" x14ac:dyDescent="0.25">
      <c r="A22576" s="9"/>
      <c r="H22576" s="9"/>
      <c r="J22576">
        <v>24</v>
      </c>
      <c r="K22576">
        <f ca="1">SIMULATION!$D$3*SIMULATION!$D$17/$H22552/(SIMULATION!$D$17-$I22552)*(((EXP(-$I22552*$J22576))/(1-EXP(-SIMULATION!$D$4*$I22552)))-(EXP(-SIMULATION!$D$17*$J22576)/(1-EXP(-SIMULATION!$D$4*SIMULATION!$D$17))))</f>
        <v>9.3215384252852509</v>
      </c>
      <c r="L22576">
        <v>0.23253203689741658</v>
      </c>
      <c r="M22576">
        <f t="shared" ca="1" si="352"/>
        <v>11.489094742334368</v>
      </c>
    </row>
    <row r="22577" spans="1:13" x14ac:dyDescent="0.25">
      <c r="A22577" s="9">
        <v>904</v>
      </c>
      <c r="B22577" s="2">
        <f ca="1">NORMINV(RAND(),SIMULATION!D7,SIMULATION!D8)</f>
        <v>43.488374260665161</v>
      </c>
      <c r="C22577" s="2">
        <v>2</v>
      </c>
      <c r="D22577" s="2">
        <f ca="1">SIMULATION!$D$11*(1+(SIMULATION!$D$12*LN(1+$C22577)))*(1+(SIMULATION!$D$13*(($B22577/63.5)-1)))</f>
        <v>8.7519631904630586</v>
      </c>
      <c r="E22577" s="2">
        <v>-0.29140275821352268</v>
      </c>
      <c r="F22577" s="2">
        <f ca="1">D22577*(1+E22577)</f>
        <v>6.2016169769789018</v>
      </c>
      <c r="G22577" s="2">
        <v>-1.3692171392824795</v>
      </c>
      <c r="H22577" s="9">
        <f>SIMULATION!$D$15*EXP($G$22577)</f>
        <v>56.139568227035902</v>
      </c>
      <c r="I22577" s="2">
        <f ca="1">$F22577/$H22577</f>
        <v>0.11046784242975891</v>
      </c>
      <c r="J22577">
        <v>0</v>
      </c>
      <c r="K22577">
        <f ca="1">SIMULATION!$D$3*SIMULATION!$D$17/$H22577/(SIMULATION!$D$17-$I22577)*(((EXP(-$I22577*$J22577))/(1-EXP(-SIMULATION!$D$4*$I22577)))-(EXP(-SIMULATION!$D$17*$J22577)/(1-EXP(-SIMULATION!$D$4*SIMULATION!$D$17))))</f>
        <v>0.98912487357052703</v>
      </c>
      <c r="L22577">
        <v>0.10811257944984717</v>
      </c>
      <c r="M22577">
        <f t="shared" ca="1" si="352"/>
        <v>1.0960617150502407</v>
      </c>
    </row>
    <row r="22578" spans="1:13" x14ac:dyDescent="0.25">
      <c r="A22578" s="9"/>
      <c r="H22578" s="9"/>
      <c r="J22578">
        <v>1</v>
      </c>
      <c r="K22578">
        <f ca="1">SIMULATION!$D$3*SIMULATION!$D$17/$H22577/(SIMULATION!$D$17-$I22577)*(((EXP(-$I22577*$J22578))/(1-EXP(-SIMULATION!$D$4*$I22577)))-(EXP(-SIMULATION!$D$17*$J22578)/(1-EXP(-SIMULATION!$D$4*SIMULATION!$D$17))))</f>
        <v>4.2036174434604368</v>
      </c>
      <c r="L22578">
        <v>-0.30556053376675679</v>
      </c>
      <c r="M22578">
        <f t="shared" ca="1" si="352"/>
        <v>2.9191578536854159</v>
      </c>
    </row>
    <row r="22579" spans="1:13" x14ac:dyDescent="0.25">
      <c r="A22579" s="9"/>
      <c r="H22579" s="9"/>
      <c r="J22579">
        <v>2</v>
      </c>
      <c r="K22579">
        <f ca="1">SIMULATION!$D$3*SIMULATION!$D$17/$H22577/(SIMULATION!$D$17-$I22577)*(((EXP(-$I22577*$J22579))/(1-EXP(-SIMULATION!$D$4*$I22577)))-(EXP(-SIMULATION!$D$17*$J22579)/(1-EXP(-SIMULATION!$D$4*SIMULATION!$D$17))))</f>
        <v>5.8901991793944104</v>
      </c>
      <c r="L22579">
        <v>1.1520898202404116E-2</v>
      </c>
      <c r="M22579">
        <f t="shared" ca="1" si="352"/>
        <v>5.958059564532098</v>
      </c>
    </row>
    <row r="22580" spans="1:13" x14ac:dyDescent="0.25">
      <c r="A22580" s="9"/>
      <c r="H22580" s="9"/>
      <c r="J22580">
        <v>3</v>
      </c>
      <c r="K22580">
        <f ca="1">SIMULATION!$D$3*SIMULATION!$D$17/$H22577/(SIMULATION!$D$17-$I22577)*(((EXP(-$I22577*$J22580))/(1-EXP(-SIMULATION!$D$4*$I22577)))-(EXP(-SIMULATION!$D$17*$J22580)/(1-EXP(-SIMULATION!$D$4*SIMULATION!$D$17))))</f>
        <v>6.6367046070696096</v>
      </c>
      <c r="L22580">
        <v>-0.39415654326766292</v>
      </c>
      <c r="M22580">
        <f t="shared" ca="1" si="352"/>
        <v>4.0208040604584792</v>
      </c>
    </row>
    <row r="22581" spans="1:13" x14ac:dyDescent="0.25">
      <c r="A22581" s="9"/>
      <c r="H22581" s="9"/>
      <c r="J22581">
        <v>4</v>
      </c>
      <c r="K22581">
        <f ca="1">SIMULATION!$D$3*SIMULATION!$D$17/$H22577/(SIMULATION!$D$17-$I22577)*(((EXP(-$I22577*$J22581))/(1-EXP(-SIMULATION!$D$4*$I22577)))-(EXP(-SIMULATION!$D$17*$J22581)/(1-EXP(-SIMULATION!$D$4*SIMULATION!$D$17))))</f>
        <v>6.815748734993301</v>
      </c>
      <c r="L22581">
        <v>0.15218252759950143</v>
      </c>
      <c r="M22581">
        <f t="shared" ca="1" si="352"/>
        <v>7.8529866049676862</v>
      </c>
    </row>
    <row r="22582" spans="1:13" x14ac:dyDescent="0.25">
      <c r="A22582" s="9"/>
      <c r="H22582" s="9"/>
      <c r="J22582">
        <v>5</v>
      </c>
      <c r="K22582">
        <f ca="1">SIMULATION!$D$3*SIMULATION!$D$17/$H22577/(SIMULATION!$D$17-$I22577)*(((EXP(-$I22577*$J22582))/(1-EXP(-SIMULATION!$D$4*$I22577)))-(EXP(-SIMULATION!$D$17*$J22582)/(1-EXP(-SIMULATION!$D$4*SIMULATION!$D$17))))</f>
        <v>6.6624557658842001</v>
      </c>
      <c r="L22582">
        <v>4.1999445072946395E-2</v>
      </c>
      <c r="M22582">
        <f t="shared" ca="1" si="352"/>
        <v>6.9422752108743886</v>
      </c>
    </row>
    <row r="22583" spans="1:13" x14ac:dyDescent="0.25">
      <c r="A22583" s="9"/>
      <c r="H22583" s="9"/>
      <c r="J22583">
        <v>6</v>
      </c>
      <c r="K22583">
        <f ca="1">SIMULATION!$D$3*SIMULATION!$D$17/$H22577/(SIMULATION!$D$17-$I22577)*(((EXP(-$I22577*$J22583))/(1-EXP(-SIMULATION!$D$4*$I22577)))-(EXP(-SIMULATION!$D$17*$J22583)/(1-EXP(-SIMULATION!$D$4*SIMULATION!$D$17))))</f>
        <v>6.3242248751988521</v>
      </c>
      <c r="L22583">
        <v>0.1385690884342648</v>
      </c>
      <c r="M22583">
        <f t="shared" ca="1" si="352"/>
        <v>7.2005669512084589</v>
      </c>
    </row>
    <row r="22584" spans="1:13" x14ac:dyDescent="0.25">
      <c r="A22584" s="9"/>
      <c r="H22584" s="9"/>
      <c r="J22584">
        <v>7</v>
      </c>
      <c r="K22584">
        <f ca="1">SIMULATION!$D$3*SIMULATION!$D$17/$H22577/(SIMULATION!$D$17-$I22577)*(((EXP(-$I22577*$J22584))/(1-EXP(-SIMULATION!$D$4*$I22577)))-(EXP(-SIMULATION!$D$17*$J22584)/(1-EXP(-SIMULATION!$D$4*SIMULATION!$D$17))))</f>
        <v>5.8925813349023262</v>
      </c>
      <c r="L22584">
        <v>-4.8595896473113E-2</v>
      </c>
      <c r="M22584">
        <f t="shared" ca="1" si="352"/>
        <v>5.6062260623920146</v>
      </c>
    </row>
    <row r="22585" spans="1:13" x14ac:dyDescent="0.25">
      <c r="A22585" s="9"/>
      <c r="H22585" s="9"/>
      <c r="J22585">
        <v>8</v>
      </c>
      <c r="K22585">
        <f ca="1">SIMULATION!$D$3*SIMULATION!$D$17/$H22577/(SIMULATION!$D$17-$I22577)*(((EXP(-$I22577*$J22585))/(1-EXP(-SIMULATION!$D$4*$I22577)))-(EXP(-SIMULATION!$D$17*$J22585)/(1-EXP(-SIMULATION!$D$4*SIMULATION!$D$17))))</f>
        <v>5.4235516744703318</v>
      </c>
      <c r="L22585">
        <v>-0.18138450941603015</v>
      </c>
      <c r="M22585">
        <f t="shared" ca="1" si="352"/>
        <v>4.4398034147040422</v>
      </c>
    </row>
    <row r="22586" spans="1:13" x14ac:dyDescent="0.25">
      <c r="A22586" s="9"/>
      <c r="H22586" s="9"/>
      <c r="J22586">
        <v>9</v>
      </c>
      <c r="K22586">
        <f ca="1">SIMULATION!$D$3*SIMULATION!$D$17/$H22577/(SIMULATION!$D$17-$I22577)*(((EXP(-$I22577*$J22586))/(1-EXP(-SIMULATION!$D$4*$I22577)))-(EXP(-SIMULATION!$D$17*$J22586)/(1-EXP(-SIMULATION!$D$4*SIMULATION!$D$17))))</f>
        <v>4.9506885117863852</v>
      </c>
      <c r="L22586">
        <v>-0.10335334285485366</v>
      </c>
      <c r="M22586">
        <f t="shared" ca="1" si="352"/>
        <v>4.4390183046601415</v>
      </c>
    </row>
    <row r="22587" spans="1:13" x14ac:dyDescent="0.25">
      <c r="A22587" s="9"/>
      <c r="H22587" s="9"/>
      <c r="J22587">
        <v>10</v>
      </c>
      <c r="K22587">
        <f ca="1">SIMULATION!$D$3*SIMULATION!$D$17/$H22577/(SIMULATION!$D$17-$I22577)*(((EXP(-$I22577*$J22587))/(1-EXP(-SIMULATION!$D$4*$I22577)))-(EXP(-SIMULATION!$D$17*$J22587)/(1-EXP(-SIMULATION!$D$4*SIMULATION!$D$17))))</f>
        <v>4.493388467783717</v>
      </c>
      <c r="L22587">
        <v>-0.16638257405485937</v>
      </c>
      <c r="M22587">
        <f t="shared" ca="1" si="352"/>
        <v>3.7457669282854416</v>
      </c>
    </row>
    <row r="22588" spans="1:13" x14ac:dyDescent="0.25">
      <c r="A22588" s="9"/>
      <c r="H22588" s="9"/>
      <c r="J22588">
        <v>11</v>
      </c>
      <c r="K22588">
        <f ca="1">SIMULATION!$D$3*SIMULATION!$D$17/$H22577/(SIMULATION!$D$17-$I22577)*(((EXP(-$I22577*$J22588))/(1-EXP(-SIMULATION!$D$4*$I22577)))-(EXP(-SIMULATION!$D$17*$J22588)/(1-EXP(-SIMULATION!$D$4*SIMULATION!$D$17))))</f>
        <v>4.062196777850815</v>
      </c>
      <c r="L22588">
        <v>-0.43345136316084903</v>
      </c>
      <c r="M22588">
        <f t="shared" ca="1" si="352"/>
        <v>2.3014320470637708</v>
      </c>
    </row>
    <row r="22589" spans="1:13" x14ac:dyDescent="0.25">
      <c r="A22589" s="9"/>
      <c r="H22589" s="9"/>
      <c r="J22589">
        <v>12</v>
      </c>
      <c r="K22589">
        <f ca="1">SIMULATION!$D$3*SIMULATION!$D$17/$H22577/(SIMULATION!$D$17-$I22577)*(((EXP(-$I22577*$J22589))/(1-EXP(-SIMULATION!$D$4*$I22577)))-(EXP(-SIMULATION!$D$17*$J22589)/(1-EXP(-SIMULATION!$D$4*SIMULATION!$D$17))))</f>
        <v>3.6621835942725167</v>
      </c>
      <c r="L22589">
        <v>9.3133625381718061E-3</v>
      </c>
      <c r="M22589">
        <f t="shared" ca="1" si="352"/>
        <v>3.696290837767322</v>
      </c>
    </row>
    <row r="22590" spans="1:13" x14ac:dyDescent="0.25">
      <c r="A22590" s="9"/>
      <c r="H22590" s="9"/>
      <c r="J22590">
        <v>13</v>
      </c>
      <c r="K22590">
        <f ca="1">SIMULATION!$D$3*SIMULATION!$D$17/$H22577/(SIMULATION!$D$17-$I22577)*(((EXP(-$I22577*$J22590))/(1-EXP(-SIMULATION!$D$4*$I22577)))-(EXP(-SIMULATION!$D$17*$J22590)/(1-EXP(-SIMULATION!$D$4*SIMULATION!$D$17))))</f>
        <v>3.295086989157145</v>
      </c>
      <c r="L22590">
        <v>-6.7398986299459215E-2</v>
      </c>
      <c r="M22590">
        <f t="shared" ca="1" si="352"/>
        <v>3.0730014663194165</v>
      </c>
    </row>
    <row r="22591" spans="1:13" x14ac:dyDescent="0.25">
      <c r="A22591" s="9"/>
      <c r="H22591" s="9"/>
      <c r="J22591">
        <v>14</v>
      </c>
      <c r="K22591">
        <f ca="1">SIMULATION!$D$3*SIMULATION!$D$17/$H22577/(SIMULATION!$D$17-$I22577)*(((EXP(-$I22577*$J22591))/(1-EXP(-SIMULATION!$D$4*$I22577)))-(EXP(-SIMULATION!$D$17*$J22591)/(1-EXP(-SIMULATION!$D$4*SIMULATION!$D$17))))</f>
        <v>2.9606677849705125</v>
      </c>
      <c r="L22591">
        <v>0.35447276911353992</v>
      </c>
      <c r="M22591">
        <f t="shared" ca="1" si="352"/>
        <v>4.0101438931342601</v>
      </c>
    </row>
    <row r="22592" spans="1:13" x14ac:dyDescent="0.25">
      <c r="A22592" s="9"/>
      <c r="H22592" s="9"/>
      <c r="J22592">
        <v>15</v>
      </c>
      <c r="K22592">
        <f ca="1">SIMULATION!$D$3*SIMULATION!$D$17/$H22577/(SIMULATION!$D$17-$I22577)*(((EXP(-$I22577*$J22592))/(1-EXP(-SIMULATION!$D$4*$I22577)))-(EXP(-SIMULATION!$D$17*$J22592)/(1-EXP(-SIMULATION!$D$4*SIMULATION!$D$17))))</f>
        <v>2.6575612354697928</v>
      </c>
      <c r="L22592">
        <v>-0.3620604350277854</v>
      </c>
      <c r="M22592">
        <f t="shared" ca="1" si="352"/>
        <v>1.6953634584426207</v>
      </c>
    </row>
    <row r="22593" spans="1:13" x14ac:dyDescent="0.25">
      <c r="A22593" s="9"/>
      <c r="H22593" s="9"/>
      <c r="J22593">
        <v>16</v>
      </c>
      <c r="K22593">
        <f ca="1">SIMULATION!$D$3*SIMULATION!$D$17/$H22577/(SIMULATION!$D$17-$I22577)*(((EXP(-$I22577*$J22593))/(1-EXP(-SIMULATION!$D$4*$I22577)))-(EXP(-SIMULATION!$D$17*$J22593)/(1-EXP(-SIMULATION!$D$4*SIMULATION!$D$17))))</f>
        <v>2.3838080046712822</v>
      </c>
      <c r="L22593">
        <v>0.3427946226769395</v>
      </c>
      <c r="M22593">
        <f t="shared" ca="1" si="352"/>
        <v>3.2009645701668421</v>
      </c>
    </row>
    <row r="22594" spans="1:13" x14ac:dyDescent="0.25">
      <c r="A22594" s="9"/>
      <c r="H22594" s="9"/>
      <c r="J22594">
        <v>17</v>
      </c>
      <c r="K22594">
        <f ca="1">SIMULATION!$D$3*SIMULATION!$D$17/$H22577/(SIMULATION!$D$17-$I22577)*(((EXP(-$I22577*$J22594))/(1-EXP(-SIMULATION!$D$4*$I22577)))-(EXP(-SIMULATION!$D$17*$J22594)/(1-EXP(-SIMULATION!$D$4*SIMULATION!$D$17))))</f>
        <v>2.137181179948803</v>
      </c>
      <c r="L22594">
        <v>-0.46554797611618981</v>
      </c>
      <c r="M22594">
        <f t="shared" ca="1" si="352"/>
        <v>1.1422208070300273</v>
      </c>
    </row>
    <row r="22595" spans="1:13" x14ac:dyDescent="0.25">
      <c r="A22595" s="9"/>
      <c r="H22595" s="9"/>
      <c r="J22595">
        <v>18</v>
      </c>
      <c r="K22595">
        <f ca="1">SIMULATION!$D$3*SIMULATION!$D$17/$H22577/(SIMULATION!$D$17-$I22577)*(((EXP(-$I22577*$J22595))/(1-EXP(-SIMULATION!$D$4*$I22577)))-(EXP(-SIMULATION!$D$17*$J22595)/(1-EXP(-SIMULATION!$D$4*SIMULATION!$D$17))))</f>
        <v>1.915383964717686</v>
      </c>
      <c r="L22595">
        <v>0.32354555905146876</v>
      </c>
      <c r="M22595">
        <f t="shared" ref="M22595:M22658" ca="1" si="353">$K22595*(1+$L22595)</f>
        <v>2.5350979403804885</v>
      </c>
    </row>
    <row r="22596" spans="1:13" x14ac:dyDescent="0.25">
      <c r="A22596" s="9"/>
      <c r="H22596" s="9"/>
      <c r="J22596">
        <v>19</v>
      </c>
      <c r="K22596">
        <f ca="1">SIMULATION!$D$3*SIMULATION!$D$17/$H22577/(SIMULATION!$D$17-$I22577)*(((EXP(-$I22577*$J22596))/(1-EXP(-SIMULATION!$D$4*$I22577)))-(EXP(-SIMULATION!$D$17*$J22596)/(1-EXP(-SIMULATION!$D$4*SIMULATION!$D$17))))</f>
        <v>1.716165740383284</v>
      </c>
      <c r="L22596">
        <v>0.13735308773559213</v>
      </c>
      <c r="M22596">
        <f t="shared" ca="1" si="353"/>
        <v>1.9518864038909667</v>
      </c>
    </row>
    <row r="22597" spans="1:13" x14ac:dyDescent="0.25">
      <c r="A22597" s="9"/>
      <c r="H22597" s="9"/>
      <c r="J22597">
        <v>20</v>
      </c>
      <c r="K22597">
        <f ca="1">SIMULATION!$D$3*SIMULATION!$D$17/$H22577/(SIMULATION!$D$17-$I22577)*(((EXP(-$I22577*$J22597))/(1-EXP(-SIMULATION!$D$4*$I22577)))-(EXP(-SIMULATION!$D$17*$J22597)/(1-EXP(-SIMULATION!$D$4*SIMULATION!$D$17))))</f>
        <v>1.5373869284759984</v>
      </c>
      <c r="L22597">
        <v>0.18886368493623171</v>
      </c>
      <c r="M22597">
        <f t="shared" ca="1" si="353"/>
        <v>1.8277434889607704</v>
      </c>
    </row>
    <row r="22598" spans="1:13" x14ac:dyDescent="0.25">
      <c r="A22598" s="9"/>
      <c r="H22598" s="9"/>
      <c r="J22598">
        <v>21</v>
      </c>
      <c r="K22598">
        <f ca="1">SIMULATION!$D$3*SIMULATION!$D$17/$H22577/(SIMULATION!$D$17-$I22577)*(((EXP(-$I22577*$J22598))/(1-EXP(-SIMULATION!$D$4*$I22577)))-(EXP(-SIMULATION!$D$17*$J22598)/(1-EXP(-SIMULATION!$D$4*SIMULATION!$D$17))))</f>
        <v>1.3770520376375497</v>
      </c>
      <c r="L22598">
        <v>0.19997096958716307</v>
      </c>
      <c r="M22598">
        <f t="shared" ca="1" si="353"/>
        <v>1.652422468775909</v>
      </c>
    </row>
    <row r="22599" spans="1:13" x14ac:dyDescent="0.25">
      <c r="A22599" s="9"/>
      <c r="H22599" s="9"/>
      <c r="J22599">
        <v>22</v>
      </c>
      <c r="K22599">
        <f ca="1">SIMULATION!$D$3*SIMULATION!$D$17/$H22577/(SIMULATION!$D$17-$I22577)*(((EXP(-$I22577*$J22599))/(1-EXP(-SIMULATION!$D$4*$I22577)))-(EXP(-SIMULATION!$D$17*$J22599)/(1-EXP(-SIMULATION!$D$4*SIMULATION!$D$17))))</f>
        <v>1.2333232135671042</v>
      </c>
      <c r="L22599">
        <v>-0.41618672593796502</v>
      </c>
      <c r="M22599">
        <f t="shared" ca="1" si="353"/>
        <v>0.72003046328932152</v>
      </c>
    </row>
    <row r="22600" spans="1:13" x14ac:dyDescent="0.25">
      <c r="A22600" s="9"/>
      <c r="H22600" s="9"/>
      <c r="J22600">
        <v>23</v>
      </c>
      <c r="K22600">
        <f ca="1">SIMULATION!$D$3*SIMULATION!$D$17/$H22577/(SIMULATION!$D$17-$I22577)*(((EXP(-$I22577*$J22600))/(1-EXP(-SIMULATION!$D$4*$I22577)))-(EXP(-SIMULATION!$D$17*$J22600)/(1-EXP(-SIMULATION!$D$4*SIMULATION!$D$17))))</f>
        <v>1.1045220924978025</v>
      </c>
      <c r="L22600">
        <v>-0.11123339470787869</v>
      </c>
      <c r="M22600">
        <f t="shared" ca="1" si="353"/>
        <v>0.98166235061942231</v>
      </c>
    </row>
    <row r="22601" spans="1:13" x14ac:dyDescent="0.25">
      <c r="A22601" s="9"/>
      <c r="H22601" s="9"/>
      <c r="J22601">
        <v>24</v>
      </c>
      <c r="K22601">
        <f ca="1">SIMULATION!$D$3*SIMULATION!$D$17/$H22577/(SIMULATION!$D$17-$I22577)*(((EXP(-$I22577*$J22601))/(1-EXP(-SIMULATION!$D$4*$I22577)))-(EXP(-SIMULATION!$D$17*$J22601)/(1-EXP(-SIMULATION!$D$4*SIMULATION!$D$17))))</f>
        <v>0.98912487357052692</v>
      </c>
      <c r="L22601">
        <v>-5.6445767345269765E-2</v>
      </c>
      <c r="M22601">
        <f t="shared" ca="1" si="353"/>
        <v>0.93329296108154558</v>
      </c>
    </row>
    <row r="22602" spans="1:13" x14ac:dyDescent="0.25">
      <c r="A22602" s="9">
        <v>905</v>
      </c>
      <c r="B22602" s="2">
        <f ca="1">NORMINV(RAND(),SIMULATION!D7,SIMULATION!D8)</f>
        <v>56.713679883151045</v>
      </c>
      <c r="C22602" s="2">
        <v>2</v>
      </c>
      <c r="D22602" s="2">
        <f ca="1">SIMULATION!$D$11*(1+(SIMULATION!$D$12*LN(1+$C22602)))*(1+(SIMULATION!$D$13*(($B22602/63.5)-1)))</f>
        <v>9.7340973610224477</v>
      </c>
      <c r="E22602" s="2">
        <v>1.711732471568931E-2</v>
      </c>
      <c r="F22602" s="2">
        <f ca="1">D22602*(1+E22602)</f>
        <v>9.9007190663652036</v>
      </c>
      <c r="G22602" s="2">
        <v>0.13158733342174658</v>
      </c>
      <c r="H22602" s="9">
        <f>SIMULATION!$D$15*EXP($G$22602)</f>
        <v>251.80257617750485</v>
      </c>
      <c r="I22602" s="2">
        <f ca="1">$F22602/$H22602</f>
        <v>3.9319371615109386E-2</v>
      </c>
      <c r="J22602">
        <v>0</v>
      </c>
      <c r="K22602">
        <f ca="1">SIMULATION!$D$3*SIMULATION!$D$17/$H22602/(SIMULATION!$D$17-$I22602)*(((EXP(-$I22602*$J22602))/(1-EXP(-SIMULATION!$D$4*$I22602)))-(EXP(-SIMULATION!$D$17*$J22602)/(1-EXP(-SIMULATION!$D$4*SIMULATION!$D$17))))</f>
        <v>1.5266316478545265</v>
      </c>
      <c r="L22602">
        <v>-0.28222978284972688</v>
      </c>
      <c r="M22602">
        <f t="shared" ca="1" si="353"/>
        <v>1.0957707293890229</v>
      </c>
    </row>
    <row r="22603" spans="1:13" x14ac:dyDescent="0.25">
      <c r="A22603" s="9"/>
      <c r="H22603" s="9"/>
      <c r="J22603">
        <v>1</v>
      </c>
      <c r="K22603">
        <f ca="1">SIMULATION!$D$3*SIMULATION!$D$17/$H22602/(SIMULATION!$D$17-$I22602)*(((EXP(-$I22602*$J22603))/(1-EXP(-SIMULATION!$D$4*$I22602)))-(EXP(-SIMULATION!$D$17*$J22603)/(1-EXP(-SIMULATION!$D$4*SIMULATION!$D$17))))</f>
        <v>2.2359766776939183</v>
      </c>
      <c r="L22603">
        <v>-0.69750530252446263</v>
      </c>
      <c r="M22603">
        <f t="shared" ca="1" si="353"/>
        <v>0.67637108868137896</v>
      </c>
    </row>
    <row r="22604" spans="1:13" x14ac:dyDescent="0.25">
      <c r="A22604" s="9"/>
      <c r="H22604" s="9"/>
      <c r="J22604">
        <v>2</v>
      </c>
      <c r="K22604">
        <f ca="1">SIMULATION!$D$3*SIMULATION!$D$17/$H22602/(SIMULATION!$D$17-$I22602)*(((EXP(-$I22602*$J22604))/(1-EXP(-SIMULATION!$D$4*$I22602)))-(EXP(-SIMULATION!$D$17*$J22604)/(1-EXP(-SIMULATION!$D$4*SIMULATION!$D$17))))</f>
        <v>2.6420508117873265</v>
      </c>
      <c r="L22604">
        <v>-2.0660121437943314E-2</v>
      </c>
      <c r="M22604">
        <f t="shared" ca="1" si="353"/>
        <v>2.5874657211705836</v>
      </c>
    </row>
    <row r="22605" spans="1:13" x14ac:dyDescent="0.25">
      <c r="A22605" s="9"/>
      <c r="H22605" s="9"/>
      <c r="J22605">
        <v>3</v>
      </c>
      <c r="K22605">
        <f ca="1">SIMULATION!$D$3*SIMULATION!$D$17/$H22602/(SIMULATION!$D$17-$I22602)*(((EXP(-$I22602*$J22605))/(1-EXP(-SIMULATION!$D$4*$I22602)))-(EXP(-SIMULATION!$D$17*$J22605)/(1-EXP(-SIMULATION!$D$4*SIMULATION!$D$17))))</f>
        <v>2.8556512466471662</v>
      </c>
      <c r="L22605">
        <v>-3.7657694702185815E-2</v>
      </c>
      <c r="M22605">
        <f t="shared" ca="1" si="353"/>
        <v>2.7481140038250107</v>
      </c>
    </row>
    <row r="22606" spans="1:13" x14ac:dyDescent="0.25">
      <c r="A22606" s="9"/>
      <c r="H22606" s="9"/>
      <c r="J22606">
        <v>4</v>
      </c>
      <c r="K22606">
        <f ca="1">SIMULATION!$D$3*SIMULATION!$D$17/$H22602/(SIMULATION!$D$17-$I22602)*(((EXP(-$I22602*$J22606))/(1-EXP(-SIMULATION!$D$4*$I22602)))-(EXP(-SIMULATION!$D$17*$J22606)/(1-EXP(-SIMULATION!$D$4*SIMULATION!$D$17))))</f>
        <v>2.9477074284312974</v>
      </c>
      <c r="L22606">
        <v>-0.35306586394077261</v>
      </c>
      <c r="M22606">
        <f t="shared" ca="1" si="353"/>
        <v>1.9069725585675681</v>
      </c>
    </row>
    <row r="22607" spans="1:13" x14ac:dyDescent="0.25">
      <c r="A22607" s="9"/>
      <c r="H22607" s="9"/>
      <c r="J22607">
        <v>5</v>
      </c>
      <c r="K22607">
        <f ca="1">SIMULATION!$D$3*SIMULATION!$D$17/$H22602/(SIMULATION!$D$17-$I22602)*(((EXP(-$I22602*$J22607))/(1-EXP(-SIMULATION!$D$4*$I22602)))-(EXP(-SIMULATION!$D$17*$J22607)/(1-EXP(-SIMULATION!$D$4*SIMULATION!$D$17))))</f>
        <v>2.9636033604578378</v>
      </c>
      <c r="L22607">
        <v>-0.12017409132890401</v>
      </c>
      <c r="M22607">
        <f t="shared" ca="1" si="353"/>
        <v>2.6074550195555308</v>
      </c>
    </row>
    <row r="22608" spans="1:13" x14ac:dyDescent="0.25">
      <c r="A22608" s="9"/>
      <c r="H22608" s="9"/>
      <c r="J22608">
        <v>6</v>
      </c>
      <c r="K22608">
        <f ca="1">SIMULATION!$D$3*SIMULATION!$D$17/$H22602/(SIMULATION!$D$17-$I22602)*(((EXP(-$I22602*$J22608))/(1-EXP(-SIMULATION!$D$4*$I22602)))-(EXP(-SIMULATION!$D$17*$J22608)/(1-EXP(-SIMULATION!$D$4*SIMULATION!$D$17))))</f>
        <v>2.9323555783851218</v>
      </c>
      <c r="L22608">
        <v>-0.19344975674974615</v>
      </c>
      <c r="M22608">
        <f t="shared" ca="1" si="353"/>
        <v>2.3650921050427587</v>
      </c>
    </row>
    <row r="22609" spans="1:13" x14ac:dyDescent="0.25">
      <c r="A22609" s="9"/>
      <c r="H22609" s="9"/>
      <c r="J22609">
        <v>7</v>
      </c>
      <c r="K22609">
        <f ca="1">SIMULATION!$D$3*SIMULATION!$D$17/$H22602/(SIMULATION!$D$17-$I22602)*(((EXP(-$I22602*$J22609))/(1-EXP(-SIMULATION!$D$4*$I22602)))-(EXP(-SIMULATION!$D$17*$J22609)/(1-EXP(-SIMULATION!$D$4*SIMULATION!$D$17))))</f>
        <v>2.8724945164793394</v>
      </c>
      <c r="L22609">
        <v>-0.30124810005850389</v>
      </c>
      <c r="M22609">
        <f t="shared" ca="1" si="353"/>
        <v>2.0071610009614678</v>
      </c>
    </row>
    <row r="22610" spans="1:13" x14ac:dyDescent="0.25">
      <c r="A22610" s="9"/>
      <c r="H22610" s="9"/>
      <c r="J22610">
        <v>8</v>
      </c>
      <c r="K22610">
        <f ca="1">SIMULATION!$D$3*SIMULATION!$D$17/$H22602/(SIMULATION!$D$17-$I22602)*(((EXP(-$I22602*$J22610))/(1-EXP(-SIMULATION!$D$4*$I22602)))-(EXP(-SIMULATION!$D$17*$J22610)/(1-EXP(-SIMULATION!$D$4*SIMULATION!$D$17))))</f>
        <v>2.7958333308351588</v>
      </c>
      <c r="L22610">
        <v>-0.17712217298413679</v>
      </c>
      <c r="M22610">
        <f t="shared" ca="1" si="353"/>
        <v>2.3006292559761583</v>
      </c>
    </row>
    <row r="22611" spans="1:13" x14ac:dyDescent="0.25">
      <c r="A22611" s="9"/>
      <c r="H22611" s="9"/>
      <c r="J22611">
        <v>9</v>
      </c>
      <c r="K22611">
        <f ca="1">SIMULATION!$D$3*SIMULATION!$D$17/$H22602/(SIMULATION!$D$17-$I22602)*(((EXP(-$I22602*$J22611))/(1-EXP(-SIMULATION!$D$4*$I22602)))-(EXP(-SIMULATION!$D$17*$J22611)/(1-EXP(-SIMULATION!$D$4*SIMULATION!$D$17))))</f>
        <v>2.7098829575470504</v>
      </c>
      <c r="L22611">
        <v>-7.1874907654747994E-2</v>
      </c>
      <c r="M22611">
        <f t="shared" ca="1" si="353"/>
        <v>2.515110370218181</v>
      </c>
    </row>
    <row r="22612" spans="1:13" x14ac:dyDescent="0.25">
      <c r="A22612" s="9"/>
      <c r="H22612" s="9"/>
      <c r="J22612">
        <v>10</v>
      </c>
      <c r="K22612">
        <f ca="1">SIMULATION!$D$3*SIMULATION!$D$17/$H22602/(SIMULATION!$D$17-$I22602)*(((EXP(-$I22602*$J22612))/(1-EXP(-SIMULATION!$D$4*$I22602)))-(EXP(-SIMULATION!$D$17*$J22612)/(1-EXP(-SIMULATION!$D$4*SIMULATION!$D$17))))</f>
        <v>2.6193996490450968</v>
      </c>
      <c r="L22612">
        <v>0.11043017497629162</v>
      </c>
      <c r="M22612">
        <f t="shared" ca="1" si="353"/>
        <v>2.9086604106219838</v>
      </c>
    </row>
    <row r="22613" spans="1:13" x14ac:dyDescent="0.25">
      <c r="A22613" s="9"/>
      <c r="H22613" s="9"/>
      <c r="J22613">
        <v>11</v>
      </c>
      <c r="K22613">
        <f ca="1">SIMULATION!$D$3*SIMULATION!$D$17/$H22602/(SIMULATION!$D$17-$I22602)*(((EXP(-$I22602*$J22613))/(1-EXP(-SIMULATION!$D$4*$I22602)))-(EXP(-SIMULATION!$D$17*$J22613)/(1-EXP(-SIMULATION!$D$4*SIMULATION!$D$17))))</f>
        <v>2.5273765849091783</v>
      </c>
      <c r="L22613">
        <v>-0.13717406654009534</v>
      </c>
      <c r="M22613">
        <f t="shared" ca="1" si="353"/>
        <v>2.1806860610789678</v>
      </c>
    </row>
    <row r="22614" spans="1:13" x14ac:dyDescent="0.25">
      <c r="A22614" s="9"/>
      <c r="H22614" s="9"/>
      <c r="J22614">
        <v>12</v>
      </c>
      <c r="K22614">
        <f ca="1">SIMULATION!$D$3*SIMULATION!$D$17/$H22602/(SIMULATION!$D$17-$I22602)*(((EXP(-$I22602*$J22614))/(1-EXP(-SIMULATION!$D$4*$I22602)))-(EXP(-SIMULATION!$D$17*$J22614)/(1-EXP(-SIMULATION!$D$4*SIMULATION!$D$17))))</f>
        <v>2.4356792355076466</v>
      </c>
      <c r="L22614">
        <v>0.18398705590059902</v>
      </c>
      <c r="M22614">
        <f t="shared" ca="1" si="353"/>
        <v>2.8838126871669201</v>
      </c>
    </row>
    <row r="22615" spans="1:13" x14ac:dyDescent="0.25">
      <c r="A22615" s="9"/>
      <c r="H22615" s="9"/>
      <c r="J22615">
        <v>13</v>
      </c>
      <c r="K22615">
        <f ca="1">SIMULATION!$D$3*SIMULATION!$D$17/$H22602/(SIMULATION!$D$17-$I22602)*(((EXP(-$I22602*$J22615))/(1-EXP(-SIMULATION!$D$4*$I22602)))-(EXP(-SIMULATION!$D$17*$J22615)/(1-EXP(-SIMULATION!$D$4*SIMULATION!$D$17))))</f>
        <v>2.3454524370612186</v>
      </c>
      <c r="L22615">
        <v>-0.2610867306135134</v>
      </c>
      <c r="M22615">
        <f t="shared" ca="1" si="353"/>
        <v>1.7330859284594078</v>
      </c>
    </row>
    <row r="22616" spans="1:13" x14ac:dyDescent="0.25">
      <c r="A22616" s="9"/>
      <c r="H22616" s="9"/>
      <c r="J22616">
        <v>14</v>
      </c>
      <c r="K22616">
        <f ca="1">SIMULATION!$D$3*SIMULATION!$D$17/$H22602/(SIMULATION!$D$17-$I22602)*(((EXP(-$I22602*$J22616))/(1-EXP(-SIMULATION!$D$4*$I22602)))-(EXP(-SIMULATION!$D$17*$J22616)/(1-EXP(-SIMULATION!$D$4*SIMULATION!$D$17))))</f>
        <v>2.2573811769839134</v>
      </c>
      <c r="L22616">
        <v>0.30947396210965883</v>
      </c>
      <c r="M22616">
        <f t="shared" ca="1" si="353"/>
        <v>2.9559818738168899</v>
      </c>
    </row>
    <row r="22617" spans="1:13" x14ac:dyDescent="0.25">
      <c r="A22617" s="9"/>
      <c r="H22617" s="9"/>
      <c r="J22617">
        <v>15</v>
      </c>
      <c r="K22617">
        <f ca="1">SIMULATION!$D$3*SIMULATION!$D$17/$H22602/(SIMULATION!$D$17-$I22602)*(((EXP(-$I22602*$J22617))/(1-EXP(-SIMULATION!$D$4*$I22602)))-(EXP(-SIMULATION!$D$17*$J22617)/(1-EXP(-SIMULATION!$D$4*SIMULATION!$D$17))))</f>
        <v>2.1718576362349347</v>
      </c>
      <c r="L22617">
        <v>-0.13941825091207671</v>
      </c>
      <c r="M22617">
        <f t="shared" ca="1" si="353"/>
        <v>1.8690610433610226</v>
      </c>
    </row>
    <row r="22618" spans="1:13" x14ac:dyDescent="0.25">
      <c r="A22618" s="9"/>
      <c r="H22618" s="9"/>
      <c r="J22618">
        <v>16</v>
      </c>
      <c r="K22618">
        <f ca="1">SIMULATION!$D$3*SIMULATION!$D$17/$H22602/(SIMULATION!$D$17-$I22602)*(((EXP(-$I22602*$J22618))/(1-EXP(-SIMULATION!$D$4*$I22602)))-(EXP(-SIMULATION!$D$17*$J22618)/(1-EXP(-SIMULATION!$D$4*SIMULATION!$D$17))))</f>
        <v>2.0890881617878674</v>
      </c>
      <c r="L22618">
        <v>-0.36506526841054288</v>
      </c>
      <c r="M22618">
        <f t="shared" ca="1" si="353"/>
        <v>1.3264346312714919</v>
      </c>
    </row>
    <row r="22619" spans="1:13" x14ac:dyDescent="0.25">
      <c r="A22619" s="9"/>
      <c r="H22619" s="9"/>
      <c r="J22619">
        <v>17</v>
      </c>
      <c r="K22619">
        <f ca="1">SIMULATION!$D$3*SIMULATION!$D$17/$H22602/(SIMULATION!$D$17-$I22602)*(((EXP(-$I22602*$J22619))/(1-EXP(-SIMULATION!$D$4*$I22602)))-(EXP(-SIMULATION!$D$17*$J22619)/(1-EXP(-SIMULATION!$D$4*SIMULATION!$D$17))))</f>
        <v>2.0091617476493924</v>
      </c>
      <c r="L22619">
        <v>-8.5029683222938621E-2</v>
      </c>
      <c r="M22619">
        <f t="shared" ca="1" si="353"/>
        <v>1.8383233607031189</v>
      </c>
    </row>
    <row r="22620" spans="1:13" x14ac:dyDescent="0.25">
      <c r="A22620" s="9"/>
      <c r="H22620" s="9"/>
      <c r="J22620">
        <v>18</v>
      </c>
      <c r="K22620">
        <f ca="1">SIMULATION!$D$3*SIMULATION!$D$17/$H22602/(SIMULATION!$D$17-$I22602)*(((EXP(-$I22602*$J22620))/(1-EXP(-SIMULATION!$D$4*$I22602)))-(EXP(-SIMULATION!$D$17*$J22620)/(1-EXP(-SIMULATION!$D$4*SIMULATION!$D$17))))</f>
        <v>1.9320938523031799</v>
      </c>
      <c r="L22620">
        <v>0.20682816935853426</v>
      </c>
      <c r="M22620">
        <f t="shared" ca="1" si="353"/>
        <v>2.331705286803925</v>
      </c>
    </row>
    <row r="22621" spans="1:13" x14ac:dyDescent="0.25">
      <c r="A22621" s="9"/>
      <c r="H22621" s="9"/>
      <c r="J22621">
        <v>19</v>
      </c>
      <c r="K22621">
        <f ca="1">SIMULATION!$D$3*SIMULATION!$D$17/$H22602/(SIMULATION!$D$17-$I22602)*(((EXP(-$I22602*$J22621))/(1-EXP(-SIMULATION!$D$4*$I22602)))-(EXP(-SIMULATION!$D$17*$J22621)/(1-EXP(-SIMULATION!$D$4*SIMULATION!$D$17))))</f>
        <v>1.8578544137140125</v>
      </c>
      <c r="L22621">
        <v>-0.17154295166361513</v>
      </c>
      <c r="M22621">
        <f t="shared" ca="1" si="353"/>
        <v>1.5391525838242357</v>
      </c>
    </row>
    <row r="22622" spans="1:13" x14ac:dyDescent="0.25">
      <c r="A22622" s="9"/>
      <c r="H22622" s="9"/>
      <c r="J22622">
        <v>20</v>
      </c>
      <c r="K22622">
        <f ca="1">SIMULATION!$D$3*SIMULATION!$D$17/$H22602/(SIMULATION!$D$17-$I22602)*(((EXP(-$I22602*$J22622))/(1-EXP(-SIMULATION!$D$4*$I22602)))-(EXP(-SIMULATION!$D$17*$J22622)/(1-EXP(-SIMULATION!$D$4*SIMULATION!$D$17))))</f>
        <v>1.7863857402231853</v>
      </c>
      <c r="L22622">
        <v>-4.0012034689617629E-2</v>
      </c>
      <c r="M22622">
        <f t="shared" ca="1" si="353"/>
        <v>1.7149088120163369</v>
      </c>
    </row>
    <row r="22623" spans="1:13" x14ac:dyDescent="0.25">
      <c r="A22623" s="9"/>
      <c r="H22623" s="9"/>
      <c r="J22623">
        <v>21</v>
      </c>
      <c r="K22623">
        <f ca="1">SIMULATION!$D$3*SIMULATION!$D$17/$H22602/(SIMULATION!$D$17-$I22602)*(((EXP(-$I22602*$J22623))/(1-EXP(-SIMULATION!$D$4*$I22602)))-(EXP(-SIMULATION!$D$17*$J22623)/(1-EXP(-SIMULATION!$D$4*SIMULATION!$D$17))))</f>
        <v>1.7176139160520378</v>
      </c>
      <c r="L22623">
        <v>0.33462507393243179</v>
      </c>
      <c r="M22623">
        <f t="shared" ca="1" si="353"/>
        <v>2.2923705996983244</v>
      </c>
    </row>
    <row r="22624" spans="1:13" x14ac:dyDescent="0.25">
      <c r="A22624" s="9"/>
      <c r="H22624" s="9"/>
      <c r="J22624">
        <v>22</v>
      </c>
      <c r="K22624">
        <f ca="1">SIMULATION!$D$3*SIMULATION!$D$17/$H22602/(SIMULATION!$D$17-$I22602)*(((EXP(-$I22602*$J22624))/(1-EXP(-SIMULATION!$D$4*$I22602)))-(EXP(-SIMULATION!$D$17*$J22624)/(1-EXP(-SIMULATION!$D$4*SIMULATION!$D$17))))</f>
        <v>1.6514560530998104</v>
      </c>
      <c r="L22624">
        <v>0.25576171780754603</v>
      </c>
      <c r="M22624">
        <f t="shared" ca="1" si="353"/>
        <v>2.0738352901242876</v>
      </c>
    </row>
    <row r="22625" spans="1:13" x14ac:dyDescent="0.25">
      <c r="A22625" s="9"/>
      <c r="H22625" s="9"/>
      <c r="J22625">
        <v>23</v>
      </c>
      <c r="K22625">
        <f ca="1">SIMULATION!$D$3*SIMULATION!$D$17/$H22602/(SIMULATION!$D$17-$I22602)*(((EXP(-$I22602*$J22625))/(1-EXP(-SIMULATION!$D$4*$I22602)))-(EXP(-SIMULATION!$D$17*$J22625)/(1-EXP(-SIMULATION!$D$4*SIMULATION!$D$17))))</f>
        <v>1.5878248831486415</v>
      </c>
      <c r="L22625">
        <v>9.7431336534515411E-2</v>
      </c>
      <c r="M22625">
        <f t="shared" ca="1" si="353"/>
        <v>1.7425287836965744</v>
      </c>
    </row>
    <row r="22626" spans="1:13" x14ac:dyDescent="0.25">
      <c r="A22626" s="9"/>
      <c r="H22626" s="9"/>
      <c r="J22626">
        <v>24</v>
      </c>
      <c r="K22626">
        <f ca="1">SIMULATION!$D$3*SIMULATION!$D$17/$H22602/(SIMULATION!$D$17-$I22602)*(((EXP(-$I22602*$J22626))/(1-EXP(-SIMULATION!$D$4*$I22602)))-(EXP(-SIMULATION!$D$17*$J22626)/(1-EXP(-SIMULATION!$D$4*SIMULATION!$D$17))))</f>
        <v>1.5266316478545265</v>
      </c>
      <c r="L22626">
        <v>-0.59174331902776511</v>
      </c>
      <c r="M22626">
        <f t="shared" ca="1" si="353"/>
        <v>0.62325756962026269</v>
      </c>
    </row>
    <row r="22627" spans="1:13" x14ac:dyDescent="0.25">
      <c r="A22627" s="9">
        <v>906</v>
      </c>
      <c r="B22627" s="2">
        <f ca="1">NORMINV(RAND(),SIMULATION!D7,SIMULATION!D8)</f>
        <v>64.036066268063621</v>
      </c>
      <c r="C22627" s="2">
        <v>2</v>
      </c>
      <c r="D22627" s="2">
        <f ca="1">SIMULATION!$D$11*(1+(SIMULATION!$D$12*LN(1+$C22627)))*(1+(SIMULATION!$D$13*(($B22627/63.5)-1)))</f>
        <v>10.277870494433765</v>
      </c>
      <c r="E22627" s="2">
        <v>9.4461647420669731E-2</v>
      </c>
      <c r="F22627" s="2">
        <f ca="1">D22627*(1+E22627)</f>
        <v>11.248735073314272</v>
      </c>
      <c r="G22627" s="2">
        <v>0.74135076779327491</v>
      </c>
      <c r="H22627" s="9">
        <f>SIMULATION!$D$15*EXP($G$22627)</f>
        <v>463.31574994425802</v>
      </c>
      <c r="I22627" s="2">
        <f ca="1">$F22627/$H22627</f>
        <v>2.4278766855362933E-2</v>
      </c>
      <c r="J22627">
        <v>0</v>
      </c>
      <c r="K22627">
        <f ca="1">SIMULATION!$D$3*SIMULATION!$D$17/$H22627/(SIMULATION!$D$17-$I22627)*(((EXP(-$I22627*$J22627))/(1-EXP(-SIMULATION!$D$4*$I22627)))-(EXP(-SIMULATION!$D$17*$J22627)/(1-EXP(-SIMULATION!$D$4*SIMULATION!$D$17))))</f>
        <v>1.5876294652052925</v>
      </c>
      <c r="L22627">
        <v>-0.10346435002870613</v>
      </c>
      <c r="M22627">
        <f t="shared" ca="1" si="353"/>
        <v>1.4233664145014047</v>
      </c>
    </row>
    <row r="22628" spans="1:13" x14ac:dyDescent="0.25">
      <c r="A22628" s="9"/>
      <c r="H22628" s="9"/>
      <c r="J22628">
        <v>1</v>
      </c>
      <c r="K22628">
        <f ca="1">SIMULATION!$D$3*SIMULATION!$D$17/$H22627/(SIMULATION!$D$17-$I22627)*(((EXP(-$I22627*$J22628))/(1-EXP(-SIMULATION!$D$4*$I22627)))-(EXP(-SIMULATION!$D$17*$J22628)/(1-EXP(-SIMULATION!$D$4*SIMULATION!$D$17))))</f>
        <v>1.9704212232999443</v>
      </c>
      <c r="L22628">
        <v>-0.33052280699940872</v>
      </c>
      <c r="M22628">
        <f t="shared" ca="1" si="353"/>
        <v>1.3191520696036381</v>
      </c>
    </row>
    <row r="22629" spans="1:13" x14ac:dyDescent="0.25">
      <c r="A22629" s="9"/>
      <c r="H22629" s="9"/>
      <c r="J22629">
        <v>2</v>
      </c>
      <c r="K22629">
        <f ca="1">SIMULATION!$D$3*SIMULATION!$D$17/$H22627/(SIMULATION!$D$17-$I22627)*(((EXP(-$I22627*$J22629))/(1-EXP(-SIMULATION!$D$4*$I22627)))-(EXP(-SIMULATION!$D$17*$J22629)/(1-EXP(-SIMULATION!$D$4*SIMULATION!$D$17))))</f>
        <v>2.1928637144467902</v>
      </c>
      <c r="L22629">
        <v>0.43694202967557594</v>
      </c>
      <c r="M22629">
        <f t="shared" ca="1" si="353"/>
        <v>3.1510180366390932</v>
      </c>
    </row>
    <row r="22630" spans="1:13" x14ac:dyDescent="0.25">
      <c r="A22630" s="9"/>
      <c r="H22630" s="9"/>
      <c r="J22630">
        <v>3</v>
      </c>
      <c r="K22630">
        <f ca="1">SIMULATION!$D$3*SIMULATION!$D$17/$H22627/(SIMULATION!$D$17-$I22627)*(((EXP(-$I22627*$J22630))/(1-EXP(-SIMULATION!$D$4*$I22627)))-(EXP(-SIMULATION!$D$17*$J22630)/(1-EXP(-SIMULATION!$D$4*SIMULATION!$D$17))))</f>
        <v>2.3130988262315082</v>
      </c>
      <c r="L22630">
        <v>0.23876891417890345</v>
      </c>
      <c r="M22630">
        <f t="shared" ca="1" si="353"/>
        <v>2.8653949213593015</v>
      </c>
    </row>
    <row r="22631" spans="1:13" x14ac:dyDescent="0.25">
      <c r="A22631" s="9"/>
      <c r="H22631" s="9"/>
      <c r="J22631">
        <v>4</v>
      </c>
      <c r="K22631">
        <f ca="1">SIMULATION!$D$3*SIMULATION!$D$17/$H22627/(SIMULATION!$D$17-$I22627)*(((EXP(-$I22627*$J22631))/(1-EXP(-SIMULATION!$D$4*$I22627)))-(EXP(-SIMULATION!$D$17*$J22631)/(1-EXP(-SIMULATION!$D$4*SIMULATION!$D$17))))</f>
        <v>2.3683721393609245</v>
      </c>
      <c r="L22631">
        <v>-0.33976730067806665</v>
      </c>
      <c r="M22631">
        <f t="shared" ca="1" si="353"/>
        <v>1.5636767305691255</v>
      </c>
    </row>
    <row r="22632" spans="1:13" x14ac:dyDescent="0.25">
      <c r="A22632" s="9"/>
      <c r="H22632" s="9"/>
      <c r="J22632">
        <v>5</v>
      </c>
      <c r="K22632">
        <f ca="1">SIMULATION!$D$3*SIMULATION!$D$17/$H22627/(SIMULATION!$D$17-$I22627)*(((EXP(-$I22627*$J22632))/(1-EXP(-SIMULATION!$D$4*$I22627)))-(EXP(-SIMULATION!$D$17*$J22632)/(1-EXP(-SIMULATION!$D$4*SIMULATION!$D$17))))</f>
        <v>2.3825386892912119</v>
      </c>
      <c r="L22632">
        <v>0.15674117536805102</v>
      </c>
      <c r="M22632">
        <f t="shared" ca="1" si="353"/>
        <v>2.7559806038105723</v>
      </c>
    </row>
    <row r="22633" spans="1:13" x14ac:dyDescent="0.25">
      <c r="A22633" s="9"/>
      <c r="H22633" s="9"/>
      <c r="J22633">
        <v>6</v>
      </c>
      <c r="K22633">
        <f ca="1">SIMULATION!$D$3*SIMULATION!$D$17/$H22627/(SIMULATION!$D$17-$I22627)*(((EXP(-$I22627*$J22633))/(1-EXP(-SIMULATION!$D$4*$I22627)))-(EXP(-SIMULATION!$D$17*$J22633)/(1-EXP(-SIMULATION!$D$4*SIMULATION!$D$17))))</f>
        <v>2.3708728329222004</v>
      </c>
      <c r="L22633">
        <v>0.22886088295739068</v>
      </c>
      <c r="M22633">
        <f t="shared" ca="1" si="353"/>
        <v>2.9134728828444652</v>
      </c>
    </row>
    <row r="22634" spans="1:13" x14ac:dyDescent="0.25">
      <c r="A22634" s="9"/>
      <c r="H22634" s="9"/>
      <c r="J22634">
        <v>7</v>
      </c>
      <c r="K22634">
        <f ca="1">SIMULATION!$D$3*SIMULATION!$D$17/$H22627/(SIMULATION!$D$17-$I22627)*(((EXP(-$I22627*$J22634))/(1-EXP(-SIMULATION!$D$4*$I22627)))-(EXP(-SIMULATION!$D$17*$J22634)/(1-EXP(-SIMULATION!$D$4*SIMULATION!$D$17))))</f>
        <v>2.3431505205539214</v>
      </c>
      <c r="L22634">
        <v>2.5126492266914432E-2</v>
      </c>
      <c r="M22634">
        <f t="shared" ca="1" si="353"/>
        <v>2.4020256739888359</v>
      </c>
    </row>
    <row r="22635" spans="1:13" x14ac:dyDescent="0.25">
      <c r="A22635" s="9"/>
      <c r="H22635" s="9"/>
      <c r="J22635">
        <v>8</v>
      </c>
      <c r="K22635">
        <f ca="1">SIMULATION!$D$3*SIMULATION!$D$17/$H22627/(SIMULATION!$D$17-$I22627)*(((EXP(-$I22627*$J22635))/(1-EXP(-SIMULATION!$D$4*$I22627)))-(EXP(-SIMULATION!$D$17*$J22635)/(1-EXP(-SIMULATION!$D$4*SIMULATION!$D$17))))</f>
        <v>2.3056244833732102</v>
      </c>
      <c r="L22635">
        <v>-0.14247645951345544</v>
      </c>
      <c r="M22635">
        <f t="shared" ca="1" si="353"/>
        <v>1.9771272700146554</v>
      </c>
    </row>
    <row r="22636" spans="1:13" x14ac:dyDescent="0.25">
      <c r="A22636" s="9"/>
      <c r="H22636" s="9"/>
      <c r="J22636">
        <v>9</v>
      </c>
      <c r="K22636">
        <f ca="1">SIMULATION!$D$3*SIMULATION!$D$17/$H22627/(SIMULATION!$D$17-$I22627)*(((EXP(-$I22627*$J22636))/(1-EXP(-SIMULATION!$D$4*$I22627)))-(EXP(-SIMULATION!$D$17*$J22636)/(1-EXP(-SIMULATION!$D$4*SIMULATION!$D$17))))</f>
        <v>2.2622899745092466</v>
      </c>
      <c r="L22636">
        <v>-0.19667853346276687</v>
      </c>
      <c r="M22636">
        <f t="shared" ca="1" si="353"/>
        <v>1.8173461000552478</v>
      </c>
    </row>
    <row r="22637" spans="1:13" x14ac:dyDescent="0.25">
      <c r="A22637" s="9"/>
      <c r="H22637" s="9"/>
      <c r="J22637">
        <v>10</v>
      </c>
      <c r="K22637">
        <f ca="1">SIMULATION!$D$3*SIMULATION!$D$17/$H22627/(SIMULATION!$D$17-$I22627)*(((EXP(-$I22627*$J22637))/(1-EXP(-SIMULATION!$D$4*$I22627)))-(EXP(-SIMULATION!$D$17*$J22637)/(1-EXP(-SIMULATION!$D$4*SIMULATION!$D$17))))</f>
        <v>2.2156958797622952</v>
      </c>
      <c r="L22637">
        <v>-0.26475679082469034</v>
      </c>
      <c r="M22637">
        <f t="shared" ca="1" si="353"/>
        <v>1.6290753491929408</v>
      </c>
    </row>
    <row r="22638" spans="1:13" x14ac:dyDescent="0.25">
      <c r="A22638" s="9"/>
      <c r="H22638" s="9"/>
      <c r="J22638">
        <v>11</v>
      </c>
      <c r="K22638">
        <f ca="1">SIMULATION!$D$3*SIMULATION!$D$17/$H22627/(SIMULATION!$D$17-$I22627)*(((EXP(-$I22627*$J22638))/(1-EXP(-SIMULATION!$D$4*$I22627)))-(EXP(-SIMULATION!$D$17*$J22638)/(1-EXP(-SIMULATION!$D$4*SIMULATION!$D$17))))</f>
        <v>2.1674644903471134</v>
      </c>
      <c r="L22638">
        <v>0.29260364154338953</v>
      </c>
      <c r="M22638">
        <f t="shared" ca="1" si="353"/>
        <v>2.8016724931386654</v>
      </c>
    </row>
    <row r="22639" spans="1:13" x14ac:dyDescent="0.25">
      <c r="A22639" s="9"/>
      <c r="H22639" s="9"/>
      <c r="J22639">
        <v>12</v>
      </c>
      <c r="K22639">
        <f ca="1">SIMULATION!$D$3*SIMULATION!$D$17/$H22627/(SIMULATION!$D$17-$I22627)*(((EXP(-$I22627*$J22639))/(1-EXP(-SIMULATION!$D$4*$I22627)))-(EXP(-SIMULATION!$D$17*$J22639)/(1-EXP(-SIMULATION!$D$4*SIMULATION!$D$17))))</f>
        <v>2.118624579343594</v>
      </c>
      <c r="L22639">
        <v>-0.15050499559535724</v>
      </c>
      <c r="M22639">
        <f t="shared" ca="1" si="353"/>
        <v>1.7997609963612708</v>
      </c>
    </row>
    <row r="22640" spans="1:13" x14ac:dyDescent="0.25">
      <c r="A22640" s="9"/>
      <c r="H22640" s="9"/>
      <c r="J22640">
        <v>13</v>
      </c>
      <c r="K22640">
        <f ca="1">SIMULATION!$D$3*SIMULATION!$D$17/$H22627/(SIMULATION!$D$17-$I22627)*(((EXP(-$I22627*$J22640))/(1-EXP(-SIMULATION!$D$4*$I22627)))-(EXP(-SIMULATION!$D$17*$J22640)/(1-EXP(-SIMULATION!$D$4*SIMULATION!$D$17))))</f>
        <v>2.0698248387876585</v>
      </c>
      <c r="L22640">
        <v>0.12312871893740922</v>
      </c>
      <c r="M22640">
        <f t="shared" ca="1" si="353"/>
        <v>2.3246797196124125</v>
      </c>
    </row>
    <row r="22641" spans="1:13" x14ac:dyDescent="0.25">
      <c r="A22641" s="9"/>
      <c r="H22641" s="9"/>
      <c r="J22641">
        <v>14</v>
      </c>
      <c r="K22641">
        <f ca="1">SIMULATION!$D$3*SIMULATION!$D$17/$H22627/(SIMULATION!$D$17-$I22627)*(((EXP(-$I22627*$J22641))/(1-EXP(-SIMULATION!$D$4*$I22627)))-(EXP(-SIMULATION!$D$17*$J22641)/(1-EXP(-SIMULATION!$D$4*SIMULATION!$D$17))))</f>
        <v>2.0214706491091969</v>
      </c>
      <c r="L22641">
        <v>0.35353405864217841</v>
      </c>
      <c r="M22641">
        <f t="shared" ca="1" si="353"/>
        <v>2.7361293721148101</v>
      </c>
    </row>
    <row r="22642" spans="1:13" x14ac:dyDescent="0.25">
      <c r="A22642" s="9"/>
      <c r="H22642" s="9"/>
      <c r="J22642">
        <v>15</v>
      </c>
      <c r="K22642">
        <f ca="1">SIMULATION!$D$3*SIMULATION!$D$17/$H22627/(SIMULATION!$D$17-$I22627)*(((EXP(-$I22627*$J22642))/(1-EXP(-SIMULATION!$D$4*$I22627)))-(EXP(-SIMULATION!$D$17*$J22642)/(1-EXP(-SIMULATION!$D$4*SIMULATION!$D$17))))</f>
        <v>1.97381171822627</v>
      </c>
      <c r="L22642">
        <v>0.23283135180000666</v>
      </c>
      <c r="M22642">
        <f t="shared" ca="1" si="353"/>
        <v>2.4333769687795863</v>
      </c>
    </row>
    <row r="22643" spans="1:13" x14ac:dyDescent="0.25">
      <c r="A22643" s="9"/>
      <c r="H22643" s="9"/>
      <c r="J22643">
        <v>16</v>
      </c>
      <c r="K22643">
        <f ca="1">SIMULATION!$D$3*SIMULATION!$D$17/$H22627/(SIMULATION!$D$17-$I22627)*(((EXP(-$I22627*$J22643))/(1-EXP(-SIMULATION!$D$4*$I22627)))-(EXP(-SIMULATION!$D$17*$J22643)/(1-EXP(-SIMULATION!$D$4*SIMULATION!$D$17))))</f>
        <v>1.9269982368682446</v>
      </c>
      <c r="L22643">
        <v>-0.15683512706212963</v>
      </c>
      <c r="M22643">
        <f t="shared" ca="1" si="353"/>
        <v>1.6247772235405136</v>
      </c>
    </row>
    <row r="22644" spans="1:13" x14ac:dyDescent="0.25">
      <c r="A22644" s="9"/>
      <c r="H22644" s="9"/>
      <c r="J22644">
        <v>17</v>
      </c>
      <c r="K22644">
        <f ca="1">SIMULATION!$D$3*SIMULATION!$D$17/$H22627/(SIMULATION!$D$17-$I22627)*(((EXP(-$I22627*$J22644))/(1-EXP(-SIMULATION!$D$4*$I22627)))-(EXP(-SIMULATION!$D$17*$J22644)/(1-EXP(-SIMULATION!$D$4*SIMULATION!$D$17))))</f>
        <v>1.8811168584765043</v>
      </c>
      <c r="L22644">
        <v>-2.4995856966942405E-2</v>
      </c>
      <c r="M22644">
        <f t="shared" ca="1" si="353"/>
        <v>1.8340967305439215</v>
      </c>
    </row>
    <row r="22645" spans="1:13" x14ac:dyDescent="0.25">
      <c r="A22645" s="9"/>
      <c r="H22645" s="9"/>
      <c r="J22645">
        <v>18</v>
      </c>
      <c r="K22645">
        <f ca="1">SIMULATION!$D$3*SIMULATION!$D$17/$H22627/(SIMULATION!$D$17-$I22627)*(((EXP(-$I22627*$J22645))/(1-EXP(-SIMULATION!$D$4*$I22627)))-(EXP(-SIMULATION!$D$17*$J22645)/(1-EXP(-SIMULATION!$D$4*SIMULATION!$D$17))))</f>
        <v>1.8362137503436602</v>
      </c>
      <c r="L22645">
        <v>-1.8859550522779656E-2</v>
      </c>
      <c r="M22645">
        <f t="shared" ca="1" si="353"/>
        <v>1.8015835843484311</v>
      </c>
    </row>
    <row r="22646" spans="1:13" x14ac:dyDescent="0.25">
      <c r="A22646" s="9"/>
      <c r="H22646" s="9"/>
      <c r="J22646">
        <v>19</v>
      </c>
      <c r="K22646">
        <f ca="1">SIMULATION!$D$3*SIMULATION!$D$17/$H22627/(SIMULATION!$D$17-$I22627)*(((EXP(-$I22627*$J22646))/(1-EXP(-SIMULATION!$D$4*$I22627)))-(EXP(-SIMULATION!$D$17*$J22646)/(1-EXP(-SIMULATION!$D$4*SIMULATION!$D$17))))</f>
        <v>1.7923093598241659</v>
      </c>
      <c r="L22646">
        <v>-4.1858394275001735E-3</v>
      </c>
      <c r="M22646">
        <f t="shared" ca="1" si="353"/>
        <v>1.7848070406395364</v>
      </c>
    </row>
    <row r="22647" spans="1:13" x14ac:dyDescent="0.25">
      <c r="A22647" s="9"/>
      <c r="H22647" s="9"/>
      <c r="J22647">
        <v>20</v>
      </c>
      <c r="K22647">
        <f ca="1">SIMULATION!$D$3*SIMULATION!$D$17/$H22627/(SIMULATION!$D$17-$I22627)*(((EXP(-$I22627*$J22647))/(1-EXP(-SIMULATION!$D$4*$I22627)))-(EXP(-SIMULATION!$D$17*$J22647)/(1-EXP(-SIMULATION!$D$4*SIMULATION!$D$17))))</f>
        <v>1.7494078714939483</v>
      </c>
      <c r="L22647">
        <v>-0.20871075025889013</v>
      </c>
      <c r="M22647">
        <f t="shared" ca="1" si="353"/>
        <v>1.3842876421256383</v>
      </c>
    </row>
    <row r="22648" spans="1:13" x14ac:dyDescent="0.25">
      <c r="A22648" s="9"/>
      <c r="H22648" s="9"/>
      <c r="J22648">
        <v>21</v>
      </c>
      <c r="K22648">
        <f ca="1">SIMULATION!$D$3*SIMULATION!$D$17/$H22627/(SIMULATION!$D$17-$I22627)*(((EXP(-$I22627*$J22648))/(1-EXP(-SIMULATION!$D$4*$I22627)))-(EXP(-SIMULATION!$D$17*$J22648)/(1-EXP(-SIMULATION!$D$4*SIMULATION!$D$17))))</f>
        <v>1.7075032622704844</v>
      </c>
      <c r="L22648">
        <v>0.27192579454158244</v>
      </c>
      <c r="M22648">
        <f t="shared" ca="1" si="353"/>
        <v>2.1718174435457303</v>
      </c>
    </row>
    <row r="22649" spans="1:13" x14ac:dyDescent="0.25">
      <c r="A22649" s="9"/>
      <c r="H22649" s="9"/>
      <c r="J22649">
        <v>22</v>
      </c>
      <c r="K22649">
        <f ca="1">SIMULATION!$D$3*SIMULATION!$D$17/$H22627/(SIMULATION!$D$17-$I22627)*(((EXP(-$I22627*$J22649))/(1-EXP(-SIMULATION!$D$4*$I22627)))-(EXP(-SIMULATION!$D$17*$J22649)/(1-EXP(-SIMULATION!$D$4*SIMULATION!$D$17))))</f>
        <v>1.6665831765494545</v>
      </c>
      <c r="L22649">
        <v>-0.57127793196001186</v>
      </c>
      <c r="M22649">
        <f t="shared" ca="1" si="353"/>
        <v>0.71450098601093481</v>
      </c>
    </row>
    <row r="22650" spans="1:13" x14ac:dyDescent="0.25">
      <c r="A22650" s="9"/>
      <c r="H22650" s="9"/>
      <c r="J22650">
        <v>23</v>
      </c>
      <c r="K22650">
        <f ca="1">SIMULATION!$D$3*SIMULATION!$D$17/$H22627/(SIMULATION!$D$17-$I22627)*(((EXP(-$I22627*$J22650))/(1-EXP(-SIMULATION!$D$4*$I22627)))-(EXP(-SIMULATION!$D$17*$J22650)/(1-EXP(-SIMULATION!$D$4*SIMULATION!$D$17))))</f>
        <v>1.6266314044781742</v>
      </c>
      <c r="L22650">
        <v>-0.35743349471286662</v>
      </c>
      <c r="M22650">
        <f t="shared" ca="1" si="353"/>
        <v>1.045218856965842</v>
      </c>
    </row>
    <row r="22651" spans="1:13" x14ac:dyDescent="0.25">
      <c r="A22651" s="9"/>
      <c r="H22651" s="9"/>
      <c r="J22651">
        <v>24</v>
      </c>
      <c r="K22651">
        <f ca="1">SIMULATION!$D$3*SIMULATION!$D$17/$H22627/(SIMULATION!$D$17-$I22627)*(((EXP(-$I22627*$J22651))/(1-EXP(-SIMULATION!$D$4*$I22627)))-(EXP(-SIMULATION!$D$17*$J22651)/(1-EXP(-SIMULATION!$D$4*SIMULATION!$D$17))))</f>
        <v>1.5876294652052922</v>
      </c>
      <c r="L22651">
        <v>0.42173077230388545</v>
      </c>
      <c r="M22651">
        <f t="shared" ca="1" si="353"/>
        <v>2.2571816656987247</v>
      </c>
    </row>
    <row r="22652" spans="1:13" x14ac:dyDescent="0.25">
      <c r="A22652" s="9">
        <v>907</v>
      </c>
      <c r="B22652" s="2">
        <f ca="1">NORMINV(RAND(),SIMULATION!D7,SIMULATION!D8)</f>
        <v>62.202502886326094</v>
      </c>
      <c r="C22652" s="2">
        <v>2</v>
      </c>
      <c r="D22652" s="2">
        <f ca="1">SIMULATION!$D$11*(1+(SIMULATION!$D$12*LN(1+$C22652)))*(1+(SIMULATION!$D$13*(($B22652/63.5)-1)))</f>
        <v>10.141706892435101</v>
      </c>
      <c r="E22652" s="2">
        <v>-0.11523105864526882</v>
      </c>
      <c r="F22652" s="2">
        <f ca="1">D22652*(1+E22652)</f>
        <v>8.9730672707497856</v>
      </c>
      <c r="G22652" s="2">
        <v>0.78268742200258146</v>
      </c>
      <c r="H22652" s="9">
        <f>SIMULATION!$D$15*EXP($G$22652)</f>
        <v>482.86902214049042</v>
      </c>
      <c r="I22652" s="2">
        <f ca="1">$F22652/$H22652</f>
        <v>1.8582818237072741E-2</v>
      </c>
      <c r="J22652">
        <v>0</v>
      </c>
      <c r="K22652">
        <f ca="1">SIMULATION!$D$3*SIMULATION!$D$17/$H22652/(SIMULATION!$D$17-$I22652)*(((EXP(-$I22652*$J22652))/(1-EXP(-SIMULATION!$D$4*$I22652)))-(EXP(-SIMULATION!$D$17*$J22652)/(1-EXP(-SIMULATION!$D$4*SIMULATION!$D$17))))</f>
        <v>2.1149099576592212</v>
      </c>
      <c r="L22652">
        <v>-8.2683427803013146E-2</v>
      </c>
      <c r="M22652">
        <f t="shared" ca="1" si="353"/>
        <v>1.9400419528652313</v>
      </c>
    </row>
    <row r="22653" spans="1:13" x14ac:dyDescent="0.25">
      <c r="A22653" s="9"/>
      <c r="H22653" s="9"/>
      <c r="J22653">
        <v>1</v>
      </c>
      <c r="K22653">
        <f ca="1">SIMULATION!$D$3*SIMULATION!$D$17/$H22652/(SIMULATION!$D$17-$I22652)*(((EXP(-$I22652*$J22653))/(1-EXP(-SIMULATION!$D$4*$I22652)))-(EXP(-SIMULATION!$D$17*$J22653)/(1-EXP(-SIMULATION!$D$4*SIMULATION!$D$17))))</f>
        <v>2.4810352734616452</v>
      </c>
      <c r="L22653">
        <v>6.3864381779017251E-2</v>
      </c>
      <c r="M22653">
        <f t="shared" ca="1" si="353"/>
        <v>2.639485057373208</v>
      </c>
    </row>
    <row r="22654" spans="1:13" x14ac:dyDescent="0.25">
      <c r="A22654" s="9"/>
      <c r="H22654" s="9"/>
      <c r="J22654">
        <v>2</v>
      </c>
      <c r="K22654">
        <f ca="1">SIMULATION!$D$3*SIMULATION!$D$17/$H22652/(SIMULATION!$D$17-$I22652)*(((EXP(-$I22652*$J22654))/(1-EXP(-SIMULATION!$D$4*$I22652)))-(EXP(-SIMULATION!$D$17*$J22654)/(1-EXP(-SIMULATION!$D$4*SIMULATION!$D$17))))</f>
        <v>2.6949308372704053</v>
      </c>
      <c r="L22654">
        <v>-0.58707912594315537</v>
      </c>
      <c r="M22654">
        <f t="shared" ca="1" si="353"/>
        <v>1.1127931968484399</v>
      </c>
    </row>
    <row r="22655" spans="1:13" x14ac:dyDescent="0.25">
      <c r="A22655" s="9"/>
      <c r="H22655" s="9"/>
      <c r="J22655">
        <v>3</v>
      </c>
      <c r="K22655">
        <f ca="1">SIMULATION!$D$3*SIMULATION!$D$17/$H22652/(SIMULATION!$D$17-$I22652)*(((EXP(-$I22652*$J22655))/(1-EXP(-SIMULATION!$D$4*$I22652)))-(EXP(-SIMULATION!$D$17*$J22655)/(1-EXP(-SIMULATION!$D$4*SIMULATION!$D$17))))</f>
        <v>2.81165547931385</v>
      </c>
      <c r="L22655">
        <v>1.2675255675903779E-2</v>
      </c>
      <c r="M22655">
        <f t="shared" ca="1" si="353"/>
        <v>2.8472939313867087</v>
      </c>
    </row>
    <row r="22656" spans="1:13" x14ac:dyDescent="0.25">
      <c r="A22656" s="9"/>
      <c r="H22656" s="9"/>
      <c r="J22656">
        <v>4</v>
      </c>
      <c r="K22656">
        <f ca="1">SIMULATION!$D$3*SIMULATION!$D$17/$H22652/(SIMULATION!$D$17-$I22652)*(((EXP(-$I22652*$J22656))/(1-EXP(-SIMULATION!$D$4*$I22652)))-(EXP(-SIMULATION!$D$17*$J22656)/(1-EXP(-SIMULATION!$D$4*SIMULATION!$D$17))))</f>
        <v>2.8664852089110799</v>
      </c>
      <c r="L22656">
        <v>0.31149281133363327</v>
      </c>
      <c r="M22656">
        <f t="shared" ca="1" si="353"/>
        <v>3.7593747452810695</v>
      </c>
    </row>
    <row r="22657" spans="1:13" x14ac:dyDescent="0.25">
      <c r="A22657" s="9"/>
      <c r="H22657" s="9"/>
      <c r="J22657">
        <v>5</v>
      </c>
      <c r="K22657">
        <f ca="1">SIMULATION!$D$3*SIMULATION!$D$17/$H22652/(SIMULATION!$D$17-$I22652)*(((EXP(-$I22652*$J22657))/(1-EXP(-SIMULATION!$D$4*$I22652)))-(EXP(-SIMULATION!$D$17*$J22657)/(1-EXP(-SIMULATION!$D$4*SIMULATION!$D$17))))</f>
        <v>2.8820188528458961</v>
      </c>
      <c r="L22657">
        <v>0.12678770199947859</v>
      </c>
      <c r="M22657">
        <f t="shared" ca="1" si="353"/>
        <v>3.2474234003174005</v>
      </c>
    </row>
    <row r="22658" spans="1:13" x14ac:dyDescent="0.25">
      <c r="A22658" s="9"/>
      <c r="H22658" s="9"/>
      <c r="J22658">
        <v>6</v>
      </c>
      <c r="K22658">
        <f ca="1">SIMULATION!$D$3*SIMULATION!$D$17/$H22652/(SIMULATION!$D$17-$I22652)*(((EXP(-$I22652*$J22658))/(1-EXP(-SIMULATION!$D$4*$I22652)))-(EXP(-SIMULATION!$D$17*$J22658)/(1-EXP(-SIMULATION!$D$4*SIMULATION!$D$17))))</f>
        <v>2.8727315185520093</v>
      </c>
      <c r="L22658">
        <v>-0.1034844506155332</v>
      </c>
      <c r="M22658">
        <f t="shared" ca="1" si="353"/>
        <v>2.5754484755887281</v>
      </c>
    </row>
    <row r="22659" spans="1:13" x14ac:dyDescent="0.25">
      <c r="A22659" s="9"/>
      <c r="H22659" s="9"/>
      <c r="J22659">
        <v>7</v>
      </c>
      <c r="K22659">
        <f ca="1">SIMULATION!$D$3*SIMULATION!$D$17/$H22652/(SIMULATION!$D$17-$I22652)*(((EXP(-$I22652*$J22659))/(1-EXP(-SIMULATION!$D$4*$I22652)))-(EXP(-SIMULATION!$D$17*$J22659)/(1-EXP(-SIMULATION!$D$4*SIMULATION!$D$17))))</f>
        <v>2.8478925615244628</v>
      </c>
      <c r="L22659">
        <v>0.54090761859951808</v>
      </c>
      <c r="M22659">
        <f t="shared" ref="M22659:M22722" ca="1" si="354">$K22659*(1+$L22659)</f>
        <v>4.3883393450059414</v>
      </c>
    </row>
    <row r="22660" spans="1:13" x14ac:dyDescent="0.25">
      <c r="A22660" s="9"/>
      <c r="H22660" s="9"/>
      <c r="J22660">
        <v>8</v>
      </c>
      <c r="K22660">
        <f ca="1">SIMULATION!$D$3*SIMULATION!$D$17/$H22652/(SIMULATION!$D$17-$I22652)*(((EXP(-$I22652*$J22660))/(1-EXP(-SIMULATION!$D$4*$I22652)))-(EXP(-SIMULATION!$D$17*$J22660)/(1-EXP(-SIMULATION!$D$4*SIMULATION!$D$17))))</f>
        <v>2.8134354873789049</v>
      </c>
      <c r="L22660">
        <v>-0.10893131998672435</v>
      </c>
      <c r="M22660">
        <f t="shared" ca="1" si="354"/>
        <v>2.5069642460412278</v>
      </c>
    </row>
    <row r="22661" spans="1:13" x14ac:dyDescent="0.25">
      <c r="A22661" s="9"/>
      <c r="H22661" s="9"/>
      <c r="J22661">
        <v>9</v>
      </c>
      <c r="K22661">
        <f ca="1">SIMULATION!$D$3*SIMULATION!$D$17/$H22652/(SIMULATION!$D$17-$I22652)*(((EXP(-$I22652*$J22661))/(1-EXP(-SIMULATION!$D$4*$I22652)))-(EXP(-SIMULATION!$D$17*$J22661)/(1-EXP(-SIMULATION!$D$4*SIMULATION!$D$17))))</f>
        <v>2.7731562282325912</v>
      </c>
      <c r="L22661">
        <v>0.49258819149512945</v>
      </c>
      <c r="M22661">
        <f t="shared" ca="1" si="354"/>
        <v>4.1391802394311377</v>
      </c>
    </row>
    <row r="22662" spans="1:13" x14ac:dyDescent="0.25">
      <c r="A22662" s="9"/>
      <c r="H22662" s="9"/>
      <c r="J22662">
        <v>10</v>
      </c>
      <c r="K22662">
        <f ca="1">SIMULATION!$D$3*SIMULATION!$D$17/$H22652/(SIMULATION!$D$17-$I22652)*(((EXP(-$I22652*$J22662))/(1-EXP(-SIMULATION!$D$4*$I22652)))-(EXP(-SIMULATION!$D$17*$J22662)/(1-EXP(-SIMULATION!$D$4*SIMULATION!$D$17))))</f>
        <v>2.7294810250877921</v>
      </c>
      <c r="L22662">
        <v>7.6794530162582544E-2</v>
      </c>
      <c r="M22662">
        <f t="shared" ca="1" si="354"/>
        <v>2.9390902379970933</v>
      </c>
    </row>
    <row r="22663" spans="1:13" x14ac:dyDescent="0.25">
      <c r="A22663" s="9"/>
      <c r="H22663" s="9"/>
      <c r="J22663">
        <v>11</v>
      </c>
      <c r="K22663">
        <f ca="1">SIMULATION!$D$3*SIMULATION!$D$17/$H22652/(SIMULATION!$D$17-$I22652)*(((EXP(-$I22652*$J22663))/(1-EXP(-SIMULATION!$D$4*$I22652)))-(EXP(-SIMULATION!$D$17*$J22663)/(1-EXP(-SIMULATION!$D$4*SIMULATION!$D$17))))</f>
        <v>2.6839585033340141</v>
      </c>
      <c r="L22663">
        <v>-0.32906737008841924</v>
      </c>
      <c r="M22663">
        <f t="shared" ca="1" si="354"/>
        <v>1.8007553372154403</v>
      </c>
    </row>
    <row r="22664" spans="1:13" x14ac:dyDescent="0.25">
      <c r="A22664" s="9"/>
      <c r="H22664" s="9"/>
      <c r="J22664">
        <v>12</v>
      </c>
      <c r="K22664">
        <f ca="1">SIMULATION!$D$3*SIMULATION!$D$17/$H22652/(SIMULATION!$D$17-$I22652)*(((EXP(-$I22652*$J22664))/(1-EXP(-SIMULATION!$D$4*$I22652)))-(EXP(-SIMULATION!$D$17*$J22664)/(1-EXP(-SIMULATION!$D$4*SIMULATION!$D$17))))</f>
        <v>2.637575004545202</v>
      </c>
      <c r="L22664">
        <v>-3.8137265660365717E-2</v>
      </c>
      <c r="M22664">
        <f t="shared" ca="1" si="354"/>
        <v>2.5369851058977213</v>
      </c>
    </row>
    <row r="22665" spans="1:13" x14ac:dyDescent="0.25">
      <c r="A22665" s="9"/>
      <c r="H22665" s="9"/>
      <c r="J22665">
        <v>13</v>
      </c>
      <c r="K22665">
        <f ca="1">SIMULATION!$D$3*SIMULATION!$D$17/$H22652/(SIMULATION!$D$17-$I22652)*(((EXP(-$I22652*$J22665))/(1-EXP(-SIMULATION!$D$4*$I22652)))-(EXP(-SIMULATION!$D$17*$J22665)/(1-EXP(-SIMULATION!$D$4*SIMULATION!$D$17))))</f>
        <v>2.5909566566593472</v>
      </c>
      <c r="L22665">
        <v>-0.10474561934015419</v>
      </c>
      <c r="M22665">
        <f t="shared" ca="1" si="354"/>
        <v>2.3195652969740688</v>
      </c>
    </row>
    <row r="22666" spans="1:13" x14ac:dyDescent="0.25">
      <c r="A22666" s="9"/>
      <c r="H22666" s="9"/>
      <c r="J22666">
        <v>14</v>
      </c>
      <c r="K22666">
        <f ca="1">SIMULATION!$D$3*SIMULATION!$D$17/$H22652/(SIMULATION!$D$17-$I22652)*(((EXP(-$I22652*$J22666))/(1-EXP(-SIMULATION!$D$4*$I22652)))-(EXP(-SIMULATION!$D$17*$J22666)/(1-EXP(-SIMULATION!$D$4*SIMULATION!$D$17))))</f>
        <v>2.544498863402513</v>
      </c>
      <c r="L22666">
        <v>9.7880018191908252E-2</v>
      </c>
      <c r="M22666">
        <f t="shared" ca="1" si="354"/>
        <v>2.7935544584416405</v>
      </c>
    </row>
    <row r="22667" spans="1:13" x14ac:dyDescent="0.25">
      <c r="A22667" s="9"/>
      <c r="H22667" s="9"/>
      <c r="J22667">
        <v>15</v>
      </c>
      <c r="K22667">
        <f ca="1">SIMULATION!$D$3*SIMULATION!$D$17/$H22652/(SIMULATION!$D$17-$I22652)*(((EXP(-$I22652*$J22667))/(1-EXP(-SIMULATION!$D$4*$I22652)))-(EXP(-SIMULATION!$D$17*$J22667)/(1-EXP(-SIMULATION!$D$4*SIMULATION!$D$17))))</f>
        <v>2.4984492822404771</v>
      </c>
      <c r="L22667">
        <v>0.13855357807316424</v>
      </c>
      <c r="M22667">
        <f t="shared" ca="1" si="354"/>
        <v>2.8446183699292242</v>
      </c>
    </row>
    <row r="22668" spans="1:13" x14ac:dyDescent="0.25">
      <c r="A22668" s="9"/>
      <c r="H22668" s="9"/>
      <c r="J22668">
        <v>16</v>
      </c>
      <c r="K22668">
        <f ca="1">SIMULATION!$D$3*SIMULATION!$D$17/$H22652/(SIMULATION!$D$17-$I22652)*(((EXP(-$I22652*$J22668))/(1-EXP(-SIMULATION!$D$4*$I22652)))-(EXP(-SIMULATION!$D$17*$J22668)/(1-EXP(-SIMULATION!$D$4*SIMULATION!$D$17))))</f>
        <v>2.4529609966868784</v>
      </c>
      <c r="L22668">
        <v>0.54589471019983205</v>
      </c>
      <c r="M22668">
        <f t="shared" ca="1" si="354"/>
        <v>3.7920194291047529</v>
      </c>
    </row>
    <row r="22669" spans="1:13" x14ac:dyDescent="0.25">
      <c r="A22669" s="9"/>
      <c r="H22669" s="9"/>
      <c r="J22669">
        <v>17</v>
      </c>
      <c r="K22669">
        <f ca="1">SIMULATION!$D$3*SIMULATION!$D$17/$H22652/(SIMULATION!$D$17-$I22652)*(((EXP(-$I22652*$J22669))/(1-EXP(-SIMULATION!$D$4*$I22652)))-(EXP(-SIMULATION!$D$17*$J22669)/(1-EXP(-SIMULATION!$D$4*SIMULATION!$D$17))))</f>
        <v>2.4081265884678298</v>
      </c>
      <c r="L22669">
        <v>-0.2052712880300834</v>
      </c>
      <c r="M22669">
        <f t="shared" ca="1" si="354"/>
        <v>1.9138073419135477</v>
      </c>
    </row>
    <row r="22670" spans="1:13" x14ac:dyDescent="0.25">
      <c r="A22670" s="9"/>
      <c r="H22670" s="9"/>
      <c r="J22670">
        <v>18</v>
      </c>
      <c r="K22670">
        <f ca="1">SIMULATION!$D$3*SIMULATION!$D$17/$H22652/(SIMULATION!$D$17-$I22652)*(((EXP(-$I22652*$J22670))/(1-EXP(-SIMULATION!$D$4*$I22652)))-(EXP(-SIMULATION!$D$17*$J22670)/(1-EXP(-SIMULATION!$D$4*SIMULATION!$D$17))))</f>
        <v>2.363999969886645</v>
      </c>
      <c r="L22670">
        <v>0.28581426398377935</v>
      </c>
      <c r="M22670">
        <f t="shared" ca="1" si="354"/>
        <v>3.0396648813374729</v>
      </c>
    </row>
    <row r="22671" spans="1:13" x14ac:dyDescent="0.25">
      <c r="A22671" s="9"/>
      <c r="H22671" s="9"/>
      <c r="J22671">
        <v>19</v>
      </c>
      <c r="K22671">
        <f ca="1">SIMULATION!$D$3*SIMULATION!$D$17/$H22652/(SIMULATION!$D$17-$I22652)*(((EXP(-$I22652*$J22671))/(1-EXP(-SIMULATION!$D$4*$I22652)))-(EXP(-SIMULATION!$D$17*$J22671)/(1-EXP(-SIMULATION!$D$4*SIMULATION!$D$17))))</f>
        <v>2.3206103726627347</v>
      </c>
      <c r="L22671">
        <v>0.22029030974096492</v>
      </c>
      <c r="M22671">
        <f t="shared" ca="1" si="354"/>
        <v>2.8318183504447045</v>
      </c>
    </row>
    <row r="22672" spans="1:13" x14ac:dyDescent="0.25">
      <c r="A22672" s="9"/>
      <c r="H22672" s="9"/>
      <c r="J22672">
        <v>20</v>
      </c>
      <c r="K22672">
        <f ca="1">SIMULATION!$D$3*SIMULATION!$D$17/$H22652/(SIMULATION!$D$17-$I22652)*(((EXP(-$I22652*$J22672))/(1-EXP(-SIMULATION!$D$4*$I22652)))-(EXP(-SIMULATION!$D$17*$J22672)/(1-EXP(-SIMULATION!$D$4*SIMULATION!$D$17))))</f>
        <v>2.2779713104831778</v>
      </c>
      <c r="L22672">
        <v>0.18621459213337213</v>
      </c>
      <c r="M22672">
        <f t="shared" ca="1" si="354"/>
        <v>2.7021628089563263</v>
      </c>
    </row>
    <row r="22673" spans="1:13" x14ac:dyDescent="0.25">
      <c r="A22673" s="9"/>
      <c r="H22673" s="9"/>
      <c r="J22673">
        <v>21</v>
      </c>
      <c r="K22673">
        <f ca="1">SIMULATION!$D$3*SIMULATION!$D$17/$H22652/(SIMULATION!$D$17-$I22652)*(((EXP(-$I22652*$J22673))/(1-EXP(-SIMULATION!$D$4*$I22652)))-(EXP(-SIMULATION!$D$17*$J22673)/(1-EXP(-SIMULATION!$D$4*SIMULATION!$D$17))))</f>
        <v>2.2360863206211627</v>
      </c>
      <c r="L22673">
        <v>0.53172945491272272</v>
      </c>
      <c r="M22673">
        <f t="shared" ca="1" si="354"/>
        <v>3.4250792810228492</v>
      </c>
    </row>
    <row r="22674" spans="1:13" x14ac:dyDescent="0.25">
      <c r="A22674" s="9"/>
      <c r="H22674" s="9"/>
      <c r="J22674">
        <v>22</v>
      </c>
      <c r="K22674">
        <f ca="1">SIMULATION!$D$3*SIMULATION!$D$17/$H22652/(SIMULATION!$D$17-$I22652)*(((EXP(-$I22652*$J22674))/(1-EXP(-SIMULATION!$D$4*$I22652)))-(EXP(-SIMULATION!$D$17*$J22674)/(1-EXP(-SIMULATION!$D$4*SIMULATION!$D$17))))</f>
        <v>2.1949526415354677</v>
      </c>
      <c r="L22674">
        <v>0.11534232883755047</v>
      </c>
      <c r="M22674">
        <f t="shared" ca="1" si="354"/>
        <v>2.4481235908983017</v>
      </c>
    </row>
    <row r="22675" spans="1:13" x14ac:dyDescent="0.25">
      <c r="A22675" s="9"/>
      <c r="H22675" s="9"/>
      <c r="J22675">
        <v>23</v>
      </c>
      <c r="K22675">
        <f ca="1">SIMULATION!$D$3*SIMULATION!$D$17/$H22652/(SIMULATION!$D$17-$I22652)*(((EXP(-$I22652*$J22675))/(1-EXP(-SIMULATION!$D$4*$I22652)))-(EXP(-SIMULATION!$D$17*$J22675)/(1-EXP(-SIMULATION!$D$4*SIMULATION!$D$17))))</f>
        <v>2.1545635678290505</v>
      </c>
      <c r="L22675">
        <v>-2.7350621829580212E-2</v>
      </c>
      <c r="M22675">
        <f t="shared" ca="1" si="354"/>
        <v>2.095634914477567</v>
      </c>
    </row>
    <row r="22676" spans="1:13" x14ac:dyDescent="0.25">
      <c r="A22676" s="9"/>
      <c r="H22676" s="9"/>
      <c r="J22676">
        <v>24</v>
      </c>
      <c r="K22676">
        <f ca="1">SIMULATION!$D$3*SIMULATION!$D$17/$H22652/(SIMULATION!$D$17-$I22652)*(((EXP(-$I22652*$J22676))/(1-EXP(-SIMULATION!$D$4*$I22652)))-(EXP(-SIMULATION!$D$17*$J22676)/(1-EXP(-SIMULATION!$D$4*SIMULATION!$D$17))))</f>
        <v>2.1149099576592212</v>
      </c>
      <c r="L22676">
        <v>0.11142735513291196</v>
      </c>
      <c r="M22676">
        <f t="shared" ca="1" si="354"/>
        <v>2.3505687805854469</v>
      </c>
    </row>
    <row r="22677" spans="1:13" x14ac:dyDescent="0.25">
      <c r="A22677" s="9">
        <v>908</v>
      </c>
      <c r="B22677" s="2">
        <f ca="1">NORMINV(RAND(),SIMULATION!D7,SIMULATION!D8)</f>
        <v>58.969233275174595</v>
      </c>
      <c r="C22677" s="2">
        <v>2</v>
      </c>
      <c r="D22677" s="2">
        <f ca="1">SIMULATION!$D$11*(1+(SIMULATION!$D$12*LN(1+$C22677)))*(1+(SIMULATION!$D$13*(($B22677/63.5)-1)))</f>
        <v>9.9015986742670385</v>
      </c>
      <c r="E22677" s="2">
        <v>-2.1815355901210982E-2</v>
      </c>
      <c r="F22677" s="2">
        <f ca="1">D22677*(1+E22677)</f>
        <v>9.6855917751969436</v>
      </c>
      <c r="G22677" s="2">
        <v>0.64236336044404685</v>
      </c>
      <c r="H22677" s="9">
        <f>SIMULATION!$D$15*EXP($G$22677)</f>
        <v>419.65014649894192</v>
      </c>
      <c r="I22677" s="2">
        <f ca="1">$F22677/$H22677</f>
        <v>2.3080158212744395E-2</v>
      </c>
      <c r="J22677">
        <v>0</v>
      </c>
      <c r="K22677">
        <f ca="1">SIMULATION!$D$3*SIMULATION!$D$17/$H22677/(SIMULATION!$D$17-$I22677)*(((EXP(-$I22677*$J22677))/(1-EXP(-SIMULATION!$D$4*$I22677)))-(EXP(-SIMULATION!$D$17*$J22677)/(1-EXP(-SIMULATION!$D$4*SIMULATION!$D$17))))</f>
        <v>1.8677844578335216</v>
      </c>
      <c r="L22677">
        <v>0.16977742935666629</v>
      </c>
      <c r="M22677">
        <f t="shared" ca="1" si="354"/>
        <v>2.1848921016768315</v>
      </c>
    </row>
    <row r="22678" spans="1:13" x14ac:dyDescent="0.25">
      <c r="A22678" s="9"/>
      <c r="H22678" s="9"/>
      <c r="J22678">
        <v>1</v>
      </c>
      <c r="K22678">
        <f ca="1">SIMULATION!$D$3*SIMULATION!$D$17/$H22677/(SIMULATION!$D$17-$I22677)*(((EXP(-$I22677*$J22678))/(1-EXP(-SIMULATION!$D$4*$I22677)))-(EXP(-SIMULATION!$D$17*$J22678)/(1-EXP(-SIMULATION!$D$4*SIMULATION!$D$17))))</f>
        <v>2.2901336002454156</v>
      </c>
      <c r="L22678">
        <v>-0.22690022445004268</v>
      </c>
      <c r="M22678">
        <f t="shared" ca="1" si="354"/>
        <v>1.7705017723291465</v>
      </c>
    </row>
    <row r="22679" spans="1:13" x14ac:dyDescent="0.25">
      <c r="A22679" s="9"/>
      <c r="H22679" s="9"/>
      <c r="J22679">
        <v>2</v>
      </c>
      <c r="K22679">
        <f ca="1">SIMULATION!$D$3*SIMULATION!$D$17/$H22677/(SIMULATION!$D$17-$I22677)*(((EXP(-$I22677*$J22679))/(1-EXP(-SIMULATION!$D$4*$I22677)))-(EXP(-SIMULATION!$D$17*$J22679)/(1-EXP(-SIMULATION!$D$4*SIMULATION!$D$17))))</f>
        <v>2.5358426245925862</v>
      </c>
      <c r="L22679">
        <v>9.278818255085601E-2</v>
      </c>
      <c r="M22679">
        <f t="shared" ca="1" si="354"/>
        <v>2.7711388529635252</v>
      </c>
    </row>
    <row r="22680" spans="1:13" x14ac:dyDescent="0.25">
      <c r="A22680" s="9"/>
      <c r="H22680" s="9"/>
      <c r="J22680">
        <v>3</v>
      </c>
      <c r="K22680">
        <f ca="1">SIMULATION!$D$3*SIMULATION!$D$17/$H22677/(SIMULATION!$D$17-$I22677)*(((EXP(-$I22677*$J22680))/(1-EXP(-SIMULATION!$D$4*$I22677)))-(EXP(-SIMULATION!$D$17*$J22680)/(1-EXP(-SIMULATION!$D$4*SIMULATION!$D$17))))</f>
        <v>2.6689254588166729</v>
      </c>
      <c r="L22680">
        <v>0.67382512344194445</v>
      </c>
      <c r="M22680">
        <f t="shared" ca="1" si="354"/>
        <v>4.4673144855611664</v>
      </c>
    </row>
    <row r="22681" spans="1:13" x14ac:dyDescent="0.25">
      <c r="A22681" s="9"/>
      <c r="H22681" s="9"/>
      <c r="J22681">
        <v>4</v>
      </c>
      <c r="K22681">
        <f ca="1">SIMULATION!$D$3*SIMULATION!$D$17/$H22677/(SIMULATION!$D$17-$I22677)*(((EXP(-$I22677*$J22681))/(1-EXP(-SIMULATION!$D$4*$I22677)))-(EXP(-SIMULATION!$D$17*$J22681)/(1-EXP(-SIMULATION!$D$4*SIMULATION!$D$17))))</f>
        <v>2.7303907977746804</v>
      </c>
      <c r="L22681">
        <v>-5.2578580609109346E-2</v>
      </c>
      <c r="M22681">
        <f t="shared" ca="1" si="354"/>
        <v>2.5868307251195142</v>
      </c>
    </row>
    <row r="22682" spans="1:13" x14ac:dyDescent="0.25">
      <c r="A22682" s="9"/>
      <c r="H22682" s="9"/>
      <c r="J22682">
        <v>5</v>
      </c>
      <c r="K22682">
        <f ca="1">SIMULATION!$D$3*SIMULATION!$D$17/$H22677/(SIMULATION!$D$17-$I22677)*(((EXP(-$I22677*$J22682))/(1-EXP(-SIMULATION!$D$4*$I22677)))-(EXP(-SIMULATION!$D$17*$J22682)/(1-EXP(-SIMULATION!$D$4*SIMULATION!$D$17))))</f>
        <v>2.7465053207321088</v>
      </c>
      <c r="L22682">
        <v>-0.16546851009811936</v>
      </c>
      <c r="M22682">
        <f t="shared" ca="1" si="354"/>
        <v>2.2920451773340091</v>
      </c>
    </row>
    <row r="22683" spans="1:13" x14ac:dyDescent="0.25">
      <c r="A22683" s="9"/>
      <c r="H22683" s="9"/>
      <c r="J22683">
        <v>6</v>
      </c>
      <c r="K22683">
        <f ca="1">SIMULATION!$D$3*SIMULATION!$D$17/$H22677/(SIMULATION!$D$17-$I22677)*(((EXP(-$I22677*$J22683))/(1-EXP(-SIMULATION!$D$4*$I22677)))-(EXP(-SIMULATION!$D$17*$J22683)/(1-EXP(-SIMULATION!$D$4*SIMULATION!$D$17))))</f>
        <v>2.7340889549715994</v>
      </c>
      <c r="L22683">
        <v>-0.20457092027582047</v>
      </c>
      <c r="M22683">
        <f t="shared" ca="1" si="354"/>
        <v>2.174773861337103</v>
      </c>
    </row>
    <row r="22684" spans="1:13" x14ac:dyDescent="0.25">
      <c r="A22684" s="9"/>
      <c r="H22684" s="9"/>
      <c r="J22684">
        <v>7</v>
      </c>
      <c r="K22684">
        <f ca="1">SIMULATION!$D$3*SIMULATION!$D$17/$H22677/(SIMULATION!$D$17-$I22677)*(((EXP(-$I22677*$J22684))/(1-EXP(-SIMULATION!$D$4*$I22677)))-(EXP(-SIMULATION!$D$17*$J22684)/(1-EXP(-SIMULATION!$D$4*SIMULATION!$D$17))))</f>
        <v>2.7039082026564905</v>
      </c>
      <c r="L22684">
        <v>-0.48352612809455642</v>
      </c>
      <c r="M22684">
        <f t="shared" ca="1" si="354"/>
        <v>1.3964979387028864</v>
      </c>
    </row>
    <row r="22685" spans="1:13" x14ac:dyDescent="0.25">
      <c r="A22685" s="9"/>
      <c r="H22685" s="9"/>
      <c r="J22685">
        <v>8</v>
      </c>
      <c r="K22685">
        <f ca="1">SIMULATION!$D$3*SIMULATION!$D$17/$H22677/(SIMULATION!$D$17-$I22677)*(((EXP(-$I22677*$J22685))/(1-EXP(-SIMULATION!$D$4*$I22677)))-(EXP(-SIMULATION!$D$17*$J22685)/(1-EXP(-SIMULATION!$D$4*SIMULATION!$D$17))))</f>
        <v>2.6628506606073201</v>
      </c>
      <c r="L22685">
        <v>-0.57014015878345048</v>
      </c>
      <c r="M22685">
        <f t="shared" ca="1" si="354"/>
        <v>1.1446525621520467</v>
      </c>
    </row>
    <row r="22686" spans="1:13" x14ac:dyDescent="0.25">
      <c r="A22686" s="9"/>
      <c r="H22686" s="9"/>
      <c r="J22686">
        <v>9</v>
      </c>
      <c r="K22686">
        <f ca="1">SIMULATION!$D$3*SIMULATION!$D$17/$H22677/(SIMULATION!$D$17-$I22677)*(((EXP(-$I22677*$J22686))/(1-EXP(-SIMULATION!$D$4*$I22677)))-(EXP(-SIMULATION!$D$17*$J22686)/(1-EXP(-SIMULATION!$D$4*SIMULATION!$D$17))))</f>
        <v>2.6153184990564098</v>
      </c>
      <c r="L22686">
        <v>2.2475330085739036E-2</v>
      </c>
      <c r="M22686">
        <f t="shared" ca="1" si="354"/>
        <v>2.6740986456020419</v>
      </c>
    </row>
    <row r="22687" spans="1:13" x14ac:dyDescent="0.25">
      <c r="A22687" s="9"/>
      <c r="H22687" s="9"/>
      <c r="J22687">
        <v>10</v>
      </c>
      <c r="K22687">
        <f ca="1">SIMULATION!$D$3*SIMULATION!$D$17/$H22677/(SIMULATION!$D$17-$I22677)*(((EXP(-$I22677*$J22687))/(1-EXP(-SIMULATION!$D$4*$I22677)))-(EXP(-SIMULATION!$D$17*$J22687)/(1-EXP(-SIMULATION!$D$4*SIMULATION!$D$17))))</f>
        <v>2.5641214304989259</v>
      </c>
      <c r="L22687">
        <v>5.1438221536696388E-2</v>
      </c>
      <c r="M22687">
        <f t="shared" ca="1" si="354"/>
        <v>2.6960152766879206</v>
      </c>
    </row>
    <row r="22688" spans="1:13" x14ac:dyDescent="0.25">
      <c r="A22688" s="9"/>
      <c r="H22688" s="9"/>
      <c r="J22688">
        <v>11</v>
      </c>
      <c r="K22688">
        <f ca="1">SIMULATION!$D$3*SIMULATION!$D$17/$H22677/(SIMULATION!$D$17-$I22677)*(((EXP(-$I22677*$J22688))/(1-EXP(-SIMULATION!$D$4*$I22677)))-(EXP(-SIMULATION!$D$17*$J22688)/(1-EXP(-SIMULATION!$D$4*SIMULATION!$D$17))))</f>
        <v>2.5110489397879783</v>
      </c>
      <c r="L22688">
        <v>0.34273616866756246</v>
      </c>
      <c r="M22688">
        <f t="shared" ca="1" si="354"/>
        <v>3.3716762327476548</v>
      </c>
    </row>
    <row r="22689" spans="1:13" x14ac:dyDescent="0.25">
      <c r="A22689" s="9"/>
      <c r="H22689" s="9"/>
      <c r="J22689">
        <v>12</v>
      </c>
      <c r="K22689">
        <f ca="1">SIMULATION!$D$3*SIMULATION!$D$17/$H22677/(SIMULATION!$D$17-$I22677)*(((EXP(-$I22677*$J22689))/(1-EXP(-SIMULATION!$D$4*$I22677)))-(EXP(-SIMULATION!$D$17*$J22689)/(1-EXP(-SIMULATION!$D$4*SIMULATION!$D$17))))</f>
        <v>2.4572369771860423</v>
      </c>
      <c r="L22689">
        <v>-0.47665049642002494</v>
      </c>
      <c r="M22689">
        <f t="shared" ca="1" si="354"/>
        <v>1.285993752188674</v>
      </c>
    </row>
    <row r="22690" spans="1:13" x14ac:dyDescent="0.25">
      <c r="A22690" s="9"/>
      <c r="H22690" s="9"/>
      <c r="J22690">
        <v>13</v>
      </c>
      <c r="K22690">
        <f ca="1">SIMULATION!$D$3*SIMULATION!$D$17/$H22677/(SIMULATION!$D$17-$I22677)*(((EXP(-$I22677*$J22690))/(1-EXP(-SIMULATION!$D$4*$I22677)))-(EXP(-SIMULATION!$D$17*$J22690)/(1-EXP(-SIMULATION!$D$4*SIMULATION!$D$17))))</f>
        <v>2.4034029384234397</v>
      </c>
      <c r="L22690">
        <v>0.49947587900917173</v>
      </c>
      <c r="M22690">
        <f t="shared" ca="1" si="354"/>
        <v>3.6038447337057136</v>
      </c>
    </row>
    <row r="22691" spans="1:13" x14ac:dyDescent="0.25">
      <c r="A22691" s="9"/>
      <c r="H22691" s="9"/>
      <c r="J22691">
        <v>14</v>
      </c>
      <c r="K22691">
        <f ca="1">SIMULATION!$D$3*SIMULATION!$D$17/$H22677/(SIMULATION!$D$17-$I22677)*(((EXP(-$I22677*$J22691))/(1-EXP(-SIMULATION!$D$4*$I22677)))-(EXP(-SIMULATION!$D$17*$J22691)/(1-EXP(-SIMULATION!$D$4*SIMULATION!$D$17))))</f>
        <v>2.3499962400046837</v>
      </c>
      <c r="L22691">
        <v>-0.53702770795484811</v>
      </c>
      <c r="M22691">
        <f t="shared" ca="1" si="354"/>
        <v>1.0879831455324573</v>
      </c>
    </row>
    <row r="22692" spans="1:13" x14ac:dyDescent="0.25">
      <c r="A22692" s="9"/>
      <c r="H22692" s="9"/>
      <c r="J22692">
        <v>15</v>
      </c>
      <c r="K22692">
        <f ca="1">SIMULATION!$D$3*SIMULATION!$D$17/$H22677/(SIMULATION!$D$17-$I22677)*(((EXP(-$I22677*$J22692))/(1-EXP(-SIMULATION!$D$4*$I22677)))-(EXP(-SIMULATION!$D$17*$J22692)/(1-EXP(-SIMULATION!$D$4*SIMULATION!$D$17))))</f>
        <v>2.2972948060288507</v>
      </c>
      <c r="L22692">
        <v>2.8073212737240678E-2</v>
      </c>
      <c r="M22692">
        <f t="shared" ca="1" si="354"/>
        <v>2.3617872518386567</v>
      </c>
    </row>
    <row r="22693" spans="1:13" x14ac:dyDescent="0.25">
      <c r="A22693" s="9"/>
      <c r="H22693" s="9"/>
      <c r="J22693">
        <v>16</v>
      </c>
      <c r="K22693">
        <f ca="1">SIMULATION!$D$3*SIMULATION!$D$17/$H22677/(SIMULATION!$D$17-$I22677)*(((EXP(-$I22677*$J22693))/(1-EXP(-SIMULATION!$D$4*$I22677)))-(EXP(-SIMULATION!$D$17*$J22693)/(1-EXP(-SIMULATION!$D$4*SIMULATION!$D$17))))</f>
        <v>2.2454668939203821</v>
      </c>
      <c r="L22693">
        <v>-0.11128007060926547</v>
      </c>
      <c r="M22693">
        <f t="shared" ca="1" si="354"/>
        <v>1.9955911794141539</v>
      </c>
    </row>
    <row r="22694" spans="1:13" x14ac:dyDescent="0.25">
      <c r="A22694" s="9"/>
      <c r="H22694" s="9"/>
      <c r="J22694">
        <v>17</v>
      </c>
      <c r="K22694">
        <f ca="1">SIMULATION!$D$3*SIMULATION!$D$17/$H22677/(SIMULATION!$D$17-$I22677)*(((EXP(-$I22677*$J22694))/(1-EXP(-SIMULATION!$D$4*$I22677)))-(EXP(-SIMULATION!$D$17*$J22694)/(1-EXP(-SIMULATION!$D$4*SIMULATION!$D$17))))</f>
        <v>2.1946107086146842</v>
      </c>
      <c r="L22694">
        <v>5.6223422637285504E-2</v>
      </c>
      <c r="M22694">
        <f t="shared" ca="1" si="354"/>
        <v>2.3179992340094402</v>
      </c>
    </row>
    <row r="22695" spans="1:13" x14ac:dyDescent="0.25">
      <c r="A22695" s="9"/>
      <c r="H22695" s="9"/>
      <c r="J22695">
        <v>18</v>
      </c>
      <c r="K22695">
        <f ca="1">SIMULATION!$D$3*SIMULATION!$D$17/$H22677/(SIMULATION!$D$17-$I22677)*(((EXP(-$I22677*$J22695))/(1-EXP(-SIMULATION!$D$4*$I22677)))-(EXP(-SIMULATION!$D$17*$J22695)/(1-EXP(-SIMULATION!$D$4*SIMULATION!$D$17))))</f>
        <v>2.1447797831659869</v>
      </c>
      <c r="L22695">
        <v>0.30905514601373008</v>
      </c>
      <c r="M22695">
        <f t="shared" ca="1" si="354"/>
        <v>2.8076350122196474</v>
      </c>
    </row>
    <row r="22696" spans="1:13" x14ac:dyDescent="0.25">
      <c r="A22696" s="9"/>
      <c r="H22696" s="9"/>
      <c r="J22696">
        <v>19</v>
      </c>
      <c r="K22696">
        <f ca="1">SIMULATION!$D$3*SIMULATION!$D$17/$H22677/(SIMULATION!$D$17-$I22677)*(((EXP(-$I22677*$J22696))/(1-EXP(-SIMULATION!$D$4*$I22677)))-(EXP(-SIMULATION!$D$17*$J22696)/(1-EXP(-SIMULATION!$D$4*SIMULATION!$D$17))))</f>
        <v>2.095999238249965</v>
      </c>
      <c r="L22696">
        <v>-0.24335597038029708</v>
      </c>
      <c r="M22696">
        <f t="shared" ca="1" si="354"/>
        <v>1.5859253097092814</v>
      </c>
    </row>
    <row r="22697" spans="1:13" x14ac:dyDescent="0.25">
      <c r="A22697" s="9"/>
      <c r="H22697" s="9"/>
      <c r="J22697">
        <v>20</v>
      </c>
      <c r="K22697">
        <f ca="1">SIMULATION!$D$3*SIMULATION!$D$17/$H22677/(SIMULATION!$D$17-$I22677)*(((EXP(-$I22677*$J22697))/(1-EXP(-SIMULATION!$D$4*$I22677)))-(EXP(-SIMULATION!$D$17*$J22697)/(1-EXP(-SIMULATION!$D$4*SIMULATION!$D$17))))</f>
        <v>2.0482761967549346</v>
      </c>
      <c r="L22697">
        <v>-0.3304549411250719</v>
      </c>
      <c r="M22697">
        <f t="shared" ca="1" si="354"/>
        <v>1.3714132067483964</v>
      </c>
    </row>
    <row r="22698" spans="1:13" x14ac:dyDescent="0.25">
      <c r="A22698" s="9"/>
      <c r="H22698" s="9"/>
      <c r="J22698">
        <v>21</v>
      </c>
      <c r="K22698">
        <f ca="1">SIMULATION!$D$3*SIMULATION!$D$17/$H22677/(SIMULATION!$D$17-$I22677)*(((EXP(-$I22677*$J22698))/(1-EXP(-SIMULATION!$D$4*$I22677)))-(EXP(-SIMULATION!$D$17*$J22698)/(1-EXP(-SIMULATION!$D$4*SIMULATION!$D$17))))</f>
        <v>2.0016064529235509</v>
      </c>
      <c r="L22698">
        <v>-9.4012537464523149E-2</v>
      </c>
      <c r="M22698">
        <f t="shared" ca="1" si="354"/>
        <v>1.8134303512788443</v>
      </c>
    </row>
    <row r="22699" spans="1:13" x14ac:dyDescent="0.25">
      <c r="A22699" s="9"/>
      <c r="H22699" s="9"/>
      <c r="J22699">
        <v>22</v>
      </c>
      <c r="K22699">
        <f ca="1">SIMULATION!$D$3*SIMULATION!$D$17/$H22677/(SIMULATION!$D$17-$I22677)*(((EXP(-$I22677*$J22699))/(1-EXP(-SIMULATION!$D$4*$I22677)))-(EXP(-SIMULATION!$D$17*$J22699)/(1-EXP(-SIMULATION!$D$4*SIMULATION!$D$17))))</f>
        <v>1.9559787414286309</v>
      </c>
      <c r="L22699">
        <v>-3.002530719927296E-2</v>
      </c>
      <c r="M22699">
        <f t="shared" ca="1" si="354"/>
        <v>1.8972498788419889</v>
      </c>
    </row>
    <row r="22700" spans="1:13" x14ac:dyDescent="0.25">
      <c r="A22700" s="9"/>
      <c r="H22700" s="9"/>
      <c r="J22700">
        <v>23</v>
      </c>
      <c r="K22700">
        <f ca="1">SIMULATION!$D$3*SIMULATION!$D$17/$H22677/(SIMULATION!$D$17-$I22677)*(((EXP(-$I22677*$J22700))/(1-EXP(-SIMULATION!$D$4*$I22677)))-(EXP(-SIMULATION!$D$17*$J22700)/(1-EXP(-SIMULATION!$D$4*SIMULATION!$D$17))))</f>
        <v>1.911377468535095</v>
      </c>
      <c r="L22700">
        <v>0.27621671012346399</v>
      </c>
      <c r="M22700">
        <f t="shared" ca="1" si="354"/>
        <v>2.4393318646979738</v>
      </c>
    </row>
    <row r="22701" spans="1:13" x14ac:dyDescent="0.25">
      <c r="A22701" s="9"/>
      <c r="H22701" s="9"/>
      <c r="J22701">
        <v>24</v>
      </c>
      <c r="K22701">
        <f ca="1">SIMULATION!$D$3*SIMULATION!$D$17/$H22677/(SIMULATION!$D$17-$I22677)*(((EXP(-$I22677*$J22701))/(1-EXP(-SIMULATION!$D$4*$I22677)))-(EXP(-SIMULATION!$D$17*$J22701)/(1-EXP(-SIMULATION!$D$4*SIMULATION!$D$17))))</f>
        <v>1.8677844578335221</v>
      </c>
      <c r="L22701">
        <v>-0.27814158887467821</v>
      </c>
      <c r="M22701">
        <f t="shared" ca="1" si="354"/>
        <v>1.3482759210562769</v>
      </c>
    </row>
    <row r="22702" spans="1:13" x14ac:dyDescent="0.25">
      <c r="A22702" s="9">
        <v>909</v>
      </c>
      <c r="B22702" s="2">
        <f ca="1">NORMINV(RAND(),SIMULATION!D7,SIMULATION!D8)</f>
        <v>64.733776223883268</v>
      </c>
      <c r="C22702" s="2">
        <v>2</v>
      </c>
      <c r="D22702" s="2">
        <f ca="1">SIMULATION!$D$11*(1+(SIMULATION!$D$12*LN(1+$C22702)))*(1+(SIMULATION!$D$13*(($B22702/63.5)-1)))</f>
        <v>10.32968364781639</v>
      </c>
      <c r="E22702" s="2">
        <v>0.15531619588697809</v>
      </c>
      <c r="F22702" s="2">
        <f ca="1">D22702*(1+E22702)</f>
        <v>11.934050816711157</v>
      </c>
      <c r="G22702" s="2">
        <v>-0.15944934483909579</v>
      </c>
      <c r="H22702" s="9">
        <f>SIMULATION!$D$15*EXP($G$22702)</f>
        <v>188.21946976861491</v>
      </c>
      <c r="I22702" s="2">
        <f ca="1">$F22702/$H22702</f>
        <v>6.3404975220587551E-2</v>
      </c>
      <c r="J22702">
        <v>0</v>
      </c>
      <c r="K22702">
        <f ca="1">SIMULATION!$D$3*SIMULATION!$D$17/$H22702/(SIMULATION!$D$17-$I22702)*(((EXP(-$I22702*$J22702))/(1-EXP(-SIMULATION!$D$4*$I22702)))-(EXP(-SIMULATION!$D$17*$J22702)/(1-EXP(-SIMULATION!$D$4*SIMULATION!$D$17))))</f>
        <v>0.95175534071920753</v>
      </c>
      <c r="L22702">
        <v>-7.3948354428483506E-3</v>
      </c>
      <c r="M22702">
        <f t="shared" ca="1" si="354"/>
        <v>0.94471726659273692</v>
      </c>
    </row>
    <row r="22703" spans="1:13" x14ac:dyDescent="0.25">
      <c r="A22703" s="9"/>
      <c r="H22703" s="9"/>
      <c r="J22703">
        <v>1</v>
      </c>
      <c r="K22703">
        <f ca="1">SIMULATION!$D$3*SIMULATION!$D$17/$H22702/(SIMULATION!$D$17-$I22702)*(((EXP(-$I22702*$J22703))/(1-EXP(-SIMULATION!$D$4*$I22702)))-(EXP(-SIMULATION!$D$17*$J22703)/(1-EXP(-SIMULATION!$D$4*SIMULATION!$D$17))))</f>
        <v>1.9078974588673767</v>
      </c>
      <c r="L22703">
        <v>6.9221341818453005E-2</v>
      </c>
      <c r="M22703">
        <f t="shared" ca="1" si="354"/>
        <v>2.0399646810221936</v>
      </c>
    </row>
    <row r="22704" spans="1:13" x14ac:dyDescent="0.25">
      <c r="A22704" s="9"/>
      <c r="H22704" s="9"/>
      <c r="J22704">
        <v>2</v>
      </c>
      <c r="K22704">
        <f ca="1">SIMULATION!$D$3*SIMULATION!$D$17/$H22702/(SIMULATION!$D$17-$I22702)*(((EXP(-$I22702*$J22704))/(1-EXP(-SIMULATION!$D$4*$I22702)))-(EXP(-SIMULATION!$D$17*$J22704)/(1-EXP(-SIMULATION!$D$4*SIMULATION!$D$17))))</f>
        <v>2.4408723484326065</v>
      </c>
      <c r="L22704">
        <v>-0.30870149793783985</v>
      </c>
      <c r="M22704">
        <f t="shared" ca="1" si="354"/>
        <v>1.6873713981964078</v>
      </c>
    </row>
    <row r="22705" spans="1:13" x14ac:dyDescent="0.25">
      <c r="A22705" s="9"/>
      <c r="H22705" s="9"/>
      <c r="J22705">
        <v>3</v>
      </c>
      <c r="K22705">
        <f ca="1">SIMULATION!$D$3*SIMULATION!$D$17/$H22702/(SIMULATION!$D$17-$I22702)*(((EXP(-$I22702*$J22705))/(1-EXP(-SIMULATION!$D$4*$I22702)))-(EXP(-SIMULATION!$D$17*$J22705)/(1-EXP(-SIMULATION!$D$4*SIMULATION!$D$17))))</f>
        <v>2.7075706248985085</v>
      </c>
      <c r="L22705">
        <v>-7.9006228617357246E-2</v>
      </c>
      <c r="M22705">
        <f t="shared" ca="1" si="354"/>
        <v>2.4936556811101362</v>
      </c>
    </row>
    <row r="22706" spans="1:13" x14ac:dyDescent="0.25">
      <c r="A22706" s="9"/>
      <c r="H22706" s="9"/>
      <c r="J22706">
        <v>4</v>
      </c>
      <c r="K22706">
        <f ca="1">SIMULATION!$D$3*SIMULATION!$D$17/$H22702/(SIMULATION!$D$17-$I22702)*(((EXP(-$I22702*$J22706))/(1-EXP(-SIMULATION!$D$4*$I22702)))-(EXP(-SIMULATION!$D$17*$J22706)/(1-EXP(-SIMULATION!$D$4*SIMULATION!$D$17))))</f>
        <v>2.808230611460659</v>
      </c>
      <c r="L22706">
        <v>0.18616503759494085</v>
      </c>
      <c r="M22706">
        <f t="shared" ca="1" si="354"/>
        <v>3.3310249688184963</v>
      </c>
    </row>
    <row r="22707" spans="1:13" x14ac:dyDescent="0.25">
      <c r="A22707" s="9"/>
      <c r="H22707" s="9"/>
      <c r="J22707">
        <v>5</v>
      </c>
      <c r="K22707">
        <f ca="1">SIMULATION!$D$3*SIMULATION!$D$17/$H22702/(SIMULATION!$D$17-$I22702)*(((EXP(-$I22702*$J22707))/(1-EXP(-SIMULATION!$D$4*$I22702)))-(EXP(-SIMULATION!$D$17*$J22707)/(1-EXP(-SIMULATION!$D$4*SIMULATION!$D$17))))</f>
        <v>2.8068049590713522</v>
      </c>
      <c r="L22707">
        <v>-0.22616399196314046</v>
      </c>
      <c r="M22707">
        <f t="shared" ca="1" si="354"/>
        <v>2.1720067448658362</v>
      </c>
    </row>
    <row r="22708" spans="1:13" x14ac:dyDescent="0.25">
      <c r="A22708" s="9"/>
      <c r="H22708" s="9"/>
      <c r="J22708">
        <v>6</v>
      </c>
      <c r="K22708">
        <f ca="1">SIMULATION!$D$3*SIMULATION!$D$17/$H22702/(SIMULATION!$D$17-$I22702)*(((EXP(-$I22702*$J22708))/(1-EXP(-SIMULATION!$D$4*$I22702)))-(EXP(-SIMULATION!$D$17*$J22708)/(1-EXP(-SIMULATION!$D$4*SIMULATION!$D$17))))</f>
        <v>2.7440109349007953</v>
      </c>
      <c r="L22708">
        <v>-7.5918203791375469E-2</v>
      </c>
      <c r="M22708">
        <f t="shared" ca="1" si="354"/>
        <v>2.5356905535392338</v>
      </c>
    </row>
    <row r="22709" spans="1:13" x14ac:dyDescent="0.25">
      <c r="A22709" s="9"/>
      <c r="H22709" s="9"/>
      <c r="J22709">
        <v>7</v>
      </c>
      <c r="K22709">
        <f ca="1">SIMULATION!$D$3*SIMULATION!$D$17/$H22702/(SIMULATION!$D$17-$I22702)*(((EXP(-$I22702*$J22709))/(1-EXP(-SIMULATION!$D$4*$I22702)))-(EXP(-SIMULATION!$D$17*$J22709)/(1-EXP(-SIMULATION!$D$4*SIMULATION!$D$17))))</f>
        <v>2.6456922977053159</v>
      </c>
      <c r="L22709">
        <v>8.1066659511043193E-2</v>
      </c>
      <c r="M22709">
        <f t="shared" ca="1" si="354"/>
        <v>2.8601697343743822</v>
      </c>
    </row>
    <row r="22710" spans="1:13" x14ac:dyDescent="0.25">
      <c r="A22710" s="9"/>
      <c r="H22710" s="9"/>
      <c r="J22710">
        <v>8</v>
      </c>
      <c r="K22710">
        <f ca="1">SIMULATION!$D$3*SIMULATION!$D$17/$H22702/(SIMULATION!$D$17-$I22702)*(((EXP(-$I22702*$J22710))/(1-EXP(-SIMULATION!$D$4*$I22702)))-(EXP(-SIMULATION!$D$17*$J22710)/(1-EXP(-SIMULATION!$D$4*SIMULATION!$D$17))))</f>
        <v>2.5281767897786582</v>
      </c>
      <c r="L22710">
        <v>-0.15437460774360126</v>
      </c>
      <c r="M22710">
        <f t="shared" ca="1" si="354"/>
        <v>2.137890489550101</v>
      </c>
    </row>
    <row r="22711" spans="1:13" x14ac:dyDescent="0.25">
      <c r="A22711" s="9"/>
      <c r="H22711" s="9"/>
      <c r="J22711">
        <v>9</v>
      </c>
      <c r="K22711">
        <f ca="1">SIMULATION!$D$3*SIMULATION!$D$17/$H22702/(SIMULATION!$D$17-$I22702)*(((EXP(-$I22702*$J22711))/(1-EXP(-SIMULATION!$D$4*$I22702)))-(EXP(-SIMULATION!$D$17*$J22711)/(1-EXP(-SIMULATION!$D$4*SIMULATION!$D$17))))</f>
        <v>2.4017084085597111</v>
      </c>
      <c r="L22711">
        <v>-0.25724246895283365</v>
      </c>
      <c r="M22711">
        <f t="shared" ca="1" si="354"/>
        <v>1.7838870078370301</v>
      </c>
    </row>
    <row r="22712" spans="1:13" x14ac:dyDescent="0.25">
      <c r="A22712" s="9"/>
      <c r="H22712" s="9"/>
      <c r="J22712">
        <v>10</v>
      </c>
      <c r="K22712">
        <f ca="1">SIMULATION!$D$3*SIMULATION!$D$17/$H22702/(SIMULATION!$D$17-$I22702)*(((EXP(-$I22702*$J22712))/(1-EXP(-SIMULATION!$D$4*$I22702)))-(EXP(-SIMULATION!$D$17*$J22712)/(1-EXP(-SIMULATION!$D$4*SIMULATION!$D$17))))</f>
        <v>2.2726460080144357</v>
      </c>
      <c r="L22712">
        <v>0.6353048351178251</v>
      </c>
      <c r="M22712">
        <f t="shared" ca="1" si="354"/>
        <v>3.7164690054172307</v>
      </c>
    </row>
    <row r="22713" spans="1:13" x14ac:dyDescent="0.25">
      <c r="A22713" s="9"/>
      <c r="H22713" s="9"/>
      <c r="J22713">
        <v>11</v>
      </c>
      <c r="K22713">
        <f ca="1">SIMULATION!$D$3*SIMULATION!$D$17/$H22702/(SIMULATION!$D$17-$I22702)*(((EXP(-$I22702*$J22713))/(1-EXP(-SIMULATION!$D$4*$I22702)))-(EXP(-SIMULATION!$D$17*$J22713)/(1-EXP(-SIMULATION!$D$4*SIMULATION!$D$17))))</f>
        <v>2.1448713883502335</v>
      </c>
      <c r="L22713">
        <v>3.7046582439147636E-2</v>
      </c>
      <c r="M22713">
        <f t="shared" ca="1" si="354"/>
        <v>2.2243315430601198</v>
      </c>
    </row>
    <row r="22714" spans="1:13" x14ac:dyDescent="0.25">
      <c r="A22714" s="9"/>
      <c r="H22714" s="9"/>
      <c r="J22714">
        <v>12</v>
      </c>
      <c r="K22714">
        <f ca="1">SIMULATION!$D$3*SIMULATION!$D$17/$H22702/(SIMULATION!$D$17-$I22702)*(((EXP(-$I22702*$J22714))/(1-EXP(-SIMULATION!$D$4*$I22702)))-(EXP(-SIMULATION!$D$17*$J22714)/(1-EXP(-SIMULATION!$D$4*SIMULATION!$D$17))))</f>
        <v>2.0206908574974833</v>
      </c>
      <c r="L22714">
        <v>2.0225492761989601E-2</v>
      </c>
      <c r="M22714">
        <f t="shared" ca="1" si="354"/>
        <v>2.0615603258100172</v>
      </c>
    </row>
    <row r="22715" spans="1:13" x14ac:dyDescent="0.25">
      <c r="A22715" s="9"/>
      <c r="H22715" s="9"/>
      <c r="J22715">
        <v>13</v>
      </c>
      <c r="K22715">
        <f ca="1">SIMULATION!$D$3*SIMULATION!$D$17/$H22702/(SIMULATION!$D$17-$I22702)*(((EXP(-$I22702*$J22715))/(1-EXP(-SIMULATION!$D$4*$I22702)))-(EXP(-SIMULATION!$D$17*$J22715)/(1-EXP(-SIMULATION!$D$4*SIMULATION!$D$17))))</f>
        <v>1.9014122447141271</v>
      </c>
      <c r="L22715">
        <v>2.4682975137665496E-2</v>
      </c>
      <c r="M22715">
        <f t="shared" ca="1" si="354"/>
        <v>1.9483447558768587</v>
      </c>
    </row>
    <row r="22716" spans="1:13" x14ac:dyDescent="0.25">
      <c r="A22716" s="9"/>
      <c r="H22716" s="9"/>
      <c r="J22716">
        <v>14</v>
      </c>
      <c r="K22716">
        <f ca="1">SIMULATION!$D$3*SIMULATION!$D$17/$H22702/(SIMULATION!$D$17-$I22702)*(((EXP(-$I22702*$J22716))/(1-EXP(-SIMULATION!$D$4*$I22702)))-(EXP(-SIMULATION!$D$17*$J22716)/(1-EXP(-SIMULATION!$D$4*SIMULATION!$D$17))))</f>
        <v>1.7877139808118936</v>
      </c>
      <c r="L22716">
        <v>0.35719681834883243</v>
      </c>
      <c r="M22716">
        <f t="shared" ca="1" si="354"/>
        <v>2.4262797268756273</v>
      </c>
    </row>
    <row r="22717" spans="1:13" x14ac:dyDescent="0.25">
      <c r="A22717" s="9"/>
      <c r="H22717" s="9"/>
      <c r="J22717">
        <v>15</v>
      </c>
      <c r="K22717">
        <f ca="1">SIMULATION!$D$3*SIMULATION!$D$17/$H22702/(SIMULATION!$D$17-$I22702)*(((EXP(-$I22702*$J22717))/(1-EXP(-SIMULATION!$D$4*$I22702)))-(EXP(-SIMULATION!$D$17*$J22717)/(1-EXP(-SIMULATION!$D$4*SIMULATION!$D$17))))</f>
        <v>1.679880971654673</v>
      </c>
      <c r="L22717">
        <v>-0.38545252829700088</v>
      </c>
      <c r="M22717">
        <f t="shared" ca="1" si="354"/>
        <v>1.0323666038923567</v>
      </c>
    </row>
    <row r="22718" spans="1:13" x14ac:dyDescent="0.25">
      <c r="A22718" s="9"/>
      <c r="H22718" s="9"/>
      <c r="J22718">
        <v>16</v>
      </c>
      <c r="K22718">
        <f ca="1">SIMULATION!$D$3*SIMULATION!$D$17/$H22702/(SIMULATION!$D$17-$I22702)*(((EXP(-$I22702*$J22718))/(1-EXP(-SIMULATION!$D$4*$I22702)))-(EXP(-SIMULATION!$D$17*$J22718)/(1-EXP(-SIMULATION!$D$4*SIMULATION!$D$17))))</f>
        <v>1.577955148998629</v>
      </c>
      <c r="L22718">
        <v>-7.2422087912117697E-2</v>
      </c>
      <c r="M22718">
        <f t="shared" ca="1" si="354"/>
        <v>1.4636763424764716</v>
      </c>
    </row>
    <row r="22719" spans="1:13" x14ac:dyDescent="0.25">
      <c r="A22719" s="9"/>
      <c r="H22719" s="9"/>
      <c r="J22719">
        <v>17</v>
      </c>
      <c r="K22719">
        <f ca="1">SIMULATION!$D$3*SIMULATION!$D$17/$H22702/(SIMULATION!$D$17-$I22702)*(((EXP(-$I22702*$J22719))/(1-EXP(-SIMULATION!$D$4*$I22702)))-(EXP(-SIMULATION!$D$17*$J22719)/(1-EXP(-SIMULATION!$D$4*SIMULATION!$D$17))))</f>
        <v>1.4818313815248241</v>
      </c>
      <c r="L22719">
        <v>0.26957405127368755</v>
      </c>
      <c r="M22719">
        <f t="shared" ca="1" si="354"/>
        <v>1.8812946703469562</v>
      </c>
    </row>
    <row r="22720" spans="1:13" x14ac:dyDescent="0.25">
      <c r="A22720" s="9"/>
      <c r="H22720" s="9"/>
      <c r="J22720">
        <v>18</v>
      </c>
      <c r="K22720">
        <f ca="1">SIMULATION!$D$3*SIMULATION!$D$17/$H22702/(SIMULATION!$D$17-$I22702)*(((EXP(-$I22702*$J22720))/(1-EXP(-SIMULATION!$D$4*$I22702)))-(EXP(-SIMULATION!$D$17*$J22720)/(1-EXP(-SIMULATION!$D$4*SIMULATION!$D$17))))</f>
        <v>1.3913184061053891</v>
      </c>
      <c r="L22720">
        <v>3.2317562806672237E-2</v>
      </c>
      <c r="M22720">
        <f t="shared" ca="1" si="354"/>
        <v>1.4362824260787792</v>
      </c>
    </row>
    <row r="22721" spans="1:13" x14ac:dyDescent="0.25">
      <c r="A22721" s="9"/>
      <c r="H22721" s="9"/>
      <c r="J22721">
        <v>19</v>
      </c>
      <c r="K22721">
        <f ca="1">SIMULATION!$D$3*SIMULATION!$D$17/$H22702/(SIMULATION!$D$17-$I22702)*(((EXP(-$I22702*$J22721))/(1-EXP(-SIMULATION!$D$4*$I22702)))-(EXP(-SIMULATION!$D$17*$J22721)/(1-EXP(-SIMULATION!$D$4*SIMULATION!$D$17))))</f>
        <v>1.3061773757999646</v>
      </c>
      <c r="L22721">
        <v>0.19735839705869707</v>
      </c>
      <c r="M22721">
        <f t="shared" ca="1" si="354"/>
        <v>1.5639624489621808</v>
      </c>
    </row>
    <row r="22722" spans="1:13" x14ac:dyDescent="0.25">
      <c r="A22722" s="9"/>
      <c r="H22722" s="9"/>
      <c r="J22722">
        <v>20</v>
      </c>
      <c r="K22722">
        <f ca="1">SIMULATION!$D$3*SIMULATION!$D$17/$H22702/(SIMULATION!$D$17-$I22702)*(((EXP(-$I22702*$J22722))/(1-EXP(-SIMULATION!$D$4*$I22702)))-(EXP(-SIMULATION!$D$17*$J22722)/(1-EXP(-SIMULATION!$D$4*SIMULATION!$D$17))))</f>
        <v>1.2261460947196323</v>
      </c>
      <c r="L22722">
        <v>0.19146053367398105</v>
      </c>
      <c r="M22722">
        <f t="shared" ca="1" si="354"/>
        <v>1.4609046803769208</v>
      </c>
    </row>
    <row r="22723" spans="1:13" x14ac:dyDescent="0.25">
      <c r="A22723" s="9"/>
      <c r="H22723" s="9"/>
      <c r="J22723">
        <v>21</v>
      </c>
      <c r="K22723">
        <f ca="1">SIMULATION!$D$3*SIMULATION!$D$17/$H22702/(SIMULATION!$D$17-$I22702)*(((EXP(-$I22702*$J22723))/(1-EXP(-SIMULATION!$D$4*$I22702)))-(EXP(-SIMULATION!$D$17*$J22723)/(1-EXP(-SIMULATION!$D$4*SIMULATION!$D$17))))</f>
        <v>1.1509541094175784</v>
      </c>
      <c r="L22723">
        <v>0.21872814892445547</v>
      </c>
      <c r="M22723">
        <f t="shared" ref="M22723:M22786" ca="1" si="355">$K22723*(1+$L22723)</f>
        <v>1.4027001712674805</v>
      </c>
    </row>
    <row r="22724" spans="1:13" x14ac:dyDescent="0.25">
      <c r="A22724" s="9"/>
      <c r="H22724" s="9"/>
      <c r="J22724">
        <v>22</v>
      </c>
      <c r="K22724">
        <f ca="1">SIMULATION!$D$3*SIMULATION!$D$17/$H22702/(SIMULATION!$D$17-$I22702)*(((EXP(-$I22702*$J22724))/(1-EXP(-SIMULATION!$D$4*$I22702)))-(EXP(-SIMULATION!$D$17*$J22724)/(1-EXP(-SIMULATION!$D$4*SIMULATION!$D$17))))</f>
        <v>1.0803319678846015</v>
      </c>
      <c r="L22724">
        <v>0.29063786861370183</v>
      </c>
      <c r="M22724">
        <f t="shared" ca="1" si="355"/>
        <v>1.3943173484258282</v>
      </c>
    </row>
    <row r="22725" spans="1:13" x14ac:dyDescent="0.25">
      <c r="A22725" s="9"/>
      <c r="H22725" s="9"/>
      <c r="J22725">
        <v>23</v>
      </c>
      <c r="K22725">
        <f ca="1">SIMULATION!$D$3*SIMULATION!$D$17/$H22702/(SIMULATION!$D$17-$I22702)*(((EXP(-$I22702*$J22725))/(1-EXP(-SIMULATION!$D$4*$I22702)))-(EXP(-SIMULATION!$D$17*$J22725)/(1-EXP(-SIMULATION!$D$4*SIMULATION!$D$17))))</f>
        <v>1.0140167663120743</v>
      </c>
      <c r="L22725">
        <v>8.0632728740525114E-2</v>
      </c>
      <c r="M22725">
        <f t="shared" ca="1" si="355"/>
        <v>1.0957797051684601</v>
      </c>
    </row>
    <row r="22726" spans="1:13" x14ac:dyDescent="0.25">
      <c r="A22726" s="9"/>
      <c r="H22726" s="9"/>
      <c r="J22726">
        <v>24</v>
      </c>
      <c r="K22726">
        <f ca="1">SIMULATION!$D$3*SIMULATION!$D$17/$H22702/(SIMULATION!$D$17-$I22702)*(((EXP(-$I22702*$J22726))/(1-EXP(-SIMULATION!$D$4*$I22702)))-(EXP(-SIMULATION!$D$17*$J22726)/(1-EXP(-SIMULATION!$D$4*SIMULATION!$D$17))))</f>
        <v>0.95175534071920798</v>
      </c>
      <c r="L22726">
        <v>-0.31514402891657511</v>
      </c>
      <c r="M22726">
        <f t="shared" ca="1" si="355"/>
        <v>0.65181532810208909</v>
      </c>
    </row>
    <row r="22727" spans="1:13" x14ac:dyDescent="0.25">
      <c r="A22727" s="9">
        <v>910</v>
      </c>
      <c r="B22727" s="2">
        <f ca="1">NORMINV(RAND(),SIMULATION!D7,SIMULATION!D8)</f>
        <v>51.429968205852866</v>
      </c>
      <c r="C22727" s="2">
        <v>2</v>
      </c>
      <c r="D22727" s="2">
        <f ca="1">SIMULATION!$D$11*(1+(SIMULATION!$D$12*LN(1+$C22727)))*(1+(SIMULATION!$D$13*(($B22727/63.5)-1)))</f>
        <v>9.3417197529893095</v>
      </c>
      <c r="E22727" s="2">
        <v>0.29437488253043065</v>
      </c>
      <c r="F22727" s="2">
        <f ca="1">D22727*(1+E22727)</f>
        <v>12.091687407907742</v>
      </c>
      <c r="G22727" s="2">
        <v>-0.26053185783084004</v>
      </c>
      <c r="H22727" s="9">
        <f>SIMULATION!$D$15*EXP($G$22727)</f>
        <v>170.12375815671029</v>
      </c>
      <c r="I22727" s="2">
        <f ca="1">$F22727/$H22727</f>
        <v>7.1075830553716232E-2</v>
      </c>
      <c r="J22727">
        <v>0</v>
      </c>
      <c r="K22727">
        <f ca="1">SIMULATION!$D$3*SIMULATION!$D$17/$H22727/(SIMULATION!$D$17-$I22727)*(((EXP(-$I22727*$J22727))/(1-EXP(-SIMULATION!$D$4*$I22727)))-(EXP(-SIMULATION!$D$17*$J22727)/(1-EXP(-SIMULATION!$D$4*SIMULATION!$D$17))))</f>
        <v>0.85378358024573897</v>
      </c>
      <c r="L22727">
        <v>-0.2875283876413301</v>
      </c>
      <c r="M22727">
        <f t="shared" ca="1" si="355"/>
        <v>0.60829656402303944</v>
      </c>
    </row>
    <row r="22728" spans="1:13" x14ac:dyDescent="0.25">
      <c r="A22728" s="9"/>
      <c r="H22728" s="9"/>
      <c r="J22728">
        <v>1</v>
      </c>
      <c r="K22728">
        <f ca="1">SIMULATION!$D$3*SIMULATION!$D$17/$H22727/(SIMULATION!$D$17-$I22727)*(((EXP(-$I22727*$J22728))/(1-EXP(-SIMULATION!$D$4*$I22727)))-(EXP(-SIMULATION!$D$17*$J22728)/(1-EXP(-SIMULATION!$D$4*SIMULATION!$D$17))))</f>
        <v>1.9131773431289734</v>
      </c>
      <c r="L22728">
        <v>7.1495162685850669E-2</v>
      </c>
      <c r="M22728">
        <f t="shared" ca="1" si="355"/>
        <v>2.0499602685228626</v>
      </c>
    </row>
    <row r="22729" spans="1:13" x14ac:dyDescent="0.25">
      <c r="A22729" s="9"/>
      <c r="H22729" s="9"/>
      <c r="J22729">
        <v>2</v>
      </c>
      <c r="K22729">
        <f ca="1">SIMULATION!$D$3*SIMULATION!$D$17/$H22727/(SIMULATION!$D$17-$I22727)*(((EXP(-$I22727*$J22729))/(1-EXP(-SIMULATION!$D$4*$I22727)))-(EXP(-SIMULATION!$D$17*$J22729)/(1-EXP(-SIMULATION!$D$4*SIMULATION!$D$17))))</f>
        <v>2.4983394731104429</v>
      </c>
      <c r="L22729">
        <v>-0.32652707351148802</v>
      </c>
      <c r="M22729">
        <f t="shared" ca="1" si="355"/>
        <v>1.682563996317457</v>
      </c>
    </row>
    <row r="22730" spans="1:13" x14ac:dyDescent="0.25">
      <c r="A22730" s="9"/>
      <c r="H22730" s="9"/>
      <c r="J22730">
        <v>3</v>
      </c>
      <c r="K22730">
        <f ca="1">SIMULATION!$D$3*SIMULATION!$D$17/$H22727/(SIMULATION!$D$17-$I22727)*(((EXP(-$I22727*$J22730))/(1-EXP(-SIMULATION!$D$4*$I22727)))-(EXP(-SIMULATION!$D$17*$J22730)/(1-EXP(-SIMULATION!$D$4*SIMULATION!$D$17))))</f>
        <v>2.7860326846871661</v>
      </c>
      <c r="L22730">
        <v>8.8297376290084259E-2</v>
      </c>
      <c r="M22730">
        <f t="shared" ca="1" si="355"/>
        <v>3.0320320610034623</v>
      </c>
    </row>
    <row r="22731" spans="1:13" x14ac:dyDescent="0.25">
      <c r="A22731" s="9"/>
      <c r="H22731" s="9"/>
      <c r="J22731">
        <v>4</v>
      </c>
      <c r="K22731">
        <f ca="1">SIMULATION!$D$3*SIMULATION!$D$17/$H22727/(SIMULATION!$D$17-$I22727)*(((EXP(-$I22727*$J22731))/(1-EXP(-SIMULATION!$D$4*$I22727)))-(EXP(-SIMULATION!$D$17*$J22731)/(1-EXP(-SIMULATION!$D$4*SIMULATION!$D$17))))</f>
        <v>2.8890896468206146</v>
      </c>
      <c r="L22731">
        <v>0.31872417328469244</v>
      </c>
      <c r="M22731">
        <f t="shared" ca="1" si="355"/>
        <v>3.809912356048879</v>
      </c>
    </row>
    <row r="22732" spans="1:13" x14ac:dyDescent="0.25">
      <c r="A22732" s="9"/>
      <c r="H22732" s="9"/>
      <c r="J22732">
        <v>5</v>
      </c>
      <c r="K22732">
        <f ca="1">SIMULATION!$D$3*SIMULATION!$D$17/$H22727/(SIMULATION!$D$17-$I22727)*(((EXP(-$I22727*$J22732))/(1-EXP(-SIMULATION!$D$4*$I22727)))-(EXP(-SIMULATION!$D$17*$J22732)/(1-EXP(-SIMULATION!$D$4*SIMULATION!$D$17))))</f>
        <v>2.8794053714139496</v>
      </c>
      <c r="L22732">
        <v>0.6528797966022778</v>
      </c>
      <c r="M22732">
        <f t="shared" ca="1" si="355"/>
        <v>4.7593109646381953</v>
      </c>
    </row>
    <row r="22733" spans="1:13" x14ac:dyDescent="0.25">
      <c r="A22733" s="9"/>
      <c r="H22733" s="9"/>
      <c r="J22733">
        <v>6</v>
      </c>
      <c r="K22733">
        <f ca="1">SIMULATION!$D$3*SIMULATION!$D$17/$H22727/(SIMULATION!$D$17-$I22727)*(((EXP(-$I22727*$J22733))/(1-EXP(-SIMULATION!$D$4*$I22727)))-(EXP(-SIMULATION!$D$17*$J22733)/(1-EXP(-SIMULATION!$D$4*SIMULATION!$D$17))))</f>
        <v>2.8026692173568164</v>
      </c>
      <c r="L22733">
        <v>-1.0852493189356979E-2</v>
      </c>
      <c r="M22733">
        <f t="shared" ca="1" si="355"/>
        <v>2.7722532687634311</v>
      </c>
    </row>
    <row r="22734" spans="1:13" x14ac:dyDescent="0.25">
      <c r="A22734" s="9"/>
      <c r="H22734" s="9"/>
      <c r="J22734">
        <v>7</v>
      </c>
      <c r="K22734">
        <f ca="1">SIMULATION!$D$3*SIMULATION!$D$17/$H22727/(SIMULATION!$D$17-$I22727)*(((EXP(-$I22727*$J22734))/(1-EXP(-SIMULATION!$D$4*$I22727)))-(EXP(-SIMULATION!$D$17*$J22734)/(1-EXP(-SIMULATION!$D$4*SIMULATION!$D$17))))</f>
        <v>2.6878035821731725</v>
      </c>
      <c r="L22734">
        <v>-0.25283281004424796</v>
      </c>
      <c r="M22734">
        <f t="shared" ca="1" si="355"/>
        <v>2.0082386496453335</v>
      </c>
    </row>
    <row r="22735" spans="1:13" x14ac:dyDescent="0.25">
      <c r="A22735" s="9"/>
      <c r="H22735" s="9"/>
      <c r="J22735">
        <v>8</v>
      </c>
      <c r="K22735">
        <f ca="1">SIMULATION!$D$3*SIMULATION!$D$17/$H22727/(SIMULATION!$D$17-$I22727)*(((EXP(-$I22727*$J22735))/(1-EXP(-SIMULATION!$D$4*$I22727)))-(EXP(-SIMULATION!$D$17*$J22735)/(1-EXP(-SIMULATION!$D$4*SIMULATION!$D$17))))</f>
        <v>2.5530106432860897</v>
      </c>
      <c r="L22735">
        <v>5.0332711544778174E-3</v>
      </c>
      <c r="M22735">
        <f t="shared" ca="1" si="355"/>
        <v>2.5658606381140165</v>
      </c>
    </row>
    <row r="22736" spans="1:13" x14ac:dyDescent="0.25">
      <c r="A22736" s="9"/>
      <c r="H22736" s="9"/>
      <c r="J22736">
        <v>9</v>
      </c>
      <c r="K22736">
        <f ca="1">SIMULATION!$D$3*SIMULATION!$D$17/$H22727/(SIMULATION!$D$17-$I22727)*(((EXP(-$I22727*$J22736))/(1-EXP(-SIMULATION!$D$4*$I22727)))-(EXP(-SIMULATION!$D$17*$J22736)/(1-EXP(-SIMULATION!$D$4*SIMULATION!$D$17))))</f>
        <v>2.409645578731078</v>
      </c>
      <c r="L22736">
        <v>-1.9766313989662831E-2</v>
      </c>
      <c r="M22736">
        <f t="shared" ca="1" si="355"/>
        <v>2.3620157676180766</v>
      </c>
    </row>
    <row r="22737" spans="1:13" x14ac:dyDescent="0.25">
      <c r="A22737" s="9"/>
      <c r="H22737" s="9"/>
      <c r="J22737">
        <v>10</v>
      </c>
      <c r="K22737">
        <f ca="1">SIMULATION!$D$3*SIMULATION!$D$17/$H22727/(SIMULATION!$D$17-$I22727)*(((EXP(-$I22727*$J22737))/(1-EXP(-SIMULATION!$D$4*$I22727)))-(EXP(-SIMULATION!$D$17*$J22737)/(1-EXP(-SIMULATION!$D$4*SIMULATION!$D$17))))</f>
        <v>2.2646970582527977</v>
      </c>
      <c r="L22737">
        <v>-0.25917354369076456</v>
      </c>
      <c r="M22737">
        <f t="shared" ca="1" si="355"/>
        <v>1.6777474962793704</v>
      </c>
    </row>
    <row r="22738" spans="1:13" x14ac:dyDescent="0.25">
      <c r="A22738" s="9"/>
      <c r="H22738" s="9"/>
      <c r="J22738">
        <v>11</v>
      </c>
      <c r="K22738">
        <f ca="1">SIMULATION!$D$3*SIMULATION!$D$17/$H22727/(SIMULATION!$D$17-$I22727)*(((EXP(-$I22727*$J22738))/(1-EXP(-SIMULATION!$D$4*$I22727)))-(EXP(-SIMULATION!$D$17*$J22738)/(1-EXP(-SIMULATION!$D$4*SIMULATION!$D$17))))</f>
        <v>2.122375346672694</v>
      </c>
      <c r="L22738">
        <v>0.5245657769340375</v>
      </c>
      <c r="M22738">
        <f t="shared" ca="1" si="355"/>
        <v>3.2357008193457029</v>
      </c>
    </row>
    <row r="22739" spans="1:13" x14ac:dyDescent="0.25">
      <c r="A22739" s="9"/>
      <c r="H22739" s="9"/>
      <c r="J22739">
        <v>12</v>
      </c>
      <c r="K22739">
        <f ca="1">SIMULATION!$D$3*SIMULATION!$D$17/$H22727/(SIMULATION!$D$17-$I22727)*(((EXP(-$I22727*$J22739))/(1-EXP(-SIMULATION!$D$4*$I22727)))-(EXP(-SIMULATION!$D$17*$J22739)/(1-EXP(-SIMULATION!$D$4*SIMULATION!$D$17))))</f>
        <v>1.9851286433992115</v>
      </c>
      <c r="L22739">
        <v>0.23403131066688562</v>
      </c>
      <c r="M22739">
        <f t="shared" ca="1" si="355"/>
        <v>2.4497109016563057</v>
      </c>
    </row>
    <row r="22740" spans="1:13" x14ac:dyDescent="0.25">
      <c r="A22740" s="9"/>
      <c r="H22740" s="9"/>
      <c r="J22740">
        <v>13</v>
      </c>
      <c r="K22740">
        <f ca="1">SIMULATION!$D$3*SIMULATION!$D$17/$H22727/(SIMULATION!$D$17-$I22727)*(((EXP(-$I22727*$J22740))/(1-EXP(-SIMULATION!$D$4*$I22727)))-(EXP(-SIMULATION!$D$17*$J22740)/(1-EXP(-SIMULATION!$D$4*SIMULATION!$D$17))))</f>
        <v>1.8542931147895421</v>
      </c>
      <c r="L22740">
        <v>0.25582683429191111</v>
      </c>
      <c r="M22740">
        <f t="shared" ca="1" si="355"/>
        <v>2.3286710521954377</v>
      </c>
    </row>
    <row r="22741" spans="1:13" x14ac:dyDescent="0.25">
      <c r="A22741" s="9"/>
      <c r="H22741" s="9"/>
      <c r="J22741">
        <v>14</v>
      </c>
      <c r="K22741">
        <f ca="1">SIMULATION!$D$3*SIMULATION!$D$17/$H22727/(SIMULATION!$D$17-$I22727)*(((EXP(-$I22727*$J22741))/(1-EXP(-SIMULATION!$D$4*$I22727)))-(EXP(-SIMULATION!$D$17*$J22741)/(1-EXP(-SIMULATION!$D$4*SIMULATION!$D$17))))</f>
        <v>1.7305082746283091</v>
      </c>
      <c r="L22741">
        <v>0.11197795521247966</v>
      </c>
      <c r="M22741">
        <f t="shared" ca="1" si="355"/>
        <v>1.9242870526994635</v>
      </c>
    </row>
    <row r="22742" spans="1:13" x14ac:dyDescent="0.25">
      <c r="A22742" s="9"/>
      <c r="H22742" s="9"/>
      <c r="J22742">
        <v>15</v>
      </c>
      <c r="K22742">
        <f ca="1">SIMULATION!$D$3*SIMULATION!$D$17/$H22727/(SIMULATION!$D$17-$I22727)*(((EXP(-$I22727*$J22742))/(1-EXP(-SIMULATION!$D$4*$I22727)))-(EXP(-SIMULATION!$D$17*$J22742)/(1-EXP(-SIMULATION!$D$4*SIMULATION!$D$17))))</f>
        <v>1.6139820746696896</v>
      </c>
      <c r="L22742">
        <v>-0.2882337380742106</v>
      </c>
      <c r="M22742">
        <f t="shared" ca="1" si="355"/>
        <v>1.1487779881028752</v>
      </c>
    </row>
    <row r="22743" spans="1:13" x14ac:dyDescent="0.25">
      <c r="A22743" s="9"/>
      <c r="H22743" s="9"/>
      <c r="J22743">
        <v>16</v>
      </c>
      <c r="K22743">
        <f ca="1">SIMULATION!$D$3*SIMULATION!$D$17/$H22727/(SIMULATION!$D$17-$I22727)*(((EXP(-$I22727*$J22743))/(1-EXP(-SIMULATION!$D$4*$I22727)))-(EXP(-SIMULATION!$D$17*$J22743)/(1-EXP(-SIMULATION!$D$4*SIMULATION!$D$17))))</f>
        <v>1.5046597608905048</v>
      </c>
      <c r="L22743">
        <v>9.5785846030240443E-2</v>
      </c>
      <c r="M22743">
        <f t="shared" ca="1" si="355"/>
        <v>1.6487848690750613</v>
      </c>
    </row>
    <row r="22744" spans="1:13" x14ac:dyDescent="0.25">
      <c r="A22744" s="9"/>
      <c r="H22744" s="9"/>
      <c r="J22744">
        <v>17</v>
      </c>
      <c r="K22744">
        <f ca="1">SIMULATION!$D$3*SIMULATION!$D$17/$H22727/(SIMULATION!$D$17-$I22727)*(((EXP(-$I22727*$J22744))/(1-EXP(-SIMULATION!$D$4*$I22727)))-(EXP(-SIMULATION!$D$17*$J22744)/(1-EXP(-SIMULATION!$D$4*SIMULATION!$D$17))))</f>
        <v>1.4023311304694599</v>
      </c>
      <c r="L22744">
        <v>-1.0784057657969085E-2</v>
      </c>
      <c r="M22744">
        <f t="shared" ca="1" si="355"/>
        <v>1.3872083107029123</v>
      </c>
    </row>
    <row r="22745" spans="1:13" x14ac:dyDescent="0.25">
      <c r="A22745" s="9"/>
      <c r="H22745" s="9"/>
      <c r="J22745">
        <v>18</v>
      </c>
      <c r="K22745">
        <f ca="1">SIMULATION!$D$3*SIMULATION!$D$17/$H22727/(SIMULATION!$D$17-$I22727)*(((EXP(-$I22727*$J22745))/(1-EXP(-SIMULATION!$D$4*$I22727)))-(EXP(-SIMULATION!$D$17*$J22745)/(1-EXP(-SIMULATION!$D$4*SIMULATION!$D$17))))</f>
        <v>1.3066983796488074</v>
      </c>
      <c r="L22745">
        <v>-4.3181089207013718E-2</v>
      </c>
      <c r="M22745">
        <f t="shared" ca="1" si="355"/>
        <v>1.2502737203505321</v>
      </c>
    </row>
    <row r="22746" spans="1:13" x14ac:dyDescent="0.25">
      <c r="A22746" s="9"/>
      <c r="H22746" s="9"/>
      <c r="J22746">
        <v>19</v>
      </c>
      <c r="K22746">
        <f ca="1">SIMULATION!$D$3*SIMULATION!$D$17/$H22727/(SIMULATION!$D$17-$I22727)*(((EXP(-$I22727*$J22746))/(1-EXP(-SIMULATION!$D$4*$I22727)))-(EXP(-SIMULATION!$D$17*$J22746)/(1-EXP(-SIMULATION!$D$4*SIMULATION!$D$17))))</f>
        <v>1.2174187579964915</v>
      </c>
      <c r="L22746">
        <v>0.20272406830954529</v>
      </c>
      <c r="M22746">
        <f t="shared" ca="1" si="355"/>
        <v>1.4642188414538939</v>
      </c>
    </row>
    <row r="22747" spans="1:13" x14ac:dyDescent="0.25">
      <c r="A22747" s="9"/>
      <c r="H22747" s="9"/>
      <c r="J22747">
        <v>20</v>
      </c>
      <c r="K22747">
        <f ca="1">SIMULATION!$D$3*SIMULATION!$D$17/$H22727/(SIMULATION!$D$17-$I22727)*(((EXP(-$I22727*$J22747))/(1-EXP(-SIMULATION!$D$4*$I22727)))-(EXP(-SIMULATION!$D$17*$J22747)/(1-EXP(-SIMULATION!$D$4*SIMULATION!$D$17))))</f>
        <v>1.1341311345519463</v>
      </c>
      <c r="L22747">
        <v>-0.29943210021308403</v>
      </c>
      <c r="M22747">
        <f t="shared" ca="1" si="355"/>
        <v>0.79453586701600931</v>
      </c>
    </row>
    <row r="22748" spans="1:13" x14ac:dyDescent="0.25">
      <c r="A22748" s="9"/>
      <c r="H22748" s="9"/>
      <c r="J22748">
        <v>21</v>
      </c>
      <c r="K22748">
        <f ca="1">SIMULATION!$D$3*SIMULATION!$D$17/$H22727/(SIMULATION!$D$17-$I22727)*(((EXP(-$I22727*$J22748))/(1-EXP(-SIMULATION!$D$4*$I22727)))-(EXP(-SIMULATION!$D$17*$J22748)/(1-EXP(-SIMULATION!$D$4*SIMULATION!$D$17))))</f>
        <v>1.0564723069901047</v>
      </c>
      <c r="L22748">
        <v>-0.31426470222098651</v>
      </c>
      <c r="M22748">
        <f t="shared" ca="1" si="355"/>
        <v>0.72446035202914072</v>
      </c>
    </row>
    <row r="22749" spans="1:13" x14ac:dyDescent="0.25">
      <c r="A22749" s="9"/>
      <c r="H22749" s="9"/>
      <c r="J22749">
        <v>22</v>
      </c>
      <c r="K22749">
        <f ca="1">SIMULATION!$D$3*SIMULATION!$D$17/$H22727/(SIMULATION!$D$17-$I22727)*(((EXP(-$I22727*$J22749))/(1-EXP(-SIMULATION!$D$4*$I22727)))-(EXP(-SIMULATION!$D$17*$J22749)/(1-EXP(-SIMULATION!$D$4*SIMULATION!$D$17))))</f>
        <v>0.98408678692234175</v>
      </c>
      <c r="L22749">
        <v>-0.13829323768565935</v>
      </c>
      <c r="M22749">
        <f t="shared" ca="1" si="355"/>
        <v>0.84799423899517345</v>
      </c>
    </row>
    <row r="22750" spans="1:13" x14ac:dyDescent="0.25">
      <c r="A22750" s="9"/>
      <c r="H22750" s="9"/>
      <c r="J22750">
        <v>23</v>
      </c>
      <c r="K22750">
        <f ca="1">SIMULATION!$D$3*SIMULATION!$D$17/$H22727/(SIMULATION!$D$17-$I22727)*(((EXP(-$I22727*$J22750))/(1-EXP(-SIMULATION!$D$4*$I22727)))-(EXP(-SIMULATION!$D$17*$J22750)/(1-EXP(-SIMULATION!$D$4*SIMULATION!$D$17))))</f>
        <v>0.91663245024150586</v>
      </c>
      <c r="L22750">
        <v>-0.60291970809414686</v>
      </c>
      <c r="M22750">
        <f t="shared" ca="1" si="355"/>
        <v>0.36397668091227453</v>
      </c>
    </row>
    <row r="22751" spans="1:13" x14ac:dyDescent="0.25">
      <c r="A22751" s="9"/>
      <c r="H22751" s="9"/>
      <c r="J22751">
        <v>24</v>
      </c>
      <c r="K22751">
        <f ca="1">SIMULATION!$D$3*SIMULATION!$D$17/$H22727/(SIMULATION!$D$17-$I22727)*(((EXP(-$I22727*$J22751))/(1-EXP(-SIMULATION!$D$4*$I22727)))-(EXP(-SIMULATION!$D$17*$J22751)/(1-EXP(-SIMULATION!$D$4*SIMULATION!$D$17))))</f>
        <v>0.85378358024573975</v>
      </c>
      <c r="L22751">
        <v>-0.37709144696834029</v>
      </c>
      <c r="M22751">
        <f t="shared" ca="1" si="355"/>
        <v>0.53182909457306371</v>
      </c>
    </row>
    <row r="22752" spans="1:13" x14ac:dyDescent="0.25">
      <c r="A22752" s="9">
        <v>911</v>
      </c>
      <c r="B22752" s="2">
        <f ca="1">NORMINV(RAND(),SIMULATION!D7,SIMULATION!D8)</f>
        <v>62.94509346841118</v>
      </c>
      <c r="C22752" s="2">
        <v>2</v>
      </c>
      <c r="D22752" s="2">
        <f ca="1">SIMULATION!$D$11*(1+(SIMULATION!$D$12*LN(1+$C22752)))*(1+(SIMULATION!$D$13*(($B22752/63.5)-1)))</f>
        <v>10.196852959090933</v>
      </c>
      <c r="E22752" s="2">
        <v>2.8503623324392671E-2</v>
      </c>
      <c r="F22752" s="2">
        <f ca="1">D22752*(1+E22752)</f>
        <v>10.48750021493108</v>
      </c>
      <c r="G22752" s="2">
        <v>-0.53390690977812838</v>
      </c>
      <c r="H22752" s="9">
        <f>SIMULATION!$D$15*EXP($G$22752)</f>
        <v>129.43141272971081</v>
      </c>
      <c r="I22752" s="2">
        <f ca="1">$F22752/$H22752</f>
        <v>8.1027472340365544E-2</v>
      </c>
      <c r="J22752">
        <v>0</v>
      </c>
      <c r="K22752">
        <f ca="1">SIMULATION!$D$3*SIMULATION!$D$17/$H22752/(SIMULATION!$D$17-$I22752)*(((EXP(-$I22752*$J22752))/(1-EXP(-SIMULATION!$D$4*$I22752)))-(EXP(-SIMULATION!$D$17*$J22752)/(1-EXP(-SIMULATION!$D$4*SIMULATION!$D$17))))</f>
        <v>0.8670359924022476</v>
      </c>
      <c r="L22752">
        <v>-8.6336614442142391E-3</v>
      </c>
      <c r="M22752">
        <f t="shared" ca="1" si="355"/>
        <v>0.85955029718389819</v>
      </c>
    </row>
    <row r="22753" spans="1:13" x14ac:dyDescent="0.25">
      <c r="A22753" s="9"/>
      <c r="H22753" s="9"/>
      <c r="J22753">
        <v>1</v>
      </c>
      <c r="K22753">
        <f ca="1">SIMULATION!$D$3*SIMULATION!$D$17/$H22752/(SIMULATION!$D$17-$I22752)*(((EXP(-$I22752*$J22753))/(1-EXP(-SIMULATION!$D$4*$I22752)))-(EXP(-SIMULATION!$D$17*$J22753)/(1-EXP(-SIMULATION!$D$4*SIMULATION!$D$17))))</f>
        <v>2.2612663806156159</v>
      </c>
      <c r="L22753">
        <v>0.31333283993681876</v>
      </c>
      <c r="M22753">
        <f t="shared" ca="1" si="355"/>
        <v>2.9697953975075579</v>
      </c>
    </row>
    <row r="22754" spans="1:13" x14ac:dyDescent="0.25">
      <c r="A22754" s="9"/>
      <c r="H22754" s="9"/>
      <c r="J22754">
        <v>2</v>
      </c>
      <c r="K22754">
        <f ca="1">SIMULATION!$D$3*SIMULATION!$D$17/$H22752/(SIMULATION!$D$17-$I22752)*(((EXP(-$I22752*$J22754))/(1-EXP(-SIMULATION!$D$4*$I22752)))-(EXP(-SIMULATION!$D$17*$J22754)/(1-EXP(-SIMULATION!$D$4*SIMULATION!$D$17))))</f>
        <v>3.0219696214703577</v>
      </c>
      <c r="L22754">
        <v>9.4337522967544676E-2</v>
      </c>
      <c r="M22754">
        <f t="shared" ca="1" si="355"/>
        <v>3.3070547500430401</v>
      </c>
    </row>
    <row r="22755" spans="1:13" x14ac:dyDescent="0.25">
      <c r="A22755" s="9"/>
      <c r="H22755" s="9"/>
      <c r="J22755">
        <v>3</v>
      </c>
      <c r="K22755">
        <f ca="1">SIMULATION!$D$3*SIMULATION!$D$17/$H22752/(SIMULATION!$D$17-$I22752)*(((EXP(-$I22752*$J22755))/(1-EXP(-SIMULATION!$D$4*$I22752)))-(EXP(-SIMULATION!$D$17*$J22755)/(1-EXP(-SIMULATION!$D$4*SIMULATION!$D$17))))</f>
        <v>3.3870257049920376</v>
      </c>
      <c r="L22755">
        <v>2.6616430708484618E-2</v>
      </c>
      <c r="M22755">
        <f t="shared" ca="1" si="355"/>
        <v>3.4771762399768145</v>
      </c>
    </row>
    <row r="22756" spans="1:13" x14ac:dyDescent="0.25">
      <c r="A22756" s="9"/>
      <c r="H22756" s="9"/>
      <c r="J22756">
        <v>4</v>
      </c>
      <c r="K22756">
        <f ca="1">SIMULATION!$D$3*SIMULATION!$D$17/$H22752/(SIMULATION!$D$17-$I22752)*(((EXP(-$I22752*$J22756))/(1-EXP(-SIMULATION!$D$4*$I22752)))-(EXP(-SIMULATION!$D$17*$J22756)/(1-EXP(-SIMULATION!$D$4*SIMULATION!$D$17))))</f>
        <v>3.5080697144848743</v>
      </c>
      <c r="L22756">
        <v>-3.9145245774033187E-2</v>
      </c>
      <c r="M22756">
        <f t="shared" ca="1" si="355"/>
        <v>3.3707454633189213</v>
      </c>
    </row>
    <row r="22757" spans="1:13" x14ac:dyDescent="0.25">
      <c r="A22757" s="9"/>
      <c r="H22757" s="9"/>
      <c r="J22757">
        <v>5</v>
      </c>
      <c r="K22757">
        <f ca="1">SIMULATION!$D$3*SIMULATION!$D$17/$H22752/(SIMULATION!$D$17-$I22752)*(((EXP(-$I22752*$J22757))/(1-EXP(-SIMULATION!$D$4*$I22752)))-(EXP(-SIMULATION!$D$17*$J22757)/(1-EXP(-SIMULATION!$D$4*SIMULATION!$D$17))))</f>
        <v>3.4815314946998139</v>
      </c>
      <c r="L22757">
        <v>-0.13654140748156837</v>
      </c>
      <c r="M22757">
        <f t="shared" ca="1" si="355"/>
        <v>3.0061582842220926</v>
      </c>
    </row>
    <row r="22758" spans="1:13" x14ac:dyDescent="0.25">
      <c r="A22758" s="9"/>
      <c r="H22758" s="9"/>
      <c r="J22758">
        <v>6</v>
      </c>
      <c r="K22758">
        <f ca="1">SIMULATION!$D$3*SIMULATION!$D$17/$H22752/(SIMULATION!$D$17-$I22752)*(((EXP(-$I22752*$J22758))/(1-EXP(-SIMULATION!$D$4*$I22752)))-(EXP(-SIMULATION!$D$17*$J22758)/(1-EXP(-SIMULATION!$D$4*SIMULATION!$D$17))))</f>
        <v>3.3685217531283884</v>
      </c>
      <c r="L22758">
        <v>0.10813921360774111</v>
      </c>
      <c r="M22758">
        <f t="shared" ca="1" si="355"/>
        <v>3.7327910465322613</v>
      </c>
    </row>
    <row r="22759" spans="1:13" x14ac:dyDescent="0.25">
      <c r="A22759" s="9"/>
      <c r="H22759" s="9"/>
      <c r="J22759">
        <v>7</v>
      </c>
      <c r="K22759">
        <f ca="1">SIMULATION!$D$3*SIMULATION!$D$17/$H22752/(SIMULATION!$D$17-$I22752)*(((EXP(-$I22752*$J22759))/(1-EXP(-SIMULATION!$D$4*$I22752)))-(EXP(-SIMULATION!$D$17*$J22759)/(1-EXP(-SIMULATION!$D$4*SIMULATION!$D$17))))</f>
        <v>3.2075710640429533</v>
      </c>
      <c r="L22759">
        <v>0.17357221113244167</v>
      </c>
      <c r="M22759">
        <f t="shared" ca="1" si="355"/>
        <v>3.7643162659933274</v>
      </c>
    </row>
    <row r="22760" spans="1:13" x14ac:dyDescent="0.25">
      <c r="A22760" s="9"/>
      <c r="H22760" s="9"/>
      <c r="J22760">
        <v>8</v>
      </c>
      <c r="K22760">
        <f ca="1">SIMULATION!$D$3*SIMULATION!$D$17/$H22752/(SIMULATION!$D$17-$I22752)*(((EXP(-$I22752*$J22760))/(1-EXP(-SIMULATION!$D$4*$I22752)))-(EXP(-SIMULATION!$D$17*$J22760)/(1-EXP(-SIMULATION!$D$4*SIMULATION!$D$17))))</f>
        <v>3.0227891887664096</v>
      </c>
      <c r="L22760">
        <v>-0.11173525003973706</v>
      </c>
      <c r="M22760">
        <f t="shared" ca="1" si="355"/>
        <v>2.685037082942181</v>
      </c>
    </row>
    <row r="22761" spans="1:13" x14ac:dyDescent="0.25">
      <c r="A22761" s="9"/>
      <c r="H22761" s="9"/>
      <c r="J22761">
        <v>9</v>
      </c>
      <c r="K22761">
        <f ca="1">SIMULATION!$D$3*SIMULATION!$D$17/$H22752/(SIMULATION!$D$17-$I22752)*(((EXP(-$I22752*$J22761))/(1-EXP(-SIMULATION!$D$4*$I22752)))-(EXP(-SIMULATION!$D$17*$J22761)/(1-EXP(-SIMULATION!$D$4*SIMULATION!$D$17))))</f>
        <v>2.8290899458439744</v>
      </c>
      <c r="L22761">
        <v>-7.5848974169954675E-2</v>
      </c>
      <c r="M22761">
        <f t="shared" ca="1" si="355"/>
        <v>2.6145063756171765</v>
      </c>
    </row>
    <row r="22762" spans="1:13" x14ac:dyDescent="0.25">
      <c r="A22762" s="9"/>
      <c r="H22762" s="9"/>
      <c r="J22762">
        <v>10</v>
      </c>
      <c r="K22762">
        <f ca="1">SIMULATION!$D$3*SIMULATION!$D$17/$H22752/(SIMULATION!$D$17-$I22752)*(((EXP(-$I22752*$J22762))/(1-EXP(-SIMULATION!$D$4*$I22752)))-(EXP(-SIMULATION!$D$17*$J22762)/(1-EXP(-SIMULATION!$D$4*SIMULATION!$D$17))))</f>
        <v>2.6355359116981605</v>
      </c>
      <c r="L22762">
        <v>-0.12686079584338628</v>
      </c>
      <c r="M22762">
        <f t="shared" ca="1" si="355"/>
        <v>2.3011897284663072</v>
      </c>
    </row>
    <row r="22763" spans="1:13" x14ac:dyDescent="0.25">
      <c r="A22763" s="9"/>
      <c r="H22763" s="9"/>
      <c r="J22763">
        <v>11</v>
      </c>
      <c r="K22763">
        <f ca="1">SIMULATION!$D$3*SIMULATION!$D$17/$H22752/(SIMULATION!$D$17-$I22752)*(((EXP(-$I22752*$J22763))/(1-EXP(-SIMULATION!$D$4*$I22752)))-(EXP(-SIMULATION!$D$17*$J22763)/(1-EXP(-SIMULATION!$D$4*SIMULATION!$D$17))))</f>
        <v>2.4474785372144567</v>
      </c>
      <c r="L22763">
        <v>-0.20111178456360673</v>
      </c>
      <c r="M22763">
        <f t="shared" ca="1" si="355"/>
        <v>1.9552617609141314</v>
      </c>
    </row>
    <row r="22764" spans="1:13" x14ac:dyDescent="0.25">
      <c r="A22764" s="9"/>
      <c r="H22764" s="9"/>
      <c r="J22764">
        <v>12</v>
      </c>
      <c r="K22764">
        <f ca="1">SIMULATION!$D$3*SIMULATION!$D$17/$H22752/(SIMULATION!$D$17-$I22752)*(((EXP(-$I22752*$J22764))/(1-EXP(-SIMULATION!$D$4*$I22752)))-(EXP(-SIMULATION!$D$17*$J22764)/(1-EXP(-SIMULATION!$D$4*SIMULATION!$D$17))))</f>
        <v>2.2679265904715633</v>
      </c>
      <c r="L22764">
        <v>5.559832901133268E-2</v>
      </c>
      <c r="M22764">
        <f t="shared" ca="1" si="355"/>
        <v>2.3940195192221512</v>
      </c>
    </row>
    <row r="22765" spans="1:13" x14ac:dyDescent="0.25">
      <c r="A22765" s="9"/>
      <c r="H22765" s="9"/>
      <c r="J22765">
        <v>13</v>
      </c>
      <c r="K22765">
        <f ca="1">SIMULATION!$D$3*SIMULATION!$D$17/$H22752/(SIMULATION!$D$17-$I22752)*(((EXP(-$I22752*$J22765))/(1-EXP(-SIMULATION!$D$4*$I22752)))-(EXP(-SIMULATION!$D$17*$J22765)/(1-EXP(-SIMULATION!$D$4*SIMULATION!$D$17))))</f>
        <v>2.0984203253101237</v>
      </c>
      <c r="L22765">
        <v>0.17991681525366127</v>
      </c>
      <c r="M22765">
        <f t="shared" ca="1" si="355"/>
        <v>2.4759614273034729</v>
      </c>
    </row>
    <row r="22766" spans="1:13" x14ac:dyDescent="0.25">
      <c r="A22766" s="9"/>
      <c r="H22766" s="9"/>
      <c r="J22766">
        <v>14</v>
      </c>
      <c r="K22766">
        <f ca="1">SIMULATION!$D$3*SIMULATION!$D$17/$H22752/(SIMULATION!$D$17-$I22752)*(((EXP(-$I22752*$J22766))/(1-EXP(-SIMULATION!$D$4*$I22752)))-(EXP(-SIMULATION!$D$17*$J22766)/(1-EXP(-SIMULATION!$D$4*SIMULATION!$D$17))))</f>
        <v>1.9395891220493811</v>
      </c>
      <c r="L22766">
        <v>-0.12363006190610147</v>
      </c>
      <c r="M22766">
        <f t="shared" ca="1" si="355"/>
        <v>1.699797598818015</v>
      </c>
    </row>
    <row r="22767" spans="1:13" x14ac:dyDescent="0.25">
      <c r="A22767" s="9"/>
      <c r="H22767" s="9"/>
      <c r="J22767">
        <v>15</v>
      </c>
      <c r="K22767">
        <f ca="1">SIMULATION!$D$3*SIMULATION!$D$17/$H22752/(SIMULATION!$D$17-$I22752)*(((EXP(-$I22752*$J22767))/(1-EXP(-SIMULATION!$D$4*$I22752)))-(EXP(-SIMULATION!$D$17*$J22767)/(1-EXP(-SIMULATION!$D$4*SIMULATION!$D$17))))</f>
        <v>1.791506487765689</v>
      </c>
      <c r="L22767">
        <v>-0.14961874892450797</v>
      </c>
      <c r="M22767">
        <f t="shared" ca="1" si="355"/>
        <v>1.5234635283760471</v>
      </c>
    </row>
    <row r="22768" spans="1:13" x14ac:dyDescent="0.25">
      <c r="A22768" s="9"/>
      <c r="H22768" s="9"/>
      <c r="J22768">
        <v>16</v>
      </c>
      <c r="K22768">
        <f ca="1">SIMULATION!$D$3*SIMULATION!$D$17/$H22752/(SIMULATION!$D$17-$I22752)*(((EXP(-$I22752*$J22768))/(1-EXP(-SIMULATION!$D$4*$I22752)))-(EXP(-SIMULATION!$D$17*$J22768)/(1-EXP(-SIMULATION!$D$4*SIMULATION!$D$17))))</f>
        <v>1.6539153825189505</v>
      </c>
      <c r="L22768">
        <v>-5.0707824946445657E-2</v>
      </c>
      <c r="M22768">
        <f t="shared" ca="1" si="355"/>
        <v>1.570048930825946</v>
      </c>
    </row>
    <row r="22769" spans="1:13" x14ac:dyDescent="0.25">
      <c r="A22769" s="9"/>
      <c r="H22769" s="9"/>
      <c r="J22769">
        <v>17</v>
      </c>
      <c r="K22769">
        <f ca="1">SIMULATION!$D$3*SIMULATION!$D$17/$H22752/(SIMULATION!$D$17-$I22752)*(((EXP(-$I22752*$J22769))/(1-EXP(-SIMULATION!$D$4*$I22752)))-(EXP(-SIMULATION!$D$17*$J22769)/(1-EXP(-SIMULATION!$D$4*SIMULATION!$D$17))))</f>
        <v>1.526370615926222</v>
      </c>
      <c r="L22769">
        <v>-9.6323165486695922E-2</v>
      </c>
      <c r="M22769">
        <f t="shared" ca="1" si="355"/>
        <v>1.3793457664943305</v>
      </c>
    </row>
    <row r="22770" spans="1:13" x14ac:dyDescent="0.25">
      <c r="A22770" s="9"/>
      <c r="H22770" s="9"/>
      <c r="J22770">
        <v>18</v>
      </c>
      <c r="K22770">
        <f ca="1">SIMULATION!$D$3*SIMULATION!$D$17/$H22752/(SIMULATION!$D$17-$I22752)*(((EXP(-$I22752*$J22770))/(1-EXP(-SIMULATION!$D$4*$I22752)))-(EXP(-SIMULATION!$D$17*$J22770)/(1-EXP(-SIMULATION!$D$4*SIMULATION!$D$17))))</f>
        <v>1.408328255903718</v>
      </c>
      <c r="L22770">
        <v>-0.20178120012352738</v>
      </c>
      <c r="M22770">
        <f t="shared" ca="1" si="355"/>
        <v>1.1241540902595917</v>
      </c>
    </row>
    <row r="22771" spans="1:13" x14ac:dyDescent="0.25">
      <c r="A22771" s="9"/>
      <c r="H22771" s="9"/>
      <c r="J22771">
        <v>19</v>
      </c>
      <c r="K22771">
        <f ca="1">SIMULATION!$D$3*SIMULATION!$D$17/$H22752/(SIMULATION!$D$17-$I22752)*(((EXP(-$I22752*$J22771))/(1-EXP(-SIMULATION!$D$4*$I22752)))-(EXP(-SIMULATION!$D$17*$J22771)/(1-EXP(-SIMULATION!$D$4*SIMULATION!$D$17))))</f>
        <v>1.2992012249200526</v>
      </c>
      <c r="L22771">
        <v>2.107361956634542E-2</v>
      </c>
      <c r="M22771">
        <f t="shared" ca="1" si="355"/>
        <v>1.3265800972741479</v>
      </c>
    </row>
    <row r="22772" spans="1:13" x14ac:dyDescent="0.25">
      <c r="A22772" s="9"/>
      <c r="H22772" s="9"/>
      <c r="J22772">
        <v>20</v>
      </c>
      <c r="K22772">
        <f ca="1">SIMULATION!$D$3*SIMULATION!$D$17/$H22752/(SIMULATION!$D$17-$I22752)*(((EXP(-$I22752*$J22772))/(1-EXP(-SIMULATION!$D$4*$I22752)))-(EXP(-SIMULATION!$D$17*$J22772)/(1-EXP(-SIMULATION!$D$4*SIMULATION!$D$17))))</f>
        <v>1.1983933606248625</v>
      </c>
      <c r="L22772">
        <v>-0.33929524417095375</v>
      </c>
      <c r="M22772">
        <f t="shared" ca="1" si="355"/>
        <v>0.79178419271879985</v>
      </c>
    </row>
    <row r="22773" spans="1:13" x14ac:dyDescent="0.25">
      <c r="A22773" s="9"/>
      <c r="H22773" s="9"/>
      <c r="J22773">
        <v>21</v>
      </c>
      <c r="K22773">
        <f ca="1">SIMULATION!$D$3*SIMULATION!$D$17/$H22752/(SIMULATION!$D$17-$I22752)*(((EXP(-$I22752*$J22773))/(1-EXP(-SIMULATION!$D$4*$I22752)))-(EXP(-SIMULATION!$D$17*$J22773)/(1-EXP(-SIMULATION!$D$4*SIMULATION!$D$17))))</f>
        <v>1.1053197978729958</v>
      </c>
      <c r="L22773">
        <v>-7.800449994345085E-2</v>
      </c>
      <c r="M22773">
        <f t="shared" ca="1" si="355"/>
        <v>1.0190998797623168</v>
      </c>
    </row>
    <row r="22774" spans="1:13" x14ac:dyDescent="0.25">
      <c r="A22774" s="9"/>
      <c r="H22774" s="9"/>
      <c r="J22774">
        <v>22</v>
      </c>
      <c r="K22774">
        <f ca="1">SIMULATION!$D$3*SIMULATION!$D$17/$H22752/(SIMULATION!$D$17-$I22752)*(((EXP(-$I22752*$J22774))/(1-EXP(-SIMULATION!$D$4*$I22752)))-(EXP(-SIMULATION!$D$17*$J22774)/(1-EXP(-SIMULATION!$D$4*SIMULATION!$D$17))))</f>
        <v>1.019418697622245</v>
      </c>
      <c r="L22774">
        <v>-0.24015419379520592</v>
      </c>
      <c r="M22774">
        <f t="shared" ca="1" si="355"/>
        <v>0.77460102215501603</v>
      </c>
    </row>
    <row r="22775" spans="1:13" x14ac:dyDescent="0.25">
      <c r="A22775" s="9"/>
      <c r="H22775" s="9"/>
      <c r="J22775">
        <v>23</v>
      </c>
      <c r="K22775">
        <f ca="1">SIMULATION!$D$3*SIMULATION!$D$17/$H22752/(SIMULATION!$D$17-$I22752)*(((EXP(-$I22752*$J22775))/(1-EXP(-SIMULATION!$D$4*$I22752)))-(EXP(-SIMULATION!$D$17*$J22775)/(1-EXP(-SIMULATION!$D$4*SIMULATION!$D$17))))</f>
        <v>0.94015753440031447</v>
      </c>
      <c r="L22775">
        <v>0.22710999037521268</v>
      </c>
      <c r="M22775">
        <f t="shared" ca="1" si="355"/>
        <v>1.1536767029891537</v>
      </c>
    </row>
    <row r="22776" spans="1:13" x14ac:dyDescent="0.25">
      <c r="A22776" s="9"/>
      <c r="H22776" s="9"/>
      <c r="J22776">
        <v>24</v>
      </c>
      <c r="K22776">
        <f ca="1">SIMULATION!$D$3*SIMULATION!$D$17/$H22752/(SIMULATION!$D$17-$I22752)*(((EXP(-$I22752*$J22776))/(1-EXP(-SIMULATION!$D$4*$I22752)))-(EXP(-SIMULATION!$D$17*$J22776)/(1-EXP(-SIMULATION!$D$4*SIMULATION!$D$17))))</f>
        <v>0.86703599240224705</v>
      </c>
      <c r="L22776">
        <v>-0.30536524489632877</v>
      </c>
      <c r="M22776">
        <f t="shared" ca="1" si="355"/>
        <v>0.60227333424840346</v>
      </c>
    </row>
    <row r="22777" spans="1:13" x14ac:dyDescent="0.25">
      <c r="A22777" s="9">
        <v>912</v>
      </c>
      <c r="B22777" s="2">
        <f ca="1">NORMINV(RAND(),SIMULATION!D7,SIMULATION!D8)</f>
        <v>67.754746986108998</v>
      </c>
      <c r="C22777" s="2">
        <v>2</v>
      </c>
      <c r="D22777" s="2">
        <f ca="1">SIMULATION!$D$11*(1+(SIMULATION!$D$12*LN(1+$C22777)))*(1+(SIMULATION!$D$13*(($B22777/63.5)-1)))</f>
        <v>10.554026184657141</v>
      </c>
      <c r="E22777" s="2">
        <v>-7.8859151241903624E-2</v>
      </c>
      <c r="F22777" s="2">
        <f ca="1">D22777*(1+E22777)</f>
        <v>9.7217446375502519</v>
      </c>
      <c r="G22777" s="2">
        <v>0.61518435251072712</v>
      </c>
      <c r="H22777" s="9">
        <f>SIMULATION!$D$15*EXP($G$22777)</f>
        <v>408.3980745630688</v>
      </c>
      <c r="I22777" s="2">
        <f ca="1">$F22777/$H22777</f>
        <v>2.3804579999431232E-2</v>
      </c>
      <c r="J22777">
        <v>0</v>
      </c>
      <c r="K22777">
        <f ca="1">SIMULATION!$D$3*SIMULATION!$D$17/$H22777/(SIMULATION!$D$17-$I22777)*(((EXP(-$I22777*$J22777))/(1-EXP(-SIMULATION!$D$4*$I22777)))-(EXP(-SIMULATION!$D$17*$J22777)/(1-EXP(-SIMULATION!$D$4*SIMULATION!$D$17))))</f>
        <v>1.8464060151706012</v>
      </c>
      <c r="L22777">
        <v>-0.34036312508924116</v>
      </c>
      <c r="M22777">
        <f t="shared" ca="1" si="355"/>
        <v>1.2179574936635627</v>
      </c>
    </row>
    <row r="22778" spans="1:13" x14ac:dyDescent="0.25">
      <c r="A22778" s="9"/>
      <c r="H22778" s="9"/>
      <c r="J22778">
        <v>1</v>
      </c>
      <c r="K22778">
        <f ca="1">SIMULATION!$D$3*SIMULATION!$D$17/$H22777/(SIMULATION!$D$17-$I22777)*(((EXP(-$I22777*$J22778))/(1-EXP(-SIMULATION!$D$4*$I22777)))-(EXP(-SIMULATION!$D$17*$J22778)/(1-EXP(-SIMULATION!$D$4*SIMULATION!$D$17))))</f>
        <v>2.2805617642937537</v>
      </c>
      <c r="L22778">
        <v>0.35266226900157094</v>
      </c>
      <c r="M22778">
        <f t="shared" ca="1" si="355"/>
        <v>3.0848298506878145</v>
      </c>
    </row>
    <row r="22779" spans="1:13" x14ac:dyDescent="0.25">
      <c r="A22779" s="9"/>
      <c r="H22779" s="9"/>
      <c r="J22779">
        <v>2</v>
      </c>
      <c r="K22779">
        <f ca="1">SIMULATION!$D$3*SIMULATION!$D$17/$H22777/(SIMULATION!$D$17-$I22777)*(((EXP(-$I22777*$J22779))/(1-EXP(-SIMULATION!$D$4*$I22777)))-(EXP(-SIMULATION!$D$17*$J22779)/(1-EXP(-SIMULATION!$D$4*SIMULATION!$D$17))))</f>
        <v>2.5329660467447686</v>
      </c>
      <c r="L22779">
        <v>-0.1297287027547436</v>
      </c>
      <c r="M22779">
        <f t="shared" ca="1" si="355"/>
        <v>2.2043676473787586</v>
      </c>
    </row>
    <row r="22780" spans="1:13" x14ac:dyDescent="0.25">
      <c r="A22780" s="9"/>
      <c r="H22780" s="9"/>
      <c r="J22780">
        <v>3</v>
      </c>
      <c r="K22780">
        <f ca="1">SIMULATION!$D$3*SIMULATION!$D$17/$H22777/(SIMULATION!$D$17-$I22777)*(((EXP(-$I22777*$J22780))/(1-EXP(-SIMULATION!$D$4*$I22777)))-(EXP(-SIMULATION!$D$17*$J22780)/(1-EXP(-SIMULATION!$D$4*SIMULATION!$D$17))))</f>
        <v>2.6695067950314599</v>
      </c>
      <c r="L22780">
        <v>0.30953244762597631</v>
      </c>
      <c r="M22780">
        <f t="shared" ca="1" si="355"/>
        <v>3.4958057672517229</v>
      </c>
    </row>
    <row r="22781" spans="1:13" x14ac:dyDescent="0.25">
      <c r="A22781" s="9"/>
      <c r="H22781" s="9"/>
      <c r="J22781">
        <v>4</v>
      </c>
      <c r="K22781">
        <f ca="1">SIMULATION!$D$3*SIMULATION!$D$17/$H22777/(SIMULATION!$D$17-$I22777)*(((EXP(-$I22777*$J22781))/(1-EXP(-SIMULATION!$D$4*$I22777)))-(EXP(-SIMULATION!$D$17*$J22781)/(1-EXP(-SIMULATION!$D$4*SIMULATION!$D$17))))</f>
        <v>2.7323923119211218</v>
      </c>
      <c r="L22781">
        <v>-0.20236251904968422</v>
      </c>
      <c r="M22781">
        <f t="shared" ca="1" si="355"/>
        <v>2.1794585206487729</v>
      </c>
    </row>
    <row r="22782" spans="1:13" x14ac:dyDescent="0.25">
      <c r="A22782" s="9"/>
      <c r="H22782" s="9"/>
      <c r="J22782">
        <v>5</v>
      </c>
      <c r="K22782">
        <f ca="1">SIMULATION!$D$3*SIMULATION!$D$17/$H22777/(SIMULATION!$D$17-$I22777)*(((EXP(-$I22777*$J22782))/(1-EXP(-SIMULATION!$D$4*$I22777)))-(EXP(-SIMULATION!$D$17*$J22782)/(1-EXP(-SIMULATION!$D$4*SIMULATION!$D$17))))</f>
        <v>2.7486567546025458</v>
      </c>
      <c r="L22782">
        <v>0.22482812264678456</v>
      </c>
      <c r="M22782">
        <f t="shared" ca="1" si="355"/>
        <v>3.3666320925402395</v>
      </c>
    </row>
    <row r="22783" spans="1:13" x14ac:dyDescent="0.25">
      <c r="A22783" s="9"/>
      <c r="H22783" s="9"/>
      <c r="J22783">
        <v>6</v>
      </c>
      <c r="K22783">
        <f ca="1">SIMULATION!$D$3*SIMULATION!$D$17/$H22777/(SIMULATION!$D$17-$I22777)*(((EXP(-$I22777*$J22783))/(1-EXP(-SIMULATION!$D$4*$I22777)))-(EXP(-SIMULATION!$D$17*$J22783)/(1-EXP(-SIMULATION!$D$4*SIMULATION!$D$17))))</f>
        <v>2.7356106475124031</v>
      </c>
      <c r="L22783">
        <v>-0.34706292590354632</v>
      </c>
      <c r="M22783">
        <f t="shared" ca="1" si="355"/>
        <v>1.7861816120538538</v>
      </c>
    </row>
    <row r="22784" spans="1:13" x14ac:dyDescent="0.25">
      <c r="A22784" s="9"/>
      <c r="H22784" s="9"/>
      <c r="J22784">
        <v>7</v>
      </c>
      <c r="K22784">
        <f ca="1">SIMULATION!$D$3*SIMULATION!$D$17/$H22777/(SIMULATION!$D$17-$I22777)*(((EXP(-$I22777*$J22784))/(1-EXP(-SIMULATION!$D$4*$I22777)))-(EXP(-SIMULATION!$D$17*$J22784)/(1-EXP(-SIMULATION!$D$4*SIMULATION!$D$17))))</f>
        <v>2.7043336955530957</v>
      </c>
      <c r="L22784">
        <v>-9.0038756683659127E-2</v>
      </c>
      <c r="M22784">
        <f t="shared" ca="1" si="355"/>
        <v>2.46083885194777</v>
      </c>
    </row>
    <row r="22785" spans="1:13" x14ac:dyDescent="0.25">
      <c r="A22785" s="9"/>
      <c r="H22785" s="9"/>
      <c r="J22785">
        <v>8</v>
      </c>
      <c r="K22785">
        <f ca="1">SIMULATION!$D$3*SIMULATION!$D$17/$H22777/(SIMULATION!$D$17-$I22777)*(((EXP(-$I22777*$J22785))/(1-EXP(-SIMULATION!$D$4*$I22777)))-(EXP(-SIMULATION!$D$17*$J22785)/(1-EXP(-SIMULATION!$D$4*SIMULATION!$D$17))))</f>
        <v>2.6619130560578426</v>
      </c>
      <c r="L22785">
        <v>-6.9368959879976197E-2</v>
      </c>
      <c r="M22785">
        <f t="shared" ca="1" si="355"/>
        <v>2.4772589160681813</v>
      </c>
    </row>
    <row r="22786" spans="1:13" x14ac:dyDescent="0.25">
      <c r="A22786" s="9"/>
      <c r="H22786" s="9"/>
      <c r="J22786">
        <v>9</v>
      </c>
      <c r="K22786">
        <f ca="1">SIMULATION!$D$3*SIMULATION!$D$17/$H22777/(SIMULATION!$D$17-$I22777)*(((EXP(-$I22777*$J22786))/(1-EXP(-SIMULATION!$D$4*$I22777)))-(EXP(-SIMULATION!$D$17*$J22786)/(1-EXP(-SIMULATION!$D$4*SIMULATION!$D$17))))</f>
        <v>2.612877670442995</v>
      </c>
      <c r="L22786">
        <v>2.716212491101593E-3</v>
      </c>
      <c r="M22786">
        <f t="shared" ca="1" si="355"/>
        <v>2.6199748014091724</v>
      </c>
    </row>
    <row r="22787" spans="1:13" x14ac:dyDescent="0.25">
      <c r="A22787" s="9"/>
      <c r="H22787" s="9"/>
      <c r="J22787">
        <v>10</v>
      </c>
      <c r="K22787">
        <f ca="1">SIMULATION!$D$3*SIMULATION!$D$17/$H22777/(SIMULATION!$D$17-$I22777)*(((EXP(-$I22777*$J22787))/(1-EXP(-SIMULATION!$D$4*$I22777)))-(EXP(-SIMULATION!$D$17*$J22787)/(1-EXP(-SIMULATION!$D$4*SIMULATION!$D$17))))</f>
        <v>2.5601174115645615</v>
      </c>
      <c r="L22787">
        <v>4.3919867699287164E-2</v>
      </c>
      <c r="M22787">
        <f t="shared" ref="M22787:M22850" ca="1" si="356">$K22787*(1+$L22787)</f>
        <v>2.6725574295751184</v>
      </c>
    </row>
    <row r="22788" spans="1:13" x14ac:dyDescent="0.25">
      <c r="A22788" s="9"/>
      <c r="H22788" s="9"/>
      <c r="J22788">
        <v>11</v>
      </c>
      <c r="K22788">
        <f ca="1">SIMULATION!$D$3*SIMULATION!$D$17/$H22777/(SIMULATION!$D$17-$I22777)*(((EXP(-$I22777*$J22788))/(1-EXP(-SIMULATION!$D$4*$I22777)))-(EXP(-SIMULATION!$D$17*$J22788)/(1-EXP(-SIMULATION!$D$4*SIMULATION!$D$17))))</f>
        <v>2.5054720886404094</v>
      </c>
      <c r="L22788">
        <v>-2.4421127983278113E-2</v>
      </c>
      <c r="M22788">
        <f t="shared" ca="1" si="356"/>
        <v>2.4442856341051908</v>
      </c>
    </row>
    <row r="22789" spans="1:13" x14ac:dyDescent="0.25">
      <c r="A22789" s="9"/>
      <c r="H22789" s="9"/>
      <c r="J22789">
        <v>12</v>
      </c>
      <c r="K22789">
        <f ca="1">SIMULATION!$D$3*SIMULATION!$D$17/$H22777/(SIMULATION!$D$17-$I22777)*(((EXP(-$I22777*$J22789))/(1-EXP(-SIMULATION!$D$4*$I22777)))-(EXP(-SIMULATION!$D$17*$J22789)/(1-EXP(-SIMULATION!$D$4*SIMULATION!$D$17))))</f>
        <v>2.4501088890510592</v>
      </c>
      <c r="L22789">
        <v>0.4807816485757373</v>
      </c>
      <c r="M22789">
        <f t="shared" ca="1" si="356"/>
        <v>3.6280762799190955</v>
      </c>
    </row>
    <row r="22790" spans="1:13" x14ac:dyDescent="0.25">
      <c r="A22790" s="9"/>
      <c r="H22790" s="9"/>
      <c r="J22790">
        <v>13</v>
      </c>
      <c r="K22790">
        <f ca="1">SIMULATION!$D$3*SIMULATION!$D$17/$H22777/(SIMULATION!$D$17-$I22777)*(((EXP(-$I22777*$J22790))/(1-EXP(-SIMULATION!$D$4*$I22777)))-(EXP(-SIMULATION!$D$17*$J22790)/(1-EXP(-SIMULATION!$D$4*SIMULATION!$D$17))))</f>
        <v>2.3947642455175666</v>
      </c>
      <c r="L22790">
        <v>4.56932419384301E-2</v>
      </c>
      <c r="M22790">
        <f t="shared" ca="1" si="356"/>
        <v>2.5041887875735029</v>
      </c>
    </row>
    <row r="22791" spans="1:13" x14ac:dyDescent="0.25">
      <c r="A22791" s="9"/>
      <c r="H22791" s="9"/>
      <c r="J22791">
        <v>14</v>
      </c>
      <c r="K22791">
        <f ca="1">SIMULATION!$D$3*SIMULATION!$D$17/$H22777/(SIMULATION!$D$17-$I22777)*(((EXP(-$I22777*$J22791))/(1-EXP(-SIMULATION!$D$4*$I22777)))-(EXP(-SIMULATION!$D$17*$J22791)/(1-EXP(-SIMULATION!$D$4*SIMULATION!$D$17))))</f>
        <v>2.3398988239272058</v>
      </c>
      <c r="L22791">
        <v>-6.1295781580830752E-2</v>
      </c>
      <c r="M22791">
        <f t="shared" ca="1" si="356"/>
        <v>2.1964728966945213</v>
      </c>
    </row>
    <row r="22792" spans="1:13" x14ac:dyDescent="0.25">
      <c r="A22792" s="9"/>
      <c r="H22792" s="9"/>
      <c r="J22792">
        <v>15</v>
      </c>
      <c r="K22792">
        <f ca="1">SIMULATION!$D$3*SIMULATION!$D$17/$H22777/(SIMULATION!$D$17-$I22777)*(((EXP(-$I22777*$J22792))/(1-EXP(-SIMULATION!$D$4*$I22777)))-(EXP(-SIMULATION!$D$17*$J22792)/(1-EXP(-SIMULATION!$D$4*SIMULATION!$D$17))))</f>
        <v>2.2857968369148809</v>
      </c>
      <c r="L22792">
        <v>-0.41630281596248625</v>
      </c>
      <c r="M22792">
        <f t="shared" ca="1" si="356"/>
        <v>1.3342131769890722</v>
      </c>
    </row>
    <row r="22793" spans="1:13" x14ac:dyDescent="0.25">
      <c r="A22793" s="9"/>
      <c r="H22793" s="9"/>
      <c r="J22793">
        <v>16</v>
      </c>
      <c r="K22793">
        <f ca="1">SIMULATION!$D$3*SIMULATION!$D$17/$H22777/(SIMULATION!$D$17-$I22777)*(((EXP(-$I22777*$J22793))/(1-EXP(-SIMULATION!$D$4*$I22777)))-(EXP(-SIMULATION!$D$17*$J22793)/(1-EXP(-SIMULATION!$D$4*SIMULATION!$D$17))))</f>
        <v>2.232629680187324</v>
      </c>
      <c r="L22793">
        <v>0.50698509612454878</v>
      </c>
      <c r="M22793">
        <f t="shared" ca="1" si="356"/>
        <v>3.3645396532076153</v>
      </c>
    </row>
    <row r="22794" spans="1:13" x14ac:dyDescent="0.25">
      <c r="A22794" s="9"/>
      <c r="H22794" s="9"/>
      <c r="J22794">
        <v>17</v>
      </c>
      <c r="K22794">
        <f ca="1">SIMULATION!$D$3*SIMULATION!$D$17/$H22777/(SIMULATION!$D$17-$I22777)*(((EXP(-$I22777*$J22794))/(1-EXP(-SIMULATION!$D$4*$I22777)))-(EXP(-SIMULATION!$D$17*$J22794)/(1-EXP(-SIMULATION!$D$4*SIMULATION!$D$17))))</f>
        <v>2.1804967061413181</v>
      </c>
      <c r="L22794">
        <v>-9.616165125408864E-2</v>
      </c>
      <c r="M22794">
        <f t="shared" ca="1" si="356"/>
        <v>1.9708165423246677</v>
      </c>
    </row>
    <row r="22795" spans="1:13" x14ac:dyDescent="0.25">
      <c r="A22795" s="9"/>
      <c r="H22795" s="9"/>
      <c r="J22795">
        <v>18</v>
      </c>
      <c r="K22795">
        <f ca="1">SIMULATION!$D$3*SIMULATION!$D$17/$H22777/(SIMULATION!$D$17-$I22777)*(((EXP(-$I22777*$J22795))/(1-EXP(-SIMULATION!$D$4*$I22777)))-(EXP(-SIMULATION!$D$17*$J22795)/(1-EXP(-SIMULATION!$D$4*SIMULATION!$D$17))))</f>
        <v>2.1294513466480089</v>
      </c>
      <c r="L22795">
        <v>0.23908518290737463</v>
      </c>
      <c r="M22795">
        <f t="shared" ca="1" si="356"/>
        <v>2.6385716113537034</v>
      </c>
    </row>
    <row r="22796" spans="1:13" x14ac:dyDescent="0.25">
      <c r="A22796" s="9"/>
      <c r="H22796" s="9"/>
      <c r="J22796">
        <v>19</v>
      </c>
      <c r="K22796">
        <f ca="1">SIMULATION!$D$3*SIMULATION!$D$17/$H22777/(SIMULATION!$D$17-$I22777)*(((EXP(-$I22777*$J22796))/(1-EXP(-SIMULATION!$D$4*$I22777)))-(EXP(-SIMULATION!$D$17*$J22796)/(1-EXP(-SIMULATION!$D$4*SIMULATION!$D$17))))</f>
        <v>2.0795178473669167</v>
      </c>
      <c r="L22796">
        <v>0.1988671696165813</v>
      </c>
      <c r="M22796">
        <f t="shared" ca="1" si="356"/>
        <v>2.4930656758399414</v>
      </c>
    </row>
    <row r="22797" spans="1:13" x14ac:dyDescent="0.25">
      <c r="A22797" s="9"/>
      <c r="H22797" s="9"/>
      <c r="J22797">
        <v>20</v>
      </c>
      <c r="K22797">
        <f ca="1">SIMULATION!$D$3*SIMULATION!$D$17/$H22777/(SIMULATION!$D$17-$I22777)*(((EXP(-$I22777*$J22797))/(1-EXP(-SIMULATION!$D$4*$I22777)))-(EXP(-SIMULATION!$D$17*$J22797)/(1-EXP(-SIMULATION!$D$4*SIMULATION!$D$17))))</f>
        <v>2.0307019858367088</v>
      </c>
      <c r="L22797">
        <v>-2.4856009008990949E-2</v>
      </c>
      <c r="M22797">
        <f t="shared" ca="1" si="356"/>
        <v>1.9802268389821758</v>
      </c>
    </row>
    <row r="22798" spans="1:13" x14ac:dyDescent="0.25">
      <c r="A22798" s="9"/>
      <c r="H22798" s="9"/>
      <c r="J22798">
        <v>21</v>
      </c>
      <c r="K22798">
        <f ca="1">SIMULATION!$D$3*SIMULATION!$D$17/$H22777/(SIMULATION!$D$17-$I22777)*(((EXP(-$I22777*$J22798))/(1-EXP(-SIMULATION!$D$4*$I22777)))-(EXP(-SIMULATION!$D$17*$J22798)/(1-EXP(-SIMULATION!$D$4*SIMULATION!$D$17))))</f>
        <v>1.9829979343572985</v>
      </c>
      <c r="L22798">
        <v>-0.11533253219435878</v>
      </c>
      <c r="M22798">
        <f t="shared" ca="1" si="356"/>
        <v>1.7542937612516885</v>
      </c>
    </row>
    <row r="22799" spans="1:13" x14ac:dyDescent="0.25">
      <c r="A22799" s="9"/>
      <c r="H22799" s="9"/>
      <c r="J22799">
        <v>22</v>
      </c>
      <c r="K22799">
        <f ca="1">SIMULATION!$D$3*SIMULATION!$D$17/$H22777/(SIMULATION!$D$17-$I22777)*(((EXP(-$I22777*$J22799))/(1-EXP(-SIMULATION!$D$4*$I22777)))-(EXP(-SIMULATION!$D$17*$J22799)/(1-EXP(-SIMULATION!$D$4*SIMULATION!$D$17))))</f>
        <v>1.9363926524907498</v>
      </c>
      <c r="L22799">
        <v>0.17666974361090895</v>
      </c>
      <c r="M22799">
        <f t="shared" ca="1" si="356"/>
        <v>2.2784946459363384</v>
      </c>
    </row>
    <row r="22800" spans="1:13" x14ac:dyDescent="0.25">
      <c r="A22800" s="9"/>
      <c r="H22800" s="9"/>
      <c r="J22800">
        <v>23</v>
      </c>
      <c r="K22800">
        <f ca="1">SIMULATION!$D$3*SIMULATION!$D$17/$H22777/(SIMULATION!$D$17-$I22777)*(((EXP(-$I22777*$J22800))/(1-EXP(-SIMULATION!$D$4*$I22777)))-(EXP(-SIMULATION!$D$17*$J22800)/(1-EXP(-SIMULATION!$D$4*SIMULATION!$D$17))))</f>
        <v>1.8908686966089676</v>
      </c>
      <c r="L22800">
        <v>0.1093964852127924</v>
      </c>
      <c r="M22800">
        <f t="shared" ca="1" si="356"/>
        <v>2.0977230860168827</v>
      </c>
    </row>
    <row r="22801" spans="1:13" x14ac:dyDescent="0.25">
      <c r="A22801" s="9"/>
      <c r="H22801" s="9"/>
      <c r="J22801">
        <v>24</v>
      </c>
      <c r="K22801">
        <f ca="1">SIMULATION!$D$3*SIMULATION!$D$17/$H22777/(SIMULATION!$D$17-$I22777)*(((EXP(-$I22777*$J22801))/(1-EXP(-SIMULATION!$D$4*$I22777)))-(EXP(-SIMULATION!$D$17*$J22801)/(1-EXP(-SIMULATION!$D$4*SIMULATION!$D$17))))</f>
        <v>1.8464060151706012</v>
      </c>
      <c r="L22801">
        <v>0.62209783928229512</v>
      </c>
      <c r="M22801">
        <f t="shared" ca="1" si="356"/>
        <v>2.9950512076460649</v>
      </c>
    </row>
    <row r="22802" spans="1:13" x14ac:dyDescent="0.25">
      <c r="A22802" s="9">
        <v>913</v>
      </c>
      <c r="B22802" s="2">
        <f ca="1">NORMINV(RAND(),SIMULATION!D7,SIMULATION!D8)</f>
        <v>54.281914190083647</v>
      </c>
      <c r="C22802" s="2">
        <v>2</v>
      </c>
      <c r="D22802" s="2">
        <f ca="1">SIMULATION!$D$11*(1+(SIMULATION!$D$12*LN(1+$C22802)))*(1+(SIMULATION!$D$13*(($B22802/63.5)-1)))</f>
        <v>9.5535102161858951</v>
      </c>
      <c r="E22802" s="2">
        <v>-7.9173415681290868E-2</v>
      </c>
      <c r="F22802" s="2">
        <f ca="1">D22802*(1+E22802)</f>
        <v>8.7971261806243497</v>
      </c>
      <c r="G22802" s="2">
        <v>0.24572351833568584</v>
      </c>
      <c r="H22802" s="9">
        <f>SIMULATION!$D$15*EXP($G$22802)</f>
        <v>282.24670742860161</v>
      </c>
      <c r="I22802" s="2">
        <f ca="1">$F22802/$H22802</f>
        <v>3.1168215426745801E-2</v>
      </c>
      <c r="J22802">
        <v>0</v>
      </c>
      <c r="K22802">
        <f ca="1">SIMULATION!$D$3*SIMULATION!$D$17/$H22802/(SIMULATION!$D$17-$I22802)*(((EXP(-$I22802*$J22802))/(1-EXP(-SIMULATION!$D$4*$I22802)))-(EXP(-SIMULATION!$D$17*$J22802)/(1-EXP(-SIMULATION!$D$4*SIMULATION!$D$17))))</f>
        <v>1.8828802548915426</v>
      </c>
      <c r="L22802">
        <v>-4.297391867448077E-2</v>
      </c>
      <c r="M22802">
        <f t="shared" ca="1" si="356"/>
        <v>1.8019655119440479</v>
      </c>
    </row>
    <row r="22803" spans="1:13" x14ac:dyDescent="0.25">
      <c r="A22803" s="9"/>
      <c r="H22803" s="9"/>
      <c r="J22803">
        <v>1</v>
      </c>
      <c r="K22803">
        <f ca="1">SIMULATION!$D$3*SIMULATION!$D$17/$H22802/(SIMULATION!$D$17-$I22802)*(((EXP(-$I22802*$J22803))/(1-EXP(-SIMULATION!$D$4*$I22802)))-(EXP(-SIMULATION!$D$17*$J22803)/(1-EXP(-SIMULATION!$D$4*SIMULATION!$D$17))))</f>
        <v>2.5134342541882746</v>
      </c>
      <c r="L22803">
        <v>0.1228540543822047</v>
      </c>
      <c r="M22803">
        <f t="shared" ca="1" si="356"/>
        <v>2.8222198427384173</v>
      </c>
    </row>
    <row r="22804" spans="1:13" x14ac:dyDescent="0.25">
      <c r="A22804" s="9"/>
      <c r="H22804" s="9"/>
      <c r="J22804">
        <v>2</v>
      </c>
      <c r="K22804">
        <f ca="1">SIMULATION!$D$3*SIMULATION!$D$17/$H22802/(SIMULATION!$D$17-$I22802)*(((EXP(-$I22802*$J22804))/(1-EXP(-SIMULATION!$D$4*$I22802)))-(EXP(-SIMULATION!$D$17*$J22804)/(1-EXP(-SIMULATION!$D$4*SIMULATION!$D$17))))</f>
        <v>2.8774049541175168</v>
      </c>
      <c r="L22804">
        <v>-6.6384505219831899E-2</v>
      </c>
      <c r="M22804">
        <f t="shared" ca="1" si="356"/>
        <v>2.6863898499213326</v>
      </c>
    </row>
    <row r="22805" spans="1:13" x14ac:dyDescent="0.25">
      <c r="A22805" s="9"/>
      <c r="H22805" s="9"/>
      <c r="J22805">
        <v>3</v>
      </c>
      <c r="K22805">
        <f ca="1">SIMULATION!$D$3*SIMULATION!$D$17/$H22802/(SIMULATION!$D$17-$I22802)*(((EXP(-$I22802*$J22805))/(1-EXP(-SIMULATION!$D$4*$I22802)))-(EXP(-SIMULATION!$D$17*$J22805)/(1-EXP(-SIMULATION!$D$4*SIMULATION!$D$17))))</f>
        <v>3.0717732835219524</v>
      </c>
      <c r="L22805">
        <v>-0.11416853041974097</v>
      </c>
      <c r="M22805">
        <f t="shared" ca="1" si="356"/>
        <v>2.721073441959629</v>
      </c>
    </row>
    <row r="22806" spans="1:13" x14ac:dyDescent="0.25">
      <c r="A22806" s="9"/>
      <c r="H22806" s="9"/>
      <c r="J22806">
        <v>4</v>
      </c>
      <c r="K22806">
        <f ca="1">SIMULATION!$D$3*SIMULATION!$D$17/$H22802/(SIMULATION!$D$17-$I22802)*(((EXP(-$I22802*$J22806))/(1-EXP(-SIMULATION!$D$4*$I22802)))-(EXP(-SIMULATION!$D$17*$J22806)/(1-EXP(-SIMULATION!$D$4*SIMULATION!$D$17))))</f>
        <v>3.1586492094527188</v>
      </c>
      <c r="L22806">
        <v>0.2583596025505836</v>
      </c>
      <c r="M22806">
        <f t="shared" ca="1" si="356"/>
        <v>3.9747165638036384</v>
      </c>
    </row>
    <row r="22807" spans="1:13" x14ac:dyDescent="0.25">
      <c r="A22807" s="9"/>
      <c r="H22807" s="9"/>
      <c r="J22807">
        <v>5</v>
      </c>
      <c r="K22807">
        <f ca="1">SIMULATION!$D$3*SIMULATION!$D$17/$H22802/(SIMULATION!$D$17-$I22802)*(((EXP(-$I22802*$J22807))/(1-EXP(-SIMULATION!$D$4*$I22802)))-(EXP(-SIMULATION!$D$17*$J22807)/(1-EXP(-SIMULATION!$D$4*SIMULATION!$D$17))))</f>
        <v>3.1777976990744543</v>
      </c>
      <c r="L22807">
        <v>-4.5816253091271027E-2</v>
      </c>
      <c r="M22807">
        <f t="shared" ca="1" si="356"/>
        <v>3.0322029154208003</v>
      </c>
    </row>
    <row r="22808" spans="1:13" x14ac:dyDescent="0.25">
      <c r="A22808" s="9"/>
      <c r="H22808" s="9"/>
      <c r="J22808">
        <v>6</v>
      </c>
      <c r="K22808">
        <f ca="1">SIMULATION!$D$3*SIMULATION!$D$17/$H22802/(SIMULATION!$D$17-$I22802)*(((EXP(-$I22802*$J22808))/(1-EXP(-SIMULATION!$D$4*$I22802)))-(EXP(-SIMULATION!$D$17*$J22808)/(1-EXP(-SIMULATION!$D$4*SIMULATION!$D$17))))</f>
        <v>3.1546656245691853</v>
      </c>
      <c r="L22808">
        <v>6.5668898247563112E-2</v>
      </c>
      <c r="M22808">
        <f t="shared" ca="1" si="356"/>
        <v>3.3618290404741042</v>
      </c>
    </row>
    <row r="22809" spans="1:13" x14ac:dyDescent="0.25">
      <c r="A22809" s="9"/>
      <c r="H22809" s="9"/>
      <c r="J22809">
        <v>7</v>
      </c>
      <c r="K22809">
        <f ca="1">SIMULATION!$D$3*SIMULATION!$D$17/$H22802/(SIMULATION!$D$17-$I22802)*(((EXP(-$I22802*$J22809))/(1-EXP(-SIMULATION!$D$4*$I22802)))-(EXP(-SIMULATION!$D$17*$J22809)/(1-EXP(-SIMULATION!$D$4*SIMULATION!$D$17))))</f>
        <v>3.1055255641860384</v>
      </c>
      <c r="L22809">
        <v>6.7422020476328601E-2</v>
      </c>
      <c r="M22809">
        <f t="shared" ca="1" si="356"/>
        <v>3.314906372364351</v>
      </c>
    </row>
    <row r="22810" spans="1:13" x14ac:dyDescent="0.25">
      <c r="A22810" s="9"/>
      <c r="H22810" s="9"/>
      <c r="J22810">
        <v>8</v>
      </c>
      <c r="K22810">
        <f ca="1">SIMULATION!$D$3*SIMULATION!$D$17/$H22802/(SIMULATION!$D$17-$I22802)*(((EXP(-$I22802*$J22810))/(1-EXP(-SIMULATION!$D$4*$I22802)))-(EXP(-SIMULATION!$D$17*$J22810)/(1-EXP(-SIMULATION!$D$4*SIMULATION!$D$17))))</f>
        <v>3.0407720414087978</v>
      </c>
      <c r="L22810">
        <v>0.26018424365152454</v>
      </c>
      <c r="M22810">
        <f t="shared" ca="1" si="356"/>
        <v>3.8319330151194477</v>
      </c>
    </row>
    <row r="22811" spans="1:13" x14ac:dyDescent="0.25">
      <c r="A22811" s="9"/>
      <c r="H22811" s="9"/>
      <c r="J22811">
        <v>9</v>
      </c>
      <c r="K22811">
        <f ca="1">SIMULATION!$D$3*SIMULATION!$D$17/$H22802/(SIMULATION!$D$17-$I22802)*(((EXP(-$I22802*$J22811))/(1-EXP(-SIMULATION!$D$4*$I22802)))-(EXP(-SIMULATION!$D$17*$J22811)/(1-EXP(-SIMULATION!$D$4*SIMULATION!$D$17))))</f>
        <v>2.9670338026433596</v>
      </c>
      <c r="L22811">
        <v>-0.10036962815879504</v>
      </c>
      <c r="M22811">
        <f t="shared" ca="1" si="356"/>
        <v>2.6692337231374701</v>
      </c>
    </row>
    <row r="22812" spans="1:13" x14ac:dyDescent="0.25">
      <c r="A22812" s="9"/>
      <c r="H22812" s="9"/>
      <c r="J22812">
        <v>10</v>
      </c>
      <c r="K22812">
        <f ca="1">SIMULATION!$D$3*SIMULATION!$D$17/$H22802/(SIMULATION!$D$17-$I22802)*(((EXP(-$I22802*$J22812))/(1-EXP(-SIMULATION!$D$4*$I22802)))-(EXP(-SIMULATION!$D$17*$J22812)/(1-EXP(-SIMULATION!$D$4*SIMULATION!$D$17))))</f>
        <v>2.8885273846408484</v>
      </c>
      <c r="L22812">
        <v>-0.15594276402152785</v>
      </c>
      <c r="M22812">
        <f t="shared" ca="1" si="356"/>
        <v>2.4380824403280794</v>
      </c>
    </row>
    <row r="22813" spans="1:13" x14ac:dyDescent="0.25">
      <c r="A22813" s="9"/>
      <c r="H22813" s="9"/>
      <c r="J22813">
        <v>11</v>
      </c>
      <c r="K22813">
        <f ca="1">SIMULATION!$D$3*SIMULATION!$D$17/$H22802/(SIMULATION!$D$17-$I22802)*(((EXP(-$I22802*$J22813))/(1-EXP(-SIMULATION!$D$4*$I22802)))-(EXP(-SIMULATION!$D$17*$J22813)/(1-EXP(-SIMULATION!$D$4*SIMULATION!$D$17))))</f>
        <v>2.8079244829283487</v>
      </c>
      <c r="L22813">
        <v>-8.2282533080232909E-2</v>
      </c>
      <c r="M22813">
        <f t="shared" ca="1" si="356"/>
        <v>2.5768813437750011</v>
      </c>
    </row>
    <row r="22814" spans="1:13" x14ac:dyDescent="0.25">
      <c r="A22814" s="9"/>
      <c r="H22814" s="9"/>
      <c r="J22814">
        <v>12</v>
      </c>
      <c r="K22814">
        <f ca="1">SIMULATION!$D$3*SIMULATION!$D$17/$H22802/(SIMULATION!$D$17-$I22802)*(((EXP(-$I22802*$J22814))/(1-EXP(-SIMULATION!$D$4*$I22802)))-(EXP(-SIMULATION!$D$17*$J22814)/(1-EXP(-SIMULATION!$D$4*SIMULATION!$D$17))))</f>
        <v>2.7269077530562602</v>
      </c>
      <c r="L22814">
        <v>-0.30046750227304853</v>
      </c>
      <c r="M22814">
        <f t="shared" ca="1" si="356"/>
        <v>1.9075605915664346</v>
      </c>
    </row>
    <row r="22815" spans="1:13" x14ac:dyDescent="0.25">
      <c r="A22815" s="9"/>
      <c r="H22815" s="9"/>
      <c r="J22815">
        <v>13</v>
      </c>
      <c r="K22815">
        <f ca="1">SIMULATION!$D$3*SIMULATION!$D$17/$H22802/(SIMULATION!$D$17-$I22802)*(((EXP(-$I22802*$J22815))/(1-EXP(-SIMULATION!$D$4*$I22802)))-(EXP(-SIMULATION!$D$17*$J22815)/(1-EXP(-SIMULATION!$D$4*SIMULATION!$D$17))))</f>
        <v>2.6465269529361879</v>
      </c>
      <c r="L22815">
        <v>0.12298411708187695</v>
      </c>
      <c r="M22815">
        <f t="shared" ca="1" si="356"/>
        <v>2.9720077335764348</v>
      </c>
    </row>
    <row r="22816" spans="1:13" x14ac:dyDescent="0.25">
      <c r="A22816" s="9"/>
      <c r="H22816" s="9"/>
      <c r="J22816">
        <v>14</v>
      </c>
      <c r="K22816">
        <f ca="1">SIMULATION!$D$3*SIMULATION!$D$17/$H22802/(SIMULATION!$D$17-$I22802)*(((EXP(-$I22802*$J22816))/(1-EXP(-SIMULATION!$D$4*$I22802)))-(EXP(-SIMULATION!$D$17*$J22816)/(1-EXP(-SIMULATION!$D$4*SIMULATION!$D$17))))</f>
        <v>2.567427139780202</v>
      </c>
      <c r="L22816">
        <v>0.29303012197454997</v>
      </c>
      <c r="M22816">
        <f t="shared" ca="1" si="356"/>
        <v>3.3197606277107643</v>
      </c>
    </row>
    <row r="22817" spans="1:13" x14ac:dyDescent="0.25">
      <c r="A22817" s="9"/>
      <c r="H22817" s="9"/>
      <c r="J22817">
        <v>15</v>
      </c>
      <c r="K22817">
        <f ca="1">SIMULATION!$D$3*SIMULATION!$D$17/$H22802/(SIMULATION!$D$17-$I22802)*(((EXP(-$I22802*$J22817))/(1-EXP(-SIMULATION!$D$4*$I22802)))-(EXP(-SIMULATION!$D$17*$J22817)/(1-EXP(-SIMULATION!$D$4*SIMULATION!$D$17))))</f>
        <v>2.4899948773731984</v>
      </c>
      <c r="L22817">
        <v>-8.4591197199437737E-2</v>
      </c>
      <c r="M22817">
        <f t="shared" ca="1" si="356"/>
        <v>2.2793632296757322</v>
      </c>
    </row>
    <row r="22818" spans="1:13" x14ac:dyDescent="0.25">
      <c r="A22818" s="9"/>
      <c r="H22818" s="9"/>
      <c r="J22818">
        <v>16</v>
      </c>
      <c r="K22818">
        <f ca="1">SIMULATION!$D$3*SIMULATION!$D$17/$H22802/(SIMULATION!$D$17-$I22802)*(((EXP(-$I22802*$J22818))/(1-EXP(-SIMULATION!$D$4*$I22802)))-(EXP(-SIMULATION!$D$17*$J22818)/(1-EXP(-SIMULATION!$D$4*SIMULATION!$D$17))))</f>
        <v>2.4144519032007858</v>
      </c>
      <c r="L22818">
        <v>-0.16671146431390763</v>
      </c>
      <c r="M22818">
        <f t="shared" ca="1" si="356"/>
        <v>2.0119350909026816</v>
      </c>
    </row>
    <row r="22819" spans="1:13" x14ac:dyDescent="0.25">
      <c r="A22819" s="9"/>
      <c r="H22819" s="9"/>
      <c r="J22819">
        <v>17</v>
      </c>
      <c r="K22819">
        <f ca="1">SIMULATION!$D$3*SIMULATION!$D$17/$H22802/(SIMULATION!$D$17-$I22802)*(((EXP(-$I22802*$J22819))/(1-EXP(-SIMULATION!$D$4*$I22802)))-(EXP(-SIMULATION!$D$17*$J22819)/(1-EXP(-SIMULATION!$D$4*SIMULATION!$D$17))))</f>
        <v>2.3409151273762667</v>
      </c>
      <c r="L22819">
        <v>-0.29507984294586564</v>
      </c>
      <c r="M22819">
        <f t="shared" ca="1" si="356"/>
        <v>1.6501582592404769</v>
      </c>
    </row>
    <row r="22820" spans="1:13" x14ac:dyDescent="0.25">
      <c r="A22820" s="9"/>
      <c r="H22820" s="9"/>
      <c r="J22820">
        <v>18</v>
      </c>
      <c r="K22820">
        <f ca="1">SIMULATION!$D$3*SIMULATION!$D$17/$H22802/(SIMULATION!$D$17-$I22802)*(((EXP(-$I22802*$J22820))/(1-EXP(-SIMULATION!$D$4*$I22802)))-(EXP(-SIMULATION!$D$17*$J22820)/(1-EXP(-SIMULATION!$D$4*SIMULATION!$D$17))))</f>
        <v>2.2694350569417843</v>
      </c>
      <c r="L22820">
        <v>-0.39862962597593349</v>
      </c>
      <c r="M22820">
        <f t="shared" ca="1" si="356"/>
        <v>1.3647710090164096</v>
      </c>
    </row>
    <row r="22821" spans="1:13" x14ac:dyDescent="0.25">
      <c r="A22821" s="9"/>
      <c r="H22821" s="9"/>
      <c r="J22821">
        <v>19</v>
      </c>
      <c r="K22821">
        <f ca="1">SIMULATION!$D$3*SIMULATION!$D$17/$H22802/(SIMULATION!$D$17-$I22802)*(((EXP(-$I22802*$J22821))/(1-EXP(-SIMULATION!$D$4*$I22802)))-(EXP(-SIMULATION!$D$17*$J22821)/(1-EXP(-SIMULATION!$D$4*SIMULATION!$D$17))))</f>
        <v>2.2000203953763391</v>
      </c>
      <c r="L22821">
        <v>-0.36202735003291786</v>
      </c>
      <c r="M22821">
        <f t="shared" ca="1" si="356"/>
        <v>1.4035528416198708</v>
      </c>
    </row>
    <row r="22822" spans="1:13" x14ac:dyDescent="0.25">
      <c r="A22822" s="9"/>
      <c r="H22822" s="9"/>
      <c r="J22822">
        <v>20</v>
      </c>
      <c r="K22822">
        <f ca="1">SIMULATION!$D$3*SIMULATION!$D$17/$H22802/(SIMULATION!$D$17-$I22802)*(((EXP(-$I22802*$J22822))/(1-EXP(-SIMULATION!$D$4*$I22802)))-(EXP(-SIMULATION!$D$17*$J22822)/(1-EXP(-SIMULATION!$D$4*SIMULATION!$D$17))))</f>
        <v>2.1326537835685744</v>
      </c>
      <c r="L22822">
        <v>-0.16696525013873925</v>
      </c>
      <c r="M22822">
        <f t="shared" ca="1" si="356"/>
        <v>1.7765747111357186</v>
      </c>
    </row>
    <row r="22823" spans="1:13" x14ac:dyDescent="0.25">
      <c r="A22823" s="9"/>
      <c r="H22823" s="9"/>
      <c r="J22823">
        <v>21</v>
      </c>
      <c r="K22823">
        <f ca="1">SIMULATION!$D$3*SIMULATION!$D$17/$H22802/(SIMULATION!$D$17-$I22802)*(((EXP(-$I22802*$J22823))/(1-EXP(-SIMULATION!$D$4*$I22802)))-(EXP(-SIMULATION!$D$17*$J22823)/(1-EXP(-SIMULATION!$D$4*SIMULATION!$D$17))))</f>
        <v>2.067301864730605</v>
      </c>
      <c r="L22823">
        <v>0.47833070690025314</v>
      </c>
      <c r="M22823">
        <f t="shared" ca="1" si="356"/>
        <v>3.0561558270634066</v>
      </c>
    </row>
    <row r="22824" spans="1:13" x14ac:dyDescent="0.25">
      <c r="A22824" s="9"/>
      <c r="H22824" s="9"/>
      <c r="J22824">
        <v>22</v>
      </c>
      <c r="K22824">
        <f ca="1">SIMULATION!$D$3*SIMULATION!$D$17/$H22802/(SIMULATION!$D$17-$I22802)*(((EXP(-$I22802*$J22824))/(1-EXP(-SIMULATION!$D$4*$I22802)))-(EXP(-SIMULATION!$D$17*$J22824)/(1-EXP(-SIMULATION!$D$4*SIMULATION!$D$17))))</f>
        <v>2.0039217126393187</v>
      </c>
      <c r="L22824">
        <v>-5.0564794703584805E-2</v>
      </c>
      <c r="M22824">
        <f t="shared" ca="1" si="356"/>
        <v>1.9025938226376555</v>
      </c>
    </row>
    <row r="22825" spans="1:13" x14ac:dyDescent="0.25">
      <c r="A22825" s="9"/>
      <c r="H22825" s="9"/>
      <c r="J22825">
        <v>23</v>
      </c>
      <c r="K22825">
        <f ca="1">SIMULATION!$D$3*SIMULATION!$D$17/$H22802/(SIMULATION!$D$17-$I22802)*(((EXP(-$I22802*$J22825))/(1-EXP(-SIMULATION!$D$4*$I22802)))-(EXP(-SIMULATION!$D$17*$J22825)/(1-EXP(-SIMULATION!$D$4*SIMULATION!$D$17))))</f>
        <v>1.9424649300724699</v>
      </c>
      <c r="L22825">
        <v>0.31820057666168489</v>
      </c>
      <c r="M22825">
        <f t="shared" ca="1" si="356"/>
        <v>2.5605583909666292</v>
      </c>
    </row>
    <row r="22826" spans="1:13" x14ac:dyDescent="0.25">
      <c r="A22826" s="9"/>
      <c r="H22826" s="9"/>
      <c r="J22826">
        <v>24</v>
      </c>
      <c r="K22826">
        <f ca="1">SIMULATION!$D$3*SIMULATION!$D$17/$H22802/(SIMULATION!$D$17-$I22802)*(((EXP(-$I22802*$J22826))/(1-EXP(-SIMULATION!$D$4*$I22802)))-(EXP(-SIMULATION!$D$17*$J22826)/(1-EXP(-SIMULATION!$D$4*SIMULATION!$D$17))))</f>
        <v>1.8828802548915429</v>
      </c>
      <c r="L22826">
        <v>0.10970560986796846</v>
      </c>
      <c r="M22826">
        <f t="shared" ca="1" si="356"/>
        <v>2.0894427815627754</v>
      </c>
    </row>
    <row r="22827" spans="1:13" x14ac:dyDescent="0.25">
      <c r="A22827" s="9">
        <v>914</v>
      </c>
      <c r="B22827" s="2">
        <f ca="1">NORMINV(RAND(),SIMULATION!D7,SIMULATION!D8)</f>
        <v>69.79773017873876</v>
      </c>
      <c r="C22827" s="2">
        <v>2</v>
      </c>
      <c r="D22827" s="2">
        <f ca="1">SIMULATION!$D$11*(1+(SIMULATION!$D$12*LN(1+$C22827)))*(1+(SIMULATION!$D$13*(($B22827/63.5)-1)))</f>
        <v>10.705741665617275</v>
      </c>
      <c r="E22827" s="2">
        <v>-0.42782014300466814</v>
      </c>
      <c r="F22827" s="2">
        <f ca="1">D22827*(1+E22827)</f>
        <v>6.1256097352618575</v>
      </c>
      <c r="G22827" s="2">
        <v>-0.36804529449522899</v>
      </c>
      <c r="H22827" s="9">
        <f>SIMULATION!$D$15*EXP($G$22827)</f>
        <v>152.78210021604249</v>
      </c>
      <c r="I22827" s="2">
        <f ca="1">$F22827/$H22827</f>
        <v>4.009376573957224E-2</v>
      </c>
      <c r="J22827">
        <v>0</v>
      </c>
      <c r="K22827">
        <f ca="1">SIMULATION!$D$3*SIMULATION!$D$17/$H22827/(SIMULATION!$D$17-$I22827)*(((EXP(-$I22827*$J22827))/(1-EXP(-SIMULATION!$D$4*$I22827)))-(EXP(-SIMULATION!$D$17*$J22827)/(1-EXP(-SIMULATION!$D$4*SIMULATION!$D$17))))</f>
        <v>2.4457593805089655</v>
      </c>
      <c r="L22827">
        <v>0.32507093829171635</v>
      </c>
      <c r="M22827">
        <f t="shared" ca="1" si="356"/>
        <v>3.2408046771667816</v>
      </c>
    </row>
    <row r="22828" spans="1:13" x14ac:dyDescent="0.25">
      <c r="A22828" s="9"/>
      <c r="H22828" s="9"/>
      <c r="J22828">
        <v>1</v>
      </c>
      <c r="K22828">
        <f ca="1">SIMULATION!$D$3*SIMULATION!$D$17/$H22827/(SIMULATION!$D$17-$I22827)*(((EXP(-$I22827*$J22828))/(1-EXP(-SIMULATION!$D$4*$I22827)))-(EXP(-SIMULATION!$D$17*$J22828)/(1-EXP(-SIMULATION!$D$4*SIMULATION!$D$17))))</f>
        <v>3.6152094104279651</v>
      </c>
      <c r="L22828">
        <v>0.14590236986994895</v>
      </c>
      <c r="M22828">
        <f t="shared" ca="1" si="356"/>
        <v>4.1426770309855456</v>
      </c>
    </row>
    <row r="22829" spans="1:13" x14ac:dyDescent="0.25">
      <c r="A22829" s="9"/>
      <c r="H22829" s="9"/>
      <c r="J22829">
        <v>2</v>
      </c>
      <c r="K22829">
        <f ca="1">SIMULATION!$D$3*SIMULATION!$D$17/$H22827/(SIMULATION!$D$17-$I22827)*(((EXP(-$I22827*$J22829))/(1-EXP(-SIMULATION!$D$4*$I22827)))-(EXP(-SIMULATION!$D$17*$J22829)/(1-EXP(-SIMULATION!$D$4*SIMULATION!$D$17))))</f>
        <v>4.2841372949129166</v>
      </c>
      <c r="L22829">
        <v>-0.25388045542122328</v>
      </c>
      <c r="M22829">
        <f t="shared" ca="1" si="356"/>
        <v>3.196478567393378</v>
      </c>
    </row>
    <row r="22830" spans="1:13" x14ac:dyDescent="0.25">
      <c r="A22830" s="9"/>
      <c r="H22830" s="9"/>
      <c r="J22830">
        <v>3</v>
      </c>
      <c r="K22830">
        <f ca="1">SIMULATION!$D$3*SIMULATION!$D$17/$H22827/(SIMULATION!$D$17-$I22827)*(((EXP(-$I22827*$J22830))/(1-EXP(-SIMULATION!$D$4*$I22827)))-(EXP(-SIMULATION!$D$17*$J22830)/(1-EXP(-SIMULATION!$D$4*SIMULATION!$D$17))))</f>
        <v>4.6354815143978234</v>
      </c>
      <c r="L22830">
        <v>8.3079887607189346E-2</v>
      </c>
      <c r="M22830">
        <f t="shared" ca="1" si="356"/>
        <v>5.0205967976191985</v>
      </c>
    </row>
    <row r="22831" spans="1:13" x14ac:dyDescent="0.25">
      <c r="A22831" s="9"/>
      <c r="H22831" s="9"/>
      <c r="J22831">
        <v>4</v>
      </c>
      <c r="K22831">
        <f ca="1">SIMULATION!$D$3*SIMULATION!$D$17/$H22827/(SIMULATION!$D$17-$I22827)*(((EXP(-$I22827*$J22831))/(1-EXP(-SIMULATION!$D$4*$I22827)))-(EXP(-SIMULATION!$D$17*$J22831)/(1-EXP(-SIMULATION!$D$4*SIMULATION!$D$17))))</f>
        <v>4.786349177216783</v>
      </c>
      <c r="L22831">
        <v>8.8289532059774314E-2</v>
      </c>
      <c r="M22831">
        <f t="shared" ca="1" si="356"/>
        <v>5.2089337063479384</v>
      </c>
    </row>
    <row r="22832" spans="1:13" x14ac:dyDescent="0.25">
      <c r="A22832" s="9"/>
      <c r="H22832" s="9"/>
      <c r="J22832">
        <v>5</v>
      </c>
      <c r="K22832">
        <f ca="1">SIMULATION!$D$3*SIMULATION!$D$17/$H22827/(SIMULATION!$D$17-$I22827)*(((EXP(-$I22827*$J22832))/(1-EXP(-SIMULATION!$D$4*$I22827)))-(EXP(-SIMULATION!$D$17*$J22832)/(1-EXP(-SIMULATION!$D$4*SIMULATION!$D$17))))</f>
        <v>4.8116659358383114</v>
      </c>
      <c r="L22832">
        <v>0.24151884968764567</v>
      </c>
      <c r="M22832">
        <f t="shared" ca="1" si="356"/>
        <v>5.9737739577432096</v>
      </c>
    </row>
    <row r="22833" spans="1:13" x14ac:dyDescent="0.25">
      <c r="A22833" s="9"/>
      <c r="H22833" s="9"/>
      <c r="J22833">
        <v>6</v>
      </c>
      <c r="K22833">
        <f ca="1">SIMULATION!$D$3*SIMULATION!$D$17/$H22827/(SIMULATION!$D$17-$I22827)*(((EXP(-$I22827*$J22833))/(1-EXP(-SIMULATION!$D$4*$I22827)))-(EXP(-SIMULATION!$D$17*$J22833)/(1-EXP(-SIMULATION!$D$4*SIMULATION!$D$17))))</f>
        <v>4.7593312353110946</v>
      </c>
      <c r="L22833">
        <v>-0.38948302290359127</v>
      </c>
      <c r="M22833">
        <f t="shared" ca="1" si="356"/>
        <v>2.9056525187826461</v>
      </c>
    </row>
    <row r="22834" spans="1:13" x14ac:dyDescent="0.25">
      <c r="A22834" s="9"/>
      <c r="H22834" s="9"/>
      <c r="J22834">
        <v>7</v>
      </c>
      <c r="K22834">
        <f ca="1">SIMULATION!$D$3*SIMULATION!$D$17/$H22827/(SIMULATION!$D$17-$I22827)*(((EXP(-$I22827*$J22834))/(1-EXP(-SIMULATION!$D$4*$I22827)))-(EXP(-SIMULATION!$D$17*$J22834)/(1-EXP(-SIMULATION!$D$4*SIMULATION!$D$17))))</f>
        <v>4.6599299799198555</v>
      </c>
      <c r="L22834">
        <v>-2.849361971555677E-3</v>
      </c>
      <c r="M22834">
        <f t="shared" ca="1" si="356"/>
        <v>4.6466521526449593</v>
      </c>
    </row>
    <row r="22835" spans="1:13" x14ac:dyDescent="0.25">
      <c r="A22835" s="9"/>
      <c r="H22835" s="9"/>
      <c r="J22835">
        <v>8</v>
      </c>
      <c r="K22835">
        <f ca="1">SIMULATION!$D$3*SIMULATION!$D$17/$H22827/(SIMULATION!$D$17-$I22827)*(((EXP(-$I22827*$J22835))/(1-EXP(-SIMULATION!$D$4*$I22827)))-(EXP(-SIMULATION!$D$17*$J22835)/(1-EXP(-SIMULATION!$D$4*SIMULATION!$D$17))))</f>
        <v>4.5329558277310067</v>
      </c>
      <c r="L22835">
        <v>5.7950571902844489E-3</v>
      </c>
      <c r="M22835">
        <f t="shared" ca="1" si="356"/>
        <v>4.5592245659937412</v>
      </c>
    </row>
    <row r="22836" spans="1:13" x14ac:dyDescent="0.25">
      <c r="A22836" s="9"/>
      <c r="H22836" s="9"/>
      <c r="J22836">
        <v>9</v>
      </c>
      <c r="K22836">
        <f ca="1">SIMULATION!$D$3*SIMULATION!$D$17/$H22827/(SIMULATION!$D$17-$I22827)*(((EXP(-$I22827*$J22836))/(1-EXP(-SIMULATION!$D$4*$I22827)))-(EXP(-SIMULATION!$D$17*$J22836)/(1-EXP(-SIMULATION!$D$4*SIMULATION!$D$17))))</f>
        <v>4.3907990585706003</v>
      </c>
      <c r="L22836">
        <v>0.30622410951902646</v>
      </c>
      <c r="M22836">
        <f t="shared" ca="1" si="356"/>
        <v>5.7353675903583623</v>
      </c>
    </row>
    <row r="22837" spans="1:13" x14ac:dyDescent="0.25">
      <c r="A22837" s="9"/>
      <c r="H22837" s="9"/>
      <c r="J22837">
        <v>10</v>
      </c>
      <c r="K22837">
        <f ca="1">SIMULATION!$D$3*SIMULATION!$D$17/$H22827/(SIMULATION!$D$17-$I22827)*(((EXP(-$I22827*$J22837))/(1-EXP(-SIMULATION!$D$4*$I22827)))-(EXP(-SIMULATION!$D$17*$J22837)/(1-EXP(-SIMULATION!$D$4*SIMULATION!$D$17))))</f>
        <v>4.2413019330811448</v>
      </c>
      <c r="L22837">
        <v>-0.47830210544724772</v>
      </c>
      <c r="M22837">
        <f t="shared" ca="1" si="356"/>
        <v>2.2126782886509515</v>
      </c>
    </row>
    <row r="22838" spans="1:13" x14ac:dyDescent="0.25">
      <c r="A22838" s="9"/>
      <c r="H22838" s="9"/>
      <c r="J22838">
        <v>11</v>
      </c>
      <c r="K22838">
        <f ca="1">SIMULATION!$D$3*SIMULATION!$D$17/$H22827/(SIMULATION!$D$17-$I22827)*(((EXP(-$I22827*$J22838))/(1-EXP(-SIMULATION!$D$4*$I22827)))-(EXP(-SIMULATION!$D$17*$J22838)/(1-EXP(-SIMULATION!$D$4*SIMULATION!$D$17))))</f>
        <v>4.0893960717138418</v>
      </c>
      <c r="L22838">
        <v>-3.0345173948689401E-2</v>
      </c>
      <c r="M22838">
        <f t="shared" ca="1" si="356"/>
        <v>3.9653026365725981</v>
      </c>
    </row>
    <row r="22839" spans="1:13" x14ac:dyDescent="0.25">
      <c r="A22839" s="9"/>
      <c r="H22839" s="9"/>
      <c r="J22839">
        <v>12</v>
      </c>
      <c r="K22839">
        <f ca="1">SIMULATION!$D$3*SIMULATION!$D$17/$H22827/(SIMULATION!$D$17-$I22827)*(((EXP(-$I22827*$J22839))/(1-EXP(-SIMULATION!$D$4*$I22827)))-(EXP(-SIMULATION!$D$17*$J22839)/(1-EXP(-SIMULATION!$D$4*SIMULATION!$D$17))))</f>
        <v>3.9381515759856462</v>
      </c>
      <c r="L22839">
        <v>-0.11830021400060392</v>
      </c>
      <c r="M22839">
        <f t="shared" ca="1" si="356"/>
        <v>3.4722674017797286</v>
      </c>
    </row>
    <row r="22840" spans="1:13" x14ac:dyDescent="0.25">
      <c r="A22840" s="9"/>
      <c r="H22840" s="9"/>
      <c r="J22840">
        <v>13</v>
      </c>
      <c r="K22840">
        <f ca="1">SIMULATION!$D$3*SIMULATION!$D$17/$H22827/(SIMULATION!$D$17-$I22827)*(((EXP(-$I22827*$J22840))/(1-EXP(-SIMULATION!$D$4*$I22827)))-(EXP(-SIMULATION!$D$17*$J22840)/(1-EXP(-SIMULATION!$D$4*SIMULATION!$D$17))))</f>
        <v>3.7894491858315313</v>
      </c>
      <c r="L22840">
        <v>1.4867028967838586E-2</v>
      </c>
      <c r="M22840">
        <f t="shared" ca="1" si="356"/>
        <v>3.8457870366494409</v>
      </c>
    </row>
    <row r="22841" spans="1:13" x14ac:dyDescent="0.25">
      <c r="A22841" s="9"/>
      <c r="H22841" s="9"/>
      <c r="J22841">
        <v>14</v>
      </c>
      <c r="K22841">
        <f ca="1">SIMULATION!$D$3*SIMULATION!$D$17/$H22827/(SIMULATION!$D$17-$I22827)*(((EXP(-$I22827*$J22841))/(1-EXP(-SIMULATION!$D$4*$I22827)))-(EXP(-SIMULATION!$D$17*$J22841)/(1-EXP(-SIMULATION!$D$4*SIMULATION!$D$17))))</f>
        <v>3.644410875034636</v>
      </c>
      <c r="L22841">
        <v>0.41461053501561612</v>
      </c>
      <c r="M22841">
        <f t="shared" ca="1" si="356"/>
        <v>5.1554220177494763</v>
      </c>
    </row>
    <row r="22842" spans="1:13" x14ac:dyDescent="0.25">
      <c r="A22842" s="9"/>
      <c r="H22842" s="9"/>
      <c r="J22842">
        <v>15</v>
      </c>
      <c r="K22842">
        <f ca="1">SIMULATION!$D$3*SIMULATION!$D$17/$H22827/(SIMULATION!$D$17-$I22827)*(((EXP(-$I22827*$J22842))/(1-EXP(-SIMULATION!$D$4*$I22827)))-(EXP(-SIMULATION!$D$17*$J22842)/(1-EXP(-SIMULATION!$D$4*SIMULATION!$D$17))))</f>
        <v>3.5036756533878828</v>
      </c>
      <c r="L22842">
        <v>-2.8636423537370496E-2</v>
      </c>
      <c r="M22842">
        <f t="shared" ca="1" si="356"/>
        <v>3.4033429134398943</v>
      </c>
    </row>
    <row r="22843" spans="1:13" x14ac:dyDescent="0.25">
      <c r="A22843" s="9"/>
      <c r="H22843" s="9"/>
      <c r="J22843">
        <v>16</v>
      </c>
      <c r="K22843">
        <f ca="1">SIMULATION!$D$3*SIMULATION!$D$17/$H22827/(SIMULATION!$D$17-$I22827)*(((EXP(-$I22827*$J22843))/(1-EXP(-SIMULATION!$D$4*$I22827)))-(EXP(-SIMULATION!$D$17*$J22843)/(1-EXP(-SIMULATION!$D$4*SIMULATION!$D$17))))</f>
        <v>3.3675761788314587</v>
      </c>
      <c r="L22843">
        <v>2.536557778009613E-2</v>
      </c>
      <c r="M22843">
        <f t="shared" ca="1" si="356"/>
        <v>3.4529966943260066</v>
      </c>
    </row>
    <row r="22844" spans="1:13" x14ac:dyDescent="0.25">
      <c r="A22844" s="9"/>
      <c r="H22844" s="9"/>
      <c r="J22844">
        <v>17</v>
      </c>
      <c r="K22844">
        <f ca="1">SIMULATION!$D$3*SIMULATION!$D$17/$H22827/(SIMULATION!$D$17-$I22827)*(((EXP(-$I22827*$J22844))/(1-EXP(-SIMULATION!$D$4*$I22827)))-(EXP(-SIMULATION!$D$17*$J22844)/(1-EXP(-SIMULATION!$D$4*SIMULATION!$D$17))))</f>
        <v>3.2362518112683101</v>
      </c>
      <c r="L22844">
        <v>2.2418409745606802E-2</v>
      </c>
      <c r="M22844">
        <f t="shared" ca="1" si="356"/>
        <v>3.3088034304132852</v>
      </c>
    </row>
    <row r="22845" spans="1:13" x14ac:dyDescent="0.25">
      <c r="A22845" s="9"/>
      <c r="H22845" s="9"/>
      <c r="J22845">
        <v>18</v>
      </c>
      <c r="K22845">
        <f ca="1">SIMULATION!$D$3*SIMULATION!$D$17/$H22827/(SIMULATION!$D$17-$I22827)*(((EXP(-$I22827*$J22845))/(1-EXP(-SIMULATION!$D$4*$I22827)))-(EXP(-SIMULATION!$D$17*$J22845)/(1-EXP(-SIMULATION!$D$4*SIMULATION!$D$17))))</f>
        <v>3.1097209415187348</v>
      </c>
      <c r="L22845">
        <v>-0.15014620336626996</v>
      </c>
      <c r="M22845">
        <f t="shared" ca="1" si="356"/>
        <v>2.6428081486211146</v>
      </c>
    </row>
    <row r="22846" spans="1:13" x14ac:dyDescent="0.25">
      <c r="A22846" s="9"/>
      <c r="H22846" s="9"/>
      <c r="J22846">
        <v>19</v>
      </c>
      <c r="K22846">
        <f ca="1">SIMULATION!$D$3*SIMULATION!$D$17/$H22827/(SIMULATION!$D$17-$I22827)*(((EXP(-$I22827*$J22846))/(1-EXP(-SIMULATION!$D$4*$I22827)))-(EXP(-SIMULATION!$D$17*$J22846)/(1-EXP(-SIMULATION!$D$4*SIMULATION!$D$17))))</f>
        <v>2.9879272274594895</v>
      </c>
      <c r="L22846">
        <v>-3.0656340852434759E-2</v>
      </c>
      <c r="M22846">
        <f t="shared" ca="1" si="356"/>
        <v>2.896328311932221</v>
      </c>
    </row>
    <row r="22847" spans="1:13" x14ac:dyDescent="0.25">
      <c r="A22847" s="9"/>
      <c r="H22847" s="9"/>
      <c r="J22847">
        <v>20</v>
      </c>
      <c r="K22847">
        <f ca="1">SIMULATION!$D$3*SIMULATION!$D$17/$H22827/(SIMULATION!$D$17-$I22827)*(((EXP(-$I22827*$J22847))/(1-EXP(-SIMULATION!$D$4*$I22827)))-(EXP(-SIMULATION!$D$17*$J22847)/(1-EXP(-SIMULATION!$D$4*SIMULATION!$D$17))))</f>
        <v>2.8707691137339904</v>
      </c>
      <c r="L22847">
        <v>5.0008504435490882E-2</v>
      </c>
      <c r="M22847">
        <f t="shared" ca="1" si="356"/>
        <v>3.0143319836914273</v>
      </c>
    </row>
    <row r="22848" spans="1:13" x14ac:dyDescent="0.25">
      <c r="A22848" s="9"/>
      <c r="H22848" s="9"/>
      <c r="J22848">
        <v>21</v>
      </c>
      <c r="K22848">
        <f ca="1">SIMULATION!$D$3*SIMULATION!$D$17/$H22827/(SIMULATION!$D$17-$I22827)*(((EXP(-$I22827*$J22848))/(1-EXP(-SIMULATION!$D$4*$I22827)))-(EXP(-SIMULATION!$D$17*$J22848)/(1-EXP(-SIMULATION!$D$4*SIMULATION!$D$17))))</f>
        <v>2.758118643473678</v>
      </c>
      <c r="L22848">
        <v>6.7378285636245802E-2</v>
      </c>
      <c r="M22848">
        <f t="shared" ca="1" si="356"/>
        <v>2.943955949252302</v>
      </c>
    </row>
    <row r="22849" spans="1:13" x14ac:dyDescent="0.25">
      <c r="A22849" s="9"/>
      <c r="H22849" s="9"/>
      <c r="J22849">
        <v>22</v>
      </c>
      <c r="K22849">
        <f ca="1">SIMULATION!$D$3*SIMULATION!$D$17/$H22827/(SIMULATION!$D$17-$I22827)*(((EXP(-$I22827*$J22849))/(1-EXP(-SIMULATION!$D$4*$I22827)))-(EXP(-SIMULATION!$D$17*$J22849)/(1-EXP(-SIMULATION!$D$4*SIMULATION!$D$17))))</f>
        <v>2.6498334122156146</v>
      </c>
      <c r="L22849">
        <v>0.27394124802882874</v>
      </c>
      <c r="M22849">
        <f t="shared" ca="1" si="356"/>
        <v>3.37573208422645</v>
      </c>
    </row>
    <row r="22850" spans="1:13" x14ac:dyDescent="0.25">
      <c r="A22850" s="9"/>
      <c r="H22850" s="9"/>
      <c r="J22850">
        <v>23</v>
      </c>
      <c r="K22850">
        <f ca="1">SIMULATION!$D$3*SIMULATION!$D$17/$H22827/(SIMULATION!$D$17-$I22827)*(((EXP(-$I22827*$J22850))/(1-EXP(-SIMULATION!$D$4*$I22827)))-(EXP(-SIMULATION!$D$17*$J22850)/(1-EXP(-SIMULATION!$D$4*SIMULATION!$D$17))))</f>
        <v>2.545764131145857</v>
      </c>
      <c r="L22850">
        <v>0.28111173820777313</v>
      </c>
      <c r="M22850">
        <f t="shared" ca="1" si="356"/>
        <v>3.2614083111192707</v>
      </c>
    </row>
    <row r="22851" spans="1:13" x14ac:dyDescent="0.25">
      <c r="A22851" s="9"/>
      <c r="H22851" s="9"/>
      <c r="J22851">
        <v>24</v>
      </c>
      <c r="K22851">
        <f ca="1">SIMULATION!$D$3*SIMULATION!$D$17/$H22827/(SIMULATION!$D$17-$I22827)*(((EXP(-$I22827*$J22851))/(1-EXP(-SIMULATION!$D$4*$I22827)))-(EXP(-SIMULATION!$D$17*$J22851)/(1-EXP(-SIMULATION!$D$4*SIMULATION!$D$17))))</f>
        <v>2.4457593805089655</v>
      </c>
      <c r="L22851">
        <v>3.8891372563301656E-2</v>
      </c>
      <c r="M22851">
        <f t="shared" ref="M22851:M22914" ca="1" si="357">$K22851*(1+$L22851)</f>
        <v>2.5408783197765294</v>
      </c>
    </row>
    <row r="22852" spans="1:13" x14ac:dyDescent="0.25">
      <c r="A22852" s="9">
        <v>915</v>
      </c>
      <c r="B22852" s="2">
        <f ca="1">NORMINV(RAND(),SIMULATION!D7,SIMULATION!D8)</f>
        <v>53.476791913287776</v>
      </c>
      <c r="C22852" s="2">
        <v>2</v>
      </c>
      <c r="D22852" s="2">
        <f ca="1">SIMULATION!$D$11*(1+(SIMULATION!$D$12*LN(1+$C22852)))*(1+(SIMULATION!$D$13*(($B22852/63.5)-1)))</f>
        <v>9.4937204372506248</v>
      </c>
      <c r="E22852" s="2">
        <v>6.9038639209410044E-2</v>
      </c>
      <c r="F22852" s="2">
        <f ca="1">D22852*(1+E22852)</f>
        <v>10.149153977272972</v>
      </c>
      <c r="G22852" s="2">
        <v>0.46346129853724588</v>
      </c>
      <c r="H22852" s="9">
        <f>SIMULATION!$D$15*EXP($G$22852)</f>
        <v>350.90632858443956</v>
      </c>
      <c r="I22852" s="2">
        <f ca="1">$F22852/$H22852</f>
        <v>2.892268719750591E-2</v>
      </c>
      <c r="J22852">
        <v>0</v>
      </c>
      <c r="K22852">
        <f ca="1">SIMULATION!$D$3*SIMULATION!$D$17/$H22852/(SIMULATION!$D$17-$I22852)*(((EXP(-$I22852*$J22852))/(1-EXP(-SIMULATION!$D$4*$I22852)))-(EXP(-SIMULATION!$D$17*$J22852)/(1-EXP(-SIMULATION!$D$4*SIMULATION!$D$17))))</f>
        <v>1.6729448785701204</v>
      </c>
      <c r="L22852">
        <v>-5.0221343209921852E-2</v>
      </c>
      <c r="M22852">
        <f t="shared" ca="1" si="357"/>
        <v>1.5889273396521693</v>
      </c>
    </row>
    <row r="22853" spans="1:13" x14ac:dyDescent="0.25">
      <c r="A22853" s="9"/>
      <c r="H22853" s="9"/>
      <c r="J22853">
        <v>1</v>
      </c>
      <c r="K22853">
        <f ca="1">SIMULATION!$D$3*SIMULATION!$D$17/$H22852/(SIMULATION!$D$17-$I22852)*(((EXP(-$I22852*$J22853))/(1-EXP(-SIMULATION!$D$4*$I22852)))-(EXP(-SIMULATION!$D$17*$J22853)/(1-EXP(-SIMULATION!$D$4*SIMULATION!$D$17))))</f>
        <v>2.1795694810054806</v>
      </c>
      <c r="L22853">
        <v>-0.18910952956358165</v>
      </c>
      <c r="M22853">
        <f t="shared" ca="1" si="357"/>
        <v>1.7673921218013944</v>
      </c>
    </row>
    <row r="22854" spans="1:13" x14ac:dyDescent="0.25">
      <c r="A22854" s="9"/>
      <c r="H22854" s="9"/>
      <c r="J22854">
        <v>2</v>
      </c>
      <c r="K22854">
        <f ca="1">SIMULATION!$D$3*SIMULATION!$D$17/$H22852/(SIMULATION!$D$17-$I22852)*(((EXP(-$I22852*$J22854))/(1-EXP(-SIMULATION!$D$4*$I22852)))-(EXP(-SIMULATION!$D$17*$J22854)/(1-EXP(-SIMULATION!$D$4*SIMULATION!$D$17))))</f>
        <v>2.4726535741136906</v>
      </c>
      <c r="L22854">
        <v>-0.25415479918047262</v>
      </c>
      <c r="M22854">
        <f t="shared" ca="1" si="357"/>
        <v>1.8442168015419476</v>
      </c>
    </row>
    <row r="22855" spans="1:13" x14ac:dyDescent="0.25">
      <c r="A22855" s="9"/>
      <c r="H22855" s="9"/>
      <c r="J22855">
        <v>3</v>
      </c>
      <c r="K22855">
        <f ca="1">SIMULATION!$D$3*SIMULATION!$D$17/$H22852/(SIMULATION!$D$17-$I22852)*(((EXP(-$I22852*$J22855))/(1-EXP(-SIMULATION!$D$4*$I22852)))-(EXP(-SIMULATION!$D$17*$J22855)/(1-EXP(-SIMULATION!$D$4*SIMULATION!$D$17))))</f>
        <v>2.6297958287343941</v>
      </c>
      <c r="L22855">
        <v>-0.27739586953894785</v>
      </c>
      <c r="M22855">
        <f t="shared" ca="1" si="357"/>
        <v>1.900301328112719</v>
      </c>
    </row>
    <row r="22856" spans="1:13" x14ac:dyDescent="0.25">
      <c r="A22856" s="9"/>
      <c r="H22856" s="9"/>
      <c r="J22856">
        <v>4</v>
      </c>
      <c r="K22856">
        <f ca="1">SIMULATION!$D$3*SIMULATION!$D$17/$H22852/(SIMULATION!$D$17-$I22852)*(((EXP(-$I22852*$J22856))/(1-EXP(-SIMULATION!$D$4*$I22852)))-(EXP(-SIMULATION!$D$17*$J22856)/(1-EXP(-SIMULATION!$D$4*SIMULATION!$D$17))))</f>
        <v>2.7006976963834095</v>
      </c>
      <c r="L22856">
        <v>-0.37963076014711844</v>
      </c>
      <c r="M22856">
        <f t="shared" ca="1" si="357"/>
        <v>1.6754297769778039</v>
      </c>
    </row>
    <row r="22857" spans="1:13" x14ac:dyDescent="0.25">
      <c r="A22857" s="9"/>
      <c r="H22857" s="9"/>
      <c r="J22857">
        <v>5</v>
      </c>
      <c r="K22857">
        <f ca="1">SIMULATION!$D$3*SIMULATION!$D$17/$H22852/(SIMULATION!$D$17-$I22852)*(((EXP(-$I22852*$J22857))/(1-EXP(-SIMULATION!$D$4*$I22852)))-(EXP(-SIMULATION!$D$17*$J22857)/(1-EXP(-SIMULATION!$D$4*SIMULATION!$D$17))))</f>
        <v>2.7171841447419234</v>
      </c>
      <c r="L22857">
        <v>-0.28653046314388553</v>
      </c>
      <c r="M22857">
        <f t="shared" ca="1" si="357"/>
        <v>1.9386281133017975</v>
      </c>
    </row>
    <row r="22858" spans="1:13" x14ac:dyDescent="0.25">
      <c r="A22858" s="9"/>
      <c r="H22858" s="9"/>
      <c r="J22858">
        <v>6</v>
      </c>
      <c r="K22858">
        <f ca="1">SIMULATION!$D$3*SIMULATION!$D$17/$H22852/(SIMULATION!$D$17-$I22852)*(((EXP(-$I22852*$J22858))/(1-EXP(-SIMULATION!$D$4*$I22852)))-(EXP(-SIMULATION!$D$17*$J22858)/(1-EXP(-SIMULATION!$D$4*SIMULATION!$D$17))))</f>
        <v>2.699625167366555</v>
      </c>
      <c r="L22858">
        <v>-0.34939580844756507</v>
      </c>
      <c r="M22858">
        <f t="shared" ca="1" si="357"/>
        <v>1.7563874495091245</v>
      </c>
    </row>
    <row r="22859" spans="1:13" x14ac:dyDescent="0.25">
      <c r="A22859" s="9"/>
      <c r="H22859" s="9"/>
      <c r="J22859">
        <v>7</v>
      </c>
      <c r="K22859">
        <f ca="1">SIMULATION!$D$3*SIMULATION!$D$17/$H22852/(SIMULATION!$D$17-$I22852)*(((EXP(-$I22852*$J22859))/(1-EXP(-SIMULATION!$D$4*$I22852)))-(EXP(-SIMULATION!$D$17*$J22859)/(1-EXP(-SIMULATION!$D$4*SIMULATION!$D$17))))</f>
        <v>2.661050822739778</v>
      </c>
      <c r="L22859">
        <v>0.1732094886958962</v>
      </c>
      <c r="M22859">
        <f t="shared" ca="1" si="357"/>
        <v>3.1219700751403288</v>
      </c>
    </row>
    <row r="22860" spans="1:13" x14ac:dyDescent="0.25">
      <c r="A22860" s="9"/>
      <c r="H22860" s="9"/>
      <c r="J22860">
        <v>8</v>
      </c>
      <c r="K22860">
        <f ca="1">SIMULATION!$D$3*SIMULATION!$D$17/$H22852/(SIMULATION!$D$17-$I22852)*(((EXP(-$I22852*$J22860))/(1-EXP(-SIMULATION!$D$4*$I22852)))-(EXP(-SIMULATION!$D$17*$J22860)/(1-EXP(-SIMULATION!$D$4*SIMULATION!$D$17))))</f>
        <v>2.6097882315072871</v>
      </c>
      <c r="L22860">
        <v>3.2691505813503934E-2</v>
      </c>
      <c r="M22860">
        <f t="shared" ca="1" si="357"/>
        <v>2.695106138649622</v>
      </c>
    </row>
    <row r="22861" spans="1:13" x14ac:dyDescent="0.25">
      <c r="A22861" s="9"/>
      <c r="H22861" s="9"/>
      <c r="J22861">
        <v>9</v>
      </c>
      <c r="K22861">
        <f ca="1">SIMULATION!$D$3*SIMULATION!$D$17/$H22852/(SIMULATION!$D$17-$I22852)*(((EXP(-$I22852*$J22861))/(1-EXP(-SIMULATION!$D$4*$I22852)))-(EXP(-SIMULATION!$D$17*$J22861)/(1-EXP(-SIMULATION!$D$4*SIMULATION!$D$17))))</f>
        <v>2.5511514092016929</v>
      </c>
      <c r="L22861">
        <v>-5.7419995759466776E-2</v>
      </c>
      <c r="M22861">
        <f t="shared" ca="1" si="357"/>
        <v>2.404664306103574</v>
      </c>
    </row>
    <row r="22862" spans="1:13" x14ac:dyDescent="0.25">
      <c r="A22862" s="9"/>
      <c r="H22862" s="9"/>
      <c r="J22862">
        <v>10</v>
      </c>
      <c r="K22862">
        <f ca="1">SIMULATION!$D$3*SIMULATION!$D$17/$H22852/(SIMULATION!$D$17-$I22852)*(((EXP(-$I22852*$J22862))/(1-EXP(-SIMULATION!$D$4*$I22852)))-(EXP(-SIMULATION!$D$17*$J22862)/(1-EXP(-SIMULATION!$D$4*SIMULATION!$D$17))))</f>
        <v>2.4885241334976</v>
      </c>
      <c r="L22862">
        <v>5.226664294604827E-2</v>
      </c>
      <c r="M22862">
        <f t="shared" ca="1" si="357"/>
        <v>2.6185909358457433</v>
      </c>
    </row>
    <row r="22863" spans="1:13" x14ac:dyDescent="0.25">
      <c r="A22863" s="9"/>
      <c r="H22863" s="9"/>
      <c r="J22863">
        <v>11</v>
      </c>
      <c r="K22863">
        <f ca="1">SIMULATION!$D$3*SIMULATION!$D$17/$H22852/(SIMULATION!$D$17-$I22852)*(((EXP(-$I22852*$J22863))/(1-EXP(-SIMULATION!$D$4*$I22852)))-(EXP(-SIMULATION!$D$17*$J22863)/(1-EXP(-SIMULATION!$D$4*SIMULATION!$D$17))))</f>
        <v>2.4240538537892697</v>
      </c>
      <c r="L22863">
        <v>0.17219157405569455</v>
      </c>
      <c r="M22863">
        <f t="shared" ca="1" si="357"/>
        <v>2.8414555024690165</v>
      </c>
    </row>
    <row r="22864" spans="1:13" x14ac:dyDescent="0.25">
      <c r="A22864" s="9"/>
      <c r="H22864" s="9"/>
      <c r="J22864">
        <v>12</v>
      </c>
      <c r="K22864">
        <f ca="1">SIMULATION!$D$3*SIMULATION!$D$17/$H22852/(SIMULATION!$D$17-$I22852)*(((EXP(-$I22852*$J22864))/(1-EXP(-SIMULATION!$D$4*$I22852)))-(EXP(-SIMULATION!$D$17*$J22864)/(1-EXP(-SIMULATION!$D$4*SIMULATION!$D$17))))</f>
        <v>2.359096347760743</v>
      </c>
      <c r="L22864">
        <v>3.4030073263828904E-2</v>
      </c>
      <c r="M22864">
        <f t="shared" ca="1" si="357"/>
        <v>2.4393765693114724</v>
      </c>
    </row>
    <row r="22865" spans="1:13" x14ac:dyDescent="0.25">
      <c r="A22865" s="9"/>
      <c r="H22865" s="9"/>
      <c r="J22865">
        <v>13</v>
      </c>
      <c r="K22865">
        <f ca="1">SIMULATION!$D$3*SIMULATION!$D$17/$H22852/(SIMULATION!$D$17-$I22852)*(((EXP(-$I22852*$J22865))/(1-EXP(-SIMULATION!$D$4*$I22852)))-(EXP(-SIMULATION!$D$17*$J22865)/(1-EXP(-SIMULATION!$D$4*SIMULATION!$D$17))))</f>
        <v>2.2945006510776822</v>
      </c>
      <c r="L22865">
        <v>0.11880629786228637</v>
      </c>
      <c r="M22865">
        <f t="shared" ca="1" si="357"/>
        <v>2.5671017788748274</v>
      </c>
    </row>
    <row r="22866" spans="1:13" x14ac:dyDescent="0.25">
      <c r="A22866" s="9"/>
      <c r="H22866" s="9"/>
      <c r="J22866">
        <v>14</v>
      </c>
      <c r="K22866">
        <f ca="1">SIMULATION!$D$3*SIMULATION!$D$17/$H22852/(SIMULATION!$D$17-$I22852)*(((EXP(-$I22852*$J22866))/(1-EXP(-SIMULATION!$D$4*$I22852)))-(EXP(-SIMULATION!$D$17*$J22866)/(1-EXP(-SIMULATION!$D$4*SIMULATION!$D$17))))</f>
        <v>2.2307916307036599</v>
      </c>
      <c r="L22866">
        <v>-0.13525153762727435</v>
      </c>
      <c r="M22866">
        <f t="shared" ca="1" si="357"/>
        <v>1.9290736325249351</v>
      </c>
    </row>
    <row r="22867" spans="1:13" x14ac:dyDescent="0.25">
      <c r="A22867" s="9"/>
      <c r="H22867" s="9"/>
      <c r="J22867">
        <v>15</v>
      </c>
      <c r="K22867">
        <f ca="1">SIMULATION!$D$3*SIMULATION!$D$17/$H22852/(SIMULATION!$D$17-$I22852)*(((EXP(-$I22852*$J22867))/(1-EXP(-SIMULATION!$D$4*$I22852)))-(EXP(-SIMULATION!$D$17*$J22867)/(1-EXP(-SIMULATION!$D$4*SIMULATION!$D$17))))</f>
        <v>2.1682869662379147</v>
      </c>
      <c r="L22867">
        <v>-0.12851900392357701</v>
      </c>
      <c r="M22867">
        <f t="shared" ca="1" si="357"/>
        <v>1.8896208851165432</v>
      </c>
    </row>
    <row r="22868" spans="1:13" x14ac:dyDescent="0.25">
      <c r="A22868" s="9"/>
      <c r="H22868" s="9"/>
      <c r="J22868">
        <v>16</v>
      </c>
      <c r="K22868">
        <f ca="1">SIMULATION!$D$3*SIMULATION!$D$17/$H22852/(SIMULATION!$D$17-$I22852)*(((EXP(-$I22852*$J22868))/(1-EXP(-SIMULATION!$D$4*$I22852)))-(EXP(-SIMULATION!$D$17*$J22868)/(1-EXP(-SIMULATION!$D$4*SIMULATION!$D$17))))</f>
        <v>2.1071720987792362</v>
      </c>
      <c r="L22868">
        <v>0.1071146801760009</v>
      </c>
      <c r="M22868">
        <f t="shared" ca="1" si="357"/>
        <v>2.3328811642157667</v>
      </c>
    </row>
    <row r="22869" spans="1:13" x14ac:dyDescent="0.25">
      <c r="A22869" s="9"/>
      <c r="H22869" s="9"/>
      <c r="J22869">
        <v>17</v>
      </c>
      <c r="K22869">
        <f ca="1">SIMULATION!$D$3*SIMULATION!$D$17/$H22852/(SIMULATION!$D$17-$I22852)*(((EXP(-$I22852*$J22869))/(1-EXP(-SIMULATION!$D$4*$I22852)))-(EXP(-SIMULATION!$D$17*$J22869)/(1-EXP(-SIMULATION!$D$4*SIMULATION!$D$17))))</f>
        <v>2.0475482448054461</v>
      </c>
      <c r="L22869">
        <v>-0.5365637036805877</v>
      </c>
      <c r="M22869">
        <f t="shared" ca="1" si="357"/>
        <v>0.94890817510794923</v>
      </c>
    </row>
    <row r="22870" spans="1:13" x14ac:dyDescent="0.25">
      <c r="A22870" s="9"/>
      <c r="H22870" s="9"/>
      <c r="J22870">
        <v>18</v>
      </c>
      <c r="K22870">
        <f ca="1">SIMULATION!$D$3*SIMULATION!$D$17/$H22852/(SIMULATION!$D$17-$I22852)*(((EXP(-$I22852*$J22870))/(1-EXP(-SIMULATION!$D$4*$I22852)))-(EXP(-SIMULATION!$D$17*$J22870)/(1-EXP(-SIMULATION!$D$4*SIMULATION!$D$17))))</f>
        <v>1.9894631498935065</v>
      </c>
      <c r="L22870">
        <v>-7.513117983966199E-3</v>
      </c>
      <c r="M22870">
        <f t="shared" ca="1" si="357"/>
        <v>1.9745160785236036</v>
      </c>
    </row>
    <row r="22871" spans="1:13" x14ac:dyDescent="0.25">
      <c r="A22871" s="9"/>
      <c r="H22871" s="9"/>
      <c r="J22871">
        <v>19</v>
      </c>
      <c r="K22871">
        <f ca="1">SIMULATION!$D$3*SIMULATION!$D$17/$H22852/(SIMULATION!$D$17-$I22852)*(((EXP(-$I22852*$J22871))/(1-EXP(-SIMULATION!$D$4*$I22852)))-(EXP(-SIMULATION!$D$17*$J22871)/(1-EXP(-SIMULATION!$D$4*SIMULATION!$D$17))))</f>
        <v>1.9329307821307138</v>
      </c>
      <c r="L22871">
        <v>-0.16392636427064997</v>
      </c>
      <c r="M22871">
        <f t="shared" ca="1" si="357"/>
        <v>1.6160724666292019</v>
      </c>
    </row>
    <row r="22872" spans="1:13" x14ac:dyDescent="0.25">
      <c r="A22872" s="9"/>
      <c r="H22872" s="9"/>
      <c r="J22872">
        <v>20</v>
      </c>
      <c r="K22872">
        <f ca="1">SIMULATION!$D$3*SIMULATION!$D$17/$H22852/(SIMULATION!$D$17-$I22852)*(((EXP(-$I22852*$J22872))/(1-EXP(-SIMULATION!$D$4*$I22852)))-(EXP(-SIMULATION!$D$17*$J22872)/(1-EXP(-SIMULATION!$D$4*SIMULATION!$D$17))))</f>
        <v>1.8779439382196412</v>
      </c>
      <c r="L22872">
        <v>5.0100375126223493E-2</v>
      </c>
      <c r="M22872">
        <f t="shared" ca="1" si="357"/>
        <v>1.9720296339904626</v>
      </c>
    </row>
    <row r="22873" spans="1:13" x14ac:dyDescent="0.25">
      <c r="A22873" s="9"/>
      <c r="H22873" s="9"/>
      <c r="J22873">
        <v>21</v>
      </c>
      <c r="K22873">
        <f ca="1">SIMULATION!$D$3*SIMULATION!$D$17/$H22852/(SIMULATION!$D$17-$I22852)*(((EXP(-$I22852*$J22873))/(1-EXP(-SIMULATION!$D$4*$I22852)))-(EXP(-SIMULATION!$D$17*$J22873)/(1-EXP(-SIMULATION!$D$4*SIMULATION!$D$17))))</f>
        <v>1.8244823082617778</v>
      </c>
      <c r="L22873">
        <v>-0.28433959645494689</v>
      </c>
      <c r="M22873">
        <f t="shared" ca="1" si="357"/>
        <v>1.3057097449914339</v>
      </c>
    </row>
    <row r="22874" spans="1:13" x14ac:dyDescent="0.25">
      <c r="A22874" s="9"/>
      <c r="H22874" s="9"/>
      <c r="J22874">
        <v>22</v>
      </c>
      <c r="K22874">
        <f ca="1">SIMULATION!$D$3*SIMULATION!$D$17/$H22852/(SIMULATION!$D$17-$I22852)*(((EXP(-$I22852*$J22874))/(1-EXP(-SIMULATION!$D$4*$I22852)))-(EXP(-SIMULATION!$D$17*$J22874)/(1-EXP(-SIMULATION!$D$4*SIMULATION!$D$17))))</f>
        <v>1.7725176307375006</v>
      </c>
      <c r="L22874">
        <v>0.14400808777554261</v>
      </c>
      <c r="M22874">
        <f t="shared" ca="1" si="357"/>
        <v>2.0277745052884431</v>
      </c>
    </row>
    <row r="22875" spans="1:13" x14ac:dyDescent="0.25">
      <c r="A22875" s="9"/>
      <c r="H22875" s="9"/>
      <c r="J22875">
        <v>23</v>
      </c>
      <c r="K22875">
        <f ca="1">SIMULATION!$D$3*SIMULATION!$D$17/$H22852/(SIMULATION!$D$17-$I22852)*(((EXP(-$I22852*$J22875))/(1-EXP(-SIMULATION!$D$4*$I22852)))-(EXP(-SIMULATION!$D$17*$J22875)/(1-EXP(-SIMULATION!$D$4*SIMULATION!$D$17))))</f>
        <v>1.7220169831875085</v>
      </c>
      <c r="L22875">
        <v>-0.30186895175474709</v>
      </c>
      <c r="M22875">
        <f t="shared" ca="1" si="357"/>
        <v>1.2021935215688235</v>
      </c>
    </row>
    <row r="22876" spans="1:13" x14ac:dyDescent="0.25">
      <c r="A22876" s="9"/>
      <c r="H22876" s="9"/>
      <c r="J22876">
        <v>24</v>
      </c>
      <c r="K22876">
        <f ca="1">SIMULATION!$D$3*SIMULATION!$D$17/$H22852/(SIMULATION!$D$17-$I22852)*(((EXP(-$I22852*$J22876))/(1-EXP(-SIMULATION!$D$4*$I22852)))-(EXP(-SIMULATION!$D$17*$J22876)/(1-EXP(-SIMULATION!$D$4*SIMULATION!$D$17))))</f>
        <v>1.67294487857012</v>
      </c>
      <c r="L22876">
        <v>0.19970309732720137</v>
      </c>
      <c r="M22876">
        <f t="shared" ca="1" si="357"/>
        <v>2.0070371524782518</v>
      </c>
    </row>
    <row r="22877" spans="1:13" x14ac:dyDescent="0.25">
      <c r="A22877" s="9">
        <v>916</v>
      </c>
      <c r="B22877" s="2">
        <f ca="1">NORMINV(RAND(),SIMULATION!D7,SIMULATION!D8)</f>
        <v>51.624933359718355</v>
      </c>
      <c r="C22877" s="2">
        <v>2</v>
      </c>
      <c r="D22877" s="2">
        <f ca="1">SIMULATION!$D$11*(1+(SIMULATION!$D$12*LN(1+$C22877)))*(1+(SIMULATION!$D$13*(($B22877/63.5)-1)))</f>
        <v>9.3561982040093081</v>
      </c>
      <c r="E22877" s="2">
        <v>0.42504117493591592</v>
      </c>
      <c r="F22877" s="2">
        <f ca="1">D22877*(1+E22877)</f>
        <v>13.332967681574731</v>
      </c>
      <c r="G22877" s="2">
        <v>0.4793073616337683</v>
      </c>
      <c r="H22877" s="9">
        <f>SIMULATION!$D$15*EXP($G$22877)</f>
        <v>356.51110192583792</v>
      </c>
      <c r="I22877" s="2">
        <f ca="1">$F22877/$H22877</f>
        <v>3.7398464198032964E-2</v>
      </c>
      <c r="J22877">
        <v>0</v>
      </c>
      <c r="K22877">
        <f ca="1">SIMULATION!$D$3*SIMULATION!$D$17/$H22877/(SIMULATION!$D$17-$I22877)*(((EXP(-$I22877*$J22877))/(1-EXP(-SIMULATION!$D$4*$I22877)))-(EXP(-SIMULATION!$D$17*$J22877)/(1-EXP(-SIMULATION!$D$4*SIMULATION!$D$17))))</f>
        <v>1.1586423681838338</v>
      </c>
      <c r="L22877">
        <v>-4.4939502419184445E-3</v>
      </c>
      <c r="M22877">
        <f t="shared" ca="1" si="357"/>
        <v>1.153435487033037</v>
      </c>
    </row>
    <row r="22878" spans="1:13" x14ac:dyDescent="0.25">
      <c r="A22878" s="9"/>
      <c r="H22878" s="9"/>
      <c r="J22878">
        <v>1</v>
      </c>
      <c r="K22878">
        <f ca="1">SIMULATION!$D$3*SIMULATION!$D$17/$H22877/(SIMULATION!$D$17-$I22877)*(((EXP(-$I22877*$J22878))/(1-EXP(-SIMULATION!$D$4*$I22877)))-(EXP(-SIMULATION!$D$17*$J22878)/(1-EXP(-SIMULATION!$D$4*SIMULATION!$D$17))))</f>
        <v>1.6592494070227857</v>
      </c>
      <c r="L22878">
        <v>-0.28230519878679333</v>
      </c>
      <c r="M22878">
        <f t="shared" ca="1" si="357"/>
        <v>1.1908346733363493</v>
      </c>
    </row>
    <row r="22879" spans="1:13" x14ac:dyDescent="0.25">
      <c r="A22879" s="9"/>
      <c r="H22879" s="9"/>
      <c r="J22879">
        <v>2</v>
      </c>
      <c r="K22879">
        <f ca="1">SIMULATION!$D$3*SIMULATION!$D$17/$H22877/(SIMULATION!$D$17-$I22877)*(((EXP(-$I22877*$J22879))/(1-EXP(-SIMULATION!$D$4*$I22877)))-(EXP(-SIMULATION!$D$17*$J22879)/(1-EXP(-SIMULATION!$D$4*SIMULATION!$D$17))))</f>
        <v>1.9463982078479822</v>
      </c>
      <c r="L22879">
        <v>5.8628643840031198E-2</v>
      </c>
      <c r="M22879">
        <f t="shared" ca="1" si="357"/>
        <v>2.0605128951467764</v>
      </c>
    </row>
    <row r="22880" spans="1:13" x14ac:dyDescent="0.25">
      <c r="A22880" s="9"/>
      <c r="H22880" s="9"/>
      <c r="J22880">
        <v>3</v>
      </c>
      <c r="K22880">
        <f ca="1">SIMULATION!$D$3*SIMULATION!$D$17/$H22877/(SIMULATION!$D$17-$I22877)*(((EXP(-$I22877*$J22880))/(1-EXP(-SIMULATION!$D$4*$I22877)))-(EXP(-SIMULATION!$D$17*$J22880)/(1-EXP(-SIMULATION!$D$4*SIMULATION!$D$17))))</f>
        <v>2.0979930905695134</v>
      </c>
      <c r="L22880">
        <v>-0.1864483762956515</v>
      </c>
      <c r="M22880">
        <f t="shared" ca="1" si="357"/>
        <v>1.7068256853533319</v>
      </c>
    </row>
    <row r="22881" spans="1:13" x14ac:dyDescent="0.25">
      <c r="A22881" s="9"/>
      <c r="H22881" s="9"/>
      <c r="J22881">
        <v>4</v>
      </c>
      <c r="K22881">
        <f ca="1">SIMULATION!$D$3*SIMULATION!$D$17/$H22877/(SIMULATION!$D$17-$I22877)*(((EXP(-$I22877*$J22881))/(1-EXP(-SIMULATION!$D$4*$I22877)))-(EXP(-SIMULATION!$D$17*$J22881)/(1-EXP(-SIMULATION!$D$4*SIMULATION!$D$17))))</f>
        <v>2.1639116893742707</v>
      </c>
      <c r="L22881">
        <v>0.24533924421992639</v>
      </c>
      <c r="M22881">
        <f t="shared" ca="1" si="357"/>
        <v>2.6948041478040188</v>
      </c>
    </row>
    <row r="22882" spans="1:13" x14ac:dyDescent="0.25">
      <c r="A22882" s="9"/>
      <c r="H22882" s="9"/>
      <c r="J22882">
        <v>5</v>
      </c>
      <c r="K22882">
        <f ca="1">SIMULATION!$D$3*SIMULATION!$D$17/$H22877/(SIMULATION!$D$17-$I22877)*(((EXP(-$I22877*$J22882))/(1-EXP(-SIMULATION!$D$4*$I22877)))-(EXP(-SIMULATION!$D$17*$J22882)/(1-EXP(-SIMULATION!$D$4*SIMULATION!$D$17))))</f>
        <v>2.1760731223832623</v>
      </c>
      <c r="L22882">
        <v>-0.30915454920804641</v>
      </c>
      <c r="M22882">
        <f t="shared" ca="1" si="357"/>
        <v>1.5033302171891187</v>
      </c>
    </row>
    <row r="22883" spans="1:13" x14ac:dyDescent="0.25">
      <c r="A22883" s="9"/>
      <c r="H22883" s="9"/>
      <c r="J22883">
        <v>6</v>
      </c>
      <c r="K22883">
        <f ca="1">SIMULATION!$D$3*SIMULATION!$D$17/$H22877/(SIMULATION!$D$17-$I22877)*(((EXP(-$I22877*$J22883))/(1-EXP(-SIMULATION!$D$4*$I22877)))-(EXP(-SIMULATION!$D$17*$J22883)/(1-EXP(-SIMULATION!$D$4*SIMULATION!$D$17))))</f>
        <v>2.1548898580823144</v>
      </c>
      <c r="L22883">
        <v>-0.3753411636170651</v>
      </c>
      <c r="M22883">
        <f t="shared" ca="1" si="357"/>
        <v>1.3460709912830862</v>
      </c>
    </row>
    <row r="22884" spans="1:13" x14ac:dyDescent="0.25">
      <c r="A22884" s="9"/>
      <c r="H22884" s="9"/>
      <c r="J22884">
        <v>7</v>
      </c>
      <c r="K22884">
        <f ca="1">SIMULATION!$D$3*SIMULATION!$D$17/$H22877/(SIMULATION!$D$17-$I22877)*(((EXP(-$I22877*$J22884))/(1-EXP(-SIMULATION!$D$4*$I22877)))-(EXP(-SIMULATION!$D$17*$J22884)/(1-EXP(-SIMULATION!$D$4*SIMULATION!$D$17))))</f>
        <v>2.1134021690985487</v>
      </c>
      <c r="L22884">
        <v>0.1304340876860364</v>
      </c>
      <c r="M22884">
        <f t="shared" ca="1" si="357"/>
        <v>2.3890618529386085</v>
      </c>
    </row>
    <row r="22885" spans="1:13" x14ac:dyDescent="0.25">
      <c r="A22885" s="9"/>
      <c r="H22885" s="9"/>
      <c r="J22885">
        <v>8</v>
      </c>
      <c r="K22885">
        <f ca="1">SIMULATION!$D$3*SIMULATION!$D$17/$H22877/(SIMULATION!$D$17-$I22877)*(((EXP(-$I22877*$J22885))/(1-EXP(-SIMULATION!$D$4*$I22877)))-(EXP(-SIMULATION!$D$17*$J22885)/(1-EXP(-SIMULATION!$D$4*SIMULATION!$D$17))))</f>
        <v>2.0599275338510004</v>
      </c>
      <c r="L22885">
        <v>0.4433199810754534</v>
      </c>
      <c r="M22885">
        <f t="shared" ca="1" si="357"/>
        <v>2.9731345691746309</v>
      </c>
    </row>
    <row r="22886" spans="1:13" x14ac:dyDescent="0.25">
      <c r="A22886" s="9"/>
      <c r="H22886" s="9"/>
      <c r="J22886">
        <v>9</v>
      </c>
      <c r="K22886">
        <f ca="1">SIMULATION!$D$3*SIMULATION!$D$17/$H22877/(SIMULATION!$D$17-$I22877)*(((EXP(-$I22877*$J22886))/(1-EXP(-SIMULATION!$D$4*$I22877)))-(EXP(-SIMULATION!$D$17*$J22886)/(1-EXP(-SIMULATION!$D$4*SIMULATION!$D$17))))</f>
        <v>1.99975838282903</v>
      </c>
      <c r="L22886">
        <v>0.13646335310756039</v>
      </c>
      <c r="M22886">
        <f t="shared" ca="1" si="357"/>
        <v>2.2726521171548315</v>
      </c>
    </row>
    <row r="22887" spans="1:13" x14ac:dyDescent="0.25">
      <c r="A22887" s="9"/>
      <c r="H22887" s="9"/>
      <c r="J22887">
        <v>10</v>
      </c>
      <c r="K22887">
        <f ca="1">SIMULATION!$D$3*SIMULATION!$D$17/$H22877/(SIMULATION!$D$17-$I22877)*(((EXP(-$I22877*$J22887))/(1-EXP(-SIMULATION!$D$4*$I22877)))-(EXP(-SIMULATION!$D$17*$J22887)/(1-EXP(-SIMULATION!$D$4*SIMULATION!$D$17))))</f>
        <v>1.9362500030106808</v>
      </c>
      <c r="L22887">
        <v>0.22053476044186698</v>
      </c>
      <c r="M22887">
        <f t="shared" ca="1" si="357"/>
        <v>2.3632604335802059</v>
      </c>
    </row>
    <row r="22888" spans="1:13" x14ac:dyDescent="0.25">
      <c r="A22888" s="9"/>
      <c r="H22888" s="9"/>
      <c r="J22888">
        <v>11</v>
      </c>
      <c r="K22888">
        <f ca="1">SIMULATION!$D$3*SIMULATION!$D$17/$H22877/(SIMULATION!$D$17-$I22877)*(((EXP(-$I22877*$J22888))/(1-EXP(-SIMULATION!$D$4*$I22877)))-(EXP(-SIMULATION!$D$17*$J22888)/(1-EXP(-SIMULATION!$D$4*SIMULATION!$D$17))))</f>
        <v>1.8715176427437956</v>
      </c>
      <c r="L22888">
        <v>0.13859800802093458</v>
      </c>
      <c r="M22888">
        <f t="shared" ca="1" si="357"/>
        <v>2.1309062600041209</v>
      </c>
    </row>
    <row r="22889" spans="1:13" x14ac:dyDescent="0.25">
      <c r="A22889" s="9"/>
      <c r="H22889" s="9"/>
      <c r="J22889">
        <v>12</v>
      </c>
      <c r="K22889">
        <f ca="1">SIMULATION!$D$3*SIMULATION!$D$17/$H22877/(SIMULATION!$D$17-$I22877)*(((EXP(-$I22877*$J22889))/(1-EXP(-SIMULATION!$D$4*$I22877)))-(EXP(-SIMULATION!$D$17*$J22889)/(1-EXP(-SIMULATION!$D$4*SIMULATION!$D$17))))</f>
        <v>1.8068831846569748</v>
      </c>
      <c r="L22889">
        <v>0.25041405325085259</v>
      </c>
      <c r="M22889">
        <f t="shared" ca="1" si="357"/>
        <v>2.2593521266777365</v>
      </c>
    </row>
    <row r="22890" spans="1:13" x14ac:dyDescent="0.25">
      <c r="A22890" s="9"/>
      <c r="H22890" s="9"/>
      <c r="J22890">
        <v>13</v>
      </c>
      <c r="K22890">
        <f ca="1">SIMULATION!$D$3*SIMULATION!$D$17/$H22877/(SIMULATION!$D$17-$I22877)*(((EXP(-$I22877*$J22890))/(1-EXP(-SIMULATION!$D$4*$I22877)))-(EXP(-SIMULATION!$D$17*$J22890)/(1-EXP(-SIMULATION!$D$4*SIMULATION!$D$17))))</f>
        <v>1.7431613374766251</v>
      </c>
      <c r="L22890">
        <v>7.8994689356841868E-2</v>
      </c>
      <c r="M22890">
        <f t="shared" ca="1" si="357"/>
        <v>1.8808618258294481</v>
      </c>
    </row>
    <row r="22891" spans="1:13" x14ac:dyDescent="0.25">
      <c r="A22891" s="9"/>
      <c r="H22891" s="9"/>
      <c r="J22891">
        <v>14</v>
      </c>
      <c r="K22891">
        <f ca="1">SIMULATION!$D$3*SIMULATION!$D$17/$H22877/(SIMULATION!$D$17-$I22877)*(((EXP(-$I22877*$J22891))/(1-EXP(-SIMULATION!$D$4*$I22877)))-(EXP(-SIMULATION!$D$17*$J22891)/(1-EXP(-SIMULATION!$D$4*SIMULATION!$D$17))))</f>
        <v>1.6808429893894778</v>
      </c>
      <c r="L22891">
        <v>0.10707547545316803</v>
      </c>
      <c r="M22891">
        <f t="shared" ca="1" si="357"/>
        <v>1.8608200516404805</v>
      </c>
    </row>
    <row r="22892" spans="1:13" x14ac:dyDescent="0.25">
      <c r="A22892" s="9"/>
      <c r="H22892" s="9"/>
      <c r="J22892">
        <v>15</v>
      </c>
      <c r="K22892">
        <f ca="1">SIMULATION!$D$3*SIMULATION!$D$17/$H22877/(SIMULATION!$D$17-$I22877)*(((EXP(-$I22877*$J22892))/(1-EXP(-SIMULATION!$D$4*$I22877)))-(EXP(-SIMULATION!$D$17*$J22892)/(1-EXP(-SIMULATION!$D$4*SIMULATION!$D$17))))</f>
        <v>1.6202126616898378</v>
      </c>
      <c r="L22892">
        <v>-2.9501422600853588E-2</v>
      </c>
      <c r="M22892">
        <f t="shared" ca="1" si="357"/>
        <v>1.5724140832540721</v>
      </c>
    </row>
    <row r="22893" spans="1:13" x14ac:dyDescent="0.25">
      <c r="A22893" s="9"/>
      <c r="H22893" s="9"/>
      <c r="J22893">
        <v>16</v>
      </c>
      <c r="K22893">
        <f ca="1">SIMULATION!$D$3*SIMULATION!$D$17/$H22877/(SIMULATION!$D$17-$I22877)*(((EXP(-$I22877*$J22893))/(1-EXP(-SIMULATION!$D$4*$I22877)))-(EXP(-SIMULATION!$D$17*$J22893)/(1-EXP(-SIMULATION!$D$4*SIMULATION!$D$17))))</f>
        <v>1.5614237338913877</v>
      </c>
      <c r="L22893">
        <v>0.15442754389942437</v>
      </c>
      <c r="M22893">
        <f t="shared" ca="1" si="357"/>
        <v>1.802550566102503</v>
      </c>
    </row>
    <row r="22894" spans="1:13" x14ac:dyDescent="0.25">
      <c r="A22894" s="9"/>
      <c r="H22894" s="9"/>
      <c r="J22894">
        <v>17</v>
      </c>
      <c r="K22894">
        <f ca="1">SIMULATION!$D$3*SIMULATION!$D$17/$H22877/(SIMULATION!$D$17-$I22877)*(((EXP(-$I22877*$J22894))/(1-EXP(-SIMULATION!$D$4*$I22877)))-(EXP(-SIMULATION!$D$17*$J22894)/(1-EXP(-SIMULATION!$D$4*SIMULATION!$D$17))))</f>
        <v>1.5045466093114082</v>
      </c>
      <c r="L22894">
        <v>8.0010505474331334E-2</v>
      </c>
      <c r="M22894">
        <f t="shared" ca="1" si="357"/>
        <v>1.6249261440321054</v>
      </c>
    </row>
    <row r="22895" spans="1:13" x14ac:dyDescent="0.25">
      <c r="A22895" s="9"/>
      <c r="H22895" s="9"/>
      <c r="J22895">
        <v>18</v>
      </c>
      <c r="K22895">
        <f ca="1">SIMULATION!$D$3*SIMULATION!$D$17/$H22877/(SIMULATION!$D$17-$I22877)*(((EXP(-$I22877*$J22895))/(1-EXP(-SIMULATION!$D$4*$I22877)))-(EXP(-SIMULATION!$D$17*$J22895)/(1-EXP(-SIMULATION!$D$4*SIMULATION!$D$17))))</f>
        <v>1.4495995417392529</v>
      </c>
      <c r="L22895">
        <v>0.28028303490136031</v>
      </c>
      <c r="M22895">
        <f t="shared" ca="1" si="357"/>
        <v>1.8558977006895518</v>
      </c>
    </row>
    <row r="22896" spans="1:13" x14ac:dyDescent="0.25">
      <c r="A22896" s="9"/>
      <c r="H22896" s="9"/>
      <c r="J22896">
        <v>19</v>
      </c>
      <c r="K22896">
        <f ca="1">SIMULATION!$D$3*SIMULATION!$D$17/$H22877/(SIMULATION!$D$17-$I22877)*(((EXP(-$I22877*$J22896))/(1-EXP(-SIMULATION!$D$4*$I22877)))-(EXP(-SIMULATION!$D$17*$J22896)/(1-EXP(-SIMULATION!$D$4*SIMULATION!$D$17))))</f>
        <v>1.3965683523385597</v>
      </c>
      <c r="L22896">
        <v>2.0151105654710434E-2</v>
      </c>
      <c r="M22896">
        <f t="shared" ca="1" si="357"/>
        <v>1.4247107487605588</v>
      </c>
    </row>
    <row r="22897" spans="1:13" x14ac:dyDescent="0.25">
      <c r="A22897" s="9"/>
      <c r="H22897" s="9"/>
      <c r="J22897">
        <v>20</v>
      </c>
      <c r="K22897">
        <f ca="1">SIMULATION!$D$3*SIMULATION!$D$17/$H22877/(SIMULATION!$D$17-$I22877)*(((EXP(-$I22877*$J22897))/(1-EXP(-SIMULATION!$D$4*$I22877)))-(EXP(-SIMULATION!$D$17*$J22897)/(1-EXP(-SIMULATION!$D$4*SIMULATION!$D$17))))</f>
        <v>1.3454190285208483</v>
      </c>
      <c r="L22897">
        <v>0.21600324726467077</v>
      </c>
      <c r="M22897">
        <f t="shared" ca="1" si="357"/>
        <v>1.6360339076130301</v>
      </c>
    </row>
    <row r="22898" spans="1:13" x14ac:dyDescent="0.25">
      <c r="A22898" s="9"/>
      <c r="H22898" s="9"/>
      <c r="J22898">
        <v>21</v>
      </c>
      <c r="K22898">
        <f ca="1">SIMULATION!$D$3*SIMULATION!$D$17/$H22877/(SIMULATION!$D$17-$I22877)*(((EXP(-$I22877*$J22898))/(1-EXP(-SIMULATION!$D$4*$I22877)))-(EXP(-SIMULATION!$D$17*$J22898)/(1-EXP(-SIMULATION!$D$4*SIMULATION!$D$17))))</f>
        <v>1.2961057627422523</v>
      </c>
      <c r="L22898">
        <v>0.22410688896257491</v>
      </c>
      <c r="M22898">
        <f t="shared" ca="1" si="357"/>
        <v>1.5865719929968838</v>
      </c>
    </row>
    <row r="22899" spans="1:13" x14ac:dyDescent="0.25">
      <c r="A22899" s="9"/>
      <c r="H22899" s="9"/>
      <c r="J22899">
        <v>22</v>
      </c>
      <c r="K22899">
        <f ca="1">SIMULATION!$D$3*SIMULATION!$D$17/$H22877/(SIMULATION!$D$17-$I22877)*(((EXP(-$I22877*$J22899))/(1-EXP(-SIMULATION!$D$4*$I22877)))-(EXP(-SIMULATION!$D$17*$J22899)/(1-EXP(-SIMULATION!$D$4*SIMULATION!$D$17))))</f>
        <v>1.2485760703722062</v>
      </c>
      <c r="L22899">
        <v>-7.7241419593501101E-2</v>
      </c>
      <c r="M22899">
        <f t="shared" ca="1" si="357"/>
        <v>1.152134282226182</v>
      </c>
    </row>
    <row r="22900" spans="1:13" x14ac:dyDescent="0.25">
      <c r="A22900" s="9"/>
      <c r="H22900" s="9"/>
      <c r="J22900">
        <v>23</v>
      </c>
      <c r="K22900">
        <f ca="1">SIMULATION!$D$3*SIMULATION!$D$17/$H22877/(SIMULATION!$D$17-$I22877)*(((EXP(-$I22877*$J22900))/(1-EXP(-SIMULATION!$D$4*$I22877)))-(EXP(-SIMULATION!$D$17*$J22900)/(1-EXP(-SIMULATION!$D$4*SIMULATION!$D$17))))</f>
        <v>1.2027740369934434</v>
      </c>
      <c r="L22900">
        <v>0.37723126646419358</v>
      </c>
      <c r="M22900">
        <f t="shared" ca="1" si="357"/>
        <v>1.6564980102387308</v>
      </c>
    </row>
    <row r="22901" spans="1:13" x14ac:dyDescent="0.25">
      <c r="A22901" s="9"/>
      <c r="H22901" s="9"/>
      <c r="J22901">
        <v>24</v>
      </c>
      <c r="K22901">
        <f ca="1">SIMULATION!$D$3*SIMULATION!$D$17/$H22877/(SIMULATION!$D$17-$I22877)*(((EXP(-$I22877*$J22901))/(1-EXP(-SIMULATION!$D$4*$I22877)))-(EXP(-SIMULATION!$D$17*$J22901)/(1-EXP(-SIMULATION!$D$4*SIMULATION!$D$17))))</f>
        <v>1.1586423681838338</v>
      </c>
      <c r="L22901">
        <v>0.25638680495239163</v>
      </c>
      <c r="M22901">
        <f t="shared" ca="1" si="357"/>
        <v>1.4557029830449595</v>
      </c>
    </row>
    <row r="22902" spans="1:13" x14ac:dyDescent="0.25">
      <c r="A22902" s="9">
        <v>917</v>
      </c>
      <c r="B22902" s="2">
        <f ca="1">NORMINV(RAND(),SIMULATION!D7,SIMULATION!D8)</f>
        <v>70.836183516677039</v>
      </c>
      <c r="C22902" s="2">
        <v>2</v>
      </c>
      <c r="D22902" s="2">
        <f ca="1">SIMULATION!$D$11*(1+(SIMULATION!$D$12*LN(1+$C22902)))*(1+(SIMULATION!$D$13*(($B22902/63.5)-1)))</f>
        <v>10.782859014496273</v>
      </c>
      <c r="E22902" s="2">
        <v>-3.1762925493502008E-2</v>
      </c>
      <c r="F22902" s="2">
        <f ca="1">D22902*(1+E22902)</f>
        <v>10.440363867011891</v>
      </c>
      <c r="G22902" s="2">
        <v>-0.88836326764481599</v>
      </c>
      <c r="H22902" s="9">
        <f>SIMULATION!$D$15*EXP($G$22902)</f>
        <v>90.80322036360333</v>
      </c>
      <c r="I22902" s="2">
        <f ca="1">$F22902/$H22902</f>
        <v>0.11497790304358747</v>
      </c>
      <c r="J22902">
        <v>0</v>
      </c>
      <c r="K22902">
        <f ca="1">SIMULATION!$D$3*SIMULATION!$D$17/$H22902/(SIMULATION!$D$17-$I22902)*(((EXP(-$I22902*$J22902))/(1-EXP(-SIMULATION!$D$4*$I22902)))-(EXP(-SIMULATION!$D$17*$J22902)/(1-EXP(-SIMULATION!$D$4*SIMULATION!$D$17))))</f>
        <v>0.55197502540662102</v>
      </c>
      <c r="L22902">
        <v>-0.12051244704759236</v>
      </c>
      <c r="M22902">
        <f t="shared" ca="1" si="357"/>
        <v>0.48545516438571218</v>
      </c>
    </row>
    <row r="22903" spans="1:13" x14ac:dyDescent="0.25">
      <c r="A22903" s="9"/>
      <c r="H22903" s="9"/>
      <c r="J22903">
        <v>1</v>
      </c>
      <c r="K22903">
        <f ca="1">SIMULATION!$D$3*SIMULATION!$D$17/$H22902/(SIMULATION!$D$17-$I22902)*(((EXP(-$I22902*$J22903))/(1-EXP(-SIMULATION!$D$4*$I22902)))-(EXP(-SIMULATION!$D$17*$J22903)/(1-EXP(-SIMULATION!$D$4*SIMULATION!$D$17))))</f>
        <v>2.5384808877856604</v>
      </c>
      <c r="L22903">
        <v>-0.47752071851557248</v>
      </c>
      <c r="M22903">
        <f t="shared" ca="1" si="357"/>
        <v>1.3263036703122033</v>
      </c>
    </row>
    <row r="22904" spans="1:13" x14ac:dyDescent="0.25">
      <c r="A22904" s="9"/>
      <c r="H22904" s="9"/>
      <c r="J22904">
        <v>2</v>
      </c>
      <c r="K22904">
        <f ca="1">SIMULATION!$D$3*SIMULATION!$D$17/$H22902/(SIMULATION!$D$17-$I22902)*(((EXP(-$I22902*$J22904))/(1-EXP(-SIMULATION!$D$4*$I22902)))-(EXP(-SIMULATION!$D$17*$J22904)/(1-EXP(-SIMULATION!$D$4*SIMULATION!$D$17))))</f>
        <v>3.5741859925251647</v>
      </c>
      <c r="L22904">
        <v>-6.8171207095454114E-2</v>
      </c>
      <c r="M22904">
        <f t="shared" ca="1" si="357"/>
        <v>3.3305294190310604</v>
      </c>
    </row>
    <row r="22905" spans="1:13" x14ac:dyDescent="0.25">
      <c r="A22905" s="9"/>
      <c r="H22905" s="9"/>
      <c r="J22905">
        <v>3</v>
      </c>
      <c r="K22905">
        <f ca="1">SIMULATION!$D$3*SIMULATION!$D$17/$H22902/(SIMULATION!$D$17-$I22902)*(((EXP(-$I22902*$J22905))/(1-EXP(-SIMULATION!$D$4*$I22902)))-(EXP(-SIMULATION!$D$17*$J22905)/(1-EXP(-SIMULATION!$D$4*SIMULATION!$D$17))))</f>
        <v>4.0263686039606119</v>
      </c>
      <c r="L22905">
        <v>-0.1608399646053506</v>
      </c>
      <c r="M22905">
        <f t="shared" ca="1" si="357"/>
        <v>3.3787676202114918</v>
      </c>
    </row>
    <row r="22906" spans="1:13" x14ac:dyDescent="0.25">
      <c r="A22906" s="9"/>
      <c r="H22906" s="9"/>
      <c r="J22906">
        <v>4</v>
      </c>
      <c r="K22906">
        <f ca="1">SIMULATION!$D$3*SIMULATION!$D$17/$H22902/(SIMULATION!$D$17-$I22902)*(((EXP(-$I22902*$J22906))/(1-EXP(-SIMULATION!$D$4*$I22902)))-(EXP(-SIMULATION!$D$17*$J22906)/(1-EXP(-SIMULATION!$D$4*SIMULATION!$D$17))))</f>
        <v>4.1275901596716151</v>
      </c>
      <c r="L22906">
        <v>-3.0446406625337628E-2</v>
      </c>
      <c r="M22906">
        <f t="shared" ca="1" si="357"/>
        <v>4.0019198712875106</v>
      </c>
    </row>
    <row r="22907" spans="1:13" x14ac:dyDescent="0.25">
      <c r="A22907" s="9"/>
      <c r="H22907" s="9"/>
      <c r="J22907">
        <v>5</v>
      </c>
      <c r="K22907">
        <f ca="1">SIMULATION!$D$3*SIMULATION!$D$17/$H22902/(SIMULATION!$D$17-$I22902)*(((EXP(-$I22902*$J22907))/(1-EXP(-SIMULATION!$D$4*$I22902)))-(EXP(-SIMULATION!$D$17*$J22907)/(1-EXP(-SIMULATION!$D$4*SIMULATION!$D$17))))</f>
        <v>4.0243863376831088</v>
      </c>
      <c r="L22907">
        <v>-4.228531622010747E-2</v>
      </c>
      <c r="M22907">
        <f t="shared" ca="1" si="357"/>
        <v>3.8542138888022985</v>
      </c>
    </row>
    <row r="22908" spans="1:13" x14ac:dyDescent="0.25">
      <c r="A22908" s="9"/>
      <c r="H22908" s="9"/>
      <c r="J22908">
        <v>6</v>
      </c>
      <c r="K22908">
        <f ca="1">SIMULATION!$D$3*SIMULATION!$D$17/$H22902/(SIMULATION!$D$17-$I22902)*(((EXP(-$I22902*$J22908))/(1-EXP(-SIMULATION!$D$4*$I22902)))-(EXP(-SIMULATION!$D$17*$J22908)/(1-EXP(-SIMULATION!$D$4*SIMULATION!$D$17))))</f>
        <v>3.8084364498471066</v>
      </c>
      <c r="L22908">
        <v>-0.29548665806100288</v>
      </c>
      <c r="M22908">
        <f t="shared" ca="1" si="357"/>
        <v>2.6830942908440747</v>
      </c>
    </row>
    <row r="22909" spans="1:13" x14ac:dyDescent="0.25">
      <c r="A22909" s="9"/>
      <c r="H22909" s="9"/>
      <c r="J22909">
        <v>7</v>
      </c>
      <c r="K22909">
        <f ca="1">SIMULATION!$D$3*SIMULATION!$D$17/$H22902/(SIMULATION!$D$17-$I22902)*(((EXP(-$I22902*$J22909))/(1-EXP(-SIMULATION!$D$4*$I22902)))-(EXP(-SIMULATION!$D$17*$J22909)/(1-EXP(-SIMULATION!$D$4*SIMULATION!$D$17))))</f>
        <v>3.5365081082132934</v>
      </c>
      <c r="L22909">
        <v>1.0781956396932101E-2</v>
      </c>
      <c r="M22909">
        <f t="shared" ca="1" si="357"/>
        <v>3.5746385844334458</v>
      </c>
    </row>
    <row r="22910" spans="1:13" x14ac:dyDescent="0.25">
      <c r="A22910" s="9"/>
      <c r="H22910" s="9"/>
      <c r="J22910">
        <v>8</v>
      </c>
      <c r="K22910">
        <f ca="1">SIMULATION!$D$3*SIMULATION!$D$17/$H22902/(SIMULATION!$D$17-$I22902)*(((EXP(-$I22902*$J22910))/(1-EXP(-SIMULATION!$D$4*$I22902)))-(EXP(-SIMULATION!$D$17*$J22910)/(1-EXP(-SIMULATION!$D$4*SIMULATION!$D$17))))</f>
        <v>3.2432120111767464</v>
      </c>
      <c r="L22910">
        <v>9.5315105073318598E-2</v>
      </c>
      <c r="M22910">
        <f t="shared" ca="1" si="357"/>
        <v>3.5523391047971069</v>
      </c>
    </row>
    <row r="22911" spans="1:13" x14ac:dyDescent="0.25">
      <c r="A22911" s="9"/>
      <c r="H22911" s="9"/>
      <c r="J22911">
        <v>9</v>
      </c>
      <c r="K22911">
        <f ca="1">SIMULATION!$D$3*SIMULATION!$D$17/$H22902/(SIMULATION!$D$17-$I22902)*(((EXP(-$I22902*$J22911))/(1-EXP(-SIMULATION!$D$4*$I22902)))-(EXP(-SIMULATION!$D$17*$J22911)/(1-EXP(-SIMULATION!$D$4*SIMULATION!$D$17))))</f>
        <v>2.9491521298987236</v>
      </c>
      <c r="L22911">
        <v>-6.7118950528120853E-3</v>
      </c>
      <c r="M22911">
        <f t="shared" ca="1" si="357"/>
        <v>2.929357730308066</v>
      </c>
    </row>
    <row r="22912" spans="1:13" x14ac:dyDescent="0.25">
      <c r="A22912" s="9"/>
      <c r="H22912" s="9"/>
      <c r="J22912">
        <v>10</v>
      </c>
      <c r="K22912">
        <f ca="1">SIMULATION!$D$3*SIMULATION!$D$17/$H22902/(SIMULATION!$D$17-$I22902)*(((EXP(-$I22902*$J22912))/(1-EXP(-SIMULATION!$D$4*$I22902)))-(EXP(-SIMULATION!$D$17*$J22912)/(1-EXP(-SIMULATION!$D$4*SIMULATION!$D$17))))</f>
        <v>2.6661276959455256</v>
      </c>
      <c r="L22912">
        <v>-2.0284772333157008E-2</v>
      </c>
      <c r="M22912">
        <f t="shared" ca="1" si="357"/>
        <v>2.6120459026221461</v>
      </c>
    </row>
    <row r="22913" spans="1:13" x14ac:dyDescent="0.25">
      <c r="A22913" s="9"/>
      <c r="H22913" s="9"/>
      <c r="J22913">
        <v>11</v>
      </c>
      <c r="K22913">
        <f ca="1">SIMULATION!$D$3*SIMULATION!$D$17/$H22902/(SIMULATION!$D$17-$I22902)*(((EXP(-$I22902*$J22913))/(1-EXP(-SIMULATION!$D$4*$I22902)))-(EXP(-SIMULATION!$D$17*$J22913)/(1-EXP(-SIMULATION!$D$4*SIMULATION!$D$17))))</f>
        <v>2.4004481761471612</v>
      </c>
      <c r="L22913">
        <v>-0.12047000109770417</v>
      </c>
      <c r="M22913">
        <f t="shared" ca="1" si="357"/>
        <v>2.1112661817317306</v>
      </c>
    </row>
    <row r="22914" spans="1:13" x14ac:dyDescent="0.25">
      <c r="A22914" s="9"/>
      <c r="H22914" s="9"/>
      <c r="J22914">
        <v>12</v>
      </c>
      <c r="K22914">
        <f ca="1">SIMULATION!$D$3*SIMULATION!$D$17/$H22902/(SIMULATION!$D$17-$I22902)*(((EXP(-$I22902*$J22914))/(1-EXP(-SIMULATION!$D$4*$I22902)))-(EXP(-SIMULATION!$D$17*$J22914)/(1-EXP(-SIMULATION!$D$4*SIMULATION!$D$17))))</f>
        <v>2.1550410224626844</v>
      </c>
      <c r="L22914">
        <v>-0.50604252196527466</v>
      </c>
      <c r="M22914">
        <f t="shared" ca="1" si="357"/>
        <v>1.0644986285170435</v>
      </c>
    </row>
    <row r="22915" spans="1:13" x14ac:dyDescent="0.25">
      <c r="A22915" s="9"/>
      <c r="H22915" s="9"/>
      <c r="J22915">
        <v>13</v>
      </c>
      <c r="K22915">
        <f ca="1">SIMULATION!$D$3*SIMULATION!$D$17/$H22902/(SIMULATION!$D$17-$I22902)*(((EXP(-$I22902*$J22915))/(1-EXP(-SIMULATION!$D$4*$I22902)))-(EXP(-SIMULATION!$D$17*$J22915)/(1-EXP(-SIMULATION!$D$4*SIMULATION!$D$17))))</f>
        <v>1.9307876021195196</v>
      </c>
      <c r="L22915">
        <v>-0.59987078118364179</v>
      </c>
      <c r="M22915">
        <f t="shared" ref="M22915:M22978" ca="1" si="358">$K22915*(1+$L22915)</f>
        <v>0.77256453493639288</v>
      </c>
    </row>
    <row r="22916" spans="1:13" x14ac:dyDescent="0.25">
      <c r="A22916" s="9"/>
      <c r="H22916" s="9"/>
      <c r="J22916">
        <v>14</v>
      </c>
      <c r="K22916">
        <f ca="1">SIMULATION!$D$3*SIMULATION!$D$17/$H22902/(SIMULATION!$D$17-$I22902)*(((EXP(-$I22902*$J22916))/(1-EXP(-SIMULATION!$D$4*$I22902)))-(EXP(-SIMULATION!$D$17*$J22916)/(1-EXP(-SIMULATION!$D$4*SIMULATION!$D$17))))</f>
        <v>1.7273661308563468</v>
      </c>
      <c r="L22916">
        <v>0.68042984840223031</v>
      </c>
      <c r="M22916">
        <f t="shared" ca="1" si="358"/>
        <v>2.9027176054100781</v>
      </c>
    </row>
    <row r="22917" spans="1:13" x14ac:dyDescent="0.25">
      <c r="A22917" s="9"/>
      <c r="H22917" s="9"/>
      <c r="J22917">
        <v>15</v>
      </c>
      <c r="K22917">
        <f ca="1">SIMULATION!$D$3*SIMULATION!$D$17/$H22902/(SIMULATION!$D$17-$I22902)*(((EXP(-$I22902*$J22917))/(1-EXP(-SIMULATION!$D$4*$I22902)))-(EXP(-SIMULATION!$D$17*$J22917)/(1-EXP(-SIMULATION!$D$4*SIMULATION!$D$17))))</f>
        <v>1.5437801114989904</v>
      </c>
      <c r="L22917">
        <v>0.16506750159970934</v>
      </c>
      <c r="M22917">
        <f t="shared" ca="1" si="358"/>
        <v>1.7986080375234497</v>
      </c>
    </row>
    <row r="22918" spans="1:13" x14ac:dyDescent="0.25">
      <c r="A22918" s="9"/>
      <c r="H22918" s="9"/>
      <c r="J22918">
        <v>16</v>
      </c>
      <c r="K22918">
        <f ca="1">SIMULATION!$D$3*SIMULATION!$D$17/$H22902/(SIMULATION!$D$17-$I22902)*(((EXP(-$I22902*$J22918))/(1-EXP(-SIMULATION!$D$4*$I22902)))-(EXP(-SIMULATION!$D$17*$J22918)/(1-EXP(-SIMULATION!$D$4*SIMULATION!$D$17))))</f>
        <v>1.378686511144249</v>
      </c>
      <c r="L22918">
        <v>-0.21902383480921125</v>
      </c>
      <c r="M22918">
        <f t="shared" ca="1" si="358"/>
        <v>1.0767213044737032</v>
      </c>
    </row>
    <row r="22919" spans="1:13" x14ac:dyDescent="0.25">
      <c r="A22919" s="9"/>
      <c r="H22919" s="9"/>
      <c r="J22919">
        <v>17</v>
      </c>
      <c r="K22919">
        <f ca="1">SIMULATION!$D$3*SIMULATION!$D$17/$H22902/(SIMULATION!$D$17-$I22902)*(((EXP(-$I22902*$J22919))/(1-EXP(-SIMULATION!$D$4*$I22902)))-(EXP(-SIMULATION!$D$17*$J22919)/(1-EXP(-SIMULATION!$D$4*SIMULATION!$D$17))))</f>
        <v>1.2305967419867598</v>
      </c>
      <c r="L22919">
        <v>9.403771632472771E-2</v>
      </c>
      <c r="M22919">
        <f t="shared" ca="1" si="358"/>
        <v>1.3463192493198448</v>
      </c>
    </row>
    <row r="22920" spans="1:13" x14ac:dyDescent="0.25">
      <c r="A22920" s="9"/>
      <c r="H22920" s="9"/>
      <c r="J22920">
        <v>18</v>
      </c>
      <c r="K22920">
        <f ca="1">SIMULATION!$D$3*SIMULATION!$D$17/$H22902/(SIMULATION!$D$17-$I22902)*(((EXP(-$I22902*$J22920))/(1-EXP(-SIMULATION!$D$4*$I22902)))-(EXP(-SIMULATION!$D$17*$J22920)/(1-EXP(-SIMULATION!$D$4*SIMULATION!$D$17))))</f>
        <v>1.0979971442509278</v>
      </c>
      <c r="L22920">
        <v>0.3669859640444566</v>
      </c>
      <c r="M22920">
        <f t="shared" ca="1" si="358"/>
        <v>1.5009466847519148</v>
      </c>
    </row>
    <row r="22921" spans="1:13" x14ac:dyDescent="0.25">
      <c r="A22921" s="9"/>
      <c r="H22921" s="9"/>
      <c r="J22921">
        <v>19</v>
      </c>
      <c r="K22921">
        <f ca="1">SIMULATION!$D$3*SIMULATION!$D$17/$H22902/(SIMULATION!$D$17-$I22902)*(((EXP(-$I22902*$J22921))/(1-EXP(-SIMULATION!$D$4*$I22902)))-(EXP(-SIMULATION!$D$17*$J22921)/(1-EXP(-SIMULATION!$D$4*SIMULATION!$D$17))))</f>
        <v>0.97941878675133176</v>
      </c>
      <c r="L22921">
        <v>0.37691405485777363</v>
      </c>
      <c r="M22921">
        <f t="shared" ca="1" si="358"/>
        <v>1.3485754930696574</v>
      </c>
    </row>
    <row r="22922" spans="1:13" x14ac:dyDescent="0.25">
      <c r="A22922" s="9"/>
      <c r="H22922" s="9"/>
      <c r="J22922">
        <v>20</v>
      </c>
      <c r="K22922">
        <f ca="1">SIMULATION!$D$3*SIMULATION!$D$17/$H22902/(SIMULATION!$D$17-$I22902)*(((EXP(-$I22902*$J22922))/(1-EXP(-SIMULATION!$D$4*$I22902)))-(EXP(-SIMULATION!$D$17*$J22922)/(1-EXP(-SIMULATION!$D$4*SIMULATION!$D$17))))</f>
        <v>0.87347559355403182</v>
      </c>
      <c r="L22922">
        <v>-0.36570154053477677</v>
      </c>
      <c r="M22922">
        <f t="shared" ca="1" si="358"/>
        <v>0.55404422337179382</v>
      </c>
    </row>
    <row r="22923" spans="1:13" x14ac:dyDescent="0.25">
      <c r="A22923" s="9"/>
      <c r="H22923" s="9"/>
      <c r="J22923">
        <v>21</v>
      </c>
      <c r="K22923">
        <f ca="1">SIMULATION!$D$3*SIMULATION!$D$17/$H22902/(SIMULATION!$D$17-$I22902)*(((EXP(-$I22902*$J22923))/(1-EXP(-SIMULATION!$D$4*$I22902)))-(EXP(-SIMULATION!$D$17*$J22923)/(1-EXP(-SIMULATION!$D$4*SIMULATION!$D$17))))</f>
        <v>0.77888289043892844</v>
      </c>
      <c r="L22923">
        <v>0.36986267888801322</v>
      </c>
      <c r="M22923">
        <f t="shared" ca="1" si="358"/>
        <v>1.0669626028367094</v>
      </c>
    </row>
    <row r="22924" spans="1:13" x14ac:dyDescent="0.25">
      <c r="A22924" s="9"/>
      <c r="H22924" s="9"/>
      <c r="J22924">
        <v>22</v>
      </c>
      <c r="K22924">
        <f ca="1">SIMULATION!$D$3*SIMULATION!$D$17/$H22902/(SIMULATION!$D$17-$I22902)*(((EXP(-$I22902*$J22924))/(1-EXP(-SIMULATION!$D$4*$I22902)))-(EXP(-SIMULATION!$D$17*$J22924)/(1-EXP(-SIMULATION!$D$4*SIMULATION!$D$17))))</f>
        <v>0.69446404320127231</v>
      </c>
      <c r="L22924">
        <v>6.1615326216834847E-2</v>
      </c>
      <c r="M22924">
        <f t="shared" ca="1" si="358"/>
        <v>0.73725367176898082</v>
      </c>
    </row>
    <row r="22925" spans="1:13" x14ac:dyDescent="0.25">
      <c r="A22925" s="9"/>
      <c r="H22925" s="9"/>
      <c r="J22925">
        <v>23</v>
      </c>
      <c r="K22925">
        <f ca="1">SIMULATION!$D$3*SIMULATION!$D$17/$H22902/(SIMULATION!$D$17-$I22902)*(((EXP(-$I22902*$J22925))/(1-EXP(-SIMULATION!$D$4*$I22902)))-(EXP(-SIMULATION!$D$17*$J22925)/(1-EXP(-SIMULATION!$D$4*SIMULATION!$D$17))))</f>
        <v>0.61915003478289488</v>
      </c>
      <c r="L22925">
        <v>6.5896751076293017E-2</v>
      </c>
      <c r="M22925">
        <f t="shared" ca="1" si="358"/>
        <v>0.65995001050386148</v>
      </c>
    </row>
    <row r="22926" spans="1:13" x14ac:dyDescent="0.25">
      <c r="A22926" s="9"/>
      <c r="H22926" s="9"/>
      <c r="J22926">
        <v>24</v>
      </c>
      <c r="K22926">
        <f ca="1">SIMULATION!$D$3*SIMULATION!$D$17/$H22902/(SIMULATION!$D$17-$I22902)*(((EXP(-$I22902*$J22926))/(1-EXP(-SIMULATION!$D$4*$I22902)))-(EXP(-SIMULATION!$D$17*$J22926)/(1-EXP(-SIMULATION!$D$4*SIMULATION!$D$17))))</f>
        <v>0.55197502540662091</v>
      </c>
      <c r="L22926">
        <v>-0.29550875342648381</v>
      </c>
      <c r="M22926">
        <f t="shared" ca="1" si="358"/>
        <v>0.38886157372615865</v>
      </c>
    </row>
    <row r="22927" spans="1:13" x14ac:dyDescent="0.25">
      <c r="A22927" s="9">
        <v>918</v>
      </c>
      <c r="B22927" s="2">
        <f ca="1">NORMINV(RAND(),SIMULATION!D7,SIMULATION!D8)</f>
        <v>53.857812907456861</v>
      </c>
      <c r="C22927" s="2">
        <v>2</v>
      </c>
      <c r="D22927" s="2">
        <f ca="1">SIMULATION!$D$11*(1+(SIMULATION!$D$12*LN(1+$C22927)))*(1+(SIMULATION!$D$13*(($B22927/63.5)-1)))</f>
        <v>9.5220157181882339</v>
      </c>
      <c r="E22927" s="2">
        <v>0.26279000790058499</v>
      </c>
      <c r="F22927" s="2">
        <f ca="1">D22927*(1+E22927)</f>
        <v>12.024306304000413</v>
      </c>
      <c r="G22927" s="2">
        <v>-0.42722192934609138</v>
      </c>
      <c r="H22927" s="9">
        <f>SIMULATION!$D$15*EXP($G$22927)</f>
        <v>144.00328183491689</v>
      </c>
      <c r="I22927" s="2">
        <f ca="1">$F22927/$H22927</f>
        <v>8.3500224097565287E-2</v>
      </c>
      <c r="J22927">
        <v>0</v>
      </c>
      <c r="K22927">
        <f ca="1">SIMULATION!$D$3*SIMULATION!$D$17/$H22927/(SIMULATION!$D$17-$I22927)*(((EXP(-$I22927*$J22927))/(1-EXP(-SIMULATION!$D$4*$I22927)))-(EXP(-SIMULATION!$D$17*$J22927)/(1-EXP(-SIMULATION!$D$4*SIMULATION!$D$17))))</f>
        <v>0.73236959475892638</v>
      </c>
      <c r="L22927">
        <v>0.17844029549095422</v>
      </c>
      <c r="M22927">
        <f t="shared" ca="1" si="358"/>
        <v>0.86305384165629961</v>
      </c>
    </row>
    <row r="22928" spans="1:13" x14ac:dyDescent="0.25">
      <c r="A22928" s="9"/>
      <c r="H22928" s="9"/>
      <c r="J22928">
        <v>1</v>
      </c>
      <c r="K22928">
        <f ca="1">SIMULATION!$D$3*SIMULATION!$D$17/$H22927/(SIMULATION!$D$17-$I22927)*(((EXP(-$I22927*$J22928))/(1-EXP(-SIMULATION!$D$4*$I22927)))-(EXP(-SIMULATION!$D$17*$J22928)/(1-EXP(-SIMULATION!$D$4*SIMULATION!$D$17))))</f>
        <v>1.9857795673626197</v>
      </c>
      <c r="L22928">
        <v>-6.5623409311340766E-2</v>
      </c>
      <c r="M22928">
        <f t="shared" ca="1" si="358"/>
        <v>1.8554659420114852</v>
      </c>
    </row>
    <row r="22929" spans="1:13" x14ac:dyDescent="0.25">
      <c r="A22929" s="9"/>
      <c r="H22929" s="9"/>
      <c r="J22929">
        <v>2</v>
      </c>
      <c r="K22929">
        <f ca="1">SIMULATION!$D$3*SIMULATION!$D$17/$H22927/(SIMULATION!$D$17-$I22927)*(((EXP(-$I22927*$J22929))/(1-EXP(-SIMULATION!$D$4*$I22927)))-(EXP(-SIMULATION!$D$17*$J22929)/(1-EXP(-SIMULATION!$D$4*SIMULATION!$D$17))))</f>
        <v>2.6675128822200409</v>
      </c>
      <c r="L22929">
        <v>-2.7754203186233086E-2</v>
      </c>
      <c r="M22929">
        <f t="shared" ca="1" si="358"/>
        <v>2.5934781876850117</v>
      </c>
    </row>
    <row r="22930" spans="1:13" x14ac:dyDescent="0.25">
      <c r="A22930" s="9"/>
      <c r="H22930" s="9"/>
      <c r="J22930">
        <v>3</v>
      </c>
      <c r="K22930">
        <f ca="1">SIMULATION!$D$3*SIMULATION!$D$17/$H22927/(SIMULATION!$D$17-$I22927)*(((EXP(-$I22927*$J22930))/(1-EXP(-SIMULATION!$D$4*$I22927)))-(EXP(-SIMULATION!$D$17*$J22930)/(1-EXP(-SIMULATION!$D$4*SIMULATION!$D$17))))</f>
        <v>2.9926337507016063</v>
      </c>
      <c r="L22930">
        <v>0.27714294571760784</v>
      </c>
      <c r="M22930">
        <f t="shared" ca="1" si="358"/>
        <v>3.8220210838249824</v>
      </c>
    </row>
    <row r="22931" spans="1:13" x14ac:dyDescent="0.25">
      <c r="A22931" s="9"/>
      <c r="H22931" s="9"/>
      <c r="J22931">
        <v>4</v>
      </c>
      <c r="K22931">
        <f ca="1">SIMULATION!$D$3*SIMULATION!$D$17/$H22927/(SIMULATION!$D$17-$I22927)*(((EXP(-$I22927*$J22931))/(1-EXP(-SIMULATION!$D$4*$I22927)))-(EXP(-SIMULATION!$D$17*$J22931)/(1-EXP(-SIMULATION!$D$4*SIMULATION!$D$17))))</f>
        <v>3.0981809317107007</v>
      </c>
      <c r="L22931">
        <v>0.76033209738937946</v>
      </c>
      <c r="M22931">
        <f t="shared" ca="1" si="358"/>
        <v>5.4538273376100799</v>
      </c>
    </row>
    <row r="22932" spans="1:13" x14ac:dyDescent="0.25">
      <c r="A22932" s="9"/>
      <c r="H22932" s="9"/>
      <c r="J22932">
        <v>5</v>
      </c>
      <c r="K22932">
        <f ca="1">SIMULATION!$D$3*SIMULATION!$D$17/$H22927/(SIMULATION!$D$17-$I22927)*(((EXP(-$I22927*$J22932))/(1-EXP(-SIMULATION!$D$4*$I22927)))-(EXP(-SIMULATION!$D$17*$J22932)/(1-EXP(-SIMULATION!$D$4*SIMULATION!$D$17))))</f>
        <v>3.0712550338238014</v>
      </c>
      <c r="L22932">
        <v>0.24471061694169288</v>
      </c>
      <c r="M22932">
        <f t="shared" ca="1" si="358"/>
        <v>3.8228237479361034</v>
      </c>
    </row>
    <row r="22933" spans="1:13" x14ac:dyDescent="0.25">
      <c r="A22933" s="9"/>
      <c r="H22933" s="9"/>
      <c r="J22933">
        <v>6</v>
      </c>
      <c r="K22933">
        <f ca="1">SIMULATION!$D$3*SIMULATION!$D$17/$H22927/(SIMULATION!$D$17-$I22927)*(((EXP(-$I22927*$J22933))/(1-EXP(-SIMULATION!$D$4*$I22927)))-(EXP(-SIMULATION!$D$17*$J22933)/(1-EXP(-SIMULATION!$D$4*SIMULATION!$D$17))))</f>
        <v>2.9670125372342073</v>
      </c>
      <c r="L22933">
        <v>0.50685898713648736</v>
      </c>
      <c r="M22933">
        <f t="shared" ca="1" si="358"/>
        <v>4.4708695066779978</v>
      </c>
    </row>
    <row r="22934" spans="1:13" x14ac:dyDescent="0.25">
      <c r="A22934" s="9"/>
      <c r="H22934" s="9"/>
      <c r="J22934">
        <v>7</v>
      </c>
      <c r="K22934">
        <f ca="1">SIMULATION!$D$3*SIMULATION!$D$17/$H22927/(SIMULATION!$D$17-$I22927)*(((EXP(-$I22927*$J22934))/(1-EXP(-SIMULATION!$D$4*$I22927)))-(EXP(-SIMULATION!$D$17*$J22934)/(1-EXP(-SIMULATION!$D$4*SIMULATION!$D$17))))</f>
        <v>2.8201921975163389</v>
      </c>
      <c r="L22934">
        <v>-7.8531088475039146E-2</v>
      </c>
      <c r="M22934">
        <f t="shared" ca="1" si="358"/>
        <v>2.5987194345365681</v>
      </c>
    </row>
    <row r="22935" spans="1:13" x14ac:dyDescent="0.25">
      <c r="A22935" s="9"/>
      <c r="H22935" s="9"/>
      <c r="J22935">
        <v>8</v>
      </c>
      <c r="K22935">
        <f ca="1">SIMULATION!$D$3*SIMULATION!$D$17/$H22927/(SIMULATION!$D$17-$I22927)*(((EXP(-$I22927*$J22935))/(1-EXP(-SIMULATION!$D$4*$I22927)))-(EXP(-SIMULATION!$D$17*$J22935)/(1-EXP(-SIMULATION!$D$4*SIMULATION!$D$17))))</f>
        <v>2.6524972113404091</v>
      </c>
      <c r="L22935">
        <v>-6.1365330691062647E-2</v>
      </c>
      <c r="M22935">
        <f t="shared" ca="1" si="358"/>
        <v>2.4897258428093836</v>
      </c>
    </row>
    <row r="22936" spans="1:13" x14ac:dyDescent="0.25">
      <c r="A22936" s="9"/>
      <c r="H22936" s="9"/>
      <c r="J22936">
        <v>9</v>
      </c>
      <c r="K22936">
        <f ca="1">SIMULATION!$D$3*SIMULATION!$D$17/$H22927/(SIMULATION!$D$17-$I22927)*(((EXP(-$I22927*$J22936))/(1-EXP(-SIMULATION!$D$4*$I22927)))-(EXP(-SIMULATION!$D$17*$J22936)/(1-EXP(-SIMULATION!$D$4*SIMULATION!$D$17))))</f>
        <v>2.477321992991838</v>
      </c>
      <c r="L22936">
        <v>0.11989411459098216</v>
      </c>
      <c r="M22936">
        <f t="shared" ca="1" si="358"/>
        <v>2.7743383198983618</v>
      </c>
    </row>
    <row r="22937" spans="1:13" x14ac:dyDescent="0.25">
      <c r="A22937" s="9"/>
      <c r="H22937" s="9"/>
      <c r="J22937">
        <v>10</v>
      </c>
      <c r="K22937">
        <f ca="1">SIMULATION!$D$3*SIMULATION!$D$17/$H22927/(SIMULATION!$D$17-$I22927)*(((EXP(-$I22927*$J22937))/(1-EXP(-SIMULATION!$D$4*$I22927)))-(EXP(-SIMULATION!$D$17*$J22937)/(1-EXP(-SIMULATION!$D$4*SIMULATION!$D$17))))</f>
        <v>2.3027776250154104</v>
      </c>
      <c r="L22937">
        <v>-0.10544198422304363</v>
      </c>
      <c r="M22937">
        <f t="shared" ca="1" si="358"/>
        <v>2.0599681830093575</v>
      </c>
    </row>
    <row r="22938" spans="1:13" x14ac:dyDescent="0.25">
      <c r="A22938" s="9"/>
      <c r="H22938" s="9"/>
      <c r="J22938">
        <v>11</v>
      </c>
      <c r="K22938">
        <f ca="1">SIMULATION!$D$3*SIMULATION!$D$17/$H22927/(SIMULATION!$D$17-$I22927)*(((EXP(-$I22927*$J22938))/(1-EXP(-SIMULATION!$D$4*$I22927)))-(EXP(-SIMULATION!$D$17*$J22938)/(1-EXP(-SIMULATION!$D$4*SIMULATION!$D$17))))</f>
        <v>2.1336273449278012</v>
      </c>
      <c r="L22938">
        <v>9.4925501661541456E-2</v>
      </c>
      <c r="M22938">
        <f t="shared" ca="1" si="358"/>
        <v>2.3361629910038557</v>
      </c>
    </row>
    <row r="22939" spans="1:13" x14ac:dyDescent="0.25">
      <c r="A22939" s="9"/>
      <c r="H22939" s="9"/>
      <c r="J22939">
        <v>12</v>
      </c>
      <c r="K22939">
        <f ca="1">SIMULATION!$D$3*SIMULATION!$D$17/$H22927/(SIMULATION!$D$17-$I22927)*(((EXP(-$I22927*$J22939))/(1-EXP(-SIMULATION!$D$4*$I22927)))-(EXP(-SIMULATION!$D$17*$J22939)/(1-EXP(-SIMULATION!$D$4*SIMULATION!$D$17))))</f>
        <v>1.9725238205828051</v>
      </c>
      <c r="L22939">
        <v>0.1647420040566383</v>
      </c>
      <c r="M22939">
        <f t="shared" ca="1" si="358"/>
        <v>2.2974813478350731</v>
      </c>
    </row>
    <row r="22940" spans="1:13" x14ac:dyDescent="0.25">
      <c r="A22940" s="9"/>
      <c r="H22940" s="9"/>
      <c r="J22940">
        <v>13</v>
      </c>
      <c r="K22940">
        <f ca="1">SIMULATION!$D$3*SIMULATION!$D$17/$H22927/(SIMULATION!$D$17-$I22927)*(((EXP(-$I22927*$J22940))/(1-EXP(-SIMULATION!$D$4*$I22927)))-(EXP(-SIMULATION!$D$17*$J22940)/(1-EXP(-SIMULATION!$D$4*SIMULATION!$D$17))))</f>
        <v>1.8207992376067077</v>
      </c>
      <c r="L22940">
        <v>0.24904668154314213</v>
      </c>
      <c r="M22940">
        <f t="shared" ca="1" si="358"/>
        <v>2.2742632454889415</v>
      </c>
    </row>
    <row r="22941" spans="1:13" x14ac:dyDescent="0.25">
      <c r="A22941" s="9"/>
      <c r="H22941" s="9"/>
      <c r="J22941">
        <v>14</v>
      </c>
      <c r="K22941">
        <f ca="1">SIMULATION!$D$3*SIMULATION!$D$17/$H22927/(SIMULATION!$D$17-$I22927)*(((EXP(-$I22927*$J22941))/(1-EXP(-SIMULATION!$D$4*$I22927)))-(EXP(-SIMULATION!$D$17*$J22941)/(1-EXP(-SIMULATION!$D$4*SIMULATION!$D$17))))</f>
        <v>1.6789690413489311</v>
      </c>
      <c r="L22941">
        <v>0.33871057941702465</v>
      </c>
      <c r="M22941">
        <f t="shared" ca="1" si="358"/>
        <v>2.2476536181674738</v>
      </c>
    </row>
    <row r="22942" spans="1:13" x14ac:dyDescent="0.25">
      <c r="A22942" s="9"/>
      <c r="H22942" s="9"/>
      <c r="J22942">
        <v>15</v>
      </c>
      <c r="K22942">
        <f ca="1">SIMULATION!$D$3*SIMULATION!$D$17/$H22927/(SIMULATION!$D$17-$I22927)*(((EXP(-$I22927*$J22942))/(1-EXP(-SIMULATION!$D$4*$I22927)))-(EXP(-SIMULATION!$D$17*$J22942)/(1-EXP(-SIMULATION!$D$4*SIMULATION!$D$17))))</f>
        <v>1.5470523871953066</v>
      </c>
      <c r="L22942">
        <v>-0.13707514267332144</v>
      </c>
      <c r="M22942">
        <f t="shared" ca="1" si="358"/>
        <v>1.3349899604974074</v>
      </c>
    </row>
    <row r="22943" spans="1:13" x14ac:dyDescent="0.25">
      <c r="A22943" s="9"/>
      <c r="H22943" s="9"/>
      <c r="J22943">
        <v>16</v>
      </c>
      <c r="K22943">
        <f ca="1">SIMULATION!$D$3*SIMULATION!$D$17/$H22927/(SIMULATION!$D$17-$I22927)*(((EXP(-$I22927*$J22943))/(1-EXP(-SIMULATION!$D$4*$I22927)))-(EXP(-SIMULATION!$D$17*$J22943)/(1-EXP(-SIMULATION!$D$4*SIMULATION!$D$17))))</f>
        <v>1.4247753221886255</v>
      </c>
      <c r="L22943">
        <v>-0.4038684784163144</v>
      </c>
      <c r="M22943">
        <f t="shared" ca="1" si="358"/>
        <v>0.8493534807311911</v>
      </c>
    </row>
    <row r="22944" spans="1:13" x14ac:dyDescent="0.25">
      <c r="A22944" s="9"/>
      <c r="H22944" s="9"/>
      <c r="J22944">
        <v>17</v>
      </c>
      <c r="K22944">
        <f ca="1">SIMULATION!$D$3*SIMULATION!$D$17/$H22927/(SIMULATION!$D$17-$I22927)*(((EXP(-$I22927*$J22944))/(1-EXP(-SIMULATION!$D$4*$I22927)))-(EXP(-SIMULATION!$D$17*$J22944)/(1-EXP(-SIMULATION!$D$4*SIMULATION!$D$17))))</f>
        <v>1.311698991918498</v>
      </c>
      <c r="L22944">
        <v>0.38142053095893685</v>
      </c>
      <c r="M22944">
        <f t="shared" ca="1" si="358"/>
        <v>1.8120079178743538</v>
      </c>
    </row>
    <row r="22945" spans="1:13" x14ac:dyDescent="0.25">
      <c r="A22945" s="9"/>
      <c r="H22945" s="9"/>
      <c r="J22945">
        <v>18</v>
      </c>
      <c r="K22945">
        <f ca="1">SIMULATION!$D$3*SIMULATION!$D$17/$H22927/(SIMULATION!$D$17-$I22927)*(((EXP(-$I22927*$J22945))/(1-EXP(-SIMULATION!$D$4*$I22927)))-(EXP(-SIMULATION!$D$17*$J22945)/(1-EXP(-SIMULATION!$D$4*SIMULATION!$D$17))))</f>
        <v>1.2072999617475939</v>
      </c>
      <c r="L22945">
        <v>-5.2779503945884362E-2</v>
      </c>
      <c r="M22945">
        <f t="shared" ca="1" si="358"/>
        <v>1.1435792686526707</v>
      </c>
    </row>
    <row r="22946" spans="1:13" x14ac:dyDescent="0.25">
      <c r="A22946" s="9"/>
      <c r="H22946" s="9"/>
      <c r="J22946">
        <v>19</v>
      </c>
      <c r="K22946">
        <f ca="1">SIMULATION!$D$3*SIMULATION!$D$17/$H22927/(SIMULATION!$D$17-$I22927)*(((EXP(-$I22927*$J22946))/(1-EXP(-SIMULATION!$D$4*$I22927)))-(EXP(-SIMULATION!$D$17*$J22946)/(1-EXP(-SIMULATION!$D$4*SIMULATION!$D$17))))</f>
        <v>1.1110199988914862</v>
      </c>
      <c r="L22946">
        <v>-2.8350002302873874E-2</v>
      </c>
      <c r="M22946">
        <f t="shared" ca="1" si="358"/>
        <v>1.0795225793643737</v>
      </c>
    </row>
    <row r="22947" spans="1:13" x14ac:dyDescent="0.25">
      <c r="A22947" s="9"/>
      <c r="H22947" s="9"/>
      <c r="J22947">
        <v>20</v>
      </c>
      <c r="K22947">
        <f ca="1">SIMULATION!$D$3*SIMULATION!$D$17/$H22927/(SIMULATION!$D$17-$I22927)*(((EXP(-$I22927*$J22947))/(1-EXP(-SIMULATION!$D$4*$I22927)))-(EXP(-SIMULATION!$D$17*$J22947)/(1-EXP(-SIMULATION!$D$4*SIMULATION!$D$17))))</f>
        <v>1.0222964196334445</v>
      </c>
      <c r="L22947">
        <v>8.5523939574650737E-2</v>
      </c>
      <c r="M22947">
        <f t="shared" ca="1" si="358"/>
        <v>1.1097272368535571</v>
      </c>
    </row>
    <row r="22948" spans="1:13" x14ac:dyDescent="0.25">
      <c r="A22948" s="9"/>
      <c r="H22948" s="9"/>
      <c r="J22948">
        <v>21</v>
      </c>
      <c r="K22948">
        <f ca="1">SIMULATION!$D$3*SIMULATION!$D$17/$H22927/(SIMULATION!$D$17-$I22927)*(((EXP(-$I22927*$J22948))/(1-EXP(-SIMULATION!$D$4*$I22927)))-(EXP(-SIMULATION!$D$17*$J22948)/(1-EXP(-SIMULATION!$D$4*SIMULATION!$D$17))))</f>
        <v>0.94058010672354997</v>
      </c>
      <c r="L22948">
        <v>1.2145729811961062E-2</v>
      </c>
      <c r="M22948">
        <f t="shared" ca="1" si="358"/>
        <v>0.95200413856631982</v>
      </c>
    </row>
    <row r="22949" spans="1:13" x14ac:dyDescent="0.25">
      <c r="A22949" s="9"/>
      <c r="H22949" s="9"/>
      <c r="J22949">
        <v>22</v>
      </c>
      <c r="K22949">
        <f ca="1">SIMULATION!$D$3*SIMULATION!$D$17/$H22927/(SIMULATION!$D$17-$I22927)*(((EXP(-$I22927*$J22949))/(1-EXP(-SIMULATION!$D$4*$I22927)))-(EXP(-SIMULATION!$D$17*$J22949)/(1-EXP(-SIMULATION!$D$4*SIMULATION!$D$17))))</f>
        <v>0.86534574007524956</v>
      </c>
      <c r="L22949">
        <v>-0.33037417052139956</v>
      </c>
      <c r="M22949">
        <f t="shared" ca="1" si="358"/>
        <v>0.57945785898366231</v>
      </c>
    </row>
    <row r="22950" spans="1:13" x14ac:dyDescent="0.25">
      <c r="A22950" s="9"/>
      <c r="H22950" s="9"/>
      <c r="J22950">
        <v>23</v>
      </c>
      <c r="K22950">
        <f ca="1">SIMULATION!$D$3*SIMULATION!$D$17/$H22927/(SIMULATION!$D$17-$I22927)*(((EXP(-$I22927*$J22950))/(1-EXP(-SIMULATION!$D$4*$I22927)))-(EXP(-SIMULATION!$D$17*$J22950)/(1-EXP(-SIMULATION!$D$4*SIMULATION!$D$17))))</f>
        <v>0.79609714292062539</v>
      </c>
      <c r="L22950">
        <v>-0.27959514959294562</v>
      </c>
      <c r="M22950">
        <f t="shared" ca="1" si="358"/>
        <v>0.57351224315521654</v>
      </c>
    </row>
    <row r="22951" spans="1:13" x14ac:dyDescent="0.25">
      <c r="A22951" s="9"/>
      <c r="H22951" s="9"/>
      <c r="J22951">
        <v>24</v>
      </c>
      <c r="K22951">
        <f ca="1">SIMULATION!$D$3*SIMULATION!$D$17/$H22927/(SIMULATION!$D$17-$I22927)*(((EXP(-$I22927*$J22951))/(1-EXP(-SIMULATION!$D$4*$I22927)))-(EXP(-SIMULATION!$D$17*$J22951)/(1-EXP(-SIMULATION!$D$4*SIMULATION!$D$17))))</f>
        <v>0.73236959475892693</v>
      </c>
      <c r="L22951">
        <v>-1.7820021574221471E-2</v>
      </c>
      <c r="M22951">
        <f t="shared" ca="1" si="358"/>
        <v>0.719318752780019</v>
      </c>
    </row>
    <row r="22952" spans="1:13" x14ac:dyDescent="0.25">
      <c r="A22952" s="9">
        <v>919</v>
      </c>
      <c r="B22952" s="2">
        <f ca="1">NORMINV(RAND(),SIMULATION!D7,SIMULATION!D8)</f>
        <v>70.385145323937934</v>
      </c>
      <c r="C22952" s="2">
        <v>2</v>
      </c>
      <c r="D22952" s="2">
        <f ca="1">SIMULATION!$D$11*(1+(SIMULATION!$D$12*LN(1+$C22952)))*(1+(SIMULATION!$D$13*(($B22952/63.5)-1)))</f>
        <v>10.749364134758805</v>
      </c>
      <c r="E22952" s="2">
        <v>-0.11776189815480294</v>
      </c>
      <c r="F22952" s="2">
        <f ca="1">D22952*(1+E22952)</f>
        <v>9.4834986102924468</v>
      </c>
      <c r="G22952" s="2">
        <v>0.30412120932248338</v>
      </c>
      <c r="H22952" s="9">
        <f>SIMULATION!$D$15*EXP($G$22952)</f>
        <v>299.22004180673571</v>
      </c>
      <c r="I22952" s="2">
        <f ca="1">$F22952/$H22952</f>
        <v>3.1694062179223201E-2</v>
      </c>
      <c r="J22952">
        <v>0</v>
      </c>
      <c r="K22952">
        <f ca="1">SIMULATION!$D$3*SIMULATION!$D$17/$H22952/(SIMULATION!$D$17-$I22952)*(((EXP(-$I22952*$J22952))/(1-EXP(-SIMULATION!$D$4*$I22952)))-(EXP(-SIMULATION!$D$17*$J22952)/(1-EXP(-SIMULATION!$D$4*SIMULATION!$D$17))))</f>
        <v>1.736461187450566</v>
      </c>
      <c r="L22952">
        <v>-7.8057767345971377E-2</v>
      </c>
      <c r="M22952">
        <f t="shared" ca="1" si="358"/>
        <v>1.6009169040752405</v>
      </c>
    </row>
    <row r="22953" spans="1:13" x14ac:dyDescent="0.25">
      <c r="A22953" s="9"/>
      <c r="H22953" s="9"/>
      <c r="J22953">
        <v>1</v>
      </c>
      <c r="K22953">
        <f ca="1">SIMULATION!$D$3*SIMULATION!$D$17/$H22952/(SIMULATION!$D$17-$I22952)*(((EXP(-$I22952*$J22953))/(1-EXP(-SIMULATION!$D$4*$I22952)))-(EXP(-SIMULATION!$D$17*$J22953)/(1-EXP(-SIMULATION!$D$4*SIMULATION!$D$17))))</f>
        <v>2.3313951670594655</v>
      </c>
      <c r="L22953">
        <v>-2.1692283493466875E-2</v>
      </c>
      <c r="M22953">
        <f t="shared" ca="1" si="358"/>
        <v>2.2808218821603132</v>
      </c>
    </row>
    <row r="22954" spans="1:13" x14ac:dyDescent="0.25">
      <c r="A22954" s="9"/>
      <c r="H22954" s="9"/>
      <c r="J22954">
        <v>2</v>
      </c>
      <c r="K22954">
        <f ca="1">SIMULATION!$D$3*SIMULATION!$D$17/$H22952/(SIMULATION!$D$17-$I22952)*(((EXP(-$I22952*$J22954))/(1-EXP(-SIMULATION!$D$4*$I22952)))-(EXP(-SIMULATION!$D$17*$J22954)/(1-EXP(-SIMULATION!$D$4*SIMULATION!$D$17))))</f>
        <v>2.6746256597245481</v>
      </c>
      <c r="L22954">
        <v>-3.6796880100599262E-2</v>
      </c>
      <c r="M22954">
        <f t="shared" ca="1" si="358"/>
        <v>2.5762077800096779</v>
      </c>
    </row>
    <row r="22955" spans="1:13" x14ac:dyDescent="0.25">
      <c r="A22955" s="9"/>
      <c r="H22955" s="9"/>
      <c r="J22955">
        <v>3</v>
      </c>
      <c r="K22955">
        <f ca="1">SIMULATION!$D$3*SIMULATION!$D$17/$H22952/(SIMULATION!$D$17-$I22952)*(((EXP(-$I22952*$J22955))/(1-EXP(-SIMULATION!$D$4*$I22952)))-(EXP(-SIMULATION!$D$17*$J22955)/(1-EXP(-SIMULATION!$D$4*SIMULATION!$D$17))))</f>
        <v>2.8577444866907422</v>
      </c>
      <c r="L22955">
        <v>0.22561945214453494</v>
      </c>
      <c r="M22955">
        <f t="shared" ca="1" si="358"/>
        <v>3.5025072321469728</v>
      </c>
    </row>
    <row r="22956" spans="1:13" x14ac:dyDescent="0.25">
      <c r="A22956" s="9"/>
      <c r="H22956" s="9"/>
      <c r="J22956">
        <v>4</v>
      </c>
      <c r="K22956">
        <f ca="1">SIMULATION!$D$3*SIMULATION!$D$17/$H22952/(SIMULATION!$D$17-$I22952)*(((EXP(-$I22952*$J22956))/(1-EXP(-SIMULATION!$D$4*$I22952)))-(EXP(-SIMULATION!$D$17*$J22956)/(1-EXP(-SIMULATION!$D$4*SIMULATION!$D$17))))</f>
        <v>2.9394089095533249</v>
      </c>
      <c r="L22956">
        <v>-0.35828139341303911</v>
      </c>
      <c r="M22956">
        <f t="shared" ca="1" si="358"/>
        <v>1.8862733896278578</v>
      </c>
    </row>
    <row r="22957" spans="1:13" x14ac:dyDescent="0.25">
      <c r="A22957" s="9"/>
      <c r="H22957" s="9"/>
      <c r="J22957">
        <v>5</v>
      </c>
      <c r="K22957">
        <f ca="1">SIMULATION!$D$3*SIMULATION!$D$17/$H22952/(SIMULATION!$D$17-$I22952)*(((EXP(-$I22952*$J22957))/(1-EXP(-SIMULATION!$D$4*$I22952)))-(EXP(-SIMULATION!$D$17*$J22957)/(1-EXP(-SIMULATION!$D$4*SIMULATION!$D$17))))</f>
        <v>2.9571720788846938</v>
      </c>
      <c r="L22957">
        <v>6.6256052928766629E-2</v>
      </c>
      <c r="M22957">
        <f t="shared" ca="1" si="358"/>
        <v>3.1531026286627486</v>
      </c>
    </row>
    <row r="22958" spans="1:13" x14ac:dyDescent="0.25">
      <c r="A22958" s="9"/>
      <c r="H22958" s="9"/>
      <c r="J22958">
        <v>6</v>
      </c>
      <c r="K22958">
        <f ca="1">SIMULATION!$D$3*SIMULATION!$D$17/$H22952/(SIMULATION!$D$17-$I22952)*(((EXP(-$I22952*$J22958))/(1-EXP(-SIMULATION!$D$4*$I22952)))-(EXP(-SIMULATION!$D$17*$J22958)/(1-EXP(-SIMULATION!$D$4*SIMULATION!$D$17))))</f>
        <v>2.9350642368993172</v>
      </c>
      <c r="L22958">
        <v>4.4451865003249637E-2</v>
      </c>
      <c r="M22958">
        <f t="shared" ca="1" si="358"/>
        <v>3.0655333161338318</v>
      </c>
    </row>
    <row r="22959" spans="1:13" x14ac:dyDescent="0.25">
      <c r="A22959" s="9"/>
      <c r="H22959" s="9"/>
      <c r="J22959">
        <v>7</v>
      </c>
      <c r="K22959">
        <f ca="1">SIMULATION!$D$3*SIMULATION!$D$17/$H22952/(SIMULATION!$D$17-$I22952)*(((EXP(-$I22952*$J22959))/(1-EXP(-SIMULATION!$D$4*$I22952)))-(EXP(-SIMULATION!$D$17*$J22959)/(1-EXP(-SIMULATION!$D$4*SIMULATION!$D$17))))</f>
        <v>2.8884509012749708</v>
      </c>
      <c r="L22959">
        <v>-0.22902332561373628</v>
      </c>
      <c r="M22959">
        <f t="shared" ca="1" si="358"/>
        <v>2.2269282699929831</v>
      </c>
    </row>
    <row r="22960" spans="1:13" x14ac:dyDescent="0.25">
      <c r="A22960" s="9"/>
      <c r="H22960" s="9"/>
      <c r="J22960">
        <v>8</v>
      </c>
      <c r="K22960">
        <f ca="1">SIMULATION!$D$3*SIMULATION!$D$17/$H22952/(SIMULATION!$D$17-$I22952)*(((EXP(-$I22952*$J22960))/(1-EXP(-SIMULATION!$D$4*$I22952)))-(EXP(-SIMULATION!$D$17*$J22960)/(1-EXP(-SIMULATION!$D$4*SIMULATION!$D$17))))</f>
        <v>2.8271460734832372</v>
      </c>
      <c r="L22960">
        <v>0.26908199331842242</v>
      </c>
      <c r="M22960">
        <f t="shared" ca="1" si="358"/>
        <v>3.5878801743384581</v>
      </c>
    </row>
    <row r="22961" spans="1:13" x14ac:dyDescent="0.25">
      <c r="A22961" s="9"/>
      <c r="H22961" s="9"/>
      <c r="J22961">
        <v>9</v>
      </c>
      <c r="K22961">
        <f ca="1">SIMULATION!$D$3*SIMULATION!$D$17/$H22952/(SIMULATION!$D$17-$I22952)*(((EXP(-$I22952*$J22961))/(1-EXP(-SIMULATION!$D$4*$I22952)))-(EXP(-SIMULATION!$D$17*$J22961)/(1-EXP(-SIMULATION!$D$4*SIMULATION!$D$17))))</f>
        <v>2.7574072255188979</v>
      </c>
      <c r="L22961">
        <v>0.16669302436549965</v>
      </c>
      <c r="M22961">
        <f t="shared" ca="1" si="358"/>
        <v>3.2170477753479241</v>
      </c>
    </row>
    <row r="22962" spans="1:13" x14ac:dyDescent="0.25">
      <c r="A22962" s="9"/>
      <c r="H22962" s="9"/>
      <c r="J22962">
        <v>10</v>
      </c>
      <c r="K22962">
        <f ca="1">SIMULATION!$D$3*SIMULATION!$D$17/$H22952/(SIMULATION!$D$17-$I22952)*(((EXP(-$I22952*$J22962))/(1-EXP(-SIMULATION!$D$4*$I22952)))-(EXP(-SIMULATION!$D$17*$J22962)/(1-EXP(-SIMULATION!$D$4*SIMULATION!$D$17))))</f>
        <v>2.6832137041029158</v>
      </c>
      <c r="L22962">
        <v>-9.1222808763033694E-2</v>
      </c>
      <c r="M22962">
        <f t="shared" ca="1" si="358"/>
        <v>2.4384434135031845</v>
      </c>
    </row>
    <row r="22963" spans="1:13" x14ac:dyDescent="0.25">
      <c r="A22963" s="9"/>
      <c r="H22963" s="9"/>
      <c r="J22963">
        <v>11</v>
      </c>
      <c r="K22963">
        <f ca="1">SIMULATION!$D$3*SIMULATION!$D$17/$H22952/(SIMULATION!$D$17-$I22952)*(((EXP(-$I22952*$J22963))/(1-EXP(-SIMULATION!$D$4*$I22952)))-(EXP(-SIMULATION!$D$17*$J22963)/(1-EXP(-SIMULATION!$D$4*SIMULATION!$D$17))))</f>
        <v>2.6070859323963882</v>
      </c>
      <c r="L22963">
        <v>-5.2697236037875704E-2</v>
      </c>
      <c r="M22963">
        <f t="shared" ca="1" si="358"/>
        <v>2.4696997096458704</v>
      </c>
    </row>
    <row r="22964" spans="1:13" x14ac:dyDescent="0.25">
      <c r="A22964" s="9"/>
      <c r="H22964" s="9"/>
      <c r="J22964">
        <v>12</v>
      </c>
      <c r="K22964">
        <f ca="1">SIMULATION!$D$3*SIMULATION!$D$17/$H22952/(SIMULATION!$D$17-$I22952)*(((EXP(-$I22952*$J22964))/(1-EXP(-SIMULATION!$D$4*$I22952)))-(EXP(-SIMULATION!$D$17*$J22964)/(1-EXP(-SIMULATION!$D$4*SIMULATION!$D$17))))</f>
        <v>2.5306103445707246</v>
      </c>
      <c r="L22964">
        <v>1.5582388730182722E-3</v>
      </c>
      <c r="M22964">
        <f t="shared" ca="1" si="358"/>
        <v>2.5345536399820969</v>
      </c>
    </row>
    <row r="22965" spans="1:13" x14ac:dyDescent="0.25">
      <c r="A22965" s="9"/>
      <c r="H22965" s="9"/>
      <c r="J22965">
        <v>13</v>
      </c>
      <c r="K22965">
        <f ca="1">SIMULATION!$D$3*SIMULATION!$D$17/$H22952/(SIMULATION!$D$17-$I22952)*(((EXP(-$I22952*$J22965))/(1-EXP(-SIMULATION!$D$4*$I22952)))-(EXP(-SIMULATION!$D$17*$J22965)/(1-EXP(-SIMULATION!$D$4*SIMULATION!$D$17))))</f>
        <v>2.4547757477773491</v>
      </c>
      <c r="L22965">
        <v>0.60890252071550266</v>
      </c>
      <c r="M22965">
        <f t="shared" ca="1" si="358"/>
        <v>3.9494948883902601</v>
      </c>
    </row>
    <row r="22966" spans="1:13" x14ac:dyDescent="0.25">
      <c r="A22966" s="9"/>
      <c r="H22966" s="9"/>
      <c r="J22966">
        <v>14</v>
      </c>
      <c r="K22966">
        <f ca="1">SIMULATION!$D$3*SIMULATION!$D$17/$H22952/(SIMULATION!$D$17-$I22952)*(((EXP(-$I22952*$J22966))/(1-EXP(-SIMULATION!$D$4*$I22952)))-(EXP(-SIMULATION!$D$17*$J22966)/(1-EXP(-SIMULATION!$D$4*SIMULATION!$D$17))))</f>
        <v>2.3801888431171503</v>
      </c>
      <c r="L22966">
        <v>-0.41493479398140809</v>
      </c>
      <c r="M22966">
        <f t="shared" ca="1" si="358"/>
        <v>1.3925656758614895</v>
      </c>
    </row>
    <row r="22967" spans="1:13" x14ac:dyDescent="0.25">
      <c r="A22967" s="9"/>
      <c r="H22967" s="9"/>
      <c r="J22967">
        <v>15</v>
      </c>
      <c r="K22967">
        <f ca="1">SIMULATION!$D$3*SIMULATION!$D$17/$H22952/(SIMULATION!$D$17-$I22952)*(((EXP(-$I22952*$J22967))/(1-EXP(-SIMULATION!$D$4*$I22952)))-(EXP(-SIMULATION!$D$17*$J22967)/(1-EXP(-SIMULATION!$D$4*SIMULATION!$D$17))))</f>
        <v>2.307212309635251</v>
      </c>
      <c r="L22967">
        <v>-0.2648862825176776</v>
      </c>
      <c r="M22967">
        <f t="shared" ca="1" si="358"/>
        <v>1.6960634179569443</v>
      </c>
    </row>
    <row r="22968" spans="1:13" x14ac:dyDescent="0.25">
      <c r="A22968" s="9"/>
      <c r="H22968" s="9"/>
      <c r="J22968">
        <v>16</v>
      </c>
      <c r="K22968">
        <f ca="1">SIMULATION!$D$3*SIMULATION!$D$17/$H22952/(SIMULATION!$D$17-$I22952)*(((EXP(-$I22952*$J22968))/(1-EXP(-SIMULATION!$D$4*$I22952)))-(EXP(-SIMULATION!$D$17*$J22968)/(1-EXP(-SIMULATION!$D$4*SIMULATION!$D$17))))</f>
        <v>2.2360532656672065</v>
      </c>
      <c r="L22968">
        <v>-0.53429560831247702</v>
      </c>
      <c r="M22968">
        <f t="shared" ca="1" si="358"/>
        <v>1.0413398258684456</v>
      </c>
    </row>
    <row r="22969" spans="1:13" x14ac:dyDescent="0.25">
      <c r="A22969" s="9"/>
      <c r="H22969" s="9"/>
      <c r="J22969">
        <v>17</v>
      </c>
      <c r="K22969">
        <f ca="1">SIMULATION!$D$3*SIMULATION!$D$17/$H22952/(SIMULATION!$D$17-$I22952)*(((EXP(-$I22952*$J22969))/(1-EXP(-SIMULATION!$D$4*$I22952)))-(EXP(-SIMULATION!$D$17*$J22969)/(1-EXP(-SIMULATION!$D$4*SIMULATION!$D$17))))</f>
        <v>2.1668199316056334</v>
      </c>
      <c r="L22969">
        <v>-7.2566951144944422E-2</v>
      </c>
      <c r="M22969">
        <f t="shared" ca="1" si="358"/>
        <v>2.0095804154889154</v>
      </c>
    </row>
    <row r="22970" spans="1:13" x14ac:dyDescent="0.25">
      <c r="A22970" s="9"/>
      <c r="H22970" s="9"/>
      <c r="J22970">
        <v>18</v>
      </c>
      <c r="K22970">
        <f ca="1">SIMULATION!$D$3*SIMULATION!$D$17/$H22952/(SIMULATION!$D$17-$I22952)*(((EXP(-$I22952*$J22970))/(1-EXP(-SIMULATION!$D$4*$I22952)))-(EXP(-SIMULATION!$D$17*$J22970)/(1-EXP(-SIMULATION!$D$4*SIMULATION!$D$17))))</f>
        <v>2.0995579161578775</v>
      </c>
      <c r="L22970">
        <v>-0.29536860442856233</v>
      </c>
      <c r="M22970">
        <f t="shared" ca="1" si="358"/>
        <v>1.4794144245453846</v>
      </c>
    </row>
    <row r="22971" spans="1:13" x14ac:dyDescent="0.25">
      <c r="A22971" s="9"/>
      <c r="H22971" s="9"/>
      <c r="J22971">
        <v>19</v>
      </c>
      <c r="K22971">
        <f ca="1">SIMULATION!$D$3*SIMULATION!$D$17/$H22952/(SIMULATION!$D$17-$I22952)*(((EXP(-$I22952*$J22971))/(1-EXP(-SIMULATION!$D$4*$I22952)))-(EXP(-SIMULATION!$D$17*$J22971)/(1-EXP(-SIMULATION!$D$4*SIMULATION!$D$17))))</f>
        <v>2.0342734456101113</v>
      </c>
      <c r="L22971">
        <v>-0.16394189244951032</v>
      </c>
      <c r="M22971">
        <f t="shared" ca="1" si="358"/>
        <v>1.7007708071770036</v>
      </c>
    </row>
    <row r="22972" spans="1:13" x14ac:dyDescent="0.25">
      <c r="A22972" s="9"/>
      <c r="H22972" s="9"/>
      <c r="J22972">
        <v>20</v>
      </c>
      <c r="K22972">
        <f ca="1">SIMULATION!$D$3*SIMULATION!$D$17/$H22952/(SIMULATION!$D$17-$I22952)*(((EXP(-$I22952*$J22972))/(1-EXP(-SIMULATION!$D$4*$I22952)))-(EXP(-SIMULATION!$D$17*$J22972)/(1-EXP(-SIMULATION!$D$4*SIMULATION!$D$17))))</f>
        <v>1.9709482265970522</v>
      </c>
      <c r="L22972">
        <v>0.44653531930247164</v>
      </c>
      <c r="M22972">
        <f t="shared" ca="1" si="358"/>
        <v>2.8510462222892072</v>
      </c>
    </row>
    <row r="22973" spans="1:13" x14ac:dyDescent="0.25">
      <c r="A22973" s="9"/>
      <c r="H22973" s="9"/>
      <c r="J22973">
        <v>21</v>
      </c>
      <c r="K22973">
        <f ca="1">SIMULATION!$D$3*SIMULATION!$D$17/$H22952/(SIMULATION!$D$17-$I22952)*(((EXP(-$I22952*$J22973))/(1-EXP(-SIMULATION!$D$4*$I22952)))-(EXP(-SIMULATION!$D$17*$J22973)/(1-EXP(-SIMULATION!$D$4*SIMULATION!$D$17))))</f>
        <v>1.909548948139832</v>
      </c>
      <c r="L22973">
        <v>-0.28626903290442973</v>
      </c>
      <c r="M22973">
        <f t="shared" ca="1" si="358"/>
        <v>1.3629042174721713</v>
      </c>
    </row>
    <row r="22974" spans="1:13" x14ac:dyDescent="0.25">
      <c r="A22974" s="9"/>
      <c r="H22974" s="9"/>
      <c r="J22974">
        <v>22</v>
      </c>
      <c r="K22974">
        <f ca="1">SIMULATION!$D$3*SIMULATION!$D$17/$H22952/(SIMULATION!$D$17-$I22952)*(((EXP(-$I22952*$J22974))/(1-EXP(-SIMULATION!$D$4*$I22952)))-(EXP(-SIMULATION!$D$17*$J22974)/(1-EXP(-SIMULATION!$D$4*SIMULATION!$D$17))))</f>
        <v>1.8500333490951371</v>
      </c>
      <c r="L22974">
        <v>5.6675129048469261E-2</v>
      </c>
      <c r="M22974">
        <f t="shared" ca="1" si="358"/>
        <v>1.9548842278990757</v>
      </c>
    </row>
    <row r="22975" spans="1:13" x14ac:dyDescent="0.25">
      <c r="A22975" s="9"/>
      <c r="H22975" s="9"/>
      <c r="J22975">
        <v>23</v>
      </c>
      <c r="K22975">
        <f ca="1">SIMULATION!$D$3*SIMULATION!$D$17/$H22952/(SIMULATION!$D$17-$I22952)*(((EXP(-$I22952*$J22975))/(1-EXP(-SIMULATION!$D$4*$I22952)))-(EXP(-SIMULATION!$D$17*$J22975)/(1-EXP(-SIMULATION!$D$4*SIMULATION!$D$17))))</f>
        <v>1.7923540853130919</v>
      </c>
      <c r="L22975">
        <v>-0.33980463627358193</v>
      </c>
      <c r="M22975">
        <f t="shared" ca="1" si="358"/>
        <v>1.183303857279808</v>
      </c>
    </row>
    <row r="22976" spans="1:13" x14ac:dyDescent="0.25">
      <c r="A22976" s="9"/>
      <c r="H22976" s="9"/>
      <c r="J22976">
        <v>24</v>
      </c>
      <c r="K22976">
        <f ca="1">SIMULATION!$D$3*SIMULATION!$D$17/$H22952/(SIMULATION!$D$17-$I22952)*(((EXP(-$I22952*$J22976))/(1-EXP(-SIMULATION!$D$4*$I22952)))-(EXP(-SIMULATION!$D$17*$J22976)/(1-EXP(-SIMULATION!$D$4*SIMULATION!$D$17))))</f>
        <v>1.736461187450566</v>
      </c>
      <c r="L22976">
        <v>-0.19096714254901753</v>
      </c>
      <c r="M22976">
        <f t="shared" ca="1" si="358"/>
        <v>1.4048541563358574</v>
      </c>
    </row>
    <row r="22977" spans="1:13" x14ac:dyDescent="0.25">
      <c r="A22977" s="9">
        <v>920</v>
      </c>
      <c r="B22977" s="2">
        <f ca="1">NORMINV(RAND(),SIMULATION!D7,SIMULATION!D8)</f>
        <v>53.633436001587839</v>
      </c>
      <c r="C22977" s="2">
        <v>2</v>
      </c>
      <c r="D22977" s="2">
        <f ca="1">SIMULATION!$D$11*(1+(SIMULATION!$D$12*LN(1+$C22977)))*(1+(SIMULATION!$D$13*(($B22977/63.5)-1)))</f>
        <v>9.5053530993702839</v>
      </c>
      <c r="E22977" s="2">
        <v>-0.16814137835814913</v>
      </c>
      <c r="F22977" s="2">
        <f ca="1">D22977*(1+E22977)</f>
        <v>7.90710992746126</v>
      </c>
      <c r="G22977" s="2">
        <v>0.31856154072236542</v>
      </c>
      <c r="H22977" s="9">
        <f>SIMULATION!$D$15*EXP($G$22977)</f>
        <v>303.57222623731167</v>
      </c>
      <c r="I22977" s="2">
        <f ca="1">$F22977/$H22977</f>
        <v>2.604688190836019E-2</v>
      </c>
      <c r="J22977">
        <v>0</v>
      </c>
      <c r="K22977">
        <f ca="1">SIMULATION!$D$3*SIMULATION!$D$17/$H22977/(SIMULATION!$D$17-$I22977)*(((EXP(-$I22977*$J22977))/(1-EXP(-SIMULATION!$D$4*$I22977)))-(EXP(-SIMULATION!$D$17*$J22977)/(1-EXP(-SIMULATION!$D$4*SIMULATION!$D$17))))</f>
        <v>2.2157810024499534</v>
      </c>
      <c r="L22977">
        <v>-0.31858710176645261</v>
      </c>
      <c r="M22977">
        <f t="shared" ca="1" si="358"/>
        <v>1.5098617547302577</v>
      </c>
    </row>
    <row r="22978" spans="1:13" x14ac:dyDescent="0.25">
      <c r="A22978" s="9"/>
      <c r="H22978" s="9"/>
      <c r="J22978">
        <v>1</v>
      </c>
      <c r="K22978">
        <f ca="1">SIMULATION!$D$3*SIMULATION!$D$17/$H22977/(SIMULATION!$D$17-$I22977)*(((EXP(-$I22977*$J22978))/(1-EXP(-SIMULATION!$D$4*$I22977)))-(EXP(-SIMULATION!$D$17*$J22978)/(1-EXP(-SIMULATION!$D$4*SIMULATION!$D$17))))</f>
        <v>2.8005468747505007</v>
      </c>
      <c r="L22978">
        <v>-0.13286474366160456</v>
      </c>
      <c r="M22978">
        <f t="shared" ca="1" si="358"/>
        <v>2.4284529321244674</v>
      </c>
    </row>
    <row r="22979" spans="1:13" x14ac:dyDescent="0.25">
      <c r="A22979" s="9"/>
      <c r="H22979" s="9"/>
      <c r="J22979">
        <v>2</v>
      </c>
      <c r="K22979">
        <f ca="1">SIMULATION!$D$3*SIMULATION!$D$17/$H22977/(SIMULATION!$D$17-$I22977)*(((EXP(-$I22977*$J22979))/(1-EXP(-SIMULATION!$D$4*$I22977)))-(EXP(-SIMULATION!$D$17*$J22979)/(1-EXP(-SIMULATION!$D$4*SIMULATION!$D$17))))</f>
        <v>3.1397824736096784</v>
      </c>
      <c r="L22979">
        <v>-0.24273776585421422</v>
      </c>
      <c r="M22979">
        <f t="shared" ref="M22979:M23042" ca="1" si="359">$K22979*(1+$L22979)</f>
        <v>2.3776386906974465</v>
      </c>
    </row>
    <row r="22980" spans="1:13" x14ac:dyDescent="0.25">
      <c r="A22980" s="9"/>
      <c r="H22980" s="9"/>
      <c r="J22980">
        <v>3</v>
      </c>
      <c r="K22980">
        <f ca="1">SIMULATION!$D$3*SIMULATION!$D$17/$H22977/(SIMULATION!$D$17-$I22977)*(((EXP(-$I22977*$J22980))/(1-EXP(-SIMULATION!$D$4*$I22977)))-(EXP(-SIMULATION!$D$17*$J22980)/(1-EXP(-SIMULATION!$D$4*SIMULATION!$D$17))))</f>
        <v>3.3225889503799384</v>
      </c>
      <c r="L22980">
        <v>-6.1772279918015885E-2</v>
      </c>
      <c r="M22980">
        <f t="shared" ca="1" si="359"/>
        <v>3.1173450556845621</v>
      </c>
    </row>
    <row r="22981" spans="1:13" x14ac:dyDescent="0.25">
      <c r="A22981" s="9"/>
      <c r="H22981" s="9"/>
      <c r="J22981">
        <v>4</v>
      </c>
      <c r="K22981">
        <f ca="1">SIMULATION!$D$3*SIMULATION!$D$17/$H22977/(SIMULATION!$D$17-$I22977)*(((EXP(-$I22977*$J22981))/(1-EXP(-SIMULATION!$D$4*$I22977)))-(EXP(-SIMULATION!$D$17*$J22981)/(1-EXP(-SIMULATION!$D$4*SIMULATION!$D$17))))</f>
        <v>3.406041021420176</v>
      </c>
      <c r="L22981">
        <v>0.1039256095695443</v>
      </c>
      <c r="M22981">
        <f t="shared" ca="1" si="359"/>
        <v>3.7600159107901407</v>
      </c>
    </row>
    <row r="22982" spans="1:13" x14ac:dyDescent="0.25">
      <c r="A22982" s="9"/>
      <c r="H22982" s="9"/>
      <c r="J22982">
        <v>5</v>
      </c>
      <c r="K22982">
        <f ca="1">SIMULATION!$D$3*SIMULATION!$D$17/$H22977/(SIMULATION!$D$17-$I22977)*(((EXP(-$I22977*$J22982))/(1-EXP(-SIMULATION!$D$4*$I22977)))-(EXP(-SIMULATION!$D$17*$J22982)/(1-EXP(-SIMULATION!$D$4*SIMULATION!$D$17))))</f>
        <v>3.4266906893554538</v>
      </c>
      <c r="L22982">
        <v>0.38974422847167722</v>
      </c>
      <c r="M22982">
        <f t="shared" ca="1" si="359"/>
        <v>4.762223608289375</v>
      </c>
    </row>
    <row r="22983" spans="1:13" x14ac:dyDescent="0.25">
      <c r="A22983" s="9"/>
      <c r="H22983" s="9"/>
      <c r="J22983">
        <v>6</v>
      </c>
      <c r="K22983">
        <f ca="1">SIMULATION!$D$3*SIMULATION!$D$17/$H22977/(SIMULATION!$D$17-$I22977)*(((EXP(-$I22977*$J22983))/(1-EXP(-SIMULATION!$D$4*$I22977)))-(EXP(-SIMULATION!$D$17*$J22983)/(1-EXP(-SIMULATION!$D$4*SIMULATION!$D$17))))</f>
        <v>3.4079390914141379</v>
      </c>
      <c r="L22983">
        <v>-0.36692211286226234</v>
      </c>
      <c r="M22983">
        <f t="shared" ca="1" si="359"/>
        <v>2.1574908794865637</v>
      </c>
    </row>
    <row r="22984" spans="1:13" x14ac:dyDescent="0.25">
      <c r="A22984" s="9"/>
      <c r="H22984" s="9"/>
      <c r="J22984">
        <v>7</v>
      </c>
      <c r="K22984">
        <f ca="1">SIMULATION!$D$3*SIMULATION!$D$17/$H22977/(SIMULATION!$D$17-$I22977)*(((EXP(-$I22977*$J22984))/(1-EXP(-SIMULATION!$D$4*$I22977)))-(EXP(-SIMULATION!$D$17*$J22984)/(1-EXP(-SIMULATION!$D$4*SIMULATION!$D$17))))</f>
        <v>3.364760543689544</v>
      </c>
      <c r="L22984">
        <v>0.22087036910613422</v>
      </c>
      <c r="M22984">
        <f t="shared" ca="1" si="359"/>
        <v>4.1079364469280106</v>
      </c>
    </row>
    <row r="22985" spans="1:13" x14ac:dyDescent="0.25">
      <c r="A22985" s="9"/>
      <c r="H22985" s="9"/>
      <c r="J22985">
        <v>8</v>
      </c>
      <c r="K22985">
        <f ca="1">SIMULATION!$D$3*SIMULATION!$D$17/$H22977/(SIMULATION!$D$17-$I22977)*(((EXP(-$I22977*$J22985))/(1-EXP(-SIMULATION!$D$4*$I22977)))-(EXP(-SIMULATION!$D$17*$J22985)/(1-EXP(-SIMULATION!$D$4*SIMULATION!$D$17))))</f>
        <v>3.3067298086603834</v>
      </c>
      <c r="L22985">
        <v>8.591524302095057E-3</v>
      </c>
      <c r="M22985">
        <f t="shared" ca="1" si="359"/>
        <v>3.3351396581719515</v>
      </c>
    </row>
    <row r="22986" spans="1:13" x14ac:dyDescent="0.25">
      <c r="A22986" s="9"/>
      <c r="H22986" s="9"/>
      <c r="J22986">
        <v>9</v>
      </c>
      <c r="K22986">
        <f ca="1">SIMULATION!$D$3*SIMULATION!$D$17/$H22977/(SIMULATION!$D$17-$I22977)*(((EXP(-$I22977*$J22986))/(1-EXP(-SIMULATION!$D$4*$I22977)))-(EXP(-SIMULATION!$D$17*$J22986)/(1-EXP(-SIMULATION!$D$4*SIMULATION!$D$17))))</f>
        <v>3.2399620273629708</v>
      </c>
      <c r="L22986">
        <v>5.7772069812839159E-2</v>
      </c>
      <c r="M22986">
        <f t="shared" ca="1" si="359"/>
        <v>3.4271413397987325</v>
      </c>
    </row>
    <row r="22987" spans="1:13" x14ac:dyDescent="0.25">
      <c r="A22987" s="9"/>
      <c r="H22987" s="9"/>
      <c r="J22987">
        <v>10</v>
      </c>
      <c r="K22987">
        <f ca="1">SIMULATION!$D$3*SIMULATION!$D$17/$H22977/(SIMULATION!$D$17-$I22977)*(((EXP(-$I22977*$J22987))/(1-EXP(-SIMULATION!$D$4*$I22977)))-(EXP(-SIMULATION!$D$17*$J22987)/(1-EXP(-SIMULATION!$D$4*SIMULATION!$D$17))))</f>
        <v>3.1683558610449296</v>
      </c>
      <c r="L22987">
        <v>5.7301102025404588E-2</v>
      </c>
      <c r="M22987">
        <f t="shared" ca="1" si="359"/>
        <v>3.3499061434914537</v>
      </c>
    </row>
    <row r="22988" spans="1:13" x14ac:dyDescent="0.25">
      <c r="A22988" s="9"/>
      <c r="H22988" s="9"/>
      <c r="J22988">
        <v>11</v>
      </c>
      <c r="K22988">
        <f ca="1">SIMULATION!$D$3*SIMULATION!$D$17/$H22977/(SIMULATION!$D$17-$I22977)*(((EXP(-$I22977*$J22988))/(1-EXP(-SIMULATION!$D$4*$I22977)))-(EXP(-SIMULATION!$D$17*$J22988)/(1-EXP(-SIMULATION!$D$4*SIMULATION!$D$17))))</f>
        <v>3.0943901128986502</v>
      </c>
      <c r="L22988">
        <v>-0.29954424355404508</v>
      </c>
      <c r="M22988">
        <f t="shared" ca="1" si="359"/>
        <v>2.1674833672693077</v>
      </c>
    </row>
    <row r="22989" spans="1:13" x14ac:dyDescent="0.25">
      <c r="A22989" s="9"/>
      <c r="H22989" s="9"/>
      <c r="J22989">
        <v>12</v>
      </c>
      <c r="K22989">
        <f ca="1">SIMULATION!$D$3*SIMULATION!$D$17/$H22977/(SIMULATION!$D$17-$I22977)*(((EXP(-$I22977*$J22989))/(1-EXP(-SIMULATION!$D$4*$I22977)))-(EXP(-SIMULATION!$D$17*$J22989)/(1-EXP(-SIMULATION!$D$4*SIMULATION!$D$17))))</f>
        <v>3.0196342093402286</v>
      </c>
      <c r="L22989">
        <v>-0.19006725944527536</v>
      </c>
      <c r="M22989">
        <f t="shared" ca="1" si="359"/>
        <v>2.4457006106437307</v>
      </c>
    </row>
    <row r="22990" spans="1:13" x14ac:dyDescent="0.25">
      <c r="A22990" s="9"/>
      <c r="H22990" s="9"/>
      <c r="J22990">
        <v>13</v>
      </c>
      <c r="K22990">
        <f ca="1">SIMULATION!$D$3*SIMULATION!$D$17/$H22977/(SIMULATION!$D$17-$I22977)*(((EXP(-$I22977*$J22990))/(1-EXP(-SIMULATION!$D$4*$I22977)))-(EXP(-SIMULATION!$D$17*$J22990)/(1-EXP(-SIMULATION!$D$4*SIMULATION!$D$17))))</f>
        <v>2.9450753158798793</v>
      </c>
      <c r="L22990">
        <v>-0.15457231654648665</v>
      </c>
      <c r="M22990">
        <f t="shared" ca="1" si="359"/>
        <v>2.4898482019004504</v>
      </c>
    </row>
    <row r="22991" spans="1:13" x14ac:dyDescent="0.25">
      <c r="A22991" s="9"/>
      <c r="H22991" s="9"/>
      <c r="J22991">
        <v>14</v>
      </c>
      <c r="K22991">
        <f ca="1">SIMULATION!$D$3*SIMULATION!$D$17/$H22977/(SIMULATION!$D$17-$I22977)*(((EXP(-$I22977*$J22991))/(1-EXP(-SIMULATION!$D$4*$I22977)))-(EXP(-SIMULATION!$D$17*$J22991)/(1-EXP(-SIMULATION!$D$4*SIMULATION!$D$17))))</f>
        <v>2.8713279483195104</v>
      </c>
      <c r="L22991">
        <v>-0.6268920973734029</v>
      </c>
      <c r="M22991">
        <f t="shared" ca="1" si="359"/>
        <v>1.0713151485506227</v>
      </c>
    </row>
    <row r="22992" spans="1:13" x14ac:dyDescent="0.25">
      <c r="A22992" s="9"/>
      <c r="H22992" s="9"/>
      <c r="J22992">
        <v>15</v>
      </c>
      <c r="K22992">
        <f ca="1">SIMULATION!$D$3*SIMULATION!$D$17/$H22977/(SIMULATION!$D$17-$I22977)*(((EXP(-$I22977*$J22992))/(1-EXP(-SIMULATION!$D$4*$I22977)))-(EXP(-SIMULATION!$D$17*$J22992)/(1-EXP(-SIMULATION!$D$4*SIMULATION!$D$17))))</f>
        <v>2.798768284427176</v>
      </c>
      <c r="L22992">
        <v>-1.7600752391683471E-2</v>
      </c>
      <c r="M22992">
        <f t="shared" ca="1" si="359"/>
        <v>2.7495078568512765</v>
      </c>
    </row>
    <row r="22993" spans="1:13" x14ac:dyDescent="0.25">
      <c r="A22993" s="9"/>
      <c r="H22993" s="9"/>
      <c r="J22993">
        <v>16</v>
      </c>
      <c r="K22993">
        <f ca="1">SIMULATION!$D$3*SIMULATION!$D$17/$H22977/(SIMULATION!$D$17-$I22977)*(((EXP(-$I22977*$J22993))/(1-EXP(-SIMULATION!$D$4*$I22977)))-(EXP(-SIMULATION!$D$17*$J22993)/(1-EXP(-SIMULATION!$D$4*SIMULATION!$D$17))))</f>
        <v>2.7276202221645898</v>
      </c>
      <c r="L22993">
        <v>8.2158050512650141E-2</v>
      </c>
      <c r="M22993">
        <f t="shared" ca="1" si="359"/>
        <v>2.9517161821565145</v>
      </c>
    </row>
    <row r="22994" spans="1:13" x14ac:dyDescent="0.25">
      <c r="A22994" s="9"/>
      <c r="H22994" s="9"/>
      <c r="J22994">
        <v>17</v>
      </c>
      <c r="K22994">
        <f ca="1">SIMULATION!$D$3*SIMULATION!$D$17/$H22977/(SIMULATION!$D$17-$I22977)*(((EXP(-$I22977*$J22994))/(1-EXP(-SIMULATION!$D$4*$I22977)))-(EXP(-SIMULATION!$D$17*$J22994)/(1-EXP(-SIMULATION!$D$4*SIMULATION!$D$17))))</f>
        <v>2.6580105162417915</v>
      </c>
      <c r="L22994">
        <v>-0.15984697326571906</v>
      </c>
      <c r="M22994">
        <f t="shared" ca="1" si="359"/>
        <v>2.2331355803120898</v>
      </c>
    </row>
    <row r="22995" spans="1:13" x14ac:dyDescent="0.25">
      <c r="A22995" s="9"/>
      <c r="H22995" s="9"/>
      <c r="J22995">
        <v>18</v>
      </c>
      <c r="K22995">
        <f ca="1">SIMULATION!$D$3*SIMULATION!$D$17/$H22977/(SIMULATION!$D$17-$I22977)*(((EXP(-$I22977*$J22995))/(1-EXP(-SIMULATION!$D$4*$I22977)))-(EXP(-SIMULATION!$D$17*$J22995)/(1-EXP(-SIMULATION!$D$4*SIMULATION!$D$17))))</f>
        <v>2.5900040996126292</v>
      </c>
      <c r="L22995">
        <v>0.45885274987329505</v>
      </c>
      <c r="M22995">
        <f t="shared" ca="1" si="359"/>
        <v>3.7784346029029918</v>
      </c>
    </row>
    <row r="22996" spans="1:13" x14ac:dyDescent="0.25">
      <c r="A22996" s="9"/>
      <c r="H22996" s="9"/>
      <c r="J22996">
        <v>19</v>
      </c>
      <c r="K22996">
        <f ca="1">SIMULATION!$D$3*SIMULATION!$D$17/$H22977/(SIMULATION!$D$17-$I22977)*(((EXP(-$I22977*$J22996))/(1-EXP(-SIMULATION!$D$4*$I22977)))-(EXP(-SIMULATION!$D$17*$J22996)/(1-EXP(-SIMULATION!$D$4*SIMULATION!$D$17))))</f>
        <v>2.523626707291041</v>
      </c>
      <c r="L22996">
        <v>-0.29858686180525329</v>
      </c>
      <c r="M22996">
        <f t="shared" ca="1" si="359"/>
        <v>1.7701049283930845</v>
      </c>
    </row>
    <row r="22997" spans="1:13" x14ac:dyDescent="0.25">
      <c r="A22997" s="9"/>
      <c r="H22997" s="9"/>
      <c r="J22997">
        <v>20</v>
      </c>
      <c r="K22997">
        <f ca="1">SIMULATION!$D$3*SIMULATION!$D$17/$H22977/(SIMULATION!$D$17-$I22977)*(((EXP(-$I22977*$J22997))/(1-EXP(-SIMULATION!$D$4*$I22977)))-(EXP(-SIMULATION!$D$17*$J22997)/(1-EXP(-SIMULATION!$D$4*SIMULATION!$D$17))))</f>
        <v>2.4588793634704875</v>
      </c>
      <c r="L22997">
        <v>-6.0382297541895454E-2</v>
      </c>
      <c r="M22997">
        <f t="shared" ca="1" si="359"/>
        <v>2.3104065781257859</v>
      </c>
    </row>
    <row r="22998" spans="1:13" x14ac:dyDescent="0.25">
      <c r="A22998" s="9"/>
      <c r="H22998" s="9"/>
      <c r="J22998">
        <v>21</v>
      </c>
      <c r="K22998">
        <f ca="1">SIMULATION!$D$3*SIMULATION!$D$17/$H22977/(SIMULATION!$D$17-$I22977)*(((EXP(-$I22977*$J22998))/(1-EXP(-SIMULATION!$D$4*$I22977)))-(EXP(-SIMULATION!$D$17*$J22998)/(1-EXP(-SIMULATION!$D$4*SIMULATION!$D$17))))</f>
        <v>2.395747654727463</v>
      </c>
      <c r="L22998">
        <v>0.20529970633817932</v>
      </c>
      <c r="M22998">
        <f t="shared" ca="1" si="359"/>
        <v>2.8875939447033931</v>
      </c>
    </row>
    <row r="22999" spans="1:13" x14ac:dyDescent="0.25">
      <c r="A22999" s="9"/>
      <c r="H22999" s="9"/>
      <c r="J22999">
        <v>22</v>
      </c>
      <c r="K22999">
        <f ca="1">SIMULATION!$D$3*SIMULATION!$D$17/$H22977/(SIMULATION!$D$17-$I22977)*(((EXP(-$I22977*$J22999))/(1-EXP(-SIMULATION!$D$4*$I22977)))-(EXP(-SIMULATION!$D$17*$J22999)/(1-EXP(-SIMULATION!$D$4*SIMULATION!$D$17))))</f>
        <v>2.3342076622909191</v>
      </c>
      <c r="L22999">
        <v>-0.36648617321797167</v>
      </c>
      <c r="M22999">
        <f t="shared" ca="1" si="359"/>
        <v>1.4787528286418528</v>
      </c>
    </row>
    <row r="23000" spans="1:13" x14ac:dyDescent="0.25">
      <c r="A23000" s="9"/>
      <c r="H23000" s="9"/>
      <c r="J23000">
        <v>23</v>
      </c>
      <c r="K23000">
        <f ca="1">SIMULATION!$D$3*SIMULATION!$D$17/$H22977/(SIMULATION!$D$17-$I22977)*(((EXP(-$I22977*$J23000))/(1-EXP(-SIMULATION!$D$4*$I22977)))-(EXP(-SIMULATION!$D$17*$J23000)/(1-EXP(-SIMULATION!$D$4*SIMULATION!$D$17))))</f>
        <v>2.2742297536229006</v>
      </c>
      <c r="L23000">
        <v>-0.30709729738778324</v>
      </c>
      <c r="M23000">
        <f t="shared" ca="1" si="359"/>
        <v>1.5758199426464237</v>
      </c>
    </row>
    <row r="23001" spans="1:13" x14ac:dyDescent="0.25">
      <c r="A23001" s="9"/>
      <c r="H23001" s="9"/>
      <c r="J23001">
        <v>24</v>
      </c>
      <c r="K23001">
        <f ca="1">SIMULATION!$D$3*SIMULATION!$D$17/$H22977/(SIMULATION!$D$17-$I22977)*(((EXP(-$I22977*$J23001))/(1-EXP(-SIMULATION!$D$4*$I22977)))-(EXP(-SIMULATION!$D$17*$J23001)/(1-EXP(-SIMULATION!$D$4*SIMULATION!$D$17))))</f>
        <v>2.2157810024499534</v>
      </c>
      <c r="L23001">
        <v>-3.7120032527970387E-2</v>
      </c>
      <c r="M23001">
        <f t="shared" ca="1" si="359"/>
        <v>2.1335311395641523</v>
      </c>
    </row>
    <row r="23002" spans="1:13" x14ac:dyDescent="0.25">
      <c r="A23002" s="9">
        <v>921</v>
      </c>
      <c r="B23002" s="2">
        <f ca="1">NORMINV(RAND(),SIMULATION!D7,SIMULATION!D8)</f>
        <v>64.298261416866467</v>
      </c>
      <c r="C23002" s="2">
        <v>2</v>
      </c>
      <c r="D23002" s="2">
        <f ca="1">SIMULATION!$D$11*(1+(SIMULATION!$D$12*LN(1+$C23002)))*(1+(SIMULATION!$D$13*(($B23002/63.5)-1)))</f>
        <v>10.297341561669922</v>
      </c>
      <c r="E23002" s="2">
        <v>-9.3623908913802074E-3</v>
      </c>
      <c r="F23002" s="2">
        <f ca="1">D23002*(1+E23002)</f>
        <v>10.200933824827512</v>
      </c>
      <c r="G23002" s="2">
        <v>-1.2764048362445903</v>
      </c>
      <c r="H23002" s="9">
        <f>SIMULATION!$D$15*EXP($G$23002)</f>
        <v>61.599464846077367</v>
      </c>
      <c r="I23002" s="2">
        <f ca="1">$F23002/$H23002</f>
        <v>0.16560101374772096</v>
      </c>
      <c r="J23002">
        <v>0</v>
      </c>
      <c r="K23002">
        <f ca="1">SIMULATION!$D$3*SIMULATION!$D$17/$H23002/(SIMULATION!$D$17-$I23002)*(((EXP(-$I23002*$J23002))/(1-EXP(-SIMULATION!$D$4*$I23002)))-(EXP(-SIMULATION!$D$17*$J23002)/(1-EXP(-SIMULATION!$D$4*SIMULATION!$D$17))))</f>
        <v>0.27199850869368741</v>
      </c>
      <c r="L23002">
        <v>0.32881359207026273</v>
      </c>
      <c r="M23002">
        <f t="shared" ca="1" si="359"/>
        <v>0.36143531537501339</v>
      </c>
    </row>
    <row r="23003" spans="1:13" x14ac:dyDescent="0.25">
      <c r="A23003" s="9"/>
      <c r="H23003" s="9"/>
      <c r="J23003">
        <v>1</v>
      </c>
      <c r="K23003">
        <f ca="1">SIMULATION!$D$3*SIMULATION!$D$17/$H23002/(SIMULATION!$D$17-$I23002)*(((EXP(-$I23002*$J23003))/(1-EXP(-SIMULATION!$D$4*$I23002)))-(EXP(-SIMULATION!$D$17*$J23003)/(1-EXP(-SIMULATION!$D$4*SIMULATION!$D$17))))</f>
        <v>3.1679821367880723</v>
      </c>
      <c r="L23003">
        <v>-8.9267797631625179E-2</v>
      </c>
      <c r="M23003">
        <f t="shared" ca="1" si="359"/>
        <v>2.885183348500671</v>
      </c>
    </row>
    <row r="23004" spans="1:13" x14ac:dyDescent="0.25">
      <c r="A23004" s="9"/>
      <c r="H23004" s="9"/>
      <c r="J23004">
        <v>2</v>
      </c>
      <c r="K23004">
        <f ca="1">SIMULATION!$D$3*SIMULATION!$D$17/$H23002/(SIMULATION!$D$17-$I23002)*(((EXP(-$I23002*$J23004))/(1-EXP(-SIMULATION!$D$4*$I23002)))-(EXP(-SIMULATION!$D$17*$J23004)/(1-EXP(-SIMULATION!$D$4*SIMULATION!$D$17))))</f>
        <v>4.5669162338946752</v>
      </c>
      <c r="L23004">
        <v>0.13624102563078327</v>
      </c>
      <c r="M23004">
        <f t="shared" ca="1" si="359"/>
        <v>5.1891175855703597</v>
      </c>
    </row>
    <row r="23005" spans="1:13" x14ac:dyDescent="0.25">
      <c r="A23005" s="9"/>
      <c r="H23005" s="9"/>
      <c r="J23005">
        <v>3</v>
      </c>
      <c r="K23005">
        <f ca="1">SIMULATION!$D$3*SIMULATION!$D$17/$H23002/(SIMULATION!$D$17-$I23002)*(((EXP(-$I23002*$J23005))/(1-EXP(-SIMULATION!$D$4*$I23002)))-(EXP(-SIMULATION!$D$17*$J23005)/(1-EXP(-SIMULATION!$D$4*SIMULATION!$D$17))))</f>
        <v>5.0762321115564966</v>
      </c>
      <c r="L23005">
        <v>0.25608078571708426</v>
      </c>
      <c r="M23005">
        <f t="shared" ca="1" si="359"/>
        <v>6.3761576191661771</v>
      </c>
    </row>
    <row r="23006" spans="1:13" x14ac:dyDescent="0.25">
      <c r="A23006" s="9"/>
      <c r="H23006" s="9"/>
      <c r="J23006">
        <v>4</v>
      </c>
      <c r="K23006">
        <f ca="1">SIMULATION!$D$3*SIMULATION!$D$17/$H23002/(SIMULATION!$D$17-$I23002)*(((EXP(-$I23002*$J23006))/(1-EXP(-SIMULATION!$D$4*$I23002)))-(EXP(-SIMULATION!$D$17*$J23006)/(1-EXP(-SIMULATION!$D$4*SIMULATION!$D$17))))</f>
        <v>5.074544992053716</v>
      </c>
      <c r="L23006">
        <v>0.2948205919463362</v>
      </c>
      <c r="M23006">
        <f t="shared" ca="1" si="359"/>
        <v>6.5706253504693084</v>
      </c>
    </row>
    <row r="23007" spans="1:13" x14ac:dyDescent="0.25">
      <c r="A23007" s="9"/>
      <c r="H23007" s="9"/>
      <c r="J23007">
        <v>5</v>
      </c>
      <c r="K23007">
        <f ca="1">SIMULATION!$D$3*SIMULATION!$D$17/$H23002/(SIMULATION!$D$17-$I23002)*(((EXP(-$I23002*$J23007))/(1-EXP(-SIMULATION!$D$4*$I23002)))-(EXP(-SIMULATION!$D$17*$J23007)/(1-EXP(-SIMULATION!$D$4*SIMULATION!$D$17))))</f>
        <v>4.7954632545504134</v>
      </c>
      <c r="L23007">
        <v>-8.150896341811488E-2</v>
      </c>
      <c r="M23007">
        <f t="shared" ca="1" si="359"/>
        <v>4.4045900155623494</v>
      </c>
    </row>
    <row r="23008" spans="1:13" x14ac:dyDescent="0.25">
      <c r="A23008" s="9"/>
      <c r="H23008" s="9"/>
      <c r="J23008">
        <v>6</v>
      </c>
      <c r="K23008">
        <f ca="1">SIMULATION!$D$3*SIMULATION!$D$17/$H23002/(SIMULATION!$D$17-$I23002)*(((EXP(-$I23002*$J23008))/(1-EXP(-SIMULATION!$D$4*$I23002)))-(EXP(-SIMULATION!$D$17*$J23008)/(1-EXP(-SIMULATION!$D$4*SIMULATION!$D$17))))</f>
        <v>4.3810475772161377</v>
      </c>
      <c r="L23008">
        <v>-0.33974872326012628</v>
      </c>
      <c r="M23008">
        <f t="shared" ca="1" si="359"/>
        <v>2.8925922563150852</v>
      </c>
    </row>
    <row r="23009" spans="1:13" x14ac:dyDescent="0.25">
      <c r="A23009" s="9"/>
      <c r="H23009" s="9"/>
      <c r="J23009">
        <v>7</v>
      </c>
      <c r="K23009">
        <f ca="1">SIMULATION!$D$3*SIMULATION!$D$17/$H23002/(SIMULATION!$D$17-$I23002)*(((EXP(-$I23002*$J23009))/(1-EXP(-SIMULATION!$D$4*$I23002)))-(EXP(-SIMULATION!$D$17*$J23009)/(1-EXP(-SIMULATION!$D$4*SIMULATION!$D$17))))</f>
        <v>3.9158588228429307</v>
      </c>
      <c r="L23009">
        <v>-2.6633554698061841E-2</v>
      </c>
      <c r="M23009">
        <f t="shared" ca="1" si="359"/>
        <v>3.8115655826948553</v>
      </c>
    </row>
    <row r="23010" spans="1:13" x14ac:dyDescent="0.25">
      <c r="A23010" s="9"/>
      <c r="H23010" s="9"/>
      <c r="J23010">
        <v>8</v>
      </c>
      <c r="K23010">
        <f ca="1">SIMULATION!$D$3*SIMULATION!$D$17/$H23002/(SIMULATION!$D$17-$I23002)*(((EXP(-$I23002*$J23010))/(1-EXP(-SIMULATION!$D$4*$I23002)))-(EXP(-SIMULATION!$D$17*$J23010)/(1-EXP(-SIMULATION!$D$4*SIMULATION!$D$17))))</f>
        <v>3.4485987740151831</v>
      </c>
      <c r="L23010">
        <v>4.7228444122023039E-3</v>
      </c>
      <c r="M23010">
        <f t="shared" ca="1" si="359"/>
        <v>3.4648859694649685</v>
      </c>
    </row>
    <row r="23011" spans="1:13" x14ac:dyDescent="0.25">
      <c r="A23011" s="9"/>
      <c r="H23011" s="9"/>
      <c r="J23011">
        <v>9</v>
      </c>
      <c r="K23011">
        <f ca="1">SIMULATION!$D$3*SIMULATION!$D$17/$H23002/(SIMULATION!$D$17-$I23002)*(((EXP(-$I23002*$J23011))/(1-EXP(-SIMULATION!$D$4*$I23002)))-(EXP(-SIMULATION!$D$17*$J23011)/(1-EXP(-SIMULATION!$D$4*SIMULATION!$D$17))))</f>
        <v>3.0058272270886746</v>
      </c>
      <c r="L23011">
        <v>0.79148809767006323</v>
      </c>
      <c r="M23011">
        <f t="shared" ca="1" si="359"/>
        <v>5.3849037009819707</v>
      </c>
    </row>
    <row r="23012" spans="1:13" x14ac:dyDescent="0.25">
      <c r="A23012" s="9"/>
      <c r="H23012" s="9"/>
      <c r="J23012">
        <v>10</v>
      </c>
      <c r="K23012">
        <f ca="1">SIMULATION!$D$3*SIMULATION!$D$17/$H23002/(SIMULATION!$D$17-$I23002)*(((EXP(-$I23002*$J23012))/(1-EXP(-SIMULATION!$D$4*$I23002)))-(EXP(-SIMULATION!$D$17*$J23012)/(1-EXP(-SIMULATION!$D$4*SIMULATION!$D$17))))</f>
        <v>2.6006244412015564</v>
      </c>
      <c r="L23012">
        <v>0.26366314790288747</v>
      </c>
      <c r="M23012">
        <f t="shared" ca="1" si="359"/>
        <v>3.2863132678819467</v>
      </c>
    </row>
    <row r="23013" spans="1:13" x14ac:dyDescent="0.25">
      <c r="A23013" s="9"/>
      <c r="H23013" s="9"/>
      <c r="J23013">
        <v>11</v>
      </c>
      <c r="K23013">
        <f ca="1">SIMULATION!$D$3*SIMULATION!$D$17/$H23002/(SIMULATION!$D$17-$I23002)*(((EXP(-$I23002*$J23013))/(1-EXP(-SIMULATION!$D$4*$I23002)))-(EXP(-SIMULATION!$D$17*$J23013)/(1-EXP(-SIMULATION!$D$4*SIMULATION!$D$17))))</f>
        <v>2.238033952039828</v>
      </c>
      <c r="L23013">
        <v>0.28768127726348552</v>
      </c>
      <c r="M23013">
        <f t="shared" ca="1" si="359"/>
        <v>2.8818744179216922</v>
      </c>
    </row>
    <row r="23014" spans="1:13" x14ac:dyDescent="0.25">
      <c r="A23014" s="9"/>
      <c r="H23014" s="9"/>
      <c r="J23014">
        <v>12</v>
      </c>
      <c r="K23014">
        <f ca="1">SIMULATION!$D$3*SIMULATION!$D$17/$H23002/(SIMULATION!$D$17-$I23002)*(((EXP(-$I23002*$J23014))/(1-EXP(-SIMULATION!$D$4*$I23002)))-(EXP(-SIMULATION!$D$17*$J23014)/(1-EXP(-SIMULATION!$D$4*SIMULATION!$D$17))))</f>
        <v>1.9184586925235321</v>
      </c>
      <c r="L23014">
        <v>0.38411257910838859</v>
      </c>
      <c r="M23014">
        <f t="shared" ca="1" si="359"/>
        <v>2.655362808821653</v>
      </c>
    </row>
    <row r="23015" spans="1:13" x14ac:dyDescent="0.25">
      <c r="A23015" s="9"/>
      <c r="H23015" s="9"/>
      <c r="J23015">
        <v>13</v>
      </c>
      <c r="K23015">
        <f ca="1">SIMULATION!$D$3*SIMULATION!$D$17/$H23002/(SIMULATION!$D$17-$I23002)*(((EXP(-$I23002*$J23015))/(1-EXP(-SIMULATION!$D$4*$I23002)))-(EXP(-SIMULATION!$D$17*$J23015)/(1-EXP(-SIMULATION!$D$4*SIMULATION!$D$17))))</f>
        <v>1.6397595478950391</v>
      </c>
      <c r="L23015">
        <v>-0.17167080046797198</v>
      </c>
      <c r="M23015">
        <f t="shared" ca="1" si="359"/>
        <v>1.3582607137328979</v>
      </c>
    </row>
    <row r="23016" spans="1:13" x14ac:dyDescent="0.25">
      <c r="A23016" s="9"/>
      <c r="H23016" s="9"/>
      <c r="J23016">
        <v>14</v>
      </c>
      <c r="K23016">
        <f ca="1">SIMULATION!$D$3*SIMULATION!$D$17/$H23002/(SIMULATION!$D$17-$I23002)*(((EXP(-$I23002*$J23016))/(1-EXP(-SIMULATION!$D$4*$I23002)))-(EXP(-SIMULATION!$D$17*$J23016)/(1-EXP(-SIMULATION!$D$4*SIMULATION!$D$17))))</f>
        <v>1.398534266899953</v>
      </c>
      <c r="L23016">
        <v>0.19918930224627573</v>
      </c>
      <c r="M23016">
        <f t="shared" ca="1" si="359"/>
        <v>1.6771073316912612</v>
      </c>
    </row>
    <row r="23017" spans="1:13" x14ac:dyDescent="0.25">
      <c r="A23017" s="9"/>
      <c r="H23017" s="9"/>
      <c r="J23017">
        <v>15</v>
      </c>
      <c r="K23017">
        <f ca="1">SIMULATION!$D$3*SIMULATION!$D$17/$H23002/(SIMULATION!$D$17-$I23002)*(((EXP(-$I23002*$J23017))/(1-EXP(-SIMULATION!$D$4*$I23002)))-(EXP(-SIMULATION!$D$17*$J23017)/(1-EXP(-SIMULATION!$D$4*SIMULATION!$D$17))))</f>
        <v>1.1908811816952158</v>
      </c>
      <c r="L23017">
        <v>-0.39281777608079543</v>
      </c>
      <c r="M23017">
        <f t="shared" ca="1" si="359"/>
        <v>0.72308188432523157</v>
      </c>
    </row>
    <row r="23018" spans="1:13" x14ac:dyDescent="0.25">
      <c r="A23018" s="9"/>
      <c r="H23018" s="9"/>
      <c r="J23018">
        <v>16</v>
      </c>
      <c r="K23018">
        <f ca="1">SIMULATION!$D$3*SIMULATION!$D$17/$H23002/(SIMULATION!$D$17-$I23002)*(((EXP(-$I23002*$J23018))/(1-EXP(-SIMULATION!$D$4*$I23002)))-(EXP(-SIMULATION!$D$17*$J23018)/(1-EXP(-SIMULATION!$D$4*SIMULATION!$D$17))))</f>
        <v>1.0128413023524392</v>
      </c>
      <c r="L23018">
        <v>-6.4882537880422475E-2</v>
      </c>
      <c r="M23018">
        <f t="shared" ca="1" si="359"/>
        <v>0.94712558818570058</v>
      </c>
    </row>
    <row r="23019" spans="1:13" x14ac:dyDescent="0.25">
      <c r="A23019" s="9"/>
      <c r="H23019" s="9"/>
      <c r="J23019">
        <v>17</v>
      </c>
      <c r="K23019">
        <f ca="1">SIMULATION!$D$3*SIMULATION!$D$17/$H23002/(SIMULATION!$D$17-$I23002)*(((EXP(-$I23002*$J23019))/(1-EXP(-SIMULATION!$D$4*$I23002)))-(EXP(-SIMULATION!$D$17*$J23019)/(1-EXP(-SIMULATION!$D$4*SIMULATION!$D$17))))</f>
        <v>0.8606415271227893</v>
      </c>
      <c r="L23019">
        <v>4.0170851380980997E-2</v>
      </c>
      <c r="M23019">
        <f t="shared" ca="1" si="359"/>
        <v>0.89521423000113942</v>
      </c>
    </row>
    <row r="23020" spans="1:13" x14ac:dyDescent="0.25">
      <c r="A23020" s="9"/>
      <c r="H23020" s="9"/>
      <c r="J23020">
        <v>18</v>
      </c>
      <c r="K23020">
        <f ca="1">SIMULATION!$D$3*SIMULATION!$D$17/$H23002/(SIMULATION!$D$17-$I23002)*(((EXP(-$I23002*$J23020))/(1-EXP(-SIMULATION!$D$4*$I23002)))-(EXP(-SIMULATION!$D$17*$J23020)/(1-EXP(-SIMULATION!$D$4*SIMULATION!$D$17))))</f>
        <v>0.73081652192458568</v>
      </c>
      <c r="L23020">
        <v>0.3103098652774709</v>
      </c>
      <c r="M23020">
        <f t="shared" ca="1" si="359"/>
        <v>0.95759609838555382</v>
      </c>
    </row>
    <row r="23021" spans="1:13" x14ac:dyDescent="0.25">
      <c r="A23021" s="9"/>
      <c r="H23021" s="9"/>
      <c r="J23021">
        <v>19</v>
      </c>
      <c r="K23021">
        <f ca="1">SIMULATION!$D$3*SIMULATION!$D$17/$H23002/(SIMULATION!$D$17-$I23002)*(((EXP(-$I23002*$J23021))/(1-EXP(-SIMULATION!$D$4*$I23002)))-(EXP(-SIMULATION!$D$17*$J23021)/(1-EXP(-SIMULATION!$D$4*SIMULATION!$D$17))))</f>
        <v>0.62025803332770113</v>
      </c>
      <c r="L23021">
        <v>-0.39426387764893289</v>
      </c>
      <c r="M23021">
        <f t="shared" ca="1" si="359"/>
        <v>0.3757126959650206</v>
      </c>
    </row>
    <row r="23022" spans="1:13" x14ac:dyDescent="0.25">
      <c r="A23022" s="9"/>
      <c r="H23022" s="9"/>
      <c r="J23022">
        <v>20</v>
      </c>
      <c r="K23022">
        <f ca="1">SIMULATION!$D$3*SIMULATION!$D$17/$H23002/(SIMULATION!$D$17-$I23002)*(((EXP(-$I23002*$J23022))/(1-EXP(-SIMULATION!$D$4*$I23002)))-(EXP(-SIMULATION!$D$17*$J23022)/(1-EXP(-SIMULATION!$D$4*SIMULATION!$D$17))))</f>
        <v>0.52622209302161493</v>
      </c>
      <c r="L23022">
        <v>0.15899320822808505</v>
      </c>
      <c r="M23022">
        <f t="shared" ca="1" si="359"/>
        <v>0.60988783183161932</v>
      </c>
    </row>
    <row r="23023" spans="1:13" x14ac:dyDescent="0.25">
      <c r="A23023" s="9"/>
      <c r="H23023" s="9"/>
      <c r="J23023">
        <v>21</v>
      </c>
      <c r="K23023">
        <f ca="1">SIMULATION!$D$3*SIMULATION!$D$17/$H23002/(SIMULATION!$D$17-$I23002)*(((EXP(-$I23002*$J23023))/(1-EXP(-SIMULATION!$D$4*$I23002)))-(EXP(-SIMULATION!$D$17*$J23023)/(1-EXP(-SIMULATION!$D$4*SIMULATION!$D$17))))</f>
        <v>0.44631296141222215</v>
      </c>
      <c r="L23023">
        <v>0.44832381129920451</v>
      </c>
      <c r="M23023">
        <f t="shared" ca="1" si="359"/>
        <v>0.64640568930478437</v>
      </c>
    </row>
    <row r="23024" spans="1:13" x14ac:dyDescent="0.25">
      <c r="A23024" s="9"/>
      <c r="H23024" s="9"/>
      <c r="J23024">
        <v>22</v>
      </c>
      <c r="K23024">
        <f ca="1">SIMULATION!$D$3*SIMULATION!$D$17/$H23002/(SIMULATION!$D$17-$I23002)*(((EXP(-$I23002*$J23024))/(1-EXP(-SIMULATION!$D$4*$I23002)))-(EXP(-SIMULATION!$D$17*$J23024)/(1-EXP(-SIMULATION!$D$4*SIMULATION!$D$17))))</f>
        <v>0.37845532014354288</v>
      </c>
      <c r="L23024">
        <v>0.56009770802724823</v>
      </c>
      <c r="M23024">
        <f t="shared" ca="1" si="359"/>
        <v>0.59042727754665969</v>
      </c>
    </row>
    <row r="23025" spans="1:13" x14ac:dyDescent="0.25">
      <c r="A23025" s="9"/>
      <c r="H23025" s="9"/>
      <c r="J23025">
        <v>23</v>
      </c>
      <c r="K23025">
        <f ca="1">SIMULATION!$D$3*SIMULATION!$D$17/$H23002/(SIMULATION!$D$17-$I23002)*(((EXP(-$I23002*$J23025))/(1-EXP(-SIMULATION!$D$4*$I23002)))-(EXP(-SIMULATION!$D$17*$J23025)/(1-EXP(-SIMULATION!$D$4*SIMULATION!$D$17))))</f>
        <v>0.32086160778992512</v>
      </c>
      <c r="L23025">
        <v>-0.27335935195805283</v>
      </c>
      <c r="M23025">
        <f t="shared" ca="1" si="359"/>
        <v>0.23315108661625228</v>
      </c>
    </row>
    <row r="23026" spans="1:13" x14ac:dyDescent="0.25">
      <c r="A23026" s="9"/>
      <c r="H23026" s="9"/>
      <c r="J23026">
        <v>24</v>
      </c>
      <c r="K23026">
        <f ca="1">SIMULATION!$D$3*SIMULATION!$D$17/$H23002/(SIMULATION!$D$17-$I23002)*(((EXP(-$I23002*$J23026))/(1-EXP(-SIMULATION!$D$4*$I23002)))-(EXP(-SIMULATION!$D$17*$J23026)/(1-EXP(-SIMULATION!$D$4*SIMULATION!$D$17))))</f>
        <v>0.27199850869368875</v>
      </c>
      <c r="L23026">
        <v>-1.3227827462101278E-2</v>
      </c>
      <c r="M23026">
        <f t="shared" ca="1" si="359"/>
        <v>0.26840055935073975</v>
      </c>
    </row>
    <row r="23027" spans="1:13" x14ac:dyDescent="0.25">
      <c r="A23027" s="9">
        <v>922</v>
      </c>
      <c r="B23027" s="2">
        <f ca="1">NORMINV(RAND(),SIMULATION!D7,SIMULATION!D8)</f>
        <v>60.537316343592991</v>
      </c>
      <c r="C23027" s="2">
        <v>2</v>
      </c>
      <c r="D23027" s="2">
        <f ca="1">SIMULATION!$D$11*(1+(SIMULATION!$D$12*LN(1+$C23027)))*(1+(SIMULATION!$D$13*(($B23027/63.5)-1)))</f>
        <v>10.018047247005565</v>
      </c>
      <c r="E23027" s="2">
        <v>-4.4774135869907347E-2</v>
      </c>
      <c r="F23027" s="2">
        <f ca="1">D23027*(1+E23027)</f>
        <v>9.5694978384169875</v>
      </c>
      <c r="G23027" s="2">
        <v>-0.24206416829480609</v>
      </c>
      <c r="H23027" s="9">
        <f>SIMULATION!$D$15*EXP($G$23027)</f>
        <v>173.29474114680917</v>
      </c>
      <c r="I23027" s="2">
        <f ca="1">$F23027/$H23027</f>
        <v>5.5220936163954612E-2</v>
      </c>
      <c r="J23027">
        <v>0</v>
      </c>
      <c r="K23027">
        <f ca="1">SIMULATION!$D$3*SIMULATION!$D$17/$H23027/(SIMULATION!$D$17-$I23027)*(((EXP(-$I23027*$J23027))/(1-EXP(-SIMULATION!$D$4*$I23027)))-(EXP(-SIMULATION!$D$17*$J23027)/(1-EXP(-SIMULATION!$D$4*SIMULATION!$D$17))))</f>
        <v>1.3111714348447816</v>
      </c>
      <c r="L23027">
        <v>0.30022299267616581</v>
      </c>
      <c r="M23027">
        <f t="shared" ca="1" si="359"/>
        <v>1.7048152469253843</v>
      </c>
    </row>
    <row r="23028" spans="1:13" x14ac:dyDescent="0.25">
      <c r="A23028" s="9"/>
      <c r="H23028" s="9"/>
      <c r="J23028">
        <v>1</v>
      </c>
      <c r="K23028">
        <f ca="1">SIMULATION!$D$3*SIMULATION!$D$17/$H23027/(SIMULATION!$D$17-$I23027)*(((EXP(-$I23027*$J23028))/(1-EXP(-SIMULATION!$D$4*$I23027)))-(EXP(-SIMULATION!$D$17*$J23028)/(1-EXP(-SIMULATION!$D$4*SIMULATION!$D$17))))</f>
        <v>2.347536025736336</v>
      </c>
      <c r="L23028">
        <v>0.32384456845527115</v>
      </c>
      <c r="M23028">
        <f t="shared" ca="1" si="359"/>
        <v>3.1077728169241219</v>
      </c>
    </row>
    <row r="23029" spans="1:13" x14ac:dyDescent="0.25">
      <c r="A23029" s="9"/>
      <c r="H23029" s="9"/>
      <c r="J23029">
        <v>2</v>
      </c>
      <c r="K23029">
        <f ca="1">SIMULATION!$D$3*SIMULATION!$D$17/$H23027/(SIMULATION!$D$17-$I23027)*(((EXP(-$I23027*$J23029))/(1-EXP(-SIMULATION!$D$4*$I23027)))-(EXP(-SIMULATION!$D$17*$J23029)/(1-EXP(-SIMULATION!$D$4*SIMULATION!$D$17))))</f>
        <v>2.9306852193626245</v>
      </c>
      <c r="L23029">
        <v>0.21169494683855242</v>
      </c>
      <c r="M23029">
        <f t="shared" ca="1" si="359"/>
        <v>3.5510964710761268</v>
      </c>
    </row>
    <row r="23030" spans="1:13" x14ac:dyDescent="0.25">
      <c r="A23030" s="9"/>
      <c r="H23030" s="9"/>
      <c r="J23030">
        <v>3</v>
      </c>
      <c r="K23030">
        <f ca="1">SIMULATION!$D$3*SIMULATION!$D$17/$H23027/(SIMULATION!$D$17-$I23027)*(((EXP(-$I23027*$J23030))/(1-EXP(-SIMULATION!$D$4*$I23027)))-(EXP(-SIMULATION!$D$17*$J23030)/(1-EXP(-SIMULATION!$D$4*SIMULATION!$D$17))))</f>
        <v>3.2277534627273483</v>
      </c>
      <c r="L23030">
        <v>0.37207218978275952</v>
      </c>
      <c r="M23030">
        <f t="shared" ca="1" si="359"/>
        <v>4.4287107616831971</v>
      </c>
    </row>
    <row r="23031" spans="1:13" x14ac:dyDescent="0.25">
      <c r="A23031" s="9"/>
      <c r="H23031" s="9"/>
      <c r="J23031">
        <v>4</v>
      </c>
      <c r="K23031">
        <f ca="1">SIMULATION!$D$3*SIMULATION!$D$17/$H23027/(SIMULATION!$D$17-$I23027)*(((EXP(-$I23027*$J23031))/(1-EXP(-SIMULATION!$D$4*$I23027)))-(EXP(-SIMULATION!$D$17*$J23031)/(1-EXP(-SIMULATION!$D$4*SIMULATION!$D$17))))</f>
        <v>3.3456108419740471</v>
      </c>
      <c r="L23031">
        <v>0.49506467637160323</v>
      </c>
      <c r="M23031">
        <f t="shared" ca="1" si="359"/>
        <v>5.0019045907212565</v>
      </c>
    </row>
    <row r="23032" spans="1:13" x14ac:dyDescent="0.25">
      <c r="A23032" s="9"/>
      <c r="H23032" s="9"/>
      <c r="J23032">
        <v>5</v>
      </c>
      <c r="K23032">
        <f ca="1">SIMULATION!$D$3*SIMULATION!$D$17/$H23027/(SIMULATION!$D$17-$I23027)*(((EXP(-$I23027*$J23032))/(1-EXP(-SIMULATION!$D$4*$I23027)))-(EXP(-SIMULATION!$D$17*$J23032)/(1-EXP(-SIMULATION!$D$4*SIMULATION!$D$17))))</f>
        <v>3.3525211344481298</v>
      </c>
      <c r="L23032">
        <v>0.10125859823316906</v>
      </c>
      <c r="M23032">
        <f t="shared" ca="1" si="359"/>
        <v>3.6919927250694213</v>
      </c>
    </row>
    <row r="23033" spans="1:13" x14ac:dyDescent="0.25">
      <c r="A23033" s="9"/>
      <c r="H23033" s="9"/>
      <c r="J23033">
        <v>6</v>
      </c>
      <c r="K23033">
        <f ca="1">SIMULATION!$D$3*SIMULATION!$D$17/$H23027/(SIMULATION!$D$17-$I23027)*(((EXP(-$I23027*$J23033))/(1-EXP(-SIMULATION!$D$4*$I23027)))-(EXP(-SIMULATION!$D$17*$J23033)/(1-EXP(-SIMULATION!$D$4*SIMULATION!$D$17))))</f>
        <v>3.2920201396386495</v>
      </c>
      <c r="L23033">
        <v>2.2872931910802731E-2</v>
      </c>
      <c r="M23033">
        <f t="shared" ca="1" si="359"/>
        <v>3.3673182921415958</v>
      </c>
    </row>
    <row r="23034" spans="1:13" x14ac:dyDescent="0.25">
      <c r="A23034" s="9"/>
      <c r="H23034" s="9"/>
      <c r="J23034">
        <v>7</v>
      </c>
      <c r="K23034">
        <f ca="1">SIMULATION!$D$3*SIMULATION!$D$17/$H23027/(SIMULATION!$D$17-$I23027)*(((EXP(-$I23027*$J23034))/(1-EXP(-SIMULATION!$D$4*$I23027)))-(EXP(-SIMULATION!$D$17*$J23034)/(1-EXP(-SIMULATION!$D$4*SIMULATION!$D$17))))</f>
        <v>3.1918086122071374</v>
      </c>
      <c r="L23034">
        <v>0.20018553217463325</v>
      </c>
      <c r="M23034">
        <f t="shared" ca="1" si="359"/>
        <v>3.8307625178414009</v>
      </c>
    </row>
    <row r="23035" spans="1:13" x14ac:dyDescent="0.25">
      <c r="A23035" s="9"/>
      <c r="H23035" s="9"/>
      <c r="J23035">
        <v>8</v>
      </c>
      <c r="K23035">
        <f ca="1">SIMULATION!$D$3*SIMULATION!$D$17/$H23027/(SIMULATION!$D$17-$I23027)*(((EXP(-$I23027*$J23035))/(1-EXP(-SIMULATION!$D$4*$I23027)))-(EXP(-SIMULATION!$D$17*$J23035)/(1-EXP(-SIMULATION!$D$4*SIMULATION!$D$17))))</f>
        <v>3.069450465302801</v>
      </c>
      <c r="L23035">
        <v>-0.14654508147262696</v>
      </c>
      <c r="M23035">
        <f t="shared" ca="1" si="359"/>
        <v>2.619637596788809</v>
      </c>
    </row>
    <row r="23036" spans="1:13" x14ac:dyDescent="0.25">
      <c r="A23036" s="9"/>
      <c r="H23036" s="9"/>
      <c r="J23036">
        <v>9</v>
      </c>
      <c r="K23036">
        <f ca="1">SIMULATION!$D$3*SIMULATION!$D$17/$H23027/(SIMULATION!$D$17-$I23027)*(((EXP(-$I23027*$J23036))/(1-EXP(-SIMULATION!$D$4*$I23027)))-(EXP(-SIMULATION!$D$17*$J23036)/(1-EXP(-SIMULATION!$D$4*SIMULATION!$D$17))))</f>
        <v>2.9360237459740683</v>
      </c>
      <c r="L23036">
        <v>-0.23252416080136393</v>
      </c>
      <c r="M23036">
        <f t="shared" ca="1" si="359"/>
        <v>2.2533272883485713</v>
      </c>
    </row>
    <row r="23037" spans="1:13" x14ac:dyDescent="0.25">
      <c r="A23037" s="9"/>
      <c r="H23037" s="9"/>
      <c r="J23037">
        <v>10</v>
      </c>
      <c r="K23037">
        <f ca="1">SIMULATION!$D$3*SIMULATION!$D$17/$H23027/(SIMULATION!$D$17-$I23027)*(((EXP(-$I23027*$J23037))/(1-EXP(-SIMULATION!$D$4*$I23027)))-(EXP(-SIMULATION!$D$17*$J23037)/(1-EXP(-SIMULATION!$D$4*SIMULATION!$D$17))))</f>
        <v>2.7984597279496364</v>
      </c>
      <c r="L23037">
        <v>-3.8538874095155246E-2</v>
      </c>
      <c r="M23037">
        <f t="shared" ca="1" si="359"/>
        <v>2.6906102408338231</v>
      </c>
    </row>
    <row r="23038" spans="1:13" x14ac:dyDescent="0.25">
      <c r="A23038" s="9"/>
      <c r="H23038" s="9"/>
      <c r="J23038">
        <v>11</v>
      </c>
      <c r="K23038">
        <f ca="1">SIMULATION!$D$3*SIMULATION!$D$17/$H23027/(SIMULATION!$D$17-$I23027)*(((EXP(-$I23027*$J23038))/(1-EXP(-SIMULATION!$D$4*$I23027)))-(EXP(-SIMULATION!$D$17*$J23038)/(1-EXP(-SIMULATION!$D$4*SIMULATION!$D$17))))</f>
        <v>2.6610413472415533</v>
      </c>
      <c r="L23038">
        <v>3.0638030965092853E-2</v>
      </c>
      <c r="M23038">
        <f t="shared" ca="1" si="359"/>
        <v>2.7425704144377323</v>
      </c>
    </row>
    <row r="23039" spans="1:13" x14ac:dyDescent="0.25">
      <c r="A23039" s="9"/>
      <c r="H23039" s="9"/>
      <c r="J23039">
        <v>12</v>
      </c>
      <c r="K23039">
        <f ca="1">SIMULATION!$D$3*SIMULATION!$D$17/$H23027/(SIMULATION!$D$17-$I23027)*(((EXP(-$I23027*$J23039))/(1-EXP(-SIMULATION!$D$4*$I23027)))-(EXP(-SIMULATION!$D$17*$J23039)/(1-EXP(-SIMULATION!$D$4*SIMULATION!$D$17))))</f>
        <v>2.5263629517186259</v>
      </c>
      <c r="L23039">
        <v>0.12689562955038353</v>
      </c>
      <c r="M23039">
        <f t="shared" ca="1" si="359"/>
        <v>2.8469473689497264</v>
      </c>
    </row>
    <row r="23040" spans="1:13" x14ac:dyDescent="0.25">
      <c r="A23040" s="9"/>
      <c r="H23040" s="9"/>
      <c r="J23040">
        <v>13</v>
      </c>
      <c r="K23040">
        <f ca="1">SIMULATION!$D$3*SIMULATION!$D$17/$H23027/(SIMULATION!$D$17-$I23027)*(((EXP(-$I23027*$J23040))/(1-EXP(-SIMULATION!$D$4*$I23027)))-(EXP(-SIMULATION!$D$17*$J23040)/(1-EXP(-SIMULATION!$D$4*SIMULATION!$D$17))))</f>
        <v>2.395944873615341</v>
      </c>
      <c r="L23040">
        <v>-0.26615824018471484</v>
      </c>
      <c r="M23040">
        <f t="shared" ca="1" si="359"/>
        <v>1.7582444024742927</v>
      </c>
    </row>
    <row r="23041" spans="1:13" x14ac:dyDescent="0.25">
      <c r="A23041" s="9"/>
      <c r="H23041" s="9"/>
      <c r="J23041">
        <v>14</v>
      </c>
      <c r="K23041">
        <f ca="1">SIMULATION!$D$3*SIMULATION!$D$17/$H23027/(SIMULATION!$D$17-$I23027)*(((EXP(-$I23027*$J23041))/(1-EXP(-SIMULATION!$D$4*$I23027)))-(EXP(-SIMULATION!$D$17*$J23041)/(1-EXP(-SIMULATION!$D$4*SIMULATION!$D$17))))</f>
        <v>2.2706268288209284</v>
      </c>
      <c r="L23041">
        <v>-2.1860450674894692E-2</v>
      </c>
      <c r="M23041">
        <f t="shared" ca="1" si="359"/>
        <v>2.2209899030283959</v>
      </c>
    </row>
    <row r="23042" spans="1:13" x14ac:dyDescent="0.25">
      <c r="A23042" s="9"/>
      <c r="H23042" s="9"/>
      <c r="J23042">
        <v>15</v>
      </c>
      <c r="K23042">
        <f ca="1">SIMULATION!$D$3*SIMULATION!$D$17/$H23027/(SIMULATION!$D$17-$I23027)*(((EXP(-$I23027*$J23042))/(1-EXP(-SIMULATION!$D$4*$I23027)))-(EXP(-SIMULATION!$D$17*$J23042)/(1-EXP(-SIMULATION!$D$4*SIMULATION!$D$17))))</f>
        <v>2.1508196062996658</v>
      </c>
      <c r="L23042">
        <v>0.43137428671618522</v>
      </c>
      <c r="M23042">
        <f t="shared" ca="1" si="359"/>
        <v>3.0786278798223705</v>
      </c>
    </row>
    <row r="23043" spans="1:13" x14ac:dyDescent="0.25">
      <c r="A23043" s="9"/>
      <c r="H23043" s="9"/>
      <c r="J23043">
        <v>16</v>
      </c>
      <c r="K23043">
        <f ca="1">SIMULATION!$D$3*SIMULATION!$D$17/$H23027/(SIMULATION!$D$17-$I23027)*(((EXP(-$I23027*$J23043))/(1-EXP(-SIMULATION!$D$4*$I23027)))-(EXP(-SIMULATION!$D$17*$J23043)/(1-EXP(-SIMULATION!$D$4*SIMULATION!$D$17))))</f>
        <v>2.0366659684351411</v>
      </c>
      <c r="L23043">
        <v>-0.12164114747337405</v>
      </c>
      <c r="M23043">
        <f t="shared" ref="M23043:M23106" ca="1" si="360">$K23043*(1+$L23043)</f>
        <v>1.7889235830147199</v>
      </c>
    </row>
    <row r="23044" spans="1:13" x14ac:dyDescent="0.25">
      <c r="A23044" s="9"/>
      <c r="H23044" s="9"/>
      <c r="J23044">
        <v>17</v>
      </c>
      <c r="K23044">
        <f ca="1">SIMULATION!$D$3*SIMULATION!$D$17/$H23027/(SIMULATION!$D$17-$I23027)*(((EXP(-$I23027*$J23044))/(1-EXP(-SIMULATION!$D$4*$I23027)))-(EXP(-SIMULATION!$D$17*$J23044)/(1-EXP(-SIMULATION!$D$4*SIMULATION!$D$17))))</f>
        <v>1.9281433923940765</v>
      </c>
      <c r="L23044">
        <v>0.41066254304690974</v>
      </c>
      <c r="M23044">
        <f t="shared" ca="1" si="360"/>
        <v>2.7199596612737236</v>
      </c>
    </row>
    <row r="23045" spans="1:13" x14ac:dyDescent="0.25">
      <c r="A23045" s="9"/>
      <c r="H23045" s="9"/>
      <c r="J23045">
        <v>18</v>
      </c>
      <c r="K23045">
        <f ca="1">SIMULATION!$D$3*SIMULATION!$D$17/$H23027/(SIMULATION!$D$17-$I23027)*(((EXP(-$I23027*$J23045))/(1-EXP(-SIMULATION!$D$4*$I23027)))-(EXP(-SIMULATION!$D$17*$J23045)/(1-EXP(-SIMULATION!$D$4*SIMULATION!$D$17))))</f>
        <v>1.8251295615462448</v>
      </c>
      <c r="L23045">
        <v>-0.17651676509207456</v>
      </c>
      <c r="M23045">
        <f t="shared" ca="1" si="360"/>
        <v>1.5029635954681853</v>
      </c>
    </row>
    <row r="23046" spans="1:13" x14ac:dyDescent="0.25">
      <c r="A23046" s="9"/>
      <c r="H23046" s="9"/>
      <c r="J23046">
        <v>19</v>
      </c>
      <c r="K23046">
        <f ca="1">SIMULATION!$D$3*SIMULATION!$D$17/$H23027/(SIMULATION!$D$17-$I23027)*(((EXP(-$I23027*$J23046))/(1-EXP(-SIMULATION!$D$4*$I23027)))-(EXP(-SIMULATION!$D$17*$J23046)/(1-EXP(-SIMULATION!$D$4*SIMULATION!$D$17))))</f>
        <v>1.7274440048980226</v>
      </c>
      <c r="L23046">
        <v>3.619790006799397E-2</v>
      </c>
      <c r="M23046">
        <f t="shared" ca="1" si="360"/>
        <v>1.7899738503603766</v>
      </c>
    </row>
    <row r="23047" spans="1:13" x14ac:dyDescent="0.25">
      <c r="A23047" s="9"/>
      <c r="H23047" s="9"/>
      <c r="J23047">
        <v>20</v>
      </c>
      <c r="K23047">
        <f ca="1">SIMULATION!$D$3*SIMULATION!$D$17/$H23027/(SIMULATION!$D$17-$I23027)*(((EXP(-$I23027*$J23047))/(1-EXP(-SIMULATION!$D$4*$I23027)))-(EXP(-SIMULATION!$D$17*$J23047)/(1-EXP(-SIMULATION!$D$4*SIMULATION!$D$17))))</f>
        <v>1.6348744692723496</v>
      </c>
      <c r="L23047">
        <v>0.21361541922283689</v>
      </c>
      <c r="M23047">
        <f t="shared" ca="1" si="360"/>
        <v>1.9841088644026754</v>
      </c>
    </row>
    <row r="23048" spans="1:13" x14ac:dyDescent="0.25">
      <c r="A23048" s="9"/>
      <c r="H23048" s="9"/>
      <c r="J23048">
        <v>21</v>
      </c>
      <c r="K23048">
        <f ca="1">SIMULATION!$D$3*SIMULATION!$D$17/$H23027/(SIMULATION!$D$17-$I23027)*(((EXP(-$I23027*$J23048))/(1-EXP(-SIMULATION!$D$4*$I23027)))-(EXP(-SIMULATION!$D$17*$J23048)/(1-EXP(-SIMULATION!$D$4*SIMULATION!$D$17))))</f>
        <v>1.5471935245905177</v>
      </c>
      <c r="L23048">
        <v>0.53686801757024716</v>
      </c>
      <c r="M23048">
        <f t="shared" ca="1" si="360"/>
        <v>2.3778322449349525</v>
      </c>
    </row>
    <row r="23049" spans="1:13" x14ac:dyDescent="0.25">
      <c r="A23049" s="9"/>
      <c r="H23049" s="9"/>
      <c r="J23049">
        <v>22</v>
      </c>
      <c r="K23049">
        <f ca="1">SIMULATION!$D$3*SIMULATION!$D$17/$H23027/(SIMULATION!$D$17-$I23027)*(((EXP(-$I23027*$J23049))/(1-EXP(-SIMULATION!$D$4*$I23027)))-(EXP(-SIMULATION!$D$17*$J23049)/(1-EXP(-SIMULATION!$D$4*SIMULATION!$D$17))))</f>
        <v>1.4641689261183408</v>
      </c>
      <c r="L23049">
        <v>-0.238311465834629</v>
      </c>
      <c r="M23049">
        <f t="shared" ca="1" si="360"/>
        <v>1.1152406831055643</v>
      </c>
    </row>
    <row r="23050" spans="1:13" x14ac:dyDescent="0.25">
      <c r="A23050" s="9"/>
      <c r="H23050" s="9"/>
      <c r="J23050">
        <v>23</v>
      </c>
      <c r="K23050">
        <f ca="1">SIMULATION!$D$3*SIMULATION!$D$17/$H23027/(SIMULATION!$D$17-$I23027)*(((EXP(-$I23027*$J23050))/(1-EXP(-SIMULATION!$D$4*$I23027)))-(EXP(-SIMULATION!$D$17*$J23050)/(1-EXP(-SIMULATION!$D$4*SIMULATION!$D$17))))</f>
        <v>1.3855699910029307</v>
      </c>
      <c r="L23050">
        <v>0.25732911414844639</v>
      </c>
      <c r="M23050">
        <f t="shared" ca="1" si="360"/>
        <v>1.7421174893783857</v>
      </c>
    </row>
    <row r="23051" spans="1:13" x14ac:dyDescent="0.25">
      <c r="A23051" s="9"/>
      <c r="H23051" s="9"/>
      <c r="J23051">
        <v>24</v>
      </c>
      <c r="K23051">
        <f ca="1">SIMULATION!$D$3*SIMULATION!$D$17/$H23027/(SIMULATION!$D$17-$I23027)*(((EXP(-$I23027*$J23051))/(1-EXP(-SIMULATION!$D$4*$I23027)))-(EXP(-SIMULATION!$D$17*$J23051)/(1-EXP(-SIMULATION!$D$4*SIMULATION!$D$17))))</f>
        <v>1.3111714348447818</v>
      </c>
      <c r="L23051">
        <v>-0.8145181544950989</v>
      </c>
      <c r="M23051">
        <f t="shared" ca="1" si="360"/>
        <v>0.24319849750831932</v>
      </c>
    </row>
    <row r="23052" spans="1:13" x14ac:dyDescent="0.25">
      <c r="A23052" s="9">
        <v>923</v>
      </c>
      <c r="B23052" s="2">
        <f ca="1">NORMINV(RAND(),SIMULATION!D7,SIMULATION!D8)</f>
        <v>56.350868498156196</v>
      </c>
      <c r="C23052" s="2">
        <v>2</v>
      </c>
      <c r="D23052" s="2">
        <f ca="1">SIMULATION!$D$11*(1+(SIMULATION!$D$12*LN(1+$C23052)))*(1+(SIMULATION!$D$13*(($B23052/63.5)-1)))</f>
        <v>9.7071543572958952</v>
      </c>
      <c r="E23052" s="2">
        <v>9.6582856993753866E-2</v>
      </c>
      <c r="F23052" s="2">
        <f ca="1">D23052*(1+E23052)</f>
        <v>10.6446990584029</v>
      </c>
      <c r="G23052" s="2">
        <v>0.7322046341289723</v>
      </c>
      <c r="H23052" s="9">
        <f>SIMULATION!$D$15*EXP($G$23052)</f>
        <v>459.09752181080211</v>
      </c>
      <c r="I23052" s="2">
        <f ca="1">$F23052/$H23052</f>
        <v>2.3186139224662748E-2</v>
      </c>
      <c r="J23052">
        <v>0</v>
      </c>
      <c r="K23052">
        <f ca="1">SIMULATION!$D$3*SIMULATION!$D$17/$H23052/(SIMULATION!$D$17-$I23052)*(((EXP(-$I23052*$J23052))/(1-EXP(-SIMULATION!$D$4*$I23052)))-(EXP(-SIMULATION!$D$17*$J23052)/(1-EXP(-SIMULATION!$D$4*SIMULATION!$D$17))))</f>
        <v>1.6975611126384704</v>
      </c>
      <c r="L23052">
        <v>-3.6485116513101518E-2</v>
      </c>
      <c r="M23052">
        <f t="shared" ca="1" si="360"/>
        <v>1.6356253976557455</v>
      </c>
    </row>
    <row r="23053" spans="1:13" x14ac:dyDescent="0.25">
      <c r="A23053" s="9"/>
      <c r="H23053" s="9"/>
      <c r="J23053">
        <v>1</v>
      </c>
      <c r="K23053">
        <f ca="1">SIMULATION!$D$3*SIMULATION!$D$17/$H23052/(SIMULATION!$D$17-$I23052)*(((EXP(-$I23052*$J23053))/(1-EXP(-SIMULATION!$D$4*$I23052)))-(EXP(-SIMULATION!$D$17*$J23053)/(1-EXP(-SIMULATION!$D$4*SIMULATION!$D$17))))</f>
        <v>2.0836426853780803</v>
      </c>
      <c r="L23053">
        <v>8.3795579344603174E-2</v>
      </c>
      <c r="M23053">
        <f t="shared" ca="1" si="360"/>
        <v>2.2582427313464812</v>
      </c>
    </row>
    <row r="23054" spans="1:13" x14ac:dyDescent="0.25">
      <c r="A23054" s="9"/>
      <c r="H23054" s="9"/>
      <c r="J23054">
        <v>2</v>
      </c>
      <c r="K23054">
        <f ca="1">SIMULATION!$D$3*SIMULATION!$D$17/$H23052/(SIMULATION!$D$17-$I23052)*(((EXP(-$I23052*$J23054))/(1-EXP(-SIMULATION!$D$4*$I23052)))-(EXP(-SIMULATION!$D$17*$J23054)/(1-EXP(-SIMULATION!$D$4*SIMULATION!$D$17))))</f>
        <v>2.3082298861631578</v>
      </c>
      <c r="L23054">
        <v>-0.17544032420166206</v>
      </c>
      <c r="M23054">
        <f t="shared" ca="1" si="360"/>
        <v>1.903273286602728</v>
      </c>
    </row>
    <row r="23055" spans="1:13" x14ac:dyDescent="0.25">
      <c r="A23055" s="9"/>
      <c r="H23055" s="9"/>
      <c r="J23055">
        <v>3</v>
      </c>
      <c r="K23055">
        <f ca="1">SIMULATION!$D$3*SIMULATION!$D$17/$H23052/(SIMULATION!$D$17-$I23052)*(((EXP(-$I23052*$J23055))/(1-EXP(-SIMULATION!$D$4*$I23052)))-(EXP(-SIMULATION!$D$17*$J23055)/(1-EXP(-SIMULATION!$D$4*SIMULATION!$D$17))))</f>
        <v>2.4298506681465368</v>
      </c>
      <c r="L23055">
        <v>0.22628348014232508</v>
      </c>
      <c r="M23055">
        <f t="shared" ca="1" si="360"/>
        <v>2.9796857335608888</v>
      </c>
    </row>
    <row r="23056" spans="1:13" x14ac:dyDescent="0.25">
      <c r="A23056" s="9"/>
      <c r="H23056" s="9"/>
      <c r="J23056">
        <v>4</v>
      </c>
      <c r="K23056">
        <f ca="1">SIMULATION!$D$3*SIMULATION!$D$17/$H23052/(SIMULATION!$D$17-$I23052)*(((EXP(-$I23052*$J23056))/(1-EXP(-SIMULATION!$D$4*$I23052)))-(EXP(-SIMULATION!$D$17*$J23056)/(1-EXP(-SIMULATION!$D$4*SIMULATION!$D$17))))</f>
        <v>2.4859991755039217</v>
      </c>
      <c r="L23056">
        <v>-0.70784609664637399</v>
      </c>
      <c r="M23056">
        <f t="shared" ca="1" si="360"/>
        <v>0.7262943628573667</v>
      </c>
    </row>
    <row r="23057" spans="1:13" x14ac:dyDescent="0.25">
      <c r="A23057" s="9"/>
      <c r="H23057" s="9"/>
      <c r="J23057">
        <v>5</v>
      </c>
      <c r="K23057">
        <f ca="1">SIMULATION!$D$3*SIMULATION!$D$17/$H23052/(SIMULATION!$D$17-$I23052)*(((EXP(-$I23052*$J23057))/(1-EXP(-SIMULATION!$D$4*$I23052)))-(EXP(-SIMULATION!$D$17*$J23057)/(1-EXP(-SIMULATION!$D$4*SIMULATION!$D$17))))</f>
        <v>2.500690851782517</v>
      </c>
      <c r="L23057">
        <v>-7.7838759680518857E-2</v>
      </c>
      <c r="M23057">
        <f t="shared" ca="1" si="360"/>
        <v>2.3060401775353454</v>
      </c>
    </row>
    <row r="23058" spans="1:13" x14ac:dyDescent="0.25">
      <c r="A23058" s="9"/>
      <c r="H23058" s="9"/>
      <c r="J23058">
        <v>6</v>
      </c>
      <c r="K23058">
        <f ca="1">SIMULATION!$D$3*SIMULATION!$D$17/$H23052/(SIMULATION!$D$17-$I23052)*(((EXP(-$I23052*$J23058))/(1-EXP(-SIMULATION!$D$4*$I23052)))-(EXP(-SIMULATION!$D$17*$J23058)/(1-EXP(-SIMULATION!$D$4*SIMULATION!$D$17))))</f>
        <v>2.4893039304410602</v>
      </c>
      <c r="L23058">
        <v>0.31878855822981755</v>
      </c>
      <c r="M23058">
        <f t="shared" ca="1" si="360"/>
        <v>3.2828655414221837</v>
      </c>
    </row>
    <row r="23059" spans="1:13" x14ac:dyDescent="0.25">
      <c r="A23059" s="9"/>
      <c r="H23059" s="9"/>
      <c r="J23059">
        <v>7</v>
      </c>
      <c r="K23059">
        <f ca="1">SIMULATION!$D$3*SIMULATION!$D$17/$H23052/(SIMULATION!$D$17-$I23052)*(((EXP(-$I23052*$J23059))/(1-EXP(-SIMULATION!$D$4*$I23052)))-(EXP(-SIMULATION!$D$17*$J23059)/(1-EXP(-SIMULATION!$D$4*SIMULATION!$D$17))))</f>
        <v>2.4616819733665669</v>
      </c>
      <c r="L23059">
        <v>-4.4856280340129381E-2</v>
      </c>
      <c r="M23059">
        <f t="shared" ca="1" si="360"/>
        <v>2.3512600766609935</v>
      </c>
    </row>
    <row r="23060" spans="1:13" x14ac:dyDescent="0.25">
      <c r="A23060" s="9"/>
      <c r="H23060" s="9"/>
      <c r="J23060">
        <v>8</v>
      </c>
      <c r="K23060">
        <f ca="1">SIMULATION!$D$3*SIMULATION!$D$17/$H23052/(SIMULATION!$D$17-$I23052)*(((EXP(-$I23052*$J23060))/(1-EXP(-SIMULATION!$D$4*$I23052)))-(EXP(-SIMULATION!$D$17*$J23060)/(1-EXP(-SIMULATION!$D$4*SIMULATION!$D$17))))</f>
        <v>2.424122046860735</v>
      </c>
      <c r="L23060">
        <v>0.32493252339847745</v>
      </c>
      <c r="M23060">
        <f t="shared" ca="1" si="360"/>
        <v>3.2117981405730758</v>
      </c>
    </row>
    <row r="23061" spans="1:13" x14ac:dyDescent="0.25">
      <c r="A23061" s="9"/>
      <c r="H23061" s="9"/>
      <c r="J23061">
        <v>9</v>
      </c>
      <c r="K23061">
        <f ca="1">SIMULATION!$D$3*SIMULATION!$D$17/$H23052/(SIMULATION!$D$17-$I23052)*(((EXP(-$I23052*$J23061))/(1-EXP(-SIMULATION!$D$4*$I23052)))-(EXP(-SIMULATION!$D$17*$J23061)/(1-EXP(-SIMULATION!$D$4*SIMULATION!$D$17))))</f>
        <v>2.3806487872024102</v>
      </c>
      <c r="L23061">
        <v>8.0102792904112499E-2</v>
      </c>
      <c r="M23061">
        <f t="shared" ca="1" si="360"/>
        <v>2.5713454039811117</v>
      </c>
    </row>
    <row r="23062" spans="1:13" x14ac:dyDescent="0.25">
      <c r="A23062" s="9"/>
      <c r="H23062" s="9"/>
      <c r="J23062">
        <v>10</v>
      </c>
      <c r="K23062">
        <f ca="1">SIMULATION!$D$3*SIMULATION!$D$17/$H23052/(SIMULATION!$D$17-$I23052)*(((EXP(-$I23052*$J23062))/(1-EXP(-SIMULATION!$D$4*$I23052)))-(EXP(-SIMULATION!$D$17*$J23062)/(1-EXP(-SIMULATION!$D$4*SIMULATION!$D$17))))</f>
        <v>2.3338308470492599</v>
      </c>
      <c r="L23062">
        <v>0.33986003477158916</v>
      </c>
      <c r="M23062">
        <f t="shared" ca="1" si="360"/>
        <v>3.1270066798784288</v>
      </c>
    </row>
    <row r="23063" spans="1:13" x14ac:dyDescent="0.25">
      <c r="A23063" s="9"/>
      <c r="H23063" s="9"/>
      <c r="J23063">
        <v>11</v>
      </c>
      <c r="K23063">
        <f ca="1">SIMULATION!$D$3*SIMULATION!$D$17/$H23052/(SIMULATION!$D$17-$I23052)*(((EXP(-$I23052*$J23063))/(1-EXP(-SIMULATION!$D$4*$I23052)))-(EXP(-SIMULATION!$D$17*$J23063)/(1-EXP(-SIMULATION!$D$4*SIMULATION!$D$17))))</f>
        <v>2.2853040885036009</v>
      </c>
      <c r="L23063">
        <v>4.5502544641467232E-2</v>
      </c>
      <c r="M23063">
        <f t="shared" ca="1" si="360"/>
        <v>2.3892912398100634</v>
      </c>
    </row>
    <row r="23064" spans="1:13" x14ac:dyDescent="0.25">
      <c r="A23064" s="9"/>
      <c r="H23064" s="9"/>
      <c r="J23064">
        <v>12</v>
      </c>
      <c r="K23064">
        <f ca="1">SIMULATION!$D$3*SIMULATION!$D$17/$H23052/(SIMULATION!$D$17-$I23052)*(((EXP(-$I23052*$J23064))/(1-EXP(-SIMULATION!$D$4*$I23052)))-(EXP(-SIMULATION!$D$17*$J23064)/(1-EXP(-SIMULATION!$D$4*SIMULATION!$D$17))))</f>
        <v>2.2361068524501237</v>
      </c>
      <c r="L23064">
        <v>-0.217478708801188</v>
      </c>
      <c r="M23064">
        <f t="shared" ca="1" si="360"/>
        <v>1.7498012214377823</v>
      </c>
    </row>
    <row r="23065" spans="1:13" x14ac:dyDescent="0.25">
      <c r="A23065" s="9"/>
      <c r="H23065" s="9"/>
      <c r="J23065">
        <v>13</v>
      </c>
      <c r="K23065">
        <f ca="1">SIMULATION!$D$3*SIMULATION!$D$17/$H23052/(SIMULATION!$D$17-$I23052)*(((EXP(-$I23052*$J23065))/(1-EXP(-SIMULATION!$D$4*$I23052)))-(EXP(-SIMULATION!$D$17*$J23065)/(1-EXP(-SIMULATION!$D$4*SIMULATION!$D$17))))</f>
        <v>2.1868948019322074</v>
      </c>
      <c r="L23065">
        <v>0.13457591680073291</v>
      </c>
      <c r="M23065">
        <f t="shared" ca="1" si="360"/>
        <v>2.4811981748489917</v>
      </c>
    </row>
    <row r="23066" spans="1:13" x14ac:dyDescent="0.25">
      <c r="A23066" s="9"/>
      <c r="H23066" s="9"/>
      <c r="J23066">
        <v>14</v>
      </c>
      <c r="K23066">
        <f ca="1">SIMULATION!$D$3*SIMULATION!$D$17/$H23052/(SIMULATION!$D$17-$I23052)*(((EXP(-$I23052*$J23066))/(1-EXP(-SIMULATION!$D$4*$I23052)))-(EXP(-SIMULATION!$D$17*$J23066)/(1-EXP(-SIMULATION!$D$4*SIMULATION!$D$17))))</f>
        <v>2.1380785937714157</v>
      </c>
      <c r="L23066">
        <v>0.14130567738464739</v>
      </c>
      <c r="M23066">
        <f t="shared" ca="1" si="360"/>
        <v>2.4402012377659004</v>
      </c>
    </row>
    <row r="23067" spans="1:13" x14ac:dyDescent="0.25">
      <c r="A23067" s="9"/>
      <c r="H23067" s="9"/>
      <c r="J23067">
        <v>15</v>
      </c>
      <c r="K23067">
        <f ca="1">SIMULATION!$D$3*SIMULATION!$D$17/$H23052/(SIMULATION!$D$17-$I23052)*(((EXP(-$I23052*$J23067))/(1-EXP(-SIMULATION!$D$4*$I23052)))-(EXP(-SIMULATION!$D$17*$J23067)/(1-EXP(-SIMULATION!$D$4*SIMULATION!$D$17))))</f>
        <v>2.0899120967716978</v>
      </c>
      <c r="L23067">
        <v>-0.12083312647736795</v>
      </c>
      <c r="M23067">
        <f t="shared" ca="1" si="360"/>
        <v>1.837381484055902</v>
      </c>
    </row>
    <row r="23068" spans="1:13" x14ac:dyDescent="0.25">
      <c r="A23068" s="9"/>
      <c r="H23068" s="9"/>
      <c r="J23068">
        <v>16</v>
      </c>
      <c r="K23068">
        <f ca="1">SIMULATION!$D$3*SIMULATION!$D$17/$H23052/(SIMULATION!$D$17-$I23052)*(((EXP(-$I23052*$J23068))/(1-EXP(-SIMULATION!$D$4*$I23052)))-(EXP(-SIMULATION!$D$17*$J23068)/(1-EXP(-SIMULATION!$D$4*SIMULATION!$D$17))))</f>
        <v>2.0425489190917041</v>
      </c>
      <c r="L23068">
        <v>9.3879892300762116E-2</v>
      </c>
      <c r="M23068">
        <f t="shared" ca="1" si="360"/>
        <v>2.2343031916350715</v>
      </c>
    </row>
    <row r="23069" spans="1:13" x14ac:dyDescent="0.25">
      <c r="A23069" s="9"/>
      <c r="H23069" s="9"/>
      <c r="J23069">
        <v>17</v>
      </c>
      <c r="K23069">
        <f ca="1">SIMULATION!$D$3*SIMULATION!$D$17/$H23052/(SIMULATION!$D$17-$I23052)*(((EXP(-$I23052*$J23069))/(1-EXP(-SIMULATION!$D$4*$I23052)))-(EXP(-SIMULATION!$D$17*$J23069)/(1-EXP(-SIMULATION!$D$4*SIMULATION!$D$17))))</f>
        <v>1.996078627477164</v>
      </c>
      <c r="L23069">
        <v>2.9698234236473341E-2</v>
      </c>
      <c r="M23069">
        <f t="shared" ca="1" si="360"/>
        <v>2.0553586381103992</v>
      </c>
    </row>
    <row r="23070" spans="1:13" x14ac:dyDescent="0.25">
      <c r="A23070" s="9"/>
      <c r="H23070" s="9"/>
      <c r="J23070">
        <v>18</v>
      </c>
      <c r="K23070">
        <f ca="1">SIMULATION!$D$3*SIMULATION!$D$17/$H23052/(SIMULATION!$D$17-$I23052)*(((EXP(-$I23052*$J23070))/(1-EXP(-SIMULATION!$D$4*$I23052)))-(EXP(-SIMULATION!$D$17*$J23070)/(1-EXP(-SIMULATION!$D$4*SIMULATION!$D$17))))</f>
        <v>1.9505499526560406</v>
      </c>
      <c r="L23070">
        <v>-0.46003475750432066</v>
      </c>
      <c r="M23070">
        <f t="shared" ca="1" si="360"/>
        <v>1.0532291781858547</v>
      </c>
    </row>
    <row r="23071" spans="1:13" x14ac:dyDescent="0.25">
      <c r="A23071" s="9"/>
      <c r="H23071" s="9"/>
      <c r="J23071">
        <v>19</v>
      </c>
      <c r="K23071">
        <f ca="1">SIMULATION!$D$3*SIMULATION!$D$17/$H23052/(SIMULATION!$D$17-$I23052)*(((EXP(-$I23052*$J23071))/(1-EXP(-SIMULATION!$D$4*$I23052)))-(EXP(-SIMULATION!$D$17*$J23071)/(1-EXP(-SIMULATION!$D$4*SIMULATION!$D$17))))</f>
        <v>1.9059856552601586</v>
      </c>
      <c r="L23071">
        <v>0.20468981677872222</v>
      </c>
      <c r="M23071">
        <f t="shared" ca="1" si="360"/>
        <v>2.2961215098182333</v>
      </c>
    </row>
    <row r="23072" spans="1:13" x14ac:dyDescent="0.25">
      <c r="A23072" s="9"/>
      <c r="H23072" s="9"/>
      <c r="J23072">
        <v>20</v>
      </c>
      <c r="K23072">
        <f ca="1">SIMULATION!$D$3*SIMULATION!$D$17/$H23052/(SIMULATION!$D$17-$I23052)*(((EXP(-$I23052*$J23072))/(1-EXP(-SIMULATION!$D$4*$I23052)))-(EXP(-SIMULATION!$D$17*$J23072)/(1-EXP(-SIMULATION!$D$4*SIMULATION!$D$17))))</f>
        <v>1.8623920477165183</v>
      </c>
      <c r="L23072">
        <v>-0.39637215057146019</v>
      </c>
      <c r="M23072">
        <f t="shared" ca="1" si="360"/>
        <v>1.1241917065559366</v>
      </c>
    </row>
    <row r="23073" spans="1:13" x14ac:dyDescent="0.25">
      <c r="A23073" s="9"/>
      <c r="H23073" s="9"/>
      <c r="J23073">
        <v>21</v>
      </c>
      <c r="K23073">
        <f ca="1">SIMULATION!$D$3*SIMULATION!$D$17/$H23052/(SIMULATION!$D$17-$I23052)*(((EXP(-$I23052*$J23073))/(1-EXP(-SIMULATION!$D$4*$I23052)))-(EXP(-SIMULATION!$D$17*$J23073)/(1-EXP(-SIMULATION!$D$4*SIMULATION!$D$17))))</f>
        <v>1.819765091658591</v>
      </c>
      <c r="L23073">
        <v>-0.25677523975528616</v>
      </c>
      <c r="M23073">
        <f t="shared" ca="1" si="360"/>
        <v>1.3524944739496561</v>
      </c>
    </row>
    <row r="23074" spans="1:13" x14ac:dyDescent="0.25">
      <c r="A23074" s="9"/>
      <c r="H23074" s="9"/>
      <c r="J23074">
        <v>22</v>
      </c>
      <c r="K23074">
        <f ca="1">SIMULATION!$D$3*SIMULATION!$D$17/$H23052/(SIMULATION!$D$17-$I23052)*(((EXP(-$I23052*$J23074))/(1-EXP(-SIMULATION!$D$4*$I23052)))-(EXP(-SIMULATION!$D$17*$J23074)/(1-EXP(-SIMULATION!$D$4*SIMULATION!$D$17))))</f>
        <v>1.7780943009496268</v>
      </c>
      <c r="L23074">
        <v>1.6845544222121769E-2</v>
      </c>
      <c r="M23074">
        <f t="shared" ca="1" si="360"/>
        <v>1.8080472671273766</v>
      </c>
    </row>
    <row r="23075" spans="1:13" x14ac:dyDescent="0.25">
      <c r="A23075" s="9"/>
      <c r="H23075" s="9"/>
      <c r="J23075">
        <v>23</v>
      </c>
      <c r="K23075">
        <f ca="1">SIMULATION!$D$3*SIMULATION!$D$17/$H23052/(SIMULATION!$D$17-$I23052)*(((EXP(-$I23052*$J23075))/(1-EXP(-SIMULATION!$D$4*$I23052)))-(EXP(-SIMULATION!$D$17*$J23075)/(1-EXP(-SIMULATION!$D$4*SIMULATION!$D$17))))</f>
        <v>1.7373652385884693</v>
      </c>
      <c r="L23075">
        <v>-2.4285356427100342E-2</v>
      </c>
      <c r="M23075">
        <f t="shared" ca="1" si="360"/>
        <v>1.695172704525294</v>
      </c>
    </row>
    <row r="23076" spans="1:13" x14ac:dyDescent="0.25">
      <c r="A23076" s="9"/>
      <c r="H23076" s="9"/>
      <c r="J23076">
        <v>24</v>
      </c>
      <c r="K23076">
        <f ca="1">SIMULATION!$D$3*SIMULATION!$D$17/$H23052/(SIMULATION!$D$17-$I23052)*(((EXP(-$I23052*$J23076))/(1-EXP(-SIMULATION!$D$4*$I23052)))-(EXP(-SIMULATION!$D$17*$J23076)/(1-EXP(-SIMULATION!$D$4*SIMULATION!$D$17))))</f>
        <v>1.6975611126384702</v>
      </c>
      <c r="L23076">
        <v>0.3121016109301506</v>
      </c>
      <c r="M23076">
        <f t="shared" ca="1" si="360"/>
        <v>2.2273726705453156</v>
      </c>
    </row>
    <row r="23077" spans="1:13" x14ac:dyDescent="0.25">
      <c r="A23077" s="9">
        <v>924</v>
      </c>
      <c r="B23077" s="2">
        <f ca="1">NORMINV(RAND(),SIMULATION!D7,SIMULATION!D8)</f>
        <v>68.736262573437344</v>
      </c>
      <c r="C23077" s="2">
        <v>2</v>
      </c>
      <c r="D23077" s="2">
        <f ca="1">SIMULATION!$D$11*(1+(SIMULATION!$D$12*LN(1+$C23077)))*(1+(SIMULATION!$D$13*(($B23077/63.5)-1)))</f>
        <v>10.626915237263445</v>
      </c>
      <c r="E23077" s="2">
        <v>0.24160340350560244</v>
      </c>
      <c r="F23077" s="2">
        <f ca="1">D23077*(1+E23077)</f>
        <v>13.194414127351841</v>
      </c>
      <c r="G23077" s="2">
        <v>-0.23376987698916882</v>
      </c>
      <c r="H23077" s="9">
        <f>SIMULATION!$D$15*EXP($G$23077)</f>
        <v>174.73807565550987</v>
      </c>
      <c r="I23077" s="2">
        <f ca="1">$F23077/$H23077</f>
        <v>7.5509668272667585E-2</v>
      </c>
      <c r="J23077">
        <v>0</v>
      </c>
      <c r="K23077">
        <f ca="1">SIMULATION!$D$3*SIMULATION!$D$17/$H23077/(SIMULATION!$D$17-$I23077)*(((EXP(-$I23077*$J23077))/(1-EXP(-SIMULATION!$D$4*$I23077)))-(EXP(-SIMULATION!$D$17*$J23077)/(1-EXP(-SIMULATION!$D$4*SIMULATION!$D$17))))</f>
        <v>0.73971285735886905</v>
      </c>
      <c r="L23077">
        <v>-6.5804909834091624E-2</v>
      </c>
      <c r="M23077">
        <f t="shared" ca="1" si="360"/>
        <v>0.69103611947725041</v>
      </c>
    </row>
    <row r="23078" spans="1:13" x14ac:dyDescent="0.25">
      <c r="A23078" s="9"/>
      <c r="H23078" s="9"/>
      <c r="J23078">
        <v>1</v>
      </c>
      <c r="K23078">
        <f ca="1">SIMULATION!$D$3*SIMULATION!$D$17/$H23077/(SIMULATION!$D$17-$I23077)*(((EXP(-$I23077*$J23078))/(1-EXP(-SIMULATION!$D$4*$I23077)))-(EXP(-SIMULATION!$D$17*$J23078)/(1-EXP(-SIMULATION!$D$4*SIMULATION!$D$17))))</f>
        <v>1.7718034379124428</v>
      </c>
      <c r="L23078">
        <v>-0.204146577175494</v>
      </c>
      <c r="M23078">
        <f t="shared" ca="1" si="360"/>
        <v>1.4100958306348448</v>
      </c>
    </row>
    <row r="23079" spans="1:13" x14ac:dyDescent="0.25">
      <c r="A23079" s="9"/>
      <c r="H23079" s="9"/>
      <c r="J23079">
        <v>2</v>
      </c>
      <c r="K23079">
        <f ca="1">SIMULATION!$D$3*SIMULATION!$D$17/$H23077/(SIMULATION!$D$17-$I23077)*(((EXP(-$I23077*$J23079))/(1-EXP(-SIMULATION!$D$4*$I23077)))-(EXP(-SIMULATION!$D$17*$J23079)/(1-EXP(-SIMULATION!$D$4*SIMULATION!$D$17))))</f>
        <v>2.3388057740551762</v>
      </c>
      <c r="L23079">
        <v>-5.8801315188684415E-2</v>
      </c>
      <c r="M23079">
        <f t="shared" ca="1" si="360"/>
        <v>2.201280918569843</v>
      </c>
    </row>
    <row r="23080" spans="1:13" x14ac:dyDescent="0.25">
      <c r="A23080" s="9"/>
      <c r="H23080" s="9"/>
      <c r="J23080">
        <v>3</v>
      </c>
      <c r="K23080">
        <f ca="1">SIMULATION!$D$3*SIMULATION!$D$17/$H23077/(SIMULATION!$D$17-$I23077)*(((EXP(-$I23077*$J23080))/(1-EXP(-SIMULATION!$D$4*$I23077)))-(EXP(-SIMULATION!$D$17*$J23080)/(1-EXP(-SIMULATION!$D$4*SIMULATION!$D$17))))</f>
        <v>2.6146329206170207</v>
      </c>
      <c r="L23080">
        <v>-0.40175890278911958</v>
      </c>
      <c r="M23080">
        <f t="shared" ca="1" si="360"/>
        <v>1.5641808672336155</v>
      </c>
    </row>
    <row r="23081" spans="1:13" x14ac:dyDescent="0.25">
      <c r="A23081" s="9"/>
      <c r="H23081" s="9"/>
      <c r="J23081">
        <v>4</v>
      </c>
      <c r="K23081">
        <f ca="1">SIMULATION!$D$3*SIMULATION!$D$17/$H23077/(SIMULATION!$D$17-$I23077)*(((EXP(-$I23077*$J23081))/(1-EXP(-SIMULATION!$D$4*$I23077)))-(EXP(-SIMULATION!$D$17*$J23081)/(1-EXP(-SIMULATION!$D$4*SIMULATION!$D$17))))</f>
        <v>2.7102333244617403</v>
      </c>
      <c r="L23081">
        <v>0.34298106461003736</v>
      </c>
      <c r="M23081">
        <f t="shared" ca="1" si="360"/>
        <v>3.6397920354272286</v>
      </c>
    </row>
    <row r="23082" spans="1:13" x14ac:dyDescent="0.25">
      <c r="A23082" s="9"/>
      <c r="H23082" s="9"/>
      <c r="J23082">
        <v>5</v>
      </c>
      <c r="K23082">
        <f ca="1">SIMULATION!$D$3*SIMULATION!$D$17/$H23077/(SIMULATION!$D$17-$I23077)*(((EXP(-$I23077*$J23082))/(1-EXP(-SIMULATION!$D$4*$I23077)))-(EXP(-SIMULATION!$D$17*$J23082)/(1-EXP(-SIMULATION!$D$4*SIMULATION!$D$17))))</f>
        <v>2.6962424939781067</v>
      </c>
      <c r="L23082">
        <v>0.17978390582438578</v>
      </c>
      <c r="M23082">
        <f t="shared" ca="1" si="360"/>
        <v>3.1809835005951737</v>
      </c>
    </row>
    <row r="23083" spans="1:13" x14ac:dyDescent="0.25">
      <c r="A23083" s="9"/>
      <c r="H23083" s="9"/>
      <c r="J23083">
        <v>6</v>
      </c>
      <c r="K23083">
        <f ca="1">SIMULATION!$D$3*SIMULATION!$D$17/$H23077/(SIMULATION!$D$17-$I23077)*(((EXP(-$I23077*$J23083))/(1-EXP(-SIMULATION!$D$4*$I23077)))-(EXP(-SIMULATION!$D$17*$J23083)/(1-EXP(-SIMULATION!$D$4*SIMULATION!$D$17))))</f>
        <v>2.6174960979228779</v>
      </c>
      <c r="L23083">
        <v>-0.23743982739520311</v>
      </c>
      <c r="M23083">
        <f t="shared" ca="1" si="360"/>
        <v>1.9959982762244521</v>
      </c>
    </row>
    <row r="23084" spans="1:13" x14ac:dyDescent="0.25">
      <c r="A23084" s="9"/>
      <c r="H23084" s="9"/>
      <c r="J23084">
        <v>7</v>
      </c>
      <c r="K23084">
        <f ca="1">SIMULATION!$D$3*SIMULATION!$D$17/$H23077/(SIMULATION!$D$17-$I23077)*(((EXP(-$I23077*$J23084))/(1-EXP(-SIMULATION!$D$4*$I23077)))-(EXP(-SIMULATION!$D$17*$J23084)/(1-EXP(-SIMULATION!$D$4*SIMULATION!$D$17))))</f>
        <v>2.5023278626878844</v>
      </c>
      <c r="L23084">
        <v>-0.5313217587070953</v>
      </c>
      <c r="M23084">
        <f t="shared" ca="1" si="360"/>
        <v>1.1727866218227907</v>
      </c>
    </row>
    <row r="23085" spans="1:13" x14ac:dyDescent="0.25">
      <c r="A23085" s="9"/>
      <c r="H23085" s="9"/>
      <c r="J23085">
        <v>8</v>
      </c>
      <c r="K23085">
        <f ca="1">SIMULATION!$D$3*SIMULATION!$D$17/$H23077/(SIMULATION!$D$17-$I23077)*(((EXP(-$I23077*$J23085))/(1-EXP(-SIMULATION!$D$4*$I23077)))-(EXP(-SIMULATION!$D$17*$J23085)/(1-EXP(-SIMULATION!$D$4*SIMULATION!$D$17))))</f>
        <v>2.368525619891654</v>
      </c>
      <c r="L23085">
        <v>-6.5460316095495616E-2</v>
      </c>
      <c r="M23085">
        <f t="shared" ca="1" si="360"/>
        <v>2.2134811841332667</v>
      </c>
    </row>
    <row r="23086" spans="1:13" x14ac:dyDescent="0.25">
      <c r="A23086" s="9"/>
      <c r="H23086" s="9"/>
      <c r="J23086">
        <v>9</v>
      </c>
      <c r="K23086">
        <f ca="1">SIMULATION!$D$3*SIMULATION!$D$17/$H23077/(SIMULATION!$D$17-$I23077)*(((EXP(-$I23077*$J23086))/(1-EXP(-SIMULATION!$D$4*$I23077)))-(EXP(-SIMULATION!$D$17*$J23086)/(1-EXP(-SIMULATION!$D$4*SIMULATION!$D$17))))</f>
        <v>2.2271459807179288</v>
      </c>
      <c r="L23086">
        <v>-0.12421019347003251</v>
      </c>
      <c r="M23086">
        <f t="shared" ca="1" si="360"/>
        <v>1.9505117475669496</v>
      </c>
    </row>
    <row r="23087" spans="1:13" x14ac:dyDescent="0.25">
      <c r="A23087" s="9"/>
      <c r="H23087" s="9"/>
      <c r="J23087">
        <v>10</v>
      </c>
      <c r="K23087">
        <f ca="1">SIMULATION!$D$3*SIMULATION!$D$17/$H23077/(SIMULATION!$D$17-$I23077)*(((EXP(-$I23077*$J23087))/(1-EXP(-SIMULATION!$D$4*$I23077)))-(EXP(-SIMULATION!$D$17*$J23087)/(1-EXP(-SIMULATION!$D$4*SIMULATION!$D$17))))</f>
        <v>2.0849569194243869</v>
      </c>
      <c r="L23087">
        <v>-0.12045378450979304</v>
      </c>
      <c r="M23087">
        <f t="shared" ca="1" si="360"/>
        <v>1.8338159679398398</v>
      </c>
    </row>
    <row r="23088" spans="1:13" x14ac:dyDescent="0.25">
      <c r="A23088" s="9"/>
      <c r="H23088" s="9"/>
      <c r="J23088">
        <v>11</v>
      </c>
      <c r="K23088">
        <f ca="1">SIMULATION!$D$3*SIMULATION!$D$17/$H23077/(SIMULATION!$D$17-$I23077)*(((EXP(-$I23077*$J23088))/(1-EXP(-SIMULATION!$D$4*$I23077)))-(EXP(-SIMULATION!$D$17*$J23088)/(1-EXP(-SIMULATION!$D$4*SIMULATION!$D$17))))</f>
        <v>1.9460012297361895</v>
      </c>
      <c r="L23088">
        <v>-0.22295102534239619</v>
      </c>
      <c r="M23088">
        <f t="shared" ca="1" si="360"/>
        <v>1.5121382602489422</v>
      </c>
    </row>
    <row r="23089" spans="1:13" x14ac:dyDescent="0.25">
      <c r="A23089" s="9"/>
      <c r="H23089" s="9"/>
      <c r="J23089">
        <v>12</v>
      </c>
      <c r="K23089">
        <f ca="1">SIMULATION!$D$3*SIMULATION!$D$17/$H23077/(SIMULATION!$D$17-$I23077)*(((EXP(-$I23077*$J23089))/(1-EXP(-SIMULATION!$D$4*$I23077)))-(EXP(-SIMULATION!$D$17*$J23089)/(1-EXP(-SIMULATION!$D$4*SIMULATION!$D$17))))</f>
        <v>1.8125967469125042</v>
      </c>
      <c r="L23089">
        <v>-0.11890425501572283</v>
      </c>
      <c r="M23089">
        <f t="shared" ca="1" si="360"/>
        <v>1.5970712810769501</v>
      </c>
    </row>
    <row r="23090" spans="1:13" x14ac:dyDescent="0.25">
      <c r="A23090" s="9"/>
      <c r="H23090" s="9"/>
      <c r="J23090">
        <v>13</v>
      </c>
      <c r="K23090">
        <f ca="1">SIMULATION!$D$3*SIMULATION!$D$17/$H23077/(SIMULATION!$D$17-$I23077)*(((EXP(-$I23077*$J23090))/(1-EXP(-SIMULATION!$D$4*$I23077)))-(EXP(-SIMULATION!$D$17*$J23090)/(1-EXP(-SIMULATION!$D$4*SIMULATION!$D$17))))</f>
        <v>1.6859757576770134</v>
      </c>
      <c r="L23090">
        <v>-8.879374545915103E-2</v>
      </c>
      <c r="M23090">
        <f t="shared" ca="1" si="360"/>
        <v>1.5362716553995415</v>
      </c>
    </row>
    <row r="23091" spans="1:13" x14ac:dyDescent="0.25">
      <c r="A23091" s="9"/>
      <c r="H23091" s="9"/>
      <c r="J23091">
        <v>14</v>
      </c>
      <c r="K23091">
        <f ca="1">SIMULATION!$D$3*SIMULATION!$D$17/$H23077/(SIMULATION!$D$17-$I23077)*(((EXP(-$I23077*$J23091))/(1-EXP(-SIMULATION!$D$4*$I23077)))-(EXP(-SIMULATION!$D$17*$J23091)/(1-EXP(-SIMULATION!$D$4*SIMULATION!$D$17))))</f>
        <v>1.5666933061866282</v>
      </c>
      <c r="L23091">
        <v>0.46210484906883403</v>
      </c>
      <c r="M23091">
        <f t="shared" ca="1" si="360"/>
        <v>2.2906698799791525</v>
      </c>
    </row>
    <row r="23092" spans="1:13" x14ac:dyDescent="0.25">
      <c r="A23092" s="9"/>
      <c r="H23092" s="9"/>
      <c r="J23092">
        <v>15</v>
      </c>
      <c r="K23092">
        <f ca="1">SIMULATION!$D$3*SIMULATION!$D$17/$H23077/(SIMULATION!$D$17-$I23077)*(((EXP(-$I23077*$J23092))/(1-EXP(-SIMULATION!$D$4*$I23077)))-(EXP(-SIMULATION!$D$17*$J23092)/(1-EXP(-SIMULATION!$D$4*SIMULATION!$D$17))))</f>
        <v>1.454887507951268</v>
      </c>
      <c r="L23092">
        <v>-0.14617782185832623</v>
      </c>
      <c r="M23092">
        <f t="shared" ca="1" si="360"/>
        <v>1.2422152209900632</v>
      </c>
    </row>
    <row r="23093" spans="1:13" x14ac:dyDescent="0.25">
      <c r="A23093" s="9"/>
      <c r="H23093" s="9"/>
      <c r="J23093">
        <v>16</v>
      </c>
      <c r="K23093">
        <f ca="1">SIMULATION!$D$3*SIMULATION!$D$17/$H23077/(SIMULATION!$D$17-$I23077)*(((EXP(-$I23077*$J23093))/(1-EXP(-SIMULATION!$D$4*$I23077)))-(EXP(-SIMULATION!$D$17*$J23093)/(1-EXP(-SIMULATION!$D$4*SIMULATION!$D$17))))</f>
        <v>1.3504451242009765</v>
      </c>
      <c r="L23093">
        <v>-3.385630014389733E-2</v>
      </c>
      <c r="M23093">
        <f t="shared" ca="1" si="360"/>
        <v>1.3047240487481655</v>
      </c>
    </row>
    <row r="23094" spans="1:13" x14ac:dyDescent="0.25">
      <c r="A23094" s="9"/>
      <c r="H23094" s="9"/>
      <c r="J23094">
        <v>17</v>
      </c>
      <c r="K23094">
        <f ca="1">SIMULATION!$D$3*SIMULATION!$D$17/$H23077/(SIMULATION!$D$17-$I23077)*(((EXP(-$I23077*$J23094))/(1-EXP(-SIMULATION!$D$4*$I23077)))-(EXP(-SIMULATION!$D$17*$J23094)/(1-EXP(-SIMULATION!$D$4*SIMULATION!$D$17))))</f>
        <v>1.2531065151129288</v>
      </c>
      <c r="L23094">
        <v>-0.32743148622193957</v>
      </c>
      <c r="M23094">
        <f t="shared" ca="1" si="360"/>
        <v>0.84279998647510712</v>
      </c>
    </row>
    <row r="23095" spans="1:13" x14ac:dyDescent="0.25">
      <c r="A23095" s="9"/>
      <c r="H23095" s="9"/>
      <c r="J23095">
        <v>18</v>
      </c>
      <c r="K23095">
        <f ca="1">SIMULATION!$D$3*SIMULATION!$D$17/$H23077/(SIMULATION!$D$17-$I23077)*(((EXP(-$I23077*$J23095))/(1-EXP(-SIMULATION!$D$4*$I23077)))-(EXP(-SIMULATION!$D$17*$J23095)/(1-EXP(-SIMULATION!$D$4*SIMULATION!$D$17))))</f>
        <v>1.1625318292404243</v>
      </c>
      <c r="L23095">
        <v>0.1276017130565997</v>
      </c>
      <c r="M23095">
        <f t="shared" ca="1" si="360"/>
        <v>1.3108728821343247</v>
      </c>
    </row>
    <row r="23096" spans="1:13" x14ac:dyDescent="0.25">
      <c r="A23096" s="9"/>
      <c r="H23096" s="9"/>
      <c r="J23096">
        <v>19</v>
      </c>
      <c r="K23096">
        <f ca="1">SIMULATION!$D$3*SIMULATION!$D$17/$H23077/(SIMULATION!$D$17-$I23077)*(((EXP(-$I23077*$J23096))/(1-EXP(-SIMULATION!$D$4*$I23077)))-(EXP(-SIMULATION!$D$17*$J23096)/(1-EXP(-SIMULATION!$D$4*SIMULATION!$D$17))))</f>
        <v>1.0783424297718454</v>
      </c>
      <c r="L23096">
        <v>2.5181774764418646E-3</v>
      </c>
      <c r="M23096">
        <f t="shared" ca="1" si="360"/>
        <v>1.0810578873903882</v>
      </c>
    </row>
    <row r="23097" spans="1:13" x14ac:dyDescent="0.25">
      <c r="A23097" s="9"/>
      <c r="H23097" s="9"/>
      <c r="J23097">
        <v>20</v>
      </c>
      <c r="K23097">
        <f ca="1">SIMULATION!$D$3*SIMULATION!$D$17/$H23077/(SIMULATION!$D$17-$I23077)*(((EXP(-$I23077*$J23097))/(1-EXP(-SIMULATION!$D$4*$I23077)))-(EXP(-SIMULATION!$D$17*$J23097)/(1-EXP(-SIMULATION!$D$4*SIMULATION!$D$17))))</f>
        <v>1.0001465239171634</v>
      </c>
      <c r="L23097">
        <v>0.42963392548716056</v>
      </c>
      <c r="M23097">
        <f t="shared" ca="1" si="360"/>
        <v>1.4298434010500327</v>
      </c>
    </row>
    <row r="23098" spans="1:13" x14ac:dyDescent="0.25">
      <c r="A23098" s="9"/>
      <c r="H23098" s="9"/>
      <c r="J23098">
        <v>21</v>
      </c>
      <c r="K23098">
        <f ca="1">SIMULATION!$D$3*SIMULATION!$D$17/$H23077/(SIMULATION!$D$17-$I23077)*(((EXP(-$I23077*$J23098))/(1-EXP(-SIMULATION!$D$4*$I23077)))-(EXP(-SIMULATION!$D$17*$J23098)/(1-EXP(-SIMULATION!$D$4*SIMULATION!$D$17))))</f>
        <v>0.92755473600894467</v>
      </c>
      <c r="L23098">
        <v>5.4965121960518719E-2</v>
      </c>
      <c r="M23098">
        <f t="shared" ca="1" si="360"/>
        <v>0.97853789519873302</v>
      </c>
    </row>
    <row r="23099" spans="1:13" x14ac:dyDescent="0.25">
      <c r="A23099" s="9"/>
      <c r="H23099" s="9"/>
      <c r="J23099">
        <v>22</v>
      </c>
      <c r="K23099">
        <f ca="1">SIMULATION!$D$3*SIMULATION!$D$17/$H23077/(SIMULATION!$D$17-$I23077)*(((EXP(-$I23077*$J23099))/(1-EXP(-SIMULATION!$D$4*$I23077)))-(EXP(-SIMULATION!$D$17*$J23099)/(1-EXP(-SIMULATION!$D$4*SIMULATION!$D$17))))</f>
        <v>0.86018929817185363</v>
      </c>
      <c r="L23099">
        <v>0.18889107458263979</v>
      </c>
      <c r="M23099">
        <f t="shared" ca="1" si="360"/>
        <v>1.0226713790480217</v>
      </c>
    </row>
    <row r="23100" spans="1:13" x14ac:dyDescent="0.25">
      <c r="A23100" s="9"/>
      <c r="H23100" s="9"/>
      <c r="J23100">
        <v>23</v>
      </c>
      <c r="K23100">
        <f ca="1">SIMULATION!$D$3*SIMULATION!$D$17/$H23077/(SIMULATION!$D$17-$I23077)*(((EXP(-$I23077*$J23100))/(1-EXP(-SIMULATION!$D$4*$I23077)))-(EXP(-SIMULATION!$D$17*$J23100)/(1-EXP(-SIMULATION!$D$4*SIMULATION!$D$17))))</f>
        <v>0.79768920835495616</v>
      </c>
      <c r="L23100">
        <v>-0.28843374231333174</v>
      </c>
      <c r="M23100">
        <f t="shared" ca="1" si="360"/>
        <v>0.56760872478617719</v>
      </c>
    </row>
    <row r="23101" spans="1:13" x14ac:dyDescent="0.25">
      <c r="A23101" s="9"/>
      <c r="H23101" s="9"/>
      <c r="J23101">
        <v>24</v>
      </c>
      <c r="K23101">
        <f ca="1">SIMULATION!$D$3*SIMULATION!$D$17/$H23077/(SIMULATION!$D$17-$I23077)*(((EXP(-$I23077*$J23101))/(1-EXP(-SIMULATION!$D$4*$I23077)))-(EXP(-SIMULATION!$D$17*$J23101)/(1-EXP(-SIMULATION!$D$4*SIMULATION!$D$17))))</f>
        <v>0.73971285735886905</v>
      </c>
      <c r="L23101">
        <v>0.1065298531925364</v>
      </c>
      <c r="M23101">
        <f t="shared" ca="1" si="360"/>
        <v>0.81851435945794104</v>
      </c>
    </row>
    <row r="23102" spans="1:13" x14ac:dyDescent="0.25">
      <c r="A23102" s="9">
        <v>925</v>
      </c>
      <c r="B23102" s="2">
        <f ca="1">NORMINV(RAND(),SIMULATION!D7,SIMULATION!D8)</f>
        <v>65.441067014388636</v>
      </c>
      <c r="C23102" s="2">
        <v>2</v>
      </c>
      <c r="D23102" s="2">
        <f ca="1">SIMULATION!$D$11*(1+(SIMULATION!$D$12*LN(1+$C23102)))*(1+(SIMULATION!$D$13*(($B23102/63.5)-1)))</f>
        <v>10.382208290626627</v>
      </c>
      <c r="E23102" s="2">
        <v>5.2557141611616391E-2</v>
      </c>
      <c r="F23102" s="2">
        <f ca="1">D23102*(1+E23102)</f>
        <v>10.927867481998389</v>
      </c>
      <c r="G23102" s="2">
        <v>0.10161715440375875</v>
      </c>
      <c r="H23102" s="9">
        <f>SIMULATION!$D$15*EXP($G$23102)</f>
        <v>244.36797257172597</v>
      </c>
      <c r="I23102" s="2">
        <f ca="1">$F23102/$H23102</f>
        <v>4.4718902264456455E-2</v>
      </c>
      <c r="J23102">
        <v>0</v>
      </c>
      <c r="K23102">
        <f ca="1">SIMULATION!$D$3*SIMULATION!$D$17/$H23102/(SIMULATION!$D$17-$I23102)*(((EXP(-$I23102*$J23102))/(1-EXP(-SIMULATION!$D$4*$I23102)))-(EXP(-SIMULATION!$D$17*$J23102)/(1-EXP(-SIMULATION!$D$4*SIMULATION!$D$17))))</f>
        <v>1.2998412413024321</v>
      </c>
      <c r="L23102">
        <v>0.20692432559787458</v>
      </c>
      <c r="M23102">
        <f t="shared" ca="1" si="360"/>
        <v>1.5688100135432419</v>
      </c>
    </row>
    <row r="23103" spans="1:13" x14ac:dyDescent="0.25">
      <c r="A23103" s="9"/>
      <c r="H23103" s="9"/>
      <c r="J23103">
        <v>1</v>
      </c>
      <c r="K23103">
        <f ca="1">SIMULATION!$D$3*SIMULATION!$D$17/$H23102/(SIMULATION!$D$17-$I23102)*(((EXP(-$I23102*$J23103))/(1-EXP(-SIMULATION!$D$4*$I23102)))-(EXP(-SIMULATION!$D$17*$J23103)/(1-EXP(-SIMULATION!$D$4*SIMULATION!$D$17))))</f>
        <v>2.0322955765903705</v>
      </c>
      <c r="L23103">
        <v>-3.721184884863063E-2</v>
      </c>
      <c r="M23103">
        <f t="shared" ca="1" si="360"/>
        <v>1.956670100778549</v>
      </c>
    </row>
    <row r="23104" spans="1:13" x14ac:dyDescent="0.25">
      <c r="A23104" s="9"/>
      <c r="H23104" s="9"/>
      <c r="J23104">
        <v>2</v>
      </c>
      <c r="K23104">
        <f ca="1">SIMULATION!$D$3*SIMULATION!$D$17/$H23102/(SIMULATION!$D$17-$I23102)*(((EXP(-$I23102*$J23104))/(1-EXP(-SIMULATION!$D$4*$I23102)))-(EXP(-SIMULATION!$D$17*$J23104)/(1-EXP(-SIMULATION!$D$4*SIMULATION!$D$17))))</f>
        <v>2.4492190810276186</v>
      </c>
      <c r="L23104">
        <v>-7.3486265484656145E-3</v>
      </c>
      <c r="M23104">
        <f t="shared" ca="1" si="360"/>
        <v>2.4312206846657705</v>
      </c>
    </row>
    <row r="23105" spans="1:13" x14ac:dyDescent="0.25">
      <c r="A23105" s="9"/>
      <c r="H23105" s="9"/>
      <c r="J23105">
        <v>3</v>
      </c>
      <c r="K23105">
        <f ca="1">SIMULATION!$D$3*SIMULATION!$D$17/$H23102/(SIMULATION!$D$17-$I23102)*(((EXP(-$I23102*$J23105))/(1-EXP(-SIMULATION!$D$4*$I23102)))-(EXP(-SIMULATION!$D$17*$J23105)/(1-EXP(-SIMULATION!$D$4*SIMULATION!$D$17))))</f>
        <v>2.6662366488706599</v>
      </c>
      <c r="L23105">
        <v>8.0363084162909257E-2</v>
      </c>
      <c r="M23105">
        <f t="shared" ca="1" si="360"/>
        <v>2.8805036490820859</v>
      </c>
    </row>
    <row r="23106" spans="1:13" x14ac:dyDescent="0.25">
      <c r="A23106" s="9"/>
      <c r="H23106" s="9"/>
      <c r="J23106">
        <v>4</v>
      </c>
      <c r="K23106">
        <f ca="1">SIMULATION!$D$3*SIMULATION!$D$17/$H23102/(SIMULATION!$D$17-$I23102)*(((EXP(-$I23102*$J23106))/(1-EXP(-SIMULATION!$D$4*$I23102)))-(EXP(-SIMULATION!$D$17*$J23106)/(1-EXP(-SIMULATION!$D$4*SIMULATION!$D$17))))</f>
        <v>2.7573431993096844</v>
      </c>
      <c r="L23106">
        <v>-0.27130664189076936</v>
      </c>
      <c r="M23106">
        <f t="shared" ca="1" si="360"/>
        <v>2.0092576753646236</v>
      </c>
    </row>
    <row r="23107" spans="1:13" x14ac:dyDescent="0.25">
      <c r="A23107" s="9"/>
      <c r="H23107" s="9"/>
      <c r="J23107">
        <v>5</v>
      </c>
      <c r="K23107">
        <f ca="1">SIMULATION!$D$3*SIMULATION!$D$17/$H23102/(SIMULATION!$D$17-$I23102)*(((EXP(-$I23102*$J23107))/(1-EXP(-SIMULATION!$D$4*$I23102)))-(EXP(-SIMULATION!$D$17*$J23107)/(1-EXP(-SIMULATION!$D$4*SIMULATION!$D$17))))</f>
        <v>2.7698605402701331</v>
      </c>
      <c r="L23107">
        <v>0.13315287456345321</v>
      </c>
      <c r="M23107">
        <f t="shared" ref="M23107:M23170" ca="1" si="361">$K23107*(1+$L23107)</f>
        <v>3.1386754333469806</v>
      </c>
    </row>
    <row r="23108" spans="1:13" x14ac:dyDescent="0.25">
      <c r="A23108" s="9"/>
      <c r="H23108" s="9"/>
      <c r="J23108">
        <v>6</v>
      </c>
      <c r="K23108">
        <f ca="1">SIMULATION!$D$3*SIMULATION!$D$17/$H23102/(SIMULATION!$D$17-$I23102)*(((EXP(-$I23102*$J23108))/(1-EXP(-SIMULATION!$D$4*$I23102)))-(EXP(-SIMULATION!$D$17*$J23108)/(1-EXP(-SIMULATION!$D$4*SIMULATION!$D$17))))</f>
        <v>2.7340218979539541</v>
      </c>
      <c r="L23108">
        <v>0.23695793977538443</v>
      </c>
      <c r="M23108">
        <f t="shared" ca="1" si="361"/>
        <v>3.3818700941939097</v>
      </c>
    </row>
    <row r="23109" spans="1:13" x14ac:dyDescent="0.25">
      <c r="A23109" s="9"/>
      <c r="H23109" s="9"/>
      <c r="J23109">
        <v>7</v>
      </c>
      <c r="K23109">
        <f ca="1">SIMULATION!$D$3*SIMULATION!$D$17/$H23102/(SIMULATION!$D$17-$I23102)*(((EXP(-$I23102*$J23109))/(1-EXP(-SIMULATION!$D$4*$I23102)))-(EXP(-SIMULATION!$D$17*$J23109)/(1-EXP(-SIMULATION!$D$4*SIMULATION!$D$17))))</f>
        <v>2.6691137325593766</v>
      </c>
      <c r="L23109">
        <v>0.2493108369246779</v>
      </c>
      <c r="M23109">
        <f t="shared" ca="1" si="361"/>
        <v>3.3345527110709057</v>
      </c>
    </row>
    <row r="23110" spans="1:13" x14ac:dyDescent="0.25">
      <c r="A23110" s="9"/>
      <c r="H23110" s="9"/>
      <c r="J23110">
        <v>8</v>
      </c>
      <c r="K23110">
        <f ca="1">SIMULATION!$D$3*SIMULATION!$D$17/$H23102/(SIMULATION!$D$17-$I23102)*(((EXP(-$I23102*$J23110))/(1-EXP(-SIMULATION!$D$4*$I23102)))-(EXP(-SIMULATION!$D$17*$J23110)/(1-EXP(-SIMULATION!$D$4*SIMULATION!$D$17))))</f>
        <v>2.5874113874329123</v>
      </c>
      <c r="L23110">
        <v>-0.10173690721985394</v>
      </c>
      <c r="M23110">
        <f t="shared" ca="1" si="361"/>
        <v>2.3241761551700564</v>
      </c>
    </row>
    <row r="23111" spans="1:13" x14ac:dyDescent="0.25">
      <c r="A23111" s="9"/>
      <c r="H23111" s="9"/>
      <c r="J23111">
        <v>9</v>
      </c>
      <c r="K23111">
        <f ca="1">SIMULATION!$D$3*SIMULATION!$D$17/$H23102/(SIMULATION!$D$17-$I23102)*(((EXP(-$I23102*$J23111))/(1-EXP(-SIMULATION!$D$4*$I23102)))-(EXP(-SIMULATION!$D$17*$J23111)/(1-EXP(-SIMULATION!$D$4*SIMULATION!$D$17))))</f>
        <v>2.4967009808012817</v>
      </c>
      <c r="L23111">
        <v>0.45795197208791055</v>
      </c>
      <c r="M23111">
        <f t="shared" ca="1" si="361"/>
        <v>3.6400701186730493</v>
      </c>
    </row>
    <row r="23112" spans="1:13" x14ac:dyDescent="0.25">
      <c r="A23112" s="9"/>
      <c r="H23112" s="9"/>
      <c r="J23112">
        <v>10</v>
      </c>
      <c r="K23112">
        <f ca="1">SIMULATION!$D$3*SIMULATION!$D$17/$H23102/(SIMULATION!$D$17-$I23102)*(((EXP(-$I23102*$J23112))/(1-EXP(-SIMULATION!$D$4*$I23102)))-(EXP(-SIMULATION!$D$17*$J23112)/(1-EXP(-SIMULATION!$D$4*SIMULATION!$D$17))))</f>
        <v>2.4018953347660879</v>
      </c>
      <c r="L23112">
        <v>0.15709287389707097</v>
      </c>
      <c r="M23112">
        <f t="shared" ca="1" si="361"/>
        <v>2.7792159757044597</v>
      </c>
    </row>
    <row r="23113" spans="1:13" x14ac:dyDescent="0.25">
      <c r="A23113" s="9"/>
      <c r="H23113" s="9"/>
      <c r="J23113">
        <v>11</v>
      </c>
      <c r="K23113">
        <f ca="1">SIMULATION!$D$3*SIMULATION!$D$17/$H23102/(SIMULATION!$D$17-$I23102)*(((EXP(-$I23102*$J23113))/(1-EXP(-SIMULATION!$D$4*$I23102)))-(EXP(-SIMULATION!$D$17*$J23113)/(1-EXP(-SIMULATION!$D$4*SIMULATION!$D$17))))</f>
        <v>2.3060693484002854</v>
      </c>
      <c r="L23113">
        <v>-0.22442320030235846</v>
      </c>
      <c r="M23113">
        <f t="shared" ca="1" si="361"/>
        <v>1.7885338851131187</v>
      </c>
    </row>
    <row r="23114" spans="1:13" x14ac:dyDescent="0.25">
      <c r="A23114" s="9"/>
      <c r="H23114" s="9"/>
      <c r="J23114">
        <v>12</v>
      </c>
      <c r="K23114">
        <f ca="1">SIMULATION!$D$3*SIMULATION!$D$17/$H23102/(SIMULATION!$D$17-$I23102)*(((EXP(-$I23102*$J23114))/(1-EXP(-SIMULATION!$D$4*$I23102)))-(EXP(-SIMULATION!$D$17*$J23114)/(1-EXP(-SIMULATION!$D$4*SIMULATION!$D$17))))</f>
        <v>2.2111233432416437</v>
      </c>
      <c r="L23114">
        <v>-0.41172046728671263</v>
      </c>
      <c r="M23114">
        <f t="shared" ca="1" si="361"/>
        <v>1.3007586071336359</v>
      </c>
    </row>
    <row r="23115" spans="1:13" x14ac:dyDescent="0.25">
      <c r="A23115" s="9"/>
      <c r="H23115" s="9"/>
      <c r="J23115">
        <v>13</v>
      </c>
      <c r="K23115">
        <f ca="1">SIMULATION!$D$3*SIMULATION!$D$17/$H23102/(SIMULATION!$D$17-$I23102)*(((EXP(-$I23102*$J23115))/(1-EXP(-SIMULATION!$D$4*$I23102)))-(EXP(-SIMULATION!$D$17*$J23115)/(1-EXP(-SIMULATION!$D$4*SIMULATION!$D$17))))</f>
        <v>2.1182080108835137</v>
      </c>
      <c r="L23115">
        <v>-5.7168673863233294E-2</v>
      </c>
      <c r="M23115">
        <f t="shared" ca="1" si="361"/>
        <v>1.997112867934826</v>
      </c>
    </row>
    <row r="23116" spans="1:13" x14ac:dyDescent="0.25">
      <c r="A23116" s="9"/>
      <c r="H23116" s="9"/>
      <c r="J23116">
        <v>14</v>
      </c>
      <c r="K23116">
        <f ca="1">SIMULATION!$D$3*SIMULATION!$D$17/$H23102/(SIMULATION!$D$17-$I23102)*(((EXP(-$I23102*$J23116))/(1-EXP(-SIMULATION!$D$4*$I23102)))-(EXP(-SIMULATION!$D$17*$J23116)/(1-EXP(-SIMULATION!$D$4*SIMULATION!$D$17))))</f>
        <v>2.0279965955382671</v>
      </c>
      <c r="L23116">
        <v>0.1990347215916414</v>
      </c>
      <c r="M23116">
        <f t="shared" ca="1" si="361"/>
        <v>2.4316383333200227</v>
      </c>
    </row>
    <row r="23117" spans="1:13" x14ac:dyDescent="0.25">
      <c r="A23117" s="9"/>
      <c r="H23117" s="9"/>
      <c r="J23117">
        <v>15</v>
      </c>
      <c r="K23117">
        <f ca="1">SIMULATION!$D$3*SIMULATION!$D$17/$H23102/(SIMULATION!$D$17-$I23102)*(((EXP(-$I23102*$J23117))/(1-EXP(-SIMULATION!$D$4*$I23102)))-(EXP(-SIMULATION!$D$17*$J23117)/(1-EXP(-SIMULATION!$D$4*SIMULATION!$D$17))))</f>
        <v>1.9408591869303844</v>
      </c>
      <c r="L23117">
        <v>0.50812127790439543</v>
      </c>
      <c r="M23117">
        <f t="shared" ca="1" si="361"/>
        <v>2.9270510372259375</v>
      </c>
    </row>
    <row r="23118" spans="1:13" x14ac:dyDescent="0.25">
      <c r="A23118" s="9"/>
      <c r="H23118" s="9"/>
      <c r="J23118">
        <v>16</v>
      </c>
      <c r="K23118">
        <f ca="1">SIMULATION!$D$3*SIMULATION!$D$17/$H23102/(SIMULATION!$D$17-$I23102)*(((EXP(-$I23102*$J23118))/(1-EXP(-SIMULATION!$D$4*$I23102)))-(EXP(-SIMULATION!$D$17*$J23118)/(1-EXP(-SIMULATION!$D$4*SIMULATION!$D$17))))</f>
        <v>1.8569742887235066</v>
      </c>
      <c r="L23118">
        <v>-0.13195259996707709</v>
      </c>
      <c r="M23118">
        <f t="shared" ca="1" si="361"/>
        <v>1.6119417032544261</v>
      </c>
    </row>
    <row r="23119" spans="1:13" x14ac:dyDescent="0.25">
      <c r="A23119" s="9"/>
      <c r="H23119" s="9"/>
      <c r="J23119">
        <v>17</v>
      </c>
      <c r="K23119">
        <f ca="1">SIMULATION!$D$3*SIMULATION!$D$17/$H23102/(SIMULATION!$D$17-$I23102)*(((EXP(-$I23102*$J23119))/(1-EXP(-SIMULATION!$D$4*$I23102)))-(EXP(-SIMULATION!$D$17*$J23119)/(1-EXP(-SIMULATION!$D$4*SIMULATION!$D$17))))</f>
        <v>1.7764001969526348</v>
      </c>
      <c r="L23119">
        <v>-0.11387638032127749</v>
      </c>
      <c r="M23119">
        <f t="shared" ca="1" si="361"/>
        <v>1.5741101725216644</v>
      </c>
    </row>
    <row r="23120" spans="1:13" x14ac:dyDescent="0.25">
      <c r="A23120" s="9"/>
      <c r="H23120" s="9"/>
      <c r="J23120">
        <v>18</v>
      </c>
      <c r="K23120">
        <f ca="1">SIMULATION!$D$3*SIMULATION!$D$17/$H23102/(SIMULATION!$D$17-$I23102)*(((EXP(-$I23102*$J23120))/(1-EXP(-SIMULATION!$D$4*$I23102)))-(EXP(-SIMULATION!$D$17*$J23120)/(1-EXP(-SIMULATION!$D$4*SIMULATION!$D$17))))</f>
        <v>1.6991206288630119</v>
      </c>
      <c r="L23120">
        <v>-0.18795925966773092</v>
      </c>
      <c r="M23120">
        <f t="shared" ca="1" si="361"/>
        <v>1.3797551733757509</v>
      </c>
    </row>
    <row r="23121" spans="1:13" x14ac:dyDescent="0.25">
      <c r="A23121" s="9"/>
      <c r="H23121" s="9"/>
      <c r="J23121">
        <v>19</v>
      </c>
      <c r="K23121">
        <f ca="1">SIMULATION!$D$3*SIMULATION!$D$17/$H23102/(SIMULATION!$D$17-$I23102)*(((EXP(-$I23102*$J23121))/(1-EXP(-SIMULATION!$D$4*$I23102)))-(EXP(-SIMULATION!$D$17*$J23121)/(1-EXP(-SIMULATION!$D$4*SIMULATION!$D$17))))</f>
        <v>1.6250738556911397</v>
      </c>
      <c r="L23121">
        <v>-0.54185555973246713</v>
      </c>
      <c r="M23121">
        <f t="shared" ca="1" si="361"/>
        <v>0.74451855200901873</v>
      </c>
    </row>
    <row r="23122" spans="1:13" x14ac:dyDescent="0.25">
      <c r="A23122" s="9"/>
      <c r="H23122" s="9"/>
      <c r="J23122">
        <v>20</v>
      </c>
      <c r="K23122">
        <f ca="1">SIMULATION!$D$3*SIMULATION!$D$17/$H23102/(SIMULATION!$D$17-$I23102)*(((EXP(-$I23102*$J23122))/(1-EXP(-SIMULATION!$D$4*$I23102)))-(EXP(-SIMULATION!$D$17*$J23122)/(1-EXP(-SIMULATION!$D$4*SIMULATION!$D$17))))</f>
        <v>1.5541712690634997</v>
      </c>
      <c r="L23122">
        <v>0.32238114401891294</v>
      </c>
      <c r="M23122">
        <f t="shared" ca="1" si="361"/>
        <v>2.0552067807855163</v>
      </c>
    </row>
    <row r="23123" spans="1:13" x14ac:dyDescent="0.25">
      <c r="A23123" s="9"/>
      <c r="H23123" s="9"/>
      <c r="J23123">
        <v>21</v>
      </c>
      <c r="K23123">
        <f ca="1">SIMULATION!$D$3*SIMULATION!$D$17/$H23102/(SIMULATION!$D$17-$I23102)*(((EXP(-$I23102*$J23123))/(1-EXP(-SIMULATION!$D$4*$I23102)))-(EXP(-SIMULATION!$D$17*$J23123)/(1-EXP(-SIMULATION!$D$4*SIMULATION!$D$17))))</f>
        <v>1.4863091806878421</v>
      </c>
      <c r="L23123">
        <v>0.14208451897313332</v>
      </c>
      <c r="M23123">
        <f t="shared" ca="1" si="361"/>
        <v>1.6974907056712258</v>
      </c>
    </row>
    <row r="23124" spans="1:13" x14ac:dyDescent="0.25">
      <c r="A23124" s="9"/>
      <c r="H23124" s="9"/>
      <c r="J23124">
        <v>22</v>
      </c>
      <c r="K23124">
        <f ca="1">SIMULATION!$D$3*SIMULATION!$D$17/$H23102/(SIMULATION!$D$17-$I23102)*(((EXP(-$I23102*$J23124))/(1-EXP(-SIMULATION!$D$4*$I23102)))-(EXP(-SIMULATION!$D$17*$J23124)/(1-EXP(-SIMULATION!$D$4*SIMULATION!$D$17))))</f>
        <v>1.4213762900646945</v>
      </c>
      <c r="L23124">
        <v>-0.15454889950984582</v>
      </c>
      <c r="M23124">
        <f t="shared" ca="1" si="361"/>
        <v>1.2017041486458084</v>
      </c>
    </row>
    <row r="23125" spans="1:13" x14ac:dyDescent="0.25">
      <c r="A23125" s="9"/>
      <c r="H23125" s="9"/>
      <c r="J23125">
        <v>23</v>
      </c>
      <c r="K23125">
        <f ca="1">SIMULATION!$D$3*SIMULATION!$D$17/$H23102/(SIMULATION!$D$17-$I23102)*(((EXP(-$I23102*$J23125))/(1-EXP(-SIMULATION!$D$4*$I23102)))-(EXP(-SIMULATION!$D$17*$J23125)/(1-EXP(-SIMULATION!$D$4*SIMULATION!$D$17))))</f>
        <v>1.3592583802640454</v>
      </c>
      <c r="L23125">
        <v>0.25257471217330907</v>
      </c>
      <c r="M23125">
        <f t="shared" ca="1" si="361"/>
        <v>1.7025726744283951</v>
      </c>
    </row>
    <row r="23126" spans="1:13" x14ac:dyDescent="0.25">
      <c r="A23126" s="9"/>
      <c r="H23126" s="9"/>
      <c r="J23126">
        <v>24</v>
      </c>
      <c r="K23126">
        <f ca="1">SIMULATION!$D$3*SIMULATION!$D$17/$H23102/(SIMULATION!$D$17-$I23102)*(((EXP(-$I23102*$J23126))/(1-EXP(-SIMULATION!$D$4*$I23102)))-(EXP(-SIMULATION!$D$17*$J23126)/(1-EXP(-SIMULATION!$D$4*SIMULATION!$D$17))))</f>
        <v>1.2998412413024318</v>
      </c>
      <c r="L23126">
        <v>0.73163553041427942</v>
      </c>
      <c r="M23126">
        <f t="shared" ca="1" si="361"/>
        <v>2.2508512773370919</v>
      </c>
    </row>
    <row r="23127" spans="1:13" x14ac:dyDescent="0.25">
      <c r="A23127" s="9">
        <v>926</v>
      </c>
      <c r="B23127" s="2">
        <f ca="1">NORMINV(RAND(),SIMULATION!D7,SIMULATION!D8)</f>
        <v>69.021884435599418</v>
      </c>
      <c r="C23127" s="2">
        <v>2</v>
      </c>
      <c r="D23127" s="2">
        <f ca="1">SIMULATION!$D$11*(1+(SIMULATION!$D$12*LN(1+$C23127)))*(1+(SIMULATION!$D$13*(($B23127/63.5)-1)))</f>
        <v>10.648126012930605</v>
      </c>
      <c r="E23127" s="2">
        <v>7.7643922696883708E-2</v>
      </c>
      <c r="F23127" s="2">
        <f ca="1">D23127*(1+E23127)</f>
        <v>11.474888285945266</v>
      </c>
      <c r="G23127" s="2">
        <v>0.35222500241485866</v>
      </c>
      <c r="H23127" s="9">
        <f>SIMULATION!$D$15*EXP($G$23127)</f>
        <v>313.9654731048235</v>
      </c>
      <c r="I23127" s="2">
        <f ca="1">$F23127/$H23127</f>
        <v>3.6548248992060828E-2</v>
      </c>
      <c r="J23127">
        <v>0</v>
      </c>
      <c r="K23127">
        <f ca="1">SIMULATION!$D$3*SIMULATION!$D$17/$H23127/(SIMULATION!$D$17-$I23127)*(((EXP(-$I23127*$J23127))/(1-EXP(-SIMULATION!$D$4*$I23127)))-(EXP(-SIMULATION!$D$17*$J23127)/(1-EXP(-SIMULATION!$D$4*SIMULATION!$D$17))))</f>
        <v>1.3592554949095872</v>
      </c>
      <c r="L23127">
        <v>-0.38106983750575474</v>
      </c>
      <c r="M23127">
        <f t="shared" ca="1" si="361"/>
        <v>0.84128422433558658</v>
      </c>
    </row>
    <row r="23128" spans="1:13" x14ac:dyDescent="0.25">
      <c r="A23128" s="9"/>
      <c r="H23128" s="9"/>
      <c r="J23128">
        <v>1</v>
      </c>
      <c r="K23128">
        <f ca="1">SIMULATION!$D$3*SIMULATION!$D$17/$H23127/(SIMULATION!$D$17-$I23127)*(((EXP(-$I23127*$J23128))/(1-EXP(-SIMULATION!$D$4*$I23127)))-(EXP(-SIMULATION!$D$17*$J23128)/(1-EXP(-SIMULATION!$D$4*SIMULATION!$D$17))))</f>
        <v>1.9274931580293062</v>
      </c>
      <c r="L23128">
        <v>-0.26775962333277059</v>
      </c>
      <c r="M23128">
        <f t="shared" ca="1" si="361"/>
        <v>1.4113883160588867</v>
      </c>
    </row>
    <row r="23129" spans="1:13" x14ac:dyDescent="0.25">
      <c r="A23129" s="9"/>
      <c r="H23129" s="9"/>
      <c r="J23129">
        <v>2</v>
      </c>
      <c r="K23129">
        <f ca="1">SIMULATION!$D$3*SIMULATION!$D$17/$H23127/(SIMULATION!$D$17-$I23127)*(((EXP(-$I23127*$J23129))/(1-EXP(-SIMULATION!$D$4*$I23127)))-(EXP(-SIMULATION!$D$17*$J23129)/(1-EXP(-SIMULATION!$D$4*SIMULATION!$D$17))))</f>
        <v>2.2537193481948146</v>
      </c>
      <c r="L23129">
        <v>-0.1259491103238197</v>
      </c>
      <c r="M23129">
        <f t="shared" ca="1" si="361"/>
        <v>1.9698654013700987</v>
      </c>
    </row>
    <row r="23130" spans="1:13" x14ac:dyDescent="0.25">
      <c r="A23130" s="9"/>
      <c r="H23130" s="9"/>
      <c r="J23130">
        <v>3</v>
      </c>
      <c r="K23130">
        <f ca="1">SIMULATION!$D$3*SIMULATION!$D$17/$H23127/(SIMULATION!$D$17-$I23127)*(((EXP(-$I23127*$J23130))/(1-EXP(-SIMULATION!$D$4*$I23127)))-(EXP(-SIMULATION!$D$17*$J23130)/(1-EXP(-SIMULATION!$D$4*SIMULATION!$D$17))))</f>
        <v>2.4262193958723128</v>
      </c>
      <c r="L23130">
        <v>-0.12751514813225448</v>
      </c>
      <c r="M23130">
        <f t="shared" ca="1" si="361"/>
        <v>2.1168396702063057</v>
      </c>
    </row>
    <row r="23131" spans="1:13" x14ac:dyDescent="0.25">
      <c r="A23131" s="9"/>
      <c r="H23131" s="9"/>
      <c r="J23131">
        <v>4</v>
      </c>
      <c r="K23131">
        <f ca="1">SIMULATION!$D$3*SIMULATION!$D$17/$H23127/(SIMULATION!$D$17-$I23127)*(((EXP(-$I23127*$J23131))/(1-EXP(-SIMULATION!$D$4*$I23127)))-(EXP(-SIMULATION!$D$17*$J23131)/(1-EXP(-SIMULATION!$D$4*SIMULATION!$D$17))))</f>
        <v>2.5015198512204062</v>
      </c>
      <c r="L23131">
        <v>0.28277493720569358</v>
      </c>
      <c r="M23131">
        <f t="shared" ca="1" si="361"/>
        <v>3.2088869700680527</v>
      </c>
    </row>
    <row r="23132" spans="1:13" x14ac:dyDescent="0.25">
      <c r="A23132" s="9"/>
      <c r="H23132" s="9"/>
      <c r="J23132">
        <v>5</v>
      </c>
      <c r="K23132">
        <f ca="1">SIMULATION!$D$3*SIMULATION!$D$17/$H23127/(SIMULATION!$D$17-$I23127)*(((EXP(-$I23127*$J23132))/(1-EXP(-SIMULATION!$D$4*$I23127)))-(EXP(-SIMULATION!$D$17*$J23132)/(1-EXP(-SIMULATION!$D$4*SIMULATION!$D$17))))</f>
        <v>2.5157972195324483</v>
      </c>
      <c r="L23132">
        <v>0.35073031444791219</v>
      </c>
      <c r="M23132">
        <f t="shared" ca="1" si="361"/>
        <v>3.3981635694262469</v>
      </c>
    </row>
    <row r="23133" spans="1:13" x14ac:dyDescent="0.25">
      <c r="A23133" s="9"/>
      <c r="H23133" s="9"/>
      <c r="J23133">
        <v>6</v>
      </c>
      <c r="K23133">
        <f ca="1">SIMULATION!$D$3*SIMULATION!$D$17/$H23127/(SIMULATION!$D$17-$I23127)*(((EXP(-$I23127*$J23133))/(1-EXP(-SIMULATION!$D$4*$I23127)))-(EXP(-SIMULATION!$D$17*$J23133)/(1-EXP(-SIMULATION!$D$4*SIMULATION!$D$17))))</f>
        <v>2.4921888929711873</v>
      </c>
      <c r="L23133">
        <v>-0.14583487937847081</v>
      </c>
      <c r="M23133">
        <f t="shared" ca="1" si="361"/>
        <v>2.1287408263763696</v>
      </c>
    </row>
    <row r="23134" spans="1:13" x14ac:dyDescent="0.25">
      <c r="A23134" s="9"/>
      <c r="H23134" s="9"/>
      <c r="J23134">
        <v>7</v>
      </c>
      <c r="K23134">
        <f ca="1">SIMULATION!$D$3*SIMULATION!$D$17/$H23127/(SIMULATION!$D$17-$I23127)*(((EXP(-$I23127*$J23134))/(1-EXP(-SIMULATION!$D$4*$I23127)))-(EXP(-SIMULATION!$D$17*$J23134)/(1-EXP(-SIMULATION!$D$4*SIMULATION!$D$17))))</f>
        <v>2.4454781124663141</v>
      </c>
      <c r="L23134">
        <v>-0.31175313757360917</v>
      </c>
      <c r="M23134">
        <f t="shared" ca="1" si="361"/>
        <v>1.6830926380373532</v>
      </c>
    </row>
    <row r="23135" spans="1:13" x14ac:dyDescent="0.25">
      <c r="A23135" s="9"/>
      <c r="H23135" s="9"/>
      <c r="J23135">
        <v>8</v>
      </c>
      <c r="K23135">
        <f ca="1">SIMULATION!$D$3*SIMULATION!$D$17/$H23127/(SIMULATION!$D$17-$I23127)*(((EXP(-$I23127*$J23135))/(1-EXP(-SIMULATION!$D$4*$I23127)))-(EXP(-SIMULATION!$D$17*$J23135)/(1-EXP(-SIMULATION!$D$4*SIMULATION!$D$17))))</f>
        <v>2.3850961465684897</v>
      </c>
      <c r="L23135">
        <v>-1.1110502432771965E-2</v>
      </c>
      <c r="M23135">
        <f t="shared" ca="1" si="361"/>
        <v>2.3585965300296454</v>
      </c>
    </row>
    <row r="23136" spans="1:13" x14ac:dyDescent="0.25">
      <c r="A23136" s="9"/>
      <c r="H23136" s="9"/>
      <c r="J23136">
        <v>9</v>
      </c>
      <c r="K23136">
        <f ca="1">SIMULATION!$D$3*SIMULATION!$D$17/$H23127/(SIMULATION!$D$17-$I23127)*(((EXP(-$I23127*$J23136))/(1-EXP(-SIMULATION!$D$4*$I23127)))-(EXP(-SIMULATION!$D$17*$J23136)/(1-EXP(-SIMULATION!$D$4*SIMULATION!$D$17))))</f>
        <v>2.3170461041759092</v>
      </c>
      <c r="L23136">
        <v>-0.41521823993418988</v>
      </c>
      <c r="M23136">
        <f t="shared" ca="1" si="361"/>
        <v>1.3549662989536164</v>
      </c>
    </row>
    <row r="23137" spans="1:13" x14ac:dyDescent="0.25">
      <c r="A23137" s="9"/>
      <c r="H23137" s="9"/>
      <c r="J23137">
        <v>10</v>
      </c>
      <c r="K23137">
        <f ca="1">SIMULATION!$D$3*SIMULATION!$D$17/$H23127/(SIMULATION!$D$17-$I23127)*(((EXP(-$I23127*$J23137))/(1-EXP(-SIMULATION!$D$4*$I23127)))-(EXP(-SIMULATION!$D$17*$J23137)/(1-EXP(-SIMULATION!$D$4*SIMULATION!$D$17))))</f>
        <v>2.2451357060907493</v>
      </c>
      <c r="L23137">
        <v>0.24875763085715979</v>
      </c>
      <c r="M23137">
        <f t="shared" ca="1" si="361"/>
        <v>2.8036303452907005</v>
      </c>
    </row>
    <row r="23138" spans="1:13" x14ac:dyDescent="0.25">
      <c r="A23138" s="9"/>
      <c r="H23138" s="9"/>
      <c r="J23138">
        <v>11</v>
      </c>
      <c r="K23138">
        <f ca="1">SIMULATION!$D$3*SIMULATION!$D$17/$H23127/(SIMULATION!$D$17-$I23127)*(((EXP(-$I23127*$J23138))/(1-EXP(-SIMULATION!$D$4*$I23127)))-(EXP(-SIMULATION!$D$17*$J23138)/(1-EXP(-SIMULATION!$D$4*SIMULATION!$D$17))))</f>
        <v>2.1717672225682958</v>
      </c>
      <c r="L23138">
        <v>0.19607775932802998</v>
      </c>
      <c r="M23138">
        <f t="shared" ca="1" si="361"/>
        <v>2.5976024733515466</v>
      </c>
    </row>
    <row r="23139" spans="1:13" x14ac:dyDescent="0.25">
      <c r="A23139" s="9"/>
      <c r="H23139" s="9"/>
      <c r="J23139">
        <v>12</v>
      </c>
      <c r="K23139">
        <f ca="1">SIMULATION!$D$3*SIMULATION!$D$17/$H23127/(SIMULATION!$D$17-$I23127)*(((EXP(-$I23127*$J23139))/(1-EXP(-SIMULATION!$D$4*$I23127)))-(EXP(-SIMULATION!$D$17*$J23139)/(1-EXP(-SIMULATION!$D$4*SIMULATION!$D$17))))</f>
        <v>2.0984436339641577</v>
      </c>
      <c r="L23139">
        <v>-0.16667789724402726</v>
      </c>
      <c r="M23139">
        <f t="shared" ca="1" si="361"/>
        <v>1.7486794615698966</v>
      </c>
    </row>
    <row r="23140" spans="1:13" x14ac:dyDescent="0.25">
      <c r="A23140" s="9"/>
      <c r="H23140" s="9"/>
      <c r="J23140">
        <v>13</v>
      </c>
      <c r="K23140">
        <f ca="1">SIMULATION!$D$3*SIMULATION!$D$17/$H23127/(SIMULATION!$D$17-$I23127)*(((EXP(-$I23127*$J23140))/(1-EXP(-SIMULATION!$D$4*$I23127)))-(EXP(-SIMULATION!$D$17*$J23140)/(1-EXP(-SIMULATION!$D$4*SIMULATION!$D$17))))</f>
        <v>2.0260929420665033</v>
      </c>
      <c r="L23140">
        <v>0.33723278141567692</v>
      </c>
      <c r="M23140">
        <f t="shared" ca="1" si="361"/>
        <v>2.7093579003262618</v>
      </c>
    </row>
    <row r="23141" spans="1:13" x14ac:dyDescent="0.25">
      <c r="A23141" s="9"/>
      <c r="H23141" s="9"/>
      <c r="J23141">
        <v>14</v>
      </c>
      <c r="K23141">
        <f ca="1">SIMULATION!$D$3*SIMULATION!$D$17/$H23127/(SIMULATION!$D$17-$I23127)*(((EXP(-$I23127*$J23141))/(1-EXP(-SIMULATION!$D$4*$I23127)))-(EXP(-SIMULATION!$D$17*$J23141)/(1-EXP(-SIMULATION!$D$4*SIMULATION!$D$17))))</f>
        <v>1.9552759497203962</v>
      </c>
      <c r="L23141">
        <v>-0.53149332023867524</v>
      </c>
      <c r="M23141">
        <f t="shared" ca="1" si="361"/>
        <v>0.9160598432206738</v>
      </c>
    </row>
    <row r="23142" spans="1:13" x14ac:dyDescent="0.25">
      <c r="A23142" s="9"/>
      <c r="H23142" s="9"/>
      <c r="J23142">
        <v>15</v>
      </c>
      <c r="K23142">
        <f ca="1">SIMULATION!$D$3*SIMULATION!$D$17/$H23127/(SIMULATION!$D$17-$I23127)*(((EXP(-$I23127*$J23142))/(1-EXP(-SIMULATION!$D$4*$I23127)))-(EXP(-SIMULATION!$D$17*$J23142)/(1-EXP(-SIMULATION!$D$4*SIMULATION!$D$17))))</f>
        <v>1.8863193657897301</v>
      </c>
      <c r="L23142">
        <v>-0.11493898935882221</v>
      </c>
      <c r="M23142">
        <f t="shared" ca="1" si="361"/>
        <v>1.6695077242778842</v>
      </c>
    </row>
    <row r="23143" spans="1:13" x14ac:dyDescent="0.25">
      <c r="A23143" s="9"/>
      <c r="H23143" s="9"/>
      <c r="J23143">
        <v>16</v>
      </c>
      <c r="K23143">
        <f ca="1">SIMULATION!$D$3*SIMULATION!$D$17/$H23127/(SIMULATION!$D$17-$I23127)*(((EXP(-$I23127*$J23143))/(1-EXP(-SIMULATION!$D$4*$I23127)))-(EXP(-SIMULATION!$D$17*$J23143)/(1-EXP(-SIMULATION!$D$4*SIMULATION!$D$17))))</f>
        <v>1.8194010584072167</v>
      </c>
      <c r="L23143">
        <v>-0.26202832346348914</v>
      </c>
      <c r="M23143">
        <f t="shared" ca="1" si="361"/>
        <v>1.342666449365076</v>
      </c>
    </row>
    <row r="23144" spans="1:13" x14ac:dyDescent="0.25">
      <c r="A23144" s="9"/>
      <c r="H23144" s="9"/>
      <c r="J23144">
        <v>17</v>
      </c>
      <c r="K23144">
        <f ca="1">SIMULATION!$D$3*SIMULATION!$D$17/$H23127/(SIMULATION!$D$17-$I23127)*(((EXP(-$I23127*$J23144))/(1-EXP(-SIMULATION!$D$4*$I23127)))-(EXP(-SIMULATION!$D$17*$J23144)/(1-EXP(-SIMULATION!$D$4*SIMULATION!$D$17))))</f>
        <v>1.7546046452518995</v>
      </c>
      <c r="L23144">
        <v>4.1868916604534956E-2</v>
      </c>
      <c r="M23144">
        <f t="shared" ca="1" si="361"/>
        <v>1.8280680408178809</v>
      </c>
    </row>
    <row r="23145" spans="1:13" x14ac:dyDescent="0.25">
      <c r="A23145" s="9"/>
      <c r="H23145" s="9"/>
      <c r="J23145">
        <v>18</v>
      </c>
      <c r="K23145">
        <f ca="1">SIMULATION!$D$3*SIMULATION!$D$17/$H23127/(SIMULATION!$D$17-$I23127)*(((EXP(-$I23127*$J23145))/(1-EXP(-SIMULATION!$D$4*$I23127)))-(EXP(-SIMULATION!$D$17*$J23145)/(1-EXP(-SIMULATION!$D$4*SIMULATION!$D$17))))</f>
        <v>1.6919544357595309</v>
      </c>
      <c r="L23145">
        <v>-0.265368045219671</v>
      </c>
      <c r="M23145">
        <f t="shared" ca="1" si="361"/>
        <v>1.2429637945412728</v>
      </c>
    </row>
    <row r="23146" spans="1:13" x14ac:dyDescent="0.25">
      <c r="A23146" s="9"/>
      <c r="H23146" s="9"/>
      <c r="J23146">
        <v>19</v>
      </c>
      <c r="K23146">
        <f ca="1">SIMULATION!$D$3*SIMULATION!$D$17/$H23127/(SIMULATION!$D$17-$I23127)*(((EXP(-$I23127*$J23146))/(1-EXP(-SIMULATION!$D$4*$I23127)))-(EXP(-SIMULATION!$D$17*$J23146)/(1-EXP(-SIMULATION!$D$4*SIMULATION!$D$17))))</f>
        <v>1.6314377838303493</v>
      </c>
      <c r="L23146">
        <v>0.14842823855816714</v>
      </c>
      <c r="M23146">
        <f t="shared" ca="1" si="361"/>
        <v>1.8735892204015281</v>
      </c>
    </row>
    <row r="23147" spans="1:13" x14ac:dyDescent="0.25">
      <c r="A23147" s="9"/>
      <c r="H23147" s="9"/>
      <c r="J23147">
        <v>20</v>
      </c>
      <c r="K23147">
        <f ca="1">SIMULATION!$D$3*SIMULATION!$D$17/$H23127/(SIMULATION!$D$17-$I23127)*(((EXP(-$I23127*$J23147))/(1-EXP(-SIMULATION!$D$4*$I23127)))-(EXP(-SIMULATION!$D$17*$J23147)/(1-EXP(-SIMULATION!$D$4*SIMULATION!$D$17))))</f>
        <v>1.5730193742815293</v>
      </c>
      <c r="L23147">
        <v>0.46140617944753115</v>
      </c>
      <c r="M23147">
        <f t="shared" ca="1" si="361"/>
        <v>2.2988202339657158</v>
      </c>
    </row>
    <row r="23148" spans="1:13" x14ac:dyDescent="0.25">
      <c r="A23148" s="9"/>
      <c r="H23148" s="9"/>
      <c r="J23148">
        <v>21</v>
      </c>
      <c r="K23148">
        <f ca="1">SIMULATION!$D$3*SIMULATION!$D$17/$H23127/(SIMULATION!$D$17-$I23127)*(((EXP(-$I23127*$J23148))/(1-EXP(-SIMULATION!$D$4*$I23127)))-(EXP(-SIMULATION!$D$17*$J23148)/(1-EXP(-SIMULATION!$D$4*SIMULATION!$D$17))))</f>
        <v>1.5166503416005785</v>
      </c>
      <c r="L23148">
        <v>0.24980177169756826</v>
      </c>
      <c r="M23148">
        <f t="shared" ca="1" si="361"/>
        <v>1.8955122839781251</v>
      </c>
    </row>
    <row r="23149" spans="1:13" x14ac:dyDescent="0.25">
      <c r="A23149" s="9"/>
      <c r="H23149" s="9"/>
      <c r="J23149">
        <v>22</v>
      </c>
      <c r="K23149">
        <f ca="1">SIMULATION!$D$3*SIMULATION!$D$17/$H23127/(SIMULATION!$D$17-$I23127)*(((EXP(-$I23127*$J23149))/(1-EXP(-SIMULATION!$D$4*$I23127)))-(EXP(-SIMULATION!$D$17*$J23149)/(1-EXP(-SIMULATION!$D$4*SIMULATION!$D$17))))</f>
        <v>1.462274078416359</v>
      </c>
      <c r="L23149">
        <v>0.26799187748350967</v>
      </c>
      <c r="M23149">
        <f t="shared" ca="1" si="361"/>
        <v>1.8541516540866281</v>
      </c>
    </row>
    <row r="23150" spans="1:13" x14ac:dyDescent="0.25">
      <c r="A23150" s="9"/>
      <c r="H23150" s="9"/>
      <c r="J23150">
        <v>23</v>
      </c>
      <c r="K23150">
        <f ca="1">SIMULATION!$D$3*SIMULATION!$D$17/$H23127/(SIMULATION!$D$17-$I23127)*(((EXP(-$I23127*$J23150))/(1-EXP(-SIMULATION!$D$4*$I23127)))-(EXP(-SIMULATION!$D$17*$J23150)/(1-EXP(-SIMULATION!$D$4*SIMULATION!$D$17))))</f>
        <v>1.4098299239185987</v>
      </c>
      <c r="L23150">
        <v>9.7474067409631965E-2</v>
      </c>
      <c r="M23150">
        <f t="shared" ca="1" si="361"/>
        <v>1.5472517809587565</v>
      </c>
    </row>
    <row r="23151" spans="1:13" x14ac:dyDescent="0.25">
      <c r="A23151" s="9"/>
      <c r="H23151" s="9"/>
      <c r="J23151">
        <v>24</v>
      </c>
      <c r="K23151">
        <f ca="1">SIMULATION!$D$3*SIMULATION!$D$17/$H23127/(SIMULATION!$D$17-$I23127)*(((EXP(-$I23127*$J23151))/(1-EXP(-SIMULATION!$D$4*$I23127)))-(EXP(-SIMULATION!$D$17*$J23151)/(1-EXP(-SIMULATION!$D$4*SIMULATION!$D$17))))</f>
        <v>1.3592554949095872</v>
      </c>
      <c r="L23151">
        <v>7.0938587716128071E-2</v>
      </c>
      <c r="M23151">
        <f t="shared" ca="1" si="361"/>
        <v>1.4556791600638601</v>
      </c>
    </row>
    <row r="23152" spans="1:13" x14ac:dyDescent="0.25">
      <c r="A23152" s="9">
        <v>927</v>
      </c>
      <c r="B23152" s="2">
        <f ca="1">NORMINV(RAND(),SIMULATION!D7,SIMULATION!D8)</f>
        <v>55.14312549744956</v>
      </c>
      <c r="C23152" s="2">
        <v>2</v>
      </c>
      <c r="D23152" s="2">
        <f ca="1">SIMULATION!$D$11*(1+(SIMULATION!$D$12*LN(1+$C23152)))*(1+(SIMULATION!$D$13*(($B23152/63.5)-1)))</f>
        <v>9.6174652639692972</v>
      </c>
      <c r="E23152" s="2">
        <v>-0.35883083456405251</v>
      </c>
      <c r="F23152" s="2">
        <f ca="1">D23152*(1+E23152)</f>
        <v>6.1664221769084087</v>
      </c>
      <c r="G23152" s="2">
        <v>-0.35252478245412283</v>
      </c>
      <c r="H23152" s="9">
        <f>SIMULATION!$D$15*EXP($G$23152)</f>
        <v>155.17185377013632</v>
      </c>
      <c r="I23152" s="2">
        <f ca="1">$F23152/$H23152</f>
        <v>3.9739308560707357E-2</v>
      </c>
      <c r="J23152">
        <v>0</v>
      </c>
      <c r="K23152">
        <f ca="1">SIMULATION!$D$3*SIMULATION!$D$17/$H23152/(SIMULATION!$D$17-$I23152)*(((EXP(-$I23152*$J23152))/(1-EXP(-SIMULATION!$D$4*$I23152)))-(EXP(-SIMULATION!$D$17*$J23152)/(1-EXP(-SIMULATION!$D$4*SIMULATION!$D$17))))</f>
        <v>2.4394268377564901</v>
      </c>
      <c r="L23152">
        <v>0.20946221592784348</v>
      </c>
      <c r="M23152">
        <f t="shared" ca="1" si="361"/>
        <v>2.9503945887868164</v>
      </c>
    </row>
    <row r="23153" spans="1:13" x14ac:dyDescent="0.25">
      <c r="A23153" s="9"/>
      <c r="H23153" s="9"/>
      <c r="J23153">
        <v>1</v>
      </c>
      <c r="K23153">
        <f ca="1">SIMULATION!$D$3*SIMULATION!$D$17/$H23152/(SIMULATION!$D$17-$I23152)*(((EXP(-$I23152*$J23153))/(1-EXP(-SIMULATION!$D$4*$I23152)))-(EXP(-SIMULATION!$D$17*$J23153)/(1-EXP(-SIMULATION!$D$4*SIMULATION!$D$17))))</f>
        <v>3.5907016604845508</v>
      </c>
      <c r="L23153">
        <v>-3.6156235352597143E-3</v>
      </c>
      <c r="M23153">
        <f t="shared" ca="1" si="361"/>
        <v>3.577719035052807</v>
      </c>
    </row>
    <row r="23154" spans="1:13" x14ac:dyDescent="0.25">
      <c r="A23154" s="9"/>
      <c r="H23154" s="9"/>
      <c r="J23154">
        <v>2</v>
      </c>
      <c r="K23154">
        <f ca="1">SIMULATION!$D$3*SIMULATION!$D$17/$H23152/(SIMULATION!$D$17-$I23152)*(((EXP(-$I23152*$J23154))/(1-EXP(-SIMULATION!$D$4*$I23152)))-(EXP(-SIMULATION!$D$17*$J23154)/(1-EXP(-SIMULATION!$D$4*SIMULATION!$D$17))))</f>
        <v>4.2494766435355027</v>
      </c>
      <c r="L23154">
        <v>-0.14557698050273463</v>
      </c>
      <c r="M23154">
        <f t="shared" ca="1" si="361"/>
        <v>3.6308506650527086</v>
      </c>
    </row>
    <row r="23155" spans="1:13" x14ac:dyDescent="0.25">
      <c r="A23155" s="9"/>
      <c r="H23155" s="9"/>
      <c r="J23155">
        <v>3</v>
      </c>
      <c r="K23155">
        <f ca="1">SIMULATION!$D$3*SIMULATION!$D$17/$H23152/(SIMULATION!$D$17-$I23152)*(((EXP(-$I23152*$J23155))/(1-EXP(-SIMULATION!$D$4*$I23152)))-(EXP(-SIMULATION!$D$17*$J23155)/(1-EXP(-SIMULATION!$D$4*SIMULATION!$D$17))))</f>
        <v>4.5957232234122776</v>
      </c>
      <c r="L23155">
        <v>0.44731286244057056</v>
      </c>
      <c r="M23155">
        <f t="shared" ca="1" si="361"/>
        <v>6.6514493334614295</v>
      </c>
    </row>
    <row r="23156" spans="1:13" x14ac:dyDescent="0.25">
      <c r="A23156" s="9"/>
      <c r="H23156" s="9"/>
      <c r="J23156">
        <v>4</v>
      </c>
      <c r="K23156">
        <f ca="1">SIMULATION!$D$3*SIMULATION!$D$17/$H23152/(SIMULATION!$D$17-$I23152)*(((EXP(-$I23152*$J23156))/(1-EXP(-SIMULATION!$D$4*$I23152)))-(EXP(-SIMULATION!$D$17*$J23156)/(1-EXP(-SIMULATION!$D$4*SIMULATION!$D$17))))</f>
        <v>4.744651567984695</v>
      </c>
      <c r="L23156">
        <v>-0.69616431632239817</v>
      </c>
      <c r="M23156">
        <f t="shared" ca="1" si="361"/>
        <v>1.4415944529706353</v>
      </c>
    </row>
    <row r="23157" spans="1:13" x14ac:dyDescent="0.25">
      <c r="A23157" s="9"/>
      <c r="H23157" s="9"/>
      <c r="J23157">
        <v>5</v>
      </c>
      <c r="K23157">
        <f ca="1">SIMULATION!$D$3*SIMULATION!$D$17/$H23152/(SIMULATION!$D$17-$I23152)*(((EXP(-$I23152*$J23157))/(1-EXP(-SIMULATION!$D$4*$I23152)))-(EXP(-SIMULATION!$D$17*$J23157)/(1-EXP(-SIMULATION!$D$4*SIMULATION!$D$17))))</f>
        <v>4.7699759232546581</v>
      </c>
      <c r="L23157">
        <v>-0.18303719626513285</v>
      </c>
      <c r="M23157">
        <f t="shared" ca="1" si="361"/>
        <v>3.8968929040099374</v>
      </c>
    </row>
    <row r="23158" spans="1:13" x14ac:dyDescent="0.25">
      <c r="A23158" s="9"/>
      <c r="H23158" s="9"/>
      <c r="J23158">
        <v>6</v>
      </c>
      <c r="K23158">
        <f ca="1">SIMULATION!$D$3*SIMULATION!$D$17/$H23152/(SIMULATION!$D$17-$I23152)*(((EXP(-$I23152*$J23158))/(1-EXP(-SIMULATION!$D$4*$I23152)))-(EXP(-SIMULATION!$D$17*$J23158)/(1-EXP(-SIMULATION!$D$4*SIMULATION!$D$17))))</f>
        <v>4.7188234303626482</v>
      </c>
      <c r="L23158">
        <v>0.41408402369958286</v>
      </c>
      <c r="M23158">
        <f t="shared" ca="1" si="361"/>
        <v>6.6728128235350814</v>
      </c>
    </row>
    <row r="23159" spans="1:13" x14ac:dyDescent="0.25">
      <c r="A23159" s="9"/>
      <c r="H23159" s="9"/>
      <c r="J23159">
        <v>7</v>
      </c>
      <c r="K23159">
        <f ca="1">SIMULATION!$D$3*SIMULATION!$D$17/$H23152/(SIMULATION!$D$17-$I23152)*(((EXP(-$I23152*$J23159))/(1-EXP(-SIMULATION!$D$4*$I23152)))-(EXP(-SIMULATION!$D$17*$J23159)/(1-EXP(-SIMULATION!$D$4*SIMULATION!$D$17))))</f>
        <v>4.6212878825518215</v>
      </c>
      <c r="L23159">
        <v>4.2880281070873029E-2</v>
      </c>
      <c r="M23159">
        <f t="shared" ca="1" si="361"/>
        <v>4.8194500058650638</v>
      </c>
    </row>
    <row r="23160" spans="1:13" x14ac:dyDescent="0.25">
      <c r="A23160" s="9"/>
      <c r="H23160" s="9"/>
      <c r="J23160">
        <v>8</v>
      </c>
      <c r="K23160">
        <f ca="1">SIMULATION!$D$3*SIMULATION!$D$17/$H23152/(SIMULATION!$D$17-$I23152)*(((EXP(-$I23152*$J23160))/(1-EXP(-SIMULATION!$D$4*$I23152)))-(EXP(-SIMULATION!$D$17*$J23160)/(1-EXP(-SIMULATION!$D$4*SIMULATION!$D$17))))</f>
        <v>4.4965518364714816</v>
      </c>
      <c r="L23160">
        <v>0.29410777479567085</v>
      </c>
      <c r="M23160">
        <f t="shared" ca="1" si="361"/>
        <v>5.8190226913494962</v>
      </c>
    </row>
    <row r="23161" spans="1:13" x14ac:dyDescent="0.25">
      <c r="A23161" s="9"/>
      <c r="H23161" s="9"/>
      <c r="J23161">
        <v>9</v>
      </c>
      <c r="K23161">
        <f ca="1">SIMULATION!$D$3*SIMULATION!$D$17/$H23152/(SIMULATION!$D$17-$I23152)*(((EXP(-$I23152*$J23161))/(1-EXP(-SIMULATION!$D$4*$I23152)))-(EXP(-SIMULATION!$D$17*$J23161)/(1-EXP(-SIMULATION!$D$4*SIMULATION!$D$17))))</f>
        <v>4.3568096481831144</v>
      </c>
      <c r="L23161">
        <v>0.30840072259916174</v>
      </c>
      <c r="M23161">
        <f t="shared" ca="1" si="361"/>
        <v>5.7004528919097863</v>
      </c>
    </row>
    <row r="23162" spans="1:13" x14ac:dyDescent="0.25">
      <c r="A23162" s="9"/>
      <c r="H23162" s="9"/>
      <c r="J23162">
        <v>10</v>
      </c>
      <c r="K23162">
        <f ca="1">SIMULATION!$D$3*SIMULATION!$D$17/$H23152/(SIMULATION!$D$17-$I23152)*(((EXP(-$I23152*$J23162))/(1-EXP(-SIMULATION!$D$4*$I23152)))-(EXP(-SIMULATION!$D$17*$J23162)/(1-EXP(-SIMULATION!$D$4*SIMULATION!$D$17))))</f>
        <v>4.2097812946245563</v>
      </c>
      <c r="L23162">
        <v>0.26330976887961294</v>
      </c>
      <c r="M23162">
        <f t="shared" ca="1" si="361"/>
        <v>5.3182578343458653</v>
      </c>
    </row>
    <row r="23163" spans="1:13" x14ac:dyDescent="0.25">
      <c r="A23163" s="9"/>
      <c r="H23163" s="9"/>
      <c r="J23163">
        <v>11</v>
      </c>
      <c r="K23163">
        <f ca="1">SIMULATION!$D$3*SIMULATION!$D$17/$H23152/(SIMULATION!$D$17-$I23152)*(((EXP(-$I23152*$J23163))/(1-EXP(-SIMULATION!$D$4*$I23152)))-(EXP(-SIMULATION!$D$17*$J23163)/(1-EXP(-SIMULATION!$D$4*SIMULATION!$D$17))))</f>
        <v>4.060323142233889</v>
      </c>
      <c r="L23163">
        <v>0.34408525205560792</v>
      </c>
      <c r="M23163">
        <f t="shared" ca="1" si="361"/>
        <v>5.4574204540566544</v>
      </c>
    </row>
    <row r="23164" spans="1:13" x14ac:dyDescent="0.25">
      <c r="A23164" s="9"/>
      <c r="H23164" s="9"/>
      <c r="J23164">
        <v>12</v>
      </c>
      <c r="K23164">
        <f ca="1">SIMULATION!$D$3*SIMULATION!$D$17/$H23152/(SIMULATION!$D$17-$I23152)*(((EXP(-$I23152*$J23164))/(1-EXP(-SIMULATION!$D$4*$I23152)))-(EXP(-SIMULATION!$D$17*$J23164)/(1-EXP(-SIMULATION!$D$4*SIMULATION!$D$17))))</f>
        <v>3.9114600232034595</v>
      </c>
      <c r="L23164">
        <v>-0.47574205172642253</v>
      </c>
      <c r="M23164">
        <f t="shared" ca="1" si="361"/>
        <v>2.050614006518765</v>
      </c>
    </row>
    <row r="23165" spans="1:13" x14ac:dyDescent="0.25">
      <c r="A23165" s="9"/>
      <c r="H23165" s="9"/>
      <c r="J23165">
        <v>13</v>
      </c>
      <c r="K23165">
        <f ca="1">SIMULATION!$D$3*SIMULATION!$D$17/$H23152/(SIMULATION!$D$17-$I23152)*(((EXP(-$I23152*$J23165))/(1-EXP(-SIMULATION!$D$4*$I23152)))-(EXP(-SIMULATION!$D$17*$J23165)/(1-EXP(-SIMULATION!$D$4*SIMULATION!$D$17))))</f>
        <v>3.7650464772011256</v>
      </c>
      <c r="L23165">
        <v>-0.57972114353012349</v>
      </c>
      <c r="M23165">
        <f t="shared" ca="1" si="361"/>
        <v>1.5823694279940261</v>
      </c>
    </row>
    <row r="23166" spans="1:13" x14ac:dyDescent="0.25">
      <c r="A23166" s="9"/>
      <c r="H23166" s="9"/>
      <c r="J23166">
        <v>14</v>
      </c>
      <c r="K23166">
        <f ca="1">SIMULATION!$D$3*SIMULATION!$D$17/$H23152/(SIMULATION!$D$17-$I23152)*(((EXP(-$I23152*$J23166))/(1-EXP(-SIMULATION!$D$4*$I23152)))-(EXP(-SIMULATION!$D$17*$J23166)/(1-EXP(-SIMULATION!$D$4*SIMULATION!$D$17))))</f>
        <v>3.6221903586891058</v>
      </c>
      <c r="L23166">
        <v>1.3575133567237637E-2</v>
      </c>
      <c r="M23166">
        <f t="shared" ca="1" si="361"/>
        <v>3.6713620766142707</v>
      </c>
    </row>
    <row r="23167" spans="1:13" x14ac:dyDescent="0.25">
      <c r="A23167" s="9"/>
      <c r="H23167" s="9"/>
      <c r="J23167">
        <v>15</v>
      </c>
      <c r="K23167">
        <f ca="1">SIMULATION!$D$3*SIMULATION!$D$17/$H23152/(SIMULATION!$D$17-$I23152)*(((EXP(-$I23152*$J23167))/(1-EXP(-SIMULATION!$D$4*$I23152)))-(EXP(-SIMULATION!$D$17*$J23167)/(1-EXP(-SIMULATION!$D$4*SIMULATION!$D$17))))</f>
        <v>3.4835241675083659</v>
      </c>
      <c r="L23167">
        <v>0.11768997569395068</v>
      </c>
      <c r="M23167">
        <f t="shared" ca="1" si="361"/>
        <v>3.8935000421117154</v>
      </c>
    </row>
    <row r="23168" spans="1:13" x14ac:dyDescent="0.25">
      <c r="A23168" s="9"/>
      <c r="H23168" s="9"/>
      <c r="J23168">
        <v>16</v>
      </c>
      <c r="K23168">
        <f ca="1">SIMULATION!$D$3*SIMULATION!$D$17/$H23152/(SIMULATION!$D$17-$I23152)*(((EXP(-$I23152*$J23168))/(1-EXP(-SIMULATION!$D$4*$I23152)))-(EXP(-SIMULATION!$D$17*$J23168)/(1-EXP(-SIMULATION!$D$4*SIMULATION!$D$17))))</f>
        <v>3.3493788017932937</v>
      </c>
      <c r="L23168">
        <v>-2.6917439155663647E-2</v>
      </c>
      <c r="M23168">
        <f t="shared" ca="1" si="361"/>
        <v>3.2592221016867531</v>
      </c>
    </row>
    <row r="23169" spans="1:13" x14ac:dyDescent="0.25">
      <c r="A23169" s="9"/>
      <c r="H23169" s="9"/>
      <c r="J23169">
        <v>17</v>
      </c>
      <c r="K23169">
        <f ca="1">SIMULATION!$D$3*SIMULATION!$D$17/$H23152/(SIMULATION!$D$17-$I23152)*(((EXP(-$I23152*$J23169))/(1-EXP(-SIMULATION!$D$4*$I23152)))-(EXP(-SIMULATION!$D$17*$J23169)/(1-EXP(-SIMULATION!$D$4*SIMULATION!$D$17))))</f>
        <v>3.2198947855120634</v>
      </c>
      <c r="L23169">
        <v>0.24477774094089133</v>
      </c>
      <c r="M23169">
        <f t="shared" ca="1" si="361"/>
        <v>4.0080533571770625</v>
      </c>
    </row>
    <row r="23170" spans="1:13" x14ac:dyDescent="0.25">
      <c r="A23170" s="9"/>
      <c r="H23170" s="9"/>
      <c r="J23170">
        <v>18</v>
      </c>
      <c r="K23170">
        <f ca="1">SIMULATION!$D$3*SIMULATION!$D$17/$H23152/(SIMULATION!$D$17-$I23152)*(((EXP(-$I23152*$J23170))/(1-EXP(-SIMULATION!$D$4*$I23152)))-(EXP(-SIMULATION!$D$17*$J23170)/(1-EXP(-SIMULATION!$D$4*SIMULATION!$D$17))))</f>
        <v>3.0950934328088384</v>
      </c>
      <c r="L23170">
        <v>-0.20514747923326698</v>
      </c>
      <c r="M23170">
        <f t="shared" ca="1" si="361"/>
        <v>2.4601428170766662</v>
      </c>
    </row>
    <row r="23171" spans="1:13" x14ac:dyDescent="0.25">
      <c r="A23171" s="9"/>
      <c r="H23171" s="9"/>
      <c r="J23171">
        <v>19</v>
      </c>
      <c r="K23171">
        <f ca="1">SIMULATION!$D$3*SIMULATION!$D$17/$H23152/(SIMULATION!$D$17-$I23152)*(((EXP(-$I23152*$J23171))/(1-EXP(-SIMULATION!$D$4*$I23152)))-(EXP(-SIMULATION!$D$17*$J23171)/(1-EXP(-SIMULATION!$D$4*SIMULATION!$D$17))))</f>
        <v>2.9749223432771754</v>
      </c>
      <c r="L23171">
        <v>5.1342363497060778E-3</v>
      </c>
      <c r="M23171">
        <f t="shared" ref="M23171:M23234" ca="1" si="362">$K23171*(1+$L23171)</f>
        <v>2.9901962977095815</v>
      </c>
    </row>
    <row r="23172" spans="1:13" x14ac:dyDescent="0.25">
      <c r="A23172" s="9"/>
      <c r="H23172" s="9"/>
      <c r="J23172">
        <v>20</v>
      </c>
      <c r="K23172">
        <f ca="1">SIMULATION!$D$3*SIMULATION!$D$17/$H23152/(SIMULATION!$D$17-$I23152)*(((EXP(-$I23152*$J23172))/(1-EXP(-SIMULATION!$D$4*$I23152)))-(EXP(-SIMULATION!$D$17*$J23172)/(1-EXP(-SIMULATION!$D$4*SIMULATION!$D$17))))</f>
        <v>2.8592844521006873</v>
      </c>
      <c r="L23172">
        <v>-0.15996380249340234</v>
      </c>
      <c r="M23172">
        <f t="shared" ca="1" si="362"/>
        <v>2.4019024387323968</v>
      </c>
    </row>
    <row r="23173" spans="1:13" x14ac:dyDescent="0.25">
      <c r="A23173" s="9"/>
      <c r="H23173" s="9"/>
      <c r="J23173">
        <v>21</v>
      </c>
      <c r="K23173">
        <f ca="1">SIMULATION!$D$3*SIMULATION!$D$17/$H23152/(SIMULATION!$D$17-$I23152)*(((EXP(-$I23152*$J23173))/(1-EXP(-SIMULATION!$D$4*$I23152)))-(EXP(-SIMULATION!$D$17*$J23173)/(1-EXP(-SIMULATION!$D$4*SIMULATION!$D$17))))</f>
        <v>2.748056545818319</v>
      </c>
      <c r="L23173">
        <v>4.5723837345624775E-2</v>
      </c>
      <c r="M23173">
        <f t="shared" ca="1" si="362"/>
        <v>2.8737082363358954</v>
      </c>
    </row>
    <row r="23174" spans="1:13" x14ac:dyDescent="0.25">
      <c r="A23174" s="9"/>
      <c r="H23174" s="9"/>
      <c r="J23174">
        <v>22</v>
      </c>
      <c r="K23174">
        <f ca="1">SIMULATION!$D$3*SIMULATION!$D$17/$H23152/(SIMULATION!$D$17-$I23152)*(((EXP(-$I23152*$J23174))/(1-EXP(-SIMULATION!$D$4*$I23152)))-(EXP(-SIMULATION!$D$17*$J23174)/(1-EXP(-SIMULATION!$D$4*SIMULATION!$D$17))))</f>
        <v>2.6411010313126675</v>
      </c>
      <c r="L23174">
        <v>5.744401981779898E-2</v>
      </c>
      <c r="M23174">
        <f t="shared" ca="1" si="362"/>
        <v>2.7928164912962017</v>
      </c>
    </row>
    <row r="23175" spans="1:13" x14ac:dyDescent="0.25">
      <c r="A23175" s="9"/>
      <c r="H23175" s="9"/>
      <c r="J23175">
        <v>23</v>
      </c>
      <c r="K23175">
        <f ca="1">SIMULATION!$D$3*SIMULATION!$D$17/$H23152/(SIMULATION!$D$17-$I23152)*(((EXP(-$I23152*$J23175))/(1-EXP(-SIMULATION!$D$4*$I23152)))-(EXP(-SIMULATION!$D$17*$J23175)/(1-EXP(-SIMULATION!$D$4*SIMULATION!$D$17))))</f>
        <v>2.5382733850541763</v>
      </c>
      <c r="L23175">
        <v>0.29039162552429404</v>
      </c>
      <c r="M23175">
        <f t="shared" ca="1" si="362"/>
        <v>3.2753667193651106</v>
      </c>
    </row>
    <row r="23176" spans="1:13" x14ac:dyDescent="0.25">
      <c r="A23176" s="9"/>
      <c r="H23176" s="9"/>
      <c r="J23176">
        <v>24</v>
      </c>
      <c r="K23176">
        <f ca="1">SIMULATION!$D$3*SIMULATION!$D$17/$H23152/(SIMULATION!$D$17-$I23152)*(((EXP(-$I23152*$J23176))/(1-EXP(-SIMULATION!$D$4*$I23152)))-(EXP(-SIMULATION!$D$17*$J23176)/(1-EXP(-SIMULATION!$D$4*SIMULATION!$D$17))))</f>
        <v>2.4394268377564905</v>
      </c>
      <c r="L23176">
        <v>-0.17495444942016902</v>
      </c>
      <c r="M23176">
        <f t="shared" ca="1" si="362"/>
        <v>2.0126382584560196</v>
      </c>
    </row>
    <row r="23177" spans="1:13" x14ac:dyDescent="0.25">
      <c r="A23177" s="9">
        <v>928</v>
      </c>
      <c r="B23177" s="2">
        <f ca="1">NORMINV(RAND(),SIMULATION!D7,SIMULATION!D8)</f>
        <v>63.032914325137753</v>
      </c>
      <c r="C23177" s="2">
        <v>2</v>
      </c>
      <c r="D23177" s="2">
        <f ca="1">SIMULATION!$D$11*(1+(SIMULATION!$D$12*LN(1+$C23177)))*(1+(SIMULATION!$D$13*(($B23177/63.5)-1)))</f>
        <v>10.203374688474057</v>
      </c>
      <c r="E23177" s="2">
        <v>1.9131892825446938E-2</v>
      </c>
      <c r="F23177" s="2">
        <f ca="1">D23177*(1+E23177)</f>
        <v>10.39858455947182</v>
      </c>
      <c r="G23177" s="2">
        <v>0.85264195170924884</v>
      </c>
      <c r="H23177" s="9">
        <f>SIMULATION!$D$15*EXP($G$23177)</f>
        <v>517.85742905534016</v>
      </c>
      <c r="I23177" s="2">
        <f ca="1">$F23177/$H23177</f>
        <v>2.0080014258829118E-2</v>
      </c>
      <c r="J23177">
        <v>0</v>
      </c>
      <c r="K23177">
        <f ca="1">SIMULATION!$D$3*SIMULATION!$D$17/$H23177/(SIMULATION!$D$17-$I23177)*(((EXP(-$I23177*$J23177))/(1-EXP(-SIMULATION!$D$4*$I23177)))-(EXP(-SIMULATION!$D$17*$J23177)/(1-EXP(-SIMULATION!$D$4*SIMULATION!$D$17))))</f>
        <v>1.7963115624418258</v>
      </c>
      <c r="L23177">
        <v>0.23670842558505631</v>
      </c>
      <c r="M23177">
        <f t="shared" ca="1" si="362"/>
        <v>2.2215136442476626</v>
      </c>
    </row>
    <row r="23178" spans="1:13" x14ac:dyDescent="0.25">
      <c r="A23178" s="9"/>
      <c r="H23178" s="9"/>
      <c r="J23178">
        <v>1</v>
      </c>
      <c r="K23178">
        <f ca="1">SIMULATION!$D$3*SIMULATION!$D$17/$H23177/(SIMULATION!$D$17-$I23177)*(((EXP(-$I23177*$J23178))/(1-EXP(-SIMULATION!$D$4*$I23177)))-(EXP(-SIMULATION!$D$17*$J23178)/(1-EXP(-SIMULATION!$D$4*SIMULATION!$D$17))))</f>
        <v>2.1379944895961716</v>
      </c>
      <c r="L23178">
        <v>4.2508821414039576E-2</v>
      </c>
      <c r="M23178">
        <f t="shared" ca="1" si="362"/>
        <v>2.2288781155386159</v>
      </c>
    </row>
    <row r="23179" spans="1:13" x14ac:dyDescent="0.25">
      <c r="A23179" s="9"/>
      <c r="H23179" s="9"/>
      <c r="J23179">
        <v>2</v>
      </c>
      <c r="K23179">
        <f ca="1">SIMULATION!$D$3*SIMULATION!$D$17/$H23177/(SIMULATION!$D$17-$I23177)*(((EXP(-$I23177*$J23179))/(1-EXP(-SIMULATION!$D$4*$I23177)))-(EXP(-SIMULATION!$D$17*$J23179)/(1-EXP(-SIMULATION!$D$4*SIMULATION!$D$17))))</f>
        <v>2.3373343836307603</v>
      </c>
      <c r="L23179">
        <v>-0.38504227566410865</v>
      </c>
      <c r="M23179">
        <f t="shared" ca="1" si="362"/>
        <v>1.4373618335696057</v>
      </c>
    </row>
    <row r="23180" spans="1:13" x14ac:dyDescent="0.25">
      <c r="A23180" s="9"/>
      <c r="H23180" s="9"/>
      <c r="J23180">
        <v>3</v>
      </c>
      <c r="K23180">
        <f ca="1">SIMULATION!$D$3*SIMULATION!$D$17/$H23177/(SIMULATION!$D$17-$I23177)*(((EXP(-$I23177*$J23180))/(1-EXP(-SIMULATION!$D$4*$I23177)))-(EXP(-SIMULATION!$D$17*$J23180)/(1-EXP(-SIMULATION!$D$4*SIMULATION!$D$17))))</f>
        <v>2.4458474238300294</v>
      </c>
      <c r="L23180">
        <v>-0.11264034932100289</v>
      </c>
      <c r="M23180">
        <f t="shared" ca="1" si="362"/>
        <v>2.1703463156239398</v>
      </c>
    </row>
    <row r="23181" spans="1:13" x14ac:dyDescent="0.25">
      <c r="A23181" s="9"/>
      <c r="H23181" s="9"/>
      <c r="J23181">
        <v>4</v>
      </c>
      <c r="K23181">
        <f ca="1">SIMULATION!$D$3*SIMULATION!$D$17/$H23177/(SIMULATION!$D$17-$I23177)*(((EXP(-$I23177*$J23181))/(1-EXP(-SIMULATION!$D$4*$I23177)))-(EXP(-SIMULATION!$D$17*$J23181)/(1-EXP(-SIMULATION!$D$4*SIMULATION!$D$17))))</f>
        <v>2.4965386750398904</v>
      </c>
      <c r="L23181">
        <v>2.6963976918344467E-2</v>
      </c>
      <c r="M23181">
        <f t="shared" ca="1" si="362"/>
        <v>2.5638552862494204</v>
      </c>
    </row>
    <row r="23182" spans="1:13" x14ac:dyDescent="0.25">
      <c r="A23182" s="9"/>
      <c r="H23182" s="9"/>
      <c r="J23182">
        <v>5</v>
      </c>
      <c r="K23182">
        <f ca="1">SIMULATION!$D$3*SIMULATION!$D$17/$H23177/(SIMULATION!$D$17-$I23177)*(((EXP(-$I23177*$J23182))/(1-EXP(-SIMULATION!$D$4*$I23177)))-(EXP(-SIMULATION!$D$17*$J23182)/(1-EXP(-SIMULATION!$D$4*SIMULATION!$D$17))))</f>
        <v>2.5105509847342629</v>
      </c>
      <c r="L23182">
        <v>0.14368670121086954</v>
      </c>
      <c r="M23182">
        <f t="shared" ca="1" si="362"/>
        <v>2.8712837739524293</v>
      </c>
    </row>
    <row r="23183" spans="1:13" x14ac:dyDescent="0.25">
      <c r="A23183" s="9"/>
      <c r="H23183" s="9"/>
      <c r="J23183">
        <v>6</v>
      </c>
      <c r="K23183">
        <f ca="1">SIMULATION!$D$3*SIMULATION!$D$17/$H23177/(SIMULATION!$D$17-$I23177)*(((EXP(-$I23177*$J23183))/(1-EXP(-SIMULATION!$D$4*$I23177)))-(EXP(-SIMULATION!$D$17*$J23183)/(1-EXP(-SIMULATION!$D$4*SIMULATION!$D$17))))</f>
        <v>2.5014257545999641</v>
      </c>
      <c r="L23183">
        <v>0.34982974755879603</v>
      </c>
      <c r="M23183">
        <f t="shared" ca="1" si="362"/>
        <v>3.3764988948687402</v>
      </c>
    </row>
    <row r="23184" spans="1:13" x14ac:dyDescent="0.25">
      <c r="A23184" s="9"/>
      <c r="H23184" s="9"/>
      <c r="J23184">
        <v>7</v>
      </c>
      <c r="K23184">
        <f ca="1">SIMULATION!$D$3*SIMULATION!$D$17/$H23177/(SIMULATION!$D$17-$I23177)*(((EXP(-$I23177*$J23184))/(1-EXP(-SIMULATION!$D$4*$I23177)))-(EXP(-SIMULATION!$D$17*$J23184)/(1-EXP(-SIMULATION!$D$4*SIMULATION!$D$17))))</f>
        <v>2.4778333433996407</v>
      </c>
      <c r="L23184">
        <v>-3.3249215808006591E-2</v>
      </c>
      <c r="M23184">
        <f t="shared" ca="1" si="362"/>
        <v>2.3954473278286716</v>
      </c>
    </row>
    <row r="23185" spans="1:13" x14ac:dyDescent="0.25">
      <c r="A23185" s="9"/>
      <c r="H23185" s="9"/>
      <c r="J23185">
        <v>8</v>
      </c>
      <c r="K23185">
        <f ca="1">SIMULATION!$D$3*SIMULATION!$D$17/$H23177/(SIMULATION!$D$17-$I23177)*(((EXP(-$I23177*$J23185))/(1-EXP(-SIMULATION!$D$4*$I23177)))-(EXP(-SIMULATION!$D$17*$J23185)/(1-EXP(-SIMULATION!$D$4*SIMULATION!$D$17))))</f>
        <v>2.4453227724661133</v>
      </c>
      <c r="L23185">
        <v>0.20790112353539614</v>
      </c>
      <c r="M23185">
        <f t="shared" ca="1" si="362"/>
        <v>2.9537081242685082</v>
      </c>
    </row>
    <row r="23186" spans="1:13" x14ac:dyDescent="0.25">
      <c r="A23186" s="9"/>
      <c r="H23186" s="9"/>
      <c r="J23186">
        <v>9</v>
      </c>
      <c r="K23186">
        <f ca="1">SIMULATION!$D$3*SIMULATION!$D$17/$H23177/(SIMULATION!$D$17-$I23177)*(((EXP(-$I23177*$J23186))/(1-EXP(-SIMULATION!$D$4*$I23177)))-(EXP(-SIMULATION!$D$17*$J23186)/(1-EXP(-SIMULATION!$D$4*SIMULATION!$D$17))))</f>
        <v>2.4074429765739955</v>
      </c>
      <c r="L23186">
        <v>2.6881533211099311E-2</v>
      </c>
      <c r="M23186">
        <f t="shared" ca="1" si="362"/>
        <v>2.4721587349025969</v>
      </c>
    </row>
    <row r="23187" spans="1:13" x14ac:dyDescent="0.25">
      <c r="A23187" s="9"/>
      <c r="H23187" s="9"/>
      <c r="J23187">
        <v>10</v>
      </c>
      <c r="K23187">
        <f ca="1">SIMULATION!$D$3*SIMULATION!$D$17/$H23177/(SIMULATION!$D$17-$I23177)*(((EXP(-$I23177*$J23187))/(1-EXP(-SIMULATION!$D$4*$I23177)))-(EXP(-SIMULATION!$D$17*$J23187)/(1-EXP(-SIMULATION!$D$4*SIMULATION!$D$17))))</f>
        <v>2.3664613258900427</v>
      </c>
      <c r="L23187">
        <v>0.61233541428108496</v>
      </c>
      <c r="M23187">
        <f t="shared" ca="1" si="362"/>
        <v>3.8155294022590871</v>
      </c>
    </row>
    <row r="23188" spans="1:13" x14ac:dyDescent="0.25">
      <c r="A23188" s="9"/>
      <c r="H23188" s="9"/>
      <c r="J23188">
        <v>11</v>
      </c>
      <c r="K23188">
        <f ca="1">SIMULATION!$D$3*SIMULATION!$D$17/$H23177/(SIMULATION!$D$17-$I23177)*(((EXP(-$I23177*$J23188))/(1-EXP(-SIMULATION!$D$4*$I23177)))-(EXP(-SIMULATION!$D$17*$J23188)/(1-EXP(-SIMULATION!$D$4*SIMULATION!$D$17))))</f>
        <v>2.323824069510307</v>
      </c>
      <c r="L23188">
        <v>7.6313148134495065E-2</v>
      </c>
      <c r="M23188">
        <f t="shared" ca="1" si="362"/>
        <v>2.5011623999653518</v>
      </c>
    </row>
    <row r="23189" spans="1:13" x14ac:dyDescent="0.25">
      <c r="A23189" s="9"/>
      <c r="H23189" s="9"/>
      <c r="J23189">
        <v>12</v>
      </c>
      <c r="K23189">
        <f ca="1">SIMULATION!$D$3*SIMULATION!$D$17/$H23177/(SIMULATION!$D$17-$I23177)*(((EXP(-$I23177*$J23189))/(1-EXP(-SIMULATION!$D$4*$I23177)))-(EXP(-SIMULATION!$D$17*$J23189)/(1-EXP(-SIMULATION!$D$4*SIMULATION!$D$17))))</f>
        <v>2.2804513961400934</v>
      </c>
      <c r="L23189">
        <v>-0.15964354072474249</v>
      </c>
      <c r="M23189">
        <f t="shared" ca="1" si="362"/>
        <v>1.9163920608096066</v>
      </c>
    </row>
    <row r="23190" spans="1:13" x14ac:dyDescent="0.25">
      <c r="A23190" s="9"/>
      <c r="H23190" s="9"/>
      <c r="J23190">
        <v>13</v>
      </c>
      <c r="K23190">
        <f ca="1">SIMULATION!$D$3*SIMULATION!$D$17/$H23177/(SIMULATION!$D$17-$I23177)*(((EXP(-$I23177*$J23190))/(1-EXP(-SIMULATION!$D$4*$I23177)))-(EXP(-SIMULATION!$D$17*$J23190)/(1-EXP(-SIMULATION!$D$4*SIMULATION!$D$17))))</f>
        <v>2.2369265134781826</v>
      </c>
      <c r="L23190">
        <v>-0.11656284013327269</v>
      </c>
      <c r="M23190">
        <f t="shared" ca="1" si="362"/>
        <v>1.9761840058977462</v>
      </c>
    </row>
    <row r="23191" spans="1:13" x14ac:dyDescent="0.25">
      <c r="A23191" s="9"/>
      <c r="H23191" s="9"/>
      <c r="J23191">
        <v>14</v>
      </c>
      <c r="K23191">
        <f ca="1">SIMULATION!$D$3*SIMULATION!$D$17/$H23177/(SIMULATION!$D$17-$I23177)*(((EXP(-$I23177*$J23191))/(1-EXP(-SIMULATION!$D$4*$I23177)))-(EXP(-SIMULATION!$D$17*$J23191)/(1-EXP(-SIMULATION!$D$4*SIMULATION!$D$17))))</f>
        <v>2.1936168122668693</v>
      </c>
      <c r="L23191">
        <v>0.34550867658571427</v>
      </c>
      <c r="M23191">
        <f t="shared" ca="1" si="362"/>
        <v>2.9515304540093688</v>
      </c>
    </row>
    <row r="23192" spans="1:13" x14ac:dyDescent="0.25">
      <c r="A23192" s="9"/>
      <c r="H23192" s="9"/>
      <c r="J23192">
        <v>15</v>
      </c>
      <c r="K23192">
        <f ca="1">SIMULATION!$D$3*SIMULATION!$D$17/$H23177/(SIMULATION!$D$17-$I23177)*(((EXP(-$I23177*$J23192))/(1-EXP(-SIMULATION!$D$4*$I23177)))-(EXP(-SIMULATION!$D$17*$J23192)/(1-EXP(-SIMULATION!$D$4*SIMULATION!$D$17))))</f>
        <v>2.1507515085990248</v>
      </c>
      <c r="L23192">
        <v>-0.19964582008792187</v>
      </c>
      <c r="M23192">
        <f t="shared" ca="1" si="362"/>
        <v>1.7213629598594373</v>
      </c>
    </row>
    <row r="23193" spans="1:13" x14ac:dyDescent="0.25">
      <c r="A23193" s="9"/>
      <c r="H23193" s="9"/>
      <c r="J23193">
        <v>16</v>
      </c>
      <c r="K23193">
        <f ca="1">SIMULATION!$D$3*SIMULATION!$D$17/$H23177/(SIMULATION!$D$17-$I23177)*(((EXP(-$I23177*$J23193))/(1-EXP(-SIMULATION!$D$4*$I23177)))-(EXP(-SIMULATION!$D$17*$J23193)/(1-EXP(-SIMULATION!$D$4*SIMULATION!$D$17))))</f>
        <v>2.108471396486554</v>
      </c>
      <c r="L23193">
        <v>7.3930053429514378E-2</v>
      </c>
      <c r="M23193">
        <f t="shared" ca="1" si="362"/>
        <v>2.2643507994834078</v>
      </c>
    </row>
    <row r="23194" spans="1:13" x14ac:dyDescent="0.25">
      <c r="A23194" s="9"/>
      <c r="H23194" s="9"/>
      <c r="J23194">
        <v>17</v>
      </c>
      <c r="K23194">
        <f ca="1">SIMULATION!$D$3*SIMULATION!$D$17/$H23177/(SIMULATION!$D$17-$I23177)*(((EXP(-$I23177*$J23194))/(1-EXP(-SIMULATION!$D$4*$I23177)))-(EXP(-SIMULATION!$D$17*$J23194)/(1-EXP(-SIMULATION!$D$4*SIMULATION!$D$17))))</f>
        <v>2.0668607280571534</v>
      </c>
      <c r="L23194">
        <v>-0.6305721792795268</v>
      </c>
      <c r="M23194">
        <f t="shared" ca="1" si="362"/>
        <v>0.76355585449888475</v>
      </c>
    </row>
    <row r="23195" spans="1:13" x14ac:dyDescent="0.25">
      <c r="A23195" s="9"/>
      <c r="H23195" s="9"/>
      <c r="J23195">
        <v>18</v>
      </c>
      <c r="K23195">
        <f ca="1">SIMULATION!$D$3*SIMULATION!$D$17/$H23177/(SIMULATION!$D$17-$I23177)*(((EXP(-$I23177*$J23195))/(1-EXP(-SIMULATION!$D$4*$I23177)))-(EXP(-SIMULATION!$D$17*$J23195)/(1-EXP(-SIMULATION!$D$4*SIMULATION!$D$17))))</f>
        <v>2.0259676407502405</v>
      </c>
      <c r="L23195">
        <v>-0.25831558188935816</v>
      </c>
      <c r="M23195">
        <f t="shared" ca="1" si="362"/>
        <v>1.5026286307408321</v>
      </c>
    </row>
    <row r="23196" spans="1:13" x14ac:dyDescent="0.25">
      <c r="A23196" s="9"/>
      <c r="H23196" s="9"/>
      <c r="J23196">
        <v>19</v>
      </c>
      <c r="K23196">
        <f ca="1">SIMULATION!$D$3*SIMULATION!$D$17/$H23177/(SIMULATION!$D$17-$I23177)*(((EXP(-$I23177*$J23196))/(1-EXP(-SIMULATION!$D$4*$I23177)))-(EXP(-SIMULATION!$D$17*$J23196)/(1-EXP(-SIMULATION!$D$4*SIMULATION!$D$17))))</f>
        <v>1.985817245199802</v>
      </c>
      <c r="L23196">
        <v>0.17294285739306392</v>
      </c>
      <c r="M23196">
        <f t="shared" ca="1" si="362"/>
        <v>2.3292501538450785</v>
      </c>
    </row>
    <row r="23197" spans="1:13" x14ac:dyDescent="0.25">
      <c r="A23197" s="9"/>
      <c r="H23197" s="9"/>
      <c r="J23197">
        <v>20</v>
      </c>
      <c r="K23197">
        <f ca="1">SIMULATION!$D$3*SIMULATION!$D$17/$H23177/(SIMULATION!$D$17-$I23177)*(((EXP(-$I23177*$J23197))/(1-EXP(-SIMULATION!$D$4*$I23177)))-(EXP(-SIMULATION!$D$17*$J23197)/(1-EXP(-SIMULATION!$D$4*SIMULATION!$D$17))))</f>
        <v>1.9464200099541653</v>
      </c>
      <c r="L23197">
        <v>-0.11376348341736947</v>
      </c>
      <c r="M23197">
        <f t="shared" ca="1" si="362"/>
        <v>1.7249884894285084</v>
      </c>
    </row>
    <row r="23198" spans="1:13" x14ac:dyDescent="0.25">
      <c r="A23198" s="9"/>
      <c r="H23198" s="9"/>
      <c r="J23198">
        <v>21</v>
      </c>
      <c r="K23198">
        <f ca="1">SIMULATION!$D$3*SIMULATION!$D$17/$H23177/(SIMULATION!$D$17-$I23177)*(((EXP(-$I23177*$J23198))/(1-EXP(-SIMULATION!$D$4*$I23177)))-(EXP(-SIMULATION!$D$17*$J23198)/(1-EXP(-SIMULATION!$D$4*SIMULATION!$D$17))))</f>
        <v>1.9077771323406851</v>
      </c>
      <c r="L23198">
        <v>-0.1046964546110615</v>
      </c>
      <c r="M23198">
        <f t="shared" ca="1" si="362"/>
        <v>1.7080396303965575</v>
      </c>
    </row>
    <row r="23199" spans="1:13" x14ac:dyDescent="0.25">
      <c r="A23199" s="9"/>
      <c r="H23199" s="9"/>
      <c r="J23199">
        <v>22</v>
      </c>
      <c r="K23199">
        <f ca="1">SIMULATION!$D$3*SIMULATION!$D$17/$H23177/(SIMULATION!$D$17-$I23177)*(((EXP(-$I23177*$J23199))/(1-EXP(-SIMULATION!$D$4*$I23177)))-(EXP(-SIMULATION!$D$17*$J23199)/(1-EXP(-SIMULATION!$D$4*SIMULATION!$D$17))))</f>
        <v>1.8698839780239993</v>
      </c>
      <c r="L23199">
        <v>0.20525270591934031</v>
      </c>
      <c r="M23199">
        <f t="shared" ca="1" si="362"/>
        <v>2.2536827242686455</v>
      </c>
    </row>
    <row r="23200" spans="1:13" x14ac:dyDescent="0.25">
      <c r="A23200" s="9"/>
      <c r="H23200" s="9"/>
      <c r="J23200">
        <v>23</v>
      </c>
      <c r="K23200">
        <f ca="1">SIMULATION!$D$3*SIMULATION!$D$17/$H23177/(SIMULATION!$D$17-$I23177)*(((EXP(-$I23177*$J23200))/(1-EXP(-SIMULATION!$D$4*$I23177)))-(EXP(-SIMULATION!$D$17*$J23200)/(1-EXP(-SIMULATION!$D$4*SIMULATION!$D$17))))</f>
        <v>1.8327322829804185</v>
      </c>
      <c r="L23200">
        <v>-0.12037501768805974</v>
      </c>
      <c r="M23200">
        <f t="shared" ca="1" si="362"/>
        <v>1.6121171019991725</v>
      </c>
    </row>
    <row r="23201" spans="1:13" x14ac:dyDescent="0.25">
      <c r="A23201" s="9"/>
      <c r="H23201" s="9"/>
      <c r="J23201">
        <v>24</v>
      </c>
      <c r="K23201">
        <f ca="1">SIMULATION!$D$3*SIMULATION!$D$17/$H23177/(SIMULATION!$D$17-$I23177)*(((EXP(-$I23177*$J23201))/(1-EXP(-SIMULATION!$D$4*$I23177)))-(EXP(-SIMULATION!$D$17*$J23201)/(1-EXP(-SIMULATION!$D$4*SIMULATION!$D$17))))</f>
        <v>1.7963115624418255</v>
      </c>
      <c r="L23201">
        <v>9.4656656684988044E-2</v>
      </c>
      <c r="M23201">
        <f t="shared" ca="1" si="362"/>
        <v>1.9663444093071558</v>
      </c>
    </row>
    <row r="23202" spans="1:13" x14ac:dyDescent="0.25">
      <c r="A23202" s="9">
        <v>929</v>
      </c>
      <c r="B23202" s="2">
        <f ca="1">NORMINV(RAND(),SIMULATION!D7,SIMULATION!D8)</f>
        <v>53.447130936676494</v>
      </c>
      <c r="C23202" s="2">
        <v>2</v>
      </c>
      <c r="D23202" s="2">
        <f ca="1">SIMULATION!$D$11*(1+(SIMULATION!$D$12*LN(1+$C23202)))*(1+(SIMULATION!$D$13*(($B23202/63.5)-1)))</f>
        <v>9.4915177616003508</v>
      </c>
      <c r="E23202" s="2">
        <v>-0.2177662961097041</v>
      </c>
      <c r="F23202" s="2">
        <f ca="1">D23202*(1+E23202)</f>
        <v>7.4245850941971732</v>
      </c>
      <c r="G23202" s="2">
        <v>-0.6164147468423401</v>
      </c>
      <c r="H23202" s="9">
        <f>SIMULATION!$D$15*EXP($G$23202)</f>
        <v>119.18099122674145</v>
      </c>
      <c r="I23202" s="2">
        <f ca="1">$F23202/$H23202</f>
        <v>6.2296722134756573E-2</v>
      </c>
      <c r="J23202">
        <v>0</v>
      </c>
      <c r="K23202">
        <f ca="1">SIMULATION!$D$3*SIMULATION!$D$17/$H23202/(SIMULATION!$D$17-$I23202)*(((EXP(-$I23202*$J23202))/(1-EXP(-SIMULATION!$D$4*$I23202)))-(EXP(-SIMULATION!$D$17*$J23202)/(1-EXP(-SIMULATION!$D$4*SIMULATION!$D$17))))</f>
        <v>1.5508086771478831</v>
      </c>
      <c r="L23202">
        <v>-2.1693150739585998E-2</v>
      </c>
      <c r="M23202">
        <f t="shared" ca="1" si="362"/>
        <v>1.5171667507462561</v>
      </c>
    </row>
    <row r="23203" spans="1:13" x14ac:dyDescent="0.25">
      <c r="A23203" s="9"/>
      <c r="H23203" s="9"/>
      <c r="J23203">
        <v>1</v>
      </c>
      <c r="K23203">
        <f ca="1">SIMULATION!$D$3*SIMULATION!$D$17/$H23202/(SIMULATION!$D$17-$I23202)*(((EXP(-$I23202*$J23203))/(1-EXP(-SIMULATION!$D$4*$I23202)))-(EXP(-SIMULATION!$D$17*$J23203)/(1-EXP(-SIMULATION!$D$4*SIMULATION!$D$17))))</f>
        <v>3.0604457637705904</v>
      </c>
      <c r="L23203">
        <v>0.12212766120472875</v>
      </c>
      <c r="M23203">
        <f t="shared" ca="1" si="362"/>
        <v>3.4342108471438126</v>
      </c>
    </row>
    <row r="23204" spans="1:13" x14ac:dyDescent="0.25">
      <c r="A23204" s="9"/>
      <c r="H23204" s="9"/>
      <c r="J23204">
        <v>2</v>
      </c>
      <c r="K23204">
        <f ca="1">SIMULATION!$D$3*SIMULATION!$D$17/$H23202/(SIMULATION!$D$17-$I23202)*(((EXP(-$I23202*$J23204))/(1-EXP(-SIMULATION!$D$4*$I23202)))-(EXP(-SIMULATION!$D$17*$J23204)/(1-EXP(-SIMULATION!$D$4*SIMULATION!$D$17))))</f>
        <v>3.9030405597035842</v>
      </c>
      <c r="L23204">
        <v>-0.30368899896471807</v>
      </c>
      <c r="M23204">
        <f t="shared" ca="1" si="362"/>
        <v>2.71773007920851</v>
      </c>
    </row>
    <row r="23205" spans="1:13" x14ac:dyDescent="0.25">
      <c r="A23205" s="9"/>
      <c r="H23205" s="9"/>
      <c r="J23205">
        <v>3</v>
      </c>
      <c r="K23205">
        <f ca="1">SIMULATION!$D$3*SIMULATION!$D$17/$H23202/(SIMULATION!$D$17-$I23202)*(((EXP(-$I23202*$J23205))/(1-EXP(-SIMULATION!$D$4*$I23202)))-(EXP(-SIMULATION!$D$17*$J23205)/(1-EXP(-SIMULATION!$D$4*SIMULATION!$D$17))))</f>
        <v>4.3257169225973131</v>
      </c>
      <c r="L23205">
        <v>0.50110917425896739</v>
      </c>
      <c r="M23205">
        <f t="shared" ca="1" si="362"/>
        <v>6.4933733577580934</v>
      </c>
    </row>
    <row r="23206" spans="1:13" x14ac:dyDescent="0.25">
      <c r="A23206" s="9"/>
      <c r="H23206" s="9"/>
      <c r="J23206">
        <v>4</v>
      </c>
      <c r="K23206">
        <f ca="1">SIMULATION!$D$3*SIMULATION!$D$17/$H23202/(SIMULATION!$D$17-$I23202)*(((EXP(-$I23202*$J23206))/(1-EXP(-SIMULATION!$D$4*$I23202)))-(EXP(-SIMULATION!$D$17*$J23206)/(1-EXP(-SIMULATION!$D$4*SIMULATION!$D$17))))</f>
        <v>4.4863825271247828</v>
      </c>
      <c r="L23206">
        <v>-3.4170460794798446E-3</v>
      </c>
      <c r="M23206">
        <f t="shared" ca="1" si="362"/>
        <v>4.4710523512994245</v>
      </c>
    </row>
    <row r="23207" spans="1:13" x14ac:dyDescent="0.25">
      <c r="A23207" s="9"/>
      <c r="H23207" s="9"/>
      <c r="J23207">
        <v>5</v>
      </c>
      <c r="K23207">
        <f ca="1">SIMULATION!$D$3*SIMULATION!$D$17/$H23202/(SIMULATION!$D$17-$I23202)*(((EXP(-$I23202*$J23207))/(1-EXP(-SIMULATION!$D$4*$I23202)))-(EXP(-SIMULATION!$D$17*$J23207)/(1-EXP(-SIMULATION!$D$4*SIMULATION!$D$17))))</f>
        <v>4.4858006499176337</v>
      </c>
      <c r="L23207">
        <v>0.21519352087754226</v>
      </c>
      <c r="M23207">
        <f t="shared" ca="1" si="362"/>
        <v>5.4511158857281767</v>
      </c>
    </row>
    <row r="23208" spans="1:13" x14ac:dyDescent="0.25">
      <c r="A23208" s="9"/>
      <c r="H23208" s="9"/>
      <c r="J23208">
        <v>6</v>
      </c>
      <c r="K23208">
        <f ca="1">SIMULATION!$D$3*SIMULATION!$D$17/$H23202/(SIMULATION!$D$17-$I23202)*(((EXP(-$I23202*$J23208))/(1-EXP(-SIMULATION!$D$4*$I23202)))-(EXP(-SIMULATION!$D$17*$J23208)/(1-EXP(-SIMULATION!$D$4*SIMULATION!$D$17))))</f>
        <v>4.3881408871714038</v>
      </c>
      <c r="L23208">
        <v>-1.4502489503092951E-2</v>
      </c>
      <c r="M23208">
        <f t="shared" ca="1" si="362"/>
        <v>4.3245019200171075</v>
      </c>
    </row>
    <row r="23209" spans="1:13" x14ac:dyDescent="0.25">
      <c r="A23209" s="9"/>
      <c r="H23209" s="9"/>
      <c r="J23209">
        <v>7</v>
      </c>
      <c r="K23209">
        <f ca="1">SIMULATION!$D$3*SIMULATION!$D$17/$H23202/(SIMULATION!$D$17-$I23202)*(((EXP(-$I23202*$J23209))/(1-EXP(-SIMULATION!$D$4*$I23202)))-(EXP(-SIMULATION!$D$17*$J23209)/(1-EXP(-SIMULATION!$D$4*SIMULATION!$D$17))))</f>
        <v>4.2341469929224438</v>
      </c>
      <c r="L23209">
        <v>-0.28540405270073704</v>
      </c>
      <c r="M23209">
        <f t="shared" ca="1" si="362"/>
        <v>3.025704281411739</v>
      </c>
    </row>
    <row r="23210" spans="1:13" x14ac:dyDescent="0.25">
      <c r="A23210" s="9"/>
      <c r="H23210" s="9"/>
      <c r="J23210">
        <v>8</v>
      </c>
      <c r="K23210">
        <f ca="1">SIMULATION!$D$3*SIMULATION!$D$17/$H23202/(SIMULATION!$D$17-$I23202)*(((EXP(-$I23202*$J23210))/(1-EXP(-SIMULATION!$D$4*$I23202)))-(EXP(-SIMULATION!$D$17*$J23210)/(1-EXP(-SIMULATION!$D$4*SIMULATION!$D$17))))</f>
        <v>4.049573683269343</v>
      </c>
      <c r="L23210">
        <v>2.9694217521380108E-2</v>
      </c>
      <c r="M23210">
        <f t="shared" ca="1" si="362"/>
        <v>4.1698226050891991</v>
      </c>
    </row>
    <row r="23211" spans="1:13" x14ac:dyDescent="0.25">
      <c r="A23211" s="9"/>
      <c r="H23211" s="9"/>
      <c r="J23211">
        <v>9</v>
      </c>
      <c r="K23211">
        <f ca="1">SIMULATION!$D$3*SIMULATION!$D$17/$H23202/(SIMULATION!$D$17-$I23202)*(((EXP(-$I23202*$J23211))/(1-EXP(-SIMULATION!$D$4*$I23202)))-(EXP(-SIMULATION!$D$17*$J23211)/(1-EXP(-SIMULATION!$D$4*SIMULATION!$D$17))))</f>
        <v>3.8505917676739858</v>
      </c>
      <c r="L23211">
        <v>-0.38061232383574034</v>
      </c>
      <c r="M23211">
        <f t="shared" ca="1" si="362"/>
        <v>2.3850090868368188</v>
      </c>
    </row>
    <row r="23212" spans="1:13" x14ac:dyDescent="0.25">
      <c r="A23212" s="9"/>
      <c r="H23212" s="9"/>
      <c r="J23212">
        <v>10</v>
      </c>
      <c r="K23212">
        <f ca="1">SIMULATION!$D$3*SIMULATION!$D$17/$H23202/(SIMULATION!$D$17-$I23202)*(((EXP(-$I23202*$J23212))/(1-EXP(-SIMULATION!$D$4*$I23202)))-(EXP(-SIMULATION!$D$17*$J23212)/(1-EXP(-SIMULATION!$D$4*SIMULATION!$D$17))))</f>
        <v>3.6472505938630868</v>
      </c>
      <c r="L23212">
        <v>-5.370799043037393E-3</v>
      </c>
      <c r="M23212">
        <f t="shared" ca="1" si="362"/>
        <v>3.6276619438638495</v>
      </c>
    </row>
    <row r="23213" spans="1:13" x14ac:dyDescent="0.25">
      <c r="A23213" s="9"/>
      <c r="H23213" s="9"/>
      <c r="J23213">
        <v>11</v>
      </c>
      <c r="K23213">
        <f ca="1">SIMULATION!$D$3*SIMULATION!$D$17/$H23202/(SIMULATION!$D$17-$I23202)*(((EXP(-$I23202*$J23213))/(1-EXP(-SIMULATION!$D$4*$I23202)))-(EXP(-SIMULATION!$D$17*$J23213)/(1-EXP(-SIMULATION!$D$4*SIMULATION!$D$17))))</f>
        <v>3.4456956503038292</v>
      </c>
      <c r="L23213">
        <v>7.822290198340269E-2</v>
      </c>
      <c r="M23213">
        <f t="shared" ca="1" si="362"/>
        <v>3.7152279634221825</v>
      </c>
    </row>
    <row r="23214" spans="1:13" x14ac:dyDescent="0.25">
      <c r="A23214" s="9"/>
      <c r="H23214" s="9"/>
      <c r="J23214">
        <v>12</v>
      </c>
      <c r="K23214">
        <f ca="1">SIMULATION!$D$3*SIMULATION!$D$17/$H23202/(SIMULATION!$D$17-$I23202)*(((EXP(-$I23202*$J23214))/(1-EXP(-SIMULATION!$D$4*$I23202)))-(EXP(-SIMULATION!$D$17*$J23214)/(1-EXP(-SIMULATION!$D$4*SIMULATION!$D$17))))</f>
        <v>3.2495885168910577</v>
      </c>
      <c r="L23214">
        <v>0.36030081098691086</v>
      </c>
      <c r="M23214">
        <f t="shared" ca="1" si="362"/>
        <v>4.4204178949006581</v>
      </c>
    </row>
    <row r="23215" spans="1:13" x14ac:dyDescent="0.25">
      <c r="A23215" s="9"/>
      <c r="H23215" s="9"/>
      <c r="J23215">
        <v>13</v>
      </c>
      <c r="K23215">
        <f ca="1">SIMULATION!$D$3*SIMULATION!$D$17/$H23202/(SIMULATION!$D$17-$I23202)*(((EXP(-$I23202*$J23215))/(1-EXP(-SIMULATION!$D$4*$I23202)))-(EXP(-SIMULATION!$D$17*$J23215)/(1-EXP(-SIMULATION!$D$4*SIMULATION!$D$17))))</f>
        <v>3.0610157300259204</v>
      </c>
      <c r="L23215">
        <v>-0.64261483603051872</v>
      </c>
      <c r="M23215">
        <f t="shared" ca="1" si="362"/>
        <v>1.0939616085884749</v>
      </c>
    </row>
    <row r="23216" spans="1:13" x14ac:dyDescent="0.25">
      <c r="A23216" s="9"/>
      <c r="H23216" s="9"/>
      <c r="J23216">
        <v>14</v>
      </c>
      <c r="K23216">
        <f ca="1">SIMULATION!$D$3*SIMULATION!$D$17/$H23202/(SIMULATION!$D$17-$I23202)*(((EXP(-$I23202*$J23216))/(1-EXP(-SIMULATION!$D$4*$I23202)))-(EXP(-SIMULATION!$D$17*$J23216)/(1-EXP(-SIMULATION!$D$4*SIMULATION!$D$17))))</f>
        <v>2.881070196482165</v>
      </c>
      <c r="L23216">
        <v>0.407729649590304</v>
      </c>
      <c r="M23216">
        <f t="shared" ca="1" si="362"/>
        <v>4.0557679381389065</v>
      </c>
    </row>
    <row r="23217" spans="1:13" x14ac:dyDescent="0.25">
      <c r="A23217" s="9"/>
      <c r="H23217" s="9"/>
      <c r="J23217">
        <v>15</v>
      </c>
      <c r="K23217">
        <f ca="1">SIMULATION!$D$3*SIMULATION!$D$17/$H23202/(SIMULATION!$D$17-$I23202)*(((EXP(-$I23202*$J23217))/(1-EXP(-SIMULATION!$D$4*$I23202)))-(EXP(-SIMULATION!$D$17*$J23217)/(1-EXP(-SIMULATION!$D$4*SIMULATION!$D$17))))</f>
        <v>2.7102228295222193</v>
      </c>
      <c r="L23217">
        <v>0.34654936730977276</v>
      </c>
      <c r="M23217">
        <f t="shared" ca="1" si="362"/>
        <v>3.6494488363616466</v>
      </c>
    </row>
    <row r="23218" spans="1:13" x14ac:dyDescent="0.25">
      <c r="A23218" s="9"/>
      <c r="H23218" s="9"/>
      <c r="J23218">
        <v>16</v>
      </c>
      <c r="K23218">
        <f ca="1">SIMULATION!$D$3*SIMULATION!$D$17/$H23202/(SIMULATION!$D$17-$I23202)*(((EXP(-$I23202*$J23218))/(1-EXP(-SIMULATION!$D$4*$I23202)))-(EXP(-SIMULATION!$D$17*$J23218)/(1-EXP(-SIMULATION!$D$4*SIMULATION!$D$17))))</f>
        <v>2.5485598115939592</v>
      </c>
      <c r="L23218">
        <v>4.0594344151408642E-3</v>
      </c>
      <c r="M23218">
        <f t="shared" ca="1" si="362"/>
        <v>2.5589055230021884</v>
      </c>
    </row>
    <row r="23219" spans="1:13" x14ac:dyDescent="0.25">
      <c r="A23219" s="9"/>
      <c r="H23219" s="9"/>
      <c r="J23219">
        <v>17</v>
      </c>
      <c r="K23219">
        <f ca="1">SIMULATION!$D$3*SIMULATION!$D$17/$H23202/(SIMULATION!$D$17-$I23202)*(((EXP(-$I23202*$J23219))/(1-EXP(-SIMULATION!$D$4*$I23202)))-(EXP(-SIMULATION!$D$17*$J23219)/(1-EXP(-SIMULATION!$D$4*SIMULATION!$D$17))))</f>
        <v>2.3959338010759237</v>
      </c>
      <c r="L23219">
        <v>-0.36020781630359222</v>
      </c>
      <c r="M23219">
        <f t="shared" ca="1" si="362"/>
        <v>1.5328997185823998</v>
      </c>
    </row>
    <row r="23220" spans="1:13" x14ac:dyDescent="0.25">
      <c r="A23220" s="9"/>
      <c r="H23220" s="9"/>
      <c r="J23220">
        <v>18</v>
      </c>
      <c r="K23220">
        <f ca="1">SIMULATION!$D$3*SIMULATION!$D$17/$H23202/(SIMULATION!$D$17-$I23202)*(((EXP(-$I23202*$J23220))/(1-EXP(-SIMULATION!$D$4*$I23202)))-(EXP(-SIMULATION!$D$17*$J23220)/(1-EXP(-SIMULATION!$D$4*SIMULATION!$D$17))))</f>
        <v>2.2520600428281181</v>
      </c>
      <c r="L23220">
        <v>-0.18268413030733829</v>
      </c>
      <c r="M23220">
        <f t="shared" ca="1" si="362"/>
        <v>1.8406444125041563</v>
      </c>
    </row>
    <row r="23221" spans="1:13" x14ac:dyDescent="0.25">
      <c r="A23221" s="9"/>
      <c r="H23221" s="9"/>
      <c r="J23221">
        <v>19</v>
      </c>
      <c r="K23221">
        <f ca="1">SIMULATION!$D$3*SIMULATION!$D$17/$H23202/(SIMULATION!$D$17-$I23202)*(((EXP(-$I23202*$J23221))/(1-EXP(-SIMULATION!$D$4*$I23202)))-(EXP(-SIMULATION!$D$17*$J23221)/(1-EXP(-SIMULATION!$D$4*SIMULATION!$D$17))))</f>
        <v>2.1165772192594257</v>
      </c>
      <c r="L23221">
        <v>-4.4882563371265956E-2</v>
      </c>
      <c r="M23221">
        <f t="shared" ca="1" si="362"/>
        <v>2.0215798080858365</v>
      </c>
    </row>
    <row r="23222" spans="1:13" x14ac:dyDescent="0.25">
      <c r="A23222" s="9"/>
      <c r="H23222" s="9"/>
      <c r="J23222">
        <v>20</v>
      </c>
      <c r="K23222">
        <f ca="1">SIMULATION!$D$3*SIMULATION!$D$17/$H23202/(SIMULATION!$D$17-$I23202)*(((EXP(-$I23202*$J23222))/(1-EXP(-SIMULATION!$D$4*$I23202)))-(EXP(-SIMULATION!$D$17*$J23222)/(1-EXP(-SIMULATION!$D$4*SIMULATION!$D$17))))</f>
        <v>1.9890857508890858</v>
      </c>
      <c r="L23222">
        <v>7.7023964323253633E-2</v>
      </c>
      <c r="M23222">
        <f t="shared" ca="1" si="362"/>
        <v>2.1422930208014588</v>
      </c>
    </row>
    <row r="23223" spans="1:13" x14ac:dyDescent="0.25">
      <c r="A23223" s="9"/>
      <c r="H23223" s="9"/>
      <c r="J23223">
        <v>21</v>
      </c>
      <c r="K23223">
        <f ca="1">SIMULATION!$D$3*SIMULATION!$D$17/$H23202/(SIMULATION!$D$17-$I23202)*(((EXP(-$I23202*$J23223))/(1-EXP(-SIMULATION!$D$4*$I23202)))-(EXP(-SIMULATION!$D$17*$J23223)/(1-EXP(-SIMULATION!$D$4*SIMULATION!$D$17))))</f>
        <v>1.8691716879282243</v>
      </c>
      <c r="L23223">
        <v>0.303022105350848</v>
      </c>
      <c r="M23223">
        <f t="shared" ca="1" si="362"/>
        <v>2.4355720280664328</v>
      </c>
    </row>
    <row r="23224" spans="1:13" x14ac:dyDescent="0.25">
      <c r="A23224" s="9"/>
      <c r="H23224" s="9"/>
      <c r="J23224">
        <v>22</v>
      </c>
      <c r="K23224">
        <f ca="1">SIMULATION!$D$3*SIMULATION!$D$17/$H23202/(SIMULATION!$D$17-$I23202)*(((EXP(-$I23202*$J23224))/(1-EXP(-SIMULATION!$D$4*$I23202)))-(EXP(-SIMULATION!$D$17*$J23224)/(1-EXP(-SIMULATION!$D$4*SIMULATION!$D$17))))</f>
        <v>1.7564214076364162</v>
      </c>
      <c r="L23224">
        <v>0.46342698388236325</v>
      </c>
      <c r="M23224">
        <f t="shared" ca="1" si="362"/>
        <v>2.5703944830037755</v>
      </c>
    </row>
    <row r="23225" spans="1:13" x14ac:dyDescent="0.25">
      <c r="A23225" s="9"/>
      <c r="H23225" s="9"/>
      <c r="J23225">
        <v>23</v>
      </c>
      <c r="K23225">
        <f ca="1">SIMULATION!$D$3*SIMULATION!$D$17/$H23202/(SIMULATION!$D$17-$I23202)*(((EXP(-$I23202*$J23225))/(1-EXP(-SIMULATION!$D$4*$I23202)))-(EXP(-SIMULATION!$D$17*$J23225)/(1-EXP(-SIMULATION!$D$4*SIMULATION!$D$17))))</f>
        <v>1.6504304568153316</v>
      </c>
      <c r="L23225">
        <v>4.6450112404895626E-2</v>
      </c>
      <c r="M23225">
        <f t="shared" ca="1" si="362"/>
        <v>1.7270931370508671</v>
      </c>
    </row>
    <row r="23226" spans="1:13" x14ac:dyDescent="0.25">
      <c r="A23226" s="9"/>
      <c r="H23226" s="9"/>
      <c r="J23226">
        <v>24</v>
      </c>
      <c r="K23226">
        <f ca="1">SIMULATION!$D$3*SIMULATION!$D$17/$H23202/(SIMULATION!$D$17-$I23202)*(((EXP(-$I23202*$J23226))/(1-EXP(-SIMULATION!$D$4*$I23202)))-(EXP(-SIMULATION!$D$17*$J23226)/(1-EXP(-SIMULATION!$D$4*SIMULATION!$D$17))))</f>
        <v>1.5508086771478833</v>
      </c>
      <c r="L23226">
        <v>0.20371140906893284</v>
      </c>
      <c r="M23226">
        <f t="shared" ca="1" si="362"/>
        <v>1.8667260979660065</v>
      </c>
    </row>
    <row r="23227" spans="1:13" x14ac:dyDescent="0.25">
      <c r="A23227" s="9">
        <v>930</v>
      </c>
      <c r="B23227" s="2">
        <f ca="1">NORMINV(RAND(),SIMULATION!D7,SIMULATION!D8)</f>
        <v>57.151230815920172</v>
      </c>
      <c r="C23227" s="2">
        <v>2</v>
      </c>
      <c r="D23227" s="2">
        <f ca="1">SIMULATION!$D$11*(1+(SIMULATION!$D$12*LN(1+$C23227)))*(1+(SIMULATION!$D$13*(($B23227/63.5)-1)))</f>
        <v>9.7665906534044424</v>
      </c>
      <c r="E23227" s="2">
        <v>4.5871877189500733E-2</v>
      </c>
      <c r="F23227" s="2">
        <f ca="1">D23227*(1+E23227)</f>
        <v>10.214602500417538</v>
      </c>
      <c r="G23227" s="2">
        <v>0.83490158132438042</v>
      </c>
      <c r="H23227" s="9">
        <f>SIMULATION!$D$15*EXP($G$23227)</f>
        <v>508.75145693501253</v>
      </c>
      <c r="I23227" s="2">
        <f ca="1">$F23227/$H23227</f>
        <v>2.0077785254819118E-2</v>
      </c>
      <c r="J23227">
        <v>0</v>
      </c>
      <c r="K23227">
        <f ca="1">SIMULATION!$D$3*SIMULATION!$D$17/$H23227/(SIMULATION!$D$17-$I23227)*(((EXP(-$I23227*$J23227))/(1-EXP(-SIMULATION!$D$4*$I23227)))-(EXP(-SIMULATION!$D$17*$J23227)/(1-EXP(-SIMULATION!$D$4*SIMULATION!$D$17))))</f>
        <v>1.8287093733821449</v>
      </c>
      <c r="L23227">
        <v>0.51550102000633713</v>
      </c>
      <c r="M23227">
        <f t="shared" ca="1" si="362"/>
        <v>2.7714109206557902</v>
      </c>
    </row>
    <row r="23228" spans="1:13" x14ac:dyDescent="0.25">
      <c r="A23228" s="9"/>
      <c r="H23228" s="9"/>
      <c r="J23228">
        <v>1</v>
      </c>
      <c r="K23228">
        <f ca="1">SIMULATION!$D$3*SIMULATION!$D$17/$H23227/(SIMULATION!$D$17-$I23227)*(((EXP(-$I23227*$J23228))/(1-EXP(-SIMULATION!$D$4*$I23227)))-(EXP(-SIMULATION!$D$17*$J23228)/(1-EXP(-SIMULATION!$D$4*SIMULATION!$D$17))))</f>
        <v>2.1765075274546386</v>
      </c>
      <c r="L23228">
        <v>-0.3065839322263102</v>
      </c>
      <c r="M23228">
        <f t="shared" ca="1" si="362"/>
        <v>1.5092252911674318</v>
      </c>
    </row>
    <row r="23229" spans="1:13" x14ac:dyDescent="0.25">
      <c r="A23229" s="9"/>
      <c r="H23229" s="9"/>
      <c r="J23229">
        <v>2</v>
      </c>
      <c r="K23229">
        <f ca="1">SIMULATION!$D$3*SIMULATION!$D$17/$H23227/(SIMULATION!$D$17-$I23227)*(((EXP(-$I23227*$J23229))/(1-EXP(-SIMULATION!$D$4*$I23227)))-(EXP(-SIMULATION!$D$17*$J23229)/(1-EXP(-SIMULATION!$D$4*SIMULATION!$D$17))))</f>
        <v>2.3794155020558376</v>
      </c>
      <c r="L23229">
        <v>0.22804835185829697</v>
      </c>
      <c r="M23229">
        <f t="shared" ca="1" si="362"/>
        <v>2.9220372856857537</v>
      </c>
    </row>
    <row r="23230" spans="1:13" x14ac:dyDescent="0.25">
      <c r="A23230" s="9"/>
      <c r="H23230" s="9"/>
      <c r="J23230">
        <v>3</v>
      </c>
      <c r="K23230">
        <f ca="1">SIMULATION!$D$3*SIMULATION!$D$17/$H23227/(SIMULATION!$D$17-$I23227)*(((EXP(-$I23227*$J23230))/(1-EXP(-SIMULATION!$D$4*$I23227)))-(EXP(-SIMULATION!$D$17*$J23230)/(1-EXP(-SIMULATION!$D$4*SIMULATION!$D$17))))</f>
        <v>2.4898712779125449</v>
      </c>
      <c r="L23230">
        <v>-0.50946458329848043</v>
      </c>
      <c r="M23230">
        <f t="shared" ca="1" si="362"/>
        <v>1.2213700448439753</v>
      </c>
    </row>
    <row r="23231" spans="1:13" x14ac:dyDescent="0.25">
      <c r="A23231" s="9"/>
      <c r="H23231" s="9"/>
      <c r="J23231">
        <v>4</v>
      </c>
      <c r="K23231">
        <f ca="1">SIMULATION!$D$3*SIMULATION!$D$17/$H23227/(SIMULATION!$D$17-$I23227)*(((EXP(-$I23227*$J23231))/(1-EXP(-SIMULATION!$D$4*$I23227)))-(EXP(-SIMULATION!$D$17*$J23231)/(1-EXP(-SIMULATION!$D$4*SIMULATION!$D$17))))</f>
        <v>2.5414704957467777</v>
      </c>
      <c r="L23231">
        <v>5.8880667518322306E-2</v>
      </c>
      <c r="M23231">
        <f t="shared" ca="1" si="362"/>
        <v>2.6911139750144693</v>
      </c>
    </row>
    <row r="23232" spans="1:13" x14ac:dyDescent="0.25">
      <c r="A23232" s="9"/>
      <c r="H23232" s="9"/>
      <c r="J23232">
        <v>5</v>
      </c>
      <c r="K23232">
        <f ca="1">SIMULATION!$D$3*SIMULATION!$D$17/$H23227/(SIMULATION!$D$17-$I23227)*(((EXP(-$I23227*$J23232))/(1-EXP(-SIMULATION!$D$4*$I23227)))-(EXP(-SIMULATION!$D$17*$J23232)/(1-EXP(-SIMULATION!$D$4*SIMULATION!$D$17))))</f>
        <v>2.5557343242284891</v>
      </c>
      <c r="L23232">
        <v>-0.1195219394192157</v>
      </c>
      <c r="M23232">
        <f t="shared" ca="1" si="362"/>
        <v>2.2502680011564413</v>
      </c>
    </row>
    <row r="23233" spans="1:13" x14ac:dyDescent="0.25">
      <c r="A23233" s="9"/>
      <c r="H23233" s="9"/>
      <c r="J23233">
        <v>6</v>
      </c>
      <c r="K23233">
        <f ca="1">SIMULATION!$D$3*SIMULATION!$D$17/$H23227/(SIMULATION!$D$17-$I23227)*(((EXP(-$I23227*$J23233))/(1-EXP(-SIMULATION!$D$4*$I23227)))-(EXP(-SIMULATION!$D$17*$J23233)/(1-EXP(-SIMULATION!$D$4*SIMULATION!$D$17))))</f>
        <v>2.5464464709390446</v>
      </c>
      <c r="L23233">
        <v>-0.13455662127481008</v>
      </c>
      <c r="M23233">
        <f t="shared" ca="1" si="362"/>
        <v>2.2038052375523232</v>
      </c>
    </row>
    <row r="23234" spans="1:13" x14ac:dyDescent="0.25">
      <c r="A23234" s="9"/>
      <c r="H23234" s="9"/>
      <c r="J23234">
        <v>7</v>
      </c>
      <c r="K23234">
        <f ca="1">SIMULATION!$D$3*SIMULATION!$D$17/$H23227/(SIMULATION!$D$17-$I23227)*(((EXP(-$I23227*$J23234))/(1-EXP(-SIMULATION!$D$4*$I23227)))-(EXP(-SIMULATION!$D$17*$J23234)/(1-EXP(-SIMULATION!$D$4*SIMULATION!$D$17))))</f>
        <v>2.5224324412264134</v>
      </c>
      <c r="L23234">
        <v>-7.7763226087978032E-2</v>
      </c>
      <c r="M23234">
        <f t="shared" ca="1" si="362"/>
        <v>2.3262799570076735</v>
      </c>
    </row>
    <row r="23235" spans="1:13" x14ac:dyDescent="0.25">
      <c r="A23235" s="9"/>
      <c r="H23235" s="9"/>
      <c r="J23235">
        <v>8</v>
      </c>
      <c r="K23235">
        <f ca="1">SIMULATION!$D$3*SIMULATION!$D$17/$H23227/(SIMULATION!$D$17-$I23227)*(((EXP(-$I23227*$J23235))/(1-EXP(-SIMULATION!$D$4*$I23227)))-(EXP(-SIMULATION!$D$17*$J23235)/(1-EXP(-SIMULATION!$D$4*SIMULATION!$D$17))))</f>
        <v>2.4893405517540454</v>
      </c>
      <c r="L23235">
        <v>-0.46672029622103484</v>
      </c>
      <c r="M23235">
        <f t="shared" ref="M23235:M23298" ca="1" si="363">$K23235*(1+$L23235)</f>
        <v>1.3275147920443631</v>
      </c>
    </row>
    <row r="23236" spans="1:13" x14ac:dyDescent="0.25">
      <c r="A23236" s="9"/>
      <c r="H23236" s="9"/>
      <c r="J23236">
        <v>9</v>
      </c>
      <c r="K23236">
        <f ca="1">SIMULATION!$D$3*SIMULATION!$D$17/$H23227/(SIMULATION!$D$17-$I23227)*(((EXP(-$I23227*$J23236))/(1-EXP(-SIMULATION!$D$4*$I23227)))-(EXP(-SIMULATION!$D$17*$J23236)/(1-EXP(-SIMULATION!$D$4*SIMULATION!$D$17))))</f>
        <v>2.4507832442835853</v>
      </c>
      <c r="L23236">
        <v>7.6263183350306823E-2</v>
      </c>
      <c r="M23236">
        <f t="shared" ca="1" si="363"/>
        <v>2.6376877761942445</v>
      </c>
    </row>
    <row r="23237" spans="1:13" x14ac:dyDescent="0.25">
      <c r="A23237" s="9"/>
      <c r="H23237" s="9"/>
      <c r="J23237">
        <v>10</v>
      </c>
      <c r="K23237">
        <f ca="1">SIMULATION!$D$3*SIMULATION!$D$17/$H23227/(SIMULATION!$D$17-$I23227)*(((EXP(-$I23227*$J23237))/(1-EXP(-SIMULATION!$D$4*$I23227)))-(EXP(-SIMULATION!$D$17*$J23237)/(1-EXP(-SIMULATION!$D$4*SIMULATION!$D$17))))</f>
        <v>2.4090684643763778</v>
      </c>
      <c r="L23237">
        <v>0.19194808502656674</v>
      </c>
      <c r="M23237">
        <f t="shared" ca="1" si="363"/>
        <v>2.8714845428113152</v>
      </c>
    </row>
    <row r="23238" spans="1:13" x14ac:dyDescent="0.25">
      <c r="A23238" s="9"/>
      <c r="H23238" s="9"/>
      <c r="J23238">
        <v>11</v>
      </c>
      <c r="K23238">
        <f ca="1">SIMULATION!$D$3*SIMULATION!$D$17/$H23227/(SIMULATION!$D$17-$I23227)*(((EXP(-$I23227*$J23238))/(1-EXP(-SIMULATION!$D$4*$I23227)))-(EXP(-SIMULATION!$D$17*$J23238)/(1-EXP(-SIMULATION!$D$4*SIMULATION!$D$17))))</f>
        <v>2.3656683438005506</v>
      </c>
      <c r="L23238">
        <v>-1.2436347247978367E-2</v>
      </c>
      <c r="M23238">
        <f t="shared" ca="1" si="363"/>
        <v>2.3362480708034972</v>
      </c>
    </row>
    <row r="23239" spans="1:13" x14ac:dyDescent="0.25">
      <c r="A23239" s="9"/>
      <c r="H23239" s="9"/>
      <c r="J23239">
        <v>12</v>
      </c>
      <c r="K23239">
        <f ca="1">SIMULATION!$D$3*SIMULATION!$D$17/$H23227/(SIMULATION!$D$17-$I23227)*(((EXP(-$I23227*$J23239))/(1-EXP(-SIMULATION!$D$4*$I23227)))-(EXP(-SIMULATION!$D$17*$J23239)/(1-EXP(-SIMULATION!$D$4*SIMULATION!$D$17))))</f>
        <v>2.3215195408314364</v>
      </c>
      <c r="L23239">
        <v>0.17537362399355791</v>
      </c>
      <c r="M23239">
        <f t="shared" ca="1" si="363"/>
        <v>2.7286528358789059</v>
      </c>
    </row>
    <row r="23240" spans="1:13" x14ac:dyDescent="0.25">
      <c r="A23240" s="9"/>
      <c r="H23240" s="9"/>
      <c r="J23240">
        <v>13</v>
      </c>
      <c r="K23240">
        <f ca="1">SIMULATION!$D$3*SIMULATION!$D$17/$H23227/(SIMULATION!$D$17-$I23227)*(((EXP(-$I23227*$J23240))/(1-EXP(-SIMULATION!$D$4*$I23227)))-(EXP(-SIMULATION!$D$17*$J23240)/(1-EXP(-SIMULATION!$D$4*SIMULATION!$D$17))))</f>
        <v>2.2772157028983231</v>
      </c>
      <c r="L23240">
        <v>0.30452753300231411</v>
      </c>
      <c r="M23240">
        <f t="shared" ca="1" si="363"/>
        <v>2.9706905830160801</v>
      </c>
    </row>
    <row r="23241" spans="1:13" x14ac:dyDescent="0.25">
      <c r="A23241" s="9"/>
      <c r="H23241" s="9"/>
      <c r="J23241">
        <v>14</v>
      </c>
      <c r="K23241">
        <f ca="1">SIMULATION!$D$3*SIMULATION!$D$17/$H23227/(SIMULATION!$D$17-$I23227)*(((EXP(-$I23227*$J23241))/(1-EXP(-SIMULATION!$D$4*$I23227)))-(EXP(-SIMULATION!$D$17*$J23241)/(1-EXP(-SIMULATION!$D$4*SIMULATION!$D$17))))</f>
        <v>2.2331307986657225</v>
      </c>
      <c r="L23241">
        <v>-0.19909473976416156</v>
      </c>
      <c r="M23241">
        <f t="shared" ca="1" si="363"/>
        <v>1.7885262034460361</v>
      </c>
    </row>
    <row r="23242" spans="1:13" x14ac:dyDescent="0.25">
      <c r="A23242" s="9"/>
      <c r="H23242" s="9"/>
      <c r="J23242">
        <v>15</v>
      </c>
      <c r="K23242">
        <f ca="1">SIMULATION!$D$3*SIMULATION!$D$17/$H23227/(SIMULATION!$D$17-$I23227)*(((EXP(-$I23227*$J23242))/(1-EXP(-SIMULATION!$D$4*$I23227)))-(EXP(-SIMULATION!$D$17*$J23242)/(1-EXP(-SIMULATION!$D$4*SIMULATION!$D$17))))</f>
        <v>2.1894981496228465</v>
      </c>
      <c r="L23242">
        <v>3.8814239913656262E-2</v>
      </c>
      <c r="M23242">
        <f t="shared" ca="1" si="363"/>
        <v>2.2744818560928137</v>
      </c>
    </row>
    <row r="23243" spans="1:13" x14ac:dyDescent="0.25">
      <c r="A23243" s="9"/>
      <c r="H23243" s="9"/>
      <c r="J23243">
        <v>16</v>
      </c>
      <c r="K23243">
        <f ca="1">SIMULATION!$D$3*SIMULATION!$D$17/$H23227/(SIMULATION!$D$17-$I23227)*(((EXP(-$I23227*$J23243))/(1-EXP(-SIMULATION!$D$4*$I23227)))-(EXP(-SIMULATION!$D$17*$J23243)/(1-EXP(-SIMULATION!$D$4*SIMULATION!$D$17))))</f>
        <v>2.1464610728942199</v>
      </c>
      <c r="L23243">
        <v>-0.19324411685296336</v>
      </c>
      <c r="M23243">
        <f t="shared" ca="1" si="363"/>
        <v>1.7316700985035121</v>
      </c>
    </row>
    <row r="23244" spans="1:13" x14ac:dyDescent="0.25">
      <c r="A23244" s="9"/>
      <c r="H23244" s="9"/>
      <c r="J23244">
        <v>17</v>
      </c>
      <c r="K23244">
        <f ca="1">SIMULATION!$D$3*SIMULATION!$D$17/$H23227/(SIMULATION!$D$17-$I23227)*(((EXP(-$I23227*$J23244))/(1-EXP(-SIMULATION!$D$4*$I23227)))-(EXP(-SIMULATION!$D$17*$J23244)/(1-EXP(-SIMULATION!$D$4*SIMULATION!$D$17))))</f>
        <v>2.1041053318823368</v>
      </c>
      <c r="L23244">
        <v>-5.1026258716188842E-2</v>
      </c>
      <c r="M23244">
        <f t="shared" ca="1" si="363"/>
        <v>1.9967407088515963</v>
      </c>
    </row>
    <row r="23245" spans="1:13" x14ac:dyDescent="0.25">
      <c r="A23245" s="9"/>
      <c r="H23245" s="9"/>
      <c r="J23245">
        <v>18</v>
      </c>
      <c r="K23245">
        <f ca="1">SIMULATION!$D$3*SIMULATION!$D$17/$H23227/(SIMULATION!$D$17-$I23227)*(((EXP(-$I23227*$J23245))/(1-EXP(-SIMULATION!$D$4*$I23227)))-(EXP(-SIMULATION!$D$17*$J23245)/(1-EXP(-SIMULATION!$D$4*SIMULATION!$D$17))))</f>
        <v>2.0624799289771376</v>
      </c>
      <c r="L23245">
        <v>5.8579710442503138E-2</v>
      </c>
      <c r="M23245">
        <f t="shared" ca="1" si="363"/>
        <v>2.183299406010093</v>
      </c>
    </row>
    <row r="23246" spans="1:13" x14ac:dyDescent="0.25">
      <c r="A23246" s="9"/>
      <c r="H23246" s="9"/>
      <c r="J23246">
        <v>19</v>
      </c>
      <c r="K23246">
        <f ca="1">SIMULATION!$D$3*SIMULATION!$D$17/$H23227/(SIMULATION!$D$17-$I23227)*(((EXP(-$I23227*$J23246))/(1-EXP(-SIMULATION!$D$4*$I23227)))-(EXP(-SIMULATION!$D$17*$J23246)/(1-EXP(-SIMULATION!$D$4*SIMULATION!$D$17))))</f>
        <v>2.0216104276276092</v>
      </c>
      <c r="L23246">
        <v>0.11442890059560791</v>
      </c>
      <c r="M23246">
        <f t="shared" ca="1" si="363"/>
        <v>2.252941086293653</v>
      </c>
    </row>
    <row r="23247" spans="1:13" x14ac:dyDescent="0.25">
      <c r="A23247" s="9"/>
      <c r="H23247" s="9"/>
      <c r="J23247">
        <v>20</v>
      </c>
      <c r="K23247">
        <f ca="1">SIMULATION!$D$3*SIMULATION!$D$17/$H23227/(SIMULATION!$D$17-$I23227)*(((EXP(-$I23227*$J23247))/(1-EXP(-SIMULATION!$D$4*$I23227)))-(EXP(-SIMULATION!$D$17*$J23247)/(1-EXP(-SIMULATION!$D$4*SIMULATION!$D$17))))</f>
        <v>1.9815074870949969</v>
      </c>
      <c r="L23247">
        <v>0.15957664178600867</v>
      </c>
      <c r="M23247">
        <f t="shared" ca="1" si="363"/>
        <v>2.2977097975594494</v>
      </c>
    </row>
    <row r="23248" spans="1:13" x14ac:dyDescent="0.25">
      <c r="A23248" s="9"/>
      <c r="H23248" s="9"/>
      <c r="J23248">
        <v>21</v>
      </c>
      <c r="K23248">
        <f ca="1">SIMULATION!$D$3*SIMULATION!$D$17/$H23227/(SIMULATION!$D$17-$I23227)*(((EXP(-$I23227*$J23248))/(1-EXP(-SIMULATION!$D$4*$I23227)))-(EXP(-SIMULATION!$D$17*$J23248)/(1-EXP(-SIMULATION!$D$4*SIMULATION!$D$17))))</f>
        <v>1.9421723294229762</v>
      </c>
      <c r="L23248">
        <v>0.30816247479817072</v>
      </c>
      <c r="M23248">
        <f t="shared" ca="1" si="363"/>
        <v>2.5406769609424891</v>
      </c>
    </row>
    <row r="23249" spans="1:13" x14ac:dyDescent="0.25">
      <c r="A23249" s="9"/>
      <c r="H23249" s="9"/>
      <c r="J23249">
        <v>22</v>
      </c>
      <c r="K23249">
        <f ca="1">SIMULATION!$D$3*SIMULATION!$D$17/$H23227/(SIMULATION!$D$17-$I23227)*(((EXP(-$I23227*$J23249))/(1-EXP(-SIMULATION!$D$4*$I23227)))-(EXP(-SIMULATION!$D$17*$J23249)/(1-EXP(-SIMULATION!$D$4*SIMULATION!$D$17))))</f>
        <v>1.9036002405438208</v>
      </c>
      <c r="L23249">
        <v>0.33662167301596313</v>
      </c>
      <c r="M23249">
        <f t="shared" ca="1" si="363"/>
        <v>2.5443933382692716</v>
      </c>
    </row>
    <row r="23250" spans="1:13" x14ac:dyDescent="0.25">
      <c r="A23250" s="9"/>
      <c r="H23250" s="9"/>
      <c r="J23250">
        <v>23</v>
      </c>
      <c r="K23250">
        <f ca="1">SIMULATION!$D$3*SIMULATION!$D$17/$H23227/(SIMULATION!$D$17-$I23227)*(((EXP(-$I23227*$J23250))/(1-EXP(-SIMULATION!$D$4*$I23227)))-(EXP(-SIMULATION!$D$17*$J23250)/(1-EXP(-SIMULATION!$D$4*SIMULATION!$D$17))))</f>
        <v>1.8657828116561466</v>
      </c>
      <c r="L23250">
        <v>-0.34398499381306991</v>
      </c>
      <c r="M23250">
        <f t="shared" ca="1" si="363"/>
        <v>1.2239815227320747</v>
      </c>
    </row>
    <row r="23251" spans="1:13" x14ac:dyDescent="0.25">
      <c r="A23251" s="9"/>
      <c r="H23251" s="9"/>
      <c r="J23251">
        <v>24</v>
      </c>
      <c r="K23251">
        <f ca="1">SIMULATION!$D$3*SIMULATION!$D$17/$H23227/(SIMULATION!$D$17-$I23227)*(((EXP(-$I23227*$J23251))/(1-EXP(-SIMULATION!$D$4*$I23227)))-(EXP(-SIMULATION!$D$17*$J23251)/(1-EXP(-SIMULATION!$D$4*SIMULATION!$D$17))))</f>
        <v>1.8287093733821451</v>
      </c>
      <c r="L23251">
        <v>3.8184277205231855E-2</v>
      </c>
      <c r="M23251">
        <f t="shared" ca="1" si="363"/>
        <v>1.8985373190231749</v>
      </c>
    </row>
    <row r="23252" spans="1:13" x14ac:dyDescent="0.25">
      <c r="A23252" s="9">
        <v>931</v>
      </c>
      <c r="B23252" s="2">
        <f ca="1">NORMINV(RAND(),SIMULATION!D7,SIMULATION!D8)</f>
        <v>49.756547653164986</v>
      </c>
      <c r="C23252" s="2">
        <v>2</v>
      </c>
      <c r="D23252" s="2">
        <f ca="1">SIMULATION!$D$11*(1+(SIMULATION!$D$12*LN(1+$C23252)))*(1+(SIMULATION!$D$13*(($B23252/63.5)-1)))</f>
        <v>9.2174486356763925</v>
      </c>
      <c r="E23252" s="2">
        <v>0.30219807060002823</v>
      </c>
      <c r="F23252" s="2">
        <f ca="1">D23252*(1+E23252)</f>
        <v>12.002943829232661</v>
      </c>
      <c r="G23252" s="2">
        <v>0.31887318216363986</v>
      </c>
      <c r="H23252" s="9">
        <f>SIMULATION!$D$15*EXP($G$23252)</f>
        <v>303.66684666648479</v>
      </c>
      <c r="I23252" s="2">
        <f ca="1">$F23252/$H23252</f>
        <v>3.9526685118890875E-2</v>
      </c>
      <c r="J23252">
        <v>0</v>
      </c>
      <c r="K23252">
        <f ca="1">SIMULATION!$D$3*SIMULATION!$D$17/$H23252/(SIMULATION!$D$17-$I23252)*(((EXP(-$I23252*$J23252))/(1-EXP(-SIMULATION!$D$4*$I23252)))-(EXP(-SIMULATION!$D$17*$J23252)/(1-EXP(-SIMULATION!$D$4*SIMULATION!$D$17))))</f>
        <v>1.2562809767766718</v>
      </c>
      <c r="L23252">
        <v>-0.35988193305391608</v>
      </c>
      <c r="M23252">
        <f t="shared" ca="1" si="363"/>
        <v>0.80416815039542133</v>
      </c>
    </row>
    <row r="23253" spans="1:13" x14ac:dyDescent="0.25">
      <c r="A23253" s="9"/>
      <c r="H23253" s="9"/>
      <c r="J23253">
        <v>1</v>
      </c>
      <c r="K23253">
        <f ca="1">SIMULATION!$D$3*SIMULATION!$D$17/$H23252/(SIMULATION!$D$17-$I23252)*(((EXP(-$I23252*$J23253))/(1-EXP(-SIMULATION!$D$4*$I23252)))-(EXP(-SIMULATION!$D$17*$J23253)/(1-EXP(-SIMULATION!$D$4*SIMULATION!$D$17))))</f>
        <v>1.8445243680561318</v>
      </c>
      <c r="L23253">
        <v>-0.18854889000782926</v>
      </c>
      <c r="M23253">
        <f t="shared" ca="1" si="363"/>
        <v>1.4967413458667556</v>
      </c>
    </row>
    <row r="23254" spans="1:13" x14ac:dyDescent="0.25">
      <c r="A23254" s="9"/>
      <c r="H23254" s="9"/>
      <c r="J23254">
        <v>2</v>
      </c>
      <c r="K23254">
        <f ca="1">SIMULATION!$D$3*SIMULATION!$D$17/$H23252/(SIMULATION!$D$17-$I23252)*(((EXP(-$I23252*$J23254))/(1-EXP(-SIMULATION!$D$4*$I23252)))-(EXP(-SIMULATION!$D$17*$J23254)/(1-EXP(-SIMULATION!$D$4*SIMULATION!$D$17))))</f>
        <v>2.1811996667187317</v>
      </c>
      <c r="L23254">
        <v>-0.2722191193590765</v>
      </c>
      <c r="M23254">
        <f t="shared" ca="1" si="363"/>
        <v>1.5874354142982474</v>
      </c>
    </row>
    <row r="23255" spans="1:13" x14ac:dyDescent="0.25">
      <c r="A23255" s="9"/>
      <c r="H23255" s="9"/>
      <c r="J23255">
        <v>3</v>
      </c>
      <c r="K23255">
        <f ca="1">SIMULATION!$D$3*SIMULATION!$D$17/$H23252/(SIMULATION!$D$17-$I23252)*(((EXP(-$I23252*$J23255))/(1-EXP(-SIMULATION!$D$4*$I23252)))-(EXP(-SIMULATION!$D$17*$J23255)/(1-EXP(-SIMULATION!$D$4*SIMULATION!$D$17))))</f>
        <v>2.358225311257844</v>
      </c>
      <c r="L23255">
        <v>-0.18524285869376206</v>
      </c>
      <c r="M23255">
        <f t="shared" ca="1" si="363"/>
        <v>1.9213809131564543</v>
      </c>
    </row>
    <row r="23256" spans="1:13" x14ac:dyDescent="0.25">
      <c r="A23256" s="9"/>
      <c r="H23256" s="9"/>
      <c r="J23256">
        <v>4</v>
      </c>
      <c r="K23256">
        <f ca="1">SIMULATION!$D$3*SIMULATION!$D$17/$H23252/(SIMULATION!$D$17-$I23252)*(((EXP(-$I23252*$J23256))/(1-EXP(-SIMULATION!$D$4*$I23252)))-(EXP(-SIMULATION!$D$17*$J23256)/(1-EXP(-SIMULATION!$D$4*SIMULATION!$D$17))))</f>
        <v>2.4344443597202847</v>
      </c>
      <c r="L23256">
        <v>0.12221845927500097</v>
      </c>
      <c r="M23256">
        <f t="shared" ca="1" si="363"/>
        <v>2.7319783985560138</v>
      </c>
    </row>
    <row r="23257" spans="1:13" x14ac:dyDescent="0.25">
      <c r="A23257" s="9"/>
      <c r="H23257" s="9"/>
      <c r="J23257">
        <v>5</v>
      </c>
      <c r="K23257">
        <f ca="1">SIMULATION!$D$3*SIMULATION!$D$17/$H23252/(SIMULATION!$D$17-$I23252)*(((EXP(-$I23252*$J23257))/(1-EXP(-SIMULATION!$D$4*$I23252)))-(EXP(-SIMULATION!$D$17*$J23257)/(1-EXP(-SIMULATION!$D$4*SIMULATION!$D$17))))</f>
        <v>2.4475067084826954</v>
      </c>
      <c r="L23257">
        <v>0.21579775987088692</v>
      </c>
      <c r="M23257">
        <f t="shared" ca="1" si="363"/>
        <v>2.975673173442229</v>
      </c>
    </row>
    <row r="23258" spans="1:13" x14ac:dyDescent="0.25">
      <c r="A23258" s="9"/>
      <c r="H23258" s="9"/>
      <c r="J23258">
        <v>6</v>
      </c>
      <c r="K23258">
        <f ca="1">SIMULATION!$D$3*SIMULATION!$D$17/$H23252/(SIMULATION!$D$17-$I23252)*(((EXP(-$I23252*$J23258))/(1-EXP(-SIMULATION!$D$4*$I23252)))-(EXP(-SIMULATION!$D$17*$J23258)/(1-EXP(-SIMULATION!$D$4*SIMULATION!$D$17))))</f>
        <v>2.4214834156121747</v>
      </c>
      <c r="L23258">
        <v>-0.60684251384953758</v>
      </c>
      <c r="M23258">
        <f t="shared" ca="1" si="363"/>
        <v>0.95202433243711804</v>
      </c>
    </row>
    <row r="23259" spans="1:13" x14ac:dyDescent="0.25">
      <c r="A23259" s="9"/>
      <c r="H23259" s="9"/>
      <c r="J23259">
        <v>7</v>
      </c>
      <c r="K23259">
        <f ca="1">SIMULATION!$D$3*SIMULATION!$D$17/$H23252/(SIMULATION!$D$17-$I23252)*(((EXP(-$I23252*$J23259))/(1-EXP(-SIMULATION!$D$4*$I23252)))-(EXP(-SIMULATION!$D$17*$J23259)/(1-EXP(-SIMULATION!$D$4*SIMULATION!$D$17))))</f>
        <v>2.371746056759227</v>
      </c>
      <c r="L23259">
        <v>4.1949923113453448E-2</v>
      </c>
      <c r="M23259">
        <f t="shared" ca="1" si="363"/>
        <v>2.4712406214849132</v>
      </c>
    </row>
    <row r="23260" spans="1:13" x14ac:dyDescent="0.25">
      <c r="A23260" s="9"/>
      <c r="H23260" s="9"/>
      <c r="J23260">
        <v>8</v>
      </c>
      <c r="K23260">
        <f ca="1">SIMULATION!$D$3*SIMULATION!$D$17/$H23252/(SIMULATION!$D$17-$I23252)*(((EXP(-$I23252*$J23260))/(1-EXP(-SIMULATION!$D$4*$I23252)))-(EXP(-SIMULATION!$D$17*$J23260)/(1-EXP(-SIMULATION!$D$4*SIMULATION!$D$17))))</f>
        <v>2.3080934508890314</v>
      </c>
      <c r="L23260">
        <v>-7.5119039772836946E-2</v>
      </c>
      <c r="M23260">
        <f t="shared" ca="1" si="363"/>
        <v>2.1347116871522736</v>
      </c>
    </row>
    <row r="23261" spans="1:13" x14ac:dyDescent="0.25">
      <c r="A23261" s="9"/>
      <c r="H23261" s="9"/>
      <c r="J23261">
        <v>9</v>
      </c>
      <c r="K23261">
        <f ca="1">SIMULATION!$D$3*SIMULATION!$D$17/$H23252/(SIMULATION!$D$17-$I23252)*(((EXP(-$I23252*$J23261))/(1-EXP(-SIMULATION!$D$4*$I23252)))-(EXP(-SIMULATION!$D$17*$J23261)/(1-EXP(-SIMULATION!$D$4*SIMULATION!$D$17))))</f>
        <v>2.2367552613127732</v>
      </c>
      <c r="L23261">
        <v>0.38264448207238749</v>
      </c>
      <c r="M23261">
        <f t="shared" ca="1" si="363"/>
        <v>3.0926373198004873</v>
      </c>
    </row>
    <row r="23262" spans="1:13" x14ac:dyDescent="0.25">
      <c r="A23262" s="9"/>
      <c r="H23262" s="9"/>
      <c r="J23262">
        <v>10</v>
      </c>
      <c r="K23262">
        <f ca="1">SIMULATION!$D$3*SIMULATION!$D$17/$H23252/(SIMULATION!$D$17-$I23252)*(((EXP(-$I23252*$J23262))/(1-EXP(-SIMULATION!$D$4*$I23252)))-(EXP(-SIMULATION!$D$17*$J23262)/(1-EXP(-SIMULATION!$D$4*SIMULATION!$D$17))))</f>
        <v>2.1616758742746596</v>
      </c>
      <c r="L23262">
        <v>0.50522539047780468</v>
      </c>
      <c r="M23262">
        <f t="shared" ca="1" si="363"/>
        <v>3.253809411941524</v>
      </c>
    </row>
    <row r="23263" spans="1:13" x14ac:dyDescent="0.25">
      <c r="A23263" s="9"/>
      <c r="H23263" s="9"/>
      <c r="J23263">
        <v>11</v>
      </c>
      <c r="K23263">
        <f ca="1">SIMULATION!$D$3*SIMULATION!$D$17/$H23252/(SIMULATION!$D$17-$I23252)*(((EXP(-$I23252*$J23263))/(1-EXP(-SIMULATION!$D$4*$I23252)))-(EXP(-SIMULATION!$D$17*$J23263)/(1-EXP(-SIMULATION!$D$4*SIMULATION!$D$17))))</f>
        <v>2.0853370649318079</v>
      </c>
      <c r="L23263">
        <v>0.33066105170015692</v>
      </c>
      <c r="M23263">
        <f t="shared" ca="1" si="363"/>
        <v>2.774876811971478</v>
      </c>
    </row>
    <row r="23264" spans="1:13" x14ac:dyDescent="0.25">
      <c r="A23264" s="9"/>
      <c r="H23264" s="9"/>
      <c r="J23264">
        <v>12</v>
      </c>
      <c r="K23264">
        <f ca="1">SIMULATION!$D$3*SIMULATION!$D$17/$H23252/(SIMULATION!$D$17-$I23252)*(((EXP(-$I23252*$J23264))/(1-EXP(-SIMULATION!$D$4*$I23252)))-(EXP(-SIMULATION!$D$17*$J23264)/(1-EXP(-SIMULATION!$D$4*SIMULATION!$D$17))))</f>
        <v>2.0092851099897029</v>
      </c>
      <c r="L23264">
        <v>-0.32279450523179837</v>
      </c>
      <c r="M23264">
        <f t="shared" ca="1" si="363"/>
        <v>1.3606989170409571</v>
      </c>
    </row>
    <row r="23265" spans="1:13" x14ac:dyDescent="0.25">
      <c r="A23265" s="9"/>
      <c r="H23265" s="9"/>
      <c r="J23265">
        <v>13</v>
      </c>
      <c r="K23265">
        <f ca="1">SIMULATION!$D$3*SIMULATION!$D$17/$H23252/(SIMULATION!$D$17-$I23252)*(((EXP(-$I23252*$J23265))/(1-EXP(-SIMULATION!$D$4*$I23252)))-(EXP(-SIMULATION!$D$17*$J23265)/(1-EXP(-SIMULATION!$D$4*SIMULATION!$D$17))))</f>
        <v>1.9344685053582962</v>
      </c>
      <c r="L23265">
        <v>0.32222685063956408</v>
      </c>
      <c r="M23265">
        <f t="shared" ca="1" si="363"/>
        <v>2.5578061995013246</v>
      </c>
    </row>
    <row r="23266" spans="1:13" x14ac:dyDescent="0.25">
      <c r="A23266" s="9"/>
      <c r="H23266" s="9"/>
      <c r="J23266">
        <v>14</v>
      </c>
      <c r="K23266">
        <f ca="1">SIMULATION!$D$3*SIMULATION!$D$17/$H23252/(SIMULATION!$D$17-$I23252)*(((EXP(-$I23252*$J23266))/(1-EXP(-SIMULATION!$D$4*$I23252)))-(EXP(-SIMULATION!$D$17*$J23266)/(1-EXP(-SIMULATION!$D$4*SIMULATION!$D$17))))</f>
        <v>1.861454317578499</v>
      </c>
      <c r="L23266">
        <v>0.34594328252926737</v>
      </c>
      <c r="M23266">
        <f t="shared" ca="1" si="363"/>
        <v>2.5054119344798824</v>
      </c>
    </row>
    <row r="23267" spans="1:13" x14ac:dyDescent="0.25">
      <c r="A23267" s="9"/>
      <c r="H23267" s="9"/>
      <c r="J23267">
        <v>15</v>
      </c>
      <c r="K23267">
        <f ca="1">SIMULATION!$D$3*SIMULATION!$D$17/$H23252/(SIMULATION!$D$17-$I23252)*(((EXP(-$I23252*$J23267))/(1-EXP(-SIMULATION!$D$4*$I23252)))-(EXP(-SIMULATION!$D$17*$J23267)/(1-EXP(-SIMULATION!$D$4*SIMULATION!$D$17))))</f>
        <v>1.790566763389851</v>
      </c>
      <c r="L23267">
        <v>0.37043017733747902</v>
      </c>
      <c r="M23267">
        <f t="shared" ca="1" si="363"/>
        <v>2.4538467270869493</v>
      </c>
    </row>
    <row r="23268" spans="1:13" x14ac:dyDescent="0.25">
      <c r="A23268" s="9"/>
      <c r="H23268" s="9"/>
      <c r="J23268">
        <v>16</v>
      </c>
      <c r="K23268">
        <f ca="1">SIMULATION!$D$3*SIMULATION!$D$17/$H23252/(SIMULATION!$D$17-$I23252)*(((EXP(-$I23252*$J23268))/(1-EXP(-SIMULATION!$D$4*$I23252)))-(EXP(-SIMULATION!$D$17*$J23268)/(1-EXP(-SIMULATION!$D$4*SIMULATION!$D$17))))</f>
        <v>1.7219759536709833</v>
      </c>
      <c r="L23268">
        <v>0.29579191788543835</v>
      </c>
      <c r="M23268">
        <f t="shared" ca="1" si="363"/>
        <v>2.2313225235599301</v>
      </c>
    </row>
    <row r="23269" spans="1:13" x14ac:dyDescent="0.25">
      <c r="A23269" s="9"/>
      <c r="H23269" s="9"/>
      <c r="J23269">
        <v>17</v>
      </c>
      <c r="K23269">
        <f ca="1">SIMULATION!$D$3*SIMULATION!$D$17/$H23252/(SIMULATION!$D$17-$I23252)*(((EXP(-$I23252*$J23269))/(1-EXP(-SIMULATION!$D$4*$I23252)))-(EXP(-SIMULATION!$D$17*$J23269)/(1-EXP(-SIMULATION!$D$4*SIMULATION!$D$17))))</f>
        <v>1.6557547038726121</v>
      </c>
      <c r="L23269">
        <v>-1.9684300006923495E-2</v>
      </c>
      <c r="M23269">
        <f t="shared" ca="1" si="363"/>
        <v>1.6231623315437089</v>
      </c>
    </row>
    <row r="23270" spans="1:13" x14ac:dyDescent="0.25">
      <c r="A23270" s="9"/>
      <c r="H23270" s="9"/>
      <c r="J23270">
        <v>18</v>
      </c>
      <c r="K23270">
        <f ca="1">SIMULATION!$D$3*SIMULATION!$D$17/$H23252/(SIMULATION!$D$17-$I23252)*(((EXP(-$I23252*$J23270))/(1-EXP(-SIMULATION!$D$4*$I23252)))-(EXP(-SIMULATION!$D$17*$J23270)/(1-EXP(-SIMULATION!$D$4*SIMULATION!$D$17))))</f>
        <v>1.5919148829640486</v>
      </c>
      <c r="L23270">
        <v>0.45234570145696046</v>
      </c>
      <c r="M23270">
        <f t="shared" ca="1" si="363"/>
        <v>2.3120107373581962</v>
      </c>
    </row>
    <row r="23271" spans="1:13" x14ac:dyDescent="0.25">
      <c r="A23271" s="9"/>
      <c r="H23271" s="9"/>
      <c r="J23271">
        <v>19</v>
      </c>
      <c r="K23271">
        <f ca="1">SIMULATION!$D$3*SIMULATION!$D$17/$H23252/(SIMULATION!$D$17-$I23252)*(((EXP(-$I23252*$J23271))/(1-EXP(-SIMULATION!$D$4*$I23252)))-(EXP(-SIMULATION!$D$17*$J23271)/(1-EXP(-SIMULATION!$D$4*SIMULATION!$D$17))))</f>
        <v>1.5304306523543996</v>
      </c>
      <c r="L23271">
        <v>5.4418095689491878E-4</v>
      </c>
      <c r="M23271">
        <f t="shared" ca="1" si="363"/>
        <v>1.5312634835712591</v>
      </c>
    </row>
    <row r="23272" spans="1:13" x14ac:dyDescent="0.25">
      <c r="A23272" s="9"/>
      <c r="H23272" s="9"/>
      <c r="J23272">
        <v>20</v>
      </c>
      <c r="K23272">
        <f ca="1">SIMULATION!$D$3*SIMULATION!$D$17/$H23252/(SIMULATION!$D$17-$I23252)*(((EXP(-$I23252*$J23272))/(1-EXP(-SIMULATION!$D$4*$I23252)))-(EXP(-SIMULATION!$D$17*$J23272)/(1-EXP(-SIMULATION!$D$4*SIMULATION!$D$17))))</f>
        <v>1.4712533056982842</v>
      </c>
      <c r="L23272">
        <v>-0.39033886710491605</v>
      </c>
      <c r="M23272">
        <f t="shared" ca="1" si="363"/>
        <v>0.89696595712765315</v>
      </c>
    </row>
    <row r="23273" spans="1:13" x14ac:dyDescent="0.25">
      <c r="A23273" s="9"/>
      <c r="H23273" s="9"/>
      <c r="J23273">
        <v>21</v>
      </c>
      <c r="K23273">
        <f ca="1">SIMULATION!$D$3*SIMULATION!$D$17/$H23252/(SIMULATION!$D$17-$I23252)*(((EXP(-$I23252*$J23273))/(1-EXP(-SIMULATION!$D$4*$I23252)))-(EXP(-SIMULATION!$D$17*$J23273)/(1-EXP(-SIMULATION!$D$4*SIMULATION!$D$17))))</f>
        <v>1.4143207283697936</v>
      </c>
      <c r="L23273">
        <v>-0.36849685626322309</v>
      </c>
      <c r="M23273">
        <f t="shared" ca="1" si="363"/>
        <v>0.89314798621761271</v>
      </c>
    </row>
    <row r="23274" spans="1:13" x14ac:dyDescent="0.25">
      <c r="A23274" s="9"/>
      <c r="H23274" s="9"/>
      <c r="J23274">
        <v>22</v>
      </c>
      <c r="K23274">
        <f ca="1">SIMULATION!$D$3*SIMULATION!$D$17/$H23252/(SIMULATION!$D$17-$I23252)*(((EXP(-$I23252*$J23274))/(1-EXP(-SIMULATION!$D$4*$I23252)))-(EXP(-SIMULATION!$D$17*$J23274)/(1-EXP(-SIMULATION!$D$4*SIMULATION!$D$17))))</f>
        <v>1.3595634110360877</v>
      </c>
      <c r="L23274">
        <v>4.7350324270649729E-3</v>
      </c>
      <c r="M23274">
        <f t="shared" ca="1" si="363"/>
        <v>1.3660009878739947</v>
      </c>
    </row>
    <row r="23275" spans="1:13" x14ac:dyDescent="0.25">
      <c r="A23275" s="9"/>
      <c r="H23275" s="9"/>
      <c r="J23275">
        <v>23</v>
      </c>
      <c r="K23275">
        <f ca="1">SIMULATION!$D$3*SIMULATION!$D$17/$H23252/(SIMULATION!$D$17-$I23252)*(((EXP(-$I23252*$J23275))/(1-EXP(-SIMULATION!$D$4*$I23252)))-(EXP(-SIMULATION!$D$17*$J23275)/(1-EXP(-SIMULATION!$D$4*SIMULATION!$D$17))))</f>
        <v>1.3069082568857895</v>
      </c>
      <c r="L23275">
        <v>0.26985561357211557</v>
      </c>
      <c r="M23275">
        <f t="shared" ca="1" si="363"/>
        <v>1.6595847864301683</v>
      </c>
    </row>
    <row r="23276" spans="1:13" x14ac:dyDescent="0.25">
      <c r="A23276" s="9"/>
      <c r="H23276" s="9"/>
      <c r="J23276">
        <v>24</v>
      </c>
      <c r="K23276">
        <f ca="1">SIMULATION!$D$3*SIMULATION!$D$17/$H23252/(SIMULATION!$D$17-$I23252)*(((EXP(-$I23252*$J23276))/(1-EXP(-SIMULATION!$D$4*$I23252)))-(EXP(-SIMULATION!$D$17*$J23276)/(1-EXP(-SIMULATION!$D$4*SIMULATION!$D$17))))</f>
        <v>1.2562809767766716</v>
      </c>
      <c r="L23276">
        <v>-0.14405490614682345</v>
      </c>
      <c r="M23276">
        <f t="shared" ca="1" si="363"/>
        <v>1.0753075385730684</v>
      </c>
    </row>
    <row r="23277" spans="1:13" x14ac:dyDescent="0.25">
      <c r="A23277" s="9">
        <v>932</v>
      </c>
      <c r="B23277" s="2">
        <f ca="1">NORMINV(RAND(),SIMULATION!D7,SIMULATION!D8)</f>
        <v>61.255603972616058</v>
      </c>
      <c r="C23277" s="2">
        <v>2</v>
      </c>
      <c r="D23277" s="2">
        <f ca="1">SIMULATION!$D$11*(1+(SIMULATION!$D$12*LN(1+$C23277)))*(1+(SIMULATION!$D$13*(($B23277/63.5)-1)))</f>
        <v>10.071388534147863</v>
      </c>
      <c r="E23277" s="2">
        <v>0.10700081559125904</v>
      </c>
      <c r="F23277" s="2">
        <f ca="1">D23277*(1+E23277)</f>
        <v>11.149035321438138</v>
      </c>
      <c r="G23277" s="2">
        <v>-1.0831784713331949</v>
      </c>
      <c r="H23277" s="9">
        <f>SIMULATION!$D$15*EXP($G$23277)</f>
        <v>74.729845302129263</v>
      </c>
      <c r="I23277" s="2">
        <f ca="1">$F23277/$H23277</f>
        <v>0.14919120033452646</v>
      </c>
      <c r="J23277">
        <v>0</v>
      </c>
      <c r="K23277">
        <f ca="1">SIMULATION!$D$3*SIMULATION!$D$17/$H23277/(SIMULATION!$D$17-$I23277)*(((EXP(-$I23277*$J23277))/(1-EXP(-SIMULATION!$D$4*$I23277)))-(EXP(-SIMULATION!$D$17*$J23277)/(1-EXP(-SIMULATION!$D$4*SIMULATION!$D$17))))</f>
        <v>0.31703683789182496</v>
      </c>
      <c r="L23277">
        <v>0.61774364768551993</v>
      </c>
      <c r="M23277">
        <f t="shared" ca="1" si="363"/>
        <v>0.51288433058180372</v>
      </c>
    </row>
    <row r="23278" spans="1:13" x14ac:dyDescent="0.25">
      <c r="A23278" s="9"/>
      <c r="H23278" s="9"/>
      <c r="J23278">
        <v>1</v>
      </c>
      <c r="K23278">
        <f ca="1">SIMULATION!$D$3*SIMULATION!$D$17/$H23277/(SIMULATION!$D$17-$I23277)*(((EXP(-$I23277*$J23278))/(1-EXP(-SIMULATION!$D$4*$I23277)))-(EXP(-SIMULATION!$D$17*$J23278)/(1-EXP(-SIMULATION!$D$4*SIMULATION!$D$17))))</f>
        <v>2.7153681388314719</v>
      </c>
      <c r="L23278">
        <v>-8.7916688501382387E-2</v>
      </c>
      <c r="M23278">
        <f t="shared" ca="1" si="363"/>
        <v>2.4766419640032469</v>
      </c>
    </row>
    <row r="23279" spans="1:13" x14ac:dyDescent="0.25">
      <c r="A23279" s="9"/>
      <c r="H23279" s="9"/>
      <c r="J23279">
        <v>2</v>
      </c>
      <c r="K23279">
        <f ca="1">SIMULATION!$D$3*SIMULATION!$D$17/$H23277/(SIMULATION!$D$17-$I23277)*(((EXP(-$I23277*$J23279))/(1-EXP(-SIMULATION!$D$4*$I23277)))-(EXP(-SIMULATION!$D$17*$J23279)/(1-EXP(-SIMULATION!$D$4*SIMULATION!$D$17))))</f>
        <v>3.9040967393657606</v>
      </c>
      <c r="L23279">
        <v>0.23768340272938496</v>
      </c>
      <c r="M23279">
        <f t="shared" ca="1" si="363"/>
        <v>4.8320357369629114</v>
      </c>
    </row>
    <row r="23280" spans="1:13" x14ac:dyDescent="0.25">
      <c r="A23280" s="9"/>
      <c r="H23280" s="9"/>
      <c r="J23280">
        <v>3</v>
      </c>
      <c r="K23280">
        <f ca="1">SIMULATION!$D$3*SIMULATION!$D$17/$H23277/(SIMULATION!$D$17-$I23277)*(((EXP(-$I23277*$J23280))/(1-EXP(-SIMULATION!$D$4*$I23277)))-(EXP(-SIMULATION!$D$17*$J23280)/(1-EXP(-SIMULATION!$D$4*SIMULATION!$D$17))))</f>
        <v>4.3659388259333785</v>
      </c>
      <c r="L23280">
        <v>0.39004109652075031</v>
      </c>
      <c r="M23280">
        <f t="shared" ca="1" si="363"/>
        <v>6.0688343929429509</v>
      </c>
    </row>
    <row r="23281" spans="1:13" x14ac:dyDescent="0.25">
      <c r="A23281" s="9"/>
      <c r="H23281" s="9"/>
      <c r="J23281">
        <v>4</v>
      </c>
      <c r="K23281">
        <f ca="1">SIMULATION!$D$3*SIMULATION!$D$17/$H23277/(SIMULATION!$D$17-$I23277)*(((EXP(-$I23277*$J23281))/(1-EXP(-SIMULATION!$D$4*$I23277)))-(EXP(-SIMULATION!$D$17*$J23281)/(1-EXP(-SIMULATION!$D$4*SIMULATION!$D$17))))</f>
        <v>4.4035425437376814</v>
      </c>
      <c r="L23281">
        <v>0.21838294585120896</v>
      </c>
      <c r="M23281">
        <f t="shared" ca="1" si="363"/>
        <v>5.3652011366202421</v>
      </c>
    </row>
    <row r="23282" spans="1:13" x14ac:dyDescent="0.25">
      <c r="A23282" s="9"/>
      <c r="H23282" s="9"/>
      <c r="J23282">
        <v>5</v>
      </c>
      <c r="K23282">
        <f ca="1">SIMULATION!$D$3*SIMULATION!$D$17/$H23277/(SIMULATION!$D$17-$I23277)*(((EXP(-$I23277*$J23282))/(1-EXP(-SIMULATION!$D$4*$I23277)))-(EXP(-SIMULATION!$D$17*$J23282)/(1-EXP(-SIMULATION!$D$4*SIMULATION!$D$17))))</f>
        <v>4.2050910078266046</v>
      </c>
      <c r="L23282">
        <v>-0.18992235743338157</v>
      </c>
      <c r="M23282">
        <f t="shared" ca="1" si="363"/>
        <v>3.4064502103982615</v>
      </c>
    </row>
    <row r="23283" spans="1:13" x14ac:dyDescent="0.25">
      <c r="A23283" s="9"/>
      <c r="H23283" s="9"/>
      <c r="J23283">
        <v>6</v>
      </c>
      <c r="K23283">
        <f ca="1">SIMULATION!$D$3*SIMULATION!$D$17/$H23277/(SIMULATION!$D$17-$I23277)*(((EXP(-$I23277*$J23283))/(1-EXP(-SIMULATION!$D$4*$I23277)))-(EXP(-SIMULATION!$D$17*$J23283)/(1-EXP(-SIMULATION!$D$4*SIMULATION!$D$17))))</f>
        <v>3.8862138350884798</v>
      </c>
      <c r="L23283">
        <v>0.10374200777580019</v>
      </c>
      <c r="M23283">
        <f t="shared" ca="1" si="363"/>
        <v>4.2893774609866515</v>
      </c>
    </row>
    <row r="23284" spans="1:13" x14ac:dyDescent="0.25">
      <c r="A23284" s="9"/>
      <c r="H23284" s="9"/>
      <c r="J23284">
        <v>7</v>
      </c>
      <c r="K23284">
        <f ca="1">SIMULATION!$D$3*SIMULATION!$D$17/$H23277/(SIMULATION!$D$17-$I23277)*(((EXP(-$I23277*$J23284))/(1-EXP(-SIMULATION!$D$4*$I23277)))-(EXP(-SIMULATION!$D$17*$J23284)/(1-EXP(-SIMULATION!$D$4*SIMULATION!$D$17))))</f>
        <v>3.5167344067044013</v>
      </c>
      <c r="L23284">
        <v>-0.15117917376799941</v>
      </c>
      <c r="M23284">
        <f t="shared" ca="1" si="363"/>
        <v>2.9850774047373343</v>
      </c>
    </row>
    <row r="23285" spans="1:13" x14ac:dyDescent="0.25">
      <c r="A23285" s="9"/>
      <c r="H23285" s="9"/>
      <c r="J23285">
        <v>8</v>
      </c>
      <c r="K23285">
        <f ca="1">SIMULATION!$D$3*SIMULATION!$D$17/$H23277/(SIMULATION!$D$17-$I23277)*(((EXP(-$I23277*$J23285))/(1-EXP(-SIMULATION!$D$4*$I23277)))-(EXP(-SIMULATION!$D$17*$J23285)/(1-EXP(-SIMULATION!$D$4*SIMULATION!$D$17))))</f>
        <v>3.1377148361890099</v>
      </c>
      <c r="L23285">
        <v>-0.1882676149650723</v>
      </c>
      <c r="M23285">
        <f t="shared" ca="1" si="363"/>
        <v>2.5469847475391827</v>
      </c>
    </row>
    <row r="23286" spans="1:13" x14ac:dyDescent="0.25">
      <c r="A23286" s="9"/>
      <c r="H23286" s="9"/>
      <c r="J23286">
        <v>9</v>
      </c>
      <c r="K23286">
        <f ca="1">SIMULATION!$D$3*SIMULATION!$D$17/$H23277/(SIMULATION!$D$17-$I23277)*(((EXP(-$I23277*$J23286))/(1-EXP(-SIMULATION!$D$4*$I23277)))-(EXP(-SIMULATION!$D$17*$J23286)/(1-EXP(-SIMULATION!$D$4*SIMULATION!$D$17))))</f>
        <v>2.7722966835498046</v>
      </c>
      <c r="L23286">
        <v>-7.1979311372791774E-2</v>
      </c>
      <c r="M23286">
        <f t="shared" ca="1" si="363"/>
        <v>2.5727486773468153</v>
      </c>
    </row>
    <row r="23287" spans="1:13" x14ac:dyDescent="0.25">
      <c r="A23287" s="9"/>
      <c r="H23287" s="9"/>
      <c r="J23287">
        <v>10</v>
      </c>
      <c r="K23287">
        <f ca="1">SIMULATION!$D$3*SIMULATION!$D$17/$H23277/(SIMULATION!$D$17-$I23277)*(((EXP(-$I23277*$J23287))/(1-EXP(-SIMULATION!$D$4*$I23277)))-(EXP(-SIMULATION!$D$17*$J23287)/(1-EXP(-SIMULATION!$D$4*SIMULATION!$D$17))))</f>
        <v>2.4325772137425368</v>
      </c>
      <c r="L23287">
        <v>0.26913591649552671</v>
      </c>
      <c r="M23287">
        <f t="shared" ca="1" si="363"/>
        <v>3.0872711116092693</v>
      </c>
    </row>
    <row r="23288" spans="1:13" x14ac:dyDescent="0.25">
      <c r="A23288" s="9"/>
      <c r="H23288" s="9"/>
      <c r="J23288">
        <v>11</v>
      </c>
      <c r="K23288">
        <f ca="1">SIMULATION!$D$3*SIMULATION!$D$17/$H23277/(SIMULATION!$D$17-$I23277)*(((EXP(-$I23277*$J23288))/(1-EXP(-SIMULATION!$D$4*$I23277)))-(EXP(-SIMULATION!$D$17*$J23288)/(1-EXP(-SIMULATION!$D$4*SIMULATION!$D$17))))</f>
        <v>2.1239549391397143</v>
      </c>
      <c r="L23288">
        <v>-0.47169221258247968</v>
      </c>
      <c r="M23288">
        <f t="shared" ca="1" si="363"/>
        <v>1.1221019344714167</v>
      </c>
    </row>
    <row r="23289" spans="1:13" x14ac:dyDescent="0.25">
      <c r="A23289" s="9"/>
      <c r="H23289" s="9"/>
      <c r="J23289">
        <v>12</v>
      </c>
      <c r="K23289">
        <f ca="1">SIMULATION!$D$3*SIMULATION!$D$17/$H23277/(SIMULATION!$D$17-$I23277)*(((EXP(-$I23277*$J23289))/(1-EXP(-SIMULATION!$D$4*$I23277)))-(EXP(-SIMULATION!$D$17*$J23289)/(1-EXP(-SIMULATION!$D$4*SIMULATION!$D$17))))</f>
        <v>1.8478618625106518</v>
      </c>
      <c r="L23289">
        <v>-0.1557992277508457</v>
      </c>
      <c r="M23289">
        <f t="shared" ca="1" si="363"/>
        <v>1.5599664113412528</v>
      </c>
    </row>
    <row r="23290" spans="1:13" x14ac:dyDescent="0.25">
      <c r="A23290" s="9"/>
      <c r="H23290" s="9"/>
      <c r="J23290">
        <v>13</v>
      </c>
      <c r="K23290">
        <f ca="1">SIMULATION!$D$3*SIMULATION!$D$17/$H23277/(SIMULATION!$D$17-$I23277)*(((EXP(-$I23277*$J23290))/(1-EXP(-SIMULATION!$D$4*$I23277)))-(EXP(-SIMULATION!$D$17*$J23290)/(1-EXP(-SIMULATION!$D$4*SIMULATION!$D$17))))</f>
        <v>1.6034691528710652</v>
      </c>
      <c r="L23290">
        <v>0.10497626459792647</v>
      </c>
      <c r="M23290">
        <f t="shared" ca="1" si="363"/>
        <v>1.771795354937471</v>
      </c>
    </row>
    <row r="23291" spans="1:13" x14ac:dyDescent="0.25">
      <c r="A23291" s="9"/>
      <c r="H23291" s="9"/>
      <c r="J23291">
        <v>14</v>
      </c>
      <c r="K23291">
        <f ca="1">SIMULATION!$D$3*SIMULATION!$D$17/$H23277/(SIMULATION!$D$17-$I23277)*(((EXP(-$I23277*$J23291))/(1-EXP(-SIMULATION!$D$4*$I23277)))-(EXP(-SIMULATION!$D$17*$J23291)/(1-EXP(-SIMULATION!$D$4*SIMULATION!$D$17))))</f>
        <v>1.3887412383483573</v>
      </c>
      <c r="L23291">
        <v>-0.20442690691183724</v>
      </c>
      <c r="M23291">
        <f t="shared" ca="1" si="363"/>
        <v>1.1048451624918882</v>
      </c>
    </row>
    <row r="23292" spans="1:13" x14ac:dyDescent="0.25">
      <c r="A23292" s="9"/>
      <c r="H23292" s="9"/>
      <c r="J23292">
        <v>15</v>
      </c>
      <c r="K23292">
        <f ca="1">SIMULATION!$D$3*SIMULATION!$D$17/$H23277/(SIMULATION!$D$17-$I23277)*(((EXP(-$I23277*$J23292))/(1-EXP(-SIMULATION!$D$4*$I23277)))-(EXP(-SIMULATION!$D$17*$J23292)/(1-EXP(-SIMULATION!$D$4*SIMULATION!$D$17))))</f>
        <v>1.2010777465451847</v>
      </c>
      <c r="L23292">
        <v>0.12124766486383758</v>
      </c>
      <c r="M23292">
        <f t="shared" ca="1" si="363"/>
        <v>1.3467056186337085</v>
      </c>
    </row>
    <row r="23293" spans="1:13" x14ac:dyDescent="0.25">
      <c r="A23293" s="9"/>
      <c r="H23293" s="9"/>
      <c r="J23293">
        <v>16</v>
      </c>
      <c r="K23293">
        <f ca="1">SIMULATION!$D$3*SIMULATION!$D$17/$H23277/(SIMULATION!$D$17-$I23277)*(((EXP(-$I23277*$J23293))/(1-EXP(-SIMULATION!$D$4*$I23277)))-(EXP(-SIMULATION!$D$17*$J23293)/(1-EXP(-SIMULATION!$D$4*SIMULATION!$D$17))))</f>
        <v>1.0376959771705649</v>
      </c>
      <c r="L23293">
        <v>-0.19859969833638083</v>
      </c>
      <c r="M23293">
        <f t="shared" ca="1" si="363"/>
        <v>0.83160986913961488</v>
      </c>
    </row>
    <row r="23294" spans="1:13" x14ac:dyDescent="0.25">
      <c r="A23294" s="9"/>
      <c r="H23294" s="9"/>
      <c r="J23294">
        <v>17</v>
      </c>
      <c r="K23294">
        <f ca="1">SIMULATION!$D$3*SIMULATION!$D$17/$H23277/(SIMULATION!$D$17-$I23277)*(((EXP(-$I23277*$J23294))/(1-EXP(-SIMULATION!$D$4*$I23277)))-(EXP(-SIMULATION!$D$17*$J23294)/(1-EXP(-SIMULATION!$D$4*SIMULATION!$D$17))))</f>
        <v>0.89585110663166434</v>
      </c>
      <c r="L23294">
        <v>4.2600981177563758E-2</v>
      </c>
      <c r="M23294">
        <f t="shared" ca="1" si="363"/>
        <v>0.9340152427631796</v>
      </c>
    </row>
    <row r="23295" spans="1:13" x14ac:dyDescent="0.25">
      <c r="A23295" s="9"/>
      <c r="H23295" s="9"/>
      <c r="J23295">
        <v>18</v>
      </c>
      <c r="K23295">
        <f ca="1">SIMULATION!$D$3*SIMULATION!$D$17/$H23277/(SIMULATION!$D$17-$I23277)*(((EXP(-$I23277*$J23295))/(1-EXP(-SIMULATION!$D$4*$I23277)))-(EXP(-SIMULATION!$D$17*$J23295)/(1-EXP(-SIMULATION!$D$4*SIMULATION!$D$17))))</f>
        <v>0.77295585740857431</v>
      </c>
      <c r="L23295">
        <v>-3.1807611951160407E-2</v>
      </c>
      <c r="M23295">
        <f t="shared" ca="1" si="363"/>
        <v>0.74836997744074585</v>
      </c>
    </row>
    <row r="23296" spans="1:13" x14ac:dyDescent="0.25">
      <c r="A23296" s="9"/>
      <c r="H23296" s="9"/>
      <c r="J23296">
        <v>19</v>
      </c>
      <c r="K23296">
        <f ca="1">SIMULATION!$D$3*SIMULATION!$D$17/$H23277/(SIMULATION!$D$17-$I23277)*(((EXP(-$I23277*$J23296))/(1-EXP(-SIMULATION!$D$4*$I23277)))-(EXP(-SIMULATION!$D$17*$J23296)/(1-EXP(-SIMULATION!$D$4*SIMULATION!$D$17))))</f>
        <v>0.66663871393708851</v>
      </c>
      <c r="L23296">
        <v>-0.10410258100813062</v>
      </c>
      <c r="M23296">
        <f t="shared" ca="1" si="363"/>
        <v>0.59723990321629672</v>
      </c>
    </row>
    <row r="23297" spans="1:13" x14ac:dyDescent="0.25">
      <c r="A23297" s="9"/>
      <c r="H23297" s="9"/>
      <c r="J23297">
        <v>20</v>
      </c>
      <c r="K23297">
        <f ca="1">SIMULATION!$D$3*SIMULATION!$D$17/$H23277/(SIMULATION!$D$17-$I23277)*(((EXP(-$I23277*$J23297))/(1-EXP(-SIMULATION!$D$4*$I23277)))-(EXP(-SIMULATION!$D$17*$J23297)/(1-EXP(-SIMULATION!$D$4*SIMULATION!$D$17))))</f>
        <v>0.57476531762316774</v>
      </c>
      <c r="L23297">
        <v>-9.5633754876292873E-2</v>
      </c>
      <c r="M23297">
        <f t="shared" ca="1" si="363"/>
        <v>0.51979835212619907</v>
      </c>
    </row>
    <row r="23298" spans="1:13" x14ac:dyDescent="0.25">
      <c r="A23298" s="9"/>
      <c r="H23298" s="9"/>
      <c r="J23298">
        <v>21</v>
      </c>
      <c r="K23298">
        <f ca="1">SIMULATION!$D$3*SIMULATION!$D$17/$H23277/(SIMULATION!$D$17-$I23277)*(((EXP(-$I23277*$J23298))/(1-EXP(-SIMULATION!$D$4*$I23277)))-(EXP(-SIMULATION!$D$17*$J23298)/(1-EXP(-SIMULATION!$D$4*SIMULATION!$D$17))))</f>
        <v>0.49543847136465491</v>
      </c>
      <c r="L23298">
        <v>0.34424915612451301</v>
      </c>
      <c r="M23298">
        <f t="shared" ca="1" si="363"/>
        <v>0.66599274704355604</v>
      </c>
    </row>
    <row r="23299" spans="1:13" x14ac:dyDescent="0.25">
      <c r="A23299" s="9"/>
      <c r="H23299" s="9"/>
      <c r="J23299">
        <v>22</v>
      </c>
      <c r="K23299">
        <f ca="1">SIMULATION!$D$3*SIMULATION!$D$17/$H23277/(SIMULATION!$D$17-$I23277)*(((EXP(-$I23277*$J23299))/(1-EXP(-SIMULATION!$D$4*$I23277)))-(EXP(-SIMULATION!$D$17*$J23299)/(1-EXP(-SIMULATION!$D$4*SIMULATION!$D$17))))</f>
        <v>0.4269863361066028</v>
      </c>
      <c r="L23299">
        <v>3.3721820858950036E-2</v>
      </c>
      <c r="M23299">
        <f t="shared" ref="M23299:M23362" ca="1" si="364">$K23299*(1+$L23299)</f>
        <v>0.44138509284200911</v>
      </c>
    </row>
    <row r="23300" spans="1:13" x14ac:dyDescent="0.25">
      <c r="A23300" s="9"/>
      <c r="H23300" s="9"/>
      <c r="J23300">
        <v>23</v>
      </c>
      <c r="K23300">
        <f ca="1">SIMULATION!$D$3*SIMULATION!$D$17/$H23277/(SIMULATION!$D$17-$I23277)*(((EXP(-$I23277*$J23300))/(1-EXP(-SIMULATION!$D$4*$I23277)))-(EXP(-SIMULATION!$D$17*$J23300)/(1-EXP(-SIMULATION!$D$4*SIMULATION!$D$17))))</f>
        <v>0.36794469687219805</v>
      </c>
      <c r="L23300">
        <v>-0.48307070557803877</v>
      </c>
      <c r="M23300">
        <f t="shared" ca="1" si="364"/>
        <v>0.19020139254044774</v>
      </c>
    </row>
    <row r="23301" spans="1:13" x14ac:dyDescent="0.25">
      <c r="A23301" s="9"/>
      <c r="H23301" s="9"/>
      <c r="J23301">
        <v>24</v>
      </c>
      <c r="K23301">
        <f ca="1">SIMULATION!$D$3*SIMULATION!$D$17/$H23277/(SIMULATION!$D$17-$I23277)*(((EXP(-$I23277*$J23301))/(1-EXP(-SIMULATION!$D$4*$I23277)))-(EXP(-SIMULATION!$D$17*$J23301)/(1-EXP(-SIMULATION!$D$4*SIMULATION!$D$17))))</f>
        <v>0.31703683789182668</v>
      </c>
      <c r="L23301">
        <v>9.9089531818601556E-2</v>
      </c>
      <c r="M23301">
        <f t="shared" ca="1" si="364"/>
        <v>0.3484518697277777</v>
      </c>
    </row>
    <row r="23302" spans="1:13" x14ac:dyDescent="0.25">
      <c r="A23302" s="9">
        <v>933</v>
      </c>
      <c r="B23302" s="2">
        <f ca="1">NORMINV(RAND(),SIMULATION!D7,SIMULATION!D8)</f>
        <v>65.165556743838692</v>
      </c>
      <c r="C23302" s="2">
        <v>2</v>
      </c>
      <c r="D23302" s="2">
        <f ca="1">SIMULATION!$D$11*(1+(SIMULATION!$D$12*LN(1+$C23302)))*(1+(SIMULATION!$D$13*(($B23302/63.5)-1)))</f>
        <v>10.361748419318465</v>
      </c>
      <c r="E23302" s="2">
        <v>-0.24753283754497765</v>
      </c>
      <c r="F23302" s="2">
        <f ca="1">D23302*(1+E23302)</f>
        <v>7.7968754311573782</v>
      </c>
      <c r="G23302" s="2">
        <v>-0.30699049496521308</v>
      </c>
      <c r="H23302" s="9">
        <f>SIMULATION!$D$15*EXP($G$23302)</f>
        <v>162.40082767206198</v>
      </c>
      <c r="I23302" s="2">
        <f ca="1">$F23302/$H23302</f>
        <v>4.8010072010850252E-2</v>
      </c>
      <c r="J23302">
        <v>0</v>
      </c>
      <c r="K23302">
        <f ca="1">SIMULATION!$D$3*SIMULATION!$D$17/$H23302/(SIMULATION!$D$17-$I23302)*(((EXP(-$I23302*$J23302))/(1-EXP(-SIMULATION!$D$4*$I23302)))-(EXP(-SIMULATION!$D$17*$J23302)/(1-EXP(-SIMULATION!$D$4*SIMULATION!$D$17))))</f>
        <v>1.7531502853564696</v>
      </c>
      <c r="L23302">
        <v>-0.14111516842397048</v>
      </c>
      <c r="M23302">
        <f t="shared" ca="1" si="364"/>
        <v>1.5057541875658595</v>
      </c>
    </row>
    <row r="23303" spans="1:13" x14ac:dyDescent="0.25">
      <c r="A23303" s="9"/>
      <c r="H23303" s="9"/>
      <c r="J23303">
        <v>1</v>
      </c>
      <c r="K23303">
        <f ca="1">SIMULATION!$D$3*SIMULATION!$D$17/$H23302/(SIMULATION!$D$17-$I23302)*(((EXP(-$I23302*$J23303))/(1-EXP(-SIMULATION!$D$4*$I23302)))-(EXP(-SIMULATION!$D$17*$J23303)/(1-EXP(-SIMULATION!$D$4*SIMULATION!$D$17))))</f>
        <v>2.856566208307497</v>
      </c>
      <c r="L23303">
        <v>0.28908184583379837</v>
      </c>
      <c r="M23303">
        <f t="shared" ca="1" si="364"/>
        <v>3.682347640551483</v>
      </c>
    </row>
    <row r="23304" spans="1:13" x14ac:dyDescent="0.25">
      <c r="A23304" s="9"/>
      <c r="H23304" s="9"/>
      <c r="J23304">
        <v>2</v>
      </c>
      <c r="K23304">
        <f ca="1">SIMULATION!$D$3*SIMULATION!$D$17/$H23302/(SIMULATION!$D$17-$I23302)*(((EXP(-$I23302*$J23304))/(1-EXP(-SIMULATION!$D$4*$I23302)))-(EXP(-SIMULATION!$D$17*$J23304)/(1-EXP(-SIMULATION!$D$4*SIMULATION!$D$17))))</f>
        <v>3.4824212152043308</v>
      </c>
      <c r="L23304">
        <v>0.2070812202315265</v>
      </c>
      <c r="M23304">
        <f t="shared" ca="1" si="364"/>
        <v>4.2035652498089986</v>
      </c>
    </row>
    <row r="23305" spans="1:13" x14ac:dyDescent="0.25">
      <c r="A23305" s="9"/>
      <c r="H23305" s="9"/>
      <c r="J23305">
        <v>3</v>
      </c>
      <c r="K23305">
        <f ca="1">SIMULATION!$D$3*SIMULATION!$D$17/$H23302/(SIMULATION!$D$17-$I23302)*(((EXP(-$I23302*$J23305))/(1-EXP(-SIMULATION!$D$4*$I23302)))-(EXP(-SIMULATION!$D$17*$J23305)/(1-EXP(-SIMULATION!$D$4*SIMULATION!$D$17))))</f>
        <v>3.8060518178031288</v>
      </c>
      <c r="L23305">
        <v>0.18425143963285567</v>
      </c>
      <c r="M23305">
        <f t="shared" ca="1" si="364"/>
        <v>4.5073223445506025</v>
      </c>
    </row>
    <row r="23306" spans="1:13" x14ac:dyDescent="0.25">
      <c r="A23306" s="9"/>
      <c r="H23306" s="9"/>
      <c r="J23306">
        <v>4</v>
      </c>
      <c r="K23306">
        <f ca="1">SIMULATION!$D$3*SIMULATION!$D$17/$H23302/(SIMULATION!$D$17-$I23302)*(((EXP(-$I23302*$J23306))/(1-EXP(-SIMULATION!$D$4*$I23302)))-(EXP(-SIMULATION!$D$17*$J23306)/(1-EXP(-SIMULATION!$D$4*SIMULATION!$D$17))))</f>
        <v>3.9396393957168501</v>
      </c>
      <c r="L23306">
        <v>-0.14315937507567658</v>
      </c>
      <c r="M23306">
        <f t="shared" ca="1" si="364"/>
        <v>3.3756430818025098</v>
      </c>
    </row>
    <row r="23307" spans="1:13" x14ac:dyDescent="0.25">
      <c r="A23307" s="9"/>
      <c r="H23307" s="9"/>
      <c r="J23307">
        <v>5</v>
      </c>
      <c r="K23307">
        <f ca="1">SIMULATION!$D$3*SIMULATION!$D$17/$H23302/(SIMULATION!$D$17-$I23302)*(((EXP(-$I23302*$J23307))/(1-EXP(-SIMULATION!$D$4*$I23302)))-(EXP(-SIMULATION!$D$17*$J23307)/(1-EXP(-SIMULATION!$D$4*SIMULATION!$D$17))))</f>
        <v>3.954902354694942</v>
      </c>
      <c r="L23307">
        <v>-0.28673682179735704</v>
      </c>
      <c r="M23307">
        <f t="shared" ca="1" si="364"/>
        <v>2.8208862229908305</v>
      </c>
    </row>
    <row r="23308" spans="1:13" x14ac:dyDescent="0.25">
      <c r="A23308" s="9"/>
      <c r="H23308" s="9"/>
      <c r="J23308">
        <v>6</v>
      </c>
      <c r="K23308">
        <f ca="1">SIMULATION!$D$3*SIMULATION!$D$17/$H23302/(SIMULATION!$D$17-$I23302)*(((EXP(-$I23302*$J23308))/(1-EXP(-SIMULATION!$D$4*$I23302)))-(EXP(-SIMULATION!$D$17*$J23308)/(1-EXP(-SIMULATION!$D$4*SIMULATION!$D$17))))</f>
        <v>3.8976374202691444</v>
      </c>
      <c r="L23308">
        <v>-0.16842355825660277</v>
      </c>
      <c r="M23308">
        <f t="shared" ca="1" si="364"/>
        <v>3.2411834571533293</v>
      </c>
    </row>
    <row r="23309" spans="1:13" x14ac:dyDescent="0.25">
      <c r="A23309" s="9"/>
      <c r="H23309" s="9"/>
      <c r="J23309">
        <v>7</v>
      </c>
      <c r="K23309">
        <f ca="1">SIMULATION!$D$3*SIMULATION!$D$17/$H23302/(SIMULATION!$D$17-$I23302)*(((EXP(-$I23302*$J23309))/(1-EXP(-SIMULATION!$D$4*$I23302)))-(EXP(-SIMULATION!$D$17*$J23309)/(1-EXP(-SIMULATION!$D$4*SIMULATION!$D$17))))</f>
        <v>3.7970376778585302</v>
      </c>
      <c r="L23309">
        <v>-0.10394152330724553</v>
      </c>
      <c r="M23309">
        <f t="shared" ca="1" si="364"/>
        <v>3.4023677975669084</v>
      </c>
    </row>
    <row r="23310" spans="1:13" x14ac:dyDescent="0.25">
      <c r="A23310" s="9"/>
      <c r="H23310" s="9"/>
      <c r="J23310">
        <v>8</v>
      </c>
      <c r="K23310">
        <f ca="1">SIMULATION!$D$3*SIMULATION!$D$17/$H23302/(SIMULATION!$D$17-$I23302)*(((EXP(-$I23302*$J23310))/(1-EXP(-SIMULATION!$D$4*$I23302)))-(EXP(-SIMULATION!$D$17*$J23310)/(1-EXP(-SIMULATION!$D$4*SIMULATION!$D$17))))</f>
        <v>3.6716634427311376</v>
      </c>
      <c r="L23310">
        <v>-3.3106644802162119E-2</v>
      </c>
      <c r="M23310">
        <f t="shared" ca="1" si="364"/>
        <v>3.5501069852995544</v>
      </c>
    </row>
    <row r="23311" spans="1:13" x14ac:dyDescent="0.25">
      <c r="A23311" s="9"/>
      <c r="H23311" s="9"/>
      <c r="J23311">
        <v>9</v>
      </c>
      <c r="K23311">
        <f ca="1">SIMULATION!$D$3*SIMULATION!$D$17/$H23302/(SIMULATION!$D$17-$I23302)*(((EXP(-$I23302*$J23311))/(1-EXP(-SIMULATION!$D$4*$I23302)))-(EXP(-SIMULATION!$D$17*$J23311)/(1-EXP(-SIMULATION!$D$4*SIMULATION!$D$17))))</f>
        <v>3.5332681987855357</v>
      </c>
      <c r="L23311">
        <v>-0.44720097407795517</v>
      </c>
      <c r="M23311">
        <f t="shared" ca="1" si="364"/>
        <v>1.9531872186099817</v>
      </c>
    </row>
    <row r="23312" spans="1:13" x14ac:dyDescent="0.25">
      <c r="A23312" s="9"/>
      <c r="H23312" s="9"/>
      <c r="J23312">
        <v>10</v>
      </c>
      <c r="K23312">
        <f ca="1">SIMULATION!$D$3*SIMULATION!$D$17/$H23302/(SIMULATION!$D$17-$I23302)*(((EXP(-$I23302*$J23312))/(1-EXP(-SIMULATION!$D$4*$I23302)))-(EXP(-SIMULATION!$D$17*$J23312)/(1-EXP(-SIMULATION!$D$4*SIMULATION!$D$17))))</f>
        <v>3.3892500292826404</v>
      </c>
      <c r="L23312">
        <v>0.18284489946317237</v>
      </c>
      <c r="M23312">
        <f t="shared" ca="1" si="364"/>
        <v>4.0089571101423793</v>
      </c>
    </row>
    <row r="23313" spans="1:13" x14ac:dyDescent="0.25">
      <c r="A23313" s="9"/>
      <c r="H23313" s="9"/>
      <c r="J23313">
        <v>11</v>
      </c>
      <c r="K23313">
        <f ca="1">SIMULATION!$D$3*SIMULATION!$D$17/$H23302/(SIMULATION!$D$17-$I23302)*(((EXP(-$I23302*$J23313))/(1-EXP(-SIMULATION!$D$4*$I23302)))-(EXP(-SIMULATION!$D$17*$J23313)/(1-EXP(-SIMULATION!$D$4*SIMULATION!$D$17))))</f>
        <v>3.2442222446261972</v>
      </c>
      <c r="L23313">
        <v>8.2502441677394234E-2</v>
      </c>
      <c r="M23313">
        <f t="shared" ca="1" si="364"/>
        <v>3.5118785011519753</v>
      </c>
    </row>
    <row r="23314" spans="1:13" x14ac:dyDescent="0.25">
      <c r="A23314" s="9"/>
      <c r="H23314" s="9"/>
      <c r="J23314">
        <v>12</v>
      </c>
      <c r="K23314">
        <f ca="1">SIMULATION!$D$3*SIMULATION!$D$17/$H23302/(SIMULATION!$D$17-$I23302)*(((EXP(-$I23302*$J23314))/(1-EXP(-SIMULATION!$D$4*$I23302)))-(EXP(-SIMULATION!$D$17*$J23314)/(1-EXP(-SIMULATION!$D$4*SIMULATION!$D$17))))</f>
        <v>3.1010195846928719</v>
      </c>
      <c r="L23314">
        <v>0.2632260722862817</v>
      </c>
      <c r="M23314">
        <f t="shared" ca="1" si="364"/>
        <v>3.9172887900544135</v>
      </c>
    </row>
    <row r="23315" spans="1:13" x14ac:dyDescent="0.25">
      <c r="A23315" s="9"/>
      <c r="H23315" s="9"/>
      <c r="J23315">
        <v>13</v>
      </c>
      <c r="K23315">
        <f ca="1">SIMULATION!$D$3*SIMULATION!$D$17/$H23302/(SIMULATION!$D$17-$I23302)*(((EXP(-$I23302*$J23315))/(1-EXP(-SIMULATION!$D$4*$I23302)))-(EXP(-SIMULATION!$D$17*$J23315)/(1-EXP(-SIMULATION!$D$4*SIMULATION!$D$17))))</f>
        <v>2.9613427374169659</v>
      </c>
      <c r="L23315">
        <v>0.1074183127550547</v>
      </c>
      <c r="M23315">
        <f t="shared" ca="1" si="364"/>
        <v>3.2794451777597313</v>
      </c>
    </row>
    <row r="23316" spans="1:13" x14ac:dyDescent="0.25">
      <c r="A23316" s="9"/>
      <c r="H23316" s="9"/>
      <c r="J23316">
        <v>14</v>
      </c>
      <c r="K23316">
        <f ca="1">SIMULATION!$D$3*SIMULATION!$D$17/$H23302/(SIMULATION!$D$17-$I23302)*(((EXP(-$I23302*$J23316))/(1-EXP(-SIMULATION!$D$4*$I23302)))-(EXP(-SIMULATION!$D$17*$J23316)/(1-EXP(-SIMULATION!$D$4*SIMULATION!$D$17))))</f>
        <v>2.8261710947899137</v>
      </c>
      <c r="L23316">
        <v>0.77325371183371061</v>
      </c>
      <c r="M23316">
        <f t="shared" ca="1" si="364"/>
        <v>5.0115183841133559</v>
      </c>
    </row>
    <row r="23317" spans="1:13" x14ac:dyDescent="0.25">
      <c r="A23317" s="9"/>
      <c r="H23317" s="9"/>
      <c r="J23317">
        <v>15</v>
      </c>
      <c r="K23317">
        <f ca="1">SIMULATION!$D$3*SIMULATION!$D$17/$H23302/(SIMULATION!$D$17-$I23302)*(((EXP(-$I23302*$J23317))/(1-EXP(-SIMULATION!$D$4*$I23302)))-(EXP(-SIMULATION!$D$17*$J23317)/(1-EXP(-SIMULATION!$D$4*SIMULATION!$D$17))))</f>
        <v>2.6960270022920447</v>
      </c>
      <c r="L23317">
        <v>0.50855647662265335</v>
      </c>
      <c r="M23317">
        <f t="shared" ca="1" si="364"/>
        <v>4.0671089954572208</v>
      </c>
    </row>
    <row r="23318" spans="1:13" x14ac:dyDescent="0.25">
      <c r="A23318" s="9"/>
      <c r="H23318" s="9"/>
      <c r="J23318">
        <v>16</v>
      </c>
      <c r="K23318">
        <f ca="1">SIMULATION!$D$3*SIMULATION!$D$17/$H23302/(SIMULATION!$D$17-$I23302)*(((EXP(-$I23302*$J23318))/(1-EXP(-SIMULATION!$D$4*$I23302)))-(EXP(-SIMULATION!$D$17*$J23318)/(1-EXP(-SIMULATION!$D$4*SIMULATION!$D$17))))</f>
        <v>2.571144853646707</v>
      </c>
      <c r="L23318">
        <v>0.16258293281899378</v>
      </c>
      <c r="M23318">
        <f t="shared" ca="1" si="364"/>
        <v>2.9891691246550511</v>
      </c>
    </row>
    <row r="23319" spans="1:13" x14ac:dyDescent="0.25">
      <c r="A23319" s="9"/>
      <c r="H23319" s="9"/>
      <c r="J23319">
        <v>17</v>
      </c>
      <c r="K23319">
        <f ca="1">SIMULATION!$D$3*SIMULATION!$D$17/$H23302/(SIMULATION!$D$17-$I23302)*(((EXP(-$I23302*$J23319))/(1-EXP(-SIMULATION!$D$4*$I23302)))-(EXP(-SIMULATION!$D$17*$J23319)/(1-EXP(-SIMULATION!$D$4*SIMULATION!$D$17))))</f>
        <v>2.4515792195235875</v>
      </c>
      <c r="L23319">
        <v>-6.9588681668701413E-2</v>
      </c>
      <c r="M23319">
        <f t="shared" ca="1" si="364"/>
        <v>2.2809770536305569</v>
      </c>
    </row>
    <row r="23320" spans="1:13" x14ac:dyDescent="0.25">
      <c r="A23320" s="9"/>
      <c r="H23320" s="9"/>
      <c r="J23320">
        <v>18</v>
      </c>
      <c r="K23320">
        <f ca="1">SIMULATION!$D$3*SIMULATION!$D$17/$H23302/(SIMULATION!$D$17-$I23302)*(((EXP(-$I23302*$J23320))/(1-EXP(-SIMULATION!$D$4*$I23302)))-(EXP(-SIMULATION!$D$17*$J23320)/(1-EXP(-SIMULATION!$D$4*SIMULATION!$D$17))))</f>
        <v>2.3372739185599847</v>
      </c>
      <c r="L23320">
        <v>0.16588501906404357</v>
      </c>
      <c r="M23320">
        <f t="shared" ca="1" si="364"/>
        <v>2.7249926470981993</v>
      </c>
    </row>
    <row r="23321" spans="1:13" x14ac:dyDescent="0.25">
      <c r="A23321" s="9"/>
      <c r="H23321" s="9"/>
      <c r="J23321">
        <v>19</v>
      </c>
      <c r="K23321">
        <f ca="1">SIMULATION!$D$3*SIMULATION!$D$17/$H23302/(SIMULATION!$D$17-$I23302)*(((EXP(-$I23302*$J23321))/(1-EXP(-SIMULATION!$D$4*$I23302)))-(EXP(-SIMULATION!$D$17*$J23321)/(1-EXP(-SIMULATION!$D$4*SIMULATION!$D$17))))</f>
        <v>2.2281060696062798</v>
      </c>
      <c r="L23321">
        <v>-0.34361585807446116</v>
      </c>
      <c r="M23321">
        <f t="shared" ca="1" si="364"/>
        <v>1.4624934906176028</v>
      </c>
    </row>
    <row r="23322" spans="1:13" x14ac:dyDescent="0.25">
      <c r="A23322" s="9"/>
      <c r="H23322" s="9"/>
      <c r="J23322">
        <v>20</v>
      </c>
      <c r="K23322">
        <f ca="1">SIMULATION!$D$3*SIMULATION!$D$17/$H23302/(SIMULATION!$D$17-$I23302)*(((EXP(-$I23302*$J23322))/(1-EXP(-SIMULATION!$D$4*$I23302)))-(EXP(-SIMULATION!$D$17*$J23322)/(1-EXP(-SIMULATION!$D$4*SIMULATION!$D$17))))</f>
        <v>2.1239141211830828</v>
      </c>
      <c r="L23322">
        <v>5.5678918603242006E-2</v>
      </c>
      <c r="M23322">
        <f t="shared" ca="1" si="364"/>
        <v>2.2421713626567121</v>
      </c>
    </row>
    <row r="23323" spans="1:13" x14ac:dyDescent="0.25">
      <c r="A23323" s="9"/>
      <c r="H23323" s="9"/>
      <c r="J23323">
        <v>21</v>
      </c>
      <c r="K23323">
        <f ca="1">SIMULATION!$D$3*SIMULATION!$D$17/$H23302/(SIMULATION!$D$17-$I23302)*(((EXP(-$I23302*$J23323))/(1-EXP(-SIMULATION!$D$4*$I23302)))-(EXP(-SIMULATION!$D$17*$J23323)/(1-EXP(-SIMULATION!$D$4*SIMULATION!$D$17))))</f>
        <v>2.024515622535473</v>
      </c>
      <c r="L23323">
        <v>-0.18042714039236879</v>
      </c>
      <c r="M23323">
        <f t="shared" ca="1" si="364"/>
        <v>1.6592380580817214</v>
      </c>
    </row>
    <row r="23324" spans="1:13" x14ac:dyDescent="0.25">
      <c r="A23324" s="9"/>
      <c r="H23324" s="9"/>
      <c r="J23324">
        <v>22</v>
      </c>
      <c r="K23324">
        <f ca="1">SIMULATION!$D$3*SIMULATION!$D$17/$H23302/(SIMULATION!$D$17-$I23302)*(((EXP(-$I23302*$J23324))/(1-EXP(-SIMULATION!$D$4*$I23302)))-(EXP(-SIMULATION!$D$17*$J23324)/(1-EXP(-SIMULATION!$D$4*SIMULATION!$D$17))))</f>
        <v>1.929718429802304</v>
      </c>
      <c r="L23324">
        <v>-0.32162166798975089</v>
      </c>
      <c r="M23324">
        <f t="shared" ca="1" si="364"/>
        <v>1.3090791696587241</v>
      </c>
    </row>
    <row r="23325" spans="1:13" x14ac:dyDescent="0.25">
      <c r="A23325" s="9"/>
      <c r="H23325" s="9"/>
      <c r="J23325">
        <v>23</v>
      </c>
      <c r="K23325">
        <f ca="1">SIMULATION!$D$3*SIMULATION!$D$17/$H23302/(SIMULATION!$D$17-$I23302)*(((EXP(-$I23302*$J23325))/(1-EXP(-SIMULATION!$D$4*$I23302)))-(EXP(-SIMULATION!$D$17*$J23325)/(1-EXP(-SIMULATION!$D$4*SIMULATION!$D$17))))</f>
        <v>1.8393277137771229</v>
      </c>
      <c r="L23325">
        <v>-0.15951539903976034</v>
      </c>
      <c r="M23325">
        <f t="shared" ca="1" si="364"/>
        <v>1.5459266195490751</v>
      </c>
    </row>
    <row r="23326" spans="1:13" x14ac:dyDescent="0.25">
      <c r="A23326" s="9"/>
      <c r="H23326" s="9"/>
      <c r="J23326">
        <v>24</v>
      </c>
      <c r="K23326">
        <f ca="1">SIMULATION!$D$3*SIMULATION!$D$17/$H23302/(SIMULATION!$D$17-$I23302)*(((EXP(-$I23302*$J23326))/(1-EXP(-SIMULATION!$D$4*$I23302)))-(EXP(-SIMULATION!$D$17*$J23326)/(1-EXP(-SIMULATION!$D$4*SIMULATION!$D$17))))</f>
        <v>1.7531502853564693</v>
      </c>
      <c r="L23326">
        <v>-0.21011133108620952</v>
      </c>
      <c r="M23326">
        <f t="shared" ca="1" si="364"/>
        <v>1.3847935453060536</v>
      </c>
    </row>
    <row r="23327" spans="1:13" x14ac:dyDescent="0.25">
      <c r="A23327" s="9">
        <v>934</v>
      </c>
      <c r="B23327" s="2">
        <f ca="1">NORMINV(RAND(),SIMULATION!D7,SIMULATION!D8)</f>
        <v>59.396585831279381</v>
      </c>
      <c r="C23327" s="2">
        <v>2</v>
      </c>
      <c r="D23327" s="2">
        <f ca="1">SIMULATION!$D$11*(1+(SIMULATION!$D$12*LN(1+$C23327)))*(1+(SIMULATION!$D$13*(($B23327/63.5)-1)))</f>
        <v>9.9333346174812966</v>
      </c>
      <c r="E23327" s="2">
        <v>6.6109938036425777E-3</v>
      </c>
      <c r="F23327" s="2">
        <f ca="1">D23327*(1+E23327)</f>
        <v>9.9990038310869735</v>
      </c>
      <c r="G23327" s="2">
        <v>0.14213748919231634</v>
      </c>
      <c r="H23327" s="9">
        <f>SIMULATION!$D$15*EXP($G$23327)</f>
        <v>254.47319553347657</v>
      </c>
      <c r="I23327" s="2">
        <f ca="1">$F23327/$H23327</f>
        <v>3.9292955040412421E-2</v>
      </c>
      <c r="J23327">
        <v>0</v>
      </c>
      <c r="K23327">
        <f ca="1">SIMULATION!$D$3*SIMULATION!$D$17/$H23327/(SIMULATION!$D$17-$I23327)*(((EXP(-$I23327*$J23327))/(1-EXP(-SIMULATION!$D$4*$I23327)))-(EXP(-SIMULATION!$D$17*$J23327)/(1-EXP(-SIMULATION!$D$4*SIMULATION!$D$17))))</f>
        <v>1.512080814966821</v>
      </c>
      <c r="L23327">
        <v>-0.40015673177178984</v>
      </c>
      <c r="M23327">
        <f t="shared" ca="1" si="364"/>
        <v>0.90701149787487356</v>
      </c>
    </row>
    <row r="23328" spans="1:13" x14ac:dyDescent="0.25">
      <c r="A23328" s="9"/>
      <c r="H23328" s="9"/>
      <c r="J23328">
        <v>1</v>
      </c>
      <c r="K23328">
        <f ca="1">SIMULATION!$D$3*SIMULATION!$D$17/$H23327/(SIMULATION!$D$17-$I23327)*(((EXP(-$I23327*$J23328))/(1-EXP(-SIMULATION!$D$4*$I23327)))-(EXP(-SIMULATION!$D$17*$J23328)/(1-EXP(-SIMULATION!$D$4*SIMULATION!$D$17))))</f>
        <v>2.2139738994924683</v>
      </c>
      <c r="L23328">
        <v>0.13252947538931933</v>
      </c>
      <c r="M23328">
        <f t="shared" ca="1" si="364"/>
        <v>2.5073906989178507</v>
      </c>
    </row>
    <row r="23329" spans="1:13" x14ac:dyDescent="0.25">
      <c r="A23329" s="9"/>
      <c r="H23329" s="9"/>
      <c r="J23329">
        <v>2</v>
      </c>
      <c r="K23329">
        <f ca="1">SIMULATION!$D$3*SIMULATION!$D$17/$H23327/(SIMULATION!$D$17-$I23327)*(((EXP(-$I23327*$J23329))/(1-EXP(-SIMULATION!$D$4*$I23327)))-(EXP(-SIMULATION!$D$17*$J23329)/(1-EXP(-SIMULATION!$D$4*SIMULATION!$D$17))))</f>
        <v>2.6157930947016865</v>
      </c>
      <c r="L23329">
        <v>0.23202265646915399</v>
      </c>
      <c r="M23329">
        <f t="shared" ca="1" si="364"/>
        <v>3.2227163573080406</v>
      </c>
    </row>
    <row r="23330" spans="1:13" x14ac:dyDescent="0.25">
      <c r="A23330" s="9"/>
      <c r="H23330" s="9"/>
      <c r="J23330">
        <v>3</v>
      </c>
      <c r="K23330">
        <f ca="1">SIMULATION!$D$3*SIMULATION!$D$17/$H23327/(SIMULATION!$D$17-$I23327)*(((EXP(-$I23327*$J23330))/(1-EXP(-SIMULATION!$D$4*$I23327)))-(EXP(-SIMULATION!$D$17*$J23330)/(1-EXP(-SIMULATION!$D$4*SIMULATION!$D$17))))</f>
        <v>2.8271660250016568</v>
      </c>
      <c r="L23330">
        <v>-0.15105371023208936</v>
      </c>
      <c r="M23330">
        <f t="shared" ca="1" si="364"/>
        <v>2.4001121074830487</v>
      </c>
    </row>
    <row r="23331" spans="1:13" x14ac:dyDescent="0.25">
      <c r="A23331" s="9"/>
      <c r="H23331" s="9"/>
      <c r="J23331">
        <v>4</v>
      </c>
      <c r="K23331">
        <f ca="1">SIMULATION!$D$3*SIMULATION!$D$17/$H23327/(SIMULATION!$D$17-$I23327)*(((EXP(-$I23327*$J23331))/(1-EXP(-SIMULATION!$D$4*$I23327)))-(EXP(-SIMULATION!$D$17*$J23331)/(1-EXP(-SIMULATION!$D$4*SIMULATION!$D$17))))</f>
        <v>2.9182735139713545</v>
      </c>
      <c r="L23331">
        <v>-0.19393418675495896</v>
      </c>
      <c r="M23331">
        <f t="shared" ca="1" si="364"/>
        <v>2.3523205133107834</v>
      </c>
    </row>
    <row r="23332" spans="1:13" x14ac:dyDescent="0.25">
      <c r="A23332" s="9"/>
      <c r="H23332" s="9"/>
      <c r="J23332">
        <v>5</v>
      </c>
      <c r="K23332">
        <f ca="1">SIMULATION!$D$3*SIMULATION!$D$17/$H23327/(SIMULATION!$D$17-$I23327)*(((EXP(-$I23327*$J23332))/(1-EXP(-SIMULATION!$D$4*$I23327)))-(EXP(-SIMULATION!$D$17*$J23332)/(1-EXP(-SIMULATION!$D$4*SIMULATION!$D$17))))</f>
        <v>2.9340206617643854</v>
      </c>
      <c r="L23332">
        <v>-0.13721353850850482</v>
      </c>
      <c r="M23332">
        <f t="shared" ca="1" si="364"/>
        <v>2.5314333047066291</v>
      </c>
    </row>
    <row r="23333" spans="1:13" x14ac:dyDescent="0.25">
      <c r="A23333" s="9"/>
      <c r="H23333" s="9"/>
      <c r="J23333">
        <v>6</v>
      </c>
      <c r="K23333">
        <f ca="1">SIMULATION!$D$3*SIMULATION!$D$17/$H23327/(SIMULATION!$D$17-$I23327)*(((EXP(-$I23327*$J23333))/(1-EXP(-SIMULATION!$D$4*$I23327)))-(EXP(-SIMULATION!$D$17*$J23333)/(1-EXP(-SIMULATION!$D$4*SIMULATION!$D$17))))</f>
        <v>2.9031179097911322</v>
      </c>
      <c r="L23333">
        <v>0.22695402620196858</v>
      </c>
      <c r="M23333">
        <f t="shared" ca="1" si="364"/>
        <v>3.5619922079572732</v>
      </c>
    </row>
    <row r="23334" spans="1:13" x14ac:dyDescent="0.25">
      <c r="A23334" s="9"/>
      <c r="H23334" s="9"/>
      <c r="J23334">
        <v>7</v>
      </c>
      <c r="K23334">
        <f ca="1">SIMULATION!$D$3*SIMULATION!$D$17/$H23327/(SIMULATION!$D$17-$I23327)*(((EXP(-$I23327*$J23334))/(1-EXP(-SIMULATION!$D$4*$I23327)))-(EXP(-SIMULATION!$D$17*$J23334)/(1-EXP(-SIMULATION!$D$4*SIMULATION!$D$17))))</f>
        <v>2.8439003057582597</v>
      </c>
      <c r="L23334">
        <v>0.45901572156595172</v>
      </c>
      <c r="M23334">
        <f t="shared" ca="1" si="364"/>
        <v>4.1492952566675179</v>
      </c>
    </row>
    <row r="23335" spans="1:13" x14ac:dyDescent="0.25">
      <c r="A23335" s="9"/>
      <c r="H23335" s="9"/>
      <c r="J23335">
        <v>8</v>
      </c>
      <c r="K23335">
        <f ca="1">SIMULATION!$D$3*SIMULATION!$D$17/$H23327/(SIMULATION!$D$17-$I23327)*(((EXP(-$I23327*$J23335))/(1-EXP(-SIMULATION!$D$4*$I23327)))-(EXP(-SIMULATION!$D$17*$J23335)/(1-EXP(-SIMULATION!$D$4*SIMULATION!$D$17))))</f>
        <v>2.7680565322307591</v>
      </c>
      <c r="L23335">
        <v>5.2420192897666286E-2</v>
      </c>
      <c r="M23335">
        <f t="shared" ca="1" si="364"/>
        <v>2.9131585896019403</v>
      </c>
    </row>
    <row r="23336" spans="1:13" x14ac:dyDescent="0.25">
      <c r="A23336" s="9"/>
      <c r="H23336" s="9"/>
      <c r="J23336">
        <v>9</v>
      </c>
      <c r="K23336">
        <f ca="1">SIMULATION!$D$3*SIMULATION!$D$17/$H23327/(SIMULATION!$D$17-$I23327)*(((EXP(-$I23327*$J23336))/(1-EXP(-SIMULATION!$D$4*$I23327)))-(EXP(-SIMULATION!$D$17*$J23336)/(1-EXP(-SIMULATION!$D$4*SIMULATION!$D$17))))</f>
        <v>2.6830184646827582</v>
      </c>
      <c r="L23336">
        <v>7.5720747384980788E-2</v>
      </c>
      <c r="M23336">
        <f t="shared" ca="1" si="364"/>
        <v>2.8861786280762405</v>
      </c>
    </row>
    <row r="23337" spans="1:13" x14ac:dyDescent="0.25">
      <c r="A23337" s="9"/>
      <c r="H23337" s="9"/>
      <c r="J23337">
        <v>10</v>
      </c>
      <c r="K23337">
        <f ca="1">SIMULATION!$D$3*SIMULATION!$D$17/$H23327/(SIMULATION!$D$17-$I23327)*(((EXP(-$I23327*$J23337))/(1-EXP(-SIMULATION!$D$4*$I23327)))-(EXP(-SIMULATION!$D$17*$J23337)/(1-EXP(-SIMULATION!$D$4*SIMULATION!$D$17))))</f>
        <v>2.5934923679487611</v>
      </c>
      <c r="L23337">
        <v>-0.19553494581267872</v>
      </c>
      <c r="M23337">
        <f t="shared" ca="1" si="364"/>
        <v>2.0863739783163044</v>
      </c>
    </row>
    <row r="23338" spans="1:13" x14ac:dyDescent="0.25">
      <c r="A23338" s="9"/>
      <c r="H23338" s="9"/>
      <c r="J23338">
        <v>11</v>
      </c>
      <c r="K23338">
        <f ca="1">SIMULATION!$D$3*SIMULATION!$D$17/$H23327/(SIMULATION!$D$17-$I23327)*(((EXP(-$I23327*$J23338))/(1-EXP(-SIMULATION!$D$4*$I23327)))-(EXP(-SIMULATION!$D$17*$J23338)/(1-EXP(-SIMULATION!$D$4*SIMULATION!$D$17))))</f>
        <v>2.5024400372058078</v>
      </c>
      <c r="L23338">
        <v>0.28181370558889768</v>
      </c>
      <c r="M23338">
        <f t="shared" ca="1" si="364"/>
        <v>3.2076619371047954</v>
      </c>
    </row>
    <row r="23339" spans="1:13" x14ac:dyDescent="0.25">
      <c r="A23339" s="9"/>
      <c r="H23339" s="9"/>
      <c r="J23339">
        <v>12</v>
      </c>
      <c r="K23339">
        <f ca="1">SIMULATION!$D$3*SIMULATION!$D$17/$H23327/(SIMULATION!$D$17-$I23327)*(((EXP(-$I23327*$J23339))/(1-EXP(-SIMULATION!$D$4*$I23327)))-(EXP(-SIMULATION!$D$17*$J23339)/(1-EXP(-SIMULATION!$D$4*SIMULATION!$D$17))))</f>
        <v>2.4117074534052603</v>
      </c>
      <c r="L23339">
        <v>-2.6947181868253275E-2</v>
      </c>
      <c r="M23339">
        <f t="shared" ca="1" si="364"/>
        <v>2.3467187340453268</v>
      </c>
    </row>
    <row r="23340" spans="1:13" x14ac:dyDescent="0.25">
      <c r="A23340" s="9"/>
      <c r="H23340" s="9"/>
      <c r="J23340">
        <v>13</v>
      </c>
      <c r="K23340">
        <f ca="1">SIMULATION!$D$3*SIMULATION!$D$17/$H23327/(SIMULATION!$D$17-$I23327)*(((EXP(-$I23327*$J23340))/(1-EXP(-SIMULATION!$D$4*$I23327)))-(EXP(-SIMULATION!$D$17*$J23340)/(1-EXP(-SIMULATION!$D$4*SIMULATION!$D$17))))</f>
        <v>2.3224275606253788</v>
      </c>
      <c r="L23340">
        <v>-5.0492888337221181E-3</v>
      </c>
      <c r="M23340">
        <f t="shared" ca="1" si="364"/>
        <v>2.3107009530763847</v>
      </c>
    </row>
    <row r="23341" spans="1:13" x14ac:dyDescent="0.25">
      <c r="A23341" s="9"/>
      <c r="H23341" s="9"/>
      <c r="J23341">
        <v>14</v>
      </c>
      <c r="K23341">
        <f ca="1">SIMULATION!$D$3*SIMULATION!$D$17/$H23327/(SIMULATION!$D$17-$I23327)*(((EXP(-$I23327*$J23341))/(1-EXP(-SIMULATION!$D$4*$I23327)))-(EXP(-SIMULATION!$D$17*$J23341)/(1-EXP(-SIMULATION!$D$4*SIMULATION!$D$17))))</f>
        <v>2.2352782983617092</v>
      </c>
      <c r="L23341">
        <v>-0.22038859072629263</v>
      </c>
      <c r="M23341">
        <f t="shared" ca="1" si="364"/>
        <v>1.7426484643047069</v>
      </c>
    </row>
    <row r="23342" spans="1:13" x14ac:dyDescent="0.25">
      <c r="A23342" s="9"/>
      <c r="H23342" s="9"/>
      <c r="J23342">
        <v>15</v>
      </c>
      <c r="K23342">
        <f ca="1">SIMULATION!$D$3*SIMULATION!$D$17/$H23327/(SIMULATION!$D$17-$I23327)*(((EXP(-$I23327*$J23342))/(1-EXP(-SIMULATION!$D$4*$I23327)))-(EXP(-SIMULATION!$D$17*$J23342)/(1-EXP(-SIMULATION!$D$4*SIMULATION!$D$17))))</f>
        <v>2.1506478806429588</v>
      </c>
      <c r="L23342">
        <v>-0.14505560644315701</v>
      </c>
      <c r="M23342">
        <f t="shared" ca="1" si="364"/>
        <v>1.8386843480706041</v>
      </c>
    </row>
    <row r="23343" spans="1:13" x14ac:dyDescent="0.25">
      <c r="A23343" s="9"/>
      <c r="H23343" s="9"/>
      <c r="J23343">
        <v>16</v>
      </c>
      <c r="K23343">
        <f ca="1">SIMULATION!$D$3*SIMULATION!$D$17/$H23327/(SIMULATION!$D$17-$I23327)*(((EXP(-$I23327*$J23343))/(1-EXP(-SIMULATION!$D$4*$I23327)))-(EXP(-SIMULATION!$D$17*$J23343)/(1-EXP(-SIMULATION!$D$4*SIMULATION!$D$17))))</f>
        <v>2.0687406395214967</v>
      </c>
      <c r="L23343">
        <v>-0.19509470267970053</v>
      </c>
      <c r="M23343">
        <f t="shared" ca="1" si="364"/>
        <v>1.6651402995326368</v>
      </c>
    </row>
    <row r="23344" spans="1:13" x14ac:dyDescent="0.25">
      <c r="A23344" s="9"/>
      <c r="H23344" s="9"/>
      <c r="J23344">
        <v>17</v>
      </c>
      <c r="K23344">
        <f ca="1">SIMULATION!$D$3*SIMULATION!$D$17/$H23327/(SIMULATION!$D$17-$I23327)*(((EXP(-$I23327*$J23344))/(1-EXP(-SIMULATION!$D$4*$I23327)))-(EXP(-SIMULATION!$D$17*$J23344)/(1-EXP(-SIMULATION!$D$4*SIMULATION!$D$17))))</f>
        <v>1.9896447835225715</v>
      </c>
      <c r="L23344">
        <v>0.90164131088549015</v>
      </c>
      <c r="M23344">
        <f t="shared" ca="1" si="364"/>
        <v>3.7835907143343399</v>
      </c>
    </row>
    <row r="23345" spans="1:13" x14ac:dyDescent="0.25">
      <c r="A23345" s="9"/>
      <c r="H23345" s="9"/>
      <c r="J23345">
        <v>18</v>
      </c>
      <c r="K23345">
        <f ca="1">SIMULATION!$D$3*SIMULATION!$D$17/$H23327/(SIMULATION!$D$17-$I23327)*(((EXP(-$I23327*$J23345))/(1-EXP(-SIMULATION!$D$4*$I23327)))-(EXP(-SIMULATION!$D$17*$J23345)/(1-EXP(-SIMULATION!$D$4*SIMULATION!$D$17))))</f>
        <v>1.9133757529188584</v>
      </c>
      <c r="L23345">
        <v>-5.8835599513755006E-2</v>
      </c>
      <c r="M23345">
        <f t="shared" ca="1" si="364"/>
        <v>1.8008011434007949</v>
      </c>
    </row>
    <row r="23346" spans="1:13" x14ac:dyDescent="0.25">
      <c r="A23346" s="9"/>
      <c r="H23346" s="9"/>
      <c r="J23346">
        <v>19</v>
      </c>
      <c r="K23346">
        <f ca="1">SIMULATION!$D$3*SIMULATION!$D$17/$H23327/(SIMULATION!$D$17-$I23327)*(((EXP(-$I23327*$J23346))/(1-EXP(-SIMULATION!$D$4*$I23327)))-(EXP(-SIMULATION!$D$17*$J23346)/(1-EXP(-SIMULATION!$D$4*SIMULATION!$D$17))))</f>
        <v>1.8399039394007224</v>
      </c>
      <c r="L23346">
        <v>0.20090104655480498</v>
      </c>
      <c r="M23346">
        <f t="shared" ca="1" si="364"/>
        <v>2.2095425663866357</v>
      </c>
    </row>
    <row r="23347" spans="1:13" x14ac:dyDescent="0.25">
      <c r="A23347" s="9"/>
      <c r="H23347" s="9"/>
      <c r="J23347">
        <v>20</v>
      </c>
      <c r="K23347">
        <f ca="1">SIMULATION!$D$3*SIMULATION!$D$17/$H23327/(SIMULATION!$D$17-$I23327)*(((EXP(-$I23327*$J23347))/(1-EXP(-SIMULATION!$D$4*$I23327)))-(EXP(-SIMULATION!$D$17*$J23347)/(1-EXP(-SIMULATION!$D$4*SIMULATION!$D$17))))</f>
        <v>1.7691723885161745</v>
      </c>
      <c r="L23347">
        <v>0.28700777903481006</v>
      </c>
      <c r="M23347">
        <f t="shared" ca="1" si="364"/>
        <v>2.2769386264739118</v>
      </c>
    </row>
    <row r="23348" spans="1:13" x14ac:dyDescent="0.25">
      <c r="A23348" s="9"/>
      <c r="H23348" s="9"/>
      <c r="J23348">
        <v>21</v>
      </c>
      <c r="K23348">
        <f ca="1">SIMULATION!$D$3*SIMULATION!$D$17/$H23327/(SIMULATION!$D$17-$I23327)*(((EXP(-$I23327*$J23348))/(1-EXP(-SIMULATION!$D$4*$I23327)))-(EXP(-SIMULATION!$D$17*$J23348)/(1-EXP(-SIMULATION!$D$4*SIMULATION!$D$17))))</f>
        <v>1.7011080851767684</v>
      </c>
      <c r="L23348">
        <v>-9.1721773057206538E-2</v>
      </c>
      <c r="M23348">
        <f t="shared" ca="1" si="364"/>
        <v>1.5450794354424058</v>
      </c>
    </row>
    <row r="23349" spans="1:13" x14ac:dyDescent="0.25">
      <c r="A23349" s="9"/>
      <c r="H23349" s="9"/>
      <c r="J23349">
        <v>22</v>
      </c>
      <c r="K23349">
        <f ca="1">SIMULATION!$D$3*SIMULATION!$D$17/$H23327/(SIMULATION!$D$17-$I23327)*(((EXP(-$I23327*$J23349))/(1-EXP(-SIMULATION!$D$4*$I23327)))-(EXP(-SIMULATION!$D$17*$J23349)/(1-EXP(-SIMULATION!$D$4*SIMULATION!$D$17))))</f>
        <v>1.6356291292961183</v>
      </c>
      <c r="L23349">
        <v>0.4262105313154298</v>
      </c>
      <c r="M23349">
        <f t="shared" ca="1" si="364"/>
        <v>2.3327514895284107</v>
      </c>
    </row>
    <row r="23350" spans="1:13" x14ac:dyDescent="0.25">
      <c r="A23350" s="9"/>
      <c r="H23350" s="9"/>
      <c r="J23350">
        <v>23</v>
      </c>
      <c r="K23350">
        <f ca="1">SIMULATION!$D$3*SIMULATION!$D$17/$H23327/(SIMULATION!$D$17-$I23327)*(((EXP(-$I23327*$J23350))/(1-EXP(-SIMULATION!$D$4*$I23327)))-(EXP(-SIMULATION!$D$17*$J23350)/(1-EXP(-SIMULATION!$D$4*SIMULATION!$D$17))))</f>
        <v>1.5726492798982989</v>
      </c>
      <c r="L23350">
        <v>3.0591304082725226E-2</v>
      </c>
      <c r="M23350">
        <f t="shared" ca="1" si="364"/>
        <v>1.6207586722351468</v>
      </c>
    </row>
    <row r="23351" spans="1:13" x14ac:dyDescent="0.25">
      <c r="A23351" s="9"/>
      <c r="H23351" s="9"/>
      <c r="J23351">
        <v>24</v>
      </c>
      <c r="K23351">
        <f ca="1">SIMULATION!$D$3*SIMULATION!$D$17/$H23327/(SIMULATION!$D$17-$I23327)*(((EXP(-$I23327*$J23351))/(1-EXP(-SIMULATION!$D$4*$I23327)))-(EXP(-SIMULATION!$D$17*$J23351)/(1-EXP(-SIMULATION!$D$4*SIMULATION!$D$17))))</f>
        <v>1.512080814966821</v>
      </c>
      <c r="L23351">
        <v>0.16551431545532119</v>
      </c>
      <c r="M23351">
        <f t="shared" ca="1" si="364"/>
        <v>1.7623518359691785</v>
      </c>
    </row>
    <row r="23352" spans="1:13" x14ac:dyDescent="0.25">
      <c r="A23352" s="9">
        <v>935</v>
      </c>
      <c r="B23352" s="2">
        <f ca="1">NORMINV(RAND(),SIMULATION!D7,SIMULATION!D8)</f>
        <v>57.45921349428432</v>
      </c>
      <c r="C23352" s="2">
        <v>2</v>
      </c>
      <c r="D23352" s="2">
        <f ca="1">SIMULATION!$D$11*(1+(SIMULATION!$D$12*LN(1+$C23352)))*(1+(SIMULATION!$D$13*(($B23352/63.5)-1)))</f>
        <v>9.7894619821280333</v>
      </c>
      <c r="E23352" s="2">
        <v>0.35396263213179135</v>
      </c>
      <c r="F23352" s="2">
        <f ca="1">D23352*(1+E23352)</f>
        <v>13.254565712476177</v>
      </c>
      <c r="G23352" s="2">
        <v>0.46922527830929228</v>
      </c>
      <c r="H23352" s="9">
        <f>SIMULATION!$D$15*EXP($G$23352)</f>
        <v>352.93478594184319</v>
      </c>
      <c r="I23352" s="2">
        <f ca="1">$F23352/$H23352</f>
        <v>3.7555282846673754E-2</v>
      </c>
      <c r="J23352">
        <v>0</v>
      </c>
      <c r="K23352">
        <f ca="1">SIMULATION!$D$3*SIMULATION!$D$17/$H23352/(SIMULATION!$D$17-$I23352)*(((EXP(-$I23352*$J23352))/(1-EXP(-SIMULATION!$D$4*$I23352)))-(EXP(-SIMULATION!$D$17*$J23352)/(1-EXP(-SIMULATION!$D$4*SIMULATION!$D$17))))</f>
        <v>1.1634282313581266</v>
      </c>
      <c r="L23352">
        <v>-8.678376140195268E-2</v>
      </c>
      <c r="M23352">
        <f t="shared" ca="1" si="364"/>
        <v>1.0624615533196471</v>
      </c>
    </row>
    <row r="23353" spans="1:13" x14ac:dyDescent="0.25">
      <c r="A23353" s="9"/>
      <c r="H23353" s="9"/>
      <c r="J23353">
        <v>1</v>
      </c>
      <c r="K23353">
        <f ca="1">SIMULATION!$D$3*SIMULATION!$D$17/$H23352/(SIMULATION!$D$17-$I23352)*(((EXP(-$I23352*$J23353))/(1-EXP(-SIMULATION!$D$4*$I23352)))-(EXP(-SIMULATION!$D$17*$J23353)/(1-EXP(-SIMULATION!$D$4*SIMULATION!$D$17))))</f>
        <v>1.6691415874777114</v>
      </c>
      <c r="L23353">
        <v>-0.16440571754576194</v>
      </c>
      <c r="M23353">
        <f t="shared" ca="1" si="364"/>
        <v>1.3947251671029661</v>
      </c>
    </row>
    <row r="23354" spans="1:13" x14ac:dyDescent="0.25">
      <c r="A23354" s="9"/>
      <c r="H23354" s="9"/>
      <c r="J23354">
        <v>2</v>
      </c>
      <c r="K23354">
        <f ca="1">SIMULATION!$D$3*SIMULATION!$D$17/$H23352/(SIMULATION!$D$17-$I23352)*(((EXP(-$I23352*$J23354))/(1-EXP(-SIMULATION!$D$4*$I23352)))-(EXP(-SIMULATION!$D$17*$J23354)/(1-EXP(-SIMULATION!$D$4*SIMULATION!$D$17))))</f>
        <v>1.9591725910323874</v>
      </c>
      <c r="L23354">
        <v>0.15662280571799392</v>
      </c>
      <c r="M23354">
        <f t="shared" ca="1" si="364"/>
        <v>2.2660236991256717</v>
      </c>
    </row>
    <row r="23355" spans="1:13" x14ac:dyDescent="0.25">
      <c r="A23355" s="9"/>
      <c r="H23355" s="9"/>
      <c r="J23355">
        <v>3</v>
      </c>
      <c r="K23355">
        <f ca="1">SIMULATION!$D$3*SIMULATION!$D$17/$H23352/(SIMULATION!$D$17-$I23352)*(((EXP(-$I23352*$J23355))/(1-EXP(-SIMULATION!$D$4*$I23352)))-(EXP(-SIMULATION!$D$17*$J23355)/(1-EXP(-SIMULATION!$D$4*SIMULATION!$D$17))))</f>
        <v>2.1122438698462052</v>
      </c>
      <c r="L23355">
        <v>0.39362030946763166</v>
      </c>
      <c r="M23355">
        <f t="shared" ca="1" si="364"/>
        <v>2.9436659555661762</v>
      </c>
    </row>
    <row r="23356" spans="1:13" x14ac:dyDescent="0.25">
      <c r="A23356" s="9"/>
      <c r="H23356" s="9"/>
      <c r="J23356">
        <v>4</v>
      </c>
      <c r="K23356">
        <f ca="1">SIMULATION!$D$3*SIMULATION!$D$17/$H23352/(SIMULATION!$D$17-$I23352)*(((EXP(-$I23352*$J23356))/(1-EXP(-SIMULATION!$D$4*$I23352)))-(EXP(-SIMULATION!$D$17*$J23356)/(1-EXP(-SIMULATION!$D$4*SIMULATION!$D$17))))</f>
        <v>2.1787565458183602</v>
      </c>
      <c r="L23356">
        <v>0.35858090969989426</v>
      </c>
      <c r="M23356">
        <f t="shared" ca="1" si="364"/>
        <v>2.9600170500325071</v>
      </c>
    </row>
    <row r="23357" spans="1:13" x14ac:dyDescent="0.25">
      <c r="A23357" s="9"/>
      <c r="H23357" s="9"/>
      <c r="J23357">
        <v>5</v>
      </c>
      <c r="K23357">
        <f ca="1">SIMULATION!$D$3*SIMULATION!$D$17/$H23352/(SIMULATION!$D$17-$I23352)*(((EXP(-$I23352*$J23357))/(1-EXP(-SIMULATION!$D$4*$I23352)))-(EXP(-SIMULATION!$D$17*$J23357)/(1-EXP(-SIMULATION!$D$4*SIMULATION!$D$17))))</f>
        <v>2.1909643370046665</v>
      </c>
      <c r="L23357">
        <v>5.9981239675190104E-2</v>
      </c>
      <c r="M23357">
        <f t="shared" ca="1" si="364"/>
        <v>2.3223810940223375</v>
      </c>
    </row>
    <row r="23358" spans="1:13" x14ac:dyDescent="0.25">
      <c r="A23358" s="9"/>
      <c r="H23358" s="9"/>
      <c r="J23358">
        <v>6</v>
      </c>
      <c r="K23358">
        <f ca="1">SIMULATION!$D$3*SIMULATION!$D$17/$H23352/(SIMULATION!$D$17-$I23352)*(((EXP(-$I23352*$J23358))/(1-EXP(-SIMULATION!$D$4*$I23352)))-(EXP(-SIMULATION!$D$17*$J23358)/(1-EXP(-SIMULATION!$D$4*SIMULATION!$D$17))))</f>
        <v>2.1694933063854265</v>
      </c>
      <c r="L23358">
        <v>-0.10081968255897487</v>
      </c>
      <c r="M23358">
        <f t="shared" ca="1" si="364"/>
        <v>1.9507656799218269</v>
      </c>
    </row>
    <row r="23359" spans="1:13" x14ac:dyDescent="0.25">
      <c r="A23359" s="9"/>
      <c r="H23359" s="9"/>
      <c r="J23359">
        <v>7</v>
      </c>
      <c r="K23359">
        <f ca="1">SIMULATION!$D$3*SIMULATION!$D$17/$H23352/(SIMULATION!$D$17-$I23352)*(((EXP(-$I23352*$J23359))/(1-EXP(-SIMULATION!$D$4*$I23352)))-(EXP(-SIMULATION!$D$17*$J23359)/(1-EXP(-SIMULATION!$D$4*SIMULATION!$D$17))))</f>
        <v>2.1275198146326848</v>
      </c>
      <c r="L23359">
        <v>1.6377129950395999E-2</v>
      </c>
      <c r="M23359">
        <f t="shared" ca="1" si="364"/>
        <v>2.1623624831089669</v>
      </c>
    </row>
    <row r="23360" spans="1:13" x14ac:dyDescent="0.25">
      <c r="A23360" s="9"/>
      <c r="H23360" s="9"/>
      <c r="J23360">
        <v>8</v>
      </c>
      <c r="K23360">
        <f ca="1">SIMULATION!$D$3*SIMULATION!$D$17/$H23352/(SIMULATION!$D$17-$I23352)*(((EXP(-$I23352*$J23360))/(1-EXP(-SIMULATION!$D$4*$I23352)))-(EXP(-SIMULATION!$D$17*$J23360)/(1-EXP(-SIMULATION!$D$4*SIMULATION!$D$17))))</f>
        <v>2.0734477953813584</v>
      </c>
      <c r="L23360">
        <v>0.20610883313408332</v>
      </c>
      <c r="M23360">
        <f t="shared" ca="1" si="364"/>
        <v>2.5008037010518476</v>
      </c>
    </row>
    <row r="23361" spans="1:13" x14ac:dyDescent="0.25">
      <c r="A23361" s="9"/>
      <c r="H23361" s="9"/>
      <c r="J23361">
        <v>9</v>
      </c>
      <c r="K23361">
        <f ca="1">SIMULATION!$D$3*SIMULATION!$D$17/$H23352/(SIMULATION!$D$17-$I23352)*(((EXP(-$I23352*$J23361))/(1-EXP(-SIMULATION!$D$4*$I23352)))-(EXP(-SIMULATION!$D$17*$J23361)/(1-EXP(-SIMULATION!$D$4*SIMULATION!$D$17))))</f>
        <v>2.0126243620787103</v>
      </c>
      <c r="L23361">
        <v>-0.2149841514070685</v>
      </c>
      <c r="M23361">
        <f t="shared" ca="1" si="364"/>
        <v>1.5799420214960262</v>
      </c>
    </row>
    <row r="23362" spans="1:13" x14ac:dyDescent="0.25">
      <c r="A23362" s="9"/>
      <c r="H23362" s="9"/>
      <c r="J23362">
        <v>10</v>
      </c>
      <c r="K23362">
        <f ca="1">SIMULATION!$D$3*SIMULATION!$D$17/$H23352/(SIMULATION!$D$17-$I23352)*(((EXP(-$I23352*$J23362))/(1-EXP(-SIMULATION!$D$4*$I23352)))-(EXP(-SIMULATION!$D$17*$J23362)/(1-EXP(-SIMULATION!$D$4*SIMULATION!$D$17))))</f>
        <v>1.9484391564329135</v>
      </c>
      <c r="L23362">
        <v>0.69682317583383713</v>
      </c>
      <c r="M23362">
        <f t="shared" ca="1" si="364"/>
        <v>3.3061567173374988</v>
      </c>
    </row>
    <row r="23363" spans="1:13" x14ac:dyDescent="0.25">
      <c r="A23363" s="9"/>
      <c r="H23363" s="9"/>
      <c r="J23363">
        <v>11</v>
      </c>
      <c r="K23363">
        <f ca="1">SIMULATION!$D$3*SIMULATION!$D$17/$H23352/(SIMULATION!$D$17-$I23352)*(((EXP(-$I23352*$J23363))/(1-EXP(-SIMULATION!$D$4*$I23352)))-(EXP(-SIMULATION!$D$17*$J23363)/(1-EXP(-SIMULATION!$D$4*SIMULATION!$D$17))))</f>
        <v>1.8830287855109096</v>
      </c>
      <c r="L23363">
        <v>-0.17047930834836508</v>
      </c>
      <c r="M23363">
        <f t="shared" ref="M23363:M23426" ca="1" si="365">$K23363*(1+$L23363)</f>
        <v>1.5620113405569478</v>
      </c>
    </row>
    <row r="23364" spans="1:13" x14ac:dyDescent="0.25">
      <c r="A23364" s="9"/>
      <c r="H23364" s="9"/>
      <c r="J23364">
        <v>12</v>
      </c>
      <c r="K23364">
        <f ca="1">SIMULATION!$D$3*SIMULATION!$D$17/$H23352/(SIMULATION!$D$17-$I23352)*(((EXP(-$I23352*$J23364))/(1-EXP(-SIMULATION!$D$4*$I23352)))-(EXP(-SIMULATION!$D$17*$J23364)/(1-EXP(-SIMULATION!$D$4*SIMULATION!$D$17))))</f>
        <v>1.8177281919753103</v>
      </c>
      <c r="L23364">
        <v>0.25551379779189864</v>
      </c>
      <c r="M23364">
        <f t="shared" ca="1" si="365"/>
        <v>2.2821828256603234</v>
      </c>
    </row>
    <row r="23365" spans="1:13" x14ac:dyDescent="0.25">
      <c r="A23365" s="9"/>
      <c r="H23365" s="9"/>
      <c r="J23365">
        <v>13</v>
      </c>
      <c r="K23365">
        <f ca="1">SIMULATION!$D$3*SIMULATION!$D$17/$H23352/(SIMULATION!$D$17-$I23352)*(((EXP(-$I23352*$J23365))/(1-EXP(-SIMULATION!$D$4*$I23352)))-(EXP(-SIMULATION!$D$17*$J23365)/(1-EXP(-SIMULATION!$D$4*SIMULATION!$D$17))))</f>
        <v>1.753359854782041</v>
      </c>
      <c r="L23365">
        <v>-2.3327557634542882E-2</v>
      </c>
      <c r="M23365">
        <f t="shared" ca="1" si="365"/>
        <v>1.7124582517155194</v>
      </c>
    </row>
    <row r="23366" spans="1:13" x14ac:dyDescent="0.25">
      <c r="A23366" s="9"/>
      <c r="H23366" s="9"/>
      <c r="J23366">
        <v>14</v>
      </c>
      <c r="K23366">
        <f ca="1">SIMULATION!$D$3*SIMULATION!$D$17/$H23352/(SIMULATION!$D$17-$I23352)*(((EXP(-$I23352*$J23366))/(1-EXP(-SIMULATION!$D$4*$I23352)))-(EXP(-SIMULATION!$D$17*$J23366)/(1-EXP(-SIMULATION!$D$4*SIMULATION!$D$17))))</f>
        <v>1.6904190694809578</v>
      </c>
      <c r="L23366">
        <v>-0.14495914773049182</v>
      </c>
      <c r="M23366">
        <f t="shared" ca="1" si="365"/>
        <v>1.4453773618616272</v>
      </c>
    </row>
    <row r="23367" spans="1:13" x14ac:dyDescent="0.25">
      <c r="A23367" s="9"/>
      <c r="H23367" s="9"/>
      <c r="J23367">
        <v>15</v>
      </c>
      <c r="K23367">
        <f ca="1">SIMULATION!$D$3*SIMULATION!$D$17/$H23352/(SIMULATION!$D$17-$I23352)*(((EXP(-$I23352*$J23367))/(1-EXP(-SIMULATION!$D$4*$I23352)))-(EXP(-SIMULATION!$D$17*$J23367)/(1-EXP(-SIMULATION!$D$4*SIMULATION!$D$17))))</f>
        <v>1.6291926355182078</v>
      </c>
      <c r="L23367">
        <v>-3.4936660698484494E-2</v>
      </c>
      <c r="M23367">
        <f t="shared" ca="1" si="365"/>
        <v>1.5722740851986385</v>
      </c>
    </row>
    <row r="23368" spans="1:13" x14ac:dyDescent="0.25">
      <c r="A23368" s="9"/>
      <c r="H23368" s="9"/>
      <c r="J23368">
        <v>16</v>
      </c>
      <c r="K23368">
        <f ca="1">SIMULATION!$D$3*SIMULATION!$D$17/$H23352/(SIMULATION!$D$17-$I23352)*(((EXP(-$I23352*$J23368))/(1-EXP(-SIMULATION!$D$4*$I23352)))-(EXP(-SIMULATION!$D$17*$J23368)/(1-EXP(-SIMULATION!$D$4*SIMULATION!$D$17))))</f>
        <v>1.5698348707804204</v>
      </c>
      <c r="L23368">
        <v>-0.1965215627702705</v>
      </c>
      <c r="M23368">
        <f t="shared" ca="1" si="365"/>
        <v>1.2613284686833865</v>
      </c>
    </row>
    <row r="23369" spans="1:13" x14ac:dyDescent="0.25">
      <c r="A23369" s="9"/>
      <c r="H23369" s="9"/>
      <c r="J23369">
        <v>17</v>
      </c>
      <c r="K23369">
        <f ca="1">SIMULATION!$D$3*SIMULATION!$D$17/$H23352/(SIMULATION!$D$17-$I23352)*(((EXP(-$I23352*$J23369))/(1-EXP(-SIMULATION!$D$4*$I23352)))-(EXP(-SIMULATION!$D$17*$J23369)/(1-EXP(-SIMULATION!$D$4*SIMULATION!$D$17))))</f>
        <v>1.5124162819903737</v>
      </c>
      <c r="L23369">
        <v>6.5758314213746172E-2</v>
      </c>
      <c r="M23369">
        <f t="shared" ca="1" si="365"/>
        <v>1.6118702270834824</v>
      </c>
    </row>
    <row r="23370" spans="1:13" x14ac:dyDescent="0.25">
      <c r="A23370" s="9"/>
      <c r="H23370" s="9"/>
      <c r="J23370">
        <v>18</v>
      </c>
      <c r="K23370">
        <f ca="1">SIMULATION!$D$3*SIMULATION!$D$17/$H23352/(SIMULATION!$D$17-$I23352)*(((EXP(-$I23352*$J23370))/(1-EXP(-SIMULATION!$D$4*$I23352)))-(EXP(-SIMULATION!$D$17*$J23370)/(1-EXP(-SIMULATION!$D$4*SIMULATION!$D$17))))</f>
        <v>1.4569547138406915</v>
      </c>
      <c r="L23370">
        <v>-0.45769515324563315</v>
      </c>
      <c r="M23370">
        <f t="shared" ca="1" si="365"/>
        <v>0.7901136028174286</v>
      </c>
    </row>
    <row r="23371" spans="1:13" x14ac:dyDescent="0.25">
      <c r="A23371" s="9"/>
      <c r="H23371" s="9"/>
      <c r="J23371">
        <v>19</v>
      </c>
      <c r="K23371">
        <f ca="1">SIMULATION!$D$3*SIMULATION!$D$17/$H23352/(SIMULATION!$D$17-$I23352)*(((EXP(-$I23352*$J23371))/(1-EXP(-SIMULATION!$D$4*$I23352)))-(EXP(-SIMULATION!$D$17*$J23371)/(1-EXP(-SIMULATION!$D$4*SIMULATION!$D$17))))</f>
        <v>1.4034352715532517</v>
      </c>
      <c r="L23371">
        <v>-0.44394378323072892</v>
      </c>
      <c r="M23371">
        <f t="shared" ca="1" si="365"/>
        <v>0.78038890758045576</v>
      </c>
    </row>
    <row r="23372" spans="1:13" x14ac:dyDescent="0.25">
      <c r="A23372" s="9"/>
      <c r="H23372" s="9"/>
      <c r="J23372">
        <v>20</v>
      </c>
      <c r="K23372">
        <f ca="1">SIMULATION!$D$3*SIMULATION!$D$17/$H23352/(SIMULATION!$D$17-$I23352)*(((EXP(-$I23352*$J23372))/(1-EXP(-SIMULATION!$D$4*$I23352)))-(EXP(-SIMULATION!$D$17*$J23372)/(1-EXP(-SIMULATION!$D$4*SIMULATION!$D$17))))</f>
        <v>1.3518230505985886</v>
      </c>
      <c r="L23372">
        <v>-0.31927075252580045</v>
      </c>
      <c r="M23372">
        <f t="shared" ca="1" si="365"/>
        <v>0.92022548795225401</v>
      </c>
    </row>
    <row r="23373" spans="1:13" x14ac:dyDescent="0.25">
      <c r="A23373" s="9"/>
      <c r="H23373" s="9"/>
      <c r="J23373">
        <v>21</v>
      </c>
      <c r="K23373">
        <f ca="1">SIMULATION!$D$3*SIMULATION!$D$17/$H23352/(SIMULATION!$D$17-$I23352)*(((EXP(-$I23352*$J23373))/(1-EXP(-SIMULATION!$D$4*$I23352)))-(EXP(-SIMULATION!$D$17*$J23373)/(1-EXP(-SIMULATION!$D$4*SIMULATION!$D$17))))</f>
        <v>1.3020712584377594</v>
      </c>
      <c r="L23373">
        <v>-0.36036247524662585</v>
      </c>
      <c r="M23373">
        <f t="shared" ca="1" si="365"/>
        <v>0.83285363679963931</v>
      </c>
    </row>
    <row r="23374" spans="1:13" x14ac:dyDescent="0.25">
      <c r="A23374" s="9"/>
      <c r="H23374" s="9"/>
      <c r="J23374">
        <v>22</v>
      </c>
      <c r="K23374">
        <f ca="1">SIMULATION!$D$3*SIMULATION!$D$17/$H23352/(SIMULATION!$D$17-$I23352)*(((EXP(-$I23352*$J23374))/(1-EXP(-SIMULATION!$D$4*$I23352)))-(EXP(-SIMULATION!$D$17*$J23374)/(1-EXP(-SIMULATION!$D$4*SIMULATION!$D$17))))</f>
        <v>1.2541263846788246</v>
      </c>
      <c r="L23374">
        <v>-0.12699757900376099</v>
      </c>
      <c r="M23374">
        <f t="shared" ca="1" si="365"/>
        <v>1.0948553700598744</v>
      </c>
    </row>
    <row r="23375" spans="1:13" x14ac:dyDescent="0.25">
      <c r="A23375" s="9"/>
      <c r="H23375" s="9"/>
      <c r="J23375">
        <v>23</v>
      </c>
      <c r="K23375">
        <f ca="1">SIMULATION!$D$3*SIMULATION!$D$17/$H23352/(SIMULATION!$D$17-$I23352)*(((EXP(-$I23352*$J23375))/(1-EXP(-SIMULATION!$D$4*$I23352)))-(EXP(-SIMULATION!$D$17*$J23375)/(1-EXP(-SIMULATION!$D$4*SIMULATION!$D$17))))</f>
        <v>1.2079314810556632</v>
      </c>
      <c r="L23375">
        <v>-0.28730084967656816</v>
      </c>
      <c r="M23375">
        <f t="shared" ca="1" si="365"/>
        <v>0.86089174019729586</v>
      </c>
    </row>
    <row r="23376" spans="1:13" x14ac:dyDescent="0.25">
      <c r="A23376" s="9"/>
      <c r="H23376" s="9"/>
      <c r="J23376">
        <v>24</v>
      </c>
      <c r="K23376">
        <f ca="1">SIMULATION!$D$3*SIMULATION!$D$17/$H23352/(SIMULATION!$D$17-$I23352)*(((EXP(-$I23352*$J23376))/(1-EXP(-SIMULATION!$D$4*$I23352)))-(EXP(-SIMULATION!$D$17*$J23376)/(1-EXP(-SIMULATION!$D$4*SIMULATION!$D$17))))</f>
        <v>1.1634282313581268</v>
      </c>
      <c r="L23376">
        <v>-0.11618070768064846</v>
      </c>
      <c r="M23376">
        <f t="shared" ca="1" si="365"/>
        <v>1.0282603161032944</v>
      </c>
    </row>
    <row r="23377" spans="1:13" x14ac:dyDescent="0.25">
      <c r="A23377" s="9">
        <v>936</v>
      </c>
      <c r="B23377" s="2">
        <f ca="1">NORMINV(RAND(),SIMULATION!D7,SIMULATION!D8)</f>
        <v>56.042650230939294</v>
      </c>
      <c r="C23377" s="2">
        <v>2</v>
      </c>
      <c r="D23377" s="2">
        <f ca="1">SIMULATION!$D$11*(1+(SIMULATION!$D$12*LN(1+$C23377)))*(1+(SIMULATION!$D$13*(($B23377/63.5)-1)))</f>
        <v>9.684265533334834</v>
      </c>
      <c r="E23377" s="2">
        <v>1.364814723482519E-2</v>
      </c>
      <c r="F23377" s="2">
        <f ca="1">D23377*(1+E23377)</f>
        <v>9.816437815194929</v>
      </c>
      <c r="G23377" s="2">
        <v>1.3131346812149656</v>
      </c>
      <c r="H23377" s="9">
        <f>SIMULATION!$D$15*EXP($G$23377)</f>
        <v>820.72877897540604</v>
      </c>
      <c r="I23377" s="2">
        <f ca="1">$F23377/$H23377</f>
        <v>1.1960635555450759E-2</v>
      </c>
      <c r="J23377">
        <v>0</v>
      </c>
      <c r="K23377">
        <f ca="1">SIMULATION!$D$3*SIMULATION!$D$17/$H23377/(SIMULATION!$D$17-$I23377)*(((EXP(-$I23377*$J23377))/(1-EXP(-SIMULATION!$D$4*$I23377)))-(EXP(-SIMULATION!$D$17*$J23377)/(1-EXP(-SIMULATION!$D$4*SIMULATION!$D$17))))</f>
        <v>2.0711116733859574</v>
      </c>
      <c r="L23377">
        <v>-0.22168416888757531</v>
      </c>
      <c r="M23377">
        <f t="shared" ca="1" si="365"/>
        <v>1.6119790033980361</v>
      </c>
    </row>
    <row r="23378" spans="1:13" x14ac:dyDescent="0.25">
      <c r="A23378" s="9"/>
      <c r="H23378" s="9"/>
      <c r="J23378">
        <v>1</v>
      </c>
      <c r="K23378">
        <f ca="1">SIMULATION!$D$3*SIMULATION!$D$17/$H23377/(SIMULATION!$D$17-$I23377)*(((EXP(-$I23377*$J23378))/(1-EXP(-SIMULATION!$D$4*$I23377)))-(EXP(-SIMULATION!$D$17*$J23378)/(1-EXP(-SIMULATION!$D$4*SIMULATION!$D$17))))</f>
        <v>2.2856500579578753</v>
      </c>
      <c r="L23378">
        <v>0.48836207633655659</v>
      </c>
      <c r="M23378">
        <f t="shared" ca="1" si="365"/>
        <v>3.4018748660409543</v>
      </c>
    </row>
    <row r="23379" spans="1:13" x14ac:dyDescent="0.25">
      <c r="A23379" s="9"/>
      <c r="H23379" s="9"/>
      <c r="J23379">
        <v>2</v>
      </c>
      <c r="K23379">
        <f ca="1">SIMULATION!$D$3*SIMULATION!$D$17/$H23377/(SIMULATION!$D$17-$I23377)*(((EXP(-$I23377*$J23379))/(1-EXP(-SIMULATION!$D$4*$I23377)))-(EXP(-SIMULATION!$D$17*$J23379)/(1-EXP(-SIMULATION!$D$4*SIMULATION!$D$17))))</f>
        <v>2.4117362965833489</v>
      </c>
      <c r="L23379">
        <v>1.8351430287383848E-2</v>
      </c>
      <c r="M23379">
        <f t="shared" ca="1" si="365"/>
        <v>2.4559951071016517</v>
      </c>
    </row>
    <row r="23380" spans="1:13" x14ac:dyDescent="0.25">
      <c r="A23380" s="9"/>
      <c r="H23380" s="9"/>
      <c r="J23380">
        <v>3</v>
      </c>
      <c r="K23380">
        <f ca="1">SIMULATION!$D$3*SIMULATION!$D$17/$H23377/(SIMULATION!$D$17-$I23377)*(((EXP(-$I23377*$J23380))/(1-EXP(-SIMULATION!$D$4*$I23377)))-(EXP(-SIMULATION!$D$17*$J23380)/(1-EXP(-SIMULATION!$D$4*SIMULATION!$D$17))))</f>
        <v>2.481275734412872</v>
      </c>
      <c r="L23380">
        <v>4.4574910552784133E-2</v>
      </c>
      <c r="M23380">
        <f t="shared" ca="1" si="365"/>
        <v>2.5918783783311197</v>
      </c>
    </row>
    <row r="23381" spans="1:13" x14ac:dyDescent="0.25">
      <c r="A23381" s="9"/>
      <c r="H23381" s="9"/>
      <c r="J23381">
        <v>4</v>
      </c>
      <c r="K23381">
        <f ca="1">SIMULATION!$D$3*SIMULATION!$D$17/$H23377/(SIMULATION!$D$17-$I23377)*(((EXP(-$I23377*$J23381))/(1-EXP(-SIMULATION!$D$4*$I23377)))-(EXP(-SIMULATION!$D$17*$J23381)/(1-EXP(-SIMULATION!$D$4*SIMULATION!$D$17))))</f>
        <v>2.5147124803603647</v>
      </c>
      <c r="L23381">
        <v>0.13899860098252539</v>
      </c>
      <c r="M23381">
        <f t="shared" ca="1" si="365"/>
        <v>2.8642539970037517</v>
      </c>
    </row>
    <row r="23382" spans="1:13" x14ac:dyDescent="0.25">
      <c r="A23382" s="9"/>
      <c r="H23382" s="9"/>
      <c r="J23382">
        <v>5</v>
      </c>
      <c r="K23382">
        <f ca="1">SIMULATION!$D$3*SIMULATION!$D$17/$H23377/(SIMULATION!$D$17-$I23377)*(((EXP(-$I23377*$J23382))/(1-EXP(-SIMULATION!$D$4*$I23377)))-(EXP(-SIMULATION!$D$17*$J23382)/(1-EXP(-SIMULATION!$D$4*SIMULATION!$D$17))))</f>
        <v>2.5251460240773675</v>
      </c>
      <c r="L23382">
        <v>-0.17005371541868325</v>
      </c>
      <c r="M23382">
        <f t="shared" ca="1" si="365"/>
        <v>2.0957355607082957</v>
      </c>
    </row>
    <row r="23383" spans="1:13" x14ac:dyDescent="0.25">
      <c r="A23383" s="9"/>
      <c r="H23383" s="9"/>
      <c r="J23383">
        <v>6</v>
      </c>
      <c r="K23383">
        <f ca="1">SIMULATION!$D$3*SIMULATION!$D$17/$H23377/(SIMULATION!$D$17-$I23377)*(((EXP(-$I23377*$J23383))/(1-EXP(-SIMULATION!$D$4*$I23377)))-(EXP(-SIMULATION!$D$17*$J23383)/(1-EXP(-SIMULATION!$D$4*SIMULATION!$D$17))))</f>
        <v>2.5209692638175323</v>
      </c>
      <c r="L23383">
        <v>6.5438718870432136E-2</v>
      </c>
      <c r="M23383">
        <f t="shared" ca="1" si="365"/>
        <v>2.685938262753488</v>
      </c>
    </row>
    <row r="23384" spans="1:13" x14ac:dyDescent="0.25">
      <c r="A23384" s="9"/>
      <c r="H23384" s="9"/>
      <c r="J23384">
        <v>7</v>
      </c>
      <c r="K23384">
        <f ca="1">SIMULATION!$D$3*SIMULATION!$D$17/$H23377/(SIMULATION!$D$17-$I23377)*(((EXP(-$I23377*$J23384))/(1-EXP(-SIMULATION!$D$4*$I23377)))-(EXP(-SIMULATION!$D$17*$J23384)/(1-EXP(-SIMULATION!$D$4*SIMULATION!$D$17))))</f>
        <v>2.5075590185080472</v>
      </c>
      <c r="L23384">
        <v>0.10594009768783351</v>
      </c>
      <c r="M23384">
        <f t="shared" ca="1" si="365"/>
        <v>2.7732100658867975</v>
      </c>
    </row>
    <row r="23385" spans="1:13" x14ac:dyDescent="0.25">
      <c r="A23385" s="9"/>
      <c r="H23385" s="9"/>
      <c r="J23385">
        <v>8</v>
      </c>
      <c r="K23385">
        <f ca="1">SIMULATION!$D$3*SIMULATION!$D$17/$H23377/(SIMULATION!$D$17-$I23377)*(((EXP(-$I23377*$J23385))/(1-EXP(-SIMULATION!$D$4*$I23377)))-(EXP(-SIMULATION!$D$17*$J23385)/(1-EXP(-SIMULATION!$D$4*SIMULATION!$D$17))))</f>
        <v>2.4883593487016151</v>
      </c>
      <c r="L23385">
        <v>0.25718633186198969</v>
      </c>
      <c r="M23385">
        <f t="shared" ca="1" si="365"/>
        <v>3.1283313619486735</v>
      </c>
    </row>
    <row r="23386" spans="1:13" x14ac:dyDescent="0.25">
      <c r="A23386" s="9"/>
      <c r="H23386" s="9"/>
      <c r="J23386">
        <v>9</v>
      </c>
      <c r="K23386">
        <f ca="1">SIMULATION!$D$3*SIMULATION!$D$17/$H23377/(SIMULATION!$D$17-$I23377)*(((EXP(-$I23377*$J23386))/(1-EXP(-SIMULATION!$D$4*$I23377)))-(EXP(-SIMULATION!$D$17*$J23386)/(1-EXP(-SIMULATION!$D$4*SIMULATION!$D$17))))</f>
        <v>2.4655757747215445</v>
      </c>
      <c r="L23386">
        <v>0.48172140576945766</v>
      </c>
      <c r="M23386">
        <f t="shared" ca="1" si="365"/>
        <v>3.6532964029515265</v>
      </c>
    </row>
    <row r="23387" spans="1:13" x14ac:dyDescent="0.25">
      <c r="A23387" s="9"/>
      <c r="H23387" s="9"/>
      <c r="J23387">
        <v>10</v>
      </c>
      <c r="K23387">
        <f ca="1">SIMULATION!$D$3*SIMULATION!$D$17/$H23377/(SIMULATION!$D$17-$I23377)*(((EXP(-$I23377*$J23387))/(1-EXP(-SIMULATION!$D$4*$I23377)))-(EXP(-SIMULATION!$D$17*$J23387)/(1-EXP(-SIMULATION!$D$4*SIMULATION!$D$17))))</f>
        <v>2.4406201482849244</v>
      </c>
      <c r="L23387">
        <v>8.0686776707031491E-3</v>
      </c>
      <c r="M23387">
        <f t="shared" ca="1" si="365"/>
        <v>2.460312725578059</v>
      </c>
    </row>
    <row r="23388" spans="1:13" x14ac:dyDescent="0.25">
      <c r="A23388" s="9"/>
      <c r="H23388" s="9"/>
      <c r="J23388">
        <v>11</v>
      </c>
      <c r="K23388">
        <f ca="1">SIMULATION!$D$3*SIMULATION!$D$17/$H23377/(SIMULATION!$D$17-$I23377)*(((EXP(-$I23377*$J23388))/(1-EXP(-SIMULATION!$D$4*$I23377)))-(EXP(-SIMULATION!$D$17*$J23388)/(1-EXP(-SIMULATION!$D$4*SIMULATION!$D$17))))</f>
        <v>2.4143957368239914</v>
      </c>
      <c r="L23388">
        <v>-0.26091658002653806</v>
      </c>
      <c r="M23388">
        <f t="shared" ca="1" si="365"/>
        <v>1.7844398583412222</v>
      </c>
    </row>
    <row r="23389" spans="1:13" x14ac:dyDescent="0.25">
      <c r="A23389" s="9"/>
      <c r="H23389" s="9"/>
      <c r="J23389">
        <v>12</v>
      </c>
      <c r="K23389">
        <f ca="1">SIMULATION!$D$3*SIMULATION!$D$17/$H23377/(SIMULATION!$D$17-$I23377)*(((EXP(-$I23377*$J23389))/(1-EXP(-SIMULATION!$D$4*$I23377)))-(EXP(-SIMULATION!$D$17*$J23389)/(1-EXP(-SIMULATION!$D$4*SIMULATION!$D$17))))</f>
        <v>2.3874799122280503</v>
      </c>
      <c r="L23389">
        <v>0.12985483354974708</v>
      </c>
      <c r="M23389">
        <f t="shared" ca="1" si="365"/>
        <v>2.6975057188337885</v>
      </c>
    </row>
    <row r="23390" spans="1:13" x14ac:dyDescent="0.25">
      <c r="A23390" s="9"/>
      <c r="H23390" s="9"/>
      <c r="J23390">
        <v>13</v>
      </c>
      <c r="K23390">
        <f ca="1">SIMULATION!$D$3*SIMULATION!$D$17/$H23377/(SIMULATION!$D$17-$I23377)*(((EXP(-$I23377*$J23390))/(1-EXP(-SIMULATION!$D$4*$I23377)))-(EXP(-SIMULATION!$D$17*$J23390)/(1-EXP(-SIMULATION!$D$4*SIMULATION!$D$17))))</f>
        <v>2.3602412220148423</v>
      </c>
      <c r="L23390">
        <v>-9.0914096736064667E-2</v>
      </c>
      <c r="M23390">
        <f t="shared" ca="1" si="365"/>
        <v>2.1456620232361376</v>
      </c>
    </row>
    <row r="23391" spans="1:13" x14ac:dyDescent="0.25">
      <c r="A23391" s="9"/>
      <c r="H23391" s="9"/>
      <c r="J23391">
        <v>14</v>
      </c>
      <c r="K23391">
        <f ca="1">SIMULATION!$D$3*SIMULATION!$D$17/$H23377/(SIMULATION!$D$17-$I23377)*(((EXP(-$I23377*$J23391))/(1-EXP(-SIMULATION!$D$4*$I23377)))-(EXP(-SIMULATION!$D$17*$J23391)/(1-EXP(-SIMULATION!$D$4*SIMULATION!$D$17))))</f>
        <v>2.3329144111722622</v>
      </c>
      <c r="L23391">
        <v>6.0376309406485536E-2</v>
      </c>
      <c r="M23391">
        <f t="shared" ca="1" si="365"/>
        <v>2.4737671734800477</v>
      </c>
    </row>
    <row r="23392" spans="1:13" x14ac:dyDescent="0.25">
      <c r="A23392" s="9"/>
      <c r="H23392" s="9"/>
      <c r="J23392">
        <v>15</v>
      </c>
      <c r="K23392">
        <f ca="1">SIMULATION!$D$3*SIMULATION!$D$17/$H23377/(SIMULATION!$D$17-$I23377)*(((EXP(-$I23377*$J23392))/(1-EXP(-SIMULATION!$D$4*$I23377)))-(EXP(-SIMULATION!$D$17*$J23392)/(1-EXP(-SIMULATION!$D$4*SIMULATION!$D$17))))</f>
        <v>2.305648497771299</v>
      </c>
      <c r="L23392">
        <v>-0.16624194763069183</v>
      </c>
      <c r="M23392">
        <f t="shared" ca="1" si="365"/>
        <v>1.9223530009500196</v>
      </c>
    </row>
    <row r="23393" spans="1:13" x14ac:dyDescent="0.25">
      <c r="A23393" s="9"/>
      <c r="H23393" s="9"/>
      <c r="J23393">
        <v>16</v>
      </c>
      <c r="K23393">
        <f ca="1">SIMULATION!$D$3*SIMULATION!$D$17/$H23377/(SIMULATION!$D$17-$I23377)*(((EXP(-$I23377*$J23393))/(1-EXP(-SIMULATION!$D$4*$I23377)))-(EXP(-SIMULATION!$D$17*$J23393)/(1-EXP(-SIMULATION!$D$4*SIMULATION!$D$17))))</f>
        <v>2.278537580783873</v>
      </c>
      <c r="L23393">
        <v>0.1047704021056912</v>
      </c>
      <c r="M23393">
        <f t="shared" ca="1" si="365"/>
        <v>2.5172608793355282</v>
      </c>
    </row>
    <row r="23394" spans="1:13" x14ac:dyDescent="0.25">
      <c r="A23394" s="9"/>
      <c r="H23394" s="9"/>
      <c r="J23394">
        <v>17</v>
      </c>
      <c r="K23394">
        <f ca="1">SIMULATION!$D$3*SIMULATION!$D$17/$H23377/(SIMULATION!$D$17-$I23377)*(((EXP(-$I23377*$J23394))/(1-EXP(-SIMULATION!$D$4*$I23377)))-(EXP(-SIMULATION!$D$17*$J23394)/(1-EXP(-SIMULATION!$D$4*SIMULATION!$D$17))))</f>
        <v>2.2516405822807588</v>
      </c>
      <c r="L23394">
        <v>0.3660058863256096</v>
      </c>
      <c r="M23394">
        <f t="shared" ca="1" si="365"/>
        <v>3.0757542892851397</v>
      </c>
    </row>
    <row r="23395" spans="1:13" x14ac:dyDescent="0.25">
      <c r="A23395" s="9"/>
      <c r="H23395" s="9"/>
      <c r="J23395">
        <v>18</v>
      </c>
      <c r="K23395">
        <f ca="1">SIMULATION!$D$3*SIMULATION!$D$17/$H23377/(SIMULATION!$D$17-$I23377)*(((EXP(-$I23377*$J23395))/(1-EXP(-SIMULATION!$D$4*$I23377)))-(EXP(-SIMULATION!$D$17*$J23395)/(1-EXP(-SIMULATION!$D$4*SIMULATION!$D$17))))</f>
        <v>2.2249938985140298</v>
      </c>
      <c r="L23395">
        <v>0.37253524824079987</v>
      </c>
      <c r="M23395">
        <f t="shared" ca="1" si="365"/>
        <v>3.0538825528312192</v>
      </c>
    </row>
    <row r="23396" spans="1:13" x14ac:dyDescent="0.25">
      <c r="A23396" s="9"/>
      <c r="H23396" s="9"/>
      <c r="J23396">
        <v>19</v>
      </c>
      <c r="K23396">
        <f ca="1">SIMULATION!$D$3*SIMULATION!$D$17/$H23377/(SIMULATION!$D$17-$I23377)*(((EXP(-$I23377*$J23396))/(1-EXP(-SIMULATION!$D$4*$I23377)))-(EXP(-SIMULATION!$D$17*$J23396)/(1-EXP(-SIMULATION!$D$4*SIMULATION!$D$17))))</f>
        <v>2.1986195068428951</v>
      </c>
      <c r="L23396">
        <v>0.17523526516982982</v>
      </c>
      <c r="M23396">
        <f t="shared" ca="1" si="365"/>
        <v>2.5838951791320706</v>
      </c>
    </row>
    <row r="23397" spans="1:13" x14ac:dyDescent="0.25">
      <c r="A23397" s="9"/>
      <c r="H23397" s="9"/>
      <c r="J23397">
        <v>20</v>
      </c>
      <c r="K23397">
        <f ca="1">SIMULATION!$D$3*SIMULATION!$D$17/$H23377/(SIMULATION!$D$17-$I23377)*(((EXP(-$I23377*$J23397))/(1-EXP(-SIMULATION!$D$4*$I23377)))-(EXP(-SIMULATION!$D$17*$J23397)/(1-EXP(-SIMULATION!$D$4*SIMULATION!$D$17))))</f>
        <v>2.1725301606559904</v>
      </c>
      <c r="L23397">
        <v>-0.24629953371893193</v>
      </c>
      <c r="M23397">
        <f t="shared" ca="1" si="365"/>
        <v>1.6374369950961036</v>
      </c>
    </row>
    <row r="23398" spans="1:13" x14ac:dyDescent="0.25">
      <c r="A23398" s="9"/>
      <c r="H23398" s="9"/>
      <c r="J23398">
        <v>21</v>
      </c>
      <c r="K23398">
        <f ca="1">SIMULATION!$D$3*SIMULATION!$D$17/$H23377/(SIMULATION!$D$17-$I23377)*(((EXP(-$I23377*$J23398))/(1-EXP(-SIMULATION!$D$4*$I23377)))-(EXP(-SIMULATION!$D$17*$J23398)/(1-EXP(-SIMULATION!$D$4*SIMULATION!$D$17))))</f>
        <v>2.1467327182133897</v>
      </c>
      <c r="L23398">
        <v>0.18797505371045156</v>
      </c>
      <c r="M23398">
        <f t="shared" ca="1" si="365"/>
        <v>2.5502649162215354</v>
      </c>
    </row>
    <row r="23399" spans="1:13" x14ac:dyDescent="0.25">
      <c r="A23399" s="9"/>
      <c r="H23399" s="9"/>
      <c r="J23399">
        <v>22</v>
      </c>
      <c r="K23399">
        <f ca="1">SIMULATION!$D$3*SIMULATION!$D$17/$H23377/(SIMULATION!$D$17-$I23377)*(((EXP(-$I23377*$J23399))/(1-EXP(-SIMULATION!$D$4*$I23377)))-(EXP(-SIMULATION!$D$17*$J23399)/(1-EXP(-SIMULATION!$D$4*SIMULATION!$D$17))))</f>
        <v>2.1212302756613406</v>
      </c>
      <c r="L23399">
        <v>-0.18023231800779357</v>
      </c>
      <c r="M23399">
        <f t="shared" ca="1" si="365"/>
        <v>1.7389160260505863</v>
      </c>
    </row>
    <row r="23400" spans="1:13" x14ac:dyDescent="0.25">
      <c r="A23400" s="9"/>
      <c r="H23400" s="9"/>
      <c r="J23400">
        <v>23</v>
      </c>
      <c r="K23400">
        <f ca="1">SIMULATION!$D$3*SIMULATION!$D$17/$H23377/(SIMULATION!$D$17-$I23377)*(((EXP(-$I23377*$J23400))/(1-EXP(-SIMULATION!$D$4*$I23377)))-(EXP(-SIMULATION!$D$17*$J23400)/(1-EXP(-SIMULATION!$D$4*SIMULATION!$D$17))))</f>
        <v>2.096023533734082</v>
      </c>
      <c r="L23400">
        <v>-0.12973721181813169</v>
      </c>
      <c r="M23400">
        <f t="shared" ca="1" si="365"/>
        <v>1.8240912845622346</v>
      </c>
    </row>
    <row r="23401" spans="1:13" x14ac:dyDescent="0.25">
      <c r="A23401" s="9"/>
      <c r="H23401" s="9"/>
      <c r="J23401">
        <v>24</v>
      </c>
      <c r="K23401">
        <f ca="1">SIMULATION!$D$3*SIMULATION!$D$17/$H23377/(SIMULATION!$D$17-$I23377)*(((EXP(-$I23377*$J23401))/(1-EXP(-SIMULATION!$D$4*$I23377)))-(EXP(-SIMULATION!$D$17*$J23401)/(1-EXP(-SIMULATION!$D$4*SIMULATION!$D$17))))</f>
        <v>2.0711116733859574</v>
      </c>
      <c r="L23401">
        <v>0.28020362485397327</v>
      </c>
      <c r="M23401">
        <f t="shared" ca="1" si="365"/>
        <v>2.6514446717460807</v>
      </c>
    </row>
    <row r="23402" spans="1:13" x14ac:dyDescent="0.25">
      <c r="A23402" s="9">
        <v>937</v>
      </c>
      <c r="B23402" s="2">
        <f ca="1">NORMINV(RAND(),SIMULATION!D7,SIMULATION!D8)</f>
        <v>54.944428543550764</v>
      </c>
      <c r="C23402" s="2">
        <v>2</v>
      </c>
      <c r="D23402" s="2">
        <f ca="1">SIMULATION!$D$11*(1+(SIMULATION!$D$12*LN(1+$C23402)))*(1+(SIMULATION!$D$13*(($B23402/63.5)-1)))</f>
        <v>9.6027096829959326</v>
      </c>
      <c r="E23402" s="2">
        <v>0.1330765789998514</v>
      </c>
      <c r="F23402" s="2">
        <f ca="1">D23402*(1+E23402)</f>
        <v>10.880605436737779</v>
      </c>
      <c r="G23402" s="2">
        <v>0.53353626231671036</v>
      </c>
      <c r="H23402" s="9">
        <f>SIMULATION!$D$15*EXP($G$23402)</f>
        <v>376.37812192970449</v>
      </c>
      <c r="I23402" s="2">
        <f ca="1">$F23402/$H23402</f>
        <v>2.8908708564016724E-2</v>
      </c>
      <c r="J23402">
        <v>0</v>
      </c>
      <c r="K23402">
        <f ca="1">SIMULATION!$D$3*SIMULATION!$D$17/$H23402/(SIMULATION!$D$17-$I23402)*(((EXP(-$I23402*$J23402))/(1-EXP(-SIMULATION!$D$4*$I23402)))-(EXP(-SIMULATION!$D$17*$J23402)/(1-EXP(-SIMULATION!$D$4*SIMULATION!$D$17))))</f>
        <v>1.5607201483278872</v>
      </c>
      <c r="L23402">
        <v>0.24464063776960249</v>
      </c>
      <c r="M23402">
        <f t="shared" ca="1" si="365"/>
        <v>1.9425357207946901</v>
      </c>
    </row>
    <row r="23403" spans="1:13" x14ac:dyDescent="0.25">
      <c r="A23403" s="9"/>
      <c r="H23403" s="9"/>
      <c r="J23403">
        <v>1</v>
      </c>
      <c r="K23403">
        <f ca="1">SIMULATION!$D$3*SIMULATION!$D$17/$H23402/(SIMULATION!$D$17-$I23402)*(((EXP(-$I23402*$J23403))/(1-EXP(-SIMULATION!$D$4*$I23402)))-(EXP(-SIMULATION!$D$17*$J23403)/(1-EXP(-SIMULATION!$D$4*SIMULATION!$D$17))))</f>
        <v>2.0330551176174239</v>
      </c>
      <c r="L23403">
        <v>-0.22424737796844052</v>
      </c>
      <c r="M23403">
        <f t="shared" ca="1" si="365"/>
        <v>1.577147838226397</v>
      </c>
    </row>
    <row r="23404" spans="1:13" x14ac:dyDescent="0.25">
      <c r="A23404" s="9"/>
      <c r="H23404" s="9"/>
      <c r="J23404">
        <v>2</v>
      </c>
      <c r="K23404">
        <f ca="1">SIMULATION!$D$3*SIMULATION!$D$17/$H23402/(SIMULATION!$D$17-$I23402)*(((EXP(-$I23402*$J23404))/(1-EXP(-SIMULATION!$D$4*$I23402)))-(EXP(-SIMULATION!$D$17*$J23404)/(1-EXP(-SIMULATION!$D$4*SIMULATION!$D$17))))</f>
        <v>2.3063062812512531</v>
      </c>
      <c r="L23404">
        <v>-0.12995122096601955</v>
      </c>
      <c r="M23404">
        <f t="shared" ca="1" si="365"/>
        <v>2.0065989640810526</v>
      </c>
    </row>
    <row r="23405" spans="1:13" x14ac:dyDescent="0.25">
      <c r="A23405" s="9"/>
      <c r="H23405" s="9"/>
      <c r="J23405">
        <v>3</v>
      </c>
      <c r="K23405">
        <f ca="1">SIMULATION!$D$3*SIMULATION!$D$17/$H23402/(SIMULATION!$D$17-$I23402)*(((EXP(-$I23402*$J23405))/(1-EXP(-SIMULATION!$D$4*$I23402)))-(EXP(-SIMULATION!$D$17*$J23405)/(1-EXP(-SIMULATION!$D$4*SIMULATION!$D$17))))</f>
        <v>2.452818385369619</v>
      </c>
      <c r="L23405">
        <v>2.4168229783281304E-2</v>
      </c>
      <c r="M23405">
        <f t="shared" ca="1" si="365"/>
        <v>2.5120986637238891</v>
      </c>
    </row>
    <row r="23406" spans="1:13" x14ac:dyDescent="0.25">
      <c r="A23406" s="9"/>
      <c r="H23406" s="9"/>
      <c r="J23406">
        <v>4</v>
      </c>
      <c r="K23406">
        <f ca="1">SIMULATION!$D$3*SIMULATION!$D$17/$H23402/(SIMULATION!$D$17-$I23402)*(((EXP(-$I23402*$J23406))/(1-EXP(-SIMULATION!$D$4*$I23402)))-(EXP(-SIMULATION!$D$17*$J23406)/(1-EXP(-SIMULATION!$D$4*SIMULATION!$D$17))))</f>
        <v>2.5189278015929641</v>
      </c>
      <c r="L23406">
        <v>0.40231841970352578</v>
      </c>
      <c r="M23406">
        <f t="shared" ca="1" si="365"/>
        <v>3.5323388540771221</v>
      </c>
    </row>
    <row r="23407" spans="1:13" x14ac:dyDescent="0.25">
      <c r="A23407" s="9"/>
      <c r="H23407" s="9"/>
      <c r="J23407">
        <v>5</v>
      </c>
      <c r="K23407">
        <f ca="1">SIMULATION!$D$3*SIMULATION!$D$17/$H23402/(SIMULATION!$D$17-$I23402)*(((EXP(-$I23402*$J23407))/(1-EXP(-SIMULATION!$D$4*$I23402)))-(EXP(-SIMULATION!$D$17*$J23407)/(1-EXP(-SIMULATION!$D$4*SIMULATION!$D$17))))</f>
        <v>2.5343047847377793</v>
      </c>
      <c r="L23407">
        <v>4.2176010864373815E-2</v>
      </c>
      <c r="M23407">
        <f t="shared" ca="1" si="365"/>
        <v>2.6411916508725146</v>
      </c>
    </row>
    <row r="23408" spans="1:13" x14ac:dyDescent="0.25">
      <c r="A23408" s="9"/>
      <c r="H23408" s="9"/>
      <c r="J23408">
        <v>6</v>
      </c>
      <c r="K23408">
        <f ca="1">SIMULATION!$D$3*SIMULATION!$D$17/$H23402/(SIMULATION!$D$17-$I23402)*(((EXP(-$I23402*$J23408))/(1-EXP(-SIMULATION!$D$4*$I23402)))-(EXP(-SIMULATION!$D$17*$J23408)/(1-EXP(-SIMULATION!$D$4*SIMULATION!$D$17))))</f>
        <v>2.5179401989497765</v>
      </c>
      <c r="L23408">
        <v>-5.964921508785874E-2</v>
      </c>
      <c r="M23408">
        <f t="shared" ca="1" si="365"/>
        <v>2.3677470424442557</v>
      </c>
    </row>
    <row r="23409" spans="1:13" x14ac:dyDescent="0.25">
      <c r="A23409" s="9"/>
      <c r="H23409" s="9"/>
      <c r="J23409">
        <v>7</v>
      </c>
      <c r="K23409">
        <f ca="1">SIMULATION!$D$3*SIMULATION!$D$17/$H23402/(SIMULATION!$D$17-$I23402)*(((EXP(-$I23402*$J23409))/(1-EXP(-SIMULATION!$D$4*$I23402)))-(EXP(-SIMULATION!$D$17*$J23409)/(1-EXP(-SIMULATION!$D$4*SIMULATION!$D$17))))</f>
        <v>2.4819819382928041</v>
      </c>
      <c r="L23409">
        <v>-0.5021254291397339</v>
      </c>
      <c r="M23409">
        <f t="shared" ca="1" si="365"/>
        <v>1.2357156924104613</v>
      </c>
    </row>
    <row r="23410" spans="1:13" x14ac:dyDescent="0.25">
      <c r="A23410" s="9"/>
      <c r="H23410" s="9"/>
      <c r="J23410">
        <v>8</v>
      </c>
      <c r="K23410">
        <f ca="1">SIMULATION!$D$3*SIMULATION!$D$17/$H23402/(SIMULATION!$D$17-$I23402)*(((EXP(-$I23402*$J23410))/(1-EXP(-SIMULATION!$D$4*$I23402)))-(EXP(-SIMULATION!$D$17*$J23410)/(1-EXP(-SIMULATION!$D$4*SIMULATION!$D$17))))</f>
        <v>2.4341933798812798</v>
      </c>
      <c r="L23410">
        <v>-0.12815517411958674</v>
      </c>
      <c r="M23410">
        <f t="shared" ca="1" si="365"/>
        <v>2.1222389034418492</v>
      </c>
    </row>
    <row r="23411" spans="1:13" x14ac:dyDescent="0.25">
      <c r="A23411" s="9"/>
      <c r="H23411" s="9"/>
      <c r="J23411">
        <v>9</v>
      </c>
      <c r="K23411">
        <f ca="1">SIMULATION!$D$3*SIMULATION!$D$17/$H23402/(SIMULATION!$D$17-$I23402)*(((EXP(-$I23402*$J23411))/(1-EXP(-SIMULATION!$D$4*$I23402)))-(EXP(-SIMULATION!$D$17*$J23411)/(1-EXP(-SIMULATION!$D$4*SIMULATION!$D$17))))</f>
        <v>2.3795288025367802</v>
      </c>
      <c r="L23411">
        <v>0.47919713315546059</v>
      </c>
      <c r="M23411">
        <f t="shared" ca="1" si="365"/>
        <v>3.5197921829732515</v>
      </c>
    </row>
    <row r="23412" spans="1:13" x14ac:dyDescent="0.25">
      <c r="A23412" s="9"/>
      <c r="H23412" s="9"/>
      <c r="J23412">
        <v>10</v>
      </c>
      <c r="K23412">
        <f ca="1">SIMULATION!$D$3*SIMULATION!$D$17/$H23402/(SIMULATION!$D$17-$I23402)*(((EXP(-$I23402*$J23412))/(1-EXP(-SIMULATION!$D$4*$I23402)))-(EXP(-SIMULATION!$D$17*$J23412)/(1-EXP(-SIMULATION!$D$4*SIMULATION!$D$17))))</f>
        <v>2.3211429360229192</v>
      </c>
      <c r="L23412">
        <v>0.17528445435506512</v>
      </c>
      <c r="M23412">
        <f t="shared" ca="1" si="365"/>
        <v>2.7280032090438104</v>
      </c>
    </row>
    <row r="23413" spans="1:13" x14ac:dyDescent="0.25">
      <c r="A23413" s="9"/>
      <c r="H23413" s="9"/>
      <c r="J23413">
        <v>11</v>
      </c>
      <c r="K23413">
        <f ca="1">SIMULATION!$D$3*SIMULATION!$D$17/$H23402/(SIMULATION!$D$17-$I23402)*(((EXP(-$I23402*$J23413))/(1-EXP(-SIMULATION!$D$4*$I23402)))-(EXP(-SIMULATION!$D$17*$J23413)/(1-EXP(-SIMULATION!$D$4*SIMULATION!$D$17))))</f>
        <v>2.2610378879102733</v>
      </c>
      <c r="L23413">
        <v>0.19526919483910793</v>
      </c>
      <c r="M23413">
        <f t="shared" ca="1" si="365"/>
        <v>2.7025489357832293</v>
      </c>
    </row>
    <row r="23414" spans="1:13" x14ac:dyDescent="0.25">
      <c r="A23414" s="9"/>
      <c r="H23414" s="9"/>
      <c r="J23414">
        <v>12</v>
      </c>
      <c r="K23414">
        <f ca="1">SIMULATION!$D$3*SIMULATION!$D$17/$H23402/(SIMULATION!$D$17-$I23402)*(((EXP(-$I23402*$J23414))/(1-EXP(-SIMULATION!$D$4*$I23402)))-(EXP(-SIMULATION!$D$17*$J23414)/(1-EXP(-SIMULATION!$D$4*SIMULATION!$D$17))))</f>
        <v>2.2004776937021089</v>
      </c>
      <c r="L23414">
        <v>-0.14308719496235292</v>
      </c>
      <c r="M23414">
        <f t="shared" ca="1" si="365"/>
        <v>1.8856175129330466</v>
      </c>
    </row>
    <row r="23415" spans="1:13" x14ac:dyDescent="0.25">
      <c r="A23415" s="9"/>
      <c r="H23415" s="9"/>
      <c r="J23415">
        <v>13</v>
      </c>
      <c r="K23415">
        <f ca="1">SIMULATION!$D$3*SIMULATION!$D$17/$H23402/(SIMULATION!$D$17-$I23402)*(((EXP(-$I23402*$J23415))/(1-EXP(-SIMULATION!$D$4*$I23402)))-(EXP(-SIMULATION!$D$17*$J23415)/(1-EXP(-SIMULATION!$D$4*SIMULATION!$D$17))))</f>
        <v>2.1402539547693129</v>
      </c>
      <c r="L23415">
        <v>0.21768737845258318</v>
      </c>
      <c r="M23415">
        <f t="shared" ca="1" si="365"/>
        <v>2.6061602274058182</v>
      </c>
    </row>
    <row r="23416" spans="1:13" x14ac:dyDescent="0.25">
      <c r="A23416" s="9"/>
      <c r="H23416" s="9"/>
      <c r="J23416">
        <v>14</v>
      </c>
      <c r="K23416">
        <f ca="1">SIMULATION!$D$3*SIMULATION!$D$17/$H23402/(SIMULATION!$D$17-$I23402)*(((EXP(-$I23402*$J23416))/(1-EXP(-SIMULATION!$D$4*$I23402)))-(EXP(-SIMULATION!$D$17*$J23416)/(1-EXP(-SIMULATION!$D$4*SIMULATION!$D$17))))</f>
        <v>2.080856050190095</v>
      </c>
      <c r="L23416">
        <v>-0.2294588949443237</v>
      </c>
      <c r="M23416">
        <f t="shared" ca="1" si="365"/>
        <v>1.6033851203752656</v>
      </c>
    </row>
    <row r="23417" spans="1:13" x14ac:dyDescent="0.25">
      <c r="A23417" s="9"/>
      <c r="H23417" s="9"/>
      <c r="J23417">
        <v>15</v>
      </c>
      <c r="K23417">
        <f ca="1">SIMULATION!$D$3*SIMULATION!$D$17/$H23402/(SIMULATION!$D$17-$I23402)*(((EXP(-$I23402*$J23417))/(1-EXP(-SIMULATION!$D$4*$I23402)))-(EXP(-SIMULATION!$D$17*$J23417)/(1-EXP(-SIMULATION!$D$4*SIMULATION!$D$17))))</f>
        <v>2.0225801976700386</v>
      </c>
      <c r="L23417">
        <v>0.21780315368591335</v>
      </c>
      <c r="M23417">
        <f t="shared" ca="1" si="365"/>
        <v>2.463104543305251</v>
      </c>
    </row>
    <row r="23418" spans="1:13" x14ac:dyDescent="0.25">
      <c r="A23418" s="9"/>
      <c r="H23418" s="9"/>
      <c r="J23418">
        <v>16</v>
      </c>
      <c r="K23418">
        <f ca="1">SIMULATION!$D$3*SIMULATION!$D$17/$H23402/(SIMULATION!$D$17-$I23402)*(((EXP(-$I23402*$J23418))/(1-EXP(-SIMULATION!$D$4*$I23402)))-(EXP(-SIMULATION!$D$17*$J23418)/(1-EXP(-SIMULATION!$D$4*SIMULATION!$D$17))))</f>
        <v>1.9655993278946069</v>
      </c>
      <c r="L23418">
        <v>-0.21248115066345305</v>
      </c>
      <c r="M23418">
        <f t="shared" ca="1" si="365"/>
        <v>1.5479465209602508</v>
      </c>
    </row>
    <row r="23419" spans="1:13" x14ac:dyDescent="0.25">
      <c r="A23419" s="9"/>
      <c r="H23419" s="9"/>
      <c r="J23419">
        <v>17</v>
      </c>
      <c r="K23419">
        <f ca="1">SIMULATION!$D$3*SIMULATION!$D$17/$H23402/(SIMULATION!$D$17-$I23402)*(((EXP(-$I23402*$J23419))/(1-EXP(-SIMULATION!$D$4*$I23402)))-(EXP(-SIMULATION!$D$17*$J23419)/(1-EXP(-SIMULATION!$D$4*SIMULATION!$D$17))))</f>
        <v>1.9100078475919644</v>
      </c>
      <c r="L23419">
        <v>-0.14265643847209553</v>
      </c>
      <c r="M23419">
        <f t="shared" ca="1" si="365"/>
        <v>1.6375329306007418</v>
      </c>
    </row>
    <row r="23420" spans="1:13" x14ac:dyDescent="0.25">
      <c r="A23420" s="9"/>
      <c r="H23420" s="9"/>
      <c r="J23420">
        <v>18</v>
      </c>
      <c r="K23420">
        <f ca="1">SIMULATION!$D$3*SIMULATION!$D$17/$H23402/(SIMULATION!$D$17-$I23402)*(((EXP(-$I23402*$J23420))/(1-EXP(-SIMULATION!$D$4*$I23402)))-(EXP(-SIMULATION!$D$17*$J23420)/(1-EXP(-SIMULATION!$D$4*SIMULATION!$D$17))))</f>
        <v>1.8558503110740741</v>
      </c>
      <c r="L23420">
        <v>-0.38151090428433282</v>
      </c>
      <c r="M23420">
        <f t="shared" ca="1" si="365"/>
        <v>1.1478231806798438</v>
      </c>
    </row>
    <row r="23421" spans="1:13" x14ac:dyDescent="0.25">
      <c r="A23421" s="9"/>
      <c r="H23421" s="9"/>
      <c r="J23421">
        <v>19</v>
      </c>
      <c r="K23421">
        <f ca="1">SIMULATION!$D$3*SIMULATION!$D$17/$H23402/(SIMULATION!$D$17-$I23402)*(((EXP(-$I23402*$J23421))/(1-EXP(-SIMULATION!$D$4*$I23402)))-(EXP(-SIMULATION!$D$17*$J23421)/(1-EXP(-SIMULATION!$D$4*SIMULATION!$D$17))))</f>
        <v>1.8031397803308822</v>
      </c>
      <c r="L23421">
        <v>-0.35644112404985984</v>
      </c>
      <c r="M23421">
        <f t="shared" ca="1" si="365"/>
        <v>1.1604266102107252</v>
      </c>
    </row>
    <row r="23422" spans="1:13" x14ac:dyDescent="0.25">
      <c r="A23422" s="9"/>
      <c r="H23422" s="9"/>
      <c r="J23422">
        <v>20</v>
      </c>
      <c r="K23422">
        <f ca="1">SIMULATION!$D$3*SIMULATION!$D$17/$H23402/(SIMULATION!$D$17-$I23402)*(((EXP(-$I23402*$J23422))/(1-EXP(-SIMULATION!$D$4*$I23402)))-(EXP(-SIMULATION!$D$17*$J23422)/(1-EXP(-SIMULATION!$D$4*SIMULATION!$D$17))))</f>
        <v>1.7518695776786981</v>
      </c>
      <c r="L23422">
        <v>0.1209343441478075</v>
      </c>
      <c r="M23422">
        <f t="shared" ca="1" si="365"/>
        <v>1.9637307760877678</v>
      </c>
    </row>
    <row r="23423" spans="1:13" x14ac:dyDescent="0.25">
      <c r="A23423" s="9"/>
      <c r="H23423" s="9"/>
      <c r="J23423">
        <v>21</v>
      </c>
      <c r="K23423">
        <f ca="1">SIMULATION!$D$3*SIMULATION!$D$17/$H23402/(SIMULATION!$D$17-$I23402)*(((EXP(-$I23402*$J23423))/(1-EXP(-SIMULATION!$D$4*$I23402)))-(EXP(-SIMULATION!$D$17*$J23423)/(1-EXP(-SIMULATION!$D$4*SIMULATION!$D$17))))</f>
        <v>1.702020804565791</v>
      </c>
      <c r="L23423">
        <v>-0.47148476113939364</v>
      </c>
      <c r="M23423">
        <f t="shared" ca="1" si="365"/>
        <v>0.8995439320708104</v>
      </c>
    </row>
    <row r="23424" spans="1:13" x14ac:dyDescent="0.25">
      <c r="A23424" s="9"/>
      <c r="H23424" s="9"/>
      <c r="J23424">
        <v>22</v>
      </c>
      <c r="K23424">
        <f ca="1">SIMULATION!$D$3*SIMULATION!$D$17/$H23402/(SIMULATION!$D$17-$I23402)*(((EXP(-$I23402*$J23424))/(1-EXP(-SIMULATION!$D$4*$I23402)))-(EXP(-SIMULATION!$D$17*$J23424)/(1-EXP(-SIMULATION!$D$4*SIMULATION!$D$17))))</f>
        <v>1.6535671475871225</v>
      </c>
      <c r="L23424">
        <v>0.27647184563044497</v>
      </c>
      <c r="M23424">
        <f t="shared" ca="1" si="365"/>
        <v>2.1107319087544045</v>
      </c>
    </row>
    <row r="23425" spans="1:13" x14ac:dyDescent="0.25">
      <c r="A23425" s="9"/>
      <c r="H23425" s="9"/>
      <c r="J23425">
        <v>23</v>
      </c>
      <c r="K23425">
        <f ca="1">SIMULATION!$D$3*SIMULATION!$D$17/$H23402/(SIMULATION!$D$17-$I23402)*(((EXP(-$I23402*$J23425))/(1-EXP(-SIMULATION!$D$4*$I23402)))-(EXP(-SIMULATION!$D$17*$J23425)/(1-EXP(-SIMULATION!$D$4*SIMULATION!$D$17))))</f>
        <v>1.6064779464249963</v>
      </c>
      <c r="L23425">
        <v>-0.319994670513083</v>
      </c>
      <c r="M23425">
        <f t="shared" ca="1" si="365"/>
        <v>1.0924135652721956</v>
      </c>
    </row>
    <row r="23426" spans="1:13" x14ac:dyDescent="0.25">
      <c r="A23426" s="9"/>
      <c r="H23426" s="9"/>
      <c r="J23426">
        <v>24</v>
      </c>
      <c r="K23426">
        <f ca="1">SIMULATION!$D$3*SIMULATION!$D$17/$H23402/(SIMULATION!$D$17-$I23402)*(((EXP(-$I23402*$J23426))/(1-EXP(-SIMULATION!$D$4*$I23402)))-(EXP(-SIMULATION!$D$17*$J23426)/(1-EXP(-SIMULATION!$D$4*SIMULATION!$D$17))))</f>
        <v>1.5607201483278872</v>
      </c>
      <c r="L23426">
        <v>0.42626269193496263</v>
      </c>
      <c r="M23426">
        <f t="shared" ca="1" si="365"/>
        <v>2.2259969201112666</v>
      </c>
    </row>
    <row r="23427" spans="1:13" x14ac:dyDescent="0.25">
      <c r="A23427" s="9">
        <v>938</v>
      </c>
      <c r="B23427" s="2">
        <f ca="1">NORMINV(RAND(),SIMULATION!D7,SIMULATION!D8)</f>
        <v>59.932085644138617</v>
      </c>
      <c r="C23427" s="2">
        <v>2</v>
      </c>
      <c r="D23427" s="2">
        <f ca="1">SIMULATION!$D$11*(1+(SIMULATION!$D$12*LN(1+$C23427)))*(1+(SIMULATION!$D$13*(($B23427/63.5)-1)))</f>
        <v>9.9731017638558193</v>
      </c>
      <c r="E23427" s="2">
        <v>1.5588545732177715E-2</v>
      </c>
      <c r="F23427" s="2">
        <f ca="1">D23427*(1+E23427)</f>
        <v>10.128567916793347</v>
      </c>
      <c r="G23427" s="2">
        <v>1.0908774090057987</v>
      </c>
      <c r="H23427" s="9">
        <f>SIMULATION!$D$15*EXP($G$23427)</f>
        <v>657.1651969406073</v>
      </c>
      <c r="I23427" s="2">
        <f ca="1">$F23427/$H23427</f>
        <v>1.5412514180523073E-2</v>
      </c>
      <c r="J23427">
        <v>0</v>
      </c>
      <c r="K23427">
        <f ca="1">SIMULATION!$D$3*SIMULATION!$D$17/$H23427/(SIMULATION!$D$17-$I23427)*(((EXP(-$I23427*$J23427))/(1-EXP(-SIMULATION!$D$4*$I23427)))-(EXP(-SIMULATION!$D$17*$J23427)/(1-EXP(-SIMULATION!$D$4*SIMULATION!$D$17))))</f>
        <v>1.9369184964351538</v>
      </c>
      <c r="L23427">
        <v>-3.2365856962122894E-2</v>
      </c>
      <c r="M23427">
        <f t="shared" ref="M23427:M23490" ca="1" si="366">$K23427*(1+$L23427)</f>
        <v>1.8742284694322435</v>
      </c>
    </row>
    <row r="23428" spans="1:13" x14ac:dyDescent="0.25">
      <c r="A23428" s="9"/>
      <c r="H23428" s="9"/>
      <c r="J23428">
        <v>1</v>
      </c>
      <c r="K23428">
        <f ca="1">SIMULATION!$D$3*SIMULATION!$D$17/$H23427/(SIMULATION!$D$17-$I23427)*(((EXP(-$I23427*$J23428))/(1-EXP(-SIMULATION!$D$4*$I23427)))-(EXP(-SIMULATION!$D$17*$J23428)/(1-EXP(-SIMULATION!$D$4*SIMULATION!$D$17))))</f>
        <v>2.205431100912584</v>
      </c>
      <c r="L23428">
        <v>-0.22320858590908918</v>
      </c>
      <c r="M23428">
        <f t="shared" ca="1" si="366"/>
        <v>1.7131599435579603</v>
      </c>
    </row>
    <row r="23429" spans="1:13" x14ac:dyDescent="0.25">
      <c r="A23429" s="9"/>
      <c r="H23429" s="9"/>
      <c r="J23429">
        <v>2</v>
      </c>
      <c r="K23429">
        <f ca="1">SIMULATION!$D$3*SIMULATION!$D$17/$H23427/(SIMULATION!$D$17-$I23427)*(((EXP(-$I23427*$J23429))/(1-EXP(-SIMULATION!$D$4*$I23427)))-(EXP(-SIMULATION!$D$17*$J23429)/(1-EXP(-SIMULATION!$D$4*SIMULATION!$D$17))))</f>
        <v>2.3627535821593924</v>
      </c>
      <c r="L23429">
        <v>-1.0715705193350132E-2</v>
      </c>
      <c r="M23429">
        <f t="shared" ca="1" si="366"/>
        <v>2.3374350113284406</v>
      </c>
    </row>
    <row r="23430" spans="1:13" x14ac:dyDescent="0.25">
      <c r="A23430" s="9"/>
      <c r="H23430" s="9"/>
      <c r="J23430">
        <v>3</v>
      </c>
      <c r="K23430">
        <f ca="1">SIMULATION!$D$3*SIMULATION!$D$17/$H23427/(SIMULATION!$D$17-$I23427)*(((EXP(-$I23427*$J23430))/(1-EXP(-SIMULATION!$D$4*$I23427)))-(EXP(-SIMULATION!$D$17*$J23430)/(1-EXP(-SIMULATION!$D$4*SIMULATION!$D$17))))</f>
        <v>2.4490482776397391</v>
      </c>
      <c r="L23430">
        <v>0.15848892872679538</v>
      </c>
      <c r="M23430">
        <f t="shared" ca="1" si="366"/>
        <v>2.8371953155630649</v>
      </c>
    </row>
    <row r="23431" spans="1:13" x14ac:dyDescent="0.25">
      <c r="A23431" s="9"/>
      <c r="H23431" s="9"/>
      <c r="J23431">
        <v>4</v>
      </c>
      <c r="K23431">
        <f ca="1">SIMULATION!$D$3*SIMULATION!$D$17/$H23427/(SIMULATION!$D$17-$I23427)*(((EXP(-$I23427*$J23431))/(1-EXP(-SIMULATION!$D$4*$I23427)))-(EXP(-SIMULATION!$D$17*$J23431)/(1-EXP(-SIMULATION!$D$4*SIMULATION!$D$17))))</f>
        <v>2.4900487386272023</v>
      </c>
      <c r="L23431">
        <v>0.21057528203200926</v>
      </c>
      <c r="M23431">
        <f t="shared" ca="1" si="366"/>
        <v>3.0143914540370744</v>
      </c>
    </row>
    <row r="23432" spans="1:13" x14ac:dyDescent="0.25">
      <c r="A23432" s="9"/>
      <c r="H23432" s="9"/>
      <c r="J23432">
        <v>5</v>
      </c>
      <c r="K23432">
        <f ca="1">SIMULATION!$D$3*SIMULATION!$D$17/$H23427/(SIMULATION!$D$17-$I23427)*(((EXP(-$I23427*$J23432))/(1-EXP(-SIMULATION!$D$4*$I23427)))-(EXP(-SIMULATION!$D$17*$J23432)/(1-EXP(-SIMULATION!$D$4*SIMULATION!$D$17))))</f>
        <v>2.5022422526894617</v>
      </c>
      <c r="L23432">
        <v>5.2277491821917038E-3</v>
      </c>
      <c r="M23432">
        <f t="shared" ca="1" si="366"/>
        <v>2.5153233475796046</v>
      </c>
    </row>
    <row r="23433" spans="1:13" x14ac:dyDescent="0.25">
      <c r="A23433" s="9"/>
      <c r="H23433" s="9"/>
      <c r="J23433">
        <v>6</v>
      </c>
      <c r="K23433">
        <f ca="1">SIMULATION!$D$3*SIMULATION!$D$17/$H23427/(SIMULATION!$D$17-$I23427)*(((EXP(-$I23427*$J23433))/(1-EXP(-SIMULATION!$D$4*$I23427)))-(EXP(-SIMULATION!$D$17*$J23433)/(1-EXP(-SIMULATION!$D$4*SIMULATION!$D$17))))</f>
        <v>2.4961909291006616</v>
      </c>
      <c r="L23433">
        <v>-0.54743214339306334</v>
      </c>
      <c r="M23433">
        <f t="shared" ca="1" si="366"/>
        <v>1.1296957784647643</v>
      </c>
    </row>
    <row r="23434" spans="1:13" x14ac:dyDescent="0.25">
      <c r="A23434" s="9"/>
      <c r="H23434" s="9"/>
      <c r="J23434">
        <v>7</v>
      </c>
      <c r="K23434">
        <f ca="1">SIMULATION!$D$3*SIMULATION!$D$17/$H23427/(SIMULATION!$D$17-$I23427)*(((EXP(-$I23427*$J23434))/(1-EXP(-SIMULATION!$D$4*$I23427)))-(EXP(-SIMULATION!$D$17*$J23434)/(1-EXP(-SIMULATION!$D$4*SIMULATION!$D$17))))</f>
        <v>2.4786599302018582</v>
      </c>
      <c r="L23434">
        <v>-0.46430517583872494</v>
      </c>
      <c r="M23434">
        <f t="shared" ca="1" si="366"/>
        <v>1.327805295465083</v>
      </c>
    </row>
    <row r="23435" spans="1:13" x14ac:dyDescent="0.25">
      <c r="A23435" s="9"/>
      <c r="H23435" s="9"/>
      <c r="J23435">
        <v>8</v>
      </c>
      <c r="K23435">
        <f ca="1">SIMULATION!$D$3*SIMULATION!$D$17/$H23427/(SIMULATION!$D$17-$I23427)*(((EXP(-$I23427*$J23435))/(1-EXP(-SIMULATION!$D$4*$I23427)))-(EXP(-SIMULATION!$D$17*$J23435)/(1-EXP(-SIMULATION!$D$4*SIMULATION!$D$17))))</f>
        <v>2.4539812929393925</v>
      </c>
      <c r="L23435">
        <v>-0.22683857400153767</v>
      </c>
      <c r="M23435">
        <f t="shared" ca="1" si="366"/>
        <v>1.8973236758225709</v>
      </c>
    </row>
    <row r="23436" spans="1:13" x14ac:dyDescent="0.25">
      <c r="A23436" s="9"/>
      <c r="H23436" s="9"/>
      <c r="J23436">
        <v>9</v>
      </c>
      <c r="K23436">
        <f ca="1">SIMULATION!$D$3*SIMULATION!$D$17/$H23427/(SIMULATION!$D$17-$I23427)*(((EXP(-$I23427*$J23436))/(1-EXP(-SIMULATION!$D$4*$I23427)))-(EXP(-SIMULATION!$D$17*$J23436)/(1-EXP(-SIMULATION!$D$4*SIMULATION!$D$17))))</f>
        <v>2.4249278980444031</v>
      </c>
      <c r="L23436">
        <v>-0.1992073728176405</v>
      </c>
      <c r="M23436">
        <f t="shared" ca="1" si="366"/>
        <v>1.9418643822027746</v>
      </c>
    </row>
    <row r="23437" spans="1:13" x14ac:dyDescent="0.25">
      <c r="A23437" s="9"/>
      <c r="H23437" s="9"/>
      <c r="J23437">
        <v>10</v>
      </c>
      <c r="K23437">
        <f ca="1">SIMULATION!$D$3*SIMULATION!$D$17/$H23427/(SIMULATION!$D$17-$I23427)*(((EXP(-$I23427*$J23437))/(1-EXP(-SIMULATION!$D$4*$I23427)))-(EXP(-SIMULATION!$D$17*$J23437)/(1-EXP(-SIMULATION!$D$4*SIMULATION!$D$17))))</f>
        <v>2.3932735299408994</v>
      </c>
      <c r="L23437">
        <v>-0.42482049562833057</v>
      </c>
      <c r="M23437">
        <f t="shared" ca="1" si="366"/>
        <v>1.3765618827772423</v>
      </c>
    </row>
    <row r="23438" spans="1:13" x14ac:dyDescent="0.25">
      <c r="A23438" s="9"/>
      <c r="H23438" s="9"/>
      <c r="J23438">
        <v>11</v>
      </c>
      <c r="K23438">
        <f ca="1">SIMULATION!$D$3*SIMULATION!$D$17/$H23427/(SIMULATION!$D$17-$I23427)*(((EXP(-$I23427*$J23438))/(1-EXP(-SIMULATION!$D$4*$I23427)))-(EXP(-SIMULATION!$D$17*$J23438)/(1-EXP(-SIMULATION!$D$4*SIMULATION!$D$17))))</f>
        <v>2.3601517759838191</v>
      </c>
      <c r="L23438">
        <v>1.5066501819562724E-2</v>
      </c>
      <c r="M23438">
        <f t="shared" ca="1" si="366"/>
        <v>2.3957110070111236</v>
      </c>
    </row>
    <row r="23439" spans="1:13" x14ac:dyDescent="0.25">
      <c r="A23439" s="9"/>
      <c r="H23439" s="9"/>
      <c r="J23439">
        <v>12</v>
      </c>
      <c r="K23439">
        <f ca="1">SIMULATION!$D$3*SIMULATION!$D$17/$H23427/(SIMULATION!$D$17-$I23427)*(((EXP(-$I23427*$J23439))/(1-EXP(-SIMULATION!$D$4*$I23427)))-(EXP(-SIMULATION!$D$17*$J23439)/(1-EXP(-SIMULATION!$D$4*SIMULATION!$D$17))))</f>
        <v>2.326286017067793</v>
      </c>
      <c r="L23439">
        <v>-0.17939570741878447</v>
      </c>
      <c r="M23439">
        <f t="shared" ca="1" si="366"/>
        <v>1.9089602913774899</v>
      </c>
    </row>
    <row r="23440" spans="1:13" x14ac:dyDescent="0.25">
      <c r="A23440" s="9"/>
      <c r="H23440" s="9"/>
      <c r="J23440">
        <v>13</v>
      </c>
      <c r="K23440">
        <f ca="1">SIMULATION!$D$3*SIMULATION!$D$17/$H23427/(SIMULATION!$D$17-$I23427)*(((EXP(-$I23427*$J23440))/(1-EXP(-SIMULATION!$D$4*$I23427)))-(EXP(-SIMULATION!$D$17*$J23440)/(1-EXP(-SIMULATION!$D$4*SIMULATION!$D$17))))</f>
        <v>2.2921368104681101</v>
      </c>
      <c r="L23440">
        <v>0.33607924577547565</v>
      </c>
      <c r="M23440">
        <f t="shared" ca="1" si="366"/>
        <v>3.0624764209444373</v>
      </c>
    </row>
    <row r="23441" spans="1:13" x14ac:dyDescent="0.25">
      <c r="A23441" s="9"/>
      <c r="H23441" s="9"/>
      <c r="J23441">
        <v>14</v>
      </c>
      <c r="K23441">
        <f ca="1">SIMULATION!$D$3*SIMULATION!$D$17/$H23427/(SIMULATION!$D$17-$I23427)*(((EXP(-$I23427*$J23441))/(1-EXP(-SIMULATION!$D$4*$I23427)))-(EXP(-SIMULATION!$D$17*$J23441)/(1-EXP(-SIMULATION!$D$4*SIMULATION!$D$17))))</f>
        <v>2.2579963356297759</v>
      </c>
      <c r="L23441">
        <v>0.38291978115012876</v>
      </c>
      <c r="M23441">
        <f t="shared" ca="1" si="366"/>
        <v>3.1226277983069224</v>
      </c>
    </row>
    <row r="23442" spans="1:13" x14ac:dyDescent="0.25">
      <c r="A23442" s="9"/>
      <c r="H23442" s="9"/>
      <c r="J23442">
        <v>15</v>
      </c>
      <c r="K23442">
        <f ca="1">SIMULATION!$D$3*SIMULATION!$D$17/$H23427/(SIMULATION!$D$17-$I23427)*(((EXP(-$I23427*$J23442))/(1-EXP(-SIMULATION!$D$4*$I23427)))-(EXP(-SIMULATION!$D$17*$J23442)/(1-EXP(-SIMULATION!$D$4*SIMULATION!$D$17))))</f>
        <v>2.2240489166195077</v>
      </c>
      <c r="L23442">
        <v>0.18638192199939618</v>
      </c>
      <c r="M23442">
        <f t="shared" ca="1" si="366"/>
        <v>2.6385714283197266</v>
      </c>
    </row>
    <row r="23443" spans="1:13" x14ac:dyDescent="0.25">
      <c r="A23443" s="9"/>
      <c r="H23443" s="9"/>
      <c r="J23443">
        <v>16</v>
      </c>
      <c r="K23443">
        <f ca="1">SIMULATION!$D$3*SIMULATION!$D$17/$H23427/(SIMULATION!$D$17-$I23427)*(((EXP(-$I23427*$J23443))/(1-EXP(-SIMULATION!$D$4*$I23427)))-(EXP(-SIMULATION!$D$17*$J23443)/(1-EXP(-SIMULATION!$D$4*SIMULATION!$D$17))))</f>
        <v>2.1904098056905679</v>
      </c>
      <c r="L23443">
        <v>-4.8775167206376618E-2</v>
      </c>
      <c r="M23443">
        <f t="shared" ca="1" si="366"/>
        <v>2.0835722011675233</v>
      </c>
    </row>
    <row r="23444" spans="1:13" x14ac:dyDescent="0.25">
      <c r="A23444" s="9"/>
      <c r="H23444" s="9"/>
      <c r="J23444">
        <v>17</v>
      </c>
      <c r="K23444">
        <f ca="1">SIMULATION!$D$3*SIMULATION!$D$17/$H23427/(SIMULATION!$D$17-$I23427)*(((EXP(-$I23427*$J23444))/(1-EXP(-SIMULATION!$D$4*$I23427)))-(EXP(-SIMULATION!$D$17*$J23444)/(1-EXP(-SIMULATION!$D$4*SIMULATION!$D$17))))</f>
        <v>2.1571500360515379</v>
      </c>
      <c r="L23444">
        <v>-0.46413739168192575</v>
      </c>
      <c r="M23444">
        <f t="shared" ca="1" si="366"/>
        <v>1.1559360448520049</v>
      </c>
    </row>
    <row r="23445" spans="1:13" x14ac:dyDescent="0.25">
      <c r="A23445" s="9"/>
      <c r="H23445" s="9"/>
      <c r="J23445">
        <v>18</v>
      </c>
      <c r="K23445">
        <f ca="1">SIMULATION!$D$3*SIMULATION!$D$17/$H23427/(SIMULATION!$D$17-$I23427)*(((EXP(-$I23427*$J23445))/(1-EXP(-SIMULATION!$D$4*$I23427)))-(EXP(-SIMULATION!$D$17*$J23445)/(1-EXP(-SIMULATION!$D$4*SIMULATION!$D$17))))</f>
        <v>2.1243123474532224</v>
      </c>
      <c r="L23445">
        <v>0.12381416322153878</v>
      </c>
      <c r="M23445">
        <f t="shared" ca="1" si="366"/>
        <v>2.3873323031743259</v>
      </c>
    </row>
    <row r="23446" spans="1:13" x14ac:dyDescent="0.25">
      <c r="A23446" s="9"/>
      <c r="H23446" s="9"/>
      <c r="J23446">
        <v>19</v>
      </c>
      <c r="K23446">
        <f ca="1">SIMULATION!$D$3*SIMULATION!$D$17/$H23427/(SIMULATION!$D$17-$I23427)*(((EXP(-$I23427*$J23446))/(1-EXP(-SIMULATION!$D$4*$I23427)))-(EXP(-SIMULATION!$D$17*$J23446)/(1-EXP(-SIMULATION!$D$4*SIMULATION!$D$17))))</f>
        <v>2.0919213910309407</v>
      </c>
      <c r="L23446">
        <v>-0.45301515159008826</v>
      </c>
      <c r="M23446">
        <f t="shared" ca="1" si="366"/>
        <v>1.144249304958511</v>
      </c>
    </row>
    <row r="23447" spans="1:13" x14ac:dyDescent="0.25">
      <c r="A23447" s="9"/>
      <c r="H23447" s="9"/>
      <c r="J23447">
        <v>20</v>
      </c>
      <c r="K23447">
        <f ca="1">SIMULATION!$D$3*SIMULATION!$D$17/$H23427/(SIMULATION!$D$17-$I23427)*(((EXP(-$I23427*$J23447))/(1-EXP(-SIMULATION!$D$4*$I23427)))-(EXP(-SIMULATION!$D$17*$J23447)/(1-EXP(-SIMULATION!$D$4*SIMULATION!$D$17))))</f>
        <v>2.0599902681648961</v>
      </c>
      <c r="L23447">
        <v>-0.38468806702927483</v>
      </c>
      <c r="M23447">
        <f t="shared" ca="1" si="366"/>
        <v>1.2675365938054246</v>
      </c>
    </row>
    <row r="23448" spans="1:13" x14ac:dyDescent="0.25">
      <c r="A23448" s="9"/>
      <c r="H23448" s="9"/>
      <c r="J23448">
        <v>21</v>
      </c>
      <c r="K23448">
        <f ca="1">SIMULATION!$D$3*SIMULATION!$D$17/$H23427/(SIMULATION!$D$17-$I23427)*(((EXP(-$I23427*$J23448))/(1-EXP(-SIMULATION!$D$4*$I23427)))-(EXP(-SIMULATION!$D$17*$J23448)/(1-EXP(-SIMULATION!$D$4*SIMULATION!$D$17))))</f>
        <v>2.0285247201002883</v>
      </c>
      <c r="L23448">
        <v>0.13750395611771823</v>
      </c>
      <c r="M23448">
        <f t="shared" ca="1" si="366"/>
        <v>2.3074548941966651</v>
      </c>
    </row>
    <row r="23449" spans="1:13" x14ac:dyDescent="0.25">
      <c r="A23449" s="9"/>
      <c r="H23449" s="9"/>
      <c r="J23449">
        <v>22</v>
      </c>
      <c r="K23449">
        <f ca="1">SIMULATION!$D$3*SIMULATION!$D$17/$H23427/(SIMULATION!$D$17-$I23427)*(((EXP(-$I23427*$J23449))/(1-EXP(-SIMULATION!$D$4*$I23427)))-(EXP(-SIMULATION!$D$17*$J23449)/(1-EXP(-SIMULATION!$D$4*SIMULATION!$D$17))))</f>
        <v>1.9975258121270187</v>
      </c>
      <c r="L23449">
        <v>-0.24326653841107776</v>
      </c>
      <c r="M23449">
        <f t="shared" ca="1" si="366"/>
        <v>1.5115946224241021</v>
      </c>
    </row>
    <row r="23450" spans="1:13" x14ac:dyDescent="0.25">
      <c r="A23450" s="9"/>
      <c r="H23450" s="9"/>
      <c r="J23450">
        <v>23</v>
      </c>
      <c r="K23450">
        <f ca="1">SIMULATION!$D$3*SIMULATION!$D$17/$H23427/(SIMULATION!$D$17-$I23427)*(((EXP(-$I23427*$J23450))/(1-EXP(-SIMULATION!$D$4*$I23427)))-(EXP(-SIMULATION!$D$17*$J23450)/(1-EXP(-SIMULATION!$D$4*SIMULATION!$D$17))))</f>
        <v>1.9669916530462968</v>
      </c>
      <c r="L23450">
        <v>-6.76876475241346E-2</v>
      </c>
      <c r="M23450">
        <f t="shared" ca="1" si="366"/>
        <v>1.8338506153519842</v>
      </c>
    </row>
    <row r="23451" spans="1:13" x14ac:dyDescent="0.25">
      <c r="A23451" s="9"/>
      <c r="H23451" s="9"/>
      <c r="J23451">
        <v>24</v>
      </c>
      <c r="K23451">
        <f ca="1">SIMULATION!$D$3*SIMULATION!$D$17/$H23427/(SIMULATION!$D$17-$I23427)*(((EXP(-$I23427*$J23451))/(1-EXP(-SIMULATION!$D$4*$I23427)))-(EXP(-SIMULATION!$D$17*$J23451)/(1-EXP(-SIMULATION!$D$4*SIMULATION!$D$17))))</f>
        <v>1.9369184964351538</v>
      </c>
      <c r="L23451">
        <v>5.3255677026171178E-2</v>
      </c>
      <c r="M23451">
        <f t="shared" ca="1" si="366"/>
        <v>2.0400704023073213</v>
      </c>
    </row>
    <row r="23452" spans="1:13" x14ac:dyDescent="0.25">
      <c r="A23452" s="9">
        <v>939</v>
      </c>
      <c r="B23452" s="2">
        <f ca="1">NORMINV(RAND(),SIMULATION!D7,SIMULATION!D8)</f>
        <v>58.286462441109862</v>
      </c>
      <c r="C23452" s="2">
        <v>2</v>
      </c>
      <c r="D23452" s="2">
        <f ca="1">SIMULATION!$D$11*(1+(SIMULATION!$D$12*LN(1+$C23452)))*(1+(SIMULATION!$D$13*(($B23452/63.5)-1)))</f>
        <v>9.8508949260182117</v>
      </c>
      <c r="E23452" s="2">
        <v>-0.21518711429600848</v>
      </c>
      <c r="F23452" s="2">
        <f ca="1">D23452*(1+E23452)</f>
        <v>7.7311092736551608</v>
      </c>
      <c r="G23452" s="2">
        <v>1.1789014010319157</v>
      </c>
      <c r="H23452" s="9">
        <f>SIMULATION!$D$15*EXP($G$23452)</f>
        <v>717.63380655195397</v>
      </c>
      <c r="I23452" s="2">
        <f ca="1">$F23452/$H23452</f>
        <v>1.0773056122872965E-2</v>
      </c>
      <c r="J23452">
        <v>0</v>
      </c>
      <c r="K23452">
        <f ca="1">SIMULATION!$D$3*SIMULATION!$D$17/$H23452/(SIMULATION!$D$17-$I23452)*(((EXP(-$I23452*$J23452))/(1-EXP(-SIMULATION!$D$4*$I23452)))-(EXP(-SIMULATION!$D$17*$J23452)/(1-EXP(-SIMULATION!$D$4*SIMULATION!$D$17))))</f>
        <v>2.6619308582978469</v>
      </c>
      <c r="L23452">
        <v>0.22549945166490892</v>
      </c>
      <c r="M23452">
        <f t="shared" ca="1" si="366"/>
        <v>3.2621948072139118</v>
      </c>
    </row>
    <row r="23453" spans="1:13" x14ac:dyDescent="0.25">
      <c r="A23453" s="9"/>
      <c r="H23453" s="9"/>
      <c r="J23453">
        <v>1</v>
      </c>
      <c r="K23453">
        <f ca="1">SIMULATION!$D$3*SIMULATION!$D$17/$H23452/(SIMULATION!$D$17-$I23452)*(((EXP(-$I23452*$J23453))/(1-EXP(-SIMULATION!$D$4*$I23452)))-(EXP(-SIMULATION!$D$17*$J23453)/(1-EXP(-SIMULATION!$D$4*SIMULATION!$D$17))))</f>
        <v>2.9071024624270541</v>
      </c>
      <c r="L23453">
        <v>-9.3388552763677565E-2</v>
      </c>
      <c r="M23453">
        <f t="shared" ca="1" si="366"/>
        <v>2.6356123707252683</v>
      </c>
    </row>
    <row r="23454" spans="1:13" x14ac:dyDescent="0.25">
      <c r="A23454" s="9"/>
      <c r="H23454" s="9"/>
      <c r="J23454">
        <v>2</v>
      </c>
      <c r="K23454">
        <f ca="1">SIMULATION!$D$3*SIMULATION!$D$17/$H23452/(SIMULATION!$D$17-$I23452)*(((EXP(-$I23452*$J23454))/(1-EXP(-SIMULATION!$D$4*$I23452)))-(EXP(-SIMULATION!$D$17*$J23454)/(1-EXP(-SIMULATION!$D$4*SIMULATION!$D$17))))</f>
        <v>3.051342461009956</v>
      </c>
      <c r="L23454">
        <v>0.11378657237387491</v>
      </c>
      <c r="M23454">
        <f t="shared" ca="1" si="366"/>
        <v>3.3985442607871428</v>
      </c>
    </row>
    <row r="23455" spans="1:13" x14ac:dyDescent="0.25">
      <c r="A23455" s="9"/>
      <c r="H23455" s="9"/>
      <c r="J23455">
        <v>3</v>
      </c>
      <c r="K23455">
        <f ca="1">SIMULATION!$D$3*SIMULATION!$D$17/$H23452/(SIMULATION!$D$17-$I23452)*(((EXP(-$I23452*$J23455))/(1-EXP(-SIMULATION!$D$4*$I23452)))-(EXP(-SIMULATION!$D$17*$J23455)/(1-EXP(-SIMULATION!$D$4*SIMULATION!$D$17))))</f>
        <v>3.1310409621514603</v>
      </c>
      <c r="L23455">
        <v>0.12534640784723902</v>
      </c>
      <c r="M23455">
        <f t="shared" ca="1" si="366"/>
        <v>3.5235056995797089</v>
      </c>
    </row>
    <row r="23456" spans="1:13" x14ac:dyDescent="0.25">
      <c r="A23456" s="9"/>
      <c r="H23456" s="9"/>
      <c r="J23456">
        <v>4</v>
      </c>
      <c r="K23456">
        <f ca="1">SIMULATION!$D$3*SIMULATION!$D$17/$H23452/(SIMULATION!$D$17-$I23452)*(((EXP(-$I23452*$J23456))/(1-EXP(-SIMULATION!$D$4*$I23452)))-(EXP(-SIMULATION!$D$17*$J23456)/(1-EXP(-SIMULATION!$D$4*SIMULATION!$D$17))))</f>
        <v>3.169516152627351</v>
      </c>
      <c r="L23456">
        <v>-0.30269139300958298</v>
      </c>
      <c r="M23456">
        <f t="shared" ca="1" si="366"/>
        <v>2.2101308932222041</v>
      </c>
    </row>
    <row r="23457" spans="1:13" x14ac:dyDescent="0.25">
      <c r="A23457" s="9"/>
      <c r="H23457" s="9"/>
      <c r="J23457">
        <v>5</v>
      </c>
      <c r="K23457">
        <f ca="1">SIMULATION!$D$3*SIMULATION!$D$17/$H23452/(SIMULATION!$D$17-$I23452)*(((EXP(-$I23452*$J23457))/(1-EXP(-SIMULATION!$D$4*$I23452)))-(EXP(-SIMULATION!$D$17*$J23457)/(1-EXP(-SIMULATION!$D$4*SIMULATION!$D$17))))</f>
        <v>3.1817094305274254</v>
      </c>
      <c r="L23457">
        <v>0.12340095720320428</v>
      </c>
      <c r="M23457">
        <f t="shared" ca="1" si="366"/>
        <v>3.5743354197969714</v>
      </c>
    </row>
    <row r="23458" spans="1:13" x14ac:dyDescent="0.25">
      <c r="A23458" s="9"/>
      <c r="H23458" s="9"/>
      <c r="J23458">
        <v>6</v>
      </c>
      <c r="K23458">
        <f ca="1">SIMULATION!$D$3*SIMULATION!$D$17/$H23452/(SIMULATION!$D$17-$I23452)*(((EXP(-$I23452*$J23458))/(1-EXP(-SIMULATION!$D$4*$I23452)))-(EXP(-SIMULATION!$D$17*$J23458)/(1-EXP(-SIMULATION!$D$4*SIMULATION!$D$17))))</f>
        <v>3.1771941600627205</v>
      </c>
      <c r="L23458">
        <v>0.68980034429347203</v>
      </c>
      <c r="M23458">
        <f t="shared" ca="1" si="366"/>
        <v>5.3688237855611938</v>
      </c>
    </row>
    <row r="23459" spans="1:13" x14ac:dyDescent="0.25">
      <c r="A23459" s="9"/>
      <c r="H23459" s="9"/>
      <c r="J23459">
        <v>7</v>
      </c>
      <c r="K23459">
        <f ca="1">SIMULATION!$D$3*SIMULATION!$D$17/$H23452/(SIMULATION!$D$17-$I23452)*(((EXP(-$I23452*$J23459))/(1-EXP(-SIMULATION!$D$4*$I23452)))-(EXP(-SIMULATION!$D$17*$J23459)/(1-EXP(-SIMULATION!$D$4*SIMULATION!$D$17))))</f>
        <v>3.1621037545187476</v>
      </c>
      <c r="L23459">
        <v>-0.25897818640528159</v>
      </c>
      <c r="M23459">
        <f t="shared" ca="1" si="366"/>
        <v>2.3431878589481507</v>
      </c>
    </row>
    <row r="23460" spans="1:13" x14ac:dyDescent="0.25">
      <c r="A23460" s="9"/>
      <c r="H23460" s="9"/>
      <c r="J23460">
        <v>8</v>
      </c>
      <c r="K23460">
        <f ca="1">SIMULATION!$D$3*SIMULATION!$D$17/$H23452/(SIMULATION!$D$17-$I23452)*(((EXP(-$I23452*$J23460))/(1-EXP(-SIMULATION!$D$4*$I23452)))-(EXP(-SIMULATION!$D$17*$J23460)/(1-EXP(-SIMULATION!$D$4*SIMULATION!$D$17))))</f>
        <v>3.1403672384520553</v>
      </c>
      <c r="L23460">
        <v>-7.4483101351575196E-2</v>
      </c>
      <c r="M23460">
        <f t="shared" ca="1" si="366"/>
        <v>2.9064629471492647</v>
      </c>
    </row>
    <row r="23461" spans="1:13" x14ac:dyDescent="0.25">
      <c r="A23461" s="9"/>
      <c r="H23461" s="9"/>
      <c r="J23461">
        <v>9</v>
      </c>
      <c r="K23461">
        <f ca="1">SIMULATION!$D$3*SIMULATION!$D$17/$H23452/(SIMULATION!$D$17-$I23452)*(((EXP(-$I23452*$J23461))/(1-EXP(-SIMULATION!$D$4*$I23452)))-(EXP(-SIMULATION!$D$17*$J23461)/(1-EXP(-SIMULATION!$D$4*SIMULATION!$D$17))))</f>
        <v>3.1145010257760406</v>
      </c>
      <c r="L23461">
        <v>0.34371944430692003</v>
      </c>
      <c r="M23461">
        <f t="shared" ca="1" si="366"/>
        <v>4.1850155876491133</v>
      </c>
    </row>
    <row r="23462" spans="1:13" x14ac:dyDescent="0.25">
      <c r="A23462" s="9"/>
      <c r="H23462" s="9"/>
      <c r="J23462">
        <v>10</v>
      </c>
      <c r="K23462">
        <f ca="1">SIMULATION!$D$3*SIMULATION!$D$17/$H23452/(SIMULATION!$D$17-$I23452)*(((EXP(-$I23452*$J23462))/(1-EXP(-SIMULATION!$D$4*$I23452)))-(EXP(-SIMULATION!$D$17*$J23462)/(1-EXP(-SIMULATION!$D$4*SIMULATION!$D$17))))</f>
        <v>3.0861163102170437</v>
      </c>
      <c r="L23462">
        <v>7.0237523406712715E-2</v>
      </c>
      <c r="M23462">
        <f t="shared" ca="1" si="366"/>
        <v>3.3028774767917515</v>
      </c>
    </row>
    <row r="23463" spans="1:13" x14ac:dyDescent="0.25">
      <c r="A23463" s="9"/>
      <c r="H23463" s="9"/>
      <c r="J23463">
        <v>11</v>
      </c>
      <c r="K23463">
        <f ca="1">SIMULATION!$D$3*SIMULATION!$D$17/$H23452/(SIMULATION!$D$17-$I23452)*(((EXP(-$I23452*$J23463))/(1-EXP(-SIMULATION!$D$4*$I23452)))-(EXP(-SIMULATION!$D$17*$J23463)/(1-EXP(-SIMULATION!$D$4*SIMULATION!$D$17))))</f>
        <v>3.0562442132752468</v>
      </c>
      <c r="L23463">
        <v>0.22612986029387466</v>
      </c>
      <c r="M23463">
        <f t="shared" ca="1" si="366"/>
        <v>3.7473522902471412</v>
      </c>
    </row>
    <row r="23464" spans="1:13" x14ac:dyDescent="0.25">
      <c r="A23464" s="9"/>
      <c r="H23464" s="9"/>
      <c r="J23464">
        <v>12</v>
      </c>
      <c r="K23464">
        <f ca="1">SIMULATION!$D$3*SIMULATION!$D$17/$H23452/(SIMULATION!$D$17-$I23452)*(((EXP(-$I23452*$J23464))/(1-EXP(-SIMULATION!$D$4*$I23452)))-(EXP(-SIMULATION!$D$17*$J23464)/(1-EXP(-SIMULATION!$D$4*SIMULATION!$D$17))))</f>
        <v>3.0255441467722561</v>
      </c>
      <c r="L23464">
        <v>-2.7557866754991292E-2</v>
      </c>
      <c r="M23464">
        <f t="shared" ca="1" si="366"/>
        <v>2.9421666043141625</v>
      </c>
    </row>
    <row r="23465" spans="1:13" x14ac:dyDescent="0.25">
      <c r="A23465" s="9"/>
      <c r="H23465" s="9"/>
      <c r="J23465">
        <v>13</v>
      </c>
      <c r="K23465">
        <f ca="1">SIMULATION!$D$3*SIMULATION!$D$17/$H23452/(SIMULATION!$D$17-$I23452)*(((EXP(-$I23452*$J23465))/(1-EXP(-SIMULATION!$D$4*$I23452)))-(EXP(-SIMULATION!$D$17*$J23465)/(1-EXP(-SIMULATION!$D$4*SIMULATION!$D$17))))</f>
        <v>2.9944373364724437</v>
      </c>
      <c r="L23465">
        <v>-0.27423184401058714</v>
      </c>
      <c r="M23465">
        <f t="shared" ca="1" si="366"/>
        <v>2.1732672639174546</v>
      </c>
    </row>
    <row r="23466" spans="1:13" x14ac:dyDescent="0.25">
      <c r="A23466" s="9"/>
      <c r="H23466" s="9"/>
      <c r="J23466">
        <v>14</v>
      </c>
      <c r="K23466">
        <f ca="1">SIMULATION!$D$3*SIMULATION!$D$17/$H23452/(SIMULATION!$D$17-$I23452)*(((EXP(-$I23452*$J23466))/(1-EXP(-SIMULATION!$D$4*$I23452)))-(EXP(-SIMULATION!$D$17*$J23466)/(1-EXP(-SIMULATION!$D$4*SIMULATION!$D$17))))</f>
        <v>2.9631923871052557</v>
      </c>
      <c r="L23466">
        <v>0.10957442223106657</v>
      </c>
      <c r="M23466">
        <f t="shared" ca="1" si="366"/>
        <v>3.2878824808818092</v>
      </c>
    </row>
    <row r="23467" spans="1:13" x14ac:dyDescent="0.25">
      <c r="A23467" s="9"/>
      <c r="H23467" s="9"/>
      <c r="J23467">
        <v>15</v>
      </c>
      <c r="K23467">
        <f ca="1">SIMULATION!$D$3*SIMULATION!$D$17/$H23452/(SIMULATION!$D$17-$I23452)*(((EXP(-$I23452*$J23467))/(1-EXP(-SIMULATION!$D$4*$I23452)))-(EXP(-SIMULATION!$D$17*$J23467)/(1-EXP(-SIMULATION!$D$4*SIMULATION!$D$17))))</f>
        <v>2.9319801143546762</v>
      </c>
      <c r="L23467">
        <v>-0.12367582024712401</v>
      </c>
      <c r="M23467">
        <f t="shared" ca="1" si="366"/>
        <v>2.5693650687636054</v>
      </c>
    </row>
    <row r="23468" spans="1:13" x14ac:dyDescent="0.25">
      <c r="A23468" s="9"/>
      <c r="H23468" s="9"/>
      <c r="J23468">
        <v>16</v>
      </c>
      <c r="K23468">
        <f ca="1">SIMULATION!$D$3*SIMULATION!$D$17/$H23452/(SIMULATION!$D$17-$I23452)*(((EXP(-$I23452*$J23468))/(1-EXP(-SIMULATION!$D$4*$I23452)))-(EXP(-SIMULATION!$D$17*$J23468)/(1-EXP(-SIMULATION!$D$4*SIMULATION!$D$17))))</f>
        <v>2.9009086823768229</v>
      </c>
      <c r="L23468">
        <v>-0.52526315631363085</v>
      </c>
      <c r="M23468">
        <f t="shared" ca="1" si="366"/>
        <v>1.3771682316939569</v>
      </c>
    </row>
    <row r="23469" spans="1:13" x14ac:dyDescent="0.25">
      <c r="A23469" s="9"/>
      <c r="H23469" s="9"/>
      <c r="J23469">
        <v>17</v>
      </c>
      <c r="K23469">
        <f ca="1">SIMULATION!$D$3*SIMULATION!$D$17/$H23452/(SIMULATION!$D$17-$I23452)*(((EXP(-$I23452*$J23469))/(1-EXP(-SIMULATION!$D$4*$I23452)))-(EXP(-SIMULATION!$D$17*$J23469)/(1-EXP(-SIMULATION!$D$4*SIMULATION!$D$17))))</f>
        <v>2.8700461206234964</v>
      </c>
      <c r="L23469">
        <v>-0.22546901230141417</v>
      </c>
      <c r="M23469">
        <f t="shared" ca="1" si="366"/>
        <v>2.2229396565470112</v>
      </c>
    </row>
    <row r="23470" spans="1:13" x14ac:dyDescent="0.25">
      <c r="A23470" s="9"/>
      <c r="H23470" s="9"/>
      <c r="J23470">
        <v>18</v>
      </c>
      <c r="K23470">
        <f ca="1">SIMULATION!$D$3*SIMULATION!$D$17/$H23452/(SIMULATION!$D$17-$I23452)*(((EXP(-$I23452*$J23470))/(1-EXP(-SIMULATION!$D$4*$I23452)))-(EXP(-SIMULATION!$D$17*$J23470)/(1-EXP(-SIMULATION!$D$4*SIMULATION!$D$17))))</f>
        <v>2.8394347530202197</v>
      </c>
      <c r="L23470">
        <v>7.2672466799707774E-3</v>
      </c>
      <c r="M23470">
        <f t="shared" ca="1" si="366"/>
        <v>2.8600696258020997</v>
      </c>
    </row>
    <row r="23471" spans="1:13" x14ac:dyDescent="0.25">
      <c r="A23471" s="9"/>
      <c r="H23471" s="9"/>
      <c r="J23471">
        <v>19</v>
      </c>
      <c r="K23471">
        <f ca="1">SIMULATION!$D$3*SIMULATION!$D$17/$H23452/(SIMULATION!$D$17-$I23452)*(((EXP(-$I23452*$J23471))/(1-EXP(-SIMULATION!$D$4*$I23452)))-(EXP(-SIMULATION!$D$17*$J23471)/(1-EXP(-SIMULATION!$D$4*SIMULATION!$D$17))))</f>
        <v>2.8091004443862997</v>
      </c>
      <c r="L23471">
        <v>-0.56664268015782615</v>
      </c>
      <c r="M23471">
        <f t="shared" ca="1" si="366"/>
        <v>1.2173442397467065</v>
      </c>
    </row>
    <row r="23472" spans="1:13" x14ac:dyDescent="0.25">
      <c r="A23472" s="9"/>
      <c r="H23472" s="9"/>
      <c r="J23472">
        <v>20</v>
      </c>
      <c r="K23472">
        <f ca="1">SIMULATION!$D$3*SIMULATION!$D$17/$H23452/(SIMULATION!$D$17-$I23452)*(((EXP(-$I23452*$J23472))/(1-EXP(-SIMULATION!$D$4*$I23452)))-(EXP(-SIMULATION!$D$17*$J23472)/(1-EXP(-SIMULATION!$D$4*SIMULATION!$D$17))))</f>
        <v>2.7790585256193334</v>
      </c>
      <c r="L23472">
        <v>-5.8406352838592628E-2</v>
      </c>
      <c r="M23472">
        <f t="shared" ca="1" si="366"/>
        <v>2.6167438528129114</v>
      </c>
    </row>
    <row r="23473" spans="1:13" x14ac:dyDescent="0.25">
      <c r="A23473" s="9"/>
      <c r="H23473" s="9"/>
      <c r="J23473">
        <v>21</v>
      </c>
      <c r="K23473">
        <f ca="1">SIMULATION!$D$3*SIMULATION!$D$17/$H23452/(SIMULATION!$D$17-$I23452)*(((EXP(-$I23452*$J23473))/(1-EXP(-SIMULATION!$D$4*$I23452)))-(EXP(-SIMULATION!$D$17*$J23473)/(1-EXP(-SIMULATION!$D$4*SIMULATION!$D$17))))</f>
        <v>2.7493175905529186</v>
      </c>
      <c r="L23473">
        <v>0.34124487743904169</v>
      </c>
      <c r="M23473">
        <f t="shared" ca="1" si="366"/>
        <v>3.687508134782151</v>
      </c>
    </row>
    <row r="23474" spans="1:13" x14ac:dyDescent="0.25">
      <c r="A23474" s="9"/>
      <c r="H23474" s="9"/>
      <c r="J23474">
        <v>22</v>
      </c>
      <c r="K23474">
        <f ca="1">SIMULATION!$D$3*SIMULATION!$D$17/$H23452/(SIMULATION!$D$17-$I23452)*(((EXP(-$I23452*$J23474))/(1-EXP(-SIMULATION!$D$4*$I23452)))-(EXP(-SIMULATION!$D$17*$J23474)/(1-EXP(-SIMULATION!$D$4*SIMULATION!$D$17))))</f>
        <v>2.7198819289324159</v>
      </c>
      <c r="L23474">
        <v>-0.27735835676248161</v>
      </c>
      <c r="M23474">
        <f t="shared" ca="1" si="366"/>
        <v>1.9654999465357523</v>
      </c>
    </row>
    <row r="23475" spans="1:13" x14ac:dyDescent="0.25">
      <c r="A23475" s="9"/>
      <c r="H23475" s="9"/>
      <c r="J23475">
        <v>23</v>
      </c>
      <c r="K23475">
        <f ca="1">SIMULATION!$D$3*SIMULATION!$D$17/$H23452/(SIMULATION!$D$17-$I23452)*(((EXP(-$I23452*$J23475))/(1-EXP(-SIMULATION!$D$4*$I23452)))-(EXP(-SIMULATION!$D$17*$J23475)/(1-EXP(-SIMULATION!$D$4*SIMULATION!$D$17))))</f>
        <v>2.6907530853836028</v>
      </c>
      <c r="L23475">
        <v>-0.21269054634880877</v>
      </c>
      <c r="M23475">
        <f t="shared" ca="1" si="366"/>
        <v>2.1184553415636214</v>
      </c>
    </row>
    <row r="23476" spans="1:13" x14ac:dyDescent="0.25">
      <c r="A23476" s="9"/>
      <c r="H23476" s="9"/>
      <c r="J23476">
        <v>24</v>
      </c>
      <c r="K23476">
        <f ca="1">SIMULATION!$D$3*SIMULATION!$D$17/$H23452/(SIMULATION!$D$17-$I23452)*(((EXP(-$I23452*$J23476))/(1-EXP(-SIMULATION!$D$4*$I23452)))-(EXP(-SIMULATION!$D$17*$J23476)/(1-EXP(-SIMULATION!$D$4*SIMULATION!$D$17))))</f>
        <v>2.6619308582978474</v>
      </c>
      <c r="L23476">
        <v>0.1029990094971652</v>
      </c>
      <c r="M23476">
        <f t="shared" ca="1" si="366"/>
        <v>2.9361071000524643</v>
      </c>
    </row>
    <row r="23477" spans="1:13" x14ac:dyDescent="0.25">
      <c r="A23477" s="9">
        <v>940</v>
      </c>
      <c r="B23477" s="2">
        <f ca="1">NORMINV(RAND(),SIMULATION!D7,SIMULATION!D8)</f>
        <v>50.982437442734721</v>
      </c>
      <c r="C23477" s="2">
        <v>2</v>
      </c>
      <c r="D23477" s="2">
        <f ca="1">SIMULATION!$D$11*(1+(SIMULATION!$D$12*LN(1+$C23477)))*(1+(SIMULATION!$D$13*(($B23477/63.5)-1)))</f>
        <v>9.308485341068609</v>
      </c>
      <c r="E23477" s="2">
        <v>-0.15320949042960794</v>
      </c>
      <c r="F23477" s="2">
        <f ca="1">D23477*(1+E23477)</f>
        <v>7.8823370452920116</v>
      </c>
      <c r="G23477" s="2">
        <v>-4.7352804406358293E-2</v>
      </c>
      <c r="H23477" s="9">
        <f>SIMULATION!$D$15*EXP($G$23477)</f>
        <v>210.546222802328</v>
      </c>
      <c r="I23477" s="2">
        <f ca="1">$F23477/$H23477</f>
        <v>3.7437560932605134E-2</v>
      </c>
      <c r="J23477">
        <v>0</v>
      </c>
      <c r="K23477">
        <f ca="1">SIMULATION!$D$3*SIMULATION!$D$17/$H23477/(SIMULATION!$D$17-$I23477)*(((EXP(-$I23477*$J23477))/(1-EXP(-SIMULATION!$D$4*$I23477)))-(EXP(-SIMULATION!$D$17*$J23477)/(1-EXP(-SIMULATION!$D$4*SIMULATION!$D$17))))</f>
        <v>1.9589755636570187</v>
      </c>
      <c r="L23477">
        <v>0.48993831109481861</v>
      </c>
      <c r="M23477">
        <f t="shared" ca="1" si="366"/>
        <v>2.9187527427911588</v>
      </c>
    </row>
    <row r="23478" spans="1:13" x14ac:dyDescent="0.25">
      <c r="A23478" s="9"/>
      <c r="H23478" s="9"/>
      <c r="J23478">
        <v>1</v>
      </c>
      <c r="K23478">
        <f ca="1">SIMULATION!$D$3*SIMULATION!$D$17/$H23477/(SIMULATION!$D$17-$I23477)*(((EXP(-$I23477*$J23478))/(1-EXP(-SIMULATION!$D$4*$I23477)))-(EXP(-SIMULATION!$D$17*$J23478)/(1-EXP(-SIMULATION!$D$4*SIMULATION!$D$17))))</f>
        <v>2.8066513225738907</v>
      </c>
      <c r="L23478">
        <v>0.3866647486592219</v>
      </c>
      <c r="M23478">
        <f t="shared" ca="1" si="366"/>
        <v>3.8918844507909967</v>
      </c>
    </row>
    <row r="23479" spans="1:13" x14ac:dyDescent="0.25">
      <c r="A23479" s="9"/>
      <c r="H23479" s="9"/>
      <c r="J23479">
        <v>2</v>
      </c>
      <c r="K23479">
        <f ca="1">SIMULATION!$D$3*SIMULATION!$D$17/$H23477/(SIMULATION!$D$17-$I23477)*(((EXP(-$I23477*$J23479))/(1-EXP(-SIMULATION!$D$4*$I23477)))-(EXP(-SIMULATION!$D$17*$J23479)/(1-EXP(-SIMULATION!$D$4*SIMULATION!$D$17))))</f>
        <v>3.2928596125754419</v>
      </c>
      <c r="L23479">
        <v>-0.1743558915155447</v>
      </c>
      <c r="M23479">
        <f t="shared" ca="1" si="366"/>
        <v>2.7187301391893195</v>
      </c>
    </row>
    <row r="23480" spans="1:13" x14ac:dyDescent="0.25">
      <c r="A23480" s="9"/>
      <c r="H23480" s="9"/>
      <c r="J23480">
        <v>3</v>
      </c>
      <c r="K23480">
        <f ca="1">SIMULATION!$D$3*SIMULATION!$D$17/$H23477/(SIMULATION!$D$17-$I23477)*(((EXP(-$I23477*$J23480))/(1-EXP(-SIMULATION!$D$4*$I23477)))-(EXP(-SIMULATION!$D$17*$J23480)/(1-EXP(-SIMULATION!$D$4*SIMULATION!$D$17))))</f>
        <v>3.5495253706433929</v>
      </c>
      <c r="L23480">
        <v>0.20519810599449193</v>
      </c>
      <c r="M23480">
        <f t="shared" ca="1" si="366"/>
        <v>4.2778812538788138</v>
      </c>
    </row>
    <row r="23481" spans="1:13" x14ac:dyDescent="0.25">
      <c r="A23481" s="9"/>
      <c r="H23481" s="9"/>
      <c r="J23481">
        <v>4</v>
      </c>
      <c r="K23481">
        <f ca="1">SIMULATION!$D$3*SIMULATION!$D$17/$H23477/(SIMULATION!$D$17-$I23477)*(((EXP(-$I23477*$J23481))/(1-EXP(-SIMULATION!$D$4*$I23477)))-(EXP(-SIMULATION!$D$17*$J23481)/(1-EXP(-SIMULATION!$D$4*SIMULATION!$D$17))))</f>
        <v>3.6611123321171783</v>
      </c>
      <c r="L23481">
        <v>-0.41538141408652418</v>
      </c>
      <c r="M23481">
        <f t="shared" ca="1" si="366"/>
        <v>2.1403543144727326</v>
      </c>
    </row>
    <row r="23482" spans="1:13" x14ac:dyDescent="0.25">
      <c r="A23482" s="9"/>
      <c r="H23482" s="9"/>
      <c r="J23482">
        <v>5</v>
      </c>
      <c r="K23482">
        <f ca="1">SIMULATION!$D$3*SIMULATION!$D$17/$H23477/(SIMULATION!$D$17-$I23477)*(((EXP(-$I23477*$J23482))/(1-EXP(-SIMULATION!$D$4*$I23477)))-(EXP(-SIMULATION!$D$17*$J23482)/(1-EXP(-SIMULATION!$D$4*SIMULATION!$D$17))))</f>
        <v>3.6816727703364855</v>
      </c>
      <c r="L23482">
        <v>-5.9864597552608527E-2</v>
      </c>
      <c r="M23482">
        <f t="shared" ca="1" si="366"/>
        <v>3.4612709116198945</v>
      </c>
    </row>
    <row r="23483" spans="1:13" x14ac:dyDescent="0.25">
      <c r="A23483" s="9"/>
      <c r="H23483" s="9"/>
      <c r="J23483">
        <v>6</v>
      </c>
      <c r="K23483">
        <f ca="1">SIMULATION!$D$3*SIMULATION!$D$17/$H23477/(SIMULATION!$D$17-$I23477)*(((EXP(-$I23477*$J23483))/(1-EXP(-SIMULATION!$D$4*$I23477)))-(EXP(-SIMULATION!$D$17*$J23483)/(1-EXP(-SIMULATION!$D$4*SIMULATION!$D$17))))</f>
        <v>3.6457732797814124</v>
      </c>
      <c r="L23483">
        <v>8.1150494552801156E-2</v>
      </c>
      <c r="M23483">
        <f t="shared" ca="1" si="366"/>
        <v>3.9416295844630622</v>
      </c>
    </row>
    <row r="23484" spans="1:13" x14ac:dyDescent="0.25">
      <c r="A23484" s="9"/>
      <c r="H23484" s="9"/>
      <c r="J23484">
        <v>7</v>
      </c>
      <c r="K23484">
        <f ca="1">SIMULATION!$D$3*SIMULATION!$D$17/$H23477/(SIMULATION!$D$17-$I23477)*(((EXP(-$I23477*$J23484))/(1-EXP(-SIMULATION!$D$4*$I23477)))-(EXP(-SIMULATION!$D$17*$J23484)/(1-EXP(-SIMULATION!$D$4*SIMULATION!$D$17))))</f>
        <v>3.5754961830392324</v>
      </c>
      <c r="L23484">
        <v>-2.8324424559844581E-2</v>
      </c>
      <c r="M23484">
        <f t="shared" ca="1" si="366"/>
        <v>3.4742223111387251</v>
      </c>
    </row>
    <row r="23485" spans="1:13" x14ac:dyDescent="0.25">
      <c r="A23485" s="9"/>
      <c r="H23485" s="9"/>
      <c r="J23485">
        <v>8</v>
      </c>
      <c r="K23485">
        <f ca="1">SIMULATION!$D$3*SIMULATION!$D$17/$H23477/(SIMULATION!$D$17-$I23477)*(((EXP(-$I23477*$J23485))/(1-EXP(-SIMULATION!$D$4*$I23477)))-(EXP(-SIMULATION!$D$17*$J23485)/(1-EXP(-SIMULATION!$D$4*SIMULATION!$D$17))))</f>
        <v>3.4849261059293468</v>
      </c>
      <c r="L23485">
        <v>-0.56145438398945946</v>
      </c>
      <c r="M23485">
        <f t="shared" ca="1" si="366"/>
        <v>1.5282990658759996</v>
      </c>
    </row>
    <row r="23486" spans="1:13" x14ac:dyDescent="0.25">
      <c r="A23486" s="9"/>
      <c r="H23486" s="9"/>
      <c r="J23486">
        <v>9</v>
      </c>
      <c r="K23486">
        <f ca="1">SIMULATION!$D$3*SIMULATION!$D$17/$H23477/(SIMULATION!$D$17-$I23477)*(((EXP(-$I23477*$J23486))/(1-EXP(-SIMULATION!$D$4*$I23477)))-(EXP(-SIMULATION!$D$17*$J23486)/(1-EXP(-SIMULATION!$D$4*SIMULATION!$D$17))))</f>
        <v>3.38302499087705</v>
      </c>
      <c r="L23486">
        <v>0.18466634469204637</v>
      </c>
      <c r="M23486">
        <f t="shared" ca="1" si="366"/>
        <v>4.007755849944159</v>
      </c>
    </row>
    <row r="23487" spans="1:13" x14ac:dyDescent="0.25">
      <c r="A23487" s="9"/>
      <c r="H23487" s="9"/>
      <c r="J23487">
        <v>10</v>
      </c>
      <c r="K23487">
        <f ca="1">SIMULATION!$D$3*SIMULATION!$D$17/$H23477/(SIMULATION!$D$17-$I23477)*(((EXP(-$I23477*$J23487))/(1-EXP(-SIMULATION!$D$4*$I23477)))-(EXP(-SIMULATION!$D$17*$J23487)/(1-EXP(-SIMULATION!$D$4*SIMULATION!$D$17))))</f>
        <v>3.2754743858078332</v>
      </c>
      <c r="L23487">
        <v>-0.17425249936893578</v>
      </c>
      <c r="M23487">
        <f t="shared" ca="1" si="366"/>
        <v>2.7047147874618882</v>
      </c>
    </row>
    <row r="23488" spans="1:13" x14ac:dyDescent="0.25">
      <c r="A23488" s="9"/>
      <c r="H23488" s="9"/>
      <c r="J23488">
        <v>11</v>
      </c>
      <c r="K23488">
        <f ca="1">SIMULATION!$D$3*SIMULATION!$D$17/$H23477/(SIMULATION!$D$17-$I23477)*(((EXP(-$I23477*$J23488))/(1-EXP(-SIMULATION!$D$4*$I23477)))-(EXP(-SIMULATION!$D$17*$J23488)/(1-EXP(-SIMULATION!$D$4*SIMULATION!$D$17))))</f>
        <v>3.1658559414123939</v>
      </c>
      <c r="L23488">
        <v>0.24287294105715804</v>
      </c>
      <c r="M23488">
        <f t="shared" ca="1" si="366"/>
        <v>3.9347566848664997</v>
      </c>
    </row>
    <row r="23489" spans="1:13" x14ac:dyDescent="0.25">
      <c r="A23489" s="9"/>
      <c r="H23489" s="9"/>
      <c r="J23489">
        <v>12</v>
      </c>
      <c r="K23489">
        <f ca="1">SIMULATION!$D$3*SIMULATION!$D$17/$H23477/(SIMULATION!$D$17-$I23477)*(((EXP(-$I23477*$J23489))/(1-EXP(-SIMULATION!$D$4*$I23477)))-(EXP(-SIMULATION!$D$17*$J23489)/(1-EXP(-SIMULATION!$D$4*SIMULATION!$D$17))))</f>
        <v>3.0564078194367013</v>
      </c>
      <c r="L23489">
        <v>-0.12148840706882921</v>
      </c>
      <c r="M23489">
        <f t="shared" ca="1" si="366"/>
        <v>2.6850897021006226</v>
      </c>
    </row>
    <row r="23490" spans="1:13" x14ac:dyDescent="0.25">
      <c r="A23490" s="9"/>
      <c r="H23490" s="9"/>
      <c r="J23490">
        <v>13</v>
      </c>
      <c r="K23490">
        <f ca="1">SIMULATION!$D$3*SIMULATION!$D$17/$H23477/(SIMULATION!$D$17-$I23477)*(((EXP(-$I23477*$J23490))/(1-EXP(-SIMULATION!$D$4*$I23477)))-(EXP(-SIMULATION!$D$17*$J23490)/(1-EXP(-SIMULATION!$D$4*SIMULATION!$D$17))))</f>
        <v>2.9485093375121534</v>
      </c>
      <c r="L23490">
        <v>0.55800924102841654</v>
      </c>
      <c r="M23490">
        <f t="shared" ca="1" si="366"/>
        <v>4.5938047951025096</v>
      </c>
    </row>
    <row r="23491" spans="1:13" x14ac:dyDescent="0.25">
      <c r="A23491" s="9"/>
      <c r="H23491" s="9"/>
      <c r="J23491">
        <v>14</v>
      </c>
      <c r="K23491">
        <f ca="1">SIMULATION!$D$3*SIMULATION!$D$17/$H23477/(SIMULATION!$D$17-$I23477)*(((EXP(-$I23477*$J23491))/(1-EXP(-SIMULATION!$D$4*$I23477)))-(EXP(-SIMULATION!$D$17*$J23491)/(1-EXP(-SIMULATION!$D$4*SIMULATION!$D$17))))</f>
        <v>2.8429914643016327</v>
      </c>
      <c r="L23491">
        <v>-0.10301918566934666</v>
      </c>
      <c r="M23491">
        <f t="shared" ref="M23491:M23554" ca="1" si="367">$K23491*(1+$L23491)</f>
        <v>2.5501087987843754</v>
      </c>
    </row>
    <row r="23492" spans="1:13" x14ac:dyDescent="0.25">
      <c r="A23492" s="9"/>
      <c r="H23492" s="9"/>
      <c r="J23492">
        <v>15</v>
      </c>
      <c r="K23492">
        <f ca="1">SIMULATION!$D$3*SIMULATION!$D$17/$H23477/(SIMULATION!$D$17-$I23477)*(((EXP(-$I23477*$J23492))/(1-EXP(-SIMULATION!$D$4*$I23477)))-(EXP(-SIMULATION!$D$17*$J23492)/(1-EXP(-SIMULATION!$D$4*SIMULATION!$D$17))))</f>
        <v>2.7403357181306736</v>
      </c>
      <c r="L23492">
        <v>-3.6470829509301417E-2</v>
      </c>
      <c r="M23492">
        <f t="shared" ca="1" si="367"/>
        <v>2.6403934013564805</v>
      </c>
    </row>
    <row r="23493" spans="1:13" x14ac:dyDescent="0.25">
      <c r="A23493" s="9"/>
      <c r="H23493" s="9"/>
      <c r="J23493">
        <v>16</v>
      </c>
      <c r="K23493">
        <f ca="1">SIMULATION!$D$3*SIMULATION!$D$17/$H23477/(SIMULATION!$D$17-$I23477)*(((EXP(-$I23477*$J23493))/(1-EXP(-SIMULATION!$D$4*$I23477)))-(EXP(-SIMULATION!$D$17*$J23493)/(1-EXP(-SIMULATION!$D$4*SIMULATION!$D$17))))</f>
        <v>2.6408015545891579</v>
      </c>
      <c r="L23493">
        <v>0.44062589259635121</v>
      </c>
      <c r="M23493">
        <f t="shared" ca="1" si="367"/>
        <v>3.8044070967498378</v>
      </c>
    </row>
    <row r="23494" spans="1:13" x14ac:dyDescent="0.25">
      <c r="A23494" s="9"/>
      <c r="H23494" s="9"/>
      <c r="J23494">
        <v>17</v>
      </c>
      <c r="K23494">
        <f ca="1">SIMULATION!$D$3*SIMULATION!$D$17/$H23477/(SIMULATION!$D$17-$I23477)*(((EXP(-$I23477*$J23494))/(1-EXP(-SIMULATION!$D$4*$I23477)))-(EXP(-SIMULATION!$D$17*$J23494)/(1-EXP(-SIMULATION!$D$4*SIMULATION!$D$17))))</f>
        <v>2.544507930755485</v>
      </c>
      <c r="L23494">
        <v>0.24013529510307471</v>
      </c>
      <c r="M23494">
        <f t="shared" ca="1" si="367"/>
        <v>3.155534093599567</v>
      </c>
    </row>
    <row r="23495" spans="1:13" x14ac:dyDescent="0.25">
      <c r="A23495" s="9"/>
      <c r="H23495" s="9"/>
      <c r="J23495">
        <v>18</v>
      </c>
      <c r="K23495">
        <f ca="1">SIMULATION!$D$3*SIMULATION!$D$17/$H23477/(SIMULATION!$D$17-$I23477)*(((EXP(-$I23477*$J23495))/(1-EXP(-SIMULATION!$D$4*$I23477)))-(EXP(-SIMULATION!$D$17*$J23495)/(1-EXP(-SIMULATION!$D$4*SIMULATION!$D$17))))</f>
        <v>2.4514855072177069</v>
      </c>
      <c r="L23495">
        <v>-0.37437031917825653</v>
      </c>
      <c r="M23495">
        <f t="shared" ca="1" si="367"/>
        <v>1.5337220954197437</v>
      </c>
    </row>
    <row r="23496" spans="1:13" x14ac:dyDescent="0.25">
      <c r="A23496" s="9"/>
      <c r="H23496" s="9"/>
      <c r="J23496">
        <v>19</v>
      </c>
      <c r="K23496">
        <f ca="1">SIMULATION!$D$3*SIMULATION!$D$17/$H23477/(SIMULATION!$D$17-$I23477)*(((EXP(-$I23477*$J23496))/(1-EXP(-SIMULATION!$D$4*$I23477)))-(EXP(-SIMULATION!$D$17*$J23496)/(1-EXP(-SIMULATION!$D$4*SIMULATION!$D$17))))</f>
        <v>2.3617100365188852</v>
      </c>
      <c r="L23496">
        <v>0.26613841761693463</v>
      </c>
      <c r="M23496">
        <f t="shared" ca="1" si="367"/>
        <v>2.9902518085080541</v>
      </c>
    </row>
    <row r="23497" spans="1:13" x14ac:dyDescent="0.25">
      <c r="A23497" s="9"/>
      <c r="H23497" s="9"/>
      <c r="J23497">
        <v>20</v>
      </c>
      <c r="K23497">
        <f ca="1">SIMULATION!$D$3*SIMULATION!$D$17/$H23477/(SIMULATION!$D$17-$I23477)*(((EXP(-$I23477*$J23497))/(1-EXP(-SIMULATION!$D$4*$I23477)))-(EXP(-SIMULATION!$D$17*$J23497)/(1-EXP(-SIMULATION!$D$4*SIMULATION!$D$17))))</f>
        <v>2.2751236977535632</v>
      </c>
      <c r="L23497">
        <v>-0.15599326058389357</v>
      </c>
      <c r="M23497">
        <f t="shared" ca="1" si="367"/>
        <v>1.9202197339092999</v>
      </c>
    </row>
    <row r="23498" spans="1:13" x14ac:dyDescent="0.25">
      <c r="A23498" s="9"/>
      <c r="H23498" s="9"/>
      <c r="J23498">
        <v>21</v>
      </c>
      <c r="K23498">
        <f ca="1">SIMULATION!$D$3*SIMULATION!$D$17/$H23477/(SIMULATION!$D$17-$I23477)*(((EXP(-$I23477*$J23498))/(1-EXP(-SIMULATION!$D$4*$I23477)))-(EXP(-SIMULATION!$D$17*$J23498)/(1-EXP(-SIMULATION!$D$4*SIMULATION!$D$17))))</f>
        <v>2.1916487090261922</v>
      </c>
      <c r="L23498">
        <v>3.0877810097575443E-2</v>
      </c>
      <c r="M23498">
        <f t="shared" ca="1" si="367"/>
        <v>2.2593220216640995</v>
      </c>
    </row>
    <row r="23499" spans="1:13" x14ac:dyDescent="0.25">
      <c r="A23499" s="9"/>
      <c r="H23499" s="9"/>
      <c r="J23499">
        <v>22</v>
      </c>
      <c r="K23499">
        <f ca="1">SIMULATION!$D$3*SIMULATION!$D$17/$H23477/(SIMULATION!$D$17-$I23477)*(((EXP(-$I23477*$J23499))/(1-EXP(-SIMULATION!$D$4*$I23477)))-(EXP(-SIMULATION!$D$17*$J23499)/(1-EXP(-SIMULATION!$D$4*SIMULATION!$D$17))))</f>
        <v>2.1111959935538986</v>
      </c>
      <c r="L23499">
        <v>0.29021980187694146</v>
      </c>
      <c r="M23499">
        <f t="shared" ca="1" si="367"/>
        <v>2.7239068765265038</v>
      </c>
    </row>
    <row r="23500" spans="1:13" x14ac:dyDescent="0.25">
      <c r="A23500" s="9"/>
      <c r="H23500" s="9"/>
      <c r="J23500">
        <v>23</v>
      </c>
      <c r="K23500">
        <f ca="1">SIMULATION!$D$3*SIMULATION!$D$17/$H23477/(SIMULATION!$D$17-$I23477)*(((EXP(-$I23477*$J23500))/(1-EXP(-SIMULATION!$D$4*$I23477)))-(EXP(-SIMULATION!$D$17*$J23500)/(1-EXP(-SIMULATION!$D$4*SIMULATION!$D$17))))</f>
        <v>2.0336706781223026</v>
      </c>
      <c r="L23500">
        <v>0.29182446542506751</v>
      </c>
      <c r="M23500">
        <f t="shared" ca="1" si="367"/>
        <v>2.6271455366159779</v>
      </c>
    </row>
    <row r="23501" spans="1:13" x14ac:dyDescent="0.25">
      <c r="A23501" s="9"/>
      <c r="H23501" s="9"/>
      <c r="J23501">
        <v>24</v>
      </c>
      <c r="K23501">
        <f ca="1">SIMULATION!$D$3*SIMULATION!$D$17/$H23477/(SIMULATION!$D$17-$I23477)*(((EXP(-$I23477*$J23501))/(1-EXP(-SIMULATION!$D$4*$I23477)))-(EXP(-SIMULATION!$D$17*$J23501)/(1-EXP(-SIMULATION!$D$4*SIMULATION!$D$17))))</f>
        <v>1.9589755636570185</v>
      </c>
      <c r="L23501">
        <v>9.0178190411127938E-4</v>
      </c>
      <c r="M23501">
        <f t="shared" ca="1" si="367"/>
        <v>1.9607421323709207</v>
      </c>
    </row>
    <row r="23502" spans="1:13" x14ac:dyDescent="0.25">
      <c r="A23502" s="9">
        <v>941</v>
      </c>
      <c r="B23502" s="2">
        <f ca="1">NORMINV(RAND(),SIMULATION!D7,SIMULATION!D8)</f>
        <v>60.343563428405972</v>
      </c>
      <c r="C23502" s="2">
        <v>2</v>
      </c>
      <c r="D23502" s="2">
        <f ca="1">SIMULATION!$D$11*(1+(SIMULATION!$D$12*LN(1+$C23502)))*(1+(SIMULATION!$D$13*(($B23502/63.5)-1)))</f>
        <v>10.003658818935735</v>
      </c>
      <c r="E23502" s="2">
        <v>-0.50897854478449078</v>
      </c>
      <c r="F23502" s="2">
        <f ca="1">D23502*(1+E23502)</f>
        <v>4.9120111107532871</v>
      </c>
      <c r="G23502" s="2">
        <v>-0.54285330366934448</v>
      </c>
      <c r="H23502" s="9">
        <f>SIMULATION!$D$15*EXP($G$23502)</f>
        <v>128.2786326307891</v>
      </c>
      <c r="I23502" s="2">
        <f ca="1">$F23502/$H23502</f>
        <v>3.8291732691686946E-2</v>
      </c>
      <c r="J23502">
        <v>0</v>
      </c>
      <c r="K23502">
        <f ca="1">SIMULATION!$D$3*SIMULATION!$D$17/$H23502/(SIMULATION!$D$17-$I23502)*(((EXP(-$I23502*$J23502))/(1-EXP(-SIMULATION!$D$4*$I23502)))-(EXP(-SIMULATION!$D$17*$J23502)/(1-EXP(-SIMULATION!$D$4*SIMULATION!$D$17))))</f>
        <v>3.1132833984187775</v>
      </c>
      <c r="L23502">
        <v>-0.14429198801706217</v>
      </c>
      <c r="M23502">
        <f t="shared" ca="1" si="367"/>
        <v>2.6640615476004168</v>
      </c>
    </row>
    <row r="23503" spans="1:13" x14ac:dyDescent="0.25">
      <c r="A23503" s="9"/>
      <c r="H23503" s="9"/>
      <c r="J23503">
        <v>1</v>
      </c>
      <c r="K23503">
        <f ca="1">SIMULATION!$D$3*SIMULATION!$D$17/$H23502/(SIMULATION!$D$17-$I23502)*(((EXP(-$I23502*$J23503))/(1-EXP(-SIMULATION!$D$4*$I23502)))-(EXP(-SIMULATION!$D$17*$J23503)/(1-EXP(-SIMULATION!$D$4*SIMULATION!$D$17))))</f>
        <v>4.5050903812926988</v>
      </c>
      <c r="L23503">
        <v>9.0829807765809831E-2</v>
      </c>
      <c r="M23503">
        <f t="shared" ca="1" si="367"/>
        <v>4.9142868745931132</v>
      </c>
    </row>
    <row r="23504" spans="1:13" x14ac:dyDescent="0.25">
      <c r="A23504" s="9"/>
      <c r="H23504" s="9"/>
      <c r="J23504">
        <v>2</v>
      </c>
      <c r="K23504">
        <f ca="1">SIMULATION!$D$3*SIMULATION!$D$17/$H23502/(SIMULATION!$D$17-$I23502)*(((EXP(-$I23502*$J23504))/(1-EXP(-SIMULATION!$D$4*$I23502)))-(EXP(-SIMULATION!$D$17*$J23504)/(1-EXP(-SIMULATION!$D$4*SIMULATION!$D$17))))</f>
        <v>5.3026978656813064</v>
      </c>
      <c r="L23504">
        <v>0.10816313630026475</v>
      </c>
      <c r="M23504">
        <f t="shared" ca="1" si="367"/>
        <v>5.8762542976861161</v>
      </c>
    </row>
    <row r="23505" spans="1:13" x14ac:dyDescent="0.25">
      <c r="A23505" s="9"/>
      <c r="H23505" s="9"/>
      <c r="J23505">
        <v>3</v>
      </c>
      <c r="K23505">
        <f ca="1">SIMULATION!$D$3*SIMULATION!$D$17/$H23502/(SIMULATION!$D$17-$I23502)*(((EXP(-$I23502*$J23505))/(1-EXP(-SIMULATION!$D$4*$I23502)))-(EXP(-SIMULATION!$D$17*$J23505)/(1-EXP(-SIMULATION!$D$4*SIMULATION!$D$17))))</f>
        <v>5.7230703949669532</v>
      </c>
      <c r="L23505">
        <v>0.63173568582354922</v>
      </c>
      <c r="M23505">
        <f t="shared" ca="1" si="367"/>
        <v>9.3385381959478515</v>
      </c>
    </row>
    <row r="23506" spans="1:13" x14ac:dyDescent="0.25">
      <c r="A23506" s="9"/>
      <c r="H23506" s="9"/>
      <c r="J23506">
        <v>4</v>
      </c>
      <c r="K23506">
        <f ca="1">SIMULATION!$D$3*SIMULATION!$D$17/$H23502/(SIMULATION!$D$17-$I23502)*(((EXP(-$I23502*$J23506))/(1-EXP(-SIMULATION!$D$4*$I23502)))-(EXP(-SIMULATION!$D$17*$J23506)/(1-EXP(-SIMULATION!$D$4*SIMULATION!$D$17))))</f>
        <v>5.9051110310842354</v>
      </c>
      <c r="L23506">
        <v>-3.6990624211875114E-2</v>
      </c>
      <c r="M23506">
        <f t="shared" ca="1" si="367"/>
        <v>5.6866772880039997</v>
      </c>
    </row>
    <row r="23507" spans="1:13" x14ac:dyDescent="0.25">
      <c r="A23507" s="9"/>
      <c r="H23507" s="9"/>
      <c r="J23507">
        <v>5</v>
      </c>
      <c r="K23507">
        <f ca="1">SIMULATION!$D$3*SIMULATION!$D$17/$H23502/(SIMULATION!$D$17-$I23502)*(((EXP(-$I23502*$J23507))/(1-EXP(-SIMULATION!$D$4*$I23502)))-(EXP(-SIMULATION!$D$17*$J23507)/(1-EXP(-SIMULATION!$D$4*SIMULATION!$D$17))))</f>
        <v>5.9377041433346855</v>
      </c>
      <c r="L23507">
        <v>7.7882720095770727E-2</v>
      </c>
      <c r="M23507">
        <f t="shared" ca="1" si="367"/>
        <v>6.400148693141519</v>
      </c>
    </row>
    <row r="23508" spans="1:13" x14ac:dyDescent="0.25">
      <c r="A23508" s="9"/>
      <c r="H23508" s="9"/>
      <c r="J23508">
        <v>6</v>
      </c>
      <c r="K23508">
        <f ca="1">SIMULATION!$D$3*SIMULATION!$D$17/$H23502/(SIMULATION!$D$17-$I23502)*(((EXP(-$I23502*$J23508))/(1-EXP(-SIMULATION!$D$4*$I23502)))-(EXP(-SIMULATION!$D$17*$J23508)/(1-EXP(-SIMULATION!$D$4*SIMULATION!$D$17))))</f>
        <v>5.8776857203987243</v>
      </c>
      <c r="L23508">
        <v>0.13889841354453555</v>
      </c>
      <c r="M23508">
        <f t="shared" ca="1" si="367"/>
        <v>6.6940869422754767</v>
      </c>
    </row>
    <row r="23509" spans="1:13" x14ac:dyDescent="0.25">
      <c r="A23509" s="9"/>
      <c r="H23509" s="9"/>
      <c r="J23509">
        <v>7</v>
      </c>
      <c r="K23509">
        <f ca="1">SIMULATION!$D$3*SIMULATION!$D$17/$H23502/(SIMULATION!$D$17-$I23502)*(((EXP(-$I23502*$J23509))/(1-EXP(-SIMULATION!$D$4*$I23502)))-(EXP(-SIMULATION!$D$17*$J23509)/(1-EXP(-SIMULATION!$D$4*SIMULATION!$D$17))))</f>
        <v>5.7613590017489287</v>
      </c>
      <c r="L23509">
        <v>-0.27554196063413833</v>
      </c>
      <c r="M23509">
        <f t="shared" ca="1" si="367"/>
        <v>4.1738628464898868</v>
      </c>
    </row>
    <row r="23510" spans="1:13" x14ac:dyDescent="0.25">
      <c r="A23510" s="9"/>
      <c r="H23510" s="9"/>
      <c r="J23510">
        <v>8</v>
      </c>
      <c r="K23510">
        <f ca="1">SIMULATION!$D$3*SIMULATION!$D$17/$H23502/(SIMULATION!$D$17-$I23502)*(((EXP(-$I23502*$J23510))/(1-EXP(-SIMULATION!$D$4*$I23502)))-(EXP(-SIMULATION!$D$17*$J23510)/(1-EXP(-SIMULATION!$D$4*SIMULATION!$D$17))))</f>
        <v>5.6118737998328667</v>
      </c>
      <c r="L23510">
        <v>-0.13123019648443088</v>
      </c>
      <c r="M23510">
        <f t="shared" ca="1" si="367"/>
        <v>4.8754264984349698</v>
      </c>
    </row>
    <row r="23511" spans="1:13" x14ac:dyDescent="0.25">
      <c r="A23511" s="9"/>
      <c r="H23511" s="9"/>
      <c r="J23511">
        <v>9</v>
      </c>
      <c r="K23511">
        <f ca="1">SIMULATION!$D$3*SIMULATION!$D$17/$H23502/(SIMULATION!$D$17-$I23502)*(((EXP(-$I23502*$J23511))/(1-EXP(-SIMULATION!$D$4*$I23502)))-(EXP(-SIMULATION!$D$17*$J23511)/(1-EXP(-SIMULATION!$D$4*SIMULATION!$D$17))))</f>
        <v>5.4439551814239575</v>
      </c>
      <c r="L23511">
        <v>-0.33392836605877241</v>
      </c>
      <c r="M23511">
        <f t="shared" ca="1" si="367"/>
        <v>3.6260641227938675</v>
      </c>
    </row>
    <row r="23512" spans="1:13" x14ac:dyDescent="0.25">
      <c r="A23512" s="9"/>
      <c r="H23512" s="9"/>
      <c r="J23512">
        <v>10</v>
      </c>
      <c r="K23512">
        <f ca="1">SIMULATION!$D$3*SIMULATION!$D$17/$H23502/(SIMULATION!$D$17-$I23502)*(((EXP(-$I23502*$J23512))/(1-EXP(-SIMULATION!$D$4*$I23502)))-(EXP(-SIMULATION!$D$17*$J23512)/(1-EXP(-SIMULATION!$D$4*SIMULATION!$D$17))))</f>
        <v>5.2669335602706973</v>
      </c>
      <c r="L23512">
        <v>-0.35202709867771154</v>
      </c>
      <c r="M23512">
        <f t="shared" ca="1" si="367"/>
        <v>3.412830220120334</v>
      </c>
    </row>
    <row r="23513" spans="1:13" x14ac:dyDescent="0.25">
      <c r="A23513" s="9"/>
      <c r="H23513" s="9"/>
      <c r="J23513">
        <v>11</v>
      </c>
      <c r="K23513">
        <f ca="1">SIMULATION!$D$3*SIMULATION!$D$17/$H23502/(SIMULATION!$D$17-$I23502)*(((EXP(-$I23502*$J23513))/(1-EXP(-SIMULATION!$D$4*$I23502)))-(EXP(-SIMULATION!$D$17*$J23513)/(1-EXP(-SIMULATION!$D$4*SIMULATION!$D$17))))</f>
        <v>5.0866862989251125</v>
      </c>
      <c r="L23513">
        <v>-3.5907941055170131E-2</v>
      </c>
      <c r="M23513">
        <f t="shared" ca="1" si="367"/>
        <v>4.9040338671371684</v>
      </c>
    </row>
    <row r="23514" spans="1:13" x14ac:dyDescent="0.25">
      <c r="A23514" s="9"/>
      <c r="H23514" s="9"/>
      <c r="J23514">
        <v>12</v>
      </c>
      <c r="K23514">
        <f ca="1">SIMULATION!$D$3*SIMULATION!$D$17/$H23502/(SIMULATION!$D$17-$I23502)*(((EXP(-$I23502*$J23514))/(1-EXP(-SIMULATION!$D$4*$I23502)))-(EXP(-SIMULATION!$D$17*$J23514)/(1-EXP(-SIMULATION!$D$4*SIMULATION!$D$17))))</f>
        <v>4.9068817850557762</v>
      </c>
      <c r="L23514">
        <v>-0.27442193609020549</v>
      </c>
      <c r="M23514">
        <f t="shared" ca="1" si="367"/>
        <v>3.5603257854350066</v>
      </c>
    </row>
    <row r="23515" spans="1:13" x14ac:dyDescent="0.25">
      <c r="A23515" s="9"/>
      <c r="H23515" s="9"/>
      <c r="J23515">
        <v>13</v>
      </c>
      <c r="K23515">
        <f ca="1">SIMULATION!$D$3*SIMULATION!$D$17/$H23502/(SIMULATION!$D$17-$I23502)*(((EXP(-$I23502*$J23515))/(1-EXP(-SIMULATION!$D$4*$I23502)))-(EXP(-SIMULATION!$D$17*$J23515)/(1-EXP(-SIMULATION!$D$4*SIMULATION!$D$17))))</f>
        <v>4.7297765220852606</v>
      </c>
      <c r="L23515">
        <v>0.14540570235934425</v>
      </c>
      <c r="M23515">
        <f t="shared" ca="1" si="367"/>
        <v>5.4175129992818043</v>
      </c>
    </row>
    <row r="23516" spans="1:13" x14ac:dyDescent="0.25">
      <c r="A23516" s="9"/>
      <c r="H23516" s="9"/>
      <c r="J23516">
        <v>14</v>
      </c>
      <c r="K23516">
        <f ca="1">SIMULATION!$D$3*SIMULATION!$D$17/$H23502/(SIMULATION!$D$17-$I23502)*(((EXP(-$I23502*$J23516))/(1-EXP(-SIMULATION!$D$4*$I23502)))-(EXP(-SIMULATION!$D$17*$J23516)/(1-EXP(-SIMULATION!$D$4*SIMULATION!$D$17))))</f>
        <v>4.5567257859528461</v>
      </c>
      <c r="L23516">
        <v>-0.19793575366400126</v>
      </c>
      <c r="M23516">
        <f t="shared" ca="1" si="367"/>
        <v>3.654786833270081</v>
      </c>
    </row>
    <row r="23517" spans="1:13" x14ac:dyDescent="0.25">
      <c r="A23517" s="9"/>
      <c r="H23517" s="9"/>
      <c r="J23517">
        <v>15</v>
      </c>
      <c r="K23517">
        <f ca="1">SIMULATION!$D$3*SIMULATION!$D$17/$H23502/(SIMULATION!$D$17-$I23502)*(((EXP(-$I23502*$J23517))/(1-EXP(-SIMULATION!$D$4*$I23502)))-(EXP(-SIMULATION!$D$17*$J23517)/(1-EXP(-SIMULATION!$D$4*SIMULATION!$D$17))))</f>
        <v>4.3885107332912332</v>
      </c>
      <c r="L23517">
        <v>6.2375332769721549E-2</v>
      </c>
      <c r="M23517">
        <f t="shared" ca="1" si="367"/>
        <v>4.6622455506437692</v>
      </c>
    </row>
    <row r="23518" spans="1:13" x14ac:dyDescent="0.25">
      <c r="A23518" s="9"/>
      <c r="H23518" s="9"/>
      <c r="J23518">
        <v>16</v>
      </c>
      <c r="K23518">
        <f ca="1">SIMULATION!$D$3*SIMULATION!$D$17/$H23502/(SIMULATION!$D$17-$I23502)*(((EXP(-$I23502*$J23518))/(1-EXP(-SIMULATION!$D$4*$I23502)))-(EXP(-SIMULATION!$D$17*$J23518)/(1-EXP(-SIMULATION!$D$4*SIMULATION!$D$17))))</f>
        <v>4.2255478922128367</v>
      </c>
      <c r="L23518">
        <v>-0.11273694215907147</v>
      </c>
      <c r="M23518">
        <f t="shared" ca="1" si="367"/>
        <v>3.7491725438980517</v>
      </c>
    </row>
    <row r="23519" spans="1:13" x14ac:dyDescent="0.25">
      <c r="A23519" s="9"/>
      <c r="H23519" s="9"/>
      <c r="J23519">
        <v>17</v>
      </c>
      <c r="K23519">
        <f ca="1">SIMULATION!$D$3*SIMULATION!$D$17/$H23502/(SIMULATION!$D$17-$I23502)*(((EXP(-$I23502*$J23519))/(1-EXP(-SIMULATION!$D$4*$I23502)))-(EXP(-SIMULATION!$D$17*$J23519)/(1-EXP(-SIMULATION!$D$4*SIMULATION!$D$17))))</f>
        <v>4.0680232858284588</v>
      </c>
      <c r="L23519">
        <v>6.2196678863294774E-2</v>
      </c>
      <c r="M23519">
        <f t="shared" ca="1" si="367"/>
        <v>4.3210408237455367</v>
      </c>
    </row>
    <row r="23520" spans="1:13" x14ac:dyDescent="0.25">
      <c r="A23520" s="9"/>
      <c r="H23520" s="9"/>
      <c r="J23520">
        <v>18</v>
      </c>
      <c r="K23520">
        <f ca="1">SIMULATION!$D$3*SIMULATION!$D$17/$H23502/(SIMULATION!$D$17-$I23502)*(((EXP(-$I23502*$J23520))/(1-EXP(-SIMULATION!$D$4*$I23502)))-(EXP(-SIMULATION!$D$17*$J23520)/(1-EXP(-SIMULATION!$D$4*SIMULATION!$D$17))))</f>
        <v>3.9159782632220042</v>
      </c>
      <c r="L23520">
        <v>1.6070749927927563E-2</v>
      </c>
      <c r="M23520">
        <f t="shared" ca="1" si="367"/>
        <v>3.9789109706134451</v>
      </c>
    </row>
    <row r="23521" spans="1:13" x14ac:dyDescent="0.25">
      <c r="A23521" s="9"/>
      <c r="H23521" s="9"/>
      <c r="J23521">
        <v>19</v>
      </c>
      <c r="K23521">
        <f ca="1">SIMULATION!$D$3*SIMULATION!$D$17/$H23502/(SIMULATION!$D$17-$I23502)*(((EXP(-$I23502*$J23521))/(1-EXP(-SIMULATION!$D$4*$I23502)))-(EXP(-SIMULATION!$D$17*$J23521)/(1-EXP(-SIMULATION!$D$4*SIMULATION!$D$17))))</f>
        <v>3.7693643878474044</v>
      </c>
      <c r="L23521">
        <v>-0.31782492505870025</v>
      </c>
      <c r="M23521">
        <f t="shared" ca="1" si="367"/>
        <v>2.5713664337608697</v>
      </c>
    </row>
    <row r="23522" spans="1:13" x14ac:dyDescent="0.25">
      <c r="A23522" s="9"/>
      <c r="H23522" s="9"/>
      <c r="J23522">
        <v>20</v>
      </c>
      <c r="K23522">
        <f ca="1">SIMULATION!$D$3*SIMULATION!$D$17/$H23502/(SIMULATION!$D$17-$I23502)*(((EXP(-$I23502*$J23522))/(1-EXP(-SIMULATION!$D$4*$I23502)))-(EXP(-SIMULATION!$D$17*$J23522)/(1-EXP(-SIMULATION!$D$4*SIMULATION!$D$17))))</f>
        <v>3.6280785014598691</v>
      </c>
      <c r="L23522">
        <v>0.23139150984948872</v>
      </c>
      <c r="M23522">
        <f t="shared" ca="1" si="367"/>
        <v>4.4675850637651386</v>
      </c>
    </row>
    <row r="23523" spans="1:13" x14ac:dyDescent="0.25">
      <c r="A23523" s="9"/>
      <c r="H23523" s="9"/>
      <c r="J23523">
        <v>21</v>
      </c>
      <c r="K23523">
        <f ca="1">SIMULATION!$D$3*SIMULATION!$D$17/$H23502/(SIMULATION!$D$17-$I23502)*(((EXP(-$I23502*$J23523))/(1-EXP(-SIMULATION!$D$4*$I23502)))-(EXP(-SIMULATION!$D$17*$J23523)/(1-EXP(-SIMULATION!$D$4*SIMULATION!$D$17))))</f>
        <v>3.4919850881764534</v>
      </c>
      <c r="L23523">
        <v>-0.16363182054252354</v>
      </c>
      <c r="M23523">
        <f t="shared" ca="1" si="367"/>
        <v>2.9205852108907955</v>
      </c>
    </row>
    <row r="23524" spans="1:13" x14ac:dyDescent="0.25">
      <c r="A23524" s="9"/>
      <c r="H23524" s="9"/>
      <c r="J23524">
        <v>22</v>
      </c>
      <c r="K23524">
        <f ca="1">SIMULATION!$D$3*SIMULATION!$D$17/$H23502/(SIMULATION!$D$17-$I23502)*(((EXP(-$I23502*$J23524))/(1-EXP(-SIMULATION!$D$4*$I23502)))-(EXP(-SIMULATION!$D$17*$J23524)/(1-EXP(-SIMULATION!$D$4*SIMULATION!$D$17))))</f>
        <v>3.3609305041242767</v>
      </c>
      <c r="L23524">
        <v>1.8577010701519521E-2</v>
      </c>
      <c r="M23524">
        <f t="shared" ca="1" si="367"/>
        <v>3.4233665460664566</v>
      </c>
    </row>
    <row r="23525" spans="1:13" x14ac:dyDescent="0.25">
      <c r="A23525" s="9"/>
      <c r="H23525" s="9"/>
      <c r="J23525">
        <v>23</v>
      </c>
      <c r="K23525">
        <f ca="1">SIMULATION!$D$3*SIMULATION!$D$17/$H23502/(SIMULATION!$D$17-$I23502)*(((EXP(-$I23502*$J23525))/(1-EXP(-SIMULATION!$D$4*$I23502)))-(EXP(-SIMULATION!$D$17*$J23525)/(1-EXP(-SIMULATION!$D$4*SIMULATION!$D$17))))</f>
        <v>3.234751998183687</v>
      </c>
      <c r="L23525">
        <v>-0.26356002882560742</v>
      </c>
      <c r="M23525">
        <f t="shared" ca="1" si="367"/>
        <v>2.3822006682987031</v>
      </c>
    </row>
    <row r="23526" spans="1:13" x14ac:dyDescent="0.25">
      <c r="A23526" s="9"/>
      <c r="H23526" s="9"/>
      <c r="J23526">
        <v>24</v>
      </c>
      <c r="K23526">
        <f ca="1">SIMULATION!$D$3*SIMULATION!$D$17/$H23502/(SIMULATION!$D$17-$I23502)*(((EXP(-$I23502*$J23526))/(1-EXP(-SIMULATION!$D$4*$I23502)))-(EXP(-SIMULATION!$D$17*$J23526)/(1-EXP(-SIMULATION!$D$4*SIMULATION!$D$17))))</f>
        <v>3.1132833984187784</v>
      </c>
      <c r="L23526">
        <v>0.18293223540637857</v>
      </c>
      <c r="M23526">
        <f t="shared" ca="1" si="367"/>
        <v>3.6828032899450927</v>
      </c>
    </row>
    <row r="23527" spans="1:13" x14ac:dyDescent="0.25">
      <c r="A23527" s="9">
        <v>942</v>
      </c>
      <c r="B23527" s="2">
        <f ca="1">NORMINV(RAND(),SIMULATION!D7,SIMULATION!D8)</f>
        <v>64.865557960945964</v>
      </c>
      <c r="C23527" s="2">
        <v>2</v>
      </c>
      <c r="D23527" s="2">
        <f ca="1">SIMULATION!$D$11*(1+(SIMULATION!$D$12*LN(1+$C23527)))*(1+(SIMULATION!$D$13*(($B23527/63.5)-1)))</f>
        <v>10.339469988542223</v>
      </c>
      <c r="E23527" s="2">
        <v>-0.26812487450634381</v>
      </c>
      <c r="F23527" s="2">
        <f ca="1">D23527*(1+E23527)</f>
        <v>7.5672008954022321</v>
      </c>
      <c r="G23527" s="2">
        <v>-0.75444271958945286</v>
      </c>
      <c r="H23527" s="9">
        <f>SIMULATION!$D$15*EXP($G$23527)</f>
        <v>103.81550149319541</v>
      </c>
      <c r="I23527" s="2">
        <f ca="1">$F23527/$H23527</f>
        <v>7.2890857208816967E-2</v>
      </c>
      <c r="J23527">
        <v>0</v>
      </c>
      <c r="K23527">
        <f ca="1">SIMULATION!$D$3*SIMULATION!$D$17/$H23527/(SIMULATION!$D$17-$I23527)*(((EXP(-$I23527*$J23527))/(1-EXP(-SIMULATION!$D$4*$I23527)))-(EXP(-SIMULATION!$D$17*$J23527)/(1-EXP(-SIMULATION!$D$4*SIMULATION!$D$17))))</f>
        <v>1.3333804279100372</v>
      </c>
      <c r="L23527">
        <v>-4.2956790998637133E-2</v>
      </c>
      <c r="M23527">
        <f t="shared" ca="1" si="367"/>
        <v>1.2761026835466325</v>
      </c>
    </row>
    <row r="23528" spans="1:13" x14ac:dyDescent="0.25">
      <c r="A23528" s="9"/>
      <c r="H23528" s="9"/>
      <c r="J23528">
        <v>1</v>
      </c>
      <c r="K23528">
        <f ca="1">SIMULATION!$D$3*SIMULATION!$D$17/$H23527/(SIMULATION!$D$17-$I23527)*(((EXP(-$I23527*$J23528))/(1-EXP(-SIMULATION!$D$4*$I23527)))-(EXP(-SIMULATION!$D$17*$J23528)/(1-EXP(-SIMULATION!$D$4*SIMULATION!$D$17))))</f>
        <v>3.0699146441475356</v>
      </c>
      <c r="L23528">
        <v>-0.15887418609508708</v>
      </c>
      <c r="M23528">
        <f t="shared" ca="1" si="367"/>
        <v>2.5821844536772072</v>
      </c>
    </row>
    <row r="23529" spans="1:13" x14ac:dyDescent="0.25">
      <c r="A23529" s="9"/>
      <c r="H23529" s="9"/>
      <c r="J23529">
        <v>2</v>
      </c>
      <c r="K23529">
        <f ca="1">SIMULATION!$D$3*SIMULATION!$D$17/$H23527/(SIMULATION!$D$17-$I23527)*(((EXP(-$I23527*$J23529))/(1-EXP(-SIMULATION!$D$4*$I23527)))-(EXP(-SIMULATION!$D$17*$J23529)/(1-EXP(-SIMULATION!$D$4*SIMULATION!$D$17))))</f>
        <v>4.0269867276731413</v>
      </c>
      <c r="L23529">
        <v>-4.7020470082437794E-2</v>
      </c>
      <c r="M23529">
        <f t="shared" ca="1" si="367"/>
        <v>3.8376359187222122</v>
      </c>
    </row>
    <row r="23530" spans="1:13" x14ac:dyDescent="0.25">
      <c r="A23530" s="9"/>
      <c r="H23530" s="9"/>
      <c r="J23530">
        <v>3</v>
      </c>
      <c r="K23530">
        <f ca="1">SIMULATION!$D$3*SIMULATION!$D$17/$H23527/(SIMULATION!$D$17-$I23527)*(((EXP(-$I23527*$J23530))/(1-EXP(-SIMULATION!$D$4*$I23527)))-(EXP(-SIMULATION!$D$17*$J23530)/(1-EXP(-SIMULATION!$D$4*SIMULATION!$D$17))))</f>
        <v>4.4955088031629105</v>
      </c>
      <c r="L23530">
        <v>8.5922213813386716E-2</v>
      </c>
      <c r="M23530">
        <f t="shared" ca="1" si="367"/>
        <v>4.881772871748236</v>
      </c>
    </row>
    <row r="23531" spans="1:13" x14ac:dyDescent="0.25">
      <c r="A23531" s="9"/>
      <c r="H23531" s="9"/>
      <c r="J23531">
        <v>4</v>
      </c>
      <c r="K23531">
        <f ca="1">SIMULATION!$D$3*SIMULATION!$D$17/$H23527/(SIMULATION!$D$17-$I23527)*(((EXP(-$I23527*$J23531))/(1-EXP(-SIMULATION!$D$4*$I23527)))-(EXP(-SIMULATION!$D$17*$J23531)/(1-EXP(-SIMULATION!$D$4*SIMULATION!$D$17))))</f>
        <v>4.6611347855309244</v>
      </c>
      <c r="L23531">
        <v>-0.41133783704782828</v>
      </c>
      <c r="M23531">
        <f t="shared" ca="1" si="367"/>
        <v>2.7438336846622411</v>
      </c>
    </row>
    <row r="23532" spans="1:13" x14ac:dyDescent="0.25">
      <c r="A23532" s="9"/>
      <c r="H23532" s="9"/>
      <c r="J23532">
        <v>5</v>
      </c>
      <c r="K23532">
        <f ca="1">SIMULATION!$D$3*SIMULATION!$D$17/$H23527/(SIMULATION!$D$17-$I23527)*(((EXP(-$I23527*$J23532))/(1-EXP(-SIMULATION!$D$4*$I23527)))-(EXP(-SIMULATION!$D$17*$J23532)/(1-EXP(-SIMULATION!$D$4*SIMULATION!$D$17))))</f>
        <v>4.6421206773229038</v>
      </c>
      <c r="L23532">
        <v>0.31274611633160215</v>
      </c>
      <c r="M23532">
        <f t="shared" ca="1" si="367"/>
        <v>6.0939258906982685</v>
      </c>
    </row>
    <row r="23533" spans="1:13" x14ac:dyDescent="0.25">
      <c r="A23533" s="9"/>
      <c r="H23533" s="9"/>
      <c r="J23533">
        <v>6</v>
      </c>
      <c r="K23533">
        <f ca="1">SIMULATION!$D$3*SIMULATION!$D$17/$H23527/(SIMULATION!$D$17-$I23527)*(((EXP(-$I23527*$J23533))/(1-EXP(-SIMULATION!$D$4*$I23527)))-(EXP(-SIMULATION!$D$17*$J23533)/(1-EXP(-SIMULATION!$D$4*SIMULATION!$D$17))))</f>
        <v>4.5135825630179562</v>
      </c>
      <c r="L23533">
        <v>-1.5958372970718983E-2</v>
      </c>
      <c r="M23533">
        <f t="shared" ca="1" si="367"/>
        <v>4.4415531290431822</v>
      </c>
    </row>
    <row r="23534" spans="1:13" x14ac:dyDescent="0.25">
      <c r="A23534" s="9"/>
      <c r="H23534" s="9"/>
      <c r="J23534">
        <v>7</v>
      </c>
      <c r="K23534">
        <f ca="1">SIMULATION!$D$3*SIMULATION!$D$17/$H23527/(SIMULATION!$D$17-$I23527)*(((EXP(-$I23527*$J23534))/(1-EXP(-SIMULATION!$D$4*$I23527)))-(EXP(-SIMULATION!$D$17*$J23534)/(1-EXP(-SIMULATION!$D$4*SIMULATION!$D$17))))</f>
        <v>4.3230381846670252</v>
      </c>
      <c r="L23534">
        <v>-0.14665905263073695</v>
      </c>
      <c r="M23534">
        <f t="shared" ca="1" si="367"/>
        <v>3.6890255000172583</v>
      </c>
    </row>
    <row r="23535" spans="1:13" x14ac:dyDescent="0.25">
      <c r="A23535" s="9"/>
      <c r="H23535" s="9"/>
      <c r="J23535">
        <v>8</v>
      </c>
      <c r="K23535">
        <f ca="1">SIMULATION!$D$3*SIMULATION!$D$17/$H23527/(SIMULATION!$D$17-$I23527)*(((EXP(-$I23527*$J23535))/(1-EXP(-SIMULATION!$D$4*$I23527)))-(EXP(-SIMULATION!$D$17*$J23535)/(1-EXP(-SIMULATION!$D$4*SIMULATION!$D$17))))</f>
        <v>4.1003630734243623</v>
      </c>
      <c r="L23535">
        <v>0.30601540730839311</v>
      </c>
      <c r="M23535">
        <f t="shared" ca="1" si="367"/>
        <v>5.3551373494506134</v>
      </c>
    </row>
    <row r="23536" spans="1:13" x14ac:dyDescent="0.25">
      <c r="A23536" s="9"/>
      <c r="H23536" s="9"/>
      <c r="J23536">
        <v>9</v>
      </c>
      <c r="K23536">
        <f ca="1">SIMULATION!$D$3*SIMULATION!$D$17/$H23527/(SIMULATION!$D$17-$I23527)*(((EXP(-$I23527*$J23536))/(1-EXP(-SIMULATION!$D$4*$I23527)))-(EXP(-SIMULATION!$D$17*$J23536)/(1-EXP(-SIMULATION!$D$4*SIMULATION!$D$17))))</f>
        <v>3.8641676240012917</v>
      </c>
      <c r="L23536">
        <v>-0.18176707746851758</v>
      </c>
      <c r="M23536">
        <f t="shared" ca="1" si="367"/>
        <v>3.1617891681381112</v>
      </c>
    </row>
    <row r="23537" spans="1:13" x14ac:dyDescent="0.25">
      <c r="A23537" s="9"/>
      <c r="H23537" s="9"/>
      <c r="J23537">
        <v>10</v>
      </c>
      <c r="K23537">
        <f ca="1">SIMULATION!$D$3*SIMULATION!$D$17/$H23527/(SIMULATION!$D$17-$I23527)*(((EXP(-$I23527*$J23537))/(1-EXP(-SIMULATION!$D$4*$I23527)))-(EXP(-SIMULATION!$D$17*$J23537)/(1-EXP(-SIMULATION!$D$4*SIMULATION!$D$17))))</f>
        <v>3.6258808373120606</v>
      </c>
      <c r="L23537">
        <v>-0.19508740301522356</v>
      </c>
      <c r="M23537">
        <f t="shared" ca="1" si="367"/>
        <v>2.9185171611181864</v>
      </c>
    </row>
    <row r="23538" spans="1:13" x14ac:dyDescent="0.25">
      <c r="A23538" s="9"/>
      <c r="H23538" s="9"/>
      <c r="J23538">
        <v>11</v>
      </c>
      <c r="K23538">
        <f ca="1">SIMULATION!$D$3*SIMULATION!$D$17/$H23527/(SIMULATION!$D$17-$I23527)*(((EXP(-$I23527*$J23538))/(1-EXP(-SIMULATION!$D$4*$I23527)))-(EXP(-SIMULATION!$D$17*$J23538)/(1-EXP(-SIMULATION!$D$4*SIMULATION!$D$17))))</f>
        <v>3.3923646401732759</v>
      </c>
      <c r="L23538">
        <v>1.7585406030561222E-2</v>
      </c>
      <c r="M23538">
        <f t="shared" ca="1" si="367"/>
        <v>3.4520207497744413</v>
      </c>
    </row>
    <row r="23539" spans="1:13" x14ac:dyDescent="0.25">
      <c r="A23539" s="9"/>
      <c r="H23539" s="9"/>
      <c r="J23539">
        <v>12</v>
      </c>
      <c r="K23539">
        <f ca="1">SIMULATION!$D$3*SIMULATION!$D$17/$H23527/(SIMULATION!$D$17-$I23527)*(((EXP(-$I23527*$J23539))/(1-EXP(-SIMULATION!$D$4*$I23527)))-(EXP(-SIMULATION!$D$17*$J23539)/(1-EXP(-SIMULATION!$D$4*SIMULATION!$D$17))))</f>
        <v>3.1675867488147533</v>
      </c>
      <c r="L23539">
        <v>0.33009777137616525</v>
      </c>
      <c r="M23539">
        <f t="shared" ca="1" si="367"/>
        <v>4.2132000752391763</v>
      </c>
    </row>
    <row r="23540" spans="1:13" x14ac:dyDescent="0.25">
      <c r="A23540" s="9"/>
      <c r="H23540" s="9"/>
      <c r="J23540">
        <v>13</v>
      </c>
      <c r="K23540">
        <f ca="1">SIMULATION!$D$3*SIMULATION!$D$17/$H23527/(SIMULATION!$D$17-$I23527)*(((EXP(-$I23527*$J23540))/(1-EXP(-SIMULATION!$D$4*$I23527)))-(EXP(-SIMULATION!$D$17*$J23540)/(1-EXP(-SIMULATION!$D$4*SIMULATION!$D$17))))</f>
        <v>2.9536903970622994</v>
      </c>
      <c r="L23540">
        <v>-0.11078350422790816</v>
      </c>
      <c r="M23540">
        <f t="shared" ca="1" si="367"/>
        <v>2.6264702244714164</v>
      </c>
    </row>
    <row r="23541" spans="1:13" x14ac:dyDescent="0.25">
      <c r="A23541" s="9"/>
      <c r="H23541" s="9"/>
      <c r="J23541">
        <v>14</v>
      </c>
      <c r="K23541">
        <f ca="1">SIMULATION!$D$3*SIMULATION!$D$17/$H23527/(SIMULATION!$D$17-$I23527)*(((EXP(-$I23527*$J23541))/(1-EXP(-SIMULATION!$D$4*$I23527)))-(EXP(-SIMULATION!$D$17*$J23541)/(1-EXP(-SIMULATION!$D$4*SIMULATION!$D$17))))</f>
        <v>2.751677721275898</v>
      </c>
      <c r="L23541">
        <v>0.22582133365432225</v>
      </c>
      <c r="M23541">
        <f t="shared" ca="1" si="367"/>
        <v>3.3730652540813075</v>
      </c>
    </row>
    <row r="23542" spans="1:13" x14ac:dyDescent="0.25">
      <c r="A23542" s="9"/>
      <c r="H23542" s="9"/>
      <c r="J23542">
        <v>15</v>
      </c>
      <c r="K23542">
        <f ca="1">SIMULATION!$D$3*SIMULATION!$D$17/$H23527/(SIMULATION!$D$17-$I23527)*(((EXP(-$I23527*$J23542))/(1-EXP(-SIMULATION!$D$4*$I23527)))-(EXP(-SIMULATION!$D$17*$J23542)/(1-EXP(-SIMULATION!$D$4*SIMULATION!$D$17))))</f>
        <v>2.5618457163893673</v>
      </c>
      <c r="L23542">
        <v>0.10470203028133694</v>
      </c>
      <c r="M23542">
        <f t="shared" ca="1" si="367"/>
        <v>2.8300761641628798</v>
      </c>
    </row>
    <row r="23543" spans="1:13" x14ac:dyDescent="0.25">
      <c r="A23543" s="9"/>
      <c r="H23543" s="9"/>
      <c r="J23543">
        <v>16</v>
      </c>
      <c r="K23543">
        <f ca="1">SIMULATION!$D$3*SIMULATION!$D$17/$H23527/(SIMULATION!$D$17-$I23527)*(((EXP(-$I23527*$J23543))/(1-EXP(-SIMULATION!$D$4*$I23527)))-(EXP(-SIMULATION!$D$17*$J23543)/(1-EXP(-SIMULATION!$D$4*SIMULATION!$D$17))))</f>
        <v>2.3840637722461064</v>
      </c>
      <c r="L23543">
        <v>-6.2269150909104502E-2</v>
      </c>
      <c r="M23543">
        <f t="shared" ca="1" si="367"/>
        <v>2.2356101454351847</v>
      </c>
    </row>
    <row r="23544" spans="1:13" x14ac:dyDescent="0.25">
      <c r="A23544" s="9"/>
      <c r="H23544" s="9"/>
      <c r="J23544">
        <v>17</v>
      </c>
      <c r="K23544">
        <f ca="1">SIMULATION!$D$3*SIMULATION!$D$17/$H23527/(SIMULATION!$D$17-$I23527)*(((EXP(-$I23527*$J23544))/(1-EXP(-SIMULATION!$D$4*$I23527)))-(EXP(-SIMULATION!$D$17*$J23544)/(1-EXP(-SIMULATION!$D$4*SIMULATION!$D$17))))</f>
        <v>2.217949819730463</v>
      </c>
      <c r="L23544">
        <v>-0.11803757453602658</v>
      </c>
      <c r="M23544">
        <f t="shared" ca="1" si="367"/>
        <v>1.9561484025668618</v>
      </c>
    </row>
    <row r="23545" spans="1:13" x14ac:dyDescent="0.25">
      <c r="A23545" s="9"/>
      <c r="H23545" s="9"/>
      <c r="J23545">
        <v>18</v>
      </c>
      <c r="K23545">
        <f ca="1">SIMULATION!$D$3*SIMULATION!$D$17/$H23527/(SIMULATION!$D$17-$I23527)*(((EXP(-$I23527*$J23545))/(1-EXP(-SIMULATION!$D$4*$I23527)))-(EXP(-SIMULATION!$D$17*$J23545)/(1-EXP(-SIMULATION!$D$4*SIMULATION!$D$17))))</f>
        <v>2.0629816235149532</v>
      </c>
      <c r="L23545">
        <v>-9.3747399755182328E-2</v>
      </c>
      <c r="M23545">
        <f t="shared" ca="1" si="367"/>
        <v>1.8695824605677018</v>
      </c>
    </row>
    <row r="23546" spans="1:13" x14ac:dyDescent="0.25">
      <c r="A23546" s="9"/>
      <c r="H23546" s="9"/>
      <c r="J23546">
        <v>19</v>
      </c>
      <c r="K23546">
        <f ca="1">SIMULATION!$D$3*SIMULATION!$D$17/$H23527/(SIMULATION!$D$17-$I23527)*(((EXP(-$I23527*$J23546))/(1-EXP(-SIMULATION!$D$4*$I23527)))-(EXP(-SIMULATION!$D$17*$J23546)/(1-EXP(-SIMULATION!$D$4*SIMULATION!$D$17))))</f>
        <v>1.9185666266745647</v>
      </c>
      <c r="L23546">
        <v>3.1959180619797467E-2</v>
      </c>
      <c r="M23546">
        <f t="shared" ca="1" si="367"/>
        <v>1.9798824440275726</v>
      </c>
    </row>
    <row r="23547" spans="1:13" x14ac:dyDescent="0.25">
      <c r="A23547" s="9"/>
      <c r="H23547" s="9"/>
      <c r="J23547">
        <v>20</v>
      </c>
      <c r="K23547">
        <f ca="1">SIMULATION!$D$3*SIMULATION!$D$17/$H23527/(SIMULATION!$D$17-$I23527)*(((EXP(-$I23527*$J23547))/(1-EXP(-SIMULATION!$D$4*$I23527)))-(EXP(-SIMULATION!$D$17*$J23547)/(1-EXP(-SIMULATION!$D$4*SIMULATION!$D$17))))</f>
        <v>1.7840853379838548</v>
      </c>
      <c r="L23547">
        <v>-0.33238480417653488</v>
      </c>
      <c r="M23547">
        <f t="shared" ca="1" si="367"/>
        <v>1.1910824822838642</v>
      </c>
    </row>
    <row r="23548" spans="1:13" x14ac:dyDescent="0.25">
      <c r="A23548" s="9"/>
      <c r="H23548" s="9"/>
      <c r="J23548">
        <v>21</v>
      </c>
      <c r="K23548">
        <f ca="1">SIMULATION!$D$3*SIMULATION!$D$17/$H23527/(SIMULATION!$D$17-$I23527)*(((EXP(-$I23527*$J23548))/(1-EXP(-SIMULATION!$D$4*$I23527)))-(EXP(-SIMULATION!$D$17*$J23548)/(1-EXP(-SIMULATION!$D$4*SIMULATION!$D$17))))</f>
        <v>1.658917861088907</v>
      </c>
      <c r="L23548">
        <v>-0.15952625469119233</v>
      </c>
      <c r="M23548">
        <f t="shared" ca="1" si="367"/>
        <v>1.39427690786907</v>
      </c>
    </row>
    <row r="23549" spans="1:13" x14ac:dyDescent="0.25">
      <c r="A23549" s="9"/>
      <c r="H23549" s="9"/>
      <c r="J23549">
        <v>22</v>
      </c>
      <c r="K23549">
        <f ca="1">SIMULATION!$D$3*SIMULATION!$D$17/$H23527/(SIMULATION!$D$17-$I23527)*(((EXP(-$I23527*$J23549))/(1-EXP(-SIMULATION!$D$4*$I23527)))-(EXP(-SIMULATION!$D$17*$J23549)/(1-EXP(-SIMULATION!$D$4*SIMULATION!$D$17))))</f>
        <v>1.5424597101751627</v>
      </c>
      <c r="L23549">
        <v>7.3251690256791777E-2</v>
      </c>
      <c r="M23549">
        <f t="shared" ca="1" si="367"/>
        <v>1.6554474910984944</v>
      </c>
    </row>
    <row r="23550" spans="1:13" x14ac:dyDescent="0.25">
      <c r="A23550" s="9"/>
      <c r="H23550" s="9"/>
      <c r="J23550">
        <v>23</v>
      </c>
      <c r="K23550">
        <f ca="1">SIMULATION!$D$3*SIMULATION!$D$17/$H23527/(SIMULATION!$D$17-$I23527)*(((EXP(-$I23527*$J23550))/(1-EXP(-SIMULATION!$D$4*$I23527)))-(EXP(-SIMULATION!$D$17*$J23550)/(1-EXP(-SIMULATION!$D$4*SIMULATION!$D$17))))</f>
        <v>1.4341308434553321</v>
      </c>
      <c r="L23550">
        <v>0.27885204450729367</v>
      </c>
      <c r="M23550">
        <f t="shared" ca="1" si="367"/>
        <v>1.8340411612438212</v>
      </c>
    </row>
    <row r="23551" spans="1:13" x14ac:dyDescent="0.25">
      <c r="A23551" s="9"/>
      <c r="H23551" s="9"/>
      <c r="J23551">
        <v>24</v>
      </c>
      <c r="K23551">
        <f ca="1">SIMULATION!$D$3*SIMULATION!$D$17/$H23527/(SIMULATION!$D$17-$I23527)*(((EXP(-$I23527*$J23551))/(1-EXP(-SIMULATION!$D$4*$I23527)))-(EXP(-SIMULATION!$D$17*$J23551)/(1-EXP(-SIMULATION!$D$4*SIMULATION!$D$17))))</f>
        <v>1.3333804279100385</v>
      </c>
      <c r="L23551">
        <v>-4.5934806581236262E-2</v>
      </c>
      <c r="M23551">
        <f t="shared" ca="1" si="367"/>
        <v>1.2721318558547849</v>
      </c>
    </row>
    <row r="23552" spans="1:13" x14ac:dyDescent="0.25">
      <c r="A23552" s="9">
        <v>943</v>
      </c>
      <c r="B23552" s="2">
        <f ca="1">NORMINV(RAND(),SIMULATION!D7,SIMULATION!D8)</f>
        <v>61.496864339088155</v>
      </c>
      <c r="C23552" s="2">
        <v>2</v>
      </c>
      <c r="D23552" s="2">
        <f ca="1">SIMULATION!$D$11*(1+(SIMULATION!$D$12*LN(1+$C23552)))*(1+(SIMULATION!$D$13*(($B23552/63.5)-1)))</f>
        <v>10.089304948080185</v>
      </c>
      <c r="E23552" s="2">
        <v>-3.0100485006984846E-2</v>
      </c>
      <c r="F23552" s="2">
        <f ca="1">D23552*(1+E23552)</f>
        <v>9.7856119757596005</v>
      </c>
      <c r="G23552" s="2">
        <v>0.75436416242001914</v>
      </c>
      <c r="H23552" s="9">
        <f>SIMULATION!$D$15*EXP($G$23552)</f>
        <v>469.38446226555328</v>
      </c>
      <c r="I23552" s="2">
        <f ca="1">$F23552/$H23552</f>
        <v>2.0847754372882096E-2</v>
      </c>
      <c r="J23552">
        <v>0</v>
      </c>
      <c r="K23552">
        <f ca="1">SIMULATION!$D$3*SIMULATION!$D$17/$H23552/(SIMULATION!$D$17-$I23552)*(((EXP(-$I23552*$J23552))/(1-EXP(-SIMULATION!$D$4*$I23552)))-(EXP(-SIMULATION!$D$17*$J23552)/(1-EXP(-SIMULATION!$D$4*SIMULATION!$D$17))))</f>
        <v>1.8933272369562038</v>
      </c>
      <c r="L23552">
        <v>0.40494935256375053</v>
      </c>
      <c r="M23552">
        <f t="shared" ca="1" si="367"/>
        <v>2.6600288757529329</v>
      </c>
    </row>
    <row r="23553" spans="1:13" x14ac:dyDescent="0.25">
      <c r="A23553" s="9"/>
      <c r="H23553" s="9"/>
      <c r="J23553">
        <v>1</v>
      </c>
      <c r="K23553">
        <f ca="1">SIMULATION!$D$3*SIMULATION!$D$17/$H23552/(SIMULATION!$D$17-$I23552)*(((EXP(-$I23552*$J23553))/(1-EXP(-SIMULATION!$D$4*$I23552)))-(EXP(-SIMULATION!$D$17*$J23553)/(1-EXP(-SIMULATION!$D$4*SIMULATION!$D$17))))</f>
        <v>2.2704594029139247</v>
      </c>
      <c r="L23553">
        <v>-0.37237739283353788</v>
      </c>
      <c r="M23553">
        <f t="shared" ca="1" si="367"/>
        <v>1.4249916499224462</v>
      </c>
    </row>
    <row r="23554" spans="1:13" x14ac:dyDescent="0.25">
      <c r="A23554" s="9"/>
      <c r="H23554" s="9"/>
      <c r="J23554">
        <v>2</v>
      </c>
      <c r="K23554">
        <f ca="1">SIMULATION!$D$3*SIMULATION!$D$17/$H23552/(SIMULATION!$D$17-$I23552)*(((EXP(-$I23552*$J23554))/(1-EXP(-SIMULATION!$D$4*$I23552)))-(EXP(-SIMULATION!$D$17*$J23554)/(1-EXP(-SIMULATION!$D$4*SIMULATION!$D$17))))</f>
        <v>2.4903233931889406</v>
      </c>
      <c r="L23554">
        <v>-9.6712449786433827E-2</v>
      </c>
      <c r="M23554">
        <f t="shared" ca="1" si="367"/>
        <v>2.2494781170731737</v>
      </c>
    </row>
    <row r="23555" spans="1:13" x14ac:dyDescent="0.25">
      <c r="A23555" s="9"/>
      <c r="H23555" s="9"/>
      <c r="J23555">
        <v>3</v>
      </c>
      <c r="K23555">
        <f ca="1">SIMULATION!$D$3*SIMULATION!$D$17/$H23552/(SIMULATION!$D$17-$I23552)*(((EXP(-$I23552*$J23555))/(1-EXP(-SIMULATION!$D$4*$I23552)))-(EXP(-SIMULATION!$D$17*$J23555)/(1-EXP(-SIMULATION!$D$4*SIMULATION!$D$17))))</f>
        <v>2.6098561313597766</v>
      </c>
      <c r="L23555">
        <v>-0.21177868363127719</v>
      </c>
      <c r="M23555">
        <f t="shared" ref="M23555:M23618" ca="1" si="368">$K23555*(1+$L23555)</f>
        <v>2.0571442353933853</v>
      </c>
    </row>
    <row r="23556" spans="1:13" x14ac:dyDescent="0.25">
      <c r="A23556" s="9"/>
      <c r="H23556" s="9"/>
      <c r="J23556">
        <v>4</v>
      </c>
      <c r="K23556">
        <f ca="1">SIMULATION!$D$3*SIMULATION!$D$17/$H23552/(SIMULATION!$D$17-$I23552)*(((EXP(-$I23552*$J23556))/(1-EXP(-SIMULATION!$D$4*$I23552)))-(EXP(-SIMULATION!$D$17*$J23556)/(1-EXP(-SIMULATION!$D$4*SIMULATION!$D$17))))</f>
        <v>2.6655348956216729</v>
      </c>
      <c r="L23556">
        <v>0.22057508426429945</v>
      </c>
      <c r="M23556">
        <f t="shared" ca="1" si="368"/>
        <v>3.2534854798328543</v>
      </c>
    </row>
    <row r="23557" spans="1:13" x14ac:dyDescent="0.25">
      <c r="A23557" s="9"/>
      <c r="H23557" s="9"/>
      <c r="J23557">
        <v>5</v>
      </c>
      <c r="K23557">
        <f ca="1">SIMULATION!$D$3*SIMULATION!$D$17/$H23552/(SIMULATION!$D$17-$I23552)*(((EXP(-$I23552*$J23557))/(1-EXP(-SIMULATION!$D$4*$I23552)))-(EXP(-SIMULATION!$D$17*$J23557)/(1-EXP(-SIMULATION!$D$4*SIMULATION!$D$17))))</f>
        <v>2.6807261182893312</v>
      </c>
      <c r="L23557">
        <v>-0.35616681714612586</v>
      </c>
      <c r="M23557">
        <f t="shared" ca="1" si="368"/>
        <v>1.7259404290977312</v>
      </c>
    </row>
    <row r="23558" spans="1:13" x14ac:dyDescent="0.25">
      <c r="A23558" s="9"/>
      <c r="H23558" s="9"/>
      <c r="J23558">
        <v>6</v>
      </c>
      <c r="K23558">
        <f ca="1">SIMULATION!$D$3*SIMULATION!$D$17/$H23552/(SIMULATION!$D$17-$I23552)*(((EXP(-$I23552*$J23558))/(1-EXP(-SIMULATION!$D$4*$I23552)))-(EXP(-SIMULATION!$D$17*$J23558)/(1-EXP(-SIMULATION!$D$4*SIMULATION!$D$17))))</f>
        <v>2.6703946709657158</v>
      </c>
      <c r="L23558">
        <v>0.25427716075211337</v>
      </c>
      <c r="M23558">
        <f t="shared" ca="1" si="368"/>
        <v>3.3494150459864525</v>
      </c>
    </row>
    <row r="23559" spans="1:13" x14ac:dyDescent="0.25">
      <c r="A23559" s="9"/>
      <c r="H23559" s="9"/>
      <c r="J23559">
        <v>7</v>
      </c>
      <c r="K23559">
        <f ca="1">SIMULATION!$D$3*SIMULATION!$D$17/$H23552/(SIMULATION!$D$17-$I23552)*(((EXP(-$I23552*$J23559))/(1-EXP(-SIMULATION!$D$4*$I23552)))-(EXP(-SIMULATION!$D$17*$J23559)/(1-EXP(-SIMULATION!$D$4*SIMULATION!$D$17))))</f>
        <v>2.644121684930262</v>
      </c>
      <c r="L23559">
        <v>9.0053652346040208E-2</v>
      </c>
      <c r="M23559">
        <f t="shared" ca="1" si="368"/>
        <v>2.8822344999055978</v>
      </c>
    </row>
    <row r="23560" spans="1:13" x14ac:dyDescent="0.25">
      <c r="A23560" s="9"/>
      <c r="H23560" s="9"/>
      <c r="J23560">
        <v>8</v>
      </c>
      <c r="K23560">
        <f ca="1">SIMULATION!$D$3*SIMULATION!$D$17/$H23552/(SIMULATION!$D$17-$I23552)*(((EXP(-$I23552*$J23560))/(1-EXP(-SIMULATION!$D$4*$I23552)))-(EXP(-SIMULATION!$D$17*$J23560)/(1-EXP(-SIMULATION!$D$4*SIMULATION!$D$17))))</f>
        <v>2.6080384399134924</v>
      </c>
      <c r="L23560">
        <v>-2.492293514971685E-2</v>
      </c>
      <c r="M23560">
        <f t="shared" ca="1" si="368"/>
        <v>2.5430384670075594</v>
      </c>
    </row>
    <row r="23561" spans="1:13" x14ac:dyDescent="0.25">
      <c r="A23561" s="9"/>
      <c r="H23561" s="9"/>
      <c r="J23561">
        <v>9</v>
      </c>
      <c r="K23561">
        <f ca="1">SIMULATION!$D$3*SIMULATION!$D$17/$H23552/(SIMULATION!$D$17-$I23552)*(((EXP(-$I23552*$J23561))/(1-EXP(-SIMULATION!$D$4*$I23552)))-(EXP(-SIMULATION!$D$17*$J23561)/(1-EXP(-SIMULATION!$D$4*SIMULATION!$D$17))))</f>
        <v>2.5660656432583</v>
      </c>
      <c r="L23561">
        <v>9.2063216928711111E-2</v>
      </c>
      <c r="M23561">
        <f t="shared" ca="1" si="368"/>
        <v>2.8023059012269012</v>
      </c>
    </row>
    <row r="23562" spans="1:13" x14ac:dyDescent="0.25">
      <c r="A23562" s="9"/>
      <c r="H23562" s="9"/>
      <c r="J23562">
        <v>10</v>
      </c>
      <c r="K23562">
        <f ca="1">SIMULATION!$D$3*SIMULATION!$D$17/$H23552/(SIMULATION!$D$17-$I23552)*(((EXP(-$I23552*$J23562))/(1-EXP(-SIMULATION!$D$4*$I23552)))-(EXP(-SIMULATION!$D$17*$J23562)/(1-EXP(-SIMULATION!$D$4*SIMULATION!$D$17))))</f>
        <v>2.520707586455234</v>
      </c>
      <c r="L23562">
        <v>0.226255161288477</v>
      </c>
      <c r="M23562">
        <f t="shared" ca="1" si="368"/>
        <v>3.0910306879897504</v>
      </c>
    </row>
    <row r="23563" spans="1:13" x14ac:dyDescent="0.25">
      <c r="A23563" s="9"/>
      <c r="H23563" s="9"/>
      <c r="J23563">
        <v>11</v>
      </c>
      <c r="K23563">
        <f ca="1">SIMULATION!$D$3*SIMULATION!$D$17/$H23552/(SIMULATION!$D$17-$I23552)*(((EXP(-$I23552*$J23563))/(1-EXP(-SIMULATION!$D$4*$I23552)))-(EXP(-SIMULATION!$D$17*$J23563)/(1-EXP(-SIMULATION!$D$4*SIMULATION!$D$17))))</f>
        <v>2.4735610563682568</v>
      </c>
      <c r="L23563">
        <v>-0.1861742962840551</v>
      </c>
      <c r="M23563">
        <f t="shared" ca="1" si="368"/>
        <v>2.0130475673832526</v>
      </c>
    </row>
    <row r="23564" spans="1:13" x14ac:dyDescent="0.25">
      <c r="A23564" s="9"/>
      <c r="H23564" s="9"/>
      <c r="J23564">
        <v>12</v>
      </c>
      <c r="K23564">
        <f ca="1">SIMULATION!$D$3*SIMULATION!$D$17/$H23552/(SIMULATION!$D$17-$I23552)*(((EXP(-$I23552*$J23564))/(1-EXP(-SIMULATION!$D$4*$I23552)))-(EXP(-SIMULATION!$D$17*$J23564)/(1-EXP(-SIMULATION!$D$4*SIMULATION!$D$17))))</f>
        <v>2.4256414544150089</v>
      </c>
      <c r="L23564">
        <v>-0.19966616054952677</v>
      </c>
      <c r="M23564">
        <f t="shared" ca="1" si="368"/>
        <v>1.9413229383421939</v>
      </c>
    </row>
    <row r="23565" spans="1:13" x14ac:dyDescent="0.25">
      <c r="A23565" s="9"/>
      <c r="H23565" s="9"/>
      <c r="J23565">
        <v>13</v>
      </c>
      <c r="K23565">
        <f ca="1">SIMULATION!$D$3*SIMULATION!$D$17/$H23552/(SIMULATION!$D$17-$I23552)*(((EXP(-$I23552*$J23565))/(1-EXP(-SIMULATION!$D$4*$I23552)))-(EXP(-SIMULATION!$D$17*$J23565)/(1-EXP(-SIMULATION!$D$4*SIMULATION!$D$17))))</f>
        <v>2.3775917782387928</v>
      </c>
      <c r="L23565">
        <v>0.11717737787623277</v>
      </c>
      <c r="M23565">
        <f t="shared" ca="1" si="368"/>
        <v>2.6561917484729043</v>
      </c>
    </row>
    <row r="23566" spans="1:13" x14ac:dyDescent="0.25">
      <c r="A23566" s="9"/>
      <c r="H23566" s="9"/>
      <c r="J23566">
        <v>14</v>
      </c>
      <c r="K23566">
        <f ca="1">SIMULATION!$D$3*SIMULATION!$D$17/$H23552/(SIMULATION!$D$17-$I23552)*(((EXP(-$I23552*$J23566))/(1-EXP(-SIMULATION!$D$4*$I23552)))-(EXP(-SIMULATION!$D$17*$J23566)/(1-EXP(-SIMULATION!$D$4*SIMULATION!$D$17))))</f>
        <v>2.3298165388921119</v>
      </c>
      <c r="L23566">
        <v>0.36579552004881333</v>
      </c>
      <c r="M23566">
        <f t="shared" ca="1" si="368"/>
        <v>3.1820529913544782</v>
      </c>
    </row>
    <row r="23567" spans="1:13" x14ac:dyDescent="0.25">
      <c r="A23567" s="9"/>
      <c r="H23567" s="9"/>
      <c r="J23567">
        <v>15</v>
      </c>
      <c r="K23567">
        <f ca="1">SIMULATION!$D$3*SIMULATION!$D$17/$H23552/(SIMULATION!$D$17-$I23552)*(((EXP(-$I23552*$J23567))/(1-EXP(-SIMULATION!$D$4*$I23552)))-(EXP(-SIMULATION!$D$17*$J23567)/(1-EXP(-SIMULATION!$D$4*SIMULATION!$D$17))))</f>
        <v>2.2825675749427421</v>
      </c>
      <c r="L23567">
        <v>9.3269563004221932E-3</v>
      </c>
      <c r="M23567">
        <f t="shared" ca="1" si="368"/>
        <v>2.3038569829669937</v>
      </c>
    </row>
    <row r="23568" spans="1:13" x14ac:dyDescent="0.25">
      <c r="A23568" s="9"/>
      <c r="H23568" s="9"/>
      <c r="J23568">
        <v>16</v>
      </c>
      <c r="K23568">
        <f ca="1">SIMULATION!$D$3*SIMULATION!$D$17/$H23552/(SIMULATION!$D$17-$I23552)*(((EXP(-$I23552*$J23568))/(1-EXP(-SIMULATION!$D$4*$I23552)))-(EXP(-SIMULATION!$D$17*$J23568)/(1-EXP(-SIMULATION!$D$4*SIMULATION!$D$17))))</f>
        <v>2.2359990410276107</v>
      </c>
      <c r="L23568">
        <v>0.32177841516222466</v>
      </c>
      <c r="M23568">
        <f t="shared" ca="1" si="368"/>
        <v>2.9554952687537295</v>
      </c>
    </row>
    <row r="23569" spans="1:13" x14ac:dyDescent="0.25">
      <c r="A23569" s="9"/>
      <c r="H23569" s="9"/>
      <c r="J23569">
        <v>17</v>
      </c>
      <c r="K23569">
        <f ca="1">SIMULATION!$D$3*SIMULATION!$D$17/$H23552/(SIMULATION!$D$17-$I23552)*(((EXP(-$I23552*$J23569))/(1-EXP(-SIMULATION!$D$4*$I23552)))-(EXP(-SIMULATION!$D$17*$J23569)/(1-EXP(-SIMULATION!$D$4*SIMULATION!$D$17))))</f>
        <v>2.1902026427107084</v>
      </c>
      <c r="L23569">
        <v>0.12481163152606058</v>
      </c>
      <c r="M23569">
        <f t="shared" ca="1" si="368"/>
        <v>2.4635654079201212</v>
      </c>
    </row>
    <row r="23570" spans="1:13" x14ac:dyDescent="0.25">
      <c r="A23570" s="9"/>
      <c r="H23570" s="9"/>
      <c r="J23570">
        <v>18</v>
      </c>
      <c r="K23570">
        <f ca="1">SIMULATION!$D$3*SIMULATION!$D$17/$H23552/(SIMULATION!$D$17-$I23552)*(((EXP(-$I23552*$J23570))/(1-EXP(-SIMULATION!$D$4*$I23552)))-(EXP(-SIMULATION!$D$17*$J23570)/(1-EXP(-SIMULATION!$D$4*SIMULATION!$D$17))))</f>
        <v>2.1452302127579137</v>
      </c>
      <c r="L23570">
        <v>-0.14463113184066426</v>
      </c>
      <c r="M23570">
        <f t="shared" ca="1" si="368"/>
        <v>1.8349631390279477</v>
      </c>
    </row>
    <row r="23571" spans="1:13" x14ac:dyDescent="0.25">
      <c r="A23571" s="9"/>
      <c r="H23571" s="9"/>
      <c r="J23571">
        <v>19</v>
      </c>
      <c r="K23571">
        <f ca="1">SIMULATION!$D$3*SIMULATION!$D$17/$H23552/(SIMULATION!$D$17-$I23552)*(((EXP(-$I23552*$J23571))/(1-EXP(-SIMULATION!$D$4*$I23552)))-(EXP(-SIMULATION!$D$17*$J23571)/(1-EXP(-SIMULATION!$D$4*SIMULATION!$D$17))))</f>
        <v>2.1011081755479672</v>
      </c>
      <c r="L23571">
        <v>-0.12801688658240895</v>
      </c>
      <c r="M23571">
        <f t="shared" ca="1" si="368"/>
        <v>1.8321308485414709</v>
      </c>
    </row>
    <row r="23572" spans="1:13" x14ac:dyDescent="0.25">
      <c r="A23572" s="9"/>
      <c r="H23572" s="9"/>
      <c r="J23572">
        <v>20</v>
      </c>
      <c r="K23572">
        <f ca="1">SIMULATION!$D$3*SIMULATION!$D$17/$H23552/(SIMULATION!$D$17-$I23552)*(((EXP(-$I23552*$J23572))/(1-EXP(-SIMULATION!$D$4*$I23552)))-(EXP(-SIMULATION!$D$17*$J23572)/(1-EXP(-SIMULATION!$D$4*SIMULATION!$D$17))))</f>
        <v>2.0578468132663548</v>
      </c>
      <c r="L23572">
        <v>0.19001759521638598</v>
      </c>
      <c r="M23572">
        <f t="shared" ca="1" si="368"/>
        <v>2.4488739160469311</v>
      </c>
    </row>
    <row r="23573" spans="1:13" x14ac:dyDescent="0.25">
      <c r="A23573" s="9"/>
      <c r="H23573" s="9"/>
      <c r="J23573">
        <v>21</v>
      </c>
      <c r="K23573">
        <f ca="1">SIMULATION!$D$3*SIMULATION!$D$17/$H23552/(SIMULATION!$D$17-$I23552)*(((EXP(-$I23552*$J23573))/(1-EXP(-SIMULATION!$D$4*$I23552)))-(EXP(-SIMULATION!$D$17*$J23573)/(1-EXP(-SIMULATION!$D$4*SIMULATION!$D$17))))</f>
        <v>2.0154462010163874</v>
      </c>
      <c r="L23573">
        <v>-7.0658005032868829E-2</v>
      </c>
      <c r="M23573">
        <f t="shared" ca="1" si="368"/>
        <v>1.8730387932014951</v>
      </c>
    </row>
    <row r="23574" spans="1:13" x14ac:dyDescent="0.25">
      <c r="A23574" s="9"/>
      <c r="H23574" s="9"/>
      <c r="J23574">
        <v>22</v>
      </c>
      <c r="K23574">
        <f ca="1">SIMULATION!$D$3*SIMULATION!$D$17/$H23552/(SIMULATION!$D$17-$I23552)*(((EXP(-$I23552*$J23574))/(1-EXP(-SIMULATION!$D$4*$I23552)))-(EXP(-SIMULATION!$D$17*$J23574)/(1-EXP(-SIMULATION!$D$4*SIMULATION!$D$17))))</f>
        <v>1.9739000073512005</v>
      </c>
      <c r="L23574">
        <v>-0.12951803937430581</v>
      </c>
      <c r="M23574">
        <f t="shared" ca="1" si="368"/>
        <v>1.7182443484781451</v>
      </c>
    </row>
    <row r="23575" spans="1:13" x14ac:dyDescent="0.25">
      <c r="A23575" s="9"/>
      <c r="H23575" s="9"/>
      <c r="J23575">
        <v>23</v>
      </c>
      <c r="K23575">
        <f ca="1">SIMULATION!$D$3*SIMULATION!$D$17/$H23552/(SIMULATION!$D$17-$I23552)*(((EXP(-$I23552*$J23575))/(1-EXP(-SIMULATION!$D$4*$I23552)))-(EXP(-SIMULATION!$D$17*$J23575)/(1-EXP(-SIMULATION!$D$4*SIMULATION!$D$17))))</f>
        <v>1.9331979269740724</v>
      </c>
      <c r="L23575">
        <v>0.42423802713598585</v>
      </c>
      <c r="M23575">
        <f t="shared" ca="1" si="368"/>
        <v>2.7533340015769303</v>
      </c>
    </row>
    <row r="23576" spans="1:13" x14ac:dyDescent="0.25">
      <c r="A23576" s="9"/>
      <c r="H23576" s="9"/>
      <c r="J23576">
        <v>24</v>
      </c>
      <c r="K23576">
        <f ca="1">SIMULATION!$D$3*SIMULATION!$D$17/$H23552/(SIMULATION!$D$17-$I23552)*(((EXP(-$I23552*$J23576))/(1-EXP(-SIMULATION!$D$4*$I23552)))-(EXP(-SIMULATION!$D$17*$J23576)/(1-EXP(-SIMULATION!$D$4*SIMULATION!$D$17))))</f>
        <v>1.8933272369562035</v>
      </c>
      <c r="L23576">
        <v>-0.31238528962785744</v>
      </c>
      <c r="M23576">
        <f t="shared" ca="1" si="368"/>
        <v>1.3018796596793289</v>
      </c>
    </row>
    <row r="23577" spans="1:13" x14ac:dyDescent="0.25">
      <c r="A23577" s="9">
        <v>944</v>
      </c>
      <c r="B23577" s="2">
        <f ca="1">NORMINV(RAND(),SIMULATION!D7,SIMULATION!D8)</f>
        <v>49.183501361963259</v>
      </c>
      <c r="C23577" s="2">
        <v>2</v>
      </c>
      <c r="D23577" s="2">
        <f ca="1">SIMULATION!$D$11*(1+(SIMULATION!$D$12*LN(1+$C23577)))*(1+(SIMULATION!$D$13*(($B23577/63.5)-1)))</f>
        <v>9.1748932225943207</v>
      </c>
      <c r="E23577" s="2">
        <v>3.7369963975551368E-2</v>
      </c>
      <c r="F23577" s="2">
        <f ca="1">D23577*(1+E23577)</f>
        <v>9.5177586518022004</v>
      </c>
      <c r="G23577" s="2">
        <v>0.3424839352923717</v>
      </c>
      <c r="H23577" s="9">
        <f>SIMULATION!$D$15*EXP($G$23577)</f>
        <v>310.92196194652433</v>
      </c>
      <c r="I23577" s="2">
        <f ca="1">$F23577/$H23577</f>
        <v>3.0611406772993302E-2</v>
      </c>
      <c r="J23577">
        <v>0</v>
      </c>
      <c r="K23577">
        <f ca="1">SIMULATION!$D$3*SIMULATION!$D$17/$H23577/(SIMULATION!$D$17-$I23577)*(((EXP(-$I23577*$J23577))/(1-EXP(-SIMULATION!$D$4*$I23577)))-(EXP(-SIMULATION!$D$17*$J23577)/(1-EXP(-SIMULATION!$D$4*SIMULATION!$D$17))))</f>
        <v>1.7510651262708952</v>
      </c>
      <c r="L23577">
        <v>0.28935794073841092</v>
      </c>
      <c r="M23577">
        <f t="shared" ca="1" si="368"/>
        <v>2.257749725307487</v>
      </c>
    </row>
    <row r="23578" spans="1:13" x14ac:dyDescent="0.25">
      <c r="A23578" s="9"/>
      <c r="H23578" s="9"/>
      <c r="J23578">
        <v>1</v>
      </c>
      <c r="K23578">
        <f ca="1">SIMULATION!$D$3*SIMULATION!$D$17/$H23577/(SIMULATION!$D$17-$I23577)*(((EXP(-$I23577*$J23578))/(1-EXP(-SIMULATION!$D$4*$I23577)))-(EXP(-SIMULATION!$D$17*$J23578)/(1-EXP(-SIMULATION!$D$4*SIMULATION!$D$17))))</f>
        <v>2.3233127749356162</v>
      </c>
      <c r="L23578">
        <v>-1.3958242265462663E-2</v>
      </c>
      <c r="M23578">
        <f t="shared" ca="1" si="368"/>
        <v>2.2908834123646202</v>
      </c>
    </row>
    <row r="23579" spans="1:13" x14ac:dyDescent="0.25">
      <c r="A23579" s="9"/>
      <c r="H23579" s="9"/>
      <c r="J23579">
        <v>2</v>
      </c>
      <c r="K23579">
        <f ca="1">SIMULATION!$D$3*SIMULATION!$D$17/$H23577/(SIMULATION!$D$17-$I23577)*(((EXP(-$I23577*$J23579))/(1-EXP(-SIMULATION!$D$4*$I23577)))-(EXP(-SIMULATION!$D$17*$J23579)/(1-EXP(-SIMULATION!$D$4*SIMULATION!$D$17))))</f>
        <v>2.6538100062830905</v>
      </c>
      <c r="L23579">
        <v>-0.30366625441484718</v>
      </c>
      <c r="M23579">
        <f t="shared" ca="1" si="368"/>
        <v>1.8479374617464623</v>
      </c>
    </row>
    <row r="23580" spans="1:13" x14ac:dyDescent="0.25">
      <c r="A23580" s="9"/>
      <c r="H23580" s="9"/>
      <c r="J23580">
        <v>3</v>
      </c>
      <c r="K23580">
        <f ca="1">SIMULATION!$D$3*SIMULATION!$D$17/$H23577/(SIMULATION!$D$17-$I23577)*(((EXP(-$I23577*$J23580))/(1-EXP(-SIMULATION!$D$4*$I23577)))-(EXP(-SIMULATION!$D$17*$J23580)/(1-EXP(-SIMULATION!$D$4*SIMULATION!$D$17))))</f>
        <v>2.8304794359187064</v>
      </c>
      <c r="L23580">
        <v>0.18623093921014852</v>
      </c>
      <c r="M23580">
        <f t="shared" ca="1" si="368"/>
        <v>3.3576022796848584</v>
      </c>
    </row>
    <row r="23581" spans="1:13" x14ac:dyDescent="0.25">
      <c r="A23581" s="9"/>
      <c r="H23581" s="9"/>
      <c r="J23581">
        <v>4</v>
      </c>
      <c r="K23581">
        <f ca="1">SIMULATION!$D$3*SIMULATION!$D$17/$H23577/(SIMULATION!$D$17-$I23577)*(((EXP(-$I23577*$J23581))/(1-EXP(-SIMULATION!$D$4*$I23577)))-(EXP(-SIMULATION!$D$17*$J23581)/(1-EXP(-SIMULATION!$D$4*SIMULATION!$D$17))))</f>
        <v>2.9096310971371699</v>
      </c>
      <c r="L23581">
        <v>6.8296735970021755E-2</v>
      </c>
      <c r="M23581">
        <f t="shared" ca="1" si="368"/>
        <v>3.108349403948512</v>
      </c>
    </row>
    <row r="23582" spans="1:13" x14ac:dyDescent="0.25">
      <c r="A23582" s="9"/>
      <c r="H23582" s="9"/>
      <c r="J23582">
        <v>5</v>
      </c>
      <c r="K23582">
        <f ca="1">SIMULATION!$D$3*SIMULATION!$D$17/$H23577/(SIMULATION!$D$17-$I23577)*(((EXP(-$I23577*$J23582))/(1-EXP(-SIMULATION!$D$4*$I23577)))-(EXP(-SIMULATION!$D$17*$J23582)/(1-EXP(-SIMULATION!$D$4*SIMULATION!$D$17))))</f>
        <v>2.9273179053150722</v>
      </c>
      <c r="L23582">
        <v>0.1165757168104495</v>
      </c>
      <c r="M23582">
        <f t="shared" ca="1" si="368"/>
        <v>3.2685720884592402</v>
      </c>
    </row>
    <row r="23583" spans="1:13" x14ac:dyDescent="0.25">
      <c r="A23583" s="9"/>
      <c r="H23583" s="9"/>
      <c r="J23583">
        <v>6</v>
      </c>
      <c r="K23583">
        <f ca="1">SIMULATION!$D$3*SIMULATION!$D$17/$H23577/(SIMULATION!$D$17-$I23577)*(((EXP(-$I23577*$J23583))/(1-EXP(-SIMULATION!$D$4*$I23577)))-(EXP(-SIMULATION!$D$17*$J23583)/(1-EXP(-SIMULATION!$D$4*SIMULATION!$D$17))))</f>
        <v>2.9066124852451485</v>
      </c>
      <c r="L23583">
        <v>5.4481863834648883E-2</v>
      </c>
      <c r="M23583">
        <f t="shared" ca="1" si="368"/>
        <v>3.0649701508863654</v>
      </c>
    </row>
    <row r="23584" spans="1:13" x14ac:dyDescent="0.25">
      <c r="A23584" s="9"/>
      <c r="H23584" s="9"/>
      <c r="J23584">
        <v>7</v>
      </c>
      <c r="K23584">
        <f ca="1">SIMULATION!$D$3*SIMULATION!$D$17/$H23577/(SIMULATION!$D$17-$I23577)*(((EXP(-$I23577*$J23584))/(1-EXP(-SIMULATION!$D$4*$I23577)))-(EXP(-SIMULATION!$D$17*$J23584)/(1-EXP(-SIMULATION!$D$4*SIMULATION!$D$17))))</f>
        <v>2.862270309732287</v>
      </c>
      <c r="L23584">
        <v>0.13268330825587407</v>
      </c>
      <c r="M23584">
        <f t="shared" ca="1" si="368"/>
        <v>3.2420458035501323</v>
      </c>
    </row>
    <row r="23585" spans="1:13" x14ac:dyDescent="0.25">
      <c r="A23585" s="9"/>
      <c r="H23585" s="9"/>
      <c r="J23585">
        <v>8</v>
      </c>
      <c r="K23585">
        <f ca="1">SIMULATION!$D$3*SIMULATION!$D$17/$H23577/(SIMULATION!$D$17-$I23577)*(((EXP(-$I23577*$J23585))/(1-EXP(-SIMULATION!$D$4*$I23577)))-(EXP(-SIMULATION!$D$17*$J23585)/(1-EXP(-SIMULATION!$D$4*SIMULATION!$D$17))))</f>
        <v>2.8037179238707295</v>
      </c>
      <c r="L23585">
        <v>-0.18357406692311617</v>
      </c>
      <c r="M23585">
        <f t="shared" ca="1" si="368"/>
        <v>2.2890280220805437</v>
      </c>
    </row>
    <row r="23586" spans="1:13" x14ac:dyDescent="0.25">
      <c r="A23586" s="9"/>
      <c r="H23586" s="9"/>
      <c r="J23586">
        <v>9</v>
      </c>
      <c r="K23586">
        <f ca="1">SIMULATION!$D$3*SIMULATION!$D$17/$H23577/(SIMULATION!$D$17-$I23577)*(((EXP(-$I23577*$J23586))/(1-EXP(-SIMULATION!$D$4*$I23577)))-(EXP(-SIMULATION!$D$17*$J23586)/(1-EXP(-SIMULATION!$D$4*SIMULATION!$D$17))))</f>
        <v>2.7369678444137859</v>
      </c>
      <c r="L23586">
        <v>5.1985155857711081E-2</v>
      </c>
      <c r="M23586">
        <f t="shared" ca="1" si="368"/>
        <v>2.8792495443831805</v>
      </c>
    </row>
    <row r="23587" spans="1:13" x14ac:dyDescent="0.25">
      <c r="A23587" s="9"/>
      <c r="H23587" s="9"/>
      <c r="J23587">
        <v>10</v>
      </c>
      <c r="K23587">
        <f ca="1">SIMULATION!$D$3*SIMULATION!$D$17/$H23577/(SIMULATION!$D$17-$I23577)*(((EXP(-$I23577*$J23587))/(1-EXP(-SIMULATION!$D$4*$I23577)))-(EXP(-SIMULATION!$D$17*$J23587)/(1-EXP(-SIMULATION!$D$4*SIMULATION!$D$17))))</f>
        <v>2.6658456473094692</v>
      </c>
      <c r="L23587">
        <v>-2.0880221281366622E-2</v>
      </c>
      <c r="M23587">
        <f t="shared" ca="1" si="368"/>
        <v>2.6101822002916797</v>
      </c>
    </row>
    <row r="23588" spans="1:13" x14ac:dyDescent="0.25">
      <c r="A23588" s="9"/>
      <c r="H23588" s="9"/>
      <c r="J23588">
        <v>11</v>
      </c>
      <c r="K23588">
        <f ca="1">SIMULATION!$D$3*SIMULATION!$D$17/$H23577/(SIMULATION!$D$17-$I23577)*(((EXP(-$I23577*$J23588))/(1-EXP(-SIMULATION!$D$4*$I23577)))-(EXP(-SIMULATION!$D$17*$J23588)/(1-EXP(-SIMULATION!$D$4*SIMULATION!$D$17))))</f>
        <v>2.5927762895134183</v>
      </c>
      <c r="L23588">
        <v>-7.8530488211255189E-2</v>
      </c>
      <c r="M23588">
        <f t="shared" ca="1" si="368"/>
        <v>2.389164301675363</v>
      </c>
    </row>
    <row r="23589" spans="1:13" x14ac:dyDescent="0.25">
      <c r="A23589" s="9"/>
      <c r="H23589" s="9"/>
      <c r="J23589">
        <v>12</v>
      </c>
      <c r="K23589">
        <f ca="1">SIMULATION!$D$3*SIMULATION!$D$17/$H23577/(SIMULATION!$D$17-$I23577)*(((EXP(-$I23577*$J23589))/(1-EXP(-SIMULATION!$D$4*$I23577)))-(EXP(-SIMULATION!$D$17*$J23589)/(1-EXP(-SIMULATION!$D$4*SIMULATION!$D$17))))</f>
        <v>2.519287978200516</v>
      </c>
      <c r="L23589">
        <v>-0.17528762966855319</v>
      </c>
      <c r="M23589">
        <f t="shared" ca="1" si="368"/>
        <v>2.0776879600492659</v>
      </c>
    </row>
    <row r="23590" spans="1:13" x14ac:dyDescent="0.25">
      <c r="A23590" s="9"/>
      <c r="H23590" s="9"/>
      <c r="J23590">
        <v>13</v>
      </c>
      <c r="K23590">
        <f ca="1">SIMULATION!$D$3*SIMULATION!$D$17/$H23577/(SIMULATION!$D$17-$I23577)*(((EXP(-$I23577*$J23590))/(1-EXP(-SIMULATION!$D$4*$I23577)))-(EXP(-SIMULATION!$D$17*$J23590)/(1-EXP(-SIMULATION!$D$4*SIMULATION!$D$17))))</f>
        <v>2.4463350382432756</v>
      </c>
      <c r="L23590">
        <v>-4.1264959040345259E-2</v>
      </c>
      <c r="M23590">
        <f t="shared" ca="1" si="368"/>
        <v>2.3453871230912053</v>
      </c>
    </row>
    <row r="23591" spans="1:13" x14ac:dyDescent="0.25">
      <c r="A23591" s="9"/>
      <c r="H23591" s="9"/>
      <c r="J23591">
        <v>14</v>
      </c>
      <c r="K23591">
        <f ca="1">SIMULATION!$D$3*SIMULATION!$D$17/$H23577/(SIMULATION!$D$17-$I23577)*(((EXP(-$I23577*$J23591))/(1-EXP(-SIMULATION!$D$4*$I23577)))-(EXP(-SIMULATION!$D$17*$J23591)/(1-EXP(-SIMULATION!$D$4*SIMULATION!$D$17))))</f>
        <v>2.3745047901134804</v>
      </c>
      <c r="L23591">
        <v>-4.265543767113604E-2</v>
      </c>
      <c r="M23591">
        <f t="shared" ca="1" si="368"/>
        <v>2.2732192490389811</v>
      </c>
    </row>
    <row r="23592" spans="1:13" x14ac:dyDescent="0.25">
      <c r="A23592" s="9"/>
      <c r="H23592" s="9"/>
      <c r="J23592">
        <v>15</v>
      </c>
      <c r="K23592">
        <f ca="1">SIMULATION!$D$3*SIMULATION!$D$17/$H23577/(SIMULATION!$D$17-$I23577)*(((EXP(-$I23577*$J23592))/(1-EXP(-SIMULATION!$D$4*$I23577)))-(EXP(-SIMULATION!$D$17*$J23592)/(1-EXP(-SIMULATION!$D$4*SIMULATION!$D$17))))</f>
        <v>2.3041500995532083</v>
      </c>
      <c r="L23592">
        <v>-0.5002431552276666</v>
      </c>
      <c r="M23592">
        <f t="shared" ca="1" si="368"/>
        <v>1.1515147836345692</v>
      </c>
    </row>
    <row r="23593" spans="1:13" x14ac:dyDescent="0.25">
      <c r="A23593" s="9"/>
      <c r="H23593" s="9"/>
      <c r="J23593">
        <v>16</v>
      </c>
      <c r="K23593">
        <f ca="1">SIMULATION!$D$3*SIMULATION!$D$17/$H23577/(SIMULATION!$D$17-$I23577)*(((EXP(-$I23577*$J23593))/(1-EXP(-SIMULATION!$D$4*$I23577)))-(EXP(-SIMULATION!$D$17*$J23593)/(1-EXP(-SIMULATION!$D$4*SIMULATION!$D$17))))</f>
        <v>2.2354742965959655</v>
      </c>
      <c r="L23593">
        <v>0.37407690790552983</v>
      </c>
      <c r="M23593">
        <f t="shared" ca="1" si="368"/>
        <v>3.0717136091688739</v>
      </c>
    </row>
    <row r="23594" spans="1:13" x14ac:dyDescent="0.25">
      <c r="A23594" s="9"/>
      <c r="H23594" s="9"/>
      <c r="J23594">
        <v>17</v>
      </c>
      <c r="K23594">
        <f ca="1">SIMULATION!$D$3*SIMULATION!$D$17/$H23577/(SIMULATION!$D$17-$I23577)*(((EXP(-$I23577*$J23594))/(1-EXP(-SIMULATION!$D$4*$I23577)))-(EXP(-SIMULATION!$D$17*$J23594)/(1-EXP(-SIMULATION!$D$4*SIMULATION!$D$17))))</f>
        <v>2.168585572375108</v>
      </c>
      <c r="L23594">
        <v>0.50376714129305467</v>
      </c>
      <c r="M23594">
        <f t="shared" ca="1" si="368"/>
        <v>3.261047726819879</v>
      </c>
    </row>
    <row r="23595" spans="1:13" x14ac:dyDescent="0.25">
      <c r="A23595" s="9"/>
      <c r="H23595" s="9"/>
      <c r="J23595">
        <v>18</v>
      </c>
      <c r="K23595">
        <f ca="1">SIMULATION!$D$3*SIMULATION!$D$17/$H23577/(SIMULATION!$D$17-$I23577)*(((EXP(-$I23577*$J23595))/(1-EXP(-SIMULATION!$D$4*$I23577)))-(EXP(-SIMULATION!$D$17*$J23595)/(1-EXP(-SIMULATION!$D$4*SIMULATION!$D$17))))</f>
        <v>2.1035318172014095</v>
      </c>
      <c r="L23595">
        <v>0.12948571768571843</v>
      </c>
      <c r="M23595">
        <f t="shared" ca="1" si="368"/>
        <v>2.3759091442264775</v>
      </c>
    </row>
    <row r="23596" spans="1:13" x14ac:dyDescent="0.25">
      <c r="A23596" s="9"/>
      <c r="H23596" s="9"/>
      <c r="J23596">
        <v>19</v>
      </c>
      <c r="K23596">
        <f ca="1">SIMULATION!$D$3*SIMULATION!$D$17/$H23577/(SIMULATION!$D$17-$I23577)*(((EXP(-$I23577*$J23596))/(1-EXP(-SIMULATION!$D$4*$I23577)))-(EXP(-SIMULATION!$D$17*$J23596)/(1-EXP(-SIMULATION!$D$4*SIMULATION!$D$17))))</f>
        <v>2.0403229255556772</v>
      </c>
      <c r="L23596">
        <v>-0.35457120044489732</v>
      </c>
      <c r="M23596">
        <f t="shared" ca="1" si="368"/>
        <v>1.3168831765461559</v>
      </c>
    </row>
    <row r="23597" spans="1:13" x14ac:dyDescent="0.25">
      <c r="A23597" s="9"/>
      <c r="H23597" s="9"/>
      <c r="J23597">
        <v>20</v>
      </c>
      <c r="K23597">
        <f ca="1">SIMULATION!$D$3*SIMULATION!$D$17/$H23577/(SIMULATION!$D$17-$I23577)*(((EXP(-$I23577*$J23597))/(1-EXP(-SIMULATION!$D$4*$I23577)))-(EXP(-SIMULATION!$D$17*$J23597)/(1-EXP(-SIMULATION!$D$4*SIMULATION!$D$17))))</f>
        <v>1.9789450701820481</v>
      </c>
      <c r="L23597">
        <v>6.6847451700861246E-2</v>
      </c>
      <c r="M23597">
        <f t="shared" ca="1" si="368"/>
        <v>2.1112325051797001</v>
      </c>
    </row>
    <row r="23598" spans="1:13" x14ac:dyDescent="0.25">
      <c r="A23598" s="9"/>
      <c r="H23598" s="9"/>
      <c r="J23598">
        <v>21</v>
      </c>
      <c r="K23598">
        <f ca="1">SIMULATION!$D$3*SIMULATION!$D$17/$H23577/(SIMULATION!$D$17-$I23577)*(((EXP(-$I23577*$J23598))/(1-EXP(-SIMULATION!$D$4*$I23577)))-(EXP(-SIMULATION!$D$17*$J23598)/(1-EXP(-SIMULATION!$D$4*SIMULATION!$D$17))))</f>
        <v>1.9193698303735351</v>
      </c>
      <c r="L23598">
        <v>2.6388327437338717E-2</v>
      </c>
      <c r="M23598">
        <f t="shared" ca="1" si="368"/>
        <v>1.9700187899307811</v>
      </c>
    </row>
    <row r="23599" spans="1:13" x14ac:dyDescent="0.25">
      <c r="A23599" s="9"/>
      <c r="H23599" s="9"/>
      <c r="J23599">
        <v>22</v>
      </c>
      <c r="K23599">
        <f ca="1">SIMULATION!$D$3*SIMULATION!$D$17/$H23577/(SIMULATION!$D$17-$I23577)*(((EXP(-$I23577*$J23599))/(1-EXP(-SIMULATION!$D$4*$I23577)))-(EXP(-SIMULATION!$D$17*$J23599)/(1-EXP(-SIMULATION!$D$4*SIMULATION!$D$17))))</f>
        <v>1.861560023268843</v>
      </c>
      <c r="L23599">
        <v>-0.10539033594098929</v>
      </c>
      <c r="M23599">
        <f t="shared" ca="1" si="368"/>
        <v>1.6653695870422236</v>
      </c>
    </row>
    <row r="23600" spans="1:13" x14ac:dyDescent="0.25">
      <c r="A23600" s="9"/>
      <c r="H23600" s="9"/>
      <c r="J23600">
        <v>23</v>
      </c>
      <c r="K23600">
        <f ca="1">SIMULATION!$D$3*SIMULATION!$D$17/$H23577/(SIMULATION!$D$17-$I23577)*(((EXP(-$I23577*$J23600))/(1-EXP(-SIMULATION!$D$4*$I23577)))-(EXP(-SIMULATION!$D$17*$J23600)/(1-EXP(-SIMULATION!$D$4*SIMULATION!$D$17))))</f>
        <v>1.8054734229113683</v>
      </c>
      <c r="L23600">
        <v>-0.25188788621274733</v>
      </c>
      <c r="M23600">
        <f t="shared" ca="1" si="368"/>
        <v>1.35069653880093</v>
      </c>
    </row>
    <row r="23601" spans="1:13" x14ac:dyDescent="0.25">
      <c r="A23601" s="9"/>
      <c r="H23601" s="9"/>
      <c r="J23601">
        <v>24</v>
      </c>
      <c r="K23601">
        <f ca="1">SIMULATION!$D$3*SIMULATION!$D$17/$H23577/(SIMULATION!$D$17-$I23577)*(((EXP(-$I23577*$J23601))/(1-EXP(-SIMULATION!$D$4*$I23577)))-(EXP(-SIMULATION!$D$17*$J23601)/(1-EXP(-SIMULATION!$D$4*SIMULATION!$D$17))))</f>
        <v>1.7510651262708954</v>
      </c>
      <c r="L23601">
        <v>-0.12427139988920556</v>
      </c>
      <c r="M23601">
        <f t="shared" ca="1" si="368"/>
        <v>1.5334578117320428</v>
      </c>
    </row>
    <row r="23602" spans="1:13" x14ac:dyDescent="0.25">
      <c r="A23602" s="9">
        <v>945</v>
      </c>
      <c r="B23602" s="2">
        <f ca="1">NORMINV(RAND(),SIMULATION!D7,SIMULATION!D8)</f>
        <v>65.311648630602875</v>
      </c>
      <c r="C23602" s="2">
        <v>2</v>
      </c>
      <c r="D23602" s="2">
        <f ca="1">SIMULATION!$D$11*(1+(SIMULATION!$D$12*LN(1+$C23602)))*(1+(SIMULATION!$D$13*(($B23602/63.5)-1)))</f>
        <v>10.372597456620761</v>
      </c>
      <c r="E23602" s="2">
        <v>-0.43607077156938218</v>
      </c>
      <c r="F23602" s="2">
        <f ca="1">D23602*(1+E23602)</f>
        <v>5.8494108805335356</v>
      </c>
      <c r="G23602" s="2">
        <v>0.42254490493195002</v>
      </c>
      <c r="H23602" s="9">
        <f>SIMULATION!$D$15*EXP($G$23602)</f>
        <v>336.83827671507169</v>
      </c>
      <c r="I23602" s="2">
        <f ca="1">$F23602/$H23602</f>
        <v>1.7365635929438912E-2</v>
      </c>
      <c r="J23602">
        <v>0</v>
      </c>
      <c r="K23602">
        <f ca="1">SIMULATION!$D$3*SIMULATION!$D$17/$H23602/(SIMULATION!$D$17-$I23602)*(((EXP(-$I23602*$J23602))/(1-EXP(-SIMULATION!$D$4*$I23602)))-(EXP(-SIMULATION!$D$17*$J23602)/(1-EXP(-SIMULATION!$D$4*SIMULATION!$D$17))))</f>
        <v>3.2861037525981578</v>
      </c>
      <c r="L23602">
        <v>0.12582933505651017</v>
      </c>
      <c r="M23602">
        <f t="shared" ca="1" si="368"/>
        <v>3.6995920027142866</v>
      </c>
    </row>
    <row r="23603" spans="1:13" x14ac:dyDescent="0.25">
      <c r="A23603" s="9"/>
      <c r="H23603" s="9"/>
      <c r="J23603">
        <v>1</v>
      </c>
      <c r="K23603">
        <f ca="1">SIMULATION!$D$3*SIMULATION!$D$17/$H23602/(SIMULATION!$D$17-$I23602)*(((EXP(-$I23602*$J23603))/(1-EXP(-SIMULATION!$D$4*$I23602)))-(EXP(-SIMULATION!$D$17*$J23603)/(1-EXP(-SIMULATION!$D$4*SIMULATION!$D$17))))</f>
        <v>3.8105817190236295</v>
      </c>
      <c r="L23603">
        <v>-0.22967319466977543</v>
      </c>
      <c r="M23603">
        <f t="shared" ca="1" si="368"/>
        <v>2.9353932420652278</v>
      </c>
    </row>
    <row r="23604" spans="1:13" x14ac:dyDescent="0.25">
      <c r="A23604" s="9"/>
      <c r="H23604" s="9"/>
      <c r="J23604">
        <v>2</v>
      </c>
      <c r="K23604">
        <f ca="1">SIMULATION!$D$3*SIMULATION!$D$17/$H23602/(SIMULATION!$D$17-$I23602)*(((EXP(-$I23602*$J23604))/(1-EXP(-SIMULATION!$D$4*$I23602)))-(EXP(-SIMULATION!$D$17*$J23604)/(1-EXP(-SIMULATION!$D$4*SIMULATION!$D$17))))</f>
        <v>4.1173311427175907</v>
      </c>
      <c r="L23604">
        <v>-0.38354559472160549</v>
      </c>
      <c r="M23604">
        <f t="shared" ca="1" si="368"/>
        <v>2.5381469209181846</v>
      </c>
    </row>
    <row r="23605" spans="1:13" x14ac:dyDescent="0.25">
      <c r="A23605" s="9"/>
      <c r="H23605" s="9"/>
      <c r="J23605">
        <v>3</v>
      </c>
      <c r="K23605">
        <f ca="1">SIMULATION!$D$3*SIMULATION!$D$17/$H23602/(SIMULATION!$D$17-$I23602)*(((EXP(-$I23602*$J23605))/(1-EXP(-SIMULATION!$D$4*$I23602)))-(EXP(-SIMULATION!$D$17*$J23605)/(1-EXP(-SIMULATION!$D$4*SIMULATION!$D$17))))</f>
        <v>4.2850600912531132</v>
      </c>
      <c r="L23605">
        <v>3.5173021449763477E-3</v>
      </c>
      <c r="M23605">
        <f t="shared" ca="1" si="368"/>
        <v>4.3001319423034303</v>
      </c>
    </row>
    <row r="23606" spans="1:13" x14ac:dyDescent="0.25">
      <c r="A23606" s="9"/>
      <c r="H23606" s="9"/>
      <c r="J23606">
        <v>4</v>
      </c>
      <c r="K23606">
        <f ca="1">SIMULATION!$D$3*SIMULATION!$D$17/$H23602/(SIMULATION!$D$17-$I23602)*(((EXP(-$I23602*$J23606))/(1-EXP(-SIMULATION!$D$4*$I23602)))-(EXP(-SIMULATION!$D$17*$J23606)/(1-EXP(-SIMULATION!$D$4*SIMULATION!$D$17))))</f>
        <v>4.3641979066242786</v>
      </c>
      <c r="L23606">
        <v>0.17444668161056434</v>
      </c>
      <c r="M23606">
        <f t="shared" ca="1" si="368"/>
        <v>5.1255177493266553</v>
      </c>
    </row>
    <row r="23607" spans="1:13" x14ac:dyDescent="0.25">
      <c r="A23607" s="9"/>
      <c r="H23607" s="9"/>
      <c r="J23607">
        <v>5</v>
      </c>
      <c r="K23607">
        <f ca="1">SIMULATION!$D$3*SIMULATION!$D$17/$H23602/(SIMULATION!$D$17-$I23602)*(((EXP(-$I23602*$J23607))/(1-EXP(-SIMULATION!$D$4*$I23602)))-(EXP(-SIMULATION!$D$17*$J23607)/(1-EXP(-SIMULATION!$D$4*SIMULATION!$D$17))))</f>
        <v>4.3870523867285787</v>
      </c>
      <c r="L23607">
        <v>-1.6092895720041724E-2</v>
      </c>
      <c r="M23607">
        <f t="shared" ca="1" si="368"/>
        <v>4.3164520101505959</v>
      </c>
    </row>
    <row r="23608" spans="1:13" x14ac:dyDescent="0.25">
      <c r="A23608" s="9"/>
      <c r="H23608" s="9"/>
      <c r="J23608">
        <v>6</v>
      </c>
      <c r="K23608">
        <f ca="1">SIMULATION!$D$3*SIMULATION!$D$17/$H23602/(SIMULATION!$D$17-$I23602)*(((EXP(-$I23602*$J23608))/(1-EXP(-SIMULATION!$D$4*$I23602)))-(EXP(-SIMULATION!$D$17*$J23608)/(1-EXP(-SIMULATION!$D$4*SIMULATION!$D$17))))</f>
        <v>4.3743187512588699</v>
      </c>
      <c r="L23608">
        <v>-0.29795346083829494</v>
      </c>
      <c r="M23608">
        <f t="shared" ca="1" si="368"/>
        <v>3.0709753405114406</v>
      </c>
    </row>
    <row r="23609" spans="1:13" x14ac:dyDescent="0.25">
      <c r="A23609" s="9"/>
      <c r="H23609" s="9"/>
      <c r="J23609">
        <v>7</v>
      </c>
      <c r="K23609">
        <f ca="1">SIMULATION!$D$3*SIMULATION!$D$17/$H23602/(SIMULATION!$D$17-$I23602)*(((EXP(-$I23602*$J23609))/(1-EXP(-SIMULATION!$D$4*$I23602)))-(EXP(-SIMULATION!$D$17*$J23609)/(1-EXP(-SIMULATION!$D$4*SIMULATION!$D$17))))</f>
        <v>4.339250742525131</v>
      </c>
      <c r="L23609">
        <v>0.42465789348470762</v>
      </c>
      <c r="M23609">
        <f t="shared" ca="1" si="368"/>
        <v>6.1819478221478068</v>
      </c>
    </row>
    <row r="23610" spans="1:13" x14ac:dyDescent="0.25">
      <c r="A23610" s="9"/>
      <c r="H23610" s="9"/>
      <c r="J23610">
        <v>8</v>
      </c>
      <c r="K23610">
        <f ca="1">SIMULATION!$D$3*SIMULATION!$D$17/$H23602/(SIMULATION!$D$17-$I23602)*(((EXP(-$I23602*$J23610))/(1-EXP(-SIMULATION!$D$4*$I23602)))-(EXP(-SIMULATION!$D$17*$J23610)/(1-EXP(-SIMULATION!$D$4*SIMULATION!$D$17))))</f>
        <v>4.2903335656287744</v>
      </c>
      <c r="L23610">
        <v>0.30625266234301957</v>
      </c>
      <c r="M23610">
        <f t="shared" ca="1" si="368"/>
        <v>5.6042596424422069</v>
      </c>
    </row>
    <row r="23611" spans="1:13" x14ac:dyDescent="0.25">
      <c r="A23611" s="9"/>
      <c r="H23611" s="9"/>
      <c r="J23611">
        <v>9</v>
      </c>
      <c r="K23611">
        <f ca="1">SIMULATION!$D$3*SIMULATION!$D$17/$H23602/(SIMULATION!$D$17-$I23602)*(((EXP(-$I23602*$J23611))/(1-EXP(-SIMULATION!$D$4*$I23602)))-(EXP(-SIMULATION!$D$17*$J23611)/(1-EXP(-SIMULATION!$D$4*SIMULATION!$D$17))))</f>
        <v>4.2329967709675547</v>
      </c>
      <c r="L23611">
        <v>-0.46291788406000889</v>
      </c>
      <c r="M23611">
        <f t="shared" ca="1" si="368"/>
        <v>2.2734668625184042</v>
      </c>
    </row>
    <row r="23612" spans="1:13" x14ac:dyDescent="0.25">
      <c r="A23612" s="9"/>
      <c r="H23612" s="9"/>
      <c r="J23612">
        <v>10</v>
      </c>
      <c r="K23612">
        <f ca="1">SIMULATION!$D$3*SIMULATION!$D$17/$H23602/(SIMULATION!$D$17-$I23602)*(((EXP(-$I23602*$J23612))/(1-EXP(-SIMULATION!$D$4*$I23602)))-(EXP(-SIMULATION!$D$17*$J23612)/(1-EXP(-SIMULATION!$D$4*SIMULATION!$D$17))))</f>
        <v>4.1707119085216444</v>
      </c>
      <c r="L23612">
        <v>0.23177656110928357</v>
      </c>
      <c r="M23612">
        <f t="shared" ca="1" si="368"/>
        <v>5.1373851720563275</v>
      </c>
    </row>
    <row r="23613" spans="1:13" x14ac:dyDescent="0.25">
      <c r="A23613" s="9"/>
      <c r="H23613" s="9"/>
      <c r="J23613">
        <v>11</v>
      </c>
      <c r="K23613">
        <f ca="1">SIMULATION!$D$3*SIMULATION!$D$17/$H23602/(SIMULATION!$D$17-$I23602)*(((EXP(-$I23602*$J23613))/(1-EXP(-SIMULATION!$D$4*$I23602)))-(EXP(-SIMULATION!$D$17*$J23613)/(1-EXP(-SIMULATION!$D$4*SIMULATION!$D$17))))</f>
        <v>4.1056959290032129</v>
      </c>
      <c r="L23613">
        <v>-0.35318742721743407</v>
      </c>
      <c r="M23613">
        <f t="shared" ca="1" si="368"/>
        <v>2.6556157469014754</v>
      </c>
    </row>
    <row r="23614" spans="1:13" x14ac:dyDescent="0.25">
      <c r="A23614" s="9"/>
      <c r="H23614" s="9"/>
      <c r="J23614">
        <v>12</v>
      </c>
      <c r="K23614">
        <f ca="1">SIMULATION!$D$3*SIMULATION!$D$17/$H23602/(SIMULATION!$D$17-$I23602)*(((EXP(-$I23602*$J23614))/(1-EXP(-SIMULATION!$D$4*$I23602)))-(EXP(-SIMULATION!$D$17*$J23614)/(1-EXP(-SIMULATION!$D$4*SIMULATION!$D$17))))</f>
        <v>4.0393619380658992</v>
      </c>
      <c r="L23614">
        <v>-0.22564840830725755</v>
      </c>
      <c r="M23614">
        <f t="shared" ca="1" si="368"/>
        <v>3.1278863461644102</v>
      </c>
    </row>
    <row r="23615" spans="1:13" x14ac:dyDescent="0.25">
      <c r="A23615" s="9"/>
      <c r="H23615" s="9"/>
      <c r="J23615">
        <v>13</v>
      </c>
      <c r="K23615">
        <f ca="1">SIMULATION!$D$3*SIMULATION!$D$17/$H23602/(SIMULATION!$D$17-$I23602)*(((EXP(-$I23602*$J23615))/(1-EXP(-SIMULATION!$D$4*$I23602)))-(EXP(-SIMULATION!$D$17*$J23615)/(1-EXP(-SIMULATION!$D$4*SIMULATION!$D$17))))</f>
        <v>3.9726080482618116</v>
      </c>
      <c r="L23615">
        <v>0.23610203792103632</v>
      </c>
      <c r="M23615">
        <f t="shared" ca="1" si="368"/>
        <v>4.9105489043179356</v>
      </c>
    </row>
    <row r="23616" spans="1:13" x14ac:dyDescent="0.25">
      <c r="A23616" s="9"/>
      <c r="H23616" s="9"/>
      <c r="J23616">
        <v>14</v>
      </c>
      <c r="K23616">
        <f ca="1">SIMULATION!$D$3*SIMULATION!$D$17/$H23602/(SIMULATION!$D$17-$I23602)*(((EXP(-$I23602*$J23616))/(1-EXP(-SIMULATION!$D$4*$I23602)))-(EXP(-SIMULATION!$D$17*$J23616)/(1-EXP(-SIMULATION!$D$4*SIMULATION!$D$17))))</f>
        <v>3.9060024801440916</v>
      </c>
      <c r="L23616">
        <v>-3.6862428704542233E-2</v>
      </c>
      <c r="M23616">
        <f t="shared" ca="1" si="368"/>
        <v>3.7620177422000149</v>
      </c>
    </row>
    <row r="23617" spans="1:13" x14ac:dyDescent="0.25">
      <c r="A23617" s="9"/>
      <c r="H23617" s="9"/>
      <c r="J23617">
        <v>15</v>
      </c>
      <c r="K23617">
        <f ca="1">SIMULATION!$D$3*SIMULATION!$D$17/$H23602/(SIMULATION!$D$17-$I23602)*(((EXP(-$I23602*$J23617))/(1-EXP(-SIMULATION!$D$4*$I23602)))-(EXP(-SIMULATION!$D$17*$J23617)/(1-EXP(-SIMULATION!$D$4*SIMULATION!$D$17))))</f>
        <v>3.8399021773419246</v>
      </c>
      <c r="L23617">
        <v>0.10519963258223503</v>
      </c>
      <c r="M23617">
        <f t="shared" ca="1" si="368"/>
        <v>4.2438584755500193</v>
      </c>
    </row>
    <row r="23618" spans="1:13" x14ac:dyDescent="0.25">
      <c r="A23618" s="9"/>
      <c r="H23618" s="9"/>
      <c r="J23618">
        <v>16</v>
      </c>
      <c r="K23618">
        <f ca="1">SIMULATION!$D$3*SIMULATION!$D$17/$H23602/(SIMULATION!$D$17-$I23602)*(((EXP(-$I23602*$J23618))/(1-EXP(-SIMULATION!$D$4*$I23602)))-(EXP(-SIMULATION!$D$17*$J23618)/(1-EXP(-SIMULATION!$D$4*SIMULATION!$D$17))))</f>
        <v>3.7745288158130417</v>
      </c>
      <c r="L23618">
        <v>-0.11232935885502723</v>
      </c>
      <c r="M23618">
        <f t="shared" ca="1" si="368"/>
        <v>3.3505384139529375</v>
      </c>
    </row>
    <row r="23619" spans="1:13" x14ac:dyDescent="0.25">
      <c r="A23619" s="9"/>
      <c r="H23619" s="9"/>
      <c r="J23619">
        <v>17</v>
      </c>
      <c r="K23619">
        <f ca="1">SIMULATION!$D$3*SIMULATION!$D$17/$H23602/(SIMULATION!$D$17-$I23602)*(((EXP(-$I23602*$J23619))/(1-EXP(-SIMULATION!$D$4*$I23602)))-(EXP(-SIMULATION!$D$17*$J23619)/(1-EXP(-SIMULATION!$D$4*SIMULATION!$D$17))))</f>
        <v>3.7100175102881554</v>
      </c>
      <c r="L23619">
        <v>-0.14155755522388927</v>
      </c>
      <c r="M23619">
        <f t="shared" ref="M23619:M23682" ca="1" si="369">$K23619*(1+$L23619)</f>
        <v>3.1848365016939439</v>
      </c>
    </row>
    <row r="23620" spans="1:13" x14ac:dyDescent="0.25">
      <c r="A23620" s="9"/>
      <c r="H23620" s="9"/>
      <c r="J23620">
        <v>18</v>
      </c>
      <c r="K23620">
        <f ca="1">SIMULATION!$D$3*SIMULATION!$D$17/$H23602/(SIMULATION!$D$17-$I23602)*(((EXP(-$I23602*$J23620))/(1-EXP(-SIMULATION!$D$4*$I23602)))-(EXP(-SIMULATION!$D$17*$J23620)/(1-EXP(-SIMULATION!$D$4*SIMULATION!$D$17))))</f>
        <v>3.6464480244498647</v>
      </c>
      <c r="L23620">
        <v>-1.2607872404045909E-2</v>
      </c>
      <c r="M23620">
        <f t="shared" ca="1" si="369"/>
        <v>3.6004740730296154</v>
      </c>
    </row>
    <row r="23621" spans="1:13" x14ac:dyDescent="0.25">
      <c r="A23621" s="9"/>
      <c r="H23621" s="9"/>
      <c r="J23621">
        <v>19</v>
      </c>
      <c r="K23621">
        <f ca="1">SIMULATION!$D$3*SIMULATION!$D$17/$H23602/(SIMULATION!$D$17-$I23602)*(((EXP(-$I23602*$J23621))/(1-EXP(-SIMULATION!$D$4*$I23602)))-(EXP(-SIMULATION!$D$17*$J23621)/(1-EXP(-SIMULATION!$D$4*SIMULATION!$D$17))))</f>
        <v>3.5838647691158854</v>
      </c>
      <c r="L23621">
        <v>-0.238418957111807</v>
      </c>
      <c r="M23621">
        <f t="shared" ca="1" si="369"/>
        <v>2.7294034684335293</v>
      </c>
    </row>
    <row r="23622" spans="1:13" x14ac:dyDescent="0.25">
      <c r="A23622" s="9"/>
      <c r="H23622" s="9"/>
      <c r="J23622">
        <v>20</v>
      </c>
      <c r="K23622">
        <f ca="1">SIMULATION!$D$3*SIMULATION!$D$17/$H23602/(SIMULATION!$D$17-$I23602)*(((EXP(-$I23602*$J23622))/(1-EXP(-SIMULATION!$D$4*$I23602)))-(EXP(-SIMULATION!$D$17*$J23622)/(1-EXP(-SIMULATION!$D$4*SIMULATION!$D$17))))</f>
        <v>3.5222896155386922</v>
      </c>
      <c r="L23622">
        <v>-0.65787486262334194</v>
      </c>
      <c r="M23622">
        <f t="shared" ca="1" si="369"/>
        <v>1.2050638185965512</v>
      </c>
    </row>
    <row r="23623" spans="1:13" x14ac:dyDescent="0.25">
      <c r="A23623" s="9"/>
      <c r="H23623" s="9"/>
      <c r="J23623">
        <v>21</v>
      </c>
      <c r="K23623">
        <f ca="1">SIMULATION!$D$3*SIMULATION!$D$17/$H23602/(SIMULATION!$D$17-$I23602)*(((EXP(-$I23602*$J23623))/(1-EXP(-SIMULATION!$D$4*$I23602)))-(EXP(-SIMULATION!$D$17*$J23623)/(1-EXP(-SIMULATION!$D$4*SIMULATION!$D$17))))</f>
        <v>3.4617301044921436</v>
      </c>
      <c r="L23623">
        <v>0.10654697796829109</v>
      </c>
      <c r="M23623">
        <f t="shared" ca="1" si="369"/>
        <v>3.8305669856676379</v>
      </c>
    </row>
    <row r="23624" spans="1:13" x14ac:dyDescent="0.25">
      <c r="A23624" s="9"/>
      <c r="H23624" s="9"/>
      <c r="J23624">
        <v>22</v>
      </c>
      <c r="K23624">
        <f ca="1">SIMULATION!$D$3*SIMULATION!$D$17/$H23602/(SIMULATION!$D$17-$I23602)*(((EXP(-$I23602*$J23624))/(1-EXP(-SIMULATION!$D$4*$I23602)))-(EXP(-SIMULATION!$D$17*$J23624)/(1-EXP(-SIMULATION!$D$4*SIMULATION!$D$17))))</f>
        <v>3.4021847049008267</v>
      </c>
      <c r="L23624">
        <v>0.1066688597003727</v>
      </c>
      <c r="M23624">
        <f t="shared" ca="1" si="369"/>
        <v>3.7650918678626466</v>
      </c>
    </row>
    <row r="23625" spans="1:13" x14ac:dyDescent="0.25">
      <c r="A23625" s="9"/>
      <c r="H23625" s="9"/>
      <c r="J23625">
        <v>23</v>
      </c>
      <c r="K23625">
        <f ca="1">SIMULATION!$D$3*SIMULATION!$D$17/$H23602/(SIMULATION!$D$17-$I23602)*(((EXP(-$I23602*$J23625))/(1-EXP(-SIMULATION!$D$4*$I23602)))-(EXP(-SIMULATION!$D$17*$J23625)/(1-EXP(-SIMULATION!$D$4*SIMULATION!$D$17))))</f>
        <v>3.343646181778384</v>
      </c>
      <c r="L23625">
        <v>-0.13738045171711188</v>
      </c>
      <c r="M23625">
        <f t="shared" ca="1" si="369"/>
        <v>2.8842945589434734</v>
      </c>
    </row>
    <row r="23626" spans="1:13" x14ac:dyDescent="0.25">
      <c r="A23626" s="9"/>
      <c r="H23626" s="9"/>
      <c r="J23626">
        <v>24</v>
      </c>
      <c r="K23626">
        <f ca="1">SIMULATION!$D$3*SIMULATION!$D$17/$H23602/(SIMULATION!$D$17-$I23602)*(((EXP(-$I23602*$J23626))/(1-EXP(-SIMULATION!$D$4*$I23602)))-(EXP(-SIMULATION!$D$17*$J23626)/(1-EXP(-SIMULATION!$D$4*SIMULATION!$D$17))))</f>
        <v>3.2861037525981578</v>
      </c>
      <c r="L23626">
        <v>-0.46784091390775717</v>
      </c>
      <c r="M23626">
        <f t="shared" ca="1" si="369"/>
        <v>1.7487299697869252</v>
      </c>
    </row>
    <row r="23627" spans="1:13" x14ac:dyDescent="0.25">
      <c r="A23627" s="9">
        <v>946</v>
      </c>
      <c r="B23627" s="2">
        <f ca="1">NORMINV(RAND(),SIMULATION!D7,SIMULATION!D8)</f>
        <v>57.374941714783034</v>
      </c>
      <c r="C23627" s="2">
        <v>2</v>
      </c>
      <c r="D23627" s="2">
        <f ca="1">SIMULATION!$D$11*(1+(SIMULATION!$D$12*LN(1+$C23627)))*(1+(SIMULATION!$D$13*(($B23627/63.5)-1)))</f>
        <v>9.7832038133851249</v>
      </c>
      <c r="E23627" s="2">
        <v>-2.3671373765549585E-2</v>
      </c>
      <c r="F23627" s="2">
        <f ca="1">D23627*(1+E23627)</f>
        <v>9.5516219392939359</v>
      </c>
      <c r="G23627" s="2">
        <v>0.77437774372488011</v>
      </c>
      <c r="H23627" s="9">
        <f>SIMULATION!$D$15*EXP($G$23627)</f>
        <v>478.87316106928165</v>
      </c>
      <c r="I23627" s="2">
        <f ca="1">$F23627/$H23627</f>
        <v>1.9946037313859903E-2</v>
      </c>
      <c r="J23627">
        <v>0</v>
      </c>
      <c r="K23627">
        <f ca="1">SIMULATION!$D$3*SIMULATION!$D$17/$H23627/(SIMULATION!$D$17-$I23627)*(((EXP(-$I23627*$J23627))/(1-EXP(-SIMULATION!$D$4*$I23627)))-(EXP(-SIMULATION!$D$17*$J23627)/(1-EXP(-SIMULATION!$D$4*SIMULATION!$D$17))))</f>
        <v>1.9583748156703664</v>
      </c>
      <c r="L23627">
        <v>0.10059050722073935</v>
      </c>
      <c r="M23627">
        <f t="shared" ca="1" si="369"/>
        <v>2.1553687317069707</v>
      </c>
    </row>
    <row r="23628" spans="1:13" x14ac:dyDescent="0.25">
      <c r="A23628" s="9"/>
      <c r="H23628" s="9"/>
      <c r="J23628">
        <v>1</v>
      </c>
      <c r="K23628">
        <f ca="1">SIMULATION!$D$3*SIMULATION!$D$17/$H23627/(SIMULATION!$D$17-$I23627)*(((EXP(-$I23627*$J23628))/(1-EXP(-SIMULATION!$D$4*$I23627)))-(EXP(-SIMULATION!$D$17*$J23628)/(1-EXP(-SIMULATION!$D$4*SIMULATION!$D$17))))</f>
        <v>2.327845364039884</v>
      </c>
      <c r="L23628">
        <v>8.5826182954671454E-2</v>
      </c>
      <c r="M23628">
        <f t="shared" ca="1" si="369"/>
        <v>2.5276354461441546</v>
      </c>
    </row>
    <row r="23629" spans="1:13" x14ac:dyDescent="0.25">
      <c r="A23629" s="9"/>
      <c r="H23629" s="9"/>
      <c r="J23629">
        <v>2</v>
      </c>
      <c r="K23629">
        <f ca="1">SIMULATION!$D$3*SIMULATION!$D$17/$H23627/(SIMULATION!$D$17-$I23627)*(((EXP(-$I23627*$J23629))/(1-EXP(-SIMULATION!$D$4*$I23627)))-(EXP(-SIMULATION!$D$17*$J23629)/(1-EXP(-SIMULATION!$D$4*SIMULATION!$D$17))))</f>
        <v>2.5434235369264928</v>
      </c>
      <c r="L23629">
        <v>0.23355749380704557</v>
      </c>
      <c r="M23629">
        <f t="shared" ca="1" si="369"/>
        <v>3.1374591639008957</v>
      </c>
    </row>
    <row r="23630" spans="1:13" x14ac:dyDescent="0.25">
      <c r="A23630" s="9"/>
      <c r="H23630" s="9"/>
      <c r="J23630">
        <v>3</v>
      </c>
      <c r="K23630">
        <f ca="1">SIMULATION!$D$3*SIMULATION!$D$17/$H23627/(SIMULATION!$D$17-$I23627)*(((EXP(-$I23627*$J23630))/(1-EXP(-SIMULATION!$D$4*$I23627)))-(EXP(-SIMULATION!$D$17*$J23630)/(1-EXP(-SIMULATION!$D$4*SIMULATION!$D$17))))</f>
        <v>2.6608021600613414</v>
      </c>
      <c r="L23630">
        <v>6.588874433001661E-2</v>
      </c>
      <c r="M23630">
        <f t="shared" ca="1" si="369"/>
        <v>2.8361190732983794</v>
      </c>
    </row>
    <row r="23631" spans="1:13" x14ac:dyDescent="0.25">
      <c r="A23631" s="9"/>
      <c r="H23631" s="9"/>
      <c r="J23631">
        <v>4</v>
      </c>
      <c r="K23631">
        <f ca="1">SIMULATION!$D$3*SIMULATION!$D$17/$H23627/(SIMULATION!$D$17-$I23627)*(((EXP(-$I23627*$J23631))/(1-EXP(-SIMULATION!$D$4*$I23627)))-(EXP(-SIMULATION!$D$17*$J23631)/(1-EXP(-SIMULATION!$D$4*SIMULATION!$D$17))))</f>
        <v>2.7156622850282486</v>
      </c>
      <c r="L23631">
        <v>-0.27341821413198536</v>
      </c>
      <c r="M23631">
        <f t="shared" ca="1" si="369"/>
        <v>1.9731507528702381</v>
      </c>
    </row>
    <row r="23632" spans="1:13" x14ac:dyDescent="0.25">
      <c r="A23632" s="9"/>
      <c r="H23632" s="9"/>
      <c r="J23632">
        <v>5</v>
      </c>
      <c r="K23632">
        <f ca="1">SIMULATION!$D$3*SIMULATION!$D$17/$H23627/(SIMULATION!$D$17-$I23627)*(((EXP(-$I23627*$J23632))/(1-EXP(-SIMULATION!$D$4*$I23627)))-(EXP(-SIMULATION!$D$17*$J23632)/(1-EXP(-SIMULATION!$D$4*SIMULATION!$D$17))))</f>
        <v>2.7308610959151118</v>
      </c>
      <c r="L23632">
        <v>0.24841334370255852</v>
      </c>
      <c r="M23632">
        <f t="shared" ca="1" si="369"/>
        <v>3.4092434319386182</v>
      </c>
    </row>
    <row r="23633" spans="1:13" x14ac:dyDescent="0.25">
      <c r="A23633" s="9"/>
      <c r="H23633" s="9"/>
      <c r="J23633">
        <v>6</v>
      </c>
      <c r="K23633">
        <f ca="1">SIMULATION!$D$3*SIMULATION!$D$17/$H23627/(SIMULATION!$D$17-$I23627)*(((EXP(-$I23627*$J23633))/(1-EXP(-SIMULATION!$D$4*$I23627)))-(EXP(-SIMULATION!$D$17*$J23633)/(1-EXP(-SIMULATION!$D$4*SIMULATION!$D$17))))</f>
        <v>2.721038091167348</v>
      </c>
      <c r="L23633">
        <v>-0.20851938499023268</v>
      </c>
      <c r="M23633">
        <f t="shared" ca="1" si="369"/>
        <v>2.1536489018621356</v>
      </c>
    </row>
    <row r="23634" spans="1:13" x14ac:dyDescent="0.25">
      <c r="A23634" s="9"/>
      <c r="H23634" s="9"/>
      <c r="J23634">
        <v>7</v>
      </c>
      <c r="K23634">
        <f ca="1">SIMULATION!$D$3*SIMULATION!$D$17/$H23627/(SIMULATION!$D$17-$I23627)*(((EXP(-$I23627*$J23634))/(1-EXP(-SIMULATION!$D$4*$I23627)))-(EXP(-SIMULATION!$D$17*$J23634)/(1-EXP(-SIMULATION!$D$4*SIMULATION!$D$17))))</f>
        <v>2.6955668335804113</v>
      </c>
      <c r="L23634">
        <v>4.1804030710542041E-2</v>
      </c>
      <c r="M23634">
        <f t="shared" ca="1" si="369"/>
        <v>2.8082523922737255</v>
      </c>
    </row>
    <row r="23635" spans="1:13" x14ac:dyDescent="0.25">
      <c r="A23635" s="9"/>
      <c r="H23635" s="9"/>
      <c r="J23635">
        <v>8</v>
      </c>
      <c r="K23635">
        <f ca="1">SIMULATION!$D$3*SIMULATION!$D$17/$H23627/(SIMULATION!$D$17-$I23627)*(((EXP(-$I23627*$J23635))/(1-EXP(-SIMULATION!$D$4*$I23627)))-(EXP(-SIMULATION!$D$17*$J23635)/(1-EXP(-SIMULATION!$D$4*SIMULATION!$D$17))))</f>
        <v>2.6604465002551705</v>
      </c>
      <c r="L23635">
        <v>0.24117719167335958</v>
      </c>
      <c r="M23635">
        <f t="shared" ca="1" si="369"/>
        <v>3.3020855157839306</v>
      </c>
    </row>
    <row r="23636" spans="1:13" x14ac:dyDescent="0.25">
      <c r="A23636" s="9"/>
      <c r="H23636" s="9"/>
      <c r="J23636">
        <v>9</v>
      </c>
      <c r="K23636">
        <f ca="1">SIMULATION!$D$3*SIMULATION!$D$17/$H23627/(SIMULATION!$D$17-$I23627)*(((EXP(-$I23627*$J23636))/(1-EXP(-SIMULATION!$D$4*$I23627)))-(EXP(-SIMULATION!$D$17*$J23636)/(1-EXP(-SIMULATION!$D$4*SIMULATION!$D$17))))</f>
        <v>2.6195140306931943</v>
      </c>
      <c r="L23636">
        <v>-1.2652052665740016E-2</v>
      </c>
      <c r="M23636">
        <f t="shared" ca="1" si="369"/>
        <v>2.5863718012182191</v>
      </c>
    </row>
    <row r="23637" spans="1:13" x14ac:dyDescent="0.25">
      <c r="A23637" s="9"/>
      <c r="H23637" s="9"/>
      <c r="J23637">
        <v>10</v>
      </c>
      <c r="K23637">
        <f ca="1">SIMULATION!$D$3*SIMULATION!$D$17/$H23627/(SIMULATION!$D$17-$I23627)*(((EXP(-$I23627*$J23637))/(1-EXP(-SIMULATION!$D$4*$I23627)))-(EXP(-SIMULATION!$D$17*$J23637)/(1-EXP(-SIMULATION!$D$4*SIMULATION!$D$17))))</f>
        <v>2.5752208977468478</v>
      </c>
      <c r="L23637">
        <v>0.10161011849127241</v>
      </c>
      <c r="M23637">
        <f t="shared" ca="1" si="369"/>
        <v>2.8368893983081058</v>
      </c>
    </row>
    <row r="23638" spans="1:13" x14ac:dyDescent="0.25">
      <c r="A23638" s="9"/>
      <c r="H23638" s="9"/>
      <c r="J23638">
        <v>11</v>
      </c>
      <c r="K23638">
        <f ca="1">SIMULATION!$D$3*SIMULATION!$D$17/$H23627/(SIMULATION!$D$17-$I23627)*(((EXP(-$I23627*$J23638))/(1-EXP(-SIMULATION!$D$4*$I23627)))-(EXP(-SIMULATION!$D$17*$J23638)/(1-EXP(-SIMULATION!$D$4*SIMULATION!$D$17))))</f>
        <v>2.5291308783842879</v>
      </c>
      <c r="L23638">
        <v>-0.13918925565270931</v>
      </c>
      <c r="M23638">
        <f t="shared" ca="1" si="369"/>
        <v>2.1771030339736961</v>
      </c>
    </row>
    <row r="23639" spans="1:13" x14ac:dyDescent="0.25">
      <c r="A23639" s="9"/>
      <c r="H23639" s="9"/>
      <c r="J23639">
        <v>12</v>
      </c>
      <c r="K23639">
        <f ca="1">SIMULATION!$D$3*SIMULATION!$D$17/$H23627/(SIMULATION!$D$17-$I23627)*(((EXP(-$I23627*$J23639))/(1-EXP(-SIMULATION!$D$4*$I23627)))-(EXP(-SIMULATION!$D$17*$J23639)/(1-EXP(-SIMULATION!$D$4*SIMULATION!$D$17))))</f>
        <v>2.4822390344204299</v>
      </c>
      <c r="L23639">
        <v>0.2393758881907033</v>
      </c>
      <c r="M23639">
        <f t="shared" ca="1" si="369"/>
        <v>3.0764272079864541</v>
      </c>
    </row>
    <row r="23640" spans="1:13" x14ac:dyDescent="0.25">
      <c r="A23640" s="9"/>
      <c r="H23640" s="9"/>
      <c r="J23640">
        <v>13</v>
      </c>
      <c r="K23640">
        <f ca="1">SIMULATION!$D$3*SIMULATION!$D$17/$H23627/(SIMULATION!$D$17-$I23627)*(((EXP(-$I23627*$J23640))/(1-EXP(-SIMULATION!$D$4*$I23627)))-(EXP(-SIMULATION!$D$17*$J23640)/(1-EXP(-SIMULATION!$D$4*SIMULATION!$D$17))))</f>
        <v>2.435176120310258</v>
      </c>
      <c r="L23640">
        <v>-0.54297310067880911</v>
      </c>
      <c r="M23640">
        <f t="shared" ca="1" si="369"/>
        <v>1.1129409915664046</v>
      </c>
    </row>
    <row r="23641" spans="1:13" x14ac:dyDescent="0.25">
      <c r="A23641" s="9"/>
      <c r="H23641" s="9"/>
      <c r="J23641">
        <v>14</v>
      </c>
      <c r="K23641">
        <f ca="1">SIMULATION!$D$3*SIMULATION!$D$17/$H23627/(SIMULATION!$D$17-$I23627)*(((EXP(-$I23627*$J23641))/(1-EXP(-SIMULATION!$D$4*$I23627)))-(EXP(-SIMULATION!$D$17*$J23641)/(1-EXP(-SIMULATION!$D$4*SIMULATION!$D$17))))</f>
        <v>2.3883395698776528</v>
      </c>
      <c r="L23641">
        <v>0.10891444878316642</v>
      </c>
      <c r="M23641">
        <f t="shared" ca="1" si="369"/>
        <v>2.6484642576379018</v>
      </c>
    </row>
    <row r="23642" spans="1:13" x14ac:dyDescent="0.25">
      <c r="A23642" s="9"/>
      <c r="H23642" s="9"/>
      <c r="J23642">
        <v>15</v>
      </c>
      <c r="K23642">
        <f ca="1">SIMULATION!$D$3*SIMULATION!$D$17/$H23627/(SIMULATION!$D$17-$I23627)*(((EXP(-$I23627*$J23642))/(1-EXP(-SIMULATION!$D$4*$I23627)))-(EXP(-SIMULATION!$D$17*$J23642)/(1-EXP(-SIMULATION!$D$4*SIMULATION!$D$17))))</f>
        <v>2.3419774330979966</v>
      </c>
      <c r="L23642">
        <v>7.9430618052278856E-2</v>
      </c>
      <c r="M23642">
        <f t="shared" ca="1" si="369"/>
        <v>2.52800214807346</v>
      </c>
    </row>
    <row r="23643" spans="1:13" x14ac:dyDescent="0.25">
      <c r="A23643" s="9"/>
      <c r="H23643" s="9"/>
      <c r="J23643">
        <v>16</v>
      </c>
      <c r="K23643">
        <f ca="1">SIMULATION!$D$3*SIMULATION!$D$17/$H23627/(SIMULATION!$D$17-$I23627)*(((EXP(-$I23627*$J23643))/(1-EXP(-SIMULATION!$D$4*$I23627)))-(EXP(-SIMULATION!$D$17*$J23643)/(1-EXP(-SIMULATION!$D$4*SIMULATION!$D$17))))</f>
        <v>2.2962421621862159</v>
      </c>
      <c r="L23643">
        <v>-0.31184161505555191</v>
      </c>
      <c r="M23643">
        <f t="shared" ca="1" si="369"/>
        <v>1.5801782977714138</v>
      </c>
    </row>
    <row r="23644" spans="1:13" x14ac:dyDescent="0.25">
      <c r="A23644" s="9"/>
      <c r="H23644" s="9"/>
      <c r="J23644">
        <v>17</v>
      </c>
      <c r="K23644">
        <f ca="1">SIMULATION!$D$3*SIMULATION!$D$17/$H23627/(SIMULATION!$D$17-$I23627)*(((EXP(-$I23627*$J23644))/(1-EXP(-SIMULATION!$D$4*$I23627)))-(EXP(-SIMULATION!$D$17*$J23644)/(1-EXP(-SIMULATION!$D$4*SIMULATION!$D$17))))</f>
        <v>2.2512250764399653</v>
      </c>
      <c r="L23644">
        <v>5.9774899596450451E-2</v>
      </c>
      <c r="M23644">
        <f t="shared" ca="1" si="369"/>
        <v>2.3857918293531757</v>
      </c>
    </row>
    <row r="23645" spans="1:13" x14ac:dyDescent="0.25">
      <c r="A23645" s="9"/>
      <c r="H23645" s="9"/>
      <c r="J23645">
        <v>18</v>
      </c>
      <c r="K23645">
        <f ca="1">SIMULATION!$D$3*SIMULATION!$D$17/$H23627/(SIMULATION!$D$17-$I23627)*(((EXP(-$I23627*$J23645))/(1-EXP(-SIMULATION!$D$4*$I23627)))-(EXP(-SIMULATION!$D$17*$J23645)/(1-EXP(-SIMULATION!$D$4*SIMULATION!$D$17))))</f>
        <v>2.2069784456111461</v>
      </c>
      <c r="L23645">
        <v>0.10050293986802547</v>
      </c>
      <c r="M23645">
        <f t="shared" ca="1" si="369"/>
        <v>2.4287862676204317</v>
      </c>
    </row>
    <row r="23646" spans="1:13" x14ac:dyDescent="0.25">
      <c r="A23646" s="9"/>
      <c r="H23646" s="9"/>
      <c r="J23646">
        <v>19</v>
      </c>
      <c r="K23646">
        <f ca="1">SIMULATION!$D$3*SIMULATION!$D$17/$H23627/(SIMULATION!$D$17-$I23627)*(((EXP(-$I23627*$J23646))/(1-EXP(-SIMULATION!$D$4*$I23627)))-(EXP(-SIMULATION!$D$17*$J23646)/(1-EXP(-SIMULATION!$D$4*SIMULATION!$D$17))))</f>
        <v>2.1635296389799201</v>
      </c>
      <c r="L23646">
        <v>0.32120580776148544</v>
      </c>
      <c r="M23646">
        <f t="shared" ca="1" si="369"/>
        <v>2.8584679242843802</v>
      </c>
    </row>
    <row r="23647" spans="1:13" x14ac:dyDescent="0.25">
      <c r="A23647" s="9"/>
      <c r="H23647" s="9"/>
      <c r="J23647">
        <v>20</v>
      </c>
      <c r="K23647">
        <f ca="1">SIMULATION!$D$3*SIMULATION!$D$17/$H23627/(SIMULATION!$D$17-$I23627)*(((EXP(-$I23627*$J23647))/(1-EXP(-SIMULATION!$D$4*$I23627)))-(EXP(-SIMULATION!$D$17*$J23647)/(1-EXP(-SIMULATION!$D$4*SIMULATION!$D$17))))</f>
        <v>2.120890189987366</v>
      </c>
      <c r="L23647">
        <v>0.34187880169747797</v>
      </c>
      <c r="M23647">
        <f t="shared" ca="1" si="369"/>
        <v>2.8459775866721833</v>
      </c>
    </row>
    <row r="23648" spans="1:13" x14ac:dyDescent="0.25">
      <c r="A23648" s="9"/>
      <c r="H23648" s="9"/>
      <c r="J23648">
        <v>21</v>
      </c>
      <c r="K23648">
        <f ca="1">SIMULATION!$D$3*SIMULATION!$D$17/$H23627/(SIMULATION!$D$17-$I23627)*(((EXP(-$I23627*$J23648))/(1-EXP(-SIMULATION!$D$4*$I23627)))-(EXP(-SIMULATION!$D$17*$J23648)/(1-EXP(-SIMULATION!$D$4*SIMULATION!$D$17))))</f>
        <v>2.0790616026828204</v>
      </c>
      <c r="L23648">
        <v>0.31170005089665631</v>
      </c>
      <c r="M23648">
        <f t="shared" ca="1" si="369"/>
        <v>2.7271052100563393</v>
      </c>
    </row>
    <row r="23649" spans="1:13" x14ac:dyDescent="0.25">
      <c r="A23649" s="9"/>
      <c r="H23649" s="9"/>
      <c r="J23649">
        <v>22</v>
      </c>
      <c r="K23649">
        <f ca="1">SIMULATION!$D$3*SIMULATION!$D$17/$H23627/(SIMULATION!$D$17-$I23627)*(((EXP(-$I23627*$J23649))/(1-EXP(-SIMULATION!$D$4*$I23627)))-(EXP(-SIMULATION!$D$17*$J23649)/(1-EXP(-SIMULATION!$D$4*SIMULATION!$D$17))))</f>
        <v>2.0380390702941615</v>
      </c>
      <c r="L23649">
        <v>-0.13845744231292761</v>
      </c>
      <c r="M23649">
        <f t="shared" ca="1" si="369"/>
        <v>1.7558573932874149</v>
      </c>
    </row>
    <row r="23650" spans="1:13" x14ac:dyDescent="0.25">
      <c r="A23650" s="9"/>
      <c r="H23650" s="9"/>
      <c r="J23650">
        <v>23</v>
      </c>
      <c r="K23650">
        <f ca="1">SIMULATION!$D$3*SIMULATION!$D$17/$H23627/(SIMULATION!$D$17-$I23627)*(((EXP(-$I23627*$J23650))/(1-EXP(-SIMULATION!$D$4*$I23627)))-(EXP(-SIMULATION!$D$17*$J23650)/(1-EXP(-SIMULATION!$D$4*SIMULATION!$D$17))))</f>
        <v>1.9978138558820409</v>
      </c>
      <c r="L23650">
        <v>4.852648529547262E-2</v>
      </c>
      <c r="M23650">
        <f t="shared" ca="1" si="369"/>
        <v>2.0947607405825921</v>
      </c>
    </row>
    <row r="23651" spans="1:13" x14ac:dyDescent="0.25">
      <c r="A23651" s="9"/>
      <c r="H23651" s="9"/>
      <c r="J23651">
        <v>24</v>
      </c>
      <c r="K23651">
        <f ca="1">SIMULATION!$D$3*SIMULATION!$D$17/$H23627/(SIMULATION!$D$17-$I23627)*(((EXP(-$I23627*$J23651))/(1-EXP(-SIMULATION!$D$4*$I23627)))-(EXP(-SIMULATION!$D$17*$J23651)/(1-EXP(-SIMULATION!$D$4*SIMULATION!$D$17))))</f>
        <v>1.9583748156703662</v>
      </c>
      <c r="L23651">
        <v>-0.72838685194846498</v>
      </c>
      <c r="M23651">
        <f t="shared" ca="1" si="369"/>
        <v>0.53192034874907279</v>
      </c>
    </row>
    <row r="23652" spans="1:13" x14ac:dyDescent="0.25">
      <c r="A23652" s="9">
        <v>947</v>
      </c>
      <c r="B23652" s="2">
        <f ca="1">NORMINV(RAND(),SIMULATION!D7,SIMULATION!D8)</f>
        <v>56.465506111976261</v>
      </c>
      <c r="C23652" s="2">
        <v>2</v>
      </c>
      <c r="D23652" s="2">
        <f ca="1">SIMULATION!$D$11*(1+(SIMULATION!$D$12*LN(1+$C23652)))*(1+(SIMULATION!$D$13*(($B23652/63.5)-1)))</f>
        <v>9.7156675456469177</v>
      </c>
      <c r="E23652" s="2">
        <v>-0.10569659354546784</v>
      </c>
      <c r="F23652" s="2">
        <f ca="1">D23652*(1+E23652)</f>
        <v>8.6887545820517822</v>
      </c>
      <c r="G23652" s="2">
        <v>0.31883245925212023</v>
      </c>
      <c r="H23652" s="9">
        <f>SIMULATION!$D$15*EXP($G$23652)</f>
        <v>303.65448072014692</v>
      </c>
      <c r="I23652" s="2">
        <f ca="1">$F23652/$H23652</f>
        <v>2.8613951493307567E-2</v>
      </c>
      <c r="J23652">
        <v>0</v>
      </c>
      <c r="K23652">
        <f ca="1">SIMULATION!$D$3*SIMULATION!$D$17/$H23652/(SIMULATION!$D$17-$I23652)*(((EXP(-$I23652*$J23652))/(1-EXP(-SIMULATION!$D$4*$I23652)))-(EXP(-SIMULATION!$D$17*$J23652)/(1-EXP(-SIMULATION!$D$4*SIMULATION!$D$17))))</f>
        <v>1.9607609090219082</v>
      </c>
      <c r="L23652">
        <v>-0.20695161629408143</v>
      </c>
      <c r="M23652">
        <f t="shared" ca="1" si="369"/>
        <v>1.5549782697335719</v>
      </c>
    </row>
    <row r="23653" spans="1:13" x14ac:dyDescent="0.25">
      <c r="A23653" s="9"/>
      <c r="H23653" s="9"/>
      <c r="J23653">
        <v>1</v>
      </c>
      <c r="K23653">
        <f ca="1">SIMULATION!$D$3*SIMULATION!$D$17/$H23652/(SIMULATION!$D$17-$I23652)*(((EXP(-$I23652*$J23653))/(1-EXP(-SIMULATION!$D$4*$I23652)))-(EXP(-SIMULATION!$D$17*$J23653)/(1-EXP(-SIMULATION!$D$4*SIMULATION!$D$17))))</f>
        <v>2.5461319361957457</v>
      </c>
      <c r="L23653">
        <v>-5.3759199439389616E-2</v>
      </c>
      <c r="M23653">
        <f t="shared" ca="1" si="369"/>
        <v>2.4092539216387996</v>
      </c>
    </row>
    <row r="23654" spans="1:13" x14ac:dyDescent="0.25">
      <c r="A23654" s="9"/>
      <c r="H23654" s="9"/>
      <c r="J23654">
        <v>2</v>
      </c>
      <c r="K23654">
        <f ca="1">SIMULATION!$D$3*SIMULATION!$D$17/$H23652/(SIMULATION!$D$17-$I23652)*(((EXP(-$I23652*$J23654))/(1-EXP(-SIMULATION!$D$4*$I23652)))-(EXP(-SIMULATION!$D$17*$J23654)/(1-EXP(-SIMULATION!$D$4*SIMULATION!$D$17))))</f>
        <v>2.884873473840964</v>
      </c>
      <c r="L23654">
        <v>0.41122760297091954</v>
      </c>
      <c r="M23654">
        <f t="shared" ca="1" si="369"/>
        <v>4.071213077362974</v>
      </c>
    </row>
    <row r="23655" spans="1:13" x14ac:dyDescent="0.25">
      <c r="A23655" s="9"/>
      <c r="H23655" s="9"/>
      <c r="J23655">
        <v>3</v>
      </c>
      <c r="K23655">
        <f ca="1">SIMULATION!$D$3*SIMULATION!$D$17/$H23652/(SIMULATION!$D$17-$I23652)*(((EXP(-$I23652*$J23655))/(1-EXP(-SIMULATION!$D$4*$I23652)))-(EXP(-SIMULATION!$D$17*$J23655)/(1-EXP(-SIMULATION!$D$4*SIMULATION!$D$17))))</f>
        <v>3.0665950264245554</v>
      </c>
      <c r="L23655">
        <v>-0.46611250837801815</v>
      </c>
      <c r="M23655">
        <f t="shared" ca="1" si="369"/>
        <v>1.6372167264782509</v>
      </c>
    </row>
    <row r="23656" spans="1:13" x14ac:dyDescent="0.25">
      <c r="A23656" s="9"/>
      <c r="H23656" s="9"/>
      <c r="J23656">
        <v>4</v>
      </c>
      <c r="K23656">
        <f ca="1">SIMULATION!$D$3*SIMULATION!$D$17/$H23652/(SIMULATION!$D$17-$I23652)*(((EXP(-$I23652*$J23656))/(1-EXP(-SIMULATION!$D$4*$I23652)))-(EXP(-SIMULATION!$D$17*$J23656)/(1-EXP(-SIMULATION!$D$4*SIMULATION!$D$17))))</f>
        <v>3.1486915928535519</v>
      </c>
      <c r="L23656">
        <v>0.51040640643399815</v>
      </c>
      <c r="M23656">
        <f t="shared" ca="1" si="369"/>
        <v>4.7558039537308749</v>
      </c>
    </row>
    <row r="23657" spans="1:13" x14ac:dyDescent="0.25">
      <c r="A23657" s="9"/>
      <c r="H23657" s="9"/>
      <c r="J23657">
        <v>5</v>
      </c>
      <c r="K23657">
        <f ca="1">SIMULATION!$D$3*SIMULATION!$D$17/$H23652/(SIMULATION!$D$17-$I23652)*(((EXP(-$I23652*$J23657))/(1-EXP(-SIMULATION!$D$4*$I23652)))-(EXP(-SIMULATION!$D$17*$J23657)/(1-EXP(-SIMULATION!$D$4*SIMULATION!$D$17))))</f>
        <v>3.1679151513794692</v>
      </c>
      <c r="L23657">
        <v>0.28695098811113318</v>
      </c>
      <c r="M23657">
        <f t="shared" ca="1" si="369"/>
        <v>4.0769515343200382</v>
      </c>
    </row>
    <row r="23658" spans="1:13" x14ac:dyDescent="0.25">
      <c r="A23658" s="9"/>
      <c r="H23658" s="9"/>
      <c r="J23658">
        <v>6</v>
      </c>
      <c r="K23658">
        <f ca="1">SIMULATION!$D$3*SIMULATION!$D$17/$H23652/(SIMULATION!$D$17-$I23652)*(((EXP(-$I23652*$J23658))/(1-EXP(-SIMULATION!$D$4*$I23652)))-(EXP(-SIMULATION!$D$17*$J23658)/(1-EXP(-SIMULATION!$D$4*SIMULATION!$D$17))))</f>
        <v>3.1477899250012751</v>
      </c>
      <c r="L23658">
        <v>0.4195061067239752</v>
      </c>
      <c r="M23658">
        <f t="shared" ca="1" si="369"/>
        <v>4.4683070212235139</v>
      </c>
    </row>
    <row r="23659" spans="1:13" x14ac:dyDescent="0.25">
      <c r="A23659" s="9"/>
      <c r="H23659" s="9"/>
      <c r="J23659">
        <v>7</v>
      </c>
      <c r="K23659">
        <f ca="1">SIMULATION!$D$3*SIMULATION!$D$17/$H23652/(SIMULATION!$D$17-$I23652)*(((EXP(-$I23652*$J23659))/(1-EXP(-SIMULATION!$D$4*$I23652)))-(EXP(-SIMULATION!$D$17*$J23659)/(1-EXP(-SIMULATION!$D$4*SIMULATION!$D$17))))</f>
        <v>3.1033642411650288</v>
      </c>
      <c r="L23659">
        <v>-5.8524883649335613E-2</v>
      </c>
      <c r="M23659">
        <f t="shared" ca="1" si="369"/>
        <v>2.9217402100293368</v>
      </c>
    </row>
    <row r="23660" spans="1:13" x14ac:dyDescent="0.25">
      <c r="A23660" s="9"/>
      <c r="H23660" s="9"/>
      <c r="J23660">
        <v>8</v>
      </c>
      <c r="K23660">
        <f ca="1">SIMULATION!$D$3*SIMULATION!$D$17/$H23652/(SIMULATION!$D$17-$I23652)*(((EXP(-$I23652*$J23660))/(1-EXP(-SIMULATION!$D$4*$I23652)))-(EXP(-SIMULATION!$D$17*$J23660)/(1-EXP(-SIMULATION!$D$4*SIMULATION!$D$17))))</f>
        <v>3.0442556170633188</v>
      </c>
      <c r="L23660">
        <v>0.48292875189920265</v>
      </c>
      <c r="M23660">
        <f t="shared" ca="1" si="369"/>
        <v>4.5144141826738444</v>
      </c>
    </row>
    <row r="23661" spans="1:13" x14ac:dyDescent="0.25">
      <c r="A23661" s="9"/>
      <c r="H23661" s="9"/>
      <c r="J23661">
        <v>9</v>
      </c>
      <c r="K23661">
        <f ca="1">SIMULATION!$D$3*SIMULATION!$D$17/$H23652/(SIMULATION!$D$17-$I23652)*(((EXP(-$I23652*$J23661))/(1-EXP(-SIMULATION!$D$4*$I23652)))-(EXP(-SIMULATION!$D$17*$J23661)/(1-EXP(-SIMULATION!$D$4*SIMULATION!$D$17))))</f>
        <v>2.9766021030789416</v>
      </c>
      <c r="L23661">
        <v>0.24538306276112512</v>
      </c>
      <c r="M23661">
        <f t="shared" ca="1" si="369"/>
        <v>3.7070098437536583</v>
      </c>
    </row>
    <row r="23662" spans="1:13" x14ac:dyDescent="0.25">
      <c r="A23662" s="9"/>
      <c r="H23662" s="9"/>
      <c r="J23662">
        <v>10</v>
      </c>
      <c r="K23662">
        <f ca="1">SIMULATION!$D$3*SIMULATION!$D$17/$H23652/(SIMULATION!$D$17-$I23652)*(((EXP(-$I23652*$J23662))/(1-EXP(-SIMULATION!$D$4*$I23652)))-(EXP(-SIMULATION!$D$17*$J23662)/(1-EXP(-SIMULATION!$D$4*SIMULATION!$D$17))))</f>
        <v>2.90431273049199</v>
      </c>
      <c r="L23662">
        <v>-1.1668539750901529E-2</v>
      </c>
      <c r="M23662">
        <f t="shared" ca="1" si="369"/>
        <v>2.8704236419471947</v>
      </c>
    </row>
    <row r="23663" spans="1:13" x14ac:dyDescent="0.25">
      <c r="A23663" s="9"/>
      <c r="H23663" s="9"/>
      <c r="J23663">
        <v>11</v>
      </c>
      <c r="K23663">
        <f ca="1">SIMULATION!$D$3*SIMULATION!$D$17/$H23652/(SIMULATION!$D$17-$I23652)*(((EXP(-$I23652*$J23663))/(1-EXP(-SIMULATION!$D$4*$I23652)))-(EXP(-SIMULATION!$D$17*$J23663)/(1-EXP(-SIMULATION!$D$4*SIMULATION!$D$17))))</f>
        <v>2.8298688087634418</v>
      </c>
      <c r="L23663">
        <v>0.16322538607455722</v>
      </c>
      <c r="M23663">
        <f t="shared" ca="1" si="369"/>
        <v>3.291775237614202</v>
      </c>
    </row>
    <row r="23664" spans="1:13" x14ac:dyDescent="0.25">
      <c r="A23664" s="9"/>
      <c r="H23664" s="9"/>
      <c r="J23664">
        <v>12</v>
      </c>
      <c r="K23664">
        <f ca="1">SIMULATION!$D$3*SIMULATION!$D$17/$H23652/(SIMULATION!$D$17-$I23652)*(((EXP(-$I23652*$J23664))/(1-EXP(-SIMULATION!$D$4*$I23652)))-(EXP(-SIMULATION!$D$17*$J23664)/(1-EXP(-SIMULATION!$D$4*SIMULATION!$D$17))))</f>
        <v>2.7548373968868978</v>
      </c>
      <c r="L23664">
        <v>-3.9624555997653611E-2</v>
      </c>
      <c r="M23664">
        <f t="shared" ca="1" si="369"/>
        <v>2.6456781881895228</v>
      </c>
    </row>
    <row r="23665" spans="1:13" x14ac:dyDescent="0.25">
      <c r="A23665" s="9"/>
      <c r="H23665" s="9"/>
      <c r="J23665">
        <v>13</v>
      </c>
      <c r="K23665">
        <f ca="1">SIMULATION!$D$3*SIMULATION!$D$17/$H23652/(SIMULATION!$D$17-$I23652)*(((EXP(-$I23652*$J23665))/(1-EXP(-SIMULATION!$D$4*$I23652)))-(EXP(-SIMULATION!$D$17*$J23665)/(1-EXP(-SIMULATION!$D$4*SIMULATION!$D$17))))</f>
        <v>2.6802003294431671</v>
      </c>
      <c r="L23665">
        <v>-6.8543165305726031E-2</v>
      </c>
      <c r="M23665">
        <f t="shared" ca="1" si="369"/>
        <v>2.4964909152096828</v>
      </c>
    </row>
    <row r="23666" spans="1:13" x14ac:dyDescent="0.25">
      <c r="A23666" s="9"/>
      <c r="H23666" s="9"/>
      <c r="J23666">
        <v>14</v>
      </c>
      <c r="K23666">
        <f ca="1">SIMULATION!$D$3*SIMULATION!$D$17/$H23652/(SIMULATION!$D$17-$I23652)*(((EXP(-$I23652*$J23666))/(1-EXP(-SIMULATION!$D$4*$I23652)))-(EXP(-SIMULATION!$D$17*$J23666)/(1-EXP(-SIMULATION!$D$4*SIMULATION!$D$17))))</f>
        <v>2.6065650461626415</v>
      </c>
      <c r="L23666">
        <v>0.2962727240696712</v>
      </c>
      <c r="M23666">
        <f t="shared" ca="1" si="369"/>
        <v>3.3788191728540355</v>
      </c>
    </row>
    <row r="23667" spans="1:13" x14ac:dyDescent="0.25">
      <c r="A23667" s="9"/>
      <c r="H23667" s="9"/>
      <c r="J23667">
        <v>15</v>
      </c>
      <c r="K23667">
        <f ca="1">SIMULATION!$D$3*SIMULATION!$D$17/$H23652/(SIMULATION!$D$17-$I23652)*(((EXP(-$I23652*$J23667))/(1-EXP(-SIMULATION!$D$4*$I23652)))-(EXP(-SIMULATION!$D$17*$J23667)/(1-EXP(-SIMULATION!$D$4*SIMULATION!$D$17))))</f>
        <v>2.5342996788229133</v>
      </c>
      <c r="L23667">
        <v>-5.3268931953750154E-2</v>
      </c>
      <c r="M23667">
        <f t="shared" ca="1" si="369"/>
        <v>2.3993002416812845</v>
      </c>
    </row>
    <row r="23668" spans="1:13" x14ac:dyDescent="0.25">
      <c r="A23668" s="9"/>
      <c r="H23668" s="9"/>
      <c r="J23668">
        <v>16</v>
      </c>
      <c r="K23668">
        <f ca="1">SIMULATION!$D$3*SIMULATION!$D$17/$H23652/(SIMULATION!$D$17-$I23652)*(((EXP(-$I23652*$J23668))/(1-EXP(-SIMULATION!$D$4*$I23652)))-(EXP(-SIMULATION!$D$17*$J23668)/(1-EXP(-SIMULATION!$D$4*SIMULATION!$D$17))))</f>
        <v>2.4636196009103197</v>
      </c>
      <c r="L23668">
        <v>-0.33773741861109802</v>
      </c>
      <c r="M23668">
        <f t="shared" ca="1" si="369"/>
        <v>1.6315630764591649</v>
      </c>
    </row>
    <row r="23669" spans="1:13" x14ac:dyDescent="0.25">
      <c r="A23669" s="9"/>
      <c r="H23669" s="9"/>
      <c r="J23669">
        <v>17</v>
      </c>
      <c r="K23669">
        <f ca="1">SIMULATION!$D$3*SIMULATION!$D$17/$H23652/(SIMULATION!$D$17-$I23652)*(((EXP(-$I23652*$J23669))/(1-EXP(-SIMULATION!$D$4*$I23652)))-(EXP(-SIMULATION!$D$17*$J23669)/(1-EXP(-SIMULATION!$D$4*SIMULATION!$D$17))))</f>
        <v>2.3946428739303736</v>
      </c>
      <c r="L23669">
        <v>-0.10892495428675554</v>
      </c>
      <c r="M23669">
        <f t="shared" ca="1" si="369"/>
        <v>2.1338065083544029</v>
      </c>
    </row>
    <row r="23670" spans="1:13" x14ac:dyDescent="0.25">
      <c r="A23670" s="9"/>
      <c r="H23670" s="9"/>
      <c r="J23670">
        <v>18</v>
      </c>
      <c r="K23670">
        <f ca="1">SIMULATION!$D$3*SIMULATION!$D$17/$H23652/(SIMULATION!$D$17-$I23652)*(((EXP(-$I23652*$J23670))/(1-EXP(-SIMULATION!$D$4*$I23652)))-(EXP(-SIMULATION!$D$17*$J23670)/(1-EXP(-SIMULATION!$D$4*SIMULATION!$D$17))))</f>
        <v>2.3274257624100247</v>
      </c>
      <c r="L23670">
        <v>-4.4640816568541811E-2</v>
      </c>
      <c r="M23670">
        <f t="shared" ca="1" si="369"/>
        <v>2.2235275758733803</v>
      </c>
    </row>
    <row r="23671" spans="1:13" x14ac:dyDescent="0.25">
      <c r="A23671" s="9"/>
      <c r="H23671" s="9"/>
      <c r="J23671">
        <v>19</v>
      </c>
      <c r="K23671">
        <f ca="1">SIMULATION!$D$3*SIMULATION!$D$17/$H23652/(SIMULATION!$D$17-$I23652)*(((EXP(-$I23652*$J23671))/(1-EXP(-SIMULATION!$D$4*$I23652)))-(EXP(-SIMULATION!$D$17*$J23671)/(1-EXP(-SIMULATION!$D$4*SIMULATION!$D$17))))</f>
        <v>2.2619854768947087</v>
      </c>
      <c r="L23671">
        <v>0.15390998687011179</v>
      </c>
      <c r="M23671">
        <f t="shared" ca="1" si="369"/>
        <v>2.6101276319439566</v>
      </c>
    </row>
    <row r="23672" spans="1:13" x14ac:dyDescent="0.25">
      <c r="A23672" s="9"/>
      <c r="H23672" s="9"/>
      <c r="J23672">
        <v>20</v>
      </c>
      <c r="K23672">
        <f ca="1">SIMULATION!$D$3*SIMULATION!$D$17/$H23652/(SIMULATION!$D$17-$I23652)*(((EXP(-$I23652*$J23672))/(1-EXP(-SIMULATION!$D$4*$I23652)))-(EXP(-SIMULATION!$D$17*$J23672)/(1-EXP(-SIMULATION!$D$4*SIMULATION!$D$17))))</f>
        <v>2.1983147327822992</v>
      </c>
      <c r="L23672">
        <v>-4.262031366716288E-2</v>
      </c>
      <c r="M23672">
        <f t="shared" ca="1" si="369"/>
        <v>2.104621869331972</v>
      </c>
    </row>
    <row r="23673" spans="1:13" x14ac:dyDescent="0.25">
      <c r="A23673" s="9"/>
      <c r="H23673" s="9"/>
      <c r="J23673">
        <v>21</v>
      </c>
      <c r="K23673">
        <f ca="1">SIMULATION!$D$3*SIMULATION!$D$17/$H23652/(SIMULATION!$D$17-$I23652)*(((EXP(-$I23652*$J23673))/(1-EXP(-SIMULATION!$D$4*$I23652)))-(EXP(-SIMULATION!$D$17*$J23673)/(1-EXP(-SIMULATION!$D$4*SIMULATION!$D$17))))</f>
        <v>2.136391064981964</v>
      </c>
      <c r="L23673">
        <v>-0.51677579550029262</v>
      </c>
      <c r="M23673">
        <f t="shared" ca="1" si="369"/>
        <v>1.0323558728761921</v>
      </c>
    </row>
    <row r="23674" spans="1:13" x14ac:dyDescent="0.25">
      <c r="A23674" s="9"/>
      <c r="H23674" s="9"/>
      <c r="J23674">
        <v>22</v>
      </c>
      <c r="K23674">
        <f ca="1">SIMULATION!$D$3*SIMULATION!$D$17/$H23652/(SIMULATION!$D$17-$I23652)*(((EXP(-$I23652*$J23674))/(1-EXP(-SIMULATION!$D$4*$I23652)))-(EXP(-SIMULATION!$D$17*$J23674)/(1-EXP(-SIMULATION!$D$4*SIMULATION!$D$17))))</f>
        <v>2.0761827824012915</v>
      </c>
      <c r="L23674">
        <v>8.8468667058964751E-2</v>
      </c>
      <c r="M23674">
        <f t="shared" ca="1" si="369"/>
        <v>2.2598599057311062</v>
      </c>
    </row>
    <row r="23675" spans="1:13" x14ac:dyDescent="0.25">
      <c r="A23675" s="9"/>
      <c r="H23675" s="9"/>
      <c r="J23675">
        <v>23</v>
      </c>
      <c r="K23675">
        <f ca="1">SIMULATION!$D$3*SIMULATION!$D$17/$H23652/(SIMULATION!$D$17-$I23652)*(((EXP(-$I23652*$J23675))/(1-EXP(-SIMULATION!$D$4*$I23652)))-(EXP(-SIMULATION!$D$17*$J23675)/(1-EXP(-SIMULATION!$D$4*SIMULATION!$D$17))))</f>
        <v>2.0176527695648696</v>
      </c>
      <c r="L23675">
        <v>0.11642530968191979</v>
      </c>
      <c r="M23675">
        <f t="shared" ca="1" si="369"/>
        <v>2.2525586180920429</v>
      </c>
    </row>
    <row r="23676" spans="1:13" x14ac:dyDescent="0.25">
      <c r="A23676" s="9"/>
      <c r="H23676" s="9"/>
      <c r="J23676">
        <v>24</v>
      </c>
      <c r="K23676">
        <f ca="1">SIMULATION!$D$3*SIMULATION!$D$17/$H23652/(SIMULATION!$D$17-$I23652)*(((EXP(-$I23652*$J23676))/(1-EXP(-SIMULATION!$D$4*$I23652)))-(EXP(-SIMULATION!$D$17*$J23676)/(1-EXP(-SIMULATION!$D$4*SIMULATION!$D$17))))</f>
        <v>1.9607609090219087</v>
      </c>
      <c r="L23676">
        <v>-0.17330706501636264</v>
      </c>
      <c r="M23676">
        <f t="shared" ca="1" si="369"/>
        <v>1.6209471906805064</v>
      </c>
    </row>
    <row r="23677" spans="1:13" x14ac:dyDescent="0.25">
      <c r="A23677" s="9">
        <v>948</v>
      </c>
      <c r="B23677" s="2">
        <f ca="1">NORMINV(RAND(),SIMULATION!D7,SIMULATION!D8)</f>
        <v>63.435658289662229</v>
      </c>
      <c r="C23677" s="2">
        <v>2</v>
      </c>
      <c r="D23677" s="2">
        <f ca="1">SIMULATION!$D$11*(1+(SIMULATION!$D$12*LN(1+$C23677)))*(1+(SIMULATION!$D$13*(($B23677/63.5)-1)))</f>
        <v>10.233283154927454</v>
      </c>
      <c r="E23677" s="2">
        <v>-1.715774878119726E-2</v>
      </c>
      <c r="F23677" s="2">
        <f ca="1">D23677*(1+E23677)</f>
        <v>10.057703053348352</v>
      </c>
      <c r="G23677" s="2">
        <v>2.5137107188530333E-3</v>
      </c>
      <c r="H23677" s="9">
        <f>SIMULATION!$D$15*EXP($G$23677)</f>
        <v>221.31161475827233</v>
      </c>
      <c r="I23677" s="2">
        <f ca="1">$F23677/$H23677</f>
        <v>4.5445888885379468E-2</v>
      </c>
      <c r="J23677">
        <v>0</v>
      </c>
      <c r="K23677">
        <f ca="1">SIMULATION!$D$3*SIMULATION!$D$17/$H23677/(SIMULATION!$D$17-$I23677)*(((EXP(-$I23677*$J23677))/(1-EXP(-SIMULATION!$D$4*$I23677)))-(EXP(-SIMULATION!$D$17*$J23677)/(1-EXP(-SIMULATION!$D$4*SIMULATION!$D$17))))</f>
        <v>1.4004155499442601</v>
      </c>
      <c r="L23677">
        <v>0.19131680033840209</v>
      </c>
      <c r="M23677">
        <f t="shared" ca="1" si="369"/>
        <v>1.6683385721037396</v>
      </c>
    </row>
    <row r="23678" spans="1:13" x14ac:dyDescent="0.25">
      <c r="A23678" s="9"/>
      <c r="H23678" s="9"/>
      <c r="J23678">
        <v>1</v>
      </c>
      <c r="K23678">
        <f ca="1">SIMULATION!$D$3*SIMULATION!$D$17/$H23677/(SIMULATION!$D$17-$I23677)*(((EXP(-$I23677*$J23678))/(1-EXP(-SIMULATION!$D$4*$I23677)))-(EXP(-SIMULATION!$D$17*$J23678)/(1-EXP(-SIMULATION!$D$4*SIMULATION!$D$17))))</f>
        <v>2.209390210954687</v>
      </c>
      <c r="L23678">
        <v>-0.37771313208914176</v>
      </c>
      <c r="M23678">
        <f t="shared" ca="1" si="369"/>
        <v>1.3748745143679024</v>
      </c>
    </row>
    <row r="23679" spans="1:13" x14ac:dyDescent="0.25">
      <c r="A23679" s="9"/>
      <c r="H23679" s="9"/>
      <c r="J23679">
        <v>2</v>
      </c>
      <c r="K23679">
        <f ca="1">SIMULATION!$D$3*SIMULATION!$D$17/$H23677/(SIMULATION!$D$17-$I23677)*(((EXP(-$I23677*$J23679))/(1-EXP(-SIMULATION!$D$4*$I23677)))-(EXP(-SIMULATION!$D$17*$J23679)/(1-EXP(-SIMULATION!$D$4*SIMULATION!$D$17))))</f>
        <v>2.6695117047556836</v>
      </c>
      <c r="L23679">
        <v>8.7694099041083454E-2</v>
      </c>
      <c r="M23679">
        <f t="shared" ca="1" si="369"/>
        <v>2.9036121285838603</v>
      </c>
    </row>
    <row r="23680" spans="1:13" x14ac:dyDescent="0.25">
      <c r="A23680" s="9"/>
      <c r="H23680" s="9"/>
      <c r="J23680">
        <v>3</v>
      </c>
      <c r="K23680">
        <f ca="1">SIMULATION!$D$3*SIMULATION!$D$17/$H23677/(SIMULATION!$D$17-$I23677)*(((EXP(-$I23677*$J23680))/(1-EXP(-SIMULATION!$D$4*$I23677)))-(EXP(-SIMULATION!$D$17*$J23680)/(1-EXP(-SIMULATION!$D$4*SIMULATION!$D$17))))</f>
        <v>2.9086693290379677</v>
      </c>
      <c r="L23680">
        <v>7.9723436819739674E-2</v>
      </c>
      <c r="M23680">
        <f t="shared" ca="1" si="369"/>
        <v>3.1405584445210408</v>
      </c>
    </row>
    <row r="23681" spans="1:13" x14ac:dyDescent="0.25">
      <c r="A23681" s="9"/>
      <c r="H23681" s="9"/>
      <c r="J23681">
        <v>4</v>
      </c>
      <c r="K23681">
        <f ca="1">SIMULATION!$D$3*SIMULATION!$D$17/$H23677/(SIMULATION!$D$17-$I23677)*(((EXP(-$I23677*$J23681))/(1-EXP(-SIMULATION!$D$4*$I23677)))-(EXP(-SIMULATION!$D$17*$J23681)/(1-EXP(-SIMULATION!$D$4*SIMULATION!$D$17))))</f>
        <v>3.0087025930323583</v>
      </c>
      <c r="L23681">
        <v>-0.17656225863500466</v>
      </c>
      <c r="M23681">
        <f t="shared" ca="1" si="369"/>
        <v>2.4774792676455699</v>
      </c>
    </row>
    <row r="23682" spans="1:13" x14ac:dyDescent="0.25">
      <c r="A23682" s="9"/>
      <c r="H23682" s="9"/>
      <c r="J23682">
        <v>5</v>
      </c>
      <c r="K23682">
        <f ca="1">SIMULATION!$D$3*SIMULATION!$D$17/$H23677/(SIMULATION!$D$17-$I23677)*(((EXP(-$I23677*$J23682))/(1-EXP(-SIMULATION!$D$4*$I23677)))-(EXP(-SIMULATION!$D$17*$J23682)/(1-EXP(-SIMULATION!$D$4*SIMULATION!$D$17))))</f>
        <v>3.0219462954670337</v>
      </c>
      <c r="L23682">
        <v>-0.26791743241339899</v>
      </c>
      <c r="M23682">
        <f t="shared" ca="1" si="369"/>
        <v>2.2123142030943233</v>
      </c>
    </row>
    <row r="23683" spans="1:13" x14ac:dyDescent="0.25">
      <c r="A23683" s="9"/>
      <c r="H23683" s="9"/>
      <c r="J23683">
        <v>6</v>
      </c>
      <c r="K23683">
        <f ca="1">SIMULATION!$D$3*SIMULATION!$D$17/$H23677/(SIMULATION!$D$17-$I23677)*(((EXP(-$I23677*$J23683))/(1-EXP(-SIMULATION!$D$4*$I23677)))-(EXP(-SIMULATION!$D$17*$J23683)/(1-EXP(-SIMULATION!$D$4*SIMULATION!$D$17))))</f>
        <v>2.9818327850586401</v>
      </c>
      <c r="L23683">
        <v>0.28819453796497746</v>
      </c>
      <c r="M23683">
        <f t="shared" ref="M23683:M23746" ca="1" si="370">$K23683*(1+$L23683)</f>
        <v>3.8411807068374371</v>
      </c>
    </row>
    <row r="23684" spans="1:13" x14ac:dyDescent="0.25">
      <c r="A23684" s="9"/>
      <c r="H23684" s="9"/>
      <c r="J23684">
        <v>7</v>
      </c>
      <c r="K23684">
        <f ca="1">SIMULATION!$D$3*SIMULATION!$D$17/$H23677/(SIMULATION!$D$17-$I23677)*(((EXP(-$I23677*$J23684))/(1-EXP(-SIMULATION!$D$4*$I23677)))-(EXP(-SIMULATION!$D$17*$J23684)/(1-EXP(-SIMULATION!$D$4*SIMULATION!$D$17))))</f>
        <v>2.9096859293933881</v>
      </c>
      <c r="L23684">
        <v>0.21070447465633305</v>
      </c>
      <c r="M23684">
        <f t="shared" ca="1" si="370"/>
        <v>3.5227697745611461</v>
      </c>
    </row>
    <row r="23685" spans="1:13" x14ac:dyDescent="0.25">
      <c r="A23685" s="9"/>
      <c r="H23685" s="9"/>
      <c r="J23685">
        <v>8</v>
      </c>
      <c r="K23685">
        <f ca="1">SIMULATION!$D$3*SIMULATION!$D$17/$H23677/(SIMULATION!$D$17-$I23677)*(((EXP(-$I23677*$J23685))/(1-EXP(-SIMULATION!$D$4*$I23677)))-(EXP(-SIMULATION!$D$17*$J23685)/(1-EXP(-SIMULATION!$D$4*SIMULATION!$D$17))))</f>
        <v>2.8190746477362727</v>
      </c>
      <c r="L23685">
        <v>-1.2983786012799784E-2</v>
      </c>
      <c r="M23685">
        <f t="shared" ca="1" si="370"/>
        <v>2.7824723857559559</v>
      </c>
    </row>
    <row r="23686" spans="1:13" x14ac:dyDescent="0.25">
      <c r="A23686" s="9"/>
      <c r="H23686" s="9"/>
      <c r="J23686">
        <v>9</v>
      </c>
      <c r="K23686">
        <f ca="1">SIMULATION!$D$3*SIMULATION!$D$17/$H23677/(SIMULATION!$D$17-$I23677)*(((EXP(-$I23677*$J23686))/(1-EXP(-SIMULATION!$D$4*$I23677)))-(EXP(-SIMULATION!$D$17*$J23686)/(1-EXP(-SIMULATION!$D$4*SIMULATION!$D$17))))</f>
        <v>2.7186025623749486</v>
      </c>
      <c r="L23686">
        <v>8.2641224663781335E-2</v>
      </c>
      <c r="M23686">
        <f t="shared" ca="1" si="370"/>
        <v>2.9432712075037082</v>
      </c>
    </row>
    <row r="23687" spans="1:13" x14ac:dyDescent="0.25">
      <c r="A23687" s="9"/>
      <c r="H23687" s="9"/>
      <c r="J23687">
        <v>10</v>
      </c>
      <c r="K23687">
        <f ca="1">SIMULATION!$D$3*SIMULATION!$D$17/$H23677/(SIMULATION!$D$17-$I23677)*(((EXP(-$I23677*$J23687))/(1-EXP(-SIMULATION!$D$4*$I23677)))-(EXP(-SIMULATION!$D$17*$J23687)/(1-EXP(-SIMULATION!$D$4*SIMULATION!$D$17))))</f>
        <v>2.6136954855600933</v>
      </c>
      <c r="L23687">
        <v>-6.6715089404695185E-2</v>
      </c>
      <c r="M23687">
        <f t="shared" ca="1" si="370"/>
        <v>2.4393225575643034</v>
      </c>
    </row>
    <row r="23688" spans="1:13" x14ac:dyDescent="0.25">
      <c r="A23688" s="9"/>
      <c r="H23688" s="9"/>
      <c r="J23688">
        <v>11</v>
      </c>
      <c r="K23688">
        <f ca="1">SIMULATION!$D$3*SIMULATION!$D$17/$H23677/(SIMULATION!$D$17-$I23677)*(((EXP(-$I23677*$J23688))/(1-EXP(-SIMULATION!$D$4*$I23677)))-(EXP(-SIMULATION!$D$17*$J23688)/(1-EXP(-SIMULATION!$D$4*SIMULATION!$D$17))))</f>
        <v>2.5077467035805294</v>
      </c>
      <c r="L23688">
        <v>0.10100282647627708</v>
      </c>
      <c r="M23688">
        <f t="shared" ca="1" si="370"/>
        <v>2.7610362087287292</v>
      </c>
    </row>
    <row r="23689" spans="1:13" x14ac:dyDescent="0.25">
      <c r="A23689" s="9"/>
      <c r="H23689" s="9"/>
      <c r="J23689">
        <v>12</v>
      </c>
      <c r="K23689">
        <f ca="1">SIMULATION!$D$3*SIMULATION!$D$17/$H23677/(SIMULATION!$D$17-$I23677)*(((EXP(-$I23677*$J23689))/(1-EXP(-SIMULATION!$D$4*$I23677)))-(EXP(-SIMULATION!$D$17*$J23689)/(1-EXP(-SIMULATION!$D$4*SIMULATION!$D$17))))</f>
        <v>2.4028507296915191</v>
      </c>
      <c r="L23689">
        <v>4.8774916288211775E-2</v>
      </c>
      <c r="M23689">
        <f t="shared" ca="1" si="370"/>
        <v>2.5200495728852919</v>
      </c>
    </row>
    <row r="23690" spans="1:13" x14ac:dyDescent="0.25">
      <c r="A23690" s="9"/>
      <c r="H23690" s="9"/>
      <c r="J23690">
        <v>13</v>
      </c>
      <c r="K23690">
        <f ca="1">SIMULATION!$D$3*SIMULATION!$D$17/$H23677/(SIMULATION!$D$17-$I23677)*(((EXP(-$I23677*$J23690))/(1-EXP(-SIMULATION!$D$4*$I23677)))-(EXP(-SIMULATION!$D$17*$J23690)/(1-EXP(-SIMULATION!$D$4*SIMULATION!$D$17))))</f>
        <v>2.3002733455759818</v>
      </c>
      <c r="L23690">
        <v>3.2063299015629917E-2</v>
      </c>
      <c r="M23690">
        <f t="shared" ca="1" si="370"/>
        <v>2.3740276976728683</v>
      </c>
    </row>
    <row r="23691" spans="1:13" x14ac:dyDescent="0.25">
      <c r="A23691" s="9"/>
      <c r="H23691" s="9"/>
      <c r="J23691">
        <v>14</v>
      </c>
      <c r="K23691">
        <f ca="1">SIMULATION!$D$3*SIMULATION!$D$17/$H23677/(SIMULATION!$D$17-$I23677)*(((EXP(-$I23677*$J23691))/(1-EXP(-SIMULATION!$D$4*$I23677)))-(EXP(-SIMULATION!$D$17*$J23691)/(1-EXP(-SIMULATION!$D$4*SIMULATION!$D$17))))</f>
        <v>2.2007526574366079</v>
      </c>
      <c r="L23691">
        <v>-0.15867777687540774</v>
      </c>
      <c r="M23691">
        <f t="shared" ca="1" si="370"/>
        <v>1.8515421183019212</v>
      </c>
    </row>
    <row r="23692" spans="1:13" x14ac:dyDescent="0.25">
      <c r="A23692" s="9"/>
      <c r="H23692" s="9"/>
      <c r="J23692">
        <v>15</v>
      </c>
      <c r="K23692">
        <f ca="1">SIMULATION!$D$3*SIMULATION!$D$17/$H23677/(SIMULATION!$D$17-$I23677)*(((EXP(-$I23677*$J23692))/(1-EXP(-SIMULATION!$D$4*$I23677)))-(EXP(-SIMULATION!$D$17*$J23692)/(1-EXP(-SIMULATION!$D$4*SIMULATION!$D$17))))</f>
        <v>2.1046918691758649</v>
      </c>
      <c r="L23692">
        <v>-0.16970212633383522</v>
      </c>
      <c r="M23692">
        <f t="shared" ca="1" si="370"/>
        <v>1.7475211836991866</v>
      </c>
    </row>
    <row r="23693" spans="1:13" x14ac:dyDescent="0.25">
      <c r="A23693" s="9"/>
      <c r="H23693" s="9"/>
      <c r="J23693">
        <v>16</v>
      </c>
      <c r="K23693">
        <f ca="1">SIMULATION!$D$3*SIMULATION!$D$17/$H23677/(SIMULATION!$D$17-$I23677)*(((EXP(-$I23677*$J23693))/(1-EXP(-SIMULATION!$D$4*$I23677)))-(EXP(-SIMULATION!$D$17*$J23693)/(1-EXP(-SIMULATION!$D$4*SIMULATION!$D$17))))</f>
        <v>2.0122826719602984</v>
      </c>
      <c r="L23693">
        <v>-0.27143762567061513</v>
      </c>
      <c r="M23693">
        <f t="shared" ca="1" si="370"/>
        <v>1.4660734413052736</v>
      </c>
    </row>
    <row r="23694" spans="1:13" x14ac:dyDescent="0.25">
      <c r="A23694" s="9"/>
      <c r="H23694" s="9"/>
      <c r="J23694">
        <v>17</v>
      </c>
      <c r="K23694">
        <f ca="1">SIMULATION!$D$3*SIMULATION!$D$17/$H23677/(SIMULATION!$D$17-$I23677)*(((EXP(-$I23677*$J23694))/(1-EXP(-SIMULATION!$D$4*$I23677)))-(EXP(-SIMULATION!$D$17*$J23694)/(1-EXP(-SIMULATION!$D$4*SIMULATION!$D$17))))</f>
        <v>1.9235841774847859</v>
      </c>
      <c r="L23694">
        <v>7.7152402266548431E-2</v>
      </c>
      <c r="M23694">
        <f t="shared" ca="1" si="370"/>
        <v>2.0719933177396599</v>
      </c>
    </row>
    <row r="23695" spans="1:13" x14ac:dyDescent="0.25">
      <c r="A23695" s="9"/>
      <c r="H23695" s="9"/>
      <c r="J23695">
        <v>18</v>
      </c>
      <c r="K23695">
        <f ca="1">SIMULATION!$D$3*SIMULATION!$D$17/$H23677/(SIMULATION!$D$17-$I23677)*(((EXP(-$I23677*$J23695))/(1-EXP(-SIMULATION!$D$4*$I23677)))-(EXP(-SIMULATION!$D$17*$J23695)/(1-EXP(-SIMULATION!$D$4*SIMULATION!$D$17))))</f>
        <v>1.8385733686811689</v>
      </c>
      <c r="L23695">
        <v>0.25251769347681524</v>
      </c>
      <c r="M23695">
        <f t="shared" ca="1" si="370"/>
        <v>2.3028456750284358</v>
      </c>
    </row>
    <row r="23696" spans="1:13" x14ac:dyDescent="0.25">
      <c r="A23696" s="9"/>
      <c r="H23696" s="9"/>
      <c r="J23696">
        <v>19</v>
      </c>
      <c r="K23696">
        <f ca="1">SIMULATION!$D$3*SIMULATION!$D$17/$H23677/(SIMULATION!$D$17-$I23677)*(((EXP(-$I23677*$J23696))/(1-EXP(-SIMULATION!$D$4*$I23677)))-(EXP(-SIMULATION!$D$17*$J23696)/(1-EXP(-SIMULATION!$D$4*SIMULATION!$D$17))))</f>
        <v>1.757177303962536</v>
      </c>
      <c r="L23696">
        <v>0.1573800775156341</v>
      </c>
      <c r="M23696">
        <f t="shared" ca="1" si="370"/>
        <v>2.0337220042688733</v>
      </c>
    </row>
    <row r="23697" spans="1:13" x14ac:dyDescent="0.25">
      <c r="A23697" s="9"/>
      <c r="H23697" s="9"/>
      <c r="J23697">
        <v>20</v>
      </c>
      <c r="K23697">
        <f ca="1">SIMULATION!$D$3*SIMULATION!$D$17/$H23677/(SIMULATION!$D$17-$I23677)*(((EXP(-$I23677*$J23697))/(1-EXP(-SIMULATION!$D$4*$I23677)))-(EXP(-SIMULATION!$D$17*$J23697)/(1-EXP(-SIMULATION!$D$4*SIMULATION!$D$17))))</f>
        <v>1.6792936342790885</v>
      </c>
      <c r="L23697">
        <v>0.33617202939535135</v>
      </c>
      <c r="M23697">
        <f t="shared" ca="1" si="370"/>
        <v>2.2438251832653848</v>
      </c>
    </row>
    <row r="23698" spans="1:13" x14ac:dyDescent="0.25">
      <c r="A23698" s="9"/>
      <c r="H23698" s="9"/>
      <c r="J23698">
        <v>21</v>
      </c>
      <c r="K23698">
        <f ca="1">SIMULATION!$D$3*SIMULATION!$D$17/$H23677/(SIMULATION!$D$17-$I23677)*(((EXP(-$I23677*$J23698))/(1-EXP(-SIMULATION!$D$4*$I23677)))-(EXP(-SIMULATION!$D$17*$J23698)/(1-EXP(-SIMULATION!$D$4*SIMULATION!$D$17))))</f>
        <v>1.6048036360805298</v>
      </c>
      <c r="L23698">
        <v>-1.5221121382772197E-2</v>
      </c>
      <c r="M23698">
        <f t="shared" ca="1" si="370"/>
        <v>1.5803767251402339</v>
      </c>
    </row>
    <row r="23699" spans="1:13" x14ac:dyDescent="0.25">
      <c r="A23699" s="9"/>
      <c r="H23699" s="9"/>
      <c r="J23699">
        <v>22</v>
      </c>
      <c r="K23699">
        <f ca="1">SIMULATION!$D$3*SIMULATION!$D$17/$H23677/(SIMULATION!$D$17-$I23677)*(((EXP(-$I23677*$J23699))/(1-EXP(-SIMULATION!$D$4*$I23677)))-(EXP(-SIMULATION!$D$17*$J23699)/(1-EXP(-SIMULATION!$D$4*SIMULATION!$D$17))))</f>
        <v>1.5335804533929764</v>
      </c>
      <c r="L23699">
        <v>-0.12445254848852649</v>
      </c>
      <c r="M23699">
        <f t="shared" ca="1" si="370"/>
        <v>1.3427224576560306</v>
      </c>
    </row>
    <row r="23700" spans="1:13" x14ac:dyDescent="0.25">
      <c r="A23700" s="9"/>
      <c r="H23700" s="9"/>
      <c r="J23700">
        <v>23</v>
      </c>
      <c r="K23700">
        <f ca="1">SIMULATION!$D$3*SIMULATION!$D$17/$H23677/(SIMULATION!$D$17-$I23677)*(((EXP(-$I23677*$J23700))/(1-EXP(-SIMULATION!$D$4*$I23677)))-(EXP(-SIMULATION!$D$17*$J23700)/(1-EXP(-SIMULATION!$D$4*SIMULATION!$D$17))))</f>
        <v>1.4654942746567226</v>
      </c>
      <c r="L23700">
        <v>-0.31880399391139397</v>
      </c>
      <c r="M23700">
        <f t="shared" ca="1" si="370"/>
        <v>0.99828884684187802</v>
      </c>
    </row>
    <row r="23701" spans="1:13" x14ac:dyDescent="0.25">
      <c r="A23701" s="9"/>
      <c r="H23701" s="9"/>
      <c r="J23701">
        <v>24</v>
      </c>
      <c r="K23701">
        <f ca="1">SIMULATION!$D$3*SIMULATION!$D$17/$H23677/(SIMULATION!$D$17-$I23677)*(((EXP(-$I23677*$J23701))/(1-EXP(-SIMULATION!$D$4*$I23677)))-(EXP(-SIMULATION!$D$17*$J23701)/(1-EXP(-SIMULATION!$D$4*SIMULATION!$D$17))))</f>
        <v>1.4004155499442597</v>
      </c>
      <c r="L23701">
        <v>-0.29308020160358134</v>
      </c>
      <c r="M23701">
        <f t="shared" ca="1" si="370"/>
        <v>0.98998147823780569</v>
      </c>
    </row>
    <row r="23702" spans="1:13" x14ac:dyDescent="0.25">
      <c r="A23702" s="9">
        <v>949</v>
      </c>
      <c r="B23702" s="2">
        <f ca="1">NORMINV(RAND(),SIMULATION!D7,SIMULATION!D8)</f>
        <v>71.562103182813672</v>
      </c>
      <c r="C23702" s="2">
        <v>2</v>
      </c>
      <c r="D23702" s="2">
        <f ca="1">SIMULATION!$D$11*(1+(SIMULATION!$D$12*LN(1+$C23702)))*(1+(SIMULATION!$D$13*(($B23702/63.5)-1)))</f>
        <v>10.836767069973016</v>
      </c>
      <c r="E23702" s="2">
        <v>6.0328583601466153E-2</v>
      </c>
      <c r="F23702" s="2">
        <f ca="1">D23702*(1+E23702)</f>
        <v>11.490533878123498</v>
      </c>
      <c r="G23702" s="2">
        <v>-0.42000586480043711</v>
      </c>
      <c r="H23702" s="9">
        <f>SIMULATION!$D$15*EXP($G$23702)</f>
        <v>145.04617708571539</v>
      </c>
      <c r="I23702" s="2">
        <f ca="1">$F23702/$H23702</f>
        <v>7.9219832669792739E-2</v>
      </c>
      <c r="J23702">
        <v>0</v>
      </c>
      <c r="K23702">
        <f ca="1">SIMULATION!$D$3*SIMULATION!$D$17/$H23702/(SIMULATION!$D$17-$I23702)*(((EXP(-$I23702*$J23702))/(1-EXP(-SIMULATION!$D$4*$I23702)))-(EXP(-SIMULATION!$D$17*$J23702)/(1-EXP(-SIMULATION!$D$4*SIMULATION!$D$17))))</f>
        <v>0.81000749890662938</v>
      </c>
      <c r="L23702">
        <v>2.0502083768776852E-2</v>
      </c>
      <c r="M23702">
        <f t="shared" ca="1" si="370"/>
        <v>0.82661434050255045</v>
      </c>
    </row>
    <row r="23703" spans="1:13" x14ac:dyDescent="0.25">
      <c r="A23703" s="9"/>
      <c r="H23703" s="9"/>
      <c r="J23703">
        <v>1</v>
      </c>
      <c r="K23703">
        <f ca="1">SIMULATION!$D$3*SIMULATION!$D$17/$H23702/(SIMULATION!$D$17-$I23702)*(((EXP(-$I23702*$J23703))/(1-EXP(-SIMULATION!$D$4*$I23702)))-(EXP(-SIMULATION!$D$17*$J23703)/(1-EXP(-SIMULATION!$D$4*SIMULATION!$D$17))))</f>
        <v>2.0539200998868101</v>
      </c>
      <c r="L23703">
        <v>0.52140897730683777</v>
      </c>
      <c r="M23703">
        <f t="shared" ca="1" si="370"/>
        <v>3.1248524786387497</v>
      </c>
    </row>
    <row r="23704" spans="1:13" x14ac:dyDescent="0.25">
      <c r="A23704" s="9"/>
      <c r="H23704" s="9"/>
      <c r="J23704">
        <v>2</v>
      </c>
      <c r="K23704">
        <f ca="1">SIMULATION!$D$3*SIMULATION!$D$17/$H23702/(SIMULATION!$D$17-$I23702)*(((EXP(-$I23702*$J23704))/(1-EXP(-SIMULATION!$D$4*$I23702)))-(EXP(-SIMULATION!$D$17*$J23704)/(1-EXP(-SIMULATION!$D$4*SIMULATION!$D$17))))</f>
        <v>2.7341506041325889</v>
      </c>
      <c r="L23704">
        <v>-0.48734773147989879</v>
      </c>
      <c r="M23704">
        <f t="shared" ca="1" si="370"/>
        <v>1.4016685096841768</v>
      </c>
    </row>
    <row r="23705" spans="1:13" x14ac:dyDescent="0.25">
      <c r="A23705" s="9"/>
      <c r="H23705" s="9"/>
      <c r="J23705">
        <v>3</v>
      </c>
      <c r="K23705">
        <f ca="1">SIMULATION!$D$3*SIMULATION!$D$17/$H23702/(SIMULATION!$D$17-$I23702)*(((EXP(-$I23702*$J23705))/(1-EXP(-SIMULATION!$D$4*$I23702)))-(EXP(-SIMULATION!$D$17*$J23705)/(1-EXP(-SIMULATION!$D$4*SIMULATION!$D$17))))</f>
        <v>3.0620633287179126</v>
      </c>
      <c r="L23705">
        <v>-0.3536225861228518</v>
      </c>
      <c r="M23705">
        <f t="shared" ca="1" si="370"/>
        <v>1.9792485755447362</v>
      </c>
    </row>
    <row r="23706" spans="1:13" x14ac:dyDescent="0.25">
      <c r="A23706" s="9"/>
      <c r="H23706" s="9"/>
      <c r="J23706">
        <v>4</v>
      </c>
      <c r="K23706">
        <f ca="1">SIMULATION!$D$3*SIMULATION!$D$17/$H23702/(SIMULATION!$D$17-$I23702)*(((EXP(-$I23702*$J23706))/(1-EXP(-SIMULATION!$D$4*$I23702)))-(EXP(-SIMULATION!$D$17*$J23706)/(1-EXP(-SIMULATION!$D$4*SIMULATION!$D$17))))</f>
        <v>3.1724275484056772</v>
      </c>
      <c r="L23706">
        <v>0.24244352021070906</v>
      </c>
      <c r="M23706">
        <f t="shared" ca="1" si="370"/>
        <v>3.9415620508545794</v>
      </c>
    </row>
    <row r="23707" spans="1:13" x14ac:dyDescent="0.25">
      <c r="A23707" s="9"/>
      <c r="H23707" s="9"/>
      <c r="J23707">
        <v>5</v>
      </c>
      <c r="K23707">
        <f ca="1">SIMULATION!$D$3*SIMULATION!$D$17/$H23702/(SIMULATION!$D$17-$I23702)*(((EXP(-$I23702*$J23707))/(1-EXP(-SIMULATION!$D$4*$I23702)))-(EXP(-SIMULATION!$D$17*$J23707)/(1-EXP(-SIMULATION!$D$4*SIMULATION!$D$17))))</f>
        <v>3.1509802224948418</v>
      </c>
      <c r="L23707">
        <v>0.41104051875252562</v>
      </c>
      <c r="M23707">
        <f t="shared" ca="1" si="370"/>
        <v>4.4461607677280703</v>
      </c>
    </row>
    <row r="23708" spans="1:13" x14ac:dyDescent="0.25">
      <c r="A23708" s="9"/>
      <c r="H23708" s="9"/>
      <c r="J23708">
        <v>6</v>
      </c>
      <c r="K23708">
        <f ca="1">SIMULATION!$D$3*SIMULATION!$D$17/$H23702/(SIMULATION!$D$17-$I23702)*(((EXP(-$I23702*$J23708))/(1-EXP(-SIMULATION!$D$4*$I23702)))-(EXP(-SIMULATION!$D$17*$J23708)/(1-EXP(-SIMULATION!$D$4*SIMULATION!$D$17))))</f>
        <v>3.0520849256920273</v>
      </c>
      <c r="L23708">
        <v>0.67150798286728575</v>
      </c>
      <c r="M23708">
        <f t="shared" ca="1" si="370"/>
        <v>5.1015843176831304</v>
      </c>
    </row>
    <row r="23709" spans="1:13" x14ac:dyDescent="0.25">
      <c r="A23709" s="9"/>
      <c r="H23709" s="9"/>
      <c r="J23709">
        <v>7</v>
      </c>
      <c r="K23709">
        <f ca="1">SIMULATION!$D$3*SIMULATION!$D$17/$H23702/(SIMULATION!$D$17-$I23702)*(((EXP(-$I23702*$J23709))/(1-EXP(-SIMULATION!$D$4*$I23702)))-(EXP(-SIMULATION!$D$17*$J23709)/(1-EXP(-SIMULATION!$D$4*SIMULATION!$D$17))))</f>
        <v>2.9100444856930796</v>
      </c>
      <c r="L23709">
        <v>0.53070199596677692</v>
      </c>
      <c r="M23709">
        <f t="shared" ca="1" si="370"/>
        <v>4.4544109026025094</v>
      </c>
    </row>
    <row r="23710" spans="1:13" x14ac:dyDescent="0.25">
      <c r="A23710" s="9"/>
      <c r="H23710" s="9"/>
      <c r="J23710">
        <v>8</v>
      </c>
      <c r="K23710">
        <f ca="1">SIMULATION!$D$3*SIMULATION!$D$17/$H23702/(SIMULATION!$D$17-$I23702)*(((EXP(-$I23702*$J23710))/(1-EXP(-SIMULATION!$D$4*$I23702)))-(EXP(-SIMULATION!$D$17*$J23710)/(1-EXP(-SIMULATION!$D$4*SIMULATION!$D$17))))</f>
        <v>2.7463470387393314</v>
      </c>
      <c r="L23710">
        <v>-0.19999764933910574</v>
      </c>
      <c r="M23710">
        <f t="shared" ca="1" si="370"/>
        <v>2.1970840867220511</v>
      </c>
    </row>
    <row r="23711" spans="1:13" x14ac:dyDescent="0.25">
      <c r="A23711" s="9"/>
      <c r="H23711" s="9"/>
      <c r="J23711">
        <v>9</v>
      </c>
      <c r="K23711">
        <f ca="1">SIMULATION!$D$3*SIMULATION!$D$17/$H23702/(SIMULATION!$D$17-$I23702)*(((EXP(-$I23702*$J23711))/(1-EXP(-SIMULATION!$D$4*$I23702)))-(EXP(-SIMULATION!$D$17*$J23711)/(1-EXP(-SIMULATION!$D$4*SIMULATION!$D$17))))</f>
        <v>2.5743063763890497</v>
      </c>
      <c r="L23711">
        <v>0.21475013951756583</v>
      </c>
      <c r="M23711">
        <f t="shared" ca="1" si="370"/>
        <v>3.1271390298795576</v>
      </c>
    </row>
    <row r="23712" spans="1:13" x14ac:dyDescent="0.25">
      <c r="A23712" s="9"/>
      <c r="H23712" s="9"/>
      <c r="J23712">
        <v>10</v>
      </c>
      <c r="K23712">
        <f ca="1">SIMULATION!$D$3*SIMULATION!$D$17/$H23702/(SIMULATION!$D$17-$I23702)*(((EXP(-$I23702*$J23712))/(1-EXP(-SIMULATION!$D$4*$I23702)))-(EXP(-SIMULATION!$D$17*$J23712)/(1-EXP(-SIMULATION!$D$4*SIMULATION!$D$17))))</f>
        <v>2.40203272706606</v>
      </c>
      <c r="L23712">
        <v>-0.12007362947678547</v>
      </c>
      <c r="M23712">
        <f t="shared" ca="1" si="370"/>
        <v>2.1136119394052173</v>
      </c>
    </row>
    <row r="23713" spans="1:13" x14ac:dyDescent="0.25">
      <c r="A23713" s="9"/>
      <c r="H23713" s="9"/>
      <c r="J23713">
        <v>11</v>
      </c>
      <c r="K23713">
        <f ca="1">SIMULATION!$D$3*SIMULATION!$D$17/$H23702/(SIMULATION!$D$17-$I23702)*(((EXP(-$I23702*$J23713))/(1-EXP(-SIMULATION!$D$4*$I23702)))-(EXP(-SIMULATION!$D$17*$J23713)/(1-EXP(-SIMULATION!$D$4*SIMULATION!$D$17))))</f>
        <v>2.2343338579144456</v>
      </c>
      <c r="L23713">
        <v>2.729576182262836E-2</v>
      </c>
      <c r="M23713">
        <f t="shared" ca="1" si="370"/>
        <v>2.2953217027323127</v>
      </c>
    </row>
    <row r="23714" spans="1:13" x14ac:dyDescent="0.25">
      <c r="A23714" s="9"/>
      <c r="H23714" s="9"/>
      <c r="J23714">
        <v>12</v>
      </c>
      <c r="K23714">
        <f ca="1">SIMULATION!$D$3*SIMULATION!$D$17/$H23702/(SIMULATION!$D$17-$I23702)*(((EXP(-$I23702*$J23714))/(1-EXP(-SIMULATION!$D$4*$I23702)))-(EXP(-SIMULATION!$D$17*$J23714)/(1-EXP(-SIMULATION!$D$4*SIMULATION!$D$17))))</f>
        <v>2.0739309015478731</v>
      </c>
      <c r="L23714">
        <v>-0.50036770151658339</v>
      </c>
      <c r="M23714">
        <f t="shared" ca="1" si="370"/>
        <v>1.0362028632361482</v>
      </c>
    </row>
    <row r="23715" spans="1:13" x14ac:dyDescent="0.25">
      <c r="A23715" s="9"/>
      <c r="H23715" s="9"/>
      <c r="J23715">
        <v>13</v>
      </c>
      <c r="K23715">
        <f ca="1">SIMULATION!$D$3*SIMULATION!$D$17/$H23702/(SIMULATION!$D$17-$I23702)*(((EXP(-$I23702*$J23715))/(1-EXP(-SIMULATION!$D$4*$I23702)))-(EXP(-SIMULATION!$D$17*$J23715)/(1-EXP(-SIMULATION!$D$4*SIMULATION!$D$17))))</f>
        <v>1.9222352281304678</v>
      </c>
      <c r="L23715">
        <v>-0.31138652898515007</v>
      </c>
      <c r="M23715">
        <f t="shared" ca="1" si="370"/>
        <v>1.3236770725499434</v>
      </c>
    </row>
    <row r="23716" spans="1:13" x14ac:dyDescent="0.25">
      <c r="A23716" s="9"/>
      <c r="H23716" s="9"/>
      <c r="J23716">
        <v>14</v>
      </c>
      <c r="K23716">
        <f ca="1">SIMULATION!$D$3*SIMULATION!$D$17/$H23702/(SIMULATION!$D$17-$I23702)*(((EXP(-$I23702*$J23716))/(1-EXP(-SIMULATION!$D$4*$I23702)))-(EXP(-SIMULATION!$D$17*$J23716)/(1-EXP(-SIMULATION!$D$4*SIMULATION!$D$17))))</f>
        <v>1.7798441967191065</v>
      </c>
      <c r="L23716">
        <v>-0.15060446105848499</v>
      </c>
      <c r="M23716">
        <f t="shared" ca="1" si="370"/>
        <v>1.5117917207041534</v>
      </c>
    </row>
    <row r="23717" spans="1:13" x14ac:dyDescent="0.25">
      <c r="A23717" s="9"/>
      <c r="H23717" s="9"/>
      <c r="J23717">
        <v>15</v>
      </c>
      <c r="K23717">
        <f ca="1">SIMULATION!$D$3*SIMULATION!$D$17/$H23702/(SIMULATION!$D$17-$I23702)*(((EXP(-$I23702*$J23717))/(1-EXP(-SIMULATION!$D$4*$I23702)))-(EXP(-SIMULATION!$D$17*$J23717)/(1-EXP(-SIMULATION!$D$4*SIMULATION!$D$17))))</f>
        <v>1.6468569165756815</v>
      </c>
      <c r="L23717">
        <v>0.35369501073540122</v>
      </c>
      <c r="M23717">
        <f t="shared" ca="1" si="370"/>
        <v>2.2293419913635866</v>
      </c>
    </row>
    <row r="23718" spans="1:13" x14ac:dyDescent="0.25">
      <c r="A23718" s="9"/>
      <c r="H23718" s="9"/>
      <c r="J23718">
        <v>16</v>
      </c>
      <c r="K23718">
        <f ca="1">SIMULATION!$D$3*SIMULATION!$D$17/$H23702/(SIMULATION!$D$17-$I23702)*(((EXP(-$I23702*$J23718))/(1-EXP(-SIMULATION!$D$4*$I23702)))-(EXP(-SIMULATION!$D$17*$J23718)/(1-EXP(-SIMULATION!$D$4*SIMULATION!$D$17))))</f>
        <v>1.5230748133552034</v>
      </c>
      <c r="L23718">
        <v>-1.9516438869400063E-2</v>
      </c>
      <c r="M23718">
        <f t="shared" ca="1" si="370"/>
        <v>1.4933498168668338</v>
      </c>
    </row>
    <row r="23719" spans="1:13" x14ac:dyDescent="0.25">
      <c r="A23719" s="9"/>
      <c r="H23719" s="9"/>
      <c r="J23719">
        <v>17</v>
      </c>
      <c r="K23719">
        <f ca="1">SIMULATION!$D$3*SIMULATION!$D$17/$H23702/(SIMULATION!$D$17-$I23702)*(((EXP(-$I23702*$J23719))/(1-EXP(-SIMULATION!$D$4*$I23702)))-(EXP(-SIMULATION!$D$17*$J23719)/(1-EXP(-SIMULATION!$D$4*SIMULATION!$D$17))))</f>
        <v>1.408128511133359</v>
      </c>
      <c r="L23719">
        <v>6.0014468211127096E-3</v>
      </c>
      <c r="M23719">
        <f t="shared" ca="1" si="370"/>
        <v>1.4165793195102185</v>
      </c>
    </row>
    <row r="23720" spans="1:13" x14ac:dyDescent="0.25">
      <c r="A23720" s="9"/>
      <c r="H23720" s="9"/>
      <c r="J23720">
        <v>18</v>
      </c>
      <c r="K23720">
        <f ca="1">SIMULATION!$D$3*SIMULATION!$D$17/$H23702/(SIMULATION!$D$17-$I23702)*(((EXP(-$I23702*$J23720))/(1-EXP(-SIMULATION!$D$4*$I23702)))-(EXP(-SIMULATION!$D$17*$J23720)/(1-EXP(-SIMULATION!$D$4*SIMULATION!$D$17))))</f>
        <v>1.3015576211735349</v>
      </c>
      <c r="L23720">
        <v>-0.11973872096220203</v>
      </c>
      <c r="M23720">
        <f t="shared" ca="1" si="370"/>
        <v>1.1457107763556096</v>
      </c>
    </row>
    <row r="23721" spans="1:13" x14ac:dyDescent="0.25">
      <c r="A23721" s="9"/>
      <c r="H23721" s="9"/>
      <c r="J23721">
        <v>19</v>
      </c>
      <c r="K23721">
        <f ca="1">SIMULATION!$D$3*SIMULATION!$D$17/$H23702/(SIMULATION!$D$17-$I23702)*(((EXP(-$I23702*$J23721))/(1-EXP(-SIMULATION!$D$4*$I23702)))-(EXP(-SIMULATION!$D$17*$J23721)/(1-EXP(-SIMULATION!$D$4*SIMULATION!$D$17))))</f>
        <v>1.2028604679813952</v>
      </c>
      <c r="L23721">
        <v>-1.6555244408937989E-3</v>
      </c>
      <c r="M23721">
        <f t="shared" ca="1" si="370"/>
        <v>1.200869103077667</v>
      </c>
    </row>
    <row r="23722" spans="1:13" x14ac:dyDescent="0.25">
      <c r="A23722" s="9"/>
      <c r="H23722" s="9"/>
      <c r="J23722">
        <v>20</v>
      </c>
      <c r="K23722">
        <f ca="1">SIMULATION!$D$3*SIMULATION!$D$17/$H23702/(SIMULATION!$D$17-$I23702)*(((EXP(-$I23702*$J23722))/(1-EXP(-SIMULATION!$D$4*$I23702)))-(EXP(-SIMULATION!$D$17*$J23722)/(1-EXP(-SIMULATION!$D$4*SIMULATION!$D$17))))</f>
        <v>1.1115246574165798</v>
      </c>
      <c r="L23722">
        <v>0.21448813406755188</v>
      </c>
      <c r="M23722">
        <f t="shared" ca="1" si="370"/>
        <v>1.3499335071559369</v>
      </c>
    </row>
    <row r="23723" spans="1:13" x14ac:dyDescent="0.25">
      <c r="A23723" s="9"/>
      <c r="H23723" s="9"/>
      <c r="J23723">
        <v>21</v>
      </c>
      <c r="K23723">
        <f ca="1">SIMULATION!$D$3*SIMULATION!$D$17/$H23702/(SIMULATION!$D$17-$I23702)*(((EXP(-$I23702*$J23723))/(1-EXP(-SIMULATION!$D$4*$I23702)))-(EXP(-SIMULATION!$D$17*$J23723)/(1-EXP(-SIMULATION!$D$4*SIMULATION!$D$17))))</f>
        <v>1.027045466755147</v>
      </c>
      <c r="L23723">
        <v>1.5952682024937138E-2</v>
      </c>
      <c r="M23723">
        <f t="shared" ca="1" si="370"/>
        <v>1.0434295965114451</v>
      </c>
    </row>
    <row r="23724" spans="1:13" x14ac:dyDescent="0.25">
      <c r="A23724" s="9"/>
      <c r="H23724" s="9"/>
      <c r="J23724">
        <v>22</v>
      </c>
      <c r="K23724">
        <f ca="1">SIMULATION!$D$3*SIMULATION!$D$17/$H23702/(SIMULATION!$D$17-$I23702)*(((EXP(-$I23702*$J23724))/(1-EXP(-SIMULATION!$D$4*$I23702)))-(EXP(-SIMULATION!$D$17*$J23724)/(1-EXP(-SIMULATION!$D$4*SIMULATION!$D$17))))</f>
        <v>0.94893652206119672</v>
      </c>
      <c r="L23724">
        <v>0.1484976400781341</v>
      </c>
      <c r="M23724">
        <f t="shared" ca="1" si="370"/>
        <v>1.0898513561712366</v>
      </c>
    </row>
    <row r="23725" spans="1:13" x14ac:dyDescent="0.25">
      <c r="A23725" s="9"/>
      <c r="H23725" s="9"/>
      <c r="J23725">
        <v>23</v>
      </c>
      <c r="K23725">
        <f ca="1">SIMULATION!$D$3*SIMULATION!$D$17/$H23702/(SIMULATION!$D$17-$I23702)*(((EXP(-$I23702*$J23725))/(1-EXP(-SIMULATION!$D$4*$I23702)))-(EXP(-SIMULATION!$D$17*$J23725)/(1-EXP(-SIMULATION!$D$4*SIMULATION!$D$17))))</f>
        <v>0.87673561742412798</v>
      </c>
      <c r="L23725">
        <v>-8.4466398688625058E-2</v>
      </c>
      <c r="M23725">
        <f t="shared" ca="1" si="370"/>
        <v>0.80268091721826373</v>
      </c>
    </row>
    <row r="23726" spans="1:13" x14ac:dyDescent="0.25">
      <c r="A23726" s="9"/>
      <c r="H23726" s="9"/>
      <c r="J23726">
        <v>24</v>
      </c>
      <c r="K23726">
        <f ca="1">SIMULATION!$D$3*SIMULATION!$D$17/$H23702/(SIMULATION!$D$17-$I23702)*(((EXP(-$I23702*$J23726))/(1-EXP(-SIMULATION!$D$4*$I23702)))-(EXP(-SIMULATION!$D$17*$J23726)/(1-EXP(-SIMULATION!$D$4*SIMULATION!$D$17))))</f>
        <v>0.81000749890662949</v>
      </c>
      <c r="L23726">
        <v>-8.2601348784832163E-2</v>
      </c>
      <c r="M23726">
        <f t="shared" ca="1" si="370"/>
        <v>0.74309978697111345</v>
      </c>
    </row>
    <row r="23727" spans="1:13" x14ac:dyDescent="0.25">
      <c r="A23727" s="9">
        <v>950</v>
      </c>
      <c r="B23727" s="2">
        <f ca="1">NORMINV(RAND(),SIMULATION!D7,SIMULATION!D8)</f>
        <v>60.268710368138429</v>
      </c>
      <c r="C23727" s="2">
        <v>2</v>
      </c>
      <c r="D23727" s="2">
        <f ca="1">SIMULATION!$D$11*(1+(SIMULATION!$D$12*LN(1+$C23727)))*(1+(SIMULATION!$D$13*(($B23727/63.5)-1)))</f>
        <v>9.9981001006453472</v>
      </c>
      <c r="E23727" s="2">
        <v>-0.15049456815121789</v>
      </c>
      <c r="F23727" s="2">
        <f ca="1">D23727*(1+E23727)</f>
        <v>8.4934403436660784</v>
      </c>
      <c r="G23727" s="2">
        <v>0.65775278845281859</v>
      </c>
      <c r="H23727" s="9">
        <f>SIMULATION!$D$15*EXP($G$23727)</f>
        <v>426.15827193609192</v>
      </c>
      <c r="I23727" s="2">
        <f ca="1">$F23727/$H23727</f>
        <v>1.9930248696286675E-2</v>
      </c>
      <c r="J23727">
        <v>0</v>
      </c>
      <c r="K23727">
        <f ca="1">SIMULATION!$D$3*SIMULATION!$D$17/$H23727/(SIMULATION!$D$17-$I23727)*(((EXP(-$I23727*$J23727))/(1-EXP(-SIMULATION!$D$4*$I23727)))-(EXP(-SIMULATION!$D$17*$J23727)/(1-EXP(-SIMULATION!$D$4*SIMULATION!$D$17))))</f>
        <v>2.2027336892173146</v>
      </c>
      <c r="L23727">
        <v>-0.20085889157477554</v>
      </c>
      <c r="M23727">
        <f t="shared" ca="1" si="370"/>
        <v>1.7602950419667087</v>
      </c>
    </row>
    <row r="23728" spans="1:13" x14ac:dyDescent="0.25">
      <c r="A23728" s="9"/>
      <c r="H23728" s="9"/>
      <c r="J23728">
        <v>1</v>
      </c>
      <c r="K23728">
        <f ca="1">SIMULATION!$D$3*SIMULATION!$D$17/$H23727/(SIMULATION!$D$17-$I23727)*(((EXP(-$I23727*$J23728))/(1-EXP(-SIMULATION!$D$4*$I23727)))-(EXP(-SIMULATION!$D$17*$J23728)/(1-EXP(-SIMULATION!$D$4*SIMULATION!$D$17))))</f>
        <v>2.6179032329047152</v>
      </c>
      <c r="L23728">
        <v>-0.15068420054894183</v>
      </c>
      <c r="M23728">
        <f t="shared" ca="1" si="370"/>
        <v>2.2234265771399779</v>
      </c>
    </row>
    <row r="23729" spans="1:13" x14ac:dyDescent="0.25">
      <c r="A23729" s="9"/>
      <c r="H23729" s="9"/>
      <c r="J23729">
        <v>2</v>
      </c>
      <c r="K23729">
        <f ca="1">SIMULATION!$D$3*SIMULATION!$D$17/$H23727/(SIMULATION!$D$17-$I23727)*(((EXP(-$I23727*$J23729))/(1-EXP(-SIMULATION!$D$4*$I23727)))-(EXP(-SIMULATION!$D$17*$J23729)/(1-EXP(-SIMULATION!$D$4*SIMULATION!$D$17))))</f>
        <v>2.8601493424758564</v>
      </c>
      <c r="L23729">
        <v>0.15800463798309833</v>
      </c>
      <c r="M23729">
        <f t="shared" ca="1" si="370"/>
        <v>3.3120662039113511</v>
      </c>
    </row>
    <row r="23730" spans="1:13" x14ac:dyDescent="0.25">
      <c r="A23730" s="9"/>
      <c r="H23730" s="9"/>
      <c r="J23730">
        <v>3</v>
      </c>
      <c r="K23730">
        <f ca="1">SIMULATION!$D$3*SIMULATION!$D$17/$H23727/(SIMULATION!$D$17-$I23727)*(((EXP(-$I23727*$J23730))/(1-EXP(-SIMULATION!$D$4*$I23727)))-(EXP(-SIMULATION!$D$17*$J23730)/(1-EXP(-SIMULATION!$D$4*SIMULATION!$D$17))))</f>
        <v>2.9920516529018091</v>
      </c>
      <c r="L23730">
        <v>-0.12587841216392442</v>
      </c>
      <c r="M23730">
        <f t="shared" ca="1" si="370"/>
        <v>2.6154169417220836</v>
      </c>
    </row>
    <row r="23731" spans="1:13" x14ac:dyDescent="0.25">
      <c r="A23731" s="9"/>
      <c r="H23731" s="9"/>
      <c r="J23731">
        <v>4</v>
      </c>
      <c r="K23731">
        <f ca="1">SIMULATION!$D$3*SIMULATION!$D$17/$H23727/(SIMULATION!$D$17-$I23727)*(((EXP(-$I23727*$J23731))/(1-EXP(-SIMULATION!$D$4*$I23727)))-(EXP(-SIMULATION!$D$17*$J23731)/(1-EXP(-SIMULATION!$D$4*SIMULATION!$D$17))))</f>
        <v>3.0537034441915099</v>
      </c>
      <c r="L23731">
        <v>0.22970466106380688</v>
      </c>
      <c r="M23731">
        <f t="shared" ca="1" si="370"/>
        <v>3.7551533588289003</v>
      </c>
    </row>
    <row r="23732" spans="1:13" x14ac:dyDescent="0.25">
      <c r="A23732" s="9"/>
      <c r="H23732" s="9"/>
      <c r="J23732">
        <v>5</v>
      </c>
      <c r="K23732">
        <f ca="1">SIMULATION!$D$3*SIMULATION!$D$17/$H23727/(SIMULATION!$D$17-$I23727)*(((EXP(-$I23727*$J23732))/(1-EXP(-SIMULATION!$D$4*$I23727)))-(EXP(-SIMULATION!$D$17*$J23732)/(1-EXP(-SIMULATION!$D$4*SIMULATION!$D$17))))</f>
        <v>3.070788377124674</v>
      </c>
      <c r="L23732">
        <v>0.12763576507185798</v>
      </c>
      <c r="M23732">
        <f t="shared" ca="1" si="370"/>
        <v>3.4627308010127509</v>
      </c>
    </row>
    <row r="23733" spans="1:13" x14ac:dyDescent="0.25">
      <c r="A23733" s="9"/>
      <c r="H23733" s="9"/>
      <c r="J23733">
        <v>6</v>
      </c>
      <c r="K23733">
        <f ca="1">SIMULATION!$D$3*SIMULATION!$D$17/$H23727/(SIMULATION!$D$17-$I23727)*(((EXP(-$I23727*$J23733))/(1-EXP(-SIMULATION!$D$4*$I23727)))-(EXP(-SIMULATION!$D$17*$J23733)/(1-EXP(-SIMULATION!$D$4*SIMULATION!$D$17))))</f>
        <v>3.059756257971193</v>
      </c>
      <c r="L23733">
        <v>4.6789395955135496E-2</v>
      </c>
      <c r="M23733">
        <f t="shared" ca="1" si="370"/>
        <v>3.2029204050516111</v>
      </c>
    </row>
    <row r="23734" spans="1:13" x14ac:dyDescent="0.25">
      <c r="A23734" s="9"/>
      <c r="H23734" s="9"/>
      <c r="J23734">
        <v>7</v>
      </c>
      <c r="K23734">
        <f ca="1">SIMULATION!$D$3*SIMULATION!$D$17/$H23727/(SIMULATION!$D$17-$I23727)*(((EXP(-$I23727*$J23734))/(1-EXP(-SIMULATION!$D$4*$I23727)))-(EXP(-SIMULATION!$D$17*$J23734)/(1-EXP(-SIMULATION!$D$4*SIMULATION!$D$17))))</f>
        <v>3.0311397906322242</v>
      </c>
      <c r="L23734">
        <v>0.70971860682982957</v>
      </c>
      <c r="M23734">
        <f t="shared" ca="1" si="370"/>
        <v>5.182396099946188</v>
      </c>
    </row>
    <row r="23735" spans="1:13" x14ac:dyDescent="0.25">
      <c r="A23735" s="9"/>
      <c r="H23735" s="9"/>
      <c r="J23735">
        <v>8</v>
      </c>
      <c r="K23735">
        <f ca="1">SIMULATION!$D$3*SIMULATION!$D$17/$H23727/(SIMULATION!$D$17-$I23727)*(((EXP(-$I23727*$J23735))/(1-EXP(-SIMULATION!$D$4*$I23727)))-(EXP(-SIMULATION!$D$17*$J23735)/(1-EXP(-SIMULATION!$D$4*SIMULATION!$D$17))))</f>
        <v>2.9916800284614675</v>
      </c>
      <c r="L23735">
        <v>-9.454390403638363E-2</v>
      </c>
      <c r="M23735">
        <f t="shared" ca="1" si="370"/>
        <v>2.7088349189430412</v>
      </c>
    </row>
    <row r="23736" spans="1:13" x14ac:dyDescent="0.25">
      <c r="A23736" s="9"/>
      <c r="H23736" s="9"/>
      <c r="J23736">
        <v>9</v>
      </c>
      <c r="K23736">
        <f ca="1">SIMULATION!$D$3*SIMULATION!$D$17/$H23727/(SIMULATION!$D$17-$I23727)*(((EXP(-$I23727*$J23736))/(1-EXP(-SIMULATION!$D$4*$I23727)))-(EXP(-SIMULATION!$D$17*$J23736)/(1-EXP(-SIMULATION!$D$4*SIMULATION!$D$17))))</f>
        <v>2.9456884119899054</v>
      </c>
      <c r="L23736">
        <v>-1.3501927941741529E-2</v>
      </c>
      <c r="M23736">
        <f t="shared" ca="1" si="370"/>
        <v>2.9059159393123948</v>
      </c>
    </row>
    <row r="23737" spans="1:13" x14ac:dyDescent="0.25">
      <c r="A23737" s="9"/>
      <c r="H23737" s="9"/>
      <c r="J23737">
        <v>10</v>
      </c>
      <c r="K23737">
        <f ca="1">SIMULATION!$D$3*SIMULATION!$D$17/$H23727/(SIMULATION!$D$17-$I23727)*(((EXP(-$I23727*$J23737))/(1-EXP(-SIMULATION!$D$4*$I23727)))-(EXP(-SIMULATION!$D$17*$J23737)/(1-EXP(-SIMULATION!$D$4*SIMULATION!$D$17))))</f>
        <v>2.8959195924319032</v>
      </c>
      <c r="L23737">
        <v>0.34225190610846584</v>
      </c>
      <c r="M23737">
        <f t="shared" ca="1" si="370"/>
        <v>3.8870535928785737</v>
      </c>
    </row>
    <row r="23738" spans="1:13" x14ac:dyDescent="0.25">
      <c r="A23738" s="9"/>
      <c r="H23738" s="9"/>
      <c r="J23738">
        <v>11</v>
      </c>
      <c r="K23738">
        <f ca="1">SIMULATION!$D$3*SIMULATION!$D$17/$H23727/(SIMULATION!$D$17-$I23727)*(((EXP(-$I23727*$J23738))/(1-EXP(-SIMULATION!$D$4*$I23727)))-(EXP(-SIMULATION!$D$17*$J23738)/(1-EXP(-SIMULATION!$D$4*SIMULATION!$D$17))))</f>
        <v>2.8441307549095911</v>
      </c>
      <c r="L23738">
        <v>-0.39959919667297938</v>
      </c>
      <c r="M23738">
        <f t="shared" ca="1" si="370"/>
        <v>1.7076183900148041</v>
      </c>
    </row>
    <row r="23739" spans="1:13" x14ac:dyDescent="0.25">
      <c r="A23739" s="9"/>
      <c r="H23739" s="9"/>
      <c r="J23739">
        <v>12</v>
      </c>
      <c r="K23739">
        <f ca="1">SIMULATION!$D$3*SIMULATION!$D$17/$H23727/(SIMULATION!$D$17-$I23727)*(((EXP(-$I23727*$J23739))/(1-EXP(-SIMULATION!$D$4*$I23727)))-(EXP(-SIMULATION!$D$17*$J23739)/(1-EXP(-SIMULATION!$D$4*SIMULATION!$D$17))))</f>
        <v>2.7914400431506472</v>
      </c>
      <c r="L23739">
        <v>-0.21705393891922947</v>
      </c>
      <c r="M23739">
        <f t="shared" ca="1" si="370"/>
        <v>2.1855469865279353</v>
      </c>
    </row>
    <row r="23740" spans="1:13" x14ac:dyDescent="0.25">
      <c r="A23740" s="9"/>
      <c r="H23740" s="9"/>
      <c r="J23740">
        <v>13</v>
      </c>
      <c r="K23740">
        <f ca="1">SIMULATION!$D$3*SIMULATION!$D$17/$H23727/(SIMULATION!$D$17-$I23727)*(((EXP(-$I23727*$J23740))/(1-EXP(-SIMULATION!$D$4*$I23727)))-(EXP(-SIMULATION!$D$17*$J23740)/(1-EXP(-SIMULATION!$D$4*SIMULATION!$D$17))))</f>
        <v>2.7385562435964119</v>
      </c>
      <c r="L23740">
        <v>0.39826353293869454</v>
      </c>
      <c r="M23740">
        <f t="shared" ca="1" si="370"/>
        <v>3.8292233283224393</v>
      </c>
    </row>
    <row r="23741" spans="1:13" x14ac:dyDescent="0.25">
      <c r="A23741" s="9"/>
      <c r="H23741" s="9"/>
      <c r="J23741">
        <v>14</v>
      </c>
      <c r="K23741">
        <f ca="1">SIMULATION!$D$3*SIMULATION!$D$17/$H23727/(SIMULATION!$D$17-$I23727)*(((EXP(-$I23727*$J23741))/(1-EXP(-SIMULATION!$D$4*$I23727)))-(EXP(-SIMULATION!$D$17*$J23741)/(1-EXP(-SIMULATION!$D$4*SIMULATION!$D$17))))</f>
        <v>2.6859259694767803</v>
      </c>
      <c r="L23741">
        <v>0.25611122124027291</v>
      </c>
      <c r="M23741">
        <f t="shared" ca="1" si="370"/>
        <v>3.3738217496804426</v>
      </c>
    </row>
    <row r="23742" spans="1:13" x14ac:dyDescent="0.25">
      <c r="A23742" s="9"/>
      <c r="H23742" s="9"/>
      <c r="J23742">
        <v>15</v>
      </c>
      <c r="K23742">
        <f ca="1">SIMULATION!$D$3*SIMULATION!$D$17/$H23727/(SIMULATION!$D$17-$I23727)*(((EXP(-$I23727*$J23742))/(1-EXP(-SIMULATION!$D$4*$I23727)))-(EXP(-SIMULATION!$D$17*$J23742)/(1-EXP(-SIMULATION!$D$4*SIMULATION!$D$17))))</f>
        <v>2.6338279769217583</v>
      </c>
      <c r="L23742">
        <v>0.16939109436145511</v>
      </c>
      <c r="M23742">
        <f t="shared" ca="1" si="370"/>
        <v>3.0799749802923526</v>
      </c>
    </row>
    <row r="23743" spans="1:13" x14ac:dyDescent="0.25">
      <c r="A23743" s="9"/>
      <c r="H23743" s="9"/>
      <c r="J23743">
        <v>16</v>
      </c>
      <c r="K23743">
        <f ca="1">SIMULATION!$D$3*SIMULATION!$D$17/$H23727/(SIMULATION!$D$17-$I23727)*(((EXP(-$I23727*$J23743))/(1-EXP(-SIMULATION!$D$4*$I23727)))-(EXP(-SIMULATION!$D$17*$J23743)/(1-EXP(-SIMULATION!$D$4*SIMULATION!$D$17))))</f>
        <v>2.5824336020582197</v>
      </c>
      <c r="L23743">
        <v>-0.29076405852077858</v>
      </c>
      <c r="M23743">
        <f t="shared" ca="1" si="370"/>
        <v>1.8315547270633386</v>
      </c>
    </row>
    <row r="23744" spans="1:13" x14ac:dyDescent="0.25">
      <c r="A23744" s="9"/>
      <c r="H23744" s="9"/>
      <c r="J23744">
        <v>17</v>
      </c>
      <c r="K23744">
        <f ca="1">SIMULATION!$D$3*SIMULATION!$D$17/$H23727/(SIMULATION!$D$17-$I23727)*(((EXP(-$I23727*$J23744))/(1-EXP(-SIMULATION!$D$4*$I23727)))-(EXP(-SIMULATION!$D$17*$J23744)/(1-EXP(-SIMULATION!$D$4*SIMULATION!$D$17))))</f>
        <v>2.5318454876698788</v>
      </c>
      <c r="L23744">
        <v>0.12909813402749176</v>
      </c>
      <c r="M23744">
        <f t="shared" ca="1" si="370"/>
        <v>2.8587020157739849</v>
      </c>
    </row>
    <row r="23745" spans="1:13" x14ac:dyDescent="0.25">
      <c r="A23745" s="9"/>
      <c r="H23745" s="9"/>
      <c r="J23745">
        <v>18</v>
      </c>
      <c r="K23745">
        <f ca="1">SIMULATION!$D$3*SIMULATION!$D$17/$H23727/(SIMULATION!$D$17-$I23727)*(((EXP(-$I23727*$J23745))/(1-EXP(-SIMULATION!$D$4*$I23727)))-(EXP(-SIMULATION!$D$17*$J23745)/(1-EXP(-SIMULATION!$D$4*SIMULATION!$D$17))))</f>
        <v>2.4821223973395385</v>
      </c>
      <c r="L23745">
        <v>-0.25779180106033328</v>
      </c>
      <c r="M23745">
        <f t="shared" ca="1" si="370"/>
        <v>1.8422515940771866</v>
      </c>
    </row>
    <row r="23746" spans="1:13" x14ac:dyDescent="0.25">
      <c r="A23746" s="9"/>
      <c r="H23746" s="9"/>
      <c r="J23746">
        <v>19</v>
      </c>
      <c r="K23746">
        <f ca="1">SIMULATION!$D$3*SIMULATION!$D$17/$H23727/(SIMULATION!$D$17-$I23727)*(((EXP(-$I23727*$J23746))/(1-EXP(-SIMULATION!$D$4*$I23727)))-(EXP(-SIMULATION!$D$17*$J23746)/(1-EXP(-SIMULATION!$D$4*SIMULATION!$D$17))))</f>
        <v>2.4332951141683066</v>
      </c>
      <c r="L23746">
        <v>-0.38012888170570963</v>
      </c>
      <c r="M23746">
        <f t="shared" ca="1" si="370"/>
        <v>1.5083293635595414</v>
      </c>
    </row>
    <row r="23747" spans="1:13" x14ac:dyDescent="0.25">
      <c r="A23747" s="9"/>
      <c r="H23747" s="9"/>
      <c r="J23747">
        <v>20</v>
      </c>
      <c r="K23747">
        <f ca="1">SIMULATION!$D$3*SIMULATION!$D$17/$H23727/(SIMULATION!$D$17-$I23727)*(((EXP(-$I23727*$J23747))/(1-EXP(-SIMULATION!$D$4*$I23727)))-(EXP(-SIMULATION!$D$17*$J23747)/(1-EXP(-SIMULATION!$D$4*SIMULATION!$D$17))))</f>
        <v>2.3853766263302676</v>
      </c>
      <c r="L23747">
        <v>-0.32867829626624634</v>
      </c>
      <c r="M23747">
        <f t="shared" ref="M23747:M23810" ca="1" si="371">$K23747*(1+$L23747)</f>
        <v>1.6013551008347087</v>
      </c>
    </row>
    <row r="23748" spans="1:13" x14ac:dyDescent="0.25">
      <c r="A23748" s="9"/>
      <c r="H23748" s="9"/>
      <c r="J23748">
        <v>21</v>
      </c>
      <c r="K23748">
        <f ca="1">SIMULATION!$D$3*SIMULATION!$D$17/$H23727/(SIMULATION!$D$17-$I23727)*(((EXP(-$I23727*$J23748))/(1-EXP(-SIMULATION!$D$4*$I23727)))-(EXP(-SIMULATION!$D$17*$J23748)/(1-EXP(-SIMULATION!$D$4*SIMULATION!$D$17))))</f>
        <v>2.3383686515465159</v>
      </c>
      <c r="L23748">
        <v>0.39923664528248726</v>
      </c>
      <c r="M23748">
        <f t="shared" ca="1" si="371"/>
        <v>3.2719311074236801</v>
      </c>
    </row>
    <row r="23749" spans="1:13" x14ac:dyDescent="0.25">
      <c r="A23749" s="9"/>
      <c r="H23749" s="9"/>
      <c r="J23749">
        <v>22</v>
      </c>
      <c r="K23749">
        <f ca="1">SIMULATION!$D$3*SIMULATION!$D$17/$H23727/(SIMULATION!$D$17-$I23727)*(((EXP(-$I23727*$J23749))/(1-EXP(-SIMULATION!$D$4*$I23727)))-(EXP(-SIMULATION!$D$17*$J23749)/(1-EXP(-SIMULATION!$D$4*SIMULATION!$D$17))))</f>
        <v>2.2922658155026348</v>
      </c>
      <c r="L23749">
        <v>-0.22092821879669683</v>
      </c>
      <c r="M23749">
        <f t="shared" ca="1" si="371"/>
        <v>1.7858396118750801</v>
      </c>
    </row>
    <row r="23750" spans="1:13" x14ac:dyDescent="0.25">
      <c r="A23750" s="9"/>
      <c r="H23750" s="9"/>
      <c r="J23750">
        <v>23</v>
      </c>
      <c r="K23750">
        <f ca="1">SIMULATION!$D$3*SIMULATION!$D$17/$H23727/(SIMULATION!$D$17-$I23727)*(((EXP(-$I23727*$J23750))/(1-EXP(-SIMULATION!$D$4*$I23727)))-(EXP(-SIMULATION!$D$17*$J23750)/(1-EXP(-SIMULATION!$D$4*SIMULATION!$D$17))))</f>
        <v>2.2470583269079882</v>
      </c>
      <c r="L23750">
        <v>0.35332929113817185</v>
      </c>
      <c r="M23750">
        <f t="shared" ca="1" si="371"/>
        <v>3.041009852700514</v>
      </c>
    </row>
    <row r="23751" spans="1:13" x14ac:dyDescent="0.25">
      <c r="A23751" s="9"/>
      <c r="H23751" s="9"/>
      <c r="J23751">
        <v>24</v>
      </c>
      <c r="K23751">
        <f ca="1">SIMULATION!$D$3*SIMULATION!$D$17/$H23727/(SIMULATION!$D$17-$I23727)*(((EXP(-$I23727*$J23751))/(1-EXP(-SIMULATION!$D$4*$I23727)))-(EXP(-SIMULATION!$D$17*$J23751)/(1-EXP(-SIMULATION!$D$4*SIMULATION!$D$17))))</f>
        <v>2.2027336892173146</v>
      </c>
      <c r="L23751">
        <v>-0.29813162121256631</v>
      </c>
      <c r="M23751">
        <f t="shared" ca="1" si="371"/>
        <v>1.5460291233514194</v>
      </c>
    </row>
    <row r="23752" spans="1:13" x14ac:dyDescent="0.25">
      <c r="A23752" s="9">
        <v>951</v>
      </c>
      <c r="B23752" s="2">
        <f ca="1">NORMINV(RAND(),SIMULATION!D7,SIMULATION!D8)</f>
        <v>58.207408267611122</v>
      </c>
      <c r="C23752" s="2">
        <v>2</v>
      </c>
      <c r="D23752" s="2">
        <f ca="1">SIMULATION!$D$11*(1+(SIMULATION!$D$12*LN(1+$C23752)))*(1+(SIMULATION!$D$13*(($B23752/63.5)-1)))</f>
        <v>9.8450242257610903</v>
      </c>
      <c r="E23752" s="2">
        <v>-0.26170766499425269</v>
      </c>
      <c r="F23752" s="2">
        <f ca="1">D23752*(1+E23752)</f>
        <v>7.2685059238253054</v>
      </c>
      <c r="G23752" s="2">
        <v>0.47575659416205307</v>
      </c>
      <c r="H23752" s="9">
        <f>SIMULATION!$D$15*EXP($G$23752)</f>
        <v>355.2474586811411</v>
      </c>
      <c r="I23752" s="2">
        <f ca="1">$F23752/$H23752</f>
        <v>2.0460402308885444E-2</v>
      </c>
      <c r="J23752">
        <v>0</v>
      </c>
      <c r="K23752">
        <f ca="1">SIMULATION!$D$3*SIMULATION!$D$17/$H23752/(SIMULATION!$D$17-$I23752)*(((EXP(-$I23752*$J23752))/(1-EXP(-SIMULATION!$D$4*$I23752)))-(EXP(-SIMULATION!$D$17*$J23752)/(1-EXP(-SIMULATION!$D$4*SIMULATION!$D$17))))</f>
        <v>2.5595112369634201</v>
      </c>
      <c r="L23752">
        <v>0.13744949701807579</v>
      </c>
      <c r="M23752">
        <f t="shared" ca="1" si="371"/>
        <v>2.9113147690961552</v>
      </c>
    </row>
    <row r="23753" spans="1:13" x14ac:dyDescent="0.25">
      <c r="A23753" s="9"/>
      <c r="H23753" s="9"/>
      <c r="J23753">
        <v>1</v>
      </c>
      <c r="K23753">
        <f ca="1">SIMULATION!$D$3*SIMULATION!$D$17/$H23752/(SIMULATION!$D$17-$I23752)*(((EXP(-$I23752*$J23753))/(1-EXP(-SIMULATION!$D$4*$I23752)))-(EXP(-SIMULATION!$D$17*$J23753)/(1-EXP(-SIMULATION!$D$4*SIMULATION!$D$17))))</f>
        <v>3.0577027456433359</v>
      </c>
      <c r="L23753">
        <v>0.1170185864737288</v>
      </c>
      <c r="M23753">
        <f t="shared" ca="1" si="371"/>
        <v>3.4155107987953586</v>
      </c>
    </row>
    <row r="23754" spans="1:13" x14ac:dyDescent="0.25">
      <c r="A23754" s="9"/>
      <c r="H23754" s="9"/>
      <c r="J23754">
        <v>2</v>
      </c>
      <c r="K23754">
        <f ca="1">SIMULATION!$D$3*SIMULATION!$D$17/$H23752/(SIMULATION!$D$17-$I23752)*(((EXP(-$I23752*$J23754))/(1-EXP(-SIMULATION!$D$4*$I23752)))-(EXP(-SIMULATION!$D$17*$J23754)/(1-EXP(-SIMULATION!$D$4*SIMULATION!$D$17))))</f>
        <v>3.3482479099702891</v>
      </c>
      <c r="L23754">
        <v>3.3817432231677415E-2</v>
      </c>
      <c r="M23754">
        <f t="shared" ca="1" si="371"/>
        <v>3.4614770567605646</v>
      </c>
    </row>
    <row r="23755" spans="1:13" x14ac:dyDescent="0.25">
      <c r="A23755" s="9"/>
      <c r="H23755" s="9"/>
      <c r="J23755">
        <v>3</v>
      </c>
      <c r="K23755">
        <f ca="1">SIMULATION!$D$3*SIMULATION!$D$17/$H23752/(SIMULATION!$D$17-$I23752)*(((EXP(-$I23752*$J23755))/(1-EXP(-SIMULATION!$D$4*$I23752)))-(EXP(-SIMULATION!$D$17*$J23755)/(1-EXP(-SIMULATION!$D$4*SIMULATION!$D$17))))</f>
        <v>3.5063096660053223</v>
      </c>
      <c r="L23755">
        <v>-5.610837604887637E-2</v>
      </c>
      <c r="M23755">
        <f t="shared" ca="1" si="371"/>
        <v>3.3095763247212853</v>
      </c>
    </row>
    <row r="23756" spans="1:13" x14ac:dyDescent="0.25">
      <c r="A23756" s="9"/>
      <c r="H23756" s="9"/>
      <c r="J23756">
        <v>4</v>
      </c>
      <c r="K23756">
        <f ca="1">SIMULATION!$D$3*SIMULATION!$D$17/$H23752/(SIMULATION!$D$17-$I23752)*(((EXP(-$I23752*$J23756))/(1-EXP(-SIMULATION!$D$4*$I23752)))-(EXP(-SIMULATION!$D$17*$J23756)/(1-EXP(-SIMULATION!$D$4*SIMULATION!$D$17))))</f>
        <v>3.5800424728232385</v>
      </c>
      <c r="L23756">
        <v>-5.2463666040436022E-2</v>
      </c>
      <c r="M23756">
        <f t="shared" ca="1" si="371"/>
        <v>3.3922203201184633</v>
      </c>
    </row>
    <row r="23757" spans="1:13" x14ac:dyDescent="0.25">
      <c r="A23757" s="9"/>
      <c r="H23757" s="9"/>
      <c r="J23757">
        <v>5</v>
      </c>
      <c r="K23757">
        <f ca="1">SIMULATION!$D$3*SIMULATION!$D$17/$H23752/(SIMULATION!$D$17-$I23752)*(((EXP(-$I23752*$J23757))/(1-EXP(-SIMULATION!$D$4*$I23752)))-(EXP(-SIMULATION!$D$17*$J23757)/(1-EXP(-SIMULATION!$D$4*SIMULATION!$D$17))))</f>
        <v>3.6002933402609143</v>
      </c>
      <c r="L23757">
        <v>0.74471507854067609</v>
      </c>
      <c r="M23757">
        <f t="shared" ca="1" si="371"/>
        <v>6.2814860779227937</v>
      </c>
    </row>
    <row r="23758" spans="1:13" x14ac:dyDescent="0.25">
      <c r="A23758" s="9"/>
      <c r="H23758" s="9"/>
      <c r="J23758">
        <v>6</v>
      </c>
      <c r="K23758">
        <f ca="1">SIMULATION!$D$3*SIMULATION!$D$17/$H23752/(SIMULATION!$D$17-$I23752)*(((EXP(-$I23752*$J23758))/(1-EXP(-SIMULATION!$D$4*$I23752)))-(EXP(-SIMULATION!$D$17*$J23758)/(1-EXP(-SIMULATION!$D$4*SIMULATION!$D$17))))</f>
        <v>3.5868184781711827</v>
      </c>
      <c r="L23758">
        <v>-0.22690623409841068</v>
      </c>
      <c r="M23758">
        <f t="shared" ca="1" si="371"/>
        <v>2.7729470048947671</v>
      </c>
    </row>
    <row r="23759" spans="1:13" x14ac:dyDescent="0.25">
      <c r="A23759" s="9"/>
      <c r="H23759" s="9"/>
      <c r="J23759">
        <v>7</v>
      </c>
      <c r="K23759">
        <f ca="1">SIMULATION!$D$3*SIMULATION!$D$17/$H23752/(SIMULATION!$D$17-$I23752)*(((EXP(-$I23752*$J23759))/(1-EXP(-SIMULATION!$D$4*$I23752)))-(EXP(-SIMULATION!$D$17*$J23759)/(1-EXP(-SIMULATION!$D$4*SIMULATION!$D$17))))</f>
        <v>3.5522670714484432</v>
      </c>
      <c r="L23759">
        <v>0.17957588897745827</v>
      </c>
      <c r="M23759">
        <f t="shared" ca="1" si="371"/>
        <v>4.1901685886891498</v>
      </c>
    </row>
    <row r="23760" spans="1:13" x14ac:dyDescent="0.25">
      <c r="A23760" s="9"/>
      <c r="H23760" s="9"/>
      <c r="J23760">
        <v>8</v>
      </c>
      <c r="K23760">
        <f ca="1">SIMULATION!$D$3*SIMULATION!$D$17/$H23752/(SIMULATION!$D$17-$I23752)*(((EXP(-$I23752*$J23760))/(1-EXP(-SIMULATION!$D$4*$I23752)))-(EXP(-SIMULATION!$D$17*$J23760)/(1-EXP(-SIMULATION!$D$4*SIMULATION!$D$17))))</f>
        <v>3.5047341751392618</v>
      </c>
      <c r="L23760">
        <v>0.26039765175970858</v>
      </c>
      <c r="M23760">
        <f t="shared" ca="1" si="371"/>
        <v>4.4173587243875252</v>
      </c>
    </row>
    <row r="23761" spans="1:13" x14ac:dyDescent="0.25">
      <c r="A23761" s="9"/>
      <c r="H23761" s="9"/>
      <c r="J23761">
        <v>9</v>
      </c>
      <c r="K23761">
        <f ca="1">SIMULATION!$D$3*SIMULATION!$D$17/$H23752/(SIMULATION!$D$17-$I23752)*(((EXP(-$I23752*$J23761))/(1-EXP(-SIMULATION!$D$4*$I23752)))-(EXP(-SIMULATION!$D$17*$J23761)/(1-EXP(-SIMULATION!$D$4*SIMULATION!$D$17))))</f>
        <v>3.4493966670612757</v>
      </c>
      <c r="L23761">
        <v>0.3820153655732707</v>
      </c>
      <c r="M23761">
        <f t="shared" ca="1" si="371"/>
        <v>4.7671191958359103</v>
      </c>
    </row>
    <row r="23762" spans="1:13" x14ac:dyDescent="0.25">
      <c r="A23762" s="9"/>
      <c r="H23762" s="9"/>
      <c r="J23762">
        <v>10</v>
      </c>
      <c r="K23762">
        <f ca="1">SIMULATION!$D$3*SIMULATION!$D$17/$H23752/(SIMULATION!$D$17-$I23752)*(((EXP(-$I23752*$J23762))/(1-EXP(-SIMULATION!$D$4*$I23752)))-(EXP(-SIMULATION!$D$17*$J23762)/(1-EXP(-SIMULATION!$D$4*SIMULATION!$D$17))))</f>
        <v>3.3895616015056542</v>
      </c>
      <c r="L23762">
        <v>-0.14222048014001198</v>
      </c>
      <c r="M23762">
        <f t="shared" ca="1" si="371"/>
        <v>2.907496523075372</v>
      </c>
    </row>
    <row r="23763" spans="1:13" x14ac:dyDescent="0.25">
      <c r="A23763" s="9"/>
      <c r="H23763" s="9"/>
      <c r="J23763">
        <v>11</v>
      </c>
      <c r="K23763">
        <f ca="1">SIMULATION!$D$3*SIMULATION!$D$17/$H23752/(SIMULATION!$D$17-$I23752)*(((EXP(-$I23752*$J23763))/(1-EXP(-SIMULATION!$D$4*$I23752)))-(EXP(-SIMULATION!$D$17*$J23763)/(1-EXP(-SIMULATION!$D$4*SIMULATION!$D$17))))</f>
        <v>3.3273380153794805</v>
      </c>
      <c r="L23763">
        <v>-0.32299401156403434</v>
      </c>
      <c r="M23763">
        <f t="shared" ca="1" si="371"/>
        <v>2.2526277619625494</v>
      </c>
    </row>
    <row r="23764" spans="1:13" x14ac:dyDescent="0.25">
      <c r="A23764" s="9"/>
      <c r="H23764" s="9"/>
      <c r="J23764">
        <v>12</v>
      </c>
      <c r="K23764">
        <f ca="1">SIMULATION!$D$3*SIMULATION!$D$17/$H23752/(SIMULATION!$D$17-$I23752)*(((EXP(-$I23752*$J23764))/(1-EXP(-SIMULATION!$D$4*$I23752)))-(EXP(-SIMULATION!$D$17*$J23764)/(1-EXP(-SIMULATION!$D$4*SIMULATION!$D$17))))</f>
        <v>3.2640674336188407</v>
      </c>
      <c r="L23764">
        <v>0.40798030376910849</v>
      </c>
      <c r="M23764">
        <f t="shared" ca="1" si="371"/>
        <v>4.5957426567095094</v>
      </c>
    </row>
    <row r="23765" spans="1:13" x14ac:dyDescent="0.25">
      <c r="A23765" s="9"/>
      <c r="H23765" s="9"/>
      <c r="J23765">
        <v>13</v>
      </c>
      <c r="K23765">
        <f ca="1">SIMULATION!$D$3*SIMULATION!$D$17/$H23752/(SIMULATION!$D$17-$I23752)*(((EXP(-$I23752*$J23765))/(1-EXP(-SIMULATION!$D$4*$I23752)))-(EXP(-SIMULATION!$D$17*$J23765)/(1-EXP(-SIMULATION!$D$4*SIMULATION!$D$17))))</f>
        <v>3.2005997433232736</v>
      </c>
      <c r="L23765">
        <v>-0.28731346977937788</v>
      </c>
      <c r="M23765">
        <f t="shared" ca="1" si="371"/>
        <v>2.2810243256940774</v>
      </c>
    </row>
    <row r="23766" spans="1:13" x14ac:dyDescent="0.25">
      <c r="A23766" s="9"/>
      <c r="H23766" s="9"/>
      <c r="J23766">
        <v>14</v>
      </c>
      <c r="K23766">
        <f ca="1">SIMULATION!$D$3*SIMULATION!$D$17/$H23752/(SIMULATION!$D$17-$I23752)*(((EXP(-$I23752*$J23766))/(1-EXP(-SIMULATION!$D$4*$I23752)))-(EXP(-SIMULATION!$D$17*$J23766)/(1-EXP(-SIMULATION!$D$4*SIMULATION!$D$17))))</f>
        <v>3.1374699764978073</v>
      </c>
      <c r="L23766">
        <v>-0.19646730695306866</v>
      </c>
      <c r="M23766">
        <f t="shared" ca="1" si="371"/>
        <v>2.5210596995691756</v>
      </c>
    </row>
    <row r="23767" spans="1:13" x14ac:dyDescent="0.25">
      <c r="A23767" s="9"/>
      <c r="H23767" s="9"/>
      <c r="J23767">
        <v>15</v>
      </c>
      <c r="K23767">
        <f ca="1">SIMULATION!$D$3*SIMULATION!$D$17/$H23752/(SIMULATION!$D$17-$I23752)*(((EXP(-$I23752*$J23767))/(1-EXP(-SIMULATION!$D$4*$I23752)))-(EXP(-SIMULATION!$D$17*$J23767)/(1-EXP(-SIMULATION!$D$4*SIMULATION!$D$17))))</f>
        <v>3.0750115927082216</v>
      </c>
      <c r="L23767">
        <v>0.12732753469422212</v>
      </c>
      <c r="M23767">
        <f t="shared" ca="1" si="371"/>
        <v>3.466545237963913</v>
      </c>
    </row>
    <row r="23768" spans="1:13" x14ac:dyDescent="0.25">
      <c r="A23768" s="9"/>
      <c r="H23768" s="9"/>
      <c r="J23768">
        <v>16</v>
      </c>
      <c r="K23768">
        <f ca="1">SIMULATION!$D$3*SIMULATION!$D$17/$H23752/(SIMULATION!$D$17-$I23752)*(((EXP(-$I23752*$J23768))/(1-EXP(-SIMULATION!$D$4*$I23752)))-(EXP(-SIMULATION!$D$17*$J23768)/(1-EXP(-SIMULATION!$D$4*SIMULATION!$D$17))))</f>
        <v>3.0134290694205426</v>
      </c>
      <c r="L23768">
        <v>-5.5117159141934657E-2</v>
      </c>
      <c r="M23768">
        <f t="shared" ca="1" si="371"/>
        <v>2.8473374198383588</v>
      </c>
    </row>
    <row r="23769" spans="1:13" x14ac:dyDescent="0.25">
      <c r="A23769" s="9"/>
      <c r="H23769" s="9"/>
      <c r="J23769">
        <v>17</v>
      </c>
      <c r="K23769">
        <f ca="1">SIMULATION!$D$3*SIMULATION!$D$17/$H23752/(SIMULATION!$D$17-$I23752)*(((EXP(-$I23752*$J23769))/(1-EXP(-SIMULATION!$D$4*$I23752)))-(EXP(-SIMULATION!$D$17*$J23769)/(1-EXP(-SIMULATION!$D$4*SIMULATION!$D$17))))</f>
        <v>2.9528444157964673</v>
      </c>
      <c r="L23769">
        <v>-4.0750061174130769E-2</v>
      </c>
      <c r="M23769">
        <f t="shared" ca="1" si="371"/>
        <v>2.8325158252150708</v>
      </c>
    </row>
    <row r="23770" spans="1:13" x14ac:dyDescent="0.25">
      <c r="A23770" s="9"/>
      <c r="H23770" s="9"/>
      <c r="J23770">
        <v>18</v>
      </c>
      <c r="K23770">
        <f ca="1">SIMULATION!$D$3*SIMULATION!$D$17/$H23752/(SIMULATION!$D$17-$I23752)*(((EXP(-$I23752*$J23770))/(1-EXP(-SIMULATION!$D$4*$I23752)))-(EXP(-SIMULATION!$D$17*$J23770)/(1-EXP(-SIMULATION!$D$4*SIMULATION!$D$17))))</f>
        <v>2.8933269760844023</v>
      </c>
      <c r="L23770">
        <v>-0.12802564612956124</v>
      </c>
      <c r="M23770">
        <f t="shared" ca="1" si="371"/>
        <v>2.5229069205071069</v>
      </c>
    </row>
    <row r="23771" spans="1:13" x14ac:dyDescent="0.25">
      <c r="A23771" s="9"/>
      <c r="H23771" s="9"/>
      <c r="J23771">
        <v>19</v>
      </c>
      <c r="K23771">
        <f ca="1">SIMULATION!$D$3*SIMULATION!$D$17/$H23752/(SIMULATION!$D$17-$I23752)*(((EXP(-$I23752*$J23771))/(1-EXP(-SIMULATION!$D$4*$I23752)))-(EXP(-SIMULATION!$D$17*$J23771)/(1-EXP(-SIMULATION!$D$4*SIMULATION!$D$17))))</f>
        <v>2.8349125246542357</v>
      </c>
      <c r="L23771">
        <v>0.22693634175011343</v>
      </c>
      <c r="M23771">
        <f t="shared" ca="1" si="371"/>
        <v>3.478257202180846</v>
      </c>
    </row>
    <row r="23772" spans="1:13" x14ac:dyDescent="0.25">
      <c r="A23772" s="9"/>
      <c r="H23772" s="9"/>
      <c r="J23772">
        <v>20</v>
      </c>
      <c r="K23772">
        <f ca="1">SIMULATION!$D$3*SIMULATION!$D$17/$H23752/(SIMULATION!$D$17-$I23752)*(((EXP(-$I23752*$J23772))/(1-EXP(-SIMULATION!$D$4*$I23752)))-(EXP(-SIMULATION!$D$17*$J23772)/(1-EXP(-SIMULATION!$D$4*SIMULATION!$D$17))))</f>
        <v>2.7776154989324251</v>
      </c>
      <c r="L23772">
        <v>-0.21221422021396896</v>
      </c>
      <c r="M23772">
        <f t="shared" ca="1" si="371"/>
        <v>2.1881659917722462</v>
      </c>
    </row>
    <row r="23773" spans="1:13" x14ac:dyDescent="0.25">
      <c r="A23773" s="9"/>
      <c r="H23773" s="9"/>
      <c r="J23773">
        <v>21</v>
      </c>
      <c r="K23773">
        <f ca="1">SIMULATION!$D$3*SIMULATION!$D$17/$H23752/(SIMULATION!$D$17-$I23752)*(((EXP(-$I23752*$J23773))/(1-EXP(-SIMULATION!$D$4*$I23752)))-(EXP(-SIMULATION!$D$17*$J23773)/(1-EXP(-SIMULATION!$D$4*SIMULATION!$D$17))))</f>
        <v>2.7214368350104734</v>
      </c>
      <c r="L23773">
        <v>0.27366255144049628</v>
      </c>
      <c r="M23773">
        <f t="shared" ca="1" si="371"/>
        <v>3.4661921828635882</v>
      </c>
    </row>
    <row r="23774" spans="1:13" x14ac:dyDescent="0.25">
      <c r="A23774" s="9"/>
      <c r="H23774" s="9"/>
      <c r="J23774">
        <v>22</v>
      </c>
      <c r="K23774">
        <f ca="1">SIMULATION!$D$3*SIMULATION!$D$17/$H23752/(SIMULATION!$D$17-$I23752)*(((EXP(-$I23752*$J23774))/(1-EXP(-SIMULATION!$D$4*$I23752)))-(EXP(-SIMULATION!$D$17*$J23774)/(1-EXP(-SIMULATION!$D$4*SIMULATION!$D$17))))</f>
        <v>2.6663689854117205</v>
      </c>
      <c r="L23774">
        <v>0.57435247261322608</v>
      </c>
      <c r="M23774">
        <f t="shared" ca="1" si="371"/>
        <v>4.1978046050821609</v>
      </c>
    </row>
    <row r="23775" spans="1:13" x14ac:dyDescent="0.25">
      <c r="A23775" s="9"/>
      <c r="H23775" s="9"/>
      <c r="J23775">
        <v>23</v>
      </c>
      <c r="K23775">
        <f ca="1">SIMULATION!$D$3*SIMULATION!$D$17/$H23752/(SIMULATION!$D$17-$I23752)*(((EXP(-$I23752*$J23775))/(1-EXP(-SIMULATION!$D$4*$I23752)))-(EXP(-SIMULATION!$D$17*$J23775)/(1-EXP(-SIMULATION!$D$4*SIMULATION!$D$17))))</f>
        <v>2.6123991311872952</v>
      </c>
      <c r="L23775">
        <v>-2.2280440899112948E-3</v>
      </c>
      <c r="M23775">
        <f t="shared" ca="1" si="371"/>
        <v>2.606578590742564</v>
      </c>
    </row>
    <row r="23776" spans="1:13" x14ac:dyDescent="0.25">
      <c r="A23776" s="9"/>
      <c r="H23776" s="9"/>
      <c r="J23776">
        <v>24</v>
      </c>
      <c r="K23776">
        <f ca="1">SIMULATION!$D$3*SIMULATION!$D$17/$H23752/(SIMULATION!$D$17-$I23752)*(((EXP(-$I23752*$J23776))/(1-EXP(-SIMULATION!$D$4*$I23752)))-(EXP(-SIMULATION!$D$17*$J23776)/(1-EXP(-SIMULATION!$D$4*SIMULATION!$D$17))))</f>
        <v>2.5595112369634205</v>
      </c>
      <c r="L23776">
        <v>-0.1316408440855594</v>
      </c>
      <c r="M23776">
        <f t="shared" ca="1" si="371"/>
        <v>2.2225750172830816</v>
      </c>
    </row>
    <row r="23777" spans="1:13" x14ac:dyDescent="0.25">
      <c r="A23777" s="9">
        <v>952</v>
      </c>
      <c r="B23777" s="2">
        <f ca="1">NORMINV(RAND(),SIMULATION!D7,SIMULATION!D8)</f>
        <v>50.452914027364507</v>
      </c>
      <c r="C23777" s="2">
        <v>2</v>
      </c>
      <c r="D23777" s="2">
        <f ca="1">SIMULATION!$D$11*(1+(SIMULATION!$D$12*LN(1+$C23777)))*(1+(SIMULATION!$D$13*(($B23777/63.5)-1)))</f>
        <v>9.2691620123538332</v>
      </c>
      <c r="E23777" s="2">
        <v>-8.1173028233849684E-2</v>
      </c>
      <c r="F23777" s="2">
        <f ca="1">D23777*(1+E23777)</f>
        <v>8.5167560626209085</v>
      </c>
      <c r="G23777" s="2">
        <v>-1.0657861111076719</v>
      </c>
      <c r="H23777" s="9">
        <f>SIMULATION!$D$15*EXP($G$23777)</f>
        <v>76.040942176016017</v>
      </c>
      <c r="I23777" s="2">
        <f ca="1">$F23777/$H23777</f>
        <v>0.11200224272480369</v>
      </c>
      <c r="J23777">
        <v>0</v>
      </c>
      <c r="K23777">
        <f ca="1">SIMULATION!$D$3*SIMULATION!$D$17/$H23777/(SIMULATION!$D$17-$I23777)*(((EXP(-$I23777*$J23777))/(1-EXP(-SIMULATION!$D$4*$I23777)))-(EXP(-SIMULATION!$D$17*$J23777)/(1-EXP(-SIMULATION!$D$4*SIMULATION!$D$17))))</f>
        <v>0.70514800780312992</v>
      </c>
      <c r="L23777">
        <v>-0.23389045053569388</v>
      </c>
      <c r="M23777">
        <f t="shared" ca="1" si="371"/>
        <v>0.54022062256370884</v>
      </c>
    </row>
    <row r="23778" spans="1:13" x14ac:dyDescent="0.25">
      <c r="A23778" s="9"/>
      <c r="H23778" s="9"/>
      <c r="J23778">
        <v>1</v>
      </c>
      <c r="K23778">
        <f ca="1">SIMULATION!$D$3*SIMULATION!$D$17/$H23777/(SIMULATION!$D$17-$I23777)*(((EXP(-$I23777*$J23778))/(1-EXP(-SIMULATION!$D$4*$I23777)))-(EXP(-SIMULATION!$D$17*$J23778)/(1-EXP(-SIMULATION!$D$4*SIMULATION!$D$17))))</f>
        <v>3.0780207338535504</v>
      </c>
      <c r="L23778">
        <v>-0.21350373614770704</v>
      </c>
      <c r="M23778">
        <f t="shared" ca="1" si="371"/>
        <v>2.4208518072357106</v>
      </c>
    </row>
    <row r="23779" spans="1:13" x14ac:dyDescent="0.25">
      <c r="A23779" s="9"/>
      <c r="H23779" s="9"/>
      <c r="J23779">
        <v>2</v>
      </c>
      <c r="K23779">
        <f ca="1">SIMULATION!$D$3*SIMULATION!$D$17/$H23777/(SIMULATION!$D$17-$I23777)*(((EXP(-$I23777*$J23779))/(1-EXP(-SIMULATION!$D$4*$I23777)))-(EXP(-SIMULATION!$D$17*$J23779)/(1-EXP(-SIMULATION!$D$4*SIMULATION!$D$17))))</f>
        <v>4.3203547957210917</v>
      </c>
      <c r="L23779">
        <v>-0.36084809456894029</v>
      </c>
      <c r="M23779">
        <f t="shared" ca="1" si="371"/>
        <v>2.7613629998233526</v>
      </c>
    </row>
    <row r="23780" spans="1:13" x14ac:dyDescent="0.25">
      <c r="A23780" s="9"/>
      <c r="H23780" s="9"/>
      <c r="J23780">
        <v>3</v>
      </c>
      <c r="K23780">
        <f ca="1">SIMULATION!$D$3*SIMULATION!$D$17/$H23777/(SIMULATION!$D$17-$I23777)*(((EXP(-$I23777*$J23780))/(1-EXP(-SIMULATION!$D$4*$I23777)))-(EXP(-SIMULATION!$D$17*$J23780)/(1-EXP(-SIMULATION!$D$4*SIMULATION!$D$17))))</f>
        <v>4.8676960802175353</v>
      </c>
      <c r="L23780">
        <v>0.26943477007546363</v>
      </c>
      <c r="M23780">
        <f t="shared" ca="1" si="371"/>
        <v>6.1792226543881821</v>
      </c>
    </row>
    <row r="23781" spans="1:13" x14ac:dyDescent="0.25">
      <c r="A23781" s="9"/>
      <c r="H23781" s="9"/>
      <c r="J23781">
        <v>4</v>
      </c>
      <c r="K23781">
        <f ca="1">SIMULATION!$D$3*SIMULATION!$D$17/$H23777/(SIMULATION!$D$17-$I23777)*(((EXP(-$I23777*$J23781))/(1-EXP(-SIMULATION!$D$4*$I23777)))-(EXP(-SIMULATION!$D$17*$J23781)/(1-EXP(-SIMULATION!$D$4*SIMULATION!$D$17))))</f>
        <v>4.9960289232764392</v>
      </c>
      <c r="L23781">
        <v>0.44146534755022221</v>
      </c>
      <c r="M23781">
        <f t="shared" ca="1" si="371"/>
        <v>7.2016025682616345</v>
      </c>
    </row>
    <row r="23782" spans="1:13" x14ac:dyDescent="0.25">
      <c r="A23782" s="9"/>
      <c r="H23782" s="9"/>
      <c r="J23782">
        <v>5</v>
      </c>
      <c r="K23782">
        <f ca="1">SIMULATION!$D$3*SIMULATION!$D$17/$H23777/(SIMULATION!$D$17-$I23777)*(((EXP(-$I23777*$J23782))/(1-EXP(-SIMULATION!$D$4*$I23777)))-(EXP(-SIMULATION!$D$17*$J23782)/(1-EXP(-SIMULATION!$D$4*SIMULATION!$D$17))))</f>
        <v>4.8794177619250645</v>
      </c>
      <c r="L23782">
        <v>-0.1372671354165827</v>
      </c>
      <c r="M23782">
        <f t="shared" ca="1" si="371"/>
        <v>4.2096340632448177</v>
      </c>
    </row>
    <row r="23783" spans="1:13" x14ac:dyDescent="0.25">
      <c r="A23783" s="9"/>
      <c r="H23783" s="9"/>
      <c r="J23783">
        <v>6</v>
      </c>
      <c r="K23783">
        <f ca="1">SIMULATION!$D$3*SIMULATION!$D$17/$H23777/(SIMULATION!$D$17-$I23777)*(((EXP(-$I23777*$J23783))/(1-EXP(-SIMULATION!$D$4*$I23777)))-(EXP(-SIMULATION!$D$17*$J23783)/(1-EXP(-SIMULATION!$D$4*SIMULATION!$D$17))))</f>
        <v>4.6269102304245404</v>
      </c>
      <c r="L23783">
        <v>-0.39005825027757529</v>
      </c>
      <c r="M23783">
        <f t="shared" ca="1" si="371"/>
        <v>2.8221457217537314</v>
      </c>
    </row>
    <row r="23784" spans="1:13" x14ac:dyDescent="0.25">
      <c r="A23784" s="9"/>
      <c r="H23784" s="9"/>
      <c r="J23784">
        <v>7</v>
      </c>
      <c r="K23784">
        <f ca="1">SIMULATION!$D$3*SIMULATION!$D$17/$H23777/(SIMULATION!$D$17-$I23777)*(((EXP(-$I23777*$J23784))/(1-EXP(-SIMULATION!$D$4*$I23777)))-(EXP(-SIMULATION!$D$17*$J23784)/(1-EXP(-SIMULATION!$D$4*SIMULATION!$D$17))))</f>
        <v>4.3061542027191697</v>
      </c>
      <c r="L23784">
        <v>-8.6673707441276324E-2</v>
      </c>
      <c r="M23784">
        <f t="shared" ca="1" si="371"/>
        <v>3.9329238531556658</v>
      </c>
    </row>
    <row r="23785" spans="1:13" x14ac:dyDescent="0.25">
      <c r="A23785" s="9"/>
      <c r="H23785" s="9"/>
      <c r="J23785">
        <v>8</v>
      </c>
      <c r="K23785">
        <f ca="1">SIMULATION!$D$3*SIMULATION!$D$17/$H23777/(SIMULATION!$D$17-$I23777)*(((EXP(-$I23777*$J23785))/(1-EXP(-SIMULATION!$D$4*$I23777)))-(EXP(-SIMULATION!$D$17*$J23785)/(1-EXP(-SIMULATION!$D$4*SIMULATION!$D$17))))</f>
        <v>3.9585041317093363</v>
      </c>
      <c r="L23785">
        <v>-0.34991326499240449</v>
      </c>
      <c r="M23785">
        <f t="shared" ca="1" si="371"/>
        <v>2.5733710264969991</v>
      </c>
    </row>
    <row r="23786" spans="1:13" x14ac:dyDescent="0.25">
      <c r="A23786" s="9"/>
      <c r="H23786" s="9"/>
      <c r="J23786">
        <v>9</v>
      </c>
      <c r="K23786">
        <f ca="1">SIMULATION!$D$3*SIMULATION!$D$17/$H23777/(SIMULATION!$D$17-$I23777)*(((EXP(-$I23777*$J23786))/(1-EXP(-SIMULATION!$D$4*$I23777)))-(EXP(-SIMULATION!$D$17*$J23786)/(1-EXP(-SIMULATION!$D$4*SIMULATION!$D$17))))</f>
        <v>3.6086764938331672</v>
      </c>
      <c r="L23786">
        <v>0.18898320288829087</v>
      </c>
      <c r="M23786">
        <f t="shared" ca="1" si="371"/>
        <v>4.2906557358254469</v>
      </c>
    </row>
    <row r="23787" spans="1:13" x14ac:dyDescent="0.25">
      <c r="A23787" s="9"/>
      <c r="H23787" s="9"/>
      <c r="J23787">
        <v>10</v>
      </c>
      <c r="K23787">
        <f ca="1">SIMULATION!$D$3*SIMULATION!$D$17/$H23777/(SIMULATION!$D$17-$I23777)*(((EXP(-$I23777*$J23787))/(1-EXP(-SIMULATION!$D$4*$I23777)))-(EXP(-SIMULATION!$D$17*$J23787)/(1-EXP(-SIMULATION!$D$4*SIMULATION!$D$17))))</f>
        <v>3.2709148237656076</v>
      </c>
      <c r="L23787">
        <v>-0.18383885484709109</v>
      </c>
      <c r="M23787">
        <f t="shared" ca="1" si="371"/>
        <v>2.6695935882621638</v>
      </c>
    </row>
    <row r="23788" spans="1:13" x14ac:dyDescent="0.25">
      <c r="A23788" s="9"/>
      <c r="H23788" s="9"/>
      <c r="J23788">
        <v>11</v>
      </c>
      <c r="K23788">
        <f ca="1">SIMULATION!$D$3*SIMULATION!$D$17/$H23777/(SIMULATION!$D$17-$I23777)*(((EXP(-$I23777*$J23788))/(1-EXP(-SIMULATION!$D$4*$I23777)))-(EXP(-SIMULATION!$D$17*$J23788)/(1-EXP(-SIMULATION!$D$4*SIMULATION!$D$17))))</f>
        <v>2.9529203840946225</v>
      </c>
      <c r="L23788">
        <v>5.8225398391410631E-2</v>
      </c>
      <c r="M23788">
        <f t="shared" ca="1" si="371"/>
        <v>3.1248553498766496</v>
      </c>
    </row>
    <row r="23789" spans="1:13" x14ac:dyDescent="0.25">
      <c r="A23789" s="9"/>
      <c r="H23789" s="9"/>
      <c r="J23789">
        <v>12</v>
      </c>
      <c r="K23789">
        <f ca="1">SIMULATION!$D$3*SIMULATION!$D$17/$H23777/(SIMULATION!$D$17-$I23777)*(((EXP(-$I23777*$J23789))/(1-EXP(-SIMULATION!$D$4*$I23777)))-(EXP(-SIMULATION!$D$17*$J23789)/(1-EXP(-SIMULATION!$D$4*SIMULATION!$D$17))))</f>
        <v>2.6583531224301948</v>
      </c>
      <c r="L23789">
        <v>3.0751247891893516E-2</v>
      </c>
      <c r="M23789">
        <f t="shared" ca="1" si="371"/>
        <v>2.7401007982822345</v>
      </c>
    </row>
    <row r="23790" spans="1:13" x14ac:dyDescent="0.25">
      <c r="A23790" s="9"/>
      <c r="H23790" s="9"/>
      <c r="J23790">
        <v>13</v>
      </c>
      <c r="K23790">
        <f ca="1">SIMULATION!$D$3*SIMULATION!$D$17/$H23777/(SIMULATION!$D$17-$I23777)*(((EXP(-$I23777*$J23790))/(1-EXP(-SIMULATION!$D$4*$I23777)))-(EXP(-SIMULATION!$D$17*$J23790)/(1-EXP(-SIMULATION!$D$4*SIMULATION!$D$17))))</f>
        <v>2.3884183318484244</v>
      </c>
      <c r="L23790">
        <v>-1.0123303136761061E-2</v>
      </c>
      <c r="M23790">
        <f t="shared" ca="1" si="371"/>
        <v>2.3642396490577258</v>
      </c>
    </row>
    <row r="23791" spans="1:13" x14ac:dyDescent="0.25">
      <c r="A23791" s="9"/>
      <c r="H23791" s="9"/>
      <c r="J23791">
        <v>14</v>
      </c>
      <c r="K23791">
        <f ca="1">SIMULATION!$D$3*SIMULATION!$D$17/$H23777/(SIMULATION!$D$17-$I23777)*(((EXP(-$I23777*$J23791))/(1-EXP(-SIMULATION!$D$4*$I23777)))-(EXP(-SIMULATION!$D$17*$J23791)/(1-EXP(-SIMULATION!$D$4*SIMULATION!$D$17))))</f>
        <v>2.1428691046006159</v>
      </c>
      <c r="L23791">
        <v>-0.30966780687778206</v>
      </c>
      <c r="M23791">
        <f t="shared" ca="1" si="371"/>
        <v>1.4792915285527866</v>
      </c>
    </row>
    <row r="23792" spans="1:13" x14ac:dyDescent="0.25">
      <c r="A23792" s="9"/>
      <c r="H23792" s="9"/>
      <c r="J23792">
        <v>15</v>
      </c>
      <c r="K23792">
        <f ca="1">SIMULATION!$D$3*SIMULATION!$D$17/$H23777/(SIMULATION!$D$17-$I23777)*(((EXP(-$I23777*$J23792))/(1-EXP(-SIMULATION!$D$4*$I23777)))-(EXP(-SIMULATION!$D$17*$J23792)/(1-EXP(-SIMULATION!$D$4*SIMULATION!$D$17))))</f>
        <v>1.9206359289424924</v>
      </c>
      <c r="L23792">
        <v>0.55803419780129626</v>
      </c>
      <c r="M23792">
        <f t="shared" ca="1" si="371"/>
        <v>2.9924164588182638</v>
      </c>
    </row>
    <row r="23793" spans="1:13" x14ac:dyDescent="0.25">
      <c r="A23793" s="9"/>
      <c r="H23793" s="9"/>
      <c r="J23793">
        <v>16</v>
      </c>
      <c r="K23793">
        <f ca="1">SIMULATION!$D$3*SIMULATION!$D$17/$H23777/(SIMULATION!$D$17-$I23777)*(((EXP(-$I23777*$J23793))/(1-EXP(-SIMULATION!$D$4*$I23777)))-(EXP(-SIMULATION!$D$17*$J23793)/(1-EXP(-SIMULATION!$D$4*SIMULATION!$D$17))))</f>
        <v>1.7202187064658556</v>
      </c>
      <c r="L23793">
        <v>1.4587623375669509E-2</v>
      </c>
      <c r="M23793">
        <f t="shared" ca="1" si="371"/>
        <v>1.7453126090795608</v>
      </c>
    </row>
    <row r="23794" spans="1:13" x14ac:dyDescent="0.25">
      <c r="A23794" s="9"/>
      <c r="H23794" s="9"/>
      <c r="J23794">
        <v>17</v>
      </c>
      <c r="K23794">
        <f ca="1">SIMULATION!$D$3*SIMULATION!$D$17/$H23777/(SIMULATION!$D$17-$I23777)*(((EXP(-$I23777*$J23794))/(1-EXP(-SIMULATION!$D$4*$I23777)))-(EXP(-SIMULATION!$D$17*$J23794)/(1-EXP(-SIMULATION!$D$4*SIMULATION!$D$17))))</f>
        <v>1.5399277352588654</v>
      </c>
      <c r="L23794">
        <v>-0.12797318250240242</v>
      </c>
      <c r="M23794">
        <f t="shared" ca="1" si="371"/>
        <v>1.3428582821540713</v>
      </c>
    </row>
    <row r="23795" spans="1:13" x14ac:dyDescent="0.25">
      <c r="A23795" s="9"/>
      <c r="H23795" s="9"/>
      <c r="J23795">
        <v>18</v>
      </c>
      <c r="K23795">
        <f ca="1">SIMULATION!$D$3*SIMULATION!$D$17/$H23777/(SIMULATION!$D$17-$I23777)*(((EXP(-$I23777*$J23795))/(1-EXP(-SIMULATION!$D$4*$I23777)))-(EXP(-SIMULATION!$D$17*$J23795)/(1-EXP(-SIMULATION!$D$4*SIMULATION!$D$17))))</f>
        <v>1.3780289907631253</v>
      </c>
      <c r="L23795">
        <v>5.243813536735422E-2</v>
      </c>
      <c r="M23795">
        <f t="shared" ca="1" si="371"/>
        <v>1.4502902615209006</v>
      </c>
    </row>
    <row r="23796" spans="1:13" x14ac:dyDescent="0.25">
      <c r="A23796" s="9"/>
      <c r="H23796" s="9"/>
      <c r="J23796">
        <v>19</v>
      </c>
      <c r="K23796">
        <f ca="1">SIMULATION!$D$3*SIMULATION!$D$17/$H23777/(SIMULATION!$D$17-$I23777)*(((EXP(-$I23777*$J23796))/(1-EXP(-SIMULATION!$D$4*$I23777)))-(EXP(-SIMULATION!$D$17*$J23796)/(1-EXP(-SIMULATION!$D$4*SIMULATION!$D$17))))</f>
        <v>1.2328290474673556</v>
      </c>
      <c r="L23796">
        <v>-0.49349567840329084</v>
      </c>
      <c r="M23796">
        <f t="shared" ca="1" si="371"/>
        <v>0.62443324033216996</v>
      </c>
    </row>
    <row r="23797" spans="1:13" x14ac:dyDescent="0.25">
      <c r="A23797" s="9"/>
      <c r="H23797" s="9"/>
      <c r="J23797">
        <v>20</v>
      </c>
      <c r="K23797">
        <f ca="1">SIMULATION!$D$3*SIMULATION!$D$17/$H23777/(SIMULATION!$D$17-$I23777)*(((EXP(-$I23777*$J23797))/(1-EXP(-SIMULATION!$D$4*$I23777)))-(EXP(-SIMULATION!$D$17*$J23797)/(1-EXP(-SIMULATION!$D$4*SIMULATION!$D$17))))</f>
        <v>1.1027221874858095</v>
      </c>
      <c r="L23797">
        <v>-5.6758768585787316E-2</v>
      </c>
      <c r="M23797">
        <f t="shared" ca="1" si="371"/>
        <v>1.0401330340318893</v>
      </c>
    </row>
    <row r="23798" spans="1:13" x14ac:dyDescent="0.25">
      <c r="A23798" s="9"/>
      <c r="H23798" s="9"/>
      <c r="J23798">
        <v>21</v>
      </c>
      <c r="K23798">
        <f ca="1">SIMULATION!$D$3*SIMULATION!$D$17/$H23777/(SIMULATION!$D$17-$I23777)*(((EXP(-$I23777*$J23798))/(1-EXP(-SIMULATION!$D$4*$I23777)))-(EXP(-SIMULATION!$D$17*$J23798)/(1-EXP(-SIMULATION!$D$4*SIMULATION!$D$17))))</f>
        <v>0.98621405226384362</v>
      </c>
      <c r="L23798">
        <v>0.1171951789965342</v>
      </c>
      <c r="M23798">
        <f t="shared" ca="1" si="371"/>
        <v>1.1017935846478022</v>
      </c>
    </row>
    <row r="23799" spans="1:13" x14ac:dyDescent="0.25">
      <c r="A23799" s="9"/>
      <c r="H23799" s="9"/>
      <c r="J23799">
        <v>22</v>
      </c>
      <c r="K23799">
        <f ca="1">SIMULATION!$D$3*SIMULATION!$D$17/$H23777/(SIMULATION!$D$17-$I23777)*(((EXP(-$I23777*$J23799))/(1-EXP(-SIMULATION!$D$4*$I23777)))-(EXP(-SIMULATION!$D$17*$J23799)/(1-EXP(-SIMULATION!$D$4*SIMULATION!$D$17))))</f>
        <v>0.88193095515492348</v>
      </c>
      <c r="L23799">
        <v>0.13561988118468937</v>
      </c>
      <c r="M23799">
        <f t="shared" ca="1" si="371"/>
        <v>1.0015383265061337</v>
      </c>
    </row>
    <row r="23800" spans="1:13" x14ac:dyDescent="0.25">
      <c r="A23800" s="9"/>
      <c r="H23800" s="9"/>
      <c r="J23800">
        <v>23</v>
      </c>
      <c r="K23800">
        <f ca="1">SIMULATION!$D$3*SIMULATION!$D$17/$H23777/(SIMULATION!$D$17-$I23777)*(((EXP(-$I23777*$J23800))/(1-EXP(-SIMULATION!$D$4*$I23777)))-(EXP(-SIMULATION!$D$17*$J23800)/(1-EXP(-SIMULATION!$D$4*SIMULATION!$D$17))))</f>
        <v>0.78862062435411295</v>
      </c>
      <c r="L23800">
        <v>1.0738983686014305E-2</v>
      </c>
      <c r="M23800">
        <f t="shared" ca="1" si="371"/>
        <v>0.79708960837350618</v>
      </c>
    </row>
    <row r="23801" spans="1:13" x14ac:dyDescent="0.25">
      <c r="A23801" s="9"/>
      <c r="H23801" s="9"/>
      <c r="J23801">
        <v>24</v>
      </c>
      <c r="K23801">
        <f ca="1">SIMULATION!$D$3*SIMULATION!$D$17/$H23777/(SIMULATION!$D$17-$I23777)*(((EXP(-$I23777*$J23801))/(1-EXP(-SIMULATION!$D$4*$I23777)))-(EXP(-SIMULATION!$D$17*$J23801)/(1-EXP(-SIMULATION!$D$4*SIMULATION!$D$17))))</f>
        <v>0.70514800780313014</v>
      </c>
      <c r="L23801">
        <v>0.20900473862098981</v>
      </c>
      <c r="M23801">
        <f t="shared" ca="1" si="371"/>
        <v>0.85252728286313506</v>
      </c>
    </row>
    <row r="23802" spans="1:13" x14ac:dyDescent="0.25">
      <c r="A23802" s="9">
        <v>953</v>
      </c>
      <c r="B23802" s="2">
        <f ca="1">NORMINV(RAND(),SIMULATION!D7,SIMULATION!D8)</f>
        <v>62.840836382484866</v>
      </c>
      <c r="C23802" s="2">
        <v>2</v>
      </c>
      <c r="D23802" s="2">
        <f ca="1">SIMULATION!$D$11*(1+(SIMULATION!$D$12*LN(1+$C23802)))*(1+(SIMULATION!$D$13*(($B23802/63.5)-1)))</f>
        <v>10.189110646774377</v>
      </c>
      <c r="E23802" s="2">
        <v>0.22323042312457866</v>
      </c>
      <c r="F23802" s="2">
        <f ca="1">D23802*(1+E23802)</f>
        <v>12.463630127716971</v>
      </c>
      <c r="G23802" s="2">
        <v>-0.5535726330870141</v>
      </c>
      <c r="H23802" s="9">
        <f>SIMULATION!$D$15*EXP($G$23802)</f>
        <v>126.91091531293839</v>
      </c>
      <c r="I23802" s="2">
        <f ca="1">$F23802/$H23802</f>
        <v>9.8207708115444672E-2</v>
      </c>
      <c r="J23802">
        <v>0</v>
      </c>
      <c r="K23802">
        <f ca="1">SIMULATION!$D$3*SIMULATION!$D$17/$H23802/(SIMULATION!$D$17-$I23802)*(((EXP(-$I23802*$J23802))/(1-EXP(-SIMULATION!$D$4*$I23802)))-(EXP(-SIMULATION!$D$17*$J23802)/(1-EXP(-SIMULATION!$D$4*SIMULATION!$D$17))))</f>
        <v>0.58162524721557496</v>
      </c>
      <c r="L23802">
        <v>-2.7971575847285234E-2</v>
      </c>
      <c r="M23802">
        <f t="shared" ca="1" si="371"/>
        <v>0.56535627249838849</v>
      </c>
    </row>
    <row r="23803" spans="1:13" x14ac:dyDescent="0.25">
      <c r="A23803" s="9"/>
      <c r="H23803" s="9"/>
      <c r="J23803">
        <v>1</v>
      </c>
      <c r="K23803">
        <f ca="1">SIMULATION!$D$3*SIMULATION!$D$17/$H23802/(SIMULATION!$D$17-$I23802)*(((EXP(-$I23802*$J23803))/(1-EXP(-SIMULATION!$D$4*$I23802)))-(EXP(-SIMULATION!$D$17*$J23803)/(1-EXP(-SIMULATION!$D$4*SIMULATION!$D$17))))</f>
        <v>2.0044627144680516</v>
      </c>
      <c r="L23803">
        <v>0.45803914189094874</v>
      </c>
      <c r="M23803">
        <f t="shared" ca="1" si="371"/>
        <v>2.9225850961553994</v>
      </c>
    </row>
    <row r="23804" spans="1:13" x14ac:dyDescent="0.25">
      <c r="A23804" s="9"/>
      <c r="H23804" s="9"/>
      <c r="J23804">
        <v>2</v>
      </c>
      <c r="K23804">
        <f ca="1">SIMULATION!$D$3*SIMULATION!$D$17/$H23802/(SIMULATION!$D$17-$I23802)*(((EXP(-$I23802*$J23804))/(1-EXP(-SIMULATION!$D$4*$I23802)))-(EXP(-SIMULATION!$D$17*$J23804)/(1-EXP(-SIMULATION!$D$4*SIMULATION!$D$17))))</f>
        <v>2.763619238507498</v>
      </c>
      <c r="L23804">
        <v>-0.505741843309641</v>
      </c>
      <c r="M23804">
        <f t="shared" ca="1" si="371"/>
        <v>1.3659413506187297</v>
      </c>
    </row>
    <row r="23805" spans="1:13" x14ac:dyDescent="0.25">
      <c r="A23805" s="9"/>
      <c r="H23805" s="9"/>
      <c r="J23805">
        <v>3</v>
      </c>
      <c r="K23805">
        <f ca="1">SIMULATION!$D$3*SIMULATION!$D$17/$H23802/(SIMULATION!$D$17-$I23802)*(((EXP(-$I23802*$J23805))/(1-EXP(-SIMULATION!$D$4*$I23802)))-(EXP(-SIMULATION!$D$17*$J23805)/(1-EXP(-SIMULATION!$D$4*SIMULATION!$D$17))))</f>
        <v>3.1117500324025049</v>
      </c>
      <c r="L23805">
        <v>3.6172195370581951E-2</v>
      </c>
      <c r="M23805">
        <f t="shared" ca="1" si="371"/>
        <v>3.2243088625189831</v>
      </c>
    </row>
    <row r="23806" spans="1:13" x14ac:dyDescent="0.25">
      <c r="A23806" s="9"/>
      <c r="H23806" s="9"/>
      <c r="J23806">
        <v>4</v>
      </c>
      <c r="K23806">
        <f ca="1">SIMULATION!$D$3*SIMULATION!$D$17/$H23802/(SIMULATION!$D$17-$I23802)*(((EXP(-$I23802*$J23806))/(1-EXP(-SIMULATION!$D$4*$I23802)))-(EXP(-SIMULATION!$D$17*$J23806)/(1-EXP(-SIMULATION!$D$4*SIMULATION!$D$17))))</f>
        <v>3.2094272160687467</v>
      </c>
      <c r="L23806">
        <v>-7.5073834311979046E-2</v>
      </c>
      <c r="M23806">
        <f t="shared" ca="1" si="371"/>
        <v>2.9684832090132454</v>
      </c>
    </row>
    <row r="23807" spans="1:13" x14ac:dyDescent="0.25">
      <c r="A23807" s="9"/>
      <c r="H23807" s="9"/>
      <c r="J23807">
        <v>5</v>
      </c>
      <c r="K23807">
        <f ca="1">SIMULATION!$D$3*SIMULATION!$D$17/$H23802/(SIMULATION!$D$17-$I23802)*(((EXP(-$I23802*$J23807))/(1-EXP(-SIMULATION!$D$4*$I23802)))-(EXP(-SIMULATION!$D$17*$J23807)/(1-EXP(-SIMULATION!$D$4*SIMULATION!$D$17))))</f>
        <v>3.1583387473553333</v>
      </c>
      <c r="L23807">
        <v>8.1776873030461938E-2</v>
      </c>
      <c r="M23807">
        <f t="shared" ca="1" si="371"/>
        <v>3.4166178140849985</v>
      </c>
    </row>
    <row r="23808" spans="1:13" x14ac:dyDescent="0.25">
      <c r="A23808" s="9"/>
      <c r="H23808" s="9"/>
      <c r="J23808">
        <v>6</v>
      </c>
      <c r="K23808">
        <f ca="1">SIMULATION!$D$3*SIMULATION!$D$17/$H23802/(SIMULATION!$D$17-$I23802)*(((EXP(-$I23802*$J23808))/(1-EXP(-SIMULATION!$D$4*$I23802)))-(EXP(-SIMULATION!$D$17*$J23808)/(1-EXP(-SIMULATION!$D$4*SIMULATION!$D$17))))</f>
        <v>3.0225514181346029</v>
      </c>
      <c r="L23808">
        <v>0.34718663264808231</v>
      </c>
      <c r="M23808">
        <f t="shared" ca="1" si="371"/>
        <v>4.071940867002442</v>
      </c>
    </row>
    <row r="23809" spans="1:13" x14ac:dyDescent="0.25">
      <c r="A23809" s="9"/>
      <c r="H23809" s="9"/>
      <c r="J23809">
        <v>7</v>
      </c>
      <c r="K23809">
        <f ca="1">SIMULATION!$D$3*SIMULATION!$D$17/$H23802/(SIMULATION!$D$17-$I23802)*(((EXP(-$I23802*$J23809))/(1-EXP(-SIMULATION!$D$4*$I23802)))-(EXP(-SIMULATION!$D$17*$J23809)/(1-EXP(-SIMULATION!$D$4*SIMULATION!$D$17))))</f>
        <v>2.8421261064864121</v>
      </c>
      <c r="L23809">
        <v>9.9089356140699386E-2</v>
      </c>
      <c r="M23809">
        <f t="shared" ca="1" si="371"/>
        <v>3.1237505524488234</v>
      </c>
    </row>
    <row r="23810" spans="1:13" x14ac:dyDescent="0.25">
      <c r="A23810" s="9"/>
      <c r="H23810" s="9"/>
      <c r="J23810">
        <v>8</v>
      </c>
      <c r="K23810">
        <f ca="1">SIMULATION!$D$3*SIMULATION!$D$17/$H23802/(SIMULATION!$D$17-$I23802)*(((EXP(-$I23802*$J23810))/(1-EXP(-SIMULATION!$D$4*$I23802)))-(EXP(-SIMULATION!$D$17*$J23810)/(1-EXP(-SIMULATION!$D$4*SIMULATION!$D$17))))</f>
        <v>2.6418331596899836</v>
      </c>
      <c r="L23810">
        <v>-0.10840383152649298</v>
      </c>
      <c r="M23810">
        <f t="shared" ca="1" si="371"/>
        <v>2.3554483229258478</v>
      </c>
    </row>
    <row r="23811" spans="1:13" x14ac:dyDescent="0.25">
      <c r="A23811" s="9"/>
      <c r="H23811" s="9"/>
      <c r="J23811">
        <v>9</v>
      </c>
      <c r="K23811">
        <f ca="1">SIMULATION!$D$3*SIMULATION!$D$17/$H23802/(SIMULATION!$D$17-$I23802)*(((EXP(-$I23802*$J23811))/(1-EXP(-SIMULATION!$D$4*$I23802)))-(EXP(-SIMULATION!$D$17*$J23811)/(1-EXP(-SIMULATION!$D$4*SIMULATION!$D$17))))</f>
        <v>2.4367287201719607</v>
      </c>
      <c r="L23811">
        <v>-0.1087238636878695</v>
      </c>
      <c r="M23811">
        <f t="shared" ref="M23811:M23874" ca="1" si="372">$K23811*(1+$L23811)</f>
        <v>2.1717981589556681</v>
      </c>
    </row>
    <row r="23812" spans="1:13" x14ac:dyDescent="0.25">
      <c r="A23812" s="9"/>
      <c r="H23812" s="9"/>
      <c r="J23812">
        <v>10</v>
      </c>
      <c r="K23812">
        <f ca="1">SIMULATION!$D$3*SIMULATION!$D$17/$H23802/(SIMULATION!$D$17-$I23802)*(((EXP(-$I23802*$J23812))/(1-EXP(-SIMULATION!$D$4*$I23802)))-(EXP(-SIMULATION!$D$17*$J23812)/(1-EXP(-SIMULATION!$D$4*SIMULATION!$D$17))))</f>
        <v>2.2357202815747859</v>
      </c>
      <c r="L23812">
        <v>-0.25497852515661051</v>
      </c>
      <c r="M23812">
        <f t="shared" ca="1" si="372"/>
        <v>1.6656596215161248</v>
      </c>
    </row>
    <row r="23813" spans="1:13" x14ac:dyDescent="0.25">
      <c r="A23813" s="9"/>
      <c r="H23813" s="9"/>
      <c r="J23813">
        <v>11</v>
      </c>
      <c r="K23813">
        <f ca="1">SIMULATION!$D$3*SIMULATION!$D$17/$H23802/(SIMULATION!$D$17-$I23802)*(((EXP(-$I23802*$J23813))/(1-EXP(-SIMULATION!$D$4*$I23802)))-(EXP(-SIMULATION!$D$17*$J23813)/(1-EXP(-SIMULATION!$D$4*SIMULATION!$D$17))))</f>
        <v>2.0438444326021745</v>
      </c>
      <c r="L23813">
        <v>9.4269817760237878E-2</v>
      </c>
      <c r="M23813">
        <f t="shared" ca="1" si="372"/>
        <v>2.2365172747938584</v>
      </c>
    </row>
    <row r="23814" spans="1:13" x14ac:dyDescent="0.25">
      <c r="A23814" s="9"/>
      <c r="H23814" s="9"/>
      <c r="J23814">
        <v>12</v>
      </c>
      <c r="K23814">
        <f ca="1">SIMULATION!$D$3*SIMULATION!$D$17/$H23802/(SIMULATION!$D$17-$I23802)*(((EXP(-$I23802*$J23814))/(1-EXP(-SIMULATION!$D$4*$I23802)))-(EXP(-SIMULATION!$D$17*$J23814)/(1-EXP(-SIMULATION!$D$4*SIMULATION!$D$17))))</f>
        <v>1.8637200084332017</v>
      </c>
      <c r="L23814">
        <v>-0.34509296540941675</v>
      </c>
      <c r="M23814">
        <f t="shared" ca="1" si="372"/>
        <v>1.2205633440301249</v>
      </c>
    </row>
    <row r="23815" spans="1:13" x14ac:dyDescent="0.25">
      <c r="A23815" s="9"/>
      <c r="H23815" s="9"/>
      <c r="J23815">
        <v>13</v>
      </c>
      <c r="K23815">
        <f ca="1">SIMULATION!$D$3*SIMULATION!$D$17/$H23802/(SIMULATION!$D$17-$I23802)*(((EXP(-$I23802*$J23815))/(1-EXP(-SIMULATION!$D$4*$I23802)))-(EXP(-SIMULATION!$D$17*$J23815)/(1-EXP(-SIMULATION!$D$4*SIMULATION!$D$17))))</f>
        <v>1.6964734296236634</v>
      </c>
      <c r="L23815">
        <v>-0.34334314600557747</v>
      </c>
      <c r="M23815">
        <f t="shared" ca="1" si="372"/>
        <v>1.1140009051818032</v>
      </c>
    </row>
    <row r="23816" spans="1:13" x14ac:dyDescent="0.25">
      <c r="A23816" s="9"/>
      <c r="H23816" s="9"/>
      <c r="J23816">
        <v>14</v>
      </c>
      <c r="K23816">
        <f ca="1">SIMULATION!$D$3*SIMULATION!$D$17/$H23802/(SIMULATION!$D$17-$I23802)*(((EXP(-$I23802*$J23816))/(1-EXP(-SIMULATION!$D$4*$I23802)))-(EXP(-SIMULATION!$D$17*$J23816)/(1-EXP(-SIMULATION!$D$4*SIMULATION!$D$17))))</f>
        <v>1.5423263555550115</v>
      </c>
      <c r="L23816">
        <v>-0.46795822502204809</v>
      </c>
      <c r="M23816">
        <f t="shared" ca="1" si="372"/>
        <v>0.82058205180476407</v>
      </c>
    </row>
    <row r="23817" spans="1:13" x14ac:dyDescent="0.25">
      <c r="A23817" s="9"/>
      <c r="H23817" s="9"/>
      <c r="J23817">
        <v>15</v>
      </c>
      <c r="K23817">
        <f ca="1">SIMULATION!$D$3*SIMULATION!$D$17/$H23802/(SIMULATION!$D$17-$I23802)*(((EXP(-$I23802*$J23817))/(1-EXP(-SIMULATION!$D$4*$I23802)))-(EXP(-SIMULATION!$D$17*$J23817)/(1-EXP(-SIMULATION!$D$4*SIMULATION!$D$17))))</f>
        <v>1.4009674390556111</v>
      </c>
      <c r="L23817">
        <v>0.27593564097948331</v>
      </c>
      <c r="M23817">
        <f t="shared" ca="1" si="372"/>
        <v>1.7875442873428062</v>
      </c>
    </row>
    <row r="23818" spans="1:13" x14ac:dyDescent="0.25">
      <c r="A23818" s="9"/>
      <c r="H23818" s="9"/>
      <c r="J23818">
        <v>16</v>
      </c>
      <c r="K23818">
        <f ca="1">SIMULATION!$D$3*SIMULATION!$D$17/$H23802/(SIMULATION!$D$17-$I23802)*(((EXP(-$I23802*$J23818))/(1-EXP(-SIMULATION!$D$4*$I23802)))-(EXP(-SIMULATION!$D$17*$J23818)/(1-EXP(-SIMULATION!$D$4*SIMULATION!$D$17))))</f>
        <v>1.2717861794178908</v>
      </c>
      <c r="L23818">
        <v>-0.14265300211168541</v>
      </c>
      <c r="M23818">
        <f t="shared" ca="1" si="372"/>
        <v>1.0903620628797781</v>
      </c>
    </row>
    <row r="23819" spans="1:13" x14ac:dyDescent="0.25">
      <c r="A23819" s="9"/>
      <c r="H23819" s="9"/>
      <c r="J23819">
        <v>17</v>
      </c>
      <c r="K23819">
        <f ca="1">SIMULATION!$D$3*SIMULATION!$D$17/$H23802/(SIMULATION!$D$17-$I23802)*(((EXP(-$I23802*$J23819))/(1-EXP(-SIMULATION!$D$4*$I23802)))-(EXP(-SIMULATION!$D$17*$J23819)/(1-EXP(-SIMULATION!$D$4*SIMULATION!$D$17))))</f>
        <v>1.1540188140827727</v>
      </c>
      <c r="L23819">
        <v>-0.14184287469779841</v>
      </c>
      <c r="M23819">
        <f t="shared" ca="1" si="372"/>
        <v>0.9903294680379281</v>
      </c>
    </row>
    <row r="23820" spans="1:13" x14ac:dyDescent="0.25">
      <c r="A23820" s="9"/>
      <c r="H23820" s="9"/>
      <c r="J23820">
        <v>18</v>
      </c>
      <c r="K23820">
        <f ca="1">SIMULATION!$D$3*SIMULATION!$D$17/$H23802/(SIMULATION!$D$17-$I23802)*(((EXP(-$I23802*$J23820))/(1-EXP(-SIMULATION!$D$4*$I23802)))-(EXP(-SIMULATION!$D$17*$J23820)/(1-EXP(-SIMULATION!$D$4*SIMULATION!$D$17))))</f>
        <v>1.0468382136380805</v>
      </c>
      <c r="L23820">
        <v>-0.11456228844835618</v>
      </c>
      <c r="M23820">
        <f t="shared" ca="1" si="372"/>
        <v>0.92691003224851287</v>
      </c>
    </row>
    <row r="23821" spans="1:13" x14ac:dyDescent="0.25">
      <c r="A23821" s="9"/>
      <c r="H23821" s="9"/>
      <c r="J23821">
        <v>19</v>
      </c>
      <c r="K23821">
        <f ca="1">SIMULATION!$D$3*SIMULATION!$D$17/$H23802/(SIMULATION!$D$17-$I23802)*(((EXP(-$I23802*$J23821))/(1-EXP(-SIMULATION!$D$4*$I23802)))-(EXP(-SIMULATION!$D$17*$J23821)/(1-EXP(-SIMULATION!$D$4*SIMULATION!$D$17))))</f>
        <v>0.94940822914272383</v>
      </c>
      <c r="L23821">
        <v>3.7730834437810827E-2</v>
      </c>
      <c r="M23821">
        <f t="shared" ca="1" si="372"/>
        <v>0.98523019385040311</v>
      </c>
    </row>
    <row r="23822" spans="1:13" x14ac:dyDescent="0.25">
      <c r="A23822" s="9"/>
      <c r="H23822" s="9"/>
      <c r="J23822">
        <v>20</v>
      </c>
      <c r="K23822">
        <f ca="1">SIMULATION!$D$3*SIMULATION!$D$17/$H23802/(SIMULATION!$D$17-$I23802)*(((EXP(-$I23802*$J23822))/(1-EXP(-SIMULATION!$D$4*$I23802)))-(EXP(-SIMULATION!$D$17*$J23822)/(1-EXP(-SIMULATION!$D$4*SIMULATION!$D$17))))</f>
        <v>0.86091556453677531</v>
      </c>
      <c r="L23822">
        <v>9.078290696029967E-2</v>
      </c>
      <c r="M23822">
        <f t="shared" ca="1" si="372"/>
        <v>0.93907198213279131</v>
      </c>
    </row>
    <row r="23823" spans="1:13" x14ac:dyDescent="0.25">
      <c r="A23823" s="9"/>
      <c r="H23823" s="9"/>
      <c r="J23823">
        <v>21</v>
      </c>
      <c r="K23823">
        <f ca="1">SIMULATION!$D$3*SIMULATION!$D$17/$H23802/(SIMULATION!$D$17-$I23802)*(((EXP(-$I23802*$J23823))/(1-EXP(-SIMULATION!$D$4*$I23802)))-(EXP(-SIMULATION!$D$17*$J23823)/(1-EXP(-SIMULATION!$D$4*SIMULATION!$D$17))))</f>
        <v>0.78058752295946154</v>
      </c>
      <c r="L23823">
        <v>-0.25452802640411692</v>
      </c>
      <c r="M23823">
        <f t="shared" ca="1" si="372"/>
        <v>0.58190612130491148</v>
      </c>
    </row>
    <row r="23824" spans="1:13" x14ac:dyDescent="0.25">
      <c r="A23824" s="9"/>
      <c r="H23824" s="9"/>
      <c r="J23824">
        <v>22</v>
      </c>
      <c r="K23824">
        <f ca="1">SIMULATION!$D$3*SIMULATION!$D$17/$H23802/(SIMULATION!$D$17-$I23802)*(((EXP(-$I23802*$J23824))/(1-EXP(-SIMULATION!$D$4*$I23802)))-(EXP(-SIMULATION!$D$17*$J23824)/(1-EXP(-SIMULATION!$D$4*SIMULATION!$D$17))))</f>
        <v>0.70770095125061538</v>
      </c>
      <c r="L23824">
        <v>-6.8951524880950271E-2</v>
      </c>
      <c r="M23824">
        <f t="shared" ca="1" si="372"/>
        <v>0.65890389150218642</v>
      </c>
    </row>
    <row r="23825" spans="1:13" x14ac:dyDescent="0.25">
      <c r="A23825" s="9"/>
      <c r="H23825" s="9"/>
      <c r="J23825">
        <v>23</v>
      </c>
      <c r="K23825">
        <f ca="1">SIMULATION!$D$3*SIMULATION!$D$17/$H23802/(SIMULATION!$D$17-$I23802)*(((EXP(-$I23802*$J23825))/(1-EXP(-SIMULATION!$D$4*$I23802)))-(EXP(-SIMULATION!$D$17*$J23825)/(1-EXP(-SIMULATION!$D$4*SIMULATION!$D$17))))</f>
        <v>0.64158577112655379</v>
      </c>
      <c r="L23825">
        <v>4.1498081998134928E-2</v>
      </c>
      <c r="M23825">
        <f t="shared" ca="1" si="372"/>
        <v>0.66821035006560014</v>
      </c>
    </row>
    <row r="23826" spans="1:13" x14ac:dyDescent="0.25">
      <c r="A23826" s="9"/>
      <c r="H23826" s="9"/>
      <c r="J23826">
        <v>24</v>
      </c>
      <c r="K23826">
        <f ca="1">SIMULATION!$D$3*SIMULATION!$D$17/$H23802/(SIMULATION!$D$17-$I23802)*(((EXP(-$I23802*$J23826))/(1-EXP(-SIMULATION!$D$4*$I23802)))-(EXP(-SIMULATION!$D$17*$J23826)/(1-EXP(-SIMULATION!$D$4*SIMULATION!$D$17))))</f>
        <v>0.58162524721557529</v>
      </c>
      <c r="L23826">
        <v>-0.15651336612460326</v>
      </c>
      <c r="M23826">
        <f t="shared" ca="1" si="372"/>
        <v>0.49059312195081112</v>
      </c>
    </row>
    <row r="23827" spans="1:13" x14ac:dyDescent="0.25">
      <c r="A23827" s="9">
        <v>954</v>
      </c>
      <c r="B23827" s="2">
        <f ca="1">NORMINV(RAND(),SIMULATION!D7,SIMULATION!D8)</f>
        <v>76.280837243974418</v>
      </c>
      <c r="C23827" s="2">
        <v>2</v>
      </c>
      <c r="D23827" s="2">
        <f ca="1">SIMULATION!$D$11*(1+(SIMULATION!$D$12*LN(1+$C23827)))*(1+(SIMULATION!$D$13*(($B23827/63.5)-1)))</f>
        <v>11.187188458751278</v>
      </c>
      <c r="E23827" s="2">
        <v>0.18675325395675685</v>
      </c>
      <c r="F23827" s="2">
        <f ca="1">D23827*(1+E23827)</f>
        <v>13.276432306050555</v>
      </c>
      <c r="G23827" s="2">
        <v>-0.48650574890523096</v>
      </c>
      <c r="H23827" s="9">
        <f>SIMULATION!$D$15*EXP($G$23827)</f>
        <v>135.71434471447523</v>
      </c>
      <c r="I23827" s="2">
        <f ca="1">$F23827/$H23827</f>
        <v>9.7826300778907249E-2</v>
      </c>
      <c r="J23827">
        <v>0</v>
      </c>
      <c r="K23827">
        <f ca="1">SIMULATION!$D$3*SIMULATION!$D$17/$H23827/(SIMULATION!$D$17-$I23827)*(((EXP(-$I23827*$J23827))/(1-EXP(-SIMULATION!$D$4*$I23827)))-(EXP(-SIMULATION!$D$17*$J23827)/(1-EXP(-SIMULATION!$D$4*SIMULATION!$D$17))))</f>
        <v>0.54882448482860091</v>
      </c>
      <c r="L23827">
        <v>-3.9023939732803485E-2</v>
      </c>
      <c r="M23827">
        <f t="shared" ca="1" si="372"/>
        <v>0.52740719120876267</v>
      </c>
    </row>
    <row r="23828" spans="1:13" x14ac:dyDescent="0.25">
      <c r="A23828" s="9"/>
      <c r="H23828" s="9"/>
      <c r="J23828">
        <v>1</v>
      </c>
      <c r="K23828">
        <f ca="1">SIMULATION!$D$3*SIMULATION!$D$17/$H23827/(SIMULATION!$D$17-$I23827)*(((EXP(-$I23827*$J23828))/(1-EXP(-SIMULATION!$D$4*$I23827)))-(EXP(-SIMULATION!$D$17*$J23828)/(1-EXP(-SIMULATION!$D$4*SIMULATION!$D$17))))</f>
        <v>1.8793737806325597</v>
      </c>
      <c r="L23828">
        <v>-0.28245066377408423</v>
      </c>
      <c r="M23828">
        <f t="shared" ca="1" si="372"/>
        <v>1.3485434088132831</v>
      </c>
    </row>
    <row r="23829" spans="1:13" x14ac:dyDescent="0.25">
      <c r="A23829" s="9"/>
      <c r="H23829" s="9"/>
      <c r="J23829">
        <v>2</v>
      </c>
      <c r="K23829">
        <f ca="1">SIMULATION!$D$3*SIMULATION!$D$17/$H23827/(SIMULATION!$D$17-$I23827)*(((EXP(-$I23827*$J23829))/(1-EXP(-SIMULATION!$D$4*$I23827)))-(EXP(-SIMULATION!$D$17*$J23829)/(1-EXP(-SIMULATION!$D$4*SIMULATION!$D$17))))</f>
        <v>2.5896526580589838</v>
      </c>
      <c r="L23829">
        <v>0.36646483893036313</v>
      </c>
      <c r="M23829">
        <f t="shared" ca="1" si="372"/>
        <v>3.5386693022801561</v>
      </c>
    </row>
    <row r="23830" spans="1:13" x14ac:dyDescent="0.25">
      <c r="A23830" s="9"/>
      <c r="H23830" s="9"/>
      <c r="J23830">
        <v>3</v>
      </c>
      <c r="K23830">
        <f ca="1">SIMULATION!$D$3*SIMULATION!$D$17/$H23827/(SIMULATION!$D$17-$I23827)*(((EXP(-$I23827*$J23830))/(1-EXP(-SIMULATION!$D$4*$I23827)))-(EXP(-SIMULATION!$D$17*$J23830)/(1-EXP(-SIMULATION!$D$4*SIMULATION!$D$17))))</f>
        <v>2.9157151114646891</v>
      </c>
      <c r="L23830">
        <v>0.13007104878366541</v>
      </c>
      <c r="M23830">
        <f t="shared" ca="1" si="372"/>
        <v>3.2949652339672828</v>
      </c>
    </row>
    <row r="23831" spans="1:13" x14ac:dyDescent="0.25">
      <c r="A23831" s="9"/>
      <c r="H23831" s="9"/>
      <c r="J23831">
        <v>4</v>
      </c>
      <c r="K23831">
        <f ca="1">SIMULATION!$D$3*SIMULATION!$D$17/$H23827/(SIMULATION!$D$17-$I23827)*(((EXP(-$I23827*$J23831))/(1-EXP(-SIMULATION!$D$4*$I23827)))-(EXP(-SIMULATION!$D$17*$J23831)/(1-EXP(-SIMULATION!$D$4*SIMULATION!$D$17))))</f>
        <v>3.0075937858872308</v>
      </c>
      <c r="L23831">
        <v>-0.25312603301377384</v>
      </c>
      <c r="M23831">
        <f t="shared" ca="1" si="372"/>
        <v>2.2462935019487182</v>
      </c>
    </row>
    <row r="23832" spans="1:13" x14ac:dyDescent="0.25">
      <c r="A23832" s="9"/>
      <c r="H23832" s="9"/>
      <c r="J23832">
        <v>5</v>
      </c>
      <c r="K23832">
        <f ca="1">SIMULATION!$D$3*SIMULATION!$D$17/$H23827/(SIMULATION!$D$17-$I23827)*(((EXP(-$I23827*$J23832))/(1-EXP(-SIMULATION!$D$4*$I23827)))-(EXP(-SIMULATION!$D$17*$J23832)/(1-EXP(-SIMULATION!$D$4*SIMULATION!$D$17))))</f>
        <v>2.9603119899498602</v>
      </c>
      <c r="L23832">
        <v>-5.4824187519973179E-2</v>
      </c>
      <c r="M23832">
        <f t="shared" ca="1" si="372"/>
        <v>2.7980152902952242</v>
      </c>
    </row>
    <row r="23833" spans="1:13" x14ac:dyDescent="0.25">
      <c r="A23833" s="9"/>
      <c r="H23833" s="9"/>
      <c r="J23833">
        <v>6</v>
      </c>
      <c r="K23833">
        <f ca="1">SIMULATION!$D$3*SIMULATION!$D$17/$H23827/(SIMULATION!$D$17-$I23827)*(((EXP(-$I23827*$J23833))/(1-EXP(-SIMULATION!$D$4*$I23827)))-(EXP(-SIMULATION!$D$17*$J23833)/(1-EXP(-SIMULATION!$D$4*SIMULATION!$D$17))))</f>
        <v>2.8337462076495776</v>
      </c>
      <c r="L23833">
        <v>0.40310523728254249</v>
      </c>
      <c r="M23833">
        <f t="shared" ca="1" si="372"/>
        <v>3.9760441450826658</v>
      </c>
    </row>
    <row r="23834" spans="1:13" x14ac:dyDescent="0.25">
      <c r="A23834" s="9"/>
      <c r="H23834" s="9"/>
      <c r="J23834">
        <v>7</v>
      </c>
      <c r="K23834">
        <f ca="1">SIMULATION!$D$3*SIMULATION!$D$17/$H23827/(SIMULATION!$D$17-$I23827)*(((EXP(-$I23827*$J23834))/(1-EXP(-SIMULATION!$D$4*$I23827)))-(EXP(-SIMULATION!$D$17*$J23834)/(1-EXP(-SIMULATION!$D$4*SIMULATION!$D$17))))</f>
        <v>2.665344739963361</v>
      </c>
      <c r="L23834">
        <v>-7.3268793188236578E-2</v>
      </c>
      <c r="M23834">
        <f t="shared" ca="1" si="372"/>
        <v>2.4700581474356316</v>
      </c>
    </row>
    <row r="23835" spans="1:13" x14ac:dyDescent="0.25">
      <c r="A23835" s="9"/>
      <c r="H23835" s="9"/>
      <c r="J23835">
        <v>8</v>
      </c>
      <c r="K23835">
        <f ca="1">SIMULATION!$D$3*SIMULATION!$D$17/$H23827/(SIMULATION!$D$17-$I23827)*(((EXP(-$I23827*$J23835))/(1-EXP(-SIMULATION!$D$4*$I23827)))-(EXP(-SIMULATION!$D$17*$J23835)/(1-EXP(-SIMULATION!$D$4*SIMULATION!$D$17))))</f>
        <v>2.4782692885484865</v>
      </c>
      <c r="L23835">
        <v>0.50761139885827422</v>
      </c>
      <c r="M23835">
        <f t="shared" ca="1" si="372"/>
        <v>3.736267028856084</v>
      </c>
    </row>
    <row r="23836" spans="1:13" x14ac:dyDescent="0.25">
      <c r="A23836" s="9"/>
      <c r="H23836" s="9"/>
      <c r="J23836">
        <v>9</v>
      </c>
      <c r="K23836">
        <f ca="1">SIMULATION!$D$3*SIMULATION!$D$17/$H23827/(SIMULATION!$D$17-$I23827)*(((EXP(-$I23827*$J23836))/(1-EXP(-SIMULATION!$D$4*$I23827)))-(EXP(-SIMULATION!$D$17*$J23836)/(1-EXP(-SIMULATION!$D$4*SIMULATION!$D$17))))</f>
        <v>2.2866042725792481</v>
      </c>
      <c r="L23836">
        <v>1.3761037305665004E-2</v>
      </c>
      <c r="M23836">
        <f t="shared" ca="1" si="372"/>
        <v>2.3180703192775041</v>
      </c>
    </row>
    <row r="23837" spans="1:13" x14ac:dyDescent="0.25">
      <c r="A23837" s="9"/>
      <c r="H23837" s="9"/>
      <c r="J23837">
        <v>10</v>
      </c>
      <c r="K23837">
        <f ca="1">SIMULATION!$D$3*SIMULATION!$D$17/$H23827/(SIMULATION!$D$17-$I23827)*(((EXP(-$I23827*$J23837))/(1-EXP(-SIMULATION!$D$4*$I23827)))-(EXP(-SIMULATION!$D$17*$J23837)/(1-EXP(-SIMULATION!$D$4*SIMULATION!$D$17))))</f>
        <v>2.0986878240547995</v>
      </c>
      <c r="L23837">
        <v>-5.1501306068367694E-3</v>
      </c>
      <c r="M23837">
        <f t="shared" ca="1" si="372"/>
        <v>2.0878793076579392</v>
      </c>
    </row>
    <row r="23838" spans="1:13" x14ac:dyDescent="0.25">
      <c r="A23838" s="9"/>
      <c r="H23838" s="9"/>
      <c r="J23838">
        <v>11</v>
      </c>
      <c r="K23838">
        <f ca="1">SIMULATION!$D$3*SIMULATION!$D$17/$H23827/(SIMULATION!$D$17-$I23827)*(((EXP(-$I23827*$J23838))/(1-EXP(-SIMULATION!$D$4*$I23827)))-(EXP(-SIMULATION!$D$17*$J23838)/(1-EXP(-SIMULATION!$D$4*SIMULATION!$D$17))))</f>
        <v>1.9192397857874997</v>
      </c>
      <c r="L23838">
        <v>-9.1083830723466569E-2</v>
      </c>
      <c r="M23838">
        <f t="shared" ca="1" si="372"/>
        <v>1.7444280740210887</v>
      </c>
    </row>
    <row r="23839" spans="1:13" x14ac:dyDescent="0.25">
      <c r="A23839" s="9"/>
      <c r="H23839" s="9"/>
      <c r="J23839">
        <v>12</v>
      </c>
      <c r="K23839">
        <f ca="1">SIMULATION!$D$3*SIMULATION!$D$17/$H23827/(SIMULATION!$D$17-$I23827)*(((EXP(-$I23827*$J23839))/(1-EXP(-SIMULATION!$D$4*$I23827)))-(EXP(-SIMULATION!$D$17*$J23839)/(1-EXP(-SIMULATION!$D$4*SIMULATION!$D$17))))</f>
        <v>1.7507194131538364</v>
      </c>
      <c r="L23839">
        <v>-0.15520456520274264</v>
      </c>
      <c r="M23839">
        <f t="shared" ca="1" si="372"/>
        <v>1.4789997678432945</v>
      </c>
    </row>
    <row r="23840" spans="1:13" x14ac:dyDescent="0.25">
      <c r="A23840" s="9"/>
      <c r="H23840" s="9"/>
      <c r="J23840">
        <v>13</v>
      </c>
      <c r="K23840">
        <f ca="1">SIMULATION!$D$3*SIMULATION!$D$17/$H23827/(SIMULATION!$D$17-$I23827)*(((EXP(-$I23827*$J23840))/(1-EXP(-SIMULATION!$D$4*$I23827)))-(EXP(-SIMULATION!$D$17*$J23840)/(1-EXP(-SIMULATION!$D$4*SIMULATION!$D$17))))</f>
        <v>1.59419000777746</v>
      </c>
      <c r="L23840">
        <v>-0.39521900193535897</v>
      </c>
      <c r="M23840">
        <f t="shared" ca="1" si="372"/>
        <v>0.96413582400833009</v>
      </c>
    </row>
    <row r="23841" spans="1:13" x14ac:dyDescent="0.25">
      <c r="A23841" s="9"/>
      <c r="H23841" s="9"/>
      <c r="J23841">
        <v>14</v>
      </c>
      <c r="K23841">
        <f ca="1">SIMULATION!$D$3*SIMULATION!$D$17/$H23827/(SIMULATION!$D$17-$I23827)*(((EXP(-$I23827*$J23841))/(1-EXP(-SIMULATION!$D$4*$I23827)))-(EXP(-SIMULATION!$D$17*$J23841)/(1-EXP(-SIMULATION!$D$4*SIMULATION!$D$17))))</f>
        <v>1.4498680858267754</v>
      </c>
      <c r="L23841">
        <v>2.302529311258451E-2</v>
      </c>
      <c r="M23841">
        <f t="shared" ca="1" si="372"/>
        <v>1.4832517234775187</v>
      </c>
    </row>
    <row r="23842" spans="1:13" x14ac:dyDescent="0.25">
      <c r="A23842" s="9"/>
      <c r="H23842" s="9"/>
      <c r="J23842">
        <v>15</v>
      </c>
      <c r="K23842">
        <f ca="1">SIMULATION!$D$3*SIMULATION!$D$17/$H23827/(SIMULATION!$D$17-$I23827)*(((EXP(-$I23827*$J23842))/(1-EXP(-SIMULATION!$D$4*$I23827)))-(EXP(-SIMULATION!$D$17*$J23842)/(1-EXP(-SIMULATION!$D$4*SIMULATION!$D$17))))</f>
        <v>1.3174708460117879</v>
      </c>
      <c r="L23842">
        <v>-8.8908232976983428E-2</v>
      </c>
      <c r="M23842">
        <f t="shared" ca="1" si="372"/>
        <v>1.2003368410941884</v>
      </c>
    </row>
    <row r="23843" spans="1:13" x14ac:dyDescent="0.25">
      <c r="A23843" s="9"/>
      <c r="H23843" s="9"/>
      <c r="J23843">
        <v>16</v>
      </c>
      <c r="K23843">
        <f ca="1">SIMULATION!$D$3*SIMULATION!$D$17/$H23827/(SIMULATION!$D$17-$I23827)*(((EXP(-$I23827*$J23843))/(1-EXP(-SIMULATION!$D$4*$I23827)))-(EXP(-SIMULATION!$D$17*$J23843)/(1-EXP(-SIMULATION!$D$4*SIMULATION!$D$17))))</f>
        <v>1.196434798065066</v>
      </c>
      <c r="L23843">
        <v>-0.28330716203436002</v>
      </c>
      <c r="M23843">
        <f t="shared" ca="1" si="372"/>
        <v>0.85747625086609958</v>
      </c>
    </row>
    <row r="23844" spans="1:13" x14ac:dyDescent="0.25">
      <c r="A23844" s="9"/>
      <c r="H23844" s="9"/>
      <c r="J23844">
        <v>17</v>
      </c>
      <c r="K23844">
        <f ca="1">SIMULATION!$D$3*SIMULATION!$D$17/$H23827/(SIMULATION!$D$17-$I23827)*(((EXP(-$I23827*$J23844))/(1-EXP(-SIMULATION!$D$4*$I23827)))-(EXP(-SIMULATION!$D$17*$J23844)/(1-EXP(-SIMULATION!$D$4*SIMULATION!$D$17))))</f>
        <v>1.0860522039973692</v>
      </c>
      <c r="L23844">
        <v>-0.34238826257169408</v>
      </c>
      <c r="M23844">
        <f t="shared" ca="1" si="372"/>
        <v>0.71420067680855093</v>
      </c>
    </row>
    <row r="23845" spans="1:13" x14ac:dyDescent="0.25">
      <c r="A23845" s="9"/>
      <c r="H23845" s="9"/>
      <c r="J23845">
        <v>18</v>
      </c>
      <c r="K23845">
        <f ca="1">SIMULATION!$D$3*SIMULATION!$D$17/$H23827/(SIMULATION!$D$17-$I23827)*(((EXP(-$I23827*$J23845))/(1-EXP(-SIMULATION!$D$4*$I23827)))-(EXP(-SIMULATION!$D$17*$J23845)/(1-EXP(-SIMULATION!$D$4*SIMULATION!$D$17))))</f>
        <v>0.98555519298287797</v>
      </c>
      <c r="L23845">
        <v>0.23977709558570912</v>
      </c>
      <c r="M23845">
        <f t="shared" ca="1" si="372"/>
        <v>1.2218687546957254</v>
      </c>
    </row>
    <row r="23846" spans="1:13" x14ac:dyDescent="0.25">
      <c r="A23846" s="9"/>
      <c r="H23846" s="9"/>
      <c r="J23846">
        <v>19</v>
      </c>
      <c r="K23846">
        <f ca="1">SIMULATION!$D$3*SIMULATION!$D$17/$H23827/(SIMULATION!$D$17-$I23827)*(((EXP(-$I23827*$J23846))/(1-EXP(-SIMULATION!$D$4*$I23827)))-(EXP(-SIMULATION!$D$17*$J23846)/(1-EXP(-SIMULATION!$D$4*SIMULATION!$D$17))))</f>
        <v>0.89416665363720771</v>
      </c>
      <c r="L23846">
        <v>0.14013027213976995</v>
      </c>
      <c r="M23846">
        <f t="shared" ca="1" si="372"/>
        <v>1.0194664701496969</v>
      </c>
    </row>
    <row r="23847" spans="1:13" x14ac:dyDescent="0.25">
      <c r="A23847" s="9"/>
      <c r="H23847" s="9"/>
      <c r="J23847">
        <v>20</v>
      </c>
      <c r="K23847">
        <f ca="1">SIMULATION!$D$3*SIMULATION!$D$17/$H23827/(SIMULATION!$D$17-$I23827)*(((EXP(-$I23827*$J23847))/(1-EXP(-SIMULATION!$D$4*$I23827)))-(EXP(-SIMULATION!$D$17*$J23847)/(1-EXP(-SIMULATION!$D$4*SIMULATION!$D$17))))</f>
        <v>0.81113011700922111</v>
      </c>
      <c r="L23847">
        <v>-0.71631533833222916</v>
      </c>
      <c r="M23847">
        <f t="shared" ca="1" si="372"/>
        <v>0.23010517281230028</v>
      </c>
    </row>
    <row r="23848" spans="1:13" x14ac:dyDescent="0.25">
      <c r="A23848" s="9"/>
      <c r="H23848" s="9"/>
      <c r="J23848">
        <v>21</v>
      </c>
      <c r="K23848">
        <f ca="1">SIMULATION!$D$3*SIMULATION!$D$17/$H23827/(SIMULATION!$D$17-$I23827)*(((EXP(-$I23827*$J23848))/(1-EXP(-SIMULATION!$D$4*$I23827)))-(EXP(-SIMULATION!$D$17*$J23848)/(1-EXP(-SIMULATION!$D$4*SIMULATION!$D$17))))</f>
        <v>0.73572643073217514</v>
      </c>
      <c r="L23848">
        <v>-0.10482134220122172</v>
      </c>
      <c r="M23848">
        <f t="shared" ca="1" si="372"/>
        <v>0.65860659876991434</v>
      </c>
    </row>
    <row r="23849" spans="1:13" x14ac:dyDescent="0.25">
      <c r="A23849" s="9"/>
      <c r="H23849" s="9"/>
      <c r="J23849">
        <v>22</v>
      </c>
      <c r="K23849">
        <f ca="1">SIMULATION!$D$3*SIMULATION!$D$17/$H23827/(SIMULATION!$D$17-$I23827)*(((EXP(-$I23827*$J23849))/(1-EXP(-SIMULATION!$D$4*$I23827)))-(EXP(-SIMULATION!$D$17*$J23849)/(1-EXP(-SIMULATION!$D$4*SIMULATION!$D$17))))</f>
        <v>0.66728219933876032</v>
      </c>
      <c r="L23849">
        <v>0.37730725722389413</v>
      </c>
      <c r="M23849">
        <f t="shared" ca="1" si="372"/>
        <v>0.91905261576559583</v>
      </c>
    </row>
    <row r="23850" spans="1:13" x14ac:dyDescent="0.25">
      <c r="A23850" s="9"/>
      <c r="H23850" s="9"/>
      <c r="J23850">
        <v>23</v>
      </c>
      <c r="K23850">
        <f ca="1">SIMULATION!$D$3*SIMULATION!$D$17/$H23827/(SIMULATION!$D$17-$I23827)*(((EXP(-$I23827*$J23850))/(1-EXP(-SIMULATION!$D$4*$I23827)))-(EXP(-SIMULATION!$D$17*$J23850)/(1-EXP(-SIMULATION!$D$4*SIMULATION!$D$17))))</f>
        <v>0.60517315734306132</v>
      </c>
      <c r="L23850">
        <v>-0.3510652290369729</v>
      </c>
      <c r="M23850">
        <f t="shared" ca="1" si="372"/>
        <v>0.39271790425339148</v>
      </c>
    </row>
    <row r="23851" spans="1:13" x14ac:dyDescent="0.25">
      <c r="A23851" s="9"/>
      <c r="H23851" s="9"/>
      <c r="J23851">
        <v>24</v>
      </c>
      <c r="K23851">
        <f ca="1">SIMULATION!$D$3*SIMULATION!$D$17/$H23827/(SIMULATION!$D$17-$I23827)*(((EXP(-$I23827*$J23851))/(1-EXP(-SIMULATION!$D$4*$I23827)))-(EXP(-SIMULATION!$D$17*$J23851)/(1-EXP(-SIMULATION!$D$4*SIMULATION!$D$17))))</f>
        <v>0.54882448482860047</v>
      </c>
      <c r="L23851">
        <v>0.28995153520358058</v>
      </c>
      <c r="M23851">
        <f t="shared" ca="1" si="372"/>
        <v>0.70795698676196739</v>
      </c>
    </row>
    <row r="23852" spans="1:13" x14ac:dyDescent="0.25">
      <c r="A23852" s="9">
        <v>955</v>
      </c>
      <c r="B23852" s="2">
        <f ca="1">NORMINV(RAND(),SIMULATION!D7,SIMULATION!D8)</f>
        <v>71.78178974006758</v>
      </c>
      <c r="C23852" s="2">
        <v>2</v>
      </c>
      <c r="D23852" s="2">
        <f ca="1">SIMULATION!$D$11*(1+(SIMULATION!$D$12*LN(1+$C23852)))*(1+(SIMULATION!$D$13*(($B23852/63.5)-1)))</f>
        <v>10.853081375354721</v>
      </c>
      <c r="E23852" s="2">
        <v>8.4398031360701384E-2</v>
      </c>
      <c r="F23852" s="2">
        <f ca="1">D23852*(1+E23852)</f>
        <v>11.769060077632153</v>
      </c>
      <c r="G23852" s="2">
        <v>-0.98191598598195873</v>
      </c>
      <c r="H23852" s="9">
        <f>SIMULATION!$D$15*EXP($G$23852)</f>
        <v>82.693585306638667</v>
      </c>
      <c r="I23852" s="2">
        <f ca="1">$F23852/$H23852</f>
        <v>0.14232131832222455</v>
      </c>
      <c r="J23852">
        <v>0</v>
      </c>
      <c r="K23852">
        <f ca="1">SIMULATION!$D$3*SIMULATION!$D$17/$H23852/(SIMULATION!$D$17-$I23852)*(((EXP(-$I23852*$J23852))/(1-EXP(-SIMULATION!$D$4*$I23852)))-(EXP(-SIMULATION!$D$17*$J23852)/(1-EXP(-SIMULATION!$D$4*SIMULATION!$D$17))))</f>
        <v>0.33193854100054959</v>
      </c>
      <c r="L23852">
        <v>0.28104039516758389</v>
      </c>
      <c r="M23852">
        <f t="shared" ca="1" si="372"/>
        <v>0.4252266797346953</v>
      </c>
    </row>
    <row r="23853" spans="1:13" x14ac:dyDescent="0.25">
      <c r="A23853" s="9"/>
      <c r="H23853" s="9"/>
      <c r="J23853">
        <v>1</v>
      </c>
      <c r="K23853">
        <f ca="1">SIMULATION!$D$3*SIMULATION!$D$17/$H23852/(SIMULATION!$D$17-$I23852)*(((EXP(-$I23852*$J23853))/(1-EXP(-SIMULATION!$D$4*$I23852)))-(EXP(-SIMULATION!$D$17*$J23853)/(1-EXP(-SIMULATION!$D$4*SIMULATION!$D$17))))</f>
        <v>2.5029476964407174</v>
      </c>
      <c r="L23853">
        <v>4.0127328374120641E-2</v>
      </c>
      <c r="M23853">
        <f t="shared" ca="1" si="372"/>
        <v>2.6033843005590427</v>
      </c>
    </row>
    <row r="23854" spans="1:13" x14ac:dyDescent="0.25">
      <c r="A23854" s="9"/>
      <c r="H23854" s="9"/>
      <c r="J23854">
        <v>2</v>
      </c>
      <c r="K23854">
        <f ca="1">SIMULATION!$D$3*SIMULATION!$D$17/$H23852/(SIMULATION!$D$17-$I23852)*(((EXP(-$I23852*$J23854))/(1-EXP(-SIMULATION!$D$4*$I23852)))-(EXP(-SIMULATION!$D$17*$J23854)/(1-EXP(-SIMULATION!$D$4*SIMULATION!$D$17))))</f>
        <v>3.5903664694042119</v>
      </c>
      <c r="L23854">
        <v>-0.4742545167139457</v>
      </c>
      <c r="M23854">
        <f t="shared" ca="1" si="372"/>
        <v>1.8876189546309619</v>
      </c>
    </row>
    <row r="23855" spans="1:13" x14ac:dyDescent="0.25">
      <c r="A23855" s="9"/>
      <c r="H23855" s="9"/>
      <c r="J23855">
        <v>3</v>
      </c>
      <c r="K23855">
        <f ca="1">SIMULATION!$D$3*SIMULATION!$D$17/$H23852/(SIMULATION!$D$17-$I23852)*(((EXP(-$I23852*$J23855))/(1-EXP(-SIMULATION!$D$4*$I23852)))-(EXP(-SIMULATION!$D$17*$J23855)/(1-EXP(-SIMULATION!$D$4*SIMULATION!$D$17))))</f>
        <v>4.0236977645916232</v>
      </c>
      <c r="L23855">
        <v>0.11800973264865842</v>
      </c>
      <c r="M23855">
        <f t="shared" ca="1" si="372"/>
        <v>4.4985332620500849</v>
      </c>
    </row>
    <row r="23856" spans="1:13" x14ac:dyDescent="0.25">
      <c r="A23856" s="9"/>
      <c r="H23856" s="9"/>
      <c r="J23856">
        <v>4</v>
      </c>
      <c r="K23856">
        <f ca="1">SIMULATION!$D$3*SIMULATION!$D$17/$H23852/(SIMULATION!$D$17-$I23852)*(((EXP(-$I23852*$J23856))/(1-EXP(-SIMULATION!$D$4*$I23852)))-(EXP(-SIMULATION!$D$17*$J23856)/(1-EXP(-SIMULATION!$D$4*SIMULATION!$D$17))))</f>
        <v>4.0728309032472305</v>
      </c>
      <c r="L23856">
        <v>0.18743643039089081</v>
      </c>
      <c r="M23856">
        <f t="shared" ca="1" si="372"/>
        <v>4.8362277893375989</v>
      </c>
    </row>
    <row r="23857" spans="1:13" x14ac:dyDescent="0.25">
      <c r="A23857" s="9"/>
      <c r="H23857" s="9"/>
      <c r="J23857">
        <v>5</v>
      </c>
      <c r="K23857">
        <f ca="1">SIMULATION!$D$3*SIMULATION!$D$17/$H23852/(SIMULATION!$D$17-$I23852)*(((EXP(-$I23852*$J23857))/(1-EXP(-SIMULATION!$D$4*$I23852)))-(EXP(-SIMULATION!$D$17*$J23857)/(1-EXP(-SIMULATION!$D$4*SIMULATION!$D$17))))</f>
        <v>3.9060802096261122</v>
      </c>
      <c r="L23857">
        <v>-0.41795292945595069</v>
      </c>
      <c r="M23857">
        <f t="shared" ca="1" si="372"/>
        <v>2.2735225433229642</v>
      </c>
    </row>
    <row r="23858" spans="1:13" x14ac:dyDescent="0.25">
      <c r="A23858" s="9"/>
      <c r="H23858" s="9"/>
      <c r="J23858">
        <v>6</v>
      </c>
      <c r="K23858">
        <f ca="1">SIMULATION!$D$3*SIMULATION!$D$17/$H23852/(SIMULATION!$D$17-$I23852)*(((EXP(-$I23852*$J23858))/(1-EXP(-SIMULATION!$D$4*$I23852)))-(EXP(-SIMULATION!$D$17*$J23858)/(1-EXP(-SIMULATION!$D$4*SIMULATION!$D$17))))</f>
        <v>3.6272834572285024</v>
      </c>
      <c r="L23858">
        <v>-0.35208427310403168</v>
      </c>
      <c r="M23858">
        <f t="shared" ca="1" si="372"/>
        <v>2.3501739978479264</v>
      </c>
    </row>
    <row r="23859" spans="1:13" x14ac:dyDescent="0.25">
      <c r="A23859" s="9"/>
      <c r="H23859" s="9"/>
      <c r="J23859">
        <v>7</v>
      </c>
      <c r="K23859">
        <f ca="1">SIMULATION!$D$3*SIMULATION!$D$17/$H23852/(SIMULATION!$D$17-$I23852)*(((EXP(-$I23852*$J23859))/(1-EXP(-SIMULATION!$D$4*$I23852)))-(EXP(-SIMULATION!$D$17*$J23859)/(1-EXP(-SIMULATION!$D$4*SIMULATION!$D$17))))</f>
        <v>3.2994938464286965</v>
      </c>
      <c r="L23859">
        <v>-0.68445474961985175</v>
      </c>
      <c r="M23859">
        <f t="shared" ca="1" si="372"/>
        <v>1.0411396118991014</v>
      </c>
    </row>
    <row r="23860" spans="1:13" x14ac:dyDescent="0.25">
      <c r="A23860" s="9"/>
      <c r="H23860" s="9"/>
      <c r="J23860">
        <v>8</v>
      </c>
      <c r="K23860">
        <f ca="1">SIMULATION!$D$3*SIMULATION!$D$17/$H23852/(SIMULATION!$D$17-$I23852)*(((EXP(-$I23852*$J23860))/(1-EXP(-SIMULATION!$D$4*$I23852)))-(EXP(-SIMULATION!$D$17*$J23860)/(1-EXP(-SIMULATION!$D$4*SIMULATION!$D$17))))</f>
        <v>2.9600916173873788</v>
      </c>
      <c r="L23860">
        <v>-4.5126848249746852E-2</v>
      </c>
      <c r="M23860">
        <f t="shared" ca="1" si="372"/>
        <v>2.8265120121641907</v>
      </c>
    </row>
    <row r="23861" spans="1:13" x14ac:dyDescent="0.25">
      <c r="A23861" s="9"/>
      <c r="H23861" s="9"/>
      <c r="J23861">
        <v>9</v>
      </c>
      <c r="K23861">
        <f ca="1">SIMULATION!$D$3*SIMULATION!$D$17/$H23852/(SIMULATION!$D$17-$I23852)*(((EXP(-$I23852*$J23861))/(1-EXP(-SIMULATION!$D$4*$I23852)))-(EXP(-SIMULATION!$D$17*$J23861)/(1-EXP(-SIMULATION!$D$4*SIMULATION!$D$17))))</f>
        <v>2.6304065466518187</v>
      </c>
      <c r="L23861">
        <v>-0.28645497518686103</v>
      </c>
      <c r="M23861">
        <f t="shared" ca="1" si="372"/>
        <v>1.8769135045993153</v>
      </c>
    </row>
    <row r="23862" spans="1:13" x14ac:dyDescent="0.25">
      <c r="A23862" s="9"/>
      <c r="H23862" s="9"/>
      <c r="J23862">
        <v>10</v>
      </c>
      <c r="K23862">
        <f ca="1">SIMULATION!$D$3*SIMULATION!$D$17/$H23852/(SIMULATION!$D$17-$I23852)*(((EXP(-$I23852*$J23862))/(1-EXP(-SIMULATION!$D$4*$I23852)))-(EXP(-SIMULATION!$D$17*$J23862)/(1-EXP(-SIMULATION!$D$4*SIMULATION!$D$17))))</f>
        <v>2.3218310288513768</v>
      </c>
      <c r="L23862">
        <v>0.14034996197905217</v>
      </c>
      <c r="M23862">
        <f t="shared" ca="1" si="372"/>
        <v>2.6476999254724514</v>
      </c>
    </row>
    <row r="23863" spans="1:13" x14ac:dyDescent="0.25">
      <c r="A23863" s="9"/>
      <c r="H23863" s="9"/>
      <c r="J23863">
        <v>11</v>
      </c>
      <c r="K23863">
        <f ca="1">SIMULATION!$D$3*SIMULATION!$D$17/$H23852/(SIMULATION!$D$17-$I23852)*(((EXP(-$I23852*$J23863))/(1-EXP(-SIMULATION!$D$4*$I23852)))-(EXP(-SIMULATION!$D$17*$J23863)/(1-EXP(-SIMULATION!$D$4*SIMULATION!$D$17))))</f>
        <v>2.0396913038361046</v>
      </c>
      <c r="L23863">
        <v>0.40786909280644895</v>
      </c>
      <c r="M23863">
        <f t="shared" ca="1" si="372"/>
        <v>2.8716183455369397</v>
      </c>
    </row>
    <row r="23864" spans="1:13" x14ac:dyDescent="0.25">
      <c r="A23864" s="9"/>
      <c r="H23864" s="9"/>
      <c r="J23864">
        <v>12</v>
      </c>
      <c r="K23864">
        <f ca="1">SIMULATION!$D$3*SIMULATION!$D$17/$H23852/(SIMULATION!$D$17-$I23852)*(((EXP(-$I23852*$J23864))/(1-EXP(-SIMULATION!$D$4*$I23852)))-(EXP(-SIMULATION!$D$17*$J23864)/(1-EXP(-SIMULATION!$D$4*SIMULATION!$D$17))))</f>
        <v>1.7856881756468086</v>
      </c>
      <c r="L23864">
        <v>0.22585756538023144</v>
      </c>
      <c r="M23864">
        <f t="shared" ca="1" si="372"/>
        <v>2.1889993595266639</v>
      </c>
    </row>
    <row r="23865" spans="1:13" x14ac:dyDescent="0.25">
      <c r="A23865" s="9"/>
      <c r="H23865" s="9"/>
      <c r="J23865">
        <v>13</v>
      </c>
      <c r="K23865">
        <f ca="1">SIMULATION!$D$3*SIMULATION!$D$17/$H23852/(SIMULATION!$D$17-$I23852)*(((EXP(-$I23852*$J23865))/(1-EXP(-SIMULATION!$D$4*$I23852)))-(EXP(-SIMULATION!$D$17*$J23865)/(1-EXP(-SIMULATION!$D$4*SIMULATION!$D$17))))</f>
        <v>1.5594263410319316</v>
      </c>
      <c r="L23865">
        <v>0.4055523782383727</v>
      </c>
      <c r="M23865">
        <f t="shared" ca="1" si="372"/>
        <v>2.191855402324995</v>
      </c>
    </row>
    <row r="23866" spans="1:13" x14ac:dyDescent="0.25">
      <c r="A23866" s="9"/>
      <c r="H23866" s="9"/>
      <c r="J23866">
        <v>14</v>
      </c>
      <c r="K23866">
        <f ca="1">SIMULATION!$D$3*SIMULATION!$D$17/$H23852/(SIMULATION!$D$17-$I23852)*(((EXP(-$I23852*$J23866))/(1-EXP(-SIMULATION!$D$4*$I23852)))-(EXP(-SIMULATION!$D$17*$J23866)/(1-EXP(-SIMULATION!$D$4*SIMULATION!$D$17))))</f>
        <v>1.3593642858156811</v>
      </c>
      <c r="L23866">
        <v>-0.5024664994141691</v>
      </c>
      <c r="M23866">
        <f t="shared" ca="1" si="372"/>
        <v>0.67632927169323376</v>
      </c>
    </row>
    <row r="23867" spans="1:13" x14ac:dyDescent="0.25">
      <c r="A23867" s="9"/>
      <c r="H23867" s="9"/>
      <c r="J23867">
        <v>15</v>
      </c>
      <c r="K23867">
        <f ca="1">SIMULATION!$D$3*SIMULATION!$D$17/$H23852/(SIMULATION!$D$17-$I23852)*(((EXP(-$I23852*$J23867))/(1-EXP(-SIMULATION!$D$4*$I23852)))-(EXP(-SIMULATION!$D$17*$J23867)/(1-EXP(-SIMULATION!$D$4*SIMULATION!$D$17))))</f>
        <v>1.1833968646420083</v>
      </c>
      <c r="L23867">
        <v>-0.32012253129198892</v>
      </c>
      <c r="M23867">
        <f t="shared" ca="1" si="372"/>
        <v>0.80456486480980549</v>
      </c>
    </row>
    <row r="23868" spans="1:13" x14ac:dyDescent="0.25">
      <c r="A23868" s="9"/>
      <c r="H23868" s="9"/>
      <c r="J23868">
        <v>16</v>
      </c>
      <c r="K23868">
        <f ca="1">SIMULATION!$D$3*SIMULATION!$D$17/$H23852/(SIMULATION!$D$17-$I23852)*(((EXP(-$I23852*$J23868))/(1-EXP(-SIMULATION!$D$4*$I23852)))-(EXP(-SIMULATION!$D$17*$J23868)/(1-EXP(-SIMULATION!$D$4*SIMULATION!$D$17))))</f>
        <v>1.0292059625652825</v>
      </c>
      <c r="L23868">
        <v>0.2705669554086671</v>
      </c>
      <c r="M23868">
        <f t="shared" ca="1" si="372"/>
        <v>1.3076750863450177</v>
      </c>
    </row>
    <row r="23869" spans="1:13" x14ac:dyDescent="0.25">
      <c r="A23869" s="9"/>
      <c r="H23869" s="9"/>
      <c r="J23869">
        <v>17</v>
      </c>
      <c r="K23869">
        <f ca="1">SIMULATION!$D$3*SIMULATION!$D$17/$H23852/(SIMULATION!$D$17-$I23852)*(((EXP(-$I23852*$J23869))/(1-EXP(-SIMULATION!$D$4*$I23852)))-(EXP(-SIMULATION!$D$17*$J23869)/(1-EXP(-SIMULATION!$D$4*SIMULATION!$D$17))))</f>
        <v>0.89446554515722243</v>
      </c>
      <c r="L23869">
        <v>-0.23998252199085604</v>
      </c>
      <c r="M23869">
        <f t="shared" ca="1" si="372"/>
        <v>0.67980944779646624</v>
      </c>
    </row>
    <row r="23870" spans="1:13" x14ac:dyDescent="0.25">
      <c r="A23870" s="9"/>
      <c r="H23870" s="9"/>
      <c r="J23870">
        <v>18</v>
      </c>
      <c r="K23870">
        <f ca="1">SIMULATION!$D$3*SIMULATION!$D$17/$H23852/(SIMULATION!$D$17-$I23852)*(((EXP(-$I23852*$J23870))/(1-EXP(-SIMULATION!$D$4*$I23852)))-(EXP(-SIMULATION!$D$17*$J23870)/(1-EXP(-SIMULATION!$D$4*SIMULATION!$D$17))))</f>
        <v>0.77695600559839706</v>
      </c>
      <c r="L23870">
        <v>-0.12791613815823669</v>
      </c>
      <c r="M23870">
        <f t="shared" ca="1" si="372"/>
        <v>0.6775707938434008</v>
      </c>
    </row>
    <row r="23871" spans="1:13" x14ac:dyDescent="0.25">
      <c r="A23871" s="9"/>
      <c r="H23871" s="9"/>
      <c r="J23871">
        <v>19</v>
      </c>
      <c r="K23871">
        <f ca="1">SIMULATION!$D$3*SIMULATION!$D$17/$H23852/(SIMULATION!$D$17-$I23852)*(((EXP(-$I23852*$J23871))/(1-EXP(-SIMULATION!$D$4*$I23852)))-(EXP(-SIMULATION!$D$17*$J23871)/(1-EXP(-SIMULATION!$D$4*SIMULATION!$D$17))))</f>
        <v>0.6746226494155344</v>
      </c>
      <c r="L23871">
        <v>-0.15419127784271699</v>
      </c>
      <c r="M23871">
        <f t="shared" ca="1" si="372"/>
        <v>0.57060172104051388</v>
      </c>
    </row>
    <row r="23872" spans="1:13" x14ac:dyDescent="0.25">
      <c r="A23872" s="9"/>
      <c r="H23872" s="9"/>
      <c r="J23872">
        <v>20</v>
      </c>
      <c r="K23872">
        <f ca="1">SIMULATION!$D$3*SIMULATION!$D$17/$H23852/(SIMULATION!$D$17-$I23852)*(((EXP(-$I23852*$J23872))/(1-EXP(-SIMULATION!$D$4*$I23852)))-(EXP(-SIMULATION!$D$17*$J23872)/(1-EXP(-SIMULATION!$D$4*SIMULATION!$D$17))))</f>
        <v>0.58560034348982093</v>
      </c>
      <c r="L23872">
        <v>7.9038886511511863E-3</v>
      </c>
      <c r="M23872">
        <f t="shared" ca="1" si="372"/>
        <v>0.59022886339884029</v>
      </c>
    </row>
    <row r="23873" spans="1:13" x14ac:dyDescent="0.25">
      <c r="A23873" s="9"/>
      <c r="H23873" s="9"/>
      <c r="J23873">
        <v>21</v>
      </c>
      <c r="K23873">
        <f ca="1">SIMULATION!$D$3*SIMULATION!$D$17/$H23852/(SIMULATION!$D$17-$I23852)*(((EXP(-$I23852*$J23873))/(1-EXP(-SIMULATION!$D$4*$I23852)))-(EXP(-SIMULATION!$D$17*$J23873)/(1-EXP(-SIMULATION!$D$4*SIMULATION!$D$17))))</f>
        <v>0.50821818422867426</v>
      </c>
      <c r="L23873">
        <v>0.36584491111777073</v>
      </c>
      <c r="M23873">
        <f t="shared" ca="1" si="372"/>
        <v>0.69414722066624834</v>
      </c>
    </row>
    <row r="23874" spans="1:13" x14ac:dyDescent="0.25">
      <c r="A23874" s="9"/>
      <c r="H23874" s="9"/>
      <c r="J23874">
        <v>22</v>
      </c>
      <c r="K23874">
        <f ca="1">SIMULATION!$D$3*SIMULATION!$D$17/$H23852/(SIMULATION!$D$17-$I23852)*(((EXP(-$I23852*$J23874))/(1-EXP(-SIMULATION!$D$4*$I23852)))-(EXP(-SIMULATION!$D$17*$J23874)/(1-EXP(-SIMULATION!$D$4*SIMULATION!$D$17))))</f>
        <v>0.44099283768001796</v>
      </c>
      <c r="L23874">
        <v>-0.2271446268353384</v>
      </c>
      <c r="M23874">
        <f t="shared" ca="1" si="372"/>
        <v>0.3408236841281333</v>
      </c>
    </row>
    <row r="23875" spans="1:13" x14ac:dyDescent="0.25">
      <c r="A23875" s="9"/>
      <c r="H23875" s="9"/>
      <c r="J23875">
        <v>23</v>
      </c>
      <c r="K23875">
        <f ca="1">SIMULATION!$D$3*SIMULATION!$D$17/$H23852/(SIMULATION!$D$17-$I23852)*(((EXP(-$I23852*$J23875))/(1-EXP(-SIMULATION!$D$4*$I23852)))-(EXP(-SIMULATION!$D$17*$J23875)/(1-EXP(-SIMULATION!$D$4*SIMULATION!$D$17))))</f>
        <v>0.38261590067788259</v>
      </c>
      <c r="L23875">
        <v>0.22462023444609391</v>
      </c>
      <c r="M23875">
        <f t="shared" ref="M23875:M23938" ca="1" si="373">$K23875*(1+$L23875)</f>
        <v>0.46855917399095198</v>
      </c>
    </row>
    <row r="23876" spans="1:13" x14ac:dyDescent="0.25">
      <c r="A23876" s="9"/>
      <c r="H23876" s="9"/>
      <c r="J23876">
        <v>24</v>
      </c>
      <c r="K23876">
        <f ca="1">SIMULATION!$D$3*SIMULATION!$D$17/$H23852/(SIMULATION!$D$17-$I23852)*(((EXP(-$I23852*$J23876))/(1-EXP(-SIMULATION!$D$4*$I23852)))-(EXP(-SIMULATION!$D$17*$J23876)/(1-EXP(-SIMULATION!$D$4*SIMULATION!$D$17))))</f>
        <v>0.33193854100055004</v>
      </c>
      <c r="L23876">
        <v>0.21373503518553524</v>
      </c>
      <c r="M23876">
        <f t="shared" ca="1" si="373"/>
        <v>0.40288543674073779</v>
      </c>
    </row>
    <row r="23877" spans="1:13" x14ac:dyDescent="0.25">
      <c r="A23877" s="9">
        <v>956</v>
      </c>
      <c r="B23877" s="2">
        <f ca="1">NORMINV(RAND(),SIMULATION!D7,SIMULATION!D8)</f>
        <v>64.946503839449107</v>
      </c>
      <c r="C23877" s="2">
        <v>2</v>
      </c>
      <c r="D23877" s="2">
        <f ca="1">SIMULATION!$D$11*(1+(SIMULATION!$D$12*LN(1+$C23877)))*(1+(SIMULATION!$D$13*(($B23877/63.5)-1)))</f>
        <v>10.345481170099248</v>
      </c>
      <c r="E23877" s="2">
        <v>0.12061455874402756</v>
      </c>
      <c r="F23877" s="2">
        <f ca="1">D23877*(1+E23877)</f>
        <v>11.593296816425413</v>
      </c>
      <c r="G23877" s="2">
        <v>-0.38547422530508113</v>
      </c>
      <c r="H23877" s="9">
        <f>SIMULATION!$D$15*EXP($G$23877)</f>
        <v>150.14234246242239</v>
      </c>
      <c r="I23877" s="2">
        <f ca="1">$F23877/$H23877</f>
        <v>7.721537193498218E-2</v>
      </c>
      <c r="J23877">
        <v>0</v>
      </c>
      <c r="K23877">
        <f ca="1">SIMULATION!$D$3*SIMULATION!$D$17/$H23877/(SIMULATION!$D$17-$I23877)*(((EXP(-$I23877*$J23877))/(1-EXP(-SIMULATION!$D$4*$I23877)))-(EXP(-SIMULATION!$D$17*$J23877)/(1-EXP(-SIMULATION!$D$4*SIMULATION!$D$17))))</f>
        <v>0.82373874159930638</v>
      </c>
      <c r="L23877">
        <v>0.83432582434711611</v>
      </c>
      <c r="M23877">
        <f t="shared" ca="1" si="373"/>
        <v>1.5110052462308037</v>
      </c>
    </row>
    <row r="23878" spans="1:13" x14ac:dyDescent="0.25">
      <c r="A23878" s="9"/>
      <c r="H23878" s="9"/>
      <c r="J23878">
        <v>1</v>
      </c>
      <c r="K23878">
        <f ca="1">SIMULATION!$D$3*SIMULATION!$D$17/$H23877/(SIMULATION!$D$17-$I23877)*(((EXP(-$I23877*$J23878))/(1-EXP(-SIMULATION!$D$4*$I23877)))-(EXP(-SIMULATION!$D$17*$J23878)/(1-EXP(-SIMULATION!$D$4*SIMULATION!$D$17))))</f>
        <v>2.0251592187917584</v>
      </c>
      <c r="L23878">
        <v>-1.1629311194169656E-2</v>
      </c>
      <c r="M23878">
        <f t="shared" ca="1" si="373"/>
        <v>2.0016080120186874</v>
      </c>
    </row>
    <row r="23879" spans="1:13" x14ac:dyDescent="0.25">
      <c r="A23879" s="9"/>
      <c r="H23879" s="9"/>
      <c r="J23879">
        <v>2</v>
      </c>
      <c r="K23879">
        <f ca="1">SIMULATION!$D$3*SIMULATION!$D$17/$H23877/(SIMULATION!$D$17-$I23877)*(((EXP(-$I23877*$J23879))/(1-EXP(-SIMULATION!$D$4*$I23877)))-(EXP(-SIMULATION!$D$17*$J23879)/(1-EXP(-SIMULATION!$D$4*SIMULATION!$D$17))))</f>
        <v>2.6837958922492229</v>
      </c>
      <c r="L23879">
        <v>3.7807384667265215E-2</v>
      </c>
      <c r="M23879">
        <f t="shared" ca="1" si="373"/>
        <v>2.7852631959159155</v>
      </c>
    </row>
    <row r="23880" spans="1:13" x14ac:dyDescent="0.25">
      <c r="A23880" s="9"/>
      <c r="H23880" s="9"/>
      <c r="J23880">
        <v>3</v>
      </c>
      <c r="K23880">
        <f ca="1">SIMULATION!$D$3*SIMULATION!$D$17/$H23877/(SIMULATION!$D$17-$I23877)*(((EXP(-$I23877*$J23880))/(1-EXP(-SIMULATION!$D$4*$I23877)))-(EXP(-SIMULATION!$D$17*$J23880)/(1-EXP(-SIMULATION!$D$4*SIMULATION!$D$17))))</f>
        <v>3.0028714097341562</v>
      </c>
      <c r="L23880">
        <v>0.4645280195964171</v>
      </c>
      <c r="M23880">
        <f t="shared" ca="1" si="373"/>
        <v>4.3977893188006645</v>
      </c>
    </row>
    <row r="23881" spans="1:13" x14ac:dyDescent="0.25">
      <c r="A23881" s="9"/>
      <c r="H23881" s="9"/>
      <c r="J23881">
        <v>4</v>
      </c>
      <c r="K23881">
        <f ca="1">SIMULATION!$D$3*SIMULATION!$D$17/$H23877/(SIMULATION!$D$17-$I23877)*(((EXP(-$I23877*$J23881))/(1-EXP(-SIMULATION!$D$4*$I23877)))-(EXP(-SIMULATION!$D$17*$J23881)/(1-EXP(-SIMULATION!$D$4*SIMULATION!$D$17))))</f>
        <v>3.1120013948931233</v>
      </c>
      <c r="L23881">
        <v>-0.1047597808167009</v>
      </c>
      <c r="M23881">
        <f t="shared" ca="1" si="373"/>
        <v>2.7859888108628521</v>
      </c>
    </row>
    <row r="23882" spans="1:13" x14ac:dyDescent="0.25">
      <c r="A23882" s="9"/>
      <c r="H23882" s="9"/>
      <c r="J23882">
        <v>5</v>
      </c>
      <c r="K23882">
        <f ca="1">SIMULATION!$D$3*SIMULATION!$D$17/$H23877/(SIMULATION!$D$17-$I23877)*(((EXP(-$I23877*$J23882))/(1-EXP(-SIMULATION!$D$4*$I23877)))-(EXP(-SIMULATION!$D$17*$J23882)/(1-EXP(-SIMULATION!$D$4*SIMULATION!$D$17))))</f>
        <v>3.0936779579094367</v>
      </c>
      <c r="L23882">
        <v>-0.4359619078263573</v>
      </c>
      <c r="M23882">
        <f t="shared" ca="1" si="373"/>
        <v>1.7449522131788897</v>
      </c>
    </row>
    <row r="23883" spans="1:13" x14ac:dyDescent="0.25">
      <c r="A23883" s="9"/>
      <c r="H23883" s="9"/>
      <c r="J23883">
        <v>6</v>
      </c>
      <c r="K23883">
        <f ca="1">SIMULATION!$D$3*SIMULATION!$D$17/$H23877/(SIMULATION!$D$17-$I23877)*(((EXP(-$I23877*$J23883))/(1-EXP(-SIMULATION!$D$4*$I23877)))-(EXP(-SIMULATION!$D$17*$J23883)/(1-EXP(-SIMULATION!$D$4*SIMULATION!$D$17))))</f>
        <v>3.0002375794809777</v>
      </c>
      <c r="L23883">
        <v>-0.24757518203266618</v>
      </c>
      <c r="M23883">
        <f t="shared" ca="1" si="373"/>
        <v>2.257453214599729</v>
      </c>
    </row>
    <row r="23884" spans="1:13" x14ac:dyDescent="0.25">
      <c r="A23884" s="9"/>
      <c r="H23884" s="9"/>
      <c r="J23884">
        <v>7</v>
      </c>
      <c r="K23884">
        <f ca="1">SIMULATION!$D$3*SIMULATION!$D$17/$H23877/(SIMULATION!$D$17-$I23877)*(((EXP(-$I23877*$J23884))/(1-EXP(-SIMULATION!$D$4*$I23877)))-(EXP(-SIMULATION!$D$17*$J23884)/(1-EXP(-SIMULATION!$D$4*SIMULATION!$D$17))))</f>
        <v>2.8647314023228958</v>
      </c>
      <c r="L23884">
        <v>-0.17568250768577653</v>
      </c>
      <c r="M23884">
        <f t="shared" ca="1" si="373"/>
        <v>2.3614482057166182</v>
      </c>
    </row>
    <row r="23885" spans="1:13" x14ac:dyDescent="0.25">
      <c r="A23885" s="9"/>
      <c r="H23885" s="9"/>
      <c r="J23885">
        <v>8</v>
      </c>
      <c r="K23885">
        <f ca="1">SIMULATION!$D$3*SIMULATION!$D$17/$H23877/(SIMULATION!$D$17-$I23877)*(((EXP(-$I23877*$J23885))/(1-EXP(-SIMULATION!$D$4*$I23877)))-(EXP(-SIMULATION!$D$17*$J23885)/(1-EXP(-SIMULATION!$D$4*SIMULATION!$D$17))))</f>
        <v>2.7078882707532577</v>
      </c>
      <c r="L23885">
        <v>-0.37638134854318239</v>
      </c>
      <c r="M23885">
        <f t="shared" ca="1" si="373"/>
        <v>1.6886896317028803</v>
      </c>
    </row>
    <row r="23886" spans="1:13" x14ac:dyDescent="0.25">
      <c r="A23886" s="9"/>
      <c r="H23886" s="9"/>
      <c r="J23886">
        <v>9</v>
      </c>
      <c r="K23886">
        <f ca="1">SIMULATION!$D$3*SIMULATION!$D$17/$H23877/(SIMULATION!$D$17-$I23877)*(((EXP(-$I23877*$J23886))/(1-EXP(-SIMULATION!$D$4*$I23877)))-(EXP(-SIMULATION!$D$17*$J23886)/(1-EXP(-SIMULATION!$D$4*SIMULATION!$D$17))))</f>
        <v>2.5425741244227016</v>
      </c>
      <c r="L23886">
        <v>-0.30757780090174774</v>
      </c>
      <c r="M23886">
        <f t="shared" ca="1" si="373"/>
        <v>1.7605347666030802</v>
      </c>
    </row>
    <row r="23887" spans="1:13" x14ac:dyDescent="0.25">
      <c r="A23887" s="9"/>
      <c r="H23887" s="9"/>
      <c r="J23887">
        <v>10</v>
      </c>
      <c r="K23887">
        <f ca="1">SIMULATION!$D$3*SIMULATION!$D$17/$H23877/(SIMULATION!$D$17-$I23877)*(((EXP(-$I23877*$J23887))/(1-EXP(-SIMULATION!$D$4*$I23877)))-(EXP(-SIMULATION!$D$17*$J23887)/(1-EXP(-SIMULATION!$D$4*SIMULATION!$D$17))))</f>
        <v>2.3766471949732715</v>
      </c>
      <c r="L23887">
        <v>-8.7336447105118287E-2</v>
      </c>
      <c r="M23887">
        <f t="shared" ca="1" si="373"/>
        <v>2.1690792729419606</v>
      </c>
    </row>
    <row r="23888" spans="1:13" x14ac:dyDescent="0.25">
      <c r="A23888" s="9"/>
      <c r="H23888" s="9"/>
      <c r="J23888">
        <v>11</v>
      </c>
      <c r="K23888">
        <f ca="1">SIMULATION!$D$3*SIMULATION!$D$17/$H23877/(SIMULATION!$D$17-$I23877)*(((EXP(-$I23877*$J23888))/(1-EXP(-SIMULATION!$D$4*$I23877)))-(EXP(-SIMULATION!$D$17*$J23888)/(1-EXP(-SIMULATION!$D$4*SIMULATION!$D$17))))</f>
        <v>2.2147853793831778</v>
      </c>
      <c r="L23888">
        <v>0.13402741085516809</v>
      </c>
      <c r="M23888">
        <f t="shared" ca="1" si="373"/>
        <v>2.5116273293817861</v>
      </c>
    </row>
    <row r="23889" spans="1:13" x14ac:dyDescent="0.25">
      <c r="A23889" s="9"/>
      <c r="H23889" s="9"/>
      <c r="J23889">
        <v>12</v>
      </c>
      <c r="K23889">
        <f ca="1">SIMULATION!$D$3*SIMULATION!$D$17/$H23877/(SIMULATION!$D$17-$I23877)*(((EXP(-$I23877*$J23889))/(1-EXP(-SIMULATION!$D$4*$I23877)))-(EXP(-SIMULATION!$D$17*$J23889)/(1-EXP(-SIMULATION!$D$4*SIMULATION!$D$17))))</f>
        <v>2.0596551305372626</v>
      </c>
      <c r="L23889">
        <v>-0.4133785590933583</v>
      </c>
      <c r="M23889">
        <f t="shared" ca="1" si="373"/>
        <v>1.2082378604465263</v>
      </c>
    </row>
    <row r="23890" spans="1:13" x14ac:dyDescent="0.25">
      <c r="A23890" s="9"/>
      <c r="H23890" s="9"/>
      <c r="J23890">
        <v>13</v>
      </c>
      <c r="K23890">
        <f ca="1">SIMULATION!$D$3*SIMULATION!$D$17/$H23877/(SIMULATION!$D$17-$I23877)*(((EXP(-$I23877*$J23890))/(1-EXP(-SIMULATION!$D$4*$I23877)))-(EXP(-SIMULATION!$D$17*$J23890)/(1-EXP(-SIMULATION!$D$4*SIMULATION!$D$17))))</f>
        <v>1.9126585346737179</v>
      </c>
      <c r="L23890">
        <v>0.12456293236674355</v>
      </c>
      <c r="M23890">
        <f t="shared" ca="1" si="373"/>
        <v>2.1509048903689552</v>
      </c>
    </row>
    <row r="23891" spans="1:13" x14ac:dyDescent="0.25">
      <c r="A23891" s="9"/>
      <c r="H23891" s="9"/>
      <c r="J23891">
        <v>14</v>
      </c>
      <c r="K23891">
        <f ca="1">SIMULATION!$D$3*SIMULATION!$D$17/$H23877/(SIMULATION!$D$17-$I23877)*(((EXP(-$I23877*$J23891))/(1-EXP(-SIMULATION!$D$4*$I23877)))-(EXP(-SIMULATION!$D$17*$J23891)/(1-EXP(-SIMULATION!$D$4*SIMULATION!$D$17))))</f>
        <v>1.7744102275773184</v>
      </c>
      <c r="L23891">
        <v>3.1241707641077192E-2</v>
      </c>
      <c r="M23891">
        <f t="shared" ca="1" si="373"/>
        <v>1.8298458331426262</v>
      </c>
    </row>
    <row r="23892" spans="1:13" x14ac:dyDescent="0.25">
      <c r="A23892" s="9"/>
      <c r="H23892" s="9"/>
      <c r="J23892">
        <v>15</v>
      </c>
      <c r="K23892">
        <f ca="1">SIMULATION!$D$3*SIMULATION!$D$17/$H23877/(SIMULATION!$D$17-$I23877)*(((EXP(-$I23877*$J23892))/(1-EXP(-SIMULATION!$D$4*$I23877)))-(EXP(-SIMULATION!$D$17*$J23892)/(1-EXP(-SIMULATION!$D$4*SIMULATION!$D$17))))</f>
        <v>1.6450413208077996</v>
      </c>
      <c r="L23892">
        <v>-0.48321470330244276</v>
      </c>
      <c r="M23892">
        <f t="shared" ca="1" si="373"/>
        <v>0.85013316705340014</v>
      </c>
    </row>
    <row r="23893" spans="1:13" x14ac:dyDescent="0.25">
      <c r="A23893" s="9"/>
      <c r="H23893" s="9"/>
      <c r="J23893">
        <v>16</v>
      </c>
      <c r="K23893">
        <f ca="1">SIMULATION!$D$3*SIMULATION!$D$17/$H23877/(SIMULATION!$D$17-$I23877)*(((EXP(-$I23877*$J23893))/(1-EXP(-SIMULATION!$D$4*$I23877)))-(EXP(-SIMULATION!$D$17*$J23893)/(1-EXP(-SIMULATION!$D$4*SIMULATION!$D$17))))</f>
        <v>1.5243925975835646</v>
      </c>
      <c r="L23893">
        <v>0.12334507097226727</v>
      </c>
      <c r="M23893">
        <f t="shared" ca="1" si="373"/>
        <v>1.7124189107221082</v>
      </c>
    </row>
    <row r="23894" spans="1:13" x14ac:dyDescent="0.25">
      <c r="A23894" s="9"/>
      <c r="H23894" s="9"/>
      <c r="J23894">
        <v>17</v>
      </c>
      <c r="K23894">
        <f ca="1">SIMULATION!$D$3*SIMULATION!$D$17/$H23877/(SIMULATION!$D$17-$I23877)*(((EXP(-$I23877*$J23894))/(1-EXP(-SIMULATION!$D$4*$I23877)))-(EXP(-SIMULATION!$D$17*$J23894)/(1-EXP(-SIMULATION!$D$4*SIMULATION!$D$17))))</f>
        <v>1.4121368664467935</v>
      </c>
      <c r="L23894">
        <v>-0.33721014720385928</v>
      </c>
      <c r="M23894">
        <f t="shared" ca="1" si="373"/>
        <v>0.93594998584027356</v>
      </c>
    </row>
    <row r="23895" spans="1:13" x14ac:dyDescent="0.25">
      <c r="A23895" s="9"/>
      <c r="H23895" s="9"/>
      <c r="J23895">
        <v>18</v>
      </c>
      <c r="K23895">
        <f ca="1">SIMULATION!$D$3*SIMULATION!$D$17/$H23877/(SIMULATION!$D$17-$I23877)*(((EXP(-$I23877*$J23895))/(1-EXP(-SIMULATION!$D$4*$I23877)))-(EXP(-SIMULATION!$D$17*$J23895)/(1-EXP(-SIMULATION!$D$4*SIMULATION!$D$17))))</f>
        <v>1.3078560253343285</v>
      </c>
      <c r="L23895">
        <v>0.16410428156611115</v>
      </c>
      <c r="M23895">
        <f t="shared" ca="1" si="373"/>
        <v>1.5224807987637281</v>
      </c>
    </row>
    <row r="23896" spans="1:13" x14ac:dyDescent="0.25">
      <c r="A23896" s="9"/>
      <c r="H23896" s="9"/>
      <c r="J23896">
        <v>19</v>
      </c>
      <c r="K23896">
        <f ca="1">SIMULATION!$D$3*SIMULATION!$D$17/$H23877/(SIMULATION!$D$17-$I23877)*(((EXP(-$I23877*$J23896))/(1-EXP(-SIMULATION!$D$4*$I23877)))-(EXP(-SIMULATION!$D$17*$J23896)/(1-EXP(-SIMULATION!$D$4*SIMULATION!$D$17))))</f>
        <v>1.211089202784341</v>
      </c>
      <c r="L23896">
        <v>-0.15270735417080586</v>
      </c>
      <c r="M23896">
        <f t="shared" ca="1" si="373"/>
        <v>1.0261469749623138</v>
      </c>
    </row>
    <row r="23897" spans="1:13" x14ac:dyDescent="0.25">
      <c r="A23897" s="9"/>
      <c r="H23897" s="9"/>
      <c r="J23897">
        <v>20</v>
      </c>
      <c r="K23897">
        <f ca="1">SIMULATION!$D$3*SIMULATION!$D$17/$H23877/(SIMULATION!$D$17-$I23877)*(((EXP(-$I23877*$J23897))/(1-EXP(-SIMULATION!$D$4*$I23877)))-(EXP(-SIMULATION!$D$17*$J23897)/(1-EXP(-SIMULATION!$D$4*SIMULATION!$D$17))))</f>
        <v>1.121362457060062</v>
      </c>
      <c r="L23897">
        <v>0.24271409951196465</v>
      </c>
      <c r="M23897">
        <f t="shared" ca="1" si="373"/>
        <v>1.3935329360519193</v>
      </c>
    </row>
    <row r="23898" spans="1:13" x14ac:dyDescent="0.25">
      <c r="A23898" s="9"/>
      <c r="H23898" s="9"/>
      <c r="J23898">
        <v>21</v>
      </c>
      <c r="K23898">
        <f ca="1">SIMULATION!$D$3*SIMULATION!$D$17/$H23877/(SIMULATION!$D$17-$I23877)*(((EXP(-$I23877*$J23898))/(1-EXP(-SIMULATION!$D$4*$I23877)))-(EXP(-SIMULATION!$D$17*$J23898)/(1-EXP(-SIMULATION!$D$4*SIMULATION!$D$17))))</f>
        <v>1.0382067426641577</v>
      </c>
      <c r="L23898">
        <v>-0.15840684405431446</v>
      </c>
      <c r="M23898">
        <f t="shared" ca="1" si="373"/>
        <v>0.87374768908281863</v>
      </c>
    </row>
    <row r="23899" spans="1:13" x14ac:dyDescent="0.25">
      <c r="A23899" s="9"/>
      <c r="H23899" s="9"/>
      <c r="J23899">
        <v>22</v>
      </c>
      <c r="K23899">
        <f ca="1">SIMULATION!$D$3*SIMULATION!$D$17/$H23877/(SIMULATION!$D$17-$I23877)*(((EXP(-$I23877*$J23899))/(1-EXP(-SIMULATION!$D$4*$I23877)))-(EXP(-SIMULATION!$D$17*$J23899)/(1-EXP(-SIMULATION!$D$4*SIMULATION!$D$17))))</f>
        <v>0.96116843748196312</v>
      </c>
      <c r="L23899">
        <v>0.14387553692739596</v>
      </c>
      <c r="M23899">
        <f t="shared" ca="1" si="373"/>
        <v>1.0994570625023468</v>
      </c>
    </row>
    <row r="23900" spans="1:13" x14ac:dyDescent="0.25">
      <c r="A23900" s="9"/>
      <c r="H23900" s="9"/>
      <c r="J23900">
        <v>23</v>
      </c>
      <c r="K23900">
        <f ca="1">SIMULATION!$D$3*SIMULATION!$D$17/$H23877/(SIMULATION!$D$17-$I23877)*(((EXP(-$I23877*$J23900))/(1-EXP(-SIMULATION!$D$4*$I23877)))-(EXP(-SIMULATION!$D$17*$J23900)/(1-EXP(-SIMULATION!$D$4*SIMULATION!$D$17))))</f>
        <v>0.88981517588178161</v>
      </c>
      <c r="L23900">
        <v>-0.29705767517920012</v>
      </c>
      <c r="M23900">
        <f t="shared" ca="1" si="373"/>
        <v>0.62548874839516855</v>
      </c>
    </row>
    <row r="23901" spans="1:13" x14ac:dyDescent="0.25">
      <c r="A23901" s="9"/>
      <c r="H23901" s="9"/>
      <c r="J23901">
        <v>24</v>
      </c>
      <c r="K23901">
        <f ca="1">SIMULATION!$D$3*SIMULATION!$D$17/$H23877/(SIMULATION!$D$17-$I23877)*(((EXP(-$I23877*$J23901))/(1-EXP(-SIMULATION!$D$4*$I23877)))-(EXP(-SIMULATION!$D$17*$J23901)/(1-EXP(-SIMULATION!$D$4*SIMULATION!$D$17))))</f>
        <v>0.82373874159930649</v>
      </c>
      <c r="L23901">
        <v>-0.25061645048116066</v>
      </c>
      <c r="M23901">
        <f t="shared" ca="1" si="373"/>
        <v>0.61729626205587029</v>
      </c>
    </row>
    <row r="23902" spans="1:13" x14ac:dyDescent="0.25">
      <c r="A23902" s="9">
        <v>957</v>
      </c>
      <c r="B23902" s="2">
        <f ca="1">NORMINV(RAND(),SIMULATION!D7,SIMULATION!D8)</f>
        <v>59.065973337108979</v>
      </c>
      <c r="C23902" s="2">
        <v>2</v>
      </c>
      <c r="D23902" s="2">
        <f ca="1">SIMULATION!$D$11*(1+(SIMULATION!$D$12*LN(1+$C23902)))*(1+(SIMULATION!$D$13*(($B23902/63.5)-1)))</f>
        <v>9.9087827593233602</v>
      </c>
      <c r="E23902" s="2">
        <v>7.9400682776844863E-3</v>
      </c>
      <c r="F23902" s="2">
        <f ca="1">D23902*(1+E23902)</f>
        <v>9.9874591709811309</v>
      </c>
      <c r="G23902" s="2">
        <v>0.57886573264767804</v>
      </c>
      <c r="H23902" s="9">
        <f>SIMULATION!$D$15*EXP($G$23902)</f>
        <v>393.83173589795496</v>
      </c>
      <c r="I23902" s="2">
        <f ca="1">$F23902/$H23902</f>
        <v>2.5359711421450718E-2</v>
      </c>
      <c r="J23902">
        <v>0</v>
      </c>
      <c r="K23902">
        <f ca="1">SIMULATION!$D$3*SIMULATION!$D$17/$H23902/(SIMULATION!$D$17-$I23902)*(((EXP(-$I23902*$J23902))/(1-EXP(-SIMULATION!$D$4*$I23902)))-(EXP(-SIMULATION!$D$17*$J23902)/(1-EXP(-SIMULATION!$D$4*SIMULATION!$D$17))))</f>
        <v>1.7673609006618127</v>
      </c>
      <c r="L23902">
        <v>0.10703414190352784</v>
      </c>
      <c r="M23902">
        <f t="shared" ca="1" si="373"/>
        <v>1.956528858097996</v>
      </c>
    </row>
    <row r="23903" spans="1:13" x14ac:dyDescent="0.25">
      <c r="A23903" s="9"/>
      <c r="H23903" s="9"/>
      <c r="J23903">
        <v>1</v>
      </c>
      <c r="K23903">
        <f ca="1">SIMULATION!$D$3*SIMULATION!$D$17/$H23902/(SIMULATION!$D$17-$I23902)*(((EXP(-$I23902*$J23903))/(1-EXP(-SIMULATION!$D$4*$I23902)))-(EXP(-SIMULATION!$D$17*$J23903)/(1-EXP(-SIMULATION!$D$4*SIMULATION!$D$17))))</f>
        <v>2.2179467279236627</v>
      </c>
      <c r="L23903">
        <v>-6.8606777084142978E-2</v>
      </c>
      <c r="M23903">
        <f t="shared" ca="1" si="373"/>
        <v>2.0657805511764997</v>
      </c>
    </row>
    <row r="23904" spans="1:13" x14ac:dyDescent="0.25">
      <c r="A23904" s="9"/>
      <c r="H23904" s="9"/>
      <c r="J23904">
        <v>2</v>
      </c>
      <c r="K23904">
        <f ca="1">SIMULATION!$D$3*SIMULATION!$D$17/$H23902/(SIMULATION!$D$17-$I23902)*(((EXP(-$I23902*$J23904))/(1-EXP(-SIMULATION!$D$4*$I23902)))-(EXP(-SIMULATION!$D$17*$J23904)/(1-EXP(-SIMULATION!$D$4*SIMULATION!$D$17))))</f>
        <v>2.4795142473602518</v>
      </c>
      <c r="L23904">
        <v>0.2970545835710458</v>
      </c>
      <c r="M23904">
        <f t="shared" ca="1" si="373"/>
        <v>3.2160653195683264</v>
      </c>
    </row>
    <row r="23905" spans="1:13" x14ac:dyDescent="0.25">
      <c r="A23905" s="9"/>
      <c r="H23905" s="9"/>
      <c r="J23905">
        <v>3</v>
      </c>
      <c r="K23905">
        <f ca="1">SIMULATION!$D$3*SIMULATION!$D$17/$H23902/(SIMULATION!$D$17-$I23902)*(((EXP(-$I23902*$J23905))/(1-EXP(-SIMULATION!$D$4*$I23902)))-(EXP(-SIMULATION!$D$17*$J23905)/(1-EXP(-SIMULATION!$D$4*SIMULATION!$D$17))))</f>
        <v>2.620634827346032</v>
      </c>
      <c r="L23905">
        <v>0.22737202134550236</v>
      </c>
      <c r="M23905">
        <f t="shared" ca="1" si="373"/>
        <v>3.216493865248121</v>
      </c>
    </row>
    <row r="23906" spans="1:13" x14ac:dyDescent="0.25">
      <c r="A23906" s="9"/>
      <c r="H23906" s="9"/>
      <c r="J23906">
        <v>4</v>
      </c>
      <c r="K23906">
        <f ca="1">SIMULATION!$D$3*SIMULATION!$D$17/$H23902/(SIMULATION!$D$17-$I23902)*(((EXP(-$I23902*$J23906))/(1-EXP(-SIMULATION!$D$4*$I23902)))-(EXP(-SIMULATION!$D$17*$J23906)/(1-EXP(-SIMULATION!$D$4*SIMULATION!$D$17))))</f>
        <v>2.6852336230505256</v>
      </c>
      <c r="L23906">
        <v>0.18366263631386673</v>
      </c>
      <c r="M23906">
        <f t="shared" ca="1" si="373"/>
        <v>3.1784107093786207</v>
      </c>
    </row>
    <row r="23907" spans="1:13" x14ac:dyDescent="0.25">
      <c r="A23907" s="9"/>
      <c r="H23907" s="9"/>
      <c r="J23907">
        <v>5</v>
      </c>
      <c r="K23907">
        <f ca="1">SIMULATION!$D$3*SIMULATION!$D$17/$H23902/(SIMULATION!$D$17-$I23902)*(((EXP(-$I23902*$J23907))/(1-EXP(-SIMULATION!$D$4*$I23902)))-(EXP(-SIMULATION!$D$17*$J23907)/(1-EXP(-SIMULATION!$D$4*SIMULATION!$D$17))))</f>
        <v>2.7014423246636703</v>
      </c>
      <c r="L23907">
        <v>3.4299284488547306E-2</v>
      </c>
      <c r="M23907">
        <f t="shared" ca="1" si="373"/>
        <v>2.794099863486712</v>
      </c>
    </row>
    <row r="23908" spans="1:13" x14ac:dyDescent="0.25">
      <c r="A23908" s="9"/>
      <c r="H23908" s="9"/>
      <c r="J23908">
        <v>6</v>
      </c>
      <c r="K23908">
        <f ca="1">SIMULATION!$D$3*SIMULATION!$D$17/$H23902/(SIMULATION!$D$17-$I23902)*(((EXP(-$I23902*$J23908))/(1-EXP(-SIMULATION!$D$4*$I23902)))-(EXP(-SIMULATION!$D$17*$J23908)/(1-EXP(-SIMULATION!$D$4*SIMULATION!$D$17))))</f>
        <v>2.687272202681934</v>
      </c>
      <c r="L23908">
        <v>-0.10197538304563102</v>
      </c>
      <c r="M23908">
        <f t="shared" ca="1" si="373"/>
        <v>2.413236590465567</v>
      </c>
    </row>
    <row r="23909" spans="1:13" x14ac:dyDescent="0.25">
      <c r="A23909" s="9"/>
      <c r="H23909" s="9"/>
      <c r="J23909">
        <v>7</v>
      </c>
      <c r="K23909">
        <f ca="1">SIMULATION!$D$3*SIMULATION!$D$17/$H23902/(SIMULATION!$D$17-$I23902)*(((EXP(-$I23902*$J23909))/(1-EXP(-SIMULATION!$D$4*$I23902)))-(EXP(-SIMULATION!$D$17*$J23909)/(1-EXP(-SIMULATION!$D$4*SIMULATION!$D$17))))</f>
        <v>2.6542495226279734</v>
      </c>
      <c r="L23909">
        <v>0.17535940804422734</v>
      </c>
      <c r="M23909">
        <f t="shared" ca="1" si="373"/>
        <v>3.1196971477176878</v>
      </c>
    </row>
    <row r="23910" spans="1:13" x14ac:dyDescent="0.25">
      <c r="A23910" s="9"/>
      <c r="H23910" s="9"/>
      <c r="J23910">
        <v>8</v>
      </c>
      <c r="K23910">
        <f ca="1">SIMULATION!$D$3*SIMULATION!$D$17/$H23902/(SIMULATION!$D$17-$I23902)*(((EXP(-$I23902*$J23910))/(1-EXP(-SIMULATION!$D$4*$I23902)))-(EXP(-SIMULATION!$D$17*$J23910)/(1-EXP(-SIMULATION!$D$4*SIMULATION!$D$17))))</f>
        <v>2.6097451968986429</v>
      </c>
      <c r="L23910">
        <v>0.32047211589673985</v>
      </c>
      <c r="M23910">
        <f t="shared" ca="1" si="373"/>
        <v>3.4460957621001049</v>
      </c>
    </row>
    <row r="23911" spans="1:13" x14ac:dyDescent="0.25">
      <c r="A23911" s="9"/>
      <c r="H23911" s="9"/>
      <c r="J23911">
        <v>9</v>
      </c>
      <c r="K23911">
        <f ca="1">SIMULATION!$D$3*SIMULATION!$D$17/$H23902/(SIMULATION!$D$17-$I23902)*(((EXP(-$I23902*$J23911))/(1-EXP(-SIMULATION!$D$4*$I23902)))-(EXP(-SIMULATION!$D$17*$J23911)/(1-EXP(-SIMULATION!$D$4*SIMULATION!$D$17))))</f>
        <v>2.5584676723204427</v>
      </c>
      <c r="L23911">
        <v>2.5818582199581979E-2</v>
      </c>
      <c r="M23911">
        <f t="shared" ca="1" si="373"/>
        <v>2.6245236802232212</v>
      </c>
    </row>
    <row r="23912" spans="1:13" x14ac:dyDescent="0.25">
      <c r="A23912" s="9"/>
      <c r="H23912" s="9"/>
      <c r="J23912">
        <v>10</v>
      </c>
      <c r="K23912">
        <f ca="1">SIMULATION!$D$3*SIMULATION!$D$17/$H23902/(SIMULATION!$D$17-$I23902)*(((EXP(-$I23902*$J23912))/(1-EXP(-SIMULATION!$D$4*$I23902)))-(EXP(-SIMULATION!$D$17*$J23912)/(1-EXP(-SIMULATION!$D$4*SIMULATION!$D$17))))</f>
        <v>2.5034195990809862</v>
      </c>
      <c r="L23912">
        <v>5.3581987386564379E-3</v>
      </c>
      <c r="M23912">
        <f t="shared" ca="1" si="373"/>
        <v>2.5168334188191097</v>
      </c>
    </row>
    <row r="23913" spans="1:13" x14ac:dyDescent="0.25">
      <c r="A23913" s="9"/>
      <c r="H23913" s="9"/>
      <c r="J23913">
        <v>11</v>
      </c>
      <c r="K23913">
        <f ca="1">SIMULATION!$D$3*SIMULATION!$D$17/$H23902/(SIMULATION!$D$17-$I23902)*(((EXP(-$I23902*$J23913))/(1-EXP(-SIMULATION!$D$4*$I23902)))-(EXP(-SIMULATION!$D$17*$J23913)/(1-EXP(-SIMULATION!$D$4*SIMULATION!$D$17))))</f>
        <v>2.446510877990733</v>
      </c>
      <c r="L23913">
        <v>-0.24700332156501892</v>
      </c>
      <c r="M23913">
        <f t="shared" ca="1" si="373"/>
        <v>1.8422145648820711</v>
      </c>
    </row>
    <row r="23914" spans="1:13" x14ac:dyDescent="0.25">
      <c r="A23914" s="9"/>
      <c r="H23914" s="9"/>
      <c r="J23914">
        <v>12</v>
      </c>
      <c r="K23914">
        <f ca="1">SIMULATION!$D$3*SIMULATION!$D$17/$H23902/(SIMULATION!$D$17-$I23902)*(((EXP(-$I23902*$J23914))/(1-EXP(-SIMULATION!$D$4*$I23902)))-(EXP(-SIMULATION!$D$17*$J23914)/(1-EXP(-SIMULATION!$D$4*SIMULATION!$D$17))))</f>
        <v>2.388951506872711</v>
      </c>
      <c r="L23914">
        <v>-0.39659354751318221</v>
      </c>
      <c r="M23914">
        <f t="shared" ca="1" si="373"/>
        <v>1.4415087539251001</v>
      </c>
    </row>
    <row r="23915" spans="1:13" x14ac:dyDescent="0.25">
      <c r="A23915" s="9"/>
      <c r="H23915" s="9"/>
      <c r="J23915">
        <v>13</v>
      </c>
      <c r="K23915">
        <f ca="1">SIMULATION!$D$3*SIMULATION!$D$17/$H23902/(SIMULATION!$D$17-$I23902)*(((EXP(-$I23902*$J23915))/(1-EXP(-SIMULATION!$D$4*$I23902)))-(EXP(-SIMULATION!$D$17*$J23915)/(1-EXP(-SIMULATION!$D$4*SIMULATION!$D$17))))</f>
        <v>2.3315033171176767</v>
      </c>
      <c r="L23915">
        <v>5.3554362310288435E-2</v>
      </c>
      <c r="M23915">
        <f t="shared" ca="1" si="373"/>
        <v>2.4563654904902363</v>
      </c>
    </row>
    <row r="23916" spans="1:13" x14ac:dyDescent="0.25">
      <c r="A23916" s="9"/>
      <c r="H23916" s="9"/>
      <c r="J23916">
        <v>14</v>
      </c>
      <c r="K23916">
        <f ca="1">SIMULATION!$D$3*SIMULATION!$D$17/$H23902/(SIMULATION!$D$17-$I23902)*(((EXP(-$I23902*$J23916))/(1-EXP(-SIMULATION!$D$4*$I23902)))-(EXP(-SIMULATION!$D$17*$J23916)/(1-EXP(-SIMULATION!$D$4*SIMULATION!$D$17))))</f>
        <v>2.274641283855773</v>
      </c>
      <c r="L23916">
        <v>0.1792717117438799</v>
      </c>
      <c r="M23916">
        <f t="shared" ca="1" si="373"/>
        <v>2.6824201204158937</v>
      </c>
    </row>
    <row r="23917" spans="1:13" x14ac:dyDescent="0.25">
      <c r="A23917" s="9"/>
      <c r="H23917" s="9"/>
      <c r="J23917">
        <v>15</v>
      </c>
      <c r="K23917">
        <f ca="1">SIMULATION!$D$3*SIMULATION!$D$17/$H23902/(SIMULATION!$D$17-$I23902)*(((EXP(-$I23902*$J23917))/(1-EXP(-SIMULATION!$D$4*$I23902)))-(EXP(-SIMULATION!$D$17*$J23917)/(1-EXP(-SIMULATION!$D$4*SIMULATION!$D$17))))</f>
        <v>2.2186568889248934</v>
      </c>
      <c r="L23917">
        <v>0.12120916014493595</v>
      </c>
      <c r="M23917">
        <f t="shared" ca="1" si="373"/>
        <v>2.4875784270812562</v>
      </c>
    </row>
    <row r="23918" spans="1:13" x14ac:dyDescent="0.25">
      <c r="A23918" s="9"/>
      <c r="H23918" s="9"/>
      <c r="J23918">
        <v>16</v>
      </c>
      <c r="K23918">
        <f ca="1">SIMULATION!$D$3*SIMULATION!$D$17/$H23902/(SIMULATION!$D$17-$I23902)*(((EXP(-$I23902*$J23918))/(1-EXP(-SIMULATION!$D$4*$I23902)))-(EXP(-SIMULATION!$D$17*$J23918)/(1-EXP(-SIMULATION!$D$4*SIMULATION!$D$17))))</f>
        <v>2.1637243500774437</v>
      </c>
      <c r="L23918">
        <v>-0.1413491593213097</v>
      </c>
      <c r="M23918">
        <f t="shared" ca="1" si="373"/>
        <v>1.8578837321909498</v>
      </c>
    </row>
    <row r="23919" spans="1:13" x14ac:dyDescent="0.25">
      <c r="A23919" s="9"/>
      <c r="H23919" s="9"/>
      <c r="J23919">
        <v>17</v>
      </c>
      <c r="K23919">
        <f ca="1">SIMULATION!$D$3*SIMULATION!$D$17/$H23902/(SIMULATION!$D$17-$I23902)*(((EXP(-$I23902*$J23919))/(1-EXP(-SIMULATION!$D$4*$I23902)))-(EXP(-SIMULATION!$D$17*$J23919)/(1-EXP(-SIMULATION!$D$4*SIMULATION!$D$17))))</f>
        <v>2.1099430541788609</v>
      </c>
      <c r="L23919">
        <v>-0.37169176126146913</v>
      </c>
      <c r="M23919">
        <f t="shared" ca="1" si="373"/>
        <v>1.3256946042097166</v>
      </c>
    </row>
    <row r="23920" spans="1:13" x14ac:dyDescent="0.25">
      <c r="A23920" s="9"/>
      <c r="H23920" s="9"/>
      <c r="J23920">
        <v>18</v>
      </c>
      <c r="K23920">
        <f ca="1">SIMULATION!$D$3*SIMULATION!$D$17/$H23902/(SIMULATION!$D$17-$I23902)*(((EXP(-$I23902*$J23920))/(1-EXP(-SIMULATION!$D$4*$I23902)))-(EXP(-SIMULATION!$D$17*$J23920)/(1-EXP(-SIMULATION!$D$4*SIMULATION!$D$17))))</f>
        <v>2.0573647415488288</v>
      </c>
      <c r="L23920">
        <v>0.30014124395562475</v>
      </c>
      <c r="M23920">
        <f t="shared" ca="1" si="373"/>
        <v>2.6748647543477366</v>
      </c>
    </row>
    <row r="23921" spans="1:13" x14ac:dyDescent="0.25">
      <c r="A23921" s="9"/>
      <c r="H23921" s="9"/>
      <c r="J23921">
        <v>19</v>
      </c>
      <c r="K23921">
        <f ca="1">SIMULATION!$D$3*SIMULATION!$D$17/$H23902/(SIMULATION!$D$17-$I23902)*(((EXP(-$I23902*$J23921))/(1-EXP(-SIMULATION!$D$4*$I23902)))-(EXP(-SIMULATION!$D$17*$J23921)/(1-EXP(-SIMULATION!$D$4*SIMULATION!$D$17))))</f>
        <v>2.0060109186619357</v>
      </c>
      <c r="L23921">
        <v>6.8009615331885279E-2</v>
      </c>
      <c r="M23921">
        <f t="shared" ca="1" si="373"/>
        <v>2.1424389495916958</v>
      </c>
    </row>
    <row r="23922" spans="1:13" x14ac:dyDescent="0.25">
      <c r="A23922" s="9"/>
      <c r="H23922" s="9"/>
      <c r="J23922">
        <v>20</v>
      </c>
      <c r="K23922">
        <f ca="1">SIMULATION!$D$3*SIMULATION!$D$17/$H23902/(SIMULATION!$D$17-$I23902)*(((EXP(-$I23902*$J23922))/(1-EXP(-SIMULATION!$D$4*$I23902)))-(EXP(-SIMULATION!$D$17*$J23922)/(1-EXP(-SIMULATION!$D$4*SIMULATION!$D$17))))</f>
        <v>1.955884009136295</v>
      </c>
      <c r="L23922">
        <v>0.37356058648426554</v>
      </c>
      <c r="M23922">
        <f t="shared" ca="1" si="373"/>
        <v>2.6865251866844457</v>
      </c>
    </row>
    <row r="23923" spans="1:13" x14ac:dyDescent="0.25">
      <c r="A23923" s="9"/>
      <c r="H23923" s="9"/>
      <c r="J23923">
        <v>21</v>
      </c>
      <c r="K23923">
        <f ca="1">SIMULATION!$D$3*SIMULATION!$D$17/$H23902/(SIMULATION!$D$17-$I23902)*(((EXP(-$I23902*$J23923))/(1-EXP(-SIMULATION!$D$4*$I23902)))-(EXP(-SIMULATION!$D$17*$J23923)/(1-EXP(-SIMULATION!$D$4*SIMULATION!$D$17))))</f>
        <v>1.9069744922526983</v>
      </c>
      <c r="L23923">
        <v>-0.11301583215654751</v>
      </c>
      <c r="M23923">
        <f t="shared" ca="1" si="373"/>
        <v>1.6914561831094499</v>
      </c>
    </row>
    <row r="23924" spans="1:13" x14ac:dyDescent="0.25">
      <c r="A23924" s="9"/>
      <c r="H23924" s="9"/>
      <c r="J23924">
        <v>22</v>
      </c>
      <c r="K23924">
        <f ca="1">SIMULATION!$D$3*SIMULATION!$D$17/$H23902/(SIMULATION!$D$17-$I23902)*(((EXP(-$I23902*$J23924))/(1-EXP(-SIMULATION!$D$4*$I23902)))-(EXP(-SIMULATION!$D$17*$J23924)/(1-EXP(-SIMULATION!$D$4*SIMULATION!$D$17))))</f>
        <v>1.8592654703688529</v>
      </c>
      <c r="L23924">
        <v>-0.31927010808980949</v>
      </c>
      <c r="M23924">
        <f t="shared" ca="1" si="373"/>
        <v>1.2656575826765388</v>
      </c>
    </row>
    <row r="23925" spans="1:13" x14ac:dyDescent="0.25">
      <c r="A23925" s="9"/>
      <c r="H23925" s="9"/>
      <c r="J23925">
        <v>23</v>
      </c>
      <c r="K23925">
        <f ca="1">SIMULATION!$D$3*SIMULATION!$D$17/$H23902/(SIMULATION!$D$17-$I23902)*(((EXP(-$I23902*$J23925))/(1-EXP(-SIMULATION!$D$4*$I23902)))-(EXP(-SIMULATION!$D$17*$J23925)/(1-EXP(-SIMULATION!$D$4*SIMULATION!$D$17))))</f>
        <v>1.8127355888855246</v>
      </c>
      <c r="L23925">
        <v>-0.64078175318737851</v>
      </c>
      <c r="M23925">
        <f t="shared" ca="1" si="373"/>
        <v>0.65116770017430314</v>
      </c>
    </row>
    <row r="23926" spans="1:13" x14ac:dyDescent="0.25">
      <c r="A23926" s="9"/>
      <c r="H23926" s="9"/>
      <c r="J23926">
        <v>24</v>
      </c>
      <c r="K23926">
        <f ca="1">SIMULATION!$D$3*SIMULATION!$D$17/$H23902/(SIMULATION!$D$17-$I23902)*(((EXP(-$I23902*$J23926))/(1-EXP(-SIMULATION!$D$4*$I23902)))-(EXP(-SIMULATION!$D$17*$J23926)/(1-EXP(-SIMULATION!$D$4*SIMULATION!$D$17))))</f>
        <v>1.7673609006618127</v>
      </c>
      <c r="L23926">
        <v>-0.11731966531299472</v>
      </c>
      <c r="M23926">
        <f t="shared" ca="1" si="373"/>
        <v>1.5600147113088958</v>
      </c>
    </row>
    <row r="23927" spans="1:13" x14ac:dyDescent="0.25">
      <c r="A23927" s="9">
        <v>958</v>
      </c>
      <c r="B23927" s="2">
        <f ca="1">NORMINV(RAND(),SIMULATION!D7,SIMULATION!D8)</f>
        <v>62.476979422830858</v>
      </c>
      <c r="C23927" s="2">
        <v>2</v>
      </c>
      <c r="D23927" s="2">
        <f ca="1">SIMULATION!$D$11*(1+(SIMULATION!$D$12*LN(1+$C23927)))*(1+(SIMULATION!$D$13*(($B23927/63.5)-1)))</f>
        <v>10.162089996857262</v>
      </c>
      <c r="E23927" s="2">
        <v>-0.41386513914029577</v>
      </c>
      <c r="F23927" s="2">
        <f ca="1">D23927*(1+E23927)</f>
        <v>5.9563552063517236</v>
      </c>
      <c r="G23927" s="2">
        <v>-0.26853375394684648</v>
      </c>
      <c r="H23927" s="9">
        <f>SIMULATION!$D$15*EXP($G$23927)</f>
        <v>168.76787755970091</v>
      </c>
      <c r="I23927" s="2">
        <f ca="1">$F23927/$H23927</f>
        <v>3.5293180743146392E-2</v>
      </c>
      <c r="J23927">
        <v>0</v>
      </c>
      <c r="K23927">
        <f ca="1">SIMULATION!$D$3*SIMULATION!$D$17/$H23927/(SIMULATION!$D$17-$I23927)*(((EXP(-$I23927*$J23927))/(1-EXP(-SIMULATION!$D$4*$I23927)))-(EXP(-SIMULATION!$D$17*$J23927)/(1-EXP(-SIMULATION!$D$4*SIMULATION!$D$17))))</f>
        <v>2.6558677802103117</v>
      </c>
      <c r="L23927">
        <v>-0.11259017842983242</v>
      </c>
      <c r="M23927">
        <f t="shared" ca="1" si="373"/>
        <v>2.3568431529503897</v>
      </c>
    </row>
    <row r="23928" spans="1:13" x14ac:dyDescent="0.25">
      <c r="A23928" s="9"/>
      <c r="H23928" s="9"/>
      <c r="J23928">
        <v>1</v>
      </c>
      <c r="K23928">
        <f ca="1">SIMULATION!$D$3*SIMULATION!$D$17/$H23927/(SIMULATION!$D$17-$I23927)*(((EXP(-$I23927*$J23928))/(1-EXP(-SIMULATION!$D$4*$I23927)))-(EXP(-SIMULATION!$D$17*$J23928)/(1-EXP(-SIMULATION!$D$4*SIMULATION!$D$17))))</f>
        <v>3.7124030286422305</v>
      </c>
      <c r="L23928">
        <v>4.523926040264737E-2</v>
      </c>
      <c r="M23928">
        <f t="shared" ca="1" si="373"/>
        <v>3.8803493959745534</v>
      </c>
    </row>
    <row r="23929" spans="1:13" x14ac:dyDescent="0.25">
      <c r="A23929" s="9"/>
      <c r="H23929" s="9"/>
      <c r="J23929">
        <v>2</v>
      </c>
      <c r="K23929">
        <f ca="1">SIMULATION!$D$3*SIMULATION!$D$17/$H23927/(SIMULATION!$D$17-$I23927)*(((EXP(-$I23927*$J23929))/(1-EXP(-SIMULATION!$D$4*$I23927)))-(EXP(-SIMULATION!$D$17*$J23929)/(1-EXP(-SIMULATION!$D$4*SIMULATION!$D$17))))</f>
        <v>4.3197385105642399</v>
      </c>
      <c r="L23929">
        <v>7.231295293254307E-2</v>
      </c>
      <c r="M23929">
        <f t="shared" ca="1" si="373"/>
        <v>4.6321115581595649</v>
      </c>
    </row>
    <row r="23930" spans="1:13" x14ac:dyDescent="0.25">
      <c r="A23930" s="9"/>
      <c r="H23930" s="9"/>
      <c r="J23930">
        <v>3</v>
      </c>
      <c r="K23930">
        <f ca="1">SIMULATION!$D$3*SIMULATION!$D$17/$H23927/(SIMULATION!$D$17-$I23927)*(((EXP(-$I23927*$J23930))/(1-EXP(-SIMULATION!$D$4*$I23927)))-(EXP(-SIMULATION!$D$17*$J23930)/(1-EXP(-SIMULATION!$D$4*SIMULATION!$D$17))))</f>
        <v>4.6416335313620607</v>
      </c>
      <c r="L23930">
        <v>-0.46108182515202245</v>
      </c>
      <c r="M23930">
        <f t="shared" ca="1" si="373"/>
        <v>2.5014606710348146</v>
      </c>
    </row>
    <row r="23931" spans="1:13" x14ac:dyDescent="0.25">
      <c r="A23931" s="9"/>
      <c r="H23931" s="9"/>
      <c r="J23931">
        <v>4</v>
      </c>
      <c r="K23931">
        <f ca="1">SIMULATION!$D$3*SIMULATION!$D$17/$H23927/(SIMULATION!$D$17-$I23927)*(((EXP(-$I23927*$J23931))/(1-EXP(-SIMULATION!$D$4*$I23927)))-(EXP(-SIMULATION!$D$17*$J23931)/(1-EXP(-SIMULATION!$D$4*SIMULATION!$D$17))))</f>
        <v>4.7829451908185181</v>
      </c>
      <c r="L23931">
        <v>0.5557448260663278</v>
      </c>
      <c r="M23931">
        <f t="shared" ca="1" si="373"/>
        <v>7.4410422339747342</v>
      </c>
    </row>
    <row r="23932" spans="1:13" x14ac:dyDescent="0.25">
      <c r="A23932" s="9"/>
      <c r="H23932" s="9"/>
      <c r="J23932">
        <v>5</v>
      </c>
      <c r="K23932">
        <f ca="1">SIMULATION!$D$3*SIMULATION!$D$17/$H23927/(SIMULATION!$D$17-$I23927)*(((EXP(-$I23927*$J23932))/(1-EXP(-SIMULATION!$D$4*$I23927)))-(EXP(-SIMULATION!$D$17*$J23932)/(1-EXP(-SIMULATION!$D$4*SIMULATION!$D$17))))</f>
        <v>4.8107875327767067</v>
      </c>
      <c r="L23932">
        <v>6.0515604197961724E-2</v>
      </c>
      <c r="M23932">
        <f t="shared" ca="1" si="373"/>
        <v>5.1019152469907105</v>
      </c>
    </row>
    <row r="23933" spans="1:13" x14ac:dyDescent="0.25">
      <c r="A23933" s="9"/>
      <c r="H23933" s="9"/>
      <c r="J23933">
        <v>6</v>
      </c>
      <c r="K23933">
        <f ca="1">SIMULATION!$D$3*SIMULATION!$D$17/$H23927/(SIMULATION!$D$17-$I23927)*(((EXP(-$I23927*$J23933))/(1-EXP(-SIMULATION!$D$4*$I23927)))-(EXP(-SIMULATION!$D$17*$J23933)/(1-EXP(-SIMULATION!$D$4*SIMULATION!$D$17))))</f>
        <v>4.7680907410852633</v>
      </c>
      <c r="L23933">
        <v>0.67318762898090601</v>
      </c>
      <c r="M23933">
        <f t="shared" ca="1" si="373"/>
        <v>7.9779104418422628</v>
      </c>
    </row>
    <row r="23934" spans="1:13" x14ac:dyDescent="0.25">
      <c r="A23934" s="9"/>
      <c r="H23934" s="9"/>
      <c r="J23934">
        <v>7</v>
      </c>
      <c r="K23934">
        <f ca="1">SIMULATION!$D$3*SIMULATION!$D$17/$H23927/(SIMULATION!$D$17-$I23927)*(((EXP(-$I23927*$J23934))/(1-EXP(-SIMULATION!$D$4*$I23927)))-(EXP(-SIMULATION!$D$17*$J23934)/(1-EXP(-SIMULATION!$D$4*SIMULATION!$D$17))))</f>
        <v>4.6822901042006668</v>
      </c>
      <c r="L23934">
        <v>0.20039077698886154</v>
      </c>
      <c r="M23934">
        <f t="shared" ca="1" si="373"/>
        <v>5.6205778562686959</v>
      </c>
    </row>
    <row r="23935" spans="1:13" x14ac:dyDescent="0.25">
      <c r="A23935" s="9"/>
      <c r="H23935" s="9"/>
      <c r="J23935">
        <v>8</v>
      </c>
      <c r="K23935">
        <f ca="1">SIMULATION!$D$3*SIMULATION!$D$17/$H23927/(SIMULATION!$D$17-$I23927)*(((EXP(-$I23927*$J23935))/(1-EXP(-SIMULATION!$D$4*$I23927)))-(EXP(-SIMULATION!$D$17*$J23935)/(1-EXP(-SIMULATION!$D$4*SIMULATION!$D$17))))</f>
        <v>4.5708940206900017</v>
      </c>
      <c r="L23935">
        <v>-6.3204411549667022E-2</v>
      </c>
      <c r="M23935">
        <f t="shared" ca="1" si="373"/>
        <v>4.2819933538563983</v>
      </c>
    </row>
    <row r="23936" spans="1:13" x14ac:dyDescent="0.25">
      <c r="A23936" s="9"/>
      <c r="H23936" s="9"/>
      <c r="J23936">
        <v>9</v>
      </c>
      <c r="K23936">
        <f ca="1">SIMULATION!$D$3*SIMULATION!$D$17/$H23927/(SIMULATION!$D$17-$I23927)*(((EXP(-$I23927*$J23936))/(1-EXP(-SIMULATION!$D$4*$I23927)))-(EXP(-SIMULATION!$D$17*$J23936)/(1-EXP(-SIMULATION!$D$4*SIMULATION!$D$17))))</f>
        <v>4.4450520216361067</v>
      </c>
      <c r="L23936">
        <v>0.20920641014717392</v>
      </c>
      <c r="M23936">
        <f t="shared" ca="1" si="373"/>
        <v>5.3749853980000353</v>
      </c>
    </row>
    <row r="23937" spans="1:13" x14ac:dyDescent="0.25">
      <c r="A23937" s="9"/>
      <c r="H23937" s="9"/>
      <c r="J23937">
        <v>10</v>
      </c>
      <c r="K23937">
        <f ca="1">SIMULATION!$D$3*SIMULATION!$D$17/$H23927/(SIMULATION!$D$17-$I23927)*(((EXP(-$I23927*$J23937))/(1-EXP(-SIMULATION!$D$4*$I23927)))-(EXP(-SIMULATION!$D$17*$J23937)/(1-EXP(-SIMULATION!$D$4*SIMULATION!$D$17))))</f>
        <v>4.3118411584670717</v>
      </c>
      <c r="L23937">
        <v>-0.20628526627568994</v>
      </c>
      <c r="M23937">
        <f t="shared" ca="1" si="373"/>
        <v>3.4223718569542121</v>
      </c>
    </row>
    <row r="23938" spans="1:13" x14ac:dyDescent="0.25">
      <c r="A23938" s="9"/>
      <c r="H23938" s="9"/>
      <c r="J23938">
        <v>11</v>
      </c>
      <c r="K23938">
        <f ca="1">SIMULATION!$D$3*SIMULATION!$D$17/$H23927/(SIMULATION!$D$17-$I23927)*(((EXP(-$I23927*$J23938))/(1-EXP(-SIMULATION!$D$4*$I23927)))-(EXP(-SIMULATION!$D$17*$J23938)/(1-EXP(-SIMULATION!$D$4*SIMULATION!$D$17))))</f>
        <v>4.1757310912724748</v>
      </c>
      <c r="L23938">
        <v>0.36520849771429875</v>
      </c>
      <c r="M23938">
        <f t="shared" ca="1" si="373"/>
        <v>5.7007435699749838</v>
      </c>
    </row>
    <row r="23939" spans="1:13" x14ac:dyDescent="0.25">
      <c r="A23939" s="9"/>
      <c r="H23939" s="9"/>
      <c r="J23939">
        <v>12</v>
      </c>
      <c r="K23939">
        <f ca="1">SIMULATION!$D$3*SIMULATION!$D$17/$H23927/(SIMULATION!$D$17-$I23927)*(((EXP(-$I23927*$J23939))/(1-EXP(-SIMULATION!$D$4*$I23927)))-(EXP(-SIMULATION!$D$17*$J23939)/(1-EXP(-SIMULATION!$D$4*SIMULATION!$D$17))))</f>
        <v>4.0395228713842481</v>
      </c>
      <c r="L23939">
        <v>0.14788472828718338</v>
      </c>
      <c r="M23939">
        <f t="shared" ref="M23939:M24002" ca="1" si="374">$K23939*(1+$L23939)</f>
        <v>4.6369066136287707</v>
      </c>
    </row>
    <row r="23940" spans="1:13" x14ac:dyDescent="0.25">
      <c r="A23940" s="9"/>
      <c r="H23940" s="9"/>
      <c r="J23940">
        <v>13</v>
      </c>
      <c r="K23940">
        <f ca="1">SIMULATION!$D$3*SIMULATION!$D$17/$H23927/(SIMULATION!$D$17-$I23927)*(((EXP(-$I23927*$J23940))/(1-EXP(-SIMULATION!$D$4*$I23927)))-(EXP(-SIMULATION!$D$17*$J23940)/(1-EXP(-SIMULATION!$D$4*SIMULATION!$D$17))))</f>
        <v>3.9049504572946288</v>
      </c>
      <c r="L23940">
        <v>0.61500693785352689</v>
      </c>
      <c r="M23940">
        <f t="shared" ca="1" si="374"/>
        <v>6.3065220805051281</v>
      </c>
    </row>
    <row r="23941" spans="1:13" x14ac:dyDescent="0.25">
      <c r="A23941" s="9"/>
      <c r="H23941" s="9"/>
      <c r="J23941">
        <v>14</v>
      </c>
      <c r="K23941">
        <f ca="1">SIMULATION!$D$3*SIMULATION!$D$17/$H23927/(SIMULATION!$D$17-$I23927)*(((EXP(-$I23927*$J23941))/(1-EXP(-SIMULATION!$D$4*$I23927)))-(EXP(-SIMULATION!$D$17*$J23941)/(1-EXP(-SIMULATION!$D$4*SIMULATION!$D$17))))</f>
        <v>3.7730661046399012</v>
      </c>
      <c r="L23941">
        <v>3.8845217350567049E-2</v>
      </c>
      <c r="M23941">
        <f t="shared" ca="1" si="374"/>
        <v>3.9196316775526956</v>
      </c>
    </row>
    <row r="23942" spans="1:13" x14ac:dyDescent="0.25">
      <c r="A23942" s="9"/>
      <c r="H23942" s="9"/>
      <c r="J23942">
        <v>15</v>
      </c>
      <c r="K23942">
        <f ca="1">SIMULATION!$D$3*SIMULATION!$D$17/$H23927/(SIMULATION!$D$17-$I23927)*(((EXP(-$I23927*$J23942))/(1-EXP(-SIMULATION!$D$4*$I23927)))-(EXP(-SIMULATION!$D$17*$J23942)/(1-EXP(-SIMULATION!$D$4*SIMULATION!$D$17))))</f>
        <v>3.6444872600749525</v>
      </c>
      <c r="L23942">
        <v>-0.15736689574118937</v>
      </c>
      <c r="M23942">
        <f t="shared" ca="1" si="374"/>
        <v>3.0709656133886445</v>
      </c>
    </row>
    <row r="23943" spans="1:13" x14ac:dyDescent="0.25">
      <c r="A23943" s="9"/>
      <c r="H23943" s="9"/>
      <c r="J23943">
        <v>16</v>
      </c>
      <c r="K23943">
        <f ca="1">SIMULATION!$D$3*SIMULATION!$D$17/$H23927/(SIMULATION!$D$17-$I23927)*(((EXP(-$I23927*$J23943))/(1-EXP(-SIMULATION!$D$4*$I23927)))-(EXP(-SIMULATION!$D$17*$J23943)/(1-EXP(-SIMULATION!$D$4*SIMULATION!$D$17))))</f>
        <v>3.5195547060236856</v>
      </c>
      <c r="L23943">
        <v>0.1723737798329103</v>
      </c>
      <c r="M23943">
        <f t="shared" ca="1" si="374"/>
        <v>4.1262336540296962</v>
      </c>
    </row>
    <row r="23944" spans="1:13" x14ac:dyDescent="0.25">
      <c r="A23944" s="9"/>
      <c r="H23944" s="9"/>
      <c r="J23944">
        <v>17</v>
      </c>
      <c r="K23944">
        <f ca="1">SIMULATION!$D$3*SIMULATION!$D$17/$H23927/(SIMULATION!$D$17-$I23927)*(((EXP(-$I23927*$J23944))/(1-EXP(-SIMULATION!$D$4*$I23927)))-(EXP(-SIMULATION!$D$17*$J23944)/(1-EXP(-SIMULATION!$D$4*SIMULATION!$D$17))))</f>
        <v>3.3984338352926766</v>
      </c>
      <c r="L23944">
        <v>0.12053382965497449</v>
      </c>
      <c r="M23944">
        <f t="shared" ca="1" si="374"/>
        <v>3.8080600802895459</v>
      </c>
    </row>
    <row r="23945" spans="1:13" x14ac:dyDescent="0.25">
      <c r="A23945" s="9"/>
      <c r="H23945" s="9"/>
      <c r="J23945">
        <v>18</v>
      </c>
      <c r="K23945">
        <f ca="1">SIMULATION!$D$3*SIMULATION!$D$17/$H23927/(SIMULATION!$D$17-$I23927)*(((EXP(-$I23927*$J23945))/(1-EXP(-SIMULATION!$D$4*$I23927)))-(EXP(-SIMULATION!$D$17*$J23945)/(1-EXP(-SIMULATION!$D$4*SIMULATION!$D$17))))</f>
        <v>3.2811794842919553</v>
      </c>
      <c r="L23945">
        <v>-3.8011616020944605E-2</v>
      </c>
      <c r="M23945">
        <f t="shared" ca="1" si="374"/>
        <v>3.1564565496392483</v>
      </c>
    </row>
    <row r="23946" spans="1:13" x14ac:dyDescent="0.25">
      <c r="A23946" s="9"/>
      <c r="H23946" s="9"/>
      <c r="J23946">
        <v>19</v>
      </c>
      <c r="K23946">
        <f ca="1">SIMULATION!$D$3*SIMULATION!$D$17/$H23927/(SIMULATION!$D$17-$I23927)*(((EXP(-$I23927*$J23946))/(1-EXP(-SIMULATION!$D$4*$I23927)))-(EXP(-SIMULATION!$D$17*$J23946)/(1-EXP(-SIMULATION!$D$4*SIMULATION!$D$17))))</f>
        <v>3.1677774160156349</v>
      </c>
      <c r="L23946">
        <v>-0.42326871411899314</v>
      </c>
      <c r="M23946">
        <f t="shared" ca="1" si="374"/>
        <v>1.8269563425235102</v>
      </c>
    </row>
    <row r="23947" spans="1:13" x14ac:dyDescent="0.25">
      <c r="A23947" s="9"/>
      <c r="H23947" s="9"/>
      <c r="J23947">
        <v>20</v>
      </c>
      <c r="K23947">
        <f ca="1">SIMULATION!$D$3*SIMULATION!$D$17/$H23927/(SIMULATION!$D$17-$I23927)*(((EXP(-$I23927*$J23947))/(1-EXP(-SIMULATION!$D$4*$I23927)))-(EXP(-SIMULATION!$D$17*$J23947)/(1-EXP(-SIMULATION!$D$4*SIMULATION!$D$17))))</f>
        <v>3.058170841831505</v>
      </c>
      <c r="L23947">
        <v>-0.13456988687800042</v>
      </c>
      <c r="M23947">
        <f t="shared" ca="1" si="374"/>
        <v>2.64663313759264</v>
      </c>
    </row>
    <row r="23948" spans="1:13" x14ac:dyDescent="0.25">
      <c r="A23948" s="9"/>
      <c r="H23948" s="9"/>
      <c r="J23948">
        <v>21</v>
      </c>
      <c r="K23948">
        <f ca="1">SIMULATION!$D$3*SIMULATION!$D$17/$H23927/(SIMULATION!$D$17-$I23927)*(((EXP(-$I23927*$J23948))/(1-EXP(-SIMULATION!$D$4*$I23927)))-(EXP(-SIMULATION!$D$17*$J23948)/(1-EXP(-SIMULATION!$D$4*SIMULATION!$D$17))))</f>
        <v>2.9522773579092898</v>
      </c>
      <c r="L23948">
        <v>-3.8979902147628101E-2</v>
      </c>
      <c r="M23948">
        <f t="shared" ca="1" si="374"/>
        <v>2.8371978753853275</v>
      </c>
    </row>
    <row r="23949" spans="1:13" x14ac:dyDescent="0.25">
      <c r="A23949" s="9"/>
      <c r="H23949" s="9"/>
      <c r="J23949">
        <v>22</v>
      </c>
      <c r="K23949">
        <f ca="1">SIMULATION!$D$3*SIMULATION!$D$17/$H23927/(SIMULATION!$D$17-$I23927)*(((EXP(-$I23927*$J23949))/(1-EXP(-SIMULATION!$D$4*$I23927)))-(EXP(-SIMULATION!$D$17*$J23949)/(1-EXP(-SIMULATION!$D$4*SIMULATION!$D$17))))</f>
        <v>2.8499997411757603</v>
      </c>
      <c r="L23949">
        <v>0.27532756141819748</v>
      </c>
      <c r="M23949">
        <f t="shared" ca="1" si="374"/>
        <v>3.6346832199561767</v>
      </c>
    </row>
    <row r="23950" spans="1:13" x14ac:dyDescent="0.25">
      <c r="A23950" s="9"/>
      <c r="H23950" s="9"/>
      <c r="J23950">
        <v>23</v>
      </c>
      <c r="K23950">
        <f ca="1">SIMULATION!$D$3*SIMULATION!$D$17/$H23927/(SIMULATION!$D$17-$I23927)*(((EXP(-$I23927*$J23950))/(1-EXP(-SIMULATION!$D$4*$I23927)))-(EXP(-SIMULATION!$D$17*$J23950)/(1-EXP(-SIMULATION!$D$4*SIMULATION!$D$17))))</f>
        <v>2.7512328122932881</v>
      </c>
      <c r="L23950">
        <v>0.49693554617671049</v>
      </c>
      <c r="M23950">
        <f t="shared" ca="1" si="374"/>
        <v>4.11841819252954</v>
      </c>
    </row>
    <row r="23951" spans="1:13" x14ac:dyDescent="0.25">
      <c r="A23951" s="9"/>
      <c r="H23951" s="9"/>
      <c r="J23951">
        <v>24</v>
      </c>
      <c r="K23951">
        <f ca="1">SIMULATION!$D$3*SIMULATION!$D$17/$H23927/(SIMULATION!$D$17-$I23927)*(((EXP(-$I23927*$J23951))/(1-EXP(-SIMULATION!$D$4*$I23927)))-(EXP(-SIMULATION!$D$17*$J23951)/(1-EXP(-SIMULATION!$D$4*SIMULATION!$D$17))))</f>
        <v>2.6558677802103121</v>
      </c>
      <c r="L23951">
        <v>5.9978963217307224E-2</v>
      </c>
      <c r="M23951">
        <f t="shared" ca="1" si="374"/>
        <v>2.8151639761095781</v>
      </c>
    </row>
    <row r="23952" spans="1:13" x14ac:dyDescent="0.25">
      <c r="A23952" s="9">
        <v>959</v>
      </c>
      <c r="B23952" s="2">
        <f ca="1">NORMINV(RAND(),SIMULATION!D7,SIMULATION!D8)</f>
        <v>59.184255149216092</v>
      </c>
      <c r="C23952" s="2">
        <v>2</v>
      </c>
      <c r="D23952" s="2">
        <f ca="1">SIMULATION!$D$11*(1+(SIMULATION!$D$12*LN(1+$C23952)))*(1+(SIMULATION!$D$13*(($B23952/63.5)-1)))</f>
        <v>9.9175665721698909</v>
      </c>
      <c r="E23952" s="2">
        <v>0.16830848902577422</v>
      </c>
      <c r="F23952" s="2">
        <f ca="1">D23952*(1+E23952)</f>
        <v>11.586777216744332</v>
      </c>
      <c r="G23952" s="2">
        <v>0.56040309467125693</v>
      </c>
      <c r="H23952" s="9">
        <f>SIMULATION!$D$15*EXP($G$23952)</f>
        <v>386.62727446305774</v>
      </c>
      <c r="I23952" s="2">
        <f ca="1">$F23952/$H23952</f>
        <v>2.9968856265600707E-2</v>
      </c>
      <c r="J23952">
        <v>0</v>
      </c>
      <c r="K23952">
        <f ca="1">SIMULATION!$D$3*SIMULATION!$D$17/$H23952/(SIMULATION!$D$17-$I23952)*(((EXP(-$I23952*$J23952))/(1-EXP(-SIMULATION!$D$4*$I23952)))-(EXP(-SIMULATION!$D$17*$J23952)/(1-EXP(-SIMULATION!$D$4*SIMULATION!$D$17))))</f>
        <v>1.4486138224351535</v>
      </c>
      <c r="L23952">
        <v>0.41509861161018102</v>
      </c>
      <c r="M23952">
        <f t="shared" ca="1" si="374"/>
        <v>2.0499314088873031</v>
      </c>
    </row>
    <row r="23953" spans="1:13" x14ac:dyDescent="0.25">
      <c r="A23953" s="9"/>
      <c r="H23953" s="9"/>
      <c r="J23953">
        <v>1</v>
      </c>
      <c r="K23953">
        <f ca="1">SIMULATION!$D$3*SIMULATION!$D$17/$H23952/(SIMULATION!$D$17-$I23952)*(((EXP(-$I23952*$J23953))/(1-EXP(-SIMULATION!$D$4*$I23952)))-(EXP(-SIMULATION!$D$17*$J23953)/(1-EXP(-SIMULATION!$D$4*SIMULATION!$D$17))))</f>
        <v>1.9086669146474977</v>
      </c>
      <c r="L23953">
        <v>0.13505369170291032</v>
      </c>
      <c r="M23953">
        <f t="shared" ca="1" si="374"/>
        <v>2.1664394277018459</v>
      </c>
    </row>
    <row r="23954" spans="1:13" x14ac:dyDescent="0.25">
      <c r="A23954" s="9"/>
      <c r="H23954" s="9"/>
      <c r="J23954">
        <v>2</v>
      </c>
      <c r="K23954">
        <f ca="1">SIMULATION!$D$3*SIMULATION!$D$17/$H23952/(SIMULATION!$D$17-$I23952)*(((EXP(-$I23952*$J23954))/(1-EXP(-SIMULATION!$D$4*$I23952)))-(EXP(-SIMULATION!$D$17*$J23954)/(1-EXP(-SIMULATION!$D$4*SIMULATION!$D$17))))</f>
        <v>2.1745357175302944</v>
      </c>
      <c r="L23954">
        <v>0.1613996758542057</v>
      </c>
      <c r="M23954">
        <f t="shared" ca="1" si="374"/>
        <v>2.5255050774730767</v>
      </c>
    </row>
    <row r="23955" spans="1:13" x14ac:dyDescent="0.25">
      <c r="A23955" s="9"/>
      <c r="H23955" s="9"/>
      <c r="J23955">
        <v>3</v>
      </c>
      <c r="K23955">
        <f ca="1">SIMULATION!$D$3*SIMULATION!$D$17/$H23952/(SIMULATION!$D$17-$I23952)*(((EXP(-$I23952*$J23955))/(1-EXP(-SIMULATION!$D$4*$I23952)))-(EXP(-SIMULATION!$D$17*$J23955)/(1-EXP(-SIMULATION!$D$4*SIMULATION!$D$17))))</f>
        <v>2.3168210748889089</v>
      </c>
      <c r="L23955">
        <v>0.12495881005258691</v>
      </c>
      <c r="M23955">
        <f t="shared" ca="1" si="374"/>
        <v>2.6063282795117821</v>
      </c>
    </row>
    <row r="23956" spans="1:13" x14ac:dyDescent="0.25">
      <c r="A23956" s="9"/>
      <c r="H23956" s="9"/>
      <c r="J23956">
        <v>4</v>
      </c>
      <c r="K23956">
        <f ca="1">SIMULATION!$D$3*SIMULATION!$D$17/$H23952/(SIMULATION!$D$17-$I23952)*(((EXP(-$I23952*$J23956))/(1-EXP(-SIMULATION!$D$4*$I23952)))-(EXP(-SIMULATION!$D$17*$J23956)/(1-EXP(-SIMULATION!$D$4*SIMULATION!$D$17))))</f>
        <v>2.3807404910728156</v>
      </c>
      <c r="L23956">
        <v>0.27614323582392453</v>
      </c>
      <c r="M23956">
        <f t="shared" ca="1" si="374"/>
        <v>3.0381658739347022</v>
      </c>
    </row>
    <row r="23957" spans="1:13" x14ac:dyDescent="0.25">
      <c r="A23957" s="9"/>
      <c r="H23957" s="9"/>
      <c r="J23957">
        <v>5</v>
      </c>
      <c r="K23957">
        <f ca="1">SIMULATION!$D$3*SIMULATION!$D$17/$H23952/(SIMULATION!$D$17-$I23952)*(((EXP(-$I23952*$J23957))/(1-EXP(-SIMULATION!$D$4*$I23952)))-(EXP(-SIMULATION!$D$17*$J23957)/(1-EXP(-SIMULATION!$D$4*SIMULATION!$D$17))))</f>
        <v>2.3952459552059779</v>
      </c>
      <c r="L23957">
        <v>0.13837953706320202</v>
      </c>
      <c r="M23957">
        <f t="shared" ca="1" si="374"/>
        <v>2.7266989816398879</v>
      </c>
    </row>
    <row r="23958" spans="1:13" x14ac:dyDescent="0.25">
      <c r="A23958" s="9"/>
      <c r="H23958" s="9"/>
      <c r="J23958">
        <v>6</v>
      </c>
      <c r="K23958">
        <f ca="1">SIMULATION!$D$3*SIMULATION!$D$17/$H23952/(SIMULATION!$D$17-$I23952)*(((EXP(-$I23952*$J23958))/(1-EXP(-SIMULATION!$D$4*$I23952)))-(EXP(-SIMULATION!$D$17*$J23958)/(1-EXP(-SIMULATION!$D$4*SIMULATION!$D$17))))</f>
        <v>2.3788668423055337</v>
      </c>
      <c r="L23958">
        <v>0.20801885639296436</v>
      </c>
      <c r="M23958">
        <f t="shared" ca="1" si="374"/>
        <v>2.8737160023530732</v>
      </c>
    </row>
    <row r="23959" spans="1:13" x14ac:dyDescent="0.25">
      <c r="A23959" s="9"/>
      <c r="H23959" s="9"/>
      <c r="J23959">
        <v>7</v>
      </c>
      <c r="K23959">
        <f ca="1">SIMULATION!$D$3*SIMULATION!$D$17/$H23952/(SIMULATION!$D$17-$I23952)*(((EXP(-$I23952*$J23959))/(1-EXP(-SIMULATION!$D$4*$I23952)))-(EXP(-SIMULATION!$D$17*$J23959)/(1-EXP(-SIMULATION!$D$4*SIMULATION!$D$17))))</f>
        <v>2.3434541648176723</v>
      </c>
      <c r="L23959">
        <v>4.3916698810618951E-2</v>
      </c>
      <c r="M23959">
        <f t="shared" ca="1" si="374"/>
        <v>2.4463709355504606</v>
      </c>
    </row>
    <row r="23960" spans="1:13" x14ac:dyDescent="0.25">
      <c r="A23960" s="9"/>
      <c r="H23960" s="9"/>
      <c r="J23960">
        <v>8</v>
      </c>
      <c r="K23960">
        <f ca="1">SIMULATION!$D$3*SIMULATION!$D$17/$H23952/(SIMULATION!$D$17-$I23952)*(((EXP(-$I23952*$J23960))/(1-EXP(-SIMULATION!$D$4*$I23952)))-(EXP(-SIMULATION!$D$17*$J23960)/(1-EXP(-SIMULATION!$D$4*SIMULATION!$D$17))))</f>
        <v>2.2965799591841307</v>
      </c>
      <c r="L23960">
        <v>-0.16350224321647813</v>
      </c>
      <c r="M23960">
        <f t="shared" ca="1" si="374"/>
        <v>1.9210839841315177</v>
      </c>
    </row>
    <row r="23961" spans="1:13" x14ac:dyDescent="0.25">
      <c r="A23961" s="9"/>
      <c r="H23961" s="9"/>
      <c r="J23961">
        <v>9</v>
      </c>
      <c r="K23961">
        <f ca="1">SIMULATION!$D$3*SIMULATION!$D$17/$H23952/(SIMULATION!$D$17-$I23952)*(((EXP(-$I23952*$J23961))/(1-EXP(-SIMULATION!$D$4*$I23952)))-(EXP(-SIMULATION!$D$17*$J23961)/(1-EXP(-SIMULATION!$D$4*SIMULATION!$D$17))))</f>
        <v>2.2430748508998439</v>
      </c>
      <c r="L23961">
        <v>-0.11452732315591618</v>
      </c>
      <c r="M23961">
        <f t="shared" ca="1" si="374"/>
        <v>1.9861814925879291</v>
      </c>
    </row>
    <row r="23962" spans="1:13" x14ac:dyDescent="0.25">
      <c r="A23962" s="9"/>
      <c r="H23962" s="9"/>
      <c r="J23962">
        <v>10</v>
      </c>
      <c r="K23962">
        <f ca="1">SIMULATION!$D$3*SIMULATION!$D$17/$H23952/(SIMULATION!$D$17-$I23952)*(((EXP(-$I23952*$J23962))/(1-EXP(-SIMULATION!$D$4*$I23952)))-(EXP(-SIMULATION!$D$17*$J23962)/(1-EXP(-SIMULATION!$D$4*SIMULATION!$D$17))))</f>
        <v>2.1860133440196337</v>
      </c>
      <c r="L23962">
        <v>-0.20025082529122873</v>
      </c>
      <c r="M23962">
        <f t="shared" ca="1" si="374"/>
        <v>1.7482623677820632</v>
      </c>
    </row>
    <row r="23963" spans="1:13" x14ac:dyDescent="0.25">
      <c r="A23963" s="9"/>
      <c r="H23963" s="9"/>
      <c r="J23963">
        <v>11</v>
      </c>
      <c r="K23963">
        <f ca="1">SIMULATION!$D$3*SIMULATION!$D$17/$H23952/(SIMULATION!$D$17-$I23952)*(((EXP(-$I23952*$J23963))/(1-EXP(-SIMULATION!$D$4*$I23952)))-(EXP(-SIMULATION!$D$17*$J23963)/(1-EXP(-SIMULATION!$D$4*SIMULATION!$D$17))))</f>
        <v>2.1273451996607289</v>
      </c>
      <c r="L23963">
        <v>-0.19398861779528007</v>
      </c>
      <c r="M23963">
        <f t="shared" ca="1" si="374"/>
        <v>1.71466444480512</v>
      </c>
    </row>
    <row r="23964" spans="1:13" x14ac:dyDescent="0.25">
      <c r="A23964" s="9"/>
      <c r="H23964" s="9"/>
      <c r="J23964">
        <v>12</v>
      </c>
      <c r="K23964">
        <f ca="1">SIMULATION!$D$3*SIMULATION!$D$17/$H23952/(SIMULATION!$D$17-$I23952)*(((EXP(-$I23952*$J23964))/(1-EXP(-SIMULATION!$D$4*$I23952)))-(EXP(-SIMULATION!$D$17*$J23964)/(1-EXP(-SIMULATION!$D$4*SIMULATION!$D$17))))</f>
        <v>2.0683000203012325</v>
      </c>
      <c r="L23964">
        <v>-0.11940272301412913</v>
      </c>
      <c r="M23964">
        <f t="shared" ca="1" si="374"/>
        <v>1.8213393658670867</v>
      </c>
    </row>
    <row r="23965" spans="1:13" x14ac:dyDescent="0.25">
      <c r="A23965" s="9"/>
      <c r="H23965" s="9"/>
      <c r="J23965">
        <v>13</v>
      </c>
      <c r="K23965">
        <f ca="1">SIMULATION!$D$3*SIMULATION!$D$17/$H23952/(SIMULATION!$D$17-$I23952)*(((EXP(-$I23952*$J23965))/(1-EXP(-SIMULATION!$D$4*$I23952)))-(EXP(-SIMULATION!$D$17*$J23965)/(1-EXP(-SIMULATION!$D$4*SIMULATION!$D$17))))</f>
        <v>2.0096464993894201</v>
      </c>
      <c r="L23965">
        <v>-0.2778183628323333</v>
      </c>
      <c r="M23965">
        <f t="shared" ca="1" si="374"/>
        <v>1.4513297990573217</v>
      </c>
    </row>
    <row r="23966" spans="1:13" x14ac:dyDescent="0.25">
      <c r="A23966" s="9"/>
      <c r="H23966" s="9"/>
      <c r="J23966">
        <v>14</v>
      </c>
      <c r="K23966">
        <f ca="1">SIMULATION!$D$3*SIMULATION!$D$17/$H23952/(SIMULATION!$D$17-$I23952)*(((EXP(-$I23952*$J23966))/(1-EXP(-SIMULATION!$D$4*$I23952)))-(EXP(-SIMULATION!$D$17*$J23966)/(1-EXP(-SIMULATION!$D$4*SIMULATION!$D$17))))</f>
        <v>1.9518585374825175</v>
      </c>
      <c r="L23966">
        <v>-0.39978544958298212</v>
      </c>
      <c r="M23966">
        <f t="shared" ca="1" si="374"/>
        <v>1.1715338945526872</v>
      </c>
    </row>
    <row r="23967" spans="1:13" x14ac:dyDescent="0.25">
      <c r="A23967" s="9"/>
      <c r="H23967" s="9"/>
      <c r="J23967">
        <v>15</v>
      </c>
      <c r="K23967">
        <f ca="1">SIMULATION!$D$3*SIMULATION!$D$17/$H23952/(SIMULATION!$D$17-$I23952)*(((EXP(-$I23952*$J23967))/(1-EXP(-SIMULATION!$D$4*$I23952)))-(EXP(-SIMULATION!$D$17*$J23967)/(1-EXP(-SIMULATION!$D$4*SIMULATION!$D$17))))</f>
        <v>1.8952216767075476</v>
      </c>
      <c r="L23967">
        <v>-0.36618570177880072</v>
      </c>
      <c r="M23967">
        <f t="shared" ca="1" si="374"/>
        <v>1.201218596995999</v>
      </c>
    </row>
    <row r="23968" spans="1:13" x14ac:dyDescent="0.25">
      <c r="A23968" s="9"/>
      <c r="H23968" s="9"/>
      <c r="J23968">
        <v>16</v>
      </c>
      <c r="K23968">
        <f ca="1">SIMULATION!$D$3*SIMULATION!$D$17/$H23952/(SIMULATION!$D$17-$I23952)*(((EXP(-$I23952*$J23968))/(1-EXP(-SIMULATION!$D$4*$I23952)))-(EXP(-SIMULATION!$D$17*$J23968)/(1-EXP(-SIMULATION!$D$4*SIMULATION!$D$17))))</f>
        <v>1.8399012902499525</v>
      </c>
      <c r="L23968">
        <v>0.38285416305678388</v>
      </c>
      <c r="M23968">
        <f t="shared" ca="1" si="374"/>
        <v>2.5443151588356949</v>
      </c>
    </row>
    <row r="23969" spans="1:13" x14ac:dyDescent="0.25">
      <c r="A23969" s="9"/>
      <c r="H23969" s="9"/>
      <c r="J23969">
        <v>17</v>
      </c>
      <c r="K23969">
        <f ca="1">SIMULATION!$D$3*SIMULATION!$D$17/$H23952/(SIMULATION!$D$17-$I23952)*(((EXP(-$I23952*$J23969))/(1-EXP(-SIMULATION!$D$4*$I23952)))-(EXP(-SIMULATION!$D$17*$J23969)/(1-EXP(-SIMULATION!$D$4*SIMULATION!$D$17))))</f>
        <v>1.785986264016749</v>
      </c>
      <c r="L23969">
        <v>-0.19982619229358226</v>
      </c>
      <c r="M23969">
        <f t="shared" ca="1" si="374"/>
        <v>1.4290994293896415</v>
      </c>
    </row>
    <row r="23970" spans="1:13" x14ac:dyDescent="0.25">
      <c r="A23970" s="9"/>
      <c r="H23970" s="9"/>
      <c r="J23970">
        <v>18</v>
      </c>
      <c r="K23970">
        <f ca="1">SIMULATION!$D$3*SIMULATION!$D$17/$H23952/(SIMULATION!$D$17-$I23952)*(((EXP(-$I23952*$J23970))/(1-EXP(-SIMULATION!$D$4*$I23952)))-(EXP(-SIMULATION!$D$17*$J23970)/(1-EXP(-SIMULATION!$D$4*SIMULATION!$D$17))))</f>
        <v>1.733516973557141</v>
      </c>
      <c r="L23970">
        <v>6.3529785019824703E-2</v>
      </c>
      <c r="M23970">
        <f t="shared" ca="1" si="374"/>
        <v>1.8436469342154431</v>
      </c>
    </row>
    <row r="23971" spans="1:13" x14ac:dyDescent="0.25">
      <c r="A23971" s="9"/>
      <c r="H23971" s="9"/>
      <c r="J23971">
        <v>19</v>
      </c>
      <c r="K23971">
        <f ca="1">SIMULATION!$D$3*SIMULATION!$D$17/$H23952/(SIMULATION!$D$17-$I23952)*(((EXP(-$I23952*$J23971))/(1-EXP(-SIMULATION!$D$4*$I23952)))-(EXP(-SIMULATION!$D$17*$J23971)/(1-EXP(-SIMULATION!$D$4*SIMULATION!$D$17))))</f>
        <v>1.6825031974560509</v>
      </c>
      <c r="L23971">
        <v>2.6243202792693147E-2</v>
      </c>
      <c r="M23971">
        <f t="shared" ca="1" si="374"/>
        <v>1.7266574700662447</v>
      </c>
    </row>
    <row r="23972" spans="1:13" x14ac:dyDescent="0.25">
      <c r="A23972" s="9"/>
      <c r="H23972" s="9"/>
      <c r="J23972">
        <v>20</v>
      </c>
      <c r="K23972">
        <f ca="1">SIMULATION!$D$3*SIMULATION!$D$17/$H23952/(SIMULATION!$D$17-$I23952)*(((EXP(-$I23952*$J23972))/(1-EXP(-SIMULATION!$D$4*$I23952)))-(EXP(-SIMULATION!$D$17*$J23972)/(1-EXP(-SIMULATION!$D$4*SIMULATION!$D$17))))</f>
        <v>1.6329355822149942</v>
      </c>
      <c r="L23972">
        <v>0.26494451404200142</v>
      </c>
      <c r="M23972">
        <f t="shared" ca="1" si="374"/>
        <v>2.0655729065068384</v>
      </c>
    </row>
    <row r="23973" spans="1:13" x14ac:dyDescent="0.25">
      <c r="A23973" s="9"/>
      <c r="H23973" s="9"/>
      <c r="J23973">
        <v>21</v>
      </c>
      <c r="K23973">
        <f ca="1">SIMULATION!$D$3*SIMULATION!$D$17/$H23952/(SIMULATION!$D$17-$I23952)*(((EXP(-$I23952*$J23973))/(1-EXP(-SIMULATION!$D$4*$I23952)))-(EXP(-SIMULATION!$D$17*$J23973)/(1-EXP(-SIMULATION!$D$4*SIMULATION!$D$17))))</f>
        <v>1.5847929751963217</v>
      </c>
      <c r="L23973">
        <v>0.59772232387715707</v>
      </c>
      <c r="M23973">
        <f t="shared" ca="1" si="374"/>
        <v>2.532059115194861</v>
      </c>
    </row>
    <row r="23974" spans="1:13" x14ac:dyDescent="0.25">
      <c r="A23974" s="9"/>
      <c r="H23974" s="9"/>
      <c r="J23974">
        <v>22</v>
      </c>
      <c r="K23974">
        <f ca="1">SIMULATION!$D$3*SIMULATION!$D$17/$H23952/(SIMULATION!$D$17-$I23952)*(((EXP(-$I23952*$J23974))/(1-EXP(-SIMULATION!$D$4*$I23952)))-(EXP(-SIMULATION!$D$17*$J23974)/(1-EXP(-SIMULATION!$D$4*SIMULATION!$D$17))))</f>
        <v>1.5380471101363775</v>
      </c>
      <c r="L23974">
        <v>-0.34009076001447081</v>
      </c>
      <c r="M23974">
        <f t="shared" ca="1" si="374"/>
        <v>1.0149714995120365</v>
      </c>
    </row>
    <row r="23975" spans="1:13" x14ac:dyDescent="0.25">
      <c r="A23975" s="9"/>
      <c r="H23975" s="9"/>
      <c r="J23975">
        <v>23</v>
      </c>
      <c r="K23975">
        <f ca="1">SIMULATION!$D$3*SIMULATION!$D$17/$H23952/(SIMULATION!$D$17-$I23952)*(((EXP(-$I23952*$J23975))/(1-EXP(-SIMULATION!$D$4*$I23952)))-(EXP(-SIMULATION!$D$17*$J23975)/(1-EXP(-SIMULATION!$D$4*SIMULATION!$D$17))))</f>
        <v>1.4926655965225351</v>
      </c>
      <c r="L23975">
        <v>0.39946928141137156</v>
      </c>
      <c r="M23975">
        <f t="shared" ca="1" si="374"/>
        <v>2.0889396497528683</v>
      </c>
    </row>
    <row r="23976" spans="1:13" x14ac:dyDescent="0.25">
      <c r="A23976" s="9"/>
      <c r="H23976" s="9"/>
      <c r="J23976">
        <v>24</v>
      </c>
      <c r="K23976">
        <f ca="1">SIMULATION!$D$3*SIMULATION!$D$17/$H23952/(SIMULATION!$D$17-$I23952)*(((EXP(-$I23952*$J23976))/(1-EXP(-SIMULATION!$D$4*$I23952)))-(EXP(-SIMULATION!$D$17*$J23976)/(1-EXP(-SIMULATION!$D$4*SIMULATION!$D$17))))</f>
        <v>1.4486138224351535</v>
      </c>
      <c r="L23976">
        <v>-0.36219087393681026</v>
      </c>
      <c r="M23976">
        <f t="shared" ca="1" si="374"/>
        <v>0.9239391160904219</v>
      </c>
    </row>
    <row r="23977" spans="1:13" x14ac:dyDescent="0.25">
      <c r="A23977" s="9">
        <v>960</v>
      </c>
      <c r="B23977" s="2">
        <f ca="1">NORMINV(RAND(),SIMULATION!D7,SIMULATION!D8)</f>
        <v>60.630513621275227</v>
      </c>
      <c r="C23977" s="2">
        <v>2</v>
      </c>
      <c r="D23977" s="2">
        <f ca="1">SIMULATION!$D$11*(1+(SIMULATION!$D$12*LN(1+$C23977)))*(1+(SIMULATION!$D$13*(($B23977/63.5)-1)))</f>
        <v>10.024968238748791</v>
      </c>
      <c r="E23977" s="2">
        <v>0.12460890126810169</v>
      </c>
      <c r="F23977" s="2">
        <f ca="1">D23977*(1+E23977)</f>
        <v>11.274168516226895</v>
      </c>
      <c r="G23977" s="2">
        <v>-0.24155465901311124</v>
      </c>
      <c r="H23977" s="9">
        <f>SIMULATION!$D$15*EXP($G$23977)</f>
        <v>173.3830589233452</v>
      </c>
      <c r="I23977" s="2">
        <f ca="1">$F23977/$H23977</f>
        <v>6.5024625740461445E-2</v>
      </c>
      <c r="J23977">
        <v>0</v>
      </c>
      <c r="K23977">
        <f ca="1">SIMULATION!$D$3*SIMULATION!$D$17/$H23977/(SIMULATION!$D$17-$I23977)*(((EXP(-$I23977*$J23977))/(1-EXP(-SIMULATION!$D$4*$I23977)))-(EXP(-SIMULATION!$D$17*$J23977)/(1-EXP(-SIMULATION!$D$4*SIMULATION!$D$17))))</f>
        <v>0.98752114081941089</v>
      </c>
      <c r="L23977">
        <v>-0.27007795165390402</v>
      </c>
      <c r="M23977">
        <f t="shared" ca="1" si="374"/>
        <v>0.72081345389197793</v>
      </c>
    </row>
    <row r="23978" spans="1:13" x14ac:dyDescent="0.25">
      <c r="A23978" s="9"/>
      <c r="H23978" s="9"/>
      <c r="J23978">
        <v>1</v>
      </c>
      <c r="K23978">
        <f ca="1">SIMULATION!$D$3*SIMULATION!$D$17/$H23977/(SIMULATION!$D$17-$I23977)*(((EXP(-$I23977*$J23978))/(1-EXP(-SIMULATION!$D$4*$I23977)))-(EXP(-SIMULATION!$D$17*$J23978)/(1-EXP(-SIMULATION!$D$4*SIMULATION!$D$17))))</f>
        <v>2.0258386546134832</v>
      </c>
      <c r="L23978">
        <v>0.39614105806280669</v>
      </c>
      <c r="M23978">
        <f t="shared" ca="1" si="374"/>
        <v>2.828356522716601</v>
      </c>
    </row>
    <row r="23979" spans="1:13" x14ac:dyDescent="0.25">
      <c r="A23979" s="9"/>
      <c r="H23979" s="9"/>
      <c r="J23979">
        <v>2</v>
      </c>
      <c r="K23979">
        <f ca="1">SIMULATION!$D$3*SIMULATION!$D$17/$H23977/(SIMULATION!$D$17-$I23977)*(((EXP(-$I23977*$J23979))/(1-EXP(-SIMULATION!$D$4*$I23977)))-(EXP(-SIMULATION!$D$17*$J23979)/(1-EXP(-SIMULATION!$D$4*SIMULATION!$D$17))))</f>
        <v>2.6035198547443277</v>
      </c>
      <c r="L23979">
        <v>0.12313458742261375</v>
      </c>
      <c r="M23979">
        <f t="shared" ca="1" si="374"/>
        <v>2.9241031979048535</v>
      </c>
    </row>
    <row r="23980" spans="1:13" x14ac:dyDescent="0.25">
      <c r="A23980" s="9"/>
      <c r="H23980" s="9"/>
      <c r="J23980">
        <v>3</v>
      </c>
      <c r="K23980">
        <f ca="1">SIMULATION!$D$3*SIMULATION!$D$17/$H23977/(SIMULATION!$D$17-$I23977)*(((EXP(-$I23977*$J23980))/(1-EXP(-SIMULATION!$D$4*$I23977)))-(EXP(-SIMULATION!$D$17*$J23980)/(1-EXP(-SIMULATION!$D$4*SIMULATION!$D$17))))</f>
        <v>2.8915351956957638</v>
      </c>
      <c r="L23980">
        <v>1.5453018494636062E-2</v>
      </c>
      <c r="M23980">
        <f t="shared" ca="1" si="374"/>
        <v>2.9362181425527414</v>
      </c>
    </row>
    <row r="23981" spans="1:13" x14ac:dyDescent="0.25">
      <c r="A23981" s="9"/>
      <c r="H23981" s="9"/>
      <c r="J23981">
        <v>4</v>
      </c>
      <c r="K23981">
        <f ca="1">SIMULATION!$D$3*SIMULATION!$D$17/$H23977/(SIMULATION!$D$17-$I23977)*(((EXP(-$I23977*$J23981))/(1-EXP(-SIMULATION!$D$4*$I23977)))-(EXP(-SIMULATION!$D$17*$J23981)/(1-EXP(-SIMULATION!$D$4*SIMULATION!$D$17))))</f>
        <v>2.9990991126515363</v>
      </c>
      <c r="L23981">
        <v>-0.30945439268894387</v>
      </c>
      <c r="M23981">
        <f t="shared" ca="1" si="374"/>
        <v>2.0710147181320044</v>
      </c>
    </row>
    <row r="23982" spans="1:13" x14ac:dyDescent="0.25">
      <c r="A23982" s="9"/>
      <c r="H23982" s="9"/>
      <c r="J23982">
        <v>5</v>
      </c>
      <c r="K23982">
        <f ca="1">SIMULATION!$D$3*SIMULATION!$D$17/$H23977/(SIMULATION!$D$17-$I23977)*(((EXP(-$I23977*$J23982))/(1-EXP(-SIMULATION!$D$4*$I23977)))-(EXP(-SIMULATION!$D$17*$J23982)/(1-EXP(-SIMULATION!$D$4*SIMULATION!$D$17))))</f>
        <v>2.9958731667080256</v>
      </c>
      <c r="L23982">
        <v>1.3447848722595994E-2</v>
      </c>
      <c r="M23982">
        <f t="shared" ca="1" si="374"/>
        <v>3.0361612158459996</v>
      </c>
    </row>
    <row r="23983" spans="1:13" x14ac:dyDescent="0.25">
      <c r="A23983" s="9"/>
      <c r="H23983" s="9"/>
      <c r="J23983">
        <v>6</v>
      </c>
      <c r="K23983">
        <f ca="1">SIMULATION!$D$3*SIMULATION!$D$17/$H23977/(SIMULATION!$D$17-$I23977)*(((EXP(-$I23977*$J23983))/(1-EXP(-SIMULATION!$D$4*$I23977)))-(EXP(-SIMULATION!$D$17*$J23983)/(1-EXP(-SIMULATION!$D$4*SIMULATION!$D$17))))</f>
        <v>2.9261929817190397</v>
      </c>
      <c r="L23983">
        <v>0.10565490640879539</v>
      </c>
      <c r="M23983">
        <f t="shared" ca="1" si="374"/>
        <v>3.235359627336639</v>
      </c>
    </row>
    <row r="23984" spans="1:13" x14ac:dyDescent="0.25">
      <c r="A23984" s="9"/>
      <c r="H23984" s="9"/>
      <c r="J23984">
        <v>7</v>
      </c>
      <c r="K23984">
        <f ca="1">SIMULATION!$D$3*SIMULATION!$D$17/$H23977/(SIMULATION!$D$17-$I23977)*(((EXP(-$I23977*$J23984))/(1-EXP(-SIMULATION!$D$4*$I23977)))-(EXP(-SIMULATION!$D$17*$J23984)/(1-EXP(-SIMULATION!$D$4*SIMULATION!$D$17))))</f>
        <v>2.8181839199161449</v>
      </c>
      <c r="L23984">
        <v>4.093258398407898E-2</v>
      </c>
      <c r="M23984">
        <f t="shared" ca="1" si="374"/>
        <v>2.9335394699006936</v>
      </c>
    </row>
    <row r="23985" spans="1:13" x14ac:dyDescent="0.25">
      <c r="A23985" s="9"/>
      <c r="H23985" s="9"/>
      <c r="J23985">
        <v>8</v>
      </c>
      <c r="K23985">
        <f ca="1">SIMULATION!$D$3*SIMULATION!$D$17/$H23977/(SIMULATION!$D$17-$I23977)*(((EXP(-$I23977*$J23985))/(1-EXP(-SIMULATION!$D$4*$I23977)))-(EXP(-SIMULATION!$D$17*$J23985)/(1-EXP(-SIMULATION!$D$4*SIMULATION!$D$17))))</f>
        <v>2.6896014185235666</v>
      </c>
      <c r="L23985">
        <v>-9.177908399482404E-2</v>
      </c>
      <c r="M23985">
        <f t="shared" ca="1" si="374"/>
        <v>2.4427522640202941</v>
      </c>
    </row>
    <row r="23986" spans="1:13" x14ac:dyDescent="0.25">
      <c r="A23986" s="9"/>
      <c r="H23986" s="9"/>
      <c r="J23986">
        <v>9</v>
      </c>
      <c r="K23986">
        <f ca="1">SIMULATION!$D$3*SIMULATION!$D$17/$H23977/(SIMULATION!$D$17-$I23977)*(((EXP(-$I23977*$J23986))/(1-EXP(-SIMULATION!$D$4*$I23977)))-(EXP(-SIMULATION!$D$17*$J23986)/(1-EXP(-SIMULATION!$D$4*SIMULATION!$D$17))))</f>
        <v>2.5515724857782431</v>
      </c>
      <c r="L23986">
        <v>-0.6867017998452889</v>
      </c>
      <c r="M23986">
        <f t="shared" ca="1" si="374"/>
        <v>0.79940306735860578</v>
      </c>
    </row>
    <row r="23987" spans="1:13" x14ac:dyDescent="0.25">
      <c r="A23987" s="9"/>
      <c r="H23987" s="9"/>
      <c r="J23987">
        <v>10</v>
      </c>
      <c r="K23987">
        <f ca="1">SIMULATION!$D$3*SIMULATION!$D$17/$H23977/(SIMULATION!$D$17-$I23977)*(((EXP(-$I23977*$J23987))/(1-EXP(-SIMULATION!$D$4*$I23977)))-(EXP(-SIMULATION!$D$17*$J23987)/(1-EXP(-SIMULATION!$D$4*SIMULATION!$D$17))))</f>
        <v>2.4109922803030233</v>
      </c>
      <c r="L23987">
        <v>0.26132416642912926</v>
      </c>
      <c r="M23987">
        <f t="shared" ca="1" si="374"/>
        <v>3.0410428282202764</v>
      </c>
    </row>
    <row r="23988" spans="1:13" x14ac:dyDescent="0.25">
      <c r="A23988" s="9"/>
      <c r="H23988" s="9"/>
      <c r="J23988">
        <v>11</v>
      </c>
      <c r="K23988">
        <f ca="1">SIMULATION!$D$3*SIMULATION!$D$17/$H23977/(SIMULATION!$D$17-$I23977)*(((EXP(-$I23977*$J23988))/(1-EXP(-SIMULATION!$D$4*$I23977)))-(EXP(-SIMULATION!$D$17*$J23988)/(1-EXP(-SIMULATION!$D$4*SIMULATION!$D$17))))</f>
        <v>2.2720589021088045</v>
      </c>
      <c r="L23988">
        <v>-0.10492633170112384</v>
      </c>
      <c r="M23988">
        <f t="shared" ca="1" si="374"/>
        <v>2.0336600961016447</v>
      </c>
    </row>
    <row r="23989" spans="1:13" x14ac:dyDescent="0.25">
      <c r="A23989" s="9"/>
      <c r="H23989" s="9"/>
      <c r="J23989">
        <v>12</v>
      </c>
      <c r="K23989">
        <f ca="1">SIMULATION!$D$3*SIMULATION!$D$17/$H23977/(SIMULATION!$D$17-$I23977)*(((EXP(-$I23977*$J23989))/(1-EXP(-SIMULATION!$D$4*$I23977)))-(EXP(-SIMULATION!$D$17*$J23989)/(1-EXP(-SIMULATION!$D$4*SIMULATION!$D$17))))</f>
        <v>2.1372559913436175</v>
      </c>
      <c r="L23989">
        <v>-0.18528714024086915</v>
      </c>
      <c r="M23989">
        <f t="shared" ca="1" si="374"/>
        <v>1.7412499407448949</v>
      </c>
    </row>
    <row r="23990" spans="1:13" x14ac:dyDescent="0.25">
      <c r="A23990" s="9"/>
      <c r="H23990" s="9"/>
      <c r="J23990">
        <v>13</v>
      </c>
      <c r="K23990">
        <f ca="1">SIMULATION!$D$3*SIMULATION!$D$17/$H23977/(SIMULATION!$D$17-$I23977)*(((EXP(-$I23977*$J23990))/(1-EXP(-SIMULATION!$D$4*$I23977)))-(EXP(-SIMULATION!$D$17*$J23990)/(1-EXP(-SIMULATION!$D$4*SIMULATION!$D$17))))</f>
        <v>2.0079815275522805</v>
      </c>
      <c r="L23990">
        <v>0.26941471712780618</v>
      </c>
      <c r="M23990">
        <f t="shared" ca="1" si="374"/>
        <v>2.5489613027956386</v>
      </c>
    </row>
    <row r="23991" spans="1:13" x14ac:dyDescent="0.25">
      <c r="A23991" s="9"/>
      <c r="H23991" s="9"/>
      <c r="J23991">
        <v>14</v>
      </c>
      <c r="K23991">
        <f ca="1">SIMULATION!$D$3*SIMULATION!$D$17/$H23977/(SIMULATION!$D$17-$I23977)*(((EXP(-$I23977*$J23991))/(1-EXP(-SIMULATION!$D$4*$I23977)))-(EXP(-SIMULATION!$D$17*$J23991)/(1-EXP(-SIMULATION!$D$4*SIMULATION!$D$17))))</f>
        <v>1.884949960649571</v>
      </c>
      <c r="L23991">
        <v>-0.26162588650260504</v>
      </c>
      <c r="M23991">
        <f t="shared" ca="1" si="374"/>
        <v>1.3917982561815765</v>
      </c>
    </row>
    <row r="23992" spans="1:13" x14ac:dyDescent="0.25">
      <c r="A23992" s="9"/>
      <c r="H23992" s="9"/>
      <c r="J23992">
        <v>15</v>
      </c>
      <c r="K23992">
        <f ca="1">SIMULATION!$D$3*SIMULATION!$D$17/$H23977/(SIMULATION!$D$17-$I23977)*(((EXP(-$I23977*$J23992))/(1-EXP(-SIMULATION!$D$4*$I23977)))-(EXP(-SIMULATION!$D$17*$J23992)/(1-EXP(-SIMULATION!$D$4*SIMULATION!$D$17))))</f>
        <v>1.7684491389044517</v>
      </c>
      <c r="L23992">
        <v>-0.38758280665011269</v>
      </c>
      <c r="M23992">
        <f t="shared" ca="1" si="374"/>
        <v>1.0830286582298894</v>
      </c>
    </row>
    <row r="23993" spans="1:13" x14ac:dyDescent="0.25">
      <c r="A23993" s="9"/>
      <c r="H23993" s="9"/>
      <c r="J23993">
        <v>16</v>
      </c>
      <c r="K23993">
        <f ca="1">SIMULATION!$D$3*SIMULATION!$D$17/$H23977/(SIMULATION!$D$17-$I23977)*(((EXP(-$I23977*$J23993))/(1-EXP(-SIMULATION!$D$4*$I23977)))-(EXP(-SIMULATION!$D$17*$J23993)/(1-EXP(-SIMULATION!$D$4*SIMULATION!$D$17))))</f>
        <v>1.6585042356302169</v>
      </c>
      <c r="L23993">
        <v>-0.45851939711431128</v>
      </c>
      <c r="M23993">
        <f t="shared" ca="1" si="374"/>
        <v>0.89804787339751813</v>
      </c>
    </row>
    <row r="23994" spans="1:13" x14ac:dyDescent="0.25">
      <c r="A23994" s="9"/>
      <c r="H23994" s="9"/>
      <c r="J23994">
        <v>17</v>
      </c>
      <c r="K23994">
        <f ca="1">SIMULATION!$D$3*SIMULATION!$D$17/$H23977/(SIMULATION!$D$17-$I23977)*(((EXP(-$I23977*$J23994))/(1-EXP(-SIMULATION!$D$4*$I23977)))-(EXP(-SIMULATION!$D$17*$J23994)/(1-EXP(-SIMULATION!$D$4*SIMULATION!$D$17))))</f>
        <v>1.5549821236527448</v>
      </c>
      <c r="L23994">
        <v>0.18467355965329973</v>
      </c>
      <c r="M23994">
        <f t="shared" ca="1" si="374"/>
        <v>1.8421462076249449</v>
      </c>
    </row>
    <row r="23995" spans="1:13" x14ac:dyDescent="0.25">
      <c r="A23995" s="9"/>
      <c r="H23995" s="9"/>
      <c r="J23995">
        <v>18</v>
      </c>
      <c r="K23995">
        <f ca="1">SIMULATION!$D$3*SIMULATION!$D$17/$H23977/(SIMULATION!$D$17-$I23977)*(((EXP(-$I23977*$J23995))/(1-EXP(-SIMULATION!$D$4*$I23977)))-(EXP(-SIMULATION!$D$17*$J23995)/(1-EXP(-SIMULATION!$D$4*SIMULATION!$D$17))))</f>
        <v>1.4576576296846109</v>
      </c>
      <c r="L23995">
        <v>0.2019498844746927</v>
      </c>
      <c r="M23995">
        <f t="shared" ca="1" si="374"/>
        <v>1.7520314196030726</v>
      </c>
    </row>
    <row r="23996" spans="1:13" x14ac:dyDescent="0.25">
      <c r="A23996" s="9"/>
      <c r="H23996" s="9"/>
      <c r="J23996">
        <v>19</v>
      </c>
      <c r="K23996">
        <f ca="1">SIMULATION!$D$3*SIMULATION!$D$17/$H23977/(SIMULATION!$D$17-$I23977)*(((EXP(-$I23977*$J23996))/(1-EXP(-SIMULATION!$D$4*$I23977)))-(EXP(-SIMULATION!$D$17*$J23996)/(1-EXP(-SIMULATION!$D$4*SIMULATION!$D$17))))</f>
        <v>1.3662554001625471</v>
      </c>
      <c r="L23996">
        <v>2.2952457964234743E-2</v>
      </c>
      <c r="M23996">
        <f t="shared" ca="1" si="374"/>
        <v>1.3976143198031867</v>
      </c>
    </row>
    <row r="23997" spans="1:13" x14ac:dyDescent="0.25">
      <c r="A23997" s="9"/>
      <c r="H23997" s="9"/>
      <c r="J23997">
        <v>20</v>
      </c>
      <c r="K23997">
        <f ca="1">SIMULATION!$D$3*SIMULATION!$D$17/$H23977/(SIMULATION!$D$17-$I23977)*(((EXP(-$I23977*$J23997))/(1-EXP(-SIMULATION!$D$4*$I23977)))-(EXP(-SIMULATION!$D$17*$J23997)/(1-EXP(-SIMULATION!$D$4*SIMULATION!$D$17))))</f>
        <v>1.2804761755614564</v>
      </c>
      <c r="L23997">
        <v>-0.2273514216236486</v>
      </c>
      <c r="M23997">
        <f t="shared" ca="1" si="374"/>
        <v>0.98935809669234664</v>
      </c>
    </row>
    <row r="23998" spans="1:13" x14ac:dyDescent="0.25">
      <c r="A23998" s="9"/>
      <c r="H23998" s="9"/>
      <c r="J23998">
        <v>21</v>
      </c>
      <c r="K23998">
        <f ca="1">SIMULATION!$D$3*SIMULATION!$D$17/$H23977/(SIMULATION!$D$17-$I23977)*(((EXP(-$I23977*$J23998))/(1-EXP(-SIMULATION!$D$4*$I23977)))-(EXP(-SIMULATION!$D$17*$J23998)/(1-EXP(-SIMULATION!$D$4*SIMULATION!$D$17))))</f>
        <v>1.2000131081799399</v>
      </c>
      <c r="L23998">
        <v>0.55640500243062285</v>
      </c>
      <c r="M23998">
        <f t="shared" ca="1" si="374"/>
        <v>1.8677064045535787</v>
      </c>
    </row>
    <row r="23999" spans="1:13" x14ac:dyDescent="0.25">
      <c r="A23999" s="9"/>
      <c r="H23999" s="9"/>
      <c r="J23999">
        <v>22</v>
      </c>
      <c r="K23999">
        <f ca="1">SIMULATION!$D$3*SIMULATION!$D$17/$H23977/(SIMULATION!$D$17-$I23977)*(((EXP(-$I23977*$J23999))/(1-EXP(-SIMULATION!$D$4*$I23977)))-(EXP(-SIMULATION!$D$17*$J23999)/(1-EXP(-SIMULATION!$D$4*SIMULATION!$D$17))))</f>
        <v>1.1245617322418757</v>
      </c>
      <c r="L23999">
        <v>-0.20278748190741086</v>
      </c>
      <c r="M23999">
        <f t="shared" ca="1" si="374"/>
        <v>0.89651469031110964</v>
      </c>
    </row>
    <row r="24000" spans="1:13" x14ac:dyDescent="0.25">
      <c r="A24000" s="9"/>
      <c r="H24000" s="9"/>
      <c r="J24000">
        <v>23</v>
      </c>
      <c r="K24000">
        <f ca="1">SIMULATION!$D$3*SIMULATION!$D$17/$H23977/(SIMULATION!$D$17-$I23977)*(((EXP(-$I23977*$J24000))/(1-EXP(-SIMULATION!$D$4*$I23977)))-(EXP(-SIMULATION!$D$17*$J24000)/(1-EXP(-SIMULATION!$D$4*SIMULATION!$D$17))))</f>
        <v>1.0538258968905079</v>
      </c>
      <c r="L24000">
        <v>0.42900769756133711</v>
      </c>
      <c r="M24000">
        <f t="shared" ca="1" si="374"/>
        <v>1.5059253185460157</v>
      </c>
    </row>
    <row r="24001" spans="1:13" x14ac:dyDescent="0.25">
      <c r="A24001" s="9"/>
      <c r="H24001" s="9"/>
      <c r="J24001">
        <v>24</v>
      </c>
      <c r="K24001">
        <f ca="1">SIMULATION!$D$3*SIMULATION!$D$17/$H23977/(SIMULATION!$D$17-$I23977)*(((EXP(-$I23977*$J24001))/(1-EXP(-SIMULATION!$D$4*$I23977)))-(EXP(-SIMULATION!$D$17*$J24001)/(1-EXP(-SIMULATION!$D$4*SIMULATION!$D$17))))</f>
        <v>0.98752114081941134</v>
      </c>
      <c r="L24001">
        <v>0.28322685598869468</v>
      </c>
      <c r="M24001">
        <f t="shared" ca="1" si="374"/>
        <v>1.2672136487560621</v>
      </c>
    </row>
    <row r="24002" spans="1:13" x14ac:dyDescent="0.25">
      <c r="A24002" s="9">
        <v>961</v>
      </c>
      <c r="B24002" s="2">
        <f ca="1">NORMINV(RAND(),SIMULATION!D7,SIMULATION!D8)</f>
        <v>47.676945152994847</v>
      </c>
      <c r="C24002" s="2">
        <v>2</v>
      </c>
      <c r="D24002" s="2">
        <f ca="1">SIMULATION!$D$11*(1+(SIMULATION!$D$12*LN(1+$C24002)))*(1+(SIMULATION!$D$13*(($B24002/63.5)-1)))</f>
        <v>9.0630137413231591</v>
      </c>
      <c r="E24002" s="2">
        <v>5.1512409944653248E-3</v>
      </c>
      <c r="F24002" s="2">
        <f ca="1">D24002*(1+E24002)</f>
        <v>9.1096995092408655</v>
      </c>
      <c r="G24002" s="2">
        <v>0.29094357627663209</v>
      </c>
      <c r="H24002" s="9">
        <f>SIMULATION!$D$15*EXP($G$24002)</f>
        <v>295.30289593548656</v>
      </c>
      <c r="I24002" s="2">
        <f ca="1">$F24002/$H24002</f>
        <v>3.0848662964791985E-2</v>
      </c>
      <c r="J24002">
        <v>0</v>
      </c>
      <c r="K24002">
        <f ca="1">SIMULATION!$D$3*SIMULATION!$D$17/$H24002/(SIMULATION!$D$17-$I24002)*(((EXP(-$I24002*$J24002))/(1-EXP(-SIMULATION!$D$4*$I24002)))-(EXP(-SIMULATION!$D$17*$J24002)/(1-EXP(-SIMULATION!$D$4*SIMULATION!$D$17))))</f>
        <v>1.8247124921663402</v>
      </c>
      <c r="L24002">
        <v>0.14831515995309125</v>
      </c>
      <c r="M24002">
        <f t="shared" ca="1" si="374"/>
        <v>2.0953450173103945</v>
      </c>
    </row>
    <row r="24003" spans="1:13" x14ac:dyDescent="0.25">
      <c r="A24003" s="9"/>
      <c r="H24003" s="9"/>
      <c r="J24003">
        <v>1</v>
      </c>
      <c r="K24003">
        <f ca="1">SIMULATION!$D$3*SIMULATION!$D$17/$H24002/(SIMULATION!$D$17-$I24002)*(((EXP(-$I24002*$J24003))/(1-EXP(-SIMULATION!$D$4*$I24002)))-(EXP(-SIMULATION!$D$17*$J24003)/(1-EXP(-SIMULATION!$D$4*SIMULATION!$D$17))))</f>
        <v>2.427295901049249</v>
      </c>
      <c r="L24003">
        <v>-0.11983424235256172</v>
      </c>
      <c r="M24003">
        <f t="shared" ref="M24003:M24066" ca="1" si="375">$K24003*(1+$L24003)</f>
        <v>2.1364227357815335</v>
      </c>
    </row>
    <row r="24004" spans="1:13" x14ac:dyDescent="0.25">
      <c r="A24004" s="9"/>
      <c r="H24004" s="9"/>
      <c r="J24004">
        <v>2</v>
      </c>
      <c r="K24004">
        <f ca="1">SIMULATION!$D$3*SIMULATION!$D$17/$H24002/(SIMULATION!$D$17-$I24002)*(((EXP(-$I24002*$J24004))/(1-EXP(-SIMULATION!$D$4*$I24002)))-(EXP(-SIMULATION!$D$17*$J24004)/(1-EXP(-SIMULATION!$D$4*SIMULATION!$D$17))))</f>
        <v>2.7752315673281727</v>
      </c>
      <c r="L24004">
        <v>-0.46459793381268372</v>
      </c>
      <c r="M24004">
        <f t="shared" ca="1" si="375"/>
        <v>1.4858647152957676</v>
      </c>
    </row>
    <row r="24005" spans="1:13" x14ac:dyDescent="0.25">
      <c r="A24005" s="9"/>
      <c r="H24005" s="9"/>
      <c r="J24005">
        <v>3</v>
      </c>
      <c r="K24005">
        <f ca="1">SIMULATION!$D$3*SIMULATION!$D$17/$H24002/(SIMULATION!$D$17-$I24002)*(((EXP(-$I24002*$J24005))/(1-EXP(-SIMULATION!$D$4*$I24002)))-(EXP(-SIMULATION!$D$17*$J24005)/(1-EXP(-SIMULATION!$D$4*SIMULATION!$D$17))))</f>
        <v>2.961143644140098</v>
      </c>
      <c r="L24005">
        <v>3.8613709241417576E-2</v>
      </c>
      <c r="M24005">
        <f t="shared" ca="1" si="375"/>
        <v>3.0754843838369954</v>
      </c>
    </row>
    <row r="24006" spans="1:13" x14ac:dyDescent="0.25">
      <c r="A24006" s="9"/>
      <c r="H24006" s="9"/>
      <c r="J24006">
        <v>4</v>
      </c>
      <c r="K24006">
        <f ca="1">SIMULATION!$D$3*SIMULATION!$D$17/$H24002/(SIMULATION!$D$17-$I24002)*(((EXP(-$I24002*$J24006))/(1-EXP(-SIMULATION!$D$4*$I24002)))-(EXP(-SIMULATION!$D$17*$J24006)/(1-EXP(-SIMULATION!$D$4*SIMULATION!$D$17))))</f>
        <v>3.0443526729302226</v>
      </c>
      <c r="L24006">
        <v>0.19252125525117303</v>
      </c>
      <c r="M24006">
        <f t="shared" ca="1" si="375"/>
        <v>3.6304552709500131</v>
      </c>
    </row>
    <row r="24007" spans="1:13" x14ac:dyDescent="0.25">
      <c r="A24007" s="9"/>
      <c r="H24007" s="9"/>
      <c r="J24007">
        <v>5</v>
      </c>
      <c r="K24007">
        <f ca="1">SIMULATION!$D$3*SIMULATION!$D$17/$H24002/(SIMULATION!$D$17-$I24002)*(((EXP(-$I24002*$J24007))/(1-EXP(-SIMULATION!$D$4*$I24002)))-(EXP(-SIMULATION!$D$17*$J24007)/(1-EXP(-SIMULATION!$D$4*SIMULATION!$D$17))))</f>
        <v>3.0628385035443575</v>
      </c>
      <c r="L24007">
        <v>0.34583710683553803</v>
      </c>
      <c r="M24007">
        <f t="shared" ca="1" si="375"/>
        <v>4.1220817103146272</v>
      </c>
    </row>
    <row r="24008" spans="1:13" x14ac:dyDescent="0.25">
      <c r="A24008" s="9"/>
      <c r="H24008" s="9"/>
      <c r="J24008">
        <v>6</v>
      </c>
      <c r="K24008">
        <f ca="1">SIMULATION!$D$3*SIMULATION!$D$17/$H24002/(SIMULATION!$D$17-$I24002)*(((EXP(-$I24002*$J24008))/(1-EXP(-SIMULATION!$D$4*$I24002)))-(EXP(-SIMULATION!$D$17*$J24008)/(1-EXP(-SIMULATION!$D$4*SIMULATION!$D$17))))</f>
        <v>3.0409063912942105</v>
      </c>
      <c r="L24008">
        <v>-4.1755888374627244E-2</v>
      </c>
      <c r="M24008">
        <f t="shared" ca="1" si="375"/>
        <v>2.9139306434616388</v>
      </c>
    </row>
    <row r="24009" spans="1:13" x14ac:dyDescent="0.25">
      <c r="A24009" s="9"/>
      <c r="H24009" s="9"/>
      <c r="J24009">
        <v>7</v>
      </c>
      <c r="K24009">
        <f ca="1">SIMULATION!$D$3*SIMULATION!$D$17/$H24002/(SIMULATION!$D$17-$I24002)*(((EXP(-$I24002*$J24009))/(1-EXP(-SIMULATION!$D$4*$I24002)))-(EXP(-SIMULATION!$D$17*$J24009)/(1-EXP(-SIMULATION!$D$4*SIMULATION!$D$17))))</f>
        <v>2.9940995865055999</v>
      </c>
      <c r="L24009">
        <v>-9.0433906653579907E-2</v>
      </c>
      <c r="M24009">
        <f t="shared" ca="1" si="375"/>
        <v>2.7233314639880306</v>
      </c>
    </row>
    <row r="24010" spans="1:13" x14ac:dyDescent="0.25">
      <c r="A24010" s="9"/>
      <c r="H24010" s="9"/>
      <c r="J24010">
        <v>8</v>
      </c>
      <c r="K24010">
        <f ca="1">SIMULATION!$D$3*SIMULATION!$D$17/$H24002/(SIMULATION!$D$17-$I24002)*(((EXP(-$I24002*$J24010))/(1-EXP(-SIMULATION!$D$4*$I24002)))-(EXP(-SIMULATION!$D$17*$J24010)/(1-EXP(-SIMULATION!$D$4*SIMULATION!$D$17))))</f>
        <v>2.9323474105640561</v>
      </c>
      <c r="L24010">
        <v>4.7681419904179297E-2</v>
      </c>
      <c r="M24010">
        <f t="shared" ca="1" si="375"/>
        <v>3.0721658987520937</v>
      </c>
    </row>
    <row r="24011" spans="1:13" x14ac:dyDescent="0.25">
      <c r="A24011" s="9"/>
      <c r="H24011" s="9"/>
      <c r="J24011">
        <v>9</v>
      </c>
      <c r="K24011">
        <f ca="1">SIMULATION!$D$3*SIMULATION!$D$17/$H24002/(SIMULATION!$D$17-$I24002)*(((EXP(-$I24002*$J24011))/(1-EXP(-SIMULATION!$D$4*$I24002)))-(EXP(-SIMULATION!$D$17*$J24011)/(1-EXP(-SIMULATION!$D$4*SIMULATION!$D$17))))</f>
        <v>2.8619825898019338</v>
      </c>
      <c r="L24011">
        <v>0.42362120749742377</v>
      </c>
      <c r="M24011">
        <f t="shared" ca="1" si="375"/>
        <v>4.0743791103304332</v>
      </c>
    </row>
    <row r="24012" spans="1:13" x14ac:dyDescent="0.25">
      <c r="A24012" s="9"/>
      <c r="H24012" s="9"/>
      <c r="J24012">
        <v>10</v>
      </c>
      <c r="K24012">
        <f ca="1">SIMULATION!$D$3*SIMULATION!$D$17/$H24002/(SIMULATION!$D$17-$I24002)*(((EXP(-$I24002*$J24012))/(1-EXP(-SIMULATION!$D$4*$I24002)))-(EXP(-SIMULATION!$D$17*$J24012)/(1-EXP(-SIMULATION!$D$4*SIMULATION!$D$17))))</f>
        <v>2.7870339832616398</v>
      </c>
      <c r="L24012">
        <v>-0.30469636756658175</v>
      </c>
      <c r="M24012">
        <f t="shared" ca="1" si="375"/>
        <v>1.9378348522771969</v>
      </c>
    </row>
    <row r="24013" spans="1:13" x14ac:dyDescent="0.25">
      <c r="A24013" s="9"/>
      <c r="H24013" s="9"/>
      <c r="J24013">
        <v>11</v>
      </c>
      <c r="K24013">
        <f ca="1">SIMULATION!$D$3*SIMULATION!$D$17/$H24002/(SIMULATION!$D$17-$I24002)*(((EXP(-$I24002*$J24013))/(1-EXP(-SIMULATION!$D$4*$I24002)))-(EXP(-SIMULATION!$D$17*$J24013)/(1-EXP(-SIMULATION!$D$4*SIMULATION!$D$17))))</f>
        <v>2.7100549661378888</v>
      </c>
      <c r="L24013">
        <v>-0.40678460905913316</v>
      </c>
      <c r="M24013">
        <f t="shared" ca="1" si="375"/>
        <v>1.6076463162087253</v>
      </c>
    </row>
    <row r="24014" spans="1:13" x14ac:dyDescent="0.25">
      <c r="A24014" s="9"/>
      <c r="H24014" s="9"/>
      <c r="J24014">
        <v>12</v>
      </c>
      <c r="K24014">
        <f ca="1">SIMULATION!$D$3*SIMULATION!$D$17/$H24002/(SIMULATION!$D$17-$I24002)*(((EXP(-$I24002*$J24014))/(1-EXP(-SIMULATION!$D$4*$I24002)))-(EXP(-SIMULATION!$D$17*$J24014)/(1-EXP(-SIMULATION!$D$4*SIMULATION!$D$17))))</f>
        <v>2.6326542509539119</v>
      </c>
      <c r="L24014">
        <v>-8.7358222423246687E-2</v>
      </c>
      <c r="M24014">
        <f t="shared" ca="1" si="375"/>
        <v>2.4026702553355741</v>
      </c>
    </row>
    <row r="24015" spans="1:13" x14ac:dyDescent="0.25">
      <c r="A24015" s="9"/>
      <c r="H24015" s="9"/>
      <c r="J24015">
        <v>13</v>
      </c>
      <c r="K24015">
        <f ca="1">SIMULATION!$D$3*SIMULATION!$D$17/$H24002/(SIMULATION!$D$17-$I24002)*(((EXP(-$I24002*$J24015))/(1-EXP(-SIMULATION!$D$4*$I24002)))-(EXP(-SIMULATION!$D$17*$J24015)/(1-EXP(-SIMULATION!$D$4*SIMULATION!$D$17))))</f>
        <v>2.5558360244354641</v>
      </c>
      <c r="L24015">
        <v>-0.42989983143264038</v>
      </c>
      <c r="M24015">
        <f t="shared" ca="1" si="375"/>
        <v>1.4570825483611884</v>
      </c>
    </row>
    <row r="24016" spans="1:13" x14ac:dyDescent="0.25">
      <c r="A24016" s="9"/>
      <c r="H24016" s="9"/>
      <c r="J24016">
        <v>14</v>
      </c>
      <c r="K24016">
        <f ca="1">SIMULATION!$D$3*SIMULATION!$D$17/$H24002/(SIMULATION!$D$17-$I24002)*(((EXP(-$I24002*$J24016))/(1-EXP(-SIMULATION!$D$4*$I24002)))-(EXP(-SIMULATION!$D$17*$J24016)/(1-EXP(-SIMULATION!$D$4*SIMULATION!$D$17))))</f>
        <v>2.4802178900514846</v>
      </c>
      <c r="L24016">
        <v>-7.4602160016600097E-2</v>
      </c>
      <c r="M24016">
        <f t="shared" ca="1" si="375"/>
        <v>2.2951882781418296</v>
      </c>
    </row>
    <row r="24017" spans="1:13" x14ac:dyDescent="0.25">
      <c r="A24017" s="9"/>
      <c r="H24017" s="9"/>
      <c r="J24017">
        <v>15</v>
      </c>
      <c r="K24017">
        <f ca="1">SIMULATION!$D$3*SIMULATION!$D$17/$H24002/(SIMULATION!$D$17-$I24002)*(((EXP(-$I24002*$J24017))/(1-EXP(-SIMULATION!$D$4*$I24002)))-(EXP(-SIMULATION!$D$17*$J24017)/(1-EXP(-SIMULATION!$D$4*SIMULATION!$D$17))))</f>
        <v>2.4061705062319234</v>
      </c>
      <c r="L24017">
        <v>0.12382855486814685</v>
      </c>
      <c r="M24017">
        <f t="shared" ca="1" si="375"/>
        <v>2.7041231227849796</v>
      </c>
    </row>
    <row r="24018" spans="1:13" x14ac:dyDescent="0.25">
      <c r="A24018" s="9"/>
      <c r="H24018" s="9"/>
      <c r="J24018">
        <v>16</v>
      </c>
      <c r="K24018">
        <f ca="1">SIMULATION!$D$3*SIMULATION!$D$17/$H24002/(SIMULATION!$D$17-$I24002)*(((EXP(-$I24002*$J24018))/(1-EXP(-SIMULATION!$D$4*$I24002)))-(EXP(-SIMULATION!$D$17*$J24018)/(1-EXP(-SIMULATION!$D$4*SIMULATION!$D$17))))</f>
        <v>2.3339070460234703</v>
      </c>
      <c r="L24018">
        <v>0.1248723508973614</v>
      </c>
      <c r="M24018">
        <f t="shared" ca="1" si="375"/>
        <v>2.6253475056363373</v>
      </c>
    </row>
    <row r="24019" spans="1:13" x14ac:dyDescent="0.25">
      <c r="A24019" s="9"/>
      <c r="H24019" s="9"/>
      <c r="J24019">
        <v>17</v>
      </c>
      <c r="K24019">
        <f ca="1">SIMULATION!$D$3*SIMULATION!$D$17/$H24002/(SIMULATION!$D$17-$I24002)*(((EXP(-$I24002*$J24019))/(1-EXP(-SIMULATION!$D$4*$I24002)))-(EXP(-SIMULATION!$D$17*$J24019)/(1-EXP(-SIMULATION!$D$4*SIMULATION!$D$17))))</f>
        <v>2.2635405018307235</v>
      </c>
      <c r="L24019">
        <v>-0.38171917673970035</v>
      </c>
      <c r="M24019">
        <f t="shared" ca="1" si="375"/>
        <v>1.3995036849549316</v>
      </c>
    </row>
    <row r="24020" spans="1:13" x14ac:dyDescent="0.25">
      <c r="A24020" s="9"/>
      <c r="H24020" s="9"/>
      <c r="J24020">
        <v>18</v>
      </c>
      <c r="K24020">
        <f ca="1">SIMULATION!$D$3*SIMULATION!$D$17/$H24002/(SIMULATION!$D$17-$I24002)*(((EXP(-$I24002*$J24020))/(1-EXP(-SIMULATION!$D$4*$I24002)))-(EXP(-SIMULATION!$D$17*$J24020)/(1-EXP(-SIMULATION!$D$4*SIMULATION!$D$17))))</f>
        <v>2.195120385211585</v>
      </c>
      <c r="L24020">
        <v>0.2409074502613964</v>
      </c>
      <c r="M24020">
        <f t="shared" ca="1" si="375"/>
        <v>2.7239412402297223</v>
      </c>
    </row>
    <row r="24021" spans="1:13" x14ac:dyDescent="0.25">
      <c r="A24021" s="9"/>
      <c r="H24021" s="9"/>
      <c r="J24021">
        <v>19</v>
      </c>
      <c r="K24021">
        <f ca="1">SIMULATION!$D$3*SIMULATION!$D$17/$H24002/(SIMULATION!$D$17-$I24002)*(((EXP(-$I24002*$J24021))/(1-EXP(-SIMULATION!$D$4*$I24002)))-(EXP(-SIMULATION!$D$17*$J24021)/(1-EXP(-SIMULATION!$D$4*SIMULATION!$D$17))))</f>
        <v>2.1286562232059243</v>
      </c>
      <c r="L24021">
        <v>-0.21599899304043077</v>
      </c>
      <c r="M24021">
        <f t="shared" ca="1" si="375"/>
        <v>1.6688686224641982</v>
      </c>
    </row>
    <row r="24022" spans="1:13" x14ac:dyDescent="0.25">
      <c r="A24022" s="9"/>
      <c r="H24022" s="9"/>
      <c r="J24022">
        <v>20</v>
      </c>
      <c r="K24022">
        <f ca="1">SIMULATION!$D$3*SIMULATION!$D$17/$H24002/(SIMULATION!$D$17-$I24002)*(((EXP(-$I24002*$J24022))/(1-EXP(-SIMULATION!$D$4*$I24002)))-(EXP(-SIMULATION!$D$17*$J24022)/(1-EXP(-SIMULATION!$D$4*SIMULATION!$D$17))))</f>
        <v>2.0641325942241826</v>
      </c>
      <c r="L24022">
        <v>0.39574851568808234</v>
      </c>
      <c r="M24022">
        <f t="shared" ca="1" si="375"/>
        <v>2.8810100045717935</v>
      </c>
    </row>
    <row r="24023" spans="1:13" x14ac:dyDescent="0.25">
      <c r="A24023" s="9"/>
      <c r="H24023" s="9"/>
      <c r="J24023">
        <v>21</v>
      </c>
      <c r="K24023">
        <f ca="1">SIMULATION!$D$3*SIMULATION!$D$17/$H24002/(SIMULATION!$D$17-$I24002)*(((EXP(-$I24002*$J24023))/(1-EXP(-SIMULATION!$D$4*$I24002)))-(EXP(-SIMULATION!$D$17*$J24023)/(1-EXP(-SIMULATION!$D$4*SIMULATION!$D$17))))</f>
        <v>2.0015187429224648</v>
      </c>
      <c r="L24023">
        <v>0.44367267808717847</v>
      </c>
      <c r="M24023">
        <f t="shared" ca="1" si="375"/>
        <v>2.8895379238365577</v>
      </c>
    </row>
    <row r="24024" spans="1:13" x14ac:dyDescent="0.25">
      <c r="A24024" s="9"/>
      <c r="H24024" s="9"/>
      <c r="J24024">
        <v>22</v>
      </c>
      <c r="K24024">
        <f ca="1">SIMULATION!$D$3*SIMULATION!$D$17/$H24002/(SIMULATION!$D$17-$I24002)*(((EXP(-$I24002*$J24024))/(1-EXP(-SIMULATION!$D$4*$I24002)))-(EXP(-SIMULATION!$D$17*$J24024)/(1-EXP(-SIMULATION!$D$4*SIMULATION!$D$17))))</f>
        <v>1.9407747217829285</v>
      </c>
      <c r="L24024">
        <v>9.2450618956686353E-2</v>
      </c>
      <c r="M24024">
        <f t="shared" ca="1" si="375"/>
        <v>2.1202005460672511</v>
      </c>
    </row>
    <row r="24025" spans="1:13" x14ac:dyDescent="0.25">
      <c r="A24025" s="9"/>
      <c r="H24025" s="9"/>
      <c r="J24025">
        <v>23</v>
      </c>
      <c r="K24025">
        <f ca="1">SIMULATION!$D$3*SIMULATION!$D$17/$H24002/(SIMULATION!$D$17-$I24002)*(((EXP(-$I24002*$J24025))/(1-EXP(-SIMULATION!$D$4*$I24002)))-(EXP(-SIMULATION!$D$17*$J24025)/(1-EXP(-SIMULATION!$D$4*SIMULATION!$D$17))))</f>
        <v>1.8818553075260633</v>
      </c>
      <c r="L24025">
        <v>0.19675741461423812</v>
      </c>
      <c r="M24025">
        <f t="shared" ca="1" si="375"/>
        <v>2.2521242925129736</v>
      </c>
    </row>
    <row r="24026" spans="1:13" x14ac:dyDescent="0.25">
      <c r="A24026" s="9"/>
      <c r="H24026" s="9"/>
      <c r="J24026">
        <v>24</v>
      </c>
      <c r="K24026">
        <f ca="1">SIMULATION!$D$3*SIMULATION!$D$17/$H24002/(SIMULATION!$D$17-$I24002)*(((EXP(-$I24002*$J24026))/(1-EXP(-SIMULATION!$D$4*$I24002)))-(EXP(-SIMULATION!$D$17*$J24026)/(1-EXP(-SIMULATION!$D$4*SIMULATION!$D$17))))</f>
        <v>1.8247124921663402</v>
      </c>
      <c r="L24026">
        <v>-1.2548968301288488E-3</v>
      </c>
      <c r="M24026">
        <f t="shared" ca="1" si="375"/>
        <v>1.8224226662440242</v>
      </c>
    </row>
    <row r="24027" spans="1:13" x14ac:dyDescent="0.25">
      <c r="A24027" s="9">
        <v>962</v>
      </c>
      <c r="B24027" s="2">
        <f ca="1">NORMINV(RAND(),SIMULATION!D7,SIMULATION!D8)</f>
        <v>52.562755587520314</v>
      </c>
      <c r="C24027" s="2">
        <v>2</v>
      </c>
      <c r="D24027" s="2">
        <f ca="1">SIMULATION!$D$11*(1+(SIMULATION!$D$12*LN(1+$C24027)))*(1+(SIMULATION!$D$13*(($B24027/63.5)-1)))</f>
        <v>9.4258425118329718</v>
      </c>
      <c r="E24027" s="2">
        <v>-6.1070366290125425E-2</v>
      </c>
      <c r="F24027" s="2">
        <f ca="1">D24027*(1+E24027)</f>
        <v>8.8502028570422961</v>
      </c>
      <c r="G24027" s="2">
        <v>0.90079595754350728</v>
      </c>
      <c r="H24027" s="9">
        <f>SIMULATION!$D$15*EXP($G$24027)</f>
        <v>543.40449922603182</v>
      </c>
      <c r="I24027" s="2">
        <f ca="1">$F24027/$H24027</f>
        <v>1.6286583695290697E-2</v>
      </c>
      <c r="J24027">
        <v>0</v>
      </c>
      <c r="K24027">
        <f ca="1">SIMULATION!$D$3*SIMULATION!$D$17/$H24027/(SIMULATION!$D$17-$I24027)*(((EXP(-$I24027*$J24027))/(1-EXP(-SIMULATION!$D$4*$I24027)))-(EXP(-SIMULATION!$D$17*$J24027)/(1-EXP(-SIMULATION!$D$4*SIMULATION!$D$17))))</f>
        <v>2.1965801953319604</v>
      </c>
      <c r="L24027">
        <v>0.27606903310381464</v>
      </c>
      <c r="M24027">
        <f t="shared" ca="1" si="375"/>
        <v>2.802987965992243</v>
      </c>
    </row>
    <row r="24028" spans="1:13" x14ac:dyDescent="0.25">
      <c r="A24028" s="9"/>
      <c r="H24028" s="9"/>
      <c r="J24028">
        <v>1</v>
      </c>
      <c r="K24028">
        <f ca="1">SIMULATION!$D$3*SIMULATION!$D$17/$H24027/(SIMULATION!$D$17-$I24027)*(((EXP(-$I24027*$J24028))/(1-EXP(-SIMULATION!$D$4*$I24027)))-(EXP(-SIMULATION!$D$17*$J24028)/(1-EXP(-SIMULATION!$D$4*SIMULATION!$D$17))))</f>
        <v>2.5214772116702817</v>
      </c>
      <c r="L24028">
        <v>-0.10948460154522996</v>
      </c>
      <c r="M24028">
        <f t="shared" ca="1" si="375"/>
        <v>2.2454142838451836</v>
      </c>
    </row>
    <row r="24029" spans="1:13" x14ac:dyDescent="0.25">
      <c r="A24029" s="9"/>
      <c r="H24029" s="9"/>
      <c r="J24029">
        <v>2</v>
      </c>
      <c r="K24029">
        <f ca="1">SIMULATION!$D$3*SIMULATION!$D$17/$H24027/(SIMULATION!$D$17-$I24027)*(((EXP(-$I24027*$J24029))/(1-EXP(-SIMULATION!$D$4*$I24027)))-(EXP(-SIMULATION!$D$17*$J24029)/(1-EXP(-SIMULATION!$D$4*SIMULATION!$D$17))))</f>
        <v>2.7116851373014645</v>
      </c>
      <c r="L24029">
        <v>0.11965461432300804</v>
      </c>
      <c r="M24029">
        <f t="shared" ca="1" si="375"/>
        <v>3.0361507765707043</v>
      </c>
    </row>
    <row r="24030" spans="1:13" x14ac:dyDescent="0.25">
      <c r="A24030" s="9"/>
      <c r="H24030" s="9"/>
      <c r="J24030">
        <v>3</v>
      </c>
      <c r="K24030">
        <f ca="1">SIMULATION!$D$3*SIMULATION!$D$17/$H24027/(SIMULATION!$D$17-$I24027)*(((EXP(-$I24027*$J24030))/(1-EXP(-SIMULATION!$D$4*$I24027)))-(EXP(-SIMULATION!$D$17*$J24030)/(1-EXP(-SIMULATION!$D$4*SIMULATION!$D$17))))</f>
        <v>2.8158717106112632</v>
      </c>
      <c r="L24030">
        <v>0.33401529488406312</v>
      </c>
      <c r="M24030">
        <f t="shared" ca="1" si="375"/>
        <v>3.7564159303867757</v>
      </c>
    </row>
    <row r="24031" spans="1:13" x14ac:dyDescent="0.25">
      <c r="A24031" s="9"/>
      <c r="H24031" s="9"/>
      <c r="J24031">
        <v>4</v>
      </c>
      <c r="K24031">
        <f ca="1">SIMULATION!$D$3*SIMULATION!$D$17/$H24027/(SIMULATION!$D$17-$I24027)*(((EXP(-$I24027*$J24031))/(1-EXP(-SIMULATION!$D$4*$I24027)))-(EXP(-SIMULATION!$D$17*$J24031)/(1-EXP(-SIMULATION!$D$4*SIMULATION!$D$17))))</f>
        <v>2.8652197038675435</v>
      </c>
      <c r="L24031">
        <v>7.5091480437596711E-2</v>
      </c>
      <c r="M24031">
        <f t="shared" ca="1" si="375"/>
        <v>3.0803732932099295</v>
      </c>
    </row>
    <row r="24032" spans="1:13" x14ac:dyDescent="0.25">
      <c r="A24032" s="9"/>
      <c r="H24032" s="9"/>
      <c r="J24032">
        <v>5</v>
      </c>
      <c r="K24032">
        <f ca="1">SIMULATION!$D$3*SIMULATION!$D$17/$H24027/(SIMULATION!$D$17-$I24027)*(((EXP(-$I24027*$J24032))/(1-EXP(-SIMULATION!$D$4*$I24027)))-(EXP(-SIMULATION!$D$17*$J24032)/(1-EXP(-SIMULATION!$D$4*SIMULATION!$D$17))))</f>
        <v>2.8797071744457559</v>
      </c>
      <c r="L24032">
        <v>1.4709921224693981E-4</v>
      </c>
      <c r="M24032">
        <f t="shared" ca="1" si="375"/>
        <v>2.880130777102619</v>
      </c>
    </row>
    <row r="24033" spans="1:13" x14ac:dyDescent="0.25">
      <c r="A24033" s="9"/>
      <c r="H24033" s="9"/>
      <c r="J24033">
        <v>6</v>
      </c>
      <c r="K24033">
        <f ca="1">SIMULATION!$D$3*SIMULATION!$D$17/$H24027/(SIMULATION!$D$17-$I24027)*(((EXP(-$I24027*$J24033))/(1-EXP(-SIMULATION!$D$4*$I24027)))-(EXP(-SIMULATION!$D$17*$J24033)/(1-EXP(-SIMULATION!$D$4*SIMULATION!$D$17))))</f>
        <v>2.8721320010482878</v>
      </c>
      <c r="L24033">
        <v>-0.35353780906630911</v>
      </c>
      <c r="M24033">
        <f t="shared" ca="1" si="375"/>
        <v>1.8567247460484422</v>
      </c>
    </row>
    <row r="24034" spans="1:13" x14ac:dyDescent="0.25">
      <c r="A24034" s="9"/>
      <c r="H24034" s="9"/>
      <c r="J24034">
        <v>7</v>
      </c>
      <c r="K24034">
        <f ca="1">SIMULATION!$D$3*SIMULATION!$D$17/$H24027/(SIMULATION!$D$17-$I24027)*(((EXP(-$I24027*$J24034))/(1-EXP(-SIMULATION!$D$4*$I24027)))-(EXP(-SIMULATION!$D$17*$J24034)/(1-EXP(-SIMULATION!$D$4*SIMULATION!$D$17))))</f>
        <v>2.8506909030078695</v>
      </c>
      <c r="L24034">
        <v>-0.2802078364546457</v>
      </c>
      <c r="M24034">
        <f t="shared" ca="1" si="375"/>
        <v>2.0519049726750942</v>
      </c>
    </row>
    <row r="24035" spans="1:13" x14ac:dyDescent="0.25">
      <c r="A24035" s="9"/>
      <c r="H24035" s="9"/>
      <c r="J24035">
        <v>8</v>
      </c>
      <c r="K24035">
        <f ca="1">SIMULATION!$D$3*SIMULATION!$D$17/$H24027/(SIMULATION!$D$17-$I24027)*(((EXP(-$I24027*$J24035))/(1-EXP(-SIMULATION!$D$4*$I24027)))-(EXP(-SIMULATION!$D$17*$J24035)/(1-EXP(-SIMULATION!$D$4*SIMULATION!$D$17))))</f>
        <v>2.8206321372793104</v>
      </c>
      <c r="L24035">
        <v>-9.3515622628464523E-2</v>
      </c>
      <c r="M24035">
        <f t="shared" ca="1" si="375"/>
        <v>2.5568589667557791</v>
      </c>
    </row>
    <row r="24036" spans="1:13" x14ac:dyDescent="0.25">
      <c r="A24036" s="9"/>
      <c r="H24036" s="9"/>
      <c r="J24036">
        <v>9</v>
      </c>
      <c r="K24036">
        <f ca="1">SIMULATION!$D$3*SIMULATION!$D$17/$H24027/(SIMULATION!$D$17-$I24027)*(((EXP(-$I24027*$J24036))/(1-EXP(-SIMULATION!$D$4*$I24027)))-(EXP(-SIMULATION!$D$17*$J24036)/(1-EXP(-SIMULATION!$D$4*SIMULATION!$D$17))))</f>
        <v>2.7853145856256565</v>
      </c>
      <c r="L24036">
        <v>0.21800559957759261</v>
      </c>
      <c r="M24036">
        <f t="shared" ca="1" si="375"/>
        <v>3.392528761877192</v>
      </c>
    </row>
    <row r="24037" spans="1:13" x14ac:dyDescent="0.25">
      <c r="A24037" s="9"/>
      <c r="H24037" s="9"/>
      <c r="J24037">
        <v>10</v>
      </c>
      <c r="K24037">
        <f ca="1">SIMULATION!$D$3*SIMULATION!$D$17/$H24027/(SIMULATION!$D$17-$I24027)*(((EXP(-$I24027*$J24037))/(1-EXP(-SIMULATION!$D$4*$I24027)))-(EXP(-SIMULATION!$D$17*$J24037)/(1-EXP(-SIMULATION!$D$4*SIMULATION!$D$17))))</f>
        <v>2.7468864422492798</v>
      </c>
      <c r="L24037">
        <v>0.23149373584427932</v>
      </c>
      <c r="M24037">
        <f t="shared" ca="1" si="375"/>
        <v>3.3827734467055666</v>
      </c>
    </row>
    <row r="24038" spans="1:13" x14ac:dyDescent="0.25">
      <c r="A24038" s="9"/>
      <c r="H24038" s="9"/>
      <c r="J24038">
        <v>11</v>
      </c>
      <c r="K24038">
        <f ca="1">SIMULATION!$D$3*SIMULATION!$D$17/$H24027/(SIMULATION!$D$17-$I24027)*(((EXP(-$I24027*$J24038))/(1-EXP(-SIMULATION!$D$4*$I24027)))-(EXP(-SIMULATION!$D$17*$J24038)/(1-EXP(-SIMULATION!$D$4*SIMULATION!$D$17))))</f>
        <v>2.7067201321720558</v>
      </c>
      <c r="L24038">
        <v>9.6855464881551598E-2</v>
      </c>
      <c r="M24038">
        <f t="shared" ca="1" si="375"/>
        <v>2.9688807688778351</v>
      </c>
    </row>
    <row r="24039" spans="1:13" x14ac:dyDescent="0.25">
      <c r="A24039" s="9"/>
      <c r="H24039" s="9"/>
      <c r="J24039">
        <v>12</v>
      </c>
      <c r="K24039">
        <f ca="1">SIMULATION!$D$3*SIMULATION!$D$17/$H24027/(SIMULATION!$D$17-$I24027)*(((EXP(-$I24027*$J24039))/(1-EXP(-SIMULATION!$D$4*$I24027)))-(EXP(-SIMULATION!$D$17*$J24039)/(1-EXP(-SIMULATION!$D$4*SIMULATION!$D$17))))</f>
        <v>2.6656910163800425</v>
      </c>
      <c r="L24039">
        <v>-5.4240234726200043E-2</v>
      </c>
      <c r="M24039">
        <f t="shared" ca="1" si="375"/>
        <v>2.5211033099440661</v>
      </c>
    </row>
    <row r="24040" spans="1:13" x14ac:dyDescent="0.25">
      <c r="A24040" s="9"/>
      <c r="H24040" s="9"/>
      <c r="J24040">
        <v>13</v>
      </c>
      <c r="K24040">
        <f ca="1">SIMULATION!$D$3*SIMULATION!$D$17/$H24027/(SIMULATION!$D$17-$I24027)*(((EXP(-$I24027*$J24040))/(1-EXP(-SIMULATION!$D$4*$I24027)))-(EXP(-SIMULATION!$D$17*$J24040)/(1-EXP(-SIMULATION!$D$4*SIMULATION!$D$17))))</f>
        <v>2.6243559917525756</v>
      </c>
      <c r="L24040">
        <v>-9.7585573164741021E-2</v>
      </c>
      <c r="M24040">
        <f t="shared" ca="1" si="375"/>
        <v>2.3682567081090782</v>
      </c>
    </row>
    <row r="24041" spans="1:13" x14ac:dyDescent="0.25">
      <c r="A24041" s="9"/>
      <c r="H24041" s="9"/>
      <c r="J24041">
        <v>14</v>
      </c>
      <c r="K24041">
        <f ca="1">SIMULATION!$D$3*SIMULATION!$D$17/$H24027/(SIMULATION!$D$17-$I24027)*(((EXP(-$I24027*$J24041))/(1-EXP(-SIMULATION!$D$4*$I24027)))-(EXP(-SIMULATION!$D$17*$J24041)/(1-EXP(-SIMULATION!$D$4*SIMULATION!$D$17))))</f>
        <v>2.5830679411567212</v>
      </c>
      <c r="L24041">
        <v>-0.35312340842684092</v>
      </c>
      <c r="M24041">
        <f t="shared" ca="1" si="375"/>
        <v>1.6709261855773574</v>
      </c>
    </row>
    <row r="24042" spans="1:13" x14ac:dyDescent="0.25">
      <c r="A24042" s="9"/>
      <c r="H24042" s="9"/>
      <c r="J24042">
        <v>15</v>
      </c>
      <c r="K24042">
        <f ca="1">SIMULATION!$D$3*SIMULATION!$D$17/$H24027/(SIMULATION!$D$17-$I24027)*(((EXP(-$I24027*$J24042))/(1-EXP(-SIMULATION!$D$4*$I24027)))-(EXP(-SIMULATION!$D$17*$J24042)/(1-EXP(-SIMULATION!$D$4*SIMULATION!$D$17))))</f>
        <v>2.5420490747877724</v>
      </c>
      <c r="L24042">
        <v>0.35375722910122243</v>
      </c>
      <c r="M24042">
        <f t="shared" ca="1" si="375"/>
        <v>3.4413173117240206</v>
      </c>
    </row>
    <row r="24043" spans="1:13" x14ac:dyDescent="0.25">
      <c r="A24043" s="9"/>
      <c r="H24043" s="9"/>
      <c r="J24043">
        <v>16</v>
      </c>
      <c r="K24043">
        <f ca="1">SIMULATION!$D$3*SIMULATION!$D$17/$H24027/(SIMULATION!$D$17-$I24027)*(((EXP(-$I24027*$J24043))/(1-EXP(-SIMULATION!$D$4*$I24027)))-(EXP(-SIMULATION!$D$17*$J24043)/(1-EXP(-SIMULATION!$D$4*SIMULATION!$D$17))))</f>
        <v>2.5014379280393397</v>
      </c>
      <c r="L24043">
        <v>-7.6934881033756911E-2</v>
      </c>
      <c r="M24043">
        <f t="shared" ca="1" si="375"/>
        <v>2.308990098632306</v>
      </c>
    </row>
    <row r="24044" spans="1:13" x14ac:dyDescent="0.25">
      <c r="A24044" s="9"/>
      <c r="H24044" s="9"/>
      <c r="J24044">
        <v>17</v>
      </c>
      <c r="K24044">
        <f ca="1">SIMULATION!$D$3*SIMULATION!$D$17/$H24027/(SIMULATION!$D$17-$I24027)*(((EXP(-$I24027*$J24044))/(1-EXP(-SIMULATION!$D$4*$I24027)))-(EXP(-SIMULATION!$D$17*$J24044)/(1-EXP(-SIMULATION!$D$4*SIMULATION!$D$17))))</f>
        <v>2.4613194778549268</v>
      </c>
      <c r="L24044">
        <v>-4.4279532708491227E-2</v>
      </c>
      <c r="M24044">
        <f t="shared" ca="1" si="375"/>
        <v>2.352333401529203</v>
      </c>
    </row>
    <row r="24045" spans="1:13" x14ac:dyDescent="0.25">
      <c r="A24045" s="9"/>
      <c r="H24045" s="9"/>
      <c r="J24045">
        <v>18</v>
      </c>
      <c r="K24045">
        <f ca="1">SIMULATION!$D$3*SIMULATION!$D$17/$H24027/(SIMULATION!$D$17-$I24027)*(((EXP(-$I24027*$J24045))/(1-EXP(-SIMULATION!$D$4*$I24027)))-(EXP(-SIMULATION!$D$17*$J24045)/(1-EXP(-SIMULATION!$D$4*SIMULATION!$D$17))))</f>
        <v>2.4217444410091651</v>
      </c>
      <c r="L24045">
        <v>-0.24183304343593898</v>
      </c>
      <c r="M24045">
        <f t="shared" ca="1" si="375"/>
        <v>1.8360866124158517</v>
      </c>
    </row>
    <row r="24046" spans="1:13" x14ac:dyDescent="0.25">
      <c r="A24046" s="9"/>
      <c r="H24046" s="9"/>
      <c r="J24046">
        <v>19</v>
      </c>
      <c r="K24046">
        <f ca="1">SIMULATION!$D$3*SIMULATION!$D$17/$H24027/(SIMULATION!$D$17-$I24027)*(((EXP(-$I24027*$J24046))/(1-EXP(-SIMULATION!$D$4*$I24027)))-(EXP(-SIMULATION!$D$17*$J24046)/(1-EXP(-SIMULATION!$D$4*SIMULATION!$D$17))))</f>
        <v>2.3827416399232431</v>
      </c>
      <c r="L24046">
        <v>0.42620985046837601</v>
      </c>
      <c r="M24046">
        <f t="shared" ca="1" si="375"/>
        <v>3.3982895979797014</v>
      </c>
    </row>
    <row r="24047" spans="1:13" x14ac:dyDescent="0.25">
      <c r="A24047" s="9"/>
      <c r="H24047" s="9"/>
      <c r="J24047">
        <v>20</v>
      </c>
      <c r="K24047">
        <f ca="1">SIMULATION!$D$3*SIMULATION!$D$17/$H24027/(SIMULATION!$D$17-$I24027)*(((EXP(-$I24027*$J24047))/(1-EXP(-SIMULATION!$D$4*$I24027)))-(EXP(-SIMULATION!$D$17*$J24047)/(1-EXP(-SIMULATION!$D$4*SIMULATION!$D$17))))</f>
        <v>2.3443259260039713</v>
      </c>
      <c r="L24047">
        <v>6.8104266978000511E-2</v>
      </c>
      <c r="M24047">
        <f t="shared" ca="1" si="375"/>
        <v>2.5039845247519938</v>
      </c>
    </row>
    <row r="24048" spans="1:13" x14ac:dyDescent="0.25">
      <c r="A24048" s="9"/>
      <c r="H24048" s="9"/>
      <c r="J24048">
        <v>21</v>
      </c>
      <c r="K24048">
        <f ca="1">SIMULATION!$D$3*SIMULATION!$D$17/$H24027/(SIMULATION!$D$17-$I24027)*(((EXP(-$I24027*$J24048))/(1-EXP(-SIMULATION!$D$4*$I24027)))-(EXP(-SIMULATION!$D$17*$J24048)/(1-EXP(-SIMULATION!$D$4*SIMULATION!$D$17))))</f>
        <v>2.3065032561519159</v>
      </c>
      <c r="L24048">
        <v>-0.36437349159093541</v>
      </c>
      <c r="M24048">
        <f t="shared" ca="1" si="375"/>
        <v>1.4660746113419807</v>
      </c>
    </row>
    <row r="24049" spans="1:13" x14ac:dyDescent="0.25">
      <c r="A24049" s="9"/>
      <c r="H24049" s="9"/>
      <c r="J24049">
        <v>22</v>
      </c>
      <c r="K24049">
        <f ca="1">SIMULATION!$D$3*SIMULATION!$D$17/$H24027/(SIMULATION!$D$17-$I24027)*(((EXP(-$I24027*$J24049))/(1-EXP(-SIMULATION!$D$4*$I24027)))-(EXP(-SIMULATION!$D$17*$J24049)/(1-EXP(-SIMULATION!$D$4*SIMULATION!$D$17))))</f>
        <v>2.2692739449666557</v>
      </c>
      <c r="L24049">
        <v>9.2076102725167489E-2</v>
      </c>
      <c r="M24049">
        <f t="shared" ca="1" si="375"/>
        <v>2.4782198458349516</v>
      </c>
    </row>
    <row r="24050" spans="1:13" x14ac:dyDescent="0.25">
      <c r="A24050" s="9"/>
      <c r="H24050" s="9"/>
      <c r="J24050">
        <v>23</v>
      </c>
      <c r="K24050">
        <f ca="1">SIMULATION!$D$3*SIMULATION!$D$17/$H24027/(SIMULATION!$D$17-$I24027)*(((EXP(-$I24027*$J24050))/(1-EXP(-SIMULATION!$D$4*$I24027)))-(EXP(-SIMULATION!$D$17*$J24050)/(1-EXP(-SIMULATION!$D$4*SIMULATION!$D$17))))</f>
        <v>2.2326347479097404</v>
      </c>
      <c r="L24050">
        <v>9.3291192487412883E-2</v>
      </c>
      <c r="M24050">
        <f t="shared" ca="1" si="375"/>
        <v>2.4409199059310747</v>
      </c>
    </row>
    <row r="24051" spans="1:13" x14ac:dyDescent="0.25">
      <c r="A24051" s="9"/>
      <c r="H24051" s="9"/>
      <c r="J24051">
        <v>24</v>
      </c>
      <c r="K24051">
        <f ca="1">SIMULATION!$D$3*SIMULATION!$D$17/$H24027/(SIMULATION!$D$17-$I24027)*(((EXP(-$I24027*$J24051))/(1-EXP(-SIMULATION!$D$4*$I24027)))-(EXP(-SIMULATION!$D$17*$J24051)/(1-EXP(-SIMULATION!$D$4*SIMULATION!$D$17))))</f>
        <v>2.1965801953319604</v>
      </c>
      <c r="L24051">
        <v>0.16021290359716195</v>
      </c>
      <c r="M24051">
        <f t="shared" ca="1" si="375"/>
        <v>2.5485006864101152</v>
      </c>
    </row>
    <row r="24052" spans="1:13" x14ac:dyDescent="0.25">
      <c r="A24052" s="9">
        <v>963</v>
      </c>
      <c r="B24052" s="2">
        <f ca="1">NORMINV(RAND(),SIMULATION!D7,SIMULATION!D8)</f>
        <v>59.384783569282334</v>
      </c>
      <c r="C24052" s="2">
        <v>2</v>
      </c>
      <c r="D24052" s="2">
        <f ca="1">SIMULATION!$D$11*(1+(SIMULATION!$D$12*LN(1+$C24052)))*(1+(SIMULATION!$D$13*(($B24052/63.5)-1)))</f>
        <v>9.9324581610024758</v>
      </c>
      <c r="E24052" s="2">
        <v>0.13208611720431193</v>
      </c>
      <c r="F24052" s="2">
        <f ca="1">D24052*(1+E24052)</f>
        <v>11.244397993783574</v>
      </c>
      <c r="G24052" s="2">
        <v>0.27439760198484214</v>
      </c>
      <c r="H24052" s="9">
        <f>SIMULATION!$D$15*EXP($G$24052)</f>
        <v>290.45702221580996</v>
      </c>
      <c r="I24052" s="2">
        <f ca="1">$F24052/$H24052</f>
        <v>3.8712777222610822E-2</v>
      </c>
      <c r="J24052">
        <v>0</v>
      </c>
      <c r="K24052">
        <f ca="1">SIMULATION!$D$3*SIMULATION!$D$17/$H24052/(SIMULATION!$D$17-$I24052)*(((EXP(-$I24052*$J24052))/(1-EXP(-SIMULATION!$D$4*$I24052)))-(EXP(-SIMULATION!$D$17*$J24052)/(1-EXP(-SIMULATION!$D$4*SIMULATION!$D$17))))</f>
        <v>1.3535174362095082</v>
      </c>
      <c r="L24052">
        <v>-9.1368160435790713E-2</v>
      </c>
      <c r="M24052">
        <f t="shared" ca="1" si="375"/>
        <v>1.2298490379452776</v>
      </c>
    </row>
    <row r="24053" spans="1:13" x14ac:dyDescent="0.25">
      <c r="A24053" s="9"/>
      <c r="H24053" s="9"/>
      <c r="J24053">
        <v>1</v>
      </c>
      <c r="K24053">
        <f ca="1">SIMULATION!$D$3*SIMULATION!$D$17/$H24052/(SIMULATION!$D$17-$I24052)*(((EXP(-$I24052*$J24053))/(1-EXP(-SIMULATION!$D$4*$I24052)))-(EXP(-SIMULATION!$D$17*$J24053)/(1-EXP(-SIMULATION!$D$4*SIMULATION!$D$17))))</f>
        <v>1.9683083587893946</v>
      </c>
      <c r="L24053">
        <v>-0.32215671360719661</v>
      </c>
      <c r="M24053">
        <f t="shared" ca="1" si="375"/>
        <v>1.3342046065562285</v>
      </c>
    </row>
    <row r="24054" spans="1:13" x14ac:dyDescent="0.25">
      <c r="A24054" s="9"/>
      <c r="H24054" s="9"/>
      <c r="J24054">
        <v>2</v>
      </c>
      <c r="K24054">
        <f ca="1">SIMULATION!$D$3*SIMULATION!$D$17/$H24052/(SIMULATION!$D$17-$I24052)*(((EXP(-$I24052*$J24054))/(1-EXP(-SIMULATION!$D$4*$I24052)))-(EXP(-SIMULATION!$D$17*$J24054)/(1-EXP(-SIMULATION!$D$4*SIMULATION!$D$17))))</f>
        <v>2.3204752381042622</v>
      </c>
      <c r="L24054">
        <v>-3.6718623277246475E-2</v>
      </c>
      <c r="M24054">
        <f t="shared" ca="1" si="375"/>
        <v>2.235270582012133</v>
      </c>
    </row>
    <row r="24055" spans="1:13" x14ac:dyDescent="0.25">
      <c r="A24055" s="9"/>
      <c r="H24055" s="9"/>
      <c r="J24055">
        <v>3</v>
      </c>
      <c r="K24055">
        <f ca="1">SIMULATION!$D$3*SIMULATION!$D$17/$H24052/(SIMULATION!$D$17-$I24052)*(((EXP(-$I24052*$J24055))/(1-EXP(-SIMULATION!$D$4*$I24052)))-(EXP(-SIMULATION!$D$17*$J24055)/(1-EXP(-SIMULATION!$D$4*SIMULATION!$D$17))))</f>
        <v>2.5059337574714236</v>
      </c>
      <c r="L24055">
        <v>0.12115700793894683</v>
      </c>
      <c r="M24055">
        <f t="shared" ca="1" si="375"/>
        <v>2.8095451936198637</v>
      </c>
    </row>
    <row r="24056" spans="1:13" x14ac:dyDescent="0.25">
      <c r="A24056" s="9"/>
      <c r="H24056" s="9"/>
      <c r="J24056">
        <v>4</v>
      </c>
      <c r="K24056">
        <f ca="1">SIMULATION!$D$3*SIMULATION!$D$17/$H24052/(SIMULATION!$D$17-$I24052)*(((EXP(-$I24052*$J24056))/(1-EXP(-SIMULATION!$D$4*$I24052)))-(EXP(-SIMULATION!$D$17*$J24056)/(1-EXP(-SIMULATION!$D$4*SIMULATION!$D$17))))</f>
        <v>2.5860887329594773</v>
      </c>
      <c r="L24056">
        <v>6.0944002161705174E-2</v>
      </c>
      <c r="M24056">
        <f t="shared" ca="1" si="375"/>
        <v>2.7436953302913212</v>
      </c>
    </row>
    <row r="24057" spans="1:13" x14ac:dyDescent="0.25">
      <c r="A24057" s="9"/>
      <c r="H24057" s="9"/>
      <c r="J24057">
        <v>5</v>
      </c>
      <c r="K24057">
        <f ca="1">SIMULATION!$D$3*SIMULATION!$D$17/$H24052/(SIMULATION!$D$17-$I24052)*(((EXP(-$I24052*$J24057))/(1-EXP(-SIMULATION!$D$4*$I24052)))-(EXP(-SIMULATION!$D$17*$J24057)/(1-EXP(-SIMULATION!$D$4*SIMULATION!$D$17))))</f>
        <v>2.6002318682159991</v>
      </c>
      <c r="L24057">
        <v>9.0627470205899546E-3</v>
      </c>
      <c r="M24057">
        <f t="shared" ca="1" si="375"/>
        <v>2.6237971118325167</v>
      </c>
    </row>
    <row r="24058" spans="1:13" x14ac:dyDescent="0.25">
      <c r="A24058" s="9"/>
      <c r="H24058" s="9"/>
      <c r="J24058">
        <v>6</v>
      </c>
      <c r="K24058">
        <f ca="1">SIMULATION!$D$3*SIMULATION!$D$17/$H24052/(SIMULATION!$D$17-$I24052)*(((EXP(-$I24052*$J24058))/(1-EXP(-SIMULATION!$D$4*$I24052)))-(EXP(-SIMULATION!$D$17*$J24058)/(1-EXP(-SIMULATION!$D$4*SIMULATION!$D$17))))</f>
        <v>2.5734864498054328</v>
      </c>
      <c r="L24058">
        <v>-7.7970604023236884E-2</v>
      </c>
      <c r="M24058">
        <f t="shared" ca="1" si="375"/>
        <v>2.372830156868488</v>
      </c>
    </row>
    <row r="24059" spans="1:13" x14ac:dyDescent="0.25">
      <c r="A24059" s="9"/>
      <c r="H24059" s="9"/>
      <c r="J24059">
        <v>7</v>
      </c>
      <c r="K24059">
        <f ca="1">SIMULATION!$D$3*SIMULATION!$D$17/$H24052/(SIMULATION!$D$17-$I24052)*(((EXP(-$I24052*$J24059))/(1-EXP(-SIMULATION!$D$4*$I24052)))-(EXP(-SIMULATION!$D$17*$J24059)/(1-EXP(-SIMULATION!$D$4*SIMULATION!$D$17))))</f>
        <v>2.5218984172240764</v>
      </c>
      <c r="L24059">
        <v>0.17966122205856969</v>
      </c>
      <c r="M24059">
        <f t="shared" ca="1" si="375"/>
        <v>2.9749857687701264</v>
      </c>
    </row>
    <row r="24060" spans="1:13" x14ac:dyDescent="0.25">
      <c r="A24060" s="9"/>
      <c r="H24060" s="9"/>
      <c r="J24060">
        <v>8</v>
      </c>
      <c r="K24060">
        <f ca="1">SIMULATION!$D$3*SIMULATION!$D$17/$H24052/(SIMULATION!$D$17-$I24052)*(((EXP(-$I24052*$J24060))/(1-EXP(-SIMULATION!$D$4*$I24052)))-(EXP(-SIMULATION!$D$17*$J24060)/(1-EXP(-SIMULATION!$D$4*SIMULATION!$D$17))))</f>
        <v>2.455698763708873</v>
      </c>
      <c r="L24060">
        <v>0.39815124611023894</v>
      </c>
      <c r="M24060">
        <f t="shared" ca="1" si="375"/>
        <v>3.4334382865509343</v>
      </c>
    </row>
    <row r="24061" spans="1:13" x14ac:dyDescent="0.25">
      <c r="A24061" s="9"/>
      <c r="H24061" s="9"/>
      <c r="J24061">
        <v>9</v>
      </c>
      <c r="K24061">
        <f ca="1">SIMULATION!$D$3*SIMULATION!$D$17/$H24052/(SIMULATION!$D$17-$I24052)*(((EXP(-$I24052*$J24061))/(1-EXP(-SIMULATION!$D$4*$I24052)))-(EXP(-SIMULATION!$D$17*$J24061)/(1-EXP(-SIMULATION!$D$4*SIMULATION!$D$17))))</f>
        <v>2.3813940844808776</v>
      </c>
      <c r="L24061">
        <v>-0.39139415363992819</v>
      </c>
      <c r="M24061">
        <f t="shared" ca="1" si="375"/>
        <v>1.449330362302353</v>
      </c>
    </row>
    <row r="24062" spans="1:13" x14ac:dyDescent="0.25">
      <c r="A24062" s="9"/>
      <c r="H24062" s="9"/>
      <c r="J24062">
        <v>10</v>
      </c>
      <c r="K24062">
        <f ca="1">SIMULATION!$D$3*SIMULATION!$D$17/$H24052/(SIMULATION!$D$17-$I24052)*(((EXP(-$I24052*$J24062))/(1-EXP(-SIMULATION!$D$4*$I24052)))-(EXP(-SIMULATION!$D$17*$J24062)/(1-EXP(-SIMULATION!$D$4*SIMULATION!$D$17))))</f>
        <v>2.3031061763557901</v>
      </c>
      <c r="L24062">
        <v>-0.22540164118807776</v>
      </c>
      <c r="M24062">
        <f t="shared" ca="1" si="375"/>
        <v>1.7839822643747967</v>
      </c>
    </row>
    <row r="24063" spans="1:13" x14ac:dyDescent="0.25">
      <c r="A24063" s="9"/>
      <c r="H24063" s="9"/>
      <c r="J24063">
        <v>11</v>
      </c>
      <c r="K24063">
        <f ca="1">SIMULATION!$D$3*SIMULATION!$D$17/$H24052/(SIMULATION!$D$17-$I24052)*(((EXP(-$I24052*$J24063))/(1-EXP(-SIMULATION!$D$4*$I24052)))-(EXP(-SIMULATION!$D$17*$J24063)/(1-EXP(-SIMULATION!$D$4*SIMULATION!$D$17))))</f>
        <v>2.2234304140676842</v>
      </c>
      <c r="L24063">
        <v>-0.76725247244131234</v>
      </c>
      <c r="M24063">
        <f t="shared" ca="1" si="375"/>
        <v>0.51749793157304269</v>
      </c>
    </row>
    <row r="24064" spans="1:13" x14ac:dyDescent="0.25">
      <c r="A24064" s="9"/>
      <c r="H24064" s="9"/>
      <c r="J24064">
        <v>12</v>
      </c>
      <c r="K24064">
        <f ca="1">SIMULATION!$D$3*SIMULATION!$D$17/$H24052/(SIMULATION!$D$17-$I24052)*(((EXP(-$I24052*$J24064))/(1-EXP(-SIMULATION!$D$4*$I24052)))-(EXP(-SIMULATION!$D$17*$J24064)/(1-EXP(-SIMULATION!$D$4*SIMULATION!$D$17))))</f>
        <v>2.1439857497482584</v>
      </c>
      <c r="L24064">
        <v>-0.18259571839141253</v>
      </c>
      <c r="M24064">
        <f t="shared" ca="1" si="375"/>
        <v>1.7525031315520239</v>
      </c>
    </row>
    <row r="24065" spans="1:13" x14ac:dyDescent="0.25">
      <c r="A24065" s="9"/>
      <c r="H24065" s="9"/>
      <c r="J24065">
        <v>13</v>
      </c>
      <c r="K24065">
        <f ca="1">SIMULATION!$D$3*SIMULATION!$D$17/$H24052/(SIMULATION!$D$17-$I24052)*(((EXP(-$I24052*$J24065))/(1-EXP(-SIMULATION!$D$4*$I24052)))-(EXP(-SIMULATION!$D$17*$J24065)/(1-EXP(-SIMULATION!$D$4*SIMULATION!$D$17))))</f>
        <v>2.0657670996545772</v>
      </c>
      <c r="L24065">
        <v>-0.56204240818679518</v>
      </c>
      <c r="M24065">
        <f t="shared" ca="1" si="375"/>
        <v>0.90471838421166728</v>
      </c>
    </row>
    <row r="24066" spans="1:13" x14ac:dyDescent="0.25">
      <c r="A24066" s="9"/>
      <c r="H24066" s="9"/>
      <c r="J24066">
        <v>14</v>
      </c>
      <c r="K24066">
        <f ca="1">SIMULATION!$D$3*SIMULATION!$D$17/$H24052/(SIMULATION!$D$17-$I24052)*(((EXP(-$I24052*$J24066))/(1-EXP(-SIMULATION!$D$4*$I24052)))-(EXP(-SIMULATION!$D$17*$J24066)/(1-EXP(-SIMULATION!$D$4*SIMULATION!$D$17))))</f>
        <v>1.9893710983656423</v>
      </c>
      <c r="L24066">
        <v>0.28188872713961333</v>
      </c>
      <c r="M24066">
        <f t="shared" ca="1" si="375"/>
        <v>2.5501523850922676</v>
      </c>
    </row>
    <row r="24067" spans="1:13" x14ac:dyDescent="0.25">
      <c r="A24067" s="9"/>
      <c r="H24067" s="9"/>
      <c r="J24067">
        <v>15</v>
      </c>
      <c r="K24067">
        <f ca="1">SIMULATION!$D$3*SIMULATION!$D$17/$H24052/(SIMULATION!$D$17-$I24052)*(((EXP(-$I24052*$J24067))/(1-EXP(-SIMULATION!$D$4*$I24052)))-(EXP(-SIMULATION!$D$17*$J24067)/(1-EXP(-SIMULATION!$D$4*SIMULATION!$D$17))))</f>
        <v>1.9151407062005075</v>
      </c>
      <c r="L24067">
        <v>0.39708001245324065</v>
      </c>
      <c r="M24067">
        <f t="shared" ref="M24067:M24130" ca="1" si="376">$K24067*(1+$L24067)</f>
        <v>2.6756048016683129</v>
      </c>
    </row>
    <row r="24068" spans="1:13" x14ac:dyDescent="0.25">
      <c r="A24068" s="9"/>
      <c r="H24068" s="9"/>
      <c r="J24068">
        <v>16</v>
      </c>
      <c r="K24068">
        <f ca="1">SIMULATION!$D$3*SIMULATION!$D$17/$H24052/(SIMULATION!$D$17-$I24052)*(((EXP(-$I24052*$J24068))/(1-EXP(-SIMULATION!$D$4*$I24052)))-(EXP(-SIMULATION!$D$17*$J24068)/(1-EXP(-SIMULATION!$D$4*SIMULATION!$D$17))))</f>
        <v>1.8432578181405379</v>
      </c>
      <c r="L24068">
        <v>-0.22496161516216334</v>
      </c>
      <c r="M24068">
        <f t="shared" ca="1" si="376"/>
        <v>1.4285955622113573</v>
      </c>
    </row>
    <row r="24069" spans="1:13" x14ac:dyDescent="0.25">
      <c r="A24069" s="9"/>
      <c r="H24069" s="9"/>
      <c r="J24069">
        <v>17</v>
      </c>
      <c r="K24069">
        <f ca="1">SIMULATION!$D$3*SIMULATION!$D$17/$H24052/(SIMULATION!$D$17-$I24052)*(((EXP(-$I24052*$J24069))/(1-EXP(-SIMULATION!$D$4*$I24052)))-(EXP(-SIMULATION!$D$17*$J24069)/(1-EXP(-SIMULATION!$D$4*SIMULATION!$D$17))))</f>
        <v>1.7738025530944479</v>
      </c>
      <c r="L24069">
        <v>-0.18779455004852572</v>
      </c>
      <c r="M24069">
        <f t="shared" ca="1" si="376"/>
        <v>1.44069210076115</v>
      </c>
    </row>
    <row r="24070" spans="1:13" x14ac:dyDescent="0.25">
      <c r="A24070" s="9"/>
      <c r="H24070" s="9"/>
      <c r="J24070">
        <v>18</v>
      </c>
      <c r="K24070">
        <f ca="1">SIMULATION!$D$3*SIMULATION!$D$17/$H24052/(SIMULATION!$D$17-$I24052)*(((EXP(-$I24052*$J24070))/(1-EXP(-SIMULATION!$D$4*$I24052)))-(EXP(-SIMULATION!$D$17*$J24070)/(1-EXP(-SIMULATION!$D$4*SIMULATION!$D$17))))</f>
        <v>1.7067911932742372</v>
      </c>
      <c r="L24070">
        <v>-0.28076379001733048</v>
      </c>
      <c r="M24070">
        <f t="shared" ca="1" si="376"/>
        <v>1.2275860290823604</v>
      </c>
    </row>
    <row r="24071" spans="1:13" x14ac:dyDescent="0.25">
      <c r="A24071" s="9"/>
      <c r="H24071" s="9"/>
      <c r="J24071">
        <v>19</v>
      </c>
      <c r="K24071">
        <f ca="1">SIMULATION!$D$3*SIMULATION!$D$17/$H24052/(SIMULATION!$D$17-$I24052)*(((EXP(-$I24052*$J24071))/(1-EXP(-SIMULATION!$D$4*$I24052)))-(EXP(-SIMULATION!$D$17*$J24071)/(1-EXP(-SIMULATION!$D$4*SIMULATION!$D$17))))</f>
        <v>1.6422004441181695</v>
      </c>
      <c r="L24071">
        <v>-0.15426793389097507</v>
      </c>
      <c r="M24071">
        <f t="shared" ca="1" si="376"/>
        <v>1.3888615745692179</v>
      </c>
    </row>
    <row r="24072" spans="1:13" x14ac:dyDescent="0.25">
      <c r="A24072" s="9"/>
      <c r="H24072" s="9"/>
      <c r="J24072">
        <v>20</v>
      </c>
      <c r="K24072">
        <f ca="1">SIMULATION!$D$3*SIMULATION!$D$17/$H24052/(SIMULATION!$D$17-$I24052)*(((EXP(-$I24052*$J24072))/(1-EXP(-SIMULATION!$D$4*$I24052)))-(EXP(-SIMULATION!$D$17*$J24072)/(1-EXP(-SIMULATION!$D$4*SIMULATION!$D$17))))</f>
        <v>1.5799829300836876</v>
      </c>
      <c r="L24072">
        <v>1.1137820170657852E-2</v>
      </c>
      <c r="M24072">
        <f t="shared" ca="1" si="376"/>
        <v>1.5975804958316686</v>
      </c>
    </row>
    <row r="24073" spans="1:13" x14ac:dyDescent="0.25">
      <c r="A24073" s="9"/>
      <c r="H24073" s="9"/>
      <c r="J24073">
        <v>21</v>
      </c>
      <c r="K24073">
        <f ca="1">SIMULATION!$D$3*SIMULATION!$D$17/$H24052/(SIMULATION!$D$17-$I24052)*(((EXP(-$I24052*$J24073))/(1-EXP(-SIMULATION!$D$4*$I24052)))-(EXP(-SIMULATION!$D$17*$J24073)/(1-EXP(-SIMULATION!$D$4*SIMULATION!$D$17))))</f>
        <v>1.5200770760927425</v>
      </c>
      <c r="L24073">
        <v>-8.3717108063271956E-2</v>
      </c>
      <c r="M24073">
        <f t="shared" ca="1" si="376"/>
        <v>1.3928206192489838</v>
      </c>
    </row>
    <row r="24074" spans="1:13" x14ac:dyDescent="0.25">
      <c r="A24074" s="9"/>
      <c r="H24074" s="9"/>
      <c r="J24074">
        <v>22</v>
      </c>
      <c r="K24074">
        <f ca="1">SIMULATION!$D$3*SIMULATION!$D$17/$H24052/(SIMULATION!$D$17-$I24052)*(((EXP(-$I24052*$J24074))/(1-EXP(-SIMULATION!$D$4*$I24052)))-(EXP(-SIMULATION!$D$17*$J24074)/(1-EXP(-SIMULATION!$D$4*SIMULATION!$D$17))))</f>
        <v>1.4624133930137142</v>
      </c>
      <c r="L24074">
        <v>0.25870151426081389</v>
      </c>
      <c r="M24074">
        <f t="shared" ca="1" si="376"/>
        <v>1.8407419522616566</v>
      </c>
    </row>
    <row r="24075" spans="1:13" x14ac:dyDescent="0.25">
      <c r="A24075" s="9"/>
      <c r="H24075" s="9"/>
      <c r="J24075">
        <v>23</v>
      </c>
      <c r="K24075">
        <f ca="1">SIMULATION!$D$3*SIMULATION!$D$17/$H24052/(SIMULATION!$D$17-$I24052)*(((EXP(-$I24052*$J24075))/(1-EXP(-SIMULATION!$D$4*$I24052)))-(EXP(-SIMULATION!$D$17*$J24075)/(1-EXP(-SIMULATION!$D$4*SIMULATION!$D$17))))</f>
        <v>1.4069184605393676</v>
      </c>
      <c r="L24075">
        <v>-0.13646702984181761</v>
      </c>
      <c r="M24075">
        <f t="shared" ca="1" si="376"/>
        <v>1.2149204769999378</v>
      </c>
    </row>
    <row r="24076" spans="1:13" x14ac:dyDescent="0.25">
      <c r="A24076" s="9"/>
      <c r="H24076" s="9"/>
      <c r="J24076">
        <v>24</v>
      </c>
      <c r="K24076">
        <f ca="1">SIMULATION!$D$3*SIMULATION!$D$17/$H24052/(SIMULATION!$D$17-$I24052)*(((EXP(-$I24052*$J24076))/(1-EXP(-SIMULATION!$D$4*$I24052)))-(EXP(-SIMULATION!$D$17*$J24076)/(1-EXP(-SIMULATION!$D$4*SIMULATION!$D$17))))</f>
        <v>1.3535174362095079</v>
      </c>
      <c r="L24076">
        <v>5.83614697480506E-2</v>
      </c>
      <c r="M24076">
        <f t="shared" ca="1" si="376"/>
        <v>1.432510703116308</v>
      </c>
    </row>
    <row r="24077" spans="1:13" x14ac:dyDescent="0.25">
      <c r="A24077" s="9">
        <v>964</v>
      </c>
      <c r="B24077" s="2">
        <f ca="1">NORMINV(RAND(),SIMULATION!D7,SIMULATION!D8)</f>
        <v>60.339221655421802</v>
      </c>
      <c r="C24077" s="2">
        <v>2</v>
      </c>
      <c r="D24077" s="2">
        <f ca="1">SIMULATION!$D$11*(1+(SIMULATION!$D$12*LN(1+$C24077)))*(1+(SIMULATION!$D$13*(($B24077/63.5)-1)))</f>
        <v>10.003336391331393</v>
      </c>
      <c r="E24077" s="2">
        <v>2.2304140297322701E-2</v>
      </c>
      <c r="F24077" s="2">
        <f ca="1">D24077*(1+E24077)</f>
        <v>10.226452209644963</v>
      </c>
      <c r="G24077" s="2">
        <v>-0.50640077451939203</v>
      </c>
      <c r="H24077" s="9">
        <f>SIMULATION!$D$15*EXP($G$24077)</f>
        <v>133.04098580059508</v>
      </c>
      <c r="I24077" s="2">
        <f ca="1">$F24077/$H24077</f>
        <v>7.6866930503451072E-2</v>
      </c>
      <c r="J24077">
        <v>0</v>
      </c>
      <c r="K24077">
        <f ca="1">SIMULATION!$D$3*SIMULATION!$D$17/$H24077/(SIMULATION!$D$17-$I24077)*(((EXP(-$I24077*$J24077))/(1-EXP(-SIMULATION!$D$4*$I24077)))-(EXP(-SIMULATION!$D$17*$J24077)/(1-EXP(-SIMULATION!$D$4*SIMULATION!$D$17))))</f>
        <v>0.93800844070317158</v>
      </c>
      <c r="L24077">
        <v>-0.55308058708970975</v>
      </c>
      <c r="M24077">
        <f t="shared" ca="1" si="376"/>
        <v>0.41921418162395824</v>
      </c>
    </row>
    <row r="24078" spans="1:13" x14ac:dyDescent="0.25">
      <c r="A24078" s="9"/>
      <c r="H24078" s="9"/>
      <c r="J24078">
        <v>1</v>
      </c>
      <c r="K24078">
        <f ca="1">SIMULATION!$D$3*SIMULATION!$D$17/$H24077/(SIMULATION!$D$17-$I24077)*(((EXP(-$I24077*$J24078))/(1-EXP(-SIMULATION!$D$4*$I24077)))-(EXP(-SIMULATION!$D$17*$J24078)/(1-EXP(-SIMULATION!$D$4*SIMULATION!$D$17))))</f>
        <v>2.293804942977236</v>
      </c>
      <c r="L24078">
        <v>8.127694920451381E-2</v>
      </c>
      <c r="M24078">
        <f t="shared" ca="1" si="376"/>
        <v>2.4802384108126594</v>
      </c>
    </row>
    <row r="24079" spans="1:13" x14ac:dyDescent="0.25">
      <c r="A24079" s="9"/>
      <c r="H24079" s="9"/>
      <c r="J24079">
        <v>2</v>
      </c>
      <c r="K24079">
        <f ca="1">SIMULATION!$D$3*SIMULATION!$D$17/$H24077/(SIMULATION!$D$17-$I24077)*(((EXP(-$I24077*$J24079))/(1-EXP(-SIMULATION!$D$4*$I24077)))-(EXP(-SIMULATION!$D$17*$J24079)/(1-EXP(-SIMULATION!$D$4*SIMULATION!$D$17))))</f>
        <v>3.0373941069560844</v>
      </c>
      <c r="L24079">
        <v>-0.46639231942859244</v>
      </c>
      <c r="M24079">
        <f t="shared" ca="1" si="376"/>
        <v>1.6207768243940981</v>
      </c>
    </row>
    <row r="24080" spans="1:13" x14ac:dyDescent="0.25">
      <c r="A24080" s="9"/>
      <c r="H24080" s="9"/>
      <c r="J24080">
        <v>3</v>
      </c>
      <c r="K24080">
        <f ca="1">SIMULATION!$D$3*SIMULATION!$D$17/$H24077/(SIMULATION!$D$17-$I24077)*(((EXP(-$I24077*$J24080))/(1-EXP(-SIMULATION!$D$4*$I24077)))-(EXP(-SIMULATION!$D$17*$J24080)/(1-EXP(-SIMULATION!$D$4*SIMULATION!$D$17))))</f>
        <v>3.3979319327449291</v>
      </c>
      <c r="L24080">
        <v>-0.1331379301806507</v>
      </c>
      <c r="M24080">
        <f t="shared" ca="1" si="376"/>
        <v>2.9455383083245312</v>
      </c>
    </row>
    <row r="24081" spans="1:13" x14ac:dyDescent="0.25">
      <c r="A24081" s="9"/>
      <c r="H24081" s="9"/>
      <c r="J24081">
        <v>4</v>
      </c>
      <c r="K24081">
        <f ca="1">SIMULATION!$D$3*SIMULATION!$D$17/$H24077/(SIMULATION!$D$17-$I24077)*(((EXP(-$I24077*$J24081))/(1-EXP(-SIMULATION!$D$4*$I24077)))-(EXP(-SIMULATION!$D$17*$J24081)/(1-EXP(-SIMULATION!$D$4*SIMULATION!$D$17))))</f>
        <v>3.5215815863360227</v>
      </c>
      <c r="L24081">
        <v>-0.16626570339256455</v>
      </c>
      <c r="M24081">
        <f t="shared" ca="1" si="376"/>
        <v>2.9360633468295605</v>
      </c>
    </row>
    <row r="24082" spans="1:13" x14ac:dyDescent="0.25">
      <c r="A24082" s="9"/>
      <c r="H24082" s="9"/>
      <c r="J24082">
        <v>5</v>
      </c>
      <c r="K24082">
        <f ca="1">SIMULATION!$D$3*SIMULATION!$D$17/$H24077/(SIMULATION!$D$17-$I24077)*(((EXP(-$I24077*$J24082))/(1-EXP(-SIMULATION!$D$4*$I24077)))-(EXP(-SIMULATION!$D$17*$J24082)/(1-EXP(-SIMULATION!$D$4*SIMULATION!$D$17))))</f>
        <v>3.5013731335040084</v>
      </c>
      <c r="L24082">
        <v>0.2182469774284897</v>
      </c>
      <c r="M24082">
        <f t="shared" ca="1" si="376"/>
        <v>4.2655372367405775</v>
      </c>
    </row>
    <row r="24083" spans="1:13" x14ac:dyDescent="0.25">
      <c r="A24083" s="9"/>
      <c r="H24083" s="9"/>
      <c r="J24083">
        <v>6</v>
      </c>
      <c r="K24083">
        <f ca="1">SIMULATION!$D$3*SIMULATION!$D$17/$H24077/(SIMULATION!$D$17-$I24077)*(((EXP(-$I24077*$J24083))/(1-EXP(-SIMULATION!$D$4*$I24077)))-(EXP(-SIMULATION!$D$17*$J24083)/(1-EXP(-SIMULATION!$D$4*SIMULATION!$D$17))))</f>
        <v>3.3963346293510583</v>
      </c>
      <c r="L24083">
        <v>-0.56944248882134707</v>
      </c>
      <c r="M24083">
        <f t="shared" ca="1" si="376"/>
        <v>1.4623173851432643</v>
      </c>
    </row>
    <row r="24084" spans="1:13" x14ac:dyDescent="0.25">
      <c r="A24084" s="9"/>
      <c r="H24084" s="9"/>
      <c r="J24084">
        <v>7</v>
      </c>
      <c r="K24084">
        <f ca="1">SIMULATION!$D$3*SIMULATION!$D$17/$H24077/(SIMULATION!$D$17-$I24077)*(((EXP(-$I24077*$J24084))/(1-EXP(-SIMULATION!$D$4*$I24077)))-(EXP(-SIMULATION!$D$17*$J24084)/(1-EXP(-SIMULATION!$D$4*SIMULATION!$D$17))))</f>
        <v>3.2437483097624429</v>
      </c>
      <c r="L24084">
        <v>-0.24068827812700747</v>
      </c>
      <c r="M24084">
        <f t="shared" ca="1" si="376"/>
        <v>2.4630161144083296</v>
      </c>
    </row>
    <row r="24085" spans="1:13" x14ac:dyDescent="0.25">
      <c r="A24085" s="9"/>
      <c r="H24085" s="9"/>
      <c r="J24085">
        <v>8</v>
      </c>
      <c r="K24085">
        <f ca="1">SIMULATION!$D$3*SIMULATION!$D$17/$H24077/(SIMULATION!$D$17-$I24077)*(((EXP(-$I24077*$J24085))/(1-EXP(-SIMULATION!$D$4*$I24077)))-(EXP(-SIMULATION!$D$17*$J24085)/(1-EXP(-SIMULATION!$D$4*SIMULATION!$D$17))))</f>
        <v>3.0670014383868685</v>
      </c>
      <c r="L24085">
        <v>-2.9237596344174606E-3</v>
      </c>
      <c r="M24085">
        <f t="shared" ca="1" si="376"/>
        <v>3.0580342633826127</v>
      </c>
    </row>
    <row r="24086" spans="1:13" x14ac:dyDescent="0.25">
      <c r="A24086" s="9"/>
      <c r="H24086" s="9"/>
      <c r="J24086">
        <v>9</v>
      </c>
      <c r="K24086">
        <f ca="1">SIMULATION!$D$3*SIMULATION!$D$17/$H24077/(SIMULATION!$D$17-$I24077)*(((EXP(-$I24077*$J24086))/(1-EXP(-SIMULATION!$D$4*$I24077)))-(EXP(-SIMULATION!$D$17*$J24086)/(1-EXP(-SIMULATION!$D$4*SIMULATION!$D$17))))</f>
        <v>2.8806143400254274</v>
      </c>
      <c r="L24086">
        <v>0.24145635080245034</v>
      </c>
      <c r="M24086">
        <f t="shared" ca="1" si="376"/>
        <v>3.5761569666371757</v>
      </c>
    </row>
    <row r="24087" spans="1:13" x14ac:dyDescent="0.25">
      <c r="A24087" s="9"/>
      <c r="H24087" s="9"/>
      <c r="J24087">
        <v>10</v>
      </c>
      <c r="K24087">
        <f ca="1">SIMULATION!$D$3*SIMULATION!$D$17/$H24077/(SIMULATION!$D$17-$I24077)*(((EXP(-$I24077*$J24087))/(1-EXP(-SIMULATION!$D$4*$I24077)))-(EXP(-SIMULATION!$D$17*$J24087)/(1-EXP(-SIMULATION!$D$4*SIMULATION!$D$17))))</f>
        <v>2.6934597270213283</v>
      </c>
      <c r="L24087">
        <v>-0.31932738915895154</v>
      </c>
      <c r="M24087">
        <f t="shared" ca="1" si="376"/>
        <v>1.8333642645868253</v>
      </c>
    </row>
    <row r="24088" spans="1:13" x14ac:dyDescent="0.25">
      <c r="A24088" s="9"/>
      <c r="H24088" s="9"/>
      <c r="J24088">
        <v>11</v>
      </c>
      <c r="K24088">
        <f ca="1">SIMULATION!$D$3*SIMULATION!$D$17/$H24077/(SIMULATION!$D$17-$I24077)*(((EXP(-$I24077*$J24088))/(1-EXP(-SIMULATION!$D$4*$I24077)))-(EXP(-SIMULATION!$D$17*$J24088)/(1-EXP(-SIMULATION!$D$4*SIMULATION!$D$17))))</f>
        <v>2.510823166460773</v>
      </c>
      <c r="L24088">
        <v>7.2990233898639761E-2</v>
      </c>
      <c r="M24088">
        <f t="shared" ca="1" si="376"/>
        <v>2.6940887366588679</v>
      </c>
    </row>
    <row r="24089" spans="1:13" x14ac:dyDescent="0.25">
      <c r="A24089" s="9"/>
      <c r="H24089" s="9"/>
      <c r="J24089">
        <v>12</v>
      </c>
      <c r="K24089">
        <f ca="1">SIMULATION!$D$3*SIMULATION!$D$17/$H24077/(SIMULATION!$D$17-$I24077)*(((EXP(-$I24077*$J24089))/(1-EXP(-SIMULATION!$D$4*$I24077)))-(EXP(-SIMULATION!$D$17*$J24089)/(1-EXP(-SIMULATION!$D$4*SIMULATION!$D$17))))</f>
        <v>2.3357211113320715</v>
      </c>
      <c r="L24089">
        <v>-0.12010663208271195</v>
      </c>
      <c r="M24089">
        <f t="shared" ca="1" si="376"/>
        <v>2.0551855151654874</v>
      </c>
    </row>
    <row r="24090" spans="1:13" x14ac:dyDescent="0.25">
      <c r="A24090" s="9"/>
      <c r="H24090" s="9"/>
      <c r="J24090">
        <v>13</v>
      </c>
      <c r="K24090">
        <f ca="1">SIMULATION!$D$3*SIMULATION!$D$17/$H24077/(SIMULATION!$D$17-$I24077)*(((EXP(-$I24077*$J24090))/(1-EXP(-SIMULATION!$D$4*$I24077)))-(EXP(-SIMULATION!$D$17*$J24090)/(1-EXP(-SIMULATION!$D$4*SIMULATION!$D$17))))</f>
        <v>2.1697433357168561</v>
      </c>
      <c r="L24090">
        <v>-0.12416079528965172</v>
      </c>
      <c r="M24090">
        <f t="shared" ca="1" si="376"/>
        <v>1.9003462775798294</v>
      </c>
    </row>
    <row r="24091" spans="1:13" x14ac:dyDescent="0.25">
      <c r="A24091" s="9"/>
      <c r="H24091" s="9"/>
      <c r="J24091">
        <v>14</v>
      </c>
      <c r="K24091">
        <f ca="1">SIMULATION!$D$3*SIMULATION!$D$17/$H24077/(SIMULATION!$D$17-$I24077)*(((EXP(-$I24077*$J24091))/(1-EXP(-SIMULATION!$D$4*$I24077)))-(EXP(-SIMULATION!$D$17*$J24091)/(1-EXP(-SIMULATION!$D$4*SIMULATION!$D$17))))</f>
        <v>2.0135907586575925</v>
      </c>
      <c r="L24091">
        <v>0.18798393813087055</v>
      </c>
      <c r="M24091">
        <f t="shared" ca="1" si="376"/>
        <v>2.392113479253974</v>
      </c>
    </row>
    <row r="24092" spans="1:13" x14ac:dyDescent="0.25">
      <c r="A24092" s="9"/>
      <c r="H24092" s="9"/>
      <c r="J24092">
        <v>15</v>
      </c>
      <c r="K24092">
        <f ca="1">SIMULATION!$D$3*SIMULATION!$D$17/$H24077/(SIMULATION!$D$17-$I24077)*(((EXP(-$I24077*$J24092))/(1-EXP(-SIMULATION!$D$4*$I24077)))-(EXP(-SIMULATION!$D$17*$J24092)/(1-EXP(-SIMULATION!$D$4*SIMULATION!$D$17))))</f>
        <v>1.8674182158175767</v>
      </c>
      <c r="L24092">
        <v>-4.8583017539829201E-2</v>
      </c>
      <c r="M24092">
        <f t="shared" ca="1" si="376"/>
        <v>1.776693403884315</v>
      </c>
    </row>
    <row r="24093" spans="1:13" x14ac:dyDescent="0.25">
      <c r="A24093" s="9"/>
      <c r="H24093" s="9"/>
      <c r="J24093">
        <v>16</v>
      </c>
      <c r="K24093">
        <f ca="1">SIMULATION!$D$3*SIMULATION!$D$17/$H24077/(SIMULATION!$D$17-$I24077)*(((EXP(-$I24077*$J24093))/(1-EXP(-SIMULATION!$D$4*$I24077)))-(EXP(-SIMULATION!$D$17*$J24093)/(1-EXP(-SIMULATION!$D$4*SIMULATION!$D$17))))</f>
        <v>1.7310523759675691</v>
      </c>
      <c r="L24093">
        <v>0.500489136231002</v>
      </c>
      <c r="M24093">
        <f t="shared" ca="1" si="376"/>
        <v>2.5974252843862016</v>
      </c>
    </row>
    <row r="24094" spans="1:13" x14ac:dyDescent="0.25">
      <c r="A24094" s="9"/>
      <c r="H24094" s="9"/>
      <c r="J24094">
        <v>17</v>
      </c>
      <c r="K24094">
        <f ca="1">SIMULATION!$D$3*SIMULATION!$D$17/$H24077/(SIMULATION!$D$17-$I24077)*(((EXP(-$I24077*$J24094))/(1-EXP(-SIMULATION!$D$4*$I24077)))-(EXP(-SIMULATION!$D$17*$J24094)/(1-EXP(-SIMULATION!$D$4*SIMULATION!$D$17))))</f>
        <v>1.604129775977263</v>
      </c>
      <c r="L24094">
        <v>-0.11160054563322787</v>
      </c>
      <c r="M24094">
        <f t="shared" ca="1" si="376"/>
        <v>1.4251080177116928</v>
      </c>
    </row>
    <row r="24095" spans="1:13" x14ac:dyDescent="0.25">
      <c r="A24095" s="9"/>
      <c r="H24095" s="9"/>
      <c r="J24095">
        <v>18</v>
      </c>
      <c r="K24095">
        <f ca="1">SIMULATION!$D$3*SIMULATION!$D$17/$H24077/(SIMULATION!$D$17-$I24077)*(((EXP(-$I24077*$J24095))/(1-EXP(-SIMULATION!$D$4*$I24077)))-(EXP(-SIMULATION!$D$17*$J24095)/(1-EXP(-SIMULATION!$D$4*SIMULATION!$D$17))))</f>
        <v>1.4861837850119501</v>
      </c>
      <c r="L24095">
        <v>-0.23386082219607687</v>
      </c>
      <c r="M24095">
        <f t="shared" ca="1" si="376"/>
        <v>1.1386236231145779</v>
      </c>
    </row>
    <row r="24096" spans="1:13" x14ac:dyDescent="0.25">
      <c r="A24096" s="9"/>
      <c r="H24096" s="9"/>
      <c r="J24096">
        <v>19</v>
      </c>
      <c r="K24096">
        <f ca="1">SIMULATION!$D$3*SIMULATION!$D$17/$H24077/(SIMULATION!$D$17-$I24077)*(((EXP(-$I24077*$J24096))/(1-EXP(-SIMULATION!$D$4*$I24077)))-(EXP(-SIMULATION!$D$17*$J24096)/(1-EXP(-SIMULATION!$D$4*SIMULATION!$D$17))))</f>
        <v>1.3766989517108681</v>
      </c>
      <c r="L24096">
        <v>0.29423879350098137</v>
      </c>
      <c r="M24096">
        <f t="shared" ca="1" si="376"/>
        <v>1.7817771902763397</v>
      </c>
    </row>
    <row r="24097" spans="1:13" x14ac:dyDescent="0.25">
      <c r="A24097" s="9"/>
      <c r="H24097" s="9"/>
      <c r="J24097">
        <v>20</v>
      </c>
      <c r="K24097">
        <f ca="1">SIMULATION!$D$3*SIMULATION!$D$17/$H24077/(SIMULATION!$D$17-$I24077)*(((EXP(-$I24077*$J24097))/(1-EXP(-SIMULATION!$D$4*$I24077)))-(EXP(-SIMULATION!$D$17*$J24097)/(1-EXP(-SIMULATION!$D$4*SIMULATION!$D$17))))</f>
        <v>1.2751445518080022</v>
      </c>
      <c r="L24097">
        <v>0.10030601639705405</v>
      </c>
      <c r="M24097">
        <f t="shared" ca="1" si="376"/>
        <v>1.4030492221302699</v>
      </c>
    </row>
    <row r="24098" spans="1:13" x14ac:dyDescent="0.25">
      <c r="A24098" s="9"/>
      <c r="H24098" s="9"/>
      <c r="J24098">
        <v>21</v>
      </c>
      <c r="K24098">
        <f ca="1">SIMULATION!$D$3*SIMULATION!$D$17/$H24077/(SIMULATION!$D$17-$I24077)*(((EXP(-$I24077*$J24098))/(1-EXP(-SIMULATION!$D$4*$I24077)))-(EXP(-SIMULATION!$D$17*$J24098)/(1-EXP(-SIMULATION!$D$4*SIMULATION!$D$17))))</f>
        <v>1.180994901548168</v>
      </c>
      <c r="L24098">
        <v>0.13489044347874324</v>
      </c>
      <c r="M24098">
        <f t="shared" ca="1" si="376"/>
        <v>1.3402998275641351</v>
      </c>
    </row>
    <row r="24099" spans="1:13" x14ac:dyDescent="0.25">
      <c r="A24099" s="9"/>
      <c r="H24099" s="9"/>
      <c r="J24099">
        <v>22</v>
      </c>
      <c r="K24099">
        <f ca="1">SIMULATION!$D$3*SIMULATION!$D$17/$H24077/(SIMULATION!$D$17-$I24077)*(((EXP(-$I24077*$J24099))/(1-EXP(-SIMULATION!$D$4*$I24077)))-(EXP(-SIMULATION!$D$17*$J24099)/(1-EXP(-SIMULATION!$D$4*SIMULATION!$D$17))))</f>
        <v>1.0937412779567719</v>
      </c>
      <c r="L24099">
        <v>-0.15473679728148479</v>
      </c>
      <c r="M24099">
        <f t="shared" ca="1" si="376"/>
        <v>0.92449925555118273</v>
      </c>
    </row>
    <row r="24100" spans="1:13" x14ac:dyDescent="0.25">
      <c r="A24100" s="9"/>
      <c r="H24100" s="9"/>
      <c r="J24100">
        <v>23</v>
      </c>
      <c r="K24100">
        <f ca="1">SIMULATION!$D$3*SIMULATION!$D$17/$H24077/(SIMULATION!$D$17-$I24077)*(((EXP(-$I24077*$J24100))/(1-EXP(-SIMULATION!$D$4*$I24077)))-(EXP(-SIMULATION!$D$17*$J24100)/(1-EXP(-SIMULATION!$D$4*SIMULATION!$D$17))))</f>
        <v>1.0128985417457887</v>
      </c>
      <c r="L24100">
        <v>-2.2933536787284728E-2</v>
      </c>
      <c r="M24100">
        <f t="shared" ca="1" si="376"/>
        <v>0.98966919577687462</v>
      </c>
    </row>
    <row r="24101" spans="1:13" x14ac:dyDescent="0.25">
      <c r="A24101" s="9"/>
      <c r="H24101" s="9"/>
      <c r="J24101">
        <v>24</v>
      </c>
      <c r="K24101">
        <f ca="1">SIMULATION!$D$3*SIMULATION!$D$17/$H24077/(SIMULATION!$D$17-$I24077)*(((EXP(-$I24077*$J24101))/(1-EXP(-SIMULATION!$D$4*$I24077)))-(EXP(-SIMULATION!$D$17*$J24101)/(1-EXP(-SIMULATION!$D$4*SIMULATION!$D$17))))</f>
        <v>0.93800844070317102</v>
      </c>
      <c r="L24101">
        <v>-4.7501939143114069E-2</v>
      </c>
      <c r="M24101">
        <f t="shared" ca="1" si="376"/>
        <v>0.89345122083716166</v>
      </c>
    </row>
    <row r="24102" spans="1:13" x14ac:dyDescent="0.25">
      <c r="A24102" s="9">
        <v>965</v>
      </c>
      <c r="B24102" s="2">
        <f ca="1">NORMINV(RAND(),SIMULATION!D7,SIMULATION!D8)</f>
        <v>53.897132273359333</v>
      </c>
      <c r="C24102" s="2">
        <v>2</v>
      </c>
      <c r="D24102" s="2">
        <f ca="1">SIMULATION!$D$11*(1+(SIMULATION!$D$12*LN(1+$C24102)))*(1+(SIMULATION!$D$13*(($B24102/63.5)-1)))</f>
        <v>9.5249356426058522</v>
      </c>
      <c r="E24102" s="2">
        <v>5.0662909202506016E-3</v>
      </c>
      <c r="F24102" s="2">
        <f ca="1">D24102*(1+E24102)</f>
        <v>9.5731917375679565</v>
      </c>
      <c r="G24102" s="2">
        <v>-0.29057823517684855</v>
      </c>
      <c r="H24102" s="9">
        <f>SIMULATION!$D$15*EXP($G$24102)</f>
        <v>165.08818472425781</v>
      </c>
      <c r="I24102" s="2">
        <f ca="1">$F24102/$H24102</f>
        <v>5.798835182274123E-2</v>
      </c>
      <c r="J24102">
        <v>0</v>
      </c>
      <c r="K24102">
        <f ca="1">SIMULATION!$D$3*SIMULATION!$D$17/$H24102/(SIMULATION!$D$17-$I24102)*(((EXP(-$I24102*$J24102))/(1-EXP(-SIMULATION!$D$4*$I24102)))-(EXP(-SIMULATION!$D$17*$J24102)/(1-EXP(-SIMULATION!$D$4*SIMULATION!$D$17))))</f>
        <v>1.267628633128816</v>
      </c>
      <c r="L24102">
        <v>0.15577483417070812</v>
      </c>
      <c r="M24102">
        <f t="shared" ca="1" si="376"/>
        <v>1.4650932732444988</v>
      </c>
    </row>
    <row r="24103" spans="1:13" x14ac:dyDescent="0.25">
      <c r="A24103" s="9"/>
      <c r="H24103" s="9"/>
      <c r="J24103">
        <v>1</v>
      </c>
      <c r="K24103">
        <f ca="1">SIMULATION!$D$3*SIMULATION!$D$17/$H24102/(SIMULATION!$D$17-$I24102)*(((EXP(-$I24102*$J24103))/(1-EXP(-SIMULATION!$D$4*$I24102)))-(EXP(-SIMULATION!$D$17*$J24103)/(1-EXP(-SIMULATION!$D$4*SIMULATION!$D$17))))</f>
        <v>2.3563268165719404</v>
      </c>
      <c r="L24103">
        <v>-0.16556698001088077</v>
      </c>
      <c r="M24103">
        <f t="shared" ca="1" si="376"/>
        <v>1.9661969016334717</v>
      </c>
    </row>
    <row r="24104" spans="1:13" x14ac:dyDescent="0.25">
      <c r="A24104" s="9"/>
      <c r="H24104" s="9"/>
      <c r="J24104">
        <v>2</v>
      </c>
      <c r="K24104">
        <f ca="1">SIMULATION!$D$3*SIMULATION!$D$17/$H24102/(SIMULATION!$D$17-$I24102)*(((EXP(-$I24102*$J24104))/(1-EXP(-SIMULATION!$D$4*$I24102)))-(EXP(-SIMULATION!$D$17*$J24104)/(1-EXP(-SIMULATION!$D$4*SIMULATION!$D$17))))</f>
        <v>2.9670035537420061</v>
      </c>
      <c r="L24104">
        <v>4.1279947302631674E-2</v>
      </c>
      <c r="M24104">
        <f t="shared" ca="1" si="376"/>
        <v>3.0894813040871973</v>
      </c>
    </row>
    <row r="24105" spans="1:13" x14ac:dyDescent="0.25">
      <c r="A24105" s="9"/>
      <c r="H24105" s="9"/>
      <c r="J24105">
        <v>3</v>
      </c>
      <c r="K24105">
        <f ca="1">SIMULATION!$D$3*SIMULATION!$D$17/$H24102/(SIMULATION!$D$17-$I24102)*(((EXP(-$I24102*$J24105))/(1-EXP(-SIMULATION!$D$4*$I24102)))-(EXP(-SIMULATION!$D$17*$J24105)/(1-EXP(-SIMULATION!$D$4*SIMULATION!$D$17))))</f>
        <v>3.2762533370455191</v>
      </c>
      <c r="L24105">
        <v>-0.19064446512584543</v>
      </c>
      <c r="M24105">
        <f t="shared" ca="1" si="376"/>
        <v>2.6516537719877098</v>
      </c>
    </row>
    <row r="24106" spans="1:13" x14ac:dyDescent="0.25">
      <c r="A24106" s="9"/>
      <c r="H24106" s="9"/>
      <c r="J24106">
        <v>4</v>
      </c>
      <c r="K24106">
        <f ca="1">SIMULATION!$D$3*SIMULATION!$D$17/$H24102/(SIMULATION!$D$17-$I24102)*(((EXP(-$I24102*$J24106))/(1-EXP(-SIMULATION!$D$4*$I24102)))-(EXP(-SIMULATION!$D$17*$J24106)/(1-EXP(-SIMULATION!$D$4*SIMULATION!$D$17))))</f>
        <v>3.3969660981350756</v>
      </c>
      <c r="L24106">
        <v>-0.18409604154692449</v>
      </c>
      <c r="M24106">
        <f t="shared" ca="1" si="376"/>
        <v>2.7715980861993068</v>
      </c>
    </row>
    <row r="24107" spans="1:13" x14ac:dyDescent="0.25">
      <c r="A24107" s="9"/>
      <c r="H24107" s="9"/>
      <c r="J24107">
        <v>5</v>
      </c>
      <c r="K24107">
        <f ca="1">SIMULATION!$D$3*SIMULATION!$D$17/$H24102/(SIMULATION!$D$17-$I24102)*(((EXP(-$I24102*$J24107))/(1-EXP(-SIMULATION!$D$4*$I24102)))-(EXP(-SIMULATION!$D$17*$J24107)/(1-EXP(-SIMULATION!$D$4*SIMULATION!$D$17))))</f>
        <v>3.4012238951962401</v>
      </c>
      <c r="L24107">
        <v>0.56393627119465306</v>
      </c>
      <c r="M24107">
        <f t="shared" ca="1" si="376"/>
        <v>5.3192974161513611</v>
      </c>
    </row>
    <row r="24108" spans="1:13" x14ac:dyDescent="0.25">
      <c r="A24108" s="9"/>
      <c r="H24108" s="9"/>
      <c r="J24108">
        <v>6</v>
      </c>
      <c r="K24108">
        <f ca="1">SIMULATION!$D$3*SIMULATION!$D$17/$H24102/(SIMULATION!$D$17-$I24102)*(((EXP(-$I24102*$J24108))/(1-EXP(-SIMULATION!$D$4*$I24102)))-(EXP(-SIMULATION!$D$17*$J24108)/(1-EXP(-SIMULATION!$D$4*SIMULATION!$D$17))))</f>
        <v>3.3349727896161712</v>
      </c>
      <c r="L24108">
        <v>0.17201099432892511</v>
      </c>
      <c r="M24108">
        <f t="shared" ca="1" si="376"/>
        <v>3.9086247752179584</v>
      </c>
    </row>
    <row r="24109" spans="1:13" x14ac:dyDescent="0.25">
      <c r="A24109" s="9"/>
      <c r="H24109" s="9"/>
      <c r="J24109">
        <v>7</v>
      </c>
      <c r="K24109">
        <f ca="1">SIMULATION!$D$3*SIMULATION!$D$17/$H24102/(SIMULATION!$D$17-$I24102)*(((EXP(-$I24102*$J24109))/(1-EXP(-SIMULATION!$D$4*$I24102)))-(EXP(-SIMULATION!$D$17*$J24109)/(1-EXP(-SIMULATION!$D$4*SIMULATION!$D$17))))</f>
        <v>3.2274241137170345</v>
      </c>
      <c r="L24109">
        <v>-0.35619339654838733</v>
      </c>
      <c r="M24109">
        <f t="shared" ca="1" si="376"/>
        <v>2.0778369565499952</v>
      </c>
    </row>
    <row r="24110" spans="1:13" x14ac:dyDescent="0.25">
      <c r="A24110" s="9"/>
      <c r="H24110" s="9"/>
      <c r="J24110">
        <v>8</v>
      </c>
      <c r="K24110">
        <f ca="1">SIMULATION!$D$3*SIMULATION!$D$17/$H24102/(SIMULATION!$D$17-$I24102)*(((EXP(-$I24102*$J24110))/(1-EXP(-SIMULATION!$D$4*$I24102)))-(EXP(-SIMULATION!$D$17*$J24110)/(1-EXP(-SIMULATION!$D$4*SIMULATION!$D$17))))</f>
        <v>3.0970782509272738</v>
      </c>
      <c r="L24110">
        <v>0.24467507580895734</v>
      </c>
      <c r="M24110">
        <f t="shared" ca="1" si="376"/>
        <v>3.8548561067591773</v>
      </c>
    </row>
    <row r="24111" spans="1:13" x14ac:dyDescent="0.25">
      <c r="A24111" s="9"/>
      <c r="H24111" s="9"/>
      <c r="J24111">
        <v>9</v>
      </c>
      <c r="K24111">
        <f ca="1">SIMULATION!$D$3*SIMULATION!$D$17/$H24102/(SIMULATION!$D$17-$I24102)*(((EXP(-$I24102*$J24111))/(1-EXP(-SIMULATION!$D$4*$I24102)))-(EXP(-SIMULATION!$D$17*$J24111)/(1-EXP(-SIMULATION!$D$4*SIMULATION!$D$17))))</f>
        <v>2.955584083899069</v>
      </c>
      <c r="L24111">
        <v>-0.24846780268461507</v>
      </c>
      <c r="M24111">
        <f t="shared" ca="1" si="376"/>
        <v>2.2212166009230461</v>
      </c>
    </row>
    <row r="24112" spans="1:13" x14ac:dyDescent="0.25">
      <c r="A24112" s="9"/>
      <c r="H24112" s="9"/>
      <c r="J24112">
        <v>10</v>
      </c>
      <c r="K24112">
        <f ca="1">SIMULATION!$D$3*SIMULATION!$D$17/$H24102/(SIMULATION!$D$17-$I24102)*(((EXP(-$I24102*$J24112))/(1-EXP(-SIMULATION!$D$4*$I24102)))-(EXP(-SIMULATION!$D$17*$J24112)/(1-EXP(-SIMULATION!$D$4*SIMULATION!$D$17))))</f>
        <v>2.810211527595202</v>
      </c>
      <c r="L24112">
        <v>0.15566017654450509</v>
      </c>
      <c r="M24112">
        <f t="shared" ca="1" si="376"/>
        <v>3.2476495501080747</v>
      </c>
    </row>
    <row r="24113" spans="1:13" x14ac:dyDescent="0.25">
      <c r="A24113" s="9"/>
      <c r="H24113" s="9"/>
      <c r="J24113">
        <v>11</v>
      </c>
      <c r="K24113">
        <f ca="1">SIMULATION!$D$3*SIMULATION!$D$17/$H24102/(SIMULATION!$D$17-$I24102)*(((EXP(-$I24102*$J24113))/(1-EXP(-SIMULATION!$D$4*$I24102)))-(EXP(-SIMULATION!$D$17*$J24113)/(1-EXP(-SIMULATION!$D$4*SIMULATION!$D$17))))</f>
        <v>2.6654353327088547</v>
      </c>
      <c r="L24113">
        <v>9.2502492518062918E-2</v>
      </c>
      <c r="M24113">
        <f t="shared" ca="1" si="376"/>
        <v>2.9119947446301357</v>
      </c>
    </row>
    <row r="24114" spans="1:13" x14ac:dyDescent="0.25">
      <c r="A24114" s="9"/>
      <c r="H24114" s="9"/>
      <c r="J24114">
        <v>12</v>
      </c>
      <c r="K24114">
        <f ca="1">SIMULATION!$D$3*SIMULATION!$D$17/$H24102/(SIMULATION!$D$17-$I24102)*(((EXP(-$I24102*$J24114))/(1-EXP(-SIMULATION!$D$4*$I24102)))-(EXP(-SIMULATION!$D$17*$J24114)/(1-EXP(-SIMULATION!$D$4*SIMULATION!$D$17))))</f>
        <v>2.5239494064854</v>
      </c>
      <c r="L24114">
        <v>-0.47945039249692079</v>
      </c>
      <c r="M24114">
        <f t="shared" ca="1" si="376"/>
        <v>1.3138408729036046</v>
      </c>
    </row>
    <row r="24115" spans="1:13" x14ac:dyDescent="0.25">
      <c r="A24115" s="9"/>
      <c r="H24115" s="9"/>
      <c r="J24115">
        <v>13</v>
      </c>
      <c r="K24115">
        <f ca="1">SIMULATION!$D$3*SIMULATION!$D$17/$H24102/(SIMULATION!$D$17-$I24102)*(((EXP(-$I24102*$J24115))/(1-EXP(-SIMULATION!$D$4*$I24102)))-(EXP(-SIMULATION!$D$17*$J24115)/(1-EXP(-SIMULATION!$D$4*SIMULATION!$D$17))))</f>
        <v>2.3873162301364741</v>
      </c>
      <c r="L24115">
        <v>-0.17402950527329578</v>
      </c>
      <c r="M24115">
        <f t="shared" ca="1" si="376"/>
        <v>1.971852767674914</v>
      </c>
    </row>
    <row r="24116" spans="1:13" x14ac:dyDescent="0.25">
      <c r="A24116" s="9"/>
      <c r="H24116" s="9"/>
      <c r="J24116">
        <v>14</v>
      </c>
      <c r="K24116">
        <f ca="1">SIMULATION!$D$3*SIMULATION!$D$17/$H24102/(SIMULATION!$D$17-$I24102)*(((EXP(-$I24102*$J24116))/(1-EXP(-SIMULATION!$D$4*$I24102)))-(EXP(-SIMULATION!$D$17*$J24116)/(1-EXP(-SIMULATION!$D$4*SIMULATION!$D$17))))</f>
        <v>2.2563824701935711</v>
      </c>
      <c r="L24116">
        <v>-4.9608649034000384E-2</v>
      </c>
      <c r="M24116">
        <f t="shared" ca="1" si="376"/>
        <v>2.1444463841432673</v>
      </c>
    </row>
    <row r="24117" spans="1:13" x14ac:dyDescent="0.25">
      <c r="A24117" s="9"/>
      <c r="H24117" s="9"/>
      <c r="J24117">
        <v>15</v>
      </c>
      <c r="K24117">
        <f ca="1">SIMULATION!$D$3*SIMULATION!$D$17/$H24102/(SIMULATION!$D$17-$I24102)*(((EXP(-$I24102*$J24117))/(1-EXP(-SIMULATION!$D$4*$I24102)))-(EXP(-SIMULATION!$D$17*$J24117)/(1-EXP(-SIMULATION!$D$4*SIMULATION!$D$17))))</f>
        <v>2.1315447923101143</v>
      </c>
      <c r="L24117">
        <v>0.31244580780850839</v>
      </c>
      <c r="M24117">
        <f t="shared" ca="1" si="376"/>
        <v>2.7975370268234672</v>
      </c>
    </row>
    <row r="24118" spans="1:13" x14ac:dyDescent="0.25">
      <c r="A24118" s="9"/>
      <c r="H24118" s="9"/>
      <c r="J24118">
        <v>16</v>
      </c>
      <c r="K24118">
        <f ca="1">SIMULATION!$D$3*SIMULATION!$D$17/$H24102/(SIMULATION!$D$17-$I24102)*(((EXP(-$I24102*$J24118))/(1-EXP(-SIMULATION!$D$4*$I24102)))-(EXP(-SIMULATION!$D$17*$J24118)/(1-EXP(-SIMULATION!$D$4*SIMULATION!$D$17))))</f>
        <v>2.0129197104547387</v>
      </c>
      <c r="L24118">
        <v>-5.6725000964103163E-2</v>
      </c>
      <c r="M24118">
        <f t="shared" ca="1" si="376"/>
        <v>1.8987368379385314</v>
      </c>
    </row>
    <row r="24119" spans="1:13" x14ac:dyDescent="0.25">
      <c r="A24119" s="9"/>
      <c r="H24119" s="9"/>
      <c r="J24119">
        <v>17</v>
      </c>
      <c r="K24119">
        <f ca="1">SIMULATION!$D$3*SIMULATION!$D$17/$H24102/(SIMULATION!$D$17-$I24102)*(((EXP(-$I24102*$J24119))/(1-EXP(-SIMULATION!$D$4*$I24102)))-(EXP(-SIMULATION!$D$17*$J24119)/(1-EXP(-SIMULATION!$D$4*SIMULATION!$D$17))))</f>
        <v>1.9004519673016882</v>
      </c>
      <c r="L24119">
        <v>-0.37359103131769711</v>
      </c>
      <c r="M24119">
        <f t="shared" ca="1" si="376"/>
        <v>1.190460156867704</v>
      </c>
    </row>
    <row r="24120" spans="1:13" x14ac:dyDescent="0.25">
      <c r="A24120" s="9"/>
      <c r="H24120" s="9"/>
      <c r="J24120">
        <v>18</v>
      </c>
      <c r="K24120">
        <f ca="1">SIMULATION!$D$3*SIMULATION!$D$17/$H24102/(SIMULATION!$D$17-$I24102)*(((EXP(-$I24102*$J24120))/(1-EXP(-SIMULATION!$D$4*$I24102)))-(EXP(-SIMULATION!$D$17*$J24120)/(1-EXP(-SIMULATION!$D$4*SIMULATION!$D$17))))</f>
        <v>1.7939835500104795</v>
      </c>
      <c r="L24120">
        <v>-0.11484261612079366</v>
      </c>
      <c r="M24120">
        <f t="shared" ca="1" si="376"/>
        <v>1.5879577858496075</v>
      </c>
    </row>
    <row r="24121" spans="1:13" x14ac:dyDescent="0.25">
      <c r="A24121" s="9"/>
      <c r="H24121" s="9"/>
      <c r="J24121">
        <v>19</v>
      </c>
      <c r="K24121">
        <f ca="1">SIMULATION!$D$3*SIMULATION!$D$17/$H24102/(SIMULATION!$D$17-$I24102)*(((EXP(-$I24102*$J24121))/(1-EXP(-SIMULATION!$D$4*$I24102)))-(EXP(-SIMULATION!$D$17*$J24121)/(1-EXP(-SIMULATION!$D$4*SIMULATION!$D$17))))</f>
        <v>1.6932975048278842</v>
      </c>
      <c r="L24121">
        <v>-0.18699828267522134</v>
      </c>
      <c r="M24121">
        <f t="shared" ca="1" si="376"/>
        <v>1.3766537793668325</v>
      </c>
    </row>
    <row r="24122" spans="1:13" x14ac:dyDescent="0.25">
      <c r="A24122" s="9"/>
      <c r="H24122" s="9"/>
      <c r="J24122">
        <v>20</v>
      </c>
      <c r="K24122">
        <f ca="1">SIMULATION!$D$3*SIMULATION!$D$17/$H24102/(SIMULATION!$D$17-$I24102)*(((EXP(-$I24102*$J24122))/(1-EXP(-SIMULATION!$D$4*$I24102)))-(EXP(-SIMULATION!$D$17*$J24122)/(1-EXP(-SIMULATION!$D$4*SIMULATION!$D$17))))</f>
        <v>1.5981456253968551</v>
      </c>
      <c r="L24122">
        <v>-0.21553408139024535</v>
      </c>
      <c r="M24122">
        <f t="shared" ca="1" si="376"/>
        <v>1.2536907760991047</v>
      </c>
    </row>
    <row r="24123" spans="1:13" x14ac:dyDescent="0.25">
      <c r="A24123" s="9"/>
      <c r="H24123" s="9"/>
      <c r="J24123">
        <v>21</v>
      </c>
      <c r="K24123">
        <f ca="1">SIMULATION!$D$3*SIMULATION!$D$17/$H24102/(SIMULATION!$D$17-$I24102)*(((EXP(-$I24102*$J24123))/(1-EXP(-SIMULATION!$D$4*$I24102)))-(EXP(-SIMULATION!$D$17*$J24123)/(1-EXP(-SIMULATION!$D$4*SIMULATION!$D$17))))</f>
        <v>1.5082658288698081</v>
      </c>
      <c r="L24123">
        <v>-0.28326079108664559</v>
      </c>
      <c r="M24123">
        <f t="shared" ca="1" si="376"/>
        <v>1.081033257015191</v>
      </c>
    </row>
    <row r="24124" spans="1:13" x14ac:dyDescent="0.25">
      <c r="A24124" s="9"/>
      <c r="H24124" s="9"/>
      <c r="J24124">
        <v>22</v>
      </c>
      <c r="K24124">
        <f ca="1">SIMULATION!$D$3*SIMULATION!$D$17/$H24102/(SIMULATION!$D$17-$I24102)*(((EXP(-$I24102*$J24124))/(1-EXP(-SIMULATION!$D$4*$I24102)))-(EXP(-SIMULATION!$D$17*$J24124)/(1-EXP(-SIMULATION!$D$4*SIMULATION!$D$17))))</f>
        <v>1.4233929444058471</v>
      </c>
      <c r="L24124">
        <v>-0.60081682471345688</v>
      </c>
      <c r="M24124">
        <f t="shared" ca="1" si="376"/>
        <v>0.56819451522838793</v>
      </c>
    </row>
    <row r="24125" spans="1:13" x14ac:dyDescent="0.25">
      <c r="A24125" s="9"/>
      <c r="H24125" s="9"/>
      <c r="J24125">
        <v>23</v>
      </c>
      <c r="K24125">
        <f ca="1">SIMULATION!$D$3*SIMULATION!$D$17/$H24102/(SIMULATION!$D$17-$I24102)*(((EXP(-$I24102*$J24125))/(1-EXP(-SIMULATION!$D$4*$I24102)))-(EXP(-SIMULATION!$D$17*$J24125)/(1-EXP(-SIMULATION!$D$4*SIMULATION!$D$17))))</f>
        <v>1.3432652996873173</v>
      </c>
      <c r="L24125">
        <v>0.30012656626293166</v>
      </c>
      <c r="M24125">
        <f t="shared" ca="1" si="376"/>
        <v>1.7464149016626198</v>
      </c>
    </row>
    <row r="24126" spans="1:13" x14ac:dyDescent="0.25">
      <c r="A24126" s="9"/>
      <c r="H24126" s="9"/>
      <c r="J24126">
        <v>24</v>
      </c>
      <c r="K24126">
        <f ca="1">SIMULATION!$D$3*SIMULATION!$D$17/$H24102/(SIMULATION!$D$17-$I24102)*(((EXP(-$I24102*$J24126))/(1-EXP(-SIMULATION!$D$4*$I24102)))-(EXP(-SIMULATION!$D$17*$J24126)/(1-EXP(-SIMULATION!$D$4*SIMULATION!$D$17))))</f>
        <v>1.2676286331288162</v>
      </c>
      <c r="L24126">
        <v>0.14584562990946381</v>
      </c>
      <c r="M24126">
        <f t="shared" ca="1" si="376"/>
        <v>1.4525067296187608</v>
      </c>
    </row>
    <row r="24127" spans="1:13" x14ac:dyDescent="0.25">
      <c r="A24127" s="9">
        <v>966</v>
      </c>
      <c r="B24127" s="2">
        <f ca="1">NORMINV(RAND(),SIMULATION!D7,SIMULATION!D8)</f>
        <v>75.378322114965314</v>
      </c>
      <c r="C24127" s="2">
        <v>2</v>
      </c>
      <c r="D24127" s="2">
        <f ca="1">SIMULATION!$D$11*(1+(SIMULATION!$D$12*LN(1+$C24127)))*(1+(SIMULATION!$D$13*(($B24127/63.5)-1)))</f>
        <v>11.120166117419551</v>
      </c>
      <c r="E24127" s="2">
        <v>0.18090469206706525</v>
      </c>
      <c r="F24127" s="2">
        <f ca="1">D24127*(1+E24127)</f>
        <v>13.131856344625946</v>
      </c>
      <c r="G24127" s="2">
        <v>0.29843932335014134</v>
      </c>
      <c r="H24127" s="9">
        <f>SIMULATION!$D$15*EXP($G$24127)</f>
        <v>297.52472849793554</v>
      </c>
      <c r="I24127" s="2">
        <f ca="1">$F24127/$H24127</f>
        <v>4.4137024881671524E-2</v>
      </c>
      <c r="J24127">
        <v>0</v>
      </c>
      <c r="K24127">
        <f ca="1">SIMULATION!$D$3*SIMULATION!$D$17/$H24127/(SIMULATION!$D$17-$I24127)*(((EXP(-$I24127*$J24127))/(1-EXP(-SIMULATION!$D$4*$I24127)))-(EXP(-SIMULATION!$D$17*$J24127)/(1-EXP(-SIMULATION!$D$4*SIMULATION!$D$17))))</f>
        <v>1.0890067900605009</v>
      </c>
      <c r="L24127">
        <v>0.53852951534166726</v>
      </c>
      <c r="M24127">
        <f t="shared" ca="1" si="376"/>
        <v>1.6754690889155672</v>
      </c>
    </row>
    <row r="24128" spans="1:13" x14ac:dyDescent="0.25">
      <c r="A24128" s="9"/>
      <c r="H24128" s="9"/>
      <c r="J24128">
        <v>1</v>
      </c>
      <c r="K24128">
        <f ca="1">SIMULATION!$D$3*SIMULATION!$D$17/$H24127/(SIMULATION!$D$17-$I24127)*(((EXP(-$I24127*$J24128))/(1-EXP(-SIMULATION!$D$4*$I24127)))-(EXP(-SIMULATION!$D$17*$J24128)/(1-EXP(-SIMULATION!$D$4*SIMULATION!$D$17))))</f>
        <v>1.6904698532898452</v>
      </c>
      <c r="L24128">
        <v>0.50553389704420038</v>
      </c>
      <c r="M24128">
        <f t="shared" ca="1" si="376"/>
        <v>2.5450596660591986</v>
      </c>
    </row>
    <row r="24129" spans="1:13" x14ac:dyDescent="0.25">
      <c r="A24129" s="9"/>
      <c r="H24129" s="9"/>
      <c r="J24129">
        <v>2</v>
      </c>
      <c r="K24129">
        <f ca="1">SIMULATION!$D$3*SIMULATION!$D$17/$H24127/(SIMULATION!$D$17-$I24127)*(((EXP(-$I24127*$J24129))/(1-EXP(-SIMULATION!$D$4*$I24127)))-(EXP(-SIMULATION!$D$17*$J24129)/(1-EXP(-SIMULATION!$D$4*SIMULATION!$D$17))))</f>
        <v>2.0330439966739475</v>
      </c>
      <c r="L24129">
        <v>0.71271283996841561</v>
      </c>
      <c r="M24129">
        <f t="shared" ca="1" si="376"/>
        <v>3.4820205573241747</v>
      </c>
    </row>
    <row r="24130" spans="1:13" x14ac:dyDescent="0.25">
      <c r="A24130" s="9"/>
      <c r="H24130" s="9"/>
      <c r="J24130">
        <v>3</v>
      </c>
      <c r="K24130">
        <f ca="1">SIMULATION!$D$3*SIMULATION!$D$17/$H24127/(SIMULATION!$D$17-$I24127)*(((EXP(-$I24127*$J24130))/(1-EXP(-SIMULATION!$D$4*$I24127)))-(EXP(-SIMULATION!$D$17*$J24130)/(1-EXP(-SIMULATION!$D$4*SIMULATION!$D$17))))</f>
        <v>2.211566321661504</v>
      </c>
      <c r="L24130">
        <v>5.8185236479799077E-2</v>
      </c>
      <c r="M24130">
        <f t="shared" ca="1" si="376"/>
        <v>2.3402468310781379</v>
      </c>
    </row>
    <row r="24131" spans="1:13" x14ac:dyDescent="0.25">
      <c r="A24131" s="9"/>
      <c r="H24131" s="9"/>
      <c r="J24131">
        <v>4</v>
      </c>
      <c r="K24131">
        <f ca="1">SIMULATION!$D$3*SIMULATION!$D$17/$H24127/(SIMULATION!$D$17-$I24127)*(((EXP(-$I24127*$J24131))/(1-EXP(-SIMULATION!$D$4*$I24127)))-(EXP(-SIMULATION!$D$17*$J24131)/(1-EXP(-SIMULATION!$D$4*SIMULATION!$D$17))))</f>
        <v>2.2867308463890006</v>
      </c>
      <c r="L24131">
        <v>0.17256106979836985</v>
      </c>
      <c r="M24131">
        <f t="shared" ref="M24131:M24194" ca="1" si="377">$K24131*(1+$L24131)</f>
        <v>2.6813315675828187</v>
      </c>
    </row>
    <row r="24132" spans="1:13" x14ac:dyDescent="0.25">
      <c r="A24132" s="9"/>
      <c r="H24132" s="9"/>
      <c r="J24132">
        <v>5</v>
      </c>
      <c r="K24132">
        <f ca="1">SIMULATION!$D$3*SIMULATION!$D$17/$H24127/(SIMULATION!$D$17-$I24127)*(((EXP(-$I24127*$J24132))/(1-EXP(-SIMULATION!$D$4*$I24127)))-(EXP(-SIMULATION!$D$17*$J24132)/(1-EXP(-SIMULATION!$D$4*SIMULATION!$D$17))))</f>
        <v>2.2973553221485656</v>
      </c>
      <c r="L24132">
        <v>0.16135754859411558</v>
      </c>
      <c r="M24132">
        <f t="shared" ca="1" si="377"/>
        <v>2.6680509451801031</v>
      </c>
    </row>
    <row r="24133" spans="1:13" x14ac:dyDescent="0.25">
      <c r="A24133" s="9"/>
      <c r="H24133" s="9"/>
      <c r="J24133">
        <v>6</v>
      </c>
      <c r="K24133">
        <f ca="1">SIMULATION!$D$3*SIMULATION!$D$17/$H24127/(SIMULATION!$D$17-$I24127)*(((EXP(-$I24127*$J24133))/(1-EXP(-SIMULATION!$D$4*$I24127)))-(EXP(-SIMULATION!$D$17*$J24133)/(1-EXP(-SIMULATION!$D$4*SIMULATION!$D$17))))</f>
        <v>2.2682419582176072</v>
      </c>
      <c r="L24133">
        <v>0.32683200762059983</v>
      </c>
      <c r="M24133">
        <f t="shared" ca="1" si="377"/>
        <v>3.0095760311911484</v>
      </c>
    </row>
    <row r="24134" spans="1:13" x14ac:dyDescent="0.25">
      <c r="A24134" s="9"/>
      <c r="H24134" s="9"/>
      <c r="J24134">
        <v>7</v>
      </c>
      <c r="K24134">
        <f ca="1">SIMULATION!$D$3*SIMULATION!$D$17/$H24127/(SIMULATION!$D$17-$I24127)*(((EXP(-$I24127*$J24134))/(1-EXP(-SIMULATION!$D$4*$I24127)))-(EXP(-SIMULATION!$D$17*$J24134)/(1-EXP(-SIMULATION!$D$4*SIMULATION!$D$17))))</f>
        <v>2.2152146226356026</v>
      </c>
      <c r="L24134">
        <v>0.16346100603011166</v>
      </c>
      <c r="M24134">
        <f t="shared" ca="1" si="377"/>
        <v>2.5773158334242323</v>
      </c>
    </row>
    <row r="24135" spans="1:13" x14ac:dyDescent="0.25">
      <c r="A24135" s="9"/>
      <c r="H24135" s="9"/>
      <c r="J24135">
        <v>8</v>
      </c>
      <c r="K24135">
        <f ca="1">SIMULATION!$D$3*SIMULATION!$D$17/$H24127/(SIMULATION!$D$17-$I24127)*(((EXP(-$I24127*$J24135))/(1-EXP(-SIMULATION!$D$4*$I24127)))-(EXP(-SIMULATION!$D$17*$J24135)/(1-EXP(-SIMULATION!$D$4*SIMULATION!$D$17))))</f>
        <v>2.1483466663775417</v>
      </c>
      <c r="L24135">
        <v>-0.27204272555143094</v>
      </c>
      <c r="M24135">
        <f t="shared" ca="1" si="377"/>
        <v>1.5639045838268646</v>
      </c>
    </row>
    <row r="24136" spans="1:13" x14ac:dyDescent="0.25">
      <c r="A24136" s="9"/>
      <c r="H24136" s="9"/>
      <c r="J24136">
        <v>9</v>
      </c>
      <c r="K24136">
        <f ca="1">SIMULATION!$D$3*SIMULATION!$D$17/$H24127/(SIMULATION!$D$17-$I24127)*(((EXP(-$I24127*$J24136))/(1-EXP(-SIMULATION!$D$4*$I24127)))-(EXP(-SIMULATION!$D$17*$J24136)/(1-EXP(-SIMULATION!$D$4*SIMULATION!$D$17))))</f>
        <v>2.074029260963397</v>
      </c>
      <c r="L24136">
        <v>-0.28781500405638916</v>
      </c>
      <c r="M24136">
        <f t="shared" ca="1" si="377"/>
        <v>1.4770925208061472</v>
      </c>
    </row>
    <row r="24137" spans="1:13" x14ac:dyDescent="0.25">
      <c r="A24137" s="9"/>
      <c r="H24137" s="9"/>
      <c r="J24137">
        <v>10</v>
      </c>
      <c r="K24137">
        <f ca="1">SIMULATION!$D$3*SIMULATION!$D$17/$H24127/(SIMULATION!$D$17-$I24127)*(((EXP(-$I24127*$J24137))/(1-EXP(-SIMULATION!$D$4*$I24127)))-(EXP(-SIMULATION!$D$17*$J24137)/(1-EXP(-SIMULATION!$D$4*SIMULATION!$D$17))))</f>
        <v>1.9962967145634383</v>
      </c>
      <c r="L24137">
        <v>0.16297904768366719</v>
      </c>
      <c r="M24137">
        <f t="shared" ca="1" si="377"/>
        <v>2.3216512519970212</v>
      </c>
    </row>
    <row r="24138" spans="1:13" x14ac:dyDescent="0.25">
      <c r="A24138" s="9"/>
      <c r="H24138" s="9"/>
      <c r="J24138">
        <v>11</v>
      </c>
      <c r="K24138">
        <f ca="1">SIMULATION!$D$3*SIMULATION!$D$17/$H24127/(SIMULATION!$D$17-$I24127)*(((EXP(-$I24127*$J24138))/(1-EXP(-SIMULATION!$D$4*$I24127)))-(EXP(-SIMULATION!$D$17*$J24138)/(1-EXP(-SIMULATION!$D$4*SIMULATION!$D$17))))</f>
        <v>1.9176756472765388</v>
      </c>
      <c r="L24138">
        <v>-0.37904944981317945</v>
      </c>
      <c r="M24138">
        <f t="shared" ca="1" si="377"/>
        <v>1.190781748256234</v>
      </c>
    </row>
    <row r="24139" spans="1:13" x14ac:dyDescent="0.25">
      <c r="A24139" s="9"/>
      <c r="H24139" s="9"/>
      <c r="J24139">
        <v>12</v>
      </c>
      <c r="K24139">
        <f ca="1">SIMULATION!$D$3*SIMULATION!$D$17/$H24127/(SIMULATION!$D$17-$I24127)*(((EXP(-$I24127*$J24139))/(1-EXP(-SIMULATION!$D$4*$I24127)))-(EXP(-SIMULATION!$D$17*$J24139)/(1-EXP(-SIMULATION!$D$4*SIMULATION!$D$17))))</f>
        <v>1.8397290489654747</v>
      </c>
      <c r="L24139">
        <v>0.1285698634033709</v>
      </c>
      <c r="M24139">
        <f t="shared" ca="1" si="377"/>
        <v>2.0762627614901792</v>
      </c>
    </row>
    <row r="24140" spans="1:13" x14ac:dyDescent="0.25">
      <c r="A24140" s="9"/>
      <c r="H24140" s="9"/>
      <c r="J24140">
        <v>13</v>
      </c>
      <c r="K24140">
        <f ca="1">SIMULATION!$D$3*SIMULATION!$D$17/$H24127/(SIMULATION!$D$17-$I24127)*(((EXP(-$I24127*$J24140))/(1-EXP(-SIMULATION!$D$4*$I24127)))-(EXP(-SIMULATION!$D$17*$J24140)/(1-EXP(-SIMULATION!$D$4*SIMULATION!$D$17))))</f>
        <v>1.7634048153627555</v>
      </c>
      <c r="L24140">
        <v>-0.47580931573323909</v>
      </c>
      <c r="M24140">
        <f t="shared" ca="1" si="377"/>
        <v>0.92436037680430405</v>
      </c>
    </row>
    <row r="24141" spans="1:13" x14ac:dyDescent="0.25">
      <c r="A24141" s="9"/>
      <c r="H24141" s="9"/>
      <c r="J24141">
        <v>14</v>
      </c>
      <c r="K24141">
        <f ca="1">SIMULATION!$D$3*SIMULATION!$D$17/$H24127/(SIMULATION!$D$17-$I24127)*(((EXP(-$I24127*$J24141))/(1-EXP(-SIMULATION!$D$4*$I24127)))-(EXP(-SIMULATION!$D$17*$J24141)/(1-EXP(-SIMULATION!$D$4*SIMULATION!$D$17))))</f>
        <v>1.6892589938276847</v>
      </c>
      <c r="L24141">
        <v>0.44909361495587818</v>
      </c>
      <c r="M24141">
        <f t="shared" ca="1" si="377"/>
        <v>2.4478944219624892</v>
      </c>
    </row>
    <row r="24142" spans="1:13" x14ac:dyDescent="0.25">
      <c r="A24142" s="9"/>
      <c r="H24142" s="9"/>
      <c r="J24142">
        <v>15</v>
      </c>
      <c r="K24142">
        <f ca="1">SIMULATION!$D$3*SIMULATION!$D$17/$H24127/(SIMULATION!$D$17-$I24127)*(((EXP(-$I24127*$J24142))/(1-EXP(-SIMULATION!$D$4*$I24127)))-(EXP(-SIMULATION!$D$17*$J24142)/(1-EXP(-SIMULATION!$D$4*SIMULATION!$D$17))))</f>
        <v>1.6175987445244557</v>
      </c>
      <c r="L24142">
        <v>0.41822873681900818</v>
      </c>
      <c r="M24142">
        <f t="shared" ca="1" si="377"/>
        <v>2.2941250241269322</v>
      </c>
    </row>
    <row r="24143" spans="1:13" x14ac:dyDescent="0.25">
      <c r="A24143" s="9"/>
      <c r="H24143" s="9"/>
      <c r="J24143">
        <v>16</v>
      </c>
      <c r="K24143">
        <f ca="1">SIMULATION!$D$3*SIMULATION!$D$17/$H24127/(SIMULATION!$D$17-$I24127)*(((EXP(-$I24127*$J24143))/(1-EXP(-SIMULATION!$D$4*$I24127)))-(EXP(-SIMULATION!$D$17*$J24143)/(1-EXP(-SIMULATION!$D$4*SIMULATION!$D$17))))</f>
        <v>1.548573857616071</v>
      </c>
      <c r="L24143">
        <v>0.22593297906133181</v>
      </c>
      <c r="M24143">
        <f t="shared" ca="1" si="377"/>
        <v>1.8984477625637686</v>
      </c>
    </row>
    <row r="24144" spans="1:13" x14ac:dyDescent="0.25">
      <c r="A24144" s="9"/>
      <c r="H24144" s="9"/>
      <c r="J24144">
        <v>17</v>
      </c>
      <c r="K24144">
        <f ca="1">SIMULATION!$D$3*SIMULATION!$D$17/$H24127/(SIMULATION!$D$17-$I24127)*(((EXP(-$I24127*$J24144))/(1-EXP(-SIMULATION!$D$4*$I24127)))-(EXP(-SIMULATION!$D$17*$J24144)/(1-EXP(-SIMULATION!$D$4*SIMULATION!$D$17))))</f>
        <v>1.4822353080406938</v>
      </c>
      <c r="L24144">
        <v>0.44694289778257978</v>
      </c>
      <c r="M24144">
        <f t="shared" ca="1" si="377"/>
        <v>2.1447098518120562</v>
      </c>
    </row>
    <row r="24145" spans="1:13" x14ac:dyDescent="0.25">
      <c r="A24145" s="9"/>
      <c r="H24145" s="9"/>
      <c r="J24145">
        <v>18</v>
      </c>
      <c r="K24145">
        <f ca="1">SIMULATION!$D$3*SIMULATION!$D$17/$H24127/(SIMULATION!$D$17-$I24127)*(((EXP(-$I24127*$J24145))/(1-EXP(-SIMULATION!$D$4*$I24127)))-(EXP(-SIMULATION!$D$17*$J24145)/(1-EXP(-SIMULATION!$D$4*SIMULATION!$D$17))))</f>
        <v>1.418572691128378</v>
      </c>
      <c r="L24145">
        <v>0.17481028331672538</v>
      </c>
      <c r="M24145">
        <f t="shared" ca="1" si="377"/>
        <v>1.6665537851698993</v>
      </c>
    </row>
    <row r="24146" spans="1:13" x14ac:dyDescent="0.25">
      <c r="A24146" s="9"/>
      <c r="H24146" s="9"/>
      <c r="J24146">
        <v>19</v>
      </c>
      <c r="K24146">
        <f ca="1">SIMULATION!$D$3*SIMULATION!$D$17/$H24127/(SIMULATION!$D$17-$I24127)*(((EXP(-$I24127*$J24146))/(1-EXP(-SIMULATION!$D$4*$I24127)))-(EXP(-SIMULATION!$D$17*$J24146)/(1-EXP(-SIMULATION!$D$4*SIMULATION!$D$17))))</f>
        <v>1.3575381283345034</v>
      </c>
      <c r="L24146">
        <v>-0.14126407701098512</v>
      </c>
      <c r="M24146">
        <f t="shared" ca="1" si="377"/>
        <v>1.1657667576281094</v>
      </c>
    </row>
    <row r="24147" spans="1:13" x14ac:dyDescent="0.25">
      <c r="A24147" s="9"/>
      <c r="H24147" s="9"/>
      <c r="J24147">
        <v>20</v>
      </c>
      <c r="K24147">
        <f ca="1">SIMULATION!$D$3*SIMULATION!$D$17/$H24127/(SIMULATION!$D$17-$I24127)*(((EXP(-$I24127*$J24147))/(1-EXP(-SIMULATION!$D$4*$I24127)))-(EXP(-SIMULATION!$D$17*$J24147)/(1-EXP(-SIMULATION!$D$4*SIMULATION!$D$17))))</f>
        <v>1.2990615063188975</v>
      </c>
      <c r="L24147">
        <v>0.17230549389748534</v>
      </c>
      <c r="M24147">
        <f t="shared" ca="1" si="377"/>
        <v>1.5228969407683863</v>
      </c>
    </row>
    <row r="24148" spans="1:13" x14ac:dyDescent="0.25">
      <c r="A24148" s="9"/>
      <c r="H24148" s="9"/>
      <c r="J24148">
        <v>21</v>
      </c>
      <c r="K24148">
        <f ca="1">SIMULATION!$D$3*SIMULATION!$D$17/$H24127/(SIMULATION!$D$17-$I24127)*(((EXP(-$I24127*$J24148))/(1-EXP(-SIMULATION!$D$4*$I24127)))-(EXP(-SIMULATION!$D$17*$J24148)/(1-EXP(-SIMULATION!$D$4*SIMULATION!$D$17))))</f>
        <v>1.2430601656894125</v>
      </c>
      <c r="L24148">
        <v>-0.19601582438645418</v>
      </c>
      <c r="M24148">
        <f t="shared" ca="1" si="377"/>
        <v>0.99940070254984004</v>
      </c>
    </row>
    <row r="24149" spans="1:13" x14ac:dyDescent="0.25">
      <c r="A24149" s="9"/>
      <c r="H24149" s="9"/>
      <c r="J24149">
        <v>22</v>
      </c>
      <c r="K24149">
        <f ca="1">SIMULATION!$D$3*SIMULATION!$D$17/$H24127/(SIMULATION!$D$17-$I24127)*(((EXP(-$I24127*$J24149))/(1-EXP(-SIMULATION!$D$4*$I24127)))-(EXP(-SIMULATION!$D$17*$J24149)/(1-EXP(-SIMULATION!$D$4*SIMULATION!$D$17))))</f>
        <v>1.1894450362729589</v>
      </c>
      <c r="L24149">
        <v>0.21265006580726922</v>
      </c>
      <c r="M24149">
        <f t="shared" ca="1" si="377"/>
        <v>1.4423806015105334</v>
      </c>
    </row>
    <row r="24150" spans="1:13" x14ac:dyDescent="0.25">
      <c r="A24150" s="9"/>
      <c r="H24150" s="9"/>
      <c r="J24150">
        <v>23</v>
      </c>
      <c r="K24150">
        <f ca="1">SIMULATION!$D$3*SIMULATION!$D$17/$H24127/(SIMULATION!$D$17-$I24127)*(((EXP(-$I24127*$J24150))/(1-EXP(-SIMULATION!$D$4*$I24127)))-(EXP(-SIMULATION!$D$17*$J24150)/(1-EXP(-SIMULATION!$D$4*SIMULATION!$D$17))))</f>
        <v>1.1381244984090786</v>
      </c>
      <c r="L24150">
        <v>0.12882647682882736</v>
      </c>
      <c r="M24150">
        <f t="shared" ca="1" si="377"/>
        <v>1.2847450677316965</v>
      </c>
    </row>
    <row r="24151" spans="1:13" x14ac:dyDescent="0.25">
      <c r="A24151" s="9"/>
      <c r="H24151" s="9"/>
      <c r="J24151">
        <v>24</v>
      </c>
      <c r="K24151">
        <f ca="1">SIMULATION!$D$3*SIMULATION!$D$17/$H24127/(SIMULATION!$D$17-$I24127)*(((EXP(-$I24127*$J24151))/(1-EXP(-SIMULATION!$D$4*$I24127)))-(EXP(-SIMULATION!$D$17*$J24151)/(1-EXP(-SIMULATION!$D$4*SIMULATION!$D$17))))</f>
        <v>1.0890067900605009</v>
      </c>
      <c r="L24151">
        <v>-0.11054390055610155</v>
      </c>
      <c r="M24151">
        <f t="shared" ca="1" si="377"/>
        <v>0.96862373175513361</v>
      </c>
    </row>
    <row r="24152" spans="1:13" x14ac:dyDescent="0.25">
      <c r="A24152" s="9">
        <v>967</v>
      </c>
      <c r="B24152" s="2">
        <f ca="1">NORMINV(RAND(),SIMULATION!D7,SIMULATION!D8)</f>
        <v>71.219028554321909</v>
      </c>
      <c r="C24152" s="2">
        <v>2</v>
      </c>
      <c r="D24152" s="2">
        <f ca="1">SIMULATION!$D$11*(1+(SIMULATION!$D$12*LN(1+$C24152)))*(1+(SIMULATION!$D$13*(($B24152/63.5)-1)))</f>
        <v>10.811289752071126</v>
      </c>
      <c r="E24152" s="2">
        <v>0.10194895961195359</v>
      </c>
      <c r="F24152" s="2">
        <f ca="1">D24152*(1+E24152)</f>
        <v>11.913489494358153</v>
      </c>
      <c r="G24152" s="2">
        <v>0.14751127478788489</v>
      </c>
      <c r="H24152" s="9">
        <f>SIMULATION!$D$15*EXP($G$24152)</f>
        <v>255.84436080051458</v>
      </c>
      <c r="I24152" s="2">
        <f ca="1">$F24152/$H24152</f>
        <v>4.6565378486677952E-2</v>
      </c>
      <c r="J24152">
        <v>0</v>
      </c>
      <c r="K24152">
        <f ca="1">SIMULATION!$D$3*SIMULATION!$D$17/$H24152/(SIMULATION!$D$17-$I24152)*(((EXP(-$I24152*$J24152))/(1-EXP(-SIMULATION!$D$4*$I24152)))-(EXP(-SIMULATION!$D$17*$J24152)/(1-EXP(-SIMULATION!$D$4*SIMULATION!$D$17))))</f>
        <v>1.1669380013682011</v>
      </c>
      <c r="L24152">
        <v>-3.7631223758826243E-2</v>
      </c>
      <c r="M24152">
        <f t="shared" ca="1" si="377"/>
        <v>1.1230246963260369</v>
      </c>
    </row>
    <row r="24153" spans="1:13" x14ac:dyDescent="0.25">
      <c r="A24153" s="9"/>
      <c r="H24153" s="9"/>
      <c r="J24153">
        <v>1</v>
      </c>
      <c r="K24153">
        <f ca="1">SIMULATION!$D$3*SIMULATION!$D$17/$H24152/(SIMULATION!$D$17-$I24152)*(((EXP(-$I24152*$J24153))/(1-EXP(-SIMULATION!$D$4*$I24152)))-(EXP(-SIMULATION!$D$17*$J24153)/(1-EXP(-SIMULATION!$D$4*SIMULATION!$D$17))))</f>
        <v>1.866998623149817</v>
      </c>
      <c r="L24153">
        <v>-0.14765075615820911</v>
      </c>
      <c r="M24153">
        <f t="shared" ca="1" si="377"/>
        <v>1.5913348646954113</v>
      </c>
    </row>
    <row r="24154" spans="1:13" x14ac:dyDescent="0.25">
      <c r="A24154" s="9"/>
      <c r="H24154" s="9"/>
      <c r="J24154">
        <v>2</v>
      </c>
      <c r="K24154">
        <f ca="1">SIMULATION!$D$3*SIMULATION!$D$17/$H24152/(SIMULATION!$D$17-$I24152)*(((EXP(-$I24152*$J24154))/(1-EXP(-SIMULATION!$D$4*$I24152)))-(EXP(-SIMULATION!$D$17*$J24154)/(1-EXP(-SIMULATION!$D$4*SIMULATION!$D$17))))</f>
        <v>2.2646934384709669</v>
      </c>
      <c r="L24154">
        <v>0.508778853917916</v>
      </c>
      <c r="M24154">
        <f t="shared" ca="1" si="377"/>
        <v>3.4169215705716498</v>
      </c>
    </row>
    <row r="24155" spans="1:13" x14ac:dyDescent="0.25">
      <c r="A24155" s="9"/>
      <c r="H24155" s="9"/>
      <c r="J24155">
        <v>3</v>
      </c>
      <c r="K24155">
        <f ca="1">SIMULATION!$D$3*SIMULATION!$D$17/$H24152/(SIMULATION!$D$17-$I24152)*(((EXP(-$I24152*$J24155))/(1-EXP(-SIMULATION!$D$4*$I24152)))-(EXP(-SIMULATION!$D$17*$J24155)/(1-EXP(-SIMULATION!$D$4*SIMULATION!$D$17))))</f>
        <v>2.4709417017289073</v>
      </c>
      <c r="L24155">
        <v>-0.21031119598957168</v>
      </c>
      <c r="M24155">
        <f t="shared" ca="1" si="377"/>
        <v>1.9512749972177932</v>
      </c>
    </row>
    <row r="24156" spans="1:13" x14ac:dyDescent="0.25">
      <c r="A24156" s="9"/>
      <c r="H24156" s="9"/>
      <c r="J24156">
        <v>4</v>
      </c>
      <c r="K24156">
        <f ca="1">SIMULATION!$D$3*SIMULATION!$D$17/$H24152/(SIMULATION!$D$17-$I24152)*(((EXP(-$I24152*$J24156))/(1-EXP(-SIMULATION!$D$4*$I24152)))-(EXP(-SIMULATION!$D$17*$J24156)/(1-EXP(-SIMULATION!$D$4*SIMULATION!$D$17))))</f>
        <v>2.5567177545510082</v>
      </c>
      <c r="L24156">
        <v>0.26928341222014918</v>
      </c>
      <c r="M24156">
        <f t="shared" ca="1" si="377"/>
        <v>3.245199435580342</v>
      </c>
    </row>
    <row r="24157" spans="1:13" x14ac:dyDescent="0.25">
      <c r="A24157" s="9"/>
      <c r="H24157" s="9"/>
      <c r="J24157">
        <v>5</v>
      </c>
      <c r="K24157">
        <f ca="1">SIMULATION!$D$3*SIMULATION!$D$17/$H24152/(SIMULATION!$D$17-$I24152)*(((EXP(-$I24152*$J24157))/(1-EXP(-SIMULATION!$D$4*$I24152)))-(EXP(-SIMULATION!$D$17*$J24157)/(1-EXP(-SIMULATION!$D$4*SIMULATION!$D$17))))</f>
        <v>2.5674030646523596</v>
      </c>
      <c r="L24157">
        <v>-0.14539860445043382</v>
      </c>
      <c r="M24157">
        <f t="shared" ca="1" si="377"/>
        <v>2.1941062419901396</v>
      </c>
    </row>
    <row r="24158" spans="1:13" x14ac:dyDescent="0.25">
      <c r="A24158" s="9"/>
      <c r="H24158" s="9"/>
      <c r="J24158">
        <v>6</v>
      </c>
      <c r="K24158">
        <f ca="1">SIMULATION!$D$3*SIMULATION!$D$17/$H24152/(SIMULATION!$D$17-$I24152)*(((EXP(-$I24152*$J24158))/(1-EXP(-SIMULATION!$D$4*$I24152)))-(EXP(-SIMULATION!$D$17*$J24158)/(1-EXP(-SIMULATION!$D$4*SIMULATION!$D$17))))</f>
        <v>2.5319831425434143</v>
      </c>
      <c r="L24158">
        <v>0.13647936336835767</v>
      </c>
      <c r="M24158">
        <f t="shared" ca="1" si="377"/>
        <v>2.8775465898971531</v>
      </c>
    </row>
    <row r="24159" spans="1:13" x14ac:dyDescent="0.25">
      <c r="A24159" s="9"/>
      <c r="H24159" s="9"/>
      <c r="J24159">
        <v>7</v>
      </c>
      <c r="K24159">
        <f ca="1">SIMULATION!$D$3*SIMULATION!$D$17/$H24152/(SIMULATION!$D$17-$I24152)*(((EXP(-$I24152*$J24159))/(1-EXP(-SIMULATION!$D$4*$I24152)))-(EXP(-SIMULATION!$D$17*$J24159)/(1-EXP(-SIMULATION!$D$4*SIMULATION!$D$17))))</f>
        <v>2.4689409407457772</v>
      </c>
      <c r="L24159">
        <v>-0.33238446330581822</v>
      </c>
      <c r="M24159">
        <f t="shared" ca="1" si="377"/>
        <v>1.6483033312222302</v>
      </c>
    </row>
    <row r="24160" spans="1:13" x14ac:dyDescent="0.25">
      <c r="A24160" s="9"/>
      <c r="H24160" s="9"/>
      <c r="J24160">
        <v>8</v>
      </c>
      <c r="K24160">
        <f ca="1">SIMULATION!$D$3*SIMULATION!$D$17/$H24152/(SIMULATION!$D$17-$I24152)*(((EXP(-$I24152*$J24160))/(1-EXP(-SIMULATION!$D$4*$I24152)))-(EXP(-SIMULATION!$D$17*$J24160)/(1-EXP(-SIMULATION!$D$4*SIMULATION!$D$17))))</f>
        <v>2.3900332882789916</v>
      </c>
      <c r="L24160">
        <v>-0.1958735387914094</v>
      </c>
      <c r="M24160">
        <f t="shared" ca="1" si="377"/>
        <v>1.9218890102745168</v>
      </c>
    </row>
    <row r="24161" spans="1:13" x14ac:dyDescent="0.25">
      <c r="A24161" s="9"/>
      <c r="H24161" s="9"/>
      <c r="J24161">
        <v>9</v>
      </c>
      <c r="K24161">
        <f ca="1">SIMULATION!$D$3*SIMULATION!$D$17/$H24152/(SIMULATION!$D$17-$I24152)*(((EXP(-$I24152*$J24161))/(1-EXP(-SIMULATION!$D$4*$I24152)))-(EXP(-SIMULATION!$D$17*$J24161)/(1-EXP(-SIMULATION!$D$4*SIMULATION!$D$17))))</f>
        <v>2.3027107318023998</v>
      </c>
      <c r="L24161">
        <v>-0.33627256634136815</v>
      </c>
      <c r="M24161">
        <f t="shared" ca="1" si="377"/>
        <v>1.528372284477397</v>
      </c>
    </row>
    <row r="24162" spans="1:13" x14ac:dyDescent="0.25">
      <c r="A24162" s="9"/>
      <c r="H24162" s="9"/>
      <c r="J24162">
        <v>10</v>
      </c>
      <c r="K24162">
        <f ca="1">SIMULATION!$D$3*SIMULATION!$D$17/$H24152/(SIMULATION!$D$17-$I24152)*(((EXP(-$I24152*$J24162))/(1-EXP(-SIMULATION!$D$4*$I24152)))-(EXP(-SIMULATION!$D$17*$J24162)/(1-EXP(-SIMULATION!$D$4*SIMULATION!$D$17))))</f>
        <v>2.211668047442275</v>
      </c>
      <c r="L24162">
        <v>-4.1144557759125552E-2</v>
      </c>
      <c r="M24162">
        <f t="shared" ca="1" si="377"/>
        <v>2.1206699437202738</v>
      </c>
    </row>
    <row r="24163" spans="1:13" x14ac:dyDescent="0.25">
      <c r="A24163" s="9"/>
      <c r="H24163" s="9"/>
      <c r="J24163">
        <v>11</v>
      </c>
      <c r="K24163">
        <f ca="1">SIMULATION!$D$3*SIMULATION!$D$17/$H24152/(SIMULATION!$D$17-$I24152)*(((EXP(-$I24152*$J24163))/(1-EXP(-SIMULATION!$D$4*$I24152)))-(EXP(-SIMULATION!$D$17*$J24163)/(1-EXP(-SIMULATION!$D$4*SIMULATION!$D$17))))</f>
        <v>2.1198376735308155</v>
      </c>
      <c r="L24163">
        <v>3.3290479291111834E-2</v>
      </c>
      <c r="M24163">
        <f t="shared" ca="1" si="377"/>
        <v>2.1904080857020114</v>
      </c>
    </row>
    <row r="24164" spans="1:13" x14ac:dyDescent="0.25">
      <c r="A24164" s="9"/>
      <c r="H24164" s="9"/>
      <c r="J24164">
        <v>12</v>
      </c>
      <c r="K24164">
        <f ca="1">SIMULATION!$D$3*SIMULATION!$D$17/$H24152/(SIMULATION!$D$17-$I24152)*(((EXP(-$I24152*$J24164))/(1-EXP(-SIMULATION!$D$4*$I24152)))-(EXP(-SIMULATION!$D$17*$J24164)/(1-EXP(-SIMULATION!$D$4*SIMULATION!$D$17))))</f>
        <v>2.0290261614074598</v>
      </c>
      <c r="L24164">
        <v>-0.31613181620403796</v>
      </c>
      <c r="M24164">
        <f t="shared" ca="1" si="377"/>
        <v>1.387586435876212</v>
      </c>
    </row>
    <row r="24165" spans="1:13" x14ac:dyDescent="0.25">
      <c r="A24165" s="9"/>
      <c r="H24165" s="9"/>
      <c r="J24165">
        <v>13</v>
      </c>
      <c r="K24165">
        <f ca="1">SIMULATION!$D$3*SIMULATION!$D$17/$H24152/(SIMULATION!$D$17-$I24152)*(((EXP(-$I24152*$J24165))/(1-EXP(-SIMULATION!$D$4*$I24152)))-(EXP(-SIMULATION!$D$17*$J24165)/(1-EXP(-SIMULATION!$D$4*SIMULATION!$D$17))))</f>
        <v>1.9403218710362271</v>
      </c>
      <c r="L24165">
        <v>-0.30915818007838863</v>
      </c>
      <c r="M24165">
        <f t="shared" ca="1" si="377"/>
        <v>1.3404554926203731</v>
      </c>
    </row>
    <row r="24166" spans="1:13" x14ac:dyDescent="0.25">
      <c r="A24166" s="9"/>
      <c r="H24166" s="9"/>
      <c r="J24166">
        <v>14</v>
      </c>
      <c r="K24166">
        <f ca="1">SIMULATION!$D$3*SIMULATION!$D$17/$H24152/(SIMULATION!$D$17-$I24152)*(((EXP(-$I24152*$J24166))/(1-EXP(-SIMULATION!$D$4*$I24152)))-(EXP(-SIMULATION!$D$17*$J24166)/(1-EXP(-SIMULATION!$D$4*SIMULATION!$D$17))))</f>
        <v>1.8543560819141265</v>
      </c>
      <c r="L24166">
        <v>6.1709631123731096E-2</v>
      </c>
      <c r="M24166">
        <f t="shared" ca="1" si="377"/>
        <v>1.9687877117010946</v>
      </c>
    </row>
    <row r="24167" spans="1:13" x14ac:dyDescent="0.25">
      <c r="A24167" s="9"/>
      <c r="H24167" s="9"/>
      <c r="J24167">
        <v>15</v>
      </c>
      <c r="K24167">
        <f ca="1">SIMULATION!$D$3*SIMULATION!$D$17/$H24152/(SIMULATION!$D$17-$I24152)*(((EXP(-$I24152*$J24167))/(1-EXP(-SIMULATION!$D$4*$I24152)))-(EXP(-SIMULATION!$D$17*$J24167)/(1-EXP(-SIMULATION!$D$4*SIMULATION!$D$17))))</f>
        <v>1.7714701757797371</v>
      </c>
      <c r="L24167">
        <v>0.17087511928401611</v>
      </c>
      <c r="M24167">
        <f t="shared" ca="1" si="377"/>
        <v>2.0741703533741767</v>
      </c>
    </row>
    <row r="24168" spans="1:13" x14ac:dyDescent="0.25">
      <c r="A24168" s="9"/>
      <c r="H24168" s="9"/>
      <c r="J24168">
        <v>16</v>
      </c>
      <c r="K24168">
        <f ca="1">SIMULATION!$D$3*SIMULATION!$D$17/$H24152/(SIMULATION!$D$17-$I24152)*(((EXP(-$I24152*$J24168))/(1-EXP(-SIMULATION!$D$4*$I24152)))-(EXP(-SIMULATION!$D$17*$J24168)/(1-EXP(-SIMULATION!$D$4*SIMULATION!$D$17))))</f>
        <v>1.6918226343800942</v>
      </c>
      <c r="L24168">
        <v>0.42415333737861999</v>
      </c>
      <c r="M24168">
        <f t="shared" ca="1" si="377"/>
        <v>2.4094148510050997</v>
      </c>
    </row>
    <row r="24169" spans="1:13" x14ac:dyDescent="0.25">
      <c r="A24169" s="9"/>
      <c r="H24169" s="9"/>
      <c r="J24169">
        <v>17</v>
      </c>
      <c r="K24169">
        <f ca="1">SIMULATION!$D$3*SIMULATION!$D$17/$H24152/(SIMULATION!$D$17-$I24152)*(((EXP(-$I24152*$J24169))/(1-EXP(-SIMULATION!$D$4*$I24152)))-(EXP(-SIMULATION!$D$17*$J24169)/(1-EXP(-SIMULATION!$D$4*SIMULATION!$D$17))))</f>
        <v>1.6154574754977871</v>
      </c>
      <c r="L24169">
        <v>0.28210147128731194</v>
      </c>
      <c r="M24169">
        <f t="shared" ca="1" si="377"/>
        <v>2.0711804061377994</v>
      </c>
    </row>
    <row r="24170" spans="1:13" x14ac:dyDescent="0.25">
      <c r="A24170" s="9"/>
      <c r="H24170" s="9"/>
      <c r="J24170">
        <v>18</v>
      </c>
      <c r="K24170">
        <f ca="1">SIMULATION!$D$3*SIMULATION!$D$17/$H24152/(SIMULATION!$D$17-$I24152)*(((EXP(-$I24152*$J24170))/(1-EXP(-SIMULATION!$D$4*$I24152)))-(EXP(-SIMULATION!$D$17*$J24170)/(1-EXP(-SIMULATION!$D$4*SIMULATION!$D$17))))</f>
        <v>1.5423479836274301</v>
      </c>
      <c r="L24170">
        <v>-0.20390462200028883</v>
      </c>
      <c r="M24170">
        <f t="shared" ca="1" si="377"/>
        <v>1.2278561010329714</v>
      </c>
    </row>
    <row r="24171" spans="1:13" x14ac:dyDescent="0.25">
      <c r="A24171" s="9"/>
      <c r="H24171" s="9"/>
      <c r="J24171">
        <v>19</v>
      </c>
      <c r="K24171">
        <f ca="1">SIMULATION!$D$3*SIMULATION!$D$17/$H24152/(SIMULATION!$D$17-$I24152)*(((EXP(-$I24152*$J24171))/(1-EXP(-SIMULATION!$D$4*$I24152)))-(EXP(-SIMULATION!$D$17*$J24171)/(1-EXP(-SIMULATION!$D$4*SIMULATION!$D$17))))</f>
        <v>1.4724246145414339</v>
      </c>
      <c r="L24171">
        <v>0.13766778543616998</v>
      </c>
      <c r="M24171">
        <f t="shared" ca="1" si="377"/>
        <v>1.6751300504470592</v>
      </c>
    </row>
    <row r="24172" spans="1:13" x14ac:dyDescent="0.25">
      <c r="A24172" s="9"/>
      <c r="H24172" s="9"/>
      <c r="J24172">
        <v>20</v>
      </c>
      <c r="K24172">
        <f ca="1">SIMULATION!$D$3*SIMULATION!$D$17/$H24152/(SIMULATION!$D$17-$I24152)*(((EXP(-$I24152*$J24172))/(1-EXP(-SIMULATION!$D$4*$I24152)))-(EXP(-SIMULATION!$D$17*$J24172)/(1-EXP(-SIMULATION!$D$4*SIMULATION!$D$17))))</f>
        <v>1.4055927635192391</v>
      </c>
      <c r="L24172">
        <v>0.11753949036786625</v>
      </c>
      <c r="M24172">
        <f t="shared" ca="1" si="377"/>
        <v>1.5708054206080511</v>
      </c>
    </row>
    <row r="24173" spans="1:13" x14ac:dyDescent="0.25">
      <c r="A24173" s="9"/>
      <c r="H24173" s="9"/>
      <c r="J24173">
        <v>21</v>
      </c>
      <c r="K24173">
        <f ca="1">SIMULATION!$D$3*SIMULATION!$D$17/$H24152/(SIMULATION!$D$17-$I24152)*(((EXP(-$I24152*$J24173))/(1-EXP(-SIMULATION!$D$4*$I24152)))-(EXP(-SIMULATION!$D$17*$J24173)/(1-EXP(-SIMULATION!$D$4*SIMULATION!$D$17))))</f>
        <v>1.3417440431388599</v>
      </c>
      <c r="L24173">
        <v>-0.34589050507064883</v>
      </c>
      <c r="M24173">
        <f t="shared" ca="1" si="377"/>
        <v>0.87764751838202515</v>
      </c>
    </row>
    <row r="24174" spans="1:13" x14ac:dyDescent="0.25">
      <c r="A24174" s="9"/>
      <c r="H24174" s="9"/>
      <c r="J24174">
        <v>22</v>
      </c>
      <c r="K24174">
        <f ca="1">SIMULATION!$D$3*SIMULATION!$D$17/$H24152/(SIMULATION!$D$17-$I24152)*(((EXP(-$I24152*$J24174))/(1-EXP(-SIMULATION!$D$4*$I24152)))-(EXP(-SIMULATION!$D$17*$J24174)/(1-EXP(-SIMULATION!$D$4*SIMULATION!$D$17))))</f>
        <v>1.2807634067758649</v>
      </c>
      <c r="L24174">
        <v>-7.6615214788798666E-2</v>
      </c>
      <c r="M24174">
        <f t="shared" ca="1" si="377"/>
        <v>1.1826374432720985</v>
      </c>
    </row>
    <row r="24175" spans="1:13" x14ac:dyDescent="0.25">
      <c r="A24175" s="9"/>
      <c r="H24175" s="9"/>
      <c r="J24175">
        <v>23</v>
      </c>
      <c r="K24175">
        <f ca="1">SIMULATION!$D$3*SIMULATION!$D$17/$H24152/(SIMULATION!$D$17-$I24152)*(((EXP(-$I24152*$J24175))/(1-EXP(-SIMULATION!$D$4*$I24152)))-(EXP(-SIMULATION!$D$17*$J24175)/(1-EXP(-SIMULATION!$D$4*SIMULATION!$D$17))))</f>
        <v>1.2225336146436714</v>
      </c>
      <c r="L24175">
        <v>0.11163258802524338</v>
      </c>
      <c r="M24175">
        <f t="shared" ca="1" si="377"/>
        <v>1.3590082059941999</v>
      </c>
    </row>
    <row r="24176" spans="1:13" x14ac:dyDescent="0.25">
      <c r="A24176" s="9"/>
      <c r="H24176" s="9"/>
      <c r="J24176">
        <v>24</v>
      </c>
      <c r="K24176">
        <f ca="1">SIMULATION!$D$3*SIMULATION!$D$17/$H24152/(SIMULATION!$D$17-$I24152)*(((EXP(-$I24152*$J24176))/(1-EXP(-SIMULATION!$D$4*$I24152)))-(EXP(-SIMULATION!$D$17*$J24176)/(1-EXP(-SIMULATION!$D$4*SIMULATION!$D$17))))</f>
        <v>1.1669380013682011</v>
      </c>
      <c r="L24176">
        <v>0.12254669671344887</v>
      </c>
      <c r="M24176">
        <f t="shared" ca="1" si="377"/>
        <v>1.3099423987052683</v>
      </c>
    </row>
    <row r="24177" spans="1:13" x14ac:dyDescent="0.25">
      <c r="A24177" s="9">
        <v>968</v>
      </c>
      <c r="B24177" s="2">
        <f ca="1">NORMINV(RAND(),SIMULATION!D7,SIMULATION!D8)</f>
        <v>56.893120490523785</v>
      </c>
      <c r="C24177" s="2">
        <v>2</v>
      </c>
      <c r="D24177" s="2">
        <f ca="1">SIMULATION!$D$11*(1+(SIMULATION!$D$12*LN(1+$C24177)))*(1+(SIMULATION!$D$13*(($B24177/63.5)-1)))</f>
        <v>9.747422932250613</v>
      </c>
      <c r="E24177" s="2">
        <v>0.27687657485254874</v>
      </c>
      <c r="F24177" s="2">
        <f ca="1">D24177*(1+E24177)</f>
        <v>12.44625600737135</v>
      </c>
      <c r="G24177" s="2">
        <v>-0.84919196621550541</v>
      </c>
      <c r="H24177" s="9">
        <f>SIMULATION!$D$15*EXP($G$24177)</f>
        <v>94.430683080021737</v>
      </c>
      <c r="I24177" s="2">
        <f ca="1">$F24177/$H24177</f>
        <v>0.13180309197619844</v>
      </c>
      <c r="J24177">
        <v>0</v>
      </c>
      <c r="K24177">
        <f ca="1">SIMULATION!$D$3*SIMULATION!$D$17/$H24177/(SIMULATION!$D$17-$I24177)*(((EXP(-$I24177*$J24177))/(1-EXP(-SIMULATION!$D$4*$I24177)))-(EXP(-SIMULATION!$D$17*$J24177)/(1-EXP(-SIMULATION!$D$4*SIMULATION!$D$17))))</f>
        <v>0.36520601453042217</v>
      </c>
      <c r="L24177">
        <v>8.5111637219545011E-2</v>
      </c>
      <c r="M24177">
        <f t="shared" ca="1" si="377"/>
        <v>0.39628929634953136</v>
      </c>
    </row>
    <row r="24178" spans="1:13" x14ac:dyDescent="0.25">
      <c r="A24178" s="9"/>
      <c r="H24178" s="9"/>
      <c r="J24178">
        <v>1</v>
      </c>
      <c r="K24178">
        <f ca="1">SIMULATION!$D$3*SIMULATION!$D$17/$H24177/(SIMULATION!$D$17-$I24177)*(((EXP(-$I24177*$J24178))/(1-EXP(-SIMULATION!$D$4*$I24177)))-(EXP(-SIMULATION!$D$17*$J24178)/(1-EXP(-SIMULATION!$D$4*SIMULATION!$D$17))))</f>
        <v>2.2705900376899342</v>
      </c>
      <c r="L24178">
        <v>-1.2737199498952774E-2</v>
      </c>
      <c r="M24178">
        <f t="shared" ca="1" si="377"/>
        <v>2.2416690793995429</v>
      </c>
    </row>
    <row r="24179" spans="1:13" x14ac:dyDescent="0.25">
      <c r="A24179" s="9"/>
      <c r="H24179" s="9"/>
      <c r="J24179">
        <v>2</v>
      </c>
      <c r="K24179">
        <f ca="1">SIMULATION!$D$3*SIMULATION!$D$17/$H24177/(SIMULATION!$D$17-$I24177)*(((EXP(-$I24177*$J24179))/(1-EXP(-SIMULATION!$D$4*$I24177)))-(EXP(-SIMULATION!$D$17*$J24179)/(1-EXP(-SIMULATION!$D$4*SIMULATION!$D$17))))</f>
        <v>3.2401192032935069</v>
      </c>
      <c r="L24179">
        <v>0.15367425729299566</v>
      </c>
      <c r="M24179">
        <f t="shared" ca="1" si="377"/>
        <v>3.7380421154004093</v>
      </c>
    </row>
    <row r="24180" spans="1:13" x14ac:dyDescent="0.25">
      <c r="A24180" s="9"/>
      <c r="H24180" s="9"/>
      <c r="J24180">
        <v>3</v>
      </c>
      <c r="K24180">
        <f ca="1">SIMULATION!$D$3*SIMULATION!$D$17/$H24177/(SIMULATION!$D$17-$I24177)*(((EXP(-$I24177*$J24180))/(1-EXP(-SIMULATION!$D$4*$I24177)))-(EXP(-SIMULATION!$D$17*$J24180)/(1-EXP(-SIMULATION!$D$4*SIMULATION!$D$17))))</f>
        <v>3.640985110182561</v>
      </c>
      <c r="L24180">
        <v>0.21005825797008551</v>
      </c>
      <c r="M24180">
        <f t="shared" ca="1" si="377"/>
        <v>4.4058040997225296</v>
      </c>
    </row>
    <row r="24181" spans="1:13" x14ac:dyDescent="0.25">
      <c r="A24181" s="9"/>
      <c r="H24181" s="9"/>
      <c r="J24181">
        <v>4</v>
      </c>
      <c r="K24181">
        <f ca="1">SIMULATION!$D$3*SIMULATION!$D$17/$H24177/(SIMULATION!$D$17-$I24177)*(((EXP(-$I24177*$J24181))/(1-EXP(-SIMULATION!$D$4*$I24177)))-(EXP(-SIMULATION!$D$17*$J24181)/(1-EXP(-SIMULATION!$D$4*SIMULATION!$D$17))))</f>
        <v>3.704658146562569</v>
      </c>
      <c r="L24181">
        <v>0.18747560619281614</v>
      </c>
      <c r="M24181">
        <f t="shared" ca="1" si="377"/>
        <v>4.3991911783265421</v>
      </c>
    </row>
    <row r="24182" spans="1:13" x14ac:dyDescent="0.25">
      <c r="A24182" s="9"/>
      <c r="H24182" s="9"/>
      <c r="J24182">
        <v>5</v>
      </c>
      <c r="K24182">
        <f ca="1">SIMULATION!$D$3*SIMULATION!$D$17/$H24177/(SIMULATION!$D$17-$I24177)*(((EXP(-$I24177*$J24182))/(1-EXP(-SIMULATION!$D$4*$I24177)))-(EXP(-SIMULATION!$D$17*$J24182)/(1-EXP(-SIMULATION!$D$4*SIMULATION!$D$17))))</f>
        <v>3.5761088124813689</v>
      </c>
      <c r="L24182">
        <v>-0.95704154860451063</v>
      </c>
      <c r="M24182">
        <f t="shared" ca="1" si="377"/>
        <v>0.1536240966059621</v>
      </c>
    </row>
    <row r="24183" spans="1:13" x14ac:dyDescent="0.25">
      <c r="A24183" s="9"/>
      <c r="H24183" s="9"/>
      <c r="J24183">
        <v>6</v>
      </c>
      <c r="K24183">
        <f ca="1">SIMULATION!$D$3*SIMULATION!$D$17/$H24177/(SIMULATION!$D$17-$I24177)*(((EXP(-$I24177*$J24183))/(1-EXP(-SIMULATION!$D$4*$I24177)))-(EXP(-SIMULATION!$D$17*$J24183)/(1-EXP(-SIMULATION!$D$4*SIMULATION!$D$17))))</f>
        <v>3.3452914601369712</v>
      </c>
      <c r="L24183">
        <v>0.12442191263875768</v>
      </c>
      <c r="M24183">
        <f t="shared" ca="1" si="377"/>
        <v>3.7615190219413162</v>
      </c>
    </row>
    <row r="24184" spans="1:13" x14ac:dyDescent="0.25">
      <c r="A24184" s="9"/>
      <c r="H24184" s="9"/>
      <c r="J24184">
        <v>7</v>
      </c>
      <c r="K24184">
        <f ca="1">SIMULATION!$D$3*SIMULATION!$D$17/$H24177/(SIMULATION!$D$17-$I24177)*(((EXP(-$I24177*$J24184))/(1-EXP(-SIMULATION!$D$4*$I24177)))-(EXP(-SIMULATION!$D$17*$J24184)/(1-EXP(-SIMULATION!$D$4*SIMULATION!$D$17))))</f>
        <v>3.0672685821760801</v>
      </c>
      <c r="L24184">
        <v>5.739025028847447E-2</v>
      </c>
      <c r="M24184">
        <f t="shared" ca="1" si="377"/>
        <v>3.2432998938091395</v>
      </c>
    </row>
    <row r="24185" spans="1:13" x14ac:dyDescent="0.25">
      <c r="A24185" s="9"/>
      <c r="H24185" s="9"/>
      <c r="J24185">
        <v>8</v>
      </c>
      <c r="K24185">
        <f ca="1">SIMULATION!$D$3*SIMULATION!$D$17/$H24177/(SIMULATION!$D$17-$I24177)*(((EXP(-$I24177*$J24185))/(1-EXP(-SIMULATION!$D$4*$I24177)))-(EXP(-SIMULATION!$D$17*$J24185)/(1-EXP(-SIMULATION!$D$4*SIMULATION!$D$17))))</f>
        <v>2.7750620169007441</v>
      </c>
      <c r="L24185">
        <v>3.2908517144001614E-3</v>
      </c>
      <c r="M24185">
        <f t="shared" ca="1" si="377"/>
        <v>2.7841943344966285</v>
      </c>
    </row>
    <row r="24186" spans="1:13" x14ac:dyDescent="0.25">
      <c r="A24186" s="9"/>
      <c r="H24186" s="9"/>
      <c r="J24186">
        <v>9</v>
      </c>
      <c r="K24186">
        <f ca="1">SIMULATION!$D$3*SIMULATION!$D$17/$H24177/(SIMULATION!$D$17-$I24177)*(((EXP(-$I24177*$J24186))/(1-EXP(-SIMULATION!$D$4*$I24177)))-(EXP(-SIMULATION!$D$17*$J24186)/(1-EXP(-SIMULATION!$D$4*SIMULATION!$D$17))))</f>
        <v>2.4878489331766498</v>
      </c>
      <c r="L24186">
        <v>-1.1068763777076149E-2</v>
      </c>
      <c r="M24186">
        <f t="shared" ca="1" si="377"/>
        <v>2.4603115210222666</v>
      </c>
    </row>
    <row r="24187" spans="1:13" x14ac:dyDescent="0.25">
      <c r="A24187" s="9"/>
      <c r="H24187" s="9"/>
      <c r="J24187">
        <v>10</v>
      </c>
      <c r="K24187">
        <f ca="1">SIMULATION!$D$3*SIMULATION!$D$17/$H24177/(SIMULATION!$D$17-$I24177)*(((EXP(-$I24177*$J24187))/(1-EXP(-SIMULATION!$D$4*$I24177)))-(EXP(-SIMULATION!$D$17*$J24187)/(1-EXP(-SIMULATION!$D$4*SIMULATION!$D$17))))</f>
        <v>2.216179499981048</v>
      </c>
      <c r="L24187">
        <v>-0.18957256368689768</v>
      </c>
      <c r="M24187">
        <f t="shared" ca="1" si="377"/>
        <v>1.7960526705792939</v>
      </c>
    </row>
    <row r="24188" spans="1:13" x14ac:dyDescent="0.25">
      <c r="A24188" s="9"/>
      <c r="H24188" s="9"/>
      <c r="J24188">
        <v>11</v>
      </c>
      <c r="K24188">
        <f ca="1">SIMULATION!$D$3*SIMULATION!$D$17/$H24177/(SIMULATION!$D$17-$I24177)*(((EXP(-$I24177*$J24188))/(1-EXP(-SIMULATION!$D$4*$I24177)))-(EXP(-SIMULATION!$D$17*$J24188)/(1-EXP(-SIMULATION!$D$4*SIMULATION!$D$17))))</f>
        <v>1.9652902414912645</v>
      </c>
      <c r="L24188">
        <v>-0.45389178802055807</v>
      </c>
      <c r="M24188">
        <f t="shared" ca="1" si="377"/>
        <v>1.07326113980144</v>
      </c>
    </row>
    <row r="24189" spans="1:13" x14ac:dyDescent="0.25">
      <c r="A24189" s="9"/>
      <c r="H24189" s="9"/>
      <c r="J24189">
        <v>12</v>
      </c>
      <c r="K24189">
        <f ca="1">SIMULATION!$D$3*SIMULATION!$D$17/$H24177/(SIMULATION!$D$17-$I24177)*(((EXP(-$I24177*$J24189))/(1-EXP(-SIMULATION!$D$4*$I24177)))-(EXP(-SIMULATION!$D$17*$J24189)/(1-EXP(-SIMULATION!$D$4*SIMULATION!$D$17))))</f>
        <v>1.7372007972242696</v>
      </c>
      <c r="L24189">
        <v>0.23918657544588226</v>
      </c>
      <c r="M24189">
        <f t="shared" ca="1" si="377"/>
        <v>2.152715906774199</v>
      </c>
    </row>
    <row r="24190" spans="1:13" x14ac:dyDescent="0.25">
      <c r="A24190" s="9"/>
      <c r="H24190" s="9"/>
      <c r="J24190">
        <v>13</v>
      </c>
      <c r="K24190">
        <f ca="1">SIMULATION!$D$3*SIMULATION!$D$17/$H24177/(SIMULATION!$D$17-$I24177)*(((EXP(-$I24177*$J24190))/(1-EXP(-SIMULATION!$D$4*$I24177)))-(EXP(-SIMULATION!$D$17*$J24190)/(1-EXP(-SIMULATION!$D$4*SIMULATION!$D$17))))</f>
        <v>1.5320343332411792</v>
      </c>
      <c r="L24190">
        <v>0.15515964974001359</v>
      </c>
      <c r="M24190">
        <f t="shared" ca="1" si="377"/>
        <v>1.7697442437765558</v>
      </c>
    </row>
    <row r="24191" spans="1:13" x14ac:dyDescent="0.25">
      <c r="A24191" s="9"/>
      <c r="H24191" s="9"/>
      <c r="J24191">
        <v>14</v>
      </c>
      <c r="K24191">
        <f ca="1">SIMULATION!$D$3*SIMULATION!$D$17/$H24177/(SIMULATION!$D$17-$I24177)*(((EXP(-$I24177*$J24191))/(1-EXP(-SIMULATION!$D$4*$I24177)))-(EXP(-SIMULATION!$D$17*$J24191)/(1-EXP(-SIMULATION!$D$4*SIMULATION!$D$17))))</f>
        <v>1.3488433203759238</v>
      </c>
      <c r="L24191">
        <v>-7.2057056470399103E-2</v>
      </c>
      <c r="M24191">
        <f t="shared" ca="1" si="377"/>
        <v>1.2516496410698752</v>
      </c>
    </row>
    <row r="24192" spans="1:13" x14ac:dyDescent="0.25">
      <c r="A24192" s="9"/>
      <c r="H24192" s="9"/>
      <c r="J24192">
        <v>15</v>
      </c>
      <c r="K24192">
        <f ca="1">SIMULATION!$D$3*SIMULATION!$D$17/$H24177/(SIMULATION!$D$17-$I24177)*(((EXP(-$I24177*$J24192))/(1-EXP(-SIMULATION!$D$4*$I24177)))-(EXP(-SIMULATION!$D$17*$J24192)/(1-EXP(-SIMULATION!$D$4*SIMULATION!$D$17))))</f>
        <v>1.1861208554744886</v>
      </c>
      <c r="L24192">
        <v>-0.12192626307911526</v>
      </c>
      <c r="M24192">
        <f t="shared" ca="1" si="377"/>
        <v>1.0415015720062808</v>
      </c>
    </row>
    <row r="24193" spans="1:13" x14ac:dyDescent="0.25">
      <c r="A24193" s="9"/>
      <c r="H24193" s="9"/>
      <c r="J24193">
        <v>16</v>
      </c>
      <c r="K24193">
        <f ca="1">SIMULATION!$D$3*SIMULATION!$D$17/$H24177/(SIMULATION!$D$17-$I24177)*(((EXP(-$I24177*$J24193))/(1-EXP(-SIMULATION!$D$4*$I24177)))-(EXP(-SIMULATION!$D$17*$J24193)/(1-EXP(-SIMULATION!$D$4*SIMULATION!$D$17))))</f>
        <v>1.042112676120025</v>
      </c>
      <c r="L24193">
        <v>-0.55833884721807658</v>
      </c>
      <c r="M24193">
        <f t="shared" ca="1" si="377"/>
        <v>0.46026068586382546</v>
      </c>
    </row>
    <row r="24194" spans="1:13" x14ac:dyDescent="0.25">
      <c r="A24194" s="9"/>
      <c r="H24194" s="9"/>
      <c r="J24194">
        <v>17</v>
      </c>
      <c r="K24194">
        <f ca="1">SIMULATION!$D$3*SIMULATION!$D$17/$H24177/(SIMULATION!$D$17-$I24177)*(((EXP(-$I24177*$J24194))/(1-EXP(-SIMULATION!$D$4*$I24177)))-(EXP(-SIMULATION!$D$17*$J24194)/(1-EXP(-SIMULATION!$D$4*SIMULATION!$D$17))))</f>
        <v>0.91500338775664025</v>
      </c>
      <c r="L24194">
        <v>-0.26828965517477632</v>
      </c>
      <c r="M24194">
        <f t="shared" ca="1" si="377"/>
        <v>0.66951744437165905</v>
      </c>
    </row>
    <row r="24195" spans="1:13" x14ac:dyDescent="0.25">
      <c r="A24195" s="9"/>
      <c r="H24195" s="9"/>
      <c r="J24195">
        <v>18</v>
      </c>
      <c r="K24195">
        <f ca="1">SIMULATION!$D$3*SIMULATION!$D$17/$H24177/(SIMULATION!$D$17-$I24177)*(((EXP(-$I24177*$J24195))/(1-EXP(-SIMULATION!$D$4*$I24177)))-(EXP(-SIMULATION!$D$17*$J24195)/(1-EXP(-SIMULATION!$D$4*SIMULATION!$D$17))))</f>
        <v>0.80302377723505258</v>
      </c>
      <c r="L24195">
        <v>-0.64689597419018396</v>
      </c>
      <c r="M24195">
        <f t="shared" ref="M24195:M24258" ca="1" si="378">$K24195*(1+$L24195)</f>
        <v>0.28355092856270198</v>
      </c>
    </row>
    <row r="24196" spans="1:13" x14ac:dyDescent="0.25">
      <c r="A24196" s="9"/>
      <c r="H24196" s="9"/>
      <c r="J24196">
        <v>19</v>
      </c>
      <c r="K24196">
        <f ca="1">SIMULATION!$D$3*SIMULATION!$D$17/$H24177/(SIMULATION!$D$17-$I24177)*(((EXP(-$I24177*$J24196))/(1-EXP(-SIMULATION!$D$4*$I24177)))-(EXP(-SIMULATION!$D$17*$J24196)/(1-EXP(-SIMULATION!$D$4*SIMULATION!$D$17))))</f>
        <v>0.70450904158500927</v>
      </c>
      <c r="L24196">
        <v>0.27091973193649616</v>
      </c>
      <c r="M24196">
        <f t="shared" ca="1" si="378"/>
        <v>0.89537444227805785</v>
      </c>
    </row>
    <row r="24197" spans="1:13" x14ac:dyDescent="0.25">
      <c r="A24197" s="9"/>
      <c r="H24197" s="9"/>
      <c r="J24197">
        <v>20</v>
      </c>
      <c r="K24197">
        <f ca="1">SIMULATION!$D$3*SIMULATION!$D$17/$H24177/(SIMULATION!$D$17-$I24177)*(((EXP(-$I24177*$J24197))/(1-EXP(-SIMULATION!$D$4*$I24177)))-(EXP(-SIMULATION!$D$17*$J24197)/(1-EXP(-SIMULATION!$D$4*SIMULATION!$D$17))))</f>
        <v>0.61792686366396665</v>
      </c>
      <c r="L24197">
        <v>0.15170170153563531</v>
      </c>
      <c r="M24197">
        <f t="shared" ca="1" si="378"/>
        <v>0.71166742030636887</v>
      </c>
    </row>
    <row r="24198" spans="1:13" x14ac:dyDescent="0.25">
      <c r="A24198" s="9"/>
      <c r="H24198" s="9"/>
      <c r="J24198">
        <v>21</v>
      </c>
      <c r="K24198">
        <f ca="1">SIMULATION!$D$3*SIMULATION!$D$17/$H24177/(SIMULATION!$D$17-$I24177)*(((EXP(-$I24177*$J24198))/(1-EXP(-SIMULATION!$D$4*$I24177)))-(EXP(-SIMULATION!$D$17*$J24198)/(1-EXP(-SIMULATION!$D$4*SIMULATION!$D$17))))</f>
        <v>0.54188730581383826</v>
      </c>
      <c r="L24198">
        <v>0.15708580254776913</v>
      </c>
      <c r="M24198">
        <f t="shared" ca="1" si="378"/>
        <v>0.62701010813805336</v>
      </c>
    </row>
    <row r="24199" spans="1:13" x14ac:dyDescent="0.25">
      <c r="A24199" s="9"/>
      <c r="H24199" s="9"/>
      <c r="J24199">
        <v>22</v>
      </c>
      <c r="K24199">
        <f ca="1">SIMULATION!$D$3*SIMULATION!$D$17/$H24177/(SIMULATION!$D$17-$I24177)*(((EXP(-$I24177*$J24199))/(1-EXP(-SIMULATION!$D$4*$I24177)))-(EXP(-SIMULATION!$D$17*$J24199)/(1-EXP(-SIMULATION!$D$4*SIMULATION!$D$17))))</f>
        <v>0.47514205203674725</v>
      </c>
      <c r="L24199">
        <v>0.20103312680360527</v>
      </c>
      <c r="M24199">
        <f t="shared" ca="1" si="378"/>
        <v>0.57066134443357586</v>
      </c>
    </row>
    <row r="24200" spans="1:13" x14ac:dyDescent="0.25">
      <c r="A24200" s="9"/>
      <c r="H24200" s="9"/>
      <c r="J24200">
        <v>23</v>
      </c>
      <c r="K24200">
        <f ca="1">SIMULATION!$D$3*SIMULATION!$D$17/$H24177/(SIMULATION!$D$17-$I24177)*(((EXP(-$I24177*$J24200))/(1-EXP(-SIMULATION!$D$4*$I24177)))-(EXP(-SIMULATION!$D$17*$J24200)/(1-EXP(-SIMULATION!$D$4*SIMULATION!$D$17))))</f>
        <v>0.41657770093993507</v>
      </c>
      <c r="L24200">
        <v>5.9727524097446735E-2</v>
      </c>
      <c r="M24200">
        <f t="shared" ca="1" si="378"/>
        <v>0.44145885561128395</v>
      </c>
    </row>
    <row r="24201" spans="1:13" x14ac:dyDescent="0.25">
      <c r="A24201" s="9"/>
      <c r="H24201" s="9"/>
      <c r="J24201">
        <v>24</v>
      </c>
      <c r="K24201">
        <f ca="1">SIMULATION!$D$3*SIMULATION!$D$17/$H24177/(SIMULATION!$D$17-$I24177)*(((EXP(-$I24177*$J24201))/(1-EXP(-SIMULATION!$D$4*$I24177)))-(EXP(-SIMULATION!$D$17*$J24201)/(1-EXP(-SIMULATION!$D$4*SIMULATION!$D$17))))</f>
        <v>0.36520601453042167</v>
      </c>
      <c r="L24201">
        <v>0.10480899409942139</v>
      </c>
      <c r="M24201">
        <f t="shared" ca="1" si="378"/>
        <v>0.40348288955241385</v>
      </c>
    </row>
    <row r="24202" spans="1:13" x14ac:dyDescent="0.25">
      <c r="A24202" s="9">
        <v>969</v>
      </c>
      <c r="B24202" s="2">
        <f ca="1">NORMINV(RAND(),SIMULATION!D7,SIMULATION!D8)</f>
        <v>65.83145949822223</v>
      </c>
      <c r="C24202" s="2">
        <v>2</v>
      </c>
      <c r="D24202" s="2">
        <f ca="1">SIMULATION!$D$11*(1+(SIMULATION!$D$12*LN(1+$C24202)))*(1+(SIMULATION!$D$13*(($B24202/63.5)-1)))</f>
        <v>10.411199514666897</v>
      </c>
      <c r="E24202" s="2">
        <v>-6.2878318166314257E-2</v>
      </c>
      <c r="F24202" s="2">
        <f ca="1">D24202*(1+E24202)</f>
        <v>9.7565607990906962</v>
      </c>
      <c r="G24202" s="2">
        <v>0.46490894359638191</v>
      </c>
      <c r="H24202" s="9">
        <f>SIMULATION!$D$15*EXP($G$24202)</f>
        <v>351.41468426775191</v>
      </c>
      <c r="I24202" s="2">
        <f ca="1">$F24202/$H24202</f>
        <v>2.7763668497292848E-2</v>
      </c>
      <c r="J24202">
        <v>0</v>
      </c>
      <c r="K24202">
        <f ca="1">SIMULATION!$D$3*SIMULATION!$D$17/$H24202/(SIMULATION!$D$17-$I24202)*(((EXP(-$I24202*$J24202))/(1-EXP(-SIMULATION!$D$4*$I24202)))-(EXP(-SIMULATION!$D$17*$J24202)/(1-EXP(-SIMULATION!$D$4*SIMULATION!$D$17))))</f>
        <v>1.7624914738167963</v>
      </c>
      <c r="L24202">
        <v>6.5420298025540974E-2</v>
      </c>
      <c r="M24202">
        <f t="shared" ca="1" si="378"/>
        <v>1.877794191301366</v>
      </c>
    </row>
    <row r="24203" spans="1:13" x14ac:dyDescent="0.25">
      <c r="A24203" s="9"/>
      <c r="H24203" s="9"/>
      <c r="J24203">
        <v>1</v>
      </c>
      <c r="K24203">
        <f ca="1">SIMULATION!$D$3*SIMULATION!$D$17/$H24202/(SIMULATION!$D$17-$I24202)*(((EXP(-$I24202*$J24203))/(1-EXP(-SIMULATION!$D$4*$I24202)))-(EXP(-SIMULATION!$D$17*$J24203)/(1-EXP(-SIMULATION!$D$4*SIMULATION!$D$17))))</f>
        <v>2.2680901286379114</v>
      </c>
      <c r="L24203">
        <v>-0.14763203158237007</v>
      </c>
      <c r="M24203">
        <f t="shared" ca="1" si="378"/>
        <v>1.9332473751351775</v>
      </c>
    </row>
    <row r="24204" spans="1:13" x14ac:dyDescent="0.25">
      <c r="A24204" s="9"/>
      <c r="H24204" s="9"/>
      <c r="J24204">
        <v>2</v>
      </c>
      <c r="K24204">
        <f ca="1">SIMULATION!$D$3*SIMULATION!$D$17/$H24202/(SIMULATION!$D$17-$I24202)*(((EXP(-$I24202*$J24204))/(1-EXP(-SIMULATION!$D$4*$I24202)))-(EXP(-SIMULATION!$D$17*$J24204)/(1-EXP(-SIMULATION!$D$4*SIMULATION!$D$17))))</f>
        <v>2.5609119309508634</v>
      </c>
      <c r="L24204">
        <v>0.19386072739742699</v>
      </c>
      <c r="M24204">
        <f t="shared" ca="1" si="378"/>
        <v>3.0573721806857472</v>
      </c>
    </row>
    <row r="24205" spans="1:13" x14ac:dyDescent="0.25">
      <c r="A24205" s="9"/>
      <c r="H24205" s="9"/>
      <c r="J24205">
        <v>3</v>
      </c>
      <c r="K24205">
        <f ca="1">SIMULATION!$D$3*SIMULATION!$D$17/$H24202/(SIMULATION!$D$17-$I24202)*(((EXP(-$I24202*$J24205))/(1-EXP(-SIMULATION!$D$4*$I24202)))-(EXP(-SIMULATION!$D$17*$J24205)/(1-EXP(-SIMULATION!$D$4*SIMULATION!$D$17))))</f>
        <v>2.7182348730145178</v>
      </c>
      <c r="L24205">
        <v>-0.35611139076829296</v>
      </c>
      <c r="M24205">
        <f t="shared" ca="1" si="378"/>
        <v>1.7502404719504439</v>
      </c>
    </row>
    <row r="24206" spans="1:13" x14ac:dyDescent="0.25">
      <c r="A24206" s="9"/>
      <c r="H24206" s="9"/>
      <c r="J24206">
        <v>4</v>
      </c>
      <c r="K24206">
        <f ca="1">SIMULATION!$D$3*SIMULATION!$D$17/$H24202/(SIMULATION!$D$17-$I24202)*(((EXP(-$I24202*$J24206))/(1-EXP(-SIMULATION!$D$4*$I24202)))-(EXP(-SIMULATION!$D$17*$J24206)/(1-EXP(-SIMULATION!$D$4*SIMULATION!$D$17))))</f>
        <v>2.7895571920942137</v>
      </c>
      <c r="L24206">
        <v>5.8485512535277756E-2</v>
      </c>
      <c r="M24206">
        <f t="shared" ca="1" si="378"/>
        <v>2.9527058742203138</v>
      </c>
    </row>
    <row r="24207" spans="1:13" x14ac:dyDescent="0.25">
      <c r="A24207" s="9"/>
      <c r="H24207" s="9"/>
      <c r="J24207">
        <v>5</v>
      </c>
      <c r="K24207">
        <f ca="1">SIMULATION!$D$3*SIMULATION!$D$17/$H24202/(SIMULATION!$D$17-$I24202)*(((EXP(-$I24202*$J24207))/(1-EXP(-SIMULATION!$D$4*$I24202)))-(EXP(-SIMULATION!$D$17*$J24207)/(1-EXP(-SIMULATION!$D$4*SIMULATION!$D$17))))</f>
        <v>2.8065758241550181</v>
      </c>
      <c r="L24207">
        <v>3.8225345671158123E-2</v>
      </c>
      <c r="M24207">
        <f t="shared" ca="1" si="378"/>
        <v>2.9138581551856588</v>
      </c>
    </row>
    <row r="24208" spans="1:13" x14ac:dyDescent="0.25">
      <c r="A24208" s="9"/>
      <c r="H24208" s="9"/>
      <c r="J24208">
        <v>6</v>
      </c>
      <c r="K24208">
        <f ca="1">SIMULATION!$D$3*SIMULATION!$D$17/$H24202/(SIMULATION!$D$17-$I24202)*(((EXP(-$I24202*$J24208))/(1-EXP(-SIMULATION!$D$4*$I24202)))-(EXP(-SIMULATION!$D$17*$J24208)/(1-EXP(-SIMULATION!$D$4*SIMULATION!$D$17))))</f>
        <v>2.789580821699035</v>
      </c>
      <c r="L24208">
        <v>2.9491733547336148E-2</v>
      </c>
      <c r="M24208">
        <f t="shared" ca="1" si="378"/>
        <v>2.8718503960013417</v>
      </c>
    </row>
    <row r="24209" spans="1:13" x14ac:dyDescent="0.25">
      <c r="A24209" s="9"/>
      <c r="H24209" s="9"/>
      <c r="J24209">
        <v>7</v>
      </c>
      <c r="K24209">
        <f ca="1">SIMULATION!$D$3*SIMULATION!$D$17/$H24202/(SIMULATION!$D$17-$I24202)*(((EXP(-$I24202*$J24209))/(1-EXP(-SIMULATION!$D$4*$I24202)))-(EXP(-SIMULATION!$D$17*$J24209)/(1-EXP(-SIMULATION!$D$4*SIMULATION!$D$17))))</f>
        <v>2.7515530348999628</v>
      </c>
      <c r="L24209">
        <v>-0.13250243872499154</v>
      </c>
      <c r="M24209">
        <f t="shared" ca="1" si="378"/>
        <v>2.3869655474945661</v>
      </c>
    </row>
    <row r="24210" spans="1:13" x14ac:dyDescent="0.25">
      <c r="A24210" s="9"/>
      <c r="H24210" s="9"/>
      <c r="J24210">
        <v>8</v>
      </c>
      <c r="K24210">
        <f ca="1">SIMULATION!$D$3*SIMULATION!$D$17/$H24202/(SIMULATION!$D$17-$I24202)*(((EXP(-$I24202*$J24210))/(1-EXP(-SIMULATION!$D$4*$I24202)))-(EXP(-SIMULATION!$D$17*$J24210)/(1-EXP(-SIMULATION!$D$4*SIMULATION!$D$17))))</f>
        <v>2.7007899885696505</v>
      </c>
      <c r="L24210">
        <v>-1.4102358097710512E-2</v>
      </c>
      <c r="M24210">
        <f t="shared" ca="1" si="378"/>
        <v>2.6627024810041298</v>
      </c>
    </row>
    <row r="24211" spans="1:13" x14ac:dyDescent="0.25">
      <c r="A24211" s="9"/>
      <c r="H24211" s="9"/>
      <c r="J24211">
        <v>9</v>
      </c>
      <c r="K24211">
        <f ca="1">SIMULATION!$D$3*SIMULATION!$D$17/$H24202/(SIMULATION!$D$17-$I24202)*(((EXP(-$I24202*$J24211))/(1-EXP(-SIMULATION!$D$4*$I24202)))-(EXP(-SIMULATION!$D$17*$J24211)/(1-EXP(-SIMULATION!$D$4*SIMULATION!$D$17))))</f>
        <v>2.6425885917382073</v>
      </c>
      <c r="L24211">
        <v>-1.5784266090614389E-2</v>
      </c>
      <c r="M24211">
        <f t="shared" ca="1" si="378"/>
        <v>2.6008772702381897</v>
      </c>
    </row>
    <row r="24212" spans="1:13" x14ac:dyDescent="0.25">
      <c r="A24212" s="9"/>
      <c r="H24212" s="9"/>
      <c r="J24212">
        <v>10</v>
      </c>
      <c r="K24212">
        <f ca="1">SIMULATION!$D$3*SIMULATION!$D$17/$H24202/(SIMULATION!$D$17-$I24202)*(((EXP(-$I24202*$J24212))/(1-EXP(-SIMULATION!$D$4*$I24202)))-(EXP(-SIMULATION!$D$17*$J24212)/(1-EXP(-SIMULATION!$D$4*SIMULATION!$D$17))))</f>
        <v>2.580323443118087</v>
      </c>
      <c r="L24212">
        <v>-0.23122192594949431</v>
      </c>
      <c r="M24212">
        <f t="shared" ca="1" si="378"/>
        <v>1.9836960870276925</v>
      </c>
    </row>
    <row r="24213" spans="1:13" x14ac:dyDescent="0.25">
      <c r="A24213" s="9"/>
      <c r="H24213" s="9"/>
      <c r="J24213">
        <v>11</v>
      </c>
      <c r="K24213">
        <f ca="1">SIMULATION!$D$3*SIMULATION!$D$17/$H24202/(SIMULATION!$D$17-$I24202)*(((EXP(-$I24202*$J24213))/(1-EXP(-SIMULATION!$D$4*$I24202)))-(EXP(-SIMULATION!$D$17*$J24213)/(1-EXP(-SIMULATION!$D$4*SIMULATION!$D$17))))</f>
        <v>2.5161378201675451</v>
      </c>
      <c r="L24213">
        <v>-0.12977571112681466</v>
      </c>
      <c r="M24213">
        <f t="shared" ca="1" si="378"/>
        <v>2.1896042452622289</v>
      </c>
    </row>
    <row r="24214" spans="1:13" x14ac:dyDescent="0.25">
      <c r="A24214" s="9"/>
      <c r="H24214" s="9"/>
      <c r="J24214">
        <v>12</v>
      </c>
      <c r="K24214">
        <f ca="1">SIMULATION!$D$3*SIMULATION!$D$17/$H24202/(SIMULATION!$D$17-$I24202)*(((EXP(-$I24202*$J24214))/(1-EXP(-SIMULATION!$D$4*$I24202)))-(EXP(-SIMULATION!$D$17*$J24214)/(1-EXP(-SIMULATION!$D$4*SIMULATION!$D$17))))</f>
        <v>2.4513864668197809</v>
      </c>
      <c r="L24214">
        <v>0.21809490001335963</v>
      </c>
      <c r="M24214">
        <f t="shared" ca="1" si="378"/>
        <v>2.986021353194944</v>
      </c>
    </row>
    <row r="24215" spans="1:13" x14ac:dyDescent="0.25">
      <c r="A24215" s="9"/>
      <c r="H24215" s="9"/>
      <c r="J24215">
        <v>13</v>
      </c>
      <c r="K24215">
        <f ca="1">SIMULATION!$D$3*SIMULATION!$D$17/$H24202/(SIMULATION!$D$17-$I24202)*(((EXP(-$I24202*$J24215))/(1-EXP(-SIMULATION!$D$4*$I24202)))-(EXP(-SIMULATION!$D$17*$J24215)/(1-EXP(-SIMULATION!$D$4*SIMULATION!$D$17))))</f>
        <v>2.3869193281779708</v>
      </c>
      <c r="L24215">
        <v>0.29643091704125446</v>
      </c>
      <c r="M24215">
        <f t="shared" ca="1" si="378"/>
        <v>3.0944760135332618</v>
      </c>
    </row>
    <row r="24216" spans="1:13" x14ac:dyDescent="0.25">
      <c r="A24216" s="9"/>
      <c r="H24216" s="9"/>
      <c r="J24216">
        <v>14</v>
      </c>
      <c r="K24216">
        <f ca="1">SIMULATION!$D$3*SIMULATION!$D$17/$H24202/(SIMULATION!$D$17-$I24202)*(((EXP(-$I24202*$J24216))/(1-EXP(-SIMULATION!$D$4*$I24202)))-(EXP(-SIMULATION!$D$17*$J24216)/(1-EXP(-SIMULATION!$D$4*SIMULATION!$D$17))))</f>
        <v>2.3232633605600226</v>
      </c>
      <c r="L24216">
        <v>-6.6188378646096696E-2</v>
      </c>
      <c r="M24216">
        <f t="shared" ca="1" si="378"/>
        <v>2.1694903255566729</v>
      </c>
    </row>
    <row r="24217" spans="1:13" x14ac:dyDescent="0.25">
      <c r="A24217" s="9"/>
      <c r="H24217" s="9"/>
      <c r="J24217">
        <v>15</v>
      </c>
      <c r="K24217">
        <f ca="1">SIMULATION!$D$3*SIMULATION!$D$17/$H24202/(SIMULATION!$D$17-$I24202)*(((EXP(-$I24202*$J24217))/(1-EXP(-SIMULATION!$D$4*$I24202)))-(EXP(-SIMULATION!$D$17*$J24217)/(1-EXP(-SIMULATION!$D$4*SIMULATION!$D$17))))</f>
        <v>2.2607390261374181</v>
      </c>
      <c r="L24217">
        <v>0.36296668886918687</v>
      </c>
      <c r="M24217">
        <f t="shared" ca="1" si="378"/>
        <v>3.0813119848518671</v>
      </c>
    </row>
    <row r="24218" spans="1:13" x14ac:dyDescent="0.25">
      <c r="A24218" s="9"/>
      <c r="H24218" s="9"/>
      <c r="J24218">
        <v>16</v>
      </c>
      <c r="K24218">
        <f ca="1">SIMULATION!$D$3*SIMULATION!$D$17/$H24202/(SIMULATION!$D$17-$I24202)*(((EXP(-$I24202*$J24218))/(1-EXP(-SIMULATION!$D$4*$I24202)))-(EXP(-SIMULATION!$D$17*$J24218)/(1-EXP(-SIMULATION!$D$4*SIMULATION!$D$17))))</f>
        <v>2.1995349322501556</v>
      </c>
      <c r="L24218">
        <v>0.12312189518762662</v>
      </c>
      <c r="M24218">
        <f t="shared" ca="1" si="378"/>
        <v>2.4703458416401824</v>
      </c>
    </row>
    <row r="24219" spans="1:13" x14ac:dyDescent="0.25">
      <c r="A24219" s="9"/>
      <c r="H24219" s="9"/>
      <c r="J24219">
        <v>17</v>
      </c>
      <c r="K24219">
        <f ca="1">SIMULATION!$D$3*SIMULATION!$D$17/$H24202/(SIMULATION!$D$17-$I24202)*(((EXP(-$I24202*$J24219))/(1-EXP(-SIMULATION!$D$4*$I24202)))-(EXP(-SIMULATION!$D$17*$J24219)/(1-EXP(-SIMULATION!$D$4*SIMULATION!$D$17))))</f>
        <v>2.1397556491776264</v>
      </c>
      <c r="L24219">
        <v>1.6938129344429835E-3</v>
      </c>
      <c r="M24219">
        <f t="shared" ca="1" si="378"/>
        <v>2.1433799949727512</v>
      </c>
    </row>
    <row r="24220" spans="1:13" x14ac:dyDescent="0.25">
      <c r="A24220" s="9"/>
      <c r="H24220" s="9"/>
      <c r="J24220">
        <v>18</v>
      </c>
      <c r="K24220">
        <f ca="1">SIMULATION!$D$3*SIMULATION!$D$17/$H24202/(SIMULATION!$D$17-$I24202)*(((EXP(-$I24202*$J24220))/(1-EXP(-SIMULATION!$D$4*$I24202)))-(EXP(-SIMULATION!$D$17*$J24220)/(1-EXP(-SIMULATION!$D$4*SIMULATION!$D$17))))</f>
        <v>2.081452340366535</v>
      </c>
      <c r="L24220">
        <v>0.24477951238051068</v>
      </c>
      <c r="M24220">
        <f t="shared" ca="1" si="378"/>
        <v>2.5909492292847283</v>
      </c>
    </row>
    <row r="24221" spans="1:13" x14ac:dyDescent="0.25">
      <c r="A24221" s="9"/>
      <c r="H24221" s="9"/>
      <c r="J24221">
        <v>19</v>
      </c>
      <c r="K24221">
        <f ca="1">SIMULATION!$D$3*SIMULATION!$D$17/$H24202/(SIMULATION!$D$17-$I24202)*(((EXP(-$I24202*$J24221))/(1-EXP(-SIMULATION!$D$4*$I24202)))-(EXP(-SIMULATION!$D$17*$J24221)/(1-EXP(-SIMULATION!$D$4*SIMULATION!$D$17))))</f>
        <v>2.0246423788079824</v>
      </c>
      <c r="L24221">
        <v>0.38447022362943878</v>
      </c>
      <c r="M24221">
        <f t="shared" ca="1" si="378"/>
        <v>2.8030570869579265</v>
      </c>
    </row>
    <row r="24222" spans="1:13" x14ac:dyDescent="0.25">
      <c r="A24222" s="9"/>
      <c r="H24222" s="9"/>
      <c r="J24222">
        <v>20</v>
      </c>
      <c r="K24222">
        <f ca="1">SIMULATION!$D$3*SIMULATION!$D$17/$H24202/(SIMULATION!$D$17-$I24202)*(((EXP(-$I24202*$J24222))/(1-EXP(-SIMULATION!$D$4*$I24202)))-(EXP(-SIMULATION!$D$17*$J24222)/(1-EXP(-SIMULATION!$D$4*SIMULATION!$D$17))))</f>
        <v>1.969321905806072</v>
      </c>
      <c r="L24222">
        <v>-0.25384502380600066</v>
      </c>
      <c r="M24222">
        <f t="shared" ca="1" si="378"/>
        <v>1.4694193397450512</v>
      </c>
    </row>
    <row r="24223" spans="1:13" x14ac:dyDescent="0.25">
      <c r="A24223" s="9"/>
      <c r="H24223" s="9"/>
      <c r="J24223">
        <v>21</v>
      </c>
      <c r="K24223">
        <f ca="1">SIMULATION!$D$3*SIMULATION!$D$17/$H24202/(SIMULATION!$D$17-$I24202)*(((EXP(-$I24202*$J24223))/(1-EXP(-SIMULATION!$D$4*$I24202)))-(EXP(-SIMULATION!$D$17*$J24223)/(1-EXP(-SIMULATION!$D$4*SIMULATION!$D$17))))</f>
        <v>1.9154738673850193</v>
      </c>
      <c r="L24223">
        <v>7.330739311088437E-2</v>
      </c>
      <c r="M24223">
        <f t="shared" ca="1" si="378"/>
        <v>2.0558922631750387</v>
      </c>
    </row>
    <row r="24224" spans="1:13" x14ac:dyDescent="0.25">
      <c r="A24224" s="9"/>
      <c r="H24224" s="9"/>
      <c r="J24224">
        <v>22</v>
      </c>
      <c r="K24224">
        <f ca="1">SIMULATION!$D$3*SIMULATION!$D$17/$H24202/(SIMULATION!$D$17-$I24202)*(((EXP(-$I24202*$J24224))/(1-EXP(-SIMULATION!$D$4*$I24202)))-(EXP(-SIMULATION!$D$17*$J24224)/(1-EXP(-SIMULATION!$D$4*SIMULATION!$D$17))))</f>
        <v>1.8630731529736768</v>
      </c>
      <c r="L24224">
        <v>0.34452514930176859</v>
      </c>
      <c r="M24224">
        <f t="shared" ca="1" si="378"/>
        <v>2.5049487091620497</v>
      </c>
    </row>
    <row r="24225" spans="1:13" x14ac:dyDescent="0.25">
      <c r="A24225" s="9"/>
      <c r="H24225" s="9"/>
      <c r="J24225">
        <v>23</v>
      </c>
      <c r="K24225">
        <f ca="1">SIMULATION!$D$3*SIMULATION!$D$17/$H24202/(SIMULATION!$D$17-$I24202)*(((EXP(-$I24202*$J24225))/(1-EXP(-SIMULATION!$D$4*$I24202)))-(EXP(-SIMULATION!$D$17*$J24225)/(1-EXP(-SIMULATION!$D$4*SIMULATION!$D$17))))</f>
        <v>1.8120898774668588</v>
      </c>
      <c r="L24225">
        <v>0.19198649793046182</v>
      </c>
      <c r="M24225">
        <f t="shared" ca="1" si="378"/>
        <v>2.1599866669769607</v>
      </c>
    </row>
    <row r="24226" spans="1:13" x14ac:dyDescent="0.25">
      <c r="A24226" s="9"/>
      <c r="H24226" s="9"/>
      <c r="J24226">
        <v>24</v>
      </c>
      <c r="K24226">
        <f ca="1">SIMULATION!$D$3*SIMULATION!$D$17/$H24202/(SIMULATION!$D$17-$I24202)*(((EXP(-$I24202*$J24226))/(1-EXP(-SIMULATION!$D$4*$I24202)))-(EXP(-SIMULATION!$D$17*$J24226)/(1-EXP(-SIMULATION!$D$4*SIMULATION!$D$17))))</f>
        <v>1.7624914738167958</v>
      </c>
      <c r="L24226">
        <v>0.11611717565188175</v>
      </c>
      <c r="M24226">
        <f t="shared" ca="1" si="378"/>
        <v>1.9671470058669247</v>
      </c>
    </row>
    <row r="24227" spans="1:13" x14ac:dyDescent="0.25">
      <c r="A24227" s="9">
        <v>970</v>
      </c>
      <c r="B24227" s="2">
        <f ca="1">NORMINV(RAND(),SIMULATION!D7,SIMULATION!D8)</f>
        <v>49.561381508702993</v>
      </c>
      <c r="C24227" s="2">
        <v>2</v>
      </c>
      <c r="D24227" s="2">
        <f ca="1">SIMULATION!$D$11*(1+(SIMULATION!$D$12*LN(1+$C24227)))*(1+(SIMULATION!$D$13*(($B24227/63.5)-1)))</f>
        <v>9.2029552587455363</v>
      </c>
      <c r="E24227" s="2">
        <v>-0.27867423634570038</v>
      </c>
      <c r="F24227" s="2">
        <f ca="1">D24227*(1+E24227)</f>
        <v>6.6383287298909757</v>
      </c>
      <c r="G24227" s="2">
        <v>1.0066120533531686</v>
      </c>
      <c r="H24227" s="9">
        <f>SIMULATION!$D$15*EXP($G$24227)</f>
        <v>604.05791103505942</v>
      </c>
      <c r="I24227" s="2">
        <f ca="1">$F24227/$H24227</f>
        <v>1.0989556810068312E-2</v>
      </c>
      <c r="J24227">
        <v>0</v>
      </c>
      <c r="K24227">
        <f ca="1">SIMULATION!$D$3*SIMULATION!$D$17/$H24227/(SIMULATION!$D$17-$I24227)*(((EXP(-$I24227*$J24227))/(1-EXP(-SIMULATION!$D$4*$I24227)))-(EXP(-SIMULATION!$D$17*$J24227)/(1-EXP(-SIMULATION!$D$4*SIMULATION!$D$17))))</f>
        <v>3.093278294986348</v>
      </c>
      <c r="L24227">
        <v>-6.9975873764506147E-2</v>
      </c>
      <c r="M24227">
        <f t="shared" ca="1" si="378"/>
        <v>2.8768234434978965</v>
      </c>
    </row>
    <row r="24228" spans="1:13" x14ac:dyDescent="0.25">
      <c r="A24228" s="9"/>
      <c r="H24228" s="9"/>
      <c r="J24228">
        <v>1</v>
      </c>
      <c r="K24228">
        <f ca="1">SIMULATION!$D$3*SIMULATION!$D$17/$H24227/(SIMULATION!$D$17-$I24227)*(((EXP(-$I24227*$J24228))/(1-EXP(-SIMULATION!$D$4*$I24227)))-(EXP(-SIMULATION!$D$17*$J24228)/(1-EXP(-SIMULATION!$D$4*SIMULATION!$D$17))))</f>
        <v>3.3845882459018273</v>
      </c>
      <c r="L24228">
        <v>-0.6221499677167367</v>
      </c>
      <c r="M24228">
        <f t="shared" ca="1" si="378"/>
        <v>1.2788667779795591</v>
      </c>
    </row>
    <row r="24229" spans="1:13" x14ac:dyDescent="0.25">
      <c r="A24229" s="9"/>
      <c r="H24229" s="9"/>
      <c r="J24229">
        <v>2</v>
      </c>
      <c r="K24229">
        <f ca="1">SIMULATION!$D$3*SIMULATION!$D$17/$H24227/(SIMULATION!$D$17-$I24227)*(((EXP(-$I24227*$J24229))/(1-EXP(-SIMULATION!$D$4*$I24227)))-(EXP(-SIMULATION!$D$17*$J24229)/(1-EXP(-SIMULATION!$D$4*SIMULATION!$D$17))))</f>
        <v>3.5559400057918813</v>
      </c>
      <c r="L24229">
        <v>-0.28832617667091065</v>
      </c>
      <c r="M24229">
        <f t="shared" ca="1" si="378"/>
        <v>2.5306694194507724</v>
      </c>
    </row>
    <row r="24230" spans="1:13" x14ac:dyDescent="0.25">
      <c r="A24230" s="9"/>
      <c r="H24230" s="9"/>
      <c r="J24230">
        <v>3</v>
      </c>
      <c r="K24230">
        <f ca="1">SIMULATION!$D$3*SIMULATION!$D$17/$H24227/(SIMULATION!$D$17-$I24227)*(((EXP(-$I24227*$J24230))/(1-EXP(-SIMULATION!$D$4*$I24227)))-(EXP(-SIMULATION!$D$17*$J24230)/(1-EXP(-SIMULATION!$D$4*SIMULATION!$D$17))))</f>
        <v>3.6505871565913144</v>
      </c>
      <c r="L24230">
        <v>7.5871688295941599E-3</v>
      </c>
      <c r="M24230">
        <f t="shared" ca="1" si="378"/>
        <v>3.6782847776755205</v>
      </c>
    </row>
    <row r="24231" spans="1:13" x14ac:dyDescent="0.25">
      <c r="A24231" s="9"/>
      <c r="H24231" s="9"/>
      <c r="J24231">
        <v>4</v>
      </c>
      <c r="K24231">
        <f ca="1">SIMULATION!$D$3*SIMULATION!$D$17/$H24227/(SIMULATION!$D$17-$I24227)*(((EXP(-$I24227*$J24231))/(1-EXP(-SIMULATION!$D$4*$I24227)))-(EXP(-SIMULATION!$D$17*$J24231)/(1-EXP(-SIMULATION!$D$4*SIMULATION!$D$17))))</f>
        <v>3.6962458128268367</v>
      </c>
      <c r="L24231">
        <v>-0.46064118651367592</v>
      </c>
      <c r="M24231">
        <f t="shared" ca="1" si="378"/>
        <v>1.9936027559600762</v>
      </c>
    </row>
    <row r="24232" spans="1:13" x14ac:dyDescent="0.25">
      <c r="A24232" s="9"/>
      <c r="H24232" s="9"/>
      <c r="J24232">
        <v>5</v>
      </c>
      <c r="K24232">
        <f ca="1">SIMULATION!$D$3*SIMULATION!$D$17/$H24227/(SIMULATION!$D$17-$I24227)*(((EXP(-$I24227*$J24232))/(1-EXP(-SIMULATION!$D$4*$I24227)))-(EXP(-SIMULATION!$D$17*$J24232)/(1-EXP(-SIMULATION!$D$4*SIMULATION!$D$17))))</f>
        <v>3.7106753227315501</v>
      </c>
      <c r="L24232">
        <v>0.18359714556948872</v>
      </c>
      <c r="M24232">
        <f t="shared" ca="1" si="378"/>
        <v>4.391944720120204</v>
      </c>
    </row>
    <row r="24233" spans="1:13" x14ac:dyDescent="0.25">
      <c r="A24233" s="9"/>
      <c r="H24233" s="9"/>
      <c r="J24233">
        <v>6</v>
      </c>
      <c r="K24233">
        <f ca="1">SIMULATION!$D$3*SIMULATION!$D$17/$H24227/(SIMULATION!$D$17-$I24227)*(((EXP(-$I24227*$J24233))/(1-EXP(-SIMULATION!$D$4*$I24227)))-(EXP(-SIMULATION!$D$17*$J24233)/(1-EXP(-SIMULATION!$D$4*SIMULATION!$D$17))))</f>
        <v>3.7052545167776989</v>
      </c>
      <c r="L24233">
        <v>-0.27682069186218172</v>
      </c>
      <c r="M24233">
        <f t="shared" ca="1" si="378"/>
        <v>2.6795633979178226</v>
      </c>
    </row>
    <row r="24234" spans="1:13" x14ac:dyDescent="0.25">
      <c r="A24234" s="9"/>
      <c r="H24234" s="9"/>
      <c r="J24234">
        <v>7</v>
      </c>
      <c r="K24234">
        <f ca="1">SIMULATION!$D$3*SIMULATION!$D$17/$H24227/(SIMULATION!$D$17-$I24227)*(((EXP(-$I24227*$J24234))/(1-EXP(-SIMULATION!$D$4*$I24227)))-(EXP(-SIMULATION!$D$17*$J24234)/(1-EXP(-SIMULATION!$D$4*SIMULATION!$D$17))))</f>
        <v>3.6872734543372765</v>
      </c>
      <c r="L24234">
        <v>-0.38123647659335763</v>
      </c>
      <c r="M24234">
        <f t="shared" ca="1" si="378"/>
        <v>2.2815503143695146</v>
      </c>
    </row>
    <row r="24235" spans="1:13" x14ac:dyDescent="0.25">
      <c r="A24235" s="9"/>
      <c r="H24235" s="9"/>
      <c r="J24235">
        <v>8</v>
      </c>
      <c r="K24235">
        <f ca="1">SIMULATION!$D$3*SIMULATION!$D$17/$H24227/(SIMULATION!$D$17-$I24227)*(((EXP(-$I24227*$J24235))/(1-EXP(-SIMULATION!$D$4*$I24227)))-(EXP(-SIMULATION!$D$17*$J24235)/(1-EXP(-SIMULATION!$D$4*SIMULATION!$D$17))))</f>
        <v>3.6614020303627233</v>
      </c>
      <c r="L24235">
        <v>0.20821921543104144</v>
      </c>
      <c r="M24235">
        <f t="shared" ca="1" si="378"/>
        <v>4.4237762885024718</v>
      </c>
    </row>
    <row r="24236" spans="1:13" x14ac:dyDescent="0.25">
      <c r="A24236" s="9"/>
      <c r="H24236" s="9"/>
      <c r="J24236">
        <v>9</v>
      </c>
      <c r="K24236">
        <f ca="1">SIMULATION!$D$3*SIMULATION!$D$17/$H24227/(SIMULATION!$D$17-$I24227)*(((EXP(-$I24227*$J24236))/(1-EXP(-SIMULATION!$D$4*$I24227)))-(EXP(-SIMULATION!$D$17*$J24236)/(1-EXP(-SIMULATION!$D$4*SIMULATION!$D$17))))</f>
        <v>3.6306310939882591</v>
      </c>
      <c r="L24236">
        <v>-1.3596732707125608E-2</v>
      </c>
      <c r="M24236">
        <f t="shared" ca="1" si="378"/>
        <v>3.5812663734451218</v>
      </c>
    </row>
    <row r="24237" spans="1:13" x14ac:dyDescent="0.25">
      <c r="A24237" s="9"/>
      <c r="H24237" s="9"/>
      <c r="J24237">
        <v>10</v>
      </c>
      <c r="K24237">
        <f ca="1">SIMULATION!$D$3*SIMULATION!$D$17/$H24227/(SIMULATION!$D$17-$I24227)*(((EXP(-$I24227*$J24237))/(1-EXP(-SIMULATION!$D$4*$I24227)))-(EXP(-SIMULATION!$D$17*$J24237)/(1-EXP(-SIMULATION!$D$4*SIMULATION!$D$17))))</f>
        <v>3.5968755399669545</v>
      </c>
      <c r="L24237">
        <v>-2.7708024587084018E-2</v>
      </c>
      <c r="M24237">
        <f t="shared" ca="1" si="378"/>
        <v>3.4972132240688691</v>
      </c>
    </row>
    <row r="24238" spans="1:13" x14ac:dyDescent="0.25">
      <c r="A24238" s="9"/>
      <c r="H24238" s="9"/>
      <c r="J24238">
        <v>11</v>
      </c>
      <c r="K24238">
        <f ca="1">SIMULATION!$D$3*SIMULATION!$D$17/$H24227/(SIMULATION!$D$17-$I24227)*(((EXP(-$I24227*$J24238))/(1-EXP(-SIMULATION!$D$4*$I24227)))-(EXP(-SIMULATION!$D$17*$J24238)/(1-EXP(-SIMULATION!$D$4*SIMULATION!$D$17))))</f>
        <v>3.5613607840972796</v>
      </c>
      <c r="L24238">
        <v>0.39161679626349677</v>
      </c>
      <c r="M24238">
        <f t="shared" ca="1" si="378"/>
        <v>4.9560494847039118</v>
      </c>
    </row>
    <row r="24239" spans="1:13" x14ac:dyDescent="0.25">
      <c r="A24239" s="9"/>
      <c r="H24239" s="9"/>
      <c r="J24239">
        <v>12</v>
      </c>
      <c r="K24239">
        <f ca="1">SIMULATION!$D$3*SIMULATION!$D$17/$H24227/(SIMULATION!$D$17-$I24227)*(((EXP(-$I24227*$J24239))/(1-EXP(-SIMULATION!$D$4*$I24227)))-(EXP(-SIMULATION!$D$17*$J24239)/(1-EXP(-SIMULATION!$D$4*SIMULATION!$D$17))))</f>
        <v>3.5248704258537793</v>
      </c>
      <c r="L24239">
        <v>-0.16994938478422145</v>
      </c>
      <c r="M24239">
        <f t="shared" ca="1" si="378"/>
        <v>2.9258208655358326</v>
      </c>
    </row>
    <row r="24240" spans="1:13" x14ac:dyDescent="0.25">
      <c r="A24240" s="9"/>
      <c r="H24240" s="9"/>
      <c r="J24240">
        <v>13</v>
      </c>
      <c r="K24240">
        <f ca="1">SIMULATION!$D$3*SIMULATION!$D$17/$H24227/(SIMULATION!$D$17-$I24227)*(((EXP(-$I24227*$J24240))/(1-EXP(-SIMULATION!$D$4*$I24227)))-(EXP(-SIMULATION!$D$17*$J24240)/(1-EXP(-SIMULATION!$D$4*SIMULATION!$D$17))))</f>
        <v>3.4879049564105844</v>
      </c>
      <c r="L24240">
        <v>-0.21608246360829914</v>
      </c>
      <c r="M24240">
        <f t="shared" ca="1" si="378"/>
        <v>2.7342298605977877</v>
      </c>
    </row>
    <row r="24241" spans="1:13" x14ac:dyDescent="0.25">
      <c r="A24241" s="9"/>
      <c r="H24241" s="9"/>
      <c r="J24241">
        <v>14</v>
      </c>
      <c r="K24241">
        <f ca="1">SIMULATION!$D$3*SIMULATION!$D$17/$H24227/(SIMULATION!$D$17-$I24227)*(((EXP(-$I24227*$J24241))/(1-EXP(-SIMULATION!$D$4*$I24227)))-(EXP(-SIMULATION!$D$17*$J24241)/(1-EXP(-SIMULATION!$D$4*SIMULATION!$D$17))))</f>
        <v>3.4507834623953881</v>
      </c>
      <c r="L24241">
        <v>0.28605584014083235</v>
      </c>
      <c r="M24241">
        <f t="shared" ca="1" si="378"/>
        <v>4.4379002248749915</v>
      </c>
    </row>
    <row r="24242" spans="1:13" x14ac:dyDescent="0.25">
      <c r="A24242" s="9"/>
      <c r="H24242" s="9"/>
      <c r="J24242">
        <v>15</v>
      </c>
      <c r="K24242">
        <f ca="1">SIMULATION!$D$3*SIMULATION!$D$17/$H24227/(SIMULATION!$D$17-$I24227)*(((EXP(-$I24227*$J24242))/(1-EXP(-SIMULATION!$D$4*$I24227)))-(EXP(-SIMULATION!$D$17*$J24242)/(1-EXP(-SIMULATION!$D$4*SIMULATION!$D$17))))</f>
        <v>3.4137087999258608</v>
      </c>
      <c r="L24242">
        <v>-0.22758625277078109</v>
      </c>
      <c r="M24242">
        <f t="shared" ca="1" si="378"/>
        <v>2.6367956061000943</v>
      </c>
    </row>
    <row r="24243" spans="1:13" x14ac:dyDescent="0.25">
      <c r="A24243" s="9"/>
      <c r="H24243" s="9"/>
      <c r="J24243">
        <v>16</v>
      </c>
      <c r="K24243">
        <f ca="1">SIMULATION!$D$3*SIMULATION!$D$17/$H24227/(SIMULATION!$D$17-$I24227)*(((EXP(-$I24227*$J24243))/(1-EXP(-SIMULATION!$D$4*$I24227)))-(EXP(-SIMULATION!$D$17*$J24243)/(1-EXP(-SIMULATION!$D$4*SIMULATION!$D$17))))</f>
        <v>3.3768093595184214</v>
      </c>
      <c r="L24243">
        <v>-0.13474023381547856</v>
      </c>
      <c r="M24243">
        <f t="shared" ca="1" si="378"/>
        <v>2.9218172768666126</v>
      </c>
    </row>
    <row r="24244" spans="1:13" x14ac:dyDescent="0.25">
      <c r="A24244" s="9"/>
      <c r="H24244" s="9"/>
      <c r="J24244">
        <v>17</v>
      </c>
      <c r="K24244">
        <f ca="1">SIMULATION!$D$3*SIMULATION!$D$17/$H24227/(SIMULATION!$D$17-$I24227)*(((EXP(-$I24227*$J24244))/(1-EXP(-SIMULATION!$D$4*$I24227)))-(EXP(-SIMULATION!$D$17*$J24244)/(1-EXP(-SIMULATION!$D$4*SIMULATION!$D$17))))</f>
        <v>3.3401658298618693</v>
      </c>
      <c r="L24244">
        <v>0.11788191007369611</v>
      </c>
      <c r="M24244">
        <f t="shared" ca="1" si="378"/>
        <v>3.7339109578488787</v>
      </c>
    </row>
    <row r="24245" spans="1:13" x14ac:dyDescent="0.25">
      <c r="A24245" s="9"/>
      <c r="H24245" s="9"/>
      <c r="J24245">
        <v>18</v>
      </c>
      <c r="K24245">
        <f ca="1">SIMULATION!$D$3*SIMULATION!$D$17/$H24227/(SIMULATION!$D$17-$I24227)*(((EXP(-$I24227*$J24245))/(1-EXP(-SIMULATION!$D$4*$I24227)))-(EXP(-SIMULATION!$D$17*$J24245)/(1-EXP(-SIMULATION!$D$4*SIMULATION!$D$17))))</f>
        <v>3.3038283485015736</v>
      </c>
      <c r="L24245">
        <v>-0.62172149079598826</v>
      </c>
      <c r="M24245">
        <f t="shared" ca="1" si="378"/>
        <v>1.2497672623371274</v>
      </c>
    </row>
    <row r="24246" spans="1:13" x14ac:dyDescent="0.25">
      <c r="A24246" s="9"/>
      <c r="H24246" s="9"/>
      <c r="J24246">
        <v>19</v>
      </c>
      <c r="K24246">
        <f ca="1">SIMULATION!$D$3*SIMULATION!$D$17/$H24227/(SIMULATION!$D$17-$I24227)*(((EXP(-$I24227*$J24246))/(1-EXP(-SIMULATION!$D$4*$I24227)))-(EXP(-SIMULATION!$D$17*$J24246)/(1-EXP(-SIMULATION!$D$4*SIMULATION!$D$17))))</f>
        <v>3.2678274922246802</v>
      </c>
      <c r="L24246">
        <v>-3.9913847107864171E-2</v>
      </c>
      <c r="M24246">
        <f t="shared" ca="1" si="378"/>
        <v>3.1373959253251491</v>
      </c>
    </row>
    <row r="24247" spans="1:13" x14ac:dyDescent="0.25">
      <c r="A24247" s="9"/>
      <c r="H24247" s="9"/>
      <c r="J24247">
        <v>20</v>
      </c>
      <c r="K24247">
        <f ca="1">SIMULATION!$D$3*SIMULATION!$D$17/$H24227/(SIMULATION!$D$17-$I24227)*(((EXP(-$I24227*$J24247))/(1-EXP(-SIMULATION!$D$4*$I24227)))-(EXP(-SIMULATION!$D$17*$J24247)/(1-EXP(-SIMULATION!$D$4*SIMULATION!$D$17))))</f>
        <v>3.2321813197782392</v>
      </c>
      <c r="L24247">
        <v>0.12868794038522702</v>
      </c>
      <c r="M24247">
        <f t="shared" ca="1" si="378"/>
        <v>3.6481240767721057</v>
      </c>
    </row>
    <row r="24248" spans="1:13" x14ac:dyDescent="0.25">
      <c r="A24248" s="9"/>
      <c r="H24248" s="9"/>
      <c r="J24248">
        <v>21</v>
      </c>
      <c r="K24248">
        <f ca="1">SIMULATION!$D$3*SIMULATION!$D$17/$H24227/(SIMULATION!$D$17-$I24227)*(((EXP(-$I24227*$J24248))/(1-EXP(-SIMULATION!$D$4*$I24227)))-(EXP(-SIMULATION!$D$17*$J24248)/(1-EXP(-SIMULATION!$D$4*SIMULATION!$D$17))))</f>
        <v>3.1968998848285022</v>
      </c>
      <c r="L24248">
        <v>4.8406988202034443E-2</v>
      </c>
      <c r="M24248">
        <f t="shared" ca="1" si="378"/>
        <v>3.3516521798364804</v>
      </c>
    </row>
    <row r="24249" spans="1:13" x14ac:dyDescent="0.25">
      <c r="A24249" s="9"/>
      <c r="H24249" s="9"/>
      <c r="J24249">
        <v>22</v>
      </c>
      <c r="K24249">
        <f ca="1">SIMULATION!$D$3*SIMULATION!$D$17/$H24227/(SIMULATION!$D$17-$I24227)*(((EXP(-$I24227*$J24249))/(1-EXP(-SIMULATION!$D$4*$I24227)))-(EXP(-SIMULATION!$D$17*$J24249)/(1-EXP(-SIMULATION!$D$4*SIMULATION!$D$17))))</f>
        <v>3.1619881277913584</v>
      </c>
      <c r="L24249">
        <v>2.1675434182925463E-2</v>
      </c>
      <c r="M24249">
        <f t="shared" ca="1" si="378"/>
        <v>3.2305255933424917</v>
      </c>
    </row>
    <row r="24250" spans="1:13" x14ac:dyDescent="0.25">
      <c r="A24250" s="9"/>
      <c r="H24250" s="9"/>
      <c r="J24250">
        <v>23</v>
      </c>
      <c r="K24250">
        <f ca="1">SIMULATION!$D$3*SIMULATION!$D$17/$H24227/(SIMULATION!$D$17-$I24227)*(((EXP(-$I24227*$J24250))/(1-EXP(-SIMULATION!$D$4*$I24227)))-(EXP(-SIMULATION!$D$17*$J24250)/(1-EXP(-SIMULATION!$D$4*SIMULATION!$D$17))))</f>
        <v>3.1274477288060663</v>
      </c>
      <c r="L24250">
        <v>-4.203234939568664E-2</v>
      </c>
      <c r="M24250">
        <f t="shared" ca="1" si="378"/>
        <v>2.9959937531521428</v>
      </c>
    </row>
    <row r="24251" spans="1:13" x14ac:dyDescent="0.25">
      <c r="A24251" s="9"/>
      <c r="H24251" s="9"/>
      <c r="J24251">
        <v>24</v>
      </c>
      <c r="K24251">
        <f ca="1">SIMULATION!$D$3*SIMULATION!$D$17/$H24227/(SIMULATION!$D$17-$I24227)*(((EXP(-$I24227*$J24251))/(1-EXP(-SIMULATION!$D$4*$I24227)))-(EXP(-SIMULATION!$D$17*$J24251)/(1-EXP(-SIMULATION!$D$4*SIMULATION!$D$17))))</f>
        <v>3.0932782949863484</v>
      </c>
      <c r="L24251">
        <v>-0.16549183130705733</v>
      </c>
      <c r="M24251">
        <f t="shared" ca="1" si="378"/>
        <v>2.5813660052066858</v>
      </c>
    </row>
    <row r="24252" spans="1:13" x14ac:dyDescent="0.25">
      <c r="A24252" s="9">
        <v>971</v>
      </c>
      <c r="B24252" s="2">
        <f ca="1">NORMINV(RAND(),SIMULATION!D7,SIMULATION!D8)</f>
        <v>61.454618645020638</v>
      </c>
      <c r="C24252" s="2">
        <v>2</v>
      </c>
      <c r="D24252" s="2">
        <f ca="1">SIMULATION!$D$11*(1+(SIMULATION!$D$12*LN(1+$C24252)))*(1+(SIMULATION!$D$13*(($B24252/63.5)-1)))</f>
        <v>10.086167709449407</v>
      </c>
      <c r="E24252" s="2">
        <v>-0.10466190017892968</v>
      </c>
      <c r="F24252" s="2">
        <f ca="1">D24252*(1+E24252)</f>
        <v>9.0305302314550691</v>
      </c>
      <c r="G24252" s="2">
        <v>-0.77056705774626577</v>
      </c>
      <c r="H24252" s="9">
        <f>SIMULATION!$D$15*EXP($G$24252)</f>
        <v>102.15496871448514</v>
      </c>
      <c r="I24252" s="2">
        <f ca="1">$F24252/$H24252</f>
        <v>8.8400303432079455E-2</v>
      </c>
      <c r="J24252">
        <v>0</v>
      </c>
      <c r="K24252">
        <f ca="1">SIMULATION!$D$3*SIMULATION!$D$17/$H24252/(SIMULATION!$D$17-$I24252)*(((EXP(-$I24252*$J24252))/(1-EXP(-SIMULATION!$D$4*$I24252)))-(EXP(-SIMULATION!$D$17*$J24252)/(1-EXP(-SIMULATION!$D$4*SIMULATION!$D$17))))</f>
        <v>0.91462767413713952</v>
      </c>
      <c r="L24252">
        <v>-0.15962907924006933</v>
      </c>
      <c r="M24252">
        <f t="shared" ca="1" si="378"/>
        <v>0.76862650066714178</v>
      </c>
    </row>
    <row r="24253" spans="1:13" x14ac:dyDescent="0.25">
      <c r="A24253" s="9"/>
      <c r="H24253" s="9"/>
      <c r="J24253">
        <v>1</v>
      </c>
      <c r="K24253">
        <f ca="1">SIMULATION!$D$3*SIMULATION!$D$17/$H24252/(SIMULATION!$D$17-$I24252)*(((EXP(-$I24252*$J24253))/(1-EXP(-SIMULATION!$D$4*$I24252)))-(EXP(-SIMULATION!$D$17*$J24253)/(1-EXP(-SIMULATION!$D$4*SIMULATION!$D$17))))</f>
        <v>2.6820287275828836</v>
      </c>
      <c r="L24253">
        <v>-0.26977010478050406</v>
      </c>
      <c r="M24253">
        <f t="shared" ca="1" si="378"/>
        <v>1.958497556718527</v>
      </c>
    </row>
    <row r="24254" spans="1:13" x14ac:dyDescent="0.25">
      <c r="A24254" s="9"/>
      <c r="H24254" s="9"/>
      <c r="J24254">
        <v>2</v>
      </c>
      <c r="K24254">
        <f ca="1">SIMULATION!$D$3*SIMULATION!$D$17/$H24252/(SIMULATION!$D$17-$I24252)*(((EXP(-$I24252*$J24254))/(1-EXP(-SIMULATION!$D$4*$I24252)))-(EXP(-SIMULATION!$D$17*$J24254)/(1-EXP(-SIMULATION!$D$4*SIMULATION!$D$17))))</f>
        <v>3.6372961745023336</v>
      </c>
      <c r="L24254">
        <v>-5.8523369824147169E-3</v>
      </c>
      <c r="M24254">
        <f t="shared" ca="1" si="378"/>
        <v>3.6160094915842982</v>
      </c>
    </row>
    <row r="24255" spans="1:13" x14ac:dyDescent="0.25">
      <c r="A24255" s="9"/>
      <c r="H24255" s="9"/>
      <c r="J24255">
        <v>3</v>
      </c>
      <c r="K24255">
        <f ca="1">SIMULATION!$D$3*SIMULATION!$D$17/$H24252/(SIMULATION!$D$17-$I24252)*(((EXP(-$I24252*$J24255))/(1-EXP(-SIMULATION!$D$4*$I24252)))-(EXP(-SIMULATION!$D$17*$J24255)/(1-EXP(-SIMULATION!$D$4*SIMULATION!$D$17))))</f>
        <v>4.08713147383828</v>
      </c>
      <c r="L24255">
        <v>1.3289859572962319E-2</v>
      </c>
      <c r="M24255">
        <f t="shared" ca="1" si="378"/>
        <v>4.1414488771818254</v>
      </c>
    </row>
    <row r="24256" spans="1:13" x14ac:dyDescent="0.25">
      <c r="A24256" s="9"/>
      <c r="H24256" s="9"/>
      <c r="J24256">
        <v>4</v>
      </c>
      <c r="K24256">
        <f ca="1">SIMULATION!$D$3*SIMULATION!$D$17/$H24252/(SIMULATION!$D$17-$I24252)*(((EXP(-$I24252*$J24256))/(1-EXP(-SIMULATION!$D$4*$I24252)))-(EXP(-SIMULATION!$D$17*$J24256)/(1-EXP(-SIMULATION!$D$4*SIMULATION!$D$17))))</f>
        <v>4.2268070460480969</v>
      </c>
      <c r="L24256">
        <v>6.3297022185492963E-2</v>
      </c>
      <c r="M24256">
        <f t="shared" ca="1" si="378"/>
        <v>4.494351345415601</v>
      </c>
    </row>
    <row r="24257" spans="1:13" x14ac:dyDescent="0.25">
      <c r="A24257" s="9"/>
      <c r="H24257" s="9"/>
      <c r="J24257">
        <v>5</v>
      </c>
      <c r="K24257">
        <f ca="1">SIMULATION!$D$3*SIMULATION!$D$17/$H24252/(SIMULATION!$D$17-$I24252)*(((EXP(-$I24252*$J24257))/(1-EXP(-SIMULATION!$D$4*$I24252)))-(EXP(-SIMULATION!$D$17*$J24257)/(1-EXP(-SIMULATION!$D$4*SIMULATION!$D$17))))</f>
        <v>4.1802962702876352</v>
      </c>
      <c r="L24257">
        <v>-0.10666313562835639</v>
      </c>
      <c r="M24257">
        <f t="shared" ca="1" si="378"/>
        <v>3.7344127622432328</v>
      </c>
    </row>
    <row r="24258" spans="1:13" x14ac:dyDescent="0.25">
      <c r="A24258" s="9"/>
      <c r="H24258" s="9"/>
      <c r="J24258">
        <v>6</v>
      </c>
      <c r="K24258">
        <f ca="1">SIMULATION!$D$3*SIMULATION!$D$17/$H24252/(SIMULATION!$D$17-$I24252)*(((EXP(-$I24252*$J24258))/(1-EXP(-SIMULATION!$D$4*$I24252)))-(EXP(-SIMULATION!$D$17*$J24258)/(1-EXP(-SIMULATION!$D$4*SIMULATION!$D$17))))</f>
        <v>4.025980674868296</v>
      </c>
      <c r="L24258">
        <v>0.27555601096145521</v>
      </c>
      <c r="M24258">
        <f t="shared" ca="1" si="378"/>
        <v>5.1353638498429115</v>
      </c>
    </row>
    <row r="24259" spans="1:13" x14ac:dyDescent="0.25">
      <c r="A24259" s="9"/>
      <c r="H24259" s="9"/>
      <c r="J24259">
        <v>7</v>
      </c>
      <c r="K24259">
        <f ca="1">SIMULATION!$D$3*SIMULATION!$D$17/$H24252/(SIMULATION!$D$17-$I24252)*(((EXP(-$I24252*$J24259))/(1-EXP(-SIMULATION!$D$4*$I24252)))-(EXP(-SIMULATION!$D$17*$J24259)/(1-EXP(-SIMULATION!$D$4*SIMULATION!$D$17))))</f>
        <v>3.8131154117563768</v>
      </c>
      <c r="L24259">
        <v>-0.94672023526503368</v>
      </c>
      <c r="M24259">
        <f t="shared" ref="M24259:M24322" ca="1" si="379">$K24259*(1+$L24259)</f>
        <v>0.20316189204565396</v>
      </c>
    </row>
    <row r="24260" spans="1:13" x14ac:dyDescent="0.25">
      <c r="A24260" s="9"/>
      <c r="H24260" s="9"/>
      <c r="J24260">
        <v>8</v>
      </c>
      <c r="K24260">
        <f ca="1">SIMULATION!$D$3*SIMULATION!$D$17/$H24252/(SIMULATION!$D$17-$I24252)*(((EXP(-$I24252*$J24260))/(1-EXP(-SIMULATION!$D$4*$I24252)))-(EXP(-SIMULATION!$D$17*$J24260)/(1-EXP(-SIMULATION!$D$4*SIMULATION!$D$17))))</f>
        <v>3.5723731188176338</v>
      </c>
      <c r="L24260">
        <v>0.23797396585911301</v>
      </c>
      <c r="M24260">
        <f t="shared" ca="1" si="379"/>
        <v>4.4225049174311541</v>
      </c>
    </row>
    <row r="24261" spans="1:13" x14ac:dyDescent="0.25">
      <c r="A24261" s="9"/>
      <c r="H24261" s="9"/>
      <c r="J24261">
        <v>9</v>
      </c>
      <c r="K24261">
        <f ca="1">SIMULATION!$D$3*SIMULATION!$D$17/$H24252/(SIMULATION!$D$17-$I24252)*(((EXP(-$I24252*$J24261))/(1-EXP(-SIMULATION!$D$4*$I24252)))-(EXP(-SIMULATION!$D$17*$J24261)/(1-EXP(-SIMULATION!$D$4*SIMULATION!$D$17))))</f>
        <v>3.3225937133233785</v>
      </c>
      <c r="L24261">
        <v>0.55616396625233633</v>
      </c>
      <c r="M24261">
        <f t="shared" ca="1" si="379"/>
        <v>5.1705006111703868</v>
      </c>
    </row>
    <row r="24262" spans="1:13" x14ac:dyDescent="0.25">
      <c r="A24262" s="9"/>
      <c r="H24262" s="9"/>
      <c r="J24262">
        <v>10</v>
      </c>
      <c r="K24262">
        <f ca="1">SIMULATION!$D$3*SIMULATION!$D$17/$H24252/(SIMULATION!$D$17-$I24252)*(((EXP(-$I24252*$J24262))/(1-EXP(-SIMULATION!$D$4*$I24252)))-(EXP(-SIMULATION!$D$17*$J24262)/(1-EXP(-SIMULATION!$D$4*SIMULATION!$D$17))))</f>
        <v>3.0751034437530675</v>
      </c>
      <c r="L24262">
        <v>-8.3638514239117806E-2</v>
      </c>
      <c r="M24262">
        <f t="shared" ca="1" si="379"/>
        <v>2.8179063605859662</v>
      </c>
    </row>
    <row r="24263" spans="1:13" x14ac:dyDescent="0.25">
      <c r="A24263" s="9"/>
      <c r="H24263" s="9"/>
      <c r="J24263">
        <v>11</v>
      </c>
      <c r="K24263">
        <f ca="1">SIMULATION!$D$3*SIMULATION!$D$17/$H24252/(SIMULATION!$D$17-$I24252)*(((EXP(-$I24252*$J24263))/(1-EXP(-SIMULATION!$D$4*$I24252)))-(EXP(-SIMULATION!$D$17*$J24263)/(1-EXP(-SIMULATION!$D$4*SIMULATION!$D$17))))</f>
        <v>2.8364768030660121</v>
      </c>
      <c r="L24263">
        <v>-0.10318715057054316</v>
      </c>
      <c r="M24263">
        <f t="shared" ca="1" si="379"/>
        <v>2.5437888440981866</v>
      </c>
    </row>
    <row r="24264" spans="1:13" x14ac:dyDescent="0.25">
      <c r="A24264" s="9"/>
      <c r="H24264" s="9"/>
      <c r="J24264">
        <v>12</v>
      </c>
      <c r="K24264">
        <f ca="1">SIMULATION!$D$3*SIMULATION!$D$17/$H24252/(SIMULATION!$D$17-$I24252)*(((EXP(-$I24252*$J24264))/(1-EXP(-SIMULATION!$D$4*$I24252)))-(EXP(-SIMULATION!$D$17*$J24264)/(1-EXP(-SIMULATION!$D$4*SIMULATION!$D$17))))</f>
        <v>2.6103010838959282</v>
      </c>
      <c r="L24264">
        <v>-0.38878212800058798</v>
      </c>
      <c r="M24264">
        <f t="shared" ca="1" si="379"/>
        <v>1.595462673776628</v>
      </c>
    </row>
    <row r="24265" spans="1:13" x14ac:dyDescent="0.25">
      <c r="A24265" s="9"/>
      <c r="H24265" s="9"/>
      <c r="J24265">
        <v>13</v>
      </c>
      <c r="K24265">
        <f ca="1">SIMULATION!$D$3*SIMULATION!$D$17/$H24252/(SIMULATION!$D$17-$I24252)*(((EXP(-$I24252*$J24265))/(1-EXP(-SIMULATION!$D$4*$I24252)))-(EXP(-SIMULATION!$D$17*$J24265)/(1-EXP(-SIMULATION!$D$4*SIMULATION!$D$17))))</f>
        <v>2.398302254769161</v>
      </c>
      <c r="L24265">
        <v>-6.5231490620317328E-2</v>
      </c>
      <c r="M24265">
        <f t="shared" ca="1" si="379"/>
        <v>2.2418574237325006</v>
      </c>
    </row>
    <row r="24266" spans="1:13" x14ac:dyDescent="0.25">
      <c r="A24266" s="9"/>
      <c r="H24266" s="9"/>
      <c r="J24266">
        <v>14</v>
      </c>
      <c r="K24266">
        <f ca="1">SIMULATION!$D$3*SIMULATION!$D$17/$H24252/(SIMULATION!$D$17-$I24252)*(((EXP(-$I24252*$J24266))/(1-EXP(-SIMULATION!$D$4*$I24252)))-(EXP(-SIMULATION!$D$17*$J24266)/(1-EXP(-SIMULATION!$D$4*SIMULATION!$D$17))))</f>
        <v>2.2010619693552984</v>
      </c>
      <c r="L24266">
        <v>7.2786351232797156E-2</v>
      </c>
      <c r="M24266">
        <f t="shared" ca="1" si="379"/>
        <v>2.3612692389419454</v>
      </c>
    </row>
    <row r="24267" spans="1:13" x14ac:dyDescent="0.25">
      <c r="A24267" s="9"/>
      <c r="H24267" s="9"/>
      <c r="J24267">
        <v>15</v>
      </c>
      <c r="K24267">
        <f ca="1">SIMULATION!$D$3*SIMULATION!$D$17/$H24252/(SIMULATION!$D$17-$I24252)*(((EXP(-$I24252*$J24267))/(1-EXP(-SIMULATION!$D$4*$I24252)))-(EXP(-SIMULATION!$D$17*$J24267)/(1-EXP(-SIMULATION!$D$4*SIMULATION!$D$17))))</f>
        <v>2.0184729428354244</v>
      </c>
      <c r="L24267">
        <v>-6.2991573616278287E-2</v>
      </c>
      <c r="M24267">
        <f t="shared" ca="1" si="379"/>
        <v>1.8913261558643411</v>
      </c>
    </row>
    <row r="24268" spans="1:13" x14ac:dyDescent="0.25">
      <c r="A24268" s="9"/>
      <c r="H24268" s="9"/>
      <c r="J24268">
        <v>16</v>
      </c>
      <c r="K24268">
        <f ca="1">SIMULATION!$D$3*SIMULATION!$D$17/$H24252/(SIMULATION!$D$17-$I24252)*(((EXP(-$I24252*$J24268))/(1-EXP(-SIMULATION!$D$4*$I24252)))-(EXP(-SIMULATION!$D$17*$J24268)/(1-EXP(-SIMULATION!$D$4*SIMULATION!$D$17))))</f>
        <v>1.8500270144989135</v>
      </c>
      <c r="L24268">
        <v>0.59765698395189604</v>
      </c>
      <c r="M24268">
        <f t="shared" ca="1" si="379"/>
        <v>2.955708580213865</v>
      </c>
    </row>
    <row r="24269" spans="1:13" x14ac:dyDescent="0.25">
      <c r="A24269" s="9"/>
      <c r="H24269" s="9"/>
      <c r="J24269">
        <v>17</v>
      </c>
      <c r="K24269">
        <f ca="1">SIMULATION!$D$3*SIMULATION!$D$17/$H24252/(SIMULATION!$D$17-$I24252)*(((EXP(-$I24252*$J24269))/(1-EXP(-SIMULATION!$D$4*$I24252)))-(EXP(-SIMULATION!$D$17*$J24269)/(1-EXP(-SIMULATION!$D$4*SIMULATION!$D$17))))</f>
        <v>1.6949963091923814</v>
      </c>
      <c r="L24269">
        <v>0.16178813802169742</v>
      </c>
      <c r="M24269">
        <f t="shared" ca="1" si="379"/>
        <v>1.9692266060102661</v>
      </c>
    </row>
    <row r="24270" spans="1:13" x14ac:dyDescent="0.25">
      <c r="A24270" s="9"/>
      <c r="H24270" s="9"/>
      <c r="J24270">
        <v>18</v>
      </c>
      <c r="K24270">
        <f ca="1">SIMULATION!$D$3*SIMULATION!$D$17/$H24252/(SIMULATION!$D$17-$I24252)*(((EXP(-$I24252*$J24270))/(1-EXP(-SIMULATION!$D$4*$I24252)))-(EXP(-SIMULATION!$D$17*$J24270)/(1-EXP(-SIMULATION!$D$4*SIMULATION!$D$17))))</f>
        <v>1.5525461846276714</v>
      </c>
      <c r="L24270">
        <v>0.24366258040573061</v>
      </c>
      <c r="M24270">
        <f t="shared" ca="1" si="379"/>
        <v>1.9308435941731217</v>
      </c>
    </row>
    <row r="24271" spans="1:13" x14ac:dyDescent="0.25">
      <c r="A24271" s="9"/>
      <c r="H24271" s="9"/>
      <c r="J24271">
        <v>19</v>
      </c>
      <c r="K24271">
        <f ca="1">SIMULATION!$D$3*SIMULATION!$D$17/$H24252/(SIMULATION!$D$17-$I24252)*(((EXP(-$I24252*$J24271))/(1-EXP(-SIMULATION!$D$4*$I24252)))-(EXP(-SIMULATION!$D$17*$J24271)/(1-EXP(-SIMULATION!$D$4*SIMULATION!$D$17))))</f>
        <v>1.4218047315263533</v>
      </c>
      <c r="L24271">
        <v>5.503748452934485E-2</v>
      </c>
      <c r="M24271">
        <f t="shared" ca="1" si="379"/>
        <v>1.5000572874414844</v>
      </c>
    </row>
    <row r="24272" spans="1:13" x14ac:dyDescent="0.25">
      <c r="A24272" s="9"/>
      <c r="H24272" s="9"/>
      <c r="J24272">
        <v>20</v>
      </c>
      <c r="K24272">
        <f ca="1">SIMULATION!$D$3*SIMULATION!$D$17/$H24252/(SIMULATION!$D$17-$I24252)*(((EXP(-$I24252*$J24272))/(1-EXP(-SIMULATION!$D$4*$I24252)))-(EXP(-SIMULATION!$D$17*$J24272)/(1-EXP(-SIMULATION!$D$4*SIMULATION!$D$17))))</f>
        <v>1.3019046753664145</v>
      </c>
      <c r="L24272">
        <v>-0.10651117612121806</v>
      </c>
      <c r="M24272">
        <f t="shared" ca="1" si="379"/>
        <v>1.1632372771954251</v>
      </c>
    </row>
    <row r="24273" spans="1:13" x14ac:dyDescent="0.25">
      <c r="A24273" s="9"/>
      <c r="H24273" s="9"/>
      <c r="J24273">
        <v>21</v>
      </c>
      <c r="K24273">
        <f ca="1">SIMULATION!$D$3*SIMULATION!$D$17/$H24252/(SIMULATION!$D$17-$I24252)*(((EXP(-$I24252*$J24273))/(1-EXP(-SIMULATION!$D$4*$I24252)))-(EXP(-SIMULATION!$D$17*$J24273)/(1-EXP(-SIMULATION!$D$4*SIMULATION!$D$17))))</f>
        <v>1.1920078153950602</v>
      </c>
      <c r="L24273">
        <v>-0.17916077223918597</v>
      </c>
      <c r="M24273">
        <f t="shared" ca="1" si="379"/>
        <v>0.9784467746737362</v>
      </c>
    </row>
    <row r="24274" spans="1:13" x14ac:dyDescent="0.25">
      <c r="A24274" s="9"/>
      <c r="H24274" s="9"/>
      <c r="J24274">
        <v>22</v>
      </c>
      <c r="K24274">
        <f ca="1">SIMULATION!$D$3*SIMULATION!$D$17/$H24252/(SIMULATION!$D$17-$I24252)*(((EXP(-$I24252*$J24274))/(1-EXP(-SIMULATION!$D$4*$I24252)))-(EXP(-SIMULATION!$D$17*$J24274)/(1-EXP(-SIMULATION!$D$4*SIMULATION!$D$17))))</f>
        <v>1.0913184772209494</v>
      </c>
      <c r="L24274">
        <v>4.3217224645020279E-2</v>
      </c>
      <c r="M24274">
        <f t="shared" ca="1" si="379"/>
        <v>1.1384822330102686</v>
      </c>
    </row>
    <row r="24275" spans="1:13" x14ac:dyDescent="0.25">
      <c r="A24275" s="9"/>
      <c r="H24275" s="9"/>
      <c r="J24275">
        <v>23</v>
      </c>
      <c r="K24275">
        <f ca="1">SIMULATION!$D$3*SIMULATION!$D$17/$H24252/(SIMULATION!$D$17-$I24252)*(((EXP(-$I24252*$J24275))/(1-EXP(-SIMULATION!$D$4*$I24252)))-(EXP(-SIMULATION!$D$17*$J24275)/(1-EXP(-SIMULATION!$D$4*SIMULATION!$D$17))))</f>
        <v>0.99909011189470243</v>
      </c>
      <c r="L24275">
        <v>-1.0177987185637032E-3</v>
      </c>
      <c r="M24275">
        <f t="shared" ca="1" si="379"/>
        <v>0.99807323925908642</v>
      </c>
    </row>
    <row r="24276" spans="1:13" x14ac:dyDescent="0.25">
      <c r="A24276" s="9"/>
      <c r="H24276" s="9"/>
      <c r="J24276">
        <v>24</v>
      </c>
      <c r="K24276">
        <f ca="1">SIMULATION!$D$3*SIMULATION!$D$17/$H24252/(SIMULATION!$D$17-$I24252)*(((EXP(-$I24252*$J24276))/(1-EXP(-SIMULATION!$D$4*$I24252)))-(EXP(-SIMULATION!$D$17*$J24276)/(1-EXP(-SIMULATION!$D$4*SIMULATION!$D$17))))</f>
        <v>0.91462767413713897</v>
      </c>
      <c r="L24276">
        <v>-0.1227358847745178</v>
      </c>
      <c r="M24276">
        <f t="shared" ca="1" si="379"/>
        <v>0.80237003731265788</v>
      </c>
    </row>
    <row r="24277" spans="1:13" x14ac:dyDescent="0.25">
      <c r="A24277" s="9">
        <v>972</v>
      </c>
      <c r="B24277" s="2">
        <f ca="1">NORMINV(RAND(),SIMULATION!D7,SIMULATION!D8)</f>
        <v>58.623807281726705</v>
      </c>
      <c r="C24277" s="2">
        <v>2</v>
      </c>
      <c r="D24277" s="2">
        <f ca="1">SIMULATION!$D$11*(1+(SIMULATION!$D$12*LN(1+$C24277)))*(1+(SIMULATION!$D$13*(($B24277/63.5)-1)))</f>
        <v>9.8759467399187084</v>
      </c>
      <c r="E24277" s="2">
        <v>0.10296058823755599</v>
      </c>
      <c r="F24277" s="2">
        <f ca="1">D24277*(1+E24277)</f>
        <v>10.892780025663512</v>
      </c>
      <c r="G24277" s="2">
        <v>1.3912144253484862</v>
      </c>
      <c r="H24277" s="9">
        <f>SIMULATION!$D$15*EXP($G$24277)</f>
        <v>887.37924004013951</v>
      </c>
      <c r="I24277" s="2">
        <f ca="1">$F24277/$H24277</f>
        <v>1.2275225218443009E-2</v>
      </c>
      <c r="J24277">
        <v>0</v>
      </c>
      <c r="K24277">
        <f ca="1">SIMULATION!$D$3*SIMULATION!$D$17/$H24277/(SIMULATION!$D$17-$I24277)*(((EXP(-$I24277*$J24277))/(1-EXP(-SIMULATION!$D$4*$I24277)))-(EXP(-SIMULATION!$D$17*$J24277)/(1-EXP(-SIMULATION!$D$4*SIMULATION!$D$17))))</f>
        <v>1.8604387053729274</v>
      </c>
      <c r="L24277">
        <v>-9.6795076577042713E-2</v>
      </c>
      <c r="M24277">
        <f t="shared" ca="1" si="379"/>
        <v>1.6803573984194609</v>
      </c>
    </row>
    <row r="24278" spans="1:13" x14ac:dyDescent="0.25">
      <c r="A24278" s="9"/>
      <c r="H24278" s="9"/>
      <c r="J24278">
        <v>1</v>
      </c>
      <c r="K24278">
        <f ca="1">SIMULATION!$D$3*SIMULATION!$D$17/$H24277/(SIMULATION!$D$17-$I24277)*(((EXP(-$I24277*$J24278))/(1-EXP(-SIMULATION!$D$4*$I24277)))-(EXP(-SIMULATION!$D$17*$J24278)/(1-EXP(-SIMULATION!$D$4*SIMULATION!$D$17))))</f>
        <v>2.0589029992180228</v>
      </c>
      <c r="L24278">
        <v>-8.6531228861792125E-2</v>
      </c>
      <c r="M24278">
        <f t="shared" ca="1" si="379"/>
        <v>1.8807435925884579</v>
      </c>
    </row>
    <row r="24279" spans="1:13" x14ac:dyDescent="0.25">
      <c r="A24279" s="9"/>
      <c r="H24279" s="9"/>
      <c r="J24279">
        <v>2</v>
      </c>
      <c r="K24279">
        <f ca="1">SIMULATION!$D$3*SIMULATION!$D$17/$H24277/(SIMULATION!$D$17-$I24277)*(((EXP(-$I24277*$J24279))/(1-EXP(-SIMULATION!$D$4*$I24277)))-(EXP(-SIMULATION!$D$17*$J24279)/(1-EXP(-SIMULATION!$D$4*SIMULATION!$D$17))))</f>
        <v>2.1755099679642655</v>
      </c>
      <c r="L24279">
        <v>0.38307185643494213</v>
      </c>
      <c r="M24279">
        <f t="shared" ca="1" si="379"/>
        <v>3.0088866100850584</v>
      </c>
    </row>
    <row r="24280" spans="1:13" x14ac:dyDescent="0.25">
      <c r="A24280" s="9"/>
      <c r="H24280" s="9"/>
      <c r="J24280">
        <v>3</v>
      </c>
      <c r="K24280">
        <f ca="1">SIMULATION!$D$3*SIMULATION!$D$17/$H24277/(SIMULATION!$D$17-$I24277)*(((EXP(-$I24277*$J24280))/(1-EXP(-SIMULATION!$D$4*$I24277)))-(EXP(-SIMULATION!$D$17*$J24280)/(1-EXP(-SIMULATION!$D$4*SIMULATION!$D$17))))</f>
        <v>2.2397897776237987</v>
      </c>
      <c r="L24280">
        <v>0.17107849844513842</v>
      </c>
      <c r="M24280">
        <f t="shared" ca="1" si="379"/>
        <v>2.6229696496124486</v>
      </c>
    </row>
    <row r="24281" spans="1:13" x14ac:dyDescent="0.25">
      <c r="A24281" s="9"/>
      <c r="H24281" s="9"/>
      <c r="J24281">
        <v>4</v>
      </c>
      <c r="K24281">
        <f ca="1">SIMULATION!$D$3*SIMULATION!$D$17/$H24277/(SIMULATION!$D$17-$I24277)*(((EXP(-$I24277*$J24281))/(1-EXP(-SIMULATION!$D$4*$I24277)))-(EXP(-SIMULATION!$D$17*$J24281)/(1-EXP(-SIMULATION!$D$4*SIMULATION!$D$17))))</f>
        <v>2.2706645016032092</v>
      </c>
      <c r="L24281">
        <v>-6.1491862705156157E-2</v>
      </c>
      <c r="M24281">
        <f t="shared" ca="1" si="379"/>
        <v>2.1310371118211529</v>
      </c>
    </row>
    <row r="24282" spans="1:13" x14ac:dyDescent="0.25">
      <c r="A24282" s="9"/>
      <c r="H24282" s="9"/>
      <c r="J24282">
        <v>5</v>
      </c>
      <c r="K24282">
        <f ca="1">SIMULATION!$D$3*SIMULATION!$D$17/$H24277/(SIMULATION!$D$17-$I24277)*(((EXP(-$I24277*$J24282))/(1-EXP(-SIMULATION!$D$4*$I24277)))-(EXP(-SIMULATION!$D$17*$J24282)/(1-EXP(-SIMULATION!$D$4*SIMULATION!$D$17))))</f>
        <v>2.2802583092463076</v>
      </c>
      <c r="L24282">
        <v>0.13732651753352992</v>
      </c>
      <c r="M24282">
        <f t="shared" ca="1" si="379"/>
        <v>2.5933982419319976</v>
      </c>
    </row>
    <row r="24283" spans="1:13" x14ac:dyDescent="0.25">
      <c r="A24283" s="9"/>
      <c r="H24283" s="9"/>
      <c r="J24283">
        <v>6</v>
      </c>
      <c r="K24283">
        <f ca="1">SIMULATION!$D$3*SIMULATION!$D$17/$H24277/(SIMULATION!$D$17-$I24277)*(((EXP(-$I24277*$J24283))/(1-EXP(-SIMULATION!$D$4*$I24277)))-(EXP(-SIMULATION!$D$17*$J24283)/(1-EXP(-SIMULATION!$D$4*SIMULATION!$D$17))))</f>
        <v>2.2763391269143418</v>
      </c>
      <c r="L24283">
        <v>0.27608644276014682</v>
      </c>
      <c r="M24283">
        <f t="shared" ca="1" si="379"/>
        <v>2.9048054989798606</v>
      </c>
    </row>
    <row r="24284" spans="1:13" x14ac:dyDescent="0.25">
      <c r="A24284" s="9"/>
      <c r="H24284" s="9"/>
      <c r="J24284">
        <v>7</v>
      </c>
      <c r="K24284">
        <f ca="1">SIMULATION!$D$3*SIMULATION!$D$17/$H24277/(SIMULATION!$D$17-$I24277)*(((EXP(-$I24277*$J24284))/(1-EXP(-SIMULATION!$D$4*$I24277)))-(EXP(-SIMULATION!$D$17*$J24284)/(1-EXP(-SIMULATION!$D$4*SIMULATION!$D$17))))</f>
        <v>2.2638833134486442</v>
      </c>
      <c r="L24284">
        <v>7.7788931702659769E-2</v>
      </c>
      <c r="M24284">
        <f t="shared" ca="1" si="379"/>
        <v>2.4399883779012921</v>
      </c>
    </row>
    <row r="24285" spans="1:13" x14ac:dyDescent="0.25">
      <c r="A24285" s="9"/>
      <c r="H24285" s="9"/>
      <c r="J24285">
        <v>8</v>
      </c>
      <c r="K24285">
        <f ca="1">SIMULATION!$D$3*SIMULATION!$D$17/$H24277/(SIMULATION!$D$17-$I24277)*(((EXP(-$I24277*$J24285))/(1-EXP(-SIMULATION!$D$4*$I24277)))-(EXP(-SIMULATION!$D$17*$J24285)/(1-EXP(-SIMULATION!$D$4*SIMULATION!$D$17))))</f>
        <v>2.2460783419626233</v>
      </c>
      <c r="L24285">
        <v>-0.397982822899766</v>
      </c>
      <c r="M24285">
        <f t="shared" ca="1" si="379"/>
        <v>1.3521777429743127</v>
      </c>
    </row>
    <row r="24286" spans="1:13" x14ac:dyDescent="0.25">
      <c r="A24286" s="9"/>
      <c r="H24286" s="9"/>
      <c r="J24286">
        <v>9</v>
      </c>
      <c r="K24286">
        <f ca="1">SIMULATION!$D$3*SIMULATION!$D$17/$H24277/(SIMULATION!$D$17-$I24277)*(((EXP(-$I24277*$J24286))/(1-EXP(-SIMULATION!$D$4*$I24277)))-(EXP(-SIMULATION!$D$17*$J24286)/(1-EXP(-SIMULATION!$D$4*SIMULATION!$D$17))))</f>
        <v>2.2249653424494245</v>
      </c>
      <c r="L24286">
        <v>-0.43137064158151606</v>
      </c>
      <c r="M24286">
        <f t="shared" ca="1" si="379"/>
        <v>1.2651806151803786</v>
      </c>
    </row>
    <row r="24287" spans="1:13" x14ac:dyDescent="0.25">
      <c r="A24287" s="9"/>
      <c r="H24287" s="9"/>
      <c r="J24287">
        <v>10</v>
      </c>
      <c r="K24287">
        <f ca="1">SIMULATION!$D$3*SIMULATION!$D$17/$H24277/(SIMULATION!$D$17-$I24277)*(((EXP(-$I24277*$J24287))/(1-EXP(-SIMULATION!$D$4*$I24277)))-(EXP(-SIMULATION!$D$17*$J24287)/(1-EXP(-SIMULATION!$D$4*SIMULATION!$D$17))))</f>
        <v>2.201850858460265</v>
      </c>
      <c r="L24287">
        <v>0.38926292005918278</v>
      </c>
      <c r="M24287">
        <f t="shared" ca="1" si="379"/>
        <v>3.0589497531593262</v>
      </c>
    </row>
    <row r="24288" spans="1:13" x14ac:dyDescent="0.25">
      <c r="A24288" s="9"/>
      <c r="H24288" s="9"/>
      <c r="J24288">
        <v>11</v>
      </c>
      <c r="K24288">
        <f ca="1">SIMULATION!$D$3*SIMULATION!$D$17/$H24277/(SIMULATION!$D$17-$I24277)*(((EXP(-$I24277*$J24288))/(1-EXP(-SIMULATION!$D$4*$I24277)))-(EXP(-SIMULATION!$D$17*$J24288)/(1-EXP(-SIMULATION!$D$4*SIMULATION!$D$17))))</f>
        <v>2.1775707105594191</v>
      </c>
      <c r="L24288">
        <v>-0.39739060771097573</v>
      </c>
      <c r="M24288">
        <f t="shared" ca="1" si="379"/>
        <v>1.3122245625565905</v>
      </c>
    </row>
    <row r="24289" spans="1:13" x14ac:dyDescent="0.25">
      <c r="A24289" s="9"/>
      <c r="H24289" s="9"/>
      <c r="J24289">
        <v>12</v>
      </c>
      <c r="K24289">
        <f ca="1">SIMULATION!$D$3*SIMULATION!$D$17/$H24277/(SIMULATION!$D$17-$I24277)*(((EXP(-$I24277*$J24289))/(1-EXP(-SIMULATION!$D$4*$I24277)))-(EXP(-SIMULATION!$D$17*$J24289)/(1-EXP(-SIMULATION!$D$4*SIMULATION!$D$17))))</f>
        <v>2.1526590862141046</v>
      </c>
      <c r="L24289">
        <v>0.26250947210229059</v>
      </c>
      <c r="M24289">
        <f t="shared" ca="1" si="379"/>
        <v>2.7177524865523686</v>
      </c>
    </row>
    <row r="24290" spans="1:13" x14ac:dyDescent="0.25">
      <c r="A24290" s="9"/>
      <c r="H24290" s="9"/>
      <c r="J24290">
        <v>13</v>
      </c>
      <c r="K24290">
        <f ca="1">SIMULATION!$D$3*SIMULATION!$D$17/$H24277/(SIMULATION!$D$17-$I24277)*(((EXP(-$I24277*$J24290))/(1-EXP(-SIMULATION!$D$4*$I24277)))-(EXP(-SIMULATION!$D$17*$J24290)/(1-EXP(-SIMULATION!$D$4*SIMULATION!$D$17))))</f>
        <v>2.127456896485779</v>
      </c>
      <c r="L24290">
        <v>7.3817858040511497E-2</v>
      </c>
      <c r="M24290">
        <f t="shared" ca="1" si="379"/>
        <v>2.2845012076578737</v>
      </c>
    </row>
    <row r="24291" spans="1:13" x14ac:dyDescent="0.25">
      <c r="A24291" s="9"/>
      <c r="H24291" s="9"/>
      <c r="J24291">
        <v>14</v>
      </c>
      <c r="K24291">
        <f ca="1">SIMULATION!$D$3*SIMULATION!$D$17/$H24277/(SIMULATION!$D$17-$I24277)*(((EXP(-$I24277*$J24291))/(1-EXP(-SIMULATION!$D$4*$I24277)))-(EXP(-SIMULATION!$D$17*$J24291)/(1-EXP(-SIMULATION!$D$4*SIMULATION!$D$17))))</f>
        <v>2.1021812134160509</v>
      </c>
      <c r="L24291">
        <v>-0.36562219772638133</v>
      </c>
      <c r="M24291">
        <f t="shared" ca="1" si="379"/>
        <v>1.3335770981477633</v>
      </c>
    </row>
    <row r="24292" spans="1:13" x14ac:dyDescent="0.25">
      <c r="A24292" s="9"/>
      <c r="H24292" s="9"/>
      <c r="J24292">
        <v>15</v>
      </c>
      <c r="K24292">
        <f ca="1">SIMULATION!$D$3*SIMULATION!$D$17/$H24277/(SIMULATION!$D$17-$I24277)*(((EXP(-$I24277*$J24292))/(1-EXP(-SIMULATION!$D$4*$I24277)))-(EXP(-SIMULATION!$D$17*$J24292)/(1-EXP(-SIMULATION!$D$4*SIMULATION!$D$17))))</f>
        <v>2.0769697669794742</v>
      </c>
      <c r="L24292">
        <v>-8.7178581528159285E-2</v>
      </c>
      <c r="M24292">
        <f t="shared" ca="1" si="379"/>
        <v>1.8959024888173321</v>
      </c>
    </row>
    <row r="24293" spans="1:13" x14ac:dyDescent="0.25">
      <c r="A24293" s="9"/>
      <c r="H24293" s="9"/>
      <c r="J24293">
        <v>16</v>
      </c>
      <c r="K24293">
        <f ca="1">SIMULATION!$D$3*SIMULATION!$D$17/$H24277/(SIMULATION!$D$17-$I24277)*(((EXP(-$I24277*$J24293))/(1-EXP(-SIMULATION!$D$4*$I24277)))-(EXP(-SIMULATION!$D$17*$J24293)/(1-EXP(-SIMULATION!$D$4*SIMULATION!$D$17))))</f>
        <v>2.0519094596039116</v>
      </c>
      <c r="L24293">
        <v>0.17039984943829867</v>
      </c>
      <c r="M24293">
        <f t="shared" ca="1" si="379"/>
        <v>2.4015545225814385</v>
      </c>
    </row>
    <row r="24294" spans="1:13" x14ac:dyDescent="0.25">
      <c r="A24294" s="9"/>
      <c r="H24294" s="9"/>
      <c r="J24294">
        <v>17</v>
      </c>
      <c r="K24294">
        <f ca="1">SIMULATION!$D$3*SIMULATION!$D$17/$H24277/(SIMULATION!$D$17-$I24277)*(((EXP(-$I24277*$J24294))/(1-EXP(-SIMULATION!$D$4*$I24277)))-(EXP(-SIMULATION!$D$17*$J24294)/(1-EXP(-SIMULATION!$D$4*SIMULATION!$D$17))))</f>
        <v>2.0270546387627335</v>
      </c>
      <c r="L24294">
        <v>0.16987873266951123</v>
      </c>
      <c r="M24294">
        <f t="shared" ca="1" si="379"/>
        <v>2.3714081118476007</v>
      </c>
    </row>
    <row r="24295" spans="1:13" x14ac:dyDescent="0.25">
      <c r="A24295" s="9"/>
      <c r="H24295" s="9"/>
      <c r="J24295">
        <v>18</v>
      </c>
      <c r="K24295">
        <f ca="1">SIMULATION!$D$3*SIMULATION!$D$17/$H24277/(SIMULATION!$D$17-$I24277)*(((EXP(-$I24277*$J24295))/(1-EXP(-SIMULATION!$D$4*$I24277)))-(EXP(-SIMULATION!$D$17*$J24295)/(1-EXP(-SIMULATION!$D$4*SIMULATION!$D$17))))</f>
        <v>2.0024388062933114</v>
      </c>
      <c r="L24295">
        <v>-2.1695339504556443E-2</v>
      </c>
      <c r="M24295">
        <f t="shared" ca="1" si="379"/>
        <v>1.9589952165536793</v>
      </c>
    </row>
    <row r="24296" spans="1:13" x14ac:dyDescent="0.25">
      <c r="A24296" s="9"/>
      <c r="H24296" s="9"/>
      <c r="J24296">
        <v>19</v>
      </c>
      <c r="K24296">
        <f ca="1">SIMULATION!$D$3*SIMULATION!$D$17/$H24277/(SIMULATION!$D$17-$I24277)*(((EXP(-$I24277*$J24296))/(1-EXP(-SIMULATION!$D$4*$I24277)))-(EXP(-SIMULATION!$D$17*$J24296)/(1-EXP(-SIMULATION!$D$4*SIMULATION!$D$17))))</f>
        <v>1.9780821218128559</v>
      </c>
      <c r="L24296">
        <v>-0.19702307319492163</v>
      </c>
      <c r="M24296">
        <f t="shared" ca="1" si="379"/>
        <v>1.5883543031413558</v>
      </c>
    </row>
    <row r="24297" spans="1:13" x14ac:dyDescent="0.25">
      <c r="A24297" s="9"/>
      <c r="H24297" s="9"/>
      <c r="J24297">
        <v>20</v>
      </c>
      <c r="K24297">
        <f ca="1">SIMULATION!$D$3*SIMULATION!$D$17/$H24277/(SIMULATION!$D$17-$I24277)*(((EXP(-$I24277*$J24297))/(1-EXP(-SIMULATION!$D$4*$I24277)))-(EXP(-SIMULATION!$D$17*$J24297)/(1-EXP(-SIMULATION!$D$4*SIMULATION!$D$17))))</f>
        <v>1.9539962108921711</v>
      </c>
      <c r="L24297">
        <v>-5.135753733251807E-2</v>
      </c>
      <c r="M24297">
        <f t="shared" ca="1" si="379"/>
        <v>1.8536437775436776</v>
      </c>
    </row>
    <row r="24298" spans="1:13" x14ac:dyDescent="0.25">
      <c r="A24298" s="9"/>
      <c r="H24298" s="9"/>
      <c r="J24298">
        <v>21</v>
      </c>
      <c r="K24298">
        <f ca="1">SIMULATION!$D$3*SIMULATION!$D$17/$H24277/(SIMULATION!$D$17-$I24277)*(((EXP(-$I24277*$J24298))/(1-EXP(-SIMULATION!$D$4*$I24277)))-(EXP(-SIMULATION!$D$17*$J24298)/(1-EXP(-SIMULATION!$D$4*SIMULATION!$D$17))))</f>
        <v>1.9301872460552554</v>
      </c>
      <c r="L24298">
        <v>-0.42200868371087097</v>
      </c>
      <c r="M24298">
        <f t="shared" ca="1" si="379"/>
        <v>1.115631467031966</v>
      </c>
    </row>
    <row r="24299" spans="1:13" x14ac:dyDescent="0.25">
      <c r="A24299" s="9"/>
      <c r="H24299" s="9"/>
      <c r="J24299">
        <v>22</v>
      </c>
      <c r="K24299">
        <f ca="1">SIMULATION!$D$3*SIMULATION!$D$17/$H24277/(SIMULATION!$D$17-$I24277)*(((EXP(-$I24277*$J24299))/(1-EXP(-SIMULATION!$D$4*$I24277)))-(EXP(-SIMULATION!$D$17*$J24299)/(1-EXP(-SIMULATION!$D$4*SIMULATION!$D$17))))</f>
        <v>1.9066579209661518</v>
      </c>
      <c r="L24299">
        <v>-1.321072238013999E-2</v>
      </c>
      <c r="M24299">
        <f t="shared" ca="1" si="379"/>
        <v>1.8814695924983731</v>
      </c>
    </row>
    <row r="24300" spans="1:13" x14ac:dyDescent="0.25">
      <c r="A24300" s="9"/>
      <c r="H24300" s="9"/>
      <c r="J24300">
        <v>23</v>
      </c>
      <c r="K24300">
        <f ca="1">SIMULATION!$D$3*SIMULATION!$D$17/$H24277/(SIMULATION!$D$17-$I24277)*(((EXP(-$I24277*$J24300))/(1-EXP(-SIMULATION!$D$4*$I24277)))-(EXP(-SIMULATION!$D$17*$J24300)/(1-EXP(-SIMULATION!$D$4*SIMULATION!$D$17))))</f>
        <v>1.8834087153456736</v>
      </c>
      <c r="L24300">
        <v>-4.9101604245159892E-2</v>
      </c>
      <c r="M24300">
        <f t="shared" ca="1" si="379"/>
        <v>1.7909303259728853</v>
      </c>
    </row>
    <row r="24301" spans="1:13" x14ac:dyDescent="0.25">
      <c r="A24301" s="9"/>
      <c r="H24301" s="9"/>
      <c r="J24301">
        <v>24</v>
      </c>
      <c r="K24301">
        <f ca="1">SIMULATION!$D$3*SIMULATION!$D$17/$H24277/(SIMULATION!$D$17-$I24277)*(((EXP(-$I24277*$J24301))/(1-EXP(-SIMULATION!$D$4*$I24277)))-(EXP(-SIMULATION!$D$17*$J24301)/(1-EXP(-SIMULATION!$D$4*SIMULATION!$D$17))))</f>
        <v>1.8604387053729274</v>
      </c>
      <c r="L24301">
        <v>-5.9979216156869831E-2</v>
      </c>
      <c r="M24301">
        <f t="shared" ca="1" si="379"/>
        <v>1.7488510501167576</v>
      </c>
    </row>
    <row r="24302" spans="1:13" x14ac:dyDescent="0.25">
      <c r="A24302" s="9">
        <v>973</v>
      </c>
      <c r="B24302" s="2">
        <f ca="1">NORMINV(RAND(),SIMULATION!D7,SIMULATION!D8)</f>
        <v>56.642510853724943</v>
      </c>
      <c r="C24302" s="2">
        <v>2</v>
      </c>
      <c r="D24302" s="2">
        <f ca="1">SIMULATION!$D$11*(1+(SIMULATION!$D$12*LN(1+$C24302)))*(1+(SIMULATION!$D$13*(($B24302/63.5)-1)))</f>
        <v>9.7288122252622511</v>
      </c>
      <c r="E24302" s="2">
        <v>8.6401486920383588E-2</v>
      </c>
      <c r="F24302" s="2">
        <f ca="1">D24302*(1+E24302)</f>
        <v>10.569396067494115</v>
      </c>
      <c r="G24302" s="2">
        <v>0.36510680186741445</v>
      </c>
      <c r="H24302" s="9">
        <f>SIMULATION!$D$15*EXP($G$24302)</f>
        <v>318.03607541595142</v>
      </c>
      <c r="I24302" s="2">
        <f ca="1">$F24302/$H24302</f>
        <v>3.323332440720967E-2</v>
      </c>
      <c r="J24302">
        <v>0</v>
      </c>
      <c r="K24302">
        <f ca="1">SIMULATION!$D$3*SIMULATION!$D$17/$H24302/(SIMULATION!$D$17-$I24302)*(((EXP(-$I24302*$J24302))/(1-EXP(-SIMULATION!$D$4*$I24302)))-(EXP(-SIMULATION!$D$17*$J24302)/(1-EXP(-SIMULATION!$D$4*SIMULATION!$D$17))))</f>
        <v>1.5316161268386956</v>
      </c>
      <c r="L24302">
        <v>0.112417137624244</v>
      </c>
      <c r="M24302">
        <f t="shared" ca="1" si="379"/>
        <v>1.7037960277570328</v>
      </c>
    </row>
    <row r="24303" spans="1:13" x14ac:dyDescent="0.25">
      <c r="A24303" s="9"/>
      <c r="H24303" s="9"/>
      <c r="J24303">
        <v>1</v>
      </c>
      <c r="K24303">
        <f ca="1">SIMULATION!$D$3*SIMULATION!$D$17/$H24302/(SIMULATION!$D$17-$I24302)*(((EXP(-$I24302*$J24303))/(1-EXP(-SIMULATION!$D$4*$I24302)))-(EXP(-SIMULATION!$D$17*$J24303)/(1-EXP(-SIMULATION!$D$4*SIMULATION!$D$17))))</f>
        <v>2.0917531642505138</v>
      </c>
      <c r="L24303">
        <v>-0.17071168488624283</v>
      </c>
      <c r="M24303">
        <f t="shared" ca="1" si="379"/>
        <v>1.7346664572151786</v>
      </c>
    </row>
    <row r="24304" spans="1:13" x14ac:dyDescent="0.25">
      <c r="A24304" s="9"/>
      <c r="H24304" s="9"/>
      <c r="J24304">
        <v>2</v>
      </c>
      <c r="K24304">
        <f ca="1">SIMULATION!$D$3*SIMULATION!$D$17/$H24302/(SIMULATION!$D$17-$I24302)*(((EXP(-$I24302*$J24304))/(1-EXP(-SIMULATION!$D$4*$I24302)))-(EXP(-SIMULATION!$D$17*$J24304)/(1-EXP(-SIMULATION!$D$4*SIMULATION!$D$17))))</f>
        <v>2.41441144324047</v>
      </c>
      <c r="L24304">
        <v>6.8464059090730695E-2</v>
      </c>
      <c r="M24304">
        <f t="shared" ca="1" si="379"/>
        <v>2.5797118509598218</v>
      </c>
    </row>
    <row r="24305" spans="1:13" x14ac:dyDescent="0.25">
      <c r="A24305" s="9"/>
      <c r="H24305" s="9"/>
      <c r="J24305">
        <v>3</v>
      </c>
      <c r="K24305">
        <f ca="1">SIMULATION!$D$3*SIMULATION!$D$17/$H24302/(SIMULATION!$D$17-$I24302)*(((EXP(-$I24302*$J24305))/(1-EXP(-SIMULATION!$D$4*$I24302)))-(EXP(-SIMULATION!$D$17*$J24305)/(1-EXP(-SIMULATION!$D$4*SIMULATION!$D$17))))</f>
        <v>2.5860738230069478</v>
      </c>
      <c r="L24305">
        <v>4.7722417064596866E-2</v>
      </c>
      <c r="M24305">
        <f t="shared" ca="1" si="379"/>
        <v>2.7094875165483221</v>
      </c>
    </row>
    <row r="24306" spans="1:13" x14ac:dyDescent="0.25">
      <c r="A24306" s="9"/>
      <c r="H24306" s="9"/>
      <c r="J24306">
        <v>4</v>
      </c>
      <c r="K24306">
        <f ca="1">SIMULATION!$D$3*SIMULATION!$D$17/$H24302/(SIMULATION!$D$17-$I24302)*(((EXP(-$I24302*$J24306))/(1-EXP(-SIMULATION!$D$4*$I24302)))-(EXP(-SIMULATION!$D$17*$J24306)/(1-EXP(-SIMULATION!$D$4*SIMULATION!$D$17))))</f>
        <v>2.6621218438983556</v>
      </c>
      <c r="L24306">
        <v>-2.8015606996099937E-2</v>
      </c>
      <c r="M24306">
        <f t="shared" ca="1" si="379"/>
        <v>2.5875408845439662</v>
      </c>
    </row>
    <row r="24307" spans="1:13" x14ac:dyDescent="0.25">
      <c r="A24307" s="9"/>
      <c r="H24307" s="9"/>
      <c r="J24307">
        <v>5</v>
      </c>
      <c r="K24307">
        <f ca="1">SIMULATION!$D$3*SIMULATION!$D$17/$H24302/(SIMULATION!$D$17-$I24302)*(((EXP(-$I24302*$J24307))/(1-EXP(-SIMULATION!$D$4*$I24302)))-(EXP(-SIMULATION!$D$17*$J24307)/(1-EXP(-SIMULATION!$D$4*SIMULATION!$D$17))))</f>
        <v>2.6780078335815891</v>
      </c>
      <c r="L24307">
        <v>-0.13142118373395142</v>
      </c>
      <c r="M24307">
        <f t="shared" ca="1" si="379"/>
        <v>2.326060874043502</v>
      </c>
    </row>
    <row r="24308" spans="1:13" x14ac:dyDescent="0.25">
      <c r="A24308" s="9"/>
      <c r="H24308" s="9"/>
      <c r="J24308">
        <v>6</v>
      </c>
      <c r="K24308">
        <f ca="1">SIMULATION!$D$3*SIMULATION!$D$17/$H24302/(SIMULATION!$D$17-$I24302)*(((EXP(-$I24302*$J24308))/(1-EXP(-SIMULATION!$D$4*$I24302)))-(EXP(-SIMULATION!$D$17*$J24308)/(1-EXP(-SIMULATION!$D$4*SIMULATION!$D$17))))</f>
        <v>2.6564142224597043</v>
      </c>
      <c r="L24308">
        <v>-0.11052074344908276</v>
      </c>
      <c r="M24308">
        <f t="shared" ca="1" si="379"/>
        <v>2.3628253476847405</v>
      </c>
    </row>
    <row r="24309" spans="1:13" x14ac:dyDescent="0.25">
      <c r="A24309" s="9"/>
      <c r="H24309" s="9"/>
      <c r="J24309">
        <v>7</v>
      </c>
      <c r="K24309">
        <f ca="1">SIMULATION!$D$3*SIMULATION!$D$17/$H24302/(SIMULATION!$D$17-$I24302)*(((EXP(-$I24302*$J24309))/(1-EXP(-SIMULATION!$D$4*$I24302)))-(EXP(-SIMULATION!$D$17*$J24309)/(1-EXP(-SIMULATION!$D$4*SIMULATION!$D$17))))</f>
        <v>2.6118413667160634</v>
      </c>
      <c r="L24309">
        <v>0.35642211634214921</v>
      </c>
      <c r="M24309">
        <f t="shared" ca="1" si="379"/>
        <v>3.5427593941909743</v>
      </c>
    </row>
    <row r="24310" spans="1:13" x14ac:dyDescent="0.25">
      <c r="A24310" s="9"/>
      <c r="H24310" s="9"/>
      <c r="J24310">
        <v>8</v>
      </c>
      <c r="K24310">
        <f ca="1">SIMULATION!$D$3*SIMULATION!$D$17/$H24302/(SIMULATION!$D$17-$I24302)*(((EXP(-$I24302*$J24310))/(1-EXP(-SIMULATION!$D$4*$I24302)))-(EXP(-SIMULATION!$D$17*$J24310)/(1-EXP(-SIMULATION!$D$4*SIMULATION!$D$17))))</f>
        <v>2.5535474979298458</v>
      </c>
      <c r="L24310">
        <v>0.70834702358878721</v>
      </c>
      <c r="M24310">
        <f t="shared" ca="1" si="379"/>
        <v>4.3623452676810466</v>
      </c>
    </row>
    <row r="24311" spans="1:13" x14ac:dyDescent="0.25">
      <c r="A24311" s="9"/>
      <c r="H24311" s="9"/>
      <c r="J24311">
        <v>9</v>
      </c>
      <c r="K24311">
        <f ca="1">SIMULATION!$D$3*SIMULATION!$D$17/$H24302/(SIMULATION!$D$17-$I24302)*(((EXP(-$I24302*$J24311))/(1-EXP(-SIMULATION!$D$4*$I24302)))-(EXP(-SIMULATION!$D$17*$J24311)/(1-EXP(-SIMULATION!$D$4*SIMULATION!$D$17))))</f>
        <v>2.4874326766617809</v>
      </c>
      <c r="L24311">
        <v>-0.10301547709736628</v>
      </c>
      <c r="M24311">
        <f t="shared" ca="1" si="379"/>
        <v>2.2311886127278888</v>
      </c>
    </row>
    <row r="24312" spans="1:13" x14ac:dyDescent="0.25">
      <c r="A24312" s="9"/>
      <c r="H24312" s="9"/>
      <c r="J24312">
        <v>10</v>
      </c>
      <c r="K24312">
        <f ca="1">SIMULATION!$D$3*SIMULATION!$D$17/$H24302/(SIMULATION!$D$17-$I24302)*(((EXP(-$I24302*$J24312))/(1-EXP(-SIMULATION!$D$4*$I24302)))-(EXP(-SIMULATION!$D$17*$J24312)/(1-EXP(-SIMULATION!$D$4*SIMULATION!$D$17))))</f>
        <v>2.4172460393743185</v>
      </c>
      <c r="L24312">
        <v>3.4710196629701949E-2</v>
      </c>
      <c r="M24312">
        <f t="shared" ca="1" si="379"/>
        <v>2.5011491247033693</v>
      </c>
    </row>
    <row r="24313" spans="1:13" x14ac:dyDescent="0.25">
      <c r="A24313" s="9"/>
      <c r="H24313" s="9"/>
      <c r="J24313">
        <v>11</v>
      </c>
      <c r="K24313">
        <f ca="1">SIMULATION!$D$3*SIMULATION!$D$17/$H24302/(SIMULATION!$D$17-$I24302)*(((EXP(-$I24302*$J24313))/(1-EXP(-SIMULATION!$D$4*$I24302)))-(EXP(-SIMULATION!$D$17*$J24313)/(1-EXP(-SIMULATION!$D$4*SIMULATION!$D$17))))</f>
        <v>2.3453593964783983</v>
      </c>
      <c r="L24313">
        <v>5.4534342677609919E-2</v>
      </c>
      <c r="M24313">
        <f t="shared" ca="1" si="379"/>
        <v>2.4732620295081036</v>
      </c>
    </row>
    <row r="24314" spans="1:13" x14ac:dyDescent="0.25">
      <c r="A24314" s="9"/>
      <c r="H24314" s="9"/>
      <c r="J24314">
        <v>12</v>
      </c>
      <c r="K24314">
        <f ca="1">SIMULATION!$D$3*SIMULATION!$D$17/$H24302/(SIMULATION!$D$17-$I24302)*(((EXP(-$I24302*$J24314))/(1-EXP(-SIMULATION!$D$4*$I24302)))-(EXP(-SIMULATION!$D$17*$J24314)/(1-EXP(-SIMULATION!$D$4*SIMULATION!$D$17))))</f>
        <v>2.2732629388017616</v>
      </c>
      <c r="L24314">
        <v>-0.1187439980569447</v>
      </c>
      <c r="M24314">
        <f t="shared" ca="1" si="379"/>
        <v>2.0033266088137607</v>
      </c>
    </row>
    <row r="24315" spans="1:13" x14ac:dyDescent="0.25">
      <c r="A24315" s="9"/>
      <c r="H24315" s="9"/>
      <c r="J24315">
        <v>13</v>
      </c>
      <c r="K24315">
        <f ca="1">SIMULATION!$D$3*SIMULATION!$D$17/$H24302/(SIMULATION!$D$17-$I24302)*(((EXP(-$I24302*$J24315))/(1-EXP(-SIMULATION!$D$4*$I24302)))-(EXP(-SIMULATION!$D$17*$J24315)/(1-EXP(-SIMULATION!$D$4*SIMULATION!$D$17))))</f>
        <v>2.2018828654970792</v>
      </c>
      <c r="L24315">
        <v>-9.0119163262483756E-3</v>
      </c>
      <c r="M24315">
        <f t="shared" ca="1" si="379"/>
        <v>2.1820396813530194</v>
      </c>
    </row>
    <row r="24316" spans="1:13" x14ac:dyDescent="0.25">
      <c r="A24316" s="9"/>
      <c r="H24316" s="9"/>
      <c r="J24316">
        <v>14</v>
      </c>
      <c r="K24316">
        <f ca="1">SIMULATION!$D$3*SIMULATION!$D$17/$H24302/(SIMULATION!$D$17-$I24302)*(((EXP(-$I24302*$J24316))/(1-EXP(-SIMULATION!$D$4*$I24302)))-(EXP(-SIMULATION!$D$17*$J24316)/(1-EXP(-SIMULATION!$D$4*SIMULATION!$D$17))))</f>
        <v>2.1317848959588113</v>
      </c>
      <c r="L24316">
        <v>0.47897970936361722</v>
      </c>
      <c r="M24316">
        <f t="shared" ca="1" si="379"/>
        <v>3.1528666058509116</v>
      </c>
    </row>
    <row r="24317" spans="1:13" x14ac:dyDescent="0.25">
      <c r="A24317" s="9"/>
      <c r="H24317" s="9"/>
      <c r="J24317">
        <v>15</v>
      </c>
      <c r="K24317">
        <f ca="1">SIMULATION!$D$3*SIMULATION!$D$17/$H24302/(SIMULATION!$D$17-$I24302)*(((EXP(-$I24302*$J24317))/(1-EXP(-SIMULATION!$D$4*$I24302)))-(EXP(-SIMULATION!$D$17*$J24317)/(1-EXP(-SIMULATION!$D$4*SIMULATION!$D$17))))</f>
        <v>2.0633046544806457</v>
      </c>
      <c r="L24317">
        <v>-0.25076590788601111</v>
      </c>
      <c r="M24317">
        <f t="shared" ca="1" si="379"/>
        <v>1.545898189554374</v>
      </c>
    </row>
    <row r="24318" spans="1:13" x14ac:dyDescent="0.25">
      <c r="A24318" s="9"/>
      <c r="H24318" s="9"/>
      <c r="J24318">
        <v>16</v>
      </c>
      <c r="K24318">
        <f ca="1">SIMULATION!$D$3*SIMULATION!$D$17/$H24302/(SIMULATION!$D$17-$I24302)*(((EXP(-$I24302*$J24318))/(1-EXP(-SIMULATION!$D$4*$I24302)))-(EXP(-SIMULATION!$D$17*$J24318)/(1-EXP(-SIMULATION!$D$4*SIMULATION!$D$17))))</f>
        <v>1.9966311941939709</v>
      </c>
      <c r="L24318">
        <v>-0.15543731362642202</v>
      </c>
      <c r="M24318">
        <f t="shared" ca="1" si="379"/>
        <v>1.6862802050657453</v>
      </c>
    </row>
    <row r="24319" spans="1:13" x14ac:dyDescent="0.25">
      <c r="A24319" s="9"/>
      <c r="H24319" s="9"/>
      <c r="J24319">
        <v>17</v>
      </c>
      <c r="K24319">
        <f ca="1">SIMULATION!$D$3*SIMULATION!$D$17/$H24302/(SIMULATION!$D$17-$I24302)*(((EXP(-$I24302*$J24319))/(1-EXP(-SIMULATION!$D$4*$I24302)))-(EXP(-SIMULATION!$D$17*$J24319)/(1-EXP(-SIMULATION!$D$4*SIMULATION!$D$17))))</f>
        <v>1.9318604924913738</v>
      </c>
      <c r="L24319">
        <v>6.3983223685136772E-2</v>
      </c>
      <c r="M24319">
        <f t="shared" ca="1" si="379"/>
        <v>2.0554671545109278</v>
      </c>
    </row>
    <row r="24320" spans="1:13" x14ac:dyDescent="0.25">
      <c r="A24320" s="9"/>
      <c r="H24320" s="9"/>
      <c r="J24320">
        <v>18</v>
      </c>
      <c r="K24320">
        <f ca="1">SIMULATION!$D$3*SIMULATION!$D$17/$H24302/(SIMULATION!$D$17-$I24302)*(((EXP(-$I24302*$J24320))/(1-EXP(-SIMULATION!$D$4*$I24302)))-(EXP(-SIMULATION!$D$17*$J24320)/(1-EXP(-SIMULATION!$D$4*SIMULATION!$D$17))))</f>
        <v>1.8690297043883033</v>
      </c>
      <c r="L24320">
        <v>-0.79209377967335248</v>
      </c>
      <c r="M24320">
        <f t="shared" ca="1" si="379"/>
        <v>0.38858290151760344</v>
      </c>
    </row>
    <row r="24321" spans="1:13" x14ac:dyDescent="0.25">
      <c r="A24321" s="9"/>
      <c r="H24321" s="9"/>
      <c r="J24321">
        <v>19</v>
      </c>
      <c r="K24321">
        <f ca="1">SIMULATION!$D$3*SIMULATION!$D$17/$H24302/(SIMULATION!$D$17-$I24302)*(((EXP(-$I24302*$J24321))/(1-EXP(-SIMULATION!$D$4*$I24302)))-(EXP(-SIMULATION!$D$17*$J24321)/(1-EXP(-SIMULATION!$D$4*SIMULATION!$D$17))))</f>
        <v>1.8081390860132482</v>
      </c>
      <c r="L24321">
        <v>-0.204427882718073</v>
      </c>
      <c r="M24321">
        <f t="shared" ca="1" si="379"/>
        <v>1.4385050409997682</v>
      </c>
    </row>
    <row r="24322" spans="1:13" x14ac:dyDescent="0.25">
      <c r="A24322" s="9"/>
      <c r="H24322" s="9"/>
      <c r="J24322">
        <v>20</v>
      </c>
      <c r="K24322">
        <f ca="1">SIMULATION!$D$3*SIMULATION!$D$17/$H24302/(SIMULATION!$D$17-$I24302)*(((EXP(-$I24302*$J24322))/(1-EXP(-SIMULATION!$D$4*$I24302)))-(EXP(-SIMULATION!$D$17*$J24322)/(1-EXP(-SIMULATION!$D$4*SIMULATION!$D$17))))</f>
        <v>1.7491660176960828</v>
      </c>
      <c r="L24322">
        <v>0.30055062526714971</v>
      </c>
      <c r="M24322">
        <f t="shared" ca="1" si="379"/>
        <v>2.274878958010691</v>
      </c>
    </row>
    <row r="24323" spans="1:13" x14ac:dyDescent="0.25">
      <c r="A24323" s="9"/>
      <c r="H24323" s="9"/>
      <c r="J24323">
        <v>21</v>
      </c>
      <c r="K24323">
        <f ca="1">SIMULATION!$D$3*SIMULATION!$D$17/$H24302/(SIMULATION!$D$17-$I24302)*(((EXP(-$I24302*$J24323))/(1-EXP(-SIMULATION!$D$4*$I24302)))-(EXP(-SIMULATION!$D$17*$J24323)/(1-EXP(-SIMULATION!$D$4*SIMULATION!$D$17))))</f>
        <v>1.6920739651375236</v>
      </c>
      <c r="L24323">
        <v>0.47298801043043293</v>
      </c>
      <c r="M24323">
        <f t="shared" ref="M24323:M24386" ca="1" si="380">$K24323*(1+$L24323)</f>
        <v>2.4924046634090544</v>
      </c>
    </row>
    <row r="24324" spans="1:13" x14ac:dyDescent="0.25">
      <c r="A24324" s="9"/>
      <c r="H24324" s="9"/>
      <c r="J24324">
        <v>22</v>
      </c>
      <c r="K24324">
        <f ca="1">SIMULATION!$D$3*SIMULATION!$D$17/$H24302/(SIMULATION!$D$17-$I24302)*(((EXP(-$I24302*$J24324))/(1-EXP(-SIMULATION!$D$4*$I24302)))-(EXP(-SIMULATION!$D$17*$J24324)/(1-EXP(-SIMULATION!$D$4*SIMULATION!$D$17))))</f>
        <v>1.6368181976006948</v>
      </c>
      <c r="L24324">
        <v>0.32035539553011916</v>
      </c>
      <c r="M24324">
        <f t="shared" ca="1" si="380"/>
        <v>2.161181738703962</v>
      </c>
    </row>
    <row r="24325" spans="1:13" x14ac:dyDescent="0.25">
      <c r="A24325" s="9"/>
      <c r="H24325" s="9"/>
      <c r="J24325">
        <v>23</v>
      </c>
      <c r="K24325">
        <f ca="1">SIMULATION!$D$3*SIMULATION!$D$17/$H24302/(SIMULATION!$D$17-$I24302)*(((EXP(-$I24302*$J24325))/(1-EXP(-SIMULATION!$D$4*$I24302)))-(EXP(-SIMULATION!$D$17*$J24325)/(1-EXP(-SIMULATION!$D$4*SIMULATION!$D$17))))</f>
        <v>1.5833494287194334</v>
      </c>
      <c r="L24325">
        <v>0.42797309901601233</v>
      </c>
      <c r="M24325">
        <f t="shared" ca="1" si="380"/>
        <v>2.2609803905537222</v>
      </c>
    </row>
    <row r="24326" spans="1:13" x14ac:dyDescent="0.25">
      <c r="A24326" s="9"/>
      <c r="H24326" s="9"/>
      <c r="J24326">
        <v>24</v>
      </c>
      <c r="K24326">
        <f ca="1">SIMULATION!$D$3*SIMULATION!$D$17/$H24302/(SIMULATION!$D$17-$I24302)*(((EXP(-$I24302*$J24326))/(1-EXP(-SIMULATION!$D$4*$I24302)))-(EXP(-SIMULATION!$D$17*$J24326)/(1-EXP(-SIMULATION!$D$4*SIMULATION!$D$17))))</f>
        <v>1.5316161268386959</v>
      </c>
      <c r="L24326">
        <v>0.51290607413205314</v>
      </c>
      <c r="M24326">
        <f t="shared" ca="1" si="380"/>
        <v>2.317191341532872</v>
      </c>
    </row>
    <row r="24327" spans="1:13" x14ac:dyDescent="0.25">
      <c r="A24327" s="9">
        <v>974</v>
      </c>
      <c r="B24327" s="2">
        <f ca="1">NORMINV(RAND(),SIMULATION!D7,SIMULATION!D8)</f>
        <v>57.509814111468934</v>
      </c>
      <c r="C24327" s="2">
        <v>2</v>
      </c>
      <c r="D24327" s="2">
        <f ca="1">SIMULATION!$D$11*(1+(SIMULATION!$D$12*LN(1+$C24327)))*(1+(SIMULATION!$D$13*(($B24327/63.5)-1)))</f>
        <v>9.7932196718636799</v>
      </c>
      <c r="E24327" s="2">
        <v>-0.14925242463815394</v>
      </c>
      <c r="F24327" s="2">
        <f ca="1">D24327*(1+E24327)</f>
        <v>8.3315578908239605</v>
      </c>
      <c r="G24327" s="2">
        <v>1.442761768067885</v>
      </c>
      <c r="H24327" s="9">
        <f>SIMULATION!$D$15*EXP($G$24327)</f>
        <v>934.32074304651371</v>
      </c>
      <c r="I24327" s="2">
        <f ca="1">$F24327/$H24327</f>
        <v>8.9172352779597723E-3</v>
      </c>
      <c r="J24327">
        <v>0</v>
      </c>
      <c r="K24327">
        <f ca="1">SIMULATION!$D$3*SIMULATION!$D$17/$H24327/(SIMULATION!$D$17-$I24327)*(((EXP(-$I24327*$J24327))/(1-EXP(-SIMULATION!$D$4*$I24327)))-(EXP(-SIMULATION!$D$17*$J24327)/(1-EXP(-SIMULATION!$D$4*SIMULATION!$D$17))))</f>
        <v>2.5171724364490831</v>
      </c>
      <c r="L24327">
        <v>-0.26039926030995014</v>
      </c>
      <c r="M24327">
        <f t="shared" ca="1" si="380"/>
        <v>1.861702595925147</v>
      </c>
    </row>
    <row r="24328" spans="1:13" x14ac:dyDescent="0.25">
      <c r="A24328" s="9"/>
      <c r="H24328" s="9"/>
      <c r="J24328">
        <v>1</v>
      </c>
      <c r="K24328">
        <f ca="1">SIMULATION!$D$3*SIMULATION!$D$17/$H24327/(SIMULATION!$D$17-$I24327)*(((EXP(-$I24327*$J24328))/(1-EXP(-SIMULATION!$D$4*$I24327)))-(EXP(-SIMULATION!$D$17*$J24328)/(1-EXP(-SIMULATION!$D$4*SIMULATION!$D$17))))</f>
        <v>2.7052550013631236</v>
      </c>
      <c r="L24328">
        <v>0.3212183151588236</v>
      </c>
      <c r="M24328">
        <f t="shared" ca="1" si="380"/>
        <v>3.574232454975967</v>
      </c>
    </row>
    <row r="24329" spans="1:13" x14ac:dyDescent="0.25">
      <c r="A24329" s="9"/>
      <c r="H24329" s="9"/>
      <c r="J24329">
        <v>2</v>
      </c>
      <c r="K24329">
        <f ca="1">SIMULATION!$D$3*SIMULATION!$D$17/$H24327/(SIMULATION!$D$17-$I24327)*(((EXP(-$I24327*$J24329))/(1-EXP(-SIMULATION!$D$4*$I24327)))-(EXP(-SIMULATION!$D$17*$J24329)/(1-EXP(-SIMULATION!$D$4*SIMULATION!$D$17))))</f>
        <v>2.8160868565573618</v>
      </c>
      <c r="L24329">
        <v>-0.1878441999966044</v>
      </c>
      <c r="M24329">
        <f t="shared" ca="1" si="380"/>
        <v>2.2871012738663916</v>
      </c>
    </row>
    <row r="24330" spans="1:13" x14ac:dyDescent="0.25">
      <c r="A24330" s="9"/>
      <c r="H24330" s="9"/>
      <c r="J24330">
        <v>3</v>
      </c>
      <c r="K24330">
        <f ca="1">SIMULATION!$D$3*SIMULATION!$D$17/$H24327/(SIMULATION!$D$17-$I24327)*(((EXP(-$I24327*$J24330))/(1-EXP(-SIMULATION!$D$4*$I24327)))-(EXP(-SIMULATION!$D$17*$J24330)/(1-EXP(-SIMULATION!$D$4*SIMULATION!$D$17))))</f>
        <v>2.8775006589426328</v>
      </c>
      <c r="L24330">
        <v>-9.4751561107419127E-2</v>
      </c>
      <c r="M24330">
        <f t="shared" ca="1" si="380"/>
        <v>2.6048529794201913</v>
      </c>
    </row>
    <row r="24331" spans="1:13" x14ac:dyDescent="0.25">
      <c r="A24331" s="9"/>
      <c r="H24331" s="9"/>
      <c r="J24331">
        <v>4</v>
      </c>
      <c r="K24331">
        <f ca="1">SIMULATION!$D$3*SIMULATION!$D$17/$H24327/(SIMULATION!$D$17-$I24327)*(((EXP(-$I24327*$J24331))/(1-EXP(-SIMULATION!$D$4*$I24327)))-(EXP(-SIMULATION!$D$17*$J24331)/(1-EXP(-SIMULATION!$D$4*SIMULATION!$D$17))))</f>
        <v>2.9073314865743209</v>
      </c>
      <c r="L24331">
        <v>-0.16870526821772502</v>
      </c>
      <c r="M24331">
        <f t="shared" ca="1" si="380"/>
        <v>2.416849348333963</v>
      </c>
    </row>
    <row r="24332" spans="1:13" x14ac:dyDescent="0.25">
      <c r="A24332" s="9"/>
      <c r="H24332" s="9"/>
      <c r="J24332">
        <v>5</v>
      </c>
      <c r="K24332">
        <f ca="1">SIMULATION!$D$3*SIMULATION!$D$17/$H24327/(SIMULATION!$D$17-$I24327)*(((EXP(-$I24327*$J24332))/(1-EXP(-SIMULATION!$D$4*$I24327)))-(EXP(-SIMULATION!$D$17*$J24332)/(1-EXP(-SIMULATION!$D$4*SIMULATION!$D$17))))</f>
        <v>2.9170077330595889</v>
      </c>
      <c r="L24332">
        <v>0.51650387831708011</v>
      </c>
      <c r="M24332">
        <f t="shared" ca="1" si="380"/>
        <v>4.4236535402657804</v>
      </c>
    </row>
    <row r="24333" spans="1:13" x14ac:dyDescent="0.25">
      <c r="A24333" s="9"/>
      <c r="H24333" s="9"/>
      <c r="J24333">
        <v>6</v>
      </c>
      <c r="K24333">
        <f ca="1">SIMULATION!$D$3*SIMULATION!$D$17/$H24327/(SIMULATION!$D$17-$I24327)*(((EXP(-$I24327*$J24333))/(1-EXP(-SIMULATION!$D$4*$I24327)))-(EXP(-SIMULATION!$D$17*$J24333)/(1-EXP(-SIMULATION!$D$4*SIMULATION!$D$17))))</f>
        <v>2.9138522398059754</v>
      </c>
      <c r="L24333">
        <v>-0.40996878580198237</v>
      </c>
      <c r="M24333">
        <f t="shared" ca="1" si="380"/>
        <v>1.7192637750463329</v>
      </c>
    </row>
    <row r="24334" spans="1:13" x14ac:dyDescent="0.25">
      <c r="A24334" s="9"/>
      <c r="H24334" s="9"/>
      <c r="J24334">
        <v>7</v>
      </c>
      <c r="K24334">
        <f ca="1">SIMULATION!$D$3*SIMULATION!$D$17/$H24327/(SIMULATION!$D$17-$I24327)*(((EXP(-$I24327*$J24334))/(1-EXP(-SIMULATION!$D$4*$I24327)))-(EXP(-SIMULATION!$D$17*$J24334)/(1-EXP(-SIMULATION!$D$4*SIMULATION!$D$17))))</f>
        <v>2.9025569173689645</v>
      </c>
      <c r="L24334">
        <v>0.30844192935883052</v>
      </c>
      <c r="M24334">
        <f t="shared" ca="1" si="380"/>
        <v>3.7978271730360675</v>
      </c>
    </row>
    <row r="24335" spans="1:13" x14ac:dyDescent="0.25">
      <c r="A24335" s="9"/>
      <c r="H24335" s="9"/>
      <c r="J24335">
        <v>8</v>
      </c>
      <c r="K24335">
        <f ca="1">SIMULATION!$D$3*SIMULATION!$D$17/$H24327/(SIMULATION!$D$17-$I24327)*(((EXP(-$I24327*$J24335))/(1-EXP(-SIMULATION!$D$4*$I24327)))-(EXP(-SIMULATION!$D$17*$J24335)/(1-EXP(-SIMULATION!$D$4*SIMULATION!$D$17))))</f>
        <v>2.8861277185503074</v>
      </c>
      <c r="L24335">
        <v>-0.32957256637256588</v>
      </c>
      <c r="M24335">
        <f t="shared" ca="1" si="380"/>
        <v>1.934939199468684</v>
      </c>
    </row>
    <row r="24336" spans="1:13" x14ac:dyDescent="0.25">
      <c r="A24336" s="9"/>
      <c r="H24336" s="9"/>
      <c r="J24336">
        <v>9</v>
      </c>
      <c r="K24336">
        <f ca="1">SIMULATION!$D$3*SIMULATION!$D$17/$H24327/(SIMULATION!$D$17-$I24327)*(((EXP(-$I24327*$J24336))/(1-EXP(-SIMULATION!$D$4*$I24327)))-(EXP(-SIMULATION!$D$17*$J24336)/(1-EXP(-SIMULATION!$D$4*SIMULATION!$D$17))))</f>
        <v>2.8664902000409835</v>
      </c>
      <c r="L24336">
        <v>8.3018624129519381E-2</v>
      </c>
      <c r="M24336">
        <f t="shared" ca="1" si="380"/>
        <v>3.1044622725291369</v>
      </c>
    </row>
    <row r="24337" spans="1:13" x14ac:dyDescent="0.25">
      <c r="A24337" s="9"/>
      <c r="H24337" s="9"/>
      <c r="J24337">
        <v>10</v>
      </c>
      <c r="K24337">
        <f ca="1">SIMULATION!$D$3*SIMULATION!$D$17/$H24327/(SIMULATION!$D$17-$I24327)*(((EXP(-$I24327*$J24337))/(1-EXP(-SIMULATION!$D$4*$I24327)))-(EXP(-SIMULATION!$D$17*$J24337)/(1-EXP(-SIMULATION!$D$4*SIMULATION!$D$17))))</f>
        <v>2.8448775809645386</v>
      </c>
      <c r="L24337">
        <v>0.24653509769803578</v>
      </c>
      <c r="M24337">
        <f t="shared" ca="1" si="380"/>
        <v>3.5462397533265828</v>
      </c>
    </row>
    <row r="24338" spans="1:13" x14ac:dyDescent="0.25">
      <c r="A24338" s="9"/>
      <c r="H24338" s="9"/>
      <c r="J24338">
        <v>11</v>
      </c>
      <c r="K24338">
        <f ca="1">SIMULATION!$D$3*SIMULATION!$D$17/$H24327/(SIMULATION!$D$17-$I24327)*(((EXP(-$I24327*$J24338))/(1-EXP(-SIMULATION!$D$4*$I24327)))-(EXP(-SIMULATION!$D$17*$J24338)/(1-EXP(-SIMULATION!$D$4*SIMULATION!$D$17))))</f>
        <v>2.8220794201545689</v>
      </c>
      <c r="L24338">
        <v>0.23414618113936034</v>
      </c>
      <c r="M24338">
        <f t="shared" ca="1" si="380"/>
        <v>3.4828585392557416</v>
      </c>
    </row>
    <row r="24339" spans="1:13" x14ac:dyDescent="0.25">
      <c r="A24339" s="9"/>
      <c r="H24339" s="9"/>
      <c r="J24339">
        <v>12</v>
      </c>
      <c r="K24339">
        <f ca="1">SIMULATION!$D$3*SIMULATION!$D$17/$H24327/(SIMULATION!$D$17-$I24327)*(((EXP(-$I24327*$J24339))/(1-EXP(-SIMULATION!$D$4*$I24327)))-(EXP(-SIMULATION!$D$17*$J24339)/(1-EXP(-SIMULATION!$D$4*SIMULATION!$D$17))))</f>
        <v>2.7986009745339517</v>
      </c>
      <c r="L24339">
        <v>-0.45809094115040166</v>
      </c>
      <c r="M24339">
        <f t="shared" ca="1" si="380"/>
        <v>1.5165872202052624</v>
      </c>
    </row>
    <row r="24340" spans="1:13" x14ac:dyDescent="0.25">
      <c r="A24340" s="9"/>
      <c r="H24340" s="9"/>
      <c r="J24340">
        <v>13</v>
      </c>
      <c r="K24340">
        <f ca="1">SIMULATION!$D$3*SIMULATION!$D$17/$H24327/(SIMULATION!$D$17-$I24327)*(((EXP(-$I24327*$J24340))/(1-EXP(-SIMULATION!$D$4*$I24327)))-(EXP(-SIMULATION!$D$17*$J24340)/(1-EXP(-SIMULATION!$D$4*SIMULATION!$D$17))))</f>
        <v>2.7747653197762583</v>
      </c>
      <c r="L24340">
        <v>0.3108475650345851</v>
      </c>
      <c r="M24340">
        <f t="shared" ca="1" si="380"/>
        <v>3.6372943629711205</v>
      </c>
    </row>
    <row r="24341" spans="1:13" x14ac:dyDescent="0.25">
      <c r="A24341" s="9"/>
      <c r="H24341" s="9"/>
      <c r="J24341">
        <v>14</v>
      </c>
      <c r="K24341">
        <f ca="1">SIMULATION!$D$3*SIMULATION!$D$17/$H24327/(SIMULATION!$D$17-$I24327)*(((EXP(-$I24327*$J24341))/(1-EXP(-SIMULATION!$D$4*$I24327)))-(EXP(-SIMULATION!$D$17*$J24341)/(1-EXP(-SIMULATION!$D$4*SIMULATION!$D$17))))</f>
        <v>2.7507787916486031</v>
      </c>
      <c r="L24341">
        <v>-0.27241038895219111</v>
      </c>
      <c r="M24341">
        <f t="shared" ca="1" si="380"/>
        <v>2.0014380710941686</v>
      </c>
    </row>
    <row r="24342" spans="1:13" x14ac:dyDescent="0.25">
      <c r="A24342" s="9"/>
      <c r="H24342" s="9"/>
      <c r="J24342">
        <v>15</v>
      </c>
      <c r="K24342">
        <f ca="1">SIMULATION!$D$3*SIMULATION!$D$17/$H24327/(SIMULATION!$D$17-$I24327)*(((EXP(-$I24327*$J24342))/(1-EXP(-SIMULATION!$D$4*$I24327)))-(EXP(-SIMULATION!$D$17*$J24342)/(1-EXP(-SIMULATION!$D$4*SIMULATION!$D$17))))</f>
        <v>2.726772922357203</v>
      </c>
      <c r="L24342">
        <v>0.14703173282230314</v>
      </c>
      <c r="M24342">
        <f t="shared" ca="1" si="380"/>
        <v>3.127695070144318</v>
      </c>
    </row>
    <row r="24343" spans="1:13" x14ac:dyDescent="0.25">
      <c r="A24343" s="9"/>
      <c r="H24343" s="9"/>
      <c r="J24343">
        <v>16</v>
      </c>
      <c r="K24343">
        <f ca="1">SIMULATION!$D$3*SIMULATION!$D$17/$H24327/(SIMULATION!$D$17-$I24327)*(((EXP(-$I24327*$J24343))/(1-EXP(-SIMULATION!$D$4*$I24327)))-(EXP(-SIMULATION!$D$17*$J24343)/(1-EXP(-SIMULATION!$D$4*SIMULATION!$D$17))))</f>
        <v>2.7028313143205911</v>
      </c>
      <c r="L24343">
        <v>0.20403722298059512</v>
      </c>
      <c r="M24343">
        <f t="shared" ca="1" si="380"/>
        <v>3.2543095098795565</v>
      </c>
    </row>
    <row r="24344" spans="1:13" x14ac:dyDescent="0.25">
      <c r="A24344" s="9"/>
      <c r="H24344" s="9"/>
      <c r="J24344">
        <v>17</v>
      </c>
      <c r="K24344">
        <f ca="1">SIMULATION!$D$3*SIMULATION!$D$17/$H24327/(SIMULATION!$D$17-$I24327)*(((EXP(-$I24327*$J24344))/(1-EXP(-SIMULATION!$D$4*$I24327)))-(EXP(-SIMULATION!$D$17*$J24344)/(1-EXP(-SIMULATION!$D$4*SIMULATION!$D$17))))</f>
        <v>2.6790068614812639</v>
      </c>
      <c r="L24344">
        <v>0.12762934866155251</v>
      </c>
      <c r="M24344">
        <f t="shared" ca="1" si="380"/>
        <v>3.0209267622719476</v>
      </c>
    </row>
    <row r="24345" spans="1:13" x14ac:dyDescent="0.25">
      <c r="A24345" s="9"/>
      <c r="H24345" s="9"/>
      <c r="J24345">
        <v>18</v>
      </c>
      <c r="K24345">
        <f ca="1">SIMULATION!$D$3*SIMULATION!$D$17/$H24327/(SIMULATION!$D$17-$I24327)*(((EXP(-$I24327*$J24345))/(1-EXP(-SIMULATION!$D$4*$I24327)))-(EXP(-SIMULATION!$D$17*$J24345)/(1-EXP(-SIMULATION!$D$4*SIMULATION!$D$17))))</f>
        <v>2.6553327850861543</v>
      </c>
      <c r="L24345">
        <v>-0.42205590882995148</v>
      </c>
      <c r="M24345">
        <f t="shared" ca="1" si="380"/>
        <v>1.5346338932306511</v>
      </c>
    </row>
    <row r="24346" spans="1:13" x14ac:dyDescent="0.25">
      <c r="A24346" s="9"/>
      <c r="H24346" s="9"/>
      <c r="J24346">
        <v>19</v>
      </c>
      <c r="K24346">
        <f ca="1">SIMULATION!$D$3*SIMULATION!$D$17/$H24327/(SIMULATION!$D$17-$I24327)*(((EXP(-$I24327*$J24346))/(1-EXP(-SIMULATION!$D$4*$I24327)))-(EXP(-SIMULATION!$D$17*$J24346)/(1-EXP(-SIMULATION!$D$4*SIMULATION!$D$17))))</f>
        <v>2.6318297056290176</v>
      </c>
      <c r="L24346">
        <v>-0.16657424548204056</v>
      </c>
      <c r="M24346">
        <f t="shared" ca="1" si="380"/>
        <v>2.1934346581766428</v>
      </c>
    </row>
    <row r="24347" spans="1:13" x14ac:dyDescent="0.25">
      <c r="A24347" s="9"/>
      <c r="H24347" s="9"/>
      <c r="J24347">
        <v>20</v>
      </c>
      <c r="K24347">
        <f ca="1">SIMULATION!$D$3*SIMULATION!$D$17/$H24327/(SIMULATION!$D$17-$I24327)*(((EXP(-$I24327*$J24347))/(1-EXP(-SIMULATION!$D$4*$I24327)))-(EXP(-SIMULATION!$D$17*$J24347)/(1-EXP(-SIMULATION!$D$4*SIMULATION!$D$17))))</f>
        <v>2.6085101746696426</v>
      </c>
      <c r="L24347">
        <v>-6.395787307076589E-3</v>
      </c>
      <c r="M24347">
        <f t="shared" ca="1" si="380"/>
        <v>2.5918266984041103</v>
      </c>
    </row>
    <row r="24348" spans="1:13" x14ac:dyDescent="0.25">
      <c r="A24348" s="9"/>
      <c r="H24348" s="9"/>
      <c r="J24348">
        <v>21</v>
      </c>
      <c r="K24348">
        <f ca="1">SIMULATION!$D$3*SIMULATION!$D$17/$H24327/(SIMULATION!$D$17-$I24327)*(((EXP(-$I24327*$J24348))/(1-EXP(-SIMULATION!$D$4*$I24327)))-(EXP(-SIMULATION!$D$17*$J24348)/(1-EXP(-SIMULATION!$D$4*SIMULATION!$D$17))))</f>
        <v>2.5853815788809276</v>
      </c>
      <c r="L24348">
        <v>-1.3294022549333625E-2</v>
      </c>
      <c r="M24348">
        <f t="shared" ca="1" si="380"/>
        <v>2.5510114578726526</v>
      </c>
    </row>
    <row r="24349" spans="1:13" x14ac:dyDescent="0.25">
      <c r="A24349" s="9"/>
      <c r="H24349" s="9"/>
      <c r="J24349">
        <v>22</v>
      </c>
      <c r="K24349">
        <f ca="1">SIMULATION!$D$3*SIMULATION!$D$17/$H24327/(SIMULATION!$D$17-$I24327)*(((EXP(-$I24327*$J24349))/(1-EXP(-SIMULATION!$D$4*$I24327)))-(EXP(-SIMULATION!$D$17*$J24349)/(1-EXP(-SIMULATION!$D$4*SIMULATION!$D$17))))</f>
        <v>2.5624480009805324</v>
      </c>
      <c r="L24349">
        <v>-0.58914904865000062</v>
      </c>
      <c r="M24349">
        <f t="shared" ca="1" si="380"/>
        <v>1.0527841989877558</v>
      </c>
    </row>
    <row r="24350" spans="1:13" x14ac:dyDescent="0.25">
      <c r="A24350" s="9"/>
      <c r="H24350" s="9"/>
      <c r="J24350">
        <v>23</v>
      </c>
      <c r="K24350">
        <f ca="1">SIMULATION!$D$3*SIMULATION!$D$17/$H24327/(SIMULATION!$D$17-$I24327)*(((EXP(-$I24327*$J24350))/(1-EXP(-SIMULATION!$D$4*$I24327)))-(EXP(-SIMULATION!$D$17*$J24350)/(1-EXP(-SIMULATION!$D$4*SIMULATION!$D$17))))</f>
        <v>2.5397114122092992</v>
      </c>
      <c r="L24350">
        <v>5.606033427905379E-2</v>
      </c>
      <c r="M24350">
        <f t="shared" ca="1" si="380"/>
        <v>2.6820884829500802</v>
      </c>
    </row>
    <row r="24351" spans="1:13" x14ac:dyDescent="0.25">
      <c r="A24351" s="9"/>
      <c r="H24351" s="9"/>
      <c r="J24351">
        <v>24</v>
      </c>
      <c r="K24351">
        <f ca="1">SIMULATION!$D$3*SIMULATION!$D$17/$H24327/(SIMULATION!$D$17-$I24327)*(((EXP(-$I24327*$J24351))/(1-EXP(-SIMULATION!$D$4*$I24327)))-(EXP(-SIMULATION!$D$17*$J24351)/(1-EXP(-SIMULATION!$D$4*SIMULATION!$D$17))))</f>
        <v>2.5171724364490831</v>
      </c>
      <c r="L24351">
        <v>-0.13465060041712168</v>
      </c>
      <c r="M24351">
        <f t="shared" ca="1" si="380"/>
        <v>2.1782336565277847</v>
      </c>
    </row>
    <row r="24352" spans="1:13" x14ac:dyDescent="0.25">
      <c r="A24352" s="9">
        <v>975</v>
      </c>
      <c r="B24352" s="2">
        <f ca="1">NORMINV(RAND(),SIMULATION!D7,SIMULATION!D8)</f>
        <v>58.430766504325248</v>
      </c>
      <c r="C24352" s="2">
        <v>2</v>
      </c>
      <c r="D24352" s="2">
        <f ca="1">SIMULATION!$D$11*(1+(SIMULATION!$D$12*LN(1+$C24352)))*(1+(SIMULATION!$D$13*(($B24352/63.5)-1)))</f>
        <v>9.8616111964379609</v>
      </c>
      <c r="E24352" s="2">
        <v>-0.20103564685690645</v>
      </c>
      <c r="F24352" s="2">
        <f ca="1">D24352*(1+E24352)</f>
        <v>7.8790758105107441</v>
      </c>
      <c r="G24352" s="2">
        <v>2.2975108383262435</v>
      </c>
      <c r="H24352" s="9">
        <f>SIMULATION!$D$15*EXP($G$24352)</f>
        <v>2196.3866505501765</v>
      </c>
      <c r="I24352" s="2">
        <f ca="1">$F24352/$H24352</f>
        <v>3.5872899739839074E-3</v>
      </c>
      <c r="J24352">
        <v>0</v>
      </c>
      <c r="K24352">
        <f ca="1">SIMULATION!$D$3*SIMULATION!$D$17/$H24352/(SIMULATION!$D$17-$I24352)*(((EXP(-$I24352*$J24352))/(1-EXP(-SIMULATION!$D$4*$I24352)))-(EXP(-SIMULATION!$D$17*$J24352)/(1-EXP(-SIMULATION!$D$4*SIMULATION!$D$17))))</f>
        <v>2.8077668485290599</v>
      </c>
      <c r="L24352">
        <v>-0.52124948589824249</v>
      </c>
      <c r="M24352">
        <f t="shared" ca="1" si="380"/>
        <v>1.344219822211159</v>
      </c>
    </row>
    <row r="24353" spans="1:13" x14ac:dyDescent="0.25">
      <c r="A24353" s="9"/>
      <c r="H24353" s="9"/>
      <c r="J24353">
        <v>1</v>
      </c>
      <c r="K24353">
        <f ca="1">SIMULATION!$D$3*SIMULATION!$D$17/$H24352/(SIMULATION!$D$17-$I24352)*(((EXP(-$I24352*$J24353))/(1-EXP(-SIMULATION!$D$4*$I24352)))-(EXP(-SIMULATION!$D$17*$J24353)/(1-EXP(-SIMULATION!$D$4*SIMULATION!$D$17))))</f>
        <v>2.8874833034307215</v>
      </c>
      <c r="L24353">
        <v>5.4914936566586484E-2</v>
      </c>
      <c r="M24353">
        <f t="shared" ca="1" si="380"/>
        <v>3.046049265875697</v>
      </c>
    </row>
    <row r="24354" spans="1:13" x14ac:dyDescent="0.25">
      <c r="A24354" s="9"/>
      <c r="H24354" s="9"/>
      <c r="J24354">
        <v>2</v>
      </c>
      <c r="K24354">
        <f ca="1">SIMULATION!$D$3*SIMULATION!$D$17/$H24352/(SIMULATION!$D$17-$I24352)*(((EXP(-$I24352*$J24354))/(1-EXP(-SIMULATION!$D$4*$I24352)))-(EXP(-SIMULATION!$D$17*$J24354)/(1-EXP(-SIMULATION!$D$4*SIMULATION!$D$17))))</f>
        <v>2.9346708540892124</v>
      </c>
      <c r="L24354">
        <v>1.2212242581696528E-2</v>
      </c>
      <c r="M24354">
        <f t="shared" ca="1" si="380"/>
        <v>2.9705097664567846</v>
      </c>
    </row>
    <row r="24355" spans="1:13" x14ac:dyDescent="0.25">
      <c r="A24355" s="9"/>
      <c r="H24355" s="9"/>
      <c r="J24355">
        <v>3</v>
      </c>
      <c r="K24355">
        <f ca="1">SIMULATION!$D$3*SIMULATION!$D$17/$H24352/(SIMULATION!$D$17-$I24352)*(((EXP(-$I24352*$J24355))/(1-EXP(-SIMULATION!$D$4*$I24352)))-(EXP(-SIMULATION!$D$17*$J24355)/(1-EXP(-SIMULATION!$D$4*SIMULATION!$D$17))))</f>
        <v>2.9610270467461528</v>
      </c>
      <c r="L24355">
        <v>0.31779690308702246</v>
      </c>
      <c r="M24355">
        <f t="shared" ca="1" si="380"/>
        <v>3.9020322721589924</v>
      </c>
    </row>
    <row r="24356" spans="1:13" x14ac:dyDescent="0.25">
      <c r="A24356" s="9"/>
      <c r="H24356" s="9"/>
      <c r="J24356">
        <v>4</v>
      </c>
      <c r="K24356">
        <f ca="1">SIMULATION!$D$3*SIMULATION!$D$17/$H24352/(SIMULATION!$D$17-$I24352)*(((EXP(-$I24352*$J24356))/(1-EXP(-SIMULATION!$D$4*$I24352)))-(EXP(-SIMULATION!$D$17*$J24356)/(1-EXP(-SIMULATION!$D$4*SIMULATION!$D$17))))</f>
        <v>2.9740479030375742</v>
      </c>
      <c r="L24356">
        <v>-2.2626846963412307E-2</v>
      </c>
      <c r="M24356">
        <f t="shared" ca="1" si="380"/>
        <v>2.9067545762736855</v>
      </c>
    </row>
    <row r="24357" spans="1:13" x14ac:dyDescent="0.25">
      <c r="A24357" s="9"/>
      <c r="H24357" s="9"/>
      <c r="J24357">
        <v>5</v>
      </c>
      <c r="K24357">
        <f ca="1">SIMULATION!$D$3*SIMULATION!$D$17/$H24352/(SIMULATION!$D$17-$I24352)*(((EXP(-$I24352*$J24357))/(1-EXP(-SIMULATION!$D$4*$I24352)))-(EXP(-SIMULATION!$D$17*$J24357)/(1-EXP(-SIMULATION!$D$4*SIMULATION!$D$17))))</f>
        <v>2.9785370058148146</v>
      </c>
      <c r="L24357">
        <v>-0.306038443683812</v>
      </c>
      <c r="M24357">
        <f t="shared" ca="1" si="380"/>
        <v>2.0669901761006075</v>
      </c>
    </row>
    <row r="24358" spans="1:13" x14ac:dyDescent="0.25">
      <c r="A24358" s="9"/>
      <c r="H24358" s="9"/>
      <c r="J24358">
        <v>6</v>
      </c>
      <c r="K24358">
        <f ca="1">SIMULATION!$D$3*SIMULATION!$D$17/$H24352/(SIMULATION!$D$17-$I24352)*(((EXP(-$I24352*$J24358))/(1-EXP(-SIMULATION!$D$4*$I24352)))-(EXP(-SIMULATION!$D$17*$J24358)/(1-EXP(-SIMULATION!$D$4*SIMULATION!$D$17))))</f>
        <v>2.9775725579725298</v>
      </c>
      <c r="L24358">
        <v>-4.8172647004947783E-4</v>
      </c>
      <c r="M24358">
        <f t="shared" ca="1" si="380"/>
        <v>2.9761381824548616</v>
      </c>
    </row>
    <row r="24359" spans="1:13" x14ac:dyDescent="0.25">
      <c r="A24359" s="9"/>
      <c r="H24359" s="9"/>
      <c r="J24359">
        <v>7</v>
      </c>
      <c r="K24359">
        <f ca="1">SIMULATION!$D$3*SIMULATION!$D$17/$H24352/(SIMULATION!$D$17-$I24352)*(((EXP(-$I24352*$J24359))/(1-EXP(-SIMULATION!$D$4*$I24352)))-(EXP(-SIMULATION!$D$17*$J24359)/(1-EXP(-SIMULATION!$D$4*SIMULATION!$D$17))))</f>
        <v>2.9731270972213966</v>
      </c>
      <c r="L24359">
        <v>-0.18899481807449184</v>
      </c>
      <c r="M24359">
        <f t="shared" ca="1" si="380"/>
        <v>2.4112214823696969</v>
      </c>
    </row>
    <row r="24360" spans="1:13" x14ac:dyDescent="0.25">
      <c r="A24360" s="9"/>
      <c r="H24360" s="9"/>
      <c r="J24360">
        <v>8</v>
      </c>
      <c r="K24360">
        <f ca="1">SIMULATION!$D$3*SIMULATION!$D$17/$H24352/(SIMULATION!$D$17-$I24352)*(((EXP(-$I24352*$J24360))/(1-EXP(-SIMULATION!$D$4*$I24352)))-(EXP(-SIMULATION!$D$17*$J24360)/(1-EXP(-SIMULATION!$D$4*SIMULATION!$D$17))))</f>
        <v>2.9664646243580366</v>
      </c>
      <c r="L24360">
        <v>0.11206689582843084</v>
      </c>
      <c r="M24360">
        <f t="shared" ca="1" si="380"/>
        <v>3.2989071063946938</v>
      </c>
    </row>
    <row r="24361" spans="1:13" x14ac:dyDescent="0.25">
      <c r="A24361" s="9"/>
      <c r="H24361" s="9"/>
      <c r="J24361">
        <v>9</v>
      </c>
      <c r="K24361">
        <f ca="1">SIMULATION!$D$3*SIMULATION!$D$17/$H24352/(SIMULATION!$D$17-$I24352)*(((EXP(-$I24352*$J24361))/(1-EXP(-SIMULATION!$D$4*$I24352)))-(EXP(-SIMULATION!$D$17*$J24361)/(1-EXP(-SIMULATION!$D$4*SIMULATION!$D$17))))</f>
        <v>2.9583950927004534</v>
      </c>
      <c r="L24361">
        <v>0.35727418633588975</v>
      </c>
      <c r="M24361">
        <f t="shared" ca="1" si="380"/>
        <v>4.0153532923050967</v>
      </c>
    </row>
    <row r="24362" spans="1:13" x14ac:dyDescent="0.25">
      <c r="A24362" s="9"/>
      <c r="H24362" s="9"/>
      <c r="J24362">
        <v>10</v>
      </c>
      <c r="K24362">
        <f ca="1">SIMULATION!$D$3*SIMULATION!$D$17/$H24352/(SIMULATION!$D$17-$I24352)*(((EXP(-$I24352*$J24362))/(1-EXP(-SIMULATION!$D$4*$I24352)))-(EXP(-SIMULATION!$D$17*$J24362)/(1-EXP(-SIMULATION!$D$4*SIMULATION!$D$17))))</f>
        <v>2.9494374910956189</v>
      </c>
      <c r="L24362">
        <v>-5.6780005197866898E-2</v>
      </c>
      <c r="M24362">
        <f t="shared" ca="1" si="380"/>
        <v>2.7819684150204265</v>
      </c>
    </row>
    <row r="24363" spans="1:13" x14ac:dyDescent="0.25">
      <c r="A24363" s="9"/>
      <c r="H24363" s="9"/>
      <c r="J24363">
        <v>11</v>
      </c>
      <c r="K24363">
        <f ca="1">SIMULATION!$D$3*SIMULATION!$D$17/$H24352/(SIMULATION!$D$17-$I24352)*(((EXP(-$I24352*$J24363))/(1-EXP(-SIMULATION!$D$4*$I24352)))-(EXP(-SIMULATION!$D$17*$J24363)/(1-EXP(-SIMULATION!$D$4*SIMULATION!$D$17))))</f>
        <v>2.9399243514691147</v>
      </c>
      <c r="L24363">
        <v>-0.4313029399171025</v>
      </c>
      <c r="M24363">
        <f t="shared" ca="1" si="380"/>
        <v>1.6719263355466047</v>
      </c>
    </row>
    <row r="24364" spans="1:13" x14ac:dyDescent="0.25">
      <c r="A24364" s="9"/>
      <c r="H24364" s="9"/>
      <c r="J24364">
        <v>12</v>
      </c>
      <c r="K24364">
        <f ca="1">SIMULATION!$D$3*SIMULATION!$D$17/$H24352/(SIMULATION!$D$17-$I24352)*(((EXP(-$I24352*$J24364))/(1-EXP(-SIMULATION!$D$4*$I24352)))-(EXP(-SIMULATION!$D$17*$J24364)/(1-EXP(-SIMULATION!$D$4*SIMULATION!$D$17))))</f>
        <v>2.9300687197993449</v>
      </c>
      <c r="L24364">
        <v>0.19643567009022803</v>
      </c>
      <c r="M24364">
        <f t="shared" ca="1" si="380"/>
        <v>3.505638732183546</v>
      </c>
    </row>
    <row r="24365" spans="1:13" x14ac:dyDescent="0.25">
      <c r="A24365" s="9"/>
      <c r="H24365" s="9"/>
      <c r="J24365">
        <v>13</v>
      </c>
      <c r="K24365">
        <f ca="1">SIMULATION!$D$3*SIMULATION!$D$17/$H24352/(SIMULATION!$D$17-$I24352)*(((EXP(-$I24352*$J24365))/(1-EXP(-SIMULATION!$D$4*$I24352)))-(EXP(-SIMULATION!$D$17*$J24365)/(1-EXP(-SIMULATION!$D$4*SIMULATION!$D$17))))</f>
        <v>2.9200070727429779</v>
      </c>
      <c r="L24365">
        <v>-0.21617681873895003</v>
      </c>
      <c r="M24365">
        <f t="shared" ca="1" si="380"/>
        <v>2.2887692330621672</v>
      </c>
    </row>
    <row r="24366" spans="1:13" x14ac:dyDescent="0.25">
      <c r="A24366" s="9"/>
      <c r="H24366" s="9"/>
      <c r="J24366">
        <v>14</v>
      </c>
      <c r="K24366">
        <f ca="1">SIMULATION!$D$3*SIMULATION!$D$17/$H24352/(SIMULATION!$D$17-$I24352)*(((EXP(-$I24352*$J24366))/(1-EXP(-SIMULATION!$D$4*$I24352)))-(EXP(-SIMULATION!$D$17*$J24366)/(1-EXP(-SIMULATION!$D$4*SIMULATION!$D$17))))</f>
        <v>2.9098268196497457</v>
      </c>
      <c r="L24366">
        <v>0.28374899627251005</v>
      </c>
      <c r="M24366">
        <f t="shared" ca="1" si="380"/>
        <v>3.7354872590521908</v>
      </c>
    </row>
    <row r="24367" spans="1:13" x14ac:dyDescent="0.25">
      <c r="A24367" s="9"/>
      <c r="H24367" s="9"/>
      <c r="J24367">
        <v>15</v>
      </c>
      <c r="K24367">
        <f ca="1">SIMULATION!$D$3*SIMULATION!$D$17/$H24352/(SIMULATION!$D$17-$I24352)*(((EXP(-$I24352*$J24367))/(1-EXP(-SIMULATION!$D$4*$I24352)))-(EXP(-SIMULATION!$D$17*$J24367)/(1-EXP(-SIMULATION!$D$4*SIMULATION!$D$17))))</f>
        <v>2.8995839265205561</v>
      </c>
      <c r="L24367">
        <v>0.36043626374224552</v>
      </c>
      <c r="M24367">
        <f t="shared" ca="1" si="380"/>
        <v>3.9446991234026951</v>
      </c>
    </row>
    <row r="24368" spans="1:13" x14ac:dyDescent="0.25">
      <c r="A24368" s="9"/>
      <c r="H24368" s="9"/>
      <c r="J24368">
        <v>16</v>
      </c>
      <c r="K24368">
        <f ca="1">SIMULATION!$D$3*SIMULATION!$D$17/$H24352/(SIMULATION!$D$17-$I24352)*(((EXP(-$I24352*$J24368))/(1-EXP(-SIMULATION!$D$4*$I24352)))-(EXP(-SIMULATION!$D$17*$J24368)/(1-EXP(-SIMULATION!$D$4*SIMULATION!$D$17))))</f>
        <v>2.8893142098670643</v>
      </c>
      <c r="L24368">
        <v>-0.41363229538422425</v>
      </c>
      <c r="M24368">
        <f t="shared" ca="1" si="380"/>
        <v>1.6942005411534944</v>
      </c>
    </row>
    <row r="24369" spans="1:13" x14ac:dyDescent="0.25">
      <c r="A24369" s="9"/>
      <c r="H24369" s="9"/>
      <c r="J24369">
        <v>17</v>
      </c>
      <c r="K24369">
        <f ca="1">SIMULATION!$D$3*SIMULATION!$D$17/$H24352/(SIMULATION!$D$17-$I24352)*(((EXP(-$I24352*$J24369))/(1-EXP(-SIMULATION!$D$4*$I24352)))-(EXP(-SIMULATION!$D$17*$J24369)/(1-EXP(-SIMULATION!$D$4*SIMULATION!$D$17))))</f>
        <v>2.8790405740904474</v>
      </c>
      <c r="L24369">
        <v>-0.53379393200285086</v>
      </c>
      <c r="M24369">
        <f t="shared" ca="1" si="380"/>
        <v>1.3422261856509625</v>
      </c>
    </row>
    <row r="24370" spans="1:13" x14ac:dyDescent="0.25">
      <c r="A24370" s="9"/>
      <c r="H24370" s="9"/>
      <c r="J24370">
        <v>18</v>
      </c>
      <c r="K24370">
        <f ca="1">SIMULATION!$D$3*SIMULATION!$D$17/$H24352/(SIMULATION!$D$17-$I24352)*(((EXP(-$I24352*$J24370))/(1-EXP(-SIMULATION!$D$4*$I24352)))-(EXP(-SIMULATION!$D$17*$J24370)/(1-EXP(-SIMULATION!$D$4*SIMULATION!$D$17))))</f>
        <v>2.8687776493687971</v>
      </c>
      <c r="L24370">
        <v>-2.1958895472576536E-3</v>
      </c>
      <c r="M24370">
        <f t="shared" ca="1" si="380"/>
        <v>2.8624781305151417</v>
      </c>
    </row>
    <row r="24371" spans="1:13" x14ac:dyDescent="0.25">
      <c r="A24371" s="9"/>
      <c r="H24371" s="9"/>
      <c r="J24371">
        <v>19</v>
      </c>
      <c r="K24371">
        <f ca="1">SIMULATION!$D$3*SIMULATION!$D$17/$H24352/(SIMULATION!$D$17-$I24352)*(((EXP(-$I24352*$J24371))/(1-EXP(-SIMULATION!$D$4*$I24352)))-(EXP(-SIMULATION!$D$17*$J24371)/(1-EXP(-SIMULATION!$D$4*SIMULATION!$D$17))))</f>
        <v>2.8585347637273473</v>
      </c>
      <c r="L24371">
        <v>0.53681995337157962</v>
      </c>
      <c r="M24371">
        <f t="shared" ca="1" si="380"/>
        <v>4.3930532623025016</v>
      </c>
    </row>
    <row r="24372" spans="1:13" x14ac:dyDescent="0.25">
      <c r="A24372" s="9"/>
      <c r="H24372" s="9"/>
      <c r="J24372">
        <v>20</v>
      </c>
      <c r="K24372">
        <f ca="1">SIMULATION!$D$3*SIMULATION!$D$17/$H24352/(SIMULATION!$D$17-$I24352)*(((EXP(-$I24352*$J24372))/(1-EXP(-SIMULATION!$D$4*$I24352)))-(EXP(-SIMULATION!$D$17*$J24372)/(1-EXP(-SIMULATION!$D$4*SIMULATION!$D$17))))</f>
        <v>2.8483178476126083</v>
      </c>
      <c r="L24372">
        <v>-0.42207333869572122</v>
      </c>
      <c r="M24372">
        <f t="shared" ca="1" si="380"/>
        <v>1.6461188240041444</v>
      </c>
    </row>
    <row r="24373" spans="1:13" x14ac:dyDescent="0.25">
      <c r="A24373" s="9"/>
      <c r="H24373" s="9"/>
      <c r="J24373">
        <v>21</v>
      </c>
      <c r="K24373">
        <f ca="1">SIMULATION!$D$3*SIMULATION!$D$17/$H24352/(SIMULATION!$D$17-$I24352)*(((EXP(-$I24352*$J24373))/(1-EXP(-SIMULATION!$D$4*$I24352)))-(EXP(-SIMULATION!$D$17*$J24373)/(1-EXP(-SIMULATION!$D$4*SIMULATION!$D$17))))</f>
        <v>2.8381306543891078</v>
      </c>
      <c r="L24373">
        <v>0.1227497511427897</v>
      </c>
      <c r="M24373">
        <f t="shared" ca="1" si="380"/>
        <v>3.1865104859260938</v>
      </c>
    </row>
    <row r="24374" spans="1:13" x14ac:dyDescent="0.25">
      <c r="A24374" s="9"/>
      <c r="H24374" s="9"/>
      <c r="J24374">
        <v>22</v>
      </c>
      <c r="K24374">
        <f ca="1">SIMULATION!$D$3*SIMULATION!$D$17/$H24352/(SIMULATION!$D$17-$I24352)*(((EXP(-$I24352*$J24374))/(1-EXP(-SIMULATION!$D$4*$I24352)))-(EXP(-SIMULATION!$D$17*$J24374)/(1-EXP(-SIMULATION!$D$4*SIMULATION!$D$17))))</f>
        <v>2.82797554246272</v>
      </c>
      <c r="L24374">
        <v>0.36572637242303563</v>
      </c>
      <c r="M24374">
        <f t="shared" ca="1" si="380"/>
        <v>3.8622407789086766</v>
      </c>
    </row>
    <row r="24375" spans="1:13" x14ac:dyDescent="0.25">
      <c r="A24375" s="9"/>
      <c r="H24375" s="9"/>
      <c r="J24375">
        <v>23</v>
      </c>
      <c r="K24375">
        <f ca="1">SIMULATION!$D$3*SIMULATION!$D$17/$H24352/(SIMULATION!$D$17-$I24352)*(((EXP(-$I24352*$J24375))/(1-EXP(-SIMULATION!$D$4*$I24352)))-(EXP(-SIMULATION!$D$17*$J24375)/(1-EXP(-SIMULATION!$D$4*SIMULATION!$D$17))))</f>
        <v>2.8178539764836832</v>
      </c>
      <c r="L24375">
        <v>0.44722986126362907</v>
      </c>
      <c r="M24375">
        <f t="shared" ca="1" si="380"/>
        <v>4.0780824194476457</v>
      </c>
    </row>
    <row r="24376" spans="1:13" x14ac:dyDescent="0.25">
      <c r="A24376" s="9"/>
      <c r="H24376" s="9"/>
      <c r="J24376">
        <v>24</v>
      </c>
      <c r="K24376">
        <f ca="1">SIMULATION!$D$3*SIMULATION!$D$17/$H24352/(SIMULATION!$D$17-$I24352)*(((EXP(-$I24352*$J24376))/(1-EXP(-SIMULATION!$D$4*$I24352)))-(EXP(-SIMULATION!$D$17*$J24376)/(1-EXP(-SIMULATION!$D$4*SIMULATION!$D$17))))</f>
        <v>2.8077668485290599</v>
      </c>
      <c r="L24376">
        <v>0.20694757714306342</v>
      </c>
      <c r="M24376">
        <f t="shared" ca="1" si="380"/>
        <v>3.3888273950147632</v>
      </c>
    </row>
    <row r="24377" spans="1:13" x14ac:dyDescent="0.25">
      <c r="A24377" s="9">
        <v>976</v>
      </c>
      <c r="B24377" s="2">
        <f ca="1">NORMINV(RAND(),SIMULATION!D7,SIMULATION!D8)</f>
        <v>56.040777522447435</v>
      </c>
      <c r="C24377" s="2">
        <v>2</v>
      </c>
      <c r="D24377" s="2">
        <f ca="1">SIMULATION!$D$11*(1+(SIMULATION!$D$12*LN(1+$C24377)))*(1+(SIMULATION!$D$13*(($B24377/63.5)-1)))</f>
        <v>9.6841264627489547</v>
      </c>
      <c r="E24377" s="2">
        <v>-0.10281964751799273</v>
      </c>
      <c r="F24377" s="2">
        <f ca="1">D24377*(1+E24377)</f>
        <v>8.6884079933294416</v>
      </c>
      <c r="G24377" s="2">
        <v>-1.0077169124080296</v>
      </c>
      <c r="H24377" s="9">
        <f>SIMULATION!$D$15*EXP($G$24377)</f>
        <v>80.587303055502062</v>
      </c>
      <c r="I24377" s="2">
        <f ca="1">$F24377/$H24377</f>
        <v>0.10781360914070501</v>
      </c>
      <c r="J24377">
        <v>0</v>
      </c>
      <c r="K24377">
        <f ca="1">SIMULATION!$D$3*SIMULATION!$D$17/$H24377/(SIMULATION!$D$17-$I24377)*(((EXP(-$I24377*$J24377))/(1-EXP(-SIMULATION!$D$4*$I24377)))-(EXP(-SIMULATION!$D$17*$J24377)/(1-EXP(-SIMULATION!$D$4*SIMULATION!$D$17))))</f>
        <v>0.73226717905671956</v>
      </c>
      <c r="L24377">
        <v>0.34700960520585056</v>
      </c>
      <c r="M24377">
        <f t="shared" ca="1" si="380"/>
        <v>0.98637092376639379</v>
      </c>
    </row>
    <row r="24378" spans="1:13" x14ac:dyDescent="0.25">
      <c r="A24378" s="9"/>
      <c r="H24378" s="9"/>
      <c r="J24378">
        <v>1</v>
      </c>
      <c r="K24378">
        <f ca="1">SIMULATION!$D$3*SIMULATION!$D$17/$H24377/(SIMULATION!$D$17-$I24377)*(((EXP(-$I24377*$J24378))/(1-EXP(-SIMULATION!$D$4*$I24377)))-(EXP(-SIMULATION!$D$17*$J24378)/(1-EXP(-SIMULATION!$D$4*SIMULATION!$D$17))))</f>
        <v>2.9720449232567434</v>
      </c>
      <c r="L24378">
        <v>-5.8726642529606563E-2</v>
      </c>
      <c r="M24378">
        <f t="shared" ca="1" si="380"/>
        <v>2.7975067034667127</v>
      </c>
    </row>
    <row r="24379" spans="1:13" x14ac:dyDescent="0.25">
      <c r="A24379" s="9"/>
      <c r="H24379" s="9"/>
      <c r="J24379">
        <v>2</v>
      </c>
      <c r="K24379">
        <f ca="1">SIMULATION!$D$3*SIMULATION!$D$17/$H24377/(SIMULATION!$D$17-$I24377)*(((EXP(-$I24377*$J24379))/(1-EXP(-SIMULATION!$D$4*$I24377)))-(EXP(-SIMULATION!$D$17*$J24379)/(1-EXP(-SIMULATION!$D$4*SIMULATION!$D$17))))</f>
        <v>4.1515509919118934</v>
      </c>
      <c r="L24379">
        <v>-0.30469113243224638</v>
      </c>
      <c r="M24379">
        <f t="shared" ca="1" si="380"/>
        <v>2.8866102188360432</v>
      </c>
    </row>
    <row r="24380" spans="1:13" x14ac:dyDescent="0.25">
      <c r="A24380" s="9"/>
      <c r="H24380" s="9"/>
      <c r="J24380">
        <v>3</v>
      </c>
      <c r="K24380">
        <f ca="1">SIMULATION!$D$3*SIMULATION!$D$17/$H24377/(SIMULATION!$D$17-$I24377)*(((EXP(-$I24377*$J24380))/(1-EXP(-SIMULATION!$D$4*$I24377)))-(EXP(-SIMULATION!$D$17*$J24380)/(1-EXP(-SIMULATION!$D$4*SIMULATION!$D$17))))</f>
        <v>4.6777530743482014</v>
      </c>
      <c r="L24380">
        <v>-0.11899621647877207</v>
      </c>
      <c r="M24380">
        <f t="shared" ca="1" si="380"/>
        <v>4.1211181568788211</v>
      </c>
    </row>
    <row r="24381" spans="1:13" x14ac:dyDescent="0.25">
      <c r="A24381" s="9"/>
      <c r="H24381" s="9"/>
      <c r="J24381">
        <v>4</v>
      </c>
      <c r="K24381">
        <f ca="1">SIMULATION!$D$3*SIMULATION!$D$17/$H24377/(SIMULATION!$D$17-$I24377)*(((EXP(-$I24377*$J24381))/(1-EXP(-SIMULATION!$D$4*$I24377)))-(EXP(-SIMULATION!$D$17*$J24381)/(1-EXP(-SIMULATION!$D$4*SIMULATION!$D$17))))</f>
        <v>4.8087739119579247</v>
      </c>
      <c r="L24381">
        <v>-0.33776193846962388</v>
      </c>
      <c r="M24381">
        <f t="shared" ca="1" si="380"/>
        <v>3.1845531137928598</v>
      </c>
    </row>
    <row r="24382" spans="1:13" x14ac:dyDescent="0.25">
      <c r="A24382" s="9"/>
      <c r="H24382" s="9"/>
      <c r="J24382">
        <v>5</v>
      </c>
      <c r="K24382">
        <f ca="1">SIMULATION!$D$3*SIMULATION!$D$17/$H24377/(SIMULATION!$D$17-$I24377)*(((EXP(-$I24377*$J24382))/(1-EXP(-SIMULATION!$D$4*$I24377)))-(EXP(-SIMULATION!$D$17*$J24382)/(1-EXP(-SIMULATION!$D$4*SIMULATION!$D$17))))</f>
        <v>4.7076258855247719</v>
      </c>
      <c r="L24382">
        <v>-0.1078398486264962</v>
      </c>
      <c r="M24382">
        <f t="shared" ca="1" si="380"/>
        <v>4.1999562226396057</v>
      </c>
    </row>
    <row r="24383" spans="1:13" x14ac:dyDescent="0.25">
      <c r="A24383" s="9"/>
      <c r="H24383" s="9"/>
      <c r="J24383">
        <v>6</v>
      </c>
      <c r="K24383">
        <f ca="1">SIMULATION!$D$3*SIMULATION!$D$17/$H24377/(SIMULATION!$D$17-$I24377)*(((EXP(-$I24377*$J24383))/(1-EXP(-SIMULATION!$D$4*$I24377)))-(EXP(-SIMULATION!$D$17*$J24383)/(1-EXP(-SIMULATION!$D$4*SIMULATION!$D$17))))</f>
        <v>4.476617531508535</v>
      </c>
      <c r="L24383">
        <v>0.30341854080965514</v>
      </c>
      <c r="M24383">
        <f t="shared" ca="1" si="380"/>
        <v>5.8349062906817748</v>
      </c>
    </row>
    <row r="24384" spans="1:13" x14ac:dyDescent="0.25">
      <c r="A24384" s="9"/>
      <c r="H24384" s="9"/>
      <c r="J24384">
        <v>7</v>
      </c>
      <c r="K24384">
        <f ca="1">SIMULATION!$D$3*SIMULATION!$D$17/$H24377/(SIMULATION!$D$17-$I24377)*(((EXP(-$I24377*$J24384))/(1-EXP(-SIMULATION!$D$4*$I24377)))-(EXP(-SIMULATION!$D$17*$J24384)/(1-EXP(-SIMULATION!$D$4*SIMULATION!$D$17))))</f>
        <v>4.1793770139191553</v>
      </c>
      <c r="L24384">
        <v>0.24457946471808348</v>
      </c>
      <c r="M24384">
        <f t="shared" ca="1" si="380"/>
        <v>5.2015668068385645</v>
      </c>
    </row>
    <row r="24385" spans="1:13" x14ac:dyDescent="0.25">
      <c r="A24385" s="9"/>
      <c r="H24385" s="9"/>
      <c r="J24385">
        <v>8</v>
      </c>
      <c r="K24385">
        <f ca="1">SIMULATION!$D$3*SIMULATION!$D$17/$H24377/(SIMULATION!$D$17-$I24377)*(((EXP(-$I24377*$J24385))/(1-EXP(-SIMULATION!$D$4*$I24377)))-(EXP(-SIMULATION!$D$17*$J24385)/(1-EXP(-SIMULATION!$D$4*SIMULATION!$D$17))))</f>
        <v>3.8549428018799259</v>
      </c>
      <c r="L24385">
        <v>0.37042428319966353</v>
      </c>
      <c r="M24385">
        <f t="shared" ca="1" si="380"/>
        <v>5.282907226042</v>
      </c>
    </row>
    <row r="24386" spans="1:13" x14ac:dyDescent="0.25">
      <c r="A24386" s="9"/>
      <c r="H24386" s="9"/>
      <c r="J24386">
        <v>9</v>
      </c>
      <c r="K24386">
        <f ca="1">SIMULATION!$D$3*SIMULATION!$D$17/$H24377/(SIMULATION!$D$17-$I24377)*(((EXP(-$I24377*$J24386))/(1-EXP(-SIMULATION!$D$4*$I24377)))-(EXP(-SIMULATION!$D$17*$J24386)/(1-EXP(-SIMULATION!$D$4*SIMULATION!$D$17))))</f>
        <v>3.5267731194146519</v>
      </c>
      <c r="L24386">
        <v>-1.52165033426288E-2</v>
      </c>
      <c r="M24386">
        <f t="shared" ca="1" si="380"/>
        <v>3.4731079644543854</v>
      </c>
    </row>
    <row r="24387" spans="1:13" x14ac:dyDescent="0.25">
      <c r="A24387" s="9"/>
      <c r="H24387" s="9"/>
      <c r="J24387">
        <v>10</v>
      </c>
      <c r="K24387">
        <f ca="1">SIMULATION!$D$3*SIMULATION!$D$17/$H24377/(SIMULATION!$D$17-$I24377)*(((EXP(-$I24377*$J24387))/(1-EXP(-SIMULATION!$D$4*$I24377)))-(EXP(-SIMULATION!$D$17*$J24387)/(1-EXP(-SIMULATION!$D$4*SIMULATION!$D$17))))</f>
        <v>3.2085012855091848</v>
      </c>
      <c r="L24387">
        <v>-0.31109482204594979</v>
      </c>
      <c r="M24387">
        <f t="shared" ref="M24387:M24450" ca="1" si="381">$K24387*(1+$L24387)</f>
        <v>2.2103531490595039</v>
      </c>
    </row>
    <row r="24388" spans="1:13" x14ac:dyDescent="0.25">
      <c r="A24388" s="9"/>
      <c r="H24388" s="9"/>
      <c r="J24388">
        <v>11</v>
      </c>
      <c r="K24388">
        <f ca="1">SIMULATION!$D$3*SIMULATION!$D$17/$H24377/(SIMULATION!$D$17-$I24377)*(((EXP(-$I24377*$J24388))/(1-EXP(-SIMULATION!$D$4*$I24377)))-(EXP(-SIMULATION!$D$17*$J24388)/(1-EXP(-SIMULATION!$D$4*SIMULATION!$D$17))))</f>
        <v>2.9076075950585381</v>
      </c>
      <c r="L24388">
        <v>-0.14336098490345534</v>
      </c>
      <c r="M24388">
        <f t="shared" ca="1" si="381"/>
        <v>2.4907701065181787</v>
      </c>
    </row>
    <row r="24389" spans="1:13" x14ac:dyDescent="0.25">
      <c r="A24389" s="9"/>
      <c r="H24389" s="9"/>
      <c r="J24389">
        <v>12</v>
      </c>
      <c r="K24389">
        <f ca="1">SIMULATION!$D$3*SIMULATION!$D$17/$H24377/(SIMULATION!$D$17-$I24377)*(((EXP(-$I24377*$J24389))/(1-EXP(-SIMULATION!$D$4*$I24377)))-(EXP(-SIMULATION!$D$17*$J24389)/(1-EXP(-SIMULATION!$D$4*SIMULATION!$D$17))))</f>
        <v>2.6277577326036483</v>
      </c>
      <c r="L24389">
        <v>0.27832967428976924</v>
      </c>
      <c r="M24389">
        <f t="shared" ca="1" si="381"/>
        <v>3.359140686431644</v>
      </c>
    </row>
    <row r="24390" spans="1:13" x14ac:dyDescent="0.25">
      <c r="A24390" s="9"/>
      <c r="H24390" s="9"/>
      <c r="J24390">
        <v>13</v>
      </c>
      <c r="K24390">
        <f ca="1">SIMULATION!$D$3*SIMULATION!$D$17/$H24377/(SIMULATION!$D$17-$I24377)*(((EXP(-$I24377*$J24390))/(1-EXP(-SIMULATION!$D$4*$I24377)))-(EXP(-SIMULATION!$D$17*$J24390)/(1-EXP(-SIMULATION!$D$4*SIMULATION!$D$17))))</f>
        <v>2.3702881618107381</v>
      </c>
      <c r="L24390">
        <v>0.16837572228765488</v>
      </c>
      <c r="M24390">
        <f t="shared" ca="1" si="381"/>
        <v>2.769387143085499</v>
      </c>
    </row>
    <row r="24391" spans="1:13" x14ac:dyDescent="0.25">
      <c r="A24391" s="9"/>
      <c r="H24391" s="9"/>
      <c r="J24391">
        <v>14</v>
      </c>
      <c r="K24391">
        <f ca="1">SIMULATION!$D$3*SIMULATION!$D$17/$H24377/(SIMULATION!$D$17-$I24377)*(((EXP(-$I24377*$J24391))/(1-EXP(-SIMULATION!$D$4*$I24377)))-(EXP(-SIMULATION!$D$17*$J24391)/(1-EXP(-SIMULATION!$D$4*SIMULATION!$D$17))))</f>
        <v>2.135146217516374</v>
      </c>
      <c r="L24391">
        <v>-1.9302856662140194E-2</v>
      </c>
      <c r="M24391">
        <f t="shared" ca="1" si="381"/>
        <v>2.0939317961269448</v>
      </c>
    </row>
    <row r="24392" spans="1:13" x14ac:dyDescent="0.25">
      <c r="A24392" s="9"/>
      <c r="H24392" s="9"/>
      <c r="J24392">
        <v>15</v>
      </c>
      <c r="K24392">
        <f ca="1">SIMULATION!$D$3*SIMULATION!$D$17/$H24377/(SIMULATION!$D$17-$I24377)*(((EXP(-$I24377*$J24392))/(1-EXP(-SIMULATION!$D$4*$I24377)))-(EXP(-SIMULATION!$D$17*$J24392)/(1-EXP(-SIMULATION!$D$4*SIMULATION!$D$17))))</f>
        <v>1.9214819620775612</v>
      </c>
      <c r="L24392">
        <v>-0.2010606873917764</v>
      </c>
      <c r="M24392">
        <f t="shared" ca="1" si="381"/>
        <v>1.5351474779713474</v>
      </c>
    </row>
    <row r="24393" spans="1:13" x14ac:dyDescent="0.25">
      <c r="A24393" s="9"/>
      <c r="H24393" s="9"/>
      <c r="J24393">
        <v>16</v>
      </c>
      <c r="K24393">
        <f ca="1">SIMULATION!$D$3*SIMULATION!$D$17/$H24377/(SIMULATION!$D$17-$I24377)*(((EXP(-$I24377*$J24393))/(1-EXP(-SIMULATION!$D$4*$I24377)))-(EXP(-SIMULATION!$D$17*$J24393)/(1-EXP(-SIMULATION!$D$4*SIMULATION!$D$17))))</f>
        <v>1.7280179649042589</v>
      </c>
      <c r="L24393">
        <v>-5.4219667116603781E-2</v>
      </c>
      <c r="M24393">
        <f t="shared" ca="1" si="381"/>
        <v>1.6343254060756389</v>
      </c>
    </row>
    <row r="24394" spans="1:13" x14ac:dyDescent="0.25">
      <c r="A24394" s="9"/>
      <c r="H24394" s="9"/>
      <c r="J24394">
        <v>17</v>
      </c>
      <c r="K24394">
        <f ca="1">SIMULATION!$D$3*SIMULATION!$D$17/$H24377/(SIMULATION!$D$17-$I24377)*(((EXP(-$I24377*$J24394))/(1-EXP(-SIMULATION!$D$4*$I24377)))-(EXP(-SIMULATION!$D$17*$J24394)/(1-EXP(-SIMULATION!$D$4*SIMULATION!$D$17))))</f>
        <v>1.5532777403547651</v>
      </c>
      <c r="L24394">
        <v>-0.31331248689062274</v>
      </c>
      <c r="M24394">
        <f t="shared" ca="1" si="381"/>
        <v>1.0666164286923667</v>
      </c>
    </row>
    <row r="24395" spans="1:13" x14ac:dyDescent="0.25">
      <c r="A24395" s="9"/>
      <c r="H24395" s="9"/>
      <c r="J24395">
        <v>18</v>
      </c>
      <c r="K24395">
        <f ca="1">SIMULATION!$D$3*SIMULATION!$D$17/$H24377/(SIMULATION!$D$17-$I24377)*(((EXP(-$I24377*$J24395))/(1-EXP(-SIMULATION!$D$4*$I24377)))-(EXP(-SIMULATION!$D$17*$J24395)/(1-EXP(-SIMULATION!$D$4*SIMULATION!$D$17))))</f>
        <v>1.395724481859473</v>
      </c>
      <c r="L24395">
        <v>-0.31318624189072336</v>
      </c>
      <c r="M24395">
        <f t="shared" ca="1" si="381"/>
        <v>0.95860277667102745</v>
      </c>
    </row>
    <row r="24396" spans="1:13" x14ac:dyDescent="0.25">
      <c r="A24396" s="9"/>
      <c r="H24396" s="9"/>
      <c r="J24396">
        <v>19</v>
      </c>
      <c r="K24396">
        <f ca="1">SIMULATION!$D$3*SIMULATION!$D$17/$H24377/(SIMULATION!$D$17-$I24377)*(((EXP(-$I24377*$J24396))/(1-EXP(-SIMULATION!$D$4*$I24377)))-(EXP(-SIMULATION!$D$17*$J24396)/(1-EXP(-SIMULATION!$D$4*SIMULATION!$D$17))))</f>
        <v>1.2538430940112384</v>
      </c>
      <c r="L24396">
        <v>0.49217387874425317</v>
      </c>
      <c r="M24396">
        <f t="shared" ca="1" si="381"/>
        <v>1.8709519129274448</v>
      </c>
    </row>
    <row r="24397" spans="1:13" x14ac:dyDescent="0.25">
      <c r="A24397" s="9"/>
      <c r="H24397" s="9"/>
      <c r="J24397">
        <v>20</v>
      </c>
      <c r="K24397">
        <f ca="1">SIMULATION!$D$3*SIMULATION!$D$17/$H24377/(SIMULATION!$D$17-$I24377)*(((EXP(-$I24377*$J24397))/(1-EXP(-SIMULATION!$D$4*$I24377)))-(EXP(-SIMULATION!$D$17*$J24397)/(1-EXP(-SIMULATION!$D$4*SIMULATION!$D$17))))</f>
        <v>1.1261865909801851</v>
      </c>
      <c r="L24397">
        <v>-7.7690868415491138E-2</v>
      </c>
      <c r="M24397">
        <f t="shared" ca="1" si="381"/>
        <v>1.0386921767290531</v>
      </c>
    </row>
    <row r="24398" spans="1:13" x14ac:dyDescent="0.25">
      <c r="A24398" s="9"/>
      <c r="H24398" s="9"/>
      <c r="J24398">
        <v>21</v>
      </c>
      <c r="K24398">
        <f ca="1">SIMULATION!$D$3*SIMULATION!$D$17/$H24377/(SIMULATION!$D$17-$I24377)*(((EXP(-$I24377*$J24398))/(1-EXP(-SIMULATION!$D$4*$I24377)))-(EXP(-SIMULATION!$D$17*$J24398)/(1-EXP(-SIMULATION!$D$4*SIMULATION!$D$17))))</f>
        <v>1.0114002905829382</v>
      </c>
      <c r="L24398">
        <v>-0.7221332479549345</v>
      </c>
      <c r="M24398">
        <f t="shared" ca="1" si="381"/>
        <v>0.28103451376171651</v>
      </c>
    </row>
    <row r="24399" spans="1:13" x14ac:dyDescent="0.25">
      <c r="A24399" s="9"/>
      <c r="H24399" s="9"/>
      <c r="J24399">
        <v>22</v>
      </c>
      <c r="K24399">
        <f ca="1">SIMULATION!$D$3*SIMULATION!$D$17/$H24377/(SIMULATION!$D$17-$I24377)*(((EXP(-$I24377*$J24399))/(1-EXP(-SIMULATION!$D$4*$I24377)))-(EXP(-SIMULATION!$D$17*$J24399)/(1-EXP(-SIMULATION!$D$4*SIMULATION!$D$17))))</f>
        <v>0.90823234539859854</v>
      </c>
      <c r="L24399">
        <v>-5.9004507345441784E-2</v>
      </c>
      <c r="M24399">
        <f t="shared" ca="1" si="381"/>
        <v>0.85464254330315903</v>
      </c>
    </row>
    <row r="24400" spans="1:13" x14ac:dyDescent="0.25">
      <c r="A24400" s="9"/>
      <c r="H24400" s="9"/>
      <c r="J24400">
        <v>23</v>
      </c>
      <c r="K24400">
        <f ca="1">SIMULATION!$D$3*SIMULATION!$D$17/$H24377/(SIMULATION!$D$17-$I24377)*(((EXP(-$I24377*$J24400))/(1-EXP(-SIMULATION!$D$4*$I24377)))-(EXP(-SIMULATION!$D$17*$J24400)/(1-EXP(-SIMULATION!$D$4*SIMULATION!$D$17))))</f>
        <v>0.81553602660160773</v>
      </c>
      <c r="L24400">
        <v>6.921297144162511E-2</v>
      </c>
      <c r="M24400">
        <f t="shared" ca="1" si="381"/>
        <v>0.87198169832040129</v>
      </c>
    </row>
    <row r="24401" spans="1:13" x14ac:dyDescent="0.25">
      <c r="A24401" s="9"/>
      <c r="H24401" s="9"/>
      <c r="J24401">
        <v>24</v>
      </c>
      <c r="K24401">
        <f ca="1">SIMULATION!$D$3*SIMULATION!$D$17/$H24377/(SIMULATION!$D$17-$I24377)*(((EXP(-$I24377*$J24401))/(1-EXP(-SIMULATION!$D$4*$I24377)))-(EXP(-SIMULATION!$D$17*$J24401)/(1-EXP(-SIMULATION!$D$4*SIMULATION!$D$17))))</f>
        <v>0.73226717905671945</v>
      </c>
      <c r="L24401">
        <v>-0.19861912895251019</v>
      </c>
      <c r="M24401">
        <f t="shared" ca="1" si="381"/>
        <v>0.586824909791962</v>
      </c>
    </row>
    <row r="24402" spans="1:13" x14ac:dyDescent="0.25">
      <c r="A24402" s="9">
        <v>977</v>
      </c>
      <c r="B24402" s="2">
        <f ca="1">NORMINV(RAND(),SIMULATION!D7,SIMULATION!D8)</f>
        <v>47.984084780541721</v>
      </c>
      <c r="C24402" s="2">
        <v>2</v>
      </c>
      <c r="D24402" s="2">
        <f ca="1">SIMULATION!$D$11*(1+(SIMULATION!$D$12*LN(1+$C24402)))*(1+(SIMULATION!$D$13*(($B24402/63.5)-1)))</f>
        <v>9.0858224636285083</v>
      </c>
      <c r="E24402" s="2">
        <v>-0.19956372484544416</v>
      </c>
      <c r="F24402" s="2">
        <f ca="1">D24402*(1+E24402)</f>
        <v>7.2726218895023935</v>
      </c>
      <c r="G24402" s="2">
        <v>-0.18256708577873829</v>
      </c>
      <c r="H24402" s="9">
        <f>SIMULATION!$D$15*EXP($G$24402)</f>
        <v>183.91817054747594</v>
      </c>
      <c r="I24402" s="2">
        <f ca="1">$F24402/$H24402</f>
        <v>3.9542704605280241E-2</v>
      </c>
      <c r="J24402">
        <v>0</v>
      </c>
      <c r="K24402">
        <f ca="1">SIMULATION!$D$3*SIMULATION!$D$17/$H24402/(SIMULATION!$D$17-$I24402)*(((EXP(-$I24402*$J24402))/(1-EXP(-SIMULATION!$D$4*$I24402)))-(EXP(-SIMULATION!$D$17*$J24402)/(1-EXP(-SIMULATION!$D$4*SIMULATION!$D$17))))</f>
        <v>2.0730233910275424</v>
      </c>
      <c r="L24402">
        <v>-3.5018794502360763E-2</v>
      </c>
      <c r="M24402">
        <f t="shared" ca="1" si="381"/>
        <v>2.0004286108985618</v>
      </c>
    </row>
    <row r="24403" spans="1:13" x14ac:dyDescent="0.25">
      <c r="A24403" s="9"/>
      <c r="H24403" s="9"/>
      <c r="J24403">
        <v>1</v>
      </c>
      <c r="K24403">
        <f ca="1">SIMULATION!$D$3*SIMULATION!$D$17/$H24402/(SIMULATION!$D$17-$I24402)*(((EXP(-$I24402*$J24403))/(1-EXP(-SIMULATION!$D$4*$I24402)))-(EXP(-SIMULATION!$D$17*$J24403)/(1-EXP(-SIMULATION!$D$4*SIMULATION!$D$17))))</f>
        <v>3.0442769662674727</v>
      </c>
      <c r="L24403">
        <v>-8.6916631936433106E-2</v>
      </c>
      <c r="M24403">
        <f t="shared" ca="1" si="381"/>
        <v>2.7796786656778418</v>
      </c>
    </row>
    <row r="24404" spans="1:13" x14ac:dyDescent="0.25">
      <c r="A24404" s="9"/>
      <c r="H24404" s="9"/>
      <c r="J24404">
        <v>2</v>
      </c>
      <c r="K24404">
        <f ca="1">SIMULATION!$D$3*SIMULATION!$D$17/$H24402/(SIMULATION!$D$17-$I24402)*(((EXP(-$I24402*$J24404))/(1-EXP(-SIMULATION!$D$4*$I24402)))-(EXP(-SIMULATION!$D$17*$J24404)/(1-EXP(-SIMULATION!$D$4*SIMULATION!$D$17))))</f>
        <v>3.6001551000769263</v>
      </c>
      <c r="L24404">
        <v>-0.39140216930894273</v>
      </c>
      <c r="M24404">
        <f t="shared" ca="1" si="381"/>
        <v>2.1910465840581637</v>
      </c>
    </row>
    <row r="24405" spans="1:13" x14ac:dyDescent="0.25">
      <c r="A24405" s="9"/>
      <c r="H24405" s="9"/>
      <c r="J24405">
        <v>3</v>
      </c>
      <c r="K24405">
        <f ca="1">SIMULATION!$D$3*SIMULATION!$D$17/$H24402/(SIMULATION!$D$17-$I24402)*(((EXP(-$I24402*$J24405))/(1-EXP(-SIMULATION!$D$4*$I24402)))-(EXP(-SIMULATION!$D$17*$J24405)/(1-EXP(-SIMULATION!$D$4*SIMULATION!$D$17))))</f>
        <v>3.892429804237993</v>
      </c>
      <c r="L24405">
        <v>0.49947609184085046</v>
      </c>
      <c r="M24405">
        <f t="shared" ca="1" si="381"/>
        <v>5.8366054306236324</v>
      </c>
    </row>
    <row r="24406" spans="1:13" x14ac:dyDescent="0.25">
      <c r="A24406" s="9"/>
      <c r="H24406" s="9"/>
      <c r="J24406">
        <v>4</v>
      </c>
      <c r="K24406">
        <f ca="1">SIMULATION!$D$3*SIMULATION!$D$17/$H24402/(SIMULATION!$D$17-$I24402)*(((EXP(-$I24402*$J24406))/(1-EXP(-SIMULATION!$D$4*$I24402)))-(EXP(-SIMULATION!$D$17*$J24406)/(1-EXP(-SIMULATION!$D$4*SIMULATION!$D$17))))</f>
        <v>4.0182602684824618</v>
      </c>
      <c r="L24406">
        <v>-0.59817890945895114</v>
      </c>
      <c r="M24406">
        <f t="shared" ca="1" si="381"/>
        <v>1.6146217231593907</v>
      </c>
    </row>
    <row r="24407" spans="1:13" x14ac:dyDescent="0.25">
      <c r="A24407" s="9"/>
      <c r="H24407" s="9"/>
      <c r="J24407">
        <v>5</v>
      </c>
      <c r="K24407">
        <f ca="1">SIMULATION!$D$3*SIMULATION!$D$17/$H24402/(SIMULATION!$D$17-$I24402)*(((EXP(-$I24402*$J24407))/(1-EXP(-SIMULATION!$D$4*$I24402)))-(EXP(-SIMULATION!$D$17*$J24407)/(1-EXP(-SIMULATION!$D$4*SIMULATION!$D$17))))</f>
        <v>4.0398123374930437</v>
      </c>
      <c r="L24407">
        <v>0.11906360304483855</v>
      </c>
      <c r="M24407">
        <f t="shared" ca="1" si="381"/>
        <v>4.5208069500199572</v>
      </c>
    </row>
    <row r="24408" spans="1:13" x14ac:dyDescent="0.25">
      <c r="A24408" s="9"/>
      <c r="H24408" s="9"/>
      <c r="J24408">
        <v>6</v>
      </c>
      <c r="K24408">
        <f ca="1">SIMULATION!$D$3*SIMULATION!$D$17/$H24402/(SIMULATION!$D$17-$I24402)*(((EXP(-$I24402*$J24408))/(1-EXP(-SIMULATION!$D$4*$I24402)))-(EXP(-SIMULATION!$D$17*$J24408)/(1-EXP(-SIMULATION!$D$4*SIMULATION!$D$17))))</f>
        <v>3.9968309977292771</v>
      </c>
      <c r="L24408">
        <v>-5.3380218039844867E-3</v>
      </c>
      <c r="M24408">
        <f t="shared" ca="1" si="381"/>
        <v>3.9754958267165574</v>
      </c>
    </row>
    <row r="24409" spans="1:13" x14ac:dyDescent="0.25">
      <c r="A24409" s="9"/>
      <c r="H24409" s="9"/>
      <c r="J24409">
        <v>7</v>
      </c>
      <c r="K24409">
        <f ca="1">SIMULATION!$D$3*SIMULATION!$D$17/$H24402/(SIMULATION!$D$17-$I24402)*(((EXP(-$I24402*$J24409))/(1-EXP(-SIMULATION!$D$4*$I24402)))-(EXP(-SIMULATION!$D$17*$J24409)/(1-EXP(-SIMULATION!$D$4*SIMULATION!$D$17))))</f>
        <v>3.9146969877041609</v>
      </c>
      <c r="L24409">
        <v>-0.33884557577637558</v>
      </c>
      <c r="M24409">
        <f t="shared" ca="1" si="381"/>
        <v>2.5882192329155016</v>
      </c>
    </row>
    <row r="24410" spans="1:13" x14ac:dyDescent="0.25">
      <c r="A24410" s="9"/>
      <c r="H24410" s="9"/>
      <c r="J24410">
        <v>8</v>
      </c>
      <c r="K24410">
        <f ca="1">SIMULATION!$D$3*SIMULATION!$D$17/$H24402/(SIMULATION!$D$17-$I24402)*(((EXP(-$I24402*$J24410))/(1-EXP(-SIMULATION!$D$4*$I24402)))-(EXP(-SIMULATION!$D$17*$J24410)/(1-EXP(-SIMULATION!$D$4*SIMULATION!$D$17))))</f>
        <v>3.8095895305425573</v>
      </c>
      <c r="L24410">
        <v>0.1197740137831837</v>
      </c>
      <c r="M24410">
        <f t="shared" ca="1" si="381"/>
        <v>4.2658793594820343</v>
      </c>
    </row>
    <row r="24411" spans="1:13" x14ac:dyDescent="0.25">
      <c r="A24411" s="9"/>
      <c r="H24411" s="9"/>
      <c r="J24411">
        <v>9</v>
      </c>
      <c r="K24411">
        <f ca="1">SIMULATION!$D$3*SIMULATION!$D$17/$H24402/(SIMULATION!$D$17-$I24402)*(((EXP(-$I24402*$J24411))/(1-EXP(-SIMULATION!$D$4*$I24402)))-(EXP(-SIMULATION!$D$17*$J24411)/(1-EXP(-SIMULATION!$D$4*SIMULATION!$D$17))))</f>
        <v>3.6917946048307706</v>
      </c>
      <c r="L24411">
        <v>0.14389969465713323</v>
      </c>
      <c r="M24411">
        <f t="shared" ca="1" si="381"/>
        <v>4.2230427212027699</v>
      </c>
    </row>
    <row r="24412" spans="1:13" x14ac:dyDescent="0.25">
      <c r="A24412" s="9"/>
      <c r="H24412" s="9"/>
      <c r="J24412">
        <v>10</v>
      </c>
      <c r="K24412">
        <f ca="1">SIMULATION!$D$3*SIMULATION!$D$17/$H24402/(SIMULATION!$D$17-$I24402)*(((EXP(-$I24402*$J24412))/(1-EXP(-SIMULATION!$D$4*$I24402)))-(EXP(-SIMULATION!$D$17*$J24412)/(1-EXP(-SIMULATION!$D$4*SIMULATION!$D$17))))</f>
        <v>3.5678248365602596</v>
      </c>
      <c r="L24412">
        <v>0.12248979704899596</v>
      </c>
      <c r="M24412">
        <f t="shared" ca="1" si="381"/>
        <v>4.0048469766968928</v>
      </c>
    </row>
    <row r="24413" spans="1:13" x14ac:dyDescent="0.25">
      <c r="A24413" s="9"/>
      <c r="H24413" s="9"/>
      <c r="J24413">
        <v>11</v>
      </c>
      <c r="K24413">
        <f ca="1">SIMULATION!$D$3*SIMULATION!$D$17/$H24402/(SIMULATION!$D$17-$I24402)*(((EXP(-$I24402*$J24413))/(1-EXP(-SIMULATION!$D$4*$I24402)))-(EXP(-SIMULATION!$D$17*$J24413)/(1-EXP(-SIMULATION!$D$4*SIMULATION!$D$17))))</f>
        <v>3.4417778539947763</v>
      </c>
      <c r="L24413">
        <v>0.69751138507307564</v>
      </c>
      <c r="M24413">
        <f t="shared" ca="1" si="381"/>
        <v>5.8424570920485106</v>
      </c>
    </row>
    <row r="24414" spans="1:13" x14ac:dyDescent="0.25">
      <c r="A24414" s="9"/>
      <c r="H24414" s="9"/>
      <c r="J24414">
        <v>12</v>
      </c>
      <c r="K24414">
        <f ca="1">SIMULATION!$D$3*SIMULATION!$D$17/$H24402/(SIMULATION!$D$17-$I24402)*(((EXP(-$I24402*$J24414))/(1-EXP(-SIMULATION!$D$4*$I24402)))-(EXP(-SIMULATION!$D$17*$J24414)/(1-EXP(-SIMULATION!$D$4*SIMULATION!$D$17))))</f>
        <v>3.316206635874265</v>
      </c>
      <c r="L24414">
        <v>0.69350146407090096</v>
      </c>
      <c r="M24414">
        <f t="shared" ca="1" si="381"/>
        <v>5.6160007930147051</v>
      </c>
    </row>
    <row r="24415" spans="1:13" x14ac:dyDescent="0.25">
      <c r="A24415" s="9"/>
      <c r="H24415" s="9"/>
      <c r="J24415">
        <v>13</v>
      </c>
      <c r="K24415">
        <f ca="1">SIMULATION!$D$3*SIMULATION!$D$17/$H24402/(SIMULATION!$D$17-$I24402)*(((EXP(-$I24402*$J24415))/(1-EXP(-SIMULATION!$D$4*$I24402)))-(EXP(-SIMULATION!$D$17*$J24415)/(1-EXP(-SIMULATION!$D$4*SIMULATION!$D$17))))</f>
        <v>3.1926771376992007</v>
      </c>
      <c r="L24415">
        <v>-0.52169833159441148</v>
      </c>
      <c r="M24415">
        <f t="shared" ca="1" si="381"/>
        <v>1.5270628016419066</v>
      </c>
    </row>
    <row r="24416" spans="1:13" x14ac:dyDescent="0.25">
      <c r="A24416" s="9"/>
      <c r="H24416" s="9"/>
      <c r="J24416">
        <v>14</v>
      </c>
      <c r="K24416">
        <f ca="1">SIMULATION!$D$3*SIMULATION!$D$17/$H24402/(SIMULATION!$D$17-$I24402)*(((EXP(-$I24402*$J24416))/(1-EXP(-SIMULATION!$D$4*$I24402)))-(EXP(-SIMULATION!$D$17*$J24416)/(1-EXP(-SIMULATION!$D$4*SIMULATION!$D$17))))</f>
        <v>3.0721255226360968</v>
      </c>
      <c r="L24416">
        <v>-0.65979677473843212</v>
      </c>
      <c r="M24416">
        <f t="shared" ca="1" si="381"/>
        <v>1.0451470112091801</v>
      </c>
    </row>
    <row r="24417" spans="1:13" x14ac:dyDescent="0.25">
      <c r="A24417" s="9"/>
      <c r="H24417" s="9"/>
      <c r="J24417">
        <v>15</v>
      </c>
      <c r="K24417">
        <f ca="1">SIMULATION!$D$3*SIMULATION!$D$17/$H24402/(SIMULATION!$D$17-$I24402)*(((EXP(-$I24402*$J24417))/(1-EXP(-SIMULATION!$D$4*$I24402)))-(EXP(-SIMULATION!$D$17*$J24417)/(1-EXP(-SIMULATION!$D$4*SIMULATION!$D$17))))</f>
        <v>2.9550869784469924</v>
      </c>
      <c r="L24417">
        <v>-0.18145773242964347</v>
      </c>
      <c r="M24417">
        <f t="shared" ca="1" si="381"/>
        <v>2.4188635962056346</v>
      </c>
    </row>
    <row r="24418" spans="1:13" x14ac:dyDescent="0.25">
      <c r="A24418" s="9"/>
      <c r="H24418" s="9"/>
      <c r="J24418">
        <v>16</v>
      </c>
      <c r="K24418">
        <f ca="1">SIMULATION!$D$3*SIMULATION!$D$17/$H24402/(SIMULATION!$D$17-$I24402)*(((EXP(-$I24402*$J24418))/(1-EXP(-SIMULATION!$D$4*$I24402)))-(EXP(-SIMULATION!$D$17*$J24418)/(1-EXP(-SIMULATION!$D$4*SIMULATION!$D$17))))</f>
        <v>2.8418422477086005</v>
      </c>
      <c r="L24418">
        <v>0.10578168841607648</v>
      </c>
      <c r="M24418">
        <f t="shared" ca="1" si="381"/>
        <v>3.1424571188833541</v>
      </c>
    </row>
    <row r="24419" spans="1:13" x14ac:dyDescent="0.25">
      <c r="A24419" s="9"/>
      <c r="H24419" s="9"/>
      <c r="J24419">
        <v>17</v>
      </c>
      <c r="K24419">
        <f ca="1">SIMULATION!$D$3*SIMULATION!$D$17/$H24402/(SIMULATION!$D$17-$I24402)*(((EXP(-$I24402*$J24419))/(1-EXP(-SIMULATION!$D$4*$I24402)))-(EXP(-SIMULATION!$D$17*$J24419)/(1-EXP(-SIMULATION!$D$4*SIMULATION!$D$17))))</f>
        <v>2.7325114306344265</v>
      </c>
      <c r="L24419">
        <v>0.96085073142155986</v>
      </c>
      <c r="M24419">
        <f t="shared" ca="1" si="381"/>
        <v>5.3580470373772879</v>
      </c>
    </row>
    <row r="24420" spans="1:13" x14ac:dyDescent="0.25">
      <c r="A24420" s="9"/>
      <c r="H24420" s="9"/>
      <c r="J24420">
        <v>18</v>
      </c>
      <c r="K24420">
        <f ca="1">SIMULATION!$D$3*SIMULATION!$D$17/$H24402/(SIMULATION!$D$17-$I24402)*(((EXP(-$I24402*$J24420))/(1-EXP(-SIMULATION!$D$4*$I24402)))-(EXP(-SIMULATION!$D$17*$J24420)/(1-EXP(-SIMULATION!$D$4*SIMULATION!$D$17))))</f>
        <v>2.6271140026732813</v>
      </c>
      <c r="L24420">
        <v>2.506340628903541E-2</v>
      </c>
      <c r="M24420">
        <f t="shared" ca="1" si="381"/>
        <v>2.6929584282898955</v>
      </c>
    </row>
    <row r="24421" spans="1:13" x14ac:dyDescent="0.25">
      <c r="A24421" s="9"/>
      <c r="H24421" s="9"/>
      <c r="J24421">
        <v>19</v>
      </c>
      <c r="K24421">
        <f ca="1">SIMULATION!$D$3*SIMULATION!$D$17/$H24402/(SIMULATION!$D$17-$I24402)*(((EXP(-$I24402*$J24421))/(1-EXP(-SIMULATION!$D$4*$I24402)))-(EXP(-SIMULATION!$D$17*$J24421)/(1-EXP(-SIMULATION!$D$4*SIMULATION!$D$17))))</f>
        <v>2.5256071853424791</v>
      </c>
      <c r="L24421">
        <v>7.1431594137073201E-2</v>
      </c>
      <c r="M24421">
        <f t="shared" ca="1" si="381"/>
        <v>2.7060153327555385</v>
      </c>
    </row>
    <row r="24422" spans="1:13" x14ac:dyDescent="0.25">
      <c r="A24422" s="9"/>
      <c r="H24422" s="9"/>
      <c r="J24422">
        <v>20</v>
      </c>
      <c r="K24422">
        <f ca="1">SIMULATION!$D$3*SIMULATION!$D$17/$H24402/(SIMULATION!$D$17-$I24402)*(((EXP(-$I24402*$J24422))/(1-EXP(-SIMULATION!$D$4*$I24402)))-(EXP(-SIMULATION!$D$17*$J24422)/(1-EXP(-SIMULATION!$D$4*SIMULATION!$D$17))))</f>
        <v>2.4279104487738699</v>
      </c>
      <c r="L24422">
        <v>-0.4166973782841486</v>
      </c>
      <c r="M24422">
        <f t="shared" ca="1" si="381"/>
        <v>1.4162065300611077</v>
      </c>
    </row>
    <row r="24423" spans="1:13" x14ac:dyDescent="0.25">
      <c r="A24423" s="9"/>
      <c r="H24423" s="9"/>
      <c r="J24423">
        <v>21</v>
      </c>
      <c r="K24423">
        <f ca="1">SIMULATION!$D$3*SIMULATION!$D$17/$H24402/(SIMULATION!$D$17-$I24402)*(((EXP(-$I24402*$J24423))/(1-EXP(-SIMULATION!$D$4*$I24402)))-(EXP(-SIMULATION!$D$17*$J24423)/(1-EXP(-SIMULATION!$D$4*SIMULATION!$D$17))))</f>
        <v>2.3339211304752241</v>
      </c>
      <c r="L24423">
        <v>9.1894240070279104E-2</v>
      </c>
      <c r="M24423">
        <f t="shared" ca="1" si="381"/>
        <v>2.5483950391442116</v>
      </c>
    </row>
    <row r="24424" spans="1:13" x14ac:dyDescent="0.25">
      <c r="A24424" s="9"/>
      <c r="H24424" s="9"/>
      <c r="J24424">
        <v>22</v>
      </c>
      <c r="K24424">
        <f ca="1">SIMULATION!$D$3*SIMULATION!$D$17/$H24402/(SIMULATION!$D$17-$I24402)*(((EXP(-$I24402*$J24424))/(1-EXP(-SIMULATION!$D$4*$I24402)))-(EXP(-SIMULATION!$D$17*$J24424)/(1-EXP(-SIMULATION!$D$4*SIMULATION!$D$17))))</f>
        <v>2.243524364367262</v>
      </c>
      <c r="L24424">
        <v>-0.17801609136010046</v>
      </c>
      <c r="M24424">
        <f t="shared" ca="1" si="381"/>
        <v>1.8441409261514483</v>
      </c>
    </row>
    <row r="24425" spans="1:13" x14ac:dyDescent="0.25">
      <c r="A24425" s="9"/>
      <c r="H24425" s="9"/>
      <c r="J24425">
        <v>23</v>
      </c>
      <c r="K24425">
        <f ca="1">SIMULATION!$D$3*SIMULATION!$D$17/$H24402/(SIMULATION!$D$17-$I24402)*(((EXP(-$I24402*$J24425))/(1-EXP(-SIMULATION!$D$4*$I24402)))-(EXP(-SIMULATION!$D$17*$J24425)/(1-EXP(-SIMULATION!$D$4*SIMULATION!$D$17))))</f>
        <v>2.1565993668028449</v>
      </c>
      <c r="L24425">
        <v>0.27082168651697369</v>
      </c>
      <c r="M24425">
        <f t="shared" ca="1" si="381"/>
        <v>2.740653244461829</v>
      </c>
    </row>
    <row r="24426" spans="1:13" x14ac:dyDescent="0.25">
      <c r="A24426" s="9"/>
      <c r="H24426" s="9"/>
      <c r="J24426">
        <v>24</v>
      </c>
      <c r="K24426">
        <f ca="1">SIMULATION!$D$3*SIMULATION!$D$17/$H24402/(SIMULATION!$D$17-$I24402)*(((EXP(-$I24402*$J24426))/(1-EXP(-SIMULATION!$D$4*$I24402)))-(EXP(-SIMULATION!$D$17*$J24426)/(1-EXP(-SIMULATION!$D$4*SIMULATION!$D$17))))</f>
        <v>2.0730233910275428</v>
      </c>
      <c r="L24426">
        <v>-6.9883314324366966E-2</v>
      </c>
      <c r="M24426">
        <f t="shared" ca="1" si="381"/>
        <v>1.9281536457905999</v>
      </c>
    </row>
    <row r="24427" spans="1:13" x14ac:dyDescent="0.25">
      <c r="A24427" s="9">
        <v>978</v>
      </c>
      <c r="B24427" s="2">
        <f ca="1">NORMINV(RAND(),SIMULATION!D7,SIMULATION!D8)</f>
        <v>65.548538270236179</v>
      </c>
      <c r="C24427" s="2">
        <v>2</v>
      </c>
      <c r="D24427" s="2">
        <f ca="1">SIMULATION!$D$11*(1+(SIMULATION!$D$12*LN(1+$C24427)))*(1+(SIMULATION!$D$13*(($B24427/63.5)-1)))</f>
        <v>10.390189292785196</v>
      </c>
      <c r="E24427" s="2">
        <v>-0.20328686781698943</v>
      </c>
      <c r="F24427" s="2">
        <f ca="1">D24427*(1+E24427)</f>
        <v>8.2780002554292729</v>
      </c>
      <c r="G24427" s="2">
        <v>0.26150135562769788</v>
      </c>
      <c r="H24427" s="9">
        <f>SIMULATION!$D$15*EXP($G$24427)</f>
        <v>286.73526681965581</v>
      </c>
      <c r="I24427" s="2">
        <f ca="1">$F24427/$H24427</f>
        <v>2.8869836442671631E-2</v>
      </c>
      <c r="J24427">
        <v>0</v>
      </c>
      <c r="K24427">
        <f ca="1">SIMULATION!$D$3*SIMULATION!$D$17/$H24427/(SIMULATION!$D$17-$I24427)*(((EXP(-$I24427*$J24427))/(1-EXP(-SIMULATION!$D$4*$I24427)))-(EXP(-SIMULATION!$D$17*$J24427)/(1-EXP(-SIMULATION!$D$4*SIMULATION!$D$17))))</f>
        <v>2.0522861723325456</v>
      </c>
      <c r="L24427">
        <v>0.19349247805970601</v>
      </c>
      <c r="M24427">
        <f t="shared" ca="1" si="381"/>
        <v>2.4493881095048389</v>
      </c>
    </row>
    <row r="24428" spans="1:13" x14ac:dyDescent="0.25">
      <c r="A24428" s="9"/>
      <c r="H24428" s="9"/>
      <c r="J24428">
        <v>1</v>
      </c>
      <c r="K24428">
        <f ca="1">SIMULATION!$D$3*SIMULATION!$D$17/$H24427/(SIMULATION!$D$17-$I24427)*(((EXP(-$I24427*$J24428))/(1-EXP(-SIMULATION!$D$4*$I24427)))-(EXP(-SIMULATION!$D$17*$J24428)/(1-EXP(-SIMULATION!$D$4*SIMULATION!$D$17))))</f>
        <v>2.6722766158270388</v>
      </c>
      <c r="L24428">
        <v>0.16768108423297384</v>
      </c>
      <c r="M24428">
        <f t="shared" ca="1" si="381"/>
        <v>3.1203668561393387</v>
      </c>
    </row>
    <row r="24429" spans="1:13" x14ac:dyDescent="0.25">
      <c r="A24429" s="9"/>
      <c r="H24429" s="9"/>
      <c r="J24429">
        <v>2</v>
      </c>
      <c r="K24429">
        <f ca="1">SIMULATION!$D$3*SIMULATION!$D$17/$H24427/(SIMULATION!$D$17-$I24427)*(((EXP(-$I24427*$J24429))/(1-EXP(-SIMULATION!$D$4*$I24427)))-(EXP(-SIMULATION!$D$17*$J24429)/(1-EXP(-SIMULATION!$D$4*SIMULATION!$D$17))))</f>
        <v>3.0309618130504199</v>
      </c>
      <c r="L24429">
        <v>-0.32720565661363049</v>
      </c>
      <c r="M24429">
        <f t="shared" ca="1" si="381"/>
        <v>2.0392139628404173</v>
      </c>
    </row>
    <row r="24430" spans="1:13" x14ac:dyDescent="0.25">
      <c r="A24430" s="9"/>
      <c r="H24430" s="9"/>
      <c r="J24430">
        <v>3</v>
      </c>
      <c r="K24430">
        <f ca="1">SIMULATION!$D$3*SIMULATION!$D$17/$H24427/(SIMULATION!$D$17-$I24427)*(((EXP(-$I24427*$J24430))/(1-EXP(-SIMULATION!$D$4*$I24427)))-(EXP(-SIMULATION!$D$17*$J24430)/(1-EXP(-SIMULATION!$D$4*SIMULATION!$D$17))))</f>
        <v>3.2232952699166657</v>
      </c>
      <c r="L24430">
        <v>0.17950630129634379</v>
      </c>
      <c r="M24430">
        <f t="shared" ca="1" si="381"/>
        <v>3.8018970818054068</v>
      </c>
    </row>
    <row r="24431" spans="1:13" x14ac:dyDescent="0.25">
      <c r="A24431" s="9"/>
      <c r="H24431" s="9"/>
      <c r="J24431">
        <v>4</v>
      </c>
      <c r="K24431">
        <f ca="1">SIMULATION!$D$3*SIMULATION!$D$17/$H24427/(SIMULATION!$D$17-$I24427)*(((EXP(-$I24427*$J24431))/(1-EXP(-SIMULATION!$D$4*$I24427)))-(EXP(-SIMULATION!$D$17*$J24431)/(1-EXP(-SIMULATION!$D$4*SIMULATION!$D$17))))</f>
        <v>3.3100942236345419</v>
      </c>
      <c r="L24431">
        <v>-4.9267881470369965E-2</v>
      </c>
      <c r="M24431">
        <f t="shared" ca="1" si="381"/>
        <v>3.1470128937687587</v>
      </c>
    </row>
    <row r="24432" spans="1:13" x14ac:dyDescent="0.25">
      <c r="A24432" s="9"/>
      <c r="H24432" s="9"/>
      <c r="J24432">
        <v>5</v>
      </c>
      <c r="K24432">
        <f ca="1">SIMULATION!$D$3*SIMULATION!$D$17/$H24427/(SIMULATION!$D$17-$I24427)*(((EXP(-$I24427*$J24432))/(1-EXP(-SIMULATION!$D$4*$I24427)))-(EXP(-SIMULATION!$D$17*$J24432)/(1-EXP(-SIMULATION!$D$4*SIMULATION!$D$17))))</f>
        <v>3.3303014517137259</v>
      </c>
      <c r="L24432">
        <v>0.31317956616979048</v>
      </c>
      <c r="M24432">
        <f t="shared" ca="1" si="381"/>
        <v>4.3732838155760545</v>
      </c>
    </row>
    <row r="24433" spans="1:13" x14ac:dyDescent="0.25">
      <c r="A24433" s="9"/>
      <c r="H24433" s="9"/>
      <c r="J24433">
        <v>6</v>
      </c>
      <c r="K24433">
        <f ca="1">SIMULATION!$D$3*SIMULATION!$D$17/$H24427/(SIMULATION!$D$17-$I24427)*(((EXP(-$I24427*$J24433))/(1-EXP(-SIMULATION!$D$4*$I24427)))-(EXP(-SIMULATION!$D$17*$J24433)/(1-EXP(-SIMULATION!$D$4*SIMULATION!$D$17))))</f>
        <v>3.3088429115177638</v>
      </c>
      <c r="L24433">
        <v>-1.8500550468985105E-2</v>
      </c>
      <c r="M24433">
        <f t="shared" ca="1" si="381"/>
        <v>3.2476274962392857</v>
      </c>
    </row>
    <row r="24434" spans="1:13" x14ac:dyDescent="0.25">
      <c r="A24434" s="9"/>
      <c r="H24434" s="9"/>
      <c r="J24434">
        <v>7</v>
      </c>
      <c r="K24434">
        <f ca="1">SIMULATION!$D$3*SIMULATION!$D$17/$H24427/(SIMULATION!$D$17-$I24427)*(((EXP(-$I24427*$J24434))/(1-EXP(-SIMULATION!$D$4*$I24427)))-(EXP(-SIMULATION!$D$17*$J24434)/(1-EXP(-SIMULATION!$D$4*SIMULATION!$D$17))))</f>
        <v>3.2616630818363781</v>
      </c>
      <c r="L24434">
        <v>4.6048400489000565E-2</v>
      </c>
      <c r="M24434">
        <f t="shared" ca="1" si="381"/>
        <v>3.4118574496889673</v>
      </c>
    </row>
    <row r="24435" spans="1:13" x14ac:dyDescent="0.25">
      <c r="A24435" s="9"/>
      <c r="H24435" s="9"/>
      <c r="J24435">
        <v>8</v>
      </c>
      <c r="K24435">
        <f ca="1">SIMULATION!$D$3*SIMULATION!$D$17/$H24427/(SIMULATION!$D$17-$I24427)*(((EXP(-$I24427*$J24435))/(1-EXP(-SIMULATION!$D$4*$I24427)))-(EXP(-SIMULATION!$D$17*$J24435)/(1-EXP(-SIMULATION!$D$4*SIMULATION!$D$17))))</f>
        <v>3.1989517080977885</v>
      </c>
      <c r="L24435">
        <v>2.4357271218093182E-2</v>
      </c>
      <c r="M24435">
        <f t="shared" ca="1" si="381"/>
        <v>3.2768694424655092</v>
      </c>
    </row>
    <row r="24436" spans="1:13" x14ac:dyDescent="0.25">
      <c r="A24436" s="9"/>
      <c r="H24436" s="9"/>
      <c r="J24436">
        <v>9</v>
      </c>
      <c r="K24436">
        <f ca="1">SIMULATION!$D$3*SIMULATION!$D$17/$H24427/(SIMULATION!$D$17-$I24427)*(((EXP(-$I24427*$J24436))/(1-EXP(-SIMULATION!$D$4*$I24427)))-(EXP(-SIMULATION!$D$17*$J24436)/(1-EXP(-SIMULATION!$D$4*SIMULATION!$D$17))))</f>
        <v>3.1272115558082705</v>
      </c>
      <c r="L24436">
        <v>-0.4037066956907765</v>
      </c>
      <c r="M24436">
        <f t="shared" ca="1" si="381"/>
        <v>1.8647353118869014</v>
      </c>
    </row>
    <row r="24437" spans="1:13" x14ac:dyDescent="0.25">
      <c r="A24437" s="9"/>
      <c r="H24437" s="9"/>
      <c r="J24437">
        <v>10</v>
      </c>
      <c r="K24437">
        <f ca="1">SIMULATION!$D$3*SIMULATION!$D$17/$H24427/(SIMULATION!$D$17-$I24427)*(((EXP(-$I24427*$J24437))/(1-EXP(-SIMULATION!$D$4*$I24427)))-(EXP(-SIMULATION!$D$17*$J24437)/(1-EXP(-SIMULATION!$D$4*SIMULATION!$D$17))))</f>
        <v>3.0505834545889412</v>
      </c>
      <c r="L24437">
        <v>4.9879852954574116E-2</v>
      </c>
      <c r="M24437">
        <f t="shared" ca="1" si="381"/>
        <v>3.2027461087294942</v>
      </c>
    </row>
    <row r="24438" spans="1:13" x14ac:dyDescent="0.25">
      <c r="A24438" s="9"/>
      <c r="H24438" s="9"/>
      <c r="J24438">
        <v>11</v>
      </c>
      <c r="K24438">
        <f ca="1">SIMULATION!$D$3*SIMULATION!$D$17/$H24427/(SIMULATION!$D$17-$I24427)*(((EXP(-$I24427*$J24438))/(1-EXP(-SIMULATION!$D$4*$I24427)))-(EXP(-SIMULATION!$D$17*$J24438)/(1-EXP(-SIMULATION!$D$4*SIMULATION!$D$17))))</f>
        <v>2.9716953966393151</v>
      </c>
      <c r="L24438">
        <v>-4.790100316721875E-2</v>
      </c>
      <c r="M24438">
        <f t="shared" ca="1" si="381"/>
        <v>2.8293482060328858</v>
      </c>
    </row>
    <row r="24439" spans="1:13" x14ac:dyDescent="0.25">
      <c r="A24439" s="9"/>
      <c r="H24439" s="9"/>
      <c r="J24439">
        <v>12</v>
      </c>
      <c r="K24439">
        <f ca="1">SIMULATION!$D$3*SIMULATION!$D$17/$H24427/(SIMULATION!$D$17-$I24427)*(((EXP(-$I24427*$J24439))/(1-EXP(-SIMULATION!$D$4*$I24427)))-(EXP(-SIMULATION!$D$17*$J24439)/(1-EXP(-SIMULATION!$D$4*SIMULATION!$D$17))))</f>
        <v>2.89220663834729</v>
      </c>
      <c r="L24439">
        <v>0.15256907714249776</v>
      </c>
      <c r="M24439">
        <f t="shared" ca="1" si="381"/>
        <v>3.3334679360653414</v>
      </c>
    </row>
    <row r="24440" spans="1:13" x14ac:dyDescent="0.25">
      <c r="A24440" s="9"/>
      <c r="H24440" s="9"/>
      <c r="J24440">
        <v>13</v>
      </c>
      <c r="K24440">
        <f ca="1">SIMULATION!$D$3*SIMULATION!$D$17/$H24427/(SIMULATION!$D$17-$I24427)*(((EXP(-$I24427*$J24440))/(1-EXP(-SIMULATION!$D$4*$I24427)))-(EXP(-SIMULATION!$D$17*$J24440)/(1-EXP(-SIMULATION!$D$4*SIMULATION!$D$17))))</f>
        <v>2.8131563531173529</v>
      </c>
      <c r="L24440">
        <v>-6.6280902409082331E-3</v>
      </c>
      <c r="M24440">
        <f t="shared" ca="1" si="381"/>
        <v>2.7945104989471066</v>
      </c>
    </row>
    <row r="24441" spans="1:13" x14ac:dyDescent="0.25">
      <c r="A24441" s="9"/>
      <c r="H24441" s="9"/>
      <c r="J24441">
        <v>14</v>
      </c>
      <c r="K24441">
        <f ca="1">SIMULATION!$D$3*SIMULATION!$D$17/$H24427/(SIMULATION!$D$17-$I24427)*(((EXP(-$I24427*$J24441))/(1-EXP(-SIMULATION!$D$4*$I24427)))-(EXP(-SIMULATION!$D$17*$J24441)/(1-EXP(-SIMULATION!$D$4*SIMULATION!$D$17))))</f>
        <v>2.7351870364635258</v>
      </c>
      <c r="L24441">
        <v>0.17233502977011234</v>
      </c>
      <c r="M24441">
        <f t="shared" ca="1" si="381"/>
        <v>3.2065555758192925</v>
      </c>
    </row>
    <row r="24442" spans="1:13" x14ac:dyDescent="0.25">
      <c r="A24442" s="9"/>
      <c r="H24442" s="9"/>
      <c r="J24442">
        <v>15</v>
      </c>
      <c r="K24442">
        <f ca="1">SIMULATION!$D$3*SIMULATION!$D$17/$H24427/(SIMULATION!$D$17-$I24427)*(((EXP(-$I24427*$J24442))/(1-EXP(-SIMULATION!$D$4*$I24427)))-(EXP(-SIMULATION!$D$17*$J24442)/(1-EXP(-SIMULATION!$D$4*SIMULATION!$D$17))))</f>
        <v>2.6586876498851266</v>
      </c>
      <c r="L24442">
        <v>0.42039189541331368</v>
      </c>
      <c r="M24442">
        <f t="shared" ca="1" si="381"/>
        <v>3.7763783903323036</v>
      </c>
    </row>
    <row r="24443" spans="1:13" x14ac:dyDescent="0.25">
      <c r="A24443" s="9"/>
      <c r="H24443" s="9"/>
      <c r="J24443">
        <v>16</v>
      </c>
      <c r="K24443">
        <f ca="1">SIMULATION!$D$3*SIMULATION!$D$17/$H24427/(SIMULATION!$D$17-$I24427)*(((EXP(-$I24427*$J24443))/(1-EXP(-SIMULATION!$D$4*$I24427)))-(EXP(-SIMULATION!$D$17*$J24443)/(1-EXP(-SIMULATION!$D$4*SIMULATION!$D$17))))</f>
        <v>2.5838853319619264</v>
      </c>
      <c r="L24443">
        <v>-2.319741025033014E-2</v>
      </c>
      <c r="M24443">
        <f t="shared" ca="1" si="381"/>
        <v>2.5239458838765949</v>
      </c>
    </row>
    <row r="24444" spans="1:13" x14ac:dyDescent="0.25">
      <c r="A24444" s="9"/>
      <c r="H24444" s="9"/>
      <c r="J24444">
        <v>17</v>
      </c>
      <c r="K24444">
        <f ca="1">SIMULATION!$D$3*SIMULATION!$D$17/$H24427/(SIMULATION!$D$17-$I24427)*(((EXP(-$I24427*$J24444))/(1-EXP(-SIMULATION!$D$4*$I24427)))-(EXP(-SIMULATION!$D$17*$J24444)/(1-EXP(-SIMULATION!$D$4*SIMULATION!$D$17))))</f>
        <v>2.5109041506149077</v>
      </c>
      <c r="L24444">
        <v>0.10858284996114674</v>
      </c>
      <c r="M24444">
        <f t="shared" ca="1" si="381"/>
        <v>2.7835452792679467</v>
      </c>
    </row>
    <row r="24445" spans="1:13" x14ac:dyDescent="0.25">
      <c r="A24445" s="9"/>
      <c r="H24445" s="9"/>
      <c r="J24445">
        <v>18</v>
      </c>
      <c r="K24445">
        <f ca="1">SIMULATION!$D$3*SIMULATION!$D$17/$H24427/(SIMULATION!$D$17-$I24427)*(((EXP(-$I24427*$J24445))/(1-EXP(-SIMULATION!$D$4*$I24427)))-(EXP(-SIMULATION!$D$17*$J24445)/(1-EXP(-SIMULATION!$D$4*SIMULATION!$D$17))))</f>
        <v>2.439802735070435</v>
      </c>
      <c r="L24445">
        <v>-0.23188911431784051</v>
      </c>
      <c r="M24445">
        <f t="shared" ca="1" si="381"/>
        <v>1.8740390397247069</v>
      </c>
    </row>
    <row r="24446" spans="1:13" x14ac:dyDescent="0.25">
      <c r="A24446" s="9"/>
      <c r="H24446" s="9"/>
      <c r="J24446">
        <v>19</v>
      </c>
      <c r="K24446">
        <f ca="1">SIMULATION!$D$3*SIMULATION!$D$17/$H24427/(SIMULATION!$D$17-$I24427)*(((EXP(-$I24427*$J24446))/(1-EXP(-SIMULATION!$D$4*$I24427)))-(EXP(-SIMULATION!$D$17*$J24446)/(1-EXP(-SIMULATION!$D$4*SIMULATION!$D$17))))</f>
        <v>2.3705983739353558</v>
      </c>
      <c r="L24446">
        <v>0.39821135812559794</v>
      </c>
      <c r="M24446">
        <f t="shared" ca="1" si="381"/>
        <v>3.3145975719904879</v>
      </c>
    </row>
    <row r="24447" spans="1:13" x14ac:dyDescent="0.25">
      <c r="A24447" s="9"/>
      <c r="H24447" s="9"/>
      <c r="J24447">
        <v>20</v>
      </c>
      <c r="K24447">
        <f ca="1">SIMULATION!$D$3*SIMULATION!$D$17/$H24427/(SIMULATION!$D$17-$I24427)*(((EXP(-$I24427*$J24447))/(1-EXP(-SIMULATION!$D$4*$I24427)))-(EXP(-SIMULATION!$D$17*$J24447)/(1-EXP(-SIMULATION!$D$4*SIMULATION!$D$17))))</f>
        <v>2.3032824409226129</v>
      </c>
      <c r="L24447">
        <v>6.0960751306007879E-2</v>
      </c>
      <c r="M24447">
        <f t="shared" ca="1" si="381"/>
        <v>2.4436922689911915</v>
      </c>
    </row>
    <row r="24448" spans="1:13" x14ac:dyDescent="0.25">
      <c r="A24448" s="9"/>
      <c r="H24448" s="9"/>
      <c r="J24448">
        <v>21</v>
      </c>
      <c r="K24448">
        <f ca="1">SIMULATION!$D$3*SIMULATION!$D$17/$H24427/(SIMULATION!$D$17-$I24427)*(((EXP(-$I24427*$J24448))/(1-EXP(-SIMULATION!$D$4*$I24427)))-(EXP(-SIMULATION!$D$17*$J24448)/(1-EXP(-SIMULATION!$D$4*SIMULATION!$D$17))))</f>
        <v>2.2378302636058711</v>
      </c>
      <c r="L24448">
        <v>-0.16667676025846201</v>
      </c>
      <c r="M24448">
        <f t="shared" ca="1" si="381"/>
        <v>1.8648359652597044</v>
      </c>
    </row>
    <row r="24449" spans="1:13" x14ac:dyDescent="0.25">
      <c r="A24449" s="9"/>
      <c r="H24449" s="9"/>
      <c r="J24449">
        <v>22</v>
      </c>
      <c r="K24449">
        <f ca="1">SIMULATION!$D$3*SIMULATION!$D$17/$H24427/(SIMULATION!$D$17-$I24427)*(((EXP(-$I24427*$J24449))/(1-EXP(-SIMULATION!$D$4*$I24427)))-(EXP(-SIMULATION!$D$17*$J24449)/(1-EXP(-SIMULATION!$D$4*SIMULATION!$D$17))))</f>
        <v>2.1742074315996383</v>
      </c>
      <c r="L24449">
        <v>0.1015951361912194</v>
      </c>
      <c r="M24449">
        <f t="shared" ca="1" si="381"/>
        <v>2.3950963317209646</v>
      </c>
    </row>
    <row r="24450" spans="1:13" x14ac:dyDescent="0.25">
      <c r="A24450" s="9"/>
      <c r="H24450" s="9"/>
      <c r="J24450">
        <v>23</v>
      </c>
      <c r="K24450">
        <f ca="1">SIMULATION!$D$3*SIMULATION!$D$17/$H24427/(SIMULATION!$D$17-$I24427)*(((EXP(-$I24427*$J24450))/(1-EXP(-SIMULATION!$D$4*$I24427)))-(EXP(-SIMULATION!$D$17*$J24450)/(1-EXP(-SIMULATION!$D$4*SIMULATION!$D$17))))</f>
        <v>2.112373823490902</v>
      </c>
      <c r="L24450">
        <v>0.42473498951868222</v>
      </c>
      <c r="M24450">
        <f t="shared" ca="1" si="381"/>
        <v>3.0095728972708491</v>
      </c>
    </row>
    <row r="24451" spans="1:13" x14ac:dyDescent="0.25">
      <c r="A24451" s="9"/>
      <c r="H24451" s="9"/>
      <c r="J24451">
        <v>24</v>
      </c>
      <c r="K24451">
        <f ca="1">SIMULATION!$D$3*SIMULATION!$D$17/$H24427/(SIMULATION!$D$17-$I24427)*(((EXP(-$I24427*$J24451))/(1-EXP(-SIMULATION!$D$4*$I24427)))-(EXP(-SIMULATION!$D$17*$J24451)/(1-EXP(-SIMULATION!$D$4*SIMULATION!$D$17))))</f>
        <v>2.0522861723325456</v>
      </c>
      <c r="L24451">
        <v>0.20156793586381616</v>
      </c>
      <c r="M24451">
        <f t="shared" ref="M24451:M24514" ca="1" si="382">$K24451*(1+$L24451)</f>
        <v>2.4659612598914689</v>
      </c>
    </row>
    <row r="24452" spans="1:13" x14ac:dyDescent="0.25">
      <c r="A24452" s="9">
        <v>979</v>
      </c>
      <c r="B24452" s="2">
        <f ca="1">NORMINV(RAND(),SIMULATION!D7,SIMULATION!D8)</f>
        <v>72.176752258843038</v>
      </c>
      <c r="C24452" s="2">
        <v>2</v>
      </c>
      <c r="D24452" s="2">
        <f ca="1">SIMULATION!$D$11*(1+(SIMULATION!$D$12*LN(1+$C24452)))*(1+(SIMULATION!$D$13*(($B24452/63.5)-1)))</f>
        <v>10.882411978128848</v>
      </c>
      <c r="E24452" s="2">
        <v>-9.1921919114270528E-2</v>
      </c>
      <c r="F24452" s="2">
        <f ca="1">D24452*(1+E24452)</f>
        <v>9.8820797845071198</v>
      </c>
      <c r="G24452" s="2">
        <v>2.2434422193270982E-2</v>
      </c>
      <c r="H24452" s="9">
        <f>SIMULATION!$D$15*EXP($G$24452)</f>
        <v>225.76450469549627</v>
      </c>
      <c r="I24452" s="2">
        <f ca="1">$F24452/$H24452</f>
        <v>4.3771627421395329E-2</v>
      </c>
      <c r="J24452">
        <v>0</v>
      </c>
      <c r="K24452">
        <f ca="1">SIMULATION!$D$3*SIMULATION!$D$17/$H24452/(SIMULATION!$D$17-$I24452)*(((EXP(-$I24452*$J24452))/(1-EXP(-SIMULATION!$D$4*$I24452)))-(EXP(-SIMULATION!$D$17*$J24452)/(1-EXP(-SIMULATION!$D$4*SIMULATION!$D$17))))</f>
        <v>1.4532688094850439</v>
      </c>
      <c r="L24452">
        <v>-0.122806447364448</v>
      </c>
      <c r="M24452">
        <f t="shared" ca="1" si="382"/>
        <v>1.2747980299266248</v>
      </c>
    </row>
    <row r="24453" spans="1:13" x14ac:dyDescent="0.25">
      <c r="A24453" s="9"/>
      <c r="H24453" s="9"/>
      <c r="J24453">
        <v>1</v>
      </c>
      <c r="K24453">
        <f ca="1">SIMULATION!$D$3*SIMULATION!$D$17/$H24452/(SIMULATION!$D$17-$I24452)*(((EXP(-$I24452*$J24453))/(1-EXP(-SIMULATION!$D$4*$I24452)))-(EXP(-SIMULATION!$D$17*$J24453)/(1-EXP(-SIMULATION!$D$4*SIMULATION!$D$17))))</f>
        <v>2.2458020340652483</v>
      </c>
      <c r="L24453">
        <v>0.42869631031442351</v>
      </c>
      <c r="M24453">
        <f t="shared" ca="1" si="382"/>
        <v>3.2085690797656472</v>
      </c>
    </row>
    <row r="24454" spans="1:13" x14ac:dyDescent="0.25">
      <c r="A24454" s="9"/>
      <c r="H24454" s="9"/>
      <c r="J24454">
        <v>2</v>
      </c>
      <c r="K24454">
        <f ca="1">SIMULATION!$D$3*SIMULATION!$D$17/$H24452/(SIMULATION!$D$17-$I24452)*(((EXP(-$I24452*$J24454))/(1-EXP(-SIMULATION!$D$4*$I24452)))-(EXP(-SIMULATION!$D$17*$J24454)/(1-EXP(-SIMULATION!$D$4*SIMULATION!$D$17))))</f>
        <v>2.6973793290871617</v>
      </c>
      <c r="L24454">
        <v>0.37465367626970641</v>
      </c>
      <c r="M24454">
        <f t="shared" ca="1" si="382"/>
        <v>3.7079624110235812</v>
      </c>
    </row>
    <row r="24455" spans="1:13" x14ac:dyDescent="0.25">
      <c r="A24455" s="9"/>
      <c r="H24455" s="9"/>
      <c r="J24455">
        <v>3</v>
      </c>
      <c r="K24455">
        <f ca="1">SIMULATION!$D$3*SIMULATION!$D$17/$H24452/(SIMULATION!$D$17-$I24452)*(((EXP(-$I24452*$J24455))/(1-EXP(-SIMULATION!$D$4*$I24452)))-(EXP(-SIMULATION!$D$17*$J24455)/(1-EXP(-SIMULATION!$D$4*SIMULATION!$D$17))))</f>
        <v>2.9328748558388233</v>
      </c>
      <c r="L24455">
        <v>2.2581812816233381E-3</v>
      </c>
      <c r="M24455">
        <f t="shared" ca="1" si="382"/>
        <v>2.9394978189396226</v>
      </c>
    </row>
    <row r="24456" spans="1:13" x14ac:dyDescent="0.25">
      <c r="A24456" s="9"/>
      <c r="H24456" s="9"/>
      <c r="J24456">
        <v>4</v>
      </c>
      <c r="K24456">
        <f ca="1">SIMULATION!$D$3*SIMULATION!$D$17/$H24452/(SIMULATION!$D$17-$I24452)*(((EXP(-$I24452*$J24456))/(1-EXP(-SIMULATION!$D$4*$I24452)))-(EXP(-SIMULATION!$D$17*$J24456)/(1-EXP(-SIMULATION!$D$4*SIMULATION!$D$17))))</f>
        <v>3.0322077483478411</v>
      </c>
      <c r="L24456">
        <v>-7.4724136994118756E-2</v>
      </c>
      <c r="M24456">
        <f t="shared" ca="1" si="382"/>
        <v>2.8056286411656686</v>
      </c>
    </row>
    <row r="24457" spans="1:13" x14ac:dyDescent="0.25">
      <c r="A24457" s="9"/>
      <c r="H24457" s="9"/>
      <c r="J24457">
        <v>5</v>
      </c>
      <c r="K24457">
        <f ca="1">SIMULATION!$D$3*SIMULATION!$D$17/$H24452/(SIMULATION!$D$17-$I24452)*(((EXP(-$I24452*$J24457))/(1-EXP(-SIMULATION!$D$4*$I24452)))-(EXP(-SIMULATION!$D$17*$J24457)/(1-EXP(-SIMULATION!$D$4*SIMULATION!$D$17))))</f>
        <v>3.0464932902076867</v>
      </c>
      <c r="L24457">
        <v>-0.25296573827043284</v>
      </c>
      <c r="M24457">
        <f t="shared" ca="1" si="382"/>
        <v>2.275834865914379</v>
      </c>
    </row>
    <row r="24458" spans="1:13" x14ac:dyDescent="0.25">
      <c r="A24458" s="9"/>
      <c r="H24458" s="9"/>
      <c r="J24458">
        <v>6</v>
      </c>
      <c r="K24458">
        <f ca="1">SIMULATION!$D$3*SIMULATION!$D$17/$H24452/(SIMULATION!$D$17-$I24452)*(((EXP(-$I24452*$J24458))/(1-EXP(-SIMULATION!$D$4*$I24452)))-(EXP(-SIMULATION!$D$17*$J24458)/(1-EXP(-SIMULATION!$D$4*SIMULATION!$D$17))))</f>
        <v>3.0083927913758006</v>
      </c>
      <c r="L24458">
        <v>-0.29641792024687885</v>
      </c>
      <c r="M24458">
        <f t="shared" ca="1" si="382"/>
        <v>2.1166512568704832</v>
      </c>
    </row>
    <row r="24459" spans="1:13" x14ac:dyDescent="0.25">
      <c r="A24459" s="9"/>
      <c r="H24459" s="9"/>
      <c r="J24459">
        <v>7</v>
      </c>
      <c r="K24459">
        <f ca="1">SIMULATION!$D$3*SIMULATION!$D$17/$H24452/(SIMULATION!$D$17-$I24452)*(((EXP(-$I24452*$J24459))/(1-EXP(-SIMULATION!$D$4*$I24452)))-(EXP(-SIMULATION!$D$17*$J24459)/(1-EXP(-SIMULATION!$D$4*SIMULATION!$D$17))))</f>
        <v>2.9387458591925313</v>
      </c>
      <c r="L24459">
        <v>-0.20124076717677652</v>
      </c>
      <c r="M24459">
        <f t="shared" ca="1" si="382"/>
        <v>2.3473503879510509</v>
      </c>
    </row>
    <row r="24460" spans="1:13" x14ac:dyDescent="0.25">
      <c r="A24460" s="9"/>
      <c r="H24460" s="9"/>
      <c r="J24460">
        <v>8</v>
      </c>
      <c r="K24460">
        <f ca="1">SIMULATION!$D$3*SIMULATION!$D$17/$H24452/(SIMULATION!$D$17-$I24452)*(((EXP(-$I24452*$J24460))/(1-EXP(-SIMULATION!$D$4*$I24452)))-(EXP(-SIMULATION!$D$17*$J24460)/(1-EXP(-SIMULATION!$D$4*SIMULATION!$D$17))))</f>
        <v>2.850820345132159</v>
      </c>
      <c r="L24460">
        <v>-0.21732741557090907</v>
      </c>
      <c r="M24460">
        <f t="shared" ca="1" si="382"/>
        <v>2.23125892726762</v>
      </c>
    </row>
    <row r="24461" spans="1:13" x14ac:dyDescent="0.25">
      <c r="A24461" s="9"/>
      <c r="H24461" s="9"/>
      <c r="J24461">
        <v>9</v>
      </c>
      <c r="K24461">
        <f ca="1">SIMULATION!$D$3*SIMULATION!$D$17/$H24452/(SIMULATION!$D$17-$I24452)*(((EXP(-$I24452*$J24461))/(1-EXP(-SIMULATION!$D$4*$I24452)))-(EXP(-SIMULATION!$D$17*$J24461)/(1-EXP(-SIMULATION!$D$4*SIMULATION!$D$17))))</f>
        <v>2.7530356477612026</v>
      </c>
      <c r="L24461">
        <v>0.41338312553277773</v>
      </c>
      <c r="M24461">
        <f t="shared" ca="1" si="382"/>
        <v>3.891094128535884</v>
      </c>
    </row>
    <row r="24462" spans="1:13" x14ac:dyDescent="0.25">
      <c r="A24462" s="9"/>
      <c r="H24462" s="9"/>
      <c r="J24462">
        <v>10</v>
      </c>
      <c r="K24462">
        <f ca="1">SIMULATION!$D$3*SIMULATION!$D$17/$H24452/(SIMULATION!$D$17-$I24452)*(((EXP(-$I24452*$J24462))/(1-EXP(-SIMULATION!$D$4*$I24452)))-(EXP(-SIMULATION!$D$17*$J24462)/(1-EXP(-SIMULATION!$D$4*SIMULATION!$D$17))))</f>
        <v>2.6507077124067875</v>
      </c>
      <c r="L24462">
        <v>-2.1175318852095788E-2</v>
      </c>
      <c r="M24462">
        <f t="shared" ca="1" si="382"/>
        <v>2.5945781314128644</v>
      </c>
    </row>
    <row r="24463" spans="1:13" x14ac:dyDescent="0.25">
      <c r="A24463" s="9"/>
      <c r="H24463" s="9"/>
      <c r="J24463">
        <v>11</v>
      </c>
      <c r="K24463">
        <f ca="1">SIMULATION!$D$3*SIMULATION!$D$17/$H24452/(SIMULATION!$D$17-$I24452)*(((EXP(-$I24452*$J24463))/(1-EXP(-SIMULATION!$D$4*$I24452)))-(EXP(-SIMULATION!$D$17*$J24463)/(1-EXP(-SIMULATION!$D$4*SIMULATION!$D$17))))</f>
        <v>2.547167117136147</v>
      </c>
      <c r="L24463">
        <v>0.16661818462346106</v>
      </c>
      <c r="M24463">
        <f t="shared" ca="1" si="382"/>
        <v>2.9715714781259468</v>
      </c>
    </row>
    <row r="24464" spans="1:13" x14ac:dyDescent="0.25">
      <c r="A24464" s="9"/>
      <c r="H24464" s="9"/>
      <c r="J24464">
        <v>12</v>
      </c>
      <c r="K24464">
        <f ca="1">SIMULATION!$D$3*SIMULATION!$D$17/$H24452/(SIMULATION!$D$17-$I24452)*(((EXP(-$I24452*$J24464))/(1-EXP(-SIMULATION!$D$4*$I24452)))-(EXP(-SIMULATION!$D$17*$J24464)/(1-EXP(-SIMULATION!$D$4*SIMULATION!$D$17))))</f>
        <v>2.4444754237423436</v>
      </c>
      <c r="L24464">
        <v>2.8951191466408652E-2</v>
      </c>
      <c r="M24464">
        <f t="shared" ca="1" si="382"/>
        <v>2.5152458997700387</v>
      </c>
    </row>
    <row r="24465" spans="1:13" x14ac:dyDescent="0.25">
      <c r="A24465" s="9"/>
      <c r="H24465" s="9"/>
      <c r="J24465">
        <v>13</v>
      </c>
      <c r="K24465">
        <f ca="1">SIMULATION!$D$3*SIMULATION!$D$17/$H24452/(SIMULATION!$D$17-$I24452)*(((EXP(-$I24452*$J24465))/(1-EXP(-SIMULATION!$D$4*$I24452)))-(EXP(-SIMULATION!$D$17*$J24465)/(1-EXP(-SIMULATION!$D$4*SIMULATION!$D$17))))</f>
        <v>2.3438840934314022</v>
      </c>
      <c r="L24465">
        <v>0.20429042771271833</v>
      </c>
      <c r="M24465">
        <f t="shared" ca="1" si="382"/>
        <v>2.8227171773875406</v>
      </c>
    </row>
    <row r="24466" spans="1:13" x14ac:dyDescent="0.25">
      <c r="A24466" s="9"/>
      <c r="H24466" s="9"/>
      <c r="J24466">
        <v>14</v>
      </c>
      <c r="K24466">
        <f ca="1">SIMULATION!$D$3*SIMULATION!$D$17/$H24452/(SIMULATION!$D$17-$I24452)*(((EXP(-$I24452*$J24466))/(1-EXP(-SIMULATION!$D$4*$I24452)))-(EXP(-SIMULATION!$D$17*$J24466)/(1-EXP(-SIMULATION!$D$4*SIMULATION!$D$17))))</f>
        <v>2.2461284376913597</v>
      </c>
      <c r="L24466">
        <v>0.1892003530446239</v>
      </c>
      <c r="M24466">
        <f t="shared" ca="1" si="382"/>
        <v>2.6710967310861342</v>
      </c>
    </row>
    <row r="24467" spans="1:13" x14ac:dyDescent="0.25">
      <c r="A24467" s="9"/>
      <c r="H24467" s="9"/>
      <c r="J24467">
        <v>15</v>
      </c>
      <c r="K24467">
        <f ca="1">SIMULATION!$D$3*SIMULATION!$D$17/$H24452/(SIMULATION!$D$17-$I24452)*(((EXP(-$I24452*$J24467))/(1-EXP(-SIMULATION!$D$4*$I24452)))-(EXP(-SIMULATION!$D$17*$J24467)/(1-EXP(-SIMULATION!$D$4*SIMULATION!$D$17))))</f>
        <v>2.1516158614162713</v>
      </c>
      <c r="L24467">
        <v>0.17099069709461995</v>
      </c>
      <c r="M24467">
        <f t="shared" ca="1" si="382"/>
        <v>2.5195221574396807</v>
      </c>
    </row>
    <row r="24468" spans="1:13" x14ac:dyDescent="0.25">
      <c r="A24468" s="9"/>
      <c r="H24468" s="9"/>
      <c r="J24468">
        <v>16</v>
      </c>
      <c r="K24468">
        <f ca="1">SIMULATION!$D$3*SIMULATION!$D$17/$H24452/(SIMULATION!$D$17-$I24452)*(((EXP(-$I24452*$J24468))/(1-EXP(-SIMULATION!$D$4*$I24452)))-(EXP(-SIMULATION!$D$17*$J24468)/(1-EXP(-SIMULATION!$D$4*SIMULATION!$D$17))))</f>
        <v>2.0605463714113337</v>
      </c>
      <c r="L24468">
        <v>-0.23174688963398354</v>
      </c>
      <c r="M24468">
        <f t="shared" ca="1" si="382"/>
        <v>1.5830211588901659</v>
      </c>
    </row>
    <row r="24469" spans="1:13" x14ac:dyDescent="0.25">
      <c r="A24469" s="9"/>
      <c r="H24469" s="9"/>
      <c r="J24469">
        <v>17</v>
      </c>
      <c r="K24469">
        <f ca="1">SIMULATION!$D$3*SIMULATION!$D$17/$H24452/(SIMULATION!$D$17-$I24452)*(((EXP(-$I24452*$J24469))/(1-EXP(-SIMULATION!$D$4*$I24452)))-(EXP(-SIMULATION!$D$17*$J24469)/(1-EXP(-SIMULATION!$D$4*SIMULATION!$D$17))))</f>
        <v>1.9729896841459145</v>
      </c>
      <c r="L24469">
        <v>-0.54703104805111935</v>
      </c>
      <c r="M24469">
        <f t="shared" ca="1" si="382"/>
        <v>0.89370306943352795</v>
      </c>
    </row>
    <row r="24470" spans="1:13" x14ac:dyDescent="0.25">
      <c r="A24470" s="9"/>
      <c r="H24470" s="9"/>
      <c r="J24470">
        <v>18</v>
      </c>
      <c r="K24470">
        <f ca="1">SIMULATION!$D$3*SIMULATION!$D$17/$H24452/(SIMULATION!$D$17-$I24452)*(((EXP(-$I24452*$J24470))/(1-EXP(-SIMULATION!$D$4*$I24452)))-(EXP(-SIMULATION!$D$17*$J24470)/(1-EXP(-SIMULATION!$D$4*SIMULATION!$D$17))))</f>
        <v>1.8889345262628345</v>
      </c>
      <c r="L24470">
        <v>4.3075354593351836E-2</v>
      </c>
      <c r="M24470">
        <f t="shared" ca="1" si="382"/>
        <v>1.970301050785231</v>
      </c>
    </row>
    <row r="24471" spans="1:13" x14ac:dyDescent="0.25">
      <c r="A24471" s="9"/>
      <c r="H24471" s="9"/>
      <c r="J24471">
        <v>19</v>
      </c>
      <c r="K24471">
        <f ca="1">SIMULATION!$D$3*SIMULATION!$D$17/$H24452/(SIMULATION!$D$17-$I24452)*(((EXP(-$I24452*$J24471))/(1-EXP(-SIMULATION!$D$4*$I24452)))-(EXP(-SIMULATION!$D$17*$J24471)/(1-EXP(-SIMULATION!$D$4*SIMULATION!$D$17))))</f>
        <v>1.8083201203279333</v>
      </c>
      <c r="L24471">
        <v>0.29495014830705946</v>
      </c>
      <c r="M24471">
        <f t="shared" ca="1" si="382"/>
        <v>2.341684408005297</v>
      </c>
    </row>
    <row r="24472" spans="1:13" x14ac:dyDescent="0.25">
      <c r="A24472" s="9"/>
      <c r="H24472" s="9"/>
      <c r="J24472">
        <v>20</v>
      </c>
      <c r="K24472">
        <f ca="1">SIMULATION!$D$3*SIMULATION!$D$17/$H24452/(SIMULATION!$D$17-$I24452)*(((EXP(-$I24452*$J24472))/(1-EXP(-SIMULATION!$D$4*$I24452)))-(EXP(-SIMULATION!$D$17*$J24472)/(1-EXP(-SIMULATION!$D$4*SIMULATION!$D$17))))</f>
        <v>1.7310562590408303</v>
      </c>
      <c r="L24472">
        <v>-5.2584576038070853E-2</v>
      </c>
      <c r="M24472">
        <f t="shared" ca="1" si="382"/>
        <v>1.6400293995611193</v>
      </c>
    </row>
    <row r="24473" spans="1:13" x14ac:dyDescent="0.25">
      <c r="A24473" s="9"/>
      <c r="H24473" s="9"/>
      <c r="J24473">
        <v>21</v>
      </c>
      <c r="K24473">
        <f ca="1">SIMULATION!$D$3*SIMULATION!$D$17/$H24452/(SIMULATION!$D$17-$I24452)*(((EXP(-$I24452*$J24473))/(1-EXP(-SIMULATION!$D$4*$I24452)))-(EXP(-SIMULATION!$D$17*$J24473)/(1-EXP(-SIMULATION!$D$4*SIMULATION!$D$17))))</f>
        <v>1.6570360710496272</v>
      </c>
      <c r="L24473">
        <v>0.23341106311556523</v>
      </c>
      <c r="M24473">
        <f t="shared" ca="1" si="382"/>
        <v>2.0438066220141602</v>
      </c>
    </row>
    <row r="24474" spans="1:13" x14ac:dyDescent="0.25">
      <c r="A24474" s="9"/>
      <c r="H24474" s="9"/>
      <c r="J24474">
        <v>22</v>
      </c>
      <c r="K24474">
        <f ca="1">SIMULATION!$D$3*SIMULATION!$D$17/$H24452/(SIMULATION!$D$17-$I24452)*(((EXP(-$I24452*$J24474))/(1-EXP(-SIMULATION!$D$4*$I24452)))-(EXP(-SIMULATION!$D$17*$J24474)/(1-EXP(-SIMULATION!$D$4*SIMULATION!$D$17))))</f>
        <v>1.5861441075748113</v>
      </c>
      <c r="L24474">
        <v>-0.31443026957998504</v>
      </c>
      <c r="M24474">
        <f t="shared" ca="1" si="382"/>
        <v>1.0874123882373588</v>
      </c>
    </row>
    <row r="24475" spans="1:13" x14ac:dyDescent="0.25">
      <c r="A24475" s="9"/>
      <c r="H24475" s="9"/>
      <c r="J24475">
        <v>23</v>
      </c>
      <c r="K24475">
        <f ca="1">SIMULATION!$D$3*SIMULATION!$D$17/$H24452/(SIMULATION!$D$17-$I24452)*(((EXP(-$I24452*$J24475))/(1-EXP(-SIMULATION!$D$4*$I24452)))-(EXP(-SIMULATION!$D$17*$J24475)/(1-EXP(-SIMULATION!$D$4*SIMULATION!$D$17))))</f>
        <v>1.5182614345207355</v>
      </c>
      <c r="L24475">
        <v>0.1584086410238382</v>
      </c>
      <c r="M24475">
        <f t="shared" ca="1" si="382"/>
        <v>1.7587671650820682</v>
      </c>
    </row>
    <row r="24476" spans="1:13" x14ac:dyDescent="0.25">
      <c r="A24476" s="9"/>
      <c r="H24476" s="9"/>
      <c r="J24476">
        <v>24</v>
      </c>
      <c r="K24476">
        <f ca="1">SIMULATION!$D$3*SIMULATION!$D$17/$H24452/(SIMULATION!$D$17-$I24452)*(((EXP(-$I24452*$J24476))/(1-EXP(-SIMULATION!$D$4*$I24452)))-(EXP(-SIMULATION!$D$17*$J24476)/(1-EXP(-SIMULATION!$D$4*SIMULATION!$D$17))))</f>
        <v>1.4532688094850439</v>
      </c>
      <c r="L24476">
        <v>-4.589310317052335E-2</v>
      </c>
      <c r="M24476">
        <f t="shared" ca="1" si="382"/>
        <v>1.3865737940768432</v>
      </c>
    </row>
    <row r="24477" spans="1:13" x14ac:dyDescent="0.25">
      <c r="A24477" s="9">
        <v>980</v>
      </c>
      <c r="B24477" s="2">
        <f ca="1">NORMINV(RAND(),SIMULATION!D7,SIMULATION!D8)</f>
        <v>58.617884094690275</v>
      </c>
      <c r="C24477" s="2">
        <v>2</v>
      </c>
      <c r="D24477" s="2">
        <f ca="1">SIMULATION!$D$11*(1+(SIMULATION!$D$12*LN(1+$C24477)))*(1+(SIMULATION!$D$13*(($B24477/63.5)-1)))</f>
        <v>9.8755068737596083</v>
      </c>
      <c r="E24477" s="2">
        <v>-0.14943434396351102</v>
      </c>
      <c r="F24477" s="2">
        <f ca="1">D24477*(1+E24477)</f>
        <v>8.3997669827721975</v>
      </c>
      <c r="G24477" s="2">
        <v>-0.15172133144356659</v>
      </c>
      <c r="H24477" s="9">
        <f>SIMULATION!$D$15*EXP($G$24477)</f>
        <v>189.67966729814458</v>
      </c>
      <c r="I24477" s="2">
        <f ca="1">$F24477/$H24477</f>
        <v>4.428396096651295E-2</v>
      </c>
      <c r="J24477">
        <v>0</v>
      </c>
      <c r="K24477">
        <f ca="1">SIMULATION!$D$3*SIMULATION!$D$17/$H24477/(SIMULATION!$D$17-$I24477)*(((EXP(-$I24477*$J24477))/(1-EXP(-SIMULATION!$D$4*$I24477)))-(EXP(-SIMULATION!$D$17*$J24477)/(1-EXP(-SIMULATION!$D$4*SIMULATION!$D$17))))</f>
        <v>1.6996123708043189</v>
      </c>
      <c r="L24477">
        <v>-0.17854215927582948</v>
      </c>
      <c r="M24477">
        <f t="shared" ca="1" si="382"/>
        <v>1.3961599081890039</v>
      </c>
    </row>
    <row r="24478" spans="1:13" x14ac:dyDescent="0.25">
      <c r="A24478" s="9"/>
      <c r="H24478" s="9"/>
      <c r="J24478">
        <v>1</v>
      </c>
      <c r="K24478">
        <f ca="1">SIMULATION!$D$3*SIMULATION!$D$17/$H24477/(SIMULATION!$D$17-$I24477)*(((EXP(-$I24477*$J24478))/(1-EXP(-SIMULATION!$D$4*$I24477)))-(EXP(-SIMULATION!$D$17*$J24478)/(1-EXP(-SIMULATION!$D$4*SIMULATION!$D$17))))</f>
        <v>2.6430969340582791</v>
      </c>
      <c r="L24478">
        <v>3.4035300356201399E-2</v>
      </c>
      <c r="M24478">
        <f t="shared" ca="1" si="382"/>
        <v>2.7330555320795078</v>
      </c>
    </row>
    <row r="24479" spans="1:13" x14ac:dyDescent="0.25">
      <c r="A24479" s="9"/>
      <c r="H24479" s="9"/>
      <c r="J24479">
        <v>2</v>
      </c>
      <c r="K24479">
        <f ca="1">SIMULATION!$D$3*SIMULATION!$D$17/$H24477/(SIMULATION!$D$17-$I24477)*(((EXP(-$I24477*$J24479))/(1-EXP(-SIMULATION!$D$4*$I24477)))-(EXP(-SIMULATION!$D$17*$J24479)/(1-EXP(-SIMULATION!$D$4*SIMULATION!$D$17))))</f>
        <v>3.1803913988224748</v>
      </c>
      <c r="L24479">
        <v>-0.12812641315868636</v>
      </c>
      <c r="M24479">
        <f t="shared" ca="1" si="382"/>
        <v>2.7728992564506139</v>
      </c>
    </row>
    <row r="24480" spans="1:13" x14ac:dyDescent="0.25">
      <c r="A24480" s="9"/>
      <c r="H24480" s="9"/>
      <c r="J24480">
        <v>3</v>
      </c>
      <c r="K24480">
        <f ca="1">SIMULATION!$D$3*SIMULATION!$D$17/$H24477/(SIMULATION!$D$17-$I24477)*(((EXP(-$I24477*$J24480))/(1-EXP(-SIMULATION!$D$4*$I24477)))-(EXP(-SIMULATION!$D$17*$J24480)/(1-EXP(-SIMULATION!$D$4*SIMULATION!$D$17))))</f>
        <v>3.4603052499753084</v>
      </c>
      <c r="L24480">
        <v>-0.17575818631927523</v>
      </c>
      <c r="M24480">
        <f t="shared" ca="1" si="382"/>
        <v>2.8521282751285821</v>
      </c>
    </row>
    <row r="24481" spans="1:13" x14ac:dyDescent="0.25">
      <c r="A24481" s="9"/>
      <c r="H24481" s="9"/>
      <c r="J24481">
        <v>4</v>
      </c>
      <c r="K24481">
        <f ca="1">SIMULATION!$D$3*SIMULATION!$D$17/$H24477/(SIMULATION!$D$17-$I24477)*(((EXP(-$I24477*$J24481))/(1-EXP(-SIMULATION!$D$4*$I24477)))-(EXP(-SIMULATION!$D$17*$J24481)/(1-EXP(-SIMULATION!$D$4*SIMULATION!$D$17))))</f>
        <v>3.5780729093662975</v>
      </c>
      <c r="L24481">
        <v>-0.34095364061774508</v>
      </c>
      <c r="M24481">
        <f t="shared" ca="1" si="382"/>
        <v>2.358115924522131</v>
      </c>
    </row>
    <row r="24482" spans="1:13" x14ac:dyDescent="0.25">
      <c r="A24482" s="9"/>
      <c r="H24482" s="9"/>
      <c r="J24482">
        <v>5</v>
      </c>
      <c r="K24482">
        <f ca="1">SIMULATION!$D$3*SIMULATION!$D$17/$H24477/(SIMULATION!$D$17-$I24477)*(((EXP(-$I24477*$J24482))/(1-EXP(-SIMULATION!$D$4*$I24477)))-(EXP(-SIMULATION!$D$17*$J24482)/(1-EXP(-SIMULATION!$D$4*SIMULATION!$D$17))))</f>
        <v>3.5946020692678253</v>
      </c>
      <c r="L24482">
        <v>-0.18500156185804997</v>
      </c>
      <c r="M24482">
        <f t="shared" ca="1" si="382"/>
        <v>2.9295950721950996</v>
      </c>
    </row>
    <row r="24483" spans="1:13" x14ac:dyDescent="0.25">
      <c r="A24483" s="9"/>
      <c r="H24483" s="9"/>
      <c r="J24483">
        <v>6</v>
      </c>
      <c r="K24483">
        <f ca="1">SIMULATION!$D$3*SIMULATION!$D$17/$H24477/(SIMULATION!$D$17-$I24477)*(((EXP(-$I24477*$J24483))/(1-EXP(-SIMULATION!$D$4*$I24477)))-(EXP(-SIMULATION!$D$17*$J24483)/(1-EXP(-SIMULATION!$D$4*SIMULATION!$D$17))))</f>
        <v>3.5488082547154409</v>
      </c>
      <c r="L24483">
        <v>0.15630621453743485</v>
      </c>
      <c r="M24483">
        <f t="shared" ca="1" si="382"/>
        <v>4.1035090391292117</v>
      </c>
    </row>
    <row r="24484" spans="1:13" x14ac:dyDescent="0.25">
      <c r="A24484" s="9"/>
      <c r="H24484" s="9"/>
      <c r="J24484">
        <v>7</v>
      </c>
      <c r="K24484">
        <f ca="1">SIMULATION!$D$3*SIMULATION!$D$17/$H24477/(SIMULATION!$D$17-$I24477)*(((EXP(-$I24477*$J24484))/(1-EXP(-SIMULATION!$D$4*$I24477)))-(EXP(-SIMULATION!$D$17*$J24484)/(1-EXP(-SIMULATION!$D$4*SIMULATION!$D$17))))</f>
        <v>3.4655188837476554</v>
      </c>
      <c r="L24484">
        <v>0.26591665627925676</v>
      </c>
      <c r="M24484">
        <f t="shared" ca="1" si="382"/>
        <v>4.3870580775864543</v>
      </c>
    </row>
    <row r="24485" spans="1:13" x14ac:dyDescent="0.25">
      <c r="A24485" s="9"/>
      <c r="H24485" s="9"/>
      <c r="J24485">
        <v>8</v>
      </c>
      <c r="K24485">
        <f ca="1">SIMULATION!$D$3*SIMULATION!$D$17/$H24477/(SIMULATION!$D$17-$I24477)*(((EXP(-$I24477*$J24485))/(1-EXP(-SIMULATION!$D$4*$I24477)))-(EXP(-SIMULATION!$D$17*$J24485)/(1-EXP(-SIMULATION!$D$4*SIMULATION!$D$17))))</f>
        <v>3.3605381641667145</v>
      </c>
      <c r="L24485">
        <v>-7.8002443014531575E-2</v>
      </c>
      <c r="M24485">
        <f t="shared" ca="1" si="382"/>
        <v>3.0984079775181415</v>
      </c>
    </row>
    <row r="24486" spans="1:13" x14ac:dyDescent="0.25">
      <c r="A24486" s="9"/>
      <c r="H24486" s="9"/>
      <c r="J24486">
        <v>9</v>
      </c>
      <c r="K24486">
        <f ca="1">SIMULATION!$D$3*SIMULATION!$D$17/$H24477/(SIMULATION!$D$17-$I24477)*(((EXP(-$I24477*$J24486))/(1-EXP(-SIMULATION!$D$4*$I24477)))-(EXP(-SIMULATION!$D$17*$J24486)/(1-EXP(-SIMULATION!$D$4*SIMULATION!$D$17))))</f>
        <v>3.2438925948148478</v>
      </c>
      <c r="L24486">
        <v>0.12812811033771793</v>
      </c>
      <c r="M24486">
        <f t="shared" ca="1" si="382"/>
        <v>3.6595264231269904</v>
      </c>
    </row>
    <row r="24487" spans="1:13" x14ac:dyDescent="0.25">
      <c r="A24487" s="9"/>
      <c r="H24487" s="9"/>
      <c r="J24487">
        <v>10</v>
      </c>
      <c r="K24487">
        <f ca="1">SIMULATION!$D$3*SIMULATION!$D$17/$H24477/(SIMULATION!$D$17-$I24477)*(((EXP(-$I24477*$J24487))/(1-EXP(-SIMULATION!$D$4*$I24477)))-(EXP(-SIMULATION!$D$17*$J24487)/(1-EXP(-SIMULATION!$D$4*SIMULATION!$D$17))))</f>
        <v>3.1219105630458128</v>
      </c>
      <c r="L24487">
        <v>0.3120585326036468</v>
      </c>
      <c r="M24487">
        <f t="shared" ca="1" si="382"/>
        <v>4.096129392269714</v>
      </c>
    </row>
    <row r="24488" spans="1:13" x14ac:dyDescent="0.25">
      <c r="A24488" s="9"/>
      <c r="H24488" s="9"/>
      <c r="J24488">
        <v>11</v>
      </c>
      <c r="K24488">
        <f ca="1">SIMULATION!$D$3*SIMULATION!$D$17/$H24477/(SIMULATION!$D$17-$I24477)*(((EXP(-$I24477*$J24488))/(1-EXP(-SIMULATION!$D$4*$I24477)))-(EXP(-SIMULATION!$D$17*$J24488)/(1-EXP(-SIMULATION!$D$4*SIMULATION!$D$17))))</f>
        <v>2.9985548113348988</v>
      </c>
      <c r="L24488">
        <v>-0.15165087564378438</v>
      </c>
      <c r="M24488">
        <f t="shared" ca="1" si="382"/>
        <v>2.5438213485300785</v>
      </c>
    </row>
    <row r="24489" spans="1:13" x14ac:dyDescent="0.25">
      <c r="A24489" s="9"/>
      <c r="H24489" s="9"/>
      <c r="J24489">
        <v>12</v>
      </c>
      <c r="K24489">
        <f ca="1">SIMULATION!$D$3*SIMULATION!$D$17/$H24477/(SIMULATION!$D$17-$I24477)*(((EXP(-$I24477*$J24489))/(1-EXP(-SIMULATION!$D$4*$I24477)))-(EXP(-SIMULATION!$D$17*$J24489)/(1-EXP(-SIMULATION!$D$4*SIMULATION!$D$17))))</f>
        <v>2.876276132523012</v>
      </c>
      <c r="L24489">
        <v>-1.4024322360936869E-2</v>
      </c>
      <c r="M24489">
        <f t="shared" ca="1" si="382"/>
        <v>2.8359383088414405</v>
      </c>
    </row>
    <row r="24490" spans="1:13" x14ac:dyDescent="0.25">
      <c r="A24490" s="9"/>
      <c r="H24490" s="9"/>
      <c r="J24490">
        <v>13</v>
      </c>
      <c r="K24490">
        <f ca="1">SIMULATION!$D$3*SIMULATION!$D$17/$H24477/(SIMULATION!$D$17-$I24477)*(((EXP(-$I24477*$J24490))/(1-EXP(-SIMULATION!$D$4*$I24477)))-(EXP(-SIMULATION!$D$17*$J24490)/(1-EXP(-SIMULATION!$D$4*SIMULATION!$D$17))))</f>
        <v>2.7565602646179244</v>
      </c>
      <c r="L24490">
        <v>-0.1794907258122535</v>
      </c>
      <c r="M24490">
        <f t="shared" ca="1" si="382"/>
        <v>2.2617832619764355</v>
      </c>
    </row>
    <row r="24491" spans="1:13" x14ac:dyDescent="0.25">
      <c r="A24491" s="9"/>
      <c r="H24491" s="9"/>
      <c r="J24491">
        <v>14</v>
      </c>
      <c r="K24491">
        <f ca="1">SIMULATION!$D$3*SIMULATION!$D$17/$H24477/(SIMULATION!$D$17-$I24477)*(((EXP(-$I24477*$J24491))/(1-EXP(-SIMULATION!$D$4*$I24477)))-(EXP(-SIMULATION!$D$17*$J24491)/(1-EXP(-SIMULATION!$D$4*SIMULATION!$D$17))))</f>
        <v>2.6402781879540171</v>
      </c>
      <c r="L24491">
        <v>0.26373792419311454</v>
      </c>
      <c r="M24491">
        <f t="shared" ca="1" si="382"/>
        <v>3.3366196765373677</v>
      </c>
    </row>
    <row r="24492" spans="1:13" x14ac:dyDescent="0.25">
      <c r="A24492" s="9"/>
      <c r="H24492" s="9"/>
      <c r="J24492">
        <v>15</v>
      </c>
      <c r="K24492">
        <f ca="1">SIMULATION!$D$3*SIMULATION!$D$17/$H24477/(SIMULATION!$D$17-$I24477)*(((EXP(-$I24477*$J24492))/(1-EXP(-SIMULATION!$D$4*$I24477)))-(EXP(-SIMULATION!$D$17*$J24492)/(1-EXP(-SIMULATION!$D$4*SIMULATION!$D$17))))</f>
        <v>2.527910445014717</v>
      </c>
      <c r="L24492">
        <v>5.4864417043257188E-2</v>
      </c>
      <c r="M24492">
        <f t="shared" ca="1" si="382"/>
        <v>2.6666027779180106</v>
      </c>
    </row>
    <row r="24493" spans="1:13" x14ac:dyDescent="0.25">
      <c r="A24493" s="9"/>
      <c r="H24493" s="9"/>
      <c r="J24493">
        <v>16</v>
      </c>
      <c r="K24493">
        <f ca="1">SIMULATION!$D$3*SIMULATION!$D$17/$H24477/(SIMULATION!$D$17-$I24477)*(((EXP(-$I24477*$J24493))/(1-EXP(-SIMULATION!$D$4*$I24477)))-(EXP(-SIMULATION!$D$17*$J24493)/(1-EXP(-SIMULATION!$D$4*SIMULATION!$D$17))))</f>
        <v>2.4196907378108512</v>
      </c>
      <c r="L24493">
        <v>-9.3404598925684465E-2</v>
      </c>
      <c r="M24493">
        <f t="shared" ca="1" si="382"/>
        <v>2.193680494921435</v>
      </c>
    </row>
    <row r="24494" spans="1:13" x14ac:dyDescent="0.25">
      <c r="A24494" s="9"/>
      <c r="H24494" s="9"/>
      <c r="J24494">
        <v>17</v>
      </c>
      <c r="K24494">
        <f ca="1">SIMULATION!$D$3*SIMULATION!$D$17/$H24477/(SIMULATION!$D$17-$I24477)*(((EXP(-$I24477*$J24494))/(1-EXP(-SIMULATION!$D$4*$I24477)))-(EXP(-SIMULATION!$D$17*$J24494)/(1-EXP(-SIMULATION!$D$4*SIMULATION!$D$17))))</f>
        <v>2.3156978029506008</v>
      </c>
      <c r="L24494">
        <v>6.3341575900478661E-2</v>
      </c>
      <c r="M24494">
        <f t="shared" ca="1" si="382"/>
        <v>2.4623777510987681</v>
      </c>
    </row>
    <row r="24495" spans="1:13" x14ac:dyDescent="0.25">
      <c r="A24495" s="9"/>
      <c r="H24495" s="9"/>
      <c r="J24495">
        <v>18</v>
      </c>
      <c r="K24495">
        <f ca="1">SIMULATION!$D$3*SIMULATION!$D$17/$H24477/(SIMULATION!$D$17-$I24477)*(((EXP(-$I24477*$J24495))/(1-EXP(-SIMULATION!$D$4*$I24477)))-(EXP(-SIMULATION!$D$17*$J24495)/(1-EXP(-SIMULATION!$D$4*SIMULATION!$D$17))))</f>
        <v>2.2159141481063642</v>
      </c>
      <c r="L24495">
        <v>-0.36738540602903597</v>
      </c>
      <c r="M24495">
        <f t="shared" ca="1" si="382"/>
        <v>1.4018196290788221</v>
      </c>
    </row>
    <row r="24496" spans="1:13" x14ac:dyDescent="0.25">
      <c r="A24496" s="9"/>
      <c r="H24496" s="9"/>
      <c r="J24496">
        <v>19</v>
      </c>
      <c r="K24496">
        <f ca="1">SIMULATION!$D$3*SIMULATION!$D$17/$H24477/(SIMULATION!$D$17-$I24477)*(((EXP(-$I24477*$J24496))/(1-EXP(-SIMULATION!$D$4*$I24477)))-(EXP(-SIMULATION!$D$17*$J24496)/(1-EXP(-SIMULATION!$D$4*SIMULATION!$D$17))))</f>
        <v>2.1202635584948206</v>
      </c>
      <c r="L24496">
        <v>-0.17345459953915426</v>
      </c>
      <c r="M24496">
        <f t="shared" ca="1" si="382"/>
        <v>1.7524940920386392</v>
      </c>
    </row>
    <row r="24497" spans="1:13" x14ac:dyDescent="0.25">
      <c r="A24497" s="9"/>
      <c r="H24497" s="9"/>
      <c r="J24497">
        <v>20</v>
      </c>
      <c r="K24497">
        <f ca="1">SIMULATION!$D$3*SIMULATION!$D$17/$H24477/(SIMULATION!$D$17-$I24477)*(((EXP(-$I24477*$J24497))/(1-EXP(-SIMULATION!$D$4*$I24477)))-(EXP(-SIMULATION!$D$17*$J24497)/(1-EXP(-SIMULATION!$D$4*SIMULATION!$D$17))))</f>
        <v>2.0286350044391779</v>
      </c>
      <c r="L24497">
        <v>-0.27474626575151173</v>
      </c>
      <c r="M24497">
        <f t="shared" ca="1" si="382"/>
        <v>1.4712751123967123</v>
      </c>
    </row>
    <row r="24498" spans="1:13" x14ac:dyDescent="0.25">
      <c r="A24498" s="9"/>
      <c r="H24498" s="9"/>
      <c r="J24498">
        <v>21</v>
      </c>
      <c r="K24498">
        <f ca="1">SIMULATION!$D$3*SIMULATION!$D$17/$H24477/(SIMULATION!$D$17-$I24477)*(((EXP(-$I24477*$J24498))/(1-EXP(-SIMULATION!$D$4*$I24477)))-(EXP(-SIMULATION!$D$17*$J24498)/(1-EXP(-SIMULATION!$D$4*SIMULATION!$D$17))))</f>
        <v>1.9408978399378163</v>
      </c>
      <c r="L24498">
        <v>0.38372615820391393</v>
      </c>
      <c r="M24498">
        <f t="shared" ca="1" si="382"/>
        <v>2.6856711115234297</v>
      </c>
    </row>
    <row r="24499" spans="1:13" x14ac:dyDescent="0.25">
      <c r="A24499" s="9"/>
      <c r="H24499" s="9"/>
      <c r="J24499">
        <v>22</v>
      </c>
      <c r="K24499">
        <f ca="1">SIMULATION!$D$3*SIMULATION!$D$17/$H24477/(SIMULATION!$D$17-$I24477)*(((EXP(-$I24477*$J24499))/(1-EXP(-SIMULATION!$D$4*$I24477)))-(EXP(-SIMULATION!$D$17*$J24499)/(1-EXP(-SIMULATION!$D$4*SIMULATION!$D$17))))</f>
        <v>1.8569114255821855</v>
      </c>
      <c r="L24499">
        <v>-0.1863311569789925</v>
      </c>
      <c r="M24499">
        <f t="shared" ca="1" si="382"/>
        <v>1.5109109712459465</v>
      </c>
    </row>
    <row r="24500" spans="1:13" x14ac:dyDescent="0.25">
      <c r="A24500" s="9"/>
      <c r="H24500" s="9"/>
      <c r="J24500">
        <v>23</v>
      </c>
      <c r="K24500">
        <f ca="1">SIMULATION!$D$3*SIMULATION!$D$17/$H24477/(SIMULATION!$D$17-$I24477)*(((EXP(-$I24477*$J24500))/(1-EXP(-SIMULATION!$D$4*$I24477)))-(EXP(-SIMULATION!$D$17*$J24500)/(1-EXP(-SIMULATION!$D$4*SIMULATION!$D$17))))</f>
        <v>1.7765311835172803</v>
      </c>
      <c r="L24500">
        <v>8.42817787189728E-2</v>
      </c>
      <c r="M24500">
        <f t="shared" ca="1" si="382"/>
        <v>1.9262603916138383</v>
      </c>
    </row>
    <row r="24501" spans="1:13" x14ac:dyDescent="0.25">
      <c r="A24501" s="9"/>
      <c r="H24501" s="9"/>
      <c r="J24501">
        <v>24</v>
      </c>
      <c r="K24501">
        <f ca="1">SIMULATION!$D$3*SIMULATION!$D$17/$H24477/(SIMULATION!$D$17-$I24477)*(((EXP(-$I24477*$J24501))/(1-EXP(-SIMULATION!$D$4*$I24477)))-(EXP(-SIMULATION!$D$17*$J24501)/(1-EXP(-SIMULATION!$D$4*SIMULATION!$D$17))))</f>
        <v>1.6996123708043183</v>
      </c>
      <c r="L24501">
        <v>0.28739629529773292</v>
      </c>
      <c r="M24501">
        <f t="shared" ca="1" si="382"/>
        <v>2.1880746696156761</v>
      </c>
    </row>
    <row r="24502" spans="1:13" x14ac:dyDescent="0.25">
      <c r="A24502" s="9">
        <v>981</v>
      </c>
      <c r="B24502" s="2">
        <f ca="1">NORMINV(RAND(),SIMULATION!D7,SIMULATION!D8)</f>
        <v>63.060809595284674</v>
      </c>
      <c r="C24502" s="2">
        <v>2</v>
      </c>
      <c r="D24502" s="2">
        <f ca="1">SIMULATION!$D$11*(1+(SIMULATION!$D$12*LN(1+$C24502)))*(1+(SIMULATION!$D$13*(($B24502/63.5)-1)))</f>
        <v>10.205446239694899</v>
      </c>
      <c r="E24502" s="2">
        <v>-9.9177123641819492E-2</v>
      </c>
      <c r="F24502" s="2">
        <f ca="1">D24502*(1+E24502)</f>
        <v>9.1932994361607356</v>
      </c>
      <c r="G24502" s="2">
        <v>1.0347367555293563</v>
      </c>
      <c r="H24502" s="9">
        <f>SIMULATION!$D$15*EXP($G$24502)</f>
        <v>621.2880199866978</v>
      </c>
      <c r="I24502" s="2">
        <f ca="1">$F24502/$H24502</f>
        <v>1.4797161928790404E-2</v>
      </c>
      <c r="J24502">
        <v>0</v>
      </c>
      <c r="K24502">
        <f ca="1">SIMULATION!$D$3*SIMULATION!$D$17/$H24502/(SIMULATION!$D$17-$I24502)*(((EXP(-$I24502*$J24502))/(1-EXP(-SIMULATION!$D$4*$I24502)))-(EXP(-SIMULATION!$D$17*$J24502)/(1-EXP(-SIMULATION!$D$4*SIMULATION!$D$17))))</f>
        <v>2.1476663571301113</v>
      </c>
      <c r="L24502">
        <v>0.24657484691994255</v>
      </c>
      <c r="M24502">
        <f t="shared" ca="1" si="382"/>
        <v>2.6772268603745792</v>
      </c>
    </row>
    <row r="24503" spans="1:13" x14ac:dyDescent="0.25">
      <c r="A24503" s="9"/>
      <c r="H24503" s="9"/>
      <c r="J24503">
        <v>1</v>
      </c>
      <c r="K24503">
        <f ca="1">SIMULATION!$D$3*SIMULATION!$D$17/$H24502/(SIMULATION!$D$17-$I24502)*(((EXP(-$I24502*$J24503))/(1-EXP(-SIMULATION!$D$4*$I24502)))-(EXP(-SIMULATION!$D$17*$J24503)/(1-EXP(-SIMULATION!$D$4*SIMULATION!$D$17))))</f>
        <v>2.4315777685955253</v>
      </c>
      <c r="L24503">
        <v>0.34009613880842671</v>
      </c>
      <c r="M24503">
        <f t="shared" ca="1" si="382"/>
        <v>3.2585479789072735</v>
      </c>
    </row>
    <row r="24504" spans="1:13" x14ac:dyDescent="0.25">
      <c r="A24504" s="9"/>
      <c r="H24504" s="9"/>
      <c r="J24504">
        <v>2</v>
      </c>
      <c r="K24504">
        <f ca="1">SIMULATION!$D$3*SIMULATION!$D$17/$H24502/(SIMULATION!$D$17-$I24502)*(((EXP(-$I24502*$J24504))/(1-EXP(-SIMULATION!$D$4*$I24502)))-(EXP(-SIMULATION!$D$17*$J24504)/(1-EXP(-SIMULATION!$D$4*SIMULATION!$D$17))))</f>
        <v>2.5980145975775395</v>
      </c>
      <c r="L24504">
        <v>0.45403220811371175</v>
      </c>
      <c r="M24504">
        <f t="shared" ca="1" si="382"/>
        <v>3.7775969020273261</v>
      </c>
    </row>
    <row r="24505" spans="1:13" x14ac:dyDescent="0.25">
      <c r="A24505" s="9"/>
      <c r="H24505" s="9"/>
      <c r="J24505">
        <v>3</v>
      </c>
      <c r="K24505">
        <f ca="1">SIMULATION!$D$3*SIMULATION!$D$17/$H24502/(SIMULATION!$D$17-$I24502)*(((EXP(-$I24502*$J24505))/(1-EXP(-SIMULATION!$D$4*$I24502)))-(EXP(-SIMULATION!$D$17*$J24505)/(1-EXP(-SIMULATION!$D$4*SIMULATION!$D$17))))</f>
        <v>2.6893985370086173</v>
      </c>
      <c r="L24505">
        <v>-0.11157940831230755</v>
      </c>
      <c r="M24505">
        <f t="shared" ca="1" si="382"/>
        <v>2.3893170395332102</v>
      </c>
    </row>
    <row r="24506" spans="1:13" x14ac:dyDescent="0.25">
      <c r="A24506" s="9"/>
      <c r="H24506" s="9"/>
      <c r="J24506">
        <v>4</v>
      </c>
      <c r="K24506">
        <f ca="1">SIMULATION!$D$3*SIMULATION!$D$17/$H24502/(SIMULATION!$D$17-$I24502)*(((EXP(-$I24502*$J24506))/(1-EXP(-SIMULATION!$D$4*$I24502)))-(EXP(-SIMULATION!$D$17*$J24506)/(1-EXP(-SIMULATION!$D$4*SIMULATION!$D$17))))</f>
        <v>2.732911093413438</v>
      </c>
      <c r="L24506">
        <v>-0.29065682552796668</v>
      </c>
      <c r="M24506">
        <f t="shared" ca="1" si="382"/>
        <v>1.9385718305517237</v>
      </c>
    </row>
    <row r="24507" spans="1:13" x14ac:dyDescent="0.25">
      <c r="A24507" s="9"/>
      <c r="H24507" s="9"/>
      <c r="J24507">
        <v>5</v>
      </c>
      <c r="K24507">
        <f ca="1">SIMULATION!$D$3*SIMULATION!$D$17/$H24502/(SIMULATION!$D$17-$I24502)*(((EXP(-$I24502*$J24507))/(1-EXP(-SIMULATION!$D$4*$I24502)))-(EXP(-SIMULATION!$D$17*$J24507)/(1-EXP(-SIMULATION!$D$4*SIMULATION!$D$17))))</f>
        <v>2.7459675410147373</v>
      </c>
      <c r="L24507">
        <v>0.17142093498211536</v>
      </c>
      <c r="M24507">
        <f t="shared" ca="1" si="382"/>
        <v>3.2166838643260238</v>
      </c>
    </row>
    <row r="24508" spans="1:13" x14ac:dyDescent="0.25">
      <c r="A24508" s="9"/>
      <c r="H24508" s="9"/>
      <c r="J24508">
        <v>6</v>
      </c>
      <c r="K24508">
        <f ca="1">SIMULATION!$D$3*SIMULATION!$D$17/$H24502/(SIMULATION!$D$17-$I24502)*(((EXP(-$I24502*$J24508))/(1-EXP(-SIMULATION!$D$4*$I24502)))-(EXP(-SIMULATION!$D$17*$J24508)/(1-EXP(-SIMULATION!$D$4*SIMULATION!$D$17))))</f>
        <v>2.7397247636887472</v>
      </c>
      <c r="L24508">
        <v>-0.26312161558002767</v>
      </c>
      <c r="M24508">
        <f t="shared" ca="1" si="382"/>
        <v>2.0188439576223547</v>
      </c>
    </row>
    <row r="24509" spans="1:13" x14ac:dyDescent="0.25">
      <c r="A24509" s="9"/>
      <c r="H24509" s="9"/>
      <c r="J24509">
        <v>7</v>
      </c>
      <c r="K24509">
        <f ca="1">SIMULATION!$D$3*SIMULATION!$D$17/$H24502/(SIMULATION!$D$17-$I24502)*(((EXP(-$I24502*$J24509))/(1-EXP(-SIMULATION!$D$4*$I24502)))-(EXP(-SIMULATION!$D$17*$J24509)/(1-EXP(-SIMULATION!$D$4*SIMULATION!$D$17))))</f>
        <v>2.7213291645358346</v>
      </c>
      <c r="L24509">
        <v>0.14532138543463441</v>
      </c>
      <c r="M24509">
        <f t="shared" ca="1" si="382"/>
        <v>3.1167964889498583</v>
      </c>
    </row>
    <row r="24510" spans="1:13" x14ac:dyDescent="0.25">
      <c r="A24510" s="9"/>
      <c r="H24510" s="9"/>
      <c r="J24510">
        <v>8</v>
      </c>
      <c r="K24510">
        <f ca="1">SIMULATION!$D$3*SIMULATION!$D$17/$H24502/(SIMULATION!$D$17-$I24502)*(((EXP(-$I24502*$J24510))/(1-EXP(-SIMULATION!$D$4*$I24502)))-(EXP(-SIMULATION!$D$17*$J24510)/(1-EXP(-SIMULATION!$D$4*SIMULATION!$D$17))))</f>
        <v>2.6953571802032634</v>
      </c>
      <c r="L24510">
        <v>-0.168519543239148</v>
      </c>
      <c r="M24510">
        <f t="shared" ca="1" si="382"/>
        <v>2.2411368193290517</v>
      </c>
    </row>
    <row r="24511" spans="1:13" x14ac:dyDescent="0.25">
      <c r="A24511" s="9"/>
      <c r="H24511" s="9"/>
      <c r="J24511">
        <v>9</v>
      </c>
      <c r="K24511">
        <f ca="1">SIMULATION!$D$3*SIMULATION!$D$17/$H24502/(SIMULATION!$D$17-$I24502)*(((EXP(-$I24502*$J24511))/(1-EXP(-SIMULATION!$D$4*$I24502)))-(EXP(-SIMULATION!$D$17*$J24511)/(1-EXP(-SIMULATION!$D$4*SIMULATION!$D$17))))</f>
        <v>2.6647383967430396</v>
      </c>
      <c r="L24511">
        <v>-0.63397387786280257</v>
      </c>
      <c r="M24511">
        <f t="shared" ca="1" si="382"/>
        <v>0.9753638618699475</v>
      </c>
    </row>
    <row r="24512" spans="1:13" x14ac:dyDescent="0.25">
      <c r="A24512" s="9"/>
      <c r="H24512" s="9"/>
      <c r="J24512">
        <v>10</v>
      </c>
      <c r="K24512">
        <f ca="1">SIMULATION!$D$3*SIMULATION!$D$17/$H24502/(SIMULATION!$D$17-$I24502)*(((EXP(-$I24502*$J24512))/(1-EXP(-SIMULATION!$D$4*$I24502)))-(EXP(-SIMULATION!$D$17*$J24512)/(1-EXP(-SIMULATION!$D$4*SIMULATION!$D$17))))</f>
        <v>2.6313471039831939</v>
      </c>
      <c r="L24512">
        <v>9.2944487340822973E-2</v>
      </c>
      <c r="M24512">
        <f t="shared" ca="1" si="382"/>
        <v>2.875916311578671</v>
      </c>
    </row>
    <row r="24513" spans="1:13" x14ac:dyDescent="0.25">
      <c r="A24513" s="9"/>
      <c r="H24513" s="9"/>
      <c r="J24513">
        <v>11</v>
      </c>
      <c r="K24513">
        <f ca="1">SIMULATION!$D$3*SIMULATION!$D$17/$H24502/(SIMULATION!$D$17-$I24502)*(((EXP(-$I24502*$J24513))/(1-EXP(-SIMULATION!$D$4*$I24502)))-(EXP(-SIMULATION!$D$17*$J24513)/(1-EXP(-SIMULATION!$D$4*SIMULATION!$D$17))))</f>
        <v>2.5963813772594695</v>
      </c>
      <c r="L24513">
        <v>0.12797515439048629</v>
      </c>
      <c r="M24513">
        <f t="shared" ca="1" si="382"/>
        <v>2.9286536848708336</v>
      </c>
    </row>
    <row r="24514" spans="1:13" x14ac:dyDescent="0.25">
      <c r="A24514" s="9"/>
      <c r="H24514" s="9"/>
      <c r="J24514">
        <v>12</v>
      </c>
      <c r="K24514">
        <f ca="1">SIMULATION!$D$3*SIMULATION!$D$17/$H24502/(SIMULATION!$D$17-$I24502)*(((EXP(-$I24502*$J24514))/(1-EXP(-SIMULATION!$D$4*$I24502)))-(EXP(-SIMULATION!$D$17*$J24514)/(1-EXP(-SIMULATION!$D$4*SIMULATION!$D$17))))</f>
        <v>2.5606060015314078</v>
      </c>
      <c r="L24514">
        <v>-4.4745567629164715E-3</v>
      </c>
      <c r="M24514">
        <f t="shared" ca="1" si="382"/>
        <v>2.5491484246300908</v>
      </c>
    </row>
    <row r="24515" spans="1:13" x14ac:dyDescent="0.25">
      <c r="A24515" s="9"/>
      <c r="H24515" s="9"/>
      <c r="J24515">
        <v>13</v>
      </c>
      <c r="K24515">
        <f ca="1">SIMULATION!$D$3*SIMULATION!$D$17/$H24502/(SIMULATION!$D$17-$I24502)*(((EXP(-$I24502*$J24515))/(1-EXP(-SIMULATION!$D$4*$I24502)))-(EXP(-SIMULATION!$D$17*$J24515)/(1-EXP(-SIMULATION!$D$4*SIMULATION!$D$17))))</f>
        <v>2.5245081424026758</v>
      </c>
      <c r="L24515">
        <v>-0.32117973927463522</v>
      </c>
      <c r="M24515">
        <f t="shared" ref="M24515:M24578" ca="1" si="383">$K24515*(1+$L24515)</f>
        <v>1.7136872754290908</v>
      </c>
    </row>
    <row r="24516" spans="1:13" x14ac:dyDescent="0.25">
      <c r="A24516" s="9"/>
      <c r="H24516" s="9"/>
      <c r="J24516">
        <v>14</v>
      </c>
      <c r="K24516">
        <f ca="1">SIMULATION!$D$3*SIMULATION!$D$17/$H24502/(SIMULATION!$D$17-$I24502)*(((EXP(-$I24502*$J24516))/(1-EXP(-SIMULATION!$D$4*$I24502)))-(EXP(-SIMULATION!$D$17*$J24516)/(1-EXP(-SIMULATION!$D$4*SIMULATION!$D$17))))</f>
        <v>2.4883971032490435</v>
      </c>
      <c r="L24516">
        <v>-0.22515654931998003</v>
      </c>
      <c r="M24516">
        <f t="shared" ca="1" si="383"/>
        <v>1.9281181981436546</v>
      </c>
    </row>
    <row r="24517" spans="1:13" x14ac:dyDescent="0.25">
      <c r="A24517" s="9"/>
      <c r="H24517" s="9"/>
      <c r="J24517">
        <v>15</v>
      </c>
      <c r="K24517">
        <f ca="1">SIMULATION!$D$3*SIMULATION!$D$17/$H24502/(SIMULATION!$D$17-$I24502)*(((EXP(-$I24502*$J24517))/(1-EXP(-SIMULATION!$D$4*$I24502)))-(EXP(-SIMULATION!$D$17*$J24517)/(1-EXP(-SIMULATION!$D$4*SIMULATION!$D$17))))</f>
        <v>2.4524682513761737</v>
      </c>
      <c r="L24517">
        <v>-1.4616812452118736E-2</v>
      </c>
      <c r="M24517">
        <f t="shared" ca="1" si="383"/>
        <v>2.4166209829010326</v>
      </c>
    </row>
    <row r="24518" spans="1:13" x14ac:dyDescent="0.25">
      <c r="A24518" s="9"/>
      <c r="H24518" s="9"/>
      <c r="J24518">
        <v>16</v>
      </c>
      <c r="K24518">
        <f ca="1">SIMULATION!$D$3*SIMULATION!$D$17/$H24502/(SIMULATION!$D$17-$I24502)*(((EXP(-$I24502*$J24518))/(1-EXP(-SIMULATION!$D$4*$I24502)))-(EXP(-SIMULATION!$D$17*$J24518)/(1-EXP(-SIMULATION!$D$4*SIMULATION!$D$17))))</f>
        <v>2.4168439828311712</v>
      </c>
      <c r="L24518">
        <v>0.20313161377478961</v>
      </c>
      <c r="M24518">
        <f t="shared" ca="1" si="383"/>
        <v>2.9077814013055567</v>
      </c>
    </row>
    <row r="24519" spans="1:13" x14ac:dyDescent="0.25">
      <c r="A24519" s="9"/>
      <c r="H24519" s="9"/>
      <c r="J24519">
        <v>17</v>
      </c>
      <c r="K24519">
        <f ca="1">SIMULATION!$D$3*SIMULATION!$D$17/$H24502/(SIMULATION!$D$17-$I24502)*(((EXP(-$I24502*$J24519))/(1-EXP(-SIMULATION!$D$4*$I24502)))-(EXP(-SIMULATION!$D$17*$J24519)/(1-EXP(-SIMULATION!$D$4*SIMULATION!$D$17))))</f>
        <v>2.3815999730351813</v>
      </c>
      <c r="L24519">
        <v>1.0990355122602368E-2</v>
      </c>
      <c r="M24519">
        <f t="shared" ca="1" si="383"/>
        <v>2.4077746024988178</v>
      </c>
    </row>
    <row r="24520" spans="1:13" x14ac:dyDescent="0.25">
      <c r="A24520" s="9"/>
      <c r="H24520" s="9"/>
      <c r="J24520">
        <v>18</v>
      </c>
      <c r="K24520">
        <f ca="1">SIMULATION!$D$3*SIMULATION!$D$17/$H24502/(SIMULATION!$D$17-$I24502)*(((EXP(-$I24502*$J24520))/(1-EXP(-SIMULATION!$D$4*$I24502)))-(EXP(-SIMULATION!$D$17*$J24520)/(1-EXP(-SIMULATION!$D$4*SIMULATION!$D$17))))</f>
        <v>2.3467819982219225</v>
      </c>
      <c r="L24520">
        <v>7.6335222416926127E-2</v>
      </c>
      <c r="M24520">
        <f t="shared" ca="1" si="383"/>
        <v>2.5259241240202308</v>
      </c>
    </row>
    <row r="24521" spans="1:13" x14ac:dyDescent="0.25">
      <c r="A24521" s="9"/>
      <c r="H24521" s="9"/>
      <c r="J24521">
        <v>19</v>
      </c>
      <c r="K24521">
        <f ca="1">SIMULATION!$D$3*SIMULATION!$D$17/$H24502/(SIMULATION!$D$17-$I24502)*(((EXP(-$I24502*$J24521))/(1-EXP(-SIMULATION!$D$4*$I24502)))-(EXP(-SIMULATION!$D$17*$J24521)/(1-EXP(-SIMULATION!$D$4*SIMULATION!$D$17))))</f>
        <v>2.3124167144286356</v>
      </c>
      <c r="L24521">
        <v>0.20323713609727392</v>
      </c>
      <c r="M24521">
        <f t="shared" ca="1" si="383"/>
        <v>2.7823856649325793</v>
      </c>
    </row>
    <row r="24522" spans="1:13" x14ac:dyDescent="0.25">
      <c r="A24522" s="9"/>
      <c r="H24522" s="9"/>
      <c r="J24522">
        <v>20</v>
      </c>
      <c r="K24522">
        <f ca="1">SIMULATION!$D$3*SIMULATION!$D$17/$H24502/(SIMULATION!$D$17-$I24502)*(((EXP(-$I24502*$J24522))/(1-EXP(-SIMULATION!$D$4*$I24502)))-(EXP(-SIMULATION!$D$17*$J24522)/(1-EXP(-SIMULATION!$D$4*SIMULATION!$D$17))))</f>
        <v>2.2785185643486705</v>
      </c>
      <c r="L24522">
        <v>0.11010645669758572</v>
      </c>
      <c r="M24522">
        <f t="shared" ca="1" si="383"/>
        <v>2.5293981699887729</v>
      </c>
    </row>
    <row r="24523" spans="1:13" x14ac:dyDescent="0.25">
      <c r="A24523" s="9"/>
      <c r="H24523" s="9"/>
      <c r="J24523">
        <v>21</v>
      </c>
      <c r="K24523">
        <f ca="1">SIMULATION!$D$3*SIMULATION!$D$17/$H24502/(SIMULATION!$D$17-$I24502)*(((EXP(-$I24502*$J24523))/(1-EXP(-SIMULATION!$D$4*$I24502)))-(EXP(-SIMULATION!$D$17*$J24523)/(1-EXP(-SIMULATION!$D$4*SIMULATION!$D$17))))</f>
        <v>2.2450942028324326</v>
      </c>
      <c r="L24523">
        <v>0.26776721464549047</v>
      </c>
      <c r="M24523">
        <f t="shared" ca="1" si="383"/>
        <v>2.8462568241416104</v>
      </c>
    </row>
    <row r="24524" spans="1:13" x14ac:dyDescent="0.25">
      <c r="A24524" s="9"/>
      <c r="H24524" s="9"/>
      <c r="J24524">
        <v>22</v>
      </c>
      <c r="K24524">
        <f ca="1">SIMULATION!$D$3*SIMULATION!$D$17/$H24502/(SIMULATION!$D$17-$I24502)*(((EXP(-$I24502*$J24524))/(1-EXP(-SIMULATION!$D$4*$I24502)))-(EXP(-SIMULATION!$D$17*$J24524)/(1-EXP(-SIMULATION!$D$4*SIMULATION!$D$17))))</f>
        <v>2.2121453322864357</v>
      </c>
      <c r="L24524">
        <v>0.54546413961581874</v>
      </c>
      <c r="M24524">
        <f t="shared" ca="1" si="383"/>
        <v>3.4187912826672062</v>
      </c>
    </row>
    <row r="24525" spans="1:13" x14ac:dyDescent="0.25">
      <c r="A24525" s="9"/>
      <c r="H24525" s="9"/>
      <c r="J24525">
        <v>23</v>
      </c>
      <c r="K24525">
        <f ca="1">SIMULATION!$D$3*SIMULATION!$D$17/$H24502/(SIMULATION!$D$17-$I24502)*(((EXP(-$I24502*$J24525))/(1-EXP(-SIMULATION!$D$4*$I24502)))-(EXP(-SIMULATION!$D$17*$J24525)/(1-EXP(-SIMULATION!$D$4*SIMULATION!$D$17))))</f>
        <v>2.1796705191048433</v>
      </c>
      <c r="L24525">
        <v>0.45614000183410064</v>
      </c>
      <c r="M24525">
        <f t="shared" ca="1" si="383"/>
        <v>3.1739054336870618</v>
      </c>
    </row>
    <row r="24526" spans="1:13" x14ac:dyDescent="0.25">
      <c r="A24526" s="9"/>
      <c r="H24526" s="9"/>
      <c r="J24526">
        <v>24</v>
      </c>
      <c r="K24526">
        <f ca="1">SIMULATION!$D$3*SIMULATION!$D$17/$H24502/(SIMULATION!$D$17-$I24502)*(((EXP(-$I24502*$J24526))/(1-EXP(-SIMULATION!$D$4*$I24502)))-(EXP(-SIMULATION!$D$17*$J24526)/(1-EXP(-SIMULATION!$D$4*SIMULATION!$D$17))))</f>
        <v>2.1476663571301113</v>
      </c>
      <c r="L24526">
        <v>9.2983270396563115E-3</v>
      </c>
      <c r="M24526">
        <f t="shared" ca="1" si="383"/>
        <v>2.1676360612907741</v>
      </c>
    </row>
    <row r="24527" spans="1:13" x14ac:dyDescent="0.25">
      <c r="A24527" s="9">
        <v>982</v>
      </c>
      <c r="B24527" s="2">
        <f ca="1">NORMINV(RAND(),SIMULATION!D7,SIMULATION!D8)</f>
        <v>60.522457385109185</v>
      </c>
      <c r="C24527" s="2">
        <v>2</v>
      </c>
      <c r="D24527" s="2">
        <f ca="1">SIMULATION!$D$11*(1+(SIMULATION!$D$12*LN(1+$C24527)))*(1+(SIMULATION!$D$13*(($B24527/63.5)-1)))</f>
        <v>10.016943794935541</v>
      </c>
      <c r="E24527" s="2">
        <v>-0.27405669451236109</v>
      </c>
      <c r="F24527" s="2">
        <f ca="1">D24527*(1+E24527)</f>
        <v>7.2717332893794007</v>
      </c>
      <c r="G24527" s="2">
        <v>0.47570162640998548</v>
      </c>
      <c r="H24527" s="9">
        <f>SIMULATION!$D$15*EXP($G$24527)</f>
        <v>355.22793206358176</v>
      </c>
      <c r="I24527" s="2">
        <f ca="1">$F24527/$H24527</f>
        <v>2.0470612339341162E-2</v>
      </c>
      <c r="J24527">
        <v>0</v>
      </c>
      <c r="K24527">
        <f ca="1">SIMULATION!$D$3*SIMULATION!$D$17/$H24527/(SIMULATION!$D$17-$I24527)*(((EXP(-$I24527*$J24527))/(1-EXP(-SIMULATION!$D$4*$I24527)))-(EXP(-SIMULATION!$D$17*$J24527)/(1-EXP(-SIMULATION!$D$4*SIMULATION!$D$17))))</f>
        <v>2.5580977757997667</v>
      </c>
      <c r="L24527">
        <v>-0.14286190725759343</v>
      </c>
      <c r="M24527">
        <f t="shared" ca="1" si="383"/>
        <v>2.1926430485976045</v>
      </c>
    </row>
    <row r="24528" spans="1:13" x14ac:dyDescent="0.25">
      <c r="A24528" s="9"/>
      <c r="H24528" s="9"/>
      <c r="J24528">
        <v>1</v>
      </c>
      <c r="K24528">
        <f ca="1">SIMULATION!$D$3*SIMULATION!$D$17/$H24527/(SIMULATION!$D$17-$I24527)*(((EXP(-$I24527*$J24528))/(1-EXP(-SIMULATION!$D$4*$I24527)))-(EXP(-SIMULATION!$D$17*$J24528)/(1-EXP(-SIMULATION!$D$4*SIMULATION!$D$17))))</f>
        <v>3.0563195499446412</v>
      </c>
      <c r="L24528">
        <v>0.14167797045959069</v>
      </c>
      <c r="M24528">
        <f t="shared" ca="1" si="383"/>
        <v>3.4893327008567678</v>
      </c>
    </row>
    <row r="24529" spans="1:13" x14ac:dyDescent="0.25">
      <c r="A24529" s="9"/>
      <c r="H24529" s="9"/>
      <c r="J24529">
        <v>2</v>
      </c>
      <c r="K24529">
        <f ca="1">SIMULATION!$D$3*SIMULATION!$D$17/$H24527/(SIMULATION!$D$17-$I24527)*(((EXP(-$I24527*$J24529))/(1-EXP(-SIMULATION!$D$4*$I24527)))-(EXP(-SIMULATION!$D$17*$J24529)/(1-EXP(-SIMULATION!$D$4*SIMULATION!$D$17))))</f>
        <v>3.3468796031578192</v>
      </c>
      <c r="L24529">
        <v>0.1214314225900658</v>
      </c>
      <c r="M24529">
        <f t="shared" ca="1" si="383"/>
        <v>3.7532959546069482</v>
      </c>
    </row>
    <row r="24530" spans="1:13" x14ac:dyDescent="0.25">
      <c r="A24530" s="9"/>
      <c r="H24530" s="9"/>
      <c r="J24530">
        <v>3</v>
      </c>
      <c r="K24530">
        <f ca="1">SIMULATION!$D$3*SIMULATION!$D$17/$H24527/(SIMULATION!$D$17-$I24527)*(((EXP(-$I24527*$J24530))/(1-EXP(-SIMULATION!$D$4*$I24527)))-(EXP(-SIMULATION!$D$17*$J24530)/(1-EXP(-SIMULATION!$D$4*SIMULATION!$D$17))))</f>
        <v>3.5049467728685473</v>
      </c>
      <c r="L24530">
        <v>0.50095070317429635</v>
      </c>
      <c r="M24530">
        <f t="shared" ca="1" si="383"/>
        <v>5.2607523233255264</v>
      </c>
    </row>
    <row r="24531" spans="1:13" x14ac:dyDescent="0.25">
      <c r="A24531" s="9"/>
      <c r="H24531" s="9"/>
      <c r="J24531">
        <v>4</v>
      </c>
      <c r="K24531">
        <f ca="1">SIMULATION!$D$3*SIMULATION!$D$17/$H24527/(SIMULATION!$D$17-$I24527)*(((EXP(-$I24527*$J24531))/(1-EXP(-SIMULATION!$D$4*$I24527)))-(EXP(-SIMULATION!$D$17*$J24531)/(1-EXP(-SIMULATION!$D$4*SIMULATION!$D$17))))</f>
        <v>3.5786792864068349</v>
      </c>
      <c r="L24531">
        <v>-9.3493992311628596E-2</v>
      </c>
      <c r="M24531">
        <f t="shared" ca="1" si="383"/>
        <v>3.2440942727177298</v>
      </c>
    </row>
    <row r="24532" spans="1:13" x14ac:dyDescent="0.25">
      <c r="A24532" s="9"/>
      <c r="H24532" s="9"/>
      <c r="J24532">
        <v>5</v>
      </c>
      <c r="K24532">
        <f ca="1">SIMULATION!$D$3*SIMULATION!$D$17/$H24527/(SIMULATION!$D$17-$I24527)*(((EXP(-$I24527*$J24532))/(1-EXP(-SIMULATION!$D$4*$I24527)))-(EXP(-SIMULATION!$D$17*$J24532)/(1-EXP(-SIMULATION!$D$4*SIMULATION!$D$17))))</f>
        <v>3.5989265553051899</v>
      </c>
      <c r="L24532">
        <v>-8.5438679718720656E-3</v>
      </c>
      <c r="M24532">
        <f t="shared" ca="1" si="383"/>
        <v>3.5681778019761978</v>
      </c>
    </row>
    <row r="24533" spans="1:13" x14ac:dyDescent="0.25">
      <c r="A24533" s="9"/>
      <c r="H24533" s="9"/>
      <c r="J24533">
        <v>6</v>
      </c>
      <c r="K24533">
        <f ca="1">SIMULATION!$D$3*SIMULATION!$D$17/$H24527/(SIMULATION!$D$17-$I24527)*(((EXP(-$I24527*$J24533))/(1-EXP(-SIMULATION!$D$4*$I24527)))-(EXP(-SIMULATION!$D$17*$J24533)/(1-EXP(-SIMULATION!$D$4*SIMULATION!$D$17))))</f>
        <v>3.5854463157682517</v>
      </c>
      <c r="L24533">
        <v>6.0540867003995205E-2</v>
      </c>
      <c r="M24533">
        <f t="shared" ca="1" si="383"/>
        <v>3.8025123443211424</v>
      </c>
    </row>
    <row r="24534" spans="1:13" x14ac:dyDescent="0.25">
      <c r="A24534" s="9"/>
      <c r="H24534" s="9"/>
      <c r="J24534">
        <v>7</v>
      </c>
      <c r="K24534">
        <f ca="1">SIMULATION!$D$3*SIMULATION!$D$17/$H24527/(SIMULATION!$D$17-$I24527)*(((EXP(-$I24527*$J24534))/(1-EXP(-SIMULATION!$D$4*$I24527)))-(EXP(-SIMULATION!$D$17*$J24534)/(1-EXP(-SIMULATION!$D$4*SIMULATION!$D$17))))</f>
        <v>3.5508887184713047</v>
      </c>
      <c r="L24534">
        <v>6.5966357040942433E-2</v>
      </c>
      <c r="M24534">
        <f t="shared" ca="1" si="383"/>
        <v>3.785127911486637</v>
      </c>
    </row>
    <row r="24535" spans="1:13" x14ac:dyDescent="0.25">
      <c r="A24535" s="9"/>
      <c r="H24535" s="9"/>
      <c r="J24535">
        <v>8</v>
      </c>
      <c r="K24535">
        <f ca="1">SIMULATION!$D$3*SIMULATION!$D$17/$H24527/(SIMULATION!$D$17-$I24527)*(((EXP(-$I24527*$J24535))/(1-EXP(-SIMULATION!$D$4*$I24527)))-(EXP(-SIMULATION!$D$17*$J24535)/(1-EXP(-SIMULATION!$D$4*SIMULATION!$D$17))))</f>
        <v>3.5033494253752169</v>
      </c>
      <c r="L24535">
        <v>6.4360551702475177E-2</v>
      </c>
      <c r="M24535">
        <f t="shared" ca="1" si="383"/>
        <v>3.7288269271989156</v>
      </c>
    </row>
    <row r="24536" spans="1:13" x14ac:dyDescent="0.25">
      <c r="A24536" s="9"/>
      <c r="H24536" s="9"/>
      <c r="J24536">
        <v>9</v>
      </c>
      <c r="K24536">
        <f ca="1">SIMULATION!$D$3*SIMULATION!$D$17/$H24527/(SIMULATION!$D$17-$I24527)*(((EXP(-$I24527*$J24536))/(1-EXP(-SIMULATION!$D$4*$I24527)))-(EXP(-SIMULATION!$D$17*$J24536)/(1-EXP(-SIMULATION!$D$4*SIMULATION!$D$17))))</f>
        <v>3.4480056915928143</v>
      </c>
      <c r="L24536">
        <v>0.1643432013672354</v>
      </c>
      <c r="M24536">
        <f t="shared" ca="1" si="383"/>
        <v>4.0146619852816263</v>
      </c>
    </row>
    <row r="24537" spans="1:13" x14ac:dyDescent="0.25">
      <c r="A24537" s="9"/>
      <c r="H24537" s="9"/>
      <c r="J24537">
        <v>10</v>
      </c>
      <c r="K24537">
        <f ca="1">SIMULATION!$D$3*SIMULATION!$D$17/$H24527/(SIMULATION!$D$17-$I24527)*(((EXP(-$I24527*$J24537))/(1-EXP(-SIMULATION!$D$4*$I24527)))-(EXP(-SIMULATION!$D$17*$J24537)/(1-EXP(-SIMULATION!$D$4*SIMULATION!$D$17))))</f>
        <v>3.3881648019069459</v>
      </c>
      <c r="L24537">
        <v>-7.7586175617113118E-2</v>
      </c>
      <c r="M24537">
        <f t="shared" ca="1" si="383"/>
        <v>3.1252900525664722</v>
      </c>
    </row>
    <row r="24538" spans="1:13" x14ac:dyDescent="0.25">
      <c r="A24538" s="9"/>
      <c r="H24538" s="9"/>
      <c r="J24538">
        <v>11</v>
      </c>
      <c r="K24538">
        <f ca="1">SIMULATION!$D$3*SIMULATION!$D$17/$H24527/(SIMULATION!$D$17-$I24527)*(((EXP(-$I24527*$J24538))/(1-EXP(-SIMULATION!$D$4*$I24527)))-(EXP(-SIMULATION!$D$17*$J24538)/(1-EXP(-SIMULATION!$D$4*SIMULATION!$D$17))))</f>
        <v>3.325935929974027</v>
      </c>
      <c r="L24538">
        <v>0.35190758417871842</v>
      </c>
      <c r="M24538">
        <f t="shared" ca="1" si="383"/>
        <v>4.4963580082243864</v>
      </c>
    </row>
    <row r="24539" spans="1:13" x14ac:dyDescent="0.25">
      <c r="A24539" s="9"/>
      <c r="H24539" s="9"/>
      <c r="J24539">
        <v>12</v>
      </c>
      <c r="K24539">
        <f ca="1">SIMULATION!$D$3*SIMULATION!$D$17/$H24527/(SIMULATION!$D$17-$I24527)*(((EXP(-$I24527*$J24539))/(1-EXP(-SIMULATION!$D$4*$I24527)))-(EXP(-SIMULATION!$D$17*$J24539)/(1-EXP(-SIMULATION!$D$4*SIMULATION!$D$17))))</f>
        <v>3.2626606777311582</v>
      </c>
      <c r="L24539">
        <v>0.22698072802795377</v>
      </c>
      <c r="M24539">
        <f t="shared" ca="1" si="383"/>
        <v>4.0032217736707532</v>
      </c>
    </row>
    <row r="24540" spans="1:13" x14ac:dyDescent="0.25">
      <c r="A24540" s="9"/>
      <c r="H24540" s="9"/>
      <c r="J24540">
        <v>13</v>
      </c>
      <c r="K24540">
        <f ca="1">SIMULATION!$D$3*SIMULATION!$D$17/$H24527/(SIMULATION!$D$17-$I24527)*(((EXP(-$I24527*$J24540))/(1-EXP(-SIMULATION!$D$4*$I24527)))-(EXP(-SIMULATION!$D$17*$J24540)/(1-EXP(-SIMULATION!$D$4*SIMULATION!$D$17))))</f>
        <v>3.1991889713061425</v>
      </c>
      <c r="L24540">
        <v>-0.58194399232810912</v>
      </c>
      <c r="M24540">
        <f t="shared" ca="1" si="383"/>
        <v>1.3374401691321893</v>
      </c>
    </row>
    <row r="24541" spans="1:13" x14ac:dyDescent="0.25">
      <c r="A24541" s="9"/>
      <c r="H24541" s="9"/>
      <c r="J24541">
        <v>14</v>
      </c>
      <c r="K24541">
        <f ca="1">SIMULATION!$D$3*SIMULATION!$D$17/$H24527/(SIMULATION!$D$17-$I24527)*(((EXP(-$I24527*$J24541))/(1-EXP(-SIMULATION!$D$4*$I24527)))-(EXP(-SIMULATION!$D$17*$J24541)/(1-EXP(-SIMULATION!$D$4*SIMULATION!$D$17))))</f>
        <v>3.1360558577054132</v>
      </c>
      <c r="L24541">
        <v>-0.43112896936997708</v>
      </c>
      <c r="M24541">
        <f t="shared" ca="1" si="383"/>
        <v>1.7840113278861987</v>
      </c>
    </row>
    <row r="24542" spans="1:13" x14ac:dyDescent="0.25">
      <c r="A24542" s="9"/>
      <c r="H24542" s="9"/>
      <c r="J24542">
        <v>15</v>
      </c>
      <c r="K24542">
        <f ca="1">SIMULATION!$D$3*SIMULATION!$D$17/$H24527/(SIMULATION!$D$17-$I24527)*(((EXP(-$I24527*$J24542))/(1-EXP(-SIMULATION!$D$4*$I24527)))-(EXP(-SIMULATION!$D$17*$J24542)/(1-EXP(-SIMULATION!$D$4*SIMULATION!$D$17))))</f>
        <v>3.0735947963979551</v>
      </c>
      <c r="L24542">
        <v>-2.8837816721115892E-3</v>
      </c>
      <c r="M24542">
        <f t="shared" ca="1" si="383"/>
        <v>3.064731220056605</v>
      </c>
    </row>
    <row r="24543" spans="1:13" x14ac:dyDescent="0.25">
      <c r="A24543" s="9"/>
      <c r="H24543" s="9"/>
      <c r="J24543">
        <v>16</v>
      </c>
      <c r="K24543">
        <f ca="1">SIMULATION!$D$3*SIMULATION!$D$17/$H24527/(SIMULATION!$D$17-$I24527)*(((EXP(-$I24527*$J24543))/(1-EXP(-SIMULATION!$D$4*$I24527)))-(EXP(-SIMULATION!$D$17*$J24543)/(1-EXP(-SIMULATION!$D$4*SIMULATION!$D$17))))</f>
        <v>3.0120102553685135</v>
      </c>
      <c r="L24543">
        <v>-4.3010466606131878E-2</v>
      </c>
      <c r="M24543">
        <f t="shared" ca="1" si="383"/>
        <v>2.8824622888626594</v>
      </c>
    </row>
    <row r="24544" spans="1:13" x14ac:dyDescent="0.25">
      <c r="A24544" s="9"/>
      <c r="H24544" s="9"/>
      <c r="J24544">
        <v>17</v>
      </c>
      <c r="K24544">
        <f ca="1">SIMULATION!$D$3*SIMULATION!$D$17/$H24527/(SIMULATION!$D$17-$I24527)*(((EXP(-$I24527*$J24544))/(1-EXP(-SIMULATION!$D$4*$I24527)))-(EXP(-SIMULATION!$D$17*$J24544)/(1-EXP(-SIMULATION!$D$4*SIMULATION!$D$17))))</f>
        <v>2.9514242285666925</v>
      </c>
      <c r="L24544">
        <v>-0.48346087720082792</v>
      </c>
      <c r="M24544">
        <f t="shared" ca="1" si="383"/>
        <v>1.5245260820320623</v>
      </c>
    </row>
    <row r="24545" spans="1:13" x14ac:dyDescent="0.25">
      <c r="A24545" s="9"/>
      <c r="H24545" s="9"/>
      <c r="J24545">
        <v>18</v>
      </c>
      <c r="K24545">
        <f ca="1">SIMULATION!$D$3*SIMULATION!$D$17/$H24527/(SIMULATION!$D$17-$I24527)*(((EXP(-$I24527*$J24545))/(1-EXP(-SIMULATION!$D$4*$I24527)))-(EXP(-SIMULATION!$D$17*$J24545)/(1-EXP(-SIMULATION!$D$4*SIMULATION!$D$17))))</f>
        <v>2.8919060416317701</v>
      </c>
      <c r="L24545">
        <v>-7.8680265586388756E-2</v>
      </c>
      <c r="M24545">
        <f t="shared" ca="1" si="383"/>
        <v>2.6643701062253005</v>
      </c>
    </row>
    <row r="24546" spans="1:13" x14ac:dyDescent="0.25">
      <c r="A24546" s="9"/>
      <c r="H24546" s="9"/>
      <c r="J24546">
        <v>19</v>
      </c>
      <c r="K24546">
        <f ca="1">SIMULATION!$D$3*SIMULATION!$D$17/$H24527/(SIMULATION!$D$17-$I24527)*(((EXP(-$I24527*$J24546))/(1-EXP(-SIMULATION!$D$4*$I24527)))-(EXP(-SIMULATION!$D$17*$J24546)/(1-EXP(-SIMULATION!$D$4*SIMULATION!$D$17))))</f>
        <v>2.833491448415594</v>
      </c>
      <c r="L24546">
        <v>5.0170443350230694E-2</v>
      </c>
      <c r="M24546">
        <f t="shared" ca="1" si="383"/>
        <v>2.975648970611692</v>
      </c>
    </row>
    <row r="24547" spans="1:13" x14ac:dyDescent="0.25">
      <c r="A24547" s="9"/>
      <c r="H24547" s="9"/>
      <c r="J24547">
        <v>20</v>
      </c>
      <c r="K24547">
        <f ca="1">SIMULATION!$D$3*SIMULATION!$D$17/$H24527/(SIMULATION!$D$17-$I24527)*(((EXP(-$I24527*$J24547))/(1-EXP(-SIMULATION!$D$4*$I24527)))-(EXP(-SIMULATION!$D$17*$J24547)/(1-EXP(-SIMULATION!$D$4*SIMULATION!$D$17))))</f>
        <v>2.7761948648640757</v>
      </c>
      <c r="L24547">
        <v>-0.16843402925466139</v>
      </c>
      <c r="M24547">
        <f t="shared" ca="1" si="383"/>
        <v>2.3085891777789196</v>
      </c>
    </row>
    <row r="24548" spans="1:13" x14ac:dyDescent="0.25">
      <c r="A24548" s="9"/>
      <c r="H24548" s="9"/>
      <c r="J24548">
        <v>21</v>
      </c>
      <c r="K24548">
        <f ca="1">SIMULATION!$D$3*SIMULATION!$D$17/$H24527/(SIMULATION!$D$17-$I24527)*(((EXP(-$I24527*$J24548))/(1-EXP(-SIMULATION!$D$4*$I24527)))-(EXP(-SIMULATION!$D$17*$J24548)/(1-EXP(-SIMULATION!$D$4*SIMULATION!$D$17))))</f>
        <v>2.7200172052251075</v>
      </c>
      <c r="L24548">
        <v>7.4650590300657391E-2</v>
      </c>
      <c r="M24548">
        <f t="shared" ca="1" si="383"/>
        <v>2.9230680952231061</v>
      </c>
    </row>
    <row r="24549" spans="1:13" x14ac:dyDescent="0.25">
      <c r="A24549" s="9"/>
      <c r="H24549" s="9"/>
      <c r="J24549">
        <v>22</v>
      </c>
      <c r="K24549">
        <f ca="1">SIMULATION!$D$3*SIMULATION!$D$17/$H24527/(SIMULATION!$D$17-$I24527)*(((EXP(-$I24527*$J24549))/(1-EXP(-SIMULATION!$D$4*$I24527)))-(EXP(-SIMULATION!$D$17*$J24549)/(1-EXP(-SIMULATION!$D$4*SIMULATION!$D$17))))</f>
        <v>2.6649509001926321</v>
      </c>
      <c r="L24549">
        <v>0.17917684420582158</v>
      </c>
      <c r="M24549">
        <f t="shared" ca="1" si="383"/>
        <v>3.1424483924526116</v>
      </c>
    </row>
    <row r="24550" spans="1:13" x14ac:dyDescent="0.25">
      <c r="A24550" s="9"/>
      <c r="H24550" s="9"/>
      <c r="J24550">
        <v>23</v>
      </c>
      <c r="K24550">
        <f ca="1">SIMULATION!$D$3*SIMULATION!$D$17/$H24527/(SIMULATION!$D$17-$I24527)*(((EXP(-$I24527*$J24550))/(1-EXP(-SIMULATION!$D$4*$I24527)))-(EXP(-SIMULATION!$D$17*$J24550)/(1-EXP(-SIMULATION!$D$4*SIMULATION!$D$17))))</f>
        <v>2.6109831092376723</v>
      </c>
      <c r="L24550">
        <v>6.3174867258355319E-2</v>
      </c>
      <c r="M24550">
        <f t="shared" ca="1" si="383"/>
        <v>2.7759316205775701</v>
      </c>
    </row>
    <row r="24551" spans="1:13" x14ac:dyDescent="0.25">
      <c r="A24551" s="9"/>
      <c r="H24551" s="9"/>
      <c r="J24551">
        <v>24</v>
      </c>
      <c r="K24551">
        <f ca="1">SIMULATION!$D$3*SIMULATION!$D$17/$H24527/(SIMULATION!$D$17-$I24527)*(((EXP(-$I24527*$J24551))/(1-EXP(-SIMULATION!$D$4*$I24527)))-(EXP(-SIMULATION!$D$17*$J24551)/(1-EXP(-SIMULATION!$D$4*SIMULATION!$D$17))))</f>
        <v>2.5580977757997667</v>
      </c>
      <c r="L24551">
        <v>-0.21427946024686292</v>
      </c>
      <c r="M24551">
        <f t="shared" ca="1" si="383"/>
        <v>2.0099499651426922</v>
      </c>
    </row>
    <row r="24552" spans="1:13" x14ac:dyDescent="0.25">
      <c r="A24552" s="9">
        <v>983</v>
      </c>
      <c r="B24552" s="2">
        <f ca="1">NORMINV(RAND(),SIMULATION!D7,SIMULATION!D8)</f>
        <v>57.809293696358246</v>
      </c>
      <c r="C24552" s="2">
        <v>2</v>
      </c>
      <c r="D24552" s="2">
        <f ca="1">SIMULATION!$D$11*(1+(SIMULATION!$D$12*LN(1+$C24552)))*(1+(SIMULATION!$D$13*(($B24552/63.5)-1)))</f>
        <v>9.8154595460942353</v>
      </c>
      <c r="E24552" s="2">
        <v>0.17058754607317309</v>
      </c>
      <c r="F24552" s="2">
        <f ca="1">D24552*(1+E24552)</f>
        <v>11.489854703642953</v>
      </c>
      <c r="G24552" s="2">
        <v>-0.72380945680112763</v>
      </c>
      <c r="H24552" s="9">
        <f>SIMULATION!$D$15*EXP($G$24552)</f>
        <v>107.04492031389422</v>
      </c>
      <c r="I24552" s="2">
        <f ca="1">$F24552/$H24552</f>
        <v>0.10733675796993042</v>
      </c>
      <c r="J24552">
        <v>0</v>
      </c>
      <c r="K24552">
        <f ca="1">SIMULATION!$D$3*SIMULATION!$D$17/$H24552/(SIMULATION!$D$17-$I24552)*(((EXP(-$I24552*$J24552))/(1-EXP(-SIMULATION!$D$4*$I24552)))-(EXP(-SIMULATION!$D$17*$J24552)/(1-EXP(-SIMULATION!$D$4*SIMULATION!$D$17))))</f>
        <v>0.55735877720736182</v>
      </c>
      <c r="L24552">
        <v>-0.74017483434610443</v>
      </c>
      <c r="M24552">
        <f t="shared" ca="1" si="383"/>
        <v>0.14481583661655545</v>
      </c>
    </row>
    <row r="24553" spans="1:13" x14ac:dyDescent="0.25">
      <c r="A24553" s="9"/>
      <c r="H24553" s="9"/>
      <c r="J24553">
        <v>1</v>
      </c>
      <c r="K24553">
        <f ca="1">SIMULATION!$D$3*SIMULATION!$D$17/$H24552/(SIMULATION!$D$17-$I24552)*(((EXP(-$I24552*$J24553))/(1-EXP(-SIMULATION!$D$4*$I24552)))-(EXP(-SIMULATION!$D$17*$J24553)/(1-EXP(-SIMULATION!$D$4*SIMULATION!$D$17))))</f>
        <v>2.2436007484437868</v>
      </c>
      <c r="L24553">
        <v>-0.3866851351869468</v>
      </c>
      <c r="M24553">
        <f t="shared" ca="1" si="383"/>
        <v>1.3760336897262659</v>
      </c>
    </row>
    <row r="24554" spans="1:13" x14ac:dyDescent="0.25">
      <c r="A24554" s="9"/>
      <c r="H24554" s="9"/>
      <c r="J24554">
        <v>2</v>
      </c>
      <c r="K24554">
        <f ca="1">SIMULATION!$D$3*SIMULATION!$D$17/$H24552/(SIMULATION!$D$17-$I24552)*(((EXP(-$I24552*$J24554))/(1-EXP(-SIMULATION!$D$4*$I24552)))-(EXP(-SIMULATION!$D$17*$J24554)/(1-EXP(-SIMULATION!$D$4*SIMULATION!$D$17))))</f>
        <v>3.1321904391698658</v>
      </c>
      <c r="L24554">
        <v>-0.19384638518234443</v>
      </c>
      <c r="M24554">
        <f t="shared" ca="1" si="383"/>
        <v>2.5250266448340875</v>
      </c>
    </row>
    <row r="24555" spans="1:13" x14ac:dyDescent="0.25">
      <c r="A24555" s="9"/>
      <c r="H24555" s="9"/>
      <c r="J24555">
        <v>3</v>
      </c>
      <c r="K24555">
        <f ca="1">SIMULATION!$D$3*SIMULATION!$D$17/$H24552/(SIMULATION!$D$17-$I24552)*(((EXP(-$I24552*$J24555))/(1-EXP(-SIMULATION!$D$4*$I24552)))-(EXP(-SIMULATION!$D$17*$J24555)/(1-EXP(-SIMULATION!$D$4*SIMULATION!$D$17))))</f>
        <v>3.5291658434315112</v>
      </c>
      <c r="L24555">
        <v>1.7169548503054986E-2</v>
      </c>
      <c r="M24555">
        <f t="shared" ca="1" si="383"/>
        <v>3.5897600275556334</v>
      </c>
    </row>
    <row r="24556" spans="1:13" x14ac:dyDescent="0.25">
      <c r="A24556" s="9"/>
      <c r="H24556" s="9"/>
      <c r="J24556">
        <v>4</v>
      </c>
      <c r="K24556">
        <f ca="1">SIMULATION!$D$3*SIMULATION!$D$17/$H24552/(SIMULATION!$D$17-$I24552)*(((EXP(-$I24552*$J24556))/(1-EXP(-SIMULATION!$D$4*$I24552)))-(EXP(-SIMULATION!$D$17*$J24556)/(1-EXP(-SIMULATION!$D$4*SIMULATION!$D$17))))</f>
        <v>3.6286547502806576</v>
      </c>
      <c r="L24556">
        <v>4.3717862645514326E-2</v>
      </c>
      <c r="M24556">
        <f t="shared" ca="1" si="383"/>
        <v>3.7872917802414205</v>
      </c>
    </row>
    <row r="24557" spans="1:13" x14ac:dyDescent="0.25">
      <c r="A24557" s="9"/>
      <c r="H24557" s="9"/>
      <c r="J24557">
        <v>5</v>
      </c>
      <c r="K24557">
        <f ca="1">SIMULATION!$D$3*SIMULATION!$D$17/$H24552/(SIMULATION!$D$17-$I24552)*(((EXP(-$I24552*$J24557))/(1-EXP(-SIMULATION!$D$4*$I24552)))-(EXP(-SIMULATION!$D$17*$J24557)/(1-EXP(-SIMULATION!$D$4*SIMULATION!$D$17))))</f>
        <v>3.5532725851648403</v>
      </c>
      <c r="L24557">
        <v>-0.21676872655632695</v>
      </c>
      <c r="M24557">
        <f t="shared" ca="1" si="383"/>
        <v>2.7830342117711502</v>
      </c>
    </row>
    <row r="24558" spans="1:13" x14ac:dyDescent="0.25">
      <c r="A24558" s="9"/>
      <c r="H24558" s="9"/>
      <c r="J24558">
        <v>6</v>
      </c>
      <c r="K24558">
        <f ca="1">SIMULATION!$D$3*SIMULATION!$D$17/$H24552/(SIMULATION!$D$17-$I24552)*(((EXP(-$I24552*$J24558))/(1-EXP(-SIMULATION!$D$4*$I24552)))-(EXP(-SIMULATION!$D$17*$J24558)/(1-EXP(-SIMULATION!$D$4*SIMULATION!$D$17))))</f>
        <v>3.3799897264807806</v>
      </c>
      <c r="L24558">
        <v>0.10120248656663462</v>
      </c>
      <c r="M24558">
        <f t="shared" ca="1" si="383"/>
        <v>3.7220530913703147</v>
      </c>
    </row>
    <row r="24559" spans="1:13" x14ac:dyDescent="0.25">
      <c r="A24559" s="9"/>
      <c r="H24559" s="9"/>
      <c r="J24559">
        <v>7</v>
      </c>
      <c r="K24559">
        <f ca="1">SIMULATION!$D$3*SIMULATION!$D$17/$H24552/(SIMULATION!$D$17-$I24552)*(((EXP(-$I24552*$J24559))/(1-EXP(-SIMULATION!$D$4*$I24552)))-(EXP(-SIMULATION!$D$17*$J24559)/(1-EXP(-SIMULATION!$D$4*SIMULATION!$D$17))))</f>
        <v>3.1566894057653538</v>
      </c>
      <c r="L24559">
        <v>-0.29633723739036072</v>
      </c>
      <c r="M24559">
        <f t="shared" ca="1" si="383"/>
        <v>2.2212447879614294</v>
      </c>
    </row>
    <row r="24560" spans="1:13" x14ac:dyDescent="0.25">
      <c r="A24560" s="9"/>
      <c r="H24560" s="9"/>
      <c r="J24560">
        <v>8</v>
      </c>
      <c r="K24560">
        <f ca="1">SIMULATION!$D$3*SIMULATION!$D$17/$H24552/(SIMULATION!$D$17-$I24552)*(((EXP(-$I24552*$J24560))/(1-EXP(-SIMULATION!$D$4*$I24552)))-(EXP(-SIMULATION!$D$17*$J24560)/(1-EXP(-SIMULATION!$D$4*SIMULATION!$D$17))))</f>
        <v>2.9127617911863619</v>
      </c>
      <c r="L24560">
        <v>-4.2710706642962431E-3</v>
      </c>
      <c r="M24560">
        <f t="shared" ca="1" si="383"/>
        <v>2.9003211797479431</v>
      </c>
    </row>
    <row r="24561" spans="1:13" x14ac:dyDescent="0.25">
      <c r="A24561" s="9"/>
      <c r="H24561" s="9"/>
      <c r="J24561">
        <v>9</v>
      </c>
      <c r="K24561">
        <f ca="1">SIMULATION!$D$3*SIMULATION!$D$17/$H24552/(SIMULATION!$D$17-$I24552)*(((EXP(-$I24552*$J24561))/(1-EXP(-SIMULATION!$D$4*$I24552)))-(EXP(-SIMULATION!$D$17*$J24561)/(1-EXP(-SIMULATION!$D$4*SIMULATION!$D$17))))</f>
        <v>2.665878004138261</v>
      </c>
      <c r="L24561">
        <v>-0.11761285716521848</v>
      </c>
      <c r="M24561">
        <f t="shared" ca="1" si="383"/>
        <v>2.3523364752176499</v>
      </c>
    </row>
    <row r="24562" spans="1:13" x14ac:dyDescent="0.25">
      <c r="A24562" s="9"/>
      <c r="H24562" s="9"/>
      <c r="J24562">
        <v>10</v>
      </c>
      <c r="K24562">
        <f ca="1">SIMULATION!$D$3*SIMULATION!$D$17/$H24552/(SIMULATION!$D$17-$I24552)*(((EXP(-$I24552*$J24562))/(1-EXP(-SIMULATION!$D$4*$I24552)))-(EXP(-SIMULATION!$D$17*$J24562)/(1-EXP(-SIMULATION!$D$4*SIMULATION!$D$17))))</f>
        <v>2.4263176636914836</v>
      </c>
      <c r="L24562">
        <v>0.23400066572810438</v>
      </c>
      <c r="M24562">
        <f t="shared" ca="1" si="383"/>
        <v>2.9940776122631498</v>
      </c>
    </row>
    <row r="24563" spans="1:13" x14ac:dyDescent="0.25">
      <c r="A24563" s="9"/>
      <c r="H24563" s="9"/>
      <c r="J24563">
        <v>11</v>
      </c>
      <c r="K24563">
        <f ca="1">SIMULATION!$D$3*SIMULATION!$D$17/$H24552/(SIMULATION!$D$17-$I24552)*(((EXP(-$I24552*$J24563))/(1-EXP(-SIMULATION!$D$4*$I24552)))-(EXP(-SIMULATION!$D$17*$J24563)/(1-EXP(-SIMULATION!$D$4*SIMULATION!$D$17))))</f>
        <v>2.1997300371102919</v>
      </c>
      <c r="L24563">
        <v>-9.3626574282232145E-2</v>
      </c>
      <c r="M24563">
        <f t="shared" ca="1" si="383"/>
        <v>1.9937768493899277</v>
      </c>
    </row>
    <row r="24564" spans="1:13" x14ac:dyDescent="0.25">
      <c r="A24564" s="9"/>
      <c r="H24564" s="9"/>
      <c r="J24564">
        <v>12</v>
      </c>
      <c r="K24564">
        <f ca="1">SIMULATION!$D$3*SIMULATION!$D$17/$H24552/(SIMULATION!$D$17-$I24552)*(((EXP(-$I24552*$J24564))/(1-EXP(-SIMULATION!$D$4*$I24552)))-(EXP(-SIMULATION!$D$17*$J24564)/(1-EXP(-SIMULATION!$D$4*SIMULATION!$D$17))))</f>
        <v>1.9888926330179215</v>
      </c>
      <c r="L24564">
        <v>0.47886486578821674</v>
      </c>
      <c r="M24564">
        <f t="shared" ca="1" si="383"/>
        <v>2.9413034367952218</v>
      </c>
    </row>
    <row r="24565" spans="1:13" x14ac:dyDescent="0.25">
      <c r="A24565" s="9"/>
      <c r="H24565" s="9"/>
      <c r="J24565">
        <v>13</v>
      </c>
      <c r="K24565">
        <f ca="1">SIMULATION!$D$3*SIMULATION!$D$17/$H24552/(SIMULATION!$D$17-$I24552)*(((EXP(-$I24552*$J24565))/(1-EXP(-SIMULATION!$D$4*$I24552)))-(EXP(-SIMULATION!$D$17*$J24565)/(1-EXP(-SIMULATION!$D$4*SIMULATION!$D$17))))</f>
        <v>1.7948284326077366</v>
      </c>
      <c r="L24565">
        <v>0.19560125307640522</v>
      </c>
      <c r="M24565">
        <f t="shared" ca="1" si="383"/>
        <v>2.1458991230829705</v>
      </c>
    </row>
    <row r="24566" spans="1:13" x14ac:dyDescent="0.25">
      <c r="A24566" s="9"/>
      <c r="H24566" s="9"/>
      <c r="J24566">
        <v>14</v>
      </c>
      <c r="K24566">
        <f ca="1">SIMULATION!$D$3*SIMULATION!$D$17/$H24552/(SIMULATION!$D$17-$I24552)*(((EXP(-$I24552*$J24566))/(1-EXP(-SIMULATION!$D$4*$I24552)))-(EXP(-SIMULATION!$D$17*$J24566)/(1-EXP(-SIMULATION!$D$4*SIMULATION!$D$17))))</f>
        <v>1.6175131096101043</v>
      </c>
      <c r="L24566">
        <v>-0.13782447846237122</v>
      </c>
      <c r="M24566">
        <f t="shared" ca="1" si="383"/>
        <v>1.3945802088720434</v>
      </c>
    </row>
    <row r="24567" spans="1:13" x14ac:dyDescent="0.25">
      <c r="A24567" s="9"/>
      <c r="H24567" s="9"/>
      <c r="J24567">
        <v>15</v>
      </c>
      <c r="K24567">
        <f ca="1">SIMULATION!$D$3*SIMULATION!$D$17/$H24552/(SIMULATION!$D$17-$I24552)*(((EXP(-$I24552*$J24567))/(1-EXP(-SIMULATION!$D$4*$I24552)))-(EXP(-SIMULATION!$D$17*$J24567)/(1-EXP(-SIMULATION!$D$4*SIMULATION!$D$17))))</f>
        <v>1.4563203935021014</v>
      </c>
      <c r="L24567">
        <v>0.17874463902698526</v>
      </c>
      <c r="M24567">
        <f t="shared" ca="1" si="383"/>
        <v>1.7166298565462719</v>
      </c>
    </row>
    <row r="24568" spans="1:13" x14ac:dyDescent="0.25">
      <c r="A24568" s="9"/>
      <c r="H24568" s="9"/>
      <c r="J24568">
        <v>16</v>
      </c>
      <c r="K24568">
        <f ca="1">SIMULATION!$D$3*SIMULATION!$D$17/$H24552/(SIMULATION!$D$17-$I24552)*(((EXP(-$I24552*$J24568))/(1-EXP(-SIMULATION!$D$4*$I24552)))-(EXP(-SIMULATION!$D$17*$J24568)/(1-EXP(-SIMULATION!$D$4*SIMULATION!$D$17))))</f>
        <v>1.310300426533237</v>
      </c>
      <c r="L24568">
        <v>-6.7427068544873153E-2</v>
      </c>
      <c r="M24568">
        <f t="shared" ca="1" si="383"/>
        <v>1.2219507098590039</v>
      </c>
    </row>
    <row r="24569" spans="1:13" x14ac:dyDescent="0.25">
      <c r="A24569" s="9"/>
      <c r="H24569" s="9"/>
      <c r="J24569">
        <v>17</v>
      </c>
      <c r="K24569">
        <f ca="1">SIMULATION!$D$3*SIMULATION!$D$17/$H24552/(SIMULATION!$D$17-$I24552)*(((EXP(-$I24552*$J24569))/(1-EXP(-SIMULATION!$D$4*$I24552)))-(EXP(-SIMULATION!$D$17*$J24569)/(1-EXP(-SIMULATION!$D$4*SIMULATION!$D$17))))</f>
        <v>1.1783518159009079</v>
      </c>
      <c r="L24569">
        <v>0.52612001874855985</v>
      </c>
      <c r="M24569">
        <f t="shared" ca="1" si="383"/>
        <v>1.798306295375093</v>
      </c>
    </row>
    <row r="24570" spans="1:13" x14ac:dyDescent="0.25">
      <c r="A24570" s="9"/>
      <c r="H24570" s="9"/>
      <c r="J24570">
        <v>18</v>
      </c>
      <c r="K24570">
        <f ca="1">SIMULATION!$D$3*SIMULATION!$D$17/$H24552/(SIMULATION!$D$17-$I24552)*(((EXP(-$I24552*$J24570))/(1-EXP(-SIMULATION!$D$4*$I24552)))-(EXP(-SIMULATION!$D$17*$J24570)/(1-EXP(-SIMULATION!$D$4*SIMULATION!$D$17))))</f>
        <v>1.0593262070135581</v>
      </c>
      <c r="L24570">
        <v>-0.1496444645155309</v>
      </c>
      <c r="M24570">
        <f t="shared" ca="1" si="383"/>
        <v>0.90080390401774568</v>
      </c>
    </row>
    <row r="24571" spans="1:13" x14ac:dyDescent="0.25">
      <c r="A24571" s="9"/>
      <c r="H24571" s="9"/>
      <c r="J24571">
        <v>19</v>
      </c>
      <c r="K24571">
        <f ca="1">SIMULATION!$D$3*SIMULATION!$D$17/$H24552/(SIMULATION!$D$17-$I24552)*(((EXP(-$I24552*$J24571))/(1-EXP(-SIMULATION!$D$4*$I24552)))-(EXP(-SIMULATION!$D$17*$J24571)/(1-EXP(-SIMULATION!$D$4*SIMULATION!$D$17))))</f>
        <v>0.95209019291950914</v>
      </c>
      <c r="L24571">
        <v>-0.24781690799367881</v>
      </c>
      <c r="M24571">
        <f t="shared" ca="1" si="383"/>
        <v>0.71614614517909125</v>
      </c>
    </row>
    <row r="24572" spans="1:13" x14ac:dyDescent="0.25">
      <c r="A24572" s="9"/>
      <c r="H24572" s="9"/>
      <c r="J24572">
        <v>20</v>
      </c>
      <c r="K24572">
        <f ca="1">SIMULATION!$D$3*SIMULATION!$D$17/$H24552/(SIMULATION!$D$17-$I24552)*(((EXP(-$I24552*$J24572))/(1-EXP(-SIMULATION!$D$4*$I24552)))-(EXP(-SIMULATION!$D$17*$J24572)/(1-EXP(-SIMULATION!$D$4*SIMULATION!$D$17))))</f>
        <v>0.85556040314922477</v>
      </c>
      <c r="L24572">
        <v>-0.30689237463074537</v>
      </c>
      <c r="M24572">
        <f t="shared" ca="1" si="383"/>
        <v>0.59299543938672139</v>
      </c>
    </row>
    <row r="24573" spans="1:13" x14ac:dyDescent="0.25">
      <c r="A24573" s="9"/>
      <c r="H24573" s="9"/>
      <c r="J24573">
        <v>21</v>
      </c>
      <c r="K24573">
        <f ca="1">SIMULATION!$D$3*SIMULATION!$D$17/$H24552/(SIMULATION!$D$17-$I24552)*(((EXP(-$I24552*$J24573))/(1-EXP(-SIMULATION!$D$4*$I24552)))-(EXP(-SIMULATION!$D$17*$J24573)/(1-EXP(-SIMULATION!$D$4*SIMULATION!$D$17))))</f>
        <v>0.76872187184239915</v>
      </c>
      <c r="L24573">
        <v>0.30165223651737194</v>
      </c>
      <c r="M24573">
        <f t="shared" ca="1" si="383"/>
        <v>1.0006085437434795</v>
      </c>
    </row>
    <row r="24574" spans="1:13" x14ac:dyDescent="0.25">
      <c r="A24574" s="9"/>
      <c r="H24574" s="9"/>
      <c r="J24574">
        <v>22</v>
      </c>
      <c r="K24574">
        <f ca="1">SIMULATION!$D$3*SIMULATION!$D$17/$H24552/(SIMULATION!$D$17-$I24552)*(((EXP(-$I24552*$J24574))/(1-EXP(-SIMULATION!$D$4*$I24552)))-(EXP(-SIMULATION!$D$17*$J24574)/(1-EXP(-SIMULATION!$D$4*SIMULATION!$D$17))))</f>
        <v>0.69063610991683255</v>
      </c>
      <c r="L24574">
        <v>9.2639748965752139E-2</v>
      </c>
      <c r="M24574">
        <f t="shared" ca="1" si="383"/>
        <v>0.75461646576621155</v>
      </c>
    </row>
    <row r="24575" spans="1:13" x14ac:dyDescent="0.25">
      <c r="A24575" s="9"/>
      <c r="H24575" s="9"/>
      <c r="J24575">
        <v>23</v>
      </c>
      <c r="K24575">
        <f ca="1">SIMULATION!$D$3*SIMULATION!$D$17/$H24552/(SIMULATION!$D$17-$I24552)*(((EXP(-$I24552*$J24575))/(1-EXP(-SIMULATION!$D$4*$I24552)))-(EXP(-SIMULATION!$D$17*$J24575)/(1-EXP(-SIMULATION!$D$4*SIMULATION!$D$17))))</f>
        <v>0.62044295576648734</v>
      </c>
      <c r="L24575">
        <v>-8.1243366753315838E-2</v>
      </c>
      <c r="M24575">
        <f t="shared" ca="1" si="383"/>
        <v>0.57003608116163929</v>
      </c>
    </row>
    <row r="24576" spans="1:13" x14ac:dyDescent="0.25">
      <c r="A24576" s="9"/>
      <c r="H24576" s="9"/>
      <c r="J24576">
        <v>24</v>
      </c>
      <c r="K24576">
        <f ca="1">SIMULATION!$D$3*SIMULATION!$D$17/$H24552/(SIMULATION!$D$17-$I24552)*(((EXP(-$I24552*$J24576))/(1-EXP(-SIMULATION!$D$4*$I24552)))-(EXP(-SIMULATION!$D$17*$J24576)/(1-EXP(-SIMULATION!$D$4*SIMULATION!$D$17))))</f>
        <v>0.55735877720736238</v>
      </c>
      <c r="L24576">
        <v>-0.29658318285197505</v>
      </c>
      <c r="M24576">
        <f t="shared" ca="1" si="383"/>
        <v>0.39205553707271801</v>
      </c>
    </row>
    <row r="24577" spans="1:13" x14ac:dyDescent="0.25">
      <c r="A24577" s="9">
        <v>984</v>
      </c>
      <c r="B24577" s="2">
        <f ca="1">NORMINV(RAND(),SIMULATION!D7,SIMULATION!D8)</f>
        <v>63.595354998054617</v>
      </c>
      <c r="C24577" s="2">
        <v>2</v>
      </c>
      <c r="D24577" s="2">
        <f ca="1">SIMULATION!$D$11*(1+(SIMULATION!$D$12*LN(1+$C24577)))*(1+(SIMULATION!$D$13*(($B24577/63.5)-1)))</f>
        <v>10.245142509918189</v>
      </c>
      <c r="E24577" s="2">
        <v>2.1616048303994825E-2</v>
      </c>
      <c r="F24577" s="2">
        <f ca="1">D24577*(1+E24577)</f>
        <v>10.466602005293892</v>
      </c>
      <c r="G24577" s="2">
        <v>-0.42377303352902074</v>
      </c>
      <c r="H24577" s="9">
        <f>SIMULATION!$D$15*EXP($G$24577)</f>
        <v>144.50079158778303</v>
      </c>
      <c r="I24577" s="2">
        <f ca="1">$F24577/$H24577</f>
        <v>7.2432835075062665E-2</v>
      </c>
      <c r="J24577">
        <v>0</v>
      </c>
      <c r="K24577">
        <f ca="1">SIMULATION!$D$3*SIMULATION!$D$17/$H24577/(SIMULATION!$D$17-$I24577)*(((EXP(-$I24577*$J24577))/(1-EXP(-SIMULATION!$D$4*$I24577)))-(EXP(-SIMULATION!$D$17*$J24577)/(1-EXP(-SIMULATION!$D$4*SIMULATION!$D$17))))</f>
        <v>0.96961203129855589</v>
      </c>
      <c r="L24577">
        <v>-0.17254975001392822</v>
      </c>
      <c r="M24577">
        <f t="shared" ca="1" si="383"/>
        <v>0.80230571768749293</v>
      </c>
    </row>
    <row r="24578" spans="1:13" x14ac:dyDescent="0.25">
      <c r="A24578" s="9"/>
      <c r="H24578" s="9"/>
      <c r="J24578">
        <v>1</v>
      </c>
      <c r="K24578">
        <f ca="1">SIMULATION!$D$3*SIMULATION!$D$17/$H24577/(SIMULATION!$D$17-$I24577)*(((EXP(-$I24577*$J24578))/(1-EXP(-SIMULATION!$D$4*$I24577)))-(EXP(-SIMULATION!$D$17*$J24578)/(1-EXP(-SIMULATION!$D$4*SIMULATION!$D$17))))</f>
        <v>2.2171253959851702</v>
      </c>
      <c r="L24578">
        <v>-7.4541262418523713E-2</v>
      </c>
      <c r="M24578">
        <f t="shared" ca="1" si="383"/>
        <v>2.051858070028266</v>
      </c>
    </row>
    <row r="24579" spans="1:13" x14ac:dyDescent="0.25">
      <c r="A24579" s="9"/>
      <c r="H24579" s="9"/>
      <c r="J24579">
        <v>2</v>
      </c>
      <c r="K24579">
        <f ca="1">SIMULATION!$D$3*SIMULATION!$D$17/$H24577/(SIMULATION!$D$17-$I24577)*(((EXP(-$I24577*$J24579))/(1-EXP(-SIMULATION!$D$4*$I24577)))-(EXP(-SIMULATION!$D$17*$J24579)/(1-EXP(-SIMULATION!$D$4*SIMULATION!$D$17))))</f>
        <v>2.9050626366949674</v>
      </c>
      <c r="L24579">
        <v>-4.0313161138744565E-2</v>
      </c>
      <c r="M24579">
        <f t="shared" ref="M24579:M24642" ca="1" si="384">$K24579*(1+$L24579)</f>
        <v>2.7879503785037367</v>
      </c>
    </row>
    <row r="24580" spans="1:13" x14ac:dyDescent="0.25">
      <c r="A24580" s="9"/>
      <c r="H24580" s="9"/>
      <c r="J24580">
        <v>3</v>
      </c>
      <c r="K24580">
        <f ca="1">SIMULATION!$D$3*SIMULATION!$D$17/$H24577/(SIMULATION!$D$17-$I24577)*(((EXP(-$I24577*$J24580))/(1-EXP(-SIMULATION!$D$4*$I24577)))-(EXP(-SIMULATION!$D$17*$J24580)/(1-EXP(-SIMULATION!$D$4*SIMULATION!$D$17))))</f>
        <v>3.2422005893407437</v>
      </c>
      <c r="L24580">
        <v>-0.24344475893983833</v>
      </c>
      <c r="M24580">
        <f t="shared" ca="1" si="384"/>
        <v>2.4529038484340848</v>
      </c>
    </row>
    <row r="24581" spans="1:13" x14ac:dyDescent="0.25">
      <c r="A24581" s="9"/>
      <c r="H24581" s="9"/>
      <c r="J24581">
        <v>4</v>
      </c>
      <c r="K24581">
        <f ca="1">SIMULATION!$D$3*SIMULATION!$D$17/$H24577/(SIMULATION!$D$17-$I24577)*(((EXP(-$I24577*$J24581))/(1-EXP(-SIMULATION!$D$4*$I24577)))-(EXP(-SIMULATION!$D$17*$J24581)/(1-EXP(-SIMULATION!$D$4*SIMULATION!$D$17))))</f>
        <v>3.3617841701895324</v>
      </c>
      <c r="L24581">
        <v>0.15245650645167713</v>
      </c>
      <c r="M24581">
        <f t="shared" ca="1" si="384"/>
        <v>3.8743100402211792</v>
      </c>
    </row>
    <row r="24582" spans="1:13" x14ac:dyDescent="0.25">
      <c r="A24582" s="9"/>
      <c r="H24582" s="9"/>
      <c r="J24582">
        <v>5</v>
      </c>
      <c r="K24582">
        <f ca="1">SIMULATION!$D$3*SIMULATION!$D$17/$H24577/(SIMULATION!$D$17-$I24577)*(((EXP(-$I24577*$J24582))/(1-EXP(-SIMULATION!$D$4*$I24577)))-(EXP(-SIMULATION!$D$17*$J24582)/(1-EXP(-SIMULATION!$D$4*SIMULATION!$D$17))))</f>
        <v>3.3486936423817015</v>
      </c>
      <c r="L24582">
        <v>3.3796691892190728E-2</v>
      </c>
      <c r="M24582">
        <f t="shared" ca="1" si="384"/>
        <v>3.4618684096546142</v>
      </c>
    </row>
    <row r="24583" spans="1:13" x14ac:dyDescent="0.25">
      <c r="A24583" s="9"/>
      <c r="H24583" s="9"/>
      <c r="J24583">
        <v>6</v>
      </c>
      <c r="K24583">
        <f ca="1">SIMULATION!$D$3*SIMULATION!$D$17/$H24577/(SIMULATION!$D$17-$I24577)*(((EXP(-$I24577*$J24583))/(1-EXP(-SIMULATION!$D$4*$I24577)))-(EXP(-SIMULATION!$D$17*$J24583)/(1-EXP(-SIMULATION!$D$4*SIMULATION!$D$17))))</f>
        <v>3.2568514022846511</v>
      </c>
      <c r="L24583">
        <v>0.19461659922970856</v>
      </c>
      <c r="M24583">
        <f t="shared" ca="1" si="384"/>
        <v>3.8906887463937978</v>
      </c>
    </row>
    <row r="24584" spans="1:13" x14ac:dyDescent="0.25">
      <c r="A24584" s="9"/>
      <c r="H24584" s="9"/>
      <c r="J24584">
        <v>7</v>
      </c>
      <c r="K24584">
        <f ca="1">SIMULATION!$D$3*SIMULATION!$D$17/$H24577/(SIMULATION!$D$17-$I24577)*(((EXP(-$I24577*$J24584))/(1-EXP(-SIMULATION!$D$4*$I24577)))-(EXP(-SIMULATION!$D$17*$J24584)/(1-EXP(-SIMULATION!$D$4*SIMULATION!$D$17))))</f>
        <v>3.1203741988982192</v>
      </c>
      <c r="L24584">
        <v>-0.30937419757311369</v>
      </c>
      <c r="M24584">
        <f t="shared" ca="1" si="384"/>
        <v>2.1550109349862354</v>
      </c>
    </row>
    <row r="24585" spans="1:13" x14ac:dyDescent="0.25">
      <c r="A24585" s="9"/>
      <c r="H24585" s="9"/>
      <c r="J24585">
        <v>8</v>
      </c>
      <c r="K24585">
        <f ca="1">SIMULATION!$D$3*SIMULATION!$D$17/$H24577/(SIMULATION!$D$17-$I24577)*(((EXP(-$I24577*$J24585))/(1-EXP(-SIMULATION!$D$4*$I24577)))-(EXP(-SIMULATION!$D$17*$J24585)/(1-EXP(-SIMULATION!$D$4*SIMULATION!$D$17))))</f>
        <v>2.9607174476366667</v>
      </c>
      <c r="L24585">
        <v>-3.956037208371585E-2</v>
      </c>
      <c r="M24585">
        <f t="shared" ca="1" si="384"/>
        <v>2.8435903637734103</v>
      </c>
    </row>
    <row r="24586" spans="1:13" x14ac:dyDescent="0.25">
      <c r="A24586" s="9"/>
      <c r="H24586" s="9"/>
      <c r="J24586">
        <v>9</v>
      </c>
      <c r="K24586">
        <f ca="1">SIMULATION!$D$3*SIMULATION!$D$17/$H24577/(SIMULATION!$D$17-$I24577)*(((EXP(-$I24577*$J24586))/(1-EXP(-SIMULATION!$D$4*$I24577)))-(EXP(-SIMULATION!$D$17*$J24586)/(1-EXP(-SIMULATION!$D$4*SIMULATION!$D$17))))</f>
        <v>2.7912513415364617</v>
      </c>
      <c r="L24586">
        <v>0.38807363941310802</v>
      </c>
      <c r="M24586">
        <f t="shared" ca="1" si="384"/>
        <v>3.8744624081632368</v>
      </c>
    </row>
    <row r="24587" spans="1:13" x14ac:dyDescent="0.25">
      <c r="A24587" s="9"/>
      <c r="H24587" s="9"/>
      <c r="J24587">
        <v>10</v>
      </c>
      <c r="K24587">
        <f ca="1">SIMULATION!$D$3*SIMULATION!$D$17/$H24577/(SIMULATION!$D$17-$I24577)*(((EXP(-$I24577*$J24587))/(1-EXP(-SIMULATION!$D$4*$I24577)))-(EXP(-SIMULATION!$D$17*$J24587)/(1-EXP(-SIMULATION!$D$4*SIMULATION!$D$17))))</f>
        <v>2.6201913453295083</v>
      </c>
      <c r="L24587">
        <v>-0.24879661722005106</v>
      </c>
      <c r="M24587">
        <f t="shared" ca="1" si="384"/>
        <v>1.9682966021422719</v>
      </c>
    </row>
    <row r="24588" spans="1:13" x14ac:dyDescent="0.25">
      <c r="A24588" s="9"/>
      <c r="H24588" s="9"/>
      <c r="J24588">
        <v>11</v>
      </c>
      <c r="K24588">
        <f ca="1">SIMULATION!$D$3*SIMULATION!$D$17/$H24577/(SIMULATION!$D$17-$I24577)*(((EXP(-$I24577*$J24588))/(1-EXP(-SIMULATION!$D$4*$I24577)))-(EXP(-SIMULATION!$D$17*$J24588)/(1-EXP(-SIMULATION!$D$4*SIMULATION!$D$17))))</f>
        <v>2.452474277087954</v>
      </c>
      <c r="L24588">
        <v>-2.8423627556076196E-3</v>
      </c>
      <c r="M24588">
        <f t="shared" ca="1" si="384"/>
        <v>2.4455034555436734</v>
      </c>
    </row>
    <row r="24589" spans="1:13" x14ac:dyDescent="0.25">
      <c r="A24589" s="9"/>
      <c r="H24589" s="9"/>
      <c r="J24589">
        <v>12</v>
      </c>
      <c r="K24589">
        <f ca="1">SIMULATION!$D$3*SIMULATION!$D$17/$H24577/(SIMULATION!$D$17-$I24577)*(((EXP(-$I24577*$J24589))/(1-EXP(-SIMULATION!$D$4*$I24577)))-(EXP(-SIMULATION!$D$17*$J24589)/(1-EXP(-SIMULATION!$D$4*SIMULATION!$D$17))))</f>
        <v>2.2909588260575906</v>
      </c>
      <c r="L24589">
        <v>0.13863926429013698</v>
      </c>
      <c r="M24589">
        <f t="shared" ca="1" si="384"/>
        <v>2.6085756722212112</v>
      </c>
    </row>
    <row r="24590" spans="1:13" x14ac:dyDescent="0.25">
      <c r="A24590" s="9"/>
      <c r="H24590" s="9"/>
      <c r="J24590">
        <v>13</v>
      </c>
      <c r="K24590">
        <f ca="1">SIMULATION!$D$3*SIMULATION!$D$17/$H24577/(SIMULATION!$D$17-$I24577)*(((EXP(-$I24577*$J24590))/(1-EXP(-SIMULATION!$D$4*$I24577)))-(EXP(-SIMULATION!$D$17*$J24590)/(1-EXP(-SIMULATION!$D$4*SIMULATION!$D$17))))</f>
        <v>2.1371932730382124</v>
      </c>
      <c r="L24590">
        <v>-7.9378347629322568E-2</v>
      </c>
      <c r="M24590">
        <f t="shared" ca="1" si="384"/>
        <v>1.9675464024599354</v>
      </c>
    </row>
    <row r="24591" spans="1:13" x14ac:dyDescent="0.25">
      <c r="A24591" s="9"/>
      <c r="H24591" s="9"/>
      <c r="J24591">
        <v>14</v>
      </c>
      <c r="K24591">
        <f ca="1">SIMULATION!$D$3*SIMULATION!$D$17/$H24577/(SIMULATION!$D$17-$I24577)*(((EXP(-$I24577*$J24591))/(1-EXP(-SIMULATION!$D$4*$I24577)))-(EXP(-SIMULATION!$D$17*$J24591)/(1-EXP(-SIMULATION!$D$4*SIMULATION!$D$17))))</f>
        <v>1.9919059754856494</v>
      </c>
      <c r="L24591">
        <v>-7.7299141725267265E-2</v>
      </c>
      <c r="M24591">
        <f t="shared" ca="1" si="384"/>
        <v>1.8379333531831774</v>
      </c>
    </row>
    <row r="24592" spans="1:13" x14ac:dyDescent="0.25">
      <c r="A24592" s="9"/>
      <c r="H24592" s="9"/>
      <c r="J24592">
        <v>15</v>
      </c>
      <c r="K24592">
        <f ca="1">SIMULATION!$D$3*SIMULATION!$D$17/$H24577/(SIMULATION!$D$17-$I24577)*(((EXP(-$I24577*$J24592))/(1-EXP(-SIMULATION!$D$4*$I24577)))-(EXP(-SIMULATION!$D$17*$J24592)/(1-EXP(-SIMULATION!$D$4*SIMULATION!$D$17))))</f>
        <v>1.85531829753921</v>
      </c>
      <c r="L24592">
        <v>-0.13434733502215063</v>
      </c>
      <c r="M24592">
        <f t="shared" ca="1" si="384"/>
        <v>1.6060612286469835</v>
      </c>
    </row>
    <row r="24593" spans="1:13" x14ac:dyDescent="0.25">
      <c r="A24593" s="9"/>
      <c r="H24593" s="9"/>
      <c r="J24593">
        <v>16</v>
      </c>
      <c r="K24593">
        <f ca="1">SIMULATION!$D$3*SIMULATION!$D$17/$H24577/(SIMULATION!$D$17-$I24577)*(((EXP(-$I24577*$J24593))/(1-EXP(-SIMULATION!$D$4*$I24577)))-(EXP(-SIMULATION!$D$17*$J24593)/(1-EXP(-SIMULATION!$D$4*SIMULATION!$D$17))))</f>
        <v>1.7273438552007756</v>
      </c>
      <c r="L24593">
        <v>-0.24801450023705343</v>
      </c>
      <c r="M24593">
        <f t="shared" ca="1" si="384"/>
        <v>1.29893753221561</v>
      </c>
    </row>
    <row r="24594" spans="1:13" x14ac:dyDescent="0.25">
      <c r="A24594" s="9"/>
      <c r="H24594" s="9"/>
      <c r="J24594">
        <v>17</v>
      </c>
      <c r="K24594">
        <f ca="1">SIMULATION!$D$3*SIMULATION!$D$17/$H24577/(SIMULATION!$D$17-$I24577)*(((EXP(-$I24577*$J24594))/(1-EXP(-SIMULATION!$D$4*$I24577)))-(EXP(-SIMULATION!$D$17*$J24594)/(1-EXP(-SIMULATION!$D$4*SIMULATION!$D$17))))</f>
        <v>1.6077149994966431</v>
      </c>
      <c r="L24594">
        <v>-0.11794110325403891</v>
      </c>
      <c r="M24594">
        <f t="shared" ca="1" si="384"/>
        <v>1.4180993187379423</v>
      </c>
    </row>
    <row r="24595" spans="1:13" x14ac:dyDescent="0.25">
      <c r="A24595" s="9"/>
      <c r="H24595" s="9"/>
      <c r="J24595">
        <v>18</v>
      </c>
      <c r="K24595">
        <f ca="1">SIMULATION!$D$3*SIMULATION!$D$17/$H24577/(SIMULATION!$D$17-$I24577)*(((EXP(-$I24577*$J24595))/(1-EXP(-SIMULATION!$D$4*$I24577)))-(EXP(-SIMULATION!$D$17*$J24595)/(1-EXP(-SIMULATION!$D$4*SIMULATION!$D$17))))</f>
        <v>1.4960627556777577</v>
      </c>
      <c r="L24595">
        <v>2.0852971284478883E-2</v>
      </c>
      <c r="M24595">
        <f t="shared" ca="1" si="384"/>
        <v>1.5272601093616844</v>
      </c>
    </row>
    <row r="24596" spans="1:13" x14ac:dyDescent="0.25">
      <c r="A24596" s="9"/>
      <c r="H24596" s="9"/>
      <c r="J24596">
        <v>19</v>
      </c>
      <c r="K24596">
        <f ca="1">SIMULATION!$D$3*SIMULATION!$D$17/$H24577/(SIMULATION!$D$17-$I24577)*(((EXP(-$I24577*$J24596))/(1-EXP(-SIMULATION!$D$4*$I24577)))-(EXP(-SIMULATION!$D$17*$J24596)/(1-EXP(-SIMULATION!$D$4*SIMULATION!$D$17))))</f>
        <v>1.3919670137761937</v>
      </c>
      <c r="L24596">
        <v>-0.24177054253078817</v>
      </c>
      <c r="M24596">
        <f t="shared" ca="1" si="384"/>
        <v>1.0554303936705622</v>
      </c>
    </row>
    <row r="24597" spans="1:13" x14ac:dyDescent="0.25">
      <c r="A24597" s="9"/>
      <c r="H24597" s="9"/>
      <c r="J24597">
        <v>20</v>
      </c>
      <c r="K24597">
        <f ca="1">SIMULATION!$D$3*SIMULATION!$D$17/$H24577/(SIMULATION!$D$17-$I24577)*(((EXP(-$I24577*$J24597))/(1-EXP(-SIMULATION!$D$4*$I24577)))-(EXP(-SIMULATION!$D$17*$J24597)/(1-EXP(-SIMULATION!$D$4*SIMULATION!$D$17))))</f>
        <v>1.2949877279253077</v>
      </c>
      <c r="L24597">
        <v>0.36149714087279178</v>
      </c>
      <c r="M24597">
        <f t="shared" ca="1" si="384"/>
        <v>1.7631220890356594</v>
      </c>
    </row>
    <row r="24598" spans="1:13" x14ac:dyDescent="0.25">
      <c r="A24598" s="9"/>
      <c r="H24598" s="9"/>
      <c r="J24598">
        <v>21</v>
      </c>
      <c r="K24598">
        <f ca="1">SIMULATION!$D$3*SIMULATION!$D$17/$H24577/(SIMULATION!$D$17-$I24577)*(((EXP(-$I24577*$J24598))/(1-EXP(-SIMULATION!$D$4*$I24577)))-(EXP(-SIMULATION!$D$17*$J24598)/(1-EXP(-SIMULATION!$D$4*SIMULATION!$D$17))))</f>
        <v>1.2046840129915051</v>
      </c>
      <c r="L24598">
        <v>-9.6978533044037876E-2</v>
      </c>
      <c r="M24598">
        <f t="shared" ca="1" si="384"/>
        <v>1.0878555246299841</v>
      </c>
    </row>
    <row r="24599" spans="1:13" x14ac:dyDescent="0.25">
      <c r="A24599" s="9"/>
      <c r="H24599" s="9"/>
      <c r="J24599">
        <v>22</v>
      </c>
      <c r="K24599">
        <f ca="1">SIMULATION!$D$3*SIMULATION!$D$17/$H24577/(SIMULATION!$D$17-$I24577)*(((EXP(-$I24577*$J24599))/(1-EXP(-SIMULATION!$D$4*$I24577)))-(EXP(-SIMULATION!$D$17*$J24599)/(1-EXP(-SIMULATION!$D$4*SIMULATION!$D$17))))</f>
        <v>1.1206255481600105</v>
      </c>
      <c r="L24599">
        <v>-0.32260905643898075</v>
      </c>
      <c r="M24599">
        <f t="shared" ca="1" si="384"/>
        <v>0.75910159744669392</v>
      </c>
    </row>
    <row r="24600" spans="1:13" x14ac:dyDescent="0.25">
      <c r="A24600" s="9"/>
      <c r="H24600" s="9"/>
      <c r="J24600">
        <v>23</v>
      </c>
      <c r="K24600">
        <f ca="1">SIMULATION!$D$3*SIMULATION!$D$17/$H24577/(SIMULATION!$D$17-$I24577)*(((EXP(-$I24577*$J24600))/(1-EXP(-SIMULATION!$D$4*$I24577)))-(EXP(-SIMULATION!$D$17*$J24600)/(1-EXP(-SIMULATION!$D$4*SIMULATION!$D$17))))</f>
        <v>1.0423991089030433</v>
      </c>
      <c r="L24600">
        <v>0.10093872103401319</v>
      </c>
      <c r="M24600">
        <f t="shared" ca="1" si="384"/>
        <v>1.1476175417627115</v>
      </c>
    </row>
    <row r="24601" spans="1:13" x14ac:dyDescent="0.25">
      <c r="A24601" s="9"/>
      <c r="H24601" s="9"/>
      <c r="J24601">
        <v>24</v>
      </c>
      <c r="K24601">
        <f ca="1">SIMULATION!$D$3*SIMULATION!$D$17/$H24577/(SIMULATION!$D$17-$I24577)*(((EXP(-$I24577*$J24601))/(1-EXP(-SIMULATION!$D$4*$I24577)))-(EXP(-SIMULATION!$D$17*$J24601)/(1-EXP(-SIMULATION!$D$4*SIMULATION!$D$17))))</f>
        <v>0.96961203129855522</v>
      </c>
      <c r="L24601">
        <v>-0.32067112636481443</v>
      </c>
      <c r="M24601">
        <f t="shared" ca="1" si="384"/>
        <v>0.65868544908517179</v>
      </c>
    </row>
    <row r="24602" spans="1:13" x14ac:dyDescent="0.25">
      <c r="A24602" s="9">
        <v>985</v>
      </c>
      <c r="B24602" s="2">
        <f ca="1">NORMINV(RAND(),SIMULATION!D7,SIMULATION!D8)</f>
        <v>65.703940997875534</v>
      </c>
      <c r="C24602" s="2">
        <v>2</v>
      </c>
      <c r="D24602" s="2">
        <f ca="1">SIMULATION!$D$11*(1+(SIMULATION!$D$12*LN(1+$C24602)))*(1+(SIMULATION!$D$13*(($B24602/63.5)-1)))</f>
        <v>10.401729769305698</v>
      </c>
      <c r="E24602" s="2">
        <v>0.16351312280010302</v>
      </c>
      <c r="F24602" s="2">
        <f ca="1">D24602*(1+E24602)</f>
        <v>12.102549086407667</v>
      </c>
      <c r="G24602" s="2">
        <v>0.55136475124090112</v>
      </c>
      <c r="H24602" s="9">
        <f>SIMULATION!$D$15*EXP($G$24602)</f>
        <v>383.14854901643156</v>
      </c>
      <c r="I24602" s="2">
        <f ca="1">$F24602/$H24602</f>
        <v>3.1587093615454725E-2</v>
      </c>
      <c r="J24602">
        <v>0</v>
      </c>
      <c r="K24602">
        <f ca="1">SIMULATION!$D$3*SIMULATION!$D$17/$H24602/(SIMULATION!$D$17-$I24602)*(((EXP(-$I24602*$J24602))/(1-EXP(-SIMULATION!$D$4*$I24602)))-(EXP(-SIMULATION!$D$17*$J24602)/(1-EXP(-SIMULATION!$D$4*SIMULATION!$D$17))))</f>
        <v>1.3622971170205629</v>
      </c>
      <c r="L24602">
        <v>-0.19909286906410029</v>
      </c>
      <c r="M24602">
        <f t="shared" ca="1" si="384"/>
        <v>1.0910734754751867</v>
      </c>
    </row>
    <row r="24603" spans="1:13" x14ac:dyDescent="0.25">
      <c r="A24603" s="9"/>
      <c r="H24603" s="9"/>
      <c r="J24603">
        <v>1</v>
      </c>
      <c r="K24603">
        <f ca="1">SIMULATION!$D$3*SIMULATION!$D$17/$H24602/(SIMULATION!$D$17-$I24602)*(((EXP(-$I24602*$J24603))/(1-EXP(-SIMULATION!$D$4*$I24602)))-(EXP(-SIMULATION!$D$17*$J24603)/(1-EXP(-SIMULATION!$D$4*SIMULATION!$D$17))))</f>
        <v>1.8268876138236894</v>
      </c>
      <c r="L24603">
        <v>-0.24997027303628272</v>
      </c>
      <c r="M24603">
        <f t="shared" ca="1" si="384"/>
        <v>1.3702200181895787</v>
      </c>
    </row>
    <row r="24604" spans="1:13" x14ac:dyDescent="0.25">
      <c r="A24604" s="9"/>
      <c r="H24604" s="9"/>
      <c r="J24604">
        <v>2</v>
      </c>
      <c r="K24604">
        <f ca="1">SIMULATION!$D$3*SIMULATION!$D$17/$H24602/(SIMULATION!$D$17-$I24602)*(((EXP(-$I24602*$J24604))/(1-EXP(-SIMULATION!$D$4*$I24602)))-(EXP(-SIMULATION!$D$17*$J24604)/(1-EXP(-SIMULATION!$D$4*SIMULATION!$D$17))))</f>
        <v>2.0949486265010195</v>
      </c>
      <c r="L24604">
        <v>0.12283600238805616</v>
      </c>
      <c r="M24604">
        <f t="shared" ca="1" si="384"/>
        <v>2.3522837409887538</v>
      </c>
    </row>
    <row r="24605" spans="1:13" x14ac:dyDescent="0.25">
      <c r="A24605" s="9"/>
      <c r="H24605" s="9"/>
      <c r="J24605">
        <v>3</v>
      </c>
      <c r="K24605">
        <f ca="1">SIMULATION!$D$3*SIMULATION!$D$17/$H24602/(SIMULATION!$D$17-$I24602)*(((EXP(-$I24602*$J24605))/(1-EXP(-SIMULATION!$D$4*$I24602)))-(EXP(-SIMULATION!$D$17*$J24605)/(1-EXP(-SIMULATION!$D$4*SIMULATION!$D$17))))</f>
        <v>2.2379910015364755</v>
      </c>
      <c r="L24605">
        <v>0.10268857791561098</v>
      </c>
      <c r="M24605">
        <f t="shared" ca="1" si="384"/>
        <v>2.4678071148721901</v>
      </c>
    </row>
    <row r="24606" spans="1:13" x14ac:dyDescent="0.25">
      <c r="A24606" s="9"/>
      <c r="H24606" s="9"/>
      <c r="J24606">
        <v>4</v>
      </c>
      <c r="K24606">
        <f ca="1">SIMULATION!$D$3*SIMULATION!$D$17/$H24602/(SIMULATION!$D$17-$I24602)*(((EXP(-$I24602*$J24606))/(1-EXP(-SIMULATION!$D$4*$I24602)))-(EXP(-SIMULATION!$D$17*$J24606)/(1-EXP(-SIMULATION!$D$4*SIMULATION!$D$17))))</f>
        <v>2.3018119501613472</v>
      </c>
      <c r="L24606">
        <v>-0.37971521923721197</v>
      </c>
      <c r="M24606">
        <f t="shared" ca="1" si="384"/>
        <v>1.4277789208629967</v>
      </c>
    </row>
    <row r="24607" spans="1:13" x14ac:dyDescent="0.25">
      <c r="A24607" s="9"/>
      <c r="H24607" s="9"/>
      <c r="J24607">
        <v>5</v>
      </c>
      <c r="K24607">
        <f ca="1">SIMULATION!$D$3*SIMULATION!$D$17/$H24602/(SIMULATION!$D$17-$I24602)*(((EXP(-$I24602*$J24607))/(1-EXP(-SIMULATION!$D$4*$I24602)))-(EXP(-SIMULATION!$D$17*$J24607)/(1-EXP(-SIMULATION!$D$4*SIMULATION!$D$17))))</f>
        <v>2.3157316535222532</v>
      </c>
      <c r="L24607">
        <v>9.1579187426395148E-2</v>
      </c>
      <c r="M24607">
        <f t="shared" ca="1" si="384"/>
        <v>2.5278044766494037</v>
      </c>
    </row>
    <row r="24608" spans="1:13" x14ac:dyDescent="0.25">
      <c r="A24608" s="9"/>
      <c r="H24608" s="9"/>
      <c r="J24608">
        <v>6</v>
      </c>
      <c r="K24608">
        <f ca="1">SIMULATION!$D$3*SIMULATION!$D$17/$H24602/(SIMULATION!$D$17-$I24602)*(((EXP(-$I24602*$J24608))/(1-EXP(-SIMULATION!$D$4*$I24602)))-(EXP(-SIMULATION!$D$17*$J24608)/(1-EXP(-SIMULATION!$D$4*SIMULATION!$D$17))))</f>
        <v>2.2985122757776719</v>
      </c>
      <c r="L24608">
        <v>6.4096705551908967E-2</v>
      </c>
      <c r="M24608">
        <f t="shared" ca="1" si="384"/>
        <v>2.4458393403256418</v>
      </c>
    </row>
    <row r="24609" spans="1:13" x14ac:dyDescent="0.25">
      <c r="A24609" s="9"/>
      <c r="H24609" s="9"/>
      <c r="J24609">
        <v>7</v>
      </c>
      <c r="K24609">
        <f ca="1">SIMULATION!$D$3*SIMULATION!$D$17/$H24602/(SIMULATION!$D$17-$I24602)*(((EXP(-$I24602*$J24609))/(1-EXP(-SIMULATION!$D$4*$I24602)))-(EXP(-SIMULATION!$D$17*$J24609)/(1-EXP(-SIMULATION!$D$4*SIMULATION!$D$17))))</f>
        <v>2.2621509845191401</v>
      </c>
      <c r="L24609">
        <v>-0.11064590820762049</v>
      </c>
      <c r="M24609">
        <f t="shared" ca="1" si="384"/>
        <v>2.0118532343342568</v>
      </c>
    </row>
    <row r="24610" spans="1:13" x14ac:dyDescent="0.25">
      <c r="A24610" s="9"/>
      <c r="H24610" s="9"/>
      <c r="J24610">
        <v>8</v>
      </c>
      <c r="K24610">
        <f ca="1">SIMULATION!$D$3*SIMULATION!$D$17/$H24602/(SIMULATION!$D$17-$I24602)*(((EXP(-$I24602*$J24610))/(1-EXP(-SIMULATION!$D$4*$I24602)))-(EXP(-SIMULATION!$D$17*$J24610)/(1-EXP(-SIMULATION!$D$4*SIMULATION!$D$17))))</f>
        <v>2.2143105843106339</v>
      </c>
      <c r="L24610">
        <v>0.3016923410075229</v>
      </c>
      <c r="M24610">
        <f t="shared" ca="1" si="384"/>
        <v>2.882351128209045</v>
      </c>
    </row>
    <row r="24611" spans="1:13" x14ac:dyDescent="0.25">
      <c r="A24611" s="9"/>
      <c r="H24611" s="9"/>
      <c r="J24611">
        <v>9</v>
      </c>
      <c r="K24611">
        <f ca="1">SIMULATION!$D$3*SIMULATION!$D$17/$H24602/(SIMULATION!$D$17-$I24602)*(((EXP(-$I24602*$J24611))/(1-EXP(-SIMULATION!$D$4*$I24602)))-(EXP(-SIMULATION!$D$17*$J24611)/(1-EXP(-SIMULATION!$D$4*SIMULATION!$D$17))))</f>
        <v>2.1598771004499784</v>
      </c>
      <c r="L24611">
        <v>0.38191658692966585</v>
      </c>
      <c r="M24611">
        <f t="shared" ca="1" si="384"/>
        <v>2.9847699908413774</v>
      </c>
    </row>
    <row r="24612" spans="1:13" x14ac:dyDescent="0.25">
      <c r="A24612" s="9"/>
      <c r="H24612" s="9"/>
      <c r="J24612">
        <v>10</v>
      </c>
      <c r="K24612">
        <f ca="1">SIMULATION!$D$3*SIMULATION!$D$17/$H24602/(SIMULATION!$D$17-$I24602)*(((EXP(-$I24602*$J24612))/(1-EXP(-SIMULATION!$D$4*$I24602)))-(EXP(-SIMULATION!$D$17*$J24612)/(1-EXP(-SIMULATION!$D$4*SIMULATION!$D$17))))</f>
        <v>2.1019578920224147</v>
      </c>
      <c r="L24612">
        <v>-0.3404128342740439</v>
      </c>
      <c r="M24612">
        <f t="shared" ca="1" si="384"/>
        <v>1.3864244484743697</v>
      </c>
    </row>
    <row r="24613" spans="1:13" x14ac:dyDescent="0.25">
      <c r="A24613" s="9"/>
      <c r="H24613" s="9"/>
      <c r="J24613">
        <v>11</v>
      </c>
      <c r="K24613">
        <f ca="1">SIMULATION!$D$3*SIMULATION!$D$17/$H24602/(SIMULATION!$D$17-$I24602)*(((EXP(-$I24602*$J24613))/(1-EXP(-SIMULATION!$D$4*$I24602)))-(EXP(-SIMULATION!$D$17*$J24613)/(1-EXP(-SIMULATION!$D$4*SIMULATION!$D$17))))</f>
        <v>2.0425212433025624</v>
      </c>
      <c r="L24613">
        <v>0.37510539856085001</v>
      </c>
      <c r="M24613">
        <f t="shared" ca="1" si="384"/>
        <v>2.8086819883405729</v>
      </c>
    </row>
    <row r="24614" spans="1:13" x14ac:dyDescent="0.25">
      <c r="A24614" s="9"/>
      <c r="H24614" s="9"/>
      <c r="J24614">
        <v>12</v>
      </c>
      <c r="K24614">
        <f ca="1">SIMULATION!$D$3*SIMULATION!$D$17/$H24602/(SIMULATION!$D$17-$I24602)*(((EXP(-$I24602*$J24614))/(1-EXP(-SIMULATION!$D$4*$I24602)))-(EXP(-SIMULATION!$D$17*$J24614)/(1-EXP(-SIMULATION!$D$4*SIMULATION!$D$17))))</f>
        <v>1.9828062065146095</v>
      </c>
      <c r="L24614">
        <v>-0.45281934114297001</v>
      </c>
      <c r="M24614">
        <f t="shared" ca="1" si="384"/>
        <v>1.0849532064664724</v>
      </c>
    </row>
    <row r="24615" spans="1:13" x14ac:dyDescent="0.25">
      <c r="A24615" s="9"/>
      <c r="H24615" s="9"/>
      <c r="J24615">
        <v>13</v>
      </c>
      <c r="K24615">
        <f ca="1">SIMULATION!$D$3*SIMULATION!$D$17/$H24602/(SIMULATION!$D$17-$I24602)*(((EXP(-$I24602*$J24615))/(1-EXP(-SIMULATION!$D$4*$I24602)))-(EXP(-SIMULATION!$D$17*$J24615)/(1-EXP(-SIMULATION!$D$4*SIMULATION!$D$17))))</f>
        <v>1.9235852167986685</v>
      </c>
      <c r="L24615">
        <v>0.39082082026573273</v>
      </c>
      <c r="M24615">
        <f t="shared" ca="1" si="384"/>
        <v>2.6753623690789614</v>
      </c>
    </row>
    <row r="24616" spans="1:13" x14ac:dyDescent="0.25">
      <c r="A24616" s="9"/>
      <c r="H24616" s="9"/>
      <c r="J24616">
        <v>14</v>
      </c>
      <c r="K24616">
        <f ca="1">SIMULATION!$D$3*SIMULATION!$D$17/$H24602/(SIMULATION!$D$17-$I24602)*(((EXP(-$I24602*$J24616))/(1-EXP(-SIMULATION!$D$4*$I24602)))-(EXP(-SIMULATION!$D$17*$J24616)/(1-EXP(-SIMULATION!$D$4*SIMULATION!$D$17))))</f>
        <v>1.8653323607237462</v>
      </c>
      <c r="L24616">
        <v>0.10383884159032641</v>
      </c>
      <c r="M24616">
        <f t="shared" ca="1" si="384"/>
        <v>2.0590263122422487</v>
      </c>
    </row>
    <row r="24617" spans="1:13" x14ac:dyDescent="0.25">
      <c r="A24617" s="9"/>
      <c r="H24617" s="9"/>
      <c r="J24617">
        <v>15</v>
      </c>
      <c r="K24617">
        <f ca="1">SIMULATION!$D$3*SIMULATION!$D$17/$H24602/(SIMULATION!$D$17-$I24602)*(((EXP(-$I24602*$J24617))/(1-EXP(-SIMULATION!$D$4*$I24602)))-(EXP(-SIMULATION!$D$17*$J24617)/(1-EXP(-SIMULATION!$D$4*SIMULATION!$D$17))))</f>
        <v>1.8083311859725488</v>
      </c>
      <c r="L24617">
        <v>0.33626840530402186</v>
      </c>
      <c r="M24617">
        <f t="shared" ca="1" si="384"/>
        <v>2.4164158301410685</v>
      </c>
    </row>
    <row r="24618" spans="1:13" x14ac:dyDescent="0.25">
      <c r="A24618" s="9"/>
      <c r="H24618" s="9"/>
      <c r="J24618">
        <v>16</v>
      </c>
      <c r="K24618">
        <f ca="1">SIMULATION!$D$3*SIMULATION!$D$17/$H24602/(SIMULATION!$D$17-$I24602)*(((EXP(-$I24602*$J24618))/(1-EXP(-SIMULATION!$D$4*$I24602)))-(EXP(-SIMULATION!$D$17*$J24618)/(1-EXP(-SIMULATION!$D$4*SIMULATION!$D$17))))</f>
        <v>1.7527437681902092</v>
      </c>
      <c r="L24618">
        <v>7.0049221141508078E-2</v>
      </c>
      <c r="M24618">
        <f t="shared" ca="1" si="384"/>
        <v>1.8755221040125651</v>
      </c>
    </row>
    <row r="24619" spans="1:13" x14ac:dyDescent="0.25">
      <c r="A24619" s="9"/>
      <c r="H24619" s="9"/>
      <c r="J24619">
        <v>17</v>
      </c>
      <c r="K24619">
        <f ca="1">SIMULATION!$D$3*SIMULATION!$D$17/$H24602/(SIMULATION!$D$17-$I24602)*(((EXP(-$I24602*$J24619))/(1-EXP(-SIMULATION!$D$4*$I24602)))-(EXP(-SIMULATION!$D$17*$J24619)/(1-EXP(-SIMULATION!$D$4*SIMULATION!$D$17))))</f>
        <v>1.6986549511116744</v>
      </c>
      <c r="L24619">
        <v>-0.36774820313109574</v>
      </c>
      <c r="M24619">
        <f t="shared" ca="1" si="384"/>
        <v>1.0739776451006169</v>
      </c>
    </row>
    <row r="24620" spans="1:13" x14ac:dyDescent="0.25">
      <c r="A24620" s="9"/>
      <c r="H24620" s="9"/>
      <c r="J24620">
        <v>18</v>
      </c>
      <c r="K24620">
        <f ca="1">SIMULATION!$D$3*SIMULATION!$D$17/$H24602/(SIMULATION!$D$17-$I24602)*(((EXP(-$I24602*$J24620))/(1-EXP(-SIMULATION!$D$4*$I24602)))-(EXP(-SIMULATION!$D$17*$J24620)/(1-EXP(-SIMULATION!$D$4*SIMULATION!$D$17))))</f>
        <v>1.6461006777323544</v>
      </c>
      <c r="L24620">
        <v>0.40859531828537171</v>
      </c>
      <c r="M24620">
        <f t="shared" ca="1" si="384"/>
        <v>2.3186897080801718</v>
      </c>
    </row>
    <row r="24621" spans="1:13" x14ac:dyDescent="0.25">
      <c r="A24621" s="9"/>
      <c r="H24621" s="9"/>
      <c r="J24621">
        <v>19</v>
      </c>
      <c r="K24621">
        <f ca="1">SIMULATION!$D$3*SIMULATION!$D$17/$H24602/(SIMULATION!$D$17-$I24602)*(((EXP(-$I24602*$J24621))/(1-EXP(-SIMULATION!$D$4*$I24602)))-(EXP(-SIMULATION!$D$17*$J24621)/(1-EXP(-SIMULATION!$D$4*SIMULATION!$D$17))))</f>
        <v>1.5950861272231431</v>
      </c>
      <c r="L24621">
        <v>0.37424954883565453</v>
      </c>
      <c r="M24621">
        <f t="shared" ca="1" si="384"/>
        <v>2.192046390690416</v>
      </c>
    </row>
    <row r="24622" spans="1:13" x14ac:dyDescent="0.25">
      <c r="A24622" s="9"/>
      <c r="H24622" s="9"/>
      <c r="J24622">
        <v>20</v>
      </c>
      <c r="K24622">
        <f ca="1">SIMULATION!$D$3*SIMULATION!$D$17/$H24602/(SIMULATION!$D$17-$I24602)*(((EXP(-$I24602*$J24622))/(1-EXP(-SIMULATION!$D$4*$I24602)))-(EXP(-SIMULATION!$D$17*$J24622)/(1-EXP(-SIMULATION!$D$4*SIMULATION!$D$17))))</f>
        <v>1.5455973196906754</v>
      </c>
      <c r="L24622">
        <v>-0.28585445265976867</v>
      </c>
      <c r="M24622">
        <f t="shared" ca="1" si="384"/>
        <v>1.103781443838092</v>
      </c>
    </row>
    <row r="24623" spans="1:13" x14ac:dyDescent="0.25">
      <c r="A24623" s="9"/>
      <c r="H24623" s="9"/>
      <c r="J24623">
        <v>21</v>
      </c>
      <c r="K24623">
        <f ca="1">SIMULATION!$D$3*SIMULATION!$D$17/$H24602/(SIMULATION!$D$17-$I24602)*(((EXP(-$I24602*$J24623))/(1-EXP(-SIMULATION!$D$4*$I24602)))-(EXP(-SIMULATION!$D$17*$J24623)/(1-EXP(-SIMULATION!$D$4*SIMULATION!$D$17))))</f>
        <v>1.4976085355281665</v>
      </c>
      <c r="L24623">
        <v>0.26146646278053493</v>
      </c>
      <c r="M24623">
        <f t="shared" ca="1" si="384"/>
        <v>1.8891829419426533</v>
      </c>
    </row>
    <row r="24624" spans="1:13" x14ac:dyDescent="0.25">
      <c r="A24624" s="9"/>
      <c r="H24624" s="9"/>
      <c r="J24624">
        <v>22</v>
      </c>
      <c r="K24624">
        <f ca="1">SIMULATION!$D$3*SIMULATION!$D$17/$H24602/(SIMULATION!$D$17-$I24602)*(((EXP(-$I24602*$J24624))/(1-EXP(-SIMULATION!$D$4*$I24602)))-(EXP(-SIMULATION!$D$17*$J24624)/(1-EXP(-SIMULATION!$D$4*SIMULATION!$D$17))))</f>
        <v>1.4510870531910078</v>
      </c>
      <c r="L24624">
        <v>0.24193695679361651</v>
      </c>
      <c r="M24624">
        <f t="shared" ca="1" si="384"/>
        <v>1.8021586388826569</v>
      </c>
    </row>
    <row r="24625" spans="1:13" x14ac:dyDescent="0.25">
      <c r="A24625" s="9"/>
      <c r="H24625" s="9"/>
      <c r="J24625">
        <v>23</v>
      </c>
      <c r="K24625">
        <f ca="1">SIMULATION!$D$3*SIMULATION!$D$17/$H24602/(SIMULATION!$D$17-$I24602)*(((EXP(-$I24602*$J24625))/(1-EXP(-SIMULATION!$D$4*$I24602)))-(EXP(-SIMULATION!$D$17*$J24625)/(1-EXP(-SIMULATION!$D$4*SIMULATION!$D$17))))</f>
        <v>1.405996169073862</v>
      </c>
      <c r="L24625">
        <v>-0.18637886867464343</v>
      </c>
      <c r="M24625">
        <f t="shared" ca="1" si="384"/>
        <v>1.1439481937209928</v>
      </c>
    </row>
    <row r="24626" spans="1:13" x14ac:dyDescent="0.25">
      <c r="A24626" s="9"/>
      <c r="H24626" s="9"/>
      <c r="J24626">
        <v>24</v>
      </c>
      <c r="K24626">
        <f ca="1">SIMULATION!$D$3*SIMULATION!$D$17/$H24602/(SIMULATION!$D$17-$I24602)*(((EXP(-$I24602*$J24626))/(1-EXP(-SIMULATION!$D$4*$I24602)))-(EXP(-SIMULATION!$D$17*$J24626)/(1-EXP(-SIMULATION!$D$4*SIMULATION!$D$17))))</f>
        <v>1.3622971170205629</v>
      </c>
      <c r="L24626">
        <v>-2.1896009658428774E-2</v>
      </c>
      <c r="M24626">
        <f t="shared" ca="1" si="384"/>
        <v>1.332468246188631</v>
      </c>
    </row>
    <row r="24627" spans="1:13" x14ac:dyDescent="0.25">
      <c r="A24627" s="9">
        <v>986</v>
      </c>
      <c r="B24627" s="2">
        <f ca="1">NORMINV(RAND(),SIMULATION!D7,SIMULATION!D8)</f>
        <v>54.374411497668547</v>
      </c>
      <c r="C24627" s="2">
        <v>2</v>
      </c>
      <c r="D24627" s="2">
        <f ca="1">SIMULATION!$D$11*(1+(SIMULATION!$D$12*LN(1+$C24627)))*(1+(SIMULATION!$D$13*(($B24627/63.5)-1)))</f>
        <v>9.5603792269336996</v>
      </c>
      <c r="E24627" s="2">
        <v>-0.29306312213290286</v>
      </c>
      <c r="F24627" s="2">
        <f ca="1">D24627*(1+E24627)</f>
        <v>6.758584641913961</v>
      </c>
      <c r="G24627" s="2">
        <v>0.26055174792562119</v>
      </c>
      <c r="H24627" s="9">
        <f>SIMULATION!$D$15*EXP($G$24627)</f>
        <v>286.46311004336388</v>
      </c>
      <c r="I24627" s="2">
        <f ca="1">$F24627/$H24627</f>
        <v>2.3593211149913397E-2</v>
      </c>
      <c r="J24627">
        <v>0</v>
      </c>
      <c r="K24627">
        <f ca="1">SIMULATION!$D$3*SIMULATION!$D$17/$H24627/(SIMULATION!$D$17-$I24627)*(((EXP(-$I24627*$J24627))/(1-EXP(-SIMULATION!$D$4*$I24627)))-(EXP(-SIMULATION!$D$17*$J24627)/(1-EXP(-SIMULATION!$D$4*SIMULATION!$D$17))))</f>
        <v>2.6619707557356334</v>
      </c>
      <c r="L24627">
        <v>-0.30031155255273839</v>
      </c>
      <c r="M24627">
        <f t="shared" ca="1" si="384"/>
        <v>1.8625501852306787</v>
      </c>
    </row>
    <row r="24628" spans="1:13" x14ac:dyDescent="0.25">
      <c r="A24628" s="9"/>
      <c r="H24628" s="9"/>
      <c r="J24628">
        <v>1</v>
      </c>
      <c r="K24628">
        <f ca="1">SIMULATION!$D$3*SIMULATION!$D$17/$H24627/(SIMULATION!$D$17-$I24627)*(((EXP(-$I24627*$J24628))/(1-EXP(-SIMULATION!$D$4*$I24627)))-(EXP(-SIMULATION!$D$17*$J24628)/(1-EXP(-SIMULATION!$D$4*SIMULATION!$D$17))))</f>
        <v>3.2808573336186071</v>
      </c>
      <c r="L24628">
        <v>-0.11542430279622536</v>
      </c>
      <c r="M24628">
        <f t="shared" ca="1" si="384"/>
        <v>2.9021666633117964</v>
      </c>
    </row>
    <row r="24629" spans="1:13" x14ac:dyDescent="0.25">
      <c r="A24629" s="9"/>
      <c r="H24629" s="9"/>
      <c r="J24629">
        <v>2</v>
      </c>
      <c r="K24629">
        <f ca="1">SIMULATION!$D$3*SIMULATION!$D$17/$H24627/(SIMULATION!$D$17-$I24627)*(((EXP(-$I24627*$J24629))/(1-EXP(-SIMULATION!$D$4*$I24627)))-(EXP(-SIMULATION!$D$17*$J24629)/(1-EXP(-SIMULATION!$D$4*SIMULATION!$D$17))))</f>
        <v>3.6407304526521198</v>
      </c>
      <c r="L24629">
        <v>3.5018752998895619E-2</v>
      </c>
      <c r="M24629">
        <f t="shared" ca="1" si="384"/>
        <v>3.7682242931091019</v>
      </c>
    </row>
    <row r="24630" spans="1:13" x14ac:dyDescent="0.25">
      <c r="A24630" s="9"/>
      <c r="H24630" s="9"/>
      <c r="J24630">
        <v>3</v>
      </c>
      <c r="K24630">
        <f ca="1">SIMULATION!$D$3*SIMULATION!$D$17/$H24627/(SIMULATION!$D$17-$I24627)*(((EXP(-$I24627*$J24630))/(1-EXP(-SIMULATION!$D$4*$I24627)))-(EXP(-SIMULATION!$D$17*$J24630)/(1-EXP(-SIMULATION!$D$4*SIMULATION!$D$17))))</f>
        <v>3.8354777653065573</v>
      </c>
      <c r="L24630">
        <v>-0.27093655461112831</v>
      </c>
      <c r="M24630">
        <f t="shared" ca="1" si="384"/>
        <v>2.7963066342868088</v>
      </c>
    </row>
    <row r="24631" spans="1:13" x14ac:dyDescent="0.25">
      <c r="A24631" s="9"/>
      <c r="H24631" s="9"/>
      <c r="J24631">
        <v>4</v>
      </c>
      <c r="K24631">
        <f ca="1">SIMULATION!$D$3*SIMULATION!$D$17/$H24627/(SIMULATION!$D$17-$I24627)*(((EXP(-$I24627*$J24631))/(1-EXP(-SIMULATION!$D$4*$I24627)))-(EXP(-SIMULATION!$D$17*$J24631)/(1-EXP(-SIMULATION!$D$4*SIMULATION!$D$17))))</f>
        <v>3.9252447919629962</v>
      </c>
      <c r="L24631">
        <v>7.567688214975052E-3</v>
      </c>
      <c r="M24631">
        <f t="shared" ca="1" si="384"/>
        <v>3.9549498207160272</v>
      </c>
    </row>
    <row r="24632" spans="1:13" x14ac:dyDescent="0.25">
      <c r="A24632" s="9"/>
      <c r="H24632" s="9"/>
      <c r="J24632">
        <v>5</v>
      </c>
      <c r="K24632">
        <f ca="1">SIMULATION!$D$3*SIMULATION!$D$17/$H24627/(SIMULATION!$D$17-$I24627)*(((EXP(-$I24627*$J24632))/(1-EXP(-SIMULATION!$D$4*$I24627)))-(EXP(-SIMULATION!$D$17*$J24632)/(1-EXP(-SIMULATION!$D$4*SIMULATION!$D$17))))</f>
        <v>3.9485547411957937</v>
      </c>
      <c r="L24632">
        <v>-0.35382519253941436</v>
      </c>
      <c r="M24632">
        <f t="shared" ca="1" si="384"/>
        <v>2.5514565996397747</v>
      </c>
    </row>
    <row r="24633" spans="1:13" x14ac:dyDescent="0.25">
      <c r="A24633" s="9"/>
      <c r="H24633" s="9"/>
      <c r="J24633">
        <v>6</v>
      </c>
      <c r="K24633">
        <f ca="1">SIMULATION!$D$3*SIMULATION!$D$17/$H24627/(SIMULATION!$D$17-$I24627)*(((EXP(-$I24627*$J24633))/(1-EXP(-SIMULATION!$D$4*$I24627)))-(EXP(-SIMULATION!$D$17*$J24633)/(1-EXP(-SIMULATION!$D$4*SIMULATION!$D$17))))</f>
        <v>3.9300751739752942</v>
      </c>
      <c r="L24633">
        <v>0.31237096476098319</v>
      </c>
      <c r="M24633">
        <f t="shared" ca="1" si="384"/>
        <v>5.1577165476531457</v>
      </c>
    </row>
    <row r="24634" spans="1:13" x14ac:dyDescent="0.25">
      <c r="A24634" s="9"/>
      <c r="H24634" s="9"/>
      <c r="J24634">
        <v>7</v>
      </c>
      <c r="K24634">
        <f ca="1">SIMULATION!$D$3*SIMULATION!$D$17/$H24627/(SIMULATION!$D$17-$I24627)*(((EXP(-$I24627*$J24634))/(1-EXP(-SIMULATION!$D$4*$I24627)))-(EXP(-SIMULATION!$D$17*$J24634)/(1-EXP(-SIMULATION!$D$4*SIMULATION!$D$17))))</f>
        <v>3.8855950600303113</v>
      </c>
      <c r="L24634">
        <v>9.1300309096845014E-2</v>
      </c>
      <c r="M24634">
        <f t="shared" ca="1" si="384"/>
        <v>4.2403510900362527</v>
      </c>
    </row>
    <row r="24635" spans="1:13" x14ac:dyDescent="0.25">
      <c r="A24635" s="9"/>
      <c r="H24635" s="9"/>
      <c r="J24635">
        <v>8</v>
      </c>
      <c r="K24635">
        <f ca="1">SIMULATION!$D$3*SIMULATION!$D$17/$H24627/(SIMULATION!$D$17-$I24627)*(((EXP(-$I24627*$J24635))/(1-EXP(-SIMULATION!$D$4*$I24627)))-(EXP(-SIMULATION!$D$17*$J24635)/(1-EXP(-SIMULATION!$D$4*SIMULATION!$D$17))))</f>
        <v>3.825214186033203</v>
      </c>
      <c r="L24635">
        <v>-0.40669772085924127</v>
      </c>
      <c r="M24635">
        <f t="shared" ca="1" si="384"/>
        <v>2.2695082947750618</v>
      </c>
    </row>
    <row r="24636" spans="1:13" x14ac:dyDescent="0.25">
      <c r="A24636" s="9"/>
      <c r="H24636" s="9"/>
      <c r="J24636">
        <v>9</v>
      </c>
      <c r="K24636">
        <f ca="1">SIMULATION!$D$3*SIMULATION!$D$17/$H24627/(SIMULATION!$D$17-$I24627)*(((EXP(-$I24627*$J24636))/(1-EXP(-SIMULATION!$D$4*$I24627)))-(EXP(-SIMULATION!$D$17*$J24636)/(1-EXP(-SIMULATION!$D$4*SIMULATION!$D$17))))</f>
        <v>3.7553869956773109</v>
      </c>
      <c r="L24636">
        <v>0.22400203306369232</v>
      </c>
      <c r="M24636">
        <f t="shared" ca="1" si="384"/>
        <v>4.5966013176499798</v>
      </c>
    </row>
    <row r="24637" spans="1:13" x14ac:dyDescent="0.25">
      <c r="A24637" s="9"/>
      <c r="H24637" s="9"/>
      <c r="J24637">
        <v>10</v>
      </c>
      <c r="K24637">
        <f ca="1">SIMULATION!$D$3*SIMULATION!$D$17/$H24627/(SIMULATION!$D$17-$I24627)*(((EXP(-$I24627*$J24637))/(1-EXP(-SIMULATION!$D$4*$I24627)))-(EXP(-SIMULATION!$D$17*$J24637)/(1-EXP(-SIMULATION!$D$4*SIMULATION!$D$17))))</f>
        <v>3.6802323221369981</v>
      </c>
      <c r="L24637">
        <v>0.42040679207755266</v>
      </c>
      <c r="M24637">
        <f t="shared" ca="1" si="384"/>
        <v>5.2274269867867362</v>
      </c>
    </row>
    <row r="24638" spans="1:13" x14ac:dyDescent="0.25">
      <c r="A24638" s="9"/>
      <c r="H24638" s="9"/>
      <c r="J24638">
        <v>11</v>
      </c>
      <c r="K24638">
        <f ca="1">SIMULATION!$D$3*SIMULATION!$D$17/$H24627/(SIMULATION!$D$17-$I24627)*(((EXP(-$I24627*$J24638))/(1-EXP(-SIMULATION!$D$4*$I24627)))-(EXP(-SIMULATION!$D$17*$J24638)/(1-EXP(-SIMULATION!$D$4*SIMULATION!$D$17))))</f>
        <v>3.6023726867755652</v>
      </c>
      <c r="L24638">
        <v>-0.17773183322522179</v>
      </c>
      <c r="M24638">
        <f t="shared" ca="1" si="384"/>
        <v>2.9621163851944763</v>
      </c>
    </row>
    <row r="24639" spans="1:13" x14ac:dyDescent="0.25">
      <c r="A24639" s="9"/>
      <c r="H24639" s="9"/>
      <c r="J24639">
        <v>12</v>
      </c>
      <c r="K24639">
        <f ca="1">SIMULATION!$D$3*SIMULATION!$D$17/$H24627/(SIMULATION!$D$17-$I24627)*(((EXP(-$I24627*$J24639))/(1-EXP(-SIMULATION!$D$4*$I24627)))-(EXP(-SIMULATION!$D$17*$J24639)/(1-EXP(-SIMULATION!$D$4*SIMULATION!$D$17))))</f>
        <v>3.5234721327094918</v>
      </c>
      <c r="L24639">
        <v>0.47494781398482167</v>
      </c>
      <c r="M24639">
        <f t="shared" ca="1" si="384"/>
        <v>5.1969375197763021</v>
      </c>
    </row>
    <row r="24640" spans="1:13" x14ac:dyDescent="0.25">
      <c r="A24640" s="9"/>
      <c r="H24640" s="9"/>
      <c r="J24640">
        <v>13</v>
      </c>
      <c r="K24640">
        <f ca="1">SIMULATION!$D$3*SIMULATION!$D$17/$H24627/(SIMULATION!$D$17-$I24627)*(((EXP(-$I24627*$J24640))/(1-EXP(-SIMULATION!$D$4*$I24627)))-(EXP(-SIMULATION!$D$17*$J24640)/(1-EXP(-SIMULATION!$D$4*SIMULATION!$D$17))))</f>
        <v>3.4445808724099387</v>
      </c>
      <c r="L24640">
        <v>-0.45554397802146079</v>
      </c>
      <c r="M24640">
        <f t="shared" ca="1" si="384"/>
        <v>1.8754227991756816</v>
      </c>
    </row>
    <row r="24641" spans="1:13" x14ac:dyDescent="0.25">
      <c r="A24641" s="9"/>
      <c r="H24641" s="9"/>
      <c r="J24641">
        <v>14</v>
      </c>
      <c r="K24641">
        <f ca="1">SIMULATION!$D$3*SIMULATION!$D$17/$H24627/(SIMULATION!$D$17-$I24627)*(((EXP(-$I24627*$J24641))/(1-EXP(-SIMULATION!$D$4*$I24627)))-(EXP(-SIMULATION!$D$17*$J24641)/(1-EXP(-SIMULATION!$D$4*SIMULATION!$D$17))))</f>
        <v>3.3663561372641313</v>
      </c>
      <c r="L24641">
        <v>0.10924678436872876</v>
      </c>
      <c r="M24641">
        <f t="shared" ca="1" si="384"/>
        <v>3.7341197203001726</v>
      </c>
    </row>
    <row r="24642" spans="1:13" x14ac:dyDescent="0.25">
      <c r="A24642" s="9"/>
      <c r="H24642" s="9"/>
      <c r="J24642">
        <v>15</v>
      </c>
      <c r="K24642">
        <f ca="1">SIMULATION!$D$3*SIMULATION!$D$17/$H24627/(SIMULATION!$D$17-$I24627)*(((EXP(-$I24627*$J24642))/(1-EXP(-SIMULATION!$D$4*$I24627)))-(EXP(-SIMULATION!$D$17*$J24642)/(1-EXP(-SIMULATION!$D$4*SIMULATION!$D$17))))</f>
        <v>3.2892036945568837</v>
      </c>
      <c r="L24642">
        <v>0.33501897000981484</v>
      </c>
      <c r="M24642">
        <f t="shared" ca="1" si="384"/>
        <v>4.3911493284598091</v>
      </c>
    </row>
    <row r="24643" spans="1:13" x14ac:dyDescent="0.25">
      <c r="A24643" s="9"/>
      <c r="H24643" s="9"/>
      <c r="J24643">
        <v>16</v>
      </c>
      <c r="K24643">
        <f ca="1">SIMULATION!$D$3*SIMULATION!$D$17/$H24627/(SIMULATION!$D$17-$I24627)*(((EXP(-$I24627*$J24643))/(1-EXP(-SIMULATION!$D$4*$I24627)))-(EXP(-SIMULATION!$D$17*$J24643)/(1-EXP(-SIMULATION!$D$4*SIMULATION!$D$17))))</f>
        <v>3.213368526413769</v>
      </c>
      <c r="L24643">
        <v>0.55297632057465718</v>
      </c>
      <c r="M24643">
        <f t="shared" ref="M24643:M24706" ca="1" si="385">$K24643*(1+$L24643)</f>
        <v>4.9902852308004633</v>
      </c>
    </row>
    <row r="24644" spans="1:13" x14ac:dyDescent="0.25">
      <c r="A24644" s="9"/>
      <c r="H24644" s="9"/>
      <c r="J24644">
        <v>17</v>
      </c>
      <c r="K24644">
        <f ca="1">SIMULATION!$D$3*SIMULATION!$D$17/$H24627/(SIMULATION!$D$17-$I24627)*(((EXP(-$I24627*$J24644))/(1-EXP(-SIMULATION!$D$4*$I24627)))-(EXP(-SIMULATION!$D$17*$J24644)/(1-EXP(-SIMULATION!$D$4*SIMULATION!$D$17))))</f>
        <v>3.1389929306950859</v>
      </c>
      <c r="L24644">
        <v>1.5608392373651381E-2</v>
      </c>
      <c r="M24644">
        <f t="shared" ca="1" si="385"/>
        <v>3.1879875640154927</v>
      </c>
    </row>
    <row r="24645" spans="1:13" x14ac:dyDescent="0.25">
      <c r="A24645" s="9"/>
      <c r="H24645" s="9"/>
      <c r="J24645">
        <v>18</v>
      </c>
      <c r="K24645">
        <f ca="1">SIMULATION!$D$3*SIMULATION!$D$17/$H24627/(SIMULATION!$D$17-$I24627)*(((EXP(-$I24627*$J24645))/(1-EXP(-SIMULATION!$D$4*$I24627)))-(EXP(-SIMULATION!$D$17*$J24645)/(1-EXP(-SIMULATION!$D$4*SIMULATION!$D$17))))</f>
        <v>3.0661537452802894</v>
      </c>
      <c r="L24645">
        <v>0.32858490200628071</v>
      </c>
      <c r="M24645">
        <f t="shared" ca="1" si="385"/>
        <v>4.0736455732094043</v>
      </c>
    </row>
    <row r="24646" spans="1:13" x14ac:dyDescent="0.25">
      <c r="A24646" s="9"/>
      <c r="H24646" s="9"/>
      <c r="J24646">
        <v>19</v>
      </c>
      <c r="K24646">
        <f ca="1">SIMULATION!$D$3*SIMULATION!$D$17/$H24627/(SIMULATION!$D$17-$I24627)*(((EXP(-$I24627*$J24646))/(1-EXP(-SIMULATION!$D$4*$I24627)))-(EXP(-SIMULATION!$D$17*$J24646)/(1-EXP(-SIMULATION!$D$4*SIMULATION!$D$17))))</f>
        <v>2.994886194304943</v>
      </c>
      <c r="L24646">
        <v>6.7365986379569975E-4</v>
      </c>
      <c r="M24646">
        <f t="shared" ca="1" si="385"/>
        <v>2.9969037289306821</v>
      </c>
    </row>
    <row r="24647" spans="1:13" x14ac:dyDescent="0.25">
      <c r="A24647" s="9"/>
      <c r="H24647" s="9"/>
      <c r="J24647">
        <v>20</v>
      </c>
      <c r="K24647">
        <f ca="1">SIMULATION!$D$3*SIMULATION!$D$17/$H24627/(SIMULATION!$D$17-$I24627)*(((EXP(-$I24627*$J24647))/(1-EXP(-SIMULATION!$D$4*$I24627)))-(EXP(-SIMULATION!$D$17*$J24647)/(1-EXP(-SIMULATION!$D$4*SIMULATION!$D$17))))</f>
        <v>2.9251991616063271</v>
      </c>
      <c r="L24647">
        <v>-1.0004037448812765E-2</v>
      </c>
      <c r="M24647">
        <f t="shared" ca="1" si="385"/>
        <v>2.8959353596483819</v>
      </c>
    </row>
    <row r="24648" spans="1:13" x14ac:dyDescent="0.25">
      <c r="A24648" s="9"/>
      <c r="H24648" s="9"/>
      <c r="J24648">
        <v>21</v>
      </c>
      <c r="K24648">
        <f ca="1">SIMULATION!$D$3*SIMULATION!$D$17/$H24627/(SIMULATION!$D$17-$I24627)*(((EXP(-$I24627*$J24648))/(1-EXP(-SIMULATION!$D$4*$I24627)))-(EXP(-SIMULATION!$D$17*$J24648)/(1-EXP(-SIMULATION!$D$4*SIMULATION!$D$17))))</f>
        <v>2.8570849706981818</v>
      </c>
      <c r="L24648">
        <v>-0.22403881488155739</v>
      </c>
      <c r="M24648">
        <f t="shared" ca="1" si="385"/>
        <v>2.2169870398470519</v>
      </c>
    </row>
    <row r="24649" spans="1:13" x14ac:dyDescent="0.25">
      <c r="A24649" s="9"/>
      <c r="H24649" s="9"/>
      <c r="J24649">
        <v>22</v>
      </c>
      <c r="K24649">
        <f ca="1">SIMULATION!$D$3*SIMULATION!$D$17/$H24627/(SIMULATION!$D$17-$I24627)*(((EXP(-$I24627*$J24649))/(1-EXP(-SIMULATION!$D$4*$I24627)))-(EXP(-SIMULATION!$D$17*$J24649)/(1-EXP(-SIMULATION!$D$4*SIMULATION!$D$17))))</f>
        <v>2.7905256445736142</v>
      </c>
      <c r="L24649">
        <v>-3.5154058520989365E-2</v>
      </c>
      <c r="M24649">
        <f t="shared" ca="1" si="385"/>
        <v>2.6924273427599519</v>
      </c>
    </row>
    <row r="24650" spans="1:13" x14ac:dyDescent="0.25">
      <c r="A24650" s="9"/>
      <c r="H24650" s="9"/>
      <c r="J24650">
        <v>23</v>
      </c>
      <c r="K24650">
        <f ca="1">SIMULATION!$D$3*SIMULATION!$D$17/$H24627/(SIMULATION!$D$17-$I24627)*(((EXP(-$I24627*$J24650))/(1-EXP(-SIMULATION!$D$4*$I24627)))-(EXP(-SIMULATION!$D$17*$J24650)/(1-EXP(-SIMULATION!$D$4*SIMULATION!$D$17))))</f>
        <v>2.7254969098699764</v>
      </c>
      <c r="L24650">
        <v>-0.24529989849830014</v>
      </c>
      <c r="M24650">
        <f t="shared" ca="1" si="385"/>
        <v>2.0569327945214404</v>
      </c>
    </row>
    <row r="24651" spans="1:13" x14ac:dyDescent="0.25">
      <c r="A24651" s="9"/>
      <c r="H24651" s="9"/>
      <c r="J24651">
        <v>24</v>
      </c>
      <c r="K24651">
        <f ca="1">SIMULATION!$D$3*SIMULATION!$D$17/$H24627/(SIMULATION!$D$17-$I24627)*(((EXP(-$I24627*$J24651))/(1-EXP(-SIMULATION!$D$4*$I24627)))-(EXP(-SIMULATION!$D$17*$J24651)/(1-EXP(-SIMULATION!$D$4*SIMULATION!$D$17))))</f>
        <v>2.6619707557356329</v>
      </c>
      <c r="L24651">
        <v>2.0215874368370808E-2</v>
      </c>
      <c r="M24651">
        <f t="shared" ca="1" si="385"/>
        <v>2.7157848221058618</v>
      </c>
    </row>
    <row r="24652" spans="1:13" x14ac:dyDescent="0.25">
      <c r="A24652" s="9">
        <v>987</v>
      </c>
      <c r="B24652" s="2">
        <f ca="1">NORMINV(RAND(),SIMULATION!D7,SIMULATION!D8)</f>
        <v>53.866045517320579</v>
      </c>
      <c r="C24652" s="2">
        <v>2</v>
      </c>
      <c r="D24652" s="2">
        <f ca="1">SIMULATION!$D$11*(1+(SIMULATION!$D$12*LN(1+$C24652)))*(1+(SIMULATION!$D$13*(($B24652/63.5)-1)))</f>
        <v>9.5226270860984226</v>
      </c>
      <c r="E24652" s="2">
        <v>-0.29244622142743476</v>
      </c>
      <c r="F24652" s="2">
        <f ca="1">D24652*(1+E24652)</f>
        <v>6.7377707767063946</v>
      </c>
      <c r="G24652" s="2">
        <v>-1.3570900700936157</v>
      </c>
      <c r="H24652" s="9">
        <f>SIMULATION!$D$15*EXP($G$24652)</f>
        <v>56.824521498602586</v>
      </c>
      <c r="I24652" s="2">
        <f ca="1">$F24652/$H24652</f>
        <v>0.11857153565071531</v>
      </c>
      <c r="J24652">
        <v>0</v>
      </c>
      <c r="K24652">
        <f ca="1">SIMULATION!$D$3*SIMULATION!$D$17/$H24652/(SIMULATION!$D$17-$I24652)*(((EXP(-$I24652*$J24652))/(1-EXP(-SIMULATION!$D$4*$I24652)))-(EXP(-SIMULATION!$D$17*$J24652)/(1-EXP(-SIMULATION!$D$4*SIMULATION!$D$17))))</f>
        <v>0.81348502927928257</v>
      </c>
      <c r="L24652">
        <v>-0.5427517990646471</v>
      </c>
      <c r="M24652">
        <f t="shared" ca="1" si="385"/>
        <v>0.37196456612579482</v>
      </c>
    </row>
    <row r="24653" spans="1:13" x14ac:dyDescent="0.25">
      <c r="A24653" s="9"/>
      <c r="H24653" s="9"/>
      <c r="J24653">
        <v>1</v>
      </c>
      <c r="K24653">
        <f ca="1">SIMULATION!$D$3*SIMULATION!$D$17/$H24652/(SIMULATION!$D$17-$I24652)*(((EXP(-$I24652*$J24653))/(1-EXP(-SIMULATION!$D$4*$I24652)))-(EXP(-SIMULATION!$D$17*$J24653)/(1-EXP(-SIMULATION!$D$4*SIMULATION!$D$17))))</f>
        <v>3.986491983537221</v>
      </c>
      <c r="L24653">
        <v>-6.4342867049447458E-2</v>
      </c>
      <c r="M24653">
        <f t="shared" ca="1" si="385"/>
        <v>3.7299896598467974</v>
      </c>
    </row>
    <row r="24654" spans="1:13" x14ac:dyDescent="0.25">
      <c r="A24654" s="9"/>
      <c r="H24654" s="9"/>
      <c r="J24654">
        <v>2</v>
      </c>
      <c r="K24654">
        <f ca="1">SIMULATION!$D$3*SIMULATION!$D$17/$H24652/(SIMULATION!$D$17-$I24652)*(((EXP(-$I24652*$J24654))/(1-EXP(-SIMULATION!$D$4*$I24652)))-(EXP(-SIMULATION!$D$17*$J24654)/(1-EXP(-SIMULATION!$D$4*SIMULATION!$D$17))))</f>
        <v>5.6323828858430751</v>
      </c>
      <c r="L24654">
        <v>-0.11445591709915716</v>
      </c>
      <c r="M24654">
        <f t="shared" ca="1" si="385"/>
        <v>4.9877233371903085</v>
      </c>
    </row>
    <row r="24655" spans="1:13" x14ac:dyDescent="0.25">
      <c r="A24655" s="9"/>
      <c r="H24655" s="9"/>
      <c r="J24655">
        <v>3</v>
      </c>
      <c r="K24655">
        <f ca="1">SIMULATION!$D$3*SIMULATION!$D$17/$H24652/(SIMULATION!$D$17-$I24652)*(((EXP(-$I24652*$J24655))/(1-EXP(-SIMULATION!$D$4*$I24652)))-(EXP(-SIMULATION!$D$17*$J24655)/(1-EXP(-SIMULATION!$D$4*SIMULATION!$D$17))))</f>
        <v>6.3429820882791796</v>
      </c>
      <c r="L24655">
        <v>-0.1948899408393327</v>
      </c>
      <c r="M24655">
        <f t="shared" ca="1" si="385"/>
        <v>5.1067986843495028</v>
      </c>
    </row>
    <row r="24656" spans="1:13" x14ac:dyDescent="0.25">
      <c r="A24656" s="9"/>
      <c r="H24656" s="9"/>
      <c r="J24656">
        <v>4</v>
      </c>
      <c r="K24656">
        <f ca="1">SIMULATION!$D$3*SIMULATION!$D$17/$H24652/(SIMULATION!$D$17-$I24652)*(((EXP(-$I24652*$J24656))/(1-EXP(-SIMULATION!$D$4*$I24652)))-(EXP(-SIMULATION!$D$17*$J24656)/(1-EXP(-SIMULATION!$D$4*SIMULATION!$D$17))))</f>
        <v>6.492701169270048</v>
      </c>
      <c r="L24656">
        <v>9.9771334323466979E-2</v>
      </c>
      <c r="M24656">
        <f t="shared" ca="1" si="385"/>
        <v>7.1404866282916553</v>
      </c>
    </row>
    <row r="24657" spans="1:13" x14ac:dyDescent="0.25">
      <c r="A24657" s="9"/>
      <c r="H24657" s="9"/>
      <c r="J24657">
        <v>5</v>
      </c>
      <c r="K24657">
        <f ca="1">SIMULATION!$D$3*SIMULATION!$D$17/$H24652/(SIMULATION!$D$17-$I24652)*(((EXP(-$I24652*$J24657))/(1-EXP(-SIMULATION!$D$4*$I24652)))-(EXP(-SIMULATION!$D$17*$J24657)/(1-EXP(-SIMULATION!$D$4*SIMULATION!$D$17))))</f>
        <v>6.317169921338019</v>
      </c>
      <c r="L24657">
        <v>4.3047056969536777E-2</v>
      </c>
      <c r="M24657">
        <f t="shared" ca="1" si="385"/>
        <v>6.5891054948281003</v>
      </c>
    </row>
    <row r="24658" spans="1:13" x14ac:dyDescent="0.25">
      <c r="A24658" s="9"/>
      <c r="H24658" s="9"/>
      <c r="J24658">
        <v>6</v>
      </c>
      <c r="K24658">
        <f ca="1">SIMULATION!$D$3*SIMULATION!$D$17/$H24652/(SIMULATION!$D$17-$I24652)*(((EXP(-$I24652*$J24658))/(1-EXP(-SIMULATION!$D$4*$I24652)))-(EXP(-SIMULATION!$D$17*$J24658)/(1-EXP(-SIMULATION!$D$4*SIMULATION!$D$17))))</f>
        <v>5.9635644399691614</v>
      </c>
      <c r="L24658">
        <v>-0.33738745138531384</v>
      </c>
      <c r="M24658">
        <f t="shared" ca="1" si="385"/>
        <v>3.9515326323958795</v>
      </c>
    </row>
    <row r="24659" spans="1:13" x14ac:dyDescent="0.25">
      <c r="A24659" s="9"/>
      <c r="H24659" s="9"/>
      <c r="J24659">
        <v>7</v>
      </c>
      <c r="K24659">
        <f ca="1">SIMULATION!$D$3*SIMULATION!$D$17/$H24652/(SIMULATION!$D$17-$I24652)*(((EXP(-$I24652*$J24659))/(1-EXP(-SIMULATION!$D$4*$I24652)))-(EXP(-SIMULATION!$D$17*$J24659)/(1-EXP(-SIMULATION!$D$4*SIMULATION!$D$17))))</f>
        <v>5.5228047987639597</v>
      </c>
      <c r="L24659">
        <v>-1.9736884513477874E-2</v>
      </c>
      <c r="M24659">
        <f t="shared" ca="1" si="385"/>
        <v>5.4138018382602739</v>
      </c>
    </row>
    <row r="24660" spans="1:13" x14ac:dyDescent="0.25">
      <c r="A24660" s="9"/>
      <c r="H24660" s="9"/>
      <c r="J24660">
        <v>8</v>
      </c>
      <c r="K24660">
        <f ca="1">SIMULATION!$D$3*SIMULATION!$D$17/$H24652/(SIMULATION!$D$17-$I24652)*(((EXP(-$I24652*$J24660))/(1-EXP(-SIMULATION!$D$4*$I24652)))-(EXP(-SIMULATION!$D$17*$J24660)/(1-EXP(-SIMULATION!$D$4*SIMULATION!$D$17))))</f>
        <v>5.050140329245778</v>
      </c>
      <c r="L24660">
        <v>3.99785837740326E-2</v>
      </c>
      <c r="M24660">
        <f t="shared" ca="1" si="385"/>
        <v>5.2520377874691508</v>
      </c>
    </row>
    <row r="24661" spans="1:13" x14ac:dyDescent="0.25">
      <c r="A24661" s="9"/>
      <c r="H24661" s="9"/>
      <c r="J24661">
        <v>9</v>
      </c>
      <c r="K24661">
        <f ca="1">SIMULATION!$D$3*SIMULATION!$D$17/$H24652/(SIMULATION!$D$17-$I24652)*(((EXP(-$I24652*$J24661))/(1-EXP(-SIMULATION!$D$4*$I24652)))-(EXP(-SIMULATION!$D$17*$J24661)/(1-EXP(-SIMULATION!$D$4*SIMULATION!$D$17))))</f>
        <v>4.5782987373075237</v>
      </c>
      <c r="L24661">
        <v>-0.20506921693472863</v>
      </c>
      <c r="M24661">
        <f t="shared" ca="1" si="385"/>
        <v>3.6394306003546131</v>
      </c>
    </row>
    <row r="24662" spans="1:13" x14ac:dyDescent="0.25">
      <c r="A24662" s="9"/>
      <c r="H24662" s="9"/>
      <c r="J24662">
        <v>10</v>
      </c>
      <c r="K24662">
        <f ca="1">SIMULATION!$D$3*SIMULATION!$D$17/$H24652/(SIMULATION!$D$17-$I24652)*(((EXP(-$I24652*$J24662))/(1-EXP(-SIMULATION!$D$4*$I24652)))-(EXP(-SIMULATION!$D$17*$J24662)/(1-EXP(-SIMULATION!$D$4*SIMULATION!$D$17))))</f>
        <v>4.125874689892183</v>
      </c>
      <c r="L24662">
        <v>-0.32986493882998225</v>
      </c>
      <c r="M24662">
        <f t="shared" ca="1" si="385"/>
        <v>2.7648932876907262</v>
      </c>
    </row>
    <row r="24663" spans="1:13" x14ac:dyDescent="0.25">
      <c r="A24663" s="9"/>
      <c r="H24663" s="9"/>
      <c r="J24663">
        <v>11</v>
      </c>
      <c r="K24663">
        <f ca="1">SIMULATION!$D$3*SIMULATION!$D$17/$H24652/(SIMULATION!$D$17-$I24652)*(((EXP(-$I24652*$J24663))/(1-EXP(-SIMULATION!$D$4*$I24652)))-(EXP(-SIMULATION!$D$17*$J24663)/(1-EXP(-SIMULATION!$D$4*SIMULATION!$D$17))))</f>
        <v>3.7026719524078886</v>
      </c>
      <c r="L24663">
        <v>0.13921680484416346</v>
      </c>
      <c r="M24663">
        <f t="shared" ca="1" si="385"/>
        <v>4.2181461110082159</v>
      </c>
    </row>
    <row r="24664" spans="1:13" x14ac:dyDescent="0.25">
      <c r="A24664" s="9"/>
      <c r="H24664" s="9"/>
      <c r="J24664">
        <v>12</v>
      </c>
      <c r="K24664">
        <f ca="1">SIMULATION!$D$3*SIMULATION!$D$17/$H24652/(SIMULATION!$D$17-$I24652)*(((EXP(-$I24652*$J24664))/(1-EXP(-SIMULATION!$D$4*$I24652)))-(EXP(-SIMULATION!$D$17*$J24664)/(1-EXP(-SIMULATION!$D$4*SIMULATION!$D$17))))</f>
        <v>3.3130970301238389</v>
      </c>
      <c r="L24664">
        <v>-4.8963910957472247E-2</v>
      </c>
      <c r="M24664">
        <f t="shared" ca="1" si="385"/>
        <v>3.1508748421473896</v>
      </c>
    </row>
    <row r="24665" spans="1:13" x14ac:dyDescent="0.25">
      <c r="A24665" s="9"/>
      <c r="H24665" s="9"/>
      <c r="J24665">
        <v>13</v>
      </c>
      <c r="K24665">
        <f ca="1">SIMULATION!$D$3*SIMULATION!$D$17/$H24652/(SIMULATION!$D$17-$I24652)*(((EXP(-$I24652*$J24665))/(1-EXP(-SIMULATION!$D$4*$I24652)))-(EXP(-SIMULATION!$D$17*$J24665)/(1-EXP(-SIMULATION!$D$4*SIMULATION!$D$17))))</f>
        <v>2.9583074901718982</v>
      </c>
      <c r="L24665">
        <v>-0.18507723237448795</v>
      </c>
      <c r="M24665">
        <f t="shared" ca="1" si="385"/>
        <v>2.4107921273781656</v>
      </c>
    </row>
    <row r="24666" spans="1:13" x14ac:dyDescent="0.25">
      <c r="A24666" s="9"/>
      <c r="H24666" s="9"/>
      <c r="J24666">
        <v>14</v>
      </c>
      <c r="K24666">
        <f ca="1">SIMULATION!$D$3*SIMULATION!$D$17/$H24652/(SIMULATION!$D$17-$I24652)*(((EXP(-$I24652*$J24666))/(1-EXP(-SIMULATION!$D$4*$I24652)))-(EXP(-SIMULATION!$D$17*$J24666)/(1-EXP(-SIMULATION!$D$4*SIMULATION!$D$17))))</f>
        <v>2.6375652051256613</v>
      </c>
      <c r="L24666">
        <v>-8.1114509053657857E-2</v>
      </c>
      <c r="M24666">
        <f t="shared" ca="1" si="385"/>
        <v>2.423620398414883</v>
      </c>
    </row>
    <row r="24667" spans="1:13" x14ac:dyDescent="0.25">
      <c r="A24667" s="9"/>
      <c r="H24667" s="9"/>
      <c r="J24667">
        <v>15</v>
      </c>
      <c r="K24667">
        <f ca="1">SIMULATION!$D$3*SIMULATION!$D$17/$H24652/(SIMULATION!$D$17-$I24652)*(((EXP(-$I24652*$J24667))/(1-EXP(-SIMULATION!$D$4*$I24652)))-(EXP(-SIMULATION!$D$17*$J24667)/(1-EXP(-SIMULATION!$D$4*SIMULATION!$D$17))))</f>
        <v>2.3490827133802958</v>
      </c>
      <c r="L24667">
        <v>-0.31176164813172869</v>
      </c>
      <c r="M24667">
        <f t="shared" ca="1" si="385"/>
        <v>1.6167288150591015</v>
      </c>
    </row>
    <row r="24668" spans="1:13" x14ac:dyDescent="0.25">
      <c r="A24668" s="9"/>
      <c r="H24668" s="9"/>
      <c r="J24668">
        <v>16</v>
      </c>
      <c r="K24668">
        <f ca="1">SIMULATION!$D$3*SIMULATION!$D$17/$H24652/(SIMULATION!$D$17-$I24652)*(((EXP(-$I24652*$J24668))/(1-EXP(-SIMULATION!$D$4*$I24652)))-(EXP(-SIMULATION!$D$17*$J24668)/(1-EXP(-SIMULATION!$D$4*SIMULATION!$D$17))))</f>
        <v>2.0905470856184234</v>
      </c>
      <c r="L24668">
        <v>0.10482691883232018</v>
      </c>
      <c r="M24668">
        <f t="shared" ca="1" si="385"/>
        <v>2.3096926952776893</v>
      </c>
    </row>
    <row r="24669" spans="1:13" x14ac:dyDescent="0.25">
      <c r="A24669" s="9"/>
      <c r="H24669" s="9"/>
      <c r="J24669">
        <v>17</v>
      </c>
      <c r="K24669">
        <f ca="1">SIMULATION!$D$3*SIMULATION!$D$17/$H24652/(SIMULATION!$D$17-$I24652)*(((EXP(-$I24652*$J24669))/(1-EXP(-SIMULATION!$D$4*$I24652)))-(EXP(-SIMULATION!$D$17*$J24669)/(1-EXP(-SIMULATION!$D$4*SIMULATION!$D$17))))</f>
        <v>1.859439198066525</v>
      </c>
      <c r="L24669">
        <v>-0.17062280897264206</v>
      </c>
      <c r="M24669">
        <f t="shared" ca="1" si="385"/>
        <v>1.5421764589785776</v>
      </c>
    </row>
    <row r="24670" spans="1:13" x14ac:dyDescent="0.25">
      <c r="A24670" s="9"/>
      <c r="H24670" s="9"/>
      <c r="J24670">
        <v>18</v>
      </c>
      <c r="K24670">
        <f ca="1">SIMULATION!$D$3*SIMULATION!$D$17/$H24652/(SIMULATION!$D$17-$I24652)*(((EXP(-$I24652*$J24670))/(1-EXP(-SIMULATION!$D$4*$I24652)))-(EXP(-SIMULATION!$D$17*$J24670)/(1-EXP(-SIMULATION!$D$4*SIMULATION!$D$17))))</f>
        <v>1.6532237348683849</v>
      </c>
      <c r="L24670">
        <v>4.4381795568088842E-2</v>
      </c>
      <c r="M24670">
        <f t="shared" ca="1" si="385"/>
        <v>1.7265967726976257</v>
      </c>
    </row>
    <row r="24671" spans="1:13" x14ac:dyDescent="0.25">
      <c r="A24671" s="9"/>
      <c r="H24671" s="9"/>
      <c r="J24671">
        <v>19</v>
      </c>
      <c r="K24671">
        <f ca="1">SIMULATION!$D$3*SIMULATION!$D$17/$H24652/(SIMULATION!$D$17-$I24652)*(((EXP(-$I24652*$J24671))/(1-EXP(-SIMULATION!$D$4*$I24652)))-(EXP(-SIMULATION!$D$17*$J24671)/(1-EXP(-SIMULATION!$D$4*SIMULATION!$D$17))))</f>
        <v>1.4694579825066794</v>
      </c>
      <c r="L24671">
        <v>-0.28846386287349102</v>
      </c>
      <c r="M24671">
        <f t="shared" ca="1" si="385"/>
        <v>1.0455724565425157</v>
      </c>
    </row>
    <row r="24672" spans="1:13" x14ac:dyDescent="0.25">
      <c r="A24672" s="9"/>
      <c r="H24672" s="9"/>
      <c r="J24672">
        <v>20</v>
      </c>
      <c r="K24672">
        <f ca="1">SIMULATION!$D$3*SIMULATION!$D$17/$H24652/(SIMULATION!$D$17-$I24652)*(((EXP(-$I24652*$J24672))/(1-EXP(-SIMULATION!$D$4*$I24652)))-(EXP(-SIMULATION!$D$17*$J24672)/(1-EXP(-SIMULATION!$D$4*SIMULATION!$D$17))))</f>
        <v>1.3058500336925847</v>
      </c>
      <c r="L24672">
        <v>-0.26436794853085166</v>
      </c>
      <c r="M24672">
        <f t="shared" ca="1" si="385"/>
        <v>0.96062513919633252</v>
      </c>
    </row>
    <row r="24673" spans="1:13" x14ac:dyDescent="0.25">
      <c r="A24673" s="9"/>
      <c r="H24673" s="9"/>
      <c r="J24673">
        <v>21</v>
      </c>
      <c r="K24673">
        <f ca="1">SIMULATION!$D$3*SIMULATION!$D$17/$H24652/(SIMULATION!$D$17-$I24652)*(((EXP(-$I24652*$J24673))/(1-EXP(-SIMULATION!$D$4*$I24652)))-(EXP(-SIMULATION!$D$17*$J24673)/(1-EXP(-SIMULATION!$D$4*SIMULATION!$D$17))))</f>
        <v>1.1602858590387701</v>
      </c>
      <c r="L24673">
        <v>-0.20617544182831749</v>
      </c>
      <c r="M24673">
        <f t="shared" ca="1" si="385"/>
        <v>0.92106340940430276</v>
      </c>
    </row>
    <row r="24674" spans="1:13" x14ac:dyDescent="0.25">
      <c r="A24674" s="9"/>
      <c r="H24674" s="9"/>
      <c r="J24674">
        <v>22</v>
      </c>
      <c r="K24674">
        <f ca="1">SIMULATION!$D$3*SIMULATION!$D$17/$H24652/(SIMULATION!$D$17-$I24652)*(((EXP(-$I24652*$J24674))/(1-EXP(-SIMULATION!$D$4*$I24652)))-(EXP(-SIMULATION!$D$17*$J24674)/(1-EXP(-SIMULATION!$D$4*SIMULATION!$D$17))))</f>
        <v>1.030837571927528</v>
      </c>
      <c r="L24674">
        <v>-8.8594643063567638E-2</v>
      </c>
      <c r="M24674">
        <f t="shared" ca="1" si="385"/>
        <v>0.93951088518609394</v>
      </c>
    </row>
    <row r="24675" spans="1:13" x14ac:dyDescent="0.25">
      <c r="A24675" s="9"/>
      <c r="H24675" s="9"/>
      <c r="J24675">
        <v>23</v>
      </c>
      <c r="K24675">
        <f ca="1">SIMULATION!$D$3*SIMULATION!$D$17/$H24652/(SIMULATION!$D$17-$I24652)*(((EXP(-$I24652*$J24675))/(1-EXP(-SIMULATION!$D$4*$I24652)))-(EXP(-SIMULATION!$D$17*$J24675)/(1-EXP(-SIMULATION!$D$4*SIMULATION!$D$17))))</f>
        <v>0.9157606571431165</v>
      </c>
      <c r="L24675">
        <v>0.36041340784969544</v>
      </c>
      <c r="M24675">
        <f t="shared" ca="1" si="385"/>
        <v>1.2458130763587436</v>
      </c>
    </row>
    <row r="24676" spans="1:13" x14ac:dyDescent="0.25">
      <c r="A24676" s="9"/>
      <c r="H24676" s="9"/>
      <c r="J24676">
        <v>24</v>
      </c>
      <c r="K24676">
        <f ca="1">SIMULATION!$D$3*SIMULATION!$D$17/$H24652/(SIMULATION!$D$17-$I24652)*(((EXP(-$I24652*$J24676))/(1-EXP(-SIMULATION!$D$4*$I24652)))-(EXP(-SIMULATION!$D$17*$J24676)/(1-EXP(-SIMULATION!$D$4*SIMULATION!$D$17))))</f>
        <v>0.81348502927928179</v>
      </c>
      <c r="L24676">
        <v>6.0901982629366143E-2</v>
      </c>
      <c r="M24676">
        <f t="shared" ca="1" si="385"/>
        <v>0.86302788040169809</v>
      </c>
    </row>
    <row r="24677" spans="1:13" x14ac:dyDescent="0.25">
      <c r="A24677" s="9">
        <v>988</v>
      </c>
      <c r="B24677" s="2">
        <f ca="1">NORMINV(RAND(),SIMULATION!D7,SIMULATION!D8)</f>
        <v>66.46872539560249</v>
      </c>
      <c r="C24677" s="2">
        <v>2</v>
      </c>
      <c r="D24677" s="2">
        <f ca="1">SIMULATION!$D$11*(1+(SIMULATION!$D$12*LN(1+$C24677)))*(1+(SIMULATION!$D$13*(($B24677/63.5)-1)))</f>
        <v>10.458523987266243</v>
      </c>
      <c r="E24677" s="2">
        <v>-4.519832707348876E-2</v>
      </c>
      <c r="F24677" s="2">
        <f ca="1">D24677*(1+E24677)</f>
        <v>9.985816199383855</v>
      </c>
      <c r="G24677" s="2">
        <v>0.34445566518033072</v>
      </c>
      <c r="H24677" s="9">
        <f>SIMULATION!$D$15*EXP($G$24677)</f>
        <v>311.53562085771415</v>
      </c>
      <c r="I24677" s="2">
        <f ca="1">$F24677/$H24677</f>
        <v>3.2053529454805489E-2</v>
      </c>
      <c r="J24677">
        <v>0</v>
      </c>
      <c r="K24677">
        <f ca="1">SIMULATION!$D$3*SIMULATION!$D$17/$H24677/(SIMULATION!$D$17-$I24677)*(((EXP(-$I24677*$J24677))/(1-EXP(-SIMULATION!$D$4*$I24677)))-(EXP(-SIMULATION!$D$17*$J24677)/(1-EXP(-SIMULATION!$D$4*SIMULATION!$D$17))))</f>
        <v>1.6425472583216574</v>
      </c>
      <c r="L24677">
        <v>-0.28356360414546156</v>
      </c>
      <c r="M24677">
        <f t="shared" ca="1" si="385"/>
        <v>1.1767806377727217</v>
      </c>
    </row>
    <row r="24678" spans="1:13" x14ac:dyDescent="0.25">
      <c r="A24678" s="9"/>
      <c r="H24678" s="9"/>
      <c r="J24678">
        <v>1</v>
      </c>
      <c r="K24678">
        <f ca="1">SIMULATION!$D$3*SIMULATION!$D$17/$H24677/(SIMULATION!$D$17-$I24677)*(((EXP(-$I24677*$J24678))/(1-EXP(-SIMULATION!$D$4*$I24677)))-(EXP(-SIMULATION!$D$17*$J24678)/(1-EXP(-SIMULATION!$D$4*SIMULATION!$D$17))))</f>
        <v>2.2140590426788038</v>
      </c>
      <c r="L24678">
        <v>-0.13858716883707045</v>
      </c>
      <c r="M24678">
        <f t="shared" ca="1" si="385"/>
        <v>1.9072188683158338</v>
      </c>
    </row>
    <row r="24679" spans="1:13" x14ac:dyDescent="0.25">
      <c r="A24679" s="9"/>
      <c r="H24679" s="9"/>
      <c r="J24679">
        <v>2</v>
      </c>
      <c r="K24679">
        <f ca="1">SIMULATION!$D$3*SIMULATION!$D$17/$H24677/(SIMULATION!$D$17-$I24677)*(((EXP(-$I24677*$J24679))/(1-EXP(-SIMULATION!$D$4*$I24677)))-(EXP(-SIMULATION!$D$17*$J24679)/(1-EXP(-SIMULATION!$D$4*SIMULATION!$D$17))))</f>
        <v>2.5436586407133022</v>
      </c>
      <c r="L24679">
        <v>-0.20182625776929167</v>
      </c>
      <c r="M24679">
        <f t="shared" ca="1" si="385"/>
        <v>2.0302815362156132</v>
      </c>
    </row>
    <row r="24680" spans="1:13" x14ac:dyDescent="0.25">
      <c r="A24680" s="9"/>
      <c r="H24680" s="9"/>
      <c r="J24680">
        <v>3</v>
      </c>
      <c r="K24680">
        <f ca="1">SIMULATION!$D$3*SIMULATION!$D$17/$H24677/(SIMULATION!$D$17-$I24677)*(((EXP(-$I24677*$J24680))/(1-EXP(-SIMULATION!$D$4*$I24677)))-(EXP(-SIMULATION!$D$17*$J24680)/(1-EXP(-SIMULATION!$D$4*SIMULATION!$D$17))))</f>
        <v>2.7193908247362644</v>
      </c>
      <c r="L24680">
        <v>-2.0218392486208003E-2</v>
      </c>
      <c r="M24680">
        <f t="shared" ca="1" si="385"/>
        <v>2.6644091137183534</v>
      </c>
    </row>
    <row r="24681" spans="1:13" x14ac:dyDescent="0.25">
      <c r="A24681" s="9"/>
      <c r="H24681" s="9"/>
      <c r="J24681">
        <v>4</v>
      </c>
      <c r="K24681">
        <f ca="1">SIMULATION!$D$3*SIMULATION!$D$17/$H24677/(SIMULATION!$D$17-$I24677)*(((EXP(-$I24677*$J24681))/(1-EXP(-SIMULATION!$D$4*$I24677)))-(EXP(-SIMULATION!$D$17*$J24681)/(1-EXP(-SIMULATION!$D$4*SIMULATION!$D$17))))</f>
        <v>2.7976403626002124</v>
      </c>
      <c r="L24681">
        <v>-0.2792800347427174</v>
      </c>
      <c r="M24681">
        <f t="shared" ca="1" si="385"/>
        <v>2.0163152649355967</v>
      </c>
    </row>
    <row r="24682" spans="1:13" x14ac:dyDescent="0.25">
      <c r="A24682" s="9"/>
      <c r="H24682" s="9"/>
      <c r="J24682">
        <v>5</v>
      </c>
      <c r="K24682">
        <f ca="1">SIMULATION!$D$3*SIMULATION!$D$17/$H24677/(SIMULATION!$D$17-$I24677)*(((EXP(-$I24677*$J24682))/(1-EXP(-SIMULATION!$D$4*$I24677)))-(EXP(-SIMULATION!$D$17*$J24682)/(1-EXP(-SIMULATION!$D$4*SIMULATION!$D$17))))</f>
        <v>2.8145046728495791</v>
      </c>
      <c r="L24682">
        <v>5.9703331240781907E-2</v>
      </c>
      <c r="M24682">
        <f t="shared" ca="1" si="385"/>
        <v>2.9825399776114461</v>
      </c>
    </row>
    <row r="24683" spans="1:13" x14ac:dyDescent="0.25">
      <c r="A24683" s="9"/>
      <c r="H24683" s="9"/>
      <c r="J24683">
        <v>6</v>
      </c>
      <c r="K24683">
        <f ca="1">SIMULATION!$D$3*SIMULATION!$D$17/$H24677/(SIMULATION!$D$17-$I24677)*(((EXP(-$I24677*$J24683))/(1-EXP(-SIMULATION!$D$4*$I24677)))-(EXP(-SIMULATION!$D$17*$J24683)/(1-EXP(-SIMULATION!$D$4*SIMULATION!$D$17))))</f>
        <v>2.7930816619429963</v>
      </c>
      <c r="L24683">
        <v>0.21207817230540904</v>
      </c>
      <c r="M24683">
        <f t="shared" ca="1" si="385"/>
        <v>3.3854333159076213</v>
      </c>
    </row>
    <row r="24684" spans="1:13" x14ac:dyDescent="0.25">
      <c r="A24684" s="9"/>
      <c r="H24684" s="9"/>
      <c r="J24684">
        <v>7</v>
      </c>
      <c r="K24684">
        <f ca="1">SIMULATION!$D$3*SIMULATION!$D$17/$H24677/(SIMULATION!$D$17-$I24677)*(((EXP(-$I24677*$J24684))/(1-EXP(-SIMULATION!$D$4*$I24677)))-(EXP(-SIMULATION!$D$17*$J24684)/(1-EXP(-SIMULATION!$D$4*SIMULATION!$D$17))))</f>
        <v>2.7481399121285137</v>
      </c>
      <c r="L24684">
        <v>0.41214937314588163</v>
      </c>
      <c r="M24684">
        <f t="shared" ca="1" si="385"/>
        <v>3.8807840542294589</v>
      </c>
    </row>
    <row r="24685" spans="1:13" x14ac:dyDescent="0.25">
      <c r="A24685" s="9"/>
      <c r="H24685" s="9"/>
      <c r="J24685">
        <v>8</v>
      </c>
      <c r="K24685">
        <f ca="1">SIMULATION!$D$3*SIMULATION!$D$17/$H24677/(SIMULATION!$D$17-$I24677)*(((EXP(-$I24677*$J24685))/(1-EXP(-SIMULATION!$D$4*$I24677)))-(EXP(-SIMULATION!$D$17*$J24685)/(1-EXP(-SIMULATION!$D$4*SIMULATION!$D$17))))</f>
        <v>2.6891114171794634</v>
      </c>
      <c r="L24685">
        <v>0.15126843368934739</v>
      </c>
      <c r="M24685">
        <f t="shared" ca="1" si="385"/>
        <v>3.0958890892723425</v>
      </c>
    </row>
    <row r="24686" spans="1:13" x14ac:dyDescent="0.25">
      <c r="A24686" s="9"/>
      <c r="H24686" s="9"/>
      <c r="J24686">
        <v>9</v>
      </c>
      <c r="K24686">
        <f ca="1">SIMULATION!$D$3*SIMULATION!$D$17/$H24677/(SIMULATION!$D$17-$I24677)*(((EXP(-$I24677*$J24686))/(1-EXP(-SIMULATION!$D$4*$I24677)))-(EXP(-SIMULATION!$D$17*$J24686)/(1-EXP(-SIMULATION!$D$4*SIMULATION!$D$17))))</f>
        <v>2.6220093671509734</v>
      </c>
      <c r="L24686">
        <v>-9.8502508907270053E-2</v>
      </c>
      <c r="M24686">
        <f t="shared" ca="1" si="385"/>
        <v>2.3637348661082389</v>
      </c>
    </row>
    <row r="24687" spans="1:13" x14ac:dyDescent="0.25">
      <c r="A24687" s="9"/>
      <c r="H24687" s="9"/>
      <c r="J24687">
        <v>10</v>
      </c>
      <c r="K24687">
        <f ca="1">SIMULATION!$D$3*SIMULATION!$D$17/$H24677/(SIMULATION!$D$17-$I24677)*(((EXP(-$I24677*$J24687))/(1-EXP(-SIMULATION!$D$4*$I24677)))-(EXP(-SIMULATION!$D$17*$J24687)/(1-EXP(-SIMULATION!$D$4*SIMULATION!$D$17))))</f>
        <v>2.5506570794929369</v>
      </c>
      <c r="L24687">
        <v>-6.7020029175873769E-2</v>
      </c>
      <c r="M24687">
        <f t="shared" ca="1" si="385"/>
        <v>2.3797119676076712</v>
      </c>
    </row>
    <row r="24688" spans="1:13" x14ac:dyDescent="0.25">
      <c r="A24688" s="9"/>
      <c r="H24688" s="9"/>
      <c r="J24688">
        <v>11</v>
      </c>
      <c r="K24688">
        <f ca="1">SIMULATION!$D$3*SIMULATION!$D$17/$H24677/(SIMULATION!$D$17-$I24677)*(((EXP(-$I24677*$J24688))/(1-EXP(-SIMULATION!$D$4*$I24677)))-(EXP(-SIMULATION!$D$17*$J24688)/(1-EXP(-SIMULATION!$D$4*SIMULATION!$D$17))))</f>
        <v>2.4774754970323389</v>
      </c>
      <c r="L24688">
        <v>-2.5486182012931079E-2</v>
      </c>
      <c r="M24688">
        <f t="shared" ca="1" si="385"/>
        <v>2.4143341055823959</v>
      </c>
    </row>
    <row r="24689" spans="1:13" x14ac:dyDescent="0.25">
      <c r="A24689" s="9"/>
      <c r="H24689" s="9"/>
      <c r="J24689">
        <v>12</v>
      </c>
      <c r="K24689">
        <f ca="1">SIMULATION!$D$3*SIMULATION!$D$17/$H24677/(SIMULATION!$D$17-$I24677)*(((EXP(-$I24677*$J24689))/(1-EXP(-SIMULATION!$D$4*$I24677)))-(EXP(-SIMULATION!$D$17*$J24689)/(1-EXP(-SIMULATION!$D$4*SIMULATION!$D$17))))</f>
        <v>2.4039878058642343</v>
      </c>
      <c r="L24689">
        <v>-0.28171683365806677</v>
      </c>
      <c r="M24689">
        <f t="shared" ca="1" si="385"/>
        <v>1.726743973043559</v>
      </c>
    </row>
    <row r="24690" spans="1:13" x14ac:dyDescent="0.25">
      <c r="A24690" s="9"/>
      <c r="H24690" s="9"/>
      <c r="J24690">
        <v>13</v>
      </c>
      <c r="K24690">
        <f ca="1">SIMULATION!$D$3*SIMULATION!$D$17/$H24677/(SIMULATION!$D$17-$I24677)*(((EXP(-$I24677*$J24690))/(1-EXP(-SIMULATION!$D$4*$I24677)))-(EXP(-SIMULATION!$D$17*$J24690)/(1-EXP(-SIMULATION!$D$4*SIMULATION!$D$17))))</f>
        <v>2.3311427777572438</v>
      </c>
      <c r="L24690">
        <v>-0.26645548132640984</v>
      </c>
      <c r="M24690">
        <f t="shared" ca="1" si="385"/>
        <v>1.7099970068693533</v>
      </c>
    </row>
    <row r="24691" spans="1:13" x14ac:dyDescent="0.25">
      <c r="A24691" s="9"/>
      <c r="H24691" s="9"/>
      <c r="J24691">
        <v>14</v>
      </c>
      <c r="K24691">
        <f ca="1">SIMULATION!$D$3*SIMULATION!$D$17/$H24677/(SIMULATION!$D$17-$I24677)*(((EXP(-$I24677*$J24691))/(1-EXP(-SIMULATION!$D$4*$I24677)))-(EXP(-SIMULATION!$D$17*$J24691)/(1-EXP(-SIMULATION!$D$4*SIMULATION!$D$17))))</f>
        <v>2.2595219477417716</v>
      </c>
      <c r="L24691">
        <v>0.24403645647508684</v>
      </c>
      <c r="M24691">
        <f t="shared" ca="1" si="385"/>
        <v>2.8109276771963598</v>
      </c>
    </row>
    <row r="24692" spans="1:13" x14ac:dyDescent="0.25">
      <c r="A24692" s="9"/>
      <c r="H24692" s="9"/>
      <c r="J24692">
        <v>15</v>
      </c>
      <c r="K24692">
        <f ca="1">SIMULATION!$D$3*SIMULATION!$D$17/$H24677/(SIMULATION!$D$17-$I24677)*(((EXP(-$I24677*$J24692))/(1-EXP(-SIMULATION!$D$4*$I24677)))-(EXP(-SIMULATION!$D$17*$J24692)/(1-EXP(-SIMULATION!$D$4*SIMULATION!$D$17))))</f>
        <v>2.1894723513489183</v>
      </c>
      <c r="L24692">
        <v>-0.68496453858332906</v>
      </c>
      <c r="M24692">
        <f t="shared" ca="1" si="385"/>
        <v>0.68976143246624988</v>
      </c>
    </row>
    <row r="24693" spans="1:13" x14ac:dyDescent="0.25">
      <c r="A24693" s="9"/>
      <c r="H24693" s="9"/>
      <c r="J24693">
        <v>16</v>
      </c>
      <c r="K24693">
        <f ca="1">SIMULATION!$D$3*SIMULATION!$D$17/$H24677/(SIMULATION!$D$17-$I24677)*(((EXP(-$I24677*$J24693))/(1-EXP(-SIMULATION!$D$4*$I24677)))-(EXP(-SIMULATION!$D$17*$J24693)/(1-EXP(-SIMULATION!$D$4*SIMULATION!$D$17))))</f>
        <v>2.1211915595241204</v>
      </c>
      <c r="L24693">
        <v>-2.0803839229478666E-2</v>
      </c>
      <c r="M24693">
        <f t="shared" ca="1" si="385"/>
        <v>2.0770626313448535</v>
      </c>
    </row>
    <row r="24694" spans="1:13" x14ac:dyDescent="0.25">
      <c r="A24694" s="9"/>
      <c r="H24694" s="9"/>
      <c r="J24694">
        <v>17</v>
      </c>
      <c r="K24694">
        <f ca="1">SIMULATION!$D$3*SIMULATION!$D$17/$H24677/(SIMULATION!$D$17-$I24677)*(((EXP(-$I24677*$J24694))/(1-EXP(-SIMULATION!$D$4*$I24677)))-(EXP(-SIMULATION!$D$17*$J24694)/(1-EXP(-SIMULATION!$D$4*SIMULATION!$D$17))))</f>
        <v>2.054782145563375</v>
      </c>
      <c r="L24694">
        <v>8.9521262925171027E-2</v>
      </c>
      <c r="M24694">
        <f t="shared" ca="1" si="385"/>
        <v>2.2387288382703008</v>
      </c>
    </row>
    <row r="24695" spans="1:13" x14ac:dyDescent="0.25">
      <c r="A24695" s="9"/>
      <c r="H24695" s="9"/>
      <c r="J24695">
        <v>18</v>
      </c>
      <c r="K24695">
        <f ca="1">SIMULATION!$D$3*SIMULATION!$D$17/$H24677/(SIMULATION!$D$17-$I24677)*(((EXP(-$I24677*$J24695))/(1-EXP(-SIMULATION!$D$4*$I24677)))-(EXP(-SIMULATION!$D$17*$J24695)/(1-EXP(-SIMULATION!$D$4*SIMULATION!$D$17))))</f>
        <v>1.9902865641518801</v>
      </c>
      <c r="L24695">
        <v>-3.5232174339017104E-2</v>
      </c>
      <c r="M24695">
        <f t="shared" ca="1" si="385"/>
        <v>1.9201644409390777</v>
      </c>
    </row>
    <row r="24696" spans="1:13" x14ac:dyDescent="0.25">
      <c r="A24696" s="9"/>
      <c r="H24696" s="9"/>
      <c r="J24696">
        <v>19</v>
      </c>
      <c r="K24696">
        <f ca="1">SIMULATION!$D$3*SIMULATION!$D$17/$H24677/(SIMULATION!$D$17-$I24677)*(((EXP(-$I24677*$J24696))/(1-EXP(-SIMULATION!$D$4*$I24677)))-(EXP(-SIMULATION!$D$17*$J24696)/(1-EXP(-SIMULATION!$D$4*SIMULATION!$D$17))))</f>
        <v>1.9277094787814544</v>
      </c>
      <c r="L24696">
        <v>-0.15333908953773959</v>
      </c>
      <c r="M24696">
        <f t="shared" ca="1" si="385"/>
        <v>1.6321162624118357</v>
      </c>
    </row>
    <row r="24697" spans="1:13" x14ac:dyDescent="0.25">
      <c r="A24697" s="9"/>
      <c r="H24697" s="9"/>
      <c r="J24697">
        <v>20</v>
      </c>
      <c r="K24697">
        <f ca="1">SIMULATION!$D$3*SIMULATION!$D$17/$H24677/(SIMULATION!$D$17-$I24677)*(((EXP(-$I24677*$J24697))/(1-EXP(-SIMULATION!$D$4*$I24677)))-(EXP(-SIMULATION!$D$17*$J24697)/(1-EXP(-SIMULATION!$D$4*SIMULATION!$D$17))))</f>
        <v>1.8670320465388373</v>
      </c>
      <c r="L24697">
        <v>-0.15115299705719651</v>
      </c>
      <c r="M24697">
        <f t="shared" ca="1" si="385"/>
        <v>1.5848245571026607</v>
      </c>
    </row>
    <row r="24698" spans="1:13" x14ac:dyDescent="0.25">
      <c r="A24698" s="9"/>
      <c r="H24698" s="9"/>
      <c r="J24698">
        <v>21</v>
      </c>
      <c r="K24698">
        <f ca="1">SIMULATION!$D$3*SIMULATION!$D$17/$H24677/(SIMULATION!$D$17-$I24677)*(((EXP(-$I24677*$J24698))/(1-EXP(-SIMULATION!$D$4*$I24677)))-(EXP(-SIMULATION!$D$17*$J24698)/(1-EXP(-SIMULATION!$D$4*SIMULATION!$D$17))))</f>
        <v>1.8082210497126947</v>
      </c>
      <c r="L24698">
        <v>-6.6576172186364829E-2</v>
      </c>
      <c r="M24698">
        <f t="shared" ca="1" si="385"/>
        <v>1.687836613756013</v>
      </c>
    </row>
    <row r="24699" spans="1:13" x14ac:dyDescent="0.25">
      <c r="A24699" s="9"/>
      <c r="H24699" s="9"/>
      <c r="J24699">
        <v>22</v>
      </c>
      <c r="K24699">
        <f ca="1">SIMULATION!$D$3*SIMULATION!$D$17/$H24677/(SIMULATION!$D$17-$I24677)*(((EXP(-$I24677*$J24699))/(1-EXP(-SIMULATION!$D$4*$I24677)))-(EXP(-SIMULATION!$D$17*$J24699)/(1-EXP(-SIMULATION!$D$4*SIMULATION!$D$17))))</f>
        <v>1.7512347258245708</v>
      </c>
      <c r="L24699">
        <v>9.8994583782379006E-2</v>
      </c>
      <c r="M24699">
        <f t="shared" ca="1" si="385"/>
        <v>1.9245974786128226</v>
      </c>
    </row>
    <row r="24700" spans="1:13" x14ac:dyDescent="0.25">
      <c r="A24700" s="9"/>
      <c r="H24700" s="9"/>
      <c r="J24700">
        <v>23</v>
      </c>
      <c r="K24700">
        <f ca="1">SIMULATION!$D$3*SIMULATION!$D$17/$H24677/(SIMULATION!$D$17-$I24677)*(((EXP(-$I24677*$J24700))/(1-EXP(-SIMULATION!$D$4*$I24677)))-(EXP(-SIMULATION!$D$17*$J24700)/(1-EXP(-SIMULATION!$D$4*SIMULATION!$D$17))))</f>
        <v>1.6960264826150653</v>
      </c>
      <c r="L24700">
        <v>-7.1721451636666572E-2</v>
      </c>
      <c r="M24700">
        <f t="shared" ca="1" si="385"/>
        <v>1.5743850012676832</v>
      </c>
    </row>
    <row r="24701" spans="1:13" x14ac:dyDescent="0.25">
      <c r="A24701" s="9"/>
      <c r="H24701" s="9"/>
      <c r="J24701">
        <v>24</v>
      </c>
      <c r="K24701">
        <f ca="1">SIMULATION!$D$3*SIMULATION!$D$17/$H24677/(SIMULATION!$D$17-$I24677)*(((EXP(-$I24677*$J24701))/(1-EXP(-SIMULATION!$D$4*$I24677)))-(EXP(-SIMULATION!$D$17*$J24701)/(1-EXP(-SIMULATION!$D$4*SIMULATION!$D$17))))</f>
        <v>1.6425472583216572</v>
      </c>
      <c r="L24701">
        <v>-0.26198497516588293</v>
      </c>
      <c r="M24701">
        <f t="shared" ca="1" si="385"/>
        <v>1.2122245556414688</v>
      </c>
    </row>
    <row r="24702" spans="1:13" x14ac:dyDescent="0.25">
      <c r="A24702" s="9">
        <v>989</v>
      </c>
      <c r="B24702" s="2">
        <f ca="1">NORMINV(RAND(),SIMULATION!D7,SIMULATION!D8)</f>
        <v>59.112550775684078</v>
      </c>
      <c r="C24702" s="2">
        <v>2</v>
      </c>
      <c r="D24702" s="2">
        <f ca="1">SIMULATION!$D$11*(1+(SIMULATION!$D$12*LN(1+$C24702)))*(1+(SIMULATION!$D$13*(($B24702/63.5)-1)))</f>
        <v>9.9122416808263871</v>
      </c>
      <c r="E24702" s="2">
        <v>0.50543149496628592</v>
      </c>
      <c r="F24702" s="2">
        <f ca="1">D24702*(1+E24702)</f>
        <v>14.922200812033598</v>
      </c>
      <c r="G24702" s="2">
        <v>-0.30041483848135925</v>
      </c>
      <c r="H24702" s="9">
        <f>SIMULATION!$D$15*EXP($G$24702)</f>
        <v>163.47223848166425</v>
      </c>
      <c r="I24702" s="2">
        <f ca="1">$F24702/$H24702</f>
        <v>9.1282782634112741E-2</v>
      </c>
      <c r="J24702">
        <v>0</v>
      </c>
      <c r="K24702">
        <f ca="1">SIMULATION!$D$3*SIMULATION!$D$17/$H24702/(SIMULATION!$D$17-$I24702)*(((EXP(-$I24702*$J24702))/(1-EXP(-SIMULATION!$D$4*$I24702)))-(EXP(-SIMULATION!$D$17*$J24702)/(1-EXP(-SIMULATION!$D$4*SIMULATION!$D$17))))</f>
        <v>0.53284367522628395</v>
      </c>
      <c r="L24702">
        <v>-6.7037966867607476E-2</v>
      </c>
      <c r="M24702">
        <f t="shared" ca="1" si="385"/>
        <v>0.49712291858085017</v>
      </c>
    </row>
    <row r="24703" spans="1:13" x14ac:dyDescent="0.25">
      <c r="A24703" s="9"/>
      <c r="H24703" s="9"/>
      <c r="J24703">
        <v>1</v>
      </c>
      <c r="K24703">
        <f ca="1">SIMULATION!$D$3*SIMULATION!$D$17/$H24702/(SIMULATION!$D$17-$I24702)*(((EXP(-$I24702*$J24703))/(1-EXP(-SIMULATION!$D$4*$I24702)))-(EXP(-SIMULATION!$D$17*$J24703)/(1-EXP(-SIMULATION!$D$4*SIMULATION!$D$17))))</f>
        <v>1.6374183778558113</v>
      </c>
      <c r="L24703">
        <v>0.57387593267668568</v>
      </c>
      <c r="M24703">
        <f t="shared" ca="1" si="385"/>
        <v>2.5770933766297608</v>
      </c>
    </row>
    <row r="24704" spans="1:13" x14ac:dyDescent="0.25">
      <c r="A24704" s="9"/>
      <c r="H24704" s="9"/>
      <c r="J24704">
        <v>2</v>
      </c>
      <c r="K24704">
        <f ca="1">SIMULATION!$D$3*SIMULATION!$D$17/$H24702/(SIMULATION!$D$17-$I24702)*(((EXP(-$I24702*$J24704))/(1-EXP(-SIMULATION!$D$4*$I24702)))-(EXP(-SIMULATION!$D$17*$J24704)/(1-EXP(-SIMULATION!$D$4*SIMULATION!$D$17))))</f>
        <v>2.2321966122095023</v>
      </c>
      <c r="L24704">
        <v>7.4681170045012887E-2</v>
      </c>
      <c r="M24704">
        <f t="shared" ca="1" si="385"/>
        <v>2.3988996669798222</v>
      </c>
    </row>
    <row r="24705" spans="1:13" x14ac:dyDescent="0.25">
      <c r="A24705" s="9"/>
      <c r="H24705" s="9"/>
      <c r="J24705">
        <v>3</v>
      </c>
      <c r="K24705">
        <f ca="1">SIMULATION!$D$3*SIMULATION!$D$17/$H24702/(SIMULATION!$D$17-$I24702)*(((EXP(-$I24702*$J24705))/(1-EXP(-SIMULATION!$D$4*$I24702)))-(EXP(-SIMULATION!$D$17*$J24705)/(1-EXP(-SIMULATION!$D$4*SIMULATION!$D$17))))</f>
        <v>2.5101483021370381</v>
      </c>
      <c r="L24705">
        <v>-0.36211832192385229</v>
      </c>
      <c r="M24705">
        <f t="shared" ca="1" si="385"/>
        <v>1.6011776111871669</v>
      </c>
    </row>
    <row r="24706" spans="1:13" x14ac:dyDescent="0.25">
      <c r="A24706" s="9"/>
      <c r="H24706" s="9"/>
      <c r="J24706">
        <v>4</v>
      </c>
      <c r="K24706">
        <f ca="1">SIMULATION!$D$3*SIMULATION!$D$17/$H24702/(SIMULATION!$D$17-$I24702)*(((EXP(-$I24702*$J24706))/(1-EXP(-SIMULATION!$D$4*$I24702)))-(EXP(-SIMULATION!$D$17*$J24706)/(1-EXP(-SIMULATION!$D$4*SIMULATION!$D$17))))</f>
        <v>2.5940727713253331</v>
      </c>
      <c r="L24706">
        <v>-0.20606635799930223</v>
      </c>
      <c r="M24706">
        <f t="shared" ca="1" si="385"/>
        <v>2.0595216429531646</v>
      </c>
    </row>
    <row r="24707" spans="1:13" x14ac:dyDescent="0.25">
      <c r="A24707" s="9"/>
      <c r="H24707" s="9"/>
      <c r="J24707">
        <v>5</v>
      </c>
      <c r="K24707">
        <f ca="1">SIMULATION!$D$3*SIMULATION!$D$17/$H24702/(SIMULATION!$D$17-$I24702)*(((EXP(-$I24702*$J24707))/(1-EXP(-SIMULATION!$D$4*$I24702)))-(EXP(-SIMULATION!$D$17*$J24707)/(1-EXP(-SIMULATION!$D$4*SIMULATION!$D$17))))</f>
        <v>2.5618773887686297</v>
      </c>
      <c r="L24707">
        <v>0.56146422909985683</v>
      </c>
      <c r="M24707">
        <f t="shared" ref="M24707:M24770" ca="1" si="386">$K24707*(1+$L24707)</f>
        <v>4.0002799019019628</v>
      </c>
    </row>
    <row r="24708" spans="1:13" x14ac:dyDescent="0.25">
      <c r="A24708" s="9"/>
      <c r="H24708" s="9"/>
      <c r="J24708">
        <v>6</v>
      </c>
      <c r="K24708">
        <f ca="1">SIMULATION!$D$3*SIMULATION!$D$17/$H24702/(SIMULATION!$D$17-$I24702)*(((EXP(-$I24702*$J24708))/(1-EXP(-SIMULATION!$D$4*$I24702)))-(EXP(-SIMULATION!$D$17*$J24708)/(1-EXP(-SIMULATION!$D$4*SIMULATION!$D$17))))</f>
        <v>2.46277018936749</v>
      </c>
      <c r="L24708">
        <v>-2.8216818602703499E-2</v>
      </c>
      <c r="M24708">
        <f t="shared" ca="1" si="386"/>
        <v>2.3932786496739618</v>
      </c>
    </row>
    <row r="24709" spans="1:13" x14ac:dyDescent="0.25">
      <c r="A24709" s="9"/>
      <c r="H24709" s="9"/>
      <c r="J24709">
        <v>7</v>
      </c>
      <c r="K24709">
        <f ca="1">SIMULATION!$D$3*SIMULATION!$D$17/$H24702/(SIMULATION!$D$17-$I24702)*(((EXP(-$I24702*$J24709))/(1-EXP(-SIMULATION!$D$4*$I24702)))-(EXP(-SIMULATION!$D$17*$J24709)/(1-EXP(-SIMULATION!$D$4*SIMULATION!$D$17))))</f>
        <v>2.3276305205626726</v>
      </c>
      <c r="L24709">
        <v>-0.18643414257053892</v>
      </c>
      <c r="M24709">
        <f t="shared" ca="1" si="386"/>
        <v>1.8936807202405537</v>
      </c>
    </row>
    <row r="24710" spans="1:13" x14ac:dyDescent="0.25">
      <c r="A24710" s="9"/>
      <c r="H24710" s="9"/>
      <c r="J24710">
        <v>8</v>
      </c>
      <c r="K24710">
        <f ca="1">SIMULATION!$D$3*SIMULATION!$D$17/$H24702/(SIMULATION!$D$17-$I24702)*(((EXP(-$I24702*$J24710))/(1-EXP(-SIMULATION!$D$4*$I24702)))-(EXP(-SIMULATION!$D$17*$J24710)/(1-EXP(-SIMULATION!$D$4*SIMULATION!$D$17))))</f>
        <v>2.175649348218248</v>
      </c>
      <c r="L24710">
        <v>0.31831857053343771</v>
      </c>
      <c r="M24710">
        <f t="shared" ca="1" si="386"/>
        <v>2.8681989387250861</v>
      </c>
    </row>
    <row r="24711" spans="1:13" x14ac:dyDescent="0.25">
      <c r="A24711" s="9"/>
      <c r="H24711" s="9"/>
      <c r="J24711">
        <v>9</v>
      </c>
      <c r="K24711">
        <f ca="1">SIMULATION!$D$3*SIMULATION!$D$17/$H24702/(SIMULATION!$D$17-$I24702)*(((EXP(-$I24702*$J24711))/(1-EXP(-SIMULATION!$D$4*$I24702)))-(EXP(-SIMULATION!$D$17*$J24711)/(1-EXP(-SIMULATION!$D$4*SIMULATION!$D$17))))</f>
        <v>2.0185795455983677</v>
      </c>
      <c r="L24711">
        <v>0.43428910382529512</v>
      </c>
      <c r="M24711">
        <f t="shared" ca="1" si="386"/>
        <v>2.8952266474563544</v>
      </c>
    </row>
    <row r="24712" spans="1:13" x14ac:dyDescent="0.25">
      <c r="A24712" s="9"/>
      <c r="H24712" s="9"/>
      <c r="J24712">
        <v>10</v>
      </c>
      <c r="K24712">
        <f ca="1">SIMULATION!$D$3*SIMULATION!$D$17/$H24702/(SIMULATION!$D$17-$I24702)*(((EXP(-$I24702*$J24712))/(1-EXP(-SIMULATION!$D$4*$I24702)))-(EXP(-SIMULATION!$D$17*$J24712)/(1-EXP(-SIMULATION!$D$4*SIMULATION!$D$17))))</f>
        <v>1.8634550359680506</v>
      </c>
      <c r="L24712">
        <v>-0.3676271665338629</v>
      </c>
      <c r="M24712">
        <f t="shared" ca="1" si="386"/>
        <v>1.1783983411318586</v>
      </c>
    </row>
    <row r="24713" spans="1:13" x14ac:dyDescent="0.25">
      <c r="A24713" s="9"/>
      <c r="H24713" s="9"/>
      <c r="J24713">
        <v>11</v>
      </c>
      <c r="K24713">
        <f ca="1">SIMULATION!$D$3*SIMULATION!$D$17/$H24702/(SIMULATION!$D$17-$I24702)*(((EXP(-$I24702*$J24713))/(1-EXP(-SIMULATION!$D$4*$I24702)))-(EXP(-SIMULATION!$D$17*$J24713)/(1-EXP(-SIMULATION!$D$4*SIMULATION!$D$17))))</f>
        <v>1.7143291359998067</v>
      </c>
      <c r="L24713">
        <v>-0.48704608617933426</v>
      </c>
      <c r="M24713">
        <f t="shared" ca="1" si="386"/>
        <v>0.87937183988790135</v>
      </c>
    </row>
    <row r="24714" spans="1:13" x14ac:dyDescent="0.25">
      <c r="A24714" s="9"/>
      <c r="H24714" s="9"/>
      <c r="J24714">
        <v>12</v>
      </c>
      <c r="K24714">
        <f ca="1">SIMULATION!$D$3*SIMULATION!$D$17/$H24702/(SIMULATION!$D$17-$I24702)*(((EXP(-$I24702*$J24714))/(1-EXP(-SIMULATION!$D$4*$I24702)))-(EXP(-SIMULATION!$D$17*$J24714)/(1-EXP(-SIMULATION!$D$4*SIMULATION!$D$17))))</f>
        <v>1.573384741223169</v>
      </c>
      <c r="L24714">
        <v>0.14755927834225466</v>
      </c>
      <c r="M24714">
        <f t="shared" ca="1" si="386"/>
        <v>1.8055522581927748</v>
      </c>
    </row>
    <row r="24715" spans="1:13" x14ac:dyDescent="0.25">
      <c r="A24715" s="9"/>
      <c r="H24715" s="9"/>
      <c r="J24715">
        <v>13</v>
      </c>
      <c r="K24715">
        <f ca="1">SIMULATION!$D$3*SIMULATION!$D$17/$H24702/(SIMULATION!$D$17-$I24702)*(((EXP(-$I24702*$J24715))/(1-EXP(-SIMULATION!$D$4*$I24702)))-(EXP(-SIMULATION!$D$17*$J24715)/(1-EXP(-SIMULATION!$D$4*SIMULATION!$D$17))))</f>
        <v>1.4416423030036229</v>
      </c>
      <c r="L24715">
        <v>-0.32067550209986462</v>
      </c>
      <c r="M24715">
        <f t="shared" ca="1" si="386"/>
        <v>0.97934293363953095</v>
      </c>
    </row>
    <row r="24716" spans="1:13" x14ac:dyDescent="0.25">
      <c r="A24716" s="9"/>
      <c r="H24716" s="9"/>
      <c r="J24716">
        <v>14</v>
      </c>
      <c r="K24716">
        <f ca="1">SIMULATION!$D$3*SIMULATION!$D$17/$H24702/(SIMULATION!$D$17-$I24702)*(((EXP(-$I24702*$J24716))/(1-EXP(-SIMULATION!$D$4*$I24702)))-(EXP(-SIMULATION!$D$17*$J24716)/(1-EXP(-SIMULATION!$D$4*SIMULATION!$D$17))))</f>
        <v>1.3194103621429782</v>
      </c>
      <c r="L24716">
        <v>0.24372089477002479</v>
      </c>
      <c r="M24716">
        <f t="shared" ca="1" si="386"/>
        <v>1.6409782361733074</v>
      </c>
    </row>
    <row r="24717" spans="1:13" x14ac:dyDescent="0.25">
      <c r="A24717" s="9"/>
      <c r="H24717" s="9"/>
      <c r="J24717">
        <v>15</v>
      </c>
      <c r="K24717">
        <f ca="1">SIMULATION!$D$3*SIMULATION!$D$17/$H24702/(SIMULATION!$D$17-$I24702)*(((EXP(-$I24702*$J24717))/(1-EXP(-SIMULATION!$D$4*$I24702)))-(EXP(-SIMULATION!$D$17*$J24717)/(1-EXP(-SIMULATION!$D$4*SIMULATION!$D$17))))</f>
        <v>1.2065713817771164</v>
      </c>
      <c r="L24717">
        <v>-0.10882987634224031</v>
      </c>
      <c r="M24717">
        <f t="shared" ca="1" si="386"/>
        <v>1.0752603675002268</v>
      </c>
    </row>
    <row r="24718" spans="1:13" x14ac:dyDescent="0.25">
      <c r="A24718" s="9"/>
      <c r="H24718" s="9"/>
      <c r="J24718">
        <v>16</v>
      </c>
      <c r="K24718">
        <f ca="1">SIMULATION!$D$3*SIMULATION!$D$17/$H24702/(SIMULATION!$D$17-$I24702)*(((EXP(-$I24702*$J24718))/(1-EXP(-SIMULATION!$D$4*$I24702)))-(EXP(-SIMULATION!$D$17*$J24718)/(1-EXP(-SIMULATION!$D$4*SIMULATION!$D$17))))</f>
        <v>1.1027622873151057</v>
      </c>
      <c r="L24718">
        <v>8.4414059243516262E-2</v>
      </c>
      <c r="M24718">
        <f t="shared" ca="1" si="386"/>
        <v>1.1958509283680385</v>
      </c>
    </row>
    <row r="24719" spans="1:13" x14ac:dyDescent="0.25">
      <c r="A24719" s="9"/>
      <c r="H24719" s="9"/>
      <c r="J24719">
        <v>17</v>
      </c>
      <c r="K24719">
        <f ca="1">SIMULATION!$D$3*SIMULATION!$D$17/$H24702/(SIMULATION!$D$17-$I24702)*(((EXP(-$I24702*$J24719))/(1-EXP(-SIMULATION!$D$4*$I24702)))-(EXP(-SIMULATION!$D$17*$J24719)/(1-EXP(-SIMULATION!$D$4*SIMULATION!$D$17))))</f>
        <v>1.0074877614250695</v>
      </c>
      <c r="L24719">
        <v>-0.3491565139314462</v>
      </c>
      <c r="M24719">
        <f t="shared" ca="1" si="386"/>
        <v>0.6557168468172957</v>
      </c>
    </row>
    <row r="24720" spans="1:13" x14ac:dyDescent="0.25">
      <c r="A24720" s="9"/>
      <c r="H24720" s="9"/>
      <c r="J24720">
        <v>18</v>
      </c>
      <c r="K24720">
        <f ca="1">SIMULATION!$D$3*SIMULATION!$D$17/$H24702/(SIMULATION!$D$17-$I24702)*(((EXP(-$I24702*$J24720))/(1-EXP(-SIMULATION!$D$4*$I24702)))-(EXP(-SIMULATION!$D$17*$J24720)/(1-EXP(-SIMULATION!$D$4*SIMULATION!$D$17))))</f>
        <v>0.92019065614540263</v>
      </c>
      <c r="L24720">
        <v>0.41015079975160074</v>
      </c>
      <c r="M24720">
        <f t="shared" ca="1" si="386"/>
        <v>1.2976075896873898</v>
      </c>
    </row>
    <row r="24721" spans="1:13" x14ac:dyDescent="0.25">
      <c r="A24721" s="9"/>
      <c r="H24721" s="9"/>
      <c r="J24721">
        <v>19</v>
      </c>
      <c r="K24721">
        <f ca="1">SIMULATION!$D$3*SIMULATION!$D$17/$H24702/(SIMULATION!$D$17-$I24702)*(((EXP(-$I24702*$J24721))/(1-EXP(-SIMULATION!$D$4*$I24702)))-(EXP(-SIMULATION!$D$17*$J24721)/(1-EXP(-SIMULATION!$D$4*SIMULATION!$D$17))))</f>
        <v>0.84029511567120707</v>
      </c>
      <c r="L24721">
        <v>-0.44199924804448337</v>
      </c>
      <c r="M24721">
        <f t="shared" ca="1" si="386"/>
        <v>0.46888530640908133</v>
      </c>
    </row>
    <row r="24722" spans="1:13" x14ac:dyDescent="0.25">
      <c r="A24722" s="9"/>
      <c r="H24722" s="9"/>
      <c r="J24722">
        <v>20</v>
      </c>
      <c r="K24722">
        <f ca="1">SIMULATION!$D$3*SIMULATION!$D$17/$H24702/(SIMULATION!$D$17-$I24702)*(((EXP(-$I24702*$J24722))/(1-EXP(-SIMULATION!$D$4*$I24702)))-(EXP(-SIMULATION!$D$17*$J24722)/(1-EXP(-SIMULATION!$D$4*SIMULATION!$D$17))))</f>
        <v>0.76723238587289622</v>
      </c>
      <c r="L24722">
        <v>3.0251152177173439E-2</v>
      </c>
      <c r="M24722">
        <f t="shared" ca="1" si="386"/>
        <v>0.79044204953319297</v>
      </c>
    </row>
    <row r="24723" spans="1:13" x14ac:dyDescent="0.25">
      <c r="A24723" s="9"/>
      <c r="H24723" s="9"/>
      <c r="J24723">
        <v>21</v>
      </c>
      <c r="K24723">
        <f ca="1">SIMULATION!$D$3*SIMULATION!$D$17/$H24702/(SIMULATION!$D$17-$I24702)*(((EXP(-$I24702*$J24723))/(1-EXP(-SIMULATION!$D$4*$I24702)))-(EXP(-SIMULATION!$D$17*$J24723)/(1-EXP(-SIMULATION!$D$4*SIMULATION!$D$17))))</f>
        <v>0.70045568823223459</v>
      </c>
      <c r="L24723">
        <v>-4.0861196076038893E-2</v>
      </c>
      <c r="M24723">
        <f t="shared" ca="1" si="386"/>
        <v>0.67183423101280049</v>
      </c>
    </row>
    <row r="24724" spans="1:13" x14ac:dyDescent="0.25">
      <c r="A24724" s="9"/>
      <c r="H24724" s="9"/>
      <c r="J24724">
        <v>22</v>
      </c>
      <c r="K24724">
        <f ca="1">SIMULATION!$D$3*SIMULATION!$D$17/$H24702/(SIMULATION!$D$17-$I24702)*(((EXP(-$I24702*$J24724))/(1-EXP(-SIMULATION!$D$4*$I24702)))-(EXP(-SIMULATION!$D$17*$J24724)/(1-EXP(-SIMULATION!$D$4*SIMULATION!$D$17))))</f>
        <v>0.63944823128444173</v>
      </c>
      <c r="L24724">
        <v>0.27432082572070665</v>
      </c>
      <c r="M24724">
        <f t="shared" ca="1" si="386"/>
        <v>0.81486219809603511</v>
      </c>
    </row>
    <row r="24725" spans="1:13" x14ac:dyDescent="0.25">
      <c r="A24725" s="9"/>
      <c r="H24725" s="9"/>
      <c r="J24725">
        <v>23</v>
      </c>
      <c r="K24725">
        <f ca="1">SIMULATION!$D$3*SIMULATION!$D$17/$H24702/(SIMULATION!$D$17-$I24702)*(((EXP(-$I24702*$J24725))/(1-EXP(-SIMULATION!$D$4*$I24702)))-(EXP(-SIMULATION!$D$17*$J24725)/(1-EXP(-SIMULATION!$D$4*SIMULATION!$D$17))))</f>
        <v>0.5837269570250212</v>
      </c>
      <c r="L24725">
        <v>0.23828681259268278</v>
      </c>
      <c r="M24725">
        <f t="shared" ca="1" si="386"/>
        <v>0.72282139303893933</v>
      </c>
    </row>
    <row r="24726" spans="1:13" x14ac:dyDescent="0.25">
      <c r="A24726" s="9"/>
      <c r="H24726" s="9"/>
      <c r="J24726">
        <v>24</v>
      </c>
      <c r="K24726">
        <f ca="1">SIMULATION!$D$3*SIMULATION!$D$17/$H24702/(SIMULATION!$D$17-$I24702)*(((EXP(-$I24702*$J24726))/(1-EXP(-SIMULATION!$D$4*$I24702)))-(EXP(-SIMULATION!$D$17*$J24726)/(1-EXP(-SIMULATION!$D$4*SIMULATION!$D$17))))</f>
        <v>0.53284367522628406</v>
      </c>
      <c r="L24726">
        <v>-0.34667296576904533</v>
      </c>
      <c r="M24726">
        <f t="shared" ca="1" si="386"/>
        <v>0.3481211780443102</v>
      </c>
    </row>
    <row r="24727" spans="1:13" x14ac:dyDescent="0.25">
      <c r="A24727" s="9">
        <v>990</v>
      </c>
      <c r="B24727" s="2">
        <f ca="1">NORMINV(RAND(),SIMULATION!D7,SIMULATION!D8)</f>
        <v>63.178219738289016</v>
      </c>
      <c r="C24727" s="2">
        <v>2</v>
      </c>
      <c r="D24727" s="2">
        <f ca="1">SIMULATION!$D$11*(1+(SIMULATION!$D$12*LN(1+$C24727)))*(1+(SIMULATION!$D$13*(($B24727/63.5)-1)))</f>
        <v>10.214165320879593</v>
      </c>
      <c r="E24727" s="2">
        <v>-4.7796799520158743E-3</v>
      </c>
      <c r="F24727" s="2">
        <f ca="1">D24727*(1+E24727)</f>
        <v>10.165344879668808</v>
      </c>
      <c r="G24727" s="2">
        <v>0.34131207782400075</v>
      </c>
      <c r="H24727" s="9">
        <f>SIMULATION!$D$15*EXP($G$24727)</f>
        <v>310.55781912674979</v>
      </c>
      <c r="I24727" s="2">
        <f ca="1">$F24727/$H24727</f>
        <v>3.2732535629766149E-2</v>
      </c>
      <c r="J24727">
        <v>0</v>
      </c>
      <c r="K24727">
        <f ca="1">SIMULATION!$D$3*SIMULATION!$D$17/$H24727/(SIMULATION!$D$17-$I24727)*(((EXP(-$I24727*$J24727))/(1-EXP(-SIMULATION!$D$4*$I24727)))-(EXP(-SIMULATION!$D$17*$J24727)/(1-EXP(-SIMULATION!$D$4*SIMULATION!$D$17))))</f>
        <v>1.601404499191458</v>
      </c>
      <c r="L24727">
        <v>4.1388740769703523E-2</v>
      </c>
      <c r="M24727">
        <f t="shared" ca="1" si="386"/>
        <v>1.6676846148759301</v>
      </c>
    </row>
    <row r="24728" spans="1:13" x14ac:dyDescent="0.25">
      <c r="A24728" s="9"/>
      <c r="H24728" s="9"/>
      <c r="J24728">
        <v>1</v>
      </c>
      <c r="K24728">
        <f ca="1">SIMULATION!$D$3*SIMULATION!$D$17/$H24727/(SIMULATION!$D$17-$I24727)*(((EXP(-$I24727*$J24728))/(1-EXP(-SIMULATION!$D$4*$I24727)))-(EXP(-SIMULATION!$D$17*$J24728)/(1-EXP(-SIMULATION!$D$4*SIMULATION!$D$17))))</f>
        <v>2.1748971979817671</v>
      </c>
      <c r="L24728">
        <v>-0.11803613051872476</v>
      </c>
      <c r="M24728">
        <f t="shared" ca="1" si="386"/>
        <v>1.9181807484559825</v>
      </c>
    </row>
    <row r="24729" spans="1:13" x14ac:dyDescent="0.25">
      <c r="A24729" s="9"/>
      <c r="H24729" s="9"/>
      <c r="J24729">
        <v>2</v>
      </c>
      <c r="K24729">
        <f ca="1">SIMULATION!$D$3*SIMULATION!$D$17/$H24727/(SIMULATION!$D$17-$I24727)*(((EXP(-$I24727*$J24729))/(1-EXP(-SIMULATION!$D$4*$I24727)))-(EXP(-SIMULATION!$D$17*$J24729)/(1-EXP(-SIMULATION!$D$4*SIMULATION!$D$17))))</f>
        <v>2.5054147858196814</v>
      </c>
      <c r="L24729">
        <v>-0.53986386163645772</v>
      </c>
      <c r="M24729">
        <f t="shared" ca="1" si="386"/>
        <v>1.1528318845459895</v>
      </c>
    </row>
    <row r="24730" spans="1:13" x14ac:dyDescent="0.25">
      <c r="A24730" s="9"/>
      <c r="H24730" s="9"/>
      <c r="J24730">
        <v>3</v>
      </c>
      <c r="K24730">
        <f ca="1">SIMULATION!$D$3*SIMULATION!$D$17/$H24727/(SIMULATION!$D$17-$I24727)*(((EXP(-$I24727*$J24730))/(1-EXP(-SIMULATION!$D$4*$I24727)))-(EXP(-SIMULATION!$D$17*$J24730)/(1-EXP(-SIMULATION!$D$4*SIMULATION!$D$17))))</f>
        <v>2.6814192138125517</v>
      </c>
      <c r="L24730">
        <v>6.764818768996278E-2</v>
      </c>
      <c r="M24730">
        <f t="shared" ca="1" si="386"/>
        <v>2.8628123640640157</v>
      </c>
    </row>
    <row r="24731" spans="1:13" x14ac:dyDescent="0.25">
      <c r="A24731" s="9"/>
      <c r="H24731" s="9"/>
      <c r="J24731">
        <v>4</v>
      </c>
      <c r="K24731">
        <f ca="1">SIMULATION!$D$3*SIMULATION!$D$17/$H24727/(SIMULATION!$D$17-$I24727)*(((EXP(-$I24727*$J24731))/(1-EXP(-SIMULATION!$D$4*$I24727)))-(EXP(-SIMULATION!$D$17*$J24731)/(1-EXP(-SIMULATION!$D$4*SIMULATION!$D$17))))</f>
        <v>2.7595606883006751</v>
      </c>
      <c r="L24731">
        <v>0.33118366654158288</v>
      </c>
      <c r="M24731">
        <f t="shared" ca="1" si="386"/>
        <v>3.6734821150961068</v>
      </c>
    </row>
    <row r="24732" spans="1:13" x14ac:dyDescent="0.25">
      <c r="A24732" s="9"/>
      <c r="H24732" s="9"/>
      <c r="J24732">
        <v>5</v>
      </c>
      <c r="K24732">
        <f ca="1">SIMULATION!$D$3*SIMULATION!$D$17/$H24727/(SIMULATION!$D$17-$I24727)*(((EXP(-$I24727*$J24732))/(1-EXP(-SIMULATION!$D$4*$I24727)))-(EXP(-SIMULATION!$D$17*$J24732)/(1-EXP(-SIMULATION!$D$4*SIMULATION!$D$17))))</f>
        <v>2.7761049125891115</v>
      </c>
      <c r="L24732">
        <v>-0.23633633165729756</v>
      </c>
      <c r="M24732">
        <f t="shared" ca="1" si="386"/>
        <v>2.1200104612519985</v>
      </c>
    </row>
    <row r="24733" spans="1:13" x14ac:dyDescent="0.25">
      <c r="A24733" s="9"/>
      <c r="H24733" s="9"/>
      <c r="J24733">
        <v>6</v>
      </c>
      <c r="K24733">
        <f ca="1">SIMULATION!$D$3*SIMULATION!$D$17/$H24727/(SIMULATION!$D$17-$I24727)*(((EXP(-$I24727*$J24733))/(1-EXP(-SIMULATION!$D$4*$I24727)))-(EXP(-SIMULATION!$D$17*$J24733)/(1-EXP(-SIMULATION!$D$4*SIMULATION!$D$17))))</f>
        <v>2.7542559010784422</v>
      </c>
      <c r="L24733">
        <v>-0.25580497940449232</v>
      </c>
      <c r="M24733">
        <f t="shared" ca="1" si="386"/>
        <v>2.0497035270283699</v>
      </c>
    </row>
    <row r="24734" spans="1:13" x14ac:dyDescent="0.25">
      <c r="A24734" s="9"/>
      <c r="H24734" s="9"/>
      <c r="J24734">
        <v>7</v>
      </c>
      <c r="K24734">
        <f ca="1">SIMULATION!$D$3*SIMULATION!$D$17/$H24727/(SIMULATION!$D$17-$I24727)*(((EXP(-$I24727*$J24734))/(1-EXP(-SIMULATION!$D$4*$I24727)))-(EXP(-SIMULATION!$D$17*$J24734)/(1-EXP(-SIMULATION!$D$4*SIMULATION!$D$17))))</f>
        <v>2.7088485778305462</v>
      </c>
      <c r="L24734">
        <v>-0.24655530956697033</v>
      </c>
      <c r="M24734">
        <f t="shared" ca="1" si="386"/>
        <v>2.0409675781534884</v>
      </c>
    </row>
    <row r="24735" spans="1:13" x14ac:dyDescent="0.25">
      <c r="A24735" s="9"/>
      <c r="H24735" s="9"/>
      <c r="J24735">
        <v>8</v>
      </c>
      <c r="K24735">
        <f ca="1">SIMULATION!$D$3*SIMULATION!$D$17/$H24727/(SIMULATION!$D$17-$I24727)*(((EXP(-$I24727*$J24735))/(1-EXP(-SIMULATION!$D$4*$I24727)))-(EXP(-SIMULATION!$D$17*$J24735)/(1-EXP(-SIMULATION!$D$4*SIMULATION!$D$17))))</f>
        <v>2.6493558703888778</v>
      </c>
      <c r="L24735">
        <v>-0.19446637463683253</v>
      </c>
      <c r="M24735">
        <f t="shared" ca="1" si="386"/>
        <v>2.1341452391515428</v>
      </c>
    </row>
    <row r="24736" spans="1:13" x14ac:dyDescent="0.25">
      <c r="A24736" s="9"/>
      <c r="H24736" s="9"/>
      <c r="J24736">
        <v>9</v>
      </c>
      <c r="K24736">
        <f ca="1">SIMULATION!$D$3*SIMULATION!$D$17/$H24727/(SIMULATION!$D$17-$I24727)*(((EXP(-$I24727*$J24736))/(1-EXP(-SIMULATION!$D$4*$I24727)))-(EXP(-SIMULATION!$D$17*$J24736)/(1-EXP(-SIMULATION!$D$4*SIMULATION!$D$17))))</f>
        <v>2.5818156924402698</v>
      </c>
      <c r="L24736">
        <v>-0.56705428061695151</v>
      </c>
      <c r="M24736">
        <f t="shared" ca="1" si="386"/>
        <v>1.1177860522779961</v>
      </c>
    </row>
    <row r="24737" spans="1:13" x14ac:dyDescent="0.25">
      <c r="A24737" s="9"/>
      <c r="H24737" s="9"/>
      <c r="J24737">
        <v>10</v>
      </c>
      <c r="K24737">
        <f ca="1">SIMULATION!$D$3*SIMULATION!$D$17/$H24727/(SIMULATION!$D$17-$I24727)*(((EXP(-$I24727*$J24737))/(1-EXP(-SIMULATION!$D$4*$I24727)))-(EXP(-SIMULATION!$D$17*$J24737)/(1-EXP(-SIMULATION!$D$4*SIMULATION!$D$17))))</f>
        <v>2.5100657661867687</v>
      </c>
      <c r="L24737">
        <v>-0.15484911729526629</v>
      </c>
      <c r="M24737">
        <f t="shared" ca="1" si="386"/>
        <v>2.1213842979396813</v>
      </c>
    </row>
    <row r="24738" spans="1:13" x14ac:dyDescent="0.25">
      <c r="A24738" s="9"/>
      <c r="H24738" s="9"/>
      <c r="J24738">
        <v>11</v>
      </c>
      <c r="K24738">
        <f ca="1">SIMULATION!$D$3*SIMULATION!$D$17/$H24727/(SIMULATION!$D$17-$I24727)*(((EXP(-$I24727*$J24738))/(1-EXP(-SIMULATION!$D$4*$I24727)))-(EXP(-SIMULATION!$D$17*$J24738)/(1-EXP(-SIMULATION!$D$4*SIMULATION!$D$17))))</f>
        <v>2.4365348927245196</v>
      </c>
      <c r="L24738">
        <v>-0.10295733442581295</v>
      </c>
      <c r="M24738">
        <f t="shared" ca="1" si="386"/>
        <v>2.185675754934119</v>
      </c>
    </row>
    <row r="24739" spans="1:13" x14ac:dyDescent="0.25">
      <c r="A24739" s="9"/>
      <c r="H24739" s="9"/>
      <c r="J24739">
        <v>12</v>
      </c>
      <c r="K24739">
        <f ca="1">SIMULATION!$D$3*SIMULATION!$D$17/$H24727/(SIMULATION!$D$17-$I24727)*(((EXP(-$I24727*$J24739))/(1-EXP(-SIMULATION!$D$4*$I24727)))-(EXP(-SIMULATION!$D$17*$J24739)/(1-EXP(-SIMULATION!$D$4*SIMULATION!$D$17))))</f>
        <v>2.3627499846254976</v>
      </c>
      <c r="L24739">
        <v>-1.1879067651478425E-2</v>
      </c>
      <c r="M24739">
        <f t="shared" ca="1" si="386"/>
        <v>2.3346827177146019</v>
      </c>
    </row>
    <row r="24740" spans="1:13" x14ac:dyDescent="0.25">
      <c r="A24740" s="9"/>
      <c r="H24740" s="9"/>
      <c r="J24740">
        <v>13</v>
      </c>
      <c r="K24740">
        <f ca="1">SIMULATION!$D$3*SIMULATION!$D$17/$H24727/(SIMULATION!$D$17-$I24727)*(((EXP(-$I24727*$J24740))/(1-EXP(-SIMULATION!$D$4*$I24727)))-(EXP(-SIMULATION!$D$17*$J24740)/(1-EXP(-SIMULATION!$D$4*SIMULATION!$D$17))))</f>
        <v>2.2896609530912264</v>
      </c>
      <c r="L24740">
        <v>-0.1491869310726312</v>
      </c>
      <c r="M24740">
        <f t="shared" ca="1" si="386"/>
        <v>1.9480734623027105</v>
      </c>
    </row>
    <row r="24741" spans="1:13" x14ac:dyDescent="0.25">
      <c r="A24741" s="9"/>
      <c r="H24741" s="9"/>
      <c r="J24741">
        <v>14</v>
      </c>
      <c r="K24741">
        <f ca="1">SIMULATION!$D$3*SIMULATION!$D$17/$H24727/(SIMULATION!$D$17-$I24727)*(((EXP(-$I24727*$J24741))/(1-EXP(-SIMULATION!$D$4*$I24727)))-(EXP(-SIMULATION!$D$17*$J24741)/(1-EXP(-SIMULATION!$D$4*SIMULATION!$D$17))))</f>
        <v>2.2178488729131334</v>
      </c>
      <c r="L24741">
        <v>0.1505150320661047</v>
      </c>
      <c r="M24741">
        <f t="shared" ca="1" si="386"/>
        <v>2.5516684671374277</v>
      </c>
    </row>
    <row r="24742" spans="1:13" x14ac:dyDescent="0.25">
      <c r="A24742" s="9"/>
      <c r="H24742" s="9"/>
      <c r="J24742">
        <v>15</v>
      </c>
      <c r="K24742">
        <f ca="1">SIMULATION!$D$3*SIMULATION!$D$17/$H24727/(SIMULATION!$D$17-$I24727)*(((EXP(-$I24727*$J24742))/(1-EXP(-SIMULATION!$D$4*$I24727)))-(EXP(-SIMULATION!$D$17*$J24742)/(1-EXP(-SIMULATION!$D$4*SIMULATION!$D$17))))</f>
        <v>2.1476593500037264</v>
      </c>
      <c r="L24742">
        <v>7.8907355801125997E-2</v>
      </c>
      <c r="M24742">
        <f t="shared" ca="1" si="386"/>
        <v>2.3171254704740853</v>
      </c>
    </row>
    <row r="24743" spans="1:13" x14ac:dyDescent="0.25">
      <c r="A24743" s="9"/>
      <c r="H24743" s="9"/>
      <c r="J24743">
        <v>16</v>
      </c>
      <c r="K24743">
        <f ca="1">SIMULATION!$D$3*SIMULATION!$D$17/$H24727/(SIMULATION!$D$17-$I24727)*(((EXP(-$I24727*$J24743))/(1-EXP(-SIMULATION!$D$4*$I24727)))-(EXP(-SIMULATION!$D$17*$J24743)/(1-EXP(-SIMULATION!$D$4*SIMULATION!$D$17))))</f>
        <v>2.0792879578734897</v>
      </c>
      <c r="L24743">
        <v>-7.095441895572499E-2</v>
      </c>
      <c r="M24743">
        <f t="shared" ca="1" si="386"/>
        <v>1.9317532889809403</v>
      </c>
    </row>
    <row r="24744" spans="1:13" x14ac:dyDescent="0.25">
      <c r="A24744" s="9"/>
      <c r="H24744" s="9"/>
      <c r="J24744">
        <v>17</v>
      </c>
      <c r="K24744">
        <f ca="1">SIMULATION!$D$3*SIMULATION!$D$17/$H24727/(SIMULATION!$D$17-$I24727)*(((EXP(-$I24727*$J24744))/(1-EXP(-SIMULATION!$D$4*$I24727)))-(EXP(-SIMULATION!$D$17*$J24744)/(1-EXP(-SIMULATION!$D$4*SIMULATION!$D$17))))</f>
        <v>2.0128349596480204</v>
      </c>
      <c r="L24744">
        <v>0.16498026932295046</v>
      </c>
      <c r="M24744">
        <f t="shared" ca="1" si="386"/>
        <v>2.3449130133934011</v>
      </c>
    </row>
    <row r="24745" spans="1:13" x14ac:dyDescent="0.25">
      <c r="A24745" s="9"/>
      <c r="H24745" s="9"/>
      <c r="J24745">
        <v>18</v>
      </c>
      <c r="K24745">
        <f ca="1">SIMULATION!$D$3*SIMULATION!$D$17/$H24727/(SIMULATION!$D$17-$I24727)*(((EXP(-$I24727*$J24745))/(1-EXP(-SIMULATION!$D$4*$I24727)))-(EXP(-SIMULATION!$D$17*$J24745)/(1-EXP(-SIMULATION!$D$4*SIMULATION!$D$17))))</f>
        <v>1.9483403484073991</v>
      </c>
      <c r="L24745">
        <v>-0.31039704460455431</v>
      </c>
      <c r="M24745">
        <f t="shared" ca="1" si="386"/>
        <v>1.3435812623779348</v>
      </c>
    </row>
    <row r="24746" spans="1:13" x14ac:dyDescent="0.25">
      <c r="A24746" s="9"/>
      <c r="H24746" s="9"/>
      <c r="J24746">
        <v>19</v>
      </c>
      <c r="K24746">
        <f ca="1">SIMULATION!$D$3*SIMULATION!$D$17/$H24727/(SIMULATION!$D$17-$I24727)*(((EXP(-$I24727*$J24746))/(1-EXP(-SIMULATION!$D$4*$I24727)))-(EXP(-SIMULATION!$D$17*$J24746)/(1-EXP(-SIMULATION!$D$4*SIMULATION!$D$17))))</f>
        <v>1.8858062758935337</v>
      </c>
      <c r="L24746">
        <v>-3.6594847297152393E-2</v>
      </c>
      <c r="M24746">
        <f t="shared" ca="1" si="386"/>
        <v>1.8167954831951982</v>
      </c>
    </row>
    <row r="24747" spans="1:13" x14ac:dyDescent="0.25">
      <c r="A24747" s="9"/>
      <c r="H24747" s="9"/>
      <c r="J24747">
        <v>20</v>
      </c>
      <c r="K24747">
        <f ca="1">SIMULATION!$D$3*SIMULATION!$D$17/$H24727/(SIMULATION!$D$17-$I24727)*(((EXP(-$I24727*$J24747))/(1-EXP(-SIMULATION!$D$4*$I24727)))-(EXP(-SIMULATION!$D$17*$J24747)/(1-EXP(-SIMULATION!$D$4*SIMULATION!$D$17))))</f>
        <v>1.8252114002145767</v>
      </c>
      <c r="L24747">
        <v>0.27351845670592723</v>
      </c>
      <c r="M24747">
        <f t="shared" ca="1" si="386"/>
        <v>2.3244404055633323</v>
      </c>
    </row>
    <row r="24748" spans="1:13" x14ac:dyDescent="0.25">
      <c r="A24748" s="9"/>
      <c r="H24748" s="9"/>
      <c r="J24748">
        <v>21</v>
      </c>
      <c r="K24748">
        <f ca="1">SIMULATION!$D$3*SIMULATION!$D$17/$H24727/(SIMULATION!$D$17-$I24727)*(((EXP(-$I24727*$J24748))/(1-EXP(-SIMULATION!$D$4*$I24727)))-(EXP(-SIMULATION!$D$17*$J24748)/(1-EXP(-SIMULATION!$D$4*SIMULATION!$D$17))))</f>
        <v>1.7665200558565783</v>
      </c>
      <c r="L24748">
        <v>0.25026707010792026</v>
      </c>
      <c r="M24748">
        <f t="shared" ca="1" si="386"/>
        <v>2.2086218545226841</v>
      </c>
    </row>
    <row r="24749" spans="1:13" x14ac:dyDescent="0.25">
      <c r="A24749" s="9"/>
      <c r="H24749" s="9"/>
      <c r="J24749">
        <v>22</v>
      </c>
      <c r="K24749">
        <f ca="1">SIMULATION!$D$3*SIMULATION!$D$17/$H24727/(SIMULATION!$D$17-$I24727)*(((EXP(-$I24727*$J24749))/(1-EXP(-SIMULATION!$D$4*$I24727)))-(EXP(-SIMULATION!$D$17*$J24749)/(1-EXP(-SIMULATION!$D$4*SIMULATION!$D$17))))</f>
        <v>1.7096881064879088</v>
      </c>
      <c r="L24749">
        <v>0.28892985331973403</v>
      </c>
      <c r="M24749">
        <f t="shared" ca="1" si="386"/>
        <v>2.2036680403179538</v>
      </c>
    </row>
    <row r="24750" spans="1:13" x14ac:dyDescent="0.25">
      <c r="A24750" s="9"/>
      <c r="H24750" s="9"/>
      <c r="J24750">
        <v>23</v>
      </c>
      <c r="K24750">
        <f ca="1">SIMULATION!$D$3*SIMULATION!$D$17/$H24727/(SIMULATION!$D$17-$I24727)*(((EXP(-$I24727*$J24750))/(1-EXP(-SIMULATION!$D$4*$I24727)))-(EXP(-SIMULATION!$D$17*$J24750)/(1-EXP(-SIMULATION!$D$4*SIMULATION!$D$17))))</f>
        <v>1.6546666727755113</v>
      </c>
      <c r="L24750">
        <v>1.7321886127215434E-2</v>
      </c>
      <c r="M24750">
        <f t="shared" ca="1" si="386"/>
        <v>1.6833286204598272</v>
      </c>
    </row>
    <row r="24751" spans="1:13" x14ac:dyDescent="0.25">
      <c r="A24751" s="9"/>
      <c r="H24751" s="9"/>
      <c r="J24751">
        <v>24</v>
      </c>
      <c r="K24751">
        <f ca="1">SIMULATION!$D$3*SIMULATION!$D$17/$H24727/(SIMULATION!$D$17-$I24727)*(((EXP(-$I24727*$J24751))/(1-EXP(-SIMULATION!$D$4*$I24727)))-(EXP(-SIMULATION!$D$17*$J24751)/(1-EXP(-SIMULATION!$D$4*SIMULATION!$D$17))))</f>
        <v>1.6014044991914582</v>
      </c>
      <c r="L24751">
        <v>-0.328119834268713</v>
      </c>
      <c r="M24751">
        <f t="shared" ca="1" si="386"/>
        <v>1.0759519203195855</v>
      </c>
    </row>
    <row r="24752" spans="1:13" x14ac:dyDescent="0.25">
      <c r="A24752" s="9">
        <v>991</v>
      </c>
      <c r="B24752" s="2">
        <f ca="1">NORMINV(RAND(),SIMULATION!D7,SIMULATION!D8)</f>
        <v>59.197136948041077</v>
      </c>
      <c r="C24752" s="2">
        <v>2</v>
      </c>
      <c r="D24752" s="2">
        <f ca="1">SIMULATION!$D$11*(1+(SIMULATION!$D$12*LN(1+$C24752)))*(1+(SIMULATION!$D$13*(($B24752/63.5)-1)))</f>
        <v>9.9185231969289269</v>
      </c>
      <c r="E24752" s="2">
        <v>1.3910585299189889E-2</v>
      </c>
      <c r="F24752" s="2">
        <f ca="1">D24752*(1+E24752)</f>
        <v>10.056495659901801</v>
      </c>
      <c r="G24752" s="2">
        <v>-0.18101674035161147</v>
      </c>
      <c r="H24752" s="9">
        <f>SIMULATION!$D$15*EXP($G$24752)</f>
        <v>184.20352838660378</v>
      </c>
      <c r="I24752" s="2">
        <f ca="1">$F24752/$H24752</f>
        <v>5.4594478987369716E-2</v>
      </c>
      <c r="J24752">
        <v>0</v>
      </c>
      <c r="K24752">
        <f ca="1">SIMULATION!$D$3*SIMULATION!$D$17/$H24752/(SIMULATION!$D$17-$I24752)*(((EXP(-$I24752*$J24752))/(1-EXP(-SIMULATION!$D$4*$I24752)))-(EXP(-SIMULATION!$D$17*$J24752)/(1-EXP(-SIMULATION!$D$4*SIMULATION!$D$17))))</f>
        <v>1.257091813934418</v>
      </c>
      <c r="L24752">
        <v>0.14703828346388326</v>
      </c>
      <c r="M24752">
        <f t="shared" ca="1" si="386"/>
        <v>1.4419324364118342</v>
      </c>
    </row>
    <row r="24753" spans="1:13" x14ac:dyDescent="0.25">
      <c r="A24753" s="9"/>
      <c r="H24753" s="9"/>
      <c r="J24753">
        <v>1</v>
      </c>
      <c r="K24753">
        <f ca="1">SIMULATION!$D$3*SIMULATION!$D$17/$H24752/(SIMULATION!$D$17-$I24752)*(((EXP(-$I24752*$J24753))/(1-EXP(-SIMULATION!$D$4*$I24752)))-(EXP(-SIMULATION!$D$17*$J24753)/(1-EXP(-SIMULATION!$D$4*SIMULATION!$D$17))))</f>
        <v>2.2319080033078156</v>
      </c>
      <c r="L24753">
        <v>-0.14730906859187906</v>
      </c>
      <c r="M24753">
        <f t="shared" ca="1" si="386"/>
        <v>1.9031277141577807</v>
      </c>
    </row>
    <row r="24754" spans="1:13" x14ac:dyDescent="0.25">
      <c r="A24754" s="9"/>
      <c r="H24754" s="9"/>
      <c r="J24754">
        <v>2</v>
      </c>
      <c r="K24754">
        <f ca="1">SIMULATION!$D$3*SIMULATION!$D$17/$H24752/(SIMULATION!$D$17-$I24752)*(((EXP(-$I24752*$J24754))/(1-EXP(-SIMULATION!$D$4*$I24752)))-(EXP(-SIMULATION!$D$17*$J24754)/(1-EXP(-SIMULATION!$D$4*SIMULATION!$D$17))))</f>
        <v>2.780811445515706</v>
      </c>
      <c r="L24754">
        <v>-0.28862705802845429</v>
      </c>
      <c r="M24754">
        <f t="shared" ca="1" si="386"/>
        <v>1.9781940190646548</v>
      </c>
    </row>
    <row r="24755" spans="1:13" x14ac:dyDescent="0.25">
      <c r="A24755" s="9"/>
      <c r="H24755" s="9"/>
      <c r="J24755">
        <v>3</v>
      </c>
      <c r="K24755">
        <f ca="1">SIMULATION!$D$3*SIMULATION!$D$17/$H24752/(SIMULATION!$D$17-$I24752)*(((EXP(-$I24752*$J24755))/(1-EXP(-SIMULATION!$D$4*$I24752)))-(EXP(-SIMULATION!$D$17*$J24755)/(1-EXP(-SIMULATION!$D$4*SIMULATION!$D$17))))</f>
        <v>3.0608060530671932</v>
      </c>
      <c r="L24755">
        <v>9.8485700772557638E-2</v>
      </c>
      <c r="M24755">
        <f t="shared" ca="1" si="386"/>
        <v>3.3622516821324022</v>
      </c>
    </row>
    <row r="24756" spans="1:13" x14ac:dyDescent="0.25">
      <c r="A24756" s="9"/>
      <c r="H24756" s="9"/>
      <c r="J24756">
        <v>4</v>
      </c>
      <c r="K24756">
        <f ca="1">SIMULATION!$D$3*SIMULATION!$D$17/$H24752/(SIMULATION!$D$17-$I24752)*(((EXP(-$I24752*$J24756))/(1-EXP(-SIMULATION!$D$4*$I24752)))-(EXP(-SIMULATION!$D$17*$J24756)/(1-EXP(-SIMULATION!$D$4*SIMULATION!$D$17))))</f>
        <v>3.1722898184159276</v>
      </c>
      <c r="L24756">
        <v>-0.21716877418176547</v>
      </c>
      <c r="M24756">
        <f t="shared" ca="1" si="386"/>
        <v>2.4833675272012452</v>
      </c>
    </row>
    <row r="24757" spans="1:13" x14ac:dyDescent="0.25">
      <c r="A24757" s="9"/>
      <c r="H24757" s="9"/>
      <c r="J24757">
        <v>5</v>
      </c>
      <c r="K24757">
        <f ca="1">SIMULATION!$D$3*SIMULATION!$D$17/$H24752/(SIMULATION!$D$17-$I24752)*(((EXP(-$I24752*$J24757))/(1-EXP(-SIMULATION!$D$4*$I24752)))-(EXP(-SIMULATION!$D$17*$J24757)/(1-EXP(-SIMULATION!$D$4*SIMULATION!$D$17))))</f>
        <v>3.179397652375541</v>
      </c>
      <c r="L24757">
        <v>0.20281090717795497</v>
      </c>
      <c r="M24757">
        <f t="shared" ca="1" si="386"/>
        <v>3.8242141745332847</v>
      </c>
    </row>
    <row r="24758" spans="1:13" x14ac:dyDescent="0.25">
      <c r="A24758" s="9"/>
      <c r="H24758" s="9"/>
      <c r="J24758">
        <v>6</v>
      </c>
      <c r="K24758">
        <f ca="1">SIMULATION!$D$3*SIMULATION!$D$17/$H24752/(SIMULATION!$D$17-$I24752)*(((EXP(-$I24752*$J24758))/(1-EXP(-SIMULATION!$D$4*$I24752)))-(EXP(-SIMULATION!$D$17*$J24758)/(1-EXP(-SIMULATION!$D$4*SIMULATION!$D$17))))</f>
        <v>3.1230369649279925</v>
      </c>
      <c r="L24758">
        <v>0.45959971609587741</v>
      </c>
      <c r="M24758">
        <f t="shared" ca="1" si="386"/>
        <v>4.5583838673658281</v>
      </c>
    </row>
    <row r="24759" spans="1:13" x14ac:dyDescent="0.25">
      <c r="A24759" s="9"/>
      <c r="H24759" s="9"/>
      <c r="J24759">
        <v>7</v>
      </c>
      <c r="K24759">
        <f ca="1">SIMULATION!$D$3*SIMULATION!$D$17/$H24752/(SIMULATION!$D$17-$I24752)*(((EXP(-$I24752*$J24759))/(1-EXP(-SIMULATION!$D$4*$I24752)))-(EXP(-SIMULATION!$D$17*$J24759)/(1-EXP(-SIMULATION!$D$4*SIMULATION!$D$17))))</f>
        <v>3.0292406100514029</v>
      </c>
      <c r="L24759">
        <v>0.23812374233119213</v>
      </c>
      <c r="M24759">
        <f t="shared" ca="1" si="386"/>
        <v>3.7505747205384665</v>
      </c>
    </row>
    <row r="24760" spans="1:13" x14ac:dyDescent="0.25">
      <c r="A24760" s="9"/>
      <c r="H24760" s="9"/>
      <c r="J24760">
        <v>8</v>
      </c>
      <c r="K24760">
        <f ca="1">SIMULATION!$D$3*SIMULATION!$D$17/$H24752/(SIMULATION!$D$17-$I24752)*(((EXP(-$I24752*$J24760))/(1-EXP(-SIMULATION!$D$4*$I24752)))-(EXP(-SIMULATION!$D$17*$J24760)/(1-EXP(-SIMULATION!$D$4*SIMULATION!$D$17))))</f>
        <v>2.9145191141163758</v>
      </c>
      <c r="L24760">
        <v>-0.21139925904068638</v>
      </c>
      <c r="M24760">
        <f t="shared" ca="1" si="386"/>
        <v>2.2983919329322564</v>
      </c>
    </row>
    <row r="24761" spans="1:13" x14ac:dyDescent="0.25">
      <c r="A24761" s="9"/>
      <c r="H24761" s="9"/>
      <c r="J24761">
        <v>9</v>
      </c>
      <c r="K24761">
        <f ca="1">SIMULATION!$D$3*SIMULATION!$D$17/$H24752/(SIMULATION!$D$17-$I24752)*(((EXP(-$I24752*$J24761))/(1-EXP(-SIMULATION!$D$4*$I24752)))-(EXP(-SIMULATION!$D$17*$J24761)/(1-EXP(-SIMULATION!$D$4*SIMULATION!$D$17))))</f>
        <v>2.7892900011139807</v>
      </c>
      <c r="L24761">
        <v>-1.2224646838548214E-2</v>
      </c>
      <c r="M24761">
        <f t="shared" ca="1" si="386"/>
        <v>2.7551919159200686</v>
      </c>
    </row>
    <row r="24762" spans="1:13" x14ac:dyDescent="0.25">
      <c r="A24762" s="9"/>
      <c r="H24762" s="9"/>
      <c r="J24762">
        <v>10</v>
      </c>
      <c r="K24762">
        <f ca="1">SIMULATION!$D$3*SIMULATION!$D$17/$H24752/(SIMULATION!$D$17-$I24752)*(((EXP(-$I24752*$J24762))/(1-EXP(-SIMULATION!$D$4*$I24752)))-(EXP(-SIMULATION!$D$17*$J24762)/(1-EXP(-SIMULATION!$D$4*SIMULATION!$D$17))))</f>
        <v>2.6600749020910794</v>
      </c>
      <c r="L24762">
        <v>0.30747726722709134</v>
      </c>
      <c r="M24762">
        <f t="shared" ca="1" si="386"/>
        <v>3.4779874636054173</v>
      </c>
    </row>
    <row r="24763" spans="1:13" x14ac:dyDescent="0.25">
      <c r="A24763" s="9"/>
      <c r="H24763" s="9"/>
      <c r="J24763">
        <v>11</v>
      </c>
      <c r="K24763">
        <f ca="1">SIMULATION!$D$3*SIMULATION!$D$17/$H24752/(SIMULATION!$D$17-$I24752)*(((EXP(-$I24752*$J24763))/(1-EXP(-SIMULATION!$D$4*$I24752)))-(EXP(-SIMULATION!$D$17*$J24763)/(1-EXP(-SIMULATION!$D$4*SIMULATION!$D$17))))</f>
        <v>2.5309070565833003</v>
      </c>
      <c r="L24763">
        <v>-0.2913466007800451</v>
      </c>
      <c r="M24763">
        <f t="shared" ca="1" si="386"/>
        <v>1.7935358887575263</v>
      </c>
    </row>
    <row r="24764" spans="1:13" x14ac:dyDescent="0.25">
      <c r="A24764" s="9"/>
      <c r="H24764" s="9"/>
      <c r="J24764">
        <v>12</v>
      </c>
      <c r="K24764">
        <f ca="1">SIMULATION!$D$3*SIMULATION!$D$17/$H24752/(SIMULATION!$D$17-$I24752)*(((EXP(-$I24752*$J24764))/(1-EXP(-SIMULATION!$D$4*$I24752)))-(EXP(-SIMULATION!$D$17*$J24764)/(1-EXP(-SIMULATION!$D$4*SIMULATION!$D$17))))</f>
        <v>2.404232838492149</v>
      </c>
      <c r="L24764">
        <v>-0.23282899854921513</v>
      </c>
      <c r="M24764">
        <f t="shared" ca="1" si="386"/>
        <v>1.844457714426885</v>
      </c>
    </row>
    <row r="24765" spans="1:13" x14ac:dyDescent="0.25">
      <c r="A24765" s="9"/>
      <c r="H24765" s="9"/>
      <c r="J24765">
        <v>13</v>
      </c>
      <c r="K24765">
        <f ca="1">SIMULATION!$D$3*SIMULATION!$D$17/$H24752/(SIMULATION!$D$17-$I24752)*(((EXP(-$I24752*$J24765))/(1-EXP(-SIMULATION!$D$4*$I24752)))-(EXP(-SIMULATION!$D$17*$J24765)/(1-EXP(-SIMULATION!$D$4*SIMULATION!$D$17))))</f>
        <v>2.2814890636659482</v>
      </c>
      <c r="L24765">
        <v>0.24848226901711165</v>
      </c>
      <c r="M24765">
        <f t="shared" ca="1" si="386"/>
        <v>2.8483986429433883</v>
      </c>
    </row>
    <row r="24766" spans="1:13" x14ac:dyDescent="0.25">
      <c r="A24766" s="9"/>
      <c r="H24766" s="9"/>
      <c r="J24766">
        <v>14</v>
      </c>
      <c r="K24766">
        <f ca="1">SIMULATION!$D$3*SIMULATION!$D$17/$H24752/(SIMULATION!$D$17-$I24752)*(((EXP(-$I24752*$J24766))/(1-EXP(-SIMULATION!$D$4*$I24752)))-(EXP(-SIMULATION!$D$17*$J24766)/(1-EXP(-SIMULATION!$D$4*SIMULATION!$D$17))))</f>
        <v>2.1634725524204175</v>
      </c>
      <c r="L24766">
        <v>-0.13280203929008852</v>
      </c>
      <c r="M24766">
        <f t="shared" ca="1" si="386"/>
        <v>1.8761589855108531</v>
      </c>
    </row>
    <row r="24767" spans="1:13" x14ac:dyDescent="0.25">
      <c r="A24767" s="9"/>
      <c r="H24767" s="9"/>
      <c r="J24767">
        <v>15</v>
      </c>
      <c r="K24767">
        <f ca="1">SIMULATION!$D$3*SIMULATION!$D$17/$H24752/(SIMULATION!$D$17-$I24752)*(((EXP(-$I24752*$J24767))/(1-EXP(-SIMULATION!$D$4*$I24752)))-(EXP(-SIMULATION!$D$17*$J24767)/(1-EXP(-SIMULATION!$D$4*SIMULATION!$D$17))))</f>
        <v>2.0505765847126165</v>
      </c>
      <c r="L24767">
        <v>0.14871747374435138</v>
      </c>
      <c r="M24767">
        <f t="shared" ca="1" si="386"/>
        <v>2.3555331541103968</v>
      </c>
    </row>
    <row r="24768" spans="1:13" x14ac:dyDescent="0.25">
      <c r="A24768" s="9"/>
      <c r="H24768" s="9"/>
      <c r="J24768">
        <v>16</v>
      </c>
      <c r="K24768">
        <f ca="1">SIMULATION!$D$3*SIMULATION!$D$17/$H24752/(SIMULATION!$D$17-$I24752)*(((EXP(-$I24752*$J24768))/(1-EXP(-SIMULATION!$D$4*$I24752)))-(EXP(-SIMULATION!$D$17*$J24768)/(1-EXP(-SIMULATION!$D$4*SIMULATION!$D$17))))</f>
        <v>1.9429420765256475</v>
      </c>
      <c r="L24768">
        <v>-0.4196378586063706</v>
      </c>
      <c r="M24768">
        <f t="shared" ca="1" si="386"/>
        <v>1.1276100241362097</v>
      </c>
    </row>
    <row r="24769" spans="1:13" x14ac:dyDescent="0.25">
      <c r="A24769" s="9"/>
      <c r="H24769" s="9"/>
      <c r="J24769">
        <v>17</v>
      </c>
      <c r="K24769">
        <f ca="1">SIMULATION!$D$3*SIMULATION!$D$17/$H24752/(SIMULATION!$D$17-$I24752)*(((EXP(-$I24752*$J24769))/(1-EXP(-SIMULATION!$D$4*$I24752)))-(EXP(-SIMULATION!$D$17*$J24769)/(1-EXP(-SIMULATION!$D$4*SIMULATION!$D$17))))</f>
        <v>1.8405541261218425</v>
      </c>
      <c r="L24769">
        <v>0.27002151888378939</v>
      </c>
      <c r="M24769">
        <f t="shared" ca="1" si="386"/>
        <v>2.3375433468450879</v>
      </c>
    </row>
    <row r="24770" spans="1:13" x14ac:dyDescent="0.25">
      <c r="A24770" s="9"/>
      <c r="H24770" s="9"/>
      <c r="J24770">
        <v>18</v>
      </c>
      <c r="K24770">
        <f ca="1">SIMULATION!$D$3*SIMULATION!$D$17/$H24752/(SIMULATION!$D$17-$I24752)*(((EXP(-$I24752*$J24770))/(1-EXP(-SIMULATION!$D$4*$I24752)))-(EXP(-SIMULATION!$D$17*$J24770)/(1-EXP(-SIMULATION!$D$4*SIMULATION!$D$17))))</f>
        <v>1.7433035695807748</v>
      </c>
      <c r="L24770">
        <v>0.11465170744642261</v>
      </c>
      <c r="M24770">
        <f t="shared" ca="1" si="386"/>
        <v>1.9431763004306541</v>
      </c>
    </row>
    <row r="24771" spans="1:13" x14ac:dyDescent="0.25">
      <c r="A24771" s="9"/>
      <c r="H24771" s="9"/>
      <c r="J24771">
        <v>19</v>
      </c>
      <c r="K24771">
        <f ca="1">SIMULATION!$D$3*SIMULATION!$D$17/$H24752/(SIMULATION!$D$17-$I24752)*(((EXP(-$I24752*$J24771))/(1-EXP(-SIMULATION!$D$4*$I24752)))-(EXP(-SIMULATION!$D$17*$J24771)/(1-EXP(-SIMULATION!$D$4*SIMULATION!$D$17))))</f>
        <v>1.6510261301018121</v>
      </c>
      <c r="L24771">
        <v>0.14182501427769872</v>
      </c>
      <c r="M24771">
        <f t="shared" ref="M24771:M24834" ca="1" si="387">$K24771*(1+$L24771)</f>
        <v>1.8851829345763551</v>
      </c>
    </row>
    <row r="24772" spans="1:13" x14ac:dyDescent="0.25">
      <c r="A24772" s="9"/>
      <c r="H24772" s="9"/>
      <c r="J24772">
        <v>20</v>
      </c>
      <c r="K24772">
        <f ca="1">SIMULATION!$D$3*SIMULATION!$D$17/$H24752/(SIMULATION!$D$17-$I24752)*(((EXP(-$I24752*$J24772))/(1-EXP(-SIMULATION!$D$4*$I24752)))-(EXP(-SIMULATION!$D$17*$J24772)/(1-EXP(-SIMULATION!$D$4*SIMULATION!$D$17))))</f>
        <v>1.5635272246259004</v>
      </c>
      <c r="L24772">
        <v>-0.18725476644890726</v>
      </c>
      <c r="M24772">
        <f t="shared" ca="1" si="387"/>
        <v>1.2707492993420693</v>
      </c>
    </row>
    <row r="24773" spans="1:13" x14ac:dyDescent="0.25">
      <c r="A24773" s="9"/>
      <c r="H24773" s="9"/>
      <c r="J24773">
        <v>21</v>
      </c>
      <c r="K24773">
        <f ca="1">SIMULATION!$D$3*SIMULATION!$D$17/$H24752/(SIMULATION!$D$17-$I24752)*(((EXP(-$I24752*$J24773))/(1-EXP(-SIMULATION!$D$4*$I24752)))-(EXP(-SIMULATION!$D$17*$J24773)/(1-EXP(-SIMULATION!$D$4*SIMULATION!$D$17))))</f>
        <v>1.4805975942598431</v>
      </c>
      <c r="L24773">
        <v>-0.43406886354187646</v>
      </c>
      <c r="M24773">
        <f t="shared" ca="1" si="387"/>
        <v>0.83791627915663669</v>
      </c>
    </row>
    <row r="24774" spans="1:13" x14ac:dyDescent="0.25">
      <c r="A24774" s="9"/>
      <c r="H24774" s="9"/>
      <c r="J24774">
        <v>22</v>
      </c>
      <c r="K24774">
        <f ca="1">SIMULATION!$D$3*SIMULATION!$D$17/$H24752/(SIMULATION!$D$17-$I24752)*(((EXP(-$I24752*$J24774))/(1-EXP(-SIMULATION!$D$4*$I24752)))-(EXP(-SIMULATION!$D$17*$J24774)/(1-EXP(-SIMULATION!$D$4*SIMULATION!$D$17))))</f>
        <v>1.4020230685171766</v>
      </c>
      <c r="L24774">
        <v>0.39447241705689035</v>
      </c>
      <c r="M24774">
        <f t="shared" ca="1" si="387"/>
        <v>1.9550824971246654</v>
      </c>
    </row>
    <row r="24775" spans="1:13" x14ac:dyDescent="0.25">
      <c r="A24775" s="9"/>
      <c r="H24775" s="9"/>
      <c r="J24775">
        <v>23</v>
      </c>
      <c r="K24775">
        <f ca="1">SIMULATION!$D$3*SIMULATION!$D$17/$H24752/(SIMULATION!$D$17-$I24752)*(((EXP(-$I24752*$J24775))/(1-EXP(-SIMULATION!$D$4*$I24752)))-(EXP(-SIMULATION!$D$17*$J24775)/(1-EXP(-SIMULATION!$D$4*SIMULATION!$D$17))))</f>
        <v>1.3275905837613819</v>
      </c>
      <c r="L24775">
        <v>-8.3516131806625399E-2</v>
      </c>
      <c r="M24775">
        <f t="shared" ca="1" si="387"/>
        <v>1.2167153535827315</v>
      </c>
    </row>
    <row r="24776" spans="1:13" x14ac:dyDescent="0.25">
      <c r="A24776" s="9"/>
      <c r="H24776" s="9"/>
      <c r="J24776">
        <v>24</v>
      </c>
      <c r="K24776">
        <f ca="1">SIMULATION!$D$3*SIMULATION!$D$17/$H24752/(SIMULATION!$D$17-$I24752)*(((EXP(-$I24752*$J24776))/(1-EXP(-SIMULATION!$D$4*$I24752)))-(EXP(-SIMULATION!$D$17*$J24776)/(1-EXP(-SIMULATION!$D$4*SIMULATION!$D$17))))</f>
        <v>1.257091813934418</v>
      </c>
      <c r="L24776">
        <v>-0.51936755515113142</v>
      </c>
      <c r="M24776">
        <f t="shared" ca="1" si="387"/>
        <v>0.60419911193079834</v>
      </c>
    </row>
    <row r="24777" spans="1:13" x14ac:dyDescent="0.25">
      <c r="A24777" s="9">
        <v>992</v>
      </c>
      <c r="B24777" s="2">
        <f ca="1">NORMINV(RAND(),SIMULATION!D7,SIMULATION!D8)</f>
        <v>76.710862034387361</v>
      </c>
      <c r="C24777" s="2">
        <v>2</v>
      </c>
      <c r="D24777" s="2">
        <f ca="1">SIMULATION!$D$11*(1+(SIMULATION!$D$12*LN(1+$C24777)))*(1+(SIMULATION!$D$13*(($B24777/63.5)-1)))</f>
        <v>11.219122846727471</v>
      </c>
      <c r="E24777" s="2">
        <v>2.718469331508155E-2</v>
      </c>
      <c r="F24777" s="2">
        <f ca="1">D24777*(1+E24777)</f>
        <v>11.52411126057998</v>
      </c>
      <c r="G24777" s="2">
        <v>1.351604076334959</v>
      </c>
      <c r="H24777" s="9">
        <f>SIMULATION!$D$15*EXP($G$24777)</f>
        <v>852.91687751640757</v>
      </c>
      <c r="I24777" s="2">
        <f ca="1">$F24777/$H24777</f>
        <v>1.3511411914062271E-2</v>
      </c>
      <c r="J24777">
        <v>0</v>
      </c>
      <c r="K24777">
        <f ca="1">SIMULATION!$D$3*SIMULATION!$D$17/$H24777/(SIMULATION!$D$17-$I24777)*(((EXP(-$I24777*$J24777))/(1-EXP(-SIMULATION!$D$4*$I24777)))-(EXP(-SIMULATION!$D$17*$J24777)/(1-EXP(-SIMULATION!$D$4*SIMULATION!$D$17))))</f>
        <v>1.7362591360632686</v>
      </c>
      <c r="L24777">
        <v>-2.7044892406956282E-2</v>
      </c>
      <c r="M24777">
        <f t="shared" ca="1" si="387"/>
        <v>1.6893021945378426</v>
      </c>
    </row>
    <row r="24778" spans="1:13" x14ac:dyDescent="0.25">
      <c r="A24778" s="9"/>
      <c r="H24778" s="9"/>
      <c r="J24778">
        <v>1</v>
      </c>
      <c r="K24778">
        <f ca="1">SIMULATION!$D$3*SIMULATION!$D$17/$H24777/(SIMULATION!$D$17-$I24777)*(((EXP(-$I24777*$J24778))/(1-EXP(-SIMULATION!$D$4*$I24777)))-(EXP(-SIMULATION!$D$17*$J24778)/(1-EXP(-SIMULATION!$D$4*SIMULATION!$D$17))))</f>
        <v>1.9429033344453011</v>
      </c>
      <c r="L24778">
        <v>0.1622398820044226</v>
      </c>
      <c r="M24778">
        <f t="shared" ca="1" si="387"/>
        <v>2.2581197421717061</v>
      </c>
    </row>
    <row r="24779" spans="1:13" x14ac:dyDescent="0.25">
      <c r="A24779" s="9"/>
      <c r="H24779" s="9"/>
      <c r="J24779">
        <v>2</v>
      </c>
      <c r="K24779">
        <f ca="1">SIMULATION!$D$3*SIMULATION!$D$17/$H24777/(SIMULATION!$D$17-$I24777)*(((EXP(-$I24777*$J24779))/(1-EXP(-SIMULATION!$D$4*$I24777)))-(EXP(-SIMULATION!$D$17*$J24779)/(1-EXP(-SIMULATION!$D$4*SIMULATION!$D$17))))</f>
        <v>2.0641833286885789</v>
      </c>
      <c r="L24779">
        <v>-0.21996857036871387</v>
      </c>
      <c r="M24779">
        <f t="shared" ca="1" si="387"/>
        <v>1.6101278728980193</v>
      </c>
    </row>
    <row r="24780" spans="1:13" x14ac:dyDescent="0.25">
      <c r="A24780" s="9"/>
      <c r="H24780" s="9"/>
      <c r="J24780">
        <v>3</v>
      </c>
      <c r="K24780">
        <f ca="1">SIMULATION!$D$3*SIMULATION!$D$17/$H24777/(SIMULATION!$D$17-$I24777)*(((EXP(-$I24777*$J24780))/(1-EXP(-SIMULATION!$D$4*$I24777)))-(EXP(-SIMULATION!$D$17*$J24780)/(1-EXP(-SIMULATION!$D$4*SIMULATION!$D$17))))</f>
        <v>2.1309094086823905</v>
      </c>
      <c r="L24780">
        <v>-0.34105731905505421</v>
      </c>
      <c r="M24780">
        <f t="shared" ca="1" si="387"/>
        <v>1.4041471586079837</v>
      </c>
    </row>
    <row r="24781" spans="1:13" x14ac:dyDescent="0.25">
      <c r="A24781" s="9"/>
      <c r="H24781" s="9"/>
      <c r="J24781">
        <v>4</v>
      </c>
      <c r="K24781">
        <f ca="1">SIMULATION!$D$3*SIMULATION!$D$17/$H24777/(SIMULATION!$D$17-$I24777)*(((EXP(-$I24777*$J24781))/(1-EXP(-SIMULATION!$D$4*$I24777)))-(EXP(-SIMULATION!$D$17*$J24781)/(1-EXP(-SIMULATION!$D$4*SIMULATION!$D$17))))</f>
        <v>2.1628235492305601</v>
      </c>
      <c r="L24781">
        <v>0.19358741925074241</v>
      </c>
      <c r="M24781">
        <f t="shared" ca="1" si="387"/>
        <v>2.5815189784208354</v>
      </c>
    </row>
    <row r="24782" spans="1:13" x14ac:dyDescent="0.25">
      <c r="A24782" s="9"/>
      <c r="H24782" s="9"/>
      <c r="J24782">
        <v>5</v>
      </c>
      <c r="K24782">
        <f ca="1">SIMULATION!$D$3*SIMULATION!$D$17/$H24777/(SIMULATION!$D$17-$I24777)*(((EXP(-$I24777*$J24782))/(1-EXP(-SIMULATION!$D$4*$I24777)))-(EXP(-SIMULATION!$D$17*$J24782)/(1-EXP(-SIMULATION!$D$4*SIMULATION!$D$17))))</f>
        <v>2.1725749070691802</v>
      </c>
      <c r="L24782">
        <v>-1.3252392922003916E-2</v>
      </c>
      <c r="M24782">
        <f t="shared" ca="1" si="387"/>
        <v>2.1437830907482134</v>
      </c>
    </row>
    <row r="24783" spans="1:13" x14ac:dyDescent="0.25">
      <c r="A24783" s="9"/>
      <c r="H24783" s="9"/>
      <c r="J24783">
        <v>6</v>
      </c>
      <c r="K24783">
        <f ca="1">SIMULATION!$D$3*SIMULATION!$D$17/$H24777/(SIMULATION!$D$17-$I24777)*(((EXP(-$I24777*$J24783))/(1-EXP(-SIMULATION!$D$4*$I24777)))-(EXP(-SIMULATION!$D$17*$J24783)/(1-EXP(-SIMULATION!$D$4*SIMULATION!$D$17))))</f>
        <v>2.1682674155033954</v>
      </c>
      <c r="L24783">
        <v>-0.20530986790755387</v>
      </c>
      <c r="M24783">
        <f t="shared" ca="1" si="387"/>
        <v>1.72310071883814</v>
      </c>
    </row>
    <row r="24784" spans="1:13" x14ac:dyDescent="0.25">
      <c r="A24784" s="9"/>
      <c r="H24784" s="9"/>
      <c r="J24784">
        <v>7</v>
      </c>
      <c r="K24784">
        <f ca="1">SIMULATION!$D$3*SIMULATION!$D$17/$H24777/(SIMULATION!$D$17-$I24777)*(((EXP(-$I24777*$J24784))/(1-EXP(-SIMULATION!$D$4*$I24777)))-(EXP(-SIMULATION!$D$17*$J24784)/(1-EXP(-SIMULATION!$D$4*SIMULATION!$D$17))))</f>
        <v>2.1550923445395358</v>
      </c>
      <c r="L24784">
        <v>-4.5844847082198791E-2</v>
      </c>
      <c r="M24784">
        <f t="shared" ca="1" si="387"/>
        <v>2.0562924655561035</v>
      </c>
    </row>
    <row r="24785" spans="1:13" x14ac:dyDescent="0.25">
      <c r="A24785" s="9"/>
      <c r="H24785" s="9"/>
      <c r="J24785">
        <v>8</v>
      </c>
      <c r="K24785">
        <f ca="1">SIMULATION!$D$3*SIMULATION!$D$17/$H24777/(SIMULATION!$D$17-$I24777)*(((EXP(-$I24777*$J24785))/(1-EXP(-SIMULATION!$D$4*$I24777)))-(EXP(-SIMULATION!$D$17*$J24785)/(1-EXP(-SIMULATION!$D$4*SIMULATION!$D$17))))</f>
        <v>2.1363744846980341</v>
      </c>
      <c r="L24785">
        <v>0.37097296092663862</v>
      </c>
      <c r="M24785">
        <f t="shared" ca="1" si="387"/>
        <v>2.9289116529345858</v>
      </c>
    </row>
    <row r="24786" spans="1:13" x14ac:dyDescent="0.25">
      <c r="A24786" s="9"/>
      <c r="H24786" s="9"/>
      <c r="J24786">
        <v>9</v>
      </c>
      <c r="K24786">
        <f ca="1">SIMULATION!$D$3*SIMULATION!$D$17/$H24777/(SIMULATION!$D$17-$I24777)*(((EXP(-$I24777*$J24786))/(1-EXP(-SIMULATION!$D$4*$I24777)))-(EXP(-SIMULATION!$D$17*$J24786)/(1-EXP(-SIMULATION!$D$4*SIMULATION!$D$17))))</f>
        <v>2.1142425666508311</v>
      </c>
      <c r="L24786">
        <v>0.32969255337075387</v>
      </c>
      <c r="M24786">
        <f t="shared" ca="1" si="387"/>
        <v>2.8112925968950795</v>
      </c>
    </row>
    <row r="24787" spans="1:13" x14ac:dyDescent="0.25">
      <c r="A24787" s="9"/>
      <c r="H24787" s="9"/>
      <c r="J24787">
        <v>10</v>
      </c>
      <c r="K24787">
        <f ca="1">SIMULATION!$D$3*SIMULATION!$D$17/$H24777/(SIMULATION!$D$17-$I24777)*(((EXP(-$I24777*$J24787))/(1-EXP(-SIMULATION!$D$4*$I24777)))-(EXP(-SIMULATION!$D$17*$J24787)/(1-EXP(-SIMULATION!$D$4*SIMULATION!$D$17))))</f>
        <v>2.090058882057706</v>
      </c>
      <c r="L24787">
        <v>0.13584279812720307</v>
      </c>
      <c r="M24787">
        <f t="shared" ca="1" si="387"/>
        <v>2.3739783288470386</v>
      </c>
    </row>
    <row r="24788" spans="1:13" x14ac:dyDescent="0.25">
      <c r="A24788" s="9"/>
      <c r="H24788" s="9"/>
      <c r="J24788">
        <v>11</v>
      </c>
      <c r="K24788">
        <f ca="1">SIMULATION!$D$3*SIMULATION!$D$17/$H24777/(SIMULATION!$D$17-$I24777)*(((EXP(-$I24777*$J24788))/(1-EXP(-SIMULATION!$D$4*$I24777)))-(EXP(-SIMULATION!$D$17*$J24788)/(1-EXP(-SIMULATION!$D$4*SIMULATION!$D$17))))</f>
        <v>2.0646945946898292</v>
      </c>
      <c r="L24788">
        <v>-0.15419748884952397</v>
      </c>
      <c r="M24788">
        <f t="shared" ca="1" si="387"/>
        <v>1.7463238729474717</v>
      </c>
    </row>
    <row r="24789" spans="1:13" x14ac:dyDescent="0.25">
      <c r="A24789" s="9"/>
      <c r="H24789" s="9"/>
      <c r="J24789">
        <v>12</v>
      </c>
      <c r="K24789">
        <f ca="1">SIMULATION!$D$3*SIMULATION!$D$17/$H24777/(SIMULATION!$D$17-$I24777)*(((EXP(-$I24777*$J24789))/(1-EXP(-SIMULATION!$D$4*$I24777)))-(EXP(-SIMULATION!$D$17*$J24789)/(1-EXP(-SIMULATION!$D$4*SIMULATION!$D$17))))</f>
        <v>2.0387061661478798</v>
      </c>
      <c r="L24789">
        <v>0.33700019275774773</v>
      </c>
      <c r="M24789">
        <f t="shared" ca="1" si="387"/>
        <v>2.7257505371161241</v>
      </c>
    </row>
    <row r="24790" spans="1:13" x14ac:dyDescent="0.25">
      <c r="A24790" s="9"/>
      <c r="H24790" s="9"/>
      <c r="J24790">
        <v>13</v>
      </c>
      <c r="K24790">
        <f ca="1">SIMULATION!$D$3*SIMULATION!$D$17/$H24777/(SIMULATION!$D$17-$I24777)*(((EXP(-$I24777*$J24790))/(1-EXP(-SIMULATION!$D$4*$I24777)))-(EXP(-SIMULATION!$D$17*$J24790)/(1-EXP(-SIMULATION!$D$4*SIMULATION!$D$17))))</f>
        <v>2.0124484134162879</v>
      </c>
      <c r="L24790">
        <v>5.4276375686576707E-2</v>
      </c>
      <c r="M24790">
        <f t="shared" ca="1" si="387"/>
        <v>2.1216768195527256</v>
      </c>
    </row>
    <row r="24791" spans="1:13" x14ac:dyDescent="0.25">
      <c r="A24791" s="9"/>
      <c r="H24791" s="9"/>
      <c r="J24791">
        <v>14</v>
      </c>
      <c r="K24791">
        <f ca="1">SIMULATION!$D$3*SIMULATION!$D$17/$H24777/(SIMULATION!$D$17-$I24777)*(((EXP(-$I24777*$J24791))/(1-EXP(-SIMULATION!$D$4*$I24777)))-(EXP(-SIMULATION!$D$17*$J24791)/(1-EXP(-SIMULATION!$D$4*SIMULATION!$D$17))))</f>
        <v>1.9861469585641445</v>
      </c>
      <c r="L24791">
        <v>0.51842472748460644</v>
      </c>
      <c r="M24791">
        <f t="shared" ca="1" si="387"/>
        <v>3.0158146543021407</v>
      </c>
    </row>
    <row r="24792" spans="1:13" x14ac:dyDescent="0.25">
      <c r="A24792" s="9"/>
      <c r="H24792" s="9"/>
      <c r="J24792">
        <v>15</v>
      </c>
      <c r="K24792">
        <f ca="1">SIMULATION!$D$3*SIMULATION!$D$17/$H24777/(SIMULATION!$D$17-$I24777)*(((EXP(-$I24777*$J24792))/(1-EXP(-SIMULATION!$D$4*$I24777)))-(EXP(-SIMULATION!$D$17*$J24792)/(1-EXP(-SIMULATION!$D$4*SIMULATION!$D$17))))</f>
        <v>1.9599446559522604</v>
      </c>
      <c r="L24792">
        <v>7.4866718283462738E-2</v>
      </c>
      <c r="M24792">
        <f t="shared" ca="1" si="387"/>
        <v>2.1066792803606167</v>
      </c>
    </row>
    <row r="24793" spans="1:13" x14ac:dyDescent="0.25">
      <c r="A24793" s="9"/>
      <c r="H24793" s="9"/>
      <c r="J24793">
        <v>16</v>
      </c>
      <c r="K24793">
        <f ca="1">SIMULATION!$D$3*SIMULATION!$D$17/$H24777/(SIMULATION!$D$17-$I24777)*(((EXP(-$I24777*$J24793))/(1-EXP(-SIMULATION!$D$4*$I24777)))-(EXP(-SIMULATION!$D$17*$J24793)/(1-EXP(-SIMULATION!$D$4*SIMULATION!$D$17))))</f>
        <v>1.9339313435987378</v>
      </c>
      <c r="L24793">
        <v>0.14031401259618886</v>
      </c>
      <c r="M24793">
        <f t="shared" ca="1" si="387"/>
        <v>2.2052890105046155</v>
      </c>
    </row>
    <row r="24794" spans="1:13" x14ac:dyDescent="0.25">
      <c r="A24794" s="9"/>
      <c r="H24794" s="9"/>
      <c r="J24794">
        <v>17</v>
      </c>
      <c r="K24794">
        <f ca="1">SIMULATION!$D$3*SIMULATION!$D$17/$H24777/(SIMULATION!$D$17-$I24777)*(((EXP(-$I24777*$J24794))/(1-EXP(-SIMULATION!$D$4*$I24777)))-(EXP(-SIMULATION!$D$17*$J24794)/(1-EXP(-SIMULATION!$D$4*SIMULATION!$D$17))))</f>
        <v>1.9081629082647218</v>
      </c>
      <c r="L24794">
        <v>-0.31944884488667019</v>
      </c>
      <c r="M24794">
        <f t="shared" ca="1" si="387"/>
        <v>1.2986024713639672</v>
      </c>
    </row>
    <row r="24795" spans="1:13" x14ac:dyDescent="0.25">
      <c r="A24795" s="9"/>
      <c r="H24795" s="9"/>
      <c r="J24795">
        <v>18</v>
      </c>
      <c r="K24795">
        <f ca="1">SIMULATION!$D$3*SIMULATION!$D$17/$H24777/(SIMULATION!$D$17-$I24777)*(((EXP(-$I24777*$J24795))/(1-EXP(-SIMULATION!$D$4*$I24777)))-(EXP(-SIMULATION!$D$17*$J24795)/(1-EXP(-SIMULATION!$D$4*SIMULATION!$D$17))))</f>
        <v>1.8826735025168182</v>
      </c>
      <c r="L24795">
        <v>0.14546627510714003</v>
      </c>
      <c r="M24795">
        <f t="shared" ca="1" si="387"/>
        <v>2.1565390041708525</v>
      </c>
    </row>
    <row r="24796" spans="1:13" x14ac:dyDescent="0.25">
      <c r="A24796" s="9"/>
      <c r="H24796" s="9"/>
      <c r="J24796">
        <v>19</v>
      </c>
      <c r="K24796">
        <f ca="1">SIMULATION!$D$3*SIMULATION!$D$17/$H24777/(SIMULATION!$D$17-$I24777)*(((EXP(-$I24777*$J24796))/(1-EXP(-SIMULATION!$D$4*$I24777)))-(EXP(-SIMULATION!$D$17*$J24796)/(1-EXP(-SIMULATION!$D$4*SIMULATION!$D$17))))</f>
        <v>1.8574833734140295</v>
      </c>
      <c r="L24796">
        <v>4.4520519154228402E-2</v>
      </c>
      <c r="M24796">
        <f t="shared" ca="1" si="387"/>
        <v>1.9401794975187696</v>
      </c>
    </row>
    <row r="24797" spans="1:13" x14ac:dyDescent="0.25">
      <c r="A24797" s="9"/>
      <c r="H24797" s="9"/>
      <c r="J24797">
        <v>20</v>
      </c>
      <c r="K24797">
        <f ca="1">SIMULATION!$D$3*SIMULATION!$D$17/$H24777/(SIMULATION!$D$17-$I24777)*(((EXP(-$I24777*$J24797))/(1-EXP(-SIMULATION!$D$4*$I24777)))-(EXP(-SIMULATION!$D$17*$J24797)/(1-EXP(-SIMULATION!$D$4*SIMULATION!$D$17))))</f>
        <v>1.832603879021224</v>
      </c>
      <c r="L24797">
        <v>8.5246199732829417E-2</v>
      </c>
      <c r="M24797">
        <f t="shared" ca="1" si="387"/>
        <v>1.9888263953234251</v>
      </c>
    </row>
    <row r="24798" spans="1:13" x14ac:dyDescent="0.25">
      <c r="A24798" s="9"/>
      <c r="H24798" s="9"/>
      <c r="J24798">
        <v>21</v>
      </c>
      <c r="K24798">
        <f ca="1">SIMULATION!$D$3*SIMULATION!$D$17/$H24777/(SIMULATION!$D$17-$I24777)*(((EXP(-$I24777*$J24798))/(1-EXP(-SIMULATION!$D$4*$I24777)))-(EXP(-SIMULATION!$D$17*$J24798)/(1-EXP(-SIMULATION!$D$4*SIMULATION!$D$17))))</f>
        <v>1.808040702817598</v>
      </c>
      <c r="L24798">
        <v>-0.23335454812684292</v>
      </c>
      <c r="M24798">
        <f t="shared" ca="1" si="387"/>
        <v>1.3861261816166581</v>
      </c>
    </row>
    <row r="24799" spans="1:13" x14ac:dyDescent="0.25">
      <c r="A24799" s="9"/>
      <c r="H24799" s="9"/>
      <c r="J24799">
        <v>22</v>
      </c>
      <c r="K24799">
        <f ca="1">SIMULATION!$D$3*SIMULATION!$D$17/$H24777/(SIMULATION!$D$17-$I24777)*(((EXP(-$I24777*$J24799))/(1-EXP(-SIMULATION!$D$4*$I24777)))-(EXP(-SIMULATION!$D$17*$J24799)/(1-EXP(-SIMULATION!$D$4*SIMULATION!$D$17))))</f>
        <v>1.7837959132764512</v>
      </c>
      <c r="L24799">
        <v>-0.2763379176002369</v>
      </c>
      <c r="M24799">
        <f t="shared" ca="1" si="387"/>
        <v>1.2908654651778237</v>
      </c>
    </row>
    <row r="24800" spans="1:13" x14ac:dyDescent="0.25">
      <c r="A24800" s="9"/>
      <c r="H24800" s="9"/>
      <c r="J24800">
        <v>23</v>
      </c>
      <c r="K24800">
        <f ca="1">SIMULATION!$D$3*SIMULATION!$D$17/$H24777/(SIMULATION!$D$17-$I24777)*(((EXP(-$I24777*$J24800))/(1-EXP(-SIMULATION!$D$4*$I24777)))-(EXP(-SIMULATION!$D$17*$J24800)/(1-EXP(-SIMULATION!$D$4*SIMULATION!$D$17))))</f>
        <v>1.759869283406627</v>
      </c>
      <c r="L24800">
        <v>-7.3140250879817931E-2</v>
      </c>
      <c r="M24800">
        <f t="shared" ca="1" si="387"/>
        <v>1.631152002502581</v>
      </c>
    </row>
    <row r="24801" spans="1:13" x14ac:dyDescent="0.25">
      <c r="A24801" s="9"/>
      <c r="H24801" s="9"/>
      <c r="J24801">
        <v>24</v>
      </c>
      <c r="K24801">
        <f ca="1">SIMULATION!$D$3*SIMULATION!$D$17/$H24777/(SIMULATION!$D$17-$I24777)*(((EXP(-$I24777*$J24801))/(1-EXP(-SIMULATION!$D$4*$I24777)))-(EXP(-SIMULATION!$D$17*$J24801)/(1-EXP(-SIMULATION!$D$4*SIMULATION!$D$17))))</f>
        <v>1.7362591360632686</v>
      </c>
      <c r="L24801">
        <v>0.20700298289033064</v>
      </c>
      <c r="M24801">
        <f t="shared" ca="1" si="387"/>
        <v>2.0956699562989538</v>
      </c>
    </row>
    <row r="24802" spans="1:13" x14ac:dyDescent="0.25">
      <c r="A24802" s="9">
        <v>993</v>
      </c>
      <c r="B24802" s="2">
        <f ca="1">NORMINV(RAND(),SIMULATION!D7,SIMULATION!D8)</f>
        <v>55.143001952037423</v>
      </c>
      <c r="C24802" s="2">
        <v>2</v>
      </c>
      <c r="D24802" s="2">
        <f ca="1">SIMULATION!$D$11*(1+(SIMULATION!$D$12*LN(1+$C24802)))*(1+(SIMULATION!$D$13*(($B24802/63.5)-1)))</f>
        <v>9.6174560892723679</v>
      </c>
      <c r="E24802" s="2">
        <v>-8.0359494635210173E-3</v>
      </c>
      <c r="F24802" s="2">
        <f ca="1">D24802*(1+E24802)</f>
        <v>9.5401706981713428</v>
      </c>
      <c r="G24802" s="2">
        <v>-0.28942657941201233</v>
      </c>
      <c r="H24802" s="9">
        <f>SIMULATION!$D$15*EXP($G$24802)</f>
        <v>165.27841900507914</v>
      </c>
      <c r="I24802" s="2">
        <f ca="1">$F24802/$H24802</f>
        <v>5.7721817255997378E-2</v>
      </c>
      <c r="J24802">
        <v>0</v>
      </c>
      <c r="K24802">
        <f ca="1">SIMULATION!$D$3*SIMULATION!$D$17/$H24802/(SIMULATION!$D$17-$I24802)*(((EXP(-$I24802*$J24802))/(1-EXP(-SIMULATION!$D$4*$I24802)))-(EXP(-SIMULATION!$D$17*$J24802)/(1-EXP(-SIMULATION!$D$4*SIMULATION!$D$17))))</f>
        <v>1.2761289039127102</v>
      </c>
      <c r="L24802">
        <v>-0.44165577225471786</v>
      </c>
      <c r="M24802">
        <f t="shared" ca="1" si="387"/>
        <v>0.71251920735857555</v>
      </c>
    </row>
    <row r="24803" spans="1:13" x14ac:dyDescent="0.25">
      <c r="A24803" s="9"/>
      <c r="H24803" s="9"/>
      <c r="J24803">
        <v>1</v>
      </c>
      <c r="K24803">
        <f ca="1">SIMULATION!$D$3*SIMULATION!$D$17/$H24802/(SIMULATION!$D$17-$I24802)*(((EXP(-$I24802*$J24803))/(1-EXP(-SIMULATION!$D$4*$I24802)))-(EXP(-SIMULATION!$D$17*$J24803)/(1-EXP(-SIMULATION!$D$4*SIMULATION!$D$17))))</f>
        <v>2.3634982968845764</v>
      </c>
      <c r="L24803">
        <v>0.35610664602878389</v>
      </c>
      <c r="M24803">
        <f t="shared" ca="1" si="387"/>
        <v>3.2051557482828859</v>
      </c>
    </row>
    <row r="24804" spans="1:13" x14ac:dyDescent="0.25">
      <c r="A24804" s="9"/>
      <c r="H24804" s="9"/>
      <c r="J24804">
        <v>2</v>
      </c>
      <c r="K24804">
        <f ca="1">SIMULATION!$D$3*SIMULATION!$D$17/$H24802/(SIMULATION!$D$17-$I24802)*(((EXP(-$I24802*$J24804))/(1-EXP(-SIMULATION!$D$4*$I24802)))-(EXP(-SIMULATION!$D$17*$J24804)/(1-EXP(-SIMULATION!$D$4*SIMULATION!$D$17))))</f>
        <v>2.9736151970007976</v>
      </c>
      <c r="L24804">
        <v>-1.4991461504388601E-2</v>
      </c>
      <c r="M24804">
        <f t="shared" ca="1" si="387"/>
        <v>2.9290363592460951</v>
      </c>
    </row>
    <row r="24805" spans="1:13" x14ac:dyDescent="0.25">
      <c r="A24805" s="9"/>
      <c r="H24805" s="9"/>
      <c r="J24805">
        <v>3</v>
      </c>
      <c r="K24805">
        <f ca="1">SIMULATION!$D$3*SIMULATION!$D$17/$H24802/(SIMULATION!$D$17-$I24802)*(((EXP(-$I24802*$J24805))/(1-EXP(-SIMULATION!$D$4*$I24802)))-(EXP(-SIMULATION!$D$17*$J24805)/(1-EXP(-SIMULATION!$D$4*SIMULATION!$D$17))))</f>
        <v>3.2827596655731899</v>
      </c>
      <c r="L24805">
        <v>0.2637401371903344</v>
      </c>
      <c r="M24805">
        <f t="shared" ca="1" si="387"/>
        <v>4.14855515013436</v>
      </c>
    </row>
    <row r="24806" spans="1:13" x14ac:dyDescent="0.25">
      <c r="A24806" s="9"/>
      <c r="H24806" s="9"/>
      <c r="J24806">
        <v>4</v>
      </c>
      <c r="K24806">
        <f ca="1">SIMULATION!$D$3*SIMULATION!$D$17/$H24802/(SIMULATION!$D$17-$I24802)*(((EXP(-$I24802*$J24806))/(1-EXP(-SIMULATION!$D$4*$I24802)))-(EXP(-SIMULATION!$D$17*$J24806)/(1-EXP(-SIMULATION!$D$4*SIMULATION!$D$17))))</f>
        <v>3.4036235168604052</v>
      </c>
      <c r="L24806">
        <v>-0.21676362156464377</v>
      </c>
      <c r="M24806">
        <f t="shared" ca="1" si="387"/>
        <v>2.6658417569031543</v>
      </c>
    </row>
    <row r="24807" spans="1:13" x14ac:dyDescent="0.25">
      <c r="A24807" s="9"/>
      <c r="H24807" s="9"/>
      <c r="J24807">
        <v>5</v>
      </c>
      <c r="K24807">
        <f ca="1">SIMULATION!$D$3*SIMULATION!$D$17/$H24802/(SIMULATION!$D$17-$I24802)*(((EXP(-$I24802*$J24807))/(1-EXP(-SIMULATION!$D$4*$I24802)))-(EXP(-SIMULATION!$D$17*$J24807)/(1-EXP(-SIMULATION!$D$4*SIMULATION!$D$17))))</f>
        <v>3.4081649693962377</v>
      </c>
      <c r="L24807">
        <v>0.12220197019538288</v>
      </c>
      <c r="M24807">
        <f t="shared" ca="1" si="387"/>
        <v>3.824649443407345</v>
      </c>
    </row>
    <row r="24808" spans="1:13" x14ac:dyDescent="0.25">
      <c r="A24808" s="9"/>
      <c r="H24808" s="9"/>
      <c r="J24808">
        <v>6</v>
      </c>
      <c r="K24808">
        <f ca="1">SIMULATION!$D$3*SIMULATION!$D$17/$H24802/(SIMULATION!$D$17-$I24802)*(((EXP(-$I24802*$J24808))/(1-EXP(-SIMULATION!$D$4*$I24802)))-(EXP(-SIMULATION!$D$17*$J24808)/(1-EXP(-SIMULATION!$D$4*SIMULATION!$D$17))))</f>
        <v>3.3422536034296679</v>
      </c>
      <c r="L24808">
        <v>0.11407043011546612</v>
      </c>
      <c r="M24808">
        <f t="shared" ca="1" si="387"/>
        <v>3.7235059095278564</v>
      </c>
    </row>
    <row r="24809" spans="1:13" x14ac:dyDescent="0.25">
      <c r="A24809" s="9"/>
      <c r="H24809" s="9"/>
      <c r="J24809">
        <v>7</v>
      </c>
      <c r="K24809">
        <f ca="1">SIMULATION!$D$3*SIMULATION!$D$17/$H24802/(SIMULATION!$D$17-$I24802)*(((EXP(-$I24802*$J24809))/(1-EXP(-SIMULATION!$D$4*$I24802)))-(EXP(-SIMULATION!$D$17*$J24809)/(1-EXP(-SIMULATION!$D$4*SIMULATION!$D$17))))</f>
        <v>3.2350543953428561</v>
      </c>
      <c r="L24809">
        <v>-0.42255685873945498</v>
      </c>
      <c r="M24809">
        <f t="shared" ca="1" si="387"/>
        <v>1.8680599721955118</v>
      </c>
    </row>
    <row r="24810" spans="1:13" x14ac:dyDescent="0.25">
      <c r="A24810" s="9"/>
      <c r="H24810" s="9"/>
      <c r="J24810">
        <v>8</v>
      </c>
      <c r="K24810">
        <f ca="1">SIMULATION!$D$3*SIMULATION!$D$17/$H24802/(SIMULATION!$D$17-$I24802)*(((EXP(-$I24802*$J24810))/(1-EXP(-SIMULATION!$D$4*$I24802)))-(EXP(-SIMULATION!$D$17*$J24810)/(1-EXP(-SIMULATION!$D$4*SIMULATION!$D$17))))</f>
        <v>3.1050404703036873</v>
      </c>
      <c r="L24810">
        <v>-4.5405680937076046E-2</v>
      </c>
      <c r="M24810">
        <f t="shared" ca="1" si="387"/>
        <v>2.9640539934123695</v>
      </c>
    </row>
    <row r="24811" spans="1:13" x14ac:dyDescent="0.25">
      <c r="A24811" s="9"/>
      <c r="H24811" s="9"/>
      <c r="J24811">
        <v>9</v>
      </c>
      <c r="K24811">
        <f ca="1">SIMULATION!$D$3*SIMULATION!$D$17/$H24802/(SIMULATION!$D$17-$I24802)*(((EXP(-$I24802*$J24811))/(1-EXP(-SIMULATION!$D$4*$I24802)))-(EXP(-SIMULATION!$D$17*$J24811)/(1-EXP(-SIMULATION!$D$4*SIMULATION!$D$17))))</f>
        <v>2.9638454985955058</v>
      </c>
      <c r="L24811">
        <v>1.5153046955444661E-2</v>
      </c>
      <c r="M24811">
        <f t="shared" ca="1" si="387"/>
        <v>3.0087567886044067</v>
      </c>
    </row>
    <row r="24812" spans="1:13" x14ac:dyDescent="0.25">
      <c r="A24812" s="9"/>
      <c r="H24812" s="9"/>
      <c r="J24812">
        <v>10</v>
      </c>
      <c r="K24812">
        <f ca="1">SIMULATION!$D$3*SIMULATION!$D$17/$H24802/(SIMULATION!$D$17-$I24802)*(((EXP(-$I24802*$J24812))/(1-EXP(-SIMULATION!$D$4*$I24802)))-(EXP(-SIMULATION!$D$17*$J24812)/(1-EXP(-SIMULATION!$D$4*SIMULATION!$D$17))))</f>
        <v>2.8187317236394391</v>
      </c>
      <c r="L24812">
        <v>0.27109548526086974</v>
      </c>
      <c r="M24812">
        <f t="shared" ca="1" si="387"/>
        <v>3.5828771680796807</v>
      </c>
    </row>
    <row r="24813" spans="1:13" x14ac:dyDescent="0.25">
      <c r="A24813" s="9"/>
      <c r="H24813" s="9"/>
      <c r="J24813">
        <v>11</v>
      </c>
      <c r="K24813">
        <f ca="1">SIMULATION!$D$3*SIMULATION!$D$17/$H24802/(SIMULATION!$D$17-$I24802)*(((EXP(-$I24802*$J24813))/(1-EXP(-SIMULATION!$D$4*$I24802)))-(EXP(-SIMULATION!$D$17*$J24813)/(1-EXP(-SIMULATION!$D$4*SIMULATION!$D$17))))</f>
        <v>2.6741708913977176</v>
      </c>
      <c r="L24813">
        <v>6.6790468733716024E-2</v>
      </c>
      <c r="M24813">
        <f t="shared" ca="1" si="387"/>
        <v>2.8527800187082302</v>
      </c>
    </row>
    <row r="24814" spans="1:13" x14ac:dyDescent="0.25">
      <c r="A24814" s="9"/>
      <c r="H24814" s="9"/>
      <c r="J24814">
        <v>12</v>
      </c>
      <c r="K24814">
        <f ca="1">SIMULATION!$D$3*SIMULATION!$D$17/$H24802/(SIMULATION!$D$17-$I24802)*(((EXP(-$I24802*$J24814))/(1-EXP(-SIMULATION!$D$4*$I24802)))-(EXP(-SIMULATION!$D$17*$J24814)/(1-EXP(-SIMULATION!$D$4*SIMULATION!$D$17))))</f>
        <v>2.532856741503521</v>
      </c>
      <c r="L24814">
        <v>0.34369748642118308</v>
      </c>
      <c r="M24814">
        <f t="shared" ca="1" si="387"/>
        <v>3.4033932370232294</v>
      </c>
    </row>
    <row r="24815" spans="1:13" x14ac:dyDescent="0.25">
      <c r="A24815" s="9"/>
      <c r="H24815" s="9"/>
      <c r="J24815">
        <v>13</v>
      </c>
      <c r="K24815">
        <f ca="1">SIMULATION!$D$3*SIMULATION!$D$17/$H24802/(SIMULATION!$D$17-$I24802)*(((EXP(-$I24802*$J24815))/(1-EXP(-SIMULATION!$D$4*$I24802)))-(EXP(-SIMULATION!$D$17*$J24815)/(1-EXP(-SIMULATION!$D$4*SIMULATION!$D$17))))</f>
        <v>2.3963532633802371</v>
      </c>
      <c r="L24815">
        <v>-0.21509278470459842</v>
      </c>
      <c r="M24815">
        <f t="shared" ca="1" si="387"/>
        <v>1.8809149668238299</v>
      </c>
    </row>
    <row r="24816" spans="1:13" x14ac:dyDescent="0.25">
      <c r="A24816" s="9"/>
      <c r="H24816" s="9"/>
      <c r="J24816">
        <v>14</v>
      </c>
      <c r="K24816">
        <f ca="1">SIMULATION!$D$3*SIMULATION!$D$17/$H24802/(SIMULATION!$D$17-$I24802)*(((EXP(-$I24802*$J24816))/(1-EXP(-SIMULATION!$D$4*$I24802)))-(EXP(-SIMULATION!$D$17*$J24816)/(1-EXP(-SIMULATION!$D$4*SIMULATION!$D$17))))</f>
        <v>2.2655095738493465</v>
      </c>
      <c r="L24816">
        <v>0.21291882053669134</v>
      </c>
      <c r="M24816">
        <f t="shared" ca="1" si="387"/>
        <v>2.7478792002279318</v>
      </c>
    </row>
    <row r="24817" spans="1:13" x14ac:dyDescent="0.25">
      <c r="A24817" s="9"/>
      <c r="H24817" s="9"/>
      <c r="J24817">
        <v>15</v>
      </c>
      <c r="K24817">
        <f ca="1">SIMULATION!$D$3*SIMULATION!$D$17/$H24802/(SIMULATION!$D$17-$I24802)*(((EXP(-$I24802*$J24817))/(1-EXP(-SIMULATION!$D$4*$I24802)))-(EXP(-SIMULATION!$D$17*$J24817)/(1-EXP(-SIMULATION!$D$4*SIMULATION!$D$17))))</f>
        <v>2.1407252704464446</v>
      </c>
      <c r="L24817">
        <v>0.40438765267265531</v>
      </c>
      <c r="M24817">
        <f t="shared" ca="1" si="387"/>
        <v>3.0064081375793177</v>
      </c>
    </row>
    <row r="24818" spans="1:13" x14ac:dyDescent="0.25">
      <c r="A24818" s="9"/>
      <c r="H24818" s="9"/>
      <c r="J24818">
        <v>16</v>
      </c>
      <c r="K24818">
        <f ca="1">SIMULATION!$D$3*SIMULATION!$D$17/$H24802/(SIMULATION!$D$17-$I24802)*(((EXP(-$I24802*$J24818))/(1-EXP(-SIMULATION!$D$4*$I24802)))-(EXP(-SIMULATION!$D$17*$J24818)/(1-EXP(-SIMULATION!$D$4*SIMULATION!$D$17))))</f>
        <v>2.0221199945641368</v>
      </c>
      <c r="L24818">
        <v>0.11391588530040084</v>
      </c>
      <c r="M24818">
        <f t="shared" ca="1" si="387"/>
        <v>2.2524715839285521</v>
      </c>
    </row>
    <row r="24819" spans="1:13" x14ac:dyDescent="0.25">
      <c r="A24819" s="9"/>
      <c r="H24819" s="9"/>
      <c r="J24819">
        <v>17</v>
      </c>
      <c r="K24819">
        <f ca="1">SIMULATION!$D$3*SIMULATION!$D$17/$H24802/(SIMULATION!$D$17-$I24802)*(((EXP(-$I24802*$J24819))/(1-EXP(-SIMULATION!$D$4*$I24802)))-(EXP(-SIMULATION!$D$17*$J24819)/(1-EXP(-SIMULATION!$D$4*SIMULATION!$D$17))))</f>
        <v>1.9096416369441482</v>
      </c>
      <c r="L24819">
        <v>0.31096372985903276</v>
      </c>
      <c r="M24819">
        <f t="shared" ca="1" si="387"/>
        <v>2.5034709230624097</v>
      </c>
    </row>
    <row r="24820" spans="1:13" x14ac:dyDescent="0.25">
      <c r="A24820" s="9"/>
      <c r="H24820" s="9"/>
      <c r="J24820">
        <v>18</v>
      </c>
      <c r="K24820">
        <f ca="1">SIMULATION!$D$3*SIMULATION!$D$17/$H24802/(SIMULATION!$D$17-$I24802)*(((EXP(-$I24802*$J24820))/(1-EXP(-SIMULATION!$D$4*$I24802)))-(EXP(-SIMULATION!$D$17*$J24820)/(1-EXP(-SIMULATION!$D$4*SIMULATION!$D$17))))</f>
        <v>1.803135249199505</v>
      </c>
      <c r="L24820">
        <v>-0.21821633129908616</v>
      </c>
      <c r="M24820">
        <f t="shared" ca="1" si="387"/>
        <v>1.4096616902831256</v>
      </c>
    </row>
    <row r="24821" spans="1:13" x14ac:dyDescent="0.25">
      <c r="A24821" s="9"/>
      <c r="H24821" s="9"/>
      <c r="J24821">
        <v>19</v>
      </c>
      <c r="K24821">
        <f ca="1">SIMULATION!$D$3*SIMULATION!$D$17/$H24802/(SIMULATION!$D$17-$I24802)*(((EXP(-$I24802*$J24821))/(1-EXP(-SIMULATION!$D$4*$I24802)))-(EXP(-SIMULATION!$D$17*$J24821)/(1-EXP(-SIMULATION!$D$4*SIMULATION!$D$17))))</f>
        <v>1.7023867988787507</v>
      </c>
      <c r="L24821">
        <v>0.14311522719511124</v>
      </c>
      <c r="M24821">
        <f t="shared" ca="1" si="387"/>
        <v>1.9460242723742414</v>
      </c>
    </row>
    <row r="24822" spans="1:13" x14ac:dyDescent="0.25">
      <c r="A24822" s="9"/>
      <c r="H24822" s="9"/>
      <c r="J24822">
        <v>20</v>
      </c>
      <c r="K24822">
        <f ca="1">SIMULATION!$D$3*SIMULATION!$D$17/$H24802/(SIMULATION!$D$17-$I24802)*(((EXP(-$I24802*$J24822))/(1-EXP(-SIMULATION!$D$4*$I24802)))-(EXP(-SIMULATION!$D$17*$J24822)/(1-EXP(-SIMULATION!$D$4*SIMULATION!$D$17))))</f>
        <v>1.6071508263829133</v>
      </c>
      <c r="L24822">
        <v>-7.8653207032546704E-2</v>
      </c>
      <c r="M24822">
        <f t="shared" ca="1" si="387"/>
        <v>1.4807432597028893</v>
      </c>
    </row>
    <row r="24823" spans="1:13" x14ac:dyDescent="0.25">
      <c r="A24823" s="9"/>
      <c r="H24823" s="9"/>
      <c r="J24823">
        <v>21</v>
      </c>
      <c r="K24823">
        <f ca="1">SIMULATION!$D$3*SIMULATION!$D$17/$H24802/(SIMULATION!$D$17-$I24802)*(((EXP(-$I24802*$J24823))/(1-EXP(-SIMULATION!$D$4*$I24802)))-(EXP(-SIMULATION!$D$17*$J24823)/(1-EXP(-SIMULATION!$D$4*SIMULATION!$D$17))))</f>
        <v>1.5171678072462569</v>
      </c>
      <c r="L24823">
        <v>0.26545799951543614</v>
      </c>
      <c r="M24823">
        <f t="shared" ca="1" si="387"/>
        <v>1.9199121382870692</v>
      </c>
    </row>
    <row r="24824" spans="1:13" x14ac:dyDescent="0.25">
      <c r="A24824" s="9"/>
      <c r="H24824" s="9"/>
      <c r="J24824">
        <v>22</v>
      </c>
      <c r="K24824">
        <f ca="1">SIMULATION!$D$3*SIMULATION!$D$17/$H24802/(SIMULATION!$D$17-$I24802)*(((EXP(-$I24802*$J24824))/(1-EXP(-SIMULATION!$D$4*$I24802)))-(EXP(-SIMULATION!$D$17*$J24824)/(1-EXP(-SIMULATION!$D$4*SIMULATION!$D$17))))</f>
        <v>1.4321749376086146</v>
      </c>
      <c r="L24824">
        <v>-0.28892778454464624</v>
      </c>
      <c r="M24824">
        <f t="shared" ca="1" si="387"/>
        <v>1.0183798058049904</v>
      </c>
    </row>
    <row r="24825" spans="1:13" x14ac:dyDescent="0.25">
      <c r="A24825" s="9"/>
      <c r="H24825" s="9"/>
      <c r="J24825">
        <v>23</v>
      </c>
      <c r="K24825">
        <f ca="1">SIMULATION!$D$3*SIMULATION!$D$17/$H24802/(SIMULATION!$D$17-$I24802)*(((EXP(-$I24802*$J24825))/(1-EXP(-SIMULATION!$D$4*$I24802)))-(EXP(-SIMULATION!$D$17*$J24825)/(1-EXP(-SIMULATION!$D$4*SIMULATION!$D$17))))</f>
        <v>1.3519127242181774</v>
      </c>
      <c r="L24825">
        <v>0.13934451282452262</v>
      </c>
      <c r="M24825">
        <f t="shared" ca="1" si="387"/>
        <v>1.5402943441556325</v>
      </c>
    </row>
    <row r="24826" spans="1:13" x14ac:dyDescent="0.25">
      <c r="A24826" s="9"/>
      <c r="H24826" s="9"/>
      <c r="J24826">
        <v>24</v>
      </c>
      <c r="K24826">
        <f ca="1">SIMULATION!$D$3*SIMULATION!$D$17/$H24802/(SIMULATION!$D$17-$I24802)*(((EXP(-$I24802*$J24826))/(1-EXP(-SIMULATION!$D$4*$I24802)))-(EXP(-SIMULATION!$D$17*$J24826)/(1-EXP(-SIMULATION!$D$4*SIMULATION!$D$17))))</f>
        <v>1.2761289039127106</v>
      </c>
      <c r="L24826">
        <v>-0.16932336459004588</v>
      </c>
      <c r="M24826">
        <f t="shared" ca="1" si="387"/>
        <v>1.0600504642516031</v>
      </c>
    </row>
    <row r="24827" spans="1:13" x14ac:dyDescent="0.25">
      <c r="A24827" s="9">
        <v>994</v>
      </c>
      <c r="B24827" s="2">
        <f ca="1">NORMINV(RAND(),SIMULATION!D7,SIMULATION!D8)</f>
        <v>51.964714182751869</v>
      </c>
      <c r="C24827" s="2">
        <v>2</v>
      </c>
      <c r="D24827" s="2">
        <f ca="1">SIMULATION!$D$11*(1+(SIMULATION!$D$12*LN(1+$C24827)))*(1+(SIMULATION!$D$13*(($B24827/63.5)-1)))</f>
        <v>9.3814309181958624</v>
      </c>
      <c r="E24827" s="2">
        <v>2.6715898988579009E-2</v>
      </c>
      <c r="F24827" s="2">
        <f ca="1">D24827*(1+E24827)</f>
        <v>9.6320642789747151</v>
      </c>
      <c r="G24827" s="2">
        <v>0.48376966684763378</v>
      </c>
      <c r="H24827" s="9">
        <f>SIMULATION!$D$15*EXP($G$24827)</f>
        <v>358.10551801468648</v>
      </c>
      <c r="I24827" s="2">
        <f ca="1">$F24827/$H24827</f>
        <v>2.6897279696705731E-2</v>
      </c>
      <c r="J24827">
        <v>0</v>
      </c>
      <c r="K24827">
        <f ca="1">SIMULATION!$D$3*SIMULATION!$D$17/$H24827/(SIMULATION!$D$17-$I24827)*(((EXP(-$I24827*$J24827))/(1-EXP(-SIMULATION!$D$4*$I24827)))-(EXP(-SIMULATION!$D$17*$J24827)/(1-EXP(-SIMULATION!$D$4*SIMULATION!$D$17))))</f>
        <v>1.8022260170127966</v>
      </c>
      <c r="L24827">
        <v>0.26802398671842503</v>
      </c>
      <c r="M24827">
        <f t="shared" ca="1" si="387"/>
        <v>2.2852658190602346</v>
      </c>
    </row>
    <row r="24828" spans="1:13" x14ac:dyDescent="0.25">
      <c r="A24828" s="9"/>
      <c r="H24828" s="9"/>
      <c r="J24828">
        <v>1</v>
      </c>
      <c r="K24828">
        <f ca="1">SIMULATION!$D$3*SIMULATION!$D$17/$H24827/(SIMULATION!$D$17-$I24827)*(((EXP(-$I24827*$J24828))/(1-EXP(-SIMULATION!$D$4*$I24827)))-(EXP(-SIMULATION!$D$17*$J24828)/(1-EXP(-SIMULATION!$D$4*SIMULATION!$D$17))))</f>
        <v>2.2981595631046994</v>
      </c>
      <c r="L24828">
        <v>-3.6642612319235407E-2</v>
      </c>
      <c r="M24828">
        <f t="shared" ca="1" si="387"/>
        <v>2.2139489931861105</v>
      </c>
    </row>
    <row r="24829" spans="1:13" x14ac:dyDescent="0.25">
      <c r="A24829" s="9"/>
      <c r="H24829" s="9"/>
      <c r="J24829">
        <v>2</v>
      </c>
      <c r="K24829">
        <f ca="1">SIMULATION!$D$3*SIMULATION!$D$17/$H24827/(SIMULATION!$D$17-$I24827)*(((EXP(-$I24827*$J24829))/(1-EXP(-SIMULATION!$D$4*$I24827)))-(EXP(-SIMULATION!$D$17*$J24829)/(1-EXP(-SIMULATION!$D$4*SIMULATION!$D$17))))</f>
        <v>2.5856253870879953</v>
      </c>
      <c r="L24829">
        <v>-0.31956616862219667</v>
      </c>
      <c r="M24829">
        <f t="shared" ca="1" si="387"/>
        <v>1.7593469886440005</v>
      </c>
    </row>
    <row r="24830" spans="1:13" x14ac:dyDescent="0.25">
      <c r="A24830" s="9"/>
      <c r="H24830" s="9"/>
      <c r="J24830">
        <v>3</v>
      </c>
      <c r="K24830">
        <f ca="1">SIMULATION!$D$3*SIMULATION!$D$17/$H24827/(SIMULATION!$D$17-$I24827)*(((EXP(-$I24827*$J24830))/(1-EXP(-SIMULATION!$D$4*$I24827)))-(EXP(-SIMULATION!$D$17*$J24830)/(1-EXP(-SIMULATION!$D$4*SIMULATION!$D$17))))</f>
        <v>2.7403052316933669</v>
      </c>
      <c r="L24830">
        <v>-0.19236752303748655</v>
      </c>
      <c r="M24830">
        <f t="shared" ca="1" si="387"/>
        <v>2.2131595019058481</v>
      </c>
    </row>
    <row r="24831" spans="1:13" x14ac:dyDescent="0.25">
      <c r="A24831" s="9"/>
      <c r="H24831" s="9"/>
      <c r="J24831">
        <v>4</v>
      </c>
      <c r="K24831">
        <f ca="1">SIMULATION!$D$3*SIMULATION!$D$17/$H24827/(SIMULATION!$D$17-$I24827)*(((EXP(-$I24827*$J24831))/(1-EXP(-SIMULATION!$D$4*$I24827)))-(EXP(-SIMULATION!$D$17*$J24831)/(1-EXP(-SIMULATION!$D$4*SIMULATION!$D$17))))</f>
        <v>2.8106764259585146</v>
      </c>
      <c r="L24831">
        <v>-8.4584723821195085E-2</v>
      </c>
      <c r="M24831">
        <f t="shared" ca="1" si="387"/>
        <v>2.5729361367180701</v>
      </c>
    </row>
    <row r="24832" spans="1:13" x14ac:dyDescent="0.25">
      <c r="A24832" s="9"/>
      <c r="H24832" s="9"/>
      <c r="J24832">
        <v>5</v>
      </c>
      <c r="K24832">
        <f ca="1">SIMULATION!$D$3*SIMULATION!$D$17/$H24827/(SIMULATION!$D$17-$I24827)*(((EXP(-$I24827*$J24832))/(1-EXP(-SIMULATION!$D$4*$I24827)))-(EXP(-SIMULATION!$D$17*$J24832)/(1-EXP(-SIMULATION!$D$4*SIMULATION!$D$17))))</f>
        <v>2.8277836173172597</v>
      </c>
      <c r="L24832">
        <v>0.12151567616120826</v>
      </c>
      <c r="M24832">
        <f t="shared" ca="1" si="387"/>
        <v>3.1714036556131537</v>
      </c>
    </row>
    <row r="24833" spans="1:13" x14ac:dyDescent="0.25">
      <c r="A24833" s="9"/>
      <c r="H24833" s="9"/>
      <c r="J24833">
        <v>6</v>
      </c>
      <c r="K24833">
        <f ca="1">SIMULATION!$D$3*SIMULATION!$D$17/$H24827/(SIMULATION!$D$17-$I24827)*(((EXP(-$I24827*$J24833))/(1-EXP(-SIMULATION!$D$4*$I24827)))-(EXP(-SIMULATION!$D$17*$J24833)/(1-EXP(-SIMULATION!$D$4*SIMULATION!$D$17))))</f>
        <v>2.8115007196908368</v>
      </c>
      <c r="L24833">
        <v>-0.31007735785108809</v>
      </c>
      <c r="M24833">
        <f t="shared" ca="1" si="387"/>
        <v>1.9397180049326697</v>
      </c>
    </row>
    <row r="24834" spans="1:13" x14ac:dyDescent="0.25">
      <c r="A24834" s="9"/>
      <c r="H24834" s="9"/>
      <c r="J24834">
        <v>7</v>
      </c>
      <c r="K24834">
        <f ca="1">SIMULATION!$D$3*SIMULATION!$D$17/$H24827/(SIMULATION!$D$17-$I24827)*(((EXP(-$I24827*$J24834))/(1-EXP(-SIMULATION!$D$4*$I24827)))-(EXP(-SIMULATION!$D$17*$J24834)/(1-EXP(-SIMULATION!$D$4*SIMULATION!$D$17))))</f>
        <v>2.774543707189169</v>
      </c>
      <c r="L24834">
        <v>-4.1537598008949475E-2</v>
      </c>
      <c r="M24834">
        <f t="shared" ca="1" si="387"/>
        <v>2.6592958260216846</v>
      </c>
    </row>
    <row r="24835" spans="1:13" x14ac:dyDescent="0.25">
      <c r="A24835" s="9"/>
      <c r="H24835" s="9"/>
      <c r="J24835">
        <v>8</v>
      </c>
      <c r="K24835">
        <f ca="1">SIMULATION!$D$3*SIMULATION!$D$17/$H24827/(SIMULATION!$D$17-$I24827)*(((EXP(-$I24827*$J24835))/(1-EXP(-SIMULATION!$D$4*$I24827)))-(EXP(-SIMULATION!$D$17*$J24835)/(1-EXP(-SIMULATION!$D$4*SIMULATION!$D$17))))</f>
        <v>2.7250420954673031</v>
      </c>
      <c r="L24835">
        <v>-8.4287689077816613E-2</v>
      </c>
      <c r="M24835">
        <f t="shared" ref="M24835:M24898" ca="1" si="388">$K24835*(1+$L24835)</f>
        <v>2.4953545946005935</v>
      </c>
    </row>
    <row r="24836" spans="1:13" x14ac:dyDescent="0.25">
      <c r="A24836" s="9"/>
      <c r="H24836" s="9"/>
      <c r="J24836">
        <v>9</v>
      </c>
      <c r="K24836">
        <f ca="1">SIMULATION!$D$3*SIMULATION!$D$17/$H24827/(SIMULATION!$D$17-$I24827)*(((EXP(-$I24827*$J24836))/(1-EXP(-SIMULATION!$D$4*$I24827)))-(EXP(-SIMULATION!$D$17*$J24836)/(1-EXP(-SIMULATION!$D$4*SIMULATION!$D$17))))</f>
        <v>2.6681867955204135</v>
      </c>
      <c r="L24836">
        <v>-0.29755694520393711</v>
      </c>
      <c r="M24836">
        <f t="shared" ca="1" si="388"/>
        <v>1.8742492834118774</v>
      </c>
    </row>
    <row r="24837" spans="1:13" x14ac:dyDescent="0.25">
      <c r="A24837" s="9"/>
      <c r="H24837" s="9"/>
      <c r="J24837">
        <v>10</v>
      </c>
      <c r="K24837">
        <f ca="1">SIMULATION!$D$3*SIMULATION!$D$17/$H24827/(SIMULATION!$D$17-$I24827)*(((EXP(-$I24827*$J24837))/(1-EXP(-SIMULATION!$D$4*$I24827)))-(EXP(-SIMULATION!$D$17*$J24837)/(1-EXP(-SIMULATION!$D$4*SIMULATION!$D$17))))</f>
        <v>2.6072860848838864</v>
      </c>
      <c r="L24837">
        <v>4.037333393509334E-2</v>
      </c>
      <c r="M24837">
        <f t="shared" ca="1" si="388"/>
        <v>2.7125509166532256</v>
      </c>
    </row>
    <row r="24838" spans="1:13" x14ac:dyDescent="0.25">
      <c r="A24838" s="9"/>
      <c r="H24838" s="9"/>
      <c r="J24838">
        <v>11</v>
      </c>
      <c r="K24838">
        <f ca="1">SIMULATION!$D$3*SIMULATION!$D$17/$H24827/(SIMULATION!$D$17-$I24827)*(((EXP(-$I24827*$J24838))/(1-EXP(-SIMULATION!$D$4*$I24827)))-(EXP(-SIMULATION!$D$17*$J24838)/(1-EXP(-SIMULATION!$D$4*SIMULATION!$D$17))))</f>
        <v>2.5444422864566896</v>
      </c>
      <c r="L24838">
        <v>0.34480076798292753</v>
      </c>
      <c r="M24838">
        <f t="shared" ca="1" si="388"/>
        <v>3.421767940915192</v>
      </c>
    </row>
    <row r="24839" spans="1:13" x14ac:dyDescent="0.25">
      <c r="A24839" s="9"/>
      <c r="H24839" s="9"/>
      <c r="J24839">
        <v>12</v>
      </c>
      <c r="K24839">
        <f ca="1">SIMULATION!$D$3*SIMULATION!$D$17/$H24827/(SIMULATION!$D$17-$I24827)*(((EXP(-$I24827*$J24839))/(1-EXP(-SIMULATION!$D$4*$I24827)))-(EXP(-SIMULATION!$D$17*$J24839)/(1-EXP(-SIMULATION!$D$4*SIMULATION!$D$17))))</f>
        <v>2.4809853879111889</v>
      </c>
      <c r="L24839">
        <v>-0.45118188470157122</v>
      </c>
      <c r="M24839">
        <f t="shared" ca="1" si="388"/>
        <v>1.3616097246763601</v>
      </c>
    </row>
    <row r="24840" spans="1:13" x14ac:dyDescent="0.25">
      <c r="A24840" s="9"/>
      <c r="H24840" s="9"/>
      <c r="J24840">
        <v>13</v>
      </c>
      <c r="K24840">
        <f ca="1">SIMULATION!$D$3*SIMULATION!$D$17/$H24827/(SIMULATION!$D$17-$I24827)*(((EXP(-$I24827*$J24840))/(1-EXP(-SIMULATION!$D$4*$I24827)))-(EXP(-SIMULATION!$D$17*$J24840)/(1-EXP(-SIMULATION!$D$4*SIMULATION!$D$17))))</f>
        <v>2.4177509030701261</v>
      </c>
      <c r="L24840">
        <v>-0.16550884223881379</v>
      </c>
      <c r="M24840">
        <f t="shared" ca="1" si="388"/>
        <v>2.0175917502811429</v>
      </c>
    </row>
    <row r="24841" spans="1:13" x14ac:dyDescent="0.25">
      <c r="A24841" s="9"/>
      <c r="H24841" s="9"/>
      <c r="J24841">
        <v>14</v>
      </c>
      <c r="K24841">
        <f ca="1">SIMULATION!$D$3*SIMULATION!$D$17/$H24827/(SIMULATION!$D$17-$I24827)*(((EXP(-$I24827*$J24841))/(1-EXP(-SIMULATION!$D$4*$I24827)))-(EXP(-SIMULATION!$D$17*$J24841)/(1-EXP(-SIMULATION!$D$4*SIMULATION!$D$17))))</f>
        <v>2.355257920085843</v>
      </c>
      <c r="L24841">
        <v>0.50381203304659927</v>
      </c>
      <c r="M24841">
        <f t="shared" ca="1" si="388"/>
        <v>3.5418652011533962</v>
      </c>
    </row>
    <row r="24842" spans="1:13" x14ac:dyDescent="0.25">
      <c r="A24842" s="9"/>
      <c r="H24842" s="9"/>
      <c r="J24842">
        <v>15</v>
      </c>
      <c r="K24842">
        <f ca="1">SIMULATION!$D$3*SIMULATION!$D$17/$H24827/(SIMULATION!$D$17-$I24827)*(((EXP(-$I24827*$J24842))/(1-EXP(-SIMULATION!$D$4*$I24827)))-(EXP(-SIMULATION!$D$17*$J24842)/(1-EXP(-SIMULATION!$D$4*SIMULATION!$D$17))))</f>
        <v>2.293823187221395</v>
      </c>
      <c r="L24842">
        <v>-6.1358160147009944E-3</v>
      </c>
      <c r="M24842">
        <f t="shared" ca="1" si="388"/>
        <v>2.2797487101743492</v>
      </c>
    </row>
    <row r="24843" spans="1:13" x14ac:dyDescent="0.25">
      <c r="A24843" s="9"/>
      <c r="H24843" s="9"/>
      <c r="J24843">
        <v>16</v>
      </c>
      <c r="K24843">
        <f ca="1">SIMULATION!$D$3*SIMULATION!$D$17/$H24827/(SIMULATION!$D$17-$I24827)*(((EXP(-$I24827*$J24843))/(1-EXP(-SIMULATION!$D$4*$I24827)))-(EXP(-SIMULATION!$D$17*$J24843)/(1-EXP(-SIMULATION!$D$4*SIMULATION!$D$17))))</f>
        <v>2.2336342102877516</v>
      </c>
      <c r="L24843">
        <v>-0.45454194102713241</v>
      </c>
      <c r="M24843">
        <f t="shared" ca="1" si="388"/>
        <v>1.2183537807989508</v>
      </c>
    </row>
    <row r="24844" spans="1:13" x14ac:dyDescent="0.25">
      <c r="A24844" s="9"/>
      <c r="H24844" s="9"/>
      <c r="J24844">
        <v>17</v>
      </c>
      <c r="K24844">
        <f ca="1">SIMULATION!$D$3*SIMULATION!$D$17/$H24827/(SIMULATION!$D$17-$I24827)*(((EXP(-$I24827*$J24844))/(1-EXP(-SIMULATION!$D$4*$I24827)))-(EXP(-SIMULATION!$D$17*$J24844)/(1-EXP(-SIMULATION!$D$4*SIMULATION!$D$17))))</f>
        <v>2.1747960840603988</v>
      </c>
      <c r="L24844">
        <v>-0.27083897045580563</v>
      </c>
      <c r="M24844">
        <f t="shared" ca="1" si="388"/>
        <v>1.5857765517021627</v>
      </c>
    </row>
    <row r="24845" spans="1:13" x14ac:dyDescent="0.25">
      <c r="A24845" s="9"/>
      <c r="H24845" s="9"/>
      <c r="J24845">
        <v>18</v>
      </c>
      <c r="K24845">
        <f ca="1">SIMULATION!$D$3*SIMULATION!$D$17/$H24827/(SIMULATION!$D$17-$I24827)*(((EXP(-$I24827*$J24845))/(1-EXP(-SIMULATION!$D$4*$I24827)))-(EXP(-SIMULATION!$D$17*$J24845)/(1-EXP(-SIMULATION!$D$4*SIMULATION!$D$17))))</f>
        <v>2.1173614920894259</v>
      </c>
      <c r="L24845">
        <v>0.34519643607386713</v>
      </c>
      <c r="M24845">
        <f t="shared" ca="1" si="388"/>
        <v>2.8482671330387412</v>
      </c>
    </row>
    <row r="24846" spans="1:13" x14ac:dyDescent="0.25">
      <c r="A24846" s="9"/>
      <c r="H24846" s="9"/>
      <c r="J24846">
        <v>19</v>
      </c>
      <c r="K24846">
        <f ca="1">SIMULATION!$D$3*SIMULATION!$D$17/$H24827/(SIMULATION!$D$17-$I24827)*(((EXP(-$I24827*$J24846))/(1-EXP(-SIMULATION!$D$4*$I24827)))-(EXP(-SIMULATION!$D$17*$J24846)/(1-EXP(-SIMULATION!$D$4*SIMULATION!$D$17))))</f>
        <v>2.0613499206967898</v>
      </c>
      <c r="L24846">
        <v>-0.26247272636512831</v>
      </c>
      <c r="M24846">
        <f t="shared" ca="1" si="388"/>
        <v>1.5203017870189623</v>
      </c>
    </row>
    <row r="24847" spans="1:13" x14ac:dyDescent="0.25">
      <c r="A24847" s="9"/>
      <c r="H24847" s="9"/>
      <c r="J24847">
        <v>20</v>
      </c>
      <c r="K24847">
        <f ca="1">SIMULATION!$D$3*SIMULATION!$D$17/$H24827/(SIMULATION!$D$17-$I24827)*(((EXP(-$I24827*$J24847))/(1-EXP(-SIMULATION!$D$4*$I24827)))-(EXP(-SIMULATION!$D$17*$J24847)/(1-EXP(-SIMULATION!$D$4*SIMULATION!$D$17))))</f>
        <v>2.0067599614444385</v>
      </c>
      <c r="L24847">
        <v>0.30568611417020081</v>
      </c>
      <c r="M24847">
        <f t="shared" ca="1" si="388"/>
        <v>2.6201986161307307</v>
      </c>
    </row>
    <row r="24848" spans="1:13" x14ac:dyDescent="0.25">
      <c r="A24848" s="9"/>
      <c r="H24848" s="9"/>
      <c r="J24848">
        <v>21</v>
      </c>
      <c r="K24848">
        <f ca="1">SIMULATION!$D$3*SIMULATION!$D$17/$H24827/(SIMULATION!$D$17-$I24827)*(((EXP(-$I24827*$J24848))/(1-EXP(-SIMULATION!$D$4*$I24827)))-(EXP(-SIMULATION!$D$17*$J24848)/(1-EXP(-SIMULATION!$D$4*SIMULATION!$D$17))))</f>
        <v>1.9535771848008689</v>
      </c>
      <c r="L24848">
        <v>-7.1172207407992127E-2</v>
      </c>
      <c r="M24848">
        <f t="shared" ca="1" si="388"/>
        <v>1.8145367842167002</v>
      </c>
    </row>
    <row r="24849" spans="1:13" x14ac:dyDescent="0.25">
      <c r="A24849" s="9"/>
      <c r="H24849" s="9"/>
      <c r="J24849">
        <v>22</v>
      </c>
      <c r="K24849">
        <f ca="1">SIMULATION!$D$3*SIMULATION!$D$17/$H24827/(SIMULATION!$D$17-$I24827)*(((EXP(-$I24827*$J24849))/(1-EXP(-SIMULATION!$D$4*$I24827)))-(EXP(-SIMULATION!$D$17*$J24849)/(1-EXP(-SIMULATION!$D$4*SIMULATION!$D$17))))</f>
        <v>1.9017791759909386</v>
      </c>
      <c r="L24849">
        <v>-8.2952755390081942E-2</v>
      </c>
      <c r="M24849">
        <f t="shared" ca="1" si="388"/>
        <v>1.7440213531990107</v>
      </c>
    </row>
    <row r="24850" spans="1:13" x14ac:dyDescent="0.25">
      <c r="A24850" s="9"/>
      <c r="H24850" s="9"/>
      <c r="J24850">
        <v>23</v>
      </c>
      <c r="K24850">
        <f ca="1">SIMULATION!$D$3*SIMULATION!$D$17/$H24827/(SIMULATION!$D$17-$I24827)*(((EXP(-$I24827*$J24850))/(1-EXP(-SIMULATION!$D$4*$I24827)))-(EXP(-SIMULATION!$D$17*$J24850)/(1-EXP(-SIMULATION!$D$4*SIMULATION!$D$17))))</f>
        <v>1.8513387525635421</v>
      </c>
      <c r="L24850">
        <v>-8.2727269444394236E-2</v>
      </c>
      <c r="M24850">
        <f t="shared" ca="1" si="388"/>
        <v>1.6981825527473693</v>
      </c>
    </row>
    <row r="24851" spans="1:13" x14ac:dyDescent="0.25">
      <c r="A24851" s="9"/>
      <c r="H24851" s="9"/>
      <c r="J24851">
        <v>24</v>
      </c>
      <c r="K24851">
        <f ca="1">SIMULATION!$D$3*SIMULATION!$D$17/$H24827/(SIMULATION!$D$17-$I24827)*(((EXP(-$I24827*$J24851))/(1-EXP(-SIMULATION!$D$4*$I24827)))-(EXP(-SIMULATION!$D$17*$J24851)/(1-EXP(-SIMULATION!$D$4*SIMULATION!$D$17))))</f>
        <v>1.8022260170127971</v>
      </c>
      <c r="L24851">
        <v>-2.4042676853526221E-2</v>
      </c>
      <c r="M24851">
        <f t="shared" ca="1" si="388"/>
        <v>1.7588956792687407</v>
      </c>
    </row>
    <row r="24852" spans="1:13" x14ac:dyDescent="0.25">
      <c r="A24852" s="9">
        <v>995</v>
      </c>
      <c r="B24852" s="2">
        <f ca="1">NORMINV(RAND(),SIMULATION!D7,SIMULATION!D8)</f>
        <v>60.130363673578586</v>
      </c>
      <c r="C24852" s="2">
        <v>2</v>
      </c>
      <c r="D24852" s="2">
        <f ca="1">SIMULATION!$D$11*(1+(SIMULATION!$D$12*LN(1+$C24852)))*(1+(SIMULATION!$D$13*(($B24852/63.5)-1)))</f>
        <v>9.9878262347711129</v>
      </c>
      <c r="E24852" s="2">
        <v>-0.32916759561028258</v>
      </c>
      <c r="F24852" s="2">
        <f ca="1">D24852*(1+E24852)</f>
        <v>6.7001574876982035</v>
      </c>
      <c r="G24852" s="2">
        <v>-0.687993865925841</v>
      </c>
      <c r="H24852" s="9">
        <f>SIMULATION!$D$15*EXP($G$24852)</f>
        <v>110.9482807186079</v>
      </c>
      <c r="I24852" s="2">
        <f ca="1">$F24852/$H24852</f>
        <v>6.0389917214593428E-2</v>
      </c>
      <c r="J24852">
        <v>0</v>
      </c>
      <c r="K24852">
        <f ca="1">SIMULATION!$D$3*SIMULATION!$D$17/$H24852/(SIMULATION!$D$17-$I24852)*(((EXP(-$I24852*$J24852))/(1-EXP(-SIMULATION!$D$4*$I24852)))-(EXP(-SIMULATION!$D$17*$J24852)/(1-EXP(-SIMULATION!$D$4*SIMULATION!$D$17))))</f>
        <v>1.759060854824964</v>
      </c>
      <c r="L24852">
        <v>-0.28495750601612962</v>
      </c>
      <c r="M24852">
        <f t="shared" ca="1" si="388"/>
        <v>1.2578032607034413</v>
      </c>
    </row>
    <row r="24853" spans="1:13" x14ac:dyDescent="0.25">
      <c r="A24853" s="9"/>
      <c r="H24853" s="9"/>
      <c r="J24853">
        <v>1</v>
      </c>
      <c r="K24853">
        <f ca="1">SIMULATION!$D$3*SIMULATION!$D$17/$H24852/(SIMULATION!$D$17-$I24852)*(((EXP(-$I24852*$J24853))/(1-EXP(-SIMULATION!$D$4*$I24852)))-(EXP(-SIMULATION!$D$17*$J24853)/(1-EXP(-SIMULATION!$D$4*SIMULATION!$D$17))))</f>
        <v>3.3799924706324673</v>
      </c>
      <c r="L24853">
        <v>0.16648287156081401</v>
      </c>
      <c r="M24853">
        <f t="shared" ca="1" si="388"/>
        <v>3.9427033229972905</v>
      </c>
    </row>
    <row r="24854" spans="1:13" x14ac:dyDescent="0.25">
      <c r="A24854" s="9"/>
      <c r="H24854" s="9"/>
      <c r="J24854">
        <v>2</v>
      </c>
      <c r="K24854">
        <f ca="1">SIMULATION!$D$3*SIMULATION!$D$17/$H24852/(SIMULATION!$D$17-$I24852)*(((EXP(-$I24852*$J24854))/(1-EXP(-SIMULATION!$D$4*$I24852)))-(EXP(-SIMULATION!$D$17*$J24854)/(1-EXP(-SIMULATION!$D$4*SIMULATION!$D$17))))</f>
        <v>4.286708158037623</v>
      </c>
      <c r="L24854">
        <v>0.21966257324474656</v>
      </c>
      <c r="M24854">
        <f t="shared" ca="1" si="388"/>
        <v>5.2283375027814154</v>
      </c>
    </row>
    <row r="24855" spans="1:13" x14ac:dyDescent="0.25">
      <c r="A24855" s="9"/>
      <c r="H24855" s="9"/>
      <c r="J24855">
        <v>3</v>
      </c>
      <c r="K24855">
        <f ca="1">SIMULATION!$D$3*SIMULATION!$D$17/$H24852/(SIMULATION!$D$17-$I24852)*(((EXP(-$I24852*$J24855))/(1-EXP(-SIMULATION!$D$4*$I24852)))-(EXP(-SIMULATION!$D$17*$J24855)/(1-EXP(-SIMULATION!$D$4*SIMULATION!$D$17))))</f>
        <v>4.7434734593110068</v>
      </c>
      <c r="L24855">
        <v>-0.25824838163476183</v>
      </c>
      <c r="M24855">
        <f t="shared" ca="1" si="388"/>
        <v>3.5184791151164942</v>
      </c>
    </row>
    <row r="24856" spans="1:13" x14ac:dyDescent="0.25">
      <c r="A24856" s="9"/>
      <c r="H24856" s="9"/>
      <c r="J24856">
        <v>4</v>
      </c>
      <c r="K24856">
        <f ca="1">SIMULATION!$D$3*SIMULATION!$D$17/$H24852/(SIMULATION!$D$17-$I24852)*(((EXP(-$I24852*$J24856))/(1-EXP(-SIMULATION!$D$4*$I24852)))-(EXP(-SIMULATION!$D$17*$J24856)/(1-EXP(-SIMULATION!$D$4*SIMULATION!$D$17))))</f>
        <v>4.9191827690842453</v>
      </c>
      <c r="L24856">
        <v>-1.3037245765242121E-3</v>
      </c>
      <c r="M24856">
        <f t="shared" ca="1" si="388"/>
        <v>4.9127695096117758</v>
      </c>
    </row>
    <row r="24857" spans="1:13" x14ac:dyDescent="0.25">
      <c r="A24857" s="9"/>
      <c r="H24857" s="9"/>
      <c r="J24857">
        <v>5</v>
      </c>
      <c r="K24857">
        <f ca="1">SIMULATION!$D$3*SIMULATION!$D$17/$H24852/(SIMULATION!$D$17-$I24852)*(((EXP(-$I24852*$J24857))/(1-EXP(-SIMULATION!$D$4*$I24852)))-(EXP(-SIMULATION!$D$17*$J24857)/(1-EXP(-SIMULATION!$D$4*SIMULATION!$D$17))))</f>
        <v>4.9216409046081369</v>
      </c>
      <c r="L24857">
        <v>6.8076845077041813E-3</v>
      </c>
      <c r="M24857">
        <f t="shared" ca="1" si="388"/>
        <v>4.9551458831469199</v>
      </c>
    </row>
    <row r="24858" spans="1:13" x14ac:dyDescent="0.25">
      <c r="A24858" s="9"/>
      <c r="H24858" s="9"/>
      <c r="J24858">
        <v>6</v>
      </c>
      <c r="K24858">
        <f ca="1">SIMULATION!$D$3*SIMULATION!$D$17/$H24852/(SIMULATION!$D$17-$I24852)*(((EXP(-$I24852*$J24858))/(1-EXP(-SIMULATION!$D$4*$I24852)))-(EXP(-SIMULATION!$D$17*$J24858)/(1-EXP(-SIMULATION!$D$4*SIMULATION!$D$17))))</f>
        <v>4.8195300111667718</v>
      </c>
      <c r="L24858">
        <v>-0.21950094048742086</v>
      </c>
      <c r="M24858">
        <f t="shared" ca="1" si="388"/>
        <v>3.7616386410083154</v>
      </c>
    </row>
    <row r="24859" spans="1:13" x14ac:dyDescent="0.25">
      <c r="A24859" s="9"/>
      <c r="H24859" s="9"/>
      <c r="J24859">
        <v>7</v>
      </c>
      <c r="K24859">
        <f ca="1">SIMULATION!$D$3*SIMULATION!$D$17/$H24852/(SIMULATION!$D$17-$I24852)*(((EXP(-$I24852*$J24859))/(1-EXP(-SIMULATION!$D$4*$I24852)))-(EXP(-SIMULATION!$D$17*$J24859)/(1-EXP(-SIMULATION!$D$4*SIMULATION!$D$17))))</f>
        <v>4.656485022554274</v>
      </c>
      <c r="L24859">
        <v>0.2593628762872654</v>
      </c>
      <c r="M24859">
        <f t="shared" ca="1" si="388"/>
        <v>5.864204371392522</v>
      </c>
    </row>
    <row r="24860" spans="1:13" x14ac:dyDescent="0.25">
      <c r="A24860" s="9"/>
      <c r="H24860" s="9"/>
      <c r="J24860">
        <v>8</v>
      </c>
      <c r="K24860">
        <f ca="1">SIMULATION!$D$3*SIMULATION!$D$17/$H24852/(SIMULATION!$D$17-$I24852)*(((EXP(-$I24852*$J24860))/(1-EXP(-SIMULATION!$D$4*$I24852)))-(EXP(-SIMULATION!$D$17*$J24860)/(1-EXP(-SIMULATION!$D$4*SIMULATION!$D$17))))</f>
        <v>4.4601121779613431</v>
      </c>
      <c r="L24860">
        <v>-0.72833944735384581</v>
      </c>
      <c r="M24860">
        <f t="shared" ca="1" si="388"/>
        <v>1.2116365391288209</v>
      </c>
    </row>
    <row r="24861" spans="1:13" x14ac:dyDescent="0.25">
      <c r="A24861" s="9"/>
      <c r="H24861" s="9"/>
      <c r="J24861">
        <v>9</v>
      </c>
      <c r="K24861">
        <f ca="1">SIMULATION!$D$3*SIMULATION!$D$17/$H24852/(SIMULATION!$D$17-$I24852)*(((EXP(-$I24852*$J24861))/(1-EXP(-SIMULATION!$D$4*$I24852)))-(EXP(-SIMULATION!$D$17*$J24861)/(1-EXP(-SIMULATION!$D$4*SIMULATION!$D$17))))</f>
        <v>4.2477670075114453</v>
      </c>
      <c r="L24861">
        <v>0.28852724835942978</v>
      </c>
      <c r="M24861">
        <f t="shared" ca="1" si="388"/>
        <v>5.4733635338606916</v>
      </c>
    </row>
    <row r="24862" spans="1:13" x14ac:dyDescent="0.25">
      <c r="A24862" s="9"/>
      <c r="H24862" s="9"/>
      <c r="J24862">
        <v>10</v>
      </c>
      <c r="K24862">
        <f ca="1">SIMULATION!$D$3*SIMULATION!$D$17/$H24852/(SIMULATION!$D$17-$I24852)*(((EXP(-$I24852*$J24862))/(1-EXP(-SIMULATION!$D$4*$I24852)))-(EXP(-SIMULATION!$D$17*$J24862)/(1-EXP(-SIMULATION!$D$4*SIMULATION!$D$17))))</f>
        <v>4.0302557827662948</v>
      </c>
      <c r="L24862">
        <v>0.28942704560363214</v>
      </c>
      <c r="M24862">
        <f t="shared" ca="1" si="388"/>
        <v>5.1967208069992967</v>
      </c>
    </row>
    <row r="24863" spans="1:13" x14ac:dyDescent="0.25">
      <c r="A24863" s="9"/>
      <c r="H24863" s="9"/>
      <c r="J24863">
        <v>11</v>
      </c>
      <c r="K24863">
        <f ca="1">SIMULATION!$D$3*SIMULATION!$D$17/$H24852/(SIMULATION!$D$17-$I24852)*(((EXP(-$I24852*$J24863))/(1-EXP(-SIMULATION!$D$4*$I24852)))-(EXP(-SIMULATION!$D$17*$J24863)/(1-EXP(-SIMULATION!$D$4*SIMULATION!$D$17))))</f>
        <v>3.8142063448383414</v>
      </c>
      <c r="L24863">
        <v>-0.28446989607885625</v>
      </c>
      <c r="M24863">
        <f t="shared" ca="1" si="388"/>
        <v>2.7291794622988639</v>
      </c>
    </row>
    <row r="24864" spans="1:13" x14ac:dyDescent="0.25">
      <c r="A24864" s="9"/>
      <c r="H24864" s="9"/>
      <c r="J24864">
        <v>12</v>
      </c>
      <c r="K24864">
        <f ca="1">SIMULATION!$D$3*SIMULATION!$D$17/$H24852/(SIMULATION!$D$17-$I24852)*(((EXP(-$I24852*$J24864))/(1-EXP(-SIMULATION!$D$4*$I24852)))-(EXP(-SIMULATION!$D$17*$J24864)/(1-EXP(-SIMULATION!$D$4*SIMULATION!$D$17))))</f>
        <v>3.6035863048365533</v>
      </c>
      <c r="L24864">
        <v>3.1350725896463413E-2</v>
      </c>
      <c r="M24864">
        <f t="shared" ca="1" si="388"/>
        <v>3.7165613513237332</v>
      </c>
    </row>
    <row r="24865" spans="1:13" x14ac:dyDescent="0.25">
      <c r="A24865" s="9"/>
      <c r="H24865" s="9"/>
      <c r="J24865">
        <v>13</v>
      </c>
      <c r="K24865">
        <f ca="1">SIMULATION!$D$3*SIMULATION!$D$17/$H24852/(SIMULATION!$D$17-$I24852)*(((EXP(-$I24852*$J24865))/(1-EXP(-SIMULATION!$D$4*$I24852)))-(EXP(-SIMULATION!$D$17*$J24865)/(1-EXP(-SIMULATION!$D$4*SIMULATION!$D$17))))</f>
        <v>3.4006749233162723</v>
      </c>
      <c r="L24865">
        <v>0.42198780218818505</v>
      </c>
      <c r="M24865">
        <f t="shared" ca="1" si="388"/>
        <v>4.8357182601629809</v>
      </c>
    </row>
    <row r="24866" spans="1:13" x14ac:dyDescent="0.25">
      <c r="A24866" s="9"/>
      <c r="H24866" s="9"/>
      <c r="J24866">
        <v>14</v>
      </c>
      <c r="K24866">
        <f ca="1">SIMULATION!$D$3*SIMULATION!$D$17/$H24852/(SIMULATION!$D$17-$I24852)*(((EXP(-$I24852*$J24866))/(1-EXP(-SIMULATION!$D$4*$I24852)))-(EXP(-SIMULATION!$D$17*$J24866)/(1-EXP(-SIMULATION!$D$4*SIMULATION!$D$17))))</f>
        <v>3.206684953761811</v>
      </c>
      <c r="L24866">
        <v>0.16419577341140254</v>
      </c>
      <c r="M24866">
        <f t="shared" ca="1" si="388"/>
        <v>3.7332090698314393</v>
      </c>
    </row>
    <row r="24867" spans="1:13" x14ac:dyDescent="0.25">
      <c r="A24867" s="9"/>
      <c r="H24867" s="9"/>
      <c r="J24867">
        <v>15</v>
      </c>
      <c r="K24867">
        <f ca="1">SIMULATION!$D$3*SIMULATION!$D$17/$H24852/(SIMULATION!$D$17-$I24852)*(((EXP(-$I24852*$J24867))/(1-EXP(-SIMULATION!$D$4*$I24852)))-(EXP(-SIMULATION!$D$17*$J24867)/(1-EXP(-SIMULATION!$D$4*SIMULATION!$D$17))))</f>
        <v>3.0221602308093107</v>
      </c>
      <c r="L24867">
        <v>-6.1447207833484965E-2</v>
      </c>
      <c r="M24867">
        <f t="shared" ca="1" si="388"/>
        <v>2.8364569230006782</v>
      </c>
    </row>
    <row r="24868" spans="1:13" x14ac:dyDescent="0.25">
      <c r="A24868" s="9"/>
      <c r="H24868" s="9"/>
      <c r="J24868">
        <v>16</v>
      </c>
      <c r="K24868">
        <f ca="1">SIMULATION!$D$3*SIMULATION!$D$17/$H24852/(SIMULATION!$D$17-$I24852)*(((EXP(-$I24852*$J24868))/(1-EXP(-SIMULATION!$D$4*$I24852)))-(EXP(-SIMULATION!$D$17*$J24868)/(1-EXP(-SIMULATION!$D$4*SIMULATION!$D$17))))</f>
        <v>2.8472296032422464</v>
      </c>
      <c r="L24868">
        <v>-7.69402317971596E-2</v>
      </c>
      <c r="M24868">
        <f t="shared" ca="1" si="388"/>
        <v>2.6281630975890531</v>
      </c>
    </row>
    <row r="24869" spans="1:13" x14ac:dyDescent="0.25">
      <c r="A24869" s="9"/>
      <c r="H24869" s="9"/>
      <c r="J24869">
        <v>17</v>
      </c>
      <c r="K24869">
        <f ca="1">SIMULATION!$D$3*SIMULATION!$D$17/$H24852/(SIMULATION!$D$17-$I24852)*(((EXP(-$I24852*$J24869))/(1-EXP(-SIMULATION!$D$4*$I24852)))-(EXP(-SIMULATION!$D$17*$J24869)/(1-EXP(-SIMULATION!$D$4*SIMULATION!$D$17))))</f>
        <v>2.6817688591117994</v>
      </c>
      <c r="L24869">
        <v>0.20480516978436419</v>
      </c>
      <c r="M24869">
        <f t="shared" ca="1" si="388"/>
        <v>3.2310089856246123</v>
      </c>
    </row>
    <row r="24870" spans="1:13" x14ac:dyDescent="0.25">
      <c r="A24870" s="9"/>
      <c r="H24870" s="9"/>
      <c r="J24870">
        <v>18</v>
      </c>
      <c r="K24870">
        <f ca="1">SIMULATION!$D$3*SIMULATION!$D$17/$H24852/(SIMULATION!$D$17-$I24852)*(((EXP(-$I24852*$J24870))/(1-EXP(-SIMULATION!$D$4*$I24852)))-(EXP(-SIMULATION!$D$17*$J24870)/(1-EXP(-SIMULATION!$D$4*SIMULATION!$D$17))))</f>
        <v>2.5255037369359652</v>
      </c>
      <c r="L24870">
        <v>-9.3897518890872819E-2</v>
      </c>
      <c r="M24870">
        <f t="shared" ca="1" si="388"/>
        <v>2.2883652020880505</v>
      </c>
    </row>
    <row r="24871" spans="1:13" x14ac:dyDescent="0.25">
      <c r="A24871" s="9"/>
      <c r="H24871" s="9"/>
      <c r="J24871">
        <v>19</v>
      </c>
      <c r="K24871">
        <f ca="1">SIMULATION!$D$3*SIMULATION!$D$17/$H24852/(SIMULATION!$D$17-$I24852)*(((EXP(-$I24852*$J24871))/(1-EXP(-SIMULATION!$D$4*$I24852)))-(EXP(-SIMULATION!$D$17*$J24871)/(1-EXP(-SIMULATION!$D$4*SIMULATION!$D$17))))</f>
        <v>2.3780752276345285</v>
      </c>
      <c r="L24871">
        <v>-0.14400426508809713</v>
      </c>
      <c r="M24871">
        <f t="shared" ca="1" si="388"/>
        <v>2.0356222521548091</v>
      </c>
    </row>
    <row r="24872" spans="1:13" x14ac:dyDescent="0.25">
      <c r="A24872" s="9"/>
      <c r="H24872" s="9"/>
      <c r="J24872">
        <v>20</v>
      </c>
      <c r="K24872">
        <f ca="1">SIMULATION!$D$3*SIMULATION!$D$17/$H24852/(SIMULATION!$D$17-$I24852)*(((EXP(-$I24852*$J24872))/(1-EXP(-SIMULATION!$D$4*$I24852)))-(EXP(-SIMULATION!$D$17*$J24872)/(1-EXP(-SIMULATION!$D$4*SIMULATION!$D$17))))</f>
        <v>2.2390807530683405</v>
      </c>
      <c r="L24872">
        <v>1.8279430355439746E-2</v>
      </c>
      <c r="M24872">
        <f t="shared" ca="1" si="388"/>
        <v>2.2800098737542585</v>
      </c>
    </row>
    <row r="24873" spans="1:13" x14ac:dyDescent="0.25">
      <c r="A24873" s="9"/>
      <c r="H24873" s="9"/>
      <c r="J24873">
        <v>21</v>
      </c>
      <c r="K24873">
        <f ca="1">SIMULATION!$D$3*SIMULATION!$D$17/$H24852/(SIMULATION!$D$17-$I24852)*(((EXP(-$I24852*$J24873))/(1-EXP(-SIMULATION!$D$4*$I24852)))-(EXP(-SIMULATION!$D$17*$J24873)/(1-EXP(-SIMULATION!$D$4*SIMULATION!$D$17))))</f>
        <v>2.1080999248983598</v>
      </c>
      <c r="L24873">
        <v>-0.22879997293477303</v>
      </c>
      <c r="M24873">
        <f t="shared" ca="1" si="388"/>
        <v>1.625766719137818</v>
      </c>
    </row>
    <row r="24874" spans="1:13" x14ac:dyDescent="0.25">
      <c r="A24874" s="9"/>
      <c r="H24874" s="9"/>
      <c r="J24874">
        <v>22</v>
      </c>
      <c r="K24874">
        <f ca="1">SIMULATION!$D$3*SIMULATION!$D$17/$H24852/(SIMULATION!$D$17-$I24852)*(((EXP(-$I24852*$J24874))/(1-EXP(-SIMULATION!$D$4*$I24852)))-(EXP(-SIMULATION!$D$17*$J24874)/(1-EXP(-SIMULATION!$D$4*SIMULATION!$D$17))))</f>
        <v>1.9847104590207447</v>
      </c>
      <c r="L24874">
        <v>0.22987165789792191</v>
      </c>
      <c r="M24874">
        <f t="shared" ca="1" si="388"/>
        <v>2.440939142683189</v>
      </c>
    </row>
    <row r="24875" spans="1:13" x14ac:dyDescent="0.25">
      <c r="A24875" s="9"/>
      <c r="H24875" s="9"/>
      <c r="J24875">
        <v>23</v>
      </c>
      <c r="K24875">
        <f ca="1">SIMULATION!$D$3*SIMULATION!$D$17/$H24852/(SIMULATION!$D$17-$I24852)*(((EXP(-$I24852*$J24875))/(1-EXP(-SIMULATION!$D$4*$I24852)))-(EXP(-SIMULATION!$D$17*$J24875)/(1-EXP(-SIMULATION!$D$4*SIMULATION!$D$17))))</f>
        <v>1.8684978161762085</v>
      </c>
      <c r="L24875">
        <v>-0.39401218866076337</v>
      </c>
      <c r="M24875">
        <f t="shared" ca="1" si="388"/>
        <v>1.1322869021167639</v>
      </c>
    </row>
    <row r="24876" spans="1:13" x14ac:dyDescent="0.25">
      <c r="A24876" s="9"/>
      <c r="H24876" s="9"/>
      <c r="J24876">
        <v>24</v>
      </c>
      <c r="K24876">
        <f ca="1">SIMULATION!$D$3*SIMULATION!$D$17/$H24852/(SIMULATION!$D$17-$I24852)*(((EXP(-$I24852*$J24876))/(1-EXP(-SIMULATION!$D$4*$I24852)))-(EXP(-SIMULATION!$D$17*$J24876)/(1-EXP(-SIMULATION!$D$4*SIMULATION!$D$17))))</f>
        <v>1.759060854824964</v>
      </c>
      <c r="L24876">
        <v>-0.19421512588851761</v>
      </c>
      <c r="M24876">
        <f t="shared" ca="1" si="388"/>
        <v>1.4174246294595703</v>
      </c>
    </row>
    <row r="24877" spans="1:13" x14ac:dyDescent="0.25">
      <c r="A24877" s="9">
        <v>996</v>
      </c>
      <c r="B24877" s="2">
        <f ca="1">NORMINV(RAND(),SIMULATION!D7,SIMULATION!D8)</f>
        <v>57.784737229645209</v>
      </c>
      <c r="C24877" s="2">
        <v>2</v>
      </c>
      <c r="D24877" s="2">
        <f ca="1">SIMULATION!$D$11*(1+(SIMULATION!$D$12*LN(1+$C24877)))*(1+(SIMULATION!$D$13*(($B24877/63.5)-1)))</f>
        <v>9.8136359402165709</v>
      </c>
      <c r="E24877" s="2">
        <v>0.15783437540126177</v>
      </c>
      <c r="F24877" s="2">
        <f ca="1">D24877*(1+E24877)</f>
        <v>11.36256503925603</v>
      </c>
      <c r="G24877" s="2">
        <v>-0.59291657440562351</v>
      </c>
      <c r="H24877" s="9">
        <f>SIMULATION!$D$15*EXP($G$24877)</f>
        <v>122.01468968964161</v>
      </c>
      <c r="I24877" s="2">
        <f ca="1">$F24877/$H24877</f>
        <v>9.3124566133455072E-2</v>
      </c>
      <c r="J24877">
        <v>0</v>
      </c>
      <c r="K24877">
        <f ca="1">SIMULATION!$D$3*SIMULATION!$D$17/$H24877/(SIMULATION!$D$17-$I24877)*(((EXP(-$I24877*$J24877))/(1-EXP(-SIMULATION!$D$4*$I24877)))-(EXP(-SIMULATION!$D$17*$J24877)/(1-EXP(-SIMULATION!$D$4*SIMULATION!$D$17))))</f>
        <v>0.68287287524517615</v>
      </c>
      <c r="L24877">
        <v>-0.24461432333279279</v>
      </c>
      <c r="M24877">
        <f t="shared" ca="1" si="388"/>
        <v>0.5158323889447588</v>
      </c>
    </row>
    <row r="24878" spans="1:13" x14ac:dyDescent="0.25">
      <c r="A24878" s="9"/>
      <c r="H24878" s="9"/>
      <c r="J24878">
        <v>1</v>
      </c>
      <c r="K24878">
        <f ca="1">SIMULATION!$D$3*SIMULATION!$D$17/$H24877/(SIMULATION!$D$17-$I24877)*(((EXP(-$I24877*$J24878))/(1-EXP(-SIMULATION!$D$4*$I24877)))-(EXP(-SIMULATION!$D$17*$J24878)/(1-EXP(-SIMULATION!$D$4*SIMULATION!$D$17))))</f>
        <v>2.1628108338466818</v>
      </c>
      <c r="L24878">
        <v>0.15795179610690802</v>
      </c>
      <c r="M24878">
        <f t="shared" ca="1" si="388"/>
        <v>2.5044306896922448</v>
      </c>
    </row>
    <row r="24879" spans="1:13" x14ac:dyDescent="0.25">
      <c r="A24879" s="9"/>
      <c r="H24879" s="9"/>
      <c r="J24879">
        <v>2</v>
      </c>
      <c r="K24879">
        <f ca="1">SIMULATION!$D$3*SIMULATION!$D$17/$H24877/(SIMULATION!$D$17-$I24877)*(((EXP(-$I24877*$J24879))/(1-EXP(-SIMULATION!$D$4*$I24877)))-(EXP(-SIMULATION!$D$17*$J24879)/(1-EXP(-SIMULATION!$D$4*SIMULATION!$D$17))))</f>
        <v>2.9577853982509947</v>
      </c>
      <c r="L24879">
        <v>0.46972410972475892</v>
      </c>
      <c r="M24879">
        <f t="shared" ca="1" si="388"/>
        <v>4.3471285112013343</v>
      </c>
    </row>
    <row r="24880" spans="1:13" x14ac:dyDescent="0.25">
      <c r="A24880" s="9"/>
      <c r="H24880" s="9"/>
      <c r="J24880">
        <v>3</v>
      </c>
      <c r="K24880">
        <f ca="1">SIMULATION!$D$3*SIMULATION!$D$17/$H24877/(SIMULATION!$D$17-$I24877)*(((EXP(-$I24877*$J24880))/(1-EXP(-SIMULATION!$D$4*$I24877)))-(EXP(-SIMULATION!$D$17*$J24880)/(1-EXP(-SIMULATION!$D$4*SIMULATION!$D$17))))</f>
        <v>3.3274596174502009</v>
      </c>
      <c r="L24880">
        <v>0.43796818085297762</v>
      </c>
      <c r="M24880">
        <f t="shared" ca="1" si="388"/>
        <v>4.7847810529666104</v>
      </c>
    </row>
    <row r="24881" spans="1:13" x14ac:dyDescent="0.25">
      <c r="A24881" s="9"/>
      <c r="H24881" s="9"/>
      <c r="J24881">
        <v>4</v>
      </c>
      <c r="K24881">
        <f ca="1">SIMULATION!$D$3*SIMULATION!$D$17/$H24877/(SIMULATION!$D$17-$I24877)*(((EXP(-$I24877*$J24881))/(1-EXP(-SIMULATION!$D$4*$I24877)))-(EXP(-SIMULATION!$D$17*$J24881)/(1-EXP(-SIMULATION!$D$4*SIMULATION!$D$17))))</f>
        <v>3.4370189346279072</v>
      </c>
      <c r="L24881">
        <v>-0.14405476455273844</v>
      </c>
      <c r="M24881">
        <f t="shared" ca="1" si="388"/>
        <v>2.9418999812367801</v>
      </c>
    </row>
    <row r="24882" spans="1:13" x14ac:dyDescent="0.25">
      <c r="A24882" s="9"/>
      <c r="H24882" s="9"/>
      <c r="J24882">
        <v>5</v>
      </c>
      <c r="K24882">
        <f ca="1">SIMULATION!$D$3*SIMULATION!$D$17/$H24877/(SIMULATION!$D$17-$I24877)*(((EXP(-$I24877*$J24882))/(1-EXP(-SIMULATION!$D$4*$I24877)))-(EXP(-SIMULATION!$D$17*$J24882)/(1-EXP(-SIMULATION!$D$4*SIMULATION!$D$17))))</f>
        <v>3.3912131044403124</v>
      </c>
      <c r="L24882">
        <v>0.46854500814361166</v>
      </c>
      <c r="M24882">
        <f t="shared" ca="1" si="388"/>
        <v>4.980149076077022</v>
      </c>
    </row>
    <row r="24883" spans="1:13" x14ac:dyDescent="0.25">
      <c r="A24883" s="9"/>
      <c r="H24883" s="9"/>
      <c r="J24883">
        <v>6</v>
      </c>
      <c r="K24883">
        <f ca="1">SIMULATION!$D$3*SIMULATION!$D$17/$H24877/(SIMULATION!$D$17-$I24877)*(((EXP(-$I24877*$J24883))/(1-EXP(-SIMULATION!$D$4*$I24877)))-(EXP(-SIMULATION!$D$17*$J24883)/(1-EXP(-SIMULATION!$D$4*SIMULATION!$D$17))))</f>
        <v>3.2561614895627442</v>
      </c>
      <c r="L24883">
        <v>0.18987166718637602</v>
      </c>
      <c r="M24883">
        <f t="shared" ca="1" si="388"/>
        <v>3.8744143002140961</v>
      </c>
    </row>
    <row r="24884" spans="1:13" x14ac:dyDescent="0.25">
      <c r="A24884" s="9"/>
      <c r="H24884" s="9"/>
      <c r="J24884">
        <v>7</v>
      </c>
      <c r="K24884">
        <f ca="1">SIMULATION!$D$3*SIMULATION!$D$17/$H24877/(SIMULATION!$D$17-$I24877)*(((EXP(-$I24877*$J24884))/(1-EXP(-SIMULATION!$D$4*$I24877)))-(EXP(-SIMULATION!$D$17*$J24884)/(1-EXP(-SIMULATION!$D$4*SIMULATION!$D$17))))</f>
        <v>3.0733176863956548</v>
      </c>
      <c r="L24884">
        <v>-0.18315050167605307</v>
      </c>
      <c r="M24884">
        <f t="shared" ca="1" si="388"/>
        <v>2.510438010322404</v>
      </c>
    </row>
    <row r="24885" spans="1:13" x14ac:dyDescent="0.25">
      <c r="A24885" s="9"/>
      <c r="H24885" s="9"/>
      <c r="J24885">
        <v>8</v>
      </c>
      <c r="K24885">
        <f ca="1">SIMULATION!$D$3*SIMULATION!$D$17/$H24877/(SIMULATION!$D$17-$I24877)*(((EXP(-$I24877*$J24885))/(1-EXP(-SIMULATION!$D$4*$I24877)))-(EXP(-SIMULATION!$D$17*$J24885)/(1-EXP(-SIMULATION!$D$4*SIMULATION!$D$17))))</f>
        <v>2.8684104355089635</v>
      </c>
      <c r="L24885">
        <v>5.003541728011744E-3</v>
      </c>
      <c r="M24885">
        <f t="shared" ca="1" si="388"/>
        <v>2.8827626468160967</v>
      </c>
    </row>
    <row r="24886" spans="1:13" x14ac:dyDescent="0.25">
      <c r="A24886" s="9"/>
      <c r="H24886" s="9"/>
      <c r="J24886">
        <v>9</v>
      </c>
      <c r="K24886">
        <f ca="1">SIMULATION!$D$3*SIMULATION!$D$17/$H24877/(SIMULATION!$D$17-$I24877)*(((EXP(-$I24877*$J24886))/(1-EXP(-SIMULATION!$D$4*$I24877)))-(EXP(-SIMULATION!$D$17*$J24886)/(1-EXP(-SIMULATION!$D$4*SIMULATION!$D$17))))</f>
        <v>2.6571659212574916</v>
      </c>
      <c r="L24886">
        <v>-0.24875769273632969</v>
      </c>
      <c r="M24886">
        <f t="shared" ca="1" si="388"/>
        <v>1.9961754574678741</v>
      </c>
    </row>
    <row r="24887" spans="1:13" x14ac:dyDescent="0.25">
      <c r="A24887" s="9"/>
      <c r="H24887" s="9"/>
      <c r="J24887">
        <v>10</v>
      </c>
      <c r="K24887">
        <f ca="1">SIMULATION!$D$3*SIMULATION!$D$17/$H24877/(SIMULATION!$D$17-$I24877)*(((EXP(-$I24877*$J24887))/(1-EXP(-SIMULATION!$D$4*$I24877)))-(EXP(-SIMULATION!$D$17*$J24887)/(1-EXP(-SIMULATION!$D$4*SIMULATION!$D$17))))</f>
        <v>2.4489681523652709</v>
      </c>
      <c r="L24887">
        <v>0.21030282246501369</v>
      </c>
      <c r="M24887">
        <f t="shared" ca="1" si="388"/>
        <v>2.9639930669346168</v>
      </c>
    </row>
    <row r="24888" spans="1:13" x14ac:dyDescent="0.25">
      <c r="A24888" s="9"/>
      <c r="H24888" s="9"/>
      <c r="J24888">
        <v>11</v>
      </c>
      <c r="K24888">
        <f ca="1">SIMULATION!$D$3*SIMULATION!$D$17/$H24877/(SIMULATION!$D$17-$I24877)*(((EXP(-$I24877*$J24888))/(1-EXP(-SIMULATION!$D$4*$I24877)))-(EXP(-SIMULATION!$D$17*$J24888)/(1-EXP(-SIMULATION!$D$4*SIMULATION!$D$17))))</f>
        <v>2.2491986023160799</v>
      </c>
      <c r="L24888">
        <v>-0.13191298644139254</v>
      </c>
      <c r="M24888">
        <f t="shared" ca="1" si="388"/>
        <v>1.9525000975847597</v>
      </c>
    </row>
    <row r="24889" spans="1:13" x14ac:dyDescent="0.25">
      <c r="A24889" s="9"/>
      <c r="H24889" s="9"/>
      <c r="J24889">
        <v>12</v>
      </c>
      <c r="K24889">
        <f ca="1">SIMULATION!$D$3*SIMULATION!$D$17/$H24877/(SIMULATION!$D$17-$I24877)*(((EXP(-$I24877*$J24889))/(1-EXP(-SIMULATION!$D$4*$I24877)))-(EXP(-SIMULATION!$D$17*$J24889)/(1-EXP(-SIMULATION!$D$4*SIMULATION!$D$17))))</f>
        <v>2.060730022694738</v>
      </c>
      <c r="L24889">
        <v>-0.25739667812898537</v>
      </c>
      <c r="M24889">
        <f t="shared" ca="1" si="388"/>
        <v>1.5303049603324439</v>
      </c>
    </row>
    <row r="24890" spans="1:13" x14ac:dyDescent="0.25">
      <c r="A24890" s="9"/>
      <c r="H24890" s="9"/>
      <c r="J24890">
        <v>13</v>
      </c>
      <c r="K24890">
        <f ca="1">SIMULATION!$D$3*SIMULATION!$D$17/$H24877/(SIMULATION!$D$17-$I24877)*(((EXP(-$I24877*$J24890))/(1-EXP(-SIMULATION!$D$4*$I24877)))-(EXP(-SIMULATION!$D$17*$J24890)/(1-EXP(-SIMULATION!$D$4*SIMULATION!$D$17))))</f>
        <v>1.8848787177497315</v>
      </c>
      <c r="L24890">
        <v>0.29721200867235914</v>
      </c>
      <c r="M24890">
        <f t="shared" ca="1" si="388"/>
        <v>2.4450873075559096</v>
      </c>
    </row>
    <row r="24891" spans="1:13" x14ac:dyDescent="0.25">
      <c r="A24891" s="9"/>
      <c r="H24891" s="9"/>
      <c r="J24891">
        <v>14</v>
      </c>
      <c r="K24891">
        <f ca="1">SIMULATION!$D$3*SIMULATION!$D$17/$H24877/(SIMULATION!$D$17-$I24877)*(((EXP(-$I24877*$J24891))/(1-EXP(-SIMULATION!$D$4*$I24877)))-(EXP(-SIMULATION!$D$17*$J24891)/(1-EXP(-SIMULATION!$D$4*SIMULATION!$D$17))))</f>
        <v>1.722010232119074</v>
      </c>
      <c r="L24891">
        <v>0.47820965029209822</v>
      </c>
      <c r="M24891">
        <f t="shared" ca="1" si="388"/>
        <v>2.5454921430201511</v>
      </c>
    </row>
    <row r="24892" spans="1:13" x14ac:dyDescent="0.25">
      <c r="A24892" s="9"/>
      <c r="H24892" s="9"/>
      <c r="J24892">
        <v>15</v>
      </c>
      <c r="K24892">
        <f ca="1">SIMULATION!$D$3*SIMULATION!$D$17/$H24877/(SIMULATION!$D$17-$I24877)*(((EXP(-$I24877*$J24892))/(1-EXP(-SIMULATION!$D$4*$I24877)))-(EXP(-SIMULATION!$D$17*$J24892)/(1-EXP(-SIMULATION!$D$4*SIMULATION!$D$17))))</f>
        <v>1.5719233421440695</v>
      </c>
      <c r="L24892">
        <v>-7.5941124598186055E-2</v>
      </c>
      <c r="M24892">
        <f t="shared" ca="1" si="388"/>
        <v>1.4525497157595098</v>
      </c>
    </row>
    <row r="24893" spans="1:13" x14ac:dyDescent="0.25">
      <c r="A24893" s="9"/>
      <c r="H24893" s="9"/>
      <c r="J24893">
        <v>16</v>
      </c>
      <c r="K24893">
        <f ca="1">SIMULATION!$D$3*SIMULATION!$D$17/$H24877/(SIMULATION!$D$17-$I24877)*(((EXP(-$I24877*$J24893))/(1-EXP(-SIMULATION!$D$4*$I24877)))-(EXP(-SIMULATION!$D$17*$J24893)/(1-EXP(-SIMULATION!$D$4*SIMULATION!$D$17))))</f>
        <v>1.434092347587961</v>
      </c>
      <c r="L24893">
        <v>-0.11298779913255012</v>
      </c>
      <c r="M24893">
        <f t="shared" ca="1" si="388"/>
        <v>1.2720574094811652</v>
      </c>
    </row>
    <row r="24894" spans="1:13" x14ac:dyDescent="0.25">
      <c r="A24894" s="9"/>
      <c r="H24894" s="9"/>
      <c r="J24894">
        <v>17</v>
      </c>
      <c r="K24894">
        <f ca="1">SIMULATION!$D$3*SIMULATION!$D$17/$H24877/(SIMULATION!$D$17-$I24877)*(((EXP(-$I24877*$J24894))/(1-EXP(-SIMULATION!$D$4*$I24877)))-(EXP(-SIMULATION!$D$17*$J24894)/(1-EXP(-SIMULATION!$D$4*SIMULATION!$D$17))))</f>
        <v>1.3078188948638594</v>
      </c>
      <c r="L24894">
        <v>-4.3846442704241949E-2</v>
      </c>
      <c r="M24894">
        <f t="shared" ca="1" si="388"/>
        <v>1.2504756886226862</v>
      </c>
    </row>
    <row r="24895" spans="1:13" x14ac:dyDescent="0.25">
      <c r="A24895" s="9"/>
      <c r="H24895" s="9"/>
      <c r="J24895">
        <v>18</v>
      </c>
      <c r="K24895">
        <f ca="1">SIMULATION!$D$3*SIMULATION!$D$17/$H24877/(SIMULATION!$D$17-$I24877)*(((EXP(-$I24877*$J24895))/(1-EXP(-SIMULATION!$D$4*$I24877)))-(EXP(-SIMULATION!$D$17*$J24895)/(1-EXP(-SIMULATION!$D$4*SIMULATION!$D$17))))</f>
        <v>1.1923261320258174</v>
      </c>
      <c r="L24895">
        <v>-0.18260366648943507</v>
      </c>
      <c r="M24895">
        <f t="shared" ca="1" si="388"/>
        <v>0.97460300866673688</v>
      </c>
    </row>
    <row r="24896" spans="1:13" x14ac:dyDescent="0.25">
      <c r="A24896" s="9"/>
      <c r="H24896" s="9"/>
      <c r="J24896">
        <v>19</v>
      </c>
      <c r="K24896">
        <f ca="1">SIMULATION!$D$3*SIMULATION!$D$17/$H24877/(SIMULATION!$D$17-$I24877)*(((EXP(-$I24877*$J24896))/(1-EXP(-SIMULATION!$D$4*$I24877)))-(EXP(-SIMULATION!$D$17*$J24896)/(1-EXP(-SIMULATION!$D$4*SIMULATION!$D$17))))</f>
        <v>1.08681618749748</v>
      </c>
      <c r="L24896">
        <v>0.12603032975534778</v>
      </c>
      <c r="M24896">
        <f t="shared" ca="1" si="388"/>
        <v>1.2237879899912372</v>
      </c>
    </row>
    <row r="24897" spans="1:13" x14ac:dyDescent="0.25">
      <c r="A24897" s="9"/>
      <c r="H24897" s="9"/>
      <c r="J24897">
        <v>20</v>
      </c>
      <c r="K24897">
        <f ca="1">SIMULATION!$D$3*SIMULATION!$D$17/$H24877/(SIMULATION!$D$17-$I24877)*(((EXP(-$I24877*$J24897))/(1-EXP(-SIMULATION!$D$4*$I24877)))-(EXP(-SIMULATION!$D$17*$J24897)/(1-EXP(-SIMULATION!$D$4*SIMULATION!$D$17))))</f>
        <v>0.99050439990147299</v>
      </c>
      <c r="L24897">
        <v>-0.20743428759243274</v>
      </c>
      <c r="M24897">
        <f t="shared" ca="1" si="388"/>
        <v>0.78503982535074079</v>
      </c>
    </row>
    <row r="24898" spans="1:13" x14ac:dyDescent="0.25">
      <c r="A24898" s="9"/>
      <c r="H24898" s="9"/>
      <c r="J24898">
        <v>21</v>
      </c>
      <c r="K24898">
        <f ca="1">SIMULATION!$D$3*SIMULATION!$D$17/$H24877/(SIMULATION!$D$17-$I24877)*(((EXP(-$I24877*$J24898))/(1-EXP(-SIMULATION!$D$4*$I24877)))-(EXP(-SIMULATION!$D$17*$J24898)/(1-EXP(-SIMULATION!$D$4*SIMULATION!$D$17))))</f>
        <v>0.90263888097167799</v>
      </c>
      <c r="L24898">
        <v>0.24556764610761497</v>
      </c>
      <c r="M24898">
        <f t="shared" ca="1" si="388"/>
        <v>1.1242977862571046</v>
      </c>
    </row>
    <row r="24899" spans="1:13" x14ac:dyDescent="0.25">
      <c r="A24899" s="9"/>
      <c r="H24899" s="9"/>
      <c r="J24899">
        <v>22</v>
      </c>
      <c r="K24899">
        <f ca="1">SIMULATION!$D$3*SIMULATION!$D$17/$H24877/(SIMULATION!$D$17-$I24877)*(((EXP(-$I24877*$J24899))/(1-EXP(-SIMULATION!$D$4*$I24877)))-(EXP(-SIMULATION!$D$17*$J24899)/(1-EXP(-SIMULATION!$D$4*SIMULATION!$D$17))))</f>
        <v>0.82251089050216031</v>
      </c>
      <c r="L24899">
        <v>-0.16150735698355267</v>
      </c>
      <c r="M24899">
        <f t="shared" ref="M24899:M24962" ca="1" si="389">$K24899*(1+$L24899)</f>
        <v>0.6896693304869681</v>
      </c>
    </row>
    <row r="24900" spans="1:13" x14ac:dyDescent="0.25">
      <c r="A24900" s="9"/>
      <c r="H24900" s="9"/>
      <c r="J24900">
        <v>23</v>
      </c>
      <c r="K24900">
        <f ca="1">SIMULATION!$D$3*SIMULATION!$D$17/$H24877/(SIMULATION!$D$17-$I24877)*(((EXP(-$I24877*$J24900))/(1-EXP(-SIMULATION!$D$4*$I24877)))-(EXP(-SIMULATION!$D$17*$J24900)/(1-EXP(-SIMULATION!$D$4*SIMULATION!$D$17))))</f>
        <v>0.74945951562140423</v>
      </c>
      <c r="L24900">
        <v>-8.1029473549251163E-2</v>
      </c>
      <c r="M24900">
        <f t="shared" ca="1" si="389"/>
        <v>0.68873120562412504</v>
      </c>
    </row>
    <row r="24901" spans="1:13" x14ac:dyDescent="0.25">
      <c r="A24901" s="9"/>
      <c r="H24901" s="9"/>
      <c r="J24901">
        <v>24</v>
      </c>
      <c r="K24901">
        <f ca="1">SIMULATION!$D$3*SIMULATION!$D$17/$H24877/(SIMULATION!$D$17-$I24877)*(((EXP(-$I24877*$J24901))/(1-EXP(-SIMULATION!$D$4*$I24877)))-(EXP(-SIMULATION!$D$17*$J24901)/(1-EXP(-SIMULATION!$D$4*SIMULATION!$D$17))))</f>
        <v>0.68287287524517692</v>
      </c>
      <c r="L24901">
        <v>-0.83171979562857024</v>
      </c>
      <c r="M24901">
        <f t="shared" ca="1" si="389"/>
        <v>0.11491398700596424</v>
      </c>
    </row>
    <row r="24902" spans="1:13" x14ac:dyDescent="0.25">
      <c r="A24902" s="9">
        <v>997</v>
      </c>
      <c r="B24902" s="2">
        <f ca="1">NORMINV(RAND(),SIMULATION!D7,SIMULATION!D8)</f>
        <v>56.829077179621883</v>
      </c>
      <c r="C24902" s="2">
        <v>2</v>
      </c>
      <c r="D24902" s="2">
        <f ca="1">SIMULATION!$D$11*(1+(SIMULATION!$D$12*LN(1+$C24902)))*(1+(SIMULATION!$D$13*(($B24902/63.5)-1)))</f>
        <v>9.7426669647268405</v>
      </c>
      <c r="E24902" s="2">
        <v>2.2267301221113641E-2</v>
      </c>
      <c r="F24902" s="2">
        <f ca="1">D24902*(1+E24902)</f>
        <v>9.9596098647274065</v>
      </c>
      <c r="G24902" s="2">
        <v>-7.46185624002767E-2</v>
      </c>
      <c r="H24902" s="9">
        <f>SIMULATION!$D$15*EXP($G$24902)</f>
        <v>204.88307627398382</v>
      </c>
      <c r="I24902" s="2">
        <f ca="1">$F24902/$H24902</f>
        <v>4.8611188614762539E-2</v>
      </c>
      <c r="J24902">
        <v>0</v>
      </c>
      <c r="K24902">
        <f ca="1">SIMULATION!$D$3*SIMULATION!$D$17/$H24902/(SIMULATION!$D$17-$I24902)*(((EXP(-$I24902*$J24902))/(1-EXP(-SIMULATION!$D$4*$I24902)))-(EXP(-SIMULATION!$D$17*$J24902)/(1-EXP(-SIMULATION!$D$4*SIMULATION!$D$17))))</f>
        <v>1.3627935943791278</v>
      </c>
      <c r="L24902">
        <v>-0.48840286722422316</v>
      </c>
      <c r="M24902">
        <f t="shared" ca="1" si="389"/>
        <v>0.69720129544955689</v>
      </c>
    </row>
    <row r="24903" spans="1:13" x14ac:dyDescent="0.25">
      <c r="A24903" s="9"/>
      <c r="H24903" s="9"/>
      <c r="J24903">
        <v>1</v>
      </c>
      <c r="K24903">
        <f ca="1">SIMULATION!$D$3*SIMULATION!$D$17/$H24902/(SIMULATION!$D$17-$I24902)*(((EXP(-$I24902*$J24903))/(1-EXP(-SIMULATION!$D$4*$I24902)))-(EXP(-SIMULATION!$D$17*$J24903)/(1-EXP(-SIMULATION!$D$4*SIMULATION!$D$17))))</f>
        <v>2.2375943130915128</v>
      </c>
      <c r="L24903">
        <v>-0.22986413685376697</v>
      </c>
      <c r="M24903">
        <f t="shared" ca="1" si="389"/>
        <v>1.7232516276838348</v>
      </c>
    </row>
    <row r="24904" spans="1:13" x14ac:dyDescent="0.25">
      <c r="A24904" s="9"/>
      <c r="H24904" s="9"/>
      <c r="J24904">
        <v>2</v>
      </c>
      <c r="K24904">
        <f ca="1">SIMULATION!$D$3*SIMULATION!$D$17/$H24902/(SIMULATION!$D$17-$I24902)*(((EXP(-$I24902*$J24904))/(1-EXP(-SIMULATION!$D$4*$I24902)))-(EXP(-SIMULATION!$D$17*$J24904)/(1-EXP(-SIMULATION!$D$4*SIMULATION!$D$17))))</f>
        <v>2.7334545555194154</v>
      </c>
      <c r="L24904">
        <v>-0.39859352413524946</v>
      </c>
      <c r="M24904">
        <f t="shared" ca="1" si="389"/>
        <v>1.6439172711713799</v>
      </c>
    </row>
    <row r="24905" spans="1:13" x14ac:dyDescent="0.25">
      <c r="A24905" s="9"/>
      <c r="H24905" s="9"/>
      <c r="J24905">
        <v>3</v>
      </c>
      <c r="K24905">
        <f ca="1">SIMULATION!$D$3*SIMULATION!$D$17/$H24902/(SIMULATION!$D$17-$I24902)*(((EXP(-$I24902*$J24905))/(1-EXP(-SIMULATION!$D$4*$I24902)))-(EXP(-SIMULATION!$D$17*$J24905)/(1-EXP(-SIMULATION!$D$4*SIMULATION!$D$17))))</f>
        <v>2.9895520444553463</v>
      </c>
      <c r="L24905">
        <v>0.23647606177603384</v>
      </c>
      <c r="M24905">
        <f t="shared" ca="1" si="389"/>
        <v>3.696509538402637</v>
      </c>
    </row>
    <row r="24906" spans="1:13" x14ac:dyDescent="0.25">
      <c r="A24906" s="9"/>
      <c r="H24906" s="9"/>
      <c r="J24906">
        <v>4</v>
      </c>
      <c r="K24906">
        <f ca="1">SIMULATION!$D$3*SIMULATION!$D$17/$H24902/(SIMULATION!$D$17-$I24902)*(((EXP(-$I24902*$J24906))/(1-EXP(-SIMULATION!$D$4*$I24902)))-(EXP(-SIMULATION!$D$17*$J24906)/(1-EXP(-SIMULATION!$D$4*SIMULATION!$D$17))))</f>
        <v>3.0949295048990813</v>
      </c>
      <c r="L24906">
        <v>-0.17624395529782688</v>
      </c>
      <c r="M24906">
        <f t="shared" ca="1" si="389"/>
        <v>2.5494668875877222</v>
      </c>
    </row>
    <row r="24907" spans="1:13" x14ac:dyDescent="0.25">
      <c r="A24907" s="9"/>
      <c r="H24907" s="9"/>
      <c r="J24907">
        <v>5</v>
      </c>
      <c r="K24907">
        <f ca="1">SIMULATION!$D$3*SIMULATION!$D$17/$H24902/(SIMULATION!$D$17-$I24902)*(((EXP(-$I24902*$J24907))/(1-EXP(-SIMULATION!$D$4*$I24902)))-(EXP(-SIMULATION!$D$17*$J24907)/(1-EXP(-SIMULATION!$D$4*SIMULATION!$D$17))))</f>
        <v>3.1065088532683407</v>
      </c>
      <c r="L24907">
        <v>0.32899548136786966</v>
      </c>
      <c r="M24907">
        <f t="shared" ca="1" si="389"/>
        <v>4.1285362288229077</v>
      </c>
    </row>
    <row r="24908" spans="1:13" x14ac:dyDescent="0.25">
      <c r="A24908" s="9"/>
      <c r="H24908" s="9"/>
      <c r="J24908">
        <v>6</v>
      </c>
      <c r="K24908">
        <f ca="1">SIMULATION!$D$3*SIMULATION!$D$17/$H24902/(SIMULATION!$D$17-$I24902)*(((EXP(-$I24902*$J24908))/(1-EXP(-SIMULATION!$D$4*$I24902)))-(EXP(-SIMULATION!$D$17*$J24908)/(1-EXP(-SIMULATION!$D$4*SIMULATION!$D$17))))</f>
        <v>3.0606347990471976</v>
      </c>
      <c r="L24908">
        <v>-0.20674513071929659</v>
      </c>
      <c r="M24908">
        <f t="shared" ca="1" si="389"/>
        <v>2.4278634574341567</v>
      </c>
    </row>
    <row r="24909" spans="1:13" x14ac:dyDescent="0.25">
      <c r="A24909" s="9"/>
      <c r="H24909" s="9"/>
      <c r="J24909">
        <v>7</v>
      </c>
      <c r="K24909">
        <f ca="1">SIMULATION!$D$3*SIMULATION!$D$17/$H24902/(SIMULATION!$D$17-$I24902)*(((EXP(-$I24902*$J24909))/(1-EXP(-SIMULATION!$D$4*$I24902)))-(EXP(-SIMULATION!$D$17*$J24909)/(1-EXP(-SIMULATION!$D$4*SIMULATION!$D$17))))</f>
        <v>2.9804719524127847</v>
      </c>
      <c r="L24909">
        <v>-0.71971481876050325</v>
      </c>
      <c r="M24909">
        <f t="shared" ca="1" si="389"/>
        <v>0.83538212136125412</v>
      </c>
    </row>
    <row r="24910" spans="1:13" x14ac:dyDescent="0.25">
      <c r="A24910" s="9"/>
      <c r="H24910" s="9"/>
      <c r="J24910">
        <v>8</v>
      </c>
      <c r="K24910">
        <f ca="1">SIMULATION!$D$3*SIMULATION!$D$17/$H24902/(SIMULATION!$D$17-$I24902)*(((EXP(-$I24902*$J24910))/(1-EXP(-SIMULATION!$D$4*$I24902)))-(EXP(-SIMULATION!$D$17*$J24910)/(1-EXP(-SIMULATION!$D$4*SIMULATION!$D$17))))</f>
        <v>2.8807447726621622</v>
      </c>
      <c r="L24910">
        <v>0.42637987068299615</v>
      </c>
      <c r="M24910">
        <f t="shared" ca="1" si="389"/>
        <v>4.1090363563005718</v>
      </c>
    </row>
    <row r="24911" spans="1:13" x14ac:dyDescent="0.25">
      <c r="A24911" s="9"/>
      <c r="H24911" s="9"/>
      <c r="J24911">
        <v>9</v>
      </c>
      <c r="K24911">
        <f ca="1">SIMULATION!$D$3*SIMULATION!$D$17/$H24902/(SIMULATION!$D$17-$I24902)*(((EXP(-$I24902*$J24911))/(1-EXP(-SIMULATION!$D$4*$I24902)))-(EXP(-SIMULATION!$D$17*$J24911)/(1-EXP(-SIMULATION!$D$4*SIMULATION!$D$17))))</f>
        <v>2.7707747586447011</v>
      </c>
      <c r="L24911">
        <v>-0.17111569072298971</v>
      </c>
      <c r="M24911">
        <f t="shared" ca="1" si="389"/>
        <v>2.2966517219813878</v>
      </c>
    </row>
    <row r="24912" spans="1:13" x14ac:dyDescent="0.25">
      <c r="A24912" s="9"/>
      <c r="H24912" s="9"/>
      <c r="J24912">
        <v>10</v>
      </c>
      <c r="K24912">
        <f ca="1">SIMULATION!$D$3*SIMULATION!$D$17/$H24902/(SIMULATION!$D$17-$I24902)*(((EXP(-$I24902*$J24912))/(1-EXP(-SIMULATION!$D$4*$I24902)))-(EXP(-SIMULATION!$D$17*$J24912)/(1-EXP(-SIMULATION!$D$4*SIMULATION!$D$17))))</f>
        <v>2.6564264839911664</v>
      </c>
      <c r="L24912">
        <v>-0.39829652976406493</v>
      </c>
      <c r="M24912">
        <f t="shared" ca="1" si="389"/>
        <v>1.5983810338441284</v>
      </c>
    </row>
    <row r="24913" spans="1:13" x14ac:dyDescent="0.25">
      <c r="A24913" s="9"/>
      <c r="H24913" s="9"/>
      <c r="J24913">
        <v>11</v>
      </c>
      <c r="K24913">
        <f ca="1">SIMULATION!$D$3*SIMULATION!$D$17/$H24902/(SIMULATION!$D$17-$I24902)*(((EXP(-$I24902*$J24913))/(1-EXP(-SIMULATION!$D$4*$I24902)))-(EXP(-SIMULATION!$D$17*$J24913)/(1-EXP(-SIMULATION!$D$4*SIMULATION!$D$17))))</f>
        <v>2.5413544064169487</v>
      </c>
      <c r="L24913">
        <v>0.15795029196957072</v>
      </c>
      <c r="M24913">
        <f t="shared" ca="1" si="389"/>
        <v>2.9427620769086609</v>
      </c>
    </row>
    <row r="24914" spans="1:13" x14ac:dyDescent="0.25">
      <c r="A24914" s="9"/>
      <c r="H24914" s="9"/>
      <c r="J24914">
        <v>12</v>
      </c>
      <c r="K24914">
        <f ca="1">SIMULATION!$D$3*SIMULATION!$D$17/$H24902/(SIMULATION!$D$17-$I24902)*(((EXP(-$I24902*$J24914))/(1-EXP(-SIMULATION!$D$4*$I24902)))-(EXP(-SIMULATION!$D$17*$J24914)/(1-EXP(-SIMULATION!$D$4*SIMULATION!$D$17))))</f>
        <v>2.4278016082867331</v>
      </c>
      <c r="L24914">
        <v>-0.15491531620131302</v>
      </c>
      <c r="M24914">
        <f t="shared" ca="1" si="389"/>
        <v>2.0516979544649376</v>
      </c>
    </row>
    <row r="24915" spans="1:13" x14ac:dyDescent="0.25">
      <c r="A24915" s="9"/>
      <c r="H24915" s="9"/>
      <c r="J24915">
        <v>13</v>
      </c>
      <c r="K24915">
        <f ca="1">SIMULATION!$D$3*SIMULATION!$D$17/$H24902/(SIMULATION!$D$17-$I24902)*(((EXP(-$I24902*$J24915))/(1-EXP(-SIMULATION!$D$4*$I24902)))-(EXP(-SIMULATION!$D$17*$J24915)/(1-EXP(-SIMULATION!$D$4*SIMULATION!$D$17))))</f>
        <v>2.3171114154840264</v>
      </c>
      <c r="L24915">
        <v>-0.56703478219198578</v>
      </c>
      <c r="M24915">
        <f t="shared" ca="1" si="389"/>
        <v>1.0032286486904776</v>
      </c>
    </row>
    <row r="24916" spans="1:13" x14ac:dyDescent="0.25">
      <c r="A24916" s="9"/>
      <c r="H24916" s="9"/>
      <c r="J24916">
        <v>14</v>
      </c>
      <c r="K24916">
        <f ca="1">SIMULATION!$D$3*SIMULATION!$D$17/$H24902/(SIMULATION!$D$17-$I24902)*(((EXP(-$I24902*$J24916))/(1-EXP(-SIMULATION!$D$4*$I24902)))-(EXP(-SIMULATION!$D$17*$J24916)/(1-EXP(-SIMULATION!$D$4*SIMULATION!$D$17))))</f>
        <v>2.2100550328062982</v>
      </c>
      <c r="L24916">
        <v>0.12751991368739046</v>
      </c>
      <c r="M24916">
        <f t="shared" ca="1" si="389"/>
        <v>2.4918810598341405</v>
      </c>
    </row>
    <row r="24917" spans="1:13" x14ac:dyDescent="0.25">
      <c r="A24917" s="9"/>
      <c r="H24917" s="9"/>
      <c r="J24917">
        <v>15</v>
      </c>
      <c r="K24917">
        <f ca="1">SIMULATION!$D$3*SIMULATION!$D$17/$H24902/(SIMULATION!$D$17-$I24902)*(((EXP(-$I24902*$J24917))/(1-EXP(-SIMULATION!$D$4*$I24902)))-(EXP(-SIMULATION!$D$17*$J24917)/(1-EXP(-SIMULATION!$D$4*SIMULATION!$D$17))))</f>
        <v>2.1070412888357475</v>
      </c>
      <c r="L24917">
        <v>4.8475683282894859E-2</v>
      </c>
      <c r="M24917">
        <f t="shared" ca="1" si="389"/>
        <v>2.2091815550173317</v>
      </c>
    </row>
    <row r="24918" spans="1:13" x14ac:dyDescent="0.25">
      <c r="A24918" s="9"/>
      <c r="H24918" s="9"/>
      <c r="J24918">
        <v>16</v>
      </c>
      <c r="K24918">
        <f ca="1">SIMULATION!$D$3*SIMULATION!$D$17/$H24902/(SIMULATION!$D$17-$I24902)*(((EXP(-$I24902*$J24918))/(1-EXP(-SIMULATION!$D$4*$I24902)))-(EXP(-SIMULATION!$D$17*$J24918)/(1-EXP(-SIMULATION!$D$4*SIMULATION!$D$17))))</f>
        <v>2.0082508437518318</v>
      </c>
      <c r="L24918">
        <v>0.57733192558445423</v>
      </c>
      <c r="M24918">
        <f t="shared" ca="1" si="389"/>
        <v>3.1676781704316817</v>
      </c>
    </row>
    <row r="24919" spans="1:13" x14ac:dyDescent="0.25">
      <c r="A24919" s="9"/>
      <c r="H24919" s="9"/>
      <c r="J24919">
        <v>17</v>
      </c>
      <c r="K24919">
        <f ca="1">SIMULATION!$D$3*SIMULATION!$D$17/$H24902/(SIMULATION!$D$17-$I24902)*(((EXP(-$I24902*$J24919))/(1-EXP(-SIMULATION!$D$4*$I24902)))-(EXP(-SIMULATION!$D$17*$J24919)/(1-EXP(-SIMULATION!$D$4*SIMULATION!$D$17))))</f>
        <v>1.9137220007379125</v>
      </c>
      <c r="L24919">
        <v>-5.3827261277852069E-2</v>
      </c>
      <c r="M24919">
        <f t="shared" ca="1" si="389"/>
        <v>1.8107115865910191</v>
      </c>
    </row>
    <row r="24920" spans="1:13" x14ac:dyDescent="0.25">
      <c r="A24920" s="9"/>
      <c r="H24920" s="9"/>
      <c r="J24920">
        <v>18</v>
      </c>
      <c r="K24920">
        <f ca="1">SIMULATION!$D$3*SIMULATION!$D$17/$H24902/(SIMULATION!$D$17-$I24902)*(((EXP(-$I24902*$J24920))/(1-EXP(-SIMULATION!$D$4*$I24902)))-(EXP(-SIMULATION!$D$17*$J24920)/(1-EXP(-SIMULATION!$D$4*SIMULATION!$D$17))))</f>
        <v>1.8234055129165836</v>
      </c>
      <c r="L24920">
        <v>-0.17956168544093842</v>
      </c>
      <c r="M24920">
        <f t="shared" ca="1" si="389"/>
        <v>1.495991745774983</v>
      </c>
    </row>
    <row r="24921" spans="1:13" x14ac:dyDescent="0.25">
      <c r="A24921" s="9"/>
      <c r="H24921" s="9"/>
      <c r="J24921">
        <v>19</v>
      </c>
      <c r="K24921">
        <f ca="1">SIMULATION!$D$3*SIMULATION!$D$17/$H24902/(SIMULATION!$D$17-$I24902)*(((EXP(-$I24902*$J24921))/(1-EXP(-SIMULATION!$D$4*$I24902)))-(EXP(-SIMULATION!$D$17*$J24921)/(1-EXP(-SIMULATION!$D$4*SIMULATION!$D$17))))</f>
        <v>1.7371995305548205</v>
      </c>
      <c r="L24921">
        <v>0.16103175167263672</v>
      </c>
      <c r="M24921">
        <f t="shared" ca="1" si="389"/>
        <v>2.0169438139649456</v>
      </c>
    </row>
    <row r="24922" spans="1:13" x14ac:dyDescent="0.25">
      <c r="A24922" s="9"/>
      <c r="H24922" s="9"/>
      <c r="J24922">
        <v>20</v>
      </c>
      <c r="K24922">
        <f ca="1">SIMULATION!$D$3*SIMULATION!$D$17/$H24902/(SIMULATION!$D$17-$I24902)*(((EXP(-$I24902*$J24922))/(1-EXP(-SIMULATION!$D$4*$I24902)))-(EXP(-SIMULATION!$D$17*$J24922)/(1-EXP(-SIMULATION!$D$4*SIMULATION!$D$17))))</f>
        <v>1.654971829947399</v>
      </c>
      <c r="L24922">
        <v>-0.32934329139087487</v>
      </c>
      <c r="M24922">
        <f t="shared" ca="1" si="389"/>
        <v>1.1099179603133433</v>
      </c>
    </row>
    <row r="24923" spans="1:13" x14ac:dyDescent="0.25">
      <c r="A24923" s="9"/>
      <c r="H24923" s="9"/>
      <c r="J24923">
        <v>21</v>
      </c>
      <c r="K24923">
        <f ca="1">SIMULATION!$D$3*SIMULATION!$D$17/$H24902/(SIMULATION!$D$17-$I24902)*(((EXP(-$I24902*$J24923))/(1-EXP(-SIMULATION!$D$4*$I24902)))-(EXP(-SIMULATION!$D$17*$J24923)/(1-EXP(-SIMULATION!$D$4*SIMULATION!$D$17))))</f>
        <v>1.5765738999738201</v>
      </c>
      <c r="L24923">
        <v>8.1319416017663591E-3</v>
      </c>
      <c r="M24923">
        <f t="shared" ca="1" si="389"/>
        <v>1.5893945068592765</v>
      </c>
    </row>
    <row r="24924" spans="1:13" x14ac:dyDescent="0.25">
      <c r="A24924" s="9"/>
      <c r="H24924" s="9"/>
      <c r="J24924">
        <v>22</v>
      </c>
      <c r="K24924">
        <f ca="1">SIMULATION!$D$3*SIMULATION!$D$17/$H24902/(SIMULATION!$D$17-$I24902)*(((EXP(-$I24902*$J24924))/(1-EXP(-SIMULATION!$D$4*$I24902)))-(EXP(-SIMULATION!$D$17*$J24924)/(1-EXP(-SIMULATION!$D$4*SIMULATION!$D$17))))</f>
        <v>1.5018498183635489</v>
      </c>
      <c r="L24924">
        <v>0.19937432554314988</v>
      </c>
      <c r="M24924">
        <f t="shared" ca="1" si="389"/>
        <v>1.8012801129668836</v>
      </c>
    </row>
    <row r="24925" spans="1:13" x14ac:dyDescent="0.25">
      <c r="A24925" s="9"/>
      <c r="H24925" s="9"/>
      <c r="J24925">
        <v>23</v>
      </c>
      <c r="K24925">
        <f ca="1">SIMULATION!$D$3*SIMULATION!$D$17/$H24902/(SIMULATION!$D$17-$I24902)*(((EXP(-$I24902*$J24925))/(1-EXP(-SIMULATION!$D$4*$I24902)))-(EXP(-SIMULATION!$D$17*$J24925)/(1-EXP(-SIMULATION!$D$4*SIMULATION!$D$17))))</f>
        <v>1.4306417962323694</v>
      </c>
      <c r="L24925">
        <v>-0.32433449370039757</v>
      </c>
      <c r="M24925">
        <f t="shared" ca="1" si="389"/>
        <v>0.96663531358471655</v>
      </c>
    </row>
    <row r="24926" spans="1:13" x14ac:dyDescent="0.25">
      <c r="A24926" s="9"/>
      <c r="H24926" s="9"/>
      <c r="J24926">
        <v>24</v>
      </c>
      <c r="K24926">
        <f ca="1">SIMULATION!$D$3*SIMULATION!$D$17/$H24902/(SIMULATION!$D$17-$I24902)*(((EXP(-$I24902*$J24926))/(1-EXP(-SIMULATION!$D$4*$I24902)))-(EXP(-SIMULATION!$D$17*$J24926)/(1-EXP(-SIMULATION!$D$4*SIMULATION!$D$17))))</f>
        <v>1.3627935943791278</v>
      </c>
      <c r="L24926">
        <v>-7.0164801169566915E-2</v>
      </c>
      <c r="M24926">
        <f t="shared" ca="1" si="389"/>
        <v>1.267173452794357</v>
      </c>
    </row>
    <row r="24927" spans="1:13" x14ac:dyDescent="0.25">
      <c r="A24927" s="9">
        <v>998</v>
      </c>
      <c r="B24927" s="2">
        <f ca="1">NORMINV(RAND(),SIMULATION!D7,SIMULATION!D8)</f>
        <v>69.215181437016668</v>
      </c>
      <c r="C24927" s="2">
        <v>2</v>
      </c>
      <c r="D24927" s="2">
        <f ca="1">SIMULATION!$D$11*(1+(SIMULATION!$D$12*LN(1+$C24927)))*(1+(SIMULATION!$D$13*(($B24927/63.5)-1)))</f>
        <v>10.662480584051879</v>
      </c>
      <c r="E24927" s="2">
        <v>0.16301920915600443</v>
      </c>
      <c r="F24927" s="2">
        <f ca="1">D24927*(1+E24927)</f>
        <v>12.400669736505268</v>
      </c>
      <c r="G24927" s="2">
        <v>0.45667644176973538</v>
      </c>
      <c r="H24927" s="9">
        <f>SIMULATION!$D$15*EXP($G$24927)</f>
        <v>348.53353803067313</v>
      </c>
      <c r="I24927" s="2">
        <f ca="1">$F24927/$H24927</f>
        <v>3.5579559449495306E-2</v>
      </c>
      <c r="J24927">
        <v>0</v>
      </c>
      <c r="K24927">
        <f ca="1">SIMULATION!$D$3*SIMULATION!$D$17/$H24927/(SIMULATION!$D$17-$I24927)*(((EXP(-$I24927*$J24927))/(1-EXP(-SIMULATION!$D$4*$I24927)))-(EXP(-SIMULATION!$D$17*$J24927)/(1-EXP(-SIMULATION!$D$4*SIMULATION!$D$17))))</f>
        <v>1.2715805964496438</v>
      </c>
      <c r="L24927">
        <v>-2.1341520611010315E-2</v>
      </c>
      <c r="M24927">
        <f t="shared" ca="1" si="389"/>
        <v>1.244443132941953</v>
      </c>
    </row>
    <row r="24928" spans="1:13" x14ac:dyDescent="0.25">
      <c r="A24928" s="9"/>
      <c r="H24928" s="9"/>
      <c r="J24928">
        <v>1</v>
      </c>
      <c r="K24928">
        <f ca="1">SIMULATION!$D$3*SIMULATION!$D$17/$H24927/(SIMULATION!$D$17-$I24927)*(((EXP(-$I24927*$J24928))/(1-EXP(-SIMULATION!$D$4*$I24927)))-(EXP(-SIMULATION!$D$17*$J24928)/(1-EXP(-SIMULATION!$D$4*SIMULATION!$D$17))))</f>
        <v>1.7832436260813409</v>
      </c>
      <c r="L24928">
        <v>0.16032402023644715</v>
      </c>
      <c r="M24928">
        <f t="shared" ca="1" si="389"/>
        <v>2.0691404132757212</v>
      </c>
    </row>
    <row r="24929" spans="1:13" x14ac:dyDescent="0.25">
      <c r="A24929" s="9"/>
      <c r="H24929" s="9"/>
      <c r="J24929">
        <v>2</v>
      </c>
      <c r="K24929">
        <f ca="1">SIMULATION!$D$3*SIMULATION!$D$17/$H24927/(SIMULATION!$D$17-$I24927)*(((EXP(-$I24927*$J24929))/(1-EXP(-SIMULATION!$D$4*$I24927)))-(EXP(-SIMULATION!$D$17*$J24929)/(1-EXP(-SIMULATION!$D$4*SIMULATION!$D$17))))</f>
        <v>2.0772807795423645</v>
      </c>
      <c r="L24929">
        <v>-0.52941049350800506</v>
      </c>
      <c r="M24929">
        <f t="shared" ca="1" si="389"/>
        <v>0.97754653689014781</v>
      </c>
    </row>
    <row r="24930" spans="1:13" x14ac:dyDescent="0.25">
      <c r="A24930" s="9"/>
      <c r="H24930" s="9"/>
      <c r="J24930">
        <v>3</v>
      </c>
      <c r="K24930">
        <f ca="1">SIMULATION!$D$3*SIMULATION!$D$17/$H24927/(SIMULATION!$D$17-$I24927)*(((EXP(-$I24927*$J24930))/(1-EXP(-SIMULATION!$D$4*$I24927)))-(EXP(-SIMULATION!$D$17*$J24930)/(1-EXP(-SIMULATION!$D$4*SIMULATION!$D$17))))</f>
        <v>2.2330411458096595</v>
      </c>
      <c r="L24930">
        <v>7.9827932486884898E-2</v>
      </c>
      <c r="M24930">
        <f t="shared" ca="1" si="389"/>
        <v>2.4113002036377891</v>
      </c>
    </row>
    <row r="24931" spans="1:13" x14ac:dyDescent="0.25">
      <c r="A24931" s="9"/>
      <c r="H24931" s="9"/>
      <c r="J24931">
        <v>4</v>
      </c>
      <c r="K24931">
        <f ca="1">SIMULATION!$D$3*SIMULATION!$D$17/$H24927/(SIMULATION!$D$17-$I24927)*(((EXP(-$I24927*$J24931))/(1-EXP(-SIMULATION!$D$4*$I24927)))-(EXP(-SIMULATION!$D$17*$J24931)/(1-EXP(-SIMULATION!$D$4*SIMULATION!$D$17))))</f>
        <v>2.3013321912426927</v>
      </c>
      <c r="L24931">
        <v>-0.17517363537336528</v>
      </c>
      <c r="M24931">
        <f t="shared" ca="1" si="389"/>
        <v>1.8981994651009575</v>
      </c>
    </row>
    <row r="24932" spans="1:13" x14ac:dyDescent="0.25">
      <c r="A24932" s="9"/>
      <c r="H24932" s="9"/>
      <c r="J24932">
        <v>5</v>
      </c>
      <c r="K24932">
        <f ca="1">SIMULATION!$D$3*SIMULATION!$D$17/$H24927/(SIMULATION!$D$17-$I24927)*(((EXP(-$I24927*$J24932))/(1-EXP(-SIMULATION!$D$4*$I24927)))-(EXP(-SIMULATION!$D$17*$J24932)/(1-EXP(-SIMULATION!$D$4*SIMULATION!$D$17))))</f>
        <v>2.3146726631147061</v>
      </c>
      <c r="L24932">
        <v>-0.16117061160648766</v>
      </c>
      <c r="M24932">
        <f t="shared" ca="1" si="389"/>
        <v>1.9416154543316912</v>
      </c>
    </row>
    <row r="24933" spans="1:13" x14ac:dyDescent="0.25">
      <c r="A24933" s="9"/>
      <c r="H24933" s="9"/>
      <c r="J24933">
        <v>6</v>
      </c>
      <c r="K24933">
        <f ca="1">SIMULATION!$D$3*SIMULATION!$D$17/$H24927/(SIMULATION!$D$17-$I24927)*(((EXP(-$I24927*$J24933))/(1-EXP(-SIMULATION!$D$4*$I24927)))-(EXP(-SIMULATION!$D$17*$J24933)/(1-EXP(-SIMULATION!$D$4*SIMULATION!$D$17))))</f>
        <v>2.2938628485670307</v>
      </c>
      <c r="L24933">
        <v>0.21213320540185407</v>
      </c>
      <c r="M24933">
        <f t="shared" ca="1" si="389"/>
        <v>2.7804673273857827</v>
      </c>
    </row>
    <row r="24934" spans="1:13" x14ac:dyDescent="0.25">
      <c r="A24934" s="9"/>
      <c r="H24934" s="9"/>
      <c r="J24934">
        <v>7</v>
      </c>
      <c r="K24934">
        <f ca="1">SIMULATION!$D$3*SIMULATION!$D$17/$H24927/(SIMULATION!$D$17-$I24927)*(((EXP(-$I24927*$J24934))/(1-EXP(-SIMULATION!$D$4*$I24927)))-(EXP(-SIMULATION!$D$17*$J24934)/(1-EXP(-SIMULATION!$D$4*SIMULATION!$D$17))))</f>
        <v>2.2521949072846756</v>
      </c>
      <c r="L24934">
        <v>-0.13243778698513553</v>
      </c>
      <c r="M24934">
        <f t="shared" ca="1" si="389"/>
        <v>1.9539191979047008</v>
      </c>
    </row>
    <row r="24935" spans="1:13" x14ac:dyDescent="0.25">
      <c r="A24935" s="9"/>
      <c r="H24935" s="9"/>
      <c r="J24935">
        <v>8</v>
      </c>
      <c r="K24935">
        <f ca="1">SIMULATION!$D$3*SIMULATION!$D$17/$H24927/(SIMULATION!$D$17-$I24927)*(((EXP(-$I24927*$J24935))/(1-EXP(-SIMULATION!$D$4*$I24927)))-(EXP(-SIMULATION!$D$17*$J24935)/(1-EXP(-SIMULATION!$D$4*SIMULATION!$D$17))))</f>
        <v>2.1981509078272934</v>
      </c>
      <c r="L24935">
        <v>2.5183502287914938E-2</v>
      </c>
      <c r="M24935">
        <f t="shared" ca="1" si="389"/>
        <v>2.2535080462437445</v>
      </c>
    </row>
    <row r="24936" spans="1:13" x14ac:dyDescent="0.25">
      <c r="A24936" s="9"/>
      <c r="H24936" s="9"/>
      <c r="J24936">
        <v>9</v>
      </c>
      <c r="K24936">
        <f ca="1">SIMULATION!$D$3*SIMULATION!$D$17/$H24927/(SIMULATION!$D$17-$I24927)*(((EXP(-$I24927*$J24936))/(1-EXP(-SIMULATION!$D$4*$I24927)))-(EXP(-SIMULATION!$D$17*$J24936)/(1-EXP(-SIMULATION!$D$4*SIMULATION!$D$17))))</f>
        <v>2.1371317493948161</v>
      </c>
      <c r="L24936">
        <v>5.0709248618170832E-2</v>
      </c>
      <c r="M24936">
        <f t="shared" ca="1" si="389"/>
        <v>2.245504094604664</v>
      </c>
    </row>
    <row r="24937" spans="1:13" x14ac:dyDescent="0.25">
      <c r="A24937" s="9"/>
      <c r="H24937" s="9"/>
      <c r="J24937">
        <v>10</v>
      </c>
      <c r="K24937">
        <f ca="1">SIMULATION!$D$3*SIMULATION!$D$17/$H24927/(SIMULATION!$D$17-$I24927)*(((EXP(-$I24927*$J24937))/(1-EXP(-SIMULATION!$D$4*$I24927)))-(EXP(-SIMULATION!$D$17*$J24937)/(1-EXP(-SIMULATION!$D$4*SIMULATION!$D$17))))</f>
        <v>2.0725650530407327</v>
      </c>
      <c r="L24937">
        <v>0.23367237369571967</v>
      </c>
      <c r="M24937">
        <f t="shared" ca="1" si="389"/>
        <v>2.5568662486235558</v>
      </c>
    </row>
    <row r="24938" spans="1:13" x14ac:dyDescent="0.25">
      <c r="A24938" s="9"/>
      <c r="H24938" s="9"/>
      <c r="J24938">
        <v>11</v>
      </c>
      <c r="K24938">
        <f ca="1">SIMULATION!$D$3*SIMULATION!$D$17/$H24927/(SIMULATION!$D$17-$I24927)*(((EXP(-$I24927*$J24938))/(1-EXP(-SIMULATION!$D$4*$I24927)))-(EXP(-SIMULATION!$D$17*$J24938)/(1-EXP(-SIMULATION!$D$4*SIMULATION!$D$17))))</f>
        <v>2.0066150829631413</v>
      </c>
      <c r="L24938">
        <v>0.21960125927412</v>
      </c>
      <c r="M24938">
        <f t="shared" ca="1" si="389"/>
        <v>2.4472702820602898</v>
      </c>
    </row>
    <row r="24939" spans="1:13" x14ac:dyDescent="0.25">
      <c r="A24939" s="9"/>
      <c r="H24939" s="9"/>
      <c r="J24939">
        <v>12</v>
      </c>
      <c r="K24939">
        <f ca="1">SIMULATION!$D$3*SIMULATION!$D$17/$H24927/(SIMULATION!$D$17-$I24927)*(((EXP(-$I24927*$J24939))/(1-EXP(-SIMULATION!$D$4*$I24927)))-(EXP(-SIMULATION!$D$17*$J24939)/(1-EXP(-SIMULATION!$D$4*SIMULATION!$D$17))))</f>
        <v>1.9406376404868326</v>
      </c>
      <c r="L24939">
        <v>0.18837400621938047</v>
      </c>
      <c r="M24939">
        <f t="shared" ca="1" si="389"/>
        <v>2.3062033274454627</v>
      </c>
    </row>
    <row r="24940" spans="1:13" x14ac:dyDescent="0.25">
      <c r="A24940" s="9"/>
      <c r="H24940" s="9"/>
      <c r="J24940">
        <v>13</v>
      </c>
      <c r="K24940">
        <f ca="1">SIMULATION!$D$3*SIMULATION!$D$17/$H24927/(SIMULATION!$D$17-$I24927)*(((EXP(-$I24927*$J24940))/(1-EXP(-SIMULATION!$D$4*$I24927)))-(EXP(-SIMULATION!$D$17*$J24940)/(1-EXP(-SIMULATION!$D$4*SIMULATION!$D$17))))</f>
        <v>1.8754715317814077</v>
      </c>
      <c r="L24940">
        <v>-0.16280660985520878</v>
      </c>
      <c r="M24940">
        <f t="shared" ca="1" si="389"/>
        <v>1.5701323698121212</v>
      </c>
    </row>
    <row r="24941" spans="1:13" x14ac:dyDescent="0.25">
      <c r="A24941" s="9"/>
      <c r="H24941" s="9"/>
      <c r="J24941">
        <v>14</v>
      </c>
      <c r="K24941">
        <f ca="1">SIMULATION!$D$3*SIMULATION!$D$17/$H24927/(SIMULATION!$D$17-$I24927)*(((EXP(-$I24927*$J24941))/(1-EXP(-SIMULATION!$D$4*$I24927)))-(EXP(-SIMULATION!$D$17*$J24941)/(1-EXP(-SIMULATION!$D$4*SIMULATION!$D$17))))</f>
        <v>1.8116253094388832</v>
      </c>
      <c r="L24941">
        <v>0.32044402328763677</v>
      </c>
      <c r="M24941">
        <f t="shared" ca="1" si="389"/>
        <v>2.3921498122851892</v>
      </c>
    </row>
    <row r="24942" spans="1:13" x14ac:dyDescent="0.25">
      <c r="A24942" s="9"/>
      <c r="H24942" s="9"/>
      <c r="J24942">
        <v>15</v>
      </c>
      <c r="K24942">
        <f ca="1">SIMULATION!$D$3*SIMULATION!$D$17/$H24927/(SIMULATION!$D$17-$I24927)*(((EXP(-$I24927*$J24942))/(1-EXP(-SIMULATION!$D$4*$I24927)))-(EXP(-SIMULATION!$D$17*$J24942)/(1-EXP(-SIMULATION!$D$4*SIMULATION!$D$17))))</f>
        <v>1.7493969043267992</v>
      </c>
      <c r="L24942">
        <v>-0.19131748141626248</v>
      </c>
      <c r="M24942">
        <f t="shared" ca="1" si="389"/>
        <v>1.4147066945935896</v>
      </c>
    </row>
    <row r="24943" spans="1:13" x14ac:dyDescent="0.25">
      <c r="A24943" s="9"/>
      <c r="H24943" s="9"/>
      <c r="J24943">
        <v>16</v>
      </c>
      <c r="K24943">
        <f ca="1">SIMULATION!$D$3*SIMULATION!$D$17/$H24927/(SIMULATION!$D$17-$I24927)*(((EXP(-$I24927*$J24943))/(1-EXP(-SIMULATION!$D$4*$I24927)))-(EXP(-SIMULATION!$D$17*$J24943)/(1-EXP(-SIMULATION!$D$4*SIMULATION!$D$17))))</f>
        <v>1.6889502531829308</v>
      </c>
      <c r="L24943">
        <v>5.6980907635385283E-2</v>
      </c>
      <c r="M24943">
        <f t="shared" ca="1" si="389"/>
        <v>1.785188171560308</v>
      </c>
    </row>
    <row r="24944" spans="1:13" x14ac:dyDescent="0.25">
      <c r="A24944" s="9"/>
      <c r="H24944" s="9"/>
      <c r="J24944">
        <v>17</v>
      </c>
      <c r="K24944">
        <f ca="1">SIMULATION!$D$3*SIMULATION!$D$17/$H24927/(SIMULATION!$D$17-$I24927)*(((EXP(-$I24927*$J24944))/(1-EXP(-SIMULATION!$D$4*$I24927)))-(EXP(-SIMULATION!$D$17*$J24944)/(1-EXP(-SIMULATION!$D$4*SIMULATION!$D$17))))</f>
        <v>1.6303643692746579</v>
      </c>
      <c r="L24944">
        <v>-3.8251325655314548E-2</v>
      </c>
      <c r="M24944">
        <f t="shared" ca="1" si="389"/>
        <v>1.5680007708487114</v>
      </c>
    </row>
    <row r="24945" spans="1:13" x14ac:dyDescent="0.25">
      <c r="A24945" s="9"/>
      <c r="H24945" s="9"/>
      <c r="J24945">
        <v>18</v>
      </c>
      <c r="K24945">
        <f ca="1">SIMULATION!$D$3*SIMULATION!$D$17/$H24927/(SIMULATION!$D$17-$I24927)*(((EXP(-$I24927*$J24945))/(1-EXP(-SIMULATION!$D$4*$I24927)))-(EXP(-SIMULATION!$D$17*$J24945)/(1-EXP(-SIMULATION!$D$4*SIMULATION!$D$17))))</f>
        <v>1.573664755099339</v>
      </c>
      <c r="L24945">
        <v>0.11478374823564136</v>
      </c>
      <c r="M24945">
        <f t="shared" ca="1" si="389"/>
        <v>1.7542958941559637</v>
      </c>
    </row>
    <row r="24946" spans="1:13" x14ac:dyDescent="0.25">
      <c r="A24946" s="9"/>
      <c r="H24946" s="9"/>
      <c r="J24946">
        <v>19</v>
      </c>
      <c r="K24946">
        <f ca="1">SIMULATION!$D$3*SIMULATION!$D$17/$H24927/(SIMULATION!$D$17-$I24927)*(((EXP(-$I24927*$J24946))/(1-EXP(-SIMULATION!$D$4*$I24927)))-(EXP(-SIMULATION!$D$17*$J24946)/(1-EXP(-SIMULATION!$D$4*SIMULATION!$D$17))))</f>
        <v>1.5188435005883245</v>
      </c>
      <c r="L24946">
        <v>-0.15830156311111421</v>
      </c>
      <c r="M24946">
        <f t="shared" ca="1" si="389"/>
        <v>1.2784082003240362</v>
      </c>
    </row>
    <row r="24947" spans="1:13" x14ac:dyDescent="0.25">
      <c r="A24947" s="9"/>
      <c r="H24947" s="9"/>
      <c r="J24947">
        <v>20</v>
      </c>
      <c r="K24947">
        <f ca="1">SIMULATION!$D$3*SIMULATION!$D$17/$H24927/(SIMULATION!$D$17-$I24927)*(((EXP(-$I24927*$J24947))/(1-EXP(-SIMULATION!$D$4*$I24927)))-(EXP(-SIMULATION!$D$17*$J24947)/(1-EXP(-SIMULATION!$D$4*SIMULATION!$D$17))))</f>
        <v>1.4658721318191452</v>
      </c>
      <c r="L24947">
        <v>2.9122458613935569E-2</v>
      </c>
      <c r="M24947">
        <f t="shared" ca="1" si="389"/>
        <v>1.5085619323113697</v>
      </c>
    </row>
    <row r="24948" spans="1:13" x14ac:dyDescent="0.25">
      <c r="A24948" s="9"/>
      <c r="H24948" s="9"/>
      <c r="J24948">
        <v>21</v>
      </c>
      <c r="K24948">
        <f ca="1">SIMULATION!$D$3*SIMULATION!$D$17/$H24927/(SIMULATION!$D$17-$I24927)*(((EXP(-$I24927*$J24948))/(1-EXP(-SIMULATION!$D$4*$I24927)))-(EXP(-SIMULATION!$D$17*$J24948)/(1-EXP(-SIMULATION!$D$4*SIMULATION!$D$17))))</f>
        <v>1.4147098151506243</v>
      </c>
      <c r="L24948">
        <v>5.7114789310358023E-2</v>
      </c>
      <c r="M24948">
        <f t="shared" ca="1" si="389"/>
        <v>1.495510668178248</v>
      </c>
    </row>
    <row r="24949" spans="1:13" x14ac:dyDescent="0.25">
      <c r="A24949" s="9"/>
      <c r="H24949" s="9"/>
      <c r="J24949">
        <v>22</v>
      </c>
      <c r="K24949">
        <f ca="1">SIMULATION!$D$3*SIMULATION!$D$17/$H24927/(SIMULATION!$D$17-$I24927)*(((EXP(-$I24927*$J24949))/(1-EXP(-SIMULATION!$D$4*$I24927)))-(EXP(-SIMULATION!$D$17*$J24949)/(1-EXP(-SIMULATION!$D$4*SIMULATION!$D$17))))</f>
        <v>1.3653085860359784</v>
      </c>
      <c r="L24949">
        <v>-3.7328931038387567E-2</v>
      </c>
      <c r="M24949">
        <f t="shared" ca="1" si="389"/>
        <v>1.314343075981723</v>
      </c>
    </row>
    <row r="24950" spans="1:13" x14ac:dyDescent="0.25">
      <c r="A24950" s="9"/>
      <c r="H24950" s="9"/>
      <c r="J24950">
        <v>23</v>
      </c>
      <c r="K24950">
        <f ca="1">SIMULATION!$D$3*SIMULATION!$D$17/$H24927/(SIMULATION!$D$17-$I24927)*(((EXP(-$I24927*$J24950))/(1-EXP(-SIMULATION!$D$4*$I24927)))-(EXP(-SIMULATION!$D$17*$J24950)/(1-EXP(-SIMULATION!$D$4*SIMULATION!$D$17))))</f>
        <v>1.317616672176896</v>
      </c>
      <c r="L24950">
        <v>6.2242670239403011E-2</v>
      </c>
      <c r="M24950">
        <f t="shared" ca="1" si="389"/>
        <v>1.3996286522051422</v>
      </c>
    </row>
    <row r="24951" spans="1:13" x14ac:dyDescent="0.25">
      <c r="A24951" s="9"/>
      <c r="H24951" s="9"/>
      <c r="J24951">
        <v>24</v>
      </c>
      <c r="K24951">
        <f ca="1">SIMULATION!$D$3*SIMULATION!$D$17/$H24927/(SIMULATION!$D$17-$I24927)*(((EXP(-$I24927*$J24951))/(1-EXP(-SIMULATION!$D$4*$I24927)))-(EXP(-SIMULATION!$D$17*$J24951)/(1-EXP(-SIMULATION!$D$4*SIMULATION!$D$17))))</f>
        <v>1.2715805964496436</v>
      </c>
      <c r="L24951">
        <v>0.3398648794905077</v>
      </c>
      <c r="M24951">
        <f t="shared" ca="1" si="389"/>
        <v>1.7037461826244695</v>
      </c>
    </row>
    <row r="24952" spans="1:13" x14ac:dyDescent="0.25">
      <c r="A24952" s="9">
        <v>999</v>
      </c>
      <c r="B24952" s="2">
        <f ca="1">NORMINV(RAND(),SIMULATION!D7,SIMULATION!D8)</f>
        <v>63.496365509203699</v>
      </c>
      <c r="C24952" s="2">
        <v>2</v>
      </c>
      <c r="D24952" s="2">
        <f ca="1">SIMULATION!$D$11*(1+(SIMULATION!$D$12*LN(1+$C24952)))*(1+(SIMULATION!$D$13*(($B24952/63.5)-1)))</f>
        <v>10.237791378511336</v>
      </c>
      <c r="E24952" s="2">
        <v>-2.4422924065520237E-2</v>
      </c>
      <c r="F24952" s="2">
        <f ca="1">D24952*(1+E24952)</f>
        <v>9.9877545770753144</v>
      </c>
      <c r="G24952" s="2">
        <v>-0.256507892660153</v>
      </c>
      <c r="H24952" s="9">
        <f>SIMULATION!$D$15*EXP($G$24952)</f>
        <v>170.8097094306633</v>
      </c>
      <c r="I24952" s="2">
        <f ca="1">$F24952/$H24952</f>
        <v>5.8472990852605121E-2</v>
      </c>
      <c r="J24952">
        <v>0</v>
      </c>
      <c r="K24952">
        <f ca="1">SIMULATION!$D$3*SIMULATION!$D$17/$H24952/(SIMULATION!$D$17-$I24952)*(((EXP(-$I24952*$J24952))/(1-EXP(-SIMULATION!$D$4*$I24952)))-(EXP(-SIMULATION!$D$17*$J24952)/(1-EXP(-SIMULATION!$D$4*SIMULATION!$D$17))))</f>
        <v>1.2078943465502017</v>
      </c>
      <c r="L24952">
        <v>0.55555081865053779</v>
      </c>
      <c r="M24952">
        <f t="shared" ca="1" si="389"/>
        <v>1.8789410396195225</v>
      </c>
    </row>
    <row r="24953" spans="1:13" x14ac:dyDescent="0.25">
      <c r="A24953" s="9"/>
      <c r="H24953" s="9"/>
      <c r="J24953">
        <v>1</v>
      </c>
      <c r="K24953">
        <f ca="1">SIMULATION!$D$3*SIMULATION!$D$17/$H24952/(SIMULATION!$D$17-$I24952)*(((EXP(-$I24952*$J24953))/(1-EXP(-SIMULATION!$D$4*$I24952)))-(EXP(-SIMULATION!$D$17*$J24953)/(1-EXP(-SIMULATION!$D$4*SIMULATION!$D$17))))</f>
        <v>2.2602567096061477</v>
      </c>
      <c r="L24953">
        <v>-0.25508650111112552</v>
      </c>
      <c r="M24953">
        <f t="shared" ca="1" si="389"/>
        <v>1.6836957339397702</v>
      </c>
    </row>
    <row r="24954" spans="1:13" x14ac:dyDescent="0.25">
      <c r="A24954" s="9"/>
      <c r="H24954" s="9"/>
      <c r="J24954">
        <v>2</v>
      </c>
      <c r="K24954">
        <f ca="1">SIMULATION!$D$3*SIMULATION!$D$17/$H24952/(SIMULATION!$D$17-$I24952)*(((EXP(-$I24952*$J24954))/(1-EXP(-SIMULATION!$D$4*$I24952)))-(EXP(-SIMULATION!$D$17*$J24954)/(1-EXP(-SIMULATION!$D$4*SIMULATION!$D$17))))</f>
        <v>2.8502249270125692</v>
      </c>
      <c r="L24954">
        <v>0.33544075698855347</v>
      </c>
      <c r="M24954">
        <f t="shared" ca="1" si="389"/>
        <v>3.8063065341173097</v>
      </c>
    </row>
    <row r="24955" spans="1:13" x14ac:dyDescent="0.25">
      <c r="A24955" s="9"/>
      <c r="H24955" s="9"/>
      <c r="J24955">
        <v>3</v>
      </c>
      <c r="K24955">
        <f ca="1">SIMULATION!$D$3*SIMULATION!$D$17/$H24952/(SIMULATION!$D$17-$I24952)*(((EXP(-$I24952*$J24955))/(1-EXP(-SIMULATION!$D$4*$I24952)))-(EXP(-SIMULATION!$D$17*$J24955)/(1-EXP(-SIMULATION!$D$4*SIMULATION!$D$17))))</f>
        <v>3.1486739894875626</v>
      </c>
      <c r="L24955">
        <v>0.20112016709429165</v>
      </c>
      <c r="M24955">
        <f t="shared" ca="1" si="389"/>
        <v>3.7819358283787512</v>
      </c>
    </row>
    <row r="24956" spans="1:13" x14ac:dyDescent="0.25">
      <c r="A24956" s="9"/>
      <c r="H24956" s="9"/>
      <c r="J24956">
        <v>4</v>
      </c>
      <c r="K24956">
        <f ca="1">SIMULATION!$D$3*SIMULATION!$D$17/$H24952/(SIMULATION!$D$17-$I24952)*(((EXP(-$I24952*$J24956))/(1-EXP(-SIMULATION!$D$4*$I24952)))-(EXP(-SIMULATION!$D$17*$J24956)/(1-EXP(-SIMULATION!$D$4*SIMULATION!$D$17))))</f>
        <v>3.2648324443036261</v>
      </c>
      <c r="L24956">
        <v>-0.15893466585908569</v>
      </c>
      <c r="M24956">
        <f t="shared" ca="1" si="389"/>
        <v>2.7459373906823275</v>
      </c>
    </row>
    <row r="24957" spans="1:13" x14ac:dyDescent="0.25">
      <c r="A24957" s="9"/>
      <c r="H24957" s="9"/>
      <c r="J24957">
        <v>5</v>
      </c>
      <c r="K24957">
        <f ca="1">SIMULATION!$D$3*SIMULATION!$D$17/$H24952/(SIMULATION!$D$17-$I24952)*(((EXP(-$I24952*$J24957))/(1-EXP(-SIMULATION!$D$4*$I24952)))-(EXP(-SIMULATION!$D$17*$J24957)/(1-EXP(-SIMULATION!$D$4*SIMULATION!$D$17))))</f>
        <v>3.2684397665835965</v>
      </c>
      <c r="L24957">
        <v>0.16046501353237369</v>
      </c>
      <c r="M24957">
        <f t="shared" ca="1" si="389"/>
        <v>3.7929099979581817</v>
      </c>
    </row>
    <row r="24958" spans="1:13" x14ac:dyDescent="0.25">
      <c r="A24958" s="9"/>
      <c r="H24958" s="9"/>
      <c r="J24958">
        <v>6</v>
      </c>
      <c r="K24958">
        <f ca="1">SIMULATION!$D$3*SIMULATION!$D$17/$H24952/(SIMULATION!$D$17-$I24952)*(((EXP(-$I24952*$J24958))/(1-EXP(-SIMULATION!$D$4*$I24952)))-(EXP(-SIMULATION!$D$17*$J24958)/(1-EXP(-SIMULATION!$D$4*SIMULATION!$D$17))))</f>
        <v>3.2039444623462208</v>
      </c>
      <c r="L24958">
        <v>-0.28841992930839999</v>
      </c>
      <c r="M24958">
        <f t="shared" ca="1" si="389"/>
        <v>2.2798630270082842</v>
      </c>
    </row>
    <row r="24959" spans="1:13" x14ac:dyDescent="0.25">
      <c r="A24959" s="9"/>
      <c r="H24959" s="9"/>
      <c r="J24959">
        <v>7</v>
      </c>
      <c r="K24959">
        <f ca="1">SIMULATION!$D$3*SIMULATION!$D$17/$H24952/(SIMULATION!$D$17-$I24952)*(((EXP(-$I24952*$J24959))/(1-EXP(-SIMULATION!$D$4*$I24952)))-(EXP(-SIMULATION!$D$17*$J24959)/(1-EXP(-SIMULATION!$D$4*SIMULATION!$D$17))))</f>
        <v>3.099601729125804</v>
      </c>
      <c r="L24959">
        <v>5.4432157696895696E-2</v>
      </c>
      <c r="M24959">
        <f t="shared" ca="1" si="389"/>
        <v>3.2683197392431507</v>
      </c>
    </row>
    <row r="24960" spans="1:13" x14ac:dyDescent="0.25">
      <c r="A24960" s="9"/>
      <c r="H24960" s="9"/>
      <c r="J24960">
        <v>8</v>
      </c>
      <c r="K24960">
        <f ca="1">SIMULATION!$D$3*SIMULATION!$D$17/$H24952/(SIMULATION!$D$17-$I24952)*(((EXP(-$I24952*$J24960))/(1-EXP(-SIMULATION!$D$4*$I24952)))-(EXP(-SIMULATION!$D$17*$J24960)/(1-EXP(-SIMULATION!$D$4*SIMULATION!$D$17))))</f>
        <v>2.9733026763217385</v>
      </c>
      <c r="L24960">
        <v>-0.11998816571186501</v>
      </c>
      <c r="M24960">
        <f t="shared" ca="1" si="389"/>
        <v>2.6165415420837141</v>
      </c>
    </row>
    <row r="24961" spans="1:13" x14ac:dyDescent="0.25">
      <c r="A24961" s="9"/>
      <c r="H24961" s="9"/>
      <c r="J24961">
        <v>9</v>
      </c>
      <c r="K24961">
        <f ca="1">SIMULATION!$D$3*SIMULATION!$D$17/$H24952/(SIMULATION!$D$17-$I24952)*(((EXP(-$I24952*$J24961))/(1-EXP(-SIMULATION!$D$4*$I24952)))-(EXP(-SIMULATION!$D$17*$J24961)/(1-EXP(-SIMULATION!$D$4*SIMULATION!$D$17))))</f>
        <v>2.8363090940605198</v>
      </c>
      <c r="L24961">
        <v>-8.9183889976781977E-2</v>
      </c>
      <c r="M24961">
        <f t="shared" ca="1" si="389"/>
        <v>2.5833560158756801</v>
      </c>
    </row>
    <row r="24962" spans="1:13" x14ac:dyDescent="0.25">
      <c r="A24962" s="9"/>
      <c r="H24962" s="9"/>
      <c r="J24962">
        <v>10</v>
      </c>
      <c r="K24962">
        <f ca="1">SIMULATION!$D$3*SIMULATION!$D$17/$H24952/(SIMULATION!$D$17-$I24952)*(((EXP(-$I24952*$J24962))/(1-EXP(-SIMULATION!$D$4*$I24952)))-(EXP(-SIMULATION!$D$17*$J24962)/(1-EXP(-SIMULATION!$D$4*SIMULATION!$D$17))))</f>
        <v>2.6956460885612108</v>
      </c>
      <c r="L24962">
        <v>-0.51113602604300401</v>
      </c>
      <c r="M24962">
        <f t="shared" ca="1" si="389"/>
        <v>1.3178042592356658</v>
      </c>
    </row>
    <row r="24963" spans="1:13" x14ac:dyDescent="0.25">
      <c r="A24963" s="9"/>
      <c r="H24963" s="9"/>
      <c r="J24963">
        <v>11</v>
      </c>
      <c r="K24963">
        <f ca="1">SIMULATION!$D$3*SIMULATION!$D$17/$H24952/(SIMULATION!$D$17-$I24952)*(((EXP(-$I24952*$J24963))/(1-EXP(-SIMULATION!$D$4*$I24952)))-(EXP(-SIMULATION!$D$17*$J24963)/(1-EXP(-SIMULATION!$D$4*SIMULATION!$D$17))))</f>
        <v>2.555634685258652</v>
      </c>
      <c r="L24963">
        <v>0.10155680049667362</v>
      </c>
      <c r="M24963">
        <f t="shared" ref="M24963:M25001" ca="1" si="390">$K24963*(1+$L24963)</f>
        <v>2.8151767671318439</v>
      </c>
    </row>
    <row r="24964" spans="1:13" x14ac:dyDescent="0.25">
      <c r="A24964" s="9"/>
      <c r="H24964" s="9"/>
      <c r="J24964">
        <v>12</v>
      </c>
      <c r="K24964">
        <f ca="1">SIMULATION!$D$3*SIMULATION!$D$17/$H24952/(SIMULATION!$D$17-$I24952)*(((EXP(-$I24952*$J24964))/(1-EXP(-SIMULATION!$D$4*$I24952)))-(EXP(-SIMULATION!$D$17*$J24964)/(1-EXP(-SIMULATION!$D$4*SIMULATION!$D$17))))</f>
        <v>2.4188733396291471</v>
      </c>
      <c r="L24964">
        <v>-0.20255357944256144</v>
      </c>
      <c r="M24964">
        <f t="shared" ca="1" si="390"/>
        <v>1.9289218864690807</v>
      </c>
    </row>
    <row r="24965" spans="1:13" x14ac:dyDescent="0.25">
      <c r="A24965" s="9"/>
      <c r="H24965" s="9"/>
      <c r="J24965">
        <v>13</v>
      </c>
      <c r="K24965">
        <f ca="1">SIMULATION!$D$3*SIMULATION!$D$17/$H24952/(SIMULATION!$D$17-$I24952)*(((EXP(-$I24952*$J24965))/(1-EXP(-SIMULATION!$D$4*$I24952)))-(EXP(-SIMULATION!$D$17*$J24965)/(1-EXP(-SIMULATION!$D$4*SIMULATION!$D$17))))</f>
        <v>2.2868663298198508</v>
      </c>
      <c r="L24965">
        <v>9.633419394485411E-2</v>
      </c>
      <c r="M24965">
        <f t="shared" ca="1" si="390"/>
        <v>2.507169754362673</v>
      </c>
    </row>
    <row r="24966" spans="1:13" x14ac:dyDescent="0.25">
      <c r="A24966" s="9"/>
      <c r="H24966" s="9"/>
      <c r="J24966">
        <v>14</v>
      </c>
      <c r="K24966">
        <f ca="1">SIMULATION!$D$3*SIMULATION!$D$17/$H24952/(SIMULATION!$D$17-$I24952)*(((EXP(-$I24952*$J24966))/(1-EXP(-SIMULATION!$D$4*$I24952)))-(EXP(-SIMULATION!$D$17*$J24966)/(1-EXP(-SIMULATION!$D$4*SIMULATION!$D$17))))</f>
        <v>2.1604258956969224</v>
      </c>
      <c r="L24966">
        <v>7.308703032467237E-2</v>
      </c>
      <c r="M24966">
        <f t="shared" ca="1" si="390"/>
        <v>2.3183250086499312</v>
      </c>
    </row>
    <row r="24967" spans="1:13" x14ac:dyDescent="0.25">
      <c r="A24967" s="9"/>
      <c r="H24967" s="9"/>
      <c r="J24967">
        <v>15</v>
      </c>
      <c r="K24967">
        <f ca="1">SIMULATION!$D$3*SIMULATION!$D$17/$H24952/(SIMULATION!$D$17-$I24952)*(((EXP(-$I24952*$J24967))/(1-EXP(-SIMULATION!$D$4*$I24952)))-(EXP(-SIMULATION!$D$17*$J24967)/(1-EXP(-SIMULATION!$D$4*SIMULATION!$D$17))))</f>
        <v>2.0399294203558065</v>
      </c>
      <c r="L24967">
        <v>-0.37839529246410353</v>
      </c>
      <c r="M24967">
        <f t="shared" ca="1" si="390"/>
        <v>1.2680297307341419</v>
      </c>
    </row>
    <row r="24968" spans="1:13" x14ac:dyDescent="0.25">
      <c r="A24968" s="9"/>
      <c r="H24968" s="9"/>
      <c r="J24968">
        <v>16</v>
      </c>
      <c r="K24968">
        <f ca="1">SIMULATION!$D$3*SIMULATION!$D$17/$H24952/(SIMULATION!$D$17-$I24952)*(((EXP(-$I24952*$J24968))/(1-EXP(-SIMULATION!$D$4*$I24952)))-(EXP(-SIMULATION!$D$17*$J24968)/(1-EXP(-SIMULATION!$D$4*SIMULATION!$D$17))))</f>
        <v>1.9254837487969081</v>
      </c>
      <c r="L24968">
        <v>0.12861205071744555</v>
      </c>
      <c r="M24968">
        <f t="shared" ca="1" si="390"/>
        <v>2.173124162352793</v>
      </c>
    </row>
    <row r="24969" spans="1:13" x14ac:dyDescent="0.25">
      <c r="A24969" s="9"/>
      <c r="H24969" s="9"/>
      <c r="J24969">
        <v>17</v>
      </c>
      <c r="K24969">
        <f ca="1">SIMULATION!$D$3*SIMULATION!$D$17/$H24952/(SIMULATION!$D$17-$I24952)*(((EXP(-$I24952*$J24969))/(1-EXP(-SIMULATION!$D$4*$I24952)))-(EXP(-SIMULATION!$D$17*$J24969)/(1-EXP(-SIMULATION!$D$4*SIMULATION!$D$17))))</f>
        <v>1.8170300256431444</v>
      </c>
      <c r="L24969">
        <v>-0.20727298050670184</v>
      </c>
      <c r="M24969">
        <f t="shared" ca="1" si="390"/>
        <v>1.4404087965579211</v>
      </c>
    </row>
    <row r="24970" spans="1:13" x14ac:dyDescent="0.25">
      <c r="A24970" s="9"/>
      <c r="H24970" s="9"/>
      <c r="J24970">
        <v>18</v>
      </c>
      <c r="K24970">
        <f ca="1">SIMULATION!$D$3*SIMULATION!$D$17/$H24952/(SIMULATION!$D$17-$I24952)*(((EXP(-$I24952*$J24970))/(1-EXP(-SIMULATION!$D$4*$I24952)))-(EXP(-SIMULATION!$D$17*$J24970)/(1-EXP(-SIMULATION!$D$4*SIMULATION!$D$17))))</f>
        <v>1.7144104422371877</v>
      </c>
      <c r="L24970">
        <v>-0.15873099041243302</v>
      </c>
      <c r="M24970">
        <f t="shared" ca="1" si="390"/>
        <v>1.4422803747674617</v>
      </c>
    </row>
    <row r="24971" spans="1:13" x14ac:dyDescent="0.25">
      <c r="A24971" s="9"/>
      <c r="H24971" s="9"/>
      <c r="J24971">
        <v>19</v>
      </c>
      <c r="K24971">
        <f ca="1">SIMULATION!$D$3*SIMULATION!$D$17/$H24952/(SIMULATION!$D$17-$I24952)*(((EXP(-$I24952*$J24971))/(1-EXP(-SIMULATION!$D$4*$I24952)))-(EXP(-SIMULATION!$D$17*$J24971)/(1-EXP(-SIMULATION!$D$4*SIMULATION!$D$17))))</f>
        <v>1.617410599076899</v>
      </c>
      <c r="L24971">
        <v>0.49946545062191178</v>
      </c>
      <c r="M24971">
        <f t="shared" ca="1" si="390"/>
        <v>2.4252513127854987</v>
      </c>
    </row>
    <row r="24972" spans="1:13" x14ac:dyDescent="0.25">
      <c r="A24972" s="9"/>
      <c r="H24972" s="9"/>
      <c r="J24972">
        <v>20</v>
      </c>
      <c r="K24972">
        <f ca="1">SIMULATION!$D$3*SIMULATION!$D$17/$H24952/(SIMULATION!$D$17-$I24952)*(((EXP(-$I24952*$J24972))/(1-EXP(-SIMULATION!$D$4*$I24952)))-(EXP(-SIMULATION!$D$17*$J24972)/(1-EXP(-SIMULATION!$D$4*SIMULATION!$D$17))))</f>
        <v>1.5257862652951433</v>
      </c>
      <c r="L24972">
        <v>3.395755899082082E-2</v>
      </c>
      <c r="M24972">
        <f t="shared" ca="1" si="390"/>
        <v>1.5775982424062871</v>
      </c>
    </row>
    <row r="24973" spans="1:13" x14ac:dyDescent="0.25">
      <c r="A24973" s="9"/>
      <c r="H24973" s="9"/>
      <c r="J24973">
        <v>21</v>
      </c>
      <c r="K24973">
        <f ca="1">SIMULATION!$D$3*SIMULATION!$D$17/$H24952/(SIMULATION!$D$17-$I24952)*(((EXP(-$I24952*$J24973))/(1-EXP(-SIMULATION!$D$4*$I24952)))-(EXP(-SIMULATION!$D$17*$J24973)/(1-EXP(-SIMULATION!$D$4*SIMULATION!$D$17))))</f>
        <v>1.4392801613895898</v>
      </c>
      <c r="L24973">
        <v>-0.1153211628783688</v>
      </c>
      <c r="M24973">
        <f t="shared" ca="1" si="390"/>
        <v>1.2733006994703759</v>
      </c>
    </row>
    <row r="24974" spans="1:13" x14ac:dyDescent="0.25">
      <c r="A24974" s="9"/>
      <c r="H24974" s="9"/>
      <c r="J24974">
        <v>22</v>
      </c>
      <c r="K24974">
        <f ca="1">SIMULATION!$D$3*SIMULATION!$D$17/$H24952/(SIMULATION!$D$17-$I24952)*(((EXP(-$I24952*$J24974))/(1-EXP(-SIMULATION!$D$4*$I24952)))-(EXP(-SIMULATION!$D$17*$J24974)/(1-EXP(-SIMULATION!$D$4*SIMULATION!$D$17))))</f>
        <v>1.3576323693619605</v>
      </c>
      <c r="L24974">
        <v>-0.4926217672614141</v>
      </c>
      <c r="M24974">
        <f t="shared" ca="1" si="390"/>
        <v>0.68883311227557054</v>
      </c>
    </row>
    <row r="24975" spans="1:13" x14ac:dyDescent="0.25">
      <c r="A24975" s="9"/>
      <c r="H24975" s="9"/>
      <c r="J24975">
        <v>23</v>
      </c>
      <c r="K24975">
        <f ca="1">SIMULATION!$D$3*SIMULATION!$D$17/$H24952/(SIMULATION!$D$17-$I24952)*(((EXP(-$I24952*$J24975))/(1-EXP(-SIMULATION!$D$4*$I24952)))-(EXP(-SIMULATION!$D$17*$J24975)/(1-EXP(-SIMULATION!$D$4*SIMULATION!$D$17))))</f>
        <v>1.2805866787209015</v>
      </c>
      <c r="L24975">
        <v>0.12960361079903865</v>
      </c>
      <c r="M24975">
        <f t="shared" ca="1" si="390"/>
        <v>1.4465553362242787</v>
      </c>
    </row>
    <row r="24976" spans="1:13" x14ac:dyDescent="0.25">
      <c r="A24976" s="9"/>
      <c r="H24976" s="9"/>
      <c r="J24976">
        <v>24</v>
      </c>
      <c r="K24976">
        <f ca="1">SIMULATION!$D$3*SIMULATION!$D$17/$H24952/(SIMULATION!$D$17-$I24952)*(((EXP(-$I24952*$J24976))/(1-EXP(-SIMULATION!$D$4*$I24952)))-(EXP(-SIMULATION!$D$17*$J24976)/(1-EXP(-SIMULATION!$D$4*SIMULATION!$D$17))))</f>
        <v>1.2078943465502019</v>
      </c>
      <c r="L24976">
        <v>0.15422666718583791</v>
      </c>
      <c r="M24976">
        <f t="shared" ca="1" si="390"/>
        <v>1.3941838659312551</v>
      </c>
    </row>
    <row r="24977" spans="1:13" x14ac:dyDescent="0.25">
      <c r="A24977" s="9">
        <v>1000</v>
      </c>
      <c r="B24977" s="2">
        <f ca="1">NORMINV(RAND(),SIMULATION!D7,SIMULATION!D8)</f>
        <v>58.383561277487118</v>
      </c>
      <c r="C24977" s="2">
        <v>2</v>
      </c>
      <c r="D24977" s="2">
        <f ca="1">SIMULATION!$D$11*(1+(SIMULATION!$D$12*LN(1+$C24977)))*(1+(SIMULATION!$D$13*(($B24977/63.5)-1)))</f>
        <v>9.8581056542879253</v>
      </c>
      <c r="E24977" s="2">
        <v>-2.3459894057319109E-3</v>
      </c>
      <c r="F24977" s="2">
        <f ca="1">D24977*(1+E24977)</f>
        <v>9.8349786428623798</v>
      </c>
      <c r="G24977" s="2">
        <v>0.36495646263074688</v>
      </c>
      <c r="H24977" s="9">
        <f>SIMULATION!$D$15*EXP($G$24977)</f>
        <v>317.98826570906806</v>
      </c>
      <c r="I24977" s="2">
        <f ca="1">$F24977/$H24977</f>
        <v>3.0928747074775834E-2</v>
      </c>
      <c r="J24977">
        <v>0</v>
      </c>
      <c r="K24977">
        <f ca="1">SIMULATION!$D$3*SIMULATION!$D$17/$H24977/(SIMULATION!$D$17-$I24977)*(((EXP(-$I24977*$J24977))/(1-EXP(-SIMULATION!$D$4*$I24977)))-(EXP(-SIMULATION!$D$17*$J24977)/(1-EXP(-SIMULATION!$D$4*SIMULATION!$D$17))))</f>
        <v>1.6886535641537772</v>
      </c>
      <c r="L24977">
        <v>-0.26724421939035548</v>
      </c>
      <c r="M24977">
        <f t="shared" ca="1" si="390"/>
        <v>1.2373706605807595</v>
      </c>
    </row>
    <row r="24978" spans="1:13" x14ac:dyDescent="0.25">
      <c r="A24978" s="9"/>
      <c r="H24978" s="9"/>
      <c r="J24978">
        <v>1</v>
      </c>
      <c r="K24978">
        <f ca="1">SIMULATION!$D$3*SIMULATION!$D$17/$H24977/(SIMULATION!$D$17-$I24977)*(((EXP(-$I24977*$J24978))/(1-EXP(-SIMULATION!$D$4*$I24977)))-(EXP(-SIMULATION!$D$17*$J24978)/(1-EXP(-SIMULATION!$D$4*SIMULATION!$D$17))))</f>
        <v>2.2482699604288405</v>
      </c>
      <c r="L24978">
        <v>0.28465633934428397</v>
      </c>
      <c r="M24978">
        <f t="shared" ca="1" si="390"/>
        <v>2.8882542572222327</v>
      </c>
    </row>
    <row r="24979" spans="1:13" x14ac:dyDescent="0.25">
      <c r="A24979" s="9"/>
      <c r="H24979" s="9"/>
      <c r="J24979">
        <v>2</v>
      </c>
      <c r="K24979">
        <f ca="1">SIMULATION!$D$3*SIMULATION!$D$17/$H24977/(SIMULATION!$D$17-$I24977)*(((EXP(-$I24977*$J24979))/(1-EXP(-SIMULATION!$D$4*$I24977)))-(EXP(-SIMULATION!$D$17*$J24979)/(1-EXP(-SIMULATION!$D$4*SIMULATION!$D$17))))</f>
        <v>2.57137054189571</v>
      </c>
      <c r="L24979">
        <v>7.1734355906643774E-2</v>
      </c>
      <c r="M24979">
        <f t="shared" ca="1" si="390"/>
        <v>2.7558261515159161</v>
      </c>
    </row>
    <row r="24980" spans="1:13" x14ac:dyDescent="0.25">
      <c r="A24980" s="9"/>
      <c r="H24980" s="9"/>
      <c r="J24980">
        <v>3</v>
      </c>
      <c r="K24980">
        <f ca="1">SIMULATION!$D$3*SIMULATION!$D$17/$H24977/(SIMULATION!$D$17-$I24977)*(((EXP(-$I24977*$J24980))/(1-EXP(-SIMULATION!$D$4*$I24977)))-(EXP(-SIMULATION!$D$17*$J24980)/(1-EXP(-SIMULATION!$D$4*SIMULATION!$D$17))))</f>
        <v>2.7439876750013177</v>
      </c>
      <c r="L24980">
        <v>-0.32243338678217737</v>
      </c>
      <c r="M24980">
        <f t="shared" ca="1" si="390"/>
        <v>1.8592344356620902</v>
      </c>
    </row>
    <row r="24981" spans="1:13" x14ac:dyDescent="0.25">
      <c r="A24981" s="9"/>
      <c r="H24981" s="9"/>
      <c r="J24981">
        <v>4</v>
      </c>
      <c r="K24981">
        <f ca="1">SIMULATION!$D$3*SIMULATION!$D$17/$H24977/(SIMULATION!$D$17-$I24977)*(((EXP(-$I24977*$J24981))/(1-EXP(-SIMULATION!$D$4*$I24977)))-(EXP(-SIMULATION!$D$17*$J24981)/(1-EXP(-SIMULATION!$D$4*SIMULATION!$D$17))))</f>
        <v>2.8212200473511069</v>
      </c>
      <c r="L24981">
        <v>0.11923745802216475</v>
      </c>
      <c r="M24981">
        <f t="shared" ca="1" si="390"/>
        <v>3.1576151543184241</v>
      </c>
    </row>
    <row r="24982" spans="1:13" x14ac:dyDescent="0.25">
      <c r="A24982" s="9"/>
      <c r="H24982" s="9"/>
      <c r="J24982">
        <v>5</v>
      </c>
      <c r="K24982">
        <f ca="1">SIMULATION!$D$3*SIMULATION!$D$17/$H24977/(SIMULATION!$D$17-$I24977)*(((EXP(-$I24977*$J24982))/(1-EXP(-SIMULATION!$D$4*$I24977)))-(EXP(-SIMULATION!$D$17*$J24982)/(1-EXP(-SIMULATION!$D$4*SIMULATION!$D$17))))</f>
        <v>2.8383442974417767</v>
      </c>
      <c r="L24982">
        <v>-6.137440443719315E-2</v>
      </c>
      <c r="M24982">
        <f t="shared" ca="1" si="390"/>
        <v>2.6641426065985843</v>
      </c>
    </row>
    <row r="24983" spans="1:13" x14ac:dyDescent="0.25">
      <c r="A24983" s="9"/>
      <c r="H24983" s="9"/>
      <c r="J24983">
        <v>6</v>
      </c>
      <c r="K24983">
        <f ca="1">SIMULATION!$D$3*SIMULATION!$D$17/$H24977/(SIMULATION!$D$17-$I24977)*(((EXP(-$I24977*$J24983))/(1-EXP(-SIMULATION!$D$4*$I24977)))-(EXP(-SIMULATION!$D$17*$J24983)/(1-EXP(-SIMULATION!$D$4*SIMULATION!$D$17))))</f>
        <v>2.8179355861862918</v>
      </c>
      <c r="L24983">
        <v>0.49836196299733093</v>
      </c>
      <c r="M24983">
        <f t="shared" ca="1" si="390"/>
        <v>4.2222874965181267</v>
      </c>
    </row>
    <row r="24984" spans="1:13" x14ac:dyDescent="0.25">
      <c r="A24984" s="9"/>
      <c r="H24984" s="9"/>
      <c r="J24984">
        <v>7</v>
      </c>
      <c r="K24984">
        <f ca="1">SIMULATION!$D$3*SIMULATION!$D$17/$H24977/(SIMULATION!$D$17-$I24977)*(((EXP(-$I24977*$J24984))/(1-EXP(-SIMULATION!$D$4*$I24977)))-(EXP(-SIMULATION!$D$17*$J24984)/(1-EXP(-SIMULATION!$D$4*SIMULATION!$D$17))))</f>
        <v>2.7744306023828478</v>
      </c>
      <c r="L24984">
        <v>-0.30435214504283209</v>
      </c>
      <c r="M24984">
        <f t="shared" ca="1" si="390"/>
        <v>1.9300266972751512</v>
      </c>
    </row>
    <row r="24985" spans="1:13" x14ac:dyDescent="0.25">
      <c r="A24985" s="9"/>
      <c r="H24985" s="9"/>
      <c r="J24985">
        <v>8</v>
      </c>
      <c r="K24985">
        <f ca="1">SIMULATION!$D$3*SIMULATION!$D$17/$H24977/(SIMULATION!$D$17-$I24977)*(((EXP(-$I24977*$J24985))/(1-EXP(-SIMULATION!$D$4*$I24977)))-(EXP(-SIMULATION!$D$17*$J24985)/(1-EXP(-SIMULATION!$D$4*SIMULATION!$D$17))))</f>
        <v>2.7170516186697622</v>
      </c>
      <c r="L24985">
        <v>5.3305593376467592E-2</v>
      </c>
      <c r="M24985">
        <f t="shared" ca="1" si="390"/>
        <v>2.8618856674374458</v>
      </c>
    </row>
    <row r="24986" spans="1:13" x14ac:dyDescent="0.25">
      <c r="A24986" s="9"/>
      <c r="H24986" s="9"/>
      <c r="J24986">
        <v>9</v>
      </c>
      <c r="K24986">
        <f ca="1">SIMULATION!$D$3*SIMULATION!$D$17/$H24977/(SIMULATION!$D$17-$I24977)*(((EXP(-$I24977*$J24986))/(1-EXP(-SIMULATION!$D$4*$I24977)))-(EXP(-SIMULATION!$D$17*$J24986)/(1-EXP(-SIMULATION!$D$4*SIMULATION!$D$17))))</f>
        <v>2.6516802697192663</v>
      </c>
      <c r="L24986">
        <v>-0.38234595304898888</v>
      </c>
      <c r="M24986">
        <f t="shared" ca="1" si="390"/>
        <v>1.6378210498122536</v>
      </c>
    </row>
    <row r="24987" spans="1:13" x14ac:dyDescent="0.25">
      <c r="A24987" s="9"/>
      <c r="H24987" s="9"/>
      <c r="J24987">
        <v>10</v>
      </c>
      <c r="K24987">
        <f ca="1">SIMULATION!$D$3*SIMULATION!$D$17/$H24977/(SIMULATION!$D$17-$I24977)*(((EXP(-$I24977*$J24987))/(1-EXP(-SIMULATION!$D$4*$I24977)))-(EXP(-SIMULATION!$D$17*$J24987)/(1-EXP(-SIMULATION!$D$4*SIMULATION!$D$17))))</f>
        <v>2.5820582877934983</v>
      </c>
      <c r="L24987">
        <v>-0.68586804919073696</v>
      </c>
      <c r="M24987">
        <f t="shared" ca="1" si="390"/>
        <v>0.81110700704779715</v>
      </c>
    </row>
    <row r="24988" spans="1:13" x14ac:dyDescent="0.25">
      <c r="A24988" s="9"/>
      <c r="H24988" s="9"/>
      <c r="J24988">
        <v>11</v>
      </c>
      <c r="K24988">
        <f ca="1">SIMULATION!$D$3*SIMULATION!$D$17/$H24977/(SIMULATION!$D$17-$I24977)*(((EXP(-$I24977*$J24988))/(1-EXP(-SIMULATION!$D$4*$I24977)))-(EXP(-SIMULATION!$D$17*$J24988)/(1-EXP(-SIMULATION!$D$4*SIMULATION!$D$17))))</f>
        <v>2.5105569370616214</v>
      </c>
      <c r="L24988">
        <v>-0.35656576159188219</v>
      </c>
      <c r="M24988">
        <f t="shared" ca="1" si="390"/>
        <v>1.6153782907784613</v>
      </c>
    </row>
    <row r="24989" spans="1:13" x14ac:dyDescent="0.25">
      <c r="A24989" s="9"/>
      <c r="H24989" s="9"/>
      <c r="J24989">
        <v>12</v>
      </c>
      <c r="K24989">
        <f ca="1">SIMULATION!$D$3*SIMULATION!$D$17/$H24977/(SIMULATION!$D$17-$I24977)*(((EXP(-$I24977*$J24989))/(1-EXP(-SIMULATION!$D$4*$I24977)))-(EXP(-SIMULATION!$D$17*$J24989)/(1-EXP(-SIMULATION!$D$4*SIMULATION!$D$17))))</f>
        <v>2.4386700604100096</v>
      </c>
      <c r="L24989">
        <v>0.12339203691066182</v>
      </c>
      <c r="M24989">
        <f t="shared" ca="1" si="390"/>
        <v>2.7395825265170473</v>
      </c>
    </row>
    <row r="24990" spans="1:13" x14ac:dyDescent="0.25">
      <c r="A24990" s="9"/>
      <c r="H24990" s="9"/>
      <c r="J24990">
        <v>13</v>
      </c>
      <c r="K24990">
        <f ca="1">SIMULATION!$D$3*SIMULATION!$D$17/$H24977/(SIMULATION!$D$17-$I24977)*(((EXP(-$I24977*$J24990))/(1-EXP(-SIMULATION!$D$4*$I24977)))-(EXP(-SIMULATION!$D$17*$J24990)/(1-EXP(-SIMULATION!$D$4*SIMULATION!$D$17))))</f>
        <v>2.3673300112013176</v>
      </c>
      <c r="L24990">
        <v>-0.37392974088829323</v>
      </c>
      <c r="M24990">
        <f t="shared" ca="1" si="390"/>
        <v>1.4821149135157285</v>
      </c>
    </row>
    <row r="24991" spans="1:13" x14ac:dyDescent="0.25">
      <c r="A24991" s="9"/>
      <c r="H24991" s="9"/>
      <c r="J24991">
        <v>14</v>
      </c>
      <c r="K24991">
        <f ca="1">SIMULATION!$D$3*SIMULATION!$D$17/$H24977/(SIMULATION!$D$17-$I24977)*(((EXP(-$I24977*$J24991))/(1-EXP(-SIMULATION!$D$4*$I24977)))-(EXP(-SIMULATION!$D$17*$J24991)/(1-EXP(-SIMULATION!$D$4*SIMULATION!$D$17))))</f>
        <v>2.2971100861585381</v>
      </c>
      <c r="L24991">
        <v>-9.6929522445044589E-2</v>
      </c>
      <c r="M24991">
        <f t="shared" ca="1" si="390"/>
        <v>2.0744523025034955</v>
      </c>
    </row>
    <row r="24992" spans="1:13" x14ac:dyDescent="0.25">
      <c r="A24992" s="9"/>
      <c r="H24992" s="9"/>
      <c r="J24992">
        <v>15</v>
      </c>
      <c r="K24992">
        <f ca="1">SIMULATION!$D$3*SIMULATION!$D$17/$H24977/(SIMULATION!$D$17-$I24977)*(((EXP(-$I24977*$J24992))/(1-EXP(-SIMULATION!$D$4*$I24977)))-(EXP(-SIMULATION!$D$17*$J24992)/(1-EXP(-SIMULATION!$D$4*SIMULATION!$D$17))))</f>
        <v>2.2283542261412075</v>
      </c>
      <c r="L24992">
        <v>-0.26463107910644146</v>
      </c>
      <c r="M24992">
        <f t="shared" ca="1" si="390"/>
        <v>1.6386624426460605</v>
      </c>
    </row>
    <row r="24993" spans="1:14" x14ac:dyDescent="0.25">
      <c r="A24993" s="9"/>
      <c r="H24993" s="9"/>
      <c r="J24993">
        <v>16</v>
      </c>
      <c r="K24993">
        <f ca="1">SIMULATION!$D$3*SIMULATION!$D$17/$H24977/(SIMULATION!$D$17-$I24977)*(((EXP(-$I24977*$J24993))/(1-EXP(-SIMULATION!$D$4*$I24977)))-(EXP(-SIMULATION!$D$17*$J24993)/(1-EXP(-SIMULATION!$D$4*SIMULATION!$D$17))))</f>
        <v>2.1612601091256964</v>
      </c>
      <c r="L24993">
        <v>-0.14904532887491123</v>
      </c>
      <c r="M24993">
        <f t="shared" ca="1" si="390"/>
        <v>1.8391343853768305</v>
      </c>
    </row>
    <row r="24994" spans="1:14" x14ac:dyDescent="0.25">
      <c r="A24994" s="9"/>
      <c r="H24994" s="9"/>
      <c r="J24994">
        <v>17</v>
      </c>
      <c r="K24994">
        <f ca="1">SIMULATION!$D$3*SIMULATION!$D$17/$H24977/(SIMULATION!$D$17-$I24977)*(((EXP(-$I24977*$J24994))/(1-EXP(-SIMULATION!$D$4*$I24977)))-(EXP(-SIMULATION!$D$17*$J24994)/(1-EXP(-SIMULATION!$D$4*SIMULATION!$D$17))))</f>
        <v>2.0959323764614086</v>
      </c>
      <c r="L24994">
        <v>0.53232496462070511</v>
      </c>
      <c r="M24994">
        <f t="shared" ca="1" si="390"/>
        <v>3.2116495046086184</v>
      </c>
    </row>
    <row r="24995" spans="1:14" x14ac:dyDescent="0.25">
      <c r="A24995" s="9"/>
      <c r="H24995" s="9"/>
      <c r="J24995">
        <v>18</v>
      </c>
      <c r="K24995">
        <f ca="1">SIMULATION!$D$3*SIMULATION!$D$17/$H24977/(SIMULATION!$D$17-$I24977)*(((EXP(-$I24977*$J24995))/(1-EXP(-SIMULATION!$D$4*$I24977)))-(EXP(-SIMULATION!$D$17*$J24995)/(1-EXP(-SIMULATION!$D$4*SIMULATION!$D$17))))</f>
        <v>2.0324167204673111</v>
      </c>
      <c r="L24995">
        <v>0.14769153437037502</v>
      </c>
      <c r="M24995">
        <f t="shared" ca="1" si="390"/>
        <v>2.3325874643931339</v>
      </c>
    </row>
    <row r="24996" spans="1:14" x14ac:dyDescent="0.25">
      <c r="A24996" s="9"/>
      <c r="H24996" s="9"/>
      <c r="J24996">
        <v>19</v>
      </c>
      <c r="K24996">
        <f ca="1">SIMULATION!$D$3*SIMULATION!$D$17/$H24977/(SIMULATION!$D$17-$I24977)*(((EXP(-$I24977*$J24996))/(1-EXP(-SIMULATION!$D$4*$I24977)))-(EXP(-SIMULATION!$D$17*$J24996)/(1-EXP(-SIMULATION!$D$4*SIMULATION!$D$17))))</f>
        <v>1.9707217081527657</v>
      </c>
      <c r="L24996">
        <v>-7.2582764143943268E-2</v>
      </c>
      <c r="M24996">
        <f t="shared" ca="1" si="390"/>
        <v>1.8276812792165644</v>
      </c>
    </row>
    <row r="24997" spans="1:14" x14ac:dyDescent="0.25">
      <c r="A24997" s="9"/>
      <c r="H24997" s="9"/>
      <c r="J24997">
        <v>20</v>
      </c>
      <c r="K24997">
        <f ca="1">SIMULATION!$D$3*SIMULATION!$D$17/$H24977/(SIMULATION!$D$17-$I24977)*(((EXP(-$I24977*$J24997))/(1-EXP(-SIMULATION!$D$4*$I24977)))-(EXP(-SIMULATION!$D$17*$J24997)/(1-EXP(-SIMULATION!$D$4*SIMULATION!$D$17))))</f>
        <v>1.9108327465715436</v>
      </c>
      <c r="L24997">
        <v>-0.34594916759490835</v>
      </c>
      <c r="M24997">
        <f t="shared" ca="1" si="390"/>
        <v>1.2497817484820255</v>
      </c>
    </row>
    <row r="24998" spans="1:14" x14ac:dyDescent="0.25">
      <c r="A24998" s="9"/>
      <c r="H24998" s="9"/>
      <c r="J24998">
        <v>21</v>
      </c>
      <c r="K24998">
        <f ca="1">SIMULATION!$D$3*SIMULATION!$D$17/$H24977/(SIMULATION!$D$17-$I24977)*(((EXP(-$I24977*$J24998))/(1-EXP(-SIMULATION!$D$4*$I24977)))-(EXP(-SIMULATION!$D$17*$J24998)/(1-EXP(-SIMULATION!$D$4*SIMULATION!$D$17))))</f>
        <v>1.8527210129471343</v>
      </c>
      <c r="L24998">
        <v>-0.13507899315227179</v>
      </c>
      <c r="M24998">
        <f t="shared" ca="1" si="390"/>
        <v>1.6024573239261783</v>
      </c>
    </row>
    <row r="24999" spans="1:14" x14ac:dyDescent="0.25">
      <c r="A24999" s="9"/>
      <c r="H24999" s="9"/>
      <c r="J24999">
        <v>22</v>
      </c>
      <c r="K24999">
        <f ca="1">SIMULATION!$D$3*SIMULATION!$D$17/$H24977/(SIMULATION!$D$17-$I24977)*(((EXP(-$I24977*$J24999))/(1-EXP(-SIMULATION!$D$4*$I24977)))-(EXP(-SIMULATION!$D$17*$J24999)/(1-EXP(-SIMULATION!$D$4*SIMULATION!$D$17))))</f>
        <v>1.7963491586863776</v>
      </c>
      <c r="L24999">
        <v>9.0449808626433106E-2</v>
      </c>
      <c r="M24999">
        <f t="shared" ca="1" si="390"/>
        <v>1.9588285963158145</v>
      </c>
    </row>
    <row r="25000" spans="1:14" x14ac:dyDescent="0.25">
      <c r="A25000" s="9"/>
      <c r="H25000" s="9"/>
      <c r="J25000">
        <v>23</v>
      </c>
      <c r="K25000">
        <f ca="1">SIMULATION!$D$3*SIMULATION!$D$17/$H24977/(SIMULATION!$D$17-$I24977)*(((EXP(-$I24977*$J25000))/(1-EXP(-SIMULATION!$D$4*$I24977)))-(EXP(-SIMULATION!$D$17*$J25000)/(1-EXP(-SIMULATION!$D$4*SIMULATION!$D$17))))</f>
        <v>1.7416749465897294</v>
      </c>
      <c r="L25000">
        <v>-0.45264375132922585</v>
      </c>
      <c r="M25000">
        <f t="shared" ca="1" si="390"/>
        <v>0.9533166651692252</v>
      </c>
    </row>
    <row r="25001" spans="1:14" s="3" customFormat="1" x14ac:dyDescent="0.25">
      <c r="A25001" s="10"/>
      <c r="B25001" s="4"/>
      <c r="C25001" s="4"/>
      <c r="D25001" s="4"/>
      <c r="E25001" s="4"/>
      <c r="F25001" s="4"/>
      <c r="G25001" s="4"/>
      <c r="H25001" s="10"/>
      <c r="I25001" s="4"/>
      <c r="J25001" s="3">
        <v>24</v>
      </c>
      <c r="K25001" s="3">
        <f ca="1">SIMULATION!$D$3*SIMULATION!$D$17/$H24977/(SIMULATION!$D$17-$I24977)*(((EXP(-$I24977*$J25001))/(1-EXP(-SIMULATION!$D$4*$I24977)))-(EXP(-SIMULATION!$D$17*$J25001)/(1-EXP(-SIMULATION!$D$4*SIMULATION!$D$17))))</f>
        <v>1.688653564153777</v>
      </c>
      <c r="L25001" s="3">
        <v>-0.34033628849989328</v>
      </c>
      <c r="M25001" s="3">
        <f t="shared" ca="1" si="390"/>
        <v>1.1139434775675641</v>
      </c>
      <c r="N25001" s="12"/>
    </row>
  </sheetData>
  <sheetProtection algorithmName="SHA-512" hashValue="9bQNLlBC8xMtd49syL8SsGsAiqhk2vNs8R06eb43+WY07aWM5O921uWWDQPL0QPb3ljs1fI7LzgEeaJW5L6+mw==" saltValue="PysaRR252jqLSI99yq1BuA==" spinCount="100000" sheet="1" objects="1" scenarios="1"/>
  <autoFilter ref="A1:BW1" xr:uid="{00000000-0009-0000-0000-000001000000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AX2"/>
  <sheetViews>
    <sheetView workbookViewId="0">
      <selection activeCell="E28" sqref="E28"/>
    </sheetView>
  </sheetViews>
  <sheetFormatPr defaultRowHeight="15.75" x14ac:dyDescent="0.25"/>
  <cols>
    <col min="1" max="16384" width="9" style="8"/>
  </cols>
  <sheetData>
    <row r="1" spans="1:50" x14ac:dyDescent="0.25">
      <c r="A1" s="8" t="s">
        <v>86</v>
      </c>
      <c r="B1" s="8" t="s">
        <v>85</v>
      </c>
      <c r="C1" s="8" t="s">
        <v>84</v>
      </c>
      <c r="D1" s="8" t="s">
        <v>83</v>
      </c>
      <c r="E1" s="8" t="s">
        <v>82</v>
      </c>
      <c r="F1" s="8" t="s">
        <v>81</v>
      </c>
      <c r="G1" s="8" t="s">
        <v>80</v>
      </c>
      <c r="H1" s="8" t="s">
        <v>79</v>
      </c>
      <c r="I1" s="8" t="s">
        <v>78</v>
      </c>
      <c r="J1" s="8" t="s">
        <v>77</v>
      </c>
      <c r="K1" s="8" t="s">
        <v>76</v>
      </c>
      <c r="L1" s="8" t="s">
        <v>75</v>
      </c>
      <c r="M1" s="8" t="s">
        <v>74</v>
      </c>
      <c r="N1" s="8" t="s">
        <v>73</v>
      </c>
      <c r="O1" s="8" t="s">
        <v>72</v>
      </c>
      <c r="P1" s="8" t="s">
        <v>71</v>
      </c>
      <c r="Q1" s="8" t="s">
        <v>70</v>
      </c>
      <c r="R1" s="8" t="s">
        <v>69</v>
      </c>
      <c r="S1" s="8" t="s">
        <v>68</v>
      </c>
      <c r="T1" s="8" t="s">
        <v>67</v>
      </c>
      <c r="U1" s="8" t="s">
        <v>87</v>
      </c>
      <c r="V1" s="8" t="s">
        <v>88</v>
      </c>
      <c r="W1" s="8" t="s">
        <v>89</v>
      </c>
      <c r="X1" s="8" t="s">
        <v>90</v>
      </c>
      <c r="Y1" s="8" t="s">
        <v>91</v>
      </c>
      <c r="Z1" s="8" t="s">
        <v>92</v>
      </c>
      <c r="AA1" s="8" t="s">
        <v>93</v>
      </c>
      <c r="AB1" s="8" t="s">
        <v>94</v>
      </c>
      <c r="AC1" s="8" t="s">
        <v>95</v>
      </c>
      <c r="AD1" s="8" t="s">
        <v>96</v>
      </c>
      <c r="AE1" s="8" t="s">
        <v>97</v>
      </c>
      <c r="AF1" s="8" t="s">
        <v>98</v>
      </c>
      <c r="AG1" s="8" t="s">
        <v>99</v>
      </c>
      <c r="AH1" s="8" t="s">
        <v>100</v>
      </c>
      <c r="AI1" s="8" t="s">
        <v>101</v>
      </c>
      <c r="AJ1" s="8" t="s">
        <v>102</v>
      </c>
      <c r="AK1" s="8" t="s">
        <v>103</v>
      </c>
      <c r="AL1" s="8" t="s">
        <v>104</v>
      </c>
      <c r="AM1" s="8" t="s">
        <v>66</v>
      </c>
      <c r="AN1" s="8" t="s">
        <v>105</v>
      </c>
      <c r="AO1" s="8" t="s">
        <v>65</v>
      </c>
      <c r="AP1" s="8" t="s">
        <v>64</v>
      </c>
      <c r="AQ1" s="8" t="s">
        <v>63</v>
      </c>
      <c r="AR1" s="8" t="s">
        <v>62</v>
      </c>
      <c r="AS1" s="8" t="s">
        <v>61</v>
      </c>
      <c r="AT1" s="8" t="s">
        <v>60</v>
      </c>
      <c r="AU1" s="8" t="s">
        <v>59</v>
      </c>
      <c r="AV1" s="8" t="s">
        <v>58</v>
      </c>
      <c r="AW1" s="8" t="s">
        <v>57</v>
      </c>
      <c r="AX1" s="8" t="s">
        <v>106</v>
      </c>
    </row>
    <row r="2" spans="1:50" x14ac:dyDescent="0.25">
      <c r="A2" s="8">
        <v>0</v>
      </c>
      <c r="B2" s="8">
        <v>1</v>
      </c>
      <c r="C2" s="8">
        <v>1</v>
      </c>
      <c r="D2" s="8">
        <v>1</v>
      </c>
      <c r="E2" s="8">
        <v>1</v>
      </c>
      <c r="F2" s="8">
        <v>1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4</v>
      </c>
      <c r="O2" s="8">
        <v>34.886800000000001</v>
      </c>
      <c r="P2" s="8" t="s">
        <v>56</v>
      </c>
      <c r="Q2" s="8" t="s">
        <v>55</v>
      </c>
      <c r="R2" s="8">
        <v>2.27</v>
      </c>
      <c r="S2" s="8">
        <v>1.23</v>
      </c>
      <c r="T2" s="8">
        <v>375.71853922417603</v>
      </c>
      <c r="U2" s="8">
        <v>2.3817900000000001</v>
      </c>
      <c r="V2" s="8">
        <v>220.756</v>
      </c>
      <c r="W2" s="8">
        <v>0.44500000000000001</v>
      </c>
      <c r="X2" s="8">
        <v>0.46059699999999998</v>
      </c>
      <c r="Y2" s="8">
        <v>3.0024000000000002</v>
      </c>
      <c r="Z2" s="8">
        <v>-0.49346099999999998</v>
      </c>
      <c r="AA2" s="8">
        <v>3.9167800000000003E-2</v>
      </c>
      <c r="AB2" s="8">
        <v>0.48651699999999998</v>
      </c>
      <c r="AC2" s="8">
        <v>7.5930200000000003E-2</v>
      </c>
      <c r="AD2" s="8">
        <v>0.16442000000000001</v>
      </c>
      <c r="AE2" s="8">
        <v>46.290199999999999</v>
      </c>
      <c r="AF2" s="8" t="s">
        <v>55</v>
      </c>
      <c r="AG2" s="8">
        <v>0.14732500000000001</v>
      </c>
      <c r="AH2" s="8">
        <v>0.31101200000000001</v>
      </c>
      <c r="AI2" s="8">
        <v>0.19844700000000001</v>
      </c>
      <c r="AJ2" s="8">
        <v>8.1875699999999999E-3</v>
      </c>
      <c r="AK2" s="8">
        <v>0.226498</v>
      </c>
      <c r="AL2" s="8">
        <v>1.1973299999999999E-2</v>
      </c>
      <c r="AM2" s="8" t="s">
        <v>55</v>
      </c>
      <c r="AN2" s="8" t="s">
        <v>55</v>
      </c>
      <c r="AO2" s="8" t="s">
        <v>55</v>
      </c>
      <c r="AP2" s="8">
        <v>6.0923100000000001E-2</v>
      </c>
      <c r="AQ2" s="8">
        <v>0.28813800000000001</v>
      </c>
      <c r="AR2" s="8">
        <v>0.50286799999999998</v>
      </c>
      <c r="AS2" s="8">
        <v>0.74398200000000003</v>
      </c>
      <c r="AT2" s="8">
        <v>1.0187299999999999</v>
      </c>
      <c r="AU2" s="8">
        <v>1.37331</v>
      </c>
      <c r="AV2" s="8">
        <v>1.88663</v>
      </c>
      <c r="AW2" s="8">
        <v>2.12541</v>
      </c>
      <c r="AX2" s="8" t="s">
        <v>55</v>
      </c>
    </row>
  </sheetData>
  <sheetProtection algorithmName="SHA-512" hashValue="tNR22J1qyU/Gzna2uuw90mmvd8Es3B6AMOuHVUmKzu5jzctOMc1La0krKUu7l9eENPPxvcTW4yvmWQa9UxnRsQ==" saltValue="rH2pXXiIXf4OSJa0uv+P0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SIMULATION</vt:lpstr>
      <vt:lpstr>DATA</vt:lpstr>
      <vt:lpstr>FINAL_MODEL</vt:lpstr>
      <vt:lpstr>SIMULATION!CYP2B6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Hui</dc:creator>
  <cp:lastModifiedBy>Matthew</cp:lastModifiedBy>
  <dcterms:created xsi:type="dcterms:W3CDTF">2014-04-10T09:22:13Z</dcterms:created>
  <dcterms:modified xsi:type="dcterms:W3CDTF">2019-12-30T08:24:44Z</dcterms:modified>
</cp:coreProperties>
</file>